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ables/table1.xml" ContentType="application/vnd.openxmlformats-officedocument.spreadsheetml.table+xml"/>
  <Override PartName="/xl/worksheets/sheet13.xml" ContentType="application/vnd.openxmlformats-officedocument.spreadsheetml.worksheet+xml"/>
  <Override PartName="/xl/tables/table2.xml" ContentType="application/vnd.openxmlformats-officedocument.spreadsheetml.table+xml"/>
  <Override PartName="/xl/worksheets/sheet14.xml" ContentType="application/vnd.openxmlformats-officedocument.spreadsheetml.worksheet+xml"/>
  <Override PartName="/xl/tables/table3.xml" ContentType="application/vnd.openxmlformats-officedocument.spreadsheetml.table+xml"/>
  <Override PartName="/xl/worksheets/sheet15.xml" ContentType="application/vnd.openxmlformats-officedocument.spreadsheetml.worksheet+xml"/>
  <Override PartName="/xl/tables/table4.xml" ContentType="application/vnd.openxmlformats-officedocument.spreadsheetml.table+xml"/>
  <Override PartName="/xl/worksheets/sheet16.xml" ContentType="application/vnd.openxmlformats-officedocument.spreadsheetml.worksheet+xml"/>
  <Override PartName="/xl/tables/table5.xml" ContentType="application/vnd.openxmlformats-officedocument.spreadsheetml.table+xml"/>
  <Override PartName="/xl/worksheets/sheet17.xml" ContentType="application/vnd.openxmlformats-officedocument.spreadsheetml.worksheet+xml"/>
  <Override PartName="/xl/tables/table6.xml" ContentType="application/vnd.openxmlformats-officedocument.spreadsheetml.table+xml"/>
  <Override PartName="/xl/worksheets/sheet18.xml" ContentType="application/vnd.openxmlformats-officedocument.spreadsheetml.worksheet+xml"/>
  <Override PartName="/xl/tables/table7.xml" ContentType="application/vnd.openxmlformats-officedocument.spreadsheetml.table+xml"/>
  <Override PartName="/xl/worksheets/sheet19.xml" ContentType="application/vnd.openxmlformats-officedocument.spreadsheetml.worksheet+xml"/>
  <Override PartName="/xl/tables/table8.xml" ContentType="application/vnd.openxmlformats-officedocument.spreadsheetml.table+xml"/>
  <Override PartName="/xl/worksheets/sheet20.xml" ContentType="application/vnd.openxmlformats-officedocument.spreadsheetml.worksheet+xml"/>
  <Override PartName="/xl/tables/table9.xml" ContentType="application/vnd.openxmlformats-officedocument.spreadsheetml.table+xml"/>
  <Override PartName="/xl/worksheets/sheet21.xml" ContentType="application/vnd.openxmlformats-officedocument.spreadsheetml.worksheet+xml"/>
  <Override PartName="/xl/tables/table10.xml" ContentType="application/vnd.openxmlformats-officedocument.spreadsheetml.table+xml"/>
  <Override PartName="/xl/worksheets/sheet22.xml" ContentType="application/vnd.openxmlformats-officedocument.spreadsheetml.worksheet+xml"/>
  <Override PartName="/xl/tables/table11.xml" ContentType="application/vnd.openxmlformats-officedocument.spreadsheetml.table+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tables/table13.xml" ContentType="application/vnd.openxmlformats-officedocument.spreadsheetml.table+xml"/>
  <Override PartName="/xl/worksheets/sheet25.xml" ContentType="application/vnd.openxmlformats-officedocument.spreadsheetml.worksheet+xml"/>
  <Override PartName="/xl/tables/table14.xml" ContentType="application/vnd.openxmlformats-officedocument.spreadsheetml.table+xml"/>
  <Override PartName="/xl/worksheets/sheet26.xml" ContentType="application/vnd.openxmlformats-officedocument.spreadsheetml.worksheet+xml"/>
  <Override PartName="/xl/tables/table15.xml" ContentType="application/vnd.openxmlformats-officedocument.spreadsheetml.table+xml"/>
  <Override PartName="/xl/worksheets/sheet27.xml" ContentType="application/vnd.openxmlformats-officedocument.spreadsheetml.worksheet+xml"/>
  <Override PartName="/xl/tables/table16.xml" ContentType="application/vnd.openxmlformats-officedocument.spreadsheetml.table+xml"/>
  <Override PartName="/xl/worksheets/sheet28.xml" ContentType="application/vnd.openxmlformats-officedocument.spreadsheetml.worksheet+xml"/>
  <Override PartName="/xl/tables/table17.xml" ContentType="application/vnd.openxmlformats-officedocument.spreadsheetml.table+xml"/>
  <Override PartName="/xl/worksheets/sheet29.xml" ContentType="application/vnd.openxmlformats-officedocument.spreadsheetml.worksheet+xml"/>
  <Override PartName="/xl/tables/table18.xml" ContentType="application/vnd.openxmlformats-officedocument.spreadsheetml.table+xml"/>
  <Override PartName="/xl/worksheets/sheet30.xml" ContentType="application/vnd.openxmlformats-officedocument.spreadsheetml.worksheet+xml"/>
  <Override PartName="/xl/tables/table19.xml" ContentType="application/vnd.openxmlformats-officedocument.spreadsheetml.table+xml"/>
  <Override PartName="/xl/worksheets/sheet31.xml" ContentType="application/vnd.openxmlformats-officedocument.spreadsheetml.worksheet+xml"/>
  <Override PartName="/xl/tables/table20.xml" ContentType="application/vnd.openxmlformats-officedocument.spreadsheetml.table+xml"/>
  <Override PartName="/xl/worksheets/sheet32.xml" ContentType="application/vnd.openxmlformats-officedocument.spreadsheetml.worksheet+xml"/>
  <Override PartName="/xl/tables/table2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5021e34b9b04924" /></Relationships>
</file>

<file path=xl/workbook.xml><?xml version="1.0" encoding="utf-8"?>
<x:workbook xmlns:x="http://schemas.openxmlformats.org/spreadsheetml/2006/main">
  <x:sheets>
    <x:sheet xmlns:r="http://schemas.openxmlformats.org/officeDocument/2006/relationships" name="使用说明" sheetId="1" r:id="R7594028c27f6466d"/>
    <x:sheet xmlns:r="http://schemas.openxmlformats.org/officeDocument/2006/relationships" name="队伍面板" sheetId="2" r:id="R195f714d0c2c4504"/>
    <x:sheet xmlns:r="http://schemas.openxmlformats.org/officeDocument/2006/relationships" name="装备输入" sheetId="3" r:id="R6e3208ff6b02473c"/>
    <x:sheet xmlns:r="http://schemas.openxmlformats.org/officeDocument/2006/relationships" name="条件增益" sheetId="4" r:id="R05d672f07afd4878"/>
    <x:sheet xmlns:r="http://schemas.openxmlformats.org/officeDocument/2006/relationships" name="动作配置" sheetId="5" r:id="R558031f071cb4a99"/>
    <x:sheet xmlns:r="http://schemas.openxmlformats.org/officeDocument/2006/relationships" name="循环设置" sheetId="6" r:id="R2ae819a2c7834bc5"/>
    <x:sheet xmlns:r="http://schemas.openxmlformats.org/officeDocument/2006/relationships" name="伤害拉表" sheetId="7" r:id="R84b3de522c194b30"/>
    <x:sheet xmlns:r="http://schemas.openxmlformats.org/officeDocument/2006/relationships" name="战斗日志" sheetId="8" r:id="R893ca70a40f9456f"/>
    <x:sheet xmlns:r="http://schemas.openxmlformats.org/officeDocument/2006/relationships" name="模拟汇总" sheetId="9" r:id="Raf71be57800c48d1"/>
    <x:sheet xmlns:r="http://schemas.openxmlformats.org/officeDocument/2006/relationships" name="养成计算" sheetId="10" r:id="R4335e648850142c2"/>
    <x:sheet xmlns:r="http://schemas.openxmlformats.org/officeDocument/2006/relationships" name="公式库" sheetId="11" r:id="R7bd90225cfa54080"/>
    <x:sheet xmlns:r="http://schemas.openxmlformats.org/officeDocument/2006/relationships" name="角色库" sheetId="12" r:id="R376b527060c14cd2"/>
    <x:sheet xmlns:r="http://schemas.openxmlformats.org/officeDocument/2006/relationships" name="角色成长库" sheetId="13" r:id="R266c59171cbf45f7"/>
    <x:sheet xmlns:r="http://schemas.openxmlformats.org/officeDocument/2006/relationships" name="光锥库" sheetId="14" r:id="R52c93777d3884f68"/>
    <x:sheet xmlns:r="http://schemas.openxmlformats.org/officeDocument/2006/relationships" name="光锥成长库" sheetId="15" r:id="R828c2292edce4982"/>
    <x:sheet xmlns:r="http://schemas.openxmlformats.org/officeDocument/2006/relationships" name="光锥效果库" sheetId="16" r:id="R64392d21db4f490d"/>
    <x:sheet xmlns:r="http://schemas.openxmlformats.org/officeDocument/2006/relationships" name="光锥固定属性" sheetId="17" r:id="Rb3cd192e0ebc42e8"/>
    <x:sheet xmlns:r="http://schemas.openxmlformats.org/officeDocument/2006/relationships" name="星魂库" sheetId="18" r:id="Rffcb2e6157804421"/>
    <x:sheet xmlns:r="http://schemas.openxmlformats.org/officeDocument/2006/relationships" name="星魂技能加级" sheetId="19" r:id="R0cb58db810ff46c2"/>
    <x:sheet xmlns:r="http://schemas.openxmlformats.org/officeDocument/2006/relationships" name="技能库" sheetId="20" r:id="R5bd78c063dbd4f06"/>
    <x:sheet xmlns:r="http://schemas.openxmlformats.org/officeDocument/2006/relationships" name="技能倍率库" sheetId="21" r:id="R69e83a34677b4d3e"/>
    <x:sheet xmlns:r="http://schemas.openxmlformats.org/officeDocument/2006/relationships" name="行迹库" sheetId="22" r:id="R5ff9982a7ef74e5f"/>
    <x:sheet xmlns:r="http://schemas.openxmlformats.org/officeDocument/2006/relationships" name="行迹固定属性" sheetId="23" r:id="Rd5f7047c792a4c23"/>
    <x:sheet xmlns:r="http://schemas.openxmlformats.org/officeDocument/2006/relationships" name="套装库" sheetId="24" r:id="Rd226e5e49e6941a1"/>
    <x:sheet xmlns:r="http://schemas.openxmlformats.org/officeDocument/2006/relationships" name="套装固定属性" sheetId="25" r:id="R8cb11727bda9467c"/>
    <x:sheet xmlns:r="http://schemas.openxmlformats.org/officeDocument/2006/relationships" name="装备库" sheetId="26" r:id="R493af3cd626e435e"/>
    <x:sheet xmlns:r="http://schemas.openxmlformats.org/officeDocument/2006/relationships" name="主词条库" sheetId="27" r:id="R0750a34444794c4a"/>
    <x:sheet xmlns:r="http://schemas.openxmlformats.org/officeDocument/2006/relationships" name="副词条库" sheetId="28" r:id="R78aaf38b9b1c4825"/>
    <x:sheet xmlns:r="http://schemas.openxmlformats.org/officeDocument/2006/relationships" name="属性字典" sheetId="29" r:id="R3c0850786f4f469d"/>
    <x:sheet xmlns:r="http://schemas.openxmlformats.org/officeDocument/2006/relationships" name="等级系数库" sheetId="30" r:id="Re7029d1369f64661"/>
    <x:sheet xmlns:r="http://schemas.openxmlformats.org/officeDocument/2006/relationships" name="养成材料库" sheetId="31" r:id="R99e2511fe27949f1"/>
    <x:sheet xmlns:r="http://schemas.openxmlformats.org/officeDocument/2006/relationships" name="等级经验参考" sheetId="32" r:id="Rf8173b9342c74e2b"/>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000"/>
    <x:numFmt numFmtId="201" formatCode="#,##0.00"/>
    <x:numFmt numFmtId="202" formatCode="0.0%"/>
    <x:numFmt numFmtId="203" formatCode="0.00"/>
    <x:numFmt numFmtId="204" formatCode="#,##0.0000"/>
    <x:numFmt numFmtId="205" formatCode="#,##0"/>
  </x:numFmts>
  <x:fonts count="7">
    <x:font>
      <x:sz val="11"/>
      <x:name val="Carlito"/>
    </x:font>
    <x:font>
      <x:b/>
      <x:sz val="18"/>
      <x:color rgb="FF172438"/>
      <x:name val="Arial"/>
    </x:font>
    <x:font>
      <x:sz val="10"/>
      <x:color rgb="FF667085"/>
      <x:name val="Arial"/>
    </x:font>
    <x:font>
      <x:b/>
      <x:sz val="10"/>
      <x:color rgb="FFFFFFFF"/>
      <x:name val="Arial"/>
    </x:font>
    <x:font>
      <x:sz val="10"/>
      <x:name val="Arial"/>
    </x:font>
    <x:font>
      <x:sz val="10"/>
      <x:color rgb="FF315B91"/>
      <x:name val="Arial"/>
    </x:font>
    <x:font>
      <x:sz val="11"/>
      <x:name val="Arial"/>
    </x:font>
  </x:fonts>
  <x:fills count="4">
    <x:fill>
      <x:patternFill patternType="none"/>
    </x:fill>
    <x:fill>
      <x:patternFill patternType="gray125"/>
    </x:fill>
    <x:fill>
      <x:patternFill patternType="solid">
        <x:fgColor rgb="FF243449"/>
      </x:patternFill>
    </x:fill>
    <x:fill>
      <x:patternFill patternType="solid">
        <x:fgColor rgb="FFFFF1C2"/>
      </x:patternFill>
    </x:fill>
  </x:fills>
  <x:borders count="1">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0"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200" fontId="0" fillId="0" borderId="0" xfId="0" applyNumberFormat="1" applyFont="1" applyFill="1" applyBorder="1"/>
    <x:xf numFmtId="200" fontId="5" fillId="3"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204" fontId="0" fillId="0" borderId="0" xfId="0" applyNumberFormat="1" applyFont="1" applyFill="1" applyBorder="1"/>
    <x:xf numFmtId="202" fontId="5" fillId="3" borderId="0" xfId="0" applyNumberFormat="1" applyFont="1" applyFill="1" applyBorder="1"/>
    <x:xf numFmtId="205" fontId="0" fillId="0" borderId="0"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6" fillId="0"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6" fillId="0" borderId="0" xfId="0" applyNumberFormat="1" applyFont="1" applyFill="1" applyBorder="1" applyAlignment="1">
      <x:alignment vertical="center" wrapText="1"/>
    </x:xf>
    <x:xf numFmtId="201" fontId="6" fillId="0" borderId="0" xfId="0" applyNumberFormat="1" applyFont="1" applyFill="1" applyBorder="1"/>
    <x:xf numFmtId="202" fontId="6" fillId="0" borderId="0" xfId="0" applyNumberFormat="1" applyFont="1" applyFill="1" applyBorder="1"/>
    <x:xf numFmtId="203" fontId="6" fillId="0" borderId="0" xfId="0" applyNumberFormat="1" applyFont="1" applyFill="1" applyBorder="1"/>
    <x:xf numFmtId="204" fontId="6" fillId="0" borderId="0" xfId="0" applyNumberFormat="1" applyFont="1" applyFill="1" applyBorder="1"/>
    <x:xf numFmtId="0" fontId="5" fillId="3" borderId="0" xfId="0" applyNumberFormat="1" applyFont="1" applyFill="1" applyBorder="1" applyAlignment="1">
      <x:alignment vertical="center"/>
    </x:xf>
    <x:xf numFmtId="201" fontId="6" fillId="0" borderId="0" xfId="0" applyNumberFormat="1" applyFont="1" applyFill="1" applyBorder="1" applyAlignment="1">
      <x:alignment vertical="center"/>
    </x:xf>
    <x:xf numFmtId="202" fontId="6" fillId="0" borderId="0" xfId="0" applyNumberFormat="1" applyFont="1" applyFill="1" applyBorder="1" applyAlignment="1">
      <x:alignment vertical="center"/>
    </x:xf>
    <x:xf numFmtId="203" fontId="6" fillId="0" borderId="0" xfId="0" applyNumberFormat="1" applyFont="1" applyFill="1" applyBorder="1" applyAlignment="1">
      <x:alignment vertical="center"/>
    </x:xf>
    <x:xf numFmtId="204" fontId="6" fillId="0" borderId="0" xfId="0" applyNumberFormat="1" applyFont="1" applyFill="1" applyBorder="1" applyAlignment="1">
      <x:alignment vertical="center"/>
    </x:xf>
    <x:xf numFmtId="200" fontId="6" fillId="0" borderId="0" xfId="0" applyNumberFormat="1" applyFont="1" applyFill="1" applyBorder="1"/>
    <x:xf numFmtId="200" fontId="6" fillId="0" borderId="0" xfId="0" applyNumberFormat="1" applyFont="1" applyFill="1" applyBorder="1" applyAlignment="1">
      <x:alignment vertical="center"/>
    </x:xf>
    <x:xf numFmtId="200" fontId="5" fillId="3" borderId="0" xfId="0" applyNumberFormat="1" applyFont="1" applyFill="1" applyBorder="1" applyAlignment="1">
      <x:alignment vertical="center"/>
    </x:xf>
    <x:xf numFmtId="202" fontId="5" fillId="3" borderId="0" xfId="0" applyNumberFormat="1" applyFont="1" applyFill="1" applyBorder="1" applyAlignment="1">
      <x:alignment vertical="center"/>
    </x:xf>
    <x:xf numFmtId="205" fontId="6" fillId="0" borderId="0" xfId="0" applyNumberFormat="1" applyFont="1" applyFill="1" applyBorder="1"/>
    <x:xf numFmtId="205" fontId="6"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e35424c3b574180" /><Relationship Type="http://schemas.openxmlformats.org/officeDocument/2006/relationships/theme" Target="/xl/theme/theme1.xml" Id="Ra361f02886724bd4" /><Relationship Type="http://schemas.openxmlformats.org/officeDocument/2006/relationships/sharedStrings" Target="/xl/sharedStrings.xml" Id="R6b7c1135f0454c00" /><Relationship Type="http://schemas.openxmlformats.org/officeDocument/2006/relationships/worksheet" Target="/xl/worksheets/sheet1.xml" Id="R7594028c27f6466d" /><Relationship Type="http://schemas.openxmlformats.org/officeDocument/2006/relationships/worksheet" Target="/xl/worksheets/sheet2.xml" Id="R195f714d0c2c4504" /><Relationship Type="http://schemas.openxmlformats.org/officeDocument/2006/relationships/worksheet" Target="/xl/worksheets/sheet3.xml" Id="R6e3208ff6b02473c" /><Relationship Type="http://schemas.openxmlformats.org/officeDocument/2006/relationships/worksheet" Target="/xl/worksheets/sheet4.xml" Id="R05d672f07afd4878" /><Relationship Type="http://schemas.openxmlformats.org/officeDocument/2006/relationships/worksheet" Target="/xl/worksheets/sheet5.xml" Id="R558031f071cb4a99" /><Relationship Type="http://schemas.openxmlformats.org/officeDocument/2006/relationships/worksheet" Target="/xl/worksheets/sheet6.xml" Id="R2ae819a2c7834bc5" /><Relationship Type="http://schemas.openxmlformats.org/officeDocument/2006/relationships/worksheet" Target="/xl/worksheets/sheet7.xml" Id="R84b3de522c194b30" /><Relationship Type="http://schemas.openxmlformats.org/officeDocument/2006/relationships/worksheet" Target="/xl/worksheets/sheet8.xml" Id="R893ca70a40f9456f" /><Relationship Type="http://schemas.openxmlformats.org/officeDocument/2006/relationships/worksheet" Target="/xl/worksheets/sheet9.xml" Id="Raf71be57800c48d1" /><Relationship Type="http://schemas.openxmlformats.org/officeDocument/2006/relationships/worksheet" Target="/xl/worksheets/sheet10.xml" Id="R4335e648850142c2" /><Relationship Type="http://schemas.openxmlformats.org/officeDocument/2006/relationships/worksheet" Target="/xl/worksheets/sheet11.xml" Id="R7bd90225cfa54080" /><Relationship Type="http://schemas.openxmlformats.org/officeDocument/2006/relationships/worksheet" Target="/xl/worksheets/sheet12.xml" Id="R376b527060c14cd2" /><Relationship Type="http://schemas.openxmlformats.org/officeDocument/2006/relationships/worksheet" Target="/xl/worksheets/sheet13.xml" Id="R266c59171cbf45f7" /><Relationship Type="http://schemas.openxmlformats.org/officeDocument/2006/relationships/worksheet" Target="/xl/worksheets/sheet14.xml" Id="R52c93777d3884f68" /><Relationship Type="http://schemas.openxmlformats.org/officeDocument/2006/relationships/worksheet" Target="/xl/worksheets/sheet15.xml" Id="R828c2292edce4982" /><Relationship Type="http://schemas.openxmlformats.org/officeDocument/2006/relationships/worksheet" Target="/xl/worksheets/sheet16.xml" Id="R64392d21db4f490d" /><Relationship Type="http://schemas.openxmlformats.org/officeDocument/2006/relationships/worksheet" Target="/xl/worksheets/sheet17.xml" Id="Rb3cd192e0ebc42e8" /><Relationship Type="http://schemas.openxmlformats.org/officeDocument/2006/relationships/worksheet" Target="/xl/worksheets/sheet18.xml" Id="Rffcb2e6157804421" /><Relationship Type="http://schemas.openxmlformats.org/officeDocument/2006/relationships/worksheet" Target="/xl/worksheets/sheet19.xml" Id="R0cb58db810ff46c2" /><Relationship Type="http://schemas.openxmlformats.org/officeDocument/2006/relationships/worksheet" Target="/xl/worksheets/sheet20.xml" Id="R5bd78c063dbd4f06" /><Relationship Type="http://schemas.openxmlformats.org/officeDocument/2006/relationships/worksheet" Target="/xl/worksheets/sheet21.xml" Id="R69e83a34677b4d3e" /><Relationship Type="http://schemas.openxmlformats.org/officeDocument/2006/relationships/worksheet" Target="/xl/worksheets/sheet22.xml" Id="R5ff9982a7ef74e5f" /><Relationship Type="http://schemas.openxmlformats.org/officeDocument/2006/relationships/worksheet" Target="/xl/worksheets/sheet23.xml" Id="Rd5f7047c792a4c23" /><Relationship Type="http://schemas.openxmlformats.org/officeDocument/2006/relationships/worksheet" Target="/xl/worksheets/sheet24.xml" Id="Rd226e5e49e6941a1" /><Relationship Type="http://schemas.openxmlformats.org/officeDocument/2006/relationships/worksheet" Target="/xl/worksheets/sheet25.xml" Id="R8cb11727bda9467c" /><Relationship Type="http://schemas.openxmlformats.org/officeDocument/2006/relationships/worksheet" Target="/xl/worksheets/sheet26.xml" Id="R493af3cd626e435e" /><Relationship Type="http://schemas.openxmlformats.org/officeDocument/2006/relationships/worksheet" Target="/xl/worksheets/sheet27.xml" Id="R0750a34444794c4a" /><Relationship Type="http://schemas.openxmlformats.org/officeDocument/2006/relationships/worksheet" Target="/xl/worksheets/sheet28.xml" Id="R78aaf38b9b1c4825" /><Relationship Type="http://schemas.openxmlformats.org/officeDocument/2006/relationships/worksheet" Target="/xl/worksheets/sheet29.xml" Id="R3c0850786f4f469d" /><Relationship Type="http://schemas.openxmlformats.org/officeDocument/2006/relationships/worksheet" Target="/xl/worksheets/sheet30.xml" Id="Re7029d1369f64661" /><Relationship Type="http://schemas.openxmlformats.org/officeDocument/2006/relationships/worksheet" Target="/xl/worksheets/sheet31.xml" Id="R99e2511fe27949f1" /><Relationship Type="http://schemas.openxmlformats.org/officeDocument/2006/relationships/worksheet" Target="/xl/worksheets/sheet32.xml" Id="Rf8173b9342c74e2b" /></Relationships>
</file>

<file path=xl/drawings/_rels/drawing1.xml.rels>&#65279;<?xml version="1.0" encoding="utf-8"?><Relationships xmlns="http://schemas.openxmlformats.org/package/2006/relationships"><Relationship Type="http://schemas.openxmlformats.org/officeDocument/2006/relationships/chart" Target="/xl/drawings/charts/chart1.xml" Id="R66a1776420be4754"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各队员伤害贡献</a:t>
            </a:r>
          </a:p>
        </c:rich>
      </c:tx>
      <c:overlay val="0"/>
    </c:title>
    <c:plotArea>
      <c:barChart>
        <c:barDir val="col"/>
        <c:varyColors val="0"/>
        <c:ser>
          <c:idx val="0"/>
          <c:order val="0"/>
          <c:tx>
            <c:v>总伤害</c:v>
          </c:tx>
          <c:cat>
            <c:strRef>
              <c:f>'模拟汇总'!$B$14:$B$17</c:f>
              <c:strCache>
                <c:ptCount val="0"/>
              </c:strCache>
            </c:strRef>
          </c:cat>
          <c:val>
            <c:numRef>
              <c:f>'模拟汇总'!$D$14:$D$17</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3</xdr:row>
      <xdr:rowOff>0</xdr:rowOff>
    </xdr:from>
    <xdr:to>
      <xdr:col>14</xdr:col>
      <xdr:colOff>0</xdr:colOff>
      <xdr:row>19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6a1776420be4754"/>
        </a:graphicData>
      </a:graphic>
    </xdr:graphicFrame>
    <xdr:clientData/>
  </xdr:twoCellAnchor>
</xdr:wsDr>
</file>

<file path=xl/tables/table1.xml><?xml version="1.0" encoding="utf-8"?>
<x:table xmlns:x="http://schemas.openxmlformats.org/spreadsheetml/2006/main" id="1" name="Data1" displayName="Data1" ref="A4:I112" headerRowCount="1" totalsRowCount="0" totalsRowShown="0">
  <x:tableColumns count="9">
    <x:tableColumn id="1" name="角色ID"/>
    <x:tableColumn id="2" name="名称"/>
    <x:tableColumn id="3" name="星级"/>
    <x:tableColumn id="4" name="命途"/>
    <x:tableColumn id="5" name="属性"/>
    <x:tableColumn id="6" name="能量上限"/>
    <x:tableColumn id="7" name="首次版本"/>
    <x:tableColumn id="8" name="数据形态"/>
    <x:tableColumn id="9" name="来源"/>
  </x:tableColumns>
  <x:tableStyleInfo name="TableStyleMedium2" showFirstColumn="0" showLastColumn="0" showRowStripes="1" showColumnStripes="0"/>
</x:table>
</file>

<file path=xl/tables/table2.xml><?xml version="1.0" encoding="utf-8"?>
<x:table xmlns:x="http://schemas.openxmlformats.org/spreadsheetml/2006/main" id="2" name="Data2" displayName="Data2" ref="A4:M760" headerRowCount="1" totalsRowCount="0" totalsRowShown="0">
  <x:tableColumns count="13">
    <x:tableColumn id="1" name="成长键"/>
    <x:tableColumn id="2" name="角色ID"/>
    <x:tableColumn id="3" name="突破"/>
    <x:tableColumn id="4" name="生命基值"/>
    <x:tableColumn id="5" name="攻击基值"/>
    <x:tableColumn id="6" name="防御基值"/>
    <x:tableColumn id="7" name="速度"/>
    <x:tableColumn id="8" name="暴击率"/>
    <x:tableColumn id="9" name="暴击伤害"/>
    <x:tableColumn id="10" name="生命每级"/>
    <x:tableColumn id="11" name="攻击每级"/>
    <x:tableColumn id="12" name="防御每级"/>
    <x:tableColumn id="13" name="来源"/>
  </x:tableColumns>
  <x:tableStyleInfo name="TableStyleMedium2" showFirstColumn="0" showLastColumn="0" showRowStripes="1" showColumnStripes="0"/>
</x:table>
</file>

<file path=xl/tables/table3.xml><?xml version="1.0" encoding="utf-8"?>
<x:table xmlns:x="http://schemas.openxmlformats.org/spreadsheetml/2006/main" id="3" name="Data3" displayName="Data3" ref="A4:E174" headerRowCount="1" totalsRowCount="0" totalsRowShown="0">
  <x:tableColumns count="5">
    <x:tableColumn id="1" name="光锥ID"/>
    <x:tableColumn id="2" name="名称"/>
    <x:tableColumn id="3" name="星级"/>
    <x:tableColumn id="4" name="命途"/>
    <x:tableColumn id="5" name="来源"/>
  </x:tableColumns>
  <x:tableStyleInfo name="TableStyleMedium2" showFirstColumn="0" showLastColumn="0" showRowStripes="1" showColumnStripes="0"/>
</x:table>
</file>

<file path=xl/tables/table4.xml><?xml version="1.0" encoding="utf-8"?>
<x:table xmlns:x="http://schemas.openxmlformats.org/spreadsheetml/2006/main" id="4" name="Data4" displayName="Data4" ref="A4:J1194" headerRowCount="1" totalsRowCount="0" totalsRowShown="0">
  <x:tableColumns count="10">
    <x:tableColumn id="1" name="成长键"/>
    <x:tableColumn id="2" name="光锥ID"/>
    <x:tableColumn id="3" name="突破"/>
    <x:tableColumn id="4" name="生命基值"/>
    <x:tableColumn id="5" name="攻击基值"/>
    <x:tableColumn id="6" name="防御基值"/>
    <x:tableColumn id="7" name="生命每级"/>
    <x:tableColumn id="8" name="攻击每级"/>
    <x:tableColumn id="9" name="防御每级"/>
    <x:tableColumn id="10" name="来源"/>
  </x:tableColumns>
  <x:tableStyleInfo name="TableStyleMedium2" showFirstColumn="0" showLastColumn="0" showRowStripes="1" showColumnStripes="0"/>
</x:table>
</file>

<file path=xl/tables/table5.xml><?xml version="1.0" encoding="utf-8"?>
<x:table xmlns:x="http://schemas.openxmlformats.org/spreadsheetml/2006/main" id="5" name="Data5" displayName="Data5" ref="A4:H854" headerRowCount="1" totalsRowCount="0" totalsRowShown="0">
  <x:tableColumns count="8">
    <x:tableColumn id="1" name="叠影键"/>
    <x:tableColumn id="2" name="光锥ID"/>
    <x:tableColumn id="3" name="名称"/>
    <x:tableColumn id="4" name="叠影"/>
    <x:tableColumn id="5" name="效果名"/>
    <x:tableColumn id="6" name="效果全文"/>
    <x:tableColumn id="7" name="参数数组"/>
    <x:tableColumn id="8" name="来源"/>
  </x:tableColumns>
  <x:tableStyleInfo name="TableStyleMedium2" showFirstColumn="0" showLastColumn="0" showRowStripes="1" showColumnStripes="0"/>
</x:table>
</file>

<file path=xl/tables/table6.xml><?xml version="1.0" encoding="utf-8"?>
<x:table xmlns:x="http://schemas.openxmlformats.org/spreadsheetml/2006/main" id="6" name="Data6" displayName="Data6" ref="A4:E619" headerRowCount="1" totalsRowCount="0" totalsRowShown="0">
  <x:tableColumns count="5">
    <x:tableColumn id="1" name="叠影键"/>
    <x:tableColumn id="2" name="属性键"/>
    <x:tableColumn id="3" name="数值"/>
    <x:tableColumn id="4" name="属性名称"/>
    <x:tableColumn id="5" name="来源"/>
  </x:tableColumns>
  <x:tableStyleInfo name="TableStyleMedium2" showFirstColumn="0" showLastColumn="0" showRowStripes="1" showColumnStripes="0"/>
</x:table>
</file>

<file path=xl/tables/table7.xml><?xml version="1.0" encoding="utf-8"?>
<x:table xmlns:x="http://schemas.openxmlformats.org/spreadsheetml/2006/main" id="7" name="Data7" displayName="Data7" ref="A4:I652" headerRowCount="1" totalsRowCount="0" totalsRowShown="0">
  <x:tableColumns count="9">
    <x:tableColumn id="1" name="星魂ID"/>
    <x:tableColumn id="2" name="角色ID"/>
    <x:tableColumn id="3" name="角色名称"/>
    <x:tableColumn id="4" name="阶数"/>
    <x:tableColumn id="5" name="名称"/>
    <x:tableColumn id="6" name="效果全文"/>
    <x:tableColumn id="7" name="技能等级变化"/>
    <x:tableColumn id="8" name="计算接入"/>
    <x:tableColumn id="9" name="来源"/>
  </x:tableColumns>
  <x:tableStyleInfo name="TableStyleMedium2" showFirstColumn="0" showLastColumn="0" showRowStripes="1" showColumnStripes="0"/>
</x:table>
</file>

<file path=xl/tables/table8.xml><?xml version="1.0" encoding="utf-8"?>
<x:table xmlns:x="http://schemas.openxmlformats.org/spreadsheetml/2006/main" id="8" name="Data8" displayName="Data8" ref="A4:E580" headerRowCount="1" totalsRowCount="0" totalsRowShown="0">
  <x:tableColumns count="5">
    <x:tableColumn id="1" name="加级键"/>
    <x:tableColumn id="2" name="角色ID"/>
    <x:tableColumn id="3" name="星魂门槛"/>
    <x:tableColumn id="4" name="技能ID"/>
    <x:tableColumn id="5" name="增加等级"/>
  </x:tableColumns>
  <x:tableStyleInfo name="TableStyleMedium2" showFirstColumn="0" showLastColumn="0" showRowStripes="1" showColumnStripes="0"/>
</x:table>
</file>

<file path=xl/tables/table9.xml><?xml version="1.0" encoding="utf-8"?>
<x:table xmlns:x="http://schemas.openxmlformats.org/spreadsheetml/2006/main" id="9" name="Data9" displayName="Data9" ref="A4:J793" headerRowCount="1" totalsRowCount="0" totalsRowShown="0">
  <x:tableColumns count="10">
    <x:tableColumn id="1" name="技能ID"/>
    <x:tableColumn id="2" name="角色ID"/>
    <x:tableColumn id="3" name="角色名称"/>
    <x:tableColumn id="4" name="技能名称"/>
    <x:tableColumn id="5" name="技能类型"/>
    <x:tableColumn id="6" name="作用范围"/>
    <x:tableColumn id="7" name="等级上限"/>
    <x:tableColumn id="8" name="原始效果模板"/>
    <x:tableColumn id="9" name="效果简述"/>
    <x:tableColumn id="10" name="来源"/>
  </x:tableColumns>
  <x:tableStyleInfo name="TableStyleMedium2" showFirstColumn="0" showLastColumn="0" showRowStripes="1" showColumnStripes="0"/>
</x:table>
</file>

<file path=xl/tables/table10.xml><?xml version="1.0" encoding="utf-8"?>
<x:table xmlns:x="http://schemas.openxmlformats.org/spreadsheetml/2006/main" id="10" name="Data10" displayName="Data10" ref="A4:L7817" headerRowCount="1" totalsRowCount="0" totalsRowShown="0">
  <x:tableColumns count="12">
    <x:tableColumn id="1" name="技能等级键"/>
    <x:tableColumn id="2" name="技能ID"/>
    <x:tableColumn id="3" name="技能等级"/>
    <x:tableColumn id="4" name="技能名称"/>
    <x:tableColumn id="5" name="本级效果全文"/>
    <x:tableColumn id="6" name="首段攻击倍率"/>
    <x:tableColumn id="7" name="首段生命倍率"/>
    <x:tableColumn id="8" name="首段防御倍率"/>
    <x:tableColumn id="9" name="首段欢愉倍率"/>
    <x:tableColumn id="10" name="全部参数"/>
    <x:tableColumn id="11" name="提取说明"/>
    <x:tableColumn id="12" name="来源"/>
  </x:tableColumns>
  <x:tableStyleInfo name="TableStyleMedium2" showFirstColumn="0" showLastColumn="0" showRowStripes="1" showColumnStripes="0"/>
</x:table>
</file>

<file path=xl/tables/table11.xml><?xml version="1.0" encoding="utf-8"?>
<x:table xmlns:x="http://schemas.openxmlformats.org/spreadsheetml/2006/main" id="11" name="Data11" displayName="Data11" ref="A4:J5582" headerRowCount="1" totalsRowCount="0" totalsRowShown="0">
  <x:tableColumns count="10">
    <x:tableColumn id="1" name="行迹等级键"/>
    <x:tableColumn id="2" name="角色ID"/>
    <x:tableColumn id="3" name="行迹ID"/>
    <x:tableColumn id="4" name="名称"/>
    <x:tableColumn id="5" name="节点等级"/>
    <x:tableColumn id="6" name="突破要求"/>
    <x:tableColumn id="7" name="角色等级要求"/>
    <x:tableColumn id="8" name="效果模板"/>
    <x:tableColumn id="9" name="升级材料"/>
    <x:tableColumn id="10" name="来源"/>
  </x:tableColumns>
  <x:tableStyleInfo name="TableStyleMedium2" showFirstColumn="0" showLastColumn="0" showRowStripes="1" showColumnStripes="0"/>
</x:table>
</file>

<file path=xl/tables/table12.xml><?xml version="1.0" encoding="utf-8"?>
<x:table xmlns:x="http://schemas.openxmlformats.org/spreadsheetml/2006/main" id="12" name="Data12" displayName="Data12" ref="A4:H1084" headerRowCount="1" totalsRowCount="0" totalsRowShown="0">
  <x:tableColumns count="8">
    <x:tableColumn id="1" name="角色ID"/>
    <x:tableColumn id="2" name="行迹ID"/>
    <x:tableColumn id="3" name="属性键"/>
    <x:tableColumn id="4" name="数值"/>
    <x:tableColumn id="5" name="突破要求"/>
    <x:tableColumn id="6" name="等级要求"/>
    <x:tableColumn id="7" name="属性名称"/>
    <x:tableColumn id="8" name="来源"/>
  </x:tableColumns>
  <x:tableStyleInfo name="TableStyleMedium2" showFirstColumn="0" showLastColumn="0" showRowStripes="1" showColumnStripes="0"/>
</x:table>
</file>

<file path=xl/tables/table13.xml><?xml version="1.0" encoding="utf-8"?>
<x:table xmlns:x="http://schemas.openxmlformats.org/spreadsheetml/2006/main" id="13" name="Data13" displayName="Data13" ref="A4:F66" headerRowCount="1" totalsRowCount="0" totalsRowShown="0">
  <x:tableColumns count="6">
    <x:tableColumn id="1" name="套装ID"/>
    <x:tableColumn id="2" name="名称"/>
    <x:tableColumn id="3" name="类别"/>
    <x:tableColumn id="4" name="二件效果"/>
    <x:tableColumn id="5" name="四件效果"/>
    <x:tableColumn id="6" name="来源"/>
  </x:tableColumns>
  <x:tableStyleInfo name="TableStyleMedium2" showFirstColumn="0" showLastColumn="0" showRowStripes="1" showColumnStripes="0"/>
</x:table>
</file>

<file path=xl/tables/table14.xml><?xml version="1.0" encoding="utf-8"?>
<x:table xmlns:x="http://schemas.openxmlformats.org/spreadsheetml/2006/main" id="14" name="Data14" displayName="Data14" ref="A4:F63" headerRowCount="1" totalsRowCount="0" totalsRowShown="0">
  <x:tableColumns count="6">
    <x:tableColumn id="1" name="套装ID"/>
    <x:tableColumn id="2" name="件数门槛"/>
    <x:tableColumn id="3" name="属性键"/>
    <x:tableColumn id="4" name="数值"/>
    <x:tableColumn id="5" name="属性名称"/>
    <x:tableColumn id="6" name="来源"/>
  </x:tableColumns>
  <x:tableStyleInfo name="TableStyleMedium2" showFirstColumn="0" showLastColumn="0" showRowStripes="1" showColumnStripes="0"/>
</x:table>
</file>

<file path=xl/tables/table15.xml><?xml version="1.0" encoding="utf-8"?>
<x:table xmlns:x="http://schemas.openxmlformats.org/spreadsheetml/2006/main" id="15" name="Data15" displayName="Data15" ref="A4:I778" headerRowCount="1" totalsRowCount="0" totalsRowShown="0">
  <x:tableColumns count="9">
    <x:tableColumn id="1" name="装备ID"/>
    <x:tableColumn id="2" name="名称"/>
    <x:tableColumn id="3" name="套装ID"/>
    <x:tableColumn id="4" name="部位"/>
    <x:tableColumn id="5" name="星级"/>
    <x:tableColumn id="6" name="等级上限"/>
    <x:tableColumn id="7" name="主词条组"/>
    <x:tableColumn id="8" name="副词条组"/>
    <x:tableColumn id="9" name="来源"/>
  </x:tableColumns>
  <x:tableStyleInfo name="TableStyleMedium2" showFirstColumn="0" showLastColumn="0" showRowStripes="1" showColumnStripes="0"/>
</x:table>
</file>

<file path=xl/tables/table16.xml><?xml version="1.0" encoding="utf-8"?>
<x:table xmlns:x="http://schemas.openxmlformats.org/spreadsheetml/2006/main" id="16" name="Data16" displayName="Data16" ref="A4:G121" headerRowCount="1" totalsRowCount="0" totalsRowShown="0">
  <x:tableColumns count="7">
    <x:tableColumn id="1" name="主词条键"/>
    <x:tableColumn id="2" name="词条组"/>
    <x:tableColumn id="3" name="属性键"/>
    <x:tableColumn id="4" name="名称"/>
    <x:tableColumn id="5" name="初值"/>
    <x:tableColumn id="6" name="每级增长"/>
    <x:tableColumn id="7" name="来源"/>
  </x:tableColumns>
  <x:tableStyleInfo name="TableStyleMedium2" showFirstColumn="0" showLastColumn="0" showRowStripes="1" showColumnStripes="0"/>
</x:table>
</file>

<file path=xl/tables/table17.xml><?xml version="1.0" encoding="utf-8"?>
<x:table xmlns:x="http://schemas.openxmlformats.org/spreadsheetml/2006/main" id="17" name="Data17" displayName="Data17" ref="A4:G52" headerRowCount="1" totalsRowCount="0" totalsRowShown="0">
  <x:tableColumns count="7">
    <x:tableColumn id="1" name="星级"/>
    <x:tableColumn id="2" name="属性键"/>
    <x:tableColumn id="3" name="名称"/>
    <x:tableColumn id="4" name="低档单次"/>
    <x:tableColumn id="5" name="档位增量"/>
    <x:tableColumn id="6" name="最大档位"/>
    <x:tableColumn id="7" name="来源"/>
  </x:tableColumns>
  <x:tableStyleInfo name="TableStyleMedium2" showFirstColumn="0" showLastColumn="0" showRowStripes="1" showColumnStripes="0"/>
</x:table>
</file>

<file path=xl/tables/table18.xml><?xml version="1.0" encoding="utf-8"?>
<x:table xmlns:x="http://schemas.openxmlformats.org/spreadsheetml/2006/main" id="18" name="Data18" displayName="Data18" ref="A4:E76" headerRowCount="1" totalsRowCount="0" totalsRowShown="0">
  <x:tableColumns count="5">
    <x:tableColumn id="1" name="属性键"/>
    <x:tableColumn id="2" name="名称"/>
    <x:tableColumn id="3" name="百分数"/>
    <x:tableColumn id="4" name="字段"/>
    <x:tableColumn id="5" name="来源"/>
  </x:tableColumns>
  <x:tableStyleInfo name="TableStyleMedium2" showFirstColumn="0" showLastColumn="0" showRowStripes="1" showColumnStripes="0"/>
</x:table>
</file>

<file path=xl/tables/table19.xml><?xml version="1.0" encoding="utf-8"?>
<x:table xmlns:x="http://schemas.openxmlformats.org/spreadsheetml/2006/main" id="19" name="Data19" displayName="Data19" ref="A4:D84" headerRowCount="1" totalsRowCount="0" totalsRowShown="0">
  <x:tableColumns count="4">
    <x:tableColumn id="1" name="等级"/>
    <x:tableColumn id="2" name="击破等级基数"/>
    <x:tableColumn id="3" name="欢愉等级基数"/>
    <x:tableColumn id="4" name="来源"/>
  </x:tableColumns>
  <x:tableStyleInfo name="TableStyleMedium2" showFirstColumn="0" showLastColumn="0" showRowStripes="1" showColumnStripes="0"/>
</x:table>
</file>

<file path=xl/tables/table20.xml><?xml version="1.0" encoding="utf-8"?>
<x:table xmlns:x="http://schemas.openxmlformats.org/spreadsheetml/2006/main" id="20" name="Data20" displayName="Data20" ref="A4:H4462" headerRowCount="1" totalsRowCount="0" totalsRowShown="0">
  <x:tableColumns count="8">
    <x:tableColumn id="1" name="类别"/>
    <x:tableColumn id="2" name="对象ID"/>
    <x:tableColumn id="3" name="原突破"/>
    <x:tableColumn id="4" name="目标突破"/>
    <x:tableColumn id="5" name="材料ID"/>
    <x:tableColumn id="6" name="材料名称"/>
    <x:tableColumn id="7" name="数量"/>
    <x:tableColumn id="8" name="来源"/>
  </x:tableColumns>
  <x:tableStyleInfo name="TableStyleMedium2" showFirstColumn="0" showLastColumn="0" showRowStripes="1" showColumnStripes="0"/>
</x:table>
</file>

<file path=xl/tables/table21.xml><?xml version="1.0" encoding="utf-8"?>
<x:table xmlns:x="http://schemas.openxmlformats.org/spreadsheetml/2006/main" id="21" name="Data21" displayName="Data21" ref="A4:E508" headerRowCount="1" totalsRowCount="0" totalsRowShown="0">
  <x:tableColumns count="5">
    <x:tableColumn id="1" name="类别"/>
    <x:tableColumn id="2" name="经验组"/>
    <x:tableColumn id="3" name="当前等级"/>
    <x:tableColumn id="4" name="升下一级经验"/>
    <x:tableColumn id="5" name="来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drawing" Target="/xl/drawings/drawing1.xml" Id="R1779981c23f54447" /></Relationships>
</file>

<file path=xl/worksheets/_rels/sheet12.xml.rels>&#65279;<?xml version="1.0" encoding="utf-8"?><Relationships xmlns="http://schemas.openxmlformats.org/package/2006/relationships"><Relationship Type="http://schemas.openxmlformats.org/officeDocument/2006/relationships/table" Target="/xl/tables/table1.xml" Id="R94c985cc294d4685" /></Relationships>
</file>

<file path=xl/worksheets/_rels/sheet13.xml.rels>&#65279;<?xml version="1.0" encoding="utf-8"?><Relationships xmlns="http://schemas.openxmlformats.org/package/2006/relationships"><Relationship Type="http://schemas.openxmlformats.org/officeDocument/2006/relationships/table" Target="/xl/tables/table2.xml" Id="Rfcc3a6c4b3364108" /></Relationships>
</file>

<file path=xl/worksheets/_rels/sheet14.xml.rels>&#65279;<?xml version="1.0" encoding="utf-8"?><Relationships xmlns="http://schemas.openxmlformats.org/package/2006/relationships"><Relationship Type="http://schemas.openxmlformats.org/officeDocument/2006/relationships/table" Target="/xl/tables/table3.xml" Id="R59857dbaf17e4f2a" /></Relationships>
</file>

<file path=xl/worksheets/_rels/sheet15.xml.rels>&#65279;<?xml version="1.0" encoding="utf-8"?><Relationships xmlns="http://schemas.openxmlformats.org/package/2006/relationships"><Relationship Type="http://schemas.openxmlformats.org/officeDocument/2006/relationships/table" Target="/xl/tables/table4.xml" Id="Re70c92449d9d4bcb" /></Relationships>
</file>

<file path=xl/worksheets/_rels/sheet16.xml.rels>&#65279;<?xml version="1.0" encoding="utf-8"?><Relationships xmlns="http://schemas.openxmlformats.org/package/2006/relationships"><Relationship Type="http://schemas.openxmlformats.org/officeDocument/2006/relationships/table" Target="/xl/tables/table5.xml" Id="Rcbd25e11d02245d2" /></Relationships>
</file>

<file path=xl/worksheets/_rels/sheet17.xml.rels>&#65279;<?xml version="1.0" encoding="utf-8"?><Relationships xmlns="http://schemas.openxmlformats.org/package/2006/relationships"><Relationship Type="http://schemas.openxmlformats.org/officeDocument/2006/relationships/table" Target="/xl/tables/table6.xml" Id="R8e8778685e514ec9" /></Relationships>
</file>

<file path=xl/worksheets/_rels/sheet18.xml.rels>&#65279;<?xml version="1.0" encoding="utf-8"?><Relationships xmlns="http://schemas.openxmlformats.org/package/2006/relationships"><Relationship Type="http://schemas.openxmlformats.org/officeDocument/2006/relationships/table" Target="/xl/tables/table7.xml" Id="Rf3f36d2381484af2" /></Relationships>
</file>

<file path=xl/worksheets/_rels/sheet19.xml.rels>&#65279;<?xml version="1.0" encoding="utf-8"?><Relationships xmlns="http://schemas.openxmlformats.org/package/2006/relationships"><Relationship Type="http://schemas.openxmlformats.org/officeDocument/2006/relationships/table" Target="/xl/tables/table8.xml" Id="R73fae4cc00bb45a7" /></Relationships>
</file>

<file path=xl/worksheets/_rels/sheet20.xml.rels>&#65279;<?xml version="1.0" encoding="utf-8"?><Relationships xmlns="http://schemas.openxmlformats.org/package/2006/relationships"><Relationship Type="http://schemas.openxmlformats.org/officeDocument/2006/relationships/table" Target="/xl/tables/table9.xml" Id="Rb248f0db39114ab2" /></Relationships>
</file>

<file path=xl/worksheets/_rels/sheet21.xml.rels>&#65279;<?xml version="1.0" encoding="utf-8"?><Relationships xmlns="http://schemas.openxmlformats.org/package/2006/relationships"><Relationship Type="http://schemas.openxmlformats.org/officeDocument/2006/relationships/table" Target="/xl/tables/table10.xml" Id="Rded67808599c4405" /></Relationships>
</file>

<file path=xl/worksheets/_rels/sheet22.xml.rels>&#65279;<?xml version="1.0" encoding="utf-8"?><Relationships xmlns="http://schemas.openxmlformats.org/package/2006/relationships"><Relationship Type="http://schemas.openxmlformats.org/officeDocument/2006/relationships/table" Target="/xl/tables/table11.xml" Id="R5ce378fc160a427d" /></Relationships>
</file>

<file path=xl/worksheets/_rels/sheet23.xml.rels>&#65279;<?xml version="1.0" encoding="utf-8"?><Relationships xmlns="http://schemas.openxmlformats.org/package/2006/relationships"><Relationship Type="http://schemas.openxmlformats.org/officeDocument/2006/relationships/table" Target="/xl/tables/table12.xml" Id="Rc4e43d1fe47d4ca5" /></Relationships>
</file>

<file path=xl/worksheets/_rels/sheet24.xml.rels>&#65279;<?xml version="1.0" encoding="utf-8"?><Relationships xmlns="http://schemas.openxmlformats.org/package/2006/relationships"><Relationship Type="http://schemas.openxmlformats.org/officeDocument/2006/relationships/table" Target="/xl/tables/table13.xml" Id="R3042e6cad3e04afc" /></Relationships>
</file>

<file path=xl/worksheets/_rels/sheet25.xml.rels>&#65279;<?xml version="1.0" encoding="utf-8"?><Relationships xmlns="http://schemas.openxmlformats.org/package/2006/relationships"><Relationship Type="http://schemas.openxmlformats.org/officeDocument/2006/relationships/table" Target="/xl/tables/table14.xml" Id="Rf239b3344cd74f87" /></Relationships>
</file>

<file path=xl/worksheets/_rels/sheet26.xml.rels>&#65279;<?xml version="1.0" encoding="utf-8"?><Relationships xmlns="http://schemas.openxmlformats.org/package/2006/relationships"><Relationship Type="http://schemas.openxmlformats.org/officeDocument/2006/relationships/table" Target="/xl/tables/table15.xml" Id="R7886b2906aff48a7" /></Relationships>
</file>

<file path=xl/worksheets/_rels/sheet27.xml.rels>&#65279;<?xml version="1.0" encoding="utf-8"?><Relationships xmlns="http://schemas.openxmlformats.org/package/2006/relationships"><Relationship Type="http://schemas.openxmlformats.org/officeDocument/2006/relationships/table" Target="/xl/tables/table16.xml" Id="R7d844b78dcb5458a" /></Relationships>
</file>

<file path=xl/worksheets/_rels/sheet28.xml.rels>&#65279;<?xml version="1.0" encoding="utf-8"?><Relationships xmlns="http://schemas.openxmlformats.org/package/2006/relationships"><Relationship Type="http://schemas.openxmlformats.org/officeDocument/2006/relationships/table" Target="/xl/tables/table17.xml" Id="R7c26e3ba93144ac3" /></Relationships>
</file>

<file path=xl/worksheets/_rels/sheet29.xml.rels>&#65279;<?xml version="1.0" encoding="utf-8"?><Relationships xmlns="http://schemas.openxmlformats.org/package/2006/relationships"><Relationship Type="http://schemas.openxmlformats.org/officeDocument/2006/relationships/table" Target="/xl/tables/table18.xml" Id="R0d952da42cfe434a" /></Relationships>
</file>

<file path=xl/worksheets/_rels/sheet30.xml.rels>&#65279;<?xml version="1.0" encoding="utf-8"?><Relationships xmlns="http://schemas.openxmlformats.org/package/2006/relationships"><Relationship Type="http://schemas.openxmlformats.org/officeDocument/2006/relationships/table" Target="/xl/tables/table19.xml" Id="R5c908cc0d4b84e38" /></Relationships>
</file>

<file path=xl/worksheets/_rels/sheet31.xml.rels>&#65279;<?xml version="1.0" encoding="utf-8"?><Relationships xmlns="http://schemas.openxmlformats.org/package/2006/relationships"><Relationship Type="http://schemas.openxmlformats.org/officeDocument/2006/relationships/table" Target="/xl/tables/table20.xml" Id="Rb62a995ccaab46d3" /></Relationships>
</file>

<file path=xl/worksheets/_rels/sheet32.xml.rels>&#65279;<?xml version="1.0" encoding="utf-8"?><Relationships xmlns="http://schemas.openxmlformats.org/package/2006/relationships"><Relationship Type="http://schemas.openxmlformats.org/officeDocument/2006/relationships/table" Target="/xl/tables/table21.xml" Id="R42479b9563114dbe" /></Relationships>
</file>

<file path=xl/worksheets/sheet1.xml><?xml version="1.0" encoding="utf-8"?>
<x:worksheet xmlns:x="http://schemas.openxmlformats.org/spreadsheetml/2006/main">
  <x:sheetViews>
    <x:sheetView showGridLines="0" workbookViewId="0"/>
  </x:sheetViews>
  <x:sheetFormatPr defaultRowHeight="15"/>
  <x:cols>
    <x:col min="1" max="1" width="20" hidden="0" customWidth="1"/>
    <x:col min="2" max="2" width="22" hidden="0" customWidth="1"/>
    <x:col min="3" max="3" width="100"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s>
  <x:sheetData>
    <x:row r="1">
      <x:c r="A1" s="21" t="str">
        <x:v>星穹铁道 4.6 数值计算器</x:v>
      </x:c>
      <x:c r="B1" s="21"/>
      <x:c r="C1" s="21"/>
      <x:c r="D1" s="21"/>
      <x:c r="E1" s="21"/>
      <x:c r="F1" s="21"/>
      <x:c r="G1" s="21"/>
      <x:c r="H1" s="21"/>
    </x:row>
    <x:row r="2">
      <x:c r="A2" s="22" t="str">
        <x:v>面板、伤害拉表与固定循环战斗模拟；设计版本 1.2。</x:v>
      </x:c>
      <x:c r="B2" s="22"/>
      <x:c r="C2" s="22"/>
      <x:c r="D2" s="22"/>
      <x:c r="E2" s="22"/>
      <x:c r="F2" s="22"/>
      <x:c r="G2" s="22"/>
      <x:c r="H2" s="22"/>
    </x:row>
    <x:row r="3">
      <x:c r="A3" s="23"/>
      <x:c r="B3" s="23"/>
      <x:c r="C3" s="23"/>
      <x:c r="D3" s="23"/>
      <x:c r="E3" s="23"/>
      <x:c r="F3" s="23"/>
      <x:c r="G3" s="23"/>
      <x:c r="H3" s="23"/>
    </x:row>
    <x:row r="4" ht="28" customHeight="1">
      <x:c r="A4" s="24" t="str">
        <x:v>步骤</x:v>
      </x:c>
      <x:c r="B4" s="24" t="str">
        <x:v>工作表</x:v>
      </x:c>
      <x:c r="C4" s="24" t="str">
        <x:v>操作</x:v>
      </x:c>
      <x:c r="D4" s="23"/>
      <x:c r="E4" s="23"/>
      <x:c r="F4" s="23"/>
      <x:c r="G4" s="23"/>
      <x:c r="H4" s="23"/>
    </x:row>
    <x:row r="5" ht="32" customHeight="1">
      <x:c r="A5" s="23" t="str">
        <x:v>1</x:v>
      </x:c>
      <x:c r="B5" s="23" t="str">
        <x:v>队伍面板</x:v>
      </x:c>
      <x:c r="C5" s="25" t="str">
        <x:v>选择四名角色、星魂、光锥、等级与突破。黄色单元格可编辑。</x:v>
      </x:c>
      <x:c r="D5" s="23"/>
      <x:c r="E5" s="23"/>
      <x:c r="F5" s="23"/>
      <x:c r="G5" s="23"/>
      <x:c r="H5" s="23"/>
    </x:row>
    <x:row r="6" ht="32" customHeight="1">
      <x:c r="A6" s="23" t="str">
        <x:v>2</x:v>
      </x:c>
      <x:c r="B6" s="23" t="str">
        <x:v>装备输入</x:v>
      </x:c>
      <x:c r="C6" s="25" t="str">
        <x:v>为每人填写六个部位的套装ID、星级、强化等级和主副词条。</x:v>
      </x:c>
      <x:c r="D6" s="23"/>
      <x:c r="E6" s="23"/>
      <x:c r="F6" s="23"/>
      <x:c r="G6" s="23"/>
      <x:c r="H6" s="23"/>
    </x:row>
    <x:row r="7" ht="32" customHeight="1">
      <x:c r="A7" s="23" t="str">
        <x:v>3</x:v>
      </x:c>
      <x:c r="B7" s="23" t="str">
        <x:v>条件增益</x:v>
      </x:c>
      <x:c r="C7" s="25" t="str">
        <x:v>按效果全文填写已触发的条件属性；星魂门槛控制是否生效。</x:v>
      </x:c>
      <x:c r="D7" s="23"/>
      <x:c r="E7" s="23"/>
      <x:c r="F7" s="23"/>
      <x:c r="G7" s="23"/>
      <x:c r="H7" s="23"/>
    </x:row>
    <x:row r="8" ht="32" customHeight="1">
      <x:c r="A8" s="23" t="str">
        <x:v>4</x:v>
      </x:c>
      <x:c r="B8" s="23" t="str">
        <x:v>动作配置</x:v>
      </x:c>
      <x:c r="C8" s="25" t="str">
        <x:v>选择技能ID；检查效果全文及提取说明；复杂分段用倍率覆盖。</x:v>
      </x:c>
      <x:c r="D8" s="23"/>
      <x:c r="E8" s="23"/>
      <x:c r="F8" s="23"/>
      <x:c r="G8" s="23"/>
      <x:c r="H8" s="23"/>
    </x:row>
    <x:row r="9" ht="32" customHeight="1">
      <x:c r="A9" s="23" t="str">
        <x:v>5</x:v>
      </x:c>
      <x:c r="B9" s="23" t="str">
        <x:v>循环设置</x:v>
      </x:c>
      <x:c r="C9" s="25" t="str">
        <x:v>每人设置三步循环、终结技动作以及敌方参数。</x:v>
      </x:c>
      <x:c r="D9" s="23"/>
      <x:c r="E9" s="23"/>
      <x:c r="F9" s="23"/>
      <x:c r="G9" s="23"/>
      <x:c r="H9" s="23"/>
    </x:row>
    <x:row r="10" ht="32" customHeight="1">
      <x:c r="A10" s="23" t="str">
        <x:v>6</x:v>
      </x:c>
      <x:c r="B10" s="23" t="str">
        <x:v>伤害拉表</x:v>
      </x:c>
      <x:c r="C10" s="25" t="str">
        <x:v>查看四名队员、六类动作在破韧与未破韧状态的单次伤害。</x:v>
      </x:c>
      <x:c r="D10" s="23"/>
      <x:c r="E10" s="23"/>
      <x:c r="F10" s="23"/>
      <x:c r="G10" s="23"/>
      <x:c r="H10" s="23"/>
    </x:row>
    <x:row r="11" ht="32" customHeight="1">
      <x:c r="A11" s="23" t="str">
        <x:v>7</x:v>
      </x:c>
      <x:c r="B11" s="23" t="str">
        <x:v>战斗日志</x:v>
      </x:c>
      <x:c r="C11" s="25" t="str">
        <x:v>按行动值执行循环；战技点不足时普攻；能量满自动衔接终结技。</x:v>
      </x:c>
      <x:c r="D11" s="23"/>
      <x:c r="E11" s="23"/>
      <x:c r="F11" s="23"/>
      <x:c r="G11" s="23"/>
      <x:c r="H11" s="23"/>
    </x:row>
    <x:row r="12" ht="32" customHeight="1">
      <x:c r="A12" s="23" t="str">
        <x:v>8</x:v>
      </x:c>
      <x:c r="B12" s="23" t="str">
        <x:v>模拟汇总</x:v>
      </x:c>
      <x:c r="C12" s="25" t="str">
        <x:v>读取限定行动值窗口内的累计伤害、战技点与分角色贡献。</x:v>
      </x:c>
      <x:c r="D12" s="23"/>
      <x:c r="E12" s="23"/>
      <x:c r="F12" s="23"/>
      <x:c r="G12" s="23"/>
      <x:c r="H12" s="23"/>
    </x:row>
    <x:row r="13" ht="32" customHeight="1">
      <x:c r="A13" s="23" t="str">
        <x:v>范围</x:v>
      </x:c>
      <x:c r="B13" s="23" t="str">
        <x:v>固定循环</x:v>
      </x:c>
      <x:c r="C13" s="25" t="str">
        <x:v>四人对单敌。暴击用期望值。支持能量、战技点、削韧、破韧恢复、击破与超击破。</x:v>
      </x:c>
      <x:c r="D13" s="23"/>
      <x:c r="E13" s="23"/>
      <x:c r="F13" s="23"/>
      <x:c r="G13" s="23"/>
      <x:c r="H13" s="23"/>
    </x:row>
    <x:row r="14" ht="32" customHeight="1">
      <x:c r="A14" s="23" t="str">
        <x:v>条件效果</x:v>
      </x:c>
      <x:c r="B14" s="23" t="str">
        <x:v>需要填写</x:v>
      </x:c>
      <x:c r="C14" s="25" t="str">
        <x:v>星魂技能加级、固定行迹、固定光锥/套装属性自动接入；其他条件效果在条件增益或动作倍率填写。</x:v>
      </x:c>
      <x:c r="D14" s="23"/>
      <x:c r="E14" s="23"/>
      <x:c r="F14" s="23"/>
      <x:c r="G14" s="23"/>
      <x:c r="H14" s="23"/>
    </x:row>
    <x:row r="15" ht="32" customHeight="1">
      <x:c r="A15" s="23" t="str">
        <x:v>复杂行动</x:v>
      </x:c>
      <x:c r="B15" s="23" t="str">
        <x:v>需要填写</x:v>
      </x:c>
      <x:c r="C15" s="25" t="str">
        <x:v>追加攻击、忆灵、欢愉技、DoT引爆与特殊资源按预先配置的动作表达；未实现完整自动触发和持续时间状态机。</x:v>
      </x:c>
      <x:c r="D15" s="23"/>
      <x:c r="E15" s="23"/>
      <x:c r="F15" s="23"/>
      <x:c r="G15" s="23"/>
      <x:c r="H15" s="23"/>
    </x:row>
    <x:row r="16" ht="32" customHeight="1">
      <x:c r="A16" s="23" t="str">
        <x:v>伤害精度</x:v>
      </x:c>
      <x:c r="B16" s="23" t="str">
        <x:v>双精度</x:v>
      </x:c>
      <x:c r="C16" s="25" t="str">
        <x:v>中间结果不取整，显示保留小数。多段技能应拆动作或填合计倍率；单次削韧穿过破韧点时按该行动开始状态结算。</x:v>
      </x:c>
      <x:c r="D16" s="23"/>
      <x:c r="E16" s="23"/>
      <x:c r="F16" s="23"/>
      <x:c r="G16" s="23"/>
      <x:c r="H16" s="23"/>
    </x:row>
    <x:row r="17" ht="32" customHeight="1">
      <x:c r="A17" s="23" t="str">
        <x:v>技能缺口</x:v>
      </x:c>
      <x:c r="B17" s="23" t="str">
        <x:v>保留空值来源</x:v>
      </x:c>
      <x:c r="C17" s="25" t="str">
        <x:v>7条技能正文为空，部分多级技能无参数；在动作配置用覆盖参数补齐，不能直接当作真实零伤害。</x:v>
      </x:c>
      <x:c r="D17" s="23"/>
      <x:c r="E17" s="23"/>
      <x:c r="F17" s="23"/>
      <x:c r="G17" s="23"/>
      <x:c r="H17" s="23"/>
    </x:row>
    <x:row r="18" ht="32" customHeight="1">
      <x:c r="A18" s="23" t="str">
        <x:v>版本</x:v>
      </x:c>
      <x:c r="B18" s="23" t="str">
        <x:v>4.6</x:v>
      </x:c>
      <x:c r="C18" s="25" t="str">
        <x:v>资源仓库2026-09-29快照；theBowja版本文件标注4.6；强化形态独立保留。</x:v>
      </x:c>
      <x:c r="D18" s="23"/>
      <x:c r="E18" s="23"/>
      <x:c r="F18" s="23"/>
      <x:c r="G18" s="23"/>
      <x:c r="H18" s="23"/>
    </x:row>
    <x:row r="19" ht="32" customHeight="1">
      <x:c r="A19" s="23" t="str">
        <x:v>等级基数</x:v>
      </x:c>
      <x:c r="B19" s="23" t="str">
        <x:v>参考口径</x:v>
      </x:c>
      <x:c r="C19" s="25" t="str">
        <x:v>1–80击破基数来自2024客户端数据；80级与当前公式实现核对。欢愉基数按2倍击破基数，80级7535.107。</x:v>
      </x:c>
      <x:c r="D19" s="23"/>
      <x:c r="E19" s="23"/>
      <x:c r="F19" s="23"/>
      <x:c r="G19" s="23"/>
      <x:c r="H19" s="23"/>
    </x:row>
    <x:row r="20" ht="32" customHeight="1">
      <x:c r="A20" s="23" t="str">
        <x:v>养成范围</x:v>
      </x:c>
      <x:c r="B20" s="23" t="str">
        <x:v>材料/成长</x:v>
      </x:c>
      <x:c r="C20" s="25" t="str">
        <x:v>角色与光锥突破材料、行迹升级材料已收录；等级经验参考保留历史来源，未视作4.6重新验证。</x:v>
      </x:c>
      <x:c r="D20" s="23"/>
      <x:c r="E20" s="23"/>
      <x:c r="F20" s="23"/>
      <x:c r="G20" s="23"/>
      <x:c r="H20" s="23"/>
    </x:row>
    <x:row r="21" ht="32" customHeight="1">
      <x:c r="A21" s="23" t="str">
        <x:v>兼容</x:v>
      </x:c>
      <x:c r="B21" s="23" t="str">
        <x:v>Excel 2019 / Microsoft 365</x:v>
      </x:c>
      <x:c r="C21" s="25" t="str">
        <x:v>无宏。使用精确INDEX/MATCH、SUMIFS；打开后启用自动计算。无外部工作簿链接。</x:v>
      </x:c>
      <x:c r="D21" s="23"/>
      <x:c r="E21" s="23"/>
      <x:c r="F21" s="23"/>
      <x:c r="G21" s="23"/>
      <x:c r="H21" s="23"/>
    </x:row>
    <x:row r="22" ht="32" customHeight="1">
      <x:c r="A22" s="23" t="str">
        <x:v>数据来源</x:v>
      </x:c>
      <x:c r="B22" s="23" t="str">
        <x:v>StarRailRes</x:v>
      </x:c>
      <x:c r="C22" s="25" t="str">
        <x:v>https://github.com/Mar-7th/StarRailRes/tree/dbe8cdfcfb0bf657b9fe1cf92d5537f118ccb487</x:v>
      </x:c>
      <x:c r="D22" s="23"/>
      <x:c r="E22" s="23"/>
      <x:c r="F22" s="23"/>
      <x:c r="G22" s="23"/>
      <x:c r="H22" s="23"/>
    </x:row>
    <x:row r="23" ht="32" customHeight="1">
      <x:c r="A23" s="23" t="str">
        <x:v>版本来源</x:v>
      </x:c>
      <x:c r="B23" s="23" t="str">
        <x:v>theBowja</x:v>
      </x:c>
      <x:c r="C23" s="25" t="str">
        <x:v>https://raw.githubusercontent.com/theBowja/starrail-data/main/StarRailData.version</x:v>
      </x:c>
      <x:c r="D23" s="23"/>
      <x:c r="E23" s="23"/>
      <x:c r="F23" s="23"/>
      <x:c r="G23" s="23"/>
      <x:c r="H23" s="23"/>
    </x:row>
    <x:row r="24" ht="32" customHeight="1">
      <x:c r="A24" s="23" t="str">
        <x:v>公式参考</x:v>
      </x:c>
      <x:c r="B24" s="23" t="str">
        <x:v>fribbels</x:v>
      </x:c>
      <x:c r="C24" s="25" t="str">
        <x:v>https://github.com/fribbels/hsr-optimizer/blob/main/src/lib/optimization/engine/damage/damageCalculator.ts</x:v>
      </x:c>
      <x:c r="D24" s="23"/>
      <x:c r="E24" s="23"/>
      <x:c r="F24" s="23"/>
      <x:c r="G24" s="23"/>
      <x:c r="H24" s="23"/>
    </x:row>
    <x:row r="25" ht="32" customHeight="1">
      <x:c r="A25" s="23" t="str">
        <x:v>公式参考</x:v>
      </x:c>
      <x:c r="B25" s="23" t="str">
        <x:v>HSR Nous</x:v>
      </x:c>
      <x:c r="C25" s="25" t="str">
        <x:v>https://github.com/pzc2004/HSR_Nous/blob/main/docs/mechanics/02_damage_formula.md</x:v>
      </x:c>
      <x:c r="D25" s="23"/>
      <x:c r="E25" s="23"/>
      <x:c r="F25" s="23"/>
      <x:c r="G25" s="23"/>
      <x:c r="H25" s="23"/>
    </x:row>
    <x:row r="26" ht="32" customHeight="1">
      <x:c r="A26" s="23" t="str">
        <x:v>颜色</x:v>
      </x:c>
      <x:c r="B26" s="23" t="str">
        <x:v>黄色输入 / 蓝字输入</x:v>
      </x:c>
      <x:c r="C26" s="25" t="str">
        <x:v>深色表头为数据列，普通白色单元格为公式与导入数据。</x:v>
      </x:c>
      <x:c r="D26" s="23"/>
      <x:c r="E26" s="23"/>
      <x:c r="F26" s="23"/>
      <x:c r="G26" s="23"/>
      <x:c r="H26" s="23"/>
    </x:row>
    <x:row r="27" ht="32" customHeight="1">
      <x:c r="A27" s="23" t="str">
        <x:v>目录</x:v>
      </x:c>
      <x:c r="B27" s="23" t="str">
        <x:v>数据表</x:v>
      </x:c>
      <x:c r="C27" s="25" t="str">
        <x:v>角色、成长、技能各级参数、星魂、光锥叠影、装备与词条、行迹、材料、公式。</x:v>
      </x:c>
      <x:c r="D27" s="23"/>
      <x:c r="E27" s="23"/>
      <x:c r="F27" s="23"/>
      <x:c r="G27" s="23"/>
      <x:c r="H27" s="23"/>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9" hidden="0" customWidth="1"/>
    <x:col min="2" max="2" width="23" hidden="0" customWidth="1"/>
    <x:col min="3" max="3" width="23" hidden="0" customWidth="1"/>
    <x:col min="4" max="4" width="23" hidden="0" customWidth="1"/>
    <x:col min="5" max="5" width="23"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s>
  <x:sheetData>
    <x:row r="1">
      <x:c r="A1" s="21" t="str">
        <x:v>队伍与属性面板</x:v>
      </x:c>
      <x:c r="B1" s="21"/>
      <x:c r="C1" s="21"/>
      <x:c r="D1" s="21"/>
      <x:c r="E1" s="21"/>
    </x:row>
    <x:row r="2">
      <x:c r="A2" s="22" t="str">
        <x:v>四个队员栏；黄色输入。固定属性自动汇总，条件属性在条件增益配置。</x:v>
      </x:c>
      <x:c r="B2" s="22"/>
      <x:c r="C2" s="22"/>
      <x:c r="D2" s="22"/>
      <x:c r="E2" s="22"/>
    </x:row>
    <x:row r="3">
      <x:c r="A3" s="23"/>
      <x:c r="B3" s="23"/>
      <x:c r="C3" s="23"/>
      <x:c r="D3" s="23"/>
      <x:c r="E3" s="23"/>
    </x:row>
    <x:row r="4" ht="28" customHeight="1">
      <x:c r="A4" s="24" t="str">
        <x:v>参数</x:v>
      </x:c>
      <x:c r="B4" s="24" t="str">
        <x:v>队员1</x:v>
      </x:c>
      <x:c r="C4" s="24" t="str">
        <x:v>队员2</x:v>
      </x:c>
      <x:c r="D4" s="24" t="str">
        <x:v>队员3</x:v>
      </x:c>
      <x:c r="E4" s="24" t="str">
        <x:v>队员4</x:v>
      </x:c>
    </x:row>
    <x:row r="5">
      <x:c r="A5" s="23"/>
      <x:c r="B5" s="23"/>
      <x:c r="C5" s="23"/>
      <x:c r="D5" s="23"/>
      <x:c r="E5" s="23"/>
    </x:row>
    <x:row r="6">
      <x:c r="A6" s="23" t="str">
        <x:v>角色ID</x:v>
      </x:c>
      <x:c r="B6" s="30" t="str">
        <x:v>1002</x:v>
      </x:c>
      <x:c r="C6" s="30" t="str">
        <x:v>1001</x:v>
      </x:c>
      <x:c r="D6" s="30" t="str">
        <x:v>1009</x:v>
      </x:c>
      <x:c r="E6" s="30" t="str">
        <x:v>1008</x:v>
      </x:c>
    </x:row>
    <x:row r="7">
      <x:c r="A7" s="23" t="str">
        <x:v>角色名称</x:v>
      </x:c>
      <x:c r="B7" s="23" t="str">
        <x:f>INDEX('角色库'!$B$5:$B$112,MATCH(B6,'角色库'!$A$5:$A$112,0))</x:f>
        <x:v>丹恒</x:v>
      </x:c>
      <x:c r="C7" s="23" t="str">
        <x:f>INDEX('角色库'!$B$5:$B$112,MATCH(C6,'角色库'!$A$5:$A$112,0))</x:f>
        <x:v>三月七（存护）</x:v>
      </x:c>
      <x:c r="D7" s="23" t="str">
        <x:f>INDEX('角色库'!$B$5:$B$112,MATCH(D6,'角色库'!$A$5:$A$112,0))</x:f>
        <x:v>艾丝妲</x:v>
      </x:c>
      <x:c r="E7" s="23" t="str">
        <x:f>INDEX('角色库'!$B$5:$B$112,MATCH(E6,'角色库'!$A$5:$A$112,0))</x:f>
        <x:v>阿兰</x:v>
      </x:c>
    </x:row>
    <x:row r="8">
      <x:c r="A8" s="23" t="str">
        <x:v>角色等级</x:v>
      </x:c>
      <x:c r="B8" s="30" t="n">
        <x:v>80</x:v>
      </x:c>
      <x:c r="C8" s="30" t="n">
        <x:v>80</x:v>
      </x:c>
      <x:c r="D8" s="30" t="n">
        <x:v>80</x:v>
      </x:c>
      <x:c r="E8" s="30" t="n">
        <x:v>80</x:v>
      </x:c>
    </x:row>
    <x:row r="9">
      <x:c r="A9" s="23" t="str">
        <x:v>角色突破</x:v>
      </x:c>
      <x:c r="B9" s="30" t="n">
        <x:v>6</x:v>
      </x:c>
      <x:c r="C9" s="30" t="n">
        <x:v>6</x:v>
      </x:c>
      <x:c r="D9" s="30" t="n">
        <x:v>6</x:v>
      </x:c>
      <x:c r="E9" s="30" t="n">
        <x:v>6</x:v>
      </x:c>
    </x:row>
    <x:row r="10">
      <x:c r="A10" s="23" t="str">
        <x:v>星魂阶数</x:v>
      </x:c>
      <x:c r="B10" s="30" t="n">
        <x:v>0</x:v>
      </x:c>
      <x:c r="C10" s="30" t="n">
        <x:v>0</x:v>
      </x:c>
      <x:c r="D10" s="30" t="n">
        <x:v>0</x:v>
      </x:c>
      <x:c r="E10" s="30" t="n">
        <x:v>0</x:v>
      </x:c>
    </x:row>
    <x:row r="11">
      <x:c r="A11" s="23" t="str">
        <x:v>光锥ID</x:v>
      </x:c>
      <x:c r="B11" s="30" t="str">
        <x:v>20000</x:v>
      </x:c>
      <x:c r="C11" s="30" t="str">
        <x:v>20002</x:v>
      </x:c>
      <x:c r="D11" s="30" t="str">
        <x:v>20001</x:v>
      </x:c>
      <x:c r="E11" s="30" t="str">
        <x:v>20003</x:v>
      </x:c>
    </x:row>
    <x:row r="12">
      <x:c r="A12" s="23" t="str">
        <x:v>光锥名称</x:v>
      </x:c>
      <x:c r="B12" s="23" t="str">
        <x:f>INDEX('光锥库'!$B$5:$B$174,MATCH(B11,'光锥库'!$A$5:$A$174,0))</x:f>
        <x:v>锋镝</x:v>
      </x:c>
      <x:c r="C12" s="23" t="str">
        <x:f>INDEX('光锥库'!$B$5:$B$174,MATCH(C11,'光锥库'!$A$5:$A$174,0))</x:f>
        <x:v>天倾</x:v>
      </x:c>
      <x:c r="D12" s="23" t="str">
        <x:f>INDEX('光锥库'!$B$5:$B$174,MATCH(D11,'光锥库'!$A$5:$A$174,0))</x:f>
        <x:v>物穰</x:v>
      </x:c>
      <x:c r="E12" s="23" t="str">
        <x:f>INDEX('光锥库'!$B$5:$B$174,MATCH(E11,'光锥库'!$A$5:$A$174,0))</x:f>
        <x:v>琥珀</x:v>
      </x:c>
    </x:row>
    <x:row r="13">
      <x:c r="A13" s="23" t="str">
        <x:v>光锥等级</x:v>
      </x:c>
      <x:c r="B13" s="30" t="n">
        <x:v>80</x:v>
      </x:c>
      <x:c r="C13" s="30" t="n">
        <x:v>80</x:v>
      </x:c>
      <x:c r="D13" s="30" t="n">
        <x:v>80</x:v>
      </x:c>
      <x:c r="E13" s="30" t="n">
        <x:v>80</x:v>
      </x:c>
    </x:row>
    <x:row r="14">
      <x:c r="A14" s="23" t="str">
        <x:v>光锥突破</x:v>
      </x:c>
      <x:c r="B14" s="30" t="n">
        <x:v>6</x:v>
      </x:c>
      <x:c r="C14" s="30" t="n">
        <x:v>6</x:v>
      </x:c>
      <x:c r="D14" s="30" t="n">
        <x:v>6</x:v>
      </x:c>
      <x:c r="E14" s="30" t="n">
        <x:v>6</x:v>
      </x:c>
    </x:row>
    <x:row r="15">
      <x:c r="A15" s="23" t="str">
        <x:v>光锥叠影</x:v>
      </x:c>
      <x:c r="B15" s="30" t="n">
        <x:v>1</x:v>
      </x:c>
      <x:c r="C15" s="30" t="n">
        <x:v>1</x:v>
      </x:c>
      <x:c r="D15" s="30" t="n">
        <x:v>1</x:v>
      </x:c>
      <x:c r="E15" s="30" t="n">
        <x:v>1</x:v>
      </x:c>
    </x:row>
    <x:row r="16">
      <x:c r="A16" s="23" t="str">
        <x:v>解锁可达固定行迹 1/0</x:v>
      </x:c>
      <x:c r="B16" s="30" t="n">
        <x:v>1</x:v>
      </x:c>
      <x:c r="C16" s="30" t="n">
        <x:v>1</x:v>
      </x:c>
      <x:c r="D16" s="30" t="n">
        <x:v>1</x:v>
      </x:c>
      <x:c r="E16" s="30" t="n">
        <x:v>1</x:v>
      </x:c>
    </x:row>
    <x:row r="17">
      <x:c r="A17" s="23"/>
      <x:c r="B17" s="23"/>
      <x:c r="C17" s="23"/>
      <x:c r="D17" s="23"/>
      <x:c r="E17" s="23"/>
    </x:row>
    <x:row r="18">
      <x:c r="A18" s="23" t="str">
        <x:v>命途</x:v>
      </x:c>
      <x:c r="B18" s="23" t="str">
        <x:f>INDEX('角色库'!$D$5:$D$112,MATCH(B6,'角色库'!$A$5:$A$112,0))</x:f>
        <x:v>巡猎</x:v>
      </x:c>
      <x:c r="C18" s="23" t="str">
        <x:f>INDEX('角色库'!$D$5:$D$112,MATCH(C6,'角色库'!$A$5:$A$112,0))</x:f>
        <x:v>存护</x:v>
      </x:c>
      <x:c r="D18" s="23" t="str">
        <x:f>INDEX('角色库'!$D$5:$D$112,MATCH(D6,'角色库'!$A$5:$A$112,0))</x:f>
        <x:v>同谐</x:v>
      </x:c>
      <x:c r="E18" s="23" t="str">
        <x:f>INDEX('角色库'!$D$5:$D$112,MATCH(E6,'角色库'!$A$5:$A$112,0))</x:f>
        <x:v>毁灭</x:v>
      </x:c>
    </x:row>
    <x:row r="19">
      <x:c r="A19" s="23" t="str">
        <x:v>属性</x:v>
      </x:c>
      <x:c r="B19" s="23" t="str">
        <x:f>INDEX('角色库'!$E$5:$E$112,MATCH(B6,'角色库'!$A$5:$A$112,0))</x:f>
        <x:v>风</x:v>
      </x:c>
      <x:c r="C19" s="23" t="str">
        <x:f>INDEX('角色库'!$E$5:$E$112,MATCH(C6,'角色库'!$A$5:$A$112,0))</x:f>
        <x:v>冰</x:v>
      </x:c>
      <x:c r="D19" s="23" t="str">
        <x:f>INDEX('角色库'!$E$5:$E$112,MATCH(D6,'角色库'!$A$5:$A$112,0))</x:f>
        <x:v>火</x:v>
      </x:c>
      <x:c r="E19" s="23" t="str">
        <x:f>INDEX('角色库'!$E$5:$E$112,MATCH(E6,'角色库'!$A$5:$A$112,0))</x:f>
        <x:v>雷</x:v>
      </x:c>
    </x:row>
    <x:row r="20">
      <x:c r="A20" s="23" t="str">
        <x:v>能量上限</x:v>
      </x:c>
      <x:c r="B20" s="23" t="n">
        <x:f>INDEX('角色库'!$F$5:$F$112,MATCH(B6,'角色库'!$A$5:$A$112,0))</x:f>
        <x:v>100</x:v>
      </x:c>
      <x:c r="C20" s="23" t="n">
        <x:f>INDEX('角色库'!$F$5:$F$112,MATCH(C6,'角色库'!$A$5:$A$112,0))</x:f>
        <x:v>120</x:v>
      </x:c>
      <x:c r="D20" s="23" t="n">
        <x:f>INDEX('角色库'!$F$5:$F$112,MATCH(D6,'角色库'!$A$5:$A$112,0))</x:f>
        <x:v>120</x:v>
      </x:c>
      <x:c r="E20" s="23" t="n">
        <x:f>INDEX('角色库'!$F$5:$F$112,MATCH(E6,'角色库'!$A$5:$A$112,0))</x:f>
        <x:v>110</x:v>
      </x:c>
    </x:row>
    <x:row r="21">
      <x:c r="A21" s="23" t="str">
        <x:v>输入检查</x:v>
      </x:c>
      <x:c r="B21" s="23" t="str">
        <x:f>IF(OR(B8&lt;1,B8&gt;80,B8&gt;INDEX('循环设置'!$B$24:$B$30,B9+1),B8&lt;INDEX('循环设置'!$C$24:$C$30,B9+1),B13&lt;1,B13&gt;INDEX('循环设置'!$B$24:$B$30,B14+1),B13&lt;INDEX('循环设置'!$C$24:$C$30,B14+1),B10&lt;0,B10&gt;6),"等级或突破不合法","有效")</x:f>
        <x:v>有效</x:v>
      </x:c>
      <x:c r="C21" s="23" t="str">
        <x:f>IF(OR(C8&lt;1,C8&gt;80,C8&gt;INDEX('循环设置'!$B$24:$B$30,C9+1),C8&lt;INDEX('循环设置'!$C$24:$C$30,C9+1),C13&lt;1,C13&gt;INDEX('循环设置'!$B$24:$B$30,C14+1),C13&lt;INDEX('循环设置'!$C$24:$C$30,C14+1),C10&lt;0,C10&gt;6),"等级或突破不合法","有效")</x:f>
        <x:v>有效</x:v>
      </x:c>
      <x:c r="D21" s="23" t="str">
        <x:f>IF(OR(D8&lt;1,D8&gt;80,D8&gt;INDEX('循环设置'!$B$24:$B$30,D9+1),D8&lt;INDEX('循环设置'!$C$24:$C$30,D9+1),D13&lt;1,D13&gt;INDEX('循环设置'!$B$24:$B$30,D14+1),D13&lt;INDEX('循环设置'!$C$24:$C$30,D14+1),D10&lt;0,D10&gt;6),"等级或突破不合法","有效")</x:f>
        <x:v>有效</x:v>
      </x:c>
      <x:c r="E21" s="23" t="str">
        <x:f>IF(OR(E8&lt;1,E8&gt;80,E8&gt;INDEX('循环设置'!$B$24:$B$30,E9+1),E8&lt;INDEX('循环设置'!$C$24:$C$30,E9+1),E13&lt;1,E13&gt;INDEX('循环设置'!$B$24:$B$30,E14+1),E13&lt;INDEX('循环设置'!$C$24:$C$30,E14+1),E10&lt;0,E10&gt;6),"等级或突破不合法","有效")</x:f>
        <x:v>有效</x:v>
      </x:c>
    </x:row>
    <x:row r="22">
      <x:c r="A22" s="23"/>
      <x:c r="B22" s="23"/>
      <x:c r="C22" s="23"/>
      <x:c r="D22" s="23"/>
      <x:c r="E22" s="23"/>
    </x:row>
    <x:row r="23">
      <x:c r="A23" s="23" t="str">
        <x:v>生命基础（含光锥）</x:v>
      </x:c>
      <x:c r="B23" s="31" t="n">
        <x:f>INDEX('角色成长库'!$D$5:$D$760,MATCH(B6&amp;"_"&amp;B9,'角色成长库'!$A$5:$A$760,0))+(B8-1)*INDEX('角色成长库'!$J$5:$J$760,MATCH(B6&amp;"_"&amp;B9,'角色成长库'!$A$5:$A$760,0))+INDEX('光锥成长库'!$D$5:$D$1194,MATCH(B11&amp;"_"&amp;B14,'光锥成长库'!$A$5:$A$1194,0))+(B13-1)*INDEX('光锥成长库'!$G$5:$G$1194,MATCH(B11&amp;"_"&amp;B14,'光锥成长库'!$A$5:$A$1194,0))</x:f>
        <x:v>1728.72</x:v>
      </x:c>
      <x:c r="C23" s="31" t="n">
        <x:f>INDEX('角色成长库'!$D$5:$D$760,MATCH(C6&amp;"_"&amp;C9,'角色成长库'!$A$5:$A$760,0))+(C8-1)*INDEX('角色成长库'!$J$5:$J$760,MATCH(C6&amp;"_"&amp;C9,'角色成长库'!$A$5:$A$760,0))+INDEX('光锥成长库'!$D$5:$D$1194,MATCH(C11&amp;"_"&amp;C14,'光锥成长库'!$A$5:$A$1194,0))+(C13-1)*INDEX('光锥成长库'!$G$5:$G$1194,MATCH(C11&amp;"_"&amp;C14,'光锥成长库'!$A$5:$A$1194,0))</x:f>
        <x:v>1905.1200000000001</x:v>
      </x:c>
      <x:c r="D23" s="31" t="n">
        <x:f>INDEX('角色成长库'!$D$5:$D$760,MATCH(D6&amp;"_"&amp;D9,'角色成长库'!$A$5:$A$760,0))+(D8-1)*INDEX('角色成长库'!$J$5:$J$760,MATCH(D6&amp;"_"&amp;D9,'角色成长库'!$A$5:$A$760,0))+INDEX('光锥成长库'!$D$5:$D$1194,MATCH(D11&amp;"_"&amp;D14,'光锥成长库'!$A$5:$A$1194,0))+(D13-1)*INDEX('光锥成长库'!$G$5:$G$1194,MATCH(D11&amp;"_"&amp;D14,'光锥成长库'!$A$5:$A$1194,0))</x:f>
        <x:v>1975.68</x:v>
      </x:c>
      <x:c r="E23" s="31" t="n">
        <x:f>INDEX('角色成长库'!$D$5:$D$760,MATCH(E6&amp;"_"&amp;E9,'角色成长库'!$A$5:$A$760,0))+(E8-1)*INDEX('角色成长库'!$J$5:$J$760,MATCH(E6&amp;"_"&amp;E9,'角色成长库'!$A$5:$A$760,0))+INDEX('光锥成长库'!$D$5:$D$1194,MATCH(E11&amp;"_"&amp;E14,'光锥成长库'!$A$5:$A$1194,0))+(E13-1)*INDEX('光锥成长库'!$G$5:$G$1194,MATCH(E11&amp;"_"&amp;E14,'光锥成长库'!$A$5:$A$1194,0))</x:f>
        <x:v>2046.24</x:v>
      </x:c>
    </x:row>
    <x:row r="24">
      <x:c r="A24" s="23" t="str">
        <x:v>攻击基础（含光锥）</x:v>
      </x:c>
      <x:c r="B24" s="31" t="n">
        <x:f>INDEX('角色成长库'!$E$5:$E$760,MATCH(B6&amp;"_"&amp;B9,'角色成长库'!$A$5:$A$760,0))+(B8-1)*INDEX('角色成长库'!$K$5:$K$760,MATCH(B6&amp;"_"&amp;B9,'角色成长库'!$A$5:$A$760,0))+INDEX('光锥成长库'!$E$5:$E$1194,MATCH(B11&amp;"_"&amp;B14,'光锥成长库'!$A$5:$A$1194,0))+(B13-1)*INDEX('光锥成长库'!$H$5:$H$1194,MATCH(B11&amp;"_"&amp;B14,'光锥成长库'!$A$5:$A$1194,0))</x:f>
        <x:v>864.36</x:v>
      </x:c>
      <x:c r="C24" s="31" t="n">
        <x:f>INDEX('角色成长库'!$E$5:$E$760,MATCH(C6&amp;"_"&amp;C9,'角色成长库'!$A$5:$A$760,0))+(C8-1)*INDEX('角色成长库'!$K$5:$K$760,MATCH(C6&amp;"_"&amp;C9,'角色成长库'!$A$5:$A$760,0))+INDEX('光锥成长库'!$E$5:$E$1194,MATCH(C11&amp;"_"&amp;C14,'光锥成长库'!$A$5:$A$1194,0))+(C13-1)*INDEX('光锥成长库'!$H$5:$H$1194,MATCH(C11&amp;"_"&amp;C14,'光锥成长库'!$A$5:$A$1194,0))</x:f>
        <x:v>882.0000000000001</x:v>
      </x:c>
      <x:c r="D24" s="31" t="n">
        <x:f>INDEX('角色成长库'!$E$5:$E$760,MATCH(D6&amp;"_"&amp;D9,'角色成长库'!$A$5:$A$760,0))+(D8-1)*INDEX('角色成长库'!$K$5:$K$760,MATCH(D6&amp;"_"&amp;D9,'角色成长库'!$A$5:$A$760,0))+INDEX('光锥成长库'!$E$5:$E$1194,MATCH(D11&amp;"_"&amp;D14,'光锥成长库'!$A$5:$A$1194,0))+(D13-1)*INDEX('光锥成长库'!$H$5:$H$1194,MATCH(D11&amp;"_"&amp;D14,'光锥成长库'!$A$5:$A$1194,0))</x:f>
        <x:v>776.1600000000001</x:v>
      </x:c>
      <x:c r="E24" s="31" t="n">
        <x:f>INDEX('角色成长库'!$E$5:$E$760,MATCH(E6&amp;"_"&amp;E9,'角色成长库'!$A$5:$A$760,0))+(E8-1)*INDEX('角色成长库'!$K$5:$K$760,MATCH(E6&amp;"_"&amp;E9,'角色成长库'!$A$5:$A$760,0))+INDEX('光锥成长库'!$E$5:$E$1194,MATCH(E11&amp;"_"&amp;E14,'光锥成长库'!$A$5:$A$1194,0))+(E13-1)*INDEX('光锥成长库'!$H$5:$H$1194,MATCH(E11&amp;"_"&amp;E14,'光锥成长库'!$A$5:$A$1194,0))</x:f>
        <x:v>864.36</x:v>
      </x:c>
    </x:row>
    <x:row r="25">
      <x:c r="A25" s="23" t="str">
        <x:v>防御基础（含光锥）</x:v>
      </x:c>
      <x:c r="B25" s="31" t="n">
        <x:f>INDEX('角色成长库'!$F$5:$F$760,MATCH(B6&amp;"_"&amp;B9,'角色成长库'!$A$5:$A$760,0))+(B8-1)*INDEX('角色成长库'!$L$5:$L$760,MATCH(B6&amp;"_"&amp;B9,'角色成长库'!$A$5:$A$760,0))+INDEX('光锥成长库'!$F$5:$F$1194,MATCH(B11&amp;"_"&amp;B14,'光锥成长库'!$A$5:$A$1194,0))+(B13-1)*INDEX('光锥成长库'!$I$5:$I$1194,MATCH(B11&amp;"_"&amp;B14,'光锥成长库'!$A$5:$A$1194,0))</x:f>
        <x:v>661.5</x:v>
      </x:c>
      <x:c r="C25" s="31" t="n">
        <x:f>INDEX('角色成长库'!$F$5:$F$760,MATCH(C6&amp;"_"&amp;C9,'角色成长库'!$A$5:$A$760,0))+(C8-1)*INDEX('角色成长库'!$L$5:$L$760,MATCH(C6&amp;"_"&amp;C9,'角色成长库'!$A$5:$A$760,0))+INDEX('光锥成长库'!$F$5:$F$1194,MATCH(C11&amp;"_"&amp;C14,'光锥成长库'!$A$5:$A$1194,0))+(C13-1)*INDEX('光锥成长库'!$I$5:$I$1194,MATCH(C11&amp;"_"&amp;C14,'光锥成长库'!$A$5:$A$1194,0))</x:f>
        <x:v>771.7499999999999</x:v>
      </x:c>
      <x:c r="D25" s="31" t="n">
        <x:f>INDEX('角色成长库'!$F$5:$F$760,MATCH(D6&amp;"_"&amp;D9,'角色成长库'!$A$5:$A$760,0))+(D8-1)*INDEX('角色成长库'!$L$5:$L$760,MATCH(D6&amp;"_"&amp;D9,'角色成长库'!$A$5:$A$760,0))+INDEX('光锥成长库'!$F$5:$F$1194,MATCH(D11&amp;"_"&amp;D14,'光锥成长库'!$A$5:$A$1194,0))+(D13-1)*INDEX('光锥成长库'!$I$5:$I$1194,MATCH(D11&amp;"_"&amp;D14,'光锥成长库'!$A$5:$A$1194,0))</x:f>
        <x:v>727.65</x:v>
      </x:c>
      <x:c r="E25" s="31" t="n">
        <x:f>INDEX('角色成长库'!$F$5:$F$760,MATCH(E6&amp;"_"&amp;E9,'角色成长库'!$A$5:$A$760,0))+(E8-1)*INDEX('角色成长库'!$L$5:$L$760,MATCH(E6&amp;"_"&amp;E9,'角色成长库'!$A$5:$A$760,0))+INDEX('光锥成长库'!$F$5:$F$1194,MATCH(E11&amp;"_"&amp;E14,'光锥成长库'!$A$5:$A$1194,0))+(E13-1)*INDEX('光锥成长库'!$I$5:$I$1194,MATCH(E11&amp;"_"&amp;E14,'光锥成长库'!$A$5:$A$1194,0))</x:f>
        <x:v>661.5</x:v>
      </x:c>
    </x:row>
    <x:row r="26">
      <x:c r="A26" s="23" t="str">
        <x:v>基础速度（含光锥基础加成）</x:v>
      </x:c>
      <x:c r="B26" s="31" t="n">
        <x:f>INDEX('角色成长库'!$G$5:$G$760,MATCH(B6&amp;"_"&amp;B9,'角色成长库'!$A$5:$A$760,0))+IF(INDEX('光锥库'!$D$5:$D$174,MATCH(B11,'光锥库'!$A$5:$A$174,0))=B18,SUMIFS('光锥固定属性'!$C$5:$C$619,'光锥固定属性'!$A$5:$A$619,B11&amp;"_"&amp;B15,'光锥固定属性'!$B$5:$B$619,"BaseSpeed"),0)+SUMIFS('条件增益'!$I$5:$I$64,'条件增益'!$A$5:$A$64,1,'条件增益'!$F$5:$F$64,"BaseSpeed")</x:f>
        <x:v>110</x:v>
      </x:c>
      <x:c r="C26" s="31" t="n">
        <x:f>INDEX('角色成长库'!$G$5:$G$760,MATCH(C6&amp;"_"&amp;C9,'角色成长库'!$A$5:$A$760,0))+IF(INDEX('光锥库'!$D$5:$D$174,MATCH(C11,'光锥库'!$A$5:$A$174,0))=C18,SUMIFS('光锥固定属性'!$C$5:$C$619,'光锥固定属性'!$A$5:$A$619,C11&amp;"_"&amp;C15,'光锥固定属性'!$B$5:$B$619,"BaseSpeed"),0)+SUMIFS('条件增益'!$I$5:$I$64,'条件增益'!$A$5:$A$64,2,'条件增益'!$F$5:$F$64,"BaseSpeed")</x:f>
        <x:v>101</x:v>
      </x:c>
      <x:c r="D26" s="31" t="n">
        <x:f>INDEX('角色成长库'!$G$5:$G$760,MATCH(D6&amp;"_"&amp;D9,'角色成长库'!$A$5:$A$760,0))+IF(INDEX('光锥库'!$D$5:$D$174,MATCH(D11,'光锥库'!$A$5:$A$174,0))=D18,SUMIFS('光锥固定属性'!$C$5:$C$619,'光锥固定属性'!$A$5:$A$619,D11&amp;"_"&amp;D15,'光锥固定属性'!$B$5:$B$619,"BaseSpeed"),0)+SUMIFS('条件增益'!$I$5:$I$64,'条件增益'!$A$5:$A$64,3,'条件增益'!$F$5:$F$64,"BaseSpeed")</x:f>
        <x:v>106</x:v>
      </x:c>
      <x:c r="E26" s="31" t="n">
        <x:f>INDEX('角色成长库'!$G$5:$G$760,MATCH(E6&amp;"_"&amp;E9,'角色成长库'!$A$5:$A$760,0))+IF(INDEX('光锥库'!$D$5:$D$174,MATCH(E11,'光锥库'!$A$5:$A$174,0))=E18,SUMIFS('光锥固定属性'!$C$5:$C$619,'光锥固定属性'!$A$5:$A$619,E11&amp;"_"&amp;E15,'光锥固定属性'!$B$5:$B$619,"BaseSpeed"),0)+SUMIFS('条件增益'!$I$5:$I$64,'条件增益'!$A$5:$A$64,4,'条件增益'!$F$5:$F$64,"BaseSpeed")</x:f>
        <x:v>102</x:v>
      </x:c>
    </x:row>
    <x:row r="27">
      <x:c r="A27" s="23" t="str">
        <x:v>基础暴击率</x:v>
      </x:c>
      <x:c r="B27" s="32" t="n">
        <x:f>INDEX('角色成长库'!$H$5:$H$760,MATCH(B6&amp;"_"&amp;B9,'角色成长库'!$A$5:$A$760,0))</x:f>
        <x:v>0.05</x:v>
      </x:c>
      <x:c r="C27" s="32" t="n">
        <x:f>INDEX('角色成长库'!$H$5:$H$760,MATCH(C6&amp;"_"&amp;C9,'角色成长库'!$A$5:$A$760,0))</x:f>
        <x:v>0.05</x:v>
      </x:c>
      <x:c r="D27" s="32" t="n">
        <x:f>INDEX('角色成长库'!$H$5:$H$760,MATCH(D6&amp;"_"&amp;D9,'角色成长库'!$A$5:$A$760,0))</x:f>
        <x:v>0.05</x:v>
      </x:c>
      <x:c r="E27" s="32" t="n">
        <x:f>INDEX('角色成长库'!$H$5:$H$760,MATCH(E6&amp;"_"&amp;E9,'角色成长库'!$A$5:$A$760,0))</x:f>
        <x:v>0.05</x:v>
      </x:c>
    </x:row>
    <x:row r="28">
      <x:c r="A28" s="23" t="str">
        <x:v>基础暴击伤害</x:v>
      </x:c>
      <x:c r="B28" s="32" t="n">
        <x:f>INDEX('角色成长库'!$I$5:$I$760,MATCH(B6&amp;"_"&amp;B9,'角色成长库'!$A$5:$A$760,0))</x:f>
        <x:v>0.5</x:v>
      </x:c>
      <x:c r="C28" s="32" t="n">
        <x:f>INDEX('角色成长库'!$I$5:$I$760,MATCH(C6&amp;"_"&amp;C9,'角色成长库'!$A$5:$A$760,0))</x:f>
        <x:v>0.5</x:v>
      </x:c>
      <x:c r="D28" s="32" t="n">
        <x:f>INDEX('角色成长库'!$I$5:$I$760,MATCH(D6&amp;"_"&amp;D9,'角色成长库'!$A$5:$A$760,0))</x:f>
        <x:v>0.5</x:v>
      </x:c>
      <x:c r="E28" s="32" t="n">
        <x:f>INDEX('角色成长库'!$I$5:$I$760,MATCH(E6&amp;"_"&amp;E9,'角色成长库'!$A$5:$A$760,0))</x:f>
        <x:v>0.5</x:v>
      </x:c>
    </x:row>
    <x:row r="29">
      <x:c r="A29" s="23"/>
      <x:c r="B29" s="32"/>
      <x:c r="C29" s="32"/>
      <x:c r="D29" s="32"/>
      <x:c r="E29" s="32"/>
    </x:row>
    <x:row r="30">
      <x:c r="A30" s="23" t="str">
        <x:v>生命%</x:v>
      </x:c>
      <x:c r="B30" s="32" t="n">
        <x:f>SUMIFS('装备输入'!$H$5:$H$28,'装备输入'!$B$5:$B$28,1,'装备输入'!$G$5:$G$28,"HPAddedRatio")+SUMIFS('装备输入'!$J$5:$J$28,'装备输入'!$B$5:$B$28,1,'装备输入'!$I$5:$I$28,"HPAddedRatio")+SUMIFS('装备输入'!$L$5:$L$28,'装备输入'!$B$5:$B$28,1,'装备输入'!$K$5:$K$28,"HPAddedRatio")+SUMIFS('装备输入'!$N$5:$N$28,'装备输入'!$B$5:$B$28,1,'装备输入'!$M$5:$M$28,"HPAddedRatio")+SUMIFS('装备输入'!$P$5:$P$28,'装备输入'!$B$5:$B$28,1,'装备输入'!$O$5:$O$28,"HPAddedRatio")+IF(B16=1,SUMIFS('行迹固定属性'!$D$5:$D$1084,'行迹固定属性'!$A$5:$A$1084,B6,'行迹固定属性'!$C$5:$C$1084,"HPAddedRatio",'行迹固定属性'!$E$5:$E$1084,"&lt;="&amp;B9,'行迹固定属性'!$F$5:$F$1084,"&lt;="&amp;B8),0)+IF(INDEX('光锥库'!$D$5:$D$174,MATCH(B11,'光锥库'!$A$5:$A$174,0))=B18,SUMIFS('光锥固定属性'!$C$5:$C$619,'光锥固定属性'!$A$5:$A$619,B11&amp;"_"&amp;B15,'光锥固定属性'!$B$5:$B$619,"HPAddedRatio"),0)+SUMIFS('套装固定属性'!$K$5:$K$240,'套装固定属性'!$H$5:$H$240,1,'套装固定属性'!$J$5:$J$240,"HPAddedRatio")+SUMIFS('条件增益'!$I$5:$I$64,'条件增益'!$A$5:$A$64,1,'条件增益'!$F$5:$F$64,"HPAddedRatio")</x:f>
        <x:v>0</x:v>
      </x:c>
      <x:c r="C30" s="32" t="n">
        <x:f>SUMIFS('装备输入'!$H$5:$H$28,'装备输入'!$B$5:$B$28,2,'装备输入'!$G$5:$G$28,"HPAddedRatio")+SUMIFS('装备输入'!$J$5:$J$28,'装备输入'!$B$5:$B$28,2,'装备输入'!$I$5:$I$28,"HPAddedRatio")+SUMIFS('装备输入'!$L$5:$L$28,'装备输入'!$B$5:$B$28,2,'装备输入'!$K$5:$K$28,"HPAddedRatio")+SUMIFS('装备输入'!$N$5:$N$28,'装备输入'!$B$5:$B$28,2,'装备输入'!$M$5:$M$28,"HPAddedRatio")+SUMIFS('装备输入'!$P$5:$P$28,'装备输入'!$B$5:$B$28,2,'装备输入'!$O$5:$O$28,"HPAddedRatio")+IF(C16=1,SUMIFS('行迹固定属性'!$D$5:$D$1084,'行迹固定属性'!$A$5:$A$1084,C6,'行迹固定属性'!$C$5:$C$1084,"HPAddedRatio",'行迹固定属性'!$E$5:$E$1084,"&lt;="&amp;C9,'行迹固定属性'!$F$5:$F$1084,"&lt;="&amp;C8),0)+IF(INDEX('光锥库'!$D$5:$D$174,MATCH(C11,'光锥库'!$A$5:$A$174,0))=C18,SUMIFS('光锥固定属性'!$C$5:$C$619,'光锥固定属性'!$A$5:$A$619,C11&amp;"_"&amp;C15,'光锥固定属性'!$B$5:$B$619,"HPAddedRatio"),0)+SUMIFS('套装固定属性'!$K$5:$K$240,'套装固定属性'!$H$5:$H$240,2,'套装固定属性'!$J$5:$J$240,"HPAddedRatio")+SUMIFS('条件增益'!$I$5:$I$64,'条件增益'!$A$5:$A$64,2,'条件增益'!$F$5:$F$64,"HPAddedRatio")</x:f>
        <x:v>0</x:v>
      </x:c>
      <x:c r="D30" s="32" t="n">
        <x:f>SUMIFS('装备输入'!$H$5:$H$28,'装备输入'!$B$5:$B$28,3,'装备输入'!$G$5:$G$28,"HPAddedRatio")+SUMIFS('装备输入'!$J$5:$J$28,'装备输入'!$B$5:$B$28,3,'装备输入'!$I$5:$I$28,"HPAddedRatio")+SUMIFS('装备输入'!$L$5:$L$28,'装备输入'!$B$5:$B$28,3,'装备输入'!$K$5:$K$28,"HPAddedRatio")+SUMIFS('装备输入'!$N$5:$N$28,'装备输入'!$B$5:$B$28,3,'装备输入'!$M$5:$M$28,"HPAddedRatio")+SUMIFS('装备输入'!$P$5:$P$28,'装备输入'!$B$5:$B$28,3,'装备输入'!$O$5:$O$28,"HPAddedRatio")+IF(D16=1,SUMIFS('行迹固定属性'!$D$5:$D$1084,'行迹固定属性'!$A$5:$A$1084,D6,'行迹固定属性'!$C$5:$C$1084,"HPAddedRatio",'行迹固定属性'!$E$5:$E$1084,"&lt;="&amp;D9,'行迹固定属性'!$F$5:$F$1084,"&lt;="&amp;D8),0)+IF(INDEX('光锥库'!$D$5:$D$174,MATCH(D11,'光锥库'!$A$5:$A$174,0))=D18,SUMIFS('光锥固定属性'!$C$5:$C$619,'光锥固定属性'!$A$5:$A$619,D11&amp;"_"&amp;D15,'光锥固定属性'!$B$5:$B$619,"HPAddedRatio"),0)+SUMIFS('套装固定属性'!$K$5:$K$240,'套装固定属性'!$H$5:$H$240,3,'套装固定属性'!$J$5:$J$240,"HPAddedRatio")+SUMIFS('条件增益'!$I$5:$I$64,'条件增益'!$A$5:$A$64,3,'条件增益'!$F$5:$F$64,"HPAddedRatio")</x:f>
        <x:v>0</x:v>
      </x:c>
      <x:c r="E30" s="32" t="n">
        <x:f>SUMIFS('装备输入'!$H$5:$H$28,'装备输入'!$B$5:$B$28,4,'装备输入'!$G$5:$G$28,"HPAddedRatio")+SUMIFS('装备输入'!$J$5:$J$28,'装备输入'!$B$5:$B$28,4,'装备输入'!$I$5:$I$28,"HPAddedRatio")+SUMIFS('装备输入'!$L$5:$L$28,'装备输入'!$B$5:$B$28,4,'装备输入'!$K$5:$K$28,"HPAddedRatio")+SUMIFS('装备输入'!$N$5:$N$28,'装备输入'!$B$5:$B$28,4,'装备输入'!$M$5:$M$28,"HPAddedRatio")+SUMIFS('装备输入'!$P$5:$P$28,'装备输入'!$B$5:$B$28,4,'装备输入'!$O$5:$O$28,"HPAddedRatio")+IF(E16=1,SUMIFS('行迹固定属性'!$D$5:$D$1084,'行迹固定属性'!$A$5:$A$1084,E6,'行迹固定属性'!$C$5:$C$1084,"HPAddedRatio",'行迹固定属性'!$E$5:$E$1084,"&lt;="&amp;E9,'行迹固定属性'!$F$5:$F$1084,"&lt;="&amp;E8),0)+IF(INDEX('光锥库'!$D$5:$D$174,MATCH(E11,'光锥库'!$A$5:$A$174,0))=E18,SUMIFS('光锥固定属性'!$C$5:$C$619,'光锥固定属性'!$A$5:$A$619,E11&amp;"_"&amp;E15,'光锥固定属性'!$B$5:$B$619,"HPAddedRatio"),0)+SUMIFS('套装固定属性'!$K$5:$K$240,'套装固定属性'!$H$5:$H$240,4,'套装固定属性'!$J$5:$J$240,"HPAddedRatio")+SUMIFS('条件增益'!$I$5:$I$64,'条件增益'!$A$5:$A$64,4,'条件增益'!$F$5:$F$64,"HPAddedRatio")</x:f>
        <x:v>0.1</x:v>
      </x:c>
    </x:row>
    <x:row r="31">
      <x:c r="A31" s="23" t="str">
        <x:v>生命固定</x:v>
      </x:c>
      <x:c r="B31" s="33" t="n">
        <x:f>SUMIFS('装备输入'!$H$5:$H$28,'装备输入'!$B$5:$B$28,1,'装备输入'!$G$5:$G$28,"HPDelta")+SUMIFS('装备输入'!$J$5:$J$28,'装备输入'!$B$5:$B$28,1,'装备输入'!$I$5:$I$28,"HPDelta")+SUMIFS('装备输入'!$L$5:$L$28,'装备输入'!$B$5:$B$28,1,'装备输入'!$K$5:$K$28,"HPDelta")+SUMIFS('装备输入'!$N$5:$N$28,'装备输入'!$B$5:$B$28,1,'装备输入'!$M$5:$M$28,"HPDelta")+SUMIFS('装备输入'!$P$5:$P$28,'装备输入'!$B$5:$B$28,1,'装备输入'!$O$5:$O$28,"HPDelta")+IF(B16=1,SUMIFS('行迹固定属性'!$D$5:$D$1084,'行迹固定属性'!$A$5:$A$1084,B6,'行迹固定属性'!$C$5:$C$1084,"HPDelta",'行迹固定属性'!$E$5:$E$1084,"&lt;="&amp;B9,'行迹固定属性'!$F$5:$F$1084,"&lt;="&amp;B8),0)+IF(INDEX('光锥库'!$D$5:$D$174,MATCH(B11,'光锥库'!$A$5:$A$174,0))=B18,SUMIFS('光锥固定属性'!$C$5:$C$619,'光锥固定属性'!$A$5:$A$619,B11&amp;"_"&amp;B15,'光锥固定属性'!$B$5:$B$619,"HPDelta"),0)+SUMIFS('套装固定属性'!$K$5:$K$240,'套装固定属性'!$H$5:$H$240,1,'套装固定属性'!$J$5:$J$240,"HPDelta")+SUMIFS('条件增益'!$I$5:$I$64,'条件增益'!$A$5:$A$64,1,'条件增益'!$F$5:$F$64,"HPDelta")</x:f>
        <x:v>705.5999999999999</x:v>
      </x:c>
      <x:c r="C31" s="33" t="n">
        <x:f>SUMIFS('装备输入'!$H$5:$H$28,'装备输入'!$B$5:$B$28,2,'装备输入'!$G$5:$G$28,"HPDelta")+SUMIFS('装备输入'!$J$5:$J$28,'装备输入'!$B$5:$B$28,2,'装备输入'!$I$5:$I$28,"HPDelta")+SUMIFS('装备输入'!$L$5:$L$28,'装备输入'!$B$5:$B$28,2,'装备输入'!$K$5:$K$28,"HPDelta")+SUMIFS('装备输入'!$N$5:$N$28,'装备输入'!$B$5:$B$28,2,'装备输入'!$M$5:$M$28,"HPDelta")+SUMIFS('装备输入'!$P$5:$P$28,'装备输入'!$B$5:$B$28,2,'装备输入'!$O$5:$O$28,"HPDelta")+IF(C16=1,SUMIFS('行迹固定属性'!$D$5:$D$1084,'行迹固定属性'!$A$5:$A$1084,C6,'行迹固定属性'!$C$5:$C$1084,"HPDelta",'行迹固定属性'!$E$5:$E$1084,"&lt;="&amp;C9,'行迹固定属性'!$F$5:$F$1084,"&lt;="&amp;C8),0)+IF(INDEX('光锥库'!$D$5:$D$174,MATCH(C11,'光锥库'!$A$5:$A$174,0))=C18,SUMIFS('光锥固定属性'!$C$5:$C$619,'光锥固定属性'!$A$5:$A$619,C11&amp;"_"&amp;C15,'光锥固定属性'!$B$5:$B$619,"HPDelta"),0)+SUMIFS('套装固定属性'!$K$5:$K$240,'套装固定属性'!$H$5:$H$240,2,'套装固定属性'!$J$5:$J$240,"HPDelta")+SUMIFS('条件增益'!$I$5:$I$64,'条件增益'!$A$5:$A$64,2,'条件增益'!$F$5:$F$64,"HPDelta")</x:f>
        <x:v>705.5999999999999</x:v>
      </x:c>
      <x:c r="D31" s="33" t="n">
        <x:f>SUMIFS('装备输入'!$H$5:$H$28,'装备输入'!$B$5:$B$28,3,'装备输入'!$G$5:$G$28,"HPDelta")+SUMIFS('装备输入'!$J$5:$J$28,'装备输入'!$B$5:$B$28,3,'装备输入'!$I$5:$I$28,"HPDelta")+SUMIFS('装备输入'!$L$5:$L$28,'装备输入'!$B$5:$B$28,3,'装备输入'!$K$5:$K$28,"HPDelta")+SUMIFS('装备输入'!$N$5:$N$28,'装备输入'!$B$5:$B$28,3,'装备输入'!$M$5:$M$28,"HPDelta")+SUMIFS('装备输入'!$P$5:$P$28,'装备输入'!$B$5:$B$28,3,'装备输入'!$O$5:$O$28,"HPDelta")+IF(D16=1,SUMIFS('行迹固定属性'!$D$5:$D$1084,'行迹固定属性'!$A$5:$A$1084,D6,'行迹固定属性'!$C$5:$C$1084,"HPDelta",'行迹固定属性'!$E$5:$E$1084,"&lt;="&amp;D9,'行迹固定属性'!$F$5:$F$1084,"&lt;="&amp;D8),0)+IF(INDEX('光锥库'!$D$5:$D$174,MATCH(D11,'光锥库'!$A$5:$A$174,0))=D18,SUMIFS('光锥固定属性'!$C$5:$C$619,'光锥固定属性'!$A$5:$A$619,D11&amp;"_"&amp;D15,'光锥固定属性'!$B$5:$B$619,"HPDelta"),0)+SUMIFS('套装固定属性'!$K$5:$K$240,'套装固定属性'!$H$5:$H$240,3,'套装固定属性'!$J$5:$J$240,"HPDelta")+SUMIFS('条件增益'!$I$5:$I$64,'条件增益'!$A$5:$A$64,3,'条件增益'!$F$5:$F$64,"HPDelta")</x:f>
        <x:v>705.5999999999999</x:v>
      </x:c>
      <x:c r="E31" s="33" t="n">
        <x:f>SUMIFS('装备输入'!$H$5:$H$28,'装备输入'!$B$5:$B$28,4,'装备输入'!$G$5:$G$28,"HPDelta")+SUMIFS('装备输入'!$J$5:$J$28,'装备输入'!$B$5:$B$28,4,'装备输入'!$I$5:$I$28,"HPDelta")+SUMIFS('装备输入'!$L$5:$L$28,'装备输入'!$B$5:$B$28,4,'装备输入'!$K$5:$K$28,"HPDelta")+SUMIFS('装备输入'!$N$5:$N$28,'装备输入'!$B$5:$B$28,4,'装备输入'!$M$5:$M$28,"HPDelta")+SUMIFS('装备输入'!$P$5:$P$28,'装备输入'!$B$5:$B$28,4,'装备输入'!$O$5:$O$28,"HPDelta")+IF(E16=1,SUMIFS('行迹固定属性'!$D$5:$D$1084,'行迹固定属性'!$A$5:$A$1084,E6,'行迹固定属性'!$C$5:$C$1084,"HPDelta",'行迹固定属性'!$E$5:$E$1084,"&lt;="&amp;E9,'行迹固定属性'!$F$5:$F$1084,"&lt;="&amp;E8),0)+IF(INDEX('光锥库'!$D$5:$D$174,MATCH(E11,'光锥库'!$A$5:$A$174,0))=E18,SUMIFS('光锥固定属性'!$C$5:$C$619,'光锥固定属性'!$A$5:$A$619,E11&amp;"_"&amp;E15,'光锥固定属性'!$B$5:$B$619,"HPDelta"),0)+SUMIFS('套装固定属性'!$K$5:$K$240,'套装固定属性'!$H$5:$H$240,4,'套装固定属性'!$J$5:$J$240,"HPDelta")+SUMIFS('条件增益'!$I$5:$I$64,'条件增益'!$A$5:$A$64,4,'条件增益'!$F$5:$F$64,"HPDelta")</x:f>
        <x:v>705.5999999999999</x:v>
      </x:c>
    </x:row>
    <x:row r="32">
      <x:c r="A32" s="23" t="str">
        <x:v>攻击%</x:v>
      </x:c>
      <x:c r="B32" s="32" t="n">
        <x:f>SUMIFS('装备输入'!$H$5:$H$28,'装备输入'!$B$5:$B$28,1,'装备输入'!$G$5:$G$28,"AttackAddedRatio")+SUMIFS('装备输入'!$J$5:$J$28,'装备输入'!$B$5:$B$28,1,'装备输入'!$I$5:$I$28,"AttackAddedRatio")+SUMIFS('装备输入'!$L$5:$L$28,'装备输入'!$B$5:$B$28,1,'装备输入'!$K$5:$K$28,"AttackAddedRatio")+SUMIFS('装备输入'!$N$5:$N$28,'装备输入'!$B$5:$B$28,1,'装备输入'!$M$5:$M$28,"AttackAddedRatio")+SUMIFS('装备输入'!$P$5:$P$28,'装备输入'!$B$5:$B$28,1,'装备输入'!$O$5:$O$28,"AttackAddedRatio")+IF(B16=1,SUMIFS('行迹固定属性'!$D$5:$D$1084,'行迹固定属性'!$A$5:$A$1084,B6,'行迹固定属性'!$C$5:$C$1084,"AttackAddedRatio",'行迹固定属性'!$E$5:$E$1084,"&lt;="&amp;B9,'行迹固定属性'!$F$5:$F$1084,"&lt;="&amp;B8),0)+IF(INDEX('光锥库'!$D$5:$D$174,MATCH(B11,'光锥库'!$A$5:$A$174,0))=B18,SUMIFS('光锥固定属性'!$C$5:$C$619,'光锥固定属性'!$A$5:$A$619,B11&amp;"_"&amp;B15,'光锥固定属性'!$B$5:$B$619,"AttackAddedRatio"),0)+SUMIFS('套装固定属性'!$K$5:$K$240,'套装固定属性'!$H$5:$H$240,1,'套装固定属性'!$J$5:$J$240,"AttackAddedRatio")+SUMIFS('条件增益'!$I$5:$I$64,'条件增益'!$A$5:$A$64,1,'条件增益'!$F$5:$F$64,"AttackAddedRatio")</x:f>
        <x:v>1.332</x:v>
      </x:c>
      <x:c r="C32" s="32" t="n">
        <x:f>SUMIFS('装备输入'!$H$5:$H$28,'装备输入'!$B$5:$B$28,2,'装备输入'!$G$5:$G$28,"AttackAddedRatio")+SUMIFS('装备输入'!$J$5:$J$28,'装备输入'!$B$5:$B$28,2,'装备输入'!$I$5:$I$28,"AttackAddedRatio")+SUMIFS('装备输入'!$L$5:$L$28,'装备输入'!$B$5:$B$28,2,'装备输入'!$K$5:$K$28,"AttackAddedRatio")+SUMIFS('装备输入'!$N$5:$N$28,'装备输入'!$B$5:$B$28,2,'装备输入'!$M$5:$M$28,"AttackAddedRatio")+SUMIFS('装备输入'!$P$5:$P$28,'装备输入'!$B$5:$B$28,2,'装备输入'!$O$5:$O$28,"AttackAddedRatio")+IF(C16=1,SUMIFS('行迹固定属性'!$D$5:$D$1084,'行迹固定属性'!$A$5:$A$1084,C6,'行迹固定属性'!$C$5:$C$1084,"AttackAddedRatio",'行迹固定属性'!$E$5:$E$1084,"&lt;="&amp;C9,'行迹固定属性'!$F$5:$F$1084,"&lt;="&amp;C8),0)+IF(INDEX('光锥库'!$D$5:$D$174,MATCH(C11,'光锥库'!$A$5:$A$174,0))=C18,SUMIFS('光锥固定属性'!$C$5:$C$619,'光锥固定属性'!$A$5:$A$619,C11&amp;"_"&amp;C15,'光锥固定属性'!$B$5:$B$619,"AttackAddedRatio"),0)+SUMIFS('套装固定属性'!$K$5:$K$240,'套装固定属性'!$H$5:$H$240,2,'套装固定属性'!$J$5:$J$240,"AttackAddedRatio")+SUMIFS('条件增益'!$I$5:$I$64,'条件增益'!$A$5:$A$64,2,'条件增益'!$F$5:$F$64,"AttackAddedRatio")</x:f>
        <x:v>1.1520000000000001</x:v>
      </x:c>
      <x:c r="D32" s="32" t="n">
        <x:f>SUMIFS('装备输入'!$H$5:$H$28,'装备输入'!$B$5:$B$28,3,'装备输入'!$G$5:$G$28,"AttackAddedRatio")+SUMIFS('装备输入'!$J$5:$J$28,'装备输入'!$B$5:$B$28,3,'装备输入'!$I$5:$I$28,"AttackAddedRatio")+SUMIFS('装备输入'!$L$5:$L$28,'装备输入'!$B$5:$B$28,3,'装备输入'!$K$5:$K$28,"AttackAddedRatio")+SUMIFS('装备输入'!$N$5:$N$28,'装备输入'!$B$5:$B$28,3,'装备输入'!$M$5:$M$28,"AttackAddedRatio")+SUMIFS('装备输入'!$P$5:$P$28,'装备输入'!$B$5:$B$28,3,'装备输入'!$O$5:$O$28,"AttackAddedRatio")+IF(D16=1,SUMIFS('行迹固定属性'!$D$5:$D$1084,'行迹固定属性'!$A$5:$A$1084,D6,'行迹固定属性'!$C$5:$C$1084,"AttackAddedRatio",'行迹固定属性'!$E$5:$E$1084,"&lt;="&amp;D9,'行迹固定属性'!$F$5:$F$1084,"&lt;="&amp;D8),0)+IF(INDEX('光锥库'!$D$5:$D$174,MATCH(D11,'光锥库'!$A$5:$A$174,0))=D18,SUMIFS('光锥固定属性'!$C$5:$C$619,'光锥固定属性'!$A$5:$A$619,D11&amp;"_"&amp;D15,'光锥固定属性'!$B$5:$B$619,"AttackAddedRatio"),0)+SUMIFS('套装固定属性'!$K$5:$K$240,'套装固定属性'!$H$5:$H$240,3,'套装固定属性'!$J$5:$J$240,"AttackAddedRatio")+SUMIFS('条件增益'!$I$5:$I$64,'条件增益'!$A$5:$A$64,3,'条件增益'!$F$5:$F$64,"AttackAddedRatio")</x:f>
        <x:v>1.1520000000000001</x:v>
      </x:c>
      <x:c r="E32" s="32" t="n">
        <x:f>SUMIFS('装备输入'!$H$5:$H$28,'装备输入'!$B$5:$B$28,4,'装备输入'!$G$5:$G$28,"AttackAddedRatio")+SUMIFS('装备输入'!$J$5:$J$28,'装备输入'!$B$5:$B$28,4,'装备输入'!$I$5:$I$28,"AttackAddedRatio")+SUMIFS('装备输入'!$L$5:$L$28,'装备输入'!$B$5:$B$28,4,'装备输入'!$K$5:$K$28,"AttackAddedRatio")+SUMIFS('装备输入'!$N$5:$N$28,'装备输入'!$B$5:$B$28,4,'装备输入'!$M$5:$M$28,"AttackAddedRatio")+SUMIFS('装备输入'!$P$5:$P$28,'装备输入'!$B$5:$B$28,4,'装备输入'!$O$5:$O$28,"AttackAddedRatio")+IF(E16=1,SUMIFS('行迹固定属性'!$D$5:$D$1084,'行迹固定属性'!$A$5:$A$1084,E6,'行迹固定属性'!$C$5:$C$1084,"AttackAddedRatio",'行迹固定属性'!$E$5:$E$1084,"&lt;="&amp;E9,'行迹固定属性'!$F$5:$F$1084,"&lt;="&amp;E8),0)+IF(INDEX('光锥库'!$D$5:$D$174,MATCH(E11,'光锥库'!$A$5:$A$174,0))=E18,SUMIFS('光锥固定属性'!$C$5:$C$619,'光锥固定属性'!$A$5:$A$619,E11&amp;"_"&amp;E15,'光锥固定属性'!$B$5:$B$619,"AttackAddedRatio"),0)+SUMIFS('套装固定属性'!$K$5:$K$240,'套装固定属性'!$H$5:$H$240,4,'套装固定属性'!$J$5:$J$240,"AttackAddedRatio")+SUMIFS('条件增益'!$I$5:$I$64,'条件增益'!$A$5:$A$64,4,'条件增益'!$F$5:$F$64,"AttackAddedRatio")</x:f>
        <x:v>1.4320000000000002</x:v>
      </x:c>
    </x:row>
    <x:row r="33">
      <x:c r="A33" s="23" t="str">
        <x:v>攻击固定</x:v>
      </x:c>
      <x:c r="B33" s="33" t="n">
        <x:f>SUMIFS('装备输入'!$H$5:$H$28,'装备输入'!$B$5:$B$28,1,'装备输入'!$G$5:$G$28,"AttackDelta")+SUMIFS('装备输入'!$J$5:$J$28,'装备输入'!$B$5:$B$28,1,'装备输入'!$I$5:$I$28,"AttackDelta")+SUMIFS('装备输入'!$L$5:$L$28,'装备输入'!$B$5:$B$28,1,'装备输入'!$K$5:$K$28,"AttackDelta")+SUMIFS('装备输入'!$N$5:$N$28,'装备输入'!$B$5:$B$28,1,'装备输入'!$M$5:$M$28,"AttackDelta")+SUMIFS('装备输入'!$P$5:$P$28,'装备输入'!$B$5:$B$28,1,'装备输入'!$O$5:$O$28,"AttackDelta")+IF(B16=1,SUMIFS('行迹固定属性'!$D$5:$D$1084,'行迹固定属性'!$A$5:$A$1084,B6,'行迹固定属性'!$C$5:$C$1084,"AttackDelta",'行迹固定属性'!$E$5:$E$1084,"&lt;="&amp;B9,'行迹固定属性'!$F$5:$F$1084,"&lt;="&amp;B8),0)+IF(INDEX('光锥库'!$D$5:$D$174,MATCH(B11,'光锥库'!$A$5:$A$174,0))=B18,SUMIFS('光锥固定属性'!$C$5:$C$619,'光锥固定属性'!$A$5:$A$619,B11&amp;"_"&amp;B15,'光锥固定属性'!$B$5:$B$619,"AttackDelta"),0)+SUMIFS('套装固定属性'!$K$5:$K$240,'套装固定属性'!$H$5:$H$240,1,'套装固定属性'!$J$5:$J$240,"AttackDelta")+SUMIFS('条件增益'!$I$5:$I$64,'条件增益'!$A$5:$A$64,1,'条件增益'!$F$5:$F$64,"AttackDelta")</x:f>
        <x:v>352.79999999999995</x:v>
      </x:c>
      <x:c r="C33" s="33" t="n">
        <x:f>SUMIFS('装备输入'!$H$5:$H$28,'装备输入'!$B$5:$B$28,2,'装备输入'!$G$5:$G$28,"AttackDelta")+SUMIFS('装备输入'!$J$5:$J$28,'装备输入'!$B$5:$B$28,2,'装备输入'!$I$5:$I$28,"AttackDelta")+SUMIFS('装备输入'!$L$5:$L$28,'装备输入'!$B$5:$B$28,2,'装备输入'!$K$5:$K$28,"AttackDelta")+SUMIFS('装备输入'!$N$5:$N$28,'装备输入'!$B$5:$B$28,2,'装备输入'!$M$5:$M$28,"AttackDelta")+SUMIFS('装备输入'!$P$5:$P$28,'装备输入'!$B$5:$B$28,2,'装备输入'!$O$5:$O$28,"AttackDelta")+IF(C16=1,SUMIFS('行迹固定属性'!$D$5:$D$1084,'行迹固定属性'!$A$5:$A$1084,C6,'行迹固定属性'!$C$5:$C$1084,"AttackDelta",'行迹固定属性'!$E$5:$E$1084,"&lt;="&amp;C9,'行迹固定属性'!$F$5:$F$1084,"&lt;="&amp;C8),0)+IF(INDEX('光锥库'!$D$5:$D$174,MATCH(C11,'光锥库'!$A$5:$A$174,0))=C18,SUMIFS('光锥固定属性'!$C$5:$C$619,'光锥固定属性'!$A$5:$A$619,C11&amp;"_"&amp;C15,'光锥固定属性'!$B$5:$B$619,"AttackDelta"),0)+SUMIFS('套装固定属性'!$K$5:$K$240,'套装固定属性'!$H$5:$H$240,2,'套装固定属性'!$J$5:$J$240,"AttackDelta")+SUMIFS('条件增益'!$I$5:$I$64,'条件增益'!$A$5:$A$64,2,'条件增益'!$F$5:$F$64,"AttackDelta")</x:f>
        <x:v>352.79999999999995</x:v>
      </x:c>
      <x:c r="D33" s="33" t="n">
        <x:f>SUMIFS('装备输入'!$H$5:$H$28,'装备输入'!$B$5:$B$28,3,'装备输入'!$G$5:$G$28,"AttackDelta")+SUMIFS('装备输入'!$J$5:$J$28,'装备输入'!$B$5:$B$28,3,'装备输入'!$I$5:$I$28,"AttackDelta")+SUMIFS('装备输入'!$L$5:$L$28,'装备输入'!$B$5:$B$28,3,'装备输入'!$K$5:$K$28,"AttackDelta")+SUMIFS('装备输入'!$N$5:$N$28,'装备输入'!$B$5:$B$28,3,'装备输入'!$M$5:$M$28,"AttackDelta")+SUMIFS('装备输入'!$P$5:$P$28,'装备输入'!$B$5:$B$28,3,'装备输入'!$O$5:$O$28,"AttackDelta")+IF(D16=1,SUMIFS('行迹固定属性'!$D$5:$D$1084,'行迹固定属性'!$A$5:$A$1084,D6,'行迹固定属性'!$C$5:$C$1084,"AttackDelta",'行迹固定属性'!$E$5:$E$1084,"&lt;="&amp;D9,'行迹固定属性'!$F$5:$F$1084,"&lt;="&amp;D8),0)+IF(INDEX('光锥库'!$D$5:$D$174,MATCH(D11,'光锥库'!$A$5:$A$174,0))=D18,SUMIFS('光锥固定属性'!$C$5:$C$619,'光锥固定属性'!$A$5:$A$619,D11&amp;"_"&amp;D15,'光锥固定属性'!$B$5:$B$619,"AttackDelta"),0)+SUMIFS('套装固定属性'!$K$5:$K$240,'套装固定属性'!$H$5:$H$240,3,'套装固定属性'!$J$5:$J$240,"AttackDelta")+SUMIFS('条件增益'!$I$5:$I$64,'条件增益'!$A$5:$A$64,3,'条件增益'!$F$5:$F$64,"AttackDelta")</x:f>
        <x:v>352.79999999999995</x:v>
      </x:c>
      <x:c r="E33" s="33" t="n">
        <x:f>SUMIFS('装备输入'!$H$5:$H$28,'装备输入'!$B$5:$B$28,4,'装备输入'!$G$5:$G$28,"AttackDelta")+SUMIFS('装备输入'!$J$5:$J$28,'装备输入'!$B$5:$B$28,4,'装备输入'!$I$5:$I$28,"AttackDelta")+SUMIFS('装备输入'!$L$5:$L$28,'装备输入'!$B$5:$B$28,4,'装备输入'!$K$5:$K$28,"AttackDelta")+SUMIFS('装备输入'!$N$5:$N$28,'装备输入'!$B$5:$B$28,4,'装备输入'!$M$5:$M$28,"AttackDelta")+SUMIFS('装备输入'!$P$5:$P$28,'装备输入'!$B$5:$B$28,4,'装备输入'!$O$5:$O$28,"AttackDelta")+IF(E16=1,SUMIFS('行迹固定属性'!$D$5:$D$1084,'行迹固定属性'!$A$5:$A$1084,E6,'行迹固定属性'!$C$5:$C$1084,"AttackDelta",'行迹固定属性'!$E$5:$E$1084,"&lt;="&amp;E9,'行迹固定属性'!$F$5:$F$1084,"&lt;="&amp;E8),0)+IF(INDEX('光锥库'!$D$5:$D$174,MATCH(E11,'光锥库'!$A$5:$A$174,0))=E18,SUMIFS('光锥固定属性'!$C$5:$C$619,'光锥固定属性'!$A$5:$A$619,E11&amp;"_"&amp;E15,'光锥固定属性'!$B$5:$B$619,"AttackDelta"),0)+SUMIFS('套装固定属性'!$K$5:$K$240,'套装固定属性'!$H$5:$H$240,4,'套装固定属性'!$J$5:$J$240,"AttackDelta")+SUMIFS('条件增益'!$I$5:$I$64,'条件增益'!$A$5:$A$64,4,'条件增益'!$F$5:$F$64,"AttackDelta")</x:f>
        <x:v>352.79999999999995</x:v>
      </x:c>
    </x:row>
    <x:row r="34">
      <x:c r="A34" s="23" t="str">
        <x:v>防御%</x:v>
      </x:c>
      <x:c r="B34" s="32" t="n">
        <x:f>SUMIFS('装备输入'!$H$5:$H$28,'装备输入'!$B$5:$B$28,1,'装备输入'!$G$5:$G$28,"DefenceAddedRatio")+SUMIFS('装备输入'!$J$5:$J$28,'装备输入'!$B$5:$B$28,1,'装备输入'!$I$5:$I$28,"DefenceAddedRatio")+SUMIFS('装备输入'!$L$5:$L$28,'装备输入'!$B$5:$B$28,1,'装备输入'!$K$5:$K$28,"DefenceAddedRatio")+SUMIFS('装备输入'!$N$5:$N$28,'装备输入'!$B$5:$B$28,1,'装备输入'!$M$5:$M$28,"DefenceAddedRatio")+SUMIFS('装备输入'!$P$5:$P$28,'装备输入'!$B$5:$B$28,1,'装备输入'!$O$5:$O$28,"DefenceAddedRatio")+IF(B16=1,SUMIFS('行迹固定属性'!$D$5:$D$1084,'行迹固定属性'!$A$5:$A$1084,B6,'行迹固定属性'!$C$5:$C$1084,"DefenceAddedRatio",'行迹固定属性'!$E$5:$E$1084,"&lt;="&amp;B9,'行迹固定属性'!$F$5:$F$1084,"&lt;="&amp;B8),0)+IF(INDEX('光锥库'!$D$5:$D$174,MATCH(B11,'光锥库'!$A$5:$A$174,0))=B18,SUMIFS('光锥固定属性'!$C$5:$C$619,'光锥固定属性'!$A$5:$A$619,B11&amp;"_"&amp;B15,'光锥固定属性'!$B$5:$B$619,"DefenceAddedRatio"),0)+SUMIFS('套装固定属性'!$K$5:$K$240,'套装固定属性'!$H$5:$H$240,1,'套装固定属性'!$J$5:$J$240,"DefenceAddedRatio")+SUMIFS('条件增益'!$I$5:$I$64,'条件增益'!$A$5:$A$64,1,'条件增益'!$F$5:$F$64,"DefenceAddedRatio")</x:f>
        <x:v>0.125</x:v>
      </x:c>
      <x:c r="C34" s="32" t="n">
        <x:f>SUMIFS('装备输入'!$H$5:$H$28,'装备输入'!$B$5:$B$28,2,'装备输入'!$G$5:$G$28,"DefenceAddedRatio")+SUMIFS('装备输入'!$J$5:$J$28,'装备输入'!$B$5:$B$28,2,'装备输入'!$I$5:$I$28,"DefenceAddedRatio")+SUMIFS('装备输入'!$L$5:$L$28,'装备输入'!$B$5:$B$28,2,'装备输入'!$K$5:$K$28,"DefenceAddedRatio")+SUMIFS('装备输入'!$N$5:$N$28,'装备输入'!$B$5:$B$28,2,'装备输入'!$M$5:$M$28,"DefenceAddedRatio")+SUMIFS('装备输入'!$P$5:$P$28,'装备输入'!$B$5:$B$28,2,'装备输入'!$O$5:$O$28,"DefenceAddedRatio")+IF(C16=1,SUMIFS('行迹固定属性'!$D$5:$D$1084,'行迹固定属性'!$A$5:$A$1084,C6,'行迹固定属性'!$C$5:$C$1084,"DefenceAddedRatio",'行迹固定属性'!$E$5:$E$1084,"&lt;="&amp;C9,'行迹固定属性'!$F$5:$F$1084,"&lt;="&amp;C8),0)+IF(INDEX('光锥库'!$D$5:$D$174,MATCH(C11,'光锥库'!$A$5:$A$174,0))=C18,SUMIFS('光锥固定属性'!$C$5:$C$619,'光锥固定属性'!$A$5:$A$619,C11&amp;"_"&amp;C15,'光锥固定属性'!$B$5:$B$619,"DefenceAddedRatio"),0)+SUMIFS('套装固定属性'!$K$5:$K$240,'套装固定属性'!$H$5:$H$240,2,'套装固定属性'!$J$5:$J$240,"DefenceAddedRatio")+SUMIFS('条件增益'!$I$5:$I$64,'条件增益'!$A$5:$A$64,2,'条件增益'!$F$5:$F$64,"DefenceAddedRatio")</x:f>
        <x:v>0.225</x:v>
      </x:c>
      <x:c r="D34" s="32" t="n">
        <x:f>SUMIFS('装备输入'!$H$5:$H$28,'装备输入'!$B$5:$B$28,3,'装备输入'!$G$5:$G$28,"DefenceAddedRatio")+SUMIFS('装备输入'!$J$5:$J$28,'装备输入'!$B$5:$B$28,3,'装备输入'!$I$5:$I$28,"DefenceAddedRatio")+SUMIFS('装备输入'!$L$5:$L$28,'装备输入'!$B$5:$B$28,3,'装备输入'!$K$5:$K$28,"DefenceAddedRatio")+SUMIFS('装备输入'!$N$5:$N$28,'装备输入'!$B$5:$B$28,3,'装备输入'!$M$5:$M$28,"DefenceAddedRatio")+SUMIFS('装备输入'!$P$5:$P$28,'装备输入'!$B$5:$B$28,3,'装备输入'!$O$5:$O$28,"DefenceAddedRatio")+IF(D16=1,SUMIFS('行迹固定属性'!$D$5:$D$1084,'行迹固定属性'!$A$5:$A$1084,D6,'行迹固定属性'!$C$5:$C$1084,"DefenceAddedRatio",'行迹固定属性'!$E$5:$E$1084,"&lt;="&amp;D9,'行迹固定属性'!$F$5:$F$1084,"&lt;="&amp;D8),0)+IF(INDEX('光锥库'!$D$5:$D$174,MATCH(D11,'光锥库'!$A$5:$A$174,0))=D18,SUMIFS('光锥固定属性'!$C$5:$C$619,'光锥固定属性'!$A$5:$A$619,D11&amp;"_"&amp;D15,'光锥固定属性'!$B$5:$B$619,"DefenceAddedRatio"),0)+SUMIFS('套装固定属性'!$K$5:$K$240,'套装固定属性'!$H$5:$H$240,3,'套装固定属性'!$J$5:$J$240,"DefenceAddedRatio")+SUMIFS('条件增益'!$I$5:$I$64,'条件增益'!$A$5:$A$64,3,'条件增益'!$F$5:$F$64,"DefenceAddedRatio")</x:f>
        <x:v>0.225</x:v>
      </x:c>
      <x:c r="E34" s="32" t="n">
        <x:f>SUMIFS('装备输入'!$H$5:$H$28,'装备输入'!$B$5:$B$28,4,'装备输入'!$G$5:$G$28,"DefenceAddedRatio")+SUMIFS('装备输入'!$J$5:$J$28,'装备输入'!$B$5:$B$28,4,'装备输入'!$I$5:$I$28,"DefenceAddedRatio")+SUMIFS('装备输入'!$L$5:$L$28,'装备输入'!$B$5:$B$28,4,'装备输入'!$K$5:$K$28,"DefenceAddedRatio")+SUMIFS('装备输入'!$N$5:$N$28,'装备输入'!$B$5:$B$28,4,'装备输入'!$M$5:$M$28,"DefenceAddedRatio")+SUMIFS('装备输入'!$P$5:$P$28,'装备输入'!$B$5:$B$28,4,'装备输入'!$O$5:$O$28,"DefenceAddedRatio")+IF(E16=1,SUMIFS('行迹固定属性'!$D$5:$D$1084,'行迹固定属性'!$A$5:$A$1084,E6,'行迹固定属性'!$C$5:$C$1084,"DefenceAddedRatio",'行迹固定属性'!$E$5:$E$1084,"&lt;="&amp;E9,'行迹固定属性'!$F$5:$F$1084,"&lt;="&amp;E8),0)+IF(INDEX('光锥库'!$D$5:$D$174,MATCH(E11,'光锥库'!$A$5:$A$174,0))=E18,SUMIFS('光锥固定属性'!$C$5:$C$619,'光锥固定属性'!$A$5:$A$619,E11&amp;"_"&amp;E15,'光锥固定属性'!$B$5:$B$619,"DefenceAddedRatio"),0)+SUMIFS('套装固定属性'!$K$5:$K$240,'套装固定属性'!$H$5:$H$240,4,'套装固定属性'!$J$5:$J$240,"DefenceAddedRatio")+SUMIFS('条件增益'!$I$5:$I$64,'条件增益'!$A$5:$A$64,4,'条件增益'!$F$5:$F$64,"DefenceAddedRatio")</x:f>
        <x:v>0</x:v>
      </x:c>
    </x:row>
    <x:row r="35">
      <x:c r="A35" s="23" t="str">
        <x:v>防御固定</x:v>
      </x:c>
      <x:c r="B35" s="33" t="n">
        <x:f>SUMIFS('装备输入'!$H$5:$H$28,'装备输入'!$B$5:$B$28,1,'装备输入'!$G$5:$G$28,"DefenceDelta")+SUMIFS('装备输入'!$J$5:$J$28,'装备输入'!$B$5:$B$28,1,'装备输入'!$I$5:$I$28,"DefenceDelta")+SUMIFS('装备输入'!$L$5:$L$28,'装备输入'!$B$5:$B$28,1,'装备输入'!$K$5:$K$28,"DefenceDelta")+SUMIFS('装备输入'!$N$5:$N$28,'装备输入'!$B$5:$B$28,1,'装备输入'!$M$5:$M$28,"DefenceDelta")+SUMIFS('装备输入'!$P$5:$P$28,'装备输入'!$B$5:$B$28,1,'装备输入'!$O$5:$O$28,"DefenceDelta")+IF(B16=1,SUMIFS('行迹固定属性'!$D$5:$D$1084,'行迹固定属性'!$A$5:$A$1084,B6,'行迹固定属性'!$C$5:$C$1084,"DefenceDelta",'行迹固定属性'!$E$5:$E$1084,"&lt;="&amp;B9,'行迹固定属性'!$F$5:$F$1084,"&lt;="&amp;B8),0)+IF(INDEX('光锥库'!$D$5:$D$174,MATCH(B11,'光锥库'!$A$5:$A$174,0))=B18,SUMIFS('光锥固定属性'!$C$5:$C$619,'光锥固定属性'!$A$5:$A$619,B11&amp;"_"&amp;B15,'光锥固定属性'!$B$5:$B$619,"DefenceDelta"),0)+SUMIFS('套装固定属性'!$K$5:$K$240,'套装固定属性'!$H$5:$H$240,1,'套装固定属性'!$J$5:$J$240,"DefenceDelta")+SUMIFS('条件增益'!$I$5:$I$64,'条件增益'!$A$5:$A$64,1,'条件增益'!$F$5:$F$64,"DefenceDelta")</x:f>
        <x:v>0</x:v>
      </x:c>
      <x:c r="C35" s="33" t="n">
        <x:f>SUMIFS('装备输入'!$H$5:$H$28,'装备输入'!$B$5:$B$28,2,'装备输入'!$G$5:$G$28,"DefenceDelta")+SUMIFS('装备输入'!$J$5:$J$28,'装备输入'!$B$5:$B$28,2,'装备输入'!$I$5:$I$28,"DefenceDelta")+SUMIFS('装备输入'!$L$5:$L$28,'装备输入'!$B$5:$B$28,2,'装备输入'!$K$5:$K$28,"DefenceDelta")+SUMIFS('装备输入'!$N$5:$N$28,'装备输入'!$B$5:$B$28,2,'装备输入'!$M$5:$M$28,"DefenceDelta")+SUMIFS('装备输入'!$P$5:$P$28,'装备输入'!$B$5:$B$28,2,'装备输入'!$O$5:$O$28,"DefenceDelta")+IF(C16=1,SUMIFS('行迹固定属性'!$D$5:$D$1084,'行迹固定属性'!$A$5:$A$1084,C6,'行迹固定属性'!$C$5:$C$1084,"DefenceDelta",'行迹固定属性'!$E$5:$E$1084,"&lt;="&amp;C9,'行迹固定属性'!$F$5:$F$1084,"&lt;="&amp;C8),0)+IF(INDEX('光锥库'!$D$5:$D$174,MATCH(C11,'光锥库'!$A$5:$A$174,0))=C18,SUMIFS('光锥固定属性'!$C$5:$C$619,'光锥固定属性'!$A$5:$A$619,C11&amp;"_"&amp;C15,'光锥固定属性'!$B$5:$B$619,"DefenceDelta"),0)+SUMIFS('套装固定属性'!$K$5:$K$240,'套装固定属性'!$H$5:$H$240,2,'套装固定属性'!$J$5:$J$240,"DefenceDelta")+SUMIFS('条件增益'!$I$5:$I$64,'条件增益'!$A$5:$A$64,2,'条件增益'!$F$5:$F$64,"DefenceDelta")</x:f>
        <x:v>0</x:v>
      </x:c>
      <x:c r="D35" s="33" t="n">
        <x:f>SUMIFS('装备输入'!$H$5:$H$28,'装备输入'!$B$5:$B$28,3,'装备输入'!$G$5:$G$28,"DefenceDelta")+SUMIFS('装备输入'!$J$5:$J$28,'装备输入'!$B$5:$B$28,3,'装备输入'!$I$5:$I$28,"DefenceDelta")+SUMIFS('装备输入'!$L$5:$L$28,'装备输入'!$B$5:$B$28,3,'装备输入'!$K$5:$K$28,"DefenceDelta")+SUMIFS('装备输入'!$N$5:$N$28,'装备输入'!$B$5:$B$28,3,'装备输入'!$M$5:$M$28,"DefenceDelta")+SUMIFS('装备输入'!$P$5:$P$28,'装备输入'!$B$5:$B$28,3,'装备输入'!$O$5:$O$28,"DefenceDelta")+IF(D16=1,SUMIFS('行迹固定属性'!$D$5:$D$1084,'行迹固定属性'!$A$5:$A$1084,D6,'行迹固定属性'!$C$5:$C$1084,"DefenceDelta",'行迹固定属性'!$E$5:$E$1084,"&lt;="&amp;D9,'行迹固定属性'!$F$5:$F$1084,"&lt;="&amp;D8),0)+IF(INDEX('光锥库'!$D$5:$D$174,MATCH(D11,'光锥库'!$A$5:$A$174,0))=D18,SUMIFS('光锥固定属性'!$C$5:$C$619,'光锥固定属性'!$A$5:$A$619,D11&amp;"_"&amp;D15,'光锥固定属性'!$B$5:$B$619,"DefenceDelta"),0)+SUMIFS('套装固定属性'!$K$5:$K$240,'套装固定属性'!$H$5:$H$240,3,'套装固定属性'!$J$5:$J$240,"DefenceDelta")+SUMIFS('条件增益'!$I$5:$I$64,'条件增益'!$A$5:$A$64,3,'条件增益'!$F$5:$F$64,"DefenceDelta")</x:f>
        <x:v>0</x:v>
      </x:c>
      <x:c r="E35" s="33" t="n">
        <x:f>SUMIFS('装备输入'!$H$5:$H$28,'装备输入'!$B$5:$B$28,4,'装备输入'!$G$5:$G$28,"DefenceDelta")+SUMIFS('装备输入'!$J$5:$J$28,'装备输入'!$B$5:$B$28,4,'装备输入'!$I$5:$I$28,"DefenceDelta")+SUMIFS('装备输入'!$L$5:$L$28,'装备输入'!$B$5:$B$28,4,'装备输入'!$K$5:$K$28,"DefenceDelta")+SUMIFS('装备输入'!$N$5:$N$28,'装备输入'!$B$5:$B$28,4,'装备输入'!$M$5:$M$28,"DefenceDelta")+SUMIFS('装备输入'!$P$5:$P$28,'装备输入'!$B$5:$B$28,4,'装备输入'!$O$5:$O$28,"DefenceDelta")+IF(E16=1,SUMIFS('行迹固定属性'!$D$5:$D$1084,'行迹固定属性'!$A$5:$A$1084,E6,'行迹固定属性'!$C$5:$C$1084,"DefenceDelta",'行迹固定属性'!$E$5:$E$1084,"&lt;="&amp;E9,'行迹固定属性'!$F$5:$F$1084,"&lt;="&amp;E8),0)+IF(INDEX('光锥库'!$D$5:$D$174,MATCH(E11,'光锥库'!$A$5:$A$174,0))=E18,SUMIFS('光锥固定属性'!$C$5:$C$619,'光锥固定属性'!$A$5:$A$619,E11&amp;"_"&amp;E15,'光锥固定属性'!$B$5:$B$619,"DefenceDelta"),0)+SUMIFS('套装固定属性'!$K$5:$K$240,'套装固定属性'!$H$5:$H$240,4,'套装固定属性'!$J$5:$J$240,"DefenceDelta")+SUMIFS('条件增益'!$I$5:$I$64,'条件增益'!$A$5:$A$64,4,'条件增益'!$F$5:$F$64,"DefenceDelta")</x:f>
        <x:v>0</x:v>
      </x:c>
    </x:row>
    <x:row r="36">
      <x:c r="A36" s="23" t="str">
        <x:v>速度%</x:v>
      </x:c>
      <x:c r="B36" s="32" t="n">
        <x:f>SUMIFS('装备输入'!$H$5:$H$28,'装备输入'!$B$5:$B$28,1,'装备输入'!$G$5:$G$28,"SpeedAddedRatio")+SUMIFS('装备输入'!$J$5:$J$28,'装备输入'!$B$5:$B$28,1,'装备输入'!$I$5:$I$28,"SpeedAddedRatio")+SUMIFS('装备输入'!$L$5:$L$28,'装备输入'!$B$5:$B$28,1,'装备输入'!$K$5:$K$28,"SpeedAddedRatio")+SUMIFS('装备输入'!$N$5:$N$28,'装备输入'!$B$5:$B$28,1,'装备输入'!$M$5:$M$28,"SpeedAddedRatio")+SUMIFS('装备输入'!$P$5:$P$28,'装备输入'!$B$5:$B$28,1,'装备输入'!$O$5:$O$28,"SpeedAddedRatio")+IF(B16=1,SUMIFS('行迹固定属性'!$D$5:$D$1084,'行迹固定属性'!$A$5:$A$1084,B6,'行迹固定属性'!$C$5:$C$1084,"SpeedAddedRatio",'行迹固定属性'!$E$5:$E$1084,"&lt;="&amp;B9,'行迹固定属性'!$F$5:$F$1084,"&lt;="&amp;B8),0)+IF(INDEX('光锥库'!$D$5:$D$174,MATCH(B11,'光锥库'!$A$5:$A$174,0))=B18,SUMIFS('光锥固定属性'!$C$5:$C$619,'光锥固定属性'!$A$5:$A$619,B11&amp;"_"&amp;B15,'光锥固定属性'!$B$5:$B$619,"SpeedAddedRatio"),0)+SUMIFS('套装固定属性'!$K$5:$K$240,'套装固定属性'!$H$5:$H$240,1,'套装固定属性'!$J$5:$J$240,"SpeedAddedRatio")+SUMIFS('条件增益'!$I$5:$I$64,'条件增益'!$A$5:$A$64,1,'条件增益'!$F$5:$F$64,"SpeedAddedRatio")</x:f>
        <x:v>0.06</x:v>
      </x:c>
      <x:c r="C36" s="32" t="n">
        <x:f>SUMIFS('装备输入'!$H$5:$H$28,'装备输入'!$B$5:$B$28,2,'装备输入'!$G$5:$G$28,"SpeedAddedRatio")+SUMIFS('装备输入'!$J$5:$J$28,'装备输入'!$B$5:$B$28,2,'装备输入'!$I$5:$I$28,"SpeedAddedRatio")+SUMIFS('装备输入'!$L$5:$L$28,'装备输入'!$B$5:$B$28,2,'装备输入'!$K$5:$K$28,"SpeedAddedRatio")+SUMIFS('装备输入'!$N$5:$N$28,'装备输入'!$B$5:$B$28,2,'装备输入'!$M$5:$M$28,"SpeedAddedRatio")+SUMIFS('装备输入'!$P$5:$P$28,'装备输入'!$B$5:$B$28,2,'装备输入'!$O$5:$O$28,"SpeedAddedRatio")+IF(C16=1,SUMIFS('行迹固定属性'!$D$5:$D$1084,'行迹固定属性'!$A$5:$A$1084,C6,'行迹固定属性'!$C$5:$C$1084,"SpeedAddedRatio",'行迹固定属性'!$E$5:$E$1084,"&lt;="&amp;C9,'行迹固定属性'!$F$5:$F$1084,"&lt;="&amp;C8),0)+IF(INDEX('光锥库'!$D$5:$D$174,MATCH(C11,'光锥库'!$A$5:$A$174,0))=C18,SUMIFS('光锥固定属性'!$C$5:$C$619,'光锥固定属性'!$A$5:$A$619,C11&amp;"_"&amp;C15,'光锥固定属性'!$B$5:$B$619,"SpeedAddedRatio"),0)+SUMIFS('套装固定属性'!$K$5:$K$240,'套装固定属性'!$H$5:$H$240,2,'套装固定属性'!$J$5:$J$240,"SpeedAddedRatio")+SUMIFS('条件增益'!$I$5:$I$64,'条件增益'!$A$5:$A$64,2,'条件增益'!$F$5:$F$64,"SpeedAddedRatio")</x:f>
        <x:v>0.06</x:v>
      </x:c>
      <x:c r="D36" s="32" t="n">
        <x:f>SUMIFS('装备输入'!$H$5:$H$28,'装备输入'!$B$5:$B$28,3,'装备输入'!$G$5:$G$28,"SpeedAddedRatio")+SUMIFS('装备输入'!$J$5:$J$28,'装备输入'!$B$5:$B$28,3,'装备输入'!$I$5:$I$28,"SpeedAddedRatio")+SUMIFS('装备输入'!$L$5:$L$28,'装备输入'!$B$5:$B$28,3,'装备输入'!$K$5:$K$28,"SpeedAddedRatio")+SUMIFS('装备输入'!$N$5:$N$28,'装备输入'!$B$5:$B$28,3,'装备输入'!$M$5:$M$28,"SpeedAddedRatio")+SUMIFS('装备输入'!$P$5:$P$28,'装备输入'!$B$5:$B$28,3,'装备输入'!$O$5:$O$28,"SpeedAddedRatio")+IF(D16=1,SUMIFS('行迹固定属性'!$D$5:$D$1084,'行迹固定属性'!$A$5:$A$1084,D6,'行迹固定属性'!$C$5:$C$1084,"SpeedAddedRatio",'行迹固定属性'!$E$5:$E$1084,"&lt;="&amp;D9,'行迹固定属性'!$F$5:$F$1084,"&lt;="&amp;D8),0)+IF(INDEX('光锥库'!$D$5:$D$174,MATCH(D11,'光锥库'!$A$5:$A$174,0))=D18,SUMIFS('光锥固定属性'!$C$5:$C$619,'光锥固定属性'!$A$5:$A$619,D11&amp;"_"&amp;D15,'光锥固定属性'!$B$5:$B$619,"SpeedAddedRatio"),0)+SUMIFS('套装固定属性'!$K$5:$K$240,'套装固定属性'!$H$5:$H$240,3,'套装固定属性'!$J$5:$J$240,"SpeedAddedRatio")+SUMIFS('条件增益'!$I$5:$I$64,'条件增益'!$A$5:$A$64,3,'条件增益'!$F$5:$F$64,"SpeedAddedRatio")</x:f>
        <x:v>0.06</x:v>
      </x:c>
      <x:c r="E36" s="32" t="n">
        <x:f>SUMIFS('装备输入'!$H$5:$H$28,'装备输入'!$B$5:$B$28,4,'装备输入'!$G$5:$G$28,"SpeedAddedRatio")+SUMIFS('装备输入'!$J$5:$J$28,'装备输入'!$B$5:$B$28,4,'装备输入'!$I$5:$I$28,"SpeedAddedRatio")+SUMIFS('装备输入'!$L$5:$L$28,'装备输入'!$B$5:$B$28,4,'装备输入'!$K$5:$K$28,"SpeedAddedRatio")+SUMIFS('装备输入'!$N$5:$N$28,'装备输入'!$B$5:$B$28,4,'装备输入'!$M$5:$M$28,"SpeedAddedRatio")+SUMIFS('装备输入'!$P$5:$P$28,'装备输入'!$B$5:$B$28,4,'装备输入'!$O$5:$O$28,"SpeedAddedRatio")+IF(E16=1,SUMIFS('行迹固定属性'!$D$5:$D$1084,'行迹固定属性'!$A$5:$A$1084,E6,'行迹固定属性'!$C$5:$C$1084,"SpeedAddedRatio",'行迹固定属性'!$E$5:$E$1084,"&lt;="&amp;E9,'行迹固定属性'!$F$5:$F$1084,"&lt;="&amp;E8),0)+IF(INDEX('光锥库'!$D$5:$D$174,MATCH(E11,'光锥库'!$A$5:$A$174,0))=E18,SUMIFS('光锥固定属性'!$C$5:$C$619,'光锥固定属性'!$A$5:$A$619,E11&amp;"_"&amp;E15,'光锥固定属性'!$B$5:$B$619,"SpeedAddedRatio"),0)+SUMIFS('套装固定属性'!$K$5:$K$240,'套装固定属性'!$H$5:$H$240,4,'套装固定属性'!$J$5:$J$240,"SpeedAddedRatio")+SUMIFS('条件增益'!$I$5:$I$64,'条件增益'!$A$5:$A$64,4,'条件增益'!$F$5:$F$64,"SpeedAddedRatio")</x:f>
        <x:v>0.06</x:v>
      </x:c>
    </x:row>
    <x:row r="37">
      <x:c r="A37" s="23" t="str">
        <x:v>速度固定</x:v>
      </x:c>
      <x:c r="B37" s="33" t="n">
        <x:f>SUMIFS('装备输入'!$H$5:$H$28,'装备输入'!$B$5:$B$28,1,'装备输入'!$G$5:$G$28,"SpeedDelta")+SUMIFS('装备输入'!$J$5:$J$28,'装备输入'!$B$5:$B$28,1,'装备输入'!$I$5:$I$28,"SpeedDelta")+SUMIFS('装备输入'!$L$5:$L$28,'装备输入'!$B$5:$B$28,1,'装备输入'!$K$5:$K$28,"SpeedDelta")+SUMIFS('装备输入'!$N$5:$N$28,'装备输入'!$B$5:$B$28,1,'装备输入'!$M$5:$M$28,"SpeedDelta")+SUMIFS('装备输入'!$P$5:$P$28,'装备输入'!$B$5:$B$28,1,'装备输入'!$O$5:$O$28,"SpeedDelta")+IF(B16=1,SUMIFS('行迹固定属性'!$D$5:$D$1084,'行迹固定属性'!$A$5:$A$1084,B6,'行迹固定属性'!$C$5:$C$1084,"SpeedDelta",'行迹固定属性'!$E$5:$E$1084,"&lt;="&amp;B9,'行迹固定属性'!$F$5:$F$1084,"&lt;="&amp;B8),0)+IF(INDEX('光锥库'!$D$5:$D$174,MATCH(B11,'光锥库'!$A$5:$A$174,0))=B18,SUMIFS('光锥固定属性'!$C$5:$C$619,'光锥固定属性'!$A$5:$A$619,B11&amp;"_"&amp;B15,'光锥固定属性'!$B$5:$B$619,"SpeedDelta"),0)+SUMIFS('套装固定属性'!$K$5:$K$240,'套装固定属性'!$H$5:$H$240,1,'套装固定属性'!$J$5:$J$240,"SpeedDelta")+SUMIFS('条件增益'!$I$5:$I$64,'条件增益'!$A$5:$A$64,1,'条件增益'!$F$5:$F$64,"SpeedDelta")</x:f>
        <x:v>49.032</x:v>
      </x:c>
      <x:c r="C37" s="33" t="n">
        <x:f>SUMIFS('装备输入'!$H$5:$H$28,'装备输入'!$B$5:$B$28,2,'装备输入'!$G$5:$G$28,"SpeedDelta")+SUMIFS('装备输入'!$J$5:$J$28,'装备输入'!$B$5:$B$28,2,'装备输入'!$I$5:$I$28,"SpeedDelta")+SUMIFS('装备输入'!$L$5:$L$28,'装备输入'!$B$5:$B$28,2,'装备输入'!$K$5:$K$28,"SpeedDelta")+SUMIFS('装备输入'!$N$5:$N$28,'装备输入'!$B$5:$B$28,2,'装备输入'!$M$5:$M$28,"SpeedDelta")+SUMIFS('装备输入'!$P$5:$P$28,'装备输入'!$B$5:$B$28,2,'装备输入'!$O$5:$O$28,"SpeedDelta")+IF(C16=1,SUMIFS('行迹固定属性'!$D$5:$D$1084,'行迹固定属性'!$A$5:$A$1084,C6,'行迹固定属性'!$C$5:$C$1084,"SpeedDelta",'行迹固定属性'!$E$5:$E$1084,"&lt;="&amp;C9,'行迹固定属性'!$F$5:$F$1084,"&lt;="&amp;C8),0)+IF(INDEX('光锥库'!$D$5:$D$174,MATCH(C11,'光锥库'!$A$5:$A$174,0))=C18,SUMIFS('光锥固定属性'!$C$5:$C$619,'光锥固定属性'!$A$5:$A$619,C11&amp;"_"&amp;C15,'光锥固定属性'!$B$5:$B$619,"SpeedDelta"),0)+SUMIFS('套装固定属性'!$K$5:$K$240,'套装固定属性'!$H$5:$H$240,2,'套装固定属性'!$J$5:$J$240,"SpeedDelta")+SUMIFS('条件增益'!$I$5:$I$64,'条件增益'!$A$5:$A$64,2,'条件增益'!$F$5:$F$64,"SpeedDelta")</x:f>
        <x:v>49.032</x:v>
      </x:c>
      <x:c r="D37" s="33" t="n">
        <x:f>SUMIFS('装备输入'!$H$5:$H$28,'装备输入'!$B$5:$B$28,3,'装备输入'!$G$5:$G$28,"SpeedDelta")+SUMIFS('装备输入'!$J$5:$J$28,'装备输入'!$B$5:$B$28,3,'装备输入'!$I$5:$I$28,"SpeedDelta")+SUMIFS('装备输入'!$L$5:$L$28,'装备输入'!$B$5:$B$28,3,'装备输入'!$K$5:$K$28,"SpeedDelta")+SUMIFS('装备输入'!$N$5:$N$28,'装备输入'!$B$5:$B$28,3,'装备输入'!$M$5:$M$28,"SpeedDelta")+SUMIFS('装备输入'!$P$5:$P$28,'装备输入'!$B$5:$B$28,3,'装备输入'!$O$5:$O$28,"SpeedDelta")+IF(D16=1,SUMIFS('行迹固定属性'!$D$5:$D$1084,'行迹固定属性'!$A$5:$A$1084,D6,'行迹固定属性'!$C$5:$C$1084,"SpeedDelta",'行迹固定属性'!$E$5:$E$1084,"&lt;="&amp;D9,'行迹固定属性'!$F$5:$F$1084,"&lt;="&amp;D8),0)+IF(INDEX('光锥库'!$D$5:$D$174,MATCH(D11,'光锥库'!$A$5:$A$174,0))=D18,SUMIFS('光锥固定属性'!$C$5:$C$619,'光锥固定属性'!$A$5:$A$619,D11&amp;"_"&amp;D15,'光锥固定属性'!$B$5:$B$619,"SpeedDelta"),0)+SUMIFS('套装固定属性'!$K$5:$K$240,'套装固定属性'!$H$5:$H$240,3,'套装固定属性'!$J$5:$J$240,"SpeedDelta")+SUMIFS('条件增益'!$I$5:$I$64,'条件增益'!$A$5:$A$64,3,'条件增益'!$F$5:$F$64,"SpeedDelta")</x:f>
        <x:v>49.032</x:v>
      </x:c>
      <x:c r="E37" s="33" t="n">
        <x:f>SUMIFS('装备输入'!$H$5:$H$28,'装备输入'!$B$5:$B$28,4,'装备输入'!$G$5:$G$28,"SpeedDelta")+SUMIFS('装备输入'!$J$5:$J$28,'装备输入'!$B$5:$B$28,4,'装备输入'!$I$5:$I$28,"SpeedDelta")+SUMIFS('装备输入'!$L$5:$L$28,'装备输入'!$B$5:$B$28,4,'装备输入'!$K$5:$K$28,"SpeedDelta")+SUMIFS('装备输入'!$N$5:$N$28,'装备输入'!$B$5:$B$28,4,'装备输入'!$M$5:$M$28,"SpeedDelta")+SUMIFS('装备输入'!$P$5:$P$28,'装备输入'!$B$5:$B$28,4,'装备输入'!$O$5:$O$28,"SpeedDelta")+IF(E16=1,SUMIFS('行迹固定属性'!$D$5:$D$1084,'行迹固定属性'!$A$5:$A$1084,E6,'行迹固定属性'!$C$5:$C$1084,"SpeedDelta",'行迹固定属性'!$E$5:$E$1084,"&lt;="&amp;E9,'行迹固定属性'!$F$5:$F$1084,"&lt;="&amp;E8),0)+IF(INDEX('光锥库'!$D$5:$D$174,MATCH(E11,'光锥库'!$A$5:$A$174,0))=E18,SUMIFS('光锥固定属性'!$C$5:$C$619,'光锥固定属性'!$A$5:$A$619,E11&amp;"_"&amp;E15,'光锥固定属性'!$B$5:$B$619,"SpeedDelta"),0)+SUMIFS('套装固定属性'!$K$5:$K$240,'套装固定属性'!$H$5:$H$240,4,'套装固定属性'!$J$5:$J$240,"SpeedDelta")+SUMIFS('条件增益'!$I$5:$I$64,'条件增益'!$A$5:$A$64,4,'条件增益'!$F$5:$F$64,"SpeedDelta")</x:f>
        <x:v>49.032</x:v>
      </x:c>
    </x:row>
    <x:row r="38">
      <x:c r="A38" s="23" t="str">
        <x:v>额外暴击率</x:v>
      </x:c>
      <x:c r="B38" s="32" t="n">
        <x:f>SUMIFS('装备输入'!$H$5:$H$28,'装备输入'!$B$5:$B$28,1,'装备输入'!$G$5:$G$28,"CriticalChanceBase")+SUMIFS('装备输入'!$J$5:$J$28,'装备输入'!$B$5:$B$28,1,'装备输入'!$I$5:$I$28,"CriticalChanceBase")+SUMIFS('装备输入'!$L$5:$L$28,'装备输入'!$B$5:$B$28,1,'装备输入'!$K$5:$K$28,"CriticalChanceBase")+SUMIFS('装备输入'!$N$5:$N$28,'装备输入'!$B$5:$B$28,1,'装备输入'!$M$5:$M$28,"CriticalChanceBase")+SUMIFS('装备输入'!$P$5:$P$28,'装备输入'!$B$5:$B$28,1,'装备输入'!$O$5:$O$28,"CriticalChanceBase")+IF(B16=1,SUMIFS('行迹固定属性'!$D$5:$D$1084,'行迹固定属性'!$A$5:$A$1084,B6,'行迹固定属性'!$C$5:$C$1084,"CriticalChanceBase",'行迹固定属性'!$E$5:$E$1084,"&lt;="&amp;B9,'行迹固定属性'!$F$5:$F$1084,"&lt;="&amp;B8),0)+IF(INDEX('光锥库'!$D$5:$D$174,MATCH(B11,'光锥库'!$A$5:$A$174,0))=B18,SUMIFS('光锥固定属性'!$C$5:$C$619,'光锥固定属性'!$A$5:$A$619,B11&amp;"_"&amp;B15,'光锥固定属性'!$B$5:$B$619,"CriticalChanceBase"),0)+SUMIFS('套装固定属性'!$K$5:$K$240,'套装固定属性'!$H$5:$H$240,1,'套装固定属性'!$J$5:$J$240,"CriticalChanceBase")+SUMIFS('条件增益'!$I$5:$I$64,'条件增益'!$A$5:$A$64,1,'条件增益'!$F$5:$F$64,"CriticalChanceBase")</x:f>
        <x:v>0.6839999999999999</x:v>
      </x:c>
      <x:c r="C38" s="32" t="n">
        <x:f>SUMIFS('装备输入'!$H$5:$H$28,'装备输入'!$B$5:$B$28,2,'装备输入'!$G$5:$G$28,"CriticalChanceBase")+SUMIFS('装备输入'!$J$5:$J$28,'装备输入'!$B$5:$B$28,2,'装备输入'!$I$5:$I$28,"CriticalChanceBase")+SUMIFS('装备输入'!$L$5:$L$28,'装备输入'!$B$5:$B$28,2,'装备输入'!$K$5:$K$28,"CriticalChanceBase")+SUMIFS('装备输入'!$N$5:$N$28,'装备输入'!$B$5:$B$28,2,'装备输入'!$M$5:$M$28,"CriticalChanceBase")+SUMIFS('装备输入'!$P$5:$P$28,'装备输入'!$B$5:$B$28,2,'装备输入'!$O$5:$O$28,"CriticalChanceBase")+IF(C16=1,SUMIFS('行迹固定属性'!$D$5:$D$1084,'行迹固定属性'!$A$5:$A$1084,C6,'行迹固定属性'!$C$5:$C$1084,"CriticalChanceBase",'行迹固定属性'!$E$5:$E$1084,"&lt;="&amp;C9,'行迹固定属性'!$F$5:$F$1084,"&lt;="&amp;C8),0)+IF(INDEX('光锥库'!$D$5:$D$174,MATCH(C11,'光锥库'!$A$5:$A$174,0))=C18,SUMIFS('光锥固定属性'!$C$5:$C$619,'光锥固定属性'!$A$5:$A$619,C11&amp;"_"&amp;C15,'光锥固定属性'!$B$5:$B$619,"CriticalChanceBase"),0)+SUMIFS('套装固定属性'!$K$5:$K$240,'套装固定属性'!$H$5:$H$240,2,'套装固定属性'!$J$5:$J$240,"CriticalChanceBase")+SUMIFS('条件增益'!$I$5:$I$64,'条件增益'!$A$5:$A$64,2,'条件增益'!$F$5:$F$64,"CriticalChanceBase")</x:f>
        <x:v>0.6839999999999999</x:v>
      </x:c>
      <x:c r="D38" s="32" t="n">
        <x:f>SUMIFS('装备输入'!$H$5:$H$28,'装备输入'!$B$5:$B$28,3,'装备输入'!$G$5:$G$28,"CriticalChanceBase")+SUMIFS('装备输入'!$J$5:$J$28,'装备输入'!$B$5:$B$28,3,'装备输入'!$I$5:$I$28,"CriticalChanceBase")+SUMIFS('装备输入'!$L$5:$L$28,'装备输入'!$B$5:$B$28,3,'装备输入'!$K$5:$K$28,"CriticalChanceBase")+SUMIFS('装备输入'!$N$5:$N$28,'装备输入'!$B$5:$B$28,3,'装备输入'!$M$5:$M$28,"CriticalChanceBase")+SUMIFS('装备输入'!$P$5:$P$28,'装备输入'!$B$5:$B$28,3,'装备输入'!$O$5:$O$28,"CriticalChanceBase")+IF(D16=1,SUMIFS('行迹固定属性'!$D$5:$D$1084,'行迹固定属性'!$A$5:$A$1084,D6,'行迹固定属性'!$C$5:$C$1084,"CriticalChanceBase",'行迹固定属性'!$E$5:$E$1084,"&lt;="&amp;D9,'行迹固定属性'!$F$5:$F$1084,"&lt;="&amp;D8),0)+IF(INDEX('光锥库'!$D$5:$D$174,MATCH(D11,'光锥库'!$A$5:$A$174,0))=D18,SUMIFS('光锥固定属性'!$C$5:$C$619,'光锥固定属性'!$A$5:$A$619,D11&amp;"_"&amp;D15,'光锥固定属性'!$B$5:$B$619,"CriticalChanceBase"),0)+SUMIFS('套装固定属性'!$K$5:$K$240,'套装固定属性'!$H$5:$H$240,3,'套装固定属性'!$J$5:$J$240,"CriticalChanceBase")+SUMIFS('条件增益'!$I$5:$I$64,'条件增益'!$A$5:$A$64,3,'条件增益'!$F$5:$F$64,"CriticalChanceBase")</x:f>
        <x:v>0.7509999999999999</x:v>
      </x:c>
      <x:c r="E38" s="32" t="n">
        <x:f>SUMIFS('装备输入'!$H$5:$H$28,'装备输入'!$B$5:$B$28,4,'装备输入'!$G$5:$G$28,"CriticalChanceBase")+SUMIFS('装备输入'!$J$5:$J$28,'装备输入'!$B$5:$B$28,4,'装备输入'!$I$5:$I$28,"CriticalChanceBase")+SUMIFS('装备输入'!$L$5:$L$28,'装备输入'!$B$5:$B$28,4,'装备输入'!$K$5:$K$28,"CriticalChanceBase")+SUMIFS('装备输入'!$N$5:$N$28,'装备输入'!$B$5:$B$28,4,'装备输入'!$M$5:$M$28,"CriticalChanceBase")+SUMIFS('装备输入'!$P$5:$P$28,'装备输入'!$B$5:$B$28,4,'装备输入'!$O$5:$O$28,"CriticalChanceBase")+IF(E16=1,SUMIFS('行迹固定属性'!$D$5:$D$1084,'行迹固定属性'!$A$5:$A$1084,E6,'行迹固定属性'!$C$5:$C$1084,"CriticalChanceBase",'行迹固定属性'!$E$5:$E$1084,"&lt;="&amp;E9,'行迹固定属性'!$F$5:$F$1084,"&lt;="&amp;E8),0)+IF(INDEX('光锥库'!$D$5:$D$174,MATCH(E11,'光锥库'!$A$5:$A$174,0))=E18,SUMIFS('光锥固定属性'!$C$5:$C$619,'光锥固定属性'!$A$5:$A$619,E11&amp;"_"&amp;E15,'光锥固定属性'!$B$5:$B$619,"CriticalChanceBase"),0)+SUMIFS('套装固定属性'!$K$5:$K$240,'套装固定属性'!$H$5:$H$240,4,'套装固定属性'!$J$5:$J$240,"CriticalChanceBase")+SUMIFS('条件增益'!$I$5:$I$64,'条件增益'!$A$5:$A$64,4,'条件增益'!$F$5:$F$64,"CriticalChanceBase")</x:f>
        <x:v>0.6839999999999999</x:v>
      </x:c>
    </x:row>
    <x:row r="39">
      <x:c r="A39" s="23" t="str">
        <x:v>额外暴击伤害</x:v>
      </x:c>
      <x:c r="B39" s="32" t="n">
        <x:f>SUMIFS('装备输入'!$H$5:$H$28,'装备输入'!$B$5:$B$28,1,'装备输入'!$G$5:$G$28,"CriticalDamageBase")+SUMIFS('装备输入'!$J$5:$J$28,'装备输入'!$B$5:$B$28,1,'装备输入'!$I$5:$I$28,"CriticalDamageBase")+SUMIFS('装备输入'!$L$5:$L$28,'装备输入'!$B$5:$B$28,1,'装备输入'!$K$5:$K$28,"CriticalDamageBase")+SUMIFS('装备输入'!$N$5:$N$28,'装备输入'!$B$5:$B$28,1,'装备输入'!$M$5:$M$28,"CriticalDamageBase")+SUMIFS('装备输入'!$P$5:$P$28,'装备输入'!$B$5:$B$28,1,'装备输入'!$O$5:$O$28,"CriticalDamageBase")+IF(B16=1,SUMIFS('行迹固定属性'!$D$5:$D$1084,'行迹固定属性'!$A$5:$A$1084,B6,'行迹固定属性'!$C$5:$C$1084,"CriticalDamageBase",'行迹固定属性'!$E$5:$E$1084,"&lt;="&amp;B9,'行迹固定属性'!$F$5:$F$1084,"&lt;="&amp;B8),0)+IF(INDEX('光锥库'!$D$5:$D$174,MATCH(B11,'光锥库'!$A$5:$A$174,0))=B18,SUMIFS('光锥固定属性'!$C$5:$C$619,'光锥固定属性'!$A$5:$A$619,B11&amp;"_"&amp;B15,'光锥固定属性'!$B$5:$B$619,"CriticalDamageBase"),0)+SUMIFS('套装固定属性'!$K$5:$K$240,'套装固定属性'!$H$5:$H$240,1,'套装固定属性'!$J$5:$J$240,"CriticalDamageBase")+SUMIFS('条件增益'!$I$5:$I$64,'条件增益'!$A$5:$A$64,1,'条件增益'!$F$5:$F$64,"CriticalDamageBase")</x:f>
        <x:v>0.72</x:v>
      </x:c>
      <x:c r="C39" s="32" t="n">
        <x:f>SUMIFS('装备输入'!$H$5:$H$28,'装备输入'!$B$5:$B$28,2,'装备输入'!$G$5:$G$28,"CriticalDamageBase")+SUMIFS('装备输入'!$J$5:$J$28,'装备输入'!$B$5:$B$28,2,'装备输入'!$I$5:$I$28,"CriticalDamageBase")+SUMIFS('装备输入'!$L$5:$L$28,'装备输入'!$B$5:$B$28,2,'装备输入'!$K$5:$K$28,"CriticalDamageBase")+SUMIFS('装备输入'!$N$5:$N$28,'装备输入'!$B$5:$B$28,2,'装备输入'!$M$5:$M$28,"CriticalDamageBase")+SUMIFS('装备输入'!$P$5:$P$28,'装备输入'!$B$5:$B$28,2,'装备输入'!$O$5:$O$28,"CriticalDamageBase")+IF(C16=1,SUMIFS('行迹固定属性'!$D$5:$D$1084,'行迹固定属性'!$A$5:$A$1084,C6,'行迹固定属性'!$C$5:$C$1084,"CriticalDamageBase",'行迹固定属性'!$E$5:$E$1084,"&lt;="&amp;C9,'行迹固定属性'!$F$5:$F$1084,"&lt;="&amp;C8),0)+IF(INDEX('光锥库'!$D$5:$D$174,MATCH(C11,'光锥库'!$A$5:$A$174,0))=C18,SUMIFS('光锥固定属性'!$C$5:$C$619,'光锥固定属性'!$A$5:$A$619,C11&amp;"_"&amp;C15,'光锥固定属性'!$B$5:$B$619,"CriticalDamageBase"),0)+SUMIFS('套装固定属性'!$K$5:$K$240,'套装固定属性'!$H$5:$H$240,2,'套装固定属性'!$J$5:$J$240,"CriticalDamageBase")+SUMIFS('条件增益'!$I$5:$I$64,'条件增益'!$A$5:$A$64,2,'条件增益'!$F$5:$F$64,"CriticalDamageBase")</x:f>
        <x:v>0.72</x:v>
      </x:c>
      <x:c r="D39" s="32" t="n">
        <x:f>SUMIFS('装备输入'!$H$5:$H$28,'装备输入'!$B$5:$B$28,3,'装备输入'!$G$5:$G$28,"CriticalDamageBase")+SUMIFS('装备输入'!$J$5:$J$28,'装备输入'!$B$5:$B$28,3,'装备输入'!$I$5:$I$28,"CriticalDamageBase")+SUMIFS('装备输入'!$L$5:$L$28,'装备输入'!$B$5:$B$28,3,'装备输入'!$K$5:$K$28,"CriticalDamageBase")+SUMIFS('装备输入'!$N$5:$N$28,'装备输入'!$B$5:$B$28,3,'装备输入'!$M$5:$M$28,"CriticalDamageBase")+SUMIFS('装备输入'!$P$5:$P$28,'装备输入'!$B$5:$B$28,3,'装备输入'!$O$5:$O$28,"CriticalDamageBase")+IF(D16=1,SUMIFS('行迹固定属性'!$D$5:$D$1084,'行迹固定属性'!$A$5:$A$1084,D6,'行迹固定属性'!$C$5:$C$1084,"CriticalDamageBase",'行迹固定属性'!$E$5:$E$1084,"&lt;="&amp;D9,'行迹固定属性'!$F$5:$F$1084,"&lt;="&amp;D8),0)+IF(INDEX('光锥库'!$D$5:$D$174,MATCH(D11,'光锥库'!$A$5:$A$174,0))=D18,SUMIFS('光锥固定属性'!$C$5:$C$619,'光锥固定属性'!$A$5:$A$619,D11&amp;"_"&amp;D15,'光锥固定属性'!$B$5:$B$619,"CriticalDamageBase"),0)+SUMIFS('套装固定属性'!$K$5:$K$240,'套装固定属性'!$H$5:$H$240,3,'套装固定属性'!$J$5:$J$240,"CriticalDamageBase")+SUMIFS('条件增益'!$I$5:$I$64,'条件增益'!$A$5:$A$64,3,'条件增益'!$F$5:$F$64,"CriticalDamageBase")</x:f>
        <x:v>0.72</x:v>
      </x:c>
      <x:c r="E39" s="32" t="n">
        <x:f>SUMIFS('装备输入'!$H$5:$H$28,'装备输入'!$B$5:$B$28,4,'装备输入'!$G$5:$G$28,"CriticalDamageBase")+SUMIFS('装备输入'!$J$5:$J$28,'装备输入'!$B$5:$B$28,4,'装备输入'!$I$5:$I$28,"CriticalDamageBase")+SUMIFS('装备输入'!$L$5:$L$28,'装备输入'!$B$5:$B$28,4,'装备输入'!$K$5:$K$28,"CriticalDamageBase")+SUMIFS('装备输入'!$N$5:$N$28,'装备输入'!$B$5:$B$28,4,'装备输入'!$M$5:$M$28,"CriticalDamageBase")+SUMIFS('装备输入'!$P$5:$P$28,'装备输入'!$B$5:$B$28,4,'装备输入'!$O$5:$O$28,"CriticalDamageBase")+IF(E16=1,SUMIFS('行迹固定属性'!$D$5:$D$1084,'行迹固定属性'!$A$5:$A$1084,E6,'行迹固定属性'!$C$5:$C$1084,"CriticalDamageBase",'行迹固定属性'!$E$5:$E$1084,"&lt;="&amp;E9,'行迹固定属性'!$F$5:$F$1084,"&lt;="&amp;E8),0)+IF(INDEX('光锥库'!$D$5:$D$174,MATCH(E11,'光锥库'!$A$5:$A$174,0))=E18,SUMIFS('光锥固定属性'!$C$5:$C$619,'光锥固定属性'!$A$5:$A$619,E11&amp;"_"&amp;E15,'光锥固定属性'!$B$5:$B$619,"CriticalDamageBase"),0)+SUMIFS('套装固定属性'!$K$5:$K$240,'套装固定属性'!$H$5:$H$240,4,'套装固定属性'!$J$5:$J$240,"CriticalDamageBase")+SUMIFS('条件增益'!$I$5:$I$64,'条件增益'!$A$5:$A$64,4,'条件增益'!$F$5:$F$64,"CriticalDamageBase")</x:f>
        <x:v>0.72</x:v>
      </x:c>
    </x:row>
    <x:row r="40">
      <x:c r="A40" s="23" t="str">
        <x:v>击破特攻</x:v>
      </x:c>
      <x:c r="B40" s="32" t="n">
        <x:f>SUMIFS('装备输入'!$H$5:$H$28,'装备输入'!$B$5:$B$28,1,'装备输入'!$G$5:$G$28,"BreakDamageAddedRatioBase")+SUMIFS('装备输入'!$J$5:$J$28,'装备输入'!$B$5:$B$28,1,'装备输入'!$I$5:$I$28,"BreakDamageAddedRatioBase")+SUMIFS('装备输入'!$L$5:$L$28,'装备输入'!$B$5:$B$28,1,'装备输入'!$K$5:$K$28,"BreakDamageAddedRatioBase")+SUMIFS('装备输入'!$N$5:$N$28,'装备输入'!$B$5:$B$28,1,'装备输入'!$M$5:$M$28,"BreakDamageAddedRatioBase")+SUMIFS('装备输入'!$P$5:$P$28,'装备输入'!$B$5:$B$28,1,'装备输入'!$O$5:$O$28,"BreakDamageAddedRatioBase")+IF(B16=1,SUMIFS('行迹固定属性'!$D$5:$D$1084,'行迹固定属性'!$A$5:$A$1084,B6,'行迹固定属性'!$C$5:$C$1084,"BreakDamageAddedRatioBase",'行迹固定属性'!$E$5:$E$1084,"&lt;="&amp;B9,'行迹固定属性'!$F$5:$F$1084,"&lt;="&amp;B8),0)+IF(INDEX('光锥库'!$D$5:$D$174,MATCH(B11,'光锥库'!$A$5:$A$174,0))=B18,SUMIFS('光锥固定属性'!$C$5:$C$619,'光锥固定属性'!$A$5:$A$619,B11&amp;"_"&amp;B15,'光锥固定属性'!$B$5:$B$619,"BreakDamageAddedRatioBase"),0)+SUMIFS('套装固定属性'!$K$5:$K$240,'套装固定属性'!$H$5:$H$240,1,'套装固定属性'!$J$5:$J$240,"BreakDamageAddedRatioBase")+SUMIFS('条件增益'!$I$5:$I$64,'条件增益'!$A$5:$A$64,1,'条件增益'!$F$5:$F$64,"BreakDamageAddedRatioBase")</x:f>
        <x:v>0</x:v>
      </x:c>
      <x:c r="C40" s="32" t="n">
        <x:f>SUMIFS('装备输入'!$H$5:$H$28,'装备输入'!$B$5:$B$28,2,'装备输入'!$G$5:$G$28,"BreakDamageAddedRatioBase")+SUMIFS('装备输入'!$J$5:$J$28,'装备输入'!$B$5:$B$28,2,'装备输入'!$I$5:$I$28,"BreakDamageAddedRatioBase")+SUMIFS('装备输入'!$L$5:$L$28,'装备输入'!$B$5:$B$28,2,'装备输入'!$K$5:$K$28,"BreakDamageAddedRatioBase")+SUMIFS('装备输入'!$N$5:$N$28,'装备输入'!$B$5:$B$28,2,'装备输入'!$M$5:$M$28,"BreakDamageAddedRatioBase")+SUMIFS('装备输入'!$P$5:$P$28,'装备输入'!$B$5:$B$28,2,'装备输入'!$O$5:$O$28,"BreakDamageAddedRatioBase")+IF(C16=1,SUMIFS('行迹固定属性'!$D$5:$D$1084,'行迹固定属性'!$A$5:$A$1084,C6,'行迹固定属性'!$C$5:$C$1084,"BreakDamageAddedRatioBase",'行迹固定属性'!$E$5:$E$1084,"&lt;="&amp;C9,'行迹固定属性'!$F$5:$F$1084,"&lt;="&amp;C8),0)+IF(INDEX('光锥库'!$D$5:$D$174,MATCH(C11,'光锥库'!$A$5:$A$174,0))=C18,SUMIFS('光锥固定属性'!$C$5:$C$619,'光锥固定属性'!$A$5:$A$619,C11&amp;"_"&amp;C15,'光锥固定属性'!$B$5:$B$619,"BreakDamageAddedRatioBase"),0)+SUMIFS('套装固定属性'!$K$5:$K$240,'套装固定属性'!$H$5:$H$240,2,'套装固定属性'!$J$5:$J$240,"BreakDamageAddedRatioBase")+SUMIFS('条件增益'!$I$5:$I$64,'条件增益'!$A$5:$A$64,2,'条件增益'!$F$5:$F$64,"BreakDamageAddedRatioBase")</x:f>
        <x:v>0</x:v>
      </x:c>
      <x:c r="D40" s="32" t="n">
        <x:f>SUMIFS('装备输入'!$H$5:$H$28,'装备输入'!$B$5:$B$28,3,'装备输入'!$G$5:$G$28,"BreakDamageAddedRatioBase")+SUMIFS('装备输入'!$J$5:$J$28,'装备输入'!$B$5:$B$28,3,'装备输入'!$I$5:$I$28,"BreakDamageAddedRatioBase")+SUMIFS('装备输入'!$L$5:$L$28,'装备输入'!$B$5:$B$28,3,'装备输入'!$K$5:$K$28,"BreakDamageAddedRatioBase")+SUMIFS('装备输入'!$N$5:$N$28,'装备输入'!$B$5:$B$28,3,'装备输入'!$M$5:$M$28,"BreakDamageAddedRatioBase")+SUMIFS('装备输入'!$P$5:$P$28,'装备输入'!$B$5:$B$28,3,'装备输入'!$O$5:$O$28,"BreakDamageAddedRatioBase")+IF(D16=1,SUMIFS('行迹固定属性'!$D$5:$D$1084,'行迹固定属性'!$A$5:$A$1084,D6,'行迹固定属性'!$C$5:$C$1084,"BreakDamageAddedRatioBase",'行迹固定属性'!$E$5:$E$1084,"&lt;="&amp;D9,'行迹固定属性'!$F$5:$F$1084,"&lt;="&amp;D8),0)+IF(INDEX('光锥库'!$D$5:$D$174,MATCH(D11,'光锥库'!$A$5:$A$174,0))=D18,SUMIFS('光锥固定属性'!$C$5:$C$619,'光锥固定属性'!$A$5:$A$619,D11&amp;"_"&amp;D15,'光锥固定属性'!$B$5:$B$619,"BreakDamageAddedRatioBase"),0)+SUMIFS('套装固定属性'!$K$5:$K$240,'套装固定属性'!$H$5:$H$240,3,'套装固定属性'!$J$5:$J$240,"BreakDamageAddedRatioBase")+SUMIFS('条件增益'!$I$5:$I$64,'条件增益'!$A$5:$A$64,3,'条件增益'!$F$5:$F$64,"BreakDamageAddedRatioBase")</x:f>
        <x:v>0</x:v>
      </x:c>
      <x:c r="E40" s="32" t="n">
        <x:f>SUMIFS('装备输入'!$H$5:$H$28,'装备输入'!$B$5:$B$28,4,'装备输入'!$G$5:$G$28,"BreakDamageAddedRatioBase")+SUMIFS('装备输入'!$J$5:$J$28,'装备输入'!$B$5:$B$28,4,'装备输入'!$I$5:$I$28,"BreakDamageAddedRatioBase")+SUMIFS('装备输入'!$L$5:$L$28,'装备输入'!$B$5:$B$28,4,'装备输入'!$K$5:$K$28,"BreakDamageAddedRatioBase")+SUMIFS('装备输入'!$N$5:$N$28,'装备输入'!$B$5:$B$28,4,'装备输入'!$M$5:$M$28,"BreakDamageAddedRatioBase")+SUMIFS('装备输入'!$P$5:$P$28,'装备输入'!$B$5:$B$28,4,'装备输入'!$O$5:$O$28,"BreakDamageAddedRatioBase")+IF(E16=1,SUMIFS('行迹固定属性'!$D$5:$D$1084,'行迹固定属性'!$A$5:$A$1084,E6,'行迹固定属性'!$C$5:$C$1084,"BreakDamageAddedRatioBase",'行迹固定属性'!$E$5:$E$1084,"&lt;="&amp;E9,'行迹固定属性'!$F$5:$F$1084,"&lt;="&amp;E8),0)+IF(INDEX('光锥库'!$D$5:$D$174,MATCH(E11,'光锥库'!$A$5:$A$174,0))=E18,SUMIFS('光锥固定属性'!$C$5:$C$619,'光锥固定属性'!$A$5:$A$619,E11&amp;"_"&amp;E15,'光锥固定属性'!$B$5:$B$619,"BreakDamageAddedRatioBase"),0)+SUMIFS('套装固定属性'!$K$5:$K$240,'套装固定属性'!$H$5:$H$240,4,'套装固定属性'!$J$5:$J$240,"BreakDamageAddedRatioBase")+SUMIFS('条件增益'!$I$5:$I$64,'条件增益'!$A$5:$A$64,4,'条件增益'!$F$5:$F$64,"BreakDamageAddedRatioBase")</x:f>
        <x:v>0</x:v>
      </x:c>
    </x:row>
    <x:row r="41">
      <x:c r="A41" s="23" t="str">
        <x:v>效果命中</x:v>
      </x:c>
      <x:c r="B41" s="32" t="n">
        <x:f>SUMIFS('装备输入'!$H$5:$H$28,'装备输入'!$B$5:$B$28,1,'装备输入'!$G$5:$G$28,"StatusProbabilityBase")+SUMIFS('装备输入'!$J$5:$J$28,'装备输入'!$B$5:$B$28,1,'装备输入'!$I$5:$I$28,"StatusProbabilityBase")+SUMIFS('装备输入'!$L$5:$L$28,'装备输入'!$B$5:$B$28,1,'装备输入'!$K$5:$K$28,"StatusProbabilityBase")+SUMIFS('装备输入'!$N$5:$N$28,'装备输入'!$B$5:$B$28,1,'装备输入'!$M$5:$M$28,"StatusProbabilityBase")+SUMIFS('装备输入'!$P$5:$P$28,'装备输入'!$B$5:$B$28,1,'装备输入'!$O$5:$O$28,"StatusProbabilityBase")+IF(B16=1,SUMIFS('行迹固定属性'!$D$5:$D$1084,'行迹固定属性'!$A$5:$A$1084,B6,'行迹固定属性'!$C$5:$C$1084,"StatusProbabilityBase",'行迹固定属性'!$E$5:$E$1084,"&lt;="&amp;B9,'行迹固定属性'!$F$5:$F$1084,"&lt;="&amp;B8),0)+IF(INDEX('光锥库'!$D$5:$D$174,MATCH(B11,'光锥库'!$A$5:$A$174,0))=B18,SUMIFS('光锥固定属性'!$C$5:$C$619,'光锥固定属性'!$A$5:$A$619,B11&amp;"_"&amp;B15,'光锥固定属性'!$B$5:$B$619,"StatusProbabilityBase"),0)+SUMIFS('套装固定属性'!$K$5:$K$240,'套装固定属性'!$H$5:$H$240,1,'套装固定属性'!$J$5:$J$240,"StatusProbabilityBase")+SUMIFS('条件增益'!$I$5:$I$64,'条件增益'!$A$5:$A$64,1,'条件增益'!$F$5:$F$64,"StatusProbabilityBase")</x:f>
        <x:v>0</x:v>
      </x:c>
      <x:c r="C41" s="32" t="n">
        <x:f>SUMIFS('装备输入'!$H$5:$H$28,'装备输入'!$B$5:$B$28,2,'装备输入'!$G$5:$G$28,"StatusProbabilityBase")+SUMIFS('装备输入'!$J$5:$J$28,'装备输入'!$B$5:$B$28,2,'装备输入'!$I$5:$I$28,"StatusProbabilityBase")+SUMIFS('装备输入'!$L$5:$L$28,'装备输入'!$B$5:$B$28,2,'装备输入'!$K$5:$K$28,"StatusProbabilityBase")+SUMIFS('装备输入'!$N$5:$N$28,'装备输入'!$B$5:$B$28,2,'装备输入'!$M$5:$M$28,"StatusProbabilityBase")+SUMIFS('装备输入'!$P$5:$P$28,'装备输入'!$B$5:$B$28,2,'装备输入'!$O$5:$O$28,"StatusProbabilityBase")+IF(C16=1,SUMIFS('行迹固定属性'!$D$5:$D$1084,'行迹固定属性'!$A$5:$A$1084,C6,'行迹固定属性'!$C$5:$C$1084,"StatusProbabilityBase",'行迹固定属性'!$E$5:$E$1084,"&lt;="&amp;C9,'行迹固定属性'!$F$5:$F$1084,"&lt;="&amp;C8),0)+IF(INDEX('光锥库'!$D$5:$D$174,MATCH(C11,'光锥库'!$A$5:$A$174,0))=C18,SUMIFS('光锥固定属性'!$C$5:$C$619,'光锥固定属性'!$A$5:$A$619,C11&amp;"_"&amp;C15,'光锥固定属性'!$B$5:$B$619,"StatusProbabilityBase"),0)+SUMIFS('套装固定属性'!$K$5:$K$240,'套装固定属性'!$H$5:$H$240,2,'套装固定属性'!$J$5:$J$240,"StatusProbabilityBase")+SUMIFS('条件增益'!$I$5:$I$64,'条件增益'!$A$5:$A$64,2,'条件增益'!$F$5:$F$64,"StatusProbabilityBase")</x:f>
        <x:v>0</x:v>
      </x:c>
      <x:c r="D41" s="32" t="n">
        <x:f>SUMIFS('装备输入'!$H$5:$H$28,'装备输入'!$B$5:$B$28,3,'装备输入'!$G$5:$G$28,"StatusProbabilityBase")+SUMIFS('装备输入'!$J$5:$J$28,'装备输入'!$B$5:$B$28,3,'装备输入'!$I$5:$I$28,"StatusProbabilityBase")+SUMIFS('装备输入'!$L$5:$L$28,'装备输入'!$B$5:$B$28,3,'装备输入'!$K$5:$K$28,"StatusProbabilityBase")+SUMIFS('装备输入'!$N$5:$N$28,'装备输入'!$B$5:$B$28,3,'装备输入'!$M$5:$M$28,"StatusProbabilityBase")+SUMIFS('装备输入'!$P$5:$P$28,'装备输入'!$B$5:$B$28,3,'装备输入'!$O$5:$O$28,"StatusProbabilityBase")+IF(D16=1,SUMIFS('行迹固定属性'!$D$5:$D$1084,'行迹固定属性'!$A$5:$A$1084,D6,'行迹固定属性'!$C$5:$C$1084,"StatusProbabilityBase",'行迹固定属性'!$E$5:$E$1084,"&lt;="&amp;D9,'行迹固定属性'!$F$5:$F$1084,"&lt;="&amp;D8),0)+IF(INDEX('光锥库'!$D$5:$D$174,MATCH(D11,'光锥库'!$A$5:$A$174,0))=D18,SUMIFS('光锥固定属性'!$C$5:$C$619,'光锥固定属性'!$A$5:$A$619,D11&amp;"_"&amp;D15,'光锥固定属性'!$B$5:$B$619,"StatusProbabilityBase"),0)+SUMIFS('套装固定属性'!$K$5:$K$240,'套装固定属性'!$H$5:$H$240,3,'套装固定属性'!$J$5:$J$240,"StatusProbabilityBase")+SUMIFS('条件增益'!$I$5:$I$64,'条件增益'!$A$5:$A$64,3,'条件增益'!$F$5:$F$64,"StatusProbabilityBase")</x:f>
        <x:v>0</x:v>
      </x:c>
      <x:c r="E41" s="32" t="n">
        <x:f>SUMIFS('装备输入'!$H$5:$H$28,'装备输入'!$B$5:$B$28,4,'装备输入'!$G$5:$G$28,"StatusProbabilityBase")+SUMIFS('装备输入'!$J$5:$J$28,'装备输入'!$B$5:$B$28,4,'装备输入'!$I$5:$I$28,"StatusProbabilityBase")+SUMIFS('装备输入'!$L$5:$L$28,'装备输入'!$B$5:$B$28,4,'装备输入'!$K$5:$K$28,"StatusProbabilityBase")+SUMIFS('装备输入'!$N$5:$N$28,'装备输入'!$B$5:$B$28,4,'装备输入'!$M$5:$M$28,"StatusProbabilityBase")+SUMIFS('装备输入'!$P$5:$P$28,'装备输入'!$B$5:$B$28,4,'装备输入'!$O$5:$O$28,"StatusProbabilityBase")+IF(E16=1,SUMIFS('行迹固定属性'!$D$5:$D$1084,'行迹固定属性'!$A$5:$A$1084,E6,'行迹固定属性'!$C$5:$C$1084,"StatusProbabilityBase",'行迹固定属性'!$E$5:$E$1084,"&lt;="&amp;E9,'行迹固定属性'!$F$5:$F$1084,"&lt;="&amp;E8),0)+IF(INDEX('光锥库'!$D$5:$D$174,MATCH(E11,'光锥库'!$A$5:$A$174,0))=E18,SUMIFS('光锥固定属性'!$C$5:$C$619,'光锥固定属性'!$A$5:$A$619,E11&amp;"_"&amp;E15,'光锥固定属性'!$B$5:$B$619,"StatusProbabilityBase"),0)+SUMIFS('套装固定属性'!$K$5:$K$240,'套装固定属性'!$H$5:$H$240,4,'套装固定属性'!$J$5:$J$240,"StatusProbabilityBase")+SUMIFS('条件增益'!$I$5:$I$64,'条件增益'!$A$5:$A$64,4,'条件增益'!$F$5:$F$64,"StatusProbabilityBase")</x:f>
        <x:v>0</x:v>
      </x:c>
    </x:row>
    <x:row r="42">
      <x:c r="A42" s="23" t="str">
        <x:v>效果抵抗</x:v>
      </x:c>
      <x:c r="B42" s="32" t="n">
        <x:f>SUMIFS('装备输入'!$H$5:$H$28,'装备输入'!$B$5:$B$28,1,'装备输入'!$G$5:$G$28,"StatusResistanceBase")+SUMIFS('装备输入'!$J$5:$J$28,'装备输入'!$B$5:$B$28,1,'装备输入'!$I$5:$I$28,"StatusResistanceBase")+SUMIFS('装备输入'!$L$5:$L$28,'装备输入'!$B$5:$B$28,1,'装备输入'!$K$5:$K$28,"StatusResistanceBase")+SUMIFS('装备输入'!$N$5:$N$28,'装备输入'!$B$5:$B$28,1,'装备输入'!$M$5:$M$28,"StatusResistanceBase")+SUMIFS('装备输入'!$P$5:$P$28,'装备输入'!$B$5:$B$28,1,'装备输入'!$O$5:$O$28,"StatusResistanceBase")+IF(B16=1,SUMIFS('行迹固定属性'!$D$5:$D$1084,'行迹固定属性'!$A$5:$A$1084,B6,'行迹固定属性'!$C$5:$C$1084,"StatusResistanceBase",'行迹固定属性'!$E$5:$E$1084,"&lt;="&amp;B9,'行迹固定属性'!$F$5:$F$1084,"&lt;="&amp;B8),0)+IF(INDEX('光锥库'!$D$5:$D$174,MATCH(B11,'光锥库'!$A$5:$A$174,0))=B18,SUMIFS('光锥固定属性'!$C$5:$C$619,'光锥固定属性'!$A$5:$A$619,B11&amp;"_"&amp;B15,'光锥固定属性'!$B$5:$B$619,"StatusResistanceBase"),0)+SUMIFS('套装固定属性'!$K$5:$K$240,'套装固定属性'!$H$5:$H$240,1,'套装固定属性'!$J$5:$J$240,"StatusResistanceBase")+SUMIFS('条件增益'!$I$5:$I$64,'条件增益'!$A$5:$A$64,1,'条件增益'!$F$5:$F$64,"StatusResistanceBase")</x:f>
        <x:v>0</x:v>
      </x:c>
      <x:c r="C42" s="32" t="n">
        <x:f>SUMIFS('装备输入'!$H$5:$H$28,'装备输入'!$B$5:$B$28,2,'装备输入'!$G$5:$G$28,"StatusResistanceBase")+SUMIFS('装备输入'!$J$5:$J$28,'装备输入'!$B$5:$B$28,2,'装备输入'!$I$5:$I$28,"StatusResistanceBase")+SUMIFS('装备输入'!$L$5:$L$28,'装备输入'!$B$5:$B$28,2,'装备输入'!$K$5:$K$28,"StatusResistanceBase")+SUMIFS('装备输入'!$N$5:$N$28,'装备输入'!$B$5:$B$28,2,'装备输入'!$M$5:$M$28,"StatusResistanceBase")+SUMIFS('装备输入'!$P$5:$P$28,'装备输入'!$B$5:$B$28,2,'装备输入'!$O$5:$O$28,"StatusResistanceBase")+IF(C16=1,SUMIFS('行迹固定属性'!$D$5:$D$1084,'行迹固定属性'!$A$5:$A$1084,C6,'行迹固定属性'!$C$5:$C$1084,"StatusResistanceBase",'行迹固定属性'!$E$5:$E$1084,"&lt;="&amp;C9,'行迹固定属性'!$F$5:$F$1084,"&lt;="&amp;C8),0)+IF(INDEX('光锥库'!$D$5:$D$174,MATCH(C11,'光锥库'!$A$5:$A$174,0))=C18,SUMIFS('光锥固定属性'!$C$5:$C$619,'光锥固定属性'!$A$5:$A$619,C11&amp;"_"&amp;C15,'光锥固定属性'!$B$5:$B$619,"StatusResistanceBase"),0)+SUMIFS('套装固定属性'!$K$5:$K$240,'套装固定属性'!$H$5:$H$240,2,'套装固定属性'!$J$5:$J$240,"StatusResistanceBase")+SUMIFS('条件增益'!$I$5:$I$64,'条件增益'!$A$5:$A$64,2,'条件增益'!$F$5:$F$64,"StatusResistanceBase")</x:f>
        <x:v>0.1</x:v>
      </x:c>
      <x:c r="D42" s="32" t="n">
        <x:f>SUMIFS('装备输入'!$H$5:$H$28,'装备输入'!$B$5:$B$28,3,'装备输入'!$G$5:$G$28,"StatusResistanceBase")+SUMIFS('装备输入'!$J$5:$J$28,'装备输入'!$B$5:$B$28,3,'装备输入'!$I$5:$I$28,"StatusResistanceBase")+SUMIFS('装备输入'!$L$5:$L$28,'装备输入'!$B$5:$B$28,3,'装备输入'!$K$5:$K$28,"StatusResistanceBase")+SUMIFS('装备输入'!$N$5:$N$28,'装备输入'!$B$5:$B$28,3,'装备输入'!$M$5:$M$28,"StatusResistanceBase")+SUMIFS('装备输入'!$P$5:$P$28,'装备输入'!$B$5:$B$28,3,'装备输入'!$O$5:$O$28,"StatusResistanceBase")+IF(D16=1,SUMIFS('行迹固定属性'!$D$5:$D$1084,'行迹固定属性'!$A$5:$A$1084,D6,'行迹固定属性'!$C$5:$C$1084,"StatusResistanceBase",'行迹固定属性'!$E$5:$E$1084,"&lt;="&amp;D9,'行迹固定属性'!$F$5:$F$1084,"&lt;="&amp;D8),0)+IF(INDEX('光锥库'!$D$5:$D$174,MATCH(D11,'光锥库'!$A$5:$A$174,0))=D18,SUMIFS('光锥固定属性'!$C$5:$C$619,'光锥固定属性'!$A$5:$A$619,D11&amp;"_"&amp;D15,'光锥固定属性'!$B$5:$B$619,"StatusResistanceBase"),0)+SUMIFS('套装固定属性'!$K$5:$K$240,'套装固定属性'!$H$5:$H$240,3,'套装固定属性'!$J$5:$J$240,"StatusResistanceBase")+SUMIFS('条件增益'!$I$5:$I$64,'条件增益'!$A$5:$A$64,3,'条件增益'!$F$5:$F$64,"StatusResistanceBase")</x:f>
        <x:v>0</x:v>
      </x:c>
      <x:c r="E42" s="32" t="n">
        <x:f>SUMIFS('装备输入'!$H$5:$H$28,'装备输入'!$B$5:$B$28,4,'装备输入'!$G$5:$G$28,"StatusResistanceBase")+SUMIFS('装备输入'!$J$5:$J$28,'装备输入'!$B$5:$B$28,4,'装备输入'!$I$5:$I$28,"StatusResistanceBase")+SUMIFS('装备输入'!$L$5:$L$28,'装备输入'!$B$5:$B$28,4,'装备输入'!$K$5:$K$28,"StatusResistanceBase")+SUMIFS('装备输入'!$N$5:$N$28,'装备输入'!$B$5:$B$28,4,'装备输入'!$M$5:$M$28,"StatusResistanceBase")+SUMIFS('装备输入'!$P$5:$P$28,'装备输入'!$B$5:$B$28,4,'装备输入'!$O$5:$O$28,"StatusResistanceBase")+IF(E16=1,SUMIFS('行迹固定属性'!$D$5:$D$1084,'行迹固定属性'!$A$5:$A$1084,E6,'行迹固定属性'!$C$5:$C$1084,"StatusResistanceBase",'行迹固定属性'!$E$5:$E$1084,"&lt;="&amp;E9,'行迹固定属性'!$F$5:$F$1084,"&lt;="&amp;E8),0)+IF(INDEX('光锥库'!$D$5:$D$174,MATCH(E11,'光锥库'!$A$5:$A$174,0))=E18,SUMIFS('光锥固定属性'!$C$5:$C$619,'光锥固定属性'!$A$5:$A$619,E11&amp;"_"&amp;E15,'光锥固定属性'!$B$5:$B$619,"StatusResistanceBase"),0)+SUMIFS('套装固定属性'!$K$5:$K$240,'套装固定属性'!$H$5:$H$240,4,'套装固定属性'!$J$5:$J$240,"StatusResistanceBase")+SUMIFS('条件增益'!$I$5:$I$64,'条件增益'!$A$5:$A$64,4,'条件增益'!$F$5:$F$64,"StatusResistanceBase")</x:f>
        <x:v>0.18</x:v>
      </x:c>
    </x:row>
    <x:row r="43">
      <x:c r="A43" s="23" t="str">
        <x:v>能量恢复加成</x:v>
      </x:c>
      <x:c r="B43" s="32" t="n">
        <x:f>SUMIFS('装备输入'!$H$5:$H$28,'装备输入'!$B$5:$B$28,1,'装备输入'!$G$5:$G$28,"SPRatioBase")+SUMIFS('装备输入'!$J$5:$J$28,'装备输入'!$B$5:$B$28,1,'装备输入'!$I$5:$I$28,"SPRatioBase")+SUMIFS('装备输入'!$L$5:$L$28,'装备输入'!$B$5:$B$28,1,'装备输入'!$K$5:$K$28,"SPRatioBase")+SUMIFS('装备输入'!$N$5:$N$28,'装备输入'!$B$5:$B$28,1,'装备输入'!$M$5:$M$28,"SPRatioBase")+SUMIFS('装备输入'!$P$5:$P$28,'装备输入'!$B$5:$B$28,1,'装备输入'!$O$5:$O$28,"SPRatioBase")+IF(B16=1,SUMIFS('行迹固定属性'!$D$5:$D$1084,'行迹固定属性'!$A$5:$A$1084,B6,'行迹固定属性'!$C$5:$C$1084,"SPRatioBase",'行迹固定属性'!$E$5:$E$1084,"&lt;="&amp;B9,'行迹固定属性'!$F$5:$F$1084,"&lt;="&amp;B8),0)+IF(INDEX('光锥库'!$D$5:$D$174,MATCH(B11,'光锥库'!$A$5:$A$174,0))=B18,SUMIFS('光锥固定属性'!$C$5:$C$619,'光锥固定属性'!$A$5:$A$619,B11&amp;"_"&amp;B15,'光锥固定属性'!$B$5:$B$619,"SPRatioBase"),0)+SUMIFS('套装固定属性'!$K$5:$K$240,'套装固定属性'!$H$5:$H$240,1,'套装固定属性'!$J$5:$J$240,"SPRatioBase")+SUMIFS('条件增益'!$I$5:$I$64,'条件增益'!$A$5:$A$64,1,'条件增益'!$F$5:$F$64,"SPRatioBase")</x:f>
        <x:v>0</x:v>
      </x:c>
      <x:c r="C43" s="32" t="n">
        <x:f>SUMIFS('装备输入'!$H$5:$H$28,'装备输入'!$B$5:$B$28,2,'装备输入'!$G$5:$G$28,"SPRatioBase")+SUMIFS('装备输入'!$J$5:$J$28,'装备输入'!$B$5:$B$28,2,'装备输入'!$I$5:$I$28,"SPRatioBase")+SUMIFS('装备输入'!$L$5:$L$28,'装备输入'!$B$5:$B$28,2,'装备输入'!$K$5:$K$28,"SPRatioBase")+SUMIFS('装备输入'!$N$5:$N$28,'装备输入'!$B$5:$B$28,2,'装备输入'!$M$5:$M$28,"SPRatioBase")+SUMIFS('装备输入'!$P$5:$P$28,'装备输入'!$B$5:$B$28,2,'装备输入'!$O$5:$O$28,"SPRatioBase")+IF(C16=1,SUMIFS('行迹固定属性'!$D$5:$D$1084,'行迹固定属性'!$A$5:$A$1084,C6,'行迹固定属性'!$C$5:$C$1084,"SPRatioBase",'行迹固定属性'!$E$5:$E$1084,"&lt;="&amp;C9,'行迹固定属性'!$F$5:$F$1084,"&lt;="&amp;C8),0)+IF(INDEX('光锥库'!$D$5:$D$174,MATCH(C11,'光锥库'!$A$5:$A$174,0))=C18,SUMIFS('光锥固定属性'!$C$5:$C$619,'光锥固定属性'!$A$5:$A$619,C11&amp;"_"&amp;C15,'光锥固定属性'!$B$5:$B$619,"SPRatioBase"),0)+SUMIFS('套装固定属性'!$K$5:$K$240,'套装固定属性'!$H$5:$H$240,2,'套装固定属性'!$J$5:$J$240,"SPRatioBase")+SUMIFS('条件增益'!$I$5:$I$64,'条件增益'!$A$5:$A$64,2,'条件增益'!$F$5:$F$64,"SPRatioBase")</x:f>
        <x:v>0</x:v>
      </x:c>
      <x:c r="D43" s="32" t="n">
        <x:f>SUMIFS('装备输入'!$H$5:$H$28,'装备输入'!$B$5:$B$28,3,'装备输入'!$G$5:$G$28,"SPRatioBase")+SUMIFS('装备输入'!$J$5:$J$28,'装备输入'!$B$5:$B$28,3,'装备输入'!$I$5:$I$28,"SPRatioBase")+SUMIFS('装备输入'!$L$5:$L$28,'装备输入'!$B$5:$B$28,3,'装备输入'!$K$5:$K$28,"SPRatioBase")+SUMIFS('装备输入'!$N$5:$N$28,'装备输入'!$B$5:$B$28,3,'装备输入'!$M$5:$M$28,"SPRatioBase")+SUMIFS('装备输入'!$P$5:$P$28,'装备输入'!$B$5:$B$28,3,'装备输入'!$O$5:$O$28,"SPRatioBase")+IF(D16=1,SUMIFS('行迹固定属性'!$D$5:$D$1084,'行迹固定属性'!$A$5:$A$1084,D6,'行迹固定属性'!$C$5:$C$1084,"SPRatioBase",'行迹固定属性'!$E$5:$E$1084,"&lt;="&amp;D9,'行迹固定属性'!$F$5:$F$1084,"&lt;="&amp;D8),0)+IF(INDEX('光锥库'!$D$5:$D$174,MATCH(D11,'光锥库'!$A$5:$A$174,0))=D18,SUMIFS('光锥固定属性'!$C$5:$C$619,'光锥固定属性'!$A$5:$A$619,D11&amp;"_"&amp;D15,'光锥固定属性'!$B$5:$B$619,"SPRatioBase"),0)+SUMIFS('套装固定属性'!$K$5:$K$240,'套装固定属性'!$H$5:$H$240,3,'套装固定属性'!$J$5:$J$240,"SPRatioBase")+SUMIFS('条件增益'!$I$5:$I$64,'条件增益'!$A$5:$A$64,3,'条件增益'!$F$5:$F$64,"SPRatioBase")</x:f>
        <x:v>0</x:v>
      </x:c>
      <x:c r="E43" s="32" t="n">
        <x:f>SUMIFS('装备输入'!$H$5:$H$28,'装备输入'!$B$5:$B$28,4,'装备输入'!$G$5:$G$28,"SPRatioBase")+SUMIFS('装备输入'!$J$5:$J$28,'装备输入'!$B$5:$B$28,4,'装备输入'!$I$5:$I$28,"SPRatioBase")+SUMIFS('装备输入'!$L$5:$L$28,'装备输入'!$B$5:$B$28,4,'装备输入'!$K$5:$K$28,"SPRatioBase")+SUMIFS('装备输入'!$N$5:$N$28,'装备输入'!$B$5:$B$28,4,'装备输入'!$M$5:$M$28,"SPRatioBase")+SUMIFS('装备输入'!$P$5:$P$28,'装备输入'!$B$5:$B$28,4,'装备输入'!$O$5:$O$28,"SPRatioBase")+IF(E16=1,SUMIFS('行迹固定属性'!$D$5:$D$1084,'行迹固定属性'!$A$5:$A$1084,E6,'行迹固定属性'!$C$5:$C$1084,"SPRatioBase",'行迹固定属性'!$E$5:$E$1084,"&lt;="&amp;E9,'行迹固定属性'!$F$5:$F$1084,"&lt;="&amp;E8),0)+IF(INDEX('光锥库'!$D$5:$D$174,MATCH(E11,'光锥库'!$A$5:$A$174,0))=E18,SUMIFS('光锥固定属性'!$C$5:$C$619,'光锥固定属性'!$A$5:$A$619,E11&amp;"_"&amp;E15,'光锥固定属性'!$B$5:$B$619,"SPRatioBase"),0)+SUMIFS('套装固定属性'!$K$5:$K$240,'套装固定属性'!$H$5:$H$240,4,'套装固定属性'!$J$5:$J$240,"SPRatioBase")+SUMIFS('条件增益'!$I$5:$I$64,'条件增益'!$A$5:$A$64,4,'条件增益'!$F$5:$F$64,"SPRatioBase")</x:f>
        <x:v>0</x:v>
      </x:c>
    </x:row>
    <x:row r="44">
      <x:c r="A44" s="23" t="str">
        <x:v>治疗加成</x:v>
      </x:c>
      <x:c r="B44" s="32" t="n">
        <x:f>SUMIFS('装备输入'!$H$5:$H$28,'装备输入'!$B$5:$B$28,1,'装备输入'!$G$5:$G$28,"HealRatioBase")+SUMIFS('装备输入'!$J$5:$J$28,'装备输入'!$B$5:$B$28,1,'装备输入'!$I$5:$I$28,"HealRatioBase")+SUMIFS('装备输入'!$L$5:$L$28,'装备输入'!$B$5:$B$28,1,'装备输入'!$K$5:$K$28,"HealRatioBase")+SUMIFS('装备输入'!$N$5:$N$28,'装备输入'!$B$5:$B$28,1,'装备输入'!$M$5:$M$28,"HealRatioBase")+SUMIFS('装备输入'!$P$5:$P$28,'装备输入'!$B$5:$B$28,1,'装备输入'!$O$5:$O$28,"HealRatioBase")+IF(B16=1,SUMIFS('行迹固定属性'!$D$5:$D$1084,'行迹固定属性'!$A$5:$A$1084,B6,'行迹固定属性'!$C$5:$C$1084,"HealRatioBase",'行迹固定属性'!$E$5:$E$1084,"&lt;="&amp;B9,'行迹固定属性'!$F$5:$F$1084,"&lt;="&amp;B8),0)+IF(INDEX('光锥库'!$D$5:$D$174,MATCH(B11,'光锥库'!$A$5:$A$174,0))=B18,SUMIFS('光锥固定属性'!$C$5:$C$619,'光锥固定属性'!$A$5:$A$619,B11&amp;"_"&amp;B15,'光锥固定属性'!$B$5:$B$619,"HealRatioBase"),0)+SUMIFS('套装固定属性'!$K$5:$K$240,'套装固定属性'!$H$5:$H$240,1,'套装固定属性'!$J$5:$J$240,"HealRatioBase")+SUMIFS('条件增益'!$I$5:$I$64,'条件增益'!$A$5:$A$64,1,'条件增益'!$F$5:$F$64,"HealRatioBase")</x:f>
        <x:v>0</x:v>
      </x:c>
      <x:c r="C44" s="32" t="n">
        <x:f>SUMIFS('装备输入'!$H$5:$H$28,'装备输入'!$B$5:$B$28,2,'装备输入'!$G$5:$G$28,"HealRatioBase")+SUMIFS('装备输入'!$J$5:$J$28,'装备输入'!$B$5:$B$28,2,'装备输入'!$I$5:$I$28,"HealRatioBase")+SUMIFS('装备输入'!$L$5:$L$28,'装备输入'!$B$5:$B$28,2,'装备输入'!$K$5:$K$28,"HealRatioBase")+SUMIFS('装备输入'!$N$5:$N$28,'装备输入'!$B$5:$B$28,2,'装备输入'!$M$5:$M$28,"HealRatioBase")+SUMIFS('装备输入'!$P$5:$P$28,'装备输入'!$B$5:$B$28,2,'装备输入'!$O$5:$O$28,"HealRatioBase")+IF(C16=1,SUMIFS('行迹固定属性'!$D$5:$D$1084,'行迹固定属性'!$A$5:$A$1084,C6,'行迹固定属性'!$C$5:$C$1084,"HealRatioBase",'行迹固定属性'!$E$5:$E$1084,"&lt;="&amp;C9,'行迹固定属性'!$F$5:$F$1084,"&lt;="&amp;C8),0)+IF(INDEX('光锥库'!$D$5:$D$174,MATCH(C11,'光锥库'!$A$5:$A$174,0))=C18,SUMIFS('光锥固定属性'!$C$5:$C$619,'光锥固定属性'!$A$5:$A$619,C11&amp;"_"&amp;C15,'光锥固定属性'!$B$5:$B$619,"HealRatioBase"),0)+SUMIFS('套装固定属性'!$K$5:$K$240,'套装固定属性'!$H$5:$H$240,2,'套装固定属性'!$J$5:$J$240,"HealRatioBase")+SUMIFS('条件增益'!$I$5:$I$64,'条件增益'!$A$5:$A$64,2,'条件增益'!$F$5:$F$64,"HealRatioBase")</x:f>
        <x:v>0</x:v>
      </x:c>
      <x:c r="D44" s="32" t="n">
        <x:f>SUMIFS('装备输入'!$H$5:$H$28,'装备输入'!$B$5:$B$28,3,'装备输入'!$G$5:$G$28,"HealRatioBase")+SUMIFS('装备输入'!$J$5:$J$28,'装备输入'!$B$5:$B$28,3,'装备输入'!$I$5:$I$28,"HealRatioBase")+SUMIFS('装备输入'!$L$5:$L$28,'装备输入'!$B$5:$B$28,3,'装备输入'!$K$5:$K$28,"HealRatioBase")+SUMIFS('装备输入'!$N$5:$N$28,'装备输入'!$B$5:$B$28,3,'装备输入'!$M$5:$M$28,"HealRatioBase")+SUMIFS('装备输入'!$P$5:$P$28,'装备输入'!$B$5:$B$28,3,'装备输入'!$O$5:$O$28,"HealRatioBase")+IF(D16=1,SUMIFS('行迹固定属性'!$D$5:$D$1084,'行迹固定属性'!$A$5:$A$1084,D6,'行迹固定属性'!$C$5:$C$1084,"HealRatioBase",'行迹固定属性'!$E$5:$E$1084,"&lt;="&amp;D9,'行迹固定属性'!$F$5:$F$1084,"&lt;="&amp;D8),0)+IF(INDEX('光锥库'!$D$5:$D$174,MATCH(D11,'光锥库'!$A$5:$A$174,0))=D18,SUMIFS('光锥固定属性'!$C$5:$C$619,'光锥固定属性'!$A$5:$A$619,D11&amp;"_"&amp;D15,'光锥固定属性'!$B$5:$B$619,"HealRatioBase"),0)+SUMIFS('套装固定属性'!$K$5:$K$240,'套装固定属性'!$H$5:$H$240,3,'套装固定属性'!$J$5:$J$240,"HealRatioBase")+SUMIFS('条件增益'!$I$5:$I$64,'条件增益'!$A$5:$A$64,3,'条件增益'!$F$5:$F$64,"HealRatioBase")</x:f>
        <x:v>0</x:v>
      </x:c>
      <x:c r="E44" s="32" t="n">
        <x:f>SUMIFS('装备输入'!$H$5:$H$28,'装备输入'!$B$5:$B$28,4,'装备输入'!$G$5:$G$28,"HealRatioBase")+SUMIFS('装备输入'!$J$5:$J$28,'装备输入'!$B$5:$B$28,4,'装备输入'!$I$5:$I$28,"HealRatioBase")+SUMIFS('装备输入'!$L$5:$L$28,'装备输入'!$B$5:$B$28,4,'装备输入'!$K$5:$K$28,"HealRatioBase")+SUMIFS('装备输入'!$N$5:$N$28,'装备输入'!$B$5:$B$28,4,'装备输入'!$M$5:$M$28,"HealRatioBase")+SUMIFS('装备输入'!$P$5:$P$28,'装备输入'!$B$5:$B$28,4,'装备输入'!$O$5:$O$28,"HealRatioBase")+IF(E16=1,SUMIFS('行迹固定属性'!$D$5:$D$1084,'行迹固定属性'!$A$5:$A$1084,E6,'行迹固定属性'!$C$5:$C$1084,"HealRatioBase",'行迹固定属性'!$E$5:$E$1084,"&lt;="&amp;E9,'行迹固定属性'!$F$5:$F$1084,"&lt;="&amp;E8),0)+IF(INDEX('光锥库'!$D$5:$D$174,MATCH(E11,'光锥库'!$A$5:$A$174,0))=E18,SUMIFS('光锥固定属性'!$C$5:$C$619,'光锥固定属性'!$A$5:$A$619,E11&amp;"_"&amp;E15,'光锥固定属性'!$B$5:$B$619,"HealRatioBase"),0)+SUMIFS('套装固定属性'!$K$5:$K$240,'套装固定属性'!$H$5:$H$240,4,'套装固定属性'!$J$5:$J$240,"HealRatioBase")+SUMIFS('条件增益'!$I$5:$I$64,'条件增益'!$A$5:$A$64,4,'条件增益'!$F$5:$F$64,"HealRatioBase")</x:f>
        <x:v>0</x:v>
      </x:c>
    </x:row>
    <x:row r="45">
      <x:c r="A45" s="23" t="str">
        <x:v>伤害加成</x:v>
      </x:c>
      <x:c r="B45" s="32" t="n">
        <x:f>SUMIFS('装备输入'!$H$5:$H$28,'装备输入'!$B$5:$B$28,1,'装备输入'!$G$5:$G$28,"AllDamageTypeAddedRatio")+SUMIFS('装备输入'!$J$5:$J$28,'装备输入'!$B$5:$B$28,1,'装备输入'!$I$5:$I$28,"AllDamageTypeAddedRatio")+SUMIFS('装备输入'!$L$5:$L$28,'装备输入'!$B$5:$B$28,1,'装备输入'!$K$5:$K$28,"AllDamageTypeAddedRatio")+SUMIFS('装备输入'!$N$5:$N$28,'装备输入'!$B$5:$B$28,1,'装备输入'!$M$5:$M$28,"AllDamageTypeAddedRatio")+SUMIFS('装备输入'!$P$5:$P$28,'装备输入'!$B$5:$B$28,1,'装备输入'!$O$5:$O$28,"AllDamageTypeAddedRatio")+IF(B16=1,SUMIFS('行迹固定属性'!$D$5:$D$1084,'行迹固定属性'!$A$5:$A$1084,B6,'行迹固定属性'!$C$5:$C$1084,"AllDamageTypeAddedRatio",'行迹固定属性'!$E$5:$E$1084,"&lt;="&amp;B9,'行迹固定属性'!$F$5:$F$1084,"&lt;="&amp;B8),0)+IF(INDEX('光锥库'!$D$5:$D$174,MATCH(B11,'光锥库'!$A$5:$A$174,0))=B18,SUMIFS('光锥固定属性'!$C$5:$C$619,'光锥固定属性'!$A$5:$A$619,B11&amp;"_"&amp;B15,'光锥固定属性'!$B$5:$B$619,"AllDamageTypeAddedRatio"),0)+SUMIFS('套装固定属性'!$K$5:$K$240,'套装固定属性'!$H$5:$H$240,1,'套装固定属性'!$J$5:$J$240,"AllDamageTypeAddedRatio")+SUMIFS('条件增益'!$I$5:$I$64,'条件增益'!$A$5:$A$64,1,'条件增益'!$F$5:$F$64,"AllDamageTypeAddedRatio")+SUMIFS('装备输入'!$H$5:$H$28,'装备输入'!$B$5:$B$28,1,'装备输入'!$G$5:$G$28,IF(B19="物理","PhysicalAddedRatio",IF(B19="火","FireAddedRatio",IF(B19="冰","IceAddedRatio",IF(B19="雷","ThunderAddedRatio",IF(B19="风","WindAddedRatio",IF(B19="量子","QuantumAddedRatio","ImaginaryAddedRatio")))))))+SUMIFS('装备输入'!$J$5:$J$28,'装备输入'!$B$5:$B$28,1,'装备输入'!$I$5:$I$28,IF(B19="物理","PhysicalAddedRatio",IF(B19="火","FireAddedRatio",IF(B19="冰","IceAddedRatio",IF(B19="雷","ThunderAddedRatio",IF(B19="风","WindAddedRatio",IF(B19="量子","QuantumAddedRatio","ImaginaryAddedRatio")))))))+SUMIFS('装备输入'!$L$5:$L$28,'装备输入'!$B$5:$B$28,1,'装备输入'!$K$5:$K$28,IF(B19="物理","PhysicalAddedRatio",IF(B19="火","FireAddedRatio",IF(B19="冰","IceAddedRatio",IF(B19="雷","ThunderAddedRatio",IF(B19="风","WindAddedRatio",IF(B19="量子","QuantumAddedRatio","ImaginaryAddedRatio")))))))+SUMIFS('装备输入'!$N$5:$N$28,'装备输入'!$B$5:$B$28,1,'装备输入'!$M$5:$M$28,IF(B19="物理","PhysicalAddedRatio",IF(B19="火","FireAddedRatio",IF(B19="冰","IceAddedRatio",IF(B19="雷","ThunderAddedRatio",IF(B19="风","WindAddedRatio",IF(B19="量子","QuantumAddedRatio","ImaginaryAddedRatio")))))))+SUMIFS('装备输入'!$P$5:$P$28,'装备输入'!$B$5:$B$28,1,'装备输入'!$O$5:$O$28,IF(B19="物理","PhysicalAddedRatio",IF(B19="火","FireAddedRatio",IF(B19="冰","IceAddedRatio",IF(B19="雷","ThunderAddedRatio",IF(B19="风","WindAddedRatio",IF(B19="量子","QuantumAddedRatio","ImaginaryAddedRatio")))))))+IF(B16=1,SUMIFS('行迹固定属性'!$D$5:$D$1084,'行迹固定属性'!$A$5:$A$1084,B6,'行迹固定属性'!$C$5:$C$1084,IF(B19="物理","PhysicalAddedRatio",IF(B19="火","FireAddedRatio",IF(B19="冰","IceAddedRatio",IF(B19="雷","ThunderAddedRatio",IF(B19="风","WindAddedRatio",IF(B19="量子","QuantumAddedRatio","ImaginaryAddedRatio")))))),'行迹固定属性'!$E$5:$E$1084,"&lt;="&amp;B9,'行迹固定属性'!$F$5:$F$1084,"&lt;="&amp;B8),0)+IF(INDEX('光锥库'!$D$5:$D$174,MATCH(B11,'光锥库'!$A$5:$A$174,0))=B18,SUMIFS('光锥固定属性'!$C$5:$C$619,'光锥固定属性'!$A$5:$A$619,B11&amp;"_"&amp;B15,'光锥固定属性'!$B$5:$B$619,IF(B19="物理","PhysicalAddedRatio",IF(B19="火","FireAddedRatio",IF(B19="冰","IceAddedRatio",IF(B19="雷","ThunderAddedRatio",IF(B19="风","WindAddedRatio",IF(B19="量子","QuantumAddedRatio","ImaginaryAddedRatio"))))))),0)+SUMIFS('套装固定属性'!$K$5:$K$240,'套装固定属性'!$H$5:$H$240,1,'套装固定属性'!$J$5:$J$240,IF(B19="物理","PhysicalAddedRatio",IF(B19="火","FireAddedRatio",IF(B19="冰","IceAddedRatio",IF(B19="雷","ThunderAddedRatio",IF(B19="风","WindAddedRatio",IF(B19="量子","QuantumAddedRatio","ImaginaryAddedRatio")))))))+SUMIFS('条件增益'!$I$5:$I$64,'条件增益'!$A$5:$A$64,1,'条件增益'!$F$5:$F$64,IF(B19="物理","PhysicalAddedRatio",IF(B19="火","FireAddedRatio",IF(B19="冰","IceAddedRatio",IF(B19="雷","ThunderAddedRatio",IF(B19="风","WindAddedRatio",IF(B19="量子","QuantumAddedRatio","ImaginaryAddedRatio")))))))</x:f>
        <x:v>0.612803</x:v>
      </x:c>
      <x:c r="C45" s="32" t="n">
        <x:f>SUMIFS('装备输入'!$H$5:$H$28,'装备输入'!$B$5:$B$28,2,'装备输入'!$G$5:$G$28,"AllDamageTypeAddedRatio")+SUMIFS('装备输入'!$J$5:$J$28,'装备输入'!$B$5:$B$28,2,'装备输入'!$I$5:$I$28,"AllDamageTypeAddedRatio")+SUMIFS('装备输入'!$L$5:$L$28,'装备输入'!$B$5:$B$28,2,'装备输入'!$K$5:$K$28,"AllDamageTypeAddedRatio")+SUMIFS('装备输入'!$N$5:$N$28,'装备输入'!$B$5:$B$28,2,'装备输入'!$M$5:$M$28,"AllDamageTypeAddedRatio")+SUMIFS('装备输入'!$P$5:$P$28,'装备输入'!$B$5:$B$28,2,'装备输入'!$O$5:$O$28,"AllDamageTypeAddedRatio")+IF(C16=1,SUMIFS('行迹固定属性'!$D$5:$D$1084,'行迹固定属性'!$A$5:$A$1084,C6,'行迹固定属性'!$C$5:$C$1084,"AllDamageTypeAddedRatio",'行迹固定属性'!$E$5:$E$1084,"&lt;="&amp;C9,'行迹固定属性'!$F$5:$F$1084,"&lt;="&amp;C8),0)+IF(INDEX('光锥库'!$D$5:$D$174,MATCH(C11,'光锥库'!$A$5:$A$174,0))=C18,SUMIFS('光锥固定属性'!$C$5:$C$619,'光锥固定属性'!$A$5:$A$619,C11&amp;"_"&amp;C15,'光锥固定属性'!$B$5:$B$619,"AllDamageTypeAddedRatio"),0)+SUMIFS('套装固定属性'!$K$5:$K$240,'套装固定属性'!$H$5:$H$240,2,'套装固定属性'!$J$5:$J$240,"AllDamageTypeAddedRatio")+SUMIFS('条件增益'!$I$5:$I$64,'条件增益'!$A$5:$A$64,2,'条件增益'!$F$5:$F$64,"AllDamageTypeAddedRatio")+SUMIFS('装备输入'!$H$5:$H$28,'装备输入'!$B$5:$B$28,2,'装备输入'!$G$5:$G$28,IF(C19="物理","PhysicalAddedRatio",IF(C19="火","FireAddedRatio",IF(C19="冰","IceAddedRatio",IF(C19="雷","ThunderAddedRatio",IF(C19="风","WindAddedRatio",IF(C19="量子","QuantumAddedRatio","ImaginaryAddedRatio")))))))+SUMIFS('装备输入'!$J$5:$J$28,'装备输入'!$B$5:$B$28,2,'装备输入'!$I$5:$I$28,IF(C19="物理","PhysicalAddedRatio",IF(C19="火","FireAddedRatio",IF(C19="冰","IceAddedRatio",IF(C19="雷","ThunderAddedRatio",IF(C19="风","WindAddedRatio",IF(C19="量子","QuantumAddedRatio","ImaginaryAddedRatio")))))))+SUMIFS('装备输入'!$L$5:$L$28,'装备输入'!$B$5:$B$28,2,'装备输入'!$K$5:$K$28,IF(C19="物理","PhysicalAddedRatio",IF(C19="火","FireAddedRatio",IF(C19="冰","IceAddedRatio",IF(C19="雷","ThunderAddedRatio",IF(C19="风","WindAddedRatio",IF(C19="量子","QuantumAddedRatio","ImaginaryAddedRatio")))))))+SUMIFS('装备输入'!$N$5:$N$28,'装备输入'!$B$5:$B$28,2,'装备输入'!$M$5:$M$28,IF(C19="物理","PhysicalAddedRatio",IF(C19="火","FireAddedRatio",IF(C19="冰","IceAddedRatio",IF(C19="雷","ThunderAddedRatio",IF(C19="风","WindAddedRatio",IF(C19="量子","QuantumAddedRatio","ImaginaryAddedRatio")))))))+SUMIFS('装备输入'!$P$5:$P$28,'装备输入'!$B$5:$B$28,2,'装备输入'!$O$5:$O$28,IF(C19="物理","PhysicalAddedRatio",IF(C19="火","FireAddedRatio",IF(C19="冰","IceAddedRatio",IF(C19="雷","ThunderAddedRatio",IF(C19="风","WindAddedRatio",IF(C19="量子","QuantumAddedRatio","ImaginaryAddedRatio")))))))+IF(C16=1,SUMIFS('行迹固定属性'!$D$5:$D$1084,'行迹固定属性'!$A$5:$A$1084,C6,'行迹固定属性'!$C$5:$C$1084,IF(C19="物理","PhysicalAddedRatio",IF(C19="火","FireAddedRatio",IF(C19="冰","IceAddedRatio",IF(C19="雷","ThunderAddedRatio",IF(C19="风","WindAddedRatio",IF(C19="量子","QuantumAddedRatio","ImaginaryAddedRatio")))))),'行迹固定属性'!$E$5:$E$1084,"&lt;="&amp;C9,'行迹固定属性'!$F$5:$F$1084,"&lt;="&amp;C8),0)+IF(INDEX('光锥库'!$D$5:$D$174,MATCH(C11,'光锥库'!$A$5:$A$174,0))=C18,SUMIFS('光锥固定属性'!$C$5:$C$619,'光锥固定属性'!$A$5:$A$619,C11&amp;"_"&amp;C15,'光锥固定属性'!$B$5:$B$619,IF(C19="物理","PhysicalAddedRatio",IF(C19="火","FireAddedRatio",IF(C19="冰","IceAddedRatio",IF(C19="雷","ThunderAddedRatio",IF(C19="风","WindAddedRatio",IF(C19="量子","QuantumAddedRatio","ImaginaryAddedRatio"))))))),0)+SUMIFS('套装固定属性'!$K$5:$K$240,'套装固定属性'!$H$5:$H$240,2,'套装固定属性'!$J$5:$J$240,IF(C19="物理","PhysicalAddedRatio",IF(C19="火","FireAddedRatio",IF(C19="冰","IceAddedRatio",IF(C19="雷","ThunderAddedRatio",IF(C19="风","WindAddedRatio",IF(C19="量子","QuantumAddedRatio","ImaginaryAddedRatio")))))))+SUMIFS('条件增益'!$I$5:$I$64,'条件增益'!$A$5:$A$64,2,'条件增益'!$F$5:$F$64,IF(C19="物理","PhysicalAddedRatio",IF(C19="火","FireAddedRatio",IF(C19="冰","IceAddedRatio",IF(C19="雷","ThunderAddedRatio",IF(C19="风","WindAddedRatio",IF(C19="量子","QuantumAddedRatio","ImaginaryAddedRatio")))))))</x:f>
        <x:v>0.224</x:v>
      </x:c>
      <x:c r="D45" s="32" t="n">
        <x:f>SUMIFS('装备输入'!$H$5:$H$28,'装备输入'!$B$5:$B$28,3,'装备输入'!$G$5:$G$28,"AllDamageTypeAddedRatio")+SUMIFS('装备输入'!$J$5:$J$28,'装备输入'!$B$5:$B$28,3,'装备输入'!$I$5:$I$28,"AllDamageTypeAddedRatio")+SUMIFS('装备输入'!$L$5:$L$28,'装备输入'!$B$5:$B$28,3,'装备输入'!$K$5:$K$28,"AllDamageTypeAddedRatio")+SUMIFS('装备输入'!$N$5:$N$28,'装备输入'!$B$5:$B$28,3,'装备输入'!$M$5:$M$28,"AllDamageTypeAddedRatio")+SUMIFS('装备输入'!$P$5:$P$28,'装备输入'!$B$5:$B$28,3,'装备输入'!$O$5:$O$28,"AllDamageTypeAddedRatio")+IF(D16=1,SUMIFS('行迹固定属性'!$D$5:$D$1084,'行迹固定属性'!$A$5:$A$1084,D6,'行迹固定属性'!$C$5:$C$1084,"AllDamageTypeAddedRatio",'行迹固定属性'!$E$5:$E$1084,"&lt;="&amp;D9,'行迹固定属性'!$F$5:$F$1084,"&lt;="&amp;D8),0)+IF(INDEX('光锥库'!$D$5:$D$174,MATCH(D11,'光锥库'!$A$5:$A$174,0))=D18,SUMIFS('光锥固定属性'!$C$5:$C$619,'光锥固定属性'!$A$5:$A$619,D11&amp;"_"&amp;D15,'光锥固定属性'!$B$5:$B$619,"AllDamageTypeAddedRatio"),0)+SUMIFS('套装固定属性'!$K$5:$K$240,'套装固定属性'!$H$5:$H$240,3,'套装固定属性'!$J$5:$J$240,"AllDamageTypeAddedRatio")+SUMIFS('条件增益'!$I$5:$I$64,'条件增益'!$A$5:$A$64,3,'条件增益'!$F$5:$F$64,"AllDamageTypeAddedRatio")+SUMIFS('装备输入'!$H$5:$H$28,'装备输入'!$B$5:$B$28,3,'装备输入'!$G$5:$G$28,IF(D19="物理","PhysicalAddedRatio",IF(D19="火","FireAddedRatio",IF(D19="冰","IceAddedRatio",IF(D19="雷","ThunderAddedRatio",IF(D19="风","WindAddedRatio",IF(D19="量子","QuantumAddedRatio","ImaginaryAddedRatio")))))))+SUMIFS('装备输入'!$J$5:$J$28,'装备输入'!$B$5:$B$28,3,'装备输入'!$I$5:$I$28,IF(D19="物理","PhysicalAddedRatio",IF(D19="火","FireAddedRatio",IF(D19="冰","IceAddedRatio",IF(D19="雷","ThunderAddedRatio",IF(D19="风","WindAddedRatio",IF(D19="量子","QuantumAddedRatio","ImaginaryAddedRatio")))))))+SUMIFS('装备输入'!$L$5:$L$28,'装备输入'!$B$5:$B$28,3,'装备输入'!$K$5:$K$28,IF(D19="物理","PhysicalAddedRatio",IF(D19="火","FireAddedRatio",IF(D19="冰","IceAddedRatio",IF(D19="雷","ThunderAddedRatio",IF(D19="风","WindAddedRatio",IF(D19="量子","QuantumAddedRatio","ImaginaryAddedRatio")))))))+SUMIFS('装备输入'!$N$5:$N$28,'装备输入'!$B$5:$B$28,3,'装备输入'!$M$5:$M$28,IF(D19="物理","PhysicalAddedRatio",IF(D19="火","FireAddedRatio",IF(D19="冰","IceAddedRatio",IF(D19="雷","ThunderAddedRatio",IF(D19="风","WindAddedRatio",IF(D19="量子","QuantumAddedRatio","ImaginaryAddedRatio")))))))+SUMIFS('装备输入'!$P$5:$P$28,'装备输入'!$B$5:$B$28,3,'装备输入'!$O$5:$O$28,IF(D19="物理","PhysicalAddedRatio",IF(D19="火","FireAddedRatio",IF(D19="冰","IceAddedRatio",IF(D19="雷","ThunderAddedRatio",IF(D19="风","WindAddedRatio",IF(D19="量子","QuantumAddedRatio","ImaginaryAddedRatio")))))))+IF(D16=1,SUMIFS('行迹固定属性'!$D$5:$D$1084,'行迹固定属性'!$A$5:$A$1084,D6,'行迹固定属性'!$C$5:$C$1084,IF(D19="物理","PhysicalAddedRatio",IF(D19="火","FireAddedRatio",IF(D19="冰","IceAddedRatio",IF(D19="雷","ThunderAddedRatio",IF(D19="风","WindAddedRatio",IF(D19="量子","QuantumAddedRatio","ImaginaryAddedRatio")))))),'行迹固定属性'!$E$5:$E$1084,"&lt;="&amp;D9,'行迹固定属性'!$F$5:$F$1084,"&lt;="&amp;D8),0)+IF(INDEX('光锥库'!$D$5:$D$174,MATCH(D11,'光锥库'!$A$5:$A$174,0))=D18,SUMIFS('光锥固定属性'!$C$5:$C$619,'光锥固定属性'!$A$5:$A$619,D11&amp;"_"&amp;D15,'光锥固定属性'!$B$5:$B$619,IF(D19="物理","PhysicalAddedRatio",IF(D19="火","FireAddedRatio",IF(D19="冰","IceAddedRatio",IF(D19="雷","ThunderAddedRatio",IF(D19="风","WindAddedRatio",IF(D19="量子","QuantumAddedRatio","ImaginaryAddedRatio"))))))),0)+SUMIFS('套装固定属性'!$K$5:$K$240,'套装固定属性'!$H$5:$H$240,3,'套装固定属性'!$J$5:$J$240,IF(D19="物理","PhysicalAddedRatio",IF(D19="火","FireAddedRatio",IF(D19="冰","IceAddedRatio",IF(D19="雷","ThunderAddedRatio",IF(D19="风","WindAddedRatio",IF(D19="量子","QuantumAddedRatio","ImaginaryAddedRatio")))))))+SUMIFS('条件增益'!$I$5:$I$64,'条件增益'!$A$5:$A$64,3,'条件增益'!$F$5:$F$64,IF(D19="物理","PhysicalAddedRatio",IF(D19="火","FireAddedRatio",IF(D19="冰","IceAddedRatio",IF(D19="雷","ThunderAddedRatio",IF(D19="风","WindAddedRatio",IF(D19="量子","QuantumAddedRatio","ImaginaryAddedRatio")))))))</x:f>
        <x:v>0.224</x:v>
      </x:c>
      <x:c r="E45" s="32" t="n">
        <x:f>SUMIFS('装备输入'!$H$5:$H$28,'装备输入'!$B$5:$B$28,4,'装备输入'!$G$5:$G$28,"AllDamageTypeAddedRatio")+SUMIFS('装备输入'!$J$5:$J$28,'装备输入'!$B$5:$B$28,4,'装备输入'!$I$5:$I$28,"AllDamageTypeAddedRatio")+SUMIFS('装备输入'!$L$5:$L$28,'装备输入'!$B$5:$B$28,4,'装备输入'!$K$5:$K$28,"AllDamageTypeAddedRatio")+SUMIFS('装备输入'!$N$5:$N$28,'装备输入'!$B$5:$B$28,4,'装备输入'!$M$5:$M$28,"AllDamageTypeAddedRatio")+SUMIFS('装备输入'!$P$5:$P$28,'装备输入'!$B$5:$B$28,4,'装备输入'!$O$5:$O$28,"AllDamageTypeAddedRatio")+IF(E16=1,SUMIFS('行迹固定属性'!$D$5:$D$1084,'行迹固定属性'!$A$5:$A$1084,E6,'行迹固定属性'!$C$5:$C$1084,"AllDamageTypeAddedRatio",'行迹固定属性'!$E$5:$E$1084,"&lt;="&amp;E9,'行迹固定属性'!$F$5:$F$1084,"&lt;="&amp;E8),0)+IF(INDEX('光锥库'!$D$5:$D$174,MATCH(E11,'光锥库'!$A$5:$A$174,0))=E18,SUMIFS('光锥固定属性'!$C$5:$C$619,'光锥固定属性'!$A$5:$A$619,E11&amp;"_"&amp;E15,'光锥固定属性'!$B$5:$B$619,"AllDamageTypeAddedRatio"),0)+SUMIFS('套装固定属性'!$K$5:$K$240,'套装固定属性'!$H$5:$H$240,4,'套装固定属性'!$J$5:$J$240,"AllDamageTypeAddedRatio")+SUMIFS('条件增益'!$I$5:$I$64,'条件增益'!$A$5:$A$64,4,'条件增益'!$F$5:$F$64,"AllDamageTypeAddedRatio")+SUMIFS('装备输入'!$H$5:$H$28,'装备输入'!$B$5:$B$28,4,'装备输入'!$G$5:$G$28,IF(E19="物理","PhysicalAddedRatio",IF(E19="火","FireAddedRatio",IF(E19="冰","IceAddedRatio",IF(E19="雷","ThunderAddedRatio",IF(E19="风","WindAddedRatio",IF(E19="量子","QuantumAddedRatio","ImaginaryAddedRatio")))))))+SUMIFS('装备输入'!$J$5:$J$28,'装备输入'!$B$5:$B$28,4,'装备输入'!$I$5:$I$28,IF(E19="物理","PhysicalAddedRatio",IF(E19="火","FireAddedRatio",IF(E19="冰","IceAddedRatio",IF(E19="雷","ThunderAddedRatio",IF(E19="风","WindAddedRatio",IF(E19="量子","QuantumAddedRatio","ImaginaryAddedRatio")))))))+SUMIFS('装备输入'!$L$5:$L$28,'装备输入'!$B$5:$B$28,4,'装备输入'!$K$5:$K$28,IF(E19="物理","PhysicalAddedRatio",IF(E19="火","FireAddedRatio",IF(E19="冰","IceAddedRatio",IF(E19="雷","ThunderAddedRatio",IF(E19="风","WindAddedRatio",IF(E19="量子","QuantumAddedRatio","ImaginaryAddedRatio")))))))+SUMIFS('装备输入'!$N$5:$N$28,'装备输入'!$B$5:$B$28,4,'装备输入'!$M$5:$M$28,IF(E19="物理","PhysicalAddedRatio",IF(E19="火","FireAddedRatio",IF(E19="冰","IceAddedRatio",IF(E19="雷","ThunderAddedRatio",IF(E19="风","WindAddedRatio",IF(E19="量子","QuantumAddedRatio","ImaginaryAddedRatio")))))))+SUMIFS('装备输入'!$P$5:$P$28,'装备输入'!$B$5:$B$28,4,'装备输入'!$O$5:$O$28,IF(E19="物理","PhysicalAddedRatio",IF(E19="火","FireAddedRatio",IF(E19="冰","IceAddedRatio",IF(E19="雷","ThunderAddedRatio",IF(E19="风","WindAddedRatio",IF(E19="量子","QuantumAddedRatio","ImaginaryAddedRatio")))))))+IF(E16=1,SUMIFS('行迹固定属性'!$D$5:$D$1084,'行迹固定属性'!$A$5:$A$1084,E6,'行迹固定属性'!$C$5:$C$1084,IF(E19="物理","PhysicalAddedRatio",IF(E19="火","FireAddedRatio",IF(E19="冰","IceAddedRatio",IF(E19="雷","ThunderAddedRatio",IF(E19="风","WindAddedRatio",IF(E19="量子","QuantumAddedRatio","ImaginaryAddedRatio")))))),'行迹固定属性'!$E$5:$E$1084,"&lt;="&amp;E9,'行迹固定属性'!$F$5:$F$1084,"&lt;="&amp;E8),0)+IF(INDEX('光锥库'!$D$5:$D$174,MATCH(E11,'光锥库'!$A$5:$A$174,0))=E18,SUMIFS('光锥固定属性'!$C$5:$C$619,'光锥固定属性'!$A$5:$A$619,E11&amp;"_"&amp;E15,'光锥固定属性'!$B$5:$B$619,IF(E19="物理","PhysicalAddedRatio",IF(E19="火","FireAddedRatio",IF(E19="冰","IceAddedRatio",IF(E19="雷","ThunderAddedRatio",IF(E19="风","WindAddedRatio",IF(E19="量子","QuantumAddedRatio","ImaginaryAddedRatio"))))))),0)+SUMIFS('套装固定属性'!$K$5:$K$240,'套装固定属性'!$H$5:$H$240,4,'套装固定属性'!$J$5:$J$240,IF(E19="物理","PhysicalAddedRatio",IF(E19="火","FireAddedRatio",IF(E19="冰","IceAddedRatio",IF(E19="雷","ThunderAddedRatio",IF(E19="风","WindAddedRatio",IF(E19="量子","QuantumAddedRatio","ImaginaryAddedRatio")))))))+SUMIFS('条件增益'!$I$5:$I$64,'条件增益'!$A$5:$A$64,4,'条件增益'!$F$5:$F$64,IF(E19="物理","PhysicalAddedRatio",IF(E19="火","FireAddedRatio",IF(E19="冰","IceAddedRatio",IF(E19="雷","ThunderAddedRatio",IF(E19="风","WindAddedRatio",IF(E19="量子","QuantumAddedRatio","ImaginaryAddedRatio")))))))</x:f>
        <x:v>0</x:v>
      </x:c>
    </x:row>
    <x:row r="46">
      <x:c r="A46" s="23" t="str">
        <x:v>欢愉度</x:v>
      </x:c>
      <x:c r="B46" s="32" t="n">
        <x:f>SUMIFS('装备输入'!$H$5:$H$28,'装备输入'!$B$5:$B$28,1,'装备输入'!$G$5:$G$28,"ElationDamageAddedRatioBase")+SUMIFS('装备输入'!$J$5:$J$28,'装备输入'!$B$5:$B$28,1,'装备输入'!$I$5:$I$28,"ElationDamageAddedRatioBase")+SUMIFS('装备输入'!$L$5:$L$28,'装备输入'!$B$5:$B$28,1,'装备输入'!$K$5:$K$28,"ElationDamageAddedRatioBase")+SUMIFS('装备输入'!$N$5:$N$28,'装备输入'!$B$5:$B$28,1,'装备输入'!$M$5:$M$28,"ElationDamageAddedRatioBase")+SUMIFS('装备输入'!$P$5:$P$28,'装备输入'!$B$5:$B$28,1,'装备输入'!$O$5:$O$28,"ElationDamageAddedRatioBase")+IF(B16=1,SUMIFS('行迹固定属性'!$D$5:$D$1084,'行迹固定属性'!$A$5:$A$1084,B6,'行迹固定属性'!$C$5:$C$1084,"ElationDamageAddedRatioBase",'行迹固定属性'!$E$5:$E$1084,"&lt;="&amp;B9,'行迹固定属性'!$F$5:$F$1084,"&lt;="&amp;B8),0)+IF(INDEX('光锥库'!$D$5:$D$174,MATCH(B11,'光锥库'!$A$5:$A$174,0))=B18,SUMIFS('光锥固定属性'!$C$5:$C$619,'光锥固定属性'!$A$5:$A$619,B11&amp;"_"&amp;B15,'光锥固定属性'!$B$5:$B$619,"ElationDamageAddedRatioBase"),0)+SUMIFS('套装固定属性'!$K$5:$K$240,'套装固定属性'!$H$5:$H$240,1,'套装固定属性'!$J$5:$J$240,"ElationDamageAddedRatioBase")+SUMIFS('条件增益'!$I$5:$I$64,'条件增益'!$A$5:$A$64,1,'条件增益'!$F$5:$F$64,"ElationDamageAddedRatioBase")</x:f>
        <x:v>0</x:v>
      </x:c>
      <x:c r="C46" s="32" t="n">
        <x:f>SUMIFS('装备输入'!$H$5:$H$28,'装备输入'!$B$5:$B$28,2,'装备输入'!$G$5:$G$28,"ElationDamageAddedRatioBase")+SUMIFS('装备输入'!$J$5:$J$28,'装备输入'!$B$5:$B$28,2,'装备输入'!$I$5:$I$28,"ElationDamageAddedRatioBase")+SUMIFS('装备输入'!$L$5:$L$28,'装备输入'!$B$5:$B$28,2,'装备输入'!$K$5:$K$28,"ElationDamageAddedRatioBase")+SUMIFS('装备输入'!$N$5:$N$28,'装备输入'!$B$5:$B$28,2,'装备输入'!$M$5:$M$28,"ElationDamageAddedRatioBase")+SUMIFS('装备输入'!$P$5:$P$28,'装备输入'!$B$5:$B$28,2,'装备输入'!$O$5:$O$28,"ElationDamageAddedRatioBase")+IF(C16=1,SUMIFS('行迹固定属性'!$D$5:$D$1084,'行迹固定属性'!$A$5:$A$1084,C6,'行迹固定属性'!$C$5:$C$1084,"ElationDamageAddedRatioBase",'行迹固定属性'!$E$5:$E$1084,"&lt;="&amp;C9,'行迹固定属性'!$F$5:$F$1084,"&lt;="&amp;C8),0)+IF(INDEX('光锥库'!$D$5:$D$174,MATCH(C11,'光锥库'!$A$5:$A$174,0))=C18,SUMIFS('光锥固定属性'!$C$5:$C$619,'光锥固定属性'!$A$5:$A$619,C11&amp;"_"&amp;C15,'光锥固定属性'!$B$5:$B$619,"ElationDamageAddedRatioBase"),0)+SUMIFS('套装固定属性'!$K$5:$K$240,'套装固定属性'!$H$5:$H$240,2,'套装固定属性'!$J$5:$J$240,"ElationDamageAddedRatioBase")+SUMIFS('条件增益'!$I$5:$I$64,'条件增益'!$A$5:$A$64,2,'条件增益'!$F$5:$F$64,"ElationDamageAddedRatioBase")</x:f>
        <x:v>0</x:v>
      </x:c>
      <x:c r="D46" s="32" t="n">
        <x:f>SUMIFS('装备输入'!$H$5:$H$28,'装备输入'!$B$5:$B$28,3,'装备输入'!$G$5:$G$28,"ElationDamageAddedRatioBase")+SUMIFS('装备输入'!$J$5:$J$28,'装备输入'!$B$5:$B$28,3,'装备输入'!$I$5:$I$28,"ElationDamageAddedRatioBase")+SUMIFS('装备输入'!$L$5:$L$28,'装备输入'!$B$5:$B$28,3,'装备输入'!$K$5:$K$28,"ElationDamageAddedRatioBase")+SUMIFS('装备输入'!$N$5:$N$28,'装备输入'!$B$5:$B$28,3,'装备输入'!$M$5:$M$28,"ElationDamageAddedRatioBase")+SUMIFS('装备输入'!$P$5:$P$28,'装备输入'!$B$5:$B$28,3,'装备输入'!$O$5:$O$28,"ElationDamageAddedRatioBase")+IF(D16=1,SUMIFS('行迹固定属性'!$D$5:$D$1084,'行迹固定属性'!$A$5:$A$1084,D6,'行迹固定属性'!$C$5:$C$1084,"ElationDamageAddedRatioBase",'行迹固定属性'!$E$5:$E$1084,"&lt;="&amp;D9,'行迹固定属性'!$F$5:$F$1084,"&lt;="&amp;D8),0)+IF(INDEX('光锥库'!$D$5:$D$174,MATCH(D11,'光锥库'!$A$5:$A$174,0))=D18,SUMIFS('光锥固定属性'!$C$5:$C$619,'光锥固定属性'!$A$5:$A$619,D11&amp;"_"&amp;D15,'光锥固定属性'!$B$5:$B$619,"ElationDamageAddedRatioBase"),0)+SUMIFS('套装固定属性'!$K$5:$K$240,'套装固定属性'!$H$5:$H$240,3,'套装固定属性'!$J$5:$J$240,"ElationDamageAddedRatioBase")+SUMIFS('条件增益'!$I$5:$I$64,'条件增益'!$A$5:$A$64,3,'条件增益'!$F$5:$F$64,"ElationDamageAddedRatioBase")</x:f>
        <x:v>0</x:v>
      </x:c>
      <x:c r="E46" s="32" t="n">
        <x:f>SUMIFS('装备输入'!$H$5:$H$28,'装备输入'!$B$5:$B$28,4,'装备输入'!$G$5:$G$28,"ElationDamageAddedRatioBase")+SUMIFS('装备输入'!$J$5:$J$28,'装备输入'!$B$5:$B$28,4,'装备输入'!$I$5:$I$28,"ElationDamageAddedRatioBase")+SUMIFS('装备输入'!$L$5:$L$28,'装备输入'!$B$5:$B$28,4,'装备输入'!$K$5:$K$28,"ElationDamageAddedRatioBase")+SUMIFS('装备输入'!$N$5:$N$28,'装备输入'!$B$5:$B$28,4,'装备输入'!$M$5:$M$28,"ElationDamageAddedRatioBase")+SUMIFS('装备输入'!$P$5:$P$28,'装备输入'!$B$5:$B$28,4,'装备输入'!$O$5:$O$28,"ElationDamageAddedRatioBase")+IF(E16=1,SUMIFS('行迹固定属性'!$D$5:$D$1084,'行迹固定属性'!$A$5:$A$1084,E6,'行迹固定属性'!$C$5:$C$1084,"ElationDamageAddedRatioBase",'行迹固定属性'!$E$5:$E$1084,"&lt;="&amp;E9,'行迹固定属性'!$F$5:$F$1084,"&lt;="&amp;E8),0)+IF(INDEX('光锥库'!$D$5:$D$174,MATCH(E11,'光锥库'!$A$5:$A$174,0))=E18,SUMIFS('光锥固定属性'!$C$5:$C$619,'光锥固定属性'!$A$5:$A$619,E11&amp;"_"&amp;E15,'光锥固定属性'!$B$5:$B$619,"ElationDamageAddedRatioBase"),0)+SUMIFS('套装固定属性'!$K$5:$K$240,'套装固定属性'!$H$5:$H$240,4,'套装固定属性'!$J$5:$J$240,"ElationDamageAddedRatioBase")+SUMIFS('条件增益'!$I$5:$I$64,'条件增益'!$A$5:$A$64,4,'条件增益'!$F$5:$F$64,"ElationDamageAddedRatioBase")</x:f>
        <x:v>0</x:v>
      </x:c>
    </x:row>
    <x:row r="47">
      <x:c r="A47" s="23" t="str">
        <x:v>增笑</x:v>
      </x:c>
      <x:c r="B47" s="32" t="n">
        <x:f>SUMIFS('装备输入'!$H$5:$H$28,'装备输入'!$B$5:$B$28,1,'装备输入'!$G$5:$G$28,"Merrymaking")+SUMIFS('装备输入'!$J$5:$J$28,'装备输入'!$B$5:$B$28,1,'装备输入'!$I$5:$I$28,"Merrymaking")+SUMIFS('装备输入'!$L$5:$L$28,'装备输入'!$B$5:$B$28,1,'装备输入'!$K$5:$K$28,"Merrymaking")+SUMIFS('装备输入'!$N$5:$N$28,'装备输入'!$B$5:$B$28,1,'装备输入'!$M$5:$M$28,"Merrymaking")+SUMIFS('装备输入'!$P$5:$P$28,'装备输入'!$B$5:$B$28,1,'装备输入'!$O$5:$O$28,"Merrymaking")+IF(B16=1,SUMIFS('行迹固定属性'!$D$5:$D$1084,'行迹固定属性'!$A$5:$A$1084,B6,'行迹固定属性'!$C$5:$C$1084,"Merrymaking",'行迹固定属性'!$E$5:$E$1084,"&lt;="&amp;B9,'行迹固定属性'!$F$5:$F$1084,"&lt;="&amp;B8),0)+IF(INDEX('光锥库'!$D$5:$D$174,MATCH(B11,'光锥库'!$A$5:$A$174,0))=B18,SUMIFS('光锥固定属性'!$C$5:$C$619,'光锥固定属性'!$A$5:$A$619,B11&amp;"_"&amp;B15,'光锥固定属性'!$B$5:$B$619,"Merrymaking"),0)+SUMIFS('套装固定属性'!$K$5:$K$240,'套装固定属性'!$H$5:$H$240,1,'套装固定属性'!$J$5:$J$240,"Merrymaking")+SUMIFS('条件增益'!$I$5:$I$64,'条件增益'!$A$5:$A$64,1,'条件增益'!$F$5:$F$64,"Merrymaking")</x:f>
        <x:v>0</x:v>
      </x:c>
      <x:c r="C47" s="32" t="n">
        <x:f>SUMIFS('装备输入'!$H$5:$H$28,'装备输入'!$B$5:$B$28,2,'装备输入'!$G$5:$G$28,"Merrymaking")+SUMIFS('装备输入'!$J$5:$J$28,'装备输入'!$B$5:$B$28,2,'装备输入'!$I$5:$I$28,"Merrymaking")+SUMIFS('装备输入'!$L$5:$L$28,'装备输入'!$B$5:$B$28,2,'装备输入'!$K$5:$K$28,"Merrymaking")+SUMIFS('装备输入'!$N$5:$N$28,'装备输入'!$B$5:$B$28,2,'装备输入'!$M$5:$M$28,"Merrymaking")+SUMIFS('装备输入'!$P$5:$P$28,'装备输入'!$B$5:$B$28,2,'装备输入'!$O$5:$O$28,"Merrymaking")+IF(C16=1,SUMIFS('行迹固定属性'!$D$5:$D$1084,'行迹固定属性'!$A$5:$A$1084,C6,'行迹固定属性'!$C$5:$C$1084,"Merrymaking",'行迹固定属性'!$E$5:$E$1084,"&lt;="&amp;C9,'行迹固定属性'!$F$5:$F$1084,"&lt;="&amp;C8),0)+IF(INDEX('光锥库'!$D$5:$D$174,MATCH(C11,'光锥库'!$A$5:$A$174,0))=C18,SUMIFS('光锥固定属性'!$C$5:$C$619,'光锥固定属性'!$A$5:$A$619,C11&amp;"_"&amp;C15,'光锥固定属性'!$B$5:$B$619,"Merrymaking"),0)+SUMIFS('套装固定属性'!$K$5:$K$240,'套装固定属性'!$H$5:$H$240,2,'套装固定属性'!$J$5:$J$240,"Merrymaking")+SUMIFS('条件增益'!$I$5:$I$64,'条件增益'!$A$5:$A$64,2,'条件增益'!$F$5:$F$64,"Merrymaking")</x:f>
        <x:v>0</x:v>
      </x:c>
      <x:c r="D47" s="32" t="n">
        <x:f>SUMIFS('装备输入'!$H$5:$H$28,'装备输入'!$B$5:$B$28,3,'装备输入'!$G$5:$G$28,"Merrymaking")+SUMIFS('装备输入'!$J$5:$J$28,'装备输入'!$B$5:$B$28,3,'装备输入'!$I$5:$I$28,"Merrymaking")+SUMIFS('装备输入'!$L$5:$L$28,'装备输入'!$B$5:$B$28,3,'装备输入'!$K$5:$K$28,"Merrymaking")+SUMIFS('装备输入'!$N$5:$N$28,'装备输入'!$B$5:$B$28,3,'装备输入'!$M$5:$M$28,"Merrymaking")+SUMIFS('装备输入'!$P$5:$P$28,'装备输入'!$B$5:$B$28,3,'装备输入'!$O$5:$O$28,"Merrymaking")+IF(D16=1,SUMIFS('行迹固定属性'!$D$5:$D$1084,'行迹固定属性'!$A$5:$A$1084,D6,'行迹固定属性'!$C$5:$C$1084,"Merrymaking",'行迹固定属性'!$E$5:$E$1084,"&lt;="&amp;D9,'行迹固定属性'!$F$5:$F$1084,"&lt;="&amp;D8),0)+IF(INDEX('光锥库'!$D$5:$D$174,MATCH(D11,'光锥库'!$A$5:$A$174,0))=D18,SUMIFS('光锥固定属性'!$C$5:$C$619,'光锥固定属性'!$A$5:$A$619,D11&amp;"_"&amp;D15,'光锥固定属性'!$B$5:$B$619,"Merrymaking"),0)+SUMIFS('套装固定属性'!$K$5:$K$240,'套装固定属性'!$H$5:$H$240,3,'套装固定属性'!$J$5:$J$240,"Merrymaking")+SUMIFS('条件增益'!$I$5:$I$64,'条件增益'!$A$5:$A$64,3,'条件增益'!$F$5:$F$64,"Merrymaking")</x:f>
        <x:v>0</x:v>
      </x:c>
      <x:c r="E47" s="32" t="n">
        <x:f>SUMIFS('装备输入'!$H$5:$H$28,'装备输入'!$B$5:$B$28,4,'装备输入'!$G$5:$G$28,"Merrymaking")+SUMIFS('装备输入'!$J$5:$J$28,'装备输入'!$B$5:$B$28,4,'装备输入'!$I$5:$I$28,"Merrymaking")+SUMIFS('装备输入'!$L$5:$L$28,'装备输入'!$B$5:$B$28,4,'装备输入'!$K$5:$K$28,"Merrymaking")+SUMIFS('装备输入'!$N$5:$N$28,'装备输入'!$B$5:$B$28,4,'装备输入'!$M$5:$M$28,"Merrymaking")+SUMIFS('装备输入'!$P$5:$P$28,'装备输入'!$B$5:$B$28,4,'装备输入'!$O$5:$O$28,"Merrymaking")+IF(E16=1,SUMIFS('行迹固定属性'!$D$5:$D$1084,'行迹固定属性'!$A$5:$A$1084,E6,'行迹固定属性'!$C$5:$C$1084,"Merrymaking",'行迹固定属性'!$E$5:$E$1084,"&lt;="&amp;E9,'行迹固定属性'!$F$5:$F$1084,"&lt;="&amp;E8),0)+IF(INDEX('光锥库'!$D$5:$D$174,MATCH(E11,'光锥库'!$A$5:$A$174,0))=E18,SUMIFS('光锥固定属性'!$C$5:$C$619,'光锥固定属性'!$A$5:$A$619,E11&amp;"_"&amp;E15,'光锥固定属性'!$B$5:$B$619,"Merrymaking"),0)+SUMIFS('套装固定属性'!$K$5:$K$240,'套装固定属性'!$H$5:$H$240,4,'套装固定属性'!$J$5:$J$240,"Merrymaking")+SUMIFS('条件增益'!$I$5:$I$64,'条件增益'!$A$5:$A$64,4,'条件增益'!$F$5:$F$64,"Merrymaking")</x:f>
        <x:v>0</x:v>
      </x:c>
    </x:row>
    <x:row r="48">
      <x:c r="A48" s="23" t="str">
        <x:v>降低防御</x:v>
      </x:c>
      <x:c r="B48" s="32" t="n">
        <x:f>SUMIFS('装备输入'!$H$5:$H$28,'装备输入'!$B$5:$B$28,1,'装备输入'!$G$5:$G$28,"DefReduction")+SUMIFS('装备输入'!$J$5:$J$28,'装备输入'!$B$5:$B$28,1,'装备输入'!$I$5:$I$28,"DefReduction")+SUMIFS('装备输入'!$L$5:$L$28,'装备输入'!$B$5:$B$28,1,'装备输入'!$K$5:$K$28,"DefReduction")+SUMIFS('装备输入'!$N$5:$N$28,'装备输入'!$B$5:$B$28,1,'装备输入'!$M$5:$M$28,"DefReduction")+SUMIFS('装备输入'!$P$5:$P$28,'装备输入'!$B$5:$B$28,1,'装备输入'!$O$5:$O$28,"DefReduction")+IF(B16=1,SUMIFS('行迹固定属性'!$D$5:$D$1084,'行迹固定属性'!$A$5:$A$1084,B6,'行迹固定属性'!$C$5:$C$1084,"DefReduction",'行迹固定属性'!$E$5:$E$1084,"&lt;="&amp;B9,'行迹固定属性'!$F$5:$F$1084,"&lt;="&amp;B8),0)+IF(INDEX('光锥库'!$D$5:$D$174,MATCH(B11,'光锥库'!$A$5:$A$174,0))=B18,SUMIFS('光锥固定属性'!$C$5:$C$619,'光锥固定属性'!$A$5:$A$619,B11&amp;"_"&amp;B15,'光锥固定属性'!$B$5:$B$619,"DefReduction"),0)+SUMIFS('套装固定属性'!$K$5:$K$240,'套装固定属性'!$H$5:$H$240,1,'套装固定属性'!$J$5:$J$240,"DefReduction")+SUMIFS('条件增益'!$I$5:$I$64,'条件增益'!$A$5:$A$64,1,'条件增益'!$F$5:$F$64,"DefReduction")</x:f>
        <x:v>0</x:v>
      </x:c>
      <x:c r="C48" s="32" t="n">
        <x:f>SUMIFS('装备输入'!$H$5:$H$28,'装备输入'!$B$5:$B$28,2,'装备输入'!$G$5:$G$28,"DefReduction")+SUMIFS('装备输入'!$J$5:$J$28,'装备输入'!$B$5:$B$28,2,'装备输入'!$I$5:$I$28,"DefReduction")+SUMIFS('装备输入'!$L$5:$L$28,'装备输入'!$B$5:$B$28,2,'装备输入'!$K$5:$K$28,"DefReduction")+SUMIFS('装备输入'!$N$5:$N$28,'装备输入'!$B$5:$B$28,2,'装备输入'!$M$5:$M$28,"DefReduction")+SUMIFS('装备输入'!$P$5:$P$28,'装备输入'!$B$5:$B$28,2,'装备输入'!$O$5:$O$28,"DefReduction")+IF(C16=1,SUMIFS('行迹固定属性'!$D$5:$D$1084,'行迹固定属性'!$A$5:$A$1084,C6,'行迹固定属性'!$C$5:$C$1084,"DefReduction",'行迹固定属性'!$E$5:$E$1084,"&lt;="&amp;C9,'行迹固定属性'!$F$5:$F$1084,"&lt;="&amp;C8),0)+IF(INDEX('光锥库'!$D$5:$D$174,MATCH(C11,'光锥库'!$A$5:$A$174,0))=C18,SUMIFS('光锥固定属性'!$C$5:$C$619,'光锥固定属性'!$A$5:$A$619,C11&amp;"_"&amp;C15,'光锥固定属性'!$B$5:$B$619,"DefReduction"),0)+SUMIFS('套装固定属性'!$K$5:$K$240,'套装固定属性'!$H$5:$H$240,2,'套装固定属性'!$J$5:$J$240,"DefReduction")+SUMIFS('条件增益'!$I$5:$I$64,'条件增益'!$A$5:$A$64,2,'条件增益'!$F$5:$F$64,"DefReduction")</x:f>
        <x:v>0</x:v>
      </x:c>
      <x:c r="D48" s="32" t="n">
        <x:f>SUMIFS('装备输入'!$H$5:$H$28,'装备输入'!$B$5:$B$28,3,'装备输入'!$G$5:$G$28,"DefReduction")+SUMIFS('装备输入'!$J$5:$J$28,'装备输入'!$B$5:$B$28,3,'装备输入'!$I$5:$I$28,"DefReduction")+SUMIFS('装备输入'!$L$5:$L$28,'装备输入'!$B$5:$B$28,3,'装备输入'!$K$5:$K$28,"DefReduction")+SUMIFS('装备输入'!$N$5:$N$28,'装备输入'!$B$5:$B$28,3,'装备输入'!$M$5:$M$28,"DefReduction")+SUMIFS('装备输入'!$P$5:$P$28,'装备输入'!$B$5:$B$28,3,'装备输入'!$O$5:$O$28,"DefReduction")+IF(D16=1,SUMIFS('行迹固定属性'!$D$5:$D$1084,'行迹固定属性'!$A$5:$A$1084,D6,'行迹固定属性'!$C$5:$C$1084,"DefReduction",'行迹固定属性'!$E$5:$E$1084,"&lt;="&amp;D9,'行迹固定属性'!$F$5:$F$1084,"&lt;="&amp;D8),0)+IF(INDEX('光锥库'!$D$5:$D$174,MATCH(D11,'光锥库'!$A$5:$A$174,0))=D18,SUMIFS('光锥固定属性'!$C$5:$C$619,'光锥固定属性'!$A$5:$A$619,D11&amp;"_"&amp;D15,'光锥固定属性'!$B$5:$B$619,"DefReduction"),0)+SUMIFS('套装固定属性'!$K$5:$K$240,'套装固定属性'!$H$5:$H$240,3,'套装固定属性'!$J$5:$J$240,"DefReduction")+SUMIFS('条件增益'!$I$5:$I$64,'条件增益'!$A$5:$A$64,3,'条件增益'!$F$5:$F$64,"DefReduction")</x:f>
        <x:v>0</x:v>
      </x:c>
      <x:c r="E48" s="32" t="n">
        <x:f>SUMIFS('装备输入'!$H$5:$H$28,'装备输入'!$B$5:$B$28,4,'装备输入'!$G$5:$G$28,"DefReduction")+SUMIFS('装备输入'!$J$5:$J$28,'装备输入'!$B$5:$B$28,4,'装备输入'!$I$5:$I$28,"DefReduction")+SUMIFS('装备输入'!$L$5:$L$28,'装备输入'!$B$5:$B$28,4,'装备输入'!$K$5:$K$28,"DefReduction")+SUMIFS('装备输入'!$N$5:$N$28,'装备输入'!$B$5:$B$28,4,'装备输入'!$M$5:$M$28,"DefReduction")+SUMIFS('装备输入'!$P$5:$P$28,'装备输入'!$B$5:$B$28,4,'装备输入'!$O$5:$O$28,"DefReduction")+IF(E16=1,SUMIFS('行迹固定属性'!$D$5:$D$1084,'行迹固定属性'!$A$5:$A$1084,E6,'行迹固定属性'!$C$5:$C$1084,"DefReduction",'行迹固定属性'!$E$5:$E$1084,"&lt;="&amp;E9,'行迹固定属性'!$F$5:$F$1084,"&lt;="&amp;E8),0)+IF(INDEX('光锥库'!$D$5:$D$174,MATCH(E11,'光锥库'!$A$5:$A$174,0))=E18,SUMIFS('光锥固定属性'!$C$5:$C$619,'光锥固定属性'!$A$5:$A$619,E11&amp;"_"&amp;E15,'光锥固定属性'!$B$5:$B$619,"DefReduction"),0)+SUMIFS('套装固定属性'!$K$5:$K$240,'套装固定属性'!$H$5:$H$240,4,'套装固定属性'!$J$5:$J$240,"DefReduction")+SUMIFS('条件增益'!$I$5:$I$64,'条件增益'!$A$5:$A$64,4,'条件增益'!$F$5:$F$64,"DefReduction")</x:f>
        <x:v>0</x:v>
      </x:c>
    </x:row>
    <x:row r="49">
      <x:c r="A49" s="23" t="str">
        <x:v>无视防御</x:v>
      </x:c>
      <x:c r="B49" s="32" t="n">
        <x:f>SUMIFS('装备输入'!$H$5:$H$28,'装备输入'!$B$5:$B$28,1,'装备输入'!$G$5:$G$28,"DefIgnore")+SUMIFS('装备输入'!$J$5:$J$28,'装备输入'!$B$5:$B$28,1,'装备输入'!$I$5:$I$28,"DefIgnore")+SUMIFS('装备输入'!$L$5:$L$28,'装备输入'!$B$5:$B$28,1,'装备输入'!$K$5:$K$28,"DefIgnore")+SUMIFS('装备输入'!$N$5:$N$28,'装备输入'!$B$5:$B$28,1,'装备输入'!$M$5:$M$28,"DefIgnore")+SUMIFS('装备输入'!$P$5:$P$28,'装备输入'!$B$5:$B$28,1,'装备输入'!$O$5:$O$28,"DefIgnore")+IF(B16=1,SUMIFS('行迹固定属性'!$D$5:$D$1084,'行迹固定属性'!$A$5:$A$1084,B6,'行迹固定属性'!$C$5:$C$1084,"DefIgnore",'行迹固定属性'!$E$5:$E$1084,"&lt;="&amp;B9,'行迹固定属性'!$F$5:$F$1084,"&lt;="&amp;B8),0)+IF(INDEX('光锥库'!$D$5:$D$174,MATCH(B11,'光锥库'!$A$5:$A$174,0))=B18,SUMIFS('光锥固定属性'!$C$5:$C$619,'光锥固定属性'!$A$5:$A$619,B11&amp;"_"&amp;B15,'光锥固定属性'!$B$5:$B$619,"DefIgnore"),0)+SUMIFS('套装固定属性'!$K$5:$K$240,'套装固定属性'!$H$5:$H$240,1,'套装固定属性'!$J$5:$J$240,"DefIgnore")+SUMIFS('条件增益'!$I$5:$I$64,'条件增益'!$A$5:$A$64,1,'条件增益'!$F$5:$F$64,"DefIgnore")</x:f>
        <x:v>0</x:v>
      </x:c>
      <x:c r="C49" s="32" t="n">
        <x:f>SUMIFS('装备输入'!$H$5:$H$28,'装备输入'!$B$5:$B$28,2,'装备输入'!$G$5:$G$28,"DefIgnore")+SUMIFS('装备输入'!$J$5:$J$28,'装备输入'!$B$5:$B$28,2,'装备输入'!$I$5:$I$28,"DefIgnore")+SUMIFS('装备输入'!$L$5:$L$28,'装备输入'!$B$5:$B$28,2,'装备输入'!$K$5:$K$28,"DefIgnore")+SUMIFS('装备输入'!$N$5:$N$28,'装备输入'!$B$5:$B$28,2,'装备输入'!$M$5:$M$28,"DefIgnore")+SUMIFS('装备输入'!$P$5:$P$28,'装备输入'!$B$5:$B$28,2,'装备输入'!$O$5:$O$28,"DefIgnore")+IF(C16=1,SUMIFS('行迹固定属性'!$D$5:$D$1084,'行迹固定属性'!$A$5:$A$1084,C6,'行迹固定属性'!$C$5:$C$1084,"DefIgnore",'行迹固定属性'!$E$5:$E$1084,"&lt;="&amp;C9,'行迹固定属性'!$F$5:$F$1084,"&lt;="&amp;C8),0)+IF(INDEX('光锥库'!$D$5:$D$174,MATCH(C11,'光锥库'!$A$5:$A$174,0))=C18,SUMIFS('光锥固定属性'!$C$5:$C$619,'光锥固定属性'!$A$5:$A$619,C11&amp;"_"&amp;C15,'光锥固定属性'!$B$5:$B$619,"DefIgnore"),0)+SUMIFS('套装固定属性'!$K$5:$K$240,'套装固定属性'!$H$5:$H$240,2,'套装固定属性'!$J$5:$J$240,"DefIgnore")+SUMIFS('条件增益'!$I$5:$I$64,'条件增益'!$A$5:$A$64,2,'条件增益'!$F$5:$F$64,"DefIgnore")</x:f>
        <x:v>0</x:v>
      </x:c>
      <x:c r="D49" s="32" t="n">
        <x:f>SUMIFS('装备输入'!$H$5:$H$28,'装备输入'!$B$5:$B$28,3,'装备输入'!$G$5:$G$28,"DefIgnore")+SUMIFS('装备输入'!$J$5:$J$28,'装备输入'!$B$5:$B$28,3,'装备输入'!$I$5:$I$28,"DefIgnore")+SUMIFS('装备输入'!$L$5:$L$28,'装备输入'!$B$5:$B$28,3,'装备输入'!$K$5:$K$28,"DefIgnore")+SUMIFS('装备输入'!$N$5:$N$28,'装备输入'!$B$5:$B$28,3,'装备输入'!$M$5:$M$28,"DefIgnore")+SUMIFS('装备输入'!$P$5:$P$28,'装备输入'!$B$5:$B$28,3,'装备输入'!$O$5:$O$28,"DefIgnore")+IF(D16=1,SUMIFS('行迹固定属性'!$D$5:$D$1084,'行迹固定属性'!$A$5:$A$1084,D6,'行迹固定属性'!$C$5:$C$1084,"DefIgnore",'行迹固定属性'!$E$5:$E$1084,"&lt;="&amp;D9,'行迹固定属性'!$F$5:$F$1084,"&lt;="&amp;D8),0)+IF(INDEX('光锥库'!$D$5:$D$174,MATCH(D11,'光锥库'!$A$5:$A$174,0))=D18,SUMIFS('光锥固定属性'!$C$5:$C$619,'光锥固定属性'!$A$5:$A$619,D11&amp;"_"&amp;D15,'光锥固定属性'!$B$5:$B$619,"DefIgnore"),0)+SUMIFS('套装固定属性'!$K$5:$K$240,'套装固定属性'!$H$5:$H$240,3,'套装固定属性'!$J$5:$J$240,"DefIgnore")+SUMIFS('条件增益'!$I$5:$I$64,'条件增益'!$A$5:$A$64,3,'条件增益'!$F$5:$F$64,"DefIgnore")</x:f>
        <x:v>0</x:v>
      </x:c>
      <x:c r="E49" s="32" t="n">
        <x:f>SUMIFS('装备输入'!$H$5:$H$28,'装备输入'!$B$5:$B$28,4,'装备输入'!$G$5:$G$28,"DefIgnore")+SUMIFS('装备输入'!$J$5:$J$28,'装备输入'!$B$5:$B$28,4,'装备输入'!$I$5:$I$28,"DefIgnore")+SUMIFS('装备输入'!$L$5:$L$28,'装备输入'!$B$5:$B$28,4,'装备输入'!$K$5:$K$28,"DefIgnore")+SUMIFS('装备输入'!$N$5:$N$28,'装备输入'!$B$5:$B$28,4,'装备输入'!$M$5:$M$28,"DefIgnore")+SUMIFS('装备输入'!$P$5:$P$28,'装备输入'!$B$5:$B$28,4,'装备输入'!$O$5:$O$28,"DefIgnore")+IF(E16=1,SUMIFS('行迹固定属性'!$D$5:$D$1084,'行迹固定属性'!$A$5:$A$1084,E6,'行迹固定属性'!$C$5:$C$1084,"DefIgnore",'行迹固定属性'!$E$5:$E$1084,"&lt;="&amp;E9,'行迹固定属性'!$F$5:$F$1084,"&lt;="&amp;E8),0)+IF(INDEX('光锥库'!$D$5:$D$174,MATCH(E11,'光锥库'!$A$5:$A$174,0))=E18,SUMIFS('光锥固定属性'!$C$5:$C$619,'光锥固定属性'!$A$5:$A$619,E11&amp;"_"&amp;E15,'光锥固定属性'!$B$5:$B$619,"DefIgnore"),0)+SUMIFS('套装固定属性'!$K$5:$K$240,'套装固定属性'!$H$5:$H$240,4,'套装固定属性'!$J$5:$J$240,"DefIgnore")+SUMIFS('条件增益'!$I$5:$I$64,'条件增益'!$A$5:$A$64,4,'条件增益'!$F$5:$F$64,"DefIgnore")</x:f>
        <x:v>0</x:v>
      </x:c>
    </x:row>
    <x:row r="50">
      <x:c r="A50" s="23" t="str">
        <x:v>抗性穿透</x:v>
      </x:c>
      <x:c r="B50" s="32" t="n">
        <x:f>SUMIFS('装备输入'!$H$5:$H$28,'装备输入'!$B$5:$B$28,1,'装备输入'!$G$5:$G$28,"ResPen")+SUMIFS('装备输入'!$J$5:$J$28,'装备输入'!$B$5:$B$28,1,'装备输入'!$I$5:$I$28,"ResPen")+SUMIFS('装备输入'!$L$5:$L$28,'装备输入'!$B$5:$B$28,1,'装备输入'!$K$5:$K$28,"ResPen")+SUMIFS('装备输入'!$N$5:$N$28,'装备输入'!$B$5:$B$28,1,'装备输入'!$M$5:$M$28,"ResPen")+SUMIFS('装备输入'!$P$5:$P$28,'装备输入'!$B$5:$B$28,1,'装备输入'!$O$5:$O$28,"ResPen")+IF(B16=1,SUMIFS('行迹固定属性'!$D$5:$D$1084,'行迹固定属性'!$A$5:$A$1084,B6,'行迹固定属性'!$C$5:$C$1084,"ResPen",'行迹固定属性'!$E$5:$E$1084,"&lt;="&amp;B9,'行迹固定属性'!$F$5:$F$1084,"&lt;="&amp;B8),0)+IF(INDEX('光锥库'!$D$5:$D$174,MATCH(B11,'光锥库'!$A$5:$A$174,0))=B18,SUMIFS('光锥固定属性'!$C$5:$C$619,'光锥固定属性'!$A$5:$A$619,B11&amp;"_"&amp;B15,'光锥固定属性'!$B$5:$B$619,"ResPen"),0)+SUMIFS('套装固定属性'!$K$5:$K$240,'套装固定属性'!$H$5:$H$240,1,'套装固定属性'!$J$5:$J$240,"ResPen")+SUMIFS('条件增益'!$I$5:$I$64,'条件增益'!$A$5:$A$64,1,'条件增益'!$F$5:$F$64,"ResPen")</x:f>
        <x:v>0</x:v>
      </x:c>
      <x:c r="C50" s="32" t="n">
        <x:f>SUMIFS('装备输入'!$H$5:$H$28,'装备输入'!$B$5:$B$28,2,'装备输入'!$G$5:$G$28,"ResPen")+SUMIFS('装备输入'!$J$5:$J$28,'装备输入'!$B$5:$B$28,2,'装备输入'!$I$5:$I$28,"ResPen")+SUMIFS('装备输入'!$L$5:$L$28,'装备输入'!$B$5:$B$28,2,'装备输入'!$K$5:$K$28,"ResPen")+SUMIFS('装备输入'!$N$5:$N$28,'装备输入'!$B$5:$B$28,2,'装备输入'!$M$5:$M$28,"ResPen")+SUMIFS('装备输入'!$P$5:$P$28,'装备输入'!$B$5:$B$28,2,'装备输入'!$O$5:$O$28,"ResPen")+IF(C16=1,SUMIFS('行迹固定属性'!$D$5:$D$1084,'行迹固定属性'!$A$5:$A$1084,C6,'行迹固定属性'!$C$5:$C$1084,"ResPen",'行迹固定属性'!$E$5:$E$1084,"&lt;="&amp;C9,'行迹固定属性'!$F$5:$F$1084,"&lt;="&amp;C8),0)+IF(INDEX('光锥库'!$D$5:$D$174,MATCH(C11,'光锥库'!$A$5:$A$174,0))=C18,SUMIFS('光锥固定属性'!$C$5:$C$619,'光锥固定属性'!$A$5:$A$619,C11&amp;"_"&amp;C15,'光锥固定属性'!$B$5:$B$619,"ResPen"),0)+SUMIFS('套装固定属性'!$K$5:$K$240,'套装固定属性'!$H$5:$H$240,2,'套装固定属性'!$J$5:$J$240,"ResPen")+SUMIFS('条件增益'!$I$5:$I$64,'条件增益'!$A$5:$A$64,2,'条件增益'!$F$5:$F$64,"ResPen")</x:f>
        <x:v>0</x:v>
      </x:c>
      <x:c r="D50" s="32" t="n">
        <x:f>SUMIFS('装备输入'!$H$5:$H$28,'装备输入'!$B$5:$B$28,3,'装备输入'!$G$5:$G$28,"ResPen")+SUMIFS('装备输入'!$J$5:$J$28,'装备输入'!$B$5:$B$28,3,'装备输入'!$I$5:$I$28,"ResPen")+SUMIFS('装备输入'!$L$5:$L$28,'装备输入'!$B$5:$B$28,3,'装备输入'!$K$5:$K$28,"ResPen")+SUMIFS('装备输入'!$N$5:$N$28,'装备输入'!$B$5:$B$28,3,'装备输入'!$M$5:$M$28,"ResPen")+SUMIFS('装备输入'!$P$5:$P$28,'装备输入'!$B$5:$B$28,3,'装备输入'!$O$5:$O$28,"ResPen")+IF(D16=1,SUMIFS('行迹固定属性'!$D$5:$D$1084,'行迹固定属性'!$A$5:$A$1084,D6,'行迹固定属性'!$C$5:$C$1084,"ResPen",'行迹固定属性'!$E$5:$E$1084,"&lt;="&amp;D9,'行迹固定属性'!$F$5:$F$1084,"&lt;="&amp;D8),0)+IF(INDEX('光锥库'!$D$5:$D$174,MATCH(D11,'光锥库'!$A$5:$A$174,0))=D18,SUMIFS('光锥固定属性'!$C$5:$C$619,'光锥固定属性'!$A$5:$A$619,D11&amp;"_"&amp;D15,'光锥固定属性'!$B$5:$B$619,"ResPen"),0)+SUMIFS('套装固定属性'!$K$5:$K$240,'套装固定属性'!$H$5:$H$240,3,'套装固定属性'!$J$5:$J$240,"ResPen")+SUMIFS('条件增益'!$I$5:$I$64,'条件增益'!$A$5:$A$64,3,'条件增益'!$F$5:$F$64,"ResPen")</x:f>
        <x:v>0</x:v>
      </x:c>
      <x:c r="E50" s="32" t="n">
        <x:f>SUMIFS('装备输入'!$H$5:$H$28,'装备输入'!$B$5:$B$28,4,'装备输入'!$G$5:$G$28,"ResPen")+SUMIFS('装备输入'!$J$5:$J$28,'装备输入'!$B$5:$B$28,4,'装备输入'!$I$5:$I$28,"ResPen")+SUMIFS('装备输入'!$L$5:$L$28,'装备输入'!$B$5:$B$28,4,'装备输入'!$K$5:$K$28,"ResPen")+SUMIFS('装备输入'!$N$5:$N$28,'装备输入'!$B$5:$B$28,4,'装备输入'!$M$5:$M$28,"ResPen")+SUMIFS('装备输入'!$P$5:$P$28,'装备输入'!$B$5:$B$28,4,'装备输入'!$O$5:$O$28,"ResPen")+IF(E16=1,SUMIFS('行迹固定属性'!$D$5:$D$1084,'行迹固定属性'!$A$5:$A$1084,E6,'行迹固定属性'!$C$5:$C$1084,"ResPen",'行迹固定属性'!$E$5:$E$1084,"&lt;="&amp;E9,'行迹固定属性'!$F$5:$F$1084,"&lt;="&amp;E8),0)+IF(INDEX('光锥库'!$D$5:$D$174,MATCH(E11,'光锥库'!$A$5:$A$174,0))=E18,SUMIFS('光锥固定属性'!$C$5:$C$619,'光锥固定属性'!$A$5:$A$619,E11&amp;"_"&amp;E15,'光锥固定属性'!$B$5:$B$619,"ResPen"),0)+SUMIFS('套装固定属性'!$K$5:$K$240,'套装固定属性'!$H$5:$H$240,4,'套装固定属性'!$J$5:$J$240,"ResPen")+SUMIFS('条件增益'!$I$5:$I$64,'条件增益'!$A$5:$A$64,4,'条件增益'!$F$5:$F$64,"ResPen")</x:f>
        <x:v>0</x:v>
      </x:c>
    </x:row>
    <x:row r="51">
      <x:c r="A51" s="23" t="str">
        <x:v>易伤</x:v>
      </x:c>
      <x:c r="B51" s="32" t="n">
        <x:f>SUMIFS('装备输入'!$H$5:$H$28,'装备输入'!$B$5:$B$28,1,'装备输入'!$G$5:$G$28,"Vulnerability")+SUMIFS('装备输入'!$J$5:$J$28,'装备输入'!$B$5:$B$28,1,'装备输入'!$I$5:$I$28,"Vulnerability")+SUMIFS('装备输入'!$L$5:$L$28,'装备输入'!$B$5:$B$28,1,'装备输入'!$K$5:$K$28,"Vulnerability")+SUMIFS('装备输入'!$N$5:$N$28,'装备输入'!$B$5:$B$28,1,'装备输入'!$M$5:$M$28,"Vulnerability")+SUMIFS('装备输入'!$P$5:$P$28,'装备输入'!$B$5:$B$28,1,'装备输入'!$O$5:$O$28,"Vulnerability")+IF(B16=1,SUMIFS('行迹固定属性'!$D$5:$D$1084,'行迹固定属性'!$A$5:$A$1084,B6,'行迹固定属性'!$C$5:$C$1084,"Vulnerability",'行迹固定属性'!$E$5:$E$1084,"&lt;="&amp;B9,'行迹固定属性'!$F$5:$F$1084,"&lt;="&amp;B8),0)+IF(INDEX('光锥库'!$D$5:$D$174,MATCH(B11,'光锥库'!$A$5:$A$174,0))=B18,SUMIFS('光锥固定属性'!$C$5:$C$619,'光锥固定属性'!$A$5:$A$619,B11&amp;"_"&amp;B15,'光锥固定属性'!$B$5:$B$619,"Vulnerability"),0)+SUMIFS('套装固定属性'!$K$5:$K$240,'套装固定属性'!$H$5:$H$240,1,'套装固定属性'!$J$5:$J$240,"Vulnerability")+SUMIFS('条件增益'!$I$5:$I$64,'条件增益'!$A$5:$A$64,1,'条件增益'!$F$5:$F$64,"Vulnerability")</x:f>
        <x:v>0</x:v>
      </x:c>
      <x:c r="C51" s="32" t="n">
        <x:f>SUMIFS('装备输入'!$H$5:$H$28,'装备输入'!$B$5:$B$28,2,'装备输入'!$G$5:$G$28,"Vulnerability")+SUMIFS('装备输入'!$J$5:$J$28,'装备输入'!$B$5:$B$28,2,'装备输入'!$I$5:$I$28,"Vulnerability")+SUMIFS('装备输入'!$L$5:$L$28,'装备输入'!$B$5:$B$28,2,'装备输入'!$K$5:$K$28,"Vulnerability")+SUMIFS('装备输入'!$N$5:$N$28,'装备输入'!$B$5:$B$28,2,'装备输入'!$M$5:$M$28,"Vulnerability")+SUMIFS('装备输入'!$P$5:$P$28,'装备输入'!$B$5:$B$28,2,'装备输入'!$O$5:$O$28,"Vulnerability")+IF(C16=1,SUMIFS('行迹固定属性'!$D$5:$D$1084,'行迹固定属性'!$A$5:$A$1084,C6,'行迹固定属性'!$C$5:$C$1084,"Vulnerability",'行迹固定属性'!$E$5:$E$1084,"&lt;="&amp;C9,'行迹固定属性'!$F$5:$F$1084,"&lt;="&amp;C8),0)+IF(INDEX('光锥库'!$D$5:$D$174,MATCH(C11,'光锥库'!$A$5:$A$174,0))=C18,SUMIFS('光锥固定属性'!$C$5:$C$619,'光锥固定属性'!$A$5:$A$619,C11&amp;"_"&amp;C15,'光锥固定属性'!$B$5:$B$619,"Vulnerability"),0)+SUMIFS('套装固定属性'!$K$5:$K$240,'套装固定属性'!$H$5:$H$240,2,'套装固定属性'!$J$5:$J$240,"Vulnerability")+SUMIFS('条件增益'!$I$5:$I$64,'条件增益'!$A$5:$A$64,2,'条件增益'!$F$5:$F$64,"Vulnerability")</x:f>
        <x:v>0</x:v>
      </x:c>
      <x:c r="D51" s="32" t="n">
        <x:f>SUMIFS('装备输入'!$H$5:$H$28,'装备输入'!$B$5:$B$28,3,'装备输入'!$G$5:$G$28,"Vulnerability")+SUMIFS('装备输入'!$J$5:$J$28,'装备输入'!$B$5:$B$28,3,'装备输入'!$I$5:$I$28,"Vulnerability")+SUMIFS('装备输入'!$L$5:$L$28,'装备输入'!$B$5:$B$28,3,'装备输入'!$K$5:$K$28,"Vulnerability")+SUMIFS('装备输入'!$N$5:$N$28,'装备输入'!$B$5:$B$28,3,'装备输入'!$M$5:$M$28,"Vulnerability")+SUMIFS('装备输入'!$P$5:$P$28,'装备输入'!$B$5:$B$28,3,'装备输入'!$O$5:$O$28,"Vulnerability")+IF(D16=1,SUMIFS('行迹固定属性'!$D$5:$D$1084,'行迹固定属性'!$A$5:$A$1084,D6,'行迹固定属性'!$C$5:$C$1084,"Vulnerability",'行迹固定属性'!$E$5:$E$1084,"&lt;="&amp;D9,'行迹固定属性'!$F$5:$F$1084,"&lt;="&amp;D8),0)+IF(INDEX('光锥库'!$D$5:$D$174,MATCH(D11,'光锥库'!$A$5:$A$174,0))=D18,SUMIFS('光锥固定属性'!$C$5:$C$619,'光锥固定属性'!$A$5:$A$619,D11&amp;"_"&amp;D15,'光锥固定属性'!$B$5:$B$619,"Vulnerability"),0)+SUMIFS('套装固定属性'!$K$5:$K$240,'套装固定属性'!$H$5:$H$240,3,'套装固定属性'!$J$5:$J$240,"Vulnerability")+SUMIFS('条件增益'!$I$5:$I$64,'条件增益'!$A$5:$A$64,3,'条件增益'!$F$5:$F$64,"Vulnerability")</x:f>
        <x:v>0</x:v>
      </x:c>
      <x:c r="E51" s="32" t="n">
        <x:f>SUMIFS('装备输入'!$H$5:$H$28,'装备输入'!$B$5:$B$28,4,'装备输入'!$G$5:$G$28,"Vulnerability")+SUMIFS('装备输入'!$J$5:$J$28,'装备输入'!$B$5:$B$28,4,'装备输入'!$I$5:$I$28,"Vulnerability")+SUMIFS('装备输入'!$L$5:$L$28,'装备输入'!$B$5:$B$28,4,'装备输入'!$K$5:$K$28,"Vulnerability")+SUMIFS('装备输入'!$N$5:$N$28,'装备输入'!$B$5:$B$28,4,'装备输入'!$M$5:$M$28,"Vulnerability")+SUMIFS('装备输入'!$P$5:$P$28,'装备输入'!$B$5:$B$28,4,'装备输入'!$O$5:$O$28,"Vulnerability")+IF(E16=1,SUMIFS('行迹固定属性'!$D$5:$D$1084,'行迹固定属性'!$A$5:$A$1084,E6,'行迹固定属性'!$C$5:$C$1084,"Vulnerability",'行迹固定属性'!$E$5:$E$1084,"&lt;="&amp;E9,'行迹固定属性'!$F$5:$F$1084,"&lt;="&amp;E8),0)+IF(INDEX('光锥库'!$D$5:$D$174,MATCH(E11,'光锥库'!$A$5:$A$174,0))=E18,SUMIFS('光锥固定属性'!$C$5:$C$619,'光锥固定属性'!$A$5:$A$619,E11&amp;"_"&amp;E15,'光锥固定属性'!$B$5:$B$619,"Vulnerability"),0)+SUMIFS('套装固定属性'!$K$5:$K$240,'套装固定属性'!$H$5:$H$240,4,'套装固定属性'!$J$5:$J$240,"Vulnerability")+SUMIFS('条件增益'!$I$5:$I$64,'条件增益'!$A$5:$A$64,4,'条件增益'!$F$5:$F$64,"Vulnerability")</x:f>
        <x:v>0</x:v>
      </x:c>
    </x:row>
    <x:row r="52">
      <x:c r="A52" s="23" t="str">
        <x:v>击破伤害加成</x:v>
      </x:c>
      <x:c r="B52" s="32" t="n">
        <x:f>SUMIFS('装备输入'!$H$5:$H$28,'装备输入'!$B$5:$B$28,1,'装备输入'!$G$5:$G$28,"BreakBonus")+SUMIFS('装备输入'!$J$5:$J$28,'装备输入'!$B$5:$B$28,1,'装备输入'!$I$5:$I$28,"BreakBonus")+SUMIFS('装备输入'!$L$5:$L$28,'装备输入'!$B$5:$B$28,1,'装备输入'!$K$5:$K$28,"BreakBonus")+SUMIFS('装备输入'!$N$5:$N$28,'装备输入'!$B$5:$B$28,1,'装备输入'!$M$5:$M$28,"BreakBonus")+SUMIFS('装备输入'!$P$5:$P$28,'装备输入'!$B$5:$B$28,1,'装备输入'!$O$5:$O$28,"BreakBonus")+IF(B16=1,SUMIFS('行迹固定属性'!$D$5:$D$1084,'行迹固定属性'!$A$5:$A$1084,B6,'行迹固定属性'!$C$5:$C$1084,"BreakBonus",'行迹固定属性'!$E$5:$E$1084,"&lt;="&amp;B9,'行迹固定属性'!$F$5:$F$1084,"&lt;="&amp;B8),0)+IF(INDEX('光锥库'!$D$5:$D$174,MATCH(B11,'光锥库'!$A$5:$A$174,0))=B18,SUMIFS('光锥固定属性'!$C$5:$C$619,'光锥固定属性'!$A$5:$A$619,B11&amp;"_"&amp;B15,'光锥固定属性'!$B$5:$B$619,"BreakBonus"),0)+SUMIFS('套装固定属性'!$K$5:$K$240,'套装固定属性'!$H$5:$H$240,1,'套装固定属性'!$J$5:$J$240,"BreakBonus")+SUMIFS('条件增益'!$I$5:$I$64,'条件增益'!$A$5:$A$64,1,'条件增益'!$F$5:$F$64,"BreakBonus")</x:f>
        <x:v>0</x:v>
      </x:c>
      <x:c r="C52" s="32" t="n">
        <x:f>SUMIFS('装备输入'!$H$5:$H$28,'装备输入'!$B$5:$B$28,2,'装备输入'!$G$5:$G$28,"BreakBonus")+SUMIFS('装备输入'!$J$5:$J$28,'装备输入'!$B$5:$B$28,2,'装备输入'!$I$5:$I$28,"BreakBonus")+SUMIFS('装备输入'!$L$5:$L$28,'装备输入'!$B$5:$B$28,2,'装备输入'!$K$5:$K$28,"BreakBonus")+SUMIFS('装备输入'!$N$5:$N$28,'装备输入'!$B$5:$B$28,2,'装备输入'!$M$5:$M$28,"BreakBonus")+SUMIFS('装备输入'!$P$5:$P$28,'装备输入'!$B$5:$B$28,2,'装备输入'!$O$5:$O$28,"BreakBonus")+IF(C16=1,SUMIFS('行迹固定属性'!$D$5:$D$1084,'行迹固定属性'!$A$5:$A$1084,C6,'行迹固定属性'!$C$5:$C$1084,"BreakBonus",'行迹固定属性'!$E$5:$E$1084,"&lt;="&amp;C9,'行迹固定属性'!$F$5:$F$1084,"&lt;="&amp;C8),0)+IF(INDEX('光锥库'!$D$5:$D$174,MATCH(C11,'光锥库'!$A$5:$A$174,0))=C18,SUMIFS('光锥固定属性'!$C$5:$C$619,'光锥固定属性'!$A$5:$A$619,C11&amp;"_"&amp;C15,'光锥固定属性'!$B$5:$B$619,"BreakBonus"),0)+SUMIFS('套装固定属性'!$K$5:$K$240,'套装固定属性'!$H$5:$H$240,2,'套装固定属性'!$J$5:$J$240,"BreakBonus")+SUMIFS('条件增益'!$I$5:$I$64,'条件增益'!$A$5:$A$64,2,'条件增益'!$F$5:$F$64,"BreakBonus")</x:f>
        <x:v>0</x:v>
      </x:c>
      <x:c r="D52" s="32" t="n">
        <x:f>SUMIFS('装备输入'!$H$5:$H$28,'装备输入'!$B$5:$B$28,3,'装备输入'!$G$5:$G$28,"BreakBonus")+SUMIFS('装备输入'!$J$5:$J$28,'装备输入'!$B$5:$B$28,3,'装备输入'!$I$5:$I$28,"BreakBonus")+SUMIFS('装备输入'!$L$5:$L$28,'装备输入'!$B$5:$B$28,3,'装备输入'!$K$5:$K$28,"BreakBonus")+SUMIFS('装备输入'!$N$5:$N$28,'装备输入'!$B$5:$B$28,3,'装备输入'!$M$5:$M$28,"BreakBonus")+SUMIFS('装备输入'!$P$5:$P$28,'装备输入'!$B$5:$B$28,3,'装备输入'!$O$5:$O$28,"BreakBonus")+IF(D16=1,SUMIFS('行迹固定属性'!$D$5:$D$1084,'行迹固定属性'!$A$5:$A$1084,D6,'行迹固定属性'!$C$5:$C$1084,"BreakBonus",'行迹固定属性'!$E$5:$E$1084,"&lt;="&amp;D9,'行迹固定属性'!$F$5:$F$1084,"&lt;="&amp;D8),0)+IF(INDEX('光锥库'!$D$5:$D$174,MATCH(D11,'光锥库'!$A$5:$A$174,0))=D18,SUMIFS('光锥固定属性'!$C$5:$C$619,'光锥固定属性'!$A$5:$A$619,D11&amp;"_"&amp;D15,'光锥固定属性'!$B$5:$B$619,"BreakBonus"),0)+SUMIFS('套装固定属性'!$K$5:$K$240,'套装固定属性'!$H$5:$H$240,3,'套装固定属性'!$J$5:$J$240,"BreakBonus")+SUMIFS('条件增益'!$I$5:$I$64,'条件增益'!$A$5:$A$64,3,'条件增益'!$F$5:$F$64,"BreakBonus")</x:f>
        <x:v>0</x:v>
      </x:c>
      <x:c r="E52" s="32" t="n">
        <x:f>SUMIFS('装备输入'!$H$5:$H$28,'装备输入'!$B$5:$B$28,4,'装备输入'!$G$5:$G$28,"BreakBonus")+SUMIFS('装备输入'!$J$5:$J$28,'装备输入'!$B$5:$B$28,4,'装备输入'!$I$5:$I$28,"BreakBonus")+SUMIFS('装备输入'!$L$5:$L$28,'装备输入'!$B$5:$B$28,4,'装备输入'!$K$5:$K$28,"BreakBonus")+SUMIFS('装备输入'!$N$5:$N$28,'装备输入'!$B$5:$B$28,4,'装备输入'!$M$5:$M$28,"BreakBonus")+SUMIFS('装备输入'!$P$5:$P$28,'装备输入'!$B$5:$B$28,4,'装备输入'!$O$5:$O$28,"BreakBonus")+IF(E16=1,SUMIFS('行迹固定属性'!$D$5:$D$1084,'行迹固定属性'!$A$5:$A$1084,E6,'行迹固定属性'!$C$5:$C$1084,"BreakBonus",'行迹固定属性'!$E$5:$E$1084,"&lt;="&amp;E9,'行迹固定属性'!$F$5:$F$1084,"&lt;="&amp;E8),0)+IF(INDEX('光锥库'!$D$5:$D$174,MATCH(E11,'光锥库'!$A$5:$A$174,0))=E18,SUMIFS('光锥固定属性'!$C$5:$C$619,'光锥固定属性'!$A$5:$A$619,E11&amp;"_"&amp;E15,'光锥固定属性'!$B$5:$B$619,"BreakBonus"),0)+SUMIFS('套装固定属性'!$K$5:$K$240,'套装固定属性'!$H$5:$H$240,4,'套装固定属性'!$J$5:$J$240,"BreakBonus")+SUMIFS('条件增益'!$I$5:$I$64,'条件增益'!$A$5:$A$64,4,'条件增益'!$F$5:$F$64,"BreakBonus")</x:f>
        <x:v>0</x:v>
      </x:c>
    </x:row>
    <x:row r="53">
      <x:c r="A53" s="23" t="str">
        <x:v>超击破加成</x:v>
      </x:c>
      <x:c r="B53" s="32" t="n">
        <x:f>SUMIFS('装备输入'!$H$5:$H$28,'装备输入'!$B$5:$B$28,1,'装备输入'!$G$5:$G$28,"SuperBreakBonus")+SUMIFS('装备输入'!$J$5:$J$28,'装备输入'!$B$5:$B$28,1,'装备输入'!$I$5:$I$28,"SuperBreakBonus")+SUMIFS('装备输入'!$L$5:$L$28,'装备输入'!$B$5:$B$28,1,'装备输入'!$K$5:$K$28,"SuperBreakBonus")+SUMIFS('装备输入'!$N$5:$N$28,'装备输入'!$B$5:$B$28,1,'装备输入'!$M$5:$M$28,"SuperBreakBonus")+SUMIFS('装备输入'!$P$5:$P$28,'装备输入'!$B$5:$B$28,1,'装备输入'!$O$5:$O$28,"SuperBreakBonus")+IF(B16=1,SUMIFS('行迹固定属性'!$D$5:$D$1084,'行迹固定属性'!$A$5:$A$1084,B6,'行迹固定属性'!$C$5:$C$1084,"SuperBreakBonus",'行迹固定属性'!$E$5:$E$1084,"&lt;="&amp;B9,'行迹固定属性'!$F$5:$F$1084,"&lt;="&amp;B8),0)+IF(INDEX('光锥库'!$D$5:$D$174,MATCH(B11,'光锥库'!$A$5:$A$174,0))=B18,SUMIFS('光锥固定属性'!$C$5:$C$619,'光锥固定属性'!$A$5:$A$619,B11&amp;"_"&amp;B15,'光锥固定属性'!$B$5:$B$619,"SuperBreakBonus"),0)+SUMIFS('套装固定属性'!$K$5:$K$240,'套装固定属性'!$H$5:$H$240,1,'套装固定属性'!$J$5:$J$240,"SuperBreakBonus")+SUMIFS('条件增益'!$I$5:$I$64,'条件增益'!$A$5:$A$64,1,'条件增益'!$F$5:$F$64,"SuperBreakBonus")</x:f>
        <x:v>0</x:v>
      </x:c>
      <x:c r="C53" s="32" t="n">
        <x:f>SUMIFS('装备输入'!$H$5:$H$28,'装备输入'!$B$5:$B$28,2,'装备输入'!$G$5:$G$28,"SuperBreakBonus")+SUMIFS('装备输入'!$J$5:$J$28,'装备输入'!$B$5:$B$28,2,'装备输入'!$I$5:$I$28,"SuperBreakBonus")+SUMIFS('装备输入'!$L$5:$L$28,'装备输入'!$B$5:$B$28,2,'装备输入'!$K$5:$K$28,"SuperBreakBonus")+SUMIFS('装备输入'!$N$5:$N$28,'装备输入'!$B$5:$B$28,2,'装备输入'!$M$5:$M$28,"SuperBreakBonus")+SUMIFS('装备输入'!$P$5:$P$28,'装备输入'!$B$5:$B$28,2,'装备输入'!$O$5:$O$28,"SuperBreakBonus")+IF(C16=1,SUMIFS('行迹固定属性'!$D$5:$D$1084,'行迹固定属性'!$A$5:$A$1084,C6,'行迹固定属性'!$C$5:$C$1084,"SuperBreakBonus",'行迹固定属性'!$E$5:$E$1084,"&lt;="&amp;C9,'行迹固定属性'!$F$5:$F$1084,"&lt;="&amp;C8),0)+IF(INDEX('光锥库'!$D$5:$D$174,MATCH(C11,'光锥库'!$A$5:$A$174,0))=C18,SUMIFS('光锥固定属性'!$C$5:$C$619,'光锥固定属性'!$A$5:$A$619,C11&amp;"_"&amp;C15,'光锥固定属性'!$B$5:$B$619,"SuperBreakBonus"),0)+SUMIFS('套装固定属性'!$K$5:$K$240,'套装固定属性'!$H$5:$H$240,2,'套装固定属性'!$J$5:$J$240,"SuperBreakBonus")+SUMIFS('条件增益'!$I$5:$I$64,'条件增益'!$A$5:$A$64,2,'条件增益'!$F$5:$F$64,"SuperBreakBonus")</x:f>
        <x:v>0</x:v>
      </x:c>
      <x:c r="D53" s="32" t="n">
        <x:f>SUMIFS('装备输入'!$H$5:$H$28,'装备输入'!$B$5:$B$28,3,'装备输入'!$G$5:$G$28,"SuperBreakBonus")+SUMIFS('装备输入'!$J$5:$J$28,'装备输入'!$B$5:$B$28,3,'装备输入'!$I$5:$I$28,"SuperBreakBonus")+SUMIFS('装备输入'!$L$5:$L$28,'装备输入'!$B$5:$B$28,3,'装备输入'!$K$5:$K$28,"SuperBreakBonus")+SUMIFS('装备输入'!$N$5:$N$28,'装备输入'!$B$5:$B$28,3,'装备输入'!$M$5:$M$28,"SuperBreakBonus")+SUMIFS('装备输入'!$P$5:$P$28,'装备输入'!$B$5:$B$28,3,'装备输入'!$O$5:$O$28,"SuperBreakBonus")+IF(D16=1,SUMIFS('行迹固定属性'!$D$5:$D$1084,'行迹固定属性'!$A$5:$A$1084,D6,'行迹固定属性'!$C$5:$C$1084,"SuperBreakBonus",'行迹固定属性'!$E$5:$E$1084,"&lt;="&amp;D9,'行迹固定属性'!$F$5:$F$1084,"&lt;="&amp;D8),0)+IF(INDEX('光锥库'!$D$5:$D$174,MATCH(D11,'光锥库'!$A$5:$A$174,0))=D18,SUMIFS('光锥固定属性'!$C$5:$C$619,'光锥固定属性'!$A$5:$A$619,D11&amp;"_"&amp;D15,'光锥固定属性'!$B$5:$B$619,"SuperBreakBonus"),0)+SUMIFS('套装固定属性'!$K$5:$K$240,'套装固定属性'!$H$5:$H$240,3,'套装固定属性'!$J$5:$J$240,"SuperBreakBonus")+SUMIFS('条件增益'!$I$5:$I$64,'条件增益'!$A$5:$A$64,3,'条件增益'!$F$5:$F$64,"SuperBreakBonus")</x:f>
        <x:v>0</x:v>
      </x:c>
      <x:c r="E53" s="32" t="n">
        <x:f>SUMIFS('装备输入'!$H$5:$H$28,'装备输入'!$B$5:$B$28,4,'装备输入'!$G$5:$G$28,"SuperBreakBonus")+SUMIFS('装备输入'!$J$5:$J$28,'装备输入'!$B$5:$B$28,4,'装备输入'!$I$5:$I$28,"SuperBreakBonus")+SUMIFS('装备输入'!$L$5:$L$28,'装备输入'!$B$5:$B$28,4,'装备输入'!$K$5:$K$28,"SuperBreakBonus")+SUMIFS('装备输入'!$N$5:$N$28,'装备输入'!$B$5:$B$28,4,'装备输入'!$M$5:$M$28,"SuperBreakBonus")+SUMIFS('装备输入'!$P$5:$P$28,'装备输入'!$B$5:$B$28,4,'装备输入'!$O$5:$O$28,"SuperBreakBonus")+IF(E16=1,SUMIFS('行迹固定属性'!$D$5:$D$1084,'行迹固定属性'!$A$5:$A$1084,E6,'行迹固定属性'!$C$5:$C$1084,"SuperBreakBonus",'行迹固定属性'!$E$5:$E$1084,"&lt;="&amp;E9,'行迹固定属性'!$F$5:$F$1084,"&lt;="&amp;E8),0)+IF(INDEX('光锥库'!$D$5:$D$174,MATCH(E11,'光锥库'!$A$5:$A$174,0))=E18,SUMIFS('光锥固定属性'!$C$5:$C$619,'光锥固定属性'!$A$5:$A$619,E11&amp;"_"&amp;E15,'光锥固定属性'!$B$5:$B$619,"SuperBreakBonus"),0)+SUMIFS('套装固定属性'!$K$5:$K$240,'套装固定属性'!$H$5:$H$240,4,'套装固定属性'!$J$5:$J$240,"SuperBreakBonus")+SUMIFS('条件增益'!$I$5:$I$64,'条件增益'!$A$5:$A$64,4,'条件增益'!$F$5:$F$64,"SuperBreakBonus")</x:f>
        <x:v>0</x:v>
      </x:c>
    </x:row>
    <x:row r="54">
      <x:c r="A54" s="23" t="str">
        <x:v>超击破转换倍率</x:v>
      </x:c>
      <x:c r="B54" s="32" t="n">
        <x:f>SUMIFS('装备输入'!$H$5:$H$28,'装备输入'!$B$5:$B$28,1,'装备输入'!$G$5:$G$28,"SuperBreakConvert")+SUMIFS('装备输入'!$J$5:$J$28,'装备输入'!$B$5:$B$28,1,'装备输入'!$I$5:$I$28,"SuperBreakConvert")+SUMIFS('装备输入'!$L$5:$L$28,'装备输入'!$B$5:$B$28,1,'装备输入'!$K$5:$K$28,"SuperBreakConvert")+SUMIFS('装备输入'!$N$5:$N$28,'装备输入'!$B$5:$B$28,1,'装备输入'!$M$5:$M$28,"SuperBreakConvert")+SUMIFS('装备输入'!$P$5:$P$28,'装备输入'!$B$5:$B$28,1,'装备输入'!$O$5:$O$28,"SuperBreakConvert")+IF(B16=1,SUMIFS('行迹固定属性'!$D$5:$D$1084,'行迹固定属性'!$A$5:$A$1084,B6,'行迹固定属性'!$C$5:$C$1084,"SuperBreakConvert",'行迹固定属性'!$E$5:$E$1084,"&lt;="&amp;B9,'行迹固定属性'!$F$5:$F$1084,"&lt;="&amp;B8),0)+IF(INDEX('光锥库'!$D$5:$D$174,MATCH(B11,'光锥库'!$A$5:$A$174,0))=B18,SUMIFS('光锥固定属性'!$C$5:$C$619,'光锥固定属性'!$A$5:$A$619,B11&amp;"_"&amp;B15,'光锥固定属性'!$B$5:$B$619,"SuperBreakConvert"),0)+SUMIFS('套装固定属性'!$K$5:$K$240,'套装固定属性'!$H$5:$H$240,1,'套装固定属性'!$J$5:$J$240,"SuperBreakConvert")+SUMIFS('条件增益'!$I$5:$I$64,'条件增益'!$A$5:$A$64,1,'条件增益'!$F$5:$F$64,"SuperBreakConvert")</x:f>
        <x:v>0</x:v>
      </x:c>
      <x:c r="C54" s="32" t="n">
        <x:f>SUMIFS('装备输入'!$H$5:$H$28,'装备输入'!$B$5:$B$28,2,'装备输入'!$G$5:$G$28,"SuperBreakConvert")+SUMIFS('装备输入'!$J$5:$J$28,'装备输入'!$B$5:$B$28,2,'装备输入'!$I$5:$I$28,"SuperBreakConvert")+SUMIFS('装备输入'!$L$5:$L$28,'装备输入'!$B$5:$B$28,2,'装备输入'!$K$5:$K$28,"SuperBreakConvert")+SUMIFS('装备输入'!$N$5:$N$28,'装备输入'!$B$5:$B$28,2,'装备输入'!$M$5:$M$28,"SuperBreakConvert")+SUMIFS('装备输入'!$P$5:$P$28,'装备输入'!$B$5:$B$28,2,'装备输入'!$O$5:$O$28,"SuperBreakConvert")+IF(C16=1,SUMIFS('行迹固定属性'!$D$5:$D$1084,'行迹固定属性'!$A$5:$A$1084,C6,'行迹固定属性'!$C$5:$C$1084,"SuperBreakConvert",'行迹固定属性'!$E$5:$E$1084,"&lt;="&amp;C9,'行迹固定属性'!$F$5:$F$1084,"&lt;="&amp;C8),0)+IF(INDEX('光锥库'!$D$5:$D$174,MATCH(C11,'光锥库'!$A$5:$A$174,0))=C18,SUMIFS('光锥固定属性'!$C$5:$C$619,'光锥固定属性'!$A$5:$A$619,C11&amp;"_"&amp;C15,'光锥固定属性'!$B$5:$B$619,"SuperBreakConvert"),0)+SUMIFS('套装固定属性'!$K$5:$K$240,'套装固定属性'!$H$5:$H$240,2,'套装固定属性'!$J$5:$J$240,"SuperBreakConvert")+SUMIFS('条件增益'!$I$5:$I$64,'条件增益'!$A$5:$A$64,2,'条件增益'!$F$5:$F$64,"SuperBreakConvert")</x:f>
        <x:v>0</x:v>
      </x:c>
      <x:c r="D54" s="32" t="n">
        <x:f>SUMIFS('装备输入'!$H$5:$H$28,'装备输入'!$B$5:$B$28,3,'装备输入'!$G$5:$G$28,"SuperBreakConvert")+SUMIFS('装备输入'!$J$5:$J$28,'装备输入'!$B$5:$B$28,3,'装备输入'!$I$5:$I$28,"SuperBreakConvert")+SUMIFS('装备输入'!$L$5:$L$28,'装备输入'!$B$5:$B$28,3,'装备输入'!$K$5:$K$28,"SuperBreakConvert")+SUMIFS('装备输入'!$N$5:$N$28,'装备输入'!$B$5:$B$28,3,'装备输入'!$M$5:$M$28,"SuperBreakConvert")+SUMIFS('装备输入'!$P$5:$P$28,'装备输入'!$B$5:$B$28,3,'装备输入'!$O$5:$O$28,"SuperBreakConvert")+IF(D16=1,SUMIFS('行迹固定属性'!$D$5:$D$1084,'行迹固定属性'!$A$5:$A$1084,D6,'行迹固定属性'!$C$5:$C$1084,"SuperBreakConvert",'行迹固定属性'!$E$5:$E$1084,"&lt;="&amp;D9,'行迹固定属性'!$F$5:$F$1084,"&lt;="&amp;D8),0)+IF(INDEX('光锥库'!$D$5:$D$174,MATCH(D11,'光锥库'!$A$5:$A$174,0))=D18,SUMIFS('光锥固定属性'!$C$5:$C$619,'光锥固定属性'!$A$5:$A$619,D11&amp;"_"&amp;D15,'光锥固定属性'!$B$5:$B$619,"SuperBreakConvert"),0)+SUMIFS('套装固定属性'!$K$5:$K$240,'套装固定属性'!$H$5:$H$240,3,'套装固定属性'!$J$5:$J$240,"SuperBreakConvert")+SUMIFS('条件增益'!$I$5:$I$64,'条件增益'!$A$5:$A$64,3,'条件增益'!$F$5:$F$64,"SuperBreakConvert")</x:f>
        <x:v>0</x:v>
      </x:c>
      <x:c r="E54" s="32" t="n">
        <x:f>SUMIFS('装备输入'!$H$5:$H$28,'装备输入'!$B$5:$B$28,4,'装备输入'!$G$5:$G$28,"SuperBreakConvert")+SUMIFS('装备输入'!$J$5:$J$28,'装备输入'!$B$5:$B$28,4,'装备输入'!$I$5:$I$28,"SuperBreakConvert")+SUMIFS('装备输入'!$L$5:$L$28,'装备输入'!$B$5:$B$28,4,'装备输入'!$K$5:$K$28,"SuperBreakConvert")+SUMIFS('装备输入'!$N$5:$N$28,'装备输入'!$B$5:$B$28,4,'装备输入'!$M$5:$M$28,"SuperBreakConvert")+SUMIFS('装备输入'!$P$5:$P$28,'装备输入'!$B$5:$B$28,4,'装备输入'!$O$5:$O$28,"SuperBreakConvert")+IF(E16=1,SUMIFS('行迹固定属性'!$D$5:$D$1084,'行迹固定属性'!$A$5:$A$1084,E6,'行迹固定属性'!$C$5:$C$1084,"SuperBreakConvert",'行迹固定属性'!$E$5:$E$1084,"&lt;="&amp;E9,'行迹固定属性'!$F$5:$F$1084,"&lt;="&amp;E8),0)+IF(INDEX('光锥库'!$D$5:$D$174,MATCH(E11,'光锥库'!$A$5:$A$174,0))=E18,SUMIFS('光锥固定属性'!$C$5:$C$619,'光锥固定属性'!$A$5:$A$619,E11&amp;"_"&amp;E15,'光锥固定属性'!$B$5:$B$619,"SuperBreakConvert"),0)+SUMIFS('套装固定属性'!$K$5:$K$240,'套装固定属性'!$H$5:$H$240,4,'套装固定属性'!$J$5:$J$240,"SuperBreakConvert")+SUMIFS('条件增益'!$I$5:$I$64,'条件增益'!$A$5:$A$64,4,'条件增益'!$F$5:$F$64,"SuperBreakConvert")</x:f>
        <x:v>0</x:v>
      </x:c>
    </x:row>
    <x:row r="55">
      <x:c r="A55" s="23" t="str">
        <x:v>虚弱</x:v>
      </x:c>
      <x:c r="B55" s="32" t="n">
        <x:f>SUMIFS('装备输入'!$H$5:$H$28,'装备输入'!$B$5:$B$28,1,'装备输入'!$G$5:$G$28,"Weaken")+SUMIFS('装备输入'!$J$5:$J$28,'装备输入'!$B$5:$B$28,1,'装备输入'!$I$5:$I$28,"Weaken")+SUMIFS('装备输入'!$L$5:$L$28,'装备输入'!$B$5:$B$28,1,'装备输入'!$K$5:$K$28,"Weaken")+SUMIFS('装备输入'!$N$5:$N$28,'装备输入'!$B$5:$B$28,1,'装备输入'!$M$5:$M$28,"Weaken")+SUMIFS('装备输入'!$P$5:$P$28,'装备输入'!$B$5:$B$28,1,'装备输入'!$O$5:$O$28,"Weaken")+IF(B16=1,SUMIFS('行迹固定属性'!$D$5:$D$1084,'行迹固定属性'!$A$5:$A$1084,B6,'行迹固定属性'!$C$5:$C$1084,"Weaken",'行迹固定属性'!$E$5:$E$1084,"&lt;="&amp;B9,'行迹固定属性'!$F$5:$F$1084,"&lt;="&amp;B8),0)+IF(INDEX('光锥库'!$D$5:$D$174,MATCH(B11,'光锥库'!$A$5:$A$174,0))=B18,SUMIFS('光锥固定属性'!$C$5:$C$619,'光锥固定属性'!$A$5:$A$619,B11&amp;"_"&amp;B15,'光锥固定属性'!$B$5:$B$619,"Weaken"),0)+SUMIFS('套装固定属性'!$K$5:$K$240,'套装固定属性'!$H$5:$H$240,1,'套装固定属性'!$J$5:$J$240,"Weaken")+SUMIFS('条件增益'!$I$5:$I$64,'条件增益'!$A$5:$A$64,1,'条件增益'!$F$5:$F$64,"Weaken")</x:f>
        <x:v>0</x:v>
      </x:c>
      <x:c r="C55" s="32" t="n">
        <x:f>SUMIFS('装备输入'!$H$5:$H$28,'装备输入'!$B$5:$B$28,2,'装备输入'!$G$5:$G$28,"Weaken")+SUMIFS('装备输入'!$J$5:$J$28,'装备输入'!$B$5:$B$28,2,'装备输入'!$I$5:$I$28,"Weaken")+SUMIFS('装备输入'!$L$5:$L$28,'装备输入'!$B$5:$B$28,2,'装备输入'!$K$5:$K$28,"Weaken")+SUMIFS('装备输入'!$N$5:$N$28,'装备输入'!$B$5:$B$28,2,'装备输入'!$M$5:$M$28,"Weaken")+SUMIFS('装备输入'!$P$5:$P$28,'装备输入'!$B$5:$B$28,2,'装备输入'!$O$5:$O$28,"Weaken")+IF(C16=1,SUMIFS('行迹固定属性'!$D$5:$D$1084,'行迹固定属性'!$A$5:$A$1084,C6,'行迹固定属性'!$C$5:$C$1084,"Weaken",'行迹固定属性'!$E$5:$E$1084,"&lt;="&amp;C9,'行迹固定属性'!$F$5:$F$1084,"&lt;="&amp;C8),0)+IF(INDEX('光锥库'!$D$5:$D$174,MATCH(C11,'光锥库'!$A$5:$A$174,0))=C18,SUMIFS('光锥固定属性'!$C$5:$C$619,'光锥固定属性'!$A$5:$A$619,C11&amp;"_"&amp;C15,'光锥固定属性'!$B$5:$B$619,"Weaken"),0)+SUMIFS('套装固定属性'!$K$5:$K$240,'套装固定属性'!$H$5:$H$240,2,'套装固定属性'!$J$5:$J$240,"Weaken")+SUMIFS('条件增益'!$I$5:$I$64,'条件增益'!$A$5:$A$64,2,'条件增益'!$F$5:$F$64,"Weaken")</x:f>
        <x:v>0</x:v>
      </x:c>
      <x:c r="D55" s="32" t="n">
        <x:f>SUMIFS('装备输入'!$H$5:$H$28,'装备输入'!$B$5:$B$28,3,'装备输入'!$G$5:$G$28,"Weaken")+SUMIFS('装备输入'!$J$5:$J$28,'装备输入'!$B$5:$B$28,3,'装备输入'!$I$5:$I$28,"Weaken")+SUMIFS('装备输入'!$L$5:$L$28,'装备输入'!$B$5:$B$28,3,'装备输入'!$K$5:$K$28,"Weaken")+SUMIFS('装备输入'!$N$5:$N$28,'装备输入'!$B$5:$B$28,3,'装备输入'!$M$5:$M$28,"Weaken")+SUMIFS('装备输入'!$P$5:$P$28,'装备输入'!$B$5:$B$28,3,'装备输入'!$O$5:$O$28,"Weaken")+IF(D16=1,SUMIFS('行迹固定属性'!$D$5:$D$1084,'行迹固定属性'!$A$5:$A$1084,D6,'行迹固定属性'!$C$5:$C$1084,"Weaken",'行迹固定属性'!$E$5:$E$1084,"&lt;="&amp;D9,'行迹固定属性'!$F$5:$F$1084,"&lt;="&amp;D8),0)+IF(INDEX('光锥库'!$D$5:$D$174,MATCH(D11,'光锥库'!$A$5:$A$174,0))=D18,SUMIFS('光锥固定属性'!$C$5:$C$619,'光锥固定属性'!$A$5:$A$619,D11&amp;"_"&amp;D15,'光锥固定属性'!$B$5:$B$619,"Weaken"),0)+SUMIFS('套装固定属性'!$K$5:$K$240,'套装固定属性'!$H$5:$H$240,3,'套装固定属性'!$J$5:$J$240,"Weaken")+SUMIFS('条件增益'!$I$5:$I$64,'条件增益'!$A$5:$A$64,3,'条件增益'!$F$5:$F$64,"Weaken")</x:f>
        <x:v>0</x:v>
      </x:c>
      <x:c r="E55" s="32" t="n">
        <x:f>SUMIFS('装备输入'!$H$5:$H$28,'装备输入'!$B$5:$B$28,4,'装备输入'!$G$5:$G$28,"Weaken")+SUMIFS('装备输入'!$J$5:$J$28,'装备输入'!$B$5:$B$28,4,'装备输入'!$I$5:$I$28,"Weaken")+SUMIFS('装备输入'!$L$5:$L$28,'装备输入'!$B$5:$B$28,4,'装备输入'!$K$5:$K$28,"Weaken")+SUMIFS('装备输入'!$N$5:$N$28,'装备输入'!$B$5:$B$28,4,'装备输入'!$M$5:$M$28,"Weaken")+SUMIFS('装备输入'!$P$5:$P$28,'装备输入'!$B$5:$B$28,4,'装备输入'!$O$5:$O$28,"Weaken")+IF(E16=1,SUMIFS('行迹固定属性'!$D$5:$D$1084,'行迹固定属性'!$A$5:$A$1084,E6,'行迹固定属性'!$C$5:$C$1084,"Weaken",'行迹固定属性'!$E$5:$E$1084,"&lt;="&amp;E9,'行迹固定属性'!$F$5:$F$1084,"&lt;="&amp;E8),0)+IF(INDEX('光锥库'!$D$5:$D$174,MATCH(E11,'光锥库'!$A$5:$A$174,0))=E18,SUMIFS('光锥固定属性'!$C$5:$C$619,'光锥固定属性'!$A$5:$A$619,E11&amp;"_"&amp;E15,'光锥固定属性'!$B$5:$B$619,"Weaken"),0)+SUMIFS('套装固定属性'!$K$5:$K$240,'套装固定属性'!$H$5:$H$240,4,'套装固定属性'!$J$5:$J$240,"Weaken")+SUMIFS('条件增益'!$I$5:$I$64,'条件增益'!$A$5:$A$64,4,'条件增益'!$F$5:$F$64,"Weaken")</x:f>
        <x:v>0</x:v>
      </x:c>
    </x:row>
    <x:row r="56">
      <x:c r="A56" s="23" t="str">
        <x:v>独立增伤</x:v>
      </x:c>
      <x:c r="B56" s="32" t="n">
        <x:f>SUMIFS('装备输入'!$H$5:$H$28,'装备输入'!$B$5:$B$28,1,'装备输入'!$G$5:$G$28,"IndependentBonus")+SUMIFS('装备输入'!$J$5:$J$28,'装备输入'!$B$5:$B$28,1,'装备输入'!$I$5:$I$28,"IndependentBonus")+SUMIFS('装备输入'!$L$5:$L$28,'装备输入'!$B$5:$B$28,1,'装备输入'!$K$5:$K$28,"IndependentBonus")+SUMIFS('装备输入'!$N$5:$N$28,'装备输入'!$B$5:$B$28,1,'装备输入'!$M$5:$M$28,"IndependentBonus")+SUMIFS('装备输入'!$P$5:$P$28,'装备输入'!$B$5:$B$28,1,'装备输入'!$O$5:$O$28,"IndependentBonus")+IF(B16=1,SUMIFS('行迹固定属性'!$D$5:$D$1084,'行迹固定属性'!$A$5:$A$1084,B6,'行迹固定属性'!$C$5:$C$1084,"IndependentBonus",'行迹固定属性'!$E$5:$E$1084,"&lt;="&amp;B9,'行迹固定属性'!$F$5:$F$1084,"&lt;="&amp;B8),0)+IF(INDEX('光锥库'!$D$5:$D$174,MATCH(B11,'光锥库'!$A$5:$A$174,0))=B18,SUMIFS('光锥固定属性'!$C$5:$C$619,'光锥固定属性'!$A$5:$A$619,B11&amp;"_"&amp;B15,'光锥固定属性'!$B$5:$B$619,"IndependentBonus"),0)+SUMIFS('套装固定属性'!$K$5:$K$240,'套装固定属性'!$H$5:$H$240,1,'套装固定属性'!$J$5:$J$240,"IndependentBonus")+SUMIFS('条件增益'!$I$5:$I$64,'条件增益'!$A$5:$A$64,1,'条件增益'!$F$5:$F$64,"IndependentBonus")</x:f>
        <x:v>0</x:v>
      </x:c>
      <x:c r="C56" s="32" t="n">
        <x:f>SUMIFS('装备输入'!$H$5:$H$28,'装备输入'!$B$5:$B$28,2,'装备输入'!$G$5:$G$28,"IndependentBonus")+SUMIFS('装备输入'!$J$5:$J$28,'装备输入'!$B$5:$B$28,2,'装备输入'!$I$5:$I$28,"IndependentBonus")+SUMIFS('装备输入'!$L$5:$L$28,'装备输入'!$B$5:$B$28,2,'装备输入'!$K$5:$K$28,"IndependentBonus")+SUMIFS('装备输入'!$N$5:$N$28,'装备输入'!$B$5:$B$28,2,'装备输入'!$M$5:$M$28,"IndependentBonus")+SUMIFS('装备输入'!$P$5:$P$28,'装备输入'!$B$5:$B$28,2,'装备输入'!$O$5:$O$28,"IndependentBonus")+IF(C16=1,SUMIFS('行迹固定属性'!$D$5:$D$1084,'行迹固定属性'!$A$5:$A$1084,C6,'行迹固定属性'!$C$5:$C$1084,"IndependentBonus",'行迹固定属性'!$E$5:$E$1084,"&lt;="&amp;C9,'行迹固定属性'!$F$5:$F$1084,"&lt;="&amp;C8),0)+IF(INDEX('光锥库'!$D$5:$D$174,MATCH(C11,'光锥库'!$A$5:$A$174,0))=C18,SUMIFS('光锥固定属性'!$C$5:$C$619,'光锥固定属性'!$A$5:$A$619,C11&amp;"_"&amp;C15,'光锥固定属性'!$B$5:$B$619,"IndependentBonus"),0)+SUMIFS('套装固定属性'!$K$5:$K$240,'套装固定属性'!$H$5:$H$240,2,'套装固定属性'!$J$5:$J$240,"IndependentBonus")+SUMIFS('条件增益'!$I$5:$I$64,'条件增益'!$A$5:$A$64,2,'条件增益'!$F$5:$F$64,"IndependentBonus")</x:f>
        <x:v>0</x:v>
      </x:c>
      <x:c r="D56" s="32" t="n">
        <x:f>SUMIFS('装备输入'!$H$5:$H$28,'装备输入'!$B$5:$B$28,3,'装备输入'!$G$5:$G$28,"IndependentBonus")+SUMIFS('装备输入'!$J$5:$J$28,'装备输入'!$B$5:$B$28,3,'装备输入'!$I$5:$I$28,"IndependentBonus")+SUMIFS('装备输入'!$L$5:$L$28,'装备输入'!$B$5:$B$28,3,'装备输入'!$K$5:$K$28,"IndependentBonus")+SUMIFS('装备输入'!$N$5:$N$28,'装备输入'!$B$5:$B$28,3,'装备输入'!$M$5:$M$28,"IndependentBonus")+SUMIFS('装备输入'!$P$5:$P$28,'装备输入'!$B$5:$B$28,3,'装备输入'!$O$5:$O$28,"IndependentBonus")+IF(D16=1,SUMIFS('行迹固定属性'!$D$5:$D$1084,'行迹固定属性'!$A$5:$A$1084,D6,'行迹固定属性'!$C$5:$C$1084,"IndependentBonus",'行迹固定属性'!$E$5:$E$1084,"&lt;="&amp;D9,'行迹固定属性'!$F$5:$F$1084,"&lt;="&amp;D8),0)+IF(INDEX('光锥库'!$D$5:$D$174,MATCH(D11,'光锥库'!$A$5:$A$174,0))=D18,SUMIFS('光锥固定属性'!$C$5:$C$619,'光锥固定属性'!$A$5:$A$619,D11&amp;"_"&amp;D15,'光锥固定属性'!$B$5:$B$619,"IndependentBonus"),0)+SUMIFS('套装固定属性'!$K$5:$K$240,'套装固定属性'!$H$5:$H$240,3,'套装固定属性'!$J$5:$J$240,"IndependentBonus")+SUMIFS('条件增益'!$I$5:$I$64,'条件增益'!$A$5:$A$64,3,'条件增益'!$F$5:$F$64,"IndependentBonus")</x:f>
        <x:v>0</x:v>
      </x:c>
      <x:c r="E56" s="32" t="n">
        <x:f>SUMIFS('装备输入'!$H$5:$H$28,'装备输入'!$B$5:$B$28,4,'装备输入'!$G$5:$G$28,"IndependentBonus")+SUMIFS('装备输入'!$J$5:$J$28,'装备输入'!$B$5:$B$28,4,'装备输入'!$I$5:$I$28,"IndependentBonus")+SUMIFS('装备输入'!$L$5:$L$28,'装备输入'!$B$5:$B$28,4,'装备输入'!$K$5:$K$28,"IndependentBonus")+SUMIFS('装备输入'!$N$5:$N$28,'装备输入'!$B$5:$B$28,4,'装备输入'!$M$5:$M$28,"IndependentBonus")+SUMIFS('装备输入'!$P$5:$P$28,'装备输入'!$B$5:$B$28,4,'装备输入'!$O$5:$O$28,"IndependentBonus")+IF(E16=1,SUMIFS('行迹固定属性'!$D$5:$D$1084,'行迹固定属性'!$A$5:$A$1084,E6,'行迹固定属性'!$C$5:$C$1084,"IndependentBonus",'行迹固定属性'!$E$5:$E$1084,"&lt;="&amp;E9,'行迹固定属性'!$F$5:$F$1084,"&lt;="&amp;E8),0)+IF(INDEX('光锥库'!$D$5:$D$174,MATCH(E11,'光锥库'!$A$5:$A$174,0))=E18,SUMIFS('光锥固定属性'!$C$5:$C$619,'光锥固定属性'!$A$5:$A$619,E11&amp;"_"&amp;E15,'光锥固定属性'!$B$5:$B$619,"IndependentBonus"),0)+SUMIFS('套装固定属性'!$K$5:$K$240,'套装固定属性'!$H$5:$H$240,4,'套装固定属性'!$J$5:$J$240,"IndependentBonus")+SUMIFS('条件增益'!$I$5:$I$64,'条件增益'!$A$5:$A$64,4,'条件增益'!$F$5:$F$64,"IndependentBonus")</x:f>
        <x:v>0</x:v>
      </x:c>
    </x:row>
    <x:row r="57">
      <x:c r="A57" s="23" t="str">
        <x:v>独立易伤</x:v>
      </x:c>
      <x:c r="B57" s="32" t="n">
        <x:f>SUMIFS('装备输入'!$H$5:$H$28,'装备输入'!$B$5:$B$28,1,'装备输入'!$G$5:$G$28,"IndependentVulnerability")+SUMIFS('装备输入'!$J$5:$J$28,'装备输入'!$B$5:$B$28,1,'装备输入'!$I$5:$I$28,"IndependentVulnerability")+SUMIFS('装备输入'!$L$5:$L$28,'装备输入'!$B$5:$B$28,1,'装备输入'!$K$5:$K$28,"IndependentVulnerability")+SUMIFS('装备输入'!$N$5:$N$28,'装备输入'!$B$5:$B$28,1,'装备输入'!$M$5:$M$28,"IndependentVulnerability")+SUMIFS('装备输入'!$P$5:$P$28,'装备输入'!$B$5:$B$28,1,'装备输入'!$O$5:$O$28,"IndependentVulnerability")+IF(B16=1,SUMIFS('行迹固定属性'!$D$5:$D$1084,'行迹固定属性'!$A$5:$A$1084,B6,'行迹固定属性'!$C$5:$C$1084,"IndependentVulnerability",'行迹固定属性'!$E$5:$E$1084,"&lt;="&amp;B9,'行迹固定属性'!$F$5:$F$1084,"&lt;="&amp;B8),0)+IF(INDEX('光锥库'!$D$5:$D$174,MATCH(B11,'光锥库'!$A$5:$A$174,0))=B18,SUMIFS('光锥固定属性'!$C$5:$C$619,'光锥固定属性'!$A$5:$A$619,B11&amp;"_"&amp;B15,'光锥固定属性'!$B$5:$B$619,"IndependentVulnerability"),0)+SUMIFS('套装固定属性'!$K$5:$K$240,'套装固定属性'!$H$5:$H$240,1,'套装固定属性'!$J$5:$J$240,"IndependentVulnerability")+SUMIFS('条件增益'!$I$5:$I$64,'条件增益'!$A$5:$A$64,1,'条件增益'!$F$5:$F$64,"IndependentVulnerability")</x:f>
        <x:v>0</x:v>
      </x:c>
      <x:c r="C57" s="32" t="n">
        <x:f>SUMIFS('装备输入'!$H$5:$H$28,'装备输入'!$B$5:$B$28,2,'装备输入'!$G$5:$G$28,"IndependentVulnerability")+SUMIFS('装备输入'!$J$5:$J$28,'装备输入'!$B$5:$B$28,2,'装备输入'!$I$5:$I$28,"IndependentVulnerability")+SUMIFS('装备输入'!$L$5:$L$28,'装备输入'!$B$5:$B$28,2,'装备输入'!$K$5:$K$28,"IndependentVulnerability")+SUMIFS('装备输入'!$N$5:$N$28,'装备输入'!$B$5:$B$28,2,'装备输入'!$M$5:$M$28,"IndependentVulnerability")+SUMIFS('装备输入'!$P$5:$P$28,'装备输入'!$B$5:$B$28,2,'装备输入'!$O$5:$O$28,"IndependentVulnerability")+IF(C16=1,SUMIFS('行迹固定属性'!$D$5:$D$1084,'行迹固定属性'!$A$5:$A$1084,C6,'行迹固定属性'!$C$5:$C$1084,"IndependentVulnerability",'行迹固定属性'!$E$5:$E$1084,"&lt;="&amp;C9,'行迹固定属性'!$F$5:$F$1084,"&lt;="&amp;C8),0)+IF(INDEX('光锥库'!$D$5:$D$174,MATCH(C11,'光锥库'!$A$5:$A$174,0))=C18,SUMIFS('光锥固定属性'!$C$5:$C$619,'光锥固定属性'!$A$5:$A$619,C11&amp;"_"&amp;C15,'光锥固定属性'!$B$5:$B$619,"IndependentVulnerability"),0)+SUMIFS('套装固定属性'!$K$5:$K$240,'套装固定属性'!$H$5:$H$240,2,'套装固定属性'!$J$5:$J$240,"IndependentVulnerability")+SUMIFS('条件增益'!$I$5:$I$64,'条件增益'!$A$5:$A$64,2,'条件增益'!$F$5:$F$64,"IndependentVulnerability")</x:f>
        <x:v>0</x:v>
      </x:c>
      <x:c r="D57" s="32" t="n">
        <x:f>SUMIFS('装备输入'!$H$5:$H$28,'装备输入'!$B$5:$B$28,3,'装备输入'!$G$5:$G$28,"IndependentVulnerability")+SUMIFS('装备输入'!$J$5:$J$28,'装备输入'!$B$5:$B$28,3,'装备输入'!$I$5:$I$28,"IndependentVulnerability")+SUMIFS('装备输入'!$L$5:$L$28,'装备输入'!$B$5:$B$28,3,'装备输入'!$K$5:$K$28,"IndependentVulnerability")+SUMIFS('装备输入'!$N$5:$N$28,'装备输入'!$B$5:$B$28,3,'装备输入'!$M$5:$M$28,"IndependentVulnerability")+SUMIFS('装备输入'!$P$5:$P$28,'装备输入'!$B$5:$B$28,3,'装备输入'!$O$5:$O$28,"IndependentVulnerability")+IF(D16=1,SUMIFS('行迹固定属性'!$D$5:$D$1084,'行迹固定属性'!$A$5:$A$1084,D6,'行迹固定属性'!$C$5:$C$1084,"IndependentVulnerability",'行迹固定属性'!$E$5:$E$1084,"&lt;="&amp;D9,'行迹固定属性'!$F$5:$F$1084,"&lt;="&amp;D8),0)+IF(INDEX('光锥库'!$D$5:$D$174,MATCH(D11,'光锥库'!$A$5:$A$174,0))=D18,SUMIFS('光锥固定属性'!$C$5:$C$619,'光锥固定属性'!$A$5:$A$619,D11&amp;"_"&amp;D15,'光锥固定属性'!$B$5:$B$619,"IndependentVulnerability"),0)+SUMIFS('套装固定属性'!$K$5:$K$240,'套装固定属性'!$H$5:$H$240,3,'套装固定属性'!$J$5:$J$240,"IndependentVulnerability")+SUMIFS('条件增益'!$I$5:$I$64,'条件增益'!$A$5:$A$64,3,'条件增益'!$F$5:$F$64,"IndependentVulnerability")</x:f>
        <x:v>0</x:v>
      </x:c>
      <x:c r="E57" s="32" t="n">
        <x:f>SUMIFS('装备输入'!$H$5:$H$28,'装备输入'!$B$5:$B$28,4,'装备输入'!$G$5:$G$28,"IndependentVulnerability")+SUMIFS('装备输入'!$J$5:$J$28,'装备输入'!$B$5:$B$28,4,'装备输入'!$I$5:$I$28,"IndependentVulnerability")+SUMIFS('装备输入'!$L$5:$L$28,'装备输入'!$B$5:$B$28,4,'装备输入'!$K$5:$K$28,"IndependentVulnerability")+SUMIFS('装备输入'!$N$5:$N$28,'装备输入'!$B$5:$B$28,4,'装备输入'!$M$5:$M$28,"IndependentVulnerability")+SUMIFS('装备输入'!$P$5:$P$28,'装备输入'!$B$5:$B$28,4,'装备输入'!$O$5:$O$28,"IndependentVulnerability")+IF(E16=1,SUMIFS('行迹固定属性'!$D$5:$D$1084,'行迹固定属性'!$A$5:$A$1084,E6,'行迹固定属性'!$C$5:$C$1084,"IndependentVulnerability",'行迹固定属性'!$E$5:$E$1084,"&lt;="&amp;E9,'行迹固定属性'!$F$5:$F$1084,"&lt;="&amp;E8),0)+IF(INDEX('光锥库'!$D$5:$D$174,MATCH(E11,'光锥库'!$A$5:$A$174,0))=E18,SUMIFS('光锥固定属性'!$C$5:$C$619,'光锥固定属性'!$A$5:$A$619,E11&amp;"_"&amp;E15,'光锥固定属性'!$B$5:$B$619,"IndependentVulnerability"),0)+SUMIFS('套装固定属性'!$K$5:$K$240,'套装固定属性'!$H$5:$H$240,4,'套装固定属性'!$J$5:$J$240,"IndependentVulnerability")+SUMIFS('条件增益'!$I$5:$I$64,'条件增益'!$A$5:$A$64,4,'条件增益'!$F$5:$F$64,"IndependentVulnerability")</x:f>
        <x:v>0</x:v>
      </x:c>
    </x:row>
    <x:row r="58">
      <x:c r="A58" s="23" t="str">
        <x:v>最终伤害加成</x:v>
      </x:c>
      <x:c r="B58" s="32" t="n">
        <x:f>SUMIFS('装备输入'!$H$5:$H$28,'装备输入'!$B$5:$B$28,1,'装备输入'!$G$5:$G$28,"FinalBonus")+SUMIFS('装备输入'!$J$5:$J$28,'装备输入'!$B$5:$B$28,1,'装备输入'!$I$5:$I$28,"FinalBonus")+SUMIFS('装备输入'!$L$5:$L$28,'装备输入'!$B$5:$B$28,1,'装备输入'!$K$5:$K$28,"FinalBonus")+SUMIFS('装备输入'!$N$5:$N$28,'装备输入'!$B$5:$B$28,1,'装备输入'!$M$5:$M$28,"FinalBonus")+SUMIFS('装备输入'!$P$5:$P$28,'装备输入'!$B$5:$B$28,1,'装备输入'!$O$5:$O$28,"FinalBonus")+IF(B16=1,SUMIFS('行迹固定属性'!$D$5:$D$1084,'行迹固定属性'!$A$5:$A$1084,B6,'行迹固定属性'!$C$5:$C$1084,"FinalBonus",'行迹固定属性'!$E$5:$E$1084,"&lt;="&amp;B9,'行迹固定属性'!$F$5:$F$1084,"&lt;="&amp;B8),0)+IF(INDEX('光锥库'!$D$5:$D$174,MATCH(B11,'光锥库'!$A$5:$A$174,0))=B18,SUMIFS('光锥固定属性'!$C$5:$C$619,'光锥固定属性'!$A$5:$A$619,B11&amp;"_"&amp;B15,'光锥固定属性'!$B$5:$B$619,"FinalBonus"),0)+SUMIFS('套装固定属性'!$K$5:$K$240,'套装固定属性'!$H$5:$H$240,1,'套装固定属性'!$J$5:$J$240,"FinalBonus")+SUMIFS('条件增益'!$I$5:$I$64,'条件增益'!$A$5:$A$64,1,'条件增益'!$F$5:$F$64,"FinalBonus")</x:f>
        <x:v>0</x:v>
      </x:c>
      <x:c r="C58" s="32" t="n">
        <x:f>SUMIFS('装备输入'!$H$5:$H$28,'装备输入'!$B$5:$B$28,2,'装备输入'!$G$5:$G$28,"FinalBonus")+SUMIFS('装备输入'!$J$5:$J$28,'装备输入'!$B$5:$B$28,2,'装备输入'!$I$5:$I$28,"FinalBonus")+SUMIFS('装备输入'!$L$5:$L$28,'装备输入'!$B$5:$B$28,2,'装备输入'!$K$5:$K$28,"FinalBonus")+SUMIFS('装备输入'!$N$5:$N$28,'装备输入'!$B$5:$B$28,2,'装备输入'!$M$5:$M$28,"FinalBonus")+SUMIFS('装备输入'!$P$5:$P$28,'装备输入'!$B$5:$B$28,2,'装备输入'!$O$5:$O$28,"FinalBonus")+IF(C16=1,SUMIFS('行迹固定属性'!$D$5:$D$1084,'行迹固定属性'!$A$5:$A$1084,C6,'行迹固定属性'!$C$5:$C$1084,"FinalBonus",'行迹固定属性'!$E$5:$E$1084,"&lt;="&amp;C9,'行迹固定属性'!$F$5:$F$1084,"&lt;="&amp;C8),0)+IF(INDEX('光锥库'!$D$5:$D$174,MATCH(C11,'光锥库'!$A$5:$A$174,0))=C18,SUMIFS('光锥固定属性'!$C$5:$C$619,'光锥固定属性'!$A$5:$A$619,C11&amp;"_"&amp;C15,'光锥固定属性'!$B$5:$B$619,"FinalBonus"),0)+SUMIFS('套装固定属性'!$K$5:$K$240,'套装固定属性'!$H$5:$H$240,2,'套装固定属性'!$J$5:$J$240,"FinalBonus")+SUMIFS('条件增益'!$I$5:$I$64,'条件增益'!$A$5:$A$64,2,'条件增益'!$F$5:$F$64,"FinalBonus")</x:f>
        <x:v>0</x:v>
      </x:c>
      <x:c r="D58" s="32" t="n">
        <x:f>SUMIFS('装备输入'!$H$5:$H$28,'装备输入'!$B$5:$B$28,3,'装备输入'!$G$5:$G$28,"FinalBonus")+SUMIFS('装备输入'!$J$5:$J$28,'装备输入'!$B$5:$B$28,3,'装备输入'!$I$5:$I$28,"FinalBonus")+SUMIFS('装备输入'!$L$5:$L$28,'装备输入'!$B$5:$B$28,3,'装备输入'!$K$5:$K$28,"FinalBonus")+SUMIFS('装备输入'!$N$5:$N$28,'装备输入'!$B$5:$B$28,3,'装备输入'!$M$5:$M$28,"FinalBonus")+SUMIFS('装备输入'!$P$5:$P$28,'装备输入'!$B$5:$B$28,3,'装备输入'!$O$5:$O$28,"FinalBonus")+IF(D16=1,SUMIFS('行迹固定属性'!$D$5:$D$1084,'行迹固定属性'!$A$5:$A$1084,D6,'行迹固定属性'!$C$5:$C$1084,"FinalBonus",'行迹固定属性'!$E$5:$E$1084,"&lt;="&amp;D9,'行迹固定属性'!$F$5:$F$1084,"&lt;="&amp;D8),0)+IF(INDEX('光锥库'!$D$5:$D$174,MATCH(D11,'光锥库'!$A$5:$A$174,0))=D18,SUMIFS('光锥固定属性'!$C$5:$C$619,'光锥固定属性'!$A$5:$A$619,D11&amp;"_"&amp;D15,'光锥固定属性'!$B$5:$B$619,"FinalBonus"),0)+SUMIFS('套装固定属性'!$K$5:$K$240,'套装固定属性'!$H$5:$H$240,3,'套装固定属性'!$J$5:$J$240,"FinalBonus")+SUMIFS('条件增益'!$I$5:$I$64,'条件增益'!$A$5:$A$64,3,'条件增益'!$F$5:$F$64,"FinalBonus")</x:f>
        <x:v>0</x:v>
      </x:c>
      <x:c r="E58" s="32" t="n">
        <x:f>SUMIFS('装备输入'!$H$5:$H$28,'装备输入'!$B$5:$B$28,4,'装备输入'!$G$5:$G$28,"FinalBonus")+SUMIFS('装备输入'!$J$5:$J$28,'装备输入'!$B$5:$B$28,4,'装备输入'!$I$5:$I$28,"FinalBonus")+SUMIFS('装备输入'!$L$5:$L$28,'装备输入'!$B$5:$B$28,4,'装备输入'!$K$5:$K$28,"FinalBonus")+SUMIFS('装备输入'!$N$5:$N$28,'装备输入'!$B$5:$B$28,4,'装备输入'!$M$5:$M$28,"FinalBonus")+SUMIFS('装备输入'!$P$5:$P$28,'装备输入'!$B$5:$B$28,4,'装备输入'!$O$5:$O$28,"FinalBonus")+IF(E16=1,SUMIFS('行迹固定属性'!$D$5:$D$1084,'行迹固定属性'!$A$5:$A$1084,E6,'行迹固定属性'!$C$5:$C$1084,"FinalBonus",'行迹固定属性'!$E$5:$E$1084,"&lt;="&amp;E9,'行迹固定属性'!$F$5:$F$1084,"&lt;="&amp;E8),0)+IF(INDEX('光锥库'!$D$5:$D$174,MATCH(E11,'光锥库'!$A$5:$A$174,0))=E18,SUMIFS('光锥固定属性'!$C$5:$C$619,'光锥固定属性'!$A$5:$A$619,E11&amp;"_"&amp;E15,'光锥固定属性'!$B$5:$B$619,"FinalBonus"),0)+SUMIFS('套装固定属性'!$K$5:$K$240,'套装固定属性'!$H$5:$H$240,4,'套装固定属性'!$J$5:$J$240,"FinalBonus")+SUMIFS('条件增益'!$I$5:$I$64,'条件增益'!$A$5:$A$64,4,'条件增益'!$F$5:$F$64,"FinalBonus")</x:f>
        <x:v>0</x:v>
      </x:c>
    </x:row>
    <x:row r="59">
      <x:c r="A59" s="23" t="str">
        <x:v>附加真实伤害比例</x:v>
      </x:c>
      <x:c r="B59" s="32" t="n">
        <x:f>SUMIFS('装备输入'!$H$5:$H$28,'装备输入'!$B$5:$B$28,1,'装备输入'!$G$5:$G$28,"TrueRatio")+SUMIFS('装备输入'!$J$5:$J$28,'装备输入'!$B$5:$B$28,1,'装备输入'!$I$5:$I$28,"TrueRatio")+SUMIFS('装备输入'!$L$5:$L$28,'装备输入'!$B$5:$B$28,1,'装备输入'!$K$5:$K$28,"TrueRatio")+SUMIFS('装备输入'!$N$5:$N$28,'装备输入'!$B$5:$B$28,1,'装备输入'!$M$5:$M$28,"TrueRatio")+SUMIFS('装备输入'!$P$5:$P$28,'装备输入'!$B$5:$B$28,1,'装备输入'!$O$5:$O$28,"TrueRatio")+IF(B16=1,SUMIFS('行迹固定属性'!$D$5:$D$1084,'行迹固定属性'!$A$5:$A$1084,B6,'行迹固定属性'!$C$5:$C$1084,"TrueRatio",'行迹固定属性'!$E$5:$E$1084,"&lt;="&amp;B9,'行迹固定属性'!$F$5:$F$1084,"&lt;="&amp;B8),0)+IF(INDEX('光锥库'!$D$5:$D$174,MATCH(B11,'光锥库'!$A$5:$A$174,0))=B18,SUMIFS('光锥固定属性'!$C$5:$C$619,'光锥固定属性'!$A$5:$A$619,B11&amp;"_"&amp;B15,'光锥固定属性'!$B$5:$B$619,"TrueRatio"),0)+SUMIFS('套装固定属性'!$K$5:$K$240,'套装固定属性'!$H$5:$H$240,1,'套装固定属性'!$J$5:$J$240,"TrueRatio")+SUMIFS('条件增益'!$I$5:$I$64,'条件增益'!$A$5:$A$64,1,'条件增益'!$F$5:$F$64,"TrueRatio")</x:f>
        <x:v>0</x:v>
      </x:c>
      <x:c r="C59" s="32" t="n">
        <x:f>SUMIFS('装备输入'!$H$5:$H$28,'装备输入'!$B$5:$B$28,2,'装备输入'!$G$5:$G$28,"TrueRatio")+SUMIFS('装备输入'!$J$5:$J$28,'装备输入'!$B$5:$B$28,2,'装备输入'!$I$5:$I$28,"TrueRatio")+SUMIFS('装备输入'!$L$5:$L$28,'装备输入'!$B$5:$B$28,2,'装备输入'!$K$5:$K$28,"TrueRatio")+SUMIFS('装备输入'!$N$5:$N$28,'装备输入'!$B$5:$B$28,2,'装备输入'!$M$5:$M$28,"TrueRatio")+SUMIFS('装备输入'!$P$5:$P$28,'装备输入'!$B$5:$B$28,2,'装备输入'!$O$5:$O$28,"TrueRatio")+IF(C16=1,SUMIFS('行迹固定属性'!$D$5:$D$1084,'行迹固定属性'!$A$5:$A$1084,C6,'行迹固定属性'!$C$5:$C$1084,"TrueRatio",'行迹固定属性'!$E$5:$E$1084,"&lt;="&amp;C9,'行迹固定属性'!$F$5:$F$1084,"&lt;="&amp;C8),0)+IF(INDEX('光锥库'!$D$5:$D$174,MATCH(C11,'光锥库'!$A$5:$A$174,0))=C18,SUMIFS('光锥固定属性'!$C$5:$C$619,'光锥固定属性'!$A$5:$A$619,C11&amp;"_"&amp;C15,'光锥固定属性'!$B$5:$B$619,"TrueRatio"),0)+SUMIFS('套装固定属性'!$K$5:$K$240,'套装固定属性'!$H$5:$H$240,2,'套装固定属性'!$J$5:$J$240,"TrueRatio")+SUMIFS('条件增益'!$I$5:$I$64,'条件增益'!$A$5:$A$64,2,'条件增益'!$F$5:$F$64,"TrueRatio")</x:f>
        <x:v>0</x:v>
      </x:c>
      <x:c r="D59" s="32" t="n">
        <x:f>SUMIFS('装备输入'!$H$5:$H$28,'装备输入'!$B$5:$B$28,3,'装备输入'!$G$5:$G$28,"TrueRatio")+SUMIFS('装备输入'!$J$5:$J$28,'装备输入'!$B$5:$B$28,3,'装备输入'!$I$5:$I$28,"TrueRatio")+SUMIFS('装备输入'!$L$5:$L$28,'装备输入'!$B$5:$B$28,3,'装备输入'!$K$5:$K$28,"TrueRatio")+SUMIFS('装备输入'!$N$5:$N$28,'装备输入'!$B$5:$B$28,3,'装备输入'!$M$5:$M$28,"TrueRatio")+SUMIFS('装备输入'!$P$5:$P$28,'装备输入'!$B$5:$B$28,3,'装备输入'!$O$5:$O$28,"TrueRatio")+IF(D16=1,SUMIFS('行迹固定属性'!$D$5:$D$1084,'行迹固定属性'!$A$5:$A$1084,D6,'行迹固定属性'!$C$5:$C$1084,"TrueRatio",'行迹固定属性'!$E$5:$E$1084,"&lt;="&amp;D9,'行迹固定属性'!$F$5:$F$1084,"&lt;="&amp;D8),0)+IF(INDEX('光锥库'!$D$5:$D$174,MATCH(D11,'光锥库'!$A$5:$A$174,0))=D18,SUMIFS('光锥固定属性'!$C$5:$C$619,'光锥固定属性'!$A$5:$A$619,D11&amp;"_"&amp;D15,'光锥固定属性'!$B$5:$B$619,"TrueRatio"),0)+SUMIFS('套装固定属性'!$K$5:$K$240,'套装固定属性'!$H$5:$H$240,3,'套装固定属性'!$J$5:$J$240,"TrueRatio")+SUMIFS('条件增益'!$I$5:$I$64,'条件增益'!$A$5:$A$64,3,'条件增益'!$F$5:$F$64,"TrueRatio")</x:f>
        <x:v>0</x:v>
      </x:c>
      <x:c r="E59" s="32" t="n">
        <x:f>SUMIFS('装备输入'!$H$5:$H$28,'装备输入'!$B$5:$B$28,4,'装备输入'!$G$5:$G$28,"TrueRatio")+SUMIFS('装备输入'!$J$5:$J$28,'装备输入'!$B$5:$B$28,4,'装备输入'!$I$5:$I$28,"TrueRatio")+SUMIFS('装备输入'!$L$5:$L$28,'装备输入'!$B$5:$B$28,4,'装备输入'!$K$5:$K$28,"TrueRatio")+SUMIFS('装备输入'!$N$5:$N$28,'装备输入'!$B$5:$B$28,4,'装备输入'!$M$5:$M$28,"TrueRatio")+SUMIFS('装备输入'!$P$5:$P$28,'装备输入'!$B$5:$B$28,4,'装备输入'!$O$5:$O$28,"TrueRatio")+IF(E16=1,SUMIFS('行迹固定属性'!$D$5:$D$1084,'行迹固定属性'!$A$5:$A$1084,E6,'行迹固定属性'!$C$5:$C$1084,"TrueRatio",'行迹固定属性'!$E$5:$E$1084,"&lt;="&amp;E9,'行迹固定属性'!$F$5:$F$1084,"&lt;="&amp;E8),0)+IF(INDEX('光锥库'!$D$5:$D$174,MATCH(E11,'光锥库'!$A$5:$A$174,0))=E18,SUMIFS('光锥固定属性'!$C$5:$C$619,'光锥固定属性'!$A$5:$A$619,E11&amp;"_"&amp;E15,'光锥固定属性'!$B$5:$B$619,"TrueRatio"),0)+SUMIFS('套装固定属性'!$K$5:$K$240,'套装固定属性'!$H$5:$H$240,4,'套装固定属性'!$J$5:$J$240,"TrueRatio")+SUMIFS('条件增益'!$I$5:$I$64,'条件增益'!$A$5:$A$64,4,'条件增益'!$F$5:$F$64,"TrueRatio")</x:f>
        <x:v>0</x:v>
      </x:c>
    </x:row>
    <x:row r="60">
      <x:c r="A60" s="23" t="str">
        <x:v>击破效率</x:v>
      </x:c>
      <x:c r="B60" s="32" t="n">
        <x:f>SUMIFS('装备输入'!$H$5:$H$28,'装备输入'!$B$5:$B$28,1,'装备输入'!$G$5:$G$28,"BreakEfficiency")+SUMIFS('装备输入'!$J$5:$J$28,'装备输入'!$B$5:$B$28,1,'装备输入'!$I$5:$I$28,"BreakEfficiency")+SUMIFS('装备输入'!$L$5:$L$28,'装备输入'!$B$5:$B$28,1,'装备输入'!$K$5:$K$28,"BreakEfficiency")+SUMIFS('装备输入'!$N$5:$N$28,'装备输入'!$B$5:$B$28,1,'装备输入'!$M$5:$M$28,"BreakEfficiency")+SUMIFS('装备输入'!$P$5:$P$28,'装备输入'!$B$5:$B$28,1,'装备输入'!$O$5:$O$28,"BreakEfficiency")+IF(B16=1,SUMIFS('行迹固定属性'!$D$5:$D$1084,'行迹固定属性'!$A$5:$A$1084,B6,'行迹固定属性'!$C$5:$C$1084,"BreakEfficiency",'行迹固定属性'!$E$5:$E$1084,"&lt;="&amp;B9,'行迹固定属性'!$F$5:$F$1084,"&lt;="&amp;B8),0)+IF(INDEX('光锥库'!$D$5:$D$174,MATCH(B11,'光锥库'!$A$5:$A$174,0))=B18,SUMIFS('光锥固定属性'!$C$5:$C$619,'光锥固定属性'!$A$5:$A$619,B11&amp;"_"&amp;B15,'光锥固定属性'!$B$5:$B$619,"BreakEfficiency"),0)+SUMIFS('套装固定属性'!$K$5:$K$240,'套装固定属性'!$H$5:$H$240,1,'套装固定属性'!$J$5:$J$240,"BreakEfficiency")+SUMIFS('条件增益'!$I$5:$I$64,'条件增益'!$A$5:$A$64,1,'条件增益'!$F$5:$F$64,"BreakEfficiency")</x:f>
        <x:v>0</x:v>
      </x:c>
      <x:c r="C60" s="32" t="n">
        <x:f>SUMIFS('装备输入'!$H$5:$H$28,'装备输入'!$B$5:$B$28,2,'装备输入'!$G$5:$G$28,"BreakEfficiency")+SUMIFS('装备输入'!$J$5:$J$28,'装备输入'!$B$5:$B$28,2,'装备输入'!$I$5:$I$28,"BreakEfficiency")+SUMIFS('装备输入'!$L$5:$L$28,'装备输入'!$B$5:$B$28,2,'装备输入'!$K$5:$K$28,"BreakEfficiency")+SUMIFS('装备输入'!$N$5:$N$28,'装备输入'!$B$5:$B$28,2,'装备输入'!$M$5:$M$28,"BreakEfficiency")+SUMIFS('装备输入'!$P$5:$P$28,'装备输入'!$B$5:$B$28,2,'装备输入'!$O$5:$O$28,"BreakEfficiency")+IF(C16=1,SUMIFS('行迹固定属性'!$D$5:$D$1084,'行迹固定属性'!$A$5:$A$1084,C6,'行迹固定属性'!$C$5:$C$1084,"BreakEfficiency",'行迹固定属性'!$E$5:$E$1084,"&lt;="&amp;C9,'行迹固定属性'!$F$5:$F$1084,"&lt;="&amp;C8),0)+IF(INDEX('光锥库'!$D$5:$D$174,MATCH(C11,'光锥库'!$A$5:$A$174,0))=C18,SUMIFS('光锥固定属性'!$C$5:$C$619,'光锥固定属性'!$A$5:$A$619,C11&amp;"_"&amp;C15,'光锥固定属性'!$B$5:$B$619,"BreakEfficiency"),0)+SUMIFS('套装固定属性'!$K$5:$K$240,'套装固定属性'!$H$5:$H$240,2,'套装固定属性'!$J$5:$J$240,"BreakEfficiency")+SUMIFS('条件增益'!$I$5:$I$64,'条件增益'!$A$5:$A$64,2,'条件增益'!$F$5:$F$64,"BreakEfficiency")</x:f>
        <x:v>0</x:v>
      </x:c>
      <x:c r="D60" s="32" t="n">
        <x:f>SUMIFS('装备输入'!$H$5:$H$28,'装备输入'!$B$5:$B$28,3,'装备输入'!$G$5:$G$28,"BreakEfficiency")+SUMIFS('装备输入'!$J$5:$J$28,'装备输入'!$B$5:$B$28,3,'装备输入'!$I$5:$I$28,"BreakEfficiency")+SUMIFS('装备输入'!$L$5:$L$28,'装备输入'!$B$5:$B$28,3,'装备输入'!$K$5:$K$28,"BreakEfficiency")+SUMIFS('装备输入'!$N$5:$N$28,'装备输入'!$B$5:$B$28,3,'装备输入'!$M$5:$M$28,"BreakEfficiency")+SUMIFS('装备输入'!$P$5:$P$28,'装备输入'!$B$5:$B$28,3,'装备输入'!$O$5:$O$28,"BreakEfficiency")+IF(D16=1,SUMIFS('行迹固定属性'!$D$5:$D$1084,'行迹固定属性'!$A$5:$A$1084,D6,'行迹固定属性'!$C$5:$C$1084,"BreakEfficiency",'行迹固定属性'!$E$5:$E$1084,"&lt;="&amp;D9,'行迹固定属性'!$F$5:$F$1084,"&lt;="&amp;D8),0)+IF(INDEX('光锥库'!$D$5:$D$174,MATCH(D11,'光锥库'!$A$5:$A$174,0))=D18,SUMIFS('光锥固定属性'!$C$5:$C$619,'光锥固定属性'!$A$5:$A$619,D11&amp;"_"&amp;D15,'光锥固定属性'!$B$5:$B$619,"BreakEfficiency"),0)+SUMIFS('套装固定属性'!$K$5:$K$240,'套装固定属性'!$H$5:$H$240,3,'套装固定属性'!$J$5:$J$240,"BreakEfficiency")+SUMIFS('条件增益'!$I$5:$I$64,'条件增益'!$A$5:$A$64,3,'条件增益'!$F$5:$F$64,"BreakEfficiency")</x:f>
        <x:v>0</x:v>
      </x:c>
      <x:c r="E60" s="32" t="n">
        <x:f>SUMIFS('装备输入'!$H$5:$H$28,'装备输入'!$B$5:$B$28,4,'装备输入'!$G$5:$G$28,"BreakEfficiency")+SUMIFS('装备输入'!$J$5:$J$28,'装备输入'!$B$5:$B$28,4,'装备输入'!$I$5:$I$28,"BreakEfficiency")+SUMIFS('装备输入'!$L$5:$L$28,'装备输入'!$B$5:$B$28,4,'装备输入'!$K$5:$K$28,"BreakEfficiency")+SUMIFS('装备输入'!$N$5:$N$28,'装备输入'!$B$5:$B$28,4,'装备输入'!$M$5:$M$28,"BreakEfficiency")+SUMIFS('装备输入'!$P$5:$P$28,'装备输入'!$B$5:$B$28,4,'装备输入'!$O$5:$O$28,"BreakEfficiency")+IF(E16=1,SUMIFS('行迹固定属性'!$D$5:$D$1084,'行迹固定属性'!$A$5:$A$1084,E6,'行迹固定属性'!$C$5:$C$1084,"BreakEfficiency",'行迹固定属性'!$E$5:$E$1084,"&lt;="&amp;E9,'行迹固定属性'!$F$5:$F$1084,"&lt;="&amp;E8),0)+IF(INDEX('光锥库'!$D$5:$D$174,MATCH(E11,'光锥库'!$A$5:$A$174,0))=E18,SUMIFS('光锥固定属性'!$C$5:$C$619,'光锥固定属性'!$A$5:$A$619,E11&amp;"_"&amp;E15,'光锥固定属性'!$B$5:$B$619,"BreakEfficiency"),0)+SUMIFS('套装固定属性'!$K$5:$K$240,'套装固定属性'!$H$5:$H$240,4,'套装固定属性'!$J$5:$J$240,"BreakEfficiency")+SUMIFS('条件增益'!$I$5:$I$64,'条件增益'!$A$5:$A$64,4,'条件增益'!$F$5:$F$64,"BreakEfficiency")</x:f>
        <x:v>0</x:v>
      </x:c>
    </x:row>
    <x:row r="61">
      <x:c r="A61" s="23"/>
      <x:c r="B61" s="23"/>
      <x:c r="C61" s="23"/>
      <x:c r="D61" s="23"/>
      <x:c r="E61" s="23"/>
    </x:row>
    <x:row r="62">
      <x:c r="A62" s="23"/>
      <x:c r="B62" s="23"/>
      <x:c r="C62" s="23"/>
      <x:c r="D62" s="23"/>
      <x:c r="E62" s="23"/>
    </x:row>
    <x:row r="63">
      <x:c r="A63" s="23" t="str">
        <x:v>最终生命</x:v>
      </x:c>
      <x:c r="B63" s="31" t="n">
        <x:f>B23*(1+B30)+B31</x:f>
        <x:v>2434.3199999999997</x:v>
      </x:c>
      <x:c r="C63" s="31" t="n">
        <x:f>C23*(1+C30)+C31</x:f>
        <x:v>2610.7200000000003</x:v>
      </x:c>
      <x:c r="D63" s="31" t="n">
        <x:f>D23*(1+D30)+D31</x:f>
        <x:v>2681.2799999999997</x:v>
      </x:c>
      <x:c r="E63" s="31" t="n">
        <x:f>E23*(1+E30)+E31</x:f>
        <x:v>2956.464</x:v>
      </x:c>
    </x:row>
    <x:row r="64">
      <x:c r="A64" s="23" t="str">
        <x:v>最终攻击</x:v>
      </x:c>
      <x:c r="B64" s="31" t="n">
        <x:f>B24*(1+B32)+B33</x:f>
        <x:v>2368.4875199999997</x:v>
      </x:c>
      <x:c r="C64" s="31" t="n">
        <x:f>C24*(1+C32)+C33</x:f>
        <x:v>2250.8640000000005</x:v>
      </x:c>
      <x:c r="D64" s="31" t="n">
        <x:f>D24*(1+D32)+D33</x:f>
        <x:v>2023.0963200000003</x:v>
      </x:c>
      <x:c r="E64" s="31" t="n">
        <x:f>E24*(1+E32)+E33</x:f>
        <x:v>2454.9235200000003</x:v>
      </x:c>
    </x:row>
    <x:row r="65">
      <x:c r="A65" s="23" t="str">
        <x:v>最终防御</x:v>
      </x:c>
      <x:c r="B65" s="31" t="n">
        <x:f>B25*(1+B34)+B35</x:f>
        <x:v>744.1875</x:v>
      </x:c>
      <x:c r="C65" s="31" t="n">
        <x:f>C25*(1+C34)+C35</x:f>
        <x:v>945.39375</x:v>
      </x:c>
      <x:c r="D65" s="31" t="n">
        <x:f>D25*(1+D34)+D35</x:f>
        <x:v>891.37125</x:v>
      </x:c>
      <x:c r="E65" s="31" t="n">
        <x:f>E25*(1+E34)+E35</x:f>
        <x:v>661.5</x:v>
      </x:c>
    </x:row>
    <x:row r="66">
      <x:c r="A66" s="23" t="str">
        <x:v>最终速度</x:v>
      </x:c>
      <x:c r="B66" s="31" t="n">
        <x:f>B26*(1+B36)+B37</x:f>
        <x:v>165.632</x:v>
      </x:c>
      <x:c r="C66" s="31" t="n">
        <x:f>C26*(1+C36)+C37</x:f>
        <x:v>156.09199999999998</x:v>
      </x:c>
      <x:c r="D66" s="31" t="n">
        <x:f>D26*(1+D36)+D37</x:f>
        <x:v>161.392</x:v>
      </x:c>
      <x:c r="E66" s="31" t="n">
        <x:f>E26*(1+E36)+E37</x:f>
        <x:v>157.152</x:v>
      </x:c>
    </x:row>
    <x:row r="67">
      <x:c r="A67" s="23" t="str">
        <x:v>最终暴击率</x:v>
      </x:c>
      <x:c r="B67" s="32" t="n">
        <x:f>MAX(0,MIN(1,B27+B38))</x:f>
        <x:v>0.734</x:v>
      </x:c>
      <x:c r="C67" s="32" t="n">
        <x:f>MAX(0,MIN(1,C27+C38))</x:f>
        <x:v>0.734</x:v>
      </x:c>
      <x:c r="D67" s="32" t="n">
        <x:f>MAX(0,MIN(1,D27+D38))</x:f>
        <x:v>0.8009999999999999</x:v>
      </x:c>
      <x:c r="E67" s="32" t="n">
        <x:f>MAX(0,MIN(1,E27+E38))</x:f>
        <x:v>0.734</x:v>
      </x:c>
    </x:row>
    <x:row r="68">
      <x:c r="A68" s="23" t="str">
        <x:v>最终暴击伤害</x:v>
      </x:c>
      <x:c r="B68" s="32" t="n">
        <x:f>B28+B39</x:f>
        <x:v>1.22</x:v>
      </x:c>
      <x:c r="C68" s="32" t="n">
        <x:f>C28+C39</x:f>
        <x:v>1.22</x:v>
      </x:c>
      <x:c r="D68" s="32" t="n">
        <x:f>D28+D39</x:f>
        <x:v>1.22</x:v>
      </x:c>
      <x:c r="E68" s="32" t="n">
        <x:f>E28+E39</x:f>
        <x:v>1.22</x:v>
      </x:c>
    </x:row>
    <x:row r="69">
      <x:c r="A69" s="23" t="str">
        <x:v>最终击破特攻</x:v>
      </x:c>
      <x:c r="B69" s="32" t="n">
        <x:f>B40</x:f>
        <x:v>0</x:v>
      </x:c>
      <x:c r="C69" s="32" t="n">
        <x:f>C40</x:f>
        <x:v>0</x:v>
      </x:c>
      <x:c r="D69" s="32" t="n">
        <x:f>D40</x:f>
        <x:v>0</x:v>
      </x:c>
      <x:c r="E69" s="32" t="n">
        <x:f>E40</x:f>
        <x:v>0</x:v>
      </x:c>
    </x:row>
    <x:row r="70">
      <x:c r="A70" s="23" t="str">
        <x:v>最终效果命中</x:v>
      </x:c>
      <x:c r="B70" s="32" t="n">
        <x:f>B41</x:f>
        <x:v>0</x:v>
      </x:c>
      <x:c r="C70" s="32" t="n">
        <x:f>C41</x:f>
        <x:v>0</x:v>
      </x:c>
      <x:c r="D70" s="32" t="n">
        <x:f>D41</x:f>
        <x:v>0</x:v>
      </x:c>
      <x:c r="E70" s="32" t="n">
        <x:f>E41</x:f>
        <x:v>0</x:v>
      </x:c>
    </x:row>
    <x:row r="71">
      <x:c r="A71" s="23" t="str">
        <x:v>最终效果抵抗</x:v>
      </x:c>
      <x:c r="B71" s="32" t="n">
        <x:f>B42</x:f>
        <x:v>0</x:v>
      </x:c>
      <x:c r="C71" s="32" t="n">
        <x:f>C42</x:f>
        <x:v>0.1</x:v>
      </x:c>
      <x:c r="D71" s="32" t="n">
        <x:f>D42</x:f>
        <x:v>0</x:v>
      </x:c>
      <x:c r="E71" s="32" t="n">
        <x:f>E42</x:f>
        <x:v>0.18</x:v>
      </x:c>
    </x:row>
    <x:row r="72">
      <x:c r="A72" s="23" t="str">
        <x:v>最终回能效率</x:v>
      </x:c>
      <x:c r="B72" s="32" t="n">
        <x:f>1+B43</x:f>
        <x:v>1</x:v>
      </x:c>
      <x:c r="C72" s="32" t="n">
        <x:f>1+C43</x:f>
        <x:v>1</x:v>
      </x:c>
      <x:c r="D72" s="32" t="n">
        <x:f>1+D43</x:f>
        <x:v>1</x:v>
      </x:c>
      <x:c r="E72" s="32" t="n">
        <x:f>1+E43</x:f>
        <x:v>1</x:v>
      </x:c>
    </x:row>
    <x:row r="73">
      <x:c r="A73" s="23" t="str">
        <x:v>最终治疗加成</x:v>
      </x:c>
      <x:c r="B73" s="32" t="n">
        <x:f>B44</x:f>
        <x:v>0</x:v>
      </x:c>
      <x:c r="C73" s="32" t="n">
        <x:f>C44</x:f>
        <x:v>0</x:v>
      </x:c>
      <x:c r="D73" s="32" t="n">
        <x:f>D44</x:f>
        <x:v>0</x:v>
      </x:c>
      <x:c r="E73" s="32" t="n">
        <x:f>E44</x:f>
        <x:v>0</x:v>
      </x:c>
    </x:row>
    <x:row r="74">
      <x:c r="A74" s="23" t="str">
        <x:v>最终伤害加成</x:v>
      </x:c>
      <x:c r="B74" s="32" t="n">
        <x:f>B45</x:f>
        <x:v>0.612803</x:v>
      </x:c>
      <x:c r="C74" s="32" t="n">
        <x:f>C45</x:f>
        <x:v>0.224</x:v>
      </x:c>
      <x:c r="D74" s="32" t="n">
        <x:f>D45</x:f>
        <x:v>0.224</x:v>
      </x:c>
      <x:c r="E74" s="32" t="n">
        <x:f>E45</x:f>
        <x:v>0</x:v>
      </x:c>
    </x:row>
    <x:row r="75">
      <x:c r="A75" s="23" t="str">
        <x:v>最终欢愉度</x:v>
      </x:c>
      <x:c r="B75" s="32" t="n">
        <x:f>B46</x:f>
        <x:v>0</x:v>
      </x:c>
      <x:c r="C75" s="32" t="n">
        <x:f>C46</x:f>
        <x:v>0</x:v>
      </x:c>
      <x:c r="D75" s="32" t="n">
        <x:f>D46</x:f>
        <x:v>0</x:v>
      </x:c>
      <x:c r="E75" s="32" t="n">
        <x:f>E46</x:f>
        <x:v>0</x:v>
      </x:c>
    </x:row>
    <x:row r="76">
      <x:c r="A76" s="23" t="str">
        <x:v>最终增笑</x:v>
      </x:c>
      <x:c r="B76" s="32" t="n">
        <x:f>B47</x:f>
        <x:v>0</x:v>
      </x:c>
      <x:c r="C76" s="32" t="n">
        <x:f>C47</x:f>
        <x:v>0</x:v>
      </x:c>
      <x:c r="D76" s="32" t="n">
        <x:f>D47</x:f>
        <x:v>0</x:v>
      </x:c>
      <x:c r="E76" s="32" t="n">
        <x:f>E47</x:f>
        <x:v>0</x:v>
      </x:c>
    </x:row>
    <x:row r="77">
      <x:c r="A77" s="23" t="str">
        <x:v>击破等级基数</x:v>
      </x:c>
      <x:c r="B77" s="34" t="n">
        <x:f>INDEX('等级系数库'!$B$5:$B$84,MATCH(B8,'等级系数库'!$A$5:$A$84,0))</x:f>
        <x:v>3767.5533</x:v>
      </x:c>
      <x:c r="C77" s="34" t="n">
        <x:f>INDEX('等级系数库'!$B$5:$B$84,MATCH(C8,'等级系数库'!$A$5:$A$84,0))</x:f>
        <x:v>3767.5533</x:v>
      </x:c>
      <x:c r="D77" s="34" t="n">
        <x:f>INDEX('等级系数库'!$B$5:$B$84,MATCH(D8,'等级系数库'!$A$5:$A$84,0))</x:f>
        <x:v>3767.5533</x:v>
      </x:c>
      <x:c r="E77" s="34" t="n">
        <x:f>INDEX('等级系数库'!$B$5:$B$84,MATCH(E8,'等级系数库'!$A$5:$A$84,0))</x:f>
        <x:v>3767.5533</x:v>
      </x:c>
    </x:row>
    <x:row r="78">
      <x:c r="A78" s="23" t="str">
        <x:v>欢愉等级基数</x:v>
      </x:c>
      <x:c r="B78" s="34" t="n">
        <x:f>IF(B8=80,7535.107,INDEX('等级系数库'!$C$5:$C$84,MATCH(B8,'等级系数库'!$A$5:$A$84,0)))</x:f>
        <x:v>7535.107</x:v>
      </x:c>
      <x:c r="C78" s="34" t="n">
        <x:f>IF(C8=80,7535.107,INDEX('等级系数库'!$C$5:$C$84,MATCH(C8,'等级系数库'!$A$5:$A$84,0)))</x:f>
        <x:v>7535.107</x:v>
      </x:c>
      <x:c r="D78" s="34" t="n">
        <x:f>IF(D8=80,7535.107,INDEX('等级系数库'!$C$5:$C$84,MATCH(D8,'等级系数库'!$A$5:$A$84,0)))</x:f>
        <x:v>7535.107</x:v>
      </x:c>
      <x:c r="E78" s="34" t="n">
        <x:f>IF(E8=80,7535.107,INDEX('等级系数库'!$C$5:$C$84,MATCH(E8,'等级系数库'!$A$5:$A$84,0)))</x:f>
        <x:v>7535.107</x:v>
      </x:c>
    </x:row>
    <x:row r="79">
      <x:c r="A79" s="23" t="str">
        <x:v>受治疗量加成</x:v>
      </x:c>
      <x:c r="B79" s="32" t="n">
        <x:f>SUMIFS('装备输入'!$H$5:$H$28,'装备输入'!$B$5:$B$28,1,'装备输入'!$G$5:$G$28,"HealTakenRatio")+SUMIFS('装备输入'!$J$5:$J$28,'装备输入'!$B$5:$B$28,1,'装备输入'!$I$5:$I$28,"HealTakenRatio")+SUMIFS('装备输入'!$L$5:$L$28,'装备输入'!$B$5:$B$28,1,'装备输入'!$K$5:$K$28,"HealTakenRatio")+SUMIFS('装备输入'!$N$5:$N$28,'装备输入'!$B$5:$B$28,1,'装备输入'!$M$5:$M$28,"HealTakenRatio")+SUMIFS('装备输入'!$P$5:$P$28,'装备输入'!$B$5:$B$28,1,'装备输入'!$O$5:$O$28,"HealTakenRatio")+IF(B16=1,SUMIFS('行迹固定属性'!$D$5:$D$1084,'行迹固定属性'!$A$5:$A$1084,B6,'行迹固定属性'!$C$5:$C$1084,"HealTakenRatio",'行迹固定属性'!$E$5:$E$1084,"&lt;="&amp;B9,'行迹固定属性'!$F$5:$F$1084,"&lt;="&amp;B8),0)+IF(INDEX('光锥库'!$D$5:$D$174,MATCH(B11,'光锥库'!$A$5:$A$174,0))=B18,SUMIFS('光锥固定属性'!$C$5:$C$619,'光锥固定属性'!$A$5:$A$619,B11&amp;"_"&amp;B15,'光锥固定属性'!$B$5:$B$619,"HealTakenRatio"),0)+SUMIFS('套装固定属性'!$K$5:$K$240,'套装固定属性'!$H$5:$H$240,1,'套装固定属性'!$J$5:$J$240,"HealTakenRatio")+SUMIFS('条件增益'!$I$5:$I$64,'条件增益'!$A$5:$A$64,1,'条件增益'!$F$5:$F$64,"HealTakenRatio")</x:f>
        <x:v>0</x:v>
      </x:c>
      <x:c r="C79" s="32" t="n">
        <x:f>SUMIFS('装备输入'!$H$5:$H$28,'装备输入'!$B$5:$B$28,2,'装备输入'!$G$5:$G$28,"HealTakenRatio")+SUMIFS('装备输入'!$J$5:$J$28,'装备输入'!$B$5:$B$28,2,'装备输入'!$I$5:$I$28,"HealTakenRatio")+SUMIFS('装备输入'!$L$5:$L$28,'装备输入'!$B$5:$B$28,2,'装备输入'!$K$5:$K$28,"HealTakenRatio")+SUMIFS('装备输入'!$N$5:$N$28,'装备输入'!$B$5:$B$28,2,'装备输入'!$M$5:$M$28,"HealTakenRatio")+SUMIFS('装备输入'!$P$5:$P$28,'装备输入'!$B$5:$B$28,2,'装备输入'!$O$5:$O$28,"HealTakenRatio")+IF(C16=1,SUMIFS('行迹固定属性'!$D$5:$D$1084,'行迹固定属性'!$A$5:$A$1084,C6,'行迹固定属性'!$C$5:$C$1084,"HealTakenRatio",'行迹固定属性'!$E$5:$E$1084,"&lt;="&amp;C9,'行迹固定属性'!$F$5:$F$1084,"&lt;="&amp;C8),0)+IF(INDEX('光锥库'!$D$5:$D$174,MATCH(C11,'光锥库'!$A$5:$A$174,0))=C18,SUMIFS('光锥固定属性'!$C$5:$C$619,'光锥固定属性'!$A$5:$A$619,C11&amp;"_"&amp;C15,'光锥固定属性'!$B$5:$B$619,"HealTakenRatio"),0)+SUMIFS('套装固定属性'!$K$5:$K$240,'套装固定属性'!$H$5:$H$240,2,'套装固定属性'!$J$5:$J$240,"HealTakenRatio")+SUMIFS('条件增益'!$I$5:$I$64,'条件增益'!$A$5:$A$64,2,'条件增益'!$F$5:$F$64,"HealTakenRatio")</x:f>
        <x:v>0</x:v>
      </x:c>
      <x:c r="D79" s="32" t="n">
        <x:f>SUMIFS('装备输入'!$H$5:$H$28,'装备输入'!$B$5:$B$28,3,'装备输入'!$G$5:$G$28,"HealTakenRatio")+SUMIFS('装备输入'!$J$5:$J$28,'装备输入'!$B$5:$B$28,3,'装备输入'!$I$5:$I$28,"HealTakenRatio")+SUMIFS('装备输入'!$L$5:$L$28,'装备输入'!$B$5:$B$28,3,'装备输入'!$K$5:$K$28,"HealTakenRatio")+SUMIFS('装备输入'!$N$5:$N$28,'装备输入'!$B$5:$B$28,3,'装备输入'!$M$5:$M$28,"HealTakenRatio")+SUMIFS('装备输入'!$P$5:$P$28,'装备输入'!$B$5:$B$28,3,'装备输入'!$O$5:$O$28,"HealTakenRatio")+IF(D16=1,SUMIFS('行迹固定属性'!$D$5:$D$1084,'行迹固定属性'!$A$5:$A$1084,D6,'行迹固定属性'!$C$5:$C$1084,"HealTakenRatio",'行迹固定属性'!$E$5:$E$1084,"&lt;="&amp;D9,'行迹固定属性'!$F$5:$F$1084,"&lt;="&amp;D8),0)+IF(INDEX('光锥库'!$D$5:$D$174,MATCH(D11,'光锥库'!$A$5:$A$174,0))=D18,SUMIFS('光锥固定属性'!$C$5:$C$619,'光锥固定属性'!$A$5:$A$619,D11&amp;"_"&amp;D15,'光锥固定属性'!$B$5:$B$619,"HealTakenRatio"),0)+SUMIFS('套装固定属性'!$K$5:$K$240,'套装固定属性'!$H$5:$H$240,3,'套装固定属性'!$J$5:$J$240,"HealTakenRatio")+SUMIFS('条件增益'!$I$5:$I$64,'条件增益'!$A$5:$A$64,3,'条件增益'!$F$5:$F$64,"HealTakenRatio")</x:f>
        <x:v>0</x:v>
      </x:c>
      <x:c r="E79" s="32" t="n">
        <x:f>SUMIFS('装备输入'!$H$5:$H$28,'装备输入'!$B$5:$B$28,4,'装备输入'!$G$5:$G$28,"HealTakenRatio")+SUMIFS('装备输入'!$J$5:$J$28,'装备输入'!$B$5:$B$28,4,'装备输入'!$I$5:$I$28,"HealTakenRatio")+SUMIFS('装备输入'!$L$5:$L$28,'装备输入'!$B$5:$B$28,4,'装备输入'!$K$5:$K$28,"HealTakenRatio")+SUMIFS('装备输入'!$N$5:$N$28,'装备输入'!$B$5:$B$28,4,'装备输入'!$M$5:$M$28,"HealTakenRatio")+SUMIFS('装备输入'!$P$5:$P$28,'装备输入'!$B$5:$B$28,4,'装备输入'!$O$5:$O$28,"HealTakenRatio")+IF(E16=1,SUMIFS('行迹固定属性'!$D$5:$D$1084,'行迹固定属性'!$A$5:$A$1084,E6,'行迹固定属性'!$C$5:$C$1084,"HealTakenRatio",'行迹固定属性'!$E$5:$E$1084,"&lt;="&amp;E9,'行迹固定属性'!$F$5:$F$1084,"&lt;="&amp;E8),0)+IF(INDEX('光锥库'!$D$5:$D$174,MATCH(E11,'光锥库'!$A$5:$A$174,0))=E18,SUMIFS('光锥固定属性'!$C$5:$C$619,'光锥固定属性'!$A$5:$A$619,E11&amp;"_"&amp;E15,'光锥固定属性'!$B$5:$B$619,"HealTakenRatio"),0)+SUMIFS('套装固定属性'!$K$5:$K$240,'套装固定属性'!$H$5:$H$240,4,'套装固定属性'!$J$5:$J$240,"HealTakenRatio")+SUMIFS('条件增益'!$I$5:$I$64,'条件增益'!$A$5:$A$64,4,'条件增益'!$F$5:$F$64,"HealTakenRatio")</x:f>
        <x:v>0</x:v>
      </x:c>
    </x:row>
  </x:sheetData>
  <x:dataValidations count="8">
    <x:dataValidation type="list" sqref="B6">
      <x:formula1>'角色库'!$A$5:$A$112</x:formula1>
    </x:dataValidation>
    <x:dataValidation type="list" sqref="B11">
      <x:formula1>'光锥库'!$A$5:$A$174</x:formula1>
    </x:dataValidation>
    <x:dataValidation type="list" sqref="C6">
      <x:formula1>'角色库'!$A$5:$A$112</x:formula1>
    </x:dataValidation>
    <x:dataValidation type="list" sqref="C11">
      <x:formula1>'光锥库'!$A$5:$A$174</x:formula1>
    </x:dataValidation>
    <x:dataValidation type="list" sqref="D6">
      <x:formula1>'角色库'!$A$5:$A$112</x:formula1>
    </x:dataValidation>
    <x:dataValidation type="list" sqref="D11">
      <x:formula1>'光锥库'!$A$5:$A$174</x:formula1>
    </x:dataValidation>
    <x:dataValidation type="list" sqref="E6">
      <x:formula1>'角色库'!$A$5:$A$112</x:formula1>
    </x:dataValidation>
    <x:dataValidation type="list" sqref="E11">
      <x:formula1>'光锥库'!$A$5:$A$174</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s>
  <x:sheetData>
    <x:row r="1">
      <x:c r="A1" s="21" t="str">
        <x:v>六件装备输入</x:v>
      </x:c>
      <x:c r="B1" s="21"/>
      <x:c r="C1" s="21"/>
      <x:c r="D1" s="21"/>
      <x:c r="E1" s="21"/>
      <x:c r="F1" s="21"/>
      <x:c r="G1" s="21"/>
      <x:c r="H1" s="21"/>
      <x:c r="I1" s="21"/>
      <x:c r="J1" s="21"/>
      <x:c r="K1" s="21"/>
      <x:c r="L1" s="21"/>
      <x:c r="M1" s="21"/>
      <x:c r="N1" s="21"/>
      <x:c r="O1" s="21"/>
      <x:c r="P1" s="21"/>
      <x:c r="Q1" s="21"/>
      <x:c r="R1" s="21"/>
    </x:row>
    <x:row r="2">
      <x:c r="A2" s="22" t="str">
        <x:v>主词条按星级与等级自动计算；副词条填实际累计值，百分比以小数存储。</x:v>
      </x:c>
      <x:c r="B2" s="22"/>
      <x:c r="C2" s="22"/>
      <x:c r="D2" s="22"/>
      <x:c r="E2" s="22"/>
      <x:c r="F2" s="22"/>
      <x:c r="G2" s="22"/>
      <x:c r="H2" s="22"/>
      <x:c r="I2" s="22"/>
      <x:c r="J2" s="22"/>
      <x:c r="K2" s="22"/>
      <x:c r="L2" s="22"/>
      <x:c r="M2" s="22"/>
      <x:c r="N2" s="22"/>
      <x:c r="O2" s="22"/>
      <x:c r="P2" s="22"/>
      <x:c r="Q2" s="22"/>
      <x:c r="R2" s="22"/>
    </x:row>
    <x:row r="3">
      <x:c r="A3" s="23"/>
      <x:c r="B3" s="23"/>
      <x:c r="C3" s="23"/>
      <x:c r="D3" s="23"/>
      <x:c r="E3" s="23"/>
      <x:c r="F3" s="23"/>
      <x:c r="G3" s="23"/>
      <x:c r="H3" s="23"/>
      <x:c r="I3" s="23"/>
      <x:c r="J3" s="23"/>
      <x:c r="K3" s="23"/>
      <x:c r="L3" s="23"/>
      <x:c r="M3" s="23"/>
      <x:c r="N3" s="23"/>
      <x:c r="O3" s="23"/>
      <x:c r="P3" s="23"/>
      <x:c r="Q3" s="23"/>
      <x:c r="R3" s="23"/>
    </x:row>
    <x:row r="4" ht="28" customHeight="1">
      <x:c r="A4" s="24" t="str">
        <x:v>编号</x:v>
      </x:c>
      <x:c r="B4" s="24" t="str">
        <x:v>队员</x:v>
      </x:c>
      <x:c r="C4" s="24" t="str">
        <x:v>部位</x:v>
      </x:c>
      <x:c r="D4" s="24" t="str">
        <x:v>套装ID</x:v>
      </x:c>
      <x:c r="E4" s="24" t="str">
        <x:v>星级</x:v>
      </x:c>
      <x:c r="F4" s="24" t="str">
        <x:v>强化等级</x:v>
      </x:c>
      <x:c r="G4" s="24" t="str">
        <x:v>主属性键</x:v>
      </x:c>
      <x:c r="H4" s="24" t="str">
        <x:v>主词条数值</x:v>
      </x:c>
      <x:c r="I4" s="24" t="str">
        <x:v>副词条1键</x:v>
      </x:c>
      <x:c r="J4" s="24" t="str">
        <x:v>数值1</x:v>
      </x:c>
      <x:c r="K4" s="24" t="str">
        <x:v>副词条2键</x:v>
      </x:c>
      <x:c r="L4" s="24" t="str">
        <x:v>数值2</x:v>
      </x:c>
      <x:c r="M4" s="24" t="str">
        <x:v>副词条3键</x:v>
      </x:c>
      <x:c r="N4" s="24" t="str">
        <x:v>数值3</x:v>
      </x:c>
      <x:c r="O4" s="24" t="str">
        <x:v>副词条4键</x:v>
      </x:c>
      <x:c r="P4" s="24" t="str">
        <x:v>数值4</x:v>
      </x:c>
      <x:c r="Q4" s="24" t="str">
        <x:v>主词条组</x:v>
      </x:c>
      <x:c r="R4" s="24" t="str">
        <x:v>套装名称</x:v>
      </x:c>
    </x:row>
    <x:row r="5">
      <x:c r="A5" s="23" t="n">
        <x:v>1</x:v>
      </x:c>
      <x:c r="B5" s="23" t="n">
        <x:v>1</x:v>
      </x:c>
      <x:c r="C5" s="23" t="str">
        <x:v>头部</x:v>
      </x:c>
      <x:c r="D5" s="30" t="str">
        <x:v>102</x:v>
      </x:c>
      <x:c r="E5" s="30" t="n">
        <x:v>5</x:v>
      </x:c>
      <x:c r="F5" s="30" t="n">
        <x:v>15</x:v>
      </x:c>
      <x:c r="G5" s="30" t="str">
        <x:v>HPDelta</x:v>
      </x:c>
      <x:c r="H5" s="36" t="n">
        <x:f>IF(COUNTIF('主词条库'!$A$5:$A$121,Q5&amp;"_"&amp;G5)=0,"主词条不适用于此部位",INDEX('主词条库'!$E$5:$E$121,MATCH(Q5&amp;"_"&amp;G5,'主词条库'!$A$5:$A$121,0))+F5*INDEX('主词条库'!$F$5:$F$121,MATCH(Q5&amp;"_"&amp;G5,'主词条库'!$A$5:$A$121,0)))</x:f>
        <x:v>705.5999999999999</x:v>
      </x:c>
      <x:c r="I5" s="37" t="str">
        <x:v>AttackAddedRatio</x:v>
      </x:c>
      <x:c r="J5" s="37" t="n">
        <x:v>0.08</x:v>
      </x:c>
      <x:c r="K5" s="37" t="str">
        <x:v>CriticalChanceBase</x:v>
      </x:c>
      <x:c r="L5" s="37" t="n">
        <x:v>0.06</x:v>
      </x:c>
      <x:c r="M5" s="37" t="str">
        <x:v>CriticalDamageBase</x:v>
      </x:c>
      <x:c r="N5" s="37" t="n">
        <x:v>0.12</x:v>
      </x:c>
      <x:c r="O5" s="37" t="str">
        <x:v>SpeedDelta</x:v>
      </x:c>
      <x:c r="P5" s="37" t="n">
        <x:v>4</x:v>
      </x:c>
      <x:c r="Q5" s="23" t="str">
        <x:f>E5&amp;(MOD(A5-1,6)+1)</x:f>
        <x:v>51</x:v>
      </x:c>
      <x:c r="R5" s="23" t="str">
        <x:f>INDEX('套装库'!$B$5:$B$66,MATCH(D5,'套装库'!$A$5:$A$66,0))</x:f>
        <x:v>野穗伴行的快枪手</x:v>
      </x:c>
    </x:row>
    <x:row r="6">
      <x:c r="A6" s="23" t="n">
        <x:v>2</x:v>
      </x:c>
      <x:c r="B6" s="23" t="n">
        <x:v>1</x:v>
      </x:c>
      <x:c r="C6" s="23" t="str">
        <x:v>手部</x:v>
      </x:c>
      <x:c r="D6" s="30" t="str">
        <x:v>102</x:v>
      </x:c>
      <x:c r="E6" s="30" t="n">
        <x:v>5</x:v>
      </x:c>
      <x:c r="F6" s="30" t="n">
        <x:v>15</x:v>
      </x:c>
      <x:c r="G6" s="30" t="str">
        <x:v>AttackDelta</x:v>
      </x:c>
      <x:c r="H6" s="36" t="n">
        <x:f>IF(COUNTIF('主词条库'!$A$5:$A$121,Q6&amp;"_"&amp;G6)=0,"主词条不适用于此部位",INDEX('主词条库'!$E$5:$E$121,MATCH(Q6&amp;"_"&amp;G6,'主词条库'!$A$5:$A$121,0))+F6*INDEX('主词条库'!$F$5:$F$121,MATCH(Q6&amp;"_"&amp;G6,'主词条库'!$A$5:$A$121,0)))</x:f>
        <x:v>352.79999999999995</x:v>
      </x:c>
      <x:c r="I6" s="37" t="str">
        <x:v>AttackAddedRatio</x:v>
      </x:c>
      <x:c r="J6" s="37" t="n">
        <x:v>0.08</x:v>
      </x:c>
      <x:c r="K6" s="37" t="str">
        <x:v>CriticalChanceBase</x:v>
      </x:c>
      <x:c r="L6" s="37" t="n">
        <x:v>0.06</x:v>
      </x:c>
      <x:c r="M6" s="37" t="str">
        <x:v>CriticalDamageBase</x:v>
      </x:c>
      <x:c r="N6" s="37" t="n">
        <x:v>0.12</x:v>
      </x:c>
      <x:c r="O6" s="37" t="str">
        <x:v>SpeedDelta</x:v>
      </x:c>
      <x:c r="P6" s="37" t="n">
        <x:v>4</x:v>
      </x:c>
      <x:c r="Q6" s="23" t="str">
        <x:f>E6&amp;(MOD(A6-1,6)+1)</x:f>
        <x:v>52</x:v>
      </x:c>
      <x:c r="R6" s="23" t="str">
        <x:f>INDEX('套装库'!$B$5:$B$66,MATCH(D6,'套装库'!$A$5:$A$66,0))</x:f>
        <x:v>野穗伴行的快枪手</x:v>
      </x:c>
    </x:row>
    <x:row r="7">
      <x:c r="A7" s="23" t="n">
        <x:v>3</x:v>
      </x:c>
      <x:c r="B7" s="23" t="n">
        <x:v>1</x:v>
      </x:c>
      <x:c r="C7" s="23" t="str">
        <x:v>躯干</x:v>
      </x:c>
      <x:c r="D7" s="30" t="str">
        <x:v>102</x:v>
      </x:c>
      <x:c r="E7" s="30" t="n">
        <x:v>5</x:v>
      </x:c>
      <x:c r="F7" s="30" t="n">
        <x:v>15</x:v>
      </x:c>
      <x:c r="G7" s="30" t="str">
        <x:v>CriticalChanceBase</x:v>
      </x:c>
      <x:c r="H7" s="36" t="n">
        <x:f>IF(COUNTIF('主词条库'!$A$5:$A$121,Q7&amp;"_"&amp;G7)=0,"主词条不适用于此部位",INDEX('主词条库'!$E$5:$E$121,MATCH(Q7&amp;"_"&amp;G7,'主词条库'!$A$5:$A$121,0))+F7*INDEX('主词条库'!$F$5:$F$121,MATCH(Q7&amp;"_"&amp;G7,'主词条库'!$A$5:$A$121,0)))</x:f>
        <x:v>0.324</x:v>
      </x:c>
      <x:c r="I7" s="37" t="str">
        <x:v>AttackAddedRatio</x:v>
      </x:c>
      <x:c r="J7" s="37" t="n">
        <x:v>0.08</x:v>
      </x:c>
      <x:c r="K7" s="37" t="str">
        <x:v>CriticalChanceBase</x:v>
      </x:c>
      <x:c r="L7" s="37" t="n">
        <x:v>0.06</x:v>
      </x:c>
      <x:c r="M7" s="37" t="str">
        <x:v>CriticalDamageBase</x:v>
      </x:c>
      <x:c r="N7" s="37" t="n">
        <x:v>0.12</x:v>
      </x:c>
      <x:c r="O7" s="37" t="str">
        <x:v>SpeedDelta</x:v>
      </x:c>
      <x:c r="P7" s="37" t="n">
        <x:v>4</x:v>
      </x:c>
      <x:c r="Q7" s="23" t="str">
        <x:f>E7&amp;(MOD(A7-1,6)+1)</x:f>
        <x:v>53</x:v>
      </x:c>
      <x:c r="R7" s="23" t="str">
        <x:f>INDEX('套装库'!$B$5:$B$66,MATCH(D7,'套装库'!$A$5:$A$66,0))</x:f>
        <x:v>野穗伴行的快枪手</x:v>
      </x:c>
    </x:row>
    <x:row r="8">
      <x:c r="A8" s="23" t="n">
        <x:v>4</x:v>
      </x:c>
      <x:c r="B8" s="23" t="n">
        <x:v>1</x:v>
      </x:c>
      <x:c r="C8" s="23" t="str">
        <x:v>脚部</x:v>
      </x:c>
      <x:c r="D8" s="30" t="str">
        <x:v>102</x:v>
      </x:c>
      <x:c r="E8" s="30" t="n">
        <x:v>5</x:v>
      </x:c>
      <x:c r="F8" s="30" t="n">
        <x:v>15</x:v>
      </x:c>
      <x:c r="G8" s="30" t="str">
        <x:v>SpeedDelta</x:v>
      </x:c>
      <x:c r="H8" s="36" t="n">
        <x:f>IF(COUNTIF('主词条库'!$A$5:$A$121,Q8&amp;"_"&amp;G8)=0,"主词条不适用于此部位",INDEX('主词条库'!$E$5:$E$121,MATCH(Q8&amp;"_"&amp;G8,'主词条库'!$A$5:$A$121,0))+F8*INDEX('主词条库'!$F$5:$F$121,MATCH(Q8&amp;"_"&amp;G8,'主词条库'!$A$5:$A$121,0)))</x:f>
        <x:v>25.032</x:v>
      </x:c>
      <x:c r="I8" s="37" t="str">
        <x:v>AttackAddedRatio</x:v>
      </x:c>
      <x:c r="J8" s="37" t="n">
        <x:v>0.08</x:v>
      </x:c>
      <x:c r="K8" s="37" t="str">
        <x:v>CriticalChanceBase</x:v>
      </x:c>
      <x:c r="L8" s="37" t="n">
        <x:v>0.06</x:v>
      </x:c>
      <x:c r="M8" s="37" t="str">
        <x:v>CriticalDamageBase</x:v>
      </x:c>
      <x:c r="N8" s="37" t="n">
        <x:v>0.12</x:v>
      </x:c>
      <x:c r="O8" s="37" t="str">
        <x:v>SpeedDelta</x:v>
      </x:c>
      <x:c r="P8" s="37" t="n">
        <x:v>4</x:v>
      </x:c>
      <x:c r="Q8" s="23" t="str">
        <x:f>E8&amp;(MOD(A8-1,6)+1)</x:f>
        <x:v>54</x:v>
      </x:c>
      <x:c r="R8" s="23" t="str">
        <x:f>INDEX('套装库'!$B$5:$B$66,MATCH(D8,'套装库'!$A$5:$A$66,0))</x:f>
        <x:v>野穗伴行的快枪手</x:v>
      </x:c>
    </x:row>
    <x:row r="9">
      <x:c r="A9" s="23" t="n">
        <x:v>5</x:v>
      </x:c>
      <x:c r="B9" s="23" t="n">
        <x:v>1</x:v>
      </x:c>
      <x:c r="C9" s="23" t="str">
        <x:v>位面球</x:v>
      </x:c>
      <x:c r="D9" s="30" t="str">
        <x:v>301</x:v>
      </x:c>
      <x:c r="E9" s="30" t="n">
        <x:v>5</x:v>
      </x:c>
      <x:c r="F9" s="30" t="n">
        <x:v>15</x:v>
      </x:c>
      <x:c r="G9" s="30" t="str">
        <x:v>WindAddedRatio</x:v>
      </x:c>
      <x:c r="H9" s="36" t="n">
        <x:f>IF(COUNTIF('主词条库'!$A$5:$A$121,Q9&amp;"_"&amp;G9)=0,"主词条不适用于此部位",INDEX('主词条库'!$E$5:$E$121,MATCH(Q9&amp;"_"&amp;G9,'主词条库'!$A$5:$A$121,0))+F9*INDEX('主词条库'!$F$5:$F$121,MATCH(Q9&amp;"_"&amp;G9,'主词条库'!$A$5:$A$121,0)))</x:f>
        <x:v>0.388803</x:v>
      </x:c>
      <x:c r="I9" s="37" t="str">
        <x:v>AttackAddedRatio</x:v>
      </x:c>
      <x:c r="J9" s="37" t="n">
        <x:v>0.08</x:v>
      </x:c>
      <x:c r="K9" s="37" t="str">
        <x:v>CriticalChanceBase</x:v>
      </x:c>
      <x:c r="L9" s="37" t="n">
        <x:v>0.06</x:v>
      </x:c>
      <x:c r="M9" s="37" t="str">
        <x:v>CriticalDamageBase</x:v>
      </x:c>
      <x:c r="N9" s="37" t="n">
        <x:v>0.12</x:v>
      </x:c>
      <x:c r="O9" s="37" t="str">
        <x:v>SpeedDelta</x:v>
      </x:c>
      <x:c r="P9" s="37" t="n">
        <x:v>4</x:v>
      </x:c>
      <x:c r="Q9" s="23" t="str">
        <x:f>E9&amp;(MOD(A9-1,6)+1)</x:f>
        <x:v>55</x:v>
      </x:c>
      <x:c r="R9" s="23" t="str">
        <x:f>INDEX('套装库'!$B$5:$B$66,MATCH(D9,'套装库'!$A$5:$A$66,0))</x:f>
        <x:v>太空封印站</x:v>
      </x:c>
    </x:row>
    <x:row r="10">
      <x:c r="A10" s="23" t="n">
        <x:v>6</x:v>
      </x:c>
      <x:c r="B10" s="23" t="n">
        <x:v>1</x:v>
      </x:c>
      <x:c r="C10" s="23" t="str">
        <x:v>连结绳</x:v>
      </x:c>
      <x:c r="D10" s="30" t="str">
        <x:v>301</x:v>
      </x:c>
      <x:c r="E10" s="30" t="n">
        <x:v>5</x:v>
      </x:c>
      <x:c r="F10" s="30" t="n">
        <x:v>15</x:v>
      </x:c>
      <x:c r="G10" s="30" t="str">
        <x:v>AttackAddedRatio</x:v>
      </x:c>
      <x:c r="H10" s="36" t="n">
        <x:f>IF(COUNTIF('主词条库'!$A$5:$A$121,Q10&amp;"_"&amp;G10)=0,"主词条不适用于此部位",INDEX('主词条库'!$E$5:$E$121,MATCH(Q10&amp;"_"&amp;G10,'主词条库'!$A$5:$A$121,0))+F10*INDEX('主词条库'!$F$5:$F$121,MATCH(Q10&amp;"_"&amp;G10,'主词条库'!$A$5:$A$121,0)))</x:f>
        <x:v>0.43200000000000005</x:v>
      </x:c>
      <x:c r="I10" s="37" t="str">
        <x:v>AttackAddedRatio</x:v>
      </x:c>
      <x:c r="J10" s="37" t="n">
        <x:v>0.08</x:v>
      </x:c>
      <x:c r="K10" s="37" t="str">
        <x:v>CriticalChanceBase</x:v>
      </x:c>
      <x:c r="L10" s="37" t="n">
        <x:v>0.06</x:v>
      </x:c>
      <x:c r="M10" s="37" t="str">
        <x:v>CriticalDamageBase</x:v>
      </x:c>
      <x:c r="N10" s="37" t="n">
        <x:v>0.12</x:v>
      </x:c>
      <x:c r="O10" s="37" t="str">
        <x:v>SpeedDelta</x:v>
      </x:c>
      <x:c r="P10" s="37" t="n">
        <x:v>4</x:v>
      </x:c>
      <x:c r="Q10" s="23" t="str">
        <x:f>E10&amp;(MOD(A10-1,6)+1)</x:f>
        <x:v>56</x:v>
      </x:c>
      <x:c r="R10" s="23" t="str">
        <x:f>INDEX('套装库'!$B$5:$B$66,MATCH(D10,'套装库'!$A$5:$A$66,0))</x:f>
        <x:v>太空封印站</x:v>
      </x:c>
    </x:row>
    <x:row r="11">
      <x:c r="A11" s="23" t="n">
        <x:v>7</x:v>
      </x:c>
      <x:c r="B11" s="23" t="n">
        <x:v>2</x:v>
      </x:c>
      <x:c r="C11" s="23" t="str">
        <x:v>头部</x:v>
      </x:c>
      <x:c r="D11" s="30" t="str">
        <x:v>102</x:v>
      </x:c>
      <x:c r="E11" s="30" t="n">
        <x:v>5</x:v>
      </x:c>
      <x:c r="F11" s="30" t="n">
        <x:v>15</x:v>
      </x:c>
      <x:c r="G11" s="30" t="str">
        <x:v>HPDelta</x:v>
      </x:c>
      <x:c r="H11" s="36" t="n">
        <x:f>IF(COUNTIF('主词条库'!$A$5:$A$121,Q11&amp;"_"&amp;G11)=0,"主词条不适用于此部位",INDEX('主词条库'!$E$5:$E$121,MATCH(Q11&amp;"_"&amp;G11,'主词条库'!$A$5:$A$121,0))+F11*INDEX('主词条库'!$F$5:$F$121,MATCH(Q11&amp;"_"&amp;G11,'主词条库'!$A$5:$A$121,0)))</x:f>
        <x:v>705.5999999999999</x:v>
      </x:c>
      <x:c r="I11" s="37" t="str">
        <x:v>AttackAddedRatio</x:v>
      </x:c>
      <x:c r="J11" s="37" t="n">
        <x:v>0.08</x:v>
      </x:c>
      <x:c r="K11" s="37" t="str">
        <x:v>CriticalChanceBase</x:v>
      </x:c>
      <x:c r="L11" s="37" t="n">
        <x:v>0.06</x:v>
      </x:c>
      <x:c r="M11" s="37" t="str">
        <x:v>CriticalDamageBase</x:v>
      </x:c>
      <x:c r="N11" s="37" t="n">
        <x:v>0.12</x:v>
      </x:c>
      <x:c r="O11" s="37" t="str">
        <x:v>SpeedDelta</x:v>
      </x:c>
      <x:c r="P11" s="37" t="n">
        <x:v>4</x:v>
      </x:c>
      <x:c r="Q11" s="23" t="str">
        <x:f>E11&amp;(MOD(A11-1,6)+1)</x:f>
        <x:v>51</x:v>
      </x:c>
      <x:c r="R11" s="23" t="str">
        <x:f>INDEX('套装库'!$B$5:$B$66,MATCH(D11,'套装库'!$A$5:$A$66,0))</x:f>
        <x:v>野穗伴行的快枪手</x:v>
      </x:c>
    </x:row>
    <x:row r="12">
      <x:c r="A12" s="23" t="n">
        <x:v>8</x:v>
      </x:c>
      <x:c r="B12" s="23" t="n">
        <x:v>2</x:v>
      </x:c>
      <x:c r="C12" s="23" t="str">
        <x:v>手部</x:v>
      </x:c>
      <x:c r="D12" s="30" t="str">
        <x:v>102</x:v>
      </x:c>
      <x:c r="E12" s="30" t="n">
        <x:v>5</x:v>
      </x:c>
      <x:c r="F12" s="30" t="n">
        <x:v>15</x:v>
      </x:c>
      <x:c r="G12" s="30" t="str">
        <x:v>AttackDelta</x:v>
      </x:c>
      <x:c r="H12" s="36" t="n">
        <x:f>IF(COUNTIF('主词条库'!$A$5:$A$121,Q12&amp;"_"&amp;G12)=0,"主词条不适用于此部位",INDEX('主词条库'!$E$5:$E$121,MATCH(Q12&amp;"_"&amp;G12,'主词条库'!$A$5:$A$121,0))+F12*INDEX('主词条库'!$F$5:$F$121,MATCH(Q12&amp;"_"&amp;G12,'主词条库'!$A$5:$A$121,0)))</x:f>
        <x:v>352.79999999999995</x:v>
      </x:c>
      <x:c r="I12" s="37" t="str">
        <x:v>AttackAddedRatio</x:v>
      </x:c>
      <x:c r="J12" s="37" t="n">
        <x:v>0.08</x:v>
      </x:c>
      <x:c r="K12" s="37" t="str">
        <x:v>CriticalChanceBase</x:v>
      </x:c>
      <x:c r="L12" s="37" t="n">
        <x:v>0.06</x:v>
      </x:c>
      <x:c r="M12" s="37" t="str">
        <x:v>CriticalDamageBase</x:v>
      </x:c>
      <x:c r="N12" s="37" t="n">
        <x:v>0.12</x:v>
      </x:c>
      <x:c r="O12" s="37" t="str">
        <x:v>SpeedDelta</x:v>
      </x:c>
      <x:c r="P12" s="37" t="n">
        <x:v>4</x:v>
      </x:c>
      <x:c r="Q12" s="23" t="str">
        <x:f>E12&amp;(MOD(A12-1,6)+1)</x:f>
        <x:v>52</x:v>
      </x:c>
      <x:c r="R12" s="23" t="str">
        <x:f>INDEX('套装库'!$B$5:$B$66,MATCH(D12,'套装库'!$A$5:$A$66,0))</x:f>
        <x:v>野穗伴行的快枪手</x:v>
      </x:c>
    </x:row>
    <x:row r="13">
      <x:c r="A13" s="23" t="n">
        <x:v>9</x:v>
      </x:c>
      <x:c r="B13" s="23" t="n">
        <x:v>2</x:v>
      </x:c>
      <x:c r="C13" s="23" t="str">
        <x:v>躯干</x:v>
      </x:c>
      <x:c r="D13" s="30" t="str">
        <x:v>102</x:v>
      </x:c>
      <x:c r="E13" s="30" t="n">
        <x:v>5</x:v>
      </x:c>
      <x:c r="F13" s="30" t="n">
        <x:v>15</x:v>
      </x:c>
      <x:c r="G13" s="30" t="str">
        <x:v>CriticalChanceBase</x:v>
      </x:c>
      <x:c r="H13" s="36" t="n">
        <x:f>IF(COUNTIF('主词条库'!$A$5:$A$121,Q13&amp;"_"&amp;G13)=0,"主词条不适用于此部位",INDEX('主词条库'!$E$5:$E$121,MATCH(Q13&amp;"_"&amp;G13,'主词条库'!$A$5:$A$121,0))+F13*INDEX('主词条库'!$F$5:$F$121,MATCH(Q13&amp;"_"&amp;G13,'主词条库'!$A$5:$A$121,0)))</x:f>
        <x:v>0.324</x:v>
      </x:c>
      <x:c r="I13" s="37" t="str">
        <x:v>AttackAddedRatio</x:v>
      </x:c>
      <x:c r="J13" s="37" t="n">
        <x:v>0.08</x:v>
      </x:c>
      <x:c r="K13" s="37" t="str">
        <x:v>CriticalChanceBase</x:v>
      </x:c>
      <x:c r="L13" s="37" t="n">
        <x:v>0.06</x:v>
      </x:c>
      <x:c r="M13" s="37" t="str">
        <x:v>CriticalDamageBase</x:v>
      </x:c>
      <x:c r="N13" s="37" t="n">
        <x:v>0.12</x:v>
      </x:c>
      <x:c r="O13" s="37" t="str">
        <x:v>SpeedDelta</x:v>
      </x:c>
      <x:c r="P13" s="37" t="n">
        <x:v>4</x:v>
      </x:c>
      <x:c r="Q13" s="23" t="str">
        <x:f>E13&amp;(MOD(A13-1,6)+1)</x:f>
        <x:v>53</x:v>
      </x:c>
      <x:c r="R13" s="23" t="str">
        <x:f>INDEX('套装库'!$B$5:$B$66,MATCH(D13,'套装库'!$A$5:$A$66,0))</x:f>
        <x:v>野穗伴行的快枪手</x:v>
      </x:c>
    </x:row>
    <x:row r="14">
      <x:c r="A14" s="23" t="n">
        <x:v>10</x:v>
      </x:c>
      <x:c r="B14" s="23" t="n">
        <x:v>2</x:v>
      </x:c>
      <x:c r="C14" s="23" t="str">
        <x:v>脚部</x:v>
      </x:c>
      <x:c r="D14" s="30" t="str">
        <x:v>102</x:v>
      </x:c>
      <x:c r="E14" s="30" t="n">
        <x:v>5</x:v>
      </x:c>
      <x:c r="F14" s="30" t="n">
        <x:v>15</x:v>
      </x:c>
      <x:c r="G14" s="30" t="str">
        <x:v>SpeedDelta</x:v>
      </x:c>
      <x:c r="H14" s="36" t="n">
        <x:f>IF(COUNTIF('主词条库'!$A$5:$A$121,Q14&amp;"_"&amp;G14)=0,"主词条不适用于此部位",INDEX('主词条库'!$E$5:$E$121,MATCH(Q14&amp;"_"&amp;G14,'主词条库'!$A$5:$A$121,0))+F14*INDEX('主词条库'!$F$5:$F$121,MATCH(Q14&amp;"_"&amp;G14,'主词条库'!$A$5:$A$121,0)))</x:f>
        <x:v>25.032</x:v>
      </x:c>
      <x:c r="I14" s="37" t="str">
        <x:v>AttackAddedRatio</x:v>
      </x:c>
      <x:c r="J14" s="37" t="n">
        <x:v>0.08</x:v>
      </x:c>
      <x:c r="K14" s="37" t="str">
        <x:v>CriticalChanceBase</x:v>
      </x:c>
      <x:c r="L14" s="37" t="n">
        <x:v>0.06</x:v>
      </x:c>
      <x:c r="M14" s="37" t="str">
        <x:v>CriticalDamageBase</x:v>
      </x:c>
      <x:c r="N14" s="37" t="n">
        <x:v>0.12</x:v>
      </x:c>
      <x:c r="O14" s="37" t="str">
        <x:v>SpeedDelta</x:v>
      </x:c>
      <x:c r="P14" s="37" t="n">
        <x:v>4</x:v>
      </x:c>
      <x:c r="Q14" s="23" t="str">
        <x:f>E14&amp;(MOD(A14-1,6)+1)</x:f>
        <x:v>54</x:v>
      </x:c>
      <x:c r="R14" s="23" t="str">
        <x:f>INDEX('套装库'!$B$5:$B$66,MATCH(D14,'套装库'!$A$5:$A$66,0))</x:f>
        <x:v>野穗伴行的快枪手</x:v>
      </x:c>
    </x:row>
    <x:row r="15">
      <x:c r="A15" s="23" t="n">
        <x:v>11</x:v>
      </x:c>
      <x:c r="B15" s="23" t="n">
        <x:v>2</x:v>
      </x:c>
      <x:c r="C15" s="23" t="str">
        <x:v>位面球</x:v>
      </x:c>
      <x:c r="D15" s="30" t="str">
        <x:v>301</x:v>
      </x:c>
      <x:c r="E15" s="30" t="n">
        <x:v>5</x:v>
      </x:c>
      <x:c r="F15" s="30" t="n">
        <x:v>15</x:v>
      </x:c>
      <x:c r="G15" s="30" t="str">
        <x:v>WindAddedRatio</x:v>
      </x:c>
      <x:c r="H15" s="36" t="n">
        <x:f>IF(COUNTIF('主词条库'!$A$5:$A$121,Q15&amp;"_"&amp;G15)=0,"主词条不适用于此部位",INDEX('主词条库'!$E$5:$E$121,MATCH(Q15&amp;"_"&amp;G15,'主词条库'!$A$5:$A$121,0))+F15*INDEX('主词条库'!$F$5:$F$121,MATCH(Q15&amp;"_"&amp;G15,'主词条库'!$A$5:$A$121,0)))</x:f>
        <x:v>0.388803</x:v>
      </x:c>
      <x:c r="I15" s="37" t="str">
        <x:v>AttackAddedRatio</x:v>
      </x:c>
      <x:c r="J15" s="37" t="n">
        <x:v>0.08</x:v>
      </x:c>
      <x:c r="K15" s="37" t="str">
        <x:v>CriticalChanceBase</x:v>
      </x:c>
      <x:c r="L15" s="37" t="n">
        <x:v>0.06</x:v>
      </x:c>
      <x:c r="M15" s="37" t="str">
        <x:v>CriticalDamageBase</x:v>
      </x:c>
      <x:c r="N15" s="37" t="n">
        <x:v>0.12</x:v>
      </x:c>
      <x:c r="O15" s="37" t="str">
        <x:v>SpeedDelta</x:v>
      </x:c>
      <x:c r="P15" s="37" t="n">
        <x:v>4</x:v>
      </x:c>
      <x:c r="Q15" s="23" t="str">
        <x:f>E15&amp;(MOD(A15-1,6)+1)</x:f>
        <x:v>55</x:v>
      </x:c>
      <x:c r="R15" s="23" t="str">
        <x:f>INDEX('套装库'!$B$5:$B$66,MATCH(D15,'套装库'!$A$5:$A$66,0))</x:f>
        <x:v>太空封印站</x:v>
      </x:c>
    </x:row>
    <x:row r="16">
      <x:c r="A16" s="23" t="n">
        <x:v>12</x:v>
      </x:c>
      <x:c r="B16" s="23" t="n">
        <x:v>2</x:v>
      </x:c>
      <x:c r="C16" s="23" t="str">
        <x:v>连结绳</x:v>
      </x:c>
      <x:c r="D16" s="30" t="str">
        <x:v>301</x:v>
      </x:c>
      <x:c r="E16" s="30" t="n">
        <x:v>5</x:v>
      </x:c>
      <x:c r="F16" s="30" t="n">
        <x:v>15</x:v>
      </x:c>
      <x:c r="G16" s="30" t="str">
        <x:v>AttackAddedRatio</x:v>
      </x:c>
      <x:c r="H16" s="36" t="n">
        <x:f>IF(COUNTIF('主词条库'!$A$5:$A$121,Q16&amp;"_"&amp;G16)=0,"主词条不适用于此部位",INDEX('主词条库'!$E$5:$E$121,MATCH(Q16&amp;"_"&amp;G16,'主词条库'!$A$5:$A$121,0))+F16*INDEX('主词条库'!$F$5:$F$121,MATCH(Q16&amp;"_"&amp;G16,'主词条库'!$A$5:$A$121,0)))</x:f>
        <x:v>0.43200000000000005</x:v>
      </x:c>
      <x:c r="I16" s="37" t="str">
        <x:v>AttackAddedRatio</x:v>
      </x:c>
      <x:c r="J16" s="37" t="n">
        <x:v>0.08</x:v>
      </x:c>
      <x:c r="K16" s="37" t="str">
        <x:v>CriticalChanceBase</x:v>
      </x:c>
      <x:c r="L16" s="37" t="n">
        <x:v>0.06</x:v>
      </x:c>
      <x:c r="M16" s="37" t="str">
        <x:v>CriticalDamageBase</x:v>
      </x:c>
      <x:c r="N16" s="37" t="n">
        <x:v>0.12</x:v>
      </x:c>
      <x:c r="O16" s="37" t="str">
        <x:v>SpeedDelta</x:v>
      </x:c>
      <x:c r="P16" s="37" t="n">
        <x:v>4</x:v>
      </x:c>
      <x:c r="Q16" s="23" t="str">
        <x:f>E16&amp;(MOD(A16-1,6)+1)</x:f>
        <x:v>56</x:v>
      </x:c>
      <x:c r="R16" s="23" t="str">
        <x:f>INDEX('套装库'!$B$5:$B$66,MATCH(D16,'套装库'!$A$5:$A$66,0))</x:f>
        <x:v>太空封印站</x:v>
      </x:c>
    </x:row>
    <x:row r="17">
      <x:c r="A17" s="23" t="n">
        <x:v>13</x:v>
      </x:c>
      <x:c r="B17" s="23" t="n">
        <x:v>3</x:v>
      </x:c>
      <x:c r="C17" s="23" t="str">
        <x:v>头部</x:v>
      </x:c>
      <x:c r="D17" s="30" t="str">
        <x:v>102</x:v>
      </x:c>
      <x:c r="E17" s="30" t="n">
        <x:v>5</x:v>
      </x:c>
      <x:c r="F17" s="30" t="n">
        <x:v>15</x:v>
      </x:c>
      <x:c r="G17" s="30" t="str">
        <x:v>HPDelta</x:v>
      </x:c>
      <x:c r="H17" s="36" t="n">
        <x:f>IF(COUNTIF('主词条库'!$A$5:$A$121,Q17&amp;"_"&amp;G17)=0,"主词条不适用于此部位",INDEX('主词条库'!$E$5:$E$121,MATCH(Q17&amp;"_"&amp;G17,'主词条库'!$A$5:$A$121,0))+F17*INDEX('主词条库'!$F$5:$F$121,MATCH(Q17&amp;"_"&amp;G17,'主词条库'!$A$5:$A$121,0)))</x:f>
        <x:v>705.5999999999999</x:v>
      </x:c>
      <x:c r="I17" s="37" t="str">
        <x:v>AttackAddedRatio</x:v>
      </x:c>
      <x:c r="J17" s="37" t="n">
        <x:v>0.08</x:v>
      </x:c>
      <x:c r="K17" s="37" t="str">
        <x:v>CriticalChanceBase</x:v>
      </x:c>
      <x:c r="L17" s="37" t="n">
        <x:v>0.06</x:v>
      </x:c>
      <x:c r="M17" s="37" t="str">
        <x:v>CriticalDamageBase</x:v>
      </x:c>
      <x:c r="N17" s="37" t="n">
        <x:v>0.12</x:v>
      </x:c>
      <x:c r="O17" s="37" t="str">
        <x:v>SpeedDelta</x:v>
      </x:c>
      <x:c r="P17" s="37" t="n">
        <x:v>4</x:v>
      </x:c>
      <x:c r="Q17" s="23" t="str">
        <x:f>E17&amp;(MOD(A17-1,6)+1)</x:f>
        <x:v>51</x:v>
      </x:c>
      <x:c r="R17" s="23" t="str">
        <x:f>INDEX('套装库'!$B$5:$B$66,MATCH(D17,'套装库'!$A$5:$A$66,0))</x:f>
        <x:v>野穗伴行的快枪手</x:v>
      </x:c>
    </x:row>
    <x:row r="18">
      <x:c r="A18" s="23" t="n">
        <x:v>14</x:v>
      </x:c>
      <x:c r="B18" s="23" t="n">
        <x:v>3</x:v>
      </x:c>
      <x:c r="C18" s="23" t="str">
        <x:v>手部</x:v>
      </x:c>
      <x:c r="D18" s="30" t="str">
        <x:v>102</x:v>
      </x:c>
      <x:c r="E18" s="30" t="n">
        <x:v>5</x:v>
      </x:c>
      <x:c r="F18" s="30" t="n">
        <x:v>15</x:v>
      </x:c>
      <x:c r="G18" s="30" t="str">
        <x:v>AttackDelta</x:v>
      </x:c>
      <x:c r="H18" s="36" t="n">
        <x:f>IF(COUNTIF('主词条库'!$A$5:$A$121,Q18&amp;"_"&amp;G18)=0,"主词条不适用于此部位",INDEX('主词条库'!$E$5:$E$121,MATCH(Q18&amp;"_"&amp;G18,'主词条库'!$A$5:$A$121,0))+F18*INDEX('主词条库'!$F$5:$F$121,MATCH(Q18&amp;"_"&amp;G18,'主词条库'!$A$5:$A$121,0)))</x:f>
        <x:v>352.79999999999995</x:v>
      </x:c>
      <x:c r="I18" s="37" t="str">
        <x:v>AttackAddedRatio</x:v>
      </x:c>
      <x:c r="J18" s="37" t="n">
        <x:v>0.08</x:v>
      </x:c>
      <x:c r="K18" s="37" t="str">
        <x:v>CriticalChanceBase</x:v>
      </x:c>
      <x:c r="L18" s="37" t="n">
        <x:v>0.06</x:v>
      </x:c>
      <x:c r="M18" s="37" t="str">
        <x:v>CriticalDamageBase</x:v>
      </x:c>
      <x:c r="N18" s="37" t="n">
        <x:v>0.12</x:v>
      </x:c>
      <x:c r="O18" s="37" t="str">
        <x:v>SpeedDelta</x:v>
      </x:c>
      <x:c r="P18" s="37" t="n">
        <x:v>4</x:v>
      </x:c>
      <x:c r="Q18" s="23" t="str">
        <x:f>E18&amp;(MOD(A18-1,6)+1)</x:f>
        <x:v>52</x:v>
      </x:c>
      <x:c r="R18" s="23" t="str">
        <x:f>INDEX('套装库'!$B$5:$B$66,MATCH(D18,'套装库'!$A$5:$A$66,0))</x:f>
        <x:v>野穗伴行的快枪手</x:v>
      </x:c>
    </x:row>
    <x:row r="19">
      <x:c r="A19" s="23" t="n">
        <x:v>15</x:v>
      </x:c>
      <x:c r="B19" s="23" t="n">
        <x:v>3</x:v>
      </x:c>
      <x:c r="C19" s="23" t="str">
        <x:v>躯干</x:v>
      </x:c>
      <x:c r="D19" s="30" t="str">
        <x:v>102</x:v>
      </x:c>
      <x:c r="E19" s="30" t="n">
        <x:v>5</x:v>
      </x:c>
      <x:c r="F19" s="30" t="n">
        <x:v>15</x:v>
      </x:c>
      <x:c r="G19" s="30" t="str">
        <x:v>CriticalChanceBase</x:v>
      </x:c>
      <x:c r="H19" s="36" t="n">
        <x:f>IF(COUNTIF('主词条库'!$A$5:$A$121,Q19&amp;"_"&amp;G19)=0,"主词条不适用于此部位",INDEX('主词条库'!$E$5:$E$121,MATCH(Q19&amp;"_"&amp;G19,'主词条库'!$A$5:$A$121,0))+F19*INDEX('主词条库'!$F$5:$F$121,MATCH(Q19&amp;"_"&amp;G19,'主词条库'!$A$5:$A$121,0)))</x:f>
        <x:v>0.324</x:v>
      </x:c>
      <x:c r="I19" s="37" t="str">
        <x:v>AttackAddedRatio</x:v>
      </x:c>
      <x:c r="J19" s="37" t="n">
        <x:v>0.08</x:v>
      </x:c>
      <x:c r="K19" s="37" t="str">
        <x:v>CriticalChanceBase</x:v>
      </x:c>
      <x:c r="L19" s="37" t="n">
        <x:v>0.06</x:v>
      </x:c>
      <x:c r="M19" s="37" t="str">
        <x:v>CriticalDamageBase</x:v>
      </x:c>
      <x:c r="N19" s="37" t="n">
        <x:v>0.12</x:v>
      </x:c>
      <x:c r="O19" s="37" t="str">
        <x:v>SpeedDelta</x:v>
      </x:c>
      <x:c r="P19" s="37" t="n">
        <x:v>4</x:v>
      </x:c>
      <x:c r="Q19" s="23" t="str">
        <x:f>E19&amp;(MOD(A19-1,6)+1)</x:f>
        <x:v>53</x:v>
      </x:c>
      <x:c r="R19" s="23" t="str">
        <x:f>INDEX('套装库'!$B$5:$B$66,MATCH(D19,'套装库'!$A$5:$A$66,0))</x:f>
        <x:v>野穗伴行的快枪手</x:v>
      </x:c>
    </x:row>
    <x:row r="20">
      <x:c r="A20" s="23" t="n">
        <x:v>16</x:v>
      </x:c>
      <x:c r="B20" s="23" t="n">
        <x:v>3</x:v>
      </x:c>
      <x:c r="C20" s="23" t="str">
        <x:v>脚部</x:v>
      </x:c>
      <x:c r="D20" s="30" t="str">
        <x:v>102</x:v>
      </x:c>
      <x:c r="E20" s="30" t="n">
        <x:v>5</x:v>
      </x:c>
      <x:c r="F20" s="30" t="n">
        <x:v>15</x:v>
      </x:c>
      <x:c r="G20" s="30" t="str">
        <x:v>SpeedDelta</x:v>
      </x:c>
      <x:c r="H20" s="36" t="n">
        <x:f>IF(COUNTIF('主词条库'!$A$5:$A$121,Q20&amp;"_"&amp;G20)=0,"主词条不适用于此部位",INDEX('主词条库'!$E$5:$E$121,MATCH(Q20&amp;"_"&amp;G20,'主词条库'!$A$5:$A$121,0))+F20*INDEX('主词条库'!$F$5:$F$121,MATCH(Q20&amp;"_"&amp;G20,'主词条库'!$A$5:$A$121,0)))</x:f>
        <x:v>25.032</x:v>
      </x:c>
      <x:c r="I20" s="37" t="str">
        <x:v>AttackAddedRatio</x:v>
      </x:c>
      <x:c r="J20" s="37" t="n">
        <x:v>0.08</x:v>
      </x:c>
      <x:c r="K20" s="37" t="str">
        <x:v>CriticalChanceBase</x:v>
      </x:c>
      <x:c r="L20" s="37" t="n">
        <x:v>0.06</x:v>
      </x:c>
      <x:c r="M20" s="37" t="str">
        <x:v>CriticalDamageBase</x:v>
      </x:c>
      <x:c r="N20" s="37" t="n">
        <x:v>0.12</x:v>
      </x:c>
      <x:c r="O20" s="37" t="str">
        <x:v>SpeedDelta</x:v>
      </x:c>
      <x:c r="P20" s="37" t="n">
        <x:v>4</x:v>
      </x:c>
      <x:c r="Q20" s="23" t="str">
        <x:f>E20&amp;(MOD(A20-1,6)+1)</x:f>
        <x:v>54</x:v>
      </x:c>
      <x:c r="R20" s="23" t="str">
        <x:f>INDEX('套装库'!$B$5:$B$66,MATCH(D20,'套装库'!$A$5:$A$66,0))</x:f>
        <x:v>野穗伴行的快枪手</x:v>
      </x:c>
    </x:row>
    <x:row r="21">
      <x:c r="A21" s="23" t="n">
        <x:v>17</x:v>
      </x:c>
      <x:c r="B21" s="23" t="n">
        <x:v>3</x:v>
      </x:c>
      <x:c r="C21" s="23" t="str">
        <x:v>位面球</x:v>
      </x:c>
      <x:c r="D21" s="30" t="str">
        <x:v>301</x:v>
      </x:c>
      <x:c r="E21" s="30" t="n">
        <x:v>5</x:v>
      </x:c>
      <x:c r="F21" s="30" t="n">
        <x:v>15</x:v>
      </x:c>
      <x:c r="G21" s="30" t="str">
        <x:v>WindAddedRatio</x:v>
      </x:c>
      <x:c r="H21" s="36" t="n">
        <x:f>IF(COUNTIF('主词条库'!$A$5:$A$121,Q21&amp;"_"&amp;G21)=0,"主词条不适用于此部位",INDEX('主词条库'!$E$5:$E$121,MATCH(Q21&amp;"_"&amp;G21,'主词条库'!$A$5:$A$121,0))+F21*INDEX('主词条库'!$F$5:$F$121,MATCH(Q21&amp;"_"&amp;G21,'主词条库'!$A$5:$A$121,0)))</x:f>
        <x:v>0.388803</x:v>
      </x:c>
      <x:c r="I21" s="37" t="str">
        <x:v>AttackAddedRatio</x:v>
      </x:c>
      <x:c r="J21" s="37" t="n">
        <x:v>0.08</x:v>
      </x:c>
      <x:c r="K21" s="37" t="str">
        <x:v>CriticalChanceBase</x:v>
      </x:c>
      <x:c r="L21" s="37" t="n">
        <x:v>0.06</x:v>
      </x:c>
      <x:c r="M21" s="37" t="str">
        <x:v>CriticalDamageBase</x:v>
      </x:c>
      <x:c r="N21" s="37" t="n">
        <x:v>0.12</x:v>
      </x:c>
      <x:c r="O21" s="37" t="str">
        <x:v>SpeedDelta</x:v>
      </x:c>
      <x:c r="P21" s="37" t="n">
        <x:v>4</x:v>
      </x:c>
      <x:c r="Q21" s="23" t="str">
        <x:f>E21&amp;(MOD(A21-1,6)+1)</x:f>
        <x:v>55</x:v>
      </x:c>
      <x:c r="R21" s="23" t="str">
        <x:f>INDEX('套装库'!$B$5:$B$66,MATCH(D21,'套装库'!$A$5:$A$66,0))</x:f>
        <x:v>太空封印站</x:v>
      </x:c>
    </x:row>
    <x:row r="22">
      <x:c r="A22" s="23" t="n">
        <x:v>18</x:v>
      </x:c>
      <x:c r="B22" s="23" t="n">
        <x:v>3</x:v>
      </x:c>
      <x:c r="C22" s="23" t="str">
        <x:v>连结绳</x:v>
      </x:c>
      <x:c r="D22" s="30" t="str">
        <x:v>301</x:v>
      </x:c>
      <x:c r="E22" s="30" t="n">
        <x:v>5</x:v>
      </x:c>
      <x:c r="F22" s="30" t="n">
        <x:v>15</x:v>
      </x:c>
      <x:c r="G22" s="30" t="str">
        <x:v>AttackAddedRatio</x:v>
      </x:c>
      <x:c r="H22" s="36" t="n">
        <x:f>IF(COUNTIF('主词条库'!$A$5:$A$121,Q22&amp;"_"&amp;G22)=0,"主词条不适用于此部位",INDEX('主词条库'!$E$5:$E$121,MATCH(Q22&amp;"_"&amp;G22,'主词条库'!$A$5:$A$121,0))+F22*INDEX('主词条库'!$F$5:$F$121,MATCH(Q22&amp;"_"&amp;G22,'主词条库'!$A$5:$A$121,0)))</x:f>
        <x:v>0.43200000000000005</x:v>
      </x:c>
      <x:c r="I22" s="37" t="str">
        <x:v>AttackAddedRatio</x:v>
      </x:c>
      <x:c r="J22" s="37" t="n">
        <x:v>0.08</x:v>
      </x:c>
      <x:c r="K22" s="37" t="str">
        <x:v>CriticalChanceBase</x:v>
      </x:c>
      <x:c r="L22" s="37" t="n">
        <x:v>0.06</x:v>
      </x:c>
      <x:c r="M22" s="37" t="str">
        <x:v>CriticalDamageBase</x:v>
      </x:c>
      <x:c r="N22" s="37" t="n">
        <x:v>0.12</x:v>
      </x:c>
      <x:c r="O22" s="37" t="str">
        <x:v>SpeedDelta</x:v>
      </x:c>
      <x:c r="P22" s="37" t="n">
        <x:v>4</x:v>
      </x:c>
      <x:c r="Q22" s="23" t="str">
        <x:f>E22&amp;(MOD(A22-1,6)+1)</x:f>
        <x:v>56</x:v>
      </x:c>
      <x:c r="R22" s="23" t="str">
        <x:f>INDEX('套装库'!$B$5:$B$66,MATCH(D22,'套装库'!$A$5:$A$66,0))</x:f>
        <x:v>太空封印站</x:v>
      </x:c>
    </x:row>
    <x:row r="23">
      <x:c r="A23" s="23" t="n">
        <x:v>19</x:v>
      </x:c>
      <x:c r="B23" s="23" t="n">
        <x:v>4</x:v>
      </x:c>
      <x:c r="C23" s="23" t="str">
        <x:v>头部</x:v>
      </x:c>
      <x:c r="D23" s="30" t="str">
        <x:v>102</x:v>
      </x:c>
      <x:c r="E23" s="30" t="n">
        <x:v>5</x:v>
      </x:c>
      <x:c r="F23" s="30" t="n">
        <x:v>15</x:v>
      </x:c>
      <x:c r="G23" s="30" t="str">
        <x:v>HPDelta</x:v>
      </x:c>
      <x:c r="H23" s="36" t="n">
        <x:f>IF(COUNTIF('主词条库'!$A$5:$A$121,Q23&amp;"_"&amp;G23)=0,"主词条不适用于此部位",INDEX('主词条库'!$E$5:$E$121,MATCH(Q23&amp;"_"&amp;G23,'主词条库'!$A$5:$A$121,0))+F23*INDEX('主词条库'!$F$5:$F$121,MATCH(Q23&amp;"_"&amp;G23,'主词条库'!$A$5:$A$121,0)))</x:f>
        <x:v>705.5999999999999</x:v>
      </x:c>
      <x:c r="I23" s="37" t="str">
        <x:v>AttackAddedRatio</x:v>
      </x:c>
      <x:c r="J23" s="37" t="n">
        <x:v>0.08</x:v>
      </x:c>
      <x:c r="K23" s="37" t="str">
        <x:v>CriticalChanceBase</x:v>
      </x:c>
      <x:c r="L23" s="37" t="n">
        <x:v>0.06</x:v>
      </x:c>
      <x:c r="M23" s="37" t="str">
        <x:v>CriticalDamageBase</x:v>
      </x:c>
      <x:c r="N23" s="37" t="n">
        <x:v>0.12</x:v>
      </x:c>
      <x:c r="O23" s="37" t="str">
        <x:v>SpeedDelta</x:v>
      </x:c>
      <x:c r="P23" s="37" t="n">
        <x:v>4</x:v>
      </x:c>
      <x:c r="Q23" s="23" t="str">
        <x:f>E23&amp;(MOD(A23-1,6)+1)</x:f>
        <x:v>51</x:v>
      </x:c>
      <x:c r="R23" s="23" t="str">
        <x:f>INDEX('套装库'!$B$5:$B$66,MATCH(D23,'套装库'!$A$5:$A$66,0))</x:f>
        <x:v>野穗伴行的快枪手</x:v>
      </x:c>
    </x:row>
    <x:row r="24">
      <x:c r="A24" s="23" t="n">
        <x:v>20</x:v>
      </x:c>
      <x:c r="B24" s="23" t="n">
        <x:v>4</x:v>
      </x:c>
      <x:c r="C24" s="23" t="str">
        <x:v>手部</x:v>
      </x:c>
      <x:c r="D24" s="30" t="str">
        <x:v>102</x:v>
      </x:c>
      <x:c r="E24" s="30" t="n">
        <x:v>5</x:v>
      </x:c>
      <x:c r="F24" s="30" t="n">
        <x:v>15</x:v>
      </x:c>
      <x:c r="G24" s="30" t="str">
        <x:v>AttackDelta</x:v>
      </x:c>
      <x:c r="H24" s="36" t="n">
        <x:f>IF(COUNTIF('主词条库'!$A$5:$A$121,Q24&amp;"_"&amp;G24)=0,"主词条不适用于此部位",INDEX('主词条库'!$E$5:$E$121,MATCH(Q24&amp;"_"&amp;G24,'主词条库'!$A$5:$A$121,0))+F24*INDEX('主词条库'!$F$5:$F$121,MATCH(Q24&amp;"_"&amp;G24,'主词条库'!$A$5:$A$121,0)))</x:f>
        <x:v>352.79999999999995</x:v>
      </x:c>
      <x:c r="I24" s="37" t="str">
        <x:v>AttackAddedRatio</x:v>
      </x:c>
      <x:c r="J24" s="37" t="n">
        <x:v>0.08</x:v>
      </x:c>
      <x:c r="K24" s="37" t="str">
        <x:v>CriticalChanceBase</x:v>
      </x:c>
      <x:c r="L24" s="37" t="n">
        <x:v>0.06</x:v>
      </x:c>
      <x:c r="M24" s="37" t="str">
        <x:v>CriticalDamageBase</x:v>
      </x:c>
      <x:c r="N24" s="37" t="n">
        <x:v>0.12</x:v>
      </x:c>
      <x:c r="O24" s="37" t="str">
        <x:v>SpeedDelta</x:v>
      </x:c>
      <x:c r="P24" s="37" t="n">
        <x:v>4</x:v>
      </x:c>
      <x:c r="Q24" s="23" t="str">
        <x:f>E24&amp;(MOD(A24-1,6)+1)</x:f>
        <x:v>52</x:v>
      </x:c>
      <x:c r="R24" s="23" t="str">
        <x:f>INDEX('套装库'!$B$5:$B$66,MATCH(D24,'套装库'!$A$5:$A$66,0))</x:f>
        <x:v>野穗伴行的快枪手</x:v>
      </x:c>
    </x:row>
    <x:row r="25">
      <x:c r="A25" s="23" t="n">
        <x:v>21</x:v>
      </x:c>
      <x:c r="B25" s="23" t="n">
        <x:v>4</x:v>
      </x:c>
      <x:c r="C25" s="23" t="str">
        <x:v>躯干</x:v>
      </x:c>
      <x:c r="D25" s="30" t="str">
        <x:v>102</x:v>
      </x:c>
      <x:c r="E25" s="30" t="n">
        <x:v>5</x:v>
      </x:c>
      <x:c r="F25" s="30" t="n">
        <x:v>15</x:v>
      </x:c>
      <x:c r="G25" s="30" t="str">
        <x:v>CriticalChanceBase</x:v>
      </x:c>
      <x:c r="H25" s="36" t="n">
        <x:f>IF(COUNTIF('主词条库'!$A$5:$A$121,Q25&amp;"_"&amp;G25)=0,"主词条不适用于此部位",INDEX('主词条库'!$E$5:$E$121,MATCH(Q25&amp;"_"&amp;G25,'主词条库'!$A$5:$A$121,0))+F25*INDEX('主词条库'!$F$5:$F$121,MATCH(Q25&amp;"_"&amp;G25,'主词条库'!$A$5:$A$121,0)))</x:f>
        <x:v>0.324</x:v>
      </x:c>
      <x:c r="I25" s="37" t="str">
        <x:v>AttackAddedRatio</x:v>
      </x:c>
      <x:c r="J25" s="37" t="n">
        <x:v>0.08</x:v>
      </x:c>
      <x:c r="K25" s="37" t="str">
        <x:v>CriticalChanceBase</x:v>
      </x:c>
      <x:c r="L25" s="37" t="n">
        <x:v>0.06</x:v>
      </x:c>
      <x:c r="M25" s="37" t="str">
        <x:v>CriticalDamageBase</x:v>
      </x:c>
      <x:c r="N25" s="37" t="n">
        <x:v>0.12</x:v>
      </x:c>
      <x:c r="O25" s="37" t="str">
        <x:v>SpeedDelta</x:v>
      </x:c>
      <x:c r="P25" s="37" t="n">
        <x:v>4</x:v>
      </x:c>
      <x:c r="Q25" s="23" t="str">
        <x:f>E25&amp;(MOD(A25-1,6)+1)</x:f>
        <x:v>53</x:v>
      </x:c>
      <x:c r="R25" s="23" t="str">
        <x:f>INDEX('套装库'!$B$5:$B$66,MATCH(D25,'套装库'!$A$5:$A$66,0))</x:f>
        <x:v>野穗伴行的快枪手</x:v>
      </x:c>
    </x:row>
    <x:row r="26">
      <x:c r="A26" s="23" t="n">
        <x:v>22</x:v>
      </x:c>
      <x:c r="B26" s="23" t="n">
        <x:v>4</x:v>
      </x:c>
      <x:c r="C26" s="23" t="str">
        <x:v>脚部</x:v>
      </x:c>
      <x:c r="D26" s="30" t="str">
        <x:v>102</x:v>
      </x:c>
      <x:c r="E26" s="30" t="n">
        <x:v>5</x:v>
      </x:c>
      <x:c r="F26" s="30" t="n">
        <x:v>15</x:v>
      </x:c>
      <x:c r="G26" s="30" t="str">
        <x:v>SpeedDelta</x:v>
      </x:c>
      <x:c r="H26" s="36" t="n">
        <x:f>IF(COUNTIF('主词条库'!$A$5:$A$121,Q26&amp;"_"&amp;G26)=0,"主词条不适用于此部位",INDEX('主词条库'!$E$5:$E$121,MATCH(Q26&amp;"_"&amp;G26,'主词条库'!$A$5:$A$121,0))+F26*INDEX('主词条库'!$F$5:$F$121,MATCH(Q26&amp;"_"&amp;G26,'主词条库'!$A$5:$A$121,0)))</x:f>
        <x:v>25.032</x:v>
      </x:c>
      <x:c r="I26" s="37" t="str">
        <x:v>AttackAddedRatio</x:v>
      </x:c>
      <x:c r="J26" s="37" t="n">
        <x:v>0.08</x:v>
      </x:c>
      <x:c r="K26" s="37" t="str">
        <x:v>CriticalChanceBase</x:v>
      </x:c>
      <x:c r="L26" s="37" t="n">
        <x:v>0.06</x:v>
      </x:c>
      <x:c r="M26" s="37" t="str">
        <x:v>CriticalDamageBase</x:v>
      </x:c>
      <x:c r="N26" s="37" t="n">
        <x:v>0.12</x:v>
      </x:c>
      <x:c r="O26" s="37" t="str">
        <x:v>SpeedDelta</x:v>
      </x:c>
      <x:c r="P26" s="37" t="n">
        <x:v>4</x:v>
      </x:c>
      <x:c r="Q26" s="23" t="str">
        <x:f>E26&amp;(MOD(A26-1,6)+1)</x:f>
        <x:v>54</x:v>
      </x:c>
      <x:c r="R26" s="23" t="str">
        <x:f>INDEX('套装库'!$B$5:$B$66,MATCH(D26,'套装库'!$A$5:$A$66,0))</x:f>
        <x:v>野穗伴行的快枪手</x:v>
      </x:c>
    </x:row>
    <x:row r="27">
      <x:c r="A27" s="23" t="n">
        <x:v>23</x:v>
      </x:c>
      <x:c r="B27" s="23" t="n">
        <x:v>4</x:v>
      </x:c>
      <x:c r="C27" s="23" t="str">
        <x:v>位面球</x:v>
      </x:c>
      <x:c r="D27" s="30" t="str">
        <x:v>301</x:v>
      </x:c>
      <x:c r="E27" s="30" t="n">
        <x:v>5</x:v>
      </x:c>
      <x:c r="F27" s="30" t="n">
        <x:v>15</x:v>
      </x:c>
      <x:c r="G27" s="30" t="str">
        <x:v>WindAddedRatio</x:v>
      </x:c>
      <x:c r="H27" s="36" t="n">
        <x:f>IF(COUNTIF('主词条库'!$A$5:$A$121,Q27&amp;"_"&amp;G27)=0,"主词条不适用于此部位",INDEX('主词条库'!$E$5:$E$121,MATCH(Q27&amp;"_"&amp;G27,'主词条库'!$A$5:$A$121,0))+F27*INDEX('主词条库'!$F$5:$F$121,MATCH(Q27&amp;"_"&amp;G27,'主词条库'!$A$5:$A$121,0)))</x:f>
        <x:v>0.388803</x:v>
      </x:c>
      <x:c r="I27" s="37" t="str">
        <x:v>AttackAddedRatio</x:v>
      </x:c>
      <x:c r="J27" s="37" t="n">
        <x:v>0.08</x:v>
      </x:c>
      <x:c r="K27" s="37" t="str">
        <x:v>CriticalChanceBase</x:v>
      </x:c>
      <x:c r="L27" s="37" t="n">
        <x:v>0.06</x:v>
      </x:c>
      <x:c r="M27" s="37" t="str">
        <x:v>CriticalDamageBase</x:v>
      </x:c>
      <x:c r="N27" s="37" t="n">
        <x:v>0.12</x:v>
      </x:c>
      <x:c r="O27" s="37" t="str">
        <x:v>SpeedDelta</x:v>
      </x:c>
      <x:c r="P27" s="37" t="n">
        <x:v>4</x:v>
      </x:c>
      <x:c r="Q27" s="23" t="str">
        <x:f>E27&amp;(MOD(A27-1,6)+1)</x:f>
        <x:v>55</x:v>
      </x:c>
      <x:c r="R27" s="23" t="str">
        <x:f>INDEX('套装库'!$B$5:$B$66,MATCH(D27,'套装库'!$A$5:$A$66,0))</x:f>
        <x:v>太空封印站</x:v>
      </x:c>
    </x:row>
    <x:row r="28">
      <x:c r="A28" s="23" t="n">
        <x:v>24</x:v>
      </x:c>
      <x:c r="B28" s="23" t="n">
        <x:v>4</x:v>
      </x:c>
      <x:c r="C28" s="23" t="str">
        <x:v>连结绳</x:v>
      </x:c>
      <x:c r="D28" s="30" t="str">
        <x:v>301</x:v>
      </x:c>
      <x:c r="E28" s="30" t="n">
        <x:v>5</x:v>
      </x:c>
      <x:c r="F28" s="30" t="n">
        <x:v>15</x:v>
      </x:c>
      <x:c r="G28" s="30" t="str">
        <x:v>AttackAddedRatio</x:v>
      </x:c>
      <x:c r="H28" s="36" t="n">
        <x:f>IF(COUNTIF('主词条库'!$A$5:$A$121,Q28&amp;"_"&amp;G28)=0,"主词条不适用于此部位",INDEX('主词条库'!$E$5:$E$121,MATCH(Q28&amp;"_"&amp;G28,'主词条库'!$A$5:$A$121,0))+F28*INDEX('主词条库'!$F$5:$F$121,MATCH(Q28&amp;"_"&amp;G28,'主词条库'!$A$5:$A$121,0)))</x:f>
        <x:v>0.43200000000000005</x:v>
      </x:c>
      <x:c r="I28" s="37" t="str">
        <x:v>AttackAddedRatio</x:v>
      </x:c>
      <x:c r="J28" s="37" t="n">
        <x:v>0.08</x:v>
      </x:c>
      <x:c r="K28" s="37" t="str">
        <x:v>CriticalChanceBase</x:v>
      </x:c>
      <x:c r="L28" s="37" t="n">
        <x:v>0.06</x:v>
      </x:c>
      <x:c r="M28" s="37" t="str">
        <x:v>CriticalDamageBase</x:v>
      </x:c>
      <x:c r="N28" s="37" t="n">
        <x:v>0.12</x:v>
      </x:c>
      <x:c r="O28" s="37" t="str">
        <x:v>SpeedDelta</x:v>
      </x:c>
      <x:c r="P28" s="37" t="n">
        <x:v>4</x:v>
      </x:c>
      <x:c r="Q28" s="23" t="str">
        <x:f>E28&amp;(MOD(A28-1,6)+1)</x:f>
        <x:v>56</x:v>
      </x:c>
      <x:c r="R28" s="23" t="str">
        <x:f>INDEX('套装库'!$B$5:$B$66,MATCH(D28,'套装库'!$A$5:$A$66,0))</x:f>
        <x:v>太空封印站</x:v>
      </x:c>
    </x:row>
  </x:sheetData>
  <x:dataValidations count="144">
    <x:dataValidation type="list" sqref="D5">
      <x:formula1>'套装库'!$A$5:$A$66</x:formula1>
    </x:dataValidation>
    <x:dataValidation type="list" sqref="G5">
      <x:formula1>'属性字典'!$A$5:$A$76</x:formula1>
    </x:dataValidation>
    <x:dataValidation type="list" sqref="I5">
      <x:formula1>'属性字典'!$A$5:$A$76</x:formula1>
    </x:dataValidation>
    <x:dataValidation type="list" sqref="K5">
      <x:formula1>'属性字典'!$A$5:$A$76</x:formula1>
    </x:dataValidation>
    <x:dataValidation type="list" sqref="M5">
      <x:formula1>'属性字典'!$A$5:$A$76</x:formula1>
    </x:dataValidation>
    <x:dataValidation type="list" sqref="O5">
      <x:formula1>'属性字典'!$A$5:$A$76</x:formula1>
    </x:dataValidation>
    <x:dataValidation type="list" sqref="D6">
      <x:formula1>'套装库'!$A$5:$A$66</x:formula1>
    </x:dataValidation>
    <x:dataValidation type="list" sqref="G6">
      <x:formula1>'属性字典'!$A$5:$A$76</x:formula1>
    </x:dataValidation>
    <x:dataValidation type="list" sqref="I6">
      <x:formula1>'属性字典'!$A$5:$A$76</x:formula1>
    </x:dataValidation>
    <x:dataValidation type="list" sqref="K6">
      <x:formula1>'属性字典'!$A$5:$A$76</x:formula1>
    </x:dataValidation>
    <x:dataValidation type="list" sqref="M6">
      <x:formula1>'属性字典'!$A$5:$A$76</x:formula1>
    </x:dataValidation>
    <x:dataValidation type="list" sqref="O6">
      <x:formula1>'属性字典'!$A$5:$A$76</x:formula1>
    </x:dataValidation>
    <x:dataValidation type="list" sqref="D7">
      <x:formula1>'套装库'!$A$5:$A$66</x:formula1>
    </x:dataValidation>
    <x:dataValidation type="list" sqref="G7">
      <x:formula1>'属性字典'!$A$5:$A$76</x:formula1>
    </x:dataValidation>
    <x:dataValidation type="list" sqref="I7">
      <x:formula1>'属性字典'!$A$5:$A$76</x:formula1>
    </x:dataValidation>
    <x:dataValidation type="list" sqref="K7">
      <x:formula1>'属性字典'!$A$5:$A$76</x:formula1>
    </x:dataValidation>
    <x:dataValidation type="list" sqref="M7">
      <x:formula1>'属性字典'!$A$5:$A$76</x:formula1>
    </x:dataValidation>
    <x:dataValidation type="list" sqref="O7">
      <x:formula1>'属性字典'!$A$5:$A$76</x:formula1>
    </x:dataValidation>
    <x:dataValidation type="list" sqref="D8">
      <x:formula1>'套装库'!$A$5:$A$66</x:formula1>
    </x:dataValidation>
    <x:dataValidation type="list" sqref="G8">
      <x:formula1>'属性字典'!$A$5:$A$76</x:formula1>
    </x:dataValidation>
    <x:dataValidation type="list" sqref="I8">
      <x:formula1>'属性字典'!$A$5:$A$76</x:formula1>
    </x:dataValidation>
    <x:dataValidation type="list" sqref="K8">
      <x:formula1>'属性字典'!$A$5:$A$76</x:formula1>
    </x:dataValidation>
    <x:dataValidation type="list" sqref="M8">
      <x:formula1>'属性字典'!$A$5:$A$76</x:formula1>
    </x:dataValidation>
    <x:dataValidation type="list" sqref="O8">
      <x:formula1>'属性字典'!$A$5:$A$76</x:formula1>
    </x:dataValidation>
    <x:dataValidation type="list" sqref="D9">
      <x:formula1>'套装库'!$A$5:$A$66</x:formula1>
    </x:dataValidation>
    <x:dataValidation type="list" sqref="G9">
      <x:formula1>'属性字典'!$A$5:$A$76</x:formula1>
    </x:dataValidation>
    <x:dataValidation type="list" sqref="I9">
      <x:formula1>'属性字典'!$A$5:$A$76</x:formula1>
    </x:dataValidation>
    <x:dataValidation type="list" sqref="K9">
      <x:formula1>'属性字典'!$A$5:$A$76</x:formula1>
    </x:dataValidation>
    <x:dataValidation type="list" sqref="M9">
      <x:formula1>'属性字典'!$A$5:$A$76</x:formula1>
    </x:dataValidation>
    <x:dataValidation type="list" sqref="O9">
      <x:formula1>'属性字典'!$A$5:$A$76</x:formula1>
    </x:dataValidation>
    <x:dataValidation type="list" sqref="D10">
      <x:formula1>'套装库'!$A$5:$A$66</x:formula1>
    </x:dataValidation>
    <x:dataValidation type="list" sqref="G10">
      <x:formula1>'属性字典'!$A$5:$A$76</x:formula1>
    </x:dataValidation>
    <x:dataValidation type="list" sqref="I10">
      <x:formula1>'属性字典'!$A$5:$A$76</x:formula1>
    </x:dataValidation>
    <x:dataValidation type="list" sqref="K10">
      <x:formula1>'属性字典'!$A$5:$A$76</x:formula1>
    </x:dataValidation>
    <x:dataValidation type="list" sqref="M10">
      <x:formula1>'属性字典'!$A$5:$A$76</x:formula1>
    </x:dataValidation>
    <x:dataValidation type="list" sqref="O10">
      <x:formula1>'属性字典'!$A$5:$A$76</x:formula1>
    </x:dataValidation>
    <x:dataValidation type="list" sqref="D11">
      <x:formula1>'套装库'!$A$5:$A$66</x:formula1>
    </x:dataValidation>
    <x:dataValidation type="list" sqref="G11">
      <x:formula1>'属性字典'!$A$5:$A$76</x:formula1>
    </x:dataValidation>
    <x:dataValidation type="list" sqref="I11">
      <x:formula1>'属性字典'!$A$5:$A$76</x:formula1>
    </x:dataValidation>
    <x:dataValidation type="list" sqref="K11">
      <x:formula1>'属性字典'!$A$5:$A$76</x:formula1>
    </x:dataValidation>
    <x:dataValidation type="list" sqref="M11">
      <x:formula1>'属性字典'!$A$5:$A$76</x:formula1>
    </x:dataValidation>
    <x:dataValidation type="list" sqref="O11">
      <x:formula1>'属性字典'!$A$5:$A$76</x:formula1>
    </x:dataValidation>
    <x:dataValidation type="list" sqref="D12">
      <x:formula1>'套装库'!$A$5:$A$66</x:formula1>
    </x:dataValidation>
    <x:dataValidation type="list" sqref="G12">
      <x:formula1>'属性字典'!$A$5:$A$76</x:formula1>
    </x:dataValidation>
    <x:dataValidation type="list" sqref="I12">
      <x:formula1>'属性字典'!$A$5:$A$76</x:formula1>
    </x:dataValidation>
    <x:dataValidation type="list" sqref="K12">
      <x:formula1>'属性字典'!$A$5:$A$76</x:formula1>
    </x:dataValidation>
    <x:dataValidation type="list" sqref="M12">
      <x:formula1>'属性字典'!$A$5:$A$76</x:formula1>
    </x:dataValidation>
    <x:dataValidation type="list" sqref="O12">
      <x:formula1>'属性字典'!$A$5:$A$76</x:formula1>
    </x:dataValidation>
    <x:dataValidation type="list" sqref="D13">
      <x:formula1>'套装库'!$A$5:$A$66</x:formula1>
    </x:dataValidation>
    <x:dataValidation type="list" sqref="G13">
      <x:formula1>'属性字典'!$A$5:$A$76</x:formula1>
    </x:dataValidation>
    <x:dataValidation type="list" sqref="I13">
      <x:formula1>'属性字典'!$A$5:$A$76</x:formula1>
    </x:dataValidation>
    <x:dataValidation type="list" sqref="K13">
      <x:formula1>'属性字典'!$A$5:$A$76</x:formula1>
    </x:dataValidation>
    <x:dataValidation type="list" sqref="M13">
      <x:formula1>'属性字典'!$A$5:$A$76</x:formula1>
    </x:dataValidation>
    <x:dataValidation type="list" sqref="O13">
      <x:formula1>'属性字典'!$A$5:$A$76</x:formula1>
    </x:dataValidation>
    <x:dataValidation type="list" sqref="D14">
      <x:formula1>'套装库'!$A$5:$A$66</x:formula1>
    </x:dataValidation>
    <x:dataValidation type="list" sqref="G14">
      <x:formula1>'属性字典'!$A$5:$A$76</x:formula1>
    </x:dataValidation>
    <x:dataValidation type="list" sqref="I14">
      <x:formula1>'属性字典'!$A$5:$A$76</x:formula1>
    </x:dataValidation>
    <x:dataValidation type="list" sqref="K14">
      <x:formula1>'属性字典'!$A$5:$A$76</x:formula1>
    </x:dataValidation>
    <x:dataValidation type="list" sqref="M14">
      <x:formula1>'属性字典'!$A$5:$A$76</x:formula1>
    </x:dataValidation>
    <x:dataValidation type="list" sqref="O14">
      <x:formula1>'属性字典'!$A$5:$A$76</x:formula1>
    </x:dataValidation>
    <x:dataValidation type="list" sqref="D15">
      <x:formula1>'套装库'!$A$5:$A$66</x:formula1>
    </x:dataValidation>
    <x:dataValidation type="list" sqref="G15">
      <x:formula1>'属性字典'!$A$5:$A$76</x:formula1>
    </x:dataValidation>
    <x:dataValidation type="list" sqref="I15">
      <x:formula1>'属性字典'!$A$5:$A$76</x:formula1>
    </x:dataValidation>
    <x:dataValidation type="list" sqref="K15">
      <x:formula1>'属性字典'!$A$5:$A$76</x:formula1>
    </x:dataValidation>
    <x:dataValidation type="list" sqref="M15">
      <x:formula1>'属性字典'!$A$5:$A$76</x:formula1>
    </x:dataValidation>
    <x:dataValidation type="list" sqref="O15">
      <x:formula1>'属性字典'!$A$5:$A$76</x:formula1>
    </x:dataValidation>
    <x:dataValidation type="list" sqref="D16">
      <x:formula1>'套装库'!$A$5:$A$66</x:formula1>
    </x:dataValidation>
    <x:dataValidation type="list" sqref="G16">
      <x:formula1>'属性字典'!$A$5:$A$76</x:formula1>
    </x:dataValidation>
    <x:dataValidation type="list" sqref="I16">
      <x:formula1>'属性字典'!$A$5:$A$76</x:formula1>
    </x:dataValidation>
    <x:dataValidation type="list" sqref="K16">
      <x:formula1>'属性字典'!$A$5:$A$76</x:formula1>
    </x:dataValidation>
    <x:dataValidation type="list" sqref="M16">
      <x:formula1>'属性字典'!$A$5:$A$76</x:formula1>
    </x:dataValidation>
    <x:dataValidation type="list" sqref="O16">
      <x:formula1>'属性字典'!$A$5:$A$76</x:formula1>
    </x:dataValidation>
    <x:dataValidation type="list" sqref="D17">
      <x:formula1>'套装库'!$A$5:$A$66</x:formula1>
    </x:dataValidation>
    <x:dataValidation type="list" sqref="G17">
      <x:formula1>'属性字典'!$A$5:$A$76</x:formula1>
    </x:dataValidation>
    <x:dataValidation type="list" sqref="I17">
      <x:formula1>'属性字典'!$A$5:$A$76</x:formula1>
    </x:dataValidation>
    <x:dataValidation type="list" sqref="K17">
      <x:formula1>'属性字典'!$A$5:$A$76</x:formula1>
    </x:dataValidation>
    <x:dataValidation type="list" sqref="M17">
      <x:formula1>'属性字典'!$A$5:$A$76</x:formula1>
    </x:dataValidation>
    <x:dataValidation type="list" sqref="O17">
      <x:formula1>'属性字典'!$A$5:$A$76</x:formula1>
    </x:dataValidation>
    <x:dataValidation type="list" sqref="D18">
      <x:formula1>'套装库'!$A$5:$A$66</x:formula1>
    </x:dataValidation>
    <x:dataValidation type="list" sqref="G18">
      <x:formula1>'属性字典'!$A$5:$A$76</x:formula1>
    </x:dataValidation>
    <x:dataValidation type="list" sqref="I18">
      <x:formula1>'属性字典'!$A$5:$A$76</x:formula1>
    </x:dataValidation>
    <x:dataValidation type="list" sqref="K18">
      <x:formula1>'属性字典'!$A$5:$A$76</x:formula1>
    </x:dataValidation>
    <x:dataValidation type="list" sqref="M18">
      <x:formula1>'属性字典'!$A$5:$A$76</x:formula1>
    </x:dataValidation>
    <x:dataValidation type="list" sqref="O18">
      <x:formula1>'属性字典'!$A$5:$A$76</x:formula1>
    </x:dataValidation>
    <x:dataValidation type="list" sqref="D19">
      <x:formula1>'套装库'!$A$5:$A$66</x:formula1>
    </x:dataValidation>
    <x:dataValidation type="list" sqref="G19">
      <x:formula1>'属性字典'!$A$5:$A$76</x:formula1>
    </x:dataValidation>
    <x:dataValidation type="list" sqref="I19">
      <x:formula1>'属性字典'!$A$5:$A$76</x:formula1>
    </x:dataValidation>
    <x:dataValidation type="list" sqref="K19">
      <x:formula1>'属性字典'!$A$5:$A$76</x:formula1>
    </x:dataValidation>
    <x:dataValidation type="list" sqref="M19">
      <x:formula1>'属性字典'!$A$5:$A$76</x:formula1>
    </x:dataValidation>
    <x:dataValidation type="list" sqref="O19">
      <x:formula1>'属性字典'!$A$5:$A$76</x:formula1>
    </x:dataValidation>
    <x:dataValidation type="list" sqref="D20">
      <x:formula1>'套装库'!$A$5:$A$66</x:formula1>
    </x:dataValidation>
    <x:dataValidation type="list" sqref="G20">
      <x:formula1>'属性字典'!$A$5:$A$76</x:formula1>
    </x:dataValidation>
    <x:dataValidation type="list" sqref="I20">
      <x:formula1>'属性字典'!$A$5:$A$76</x:formula1>
    </x:dataValidation>
    <x:dataValidation type="list" sqref="K20">
      <x:formula1>'属性字典'!$A$5:$A$76</x:formula1>
    </x:dataValidation>
    <x:dataValidation type="list" sqref="M20">
      <x:formula1>'属性字典'!$A$5:$A$76</x:formula1>
    </x:dataValidation>
    <x:dataValidation type="list" sqref="O20">
      <x:formula1>'属性字典'!$A$5:$A$76</x:formula1>
    </x:dataValidation>
    <x:dataValidation type="list" sqref="D21">
      <x:formula1>'套装库'!$A$5:$A$66</x:formula1>
    </x:dataValidation>
    <x:dataValidation type="list" sqref="G21">
      <x:formula1>'属性字典'!$A$5:$A$76</x:formula1>
    </x:dataValidation>
    <x:dataValidation type="list" sqref="I21">
      <x:formula1>'属性字典'!$A$5:$A$76</x:formula1>
    </x:dataValidation>
    <x:dataValidation type="list" sqref="K21">
      <x:formula1>'属性字典'!$A$5:$A$76</x:formula1>
    </x:dataValidation>
    <x:dataValidation type="list" sqref="M21">
      <x:formula1>'属性字典'!$A$5:$A$76</x:formula1>
    </x:dataValidation>
    <x:dataValidation type="list" sqref="O21">
      <x:formula1>'属性字典'!$A$5:$A$76</x:formula1>
    </x:dataValidation>
    <x:dataValidation type="list" sqref="D22">
      <x:formula1>'套装库'!$A$5:$A$66</x:formula1>
    </x:dataValidation>
    <x:dataValidation type="list" sqref="G22">
      <x:formula1>'属性字典'!$A$5:$A$76</x:formula1>
    </x:dataValidation>
    <x:dataValidation type="list" sqref="I22">
      <x:formula1>'属性字典'!$A$5:$A$76</x:formula1>
    </x:dataValidation>
    <x:dataValidation type="list" sqref="K22">
      <x:formula1>'属性字典'!$A$5:$A$76</x:formula1>
    </x:dataValidation>
    <x:dataValidation type="list" sqref="M22">
      <x:formula1>'属性字典'!$A$5:$A$76</x:formula1>
    </x:dataValidation>
    <x:dataValidation type="list" sqref="O22">
      <x:formula1>'属性字典'!$A$5:$A$76</x:formula1>
    </x:dataValidation>
    <x:dataValidation type="list" sqref="D23">
      <x:formula1>'套装库'!$A$5:$A$66</x:formula1>
    </x:dataValidation>
    <x:dataValidation type="list" sqref="G23">
      <x:formula1>'属性字典'!$A$5:$A$76</x:formula1>
    </x:dataValidation>
    <x:dataValidation type="list" sqref="I23">
      <x:formula1>'属性字典'!$A$5:$A$76</x:formula1>
    </x:dataValidation>
    <x:dataValidation type="list" sqref="K23">
      <x:formula1>'属性字典'!$A$5:$A$76</x:formula1>
    </x:dataValidation>
    <x:dataValidation type="list" sqref="M23">
      <x:formula1>'属性字典'!$A$5:$A$76</x:formula1>
    </x:dataValidation>
    <x:dataValidation type="list" sqref="O23">
      <x:formula1>'属性字典'!$A$5:$A$76</x:formula1>
    </x:dataValidation>
    <x:dataValidation type="list" sqref="D24">
      <x:formula1>'套装库'!$A$5:$A$66</x:formula1>
    </x:dataValidation>
    <x:dataValidation type="list" sqref="G24">
      <x:formula1>'属性字典'!$A$5:$A$76</x:formula1>
    </x:dataValidation>
    <x:dataValidation type="list" sqref="I24">
      <x:formula1>'属性字典'!$A$5:$A$76</x:formula1>
    </x:dataValidation>
    <x:dataValidation type="list" sqref="K24">
      <x:formula1>'属性字典'!$A$5:$A$76</x:formula1>
    </x:dataValidation>
    <x:dataValidation type="list" sqref="M24">
      <x:formula1>'属性字典'!$A$5:$A$76</x:formula1>
    </x:dataValidation>
    <x:dataValidation type="list" sqref="O24">
      <x:formula1>'属性字典'!$A$5:$A$76</x:formula1>
    </x:dataValidation>
    <x:dataValidation type="list" sqref="D25">
      <x:formula1>'套装库'!$A$5:$A$66</x:formula1>
    </x:dataValidation>
    <x:dataValidation type="list" sqref="G25">
      <x:formula1>'属性字典'!$A$5:$A$76</x:formula1>
    </x:dataValidation>
    <x:dataValidation type="list" sqref="I25">
      <x:formula1>'属性字典'!$A$5:$A$76</x:formula1>
    </x:dataValidation>
    <x:dataValidation type="list" sqref="K25">
      <x:formula1>'属性字典'!$A$5:$A$76</x:formula1>
    </x:dataValidation>
    <x:dataValidation type="list" sqref="M25">
      <x:formula1>'属性字典'!$A$5:$A$76</x:formula1>
    </x:dataValidation>
    <x:dataValidation type="list" sqref="O25">
      <x:formula1>'属性字典'!$A$5:$A$76</x:formula1>
    </x:dataValidation>
    <x:dataValidation type="list" sqref="D26">
      <x:formula1>'套装库'!$A$5:$A$66</x:formula1>
    </x:dataValidation>
    <x:dataValidation type="list" sqref="G26">
      <x:formula1>'属性字典'!$A$5:$A$76</x:formula1>
    </x:dataValidation>
    <x:dataValidation type="list" sqref="I26">
      <x:formula1>'属性字典'!$A$5:$A$76</x:formula1>
    </x:dataValidation>
    <x:dataValidation type="list" sqref="K26">
      <x:formula1>'属性字典'!$A$5:$A$76</x:formula1>
    </x:dataValidation>
    <x:dataValidation type="list" sqref="M26">
      <x:formula1>'属性字典'!$A$5:$A$76</x:formula1>
    </x:dataValidation>
    <x:dataValidation type="list" sqref="O26">
      <x:formula1>'属性字典'!$A$5:$A$76</x:formula1>
    </x:dataValidation>
    <x:dataValidation type="list" sqref="D27">
      <x:formula1>'套装库'!$A$5:$A$66</x:formula1>
    </x:dataValidation>
    <x:dataValidation type="list" sqref="G27">
      <x:formula1>'属性字典'!$A$5:$A$76</x:formula1>
    </x:dataValidation>
    <x:dataValidation type="list" sqref="I27">
      <x:formula1>'属性字典'!$A$5:$A$76</x:formula1>
    </x:dataValidation>
    <x:dataValidation type="list" sqref="K27">
      <x:formula1>'属性字典'!$A$5:$A$76</x:formula1>
    </x:dataValidation>
    <x:dataValidation type="list" sqref="M27">
      <x:formula1>'属性字典'!$A$5:$A$76</x:formula1>
    </x:dataValidation>
    <x:dataValidation type="list" sqref="O27">
      <x:formula1>'属性字典'!$A$5:$A$76</x:formula1>
    </x:dataValidation>
    <x:dataValidation type="list" sqref="D28">
      <x:formula1>'套装库'!$A$5:$A$66</x:formula1>
    </x:dataValidation>
    <x:dataValidation type="list" sqref="G28">
      <x:formula1>'属性字典'!$A$5:$A$76</x:formula1>
    </x:dataValidation>
    <x:dataValidation type="list" sqref="I28">
      <x:formula1>'属性字典'!$A$5:$A$76</x:formula1>
    </x:dataValidation>
    <x:dataValidation type="list" sqref="K28">
      <x:formula1>'属性字典'!$A$5:$A$76</x:formula1>
    </x:dataValidation>
    <x:dataValidation type="list" sqref="M28">
      <x:formula1>'属性字典'!$A$5:$A$76</x:formula1>
    </x:dataValidation>
    <x:dataValidation type="list" sqref="O28">
      <x:formula1>'属性字典'!$A$5:$A$76</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80"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s>
  <x:sheetData>
    <x:row r="1">
      <x:c r="A1" s="21" t="str">
        <x:v>条件效果与星魂属性</x:v>
      </x:c>
      <x:c r="B1" s="21"/>
      <x:c r="C1" s="21"/>
      <x:c r="D1" s="21"/>
      <x:c r="E1" s="21"/>
      <x:c r="F1" s="21"/>
      <x:c r="G1" s="21"/>
      <x:c r="H1" s="21"/>
      <x:c r="I1" s="21"/>
      <x:c r="J1" s="21"/>
    </x:row>
    <x:row r="2">
      <x:c r="A2" s="22" t="str">
        <x:v>把效果的属性参数填入；来源、阶数与开关决定生效。支持队友提供的增益。</x:v>
      </x:c>
      <x:c r="B2" s="22"/>
      <x:c r="C2" s="22"/>
      <x:c r="D2" s="22"/>
      <x:c r="E2" s="22"/>
      <x:c r="F2" s="22"/>
      <x:c r="G2" s="22"/>
      <x:c r="H2" s="22"/>
      <x:c r="I2" s="22"/>
      <x:c r="J2" s="22"/>
    </x:row>
    <x:row r="3">
      <x:c r="A3" s="23"/>
      <x:c r="B3" s="23"/>
      <x:c r="C3" s="23"/>
      <x:c r="D3" s="23"/>
      <x:c r="E3" s="23"/>
      <x:c r="F3" s="23"/>
      <x:c r="G3" s="23"/>
      <x:c r="H3" s="23"/>
      <x:c r="I3" s="23"/>
      <x:c r="J3" s="23"/>
    </x:row>
    <x:row r="4" ht="28" customHeight="1">
      <x:c r="A4" s="24" t="str">
        <x:v>受益队员</x:v>
      </x:c>
      <x:c r="B4" s="24" t="str">
        <x:v>来源队员</x:v>
      </x:c>
      <x:c r="C4" s="24" t="str">
        <x:v>来源类别</x:v>
      </x:c>
      <x:c r="D4" s="24" t="str">
        <x:v>来源ID</x:v>
      </x:c>
      <x:c r="E4" s="24" t="str">
        <x:v>星魂门槛</x:v>
      </x:c>
      <x:c r="F4" s="24" t="str">
        <x:v>属性键</x:v>
      </x:c>
      <x:c r="G4" s="24" t="str">
        <x:v>增益数值</x:v>
      </x:c>
      <x:c r="H4" s="24" t="str">
        <x:v>触发开关1/0</x:v>
      </x:c>
      <x:c r="I4" s="24" t="str">
        <x:v>计入数值</x:v>
      </x:c>
      <x:c r="J4" s="24" t="str">
        <x:v>来源效果全文</x:v>
      </x:c>
    </x:row>
    <x:row r="5">
      <x:c r="A5" s="30" t="n">
        <x:v>1</x:v>
      </x:c>
      <x:c r="B5" s="30" t="n">
        <x:v>1</x:v>
      </x:c>
      <x:c r="C5" s="30" t="str">
        <x:v>手填</x:v>
      </x:c>
      <x:c r="D5" s="30" t="str"/>
      <x:c r="E5" s="30" t="n">
        <x:v>0</x:v>
      </x:c>
      <x:c r="F5" s="30" t="str">
        <x:v>AttackAddedRatio</x:v>
      </x:c>
      <x:c r="G5" s="37" t="n">
        <x:v>0</x:v>
      </x:c>
      <x:c r="H5" s="37" t="n">
        <x:v>0</x:v>
      </x:c>
      <x:c r="I5" s="36" t="n">
        <x:f>IF(AND(H5=1,IF(C5="星魂",INDEX('队伍面板'!$B$10:$E$10,1,B5)&gt;=E5,TRUE)),G5,0)</x:f>
        <x:v>0</x:v>
      </x:c>
      <x:c r="J5" s="23" t="str">
        <x:f>IF(D5="","填写已验证效果",IF(C5="星魂",INDEX('星魂库'!$F$5:$F$652,MATCH(D5,'星魂库'!$A$5:$A$652,0)),IF(C5="光锥",INDEX('光锥效果库'!$F$5:$F$854,MATCH(D5,'光锥效果库'!$A$5:$A$854,0)),IF(C5="套装",INDEX('套装库'!$D$5:$D$66,MATCH(D5,'套装库'!$A$5:$A$66,0)),"填写来源与触发条件"))))</x:f>
        <x:v>填写已验证效果</x:v>
      </x:c>
    </x:row>
    <x:row r="6">
      <x:c r="A6" s="30" t="n">
        <x:v>1</x:v>
      </x:c>
      <x:c r="B6" s="30" t="n">
        <x:v>1</x:v>
      </x:c>
      <x:c r="C6" s="30" t="str">
        <x:v>手填</x:v>
      </x:c>
      <x:c r="D6" s="30" t="str"/>
      <x:c r="E6" s="30" t="n">
        <x:v>0</x:v>
      </x:c>
      <x:c r="F6" s="30" t="str">
        <x:v>AttackAddedRatio</x:v>
      </x:c>
      <x:c r="G6" s="37" t="n">
        <x:v>0</x:v>
      </x:c>
      <x:c r="H6" s="37" t="n">
        <x:v>0</x:v>
      </x:c>
      <x:c r="I6" s="36" t="n">
        <x:f>IF(AND(H6=1,IF(C6="星魂",INDEX('队伍面板'!$B$10:$E$10,1,B6)&gt;=E6,TRUE)),G6,0)</x:f>
        <x:v>0</x:v>
      </x:c>
      <x:c r="J6" s="23" t="str">
        <x:f>IF(D6="","填写已验证效果",IF(C6="星魂",INDEX('星魂库'!$F$5:$F$652,MATCH(D6,'星魂库'!$A$5:$A$652,0)),IF(C6="光锥",INDEX('光锥效果库'!$F$5:$F$854,MATCH(D6,'光锥效果库'!$A$5:$A$854,0)),IF(C6="套装",INDEX('套装库'!$D$5:$D$66,MATCH(D6,'套装库'!$A$5:$A$66,0)),"填写来源与触发条件"))))</x:f>
        <x:v>填写已验证效果</x:v>
      </x:c>
    </x:row>
    <x:row r="7">
      <x:c r="A7" s="30" t="n">
        <x:v>1</x:v>
      </x:c>
      <x:c r="B7" s="30" t="n">
        <x:v>1</x:v>
      </x:c>
      <x:c r="C7" s="30" t="str">
        <x:v>手填</x:v>
      </x:c>
      <x:c r="D7" s="30" t="str"/>
      <x:c r="E7" s="30" t="n">
        <x:v>0</x:v>
      </x:c>
      <x:c r="F7" s="30" t="str">
        <x:v>AttackAddedRatio</x:v>
      </x:c>
      <x:c r="G7" s="37" t="n">
        <x:v>0</x:v>
      </x:c>
      <x:c r="H7" s="37" t="n">
        <x:v>0</x:v>
      </x:c>
      <x:c r="I7" s="36" t="n">
        <x:f>IF(AND(H7=1,IF(C7="星魂",INDEX('队伍面板'!$B$10:$E$10,1,B7)&gt;=E7,TRUE)),G7,0)</x:f>
        <x:v>0</x:v>
      </x:c>
      <x:c r="J7" s="23" t="str">
        <x:f>IF(D7="","填写已验证效果",IF(C7="星魂",INDEX('星魂库'!$F$5:$F$652,MATCH(D7,'星魂库'!$A$5:$A$652,0)),IF(C7="光锥",INDEX('光锥效果库'!$F$5:$F$854,MATCH(D7,'光锥效果库'!$A$5:$A$854,0)),IF(C7="套装",INDEX('套装库'!$D$5:$D$66,MATCH(D7,'套装库'!$A$5:$A$66,0)),"填写来源与触发条件"))))</x:f>
        <x:v>填写已验证效果</x:v>
      </x:c>
    </x:row>
    <x:row r="8">
      <x:c r="A8" s="30" t="n">
        <x:v>1</x:v>
      </x:c>
      <x:c r="B8" s="30" t="n">
        <x:v>1</x:v>
      </x:c>
      <x:c r="C8" s="30" t="str">
        <x:v>手填</x:v>
      </x:c>
      <x:c r="D8" s="30" t="str"/>
      <x:c r="E8" s="30" t="n">
        <x:v>0</x:v>
      </x:c>
      <x:c r="F8" s="30" t="str">
        <x:v>AttackAddedRatio</x:v>
      </x:c>
      <x:c r="G8" s="37" t="n">
        <x:v>0</x:v>
      </x:c>
      <x:c r="H8" s="37" t="n">
        <x:v>0</x:v>
      </x:c>
      <x:c r="I8" s="36" t="n">
        <x:f>IF(AND(H8=1,IF(C8="星魂",INDEX('队伍面板'!$B$10:$E$10,1,B8)&gt;=E8,TRUE)),G8,0)</x:f>
        <x:v>0</x:v>
      </x:c>
      <x:c r="J8" s="23" t="str">
        <x:f>IF(D8="","填写已验证效果",IF(C8="星魂",INDEX('星魂库'!$F$5:$F$652,MATCH(D8,'星魂库'!$A$5:$A$652,0)),IF(C8="光锥",INDEX('光锥效果库'!$F$5:$F$854,MATCH(D8,'光锥效果库'!$A$5:$A$854,0)),IF(C8="套装",INDEX('套装库'!$D$5:$D$66,MATCH(D8,'套装库'!$A$5:$A$66,0)),"填写来源与触发条件"))))</x:f>
        <x:v>填写已验证效果</x:v>
      </x:c>
    </x:row>
    <x:row r="9">
      <x:c r="A9" s="30" t="n">
        <x:v>1</x:v>
      </x:c>
      <x:c r="B9" s="30" t="n">
        <x:v>1</x:v>
      </x:c>
      <x:c r="C9" s="30" t="str">
        <x:v>手填</x:v>
      </x:c>
      <x:c r="D9" s="30" t="str"/>
      <x:c r="E9" s="30" t="n">
        <x:v>0</x:v>
      </x:c>
      <x:c r="F9" s="30" t="str">
        <x:v>AttackAddedRatio</x:v>
      </x:c>
      <x:c r="G9" s="37" t="n">
        <x:v>0</x:v>
      </x:c>
      <x:c r="H9" s="37" t="n">
        <x:v>0</x:v>
      </x:c>
      <x:c r="I9" s="36" t="n">
        <x:f>IF(AND(H9=1,IF(C9="星魂",INDEX('队伍面板'!$B$10:$E$10,1,B9)&gt;=E9,TRUE)),G9,0)</x:f>
        <x:v>0</x:v>
      </x:c>
      <x:c r="J9" s="23" t="str">
        <x:f>IF(D9="","填写已验证效果",IF(C9="星魂",INDEX('星魂库'!$F$5:$F$652,MATCH(D9,'星魂库'!$A$5:$A$652,0)),IF(C9="光锥",INDEX('光锥效果库'!$F$5:$F$854,MATCH(D9,'光锥效果库'!$A$5:$A$854,0)),IF(C9="套装",INDEX('套装库'!$D$5:$D$66,MATCH(D9,'套装库'!$A$5:$A$66,0)),"填写来源与触发条件"))))</x:f>
        <x:v>填写已验证效果</x:v>
      </x:c>
    </x:row>
    <x:row r="10">
      <x:c r="A10" s="30" t="n">
        <x:v>1</x:v>
      </x:c>
      <x:c r="B10" s="30" t="n">
        <x:v>1</x:v>
      </x:c>
      <x:c r="C10" s="30" t="str">
        <x:v>手填</x:v>
      </x:c>
      <x:c r="D10" s="30" t="str"/>
      <x:c r="E10" s="30" t="n">
        <x:v>0</x:v>
      </x:c>
      <x:c r="F10" s="30" t="str">
        <x:v>AttackAddedRatio</x:v>
      </x:c>
      <x:c r="G10" s="37" t="n">
        <x:v>0</x:v>
      </x:c>
      <x:c r="H10" s="37" t="n">
        <x:v>0</x:v>
      </x:c>
      <x:c r="I10" s="36" t="n">
        <x:f>IF(AND(H10=1,IF(C10="星魂",INDEX('队伍面板'!$B$10:$E$10,1,B10)&gt;=E10,TRUE)),G10,0)</x:f>
        <x:v>0</x:v>
      </x:c>
      <x:c r="J10" s="23" t="str">
        <x:f>IF(D10="","填写已验证效果",IF(C10="星魂",INDEX('星魂库'!$F$5:$F$652,MATCH(D10,'星魂库'!$A$5:$A$652,0)),IF(C10="光锥",INDEX('光锥效果库'!$F$5:$F$854,MATCH(D10,'光锥效果库'!$A$5:$A$854,0)),IF(C10="套装",INDEX('套装库'!$D$5:$D$66,MATCH(D10,'套装库'!$A$5:$A$66,0)),"填写来源与触发条件"))))</x:f>
        <x:v>填写已验证效果</x:v>
      </x:c>
    </x:row>
    <x:row r="11">
      <x:c r="A11" s="30" t="n">
        <x:v>1</x:v>
      </x:c>
      <x:c r="B11" s="30" t="n">
        <x:v>1</x:v>
      </x:c>
      <x:c r="C11" s="30" t="str">
        <x:v>手填</x:v>
      </x:c>
      <x:c r="D11" s="30" t="str"/>
      <x:c r="E11" s="30" t="n">
        <x:v>0</x:v>
      </x:c>
      <x:c r="F11" s="30" t="str">
        <x:v>AttackAddedRatio</x:v>
      </x:c>
      <x:c r="G11" s="37" t="n">
        <x:v>0</x:v>
      </x:c>
      <x:c r="H11" s="37" t="n">
        <x:v>0</x:v>
      </x:c>
      <x:c r="I11" s="36" t="n">
        <x:f>IF(AND(H11=1,IF(C11="星魂",INDEX('队伍面板'!$B$10:$E$10,1,B11)&gt;=E11,TRUE)),G11,0)</x:f>
        <x:v>0</x:v>
      </x:c>
      <x:c r="J11" s="23" t="str">
        <x:f>IF(D11="","填写已验证效果",IF(C11="星魂",INDEX('星魂库'!$F$5:$F$652,MATCH(D11,'星魂库'!$A$5:$A$652,0)),IF(C11="光锥",INDEX('光锥效果库'!$F$5:$F$854,MATCH(D11,'光锥效果库'!$A$5:$A$854,0)),IF(C11="套装",INDEX('套装库'!$D$5:$D$66,MATCH(D11,'套装库'!$A$5:$A$66,0)),"填写来源与触发条件"))))</x:f>
        <x:v>填写已验证效果</x:v>
      </x:c>
    </x:row>
    <x:row r="12">
      <x:c r="A12" s="30" t="n">
        <x:v>1</x:v>
      </x:c>
      <x:c r="B12" s="30" t="n">
        <x:v>1</x:v>
      </x:c>
      <x:c r="C12" s="30" t="str">
        <x:v>手填</x:v>
      </x:c>
      <x:c r="D12" s="30" t="str"/>
      <x:c r="E12" s="30" t="n">
        <x:v>0</x:v>
      </x:c>
      <x:c r="F12" s="30" t="str">
        <x:v>AttackAddedRatio</x:v>
      </x:c>
      <x:c r="G12" s="37" t="n">
        <x:v>0</x:v>
      </x:c>
      <x:c r="H12" s="37" t="n">
        <x:v>0</x:v>
      </x:c>
      <x:c r="I12" s="36" t="n">
        <x:f>IF(AND(H12=1,IF(C12="星魂",INDEX('队伍面板'!$B$10:$E$10,1,B12)&gt;=E12,TRUE)),G12,0)</x:f>
        <x:v>0</x:v>
      </x:c>
      <x:c r="J12" s="23" t="str">
        <x:f>IF(D12="","填写已验证效果",IF(C12="星魂",INDEX('星魂库'!$F$5:$F$652,MATCH(D12,'星魂库'!$A$5:$A$652,0)),IF(C12="光锥",INDEX('光锥效果库'!$F$5:$F$854,MATCH(D12,'光锥效果库'!$A$5:$A$854,0)),IF(C12="套装",INDEX('套装库'!$D$5:$D$66,MATCH(D12,'套装库'!$A$5:$A$66,0)),"填写来源与触发条件"))))</x:f>
        <x:v>填写已验证效果</x:v>
      </x:c>
    </x:row>
    <x:row r="13">
      <x:c r="A13" s="30" t="n">
        <x:v>1</x:v>
      </x:c>
      <x:c r="B13" s="30" t="n">
        <x:v>1</x:v>
      </x:c>
      <x:c r="C13" s="30" t="str">
        <x:v>手填</x:v>
      </x:c>
      <x:c r="D13" s="30" t="str"/>
      <x:c r="E13" s="30" t="n">
        <x:v>0</x:v>
      </x:c>
      <x:c r="F13" s="30" t="str">
        <x:v>AttackAddedRatio</x:v>
      </x:c>
      <x:c r="G13" s="37" t="n">
        <x:v>0</x:v>
      </x:c>
      <x:c r="H13" s="37" t="n">
        <x:v>0</x:v>
      </x:c>
      <x:c r="I13" s="36" t="n">
        <x:f>IF(AND(H13=1,IF(C13="星魂",INDEX('队伍面板'!$B$10:$E$10,1,B13)&gt;=E13,TRUE)),G13,0)</x:f>
        <x:v>0</x:v>
      </x:c>
      <x:c r="J13" s="23" t="str">
        <x:f>IF(D13="","填写已验证效果",IF(C13="星魂",INDEX('星魂库'!$F$5:$F$652,MATCH(D13,'星魂库'!$A$5:$A$652,0)),IF(C13="光锥",INDEX('光锥效果库'!$F$5:$F$854,MATCH(D13,'光锥效果库'!$A$5:$A$854,0)),IF(C13="套装",INDEX('套装库'!$D$5:$D$66,MATCH(D13,'套装库'!$A$5:$A$66,0)),"填写来源与触发条件"))))</x:f>
        <x:v>填写已验证效果</x:v>
      </x:c>
    </x:row>
    <x:row r="14">
      <x:c r="A14" s="30" t="n">
        <x:v>1</x:v>
      </x:c>
      <x:c r="B14" s="30" t="n">
        <x:v>1</x:v>
      </x:c>
      <x:c r="C14" s="30" t="str">
        <x:v>手填</x:v>
      </x:c>
      <x:c r="D14" s="30" t="str"/>
      <x:c r="E14" s="30" t="n">
        <x:v>0</x:v>
      </x:c>
      <x:c r="F14" s="30" t="str">
        <x:v>AttackAddedRatio</x:v>
      </x:c>
      <x:c r="G14" s="37" t="n">
        <x:v>0</x:v>
      </x:c>
      <x:c r="H14" s="37" t="n">
        <x:v>0</x:v>
      </x:c>
      <x:c r="I14" s="36" t="n">
        <x:f>IF(AND(H14=1,IF(C14="星魂",INDEX('队伍面板'!$B$10:$E$10,1,B14)&gt;=E14,TRUE)),G14,0)</x:f>
        <x:v>0</x:v>
      </x:c>
      <x:c r="J14" s="23" t="str">
        <x:f>IF(D14="","填写已验证效果",IF(C14="星魂",INDEX('星魂库'!$F$5:$F$652,MATCH(D14,'星魂库'!$A$5:$A$652,0)),IF(C14="光锥",INDEX('光锥效果库'!$F$5:$F$854,MATCH(D14,'光锥效果库'!$A$5:$A$854,0)),IF(C14="套装",INDEX('套装库'!$D$5:$D$66,MATCH(D14,'套装库'!$A$5:$A$66,0)),"填写来源与触发条件"))))</x:f>
        <x:v>填写已验证效果</x:v>
      </x:c>
    </x:row>
    <x:row r="15">
      <x:c r="A15" s="30" t="n">
        <x:v>1</x:v>
      </x:c>
      <x:c r="B15" s="30" t="n">
        <x:v>1</x:v>
      </x:c>
      <x:c r="C15" s="30" t="str">
        <x:v>手填</x:v>
      </x:c>
      <x:c r="D15" s="30" t="str"/>
      <x:c r="E15" s="30" t="n">
        <x:v>0</x:v>
      </x:c>
      <x:c r="F15" s="30" t="str">
        <x:v>AttackAddedRatio</x:v>
      </x:c>
      <x:c r="G15" s="37" t="n">
        <x:v>0</x:v>
      </x:c>
      <x:c r="H15" s="37" t="n">
        <x:v>0</x:v>
      </x:c>
      <x:c r="I15" s="36" t="n">
        <x:f>IF(AND(H15=1,IF(C15="星魂",INDEX('队伍面板'!$B$10:$E$10,1,B15)&gt;=E15,TRUE)),G15,0)</x:f>
        <x:v>0</x:v>
      </x:c>
      <x:c r="J15" s="23" t="str">
        <x:f>IF(D15="","填写已验证效果",IF(C15="星魂",INDEX('星魂库'!$F$5:$F$652,MATCH(D15,'星魂库'!$A$5:$A$652,0)),IF(C15="光锥",INDEX('光锥效果库'!$F$5:$F$854,MATCH(D15,'光锥效果库'!$A$5:$A$854,0)),IF(C15="套装",INDEX('套装库'!$D$5:$D$66,MATCH(D15,'套装库'!$A$5:$A$66,0)),"填写来源与触发条件"))))</x:f>
        <x:v>填写已验证效果</x:v>
      </x:c>
    </x:row>
    <x:row r="16">
      <x:c r="A16" s="30" t="n">
        <x:v>1</x:v>
      </x:c>
      <x:c r="B16" s="30" t="n">
        <x:v>1</x:v>
      </x:c>
      <x:c r="C16" s="30" t="str">
        <x:v>手填</x:v>
      </x:c>
      <x:c r="D16" s="30" t="str"/>
      <x:c r="E16" s="30" t="n">
        <x:v>0</x:v>
      </x:c>
      <x:c r="F16" s="30" t="str">
        <x:v>AttackAddedRatio</x:v>
      </x:c>
      <x:c r="G16" s="37" t="n">
        <x:v>0</x:v>
      </x:c>
      <x:c r="H16" s="37" t="n">
        <x:v>0</x:v>
      </x:c>
      <x:c r="I16" s="36" t="n">
        <x:f>IF(AND(H16=1,IF(C16="星魂",INDEX('队伍面板'!$B$10:$E$10,1,B16)&gt;=E16,TRUE)),G16,0)</x:f>
        <x:v>0</x:v>
      </x:c>
      <x:c r="J16" s="23" t="str">
        <x:f>IF(D16="","填写已验证效果",IF(C16="星魂",INDEX('星魂库'!$F$5:$F$652,MATCH(D16,'星魂库'!$A$5:$A$652,0)),IF(C16="光锥",INDEX('光锥效果库'!$F$5:$F$854,MATCH(D16,'光锥效果库'!$A$5:$A$854,0)),IF(C16="套装",INDEX('套装库'!$D$5:$D$66,MATCH(D16,'套装库'!$A$5:$A$66,0)),"填写来源与触发条件"))))</x:f>
        <x:v>填写已验证效果</x:v>
      </x:c>
    </x:row>
    <x:row r="17">
      <x:c r="A17" s="30" t="n">
        <x:v>1</x:v>
      </x:c>
      <x:c r="B17" s="30" t="n">
        <x:v>1</x:v>
      </x:c>
      <x:c r="C17" s="30" t="str">
        <x:v>手填</x:v>
      </x:c>
      <x:c r="D17" s="30" t="str"/>
      <x:c r="E17" s="30" t="n">
        <x:v>0</x:v>
      </x:c>
      <x:c r="F17" s="30" t="str">
        <x:v>AttackAddedRatio</x:v>
      </x:c>
      <x:c r="G17" s="37" t="n">
        <x:v>0</x:v>
      </x:c>
      <x:c r="H17" s="37" t="n">
        <x:v>0</x:v>
      </x:c>
      <x:c r="I17" s="36" t="n">
        <x:f>IF(AND(H17=1,IF(C17="星魂",INDEX('队伍面板'!$B$10:$E$10,1,B17)&gt;=E17,TRUE)),G17,0)</x:f>
        <x:v>0</x:v>
      </x:c>
      <x:c r="J17" s="23" t="str">
        <x:f>IF(D17="","填写已验证效果",IF(C17="星魂",INDEX('星魂库'!$F$5:$F$652,MATCH(D17,'星魂库'!$A$5:$A$652,0)),IF(C17="光锥",INDEX('光锥效果库'!$F$5:$F$854,MATCH(D17,'光锥效果库'!$A$5:$A$854,0)),IF(C17="套装",INDEX('套装库'!$D$5:$D$66,MATCH(D17,'套装库'!$A$5:$A$66,0)),"填写来源与触发条件"))))</x:f>
        <x:v>填写已验证效果</x:v>
      </x:c>
    </x:row>
    <x:row r="18">
      <x:c r="A18" s="30" t="n">
        <x:v>1</x:v>
      </x:c>
      <x:c r="B18" s="30" t="n">
        <x:v>1</x:v>
      </x:c>
      <x:c r="C18" s="30" t="str">
        <x:v>手填</x:v>
      </x:c>
      <x:c r="D18" s="30" t="str"/>
      <x:c r="E18" s="30" t="n">
        <x:v>0</x:v>
      </x:c>
      <x:c r="F18" s="30" t="str">
        <x:v>AttackAddedRatio</x:v>
      </x:c>
      <x:c r="G18" s="37" t="n">
        <x:v>0</x:v>
      </x:c>
      <x:c r="H18" s="37" t="n">
        <x:v>0</x:v>
      </x:c>
      <x:c r="I18" s="36" t="n">
        <x:f>IF(AND(H18=1,IF(C18="星魂",INDEX('队伍面板'!$B$10:$E$10,1,B18)&gt;=E18,TRUE)),G18,0)</x:f>
        <x:v>0</x:v>
      </x:c>
      <x:c r="J18" s="23" t="str">
        <x:f>IF(D18="","填写已验证效果",IF(C18="星魂",INDEX('星魂库'!$F$5:$F$652,MATCH(D18,'星魂库'!$A$5:$A$652,0)),IF(C18="光锥",INDEX('光锥效果库'!$F$5:$F$854,MATCH(D18,'光锥效果库'!$A$5:$A$854,0)),IF(C18="套装",INDEX('套装库'!$D$5:$D$66,MATCH(D18,'套装库'!$A$5:$A$66,0)),"填写来源与触发条件"))))</x:f>
        <x:v>填写已验证效果</x:v>
      </x:c>
    </x:row>
    <x:row r="19">
      <x:c r="A19" s="30" t="n">
        <x:v>1</x:v>
      </x:c>
      <x:c r="B19" s="30" t="n">
        <x:v>1</x:v>
      </x:c>
      <x:c r="C19" s="30" t="str">
        <x:v>手填</x:v>
      </x:c>
      <x:c r="D19" s="30" t="str"/>
      <x:c r="E19" s="30" t="n">
        <x:v>0</x:v>
      </x:c>
      <x:c r="F19" s="30" t="str">
        <x:v>AttackAddedRatio</x:v>
      </x:c>
      <x:c r="G19" s="37" t="n">
        <x:v>0</x:v>
      </x:c>
      <x:c r="H19" s="37" t="n">
        <x:v>0</x:v>
      </x:c>
      <x:c r="I19" s="36" t="n">
        <x:f>IF(AND(H19=1,IF(C19="星魂",INDEX('队伍面板'!$B$10:$E$10,1,B19)&gt;=E19,TRUE)),G19,0)</x:f>
        <x:v>0</x:v>
      </x:c>
      <x:c r="J19" s="23" t="str">
        <x:f>IF(D19="","填写已验证效果",IF(C19="星魂",INDEX('星魂库'!$F$5:$F$652,MATCH(D19,'星魂库'!$A$5:$A$652,0)),IF(C19="光锥",INDEX('光锥效果库'!$F$5:$F$854,MATCH(D19,'光锥效果库'!$A$5:$A$854,0)),IF(C19="套装",INDEX('套装库'!$D$5:$D$66,MATCH(D19,'套装库'!$A$5:$A$66,0)),"填写来源与触发条件"))))</x:f>
        <x:v>填写已验证效果</x:v>
      </x:c>
    </x:row>
    <x:row r="20">
      <x:c r="A20" s="30" t="n">
        <x:v>1</x:v>
      </x:c>
      <x:c r="B20" s="30" t="n">
        <x:v>1</x:v>
      </x:c>
      <x:c r="C20" s="30" t="str">
        <x:v>手填</x:v>
      </x:c>
      <x:c r="D20" s="30" t="str"/>
      <x:c r="E20" s="30" t="n">
        <x:v>0</x:v>
      </x:c>
      <x:c r="F20" s="30" t="str">
        <x:v>AttackAddedRatio</x:v>
      </x:c>
      <x:c r="G20" s="37" t="n">
        <x:v>0</x:v>
      </x:c>
      <x:c r="H20" s="37" t="n">
        <x:v>0</x:v>
      </x:c>
      <x:c r="I20" s="36" t="n">
        <x:f>IF(AND(H20=1,IF(C20="星魂",INDEX('队伍面板'!$B$10:$E$10,1,B20)&gt;=E20,TRUE)),G20,0)</x:f>
        <x:v>0</x:v>
      </x:c>
      <x:c r="J20" s="23" t="str">
        <x:f>IF(D20="","填写已验证效果",IF(C20="星魂",INDEX('星魂库'!$F$5:$F$652,MATCH(D20,'星魂库'!$A$5:$A$652,0)),IF(C20="光锥",INDEX('光锥效果库'!$F$5:$F$854,MATCH(D20,'光锥效果库'!$A$5:$A$854,0)),IF(C20="套装",INDEX('套装库'!$D$5:$D$66,MATCH(D20,'套装库'!$A$5:$A$66,0)),"填写来源与触发条件"))))</x:f>
        <x:v>填写已验证效果</x:v>
      </x:c>
    </x:row>
    <x:row r="21">
      <x:c r="A21" s="30" t="n">
        <x:v>1</x:v>
      </x:c>
      <x:c r="B21" s="30" t="n">
        <x:v>1</x:v>
      </x:c>
      <x:c r="C21" s="30" t="str">
        <x:v>手填</x:v>
      </x:c>
      <x:c r="D21" s="30" t="str"/>
      <x:c r="E21" s="30" t="n">
        <x:v>0</x:v>
      </x:c>
      <x:c r="F21" s="30" t="str">
        <x:v>AttackAddedRatio</x:v>
      </x:c>
      <x:c r="G21" s="37" t="n">
        <x:v>0</x:v>
      </x:c>
      <x:c r="H21" s="37" t="n">
        <x:v>0</x:v>
      </x:c>
      <x:c r="I21" s="36" t="n">
        <x:f>IF(AND(H21=1,IF(C21="星魂",INDEX('队伍面板'!$B$10:$E$10,1,B21)&gt;=E21,TRUE)),G21,0)</x:f>
        <x:v>0</x:v>
      </x:c>
      <x:c r="J21" s="23" t="str">
        <x:f>IF(D21="","填写已验证效果",IF(C21="星魂",INDEX('星魂库'!$F$5:$F$652,MATCH(D21,'星魂库'!$A$5:$A$652,0)),IF(C21="光锥",INDEX('光锥效果库'!$F$5:$F$854,MATCH(D21,'光锥效果库'!$A$5:$A$854,0)),IF(C21="套装",INDEX('套装库'!$D$5:$D$66,MATCH(D21,'套装库'!$A$5:$A$66,0)),"填写来源与触发条件"))))</x:f>
        <x:v>填写已验证效果</x:v>
      </x:c>
    </x:row>
    <x:row r="22">
      <x:c r="A22" s="30" t="n">
        <x:v>1</x:v>
      </x:c>
      <x:c r="B22" s="30" t="n">
        <x:v>1</x:v>
      </x:c>
      <x:c r="C22" s="30" t="str">
        <x:v>手填</x:v>
      </x:c>
      <x:c r="D22" s="30" t="str"/>
      <x:c r="E22" s="30" t="n">
        <x:v>0</x:v>
      </x:c>
      <x:c r="F22" s="30" t="str">
        <x:v>AttackAddedRatio</x:v>
      </x:c>
      <x:c r="G22" s="37" t="n">
        <x:v>0</x:v>
      </x:c>
      <x:c r="H22" s="37" t="n">
        <x:v>0</x:v>
      </x:c>
      <x:c r="I22" s="36" t="n">
        <x:f>IF(AND(H22=1,IF(C22="星魂",INDEX('队伍面板'!$B$10:$E$10,1,B22)&gt;=E22,TRUE)),G22,0)</x:f>
        <x:v>0</x:v>
      </x:c>
      <x:c r="J22" s="23" t="str">
        <x:f>IF(D22="","填写已验证效果",IF(C22="星魂",INDEX('星魂库'!$F$5:$F$652,MATCH(D22,'星魂库'!$A$5:$A$652,0)),IF(C22="光锥",INDEX('光锥效果库'!$F$5:$F$854,MATCH(D22,'光锥效果库'!$A$5:$A$854,0)),IF(C22="套装",INDEX('套装库'!$D$5:$D$66,MATCH(D22,'套装库'!$A$5:$A$66,0)),"填写来源与触发条件"))))</x:f>
        <x:v>填写已验证效果</x:v>
      </x:c>
    </x:row>
    <x:row r="23">
      <x:c r="A23" s="30" t="n">
        <x:v>1</x:v>
      </x:c>
      <x:c r="B23" s="30" t="n">
        <x:v>1</x:v>
      </x:c>
      <x:c r="C23" s="30" t="str">
        <x:v>手填</x:v>
      </x:c>
      <x:c r="D23" s="30" t="str"/>
      <x:c r="E23" s="30" t="n">
        <x:v>0</x:v>
      </x:c>
      <x:c r="F23" s="30" t="str">
        <x:v>AttackAddedRatio</x:v>
      </x:c>
      <x:c r="G23" s="37" t="n">
        <x:v>0</x:v>
      </x:c>
      <x:c r="H23" s="37" t="n">
        <x:v>0</x:v>
      </x:c>
      <x:c r="I23" s="36" t="n">
        <x:f>IF(AND(H23=1,IF(C23="星魂",INDEX('队伍面板'!$B$10:$E$10,1,B23)&gt;=E23,TRUE)),G23,0)</x:f>
        <x:v>0</x:v>
      </x:c>
      <x:c r="J23" s="23" t="str">
        <x:f>IF(D23="","填写已验证效果",IF(C23="星魂",INDEX('星魂库'!$F$5:$F$652,MATCH(D23,'星魂库'!$A$5:$A$652,0)),IF(C23="光锥",INDEX('光锥效果库'!$F$5:$F$854,MATCH(D23,'光锥效果库'!$A$5:$A$854,0)),IF(C23="套装",INDEX('套装库'!$D$5:$D$66,MATCH(D23,'套装库'!$A$5:$A$66,0)),"填写来源与触发条件"))))</x:f>
        <x:v>填写已验证效果</x:v>
      </x:c>
    </x:row>
    <x:row r="24">
      <x:c r="A24" s="30" t="n">
        <x:v>1</x:v>
      </x:c>
      <x:c r="B24" s="30" t="n">
        <x:v>1</x:v>
      </x:c>
      <x:c r="C24" s="30" t="str">
        <x:v>手填</x:v>
      </x:c>
      <x:c r="D24" s="30" t="str"/>
      <x:c r="E24" s="30" t="n">
        <x:v>0</x:v>
      </x:c>
      <x:c r="F24" s="30" t="str">
        <x:v>AttackAddedRatio</x:v>
      </x:c>
      <x:c r="G24" s="37" t="n">
        <x:v>0</x:v>
      </x:c>
      <x:c r="H24" s="37" t="n">
        <x:v>0</x:v>
      </x:c>
      <x:c r="I24" s="36" t="n">
        <x:f>IF(AND(H24=1,IF(C24="星魂",INDEX('队伍面板'!$B$10:$E$10,1,B24)&gt;=E24,TRUE)),G24,0)</x:f>
        <x:v>0</x:v>
      </x:c>
      <x:c r="J24" s="23" t="str">
        <x:f>IF(D24="","填写已验证效果",IF(C24="星魂",INDEX('星魂库'!$F$5:$F$652,MATCH(D24,'星魂库'!$A$5:$A$652,0)),IF(C24="光锥",INDEX('光锥效果库'!$F$5:$F$854,MATCH(D24,'光锥效果库'!$A$5:$A$854,0)),IF(C24="套装",INDEX('套装库'!$D$5:$D$66,MATCH(D24,'套装库'!$A$5:$A$66,0)),"填写来源与触发条件"))))</x:f>
        <x:v>填写已验证效果</x:v>
      </x:c>
    </x:row>
    <x:row r="25">
      <x:c r="A25" s="30" t="n">
        <x:v>1</x:v>
      </x:c>
      <x:c r="B25" s="30" t="n">
        <x:v>1</x:v>
      </x:c>
      <x:c r="C25" s="30" t="str">
        <x:v>手填</x:v>
      </x:c>
      <x:c r="D25" s="30" t="str"/>
      <x:c r="E25" s="30" t="n">
        <x:v>0</x:v>
      </x:c>
      <x:c r="F25" s="30" t="str">
        <x:v>AttackAddedRatio</x:v>
      </x:c>
      <x:c r="G25" s="37" t="n">
        <x:v>0</x:v>
      </x:c>
      <x:c r="H25" s="37" t="n">
        <x:v>0</x:v>
      </x:c>
      <x:c r="I25" s="36" t="n">
        <x:f>IF(AND(H25=1,IF(C25="星魂",INDEX('队伍面板'!$B$10:$E$10,1,B25)&gt;=E25,TRUE)),G25,0)</x:f>
        <x:v>0</x:v>
      </x:c>
      <x:c r="J25" s="23" t="str">
        <x:f>IF(D25="","填写已验证效果",IF(C25="星魂",INDEX('星魂库'!$F$5:$F$652,MATCH(D25,'星魂库'!$A$5:$A$652,0)),IF(C25="光锥",INDEX('光锥效果库'!$F$5:$F$854,MATCH(D25,'光锥效果库'!$A$5:$A$854,0)),IF(C25="套装",INDEX('套装库'!$D$5:$D$66,MATCH(D25,'套装库'!$A$5:$A$66,0)),"填写来源与触发条件"))))</x:f>
        <x:v>填写已验证效果</x:v>
      </x:c>
    </x:row>
    <x:row r="26">
      <x:c r="A26" s="30" t="n">
        <x:v>1</x:v>
      </x:c>
      <x:c r="B26" s="30" t="n">
        <x:v>1</x:v>
      </x:c>
      <x:c r="C26" s="30" t="str">
        <x:v>手填</x:v>
      </x:c>
      <x:c r="D26" s="30" t="str"/>
      <x:c r="E26" s="30" t="n">
        <x:v>0</x:v>
      </x:c>
      <x:c r="F26" s="30" t="str">
        <x:v>AttackAddedRatio</x:v>
      </x:c>
      <x:c r="G26" s="37" t="n">
        <x:v>0</x:v>
      </x:c>
      <x:c r="H26" s="37" t="n">
        <x:v>0</x:v>
      </x:c>
      <x:c r="I26" s="36" t="n">
        <x:f>IF(AND(H26=1,IF(C26="星魂",INDEX('队伍面板'!$B$10:$E$10,1,B26)&gt;=E26,TRUE)),G26,0)</x:f>
        <x:v>0</x:v>
      </x:c>
      <x:c r="J26" s="23" t="str">
        <x:f>IF(D26="","填写已验证效果",IF(C26="星魂",INDEX('星魂库'!$F$5:$F$652,MATCH(D26,'星魂库'!$A$5:$A$652,0)),IF(C26="光锥",INDEX('光锥效果库'!$F$5:$F$854,MATCH(D26,'光锥效果库'!$A$5:$A$854,0)),IF(C26="套装",INDEX('套装库'!$D$5:$D$66,MATCH(D26,'套装库'!$A$5:$A$66,0)),"填写来源与触发条件"))))</x:f>
        <x:v>填写已验证效果</x:v>
      </x:c>
    </x:row>
    <x:row r="27">
      <x:c r="A27" s="30" t="n">
        <x:v>1</x:v>
      </x:c>
      <x:c r="B27" s="30" t="n">
        <x:v>1</x:v>
      </x:c>
      <x:c r="C27" s="30" t="str">
        <x:v>手填</x:v>
      </x:c>
      <x:c r="D27" s="30" t="str"/>
      <x:c r="E27" s="30" t="n">
        <x:v>0</x:v>
      </x:c>
      <x:c r="F27" s="30" t="str">
        <x:v>AttackAddedRatio</x:v>
      </x:c>
      <x:c r="G27" s="37" t="n">
        <x:v>0</x:v>
      </x:c>
      <x:c r="H27" s="37" t="n">
        <x:v>0</x:v>
      </x:c>
      <x:c r="I27" s="36" t="n">
        <x:f>IF(AND(H27=1,IF(C27="星魂",INDEX('队伍面板'!$B$10:$E$10,1,B27)&gt;=E27,TRUE)),G27,0)</x:f>
        <x:v>0</x:v>
      </x:c>
      <x:c r="J27" s="23" t="str">
        <x:f>IF(D27="","填写已验证效果",IF(C27="星魂",INDEX('星魂库'!$F$5:$F$652,MATCH(D27,'星魂库'!$A$5:$A$652,0)),IF(C27="光锥",INDEX('光锥效果库'!$F$5:$F$854,MATCH(D27,'光锥效果库'!$A$5:$A$854,0)),IF(C27="套装",INDEX('套装库'!$D$5:$D$66,MATCH(D27,'套装库'!$A$5:$A$66,0)),"填写来源与触发条件"))))</x:f>
        <x:v>填写已验证效果</x:v>
      </x:c>
    </x:row>
    <x:row r="28">
      <x:c r="A28" s="30" t="n">
        <x:v>1</x:v>
      </x:c>
      <x:c r="B28" s="30" t="n">
        <x:v>1</x:v>
      </x:c>
      <x:c r="C28" s="30" t="str">
        <x:v>手填</x:v>
      </x:c>
      <x:c r="D28" s="30" t="str"/>
      <x:c r="E28" s="30" t="n">
        <x:v>0</x:v>
      </x:c>
      <x:c r="F28" s="30" t="str">
        <x:v>AttackAddedRatio</x:v>
      </x:c>
      <x:c r="G28" s="37" t="n">
        <x:v>0</x:v>
      </x:c>
      <x:c r="H28" s="37" t="n">
        <x:v>0</x:v>
      </x:c>
      <x:c r="I28" s="36" t="n">
        <x:f>IF(AND(H28=1,IF(C28="星魂",INDEX('队伍面板'!$B$10:$E$10,1,B28)&gt;=E28,TRUE)),G28,0)</x:f>
        <x:v>0</x:v>
      </x:c>
      <x:c r="J28" s="23" t="str">
        <x:f>IF(D28="","填写已验证效果",IF(C28="星魂",INDEX('星魂库'!$F$5:$F$652,MATCH(D28,'星魂库'!$A$5:$A$652,0)),IF(C28="光锥",INDEX('光锥效果库'!$F$5:$F$854,MATCH(D28,'光锥效果库'!$A$5:$A$854,0)),IF(C28="套装",INDEX('套装库'!$D$5:$D$66,MATCH(D28,'套装库'!$A$5:$A$66,0)),"填写来源与触发条件"))))</x:f>
        <x:v>填写已验证效果</x:v>
      </x:c>
    </x:row>
    <x:row r="29">
      <x:c r="A29" s="30" t="n">
        <x:v>1</x:v>
      </x:c>
      <x:c r="B29" s="30" t="n">
        <x:v>1</x:v>
      </x:c>
      <x:c r="C29" s="30" t="str">
        <x:v>手填</x:v>
      </x:c>
      <x:c r="D29" s="30" t="str"/>
      <x:c r="E29" s="30" t="n">
        <x:v>0</x:v>
      </x:c>
      <x:c r="F29" s="30" t="str">
        <x:v>AttackAddedRatio</x:v>
      </x:c>
      <x:c r="G29" s="37" t="n">
        <x:v>0</x:v>
      </x:c>
      <x:c r="H29" s="37" t="n">
        <x:v>0</x:v>
      </x:c>
      <x:c r="I29" s="36" t="n">
        <x:f>IF(AND(H29=1,IF(C29="星魂",INDEX('队伍面板'!$B$10:$E$10,1,B29)&gt;=E29,TRUE)),G29,0)</x:f>
        <x:v>0</x:v>
      </x:c>
      <x:c r="J29" s="23" t="str">
        <x:f>IF(D29="","填写已验证效果",IF(C29="星魂",INDEX('星魂库'!$F$5:$F$652,MATCH(D29,'星魂库'!$A$5:$A$652,0)),IF(C29="光锥",INDEX('光锥效果库'!$F$5:$F$854,MATCH(D29,'光锥效果库'!$A$5:$A$854,0)),IF(C29="套装",INDEX('套装库'!$D$5:$D$66,MATCH(D29,'套装库'!$A$5:$A$66,0)),"填写来源与触发条件"))))</x:f>
        <x:v>填写已验证效果</x:v>
      </x:c>
    </x:row>
    <x:row r="30">
      <x:c r="A30" s="30" t="n">
        <x:v>1</x:v>
      </x:c>
      <x:c r="B30" s="30" t="n">
        <x:v>1</x:v>
      </x:c>
      <x:c r="C30" s="30" t="str">
        <x:v>手填</x:v>
      </x:c>
      <x:c r="D30" s="30" t="str"/>
      <x:c r="E30" s="30" t="n">
        <x:v>0</x:v>
      </x:c>
      <x:c r="F30" s="30" t="str">
        <x:v>AttackAddedRatio</x:v>
      </x:c>
      <x:c r="G30" s="37" t="n">
        <x:v>0</x:v>
      </x:c>
      <x:c r="H30" s="37" t="n">
        <x:v>0</x:v>
      </x:c>
      <x:c r="I30" s="36" t="n">
        <x:f>IF(AND(H30=1,IF(C30="星魂",INDEX('队伍面板'!$B$10:$E$10,1,B30)&gt;=E30,TRUE)),G30,0)</x:f>
        <x:v>0</x:v>
      </x:c>
      <x:c r="J30" s="23" t="str">
        <x:f>IF(D30="","填写已验证效果",IF(C30="星魂",INDEX('星魂库'!$F$5:$F$652,MATCH(D30,'星魂库'!$A$5:$A$652,0)),IF(C30="光锥",INDEX('光锥效果库'!$F$5:$F$854,MATCH(D30,'光锥效果库'!$A$5:$A$854,0)),IF(C30="套装",INDEX('套装库'!$D$5:$D$66,MATCH(D30,'套装库'!$A$5:$A$66,0)),"填写来源与触发条件"))))</x:f>
        <x:v>填写已验证效果</x:v>
      </x:c>
    </x:row>
    <x:row r="31">
      <x:c r="A31" s="30" t="n">
        <x:v>1</x:v>
      </x:c>
      <x:c r="B31" s="30" t="n">
        <x:v>1</x:v>
      </x:c>
      <x:c r="C31" s="30" t="str">
        <x:v>手填</x:v>
      </x:c>
      <x:c r="D31" s="30" t="str"/>
      <x:c r="E31" s="30" t="n">
        <x:v>0</x:v>
      </x:c>
      <x:c r="F31" s="30" t="str">
        <x:v>AttackAddedRatio</x:v>
      </x:c>
      <x:c r="G31" s="37" t="n">
        <x:v>0</x:v>
      </x:c>
      <x:c r="H31" s="37" t="n">
        <x:v>0</x:v>
      </x:c>
      <x:c r="I31" s="36" t="n">
        <x:f>IF(AND(H31=1,IF(C31="星魂",INDEX('队伍面板'!$B$10:$E$10,1,B31)&gt;=E31,TRUE)),G31,0)</x:f>
        <x:v>0</x:v>
      </x:c>
      <x:c r="J31" s="23" t="str">
        <x:f>IF(D31="","填写已验证效果",IF(C31="星魂",INDEX('星魂库'!$F$5:$F$652,MATCH(D31,'星魂库'!$A$5:$A$652,0)),IF(C31="光锥",INDEX('光锥效果库'!$F$5:$F$854,MATCH(D31,'光锥效果库'!$A$5:$A$854,0)),IF(C31="套装",INDEX('套装库'!$D$5:$D$66,MATCH(D31,'套装库'!$A$5:$A$66,0)),"填写来源与触发条件"))))</x:f>
        <x:v>填写已验证效果</x:v>
      </x:c>
    </x:row>
    <x:row r="32">
      <x:c r="A32" s="30" t="n">
        <x:v>1</x:v>
      </x:c>
      <x:c r="B32" s="30" t="n">
        <x:v>1</x:v>
      </x:c>
      <x:c r="C32" s="30" t="str">
        <x:v>手填</x:v>
      </x:c>
      <x:c r="D32" s="30" t="str"/>
      <x:c r="E32" s="30" t="n">
        <x:v>0</x:v>
      </x:c>
      <x:c r="F32" s="30" t="str">
        <x:v>AttackAddedRatio</x:v>
      </x:c>
      <x:c r="G32" s="37" t="n">
        <x:v>0</x:v>
      </x:c>
      <x:c r="H32" s="37" t="n">
        <x:v>0</x:v>
      </x:c>
      <x:c r="I32" s="36" t="n">
        <x:f>IF(AND(H32=1,IF(C32="星魂",INDEX('队伍面板'!$B$10:$E$10,1,B32)&gt;=E32,TRUE)),G32,0)</x:f>
        <x:v>0</x:v>
      </x:c>
      <x:c r="J32" s="23" t="str">
        <x:f>IF(D32="","填写已验证效果",IF(C32="星魂",INDEX('星魂库'!$F$5:$F$652,MATCH(D32,'星魂库'!$A$5:$A$652,0)),IF(C32="光锥",INDEX('光锥效果库'!$F$5:$F$854,MATCH(D32,'光锥效果库'!$A$5:$A$854,0)),IF(C32="套装",INDEX('套装库'!$D$5:$D$66,MATCH(D32,'套装库'!$A$5:$A$66,0)),"填写来源与触发条件"))))</x:f>
        <x:v>填写已验证效果</x:v>
      </x:c>
    </x:row>
    <x:row r="33">
      <x:c r="A33" s="30" t="n">
        <x:v>1</x:v>
      </x:c>
      <x:c r="B33" s="30" t="n">
        <x:v>1</x:v>
      </x:c>
      <x:c r="C33" s="30" t="str">
        <x:v>手填</x:v>
      </x:c>
      <x:c r="D33" s="30" t="str"/>
      <x:c r="E33" s="30" t="n">
        <x:v>0</x:v>
      </x:c>
      <x:c r="F33" s="30" t="str">
        <x:v>AttackAddedRatio</x:v>
      </x:c>
      <x:c r="G33" s="37" t="n">
        <x:v>0</x:v>
      </x:c>
      <x:c r="H33" s="37" t="n">
        <x:v>0</x:v>
      </x:c>
      <x:c r="I33" s="36" t="n">
        <x:f>IF(AND(H33=1,IF(C33="星魂",INDEX('队伍面板'!$B$10:$E$10,1,B33)&gt;=E33,TRUE)),G33,0)</x:f>
        <x:v>0</x:v>
      </x:c>
      <x:c r="J33" s="23" t="str">
        <x:f>IF(D33="","填写已验证效果",IF(C33="星魂",INDEX('星魂库'!$F$5:$F$652,MATCH(D33,'星魂库'!$A$5:$A$652,0)),IF(C33="光锥",INDEX('光锥效果库'!$F$5:$F$854,MATCH(D33,'光锥效果库'!$A$5:$A$854,0)),IF(C33="套装",INDEX('套装库'!$D$5:$D$66,MATCH(D33,'套装库'!$A$5:$A$66,0)),"填写来源与触发条件"))))</x:f>
        <x:v>填写已验证效果</x:v>
      </x:c>
    </x:row>
    <x:row r="34">
      <x:c r="A34" s="30" t="n">
        <x:v>1</x:v>
      </x:c>
      <x:c r="B34" s="30" t="n">
        <x:v>1</x:v>
      </x:c>
      <x:c r="C34" s="30" t="str">
        <x:v>手填</x:v>
      </x:c>
      <x:c r="D34" s="30" t="str"/>
      <x:c r="E34" s="30" t="n">
        <x:v>0</x:v>
      </x:c>
      <x:c r="F34" s="30" t="str">
        <x:v>AttackAddedRatio</x:v>
      </x:c>
      <x:c r="G34" s="37" t="n">
        <x:v>0</x:v>
      </x:c>
      <x:c r="H34" s="37" t="n">
        <x:v>0</x:v>
      </x:c>
      <x:c r="I34" s="36" t="n">
        <x:f>IF(AND(H34=1,IF(C34="星魂",INDEX('队伍面板'!$B$10:$E$10,1,B34)&gt;=E34,TRUE)),G34,0)</x:f>
        <x:v>0</x:v>
      </x:c>
      <x:c r="J34" s="23" t="str">
        <x:f>IF(D34="","填写已验证效果",IF(C34="星魂",INDEX('星魂库'!$F$5:$F$652,MATCH(D34,'星魂库'!$A$5:$A$652,0)),IF(C34="光锥",INDEX('光锥效果库'!$F$5:$F$854,MATCH(D34,'光锥效果库'!$A$5:$A$854,0)),IF(C34="套装",INDEX('套装库'!$D$5:$D$66,MATCH(D34,'套装库'!$A$5:$A$66,0)),"填写来源与触发条件"))))</x:f>
        <x:v>填写已验证效果</x:v>
      </x:c>
    </x:row>
    <x:row r="35">
      <x:c r="A35" s="30" t="n">
        <x:v>1</x:v>
      </x:c>
      <x:c r="B35" s="30" t="n">
        <x:v>1</x:v>
      </x:c>
      <x:c r="C35" s="30" t="str">
        <x:v>手填</x:v>
      </x:c>
      <x:c r="D35" s="30" t="str"/>
      <x:c r="E35" s="30" t="n">
        <x:v>0</x:v>
      </x:c>
      <x:c r="F35" s="30" t="str">
        <x:v>AttackAddedRatio</x:v>
      </x:c>
      <x:c r="G35" s="37" t="n">
        <x:v>0</x:v>
      </x:c>
      <x:c r="H35" s="37" t="n">
        <x:v>0</x:v>
      </x:c>
      <x:c r="I35" s="36" t="n">
        <x:f>IF(AND(H35=1,IF(C35="星魂",INDEX('队伍面板'!$B$10:$E$10,1,B35)&gt;=E35,TRUE)),G35,0)</x:f>
        <x:v>0</x:v>
      </x:c>
      <x:c r="J35" s="23" t="str">
        <x:f>IF(D35="","填写已验证效果",IF(C35="星魂",INDEX('星魂库'!$F$5:$F$652,MATCH(D35,'星魂库'!$A$5:$A$652,0)),IF(C35="光锥",INDEX('光锥效果库'!$F$5:$F$854,MATCH(D35,'光锥效果库'!$A$5:$A$854,0)),IF(C35="套装",INDEX('套装库'!$D$5:$D$66,MATCH(D35,'套装库'!$A$5:$A$66,0)),"填写来源与触发条件"))))</x:f>
        <x:v>填写已验证效果</x:v>
      </x:c>
    </x:row>
    <x:row r="36">
      <x:c r="A36" s="30" t="n">
        <x:v>1</x:v>
      </x:c>
      <x:c r="B36" s="30" t="n">
        <x:v>1</x:v>
      </x:c>
      <x:c r="C36" s="30" t="str">
        <x:v>手填</x:v>
      </x:c>
      <x:c r="D36" s="30" t="str"/>
      <x:c r="E36" s="30" t="n">
        <x:v>0</x:v>
      </x:c>
      <x:c r="F36" s="30" t="str">
        <x:v>AttackAddedRatio</x:v>
      </x:c>
      <x:c r="G36" s="37" t="n">
        <x:v>0</x:v>
      </x:c>
      <x:c r="H36" s="37" t="n">
        <x:v>0</x:v>
      </x:c>
      <x:c r="I36" s="36" t="n">
        <x:f>IF(AND(H36=1,IF(C36="星魂",INDEX('队伍面板'!$B$10:$E$10,1,B36)&gt;=E36,TRUE)),G36,0)</x:f>
        <x:v>0</x:v>
      </x:c>
      <x:c r="J36" s="23" t="str">
        <x:f>IF(D36="","填写已验证效果",IF(C36="星魂",INDEX('星魂库'!$F$5:$F$652,MATCH(D36,'星魂库'!$A$5:$A$652,0)),IF(C36="光锥",INDEX('光锥效果库'!$F$5:$F$854,MATCH(D36,'光锥效果库'!$A$5:$A$854,0)),IF(C36="套装",INDEX('套装库'!$D$5:$D$66,MATCH(D36,'套装库'!$A$5:$A$66,0)),"填写来源与触发条件"))))</x:f>
        <x:v>填写已验证效果</x:v>
      </x:c>
    </x:row>
    <x:row r="37">
      <x:c r="A37" s="30" t="n">
        <x:v>1</x:v>
      </x:c>
      <x:c r="B37" s="30" t="n">
        <x:v>1</x:v>
      </x:c>
      <x:c r="C37" s="30" t="str">
        <x:v>手填</x:v>
      </x:c>
      <x:c r="D37" s="30" t="str"/>
      <x:c r="E37" s="30" t="n">
        <x:v>0</x:v>
      </x:c>
      <x:c r="F37" s="30" t="str">
        <x:v>AttackAddedRatio</x:v>
      </x:c>
      <x:c r="G37" s="37" t="n">
        <x:v>0</x:v>
      </x:c>
      <x:c r="H37" s="37" t="n">
        <x:v>0</x:v>
      </x:c>
      <x:c r="I37" s="36" t="n">
        <x:f>IF(AND(H37=1,IF(C37="星魂",INDEX('队伍面板'!$B$10:$E$10,1,B37)&gt;=E37,TRUE)),G37,0)</x:f>
        <x:v>0</x:v>
      </x:c>
      <x:c r="J37" s="23" t="str">
        <x:f>IF(D37="","填写已验证效果",IF(C37="星魂",INDEX('星魂库'!$F$5:$F$652,MATCH(D37,'星魂库'!$A$5:$A$652,0)),IF(C37="光锥",INDEX('光锥效果库'!$F$5:$F$854,MATCH(D37,'光锥效果库'!$A$5:$A$854,0)),IF(C37="套装",INDEX('套装库'!$D$5:$D$66,MATCH(D37,'套装库'!$A$5:$A$66,0)),"填写来源与触发条件"))))</x:f>
        <x:v>填写已验证效果</x:v>
      </x:c>
    </x:row>
    <x:row r="38">
      <x:c r="A38" s="30" t="n">
        <x:v>1</x:v>
      </x:c>
      <x:c r="B38" s="30" t="n">
        <x:v>1</x:v>
      </x:c>
      <x:c r="C38" s="30" t="str">
        <x:v>手填</x:v>
      </x:c>
      <x:c r="D38" s="30" t="str"/>
      <x:c r="E38" s="30" t="n">
        <x:v>0</x:v>
      </x:c>
      <x:c r="F38" s="30" t="str">
        <x:v>AttackAddedRatio</x:v>
      </x:c>
      <x:c r="G38" s="37" t="n">
        <x:v>0</x:v>
      </x:c>
      <x:c r="H38" s="37" t="n">
        <x:v>0</x:v>
      </x:c>
      <x:c r="I38" s="36" t="n">
        <x:f>IF(AND(H38=1,IF(C38="星魂",INDEX('队伍面板'!$B$10:$E$10,1,B38)&gt;=E38,TRUE)),G38,0)</x:f>
        <x:v>0</x:v>
      </x:c>
      <x:c r="J38" s="23" t="str">
        <x:f>IF(D38="","填写已验证效果",IF(C38="星魂",INDEX('星魂库'!$F$5:$F$652,MATCH(D38,'星魂库'!$A$5:$A$652,0)),IF(C38="光锥",INDEX('光锥效果库'!$F$5:$F$854,MATCH(D38,'光锥效果库'!$A$5:$A$854,0)),IF(C38="套装",INDEX('套装库'!$D$5:$D$66,MATCH(D38,'套装库'!$A$5:$A$66,0)),"填写来源与触发条件"))))</x:f>
        <x:v>填写已验证效果</x:v>
      </x:c>
    </x:row>
    <x:row r="39">
      <x:c r="A39" s="30" t="n">
        <x:v>1</x:v>
      </x:c>
      <x:c r="B39" s="30" t="n">
        <x:v>1</x:v>
      </x:c>
      <x:c r="C39" s="30" t="str">
        <x:v>手填</x:v>
      </x:c>
      <x:c r="D39" s="30" t="str"/>
      <x:c r="E39" s="30" t="n">
        <x:v>0</x:v>
      </x:c>
      <x:c r="F39" s="30" t="str">
        <x:v>AttackAddedRatio</x:v>
      </x:c>
      <x:c r="G39" s="37" t="n">
        <x:v>0</x:v>
      </x:c>
      <x:c r="H39" s="37" t="n">
        <x:v>0</x:v>
      </x:c>
      <x:c r="I39" s="36" t="n">
        <x:f>IF(AND(H39=1,IF(C39="星魂",INDEX('队伍面板'!$B$10:$E$10,1,B39)&gt;=E39,TRUE)),G39,0)</x:f>
        <x:v>0</x:v>
      </x:c>
      <x:c r="J39" s="23" t="str">
        <x:f>IF(D39="","填写已验证效果",IF(C39="星魂",INDEX('星魂库'!$F$5:$F$652,MATCH(D39,'星魂库'!$A$5:$A$652,0)),IF(C39="光锥",INDEX('光锥效果库'!$F$5:$F$854,MATCH(D39,'光锥效果库'!$A$5:$A$854,0)),IF(C39="套装",INDEX('套装库'!$D$5:$D$66,MATCH(D39,'套装库'!$A$5:$A$66,0)),"填写来源与触发条件"))))</x:f>
        <x:v>填写已验证效果</x:v>
      </x:c>
    </x:row>
    <x:row r="40">
      <x:c r="A40" s="30" t="n">
        <x:v>1</x:v>
      </x:c>
      <x:c r="B40" s="30" t="n">
        <x:v>1</x:v>
      </x:c>
      <x:c r="C40" s="30" t="str">
        <x:v>手填</x:v>
      </x:c>
      <x:c r="D40" s="30" t="str"/>
      <x:c r="E40" s="30" t="n">
        <x:v>0</x:v>
      </x:c>
      <x:c r="F40" s="30" t="str">
        <x:v>AttackAddedRatio</x:v>
      </x:c>
      <x:c r="G40" s="37" t="n">
        <x:v>0</x:v>
      </x:c>
      <x:c r="H40" s="37" t="n">
        <x:v>0</x:v>
      </x:c>
      <x:c r="I40" s="36" t="n">
        <x:f>IF(AND(H40=1,IF(C40="星魂",INDEX('队伍面板'!$B$10:$E$10,1,B40)&gt;=E40,TRUE)),G40,0)</x:f>
        <x:v>0</x:v>
      </x:c>
      <x:c r="J40" s="23" t="str">
        <x:f>IF(D40="","填写已验证效果",IF(C40="星魂",INDEX('星魂库'!$F$5:$F$652,MATCH(D40,'星魂库'!$A$5:$A$652,0)),IF(C40="光锥",INDEX('光锥效果库'!$F$5:$F$854,MATCH(D40,'光锥效果库'!$A$5:$A$854,0)),IF(C40="套装",INDEX('套装库'!$D$5:$D$66,MATCH(D40,'套装库'!$A$5:$A$66,0)),"填写来源与触发条件"))))</x:f>
        <x:v>填写已验证效果</x:v>
      </x:c>
    </x:row>
    <x:row r="41">
      <x:c r="A41" s="30" t="n">
        <x:v>1</x:v>
      </x:c>
      <x:c r="B41" s="30" t="n">
        <x:v>1</x:v>
      </x:c>
      <x:c r="C41" s="30" t="str">
        <x:v>手填</x:v>
      </x:c>
      <x:c r="D41" s="30" t="str"/>
      <x:c r="E41" s="30" t="n">
        <x:v>0</x:v>
      </x:c>
      <x:c r="F41" s="30" t="str">
        <x:v>AttackAddedRatio</x:v>
      </x:c>
      <x:c r="G41" s="37" t="n">
        <x:v>0</x:v>
      </x:c>
      <x:c r="H41" s="37" t="n">
        <x:v>0</x:v>
      </x:c>
      <x:c r="I41" s="36" t="n">
        <x:f>IF(AND(H41=1,IF(C41="星魂",INDEX('队伍面板'!$B$10:$E$10,1,B41)&gt;=E41,TRUE)),G41,0)</x:f>
        <x:v>0</x:v>
      </x:c>
      <x:c r="J41" s="23" t="str">
        <x:f>IF(D41="","填写已验证效果",IF(C41="星魂",INDEX('星魂库'!$F$5:$F$652,MATCH(D41,'星魂库'!$A$5:$A$652,0)),IF(C41="光锥",INDEX('光锥效果库'!$F$5:$F$854,MATCH(D41,'光锥效果库'!$A$5:$A$854,0)),IF(C41="套装",INDEX('套装库'!$D$5:$D$66,MATCH(D41,'套装库'!$A$5:$A$66,0)),"填写来源与触发条件"))))</x:f>
        <x:v>填写已验证效果</x:v>
      </x:c>
    </x:row>
    <x:row r="42">
      <x:c r="A42" s="30" t="n">
        <x:v>1</x:v>
      </x:c>
      <x:c r="B42" s="30" t="n">
        <x:v>1</x:v>
      </x:c>
      <x:c r="C42" s="30" t="str">
        <x:v>手填</x:v>
      </x:c>
      <x:c r="D42" s="30" t="str"/>
      <x:c r="E42" s="30" t="n">
        <x:v>0</x:v>
      </x:c>
      <x:c r="F42" s="30" t="str">
        <x:v>AttackAddedRatio</x:v>
      </x:c>
      <x:c r="G42" s="37" t="n">
        <x:v>0</x:v>
      </x:c>
      <x:c r="H42" s="37" t="n">
        <x:v>0</x:v>
      </x:c>
      <x:c r="I42" s="36" t="n">
        <x:f>IF(AND(H42=1,IF(C42="星魂",INDEX('队伍面板'!$B$10:$E$10,1,B42)&gt;=E42,TRUE)),G42,0)</x:f>
        <x:v>0</x:v>
      </x:c>
      <x:c r="J42" s="23" t="str">
        <x:f>IF(D42="","填写已验证效果",IF(C42="星魂",INDEX('星魂库'!$F$5:$F$652,MATCH(D42,'星魂库'!$A$5:$A$652,0)),IF(C42="光锥",INDEX('光锥效果库'!$F$5:$F$854,MATCH(D42,'光锥效果库'!$A$5:$A$854,0)),IF(C42="套装",INDEX('套装库'!$D$5:$D$66,MATCH(D42,'套装库'!$A$5:$A$66,0)),"填写来源与触发条件"))))</x:f>
        <x:v>填写已验证效果</x:v>
      </x:c>
    </x:row>
    <x:row r="43">
      <x:c r="A43" s="30" t="n">
        <x:v>1</x:v>
      </x:c>
      <x:c r="B43" s="30" t="n">
        <x:v>1</x:v>
      </x:c>
      <x:c r="C43" s="30" t="str">
        <x:v>手填</x:v>
      </x:c>
      <x:c r="D43" s="30" t="str"/>
      <x:c r="E43" s="30" t="n">
        <x:v>0</x:v>
      </x:c>
      <x:c r="F43" s="30" t="str">
        <x:v>AttackAddedRatio</x:v>
      </x:c>
      <x:c r="G43" s="37" t="n">
        <x:v>0</x:v>
      </x:c>
      <x:c r="H43" s="37" t="n">
        <x:v>0</x:v>
      </x:c>
      <x:c r="I43" s="36" t="n">
        <x:f>IF(AND(H43=1,IF(C43="星魂",INDEX('队伍面板'!$B$10:$E$10,1,B43)&gt;=E43,TRUE)),G43,0)</x:f>
        <x:v>0</x:v>
      </x:c>
      <x:c r="J43" s="23" t="str">
        <x:f>IF(D43="","填写已验证效果",IF(C43="星魂",INDEX('星魂库'!$F$5:$F$652,MATCH(D43,'星魂库'!$A$5:$A$652,0)),IF(C43="光锥",INDEX('光锥效果库'!$F$5:$F$854,MATCH(D43,'光锥效果库'!$A$5:$A$854,0)),IF(C43="套装",INDEX('套装库'!$D$5:$D$66,MATCH(D43,'套装库'!$A$5:$A$66,0)),"填写来源与触发条件"))))</x:f>
        <x:v>填写已验证效果</x:v>
      </x:c>
    </x:row>
    <x:row r="44">
      <x:c r="A44" s="30" t="n">
        <x:v>1</x:v>
      </x:c>
      <x:c r="B44" s="30" t="n">
        <x:v>1</x:v>
      </x:c>
      <x:c r="C44" s="30" t="str">
        <x:v>手填</x:v>
      </x:c>
      <x:c r="D44" s="30" t="str"/>
      <x:c r="E44" s="30" t="n">
        <x:v>0</x:v>
      </x:c>
      <x:c r="F44" s="30" t="str">
        <x:v>AttackAddedRatio</x:v>
      </x:c>
      <x:c r="G44" s="37" t="n">
        <x:v>0</x:v>
      </x:c>
      <x:c r="H44" s="37" t="n">
        <x:v>0</x:v>
      </x:c>
      <x:c r="I44" s="36" t="n">
        <x:f>IF(AND(H44=1,IF(C44="星魂",INDEX('队伍面板'!$B$10:$E$10,1,B44)&gt;=E44,TRUE)),G44,0)</x:f>
        <x:v>0</x:v>
      </x:c>
      <x:c r="J44" s="23" t="str">
        <x:f>IF(D44="","填写已验证效果",IF(C44="星魂",INDEX('星魂库'!$F$5:$F$652,MATCH(D44,'星魂库'!$A$5:$A$652,0)),IF(C44="光锥",INDEX('光锥效果库'!$F$5:$F$854,MATCH(D44,'光锥效果库'!$A$5:$A$854,0)),IF(C44="套装",INDEX('套装库'!$D$5:$D$66,MATCH(D44,'套装库'!$A$5:$A$66,0)),"填写来源与触发条件"))))</x:f>
        <x:v>填写已验证效果</x:v>
      </x:c>
    </x:row>
    <x:row r="45">
      <x:c r="A45" s="30" t="n">
        <x:v>1</x:v>
      </x:c>
      <x:c r="B45" s="30" t="n">
        <x:v>1</x:v>
      </x:c>
      <x:c r="C45" s="30" t="str">
        <x:v>手填</x:v>
      </x:c>
      <x:c r="D45" s="30" t="str"/>
      <x:c r="E45" s="30" t="n">
        <x:v>0</x:v>
      </x:c>
      <x:c r="F45" s="30" t="str">
        <x:v>AttackAddedRatio</x:v>
      </x:c>
      <x:c r="G45" s="37" t="n">
        <x:v>0</x:v>
      </x:c>
      <x:c r="H45" s="37" t="n">
        <x:v>0</x:v>
      </x:c>
      <x:c r="I45" s="36" t="n">
        <x:f>IF(AND(H45=1,IF(C45="星魂",INDEX('队伍面板'!$B$10:$E$10,1,B45)&gt;=E45,TRUE)),G45,0)</x:f>
        <x:v>0</x:v>
      </x:c>
      <x:c r="J45" s="23" t="str">
        <x:f>IF(D45="","填写已验证效果",IF(C45="星魂",INDEX('星魂库'!$F$5:$F$652,MATCH(D45,'星魂库'!$A$5:$A$652,0)),IF(C45="光锥",INDEX('光锥效果库'!$F$5:$F$854,MATCH(D45,'光锥效果库'!$A$5:$A$854,0)),IF(C45="套装",INDEX('套装库'!$D$5:$D$66,MATCH(D45,'套装库'!$A$5:$A$66,0)),"填写来源与触发条件"))))</x:f>
        <x:v>填写已验证效果</x:v>
      </x:c>
    </x:row>
    <x:row r="46">
      <x:c r="A46" s="30" t="n">
        <x:v>1</x:v>
      </x:c>
      <x:c r="B46" s="30" t="n">
        <x:v>1</x:v>
      </x:c>
      <x:c r="C46" s="30" t="str">
        <x:v>手填</x:v>
      </x:c>
      <x:c r="D46" s="30" t="str"/>
      <x:c r="E46" s="30" t="n">
        <x:v>0</x:v>
      </x:c>
      <x:c r="F46" s="30" t="str">
        <x:v>AttackAddedRatio</x:v>
      </x:c>
      <x:c r="G46" s="37" t="n">
        <x:v>0</x:v>
      </x:c>
      <x:c r="H46" s="37" t="n">
        <x:v>0</x:v>
      </x:c>
      <x:c r="I46" s="36" t="n">
        <x:f>IF(AND(H46=1,IF(C46="星魂",INDEX('队伍面板'!$B$10:$E$10,1,B46)&gt;=E46,TRUE)),G46,0)</x:f>
        <x:v>0</x:v>
      </x:c>
      <x:c r="J46" s="23" t="str">
        <x:f>IF(D46="","填写已验证效果",IF(C46="星魂",INDEX('星魂库'!$F$5:$F$652,MATCH(D46,'星魂库'!$A$5:$A$652,0)),IF(C46="光锥",INDEX('光锥效果库'!$F$5:$F$854,MATCH(D46,'光锥效果库'!$A$5:$A$854,0)),IF(C46="套装",INDEX('套装库'!$D$5:$D$66,MATCH(D46,'套装库'!$A$5:$A$66,0)),"填写来源与触发条件"))))</x:f>
        <x:v>填写已验证效果</x:v>
      </x:c>
    </x:row>
    <x:row r="47">
      <x:c r="A47" s="30" t="n">
        <x:v>1</x:v>
      </x:c>
      <x:c r="B47" s="30" t="n">
        <x:v>1</x:v>
      </x:c>
      <x:c r="C47" s="30" t="str">
        <x:v>手填</x:v>
      </x:c>
      <x:c r="D47" s="30" t="str"/>
      <x:c r="E47" s="30" t="n">
        <x:v>0</x:v>
      </x:c>
      <x:c r="F47" s="30" t="str">
        <x:v>AttackAddedRatio</x:v>
      </x:c>
      <x:c r="G47" s="37" t="n">
        <x:v>0</x:v>
      </x:c>
      <x:c r="H47" s="37" t="n">
        <x:v>0</x:v>
      </x:c>
      <x:c r="I47" s="36" t="n">
        <x:f>IF(AND(H47=1,IF(C47="星魂",INDEX('队伍面板'!$B$10:$E$10,1,B47)&gt;=E47,TRUE)),G47,0)</x:f>
        <x:v>0</x:v>
      </x:c>
      <x:c r="J47" s="23" t="str">
        <x:f>IF(D47="","填写已验证效果",IF(C47="星魂",INDEX('星魂库'!$F$5:$F$652,MATCH(D47,'星魂库'!$A$5:$A$652,0)),IF(C47="光锥",INDEX('光锥效果库'!$F$5:$F$854,MATCH(D47,'光锥效果库'!$A$5:$A$854,0)),IF(C47="套装",INDEX('套装库'!$D$5:$D$66,MATCH(D47,'套装库'!$A$5:$A$66,0)),"填写来源与触发条件"))))</x:f>
        <x:v>填写已验证效果</x:v>
      </x:c>
    </x:row>
    <x:row r="48">
      <x:c r="A48" s="30" t="n">
        <x:v>1</x:v>
      </x:c>
      <x:c r="B48" s="30" t="n">
        <x:v>1</x:v>
      </x:c>
      <x:c r="C48" s="30" t="str">
        <x:v>手填</x:v>
      </x:c>
      <x:c r="D48" s="30" t="str"/>
      <x:c r="E48" s="30" t="n">
        <x:v>0</x:v>
      </x:c>
      <x:c r="F48" s="30" t="str">
        <x:v>AttackAddedRatio</x:v>
      </x:c>
      <x:c r="G48" s="37" t="n">
        <x:v>0</x:v>
      </x:c>
      <x:c r="H48" s="37" t="n">
        <x:v>0</x:v>
      </x:c>
      <x:c r="I48" s="36" t="n">
        <x:f>IF(AND(H48=1,IF(C48="星魂",INDEX('队伍面板'!$B$10:$E$10,1,B48)&gt;=E48,TRUE)),G48,0)</x:f>
        <x:v>0</x:v>
      </x:c>
      <x:c r="J48" s="23" t="str">
        <x:f>IF(D48="","填写已验证效果",IF(C48="星魂",INDEX('星魂库'!$F$5:$F$652,MATCH(D48,'星魂库'!$A$5:$A$652,0)),IF(C48="光锥",INDEX('光锥效果库'!$F$5:$F$854,MATCH(D48,'光锥效果库'!$A$5:$A$854,0)),IF(C48="套装",INDEX('套装库'!$D$5:$D$66,MATCH(D48,'套装库'!$A$5:$A$66,0)),"填写来源与触发条件"))))</x:f>
        <x:v>填写已验证效果</x:v>
      </x:c>
    </x:row>
    <x:row r="49">
      <x:c r="A49" s="30" t="n">
        <x:v>1</x:v>
      </x:c>
      <x:c r="B49" s="30" t="n">
        <x:v>1</x:v>
      </x:c>
      <x:c r="C49" s="30" t="str">
        <x:v>手填</x:v>
      </x:c>
      <x:c r="D49" s="30" t="str"/>
      <x:c r="E49" s="30" t="n">
        <x:v>0</x:v>
      </x:c>
      <x:c r="F49" s="30" t="str">
        <x:v>AttackAddedRatio</x:v>
      </x:c>
      <x:c r="G49" s="37" t="n">
        <x:v>0</x:v>
      </x:c>
      <x:c r="H49" s="37" t="n">
        <x:v>0</x:v>
      </x:c>
      <x:c r="I49" s="36" t="n">
        <x:f>IF(AND(H49=1,IF(C49="星魂",INDEX('队伍面板'!$B$10:$E$10,1,B49)&gt;=E49,TRUE)),G49,0)</x:f>
        <x:v>0</x:v>
      </x:c>
      <x:c r="J49" s="23" t="str">
        <x:f>IF(D49="","填写已验证效果",IF(C49="星魂",INDEX('星魂库'!$F$5:$F$652,MATCH(D49,'星魂库'!$A$5:$A$652,0)),IF(C49="光锥",INDEX('光锥效果库'!$F$5:$F$854,MATCH(D49,'光锥效果库'!$A$5:$A$854,0)),IF(C49="套装",INDEX('套装库'!$D$5:$D$66,MATCH(D49,'套装库'!$A$5:$A$66,0)),"填写来源与触发条件"))))</x:f>
        <x:v>填写已验证效果</x:v>
      </x:c>
    </x:row>
    <x:row r="50">
      <x:c r="A50" s="30" t="n">
        <x:v>1</x:v>
      </x:c>
      <x:c r="B50" s="30" t="n">
        <x:v>1</x:v>
      </x:c>
      <x:c r="C50" s="30" t="str">
        <x:v>手填</x:v>
      </x:c>
      <x:c r="D50" s="30" t="str"/>
      <x:c r="E50" s="30" t="n">
        <x:v>0</x:v>
      </x:c>
      <x:c r="F50" s="30" t="str">
        <x:v>AttackAddedRatio</x:v>
      </x:c>
      <x:c r="G50" s="37" t="n">
        <x:v>0</x:v>
      </x:c>
      <x:c r="H50" s="37" t="n">
        <x:v>0</x:v>
      </x:c>
      <x:c r="I50" s="36" t="n">
        <x:f>IF(AND(H50=1,IF(C50="星魂",INDEX('队伍面板'!$B$10:$E$10,1,B50)&gt;=E50,TRUE)),G50,0)</x:f>
        <x:v>0</x:v>
      </x:c>
      <x:c r="J50" s="23" t="str">
        <x:f>IF(D50="","填写已验证效果",IF(C50="星魂",INDEX('星魂库'!$F$5:$F$652,MATCH(D50,'星魂库'!$A$5:$A$652,0)),IF(C50="光锥",INDEX('光锥效果库'!$F$5:$F$854,MATCH(D50,'光锥效果库'!$A$5:$A$854,0)),IF(C50="套装",INDEX('套装库'!$D$5:$D$66,MATCH(D50,'套装库'!$A$5:$A$66,0)),"填写来源与触发条件"))))</x:f>
        <x:v>填写已验证效果</x:v>
      </x:c>
    </x:row>
    <x:row r="51">
      <x:c r="A51" s="30" t="n">
        <x:v>1</x:v>
      </x:c>
      <x:c r="B51" s="30" t="n">
        <x:v>1</x:v>
      </x:c>
      <x:c r="C51" s="30" t="str">
        <x:v>手填</x:v>
      </x:c>
      <x:c r="D51" s="30" t="str"/>
      <x:c r="E51" s="30" t="n">
        <x:v>0</x:v>
      </x:c>
      <x:c r="F51" s="30" t="str">
        <x:v>AttackAddedRatio</x:v>
      </x:c>
      <x:c r="G51" s="37" t="n">
        <x:v>0</x:v>
      </x:c>
      <x:c r="H51" s="37" t="n">
        <x:v>0</x:v>
      </x:c>
      <x:c r="I51" s="36" t="n">
        <x:f>IF(AND(H51=1,IF(C51="星魂",INDEX('队伍面板'!$B$10:$E$10,1,B51)&gt;=E51,TRUE)),G51,0)</x:f>
        <x:v>0</x:v>
      </x:c>
      <x:c r="J51" s="23" t="str">
        <x:f>IF(D51="","填写已验证效果",IF(C51="星魂",INDEX('星魂库'!$F$5:$F$652,MATCH(D51,'星魂库'!$A$5:$A$652,0)),IF(C51="光锥",INDEX('光锥效果库'!$F$5:$F$854,MATCH(D51,'光锥效果库'!$A$5:$A$854,0)),IF(C51="套装",INDEX('套装库'!$D$5:$D$66,MATCH(D51,'套装库'!$A$5:$A$66,0)),"填写来源与触发条件"))))</x:f>
        <x:v>填写已验证效果</x:v>
      </x:c>
    </x:row>
    <x:row r="52">
      <x:c r="A52" s="30" t="n">
        <x:v>1</x:v>
      </x:c>
      <x:c r="B52" s="30" t="n">
        <x:v>1</x:v>
      </x:c>
      <x:c r="C52" s="30" t="str">
        <x:v>手填</x:v>
      </x:c>
      <x:c r="D52" s="30" t="str"/>
      <x:c r="E52" s="30" t="n">
        <x:v>0</x:v>
      </x:c>
      <x:c r="F52" s="30" t="str">
        <x:v>AttackAddedRatio</x:v>
      </x:c>
      <x:c r="G52" s="37" t="n">
        <x:v>0</x:v>
      </x:c>
      <x:c r="H52" s="37" t="n">
        <x:v>0</x:v>
      </x:c>
      <x:c r="I52" s="36" t="n">
        <x:f>IF(AND(H52=1,IF(C52="星魂",INDEX('队伍面板'!$B$10:$E$10,1,B52)&gt;=E52,TRUE)),G52,0)</x:f>
        <x:v>0</x:v>
      </x:c>
      <x:c r="J52" s="23" t="str">
        <x:f>IF(D52="","填写已验证效果",IF(C52="星魂",INDEX('星魂库'!$F$5:$F$652,MATCH(D52,'星魂库'!$A$5:$A$652,0)),IF(C52="光锥",INDEX('光锥效果库'!$F$5:$F$854,MATCH(D52,'光锥效果库'!$A$5:$A$854,0)),IF(C52="套装",INDEX('套装库'!$D$5:$D$66,MATCH(D52,'套装库'!$A$5:$A$66,0)),"填写来源与触发条件"))))</x:f>
        <x:v>填写已验证效果</x:v>
      </x:c>
    </x:row>
    <x:row r="53">
      <x:c r="A53" s="30" t="n">
        <x:v>1</x:v>
      </x:c>
      <x:c r="B53" s="30" t="n">
        <x:v>1</x:v>
      </x:c>
      <x:c r="C53" s="30" t="str">
        <x:v>手填</x:v>
      </x:c>
      <x:c r="D53" s="30" t="str"/>
      <x:c r="E53" s="30" t="n">
        <x:v>0</x:v>
      </x:c>
      <x:c r="F53" s="30" t="str">
        <x:v>AttackAddedRatio</x:v>
      </x:c>
      <x:c r="G53" s="37" t="n">
        <x:v>0</x:v>
      </x:c>
      <x:c r="H53" s="37" t="n">
        <x:v>0</x:v>
      </x:c>
      <x:c r="I53" s="36" t="n">
        <x:f>IF(AND(H53=1,IF(C53="星魂",INDEX('队伍面板'!$B$10:$E$10,1,B53)&gt;=E53,TRUE)),G53,0)</x:f>
        <x:v>0</x:v>
      </x:c>
      <x:c r="J53" s="23" t="str">
        <x:f>IF(D53="","填写已验证效果",IF(C53="星魂",INDEX('星魂库'!$F$5:$F$652,MATCH(D53,'星魂库'!$A$5:$A$652,0)),IF(C53="光锥",INDEX('光锥效果库'!$F$5:$F$854,MATCH(D53,'光锥效果库'!$A$5:$A$854,0)),IF(C53="套装",INDEX('套装库'!$D$5:$D$66,MATCH(D53,'套装库'!$A$5:$A$66,0)),"填写来源与触发条件"))))</x:f>
        <x:v>填写已验证效果</x:v>
      </x:c>
    </x:row>
    <x:row r="54">
      <x:c r="A54" s="30" t="n">
        <x:v>1</x:v>
      </x:c>
      <x:c r="B54" s="30" t="n">
        <x:v>1</x:v>
      </x:c>
      <x:c r="C54" s="30" t="str">
        <x:v>手填</x:v>
      </x:c>
      <x:c r="D54" s="30" t="str"/>
      <x:c r="E54" s="30" t="n">
        <x:v>0</x:v>
      </x:c>
      <x:c r="F54" s="30" t="str">
        <x:v>AttackAddedRatio</x:v>
      </x:c>
      <x:c r="G54" s="37" t="n">
        <x:v>0</x:v>
      </x:c>
      <x:c r="H54" s="37" t="n">
        <x:v>0</x:v>
      </x:c>
      <x:c r="I54" s="36" t="n">
        <x:f>IF(AND(H54=1,IF(C54="星魂",INDEX('队伍面板'!$B$10:$E$10,1,B54)&gt;=E54,TRUE)),G54,0)</x:f>
        <x:v>0</x:v>
      </x:c>
      <x:c r="J54" s="23" t="str">
        <x:f>IF(D54="","填写已验证效果",IF(C54="星魂",INDEX('星魂库'!$F$5:$F$652,MATCH(D54,'星魂库'!$A$5:$A$652,0)),IF(C54="光锥",INDEX('光锥效果库'!$F$5:$F$854,MATCH(D54,'光锥效果库'!$A$5:$A$854,0)),IF(C54="套装",INDEX('套装库'!$D$5:$D$66,MATCH(D54,'套装库'!$A$5:$A$66,0)),"填写来源与触发条件"))))</x:f>
        <x:v>填写已验证效果</x:v>
      </x:c>
    </x:row>
    <x:row r="55">
      <x:c r="A55" s="30" t="n">
        <x:v>1</x:v>
      </x:c>
      <x:c r="B55" s="30" t="n">
        <x:v>1</x:v>
      </x:c>
      <x:c r="C55" s="30" t="str">
        <x:v>手填</x:v>
      </x:c>
      <x:c r="D55" s="30" t="str"/>
      <x:c r="E55" s="30" t="n">
        <x:v>0</x:v>
      </x:c>
      <x:c r="F55" s="30" t="str">
        <x:v>AttackAddedRatio</x:v>
      </x:c>
      <x:c r="G55" s="37" t="n">
        <x:v>0</x:v>
      </x:c>
      <x:c r="H55" s="37" t="n">
        <x:v>0</x:v>
      </x:c>
      <x:c r="I55" s="36" t="n">
        <x:f>IF(AND(H55=1,IF(C55="星魂",INDEX('队伍面板'!$B$10:$E$10,1,B55)&gt;=E55,TRUE)),G55,0)</x:f>
        <x:v>0</x:v>
      </x:c>
      <x:c r="J55" s="23" t="str">
        <x:f>IF(D55="","填写已验证效果",IF(C55="星魂",INDEX('星魂库'!$F$5:$F$652,MATCH(D55,'星魂库'!$A$5:$A$652,0)),IF(C55="光锥",INDEX('光锥效果库'!$F$5:$F$854,MATCH(D55,'光锥效果库'!$A$5:$A$854,0)),IF(C55="套装",INDEX('套装库'!$D$5:$D$66,MATCH(D55,'套装库'!$A$5:$A$66,0)),"填写来源与触发条件"))))</x:f>
        <x:v>填写已验证效果</x:v>
      </x:c>
    </x:row>
    <x:row r="56">
      <x:c r="A56" s="30" t="n">
        <x:v>1</x:v>
      </x:c>
      <x:c r="B56" s="30" t="n">
        <x:v>1</x:v>
      </x:c>
      <x:c r="C56" s="30" t="str">
        <x:v>手填</x:v>
      </x:c>
      <x:c r="D56" s="30" t="str"/>
      <x:c r="E56" s="30" t="n">
        <x:v>0</x:v>
      </x:c>
      <x:c r="F56" s="30" t="str">
        <x:v>AttackAddedRatio</x:v>
      </x:c>
      <x:c r="G56" s="37" t="n">
        <x:v>0</x:v>
      </x:c>
      <x:c r="H56" s="37" t="n">
        <x:v>0</x:v>
      </x:c>
      <x:c r="I56" s="36" t="n">
        <x:f>IF(AND(H56=1,IF(C56="星魂",INDEX('队伍面板'!$B$10:$E$10,1,B56)&gt;=E56,TRUE)),G56,0)</x:f>
        <x:v>0</x:v>
      </x:c>
      <x:c r="J56" s="23" t="str">
        <x:f>IF(D56="","填写已验证效果",IF(C56="星魂",INDEX('星魂库'!$F$5:$F$652,MATCH(D56,'星魂库'!$A$5:$A$652,0)),IF(C56="光锥",INDEX('光锥效果库'!$F$5:$F$854,MATCH(D56,'光锥效果库'!$A$5:$A$854,0)),IF(C56="套装",INDEX('套装库'!$D$5:$D$66,MATCH(D56,'套装库'!$A$5:$A$66,0)),"填写来源与触发条件"))))</x:f>
        <x:v>填写已验证效果</x:v>
      </x:c>
    </x:row>
    <x:row r="57">
      <x:c r="A57" s="30" t="n">
        <x:v>1</x:v>
      </x:c>
      <x:c r="B57" s="30" t="n">
        <x:v>1</x:v>
      </x:c>
      <x:c r="C57" s="30" t="str">
        <x:v>手填</x:v>
      </x:c>
      <x:c r="D57" s="30" t="str"/>
      <x:c r="E57" s="30" t="n">
        <x:v>0</x:v>
      </x:c>
      <x:c r="F57" s="30" t="str">
        <x:v>AttackAddedRatio</x:v>
      </x:c>
      <x:c r="G57" s="37" t="n">
        <x:v>0</x:v>
      </x:c>
      <x:c r="H57" s="37" t="n">
        <x:v>0</x:v>
      </x:c>
      <x:c r="I57" s="36" t="n">
        <x:f>IF(AND(H57=1,IF(C57="星魂",INDEX('队伍面板'!$B$10:$E$10,1,B57)&gt;=E57,TRUE)),G57,0)</x:f>
        <x:v>0</x:v>
      </x:c>
      <x:c r="J57" s="23" t="str">
        <x:f>IF(D57="","填写已验证效果",IF(C57="星魂",INDEX('星魂库'!$F$5:$F$652,MATCH(D57,'星魂库'!$A$5:$A$652,0)),IF(C57="光锥",INDEX('光锥效果库'!$F$5:$F$854,MATCH(D57,'光锥效果库'!$A$5:$A$854,0)),IF(C57="套装",INDEX('套装库'!$D$5:$D$66,MATCH(D57,'套装库'!$A$5:$A$66,0)),"填写来源与触发条件"))))</x:f>
        <x:v>填写已验证效果</x:v>
      </x:c>
    </x:row>
    <x:row r="58">
      <x:c r="A58" s="30" t="n">
        <x:v>1</x:v>
      </x:c>
      <x:c r="B58" s="30" t="n">
        <x:v>1</x:v>
      </x:c>
      <x:c r="C58" s="30" t="str">
        <x:v>手填</x:v>
      </x:c>
      <x:c r="D58" s="30" t="str"/>
      <x:c r="E58" s="30" t="n">
        <x:v>0</x:v>
      </x:c>
      <x:c r="F58" s="30" t="str">
        <x:v>AttackAddedRatio</x:v>
      </x:c>
      <x:c r="G58" s="37" t="n">
        <x:v>0</x:v>
      </x:c>
      <x:c r="H58" s="37" t="n">
        <x:v>0</x:v>
      </x:c>
      <x:c r="I58" s="36" t="n">
        <x:f>IF(AND(H58=1,IF(C58="星魂",INDEX('队伍面板'!$B$10:$E$10,1,B58)&gt;=E58,TRUE)),G58,0)</x:f>
        <x:v>0</x:v>
      </x:c>
      <x:c r="J58" s="23" t="str">
        <x:f>IF(D58="","填写已验证效果",IF(C58="星魂",INDEX('星魂库'!$F$5:$F$652,MATCH(D58,'星魂库'!$A$5:$A$652,0)),IF(C58="光锥",INDEX('光锥效果库'!$F$5:$F$854,MATCH(D58,'光锥效果库'!$A$5:$A$854,0)),IF(C58="套装",INDEX('套装库'!$D$5:$D$66,MATCH(D58,'套装库'!$A$5:$A$66,0)),"填写来源与触发条件"))))</x:f>
        <x:v>填写已验证效果</x:v>
      </x:c>
    </x:row>
    <x:row r="59">
      <x:c r="A59" s="30" t="n">
        <x:v>1</x:v>
      </x:c>
      <x:c r="B59" s="30" t="n">
        <x:v>1</x:v>
      </x:c>
      <x:c r="C59" s="30" t="str">
        <x:v>手填</x:v>
      </x:c>
      <x:c r="D59" s="30" t="str"/>
      <x:c r="E59" s="30" t="n">
        <x:v>0</x:v>
      </x:c>
      <x:c r="F59" s="30" t="str">
        <x:v>AttackAddedRatio</x:v>
      </x:c>
      <x:c r="G59" s="37" t="n">
        <x:v>0</x:v>
      </x:c>
      <x:c r="H59" s="37" t="n">
        <x:v>0</x:v>
      </x:c>
      <x:c r="I59" s="36" t="n">
        <x:f>IF(AND(H59=1,IF(C59="星魂",INDEX('队伍面板'!$B$10:$E$10,1,B59)&gt;=E59,TRUE)),G59,0)</x:f>
        <x:v>0</x:v>
      </x:c>
      <x:c r="J59" s="23" t="str">
        <x:f>IF(D59="","填写已验证效果",IF(C59="星魂",INDEX('星魂库'!$F$5:$F$652,MATCH(D59,'星魂库'!$A$5:$A$652,0)),IF(C59="光锥",INDEX('光锥效果库'!$F$5:$F$854,MATCH(D59,'光锥效果库'!$A$5:$A$854,0)),IF(C59="套装",INDEX('套装库'!$D$5:$D$66,MATCH(D59,'套装库'!$A$5:$A$66,0)),"填写来源与触发条件"))))</x:f>
        <x:v>填写已验证效果</x:v>
      </x:c>
    </x:row>
    <x:row r="60">
      <x:c r="A60" s="30" t="n">
        <x:v>1</x:v>
      </x:c>
      <x:c r="B60" s="30" t="n">
        <x:v>1</x:v>
      </x:c>
      <x:c r="C60" s="30" t="str">
        <x:v>手填</x:v>
      </x:c>
      <x:c r="D60" s="30" t="str"/>
      <x:c r="E60" s="30" t="n">
        <x:v>0</x:v>
      </x:c>
      <x:c r="F60" s="30" t="str">
        <x:v>AttackAddedRatio</x:v>
      </x:c>
      <x:c r="G60" s="37" t="n">
        <x:v>0</x:v>
      </x:c>
      <x:c r="H60" s="37" t="n">
        <x:v>0</x:v>
      </x:c>
      <x:c r="I60" s="36" t="n">
        <x:f>IF(AND(H60=1,IF(C60="星魂",INDEX('队伍面板'!$B$10:$E$10,1,B60)&gt;=E60,TRUE)),G60,0)</x:f>
        <x:v>0</x:v>
      </x:c>
      <x:c r="J60" s="23" t="str">
        <x:f>IF(D60="","填写已验证效果",IF(C60="星魂",INDEX('星魂库'!$F$5:$F$652,MATCH(D60,'星魂库'!$A$5:$A$652,0)),IF(C60="光锥",INDEX('光锥效果库'!$F$5:$F$854,MATCH(D60,'光锥效果库'!$A$5:$A$854,0)),IF(C60="套装",INDEX('套装库'!$D$5:$D$66,MATCH(D60,'套装库'!$A$5:$A$66,0)),"填写来源与触发条件"))))</x:f>
        <x:v>填写已验证效果</x:v>
      </x:c>
    </x:row>
    <x:row r="61">
      <x:c r="A61" s="30" t="n">
        <x:v>1</x:v>
      </x:c>
      <x:c r="B61" s="30" t="n">
        <x:v>1</x:v>
      </x:c>
      <x:c r="C61" s="30" t="str">
        <x:v>手填</x:v>
      </x:c>
      <x:c r="D61" s="30" t="str"/>
      <x:c r="E61" s="30" t="n">
        <x:v>0</x:v>
      </x:c>
      <x:c r="F61" s="30" t="str">
        <x:v>AttackAddedRatio</x:v>
      </x:c>
      <x:c r="G61" s="37" t="n">
        <x:v>0</x:v>
      </x:c>
      <x:c r="H61" s="37" t="n">
        <x:v>0</x:v>
      </x:c>
      <x:c r="I61" s="36" t="n">
        <x:f>IF(AND(H61=1,IF(C61="星魂",INDEX('队伍面板'!$B$10:$E$10,1,B61)&gt;=E61,TRUE)),G61,0)</x:f>
        <x:v>0</x:v>
      </x:c>
      <x:c r="J61" s="23" t="str">
        <x:f>IF(D61="","填写已验证效果",IF(C61="星魂",INDEX('星魂库'!$F$5:$F$652,MATCH(D61,'星魂库'!$A$5:$A$652,0)),IF(C61="光锥",INDEX('光锥效果库'!$F$5:$F$854,MATCH(D61,'光锥效果库'!$A$5:$A$854,0)),IF(C61="套装",INDEX('套装库'!$D$5:$D$66,MATCH(D61,'套装库'!$A$5:$A$66,0)),"填写来源与触发条件"))))</x:f>
        <x:v>填写已验证效果</x:v>
      </x:c>
    </x:row>
    <x:row r="62">
      <x:c r="A62" s="30" t="n">
        <x:v>1</x:v>
      </x:c>
      <x:c r="B62" s="30" t="n">
        <x:v>1</x:v>
      </x:c>
      <x:c r="C62" s="30" t="str">
        <x:v>手填</x:v>
      </x:c>
      <x:c r="D62" s="30" t="str"/>
      <x:c r="E62" s="30" t="n">
        <x:v>0</x:v>
      </x:c>
      <x:c r="F62" s="30" t="str">
        <x:v>AttackAddedRatio</x:v>
      </x:c>
      <x:c r="G62" s="37" t="n">
        <x:v>0</x:v>
      </x:c>
      <x:c r="H62" s="37" t="n">
        <x:v>0</x:v>
      </x:c>
      <x:c r="I62" s="36" t="n">
        <x:f>IF(AND(H62=1,IF(C62="星魂",INDEX('队伍面板'!$B$10:$E$10,1,B62)&gt;=E62,TRUE)),G62,0)</x:f>
        <x:v>0</x:v>
      </x:c>
      <x:c r="J62" s="23" t="str">
        <x:f>IF(D62="","填写已验证效果",IF(C62="星魂",INDEX('星魂库'!$F$5:$F$652,MATCH(D62,'星魂库'!$A$5:$A$652,0)),IF(C62="光锥",INDEX('光锥效果库'!$F$5:$F$854,MATCH(D62,'光锥效果库'!$A$5:$A$854,0)),IF(C62="套装",INDEX('套装库'!$D$5:$D$66,MATCH(D62,'套装库'!$A$5:$A$66,0)),"填写来源与触发条件"))))</x:f>
        <x:v>填写已验证效果</x:v>
      </x:c>
    </x:row>
    <x:row r="63">
      <x:c r="A63" s="30" t="n">
        <x:v>1</x:v>
      </x:c>
      <x:c r="B63" s="30" t="n">
        <x:v>1</x:v>
      </x:c>
      <x:c r="C63" s="30" t="str">
        <x:v>手填</x:v>
      </x:c>
      <x:c r="D63" s="30" t="str"/>
      <x:c r="E63" s="30" t="n">
        <x:v>0</x:v>
      </x:c>
      <x:c r="F63" s="30" t="str">
        <x:v>AttackAddedRatio</x:v>
      </x:c>
      <x:c r="G63" s="37" t="n">
        <x:v>0</x:v>
      </x:c>
      <x:c r="H63" s="37" t="n">
        <x:v>0</x:v>
      </x:c>
      <x:c r="I63" s="36" t="n">
        <x:f>IF(AND(H63=1,IF(C63="星魂",INDEX('队伍面板'!$B$10:$E$10,1,B63)&gt;=E63,TRUE)),G63,0)</x:f>
        <x:v>0</x:v>
      </x:c>
      <x:c r="J63" s="23" t="str">
        <x:f>IF(D63="","填写已验证效果",IF(C63="星魂",INDEX('星魂库'!$F$5:$F$652,MATCH(D63,'星魂库'!$A$5:$A$652,0)),IF(C63="光锥",INDEX('光锥效果库'!$F$5:$F$854,MATCH(D63,'光锥效果库'!$A$5:$A$854,0)),IF(C63="套装",INDEX('套装库'!$D$5:$D$66,MATCH(D63,'套装库'!$A$5:$A$66,0)),"填写来源与触发条件"))))</x:f>
        <x:v>填写已验证效果</x:v>
      </x:c>
    </x:row>
    <x:row r="64">
      <x:c r="A64" s="30" t="n">
        <x:v>1</x:v>
      </x:c>
      <x:c r="B64" s="30" t="n">
        <x:v>1</x:v>
      </x:c>
      <x:c r="C64" s="30" t="str">
        <x:v>手填</x:v>
      </x:c>
      <x:c r="D64" s="30" t="str"/>
      <x:c r="E64" s="30" t="n">
        <x:v>0</x:v>
      </x:c>
      <x:c r="F64" s="30" t="str">
        <x:v>AttackAddedRatio</x:v>
      </x:c>
      <x:c r="G64" s="37" t="n">
        <x:v>0</x:v>
      </x:c>
      <x:c r="H64" s="37" t="n">
        <x:v>0</x:v>
      </x:c>
      <x:c r="I64" s="36" t="n">
        <x:f>IF(AND(H64=1,IF(C64="星魂",INDEX('队伍面板'!$B$10:$E$10,1,B64)&gt;=E64,TRUE)),G64,0)</x:f>
        <x:v>0</x:v>
      </x:c>
      <x:c r="J64" s="23" t="str">
        <x:f>IF(D64="","填写已验证效果",IF(C64="星魂",INDEX('星魂库'!$F$5:$F$652,MATCH(D64,'星魂库'!$A$5:$A$652,0)),IF(C64="光锥",INDEX('光锥效果库'!$F$5:$F$854,MATCH(D64,'光锥效果库'!$A$5:$A$854,0)),IF(C64="套装",INDEX('套装库'!$D$5:$D$66,MATCH(D64,'套装库'!$A$5:$A$66,0)),"填写来源与触发条件"))))</x:f>
        <x:v>填写已验证效果</x:v>
      </x:c>
    </x:row>
  </x:sheetData>
  <x:dataValidations count="120">
    <x:dataValidation type="list" sqref="F5">
      <x:formula1>'属性字典'!$A$5:$A$76</x:formula1>
    </x:dataValidation>
    <x:dataValidation type="list" sqref="C5">
      <x:formula1>"手填,星魂,光锥,套装"</x:formula1>
    </x:dataValidation>
    <x:dataValidation type="list" sqref="F6">
      <x:formula1>'属性字典'!$A$5:$A$76</x:formula1>
    </x:dataValidation>
    <x:dataValidation type="list" sqref="C6">
      <x:formula1>"手填,星魂,光锥,套装"</x:formula1>
    </x:dataValidation>
    <x:dataValidation type="list" sqref="F7">
      <x:formula1>'属性字典'!$A$5:$A$76</x:formula1>
    </x:dataValidation>
    <x:dataValidation type="list" sqref="C7">
      <x:formula1>"手填,星魂,光锥,套装"</x:formula1>
    </x:dataValidation>
    <x:dataValidation type="list" sqref="F8">
      <x:formula1>'属性字典'!$A$5:$A$76</x:formula1>
    </x:dataValidation>
    <x:dataValidation type="list" sqref="C8">
      <x:formula1>"手填,星魂,光锥,套装"</x:formula1>
    </x:dataValidation>
    <x:dataValidation type="list" sqref="F9">
      <x:formula1>'属性字典'!$A$5:$A$76</x:formula1>
    </x:dataValidation>
    <x:dataValidation type="list" sqref="C9">
      <x:formula1>"手填,星魂,光锥,套装"</x:formula1>
    </x:dataValidation>
    <x:dataValidation type="list" sqref="F10">
      <x:formula1>'属性字典'!$A$5:$A$76</x:formula1>
    </x:dataValidation>
    <x:dataValidation type="list" sqref="C10">
      <x:formula1>"手填,星魂,光锥,套装"</x:formula1>
    </x:dataValidation>
    <x:dataValidation type="list" sqref="F11">
      <x:formula1>'属性字典'!$A$5:$A$76</x:formula1>
    </x:dataValidation>
    <x:dataValidation type="list" sqref="C11">
      <x:formula1>"手填,星魂,光锥,套装"</x:formula1>
    </x:dataValidation>
    <x:dataValidation type="list" sqref="F12">
      <x:formula1>'属性字典'!$A$5:$A$76</x:formula1>
    </x:dataValidation>
    <x:dataValidation type="list" sqref="C12">
      <x:formula1>"手填,星魂,光锥,套装"</x:formula1>
    </x:dataValidation>
    <x:dataValidation type="list" sqref="F13">
      <x:formula1>'属性字典'!$A$5:$A$76</x:formula1>
    </x:dataValidation>
    <x:dataValidation type="list" sqref="C13">
      <x:formula1>"手填,星魂,光锥,套装"</x:formula1>
    </x:dataValidation>
    <x:dataValidation type="list" sqref="F14">
      <x:formula1>'属性字典'!$A$5:$A$76</x:formula1>
    </x:dataValidation>
    <x:dataValidation type="list" sqref="C14">
      <x:formula1>"手填,星魂,光锥,套装"</x:formula1>
    </x:dataValidation>
    <x:dataValidation type="list" sqref="F15">
      <x:formula1>'属性字典'!$A$5:$A$76</x:formula1>
    </x:dataValidation>
    <x:dataValidation type="list" sqref="C15">
      <x:formula1>"手填,星魂,光锥,套装"</x:formula1>
    </x:dataValidation>
    <x:dataValidation type="list" sqref="F16">
      <x:formula1>'属性字典'!$A$5:$A$76</x:formula1>
    </x:dataValidation>
    <x:dataValidation type="list" sqref="C16">
      <x:formula1>"手填,星魂,光锥,套装"</x:formula1>
    </x:dataValidation>
    <x:dataValidation type="list" sqref="F17">
      <x:formula1>'属性字典'!$A$5:$A$76</x:formula1>
    </x:dataValidation>
    <x:dataValidation type="list" sqref="C17">
      <x:formula1>"手填,星魂,光锥,套装"</x:formula1>
    </x:dataValidation>
    <x:dataValidation type="list" sqref="F18">
      <x:formula1>'属性字典'!$A$5:$A$76</x:formula1>
    </x:dataValidation>
    <x:dataValidation type="list" sqref="C18">
      <x:formula1>"手填,星魂,光锥,套装"</x:formula1>
    </x:dataValidation>
    <x:dataValidation type="list" sqref="F19">
      <x:formula1>'属性字典'!$A$5:$A$76</x:formula1>
    </x:dataValidation>
    <x:dataValidation type="list" sqref="C19">
      <x:formula1>"手填,星魂,光锥,套装"</x:formula1>
    </x:dataValidation>
    <x:dataValidation type="list" sqref="F20">
      <x:formula1>'属性字典'!$A$5:$A$76</x:formula1>
    </x:dataValidation>
    <x:dataValidation type="list" sqref="C20">
      <x:formula1>"手填,星魂,光锥,套装"</x:formula1>
    </x:dataValidation>
    <x:dataValidation type="list" sqref="F21">
      <x:formula1>'属性字典'!$A$5:$A$76</x:formula1>
    </x:dataValidation>
    <x:dataValidation type="list" sqref="C21">
      <x:formula1>"手填,星魂,光锥,套装"</x:formula1>
    </x:dataValidation>
    <x:dataValidation type="list" sqref="F22">
      <x:formula1>'属性字典'!$A$5:$A$76</x:formula1>
    </x:dataValidation>
    <x:dataValidation type="list" sqref="C22">
      <x:formula1>"手填,星魂,光锥,套装"</x:formula1>
    </x:dataValidation>
    <x:dataValidation type="list" sqref="F23">
      <x:formula1>'属性字典'!$A$5:$A$76</x:formula1>
    </x:dataValidation>
    <x:dataValidation type="list" sqref="C23">
      <x:formula1>"手填,星魂,光锥,套装"</x:formula1>
    </x:dataValidation>
    <x:dataValidation type="list" sqref="F24">
      <x:formula1>'属性字典'!$A$5:$A$76</x:formula1>
    </x:dataValidation>
    <x:dataValidation type="list" sqref="C24">
      <x:formula1>"手填,星魂,光锥,套装"</x:formula1>
    </x:dataValidation>
    <x:dataValidation type="list" sqref="F25">
      <x:formula1>'属性字典'!$A$5:$A$76</x:formula1>
    </x:dataValidation>
    <x:dataValidation type="list" sqref="C25">
      <x:formula1>"手填,星魂,光锥,套装"</x:formula1>
    </x:dataValidation>
    <x:dataValidation type="list" sqref="F26">
      <x:formula1>'属性字典'!$A$5:$A$76</x:formula1>
    </x:dataValidation>
    <x:dataValidation type="list" sqref="C26">
      <x:formula1>"手填,星魂,光锥,套装"</x:formula1>
    </x:dataValidation>
    <x:dataValidation type="list" sqref="F27">
      <x:formula1>'属性字典'!$A$5:$A$76</x:formula1>
    </x:dataValidation>
    <x:dataValidation type="list" sqref="C27">
      <x:formula1>"手填,星魂,光锥,套装"</x:formula1>
    </x:dataValidation>
    <x:dataValidation type="list" sqref="F28">
      <x:formula1>'属性字典'!$A$5:$A$76</x:formula1>
    </x:dataValidation>
    <x:dataValidation type="list" sqref="C28">
      <x:formula1>"手填,星魂,光锥,套装"</x:formula1>
    </x:dataValidation>
    <x:dataValidation type="list" sqref="F29">
      <x:formula1>'属性字典'!$A$5:$A$76</x:formula1>
    </x:dataValidation>
    <x:dataValidation type="list" sqref="C29">
      <x:formula1>"手填,星魂,光锥,套装"</x:formula1>
    </x:dataValidation>
    <x:dataValidation type="list" sqref="F30">
      <x:formula1>'属性字典'!$A$5:$A$76</x:formula1>
    </x:dataValidation>
    <x:dataValidation type="list" sqref="C30">
      <x:formula1>"手填,星魂,光锥,套装"</x:formula1>
    </x:dataValidation>
    <x:dataValidation type="list" sqref="F31">
      <x:formula1>'属性字典'!$A$5:$A$76</x:formula1>
    </x:dataValidation>
    <x:dataValidation type="list" sqref="C31">
      <x:formula1>"手填,星魂,光锥,套装"</x:formula1>
    </x:dataValidation>
    <x:dataValidation type="list" sqref="F32">
      <x:formula1>'属性字典'!$A$5:$A$76</x:formula1>
    </x:dataValidation>
    <x:dataValidation type="list" sqref="C32">
      <x:formula1>"手填,星魂,光锥,套装"</x:formula1>
    </x:dataValidation>
    <x:dataValidation type="list" sqref="F33">
      <x:formula1>'属性字典'!$A$5:$A$76</x:formula1>
    </x:dataValidation>
    <x:dataValidation type="list" sqref="C33">
      <x:formula1>"手填,星魂,光锥,套装"</x:formula1>
    </x:dataValidation>
    <x:dataValidation type="list" sqref="F34">
      <x:formula1>'属性字典'!$A$5:$A$76</x:formula1>
    </x:dataValidation>
    <x:dataValidation type="list" sqref="C34">
      <x:formula1>"手填,星魂,光锥,套装"</x:formula1>
    </x:dataValidation>
    <x:dataValidation type="list" sqref="F35">
      <x:formula1>'属性字典'!$A$5:$A$76</x:formula1>
    </x:dataValidation>
    <x:dataValidation type="list" sqref="C35">
      <x:formula1>"手填,星魂,光锥,套装"</x:formula1>
    </x:dataValidation>
    <x:dataValidation type="list" sqref="F36">
      <x:formula1>'属性字典'!$A$5:$A$76</x:formula1>
    </x:dataValidation>
    <x:dataValidation type="list" sqref="C36">
      <x:formula1>"手填,星魂,光锥,套装"</x:formula1>
    </x:dataValidation>
    <x:dataValidation type="list" sqref="F37">
      <x:formula1>'属性字典'!$A$5:$A$76</x:formula1>
    </x:dataValidation>
    <x:dataValidation type="list" sqref="C37">
      <x:formula1>"手填,星魂,光锥,套装"</x:formula1>
    </x:dataValidation>
    <x:dataValidation type="list" sqref="F38">
      <x:formula1>'属性字典'!$A$5:$A$76</x:formula1>
    </x:dataValidation>
    <x:dataValidation type="list" sqref="C38">
      <x:formula1>"手填,星魂,光锥,套装"</x:formula1>
    </x:dataValidation>
    <x:dataValidation type="list" sqref="F39">
      <x:formula1>'属性字典'!$A$5:$A$76</x:formula1>
    </x:dataValidation>
    <x:dataValidation type="list" sqref="C39">
      <x:formula1>"手填,星魂,光锥,套装"</x:formula1>
    </x:dataValidation>
    <x:dataValidation type="list" sqref="F40">
      <x:formula1>'属性字典'!$A$5:$A$76</x:formula1>
    </x:dataValidation>
    <x:dataValidation type="list" sqref="C40">
      <x:formula1>"手填,星魂,光锥,套装"</x:formula1>
    </x:dataValidation>
    <x:dataValidation type="list" sqref="F41">
      <x:formula1>'属性字典'!$A$5:$A$76</x:formula1>
    </x:dataValidation>
    <x:dataValidation type="list" sqref="C41">
      <x:formula1>"手填,星魂,光锥,套装"</x:formula1>
    </x:dataValidation>
    <x:dataValidation type="list" sqref="F42">
      <x:formula1>'属性字典'!$A$5:$A$76</x:formula1>
    </x:dataValidation>
    <x:dataValidation type="list" sqref="C42">
      <x:formula1>"手填,星魂,光锥,套装"</x:formula1>
    </x:dataValidation>
    <x:dataValidation type="list" sqref="F43">
      <x:formula1>'属性字典'!$A$5:$A$76</x:formula1>
    </x:dataValidation>
    <x:dataValidation type="list" sqref="C43">
      <x:formula1>"手填,星魂,光锥,套装"</x:formula1>
    </x:dataValidation>
    <x:dataValidation type="list" sqref="F44">
      <x:formula1>'属性字典'!$A$5:$A$76</x:formula1>
    </x:dataValidation>
    <x:dataValidation type="list" sqref="C44">
      <x:formula1>"手填,星魂,光锥,套装"</x:formula1>
    </x:dataValidation>
    <x:dataValidation type="list" sqref="F45">
      <x:formula1>'属性字典'!$A$5:$A$76</x:formula1>
    </x:dataValidation>
    <x:dataValidation type="list" sqref="C45">
      <x:formula1>"手填,星魂,光锥,套装"</x:formula1>
    </x:dataValidation>
    <x:dataValidation type="list" sqref="F46">
      <x:formula1>'属性字典'!$A$5:$A$76</x:formula1>
    </x:dataValidation>
    <x:dataValidation type="list" sqref="C46">
      <x:formula1>"手填,星魂,光锥,套装"</x:formula1>
    </x:dataValidation>
    <x:dataValidation type="list" sqref="F47">
      <x:formula1>'属性字典'!$A$5:$A$76</x:formula1>
    </x:dataValidation>
    <x:dataValidation type="list" sqref="C47">
      <x:formula1>"手填,星魂,光锥,套装"</x:formula1>
    </x:dataValidation>
    <x:dataValidation type="list" sqref="F48">
      <x:formula1>'属性字典'!$A$5:$A$76</x:formula1>
    </x:dataValidation>
    <x:dataValidation type="list" sqref="C48">
      <x:formula1>"手填,星魂,光锥,套装"</x:formula1>
    </x:dataValidation>
    <x:dataValidation type="list" sqref="F49">
      <x:formula1>'属性字典'!$A$5:$A$76</x:formula1>
    </x:dataValidation>
    <x:dataValidation type="list" sqref="C49">
      <x:formula1>"手填,星魂,光锥,套装"</x:formula1>
    </x:dataValidation>
    <x:dataValidation type="list" sqref="F50">
      <x:formula1>'属性字典'!$A$5:$A$76</x:formula1>
    </x:dataValidation>
    <x:dataValidation type="list" sqref="C50">
      <x:formula1>"手填,星魂,光锥,套装"</x:formula1>
    </x:dataValidation>
    <x:dataValidation type="list" sqref="F51">
      <x:formula1>'属性字典'!$A$5:$A$76</x:formula1>
    </x:dataValidation>
    <x:dataValidation type="list" sqref="C51">
      <x:formula1>"手填,星魂,光锥,套装"</x:formula1>
    </x:dataValidation>
    <x:dataValidation type="list" sqref="F52">
      <x:formula1>'属性字典'!$A$5:$A$76</x:formula1>
    </x:dataValidation>
    <x:dataValidation type="list" sqref="C52">
      <x:formula1>"手填,星魂,光锥,套装"</x:formula1>
    </x:dataValidation>
    <x:dataValidation type="list" sqref="F53">
      <x:formula1>'属性字典'!$A$5:$A$76</x:formula1>
    </x:dataValidation>
    <x:dataValidation type="list" sqref="C53">
      <x:formula1>"手填,星魂,光锥,套装"</x:formula1>
    </x:dataValidation>
    <x:dataValidation type="list" sqref="F54">
      <x:formula1>'属性字典'!$A$5:$A$76</x:formula1>
    </x:dataValidation>
    <x:dataValidation type="list" sqref="C54">
      <x:formula1>"手填,星魂,光锥,套装"</x:formula1>
    </x:dataValidation>
    <x:dataValidation type="list" sqref="F55">
      <x:formula1>'属性字典'!$A$5:$A$76</x:formula1>
    </x:dataValidation>
    <x:dataValidation type="list" sqref="C55">
      <x:formula1>"手填,星魂,光锥,套装"</x:formula1>
    </x:dataValidation>
    <x:dataValidation type="list" sqref="F56">
      <x:formula1>'属性字典'!$A$5:$A$76</x:formula1>
    </x:dataValidation>
    <x:dataValidation type="list" sqref="C56">
      <x:formula1>"手填,星魂,光锥,套装"</x:formula1>
    </x:dataValidation>
    <x:dataValidation type="list" sqref="F57">
      <x:formula1>'属性字典'!$A$5:$A$76</x:formula1>
    </x:dataValidation>
    <x:dataValidation type="list" sqref="C57">
      <x:formula1>"手填,星魂,光锥,套装"</x:formula1>
    </x:dataValidation>
    <x:dataValidation type="list" sqref="F58">
      <x:formula1>'属性字典'!$A$5:$A$76</x:formula1>
    </x:dataValidation>
    <x:dataValidation type="list" sqref="C58">
      <x:formula1>"手填,星魂,光锥,套装"</x:formula1>
    </x:dataValidation>
    <x:dataValidation type="list" sqref="F59">
      <x:formula1>'属性字典'!$A$5:$A$76</x:formula1>
    </x:dataValidation>
    <x:dataValidation type="list" sqref="C59">
      <x:formula1>"手填,星魂,光锥,套装"</x:formula1>
    </x:dataValidation>
    <x:dataValidation type="list" sqref="F60">
      <x:formula1>'属性字典'!$A$5:$A$76</x:formula1>
    </x:dataValidation>
    <x:dataValidation type="list" sqref="C60">
      <x:formula1>"手填,星魂,光锥,套装"</x:formula1>
    </x:dataValidation>
    <x:dataValidation type="list" sqref="F61">
      <x:formula1>'属性字典'!$A$5:$A$76</x:formula1>
    </x:dataValidation>
    <x:dataValidation type="list" sqref="C61">
      <x:formula1>"手填,星魂,光锥,套装"</x:formula1>
    </x:dataValidation>
    <x:dataValidation type="list" sqref="F62">
      <x:formula1>'属性字典'!$A$5:$A$76</x:formula1>
    </x:dataValidation>
    <x:dataValidation type="list" sqref="C62">
      <x:formula1>"手填,星魂,光锥,套装"</x:formula1>
    </x:dataValidation>
    <x:dataValidation type="list" sqref="F63">
      <x:formula1>'属性字典'!$A$5:$A$76</x:formula1>
    </x:dataValidation>
    <x:dataValidation type="list" sqref="C63">
      <x:formula1>"手填,星魂,光锥,套装"</x:formula1>
    </x:dataValidation>
    <x:dataValidation type="list" sqref="F64">
      <x:formula1>'属性字典'!$A$5:$A$76</x:formula1>
    </x:dataValidation>
    <x:dataValidation type="list" sqref="C64">
      <x:formula1>"手填,星魂,光锥,套装"</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72"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42" hidden="0" customWidth="1"/>
    <x:col min="30" max="30" width="42"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s>
  <x:sheetData>
    <x:row r="1">
      <x:c r="A1" s="21" t="str">
        <x:v>技能与伤害动作</x:v>
      </x:c>
      <x:c r="B1" s="21"/>
      <x:c r="C1" s="21"/>
      <x:c r="D1" s="21"/>
      <x:c r="E1" s="21"/>
      <x:c r="F1" s="21"/>
      <x:c r="G1" s="21"/>
      <x:c r="H1" s="21"/>
      <x:c r="I1" s="21"/>
      <x:c r="J1" s="21"/>
      <x:c r="K1" s="21"/>
      <x:c r="L1" s="21"/>
      <x:c r="M1" s="21"/>
      <x:c r="N1" s="21"/>
      <x:c r="O1" s="21"/>
      <x:c r="P1" s="21"/>
      <x:c r="Q1" s="21"/>
      <x:c r="R1" s="21"/>
      <x:c r="S1" s="21"/>
      <x:c r="T1" s="21"/>
      <x:c r="U1" s="21"/>
      <x:c r="V1" s="21"/>
      <x:c r="W1" s="21"/>
      <x:c r="X1" s="21"/>
      <x:c r="Y1" s="21"/>
      <x:c r="Z1" s="21"/>
      <x:c r="AA1" s="21"/>
      <x:c r="AB1" s="21"/>
      <x:c r="AC1" s="21"/>
      <x:c r="AD1" s="21"/>
      <x:c r="AE1" s="23"/>
      <x:c r="AF1" s="23"/>
      <x:c r="AG1" s="23"/>
      <x:c r="AH1" s="23"/>
      <x:c r="AI1" s="23"/>
      <x:c r="AJ1" s="23"/>
      <x:c r="AK1" s="23"/>
    </x:row>
    <x:row r="2">
      <x:c r="A2" s="22" t="str">
        <x:v>首段倍率自动查表；分段与条件效果需查看全文并填写覆盖值。留空覆盖值表示沿用提取倍率。</x:v>
      </x:c>
      <x:c r="B2" s="22"/>
      <x:c r="C2" s="22"/>
      <x:c r="D2" s="22"/>
      <x:c r="E2" s="22"/>
      <x:c r="F2" s="22"/>
      <x:c r="G2" s="22"/>
      <x:c r="H2" s="22"/>
      <x:c r="I2" s="22"/>
      <x:c r="J2" s="22"/>
      <x:c r="K2" s="22"/>
      <x:c r="L2" s="22"/>
      <x:c r="M2" s="22"/>
      <x:c r="N2" s="22"/>
      <x:c r="O2" s="22"/>
      <x:c r="P2" s="22"/>
      <x:c r="Q2" s="22"/>
      <x:c r="R2" s="22"/>
      <x:c r="S2" s="22"/>
      <x:c r="T2" s="22"/>
      <x:c r="U2" s="22"/>
      <x:c r="V2" s="22"/>
      <x:c r="W2" s="22"/>
      <x:c r="X2" s="22"/>
      <x:c r="Y2" s="22"/>
      <x:c r="Z2" s="22"/>
      <x:c r="AA2" s="22"/>
      <x:c r="AB2" s="22"/>
      <x:c r="AC2" s="22"/>
      <x:c r="AD2" s="22"/>
      <x:c r="AE2" s="23"/>
      <x:c r="AF2" s="23"/>
      <x:c r="AG2" s="23"/>
      <x:c r="AH2" s="23"/>
      <x:c r="AI2" s="23"/>
      <x:c r="AJ2" s="23"/>
      <x:c r="AK2" s="23"/>
    </x:row>
    <x:row r="3">
      <x:c r="A3" s="23"/>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row>
    <x:row r="4" ht="28" customHeight="1">
      <x:c r="A4" s="24" t="str">
        <x:v>动作编号</x:v>
      </x:c>
      <x:c r="B4" s="24" t="str">
        <x:v>队员</x:v>
      </x:c>
      <x:c r="C4" s="24" t="str">
        <x:v>动作槽</x:v>
      </x:c>
      <x:c r="D4" s="24" t="str">
        <x:v>技能ID</x:v>
      </x:c>
      <x:c r="E4" s="24" t="str">
        <x:v>训练等级</x:v>
      </x:c>
      <x:c r="F4" s="24" t="str">
        <x:v>星魂后等级</x:v>
      </x:c>
      <x:c r="G4" s="24" t="str">
        <x:v>伤害类型</x:v>
      </x:c>
      <x:c r="H4" s="24" t="str">
        <x:v>攻击倍率覆盖</x:v>
      </x:c>
      <x:c r="I4" s="24" t="str">
        <x:v>生命倍率覆盖</x:v>
      </x:c>
      <x:c r="J4" s="24" t="str">
        <x:v>防御倍率覆盖</x:v>
      </x:c>
      <x:c r="K4" s="24" t="str">
        <x:v>固定基数</x:v>
      </x:c>
      <x:c r="L4" s="24" t="str">
        <x:v>欢愉倍率覆盖</x:v>
      </x:c>
      <x:c r="M4" s="24" t="str">
        <x:v>基础削韧</x:v>
      </x:c>
      <x:c r="N4" s="24" t="str">
        <x:v>基础回能</x:v>
      </x:c>
      <x:c r="O4" s="24" t="str">
        <x:v>战技点变化</x:v>
      </x:c>
      <x:c r="P4" s="24" t="str">
        <x:v>笑点/好活当赏</x:v>
      </x:c>
      <x:c r="Q4" s="24" t="str">
        <x:v>攻击倍率</x:v>
      </x:c>
      <x:c r="R4" s="24" t="str">
        <x:v>生命倍率</x:v>
      </x:c>
      <x:c r="S4" s="24" t="str">
        <x:v>防御倍率</x:v>
      </x:c>
      <x:c r="T4" s="24" t="str">
        <x:v>欢愉倍率</x:v>
      </x:c>
      <x:c r="U4" s="24" t="str">
        <x:v>效果全文</x:v>
      </x:c>
      <x:c r="V4" s="24" t="str">
        <x:v>基数</x:v>
      </x:c>
      <x:c r="W4" s="24" t="str">
        <x:v>未破韧伤害</x:v>
      </x:c>
      <x:c r="X4" s="24" t="str">
        <x:v>破韧伤害</x:v>
      </x:c>
      <x:c r="Y4" s="24" t="str">
        <x:v>附着概率</x:v>
      </x:c>
      <x:c r="Z4" s="24" t="str">
        <x:v>概率加权伤害</x:v>
      </x:c>
      <x:c r="AA4" s="24" t="str">
        <x:v>额外真实伤害</x:v>
      </x:c>
      <x:c r="AB4" s="24" t="str">
        <x:v>削韧效率后</x:v>
      </x:c>
      <x:c r="AC4" s="24" t="str">
        <x:v>倍率提取说明</x:v>
      </x:c>
      <x:c r="AD4" s="24" t="str">
        <x:v>设置检查</x:v>
      </x:c>
      <x:c r="AE4" s="23" t="str">
        <x:v>基础附着概率</x:v>
      </x:c>
      <x:c r="AF4" s="23" t="str">
        <x:v>效果专属抵抗</x:v>
      </x:c>
      <x:c r="AG4" s="23" t="str">
        <x:v>技能类型增伤</x:v>
      </x:c>
      <x:c r="AH4" s="23" t="str">
        <x:v>护盾强效</x:v>
      </x:c>
      <x:c r="AI4" s="23" t="str">
        <x:v>目标受治疗加成</x:v>
      </x:c>
      <x:c r="AJ4" s="23" t="str">
        <x:v>独立欢愉增伤</x:v>
      </x:c>
      <x:c r="AK4" s="23" t="str">
        <x:v>欢愉原倍率</x:v>
      </x:c>
    </x:row>
    <x:row r="5" ht="82" customHeight="1">
      <x:c r="A5" s="23" t="n">
        <x:v>1</x:v>
      </x:c>
      <x:c r="B5" s="23" t="n">
        <x:v>1</x:v>
      </x:c>
      <x:c r="C5" s="23" t="str">
        <x:v>普攻</x:v>
      </x:c>
      <x:c r="D5" s="30" t="str">
        <x:v>100201</x:v>
      </x:c>
      <x:c r="E5" s="30" t="n">
        <x:v>6</x:v>
      </x:c>
      <x:c r="F5" s="23" t="n">
        <x:f>MIN(INDEX('技能库'!$G$5:$G$793,MATCH(D5,'技能库'!$A$5:$A$793,0)),E5+SUMIFS('星魂技能加级'!$E$5:$E$580,'星魂技能加级'!$B$5:$B$580,'队伍面板'!B6,'星魂技能加级'!$D$5:$D$580,D5,'星魂技能加级'!$C$5:$C$580,"&lt;="&amp;'队伍面板'!B10))</x:f>
        <x:v>6</x:v>
      </x:c>
      <x:c r="G5" s="30" t="str">
        <x:v>直伤</x:v>
      </x:c>
      <x:c r="H5" s="30"/>
      <x:c r="I5" s="30"/>
      <x:c r="J5" s="30"/>
      <x:c r="K5" s="30" t="n">
        <x:v>0</x:v>
      </x:c>
      <x:c r="L5" s="30"/>
      <x:c r="M5" s="30" t="n">
        <x:v>10</x:v>
      </x:c>
      <x:c r="N5" s="30" t="n">
        <x:v>20</x:v>
      </x:c>
      <x:c r="O5" s="30" t="n">
        <x:v>1</x:v>
      </x:c>
      <x:c r="P5" s="30" t="n">
        <x:v>30</x:v>
      </x:c>
      <x:c r="Q5" s="32" t="n">
        <x:f>IF(H5="",INDEX('技能倍率库'!$F$5:$F$7817,MATCH(D5&amp;"_"&amp;F5,'技能倍率库'!$A$5:$A$7817,0)),H5)</x:f>
        <x:v>1</x:v>
      </x:c>
      <x:c r="R5" s="32" t="n">
        <x:f>IF(I5="",INDEX('技能倍率库'!$G$5:$G$7817,MATCH(D5&amp;"_"&amp;F5,'技能倍率库'!$A$5:$A$7817,0)),I5)</x:f>
        <x:v>0</x:v>
      </x:c>
      <x:c r="S5" s="32" t="n">
        <x:f>IF(J5="",INDEX('技能倍率库'!$H$5:$H$7817,MATCH(D5&amp;"_"&amp;F5,'技能倍率库'!$A$5:$A$7817,0)),J5)</x:f>
        <x:v>0</x:v>
      </x:c>
      <x:c r="T5" s="32" t="n">
        <x:f>IF(L5="",INDEX('技能倍率库'!$I$5:$I$7817,MATCH(D5&amp;"_"&amp;F5,'技能倍率库'!$A$5:$A$7817,0)),L5)</x:f>
        <x:v>0</x:v>
      </x:c>
      <x:c r="U5" s="25" t="str">
        <x:f>INDEX('技能倍率库'!$E$5:$E$7817,MATCH(D5&amp;"_"&amp;F5,'技能倍率库'!$A$5:$A$7817,0))</x:f>
        <x:v>对指定敌方单体造成等同于丹恒100%攻击力的风属性伤害。</x:v>
      </x:c>
      <x:c r="V5" s="31" t="n">
        <x:f>Q5*'队伍面板'!B64+R5*'队伍面板'!B63+S5*'队伍面板'!B65+K5</x:f>
        <x:v>2368.4875199999997</x:v>
      </x:c>
      <x:c r="W5" s="31" t="n">
        <x:f>X5*IF(OR(G5="治疗",G5="护盾",G5="真实伤害",G5="无伤害"),1,0.9)</x:f>
        <x:v>2424.7427316580383</x:v>
      </x:c>
      <x:c r="X5" s="31" t="n">
        <x:f>IF('队伍面板'!B21&lt;&gt;"有效","输入无效",IF(INDEX('技能库'!$B$5:$B$793,MATCH(D5,'技能库'!$A$5:$A$793,0))&lt;&gt;'队伍面板'!B6,"技能不属于当前角色",IF(G5="无伤害",0,IF(G5="直伤",V5*(1+'队伍面板'!B74+AG5)*(1+'队伍面板'!B56)*(1+'队伍面板'!B57)*(1-'队伍面板'!B55)*('队伍面板'!B8+20)/(('队伍面板'!B8+20)+('循环设置'!$B$12+20)*MAX(0,1-'队伍面板'!B48-'队伍面板'!B49))*(1-MIN(0.9,MAX(-1,'循环设置'!$B$13-'队伍面板'!B50)))*(1+'队伍面板'!B51)*(1+'队伍面板'!B58)*(1-'循环设置'!$B$36)*(1+'队伍面板'!B67*'队伍面板'!B68),IF(G5="持续伤害",V5*(1+'队伍面板'!B74+AG5)*(1+'队伍面板'!B56)*(1+'队伍面板'!B57)*(1-'队伍面板'!B55)*('队伍面板'!B8+20)/(('队伍面板'!B8+20)+('循环设置'!$B$12+20)*MAX(0,1-'队伍面板'!B48-'队伍面板'!B49))*(1-MIN(0.9,MAX(-1,'循环设置'!$B$13-'队伍面板'!B50)))*(1+'队伍面板'!B51)*(1+'队伍面板'!B58)*(1-'循环设置'!$B$36),IF(G5="欢愉",'队伍面板'!B78*T5*(1+'队伍面板'!B75)*(1+'队伍面板'!B76)*(1+5*P5/(P5+240))*(1+AJ5)*AK5*(1+'队伍面板'!B67*'队伍面板'!B68)*('队伍面板'!B8+20)/(('队伍面板'!B8+20)+('循环设置'!$B$12+20)*MAX(0,1-'队伍面板'!B48-'队伍面板'!B49))*(1-MIN(0.9,MAX(-1,'循环设置'!$B$13-'队伍面板'!B50)))*(1+'队伍面板'!B51)*(1+'队伍面板'!B58)*(1-'循环设置'!$B$36),IF(G5="真实伤害",V5,IF(G5="治疗",V5*(1+'队伍面板'!B73+AI5),V5*(1+AH5)))))))))</x:f>
        <x:v>2694.1585907311537</x:v>
      </x:c>
      <x:c r="Y5" s="31" t="n">
        <x:f>MIN(1,MAX(0,AE5*(1+'队伍面板'!B70)*(1-'循环设置'!$B$14)*(1-AF5)))</x:f>
        <x:v>0.6</x:v>
      </x:c>
      <x:c r="Z5" s="31" t="n">
        <x:f>X5*IF(G5="持续伤害",Y5,1)</x:f>
        <x:v>2694.1585907311537</x:v>
      </x:c>
      <x:c r="AA5" s="31" t="n">
        <x:f>IF(OR(G5="治疗",G5="护盾",G5="无伤害"),0,X5*'队伍面板'!B59)</x:f>
        <x:v>0</x:v>
      </x:c>
      <x:c r="AB5" s="31" t="n">
        <x:f>M5*(1+'队伍面板'!B60)</x:f>
        <x:v>10</x:v>
      </x:c>
      <x:c r="AC5" s="23" t="str">
        <x:f>INDEX('技能倍率库'!$K$5:$K$7817,MATCH(D5&amp;"_"&amp;F5,'技能倍率库'!$A$5:$A$7817,0))</x:f>
        <x:v>需确认条件及分段</x:v>
      </x:c>
      <x:c r="AD5" s="23" t="str">
        <x:f>IF(INDEX('技能库'!$B$5:$B$793,MATCH(D5,'技能库'!$A$5:$A$793,0))&lt;&gt;'队伍面板'!B6,"技能不属于当前角色",IF(OR(ISNUMBER(SEARCH("缺少",AC5)),ISNUMBER(SEARCH("无首段",AC5))),IF(AND(H5="",I5="",J5="",L5="",K5=0,G5&lt;&gt;"无伤害"),"请填倍率或设辅助","已覆盖"),"请确认效果条件"))</x:f>
        <x:v>请确认效果条件</x:v>
      </x:c>
      <x:c r="AE5" s="38" t="n">
        <x:v>1</x:v>
      </x:c>
      <x:c r="AF5" s="38" t="n">
        <x:v>0</x:v>
      </x:c>
      <x:c r="AG5" s="38" t="n">
        <x:v>0</x:v>
      </x:c>
      <x:c r="AH5" s="38" t="n">
        <x:v>0</x:v>
      </x:c>
      <x:c r="AI5" s="38" t="n">
        <x:v>0</x:v>
      </x:c>
      <x:c r="AJ5" s="38" t="n">
        <x:v>0</x:v>
      </x:c>
      <x:c r="AK5" s="38" t="n">
        <x:v>1</x:v>
      </x:c>
    </x:row>
    <x:row r="6" ht="82" customHeight="1">
      <x:c r="A6" s="23" t="n">
        <x:v>2</x:v>
      </x:c>
      <x:c r="B6" s="23" t="n">
        <x:v>1</x:v>
      </x:c>
      <x:c r="C6" s="23" t="str">
        <x:v>战技</x:v>
      </x:c>
      <x:c r="D6" s="30" t="str">
        <x:v>100202</x:v>
      </x:c>
      <x:c r="E6" s="30" t="n">
        <x:v>10</x:v>
      </x:c>
      <x:c r="F6" s="23" t="n">
        <x:f>MIN(INDEX('技能库'!$G$5:$G$793,MATCH(D6,'技能库'!$A$5:$A$793,0)),E6+SUMIFS('星魂技能加级'!$E$5:$E$580,'星魂技能加级'!$B$5:$B$580,'队伍面板'!B6,'星魂技能加级'!$D$5:$D$580,D6,'星魂技能加级'!$C$5:$C$580,"&lt;="&amp;'队伍面板'!B10))</x:f>
        <x:v>10</x:v>
      </x:c>
      <x:c r="G6" s="30" t="str">
        <x:v>直伤</x:v>
      </x:c>
      <x:c r="H6" s="30"/>
      <x:c r="I6" s="30"/>
      <x:c r="J6" s="30"/>
      <x:c r="K6" s="30" t="n">
        <x:v>0</x:v>
      </x:c>
      <x:c r="L6" s="30"/>
      <x:c r="M6" s="30" t="n">
        <x:v>20</x:v>
      </x:c>
      <x:c r="N6" s="30" t="n">
        <x:v>30</x:v>
      </x:c>
      <x:c r="O6" s="30" t="n">
        <x:v>-1</x:v>
      </x:c>
      <x:c r="P6" s="30" t="n">
        <x:v>30</x:v>
      </x:c>
      <x:c r="Q6" s="32" t="n">
        <x:f>IF(H6="",INDEX('技能倍率库'!$F$5:$F$7817,MATCH(D6&amp;"_"&amp;F6,'技能倍率库'!$A$5:$A$7817,0)),H6)</x:f>
        <x:v>2.6</x:v>
      </x:c>
      <x:c r="R6" s="32" t="n">
        <x:f>IF(I6="",INDEX('技能倍率库'!$G$5:$G$7817,MATCH(D6&amp;"_"&amp;F6,'技能倍率库'!$A$5:$A$7817,0)),I6)</x:f>
        <x:v>0</x:v>
      </x:c>
      <x:c r="S6" s="32" t="n">
        <x:f>IF(J6="",INDEX('技能倍率库'!$H$5:$H$7817,MATCH(D6&amp;"_"&amp;F6,'技能倍率库'!$A$5:$A$7817,0)),J6)</x:f>
        <x:v>0</x:v>
      </x:c>
      <x:c r="T6" s="32" t="n">
        <x:f>IF(L6="",INDEX('技能倍率库'!$I$5:$I$7817,MATCH(D6&amp;"_"&amp;F6,'技能倍率库'!$A$5:$A$7817,0)),L6)</x:f>
        <x:v>0</x:v>
      </x:c>
      <x:c r="U6" s="25" t="str">
        <x:f>INDEX('技能倍率库'!$E$5:$E$7817,MATCH(D6&amp;"_"&amp;F6,'技能倍率库'!$A$5:$A$7817,0))</x:f>
        <x:v>对指定敌方单体造成等同于丹恒260%攻击力的风属性伤害。
战技造成的伤害触发暴击时，有100%的基础概率使受到攻击的敌方目标速度降低12%，持续2回合。</x:v>
      </x:c>
      <x:c r="V6" s="31" t="n">
        <x:f>Q6*'队伍面板'!B64+R6*'队伍面板'!B63+S6*'队伍面板'!B65+K6</x:f>
        <x:v>6158.0675519999995</x:v>
      </x:c>
      <x:c r="W6" s="31" t="n">
        <x:f>X6*IF(OR(G6="治疗",G6="护盾",G6="真实伤害",G6="无伤害"),1,0.9)</x:f>
        <x:v>6304.331102310901</x:v>
      </x:c>
      <x:c r="X6" s="31" t="n">
        <x:f>IF('队伍面板'!B21&lt;&gt;"有效","输入无效",IF(INDEX('技能库'!$B$5:$B$793,MATCH(D6,'技能库'!$A$5:$A$793,0))&lt;&gt;'队伍面板'!B6,"技能不属于当前角色",IF(G6="无伤害",0,IF(G6="直伤",V6*(1+'队伍面板'!B74+AG6)*(1+'队伍面板'!B56)*(1+'队伍面板'!B57)*(1-'队伍面板'!B55)*('队伍面板'!B8+20)/(('队伍面板'!B8+20)+('循环设置'!$B$12+20)*MAX(0,1-'队伍面板'!B48-'队伍面板'!B49))*(1-MIN(0.9,MAX(-1,'循环设置'!$B$13-'队伍面板'!B50)))*(1+'队伍面板'!B51)*(1+'队伍面板'!B58)*(1-'循环设置'!$B$36)*(1+'队伍面板'!B67*'队伍面板'!B68),IF(G6="持续伤害",V6*(1+'队伍面板'!B74+AG6)*(1+'队伍面板'!B56)*(1+'队伍面板'!B57)*(1-'队伍面板'!B55)*('队伍面板'!B8+20)/(('队伍面板'!B8+20)+('循环设置'!$B$12+20)*MAX(0,1-'队伍面板'!B48-'队伍面板'!B49))*(1-MIN(0.9,MAX(-1,'循环设置'!$B$13-'队伍面板'!B50)))*(1+'队伍面板'!B51)*(1+'队伍面板'!B58)*(1-'循环设置'!$B$36),IF(G6="欢愉",'队伍面板'!B78*T6*(1+'队伍面板'!B75)*(1+'队伍面板'!B76)*(1+5*P6/(P6+240))*(1+AJ6)*AK6*(1+'队伍面板'!B67*'队伍面板'!B68)*('队伍面板'!B8+20)/(('队伍面板'!B8+20)+('循环设置'!$B$12+20)*MAX(0,1-'队伍面板'!B48-'队伍面板'!B49))*(1-MIN(0.9,MAX(-1,'循环设置'!$B$13-'队伍面板'!B50)))*(1+'队伍面板'!B51)*(1+'队伍面板'!B58)*(1-'循环设置'!$B$36),IF(G6="真实伤害",V6,IF(G6="治疗",V6*(1+'队伍面板'!B73+AI6),V6*(1+AH6)))))))))</x:f>
        <x:v>7004.812335901001</x:v>
      </x:c>
      <x:c r="Y6" s="31" t="n">
        <x:f>MIN(1,MAX(0,AE6*(1+'队伍面板'!B70)*(1-'循环设置'!$B$14)*(1-AF6)))</x:f>
        <x:v>0.6</x:v>
      </x:c>
      <x:c r="Z6" s="31" t="n">
        <x:f>X6*IF(G6="持续伤害",Y6,1)</x:f>
        <x:v>7004.812335901001</x:v>
      </x:c>
      <x:c r="AA6" s="31" t="n">
        <x:f>IF(OR(G6="治疗",G6="护盾",G6="无伤害"),0,X6*'队伍面板'!B59)</x:f>
        <x:v>0</x:v>
      </x:c>
      <x:c r="AB6" s="31" t="n">
        <x:f>M6*(1+'队伍面板'!B60)</x:f>
        <x:v>20</x:v>
      </x:c>
      <x:c r="AC6" s="23" t="str">
        <x:f>INDEX('技能倍率库'!$K$5:$K$7817,MATCH(D6&amp;"_"&amp;F6,'技能倍率库'!$A$5:$A$7817,0))</x:f>
        <x:v>需确认条件及分段</x:v>
      </x:c>
      <x:c r="AD6" s="23" t="str">
        <x:f>IF(INDEX('技能库'!$B$5:$B$793,MATCH(D6,'技能库'!$A$5:$A$793,0))&lt;&gt;'队伍面板'!B6,"技能不属于当前角色",IF(OR(ISNUMBER(SEARCH("缺少",AC6)),ISNUMBER(SEARCH("无首段",AC6))),IF(AND(H6="",I6="",J6="",L6="",K6=0,G6&lt;&gt;"无伤害"),"请填倍率或设辅助","已覆盖"),"请确认效果条件"))</x:f>
        <x:v>请确认效果条件</x:v>
      </x:c>
      <x:c r="AE6" s="38" t="n">
        <x:v>1</x:v>
      </x:c>
      <x:c r="AF6" s="38" t="n">
        <x:v>0</x:v>
      </x:c>
      <x:c r="AG6" s="38" t="n">
        <x:v>0</x:v>
      </x:c>
      <x:c r="AH6" s="38" t="n">
        <x:v>0</x:v>
      </x:c>
      <x:c r="AI6" s="38" t="n">
        <x:v>0</x:v>
      </x:c>
      <x:c r="AJ6" s="38" t="n">
        <x:v>0</x:v>
      </x:c>
      <x:c r="AK6" s="38" t="n">
        <x:v>1</x:v>
      </x:c>
    </x:row>
    <x:row r="7" ht="82" customHeight="1">
      <x:c r="A7" s="23" t="n">
        <x:v>3</x:v>
      </x:c>
      <x:c r="B7" s="23" t="n">
        <x:v>1</x:v>
      </x:c>
      <x:c r="C7" s="23" t="str">
        <x:v>终结技</x:v>
      </x:c>
      <x:c r="D7" s="30" t="str">
        <x:v>100203</x:v>
      </x:c>
      <x:c r="E7" s="30" t="n">
        <x:v>10</x:v>
      </x:c>
      <x:c r="F7" s="23" t="n">
        <x:f>MIN(INDEX('技能库'!$G$5:$G$793,MATCH(D7,'技能库'!$A$5:$A$793,0)),E7+SUMIFS('星魂技能加级'!$E$5:$E$580,'星魂技能加级'!$B$5:$B$580,'队伍面板'!B6,'星魂技能加级'!$D$5:$D$580,D7,'星魂技能加级'!$C$5:$C$580,"&lt;="&amp;'队伍面板'!B10))</x:f>
        <x:v>10</x:v>
      </x:c>
      <x:c r="G7" s="30" t="str">
        <x:v>直伤</x:v>
      </x:c>
      <x:c r="H7" s="30"/>
      <x:c r="I7" s="30"/>
      <x:c r="J7" s="30"/>
      <x:c r="K7" s="30" t="n">
        <x:v>0</x:v>
      </x:c>
      <x:c r="L7" s="30"/>
      <x:c r="M7" s="30" t="n">
        <x:v>30</x:v>
      </x:c>
      <x:c r="N7" s="30" t="n">
        <x:v>5</x:v>
      </x:c>
      <x:c r="O7" s="30" t="n">
        <x:v>0</x:v>
      </x:c>
      <x:c r="P7" s="30" t="n">
        <x:v>30</x:v>
      </x:c>
      <x:c r="Q7" s="32" t="n">
        <x:f>IF(H7="",INDEX('技能倍率库'!$F$5:$F$7817,MATCH(D7&amp;"_"&amp;F7,'技能倍率库'!$A$5:$A$7817,0)),H7)</x:f>
        <x:v>4</x:v>
      </x:c>
      <x:c r="R7" s="32" t="n">
        <x:f>IF(I7="",INDEX('技能倍率库'!$G$5:$G$7817,MATCH(D7&amp;"_"&amp;F7,'技能倍率库'!$A$5:$A$7817,0)),I7)</x:f>
        <x:v>0</x:v>
      </x:c>
      <x:c r="S7" s="32" t="n">
        <x:f>IF(J7="",INDEX('技能倍率库'!$H$5:$H$7817,MATCH(D7&amp;"_"&amp;F7,'技能倍率库'!$A$5:$A$7817,0)),J7)</x:f>
        <x:v>0</x:v>
      </x:c>
      <x:c r="T7" s="32" t="n">
        <x:f>IF(L7="",INDEX('技能倍率库'!$I$5:$I$7817,MATCH(D7&amp;"_"&amp;F7,'技能倍率库'!$A$5:$A$7817,0)),L7)</x:f>
        <x:v>0</x:v>
      </x:c>
      <x:c r="U7" s="25" t="str">
        <x:f>INDEX('技能倍率库'!$E$5:$E$7817,MATCH(D7&amp;"_"&amp;F7,'技能倍率库'!$A$5:$A$7817,0))</x:f>
        <x:v>对指定敌方单体造成等同于丹恒400%攻击力的风属性伤害。当受到攻击的敌方目标处于减速状态时，终结技造成的伤害倍率提高120%。</x:v>
      </x:c>
      <x:c r="V7" s="31" t="n">
        <x:f>Q7*'队伍面板'!B64+R7*'队伍面板'!B63+S7*'队伍面板'!B65+K7</x:f>
        <x:v>9473.950079999999</x:v>
      </x:c>
      <x:c r="W7" s="31" t="n">
        <x:f>X7*IF(OR(G7="治疗",G7="护盾",G7="真实伤害",G7="无伤害"),1,0.9)</x:f>
        <x:v>9698.970926632153</x:v>
      </x:c>
      <x:c r="X7" s="31" t="n">
        <x:f>IF('队伍面板'!B21&lt;&gt;"有效","输入无效",IF(INDEX('技能库'!$B$5:$B$793,MATCH(D7,'技能库'!$A$5:$A$793,0))&lt;&gt;'队伍面板'!B6,"技能不属于当前角色",IF(G7="无伤害",0,IF(G7="直伤",V7*(1+'队伍面板'!B74+AG7)*(1+'队伍面板'!B56)*(1+'队伍面板'!B57)*(1-'队伍面板'!B55)*('队伍面板'!B8+20)/(('队伍面板'!B8+20)+('循环设置'!$B$12+20)*MAX(0,1-'队伍面板'!B48-'队伍面板'!B49))*(1-MIN(0.9,MAX(-1,'循环设置'!$B$13-'队伍面板'!B50)))*(1+'队伍面板'!B51)*(1+'队伍面板'!B58)*(1-'循环设置'!$B$36)*(1+'队伍面板'!B67*'队伍面板'!B68),IF(G7="持续伤害",V7*(1+'队伍面板'!B74+AG7)*(1+'队伍面板'!B56)*(1+'队伍面板'!B57)*(1-'队伍面板'!B55)*('队伍面板'!B8+20)/(('队伍面板'!B8+20)+('循环设置'!$B$12+20)*MAX(0,1-'队伍面板'!B48-'队伍面板'!B49))*(1-MIN(0.9,MAX(-1,'循环设置'!$B$13-'队伍面板'!B50)))*(1+'队伍面板'!B51)*(1+'队伍面板'!B58)*(1-'循环设置'!$B$36),IF(G7="欢愉",'队伍面板'!B78*T7*(1+'队伍面板'!B75)*(1+'队伍面板'!B76)*(1+5*P7/(P7+240))*(1+AJ7)*AK7*(1+'队伍面板'!B67*'队伍面板'!B68)*('队伍面板'!B8+20)/(('队伍面板'!B8+20)+('循环设置'!$B$12+20)*MAX(0,1-'队伍面板'!B48-'队伍面板'!B49))*(1-MIN(0.9,MAX(-1,'循环设置'!$B$13-'队伍面板'!B50)))*(1+'队伍面板'!B51)*(1+'队伍面板'!B58)*(1-'循环设置'!$B$36),IF(G7="真实伤害",V7,IF(G7="治疗",V7*(1+'队伍面板'!B73+AI7),V7*(1+AH7)))))))))</x:f>
        <x:v>10776.634362924615</x:v>
      </x:c>
      <x:c r="Y7" s="31" t="n">
        <x:f>MIN(1,MAX(0,AE7*(1+'队伍面板'!B70)*(1-'循环设置'!$B$14)*(1-AF7)))</x:f>
        <x:v>0.6</x:v>
      </x:c>
      <x:c r="Z7" s="31" t="n">
        <x:f>X7*IF(G7="持续伤害",Y7,1)</x:f>
        <x:v>10776.634362924615</x:v>
      </x:c>
      <x:c r="AA7" s="31" t="n">
        <x:f>IF(OR(G7="治疗",G7="护盾",G7="无伤害"),0,X7*'队伍面板'!B59)</x:f>
        <x:v>0</x:v>
      </x:c>
      <x:c r="AB7" s="31" t="n">
        <x:f>M7*(1+'队伍面板'!B60)</x:f>
        <x:v>30</x:v>
      </x:c>
      <x:c r="AC7" s="23" t="str">
        <x:f>INDEX('技能倍率库'!$K$5:$K$7817,MATCH(D7&amp;"_"&amp;F7,'技能倍率库'!$A$5:$A$7817,0))</x:f>
        <x:v>需确认条件及分段</x:v>
      </x:c>
      <x:c r="AD7" s="23" t="str">
        <x:f>IF(INDEX('技能库'!$B$5:$B$793,MATCH(D7,'技能库'!$A$5:$A$793,0))&lt;&gt;'队伍面板'!B6,"技能不属于当前角色",IF(OR(ISNUMBER(SEARCH("缺少",AC7)),ISNUMBER(SEARCH("无首段",AC7))),IF(AND(H7="",I7="",J7="",L7="",K7=0,G7&lt;&gt;"无伤害"),"请填倍率或设辅助","已覆盖"),"请确认效果条件"))</x:f>
        <x:v>请确认效果条件</x:v>
      </x:c>
      <x:c r="AE7" s="38" t="n">
        <x:v>1</x:v>
      </x:c>
      <x:c r="AF7" s="38" t="n">
        <x:v>0</x:v>
      </x:c>
      <x:c r="AG7" s="38" t="n">
        <x:v>0</x:v>
      </x:c>
      <x:c r="AH7" s="38" t="n">
        <x:v>0</x:v>
      </x:c>
      <x:c r="AI7" s="38" t="n">
        <x:v>0</x:v>
      </x:c>
      <x:c r="AJ7" s="38" t="n">
        <x:v>0</x:v>
      </x:c>
      <x:c r="AK7" s="38" t="n">
        <x:v>1</x:v>
      </x:c>
    </x:row>
    <x:row r="8" ht="82" customHeight="1">
      <x:c r="A8" s="23" t="n">
        <x:v>4</x:v>
      </x:c>
      <x:c r="B8" s="23" t="n">
        <x:v>1</x:v>
      </x:c>
      <x:c r="C8" s="23" t="str">
        <x:v>追加/忆灵</x:v>
      </x:c>
      <x:c r="D8" s="30" t="str">
        <x:v>100201</x:v>
      </x:c>
      <x:c r="E8" s="30" t="n">
        <x:v>6</x:v>
      </x:c>
      <x:c r="F8" s="23" t="n">
        <x:f>MIN(INDEX('技能库'!$G$5:$G$793,MATCH(D8,'技能库'!$A$5:$A$793,0)),E8+SUMIFS('星魂技能加级'!$E$5:$E$580,'星魂技能加级'!$B$5:$B$580,'队伍面板'!B6,'星魂技能加级'!$D$5:$D$580,D8,'星魂技能加级'!$C$5:$C$580,"&lt;="&amp;'队伍面板'!B10))</x:f>
        <x:v>6</x:v>
      </x:c>
      <x:c r="G8" s="30" t="str">
        <x:v>直伤</x:v>
      </x:c>
      <x:c r="H8" s="30"/>
      <x:c r="I8" s="30"/>
      <x:c r="J8" s="30"/>
      <x:c r="K8" s="30" t="n">
        <x:v>0</x:v>
      </x:c>
      <x:c r="L8" s="30"/>
      <x:c r="M8" s="30" t="n">
        <x:v>30</x:v>
      </x:c>
      <x:c r="N8" s="30" t="n">
        <x:v>5</x:v>
      </x:c>
      <x:c r="O8" s="30" t="n">
        <x:v>0</x:v>
      </x:c>
      <x:c r="P8" s="30" t="n">
        <x:v>30</x:v>
      </x:c>
      <x:c r="Q8" s="32" t="n">
        <x:f>IF(H8="",INDEX('技能倍率库'!$F$5:$F$7817,MATCH(D8&amp;"_"&amp;F8,'技能倍率库'!$A$5:$A$7817,0)),H8)</x:f>
        <x:v>1</x:v>
      </x:c>
      <x:c r="R8" s="32" t="n">
        <x:f>IF(I8="",INDEX('技能倍率库'!$G$5:$G$7817,MATCH(D8&amp;"_"&amp;F8,'技能倍率库'!$A$5:$A$7817,0)),I8)</x:f>
        <x:v>0</x:v>
      </x:c>
      <x:c r="S8" s="32" t="n">
        <x:f>IF(J8="",INDEX('技能倍率库'!$H$5:$H$7817,MATCH(D8&amp;"_"&amp;F8,'技能倍率库'!$A$5:$A$7817,0)),J8)</x:f>
        <x:v>0</x:v>
      </x:c>
      <x:c r="T8" s="32" t="n">
        <x:f>IF(L8="",INDEX('技能倍率库'!$I$5:$I$7817,MATCH(D8&amp;"_"&amp;F8,'技能倍率库'!$A$5:$A$7817,0)),L8)</x:f>
        <x:v>0</x:v>
      </x:c>
      <x:c r="U8" s="25" t="str">
        <x:f>INDEX('技能倍率库'!$E$5:$E$7817,MATCH(D8&amp;"_"&amp;F8,'技能倍率库'!$A$5:$A$7817,0))</x:f>
        <x:v>对指定敌方单体造成等同于丹恒100%攻击力的风属性伤害。</x:v>
      </x:c>
      <x:c r="V8" s="31" t="n">
        <x:f>Q8*'队伍面板'!B64+R8*'队伍面板'!B63+S8*'队伍面板'!B65+K8</x:f>
        <x:v>2368.4875199999997</x:v>
      </x:c>
      <x:c r="W8" s="31" t="n">
        <x:f>X8*IF(OR(G8="治疗",G8="护盾",G8="真实伤害",G8="无伤害"),1,0.9)</x:f>
        <x:v>2424.7427316580383</x:v>
      </x:c>
      <x:c r="X8" s="31" t="n">
        <x:f>IF('队伍面板'!B21&lt;&gt;"有效","输入无效",IF(INDEX('技能库'!$B$5:$B$793,MATCH(D8,'技能库'!$A$5:$A$793,0))&lt;&gt;'队伍面板'!B6,"技能不属于当前角色",IF(G8="无伤害",0,IF(G8="直伤",V8*(1+'队伍面板'!B74+AG8)*(1+'队伍面板'!B56)*(1+'队伍面板'!B57)*(1-'队伍面板'!B55)*('队伍面板'!B8+20)/(('队伍面板'!B8+20)+('循环设置'!$B$12+20)*MAX(0,1-'队伍面板'!B48-'队伍面板'!B49))*(1-MIN(0.9,MAX(-1,'循环设置'!$B$13-'队伍面板'!B50)))*(1+'队伍面板'!B51)*(1+'队伍面板'!B58)*(1-'循环设置'!$B$36)*(1+'队伍面板'!B67*'队伍面板'!B68),IF(G8="持续伤害",V8*(1+'队伍面板'!B74+AG8)*(1+'队伍面板'!B56)*(1+'队伍面板'!B57)*(1-'队伍面板'!B55)*('队伍面板'!B8+20)/(('队伍面板'!B8+20)+('循环设置'!$B$12+20)*MAX(0,1-'队伍面板'!B48-'队伍面板'!B49))*(1-MIN(0.9,MAX(-1,'循环设置'!$B$13-'队伍面板'!B50)))*(1+'队伍面板'!B51)*(1+'队伍面板'!B58)*(1-'循环设置'!$B$36),IF(G8="欢愉",'队伍面板'!B78*T8*(1+'队伍面板'!B75)*(1+'队伍面板'!B76)*(1+5*P8/(P8+240))*(1+AJ8)*AK8*(1+'队伍面板'!B67*'队伍面板'!B68)*('队伍面板'!B8+20)/(('队伍面板'!B8+20)+('循环设置'!$B$12+20)*MAX(0,1-'队伍面板'!B48-'队伍面板'!B49))*(1-MIN(0.9,MAX(-1,'循环设置'!$B$13-'队伍面板'!B50)))*(1+'队伍面板'!B51)*(1+'队伍面板'!B58)*(1-'循环设置'!$B$36),IF(G8="真实伤害",V8,IF(G8="治疗",V8*(1+'队伍面板'!B73+AI8),V8*(1+AH8)))))))))</x:f>
        <x:v>2694.1585907311537</x:v>
      </x:c>
      <x:c r="Y8" s="31" t="n">
        <x:f>MIN(1,MAX(0,AE8*(1+'队伍面板'!B70)*(1-'循环设置'!$B$14)*(1-AF8)))</x:f>
        <x:v>0.6</x:v>
      </x:c>
      <x:c r="Z8" s="31" t="n">
        <x:f>X8*IF(G8="持续伤害",Y8,1)</x:f>
        <x:v>2694.1585907311537</x:v>
      </x:c>
      <x:c r="AA8" s="31" t="n">
        <x:f>IF(OR(G8="治疗",G8="护盾",G8="无伤害"),0,X8*'队伍面板'!B59)</x:f>
        <x:v>0</x:v>
      </x:c>
      <x:c r="AB8" s="31" t="n">
        <x:f>M8*(1+'队伍面板'!B60)</x:f>
        <x:v>30</x:v>
      </x:c>
      <x:c r="AC8" s="23" t="str">
        <x:f>INDEX('技能倍率库'!$K$5:$K$7817,MATCH(D8&amp;"_"&amp;F8,'技能倍率库'!$A$5:$A$7817,0))</x:f>
        <x:v>需确认条件及分段</x:v>
      </x:c>
      <x:c r="AD8" s="23" t="str">
        <x:f>IF(INDEX('技能库'!$B$5:$B$793,MATCH(D8,'技能库'!$A$5:$A$793,0))&lt;&gt;'队伍面板'!B6,"技能不属于当前角色",IF(OR(ISNUMBER(SEARCH("缺少",AC8)),ISNUMBER(SEARCH("无首段",AC8))),IF(AND(H8="",I8="",J8="",L8="",K8=0,G8&lt;&gt;"无伤害"),"请填倍率或设辅助","已覆盖"),"请确认效果条件"))</x:f>
        <x:v>请确认效果条件</x:v>
      </x:c>
      <x:c r="AE8" s="38" t="n">
        <x:v>1</x:v>
      </x:c>
      <x:c r="AF8" s="38" t="n">
        <x:v>0</x:v>
      </x:c>
      <x:c r="AG8" s="38" t="n">
        <x:v>0</x:v>
      </x:c>
      <x:c r="AH8" s="38" t="n">
        <x:v>0</x:v>
      </x:c>
      <x:c r="AI8" s="38" t="n">
        <x:v>0</x:v>
      </x:c>
      <x:c r="AJ8" s="38" t="n">
        <x:v>0</x:v>
      </x:c>
      <x:c r="AK8" s="38" t="n">
        <x:v>1</x:v>
      </x:c>
    </x:row>
    <x:row r="9" ht="82" customHeight="1">
      <x:c r="A9" s="23" t="n">
        <x:v>5</x:v>
      </x:c>
      <x:c r="B9" s="23" t="n">
        <x:v>1</x:v>
      </x:c>
      <x:c r="C9" s="23" t="str">
        <x:v>持续伤害</x:v>
      </x:c>
      <x:c r="D9" s="30" t="str">
        <x:v>100201</x:v>
      </x:c>
      <x:c r="E9" s="30" t="n">
        <x:v>6</x:v>
      </x:c>
      <x:c r="F9" s="23" t="n">
        <x:f>MIN(INDEX('技能库'!$G$5:$G$793,MATCH(D9,'技能库'!$A$5:$A$793,0)),E9+SUMIFS('星魂技能加级'!$E$5:$E$580,'星魂技能加级'!$B$5:$B$580,'队伍面板'!B6,'星魂技能加级'!$D$5:$D$580,D9,'星魂技能加级'!$C$5:$C$580,"&lt;="&amp;'队伍面板'!B10))</x:f>
        <x:v>6</x:v>
      </x:c>
      <x:c r="G9" s="30" t="str">
        <x:v>持续伤害</x:v>
      </x:c>
      <x:c r="H9" s="30"/>
      <x:c r="I9" s="30"/>
      <x:c r="J9" s="30"/>
      <x:c r="K9" s="30" t="n">
        <x:v>0</x:v>
      </x:c>
      <x:c r="L9" s="30"/>
      <x:c r="M9" s="30" t="n">
        <x:v>30</x:v>
      </x:c>
      <x:c r="N9" s="30" t="n">
        <x:v>5</x:v>
      </x:c>
      <x:c r="O9" s="30" t="n">
        <x:v>0</x:v>
      </x:c>
      <x:c r="P9" s="30" t="n">
        <x:v>30</x:v>
      </x:c>
      <x:c r="Q9" s="32" t="n">
        <x:f>IF(H9="",INDEX('技能倍率库'!$F$5:$F$7817,MATCH(D9&amp;"_"&amp;F9,'技能倍率库'!$A$5:$A$7817,0)),H9)</x:f>
        <x:v>1</x:v>
      </x:c>
      <x:c r="R9" s="32" t="n">
        <x:f>IF(I9="",INDEX('技能倍率库'!$G$5:$G$7817,MATCH(D9&amp;"_"&amp;F9,'技能倍率库'!$A$5:$A$7817,0)),I9)</x:f>
        <x:v>0</x:v>
      </x:c>
      <x:c r="S9" s="32" t="n">
        <x:f>IF(J9="",INDEX('技能倍率库'!$H$5:$H$7817,MATCH(D9&amp;"_"&amp;F9,'技能倍率库'!$A$5:$A$7817,0)),J9)</x:f>
        <x:v>0</x:v>
      </x:c>
      <x:c r="T9" s="32" t="n">
        <x:f>IF(L9="",INDEX('技能倍率库'!$I$5:$I$7817,MATCH(D9&amp;"_"&amp;F9,'技能倍率库'!$A$5:$A$7817,0)),L9)</x:f>
        <x:v>0</x:v>
      </x:c>
      <x:c r="U9" s="25" t="str">
        <x:f>INDEX('技能倍率库'!$E$5:$E$7817,MATCH(D9&amp;"_"&amp;F9,'技能倍率库'!$A$5:$A$7817,0))</x:f>
        <x:v>对指定敌方单体造成等同于丹恒100%攻击力的风属性伤害。</x:v>
      </x:c>
      <x:c r="V9" s="31" t="n">
        <x:f>Q9*'队伍面板'!B64+R9*'队伍面板'!B63+S9*'队伍面板'!B65+K9</x:f>
        <x:v>2368.4875199999997</x:v>
      </x:c>
      <x:c r="W9" s="31" t="n">
        <x:f>X9*IF(OR(G9="治疗",G9="护盾",G9="真实伤害",G9="无伤害"),1,0.9)</x:f>
        <x:v>1279.2235906778433</x:v>
      </x:c>
      <x:c r="X9" s="31" t="n">
        <x:f>IF('队伍面板'!B21&lt;&gt;"有效","输入无效",IF(INDEX('技能库'!$B$5:$B$793,MATCH(D9,'技能库'!$A$5:$A$793,0))&lt;&gt;'队伍面板'!B6,"技能不属于当前角色",IF(G9="无伤害",0,IF(G9="直伤",V9*(1+'队伍面板'!B74+AG9)*(1+'队伍面板'!B56)*(1+'队伍面板'!B57)*(1-'队伍面板'!B55)*('队伍面板'!B8+20)/(('队伍面板'!B8+20)+('循环设置'!$B$12+20)*MAX(0,1-'队伍面板'!B48-'队伍面板'!B49))*(1-MIN(0.9,MAX(-1,'循环设置'!$B$13-'队伍面板'!B50)))*(1+'队伍面板'!B51)*(1+'队伍面板'!B58)*(1-'循环设置'!$B$36)*(1+'队伍面板'!B67*'队伍面板'!B68),IF(G9="持续伤害",V9*(1+'队伍面板'!B74+AG9)*(1+'队伍面板'!B56)*(1+'队伍面板'!B57)*(1-'队伍面板'!B55)*('队伍面板'!B8+20)/(('队伍面板'!B8+20)+('循环设置'!$B$12+20)*MAX(0,1-'队伍面板'!B48-'队伍面板'!B49))*(1-MIN(0.9,MAX(-1,'循环设置'!$B$13-'队伍面板'!B50)))*(1+'队伍面板'!B51)*(1+'队伍面板'!B58)*(1-'循环设置'!$B$36),IF(G9="欢愉",'队伍面板'!B78*T9*(1+'队伍面板'!B75)*(1+'队伍面板'!B76)*(1+5*P9/(P9+240))*(1+AJ9)*AK9*(1+'队伍面板'!B67*'队伍面板'!B68)*('队伍面板'!B8+20)/(('队伍面板'!B8+20)+('循环设置'!$B$12+20)*MAX(0,1-'队伍面板'!B48-'队伍面板'!B49))*(1-MIN(0.9,MAX(-1,'循环设置'!$B$13-'队伍面板'!B50)))*(1+'队伍面板'!B51)*(1+'队伍面板'!B58)*(1-'循环设置'!$B$36),IF(G9="真实伤害",V9,IF(G9="治疗",V9*(1+'队伍面板'!B73+AI9),V9*(1+AH9)))))))))</x:f>
        <x:v>1421.3595451976037</x:v>
      </x:c>
      <x:c r="Y9" s="31" t="n">
        <x:f>MIN(1,MAX(0,AE9*(1+'队伍面板'!B70)*(1-'循环设置'!$B$14)*(1-AF9)))</x:f>
        <x:v>0.6</x:v>
      </x:c>
      <x:c r="Z9" s="31" t="n">
        <x:f>X9*IF(G9="持续伤害",Y9,1)</x:f>
        <x:v>852.8157271185622</x:v>
      </x:c>
      <x:c r="AA9" s="31" t="n">
        <x:f>IF(OR(G9="治疗",G9="护盾",G9="无伤害"),0,X9*'队伍面板'!B59)</x:f>
        <x:v>0</x:v>
      </x:c>
      <x:c r="AB9" s="31" t="n">
        <x:f>M9*(1+'队伍面板'!B60)</x:f>
        <x:v>30</x:v>
      </x:c>
      <x:c r="AC9" s="23" t="str">
        <x:f>INDEX('技能倍率库'!$K$5:$K$7817,MATCH(D9&amp;"_"&amp;F9,'技能倍率库'!$A$5:$A$7817,0))</x:f>
        <x:v>需确认条件及分段</x:v>
      </x:c>
      <x:c r="AD9" s="23" t="str">
        <x:f>IF(INDEX('技能库'!$B$5:$B$793,MATCH(D9,'技能库'!$A$5:$A$793,0))&lt;&gt;'队伍面板'!B6,"技能不属于当前角色",IF(OR(ISNUMBER(SEARCH("缺少",AC9)),ISNUMBER(SEARCH("无首段",AC9))),IF(AND(H9="",I9="",J9="",L9="",K9=0,G9&lt;&gt;"无伤害"),"请填倍率或设辅助","已覆盖"),"请确认效果条件"))</x:f>
        <x:v>请确认效果条件</x:v>
      </x:c>
      <x:c r="AE9" s="38" t="n">
        <x:v>1</x:v>
      </x:c>
      <x:c r="AF9" s="38" t="n">
        <x:v>0</x:v>
      </x:c>
      <x:c r="AG9" s="38" t="n">
        <x:v>0</x:v>
      </x:c>
      <x:c r="AH9" s="38" t="n">
        <x:v>0</x:v>
      </x:c>
      <x:c r="AI9" s="38" t="n">
        <x:v>0</x:v>
      </x:c>
      <x:c r="AJ9" s="38" t="n">
        <x:v>0</x:v>
      </x:c>
      <x:c r="AK9" s="38" t="n">
        <x:v>1</x:v>
      </x:c>
    </x:row>
    <x:row r="10" ht="82" customHeight="1">
      <x:c r="A10" s="23" t="n">
        <x:v>6</x:v>
      </x:c>
      <x:c r="B10" s="23" t="n">
        <x:v>1</x:v>
      </x:c>
      <x:c r="C10" s="23" t="str">
        <x:v>欢愉技</x:v>
      </x:c>
      <x:c r="D10" s="30" t="str">
        <x:v>100201</x:v>
      </x:c>
      <x:c r="E10" s="30" t="n">
        <x:v>6</x:v>
      </x:c>
      <x:c r="F10" s="23" t="n">
        <x:f>MIN(INDEX('技能库'!$G$5:$G$793,MATCH(D10,'技能库'!$A$5:$A$793,0)),E10+SUMIFS('星魂技能加级'!$E$5:$E$580,'星魂技能加级'!$B$5:$B$580,'队伍面板'!B6,'星魂技能加级'!$D$5:$D$580,D10,'星魂技能加级'!$C$5:$C$580,"&lt;="&amp;'队伍面板'!B10))</x:f>
        <x:v>6</x:v>
      </x:c>
      <x:c r="G10" s="30" t="str">
        <x:v>欢愉</x:v>
      </x:c>
      <x:c r="H10" s="30"/>
      <x:c r="I10" s="30"/>
      <x:c r="J10" s="30"/>
      <x:c r="K10" s="30" t="n">
        <x:v>0</x:v>
      </x:c>
      <x:c r="L10" s="30"/>
      <x:c r="M10" s="30" t="n">
        <x:v>30</x:v>
      </x:c>
      <x:c r="N10" s="30" t="n">
        <x:v>5</x:v>
      </x:c>
      <x:c r="O10" s="30" t="n">
        <x:v>0</x:v>
      </x:c>
      <x:c r="P10" s="30" t="n">
        <x:v>30</x:v>
      </x:c>
      <x:c r="Q10" s="32" t="n">
        <x:f>IF(H10="",INDEX('技能倍率库'!$F$5:$F$7817,MATCH(D10&amp;"_"&amp;F10,'技能倍率库'!$A$5:$A$7817,0)),H10)</x:f>
        <x:v>1</x:v>
      </x:c>
      <x:c r="R10" s="32" t="n">
        <x:f>IF(I10="",INDEX('技能倍率库'!$G$5:$G$7817,MATCH(D10&amp;"_"&amp;F10,'技能倍率库'!$A$5:$A$7817,0)),I10)</x:f>
        <x:v>0</x:v>
      </x:c>
      <x:c r="S10" s="32" t="n">
        <x:f>IF(J10="",INDEX('技能倍率库'!$H$5:$H$7817,MATCH(D10&amp;"_"&amp;F10,'技能倍率库'!$A$5:$A$7817,0)),J10)</x:f>
        <x:v>0</x:v>
      </x:c>
      <x:c r="T10" s="32" t="n">
        <x:f>IF(L10="",INDEX('技能倍率库'!$I$5:$I$7817,MATCH(D10&amp;"_"&amp;F10,'技能倍率库'!$A$5:$A$7817,0)),L10)</x:f>
        <x:v>0</x:v>
      </x:c>
      <x:c r="U10" s="25" t="str">
        <x:f>INDEX('技能倍率库'!$E$5:$E$7817,MATCH(D10&amp;"_"&amp;F10,'技能倍率库'!$A$5:$A$7817,0))</x:f>
        <x:v>对指定敌方单体造成等同于丹恒100%攻击力的风属性伤害。</x:v>
      </x:c>
      <x:c r="V10" s="31" t="n">
        <x:f>Q10*'队伍面板'!B64+R10*'队伍面板'!B63+S10*'队伍面板'!B65+K10</x:f>
        <x:v>2368.4875199999997</x:v>
      </x:c>
      <x:c r="W10" s="31" t="n">
        <x:f>X10*IF(OR(G10="治疗",G10="护盾",G10="真实伤害",G10="无伤害"),1,0.9)</x:f>
        <x:v>0</x:v>
      </x:c>
      <x:c r="X10" s="31" t="n">
        <x:f>IF('队伍面板'!B21&lt;&gt;"有效","输入无效",IF(INDEX('技能库'!$B$5:$B$793,MATCH(D10,'技能库'!$A$5:$A$793,0))&lt;&gt;'队伍面板'!B6,"技能不属于当前角色",IF(G10="无伤害",0,IF(G10="直伤",V10*(1+'队伍面板'!B74+AG10)*(1+'队伍面板'!B56)*(1+'队伍面板'!B57)*(1-'队伍面板'!B55)*('队伍面板'!B8+20)/(('队伍面板'!B8+20)+('循环设置'!$B$12+20)*MAX(0,1-'队伍面板'!B48-'队伍面板'!B49))*(1-MIN(0.9,MAX(-1,'循环设置'!$B$13-'队伍面板'!B50)))*(1+'队伍面板'!B51)*(1+'队伍面板'!B58)*(1-'循环设置'!$B$36)*(1+'队伍面板'!B67*'队伍面板'!B68),IF(G10="持续伤害",V10*(1+'队伍面板'!B74+AG10)*(1+'队伍面板'!B56)*(1+'队伍面板'!B57)*(1-'队伍面板'!B55)*('队伍面板'!B8+20)/(('队伍面板'!B8+20)+('循环设置'!$B$12+20)*MAX(0,1-'队伍面板'!B48-'队伍面板'!B49))*(1-MIN(0.9,MAX(-1,'循环设置'!$B$13-'队伍面板'!B50)))*(1+'队伍面板'!B51)*(1+'队伍面板'!B58)*(1-'循环设置'!$B$36),IF(G10="欢愉",'队伍面板'!B78*T10*(1+'队伍面板'!B75)*(1+'队伍面板'!B76)*(1+5*P10/(P10+240))*(1+AJ10)*AK10*(1+'队伍面板'!B67*'队伍面板'!B68)*('队伍面板'!B8+20)/(('队伍面板'!B8+20)+('循环设置'!$B$12+20)*MAX(0,1-'队伍面板'!B48-'队伍面板'!B49))*(1-MIN(0.9,MAX(-1,'循环设置'!$B$13-'队伍面板'!B50)))*(1+'队伍面板'!B51)*(1+'队伍面板'!B58)*(1-'循环设置'!$B$36),IF(G10="真实伤害",V10,IF(G10="治疗",V10*(1+'队伍面板'!B73+AI10),V10*(1+AH10)))))))))</x:f>
        <x:v>0</x:v>
      </x:c>
      <x:c r="Y10" s="31" t="n">
        <x:f>MIN(1,MAX(0,AE10*(1+'队伍面板'!B70)*(1-'循环设置'!$B$14)*(1-AF10)))</x:f>
        <x:v>0.6</x:v>
      </x:c>
      <x:c r="Z10" s="31" t="n">
        <x:f>X10*IF(G10="持续伤害",Y10,1)</x:f>
        <x:v>0</x:v>
      </x:c>
      <x:c r="AA10" s="31" t="n">
        <x:f>IF(OR(G10="治疗",G10="护盾",G10="无伤害"),0,X10*'队伍面板'!B59)</x:f>
        <x:v>0</x:v>
      </x:c>
      <x:c r="AB10" s="31" t="n">
        <x:f>M10*(1+'队伍面板'!B60)</x:f>
        <x:v>30</x:v>
      </x:c>
      <x:c r="AC10" s="23" t="str">
        <x:f>INDEX('技能倍率库'!$K$5:$K$7817,MATCH(D10&amp;"_"&amp;F10,'技能倍率库'!$A$5:$A$7817,0))</x:f>
        <x:v>需确认条件及分段</x:v>
      </x:c>
      <x:c r="AD10" s="23" t="str">
        <x:f>IF(INDEX('技能库'!$B$5:$B$793,MATCH(D10,'技能库'!$A$5:$A$793,0))&lt;&gt;'队伍面板'!B6,"技能不属于当前角色",IF(OR(ISNUMBER(SEARCH("缺少",AC10)),ISNUMBER(SEARCH("无首段",AC10))),IF(AND(H10="",I10="",J10="",L10="",K10=0,G10&lt;&gt;"无伤害"),"请填倍率或设辅助","已覆盖"),"请确认效果条件"))</x:f>
        <x:v>请确认效果条件</x:v>
      </x:c>
      <x:c r="AE10" s="38" t="n">
        <x:v>1</x:v>
      </x:c>
      <x:c r="AF10" s="38" t="n">
        <x:v>0</x:v>
      </x:c>
      <x:c r="AG10" s="38" t="n">
        <x:v>0</x:v>
      </x:c>
      <x:c r="AH10" s="38" t="n">
        <x:v>0</x:v>
      </x:c>
      <x:c r="AI10" s="38" t="n">
        <x:v>0</x:v>
      </x:c>
      <x:c r="AJ10" s="38" t="n">
        <x:v>0</x:v>
      </x:c>
      <x:c r="AK10" s="38" t="n">
        <x:v>1</x:v>
      </x:c>
    </x:row>
    <x:row r="11" ht="82" customHeight="1">
      <x:c r="A11" s="23" t="n">
        <x:v>7</x:v>
      </x:c>
      <x:c r="B11" s="23" t="n">
        <x:v>2</x:v>
      </x:c>
      <x:c r="C11" s="23" t="str">
        <x:v>普攻</x:v>
      </x:c>
      <x:c r="D11" s="30" t="str">
        <x:v>100101</x:v>
      </x:c>
      <x:c r="E11" s="30" t="n">
        <x:v>6</x:v>
      </x:c>
      <x:c r="F11" s="23" t="n">
        <x:f>MIN(INDEX('技能库'!$G$5:$G$793,MATCH(D11,'技能库'!$A$5:$A$793,0)),E11+SUMIFS('星魂技能加级'!$E$5:$E$580,'星魂技能加级'!$B$5:$B$580,'队伍面板'!C6,'星魂技能加级'!$D$5:$D$580,D11,'星魂技能加级'!$C$5:$C$580,"&lt;="&amp;'队伍面板'!C10))</x:f>
        <x:v>6</x:v>
      </x:c>
      <x:c r="G11" s="30" t="str">
        <x:v>直伤</x:v>
      </x:c>
      <x:c r="H11" s="30"/>
      <x:c r="I11" s="30"/>
      <x:c r="J11" s="30"/>
      <x:c r="K11" s="30" t="n">
        <x:v>0</x:v>
      </x:c>
      <x:c r="L11" s="30"/>
      <x:c r="M11" s="30" t="n">
        <x:v>10</x:v>
      </x:c>
      <x:c r="N11" s="30" t="n">
        <x:v>20</x:v>
      </x:c>
      <x:c r="O11" s="30" t="n">
        <x:v>1</x:v>
      </x:c>
      <x:c r="P11" s="30" t="n">
        <x:v>30</x:v>
      </x:c>
      <x:c r="Q11" s="32" t="n">
        <x:f>IF(H11="",INDEX('技能倍率库'!$F$5:$F$7817,MATCH(D11&amp;"_"&amp;F11,'技能倍率库'!$A$5:$A$7817,0)),H11)</x:f>
        <x:v>1</x:v>
      </x:c>
      <x:c r="R11" s="32" t="n">
        <x:f>IF(I11="",INDEX('技能倍率库'!$G$5:$G$7817,MATCH(D11&amp;"_"&amp;F11,'技能倍率库'!$A$5:$A$7817,0)),I11)</x:f>
        <x:v>0</x:v>
      </x:c>
      <x:c r="S11" s="32" t="n">
        <x:f>IF(J11="",INDEX('技能倍率库'!$H$5:$H$7817,MATCH(D11&amp;"_"&amp;F11,'技能倍率库'!$A$5:$A$7817,0)),J11)</x:f>
        <x:v>0</x:v>
      </x:c>
      <x:c r="T11" s="32" t="n">
        <x:f>IF(L11="",INDEX('技能倍率库'!$I$5:$I$7817,MATCH(D11&amp;"_"&amp;F11,'技能倍率库'!$A$5:$A$7817,0)),L11)</x:f>
        <x:v>0</x:v>
      </x:c>
      <x:c r="U11" s="25" t="str">
        <x:f>INDEX('技能倍率库'!$E$5:$E$7817,MATCH(D11&amp;"_"&amp;F11,'技能倍率库'!$A$5:$A$7817,0))</x:f>
        <x:v>对指定敌方单体造成等同于三月七100%攻击力的冰属性伤害。</x:v>
      </x:c>
      <x:c r="V11" s="31" t="n">
        <x:f>Q11*'队伍面板'!C64+R11*'队伍面板'!C63+S11*'队伍面板'!C65+K11</x:f>
        <x:v>2250.8640000000005</x:v>
      </x:c>
      <x:c r="W11" s="31" t="n">
        <x:f>X11*IF(OR(G11="治疗",G11="护盾",G11="真实伤害",G11="无伤害"),1,0.9)</x:f>
        <x:v>1748.8151860478338</x:v>
      </x:c>
      <x:c r="X11" s="31" t="n">
        <x:f>IF('队伍面板'!C21&lt;&gt;"有效","输入无效",IF(INDEX('技能库'!$B$5:$B$793,MATCH(D11,'技能库'!$A$5:$A$793,0))&lt;&gt;'队伍面板'!C6,"技能不属于当前角色",IF(G11="无伤害",0,IF(G11="直伤",V11*(1+'队伍面板'!C74+AG11)*(1+'队伍面板'!C56)*(1+'队伍面板'!C57)*(1-'队伍面板'!C55)*('队伍面板'!C8+20)/(('队伍面板'!C8+20)+('循环设置'!$B$12+20)*MAX(0,1-'队伍面板'!C48-'队伍面板'!C49))*(1-MIN(0.9,MAX(-1,'循环设置'!$B$13-'队伍面板'!C50)))*(1+'队伍面板'!C51)*(1+'队伍面板'!C58)*(1-'循环设置'!$B$36)*(1+'队伍面板'!C67*'队伍面板'!C68),IF(G11="持续伤害",V11*(1+'队伍面板'!C74+AG11)*(1+'队伍面板'!C56)*(1+'队伍面板'!C57)*(1-'队伍面板'!C55)*('队伍面板'!C8+20)/(('队伍面板'!C8+20)+('循环设置'!$B$12+20)*MAX(0,1-'队伍面板'!C48-'队伍面板'!C49))*(1-MIN(0.9,MAX(-1,'循环设置'!$B$13-'队伍面板'!C50)))*(1+'队伍面板'!C51)*(1+'队伍面板'!C58)*(1-'循环设置'!$B$36),IF(G11="欢愉",'队伍面板'!C78*T11*(1+'队伍面板'!C75)*(1+'队伍面板'!C76)*(1+5*P11/(P11+240))*(1+AJ11)*AK11*(1+'队伍面板'!C67*'队伍面板'!C68)*('队伍面板'!C8+20)/(('队伍面板'!C8+20)+('循环设置'!$B$12+20)*MAX(0,1-'队伍面板'!C48-'队伍面板'!C49))*(1-MIN(0.9,MAX(-1,'循环设置'!$B$13-'队伍面板'!C50)))*(1+'队伍面板'!C51)*(1+'队伍面板'!C58)*(1-'循环设置'!$B$36),IF(G11="真实伤害",V11,IF(G11="治疗",V11*(1+'队伍面板'!C73+AI11),V11*(1+AH11)))))))))</x:f>
        <x:v>1943.1279844975932</x:v>
      </x:c>
      <x:c r="Y11" s="31" t="n">
        <x:f>MIN(1,MAX(0,AE11*(1+'队伍面板'!C70)*(1-'循环设置'!$B$14)*(1-AF11)))</x:f>
        <x:v>0.6</x:v>
      </x:c>
      <x:c r="Z11" s="31" t="n">
        <x:f>X11*IF(G11="持续伤害",Y11,1)</x:f>
        <x:v>1943.1279844975932</x:v>
      </x:c>
      <x:c r="AA11" s="31" t="n">
        <x:f>IF(OR(G11="治疗",G11="护盾",G11="无伤害"),0,X11*'队伍面板'!C59)</x:f>
        <x:v>0</x:v>
      </x:c>
      <x:c r="AB11" s="31" t="n">
        <x:f>M11*(1+'队伍面板'!C60)</x:f>
        <x:v>10</x:v>
      </x:c>
      <x:c r="AC11" s="23" t="str">
        <x:f>INDEX('技能倍率库'!$K$5:$K$7817,MATCH(D11&amp;"_"&amp;F11,'技能倍率库'!$A$5:$A$7817,0))</x:f>
        <x:v>需确认条件及分段</x:v>
      </x:c>
      <x:c r="AD11" s="23" t="str">
        <x:f>IF(INDEX('技能库'!$B$5:$B$793,MATCH(D11,'技能库'!$A$5:$A$793,0))&lt;&gt;'队伍面板'!C6,"技能不属于当前角色",IF(OR(ISNUMBER(SEARCH("缺少",AC11)),ISNUMBER(SEARCH("无首段",AC11))),IF(AND(H11="",I11="",J11="",L11="",K11=0,G11&lt;&gt;"无伤害"),"请填倍率或设辅助","已覆盖"),"请确认效果条件"))</x:f>
        <x:v>请确认效果条件</x:v>
      </x:c>
      <x:c r="AE11" s="38" t="n">
        <x:v>1</x:v>
      </x:c>
      <x:c r="AF11" s="38" t="n">
        <x:v>0</x:v>
      </x:c>
      <x:c r="AG11" s="38" t="n">
        <x:v>0</x:v>
      </x:c>
      <x:c r="AH11" s="38" t="n">
        <x:v>0</x:v>
      </x:c>
      <x:c r="AI11" s="38" t="n">
        <x:v>0</x:v>
      </x:c>
      <x:c r="AJ11" s="38" t="n">
        <x:v>0</x:v>
      </x:c>
      <x:c r="AK11" s="38" t="n">
        <x:v>1</x:v>
      </x:c>
    </x:row>
    <x:row r="12" ht="82" customHeight="1">
      <x:c r="A12" s="23" t="n">
        <x:v>8</x:v>
      </x:c>
      <x:c r="B12" s="23" t="n">
        <x:v>2</x:v>
      </x:c>
      <x:c r="C12" s="23" t="str">
        <x:v>战技</x:v>
      </x:c>
      <x:c r="D12" s="30" t="str">
        <x:v>100102</x:v>
      </x:c>
      <x:c r="E12" s="30" t="n">
        <x:v>10</x:v>
      </x:c>
      <x:c r="F12" s="23" t="n">
        <x:f>MIN(INDEX('技能库'!$G$5:$G$793,MATCH(D12,'技能库'!$A$5:$A$793,0)),E12+SUMIFS('星魂技能加级'!$E$5:$E$580,'星魂技能加级'!$B$5:$B$580,'队伍面板'!C6,'星魂技能加级'!$D$5:$D$580,D12,'星魂技能加级'!$C$5:$C$580,"&lt;="&amp;'队伍面板'!C10))</x:f>
        <x:v>10</x:v>
      </x:c>
      <x:c r="G12" s="30" t="str">
        <x:v>护盾</x:v>
      </x:c>
      <x:c r="H12" s="30"/>
      <x:c r="I12" s="30"/>
      <x:c r="J12" s="30" t="n">
        <x:v>0.57</x:v>
      </x:c>
      <x:c r="K12" s="30" t="n">
        <x:v>760</x:v>
      </x:c>
      <x:c r="L12" s="30"/>
      <x:c r="M12" s="30" t="n">
        <x:v>0</x:v>
      </x:c>
      <x:c r="N12" s="30" t="n">
        <x:v>30</x:v>
      </x:c>
      <x:c r="O12" s="30" t="n">
        <x:v>-1</x:v>
      </x:c>
      <x:c r="P12" s="30" t="n">
        <x:v>30</x:v>
      </x:c>
      <x:c r="Q12" s="32" t="n">
        <x:f>IF(H12="",INDEX('技能倍率库'!$F$5:$F$7817,MATCH(D12&amp;"_"&amp;F12,'技能倍率库'!$A$5:$A$7817,0)),H12)</x:f>
        <x:v>0</x:v>
      </x:c>
      <x:c r="R12" s="32" t="n">
        <x:f>IF(I12="",INDEX('技能倍率库'!$G$5:$G$7817,MATCH(D12&amp;"_"&amp;F12,'技能倍率库'!$A$5:$A$7817,0)),I12)</x:f>
        <x:v>0</x:v>
      </x:c>
      <x:c r="S12" s="32" t="n">
        <x:f>IF(J12="",INDEX('技能倍率库'!$H$5:$H$7817,MATCH(D12&amp;"_"&amp;F12,'技能倍率库'!$A$5:$A$7817,0)),J12)</x:f>
        <x:v>0.57</x:v>
      </x:c>
      <x:c r="T12" s="32" t="n">
        <x:f>IF(L12="",INDEX('技能倍率库'!$I$5:$I$7817,MATCH(D12&amp;"_"&amp;F12,'技能倍率库'!$A$5:$A$7817,0)),L12)</x:f>
        <x:v>0</x:v>
      </x:c>
      <x:c r="U12" s="25" t="str">
        <x:f>INDEX('技能倍率库'!$E$5:$E$7817,MATCH(D12&amp;"_"&amp;F12,'技能倍率库'!$A$5:$A$7817,0))</x:f>
        <x:v>为指定我方单体提供能够抵消等同于三月七57%防御力+760伤害的护盾，持续3回合。
若该目标当前生命值百分比大于等于30%，被敌方攻击的概率大幅提高。</x:v>
      </x:c>
      <x:c r="V12" s="31" t="n">
        <x:f>Q12*'队伍面板'!C64+R12*'队伍面板'!C63+S12*'队伍面板'!C65+K12</x:f>
        <x:v>1298.8744374999999</x:v>
      </x:c>
      <x:c r="W12" s="31" t="n">
        <x:f>X12*IF(OR(G12="治疗",G12="护盾",G12="真实伤害",G12="无伤害"),1,0.9)</x:f>
        <x:v>1298.8744374999999</x:v>
      </x:c>
      <x:c r="X12" s="31" t="n">
        <x:f>IF('队伍面板'!C21&lt;&gt;"有效","输入无效",IF(INDEX('技能库'!$B$5:$B$793,MATCH(D12,'技能库'!$A$5:$A$793,0))&lt;&gt;'队伍面板'!C6,"技能不属于当前角色",IF(G12="无伤害",0,IF(G12="直伤",V12*(1+'队伍面板'!C74+AG12)*(1+'队伍面板'!C56)*(1+'队伍面板'!C57)*(1-'队伍面板'!C55)*('队伍面板'!C8+20)/(('队伍面板'!C8+20)+('循环设置'!$B$12+20)*MAX(0,1-'队伍面板'!C48-'队伍面板'!C49))*(1-MIN(0.9,MAX(-1,'循环设置'!$B$13-'队伍面板'!C50)))*(1+'队伍面板'!C51)*(1+'队伍面板'!C58)*(1-'循环设置'!$B$36)*(1+'队伍面板'!C67*'队伍面板'!C68),IF(G12="持续伤害",V12*(1+'队伍面板'!C74+AG12)*(1+'队伍面板'!C56)*(1+'队伍面板'!C57)*(1-'队伍面板'!C55)*('队伍面板'!C8+20)/(('队伍面板'!C8+20)+('循环设置'!$B$12+20)*MAX(0,1-'队伍面板'!C48-'队伍面板'!C49))*(1-MIN(0.9,MAX(-1,'循环设置'!$B$13-'队伍面板'!C50)))*(1+'队伍面板'!C51)*(1+'队伍面板'!C58)*(1-'循环设置'!$B$36),IF(G12="欢愉",'队伍面板'!C78*T12*(1+'队伍面板'!C75)*(1+'队伍面板'!C76)*(1+5*P12/(P12+240))*(1+AJ12)*AK12*(1+'队伍面板'!C67*'队伍面板'!C68)*('队伍面板'!C8+20)/(('队伍面板'!C8+20)+('循环设置'!$B$12+20)*MAX(0,1-'队伍面板'!C48-'队伍面板'!C49))*(1-MIN(0.9,MAX(-1,'循环设置'!$B$13-'队伍面板'!C50)))*(1+'队伍面板'!C51)*(1+'队伍面板'!C58)*(1-'循环设置'!$B$36),IF(G12="真实伤害",V12,IF(G12="治疗",V12*(1+'队伍面板'!C73+AI12),V12*(1+AH12)))))))))</x:f>
        <x:v>1298.8744374999999</x:v>
      </x:c>
      <x:c r="Y12" s="31" t="n">
        <x:f>MIN(1,MAX(0,AE12*(1+'队伍面板'!C70)*(1-'循环设置'!$B$14)*(1-AF12)))</x:f>
        <x:v>0.6</x:v>
      </x:c>
      <x:c r="Z12" s="31" t="n">
        <x:f>X12*IF(G12="持续伤害",Y12,1)</x:f>
        <x:v>1298.8744374999999</x:v>
      </x:c>
      <x:c r="AA12" s="31" t="n">
        <x:f>IF(OR(G12="治疗",G12="护盾",G12="无伤害"),0,X12*'队伍面板'!C59)</x:f>
        <x:v>0</x:v>
      </x:c>
      <x:c r="AB12" s="31" t="n">
        <x:f>M12*(1+'队伍面板'!C60)</x:f>
        <x:v>0</x:v>
      </x:c>
      <x:c r="AC12" s="23" t="str">
        <x:f>INDEX('技能倍率库'!$K$5:$K$7817,MATCH(D12&amp;"_"&amp;F12,'技能倍率库'!$A$5:$A$7817,0))</x:f>
        <x:v>无首段伤害倍率，请覆盖或设为辅助技能</x:v>
      </x:c>
      <x:c r="AD12" s="23" t="str">
        <x:f>IF(INDEX('技能库'!$B$5:$B$793,MATCH(D12,'技能库'!$A$5:$A$793,0))&lt;&gt;'队伍面板'!C6,"技能不属于当前角色",IF(OR(ISNUMBER(SEARCH("缺少",AC12)),ISNUMBER(SEARCH("无首段",AC12))),IF(AND(H12="",I12="",J12="",L12="",K12=0,G12&lt;&gt;"无伤害"),"请填倍率或设辅助","已覆盖"),"请确认效果条件"))</x:f>
        <x:v>已覆盖</x:v>
      </x:c>
      <x:c r="AE12" s="38" t="n">
        <x:v>1</x:v>
      </x:c>
      <x:c r="AF12" s="38" t="n">
        <x:v>0</x:v>
      </x:c>
      <x:c r="AG12" s="38" t="n">
        <x:v>0</x:v>
      </x:c>
      <x:c r="AH12" s="38" t="n">
        <x:v>0</x:v>
      </x:c>
      <x:c r="AI12" s="38" t="n">
        <x:v>0</x:v>
      </x:c>
      <x:c r="AJ12" s="38" t="n">
        <x:v>0</x:v>
      </x:c>
      <x:c r="AK12" s="38" t="n">
        <x:v>1</x:v>
      </x:c>
    </x:row>
    <x:row r="13" ht="82" customHeight="1">
      <x:c r="A13" s="23" t="n">
        <x:v>9</x:v>
      </x:c>
      <x:c r="B13" s="23" t="n">
        <x:v>2</x:v>
      </x:c>
      <x:c r="C13" s="23" t="str">
        <x:v>终结技</x:v>
      </x:c>
      <x:c r="D13" s="30" t="str">
        <x:v>100103</x:v>
      </x:c>
      <x:c r="E13" s="30" t="n">
        <x:v>10</x:v>
      </x:c>
      <x:c r="F13" s="23" t="n">
        <x:f>MIN(INDEX('技能库'!$G$5:$G$793,MATCH(D13,'技能库'!$A$5:$A$793,0)),E13+SUMIFS('星魂技能加级'!$E$5:$E$580,'星魂技能加级'!$B$5:$B$580,'队伍面板'!C6,'星魂技能加级'!$D$5:$D$580,D13,'星魂技能加级'!$C$5:$C$580,"&lt;="&amp;'队伍面板'!C10))</x:f>
        <x:v>10</x:v>
      </x:c>
      <x:c r="G13" s="30" t="str">
        <x:v>无伤害</x:v>
      </x:c>
      <x:c r="H13" s="30"/>
      <x:c r="I13" s="30"/>
      <x:c r="J13" s="30"/>
      <x:c r="K13" s="30" t="n">
        <x:v>0</x:v>
      </x:c>
      <x:c r="L13" s="30"/>
      <x:c r="M13" s="30" t="n">
        <x:v>0</x:v>
      </x:c>
      <x:c r="N13" s="30" t="n">
        <x:v>5</x:v>
      </x:c>
      <x:c r="O13" s="30" t="n">
        <x:v>0</x:v>
      </x:c>
      <x:c r="P13" s="30" t="n">
        <x:v>30</x:v>
      </x:c>
      <x:c r="Q13" s="32" t="n">
        <x:f>IF(H13="",INDEX('技能倍率库'!$F$5:$F$7817,MATCH(D13&amp;"_"&amp;F13,'技能倍率库'!$A$5:$A$7817,0)),H13)</x:f>
        <x:v>1.5</x:v>
      </x:c>
      <x:c r="R13" s="32" t="n">
        <x:f>IF(I13="",INDEX('技能倍率库'!$G$5:$G$7817,MATCH(D13&amp;"_"&amp;F13,'技能倍率库'!$A$5:$A$7817,0)),I13)</x:f>
        <x:v>0</x:v>
      </x:c>
      <x:c r="S13" s="32" t="n">
        <x:f>IF(J13="",INDEX('技能倍率库'!$H$5:$H$7817,MATCH(D13&amp;"_"&amp;F13,'技能倍率库'!$A$5:$A$7817,0)),J13)</x:f>
        <x:v>0</x:v>
      </x:c>
      <x:c r="T13" s="32" t="n">
        <x:f>IF(L13="",INDEX('技能倍率库'!$I$5:$I$7817,MATCH(D13&amp;"_"&amp;F13,'技能倍率库'!$A$5:$A$7817,0)),L13)</x:f>
        <x:v>0</x:v>
      </x:c>
      <x:c r="U13" s="25" t="str">
        <x:f>INDEX('技能倍率库'!$E$5:$E$7817,MATCH(D13&amp;"_"&amp;F13,'技能倍率库'!$A$5:$A$7817,0))</x:f>
        <x:v>对敌方全体造成等同于三月七150%攻击力的冰属性伤害。受到攻击的敌方目标有50%基础概率陷入冻结状态，持续1回合。
冻结状态下，敌方目标不能行动同时每回合开始时受到等同于三月七60%攻击力的冰属性附加伤害。</x:v>
      </x:c>
      <x:c r="V13" s="31" t="n">
        <x:f>Q13*'队伍面板'!C64+R13*'队伍面板'!C63+S13*'队伍面板'!C65+K13</x:f>
        <x:v>3376.2960000000007</x:v>
      </x:c>
      <x:c r="W13" s="31" t="n">
        <x:f>X13*IF(OR(G13="治疗",G13="护盾",G13="真实伤害",G13="无伤害"),1,0.9)</x:f>
        <x:v>0</x:v>
      </x:c>
      <x:c r="X13" s="31" t="n">
        <x:f>IF('队伍面板'!C21&lt;&gt;"有效","输入无效",IF(INDEX('技能库'!$B$5:$B$793,MATCH(D13,'技能库'!$A$5:$A$793,0))&lt;&gt;'队伍面板'!C6,"技能不属于当前角色",IF(G13="无伤害",0,IF(G13="直伤",V13*(1+'队伍面板'!C74+AG13)*(1+'队伍面板'!C56)*(1+'队伍面板'!C57)*(1-'队伍面板'!C55)*('队伍面板'!C8+20)/(('队伍面板'!C8+20)+('循环设置'!$B$12+20)*MAX(0,1-'队伍面板'!C48-'队伍面板'!C49))*(1-MIN(0.9,MAX(-1,'循环设置'!$B$13-'队伍面板'!C50)))*(1+'队伍面板'!C51)*(1+'队伍面板'!C58)*(1-'循环设置'!$B$36)*(1+'队伍面板'!C67*'队伍面板'!C68),IF(G13="持续伤害",V13*(1+'队伍面板'!C74+AG13)*(1+'队伍面板'!C56)*(1+'队伍面板'!C57)*(1-'队伍面板'!C55)*('队伍面板'!C8+20)/(('队伍面板'!C8+20)+('循环设置'!$B$12+20)*MAX(0,1-'队伍面板'!C48-'队伍面板'!C49))*(1-MIN(0.9,MAX(-1,'循环设置'!$B$13-'队伍面板'!C50)))*(1+'队伍面板'!C51)*(1+'队伍面板'!C58)*(1-'循环设置'!$B$36),IF(G13="欢愉",'队伍面板'!C78*T13*(1+'队伍面板'!C75)*(1+'队伍面板'!C76)*(1+5*P13/(P13+240))*(1+AJ13)*AK13*(1+'队伍面板'!C67*'队伍面板'!C68)*('队伍面板'!C8+20)/(('队伍面板'!C8+20)+('循环设置'!$B$12+20)*MAX(0,1-'队伍面板'!C48-'队伍面板'!C49))*(1-MIN(0.9,MAX(-1,'循环设置'!$B$13-'队伍面板'!C50)))*(1+'队伍面板'!C51)*(1+'队伍面板'!C58)*(1-'循环设置'!$B$36),IF(G13="真实伤害",V13,IF(G13="治疗",V13*(1+'队伍面板'!C73+AI13),V13*(1+AH13)))))))))</x:f>
        <x:v>0</x:v>
      </x:c>
      <x:c r="Y13" s="31" t="n">
        <x:f>MIN(1,MAX(0,AE13*(1+'队伍面板'!C70)*(1-'循环设置'!$B$14)*(1-AF13)))</x:f>
        <x:v>0.6</x:v>
      </x:c>
      <x:c r="Z13" s="31" t="n">
        <x:f>X13*IF(G13="持续伤害",Y13,1)</x:f>
        <x:v>0</x:v>
      </x:c>
      <x:c r="AA13" s="31" t="n">
        <x:f>IF(OR(G13="治疗",G13="护盾",G13="无伤害"),0,X13*'队伍面板'!C59)</x:f>
        <x:v>0</x:v>
      </x:c>
      <x:c r="AB13" s="31" t="n">
        <x:f>M13*(1+'队伍面板'!C60)</x:f>
        <x:v>0</x:v>
      </x:c>
      <x:c r="AC13" s="23" t="str">
        <x:f>INDEX('技能倍率库'!$K$5:$K$7817,MATCH(D13&amp;"_"&amp;F13,'技能倍率库'!$A$5:$A$7817,0))</x:f>
        <x:v>需确认条件及分段</x:v>
      </x:c>
      <x:c r="AD13" s="23" t="str">
        <x:f>IF(INDEX('技能库'!$B$5:$B$793,MATCH(D13,'技能库'!$A$5:$A$793,0))&lt;&gt;'队伍面板'!C6,"技能不属于当前角色",IF(OR(ISNUMBER(SEARCH("缺少",AC13)),ISNUMBER(SEARCH("无首段",AC13))),IF(AND(H13="",I13="",J13="",L13="",K13=0,G13&lt;&gt;"无伤害"),"请填倍率或设辅助","已覆盖"),"请确认效果条件"))</x:f>
        <x:v>请确认效果条件</x:v>
      </x:c>
      <x:c r="AE13" s="38" t="n">
        <x:v>1</x:v>
      </x:c>
      <x:c r="AF13" s="38" t="n">
        <x:v>0</x:v>
      </x:c>
      <x:c r="AG13" s="38" t="n">
        <x:v>0</x:v>
      </x:c>
      <x:c r="AH13" s="38" t="n">
        <x:v>0</x:v>
      </x:c>
      <x:c r="AI13" s="38" t="n">
        <x:v>0</x:v>
      </x:c>
      <x:c r="AJ13" s="38" t="n">
        <x:v>0</x:v>
      </x:c>
      <x:c r="AK13" s="38" t="n">
        <x:v>1</x:v>
      </x:c>
    </x:row>
    <x:row r="14" ht="82" customHeight="1">
      <x:c r="A14" s="23" t="n">
        <x:v>10</x:v>
      </x:c>
      <x:c r="B14" s="23" t="n">
        <x:v>2</x:v>
      </x:c>
      <x:c r="C14" s="23" t="str">
        <x:v>追加/忆灵</x:v>
      </x:c>
      <x:c r="D14" s="30" t="str">
        <x:v>100101</x:v>
      </x:c>
      <x:c r="E14" s="30" t="n">
        <x:v>6</x:v>
      </x:c>
      <x:c r="F14" s="23" t="n">
        <x:f>MIN(INDEX('技能库'!$G$5:$G$793,MATCH(D14,'技能库'!$A$5:$A$793,0)),E14+SUMIFS('星魂技能加级'!$E$5:$E$580,'星魂技能加级'!$B$5:$B$580,'队伍面板'!C6,'星魂技能加级'!$D$5:$D$580,D14,'星魂技能加级'!$C$5:$C$580,"&lt;="&amp;'队伍面板'!C10))</x:f>
        <x:v>6</x:v>
      </x:c>
      <x:c r="G14" s="30" t="str">
        <x:v>直伤</x:v>
      </x:c>
      <x:c r="H14" s="30"/>
      <x:c r="I14" s="30"/>
      <x:c r="J14" s="30"/>
      <x:c r="K14" s="30" t="n">
        <x:v>0</x:v>
      </x:c>
      <x:c r="L14" s="30"/>
      <x:c r="M14" s="30" t="n">
        <x:v>30</x:v>
      </x:c>
      <x:c r="N14" s="30" t="n">
        <x:v>5</x:v>
      </x:c>
      <x:c r="O14" s="30" t="n">
        <x:v>0</x:v>
      </x:c>
      <x:c r="P14" s="30" t="n">
        <x:v>30</x:v>
      </x:c>
      <x:c r="Q14" s="32" t="n">
        <x:f>IF(H14="",INDEX('技能倍率库'!$F$5:$F$7817,MATCH(D14&amp;"_"&amp;F14,'技能倍率库'!$A$5:$A$7817,0)),H14)</x:f>
        <x:v>1</x:v>
      </x:c>
      <x:c r="R14" s="32" t="n">
        <x:f>IF(I14="",INDEX('技能倍率库'!$G$5:$G$7817,MATCH(D14&amp;"_"&amp;F14,'技能倍率库'!$A$5:$A$7817,0)),I14)</x:f>
        <x:v>0</x:v>
      </x:c>
      <x:c r="S14" s="32" t="n">
        <x:f>IF(J14="",INDEX('技能倍率库'!$H$5:$H$7817,MATCH(D14&amp;"_"&amp;F14,'技能倍率库'!$A$5:$A$7817,0)),J14)</x:f>
        <x:v>0</x:v>
      </x:c>
      <x:c r="T14" s="32" t="n">
        <x:f>IF(L14="",INDEX('技能倍率库'!$I$5:$I$7817,MATCH(D14&amp;"_"&amp;F14,'技能倍率库'!$A$5:$A$7817,0)),L14)</x:f>
        <x:v>0</x:v>
      </x:c>
      <x:c r="U14" s="25" t="str">
        <x:f>INDEX('技能倍率库'!$E$5:$E$7817,MATCH(D14&amp;"_"&amp;F14,'技能倍率库'!$A$5:$A$7817,0))</x:f>
        <x:v>对指定敌方单体造成等同于三月七100%攻击力的冰属性伤害。</x:v>
      </x:c>
      <x:c r="V14" s="31" t="n">
        <x:f>Q14*'队伍面板'!C64+R14*'队伍面板'!C63+S14*'队伍面板'!C65+K14</x:f>
        <x:v>2250.8640000000005</x:v>
      </x:c>
      <x:c r="W14" s="31" t="n">
        <x:f>X14*IF(OR(G14="治疗",G14="护盾",G14="真实伤害",G14="无伤害"),1,0.9)</x:f>
        <x:v>1748.8151860478338</x:v>
      </x:c>
      <x:c r="X14" s="31" t="n">
        <x:f>IF('队伍面板'!C21&lt;&gt;"有效","输入无效",IF(INDEX('技能库'!$B$5:$B$793,MATCH(D14,'技能库'!$A$5:$A$793,0))&lt;&gt;'队伍面板'!C6,"技能不属于当前角色",IF(G14="无伤害",0,IF(G14="直伤",V14*(1+'队伍面板'!C74+AG14)*(1+'队伍面板'!C56)*(1+'队伍面板'!C57)*(1-'队伍面板'!C55)*('队伍面板'!C8+20)/(('队伍面板'!C8+20)+('循环设置'!$B$12+20)*MAX(0,1-'队伍面板'!C48-'队伍面板'!C49))*(1-MIN(0.9,MAX(-1,'循环设置'!$B$13-'队伍面板'!C50)))*(1+'队伍面板'!C51)*(1+'队伍面板'!C58)*(1-'循环设置'!$B$36)*(1+'队伍面板'!C67*'队伍面板'!C68),IF(G14="持续伤害",V14*(1+'队伍面板'!C74+AG14)*(1+'队伍面板'!C56)*(1+'队伍面板'!C57)*(1-'队伍面板'!C55)*('队伍面板'!C8+20)/(('队伍面板'!C8+20)+('循环设置'!$B$12+20)*MAX(0,1-'队伍面板'!C48-'队伍面板'!C49))*(1-MIN(0.9,MAX(-1,'循环设置'!$B$13-'队伍面板'!C50)))*(1+'队伍面板'!C51)*(1+'队伍面板'!C58)*(1-'循环设置'!$B$36),IF(G14="欢愉",'队伍面板'!C78*T14*(1+'队伍面板'!C75)*(1+'队伍面板'!C76)*(1+5*P14/(P14+240))*(1+AJ14)*AK14*(1+'队伍面板'!C67*'队伍面板'!C68)*('队伍面板'!C8+20)/(('队伍面板'!C8+20)+('循环设置'!$B$12+20)*MAX(0,1-'队伍面板'!C48-'队伍面板'!C49))*(1-MIN(0.9,MAX(-1,'循环设置'!$B$13-'队伍面板'!C50)))*(1+'队伍面板'!C51)*(1+'队伍面板'!C58)*(1-'循环设置'!$B$36),IF(G14="真实伤害",V14,IF(G14="治疗",V14*(1+'队伍面板'!C73+AI14),V14*(1+AH14)))))))))</x:f>
        <x:v>1943.1279844975932</x:v>
      </x:c>
      <x:c r="Y14" s="31" t="n">
        <x:f>MIN(1,MAX(0,AE14*(1+'队伍面板'!C70)*(1-'循环设置'!$B$14)*(1-AF14)))</x:f>
        <x:v>0.6</x:v>
      </x:c>
      <x:c r="Z14" s="31" t="n">
        <x:f>X14*IF(G14="持续伤害",Y14,1)</x:f>
        <x:v>1943.1279844975932</x:v>
      </x:c>
      <x:c r="AA14" s="31" t="n">
        <x:f>IF(OR(G14="治疗",G14="护盾",G14="无伤害"),0,X14*'队伍面板'!C59)</x:f>
        <x:v>0</x:v>
      </x:c>
      <x:c r="AB14" s="31" t="n">
        <x:f>M14*(1+'队伍面板'!C60)</x:f>
        <x:v>30</x:v>
      </x:c>
      <x:c r="AC14" s="23" t="str">
        <x:f>INDEX('技能倍率库'!$K$5:$K$7817,MATCH(D14&amp;"_"&amp;F14,'技能倍率库'!$A$5:$A$7817,0))</x:f>
        <x:v>需确认条件及分段</x:v>
      </x:c>
      <x:c r="AD14" s="23" t="str">
        <x:f>IF(INDEX('技能库'!$B$5:$B$793,MATCH(D14,'技能库'!$A$5:$A$793,0))&lt;&gt;'队伍面板'!C6,"技能不属于当前角色",IF(OR(ISNUMBER(SEARCH("缺少",AC14)),ISNUMBER(SEARCH("无首段",AC14))),IF(AND(H14="",I14="",J14="",L14="",K14=0,G14&lt;&gt;"无伤害"),"请填倍率或设辅助","已覆盖"),"请确认效果条件"))</x:f>
        <x:v>请确认效果条件</x:v>
      </x:c>
      <x:c r="AE14" s="38" t="n">
        <x:v>1</x:v>
      </x:c>
      <x:c r="AF14" s="38" t="n">
        <x:v>0</x:v>
      </x:c>
      <x:c r="AG14" s="38" t="n">
        <x:v>0</x:v>
      </x:c>
      <x:c r="AH14" s="38" t="n">
        <x:v>0</x:v>
      </x:c>
      <x:c r="AI14" s="38" t="n">
        <x:v>0</x:v>
      </x:c>
      <x:c r="AJ14" s="38" t="n">
        <x:v>0</x:v>
      </x:c>
      <x:c r="AK14" s="38" t="n">
        <x:v>1</x:v>
      </x:c>
    </x:row>
    <x:row r="15" ht="82" customHeight="1">
      <x:c r="A15" s="23" t="n">
        <x:v>11</x:v>
      </x:c>
      <x:c r="B15" s="23" t="n">
        <x:v>2</x:v>
      </x:c>
      <x:c r="C15" s="23" t="str">
        <x:v>持续伤害</x:v>
      </x:c>
      <x:c r="D15" s="30" t="str">
        <x:v>100101</x:v>
      </x:c>
      <x:c r="E15" s="30" t="n">
        <x:v>6</x:v>
      </x:c>
      <x:c r="F15" s="23" t="n">
        <x:f>MIN(INDEX('技能库'!$G$5:$G$793,MATCH(D15,'技能库'!$A$5:$A$793,0)),E15+SUMIFS('星魂技能加级'!$E$5:$E$580,'星魂技能加级'!$B$5:$B$580,'队伍面板'!C6,'星魂技能加级'!$D$5:$D$580,D15,'星魂技能加级'!$C$5:$C$580,"&lt;="&amp;'队伍面板'!C10))</x:f>
        <x:v>6</x:v>
      </x:c>
      <x:c r="G15" s="30" t="str">
        <x:v>持续伤害</x:v>
      </x:c>
      <x:c r="H15" s="30"/>
      <x:c r="I15" s="30"/>
      <x:c r="J15" s="30"/>
      <x:c r="K15" s="30" t="n">
        <x:v>0</x:v>
      </x:c>
      <x:c r="L15" s="30"/>
      <x:c r="M15" s="30" t="n">
        <x:v>30</x:v>
      </x:c>
      <x:c r="N15" s="30" t="n">
        <x:v>5</x:v>
      </x:c>
      <x:c r="O15" s="30" t="n">
        <x:v>0</x:v>
      </x:c>
      <x:c r="P15" s="30" t="n">
        <x:v>30</x:v>
      </x:c>
      <x:c r="Q15" s="32" t="n">
        <x:f>IF(H15="",INDEX('技能倍率库'!$F$5:$F$7817,MATCH(D15&amp;"_"&amp;F15,'技能倍率库'!$A$5:$A$7817,0)),H15)</x:f>
        <x:v>1</x:v>
      </x:c>
      <x:c r="R15" s="32" t="n">
        <x:f>IF(I15="",INDEX('技能倍率库'!$G$5:$G$7817,MATCH(D15&amp;"_"&amp;F15,'技能倍率库'!$A$5:$A$7817,0)),I15)</x:f>
        <x:v>0</x:v>
      </x:c>
      <x:c r="S15" s="32" t="n">
        <x:f>IF(J15="",INDEX('技能倍率库'!$H$5:$H$7817,MATCH(D15&amp;"_"&amp;F15,'技能倍率库'!$A$5:$A$7817,0)),J15)</x:f>
        <x:v>0</x:v>
      </x:c>
      <x:c r="T15" s="32" t="n">
        <x:f>IF(L15="",INDEX('技能倍率库'!$I$5:$I$7817,MATCH(D15&amp;"_"&amp;F15,'技能倍率库'!$A$5:$A$7817,0)),L15)</x:f>
        <x:v>0</x:v>
      </x:c>
      <x:c r="U15" s="25" t="str">
        <x:f>INDEX('技能倍率库'!$E$5:$E$7817,MATCH(D15&amp;"_"&amp;F15,'技能倍率库'!$A$5:$A$7817,0))</x:f>
        <x:v>对指定敌方单体造成等同于三月七100%攻击力的冰属性伤害。</x:v>
      </x:c>
      <x:c r="V15" s="31" t="n">
        <x:f>Q15*'队伍面板'!C64+R15*'队伍面板'!C63+S15*'队伍面板'!C65+K15</x:f>
        <x:v>2250.8640000000005</x:v>
      </x:c>
      <x:c r="W15" s="31" t="n">
        <x:f>X15*IF(OR(G15="治疗",G15="护盾",G15="真实伤害",G15="无伤害"),1,0.9)</x:f>
        <x:v>922.6239190325584</x:v>
      </x:c>
      <x:c r="X15" s="31" t="n">
        <x:f>IF('队伍面板'!C21&lt;&gt;"有效","输入无效",IF(INDEX('技能库'!$B$5:$B$793,MATCH(D15,'技能库'!$A$5:$A$793,0))&lt;&gt;'队伍面板'!C6,"技能不属于当前角色",IF(G15="无伤害",0,IF(G15="直伤",V15*(1+'队伍面板'!C74+AG15)*(1+'队伍面板'!C56)*(1+'队伍面板'!C57)*(1-'队伍面板'!C55)*('队伍面板'!C8+20)/(('队伍面板'!C8+20)+('循环设置'!$B$12+20)*MAX(0,1-'队伍面板'!C48-'队伍面板'!C49))*(1-MIN(0.9,MAX(-1,'循环设置'!$B$13-'队伍面板'!C50)))*(1+'队伍面板'!C51)*(1+'队伍面板'!C58)*(1-'循环设置'!$B$36)*(1+'队伍面板'!C67*'队伍面板'!C68),IF(G15="持续伤害",V15*(1+'队伍面板'!C74+AG15)*(1+'队伍面板'!C56)*(1+'队伍面板'!C57)*(1-'队伍面板'!C55)*('队伍面板'!C8+20)/(('队伍面板'!C8+20)+('循环设置'!$B$12+20)*MAX(0,1-'队伍面板'!C48-'队伍面板'!C49))*(1-MIN(0.9,MAX(-1,'循环设置'!$B$13-'队伍面板'!C50)))*(1+'队伍面板'!C51)*(1+'队伍面板'!C58)*(1-'循环设置'!$B$36),IF(G15="欢愉",'队伍面板'!C78*T15*(1+'队伍面板'!C75)*(1+'队伍面板'!C76)*(1+5*P15/(P15+240))*(1+AJ15)*AK15*(1+'队伍面板'!C67*'队伍面板'!C68)*('队伍面板'!C8+20)/(('队伍面板'!C8+20)+('循环设置'!$B$12+20)*MAX(0,1-'队伍面板'!C48-'队伍面板'!C49))*(1-MIN(0.9,MAX(-1,'循环设置'!$B$13-'队伍面板'!C50)))*(1+'队伍面板'!C51)*(1+'队伍面板'!C58)*(1-'循环设置'!$B$36),IF(G15="真实伤害",V15,IF(G15="治疗",V15*(1+'队伍面板'!C73+AI15),V15*(1+AH15)))))))))</x:f>
        <x:v>1025.1376878139538</x:v>
      </x:c>
      <x:c r="Y15" s="31" t="n">
        <x:f>MIN(1,MAX(0,AE15*(1+'队伍面板'!C70)*(1-'循环设置'!$B$14)*(1-AF15)))</x:f>
        <x:v>0.6</x:v>
      </x:c>
      <x:c r="Z15" s="31" t="n">
        <x:f>X15*IF(G15="持续伤害",Y15,1)</x:f>
        <x:v>615.0826126883723</x:v>
      </x:c>
      <x:c r="AA15" s="31" t="n">
        <x:f>IF(OR(G15="治疗",G15="护盾",G15="无伤害"),0,X15*'队伍面板'!C59)</x:f>
        <x:v>0</x:v>
      </x:c>
      <x:c r="AB15" s="31" t="n">
        <x:f>M15*(1+'队伍面板'!C60)</x:f>
        <x:v>30</x:v>
      </x:c>
      <x:c r="AC15" s="23" t="str">
        <x:f>INDEX('技能倍率库'!$K$5:$K$7817,MATCH(D15&amp;"_"&amp;F15,'技能倍率库'!$A$5:$A$7817,0))</x:f>
        <x:v>需确认条件及分段</x:v>
      </x:c>
      <x:c r="AD15" s="23" t="str">
        <x:f>IF(INDEX('技能库'!$B$5:$B$793,MATCH(D15,'技能库'!$A$5:$A$793,0))&lt;&gt;'队伍面板'!C6,"技能不属于当前角色",IF(OR(ISNUMBER(SEARCH("缺少",AC15)),ISNUMBER(SEARCH("无首段",AC15))),IF(AND(H15="",I15="",J15="",L15="",K15=0,G15&lt;&gt;"无伤害"),"请填倍率或设辅助","已覆盖"),"请确认效果条件"))</x:f>
        <x:v>请确认效果条件</x:v>
      </x:c>
      <x:c r="AE15" s="38" t="n">
        <x:v>1</x:v>
      </x:c>
      <x:c r="AF15" s="38" t="n">
        <x:v>0</x:v>
      </x:c>
      <x:c r="AG15" s="38" t="n">
        <x:v>0</x:v>
      </x:c>
      <x:c r="AH15" s="38" t="n">
        <x:v>0</x:v>
      </x:c>
      <x:c r="AI15" s="38" t="n">
        <x:v>0</x:v>
      </x:c>
      <x:c r="AJ15" s="38" t="n">
        <x:v>0</x:v>
      </x:c>
      <x:c r="AK15" s="38" t="n">
        <x:v>1</x:v>
      </x:c>
    </x:row>
    <x:row r="16" ht="82" customHeight="1">
      <x:c r="A16" s="23" t="n">
        <x:v>12</x:v>
      </x:c>
      <x:c r="B16" s="23" t="n">
        <x:v>2</x:v>
      </x:c>
      <x:c r="C16" s="23" t="str">
        <x:v>欢愉技</x:v>
      </x:c>
      <x:c r="D16" s="30" t="str">
        <x:v>100101</x:v>
      </x:c>
      <x:c r="E16" s="30" t="n">
        <x:v>6</x:v>
      </x:c>
      <x:c r="F16" s="23" t="n">
        <x:f>MIN(INDEX('技能库'!$G$5:$G$793,MATCH(D16,'技能库'!$A$5:$A$793,0)),E16+SUMIFS('星魂技能加级'!$E$5:$E$580,'星魂技能加级'!$B$5:$B$580,'队伍面板'!C6,'星魂技能加级'!$D$5:$D$580,D16,'星魂技能加级'!$C$5:$C$580,"&lt;="&amp;'队伍面板'!C10))</x:f>
        <x:v>6</x:v>
      </x:c>
      <x:c r="G16" s="30" t="str">
        <x:v>欢愉</x:v>
      </x:c>
      <x:c r="H16" s="30"/>
      <x:c r="I16" s="30"/>
      <x:c r="J16" s="30"/>
      <x:c r="K16" s="30" t="n">
        <x:v>0</x:v>
      </x:c>
      <x:c r="L16" s="30"/>
      <x:c r="M16" s="30" t="n">
        <x:v>30</x:v>
      </x:c>
      <x:c r="N16" s="30" t="n">
        <x:v>5</x:v>
      </x:c>
      <x:c r="O16" s="30" t="n">
        <x:v>0</x:v>
      </x:c>
      <x:c r="P16" s="30" t="n">
        <x:v>30</x:v>
      </x:c>
      <x:c r="Q16" s="32" t="n">
        <x:f>IF(H16="",INDEX('技能倍率库'!$F$5:$F$7817,MATCH(D16&amp;"_"&amp;F16,'技能倍率库'!$A$5:$A$7817,0)),H16)</x:f>
        <x:v>1</x:v>
      </x:c>
      <x:c r="R16" s="32" t="n">
        <x:f>IF(I16="",INDEX('技能倍率库'!$G$5:$G$7817,MATCH(D16&amp;"_"&amp;F16,'技能倍率库'!$A$5:$A$7817,0)),I16)</x:f>
        <x:v>0</x:v>
      </x:c>
      <x:c r="S16" s="32" t="n">
        <x:f>IF(J16="",INDEX('技能倍率库'!$H$5:$H$7817,MATCH(D16&amp;"_"&amp;F16,'技能倍率库'!$A$5:$A$7817,0)),J16)</x:f>
        <x:v>0</x:v>
      </x:c>
      <x:c r="T16" s="32" t="n">
        <x:f>IF(L16="",INDEX('技能倍率库'!$I$5:$I$7817,MATCH(D16&amp;"_"&amp;F16,'技能倍率库'!$A$5:$A$7817,0)),L16)</x:f>
        <x:v>0</x:v>
      </x:c>
      <x:c r="U16" s="25" t="str">
        <x:f>INDEX('技能倍率库'!$E$5:$E$7817,MATCH(D16&amp;"_"&amp;F16,'技能倍率库'!$A$5:$A$7817,0))</x:f>
        <x:v>对指定敌方单体造成等同于三月七100%攻击力的冰属性伤害。</x:v>
      </x:c>
      <x:c r="V16" s="31" t="n">
        <x:f>Q16*'队伍面板'!C64+R16*'队伍面板'!C63+S16*'队伍面板'!C65+K16</x:f>
        <x:v>2250.8640000000005</x:v>
      </x:c>
      <x:c r="W16" s="31" t="n">
        <x:f>X16*IF(OR(G16="治疗",G16="护盾",G16="真实伤害",G16="无伤害"),1,0.9)</x:f>
        <x:v>0</x:v>
      </x:c>
      <x:c r="X16" s="31" t="n">
        <x:f>IF('队伍面板'!C21&lt;&gt;"有效","输入无效",IF(INDEX('技能库'!$B$5:$B$793,MATCH(D16,'技能库'!$A$5:$A$793,0))&lt;&gt;'队伍面板'!C6,"技能不属于当前角色",IF(G16="无伤害",0,IF(G16="直伤",V16*(1+'队伍面板'!C74+AG16)*(1+'队伍面板'!C56)*(1+'队伍面板'!C57)*(1-'队伍面板'!C55)*('队伍面板'!C8+20)/(('队伍面板'!C8+20)+('循环设置'!$B$12+20)*MAX(0,1-'队伍面板'!C48-'队伍面板'!C49))*(1-MIN(0.9,MAX(-1,'循环设置'!$B$13-'队伍面板'!C50)))*(1+'队伍面板'!C51)*(1+'队伍面板'!C58)*(1-'循环设置'!$B$36)*(1+'队伍面板'!C67*'队伍面板'!C68),IF(G16="持续伤害",V16*(1+'队伍面板'!C74+AG16)*(1+'队伍面板'!C56)*(1+'队伍面板'!C57)*(1-'队伍面板'!C55)*('队伍面板'!C8+20)/(('队伍面板'!C8+20)+('循环设置'!$B$12+20)*MAX(0,1-'队伍面板'!C48-'队伍面板'!C49))*(1-MIN(0.9,MAX(-1,'循环设置'!$B$13-'队伍面板'!C50)))*(1+'队伍面板'!C51)*(1+'队伍面板'!C58)*(1-'循环设置'!$B$36),IF(G16="欢愉",'队伍面板'!C78*T16*(1+'队伍面板'!C75)*(1+'队伍面板'!C76)*(1+5*P16/(P16+240))*(1+AJ16)*AK16*(1+'队伍面板'!C67*'队伍面板'!C68)*('队伍面板'!C8+20)/(('队伍面板'!C8+20)+('循环设置'!$B$12+20)*MAX(0,1-'队伍面板'!C48-'队伍面板'!C49))*(1-MIN(0.9,MAX(-1,'循环设置'!$B$13-'队伍面板'!C50)))*(1+'队伍面板'!C51)*(1+'队伍面板'!C58)*(1-'循环设置'!$B$36),IF(G16="真实伤害",V16,IF(G16="治疗",V16*(1+'队伍面板'!C73+AI16),V16*(1+AH16)))))))))</x:f>
        <x:v>0</x:v>
      </x:c>
      <x:c r="Y16" s="31" t="n">
        <x:f>MIN(1,MAX(0,AE16*(1+'队伍面板'!C70)*(1-'循环设置'!$B$14)*(1-AF16)))</x:f>
        <x:v>0.6</x:v>
      </x:c>
      <x:c r="Z16" s="31" t="n">
        <x:f>X16*IF(G16="持续伤害",Y16,1)</x:f>
        <x:v>0</x:v>
      </x:c>
      <x:c r="AA16" s="31" t="n">
        <x:f>IF(OR(G16="治疗",G16="护盾",G16="无伤害"),0,X16*'队伍面板'!C59)</x:f>
        <x:v>0</x:v>
      </x:c>
      <x:c r="AB16" s="31" t="n">
        <x:f>M16*(1+'队伍面板'!C60)</x:f>
        <x:v>30</x:v>
      </x:c>
      <x:c r="AC16" s="23" t="str">
        <x:f>INDEX('技能倍率库'!$K$5:$K$7817,MATCH(D16&amp;"_"&amp;F16,'技能倍率库'!$A$5:$A$7817,0))</x:f>
        <x:v>需确认条件及分段</x:v>
      </x:c>
      <x:c r="AD16" s="23" t="str">
        <x:f>IF(INDEX('技能库'!$B$5:$B$793,MATCH(D16,'技能库'!$A$5:$A$793,0))&lt;&gt;'队伍面板'!C6,"技能不属于当前角色",IF(OR(ISNUMBER(SEARCH("缺少",AC16)),ISNUMBER(SEARCH("无首段",AC16))),IF(AND(H16="",I16="",J16="",L16="",K16=0,G16&lt;&gt;"无伤害"),"请填倍率或设辅助","已覆盖"),"请确认效果条件"))</x:f>
        <x:v>请确认效果条件</x:v>
      </x:c>
      <x:c r="AE16" s="38" t="n">
        <x:v>1</x:v>
      </x:c>
      <x:c r="AF16" s="38" t="n">
        <x:v>0</x:v>
      </x:c>
      <x:c r="AG16" s="38" t="n">
        <x:v>0</x:v>
      </x:c>
      <x:c r="AH16" s="38" t="n">
        <x:v>0</x:v>
      </x:c>
      <x:c r="AI16" s="38" t="n">
        <x:v>0</x:v>
      </x:c>
      <x:c r="AJ16" s="38" t="n">
        <x:v>0</x:v>
      </x:c>
      <x:c r="AK16" s="38" t="n">
        <x:v>1</x:v>
      </x:c>
    </x:row>
    <x:row r="17" ht="82" customHeight="1">
      <x:c r="A17" s="23" t="n">
        <x:v>13</x:v>
      </x:c>
      <x:c r="B17" s="23" t="n">
        <x:v>3</x:v>
      </x:c>
      <x:c r="C17" s="23" t="str">
        <x:v>普攻</x:v>
      </x:c>
      <x:c r="D17" s="30" t="str">
        <x:v>100901</x:v>
      </x:c>
      <x:c r="E17" s="30" t="n">
        <x:v>6</x:v>
      </x:c>
      <x:c r="F17" s="23" t="n">
        <x:f>MIN(INDEX('技能库'!$G$5:$G$793,MATCH(D17,'技能库'!$A$5:$A$793,0)),E17+SUMIFS('星魂技能加级'!$E$5:$E$580,'星魂技能加级'!$B$5:$B$580,'队伍面板'!D6,'星魂技能加级'!$D$5:$D$580,D17,'星魂技能加级'!$C$5:$C$580,"&lt;="&amp;'队伍面板'!D10))</x:f>
        <x:v>6</x:v>
      </x:c>
      <x:c r="G17" s="30" t="str">
        <x:v>直伤</x:v>
      </x:c>
      <x:c r="H17" s="30"/>
      <x:c r="I17" s="30"/>
      <x:c r="J17" s="30"/>
      <x:c r="K17" s="30" t="n">
        <x:v>0</x:v>
      </x:c>
      <x:c r="L17" s="30"/>
      <x:c r="M17" s="30" t="n">
        <x:v>10</x:v>
      </x:c>
      <x:c r="N17" s="30" t="n">
        <x:v>20</x:v>
      </x:c>
      <x:c r="O17" s="30" t="n">
        <x:v>1</x:v>
      </x:c>
      <x:c r="P17" s="30" t="n">
        <x:v>30</x:v>
      </x:c>
      <x:c r="Q17" s="32" t="n">
        <x:f>IF(H17="",INDEX('技能倍率库'!$F$5:$F$7817,MATCH(D17&amp;"_"&amp;F17,'技能倍率库'!$A$5:$A$7817,0)),H17)</x:f>
        <x:v>1</x:v>
      </x:c>
      <x:c r="R17" s="32" t="n">
        <x:f>IF(I17="",INDEX('技能倍率库'!$G$5:$G$7817,MATCH(D17&amp;"_"&amp;F17,'技能倍率库'!$A$5:$A$7817,0)),I17)</x:f>
        <x:v>0</x:v>
      </x:c>
      <x:c r="S17" s="32" t="n">
        <x:f>IF(J17="",INDEX('技能倍率库'!$H$5:$H$7817,MATCH(D17&amp;"_"&amp;F17,'技能倍率库'!$A$5:$A$7817,0)),J17)</x:f>
        <x:v>0</x:v>
      </x:c>
      <x:c r="T17" s="32" t="n">
        <x:f>IF(L17="",INDEX('技能倍率库'!$I$5:$I$7817,MATCH(D17&amp;"_"&amp;F17,'技能倍率库'!$A$5:$A$7817,0)),L17)</x:f>
        <x:v>0</x:v>
      </x:c>
      <x:c r="U17" s="25" t="str">
        <x:f>INDEX('技能倍率库'!$E$5:$E$7817,MATCH(D17&amp;"_"&amp;F17,'技能倍率库'!$A$5:$A$7817,0))</x:f>
        <x:v>对指定敌方单体造成等同于艾丝妲100%攻击力的火属性伤害。</x:v>
      </x:c>
      <x:c r="V17" s="31" t="n">
        <x:f>Q17*'队伍面板'!D64+R17*'队伍面板'!D63+S17*'队伍面板'!D65+K17</x:f>
        <x:v>2023.0963200000003</x:v>
      </x:c>
      <x:c r="W17" s="31" t="n">
        <x:f>X17*IF(OR(G17="治疗",G17="护盾",G17="真实伤害",G17="无伤害"),1,0.9)</x:f>
        <x:v>1639.634354166612</x:v>
      </x:c>
      <x:c r="X17" s="31" t="n">
        <x:f>IF('队伍面板'!D21&lt;&gt;"有效","输入无效",IF(INDEX('技能库'!$B$5:$B$793,MATCH(D17,'技能库'!$A$5:$A$793,0))&lt;&gt;'队伍面板'!D6,"技能不属于当前角色",IF(G17="无伤害",0,IF(G17="直伤",V17*(1+'队伍面板'!D74+AG17)*(1+'队伍面板'!D56)*(1+'队伍面板'!D57)*(1-'队伍面板'!D55)*('队伍面板'!D8+20)/(('队伍面板'!D8+20)+('循环设置'!$B$12+20)*MAX(0,1-'队伍面板'!D48-'队伍面板'!D49))*(1-MIN(0.9,MAX(-1,'循环设置'!$B$13-'队伍面板'!D50)))*(1+'队伍面板'!D51)*(1+'队伍面板'!D58)*(1-'循环设置'!$B$36)*(1+'队伍面板'!D67*'队伍面板'!D68),IF(G17="持续伤害",V17*(1+'队伍面板'!D74+AG17)*(1+'队伍面板'!D56)*(1+'队伍面板'!D57)*(1-'队伍面板'!D55)*('队伍面板'!D8+20)/(('队伍面板'!D8+20)+('循环设置'!$B$12+20)*MAX(0,1-'队伍面板'!D48-'队伍面板'!D49))*(1-MIN(0.9,MAX(-1,'循环设置'!$B$13-'队伍面板'!D50)))*(1+'队伍面板'!D51)*(1+'队伍面板'!D58)*(1-'循环设置'!$B$36),IF(G17="欢愉",'队伍面板'!D78*T17*(1+'队伍面板'!D75)*(1+'队伍面板'!D76)*(1+5*P17/(P17+240))*(1+AJ17)*AK17*(1+'队伍面板'!D67*'队伍面板'!D68)*('队伍面板'!D8+20)/(('队伍面板'!D8+20)+('循环设置'!$B$12+20)*MAX(0,1-'队伍面板'!D48-'队伍面板'!D49))*(1-MIN(0.9,MAX(-1,'循环设置'!$B$13-'队伍面板'!D50)))*(1+'队伍面板'!D51)*(1+'队伍面板'!D58)*(1-'循环设置'!$B$36),IF(G17="真实伤害",V17,IF(G17="治疗",V17*(1+'队伍面板'!D73+AI17),V17*(1+AH17)))))))))</x:f>
        <x:v>1821.8159490740131</x:v>
      </x:c>
      <x:c r="Y17" s="31" t="n">
        <x:f>MIN(1,MAX(0,AE17*(1+'队伍面板'!D70)*(1-'循环设置'!$B$14)*(1-AF17)))</x:f>
        <x:v>0.6</x:v>
      </x:c>
      <x:c r="Z17" s="31" t="n">
        <x:f>X17*IF(G17="持续伤害",Y17,1)</x:f>
        <x:v>1821.8159490740131</x:v>
      </x:c>
      <x:c r="AA17" s="31" t="n">
        <x:f>IF(OR(G17="治疗",G17="护盾",G17="无伤害"),0,X17*'队伍面板'!D59)</x:f>
        <x:v>0</x:v>
      </x:c>
      <x:c r="AB17" s="31" t="n">
        <x:f>M17*(1+'队伍面板'!D60)</x:f>
        <x:v>10</x:v>
      </x:c>
      <x:c r="AC17" s="23" t="str">
        <x:f>INDEX('技能倍率库'!$K$5:$K$7817,MATCH(D17&amp;"_"&amp;F17,'技能倍率库'!$A$5:$A$7817,0))</x:f>
        <x:v>需确认条件及分段</x:v>
      </x:c>
      <x:c r="AD17" s="23" t="str">
        <x:f>IF(INDEX('技能库'!$B$5:$B$793,MATCH(D17,'技能库'!$A$5:$A$793,0))&lt;&gt;'队伍面板'!D6,"技能不属于当前角色",IF(OR(ISNUMBER(SEARCH("缺少",AC17)),ISNUMBER(SEARCH("无首段",AC17))),IF(AND(H17="",I17="",J17="",L17="",K17=0,G17&lt;&gt;"无伤害"),"请填倍率或设辅助","已覆盖"),"请确认效果条件"))</x:f>
        <x:v>请确认效果条件</x:v>
      </x:c>
      <x:c r="AE17" s="38" t="n">
        <x:v>1</x:v>
      </x:c>
      <x:c r="AF17" s="38" t="n">
        <x:v>0</x:v>
      </x:c>
      <x:c r="AG17" s="38" t="n">
        <x:v>0</x:v>
      </x:c>
      <x:c r="AH17" s="38" t="n">
        <x:v>0</x:v>
      </x:c>
      <x:c r="AI17" s="38" t="n">
        <x:v>0</x:v>
      </x:c>
      <x:c r="AJ17" s="38" t="n">
        <x:v>0</x:v>
      </x:c>
      <x:c r="AK17" s="38" t="n">
        <x:v>1</x:v>
      </x:c>
    </x:row>
    <x:row r="18" ht="82" customHeight="1">
      <x:c r="A18" s="23" t="n">
        <x:v>14</x:v>
      </x:c>
      <x:c r="B18" s="23" t="n">
        <x:v>3</x:v>
      </x:c>
      <x:c r="C18" s="23" t="str">
        <x:v>战技</x:v>
      </x:c>
      <x:c r="D18" s="30" t="str">
        <x:v>100902</x:v>
      </x:c>
      <x:c r="E18" s="30" t="n">
        <x:v>10</x:v>
      </x:c>
      <x:c r="F18" s="23" t="n">
        <x:f>MIN(INDEX('技能库'!$G$5:$G$793,MATCH(D18,'技能库'!$A$5:$A$793,0)),E18+SUMIFS('星魂技能加级'!$E$5:$E$580,'星魂技能加级'!$B$5:$B$580,'队伍面板'!D6,'星魂技能加级'!$D$5:$D$580,D18,'星魂技能加级'!$C$5:$C$580,"&lt;="&amp;'队伍面板'!D10))</x:f>
        <x:v>10</x:v>
      </x:c>
      <x:c r="G18" s="30" t="str">
        <x:v>直伤</x:v>
      </x:c>
      <x:c r="H18" s="30"/>
      <x:c r="I18" s="30"/>
      <x:c r="J18" s="30"/>
      <x:c r="K18" s="30" t="n">
        <x:v>0</x:v>
      </x:c>
      <x:c r="L18" s="30"/>
      <x:c r="M18" s="30" t="n">
        <x:v>20</x:v>
      </x:c>
      <x:c r="N18" s="30" t="n">
        <x:v>30</x:v>
      </x:c>
      <x:c r="O18" s="30" t="n">
        <x:v>-1</x:v>
      </x:c>
      <x:c r="P18" s="30" t="n">
        <x:v>30</x:v>
      </x:c>
      <x:c r="Q18" s="32" t="n">
        <x:f>IF(H18="",INDEX('技能倍率库'!$F$5:$F$7817,MATCH(D18&amp;"_"&amp;F18,'技能倍率库'!$A$5:$A$7817,0)),H18)</x:f>
        <x:v>0.5</x:v>
      </x:c>
      <x:c r="R18" s="32" t="n">
        <x:f>IF(I18="",INDEX('技能倍率库'!$G$5:$G$7817,MATCH(D18&amp;"_"&amp;F18,'技能倍率库'!$A$5:$A$7817,0)),I18)</x:f>
        <x:v>0</x:v>
      </x:c>
      <x:c r="S18" s="32" t="n">
        <x:f>IF(J18="",INDEX('技能倍率库'!$H$5:$H$7817,MATCH(D18&amp;"_"&amp;F18,'技能倍率库'!$A$5:$A$7817,0)),J18)</x:f>
        <x:v>0</x:v>
      </x:c>
      <x:c r="T18" s="32" t="n">
        <x:f>IF(L18="",INDEX('技能倍率库'!$I$5:$I$7817,MATCH(D18&amp;"_"&amp;F18,'技能倍率库'!$A$5:$A$7817,0)),L18)</x:f>
        <x:v>0</x:v>
      </x:c>
      <x:c r="U18" s="25" t="str">
        <x:f>INDEX('技能倍率库'!$E$5:$E$7817,MATCH(D18&amp;"_"&amp;F18,'技能倍率库'!$A$5:$A$7817,0))</x:f>
        <x:v>对指定敌方单体造成等同于艾丝妲50%攻击力的火属性伤害，并额外造成4次伤害。每次伤害对随机敌方单体造成等同于艾丝妲50%攻击力的火属性伤害。</x:v>
      </x:c>
      <x:c r="V18" s="31" t="n">
        <x:f>Q18*'队伍面板'!D64+R18*'队伍面板'!D63+S18*'队伍面板'!D65+K18</x:f>
        <x:v>1011.5481600000002</x:v>
      </x:c>
      <x:c r="W18" s="31" t="n">
        <x:f>X18*IF(OR(G18="治疗",G18="护盾",G18="真实伤害",G18="无伤害"),1,0.9)</x:f>
        <x:v>819.817177083306</x:v>
      </x:c>
      <x:c r="X18" s="31" t="n">
        <x:f>IF('队伍面板'!D21&lt;&gt;"有效","输入无效",IF(INDEX('技能库'!$B$5:$B$793,MATCH(D18,'技能库'!$A$5:$A$793,0))&lt;&gt;'队伍面板'!D6,"技能不属于当前角色",IF(G18="无伤害",0,IF(G18="直伤",V18*(1+'队伍面板'!D74+AG18)*(1+'队伍面板'!D56)*(1+'队伍面板'!D57)*(1-'队伍面板'!D55)*('队伍面板'!D8+20)/(('队伍面板'!D8+20)+('循环设置'!$B$12+20)*MAX(0,1-'队伍面板'!D48-'队伍面板'!D49))*(1-MIN(0.9,MAX(-1,'循环设置'!$B$13-'队伍面板'!D50)))*(1+'队伍面板'!D51)*(1+'队伍面板'!D58)*(1-'循环设置'!$B$36)*(1+'队伍面板'!D67*'队伍面板'!D68),IF(G18="持续伤害",V18*(1+'队伍面板'!D74+AG18)*(1+'队伍面板'!D56)*(1+'队伍面板'!D57)*(1-'队伍面板'!D55)*('队伍面板'!D8+20)/(('队伍面板'!D8+20)+('循环设置'!$B$12+20)*MAX(0,1-'队伍面板'!D48-'队伍面板'!D49))*(1-MIN(0.9,MAX(-1,'循环设置'!$B$13-'队伍面板'!D50)))*(1+'队伍面板'!D51)*(1+'队伍面板'!D58)*(1-'循环设置'!$B$36),IF(G18="欢愉",'队伍面板'!D78*T18*(1+'队伍面板'!D75)*(1+'队伍面板'!D76)*(1+5*P18/(P18+240))*(1+AJ18)*AK18*(1+'队伍面板'!D67*'队伍面板'!D68)*('队伍面板'!D8+20)/(('队伍面板'!D8+20)+('循环设置'!$B$12+20)*MAX(0,1-'队伍面板'!D48-'队伍面板'!D49))*(1-MIN(0.9,MAX(-1,'循环设置'!$B$13-'队伍面板'!D50)))*(1+'队伍面板'!D51)*(1+'队伍面板'!D58)*(1-'循环设置'!$B$36),IF(G18="真实伤害",V18,IF(G18="治疗",V18*(1+'队伍面板'!D73+AI18),V18*(1+AH18)))))))))</x:f>
        <x:v>910.9079745370066</x:v>
      </x:c>
      <x:c r="Y18" s="31" t="n">
        <x:f>MIN(1,MAX(0,AE18*(1+'队伍面板'!D70)*(1-'循环设置'!$B$14)*(1-AF18)))</x:f>
        <x:v>0.6</x:v>
      </x:c>
      <x:c r="Z18" s="31" t="n">
        <x:f>X18*IF(G18="持续伤害",Y18,1)</x:f>
        <x:v>910.9079745370066</x:v>
      </x:c>
      <x:c r="AA18" s="31" t="n">
        <x:f>IF(OR(G18="治疗",G18="护盾",G18="无伤害"),0,X18*'队伍面板'!D59)</x:f>
        <x:v>0</x:v>
      </x:c>
      <x:c r="AB18" s="31" t="n">
        <x:f>M18*(1+'队伍面板'!D60)</x:f>
        <x:v>20</x:v>
      </x:c>
      <x:c r="AC18" s="23" t="str">
        <x:f>INDEX('技能倍率库'!$K$5:$K$7817,MATCH(D18&amp;"_"&amp;F18,'技能倍率库'!$A$5:$A$7817,0))</x:f>
        <x:v>需确认条件及分段</x:v>
      </x:c>
      <x:c r="AD18" s="23" t="str">
        <x:f>IF(INDEX('技能库'!$B$5:$B$793,MATCH(D18,'技能库'!$A$5:$A$793,0))&lt;&gt;'队伍面板'!D6,"技能不属于当前角色",IF(OR(ISNUMBER(SEARCH("缺少",AC18)),ISNUMBER(SEARCH("无首段",AC18))),IF(AND(H18="",I18="",J18="",L18="",K18=0,G18&lt;&gt;"无伤害"),"请填倍率或设辅助","已覆盖"),"请确认效果条件"))</x:f>
        <x:v>请确认效果条件</x:v>
      </x:c>
      <x:c r="AE18" s="38" t="n">
        <x:v>1</x:v>
      </x:c>
      <x:c r="AF18" s="38" t="n">
        <x:v>0</x:v>
      </x:c>
      <x:c r="AG18" s="38" t="n">
        <x:v>0</x:v>
      </x:c>
      <x:c r="AH18" s="38" t="n">
        <x:v>0</x:v>
      </x:c>
      <x:c r="AI18" s="38" t="n">
        <x:v>0</x:v>
      </x:c>
      <x:c r="AJ18" s="38" t="n">
        <x:v>0</x:v>
      </x:c>
      <x:c r="AK18" s="38" t="n">
        <x:v>1</x:v>
      </x:c>
    </x:row>
    <x:row r="19" ht="82" customHeight="1">
      <x:c r="A19" s="23" t="n">
        <x:v>15</x:v>
      </x:c>
      <x:c r="B19" s="23" t="n">
        <x:v>3</x:v>
      </x:c>
      <x:c r="C19" s="23" t="str">
        <x:v>终结技</x:v>
      </x:c>
      <x:c r="D19" s="30" t="str">
        <x:v>100903</x:v>
      </x:c>
      <x:c r="E19" s="30" t="n">
        <x:v>10</x:v>
      </x:c>
      <x:c r="F19" s="23" t="n">
        <x:f>MIN(INDEX('技能库'!$G$5:$G$793,MATCH(D19,'技能库'!$A$5:$A$793,0)),E19+SUMIFS('星魂技能加级'!$E$5:$E$580,'星魂技能加级'!$B$5:$B$580,'队伍面板'!D6,'星魂技能加级'!$D$5:$D$580,D19,'星魂技能加级'!$C$5:$C$580,"&lt;="&amp;'队伍面板'!D10))</x:f>
        <x:v>10</x:v>
      </x:c>
      <x:c r="G19" s="30" t="str">
        <x:v>无伤害</x:v>
      </x:c>
      <x:c r="H19" s="30"/>
      <x:c r="I19" s="30"/>
      <x:c r="J19" s="30"/>
      <x:c r="K19" s="30" t="n">
        <x:v>0</x:v>
      </x:c>
      <x:c r="L19" s="30"/>
      <x:c r="M19" s="30" t="n">
        <x:v>0</x:v>
      </x:c>
      <x:c r="N19" s="30" t="n">
        <x:v>5</x:v>
      </x:c>
      <x:c r="O19" s="30" t="n">
        <x:v>0</x:v>
      </x:c>
      <x:c r="P19" s="30" t="n">
        <x:v>30</x:v>
      </x:c>
      <x:c r="Q19" s="32" t="n">
        <x:f>IF(H19="",INDEX('技能倍率库'!$F$5:$F$7817,MATCH(D19&amp;"_"&amp;F19,'技能倍率库'!$A$5:$A$7817,0)),H19)</x:f>
        <x:v>0</x:v>
      </x:c>
      <x:c r="R19" s="32" t="n">
        <x:f>IF(I19="",INDEX('技能倍率库'!$G$5:$G$7817,MATCH(D19&amp;"_"&amp;F19,'技能倍率库'!$A$5:$A$7817,0)),I19)</x:f>
        <x:v>0</x:v>
      </x:c>
      <x:c r="S19" s="32" t="n">
        <x:f>IF(J19="",INDEX('技能倍率库'!$H$5:$H$7817,MATCH(D19&amp;"_"&amp;F19,'技能倍率库'!$A$5:$A$7817,0)),J19)</x:f>
        <x:v>0</x:v>
      </x:c>
      <x:c r="T19" s="32" t="n">
        <x:f>IF(L19="",INDEX('技能倍率库'!$I$5:$I$7817,MATCH(D19&amp;"_"&amp;F19,'技能倍率库'!$A$5:$A$7817,0)),L19)</x:f>
        <x:v>0</x:v>
      </x:c>
      <x:c r="U19" s="25" t="str">
        <x:f>INDEX('技能倍率库'!$E$5:$E$7817,MATCH(D19&amp;"_"&amp;F19,'技能倍率库'!$A$5:$A$7817,0))</x:f>
        <x:v>使我方全体速度提高50点，持续2回合。</x:v>
      </x:c>
      <x:c r="V19" s="31" t="n">
        <x:f>Q19*'队伍面板'!D64+R19*'队伍面板'!D63+S19*'队伍面板'!D65+K19</x:f>
        <x:v>0</x:v>
      </x:c>
      <x:c r="W19" s="31" t="n">
        <x:f>X19*IF(OR(G19="治疗",G19="护盾",G19="真实伤害",G19="无伤害"),1,0.9)</x:f>
        <x:v>0</x:v>
      </x:c>
      <x:c r="X19" s="31" t="n">
        <x:f>IF('队伍面板'!D21&lt;&gt;"有效","输入无效",IF(INDEX('技能库'!$B$5:$B$793,MATCH(D19,'技能库'!$A$5:$A$793,0))&lt;&gt;'队伍面板'!D6,"技能不属于当前角色",IF(G19="无伤害",0,IF(G19="直伤",V19*(1+'队伍面板'!D74+AG19)*(1+'队伍面板'!D56)*(1+'队伍面板'!D57)*(1-'队伍面板'!D55)*('队伍面板'!D8+20)/(('队伍面板'!D8+20)+('循环设置'!$B$12+20)*MAX(0,1-'队伍面板'!D48-'队伍面板'!D49))*(1-MIN(0.9,MAX(-1,'循环设置'!$B$13-'队伍面板'!D50)))*(1+'队伍面板'!D51)*(1+'队伍面板'!D58)*(1-'循环设置'!$B$36)*(1+'队伍面板'!D67*'队伍面板'!D68),IF(G19="持续伤害",V19*(1+'队伍面板'!D74+AG19)*(1+'队伍面板'!D56)*(1+'队伍面板'!D57)*(1-'队伍面板'!D55)*('队伍面板'!D8+20)/(('队伍面板'!D8+20)+('循环设置'!$B$12+20)*MAX(0,1-'队伍面板'!D48-'队伍面板'!D49))*(1-MIN(0.9,MAX(-1,'循环设置'!$B$13-'队伍面板'!D50)))*(1+'队伍面板'!D51)*(1+'队伍面板'!D58)*(1-'循环设置'!$B$36),IF(G19="欢愉",'队伍面板'!D78*T19*(1+'队伍面板'!D75)*(1+'队伍面板'!D76)*(1+5*P19/(P19+240))*(1+AJ19)*AK19*(1+'队伍面板'!D67*'队伍面板'!D68)*('队伍面板'!D8+20)/(('队伍面板'!D8+20)+('循环设置'!$B$12+20)*MAX(0,1-'队伍面板'!D48-'队伍面板'!D49))*(1-MIN(0.9,MAX(-1,'循环设置'!$B$13-'队伍面板'!D50)))*(1+'队伍面板'!D51)*(1+'队伍面板'!D58)*(1-'循环设置'!$B$36),IF(G19="真实伤害",V19,IF(G19="治疗",V19*(1+'队伍面板'!D73+AI19),V19*(1+AH19)))))))))</x:f>
        <x:v>0</x:v>
      </x:c>
      <x:c r="Y19" s="31" t="n">
        <x:f>MIN(1,MAX(0,AE19*(1+'队伍面板'!D70)*(1-'循环设置'!$B$14)*(1-AF19)))</x:f>
        <x:v>0.6</x:v>
      </x:c>
      <x:c r="Z19" s="31" t="n">
        <x:f>X19*IF(G19="持续伤害",Y19,1)</x:f>
        <x:v>0</x:v>
      </x:c>
      <x:c r="AA19" s="31" t="n">
        <x:f>IF(OR(G19="治疗",G19="护盾",G19="无伤害"),0,X19*'队伍面板'!D59)</x:f>
        <x:v>0</x:v>
      </x:c>
      <x:c r="AB19" s="31" t="n">
        <x:f>M19*(1+'队伍面板'!D60)</x:f>
        <x:v>0</x:v>
      </x:c>
      <x:c r="AC19" s="23" t="str">
        <x:f>INDEX('技能倍率库'!$K$5:$K$7817,MATCH(D19&amp;"_"&amp;F19,'技能倍率库'!$A$5:$A$7817,0))</x:f>
        <x:v>无首段伤害倍率，请覆盖或设为辅助技能</x:v>
      </x:c>
      <x:c r="AD19" s="23" t="str">
        <x:f>IF(INDEX('技能库'!$B$5:$B$793,MATCH(D19,'技能库'!$A$5:$A$793,0))&lt;&gt;'队伍面板'!D6,"技能不属于当前角色",IF(OR(ISNUMBER(SEARCH("缺少",AC19)),ISNUMBER(SEARCH("无首段",AC19))),IF(AND(H19="",I19="",J19="",L19="",K19=0,G19&lt;&gt;"无伤害"),"请填倍率或设辅助","已覆盖"),"请确认效果条件"))</x:f>
        <x:v>已覆盖</x:v>
      </x:c>
      <x:c r="AE19" s="38" t="n">
        <x:v>1</x:v>
      </x:c>
      <x:c r="AF19" s="38" t="n">
        <x:v>0</x:v>
      </x:c>
      <x:c r="AG19" s="38" t="n">
        <x:v>0</x:v>
      </x:c>
      <x:c r="AH19" s="38" t="n">
        <x:v>0</x:v>
      </x:c>
      <x:c r="AI19" s="38" t="n">
        <x:v>0</x:v>
      </x:c>
      <x:c r="AJ19" s="38" t="n">
        <x:v>0</x:v>
      </x:c>
      <x:c r="AK19" s="38" t="n">
        <x:v>1</x:v>
      </x:c>
    </x:row>
    <x:row r="20" ht="82" customHeight="1">
      <x:c r="A20" s="23" t="n">
        <x:v>16</x:v>
      </x:c>
      <x:c r="B20" s="23" t="n">
        <x:v>3</x:v>
      </x:c>
      <x:c r="C20" s="23" t="str">
        <x:v>追加/忆灵</x:v>
      </x:c>
      <x:c r="D20" s="30" t="str">
        <x:v>100901</x:v>
      </x:c>
      <x:c r="E20" s="30" t="n">
        <x:v>6</x:v>
      </x:c>
      <x:c r="F20" s="23" t="n">
        <x:f>MIN(INDEX('技能库'!$G$5:$G$793,MATCH(D20,'技能库'!$A$5:$A$793,0)),E20+SUMIFS('星魂技能加级'!$E$5:$E$580,'星魂技能加级'!$B$5:$B$580,'队伍面板'!D6,'星魂技能加级'!$D$5:$D$580,D20,'星魂技能加级'!$C$5:$C$580,"&lt;="&amp;'队伍面板'!D10))</x:f>
        <x:v>6</x:v>
      </x:c>
      <x:c r="G20" s="30" t="str">
        <x:v>直伤</x:v>
      </x:c>
      <x:c r="H20" s="30"/>
      <x:c r="I20" s="30"/>
      <x:c r="J20" s="30"/>
      <x:c r="K20" s="30" t="n">
        <x:v>0</x:v>
      </x:c>
      <x:c r="L20" s="30"/>
      <x:c r="M20" s="30" t="n">
        <x:v>30</x:v>
      </x:c>
      <x:c r="N20" s="30" t="n">
        <x:v>5</x:v>
      </x:c>
      <x:c r="O20" s="30" t="n">
        <x:v>0</x:v>
      </x:c>
      <x:c r="P20" s="30" t="n">
        <x:v>30</x:v>
      </x:c>
      <x:c r="Q20" s="32" t="n">
        <x:f>IF(H20="",INDEX('技能倍率库'!$F$5:$F$7817,MATCH(D20&amp;"_"&amp;F20,'技能倍率库'!$A$5:$A$7817,0)),H20)</x:f>
        <x:v>1</x:v>
      </x:c>
      <x:c r="R20" s="32" t="n">
        <x:f>IF(I20="",INDEX('技能倍率库'!$G$5:$G$7817,MATCH(D20&amp;"_"&amp;F20,'技能倍率库'!$A$5:$A$7817,0)),I20)</x:f>
        <x:v>0</x:v>
      </x:c>
      <x:c r="S20" s="32" t="n">
        <x:f>IF(J20="",INDEX('技能倍率库'!$H$5:$H$7817,MATCH(D20&amp;"_"&amp;F20,'技能倍率库'!$A$5:$A$7817,0)),J20)</x:f>
        <x:v>0</x:v>
      </x:c>
      <x:c r="T20" s="32" t="n">
        <x:f>IF(L20="",INDEX('技能倍率库'!$I$5:$I$7817,MATCH(D20&amp;"_"&amp;F20,'技能倍率库'!$A$5:$A$7817,0)),L20)</x:f>
        <x:v>0</x:v>
      </x:c>
      <x:c r="U20" s="25" t="str">
        <x:f>INDEX('技能倍率库'!$E$5:$E$7817,MATCH(D20&amp;"_"&amp;F20,'技能倍率库'!$A$5:$A$7817,0))</x:f>
        <x:v>对指定敌方单体造成等同于艾丝妲100%攻击力的火属性伤害。</x:v>
      </x:c>
      <x:c r="V20" s="31" t="n">
        <x:f>Q20*'队伍面板'!D64+R20*'队伍面板'!D63+S20*'队伍面板'!D65+K20</x:f>
        <x:v>2023.0963200000003</x:v>
      </x:c>
      <x:c r="W20" s="31" t="n">
        <x:f>X20*IF(OR(G20="治疗",G20="护盾",G20="真实伤害",G20="无伤害"),1,0.9)</x:f>
        <x:v>1639.634354166612</x:v>
      </x:c>
      <x:c r="X20" s="31" t="n">
        <x:f>IF('队伍面板'!D21&lt;&gt;"有效","输入无效",IF(INDEX('技能库'!$B$5:$B$793,MATCH(D20,'技能库'!$A$5:$A$793,0))&lt;&gt;'队伍面板'!D6,"技能不属于当前角色",IF(G20="无伤害",0,IF(G20="直伤",V20*(1+'队伍面板'!D74+AG20)*(1+'队伍面板'!D56)*(1+'队伍面板'!D57)*(1-'队伍面板'!D55)*('队伍面板'!D8+20)/(('队伍面板'!D8+20)+('循环设置'!$B$12+20)*MAX(0,1-'队伍面板'!D48-'队伍面板'!D49))*(1-MIN(0.9,MAX(-1,'循环设置'!$B$13-'队伍面板'!D50)))*(1+'队伍面板'!D51)*(1+'队伍面板'!D58)*(1-'循环设置'!$B$36)*(1+'队伍面板'!D67*'队伍面板'!D68),IF(G20="持续伤害",V20*(1+'队伍面板'!D74+AG20)*(1+'队伍面板'!D56)*(1+'队伍面板'!D57)*(1-'队伍面板'!D55)*('队伍面板'!D8+20)/(('队伍面板'!D8+20)+('循环设置'!$B$12+20)*MAX(0,1-'队伍面板'!D48-'队伍面板'!D49))*(1-MIN(0.9,MAX(-1,'循环设置'!$B$13-'队伍面板'!D50)))*(1+'队伍面板'!D51)*(1+'队伍面板'!D58)*(1-'循环设置'!$B$36),IF(G20="欢愉",'队伍面板'!D78*T20*(1+'队伍面板'!D75)*(1+'队伍面板'!D76)*(1+5*P20/(P20+240))*(1+AJ20)*AK20*(1+'队伍面板'!D67*'队伍面板'!D68)*('队伍面板'!D8+20)/(('队伍面板'!D8+20)+('循环设置'!$B$12+20)*MAX(0,1-'队伍面板'!D48-'队伍面板'!D49))*(1-MIN(0.9,MAX(-1,'循环设置'!$B$13-'队伍面板'!D50)))*(1+'队伍面板'!D51)*(1+'队伍面板'!D58)*(1-'循环设置'!$B$36),IF(G20="真实伤害",V20,IF(G20="治疗",V20*(1+'队伍面板'!D73+AI20),V20*(1+AH20)))))))))</x:f>
        <x:v>1821.8159490740131</x:v>
      </x:c>
      <x:c r="Y20" s="31" t="n">
        <x:f>MIN(1,MAX(0,AE20*(1+'队伍面板'!D70)*(1-'循环设置'!$B$14)*(1-AF20)))</x:f>
        <x:v>0.6</x:v>
      </x:c>
      <x:c r="Z20" s="31" t="n">
        <x:f>X20*IF(G20="持续伤害",Y20,1)</x:f>
        <x:v>1821.8159490740131</x:v>
      </x:c>
      <x:c r="AA20" s="31" t="n">
        <x:f>IF(OR(G20="治疗",G20="护盾",G20="无伤害"),0,X20*'队伍面板'!D59)</x:f>
        <x:v>0</x:v>
      </x:c>
      <x:c r="AB20" s="31" t="n">
        <x:f>M20*(1+'队伍面板'!D60)</x:f>
        <x:v>30</x:v>
      </x:c>
      <x:c r="AC20" s="23" t="str">
        <x:f>INDEX('技能倍率库'!$K$5:$K$7817,MATCH(D20&amp;"_"&amp;F20,'技能倍率库'!$A$5:$A$7817,0))</x:f>
        <x:v>需确认条件及分段</x:v>
      </x:c>
      <x:c r="AD20" s="23" t="str">
        <x:f>IF(INDEX('技能库'!$B$5:$B$793,MATCH(D20,'技能库'!$A$5:$A$793,0))&lt;&gt;'队伍面板'!D6,"技能不属于当前角色",IF(OR(ISNUMBER(SEARCH("缺少",AC20)),ISNUMBER(SEARCH("无首段",AC20))),IF(AND(H20="",I20="",J20="",L20="",K20=0,G20&lt;&gt;"无伤害"),"请填倍率或设辅助","已覆盖"),"请确认效果条件"))</x:f>
        <x:v>请确认效果条件</x:v>
      </x:c>
      <x:c r="AE20" s="38" t="n">
        <x:v>1</x:v>
      </x:c>
      <x:c r="AF20" s="38" t="n">
        <x:v>0</x:v>
      </x:c>
      <x:c r="AG20" s="38" t="n">
        <x:v>0</x:v>
      </x:c>
      <x:c r="AH20" s="38" t="n">
        <x:v>0</x:v>
      </x:c>
      <x:c r="AI20" s="38" t="n">
        <x:v>0</x:v>
      </x:c>
      <x:c r="AJ20" s="38" t="n">
        <x:v>0</x:v>
      </x:c>
      <x:c r="AK20" s="38" t="n">
        <x:v>1</x:v>
      </x:c>
    </x:row>
    <x:row r="21" ht="82" customHeight="1">
      <x:c r="A21" s="23" t="n">
        <x:v>17</x:v>
      </x:c>
      <x:c r="B21" s="23" t="n">
        <x:v>3</x:v>
      </x:c>
      <x:c r="C21" s="23" t="str">
        <x:v>持续伤害</x:v>
      </x:c>
      <x:c r="D21" s="30" t="str">
        <x:v>100901</x:v>
      </x:c>
      <x:c r="E21" s="30" t="n">
        <x:v>6</x:v>
      </x:c>
      <x:c r="F21" s="23" t="n">
        <x:f>MIN(INDEX('技能库'!$G$5:$G$793,MATCH(D21,'技能库'!$A$5:$A$793,0)),E21+SUMIFS('星魂技能加级'!$E$5:$E$580,'星魂技能加级'!$B$5:$B$580,'队伍面板'!D6,'星魂技能加级'!$D$5:$D$580,D21,'星魂技能加级'!$C$5:$C$580,"&lt;="&amp;'队伍面板'!D10))</x:f>
        <x:v>6</x:v>
      </x:c>
      <x:c r="G21" s="30" t="str">
        <x:v>持续伤害</x:v>
      </x:c>
      <x:c r="H21" s="30"/>
      <x:c r="I21" s="30"/>
      <x:c r="J21" s="30"/>
      <x:c r="K21" s="30" t="n">
        <x:v>0</x:v>
      </x:c>
      <x:c r="L21" s="30"/>
      <x:c r="M21" s="30" t="n">
        <x:v>30</x:v>
      </x:c>
      <x:c r="N21" s="30" t="n">
        <x:v>5</x:v>
      </x:c>
      <x:c r="O21" s="30" t="n">
        <x:v>0</x:v>
      </x:c>
      <x:c r="P21" s="30" t="n">
        <x:v>30</x:v>
      </x:c>
      <x:c r="Q21" s="32" t="n">
        <x:f>IF(H21="",INDEX('技能倍率库'!$F$5:$F$7817,MATCH(D21&amp;"_"&amp;F21,'技能倍率库'!$A$5:$A$7817,0)),H21)</x:f>
        <x:v>1</x:v>
      </x:c>
      <x:c r="R21" s="32" t="n">
        <x:f>IF(I21="",INDEX('技能倍率库'!$G$5:$G$7817,MATCH(D21&amp;"_"&amp;F21,'技能倍率库'!$A$5:$A$7817,0)),I21)</x:f>
        <x:v>0</x:v>
      </x:c>
      <x:c r="S21" s="32" t="n">
        <x:f>IF(J21="",INDEX('技能倍率库'!$H$5:$H$7817,MATCH(D21&amp;"_"&amp;F21,'技能倍率库'!$A$5:$A$7817,0)),J21)</x:f>
        <x:v>0</x:v>
      </x:c>
      <x:c r="T21" s="32" t="n">
        <x:f>IF(L21="",INDEX('技能倍率库'!$I$5:$I$7817,MATCH(D21&amp;"_"&amp;F21,'技能倍率库'!$A$5:$A$7817,0)),L21)</x:f>
        <x:v>0</x:v>
      </x:c>
      <x:c r="U21" s="25" t="str">
        <x:f>INDEX('技能倍率库'!$E$5:$E$7817,MATCH(D21&amp;"_"&amp;F21,'技能倍率库'!$A$5:$A$7817,0))</x:f>
        <x:v>对指定敌方单体造成等同于艾丝妲100%攻击力的火属性伤害。</x:v>
      </x:c>
      <x:c r="V21" s="31" t="n">
        <x:f>Q21*'队伍面板'!D64+R21*'队伍面板'!D63+S21*'队伍面板'!D65+K21</x:f>
        <x:v>2023.0963200000003</x:v>
      </x:c>
      <x:c r="W21" s="31" t="n">
        <x:f>X21*IF(OR(G21="治疗",G21="护盾",G21="真实伤害",G21="无伤害"),1,0.9)</x:f>
        <x:v>829.2624766928374</x:v>
      </x:c>
      <x:c r="X21" s="31" t="n">
        <x:f>IF('队伍面板'!D21&lt;&gt;"有效","输入无效",IF(INDEX('技能库'!$B$5:$B$793,MATCH(D21,'技能库'!$A$5:$A$793,0))&lt;&gt;'队伍面板'!D6,"技能不属于当前角色",IF(G21="无伤害",0,IF(G21="直伤",V21*(1+'队伍面板'!D74+AG21)*(1+'队伍面板'!D56)*(1+'队伍面板'!D57)*(1-'队伍面板'!D55)*('队伍面板'!D8+20)/(('队伍面板'!D8+20)+('循环设置'!$B$12+20)*MAX(0,1-'队伍面板'!D48-'队伍面板'!D49))*(1-MIN(0.9,MAX(-1,'循环设置'!$B$13-'队伍面板'!D50)))*(1+'队伍面板'!D51)*(1+'队伍面板'!D58)*(1-'循环设置'!$B$36)*(1+'队伍面板'!D67*'队伍面板'!D68),IF(G21="持续伤害",V21*(1+'队伍面板'!D74+AG21)*(1+'队伍面板'!D56)*(1+'队伍面板'!D57)*(1-'队伍面板'!D55)*('队伍面板'!D8+20)/(('队伍面板'!D8+20)+('循环设置'!$B$12+20)*MAX(0,1-'队伍面板'!D48-'队伍面板'!D49))*(1-MIN(0.9,MAX(-1,'循环设置'!$B$13-'队伍面板'!D50)))*(1+'队伍面板'!D51)*(1+'队伍面板'!D58)*(1-'循环设置'!$B$36),IF(G21="欢愉",'队伍面板'!D78*T21*(1+'队伍面板'!D75)*(1+'队伍面板'!D76)*(1+5*P21/(P21+240))*(1+AJ21)*AK21*(1+'队伍面板'!D67*'队伍面板'!D68)*('队伍面板'!D8+20)/(('队伍面板'!D8+20)+('循环设置'!$B$12+20)*MAX(0,1-'队伍面板'!D48-'队伍面板'!D49))*(1-MIN(0.9,MAX(-1,'循环设置'!$B$13-'队伍面板'!D50)))*(1+'队伍面板'!D51)*(1+'队伍面板'!D58)*(1-'循环设置'!$B$36),IF(G21="真实伤害",V21,IF(G21="治疗",V21*(1+'队伍面板'!D73+AI21),V21*(1+AH21)))))))))</x:f>
        <x:v>921.4027518809304</x:v>
      </x:c>
      <x:c r="Y21" s="31" t="n">
        <x:f>MIN(1,MAX(0,AE21*(1+'队伍面板'!D70)*(1-'循环设置'!$B$14)*(1-AF21)))</x:f>
        <x:v>0.6</x:v>
      </x:c>
      <x:c r="Z21" s="31" t="n">
        <x:f>X21*IF(G21="持续伤害",Y21,1)</x:f>
        <x:v>552.8416511285582</x:v>
      </x:c>
      <x:c r="AA21" s="31" t="n">
        <x:f>IF(OR(G21="治疗",G21="护盾",G21="无伤害"),0,X21*'队伍面板'!D59)</x:f>
        <x:v>0</x:v>
      </x:c>
      <x:c r="AB21" s="31" t="n">
        <x:f>M21*(1+'队伍面板'!D60)</x:f>
        <x:v>30</x:v>
      </x:c>
      <x:c r="AC21" s="23" t="str">
        <x:f>INDEX('技能倍率库'!$K$5:$K$7817,MATCH(D21&amp;"_"&amp;F21,'技能倍率库'!$A$5:$A$7817,0))</x:f>
        <x:v>需确认条件及分段</x:v>
      </x:c>
      <x:c r="AD21" s="23" t="str">
        <x:f>IF(INDEX('技能库'!$B$5:$B$793,MATCH(D21,'技能库'!$A$5:$A$793,0))&lt;&gt;'队伍面板'!D6,"技能不属于当前角色",IF(OR(ISNUMBER(SEARCH("缺少",AC21)),ISNUMBER(SEARCH("无首段",AC21))),IF(AND(H21="",I21="",J21="",L21="",K21=0,G21&lt;&gt;"无伤害"),"请填倍率或设辅助","已覆盖"),"请确认效果条件"))</x:f>
        <x:v>请确认效果条件</x:v>
      </x:c>
      <x:c r="AE21" s="38" t="n">
        <x:v>1</x:v>
      </x:c>
      <x:c r="AF21" s="38" t="n">
        <x:v>0</x:v>
      </x:c>
      <x:c r="AG21" s="38" t="n">
        <x:v>0</x:v>
      </x:c>
      <x:c r="AH21" s="38" t="n">
        <x:v>0</x:v>
      </x:c>
      <x:c r="AI21" s="38" t="n">
        <x:v>0</x:v>
      </x:c>
      <x:c r="AJ21" s="38" t="n">
        <x:v>0</x:v>
      </x:c>
      <x:c r="AK21" s="38" t="n">
        <x:v>1</x:v>
      </x:c>
    </x:row>
    <x:row r="22" ht="82" customHeight="1">
      <x:c r="A22" s="23" t="n">
        <x:v>18</x:v>
      </x:c>
      <x:c r="B22" s="23" t="n">
        <x:v>3</x:v>
      </x:c>
      <x:c r="C22" s="23" t="str">
        <x:v>欢愉技</x:v>
      </x:c>
      <x:c r="D22" s="30" t="str">
        <x:v>100901</x:v>
      </x:c>
      <x:c r="E22" s="30" t="n">
        <x:v>6</x:v>
      </x:c>
      <x:c r="F22" s="23" t="n">
        <x:f>MIN(INDEX('技能库'!$G$5:$G$793,MATCH(D22,'技能库'!$A$5:$A$793,0)),E22+SUMIFS('星魂技能加级'!$E$5:$E$580,'星魂技能加级'!$B$5:$B$580,'队伍面板'!D6,'星魂技能加级'!$D$5:$D$580,D22,'星魂技能加级'!$C$5:$C$580,"&lt;="&amp;'队伍面板'!D10))</x:f>
        <x:v>6</x:v>
      </x:c>
      <x:c r="G22" s="30" t="str">
        <x:v>欢愉</x:v>
      </x:c>
      <x:c r="H22" s="30"/>
      <x:c r="I22" s="30"/>
      <x:c r="J22" s="30"/>
      <x:c r="K22" s="30" t="n">
        <x:v>0</x:v>
      </x:c>
      <x:c r="L22" s="30"/>
      <x:c r="M22" s="30" t="n">
        <x:v>30</x:v>
      </x:c>
      <x:c r="N22" s="30" t="n">
        <x:v>5</x:v>
      </x:c>
      <x:c r="O22" s="30" t="n">
        <x:v>0</x:v>
      </x:c>
      <x:c r="P22" s="30" t="n">
        <x:v>30</x:v>
      </x:c>
      <x:c r="Q22" s="32" t="n">
        <x:f>IF(H22="",INDEX('技能倍率库'!$F$5:$F$7817,MATCH(D22&amp;"_"&amp;F22,'技能倍率库'!$A$5:$A$7817,0)),H22)</x:f>
        <x:v>1</x:v>
      </x:c>
      <x:c r="R22" s="32" t="n">
        <x:f>IF(I22="",INDEX('技能倍率库'!$G$5:$G$7817,MATCH(D22&amp;"_"&amp;F22,'技能倍率库'!$A$5:$A$7817,0)),I22)</x:f>
        <x:v>0</x:v>
      </x:c>
      <x:c r="S22" s="32" t="n">
        <x:f>IF(J22="",INDEX('技能倍率库'!$H$5:$H$7817,MATCH(D22&amp;"_"&amp;F22,'技能倍率库'!$A$5:$A$7817,0)),J22)</x:f>
        <x:v>0</x:v>
      </x:c>
      <x:c r="T22" s="32" t="n">
        <x:f>IF(L22="",INDEX('技能倍率库'!$I$5:$I$7817,MATCH(D22&amp;"_"&amp;F22,'技能倍率库'!$A$5:$A$7817,0)),L22)</x:f>
        <x:v>0</x:v>
      </x:c>
      <x:c r="U22" s="25" t="str">
        <x:f>INDEX('技能倍率库'!$E$5:$E$7817,MATCH(D22&amp;"_"&amp;F22,'技能倍率库'!$A$5:$A$7817,0))</x:f>
        <x:v>对指定敌方单体造成等同于艾丝妲100%攻击力的火属性伤害。</x:v>
      </x:c>
      <x:c r="V22" s="31" t="n">
        <x:f>Q22*'队伍面板'!D64+R22*'队伍面板'!D63+S22*'队伍面板'!D65+K22</x:f>
        <x:v>2023.0963200000003</x:v>
      </x:c>
      <x:c r="W22" s="31" t="n">
        <x:f>X22*IF(OR(G22="治疗",G22="护盾",G22="真实伤害",G22="无伤害"),1,0.9)</x:f>
        <x:v>0</x:v>
      </x:c>
      <x:c r="X22" s="31" t="n">
        <x:f>IF('队伍面板'!D21&lt;&gt;"有效","输入无效",IF(INDEX('技能库'!$B$5:$B$793,MATCH(D22,'技能库'!$A$5:$A$793,0))&lt;&gt;'队伍面板'!D6,"技能不属于当前角色",IF(G22="无伤害",0,IF(G22="直伤",V22*(1+'队伍面板'!D74+AG22)*(1+'队伍面板'!D56)*(1+'队伍面板'!D57)*(1-'队伍面板'!D55)*('队伍面板'!D8+20)/(('队伍面板'!D8+20)+('循环设置'!$B$12+20)*MAX(0,1-'队伍面板'!D48-'队伍面板'!D49))*(1-MIN(0.9,MAX(-1,'循环设置'!$B$13-'队伍面板'!D50)))*(1+'队伍面板'!D51)*(1+'队伍面板'!D58)*(1-'循环设置'!$B$36)*(1+'队伍面板'!D67*'队伍面板'!D68),IF(G22="持续伤害",V22*(1+'队伍面板'!D74+AG22)*(1+'队伍面板'!D56)*(1+'队伍面板'!D57)*(1-'队伍面板'!D55)*('队伍面板'!D8+20)/(('队伍面板'!D8+20)+('循环设置'!$B$12+20)*MAX(0,1-'队伍面板'!D48-'队伍面板'!D49))*(1-MIN(0.9,MAX(-1,'循环设置'!$B$13-'队伍面板'!D50)))*(1+'队伍面板'!D51)*(1+'队伍面板'!D58)*(1-'循环设置'!$B$36),IF(G22="欢愉",'队伍面板'!D78*T22*(1+'队伍面板'!D75)*(1+'队伍面板'!D76)*(1+5*P22/(P22+240))*(1+AJ22)*AK22*(1+'队伍面板'!D67*'队伍面板'!D68)*('队伍面板'!D8+20)/(('队伍面板'!D8+20)+('循环设置'!$B$12+20)*MAX(0,1-'队伍面板'!D48-'队伍面板'!D49))*(1-MIN(0.9,MAX(-1,'循环设置'!$B$13-'队伍面板'!D50)))*(1+'队伍面板'!D51)*(1+'队伍面板'!D58)*(1-'循环设置'!$B$36),IF(G22="真实伤害",V22,IF(G22="治疗",V22*(1+'队伍面板'!D73+AI22),V22*(1+AH22)))))))))</x:f>
        <x:v>0</x:v>
      </x:c>
      <x:c r="Y22" s="31" t="n">
        <x:f>MIN(1,MAX(0,AE22*(1+'队伍面板'!D70)*(1-'循环设置'!$B$14)*(1-AF22)))</x:f>
        <x:v>0.6</x:v>
      </x:c>
      <x:c r="Z22" s="31" t="n">
        <x:f>X22*IF(G22="持续伤害",Y22,1)</x:f>
        <x:v>0</x:v>
      </x:c>
      <x:c r="AA22" s="31" t="n">
        <x:f>IF(OR(G22="治疗",G22="护盾",G22="无伤害"),0,X22*'队伍面板'!D59)</x:f>
        <x:v>0</x:v>
      </x:c>
      <x:c r="AB22" s="31" t="n">
        <x:f>M22*(1+'队伍面板'!D60)</x:f>
        <x:v>30</x:v>
      </x:c>
      <x:c r="AC22" s="23" t="str">
        <x:f>INDEX('技能倍率库'!$K$5:$K$7817,MATCH(D22&amp;"_"&amp;F22,'技能倍率库'!$A$5:$A$7817,0))</x:f>
        <x:v>需确认条件及分段</x:v>
      </x:c>
      <x:c r="AD22" s="23" t="str">
        <x:f>IF(INDEX('技能库'!$B$5:$B$793,MATCH(D22,'技能库'!$A$5:$A$793,0))&lt;&gt;'队伍面板'!D6,"技能不属于当前角色",IF(OR(ISNUMBER(SEARCH("缺少",AC22)),ISNUMBER(SEARCH("无首段",AC22))),IF(AND(H22="",I22="",J22="",L22="",K22=0,G22&lt;&gt;"无伤害"),"请填倍率或设辅助","已覆盖"),"请确认效果条件"))</x:f>
        <x:v>请确认效果条件</x:v>
      </x:c>
      <x:c r="AE22" s="38" t="n">
        <x:v>1</x:v>
      </x:c>
      <x:c r="AF22" s="38" t="n">
        <x:v>0</x:v>
      </x:c>
      <x:c r="AG22" s="38" t="n">
        <x:v>0</x:v>
      </x:c>
      <x:c r="AH22" s="38" t="n">
        <x:v>0</x:v>
      </x:c>
      <x:c r="AI22" s="38" t="n">
        <x:v>0</x:v>
      </x:c>
      <x:c r="AJ22" s="38" t="n">
        <x:v>0</x:v>
      </x:c>
      <x:c r="AK22" s="38" t="n">
        <x:v>1</x:v>
      </x:c>
    </x:row>
    <x:row r="23" ht="82" customHeight="1">
      <x:c r="A23" s="23" t="n">
        <x:v>19</x:v>
      </x:c>
      <x:c r="B23" s="23" t="n">
        <x:v>4</x:v>
      </x:c>
      <x:c r="C23" s="23" t="str">
        <x:v>普攻</x:v>
      </x:c>
      <x:c r="D23" s="30" t="str">
        <x:v>100801</x:v>
      </x:c>
      <x:c r="E23" s="30" t="n">
        <x:v>6</x:v>
      </x:c>
      <x:c r="F23" s="23" t="n">
        <x:f>MIN(INDEX('技能库'!$G$5:$G$793,MATCH(D23,'技能库'!$A$5:$A$793,0)),E23+SUMIFS('星魂技能加级'!$E$5:$E$580,'星魂技能加级'!$B$5:$B$580,'队伍面板'!E6,'星魂技能加级'!$D$5:$D$580,D23,'星魂技能加级'!$C$5:$C$580,"&lt;="&amp;'队伍面板'!E10))</x:f>
        <x:v>6</x:v>
      </x:c>
      <x:c r="G23" s="30" t="str">
        <x:v>直伤</x:v>
      </x:c>
      <x:c r="H23" s="30"/>
      <x:c r="I23" s="30"/>
      <x:c r="J23" s="30"/>
      <x:c r="K23" s="30" t="n">
        <x:v>0</x:v>
      </x:c>
      <x:c r="L23" s="30"/>
      <x:c r="M23" s="30" t="n">
        <x:v>10</x:v>
      </x:c>
      <x:c r="N23" s="30" t="n">
        <x:v>20</x:v>
      </x:c>
      <x:c r="O23" s="30" t="n">
        <x:v>1</x:v>
      </x:c>
      <x:c r="P23" s="30" t="n">
        <x:v>30</x:v>
      </x:c>
      <x:c r="Q23" s="32" t="n">
        <x:f>IF(H23="",INDEX('技能倍率库'!$F$5:$F$7817,MATCH(D23&amp;"_"&amp;F23,'技能倍率库'!$A$5:$A$7817,0)),H23)</x:f>
        <x:v>1</x:v>
      </x:c>
      <x:c r="R23" s="32" t="n">
        <x:f>IF(I23="",INDEX('技能倍率库'!$G$5:$G$7817,MATCH(D23&amp;"_"&amp;F23,'技能倍率库'!$A$5:$A$7817,0)),I23)</x:f>
        <x:v>0</x:v>
      </x:c>
      <x:c r="S23" s="32" t="n">
        <x:f>IF(J23="",INDEX('技能倍率库'!$H$5:$H$7817,MATCH(D23&amp;"_"&amp;F23,'技能倍率库'!$A$5:$A$7817,0)),J23)</x:f>
        <x:v>0</x:v>
      </x:c>
      <x:c r="T23" s="32" t="n">
        <x:f>IF(L23="",INDEX('技能倍率库'!$I$5:$I$7817,MATCH(D23&amp;"_"&amp;F23,'技能倍率库'!$A$5:$A$7817,0)),L23)</x:f>
        <x:v>0</x:v>
      </x:c>
      <x:c r="U23" s="25" t="str">
        <x:f>INDEX('技能倍率库'!$E$5:$E$7817,MATCH(D23&amp;"_"&amp;F23,'技能倍率库'!$A$5:$A$7817,0))</x:f>
        <x:v>对指定敌方单体造成等同于阿兰100%攻击力的雷属性伤害。</x:v>
      </x:c>
      <x:c r="V23" s="31" t="n">
        <x:f>Q23*'队伍面板'!E64+R23*'队伍面板'!E63+S23*'队伍面板'!E65+K23</x:f>
        <x:v>2454.9235200000003</x:v>
      </x:c>
      <x:c r="W23" s="31" t="n">
        <x:f>X23*IF(OR(G23="治疗",G23="护盾",G23="真实伤害",G23="无伤害"),1,0.9)</x:f>
        <x:v>1558.3004987239597</x:v>
      </x:c>
      <x:c r="X23" s="31" t="n">
        <x:f>IF('队伍面板'!E21&lt;&gt;"有效","输入无效",IF(INDEX('技能库'!$B$5:$B$793,MATCH(D23,'技能库'!$A$5:$A$793,0))&lt;&gt;'队伍面板'!E6,"技能不属于当前角色",IF(G23="无伤害",0,IF(G23="直伤",V23*(1+'队伍面板'!E74+AG23)*(1+'队伍面板'!E56)*(1+'队伍面板'!E57)*(1-'队伍面板'!E55)*('队伍面板'!E8+20)/(('队伍面板'!E8+20)+('循环设置'!$B$12+20)*MAX(0,1-'队伍面板'!E48-'队伍面板'!E49))*(1-MIN(0.9,MAX(-1,'循环设置'!$B$13-'队伍面板'!E50)))*(1+'队伍面板'!E51)*(1+'队伍面板'!E58)*(1-'循环设置'!$B$36)*(1+'队伍面板'!E67*'队伍面板'!E68),IF(G23="持续伤害",V23*(1+'队伍面板'!E74+AG23)*(1+'队伍面板'!E56)*(1+'队伍面板'!E57)*(1-'队伍面板'!E55)*('队伍面板'!E8+20)/(('队伍面板'!E8+20)+('循环设置'!$B$12+20)*MAX(0,1-'队伍面板'!E48-'队伍面板'!E49))*(1-MIN(0.9,MAX(-1,'循环设置'!$B$13-'队伍面板'!E50)))*(1+'队伍面板'!E51)*(1+'队伍面板'!E58)*(1-'循环设置'!$B$36),IF(G23="欢愉",'队伍面板'!E78*T23*(1+'队伍面板'!E75)*(1+'队伍面板'!E76)*(1+5*P23/(P23+240))*(1+AJ23)*AK23*(1+'队伍面板'!E67*'队伍面板'!E68)*('队伍面板'!E8+20)/(('队伍面板'!E8+20)+('循环设置'!$B$12+20)*MAX(0,1-'队伍面板'!E48-'队伍面板'!E49))*(1-MIN(0.9,MAX(-1,'循环设置'!$B$13-'队伍面板'!E50)))*(1+'队伍面板'!E51)*(1+'队伍面板'!E58)*(1-'循环设置'!$B$36),IF(G23="真实伤害",V23,IF(G23="治疗",V23*(1+'队伍面板'!E73+AI23),V23*(1+AH23)))))))))</x:f>
        <x:v>1731.4449985821773</x:v>
      </x:c>
      <x:c r="Y23" s="31" t="n">
        <x:f>MIN(1,MAX(0,AE23*(1+'队伍面板'!E70)*(1-'循环设置'!$B$14)*(1-AF23)))</x:f>
        <x:v>0.6</x:v>
      </x:c>
      <x:c r="Z23" s="31" t="n">
        <x:f>X23*IF(G23="持续伤害",Y23,1)</x:f>
        <x:v>1731.4449985821773</x:v>
      </x:c>
      <x:c r="AA23" s="31" t="n">
        <x:f>IF(OR(G23="治疗",G23="护盾",G23="无伤害"),0,X23*'队伍面板'!E59)</x:f>
        <x:v>0</x:v>
      </x:c>
      <x:c r="AB23" s="31" t="n">
        <x:f>M23*(1+'队伍面板'!E60)</x:f>
        <x:v>10</x:v>
      </x:c>
      <x:c r="AC23" s="23" t="str">
        <x:f>INDEX('技能倍率库'!$K$5:$K$7817,MATCH(D23&amp;"_"&amp;F23,'技能倍率库'!$A$5:$A$7817,0))</x:f>
        <x:v>需确认条件及分段</x:v>
      </x:c>
      <x:c r="AD23" s="23" t="str">
        <x:f>IF(INDEX('技能库'!$B$5:$B$793,MATCH(D23,'技能库'!$A$5:$A$793,0))&lt;&gt;'队伍面板'!E6,"技能不属于当前角色",IF(OR(ISNUMBER(SEARCH("缺少",AC23)),ISNUMBER(SEARCH("无首段",AC23))),IF(AND(H23="",I23="",J23="",L23="",K23=0,G23&lt;&gt;"无伤害"),"请填倍率或设辅助","已覆盖"),"请确认效果条件"))</x:f>
        <x:v>请确认效果条件</x:v>
      </x:c>
      <x:c r="AE23" s="38" t="n">
        <x:v>1</x:v>
      </x:c>
      <x:c r="AF23" s="38" t="n">
        <x:v>0</x:v>
      </x:c>
      <x:c r="AG23" s="38" t="n">
        <x:v>0</x:v>
      </x:c>
      <x:c r="AH23" s="38" t="n">
        <x:v>0</x:v>
      </x:c>
      <x:c r="AI23" s="38" t="n">
        <x:v>0</x:v>
      </x:c>
      <x:c r="AJ23" s="38" t="n">
        <x:v>0</x:v>
      </x:c>
      <x:c r="AK23" s="38" t="n">
        <x:v>1</x:v>
      </x:c>
    </x:row>
    <x:row r="24" ht="82" customHeight="1">
      <x:c r="A24" s="23" t="n">
        <x:v>20</x:v>
      </x:c>
      <x:c r="B24" s="23" t="n">
        <x:v>4</x:v>
      </x:c>
      <x:c r="C24" s="23" t="str">
        <x:v>战技</x:v>
      </x:c>
      <x:c r="D24" s="30" t="str">
        <x:v>100802</x:v>
      </x:c>
      <x:c r="E24" s="30" t="n">
        <x:v>10</x:v>
      </x:c>
      <x:c r="F24" s="23" t="n">
        <x:f>MIN(INDEX('技能库'!$G$5:$G$793,MATCH(D24,'技能库'!$A$5:$A$793,0)),E24+SUMIFS('星魂技能加级'!$E$5:$E$580,'星魂技能加级'!$B$5:$B$580,'队伍面板'!E6,'星魂技能加级'!$D$5:$D$580,D24,'星魂技能加级'!$C$5:$C$580,"&lt;="&amp;'队伍面板'!E10))</x:f>
        <x:v>10</x:v>
      </x:c>
      <x:c r="G24" s="30" t="str">
        <x:v>直伤</x:v>
      </x:c>
      <x:c r="H24" s="30"/>
      <x:c r="I24" s="30"/>
      <x:c r="J24" s="30"/>
      <x:c r="K24" s="30" t="n">
        <x:v>0</x:v>
      </x:c>
      <x:c r="L24" s="30"/>
      <x:c r="M24" s="30" t="n">
        <x:v>20</x:v>
      </x:c>
      <x:c r="N24" s="30" t="n">
        <x:v>30</x:v>
      </x:c>
      <x:c r="O24" s="30" t="n">
        <x:v>0</x:v>
      </x:c>
      <x:c r="P24" s="30" t="n">
        <x:v>30</x:v>
      </x:c>
      <x:c r="Q24" s="32" t="n">
        <x:f>IF(H24="",INDEX('技能倍率库'!$F$5:$F$7817,MATCH(D24&amp;"_"&amp;F24,'技能倍率库'!$A$5:$A$7817,0)),H24)</x:f>
        <x:v>2.4</x:v>
      </x:c>
      <x:c r="R24" s="32" t="n">
        <x:f>IF(I24="",INDEX('技能倍率库'!$G$5:$G$7817,MATCH(D24&amp;"_"&amp;F24,'技能倍率库'!$A$5:$A$7817,0)),I24)</x:f>
        <x:v>0</x:v>
      </x:c>
      <x:c r="S24" s="32" t="n">
        <x:f>IF(J24="",INDEX('技能倍率库'!$H$5:$H$7817,MATCH(D24&amp;"_"&amp;F24,'技能倍率库'!$A$5:$A$7817,0)),J24)</x:f>
        <x:v>0</x:v>
      </x:c>
      <x:c r="T24" s="32" t="n">
        <x:f>IF(L24="",INDEX('技能倍率库'!$I$5:$I$7817,MATCH(D24&amp;"_"&amp;F24,'技能倍率库'!$A$5:$A$7817,0)),L24)</x:f>
        <x:v>0</x:v>
      </x:c>
      <x:c r="U24" s="25" t="str">
        <x:f>INDEX('技能倍率库'!$E$5:$E$7817,MATCH(D24&amp;"_"&amp;F24,'技能倍率库'!$A$5:$A$7817,0))</x:f>
        <x:v>消耗等同于阿兰生命上限15%的生命值对指定敌方单体造成等同于阿兰240%攻击力的雷属性伤害。若当前生命值不足，施放战技时阿兰的当前生命值降至1点。</x:v>
      </x:c>
      <x:c r="V24" s="31" t="n">
        <x:f>Q24*'队伍面板'!E64+R24*'队伍面板'!E63+S24*'队伍面板'!E65+K24</x:f>
        <x:v>5891.8164480000005</x:v>
      </x:c>
      <x:c r="W24" s="31" t="n">
        <x:f>X24*IF(OR(G24="治疗",G24="护盾",G24="真实伤害",G24="无伤害"),1,0.9)</x:f>
        <x:v>3739.9211969375024</x:v>
      </x:c>
      <x:c r="X24" s="31" t="n">
        <x:f>IF('队伍面板'!E21&lt;&gt;"有效","输入无效",IF(INDEX('技能库'!$B$5:$B$793,MATCH(D24,'技能库'!$A$5:$A$793,0))&lt;&gt;'队伍面板'!E6,"技能不属于当前角色",IF(G24="无伤害",0,IF(G24="直伤",V24*(1+'队伍面板'!E74+AG24)*(1+'队伍面板'!E56)*(1+'队伍面板'!E57)*(1-'队伍面板'!E55)*('队伍面板'!E8+20)/(('队伍面板'!E8+20)+('循环设置'!$B$12+20)*MAX(0,1-'队伍面板'!E48-'队伍面板'!E49))*(1-MIN(0.9,MAX(-1,'循环设置'!$B$13-'队伍面板'!E50)))*(1+'队伍面板'!E51)*(1+'队伍面板'!E58)*(1-'循环设置'!$B$36)*(1+'队伍面板'!E67*'队伍面板'!E68),IF(G24="持续伤害",V24*(1+'队伍面板'!E74+AG24)*(1+'队伍面板'!E56)*(1+'队伍面板'!E57)*(1-'队伍面板'!E55)*('队伍面板'!E8+20)/(('队伍面板'!E8+20)+('循环设置'!$B$12+20)*MAX(0,1-'队伍面板'!E48-'队伍面板'!E49))*(1-MIN(0.9,MAX(-1,'循环设置'!$B$13-'队伍面板'!E50)))*(1+'队伍面板'!E51)*(1+'队伍面板'!E58)*(1-'循环设置'!$B$36),IF(G24="欢愉",'队伍面板'!E78*T24*(1+'队伍面板'!E75)*(1+'队伍面板'!E76)*(1+5*P24/(P24+240))*(1+AJ24)*AK24*(1+'队伍面板'!E67*'队伍面板'!E68)*('队伍面板'!E8+20)/(('队伍面板'!E8+20)+('循环设置'!$B$12+20)*MAX(0,1-'队伍面板'!E48-'队伍面板'!E49))*(1-MIN(0.9,MAX(-1,'循环设置'!$B$13-'队伍面板'!E50)))*(1+'队伍面板'!E51)*(1+'队伍面板'!E58)*(1-'循环设置'!$B$36),IF(G24="真实伤害",V24,IF(G24="治疗",V24*(1+'队伍面板'!E73+AI24),V24*(1+AH24)))))))))</x:f>
        <x:v>4155.467996597225</x:v>
      </x:c>
      <x:c r="Y24" s="31" t="n">
        <x:f>MIN(1,MAX(0,AE24*(1+'队伍面板'!E70)*(1-'循环设置'!$B$14)*(1-AF24)))</x:f>
        <x:v>0.6</x:v>
      </x:c>
      <x:c r="Z24" s="31" t="n">
        <x:f>X24*IF(G24="持续伤害",Y24,1)</x:f>
        <x:v>4155.467996597225</x:v>
      </x:c>
      <x:c r="AA24" s="31" t="n">
        <x:f>IF(OR(G24="治疗",G24="护盾",G24="无伤害"),0,X24*'队伍面板'!E59)</x:f>
        <x:v>0</x:v>
      </x:c>
      <x:c r="AB24" s="31" t="n">
        <x:f>M24*(1+'队伍面板'!E60)</x:f>
        <x:v>20</x:v>
      </x:c>
      <x:c r="AC24" s="23" t="str">
        <x:f>INDEX('技能倍率库'!$K$5:$K$7817,MATCH(D24&amp;"_"&amp;F24,'技能倍率库'!$A$5:$A$7817,0))</x:f>
        <x:v>需确认条件及分段</x:v>
      </x:c>
      <x:c r="AD24" s="23" t="str">
        <x:f>IF(INDEX('技能库'!$B$5:$B$793,MATCH(D24,'技能库'!$A$5:$A$793,0))&lt;&gt;'队伍面板'!E6,"技能不属于当前角色",IF(OR(ISNUMBER(SEARCH("缺少",AC24)),ISNUMBER(SEARCH("无首段",AC24))),IF(AND(H24="",I24="",J24="",L24="",K24=0,G24&lt;&gt;"无伤害"),"请填倍率或设辅助","已覆盖"),"请确认效果条件"))</x:f>
        <x:v>请确认效果条件</x:v>
      </x:c>
      <x:c r="AE24" s="38" t="n">
        <x:v>1</x:v>
      </x:c>
      <x:c r="AF24" s="38" t="n">
        <x:v>0</x:v>
      </x:c>
      <x:c r="AG24" s="38" t="n">
        <x:v>0</x:v>
      </x:c>
      <x:c r="AH24" s="38" t="n">
        <x:v>0</x:v>
      </x:c>
      <x:c r="AI24" s="38" t="n">
        <x:v>0</x:v>
      </x:c>
      <x:c r="AJ24" s="38" t="n">
        <x:v>0</x:v>
      </x:c>
      <x:c r="AK24" s="38" t="n">
        <x:v>1</x:v>
      </x:c>
    </x:row>
    <x:row r="25" ht="82" customHeight="1">
      <x:c r="A25" s="23" t="n">
        <x:v>21</x:v>
      </x:c>
      <x:c r="B25" s="23" t="n">
        <x:v>4</x:v>
      </x:c>
      <x:c r="C25" s="23" t="str">
        <x:v>终结技</x:v>
      </x:c>
      <x:c r="D25" s="30" t="str">
        <x:v>100803</x:v>
      </x:c>
      <x:c r="E25" s="30" t="n">
        <x:v>10</x:v>
      </x:c>
      <x:c r="F25" s="23" t="n">
        <x:f>MIN(INDEX('技能库'!$G$5:$G$793,MATCH(D25,'技能库'!$A$5:$A$793,0)),E25+SUMIFS('星魂技能加级'!$E$5:$E$580,'星魂技能加级'!$B$5:$B$580,'队伍面板'!E6,'星魂技能加级'!$D$5:$D$580,D25,'星魂技能加级'!$C$5:$C$580,"&lt;="&amp;'队伍面板'!E10))</x:f>
        <x:v>10</x:v>
      </x:c>
      <x:c r="G25" s="30" t="str">
        <x:v>无伤害</x:v>
      </x:c>
      <x:c r="H25" s="30"/>
      <x:c r="I25" s="30"/>
      <x:c r="J25" s="30"/>
      <x:c r="K25" s="30" t="n">
        <x:v>0</x:v>
      </x:c>
      <x:c r="L25" s="30"/>
      <x:c r="M25" s="30" t="n">
        <x:v>0</x:v>
      </x:c>
      <x:c r="N25" s="30" t="n">
        <x:v>5</x:v>
      </x:c>
      <x:c r="O25" s="30" t="n">
        <x:v>0</x:v>
      </x:c>
      <x:c r="P25" s="30" t="n">
        <x:v>30</x:v>
      </x:c>
      <x:c r="Q25" s="32" t="n">
        <x:f>IF(H25="",INDEX('技能倍率库'!$F$5:$F$7817,MATCH(D25&amp;"_"&amp;F25,'技能倍率库'!$A$5:$A$7817,0)),H25)</x:f>
        <x:v>4.800000000000001</x:v>
      </x:c>
      <x:c r="R25" s="32" t="n">
        <x:f>IF(I25="",INDEX('技能倍率库'!$G$5:$G$7817,MATCH(D25&amp;"_"&amp;F25,'技能倍率库'!$A$5:$A$7817,0)),I25)</x:f>
        <x:v>0</x:v>
      </x:c>
      <x:c r="S25" s="32" t="n">
        <x:f>IF(J25="",INDEX('技能倍率库'!$H$5:$H$7817,MATCH(D25&amp;"_"&amp;F25,'技能倍率库'!$A$5:$A$7817,0)),J25)</x:f>
        <x:v>0</x:v>
      </x:c>
      <x:c r="T25" s="32" t="n">
        <x:f>IF(L25="",INDEX('技能倍率库'!$I$5:$I$7817,MATCH(D25&amp;"_"&amp;F25,'技能倍率库'!$A$5:$A$7817,0)),L25)</x:f>
        <x:v>0</x:v>
      </x:c>
      <x:c r="U25" s="25" t="str">
        <x:f>INDEX('技能倍率库'!$E$5:$E$7817,MATCH(D25&amp;"_"&amp;F25,'技能倍率库'!$A$5:$A$7817,0))</x:f>
        <x:v>对指定敌方单体造成等同于阿兰320%攻击力的雷属性伤害，同时对其相邻目标造成等同于阿兰160%攻击力的雷属性伤害。</x:v>
      </x:c>
      <x:c r="V25" s="31" t="n">
        <x:f>Q25*'队伍面板'!E64+R25*'队伍面板'!E63+S25*'队伍面板'!E65+K25</x:f>
        <x:v>11783.632896000003</x:v>
      </x:c>
      <x:c r="W25" s="31" t="n">
        <x:f>X25*IF(OR(G25="治疗",G25="护盾",G25="真实伤害",G25="无伤害"),1,0.9)</x:f>
        <x:v>0</x:v>
      </x:c>
      <x:c r="X25" s="31" t="n">
        <x:f>IF('队伍面板'!E21&lt;&gt;"有效","输入无效",IF(INDEX('技能库'!$B$5:$B$793,MATCH(D25,'技能库'!$A$5:$A$793,0))&lt;&gt;'队伍面板'!E6,"技能不属于当前角色",IF(G25="无伤害",0,IF(G25="直伤",V25*(1+'队伍面板'!E74+AG25)*(1+'队伍面板'!E56)*(1+'队伍面板'!E57)*(1-'队伍面板'!E55)*('队伍面板'!E8+20)/(('队伍面板'!E8+20)+('循环设置'!$B$12+20)*MAX(0,1-'队伍面板'!E48-'队伍面板'!E49))*(1-MIN(0.9,MAX(-1,'循环设置'!$B$13-'队伍面板'!E50)))*(1+'队伍面板'!E51)*(1+'队伍面板'!E58)*(1-'循环设置'!$B$36)*(1+'队伍面板'!E67*'队伍面板'!E68),IF(G25="持续伤害",V25*(1+'队伍面板'!E74+AG25)*(1+'队伍面板'!E56)*(1+'队伍面板'!E57)*(1-'队伍面板'!E55)*('队伍面板'!E8+20)/(('队伍面板'!E8+20)+('循环设置'!$B$12+20)*MAX(0,1-'队伍面板'!E48-'队伍面板'!E49))*(1-MIN(0.9,MAX(-1,'循环设置'!$B$13-'队伍面板'!E50)))*(1+'队伍面板'!E51)*(1+'队伍面板'!E58)*(1-'循环设置'!$B$36),IF(G25="欢愉",'队伍面板'!E78*T25*(1+'队伍面板'!E75)*(1+'队伍面板'!E76)*(1+5*P25/(P25+240))*(1+AJ25)*AK25*(1+'队伍面板'!E67*'队伍面板'!E68)*('队伍面板'!E8+20)/(('队伍面板'!E8+20)+('循环设置'!$B$12+20)*MAX(0,1-'队伍面板'!E48-'队伍面板'!E49))*(1-MIN(0.9,MAX(-1,'循环设置'!$B$13-'队伍面板'!E50)))*(1+'队伍面板'!E51)*(1+'队伍面板'!E58)*(1-'循环设置'!$B$36),IF(G25="真实伤害",V25,IF(G25="治疗",V25*(1+'队伍面板'!E73+AI25),V25*(1+AH25)))))))))</x:f>
        <x:v>0</x:v>
      </x:c>
      <x:c r="Y25" s="31" t="n">
        <x:f>MIN(1,MAX(0,AE25*(1+'队伍面板'!E70)*(1-'循环设置'!$B$14)*(1-AF25)))</x:f>
        <x:v>0.6</x:v>
      </x:c>
      <x:c r="Z25" s="31" t="n">
        <x:f>X25*IF(G25="持续伤害",Y25,1)</x:f>
        <x:v>0</x:v>
      </x:c>
      <x:c r="AA25" s="31" t="n">
        <x:f>IF(OR(G25="治疗",G25="护盾",G25="无伤害"),0,X25*'队伍面板'!E59)</x:f>
        <x:v>0</x:v>
      </x:c>
      <x:c r="AB25" s="31" t="n">
        <x:f>M25*(1+'队伍面板'!E60)</x:f>
        <x:v>0</x:v>
      </x:c>
      <x:c r="AC25" s="23" t="str">
        <x:f>INDEX('技能倍率库'!$K$5:$K$7817,MATCH(D25&amp;"_"&amp;F25,'技能倍率库'!$A$5:$A$7817,0))</x:f>
        <x:v>需确认条件及分段</x:v>
      </x:c>
      <x:c r="AD25" s="23" t="str">
        <x:f>IF(INDEX('技能库'!$B$5:$B$793,MATCH(D25,'技能库'!$A$5:$A$793,0))&lt;&gt;'队伍面板'!E6,"技能不属于当前角色",IF(OR(ISNUMBER(SEARCH("缺少",AC25)),ISNUMBER(SEARCH("无首段",AC25))),IF(AND(H25="",I25="",J25="",L25="",K25=0,G25&lt;&gt;"无伤害"),"请填倍率或设辅助","已覆盖"),"请确认效果条件"))</x:f>
        <x:v>请确认效果条件</x:v>
      </x:c>
      <x:c r="AE25" s="38" t="n">
        <x:v>1</x:v>
      </x:c>
      <x:c r="AF25" s="38" t="n">
        <x:v>0</x:v>
      </x:c>
      <x:c r="AG25" s="38" t="n">
        <x:v>0</x:v>
      </x:c>
      <x:c r="AH25" s="38" t="n">
        <x:v>0</x:v>
      </x:c>
      <x:c r="AI25" s="38" t="n">
        <x:v>0</x:v>
      </x:c>
      <x:c r="AJ25" s="38" t="n">
        <x:v>0</x:v>
      </x:c>
      <x:c r="AK25" s="38" t="n">
        <x:v>1</x:v>
      </x:c>
    </x:row>
    <x:row r="26" ht="82" customHeight="1">
      <x:c r="A26" s="23" t="n">
        <x:v>22</x:v>
      </x:c>
      <x:c r="B26" s="23" t="n">
        <x:v>4</x:v>
      </x:c>
      <x:c r="C26" s="23" t="str">
        <x:v>追加/忆灵</x:v>
      </x:c>
      <x:c r="D26" s="30" t="str">
        <x:v>100801</x:v>
      </x:c>
      <x:c r="E26" s="30" t="n">
        <x:v>6</x:v>
      </x:c>
      <x:c r="F26" s="23" t="n">
        <x:f>MIN(INDEX('技能库'!$G$5:$G$793,MATCH(D26,'技能库'!$A$5:$A$793,0)),E26+SUMIFS('星魂技能加级'!$E$5:$E$580,'星魂技能加级'!$B$5:$B$580,'队伍面板'!E6,'星魂技能加级'!$D$5:$D$580,D26,'星魂技能加级'!$C$5:$C$580,"&lt;="&amp;'队伍面板'!E10))</x:f>
        <x:v>6</x:v>
      </x:c>
      <x:c r="G26" s="30" t="str">
        <x:v>直伤</x:v>
      </x:c>
      <x:c r="H26" s="30"/>
      <x:c r="I26" s="30"/>
      <x:c r="J26" s="30"/>
      <x:c r="K26" s="30" t="n">
        <x:v>0</x:v>
      </x:c>
      <x:c r="L26" s="30"/>
      <x:c r="M26" s="30" t="n">
        <x:v>30</x:v>
      </x:c>
      <x:c r="N26" s="30" t="n">
        <x:v>5</x:v>
      </x:c>
      <x:c r="O26" s="30" t="n">
        <x:v>0</x:v>
      </x:c>
      <x:c r="P26" s="30" t="n">
        <x:v>30</x:v>
      </x:c>
      <x:c r="Q26" s="32" t="n">
        <x:f>IF(H26="",INDEX('技能倍率库'!$F$5:$F$7817,MATCH(D26&amp;"_"&amp;F26,'技能倍率库'!$A$5:$A$7817,0)),H26)</x:f>
        <x:v>1</x:v>
      </x:c>
      <x:c r="R26" s="32" t="n">
        <x:f>IF(I26="",INDEX('技能倍率库'!$G$5:$G$7817,MATCH(D26&amp;"_"&amp;F26,'技能倍率库'!$A$5:$A$7817,0)),I26)</x:f>
        <x:v>0</x:v>
      </x:c>
      <x:c r="S26" s="32" t="n">
        <x:f>IF(J26="",INDEX('技能倍率库'!$H$5:$H$7817,MATCH(D26&amp;"_"&amp;F26,'技能倍率库'!$A$5:$A$7817,0)),J26)</x:f>
        <x:v>0</x:v>
      </x:c>
      <x:c r="T26" s="32" t="n">
        <x:f>IF(L26="",INDEX('技能倍率库'!$I$5:$I$7817,MATCH(D26&amp;"_"&amp;F26,'技能倍率库'!$A$5:$A$7817,0)),L26)</x:f>
        <x:v>0</x:v>
      </x:c>
      <x:c r="U26" s="25" t="str">
        <x:f>INDEX('技能倍率库'!$E$5:$E$7817,MATCH(D26&amp;"_"&amp;F26,'技能倍率库'!$A$5:$A$7817,0))</x:f>
        <x:v>对指定敌方单体造成等同于阿兰100%攻击力的雷属性伤害。</x:v>
      </x:c>
      <x:c r="V26" s="31" t="n">
        <x:f>Q26*'队伍面板'!E64+R26*'队伍面板'!E63+S26*'队伍面板'!E65+K26</x:f>
        <x:v>2454.9235200000003</x:v>
      </x:c>
      <x:c r="W26" s="31" t="n">
        <x:f>X26*IF(OR(G26="治疗",G26="护盾",G26="真实伤害",G26="无伤害"),1,0.9)</x:f>
        <x:v>1558.3004987239597</x:v>
      </x:c>
      <x:c r="X26" s="31" t="n">
        <x:f>IF('队伍面板'!E21&lt;&gt;"有效","输入无效",IF(INDEX('技能库'!$B$5:$B$793,MATCH(D26,'技能库'!$A$5:$A$793,0))&lt;&gt;'队伍面板'!E6,"技能不属于当前角色",IF(G26="无伤害",0,IF(G26="直伤",V26*(1+'队伍面板'!E74+AG26)*(1+'队伍面板'!E56)*(1+'队伍面板'!E57)*(1-'队伍面板'!E55)*('队伍面板'!E8+20)/(('队伍面板'!E8+20)+('循环设置'!$B$12+20)*MAX(0,1-'队伍面板'!E48-'队伍面板'!E49))*(1-MIN(0.9,MAX(-1,'循环设置'!$B$13-'队伍面板'!E50)))*(1+'队伍面板'!E51)*(1+'队伍面板'!E58)*(1-'循环设置'!$B$36)*(1+'队伍面板'!E67*'队伍面板'!E68),IF(G26="持续伤害",V26*(1+'队伍面板'!E74+AG26)*(1+'队伍面板'!E56)*(1+'队伍面板'!E57)*(1-'队伍面板'!E55)*('队伍面板'!E8+20)/(('队伍面板'!E8+20)+('循环设置'!$B$12+20)*MAX(0,1-'队伍面板'!E48-'队伍面板'!E49))*(1-MIN(0.9,MAX(-1,'循环设置'!$B$13-'队伍面板'!E50)))*(1+'队伍面板'!E51)*(1+'队伍面板'!E58)*(1-'循环设置'!$B$36),IF(G26="欢愉",'队伍面板'!E78*T26*(1+'队伍面板'!E75)*(1+'队伍面板'!E76)*(1+5*P26/(P26+240))*(1+AJ26)*AK26*(1+'队伍面板'!E67*'队伍面板'!E68)*('队伍面板'!E8+20)/(('队伍面板'!E8+20)+('循环设置'!$B$12+20)*MAX(0,1-'队伍面板'!E48-'队伍面板'!E49))*(1-MIN(0.9,MAX(-1,'循环设置'!$B$13-'队伍面板'!E50)))*(1+'队伍面板'!E51)*(1+'队伍面板'!E58)*(1-'循环设置'!$B$36),IF(G26="真实伤害",V26,IF(G26="治疗",V26*(1+'队伍面板'!E73+AI26),V26*(1+AH26)))))))))</x:f>
        <x:v>1731.4449985821773</x:v>
      </x:c>
      <x:c r="Y26" s="31" t="n">
        <x:f>MIN(1,MAX(0,AE26*(1+'队伍面板'!E70)*(1-'循环设置'!$B$14)*(1-AF26)))</x:f>
        <x:v>0.6</x:v>
      </x:c>
      <x:c r="Z26" s="31" t="n">
        <x:f>X26*IF(G26="持续伤害",Y26,1)</x:f>
        <x:v>1731.4449985821773</x:v>
      </x:c>
      <x:c r="AA26" s="31" t="n">
        <x:f>IF(OR(G26="治疗",G26="护盾",G26="无伤害"),0,X26*'队伍面板'!E59)</x:f>
        <x:v>0</x:v>
      </x:c>
      <x:c r="AB26" s="31" t="n">
        <x:f>M26*(1+'队伍面板'!E60)</x:f>
        <x:v>30</x:v>
      </x:c>
      <x:c r="AC26" s="23" t="str">
        <x:f>INDEX('技能倍率库'!$K$5:$K$7817,MATCH(D26&amp;"_"&amp;F26,'技能倍率库'!$A$5:$A$7817,0))</x:f>
        <x:v>需确认条件及分段</x:v>
      </x:c>
      <x:c r="AD26" s="23" t="str">
        <x:f>IF(INDEX('技能库'!$B$5:$B$793,MATCH(D26,'技能库'!$A$5:$A$793,0))&lt;&gt;'队伍面板'!E6,"技能不属于当前角色",IF(OR(ISNUMBER(SEARCH("缺少",AC26)),ISNUMBER(SEARCH("无首段",AC26))),IF(AND(H26="",I26="",J26="",L26="",K26=0,G26&lt;&gt;"无伤害"),"请填倍率或设辅助","已覆盖"),"请确认效果条件"))</x:f>
        <x:v>请确认效果条件</x:v>
      </x:c>
      <x:c r="AE26" s="38" t="n">
        <x:v>1</x:v>
      </x:c>
      <x:c r="AF26" s="38" t="n">
        <x:v>0</x:v>
      </x:c>
      <x:c r="AG26" s="38" t="n">
        <x:v>0</x:v>
      </x:c>
      <x:c r="AH26" s="38" t="n">
        <x:v>0</x:v>
      </x:c>
      <x:c r="AI26" s="38" t="n">
        <x:v>0</x:v>
      </x:c>
      <x:c r="AJ26" s="38" t="n">
        <x:v>0</x:v>
      </x:c>
      <x:c r="AK26" s="38" t="n">
        <x:v>1</x:v>
      </x:c>
    </x:row>
    <x:row r="27" ht="82" customHeight="1">
      <x:c r="A27" s="23" t="n">
        <x:v>23</x:v>
      </x:c>
      <x:c r="B27" s="23" t="n">
        <x:v>4</x:v>
      </x:c>
      <x:c r="C27" s="23" t="str">
        <x:v>持续伤害</x:v>
      </x:c>
      <x:c r="D27" s="30" t="str">
        <x:v>100801</x:v>
      </x:c>
      <x:c r="E27" s="30" t="n">
        <x:v>6</x:v>
      </x:c>
      <x:c r="F27" s="23" t="n">
        <x:f>MIN(INDEX('技能库'!$G$5:$G$793,MATCH(D27,'技能库'!$A$5:$A$793,0)),E27+SUMIFS('星魂技能加级'!$E$5:$E$580,'星魂技能加级'!$B$5:$B$580,'队伍面板'!E6,'星魂技能加级'!$D$5:$D$580,D27,'星魂技能加级'!$C$5:$C$580,"&lt;="&amp;'队伍面板'!E10))</x:f>
        <x:v>6</x:v>
      </x:c>
      <x:c r="G27" s="30" t="str">
        <x:v>持续伤害</x:v>
      </x:c>
      <x:c r="H27" s="30"/>
      <x:c r="I27" s="30"/>
      <x:c r="J27" s="30"/>
      <x:c r="K27" s="30" t="n">
        <x:v>0</x:v>
      </x:c>
      <x:c r="L27" s="30"/>
      <x:c r="M27" s="30" t="n">
        <x:v>30</x:v>
      </x:c>
      <x:c r="N27" s="30" t="n">
        <x:v>5</x:v>
      </x:c>
      <x:c r="O27" s="30" t="n">
        <x:v>0</x:v>
      </x:c>
      <x:c r="P27" s="30" t="n">
        <x:v>30</x:v>
      </x:c>
      <x:c r="Q27" s="32" t="n">
        <x:f>IF(H27="",INDEX('技能倍率库'!$F$5:$F$7817,MATCH(D27&amp;"_"&amp;F27,'技能倍率库'!$A$5:$A$7817,0)),H27)</x:f>
        <x:v>1</x:v>
      </x:c>
      <x:c r="R27" s="32" t="n">
        <x:f>IF(I27="",INDEX('技能倍率库'!$G$5:$G$7817,MATCH(D27&amp;"_"&amp;F27,'技能倍率库'!$A$5:$A$7817,0)),I27)</x:f>
        <x:v>0</x:v>
      </x:c>
      <x:c r="S27" s="32" t="n">
        <x:f>IF(J27="",INDEX('技能倍率库'!$H$5:$H$7817,MATCH(D27&amp;"_"&amp;F27,'技能倍率库'!$A$5:$A$7817,0)),J27)</x:f>
        <x:v>0</x:v>
      </x:c>
      <x:c r="T27" s="32" t="n">
        <x:f>IF(L27="",INDEX('技能倍率库'!$I$5:$I$7817,MATCH(D27&amp;"_"&amp;F27,'技能倍率库'!$A$5:$A$7817,0)),L27)</x:f>
        <x:v>0</x:v>
      </x:c>
      <x:c r="U27" s="25" t="str">
        <x:f>INDEX('技能倍率库'!$E$5:$E$7817,MATCH(D27&amp;"_"&amp;F27,'技能倍率库'!$A$5:$A$7817,0))</x:f>
        <x:v>对指定敌方单体造成等同于阿兰100%攻击力的雷属性伤害。</x:v>
      </x:c>
      <x:c r="V27" s="31" t="n">
        <x:f>Q27*'队伍面板'!E64+R27*'队伍面板'!E63+S27*'队伍面板'!E65+K27</x:f>
        <x:v>2454.9235200000003</x:v>
      </x:c>
      <x:c r="W27" s="31" t="n">
        <x:f>X27*IF(OR(G27="治疗",G27="护盾",G27="真实伤害",G27="无伤害"),1,0.9)</x:f>
        <x:v>822.1139229767443</x:v>
      </x:c>
      <x:c r="X27" s="31" t="n">
        <x:f>IF('队伍面板'!E21&lt;&gt;"有效","输入无效",IF(INDEX('技能库'!$B$5:$B$793,MATCH(D27,'技能库'!$A$5:$A$793,0))&lt;&gt;'队伍面板'!E6,"技能不属于当前角色",IF(G27="无伤害",0,IF(G27="直伤",V27*(1+'队伍面板'!E74+AG27)*(1+'队伍面板'!E56)*(1+'队伍面板'!E57)*(1-'队伍面板'!E55)*('队伍面板'!E8+20)/(('队伍面板'!E8+20)+('循环设置'!$B$12+20)*MAX(0,1-'队伍面板'!E48-'队伍面板'!E49))*(1-MIN(0.9,MAX(-1,'循环设置'!$B$13-'队伍面板'!E50)))*(1+'队伍面板'!E51)*(1+'队伍面板'!E58)*(1-'循环设置'!$B$36)*(1+'队伍面板'!E67*'队伍面板'!E68),IF(G27="持续伤害",V27*(1+'队伍面板'!E74+AG27)*(1+'队伍面板'!E56)*(1+'队伍面板'!E57)*(1-'队伍面板'!E55)*('队伍面板'!E8+20)/(('队伍面板'!E8+20)+('循环设置'!$B$12+20)*MAX(0,1-'队伍面板'!E48-'队伍面板'!E49))*(1-MIN(0.9,MAX(-1,'循环设置'!$B$13-'队伍面板'!E50)))*(1+'队伍面板'!E51)*(1+'队伍面板'!E58)*(1-'循环设置'!$B$36),IF(G27="欢愉",'队伍面板'!E78*T27*(1+'队伍面板'!E75)*(1+'队伍面板'!E76)*(1+5*P27/(P27+240))*(1+AJ27)*AK27*(1+'队伍面板'!E67*'队伍面板'!E68)*('队伍面板'!E8+20)/(('队伍面板'!E8+20)+('循环设置'!$B$12+20)*MAX(0,1-'队伍面板'!E48-'队伍面板'!E49))*(1-MIN(0.9,MAX(-1,'循环设置'!$B$13-'队伍面板'!E50)))*(1+'队伍面板'!E51)*(1+'队伍面板'!E58)*(1-'循环设置'!$B$36),IF(G27="真实伤害",V27,IF(G27="治疗",V27*(1+'队伍面板'!E73+AI27),V27*(1+AH27)))))))))</x:f>
        <x:v>913.4599144186049</x:v>
      </x:c>
      <x:c r="Y27" s="31" t="n">
        <x:f>MIN(1,MAX(0,AE27*(1+'队伍面板'!E70)*(1-'循环设置'!$B$14)*(1-AF27)))</x:f>
        <x:v>0.6</x:v>
      </x:c>
      <x:c r="Z27" s="31" t="n">
        <x:f>X27*IF(G27="持续伤害",Y27,1)</x:f>
        <x:v>548.0759486511629</x:v>
      </x:c>
      <x:c r="AA27" s="31" t="n">
        <x:f>IF(OR(G27="治疗",G27="护盾",G27="无伤害"),0,X27*'队伍面板'!E59)</x:f>
        <x:v>0</x:v>
      </x:c>
      <x:c r="AB27" s="31" t="n">
        <x:f>M27*(1+'队伍面板'!E60)</x:f>
        <x:v>30</x:v>
      </x:c>
      <x:c r="AC27" s="23" t="str">
        <x:f>INDEX('技能倍率库'!$K$5:$K$7817,MATCH(D27&amp;"_"&amp;F27,'技能倍率库'!$A$5:$A$7817,0))</x:f>
        <x:v>需确认条件及分段</x:v>
      </x:c>
      <x:c r="AD27" s="23" t="str">
        <x:f>IF(INDEX('技能库'!$B$5:$B$793,MATCH(D27,'技能库'!$A$5:$A$793,0))&lt;&gt;'队伍面板'!E6,"技能不属于当前角色",IF(OR(ISNUMBER(SEARCH("缺少",AC27)),ISNUMBER(SEARCH("无首段",AC27))),IF(AND(H27="",I27="",J27="",L27="",K27=0,G27&lt;&gt;"无伤害"),"请填倍率或设辅助","已覆盖"),"请确认效果条件"))</x:f>
        <x:v>请确认效果条件</x:v>
      </x:c>
      <x:c r="AE27" s="38" t="n">
        <x:v>1</x:v>
      </x:c>
      <x:c r="AF27" s="38" t="n">
        <x:v>0</x:v>
      </x:c>
      <x:c r="AG27" s="38" t="n">
        <x:v>0</x:v>
      </x:c>
      <x:c r="AH27" s="38" t="n">
        <x:v>0</x:v>
      </x:c>
      <x:c r="AI27" s="38" t="n">
        <x:v>0</x:v>
      </x:c>
      <x:c r="AJ27" s="38" t="n">
        <x:v>0</x:v>
      </x:c>
      <x:c r="AK27" s="38" t="n">
        <x:v>1</x:v>
      </x:c>
    </x:row>
    <x:row r="28" ht="82" customHeight="1">
      <x:c r="A28" s="23" t="n">
        <x:v>24</x:v>
      </x:c>
      <x:c r="B28" s="23" t="n">
        <x:v>4</x:v>
      </x:c>
      <x:c r="C28" s="23" t="str">
        <x:v>欢愉技</x:v>
      </x:c>
      <x:c r="D28" s="30" t="str">
        <x:v>100801</x:v>
      </x:c>
      <x:c r="E28" s="30" t="n">
        <x:v>6</x:v>
      </x:c>
      <x:c r="F28" s="23" t="n">
        <x:f>MIN(INDEX('技能库'!$G$5:$G$793,MATCH(D28,'技能库'!$A$5:$A$793,0)),E28+SUMIFS('星魂技能加级'!$E$5:$E$580,'星魂技能加级'!$B$5:$B$580,'队伍面板'!E6,'星魂技能加级'!$D$5:$D$580,D28,'星魂技能加级'!$C$5:$C$580,"&lt;="&amp;'队伍面板'!E10))</x:f>
        <x:v>6</x:v>
      </x:c>
      <x:c r="G28" s="30" t="str">
        <x:v>欢愉</x:v>
      </x:c>
      <x:c r="H28" s="30"/>
      <x:c r="I28" s="30"/>
      <x:c r="J28" s="30"/>
      <x:c r="K28" s="30" t="n">
        <x:v>0</x:v>
      </x:c>
      <x:c r="L28" s="30"/>
      <x:c r="M28" s="30" t="n">
        <x:v>30</x:v>
      </x:c>
      <x:c r="N28" s="30" t="n">
        <x:v>5</x:v>
      </x:c>
      <x:c r="O28" s="30" t="n">
        <x:v>0</x:v>
      </x:c>
      <x:c r="P28" s="30" t="n">
        <x:v>30</x:v>
      </x:c>
      <x:c r="Q28" s="32" t="n">
        <x:f>IF(H28="",INDEX('技能倍率库'!$F$5:$F$7817,MATCH(D28&amp;"_"&amp;F28,'技能倍率库'!$A$5:$A$7817,0)),H28)</x:f>
        <x:v>1</x:v>
      </x:c>
      <x:c r="R28" s="32" t="n">
        <x:f>IF(I28="",INDEX('技能倍率库'!$G$5:$G$7817,MATCH(D28&amp;"_"&amp;F28,'技能倍率库'!$A$5:$A$7817,0)),I28)</x:f>
        <x:v>0</x:v>
      </x:c>
      <x:c r="S28" s="32" t="n">
        <x:f>IF(J28="",INDEX('技能倍率库'!$H$5:$H$7817,MATCH(D28&amp;"_"&amp;F28,'技能倍率库'!$A$5:$A$7817,0)),J28)</x:f>
        <x:v>0</x:v>
      </x:c>
      <x:c r="T28" s="32" t="n">
        <x:f>IF(L28="",INDEX('技能倍率库'!$I$5:$I$7817,MATCH(D28&amp;"_"&amp;F28,'技能倍率库'!$A$5:$A$7817,0)),L28)</x:f>
        <x:v>0</x:v>
      </x:c>
      <x:c r="U28" s="25" t="str">
        <x:f>INDEX('技能倍率库'!$E$5:$E$7817,MATCH(D28&amp;"_"&amp;F28,'技能倍率库'!$A$5:$A$7817,0))</x:f>
        <x:v>对指定敌方单体造成等同于阿兰100%攻击力的雷属性伤害。</x:v>
      </x:c>
      <x:c r="V28" s="31" t="n">
        <x:f>Q28*'队伍面板'!E64+R28*'队伍面板'!E63+S28*'队伍面板'!E65+K28</x:f>
        <x:v>2454.9235200000003</x:v>
      </x:c>
      <x:c r="W28" s="31" t="n">
        <x:f>X28*IF(OR(G28="治疗",G28="护盾",G28="真实伤害",G28="无伤害"),1,0.9)</x:f>
        <x:v>0</x:v>
      </x:c>
      <x:c r="X28" s="31" t="n">
        <x:f>IF('队伍面板'!E21&lt;&gt;"有效","输入无效",IF(INDEX('技能库'!$B$5:$B$793,MATCH(D28,'技能库'!$A$5:$A$793,0))&lt;&gt;'队伍面板'!E6,"技能不属于当前角色",IF(G28="无伤害",0,IF(G28="直伤",V28*(1+'队伍面板'!E74+AG28)*(1+'队伍面板'!E56)*(1+'队伍面板'!E57)*(1-'队伍面板'!E55)*('队伍面板'!E8+20)/(('队伍面板'!E8+20)+('循环设置'!$B$12+20)*MAX(0,1-'队伍面板'!E48-'队伍面板'!E49))*(1-MIN(0.9,MAX(-1,'循环设置'!$B$13-'队伍面板'!E50)))*(1+'队伍面板'!E51)*(1+'队伍面板'!E58)*(1-'循环设置'!$B$36)*(1+'队伍面板'!E67*'队伍面板'!E68),IF(G28="持续伤害",V28*(1+'队伍面板'!E74+AG28)*(1+'队伍面板'!E56)*(1+'队伍面板'!E57)*(1-'队伍面板'!E55)*('队伍面板'!E8+20)/(('队伍面板'!E8+20)+('循环设置'!$B$12+20)*MAX(0,1-'队伍面板'!E48-'队伍面板'!E49))*(1-MIN(0.9,MAX(-1,'循环设置'!$B$13-'队伍面板'!E50)))*(1+'队伍面板'!E51)*(1+'队伍面板'!E58)*(1-'循环设置'!$B$36),IF(G28="欢愉",'队伍面板'!E78*T28*(1+'队伍面板'!E75)*(1+'队伍面板'!E76)*(1+5*P28/(P28+240))*(1+AJ28)*AK28*(1+'队伍面板'!E67*'队伍面板'!E68)*('队伍面板'!E8+20)/(('队伍面板'!E8+20)+('循环设置'!$B$12+20)*MAX(0,1-'队伍面板'!E48-'队伍面板'!E49))*(1-MIN(0.9,MAX(-1,'循环设置'!$B$13-'队伍面板'!E50)))*(1+'队伍面板'!E51)*(1+'队伍面板'!E58)*(1-'循环设置'!$B$36),IF(G28="真实伤害",V28,IF(G28="治疗",V28*(1+'队伍面板'!E73+AI28),V28*(1+AH28)))))))))</x:f>
        <x:v>0</x:v>
      </x:c>
      <x:c r="Y28" s="31" t="n">
        <x:f>MIN(1,MAX(0,AE28*(1+'队伍面板'!E70)*(1-'循环设置'!$B$14)*(1-AF28)))</x:f>
        <x:v>0.6</x:v>
      </x:c>
      <x:c r="Z28" s="31" t="n">
        <x:f>X28*IF(G28="持续伤害",Y28,1)</x:f>
        <x:v>0</x:v>
      </x:c>
      <x:c r="AA28" s="31" t="n">
        <x:f>IF(OR(G28="治疗",G28="护盾",G28="无伤害"),0,X28*'队伍面板'!E59)</x:f>
        <x:v>0</x:v>
      </x:c>
      <x:c r="AB28" s="31" t="n">
        <x:f>M28*(1+'队伍面板'!E60)</x:f>
        <x:v>30</x:v>
      </x:c>
      <x:c r="AC28" s="23" t="str">
        <x:f>INDEX('技能倍率库'!$K$5:$K$7817,MATCH(D28&amp;"_"&amp;F28,'技能倍率库'!$A$5:$A$7817,0))</x:f>
        <x:v>需确认条件及分段</x:v>
      </x:c>
      <x:c r="AD28" s="23" t="str">
        <x:f>IF(INDEX('技能库'!$B$5:$B$793,MATCH(D28,'技能库'!$A$5:$A$793,0))&lt;&gt;'队伍面板'!E6,"技能不属于当前角色",IF(OR(ISNUMBER(SEARCH("缺少",AC28)),ISNUMBER(SEARCH("无首段",AC28))),IF(AND(H28="",I28="",J28="",L28="",K28=0,G28&lt;&gt;"无伤害"),"请填倍率或设辅助","已覆盖"),"请确认效果条件"))</x:f>
        <x:v>请确认效果条件</x:v>
      </x:c>
      <x:c r="AE28" s="38" t="n">
        <x:v>1</x:v>
      </x:c>
      <x:c r="AF28" s="38" t="n">
        <x:v>0</x:v>
      </x:c>
      <x:c r="AG28" s="38" t="n">
        <x:v>0</x:v>
      </x:c>
      <x:c r="AH28" s="38" t="n">
        <x:v>0</x:v>
      </x:c>
      <x:c r="AI28" s="38" t="n">
        <x:v>0</x:v>
      </x:c>
      <x:c r="AJ28" s="38" t="n">
        <x:v>0</x:v>
      </x:c>
      <x:c r="AK28" s="38" t="n">
        <x:v>1</x:v>
      </x:c>
    </x:row>
  </x:sheetData>
  <x:dataValidations count="48">
    <x:dataValidation type="list" sqref="D5">
      <x:formula1>'技能库'!$A$5:$A$793</x:formula1>
    </x:dataValidation>
    <x:dataValidation type="list" sqref="G5">
      <x:formula1>"直伤,持续伤害,欢愉,真实伤害,治疗,护盾,无伤害"</x:formula1>
    </x:dataValidation>
    <x:dataValidation type="list" sqref="D6">
      <x:formula1>'技能库'!$A$5:$A$793</x:formula1>
    </x:dataValidation>
    <x:dataValidation type="list" sqref="G6">
      <x:formula1>"直伤,持续伤害,欢愉,真实伤害,治疗,护盾,无伤害"</x:formula1>
    </x:dataValidation>
    <x:dataValidation type="list" sqref="D7">
      <x:formula1>'技能库'!$A$5:$A$793</x:formula1>
    </x:dataValidation>
    <x:dataValidation type="list" sqref="G7">
      <x:formula1>"直伤,持续伤害,欢愉,真实伤害,治疗,护盾,无伤害"</x:formula1>
    </x:dataValidation>
    <x:dataValidation type="list" sqref="D8">
      <x:formula1>'技能库'!$A$5:$A$793</x:formula1>
    </x:dataValidation>
    <x:dataValidation type="list" sqref="G8">
      <x:formula1>"直伤,持续伤害,欢愉,真实伤害,治疗,护盾,无伤害"</x:formula1>
    </x:dataValidation>
    <x:dataValidation type="list" sqref="D9">
      <x:formula1>'技能库'!$A$5:$A$793</x:formula1>
    </x:dataValidation>
    <x:dataValidation type="list" sqref="G9">
      <x:formula1>"直伤,持续伤害,欢愉,真实伤害,治疗,护盾,无伤害"</x:formula1>
    </x:dataValidation>
    <x:dataValidation type="list" sqref="D10">
      <x:formula1>'技能库'!$A$5:$A$793</x:formula1>
    </x:dataValidation>
    <x:dataValidation type="list" sqref="G10">
      <x:formula1>"直伤,持续伤害,欢愉,真实伤害,治疗,护盾,无伤害"</x:formula1>
    </x:dataValidation>
    <x:dataValidation type="list" sqref="D11">
      <x:formula1>'技能库'!$A$5:$A$793</x:formula1>
    </x:dataValidation>
    <x:dataValidation type="list" sqref="G11">
      <x:formula1>"直伤,持续伤害,欢愉,真实伤害,治疗,护盾,无伤害"</x:formula1>
    </x:dataValidation>
    <x:dataValidation type="list" sqref="D12">
      <x:formula1>'技能库'!$A$5:$A$793</x:formula1>
    </x:dataValidation>
    <x:dataValidation type="list" sqref="G12">
      <x:formula1>"直伤,持续伤害,欢愉,真实伤害,治疗,护盾,无伤害"</x:formula1>
    </x:dataValidation>
    <x:dataValidation type="list" sqref="D13">
      <x:formula1>'技能库'!$A$5:$A$793</x:formula1>
    </x:dataValidation>
    <x:dataValidation type="list" sqref="G13">
      <x:formula1>"直伤,持续伤害,欢愉,真实伤害,治疗,护盾,无伤害"</x:formula1>
    </x:dataValidation>
    <x:dataValidation type="list" sqref="D14">
      <x:formula1>'技能库'!$A$5:$A$793</x:formula1>
    </x:dataValidation>
    <x:dataValidation type="list" sqref="G14">
      <x:formula1>"直伤,持续伤害,欢愉,真实伤害,治疗,护盾,无伤害"</x:formula1>
    </x:dataValidation>
    <x:dataValidation type="list" sqref="D15">
      <x:formula1>'技能库'!$A$5:$A$793</x:formula1>
    </x:dataValidation>
    <x:dataValidation type="list" sqref="G15">
      <x:formula1>"直伤,持续伤害,欢愉,真实伤害,治疗,护盾,无伤害"</x:formula1>
    </x:dataValidation>
    <x:dataValidation type="list" sqref="D16">
      <x:formula1>'技能库'!$A$5:$A$793</x:formula1>
    </x:dataValidation>
    <x:dataValidation type="list" sqref="G16">
      <x:formula1>"直伤,持续伤害,欢愉,真实伤害,治疗,护盾,无伤害"</x:formula1>
    </x:dataValidation>
    <x:dataValidation type="list" sqref="D17">
      <x:formula1>'技能库'!$A$5:$A$793</x:formula1>
    </x:dataValidation>
    <x:dataValidation type="list" sqref="G17">
      <x:formula1>"直伤,持续伤害,欢愉,真实伤害,治疗,护盾,无伤害"</x:formula1>
    </x:dataValidation>
    <x:dataValidation type="list" sqref="D18">
      <x:formula1>'技能库'!$A$5:$A$793</x:formula1>
    </x:dataValidation>
    <x:dataValidation type="list" sqref="G18">
      <x:formula1>"直伤,持续伤害,欢愉,真实伤害,治疗,护盾,无伤害"</x:formula1>
    </x:dataValidation>
    <x:dataValidation type="list" sqref="D19">
      <x:formula1>'技能库'!$A$5:$A$793</x:formula1>
    </x:dataValidation>
    <x:dataValidation type="list" sqref="G19">
      <x:formula1>"直伤,持续伤害,欢愉,真实伤害,治疗,护盾,无伤害"</x:formula1>
    </x:dataValidation>
    <x:dataValidation type="list" sqref="D20">
      <x:formula1>'技能库'!$A$5:$A$793</x:formula1>
    </x:dataValidation>
    <x:dataValidation type="list" sqref="G20">
      <x:formula1>"直伤,持续伤害,欢愉,真实伤害,治疗,护盾,无伤害"</x:formula1>
    </x:dataValidation>
    <x:dataValidation type="list" sqref="D21">
      <x:formula1>'技能库'!$A$5:$A$793</x:formula1>
    </x:dataValidation>
    <x:dataValidation type="list" sqref="G21">
      <x:formula1>"直伤,持续伤害,欢愉,真实伤害,治疗,护盾,无伤害"</x:formula1>
    </x:dataValidation>
    <x:dataValidation type="list" sqref="D22">
      <x:formula1>'技能库'!$A$5:$A$793</x:formula1>
    </x:dataValidation>
    <x:dataValidation type="list" sqref="G22">
      <x:formula1>"直伤,持续伤害,欢愉,真实伤害,治疗,护盾,无伤害"</x:formula1>
    </x:dataValidation>
    <x:dataValidation type="list" sqref="D23">
      <x:formula1>'技能库'!$A$5:$A$793</x:formula1>
    </x:dataValidation>
    <x:dataValidation type="list" sqref="G23">
      <x:formula1>"直伤,持续伤害,欢愉,真实伤害,治疗,护盾,无伤害"</x:formula1>
    </x:dataValidation>
    <x:dataValidation type="list" sqref="D24">
      <x:formula1>'技能库'!$A$5:$A$793</x:formula1>
    </x:dataValidation>
    <x:dataValidation type="list" sqref="G24">
      <x:formula1>"直伤,持续伤害,欢愉,真实伤害,治疗,护盾,无伤害"</x:formula1>
    </x:dataValidation>
    <x:dataValidation type="list" sqref="D25">
      <x:formula1>'技能库'!$A$5:$A$793</x:formula1>
    </x:dataValidation>
    <x:dataValidation type="list" sqref="G25">
      <x:formula1>"直伤,持续伤害,欢愉,真实伤害,治疗,护盾,无伤害"</x:formula1>
    </x:dataValidation>
    <x:dataValidation type="list" sqref="D26">
      <x:formula1>'技能库'!$A$5:$A$793</x:formula1>
    </x:dataValidation>
    <x:dataValidation type="list" sqref="G26">
      <x:formula1>"直伤,持续伤害,欢愉,真实伤害,治疗,护盾,无伤害"</x:formula1>
    </x:dataValidation>
    <x:dataValidation type="list" sqref="D27">
      <x:formula1>'技能库'!$A$5:$A$793</x:formula1>
    </x:dataValidation>
    <x:dataValidation type="list" sqref="G27">
      <x:formula1>"直伤,持续伤害,欢愉,真实伤害,治疗,护盾,无伤害"</x:formula1>
    </x:dataValidation>
    <x:dataValidation type="list" sqref="D28">
      <x:formula1>'技能库'!$A$5:$A$793</x:formula1>
    </x:dataValidation>
    <x:dataValidation type="list" sqref="G28">
      <x:formula1>"直伤,持续伤害,欢愉,真实伤害,治疗,护盾,无伤害"</x:formula1>
    </x:dataValidation>
  </x:dataValidation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s>
  <x:sheetData>
    <x:row r="1">
      <x:c r="A1" s="21" t="str">
        <x:v>固定循环与敌人参数</x:v>
      </x:c>
      <x:c r="B1" s="21"/>
      <x:c r="C1" s="21"/>
      <x:c r="D1" s="21"/>
      <x:c r="E1" s="21"/>
      <x:c r="F1" s="21"/>
      <x:c r="G1" s="21"/>
    </x:row>
    <x:row r="2">
      <x:c r="A2" s="22" t="str">
        <x:v>每队员三步循环；动作编号对应动作配置。普通普攻削韧按10点为单位。</x:v>
      </x:c>
      <x:c r="B2" s="22"/>
      <x:c r="C2" s="22"/>
      <x:c r="D2" s="22"/>
      <x:c r="E2" s="22"/>
      <x:c r="F2" s="22"/>
      <x:c r="G2" s="22"/>
    </x:row>
    <x:row r="3">
      <x:c r="A3" s="23"/>
      <x:c r="B3" s="23"/>
      <x:c r="C3" s="23"/>
      <x:c r="D3" s="23"/>
      <x:c r="E3" s="23"/>
      <x:c r="F3" s="23"/>
      <x:c r="G3" s="23"/>
    </x:row>
    <x:row r="4" ht="28" customHeight="1">
      <x:c r="A4" s="24" t="str">
        <x:v>队员</x:v>
      </x:c>
      <x:c r="B4" s="24" t="str">
        <x:v>循环1动作编号</x:v>
      </x:c>
      <x:c r="C4" s="24" t="str">
        <x:v>循环2动作编号</x:v>
      </x:c>
      <x:c r="D4" s="24" t="str">
        <x:v>循环3动作编号</x:v>
      </x:c>
      <x:c r="E4" s="24" t="str">
        <x:v>普攻动作编号</x:v>
      </x:c>
      <x:c r="F4" s="24" t="str">
        <x:v>终结技动作编号</x:v>
      </x:c>
      <x:c r="G4" s="24" t="str">
        <x:v>初始能量</x:v>
      </x:c>
    </x:row>
    <x:row r="5">
      <x:c r="A5" s="23" t="n">
        <x:v>1</x:v>
      </x:c>
      <x:c r="B5" s="30" t="n">
        <x:v>2</x:v>
      </x:c>
      <x:c r="C5" s="30" t="n">
        <x:v>1</x:v>
      </x:c>
      <x:c r="D5" s="30" t="n">
        <x:v>1</x:v>
      </x:c>
      <x:c r="E5" s="30" t="n">
        <x:v>1</x:v>
      </x:c>
      <x:c r="F5" s="30" t="n">
        <x:v>3</x:v>
      </x:c>
      <x:c r="G5" s="23" t="n">
        <x:f>'队伍面板'!B20/2</x:f>
        <x:v>50</x:v>
      </x:c>
    </x:row>
    <x:row r="6">
      <x:c r="A6" s="23" t="n">
        <x:v>2</x:v>
      </x:c>
      <x:c r="B6" s="30" t="n">
        <x:v>8</x:v>
      </x:c>
      <x:c r="C6" s="30" t="n">
        <x:v>7</x:v>
      </x:c>
      <x:c r="D6" s="30" t="n">
        <x:v>7</x:v>
      </x:c>
      <x:c r="E6" s="30" t="n">
        <x:v>7</x:v>
      </x:c>
      <x:c r="F6" s="30" t="n">
        <x:v>9</x:v>
      </x:c>
      <x:c r="G6" s="23" t="n">
        <x:f>'队伍面板'!C20/2</x:f>
        <x:v>60</x:v>
      </x:c>
    </x:row>
    <x:row r="7">
      <x:c r="A7" s="23" t="n">
        <x:v>3</x:v>
      </x:c>
      <x:c r="B7" s="30" t="n">
        <x:v>14</x:v>
      </x:c>
      <x:c r="C7" s="30" t="n">
        <x:v>13</x:v>
      </x:c>
      <x:c r="D7" s="30" t="n">
        <x:v>13</x:v>
      </x:c>
      <x:c r="E7" s="30" t="n">
        <x:v>13</x:v>
      </x:c>
      <x:c r="F7" s="30" t="n">
        <x:v>15</x:v>
      </x:c>
      <x:c r="G7" s="23" t="n">
        <x:f>'队伍面板'!D20/2</x:f>
        <x:v>60</x:v>
      </x:c>
    </x:row>
    <x:row r="8">
      <x:c r="A8" s="23" t="n">
        <x:v>4</x:v>
      </x:c>
      <x:c r="B8" s="30" t="n">
        <x:v>20</x:v>
      </x:c>
      <x:c r="C8" s="30" t="n">
        <x:v>19</x:v>
      </x:c>
      <x:c r="D8" s="30" t="n">
        <x:v>19</x:v>
      </x:c>
      <x:c r="E8" s="30" t="n">
        <x:v>19</x:v>
      </x:c>
      <x:c r="F8" s="30" t="n">
        <x:v>21</x:v>
      </x:c>
      <x:c r="G8" s="23" t="n">
        <x:f>'队伍面板'!E20/2</x:f>
        <x:v>55</x:v>
      </x:c>
    </x:row>
    <x:row r="9">
      <x:c r="A9" s="23"/>
      <x:c r="B9" s="23"/>
      <x:c r="C9" s="23"/>
      <x:c r="D9" s="23"/>
      <x:c r="E9" s="23"/>
      <x:c r="F9" s="23"/>
      <x:c r="G9" s="23"/>
    </x:row>
    <x:row r="10">
      <x:c r="A10" s="23"/>
      <x:c r="B10" s="23"/>
      <x:c r="C10" s="23"/>
      <x:c r="D10" s="23"/>
      <x:c r="E10" s="23"/>
      <x:c r="F10" s="23"/>
      <x:c r="G10" s="23"/>
    </x:row>
    <x:row r="11" ht="28" customHeight="1">
      <x:c r="A11" s="24" t="str">
        <x:v>敌人/窗口</x:v>
      </x:c>
      <x:c r="B11" s="24" t="str">
        <x:v>数值</x:v>
      </x:c>
      <x:c r="C11" s="24" t="str">
        <x:v>单位或含义</x:v>
      </x:c>
      <x:c r="D11" s="23"/>
      <x:c r="E11" s="23"/>
      <x:c r="F11" s="23"/>
      <x:c r="G11" s="23"/>
    </x:row>
    <x:row r="12">
      <x:c r="A12" s="23" t="str">
        <x:v>敌人等级</x:v>
      </x:c>
      <x:c r="B12" s="30" t="n">
        <x:v>95</x:v>
      </x:c>
      <x:c r="C12" s="23" t="str">
        <x:v>等级</x:v>
      </x:c>
      <x:c r="D12" s="23"/>
      <x:c r="E12" s="23"/>
      <x:c r="F12" s="23"/>
      <x:c r="G12" s="23"/>
    </x:row>
    <x:row r="13">
      <x:c r="A13" s="23" t="str">
        <x:v>敌人属性抗性</x:v>
      </x:c>
      <x:c r="B13" s="30" t="n">
        <x:v>0.2</x:v>
      </x:c>
      <x:c r="C13" s="23" t="str">
        <x:v>小数；当前行动属性</x:v>
      </x:c>
      <x:c r="D13" s="23"/>
      <x:c r="E13" s="23"/>
      <x:c r="F13" s="23"/>
      <x:c r="G13" s="23"/>
    </x:row>
    <x:row r="14">
      <x:c r="A14" s="23" t="str">
        <x:v>敌人效果抵抗</x:v>
      </x:c>
      <x:c r="B14" s="30" t="n">
        <x:v>0.4</x:v>
      </x:c>
      <x:c r="C14" s="23" t="str">
        <x:v>小数</x:v>
      </x:c>
      <x:c r="D14" s="23"/>
      <x:c r="E14" s="23"/>
      <x:c r="F14" s="23"/>
      <x:c r="G14" s="23"/>
    </x:row>
    <x:row r="15">
      <x:c r="A15" s="23" t="str">
        <x:v>最大韧性</x:v>
      </x:c>
      <x:c r="B15" s="30" t="n">
        <x:v>120</x:v>
      </x:c>
      <x:c r="C15" s="23" t="str">
        <x:v>新制点，普攻=10</x:v>
      </x:c>
      <x:c r="D15" s="23"/>
      <x:c r="E15" s="23"/>
      <x:c r="F15" s="23"/>
      <x:c r="G15" s="23"/>
    </x:row>
    <x:row r="16">
      <x:c r="A16" s="23" t="str">
        <x:v>敌人生命上限</x:v>
      </x:c>
      <x:c r="B16" s="30" t="n">
        <x:v>1000000</x:v>
      </x:c>
      <x:c r="C16" s="23" t="str">
        <x:v>生命</x:v>
      </x:c>
      <x:c r="D16" s="23"/>
      <x:c r="E16" s="23"/>
      <x:c r="F16" s="23"/>
      <x:c r="G16" s="23"/>
    </x:row>
    <x:row r="17">
      <x:c r="A17" s="23" t="str">
        <x:v>敌人速度</x:v>
      </x:c>
      <x:c r="B17" s="30" t="n">
        <x:v>100</x:v>
      </x:c>
      <x:c r="C17" s="23" t="str">
        <x:v>速度</x:v>
      </x:c>
      <x:c r="D17" s="23"/>
      <x:c r="E17" s="23"/>
      <x:c r="F17" s="23"/>
      <x:c r="G17" s="23"/>
    </x:row>
    <x:row r="18">
      <x:c r="A18" s="23" t="str">
        <x:v>模拟行动值窗口</x:v>
      </x:c>
      <x:c r="B18" s="30" t="n">
        <x:v>550</x:v>
      </x:c>
      <x:c r="C18" s="23" t="str">
        <x:v>首轮150，后续轮100</x:v>
      </x:c>
      <x:c r="D18" s="23"/>
      <x:c r="E18" s="23"/>
      <x:c r="F18" s="23"/>
      <x:c r="G18" s="23"/>
    </x:row>
    <x:row r="19">
      <x:c r="A19" s="23" t="str">
        <x:v>初始战技点</x:v>
      </x:c>
      <x:c r="B19" s="30" t="n">
        <x:v>3</x:v>
      </x:c>
      <x:c r="C19" s="23" t="str">
        <x:v>全队共享</x:v>
      </x:c>
      <x:c r="D19" s="23"/>
      <x:c r="E19" s="23"/>
      <x:c r="F19" s="23"/>
      <x:c r="G19" s="23"/>
    </x:row>
    <x:row r="20">
      <x:c r="A20" s="23" t="str">
        <x:v>战技点上限</x:v>
      </x:c>
      <x:c r="B20" s="30" t="n">
        <x:v>5</x:v>
      </x:c>
      <x:c r="C20" s="23" t="str">
        <x:v>花火队伍可修改</x:v>
      </x:c>
      <x:c r="D20" s="23"/>
      <x:c r="E20" s="23"/>
      <x:c r="F20" s="23"/>
      <x:c r="G20" s="23"/>
    </x:row>
    <x:row r="21">
      <x:c r="A21" s="23" t="str">
        <x:v>敌人类型</x:v>
      </x:c>
      <x:c r="B21" s="30" t="str">
        <x:v>精英</x:v>
      </x:c>
      <x:c r="C21" s="23" t="str">
        <x:v>普通/精英，用于击破裂伤</x:v>
      </x:c>
      <x:c r="D21" s="23"/>
      <x:c r="E21" s="23"/>
      <x:c r="F21" s="23"/>
      <x:c r="G21" s="23"/>
    </x:row>
    <x:row r="22">
      <x:c r="A22" s="23" t="str">
        <x:v>初始破韧状态</x:v>
      </x:c>
      <x:c r="B22" s="30" t="n">
        <x:v>0</x:v>
      </x:c>
      <x:c r="C22" s="23" t="str">
        <x:v>1=已破韧，0=满韧性</x:v>
      </x:c>
      <x:c r="D22" s="23"/>
      <x:c r="E22" s="23"/>
      <x:c r="F22" s="23"/>
      <x:c r="G22" s="23"/>
    </x:row>
    <x:row r="23" ht="28" customHeight="1">
      <x:c r="A23" s="24" t="str">
        <x:v>突破阶段</x:v>
      </x:c>
      <x:c r="B23" s="24" t="str">
        <x:v>等级上限</x:v>
      </x:c>
      <x:c r="C23" s="24" t="str">
        <x:v>等级下限</x:v>
      </x:c>
      <x:c r="D23" s="23"/>
      <x:c r="E23" s="23"/>
      <x:c r="F23" s="23"/>
      <x:c r="G23" s="23"/>
    </x:row>
    <x:row r="24">
      <x:c r="A24" s="23" t="n">
        <x:v>0</x:v>
      </x:c>
      <x:c r="B24" s="23" t="n">
        <x:v>20</x:v>
      </x:c>
      <x:c r="C24" s="23" t="n">
        <x:v>1</x:v>
      </x:c>
      <x:c r="D24" s="23"/>
      <x:c r="E24" s="23"/>
      <x:c r="F24" s="23"/>
      <x:c r="G24" s="23"/>
    </x:row>
    <x:row r="25">
      <x:c r="A25" s="23" t="n">
        <x:v>1</x:v>
      </x:c>
      <x:c r="B25" s="23" t="n">
        <x:v>30</x:v>
      </x:c>
      <x:c r="C25" s="23" t="n">
        <x:v>20</x:v>
      </x:c>
      <x:c r="D25" s="23"/>
      <x:c r="E25" s="23"/>
      <x:c r="F25" s="23"/>
      <x:c r="G25" s="23"/>
    </x:row>
    <x:row r="26">
      <x:c r="A26" s="23" t="n">
        <x:v>2</x:v>
      </x:c>
      <x:c r="B26" s="23" t="n">
        <x:v>40</x:v>
      </x:c>
      <x:c r="C26" s="23" t="n">
        <x:v>30</x:v>
      </x:c>
      <x:c r="D26" s="23"/>
      <x:c r="E26" s="23"/>
      <x:c r="F26" s="23"/>
      <x:c r="G26" s="23"/>
    </x:row>
    <x:row r="27">
      <x:c r="A27" s="23" t="n">
        <x:v>3</x:v>
      </x:c>
      <x:c r="B27" s="23" t="n">
        <x:v>50</x:v>
      </x:c>
      <x:c r="C27" s="23" t="n">
        <x:v>40</x:v>
      </x:c>
      <x:c r="D27" s="23"/>
      <x:c r="E27" s="23"/>
      <x:c r="F27" s="23"/>
      <x:c r="G27" s="23"/>
    </x:row>
    <x:row r="28">
      <x:c r="A28" s="23" t="n">
        <x:v>4</x:v>
      </x:c>
      <x:c r="B28" s="23" t="n">
        <x:v>60</x:v>
      </x:c>
      <x:c r="C28" s="23" t="n">
        <x:v>50</x:v>
      </x:c>
      <x:c r="D28" s="23"/>
      <x:c r="E28" s="23"/>
      <x:c r="F28" s="23"/>
      <x:c r="G28" s="23"/>
    </x:row>
    <x:row r="29">
      <x:c r="A29" s="23" t="n">
        <x:v>5</x:v>
      </x:c>
      <x:c r="B29" s="23" t="n">
        <x:v>70</x:v>
      </x:c>
      <x:c r="C29" s="23" t="n">
        <x:v>60</x:v>
      </x:c>
      <x:c r="D29" s="23"/>
      <x:c r="E29" s="23"/>
      <x:c r="F29" s="23"/>
      <x:c r="G29" s="23"/>
    </x:row>
    <x:row r="30">
      <x:c r="A30" s="23" t="n">
        <x:v>6</x:v>
      </x:c>
      <x:c r="B30" s="23" t="n">
        <x:v>80</x:v>
      </x:c>
      <x:c r="C30" s="23" t="n">
        <x:v>70</x:v>
      </x:c>
      <x:c r="D30" s="23"/>
      <x:c r="E30" s="23"/>
      <x:c r="F30" s="23"/>
      <x:c r="G30" s="23"/>
    </x:row>
    <x:row r="31">
      <x:c r="A31" s="23"/>
      <x:c r="B31" s="23"/>
      <x:c r="C31" s="23"/>
      <x:c r="D31" s="23"/>
      <x:c r="E31" s="23"/>
      <x:c r="F31" s="23"/>
      <x:c r="G31" s="23"/>
    </x:row>
    <x:row r="32">
      <x:c r="A32" s="23"/>
      <x:c r="B32" s="23"/>
      <x:c r="C32" s="23"/>
      <x:c r="D32" s="23"/>
      <x:c r="E32" s="23"/>
      <x:c r="F32" s="23"/>
      <x:c r="G32" s="23"/>
    </x:row>
    <x:row r="33" ht="34" customHeight="1">
      <x:c r="A33" s="23" t="str">
        <x:v>战斗顺序</x:v>
      </x:c>
      <x:c r="B33" s="25" t="str">
        <x:v>同一行动值按队员1至4、敌人排序；终结技附在能量满的行动后，回能5点。</x:v>
      </x:c>
      <x:c r="C33" s="25"/>
      <x:c r="D33" s="25"/>
      <x:c r="E33" s="25"/>
      <x:c r="F33" s="25"/>
      <x:c r="G33" s="25"/>
    </x:row>
    <x:row r="34" ht="34" customHeight="1">
      <x:c r="A34" s="23" t="str">
        <x:v>破韧恢复</x:v>
      </x:c>
      <x:c r="B34" s="25" t="str">
        <x:v>敌人轮到行动时，若已破韧，则恢复韧性并跳过伤害；未模拟属性专属延后与冻结。</x:v>
      </x:c>
      <x:c r="C34" s="25"/>
      <x:c r="D34" s="25"/>
      <x:c r="E34" s="25"/>
      <x:c r="F34" s="25"/>
      <x:c r="G34" s="25"/>
    </x:row>
    <x:row r="35" ht="34" customHeight="1">
      <x:c r="A35" s="23" t="str">
        <x:v>循环消费</x:v>
      </x:c>
      <x:c r="B35" s="25" t="str">
        <x:v>战技点不足改为普攻，循环步骤仍向前推进；停止后不再计算伤害。</x:v>
      </x:c>
      <x:c r="C35" s="25"/>
      <x:c r="D35" s="25"/>
      <x:c r="E35" s="25"/>
      <x:c r="F35" s="25"/>
      <x:c r="G35" s="25"/>
    </x:row>
    <x:row r="36">
      <x:c r="A36" s="23" t="str">
        <x:v>敌方合成减伤</x:v>
      </x:c>
      <x:c r="B36" s="38" t="n">
        <x:v>0</x:v>
      </x:c>
      <x:c r="C36" s="23" t="str">
        <x:v>多个减伤来源先按1-各(1-减伤)乘积合成</x:v>
      </x:c>
      <x:c r="D36" s="23"/>
      <x:c r="E36" s="23"/>
      <x:c r="F36" s="23"/>
      <x:c r="G36" s="23"/>
    </x:row>
  </x:sheetData>
  <x:mergeCells>
    <x:mergeCell ref="B33:G33"/>
    <x:mergeCell ref="B34:G34"/>
    <x:mergeCell ref="B35:G35"/>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s>
  <x:sheetData>
    <x:row r="1">
      <x:c r="A1" s="21" t="str">
        <x:v>单次动作伤害比较</x:v>
      </x:c>
      <x:c r="B1" s="21"/>
      <x:c r="C1" s="21"/>
      <x:c r="D1" s="21"/>
      <x:c r="E1" s="21"/>
      <x:c r="F1" s="21"/>
      <x:c r="G1" s="21"/>
      <x:c r="H1" s="21"/>
      <x:c r="I1" s="21"/>
    </x:row>
    <x:row r="2">
      <x:c r="A2" s="22" t="str">
        <x:v>直接关联当前队伍与动作参数；表内输出随等级、星魂、装备和敌方属性变化。</x:v>
      </x:c>
      <x:c r="B2" s="22"/>
      <x:c r="C2" s="22"/>
      <x:c r="D2" s="22"/>
      <x:c r="E2" s="22"/>
      <x:c r="F2" s="22"/>
      <x:c r="G2" s="22"/>
      <x:c r="H2" s="22"/>
      <x:c r="I2" s="22"/>
    </x:row>
    <x:row r="3">
      <x:c r="A3" s="23"/>
      <x:c r="B3" s="23"/>
      <x:c r="C3" s="23"/>
      <x:c r="D3" s="23"/>
      <x:c r="E3" s="23"/>
      <x:c r="F3" s="23"/>
      <x:c r="G3" s="23"/>
      <x:c r="H3" s="23"/>
      <x:c r="I3" s="23"/>
    </x:row>
    <x:row r="4" ht="28" customHeight="1">
      <x:c r="A4" s="24" t="str">
        <x:v>队员</x:v>
      </x:c>
      <x:c r="B4" s="24" t="str">
        <x:v>角色</x:v>
      </x:c>
      <x:c r="C4" s="24" t="str">
        <x:v>动作</x:v>
      </x:c>
      <x:c r="D4" s="24" t="str">
        <x:v>技能等级</x:v>
      </x:c>
      <x:c r="E4" s="24" t="str">
        <x:v>类型</x:v>
      </x:c>
      <x:c r="F4" s="24" t="str">
        <x:v>未破韧</x:v>
      </x:c>
      <x:c r="G4" s="24" t="str">
        <x:v>破韧</x:v>
      </x:c>
      <x:c r="H4" s="24" t="str">
        <x:v>DoT含附着概率</x:v>
      </x:c>
      <x:c r="I4" s="24" t="str">
        <x:v>附加真实伤害</x:v>
      </x:c>
    </x:row>
    <x:row r="5">
      <x:c r="A5" s="23" t="n">
        <x:f>'动作配置'!B5</x:f>
        <x:v>1</x:v>
      </x:c>
      <x:c r="B5" s="23" t="str">
        <x:f>INDEX('队伍面板'!$B$7:$E$7,1,A5)</x:f>
        <x:v>丹恒</x:v>
      </x:c>
      <x:c r="C5" s="23" t="str">
        <x:f>'动作配置'!C5</x:f>
        <x:v>普攻</x:v>
      </x:c>
      <x:c r="D5" s="23" t="n">
        <x:f>'动作配置'!F5</x:f>
        <x:v>6</x:v>
      </x:c>
      <x:c r="E5" s="23" t="str">
        <x:f>'动作配置'!G5</x:f>
        <x:v>直伤</x:v>
      </x:c>
      <x:c r="F5" s="31" t="n">
        <x:f>'动作配置'!W5</x:f>
        <x:v>2424.7427316580383</x:v>
      </x:c>
      <x:c r="G5" s="31" t="n">
        <x:f>'动作配置'!X5</x:f>
        <x:v>2694.1585907311537</x:v>
      </x:c>
      <x:c r="H5" s="31" t="n">
        <x:f>'动作配置'!Z5</x:f>
        <x:v>2694.1585907311537</x:v>
      </x:c>
      <x:c r="I5" s="31" t="n">
        <x:f>'动作配置'!AA5</x:f>
        <x:v>0</x:v>
      </x:c>
    </x:row>
    <x:row r="6">
      <x:c r="A6" s="23" t="n">
        <x:f>'动作配置'!B6</x:f>
        <x:v>1</x:v>
      </x:c>
      <x:c r="B6" s="23" t="str">
        <x:f>INDEX('队伍面板'!$B$7:$E$7,1,A6)</x:f>
        <x:v>丹恒</x:v>
      </x:c>
      <x:c r="C6" s="23" t="str">
        <x:f>'动作配置'!C6</x:f>
        <x:v>战技</x:v>
      </x:c>
      <x:c r="D6" s="23" t="n">
        <x:f>'动作配置'!F6</x:f>
        <x:v>10</x:v>
      </x:c>
      <x:c r="E6" s="23" t="str">
        <x:f>'动作配置'!G6</x:f>
        <x:v>直伤</x:v>
      </x:c>
      <x:c r="F6" s="31" t="n">
        <x:f>'动作配置'!W6</x:f>
        <x:v>6304.331102310901</x:v>
      </x:c>
      <x:c r="G6" s="31" t="n">
        <x:f>'动作配置'!X6</x:f>
        <x:v>7004.812335901001</x:v>
      </x:c>
      <x:c r="H6" s="31" t="n">
        <x:f>'动作配置'!Z6</x:f>
        <x:v>7004.812335901001</x:v>
      </x:c>
      <x:c r="I6" s="31" t="n">
        <x:f>'动作配置'!AA6</x:f>
        <x:v>0</x:v>
      </x:c>
    </x:row>
    <x:row r="7">
      <x:c r="A7" s="23" t="n">
        <x:f>'动作配置'!B7</x:f>
        <x:v>1</x:v>
      </x:c>
      <x:c r="B7" s="23" t="str">
        <x:f>INDEX('队伍面板'!$B$7:$E$7,1,A7)</x:f>
        <x:v>丹恒</x:v>
      </x:c>
      <x:c r="C7" s="23" t="str">
        <x:f>'动作配置'!C7</x:f>
        <x:v>终结技</x:v>
      </x:c>
      <x:c r="D7" s="23" t="n">
        <x:f>'动作配置'!F7</x:f>
        <x:v>10</x:v>
      </x:c>
      <x:c r="E7" s="23" t="str">
        <x:f>'动作配置'!G7</x:f>
        <x:v>直伤</x:v>
      </x:c>
      <x:c r="F7" s="31" t="n">
        <x:f>'动作配置'!W7</x:f>
        <x:v>9698.970926632153</x:v>
      </x:c>
      <x:c r="G7" s="31" t="n">
        <x:f>'动作配置'!X7</x:f>
        <x:v>10776.634362924615</x:v>
      </x:c>
      <x:c r="H7" s="31" t="n">
        <x:f>'动作配置'!Z7</x:f>
        <x:v>10776.634362924615</x:v>
      </x:c>
      <x:c r="I7" s="31" t="n">
        <x:f>'动作配置'!AA7</x:f>
        <x:v>0</x:v>
      </x:c>
    </x:row>
    <x:row r="8">
      <x:c r="A8" s="23" t="n">
        <x:f>'动作配置'!B8</x:f>
        <x:v>1</x:v>
      </x:c>
      <x:c r="B8" s="23" t="str">
        <x:f>INDEX('队伍面板'!$B$7:$E$7,1,A8)</x:f>
        <x:v>丹恒</x:v>
      </x:c>
      <x:c r="C8" s="23" t="str">
        <x:f>'动作配置'!C8</x:f>
        <x:v>追加/忆灵</x:v>
      </x:c>
      <x:c r="D8" s="23" t="n">
        <x:f>'动作配置'!F8</x:f>
        <x:v>6</x:v>
      </x:c>
      <x:c r="E8" s="23" t="str">
        <x:f>'动作配置'!G8</x:f>
        <x:v>直伤</x:v>
      </x:c>
      <x:c r="F8" s="31" t="n">
        <x:f>'动作配置'!W8</x:f>
        <x:v>2424.7427316580383</x:v>
      </x:c>
      <x:c r="G8" s="31" t="n">
        <x:f>'动作配置'!X8</x:f>
        <x:v>2694.1585907311537</x:v>
      </x:c>
      <x:c r="H8" s="31" t="n">
        <x:f>'动作配置'!Z8</x:f>
        <x:v>2694.1585907311537</x:v>
      </x:c>
      <x:c r="I8" s="31" t="n">
        <x:f>'动作配置'!AA8</x:f>
        <x:v>0</x:v>
      </x:c>
    </x:row>
    <x:row r="9">
      <x:c r="A9" s="23" t="n">
        <x:f>'动作配置'!B9</x:f>
        <x:v>1</x:v>
      </x:c>
      <x:c r="B9" s="23" t="str">
        <x:f>INDEX('队伍面板'!$B$7:$E$7,1,A9)</x:f>
        <x:v>丹恒</x:v>
      </x:c>
      <x:c r="C9" s="23" t="str">
        <x:f>'动作配置'!C9</x:f>
        <x:v>持续伤害</x:v>
      </x:c>
      <x:c r="D9" s="23" t="n">
        <x:f>'动作配置'!F9</x:f>
        <x:v>6</x:v>
      </x:c>
      <x:c r="E9" s="23" t="str">
        <x:f>'动作配置'!G9</x:f>
        <x:v>持续伤害</x:v>
      </x:c>
      <x:c r="F9" s="31" t="n">
        <x:f>'动作配置'!W9</x:f>
        <x:v>1279.2235906778433</x:v>
      </x:c>
      <x:c r="G9" s="31" t="n">
        <x:f>'动作配置'!X9</x:f>
        <x:v>1421.3595451976037</x:v>
      </x:c>
      <x:c r="H9" s="31" t="n">
        <x:f>'动作配置'!Z9</x:f>
        <x:v>852.8157271185622</x:v>
      </x:c>
      <x:c r="I9" s="31" t="n">
        <x:f>'动作配置'!AA9</x:f>
        <x:v>0</x:v>
      </x:c>
    </x:row>
    <x:row r="10">
      <x:c r="A10" s="23" t="n">
        <x:f>'动作配置'!B10</x:f>
        <x:v>1</x:v>
      </x:c>
      <x:c r="B10" s="23" t="str">
        <x:f>INDEX('队伍面板'!$B$7:$E$7,1,A10)</x:f>
        <x:v>丹恒</x:v>
      </x:c>
      <x:c r="C10" s="23" t="str">
        <x:f>'动作配置'!C10</x:f>
        <x:v>欢愉技</x:v>
      </x:c>
      <x:c r="D10" s="23" t="n">
        <x:f>'动作配置'!F10</x:f>
        <x:v>6</x:v>
      </x:c>
      <x:c r="E10" s="23" t="str">
        <x:f>'动作配置'!G10</x:f>
        <x:v>欢愉</x:v>
      </x:c>
      <x:c r="F10" s="31" t="n">
        <x:f>'动作配置'!W10</x:f>
        <x:v>0</x:v>
      </x:c>
      <x:c r="G10" s="31" t="n">
        <x:f>'动作配置'!X10</x:f>
        <x:v>0</x:v>
      </x:c>
      <x:c r="H10" s="31" t="n">
        <x:f>'动作配置'!Z10</x:f>
        <x:v>0</x:v>
      </x:c>
      <x:c r="I10" s="31" t="n">
        <x:f>'动作配置'!AA10</x:f>
        <x:v>0</x:v>
      </x:c>
    </x:row>
    <x:row r="11">
      <x:c r="A11" s="23" t="n">
        <x:f>'动作配置'!B11</x:f>
        <x:v>2</x:v>
      </x:c>
      <x:c r="B11" s="23" t="str">
        <x:f>INDEX('队伍面板'!$B$7:$E$7,1,A11)</x:f>
        <x:v>三月七（存护）</x:v>
      </x:c>
      <x:c r="C11" s="23" t="str">
        <x:f>'动作配置'!C11</x:f>
        <x:v>普攻</x:v>
      </x:c>
      <x:c r="D11" s="23" t="n">
        <x:f>'动作配置'!F11</x:f>
        <x:v>6</x:v>
      </x:c>
      <x:c r="E11" s="23" t="str">
        <x:f>'动作配置'!G11</x:f>
        <x:v>直伤</x:v>
      </x:c>
      <x:c r="F11" s="31" t="n">
        <x:f>'动作配置'!W11</x:f>
        <x:v>1748.8151860478338</x:v>
      </x:c>
      <x:c r="G11" s="31" t="n">
        <x:f>'动作配置'!X11</x:f>
        <x:v>1943.1279844975932</x:v>
      </x:c>
      <x:c r="H11" s="31" t="n">
        <x:f>'动作配置'!Z11</x:f>
        <x:v>1943.1279844975932</x:v>
      </x:c>
      <x:c r="I11" s="31" t="n">
        <x:f>'动作配置'!AA11</x:f>
        <x:v>0</x:v>
      </x:c>
    </x:row>
    <x:row r="12">
      <x:c r="A12" s="23" t="n">
        <x:f>'动作配置'!B12</x:f>
        <x:v>2</x:v>
      </x:c>
      <x:c r="B12" s="23" t="str">
        <x:f>INDEX('队伍面板'!$B$7:$E$7,1,A12)</x:f>
        <x:v>三月七（存护）</x:v>
      </x:c>
      <x:c r="C12" s="23" t="str">
        <x:f>'动作配置'!C12</x:f>
        <x:v>战技</x:v>
      </x:c>
      <x:c r="D12" s="23" t="n">
        <x:f>'动作配置'!F12</x:f>
        <x:v>10</x:v>
      </x:c>
      <x:c r="E12" s="23" t="str">
        <x:f>'动作配置'!G12</x:f>
        <x:v>护盾</x:v>
      </x:c>
      <x:c r="F12" s="31" t="n">
        <x:f>'动作配置'!W12</x:f>
        <x:v>1298.8744374999999</x:v>
      </x:c>
      <x:c r="G12" s="31" t="n">
        <x:f>'动作配置'!X12</x:f>
        <x:v>1298.8744374999999</x:v>
      </x:c>
      <x:c r="H12" s="31" t="n">
        <x:f>'动作配置'!Z12</x:f>
        <x:v>1298.8744374999999</x:v>
      </x:c>
      <x:c r="I12" s="31" t="n">
        <x:f>'动作配置'!AA12</x:f>
        <x:v>0</x:v>
      </x:c>
    </x:row>
    <x:row r="13">
      <x:c r="A13" s="23" t="n">
        <x:f>'动作配置'!B13</x:f>
        <x:v>2</x:v>
      </x:c>
      <x:c r="B13" s="23" t="str">
        <x:f>INDEX('队伍面板'!$B$7:$E$7,1,A13)</x:f>
        <x:v>三月七（存护）</x:v>
      </x:c>
      <x:c r="C13" s="23" t="str">
        <x:f>'动作配置'!C13</x:f>
        <x:v>终结技</x:v>
      </x:c>
      <x:c r="D13" s="23" t="n">
        <x:f>'动作配置'!F13</x:f>
        <x:v>10</x:v>
      </x:c>
      <x:c r="E13" s="23" t="str">
        <x:f>'动作配置'!G13</x:f>
        <x:v>无伤害</x:v>
      </x:c>
      <x:c r="F13" s="31" t="n">
        <x:f>'动作配置'!W13</x:f>
        <x:v>0</x:v>
      </x:c>
      <x:c r="G13" s="31" t="n">
        <x:f>'动作配置'!X13</x:f>
        <x:v>0</x:v>
      </x:c>
      <x:c r="H13" s="31" t="n">
        <x:f>'动作配置'!Z13</x:f>
        <x:v>0</x:v>
      </x:c>
      <x:c r="I13" s="31" t="n">
        <x:f>'动作配置'!AA13</x:f>
        <x:v>0</x:v>
      </x:c>
    </x:row>
    <x:row r="14">
      <x:c r="A14" s="23" t="n">
        <x:f>'动作配置'!B14</x:f>
        <x:v>2</x:v>
      </x:c>
      <x:c r="B14" s="23" t="str">
        <x:f>INDEX('队伍面板'!$B$7:$E$7,1,A14)</x:f>
        <x:v>三月七（存护）</x:v>
      </x:c>
      <x:c r="C14" s="23" t="str">
        <x:f>'动作配置'!C14</x:f>
        <x:v>追加/忆灵</x:v>
      </x:c>
      <x:c r="D14" s="23" t="n">
        <x:f>'动作配置'!F14</x:f>
        <x:v>6</x:v>
      </x:c>
      <x:c r="E14" s="23" t="str">
        <x:f>'动作配置'!G14</x:f>
        <x:v>直伤</x:v>
      </x:c>
      <x:c r="F14" s="31" t="n">
        <x:f>'动作配置'!W14</x:f>
        <x:v>1748.8151860478338</x:v>
      </x:c>
      <x:c r="G14" s="31" t="n">
        <x:f>'动作配置'!X14</x:f>
        <x:v>1943.1279844975932</x:v>
      </x:c>
      <x:c r="H14" s="31" t="n">
        <x:f>'动作配置'!Z14</x:f>
        <x:v>1943.1279844975932</x:v>
      </x:c>
      <x:c r="I14" s="31" t="n">
        <x:f>'动作配置'!AA14</x:f>
        <x:v>0</x:v>
      </x:c>
    </x:row>
    <x:row r="15">
      <x:c r="A15" s="23" t="n">
        <x:f>'动作配置'!B15</x:f>
        <x:v>2</x:v>
      </x:c>
      <x:c r="B15" s="23" t="str">
        <x:f>INDEX('队伍面板'!$B$7:$E$7,1,A15)</x:f>
        <x:v>三月七（存护）</x:v>
      </x:c>
      <x:c r="C15" s="23" t="str">
        <x:f>'动作配置'!C15</x:f>
        <x:v>持续伤害</x:v>
      </x:c>
      <x:c r="D15" s="23" t="n">
        <x:f>'动作配置'!F15</x:f>
        <x:v>6</x:v>
      </x:c>
      <x:c r="E15" s="23" t="str">
        <x:f>'动作配置'!G15</x:f>
        <x:v>持续伤害</x:v>
      </x:c>
      <x:c r="F15" s="31" t="n">
        <x:f>'动作配置'!W15</x:f>
        <x:v>922.6239190325584</x:v>
      </x:c>
      <x:c r="G15" s="31" t="n">
        <x:f>'动作配置'!X15</x:f>
        <x:v>1025.1376878139538</x:v>
      </x:c>
      <x:c r="H15" s="31" t="n">
        <x:f>'动作配置'!Z15</x:f>
        <x:v>615.0826126883723</x:v>
      </x:c>
      <x:c r="I15" s="31" t="n">
        <x:f>'动作配置'!AA15</x:f>
        <x:v>0</x:v>
      </x:c>
    </x:row>
    <x:row r="16">
      <x:c r="A16" s="23" t="n">
        <x:f>'动作配置'!B16</x:f>
        <x:v>2</x:v>
      </x:c>
      <x:c r="B16" s="23" t="str">
        <x:f>INDEX('队伍面板'!$B$7:$E$7,1,A16)</x:f>
        <x:v>三月七（存护）</x:v>
      </x:c>
      <x:c r="C16" s="23" t="str">
        <x:f>'动作配置'!C16</x:f>
        <x:v>欢愉技</x:v>
      </x:c>
      <x:c r="D16" s="23" t="n">
        <x:f>'动作配置'!F16</x:f>
        <x:v>6</x:v>
      </x:c>
      <x:c r="E16" s="23" t="str">
        <x:f>'动作配置'!G16</x:f>
        <x:v>欢愉</x:v>
      </x:c>
      <x:c r="F16" s="31" t="n">
        <x:f>'动作配置'!W16</x:f>
        <x:v>0</x:v>
      </x:c>
      <x:c r="G16" s="31" t="n">
        <x:f>'动作配置'!X16</x:f>
        <x:v>0</x:v>
      </x:c>
      <x:c r="H16" s="31" t="n">
        <x:f>'动作配置'!Z16</x:f>
        <x:v>0</x:v>
      </x:c>
      <x:c r="I16" s="31" t="n">
        <x:f>'动作配置'!AA16</x:f>
        <x:v>0</x:v>
      </x:c>
    </x:row>
    <x:row r="17">
      <x:c r="A17" s="23" t="n">
        <x:f>'动作配置'!B17</x:f>
        <x:v>3</x:v>
      </x:c>
      <x:c r="B17" s="23" t="str">
        <x:f>INDEX('队伍面板'!$B$7:$E$7,1,A17)</x:f>
        <x:v>艾丝妲</x:v>
      </x:c>
      <x:c r="C17" s="23" t="str">
        <x:f>'动作配置'!C17</x:f>
        <x:v>普攻</x:v>
      </x:c>
      <x:c r="D17" s="23" t="n">
        <x:f>'动作配置'!F17</x:f>
        <x:v>6</x:v>
      </x:c>
      <x:c r="E17" s="23" t="str">
        <x:f>'动作配置'!G17</x:f>
        <x:v>直伤</x:v>
      </x:c>
      <x:c r="F17" s="31" t="n">
        <x:f>'动作配置'!W17</x:f>
        <x:v>1639.634354166612</x:v>
      </x:c>
      <x:c r="G17" s="31" t="n">
        <x:f>'动作配置'!X17</x:f>
        <x:v>1821.8159490740131</x:v>
      </x:c>
      <x:c r="H17" s="31" t="n">
        <x:f>'动作配置'!Z17</x:f>
        <x:v>1821.8159490740131</x:v>
      </x:c>
      <x:c r="I17" s="31" t="n">
        <x:f>'动作配置'!AA17</x:f>
        <x:v>0</x:v>
      </x:c>
    </x:row>
    <x:row r="18">
      <x:c r="A18" s="23" t="n">
        <x:f>'动作配置'!B18</x:f>
        <x:v>3</x:v>
      </x:c>
      <x:c r="B18" s="23" t="str">
        <x:f>INDEX('队伍面板'!$B$7:$E$7,1,A18)</x:f>
        <x:v>艾丝妲</x:v>
      </x:c>
      <x:c r="C18" s="23" t="str">
        <x:f>'动作配置'!C18</x:f>
        <x:v>战技</x:v>
      </x:c>
      <x:c r="D18" s="23" t="n">
        <x:f>'动作配置'!F18</x:f>
        <x:v>10</x:v>
      </x:c>
      <x:c r="E18" s="23" t="str">
        <x:f>'动作配置'!G18</x:f>
        <x:v>直伤</x:v>
      </x:c>
      <x:c r="F18" s="31" t="n">
        <x:f>'动作配置'!W18</x:f>
        <x:v>819.817177083306</x:v>
      </x:c>
      <x:c r="G18" s="31" t="n">
        <x:f>'动作配置'!X18</x:f>
        <x:v>910.9079745370066</x:v>
      </x:c>
      <x:c r="H18" s="31" t="n">
        <x:f>'动作配置'!Z18</x:f>
        <x:v>910.9079745370066</x:v>
      </x:c>
      <x:c r="I18" s="31" t="n">
        <x:f>'动作配置'!AA18</x:f>
        <x:v>0</x:v>
      </x:c>
    </x:row>
    <x:row r="19">
      <x:c r="A19" s="23" t="n">
        <x:f>'动作配置'!B19</x:f>
        <x:v>3</x:v>
      </x:c>
      <x:c r="B19" s="23" t="str">
        <x:f>INDEX('队伍面板'!$B$7:$E$7,1,A19)</x:f>
        <x:v>艾丝妲</x:v>
      </x:c>
      <x:c r="C19" s="23" t="str">
        <x:f>'动作配置'!C19</x:f>
        <x:v>终结技</x:v>
      </x:c>
      <x:c r="D19" s="23" t="n">
        <x:f>'动作配置'!F19</x:f>
        <x:v>10</x:v>
      </x:c>
      <x:c r="E19" s="23" t="str">
        <x:f>'动作配置'!G19</x:f>
        <x:v>无伤害</x:v>
      </x:c>
      <x:c r="F19" s="31" t="n">
        <x:f>'动作配置'!W19</x:f>
        <x:v>0</x:v>
      </x:c>
      <x:c r="G19" s="31" t="n">
        <x:f>'动作配置'!X19</x:f>
        <x:v>0</x:v>
      </x:c>
      <x:c r="H19" s="31" t="n">
        <x:f>'动作配置'!Z19</x:f>
        <x:v>0</x:v>
      </x:c>
      <x:c r="I19" s="31" t="n">
        <x:f>'动作配置'!AA19</x:f>
        <x:v>0</x:v>
      </x:c>
    </x:row>
    <x:row r="20">
      <x:c r="A20" s="23" t="n">
        <x:f>'动作配置'!B20</x:f>
        <x:v>3</x:v>
      </x:c>
      <x:c r="B20" s="23" t="str">
        <x:f>INDEX('队伍面板'!$B$7:$E$7,1,A20)</x:f>
        <x:v>艾丝妲</x:v>
      </x:c>
      <x:c r="C20" s="23" t="str">
        <x:f>'动作配置'!C20</x:f>
        <x:v>追加/忆灵</x:v>
      </x:c>
      <x:c r="D20" s="23" t="n">
        <x:f>'动作配置'!F20</x:f>
        <x:v>6</x:v>
      </x:c>
      <x:c r="E20" s="23" t="str">
        <x:f>'动作配置'!G20</x:f>
        <x:v>直伤</x:v>
      </x:c>
      <x:c r="F20" s="31" t="n">
        <x:f>'动作配置'!W20</x:f>
        <x:v>1639.634354166612</x:v>
      </x:c>
      <x:c r="G20" s="31" t="n">
        <x:f>'动作配置'!X20</x:f>
        <x:v>1821.8159490740131</x:v>
      </x:c>
      <x:c r="H20" s="31" t="n">
        <x:f>'动作配置'!Z20</x:f>
        <x:v>1821.8159490740131</x:v>
      </x:c>
      <x:c r="I20" s="31" t="n">
        <x:f>'动作配置'!AA20</x:f>
        <x:v>0</x:v>
      </x:c>
    </x:row>
    <x:row r="21">
      <x:c r="A21" s="23" t="n">
        <x:f>'动作配置'!B21</x:f>
        <x:v>3</x:v>
      </x:c>
      <x:c r="B21" s="23" t="str">
        <x:f>INDEX('队伍面板'!$B$7:$E$7,1,A21)</x:f>
        <x:v>艾丝妲</x:v>
      </x:c>
      <x:c r="C21" s="23" t="str">
        <x:f>'动作配置'!C21</x:f>
        <x:v>持续伤害</x:v>
      </x:c>
      <x:c r="D21" s="23" t="n">
        <x:f>'动作配置'!F21</x:f>
        <x:v>6</x:v>
      </x:c>
      <x:c r="E21" s="23" t="str">
        <x:f>'动作配置'!G21</x:f>
        <x:v>持续伤害</x:v>
      </x:c>
      <x:c r="F21" s="31" t="n">
        <x:f>'动作配置'!W21</x:f>
        <x:v>829.2624766928374</x:v>
      </x:c>
      <x:c r="G21" s="31" t="n">
        <x:f>'动作配置'!X21</x:f>
        <x:v>921.4027518809304</x:v>
      </x:c>
      <x:c r="H21" s="31" t="n">
        <x:f>'动作配置'!Z21</x:f>
        <x:v>552.8416511285582</x:v>
      </x:c>
      <x:c r="I21" s="31" t="n">
        <x:f>'动作配置'!AA21</x:f>
        <x:v>0</x:v>
      </x:c>
    </x:row>
    <x:row r="22">
      <x:c r="A22" s="23" t="n">
        <x:f>'动作配置'!B22</x:f>
        <x:v>3</x:v>
      </x:c>
      <x:c r="B22" s="23" t="str">
        <x:f>INDEX('队伍面板'!$B$7:$E$7,1,A22)</x:f>
        <x:v>艾丝妲</x:v>
      </x:c>
      <x:c r="C22" s="23" t="str">
        <x:f>'动作配置'!C22</x:f>
        <x:v>欢愉技</x:v>
      </x:c>
      <x:c r="D22" s="23" t="n">
        <x:f>'动作配置'!F22</x:f>
        <x:v>6</x:v>
      </x:c>
      <x:c r="E22" s="23" t="str">
        <x:f>'动作配置'!G22</x:f>
        <x:v>欢愉</x:v>
      </x:c>
      <x:c r="F22" s="31" t="n">
        <x:f>'动作配置'!W22</x:f>
        <x:v>0</x:v>
      </x:c>
      <x:c r="G22" s="31" t="n">
        <x:f>'动作配置'!X22</x:f>
        <x:v>0</x:v>
      </x:c>
      <x:c r="H22" s="31" t="n">
        <x:f>'动作配置'!Z22</x:f>
        <x:v>0</x:v>
      </x:c>
      <x:c r="I22" s="31" t="n">
        <x:f>'动作配置'!AA22</x:f>
        <x:v>0</x:v>
      </x:c>
    </x:row>
    <x:row r="23">
      <x:c r="A23" s="23" t="n">
        <x:f>'动作配置'!B23</x:f>
        <x:v>4</x:v>
      </x:c>
      <x:c r="B23" s="23" t="str">
        <x:f>INDEX('队伍面板'!$B$7:$E$7,1,A23)</x:f>
        <x:v>阿兰</x:v>
      </x:c>
      <x:c r="C23" s="23" t="str">
        <x:f>'动作配置'!C23</x:f>
        <x:v>普攻</x:v>
      </x:c>
      <x:c r="D23" s="23" t="n">
        <x:f>'动作配置'!F23</x:f>
        <x:v>6</x:v>
      </x:c>
      <x:c r="E23" s="23" t="str">
        <x:f>'动作配置'!G23</x:f>
        <x:v>直伤</x:v>
      </x:c>
      <x:c r="F23" s="31" t="n">
        <x:f>'动作配置'!W23</x:f>
        <x:v>1558.3004987239597</x:v>
      </x:c>
      <x:c r="G23" s="31" t="n">
        <x:f>'动作配置'!X23</x:f>
        <x:v>1731.4449985821773</x:v>
      </x:c>
      <x:c r="H23" s="31" t="n">
        <x:f>'动作配置'!Z23</x:f>
        <x:v>1731.4449985821773</x:v>
      </x:c>
      <x:c r="I23" s="31" t="n">
        <x:f>'动作配置'!AA23</x:f>
        <x:v>0</x:v>
      </x:c>
    </x:row>
    <x:row r="24">
      <x:c r="A24" s="23" t="n">
        <x:f>'动作配置'!B24</x:f>
        <x:v>4</x:v>
      </x:c>
      <x:c r="B24" s="23" t="str">
        <x:f>INDEX('队伍面板'!$B$7:$E$7,1,A24)</x:f>
        <x:v>阿兰</x:v>
      </x:c>
      <x:c r="C24" s="23" t="str">
        <x:f>'动作配置'!C24</x:f>
        <x:v>战技</x:v>
      </x:c>
      <x:c r="D24" s="23" t="n">
        <x:f>'动作配置'!F24</x:f>
        <x:v>10</x:v>
      </x:c>
      <x:c r="E24" s="23" t="str">
        <x:f>'动作配置'!G24</x:f>
        <x:v>直伤</x:v>
      </x:c>
      <x:c r="F24" s="31" t="n">
        <x:f>'动作配置'!W24</x:f>
        <x:v>3739.9211969375024</x:v>
      </x:c>
      <x:c r="G24" s="31" t="n">
        <x:f>'动作配置'!X24</x:f>
        <x:v>4155.467996597225</x:v>
      </x:c>
      <x:c r="H24" s="31" t="n">
        <x:f>'动作配置'!Z24</x:f>
        <x:v>4155.467996597225</x:v>
      </x:c>
      <x:c r="I24" s="31" t="n">
        <x:f>'动作配置'!AA24</x:f>
        <x:v>0</x:v>
      </x:c>
    </x:row>
    <x:row r="25">
      <x:c r="A25" s="23" t="n">
        <x:f>'动作配置'!B25</x:f>
        <x:v>4</x:v>
      </x:c>
      <x:c r="B25" s="23" t="str">
        <x:f>INDEX('队伍面板'!$B$7:$E$7,1,A25)</x:f>
        <x:v>阿兰</x:v>
      </x:c>
      <x:c r="C25" s="23" t="str">
        <x:f>'动作配置'!C25</x:f>
        <x:v>终结技</x:v>
      </x:c>
      <x:c r="D25" s="23" t="n">
        <x:f>'动作配置'!F25</x:f>
        <x:v>10</x:v>
      </x:c>
      <x:c r="E25" s="23" t="str">
        <x:f>'动作配置'!G25</x:f>
        <x:v>无伤害</x:v>
      </x:c>
      <x:c r="F25" s="31" t="n">
        <x:f>'动作配置'!W25</x:f>
        <x:v>0</x:v>
      </x:c>
      <x:c r="G25" s="31" t="n">
        <x:f>'动作配置'!X25</x:f>
        <x:v>0</x:v>
      </x:c>
      <x:c r="H25" s="31" t="n">
        <x:f>'动作配置'!Z25</x:f>
        <x:v>0</x:v>
      </x:c>
      <x:c r="I25" s="31" t="n">
        <x:f>'动作配置'!AA25</x:f>
        <x:v>0</x:v>
      </x:c>
    </x:row>
    <x:row r="26">
      <x:c r="A26" s="23" t="n">
        <x:f>'动作配置'!B26</x:f>
        <x:v>4</x:v>
      </x:c>
      <x:c r="B26" s="23" t="str">
        <x:f>INDEX('队伍面板'!$B$7:$E$7,1,A26)</x:f>
        <x:v>阿兰</x:v>
      </x:c>
      <x:c r="C26" s="23" t="str">
        <x:f>'动作配置'!C26</x:f>
        <x:v>追加/忆灵</x:v>
      </x:c>
      <x:c r="D26" s="23" t="n">
        <x:f>'动作配置'!F26</x:f>
        <x:v>6</x:v>
      </x:c>
      <x:c r="E26" s="23" t="str">
        <x:f>'动作配置'!G26</x:f>
        <x:v>直伤</x:v>
      </x:c>
      <x:c r="F26" s="31" t="n">
        <x:f>'动作配置'!W26</x:f>
        <x:v>1558.3004987239597</x:v>
      </x:c>
      <x:c r="G26" s="31" t="n">
        <x:f>'动作配置'!X26</x:f>
        <x:v>1731.4449985821773</x:v>
      </x:c>
      <x:c r="H26" s="31" t="n">
        <x:f>'动作配置'!Z26</x:f>
        <x:v>1731.4449985821773</x:v>
      </x:c>
      <x:c r="I26" s="31" t="n">
        <x:f>'动作配置'!AA26</x:f>
        <x:v>0</x:v>
      </x:c>
    </x:row>
    <x:row r="27">
      <x:c r="A27" s="23" t="n">
        <x:f>'动作配置'!B27</x:f>
        <x:v>4</x:v>
      </x:c>
      <x:c r="B27" s="23" t="str">
        <x:f>INDEX('队伍面板'!$B$7:$E$7,1,A27)</x:f>
        <x:v>阿兰</x:v>
      </x:c>
      <x:c r="C27" s="23" t="str">
        <x:f>'动作配置'!C27</x:f>
        <x:v>持续伤害</x:v>
      </x:c>
      <x:c r="D27" s="23" t="n">
        <x:f>'动作配置'!F27</x:f>
        <x:v>6</x:v>
      </x:c>
      <x:c r="E27" s="23" t="str">
        <x:f>'动作配置'!G27</x:f>
        <x:v>持续伤害</x:v>
      </x:c>
      <x:c r="F27" s="31" t="n">
        <x:f>'动作配置'!W27</x:f>
        <x:v>822.1139229767443</x:v>
      </x:c>
      <x:c r="G27" s="31" t="n">
        <x:f>'动作配置'!X27</x:f>
        <x:v>913.4599144186049</x:v>
      </x:c>
      <x:c r="H27" s="31" t="n">
        <x:f>'动作配置'!Z27</x:f>
        <x:v>548.0759486511629</x:v>
      </x:c>
      <x:c r="I27" s="31" t="n">
        <x:f>'动作配置'!AA27</x:f>
        <x:v>0</x:v>
      </x:c>
    </x:row>
    <x:row r="28">
      <x:c r="A28" s="23" t="n">
        <x:f>'动作配置'!B28</x:f>
        <x:v>4</x:v>
      </x:c>
      <x:c r="B28" s="23" t="str">
        <x:f>INDEX('队伍面板'!$B$7:$E$7,1,A28)</x:f>
        <x:v>阿兰</x:v>
      </x:c>
      <x:c r="C28" s="23" t="str">
        <x:f>'动作配置'!C28</x:f>
        <x:v>欢愉技</x:v>
      </x:c>
      <x:c r="D28" s="23" t="n">
        <x:f>'动作配置'!F28</x:f>
        <x:v>6</x:v>
      </x:c>
      <x:c r="E28" s="23" t="str">
        <x:f>'动作配置'!G28</x:f>
        <x:v>欢愉</x:v>
      </x:c>
      <x:c r="F28" s="31" t="n">
        <x:f>'动作配置'!W28</x:f>
        <x:v>0</x:v>
      </x:c>
      <x:c r="G28" s="31" t="n">
        <x:f>'动作配置'!X28</x:f>
        <x:v>0</x:v>
      </x:c>
      <x:c r="H28" s="31" t="n">
        <x:f>'动作配置'!Z28</x:f>
        <x:v>0</x:v>
      </x:c>
      <x:c r="I28" s="31" t="n">
        <x:f>'动作配置'!AA28</x:f>
        <x:v>0</x:v>
      </x:c>
    </x:row>
  </x:sheetData>
  <x:pageMargins left="0.7" right="0.7" top="0.75" bottom="0.75" header="0.3" footer="0.3"/>
</x:worksheet>
</file>

<file path=xl/worksheets/sheet8.xml><?xml version="1.0" encoding="utf-8"?>
<x:worksheet xmlns:x="http://schemas.openxmlformats.org/spreadsheetml/2006/main">
  <x:sheetViews>
    <x:sheetView showGridLines="0" workbookViewId="0">
      <x:pane xSplit="4" ySplit="4" topLeftCell="E5" activePane="bottomRight" state="frozen"/>
    </x:sheetView>
  </x:sheetViews>
  <x:sheetFormatPr defaultRowHeight="15"/>
  <x:cols>
    <x:col min="1" max="1" width="20" hidden="0" customWidth="1"/>
    <x:col min="2" max="2" width="16" hidden="0" customWidth="1"/>
    <x:col min="3" max="3" width="16" hidden="0" customWidth="1"/>
    <x:col min="4" max="4" width="25"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s>
  <x:sheetData>
    <x:row r="1">
      <x:c r="A1" s="21" t="str">
        <x:v>固定循环战斗日志</x:v>
      </x:c>
      <x:c r="B1" s="21"/>
      <x:c r="C1" s="21"/>
      <x:c r="D1" s="21"/>
      <x:c r="E1" s="21"/>
      <x:c r="F1" s="21"/>
      <x:c r="G1" s="21"/>
      <x:c r="H1" s="21"/>
      <x:c r="I1" s="21"/>
      <x:c r="J1" s="21"/>
      <x:c r="K1" s="21"/>
      <x:c r="L1" s="21"/>
      <x:c r="M1" s="21"/>
      <x:c r="N1" s="21"/>
      <x:c r="O1" s="21"/>
      <x:c r="P1" s="21"/>
      <x:c r="Q1" s="21"/>
      <x:c r="R1" s="21"/>
      <x:c r="S1" s="21"/>
      <x:c r="T1" s="21"/>
      <x:c r="U1" s="21"/>
      <x:c r="V1" s="21"/>
      <x:c r="W1" s="21"/>
      <x:c r="X1" s="21"/>
      <x:c r="Y1" s="21"/>
      <x:c r="Z1" s="21"/>
      <x:c r="AA1" s="23"/>
      <x:c r="AB1" s="23"/>
      <x:c r="AC1" s="23"/>
      <x:c r="AD1" s="23"/>
      <x:c r="AE1" s="23"/>
      <x:c r="AF1" s="23"/>
      <x:c r="AG1" s="23"/>
      <x:c r="AH1" s="23"/>
      <x:c r="AI1" s="23"/>
      <x:c r="AJ1" s="23"/>
      <x:c r="AK1" s="23"/>
      <x:c r="AL1" s="23"/>
      <x:c r="AM1" s="23"/>
      <x:c r="AN1" s="23"/>
      <x:c r="AO1" s="23"/>
      <x:c r="AP1" s="23"/>
      <x:c r="AQ1" s="23"/>
      <x:c r="AR1" s="23"/>
    </x:row>
    <x:row r="2">
      <x:c r="A2" s="22" t="str">
        <x:v>120个事件；队员和敌方按行动值排队。伤害按事件开始的破韧状态结算。</x:v>
      </x:c>
      <x:c r="B2" s="22"/>
      <x:c r="C2" s="22"/>
      <x:c r="D2" s="22"/>
      <x:c r="E2" s="22"/>
      <x:c r="F2" s="22"/>
      <x:c r="G2" s="22"/>
      <x:c r="H2" s="22"/>
      <x:c r="I2" s="22"/>
      <x:c r="J2" s="22"/>
      <x:c r="K2" s="22"/>
      <x:c r="L2" s="22"/>
      <x:c r="M2" s="22"/>
      <x:c r="N2" s="22"/>
      <x:c r="O2" s="22"/>
      <x:c r="P2" s="22"/>
      <x:c r="Q2" s="22"/>
      <x:c r="R2" s="22"/>
      <x:c r="S2" s="22"/>
      <x:c r="T2" s="22"/>
      <x:c r="U2" s="22"/>
      <x:c r="V2" s="22"/>
      <x:c r="W2" s="22"/>
      <x:c r="X2" s="22"/>
      <x:c r="Y2" s="22"/>
      <x:c r="Z2" s="22"/>
      <x:c r="AA2" s="23"/>
      <x:c r="AB2" s="23"/>
      <x:c r="AC2" s="23"/>
      <x:c r="AD2" s="23"/>
      <x:c r="AE2" s="23"/>
      <x:c r="AF2" s="23"/>
      <x:c r="AG2" s="23"/>
      <x:c r="AH2" s="23"/>
      <x:c r="AI2" s="23"/>
      <x:c r="AJ2" s="23"/>
      <x:c r="AK2" s="23"/>
      <x:c r="AL2" s="23"/>
      <x:c r="AM2" s="23"/>
      <x:c r="AN2" s="23"/>
      <x:c r="AO2" s="23"/>
      <x:c r="AP2" s="23"/>
      <x:c r="AQ2" s="23"/>
      <x:c r="AR2" s="23"/>
    </x:row>
    <x:row r="3">
      <x:c r="A3" s="23"/>
      <x:c r="B3" s="23"/>
      <x:c r="C3" s="23"/>
      <x:c r="D3" s="23"/>
      <x:c r="E3" s="23"/>
      <x:c r="F3" s="23"/>
      <x:c r="G3" s="23"/>
      <x:c r="H3" s="23"/>
      <x:c r="I3" s="23"/>
      <x:c r="J3" s="23"/>
      <x:c r="K3" s="23"/>
      <x:c r="L3" s="23"/>
      <x:c r="M3" s="23"/>
      <x:c r="N3" s="23"/>
      <x:c r="O3" s="23"/>
      <x:c r="P3" s="23"/>
      <x:c r="Q3" s="23"/>
      <x:c r="R3" s="23"/>
      <x:c r="S3" s="23"/>
      <x:c r="T3" s="23"/>
      <x:c r="U3" s="23"/>
      <x:c r="V3" s="23"/>
      <x:c r="W3" s="23"/>
      <x:c r="X3" s="23"/>
      <x:c r="Y3" s="23"/>
      <x:c r="Z3" s="23"/>
      <x:c r="AA3" s="23"/>
      <x:c r="AB3" s="23"/>
      <x:c r="AC3" s="23"/>
      <x:c r="AD3" s="23"/>
      <x:c r="AE3" s="23"/>
      <x:c r="AF3" s="23"/>
      <x:c r="AG3" s="23"/>
      <x:c r="AH3" s="23"/>
      <x:c r="AI3" s="23"/>
      <x:c r="AJ3" s="23"/>
      <x:c r="AK3" s="23"/>
      <x:c r="AL3" s="23"/>
      <x:c r="AM3" s="23"/>
      <x:c r="AN3" s="23"/>
      <x:c r="AO3" s="23"/>
      <x:c r="AP3" s="23"/>
      <x:c r="AQ3" s="23"/>
      <x:c r="AR3" s="23"/>
    </x:row>
    <x:row r="4" ht="28" customHeight="1">
      <x:c r="A4" s="24" t="str">
        <x:v>事件</x:v>
      </x:c>
      <x:c r="B4" s="24" t="str">
        <x:v>行动值</x:v>
      </x:c>
      <x:c r="C4" s="24" t="str">
        <x:v>行动者编号</x:v>
      </x:c>
      <x:c r="D4" s="24" t="str">
        <x:v>名称</x:v>
      </x:c>
      <x:c r="E4" s="24" t="str">
        <x:v>动作编号</x:v>
      </x:c>
      <x:c r="F4" s="24" t="str">
        <x:v>循环步</x:v>
      </x:c>
      <x:c r="G4" s="24" t="str">
        <x:v>技能ID</x:v>
      </x:c>
      <x:c r="H4" s="24" t="str">
        <x:v>战技点前</x:v>
      </x:c>
      <x:c r="I4" s="24" t="str">
        <x:v>战技点后</x:v>
      </x:c>
      <x:c r="J4" s="24" t="str">
        <x:v>能量前</x:v>
      </x:c>
      <x:c r="K4" s="24" t="str">
        <x:v>行动后能量</x:v>
      </x:c>
      <x:c r="L4" s="24" t="str">
        <x:v>终结技触发</x:v>
      </x:c>
      <x:c r="M4" s="24" t="str">
        <x:v>能量最终</x:v>
      </x:c>
      <x:c r="N4" s="24" t="str">
        <x:v>韧性前</x:v>
      </x:c>
      <x:c r="O4" s="24" t="str">
        <x:v>韧性后</x:v>
      </x:c>
      <x:c r="P4" s="24" t="str">
        <x:v>击破触发</x:v>
      </x:c>
      <x:c r="Q4" s="24" t="str">
        <x:v>生命前</x:v>
      </x:c>
      <x:c r="R4" s="24" t="str">
        <x:v>动作伤害</x:v>
      </x:c>
      <x:c r="S4" s="24" t="str">
        <x:v>终结技伤害</x:v>
      </x:c>
      <x:c r="T4" s="24" t="str">
        <x:v>击破伤害</x:v>
      </x:c>
      <x:c r="U4" s="24" t="str">
        <x:v>超击破伤害</x:v>
      </x:c>
      <x:c r="V4" s="24" t="str">
        <x:v>附加真实伤害</x:v>
      </x:c>
      <x:c r="W4" s="24" t="str">
        <x:v>合计伤害</x:v>
      </x:c>
      <x:c r="X4" s="24" t="str">
        <x:v>生命剩余</x:v>
      </x:c>
      <x:c r="Y4" s="24" t="str">
        <x:v>累计伤害</x:v>
      </x:c>
      <x:c r="Z4" s="24" t="str">
        <x:v>状态</x:v>
      </x:c>
      <x:c r="AA4" s="24" t="str">
        <x:v>下次1</x:v>
      </x:c>
      <x:c r="AB4" s="24" t="str">
        <x:v>下次2</x:v>
      </x:c>
      <x:c r="AC4" s="24" t="str">
        <x:v>下次3</x:v>
      </x:c>
      <x:c r="AD4" s="24" t="str">
        <x:v>下次4</x:v>
      </x:c>
      <x:c r="AE4" s="24" t="str">
        <x:v>下次敌人</x:v>
      </x:c>
      <x:c r="AF4" s="24" t="str">
        <x:v>能量1</x:v>
      </x:c>
      <x:c r="AG4" s="24" t="str">
        <x:v>能量2</x:v>
      </x:c>
      <x:c r="AH4" s="24" t="str">
        <x:v>能量3</x:v>
      </x:c>
      <x:c r="AI4" s="24" t="str">
        <x:v>能量4</x:v>
      </x:c>
      <x:c r="AJ4" s="24" t="str">
        <x:v>次数1</x:v>
      </x:c>
      <x:c r="AK4" s="24" t="str">
        <x:v>次数2</x:v>
      </x:c>
      <x:c r="AL4" s="24" t="str">
        <x:v>次数3</x:v>
      </x:c>
      <x:c r="AM4" s="24" t="str">
        <x:v>次数4</x:v>
      </x:c>
      <x:c r="AN4" s="24" t="str">
        <x:v>敌人次数</x:v>
      </x:c>
      <x:c r="AO4" s="24" t="str">
        <x:v>初始击破伤害1</x:v>
      </x:c>
      <x:c r="AP4" s="24" t="str">
        <x:v>初始击破伤害2</x:v>
      </x:c>
      <x:c r="AQ4" s="24" t="str">
        <x:v>初始击破伤害3</x:v>
      </x:c>
      <x:c r="AR4" s="24" t="str">
        <x:v>初始击破伤害4</x:v>
      </x:c>
    </x:row>
    <x:row r="5">
      <x:c r="A5" s="23" t="n">
        <x:v>1</x:v>
      </x:c>
      <x:c r="B5" s="33" t="n">
        <x:f>MIN(AA5:AE5)</x:f>
        <x:v>60.37480680061824</x:v>
      </x:c>
      <x:c r="C5" s="23" t="n">
        <x:f>MATCH(B5,AA5:AE5,0)</x:f>
        <x:v>1</x:v>
      </x:c>
      <x:c r="D5" s="23" t="str">
        <x:f>IF(C5=5,"敌人",INDEX('队伍面板'!$B$7:$E$7,1,C5))</x:f>
        <x:v>丹恒</x:v>
      </x:c>
      <x:c r="E5" s="23" t="n">
        <x:f>IF(C5=5,0,IF(H5+INDEX('动作配置'!$O$5:$O$28,INDEX('循环设置'!$B$5:$D$8,C5,F5))&lt;0,INDEX('循环设置'!$E$5:$E$8,C5),INDEX('循环设置'!$B$5:$D$8,C5,F5)))</x:f>
        <x:v>2</x:v>
      </x:c>
      <x:c r="F5" s="23" t="n">
        <x:f>IF(C5=5,0,MOD(INDEX(AJ5:AM5,1,C5),3)+1)</x:f>
        <x:v>1</x:v>
      </x:c>
      <x:c r="G5" s="23" t="n">
        <x:f>IF(C5=5,"敌方回合",INDEX('动作配置'!$D$5:$D$28,E5))</x:f>
        <x:v>100202</x:v>
      </x:c>
      <x:c r="H5" s="23" t="n">
        <x:f>'循环设置'!$B$19</x:f>
        <x:v>3</x:v>
      </x:c>
      <x:c r="I5" s="23" t="n">
        <x:f>IF(Z5&lt;&gt;"执行",H5,MIN('循环设置'!$B$20,H5+IF(C5=5,0,INDEX('动作配置'!$O$5:$O$28,E5)+L5*INDEX('动作配置'!$O$5:$O$28,INDEX('循环设置'!$F$5:$F$8,C5)))))</x:f>
        <x:v>2</x:v>
      </x:c>
      <x:c r="J5" s="31" t="n">
        <x:f>IF(C5=5,0,INDEX(AF5:AI5,1,C5))</x:f>
        <x:v>50</x:v>
      </x:c>
      <x:c r="K5" s="31" t="n">
        <x:f>IF(C5=5,0,MIN(INDEX('队伍面板'!$B$20:$E$20,1,C5),J5+INDEX('动作配置'!$N$5:$N$28,E5)*INDEX('队伍面板'!$B$72:$E$72,1,C5)))</x:f>
        <x:v>80</x:v>
      </x:c>
      <x:c r="L5" s="31" t="n">
        <x:f>IF(C5=5,0,IF(K5&gt;=INDEX('队伍面板'!$B$20:$E$20,1,C5),1,0))</x:f>
        <x:v>0</x:v>
      </x:c>
      <x:c r="M5" s="31" t="n">
        <x:f>IF(C5=5,0,IF(L5=1,INDEX('动作配置'!$N$5:$N$28,INDEX('循环设置'!$F$5:$F$8,C5))*INDEX('队伍面板'!$B$72:$E$72,1,C5),K5))</x:f>
        <x:v>80</x:v>
      </x:c>
      <x:c r="N5" s="31" t="n">
        <x:f>IF('循环设置'!$B$22=1,0,'循环设置'!$B$15)</x:f>
        <x:v>120</x:v>
      </x:c>
      <x:c r="O5" s="31" t="n">
        <x:f>IF(Z5&lt;&gt;"执行",N5,IF(C5=5,IF(N5=0,'循环设置'!$B$15,N5),MAX(0,N5-INDEX('动作配置'!$AB$5:$AB$28,E5)-L5*INDEX('动作配置'!$AB$5:$AB$28,INDEX('循环设置'!$F$5:$F$8,C5)))))</x:f>
        <x:v>100</x:v>
      </x:c>
      <x:c r="P5" s="31" t="n">
        <x:f>IF(AND(C5&lt;5,N5&gt;0,O5=0,Z5="执行"),1,0)</x:f>
        <x:v>0</x:v>
      </x:c>
      <x:c r="Q5" s="31" t="n">
        <x:f>'循环设置'!$B$16</x:f>
        <x:v>1000000</x:v>
      </x:c>
      <x:c r="R5" s="31" t="n">
        <x:f>IF(OR(Z5&lt;&gt;"执行",C5=5),0,IF(OR(INDEX('动作配置'!$G$5:$G$28,E5)="治疗",INDEX('动作配置'!$G$5:$G$28,E5)="护盾",INDEX('动作配置'!$G$5:$G$28,E5)="无伤害"),0,INDEX('动作配置'!$X$5:$X$28,E5)*IF(OR(INDEX('动作配置'!$G$5:$G$28,E5)="真实伤害",N5=0),1,0.9)))</x:f>
        <x:v>6304.331102310901</x:v>
      </x:c>
      <x:c r="S5" s="31" t="n">
        <x:f>IF(OR(Z5&lt;&gt;"执行",C5=5,L5=0),0,IF(OR(INDEX('动作配置'!$G$5:$G$28,INDEX('循环设置'!$F$5:$F$8,C5))="治疗",INDEX('动作配置'!$G$5:$G$28,INDEX('循环设置'!$F$5:$F$8,C5))="护盾",INDEX('动作配置'!$G$5:$G$28,INDEX('循环设置'!$F$5:$F$8,C5))="无伤害"),0,INDEX('动作配置'!$X$5:$X$28,INDEX('循环设置'!$F$5:$F$8,C5))*IF(OR(INDEX('动作配置'!$G$5:$G$28,INDEX('循环设置'!$F$5:$F$8,C5))="真实伤害",N5=0),1,0.9)))</x:f>
        <x:v>0</x:v>
      </x:c>
      <x:c r="T5" s="31" t="n">
        <x:f>IF(P5=1,INDEX($AO$5:$AR$5,1,C5),0)</x:f>
        <x:v>0</x:v>
      </x:c>
      <x:c r="U5" s="31" t="n">
        <x:f>IF(OR(Z5&lt;&gt;"执行",C5=5,N5&gt;0),0,INDEX('队伍面板'!$B$77:$E$77,1,C5)/10*(INDEX('动作配置'!$AB$5:$AB$28,E5)+L5*INDEX('动作配置'!$AB$5:$AB$28,INDEX('循环设置'!$F$5:$F$8,C5)))*(1+INDEX('队伍面板'!$B$69:$E$69,1,C5))*INDEX('队伍面板'!$B$54:$E$54,1,C5)*(1+INDEX('队伍面板'!$B$52:$E$52,1,C5))*(1+INDEX('队伍面板'!$B$53:$E$53,1,C5))*(INDEX('队伍面板'!$B$8:$E$8,1,C5)+20)/((INDEX('队伍面板'!$B$8:$E$8,1,C5)+20)+('循环设置'!$B$12+20)*MAX(0,1-INDEX('队伍面板'!$B$48:$E$48,1,C5)-INDEX('队伍面板'!$B$49:$E$49,1,C5)))*(1-MIN(0.9,MAX(-1,'循环设置'!$B$13-INDEX('队伍面板'!$B$50:$E$50,1,C5))))*(1+INDEX('队伍面板'!$B$51:$E$51,1,C5))*(1+INDEX('队伍面板'!$B$58:$E$58,1,C5))*(1-'循环设置'!$B$36))</x:f>
        <x:v>0</x:v>
      </x:c>
      <x:c r="V5" s="31" t="n">
        <x:f>IF(OR(Z5&lt;&gt;"执行",C5=5),0,(R5+S5+T5+U5)*INDEX('队伍面板'!$B$59:$E$59,1,C5))</x:f>
        <x:v>0</x:v>
      </x:c>
      <x:c r="W5" s="31" t="n">
        <x:f>SUM(R5:V5)</x:f>
        <x:v>6304.331102310901</x:v>
      </x:c>
      <x:c r="X5" s="31" t="n">
        <x:f>MAX(0,Q5-W5)</x:f>
        <x:v>993695.6688976891</x:v>
      </x:c>
      <x:c r="Y5" s="31" t="n">
        <x:f>W5</x:f>
        <x:v>6304.331102310901</x:v>
      </x:c>
      <x:c r="Z5" s="23" t="str">
        <x:f>IF(B5&gt;'循环设置'!$B$18,"超出窗口",IF(Q5&lt;=0,"敌人已击败","执行"))</x:f>
        <x:v>执行</x:v>
      </x:c>
      <x:c r="AA5" s="23" t="n">
        <x:f>10000/'队伍面板'!B66</x:f>
        <x:v>60.37480680061824</x:v>
      </x:c>
      <x:c r="AB5" s="23" t="n">
        <x:f>10000/'队伍面板'!C66</x:f>
        <x:v>64.06478230786972</x:v>
      </x:c>
      <x:c r="AC5" s="23" t="n">
        <x:f>10000/'队伍面板'!D66</x:f>
        <x:v>61.96093982353524</x:v>
      </x:c>
      <x:c r="AD5" s="23" t="n">
        <x:f>10000/'队伍面板'!E66</x:f>
        <x:v>63.63266137242925</x:v>
      </x:c>
      <x:c r="AE5" s="23" t="n">
        <x:f>10000/'循环设置'!$B$17</x:f>
        <x:v>100</x:v>
      </x:c>
      <x:c r="AF5" s="23" t="n">
        <x:f>INDEX('循环设置'!$G$5:$G$8,1)</x:f>
        <x:v>50</x:v>
      </x:c>
      <x:c r="AG5" s="23" t="n">
        <x:f>INDEX('循环设置'!$G$5:$G$8,2)</x:f>
        <x:v>60</x:v>
      </x:c>
      <x:c r="AH5" s="23" t="n">
        <x:f>INDEX('循环设置'!$G$5:$G$8,3)</x:f>
        <x:v>60</x:v>
      </x:c>
      <x:c r="AI5" s="23" t="n">
        <x:f>INDEX('循环设置'!$G$5:$G$8,4)</x:f>
        <x:v>55</x:v>
      </x:c>
      <x:c r="AJ5" s="23" t="n">
        <x:f>0</x:f>
        <x:v>0</x:v>
      </x:c>
      <x:c r="AK5" s="23" t="n">
        <x:f>0</x:f>
        <x:v>0</x:v>
      </x:c>
      <x:c r="AL5" s="23" t="n">
        <x:f>0</x:f>
        <x:v>0</x:v>
      </x:c>
      <x:c r="AM5" s="23" t="n">
        <x:f>0</x:f>
        <x:v>0</x:v>
      </x:c>
      <x:c r="AN5" s="23" t="n">
        <x:f>0</x:f>
        <x:v>0</x:v>
      </x:c>
      <x:c r="AO5" s="23" t="n">
        <x:f>'队伍面板'!B77*IF(OR('队伍面板'!B19="物理",'队伍面板'!B19="火"),2,IF('队伍面板'!B19="风",1.5,IF(OR('队伍面板'!B19="量子",'队伍面板'!B19="虚数"),0.5,1)))*(0.5+'循环设置'!$B$15/40)*(1+'队伍面板'!B69)*(1+'队伍面板'!B52)*('队伍面板'!B8+20)/(('队伍面板'!B8+20)+('循环设置'!$B$12+20)*MAX(0,1-'队伍面板'!B48-'队伍面板'!B49))*(1-MIN(0.9,MAX(-1,'循环设置'!$B$13-'队伍面板'!B50)))*(1+'队伍面板'!B51)*(1+'队伍面板'!B58)*(1-'循环设置'!$B$36)*0.9</x:f>
        <x:v>6623.88440651163</x:v>
      </x:c>
      <x:c r="AP5" s="23" t="n">
        <x:f>'队伍面板'!C77*IF(OR('队伍面板'!C19="物理",'队伍面板'!C19="火"),2,IF('队伍面板'!C19="风",1.5,IF(OR('队伍面板'!C19="量子",'队伍面板'!C19="虚数"),0.5,1)))*(0.5+'循环设置'!$B$15/40)*(1+'队伍面板'!C69)*(1+'队伍面板'!C52)*('队伍面板'!C8+20)/(('队伍面板'!C8+20)+('循环设置'!$B$12+20)*MAX(0,1-'队伍面板'!C48-'队伍面板'!C49))*(1-MIN(0.9,MAX(-1,'循环设置'!$B$13-'队伍面板'!C50)))*(1+'队伍面板'!C51)*(1+'队伍面板'!C58)*(1-'循环设置'!$B$36)*0.9</x:f>
        <x:v>4415.92293767442</x:v>
      </x:c>
      <x:c r="AQ5" s="23" t="n">
        <x:f>'队伍面板'!D77*IF(OR('队伍面板'!D19="物理",'队伍面板'!D19="火"),2,IF('队伍面板'!D19="风",1.5,IF(OR('队伍面板'!D19="量子",'队伍面板'!D19="虚数"),0.5,1)))*(0.5+'循环设置'!$B$15/40)*(1+'队伍面板'!D69)*(1+'队伍面板'!D52)*('队伍面板'!D8+20)/(('队伍面板'!D8+20)+('循环设置'!$B$12+20)*MAX(0,1-'队伍面板'!D48-'队伍面板'!D49))*(1-MIN(0.9,MAX(-1,'循环设置'!$B$13-'队伍面板'!D50)))*(1+'队伍面板'!D51)*(1+'队伍面板'!D58)*(1-'循环设置'!$B$36)*0.9</x:f>
        <x:v>8831.84587534884</x:v>
      </x:c>
      <x:c r="AR5" s="23" t="n">
        <x:f>'队伍面板'!E77*IF(OR('队伍面板'!E19="物理",'队伍面板'!E19="火"),2,IF('队伍面板'!E19="风",1.5,IF(OR('队伍面板'!E19="量子",'队伍面板'!E19="虚数"),0.5,1)))*(0.5+'循环设置'!$B$15/40)*(1+'队伍面板'!E69)*(1+'队伍面板'!E52)*('队伍面板'!E8+20)/(('队伍面板'!E8+20)+('循环设置'!$B$12+20)*MAX(0,1-'队伍面板'!E48-'队伍面板'!E49))*(1-MIN(0.9,MAX(-1,'循环设置'!$B$13-'队伍面板'!E50)))*(1+'队伍面板'!E51)*(1+'队伍面板'!E58)*(1-'循环设置'!$B$36)*0.9</x:f>
        <x:v>4415.92293767442</x:v>
      </x:c>
    </x:row>
    <x:row r="6">
      <x:c r="A6" s="23" t="n">
        <x:v>2</x:v>
      </x:c>
      <x:c r="B6" s="33" t="n">
        <x:f>MIN(AA6:AE6)</x:f>
        <x:v>61.96093982353524</x:v>
      </x:c>
      <x:c r="C6" s="23" t="n">
        <x:f>MATCH(B6,AA6:AE6,0)</x:f>
        <x:v>3</x:v>
      </x:c>
      <x:c r="D6" s="23" t="str">
        <x:f>IF(C6=5,"敌人",INDEX('队伍面板'!$B$7:$E$7,1,C6))</x:f>
        <x:v>艾丝妲</x:v>
      </x:c>
      <x:c r="E6" s="23" t="n">
        <x:f>IF(C6=5,0,IF(H6+INDEX('动作配置'!$O$5:$O$28,INDEX('循环设置'!$B$5:$D$8,C6,F6))&lt;0,INDEX('循环设置'!$E$5:$E$8,C6),INDEX('循环设置'!$B$5:$D$8,C6,F6)))</x:f>
        <x:v>14</x:v>
      </x:c>
      <x:c r="F6" s="23" t="n">
        <x:f>IF(C6=5,0,MOD(INDEX(AJ6:AM6,1,C6),3)+1)</x:f>
        <x:v>1</x:v>
      </x:c>
      <x:c r="G6" s="23" t="n">
        <x:f>IF(C6=5,"敌方回合",INDEX('动作配置'!$D$5:$D$28,E6))</x:f>
        <x:v>100902</x:v>
      </x:c>
      <x:c r="H6" s="23" t="n">
        <x:f>I5</x:f>
        <x:v>2</x:v>
      </x:c>
      <x:c r="I6" s="23" t="n">
        <x:f>IF(Z6&lt;&gt;"执行",H6,MIN('循环设置'!$B$20,H6+IF(C6=5,0,INDEX('动作配置'!$O$5:$O$28,E6)+L6*INDEX('动作配置'!$O$5:$O$28,INDEX('循环设置'!$F$5:$F$8,C6)))))</x:f>
        <x:v>1</x:v>
      </x:c>
      <x:c r="J6" s="31" t="n">
        <x:f>IF(C6=5,0,INDEX(AF6:AI6,1,C6))</x:f>
        <x:v>60</x:v>
      </x:c>
      <x:c r="K6" s="31" t="n">
        <x:f>IF(C6=5,0,MIN(INDEX('队伍面板'!$B$20:$E$20,1,C6),J6+INDEX('动作配置'!$N$5:$N$28,E6)*INDEX('队伍面板'!$B$72:$E$72,1,C6)))</x:f>
        <x:v>90</x:v>
      </x:c>
      <x:c r="L6" s="31" t="n">
        <x:f>IF(C6=5,0,IF(K6&gt;=INDEX('队伍面板'!$B$20:$E$20,1,C6),1,0))</x:f>
        <x:v>0</x:v>
      </x:c>
      <x:c r="M6" s="31" t="n">
        <x:f>IF(C6=5,0,IF(L6=1,INDEX('动作配置'!$N$5:$N$28,INDEX('循环设置'!$F$5:$F$8,C6))*INDEX('队伍面板'!$B$72:$E$72,1,C6),K6))</x:f>
        <x:v>90</x:v>
      </x:c>
      <x:c r="N6" s="31" t="n">
        <x:f>O5</x:f>
        <x:v>100</x:v>
      </x:c>
      <x:c r="O6" s="31" t="n">
        <x:f>IF(Z6&lt;&gt;"执行",N6,IF(C6=5,IF(N6=0,'循环设置'!$B$15,N6),MAX(0,N6-INDEX('动作配置'!$AB$5:$AB$28,E6)-L6*INDEX('动作配置'!$AB$5:$AB$28,INDEX('循环设置'!$F$5:$F$8,C6)))))</x:f>
        <x:v>80</x:v>
      </x:c>
      <x:c r="P6" s="31" t="n">
        <x:f>IF(AND(C6&lt;5,N6&gt;0,O6=0,Z6="执行"),1,0)</x:f>
        <x:v>0</x:v>
      </x:c>
      <x:c r="Q6" s="31" t="n">
        <x:f>X5</x:f>
        <x:v>993695.6688976891</x:v>
      </x:c>
      <x:c r="R6" s="31" t="n">
        <x:f>IF(OR(Z6&lt;&gt;"执行",C6=5),0,IF(OR(INDEX('动作配置'!$G$5:$G$28,E6)="治疗",INDEX('动作配置'!$G$5:$G$28,E6)="护盾",INDEX('动作配置'!$G$5:$G$28,E6)="无伤害"),0,INDEX('动作配置'!$X$5:$X$28,E6)*IF(OR(INDEX('动作配置'!$G$5:$G$28,E6)="真实伤害",N6=0),1,0.9)))</x:f>
        <x:v>819.817177083306</x:v>
      </x:c>
      <x:c r="S6" s="31" t="n">
        <x:f>IF(OR(Z6&lt;&gt;"执行",C6=5,L6=0),0,IF(OR(INDEX('动作配置'!$G$5:$G$28,INDEX('循环设置'!$F$5:$F$8,C6))="治疗",INDEX('动作配置'!$G$5:$G$28,INDEX('循环设置'!$F$5:$F$8,C6))="护盾",INDEX('动作配置'!$G$5:$G$28,INDEX('循环设置'!$F$5:$F$8,C6))="无伤害"),0,INDEX('动作配置'!$X$5:$X$28,INDEX('循环设置'!$F$5:$F$8,C6))*IF(OR(INDEX('动作配置'!$G$5:$G$28,INDEX('循环设置'!$F$5:$F$8,C6))="真实伤害",N6=0),1,0.9)))</x:f>
        <x:v>0</x:v>
      </x:c>
      <x:c r="T6" s="31" t="n">
        <x:f>IF(P6=1,INDEX($AO$5:$AR$5,1,C6),0)</x:f>
        <x:v>0</x:v>
      </x:c>
      <x:c r="U6" s="31" t="n">
        <x:f>IF(OR(Z6&lt;&gt;"执行",C6=5,N6&gt;0),0,INDEX('队伍面板'!$B$77:$E$77,1,C6)/10*(INDEX('动作配置'!$AB$5:$AB$28,E6)+L6*INDEX('动作配置'!$AB$5:$AB$28,INDEX('循环设置'!$F$5:$F$8,C6)))*(1+INDEX('队伍面板'!$B$69:$E$69,1,C6))*INDEX('队伍面板'!$B$54:$E$54,1,C6)*(1+INDEX('队伍面板'!$B$52:$E$52,1,C6))*(1+INDEX('队伍面板'!$B$53:$E$53,1,C6))*(INDEX('队伍面板'!$B$8:$E$8,1,C6)+20)/((INDEX('队伍面板'!$B$8:$E$8,1,C6)+20)+('循环设置'!$B$12+20)*MAX(0,1-INDEX('队伍面板'!$B$48:$E$48,1,C6)-INDEX('队伍面板'!$B$49:$E$49,1,C6)))*(1-MIN(0.9,MAX(-1,'循环设置'!$B$13-INDEX('队伍面板'!$B$50:$E$50,1,C6))))*(1+INDEX('队伍面板'!$B$51:$E$51,1,C6))*(1+INDEX('队伍面板'!$B$58:$E$58,1,C6))*(1-'循环设置'!$B$36))</x:f>
        <x:v>0</x:v>
      </x:c>
      <x:c r="V6" s="31" t="n">
        <x:f>IF(OR(Z6&lt;&gt;"执行",C6=5),0,(R6+S6+T6+U6)*INDEX('队伍面板'!$B$59:$E$59,1,C6))</x:f>
        <x:v>0</x:v>
      </x:c>
      <x:c r="W6" s="31" t="n">
        <x:f>SUM(R6:V6)</x:f>
        <x:v>819.817177083306</x:v>
      </x:c>
      <x:c r="X6" s="31" t="n">
        <x:f>MAX(0,Q6-W6)</x:f>
        <x:v>992875.8517206057</x:v>
      </x:c>
      <x:c r="Y6" s="31" t="n">
        <x:f>Y5+W6</x:f>
        <x:v>7124.148279394207</x:v>
      </x:c>
      <x:c r="Z6" s="23" t="str">
        <x:f>IF(B6&gt;'循环设置'!$B$18,"超出窗口",IF(Q6&lt;=0,"敌人已击败","执行"))</x:f>
        <x:v>执行</x:v>
      </x:c>
      <x:c r="AA6" s="23" t="n">
        <x:f>AA5+IF($C5=1,10000/'队伍面板'!B66,0)</x:f>
        <x:v>120.74961360123648</x:v>
      </x:c>
      <x:c r="AB6" s="23" t="n">
        <x:f>AB5+IF($C5=2,10000/'队伍面板'!C66,0)</x:f>
        <x:v>64.06478230786972</x:v>
      </x:c>
      <x:c r="AC6" s="23" t="n">
        <x:f>AC5+IF($C5=3,10000/'队伍面板'!D66,0)</x:f>
        <x:v>61.96093982353524</x:v>
      </x:c>
      <x:c r="AD6" s="23" t="n">
        <x:f>AD5+IF($C5=4,10000/'队伍面板'!E66,0)</x:f>
        <x:v>63.63266137242925</x:v>
      </x:c>
      <x:c r="AE6" s="23" t="n">
        <x:f>AE5+IF($C5=5,10000/'循环设置'!$B$17,0)</x:f>
        <x:v>100</x:v>
      </x:c>
      <x:c r="AF6" s="23" t="n">
        <x:f>IF(C5=1,M5,AF5)</x:f>
        <x:v>80</x:v>
      </x:c>
      <x:c r="AG6" s="23" t="n">
        <x:f>IF(C5=2,M5,AG5)</x:f>
        <x:v>60</x:v>
      </x:c>
      <x:c r="AH6" s="23" t="n">
        <x:f>IF(C5=3,M5,AH5)</x:f>
        <x:v>60</x:v>
      </x:c>
      <x:c r="AI6" s="23" t="n">
        <x:f>IF(C5=4,M5,AI5)</x:f>
        <x:v>55</x:v>
      </x:c>
      <x:c r="AJ6" s="23" t="n">
        <x:f>AJ5+IF(C5=1,1,0)</x:f>
        <x:v>1</x:v>
      </x:c>
      <x:c r="AK6" s="23" t="n">
        <x:f>AK5+IF(C5=2,1,0)</x:f>
        <x:v>0</x:v>
      </x:c>
      <x:c r="AL6" s="23" t="n">
        <x:f>AL5+IF(C5=3,1,0)</x:f>
        <x:v>0</x:v>
      </x:c>
      <x:c r="AM6" s="23" t="n">
        <x:f>AM5+IF(C5=4,1,0)</x:f>
        <x:v>0</x:v>
      </x:c>
      <x:c r="AN6" s="23" t="n">
        <x:f>AN5+IF(C5=5,1,0)</x:f>
        <x:v>0</x:v>
      </x:c>
      <x:c r="AO6" s="23"/>
      <x:c r="AP6" s="23"/>
      <x:c r="AQ6" s="23"/>
      <x:c r="AR6" s="23"/>
    </x:row>
    <x:row r="7">
      <x:c r="A7" s="23" t="n">
        <x:v>3</x:v>
      </x:c>
      <x:c r="B7" s="33" t="n">
        <x:f>MIN(AA7:AE7)</x:f>
        <x:v>63.63266137242925</x:v>
      </x:c>
      <x:c r="C7" s="23" t="n">
        <x:f>MATCH(B7,AA7:AE7,0)</x:f>
        <x:v>4</x:v>
      </x:c>
      <x:c r="D7" s="23" t="str">
        <x:f>IF(C7=5,"敌人",INDEX('队伍面板'!$B$7:$E$7,1,C7))</x:f>
        <x:v>阿兰</x:v>
      </x:c>
      <x:c r="E7" s="23" t="n">
        <x:f>IF(C7=5,0,IF(H7+INDEX('动作配置'!$O$5:$O$28,INDEX('循环设置'!$B$5:$D$8,C7,F7))&lt;0,INDEX('循环设置'!$E$5:$E$8,C7),INDEX('循环设置'!$B$5:$D$8,C7,F7)))</x:f>
        <x:v>20</x:v>
      </x:c>
      <x:c r="F7" s="23" t="n">
        <x:f>IF(C7=5,0,MOD(INDEX(AJ7:AM7,1,C7),3)+1)</x:f>
        <x:v>1</x:v>
      </x:c>
      <x:c r="G7" s="23" t="n">
        <x:f>IF(C7=5,"敌方回合",INDEX('动作配置'!$D$5:$D$28,E7))</x:f>
        <x:v>100802</x:v>
      </x:c>
      <x:c r="H7" s="23" t="n">
        <x:f>I6</x:f>
        <x:v>1</x:v>
      </x:c>
      <x:c r="I7" s="23" t="n">
        <x:f>IF(Z7&lt;&gt;"执行",H7,MIN('循环设置'!$B$20,H7+IF(C7=5,0,INDEX('动作配置'!$O$5:$O$28,E7)+L7*INDEX('动作配置'!$O$5:$O$28,INDEX('循环设置'!$F$5:$F$8,C7)))))</x:f>
        <x:v>1</x:v>
      </x:c>
      <x:c r="J7" s="31" t="n">
        <x:f>IF(C7=5,0,INDEX(AF7:AI7,1,C7))</x:f>
        <x:v>55</x:v>
      </x:c>
      <x:c r="K7" s="31" t="n">
        <x:f>IF(C7=5,0,MIN(INDEX('队伍面板'!$B$20:$E$20,1,C7),J7+INDEX('动作配置'!$N$5:$N$28,E7)*INDEX('队伍面板'!$B$72:$E$72,1,C7)))</x:f>
        <x:v>85</x:v>
      </x:c>
      <x:c r="L7" s="31" t="n">
        <x:f>IF(C7=5,0,IF(K7&gt;=INDEX('队伍面板'!$B$20:$E$20,1,C7),1,0))</x:f>
        <x:v>0</x:v>
      </x:c>
      <x:c r="M7" s="31" t="n">
        <x:f>IF(C7=5,0,IF(L7=1,INDEX('动作配置'!$N$5:$N$28,INDEX('循环设置'!$F$5:$F$8,C7))*INDEX('队伍面板'!$B$72:$E$72,1,C7),K7))</x:f>
        <x:v>85</x:v>
      </x:c>
      <x:c r="N7" s="31" t="n">
        <x:f>O6</x:f>
        <x:v>80</x:v>
      </x:c>
      <x:c r="O7" s="31" t="n">
        <x:f>IF(Z7&lt;&gt;"执行",N7,IF(C7=5,IF(N7=0,'循环设置'!$B$15,N7),MAX(0,N7-INDEX('动作配置'!$AB$5:$AB$28,E7)-L7*INDEX('动作配置'!$AB$5:$AB$28,INDEX('循环设置'!$F$5:$F$8,C7)))))</x:f>
        <x:v>60</x:v>
      </x:c>
      <x:c r="P7" s="31" t="n">
        <x:f>IF(AND(C7&lt;5,N7&gt;0,O7=0,Z7="执行"),1,0)</x:f>
        <x:v>0</x:v>
      </x:c>
      <x:c r="Q7" s="31" t="n">
        <x:f>X6</x:f>
        <x:v>992875.8517206057</x:v>
      </x:c>
      <x:c r="R7" s="31" t="n">
        <x:f>IF(OR(Z7&lt;&gt;"执行",C7=5),0,IF(OR(INDEX('动作配置'!$G$5:$G$28,E7)="治疗",INDEX('动作配置'!$G$5:$G$28,E7)="护盾",INDEX('动作配置'!$G$5:$G$28,E7)="无伤害"),0,INDEX('动作配置'!$X$5:$X$28,E7)*IF(OR(INDEX('动作配置'!$G$5:$G$28,E7)="真实伤害",N7=0),1,0.9)))</x:f>
        <x:v>3739.9211969375024</x:v>
      </x:c>
      <x:c r="S7" s="31" t="n">
        <x:f>IF(OR(Z7&lt;&gt;"执行",C7=5,L7=0),0,IF(OR(INDEX('动作配置'!$G$5:$G$28,INDEX('循环设置'!$F$5:$F$8,C7))="治疗",INDEX('动作配置'!$G$5:$G$28,INDEX('循环设置'!$F$5:$F$8,C7))="护盾",INDEX('动作配置'!$G$5:$G$28,INDEX('循环设置'!$F$5:$F$8,C7))="无伤害"),0,INDEX('动作配置'!$X$5:$X$28,INDEX('循环设置'!$F$5:$F$8,C7))*IF(OR(INDEX('动作配置'!$G$5:$G$28,INDEX('循环设置'!$F$5:$F$8,C7))="真实伤害",N7=0),1,0.9)))</x:f>
        <x:v>0</x:v>
      </x:c>
      <x:c r="T7" s="31" t="n">
        <x:f>IF(P7=1,INDEX($AO$5:$AR$5,1,C7),0)</x:f>
        <x:v>0</x:v>
      </x:c>
      <x:c r="U7" s="31" t="n">
        <x:f>IF(OR(Z7&lt;&gt;"执行",C7=5,N7&gt;0),0,INDEX('队伍面板'!$B$77:$E$77,1,C7)/10*(INDEX('动作配置'!$AB$5:$AB$28,E7)+L7*INDEX('动作配置'!$AB$5:$AB$28,INDEX('循环设置'!$F$5:$F$8,C7)))*(1+INDEX('队伍面板'!$B$69:$E$69,1,C7))*INDEX('队伍面板'!$B$54:$E$54,1,C7)*(1+INDEX('队伍面板'!$B$52:$E$52,1,C7))*(1+INDEX('队伍面板'!$B$53:$E$53,1,C7))*(INDEX('队伍面板'!$B$8:$E$8,1,C7)+20)/((INDEX('队伍面板'!$B$8:$E$8,1,C7)+20)+('循环设置'!$B$12+20)*MAX(0,1-INDEX('队伍面板'!$B$48:$E$48,1,C7)-INDEX('队伍面板'!$B$49:$E$49,1,C7)))*(1-MIN(0.9,MAX(-1,'循环设置'!$B$13-INDEX('队伍面板'!$B$50:$E$50,1,C7))))*(1+INDEX('队伍面板'!$B$51:$E$51,1,C7))*(1+INDEX('队伍面板'!$B$58:$E$58,1,C7))*(1-'循环设置'!$B$36))</x:f>
        <x:v>0</x:v>
      </x:c>
      <x:c r="V7" s="31" t="n">
        <x:f>IF(OR(Z7&lt;&gt;"执行",C7=5),0,(R7+S7+T7+U7)*INDEX('队伍面板'!$B$59:$E$59,1,C7))</x:f>
        <x:v>0</x:v>
      </x:c>
      <x:c r="W7" s="31" t="n">
        <x:f>SUM(R7:V7)</x:f>
        <x:v>3739.9211969375024</x:v>
      </x:c>
      <x:c r="X7" s="31" t="n">
        <x:f>MAX(0,Q7-W7)</x:f>
        <x:v>989135.9305236683</x:v>
      </x:c>
      <x:c r="Y7" s="31" t="n">
        <x:f>Y6+W7</x:f>
        <x:v>10864.06947633171</x:v>
      </x:c>
      <x:c r="Z7" s="23" t="str">
        <x:f>IF(B7&gt;'循环设置'!$B$18,"超出窗口",IF(Q7&lt;=0,"敌人已击败","执行"))</x:f>
        <x:v>执行</x:v>
      </x:c>
      <x:c r="AA7" s="23" t="n">
        <x:f>AA6+IF($C6=1,10000/'队伍面板'!B66,0)</x:f>
        <x:v>120.74961360123648</x:v>
      </x:c>
      <x:c r="AB7" s="23" t="n">
        <x:f>AB6+IF($C6=2,10000/'队伍面板'!C66,0)</x:f>
        <x:v>64.06478230786972</x:v>
      </x:c>
      <x:c r="AC7" s="23" t="n">
        <x:f>AC6+IF($C6=3,10000/'队伍面板'!D66,0)</x:f>
        <x:v>123.92187964707048</x:v>
      </x:c>
      <x:c r="AD7" s="23" t="n">
        <x:f>AD6+IF($C6=4,10000/'队伍面板'!E66,0)</x:f>
        <x:v>63.63266137242925</x:v>
      </x:c>
      <x:c r="AE7" s="23" t="n">
        <x:f>AE6+IF($C6=5,10000/'循环设置'!$B$17,0)</x:f>
        <x:v>100</x:v>
      </x:c>
      <x:c r="AF7" s="23" t="n">
        <x:f>IF(C6=1,M6,AF6)</x:f>
        <x:v>80</x:v>
      </x:c>
      <x:c r="AG7" s="23" t="n">
        <x:f>IF(C6=2,M6,AG6)</x:f>
        <x:v>60</x:v>
      </x:c>
      <x:c r="AH7" s="23" t="n">
        <x:f>IF(C6=3,M6,AH6)</x:f>
        <x:v>90</x:v>
      </x:c>
      <x:c r="AI7" s="23" t="n">
        <x:f>IF(C6=4,M6,AI6)</x:f>
        <x:v>55</x:v>
      </x:c>
      <x:c r="AJ7" s="23" t="n">
        <x:f>AJ6+IF(C6=1,1,0)</x:f>
        <x:v>1</x:v>
      </x:c>
      <x:c r="AK7" s="23" t="n">
        <x:f>AK6+IF(C6=2,1,0)</x:f>
        <x:v>0</x:v>
      </x:c>
      <x:c r="AL7" s="23" t="n">
        <x:f>AL6+IF(C6=3,1,0)</x:f>
        <x:v>1</x:v>
      </x:c>
      <x:c r="AM7" s="23" t="n">
        <x:f>AM6+IF(C6=4,1,0)</x:f>
        <x:v>0</x:v>
      </x:c>
      <x:c r="AN7" s="23" t="n">
        <x:f>AN6+IF(C6=5,1,0)</x:f>
        <x:v>0</x:v>
      </x:c>
      <x:c r="AO7" s="23"/>
      <x:c r="AP7" s="23"/>
      <x:c r="AQ7" s="23"/>
      <x:c r="AR7" s="23"/>
    </x:row>
    <x:row r="8">
      <x:c r="A8" s="23" t="n">
        <x:v>4</x:v>
      </x:c>
      <x:c r="B8" s="33" t="n">
        <x:f>MIN(AA8:AE8)</x:f>
        <x:v>64.06478230786972</x:v>
      </x:c>
      <x:c r="C8" s="23" t="n">
        <x:f>MATCH(B8,AA8:AE8,0)</x:f>
        <x:v>2</x:v>
      </x:c>
      <x:c r="D8" s="23" t="str">
        <x:f>IF(C8=5,"敌人",INDEX('队伍面板'!$B$7:$E$7,1,C8))</x:f>
        <x:v>三月七（存护）</x:v>
      </x:c>
      <x:c r="E8" s="23" t="n">
        <x:f>IF(C8=5,0,IF(H8+INDEX('动作配置'!$O$5:$O$28,INDEX('循环设置'!$B$5:$D$8,C8,F8))&lt;0,INDEX('循环设置'!$E$5:$E$8,C8),INDEX('循环设置'!$B$5:$D$8,C8,F8)))</x:f>
        <x:v>8</x:v>
      </x:c>
      <x:c r="F8" s="23" t="n">
        <x:f>IF(C8=5,0,MOD(INDEX(AJ8:AM8,1,C8),3)+1)</x:f>
        <x:v>1</x:v>
      </x:c>
      <x:c r="G8" s="23" t="n">
        <x:f>IF(C8=5,"敌方回合",INDEX('动作配置'!$D$5:$D$28,E8))</x:f>
        <x:v>100102</x:v>
      </x:c>
      <x:c r="H8" s="23" t="n">
        <x:f>I7</x:f>
        <x:v>1</x:v>
      </x:c>
      <x:c r="I8" s="23" t="n">
        <x:f>IF(Z8&lt;&gt;"执行",H8,MIN('循环设置'!$B$20,H8+IF(C8=5,0,INDEX('动作配置'!$O$5:$O$28,E8)+L8*INDEX('动作配置'!$O$5:$O$28,INDEX('循环设置'!$F$5:$F$8,C8)))))</x:f>
        <x:v>0</x:v>
      </x:c>
      <x:c r="J8" s="31" t="n">
        <x:f>IF(C8=5,0,INDEX(AF8:AI8,1,C8))</x:f>
        <x:v>60</x:v>
      </x:c>
      <x:c r="K8" s="31" t="n">
        <x:f>IF(C8=5,0,MIN(INDEX('队伍面板'!$B$20:$E$20,1,C8),J8+INDEX('动作配置'!$N$5:$N$28,E8)*INDEX('队伍面板'!$B$72:$E$72,1,C8)))</x:f>
        <x:v>90</x:v>
      </x:c>
      <x:c r="L8" s="31" t="n">
        <x:f>IF(C8=5,0,IF(K8&gt;=INDEX('队伍面板'!$B$20:$E$20,1,C8),1,0))</x:f>
        <x:v>0</x:v>
      </x:c>
      <x:c r="M8" s="31" t="n">
        <x:f>IF(C8=5,0,IF(L8=1,INDEX('动作配置'!$N$5:$N$28,INDEX('循环设置'!$F$5:$F$8,C8))*INDEX('队伍面板'!$B$72:$E$72,1,C8),K8))</x:f>
        <x:v>90</x:v>
      </x:c>
      <x:c r="N8" s="31" t="n">
        <x:f>O7</x:f>
        <x:v>60</x:v>
      </x:c>
      <x:c r="O8" s="31" t="n">
        <x:f>IF(Z8&lt;&gt;"执行",N8,IF(C8=5,IF(N8=0,'循环设置'!$B$15,N8),MAX(0,N8-INDEX('动作配置'!$AB$5:$AB$28,E8)-L8*INDEX('动作配置'!$AB$5:$AB$28,INDEX('循环设置'!$F$5:$F$8,C8)))))</x:f>
        <x:v>60</x:v>
      </x:c>
      <x:c r="P8" s="31" t="n">
        <x:f>IF(AND(C8&lt;5,N8&gt;0,O8=0,Z8="执行"),1,0)</x:f>
        <x:v>0</x:v>
      </x:c>
      <x:c r="Q8" s="31" t="n">
        <x:f>X7</x:f>
        <x:v>989135.9305236683</x:v>
      </x:c>
      <x:c r="R8" s="31" t="n">
        <x:f>IF(OR(Z8&lt;&gt;"执行",C8=5),0,IF(OR(INDEX('动作配置'!$G$5:$G$28,E8)="治疗",INDEX('动作配置'!$G$5:$G$28,E8)="护盾",INDEX('动作配置'!$G$5:$G$28,E8)="无伤害"),0,INDEX('动作配置'!$X$5:$X$28,E8)*IF(OR(INDEX('动作配置'!$G$5:$G$28,E8)="真实伤害",N8=0),1,0.9)))</x:f>
        <x:v>0</x:v>
      </x:c>
      <x:c r="S8" s="31" t="n">
        <x:f>IF(OR(Z8&lt;&gt;"执行",C8=5,L8=0),0,IF(OR(INDEX('动作配置'!$G$5:$G$28,INDEX('循环设置'!$F$5:$F$8,C8))="治疗",INDEX('动作配置'!$G$5:$G$28,INDEX('循环设置'!$F$5:$F$8,C8))="护盾",INDEX('动作配置'!$G$5:$G$28,INDEX('循环设置'!$F$5:$F$8,C8))="无伤害"),0,INDEX('动作配置'!$X$5:$X$28,INDEX('循环设置'!$F$5:$F$8,C8))*IF(OR(INDEX('动作配置'!$G$5:$G$28,INDEX('循环设置'!$F$5:$F$8,C8))="真实伤害",N8=0),1,0.9)))</x:f>
        <x:v>0</x:v>
      </x:c>
      <x:c r="T8" s="31" t="n">
        <x:f>IF(P8=1,INDEX($AO$5:$AR$5,1,C8),0)</x:f>
        <x:v>0</x:v>
      </x:c>
      <x:c r="U8" s="31" t="n">
        <x:f>IF(OR(Z8&lt;&gt;"执行",C8=5,N8&gt;0),0,INDEX('队伍面板'!$B$77:$E$77,1,C8)/10*(INDEX('动作配置'!$AB$5:$AB$28,E8)+L8*INDEX('动作配置'!$AB$5:$AB$28,INDEX('循环设置'!$F$5:$F$8,C8)))*(1+INDEX('队伍面板'!$B$69:$E$69,1,C8))*INDEX('队伍面板'!$B$54:$E$54,1,C8)*(1+INDEX('队伍面板'!$B$52:$E$52,1,C8))*(1+INDEX('队伍面板'!$B$53:$E$53,1,C8))*(INDEX('队伍面板'!$B$8:$E$8,1,C8)+20)/((INDEX('队伍面板'!$B$8:$E$8,1,C8)+20)+('循环设置'!$B$12+20)*MAX(0,1-INDEX('队伍面板'!$B$48:$E$48,1,C8)-INDEX('队伍面板'!$B$49:$E$49,1,C8)))*(1-MIN(0.9,MAX(-1,'循环设置'!$B$13-INDEX('队伍面板'!$B$50:$E$50,1,C8))))*(1+INDEX('队伍面板'!$B$51:$E$51,1,C8))*(1+INDEX('队伍面板'!$B$58:$E$58,1,C8))*(1-'循环设置'!$B$36))</x:f>
        <x:v>0</x:v>
      </x:c>
      <x:c r="V8" s="31" t="n">
        <x:f>IF(OR(Z8&lt;&gt;"执行",C8=5),0,(R8+S8+T8+U8)*INDEX('队伍面板'!$B$59:$E$59,1,C8))</x:f>
        <x:v>0</x:v>
      </x:c>
      <x:c r="W8" s="31" t="n">
        <x:f>SUM(R8:V8)</x:f>
        <x:v>0</x:v>
      </x:c>
      <x:c r="X8" s="31" t="n">
        <x:f>MAX(0,Q8-W8)</x:f>
        <x:v>989135.9305236683</x:v>
      </x:c>
      <x:c r="Y8" s="31" t="n">
        <x:f>Y7+W8</x:f>
        <x:v>10864.06947633171</x:v>
      </x:c>
      <x:c r="Z8" s="23" t="str">
        <x:f>IF(B8&gt;'循环设置'!$B$18,"超出窗口",IF(Q8&lt;=0,"敌人已击败","执行"))</x:f>
        <x:v>执行</x:v>
      </x:c>
      <x:c r="AA8" s="23" t="n">
        <x:f>AA7+IF($C7=1,10000/'队伍面板'!B66,0)</x:f>
        <x:v>120.74961360123648</x:v>
      </x:c>
      <x:c r="AB8" s="23" t="n">
        <x:f>AB7+IF($C7=2,10000/'队伍面板'!C66,0)</x:f>
        <x:v>64.06478230786972</x:v>
      </x:c>
      <x:c r="AC8" s="23" t="n">
        <x:f>AC7+IF($C7=3,10000/'队伍面板'!D66,0)</x:f>
        <x:v>123.92187964707048</x:v>
      </x:c>
      <x:c r="AD8" s="23" t="n">
        <x:f>AD7+IF($C7=4,10000/'队伍面板'!E66,0)</x:f>
        <x:v>127.2653227448585</x:v>
      </x:c>
      <x:c r="AE8" s="23" t="n">
        <x:f>AE7+IF($C7=5,10000/'循环设置'!$B$17,0)</x:f>
        <x:v>100</x:v>
      </x:c>
      <x:c r="AF8" s="23" t="n">
        <x:f>IF(C7=1,M7,AF7)</x:f>
        <x:v>80</x:v>
      </x:c>
      <x:c r="AG8" s="23" t="n">
        <x:f>IF(C7=2,M7,AG7)</x:f>
        <x:v>60</x:v>
      </x:c>
      <x:c r="AH8" s="23" t="n">
        <x:f>IF(C7=3,M7,AH7)</x:f>
        <x:v>90</x:v>
      </x:c>
      <x:c r="AI8" s="23" t="n">
        <x:f>IF(C7=4,M7,AI7)</x:f>
        <x:v>85</x:v>
      </x:c>
      <x:c r="AJ8" s="23" t="n">
        <x:f>AJ7+IF(C7=1,1,0)</x:f>
        <x:v>1</x:v>
      </x:c>
      <x:c r="AK8" s="23" t="n">
        <x:f>AK7+IF(C7=2,1,0)</x:f>
        <x:v>0</x:v>
      </x:c>
      <x:c r="AL8" s="23" t="n">
        <x:f>AL7+IF(C7=3,1,0)</x:f>
        <x:v>1</x:v>
      </x:c>
      <x:c r="AM8" s="23" t="n">
        <x:f>AM7+IF(C7=4,1,0)</x:f>
        <x:v>1</x:v>
      </x:c>
      <x:c r="AN8" s="23" t="n">
        <x:f>AN7+IF(C7=5,1,0)</x:f>
        <x:v>0</x:v>
      </x:c>
      <x:c r="AO8" s="23"/>
      <x:c r="AP8" s="23"/>
      <x:c r="AQ8" s="23"/>
      <x:c r="AR8" s="23"/>
    </x:row>
    <x:row r="9">
      <x:c r="A9" s="23" t="n">
        <x:v>5</x:v>
      </x:c>
      <x:c r="B9" s="33" t="n">
        <x:f>MIN(AA9:AE9)</x:f>
        <x:v>100</x:v>
      </x:c>
      <x:c r="C9" s="23" t="n">
        <x:f>MATCH(B9,AA9:AE9,0)</x:f>
        <x:v>5</x:v>
      </x:c>
      <x:c r="D9" s="23" t="str">
        <x:f>IF(C9=5,"敌人",INDEX('队伍面板'!$B$7:$E$7,1,C9))</x:f>
        <x:v>敌人</x:v>
      </x:c>
      <x:c r="E9" s="23" t="n">
        <x:f>IF(C9=5,0,IF(H9+INDEX('动作配置'!$O$5:$O$28,INDEX('循环设置'!$B$5:$D$8,C9,F9))&lt;0,INDEX('循环设置'!$E$5:$E$8,C9),INDEX('循环设置'!$B$5:$D$8,C9,F9)))</x:f>
        <x:v>0</x:v>
      </x:c>
      <x:c r="F9" s="23" t="n">
        <x:f>IF(C9=5,0,MOD(INDEX(AJ9:AM9,1,C9),3)+1)</x:f>
        <x:v>0</x:v>
      </x:c>
      <x:c r="G9" s="23" t="str">
        <x:f>IF(C9=5,"敌方回合",INDEX('动作配置'!$D$5:$D$28,E9))</x:f>
        <x:v>敌方回合</x:v>
      </x:c>
      <x:c r="H9" s="23" t="n">
        <x:f>I8</x:f>
        <x:v>0</x:v>
      </x:c>
      <x:c r="I9" s="23" t="n">
        <x:f>IF(Z9&lt;&gt;"执行",H9,MIN('循环设置'!$B$20,H9+IF(C9=5,0,INDEX('动作配置'!$O$5:$O$28,E9)+L9*INDEX('动作配置'!$O$5:$O$28,INDEX('循环设置'!$F$5:$F$8,C9)))))</x:f>
        <x:v>0</x:v>
      </x:c>
      <x:c r="J9" s="31" t="n">
        <x:f>IF(C9=5,0,INDEX(AF9:AI9,1,C9))</x:f>
        <x:v>0</x:v>
      </x:c>
      <x:c r="K9" s="31" t="n">
        <x:f>IF(C9=5,0,MIN(INDEX('队伍面板'!$B$20:$E$20,1,C9),J9+INDEX('动作配置'!$N$5:$N$28,E9)*INDEX('队伍面板'!$B$72:$E$72,1,C9)))</x:f>
        <x:v>0</x:v>
      </x:c>
      <x:c r="L9" s="31" t="n">
        <x:f>IF(C9=5,0,IF(K9&gt;=INDEX('队伍面板'!$B$20:$E$20,1,C9),1,0))</x:f>
        <x:v>0</x:v>
      </x:c>
      <x:c r="M9" s="31" t="n">
        <x:f>IF(C9=5,0,IF(L9=1,INDEX('动作配置'!$N$5:$N$28,INDEX('循环设置'!$F$5:$F$8,C9))*INDEX('队伍面板'!$B$72:$E$72,1,C9),K9))</x:f>
        <x:v>0</x:v>
      </x:c>
      <x:c r="N9" s="31" t="n">
        <x:f>O8</x:f>
        <x:v>60</x:v>
      </x:c>
      <x:c r="O9" s="31" t="n">
        <x:f>IF(Z9&lt;&gt;"执行",N9,IF(C9=5,IF(N9=0,'循环设置'!$B$15,N9),MAX(0,N9-INDEX('动作配置'!$AB$5:$AB$28,E9)-L9*INDEX('动作配置'!$AB$5:$AB$28,INDEX('循环设置'!$F$5:$F$8,C9)))))</x:f>
        <x:v>60</x:v>
      </x:c>
      <x:c r="P9" s="31" t="n">
        <x:f>IF(AND(C9&lt;5,N9&gt;0,O9=0,Z9="执行"),1,0)</x:f>
        <x:v>0</x:v>
      </x:c>
      <x:c r="Q9" s="31" t="n">
        <x:f>X8</x:f>
        <x:v>989135.9305236683</x:v>
      </x:c>
      <x:c r="R9" s="31" t="n">
        <x:f>IF(OR(Z9&lt;&gt;"执行",C9=5),0,IF(OR(INDEX('动作配置'!$G$5:$G$28,E9)="治疗",INDEX('动作配置'!$G$5:$G$28,E9)="护盾",INDEX('动作配置'!$G$5:$G$28,E9)="无伤害"),0,INDEX('动作配置'!$X$5:$X$28,E9)*IF(OR(INDEX('动作配置'!$G$5:$G$28,E9)="真实伤害",N9=0),1,0.9)))</x:f>
        <x:v>0</x:v>
      </x:c>
      <x:c r="S9" s="31" t="n">
        <x:f>IF(OR(Z9&lt;&gt;"执行",C9=5,L9=0),0,IF(OR(INDEX('动作配置'!$G$5:$G$28,INDEX('循环设置'!$F$5:$F$8,C9))="治疗",INDEX('动作配置'!$G$5:$G$28,INDEX('循环设置'!$F$5:$F$8,C9))="护盾",INDEX('动作配置'!$G$5:$G$28,INDEX('循环设置'!$F$5:$F$8,C9))="无伤害"),0,INDEX('动作配置'!$X$5:$X$28,INDEX('循环设置'!$F$5:$F$8,C9))*IF(OR(INDEX('动作配置'!$G$5:$G$28,INDEX('循环设置'!$F$5:$F$8,C9))="真实伤害",N9=0),1,0.9)))</x:f>
        <x:v>0</x:v>
      </x:c>
      <x:c r="T9" s="31" t="n">
        <x:f>IF(P9=1,INDEX($AO$5:$AR$5,1,C9),0)</x:f>
        <x:v>0</x:v>
      </x:c>
      <x:c r="U9" s="31" t="n">
        <x:f>IF(OR(Z9&lt;&gt;"执行",C9=5,N9&gt;0),0,INDEX('队伍面板'!$B$77:$E$77,1,C9)/10*(INDEX('动作配置'!$AB$5:$AB$28,E9)+L9*INDEX('动作配置'!$AB$5:$AB$28,INDEX('循环设置'!$F$5:$F$8,C9)))*(1+INDEX('队伍面板'!$B$69:$E$69,1,C9))*INDEX('队伍面板'!$B$54:$E$54,1,C9)*(1+INDEX('队伍面板'!$B$52:$E$52,1,C9))*(1+INDEX('队伍面板'!$B$53:$E$53,1,C9))*(INDEX('队伍面板'!$B$8:$E$8,1,C9)+20)/((INDEX('队伍面板'!$B$8:$E$8,1,C9)+20)+('循环设置'!$B$12+20)*MAX(0,1-INDEX('队伍面板'!$B$48:$E$48,1,C9)-INDEX('队伍面板'!$B$49:$E$49,1,C9)))*(1-MIN(0.9,MAX(-1,'循环设置'!$B$13-INDEX('队伍面板'!$B$50:$E$50,1,C9))))*(1+INDEX('队伍面板'!$B$51:$E$51,1,C9))*(1+INDEX('队伍面板'!$B$58:$E$58,1,C9))*(1-'循环设置'!$B$36))</x:f>
        <x:v>0</x:v>
      </x:c>
      <x:c r="V9" s="31" t="n">
        <x:f>IF(OR(Z9&lt;&gt;"执行",C9=5),0,(R9+S9+T9+U9)*INDEX('队伍面板'!$B$59:$E$59,1,C9))</x:f>
        <x:v>0</x:v>
      </x:c>
      <x:c r="W9" s="31" t="n">
        <x:f>SUM(R9:V9)</x:f>
        <x:v>0</x:v>
      </x:c>
      <x:c r="X9" s="31" t="n">
        <x:f>MAX(0,Q9-W9)</x:f>
        <x:v>989135.9305236683</x:v>
      </x:c>
      <x:c r="Y9" s="31" t="n">
        <x:f>Y8+W9</x:f>
        <x:v>10864.06947633171</x:v>
      </x:c>
      <x:c r="Z9" s="23" t="str">
        <x:f>IF(B9&gt;'循环设置'!$B$18,"超出窗口",IF(Q9&lt;=0,"敌人已击败","执行"))</x:f>
        <x:v>执行</x:v>
      </x:c>
      <x:c r="AA9" s="23" t="n">
        <x:f>AA8+IF($C8=1,10000/'队伍面板'!B66,0)</x:f>
        <x:v>120.74961360123648</x:v>
      </x:c>
      <x:c r="AB9" s="23" t="n">
        <x:f>AB8+IF($C8=2,10000/'队伍面板'!C66,0)</x:f>
        <x:v>128.12956461573944</x:v>
      </x:c>
      <x:c r="AC9" s="23" t="n">
        <x:f>AC8+IF($C8=3,10000/'队伍面板'!D66,0)</x:f>
        <x:v>123.92187964707048</x:v>
      </x:c>
      <x:c r="AD9" s="23" t="n">
        <x:f>AD8+IF($C8=4,10000/'队伍面板'!E66,0)</x:f>
        <x:v>127.2653227448585</x:v>
      </x:c>
      <x:c r="AE9" s="23" t="n">
        <x:f>AE8+IF($C8=5,10000/'循环设置'!$B$17,0)</x:f>
        <x:v>100</x:v>
      </x:c>
      <x:c r="AF9" s="23" t="n">
        <x:f>IF(C8=1,M8,AF8)</x:f>
        <x:v>80</x:v>
      </x:c>
      <x:c r="AG9" s="23" t="n">
        <x:f>IF(C8=2,M8,AG8)</x:f>
        <x:v>90</x:v>
      </x:c>
      <x:c r="AH9" s="23" t="n">
        <x:f>IF(C8=3,M8,AH8)</x:f>
        <x:v>90</x:v>
      </x:c>
      <x:c r="AI9" s="23" t="n">
        <x:f>IF(C8=4,M8,AI8)</x:f>
        <x:v>85</x:v>
      </x:c>
      <x:c r="AJ9" s="23" t="n">
        <x:f>AJ8+IF(C8=1,1,0)</x:f>
        <x:v>1</x:v>
      </x:c>
      <x:c r="AK9" s="23" t="n">
        <x:f>AK8+IF(C8=2,1,0)</x:f>
        <x:v>1</x:v>
      </x:c>
      <x:c r="AL9" s="23" t="n">
        <x:f>AL8+IF(C8=3,1,0)</x:f>
        <x:v>1</x:v>
      </x:c>
      <x:c r="AM9" s="23" t="n">
        <x:f>AM8+IF(C8=4,1,0)</x:f>
        <x:v>1</x:v>
      </x:c>
      <x:c r="AN9" s="23" t="n">
        <x:f>AN8+IF(C8=5,1,0)</x:f>
        <x:v>0</x:v>
      </x:c>
      <x:c r="AO9" s="23"/>
      <x:c r="AP9" s="23"/>
      <x:c r="AQ9" s="23"/>
      <x:c r="AR9" s="23"/>
    </x:row>
    <x:row r="10">
      <x:c r="A10" s="23" t="n">
        <x:v>6</x:v>
      </x:c>
      <x:c r="B10" s="33" t="n">
        <x:f>MIN(AA10:AE10)</x:f>
        <x:v>120.74961360123648</x:v>
      </x:c>
      <x:c r="C10" s="23" t="n">
        <x:f>MATCH(B10,AA10:AE10,0)</x:f>
        <x:v>1</x:v>
      </x:c>
      <x:c r="D10" s="23" t="str">
        <x:f>IF(C10=5,"敌人",INDEX('队伍面板'!$B$7:$E$7,1,C10))</x:f>
        <x:v>丹恒</x:v>
      </x:c>
      <x:c r="E10" s="23" t="n">
        <x:f>IF(C10=5,0,IF(H10+INDEX('动作配置'!$O$5:$O$28,INDEX('循环设置'!$B$5:$D$8,C10,F10))&lt;0,INDEX('循环设置'!$E$5:$E$8,C10),INDEX('循环设置'!$B$5:$D$8,C10,F10)))</x:f>
        <x:v>1</x:v>
      </x:c>
      <x:c r="F10" s="23" t="n">
        <x:f>IF(C10=5,0,MOD(INDEX(AJ10:AM10,1,C10),3)+1)</x:f>
        <x:v>2</x:v>
      </x:c>
      <x:c r="G10" s="23" t="n">
        <x:f>IF(C10=5,"敌方回合",INDEX('动作配置'!$D$5:$D$28,E10))</x:f>
        <x:v>100201</x:v>
      </x:c>
      <x:c r="H10" s="23" t="n">
        <x:f>I9</x:f>
        <x:v>0</x:v>
      </x:c>
      <x:c r="I10" s="23" t="n">
        <x:f>IF(Z10&lt;&gt;"执行",H10,MIN('循环设置'!$B$20,H10+IF(C10=5,0,INDEX('动作配置'!$O$5:$O$28,E10)+L10*INDEX('动作配置'!$O$5:$O$28,INDEX('循环设置'!$F$5:$F$8,C10)))))</x:f>
        <x:v>1</x:v>
      </x:c>
      <x:c r="J10" s="31" t="n">
        <x:f>IF(C10=5,0,INDEX(AF10:AI10,1,C10))</x:f>
        <x:v>80</x:v>
      </x:c>
      <x:c r="K10" s="31" t="n">
        <x:f>IF(C10=5,0,MIN(INDEX('队伍面板'!$B$20:$E$20,1,C10),J10+INDEX('动作配置'!$N$5:$N$28,E10)*INDEX('队伍面板'!$B$72:$E$72,1,C10)))</x:f>
        <x:v>100</x:v>
      </x:c>
      <x:c r="L10" s="31" t="n">
        <x:f>IF(C10=5,0,IF(K10&gt;=INDEX('队伍面板'!$B$20:$E$20,1,C10),1,0))</x:f>
        <x:v>1</x:v>
      </x:c>
      <x:c r="M10" s="31" t="n">
        <x:f>IF(C10=5,0,IF(L10=1,INDEX('动作配置'!$N$5:$N$28,INDEX('循环设置'!$F$5:$F$8,C10))*INDEX('队伍面板'!$B$72:$E$72,1,C10),K10))</x:f>
        <x:v>5</x:v>
      </x:c>
      <x:c r="N10" s="31" t="n">
        <x:f>O9</x:f>
        <x:v>60</x:v>
      </x:c>
      <x:c r="O10" s="31" t="n">
        <x:f>IF(Z10&lt;&gt;"执行",N10,IF(C10=5,IF(N10=0,'循环设置'!$B$15,N10),MAX(0,N10-INDEX('动作配置'!$AB$5:$AB$28,E10)-L10*INDEX('动作配置'!$AB$5:$AB$28,INDEX('循环设置'!$F$5:$F$8,C10)))))</x:f>
        <x:v>20</x:v>
      </x:c>
      <x:c r="P10" s="31" t="n">
        <x:f>IF(AND(C10&lt;5,N10&gt;0,O10=0,Z10="执行"),1,0)</x:f>
        <x:v>0</x:v>
      </x:c>
      <x:c r="Q10" s="31" t="n">
        <x:f>X9</x:f>
        <x:v>989135.9305236683</x:v>
      </x:c>
      <x:c r="R10" s="31" t="n">
        <x:f>IF(OR(Z10&lt;&gt;"执行",C10=5),0,IF(OR(INDEX('动作配置'!$G$5:$G$28,E10)="治疗",INDEX('动作配置'!$G$5:$G$28,E10)="护盾",INDEX('动作配置'!$G$5:$G$28,E10)="无伤害"),0,INDEX('动作配置'!$X$5:$X$28,E10)*IF(OR(INDEX('动作配置'!$G$5:$G$28,E10)="真实伤害",N10=0),1,0.9)))</x:f>
        <x:v>2424.7427316580383</x:v>
      </x:c>
      <x:c r="S10" s="31" t="n">
        <x:f>IF(OR(Z10&lt;&gt;"执行",C10=5,L10=0),0,IF(OR(INDEX('动作配置'!$G$5:$G$28,INDEX('循环设置'!$F$5:$F$8,C10))="治疗",INDEX('动作配置'!$G$5:$G$28,INDEX('循环设置'!$F$5:$F$8,C10))="护盾",INDEX('动作配置'!$G$5:$G$28,INDEX('循环设置'!$F$5:$F$8,C10))="无伤害"),0,INDEX('动作配置'!$X$5:$X$28,INDEX('循环设置'!$F$5:$F$8,C10))*IF(OR(INDEX('动作配置'!$G$5:$G$28,INDEX('循环设置'!$F$5:$F$8,C10))="真实伤害",N10=0),1,0.9)))</x:f>
        <x:v>9698.970926632153</x:v>
      </x:c>
      <x:c r="T10" s="31" t="n">
        <x:f>IF(P10=1,INDEX($AO$5:$AR$5,1,C10),0)</x:f>
        <x:v>0</x:v>
      </x:c>
      <x:c r="U10" s="31" t="n">
        <x:f>IF(OR(Z10&lt;&gt;"执行",C10=5,N10&gt;0),0,INDEX('队伍面板'!$B$77:$E$77,1,C10)/10*(INDEX('动作配置'!$AB$5:$AB$28,E10)+L10*INDEX('动作配置'!$AB$5:$AB$28,INDEX('循环设置'!$F$5:$F$8,C10)))*(1+INDEX('队伍面板'!$B$69:$E$69,1,C10))*INDEX('队伍面板'!$B$54:$E$54,1,C10)*(1+INDEX('队伍面板'!$B$52:$E$52,1,C10))*(1+INDEX('队伍面板'!$B$53:$E$53,1,C10))*(INDEX('队伍面板'!$B$8:$E$8,1,C10)+20)/((INDEX('队伍面板'!$B$8:$E$8,1,C10)+20)+('循环设置'!$B$12+20)*MAX(0,1-INDEX('队伍面板'!$B$48:$E$48,1,C10)-INDEX('队伍面板'!$B$49:$E$49,1,C10)))*(1-MIN(0.9,MAX(-1,'循环设置'!$B$13-INDEX('队伍面板'!$B$50:$E$50,1,C10))))*(1+INDEX('队伍面板'!$B$51:$E$51,1,C10))*(1+INDEX('队伍面板'!$B$58:$E$58,1,C10))*(1-'循环设置'!$B$36))</x:f>
        <x:v>0</x:v>
      </x:c>
      <x:c r="V10" s="31" t="n">
        <x:f>IF(OR(Z10&lt;&gt;"执行",C10=5),0,(R10+S10+T10+U10)*INDEX('队伍面板'!$B$59:$E$59,1,C10))</x:f>
        <x:v>0</x:v>
      </x:c>
      <x:c r="W10" s="31" t="n">
        <x:f>SUM(R10:V10)</x:f>
        <x:v>12123.713658290191</x:v>
      </x:c>
      <x:c r="X10" s="31" t="n">
        <x:f>MAX(0,Q10-W10)</x:f>
        <x:v>977012.2168653781</x:v>
      </x:c>
      <x:c r="Y10" s="31" t="n">
        <x:f>Y9+W10</x:f>
        <x:v>22987.783134621903</x:v>
      </x:c>
      <x:c r="Z10" s="23" t="str">
        <x:f>IF(B10&gt;'循环设置'!$B$18,"超出窗口",IF(Q10&lt;=0,"敌人已击败","执行"))</x:f>
        <x:v>执行</x:v>
      </x:c>
      <x:c r="AA10" s="23" t="n">
        <x:f>AA9+IF($C9=1,10000/'队伍面板'!B66,0)</x:f>
        <x:v>120.74961360123648</x:v>
      </x:c>
      <x:c r="AB10" s="23" t="n">
        <x:f>AB9+IF($C9=2,10000/'队伍面板'!C66,0)</x:f>
        <x:v>128.12956461573944</x:v>
      </x:c>
      <x:c r="AC10" s="23" t="n">
        <x:f>AC9+IF($C9=3,10000/'队伍面板'!D66,0)</x:f>
        <x:v>123.92187964707048</x:v>
      </x:c>
      <x:c r="AD10" s="23" t="n">
        <x:f>AD9+IF($C9=4,10000/'队伍面板'!E66,0)</x:f>
        <x:v>127.2653227448585</x:v>
      </x:c>
      <x:c r="AE10" s="23" t="n">
        <x:f>AE9+IF($C9=5,10000/'循环设置'!$B$17,0)</x:f>
        <x:v>200</x:v>
      </x:c>
      <x:c r="AF10" s="23" t="n">
        <x:f>IF(C9=1,M9,AF9)</x:f>
        <x:v>80</x:v>
      </x:c>
      <x:c r="AG10" s="23" t="n">
        <x:f>IF(C9=2,M9,AG9)</x:f>
        <x:v>90</x:v>
      </x:c>
      <x:c r="AH10" s="23" t="n">
        <x:f>IF(C9=3,M9,AH9)</x:f>
        <x:v>90</x:v>
      </x:c>
      <x:c r="AI10" s="23" t="n">
        <x:f>IF(C9=4,M9,AI9)</x:f>
        <x:v>85</x:v>
      </x:c>
      <x:c r="AJ10" s="23" t="n">
        <x:f>AJ9+IF(C9=1,1,0)</x:f>
        <x:v>1</x:v>
      </x:c>
      <x:c r="AK10" s="23" t="n">
        <x:f>AK9+IF(C9=2,1,0)</x:f>
        <x:v>1</x:v>
      </x:c>
      <x:c r="AL10" s="23" t="n">
        <x:f>AL9+IF(C9=3,1,0)</x:f>
        <x:v>1</x:v>
      </x:c>
      <x:c r="AM10" s="23" t="n">
        <x:f>AM9+IF(C9=4,1,0)</x:f>
        <x:v>1</x:v>
      </x:c>
      <x:c r="AN10" s="23" t="n">
        <x:f>AN9+IF(C9=5,1,0)</x:f>
        <x:v>1</x:v>
      </x:c>
      <x:c r="AO10" s="23"/>
      <x:c r="AP10" s="23"/>
      <x:c r="AQ10" s="23"/>
      <x:c r="AR10" s="23"/>
    </x:row>
    <x:row r="11">
      <x:c r="A11" s="23" t="n">
        <x:v>7</x:v>
      </x:c>
      <x:c r="B11" s="33" t="n">
        <x:f>MIN(AA11:AE11)</x:f>
        <x:v>123.92187964707048</x:v>
      </x:c>
      <x:c r="C11" s="23" t="n">
        <x:f>MATCH(B11,AA11:AE11,0)</x:f>
        <x:v>3</x:v>
      </x:c>
      <x:c r="D11" s="23" t="str">
        <x:f>IF(C11=5,"敌人",INDEX('队伍面板'!$B$7:$E$7,1,C11))</x:f>
        <x:v>艾丝妲</x:v>
      </x:c>
      <x:c r="E11" s="23" t="n">
        <x:f>IF(C11=5,0,IF(H11+INDEX('动作配置'!$O$5:$O$28,INDEX('循环设置'!$B$5:$D$8,C11,F11))&lt;0,INDEX('循环设置'!$E$5:$E$8,C11),INDEX('循环设置'!$B$5:$D$8,C11,F11)))</x:f>
        <x:v>13</x:v>
      </x:c>
      <x:c r="F11" s="23" t="n">
        <x:f>IF(C11=5,0,MOD(INDEX(AJ11:AM11,1,C11),3)+1)</x:f>
        <x:v>2</x:v>
      </x:c>
      <x:c r="G11" s="23" t="n">
        <x:f>IF(C11=5,"敌方回合",INDEX('动作配置'!$D$5:$D$28,E11))</x:f>
        <x:v>100901</x:v>
      </x:c>
      <x:c r="H11" s="23" t="n">
        <x:f>I10</x:f>
        <x:v>1</x:v>
      </x:c>
      <x:c r="I11" s="23" t="n">
        <x:f>IF(Z11&lt;&gt;"执行",H11,MIN('循环设置'!$B$20,H11+IF(C11=5,0,INDEX('动作配置'!$O$5:$O$28,E11)+L11*INDEX('动作配置'!$O$5:$O$28,INDEX('循环设置'!$F$5:$F$8,C11)))))</x:f>
        <x:v>2</x:v>
      </x:c>
      <x:c r="J11" s="31" t="n">
        <x:f>IF(C11=5,0,INDEX(AF11:AI11,1,C11))</x:f>
        <x:v>90</x:v>
      </x:c>
      <x:c r="K11" s="31" t="n">
        <x:f>IF(C11=5,0,MIN(INDEX('队伍面板'!$B$20:$E$20,1,C11),J11+INDEX('动作配置'!$N$5:$N$28,E11)*INDEX('队伍面板'!$B$72:$E$72,1,C11)))</x:f>
        <x:v>110</x:v>
      </x:c>
      <x:c r="L11" s="31" t="n">
        <x:f>IF(C11=5,0,IF(K11&gt;=INDEX('队伍面板'!$B$20:$E$20,1,C11),1,0))</x:f>
        <x:v>0</x:v>
      </x:c>
      <x:c r="M11" s="31" t="n">
        <x:f>IF(C11=5,0,IF(L11=1,INDEX('动作配置'!$N$5:$N$28,INDEX('循环设置'!$F$5:$F$8,C11))*INDEX('队伍面板'!$B$72:$E$72,1,C11),K11))</x:f>
        <x:v>110</x:v>
      </x:c>
      <x:c r="N11" s="31" t="n">
        <x:f>O10</x:f>
        <x:v>20</x:v>
      </x:c>
      <x:c r="O11" s="31" t="n">
        <x:f>IF(Z11&lt;&gt;"执行",N11,IF(C11=5,IF(N11=0,'循环设置'!$B$15,N11),MAX(0,N11-INDEX('动作配置'!$AB$5:$AB$28,E11)-L11*INDEX('动作配置'!$AB$5:$AB$28,INDEX('循环设置'!$F$5:$F$8,C11)))))</x:f>
        <x:v>10</x:v>
      </x:c>
      <x:c r="P11" s="31" t="n">
        <x:f>IF(AND(C11&lt;5,N11&gt;0,O11=0,Z11="执行"),1,0)</x:f>
        <x:v>0</x:v>
      </x:c>
      <x:c r="Q11" s="31" t="n">
        <x:f>X10</x:f>
        <x:v>977012.2168653781</x:v>
      </x:c>
      <x:c r="R11" s="31" t="n">
        <x:f>IF(OR(Z11&lt;&gt;"执行",C11=5),0,IF(OR(INDEX('动作配置'!$G$5:$G$28,E11)="治疗",INDEX('动作配置'!$G$5:$G$28,E11)="护盾",INDEX('动作配置'!$G$5:$G$28,E11)="无伤害"),0,INDEX('动作配置'!$X$5:$X$28,E11)*IF(OR(INDEX('动作配置'!$G$5:$G$28,E11)="真实伤害",N11=0),1,0.9)))</x:f>
        <x:v>1639.634354166612</x:v>
      </x:c>
      <x:c r="S11" s="31" t="n">
        <x:f>IF(OR(Z11&lt;&gt;"执行",C11=5,L11=0),0,IF(OR(INDEX('动作配置'!$G$5:$G$28,INDEX('循环设置'!$F$5:$F$8,C11))="治疗",INDEX('动作配置'!$G$5:$G$28,INDEX('循环设置'!$F$5:$F$8,C11))="护盾",INDEX('动作配置'!$G$5:$G$28,INDEX('循环设置'!$F$5:$F$8,C11))="无伤害"),0,INDEX('动作配置'!$X$5:$X$28,INDEX('循环设置'!$F$5:$F$8,C11))*IF(OR(INDEX('动作配置'!$G$5:$G$28,INDEX('循环设置'!$F$5:$F$8,C11))="真实伤害",N11=0),1,0.9)))</x:f>
        <x:v>0</x:v>
      </x:c>
      <x:c r="T11" s="31" t="n">
        <x:f>IF(P11=1,INDEX($AO$5:$AR$5,1,C11),0)</x:f>
        <x:v>0</x:v>
      </x:c>
      <x:c r="U11" s="31" t="n">
        <x:f>IF(OR(Z11&lt;&gt;"执行",C11=5,N11&gt;0),0,INDEX('队伍面板'!$B$77:$E$77,1,C11)/10*(INDEX('动作配置'!$AB$5:$AB$28,E11)+L11*INDEX('动作配置'!$AB$5:$AB$28,INDEX('循环设置'!$F$5:$F$8,C11)))*(1+INDEX('队伍面板'!$B$69:$E$69,1,C11))*INDEX('队伍面板'!$B$54:$E$54,1,C11)*(1+INDEX('队伍面板'!$B$52:$E$52,1,C11))*(1+INDEX('队伍面板'!$B$53:$E$53,1,C11))*(INDEX('队伍面板'!$B$8:$E$8,1,C11)+20)/((INDEX('队伍面板'!$B$8:$E$8,1,C11)+20)+('循环设置'!$B$12+20)*MAX(0,1-INDEX('队伍面板'!$B$48:$E$48,1,C11)-INDEX('队伍面板'!$B$49:$E$49,1,C11)))*(1-MIN(0.9,MAX(-1,'循环设置'!$B$13-INDEX('队伍面板'!$B$50:$E$50,1,C11))))*(1+INDEX('队伍面板'!$B$51:$E$51,1,C11))*(1+INDEX('队伍面板'!$B$58:$E$58,1,C11))*(1-'循环设置'!$B$36))</x:f>
        <x:v>0</x:v>
      </x:c>
      <x:c r="V11" s="31" t="n">
        <x:f>IF(OR(Z11&lt;&gt;"执行",C11=5),0,(R11+S11+T11+U11)*INDEX('队伍面板'!$B$59:$E$59,1,C11))</x:f>
        <x:v>0</x:v>
      </x:c>
      <x:c r="W11" s="31" t="n">
        <x:f>SUM(R11:V11)</x:f>
        <x:v>1639.634354166612</x:v>
      </x:c>
      <x:c r="X11" s="31" t="n">
        <x:f>MAX(0,Q11-W11)</x:f>
        <x:v>975372.5825112115</x:v>
      </x:c>
      <x:c r="Y11" s="31" t="n">
        <x:f>Y10+W11</x:f>
        <x:v>24627.417488788516</x:v>
      </x:c>
      <x:c r="Z11" s="23" t="str">
        <x:f>IF(B11&gt;'循环设置'!$B$18,"超出窗口",IF(Q11&lt;=0,"敌人已击败","执行"))</x:f>
        <x:v>执行</x:v>
      </x:c>
      <x:c r="AA11" s="23" t="n">
        <x:f>AA10+IF($C10=1,10000/'队伍面板'!B66,0)</x:f>
        <x:v>181.1244204018547</x:v>
      </x:c>
      <x:c r="AB11" s="23" t="n">
        <x:f>AB10+IF($C10=2,10000/'队伍面板'!C66,0)</x:f>
        <x:v>128.12956461573944</x:v>
      </x:c>
      <x:c r="AC11" s="23" t="n">
        <x:f>AC10+IF($C10=3,10000/'队伍面板'!D66,0)</x:f>
        <x:v>123.92187964707048</x:v>
      </x:c>
      <x:c r="AD11" s="23" t="n">
        <x:f>AD10+IF($C10=4,10000/'队伍面板'!E66,0)</x:f>
        <x:v>127.2653227448585</x:v>
      </x:c>
      <x:c r="AE11" s="23" t="n">
        <x:f>AE10+IF($C10=5,10000/'循环设置'!$B$17,0)</x:f>
        <x:v>200</x:v>
      </x:c>
      <x:c r="AF11" s="23" t="n">
        <x:f>IF(C10=1,M10,AF10)</x:f>
        <x:v>5</x:v>
      </x:c>
      <x:c r="AG11" s="23" t="n">
        <x:f>IF(C10=2,M10,AG10)</x:f>
        <x:v>90</x:v>
      </x:c>
      <x:c r="AH11" s="23" t="n">
        <x:f>IF(C10=3,M10,AH10)</x:f>
        <x:v>90</x:v>
      </x:c>
      <x:c r="AI11" s="23" t="n">
        <x:f>IF(C10=4,M10,AI10)</x:f>
        <x:v>85</x:v>
      </x:c>
      <x:c r="AJ11" s="23" t="n">
        <x:f>AJ10+IF(C10=1,1,0)</x:f>
        <x:v>2</x:v>
      </x:c>
      <x:c r="AK11" s="23" t="n">
        <x:f>AK10+IF(C10=2,1,0)</x:f>
        <x:v>1</x:v>
      </x:c>
      <x:c r="AL11" s="23" t="n">
        <x:f>AL10+IF(C10=3,1,0)</x:f>
        <x:v>1</x:v>
      </x:c>
      <x:c r="AM11" s="23" t="n">
        <x:f>AM10+IF(C10=4,1,0)</x:f>
        <x:v>1</x:v>
      </x:c>
      <x:c r="AN11" s="23" t="n">
        <x:f>AN10+IF(C10=5,1,0)</x:f>
        <x:v>1</x:v>
      </x:c>
      <x:c r="AO11" s="23"/>
      <x:c r="AP11" s="23"/>
      <x:c r="AQ11" s="23"/>
      <x:c r="AR11" s="23"/>
    </x:row>
    <x:row r="12">
      <x:c r="A12" s="23" t="n">
        <x:v>8</x:v>
      </x:c>
      <x:c r="B12" s="33" t="n">
        <x:f>MIN(AA12:AE12)</x:f>
        <x:v>127.2653227448585</x:v>
      </x:c>
      <x:c r="C12" s="23" t="n">
        <x:f>MATCH(B12,AA12:AE12,0)</x:f>
        <x:v>4</x:v>
      </x:c>
      <x:c r="D12" s="23" t="str">
        <x:f>IF(C12=5,"敌人",INDEX('队伍面板'!$B$7:$E$7,1,C12))</x:f>
        <x:v>阿兰</x:v>
      </x:c>
      <x:c r="E12" s="23" t="n">
        <x:f>IF(C12=5,0,IF(H12+INDEX('动作配置'!$O$5:$O$28,INDEX('循环设置'!$B$5:$D$8,C12,F12))&lt;0,INDEX('循环设置'!$E$5:$E$8,C12),INDEX('循环设置'!$B$5:$D$8,C12,F12)))</x:f>
        <x:v>19</x:v>
      </x:c>
      <x:c r="F12" s="23" t="n">
        <x:f>IF(C12=5,0,MOD(INDEX(AJ12:AM12,1,C12),3)+1)</x:f>
        <x:v>2</x:v>
      </x:c>
      <x:c r="G12" s="23" t="n">
        <x:f>IF(C12=5,"敌方回合",INDEX('动作配置'!$D$5:$D$28,E12))</x:f>
        <x:v>100801</x:v>
      </x:c>
      <x:c r="H12" s="23" t="n">
        <x:f>I11</x:f>
        <x:v>2</x:v>
      </x:c>
      <x:c r="I12" s="23" t="n">
        <x:f>IF(Z12&lt;&gt;"执行",H12,MIN('循环设置'!$B$20,H12+IF(C12=5,0,INDEX('动作配置'!$O$5:$O$28,E12)+L12*INDEX('动作配置'!$O$5:$O$28,INDEX('循环设置'!$F$5:$F$8,C12)))))</x:f>
        <x:v>3</x:v>
      </x:c>
      <x:c r="J12" s="31" t="n">
        <x:f>IF(C12=5,0,INDEX(AF12:AI12,1,C12))</x:f>
        <x:v>85</x:v>
      </x:c>
      <x:c r="K12" s="31" t="n">
        <x:f>IF(C12=5,0,MIN(INDEX('队伍面板'!$B$20:$E$20,1,C12),J12+INDEX('动作配置'!$N$5:$N$28,E12)*INDEX('队伍面板'!$B$72:$E$72,1,C12)))</x:f>
        <x:v>105</x:v>
      </x:c>
      <x:c r="L12" s="31" t="n">
        <x:f>IF(C12=5,0,IF(K12&gt;=INDEX('队伍面板'!$B$20:$E$20,1,C12),1,0))</x:f>
        <x:v>0</x:v>
      </x:c>
      <x:c r="M12" s="31" t="n">
        <x:f>IF(C12=5,0,IF(L12=1,INDEX('动作配置'!$N$5:$N$28,INDEX('循环设置'!$F$5:$F$8,C12))*INDEX('队伍面板'!$B$72:$E$72,1,C12),K12))</x:f>
        <x:v>105</x:v>
      </x:c>
      <x:c r="N12" s="31" t="n">
        <x:f>O11</x:f>
        <x:v>10</x:v>
      </x:c>
      <x:c r="O12" s="31" t="n">
        <x:f>IF(Z12&lt;&gt;"执行",N12,IF(C12=5,IF(N12=0,'循环设置'!$B$15,N12),MAX(0,N12-INDEX('动作配置'!$AB$5:$AB$28,E12)-L12*INDEX('动作配置'!$AB$5:$AB$28,INDEX('循环设置'!$F$5:$F$8,C12)))))</x:f>
        <x:v>0</x:v>
      </x:c>
      <x:c r="P12" s="31" t="n">
        <x:f>IF(AND(C12&lt;5,N12&gt;0,O12=0,Z12="执行"),1,0)</x:f>
        <x:v>1</x:v>
      </x:c>
      <x:c r="Q12" s="31" t="n">
        <x:f>X11</x:f>
        <x:v>975372.5825112115</x:v>
      </x:c>
      <x:c r="R12" s="31" t="n">
        <x:f>IF(OR(Z12&lt;&gt;"执行",C12=5),0,IF(OR(INDEX('动作配置'!$G$5:$G$28,E12)="治疗",INDEX('动作配置'!$G$5:$G$28,E12)="护盾",INDEX('动作配置'!$G$5:$G$28,E12)="无伤害"),0,INDEX('动作配置'!$X$5:$X$28,E12)*IF(OR(INDEX('动作配置'!$G$5:$G$28,E12)="真实伤害",N12=0),1,0.9)))</x:f>
        <x:v>1558.3004987239597</x:v>
      </x:c>
      <x:c r="S12" s="31" t="n">
        <x:f>IF(OR(Z12&lt;&gt;"执行",C12=5,L12=0),0,IF(OR(INDEX('动作配置'!$G$5:$G$28,INDEX('循环设置'!$F$5:$F$8,C12))="治疗",INDEX('动作配置'!$G$5:$G$28,INDEX('循环设置'!$F$5:$F$8,C12))="护盾",INDEX('动作配置'!$G$5:$G$28,INDEX('循环设置'!$F$5:$F$8,C12))="无伤害"),0,INDEX('动作配置'!$X$5:$X$28,INDEX('循环设置'!$F$5:$F$8,C12))*IF(OR(INDEX('动作配置'!$G$5:$G$28,INDEX('循环设置'!$F$5:$F$8,C12))="真实伤害",N12=0),1,0.9)))</x:f>
        <x:v>0</x:v>
      </x:c>
      <x:c r="T12" s="31" t="n">
        <x:f>IF(P12=1,INDEX($AO$5:$AR$5,1,C12),0)</x:f>
        <x:v>4415.92293767442</x:v>
      </x:c>
      <x:c r="U12" s="31" t="n">
        <x:f>IF(OR(Z12&lt;&gt;"执行",C12=5,N12&gt;0),0,INDEX('队伍面板'!$B$77:$E$77,1,C12)/10*(INDEX('动作配置'!$AB$5:$AB$28,E12)+L12*INDEX('动作配置'!$AB$5:$AB$28,INDEX('循环设置'!$F$5:$F$8,C12)))*(1+INDEX('队伍面板'!$B$69:$E$69,1,C12))*INDEX('队伍面板'!$B$54:$E$54,1,C12)*(1+INDEX('队伍面板'!$B$52:$E$52,1,C12))*(1+INDEX('队伍面板'!$B$53:$E$53,1,C12))*(INDEX('队伍面板'!$B$8:$E$8,1,C12)+20)/((INDEX('队伍面板'!$B$8:$E$8,1,C12)+20)+('循环设置'!$B$12+20)*MAX(0,1-INDEX('队伍面板'!$B$48:$E$48,1,C12)-INDEX('队伍面板'!$B$49:$E$49,1,C12)))*(1-MIN(0.9,MAX(-1,'循环设置'!$B$13-INDEX('队伍面板'!$B$50:$E$50,1,C12))))*(1+INDEX('队伍面板'!$B$51:$E$51,1,C12))*(1+INDEX('队伍面板'!$B$58:$E$58,1,C12))*(1-'循环设置'!$B$36))</x:f>
        <x:v>0</x:v>
      </x:c>
      <x:c r="V12" s="31" t="n">
        <x:f>IF(OR(Z12&lt;&gt;"执行",C12=5),0,(R12+S12+T12+U12)*INDEX('队伍面板'!$B$59:$E$59,1,C12))</x:f>
        <x:v>0</x:v>
      </x:c>
      <x:c r="W12" s="31" t="n">
        <x:f>SUM(R12:V12)</x:f>
        <x:v>5974.223436398379</x:v>
      </x:c>
      <x:c r="X12" s="31" t="n">
        <x:f>MAX(0,Q12-W12)</x:f>
        <x:v>969398.3590748131</x:v>
      </x:c>
      <x:c r="Y12" s="31" t="n">
        <x:f>Y11+W12</x:f>
        <x:v>30601.640925186897</x:v>
      </x:c>
      <x:c r="Z12" s="23" t="str">
        <x:f>IF(B12&gt;'循环设置'!$B$18,"超出窗口",IF(Q12&lt;=0,"敌人已击败","执行"))</x:f>
        <x:v>执行</x:v>
      </x:c>
      <x:c r="AA12" s="23" t="n">
        <x:f>AA11+IF($C11=1,10000/'队伍面板'!B66,0)</x:f>
        <x:v>181.1244204018547</x:v>
      </x:c>
      <x:c r="AB12" s="23" t="n">
        <x:f>AB11+IF($C11=2,10000/'队伍面板'!C66,0)</x:f>
        <x:v>128.12956461573944</x:v>
      </x:c>
      <x:c r="AC12" s="23" t="n">
        <x:f>AC11+IF($C11=3,10000/'队伍面板'!D66,0)</x:f>
        <x:v>185.88281947060574</x:v>
      </x:c>
      <x:c r="AD12" s="23" t="n">
        <x:f>AD11+IF($C11=4,10000/'队伍面板'!E66,0)</x:f>
        <x:v>127.2653227448585</x:v>
      </x:c>
      <x:c r="AE12" s="23" t="n">
        <x:f>AE11+IF($C11=5,10000/'循环设置'!$B$17,0)</x:f>
        <x:v>200</x:v>
      </x:c>
      <x:c r="AF12" s="23" t="n">
        <x:f>IF(C11=1,M11,AF11)</x:f>
        <x:v>5</x:v>
      </x:c>
      <x:c r="AG12" s="23" t="n">
        <x:f>IF(C11=2,M11,AG11)</x:f>
        <x:v>90</x:v>
      </x:c>
      <x:c r="AH12" s="23" t="n">
        <x:f>IF(C11=3,M11,AH11)</x:f>
        <x:v>110</x:v>
      </x:c>
      <x:c r="AI12" s="23" t="n">
        <x:f>IF(C11=4,M11,AI11)</x:f>
        <x:v>85</x:v>
      </x:c>
      <x:c r="AJ12" s="23" t="n">
        <x:f>AJ11+IF(C11=1,1,0)</x:f>
        <x:v>2</x:v>
      </x:c>
      <x:c r="AK12" s="23" t="n">
        <x:f>AK11+IF(C11=2,1,0)</x:f>
        <x:v>1</x:v>
      </x:c>
      <x:c r="AL12" s="23" t="n">
        <x:f>AL11+IF(C11=3,1,0)</x:f>
        <x:v>2</x:v>
      </x:c>
      <x:c r="AM12" s="23" t="n">
        <x:f>AM11+IF(C11=4,1,0)</x:f>
        <x:v>1</x:v>
      </x:c>
      <x:c r="AN12" s="23" t="n">
        <x:f>AN11+IF(C11=5,1,0)</x:f>
        <x:v>1</x:v>
      </x:c>
      <x:c r="AO12" s="23"/>
      <x:c r="AP12" s="23"/>
      <x:c r="AQ12" s="23"/>
      <x:c r="AR12" s="23"/>
    </x:row>
    <x:row r="13">
      <x:c r="A13" s="23" t="n">
        <x:v>9</x:v>
      </x:c>
      <x:c r="B13" s="33" t="n">
        <x:f>MIN(AA13:AE13)</x:f>
        <x:v>128.12956461573944</x:v>
      </x:c>
      <x:c r="C13" s="23" t="n">
        <x:f>MATCH(B13,AA13:AE13,0)</x:f>
        <x:v>2</x:v>
      </x:c>
      <x:c r="D13" s="23" t="str">
        <x:f>IF(C13=5,"敌人",INDEX('队伍面板'!$B$7:$E$7,1,C13))</x:f>
        <x:v>三月七（存护）</x:v>
      </x:c>
      <x:c r="E13" s="23" t="n">
        <x:f>IF(C13=5,0,IF(H13+INDEX('动作配置'!$O$5:$O$28,INDEX('循环设置'!$B$5:$D$8,C13,F13))&lt;0,INDEX('循环设置'!$E$5:$E$8,C13),INDEX('循环设置'!$B$5:$D$8,C13,F13)))</x:f>
        <x:v>7</x:v>
      </x:c>
      <x:c r="F13" s="23" t="n">
        <x:f>IF(C13=5,0,MOD(INDEX(AJ13:AM13,1,C13),3)+1)</x:f>
        <x:v>2</x:v>
      </x:c>
      <x:c r="G13" s="23" t="n">
        <x:f>IF(C13=5,"敌方回合",INDEX('动作配置'!$D$5:$D$28,E13))</x:f>
        <x:v>100101</x:v>
      </x:c>
      <x:c r="H13" s="23" t="n">
        <x:f>I12</x:f>
        <x:v>3</x:v>
      </x:c>
      <x:c r="I13" s="23" t="n">
        <x:f>IF(Z13&lt;&gt;"执行",H13,MIN('循环设置'!$B$20,H13+IF(C13=5,0,INDEX('动作配置'!$O$5:$O$28,E13)+L13*INDEX('动作配置'!$O$5:$O$28,INDEX('循环设置'!$F$5:$F$8,C13)))))</x:f>
        <x:v>4</x:v>
      </x:c>
      <x:c r="J13" s="31" t="n">
        <x:f>IF(C13=5,0,INDEX(AF13:AI13,1,C13))</x:f>
        <x:v>90</x:v>
      </x:c>
      <x:c r="K13" s="31" t="n">
        <x:f>IF(C13=5,0,MIN(INDEX('队伍面板'!$B$20:$E$20,1,C13),J13+INDEX('动作配置'!$N$5:$N$28,E13)*INDEX('队伍面板'!$B$72:$E$72,1,C13)))</x:f>
        <x:v>110</x:v>
      </x:c>
      <x:c r="L13" s="31" t="n">
        <x:f>IF(C13=5,0,IF(K13&gt;=INDEX('队伍面板'!$B$20:$E$20,1,C13),1,0))</x:f>
        <x:v>0</x:v>
      </x:c>
      <x:c r="M13" s="31" t="n">
        <x:f>IF(C13=5,0,IF(L13=1,INDEX('动作配置'!$N$5:$N$28,INDEX('循环设置'!$F$5:$F$8,C13))*INDEX('队伍面板'!$B$72:$E$72,1,C13),K13))</x:f>
        <x:v>110</x:v>
      </x:c>
      <x:c r="N13" s="31" t="n">
        <x:f>O12</x:f>
        <x:v>0</x:v>
      </x:c>
      <x:c r="O13" s="31" t="n">
        <x:f>IF(Z13&lt;&gt;"执行",N13,IF(C13=5,IF(N13=0,'循环设置'!$B$15,N13),MAX(0,N13-INDEX('动作配置'!$AB$5:$AB$28,E13)-L13*INDEX('动作配置'!$AB$5:$AB$28,INDEX('循环设置'!$F$5:$F$8,C13)))))</x:f>
        <x:v>0</x:v>
      </x:c>
      <x:c r="P13" s="31" t="n">
        <x:f>IF(AND(C13&lt;5,N13&gt;0,O13=0,Z13="执行"),1,0)</x:f>
        <x:v>0</x:v>
      </x:c>
      <x:c r="Q13" s="31" t="n">
        <x:f>X12</x:f>
        <x:v>969398.3590748131</x:v>
      </x:c>
      <x:c r="R13" s="31" t="n">
        <x:f>IF(OR(Z13&lt;&gt;"执行",C13=5),0,IF(OR(INDEX('动作配置'!$G$5:$G$28,E13)="治疗",INDEX('动作配置'!$G$5:$G$28,E13)="护盾",INDEX('动作配置'!$G$5:$G$28,E13)="无伤害"),0,INDEX('动作配置'!$X$5:$X$28,E13)*IF(OR(INDEX('动作配置'!$G$5:$G$28,E13)="真实伤害",N13=0),1,0.9)))</x:f>
        <x:v>1943.1279844975932</x:v>
      </x:c>
      <x:c r="S13" s="31" t="n">
        <x:f>IF(OR(Z13&lt;&gt;"执行",C13=5,L13=0),0,IF(OR(INDEX('动作配置'!$G$5:$G$28,INDEX('循环设置'!$F$5:$F$8,C13))="治疗",INDEX('动作配置'!$G$5:$G$28,INDEX('循环设置'!$F$5:$F$8,C13))="护盾",INDEX('动作配置'!$G$5:$G$28,INDEX('循环设置'!$F$5:$F$8,C13))="无伤害"),0,INDEX('动作配置'!$X$5:$X$28,INDEX('循环设置'!$F$5:$F$8,C13))*IF(OR(INDEX('动作配置'!$G$5:$G$28,INDEX('循环设置'!$F$5:$F$8,C13))="真实伤害",N13=0),1,0.9)))</x:f>
        <x:v>0</x:v>
      </x:c>
      <x:c r="T13" s="31" t="n">
        <x:f>IF(P13=1,INDEX($AO$5:$AR$5,1,C13),0)</x:f>
        <x:v>0</x:v>
      </x:c>
      <x:c r="U13" s="31" t="n">
        <x:f>IF(OR(Z13&lt;&gt;"执行",C13=5,N13&gt;0),0,INDEX('队伍面板'!$B$77:$E$77,1,C13)/10*(INDEX('动作配置'!$AB$5:$AB$28,E13)+L13*INDEX('动作配置'!$AB$5:$AB$28,INDEX('循环设置'!$F$5:$F$8,C13)))*(1+INDEX('队伍面板'!$B$69:$E$69,1,C13))*INDEX('队伍面板'!$B$54:$E$54,1,C13)*(1+INDEX('队伍面板'!$B$52:$E$52,1,C13))*(1+INDEX('队伍面板'!$B$53:$E$53,1,C13))*(INDEX('队伍面板'!$B$8:$E$8,1,C13)+20)/((INDEX('队伍面板'!$B$8:$E$8,1,C13)+20)+('循环设置'!$B$12+20)*MAX(0,1-INDEX('队伍面板'!$B$48:$E$48,1,C13)-INDEX('队伍面板'!$B$49:$E$49,1,C13)))*(1-MIN(0.9,MAX(-1,'循环设置'!$B$13-INDEX('队伍面板'!$B$50:$E$50,1,C13))))*(1+INDEX('队伍面板'!$B$51:$E$51,1,C13))*(1+INDEX('队伍面板'!$B$58:$E$58,1,C13))*(1-'循环设置'!$B$36))</x:f>
        <x:v>0</x:v>
      </x:c>
      <x:c r="V13" s="31" t="n">
        <x:f>IF(OR(Z13&lt;&gt;"执行",C13=5),0,(R13+S13+T13+U13)*INDEX('队伍面板'!$B$59:$E$59,1,C13))</x:f>
        <x:v>0</x:v>
      </x:c>
      <x:c r="W13" s="31" t="n">
        <x:f>SUM(R13:V13)</x:f>
        <x:v>1943.1279844975932</x:v>
      </x:c>
      <x:c r="X13" s="31" t="n">
        <x:f>MAX(0,Q13-W13)</x:f>
        <x:v>967455.2310903155</x:v>
      </x:c>
      <x:c r="Y13" s="31" t="n">
        <x:f>Y12+W13</x:f>
        <x:v>32544.76890968449</x:v>
      </x:c>
      <x:c r="Z13" s="23" t="str">
        <x:f>IF(B13&gt;'循环设置'!$B$18,"超出窗口",IF(Q13&lt;=0,"敌人已击败","执行"))</x:f>
        <x:v>执行</x:v>
      </x:c>
      <x:c r="AA13" s="23" t="n">
        <x:f>AA12+IF($C12=1,10000/'队伍面板'!B66,0)</x:f>
        <x:v>181.1244204018547</x:v>
      </x:c>
      <x:c r="AB13" s="23" t="n">
        <x:f>AB12+IF($C12=2,10000/'队伍面板'!C66,0)</x:f>
        <x:v>128.12956461573944</x:v>
      </x:c>
      <x:c r="AC13" s="23" t="n">
        <x:f>AC12+IF($C12=3,10000/'队伍面板'!D66,0)</x:f>
        <x:v>185.88281947060574</x:v>
      </x:c>
      <x:c r="AD13" s="23" t="n">
        <x:f>AD12+IF($C12=4,10000/'队伍面板'!E66,0)</x:f>
        <x:v>190.89798411728773</x:v>
      </x:c>
      <x:c r="AE13" s="23" t="n">
        <x:f>AE12+IF($C12=5,10000/'循环设置'!$B$17,0)</x:f>
        <x:v>200</x:v>
      </x:c>
      <x:c r="AF13" s="23" t="n">
        <x:f>IF(C12=1,M12,AF12)</x:f>
        <x:v>5</x:v>
      </x:c>
      <x:c r="AG13" s="23" t="n">
        <x:f>IF(C12=2,M12,AG12)</x:f>
        <x:v>90</x:v>
      </x:c>
      <x:c r="AH13" s="23" t="n">
        <x:f>IF(C12=3,M12,AH12)</x:f>
        <x:v>110</x:v>
      </x:c>
      <x:c r="AI13" s="23" t="n">
        <x:f>IF(C12=4,M12,AI12)</x:f>
        <x:v>105</x:v>
      </x:c>
      <x:c r="AJ13" s="23" t="n">
        <x:f>AJ12+IF(C12=1,1,0)</x:f>
        <x:v>2</x:v>
      </x:c>
      <x:c r="AK13" s="23" t="n">
        <x:f>AK12+IF(C12=2,1,0)</x:f>
        <x:v>1</x:v>
      </x:c>
      <x:c r="AL13" s="23" t="n">
        <x:f>AL12+IF(C12=3,1,0)</x:f>
        <x:v>2</x:v>
      </x:c>
      <x:c r="AM13" s="23" t="n">
        <x:f>AM12+IF(C12=4,1,0)</x:f>
        <x:v>2</x:v>
      </x:c>
      <x:c r="AN13" s="23" t="n">
        <x:f>AN12+IF(C12=5,1,0)</x:f>
        <x:v>1</x:v>
      </x:c>
      <x:c r="AO13" s="23"/>
      <x:c r="AP13" s="23"/>
      <x:c r="AQ13" s="23"/>
      <x:c r="AR13" s="23"/>
    </x:row>
    <x:row r="14">
      <x:c r="A14" s="23" t="n">
        <x:v>10</x:v>
      </x:c>
      <x:c r="B14" s="33" t="n">
        <x:f>MIN(AA14:AE14)</x:f>
        <x:v>181.1244204018547</x:v>
      </x:c>
      <x:c r="C14" s="23" t="n">
        <x:f>MATCH(B14,AA14:AE14,0)</x:f>
        <x:v>1</x:v>
      </x:c>
      <x:c r="D14" s="23" t="str">
        <x:f>IF(C14=5,"敌人",INDEX('队伍面板'!$B$7:$E$7,1,C14))</x:f>
        <x:v>丹恒</x:v>
      </x:c>
      <x:c r="E14" s="23" t="n">
        <x:f>IF(C14=5,0,IF(H14+INDEX('动作配置'!$O$5:$O$28,INDEX('循环设置'!$B$5:$D$8,C14,F14))&lt;0,INDEX('循环设置'!$E$5:$E$8,C14),INDEX('循环设置'!$B$5:$D$8,C14,F14)))</x:f>
        <x:v>1</x:v>
      </x:c>
      <x:c r="F14" s="23" t="n">
        <x:f>IF(C14=5,0,MOD(INDEX(AJ14:AM14,1,C14),3)+1)</x:f>
        <x:v>3</x:v>
      </x:c>
      <x:c r="G14" s="23" t="n">
        <x:f>IF(C14=5,"敌方回合",INDEX('动作配置'!$D$5:$D$28,E14))</x:f>
        <x:v>100201</x:v>
      </x:c>
      <x:c r="H14" s="23" t="n">
        <x:f>I13</x:f>
        <x:v>4</x:v>
      </x:c>
      <x:c r="I14" s="23" t="n">
        <x:f>IF(Z14&lt;&gt;"执行",H14,MIN('循环设置'!$B$20,H14+IF(C14=5,0,INDEX('动作配置'!$O$5:$O$28,E14)+L14*INDEX('动作配置'!$O$5:$O$28,INDEX('循环设置'!$F$5:$F$8,C14)))))</x:f>
        <x:v>5</x:v>
      </x:c>
      <x:c r="J14" s="31" t="n">
        <x:f>IF(C14=5,0,INDEX(AF14:AI14,1,C14))</x:f>
        <x:v>5</x:v>
      </x:c>
      <x:c r="K14" s="31" t="n">
        <x:f>IF(C14=5,0,MIN(INDEX('队伍面板'!$B$20:$E$20,1,C14),J14+INDEX('动作配置'!$N$5:$N$28,E14)*INDEX('队伍面板'!$B$72:$E$72,1,C14)))</x:f>
        <x:v>25</x:v>
      </x:c>
      <x:c r="L14" s="31" t="n">
        <x:f>IF(C14=5,0,IF(K14&gt;=INDEX('队伍面板'!$B$20:$E$20,1,C14),1,0))</x:f>
        <x:v>0</x:v>
      </x:c>
      <x:c r="M14" s="31" t="n">
        <x:f>IF(C14=5,0,IF(L14=1,INDEX('动作配置'!$N$5:$N$28,INDEX('循环设置'!$F$5:$F$8,C14))*INDEX('队伍面板'!$B$72:$E$72,1,C14),K14))</x:f>
        <x:v>25</x:v>
      </x:c>
      <x:c r="N14" s="31" t="n">
        <x:f>O13</x:f>
        <x:v>0</x:v>
      </x:c>
      <x:c r="O14" s="31" t="n">
        <x:f>IF(Z14&lt;&gt;"执行",N14,IF(C14=5,IF(N14=0,'循环设置'!$B$15,N14),MAX(0,N14-INDEX('动作配置'!$AB$5:$AB$28,E14)-L14*INDEX('动作配置'!$AB$5:$AB$28,INDEX('循环设置'!$F$5:$F$8,C14)))))</x:f>
        <x:v>0</x:v>
      </x:c>
      <x:c r="P14" s="31" t="n">
        <x:f>IF(AND(C14&lt;5,N14&gt;0,O14=0,Z14="执行"),1,0)</x:f>
        <x:v>0</x:v>
      </x:c>
      <x:c r="Q14" s="31" t="n">
        <x:f>X13</x:f>
        <x:v>967455.2310903155</x:v>
      </x:c>
      <x:c r="R14" s="31" t="n">
        <x:f>IF(OR(Z14&lt;&gt;"执行",C14=5),0,IF(OR(INDEX('动作配置'!$G$5:$G$28,E14)="治疗",INDEX('动作配置'!$G$5:$G$28,E14)="护盾",INDEX('动作配置'!$G$5:$G$28,E14)="无伤害"),0,INDEX('动作配置'!$X$5:$X$28,E14)*IF(OR(INDEX('动作配置'!$G$5:$G$28,E14)="真实伤害",N14=0),1,0.9)))</x:f>
        <x:v>2694.1585907311537</x:v>
      </x:c>
      <x:c r="S14" s="31" t="n">
        <x:f>IF(OR(Z14&lt;&gt;"执行",C14=5,L14=0),0,IF(OR(INDEX('动作配置'!$G$5:$G$28,INDEX('循环设置'!$F$5:$F$8,C14))="治疗",INDEX('动作配置'!$G$5:$G$28,INDEX('循环设置'!$F$5:$F$8,C14))="护盾",INDEX('动作配置'!$G$5:$G$28,INDEX('循环设置'!$F$5:$F$8,C14))="无伤害"),0,INDEX('动作配置'!$X$5:$X$28,INDEX('循环设置'!$F$5:$F$8,C14))*IF(OR(INDEX('动作配置'!$G$5:$G$28,INDEX('循环设置'!$F$5:$F$8,C14))="真实伤害",N14=0),1,0.9)))</x:f>
        <x:v>0</x:v>
      </x:c>
      <x:c r="T14" s="31" t="n">
        <x:f>IF(P14=1,INDEX($AO$5:$AR$5,1,C14),0)</x:f>
        <x:v>0</x:v>
      </x:c>
      <x:c r="U14" s="31" t="n">
        <x:f>IF(OR(Z14&lt;&gt;"执行",C14=5,N14&gt;0),0,INDEX('队伍面板'!$B$77:$E$77,1,C14)/10*(INDEX('动作配置'!$AB$5:$AB$28,E14)+L14*INDEX('动作配置'!$AB$5:$AB$28,INDEX('循环设置'!$F$5:$F$8,C14)))*(1+INDEX('队伍面板'!$B$69:$E$69,1,C14))*INDEX('队伍面板'!$B$54:$E$54,1,C14)*(1+INDEX('队伍面板'!$B$52:$E$52,1,C14))*(1+INDEX('队伍面板'!$B$53:$E$53,1,C14))*(INDEX('队伍面板'!$B$8:$E$8,1,C14)+20)/((INDEX('队伍面板'!$B$8:$E$8,1,C14)+20)+('循环设置'!$B$12+20)*MAX(0,1-INDEX('队伍面板'!$B$48:$E$48,1,C14)-INDEX('队伍面板'!$B$49:$E$49,1,C14)))*(1-MIN(0.9,MAX(-1,'循环设置'!$B$13-INDEX('队伍面板'!$B$50:$E$50,1,C14))))*(1+INDEX('队伍面板'!$B$51:$E$51,1,C14))*(1+INDEX('队伍面板'!$B$58:$E$58,1,C14))*(1-'循环设置'!$B$36))</x:f>
        <x:v>0</x:v>
      </x:c>
      <x:c r="V14" s="31" t="n">
        <x:f>IF(OR(Z14&lt;&gt;"执行",C14=5),0,(R14+S14+T14+U14)*INDEX('队伍面板'!$B$59:$E$59,1,C14))</x:f>
        <x:v>0</x:v>
      </x:c>
      <x:c r="W14" s="31" t="n">
        <x:f>SUM(R14:V14)</x:f>
        <x:v>2694.1585907311537</x:v>
      </x:c>
      <x:c r="X14" s="31" t="n">
        <x:f>MAX(0,Q14-W14)</x:f>
        <x:v>964761.0724995843</x:v>
      </x:c>
      <x:c r="Y14" s="31" t="n">
        <x:f>Y13+W14</x:f>
        <x:v>35238.927500415644</x:v>
      </x:c>
      <x:c r="Z14" s="23" t="str">
        <x:f>IF(B14&gt;'循环设置'!$B$18,"超出窗口",IF(Q14&lt;=0,"敌人已击败","执行"))</x:f>
        <x:v>执行</x:v>
      </x:c>
      <x:c r="AA14" s="23" t="n">
        <x:f>AA13+IF($C13=1,10000/'队伍面板'!B66,0)</x:f>
        <x:v>181.1244204018547</x:v>
      </x:c>
      <x:c r="AB14" s="23" t="n">
        <x:f>AB13+IF($C13=2,10000/'队伍面板'!C66,0)</x:f>
        <x:v>192.19434692360915</x:v>
      </x:c>
      <x:c r="AC14" s="23" t="n">
        <x:f>AC13+IF($C13=3,10000/'队伍面板'!D66,0)</x:f>
        <x:v>185.88281947060574</x:v>
      </x:c>
      <x:c r="AD14" s="23" t="n">
        <x:f>AD13+IF($C13=4,10000/'队伍面板'!E66,0)</x:f>
        <x:v>190.89798411728773</x:v>
      </x:c>
      <x:c r="AE14" s="23" t="n">
        <x:f>AE13+IF($C13=5,10000/'循环设置'!$B$17,0)</x:f>
        <x:v>200</x:v>
      </x:c>
      <x:c r="AF14" s="23" t="n">
        <x:f>IF(C13=1,M13,AF13)</x:f>
        <x:v>5</x:v>
      </x:c>
      <x:c r="AG14" s="23" t="n">
        <x:f>IF(C13=2,M13,AG13)</x:f>
        <x:v>110</x:v>
      </x:c>
      <x:c r="AH14" s="23" t="n">
        <x:f>IF(C13=3,M13,AH13)</x:f>
        <x:v>110</x:v>
      </x:c>
      <x:c r="AI14" s="23" t="n">
        <x:f>IF(C13=4,M13,AI13)</x:f>
        <x:v>105</x:v>
      </x:c>
      <x:c r="AJ14" s="23" t="n">
        <x:f>AJ13+IF(C13=1,1,0)</x:f>
        <x:v>2</x:v>
      </x:c>
      <x:c r="AK14" s="23" t="n">
        <x:f>AK13+IF(C13=2,1,0)</x:f>
        <x:v>2</x:v>
      </x:c>
      <x:c r="AL14" s="23" t="n">
        <x:f>AL13+IF(C13=3,1,0)</x:f>
        <x:v>2</x:v>
      </x:c>
      <x:c r="AM14" s="23" t="n">
        <x:f>AM13+IF(C13=4,1,0)</x:f>
        <x:v>2</x:v>
      </x:c>
      <x:c r="AN14" s="23" t="n">
        <x:f>AN13+IF(C13=5,1,0)</x:f>
        <x:v>1</x:v>
      </x:c>
      <x:c r="AO14" s="23"/>
      <x:c r="AP14" s="23"/>
      <x:c r="AQ14" s="23"/>
      <x:c r="AR14" s="23"/>
    </x:row>
    <x:row r="15">
      <x:c r="A15" s="23" t="n">
        <x:v>11</x:v>
      </x:c>
      <x:c r="B15" s="33" t="n">
        <x:f>MIN(AA15:AE15)</x:f>
        <x:v>185.88281947060574</x:v>
      </x:c>
      <x:c r="C15" s="23" t="n">
        <x:f>MATCH(B15,AA15:AE15,0)</x:f>
        <x:v>3</x:v>
      </x:c>
      <x:c r="D15" s="23" t="str">
        <x:f>IF(C15=5,"敌人",INDEX('队伍面板'!$B$7:$E$7,1,C15))</x:f>
        <x:v>艾丝妲</x:v>
      </x:c>
      <x:c r="E15" s="23" t="n">
        <x:f>IF(C15=5,0,IF(H15+INDEX('动作配置'!$O$5:$O$28,INDEX('循环设置'!$B$5:$D$8,C15,F15))&lt;0,INDEX('循环设置'!$E$5:$E$8,C15),INDEX('循环设置'!$B$5:$D$8,C15,F15)))</x:f>
        <x:v>13</x:v>
      </x:c>
      <x:c r="F15" s="23" t="n">
        <x:f>IF(C15=5,0,MOD(INDEX(AJ15:AM15,1,C15),3)+1)</x:f>
        <x:v>3</x:v>
      </x:c>
      <x:c r="G15" s="23" t="n">
        <x:f>IF(C15=5,"敌方回合",INDEX('动作配置'!$D$5:$D$28,E15))</x:f>
        <x:v>100901</x:v>
      </x:c>
      <x:c r="H15" s="23" t="n">
        <x:f>I14</x:f>
        <x:v>5</x:v>
      </x:c>
      <x:c r="I15" s="23" t="n">
        <x:f>IF(Z15&lt;&gt;"执行",H15,MIN('循环设置'!$B$20,H15+IF(C15=5,0,INDEX('动作配置'!$O$5:$O$28,E15)+L15*INDEX('动作配置'!$O$5:$O$28,INDEX('循环设置'!$F$5:$F$8,C15)))))</x:f>
        <x:v>5</x:v>
      </x:c>
      <x:c r="J15" s="31" t="n">
        <x:f>IF(C15=5,0,INDEX(AF15:AI15,1,C15))</x:f>
        <x:v>110</x:v>
      </x:c>
      <x:c r="K15" s="31" t="n">
        <x:f>IF(C15=5,0,MIN(INDEX('队伍面板'!$B$20:$E$20,1,C15),J15+INDEX('动作配置'!$N$5:$N$28,E15)*INDEX('队伍面板'!$B$72:$E$72,1,C15)))</x:f>
        <x:v>120</x:v>
      </x:c>
      <x:c r="L15" s="31" t="n">
        <x:f>IF(C15=5,0,IF(K15&gt;=INDEX('队伍面板'!$B$20:$E$20,1,C15),1,0))</x:f>
        <x:v>1</x:v>
      </x:c>
      <x:c r="M15" s="31" t="n">
        <x:f>IF(C15=5,0,IF(L15=1,INDEX('动作配置'!$N$5:$N$28,INDEX('循环设置'!$F$5:$F$8,C15))*INDEX('队伍面板'!$B$72:$E$72,1,C15),K15))</x:f>
        <x:v>5</x:v>
      </x:c>
      <x:c r="N15" s="31" t="n">
        <x:f>O14</x:f>
        <x:v>0</x:v>
      </x:c>
      <x:c r="O15" s="31" t="n">
        <x:f>IF(Z15&lt;&gt;"执行",N15,IF(C15=5,IF(N15=0,'循环设置'!$B$15,N15),MAX(0,N15-INDEX('动作配置'!$AB$5:$AB$28,E15)-L15*INDEX('动作配置'!$AB$5:$AB$28,INDEX('循环设置'!$F$5:$F$8,C15)))))</x:f>
        <x:v>0</x:v>
      </x:c>
      <x:c r="P15" s="31" t="n">
        <x:f>IF(AND(C15&lt;5,N15&gt;0,O15=0,Z15="执行"),1,0)</x:f>
        <x:v>0</x:v>
      </x:c>
      <x:c r="Q15" s="31" t="n">
        <x:f>X14</x:f>
        <x:v>964761.0724995843</x:v>
      </x:c>
      <x:c r="R15" s="31" t="n">
        <x:f>IF(OR(Z15&lt;&gt;"执行",C15=5),0,IF(OR(INDEX('动作配置'!$G$5:$G$28,E15)="治疗",INDEX('动作配置'!$G$5:$G$28,E15)="护盾",INDEX('动作配置'!$G$5:$G$28,E15)="无伤害"),0,INDEX('动作配置'!$X$5:$X$28,E15)*IF(OR(INDEX('动作配置'!$G$5:$G$28,E15)="真实伤害",N15=0),1,0.9)))</x:f>
        <x:v>1821.8159490740131</x:v>
      </x:c>
      <x:c r="S15" s="31" t="n">
        <x:f>IF(OR(Z15&lt;&gt;"执行",C15=5,L15=0),0,IF(OR(INDEX('动作配置'!$G$5:$G$28,INDEX('循环设置'!$F$5:$F$8,C15))="治疗",INDEX('动作配置'!$G$5:$G$28,INDEX('循环设置'!$F$5:$F$8,C15))="护盾",INDEX('动作配置'!$G$5:$G$28,INDEX('循环设置'!$F$5:$F$8,C15))="无伤害"),0,INDEX('动作配置'!$X$5:$X$28,INDEX('循环设置'!$F$5:$F$8,C15))*IF(OR(INDEX('动作配置'!$G$5:$G$28,INDEX('循环设置'!$F$5:$F$8,C15))="真实伤害",N15=0),1,0.9)))</x:f>
        <x:v>0</x:v>
      </x:c>
      <x:c r="T15" s="31" t="n">
        <x:f>IF(P15=1,INDEX($AO$5:$AR$5,1,C15),0)</x:f>
        <x:v>0</x:v>
      </x:c>
      <x:c r="U15" s="31" t="n">
        <x:f>IF(OR(Z15&lt;&gt;"执行",C15=5,N15&gt;0),0,INDEX('队伍面板'!$B$77:$E$77,1,C15)/10*(INDEX('动作配置'!$AB$5:$AB$28,E15)+L15*INDEX('动作配置'!$AB$5:$AB$28,INDEX('循环设置'!$F$5:$F$8,C15)))*(1+INDEX('队伍面板'!$B$69:$E$69,1,C15))*INDEX('队伍面板'!$B$54:$E$54,1,C15)*(1+INDEX('队伍面板'!$B$52:$E$52,1,C15))*(1+INDEX('队伍面板'!$B$53:$E$53,1,C15))*(INDEX('队伍面板'!$B$8:$E$8,1,C15)+20)/((INDEX('队伍面板'!$B$8:$E$8,1,C15)+20)+('循环设置'!$B$12+20)*MAX(0,1-INDEX('队伍面板'!$B$48:$E$48,1,C15)-INDEX('队伍面板'!$B$49:$E$49,1,C15)))*(1-MIN(0.9,MAX(-1,'循环设置'!$B$13-INDEX('队伍面板'!$B$50:$E$50,1,C15))))*(1+INDEX('队伍面板'!$B$51:$E$51,1,C15))*(1+INDEX('队伍面板'!$B$58:$E$58,1,C15))*(1-'循环设置'!$B$36))</x:f>
        <x:v>0</x:v>
      </x:c>
      <x:c r="V15" s="31" t="n">
        <x:f>IF(OR(Z15&lt;&gt;"执行",C15=5),0,(R15+S15+T15+U15)*INDEX('队伍面板'!$B$59:$E$59,1,C15))</x:f>
        <x:v>0</x:v>
      </x:c>
      <x:c r="W15" s="31" t="n">
        <x:f>SUM(R15:V15)</x:f>
        <x:v>1821.8159490740131</x:v>
      </x:c>
      <x:c r="X15" s="31" t="n">
        <x:f>MAX(0,Q15-W15)</x:f>
        <x:v>962939.2565505103</x:v>
      </x:c>
      <x:c r="Y15" s="31" t="n">
        <x:f>Y14+W15</x:f>
        <x:v>37060.74344948966</x:v>
      </x:c>
      <x:c r="Z15" s="23" t="str">
        <x:f>IF(B15&gt;'循环设置'!$B$18,"超出窗口",IF(Q15&lt;=0,"敌人已击败","执行"))</x:f>
        <x:v>执行</x:v>
      </x:c>
      <x:c r="AA15" s="23" t="n">
        <x:f>AA14+IF($C14=1,10000/'队伍面板'!B66,0)</x:f>
        <x:v>241.49922720247295</x:v>
      </x:c>
      <x:c r="AB15" s="23" t="n">
        <x:f>AB14+IF($C14=2,10000/'队伍面板'!C66,0)</x:f>
        <x:v>192.19434692360915</x:v>
      </x:c>
      <x:c r="AC15" s="23" t="n">
        <x:f>AC14+IF($C14=3,10000/'队伍面板'!D66,0)</x:f>
        <x:v>185.88281947060574</x:v>
      </x:c>
      <x:c r="AD15" s="23" t="n">
        <x:f>AD14+IF($C14=4,10000/'队伍面板'!E66,0)</x:f>
        <x:v>190.89798411728773</x:v>
      </x:c>
      <x:c r="AE15" s="23" t="n">
        <x:f>AE14+IF($C14=5,10000/'循环设置'!$B$17,0)</x:f>
        <x:v>200</x:v>
      </x:c>
      <x:c r="AF15" s="23" t="n">
        <x:f>IF(C14=1,M14,AF14)</x:f>
        <x:v>25</x:v>
      </x:c>
      <x:c r="AG15" s="23" t="n">
        <x:f>IF(C14=2,M14,AG14)</x:f>
        <x:v>110</x:v>
      </x:c>
      <x:c r="AH15" s="23" t="n">
        <x:f>IF(C14=3,M14,AH14)</x:f>
        <x:v>110</x:v>
      </x:c>
      <x:c r="AI15" s="23" t="n">
        <x:f>IF(C14=4,M14,AI14)</x:f>
        <x:v>105</x:v>
      </x:c>
      <x:c r="AJ15" s="23" t="n">
        <x:f>AJ14+IF(C14=1,1,0)</x:f>
        <x:v>3</x:v>
      </x:c>
      <x:c r="AK15" s="23" t="n">
        <x:f>AK14+IF(C14=2,1,0)</x:f>
        <x:v>2</x:v>
      </x:c>
      <x:c r="AL15" s="23" t="n">
        <x:f>AL14+IF(C14=3,1,0)</x:f>
        <x:v>2</x:v>
      </x:c>
      <x:c r="AM15" s="23" t="n">
        <x:f>AM14+IF(C14=4,1,0)</x:f>
        <x:v>2</x:v>
      </x:c>
      <x:c r="AN15" s="23" t="n">
        <x:f>AN14+IF(C14=5,1,0)</x:f>
        <x:v>1</x:v>
      </x:c>
      <x:c r="AO15" s="23"/>
      <x:c r="AP15" s="23"/>
      <x:c r="AQ15" s="23"/>
      <x:c r="AR15" s="23"/>
    </x:row>
    <x:row r="16">
      <x:c r="A16" s="23" t="n">
        <x:v>12</x:v>
      </x:c>
      <x:c r="B16" s="33" t="n">
        <x:f>MIN(AA16:AE16)</x:f>
        <x:v>190.89798411728773</x:v>
      </x:c>
      <x:c r="C16" s="23" t="n">
        <x:f>MATCH(B16,AA16:AE16,0)</x:f>
        <x:v>4</x:v>
      </x:c>
      <x:c r="D16" s="23" t="str">
        <x:f>IF(C16=5,"敌人",INDEX('队伍面板'!$B$7:$E$7,1,C16))</x:f>
        <x:v>阿兰</x:v>
      </x:c>
      <x:c r="E16" s="23" t="n">
        <x:f>IF(C16=5,0,IF(H16+INDEX('动作配置'!$O$5:$O$28,INDEX('循环设置'!$B$5:$D$8,C16,F16))&lt;0,INDEX('循环设置'!$E$5:$E$8,C16),INDEX('循环设置'!$B$5:$D$8,C16,F16)))</x:f>
        <x:v>19</x:v>
      </x:c>
      <x:c r="F16" s="23" t="n">
        <x:f>IF(C16=5,0,MOD(INDEX(AJ16:AM16,1,C16),3)+1)</x:f>
        <x:v>3</x:v>
      </x:c>
      <x:c r="G16" s="23" t="n">
        <x:f>IF(C16=5,"敌方回合",INDEX('动作配置'!$D$5:$D$28,E16))</x:f>
        <x:v>100801</x:v>
      </x:c>
      <x:c r="H16" s="23" t="n">
        <x:f>I15</x:f>
        <x:v>5</x:v>
      </x:c>
      <x:c r="I16" s="23" t="n">
        <x:f>IF(Z16&lt;&gt;"执行",H16,MIN('循环设置'!$B$20,H16+IF(C16=5,0,INDEX('动作配置'!$O$5:$O$28,E16)+L16*INDEX('动作配置'!$O$5:$O$28,INDEX('循环设置'!$F$5:$F$8,C16)))))</x:f>
        <x:v>5</x:v>
      </x:c>
      <x:c r="J16" s="31" t="n">
        <x:f>IF(C16=5,0,INDEX(AF16:AI16,1,C16))</x:f>
        <x:v>105</x:v>
      </x:c>
      <x:c r="K16" s="31" t="n">
        <x:f>IF(C16=5,0,MIN(INDEX('队伍面板'!$B$20:$E$20,1,C16),J16+INDEX('动作配置'!$N$5:$N$28,E16)*INDEX('队伍面板'!$B$72:$E$72,1,C16)))</x:f>
        <x:v>110</x:v>
      </x:c>
      <x:c r="L16" s="31" t="n">
        <x:f>IF(C16=5,0,IF(K16&gt;=INDEX('队伍面板'!$B$20:$E$20,1,C16),1,0))</x:f>
        <x:v>1</x:v>
      </x:c>
      <x:c r="M16" s="31" t="n">
        <x:f>IF(C16=5,0,IF(L16=1,INDEX('动作配置'!$N$5:$N$28,INDEX('循环设置'!$F$5:$F$8,C16))*INDEX('队伍面板'!$B$72:$E$72,1,C16),K16))</x:f>
        <x:v>5</x:v>
      </x:c>
      <x:c r="N16" s="31" t="n">
        <x:f>O15</x:f>
        <x:v>0</x:v>
      </x:c>
      <x:c r="O16" s="31" t="n">
        <x:f>IF(Z16&lt;&gt;"执行",N16,IF(C16=5,IF(N16=0,'循环设置'!$B$15,N16),MAX(0,N16-INDEX('动作配置'!$AB$5:$AB$28,E16)-L16*INDEX('动作配置'!$AB$5:$AB$28,INDEX('循环设置'!$F$5:$F$8,C16)))))</x:f>
        <x:v>0</x:v>
      </x:c>
      <x:c r="P16" s="31" t="n">
        <x:f>IF(AND(C16&lt;5,N16&gt;0,O16=0,Z16="执行"),1,0)</x:f>
        <x:v>0</x:v>
      </x:c>
      <x:c r="Q16" s="31" t="n">
        <x:f>X15</x:f>
        <x:v>962939.2565505103</x:v>
      </x:c>
      <x:c r="R16" s="31" t="n">
        <x:f>IF(OR(Z16&lt;&gt;"执行",C16=5),0,IF(OR(INDEX('动作配置'!$G$5:$G$28,E16)="治疗",INDEX('动作配置'!$G$5:$G$28,E16)="护盾",INDEX('动作配置'!$G$5:$G$28,E16)="无伤害"),0,INDEX('动作配置'!$X$5:$X$28,E16)*IF(OR(INDEX('动作配置'!$G$5:$G$28,E16)="真实伤害",N16=0),1,0.9)))</x:f>
        <x:v>1731.4449985821773</x:v>
      </x:c>
      <x:c r="S16" s="31" t="n">
        <x:f>IF(OR(Z16&lt;&gt;"执行",C16=5,L16=0),0,IF(OR(INDEX('动作配置'!$G$5:$G$28,INDEX('循环设置'!$F$5:$F$8,C16))="治疗",INDEX('动作配置'!$G$5:$G$28,INDEX('循环设置'!$F$5:$F$8,C16))="护盾",INDEX('动作配置'!$G$5:$G$28,INDEX('循环设置'!$F$5:$F$8,C16))="无伤害"),0,INDEX('动作配置'!$X$5:$X$28,INDEX('循环设置'!$F$5:$F$8,C16))*IF(OR(INDEX('动作配置'!$G$5:$G$28,INDEX('循环设置'!$F$5:$F$8,C16))="真实伤害",N16=0),1,0.9)))</x:f>
        <x:v>0</x:v>
      </x:c>
      <x:c r="T16" s="31" t="n">
        <x:f>IF(P16=1,INDEX($AO$5:$AR$5,1,C16),0)</x:f>
        <x:v>0</x:v>
      </x:c>
      <x:c r="U16" s="31" t="n">
        <x:f>IF(OR(Z16&lt;&gt;"执行",C16=5,N16&gt;0),0,INDEX('队伍面板'!$B$77:$E$77,1,C16)/10*(INDEX('动作配置'!$AB$5:$AB$28,E16)+L16*INDEX('动作配置'!$AB$5:$AB$28,INDEX('循环设置'!$F$5:$F$8,C16)))*(1+INDEX('队伍面板'!$B$69:$E$69,1,C16))*INDEX('队伍面板'!$B$54:$E$54,1,C16)*(1+INDEX('队伍面板'!$B$52:$E$52,1,C16))*(1+INDEX('队伍面板'!$B$53:$E$53,1,C16))*(INDEX('队伍面板'!$B$8:$E$8,1,C16)+20)/((INDEX('队伍面板'!$B$8:$E$8,1,C16)+20)+('循环设置'!$B$12+20)*MAX(0,1-INDEX('队伍面板'!$B$48:$E$48,1,C16)-INDEX('队伍面板'!$B$49:$E$49,1,C16)))*(1-MIN(0.9,MAX(-1,'循环设置'!$B$13-INDEX('队伍面板'!$B$50:$E$50,1,C16))))*(1+INDEX('队伍面板'!$B$51:$E$51,1,C16))*(1+INDEX('队伍面板'!$B$58:$E$58,1,C16))*(1-'循环设置'!$B$36))</x:f>
        <x:v>0</x:v>
      </x:c>
      <x:c r="V16" s="31" t="n">
        <x:f>IF(OR(Z16&lt;&gt;"执行",C16=5),0,(R16+S16+T16+U16)*INDEX('队伍面板'!$B$59:$E$59,1,C16))</x:f>
        <x:v>0</x:v>
      </x:c>
      <x:c r="W16" s="31" t="n">
        <x:f>SUM(R16:V16)</x:f>
        <x:v>1731.4449985821773</x:v>
      </x:c>
      <x:c r="X16" s="31" t="n">
        <x:f>MAX(0,Q16-W16)</x:f>
        <x:v>961207.8115519282</x:v>
      </x:c>
      <x:c r="Y16" s="31" t="n">
        <x:f>Y15+W16</x:f>
        <x:v>38792.188448071836</x:v>
      </x:c>
      <x:c r="Z16" s="23" t="str">
        <x:f>IF(B16&gt;'循环设置'!$B$18,"超出窗口",IF(Q16&lt;=0,"敌人已击败","执行"))</x:f>
        <x:v>执行</x:v>
      </x:c>
      <x:c r="AA16" s="23" t="n">
        <x:f>AA15+IF($C15=1,10000/'队伍面板'!B66,0)</x:f>
        <x:v>241.49922720247295</x:v>
      </x:c>
      <x:c r="AB16" s="23" t="n">
        <x:f>AB15+IF($C15=2,10000/'队伍面板'!C66,0)</x:f>
        <x:v>192.19434692360915</x:v>
      </x:c>
      <x:c r="AC16" s="23" t="n">
        <x:f>AC15+IF($C15=3,10000/'队伍面板'!D66,0)</x:f>
        <x:v>247.84375929414097</x:v>
      </x:c>
      <x:c r="AD16" s="23" t="n">
        <x:f>AD15+IF($C15=4,10000/'队伍面板'!E66,0)</x:f>
        <x:v>190.89798411728773</x:v>
      </x:c>
      <x:c r="AE16" s="23" t="n">
        <x:f>AE15+IF($C15=5,10000/'循环设置'!$B$17,0)</x:f>
        <x:v>200</x:v>
      </x:c>
      <x:c r="AF16" s="23" t="n">
        <x:f>IF(C15=1,M15,AF15)</x:f>
        <x:v>25</x:v>
      </x:c>
      <x:c r="AG16" s="23" t="n">
        <x:f>IF(C15=2,M15,AG15)</x:f>
        <x:v>110</x:v>
      </x:c>
      <x:c r="AH16" s="23" t="n">
        <x:f>IF(C15=3,M15,AH15)</x:f>
        <x:v>5</x:v>
      </x:c>
      <x:c r="AI16" s="23" t="n">
        <x:f>IF(C15=4,M15,AI15)</x:f>
        <x:v>105</x:v>
      </x:c>
      <x:c r="AJ16" s="23" t="n">
        <x:f>AJ15+IF(C15=1,1,0)</x:f>
        <x:v>3</x:v>
      </x:c>
      <x:c r="AK16" s="23" t="n">
        <x:f>AK15+IF(C15=2,1,0)</x:f>
        <x:v>2</x:v>
      </x:c>
      <x:c r="AL16" s="23" t="n">
        <x:f>AL15+IF(C15=3,1,0)</x:f>
        <x:v>3</x:v>
      </x:c>
      <x:c r="AM16" s="23" t="n">
        <x:f>AM15+IF(C15=4,1,0)</x:f>
        <x:v>2</x:v>
      </x:c>
      <x:c r="AN16" s="23" t="n">
        <x:f>AN15+IF(C15=5,1,0)</x:f>
        <x:v>1</x:v>
      </x:c>
      <x:c r="AO16" s="23"/>
      <x:c r="AP16" s="23"/>
      <x:c r="AQ16" s="23"/>
      <x:c r="AR16" s="23"/>
    </x:row>
    <x:row r="17">
      <x:c r="A17" s="23" t="n">
        <x:v>13</x:v>
      </x:c>
      <x:c r="B17" s="33" t="n">
        <x:f>MIN(AA17:AE17)</x:f>
        <x:v>192.19434692360915</x:v>
      </x:c>
      <x:c r="C17" s="23" t="n">
        <x:f>MATCH(B17,AA17:AE17,0)</x:f>
        <x:v>2</x:v>
      </x:c>
      <x:c r="D17" s="23" t="str">
        <x:f>IF(C17=5,"敌人",INDEX('队伍面板'!$B$7:$E$7,1,C17))</x:f>
        <x:v>三月七（存护）</x:v>
      </x:c>
      <x:c r="E17" s="23" t="n">
        <x:f>IF(C17=5,0,IF(H17+INDEX('动作配置'!$O$5:$O$28,INDEX('循环设置'!$B$5:$D$8,C17,F17))&lt;0,INDEX('循环设置'!$E$5:$E$8,C17),INDEX('循环设置'!$B$5:$D$8,C17,F17)))</x:f>
        <x:v>7</x:v>
      </x:c>
      <x:c r="F17" s="23" t="n">
        <x:f>IF(C17=5,0,MOD(INDEX(AJ17:AM17,1,C17),3)+1)</x:f>
        <x:v>3</x:v>
      </x:c>
      <x:c r="G17" s="23" t="n">
        <x:f>IF(C17=5,"敌方回合",INDEX('动作配置'!$D$5:$D$28,E17))</x:f>
        <x:v>100101</x:v>
      </x:c>
      <x:c r="H17" s="23" t="n">
        <x:f>I16</x:f>
        <x:v>5</x:v>
      </x:c>
      <x:c r="I17" s="23" t="n">
        <x:f>IF(Z17&lt;&gt;"执行",H17,MIN('循环设置'!$B$20,H17+IF(C17=5,0,INDEX('动作配置'!$O$5:$O$28,E17)+L17*INDEX('动作配置'!$O$5:$O$28,INDEX('循环设置'!$F$5:$F$8,C17)))))</x:f>
        <x:v>5</x:v>
      </x:c>
      <x:c r="J17" s="31" t="n">
        <x:f>IF(C17=5,0,INDEX(AF17:AI17,1,C17))</x:f>
        <x:v>110</x:v>
      </x:c>
      <x:c r="K17" s="31" t="n">
        <x:f>IF(C17=5,0,MIN(INDEX('队伍面板'!$B$20:$E$20,1,C17),J17+INDEX('动作配置'!$N$5:$N$28,E17)*INDEX('队伍面板'!$B$72:$E$72,1,C17)))</x:f>
        <x:v>120</x:v>
      </x:c>
      <x:c r="L17" s="31" t="n">
        <x:f>IF(C17=5,0,IF(K17&gt;=INDEX('队伍面板'!$B$20:$E$20,1,C17),1,0))</x:f>
        <x:v>1</x:v>
      </x:c>
      <x:c r="M17" s="31" t="n">
        <x:f>IF(C17=5,0,IF(L17=1,INDEX('动作配置'!$N$5:$N$28,INDEX('循环设置'!$F$5:$F$8,C17))*INDEX('队伍面板'!$B$72:$E$72,1,C17),K17))</x:f>
        <x:v>5</x:v>
      </x:c>
      <x:c r="N17" s="31" t="n">
        <x:f>O16</x:f>
        <x:v>0</x:v>
      </x:c>
      <x:c r="O17" s="31" t="n">
        <x:f>IF(Z17&lt;&gt;"执行",N17,IF(C17=5,IF(N17=0,'循环设置'!$B$15,N17),MAX(0,N17-INDEX('动作配置'!$AB$5:$AB$28,E17)-L17*INDEX('动作配置'!$AB$5:$AB$28,INDEX('循环设置'!$F$5:$F$8,C17)))))</x:f>
        <x:v>0</x:v>
      </x:c>
      <x:c r="P17" s="31" t="n">
        <x:f>IF(AND(C17&lt;5,N17&gt;0,O17=0,Z17="执行"),1,0)</x:f>
        <x:v>0</x:v>
      </x:c>
      <x:c r="Q17" s="31" t="n">
        <x:f>X16</x:f>
        <x:v>961207.8115519282</x:v>
      </x:c>
      <x:c r="R17" s="31" t="n">
        <x:f>IF(OR(Z17&lt;&gt;"执行",C17=5),0,IF(OR(INDEX('动作配置'!$G$5:$G$28,E17)="治疗",INDEX('动作配置'!$G$5:$G$28,E17)="护盾",INDEX('动作配置'!$G$5:$G$28,E17)="无伤害"),0,INDEX('动作配置'!$X$5:$X$28,E17)*IF(OR(INDEX('动作配置'!$G$5:$G$28,E17)="真实伤害",N17=0),1,0.9)))</x:f>
        <x:v>1943.1279844975932</x:v>
      </x:c>
      <x:c r="S17" s="31" t="n">
        <x:f>IF(OR(Z17&lt;&gt;"执行",C17=5,L17=0),0,IF(OR(INDEX('动作配置'!$G$5:$G$28,INDEX('循环设置'!$F$5:$F$8,C17))="治疗",INDEX('动作配置'!$G$5:$G$28,INDEX('循环设置'!$F$5:$F$8,C17))="护盾",INDEX('动作配置'!$G$5:$G$28,INDEX('循环设置'!$F$5:$F$8,C17))="无伤害"),0,INDEX('动作配置'!$X$5:$X$28,INDEX('循环设置'!$F$5:$F$8,C17))*IF(OR(INDEX('动作配置'!$G$5:$G$28,INDEX('循环设置'!$F$5:$F$8,C17))="真实伤害",N17=0),1,0.9)))</x:f>
        <x:v>0</x:v>
      </x:c>
      <x:c r="T17" s="31" t="n">
        <x:f>IF(P17=1,INDEX($AO$5:$AR$5,1,C17),0)</x:f>
        <x:v>0</x:v>
      </x:c>
      <x:c r="U17" s="31" t="n">
        <x:f>IF(OR(Z17&lt;&gt;"执行",C17=5,N17&gt;0),0,INDEX('队伍面板'!$B$77:$E$77,1,C17)/10*(INDEX('动作配置'!$AB$5:$AB$28,E17)+L17*INDEX('动作配置'!$AB$5:$AB$28,INDEX('循环设置'!$F$5:$F$8,C17)))*(1+INDEX('队伍面板'!$B$69:$E$69,1,C17))*INDEX('队伍面板'!$B$54:$E$54,1,C17)*(1+INDEX('队伍面板'!$B$52:$E$52,1,C17))*(1+INDEX('队伍面板'!$B$53:$E$53,1,C17))*(INDEX('队伍面板'!$B$8:$E$8,1,C17)+20)/((INDEX('队伍面板'!$B$8:$E$8,1,C17)+20)+('循环设置'!$B$12+20)*MAX(0,1-INDEX('队伍面板'!$B$48:$E$48,1,C17)-INDEX('队伍面板'!$B$49:$E$49,1,C17)))*(1-MIN(0.9,MAX(-1,'循环设置'!$B$13-INDEX('队伍面板'!$B$50:$E$50,1,C17))))*(1+INDEX('队伍面板'!$B$51:$E$51,1,C17))*(1+INDEX('队伍面板'!$B$58:$E$58,1,C17))*(1-'循环设置'!$B$36))</x:f>
        <x:v>0</x:v>
      </x:c>
      <x:c r="V17" s="31" t="n">
        <x:f>IF(OR(Z17&lt;&gt;"执行",C17=5),0,(R17+S17+T17+U17)*INDEX('队伍面板'!$B$59:$E$59,1,C17))</x:f>
        <x:v>0</x:v>
      </x:c>
      <x:c r="W17" s="31" t="n">
        <x:f>SUM(R17:V17)</x:f>
        <x:v>1943.1279844975932</x:v>
      </x:c>
      <x:c r="X17" s="31" t="n">
        <x:f>MAX(0,Q17-W17)</x:f>
        <x:v>959264.6835674306</x:v>
      </x:c>
      <x:c r="Y17" s="31" t="n">
        <x:f>Y16+W17</x:f>
        <x:v>40735.31643256943</x:v>
      </x:c>
      <x:c r="Z17" s="23" t="str">
        <x:f>IF(B17&gt;'循环设置'!$B$18,"超出窗口",IF(Q17&lt;=0,"敌人已击败","执行"))</x:f>
        <x:v>执行</x:v>
      </x:c>
      <x:c r="AA17" s="23" t="n">
        <x:f>AA16+IF($C16=1,10000/'队伍面板'!B66,0)</x:f>
        <x:v>241.49922720247295</x:v>
      </x:c>
      <x:c r="AB17" s="23" t="n">
        <x:f>AB16+IF($C16=2,10000/'队伍面板'!C66,0)</x:f>
        <x:v>192.19434692360915</x:v>
      </x:c>
      <x:c r="AC17" s="23" t="n">
        <x:f>AC16+IF($C16=3,10000/'队伍面板'!D66,0)</x:f>
        <x:v>247.84375929414097</x:v>
      </x:c>
      <x:c r="AD17" s="23" t="n">
        <x:f>AD16+IF($C16=4,10000/'队伍面板'!E66,0)</x:f>
        <x:v>254.530645489717</x:v>
      </x:c>
      <x:c r="AE17" s="23" t="n">
        <x:f>AE16+IF($C16=5,10000/'循环设置'!$B$17,0)</x:f>
        <x:v>200</x:v>
      </x:c>
      <x:c r="AF17" s="23" t="n">
        <x:f>IF(C16=1,M16,AF16)</x:f>
        <x:v>25</x:v>
      </x:c>
      <x:c r="AG17" s="23" t="n">
        <x:f>IF(C16=2,M16,AG16)</x:f>
        <x:v>110</x:v>
      </x:c>
      <x:c r="AH17" s="23" t="n">
        <x:f>IF(C16=3,M16,AH16)</x:f>
        <x:v>5</x:v>
      </x:c>
      <x:c r="AI17" s="23" t="n">
        <x:f>IF(C16=4,M16,AI16)</x:f>
        <x:v>5</x:v>
      </x:c>
      <x:c r="AJ17" s="23" t="n">
        <x:f>AJ16+IF(C16=1,1,0)</x:f>
        <x:v>3</x:v>
      </x:c>
      <x:c r="AK17" s="23" t="n">
        <x:f>AK16+IF(C16=2,1,0)</x:f>
        <x:v>2</x:v>
      </x:c>
      <x:c r="AL17" s="23" t="n">
        <x:f>AL16+IF(C16=3,1,0)</x:f>
        <x:v>3</x:v>
      </x:c>
      <x:c r="AM17" s="23" t="n">
        <x:f>AM16+IF(C16=4,1,0)</x:f>
        <x:v>3</x:v>
      </x:c>
      <x:c r="AN17" s="23" t="n">
        <x:f>AN16+IF(C16=5,1,0)</x:f>
        <x:v>1</x:v>
      </x:c>
      <x:c r="AO17" s="23"/>
      <x:c r="AP17" s="23"/>
      <x:c r="AQ17" s="23"/>
      <x:c r="AR17" s="23"/>
    </x:row>
    <x:row r="18">
      <x:c r="A18" s="23" t="n">
        <x:v>14</x:v>
      </x:c>
      <x:c r="B18" s="33" t="n">
        <x:f>MIN(AA18:AE18)</x:f>
        <x:v>200</x:v>
      </x:c>
      <x:c r="C18" s="23" t="n">
        <x:f>MATCH(B18,AA18:AE18,0)</x:f>
        <x:v>5</x:v>
      </x:c>
      <x:c r="D18" s="23" t="str">
        <x:f>IF(C18=5,"敌人",INDEX('队伍面板'!$B$7:$E$7,1,C18))</x:f>
        <x:v>敌人</x:v>
      </x:c>
      <x:c r="E18" s="23" t="n">
        <x:f>IF(C18=5,0,IF(H18+INDEX('动作配置'!$O$5:$O$28,INDEX('循环设置'!$B$5:$D$8,C18,F18))&lt;0,INDEX('循环设置'!$E$5:$E$8,C18),INDEX('循环设置'!$B$5:$D$8,C18,F18)))</x:f>
        <x:v>0</x:v>
      </x:c>
      <x:c r="F18" s="23" t="n">
        <x:f>IF(C18=5,0,MOD(INDEX(AJ18:AM18,1,C18),3)+1)</x:f>
        <x:v>0</x:v>
      </x:c>
      <x:c r="G18" s="23" t="str">
        <x:f>IF(C18=5,"敌方回合",INDEX('动作配置'!$D$5:$D$28,E18))</x:f>
        <x:v>敌方回合</x:v>
      </x:c>
      <x:c r="H18" s="23" t="n">
        <x:f>I17</x:f>
        <x:v>5</x:v>
      </x:c>
      <x:c r="I18" s="23" t="n">
        <x:f>IF(Z18&lt;&gt;"执行",H18,MIN('循环设置'!$B$20,H18+IF(C18=5,0,INDEX('动作配置'!$O$5:$O$28,E18)+L18*INDEX('动作配置'!$O$5:$O$28,INDEX('循环设置'!$F$5:$F$8,C18)))))</x:f>
        <x:v>5</x:v>
      </x:c>
      <x:c r="J18" s="31" t="n">
        <x:f>IF(C18=5,0,INDEX(AF18:AI18,1,C18))</x:f>
        <x:v>0</x:v>
      </x:c>
      <x:c r="K18" s="31" t="n">
        <x:f>IF(C18=5,0,MIN(INDEX('队伍面板'!$B$20:$E$20,1,C18),J18+INDEX('动作配置'!$N$5:$N$28,E18)*INDEX('队伍面板'!$B$72:$E$72,1,C18)))</x:f>
        <x:v>0</x:v>
      </x:c>
      <x:c r="L18" s="31" t="n">
        <x:f>IF(C18=5,0,IF(K18&gt;=INDEX('队伍面板'!$B$20:$E$20,1,C18),1,0))</x:f>
        <x:v>0</x:v>
      </x:c>
      <x:c r="M18" s="31" t="n">
        <x:f>IF(C18=5,0,IF(L18=1,INDEX('动作配置'!$N$5:$N$28,INDEX('循环设置'!$F$5:$F$8,C18))*INDEX('队伍面板'!$B$72:$E$72,1,C18),K18))</x:f>
        <x:v>0</x:v>
      </x:c>
      <x:c r="N18" s="31" t="n">
        <x:f>O17</x:f>
        <x:v>0</x:v>
      </x:c>
      <x:c r="O18" s="31" t="n">
        <x:f>IF(Z18&lt;&gt;"执行",N18,IF(C18=5,IF(N18=0,'循环设置'!$B$15,N18),MAX(0,N18-INDEX('动作配置'!$AB$5:$AB$28,E18)-L18*INDEX('动作配置'!$AB$5:$AB$28,INDEX('循环设置'!$F$5:$F$8,C18)))))</x:f>
        <x:v>120</x:v>
      </x:c>
      <x:c r="P18" s="31" t="n">
        <x:f>IF(AND(C18&lt;5,N18&gt;0,O18=0,Z18="执行"),1,0)</x:f>
        <x:v>0</x:v>
      </x:c>
      <x:c r="Q18" s="31" t="n">
        <x:f>X17</x:f>
        <x:v>959264.6835674306</x:v>
      </x:c>
      <x:c r="R18" s="31" t="n">
        <x:f>IF(OR(Z18&lt;&gt;"执行",C18=5),0,IF(OR(INDEX('动作配置'!$G$5:$G$28,E18)="治疗",INDEX('动作配置'!$G$5:$G$28,E18)="护盾",INDEX('动作配置'!$G$5:$G$28,E18)="无伤害"),0,INDEX('动作配置'!$X$5:$X$28,E18)*IF(OR(INDEX('动作配置'!$G$5:$G$28,E18)="真实伤害",N18=0),1,0.9)))</x:f>
        <x:v>0</x:v>
      </x:c>
      <x:c r="S18" s="31" t="n">
        <x:f>IF(OR(Z18&lt;&gt;"执行",C18=5,L18=0),0,IF(OR(INDEX('动作配置'!$G$5:$G$28,INDEX('循环设置'!$F$5:$F$8,C18))="治疗",INDEX('动作配置'!$G$5:$G$28,INDEX('循环设置'!$F$5:$F$8,C18))="护盾",INDEX('动作配置'!$G$5:$G$28,INDEX('循环设置'!$F$5:$F$8,C18))="无伤害"),0,INDEX('动作配置'!$X$5:$X$28,INDEX('循环设置'!$F$5:$F$8,C18))*IF(OR(INDEX('动作配置'!$G$5:$G$28,INDEX('循环设置'!$F$5:$F$8,C18))="真实伤害",N18=0),1,0.9)))</x:f>
        <x:v>0</x:v>
      </x:c>
      <x:c r="T18" s="31" t="n">
        <x:f>IF(P18=1,INDEX($AO$5:$AR$5,1,C18),0)</x:f>
        <x:v>0</x:v>
      </x:c>
      <x:c r="U18" s="31" t="n">
        <x:f>IF(OR(Z18&lt;&gt;"执行",C18=5,N18&gt;0),0,INDEX('队伍面板'!$B$77:$E$77,1,C18)/10*(INDEX('动作配置'!$AB$5:$AB$28,E18)+L18*INDEX('动作配置'!$AB$5:$AB$28,INDEX('循环设置'!$F$5:$F$8,C18)))*(1+INDEX('队伍面板'!$B$69:$E$69,1,C18))*INDEX('队伍面板'!$B$54:$E$54,1,C18)*(1+INDEX('队伍面板'!$B$52:$E$52,1,C18))*(1+INDEX('队伍面板'!$B$53:$E$53,1,C18))*(INDEX('队伍面板'!$B$8:$E$8,1,C18)+20)/((INDEX('队伍面板'!$B$8:$E$8,1,C18)+20)+('循环设置'!$B$12+20)*MAX(0,1-INDEX('队伍面板'!$B$48:$E$48,1,C18)-INDEX('队伍面板'!$B$49:$E$49,1,C18)))*(1-MIN(0.9,MAX(-1,'循环设置'!$B$13-INDEX('队伍面板'!$B$50:$E$50,1,C18))))*(1+INDEX('队伍面板'!$B$51:$E$51,1,C18))*(1+INDEX('队伍面板'!$B$58:$E$58,1,C18))*(1-'循环设置'!$B$36))</x:f>
        <x:v>0</x:v>
      </x:c>
      <x:c r="V18" s="31" t="n">
        <x:f>IF(OR(Z18&lt;&gt;"执行",C18=5),0,(R18+S18+T18+U18)*INDEX('队伍面板'!$B$59:$E$59,1,C18))</x:f>
        <x:v>0</x:v>
      </x:c>
      <x:c r="W18" s="31" t="n">
        <x:f>SUM(R18:V18)</x:f>
        <x:v>0</x:v>
      </x:c>
      <x:c r="X18" s="31" t="n">
        <x:f>MAX(0,Q18-W18)</x:f>
        <x:v>959264.6835674306</x:v>
      </x:c>
      <x:c r="Y18" s="31" t="n">
        <x:f>Y17+W18</x:f>
        <x:v>40735.31643256943</x:v>
      </x:c>
      <x:c r="Z18" s="23" t="str">
        <x:f>IF(B18&gt;'循环设置'!$B$18,"超出窗口",IF(Q18&lt;=0,"敌人已击败","执行"))</x:f>
        <x:v>执行</x:v>
      </x:c>
      <x:c r="AA18" s="23" t="n">
        <x:f>AA17+IF($C17=1,10000/'队伍面板'!B66,0)</x:f>
        <x:v>241.49922720247295</x:v>
      </x:c>
      <x:c r="AB18" s="23" t="n">
        <x:f>AB17+IF($C17=2,10000/'队伍面板'!C66,0)</x:f>
        <x:v>256.2591292314789</x:v>
      </x:c>
      <x:c r="AC18" s="23" t="n">
        <x:f>AC17+IF($C17=3,10000/'队伍面板'!D66,0)</x:f>
        <x:v>247.84375929414097</x:v>
      </x:c>
      <x:c r="AD18" s="23" t="n">
        <x:f>AD17+IF($C17=4,10000/'队伍面板'!E66,0)</x:f>
        <x:v>254.530645489717</x:v>
      </x:c>
      <x:c r="AE18" s="23" t="n">
        <x:f>AE17+IF($C17=5,10000/'循环设置'!$B$17,0)</x:f>
        <x:v>200</x:v>
      </x:c>
      <x:c r="AF18" s="23" t="n">
        <x:f>IF(C17=1,M17,AF17)</x:f>
        <x:v>25</x:v>
      </x:c>
      <x:c r="AG18" s="23" t="n">
        <x:f>IF(C17=2,M17,AG17)</x:f>
        <x:v>5</x:v>
      </x:c>
      <x:c r="AH18" s="23" t="n">
        <x:f>IF(C17=3,M17,AH17)</x:f>
        <x:v>5</x:v>
      </x:c>
      <x:c r="AI18" s="23" t="n">
        <x:f>IF(C17=4,M17,AI17)</x:f>
        <x:v>5</x:v>
      </x:c>
      <x:c r="AJ18" s="23" t="n">
        <x:f>AJ17+IF(C17=1,1,0)</x:f>
        <x:v>3</x:v>
      </x:c>
      <x:c r="AK18" s="23" t="n">
        <x:f>AK17+IF(C17=2,1,0)</x:f>
        <x:v>3</x:v>
      </x:c>
      <x:c r="AL18" s="23" t="n">
        <x:f>AL17+IF(C17=3,1,0)</x:f>
        <x:v>3</x:v>
      </x:c>
      <x:c r="AM18" s="23" t="n">
        <x:f>AM17+IF(C17=4,1,0)</x:f>
        <x:v>3</x:v>
      </x:c>
      <x:c r="AN18" s="23" t="n">
        <x:f>AN17+IF(C17=5,1,0)</x:f>
        <x:v>1</x:v>
      </x:c>
      <x:c r="AO18" s="23"/>
      <x:c r="AP18" s="23"/>
      <x:c r="AQ18" s="23"/>
      <x:c r="AR18" s="23"/>
    </x:row>
    <x:row r="19">
      <x:c r="A19" s="23" t="n">
        <x:v>15</x:v>
      </x:c>
      <x:c r="B19" s="33" t="n">
        <x:f>MIN(AA19:AE19)</x:f>
        <x:v>241.49922720247295</x:v>
      </x:c>
      <x:c r="C19" s="23" t="n">
        <x:f>MATCH(B19,AA19:AE19,0)</x:f>
        <x:v>1</x:v>
      </x:c>
      <x:c r="D19" s="23" t="str">
        <x:f>IF(C19=5,"敌人",INDEX('队伍面板'!$B$7:$E$7,1,C19))</x:f>
        <x:v>丹恒</x:v>
      </x:c>
      <x:c r="E19" s="23" t="n">
        <x:f>IF(C19=5,0,IF(H19+INDEX('动作配置'!$O$5:$O$28,INDEX('循环设置'!$B$5:$D$8,C19,F19))&lt;0,INDEX('循环设置'!$E$5:$E$8,C19),INDEX('循环设置'!$B$5:$D$8,C19,F19)))</x:f>
        <x:v>2</x:v>
      </x:c>
      <x:c r="F19" s="23" t="n">
        <x:f>IF(C19=5,0,MOD(INDEX(AJ19:AM19,1,C19),3)+1)</x:f>
        <x:v>1</x:v>
      </x:c>
      <x:c r="G19" s="23" t="n">
        <x:f>IF(C19=5,"敌方回合",INDEX('动作配置'!$D$5:$D$28,E19))</x:f>
        <x:v>100202</x:v>
      </x:c>
      <x:c r="H19" s="23" t="n">
        <x:f>I18</x:f>
        <x:v>5</x:v>
      </x:c>
      <x:c r="I19" s="23" t="n">
        <x:f>IF(Z19&lt;&gt;"执行",H19,MIN('循环设置'!$B$20,H19+IF(C19=5,0,INDEX('动作配置'!$O$5:$O$28,E19)+L19*INDEX('动作配置'!$O$5:$O$28,INDEX('循环设置'!$F$5:$F$8,C19)))))</x:f>
        <x:v>4</x:v>
      </x:c>
      <x:c r="J19" s="31" t="n">
        <x:f>IF(C19=5,0,INDEX(AF19:AI19,1,C19))</x:f>
        <x:v>25</x:v>
      </x:c>
      <x:c r="K19" s="31" t="n">
        <x:f>IF(C19=5,0,MIN(INDEX('队伍面板'!$B$20:$E$20,1,C19),J19+INDEX('动作配置'!$N$5:$N$28,E19)*INDEX('队伍面板'!$B$72:$E$72,1,C19)))</x:f>
        <x:v>55</x:v>
      </x:c>
      <x:c r="L19" s="31" t="n">
        <x:f>IF(C19=5,0,IF(K19&gt;=INDEX('队伍面板'!$B$20:$E$20,1,C19),1,0))</x:f>
        <x:v>0</x:v>
      </x:c>
      <x:c r="M19" s="31" t="n">
        <x:f>IF(C19=5,0,IF(L19=1,INDEX('动作配置'!$N$5:$N$28,INDEX('循环设置'!$F$5:$F$8,C19))*INDEX('队伍面板'!$B$72:$E$72,1,C19),K19))</x:f>
        <x:v>55</x:v>
      </x:c>
      <x:c r="N19" s="31" t="n">
        <x:f>O18</x:f>
        <x:v>120</x:v>
      </x:c>
      <x:c r="O19" s="31" t="n">
        <x:f>IF(Z19&lt;&gt;"执行",N19,IF(C19=5,IF(N19=0,'循环设置'!$B$15,N19),MAX(0,N19-INDEX('动作配置'!$AB$5:$AB$28,E19)-L19*INDEX('动作配置'!$AB$5:$AB$28,INDEX('循环设置'!$F$5:$F$8,C19)))))</x:f>
        <x:v>100</x:v>
      </x:c>
      <x:c r="P19" s="31" t="n">
        <x:f>IF(AND(C19&lt;5,N19&gt;0,O19=0,Z19="执行"),1,0)</x:f>
        <x:v>0</x:v>
      </x:c>
      <x:c r="Q19" s="31" t="n">
        <x:f>X18</x:f>
        <x:v>959264.6835674306</x:v>
      </x:c>
      <x:c r="R19" s="31" t="n">
        <x:f>IF(OR(Z19&lt;&gt;"执行",C19=5),0,IF(OR(INDEX('动作配置'!$G$5:$G$28,E19)="治疗",INDEX('动作配置'!$G$5:$G$28,E19)="护盾",INDEX('动作配置'!$G$5:$G$28,E19)="无伤害"),0,INDEX('动作配置'!$X$5:$X$28,E19)*IF(OR(INDEX('动作配置'!$G$5:$G$28,E19)="真实伤害",N19=0),1,0.9)))</x:f>
        <x:v>6304.331102310901</x:v>
      </x:c>
      <x:c r="S19" s="31" t="n">
        <x:f>IF(OR(Z19&lt;&gt;"执行",C19=5,L19=0),0,IF(OR(INDEX('动作配置'!$G$5:$G$28,INDEX('循环设置'!$F$5:$F$8,C19))="治疗",INDEX('动作配置'!$G$5:$G$28,INDEX('循环设置'!$F$5:$F$8,C19))="护盾",INDEX('动作配置'!$G$5:$G$28,INDEX('循环设置'!$F$5:$F$8,C19))="无伤害"),0,INDEX('动作配置'!$X$5:$X$28,INDEX('循环设置'!$F$5:$F$8,C19))*IF(OR(INDEX('动作配置'!$G$5:$G$28,INDEX('循环设置'!$F$5:$F$8,C19))="真实伤害",N19=0),1,0.9)))</x:f>
        <x:v>0</x:v>
      </x:c>
      <x:c r="T19" s="31" t="n">
        <x:f>IF(P19=1,INDEX($AO$5:$AR$5,1,C19),0)</x:f>
        <x:v>0</x:v>
      </x:c>
      <x:c r="U19" s="31" t="n">
        <x:f>IF(OR(Z19&lt;&gt;"执行",C19=5,N19&gt;0),0,INDEX('队伍面板'!$B$77:$E$77,1,C19)/10*(INDEX('动作配置'!$AB$5:$AB$28,E19)+L19*INDEX('动作配置'!$AB$5:$AB$28,INDEX('循环设置'!$F$5:$F$8,C19)))*(1+INDEX('队伍面板'!$B$69:$E$69,1,C19))*INDEX('队伍面板'!$B$54:$E$54,1,C19)*(1+INDEX('队伍面板'!$B$52:$E$52,1,C19))*(1+INDEX('队伍面板'!$B$53:$E$53,1,C19))*(INDEX('队伍面板'!$B$8:$E$8,1,C19)+20)/((INDEX('队伍面板'!$B$8:$E$8,1,C19)+20)+('循环设置'!$B$12+20)*MAX(0,1-INDEX('队伍面板'!$B$48:$E$48,1,C19)-INDEX('队伍面板'!$B$49:$E$49,1,C19)))*(1-MIN(0.9,MAX(-1,'循环设置'!$B$13-INDEX('队伍面板'!$B$50:$E$50,1,C19))))*(1+INDEX('队伍面板'!$B$51:$E$51,1,C19))*(1+INDEX('队伍面板'!$B$58:$E$58,1,C19))*(1-'循环设置'!$B$36))</x:f>
        <x:v>0</x:v>
      </x:c>
      <x:c r="V19" s="31" t="n">
        <x:f>IF(OR(Z19&lt;&gt;"执行",C19=5),0,(R19+S19+T19+U19)*INDEX('队伍面板'!$B$59:$E$59,1,C19))</x:f>
        <x:v>0</x:v>
      </x:c>
      <x:c r="W19" s="31" t="n">
        <x:f>SUM(R19:V19)</x:f>
        <x:v>6304.331102310901</x:v>
      </x:c>
      <x:c r="X19" s="31" t="n">
        <x:f>MAX(0,Q19-W19)</x:f>
        <x:v>952960.3524651197</x:v>
      </x:c>
      <x:c r="Y19" s="31" t="n">
        <x:f>Y18+W19</x:f>
        <x:v>47039.64753488033</x:v>
      </x:c>
      <x:c r="Z19" s="23" t="str">
        <x:f>IF(B19&gt;'循环设置'!$B$18,"超出窗口",IF(Q19&lt;=0,"敌人已击败","执行"))</x:f>
        <x:v>执行</x:v>
      </x:c>
      <x:c r="AA19" s="23" t="n">
        <x:f>AA18+IF($C18=1,10000/'队伍面板'!B66,0)</x:f>
        <x:v>241.49922720247295</x:v>
      </x:c>
      <x:c r="AB19" s="23" t="n">
        <x:f>AB18+IF($C18=2,10000/'队伍面板'!C66,0)</x:f>
        <x:v>256.2591292314789</x:v>
      </x:c>
      <x:c r="AC19" s="23" t="n">
        <x:f>AC18+IF($C18=3,10000/'队伍面板'!D66,0)</x:f>
        <x:v>247.84375929414097</x:v>
      </x:c>
      <x:c r="AD19" s="23" t="n">
        <x:f>AD18+IF($C18=4,10000/'队伍面板'!E66,0)</x:f>
        <x:v>254.530645489717</x:v>
      </x:c>
      <x:c r="AE19" s="23" t="n">
        <x:f>AE18+IF($C18=5,10000/'循环设置'!$B$17,0)</x:f>
        <x:v>300</x:v>
      </x:c>
      <x:c r="AF19" s="23" t="n">
        <x:f>IF(C18=1,M18,AF18)</x:f>
        <x:v>25</x:v>
      </x:c>
      <x:c r="AG19" s="23" t="n">
        <x:f>IF(C18=2,M18,AG18)</x:f>
        <x:v>5</x:v>
      </x:c>
      <x:c r="AH19" s="23" t="n">
        <x:f>IF(C18=3,M18,AH18)</x:f>
        <x:v>5</x:v>
      </x:c>
      <x:c r="AI19" s="23" t="n">
        <x:f>IF(C18=4,M18,AI18)</x:f>
        <x:v>5</x:v>
      </x:c>
      <x:c r="AJ19" s="23" t="n">
        <x:f>AJ18+IF(C18=1,1,0)</x:f>
        <x:v>3</x:v>
      </x:c>
      <x:c r="AK19" s="23" t="n">
        <x:f>AK18+IF(C18=2,1,0)</x:f>
        <x:v>3</x:v>
      </x:c>
      <x:c r="AL19" s="23" t="n">
        <x:f>AL18+IF(C18=3,1,0)</x:f>
        <x:v>3</x:v>
      </x:c>
      <x:c r="AM19" s="23" t="n">
        <x:f>AM18+IF(C18=4,1,0)</x:f>
        <x:v>3</x:v>
      </x:c>
      <x:c r="AN19" s="23" t="n">
        <x:f>AN18+IF(C18=5,1,0)</x:f>
        <x:v>2</x:v>
      </x:c>
      <x:c r="AO19" s="23"/>
      <x:c r="AP19" s="23"/>
      <x:c r="AQ19" s="23"/>
      <x:c r="AR19" s="23"/>
    </x:row>
    <x:row r="20">
      <x:c r="A20" s="23" t="n">
        <x:v>16</x:v>
      </x:c>
      <x:c r="B20" s="33" t="n">
        <x:f>MIN(AA20:AE20)</x:f>
        <x:v>247.84375929414097</x:v>
      </x:c>
      <x:c r="C20" s="23" t="n">
        <x:f>MATCH(B20,AA20:AE20,0)</x:f>
        <x:v>3</x:v>
      </x:c>
      <x:c r="D20" s="23" t="str">
        <x:f>IF(C20=5,"敌人",INDEX('队伍面板'!$B$7:$E$7,1,C20))</x:f>
        <x:v>艾丝妲</x:v>
      </x:c>
      <x:c r="E20" s="23" t="n">
        <x:f>IF(C20=5,0,IF(H20+INDEX('动作配置'!$O$5:$O$28,INDEX('循环设置'!$B$5:$D$8,C20,F20))&lt;0,INDEX('循环设置'!$E$5:$E$8,C20),INDEX('循环设置'!$B$5:$D$8,C20,F20)))</x:f>
        <x:v>14</x:v>
      </x:c>
      <x:c r="F20" s="23" t="n">
        <x:f>IF(C20=5,0,MOD(INDEX(AJ20:AM20,1,C20),3)+1)</x:f>
        <x:v>1</x:v>
      </x:c>
      <x:c r="G20" s="23" t="n">
        <x:f>IF(C20=5,"敌方回合",INDEX('动作配置'!$D$5:$D$28,E20))</x:f>
        <x:v>100902</x:v>
      </x:c>
      <x:c r="H20" s="23" t="n">
        <x:f>I19</x:f>
        <x:v>4</x:v>
      </x:c>
      <x:c r="I20" s="23" t="n">
        <x:f>IF(Z20&lt;&gt;"执行",H20,MIN('循环设置'!$B$20,H20+IF(C20=5,0,INDEX('动作配置'!$O$5:$O$28,E20)+L20*INDEX('动作配置'!$O$5:$O$28,INDEX('循环设置'!$F$5:$F$8,C20)))))</x:f>
        <x:v>3</x:v>
      </x:c>
      <x:c r="J20" s="31" t="n">
        <x:f>IF(C20=5,0,INDEX(AF20:AI20,1,C20))</x:f>
        <x:v>5</x:v>
      </x:c>
      <x:c r="K20" s="31" t="n">
        <x:f>IF(C20=5,0,MIN(INDEX('队伍面板'!$B$20:$E$20,1,C20),J20+INDEX('动作配置'!$N$5:$N$28,E20)*INDEX('队伍面板'!$B$72:$E$72,1,C20)))</x:f>
        <x:v>35</x:v>
      </x:c>
      <x:c r="L20" s="31" t="n">
        <x:f>IF(C20=5,0,IF(K20&gt;=INDEX('队伍面板'!$B$20:$E$20,1,C20),1,0))</x:f>
        <x:v>0</x:v>
      </x:c>
      <x:c r="M20" s="31" t="n">
        <x:f>IF(C20=5,0,IF(L20=1,INDEX('动作配置'!$N$5:$N$28,INDEX('循环设置'!$F$5:$F$8,C20))*INDEX('队伍面板'!$B$72:$E$72,1,C20),K20))</x:f>
        <x:v>35</x:v>
      </x:c>
      <x:c r="N20" s="31" t="n">
        <x:f>O19</x:f>
        <x:v>100</x:v>
      </x:c>
      <x:c r="O20" s="31" t="n">
        <x:f>IF(Z20&lt;&gt;"执行",N20,IF(C20=5,IF(N20=0,'循环设置'!$B$15,N20),MAX(0,N20-INDEX('动作配置'!$AB$5:$AB$28,E20)-L20*INDEX('动作配置'!$AB$5:$AB$28,INDEX('循环设置'!$F$5:$F$8,C20)))))</x:f>
        <x:v>80</x:v>
      </x:c>
      <x:c r="P20" s="31" t="n">
        <x:f>IF(AND(C20&lt;5,N20&gt;0,O20=0,Z20="执行"),1,0)</x:f>
        <x:v>0</x:v>
      </x:c>
      <x:c r="Q20" s="31" t="n">
        <x:f>X19</x:f>
        <x:v>952960.3524651197</x:v>
      </x:c>
      <x:c r="R20" s="31" t="n">
        <x:f>IF(OR(Z20&lt;&gt;"执行",C20=5),0,IF(OR(INDEX('动作配置'!$G$5:$G$28,E20)="治疗",INDEX('动作配置'!$G$5:$G$28,E20)="护盾",INDEX('动作配置'!$G$5:$G$28,E20)="无伤害"),0,INDEX('动作配置'!$X$5:$X$28,E20)*IF(OR(INDEX('动作配置'!$G$5:$G$28,E20)="真实伤害",N20=0),1,0.9)))</x:f>
        <x:v>819.817177083306</x:v>
      </x:c>
      <x:c r="S20" s="31" t="n">
        <x:f>IF(OR(Z20&lt;&gt;"执行",C20=5,L20=0),0,IF(OR(INDEX('动作配置'!$G$5:$G$28,INDEX('循环设置'!$F$5:$F$8,C20))="治疗",INDEX('动作配置'!$G$5:$G$28,INDEX('循环设置'!$F$5:$F$8,C20))="护盾",INDEX('动作配置'!$G$5:$G$28,INDEX('循环设置'!$F$5:$F$8,C20))="无伤害"),0,INDEX('动作配置'!$X$5:$X$28,INDEX('循环设置'!$F$5:$F$8,C20))*IF(OR(INDEX('动作配置'!$G$5:$G$28,INDEX('循环设置'!$F$5:$F$8,C20))="真实伤害",N20=0),1,0.9)))</x:f>
        <x:v>0</x:v>
      </x:c>
      <x:c r="T20" s="31" t="n">
        <x:f>IF(P20=1,INDEX($AO$5:$AR$5,1,C20),0)</x:f>
        <x:v>0</x:v>
      </x:c>
      <x:c r="U20" s="31" t="n">
        <x:f>IF(OR(Z20&lt;&gt;"执行",C20=5,N20&gt;0),0,INDEX('队伍面板'!$B$77:$E$77,1,C20)/10*(INDEX('动作配置'!$AB$5:$AB$28,E20)+L20*INDEX('动作配置'!$AB$5:$AB$28,INDEX('循环设置'!$F$5:$F$8,C20)))*(1+INDEX('队伍面板'!$B$69:$E$69,1,C20))*INDEX('队伍面板'!$B$54:$E$54,1,C20)*(1+INDEX('队伍面板'!$B$52:$E$52,1,C20))*(1+INDEX('队伍面板'!$B$53:$E$53,1,C20))*(INDEX('队伍面板'!$B$8:$E$8,1,C20)+20)/((INDEX('队伍面板'!$B$8:$E$8,1,C20)+20)+('循环设置'!$B$12+20)*MAX(0,1-INDEX('队伍面板'!$B$48:$E$48,1,C20)-INDEX('队伍面板'!$B$49:$E$49,1,C20)))*(1-MIN(0.9,MAX(-1,'循环设置'!$B$13-INDEX('队伍面板'!$B$50:$E$50,1,C20))))*(1+INDEX('队伍面板'!$B$51:$E$51,1,C20))*(1+INDEX('队伍面板'!$B$58:$E$58,1,C20))*(1-'循环设置'!$B$36))</x:f>
        <x:v>0</x:v>
      </x:c>
      <x:c r="V20" s="31" t="n">
        <x:f>IF(OR(Z20&lt;&gt;"执行",C20=5),0,(R20+S20+T20+U20)*INDEX('队伍面板'!$B$59:$E$59,1,C20))</x:f>
        <x:v>0</x:v>
      </x:c>
      <x:c r="W20" s="31" t="n">
        <x:f>SUM(R20:V20)</x:f>
        <x:v>819.817177083306</x:v>
      </x:c>
      <x:c r="X20" s="31" t="n">
        <x:f>MAX(0,Q20-W20)</x:f>
        <x:v>952140.5352880363</x:v>
      </x:c>
      <x:c r="Y20" s="31" t="n">
        <x:f>Y19+W20</x:f>
        <x:v>47859.464711963636</x:v>
      </x:c>
      <x:c r="Z20" s="23" t="str">
        <x:f>IF(B20&gt;'循环设置'!$B$18,"超出窗口",IF(Q20&lt;=0,"敌人已击败","执行"))</x:f>
        <x:v>执行</x:v>
      </x:c>
      <x:c r="AA20" s="23" t="n">
        <x:f>AA19+IF($C19=1,10000/'队伍面板'!B66,0)</x:f>
        <x:v>301.8740340030912</x:v>
      </x:c>
      <x:c r="AB20" s="23" t="n">
        <x:f>AB19+IF($C19=2,10000/'队伍面板'!C66,0)</x:f>
        <x:v>256.2591292314789</x:v>
      </x:c>
      <x:c r="AC20" s="23" t="n">
        <x:f>AC19+IF($C19=3,10000/'队伍面板'!D66,0)</x:f>
        <x:v>247.84375929414097</x:v>
      </x:c>
      <x:c r="AD20" s="23" t="n">
        <x:f>AD19+IF($C19=4,10000/'队伍面板'!E66,0)</x:f>
        <x:v>254.530645489717</x:v>
      </x:c>
      <x:c r="AE20" s="23" t="n">
        <x:f>AE19+IF($C19=5,10000/'循环设置'!$B$17,0)</x:f>
        <x:v>300</x:v>
      </x:c>
      <x:c r="AF20" s="23" t="n">
        <x:f>IF(C19=1,M19,AF19)</x:f>
        <x:v>55</x:v>
      </x:c>
      <x:c r="AG20" s="23" t="n">
        <x:f>IF(C19=2,M19,AG19)</x:f>
        <x:v>5</x:v>
      </x:c>
      <x:c r="AH20" s="23" t="n">
        <x:f>IF(C19=3,M19,AH19)</x:f>
        <x:v>5</x:v>
      </x:c>
      <x:c r="AI20" s="23" t="n">
        <x:f>IF(C19=4,M19,AI19)</x:f>
        <x:v>5</x:v>
      </x:c>
      <x:c r="AJ20" s="23" t="n">
        <x:f>AJ19+IF(C19=1,1,0)</x:f>
        <x:v>4</x:v>
      </x:c>
      <x:c r="AK20" s="23" t="n">
        <x:f>AK19+IF(C19=2,1,0)</x:f>
        <x:v>3</x:v>
      </x:c>
      <x:c r="AL20" s="23" t="n">
        <x:f>AL19+IF(C19=3,1,0)</x:f>
        <x:v>3</x:v>
      </x:c>
      <x:c r="AM20" s="23" t="n">
        <x:f>AM19+IF(C19=4,1,0)</x:f>
        <x:v>3</x:v>
      </x:c>
      <x:c r="AN20" s="23" t="n">
        <x:f>AN19+IF(C19=5,1,0)</x:f>
        <x:v>2</x:v>
      </x:c>
      <x:c r="AO20" s="23"/>
      <x:c r="AP20" s="23"/>
      <x:c r="AQ20" s="23"/>
      <x:c r="AR20" s="23"/>
    </x:row>
    <x:row r="21">
      <x:c r="A21" s="23" t="n">
        <x:v>17</x:v>
      </x:c>
      <x:c r="B21" s="33" t="n">
        <x:f>MIN(AA21:AE21)</x:f>
        <x:v>254.530645489717</x:v>
      </x:c>
      <x:c r="C21" s="23" t="n">
        <x:f>MATCH(B21,AA21:AE21,0)</x:f>
        <x:v>4</x:v>
      </x:c>
      <x:c r="D21" s="23" t="str">
        <x:f>IF(C21=5,"敌人",INDEX('队伍面板'!$B$7:$E$7,1,C21))</x:f>
        <x:v>阿兰</x:v>
      </x:c>
      <x:c r="E21" s="23" t="n">
        <x:f>IF(C21=5,0,IF(H21+INDEX('动作配置'!$O$5:$O$28,INDEX('循环设置'!$B$5:$D$8,C21,F21))&lt;0,INDEX('循环设置'!$E$5:$E$8,C21),INDEX('循环设置'!$B$5:$D$8,C21,F21)))</x:f>
        <x:v>20</x:v>
      </x:c>
      <x:c r="F21" s="23" t="n">
        <x:f>IF(C21=5,0,MOD(INDEX(AJ21:AM21,1,C21),3)+1)</x:f>
        <x:v>1</x:v>
      </x:c>
      <x:c r="G21" s="23" t="n">
        <x:f>IF(C21=5,"敌方回合",INDEX('动作配置'!$D$5:$D$28,E21))</x:f>
        <x:v>100802</x:v>
      </x:c>
      <x:c r="H21" s="23" t="n">
        <x:f>I20</x:f>
        <x:v>3</x:v>
      </x:c>
      <x:c r="I21" s="23" t="n">
        <x:f>IF(Z21&lt;&gt;"执行",H21,MIN('循环设置'!$B$20,H21+IF(C21=5,0,INDEX('动作配置'!$O$5:$O$28,E21)+L21*INDEX('动作配置'!$O$5:$O$28,INDEX('循环设置'!$F$5:$F$8,C21)))))</x:f>
        <x:v>3</x:v>
      </x:c>
      <x:c r="J21" s="31" t="n">
        <x:f>IF(C21=5,0,INDEX(AF21:AI21,1,C21))</x:f>
        <x:v>5</x:v>
      </x:c>
      <x:c r="K21" s="31" t="n">
        <x:f>IF(C21=5,0,MIN(INDEX('队伍面板'!$B$20:$E$20,1,C21),J21+INDEX('动作配置'!$N$5:$N$28,E21)*INDEX('队伍面板'!$B$72:$E$72,1,C21)))</x:f>
        <x:v>35</x:v>
      </x:c>
      <x:c r="L21" s="31" t="n">
        <x:f>IF(C21=5,0,IF(K21&gt;=INDEX('队伍面板'!$B$20:$E$20,1,C21),1,0))</x:f>
        <x:v>0</x:v>
      </x:c>
      <x:c r="M21" s="31" t="n">
        <x:f>IF(C21=5,0,IF(L21=1,INDEX('动作配置'!$N$5:$N$28,INDEX('循环设置'!$F$5:$F$8,C21))*INDEX('队伍面板'!$B$72:$E$72,1,C21),K21))</x:f>
        <x:v>35</x:v>
      </x:c>
      <x:c r="N21" s="31" t="n">
        <x:f>O20</x:f>
        <x:v>80</x:v>
      </x:c>
      <x:c r="O21" s="31" t="n">
        <x:f>IF(Z21&lt;&gt;"执行",N21,IF(C21=5,IF(N21=0,'循环设置'!$B$15,N21),MAX(0,N21-INDEX('动作配置'!$AB$5:$AB$28,E21)-L21*INDEX('动作配置'!$AB$5:$AB$28,INDEX('循环设置'!$F$5:$F$8,C21)))))</x:f>
        <x:v>60</x:v>
      </x:c>
      <x:c r="P21" s="31" t="n">
        <x:f>IF(AND(C21&lt;5,N21&gt;0,O21=0,Z21="执行"),1,0)</x:f>
        <x:v>0</x:v>
      </x:c>
      <x:c r="Q21" s="31" t="n">
        <x:f>X20</x:f>
        <x:v>952140.5352880363</x:v>
      </x:c>
      <x:c r="R21" s="31" t="n">
        <x:f>IF(OR(Z21&lt;&gt;"执行",C21=5),0,IF(OR(INDEX('动作配置'!$G$5:$G$28,E21)="治疗",INDEX('动作配置'!$G$5:$G$28,E21)="护盾",INDEX('动作配置'!$G$5:$G$28,E21)="无伤害"),0,INDEX('动作配置'!$X$5:$X$28,E21)*IF(OR(INDEX('动作配置'!$G$5:$G$28,E21)="真实伤害",N21=0),1,0.9)))</x:f>
        <x:v>3739.9211969375024</x:v>
      </x:c>
      <x:c r="S21" s="31" t="n">
        <x:f>IF(OR(Z21&lt;&gt;"执行",C21=5,L21=0),0,IF(OR(INDEX('动作配置'!$G$5:$G$28,INDEX('循环设置'!$F$5:$F$8,C21))="治疗",INDEX('动作配置'!$G$5:$G$28,INDEX('循环设置'!$F$5:$F$8,C21))="护盾",INDEX('动作配置'!$G$5:$G$28,INDEX('循环设置'!$F$5:$F$8,C21))="无伤害"),0,INDEX('动作配置'!$X$5:$X$28,INDEX('循环设置'!$F$5:$F$8,C21))*IF(OR(INDEX('动作配置'!$G$5:$G$28,INDEX('循环设置'!$F$5:$F$8,C21))="真实伤害",N21=0),1,0.9)))</x:f>
        <x:v>0</x:v>
      </x:c>
      <x:c r="T21" s="31" t="n">
        <x:f>IF(P21=1,INDEX($AO$5:$AR$5,1,C21),0)</x:f>
        <x:v>0</x:v>
      </x:c>
      <x:c r="U21" s="31" t="n">
        <x:f>IF(OR(Z21&lt;&gt;"执行",C21=5,N21&gt;0),0,INDEX('队伍面板'!$B$77:$E$77,1,C21)/10*(INDEX('动作配置'!$AB$5:$AB$28,E21)+L21*INDEX('动作配置'!$AB$5:$AB$28,INDEX('循环设置'!$F$5:$F$8,C21)))*(1+INDEX('队伍面板'!$B$69:$E$69,1,C21))*INDEX('队伍面板'!$B$54:$E$54,1,C21)*(1+INDEX('队伍面板'!$B$52:$E$52,1,C21))*(1+INDEX('队伍面板'!$B$53:$E$53,1,C21))*(INDEX('队伍面板'!$B$8:$E$8,1,C21)+20)/((INDEX('队伍面板'!$B$8:$E$8,1,C21)+20)+('循环设置'!$B$12+20)*MAX(0,1-INDEX('队伍面板'!$B$48:$E$48,1,C21)-INDEX('队伍面板'!$B$49:$E$49,1,C21)))*(1-MIN(0.9,MAX(-1,'循环设置'!$B$13-INDEX('队伍面板'!$B$50:$E$50,1,C21))))*(1+INDEX('队伍面板'!$B$51:$E$51,1,C21))*(1+INDEX('队伍面板'!$B$58:$E$58,1,C21))*(1-'循环设置'!$B$36))</x:f>
        <x:v>0</x:v>
      </x:c>
      <x:c r="V21" s="31" t="n">
        <x:f>IF(OR(Z21&lt;&gt;"执行",C21=5),0,(R21+S21+T21+U21)*INDEX('队伍面板'!$B$59:$E$59,1,C21))</x:f>
        <x:v>0</x:v>
      </x:c>
      <x:c r="W21" s="31" t="n">
        <x:f>SUM(R21:V21)</x:f>
        <x:v>3739.9211969375024</x:v>
      </x:c>
      <x:c r="X21" s="31" t="n">
        <x:f>MAX(0,Q21-W21)</x:f>
        <x:v>948400.6140910989</x:v>
      </x:c>
      <x:c r="Y21" s="31" t="n">
        <x:f>Y20+W21</x:f>
        <x:v>51599.38590890114</x:v>
      </x:c>
      <x:c r="Z21" s="23" t="str">
        <x:f>IF(B21&gt;'循环设置'!$B$18,"超出窗口",IF(Q21&lt;=0,"敌人已击败","执行"))</x:f>
        <x:v>执行</x:v>
      </x:c>
      <x:c r="AA21" s="23" t="n">
        <x:f>AA20+IF($C20=1,10000/'队伍面板'!B66,0)</x:f>
        <x:v>301.8740340030912</x:v>
      </x:c>
      <x:c r="AB21" s="23" t="n">
        <x:f>AB20+IF($C20=2,10000/'队伍面板'!C66,0)</x:f>
        <x:v>256.2591292314789</x:v>
      </x:c>
      <x:c r="AC21" s="23" t="n">
        <x:f>AC20+IF($C20=3,10000/'队伍面板'!D66,0)</x:f>
        <x:v>309.8046991176762</x:v>
      </x:c>
      <x:c r="AD21" s="23" t="n">
        <x:f>AD20+IF($C20=4,10000/'队伍面板'!E66,0)</x:f>
        <x:v>254.530645489717</x:v>
      </x:c>
      <x:c r="AE21" s="23" t="n">
        <x:f>AE20+IF($C20=5,10000/'循环设置'!$B$17,0)</x:f>
        <x:v>300</x:v>
      </x:c>
      <x:c r="AF21" s="23" t="n">
        <x:f>IF(C20=1,M20,AF20)</x:f>
        <x:v>55</x:v>
      </x:c>
      <x:c r="AG21" s="23" t="n">
        <x:f>IF(C20=2,M20,AG20)</x:f>
        <x:v>5</x:v>
      </x:c>
      <x:c r="AH21" s="23" t="n">
        <x:f>IF(C20=3,M20,AH20)</x:f>
        <x:v>35</x:v>
      </x:c>
      <x:c r="AI21" s="23" t="n">
        <x:f>IF(C20=4,M20,AI20)</x:f>
        <x:v>5</x:v>
      </x:c>
      <x:c r="AJ21" s="23" t="n">
        <x:f>AJ20+IF(C20=1,1,0)</x:f>
        <x:v>4</x:v>
      </x:c>
      <x:c r="AK21" s="23" t="n">
        <x:f>AK20+IF(C20=2,1,0)</x:f>
        <x:v>3</x:v>
      </x:c>
      <x:c r="AL21" s="23" t="n">
        <x:f>AL20+IF(C20=3,1,0)</x:f>
        <x:v>4</x:v>
      </x:c>
      <x:c r="AM21" s="23" t="n">
        <x:f>AM20+IF(C20=4,1,0)</x:f>
        <x:v>3</x:v>
      </x:c>
      <x:c r="AN21" s="23" t="n">
        <x:f>AN20+IF(C20=5,1,0)</x:f>
        <x:v>2</x:v>
      </x:c>
      <x:c r="AO21" s="23"/>
      <x:c r="AP21" s="23"/>
      <x:c r="AQ21" s="23"/>
      <x:c r="AR21" s="23"/>
    </x:row>
    <x:row r="22">
      <x:c r="A22" s="23" t="n">
        <x:v>18</x:v>
      </x:c>
      <x:c r="B22" s="33" t="n">
        <x:f>MIN(AA22:AE22)</x:f>
        <x:v>256.2591292314789</x:v>
      </x:c>
      <x:c r="C22" s="23" t="n">
        <x:f>MATCH(B22,AA22:AE22,0)</x:f>
        <x:v>2</x:v>
      </x:c>
      <x:c r="D22" s="23" t="str">
        <x:f>IF(C22=5,"敌人",INDEX('队伍面板'!$B$7:$E$7,1,C22))</x:f>
        <x:v>三月七（存护）</x:v>
      </x:c>
      <x:c r="E22" s="23" t="n">
        <x:f>IF(C22=5,0,IF(H22+INDEX('动作配置'!$O$5:$O$28,INDEX('循环设置'!$B$5:$D$8,C22,F22))&lt;0,INDEX('循环设置'!$E$5:$E$8,C22),INDEX('循环设置'!$B$5:$D$8,C22,F22)))</x:f>
        <x:v>8</x:v>
      </x:c>
      <x:c r="F22" s="23" t="n">
        <x:f>IF(C22=5,0,MOD(INDEX(AJ22:AM22,1,C22),3)+1)</x:f>
        <x:v>1</x:v>
      </x:c>
      <x:c r="G22" s="23" t="n">
        <x:f>IF(C22=5,"敌方回合",INDEX('动作配置'!$D$5:$D$28,E22))</x:f>
        <x:v>100102</x:v>
      </x:c>
      <x:c r="H22" s="23" t="n">
        <x:f>I21</x:f>
        <x:v>3</x:v>
      </x:c>
      <x:c r="I22" s="23" t="n">
        <x:f>IF(Z22&lt;&gt;"执行",H22,MIN('循环设置'!$B$20,H22+IF(C22=5,0,INDEX('动作配置'!$O$5:$O$28,E22)+L22*INDEX('动作配置'!$O$5:$O$28,INDEX('循环设置'!$F$5:$F$8,C22)))))</x:f>
        <x:v>2</x:v>
      </x:c>
      <x:c r="J22" s="31" t="n">
        <x:f>IF(C22=5,0,INDEX(AF22:AI22,1,C22))</x:f>
        <x:v>5</x:v>
      </x:c>
      <x:c r="K22" s="31" t="n">
        <x:f>IF(C22=5,0,MIN(INDEX('队伍面板'!$B$20:$E$20,1,C22),J22+INDEX('动作配置'!$N$5:$N$28,E22)*INDEX('队伍面板'!$B$72:$E$72,1,C22)))</x:f>
        <x:v>35</x:v>
      </x:c>
      <x:c r="L22" s="31" t="n">
        <x:f>IF(C22=5,0,IF(K22&gt;=INDEX('队伍面板'!$B$20:$E$20,1,C22),1,0))</x:f>
        <x:v>0</x:v>
      </x:c>
      <x:c r="M22" s="31" t="n">
        <x:f>IF(C22=5,0,IF(L22=1,INDEX('动作配置'!$N$5:$N$28,INDEX('循环设置'!$F$5:$F$8,C22))*INDEX('队伍面板'!$B$72:$E$72,1,C22),K22))</x:f>
        <x:v>35</x:v>
      </x:c>
      <x:c r="N22" s="31" t="n">
        <x:f>O21</x:f>
        <x:v>60</x:v>
      </x:c>
      <x:c r="O22" s="31" t="n">
        <x:f>IF(Z22&lt;&gt;"执行",N22,IF(C22=5,IF(N22=0,'循环设置'!$B$15,N22),MAX(0,N22-INDEX('动作配置'!$AB$5:$AB$28,E22)-L22*INDEX('动作配置'!$AB$5:$AB$28,INDEX('循环设置'!$F$5:$F$8,C22)))))</x:f>
        <x:v>60</x:v>
      </x:c>
      <x:c r="P22" s="31" t="n">
        <x:f>IF(AND(C22&lt;5,N22&gt;0,O22=0,Z22="执行"),1,0)</x:f>
        <x:v>0</x:v>
      </x:c>
      <x:c r="Q22" s="31" t="n">
        <x:f>X21</x:f>
        <x:v>948400.6140910989</x:v>
      </x:c>
      <x:c r="R22" s="31" t="n">
        <x:f>IF(OR(Z22&lt;&gt;"执行",C22=5),0,IF(OR(INDEX('动作配置'!$G$5:$G$28,E22)="治疗",INDEX('动作配置'!$G$5:$G$28,E22)="护盾",INDEX('动作配置'!$G$5:$G$28,E22)="无伤害"),0,INDEX('动作配置'!$X$5:$X$28,E22)*IF(OR(INDEX('动作配置'!$G$5:$G$28,E22)="真实伤害",N22=0),1,0.9)))</x:f>
        <x:v>0</x:v>
      </x:c>
      <x:c r="S22" s="31" t="n">
        <x:f>IF(OR(Z22&lt;&gt;"执行",C22=5,L22=0),0,IF(OR(INDEX('动作配置'!$G$5:$G$28,INDEX('循环设置'!$F$5:$F$8,C22))="治疗",INDEX('动作配置'!$G$5:$G$28,INDEX('循环设置'!$F$5:$F$8,C22))="护盾",INDEX('动作配置'!$G$5:$G$28,INDEX('循环设置'!$F$5:$F$8,C22))="无伤害"),0,INDEX('动作配置'!$X$5:$X$28,INDEX('循环设置'!$F$5:$F$8,C22))*IF(OR(INDEX('动作配置'!$G$5:$G$28,INDEX('循环设置'!$F$5:$F$8,C22))="真实伤害",N22=0),1,0.9)))</x:f>
        <x:v>0</x:v>
      </x:c>
      <x:c r="T22" s="31" t="n">
        <x:f>IF(P22=1,INDEX($AO$5:$AR$5,1,C22),0)</x:f>
        <x:v>0</x:v>
      </x:c>
      <x:c r="U22" s="31" t="n">
        <x:f>IF(OR(Z22&lt;&gt;"执行",C22=5,N22&gt;0),0,INDEX('队伍面板'!$B$77:$E$77,1,C22)/10*(INDEX('动作配置'!$AB$5:$AB$28,E22)+L22*INDEX('动作配置'!$AB$5:$AB$28,INDEX('循环设置'!$F$5:$F$8,C22)))*(1+INDEX('队伍面板'!$B$69:$E$69,1,C22))*INDEX('队伍面板'!$B$54:$E$54,1,C22)*(1+INDEX('队伍面板'!$B$52:$E$52,1,C22))*(1+INDEX('队伍面板'!$B$53:$E$53,1,C22))*(INDEX('队伍面板'!$B$8:$E$8,1,C22)+20)/((INDEX('队伍面板'!$B$8:$E$8,1,C22)+20)+('循环设置'!$B$12+20)*MAX(0,1-INDEX('队伍面板'!$B$48:$E$48,1,C22)-INDEX('队伍面板'!$B$49:$E$49,1,C22)))*(1-MIN(0.9,MAX(-1,'循环设置'!$B$13-INDEX('队伍面板'!$B$50:$E$50,1,C22))))*(1+INDEX('队伍面板'!$B$51:$E$51,1,C22))*(1+INDEX('队伍面板'!$B$58:$E$58,1,C22))*(1-'循环设置'!$B$36))</x:f>
        <x:v>0</x:v>
      </x:c>
      <x:c r="V22" s="31" t="n">
        <x:f>IF(OR(Z22&lt;&gt;"执行",C22=5),0,(R22+S22+T22+U22)*INDEX('队伍面板'!$B$59:$E$59,1,C22))</x:f>
        <x:v>0</x:v>
      </x:c>
      <x:c r="W22" s="31" t="n">
        <x:f>SUM(R22:V22)</x:f>
        <x:v>0</x:v>
      </x:c>
      <x:c r="X22" s="31" t="n">
        <x:f>MAX(0,Q22-W22)</x:f>
        <x:v>948400.6140910989</x:v>
      </x:c>
      <x:c r="Y22" s="31" t="n">
        <x:f>Y21+W22</x:f>
        <x:v>51599.38590890114</x:v>
      </x:c>
      <x:c r="Z22" s="23" t="str">
        <x:f>IF(B22&gt;'循环设置'!$B$18,"超出窗口",IF(Q22&lt;=0,"敌人已击败","执行"))</x:f>
        <x:v>执行</x:v>
      </x:c>
      <x:c r="AA22" s="23" t="n">
        <x:f>AA21+IF($C21=1,10000/'队伍面板'!B66,0)</x:f>
        <x:v>301.8740340030912</x:v>
      </x:c>
      <x:c r="AB22" s="23" t="n">
        <x:f>AB21+IF($C21=2,10000/'队伍面板'!C66,0)</x:f>
        <x:v>256.2591292314789</x:v>
      </x:c>
      <x:c r="AC22" s="23" t="n">
        <x:f>AC21+IF($C21=3,10000/'队伍面板'!D66,0)</x:f>
        <x:v>309.8046991176762</x:v>
      </x:c>
      <x:c r="AD22" s="23" t="n">
        <x:f>AD21+IF($C21=4,10000/'队伍面板'!E66,0)</x:f>
        <x:v>318.1633068621462</x:v>
      </x:c>
      <x:c r="AE22" s="23" t="n">
        <x:f>AE21+IF($C21=5,10000/'循环设置'!$B$17,0)</x:f>
        <x:v>300</x:v>
      </x:c>
      <x:c r="AF22" s="23" t="n">
        <x:f>IF(C21=1,M21,AF21)</x:f>
        <x:v>55</x:v>
      </x:c>
      <x:c r="AG22" s="23" t="n">
        <x:f>IF(C21=2,M21,AG21)</x:f>
        <x:v>5</x:v>
      </x:c>
      <x:c r="AH22" s="23" t="n">
        <x:f>IF(C21=3,M21,AH21)</x:f>
        <x:v>35</x:v>
      </x:c>
      <x:c r="AI22" s="23" t="n">
        <x:f>IF(C21=4,M21,AI21)</x:f>
        <x:v>35</x:v>
      </x:c>
      <x:c r="AJ22" s="23" t="n">
        <x:f>AJ21+IF(C21=1,1,0)</x:f>
        <x:v>4</x:v>
      </x:c>
      <x:c r="AK22" s="23" t="n">
        <x:f>AK21+IF(C21=2,1,0)</x:f>
        <x:v>3</x:v>
      </x:c>
      <x:c r="AL22" s="23" t="n">
        <x:f>AL21+IF(C21=3,1,0)</x:f>
        <x:v>4</x:v>
      </x:c>
      <x:c r="AM22" s="23" t="n">
        <x:f>AM21+IF(C21=4,1,0)</x:f>
        <x:v>4</x:v>
      </x:c>
      <x:c r="AN22" s="23" t="n">
        <x:f>AN21+IF(C21=5,1,0)</x:f>
        <x:v>2</x:v>
      </x:c>
      <x:c r="AO22" s="23"/>
      <x:c r="AP22" s="23"/>
      <x:c r="AQ22" s="23"/>
      <x:c r="AR22" s="23"/>
    </x:row>
    <x:row r="23">
      <x:c r="A23" s="23" t="n">
        <x:v>19</x:v>
      </x:c>
      <x:c r="B23" s="33" t="n">
        <x:f>MIN(AA23:AE23)</x:f>
        <x:v>300</x:v>
      </x:c>
      <x:c r="C23" s="23" t="n">
        <x:f>MATCH(B23,AA23:AE23,0)</x:f>
        <x:v>5</x:v>
      </x:c>
      <x:c r="D23" s="23" t="str">
        <x:f>IF(C23=5,"敌人",INDEX('队伍面板'!$B$7:$E$7,1,C23))</x:f>
        <x:v>敌人</x:v>
      </x:c>
      <x:c r="E23" s="23" t="n">
        <x:f>IF(C23=5,0,IF(H23+INDEX('动作配置'!$O$5:$O$28,INDEX('循环设置'!$B$5:$D$8,C23,F23))&lt;0,INDEX('循环设置'!$E$5:$E$8,C23),INDEX('循环设置'!$B$5:$D$8,C23,F23)))</x:f>
        <x:v>0</x:v>
      </x:c>
      <x:c r="F23" s="23" t="n">
        <x:f>IF(C23=5,0,MOD(INDEX(AJ23:AM23,1,C23),3)+1)</x:f>
        <x:v>0</x:v>
      </x:c>
      <x:c r="G23" s="23" t="str">
        <x:f>IF(C23=5,"敌方回合",INDEX('动作配置'!$D$5:$D$28,E23))</x:f>
        <x:v>敌方回合</x:v>
      </x:c>
      <x:c r="H23" s="23" t="n">
        <x:f>I22</x:f>
        <x:v>2</x:v>
      </x:c>
      <x:c r="I23" s="23" t="n">
        <x:f>IF(Z23&lt;&gt;"执行",H23,MIN('循环设置'!$B$20,H23+IF(C23=5,0,INDEX('动作配置'!$O$5:$O$28,E23)+L23*INDEX('动作配置'!$O$5:$O$28,INDEX('循环设置'!$F$5:$F$8,C23)))))</x:f>
        <x:v>2</x:v>
      </x:c>
      <x:c r="J23" s="31" t="n">
        <x:f>IF(C23=5,0,INDEX(AF23:AI23,1,C23))</x:f>
        <x:v>0</x:v>
      </x:c>
      <x:c r="K23" s="31" t="n">
        <x:f>IF(C23=5,0,MIN(INDEX('队伍面板'!$B$20:$E$20,1,C23),J23+INDEX('动作配置'!$N$5:$N$28,E23)*INDEX('队伍面板'!$B$72:$E$72,1,C23)))</x:f>
        <x:v>0</x:v>
      </x:c>
      <x:c r="L23" s="31" t="n">
        <x:f>IF(C23=5,0,IF(K23&gt;=INDEX('队伍面板'!$B$20:$E$20,1,C23),1,0))</x:f>
        <x:v>0</x:v>
      </x:c>
      <x:c r="M23" s="31" t="n">
        <x:f>IF(C23=5,0,IF(L23=1,INDEX('动作配置'!$N$5:$N$28,INDEX('循环设置'!$F$5:$F$8,C23))*INDEX('队伍面板'!$B$72:$E$72,1,C23),K23))</x:f>
        <x:v>0</x:v>
      </x:c>
      <x:c r="N23" s="31" t="n">
        <x:f>O22</x:f>
        <x:v>60</x:v>
      </x:c>
      <x:c r="O23" s="31" t="n">
        <x:f>IF(Z23&lt;&gt;"执行",N23,IF(C23=5,IF(N23=0,'循环设置'!$B$15,N23),MAX(0,N23-INDEX('动作配置'!$AB$5:$AB$28,E23)-L23*INDEX('动作配置'!$AB$5:$AB$28,INDEX('循环设置'!$F$5:$F$8,C23)))))</x:f>
        <x:v>60</x:v>
      </x:c>
      <x:c r="P23" s="31" t="n">
        <x:f>IF(AND(C23&lt;5,N23&gt;0,O23=0,Z23="执行"),1,0)</x:f>
        <x:v>0</x:v>
      </x:c>
      <x:c r="Q23" s="31" t="n">
        <x:f>X22</x:f>
        <x:v>948400.6140910989</x:v>
      </x:c>
      <x:c r="R23" s="31" t="n">
        <x:f>IF(OR(Z23&lt;&gt;"执行",C23=5),0,IF(OR(INDEX('动作配置'!$G$5:$G$28,E23)="治疗",INDEX('动作配置'!$G$5:$G$28,E23)="护盾",INDEX('动作配置'!$G$5:$G$28,E23)="无伤害"),0,INDEX('动作配置'!$X$5:$X$28,E23)*IF(OR(INDEX('动作配置'!$G$5:$G$28,E23)="真实伤害",N23=0),1,0.9)))</x:f>
        <x:v>0</x:v>
      </x:c>
      <x:c r="S23" s="31" t="n">
        <x:f>IF(OR(Z23&lt;&gt;"执行",C23=5,L23=0),0,IF(OR(INDEX('动作配置'!$G$5:$G$28,INDEX('循环设置'!$F$5:$F$8,C23))="治疗",INDEX('动作配置'!$G$5:$G$28,INDEX('循环设置'!$F$5:$F$8,C23))="护盾",INDEX('动作配置'!$G$5:$G$28,INDEX('循环设置'!$F$5:$F$8,C23))="无伤害"),0,INDEX('动作配置'!$X$5:$X$28,INDEX('循环设置'!$F$5:$F$8,C23))*IF(OR(INDEX('动作配置'!$G$5:$G$28,INDEX('循环设置'!$F$5:$F$8,C23))="真实伤害",N23=0),1,0.9)))</x:f>
        <x:v>0</x:v>
      </x:c>
      <x:c r="T23" s="31" t="n">
        <x:f>IF(P23=1,INDEX($AO$5:$AR$5,1,C23),0)</x:f>
        <x:v>0</x:v>
      </x:c>
      <x:c r="U23" s="31" t="n">
        <x:f>IF(OR(Z23&lt;&gt;"执行",C23=5,N23&gt;0),0,INDEX('队伍面板'!$B$77:$E$77,1,C23)/10*(INDEX('动作配置'!$AB$5:$AB$28,E23)+L23*INDEX('动作配置'!$AB$5:$AB$28,INDEX('循环设置'!$F$5:$F$8,C23)))*(1+INDEX('队伍面板'!$B$69:$E$69,1,C23))*INDEX('队伍面板'!$B$54:$E$54,1,C23)*(1+INDEX('队伍面板'!$B$52:$E$52,1,C23))*(1+INDEX('队伍面板'!$B$53:$E$53,1,C23))*(INDEX('队伍面板'!$B$8:$E$8,1,C23)+20)/((INDEX('队伍面板'!$B$8:$E$8,1,C23)+20)+('循环设置'!$B$12+20)*MAX(0,1-INDEX('队伍面板'!$B$48:$E$48,1,C23)-INDEX('队伍面板'!$B$49:$E$49,1,C23)))*(1-MIN(0.9,MAX(-1,'循环设置'!$B$13-INDEX('队伍面板'!$B$50:$E$50,1,C23))))*(1+INDEX('队伍面板'!$B$51:$E$51,1,C23))*(1+INDEX('队伍面板'!$B$58:$E$58,1,C23))*(1-'循环设置'!$B$36))</x:f>
        <x:v>0</x:v>
      </x:c>
      <x:c r="V23" s="31" t="n">
        <x:f>IF(OR(Z23&lt;&gt;"执行",C23=5),0,(R23+S23+T23+U23)*INDEX('队伍面板'!$B$59:$E$59,1,C23))</x:f>
        <x:v>0</x:v>
      </x:c>
      <x:c r="W23" s="31" t="n">
        <x:f>SUM(R23:V23)</x:f>
        <x:v>0</x:v>
      </x:c>
      <x:c r="X23" s="31" t="n">
        <x:f>MAX(0,Q23-W23)</x:f>
        <x:v>948400.6140910989</x:v>
      </x:c>
      <x:c r="Y23" s="31" t="n">
        <x:f>Y22+W23</x:f>
        <x:v>51599.38590890114</x:v>
      </x:c>
      <x:c r="Z23" s="23" t="str">
        <x:f>IF(B23&gt;'循环设置'!$B$18,"超出窗口",IF(Q23&lt;=0,"敌人已击败","执行"))</x:f>
        <x:v>执行</x:v>
      </x:c>
      <x:c r="AA23" s="23" t="n">
        <x:f>AA22+IF($C22=1,10000/'队伍面板'!B66,0)</x:f>
        <x:v>301.8740340030912</x:v>
      </x:c>
      <x:c r="AB23" s="23" t="n">
        <x:f>AB22+IF($C22=2,10000/'队伍面板'!C66,0)</x:f>
        <x:v>320.3239115393486</x:v>
      </x:c>
      <x:c r="AC23" s="23" t="n">
        <x:f>AC22+IF($C22=3,10000/'队伍面板'!D66,0)</x:f>
        <x:v>309.8046991176762</x:v>
      </x:c>
      <x:c r="AD23" s="23" t="n">
        <x:f>AD22+IF($C22=4,10000/'队伍面板'!E66,0)</x:f>
        <x:v>318.1633068621462</x:v>
      </x:c>
      <x:c r="AE23" s="23" t="n">
        <x:f>AE22+IF($C22=5,10000/'循环设置'!$B$17,0)</x:f>
        <x:v>300</x:v>
      </x:c>
      <x:c r="AF23" s="23" t="n">
        <x:f>IF(C22=1,M22,AF22)</x:f>
        <x:v>55</x:v>
      </x:c>
      <x:c r="AG23" s="23" t="n">
        <x:f>IF(C22=2,M22,AG22)</x:f>
        <x:v>35</x:v>
      </x:c>
      <x:c r="AH23" s="23" t="n">
        <x:f>IF(C22=3,M22,AH22)</x:f>
        <x:v>35</x:v>
      </x:c>
      <x:c r="AI23" s="23" t="n">
        <x:f>IF(C22=4,M22,AI22)</x:f>
        <x:v>35</x:v>
      </x:c>
      <x:c r="AJ23" s="23" t="n">
        <x:f>AJ22+IF(C22=1,1,0)</x:f>
        <x:v>4</x:v>
      </x:c>
      <x:c r="AK23" s="23" t="n">
        <x:f>AK22+IF(C22=2,1,0)</x:f>
        <x:v>4</x:v>
      </x:c>
      <x:c r="AL23" s="23" t="n">
        <x:f>AL22+IF(C22=3,1,0)</x:f>
        <x:v>4</x:v>
      </x:c>
      <x:c r="AM23" s="23" t="n">
        <x:f>AM22+IF(C22=4,1,0)</x:f>
        <x:v>4</x:v>
      </x:c>
      <x:c r="AN23" s="23" t="n">
        <x:f>AN22+IF(C22=5,1,0)</x:f>
        <x:v>2</x:v>
      </x:c>
      <x:c r="AO23" s="23"/>
      <x:c r="AP23" s="23"/>
      <x:c r="AQ23" s="23"/>
      <x:c r="AR23" s="23"/>
    </x:row>
    <x:row r="24">
      <x:c r="A24" s="23" t="n">
        <x:v>20</x:v>
      </x:c>
      <x:c r="B24" s="33" t="n">
        <x:f>MIN(AA24:AE24)</x:f>
        <x:v>301.8740340030912</x:v>
      </x:c>
      <x:c r="C24" s="23" t="n">
        <x:f>MATCH(B24,AA24:AE24,0)</x:f>
        <x:v>1</x:v>
      </x:c>
      <x:c r="D24" s="23" t="str">
        <x:f>IF(C24=5,"敌人",INDEX('队伍面板'!$B$7:$E$7,1,C24))</x:f>
        <x:v>丹恒</x:v>
      </x:c>
      <x:c r="E24" s="23" t="n">
        <x:f>IF(C24=5,0,IF(H24+INDEX('动作配置'!$O$5:$O$28,INDEX('循环设置'!$B$5:$D$8,C24,F24))&lt;0,INDEX('循环设置'!$E$5:$E$8,C24),INDEX('循环设置'!$B$5:$D$8,C24,F24)))</x:f>
        <x:v>1</x:v>
      </x:c>
      <x:c r="F24" s="23" t="n">
        <x:f>IF(C24=5,0,MOD(INDEX(AJ24:AM24,1,C24),3)+1)</x:f>
        <x:v>2</x:v>
      </x:c>
      <x:c r="G24" s="23" t="n">
        <x:f>IF(C24=5,"敌方回合",INDEX('动作配置'!$D$5:$D$28,E24))</x:f>
        <x:v>100201</x:v>
      </x:c>
      <x:c r="H24" s="23" t="n">
        <x:f>I23</x:f>
        <x:v>2</x:v>
      </x:c>
      <x:c r="I24" s="23" t="n">
        <x:f>IF(Z24&lt;&gt;"执行",H24,MIN('循环设置'!$B$20,H24+IF(C24=5,0,INDEX('动作配置'!$O$5:$O$28,E24)+L24*INDEX('动作配置'!$O$5:$O$28,INDEX('循环设置'!$F$5:$F$8,C24)))))</x:f>
        <x:v>3</x:v>
      </x:c>
      <x:c r="J24" s="31" t="n">
        <x:f>IF(C24=5,0,INDEX(AF24:AI24,1,C24))</x:f>
        <x:v>55</x:v>
      </x:c>
      <x:c r="K24" s="31" t="n">
        <x:f>IF(C24=5,0,MIN(INDEX('队伍面板'!$B$20:$E$20,1,C24),J24+INDEX('动作配置'!$N$5:$N$28,E24)*INDEX('队伍面板'!$B$72:$E$72,1,C24)))</x:f>
        <x:v>75</x:v>
      </x:c>
      <x:c r="L24" s="31" t="n">
        <x:f>IF(C24=5,0,IF(K24&gt;=INDEX('队伍面板'!$B$20:$E$20,1,C24),1,0))</x:f>
        <x:v>0</x:v>
      </x:c>
      <x:c r="M24" s="31" t="n">
        <x:f>IF(C24=5,0,IF(L24=1,INDEX('动作配置'!$N$5:$N$28,INDEX('循环设置'!$F$5:$F$8,C24))*INDEX('队伍面板'!$B$72:$E$72,1,C24),K24))</x:f>
        <x:v>75</x:v>
      </x:c>
      <x:c r="N24" s="31" t="n">
        <x:f>O23</x:f>
        <x:v>60</x:v>
      </x:c>
      <x:c r="O24" s="31" t="n">
        <x:f>IF(Z24&lt;&gt;"执行",N24,IF(C24=5,IF(N24=0,'循环设置'!$B$15,N24),MAX(0,N24-INDEX('动作配置'!$AB$5:$AB$28,E24)-L24*INDEX('动作配置'!$AB$5:$AB$28,INDEX('循环设置'!$F$5:$F$8,C24)))))</x:f>
        <x:v>50</x:v>
      </x:c>
      <x:c r="P24" s="31" t="n">
        <x:f>IF(AND(C24&lt;5,N24&gt;0,O24=0,Z24="执行"),1,0)</x:f>
        <x:v>0</x:v>
      </x:c>
      <x:c r="Q24" s="31" t="n">
        <x:f>X23</x:f>
        <x:v>948400.6140910989</x:v>
      </x:c>
      <x:c r="R24" s="31" t="n">
        <x:f>IF(OR(Z24&lt;&gt;"执行",C24=5),0,IF(OR(INDEX('动作配置'!$G$5:$G$28,E24)="治疗",INDEX('动作配置'!$G$5:$G$28,E24)="护盾",INDEX('动作配置'!$G$5:$G$28,E24)="无伤害"),0,INDEX('动作配置'!$X$5:$X$28,E24)*IF(OR(INDEX('动作配置'!$G$5:$G$28,E24)="真实伤害",N24=0),1,0.9)))</x:f>
        <x:v>2424.7427316580383</x:v>
      </x:c>
      <x:c r="S24" s="31" t="n">
        <x:f>IF(OR(Z24&lt;&gt;"执行",C24=5,L24=0),0,IF(OR(INDEX('动作配置'!$G$5:$G$28,INDEX('循环设置'!$F$5:$F$8,C24))="治疗",INDEX('动作配置'!$G$5:$G$28,INDEX('循环设置'!$F$5:$F$8,C24))="护盾",INDEX('动作配置'!$G$5:$G$28,INDEX('循环设置'!$F$5:$F$8,C24))="无伤害"),0,INDEX('动作配置'!$X$5:$X$28,INDEX('循环设置'!$F$5:$F$8,C24))*IF(OR(INDEX('动作配置'!$G$5:$G$28,INDEX('循环设置'!$F$5:$F$8,C24))="真实伤害",N24=0),1,0.9)))</x:f>
        <x:v>0</x:v>
      </x:c>
      <x:c r="T24" s="31" t="n">
        <x:f>IF(P24=1,INDEX($AO$5:$AR$5,1,C24),0)</x:f>
        <x:v>0</x:v>
      </x:c>
      <x:c r="U24" s="31" t="n">
        <x:f>IF(OR(Z24&lt;&gt;"执行",C24=5,N24&gt;0),0,INDEX('队伍面板'!$B$77:$E$77,1,C24)/10*(INDEX('动作配置'!$AB$5:$AB$28,E24)+L24*INDEX('动作配置'!$AB$5:$AB$28,INDEX('循环设置'!$F$5:$F$8,C24)))*(1+INDEX('队伍面板'!$B$69:$E$69,1,C24))*INDEX('队伍面板'!$B$54:$E$54,1,C24)*(1+INDEX('队伍面板'!$B$52:$E$52,1,C24))*(1+INDEX('队伍面板'!$B$53:$E$53,1,C24))*(INDEX('队伍面板'!$B$8:$E$8,1,C24)+20)/((INDEX('队伍面板'!$B$8:$E$8,1,C24)+20)+('循环设置'!$B$12+20)*MAX(0,1-INDEX('队伍面板'!$B$48:$E$48,1,C24)-INDEX('队伍面板'!$B$49:$E$49,1,C24)))*(1-MIN(0.9,MAX(-1,'循环设置'!$B$13-INDEX('队伍面板'!$B$50:$E$50,1,C24))))*(1+INDEX('队伍面板'!$B$51:$E$51,1,C24))*(1+INDEX('队伍面板'!$B$58:$E$58,1,C24))*(1-'循环设置'!$B$36))</x:f>
        <x:v>0</x:v>
      </x:c>
      <x:c r="V24" s="31" t="n">
        <x:f>IF(OR(Z24&lt;&gt;"执行",C24=5),0,(R24+S24+T24+U24)*INDEX('队伍面板'!$B$59:$E$59,1,C24))</x:f>
        <x:v>0</x:v>
      </x:c>
      <x:c r="W24" s="31" t="n">
        <x:f>SUM(R24:V24)</x:f>
        <x:v>2424.7427316580383</x:v>
      </x:c>
      <x:c r="X24" s="31" t="n">
        <x:f>MAX(0,Q24-W24)</x:f>
        <x:v>945975.8713594408</x:v>
      </x:c>
      <x:c r="Y24" s="31" t="n">
        <x:f>Y23+W24</x:f>
        <x:v>54024.128640559175</x:v>
      </x:c>
      <x:c r="Z24" s="23" t="str">
        <x:f>IF(B24&gt;'循环设置'!$B$18,"超出窗口",IF(Q24&lt;=0,"敌人已击败","执行"))</x:f>
        <x:v>执行</x:v>
      </x:c>
      <x:c r="AA24" s="23" t="n">
        <x:f>AA23+IF($C23=1,10000/'队伍面板'!B66,0)</x:f>
        <x:v>301.8740340030912</x:v>
      </x:c>
      <x:c r="AB24" s="23" t="n">
        <x:f>AB23+IF($C23=2,10000/'队伍面板'!C66,0)</x:f>
        <x:v>320.3239115393486</x:v>
      </x:c>
      <x:c r="AC24" s="23" t="n">
        <x:f>AC23+IF($C23=3,10000/'队伍面板'!D66,0)</x:f>
        <x:v>309.8046991176762</x:v>
      </x:c>
      <x:c r="AD24" s="23" t="n">
        <x:f>AD23+IF($C23=4,10000/'队伍面板'!E66,0)</x:f>
        <x:v>318.1633068621462</x:v>
      </x:c>
      <x:c r="AE24" s="23" t="n">
        <x:f>AE23+IF($C23=5,10000/'循环设置'!$B$17,0)</x:f>
        <x:v>400</x:v>
      </x:c>
      <x:c r="AF24" s="23" t="n">
        <x:f>IF(C23=1,M23,AF23)</x:f>
        <x:v>55</x:v>
      </x:c>
      <x:c r="AG24" s="23" t="n">
        <x:f>IF(C23=2,M23,AG23)</x:f>
        <x:v>35</x:v>
      </x:c>
      <x:c r="AH24" s="23" t="n">
        <x:f>IF(C23=3,M23,AH23)</x:f>
        <x:v>35</x:v>
      </x:c>
      <x:c r="AI24" s="23" t="n">
        <x:f>IF(C23=4,M23,AI23)</x:f>
        <x:v>35</x:v>
      </x:c>
      <x:c r="AJ24" s="23" t="n">
        <x:f>AJ23+IF(C23=1,1,0)</x:f>
        <x:v>4</x:v>
      </x:c>
      <x:c r="AK24" s="23" t="n">
        <x:f>AK23+IF(C23=2,1,0)</x:f>
        <x:v>4</x:v>
      </x:c>
      <x:c r="AL24" s="23" t="n">
        <x:f>AL23+IF(C23=3,1,0)</x:f>
        <x:v>4</x:v>
      </x:c>
      <x:c r="AM24" s="23" t="n">
        <x:f>AM23+IF(C23=4,1,0)</x:f>
        <x:v>4</x:v>
      </x:c>
      <x:c r="AN24" s="23" t="n">
        <x:f>AN23+IF(C23=5,1,0)</x:f>
        <x:v>3</x:v>
      </x:c>
      <x:c r="AO24" s="23"/>
      <x:c r="AP24" s="23"/>
      <x:c r="AQ24" s="23"/>
      <x:c r="AR24" s="23"/>
    </x:row>
    <x:row r="25">
      <x:c r="A25" s="23" t="n">
        <x:v>21</x:v>
      </x:c>
      <x:c r="B25" s="33" t="n">
        <x:f>MIN(AA25:AE25)</x:f>
        <x:v>309.8046991176762</x:v>
      </x:c>
      <x:c r="C25" s="23" t="n">
        <x:f>MATCH(B25,AA25:AE25,0)</x:f>
        <x:v>3</x:v>
      </x:c>
      <x:c r="D25" s="23" t="str">
        <x:f>IF(C25=5,"敌人",INDEX('队伍面板'!$B$7:$E$7,1,C25))</x:f>
        <x:v>艾丝妲</x:v>
      </x:c>
      <x:c r="E25" s="23" t="n">
        <x:f>IF(C25=5,0,IF(H25+INDEX('动作配置'!$O$5:$O$28,INDEX('循环设置'!$B$5:$D$8,C25,F25))&lt;0,INDEX('循环设置'!$E$5:$E$8,C25),INDEX('循环设置'!$B$5:$D$8,C25,F25)))</x:f>
        <x:v>13</x:v>
      </x:c>
      <x:c r="F25" s="23" t="n">
        <x:f>IF(C25=5,0,MOD(INDEX(AJ25:AM25,1,C25),3)+1)</x:f>
        <x:v>2</x:v>
      </x:c>
      <x:c r="G25" s="23" t="n">
        <x:f>IF(C25=5,"敌方回合",INDEX('动作配置'!$D$5:$D$28,E25))</x:f>
        <x:v>100901</x:v>
      </x:c>
      <x:c r="H25" s="23" t="n">
        <x:f>I24</x:f>
        <x:v>3</x:v>
      </x:c>
      <x:c r="I25" s="23" t="n">
        <x:f>IF(Z25&lt;&gt;"执行",H25,MIN('循环设置'!$B$20,H25+IF(C25=5,0,INDEX('动作配置'!$O$5:$O$28,E25)+L25*INDEX('动作配置'!$O$5:$O$28,INDEX('循环设置'!$F$5:$F$8,C25)))))</x:f>
        <x:v>4</x:v>
      </x:c>
      <x:c r="J25" s="31" t="n">
        <x:f>IF(C25=5,0,INDEX(AF25:AI25,1,C25))</x:f>
        <x:v>35</x:v>
      </x:c>
      <x:c r="K25" s="31" t="n">
        <x:f>IF(C25=5,0,MIN(INDEX('队伍面板'!$B$20:$E$20,1,C25),J25+INDEX('动作配置'!$N$5:$N$28,E25)*INDEX('队伍面板'!$B$72:$E$72,1,C25)))</x:f>
        <x:v>55</x:v>
      </x:c>
      <x:c r="L25" s="31" t="n">
        <x:f>IF(C25=5,0,IF(K25&gt;=INDEX('队伍面板'!$B$20:$E$20,1,C25),1,0))</x:f>
        <x:v>0</x:v>
      </x:c>
      <x:c r="M25" s="31" t="n">
        <x:f>IF(C25=5,0,IF(L25=1,INDEX('动作配置'!$N$5:$N$28,INDEX('循环设置'!$F$5:$F$8,C25))*INDEX('队伍面板'!$B$72:$E$72,1,C25),K25))</x:f>
        <x:v>55</x:v>
      </x:c>
      <x:c r="N25" s="31" t="n">
        <x:f>O24</x:f>
        <x:v>50</x:v>
      </x:c>
      <x:c r="O25" s="31" t="n">
        <x:f>IF(Z25&lt;&gt;"执行",N25,IF(C25=5,IF(N25=0,'循环设置'!$B$15,N25),MAX(0,N25-INDEX('动作配置'!$AB$5:$AB$28,E25)-L25*INDEX('动作配置'!$AB$5:$AB$28,INDEX('循环设置'!$F$5:$F$8,C25)))))</x:f>
        <x:v>40</x:v>
      </x:c>
      <x:c r="P25" s="31" t="n">
        <x:f>IF(AND(C25&lt;5,N25&gt;0,O25=0,Z25="执行"),1,0)</x:f>
        <x:v>0</x:v>
      </x:c>
      <x:c r="Q25" s="31" t="n">
        <x:f>X24</x:f>
        <x:v>945975.8713594408</x:v>
      </x:c>
      <x:c r="R25" s="31" t="n">
        <x:f>IF(OR(Z25&lt;&gt;"执行",C25=5),0,IF(OR(INDEX('动作配置'!$G$5:$G$28,E25)="治疗",INDEX('动作配置'!$G$5:$G$28,E25)="护盾",INDEX('动作配置'!$G$5:$G$28,E25)="无伤害"),0,INDEX('动作配置'!$X$5:$X$28,E25)*IF(OR(INDEX('动作配置'!$G$5:$G$28,E25)="真实伤害",N25=0),1,0.9)))</x:f>
        <x:v>1639.634354166612</x:v>
      </x:c>
      <x:c r="S25" s="31" t="n">
        <x:f>IF(OR(Z25&lt;&gt;"执行",C25=5,L25=0),0,IF(OR(INDEX('动作配置'!$G$5:$G$28,INDEX('循环设置'!$F$5:$F$8,C25))="治疗",INDEX('动作配置'!$G$5:$G$28,INDEX('循环设置'!$F$5:$F$8,C25))="护盾",INDEX('动作配置'!$G$5:$G$28,INDEX('循环设置'!$F$5:$F$8,C25))="无伤害"),0,INDEX('动作配置'!$X$5:$X$28,INDEX('循环设置'!$F$5:$F$8,C25))*IF(OR(INDEX('动作配置'!$G$5:$G$28,INDEX('循环设置'!$F$5:$F$8,C25))="真实伤害",N25=0),1,0.9)))</x:f>
        <x:v>0</x:v>
      </x:c>
      <x:c r="T25" s="31" t="n">
        <x:f>IF(P25=1,INDEX($AO$5:$AR$5,1,C25),0)</x:f>
        <x:v>0</x:v>
      </x:c>
      <x:c r="U25" s="31" t="n">
        <x:f>IF(OR(Z25&lt;&gt;"执行",C25=5,N25&gt;0),0,INDEX('队伍面板'!$B$77:$E$77,1,C25)/10*(INDEX('动作配置'!$AB$5:$AB$28,E25)+L25*INDEX('动作配置'!$AB$5:$AB$28,INDEX('循环设置'!$F$5:$F$8,C25)))*(1+INDEX('队伍面板'!$B$69:$E$69,1,C25))*INDEX('队伍面板'!$B$54:$E$54,1,C25)*(1+INDEX('队伍面板'!$B$52:$E$52,1,C25))*(1+INDEX('队伍面板'!$B$53:$E$53,1,C25))*(INDEX('队伍面板'!$B$8:$E$8,1,C25)+20)/((INDEX('队伍面板'!$B$8:$E$8,1,C25)+20)+('循环设置'!$B$12+20)*MAX(0,1-INDEX('队伍面板'!$B$48:$E$48,1,C25)-INDEX('队伍面板'!$B$49:$E$49,1,C25)))*(1-MIN(0.9,MAX(-1,'循环设置'!$B$13-INDEX('队伍面板'!$B$50:$E$50,1,C25))))*(1+INDEX('队伍面板'!$B$51:$E$51,1,C25))*(1+INDEX('队伍面板'!$B$58:$E$58,1,C25))*(1-'循环设置'!$B$36))</x:f>
        <x:v>0</x:v>
      </x:c>
      <x:c r="V25" s="31" t="n">
        <x:f>IF(OR(Z25&lt;&gt;"执行",C25=5),0,(R25+S25+T25+U25)*INDEX('队伍面板'!$B$59:$E$59,1,C25))</x:f>
        <x:v>0</x:v>
      </x:c>
      <x:c r="W25" s="31" t="n">
        <x:f>SUM(R25:V25)</x:f>
        <x:v>1639.634354166612</x:v>
      </x:c>
      <x:c r="X25" s="31" t="n">
        <x:f>MAX(0,Q25-W25)</x:f>
        <x:v>944336.2370052743</x:v>
      </x:c>
      <x:c r="Y25" s="31" t="n">
        <x:f>Y24+W25</x:f>
        <x:v>55663.76299472579</x:v>
      </x:c>
      <x:c r="Z25" s="23" t="str">
        <x:f>IF(B25&gt;'循环设置'!$B$18,"超出窗口",IF(Q25&lt;=0,"敌人已击败","执行"))</x:f>
        <x:v>执行</x:v>
      </x:c>
      <x:c r="AA25" s="23" t="n">
        <x:f>AA24+IF($C24=1,10000/'队伍面板'!B66,0)</x:f>
        <x:v>362.2488408037094</x:v>
      </x:c>
      <x:c r="AB25" s="23" t="n">
        <x:f>AB24+IF($C24=2,10000/'队伍面板'!C66,0)</x:f>
        <x:v>320.3239115393486</x:v>
      </x:c>
      <x:c r="AC25" s="23" t="n">
        <x:f>AC24+IF($C24=3,10000/'队伍面板'!D66,0)</x:f>
        <x:v>309.8046991176762</x:v>
      </x:c>
      <x:c r="AD25" s="23" t="n">
        <x:f>AD24+IF($C24=4,10000/'队伍面板'!E66,0)</x:f>
        <x:v>318.1633068621462</x:v>
      </x:c>
      <x:c r="AE25" s="23" t="n">
        <x:f>AE24+IF($C24=5,10000/'循环设置'!$B$17,0)</x:f>
        <x:v>400</x:v>
      </x:c>
      <x:c r="AF25" s="23" t="n">
        <x:f>IF(C24=1,M24,AF24)</x:f>
        <x:v>75</x:v>
      </x:c>
      <x:c r="AG25" s="23" t="n">
        <x:f>IF(C24=2,M24,AG24)</x:f>
        <x:v>35</x:v>
      </x:c>
      <x:c r="AH25" s="23" t="n">
        <x:f>IF(C24=3,M24,AH24)</x:f>
        <x:v>35</x:v>
      </x:c>
      <x:c r="AI25" s="23" t="n">
        <x:f>IF(C24=4,M24,AI24)</x:f>
        <x:v>35</x:v>
      </x:c>
      <x:c r="AJ25" s="23" t="n">
        <x:f>AJ24+IF(C24=1,1,0)</x:f>
        <x:v>5</x:v>
      </x:c>
      <x:c r="AK25" s="23" t="n">
        <x:f>AK24+IF(C24=2,1,0)</x:f>
        <x:v>4</x:v>
      </x:c>
      <x:c r="AL25" s="23" t="n">
        <x:f>AL24+IF(C24=3,1,0)</x:f>
        <x:v>4</x:v>
      </x:c>
      <x:c r="AM25" s="23" t="n">
        <x:f>AM24+IF(C24=4,1,0)</x:f>
        <x:v>4</x:v>
      </x:c>
      <x:c r="AN25" s="23" t="n">
        <x:f>AN24+IF(C24=5,1,0)</x:f>
        <x:v>3</x:v>
      </x:c>
      <x:c r="AO25" s="23"/>
      <x:c r="AP25" s="23"/>
      <x:c r="AQ25" s="23"/>
      <x:c r="AR25" s="23"/>
    </x:row>
    <x:row r="26">
      <x:c r="A26" s="23" t="n">
        <x:v>22</x:v>
      </x:c>
      <x:c r="B26" s="33" t="n">
        <x:f>MIN(AA26:AE26)</x:f>
        <x:v>318.1633068621462</x:v>
      </x:c>
      <x:c r="C26" s="23" t="n">
        <x:f>MATCH(B26,AA26:AE26,0)</x:f>
        <x:v>4</x:v>
      </x:c>
      <x:c r="D26" s="23" t="str">
        <x:f>IF(C26=5,"敌人",INDEX('队伍面板'!$B$7:$E$7,1,C26))</x:f>
        <x:v>阿兰</x:v>
      </x:c>
      <x:c r="E26" s="23" t="n">
        <x:f>IF(C26=5,0,IF(H26+INDEX('动作配置'!$O$5:$O$28,INDEX('循环设置'!$B$5:$D$8,C26,F26))&lt;0,INDEX('循环设置'!$E$5:$E$8,C26),INDEX('循环设置'!$B$5:$D$8,C26,F26)))</x:f>
        <x:v>19</x:v>
      </x:c>
      <x:c r="F26" s="23" t="n">
        <x:f>IF(C26=5,0,MOD(INDEX(AJ26:AM26,1,C26),3)+1)</x:f>
        <x:v>2</x:v>
      </x:c>
      <x:c r="G26" s="23" t="n">
        <x:f>IF(C26=5,"敌方回合",INDEX('动作配置'!$D$5:$D$28,E26))</x:f>
        <x:v>100801</x:v>
      </x:c>
      <x:c r="H26" s="23" t="n">
        <x:f>I25</x:f>
        <x:v>4</x:v>
      </x:c>
      <x:c r="I26" s="23" t="n">
        <x:f>IF(Z26&lt;&gt;"执行",H26,MIN('循环设置'!$B$20,H26+IF(C26=5,0,INDEX('动作配置'!$O$5:$O$28,E26)+L26*INDEX('动作配置'!$O$5:$O$28,INDEX('循环设置'!$F$5:$F$8,C26)))))</x:f>
        <x:v>5</x:v>
      </x:c>
      <x:c r="J26" s="31" t="n">
        <x:f>IF(C26=5,0,INDEX(AF26:AI26,1,C26))</x:f>
        <x:v>35</x:v>
      </x:c>
      <x:c r="K26" s="31" t="n">
        <x:f>IF(C26=5,0,MIN(INDEX('队伍面板'!$B$20:$E$20,1,C26),J26+INDEX('动作配置'!$N$5:$N$28,E26)*INDEX('队伍面板'!$B$72:$E$72,1,C26)))</x:f>
        <x:v>55</x:v>
      </x:c>
      <x:c r="L26" s="31" t="n">
        <x:f>IF(C26=5,0,IF(K26&gt;=INDEX('队伍面板'!$B$20:$E$20,1,C26),1,0))</x:f>
        <x:v>0</x:v>
      </x:c>
      <x:c r="M26" s="31" t="n">
        <x:f>IF(C26=5,0,IF(L26=1,INDEX('动作配置'!$N$5:$N$28,INDEX('循环设置'!$F$5:$F$8,C26))*INDEX('队伍面板'!$B$72:$E$72,1,C26),K26))</x:f>
        <x:v>55</x:v>
      </x:c>
      <x:c r="N26" s="31" t="n">
        <x:f>O25</x:f>
        <x:v>40</x:v>
      </x:c>
      <x:c r="O26" s="31" t="n">
        <x:f>IF(Z26&lt;&gt;"执行",N26,IF(C26=5,IF(N26=0,'循环设置'!$B$15,N26),MAX(0,N26-INDEX('动作配置'!$AB$5:$AB$28,E26)-L26*INDEX('动作配置'!$AB$5:$AB$28,INDEX('循环设置'!$F$5:$F$8,C26)))))</x:f>
        <x:v>30</x:v>
      </x:c>
      <x:c r="P26" s="31" t="n">
        <x:f>IF(AND(C26&lt;5,N26&gt;0,O26=0,Z26="执行"),1,0)</x:f>
        <x:v>0</x:v>
      </x:c>
      <x:c r="Q26" s="31" t="n">
        <x:f>X25</x:f>
        <x:v>944336.2370052743</x:v>
      </x:c>
      <x:c r="R26" s="31" t="n">
        <x:f>IF(OR(Z26&lt;&gt;"执行",C26=5),0,IF(OR(INDEX('动作配置'!$G$5:$G$28,E26)="治疗",INDEX('动作配置'!$G$5:$G$28,E26)="护盾",INDEX('动作配置'!$G$5:$G$28,E26)="无伤害"),0,INDEX('动作配置'!$X$5:$X$28,E26)*IF(OR(INDEX('动作配置'!$G$5:$G$28,E26)="真实伤害",N26=0),1,0.9)))</x:f>
        <x:v>1558.3004987239597</x:v>
      </x:c>
      <x:c r="S26" s="31" t="n">
        <x:f>IF(OR(Z26&lt;&gt;"执行",C26=5,L26=0),0,IF(OR(INDEX('动作配置'!$G$5:$G$28,INDEX('循环设置'!$F$5:$F$8,C26))="治疗",INDEX('动作配置'!$G$5:$G$28,INDEX('循环设置'!$F$5:$F$8,C26))="护盾",INDEX('动作配置'!$G$5:$G$28,INDEX('循环设置'!$F$5:$F$8,C26))="无伤害"),0,INDEX('动作配置'!$X$5:$X$28,INDEX('循环设置'!$F$5:$F$8,C26))*IF(OR(INDEX('动作配置'!$G$5:$G$28,INDEX('循环设置'!$F$5:$F$8,C26))="真实伤害",N26=0),1,0.9)))</x:f>
        <x:v>0</x:v>
      </x:c>
      <x:c r="T26" s="31" t="n">
        <x:f>IF(P26=1,INDEX($AO$5:$AR$5,1,C26),0)</x:f>
        <x:v>0</x:v>
      </x:c>
      <x:c r="U26" s="31" t="n">
        <x:f>IF(OR(Z26&lt;&gt;"执行",C26=5,N26&gt;0),0,INDEX('队伍面板'!$B$77:$E$77,1,C26)/10*(INDEX('动作配置'!$AB$5:$AB$28,E26)+L26*INDEX('动作配置'!$AB$5:$AB$28,INDEX('循环设置'!$F$5:$F$8,C26)))*(1+INDEX('队伍面板'!$B$69:$E$69,1,C26))*INDEX('队伍面板'!$B$54:$E$54,1,C26)*(1+INDEX('队伍面板'!$B$52:$E$52,1,C26))*(1+INDEX('队伍面板'!$B$53:$E$53,1,C26))*(INDEX('队伍面板'!$B$8:$E$8,1,C26)+20)/((INDEX('队伍面板'!$B$8:$E$8,1,C26)+20)+('循环设置'!$B$12+20)*MAX(0,1-INDEX('队伍面板'!$B$48:$E$48,1,C26)-INDEX('队伍面板'!$B$49:$E$49,1,C26)))*(1-MIN(0.9,MAX(-1,'循环设置'!$B$13-INDEX('队伍面板'!$B$50:$E$50,1,C26))))*(1+INDEX('队伍面板'!$B$51:$E$51,1,C26))*(1+INDEX('队伍面板'!$B$58:$E$58,1,C26))*(1-'循环设置'!$B$36))</x:f>
        <x:v>0</x:v>
      </x:c>
      <x:c r="V26" s="31" t="n">
        <x:f>IF(OR(Z26&lt;&gt;"执行",C26=5),0,(R26+S26+T26+U26)*INDEX('队伍面板'!$B$59:$E$59,1,C26))</x:f>
        <x:v>0</x:v>
      </x:c>
      <x:c r="W26" s="31" t="n">
        <x:f>SUM(R26:V26)</x:f>
        <x:v>1558.3004987239597</x:v>
      </x:c>
      <x:c r="X26" s="31" t="n">
        <x:f>MAX(0,Q26-W26)</x:f>
        <x:v>942777.9365065503</x:v>
      </x:c>
      <x:c r="Y26" s="31" t="n">
        <x:f>Y25+W26</x:f>
        <x:v>57222.06349344975</x:v>
      </x:c>
      <x:c r="Z26" s="23" t="str">
        <x:f>IF(B26&gt;'循环设置'!$B$18,"超出窗口",IF(Q26&lt;=0,"敌人已击败","执行"))</x:f>
        <x:v>执行</x:v>
      </x:c>
      <x:c r="AA26" s="23" t="n">
        <x:f>AA25+IF($C25=1,10000/'队伍面板'!B66,0)</x:f>
        <x:v>362.2488408037094</x:v>
      </x:c>
      <x:c r="AB26" s="23" t="n">
        <x:f>AB25+IF($C25=2,10000/'队伍面板'!C66,0)</x:f>
        <x:v>320.3239115393486</x:v>
      </x:c>
      <x:c r="AC26" s="23" t="n">
        <x:f>AC25+IF($C25=3,10000/'队伍面板'!D66,0)</x:f>
        <x:v>371.7656389412114</x:v>
      </x:c>
      <x:c r="AD26" s="23" t="n">
        <x:f>AD25+IF($C25=4,10000/'队伍面板'!E66,0)</x:f>
        <x:v>318.1633068621462</x:v>
      </x:c>
      <x:c r="AE26" s="23" t="n">
        <x:f>AE25+IF($C25=5,10000/'循环设置'!$B$17,0)</x:f>
        <x:v>400</x:v>
      </x:c>
      <x:c r="AF26" s="23" t="n">
        <x:f>IF(C25=1,M25,AF25)</x:f>
        <x:v>75</x:v>
      </x:c>
      <x:c r="AG26" s="23" t="n">
        <x:f>IF(C25=2,M25,AG25)</x:f>
        <x:v>35</x:v>
      </x:c>
      <x:c r="AH26" s="23" t="n">
        <x:f>IF(C25=3,M25,AH25)</x:f>
        <x:v>55</x:v>
      </x:c>
      <x:c r="AI26" s="23" t="n">
        <x:f>IF(C25=4,M25,AI25)</x:f>
        <x:v>35</x:v>
      </x:c>
      <x:c r="AJ26" s="23" t="n">
        <x:f>AJ25+IF(C25=1,1,0)</x:f>
        <x:v>5</x:v>
      </x:c>
      <x:c r="AK26" s="23" t="n">
        <x:f>AK25+IF(C25=2,1,0)</x:f>
        <x:v>4</x:v>
      </x:c>
      <x:c r="AL26" s="23" t="n">
        <x:f>AL25+IF(C25=3,1,0)</x:f>
        <x:v>5</x:v>
      </x:c>
      <x:c r="AM26" s="23" t="n">
        <x:f>AM25+IF(C25=4,1,0)</x:f>
        <x:v>4</x:v>
      </x:c>
      <x:c r="AN26" s="23" t="n">
        <x:f>AN25+IF(C25=5,1,0)</x:f>
        <x:v>3</x:v>
      </x:c>
      <x:c r="AO26" s="23"/>
      <x:c r="AP26" s="23"/>
      <x:c r="AQ26" s="23"/>
      <x:c r="AR26" s="23"/>
    </x:row>
    <x:row r="27">
      <x:c r="A27" s="23" t="n">
        <x:v>23</x:v>
      </x:c>
      <x:c r="B27" s="33" t="n">
        <x:f>MIN(AA27:AE27)</x:f>
        <x:v>320.3239115393486</x:v>
      </x:c>
      <x:c r="C27" s="23" t="n">
        <x:f>MATCH(B27,AA27:AE27,0)</x:f>
        <x:v>2</x:v>
      </x:c>
      <x:c r="D27" s="23" t="str">
        <x:f>IF(C27=5,"敌人",INDEX('队伍面板'!$B$7:$E$7,1,C27))</x:f>
        <x:v>三月七（存护）</x:v>
      </x:c>
      <x:c r="E27" s="23" t="n">
        <x:f>IF(C27=5,0,IF(H27+INDEX('动作配置'!$O$5:$O$28,INDEX('循环设置'!$B$5:$D$8,C27,F27))&lt;0,INDEX('循环设置'!$E$5:$E$8,C27),INDEX('循环设置'!$B$5:$D$8,C27,F27)))</x:f>
        <x:v>7</x:v>
      </x:c>
      <x:c r="F27" s="23" t="n">
        <x:f>IF(C27=5,0,MOD(INDEX(AJ27:AM27,1,C27),3)+1)</x:f>
        <x:v>2</x:v>
      </x:c>
      <x:c r="G27" s="23" t="n">
        <x:f>IF(C27=5,"敌方回合",INDEX('动作配置'!$D$5:$D$28,E27))</x:f>
        <x:v>100101</x:v>
      </x:c>
      <x:c r="H27" s="23" t="n">
        <x:f>I26</x:f>
        <x:v>5</x:v>
      </x:c>
      <x:c r="I27" s="23" t="n">
        <x:f>IF(Z27&lt;&gt;"执行",H27,MIN('循环设置'!$B$20,H27+IF(C27=5,0,INDEX('动作配置'!$O$5:$O$28,E27)+L27*INDEX('动作配置'!$O$5:$O$28,INDEX('循环设置'!$F$5:$F$8,C27)))))</x:f>
        <x:v>5</x:v>
      </x:c>
      <x:c r="J27" s="31" t="n">
        <x:f>IF(C27=5,0,INDEX(AF27:AI27,1,C27))</x:f>
        <x:v>35</x:v>
      </x:c>
      <x:c r="K27" s="31" t="n">
        <x:f>IF(C27=5,0,MIN(INDEX('队伍面板'!$B$20:$E$20,1,C27),J27+INDEX('动作配置'!$N$5:$N$28,E27)*INDEX('队伍面板'!$B$72:$E$72,1,C27)))</x:f>
        <x:v>55</x:v>
      </x:c>
      <x:c r="L27" s="31" t="n">
        <x:f>IF(C27=5,0,IF(K27&gt;=INDEX('队伍面板'!$B$20:$E$20,1,C27),1,0))</x:f>
        <x:v>0</x:v>
      </x:c>
      <x:c r="M27" s="31" t="n">
        <x:f>IF(C27=5,0,IF(L27=1,INDEX('动作配置'!$N$5:$N$28,INDEX('循环设置'!$F$5:$F$8,C27))*INDEX('队伍面板'!$B$72:$E$72,1,C27),K27))</x:f>
        <x:v>55</x:v>
      </x:c>
      <x:c r="N27" s="31" t="n">
        <x:f>O26</x:f>
        <x:v>30</x:v>
      </x:c>
      <x:c r="O27" s="31" t="n">
        <x:f>IF(Z27&lt;&gt;"执行",N27,IF(C27=5,IF(N27=0,'循环设置'!$B$15,N27),MAX(0,N27-INDEX('动作配置'!$AB$5:$AB$28,E27)-L27*INDEX('动作配置'!$AB$5:$AB$28,INDEX('循环设置'!$F$5:$F$8,C27)))))</x:f>
        <x:v>20</x:v>
      </x:c>
      <x:c r="P27" s="31" t="n">
        <x:f>IF(AND(C27&lt;5,N27&gt;0,O27=0,Z27="执行"),1,0)</x:f>
        <x:v>0</x:v>
      </x:c>
      <x:c r="Q27" s="31" t="n">
        <x:f>X26</x:f>
        <x:v>942777.9365065503</x:v>
      </x:c>
      <x:c r="R27" s="31" t="n">
        <x:f>IF(OR(Z27&lt;&gt;"执行",C27=5),0,IF(OR(INDEX('动作配置'!$G$5:$G$28,E27)="治疗",INDEX('动作配置'!$G$5:$G$28,E27)="护盾",INDEX('动作配置'!$G$5:$G$28,E27)="无伤害"),0,INDEX('动作配置'!$X$5:$X$28,E27)*IF(OR(INDEX('动作配置'!$G$5:$G$28,E27)="真实伤害",N27=0),1,0.9)))</x:f>
        <x:v>1748.8151860478338</x:v>
      </x:c>
      <x:c r="S27" s="31" t="n">
        <x:f>IF(OR(Z27&lt;&gt;"执行",C27=5,L27=0),0,IF(OR(INDEX('动作配置'!$G$5:$G$28,INDEX('循环设置'!$F$5:$F$8,C27))="治疗",INDEX('动作配置'!$G$5:$G$28,INDEX('循环设置'!$F$5:$F$8,C27))="护盾",INDEX('动作配置'!$G$5:$G$28,INDEX('循环设置'!$F$5:$F$8,C27))="无伤害"),0,INDEX('动作配置'!$X$5:$X$28,INDEX('循环设置'!$F$5:$F$8,C27))*IF(OR(INDEX('动作配置'!$G$5:$G$28,INDEX('循环设置'!$F$5:$F$8,C27))="真实伤害",N27=0),1,0.9)))</x:f>
        <x:v>0</x:v>
      </x:c>
      <x:c r="T27" s="31" t="n">
        <x:f>IF(P27=1,INDEX($AO$5:$AR$5,1,C27),0)</x:f>
        <x:v>0</x:v>
      </x:c>
      <x:c r="U27" s="31" t="n">
        <x:f>IF(OR(Z27&lt;&gt;"执行",C27=5,N27&gt;0),0,INDEX('队伍面板'!$B$77:$E$77,1,C27)/10*(INDEX('动作配置'!$AB$5:$AB$28,E27)+L27*INDEX('动作配置'!$AB$5:$AB$28,INDEX('循环设置'!$F$5:$F$8,C27)))*(1+INDEX('队伍面板'!$B$69:$E$69,1,C27))*INDEX('队伍面板'!$B$54:$E$54,1,C27)*(1+INDEX('队伍面板'!$B$52:$E$52,1,C27))*(1+INDEX('队伍面板'!$B$53:$E$53,1,C27))*(INDEX('队伍面板'!$B$8:$E$8,1,C27)+20)/((INDEX('队伍面板'!$B$8:$E$8,1,C27)+20)+('循环设置'!$B$12+20)*MAX(0,1-INDEX('队伍面板'!$B$48:$E$48,1,C27)-INDEX('队伍面板'!$B$49:$E$49,1,C27)))*(1-MIN(0.9,MAX(-1,'循环设置'!$B$13-INDEX('队伍面板'!$B$50:$E$50,1,C27))))*(1+INDEX('队伍面板'!$B$51:$E$51,1,C27))*(1+INDEX('队伍面板'!$B$58:$E$58,1,C27))*(1-'循环设置'!$B$36))</x:f>
        <x:v>0</x:v>
      </x:c>
      <x:c r="V27" s="31" t="n">
        <x:f>IF(OR(Z27&lt;&gt;"执行",C27=5),0,(R27+S27+T27+U27)*INDEX('队伍面板'!$B$59:$E$59,1,C27))</x:f>
        <x:v>0</x:v>
      </x:c>
      <x:c r="W27" s="31" t="n">
        <x:f>SUM(R27:V27)</x:f>
        <x:v>1748.8151860478338</x:v>
      </x:c>
      <x:c r="X27" s="31" t="n">
        <x:f>MAX(0,Q27-W27)</x:f>
        <x:v>941029.1213205025</x:v>
      </x:c>
      <x:c r="Y27" s="31" t="n">
        <x:f>Y26+W27</x:f>
        <x:v>58970.87867949758</x:v>
      </x:c>
      <x:c r="Z27" s="23" t="str">
        <x:f>IF(B27&gt;'循环设置'!$B$18,"超出窗口",IF(Q27&lt;=0,"敌人已击败","执行"))</x:f>
        <x:v>执行</x:v>
      </x:c>
      <x:c r="AA27" s="23" t="n">
        <x:f>AA26+IF($C26=1,10000/'队伍面板'!B66,0)</x:f>
        <x:v>362.2488408037094</x:v>
      </x:c>
      <x:c r="AB27" s="23" t="n">
        <x:f>AB26+IF($C26=2,10000/'队伍面板'!C66,0)</x:f>
        <x:v>320.3239115393486</x:v>
      </x:c>
      <x:c r="AC27" s="23" t="n">
        <x:f>AC26+IF($C26=3,10000/'队伍面板'!D66,0)</x:f>
        <x:v>371.7656389412114</x:v>
      </x:c>
      <x:c r="AD27" s="23" t="n">
        <x:f>AD26+IF($C26=4,10000/'队伍面板'!E66,0)</x:f>
        <x:v>381.79596823457547</x:v>
      </x:c>
      <x:c r="AE27" s="23" t="n">
        <x:f>AE26+IF($C26=5,10000/'循环设置'!$B$17,0)</x:f>
        <x:v>400</x:v>
      </x:c>
      <x:c r="AF27" s="23" t="n">
        <x:f>IF(C26=1,M26,AF26)</x:f>
        <x:v>75</x:v>
      </x:c>
      <x:c r="AG27" s="23" t="n">
        <x:f>IF(C26=2,M26,AG26)</x:f>
        <x:v>35</x:v>
      </x:c>
      <x:c r="AH27" s="23" t="n">
        <x:f>IF(C26=3,M26,AH26)</x:f>
        <x:v>55</x:v>
      </x:c>
      <x:c r="AI27" s="23" t="n">
        <x:f>IF(C26=4,M26,AI26)</x:f>
        <x:v>55</x:v>
      </x:c>
      <x:c r="AJ27" s="23" t="n">
        <x:f>AJ26+IF(C26=1,1,0)</x:f>
        <x:v>5</x:v>
      </x:c>
      <x:c r="AK27" s="23" t="n">
        <x:f>AK26+IF(C26=2,1,0)</x:f>
        <x:v>4</x:v>
      </x:c>
      <x:c r="AL27" s="23" t="n">
        <x:f>AL26+IF(C26=3,1,0)</x:f>
        <x:v>5</x:v>
      </x:c>
      <x:c r="AM27" s="23" t="n">
        <x:f>AM26+IF(C26=4,1,0)</x:f>
        <x:v>5</x:v>
      </x:c>
      <x:c r="AN27" s="23" t="n">
        <x:f>AN26+IF(C26=5,1,0)</x:f>
        <x:v>3</x:v>
      </x:c>
      <x:c r="AO27" s="23"/>
      <x:c r="AP27" s="23"/>
      <x:c r="AQ27" s="23"/>
      <x:c r="AR27" s="23"/>
    </x:row>
    <x:row r="28">
      <x:c r="A28" s="23" t="n">
        <x:v>24</x:v>
      </x:c>
      <x:c r="B28" s="33" t="n">
        <x:f>MIN(AA28:AE28)</x:f>
        <x:v>362.2488408037094</x:v>
      </x:c>
      <x:c r="C28" s="23" t="n">
        <x:f>MATCH(B28,AA28:AE28,0)</x:f>
        <x:v>1</x:v>
      </x:c>
      <x:c r="D28" s="23" t="str">
        <x:f>IF(C28=5,"敌人",INDEX('队伍面板'!$B$7:$E$7,1,C28))</x:f>
        <x:v>丹恒</x:v>
      </x:c>
      <x:c r="E28" s="23" t="n">
        <x:f>IF(C28=5,0,IF(H28+INDEX('动作配置'!$O$5:$O$28,INDEX('循环设置'!$B$5:$D$8,C28,F28))&lt;0,INDEX('循环设置'!$E$5:$E$8,C28),INDEX('循环设置'!$B$5:$D$8,C28,F28)))</x:f>
        <x:v>1</x:v>
      </x:c>
      <x:c r="F28" s="23" t="n">
        <x:f>IF(C28=5,0,MOD(INDEX(AJ28:AM28,1,C28),3)+1)</x:f>
        <x:v>3</x:v>
      </x:c>
      <x:c r="G28" s="23" t="n">
        <x:f>IF(C28=5,"敌方回合",INDEX('动作配置'!$D$5:$D$28,E28))</x:f>
        <x:v>100201</x:v>
      </x:c>
      <x:c r="H28" s="23" t="n">
        <x:f>I27</x:f>
        <x:v>5</x:v>
      </x:c>
      <x:c r="I28" s="23" t="n">
        <x:f>IF(Z28&lt;&gt;"执行",H28,MIN('循环设置'!$B$20,H28+IF(C28=5,0,INDEX('动作配置'!$O$5:$O$28,E28)+L28*INDEX('动作配置'!$O$5:$O$28,INDEX('循环设置'!$F$5:$F$8,C28)))))</x:f>
        <x:v>5</x:v>
      </x:c>
      <x:c r="J28" s="31" t="n">
        <x:f>IF(C28=5,0,INDEX(AF28:AI28,1,C28))</x:f>
        <x:v>75</x:v>
      </x:c>
      <x:c r="K28" s="31" t="n">
        <x:f>IF(C28=5,0,MIN(INDEX('队伍面板'!$B$20:$E$20,1,C28),J28+INDEX('动作配置'!$N$5:$N$28,E28)*INDEX('队伍面板'!$B$72:$E$72,1,C28)))</x:f>
        <x:v>95</x:v>
      </x:c>
      <x:c r="L28" s="31" t="n">
        <x:f>IF(C28=5,0,IF(K28&gt;=INDEX('队伍面板'!$B$20:$E$20,1,C28),1,0))</x:f>
        <x:v>0</x:v>
      </x:c>
      <x:c r="M28" s="31" t="n">
        <x:f>IF(C28=5,0,IF(L28=1,INDEX('动作配置'!$N$5:$N$28,INDEX('循环设置'!$F$5:$F$8,C28))*INDEX('队伍面板'!$B$72:$E$72,1,C28),K28))</x:f>
        <x:v>95</x:v>
      </x:c>
      <x:c r="N28" s="31" t="n">
        <x:f>O27</x:f>
        <x:v>20</x:v>
      </x:c>
      <x:c r="O28" s="31" t="n">
        <x:f>IF(Z28&lt;&gt;"执行",N28,IF(C28=5,IF(N28=0,'循环设置'!$B$15,N28),MAX(0,N28-INDEX('动作配置'!$AB$5:$AB$28,E28)-L28*INDEX('动作配置'!$AB$5:$AB$28,INDEX('循环设置'!$F$5:$F$8,C28)))))</x:f>
        <x:v>10</x:v>
      </x:c>
      <x:c r="P28" s="31" t="n">
        <x:f>IF(AND(C28&lt;5,N28&gt;0,O28=0,Z28="执行"),1,0)</x:f>
        <x:v>0</x:v>
      </x:c>
      <x:c r="Q28" s="31" t="n">
        <x:f>X27</x:f>
        <x:v>941029.1213205025</x:v>
      </x:c>
      <x:c r="R28" s="31" t="n">
        <x:f>IF(OR(Z28&lt;&gt;"执行",C28=5),0,IF(OR(INDEX('动作配置'!$G$5:$G$28,E28)="治疗",INDEX('动作配置'!$G$5:$G$28,E28)="护盾",INDEX('动作配置'!$G$5:$G$28,E28)="无伤害"),0,INDEX('动作配置'!$X$5:$X$28,E28)*IF(OR(INDEX('动作配置'!$G$5:$G$28,E28)="真实伤害",N28=0),1,0.9)))</x:f>
        <x:v>2424.7427316580383</x:v>
      </x:c>
      <x:c r="S28" s="31" t="n">
        <x:f>IF(OR(Z28&lt;&gt;"执行",C28=5,L28=0),0,IF(OR(INDEX('动作配置'!$G$5:$G$28,INDEX('循环设置'!$F$5:$F$8,C28))="治疗",INDEX('动作配置'!$G$5:$G$28,INDEX('循环设置'!$F$5:$F$8,C28))="护盾",INDEX('动作配置'!$G$5:$G$28,INDEX('循环设置'!$F$5:$F$8,C28))="无伤害"),0,INDEX('动作配置'!$X$5:$X$28,INDEX('循环设置'!$F$5:$F$8,C28))*IF(OR(INDEX('动作配置'!$G$5:$G$28,INDEX('循环设置'!$F$5:$F$8,C28))="真实伤害",N28=0),1,0.9)))</x:f>
        <x:v>0</x:v>
      </x:c>
      <x:c r="T28" s="31" t="n">
        <x:f>IF(P28=1,INDEX($AO$5:$AR$5,1,C28),0)</x:f>
        <x:v>0</x:v>
      </x:c>
      <x:c r="U28" s="31" t="n">
        <x:f>IF(OR(Z28&lt;&gt;"执行",C28=5,N28&gt;0),0,INDEX('队伍面板'!$B$77:$E$77,1,C28)/10*(INDEX('动作配置'!$AB$5:$AB$28,E28)+L28*INDEX('动作配置'!$AB$5:$AB$28,INDEX('循环设置'!$F$5:$F$8,C28)))*(1+INDEX('队伍面板'!$B$69:$E$69,1,C28))*INDEX('队伍面板'!$B$54:$E$54,1,C28)*(1+INDEX('队伍面板'!$B$52:$E$52,1,C28))*(1+INDEX('队伍面板'!$B$53:$E$53,1,C28))*(INDEX('队伍面板'!$B$8:$E$8,1,C28)+20)/((INDEX('队伍面板'!$B$8:$E$8,1,C28)+20)+('循环设置'!$B$12+20)*MAX(0,1-INDEX('队伍面板'!$B$48:$E$48,1,C28)-INDEX('队伍面板'!$B$49:$E$49,1,C28)))*(1-MIN(0.9,MAX(-1,'循环设置'!$B$13-INDEX('队伍面板'!$B$50:$E$50,1,C28))))*(1+INDEX('队伍面板'!$B$51:$E$51,1,C28))*(1+INDEX('队伍面板'!$B$58:$E$58,1,C28))*(1-'循环设置'!$B$36))</x:f>
        <x:v>0</x:v>
      </x:c>
      <x:c r="V28" s="31" t="n">
        <x:f>IF(OR(Z28&lt;&gt;"执行",C28=5),0,(R28+S28+T28+U28)*INDEX('队伍面板'!$B$59:$E$59,1,C28))</x:f>
        <x:v>0</x:v>
      </x:c>
      <x:c r="W28" s="31" t="n">
        <x:f>SUM(R28:V28)</x:f>
        <x:v>2424.7427316580383</x:v>
      </x:c>
      <x:c r="X28" s="31" t="n">
        <x:f>MAX(0,Q28-W28)</x:f>
        <x:v>938604.3785888444</x:v>
      </x:c>
      <x:c r="Y28" s="31" t="n">
        <x:f>Y27+W28</x:f>
        <x:v>61395.62141115562</x:v>
      </x:c>
      <x:c r="Z28" s="23" t="str">
        <x:f>IF(B28&gt;'循环设置'!$B$18,"超出窗口",IF(Q28&lt;=0,"敌人已击败","执行"))</x:f>
        <x:v>执行</x:v>
      </x:c>
      <x:c r="AA28" s="23" t="n">
        <x:f>AA27+IF($C27=1,10000/'队伍面板'!B66,0)</x:f>
        <x:v>362.2488408037094</x:v>
      </x:c>
      <x:c r="AB28" s="23" t="n">
        <x:f>AB27+IF($C27=2,10000/'队伍面板'!C66,0)</x:f>
        <x:v>384.38869384721835</x:v>
      </x:c>
      <x:c r="AC28" s="23" t="n">
        <x:f>AC27+IF($C27=3,10000/'队伍面板'!D66,0)</x:f>
        <x:v>371.7656389412114</x:v>
      </x:c>
      <x:c r="AD28" s="23" t="n">
        <x:f>AD27+IF($C27=4,10000/'队伍面板'!E66,0)</x:f>
        <x:v>381.79596823457547</x:v>
      </x:c>
      <x:c r="AE28" s="23" t="n">
        <x:f>AE27+IF($C27=5,10000/'循环设置'!$B$17,0)</x:f>
        <x:v>400</x:v>
      </x:c>
      <x:c r="AF28" s="23" t="n">
        <x:f>IF(C27=1,M27,AF27)</x:f>
        <x:v>75</x:v>
      </x:c>
      <x:c r="AG28" s="23" t="n">
        <x:f>IF(C27=2,M27,AG27)</x:f>
        <x:v>55</x:v>
      </x:c>
      <x:c r="AH28" s="23" t="n">
        <x:f>IF(C27=3,M27,AH27)</x:f>
        <x:v>55</x:v>
      </x:c>
      <x:c r="AI28" s="23" t="n">
        <x:f>IF(C27=4,M27,AI27)</x:f>
        <x:v>55</x:v>
      </x:c>
      <x:c r="AJ28" s="23" t="n">
        <x:f>AJ27+IF(C27=1,1,0)</x:f>
        <x:v>5</x:v>
      </x:c>
      <x:c r="AK28" s="23" t="n">
        <x:f>AK27+IF(C27=2,1,0)</x:f>
        <x:v>5</x:v>
      </x:c>
      <x:c r="AL28" s="23" t="n">
        <x:f>AL27+IF(C27=3,1,0)</x:f>
        <x:v>5</x:v>
      </x:c>
      <x:c r="AM28" s="23" t="n">
        <x:f>AM27+IF(C27=4,1,0)</x:f>
        <x:v>5</x:v>
      </x:c>
      <x:c r="AN28" s="23" t="n">
        <x:f>AN27+IF(C27=5,1,0)</x:f>
        <x:v>3</x:v>
      </x:c>
      <x:c r="AO28" s="23"/>
      <x:c r="AP28" s="23"/>
      <x:c r="AQ28" s="23"/>
      <x:c r="AR28" s="23"/>
    </x:row>
    <x:row r="29">
      <x:c r="A29" s="23" t="n">
        <x:v>25</x:v>
      </x:c>
      <x:c r="B29" s="33" t="n">
        <x:f>MIN(AA29:AE29)</x:f>
        <x:v>371.7656389412114</x:v>
      </x:c>
      <x:c r="C29" s="23" t="n">
        <x:f>MATCH(B29,AA29:AE29,0)</x:f>
        <x:v>3</x:v>
      </x:c>
      <x:c r="D29" s="23" t="str">
        <x:f>IF(C29=5,"敌人",INDEX('队伍面板'!$B$7:$E$7,1,C29))</x:f>
        <x:v>艾丝妲</x:v>
      </x:c>
      <x:c r="E29" s="23" t="n">
        <x:f>IF(C29=5,0,IF(H29+INDEX('动作配置'!$O$5:$O$28,INDEX('循环设置'!$B$5:$D$8,C29,F29))&lt;0,INDEX('循环设置'!$E$5:$E$8,C29),INDEX('循环设置'!$B$5:$D$8,C29,F29)))</x:f>
        <x:v>13</x:v>
      </x:c>
      <x:c r="F29" s="23" t="n">
        <x:f>IF(C29=5,0,MOD(INDEX(AJ29:AM29,1,C29),3)+1)</x:f>
        <x:v>3</x:v>
      </x:c>
      <x:c r="G29" s="23" t="n">
        <x:f>IF(C29=5,"敌方回合",INDEX('动作配置'!$D$5:$D$28,E29))</x:f>
        <x:v>100901</x:v>
      </x:c>
      <x:c r="H29" s="23" t="n">
        <x:f>I28</x:f>
        <x:v>5</x:v>
      </x:c>
      <x:c r="I29" s="23" t="n">
        <x:f>IF(Z29&lt;&gt;"执行",H29,MIN('循环设置'!$B$20,H29+IF(C29=5,0,INDEX('动作配置'!$O$5:$O$28,E29)+L29*INDEX('动作配置'!$O$5:$O$28,INDEX('循环设置'!$F$5:$F$8,C29)))))</x:f>
        <x:v>5</x:v>
      </x:c>
      <x:c r="J29" s="31" t="n">
        <x:f>IF(C29=5,0,INDEX(AF29:AI29,1,C29))</x:f>
        <x:v>55</x:v>
      </x:c>
      <x:c r="K29" s="31" t="n">
        <x:f>IF(C29=5,0,MIN(INDEX('队伍面板'!$B$20:$E$20,1,C29),J29+INDEX('动作配置'!$N$5:$N$28,E29)*INDEX('队伍面板'!$B$72:$E$72,1,C29)))</x:f>
        <x:v>75</x:v>
      </x:c>
      <x:c r="L29" s="31" t="n">
        <x:f>IF(C29=5,0,IF(K29&gt;=INDEX('队伍面板'!$B$20:$E$20,1,C29),1,0))</x:f>
        <x:v>0</x:v>
      </x:c>
      <x:c r="M29" s="31" t="n">
        <x:f>IF(C29=5,0,IF(L29=1,INDEX('动作配置'!$N$5:$N$28,INDEX('循环设置'!$F$5:$F$8,C29))*INDEX('队伍面板'!$B$72:$E$72,1,C29),K29))</x:f>
        <x:v>75</x:v>
      </x:c>
      <x:c r="N29" s="31" t="n">
        <x:f>O28</x:f>
        <x:v>10</x:v>
      </x:c>
      <x:c r="O29" s="31" t="n">
        <x:f>IF(Z29&lt;&gt;"执行",N29,IF(C29=5,IF(N29=0,'循环设置'!$B$15,N29),MAX(0,N29-INDEX('动作配置'!$AB$5:$AB$28,E29)-L29*INDEX('动作配置'!$AB$5:$AB$28,INDEX('循环设置'!$F$5:$F$8,C29)))))</x:f>
        <x:v>0</x:v>
      </x:c>
      <x:c r="P29" s="31" t="n">
        <x:f>IF(AND(C29&lt;5,N29&gt;0,O29=0,Z29="执行"),1,0)</x:f>
        <x:v>1</x:v>
      </x:c>
      <x:c r="Q29" s="31" t="n">
        <x:f>X28</x:f>
        <x:v>938604.3785888444</x:v>
      </x:c>
      <x:c r="R29" s="31" t="n">
        <x:f>IF(OR(Z29&lt;&gt;"执行",C29=5),0,IF(OR(INDEX('动作配置'!$G$5:$G$28,E29)="治疗",INDEX('动作配置'!$G$5:$G$28,E29)="护盾",INDEX('动作配置'!$G$5:$G$28,E29)="无伤害"),0,INDEX('动作配置'!$X$5:$X$28,E29)*IF(OR(INDEX('动作配置'!$G$5:$G$28,E29)="真实伤害",N29=0),1,0.9)))</x:f>
        <x:v>1639.634354166612</x:v>
      </x:c>
      <x:c r="S29" s="31" t="n">
        <x:f>IF(OR(Z29&lt;&gt;"执行",C29=5,L29=0),0,IF(OR(INDEX('动作配置'!$G$5:$G$28,INDEX('循环设置'!$F$5:$F$8,C29))="治疗",INDEX('动作配置'!$G$5:$G$28,INDEX('循环设置'!$F$5:$F$8,C29))="护盾",INDEX('动作配置'!$G$5:$G$28,INDEX('循环设置'!$F$5:$F$8,C29))="无伤害"),0,INDEX('动作配置'!$X$5:$X$28,INDEX('循环设置'!$F$5:$F$8,C29))*IF(OR(INDEX('动作配置'!$G$5:$G$28,INDEX('循环设置'!$F$5:$F$8,C29))="真实伤害",N29=0),1,0.9)))</x:f>
        <x:v>0</x:v>
      </x:c>
      <x:c r="T29" s="31" t="n">
        <x:f>IF(P29=1,INDEX($AO$5:$AR$5,1,C29),0)</x:f>
        <x:v>8831.84587534884</x:v>
      </x:c>
      <x:c r="U29" s="31" t="n">
        <x:f>IF(OR(Z29&lt;&gt;"执行",C29=5,N29&gt;0),0,INDEX('队伍面板'!$B$77:$E$77,1,C29)/10*(INDEX('动作配置'!$AB$5:$AB$28,E29)+L29*INDEX('动作配置'!$AB$5:$AB$28,INDEX('循环设置'!$F$5:$F$8,C29)))*(1+INDEX('队伍面板'!$B$69:$E$69,1,C29))*INDEX('队伍面板'!$B$54:$E$54,1,C29)*(1+INDEX('队伍面板'!$B$52:$E$52,1,C29))*(1+INDEX('队伍面板'!$B$53:$E$53,1,C29))*(INDEX('队伍面板'!$B$8:$E$8,1,C29)+20)/((INDEX('队伍面板'!$B$8:$E$8,1,C29)+20)+('循环设置'!$B$12+20)*MAX(0,1-INDEX('队伍面板'!$B$48:$E$48,1,C29)-INDEX('队伍面板'!$B$49:$E$49,1,C29)))*(1-MIN(0.9,MAX(-1,'循环设置'!$B$13-INDEX('队伍面板'!$B$50:$E$50,1,C29))))*(1+INDEX('队伍面板'!$B$51:$E$51,1,C29))*(1+INDEX('队伍面板'!$B$58:$E$58,1,C29))*(1-'循环设置'!$B$36))</x:f>
        <x:v>0</x:v>
      </x:c>
      <x:c r="V29" s="31" t="n">
        <x:f>IF(OR(Z29&lt;&gt;"执行",C29=5),0,(R29+S29+T29+U29)*INDEX('队伍面板'!$B$59:$E$59,1,C29))</x:f>
        <x:v>0</x:v>
      </x:c>
      <x:c r="W29" s="31" t="n">
        <x:f>SUM(R29:V29)</x:f>
        <x:v>10471.480229515451</x:v>
      </x:c>
      <x:c r="X29" s="31" t="n">
        <x:f>MAX(0,Q29-W29)</x:f>
        <x:v>928132.898359329</x:v>
      </x:c>
      <x:c r="Y29" s="31" t="n">
        <x:f>Y28+W29</x:f>
        <x:v>71867.10164067107</x:v>
      </x:c>
      <x:c r="Z29" s="23" t="str">
        <x:f>IF(B29&gt;'循环设置'!$B$18,"超出窗口",IF(Q29&lt;=0,"敌人已击败","执行"))</x:f>
        <x:v>执行</x:v>
      </x:c>
      <x:c r="AA29" s="23" t="n">
        <x:f>AA28+IF($C28=1,10000/'队伍面板'!B66,0)</x:f>
        <x:v>422.62364760432763</x:v>
      </x:c>
      <x:c r="AB29" s="23" t="n">
        <x:f>AB28+IF($C28=2,10000/'队伍面板'!C66,0)</x:f>
        <x:v>384.38869384721835</x:v>
      </x:c>
      <x:c r="AC29" s="23" t="n">
        <x:f>AC28+IF($C28=3,10000/'队伍面板'!D66,0)</x:f>
        <x:v>371.7656389412114</x:v>
      </x:c>
      <x:c r="AD29" s="23" t="n">
        <x:f>AD28+IF($C28=4,10000/'队伍面板'!E66,0)</x:f>
        <x:v>381.79596823457547</x:v>
      </x:c>
      <x:c r="AE29" s="23" t="n">
        <x:f>AE28+IF($C28=5,10000/'循环设置'!$B$17,0)</x:f>
        <x:v>400</x:v>
      </x:c>
      <x:c r="AF29" s="23" t="n">
        <x:f>IF(C28=1,M28,AF28)</x:f>
        <x:v>95</x:v>
      </x:c>
      <x:c r="AG29" s="23" t="n">
        <x:f>IF(C28=2,M28,AG28)</x:f>
        <x:v>55</x:v>
      </x:c>
      <x:c r="AH29" s="23" t="n">
        <x:f>IF(C28=3,M28,AH28)</x:f>
        <x:v>55</x:v>
      </x:c>
      <x:c r="AI29" s="23" t="n">
        <x:f>IF(C28=4,M28,AI28)</x:f>
        <x:v>55</x:v>
      </x:c>
      <x:c r="AJ29" s="23" t="n">
        <x:f>AJ28+IF(C28=1,1,0)</x:f>
        <x:v>6</x:v>
      </x:c>
      <x:c r="AK29" s="23" t="n">
        <x:f>AK28+IF(C28=2,1,0)</x:f>
        <x:v>5</x:v>
      </x:c>
      <x:c r="AL29" s="23" t="n">
        <x:f>AL28+IF(C28=3,1,0)</x:f>
        <x:v>5</x:v>
      </x:c>
      <x:c r="AM29" s="23" t="n">
        <x:f>AM28+IF(C28=4,1,0)</x:f>
        <x:v>5</x:v>
      </x:c>
      <x:c r="AN29" s="23" t="n">
        <x:f>AN28+IF(C28=5,1,0)</x:f>
        <x:v>3</x:v>
      </x:c>
      <x:c r="AO29" s="23"/>
      <x:c r="AP29" s="23"/>
      <x:c r="AQ29" s="23"/>
      <x:c r="AR29" s="23"/>
    </x:row>
    <x:row r="30">
      <x:c r="A30" s="23" t="n">
        <x:v>26</x:v>
      </x:c>
      <x:c r="B30" s="33" t="n">
        <x:f>MIN(AA30:AE30)</x:f>
        <x:v>381.79596823457547</x:v>
      </x:c>
      <x:c r="C30" s="23" t="n">
        <x:f>MATCH(B30,AA30:AE30,0)</x:f>
        <x:v>4</x:v>
      </x:c>
      <x:c r="D30" s="23" t="str">
        <x:f>IF(C30=5,"敌人",INDEX('队伍面板'!$B$7:$E$7,1,C30))</x:f>
        <x:v>阿兰</x:v>
      </x:c>
      <x:c r="E30" s="23" t="n">
        <x:f>IF(C30=5,0,IF(H30+INDEX('动作配置'!$O$5:$O$28,INDEX('循环设置'!$B$5:$D$8,C30,F30))&lt;0,INDEX('循环设置'!$E$5:$E$8,C30),INDEX('循环设置'!$B$5:$D$8,C30,F30)))</x:f>
        <x:v>19</x:v>
      </x:c>
      <x:c r="F30" s="23" t="n">
        <x:f>IF(C30=5,0,MOD(INDEX(AJ30:AM30,1,C30),3)+1)</x:f>
        <x:v>3</x:v>
      </x:c>
      <x:c r="G30" s="23" t="n">
        <x:f>IF(C30=5,"敌方回合",INDEX('动作配置'!$D$5:$D$28,E30))</x:f>
        <x:v>100801</x:v>
      </x:c>
      <x:c r="H30" s="23" t="n">
        <x:f>I29</x:f>
        <x:v>5</x:v>
      </x:c>
      <x:c r="I30" s="23" t="n">
        <x:f>IF(Z30&lt;&gt;"执行",H30,MIN('循环设置'!$B$20,H30+IF(C30=5,0,INDEX('动作配置'!$O$5:$O$28,E30)+L30*INDEX('动作配置'!$O$5:$O$28,INDEX('循环设置'!$F$5:$F$8,C30)))))</x:f>
        <x:v>5</x:v>
      </x:c>
      <x:c r="J30" s="31" t="n">
        <x:f>IF(C30=5,0,INDEX(AF30:AI30,1,C30))</x:f>
        <x:v>55</x:v>
      </x:c>
      <x:c r="K30" s="31" t="n">
        <x:f>IF(C30=5,0,MIN(INDEX('队伍面板'!$B$20:$E$20,1,C30),J30+INDEX('动作配置'!$N$5:$N$28,E30)*INDEX('队伍面板'!$B$72:$E$72,1,C30)))</x:f>
        <x:v>75</x:v>
      </x:c>
      <x:c r="L30" s="31" t="n">
        <x:f>IF(C30=5,0,IF(K30&gt;=INDEX('队伍面板'!$B$20:$E$20,1,C30),1,0))</x:f>
        <x:v>0</x:v>
      </x:c>
      <x:c r="M30" s="31" t="n">
        <x:f>IF(C30=5,0,IF(L30=1,INDEX('动作配置'!$N$5:$N$28,INDEX('循环设置'!$F$5:$F$8,C30))*INDEX('队伍面板'!$B$72:$E$72,1,C30),K30))</x:f>
        <x:v>75</x:v>
      </x:c>
      <x:c r="N30" s="31" t="n">
        <x:f>O29</x:f>
        <x:v>0</x:v>
      </x:c>
      <x:c r="O30" s="31" t="n">
        <x:f>IF(Z30&lt;&gt;"执行",N30,IF(C30=5,IF(N30=0,'循环设置'!$B$15,N30),MAX(0,N30-INDEX('动作配置'!$AB$5:$AB$28,E30)-L30*INDEX('动作配置'!$AB$5:$AB$28,INDEX('循环设置'!$F$5:$F$8,C30)))))</x:f>
        <x:v>0</x:v>
      </x:c>
      <x:c r="P30" s="31" t="n">
        <x:f>IF(AND(C30&lt;5,N30&gt;0,O30=0,Z30="执行"),1,0)</x:f>
        <x:v>0</x:v>
      </x:c>
      <x:c r="Q30" s="31" t="n">
        <x:f>X29</x:f>
        <x:v>928132.898359329</x:v>
      </x:c>
      <x:c r="R30" s="31" t="n">
        <x:f>IF(OR(Z30&lt;&gt;"执行",C30=5),0,IF(OR(INDEX('动作配置'!$G$5:$G$28,E30)="治疗",INDEX('动作配置'!$G$5:$G$28,E30)="护盾",INDEX('动作配置'!$G$5:$G$28,E30)="无伤害"),0,INDEX('动作配置'!$X$5:$X$28,E30)*IF(OR(INDEX('动作配置'!$G$5:$G$28,E30)="真实伤害",N30=0),1,0.9)))</x:f>
        <x:v>1731.4449985821773</x:v>
      </x:c>
      <x:c r="S30" s="31" t="n">
        <x:f>IF(OR(Z30&lt;&gt;"执行",C30=5,L30=0),0,IF(OR(INDEX('动作配置'!$G$5:$G$28,INDEX('循环设置'!$F$5:$F$8,C30))="治疗",INDEX('动作配置'!$G$5:$G$28,INDEX('循环设置'!$F$5:$F$8,C30))="护盾",INDEX('动作配置'!$G$5:$G$28,INDEX('循环设置'!$F$5:$F$8,C30))="无伤害"),0,INDEX('动作配置'!$X$5:$X$28,INDEX('循环设置'!$F$5:$F$8,C30))*IF(OR(INDEX('动作配置'!$G$5:$G$28,INDEX('循环设置'!$F$5:$F$8,C30))="真实伤害",N30=0),1,0.9)))</x:f>
        <x:v>0</x:v>
      </x:c>
      <x:c r="T30" s="31" t="n">
        <x:f>IF(P30=1,INDEX($AO$5:$AR$5,1,C30),0)</x:f>
        <x:v>0</x:v>
      </x:c>
      <x:c r="U30" s="31" t="n">
        <x:f>IF(OR(Z30&lt;&gt;"执行",C30=5,N30&gt;0),0,INDEX('队伍面板'!$B$77:$E$77,1,C30)/10*(INDEX('动作配置'!$AB$5:$AB$28,E30)+L30*INDEX('动作配置'!$AB$5:$AB$28,INDEX('循环设置'!$F$5:$F$8,C30)))*(1+INDEX('队伍面板'!$B$69:$E$69,1,C30))*INDEX('队伍面板'!$B$54:$E$54,1,C30)*(1+INDEX('队伍面板'!$B$52:$E$52,1,C30))*(1+INDEX('队伍面板'!$B$53:$E$53,1,C30))*(INDEX('队伍面板'!$B$8:$E$8,1,C30)+20)/((INDEX('队伍面板'!$B$8:$E$8,1,C30)+20)+('循环设置'!$B$12+20)*MAX(0,1-INDEX('队伍面板'!$B$48:$E$48,1,C30)-INDEX('队伍面板'!$B$49:$E$49,1,C30)))*(1-MIN(0.9,MAX(-1,'循环设置'!$B$13-INDEX('队伍面板'!$B$50:$E$50,1,C30))))*(1+INDEX('队伍面板'!$B$51:$E$51,1,C30))*(1+INDEX('队伍面板'!$B$58:$E$58,1,C30))*(1-'循环设置'!$B$36))</x:f>
        <x:v>0</x:v>
      </x:c>
      <x:c r="V30" s="31" t="n">
        <x:f>IF(OR(Z30&lt;&gt;"执行",C30=5),0,(R30+S30+T30+U30)*INDEX('队伍面板'!$B$59:$E$59,1,C30))</x:f>
        <x:v>0</x:v>
      </x:c>
      <x:c r="W30" s="31" t="n">
        <x:f>SUM(R30:V30)</x:f>
        <x:v>1731.4449985821773</x:v>
      </x:c>
      <x:c r="X30" s="31" t="n">
        <x:f>MAX(0,Q30-W30)</x:f>
        <x:v>926401.4533607468</x:v>
      </x:c>
      <x:c r="Y30" s="31" t="n">
        <x:f>Y29+W30</x:f>
        <x:v>73598.54663925324</x:v>
      </x:c>
      <x:c r="Z30" s="23" t="str">
        <x:f>IF(B30&gt;'循环设置'!$B$18,"超出窗口",IF(Q30&lt;=0,"敌人已击败","执行"))</x:f>
        <x:v>执行</x:v>
      </x:c>
      <x:c r="AA30" s="23" t="n">
        <x:f>AA29+IF($C29=1,10000/'队伍面板'!B66,0)</x:f>
        <x:v>422.62364760432763</x:v>
      </x:c>
      <x:c r="AB30" s="23" t="n">
        <x:f>AB29+IF($C29=2,10000/'队伍面板'!C66,0)</x:f>
        <x:v>384.38869384721835</x:v>
      </x:c>
      <x:c r="AC30" s="23" t="n">
        <x:f>AC29+IF($C29=3,10000/'队伍面板'!D66,0)</x:f>
        <x:v>433.72657876474665</x:v>
      </x:c>
      <x:c r="AD30" s="23" t="n">
        <x:f>AD29+IF($C29=4,10000/'队伍面板'!E66,0)</x:f>
        <x:v>381.79596823457547</x:v>
      </x:c>
      <x:c r="AE30" s="23" t="n">
        <x:f>AE29+IF($C29=5,10000/'循环设置'!$B$17,0)</x:f>
        <x:v>400</x:v>
      </x:c>
      <x:c r="AF30" s="23" t="n">
        <x:f>IF(C29=1,M29,AF29)</x:f>
        <x:v>95</x:v>
      </x:c>
      <x:c r="AG30" s="23" t="n">
        <x:f>IF(C29=2,M29,AG29)</x:f>
        <x:v>55</x:v>
      </x:c>
      <x:c r="AH30" s="23" t="n">
        <x:f>IF(C29=3,M29,AH29)</x:f>
        <x:v>75</x:v>
      </x:c>
      <x:c r="AI30" s="23" t="n">
        <x:f>IF(C29=4,M29,AI29)</x:f>
        <x:v>55</x:v>
      </x:c>
      <x:c r="AJ30" s="23" t="n">
        <x:f>AJ29+IF(C29=1,1,0)</x:f>
        <x:v>6</x:v>
      </x:c>
      <x:c r="AK30" s="23" t="n">
        <x:f>AK29+IF(C29=2,1,0)</x:f>
        <x:v>5</x:v>
      </x:c>
      <x:c r="AL30" s="23" t="n">
        <x:f>AL29+IF(C29=3,1,0)</x:f>
        <x:v>6</x:v>
      </x:c>
      <x:c r="AM30" s="23" t="n">
        <x:f>AM29+IF(C29=4,1,0)</x:f>
        <x:v>5</x:v>
      </x:c>
      <x:c r="AN30" s="23" t="n">
        <x:f>AN29+IF(C29=5,1,0)</x:f>
        <x:v>3</x:v>
      </x:c>
      <x:c r="AO30" s="23"/>
      <x:c r="AP30" s="23"/>
      <x:c r="AQ30" s="23"/>
      <x:c r="AR30" s="23"/>
    </x:row>
    <x:row r="31">
      <x:c r="A31" s="23" t="n">
        <x:v>27</x:v>
      </x:c>
      <x:c r="B31" s="33" t="n">
        <x:f>MIN(AA31:AE31)</x:f>
        <x:v>384.38869384721835</x:v>
      </x:c>
      <x:c r="C31" s="23" t="n">
        <x:f>MATCH(B31,AA31:AE31,0)</x:f>
        <x:v>2</x:v>
      </x:c>
      <x:c r="D31" s="23" t="str">
        <x:f>IF(C31=5,"敌人",INDEX('队伍面板'!$B$7:$E$7,1,C31))</x:f>
        <x:v>三月七（存护）</x:v>
      </x:c>
      <x:c r="E31" s="23" t="n">
        <x:f>IF(C31=5,0,IF(H31+INDEX('动作配置'!$O$5:$O$28,INDEX('循环设置'!$B$5:$D$8,C31,F31))&lt;0,INDEX('循环设置'!$E$5:$E$8,C31),INDEX('循环设置'!$B$5:$D$8,C31,F31)))</x:f>
        <x:v>7</x:v>
      </x:c>
      <x:c r="F31" s="23" t="n">
        <x:f>IF(C31=5,0,MOD(INDEX(AJ31:AM31,1,C31),3)+1)</x:f>
        <x:v>3</x:v>
      </x:c>
      <x:c r="G31" s="23" t="n">
        <x:f>IF(C31=5,"敌方回合",INDEX('动作配置'!$D$5:$D$28,E31))</x:f>
        <x:v>100101</x:v>
      </x:c>
      <x:c r="H31" s="23" t="n">
        <x:f>I30</x:f>
        <x:v>5</x:v>
      </x:c>
      <x:c r="I31" s="23" t="n">
        <x:f>IF(Z31&lt;&gt;"执行",H31,MIN('循环设置'!$B$20,H31+IF(C31=5,0,INDEX('动作配置'!$O$5:$O$28,E31)+L31*INDEX('动作配置'!$O$5:$O$28,INDEX('循环设置'!$F$5:$F$8,C31)))))</x:f>
        <x:v>5</x:v>
      </x:c>
      <x:c r="J31" s="31" t="n">
        <x:f>IF(C31=5,0,INDEX(AF31:AI31,1,C31))</x:f>
        <x:v>55</x:v>
      </x:c>
      <x:c r="K31" s="31" t="n">
        <x:f>IF(C31=5,0,MIN(INDEX('队伍面板'!$B$20:$E$20,1,C31),J31+INDEX('动作配置'!$N$5:$N$28,E31)*INDEX('队伍面板'!$B$72:$E$72,1,C31)))</x:f>
        <x:v>75</x:v>
      </x:c>
      <x:c r="L31" s="31" t="n">
        <x:f>IF(C31=5,0,IF(K31&gt;=INDEX('队伍面板'!$B$20:$E$20,1,C31),1,0))</x:f>
        <x:v>0</x:v>
      </x:c>
      <x:c r="M31" s="31" t="n">
        <x:f>IF(C31=5,0,IF(L31=1,INDEX('动作配置'!$N$5:$N$28,INDEX('循环设置'!$F$5:$F$8,C31))*INDEX('队伍面板'!$B$72:$E$72,1,C31),K31))</x:f>
        <x:v>75</x:v>
      </x:c>
      <x:c r="N31" s="31" t="n">
        <x:f>O30</x:f>
        <x:v>0</x:v>
      </x:c>
      <x:c r="O31" s="31" t="n">
        <x:f>IF(Z31&lt;&gt;"执行",N31,IF(C31=5,IF(N31=0,'循环设置'!$B$15,N31),MAX(0,N31-INDEX('动作配置'!$AB$5:$AB$28,E31)-L31*INDEX('动作配置'!$AB$5:$AB$28,INDEX('循环设置'!$F$5:$F$8,C31)))))</x:f>
        <x:v>0</x:v>
      </x:c>
      <x:c r="P31" s="31" t="n">
        <x:f>IF(AND(C31&lt;5,N31&gt;0,O31=0,Z31="执行"),1,0)</x:f>
        <x:v>0</x:v>
      </x:c>
      <x:c r="Q31" s="31" t="n">
        <x:f>X30</x:f>
        <x:v>926401.4533607468</x:v>
      </x:c>
      <x:c r="R31" s="31" t="n">
        <x:f>IF(OR(Z31&lt;&gt;"执行",C31=5),0,IF(OR(INDEX('动作配置'!$G$5:$G$28,E31)="治疗",INDEX('动作配置'!$G$5:$G$28,E31)="护盾",INDEX('动作配置'!$G$5:$G$28,E31)="无伤害"),0,INDEX('动作配置'!$X$5:$X$28,E31)*IF(OR(INDEX('动作配置'!$G$5:$G$28,E31)="真实伤害",N31=0),1,0.9)))</x:f>
        <x:v>1943.1279844975932</x:v>
      </x:c>
      <x:c r="S31" s="31" t="n">
        <x:f>IF(OR(Z31&lt;&gt;"执行",C31=5,L31=0),0,IF(OR(INDEX('动作配置'!$G$5:$G$28,INDEX('循环设置'!$F$5:$F$8,C31))="治疗",INDEX('动作配置'!$G$5:$G$28,INDEX('循环设置'!$F$5:$F$8,C31))="护盾",INDEX('动作配置'!$G$5:$G$28,INDEX('循环设置'!$F$5:$F$8,C31))="无伤害"),0,INDEX('动作配置'!$X$5:$X$28,INDEX('循环设置'!$F$5:$F$8,C31))*IF(OR(INDEX('动作配置'!$G$5:$G$28,INDEX('循环设置'!$F$5:$F$8,C31))="真实伤害",N31=0),1,0.9)))</x:f>
        <x:v>0</x:v>
      </x:c>
      <x:c r="T31" s="31" t="n">
        <x:f>IF(P31=1,INDEX($AO$5:$AR$5,1,C31),0)</x:f>
        <x:v>0</x:v>
      </x:c>
      <x:c r="U31" s="31" t="n">
        <x:f>IF(OR(Z31&lt;&gt;"执行",C31=5,N31&gt;0),0,INDEX('队伍面板'!$B$77:$E$77,1,C31)/10*(INDEX('动作配置'!$AB$5:$AB$28,E31)+L31*INDEX('动作配置'!$AB$5:$AB$28,INDEX('循环设置'!$F$5:$F$8,C31)))*(1+INDEX('队伍面板'!$B$69:$E$69,1,C31))*INDEX('队伍面板'!$B$54:$E$54,1,C31)*(1+INDEX('队伍面板'!$B$52:$E$52,1,C31))*(1+INDEX('队伍面板'!$B$53:$E$53,1,C31))*(INDEX('队伍面板'!$B$8:$E$8,1,C31)+20)/((INDEX('队伍面板'!$B$8:$E$8,1,C31)+20)+('循环设置'!$B$12+20)*MAX(0,1-INDEX('队伍面板'!$B$48:$E$48,1,C31)-INDEX('队伍面板'!$B$49:$E$49,1,C31)))*(1-MIN(0.9,MAX(-1,'循环设置'!$B$13-INDEX('队伍面板'!$B$50:$E$50,1,C31))))*(1+INDEX('队伍面板'!$B$51:$E$51,1,C31))*(1+INDEX('队伍面板'!$B$58:$E$58,1,C31))*(1-'循环设置'!$B$36))</x:f>
        <x:v>0</x:v>
      </x:c>
      <x:c r="V31" s="31" t="n">
        <x:f>IF(OR(Z31&lt;&gt;"执行",C31=5),0,(R31+S31+T31+U31)*INDEX('队伍面板'!$B$59:$E$59,1,C31))</x:f>
        <x:v>0</x:v>
      </x:c>
      <x:c r="W31" s="31" t="n">
        <x:f>SUM(R31:V31)</x:f>
        <x:v>1943.1279844975932</x:v>
      </x:c>
      <x:c r="X31" s="31" t="n">
        <x:f>MAX(0,Q31-W31)</x:f>
        <x:v>924458.3253762493</x:v>
      </x:c>
      <x:c r="Y31" s="31" t="n">
        <x:f>Y30+W31</x:f>
        <x:v>75541.67462375083</x:v>
      </x:c>
      <x:c r="Z31" s="23" t="str">
        <x:f>IF(B31&gt;'循环设置'!$B$18,"超出窗口",IF(Q31&lt;=0,"敌人已击败","执行"))</x:f>
        <x:v>执行</x:v>
      </x:c>
      <x:c r="AA31" s="23" t="n">
        <x:f>AA30+IF($C30=1,10000/'队伍面板'!B66,0)</x:f>
        <x:v>422.62364760432763</x:v>
      </x:c>
      <x:c r="AB31" s="23" t="n">
        <x:f>AB30+IF($C30=2,10000/'队伍面板'!C66,0)</x:f>
        <x:v>384.38869384721835</x:v>
      </x:c>
      <x:c r="AC31" s="23" t="n">
        <x:f>AC30+IF($C30=3,10000/'队伍面板'!D66,0)</x:f>
        <x:v>433.72657876474665</x:v>
      </x:c>
      <x:c r="AD31" s="23" t="n">
        <x:f>AD30+IF($C30=4,10000/'队伍面板'!E66,0)</x:f>
        <x:v>445.4286296070047</x:v>
      </x:c>
      <x:c r="AE31" s="23" t="n">
        <x:f>AE30+IF($C30=5,10000/'循环设置'!$B$17,0)</x:f>
        <x:v>400</x:v>
      </x:c>
      <x:c r="AF31" s="23" t="n">
        <x:f>IF(C30=1,M30,AF30)</x:f>
        <x:v>95</x:v>
      </x:c>
      <x:c r="AG31" s="23" t="n">
        <x:f>IF(C30=2,M30,AG30)</x:f>
        <x:v>55</x:v>
      </x:c>
      <x:c r="AH31" s="23" t="n">
        <x:f>IF(C30=3,M30,AH30)</x:f>
        <x:v>75</x:v>
      </x:c>
      <x:c r="AI31" s="23" t="n">
        <x:f>IF(C30=4,M30,AI30)</x:f>
        <x:v>75</x:v>
      </x:c>
      <x:c r="AJ31" s="23" t="n">
        <x:f>AJ30+IF(C30=1,1,0)</x:f>
        <x:v>6</x:v>
      </x:c>
      <x:c r="AK31" s="23" t="n">
        <x:f>AK30+IF(C30=2,1,0)</x:f>
        <x:v>5</x:v>
      </x:c>
      <x:c r="AL31" s="23" t="n">
        <x:f>AL30+IF(C30=3,1,0)</x:f>
        <x:v>6</x:v>
      </x:c>
      <x:c r="AM31" s="23" t="n">
        <x:f>AM30+IF(C30=4,1,0)</x:f>
        <x:v>6</x:v>
      </x:c>
      <x:c r="AN31" s="23" t="n">
        <x:f>AN30+IF(C30=5,1,0)</x:f>
        <x:v>3</x:v>
      </x:c>
      <x:c r="AO31" s="23"/>
      <x:c r="AP31" s="23"/>
      <x:c r="AQ31" s="23"/>
      <x:c r="AR31" s="23"/>
    </x:row>
    <x:row r="32">
      <x:c r="A32" s="23" t="n">
        <x:v>28</x:v>
      </x:c>
      <x:c r="B32" s="33" t="n">
        <x:f>MIN(AA32:AE32)</x:f>
        <x:v>400</x:v>
      </x:c>
      <x:c r="C32" s="23" t="n">
        <x:f>MATCH(B32,AA32:AE32,0)</x:f>
        <x:v>5</x:v>
      </x:c>
      <x:c r="D32" s="23" t="str">
        <x:f>IF(C32=5,"敌人",INDEX('队伍面板'!$B$7:$E$7,1,C32))</x:f>
        <x:v>敌人</x:v>
      </x:c>
      <x:c r="E32" s="23" t="n">
        <x:f>IF(C32=5,0,IF(H32+INDEX('动作配置'!$O$5:$O$28,INDEX('循环设置'!$B$5:$D$8,C32,F32))&lt;0,INDEX('循环设置'!$E$5:$E$8,C32),INDEX('循环设置'!$B$5:$D$8,C32,F32)))</x:f>
        <x:v>0</x:v>
      </x:c>
      <x:c r="F32" s="23" t="n">
        <x:f>IF(C32=5,0,MOD(INDEX(AJ32:AM32,1,C32),3)+1)</x:f>
        <x:v>0</x:v>
      </x:c>
      <x:c r="G32" s="23" t="str">
        <x:f>IF(C32=5,"敌方回合",INDEX('动作配置'!$D$5:$D$28,E32))</x:f>
        <x:v>敌方回合</x:v>
      </x:c>
      <x:c r="H32" s="23" t="n">
        <x:f>I31</x:f>
        <x:v>5</x:v>
      </x:c>
      <x:c r="I32" s="23" t="n">
        <x:f>IF(Z32&lt;&gt;"执行",H32,MIN('循环设置'!$B$20,H32+IF(C32=5,0,INDEX('动作配置'!$O$5:$O$28,E32)+L32*INDEX('动作配置'!$O$5:$O$28,INDEX('循环设置'!$F$5:$F$8,C32)))))</x:f>
        <x:v>5</x:v>
      </x:c>
      <x:c r="J32" s="31" t="n">
        <x:f>IF(C32=5,0,INDEX(AF32:AI32,1,C32))</x:f>
        <x:v>0</x:v>
      </x:c>
      <x:c r="K32" s="31" t="n">
        <x:f>IF(C32=5,0,MIN(INDEX('队伍面板'!$B$20:$E$20,1,C32),J32+INDEX('动作配置'!$N$5:$N$28,E32)*INDEX('队伍面板'!$B$72:$E$72,1,C32)))</x:f>
        <x:v>0</x:v>
      </x:c>
      <x:c r="L32" s="31" t="n">
        <x:f>IF(C32=5,0,IF(K32&gt;=INDEX('队伍面板'!$B$20:$E$20,1,C32),1,0))</x:f>
        <x:v>0</x:v>
      </x:c>
      <x:c r="M32" s="31" t="n">
        <x:f>IF(C32=5,0,IF(L32=1,INDEX('动作配置'!$N$5:$N$28,INDEX('循环设置'!$F$5:$F$8,C32))*INDEX('队伍面板'!$B$72:$E$72,1,C32),K32))</x:f>
        <x:v>0</x:v>
      </x:c>
      <x:c r="N32" s="31" t="n">
        <x:f>O31</x:f>
        <x:v>0</x:v>
      </x:c>
      <x:c r="O32" s="31" t="n">
        <x:f>IF(Z32&lt;&gt;"执行",N32,IF(C32=5,IF(N32=0,'循环设置'!$B$15,N32),MAX(0,N32-INDEX('动作配置'!$AB$5:$AB$28,E32)-L32*INDEX('动作配置'!$AB$5:$AB$28,INDEX('循环设置'!$F$5:$F$8,C32)))))</x:f>
        <x:v>120</x:v>
      </x:c>
      <x:c r="P32" s="31" t="n">
        <x:f>IF(AND(C32&lt;5,N32&gt;0,O32=0,Z32="执行"),1,0)</x:f>
        <x:v>0</x:v>
      </x:c>
      <x:c r="Q32" s="31" t="n">
        <x:f>X31</x:f>
        <x:v>924458.3253762493</x:v>
      </x:c>
      <x:c r="R32" s="31" t="n">
        <x:f>IF(OR(Z32&lt;&gt;"执行",C32=5),0,IF(OR(INDEX('动作配置'!$G$5:$G$28,E32)="治疗",INDEX('动作配置'!$G$5:$G$28,E32)="护盾",INDEX('动作配置'!$G$5:$G$28,E32)="无伤害"),0,INDEX('动作配置'!$X$5:$X$28,E32)*IF(OR(INDEX('动作配置'!$G$5:$G$28,E32)="真实伤害",N32=0),1,0.9)))</x:f>
        <x:v>0</x:v>
      </x:c>
      <x:c r="S32" s="31" t="n">
        <x:f>IF(OR(Z32&lt;&gt;"执行",C32=5,L32=0),0,IF(OR(INDEX('动作配置'!$G$5:$G$28,INDEX('循环设置'!$F$5:$F$8,C32))="治疗",INDEX('动作配置'!$G$5:$G$28,INDEX('循环设置'!$F$5:$F$8,C32))="护盾",INDEX('动作配置'!$G$5:$G$28,INDEX('循环设置'!$F$5:$F$8,C32))="无伤害"),0,INDEX('动作配置'!$X$5:$X$28,INDEX('循环设置'!$F$5:$F$8,C32))*IF(OR(INDEX('动作配置'!$G$5:$G$28,INDEX('循环设置'!$F$5:$F$8,C32))="真实伤害",N32=0),1,0.9)))</x:f>
        <x:v>0</x:v>
      </x:c>
      <x:c r="T32" s="31" t="n">
        <x:f>IF(P32=1,INDEX($AO$5:$AR$5,1,C32),0)</x:f>
        <x:v>0</x:v>
      </x:c>
      <x:c r="U32" s="31" t="n">
        <x:f>IF(OR(Z32&lt;&gt;"执行",C32=5,N32&gt;0),0,INDEX('队伍面板'!$B$77:$E$77,1,C32)/10*(INDEX('动作配置'!$AB$5:$AB$28,E32)+L32*INDEX('动作配置'!$AB$5:$AB$28,INDEX('循环设置'!$F$5:$F$8,C32)))*(1+INDEX('队伍面板'!$B$69:$E$69,1,C32))*INDEX('队伍面板'!$B$54:$E$54,1,C32)*(1+INDEX('队伍面板'!$B$52:$E$52,1,C32))*(1+INDEX('队伍面板'!$B$53:$E$53,1,C32))*(INDEX('队伍面板'!$B$8:$E$8,1,C32)+20)/((INDEX('队伍面板'!$B$8:$E$8,1,C32)+20)+('循环设置'!$B$12+20)*MAX(0,1-INDEX('队伍面板'!$B$48:$E$48,1,C32)-INDEX('队伍面板'!$B$49:$E$49,1,C32)))*(1-MIN(0.9,MAX(-1,'循环设置'!$B$13-INDEX('队伍面板'!$B$50:$E$50,1,C32))))*(1+INDEX('队伍面板'!$B$51:$E$51,1,C32))*(1+INDEX('队伍面板'!$B$58:$E$58,1,C32))*(1-'循环设置'!$B$36))</x:f>
        <x:v>0</x:v>
      </x:c>
      <x:c r="V32" s="31" t="n">
        <x:f>IF(OR(Z32&lt;&gt;"执行",C32=5),0,(R32+S32+T32+U32)*INDEX('队伍面板'!$B$59:$E$59,1,C32))</x:f>
        <x:v>0</x:v>
      </x:c>
      <x:c r="W32" s="31" t="n">
        <x:f>SUM(R32:V32)</x:f>
        <x:v>0</x:v>
      </x:c>
      <x:c r="X32" s="31" t="n">
        <x:f>MAX(0,Q32-W32)</x:f>
        <x:v>924458.3253762493</x:v>
      </x:c>
      <x:c r="Y32" s="31" t="n">
        <x:f>Y31+W32</x:f>
        <x:v>75541.67462375083</x:v>
      </x:c>
      <x:c r="Z32" s="23" t="str">
        <x:f>IF(B32&gt;'循环设置'!$B$18,"超出窗口",IF(Q32&lt;=0,"敌人已击败","执行"))</x:f>
        <x:v>执行</x:v>
      </x:c>
      <x:c r="AA32" s="23" t="n">
        <x:f>AA31+IF($C31=1,10000/'队伍面板'!B66,0)</x:f>
        <x:v>422.62364760432763</x:v>
      </x:c>
      <x:c r="AB32" s="23" t="n">
        <x:f>AB31+IF($C31=2,10000/'队伍面板'!C66,0)</x:f>
        <x:v>448.4534761550881</x:v>
      </x:c>
      <x:c r="AC32" s="23" t="n">
        <x:f>AC31+IF($C31=3,10000/'队伍面板'!D66,0)</x:f>
        <x:v>433.72657876474665</x:v>
      </x:c>
      <x:c r="AD32" s="23" t="n">
        <x:f>AD31+IF($C31=4,10000/'队伍面板'!E66,0)</x:f>
        <x:v>445.4286296070047</x:v>
      </x:c>
      <x:c r="AE32" s="23" t="n">
        <x:f>AE31+IF($C31=5,10000/'循环设置'!$B$17,0)</x:f>
        <x:v>400</x:v>
      </x:c>
      <x:c r="AF32" s="23" t="n">
        <x:f>IF(C31=1,M31,AF31)</x:f>
        <x:v>95</x:v>
      </x:c>
      <x:c r="AG32" s="23" t="n">
        <x:f>IF(C31=2,M31,AG31)</x:f>
        <x:v>75</x:v>
      </x:c>
      <x:c r="AH32" s="23" t="n">
        <x:f>IF(C31=3,M31,AH31)</x:f>
        <x:v>75</x:v>
      </x:c>
      <x:c r="AI32" s="23" t="n">
        <x:f>IF(C31=4,M31,AI31)</x:f>
        <x:v>75</x:v>
      </x:c>
      <x:c r="AJ32" s="23" t="n">
        <x:f>AJ31+IF(C31=1,1,0)</x:f>
        <x:v>6</x:v>
      </x:c>
      <x:c r="AK32" s="23" t="n">
        <x:f>AK31+IF(C31=2,1,0)</x:f>
        <x:v>6</x:v>
      </x:c>
      <x:c r="AL32" s="23" t="n">
        <x:f>AL31+IF(C31=3,1,0)</x:f>
        <x:v>6</x:v>
      </x:c>
      <x:c r="AM32" s="23" t="n">
        <x:f>AM31+IF(C31=4,1,0)</x:f>
        <x:v>6</x:v>
      </x:c>
      <x:c r="AN32" s="23" t="n">
        <x:f>AN31+IF(C31=5,1,0)</x:f>
        <x:v>3</x:v>
      </x:c>
      <x:c r="AO32" s="23"/>
      <x:c r="AP32" s="23"/>
      <x:c r="AQ32" s="23"/>
      <x:c r="AR32" s="23"/>
    </x:row>
    <x:row r="33">
      <x:c r="A33" s="23" t="n">
        <x:v>29</x:v>
      </x:c>
      <x:c r="B33" s="33" t="n">
        <x:f>MIN(AA33:AE33)</x:f>
        <x:v>422.62364760432763</x:v>
      </x:c>
      <x:c r="C33" s="23" t="n">
        <x:f>MATCH(B33,AA33:AE33,0)</x:f>
        <x:v>1</x:v>
      </x:c>
      <x:c r="D33" s="23" t="str">
        <x:f>IF(C33=5,"敌人",INDEX('队伍面板'!$B$7:$E$7,1,C33))</x:f>
        <x:v>丹恒</x:v>
      </x:c>
      <x:c r="E33" s="23" t="n">
        <x:f>IF(C33=5,0,IF(H33+INDEX('动作配置'!$O$5:$O$28,INDEX('循环设置'!$B$5:$D$8,C33,F33))&lt;0,INDEX('循环设置'!$E$5:$E$8,C33),INDEX('循环设置'!$B$5:$D$8,C33,F33)))</x:f>
        <x:v>2</x:v>
      </x:c>
      <x:c r="F33" s="23" t="n">
        <x:f>IF(C33=5,0,MOD(INDEX(AJ33:AM33,1,C33),3)+1)</x:f>
        <x:v>1</x:v>
      </x:c>
      <x:c r="G33" s="23" t="n">
        <x:f>IF(C33=5,"敌方回合",INDEX('动作配置'!$D$5:$D$28,E33))</x:f>
        <x:v>100202</x:v>
      </x:c>
      <x:c r="H33" s="23" t="n">
        <x:f>I32</x:f>
        <x:v>5</x:v>
      </x:c>
      <x:c r="I33" s="23" t="n">
        <x:f>IF(Z33&lt;&gt;"执行",H33,MIN('循环设置'!$B$20,H33+IF(C33=5,0,INDEX('动作配置'!$O$5:$O$28,E33)+L33*INDEX('动作配置'!$O$5:$O$28,INDEX('循环设置'!$F$5:$F$8,C33)))))</x:f>
        <x:v>4</x:v>
      </x:c>
      <x:c r="J33" s="31" t="n">
        <x:f>IF(C33=5,0,INDEX(AF33:AI33,1,C33))</x:f>
        <x:v>95</x:v>
      </x:c>
      <x:c r="K33" s="31" t="n">
        <x:f>IF(C33=5,0,MIN(INDEX('队伍面板'!$B$20:$E$20,1,C33),J33+INDEX('动作配置'!$N$5:$N$28,E33)*INDEX('队伍面板'!$B$72:$E$72,1,C33)))</x:f>
        <x:v>100</x:v>
      </x:c>
      <x:c r="L33" s="31" t="n">
        <x:f>IF(C33=5,0,IF(K33&gt;=INDEX('队伍面板'!$B$20:$E$20,1,C33),1,0))</x:f>
        <x:v>1</x:v>
      </x:c>
      <x:c r="M33" s="31" t="n">
        <x:f>IF(C33=5,0,IF(L33=1,INDEX('动作配置'!$N$5:$N$28,INDEX('循环设置'!$F$5:$F$8,C33))*INDEX('队伍面板'!$B$72:$E$72,1,C33),K33))</x:f>
        <x:v>5</x:v>
      </x:c>
      <x:c r="N33" s="31" t="n">
        <x:f>O32</x:f>
        <x:v>120</x:v>
      </x:c>
      <x:c r="O33" s="31" t="n">
        <x:f>IF(Z33&lt;&gt;"执行",N33,IF(C33=5,IF(N33=0,'循环设置'!$B$15,N33),MAX(0,N33-INDEX('动作配置'!$AB$5:$AB$28,E33)-L33*INDEX('动作配置'!$AB$5:$AB$28,INDEX('循环设置'!$F$5:$F$8,C33)))))</x:f>
        <x:v>70</x:v>
      </x:c>
      <x:c r="P33" s="31" t="n">
        <x:f>IF(AND(C33&lt;5,N33&gt;0,O33=0,Z33="执行"),1,0)</x:f>
        <x:v>0</x:v>
      </x:c>
      <x:c r="Q33" s="31" t="n">
        <x:f>X32</x:f>
        <x:v>924458.3253762493</x:v>
      </x:c>
      <x:c r="R33" s="31" t="n">
        <x:f>IF(OR(Z33&lt;&gt;"执行",C33=5),0,IF(OR(INDEX('动作配置'!$G$5:$G$28,E33)="治疗",INDEX('动作配置'!$G$5:$G$28,E33)="护盾",INDEX('动作配置'!$G$5:$G$28,E33)="无伤害"),0,INDEX('动作配置'!$X$5:$X$28,E33)*IF(OR(INDEX('动作配置'!$G$5:$G$28,E33)="真实伤害",N33=0),1,0.9)))</x:f>
        <x:v>6304.331102310901</x:v>
      </x:c>
      <x:c r="S33" s="31" t="n">
        <x:f>IF(OR(Z33&lt;&gt;"执行",C33=5,L33=0),0,IF(OR(INDEX('动作配置'!$G$5:$G$28,INDEX('循环设置'!$F$5:$F$8,C33))="治疗",INDEX('动作配置'!$G$5:$G$28,INDEX('循环设置'!$F$5:$F$8,C33))="护盾",INDEX('动作配置'!$G$5:$G$28,INDEX('循环设置'!$F$5:$F$8,C33))="无伤害"),0,INDEX('动作配置'!$X$5:$X$28,INDEX('循环设置'!$F$5:$F$8,C33))*IF(OR(INDEX('动作配置'!$G$5:$G$28,INDEX('循环设置'!$F$5:$F$8,C33))="真实伤害",N33=0),1,0.9)))</x:f>
        <x:v>9698.970926632153</x:v>
      </x:c>
      <x:c r="T33" s="31" t="n">
        <x:f>IF(P33=1,INDEX($AO$5:$AR$5,1,C33),0)</x:f>
        <x:v>0</x:v>
      </x:c>
      <x:c r="U33" s="31" t="n">
        <x:f>IF(OR(Z33&lt;&gt;"执行",C33=5,N33&gt;0),0,INDEX('队伍面板'!$B$77:$E$77,1,C33)/10*(INDEX('动作配置'!$AB$5:$AB$28,E33)+L33*INDEX('动作配置'!$AB$5:$AB$28,INDEX('循环设置'!$F$5:$F$8,C33)))*(1+INDEX('队伍面板'!$B$69:$E$69,1,C33))*INDEX('队伍面板'!$B$54:$E$54,1,C33)*(1+INDEX('队伍面板'!$B$52:$E$52,1,C33))*(1+INDEX('队伍面板'!$B$53:$E$53,1,C33))*(INDEX('队伍面板'!$B$8:$E$8,1,C33)+20)/((INDEX('队伍面板'!$B$8:$E$8,1,C33)+20)+('循环设置'!$B$12+20)*MAX(0,1-INDEX('队伍面板'!$B$48:$E$48,1,C33)-INDEX('队伍面板'!$B$49:$E$49,1,C33)))*(1-MIN(0.9,MAX(-1,'循环设置'!$B$13-INDEX('队伍面板'!$B$50:$E$50,1,C33))))*(1+INDEX('队伍面板'!$B$51:$E$51,1,C33))*(1+INDEX('队伍面板'!$B$58:$E$58,1,C33))*(1-'循环设置'!$B$36))</x:f>
        <x:v>0</x:v>
      </x:c>
      <x:c r="V33" s="31" t="n">
        <x:f>IF(OR(Z33&lt;&gt;"执行",C33=5),0,(R33+S33+T33+U33)*INDEX('队伍面板'!$B$59:$E$59,1,C33))</x:f>
        <x:v>0</x:v>
      </x:c>
      <x:c r="W33" s="31" t="n">
        <x:f>SUM(R33:V33)</x:f>
        <x:v>16003.302028943053</x:v>
      </x:c>
      <x:c r="X33" s="31" t="n">
        <x:f>MAX(0,Q33-W33)</x:f>
        <x:v>908455.0233473062</x:v>
      </x:c>
      <x:c r="Y33" s="31" t="n">
        <x:f>Y32+W33</x:f>
        <x:v>91544.97665269389</x:v>
      </x:c>
      <x:c r="Z33" s="23" t="str">
        <x:f>IF(B33&gt;'循环设置'!$B$18,"超出窗口",IF(Q33&lt;=0,"敌人已击败","执行"))</x:f>
        <x:v>执行</x:v>
      </x:c>
      <x:c r="AA33" s="23" t="n">
        <x:f>AA32+IF($C32=1,10000/'队伍面板'!B66,0)</x:f>
        <x:v>422.62364760432763</x:v>
      </x:c>
      <x:c r="AB33" s="23" t="n">
        <x:f>AB32+IF($C32=2,10000/'队伍面板'!C66,0)</x:f>
        <x:v>448.4534761550881</x:v>
      </x:c>
      <x:c r="AC33" s="23" t="n">
        <x:f>AC32+IF($C32=3,10000/'队伍面板'!D66,0)</x:f>
        <x:v>433.72657876474665</x:v>
      </x:c>
      <x:c r="AD33" s="23" t="n">
        <x:f>AD32+IF($C32=4,10000/'队伍面板'!E66,0)</x:f>
        <x:v>445.4286296070047</x:v>
      </x:c>
      <x:c r="AE33" s="23" t="n">
        <x:f>AE32+IF($C32=5,10000/'循环设置'!$B$17,0)</x:f>
        <x:v>500</x:v>
      </x:c>
      <x:c r="AF33" s="23" t="n">
        <x:f>IF(C32=1,M32,AF32)</x:f>
        <x:v>95</x:v>
      </x:c>
      <x:c r="AG33" s="23" t="n">
        <x:f>IF(C32=2,M32,AG32)</x:f>
        <x:v>75</x:v>
      </x:c>
      <x:c r="AH33" s="23" t="n">
        <x:f>IF(C32=3,M32,AH32)</x:f>
        <x:v>75</x:v>
      </x:c>
      <x:c r="AI33" s="23" t="n">
        <x:f>IF(C32=4,M32,AI32)</x:f>
        <x:v>75</x:v>
      </x:c>
      <x:c r="AJ33" s="23" t="n">
        <x:f>AJ32+IF(C32=1,1,0)</x:f>
        <x:v>6</x:v>
      </x:c>
      <x:c r="AK33" s="23" t="n">
        <x:f>AK32+IF(C32=2,1,0)</x:f>
        <x:v>6</x:v>
      </x:c>
      <x:c r="AL33" s="23" t="n">
        <x:f>AL32+IF(C32=3,1,0)</x:f>
        <x:v>6</x:v>
      </x:c>
      <x:c r="AM33" s="23" t="n">
        <x:f>AM32+IF(C32=4,1,0)</x:f>
        <x:v>6</x:v>
      </x:c>
      <x:c r="AN33" s="23" t="n">
        <x:f>AN32+IF(C32=5,1,0)</x:f>
        <x:v>4</x:v>
      </x:c>
      <x:c r="AO33" s="23"/>
      <x:c r="AP33" s="23"/>
      <x:c r="AQ33" s="23"/>
      <x:c r="AR33" s="23"/>
    </x:row>
    <x:row r="34">
      <x:c r="A34" s="23" t="n">
        <x:v>30</x:v>
      </x:c>
      <x:c r="B34" s="33" t="n">
        <x:f>MIN(AA34:AE34)</x:f>
        <x:v>433.72657876474665</x:v>
      </x:c>
      <x:c r="C34" s="23" t="n">
        <x:f>MATCH(B34,AA34:AE34,0)</x:f>
        <x:v>3</x:v>
      </x:c>
      <x:c r="D34" s="23" t="str">
        <x:f>IF(C34=5,"敌人",INDEX('队伍面板'!$B$7:$E$7,1,C34))</x:f>
        <x:v>艾丝妲</x:v>
      </x:c>
      <x:c r="E34" s="23" t="n">
        <x:f>IF(C34=5,0,IF(H34+INDEX('动作配置'!$O$5:$O$28,INDEX('循环设置'!$B$5:$D$8,C34,F34))&lt;0,INDEX('循环设置'!$E$5:$E$8,C34),INDEX('循环设置'!$B$5:$D$8,C34,F34)))</x:f>
        <x:v>14</x:v>
      </x:c>
      <x:c r="F34" s="23" t="n">
        <x:f>IF(C34=5,0,MOD(INDEX(AJ34:AM34,1,C34),3)+1)</x:f>
        <x:v>1</x:v>
      </x:c>
      <x:c r="G34" s="23" t="n">
        <x:f>IF(C34=5,"敌方回合",INDEX('动作配置'!$D$5:$D$28,E34))</x:f>
        <x:v>100902</x:v>
      </x:c>
      <x:c r="H34" s="23" t="n">
        <x:f>I33</x:f>
        <x:v>4</x:v>
      </x:c>
      <x:c r="I34" s="23" t="n">
        <x:f>IF(Z34&lt;&gt;"执行",H34,MIN('循环设置'!$B$20,H34+IF(C34=5,0,INDEX('动作配置'!$O$5:$O$28,E34)+L34*INDEX('动作配置'!$O$5:$O$28,INDEX('循环设置'!$F$5:$F$8,C34)))))</x:f>
        <x:v>3</x:v>
      </x:c>
      <x:c r="J34" s="31" t="n">
        <x:f>IF(C34=5,0,INDEX(AF34:AI34,1,C34))</x:f>
        <x:v>75</x:v>
      </x:c>
      <x:c r="K34" s="31" t="n">
        <x:f>IF(C34=5,0,MIN(INDEX('队伍面板'!$B$20:$E$20,1,C34),J34+INDEX('动作配置'!$N$5:$N$28,E34)*INDEX('队伍面板'!$B$72:$E$72,1,C34)))</x:f>
        <x:v>105</x:v>
      </x:c>
      <x:c r="L34" s="31" t="n">
        <x:f>IF(C34=5,0,IF(K34&gt;=INDEX('队伍面板'!$B$20:$E$20,1,C34),1,0))</x:f>
        <x:v>0</x:v>
      </x:c>
      <x:c r="M34" s="31" t="n">
        <x:f>IF(C34=5,0,IF(L34=1,INDEX('动作配置'!$N$5:$N$28,INDEX('循环设置'!$F$5:$F$8,C34))*INDEX('队伍面板'!$B$72:$E$72,1,C34),K34))</x:f>
        <x:v>105</x:v>
      </x:c>
      <x:c r="N34" s="31" t="n">
        <x:f>O33</x:f>
        <x:v>70</x:v>
      </x:c>
      <x:c r="O34" s="31" t="n">
        <x:f>IF(Z34&lt;&gt;"执行",N34,IF(C34=5,IF(N34=0,'循环设置'!$B$15,N34),MAX(0,N34-INDEX('动作配置'!$AB$5:$AB$28,E34)-L34*INDEX('动作配置'!$AB$5:$AB$28,INDEX('循环设置'!$F$5:$F$8,C34)))))</x:f>
        <x:v>50</x:v>
      </x:c>
      <x:c r="P34" s="31" t="n">
        <x:f>IF(AND(C34&lt;5,N34&gt;0,O34=0,Z34="执行"),1,0)</x:f>
        <x:v>0</x:v>
      </x:c>
      <x:c r="Q34" s="31" t="n">
        <x:f>X33</x:f>
        <x:v>908455.0233473062</x:v>
      </x:c>
      <x:c r="R34" s="31" t="n">
        <x:f>IF(OR(Z34&lt;&gt;"执行",C34=5),0,IF(OR(INDEX('动作配置'!$G$5:$G$28,E34)="治疗",INDEX('动作配置'!$G$5:$G$28,E34)="护盾",INDEX('动作配置'!$G$5:$G$28,E34)="无伤害"),0,INDEX('动作配置'!$X$5:$X$28,E34)*IF(OR(INDEX('动作配置'!$G$5:$G$28,E34)="真实伤害",N34=0),1,0.9)))</x:f>
        <x:v>819.817177083306</x:v>
      </x:c>
      <x:c r="S34" s="31" t="n">
        <x:f>IF(OR(Z34&lt;&gt;"执行",C34=5,L34=0),0,IF(OR(INDEX('动作配置'!$G$5:$G$28,INDEX('循环设置'!$F$5:$F$8,C34))="治疗",INDEX('动作配置'!$G$5:$G$28,INDEX('循环设置'!$F$5:$F$8,C34))="护盾",INDEX('动作配置'!$G$5:$G$28,INDEX('循环设置'!$F$5:$F$8,C34))="无伤害"),0,INDEX('动作配置'!$X$5:$X$28,INDEX('循环设置'!$F$5:$F$8,C34))*IF(OR(INDEX('动作配置'!$G$5:$G$28,INDEX('循环设置'!$F$5:$F$8,C34))="真实伤害",N34=0),1,0.9)))</x:f>
        <x:v>0</x:v>
      </x:c>
      <x:c r="T34" s="31" t="n">
        <x:f>IF(P34=1,INDEX($AO$5:$AR$5,1,C34),0)</x:f>
        <x:v>0</x:v>
      </x:c>
      <x:c r="U34" s="31" t="n">
        <x:f>IF(OR(Z34&lt;&gt;"执行",C34=5,N34&gt;0),0,INDEX('队伍面板'!$B$77:$E$77,1,C34)/10*(INDEX('动作配置'!$AB$5:$AB$28,E34)+L34*INDEX('动作配置'!$AB$5:$AB$28,INDEX('循环设置'!$F$5:$F$8,C34)))*(1+INDEX('队伍面板'!$B$69:$E$69,1,C34))*INDEX('队伍面板'!$B$54:$E$54,1,C34)*(1+INDEX('队伍面板'!$B$52:$E$52,1,C34))*(1+INDEX('队伍面板'!$B$53:$E$53,1,C34))*(INDEX('队伍面板'!$B$8:$E$8,1,C34)+20)/((INDEX('队伍面板'!$B$8:$E$8,1,C34)+20)+('循环设置'!$B$12+20)*MAX(0,1-INDEX('队伍面板'!$B$48:$E$48,1,C34)-INDEX('队伍面板'!$B$49:$E$49,1,C34)))*(1-MIN(0.9,MAX(-1,'循环设置'!$B$13-INDEX('队伍面板'!$B$50:$E$50,1,C34))))*(1+INDEX('队伍面板'!$B$51:$E$51,1,C34))*(1+INDEX('队伍面板'!$B$58:$E$58,1,C34))*(1-'循环设置'!$B$36))</x:f>
        <x:v>0</x:v>
      </x:c>
      <x:c r="V34" s="31" t="n">
        <x:f>IF(OR(Z34&lt;&gt;"执行",C34=5),0,(R34+S34+T34+U34)*INDEX('队伍面板'!$B$59:$E$59,1,C34))</x:f>
        <x:v>0</x:v>
      </x:c>
      <x:c r="W34" s="31" t="n">
        <x:f>SUM(R34:V34)</x:f>
        <x:v>819.817177083306</x:v>
      </x:c>
      <x:c r="X34" s="31" t="n">
        <x:f>MAX(0,Q34-W34)</x:f>
        <x:v>907635.2061702228</x:v>
      </x:c>
      <x:c r="Y34" s="31" t="n">
        <x:f>Y33+W34</x:f>
        <x:v>92364.79382977719</x:v>
      </x:c>
      <x:c r="Z34" s="23" t="str">
        <x:f>IF(B34&gt;'循环设置'!$B$18,"超出窗口",IF(Q34&lt;=0,"敌人已击败","执行"))</x:f>
        <x:v>执行</x:v>
      </x:c>
      <x:c r="AA34" s="23" t="n">
        <x:f>AA33+IF($C33=1,10000/'队伍面板'!B66,0)</x:f>
        <x:v>482.99845440494585</x:v>
      </x:c>
      <x:c r="AB34" s="23" t="n">
        <x:f>AB33+IF($C33=2,10000/'队伍面板'!C66,0)</x:f>
        <x:v>448.4534761550881</x:v>
      </x:c>
      <x:c r="AC34" s="23" t="n">
        <x:f>AC33+IF($C33=3,10000/'队伍面板'!D66,0)</x:f>
        <x:v>433.72657876474665</x:v>
      </x:c>
      <x:c r="AD34" s="23" t="n">
        <x:f>AD33+IF($C33=4,10000/'队伍面板'!E66,0)</x:f>
        <x:v>445.4286296070047</x:v>
      </x:c>
      <x:c r="AE34" s="23" t="n">
        <x:f>AE33+IF($C33=5,10000/'循环设置'!$B$17,0)</x:f>
        <x:v>500</x:v>
      </x:c>
      <x:c r="AF34" s="23" t="n">
        <x:f>IF(C33=1,M33,AF33)</x:f>
        <x:v>5</x:v>
      </x:c>
      <x:c r="AG34" s="23" t="n">
        <x:f>IF(C33=2,M33,AG33)</x:f>
        <x:v>75</x:v>
      </x:c>
      <x:c r="AH34" s="23" t="n">
        <x:f>IF(C33=3,M33,AH33)</x:f>
        <x:v>75</x:v>
      </x:c>
      <x:c r="AI34" s="23" t="n">
        <x:f>IF(C33=4,M33,AI33)</x:f>
        <x:v>75</x:v>
      </x:c>
      <x:c r="AJ34" s="23" t="n">
        <x:f>AJ33+IF(C33=1,1,0)</x:f>
        <x:v>7</x:v>
      </x:c>
      <x:c r="AK34" s="23" t="n">
        <x:f>AK33+IF(C33=2,1,0)</x:f>
        <x:v>6</x:v>
      </x:c>
      <x:c r="AL34" s="23" t="n">
        <x:f>AL33+IF(C33=3,1,0)</x:f>
        <x:v>6</x:v>
      </x:c>
      <x:c r="AM34" s="23" t="n">
        <x:f>AM33+IF(C33=4,1,0)</x:f>
        <x:v>6</x:v>
      </x:c>
      <x:c r="AN34" s="23" t="n">
        <x:f>AN33+IF(C33=5,1,0)</x:f>
        <x:v>4</x:v>
      </x:c>
      <x:c r="AO34" s="23"/>
      <x:c r="AP34" s="23"/>
      <x:c r="AQ34" s="23"/>
      <x:c r="AR34" s="23"/>
    </x:row>
    <x:row r="35">
      <x:c r="A35" s="23" t="n">
        <x:v>31</x:v>
      </x:c>
      <x:c r="B35" s="33" t="n">
        <x:f>MIN(AA35:AE35)</x:f>
        <x:v>445.4286296070047</x:v>
      </x:c>
      <x:c r="C35" s="23" t="n">
        <x:f>MATCH(B35,AA35:AE35,0)</x:f>
        <x:v>4</x:v>
      </x:c>
      <x:c r="D35" s="23" t="str">
        <x:f>IF(C35=5,"敌人",INDEX('队伍面板'!$B$7:$E$7,1,C35))</x:f>
        <x:v>阿兰</x:v>
      </x:c>
      <x:c r="E35" s="23" t="n">
        <x:f>IF(C35=5,0,IF(H35+INDEX('动作配置'!$O$5:$O$28,INDEX('循环设置'!$B$5:$D$8,C35,F35))&lt;0,INDEX('循环设置'!$E$5:$E$8,C35),INDEX('循环设置'!$B$5:$D$8,C35,F35)))</x:f>
        <x:v>20</x:v>
      </x:c>
      <x:c r="F35" s="23" t="n">
        <x:f>IF(C35=5,0,MOD(INDEX(AJ35:AM35,1,C35),3)+1)</x:f>
        <x:v>1</x:v>
      </x:c>
      <x:c r="G35" s="23" t="n">
        <x:f>IF(C35=5,"敌方回合",INDEX('动作配置'!$D$5:$D$28,E35))</x:f>
        <x:v>100802</x:v>
      </x:c>
      <x:c r="H35" s="23" t="n">
        <x:f>I34</x:f>
        <x:v>3</x:v>
      </x:c>
      <x:c r="I35" s="23" t="n">
        <x:f>IF(Z35&lt;&gt;"执行",H35,MIN('循环设置'!$B$20,H35+IF(C35=5,0,INDEX('动作配置'!$O$5:$O$28,E35)+L35*INDEX('动作配置'!$O$5:$O$28,INDEX('循环设置'!$F$5:$F$8,C35)))))</x:f>
        <x:v>3</x:v>
      </x:c>
      <x:c r="J35" s="31" t="n">
        <x:f>IF(C35=5,0,INDEX(AF35:AI35,1,C35))</x:f>
        <x:v>75</x:v>
      </x:c>
      <x:c r="K35" s="31" t="n">
        <x:f>IF(C35=5,0,MIN(INDEX('队伍面板'!$B$20:$E$20,1,C35),J35+INDEX('动作配置'!$N$5:$N$28,E35)*INDEX('队伍面板'!$B$72:$E$72,1,C35)))</x:f>
        <x:v>105</x:v>
      </x:c>
      <x:c r="L35" s="31" t="n">
        <x:f>IF(C35=5,0,IF(K35&gt;=INDEX('队伍面板'!$B$20:$E$20,1,C35),1,0))</x:f>
        <x:v>0</x:v>
      </x:c>
      <x:c r="M35" s="31" t="n">
        <x:f>IF(C35=5,0,IF(L35=1,INDEX('动作配置'!$N$5:$N$28,INDEX('循环设置'!$F$5:$F$8,C35))*INDEX('队伍面板'!$B$72:$E$72,1,C35),K35))</x:f>
        <x:v>105</x:v>
      </x:c>
      <x:c r="N35" s="31" t="n">
        <x:f>O34</x:f>
        <x:v>50</x:v>
      </x:c>
      <x:c r="O35" s="31" t="n">
        <x:f>IF(Z35&lt;&gt;"执行",N35,IF(C35=5,IF(N35=0,'循环设置'!$B$15,N35),MAX(0,N35-INDEX('动作配置'!$AB$5:$AB$28,E35)-L35*INDEX('动作配置'!$AB$5:$AB$28,INDEX('循环设置'!$F$5:$F$8,C35)))))</x:f>
        <x:v>30</x:v>
      </x:c>
      <x:c r="P35" s="31" t="n">
        <x:f>IF(AND(C35&lt;5,N35&gt;0,O35=0,Z35="执行"),1,0)</x:f>
        <x:v>0</x:v>
      </x:c>
      <x:c r="Q35" s="31" t="n">
        <x:f>X34</x:f>
        <x:v>907635.2061702228</x:v>
      </x:c>
      <x:c r="R35" s="31" t="n">
        <x:f>IF(OR(Z35&lt;&gt;"执行",C35=5),0,IF(OR(INDEX('动作配置'!$G$5:$G$28,E35)="治疗",INDEX('动作配置'!$G$5:$G$28,E35)="护盾",INDEX('动作配置'!$G$5:$G$28,E35)="无伤害"),0,INDEX('动作配置'!$X$5:$X$28,E35)*IF(OR(INDEX('动作配置'!$G$5:$G$28,E35)="真实伤害",N35=0),1,0.9)))</x:f>
        <x:v>3739.9211969375024</x:v>
      </x:c>
      <x:c r="S35" s="31" t="n">
        <x:f>IF(OR(Z35&lt;&gt;"执行",C35=5,L35=0),0,IF(OR(INDEX('动作配置'!$G$5:$G$28,INDEX('循环设置'!$F$5:$F$8,C35))="治疗",INDEX('动作配置'!$G$5:$G$28,INDEX('循环设置'!$F$5:$F$8,C35))="护盾",INDEX('动作配置'!$G$5:$G$28,INDEX('循环设置'!$F$5:$F$8,C35))="无伤害"),0,INDEX('动作配置'!$X$5:$X$28,INDEX('循环设置'!$F$5:$F$8,C35))*IF(OR(INDEX('动作配置'!$G$5:$G$28,INDEX('循环设置'!$F$5:$F$8,C35))="真实伤害",N35=0),1,0.9)))</x:f>
        <x:v>0</x:v>
      </x:c>
      <x:c r="T35" s="31" t="n">
        <x:f>IF(P35=1,INDEX($AO$5:$AR$5,1,C35),0)</x:f>
        <x:v>0</x:v>
      </x:c>
      <x:c r="U35" s="31" t="n">
        <x:f>IF(OR(Z35&lt;&gt;"执行",C35=5,N35&gt;0),0,INDEX('队伍面板'!$B$77:$E$77,1,C35)/10*(INDEX('动作配置'!$AB$5:$AB$28,E35)+L35*INDEX('动作配置'!$AB$5:$AB$28,INDEX('循环设置'!$F$5:$F$8,C35)))*(1+INDEX('队伍面板'!$B$69:$E$69,1,C35))*INDEX('队伍面板'!$B$54:$E$54,1,C35)*(1+INDEX('队伍面板'!$B$52:$E$52,1,C35))*(1+INDEX('队伍面板'!$B$53:$E$53,1,C35))*(INDEX('队伍面板'!$B$8:$E$8,1,C35)+20)/((INDEX('队伍面板'!$B$8:$E$8,1,C35)+20)+('循环设置'!$B$12+20)*MAX(0,1-INDEX('队伍面板'!$B$48:$E$48,1,C35)-INDEX('队伍面板'!$B$49:$E$49,1,C35)))*(1-MIN(0.9,MAX(-1,'循环设置'!$B$13-INDEX('队伍面板'!$B$50:$E$50,1,C35))))*(1+INDEX('队伍面板'!$B$51:$E$51,1,C35))*(1+INDEX('队伍面板'!$B$58:$E$58,1,C35))*(1-'循环设置'!$B$36))</x:f>
        <x:v>0</x:v>
      </x:c>
      <x:c r="V35" s="31" t="n">
        <x:f>IF(OR(Z35&lt;&gt;"执行",C35=5),0,(R35+S35+T35+U35)*INDEX('队伍面板'!$B$59:$E$59,1,C35))</x:f>
        <x:v>0</x:v>
      </x:c>
      <x:c r="W35" s="31" t="n">
        <x:f>SUM(R35:V35)</x:f>
        <x:v>3739.9211969375024</x:v>
      </x:c>
      <x:c r="X35" s="31" t="n">
        <x:f>MAX(0,Q35-W35)</x:f>
        <x:v>903895.2849732854</x:v>
      </x:c>
      <x:c r="Y35" s="31" t="n">
        <x:f>Y34+W35</x:f>
        <x:v>96104.7150267147</x:v>
      </x:c>
      <x:c r="Z35" s="23" t="str">
        <x:f>IF(B35&gt;'循环设置'!$B$18,"超出窗口",IF(Q35&lt;=0,"敌人已击败","执行"))</x:f>
        <x:v>执行</x:v>
      </x:c>
      <x:c r="AA35" s="23" t="n">
        <x:f>AA34+IF($C34=1,10000/'队伍面板'!B66,0)</x:f>
        <x:v>482.99845440494585</x:v>
      </x:c>
      <x:c r="AB35" s="23" t="n">
        <x:f>AB34+IF($C34=2,10000/'队伍面板'!C66,0)</x:f>
        <x:v>448.4534761550881</x:v>
      </x:c>
      <x:c r="AC35" s="23" t="n">
        <x:f>AC34+IF($C34=3,10000/'队伍面板'!D66,0)</x:f>
        <x:v>495.6875185882819</x:v>
      </x:c>
      <x:c r="AD35" s="23" t="n">
        <x:f>AD34+IF($C34=4,10000/'队伍面板'!E66,0)</x:f>
        <x:v>445.4286296070047</x:v>
      </x:c>
      <x:c r="AE35" s="23" t="n">
        <x:f>AE34+IF($C34=5,10000/'循环设置'!$B$17,0)</x:f>
        <x:v>500</x:v>
      </x:c>
      <x:c r="AF35" s="23" t="n">
        <x:f>IF(C34=1,M34,AF34)</x:f>
        <x:v>5</x:v>
      </x:c>
      <x:c r="AG35" s="23" t="n">
        <x:f>IF(C34=2,M34,AG34)</x:f>
        <x:v>75</x:v>
      </x:c>
      <x:c r="AH35" s="23" t="n">
        <x:f>IF(C34=3,M34,AH34)</x:f>
        <x:v>105</x:v>
      </x:c>
      <x:c r="AI35" s="23" t="n">
        <x:f>IF(C34=4,M34,AI34)</x:f>
        <x:v>75</x:v>
      </x:c>
      <x:c r="AJ35" s="23" t="n">
        <x:f>AJ34+IF(C34=1,1,0)</x:f>
        <x:v>7</x:v>
      </x:c>
      <x:c r="AK35" s="23" t="n">
        <x:f>AK34+IF(C34=2,1,0)</x:f>
        <x:v>6</x:v>
      </x:c>
      <x:c r="AL35" s="23" t="n">
        <x:f>AL34+IF(C34=3,1,0)</x:f>
        <x:v>7</x:v>
      </x:c>
      <x:c r="AM35" s="23" t="n">
        <x:f>AM34+IF(C34=4,1,0)</x:f>
        <x:v>6</x:v>
      </x:c>
      <x:c r="AN35" s="23" t="n">
        <x:f>AN34+IF(C34=5,1,0)</x:f>
        <x:v>4</x:v>
      </x:c>
      <x:c r="AO35" s="23"/>
      <x:c r="AP35" s="23"/>
      <x:c r="AQ35" s="23"/>
      <x:c r="AR35" s="23"/>
    </x:row>
    <x:row r="36">
      <x:c r="A36" s="23" t="n">
        <x:v>32</x:v>
      </x:c>
      <x:c r="B36" s="33" t="n">
        <x:f>MIN(AA36:AE36)</x:f>
        <x:v>448.4534761550881</x:v>
      </x:c>
      <x:c r="C36" s="23" t="n">
        <x:f>MATCH(B36,AA36:AE36,0)</x:f>
        <x:v>2</x:v>
      </x:c>
      <x:c r="D36" s="23" t="str">
        <x:f>IF(C36=5,"敌人",INDEX('队伍面板'!$B$7:$E$7,1,C36))</x:f>
        <x:v>三月七（存护）</x:v>
      </x:c>
      <x:c r="E36" s="23" t="n">
        <x:f>IF(C36=5,0,IF(H36+INDEX('动作配置'!$O$5:$O$28,INDEX('循环设置'!$B$5:$D$8,C36,F36))&lt;0,INDEX('循环设置'!$E$5:$E$8,C36),INDEX('循环设置'!$B$5:$D$8,C36,F36)))</x:f>
        <x:v>8</x:v>
      </x:c>
      <x:c r="F36" s="23" t="n">
        <x:f>IF(C36=5,0,MOD(INDEX(AJ36:AM36,1,C36),3)+1)</x:f>
        <x:v>1</x:v>
      </x:c>
      <x:c r="G36" s="23" t="n">
        <x:f>IF(C36=5,"敌方回合",INDEX('动作配置'!$D$5:$D$28,E36))</x:f>
        <x:v>100102</x:v>
      </x:c>
      <x:c r="H36" s="23" t="n">
        <x:f>I35</x:f>
        <x:v>3</x:v>
      </x:c>
      <x:c r="I36" s="23" t="n">
        <x:f>IF(Z36&lt;&gt;"执行",H36,MIN('循环设置'!$B$20,H36+IF(C36=5,0,INDEX('动作配置'!$O$5:$O$28,E36)+L36*INDEX('动作配置'!$O$5:$O$28,INDEX('循环设置'!$F$5:$F$8,C36)))))</x:f>
        <x:v>2</x:v>
      </x:c>
      <x:c r="J36" s="31" t="n">
        <x:f>IF(C36=5,0,INDEX(AF36:AI36,1,C36))</x:f>
        <x:v>75</x:v>
      </x:c>
      <x:c r="K36" s="31" t="n">
        <x:f>IF(C36=5,0,MIN(INDEX('队伍面板'!$B$20:$E$20,1,C36),J36+INDEX('动作配置'!$N$5:$N$28,E36)*INDEX('队伍面板'!$B$72:$E$72,1,C36)))</x:f>
        <x:v>105</x:v>
      </x:c>
      <x:c r="L36" s="31" t="n">
        <x:f>IF(C36=5,0,IF(K36&gt;=INDEX('队伍面板'!$B$20:$E$20,1,C36),1,0))</x:f>
        <x:v>0</x:v>
      </x:c>
      <x:c r="M36" s="31" t="n">
        <x:f>IF(C36=5,0,IF(L36=1,INDEX('动作配置'!$N$5:$N$28,INDEX('循环设置'!$F$5:$F$8,C36))*INDEX('队伍面板'!$B$72:$E$72,1,C36),K36))</x:f>
        <x:v>105</x:v>
      </x:c>
      <x:c r="N36" s="31" t="n">
        <x:f>O35</x:f>
        <x:v>30</x:v>
      </x:c>
      <x:c r="O36" s="31" t="n">
        <x:f>IF(Z36&lt;&gt;"执行",N36,IF(C36=5,IF(N36=0,'循环设置'!$B$15,N36),MAX(0,N36-INDEX('动作配置'!$AB$5:$AB$28,E36)-L36*INDEX('动作配置'!$AB$5:$AB$28,INDEX('循环设置'!$F$5:$F$8,C36)))))</x:f>
        <x:v>30</x:v>
      </x:c>
      <x:c r="P36" s="31" t="n">
        <x:f>IF(AND(C36&lt;5,N36&gt;0,O36=0,Z36="执行"),1,0)</x:f>
        <x:v>0</x:v>
      </x:c>
      <x:c r="Q36" s="31" t="n">
        <x:f>X35</x:f>
        <x:v>903895.2849732854</x:v>
      </x:c>
      <x:c r="R36" s="31" t="n">
        <x:f>IF(OR(Z36&lt;&gt;"执行",C36=5),0,IF(OR(INDEX('动作配置'!$G$5:$G$28,E36)="治疗",INDEX('动作配置'!$G$5:$G$28,E36)="护盾",INDEX('动作配置'!$G$5:$G$28,E36)="无伤害"),0,INDEX('动作配置'!$X$5:$X$28,E36)*IF(OR(INDEX('动作配置'!$G$5:$G$28,E36)="真实伤害",N36=0),1,0.9)))</x:f>
        <x:v>0</x:v>
      </x:c>
      <x:c r="S36" s="31" t="n">
        <x:f>IF(OR(Z36&lt;&gt;"执行",C36=5,L36=0),0,IF(OR(INDEX('动作配置'!$G$5:$G$28,INDEX('循环设置'!$F$5:$F$8,C36))="治疗",INDEX('动作配置'!$G$5:$G$28,INDEX('循环设置'!$F$5:$F$8,C36))="护盾",INDEX('动作配置'!$G$5:$G$28,INDEX('循环设置'!$F$5:$F$8,C36))="无伤害"),0,INDEX('动作配置'!$X$5:$X$28,INDEX('循环设置'!$F$5:$F$8,C36))*IF(OR(INDEX('动作配置'!$G$5:$G$28,INDEX('循环设置'!$F$5:$F$8,C36))="真实伤害",N36=0),1,0.9)))</x:f>
        <x:v>0</x:v>
      </x:c>
      <x:c r="T36" s="31" t="n">
        <x:f>IF(P36=1,INDEX($AO$5:$AR$5,1,C36),0)</x:f>
        <x:v>0</x:v>
      </x:c>
      <x:c r="U36" s="31" t="n">
        <x:f>IF(OR(Z36&lt;&gt;"执行",C36=5,N36&gt;0),0,INDEX('队伍面板'!$B$77:$E$77,1,C36)/10*(INDEX('动作配置'!$AB$5:$AB$28,E36)+L36*INDEX('动作配置'!$AB$5:$AB$28,INDEX('循环设置'!$F$5:$F$8,C36)))*(1+INDEX('队伍面板'!$B$69:$E$69,1,C36))*INDEX('队伍面板'!$B$54:$E$54,1,C36)*(1+INDEX('队伍面板'!$B$52:$E$52,1,C36))*(1+INDEX('队伍面板'!$B$53:$E$53,1,C36))*(INDEX('队伍面板'!$B$8:$E$8,1,C36)+20)/((INDEX('队伍面板'!$B$8:$E$8,1,C36)+20)+('循环设置'!$B$12+20)*MAX(0,1-INDEX('队伍面板'!$B$48:$E$48,1,C36)-INDEX('队伍面板'!$B$49:$E$49,1,C36)))*(1-MIN(0.9,MAX(-1,'循环设置'!$B$13-INDEX('队伍面板'!$B$50:$E$50,1,C36))))*(1+INDEX('队伍面板'!$B$51:$E$51,1,C36))*(1+INDEX('队伍面板'!$B$58:$E$58,1,C36))*(1-'循环设置'!$B$36))</x:f>
        <x:v>0</x:v>
      </x:c>
      <x:c r="V36" s="31" t="n">
        <x:f>IF(OR(Z36&lt;&gt;"执行",C36=5),0,(R36+S36+T36+U36)*INDEX('队伍面板'!$B$59:$E$59,1,C36))</x:f>
        <x:v>0</x:v>
      </x:c>
      <x:c r="W36" s="31" t="n">
        <x:f>SUM(R36:V36)</x:f>
        <x:v>0</x:v>
      </x:c>
      <x:c r="X36" s="31" t="n">
        <x:f>MAX(0,Q36-W36)</x:f>
        <x:v>903895.2849732854</x:v>
      </x:c>
      <x:c r="Y36" s="31" t="n">
        <x:f>Y35+W36</x:f>
        <x:v>96104.7150267147</x:v>
      </x:c>
      <x:c r="Z36" s="23" t="str">
        <x:f>IF(B36&gt;'循环设置'!$B$18,"超出窗口",IF(Q36&lt;=0,"敌人已击败","执行"))</x:f>
        <x:v>执行</x:v>
      </x:c>
      <x:c r="AA36" s="23" t="n">
        <x:f>AA35+IF($C35=1,10000/'队伍面板'!B66,0)</x:f>
        <x:v>482.99845440494585</x:v>
      </x:c>
      <x:c r="AB36" s="23" t="n">
        <x:f>AB35+IF($C35=2,10000/'队伍面板'!C66,0)</x:f>
        <x:v>448.4534761550881</x:v>
      </x:c>
      <x:c r="AC36" s="23" t="n">
        <x:f>AC35+IF($C35=3,10000/'队伍面板'!D66,0)</x:f>
        <x:v>495.6875185882819</x:v>
      </x:c>
      <x:c r="AD36" s="23" t="n">
        <x:f>AD35+IF($C35=4,10000/'队伍面板'!E66,0)</x:f>
        <x:v>509.061290979434</x:v>
      </x:c>
      <x:c r="AE36" s="23" t="n">
        <x:f>AE35+IF($C35=5,10000/'循环设置'!$B$17,0)</x:f>
        <x:v>500</x:v>
      </x:c>
      <x:c r="AF36" s="23" t="n">
        <x:f>IF(C35=1,M35,AF35)</x:f>
        <x:v>5</x:v>
      </x:c>
      <x:c r="AG36" s="23" t="n">
        <x:f>IF(C35=2,M35,AG35)</x:f>
        <x:v>75</x:v>
      </x:c>
      <x:c r="AH36" s="23" t="n">
        <x:f>IF(C35=3,M35,AH35)</x:f>
        <x:v>105</x:v>
      </x:c>
      <x:c r="AI36" s="23" t="n">
        <x:f>IF(C35=4,M35,AI35)</x:f>
        <x:v>105</x:v>
      </x:c>
      <x:c r="AJ36" s="23" t="n">
        <x:f>AJ35+IF(C35=1,1,0)</x:f>
        <x:v>7</x:v>
      </x:c>
      <x:c r="AK36" s="23" t="n">
        <x:f>AK35+IF(C35=2,1,0)</x:f>
        <x:v>6</x:v>
      </x:c>
      <x:c r="AL36" s="23" t="n">
        <x:f>AL35+IF(C35=3,1,0)</x:f>
        <x:v>7</x:v>
      </x:c>
      <x:c r="AM36" s="23" t="n">
        <x:f>AM35+IF(C35=4,1,0)</x:f>
        <x:v>7</x:v>
      </x:c>
      <x:c r="AN36" s="23" t="n">
        <x:f>AN35+IF(C35=5,1,0)</x:f>
        <x:v>4</x:v>
      </x:c>
      <x:c r="AO36" s="23"/>
      <x:c r="AP36" s="23"/>
      <x:c r="AQ36" s="23"/>
      <x:c r="AR36" s="23"/>
    </x:row>
    <x:row r="37">
      <x:c r="A37" s="23" t="n">
        <x:v>33</x:v>
      </x:c>
      <x:c r="B37" s="33" t="n">
        <x:f>MIN(AA37:AE37)</x:f>
        <x:v>482.99845440494585</x:v>
      </x:c>
      <x:c r="C37" s="23" t="n">
        <x:f>MATCH(B37,AA37:AE37,0)</x:f>
        <x:v>1</x:v>
      </x:c>
      <x:c r="D37" s="23" t="str">
        <x:f>IF(C37=5,"敌人",INDEX('队伍面板'!$B$7:$E$7,1,C37))</x:f>
        <x:v>丹恒</x:v>
      </x:c>
      <x:c r="E37" s="23" t="n">
        <x:f>IF(C37=5,0,IF(H37+INDEX('动作配置'!$O$5:$O$28,INDEX('循环设置'!$B$5:$D$8,C37,F37))&lt;0,INDEX('循环设置'!$E$5:$E$8,C37),INDEX('循环设置'!$B$5:$D$8,C37,F37)))</x:f>
        <x:v>1</x:v>
      </x:c>
      <x:c r="F37" s="23" t="n">
        <x:f>IF(C37=5,0,MOD(INDEX(AJ37:AM37,1,C37),3)+1)</x:f>
        <x:v>2</x:v>
      </x:c>
      <x:c r="G37" s="23" t="n">
        <x:f>IF(C37=5,"敌方回合",INDEX('动作配置'!$D$5:$D$28,E37))</x:f>
        <x:v>100201</x:v>
      </x:c>
      <x:c r="H37" s="23" t="n">
        <x:f>I36</x:f>
        <x:v>2</x:v>
      </x:c>
      <x:c r="I37" s="23" t="n">
        <x:f>IF(Z37&lt;&gt;"执行",H37,MIN('循环设置'!$B$20,H37+IF(C37=5,0,INDEX('动作配置'!$O$5:$O$28,E37)+L37*INDEX('动作配置'!$O$5:$O$28,INDEX('循环设置'!$F$5:$F$8,C37)))))</x:f>
        <x:v>3</x:v>
      </x:c>
      <x:c r="J37" s="31" t="n">
        <x:f>IF(C37=5,0,INDEX(AF37:AI37,1,C37))</x:f>
        <x:v>5</x:v>
      </x:c>
      <x:c r="K37" s="31" t="n">
        <x:f>IF(C37=5,0,MIN(INDEX('队伍面板'!$B$20:$E$20,1,C37),J37+INDEX('动作配置'!$N$5:$N$28,E37)*INDEX('队伍面板'!$B$72:$E$72,1,C37)))</x:f>
        <x:v>25</x:v>
      </x:c>
      <x:c r="L37" s="31" t="n">
        <x:f>IF(C37=5,0,IF(K37&gt;=INDEX('队伍面板'!$B$20:$E$20,1,C37),1,0))</x:f>
        <x:v>0</x:v>
      </x:c>
      <x:c r="M37" s="31" t="n">
        <x:f>IF(C37=5,0,IF(L37=1,INDEX('动作配置'!$N$5:$N$28,INDEX('循环设置'!$F$5:$F$8,C37))*INDEX('队伍面板'!$B$72:$E$72,1,C37),K37))</x:f>
        <x:v>25</x:v>
      </x:c>
      <x:c r="N37" s="31" t="n">
        <x:f>O36</x:f>
        <x:v>30</x:v>
      </x:c>
      <x:c r="O37" s="31" t="n">
        <x:f>IF(Z37&lt;&gt;"执行",N37,IF(C37=5,IF(N37=0,'循环设置'!$B$15,N37),MAX(0,N37-INDEX('动作配置'!$AB$5:$AB$28,E37)-L37*INDEX('动作配置'!$AB$5:$AB$28,INDEX('循环设置'!$F$5:$F$8,C37)))))</x:f>
        <x:v>20</x:v>
      </x:c>
      <x:c r="P37" s="31" t="n">
        <x:f>IF(AND(C37&lt;5,N37&gt;0,O37=0,Z37="执行"),1,0)</x:f>
        <x:v>0</x:v>
      </x:c>
      <x:c r="Q37" s="31" t="n">
        <x:f>X36</x:f>
        <x:v>903895.2849732854</x:v>
      </x:c>
      <x:c r="R37" s="31" t="n">
        <x:f>IF(OR(Z37&lt;&gt;"执行",C37=5),0,IF(OR(INDEX('动作配置'!$G$5:$G$28,E37)="治疗",INDEX('动作配置'!$G$5:$G$28,E37)="护盾",INDEX('动作配置'!$G$5:$G$28,E37)="无伤害"),0,INDEX('动作配置'!$X$5:$X$28,E37)*IF(OR(INDEX('动作配置'!$G$5:$G$28,E37)="真实伤害",N37=0),1,0.9)))</x:f>
        <x:v>2424.7427316580383</x:v>
      </x:c>
      <x:c r="S37" s="31" t="n">
        <x:f>IF(OR(Z37&lt;&gt;"执行",C37=5,L37=0),0,IF(OR(INDEX('动作配置'!$G$5:$G$28,INDEX('循环设置'!$F$5:$F$8,C37))="治疗",INDEX('动作配置'!$G$5:$G$28,INDEX('循环设置'!$F$5:$F$8,C37))="护盾",INDEX('动作配置'!$G$5:$G$28,INDEX('循环设置'!$F$5:$F$8,C37))="无伤害"),0,INDEX('动作配置'!$X$5:$X$28,INDEX('循环设置'!$F$5:$F$8,C37))*IF(OR(INDEX('动作配置'!$G$5:$G$28,INDEX('循环设置'!$F$5:$F$8,C37))="真实伤害",N37=0),1,0.9)))</x:f>
        <x:v>0</x:v>
      </x:c>
      <x:c r="T37" s="31" t="n">
        <x:f>IF(P37=1,INDEX($AO$5:$AR$5,1,C37),0)</x:f>
        <x:v>0</x:v>
      </x:c>
      <x:c r="U37" s="31" t="n">
        <x:f>IF(OR(Z37&lt;&gt;"执行",C37=5,N37&gt;0),0,INDEX('队伍面板'!$B$77:$E$77,1,C37)/10*(INDEX('动作配置'!$AB$5:$AB$28,E37)+L37*INDEX('动作配置'!$AB$5:$AB$28,INDEX('循环设置'!$F$5:$F$8,C37)))*(1+INDEX('队伍面板'!$B$69:$E$69,1,C37))*INDEX('队伍面板'!$B$54:$E$54,1,C37)*(1+INDEX('队伍面板'!$B$52:$E$52,1,C37))*(1+INDEX('队伍面板'!$B$53:$E$53,1,C37))*(INDEX('队伍面板'!$B$8:$E$8,1,C37)+20)/((INDEX('队伍面板'!$B$8:$E$8,1,C37)+20)+('循环设置'!$B$12+20)*MAX(0,1-INDEX('队伍面板'!$B$48:$E$48,1,C37)-INDEX('队伍面板'!$B$49:$E$49,1,C37)))*(1-MIN(0.9,MAX(-1,'循环设置'!$B$13-INDEX('队伍面板'!$B$50:$E$50,1,C37))))*(1+INDEX('队伍面板'!$B$51:$E$51,1,C37))*(1+INDEX('队伍面板'!$B$58:$E$58,1,C37))*(1-'循环设置'!$B$36))</x:f>
        <x:v>0</x:v>
      </x:c>
      <x:c r="V37" s="31" t="n">
        <x:f>IF(OR(Z37&lt;&gt;"执行",C37=5),0,(R37+S37+T37+U37)*INDEX('队伍面板'!$B$59:$E$59,1,C37))</x:f>
        <x:v>0</x:v>
      </x:c>
      <x:c r="W37" s="31" t="n">
        <x:f>SUM(R37:V37)</x:f>
        <x:v>2424.7427316580383</x:v>
      </x:c>
      <x:c r="X37" s="31" t="n">
        <x:f>MAX(0,Q37-W37)</x:f>
        <x:v>901470.5422416274</x:v>
      </x:c>
      <x:c r="Y37" s="31" t="n">
        <x:f>Y36+W37</x:f>
        <x:v>98529.45775837274</x:v>
      </x:c>
      <x:c r="Z37" s="23" t="str">
        <x:f>IF(B37&gt;'循环设置'!$B$18,"超出窗口",IF(Q37&lt;=0,"敌人已击败","执行"))</x:f>
        <x:v>执行</x:v>
      </x:c>
      <x:c r="AA37" s="23" t="n">
        <x:f>AA36+IF($C36=1,10000/'队伍面板'!B66,0)</x:f>
        <x:v>482.99845440494585</x:v>
      </x:c>
      <x:c r="AB37" s="23" t="n">
        <x:f>AB36+IF($C36=2,10000/'队伍面板'!C66,0)</x:f>
        <x:v>512.5182584629578</x:v>
      </x:c>
      <x:c r="AC37" s="23" t="n">
        <x:f>AC36+IF($C36=3,10000/'队伍面板'!D66,0)</x:f>
        <x:v>495.6875185882819</x:v>
      </x:c>
      <x:c r="AD37" s="23" t="n">
        <x:f>AD36+IF($C36=4,10000/'队伍面板'!E66,0)</x:f>
        <x:v>509.061290979434</x:v>
      </x:c>
      <x:c r="AE37" s="23" t="n">
        <x:f>AE36+IF($C36=5,10000/'循环设置'!$B$17,0)</x:f>
        <x:v>500</x:v>
      </x:c>
      <x:c r="AF37" s="23" t="n">
        <x:f>IF(C36=1,M36,AF36)</x:f>
        <x:v>5</x:v>
      </x:c>
      <x:c r="AG37" s="23" t="n">
        <x:f>IF(C36=2,M36,AG36)</x:f>
        <x:v>105</x:v>
      </x:c>
      <x:c r="AH37" s="23" t="n">
        <x:f>IF(C36=3,M36,AH36)</x:f>
        <x:v>105</x:v>
      </x:c>
      <x:c r="AI37" s="23" t="n">
        <x:f>IF(C36=4,M36,AI36)</x:f>
        <x:v>105</x:v>
      </x:c>
      <x:c r="AJ37" s="23" t="n">
        <x:f>AJ36+IF(C36=1,1,0)</x:f>
        <x:v>7</x:v>
      </x:c>
      <x:c r="AK37" s="23" t="n">
        <x:f>AK36+IF(C36=2,1,0)</x:f>
        <x:v>7</x:v>
      </x:c>
      <x:c r="AL37" s="23" t="n">
        <x:f>AL36+IF(C36=3,1,0)</x:f>
        <x:v>7</x:v>
      </x:c>
      <x:c r="AM37" s="23" t="n">
        <x:f>AM36+IF(C36=4,1,0)</x:f>
        <x:v>7</x:v>
      </x:c>
      <x:c r="AN37" s="23" t="n">
        <x:f>AN36+IF(C36=5,1,0)</x:f>
        <x:v>4</x:v>
      </x:c>
      <x:c r="AO37" s="23"/>
      <x:c r="AP37" s="23"/>
      <x:c r="AQ37" s="23"/>
      <x:c r="AR37" s="23"/>
    </x:row>
    <x:row r="38">
      <x:c r="A38" s="23" t="n">
        <x:v>34</x:v>
      </x:c>
      <x:c r="B38" s="33" t="n">
        <x:f>MIN(AA38:AE38)</x:f>
        <x:v>495.6875185882819</x:v>
      </x:c>
      <x:c r="C38" s="23" t="n">
        <x:f>MATCH(B38,AA38:AE38,0)</x:f>
        <x:v>3</x:v>
      </x:c>
      <x:c r="D38" s="23" t="str">
        <x:f>IF(C38=5,"敌人",INDEX('队伍面板'!$B$7:$E$7,1,C38))</x:f>
        <x:v>艾丝妲</x:v>
      </x:c>
      <x:c r="E38" s="23" t="n">
        <x:f>IF(C38=5,0,IF(H38+INDEX('动作配置'!$O$5:$O$28,INDEX('循环设置'!$B$5:$D$8,C38,F38))&lt;0,INDEX('循环设置'!$E$5:$E$8,C38),INDEX('循环设置'!$B$5:$D$8,C38,F38)))</x:f>
        <x:v>13</x:v>
      </x:c>
      <x:c r="F38" s="23" t="n">
        <x:f>IF(C38=5,0,MOD(INDEX(AJ38:AM38,1,C38),3)+1)</x:f>
        <x:v>2</x:v>
      </x:c>
      <x:c r="G38" s="23" t="n">
        <x:f>IF(C38=5,"敌方回合",INDEX('动作配置'!$D$5:$D$28,E38))</x:f>
        <x:v>100901</x:v>
      </x:c>
      <x:c r="H38" s="23" t="n">
        <x:f>I37</x:f>
        <x:v>3</x:v>
      </x:c>
      <x:c r="I38" s="23" t="n">
        <x:f>IF(Z38&lt;&gt;"执行",H38,MIN('循环设置'!$B$20,H38+IF(C38=5,0,INDEX('动作配置'!$O$5:$O$28,E38)+L38*INDEX('动作配置'!$O$5:$O$28,INDEX('循环设置'!$F$5:$F$8,C38)))))</x:f>
        <x:v>4</x:v>
      </x:c>
      <x:c r="J38" s="31" t="n">
        <x:f>IF(C38=5,0,INDEX(AF38:AI38,1,C38))</x:f>
        <x:v>105</x:v>
      </x:c>
      <x:c r="K38" s="31" t="n">
        <x:f>IF(C38=5,0,MIN(INDEX('队伍面板'!$B$20:$E$20,1,C38),J38+INDEX('动作配置'!$N$5:$N$28,E38)*INDEX('队伍面板'!$B$72:$E$72,1,C38)))</x:f>
        <x:v>120</x:v>
      </x:c>
      <x:c r="L38" s="31" t="n">
        <x:f>IF(C38=5,0,IF(K38&gt;=INDEX('队伍面板'!$B$20:$E$20,1,C38),1,0))</x:f>
        <x:v>1</x:v>
      </x:c>
      <x:c r="M38" s="31" t="n">
        <x:f>IF(C38=5,0,IF(L38=1,INDEX('动作配置'!$N$5:$N$28,INDEX('循环设置'!$F$5:$F$8,C38))*INDEX('队伍面板'!$B$72:$E$72,1,C38),K38))</x:f>
        <x:v>5</x:v>
      </x:c>
      <x:c r="N38" s="31" t="n">
        <x:f>O37</x:f>
        <x:v>20</x:v>
      </x:c>
      <x:c r="O38" s="31" t="n">
        <x:f>IF(Z38&lt;&gt;"执行",N38,IF(C38=5,IF(N38=0,'循环设置'!$B$15,N38),MAX(0,N38-INDEX('动作配置'!$AB$5:$AB$28,E38)-L38*INDEX('动作配置'!$AB$5:$AB$28,INDEX('循环设置'!$F$5:$F$8,C38)))))</x:f>
        <x:v>10</x:v>
      </x:c>
      <x:c r="P38" s="31" t="n">
        <x:f>IF(AND(C38&lt;5,N38&gt;0,O38=0,Z38="执行"),1,0)</x:f>
        <x:v>0</x:v>
      </x:c>
      <x:c r="Q38" s="31" t="n">
        <x:f>X37</x:f>
        <x:v>901470.5422416274</x:v>
      </x:c>
      <x:c r="R38" s="31" t="n">
        <x:f>IF(OR(Z38&lt;&gt;"执行",C38=5),0,IF(OR(INDEX('动作配置'!$G$5:$G$28,E38)="治疗",INDEX('动作配置'!$G$5:$G$28,E38)="护盾",INDEX('动作配置'!$G$5:$G$28,E38)="无伤害"),0,INDEX('动作配置'!$X$5:$X$28,E38)*IF(OR(INDEX('动作配置'!$G$5:$G$28,E38)="真实伤害",N38=0),1,0.9)))</x:f>
        <x:v>1639.634354166612</x:v>
      </x:c>
      <x:c r="S38" s="31" t="n">
        <x:f>IF(OR(Z38&lt;&gt;"执行",C38=5,L38=0),0,IF(OR(INDEX('动作配置'!$G$5:$G$28,INDEX('循环设置'!$F$5:$F$8,C38))="治疗",INDEX('动作配置'!$G$5:$G$28,INDEX('循环设置'!$F$5:$F$8,C38))="护盾",INDEX('动作配置'!$G$5:$G$28,INDEX('循环设置'!$F$5:$F$8,C38))="无伤害"),0,INDEX('动作配置'!$X$5:$X$28,INDEX('循环设置'!$F$5:$F$8,C38))*IF(OR(INDEX('动作配置'!$G$5:$G$28,INDEX('循环设置'!$F$5:$F$8,C38))="真实伤害",N38=0),1,0.9)))</x:f>
        <x:v>0</x:v>
      </x:c>
      <x:c r="T38" s="31" t="n">
        <x:f>IF(P38=1,INDEX($AO$5:$AR$5,1,C38),0)</x:f>
        <x:v>0</x:v>
      </x:c>
      <x:c r="U38" s="31" t="n">
        <x:f>IF(OR(Z38&lt;&gt;"执行",C38=5,N38&gt;0),0,INDEX('队伍面板'!$B$77:$E$77,1,C38)/10*(INDEX('动作配置'!$AB$5:$AB$28,E38)+L38*INDEX('动作配置'!$AB$5:$AB$28,INDEX('循环设置'!$F$5:$F$8,C38)))*(1+INDEX('队伍面板'!$B$69:$E$69,1,C38))*INDEX('队伍面板'!$B$54:$E$54,1,C38)*(1+INDEX('队伍面板'!$B$52:$E$52,1,C38))*(1+INDEX('队伍面板'!$B$53:$E$53,1,C38))*(INDEX('队伍面板'!$B$8:$E$8,1,C38)+20)/((INDEX('队伍面板'!$B$8:$E$8,1,C38)+20)+('循环设置'!$B$12+20)*MAX(0,1-INDEX('队伍面板'!$B$48:$E$48,1,C38)-INDEX('队伍面板'!$B$49:$E$49,1,C38)))*(1-MIN(0.9,MAX(-1,'循环设置'!$B$13-INDEX('队伍面板'!$B$50:$E$50,1,C38))))*(1+INDEX('队伍面板'!$B$51:$E$51,1,C38))*(1+INDEX('队伍面板'!$B$58:$E$58,1,C38))*(1-'循环设置'!$B$36))</x:f>
        <x:v>0</x:v>
      </x:c>
      <x:c r="V38" s="31" t="n">
        <x:f>IF(OR(Z38&lt;&gt;"执行",C38=5),0,(R38+S38+T38+U38)*INDEX('队伍面板'!$B$59:$E$59,1,C38))</x:f>
        <x:v>0</x:v>
      </x:c>
      <x:c r="W38" s="31" t="n">
        <x:f>SUM(R38:V38)</x:f>
        <x:v>1639.634354166612</x:v>
      </x:c>
      <x:c r="X38" s="31" t="n">
        <x:f>MAX(0,Q38-W38)</x:f>
        <x:v>899830.9078874608</x:v>
      </x:c>
      <x:c r="Y38" s="31" t="n">
        <x:f>Y37+W38</x:f>
        <x:v>100169.09211253935</x:v>
      </x:c>
      <x:c r="Z38" s="23" t="str">
        <x:f>IF(B38&gt;'循环设置'!$B$18,"超出窗口",IF(Q38&lt;=0,"敌人已击败","执行"))</x:f>
        <x:v>执行</x:v>
      </x:c>
      <x:c r="AA38" s="23" t="n">
        <x:f>AA37+IF($C37=1,10000/'队伍面板'!B66,0)</x:f>
        <x:v>543.3732612055641</x:v>
      </x:c>
      <x:c r="AB38" s="23" t="n">
        <x:f>AB37+IF($C37=2,10000/'队伍面板'!C66,0)</x:f>
        <x:v>512.5182584629578</x:v>
      </x:c>
      <x:c r="AC38" s="23" t="n">
        <x:f>AC37+IF($C37=3,10000/'队伍面板'!D66,0)</x:f>
        <x:v>495.6875185882819</x:v>
      </x:c>
      <x:c r="AD38" s="23" t="n">
        <x:f>AD37+IF($C37=4,10000/'队伍面板'!E66,0)</x:f>
        <x:v>509.061290979434</x:v>
      </x:c>
      <x:c r="AE38" s="23" t="n">
        <x:f>AE37+IF($C37=5,10000/'循环设置'!$B$17,0)</x:f>
        <x:v>500</x:v>
      </x:c>
      <x:c r="AF38" s="23" t="n">
        <x:f>IF(C37=1,M37,AF37)</x:f>
        <x:v>25</x:v>
      </x:c>
      <x:c r="AG38" s="23" t="n">
        <x:f>IF(C37=2,M37,AG37)</x:f>
        <x:v>105</x:v>
      </x:c>
      <x:c r="AH38" s="23" t="n">
        <x:f>IF(C37=3,M37,AH37)</x:f>
        <x:v>105</x:v>
      </x:c>
      <x:c r="AI38" s="23" t="n">
        <x:f>IF(C37=4,M37,AI37)</x:f>
        <x:v>105</x:v>
      </x:c>
      <x:c r="AJ38" s="23" t="n">
        <x:f>AJ37+IF(C37=1,1,0)</x:f>
        <x:v>8</x:v>
      </x:c>
      <x:c r="AK38" s="23" t="n">
        <x:f>AK37+IF(C37=2,1,0)</x:f>
        <x:v>7</x:v>
      </x:c>
      <x:c r="AL38" s="23" t="n">
        <x:f>AL37+IF(C37=3,1,0)</x:f>
        <x:v>7</x:v>
      </x:c>
      <x:c r="AM38" s="23" t="n">
        <x:f>AM37+IF(C37=4,1,0)</x:f>
        <x:v>7</x:v>
      </x:c>
      <x:c r="AN38" s="23" t="n">
        <x:f>AN37+IF(C37=5,1,0)</x:f>
        <x:v>4</x:v>
      </x:c>
      <x:c r="AO38" s="23"/>
      <x:c r="AP38" s="23"/>
      <x:c r="AQ38" s="23"/>
      <x:c r="AR38" s="23"/>
    </x:row>
    <x:row r="39">
      <x:c r="A39" s="23" t="n">
        <x:v>35</x:v>
      </x:c>
      <x:c r="B39" s="33" t="n">
        <x:f>MIN(AA39:AE39)</x:f>
        <x:v>500</x:v>
      </x:c>
      <x:c r="C39" s="23" t="n">
        <x:f>MATCH(B39,AA39:AE39,0)</x:f>
        <x:v>5</x:v>
      </x:c>
      <x:c r="D39" s="23" t="str">
        <x:f>IF(C39=5,"敌人",INDEX('队伍面板'!$B$7:$E$7,1,C39))</x:f>
        <x:v>敌人</x:v>
      </x:c>
      <x:c r="E39" s="23" t="n">
        <x:f>IF(C39=5,0,IF(H39+INDEX('动作配置'!$O$5:$O$28,INDEX('循环设置'!$B$5:$D$8,C39,F39))&lt;0,INDEX('循环设置'!$E$5:$E$8,C39),INDEX('循环设置'!$B$5:$D$8,C39,F39)))</x:f>
        <x:v>0</x:v>
      </x:c>
      <x:c r="F39" s="23" t="n">
        <x:f>IF(C39=5,0,MOD(INDEX(AJ39:AM39,1,C39),3)+1)</x:f>
        <x:v>0</x:v>
      </x:c>
      <x:c r="G39" s="23" t="str">
        <x:f>IF(C39=5,"敌方回合",INDEX('动作配置'!$D$5:$D$28,E39))</x:f>
        <x:v>敌方回合</x:v>
      </x:c>
      <x:c r="H39" s="23" t="n">
        <x:f>I38</x:f>
        <x:v>4</x:v>
      </x:c>
      <x:c r="I39" s="23" t="n">
        <x:f>IF(Z39&lt;&gt;"执行",H39,MIN('循环设置'!$B$20,H39+IF(C39=5,0,INDEX('动作配置'!$O$5:$O$28,E39)+L39*INDEX('动作配置'!$O$5:$O$28,INDEX('循环设置'!$F$5:$F$8,C39)))))</x:f>
        <x:v>4</x:v>
      </x:c>
      <x:c r="J39" s="31" t="n">
        <x:f>IF(C39=5,0,INDEX(AF39:AI39,1,C39))</x:f>
        <x:v>0</x:v>
      </x:c>
      <x:c r="K39" s="31" t="n">
        <x:f>IF(C39=5,0,MIN(INDEX('队伍面板'!$B$20:$E$20,1,C39),J39+INDEX('动作配置'!$N$5:$N$28,E39)*INDEX('队伍面板'!$B$72:$E$72,1,C39)))</x:f>
        <x:v>0</x:v>
      </x:c>
      <x:c r="L39" s="31" t="n">
        <x:f>IF(C39=5,0,IF(K39&gt;=INDEX('队伍面板'!$B$20:$E$20,1,C39),1,0))</x:f>
        <x:v>0</x:v>
      </x:c>
      <x:c r="M39" s="31" t="n">
        <x:f>IF(C39=5,0,IF(L39=1,INDEX('动作配置'!$N$5:$N$28,INDEX('循环设置'!$F$5:$F$8,C39))*INDEX('队伍面板'!$B$72:$E$72,1,C39),K39))</x:f>
        <x:v>0</x:v>
      </x:c>
      <x:c r="N39" s="31" t="n">
        <x:f>O38</x:f>
        <x:v>10</x:v>
      </x:c>
      <x:c r="O39" s="31" t="n">
        <x:f>IF(Z39&lt;&gt;"执行",N39,IF(C39=5,IF(N39=0,'循环设置'!$B$15,N39),MAX(0,N39-INDEX('动作配置'!$AB$5:$AB$28,E39)-L39*INDEX('动作配置'!$AB$5:$AB$28,INDEX('循环设置'!$F$5:$F$8,C39)))))</x:f>
        <x:v>10</x:v>
      </x:c>
      <x:c r="P39" s="31" t="n">
        <x:f>IF(AND(C39&lt;5,N39&gt;0,O39=0,Z39="执行"),1,0)</x:f>
        <x:v>0</x:v>
      </x:c>
      <x:c r="Q39" s="31" t="n">
        <x:f>X38</x:f>
        <x:v>899830.9078874608</x:v>
      </x:c>
      <x:c r="R39" s="31" t="n">
        <x:f>IF(OR(Z39&lt;&gt;"执行",C39=5),0,IF(OR(INDEX('动作配置'!$G$5:$G$28,E39)="治疗",INDEX('动作配置'!$G$5:$G$28,E39)="护盾",INDEX('动作配置'!$G$5:$G$28,E39)="无伤害"),0,INDEX('动作配置'!$X$5:$X$28,E39)*IF(OR(INDEX('动作配置'!$G$5:$G$28,E39)="真实伤害",N39=0),1,0.9)))</x:f>
        <x:v>0</x:v>
      </x:c>
      <x:c r="S39" s="31" t="n">
        <x:f>IF(OR(Z39&lt;&gt;"执行",C39=5,L39=0),0,IF(OR(INDEX('动作配置'!$G$5:$G$28,INDEX('循环设置'!$F$5:$F$8,C39))="治疗",INDEX('动作配置'!$G$5:$G$28,INDEX('循环设置'!$F$5:$F$8,C39))="护盾",INDEX('动作配置'!$G$5:$G$28,INDEX('循环设置'!$F$5:$F$8,C39))="无伤害"),0,INDEX('动作配置'!$X$5:$X$28,INDEX('循环设置'!$F$5:$F$8,C39))*IF(OR(INDEX('动作配置'!$G$5:$G$28,INDEX('循环设置'!$F$5:$F$8,C39))="真实伤害",N39=0),1,0.9)))</x:f>
        <x:v>0</x:v>
      </x:c>
      <x:c r="T39" s="31" t="n">
        <x:f>IF(P39=1,INDEX($AO$5:$AR$5,1,C39),0)</x:f>
        <x:v>0</x:v>
      </x:c>
      <x:c r="U39" s="31" t="n">
        <x:f>IF(OR(Z39&lt;&gt;"执行",C39=5,N39&gt;0),0,INDEX('队伍面板'!$B$77:$E$77,1,C39)/10*(INDEX('动作配置'!$AB$5:$AB$28,E39)+L39*INDEX('动作配置'!$AB$5:$AB$28,INDEX('循环设置'!$F$5:$F$8,C39)))*(1+INDEX('队伍面板'!$B$69:$E$69,1,C39))*INDEX('队伍面板'!$B$54:$E$54,1,C39)*(1+INDEX('队伍面板'!$B$52:$E$52,1,C39))*(1+INDEX('队伍面板'!$B$53:$E$53,1,C39))*(INDEX('队伍面板'!$B$8:$E$8,1,C39)+20)/((INDEX('队伍面板'!$B$8:$E$8,1,C39)+20)+('循环设置'!$B$12+20)*MAX(0,1-INDEX('队伍面板'!$B$48:$E$48,1,C39)-INDEX('队伍面板'!$B$49:$E$49,1,C39)))*(1-MIN(0.9,MAX(-1,'循环设置'!$B$13-INDEX('队伍面板'!$B$50:$E$50,1,C39))))*(1+INDEX('队伍面板'!$B$51:$E$51,1,C39))*(1+INDEX('队伍面板'!$B$58:$E$58,1,C39))*(1-'循环设置'!$B$36))</x:f>
        <x:v>0</x:v>
      </x:c>
      <x:c r="V39" s="31" t="n">
        <x:f>IF(OR(Z39&lt;&gt;"执行",C39=5),0,(R39+S39+T39+U39)*INDEX('队伍面板'!$B$59:$E$59,1,C39))</x:f>
        <x:v>0</x:v>
      </x:c>
      <x:c r="W39" s="31" t="n">
        <x:f>SUM(R39:V39)</x:f>
        <x:v>0</x:v>
      </x:c>
      <x:c r="X39" s="31" t="n">
        <x:f>MAX(0,Q39-W39)</x:f>
        <x:v>899830.9078874608</x:v>
      </x:c>
      <x:c r="Y39" s="31" t="n">
        <x:f>Y38+W39</x:f>
        <x:v>100169.09211253935</x:v>
      </x:c>
      <x:c r="Z39" s="23" t="str">
        <x:f>IF(B39&gt;'循环设置'!$B$18,"超出窗口",IF(Q39&lt;=0,"敌人已击败","执行"))</x:f>
        <x:v>执行</x:v>
      </x:c>
      <x:c r="AA39" s="23" t="n">
        <x:f>AA38+IF($C38=1,10000/'队伍面板'!B66,0)</x:f>
        <x:v>543.3732612055641</x:v>
      </x:c>
      <x:c r="AB39" s="23" t="n">
        <x:f>AB38+IF($C38=2,10000/'队伍面板'!C66,0)</x:f>
        <x:v>512.5182584629578</x:v>
      </x:c>
      <x:c r="AC39" s="23" t="n">
        <x:f>AC38+IF($C38=3,10000/'队伍面板'!D66,0)</x:f>
        <x:v>557.6484584118172</x:v>
      </x:c>
      <x:c r="AD39" s="23" t="n">
        <x:f>AD38+IF($C38=4,10000/'队伍面板'!E66,0)</x:f>
        <x:v>509.061290979434</x:v>
      </x:c>
      <x:c r="AE39" s="23" t="n">
        <x:f>AE38+IF($C38=5,10000/'循环设置'!$B$17,0)</x:f>
        <x:v>500</x:v>
      </x:c>
      <x:c r="AF39" s="23" t="n">
        <x:f>IF(C38=1,M38,AF38)</x:f>
        <x:v>25</x:v>
      </x:c>
      <x:c r="AG39" s="23" t="n">
        <x:f>IF(C38=2,M38,AG38)</x:f>
        <x:v>105</x:v>
      </x:c>
      <x:c r="AH39" s="23" t="n">
        <x:f>IF(C38=3,M38,AH38)</x:f>
        <x:v>5</x:v>
      </x:c>
      <x:c r="AI39" s="23" t="n">
        <x:f>IF(C38=4,M38,AI38)</x:f>
        <x:v>105</x:v>
      </x:c>
      <x:c r="AJ39" s="23" t="n">
        <x:f>AJ38+IF(C38=1,1,0)</x:f>
        <x:v>8</x:v>
      </x:c>
      <x:c r="AK39" s="23" t="n">
        <x:f>AK38+IF(C38=2,1,0)</x:f>
        <x:v>7</x:v>
      </x:c>
      <x:c r="AL39" s="23" t="n">
        <x:f>AL38+IF(C38=3,1,0)</x:f>
        <x:v>8</x:v>
      </x:c>
      <x:c r="AM39" s="23" t="n">
        <x:f>AM38+IF(C38=4,1,0)</x:f>
        <x:v>7</x:v>
      </x:c>
      <x:c r="AN39" s="23" t="n">
        <x:f>AN38+IF(C38=5,1,0)</x:f>
        <x:v>4</x:v>
      </x:c>
      <x:c r="AO39" s="23"/>
      <x:c r="AP39" s="23"/>
      <x:c r="AQ39" s="23"/>
      <x:c r="AR39" s="23"/>
    </x:row>
    <x:row r="40">
      <x:c r="A40" s="23" t="n">
        <x:v>36</x:v>
      </x:c>
      <x:c r="B40" s="33" t="n">
        <x:f>MIN(AA40:AE40)</x:f>
        <x:v>509.061290979434</x:v>
      </x:c>
      <x:c r="C40" s="23" t="n">
        <x:f>MATCH(B40,AA40:AE40,0)</x:f>
        <x:v>4</x:v>
      </x:c>
      <x:c r="D40" s="23" t="str">
        <x:f>IF(C40=5,"敌人",INDEX('队伍面板'!$B$7:$E$7,1,C40))</x:f>
        <x:v>阿兰</x:v>
      </x:c>
      <x:c r="E40" s="23" t="n">
        <x:f>IF(C40=5,0,IF(H40+INDEX('动作配置'!$O$5:$O$28,INDEX('循环设置'!$B$5:$D$8,C40,F40))&lt;0,INDEX('循环设置'!$E$5:$E$8,C40),INDEX('循环设置'!$B$5:$D$8,C40,F40)))</x:f>
        <x:v>19</x:v>
      </x:c>
      <x:c r="F40" s="23" t="n">
        <x:f>IF(C40=5,0,MOD(INDEX(AJ40:AM40,1,C40),3)+1)</x:f>
        <x:v>2</x:v>
      </x:c>
      <x:c r="G40" s="23" t="n">
        <x:f>IF(C40=5,"敌方回合",INDEX('动作配置'!$D$5:$D$28,E40))</x:f>
        <x:v>100801</x:v>
      </x:c>
      <x:c r="H40" s="23" t="n">
        <x:f>I39</x:f>
        <x:v>4</x:v>
      </x:c>
      <x:c r="I40" s="23" t="n">
        <x:f>IF(Z40&lt;&gt;"执行",H40,MIN('循环设置'!$B$20,H40+IF(C40=5,0,INDEX('动作配置'!$O$5:$O$28,E40)+L40*INDEX('动作配置'!$O$5:$O$28,INDEX('循环设置'!$F$5:$F$8,C40)))))</x:f>
        <x:v>5</x:v>
      </x:c>
      <x:c r="J40" s="31" t="n">
        <x:f>IF(C40=5,0,INDEX(AF40:AI40,1,C40))</x:f>
        <x:v>105</x:v>
      </x:c>
      <x:c r="K40" s="31" t="n">
        <x:f>IF(C40=5,0,MIN(INDEX('队伍面板'!$B$20:$E$20,1,C40),J40+INDEX('动作配置'!$N$5:$N$28,E40)*INDEX('队伍面板'!$B$72:$E$72,1,C40)))</x:f>
        <x:v>110</x:v>
      </x:c>
      <x:c r="L40" s="31" t="n">
        <x:f>IF(C40=5,0,IF(K40&gt;=INDEX('队伍面板'!$B$20:$E$20,1,C40),1,0))</x:f>
        <x:v>1</x:v>
      </x:c>
      <x:c r="M40" s="31" t="n">
        <x:f>IF(C40=5,0,IF(L40=1,INDEX('动作配置'!$N$5:$N$28,INDEX('循环设置'!$F$5:$F$8,C40))*INDEX('队伍面板'!$B$72:$E$72,1,C40),K40))</x:f>
        <x:v>5</x:v>
      </x:c>
      <x:c r="N40" s="31" t="n">
        <x:f>O39</x:f>
        <x:v>10</x:v>
      </x:c>
      <x:c r="O40" s="31" t="n">
        <x:f>IF(Z40&lt;&gt;"执行",N40,IF(C40=5,IF(N40=0,'循环设置'!$B$15,N40),MAX(0,N40-INDEX('动作配置'!$AB$5:$AB$28,E40)-L40*INDEX('动作配置'!$AB$5:$AB$28,INDEX('循环设置'!$F$5:$F$8,C40)))))</x:f>
        <x:v>0</x:v>
      </x:c>
      <x:c r="P40" s="31" t="n">
        <x:f>IF(AND(C40&lt;5,N40&gt;0,O40=0,Z40="执行"),1,0)</x:f>
        <x:v>1</x:v>
      </x:c>
      <x:c r="Q40" s="31" t="n">
        <x:f>X39</x:f>
        <x:v>899830.9078874608</x:v>
      </x:c>
      <x:c r="R40" s="31" t="n">
        <x:f>IF(OR(Z40&lt;&gt;"执行",C40=5),0,IF(OR(INDEX('动作配置'!$G$5:$G$28,E40)="治疗",INDEX('动作配置'!$G$5:$G$28,E40)="护盾",INDEX('动作配置'!$G$5:$G$28,E40)="无伤害"),0,INDEX('动作配置'!$X$5:$X$28,E40)*IF(OR(INDEX('动作配置'!$G$5:$G$28,E40)="真实伤害",N40=0),1,0.9)))</x:f>
        <x:v>1558.3004987239597</x:v>
      </x:c>
      <x:c r="S40" s="31" t="n">
        <x:f>IF(OR(Z40&lt;&gt;"执行",C40=5,L40=0),0,IF(OR(INDEX('动作配置'!$G$5:$G$28,INDEX('循环设置'!$F$5:$F$8,C40))="治疗",INDEX('动作配置'!$G$5:$G$28,INDEX('循环设置'!$F$5:$F$8,C40))="护盾",INDEX('动作配置'!$G$5:$G$28,INDEX('循环设置'!$F$5:$F$8,C40))="无伤害"),0,INDEX('动作配置'!$X$5:$X$28,INDEX('循环设置'!$F$5:$F$8,C40))*IF(OR(INDEX('动作配置'!$G$5:$G$28,INDEX('循环设置'!$F$5:$F$8,C40))="真实伤害",N40=0),1,0.9)))</x:f>
        <x:v>0</x:v>
      </x:c>
      <x:c r="T40" s="31" t="n">
        <x:f>IF(P40=1,INDEX($AO$5:$AR$5,1,C40),0)</x:f>
        <x:v>4415.92293767442</x:v>
      </x:c>
      <x:c r="U40" s="31" t="n">
        <x:f>IF(OR(Z40&lt;&gt;"执行",C40=5,N40&gt;0),0,INDEX('队伍面板'!$B$77:$E$77,1,C40)/10*(INDEX('动作配置'!$AB$5:$AB$28,E40)+L40*INDEX('动作配置'!$AB$5:$AB$28,INDEX('循环设置'!$F$5:$F$8,C40)))*(1+INDEX('队伍面板'!$B$69:$E$69,1,C40))*INDEX('队伍面板'!$B$54:$E$54,1,C40)*(1+INDEX('队伍面板'!$B$52:$E$52,1,C40))*(1+INDEX('队伍面板'!$B$53:$E$53,1,C40))*(INDEX('队伍面板'!$B$8:$E$8,1,C40)+20)/((INDEX('队伍面板'!$B$8:$E$8,1,C40)+20)+('循环设置'!$B$12+20)*MAX(0,1-INDEX('队伍面板'!$B$48:$E$48,1,C40)-INDEX('队伍面板'!$B$49:$E$49,1,C40)))*(1-MIN(0.9,MAX(-1,'循环设置'!$B$13-INDEX('队伍面板'!$B$50:$E$50,1,C40))))*(1+INDEX('队伍面板'!$B$51:$E$51,1,C40))*(1+INDEX('队伍面板'!$B$58:$E$58,1,C40))*(1-'循环设置'!$B$36))</x:f>
        <x:v>0</x:v>
      </x:c>
      <x:c r="V40" s="31" t="n">
        <x:f>IF(OR(Z40&lt;&gt;"执行",C40=5),0,(R40+S40+T40+U40)*INDEX('队伍面板'!$B$59:$E$59,1,C40))</x:f>
        <x:v>0</x:v>
      </x:c>
      <x:c r="W40" s="31" t="n">
        <x:f>SUM(R40:V40)</x:f>
        <x:v>5974.223436398379</x:v>
      </x:c>
      <x:c r="X40" s="31" t="n">
        <x:f>MAX(0,Q40-W40)</x:f>
        <x:v>893856.6844510623</x:v>
      </x:c>
      <x:c r="Y40" s="31" t="n">
        <x:f>Y39+W40</x:f>
        <x:v>106143.31554893772</x:v>
      </x:c>
      <x:c r="Z40" s="23" t="str">
        <x:f>IF(B40&gt;'循环设置'!$B$18,"超出窗口",IF(Q40&lt;=0,"敌人已击败","执行"))</x:f>
        <x:v>执行</x:v>
      </x:c>
      <x:c r="AA40" s="23" t="n">
        <x:f>AA39+IF($C39=1,10000/'队伍面板'!B66,0)</x:f>
        <x:v>543.3732612055641</x:v>
      </x:c>
      <x:c r="AB40" s="23" t="n">
        <x:f>AB39+IF($C39=2,10000/'队伍面板'!C66,0)</x:f>
        <x:v>512.5182584629578</x:v>
      </x:c>
      <x:c r="AC40" s="23" t="n">
        <x:f>AC39+IF($C39=3,10000/'队伍面板'!D66,0)</x:f>
        <x:v>557.6484584118172</x:v>
      </x:c>
      <x:c r="AD40" s="23" t="n">
        <x:f>AD39+IF($C39=4,10000/'队伍面板'!E66,0)</x:f>
        <x:v>509.061290979434</x:v>
      </x:c>
      <x:c r="AE40" s="23" t="n">
        <x:f>AE39+IF($C39=5,10000/'循环设置'!$B$17,0)</x:f>
        <x:v>600</x:v>
      </x:c>
      <x:c r="AF40" s="23" t="n">
        <x:f>IF(C39=1,M39,AF39)</x:f>
        <x:v>25</x:v>
      </x:c>
      <x:c r="AG40" s="23" t="n">
        <x:f>IF(C39=2,M39,AG39)</x:f>
        <x:v>105</x:v>
      </x:c>
      <x:c r="AH40" s="23" t="n">
        <x:f>IF(C39=3,M39,AH39)</x:f>
        <x:v>5</x:v>
      </x:c>
      <x:c r="AI40" s="23" t="n">
        <x:f>IF(C39=4,M39,AI39)</x:f>
        <x:v>105</x:v>
      </x:c>
      <x:c r="AJ40" s="23" t="n">
        <x:f>AJ39+IF(C39=1,1,0)</x:f>
        <x:v>8</x:v>
      </x:c>
      <x:c r="AK40" s="23" t="n">
        <x:f>AK39+IF(C39=2,1,0)</x:f>
        <x:v>7</x:v>
      </x:c>
      <x:c r="AL40" s="23" t="n">
        <x:f>AL39+IF(C39=3,1,0)</x:f>
        <x:v>8</x:v>
      </x:c>
      <x:c r="AM40" s="23" t="n">
        <x:f>AM39+IF(C39=4,1,0)</x:f>
        <x:v>7</x:v>
      </x:c>
      <x:c r="AN40" s="23" t="n">
        <x:f>AN39+IF(C39=5,1,0)</x:f>
        <x:v>5</x:v>
      </x:c>
      <x:c r="AO40" s="23"/>
      <x:c r="AP40" s="23"/>
      <x:c r="AQ40" s="23"/>
      <x:c r="AR40" s="23"/>
    </x:row>
    <x:row r="41">
      <x:c r="A41" s="23" t="n">
        <x:v>37</x:v>
      </x:c>
      <x:c r="B41" s="33" t="n">
        <x:f>MIN(AA41:AE41)</x:f>
        <x:v>512.5182584629578</x:v>
      </x:c>
      <x:c r="C41" s="23" t="n">
        <x:f>MATCH(B41,AA41:AE41,0)</x:f>
        <x:v>2</x:v>
      </x:c>
      <x:c r="D41" s="23" t="str">
        <x:f>IF(C41=5,"敌人",INDEX('队伍面板'!$B$7:$E$7,1,C41))</x:f>
        <x:v>三月七（存护）</x:v>
      </x:c>
      <x:c r="E41" s="23" t="n">
        <x:f>IF(C41=5,0,IF(H41+INDEX('动作配置'!$O$5:$O$28,INDEX('循环设置'!$B$5:$D$8,C41,F41))&lt;0,INDEX('循环设置'!$E$5:$E$8,C41),INDEX('循环设置'!$B$5:$D$8,C41,F41)))</x:f>
        <x:v>7</x:v>
      </x:c>
      <x:c r="F41" s="23" t="n">
        <x:f>IF(C41=5,0,MOD(INDEX(AJ41:AM41,1,C41),3)+1)</x:f>
        <x:v>2</x:v>
      </x:c>
      <x:c r="G41" s="23" t="n">
        <x:f>IF(C41=5,"敌方回合",INDEX('动作配置'!$D$5:$D$28,E41))</x:f>
        <x:v>100101</x:v>
      </x:c>
      <x:c r="H41" s="23" t="n">
        <x:f>I40</x:f>
        <x:v>5</x:v>
      </x:c>
      <x:c r="I41" s="23" t="n">
        <x:f>IF(Z41&lt;&gt;"执行",H41,MIN('循环设置'!$B$20,H41+IF(C41=5,0,INDEX('动作配置'!$O$5:$O$28,E41)+L41*INDEX('动作配置'!$O$5:$O$28,INDEX('循环设置'!$F$5:$F$8,C41)))))</x:f>
        <x:v>5</x:v>
      </x:c>
      <x:c r="J41" s="31" t="n">
        <x:f>IF(C41=5,0,INDEX(AF41:AI41,1,C41))</x:f>
        <x:v>105</x:v>
      </x:c>
      <x:c r="K41" s="31" t="n">
        <x:f>IF(C41=5,0,MIN(INDEX('队伍面板'!$B$20:$E$20,1,C41),J41+INDEX('动作配置'!$N$5:$N$28,E41)*INDEX('队伍面板'!$B$72:$E$72,1,C41)))</x:f>
        <x:v>120</x:v>
      </x:c>
      <x:c r="L41" s="31" t="n">
        <x:f>IF(C41=5,0,IF(K41&gt;=INDEX('队伍面板'!$B$20:$E$20,1,C41),1,0))</x:f>
        <x:v>1</x:v>
      </x:c>
      <x:c r="M41" s="31" t="n">
        <x:f>IF(C41=5,0,IF(L41=1,INDEX('动作配置'!$N$5:$N$28,INDEX('循环设置'!$F$5:$F$8,C41))*INDEX('队伍面板'!$B$72:$E$72,1,C41),K41))</x:f>
        <x:v>5</x:v>
      </x:c>
      <x:c r="N41" s="31" t="n">
        <x:f>O40</x:f>
        <x:v>0</x:v>
      </x:c>
      <x:c r="O41" s="31" t="n">
        <x:f>IF(Z41&lt;&gt;"执行",N41,IF(C41=5,IF(N41=0,'循环设置'!$B$15,N41),MAX(0,N41-INDEX('动作配置'!$AB$5:$AB$28,E41)-L41*INDEX('动作配置'!$AB$5:$AB$28,INDEX('循环设置'!$F$5:$F$8,C41)))))</x:f>
        <x:v>0</x:v>
      </x:c>
      <x:c r="P41" s="31" t="n">
        <x:f>IF(AND(C41&lt;5,N41&gt;0,O41=0,Z41="执行"),1,0)</x:f>
        <x:v>0</x:v>
      </x:c>
      <x:c r="Q41" s="31" t="n">
        <x:f>X40</x:f>
        <x:v>893856.6844510623</x:v>
      </x:c>
      <x:c r="R41" s="31" t="n">
        <x:f>IF(OR(Z41&lt;&gt;"执行",C41=5),0,IF(OR(INDEX('动作配置'!$G$5:$G$28,E41)="治疗",INDEX('动作配置'!$G$5:$G$28,E41)="护盾",INDEX('动作配置'!$G$5:$G$28,E41)="无伤害"),0,INDEX('动作配置'!$X$5:$X$28,E41)*IF(OR(INDEX('动作配置'!$G$5:$G$28,E41)="真实伤害",N41=0),1,0.9)))</x:f>
        <x:v>1943.1279844975932</x:v>
      </x:c>
      <x:c r="S41" s="31" t="n">
        <x:f>IF(OR(Z41&lt;&gt;"执行",C41=5,L41=0),0,IF(OR(INDEX('动作配置'!$G$5:$G$28,INDEX('循环设置'!$F$5:$F$8,C41))="治疗",INDEX('动作配置'!$G$5:$G$28,INDEX('循环设置'!$F$5:$F$8,C41))="护盾",INDEX('动作配置'!$G$5:$G$28,INDEX('循环设置'!$F$5:$F$8,C41))="无伤害"),0,INDEX('动作配置'!$X$5:$X$28,INDEX('循环设置'!$F$5:$F$8,C41))*IF(OR(INDEX('动作配置'!$G$5:$G$28,INDEX('循环设置'!$F$5:$F$8,C41))="真实伤害",N41=0),1,0.9)))</x:f>
        <x:v>0</x:v>
      </x:c>
      <x:c r="T41" s="31" t="n">
        <x:f>IF(P41=1,INDEX($AO$5:$AR$5,1,C41),0)</x:f>
        <x:v>0</x:v>
      </x:c>
      <x:c r="U41" s="31" t="n">
        <x:f>IF(OR(Z41&lt;&gt;"执行",C41=5,N41&gt;0),0,INDEX('队伍面板'!$B$77:$E$77,1,C41)/10*(INDEX('动作配置'!$AB$5:$AB$28,E41)+L41*INDEX('动作配置'!$AB$5:$AB$28,INDEX('循环设置'!$F$5:$F$8,C41)))*(1+INDEX('队伍面板'!$B$69:$E$69,1,C41))*INDEX('队伍面板'!$B$54:$E$54,1,C41)*(1+INDEX('队伍面板'!$B$52:$E$52,1,C41))*(1+INDEX('队伍面板'!$B$53:$E$53,1,C41))*(INDEX('队伍面板'!$B$8:$E$8,1,C41)+20)/((INDEX('队伍面板'!$B$8:$E$8,1,C41)+20)+('循环设置'!$B$12+20)*MAX(0,1-INDEX('队伍面板'!$B$48:$E$48,1,C41)-INDEX('队伍面板'!$B$49:$E$49,1,C41)))*(1-MIN(0.9,MAX(-1,'循环设置'!$B$13-INDEX('队伍面板'!$B$50:$E$50,1,C41))))*(1+INDEX('队伍面板'!$B$51:$E$51,1,C41))*(1+INDEX('队伍面板'!$B$58:$E$58,1,C41))*(1-'循环设置'!$B$36))</x:f>
        <x:v>0</x:v>
      </x:c>
      <x:c r="V41" s="31" t="n">
        <x:f>IF(OR(Z41&lt;&gt;"执行",C41=5),0,(R41+S41+T41+U41)*INDEX('队伍面板'!$B$59:$E$59,1,C41))</x:f>
        <x:v>0</x:v>
      </x:c>
      <x:c r="W41" s="31" t="n">
        <x:f>SUM(R41:V41)</x:f>
        <x:v>1943.1279844975932</x:v>
      </x:c>
      <x:c r="X41" s="31" t="n">
        <x:f>MAX(0,Q41-W41)</x:f>
        <x:v>891913.5564665648</x:v>
      </x:c>
      <x:c r="Y41" s="31" t="n">
        <x:f>Y40+W41</x:f>
        <x:v>108086.44353343532</x:v>
      </x:c>
      <x:c r="Z41" s="23" t="str">
        <x:f>IF(B41&gt;'循环设置'!$B$18,"超出窗口",IF(Q41&lt;=0,"敌人已击败","执行"))</x:f>
        <x:v>执行</x:v>
      </x:c>
      <x:c r="AA41" s="23" t="n">
        <x:f>AA40+IF($C40=1,10000/'队伍面板'!B66,0)</x:f>
        <x:v>543.3732612055641</x:v>
      </x:c>
      <x:c r="AB41" s="23" t="n">
        <x:f>AB40+IF($C40=2,10000/'队伍面板'!C66,0)</x:f>
        <x:v>512.5182584629578</x:v>
      </x:c>
      <x:c r="AC41" s="23" t="n">
        <x:f>AC40+IF($C40=3,10000/'队伍面板'!D66,0)</x:f>
        <x:v>557.6484584118172</x:v>
      </x:c>
      <x:c r="AD41" s="23" t="n">
        <x:f>AD40+IF($C40=4,10000/'队伍面板'!E66,0)</x:f>
        <x:v>572.6939523518632</x:v>
      </x:c>
      <x:c r="AE41" s="23" t="n">
        <x:f>AE40+IF($C40=5,10000/'循环设置'!$B$17,0)</x:f>
        <x:v>600</x:v>
      </x:c>
      <x:c r="AF41" s="23" t="n">
        <x:f>IF(C40=1,M40,AF40)</x:f>
        <x:v>25</x:v>
      </x:c>
      <x:c r="AG41" s="23" t="n">
        <x:f>IF(C40=2,M40,AG40)</x:f>
        <x:v>105</x:v>
      </x:c>
      <x:c r="AH41" s="23" t="n">
        <x:f>IF(C40=3,M40,AH40)</x:f>
        <x:v>5</x:v>
      </x:c>
      <x:c r="AI41" s="23" t="n">
        <x:f>IF(C40=4,M40,AI40)</x:f>
        <x:v>5</x:v>
      </x:c>
      <x:c r="AJ41" s="23" t="n">
        <x:f>AJ40+IF(C40=1,1,0)</x:f>
        <x:v>8</x:v>
      </x:c>
      <x:c r="AK41" s="23" t="n">
        <x:f>AK40+IF(C40=2,1,0)</x:f>
        <x:v>7</x:v>
      </x:c>
      <x:c r="AL41" s="23" t="n">
        <x:f>AL40+IF(C40=3,1,0)</x:f>
        <x:v>8</x:v>
      </x:c>
      <x:c r="AM41" s="23" t="n">
        <x:f>AM40+IF(C40=4,1,0)</x:f>
        <x:v>8</x:v>
      </x:c>
      <x:c r="AN41" s="23" t="n">
        <x:f>AN40+IF(C40=5,1,0)</x:f>
        <x:v>5</x:v>
      </x:c>
      <x:c r="AO41" s="23"/>
      <x:c r="AP41" s="23"/>
      <x:c r="AQ41" s="23"/>
      <x:c r="AR41" s="23"/>
    </x:row>
    <x:row r="42">
      <x:c r="A42" s="23" t="n">
        <x:v>38</x:v>
      </x:c>
      <x:c r="B42" s="33" t="n">
        <x:f>MIN(AA42:AE42)</x:f>
        <x:v>543.3732612055641</x:v>
      </x:c>
      <x:c r="C42" s="23" t="n">
        <x:f>MATCH(B42,AA42:AE42,0)</x:f>
        <x:v>1</x:v>
      </x:c>
      <x:c r="D42" s="23" t="str">
        <x:f>IF(C42=5,"敌人",INDEX('队伍面板'!$B$7:$E$7,1,C42))</x:f>
        <x:v>丹恒</x:v>
      </x:c>
      <x:c r="E42" s="23" t="n">
        <x:f>IF(C42=5,0,IF(H42+INDEX('动作配置'!$O$5:$O$28,INDEX('循环设置'!$B$5:$D$8,C42,F42))&lt;0,INDEX('循环设置'!$E$5:$E$8,C42),INDEX('循环设置'!$B$5:$D$8,C42,F42)))</x:f>
        <x:v>1</x:v>
      </x:c>
      <x:c r="F42" s="23" t="n">
        <x:f>IF(C42=5,0,MOD(INDEX(AJ42:AM42,1,C42),3)+1)</x:f>
        <x:v>3</x:v>
      </x:c>
      <x:c r="G42" s="23" t="n">
        <x:f>IF(C42=5,"敌方回合",INDEX('动作配置'!$D$5:$D$28,E42))</x:f>
        <x:v>100201</x:v>
      </x:c>
      <x:c r="H42" s="23" t="n">
        <x:f>I41</x:f>
        <x:v>5</x:v>
      </x:c>
      <x:c r="I42" s="23" t="n">
        <x:f>IF(Z42&lt;&gt;"执行",H42,MIN('循环设置'!$B$20,H42+IF(C42=5,0,INDEX('动作配置'!$O$5:$O$28,E42)+L42*INDEX('动作配置'!$O$5:$O$28,INDEX('循环设置'!$F$5:$F$8,C42)))))</x:f>
        <x:v>5</x:v>
      </x:c>
      <x:c r="J42" s="31" t="n">
        <x:f>IF(C42=5,0,INDEX(AF42:AI42,1,C42))</x:f>
        <x:v>25</x:v>
      </x:c>
      <x:c r="K42" s="31" t="n">
        <x:f>IF(C42=5,0,MIN(INDEX('队伍面板'!$B$20:$E$20,1,C42),J42+INDEX('动作配置'!$N$5:$N$28,E42)*INDEX('队伍面板'!$B$72:$E$72,1,C42)))</x:f>
        <x:v>45</x:v>
      </x:c>
      <x:c r="L42" s="31" t="n">
        <x:f>IF(C42=5,0,IF(K42&gt;=INDEX('队伍面板'!$B$20:$E$20,1,C42),1,0))</x:f>
        <x:v>0</x:v>
      </x:c>
      <x:c r="M42" s="31" t="n">
        <x:f>IF(C42=5,0,IF(L42=1,INDEX('动作配置'!$N$5:$N$28,INDEX('循环设置'!$F$5:$F$8,C42))*INDEX('队伍面板'!$B$72:$E$72,1,C42),K42))</x:f>
        <x:v>45</x:v>
      </x:c>
      <x:c r="N42" s="31" t="n">
        <x:f>O41</x:f>
        <x:v>0</x:v>
      </x:c>
      <x:c r="O42" s="31" t="n">
        <x:f>IF(Z42&lt;&gt;"执行",N42,IF(C42=5,IF(N42=0,'循环设置'!$B$15,N42),MAX(0,N42-INDEX('动作配置'!$AB$5:$AB$28,E42)-L42*INDEX('动作配置'!$AB$5:$AB$28,INDEX('循环设置'!$F$5:$F$8,C42)))))</x:f>
        <x:v>0</x:v>
      </x:c>
      <x:c r="P42" s="31" t="n">
        <x:f>IF(AND(C42&lt;5,N42&gt;0,O42=0,Z42="执行"),1,0)</x:f>
        <x:v>0</x:v>
      </x:c>
      <x:c r="Q42" s="31" t="n">
        <x:f>X41</x:f>
        <x:v>891913.5564665648</x:v>
      </x:c>
      <x:c r="R42" s="31" t="n">
        <x:f>IF(OR(Z42&lt;&gt;"执行",C42=5),0,IF(OR(INDEX('动作配置'!$G$5:$G$28,E42)="治疗",INDEX('动作配置'!$G$5:$G$28,E42)="护盾",INDEX('动作配置'!$G$5:$G$28,E42)="无伤害"),0,INDEX('动作配置'!$X$5:$X$28,E42)*IF(OR(INDEX('动作配置'!$G$5:$G$28,E42)="真实伤害",N42=0),1,0.9)))</x:f>
        <x:v>2694.1585907311537</x:v>
      </x:c>
      <x:c r="S42" s="31" t="n">
        <x:f>IF(OR(Z42&lt;&gt;"执行",C42=5,L42=0),0,IF(OR(INDEX('动作配置'!$G$5:$G$28,INDEX('循环设置'!$F$5:$F$8,C42))="治疗",INDEX('动作配置'!$G$5:$G$28,INDEX('循环设置'!$F$5:$F$8,C42))="护盾",INDEX('动作配置'!$G$5:$G$28,INDEX('循环设置'!$F$5:$F$8,C42))="无伤害"),0,INDEX('动作配置'!$X$5:$X$28,INDEX('循环设置'!$F$5:$F$8,C42))*IF(OR(INDEX('动作配置'!$G$5:$G$28,INDEX('循环设置'!$F$5:$F$8,C42))="真实伤害",N42=0),1,0.9)))</x:f>
        <x:v>0</x:v>
      </x:c>
      <x:c r="T42" s="31" t="n">
        <x:f>IF(P42=1,INDEX($AO$5:$AR$5,1,C42),0)</x:f>
        <x:v>0</x:v>
      </x:c>
      <x:c r="U42" s="31" t="n">
        <x:f>IF(OR(Z42&lt;&gt;"执行",C42=5,N42&gt;0),0,INDEX('队伍面板'!$B$77:$E$77,1,C42)/10*(INDEX('动作配置'!$AB$5:$AB$28,E42)+L42*INDEX('动作配置'!$AB$5:$AB$28,INDEX('循环设置'!$F$5:$F$8,C42)))*(1+INDEX('队伍面板'!$B$69:$E$69,1,C42))*INDEX('队伍面板'!$B$54:$E$54,1,C42)*(1+INDEX('队伍面板'!$B$52:$E$52,1,C42))*(1+INDEX('队伍面板'!$B$53:$E$53,1,C42))*(INDEX('队伍面板'!$B$8:$E$8,1,C42)+20)/((INDEX('队伍面板'!$B$8:$E$8,1,C42)+20)+('循环设置'!$B$12+20)*MAX(0,1-INDEX('队伍面板'!$B$48:$E$48,1,C42)-INDEX('队伍面板'!$B$49:$E$49,1,C42)))*(1-MIN(0.9,MAX(-1,'循环设置'!$B$13-INDEX('队伍面板'!$B$50:$E$50,1,C42))))*(1+INDEX('队伍面板'!$B$51:$E$51,1,C42))*(1+INDEX('队伍面板'!$B$58:$E$58,1,C42))*(1-'循环设置'!$B$36))</x:f>
        <x:v>0</x:v>
      </x:c>
      <x:c r="V42" s="31" t="n">
        <x:f>IF(OR(Z42&lt;&gt;"执行",C42=5),0,(R42+S42+T42+U42)*INDEX('队伍面板'!$B$59:$E$59,1,C42))</x:f>
        <x:v>0</x:v>
      </x:c>
      <x:c r="W42" s="31" t="n">
        <x:f>SUM(R42:V42)</x:f>
        <x:v>2694.1585907311537</x:v>
      </x:c>
      <x:c r="X42" s="31" t="n">
        <x:f>MAX(0,Q42-W42)</x:f>
        <x:v>889219.3978758336</x:v>
      </x:c>
      <x:c r="Y42" s="31" t="n">
        <x:f>Y41+W42</x:f>
        <x:v>110780.60212416647</x:v>
      </x:c>
      <x:c r="Z42" s="23" t="str">
        <x:f>IF(B42&gt;'循环设置'!$B$18,"超出窗口",IF(Q42&lt;=0,"敌人已击败","执行"))</x:f>
        <x:v>执行</x:v>
      </x:c>
      <x:c r="AA42" s="23" t="n">
        <x:f>AA41+IF($C41=1,10000/'队伍面板'!B66,0)</x:f>
        <x:v>543.3732612055641</x:v>
      </x:c>
      <x:c r="AB42" s="23" t="n">
        <x:f>AB41+IF($C41=2,10000/'队伍面板'!C66,0)</x:f>
        <x:v>576.5830407708274</x:v>
      </x:c>
      <x:c r="AC42" s="23" t="n">
        <x:f>AC41+IF($C41=3,10000/'队伍面板'!D66,0)</x:f>
        <x:v>557.6484584118172</x:v>
      </x:c>
      <x:c r="AD42" s="23" t="n">
        <x:f>AD41+IF($C41=4,10000/'队伍面板'!E66,0)</x:f>
        <x:v>572.6939523518632</x:v>
      </x:c>
      <x:c r="AE42" s="23" t="n">
        <x:f>AE41+IF($C41=5,10000/'循环设置'!$B$17,0)</x:f>
        <x:v>600</x:v>
      </x:c>
      <x:c r="AF42" s="23" t="n">
        <x:f>IF(C41=1,M41,AF41)</x:f>
        <x:v>25</x:v>
      </x:c>
      <x:c r="AG42" s="23" t="n">
        <x:f>IF(C41=2,M41,AG41)</x:f>
        <x:v>5</x:v>
      </x:c>
      <x:c r="AH42" s="23" t="n">
        <x:f>IF(C41=3,M41,AH41)</x:f>
        <x:v>5</x:v>
      </x:c>
      <x:c r="AI42" s="23" t="n">
        <x:f>IF(C41=4,M41,AI41)</x:f>
        <x:v>5</x:v>
      </x:c>
      <x:c r="AJ42" s="23" t="n">
        <x:f>AJ41+IF(C41=1,1,0)</x:f>
        <x:v>8</x:v>
      </x:c>
      <x:c r="AK42" s="23" t="n">
        <x:f>AK41+IF(C41=2,1,0)</x:f>
        <x:v>8</x:v>
      </x:c>
      <x:c r="AL42" s="23" t="n">
        <x:f>AL41+IF(C41=3,1,0)</x:f>
        <x:v>8</x:v>
      </x:c>
      <x:c r="AM42" s="23" t="n">
        <x:f>AM41+IF(C41=4,1,0)</x:f>
        <x:v>8</x:v>
      </x:c>
      <x:c r="AN42" s="23" t="n">
        <x:f>AN41+IF(C41=5,1,0)</x:f>
        <x:v>5</x:v>
      </x:c>
      <x:c r="AO42" s="23"/>
      <x:c r="AP42" s="23"/>
      <x:c r="AQ42" s="23"/>
      <x:c r="AR42" s="23"/>
    </x:row>
    <x:row r="43">
      <x:c r="A43" s="23" t="n">
        <x:v>39</x:v>
      </x:c>
      <x:c r="B43" s="33" t="n">
        <x:f>MIN(AA43:AE43)</x:f>
        <x:v>557.6484584118172</x:v>
      </x:c>
      <x:c r="C43" s="23" t="n">
        <x:f>MATCH(B43,AA43:AE43,0)</x:f>
        <x:v>3</x:v>
      </x:c>
      <x:c r="D43" s="23" t="str">
        <x:f>IF(C43=5,"敌人",INDEX('队伍面板'!$B$7:$E$7,1,C43))</x:f>
        <x:v>艾丝妲</x:v>
      </x:c>
      <x:c r="E43" s="23" t="n">
        <x:f>IF(C43=5,0,IF(H43+INDEX('动作配置'!$O$5:$O$28,INDEX('循环设置'!$B$5:$D$8,C43,F43))&lt;0,INDEX('循环设置'!$E$5:$E$8,C43),INDEX('循环设置'!$B$5:$D$8,C43,F43)))</x:f>
        <x:v>13</x:v>
      </x:c>
      <x:c r="F43" s="23" t="n">
        <x:f>IF(C43=5,0,MOD(INDEX(AJ43:AM43,1,C43),3)+1)</x:f>
        <x:v>3</x:v>
      </x:c>
      <x:c r="G43" s="23" t="n">
        <x:f>IF(C43=5,"敌方回合",INDEX('动作配置'!$D$5:$D$28,E43))</x:f>
        <x:v>100901</x:v>
      </x:c>
      <x:c r="H43" s="23" t="n">
        <x:f>I42</x:f>
        <x:v>5</x:v>
      </x:c>
      <x:c r="I43" s="23" t="n">
        <x:f>IF(Z43&lt;&gt;"执行",H43,MIN('循环设置'!$B$20,H43+IF(C43=5,0,INDEX('动作配置'!$O$5:$O$28,E43)+L43*INDEX('动作配置'!$O$5:$O$28,INDEX('循环设置'!$F$5:$F$8,C43)))))</x:f>
        <x:v>5</x:v>
      </x:c>
      <x:c r="J43" s="31" t="n">
        <x:f>IF(C43=5,0,INDEX(AF43:AI43,1,C43))</x:f>
        <x:v>5</x:v>
      </x:c>
      <x:c r="K43" s="31" t="n">
        <x:f>IF(C43=5,0,MIN(INDEX('队伍面板'!$B$20:$E$20,1,C43),J43+INDEX('动作配置'!$N$5:$N$28,E43)*INDEX('队伍面板'!$B$72:$E$72,1,C43)))</x:f>
        <x:v>25</x:v>
      </x:c>
      <x:c r="L43" s="31" t="n">
        <x:f>IF(C43=5,0,IF(K43&gt;=INDEX('队伍面板'!$B$20:$E$20,1,C43),1,0))</x:f>
        <x:v>0</x:v>
      </x:c>
      <x:c r="M43" s="31" t="n">
        <x:f>IF(C43=5,0,IF(L43=1,INDEX('动作配置'!$N$5:$N$28,INDEX('循环设置'!$F$5:$F$8,C43))*INDEX('队伍面板'!$B$72:$E$72,1,C43),K43))</x:f>
        <x:v>25</x:v>
      </x:c>
      <x:c r="N43" s="31" t="n">
        <x:f>O42</x:f>
        <x:v>0</x:v>
      </x:c>
      <x:c r="O43" s="31" t="n">
        <x:f>IF(Z43&lt;&gt;"执行",N43,IF(C43=5,IF(N43=0,'循环设置'!$B$15,N43),MAX(0,N43-INDEX('动作配置'!$AB$5:$AB$28,E43)-L43*INDEX('动作配置'!$AB$5:$AB$28,INDEX('循环设置'!$F$5:$F$8,C43)))))</x:f>
        <x:v>0</x:v>
      </x:c>
      <x:c r="P43" s="31" t="n">
        <x:f>IF(AND(C43&lt;5,N43&gt;0,O43=0,Z43="执行"),1,0)</x:f>
        <x:v>0</x:v>
      </x:c>
      <x:c r="Q43" s="31" t="n">
        <x:f>X42</x:f>
        <x:v>889219.3978758336</x:v>
      </x:c>
      <x:c r="R43" s="31" t="n">
        <x:f>IF(OR(Z43&lt;&gt;"执行",C43=5),0,IF(OR(INDEX('动作配置'!$G$5:$G$28,E43)="治疗",INDEX('动作配置'!$G$5:$G$28,E43)="护盾",INDEX('动作配置'!$G$5:$G$28,E43)="无伤害"),0,INDEX('动作配置'!$X$5:$X$28,E43)*IF(OR(INDEX('动作配置'!$G$5:$G$28,E43)="真实伤害",N43=0),1,0.9)))</x:f>
        <x:v>0</x:v>
      </x:c>
      <x:c r="S43" s="31" t="n">
        <x:f>IF(OR(Z43&lt;&gt;"执行",C43=5,L43=0),0,IF(OR(INDEX('动作配置'!$G$5:$G$28,INDEX('循环设置'!$F$5:$F$8,C43))="治疗",INDEX('动作配置'!$G$5:$G$28,INDEX('循环设置'!$F$5:$F$8,C43))="护盾",INDEX('动作配置'!$G$5:$G$28,INDEX('循环设置'!$F$5:$F$8,C43))="无伤害"),0,INDEX('动作配置'!$X$5:$X$28,INDEX('循环设置'!$F$5:$F$8,C43))*IF(OR(INDEX('动作配置'!$G$5:$G$28,INDEX('循环设置'!$F$5:$F$8,C43))="真实伤害",N43=0),1,0.9)))</x:f>
        <x:v>0</x:v>
      </x:c>
      <x:c r="T43" s="31" t="n">
        <x:f>IF(P43=1,INDEX($AO$5:$AR$5,1,C43),0)</x:f>
        <x:v>0</x:v>
      </x:c>
      <x:c r="U43" s="31" t="n">
        <x:f>IF(OR(Z43&lt;&gt;"执行",C43=5,N43&gt;0),0,INDEX('队伍面板'!$B$77:$E$77,1,C43)/10*(INDEX('动作配置'!$AB$5:$AB$28,E43)+L43*INDEX('动作配置'!$AB$5:$AB$28,INDEX('循环设置'!$F$5:$F$8,C43)))*(1+INDEX('队伍面板'!$B$69:$E$69,1,C43))*INDEX('队伍面板'!$B$54:$E$54,1,C43)*(1+INDEX('队伍面板'!$B$52:$E$52,1,C43))*(1+INDEX('队伍面板'!$B$53:$E$53,1,C43))*(INDEX('队伍面板'!$B$8:$E$8,1,C43)+20)/((INDEX('队伍面板'!$B$8:$E$8,1,C43)+20)+('循环设置'!$B$12+20)*MAX(0,1-INDEX('队伍面板'!$B$48:$E$48,1,C43)-INDEX('队伍面板'!$B$49:$E$49,1,C43)))*(1-MIN(0.9,MAX(-1,'循环设置'!$B$13-INDEX('队伍面板'!$B$50:$E$50,1,C43))))*(1+INDEX('队伍面板'!$B$51:$E$51,1,C43))*(1+INDEX('队伍面板'!$B$58:$E$58,1,C43))*(1-'循环设置'!$B$36))</x:f>
        <x:v>0</x:v>
      </x:c>
      <x:c r="V43" s="31" t="n">
        <x:f>IF(OR(Z43&lt;&gt;"执行",C43=5),0,(R43+S43+T43+U43)*INDEX('队伍面板'!$B$59:$E$59,1,C43))</x:f>
        <x:v>0</x:v>
      </x:c>
      <x:c r="W43" s="31" t="n">
        <x:f>SUM(R43:V43)</x:f>
        <x:v>0</x:v>
      </x:c>
      <x:c r="X43" s="31" t="n">
        <x:f>MAX(0,Q43-W43)</x:f>
        <x:v>889219.3978758336</x:v>
      </x:c>
      <x:c r="Y43" s="31" t="n">
        <x:f>Y42+W43</x:f>
        <x:v>110780.60212416647</x:v>
      </x:c>
      <x:c r="Z43" s="23" t="str">
        <x:f>IF(B43&gt;'循环设置'!$B$18,"超出窗口",IF(Q43&lt;=0,"敌人已击败","执行"))</x:f>
        <x:v>超出窗口</x:v>
      </x:c>
      <x:c r="AA43" s="23" t="n">
        <x:f>AA42+IF($C42=1,10000/'队伍面板'!B66,0)</x:f>
        <x:v>603.7480680061823</x:v>
      </x:c>
      <x:c r="AB43" s="23" t="n">
        <x:f>AB42+IF($C42=2,10000/'队伍面板'!C66,0)</x:f>
        <x:v>576.5830407708274</x:v>
      </x:c>
      <x:c r="AC43" s="23" t="n">
        <x:f>AC42+IF($C42=3,10000/'队伍面板'!D66,0)</x:f>
        <x:v>557.6484584118172</x:v>
      </x:c>
      <x:c r="AD43" s="23" t="n">
        <x:f>AD42+IF($C42=4,10000/'队伍面板'!E66,0)</x:f>
        <x:v>572.6939523518632</x:v>
      </x:c>
      <x:c r="AE43" s="23" t="n">
        <x:f>AE42+IF($C42=5,10000/'循环设置'!$B$17,0)</x:f>
        <x:v>600</x:v>
      </x:c>
      <x:c r="AF43" s="23" t="n">
        <x:f>IF(C42=1,M42,AF42)</x:f>
        <x:v>45</x:v>
      </x:c>
      <x:c r="AG43" s="23" t="n">
        <x:f>IF(C42=2,M42,AG42)</x:f>
        <x:v>5</x:v>
      </x:c>
      <x:c r="AH43" s="23" t="n">
        <x:f>IF(C42=3,M42,AH42)</x:f>
        <x:v>5</x:v>
      </x:c>
      <x:c r="AI43" s="23" t="n">
        <x:f>IF(C42=4,M42,AI42)</x:f>
        <x:v>5</x:v>
      </x:c>
      <x:c r="AJ43" s="23" t="n">
        <x:f>AJ42+IF(C42=1,1,0)</x:f>
        <x:v>9</x:v>
      </x:c>
      <x:c r="AK43" s="23" t="n">
        <x:f>AK42+IF(C42=2,1,0)</x:f>
        <x:v>8</x:v>
      </x:c>
      <x:c r="AL43" s="23" t="n">
        <x:f>AL42+IF(C42=3,1,0)</x:f>
        <x:v>8</x:v>
      </x:c>
      <x:c r="AM43" s="23" t="n">
        <x:f>AM42+IF(C42=4,1,0)</x:f>
        <x:v>8</x:v>
      </x:c>
      <x:c r="AN43" s="23" t="n">
        <x:f>AN42+IF(C42=5,1,0)</x:f>
        <x:v>5</x:v>
      </x:c>
      <x:c r="AO43" s="23"/>
      <x:c r="AP43" s="23"/>
      <x:c r="AQ43" s="23"/>
      <x:c r="AR43" s="23"/>
    </x:row>
    <x:row r="44">
      <x:c r="A44" s="23" t="n">
        <x:v>40</x:v>
      </x:c>
      <x:c r="B44" s="33" t="n">
        <x:f>MIN(AA44:AE44)</x:f>
        <x:v>572.6939523518632</x:v>
      </x:c>
      <x:c r="C44" s="23" t="n">
        <x:f>MATCH(B44,AA44:AE44,0)</x:f>
        <x:v>4</x:v>
      </x:c>
      <x:c r="D44" s="23" t="str">
        <x:f>IF(C44=5,"敌人",INDEX('队伍面板'!$B$7:$E$7,1,C44))</x:f>
        <x:v>阿兰</x:v>
      </x:c>
      <x:c r="E44" s="23" t="n">
        <x:f>IF(C44=5,0,IF(H44+INDEX('动作配置'!$O$5:$O$28,INDEX('循环设置'!$B$5:$D$8,C44,F44))&lt;0,INDEX('循环设置'!$E$5:$E$8,C44),INDEX('循环设置'!$B$5:$D$8,C44,F44)))</x:f>
        <x:v>19</x:v>
      </x:c>
      <x:c r="F44" s="23" t="n">
        <x:f>IF(C44=5,0,MOD(INDEX(AJ44:AM44,1,C44),3)+1)</x:f>
        <x:v>3</x:v>
      </x:c>
      <x:c r="G44" s="23" t="n">
        <x:f>IF(C44=5,"敌方回合",INDEX('动作配置'!$D$5:$D$28,E44))</x:f>
        <x:v>100801</x:v>
      </x:c>
      <x:c r="H44" s="23" t="n">
        <x:f>I43</x:f>
        <x:v>5</x:v>
      </x:c>
      <x:c r="I44" s="23" t="n">
        <x:f>IF(Z44&lt;&gt;"执行",H44,MIN('循环设置'!$B$20,H44+IF(C44=5,0,INDEX('动作配置'!$O$5:$O$28,E44)+L44*INDEX('动作配置'!$O$5:$O$28,INDEX('循环设置'!$F$5:$F$8,C44)))))</x:f>
        <x:v>5</x:v>
      </x:c>
      <x:c r="J44" s="31" t="n">
        <x:f>IF(C44=5,0,INDEX(AF44:AI44,1,C44))</x:f>
        <x:v>5</x:v>
      </x:c>
      <x:c r="K44" s="31" t="n">
        <x:f>IF(C44=5,0,MIN(INDEX('队伍面板'!$B$20:$E$20,1,C44),J44+INDEX('动作配置'!$N$5:$N$28,E44)*INDEX('队伍面板'!$B$72:$E$72,1,C44)))</x:f>
        <x:v>25</x:v>
      </x:c>
      <x:c r="L44" s="31" t="n">
        <x:f>IF(C44=5,0,IF(K44&gt;=INDEX('队伍面板'!$B$20:$E$20,1,C44),1,0))</x:f>
        <x:v>0</x:v>
      </x:c>
      <x:c r="M44" s="31" t="n">
        <x:f>IF(C44=5,0,IF(L44=1,INDEX('动作配置'!$N$5:$N$28,INDEX('循环设置'!$F$5:$F$8,C44))*INDEX('队伍面板'!$B$72:$E$72,1,C44),K44))</x:f>
        <x:v>25</x:v>
      </x:c>
      <x:c r="N44" s="31" t="n">
        <x:f>O43</x:f>
        <x:v>0</x:v>
      </x:c>
      <x:c r="O44" s="31" t="n">
        <x:f>IF(Z44&lt;&gt;"执行",N44,IF(C44=5,IF(N44=0,'循环设置'!$B$15,N44),MAX(0,N44-INDEX('动作配置'!$AB$5:$AB$28,E44)-L44*INDEX('动作配置'!$AB$5:$AB$28,INDEX('循环设置'!$F$5:$F$8,C44)))))</x:f>
        <x:v>0</x:v>
      </x:c>
      <x:c r="P44" s="31" t="n">
        <x:f>IF(AND(C44&lt;5,N44&gt;0,O44=0,Z44="执行"),1,0)</x:f>
        <x:v>0</x:v>
      </x:c>
      <x:c r="Q44" s="31" t="n">
        <x:f>X43</x:f>
        <x:v>889219.3978758336</x:v>
      </x:c>
      <x:c r="R44" s="31" t="n">
        <x:f>IF(OR(Z44&lt;&gt;"执行",C44=5),0,IF(OR(INDEX('动作配置'!$G$5:$G$28,E44)="治疗",INDEX('动作配置'!$G$5:$G$28,E44)="护盾",INDEX('动作配置'!$G$5:$G$28,E44)="无伤害"),0,INDEX('动作配置'!$X$5:$X$28,E44)*IF(OR(INDEX('动作配置'!$G$5:$G$28,E44)="真实伤害",N44=0),1,0.9)))</x:f>
        <x:v>0</x:v>
      </x:c>
      <x:c r="S44" s="31" t="n">
        <x:f>IF(OR(Z44&lt;&gt;"执行",C44=5,L44=0),0,IF(OR(INDEX('动作配置'!$G$5:$G$28,INDEX('循环设置'!$F$5:$F$8,C44))="治疗",INDEX('动作配置'!$G$5:$G$28,INDEX('循环设置'!$F$5:$F$8,C44))="护盾",INDEX('动作配置'!$G$5:$G$28,INDEX('循环设置'!$F$5:$F$8,C44))="无伤害"),0,INDEX('动作配置'!$X$5:$X$28,INDEX('循环设置'!$F$5:$F$8,C44))*IF(OR(INDEX('动作配置'!$G$5:$G$28,INDEX('循环设置'!$F$5:$F$8,C44))="真实伤害",N44=0),1,0.9)))</x:f>
        <x:v>0</x:v>
      </x:c>
      <x:c r="T44" s="31" t="n">
        <x:f>IF(P44=1,INDEX($AO$5:$AR$5,1,C44),0)</x:f>
        <x:v>0</x:v>
      </x:c>
      <x:c r="U44" s="31" t="n">
        <x:f>IF(OR(Z44&lt;&gt;"执行",C44=5,N44&gt;0),0,INDEX('队伍面板'!$B$77:$E$77,1,C44)/10*(INDEX('动作配置'!$AB$5:$AB$28,E44)+L44*INDEX('动作配置'!$AB$5:$AB$28,INDEX('循环设置'!$F$5:$F$8,C44)))*(1+INDEX('队伍面板'!$B$69:$E$69,1,C44))*INDEX('队伍面板'!$B$54:$E$54,1,C44)*(1+INDEX('队伍面板'!$B$52:$E$52,1,C44))*(1+INDEX('队伍面板'!$B$53:$E$53,1,C44))*(INDEX('队伍面板'!$B$8:$E$8,1,C44)+20)/((INDEX('队伍面板'!$B$8:$E$8,1,C44)+20)+('循环设置'!$B$12+20)*MAX(0,1-INDEX('队伍面板'!$B$48:$E$48,1,C44)-INDEX('队伍面板'!$B$49:$E$49,1,C44)))*(1-MIN(0.9,MAX(-1,'循环设置'!$B$13-INDEX('队伍面板'!$B$50:$E$50,1,C44))))*(1+INDEX('队伍面板'!$B$51:$E$51,1,C44))*(1+INDEX('队伍面板'!$B$58:$E$58,1,C44))*(1-'循环设置'!$B$36))</x:f>
        <x:v>0</x:v>
      </x:c>
      <x:c r="V44" s="31" t="n">
        <x:f>IF(OR(Z44&lt;&gt;"执行",C44=5),0,(R44+S44+T44+U44)*INDEX('队伍面板'!$B$59:$E$59,1,C44))</x:f>
        <x:v>0</x:v>
      </x:c>
      <x:c r="W44" s="31" t="n">
        <x:f>SUM(R44:V44)</x:f>
        <x:v>0</x:v>
      </x:c>
      <x:c r="X44" s="31" t="n">
        <x:f>MAX(0,Q44-W44)</x:f>
        <x:v>889219.3978758336</x:v>
      </x:c>
      <x:c r="Y44" s="31" t="n">
        <x:f>Y43+W44</x:f>
        <x:v>110780.60212416647</x:v>
      </x:c>
      <x:c r="Z44" s="23" t="str">
        <x:f>IF(B44&gt;'循环设置'!$B$18,"超出窗口",IF(Q44&lt;=0,"敌人已击败","执行"))</x:f>
        <x:v>超出窗口</x:v>
      </x:c>
      <x:c r="AA44" s="23" t="n">
        <x:f>AA43+IF($C43=1,10000/'队伍面板'!B66,0)</x:f>
        <x:v>603.7480680061823</x:v>
      </x:c>
      <x:c r="AB44" s="23" t="n">
        <x:f>AB43+IF($C43=2,10000/'队伍面板'!C66,0)</x:f>
        <x:v>576.5830407708274</x:v>
      </x:c>
      <x:c r="AC44" s="23" t="n">
        <x:f>AC43+IF($C43=3,10000/'队伍面板'!D66,0)</x:f>
        <x:v>619.6093982353524</x:v>
      </x:c>
      <x:c r="AD44" s="23" t="n">
        <x:f>AD43+IF($C43=4,10000/'队伍面板'!E66,0)</x:f>
        <x:v>572.6939523518632</x:v>
      </x:c>
      <x:c r="AE44" s="23" t="n">
        <x:f>AE43+IF($C43=5,10000/'循环设置'!$B$17,0)</x:f>
        <x:v>600</x:v>
      </x:c>
      <x:c r="AF44" s="23" t="n">
        <x:f>IF(C43=1,M43,AF43)</x:f>
        <x:v>45</x:v>
      </x:c>
      <x:c r="AG44" s="23" t="n">
        <x:f>IF(C43=2,M43,AG43)</x:f>
        <x:v>5</x:v>
      </x:c>
      <x:c r="AH44" s="23" t="n">
        <x:f>IF(C43=3,M43,AH43)</x:f>
        <x:v>25</x:v>
      </x:c>
      <x:c r="AI44" s="23" t="n">
        <x:f>IF(C43=4,M43,AI43)</x:f>
        <x:v>5</x:v>
      </x:c>
      <x:c r="AJ44" s="23" t="n">
        <x:f>AJ43+IF(C43=1,1,0)</x:f>
        <x:v>9</x:v>
      </x:c>
      <x:c r="AK44" s="23" t="n">
        <x:f>AK43+IF(C43=2,1,0)</x:f>
        <x:v>8</x:v>
      </x:c>
      <x:c r="AL44" s="23" t="n">
        <x:f>AL43+IF(C43=3,1,0)</x:f>
        <x:v>9</x:v>
      </x:c>
      <x:c r="AM44" s="23" t="n">
        <x:f>AM43+IF(C43=4,1,0)</x:f>
        <x:v>8</x:v>
      </x:c>
      <x:c r="AN44" s="23" t="n">
        <x:f>AN43+IF(C43=5,1,0)</x:f>
        <x:v>5</x:v>
      </x:c>
      <x:c r="AO44" s="23"/>
      <x:c r="AP44" s="23"/>
      <x:c r="AQ44" s="23"/>
      <x:c r="AR44" s="23"/>
    </x:row>
    <x:row r="45">
      <x:c r="A45" s="23" t="n">
        <x:v>41</x:v>
      </x:c>
      <x:c r="B45" s="33" t="n">
        <x:f>MIN(AA45:AE45)</x:f>
        <x:v>576.5830407708274</x:v>
      </x:c>
      <x:c r="C45" s="23" t="n">
        <x:f>MATCH(B45,AA45:AE45,0)</x:f>
        <x:v>2</x:v>
      </x:c>
      <x:c r="D45" s="23" t="str">
        <x:f>IF(C45=5,"敌人",INDEX('队伍面板'!$B$7:$E$7,1,C45))</x:f>
        <x:v>三月七（存护）</x:v>
      </x:c>
      <x:c r="E45" s="23" t="n">
        <x:f>IF(C45=5,0,IF(H45+INDEX('动作配置'!$O$5:$O$28,INDEX('循环设置'!$B$5:$D$8,C45,F45))&lt;0,INDEX('循环设置'!$E$5:$E$8,C45),INDEX('循环设置'!$B$5:$D$8,C45,F45)))</x:f>
        <x:v>7</x:v>
      </x:c>
      <x:c r="F45" s="23" t="n">
        <x:f>IF(C45=5,0,MOD(INDEX(AJ45:AM45,1,C45),3)+1)</x:f>
        <x:v>3</x:v>
      </x:c>
      <x:c r="G45" s="23" t="n">
        <x:f>IF(C45=5,"敌方回合",INDEX('动作配置'!$D$5:$D$28,E45))</x:f>
        <x:v>100101</x:v>
      </x:c>
      <x:c r="H45" s="23" t="n">
        <x:f>I44</x:f>
        <x:v>5</x:v>
      </x:c>
      <x:c r="I45" s="23" t="n">
        <x:f>IF(Z45&lt;&gt;"执行",H45,MIN('循环设置'!$B$20,H45+IF(C45=5,0,INDEX('动作配置'!$O$5:$O$28,E45)+L45*INDEX('动作配置'!$O$5:$O$28,INDEX('循环设置'!$F$5:$F$8,C45)))))</x:f>
        <x:v>5</x:v>
      </x:c>
      <x:c r="J45" s="31" t="n">
        <x:f>IF(C45=5,0,INDEX(AF45:AI45,1,C45))</x:f>
        <x:v>5</x:v>
      </x:c>
      <x:c r="K45" s="31" t="n">
        <x:f>IF(C45=5,0,MIN(INDEX('队伍面板'!$B$20:$E$20,1,C45),J45+INDEX('动作配置'!$N$5:$N$28,E45)*INDEX('队伍面板'!$B$72:$E$72,1,C45)))</x:f>
        <x:v>25</x:v>
      </x:c>
      <x:c r="L45" s="31" t="n">
        <x:f>IF(C45=5,0,IF(K45&gt;=INDEX('队伍面板'!$B$20:$E$20,1,C45),1,0))</x:f>
        <x:v>0</x:v>
      </x:c>
      <x:c r="M45" s="31" t="n">
        <x:f>IF(C45=5,0,IF(L45=1,INDEX('动作配置'!$N$5:$N$28,INDEX('循环设置'!$F$5:$F$8,C45))*INDEX('队伍面板'!$B$72:$E$72,1,C45),K45))</x:f>
        <x:v>25</x:v>
      </x:c>
      <x:c r="N45" s="31" t="n">
        <x:f>O44</x:f>
        <x:v>0</x:v>
      </x:c>
      <x:c r="O45" s="31" t="n">
        <x:f>IF(Z45&lt;&gt;"执行",N45,IF(C45=5,IF(N45=0,'循环设置'!$B$15,N45),MAX(0,N45-INDEX('动作配置'!$AB$5:$AB$28,E45)-L45*INDEX('动作配置'!$AB$5:$AB$28,INDEX('循环设置'!$F$5:$F$8,C45)))))</x:f>
        <x:v>0</x:v>
      </x:c>
      <x:c r="P45" s="31" t="n">
        <x:f>IF(AND(C45&lt;5,N45&gt;0,O45=0,Z45="执行"),1,0)</x:f>
        <x:v>0</x:v>
      </x:c>
      <x:c r="Q45" s="31" t="n">
        <x:f>X44</x:f>
        <x:v>889219.3978758336</x:v>
      </x:c>
      <x:c r="R45" s="31" t="n">
        <x:f>IF(OR(Z45&lt;&gt;"执行",C45=5),0,IF(OR(INDEX('动作配置'!$G$5:$G$28,E45)="治疗",INDEX('动作配置'!$G$5:$G$28,E45)="护盾",INDEX('动作配置'!$G$5:$G$28,E45)="无伤害"),0,INDEX('动作配置'!$X$5:$X$28,E45)*IF(OR(INDEX('动作配置'!$G$5:$G$28,E45)="真实伤害",N45=0),1,0.9)))</x:f>
        <x:v>0</x:v>
      </x:c>
      <x:c r="S45" s="31" t="n">
        <x:f>IF(OR(Z45&lt;&gt;"执行",C45=5,L45=0),0,IF(OR(INDEX('动作配置'!$G$5:$G$28,INDEX('循环设置'!$F$5:$F$8,C45))="治疗",INDEX('动作配置'!$G$5:$G$28,INDEX('循环设置'!$F$5:$F$8,C45))="护盾",INDEX('动作配置'!$G$5:$G$28,INDEX('循环设置'!$F$5:$F$8,C45))="无伤害"),0,INDEX('动作配置'!$X$5:$X$28,INDEX('循环设置'!$F$5:$F$8,C45))*IF(OR(INDEX('动作配置'!$G$5:$G$28,INDEX('循环设置'!$F$5:$F$8,C45))="真实伤害",N45=0),1,0.9)))</x:f>
        <x:v>0</x:v>
      </x:c>
      <x:c r="T45" s="31" t="n">
        <x:f>IF(P45=1,INDEX($AO$5:$AR$5,1,C45),0)</x:f>
        <x:v>0</x:v>
      </x:c>
      <x:c r="U45" s="31" t="n">
        <x:f>IF(OR(Z45&lt;&gt;"执行",C45=5,N45&gt;0),0,INDEX('队伍面板'!$B$77:$E$77,1,C45)/10*(INDEX('动作配置'!$AB$5:$AB$28,E45)+L45*INDEX('动作配置'!$AB$5:$AB$28,INDEX('循环设置'!$F$5:$F$8,C45)))*(1+INDEX('队伍面板'!$B$69:$E$69,1,C45))*INDEX('队伍面板'!$B$54:$E$54,1,C45)*(1+INDEX('队伍面板'!$B$52:$E$52,1,C45))*(1+INDEX('队伍面板'!$B$53:$E$53,1,C45))*(INDEX('队伍面板'!$B$8:$E$8,1,C45)+20)/((INDEX('队伍面板'!$B$8:$E$8,1,C45)+20)+('循环设置'!$B$12+20)*MAX(0,1-INDEX('队伍面板'!$B$48:$E$48,1,C45)-INDEX('队伍面板'!$B$49:$E$49,1,C45)))*(1-MIN(0.9,MAX(-1,'循环设置'!$B$13-INDEX('队伍面板'!$B$50:$E$50,1,C45))))*(1+INDEX('队伍面板'!$B$51:$E$51,1,C45))*(1+INDEX('队伍面板'!$B$58:$E$58,1,C45))*(1-'循环设置'!$B$36))</x:f>
        <x:v>0</x:v>
      </x:c>
      <x:c r="V45" s="31" t="n">
        <x:f>IF(OR(Z45&lt;&gt;"执行",C45=5),0,(R45+S45+T45+U45)*INDEX('队伍面板'!$B$59:$E$59,1,C45))</x:f>
        <x:v>0</x:v>
      </x:c>
      <x:c r="W45" s="31" t="n">
        <x:f>SUM(R45:V45)</x:f>
        <x:v>0</x:v>
      </x:c>
      <x:c r="X45" s="31" t="n">
        <x:f>MAX(0,Q45-W45)</x:f>
        <x:v>889219.3978758336</x:v>
      </x:c>
      <x:c r="Y45" s="31" t="n">
        <x:f>Y44+W45</x:f>
        <x:v>110780.60212416647</x:v>
      </x:c>
      <x:c r="Z45" s="23" t="str">
        <x:f>IF(B45&gt;'循环设置'!$B$18,"超出窗口",IF(Q45&lt;=0,"敌人已击败","执行"))</x:f>
        <x:v>超出窗口</x:v>
      </x:c>
      <x:c r="AA45" s="23" t="n">
        <x:f>AA44+IF($C44=1,10000/'队伍面板'!B66,0)</x:f>
        <x:v>603.7480680061823</x:v>
      </x:c>
      <x:c r="AB45" s="23" t="n">
        <x:f>AB44+IF($C44=2,10000/'队伍面板'!C66,0)</x:f>
        <x:v>576.5830407708274</x:v>
      </x:c>
      <x:c r="AC45" s="23" t="n">
        <x:f>AC44+IF($C44=3,10000/'队伍面板'!D66,0)</x:f>
        <x:v>619.6093982353524</x:v>
      </x:c>
      <x:c r="AD45" s="23" t="n">
        <x:f>AD44+IF($C44=4,10000/'队伍面板'!E66,0)</x:f>
        <x:v>636.3266137242924</x:v>
      </x:c>
      <x:c r="AE45" s="23" t="n">
        <x:f>AE44+IF($C44=5,10000/'循环设置'!$B$17,0)</x:f>
        <x:v>600</x:v>
      </x:c>
      <x:c r="AF45" s="23" t="n">
        <x:f>IF(C44=1,M44,AF44)</x:f>
        <x:v>45</x:v>
      </x:c>
      <x:c r="AG45" s="23" t="n">
        <x:f>IF(C44=2,M44,AG44)</x:f>
        <x:v>5</x:v>
      </x:c>
      <x:c r="AH45" s="23" t="n">
        <x:f>IF(C44=3,M44,AH44)</x:f>
        <x:v>25</x:v>
      </x:c>
      <x:c r="AI45" s="23" t="n">
        <x:f>IF(C44=4,M44,AI44)</x:f>
        <x:v>25</x:v>
      </x:c>
      <x:c r="AJ45" s="23" t="n">
        <x:f>AJ44+IF(C44=1,1,0)</x:f>
        <x:v>9</x:v>
      </x:c>
      <x:c r="AK45" s="23" t="n">
        <x:f>AK44+IF(C44=2,1,0)</x:f>
        <x:v>8</x:v>
      </x:c>
      <x:c r="AL45" s="23" t="n">
        <x:f>AL44+IF(C44=3,1,0)</x:f>
        <x:v>9</x:v>
      </x:c>
      <x:c r="AM45" s="23" t="n">
        <x:f>AM44+IF(C44=4,1,0)</x:f>
        <x:v>9</x:v>
      </x:c>
      <x:c r="AN45" s="23" t="n">
        <x:f>AN44+IF(C44=5,1,0)</x:f>
        <x:v>5</x:v>
      </x:c>
      <x:c r="AO45" s="23"/>
      <x:c r="AP45" s="23"/>
      <x:c r="AQ45" s="23"/>
      <x:c r="AR45" s="23"/>
    </x:row>
    <x:row r="46">
      <x:c r="A46" s="23" t="n">
        <x:v>42</x:v>
      </x:c>
      <x:c r="B46" s="33" t="n">
        <x:f>MIN(AA46:AE46)</x:f>
        <x:v>600</x:v>
      </x:c>
      <x:c r="C46" s="23" t="n">
        <x:f>MATCH(B46,AA46:AE46,0)</x:f>
        <x:v>5</x:v>
      </x:c>
      <x:c r="D46" s="23" t="str">
        <x:f>IF(C46=5,"敌人",INDEX('队伍面板'!$B$7:$E$7,1,C46))</x:f>
        <x:v>敌人</x:v>
      </x:c>
      <x:c r="E46" s="23" t="n">
        <x:f>IF(C46=5,0,IF(H46+INDEX('动作配置'!$O$5:$O$28,INDEX('循环设置'!$B$5:$D$8,C46,F46))&lt;0,INDEX('循环设置'!$E$5:$E$8,C46),INDEX('循环设置'!$B$5:$D$8,C46,F46)))</x:f>
        <x:v>0</x:v>
      </x:c>
      <x:c r="F46" s="23" t="n">
        <x:f>IF(C46=5,0,MOD(INDEX(AJ46:AM46,1,C46),3)+1)</x:f>
        <x:v>0</x:v>
      </x:c>
      <x:c r="G46" s="23" t="str">
        <x:f>IF(C46=5,"敌方回合",INDEX('动作配置'!$D$5:$D$28,E46))</x:f>
        <x:v>敌方回合</x:v>
      </x:c>
      <x:c r="H46" s="23" t="n">
        <x:f>I45</x:f>
        <x:v>5</x:v>
      </x:c>
      <x:c r="I46" s="23" t="n">
        <x:f>IF(Z46&lt;&gt;"执行",H46,MIN('循环设置'!$B$20,H46+IF(C46=5,0,INDEX('动作配置'!$O$5:$O$28,E46)+L46*INDEX('动作配置'!$O$5:$O$28,INDEX('循环设置'!$F$5:$F$8,C46)))))</x:f>
        <x:v>5</x:v>
      </x:c>
      <x:c r="J46" s="31" t="n">
        <x:f>IF(C46=5,0,INDEX(AF46:AI46,1,C46))</x:f>
        <x:v>0</x:v>
      </x:c>
      <x:c r="K46" s="31" t="n">
        <x:f>IF(C46=5,0,MIN(INDEX('队伍面板'!$B$20:$E$20,1,C46),J46+INDEX('动作配置'!$N$5:$N$28,E46)*INDEX('队伍面板'!$B$72:$E$72,1,C46)))</x:f>
        <x:v>0</x:v>
      </x:c>
      <x:c r="L46" s="31" t="n">
        <x:f>IF(C46=5,0,IF(K46&gt;=INDEX('队伍面板'!$B$20:$E$20,1,C46),1,0))</x:f>
        <x:v>0</x:v>
      </x:c>
      <x:c r="M46" s="31" t="n">
        <x:f>IF(C46=5,0,IF(L46=1,INDEX('动作配置'!$N$5:$N$28,INDEX('循环设置'!$F$5:$F$8,C46))*INDEX('队伍面板'!$B$72:$E$72,1,C46),K46))</x:f>
        <x:v>0</x:v>
      </x:c>
      <x:c r="N46" s="31" t="n">
        <x:f>O45</x:f>
        <x:v>0</x:v>
      </x:c>
      <x:c r="O46" s="31" t="n">
        <x:f>IF(Z46&lt;&gt;"执行",N46,IF(C46=5,IF(N46=0,'循环设置'!$B$15,N46),MAX(0,N46-INDEX('动作配置'!$AB$5:$AB$28,E46)-L46*INDEX('动作配置'!$AB$5:$AB$28,INDEX('循环设置'!$F$5:$F$8,C46)))))</x:f>
        <x:v>0</x:v>
      </x:c>
      <x:c r="P46" s="31" t="n">
        <x:f>IF(AND(C46&lt;5,N46&gt;0,O46=0,Z46="执行"),1,0)</x:f>
        <x:v>0</x:v>
      </x:c>
      <x:c r="Q46" s="31" t="n">
        <x:f>X45</x:f>
        <x:v>889219.3978758336</x:v>
      </x:c>
      <x:c r="R46" s="31" t="n">
        <x:f>IF(OR(Z46&lt;&gt;"执行",C46=5),0,IF(OR(INDEX('动作配置'!$G$5:$G$28,E46)="治疗",INDEX('动作配置'!$G$5:$G$28,E46)="护盾",INDEX('动作配置'!$G$5:$G$28,E46)="无伤害"),0,INDEX('动作配置'!$X$5:$X$28,E46)*IF(OR(INDEX('动作配置'!$G$5:$G$28,E46)="真实伤害",N46=0),1,0.9)))</x:f>
        <x:v>0</x:v>
      </x:c>
      <x:c r="S46" s="31" t="n">
        <x:f>IF(OR(Z46&lt;&gt;"执行",C46=5,L46=0),0,IF(OR(INDEX('动作配置'!$G$5:$G$28,INDEX('循环设置'!$F$5:$F$8,C46))="治疗",INDEX('动作配置'!$G$5:$G$28,INDEX('循环设置'!$F$5:$F$8,C46))="护盾",INDEX('动作配置'!$G$5:$G$28,INDEX('循环设置'!$F$5:$F$8,C46))="无伤害"),0,INDEX('动作配置'!$X$5:$X$28,INDEX('循环设置'!$F$5:$F$8,C46))*IF(OR(INDEX('动作配置'!$G$5:$G$28,INDEX('循环设置'!$F$5:$F$8,C46))="真实伤害",N46=0),1,0.9)))</x:f>
        <x:v>0</x:v>
      </x:c>
      <x:c r="T46" s="31" t="n">
        <x:f>IF(P46=1,INDEX($AO$5:$AR$5,1,C46),0)</x:f>
        <x:v>0</x:v>
      </x:c>
      <x:c r="U46" s="31" t="n">
        <x:f>IF(OR(Z46&lt;&gt;"执行",C46=5,N46&gt;0),0,INDEX('队伍面板'!$B$77:$E$77,1,C46)/10*(INDEX('动作配置'!$AB$5:$AB$28,E46)+L46*INDEX('动作配置'!$AB$5:$AB$28,INDEX('循环设置'!$F$5:$F$8,C46)))*(1+INDEX('队伍面板'!$B$69:$E$69,1,C46))*INDEX('队伍面板'!$B$54:$E$54,1,C46)*(1+INDEX('队伍面板'!$B$52:$E$52,1,C46))*(1+INDEX('队伍面板'!$B$53:$E$53,1,C46))*(INDEX('队伍面板'!$B$8:$E$8,1,C46)+20)/((INDEX('队伍面板'!$B$8:$E$8,1,C46)+20)+('循环设置'!$B$12+20)*MAX(0,1-INDEX('队伍面板'!$B$48:$E$48,1,C46)-INDEX('队伍面板'!$B$49:$E$49,1,C46)))*(1-MIN(0.9,MAX(-1,'循环设置'!$B$13-INDEX('队伍面板'!$B$50:$E$50,1,C46))))*(1+INDEX('队伍面板'!$B$51:$E$51,1,C46))*(1+INDEX('队伍面板'!$B$58:$E$58,1,C46))*(1-'循环设置'!$B$36))</x:f>
        <x:v>0</x:v>
      </x:c>
      <x:c r="V46" s="31" t="n">
        <x:f>IF(OR(Z46&lt;&gt;"执行",C46=5),0,(R46+S46+T46+U46)*INDEX('队伍面板'!$B$59:$E$59,1,C46))</x:f>
        <x:v>0</x:v>
      </x:c>
      <x:c r="W46" s="31" t="n">
        <x:f>SUM(R46:V46)</x:f>
        <x:v>0</x:v>
      </x:c>
      <x:c r="X46" s="31" t="n">
        <x:f>MAX(0,Q46-W46)</x:f>
        <x:v>889219.3978758336</x:v>
      </x:c>
      <x:c r="Y46" s="31" t="n">
        <x:f>Y45+W46</x:f>
        <x:v>110780.60212416647</x:v>
      </x:c>
      <x:c r="Z46" s="23" t="str">
        <x:f>IF(B46&gt;'循环设置'!$B$18,"超出窗口",IF(Q46&lt;=0,"敌人已击败","执行"))</x:f>
        <x:v>超出窗口</x:v>
      </x:c>
      <x:c r="AA46" s="23" t="n">
        <x:f>AA45+IF($C45=1,10000/'队伍面板'!B66,0)</x:f>
        <x:v>603.7480680061823</x:v>
      </x:c>
      <x:c r="AB46" s="23" t="n">
        <x:f>AB45+IF($C45=2,10000/'队伍面板'!C66,0)</x:f>
        <x:v>640.6478230786971</x:v>
      </x:c>
      <x:c r="AC46" s="23" t="n">
        <x:f>AC45+IF($C45=3,10000/'队伍面板'!D66,0)</x:f>
        <x:v>619.6093982353524</x:v>
      </x:c>
      <x:c r="AD46" s="23" t="n">
        <x:f>AD45+IF($C45=4,10000/'队伍面板'!E66,0)</x:f>
        <x:v>636.3266137242924</x:v>
      </x:c>
      <x:c r="AE46" s="23" t="n">
        <x:f>AE45+IF($C45=5,10000/'循环设置'!$B$17,0)</x:f>
        <x:v>600</x:v>
      </x:c>
      <x:c r="AF46" s="23" t="n">
        <x:f>IF(C45=1,M45,AF45)</x:f>
        <x:v>45</x:v>
      </x:c>
      <x:c r="AG46" s="23" t="n">
        <x:f>IF(C45=2,M45,AG45)</x:f>
        <x:v>25</x:v>
      </x:c>
      <x:c r="AH46" s="23" t="n">
        <x:f>IF(C45=3,M45,AH45)</x:f>
        <x:v>25</x:v>
      </x:c>
      <x:c r="AI46" s="23" t="n">
        <x:f>IF(C45=4,M45,AI45)</x:f>
        <x:v>25</x:v>
      </x:c>
      <x:c r="AJ46" s="23" t="n">
        <x:f>AJ45+IF(C45=1,1,0)</x:f>
        <x:v>9</x:v>
      </x:c>
      <x:c r="AK46" s="23" t="n">
        <x:f>AK45+IF(C45=2,1,0)</x:f>
        <x:v>9</x:v>
      </x:c>
      <x:c r="AL46" s="23" t="n">
        <x:f>AL45+IF(C45=3,1,0)</x:f>
        <x:v>9</x:v>
      </x:c>
      <x:c r="AM46" s="23" t="n">
        <x:f>AM45+IF(C45=4,1,0)</x:f>
        <x:v>9</x:v>
      </x:c>
      <x:c r="AN46" s="23" t="n">
        <x:f>AN45+IF(C45=5,1,0)</x:f>
        <x:v>5</x:v>
      </x:c>
      <x:c r="AO46" s="23"/>
      <x:c r="AP46" s="23"/>
      <x:c r="AQ46" s="23"/>
      <x:c r="AR46" s="23"/>
    </x:row>
    <x:row r="47">
      <x:c r="A47" s="23" t="n">
        <x:v>43</x:v>
      </x:c>
      <x:c r="B47" s="33" t="n">
        <x:f>MIN(AA47:AE47)</x:f>
        <x:v>603.7480680061823</x:v>
      </x:c>
      <x:c r="C47" s="23" t="n">
        <x:f>MATCH(B47,AA47:AE47,0)</x:f>
        <x:v>1</x:v>
      </x:c>
      <x:c r="D47" s="23" t="str">
        <x:f>IF(C47=5,"敌人",INDEX('队伍面板'!$B$7:$E$7,1,C47))</x:f>
        <x:v>丹恒</x:v>
      </x:c>
      <x:c r="E47" s="23" t="n">
        <x:f>IF(C47=5,0,IF(H47+INDEX('动作配置'!$O$5:$O$28,INDEX('循环设置'!$B$5:$D$8,C47,F47))&lt;0,INDEX('循环设置'!$E$5:$E$8,C47),INDEX('循环设置'!$B$5:$D$8,C47,F47)))</x:f>
        <x:v>2</x:v>
      </x:c>
      <x:c r="F47" s="23" t="n">
        <x:f>IF(C47=5,0,MOD(INDEX(AJ47:AM47,1,C47),3)+1)</x:f>
        <x:v>1</x:v>
      </x:c>
      <x:c r="G47" s="23" t="n">
        <x:f>IF(C47=5,"敌方回合",INDEX('动作配置'!$D$5:$D$28,E47))</x:f>
        <x:v>100202</x:v>
      </x:c>
      <x:c r="H47" s="23" t="n">
        <x:f>I46</x:f>
        <x:v>5</x:v>
      </x:c>
      <x:c r="I47" s="23" t="n">
        <x:f>IF(Z47&lt;&gt;"执行",H47,MIN('循环设置'!$B$20,H47+IF(C47=5,0,INDEX('动作配置'!$O$5:$O$28,E47)+L47*INDEX('动作配置'!$O$5:$O$28,INDEX('循环设置'!$F$5:$F$8,C47)))))</x:f>
        <x:v>5</x:v>
      </x:c>
      <x:c r="J47" s="31" t="n">
        <x:f>IF(C47=5,0,INDEX(AF47:AI47,1,C47))</x:f>
        <x:v>45</x:v>
      </x:c>
      <x:c r="K47" s="31" t="n">
        <x:f>IF(C47=5,0,MIN(INDEX('队伍面板'!$B$20:$E$20,1,C47),J47+INDEX('动作配置'!$N$5:$N$28,E47)*INDEX('队伍面板'!$B$72:$E$72,1,C47)))</x:f>
        <x:v>75</x:v>
      </x:c>
      <x:c r="L47" s="31" t="n">
        <x:f>IF(C47=5,0,IF(K47&gt;=INDEX('队伍面板'!$B$20:$E$20,1,C47),1,0))</x:f>
        <x:v>0</x:v>
      </x:c>
      <x:c r="M47" s="31" t="n">
        <x:f>IF(C47=5,0,IF(L47=1,INDEX('动作配置'!$N$5:$N$28,INDEX('循环设置'!$F$5:$F$8,C47))*INDEX('队伍面板'!$B$72:$E$72,1,C47),K47))</x:f>
        <x:v>75</x:v>
      </x:c>
      <x:c r="N47" s="31" t="n">
        <x:f>O46</x:f>
        <x:v>0</x:v>
      </x:c>
      <x:c r="O47" s="31" t="n">
        <x:f>IF(Z47&lt;&gt;"执行",N47,IF(C47=5,IF(N47=0,'循环设置'!$B$15,N47),MAX(0,N47-INDEX('动作配置'!$AB$5:$AB$28,E47)-L47*INDEX('动作配置'!$AB$5:$AB$28,INDEX('循环设置'!$F$5:$F$8,C47)))))</x:f>
        <x:v>0</x:v>
      </x:c>
      <x:c r="P47" s="31" t="n">
        <x:f>IF(AND(C47&lt;5,N47&gt;0,O47=0,Z47="执行"),1,0)</x:f>
        <x:v>0</x:v>
      </x:c>
      <x:c r="Q47" s="31" t="n">
        <x:f>X46</x:f>
        <x:v>889219.3978758336</x:v>
      </x:c>
      <x:c r="R47" s="31" t="n">
        <x:f>IF(OR(Z47&lt;&gt;"执行",C47=5),0,IF(OR(INDEX('动作配置'!$G$5:$G$28,E47)="治疗",INDEX('动作配置'!$G$5:$G$28,E47)="护盾",INDEX('动作配置'!$G$5:$G$28,E47)="无伤害"),0,INDEX('动作配置'!$X$5:$X$28,E47)*IF(OR(INDEX('动作配置'!$G$5:$G$28,E47)="真实伤害",N47=0),1,0.9)))</x:f>
        <x:v>0</x:v>
      </x:c>
      <x:c r="S47" s="31" t="n">
        <x:f>IF(OR(Z47&lt;&gt;"执行",C47=5,L47=0),0,IF(OR(INDEX('动作配置'!$G$5:$G$28,INDEX('循环设置'!$F$5:$F$8,C47))="治疗",INDEX('动作配置'!$G$5:$G$28,INDEX('循环设置'!$F$5:$F$8,C47))="护盾",INDEX('动作配置'!$G$5:$G$28,INDEX('循环设置'!$F$5:$F$8,C47))="无伤害"),0,INDEX('动作配置'!$X$5:$X$28,INDEX('循环设置'!$F$5:$F$8,C47))*IF(OR(INDEX('动作配置'!$G$5:$G$28,INDEX('循环设置'!$F$5:$F$8,C47))="真实伤害",N47=0),1,0.9)))</x:f>
        <x:v>0</x:v>
      </x:c>
      <x:c r="T47" s="31" t="n">
        <x:f>IF(P47=1,INDEX($AO$5:$AR$5,1,C47),0)</x:f>
        <x:v>0</x:v>
      </x:c>
      <x:c r="U47" s="31" t="n">
        <x:f>IF(OR(Z47&lt;&gt;"执行",C47=5,N47&gt;0),0,INDEX('队伍面板'!$B$77:$E$77,1,C47)/10*(INDEX('动作配置'!$AB$5:$AB$28,E47)+L47*INDEX('动作配置'!$AB$5:$AB$28,INDEX('循环设置'!$F$5:$F$8,C47)))*(1+INDEX('队伍面板'!$B$69:$E$69,1,C47))*INDEX('队伍面板'!$B$54:$E$54,1,C47)*(1+INDEX('队伍面板'!$B$52:$E$52,1,C47))*(1+INDEX('队伍面板'!$B$53:$E$53,1,C47))*(INDEX('队伍面板'!$B$8:$E$8,1,C47)+20)/((INDEX('队伍面板'!$B$8:$E$8,1,C47)+20)+('循环设置'!$B$12+20)*MAX(0,1-INDEX('队伍面板'!$B$48:$E$48,1,C47)-INDEX('队伍面板'!$B$49:$E$49,1,C47)))*(1-MIN(0.9,MAX(-1,'循环设置'!$B$13-INDEX('队伍面板'!$B$50:$E$50,1,C47))))*(1+INDEX('队伍面板'!$B$51:$E$51,1,C47))*(1+INDEX('队伍面板'!$B$58:$E$58,1,C47))*(1-'循环设置'!$B$36))</x:f>
        <x:v>0</x:v>
      </x:c>
      <x:c r="V47" s="31" t="n">
        <x:f>IF(OR(Z47&lt;&gt;"执行",C47=5),0,(R47+S47+T47+U47)*INDEX('队伍面板'!$B$59:$E$59,1,C47))</x:f>
        <x:v>0</x:v>
      </x:c>
      <x:c r="W47" s="31" t="n">
        <x:f>SUM(R47:V47)</x:f>
        <x:v>0</x:v>
      </x:c>
      <x:c r="X47" s="31" t="n">
        <x:f>MAX(0,Q47-W47)</x:f>
        <x:v>889219.3978758336</x:v>
      </x:c>
      <x:c r="Y47" s="31" t="n">
        <x:f>Y46+W47</x:f>
        <x:v>110780.60212416647</x:v>
      </x:c>
      <x:c r="Z47" s="23" t="str">
        <x:f>IF(B47&gt;'循环设置'!$B$18,"超出窗口",IF(Q47&lt;=0,"敌人已击败","执行"))</x:f>
        <x:v>超出窗口</x:v>
      </x:c>
      <x:c r="AA47" s="23" t="n">
        <x:f>AA46+IF($C46=1,10000/'队伍面板'!B66,0)</x:f>
        <x:v>603.7480680061823</x:v>
      </x:c>
      <x:c r="AB47" s="23" t="n">
        <x:f>AB46+IF($C46=2,10000/'队伍面板'!C66,0)</x:f>
        <x:v>640.6478230786971</x:v>
      </x:c>
      <x:c r="AC47" s="23" t="n">
        <x:f>AC46+IF($C46=3,10000/'队伍面板'!D66,0)</x:f>
        <x:v>619.6093982353524</x:v>
      </x:c>
      <x:c r="AD47" s="23" t="n">
        <x:f>AD46+IF($C46=4,10000/'队伍面板'!E66,0)</x:f>
        <x:v>636.3266137242924</x:v>
      </x:c>
      <x:c r="AE47" s="23" t="n">
        <x:f>AE46+IF($C46=5,10000/'循环设置'!$B$17,0)</x:f>
        <x:v>700</x:v>
      </x:c>
      <x:c r="AF47" s="23" t="n">
        <x:f>IF(C46=1,M46,AF46)</x:f>
        <x:v>45</x:v>
      </x:c>
      <x:c r="AG47" s="23" t="n">
        <x:f>IF(C46=2,M46,AG46)</x:f>
        <x:v>25</x:v>
      </x:c>
      <x:c r="AH47" s="23" t="n">
        <x:f>IF(C46=3,M46,AH46)</x:f>
        <x:v>25</x:v>
      </x:c>
      <x:c r="AI47" s="23" t="n">
        <x:f>IF(C46=4,M46,AI46)</x:f>
        <x:v>25</x:v>
      </x:c>
      <x:c r="AJ47" s="23" t="n">
        <x:f>AJ46+IF(C46=1,1,0)</x:f>
        <x:v>9</x:v>
      </x:c>
      <x:c r="AK47" s="23" t="n">
        <x:f>AK46+IF(C46=2,1,0)</x:f>
        <x:v>9</x:v>
      </x:c>
      <x:c r="AL47" s="23" t="n">
        <x:f>AL46+IF(C46=3,1,0)</x:f>
        <x:v>9</x:v>
      </x:c>
      <x:c r="AM47" s="23" t="n">
        <x:f>AM46+IF(C46=4,1,0)</x:f>
        <x:v>9</x:v>
      </x:c>
      <x:c r="AN47" s="23" t="n">
        <x:f>AN46+IF(C46=5,1,0)</x:f>
        <x:v>6</x:v>
      </x:c>
      <x:c r="AO47" s="23"/>
      <x:c r="AP47" s="23"/>
      <x:c r="AQ47" s="23"/>
      <x:c r="AR47" s="23"/>
    </x:row>
    <x:row r="48">
      <x:c r="A48" s="23" t="n">
        <x:v>44</x:v>
      </x:c>
      <x:c r="B48" s="33" t="n">
        <x:f>MIN(AA48:AE48)</x:f>
        <x:v>619.6093982353524</x:v>
      </x:c>
      <x:c r="C48" s="23" t="n">
        <x:f>MATCH(B48,AA48:AE48,0)</x:f>
        <x:v>3</x:v>
      </x:c>
      <x:c r="D48" s="23" t="str">
        <x:f>IF(C48=5,"敌人",INDEX('队伍面板'!$B$7:$E$7,1,C48))</x:f>
        <x:v>艾丝妲</x:v>
      </x:c>
      <x:c r="E48" s="23" t="n">
        <x:f>IF(C48=5,0,IF(H48+INDEX('动作配置'!$O$5:$O$28,INDEX('循环设置'!$B$5:$D$8,C48,F48))&lt;0,INDEX('循环设置'!$E$5:$E$8,C48),INDEX('循环设置'!$B$5:$D$8,C48,F48)))</x:f>
        <x:v>14</x:v>
      </x:c>
      <x:c r="F48" s="23" t="n">
        <x:f>IF(C48=5,0,MOD(INDEX(AJ48:AM48,1,C48),3)+1)</x:f>
        <x:v>1</x:v>
      </x:c>
      <x:c r="G48" s="23" t="n">
        <x:f>IF(C48=5,"敌方回合",INDEX('动作配置'!$D$5:$D$28,E48))</x:f>
        <x:v>100902</x:v>
      </x:c>
      <x:c r="H48" s="23" t="n">
        <x:f>I47</x:f>
        <x:v>5</x:v>
      </x:c>
      <x:c r="I48" s="23" t="n">
        <x:f>IF(Z48&lt;&gt;"执行",H48,MIN('循环设置'!$B$20,H48+IF(C48=5,0,INDEX('动作配置'!$O$5:$O$28,E48)+L48*INDEX('动作配置'!$O$5:$O$28,INDEX('循环设置'!$F$5:$F$8,C48)))))</x:f>
        <x:v>5</x:v>
      </x:c>
      <x:c r="J48" s="31" t="n">
        <x:f>IF(C48=5,0,INDEX(AF48:AI48,1,C48))</x:f>
        <x:v>25</x:v>
      </x:c>
      <x:c r="K48" s="31" t="n">
        <x:f>IF(C48=5,0,MIN(INDEX('队伍面板'!$B$20:$E$20,1,C48),J48+INDEX('动作配置'!$N$5:$N$28,E48)*INDEX('队伍面板'!$B$72:$E$72,1,C48)))</x:f>
        <x:v>55</x:v>
      </x:c>
      <x:c r="L48" s="31" t="n">
        <x:f>IF(C48=5,0,IF(K48&gt;=INDEX('队伍面板'!$B$20:$E$20,1,C48),1,0))</x:f>
        <x:v>0</x:v>
      </x:c>
      <x:c r="M48" s="31" t="n">
        <x:f>IF(C48=5,0,IF(L48=1,INDEX('动作配置'!$N$5:$N$28,INDEX('循环设置'!$F$5:$F$8,C48))*INDEX('队伍面板'!$B$72:$E$72,1,C48),K48))</x:f>
        <x:v>55</x:v>
      </x:c>
      <x:c r="N48" s="31" t="n">
        <x:f>O47</x:f>
        <x:v>0</x:v>
      </x:c>
      <x:c r="O48" s="31" t="n">
        <x:f>IF(Z48&lt;&gt;"执行",N48,IF(C48=5,IF(N48=0,'循环设置'!$B$15,N48),MAX(0,N48-INDEX('动作配置'!$AB$5:$AB$28,E48)-L48*INDEX('动作配置'!$AB$5:$AB$28,INDEX('循环设置'!$F$5:$F$8,C48)))))</x:f>
        <x:v>0</x:v>
      </x:c>
      <x:c r="P48" s="31" t="n">
        <x:f>IF(AND(C48&lt;5,N48&gt;0,O48=0,Z48="执行"),1,0)</x:f>
        <x:v>0</x:v>
      </x:c>
      <x:c r="Q48" s="31" t="n">
        <x:f>X47</x:f>
        <x:v>889219.3978758336</x:v>
      </x:c>
      <x:c r="R48" s="31" t="n">
        <x:f>IF(OR(Z48&lt;&gt;"执行",C48=5),0,IF(OR(INDEX('动作配置'!$G$5:$G$28,E48)="治疗",INDEX('动作配置'!$G$5:$G$28,E48)="护盾",INDEX('动作配置'!$G$5:$G$28,E48)="无伤害"),0,INDEX('动作配置'!$X$5:$X$28,E48)*IF(OR(INDEX('动作配置'!$G$5:$G$28,E48)="真实伤害",N48=0),1,0.9)))</x:f>
        <x:v>0</x:v>
      </x:c>
      <x:c r="S48" s="31" t="n">
        <x:f>IF(OR(Z48&lt;&gt;"执行",C48=5,L48=0),0,IF(OR(INDEX('动作配置'!$G$5:$G$28,INDEX('循环设置'!$F$5:$F$8,C48))="治疗",INDEX('动作配置'!$G$5:$G$28,INDEX('循环设置'!$F$5:$F$8,C48))="护盾",INDEX('动作配置'!$G$5:$G$28,INDEX('循环设置'!$F$5:$F$8,C48))="无伤害"),0,INDEX('动作配置'!$X$5:$X$28,INDEX('循环设置'!$F$5:$F$8,C48))*IF(OR(INDEX('动作配置'!$G$5:$G$28,INDEX('循环设置'!$F$5:$F$8,C48))="真实伤害",N48=0),1,0.9)))</x:f>
        <x:v>0</x:v>
      </x:c>
      <x:c r="T48" s="31" t="n">
        <x:f>IF(P48=1,INDEX($AO$5:$AR$5,1,C48),0)</x:f>
        <x:v>0</x:v>
      </x:c>
      <x:c r="U48" s="31" t="n">
        <x:f>IF(OR(Z48&lt;&gt;"执行",C48=5,N48&gt;0),0,INDEX('队伍面板'!$B$77:$E$77,1,C48)/10*(INDEX('动作配置'!$AB$5:$AB$28,E48)+L48*INDEX('动作配置'!$AB$5:$AB$28,INDEX('循环设置'!$F$5:$F$8,C48)))*(1+INDEX('队伍面板'!$B$69:$E$69,1,C48))*INDEX('队伍面板'!$B$54:$E$54,1,C48)*(1+INDEX('队伍面板'!$B$52:$E$52,1,C48))*(1+INDEX('队伍面板'!$B$53:$E$53,1,C48))*(INDEX('队伍面板'!$B$8:$E$8,1,C48)+20)/((INDEX('队伍面板'!$B$8:$E$8,1,C48)+20)+('循环设置'!$B$12+20)*MAX(0,1-INDEX('队伍面板'!$B$48:$E$48,1,C48)-INDEX('队伍面板'!$B$49:$E$49,1,C48)))*(1-MIN(0.9,MAX(-1,'循环设置'!$B$13-INDEX('队伍面板'!$B$50:$E$50,1,C48))))*(1+INDEX('队伍面板'!$B$51:$E$51,1,C48))*(1+INDEX('队伍面板'!$B$58:$E$58,1,C48))*(1-'循环设置'!$B$36))</x:f>
        <x:v>0</x:v>
      </x:c>
      <x:c r="V48" s="31" t="n">
        <x:f>IF(OR(Z48&lt;&gt;"执行",C48=5),0,(R48+S48+T48+U48)*INDEX('队伍面板'!$B$59:$E$59,1,C48))</x:f>
        <x:v>0</x:v>
      </x:c>
      <x:c r="W48" s="31" t="n">
        <x:f>SUM(R48:V48)</x:f>
        <x:v>0</x:v>
      </x:c>
      <x:c r="X48" s="31" t="n">
        <x:f>MAX(0,Q48-W48)</x:f>
        <x:v>889219.3978758336</x:v>
      </x:c>
      <x:c r="Y48" s="31" t="n">
        <x:f>Y47+W48</x:f>
        <x:v>110780.60212416647</x:v>
      </x:c>
      <x:c r="Z48" s="23" t="str">
        <x:f>IF(B48&gt;'循环设置'!$B$18,"超出窗口",IF(Q48&lt;=0,"敌人已击败","执行"))</x:f>
        <x:v>超出窗口</x:v>
      </x:c>
      <x:c r="AA48" s="23" t="n">
        <x:f>AA47+IF($C47=1,10000/'队伍面板'!B66,0)</x:f>
        <x:v>664.1228748068005</x:v>
      </x:c>
      <x:c r="AB48" s="23" t="n">
        <x:f>AB47+IF($C47=2,10000/'队伍面板'!C66,0)</x:f>
        <x:v>640.6478230786971</x:v>
      </x:c>
      <x:c r="AC48" s="23" t="n">
        <x:f>AC47+IF($C47=3,10000/'队伍面板'!D66,0)</x:f>
        <x:v>619.6093982353524</x:v>
      </x:c>
      <x:c r="AD48" s="23" t="n">
        <x:f>AD47+IF($C47=4,10000/'队伍面板'!E66,0)</x:f>
        <x:v>636.3266137242924</x:v>
      </x:c>
      <x:c r="AE48" s="23" t="n">
        <x:f>AE47+IF($C47=5,10000/'循环设置'!$B$17,0)</x:f>
        <x:v>700</x:v>
      </x:c>
      <x:c r="AF48" s="23" t="n">
        <x:f>IF(C47=1,M47,AF47)</x:f>
        <x:v>75</x:v>
      </x:c>
      <x:c r="AG48" s="23" t="n">
        <x:f>IF(C47=2,M47,AG47)</x:f>
        <x:v>25</x:v>
      </x:c>
      <x:c r="AH48" s="23" t="n">
        <x:f>IF(C47=3,M47,AH47)</x:f>
        <x:v>25</x:v>
      </x:c>
      <x:c r="AI48" s="23" t="n">
        <x:f>IF(C47=4,M47,AI47)</x:f>
        <x:v>25</x:v>
      </x:c>
      <x:c r="AJ48" s="23" t="n">
        <x:f>AJ47+IF(C47=1,1,0)</x:f>
        <x:v>10</x:v>
      </x:c>
      <x:c r="AK48" s="23" t="n">
        <x:f>AK47+IF(C47=2,1,0)</x:f>
        <x:v>9</x:v>
      </x:c>
      <x:c r="AL48" s="23" t="n">
        <x:f>AL47+IF(C47=3,1,0)</x:f>
        <x:v>9</x:v>
      </x:c>
      <x:c r="AM48" s="23" t="n">
        <x:f>AM47+IF(C47=4,1,0)</x:f>
        <x:v>9</x:v>
      </x:c>
      <x:c r="AN48" s="23" t="n">
        <x:f>AN47+IF(C47=5,1,0)</x:f>
        <x:v>6</x:v>
      </x:c>
      <x:c r="AO48" s="23"/>
      <x:c r="AP48" s="23"/>
      <x:c r="AQ48" s="23"/>
      <x:c r="AR48" s="23"/>
    </x:row>
    <x:row r="49">
      <x:c r="A49" s="23" t="n">
        <x:v>45</x:v>
      </x:c>
      <x:c r="B49" s="33" t="n">
        <x:f>MIN(AA49:AE49)</x:f>
        <x:v>636.3266137242924</x:v>
      </x:c>
      <x:c r="C49" s="23" t="n">
        <x:f>MATCH(B49,AA49:AE49,0)</x:f>
        <x:v>4</x:v>
      </x:c>
      <x:c r="D49" s="23" t="str">
        <x:f>IF(C49=5,"敌人",INDEX('队伍面板'!$B$7:$E$7,1,C49))</x:f>
        <x:v>阿兰</x:v>
      </x:c>
      <x:c r="E49" s="23" t="n">
        <x:f>IF(C49=5,0,IF(H49+INDEX('动作配置'!$O$5:$O$28,INDEX('循环设置'!$B$5:$D$8,C49,F49))&lt;0,INDEX('循环设置'!$E$5:$E$8,C49),INDEX('循环设置'!$B$5:$D$8,C49,F49)))</x:f>
        <x:v>20</x:v>
      </x:c>
      <x:c r="F49" s="23" t="n">
        <x:f>IF(C49=5,0,MOD(INDEX(AJ49:AM49,1,C49),3)+1)</x:f>
        <x:v>1</x:v>
      </x:c>
      <x:c r="G49" s="23" t="n">
        <x:f>IF(C49=5,"敌方回合",INDEX('动作配置'!$D$5:$D$28,E49))</x:f>
        <x:v>100802</x:v>
      </x:c>
      <x:c r="H49" s="23" t="n">
        <x:f>I48</x:f>
        <x:v>5</x:v>
      </x:c>
      <x:c r="I49" s="23" t="n">
        <x:f>IF(Z49&lt;&gt;"执行",H49,MIN('循环设置'!$B$20,H49+IF(C49=5,0,INDEX('动作配置'!$O$5:$O$28,E49)+L49*INDEX('动作配置'!$O$5:$O$28,INDEX('循环设置'!$F$5:$F$8,C49)))))</x:f>
        <x:v>5</x:v>
      </x:c>
      <x:c r="J49" s="31" t="n">
        <x:f>IF(C49=5,0,INDEX(AF49:AI49,1,C49))</x:f>
        <x:v>25</x:v>
      </x:c>
      <x:c r="K49" s="31" t="n">
        <x:f>IF(C49=5,0,MIN(INDEX('队伍面板'!$B$20:$E$20,1,C49),J49+INDEX('动作配置'!$N$5:$N$28,E49)*INDEX('队伍面板'!$B$72:$E$72,1,C49)))</x:f>
        <x:v>55</x:v>
      </x:c>
      <x:c r="L49" s="31" t="n">
        <x:f>IF(C49=5,0,IF(K49&gt;=INDEX('队伍面板'!$B$20:$E$20,1,C49),1,0))</x:f>
        <x:v>0</x:v>
      </x:c>
      <x:c r="M49" s="31" t="n">
        <x:f>IF(C49=5,0,IF(L49=1,INDEX('动作配置'!$N$5:$N$28,INDEX('循环设置'!$F$5:$F$8,C49))*INDEX('队伍面板'!$B$72:$E$72,1,C49),K49))</x:f>
        <x:v>55</x:v>
      </x:c>
      <x:c r="N49" s="31" t="n">
        <x:f>O48</x:f>
        <x:v>0</x:v>
      </x:c>
      <x:c r="O49" s="31" t="n">
        <x:f>IF(Z49&lt;&gt;"执行",N49,IF(C49=5,IF(N49=0,'循环设置'!$B$15,N49),MAX(0,N49-INDEX('动作配置'!$AB$5:$AB$28,E49)-L49*INDEX('动作配置'!$AB$5:$AB$28,INDEX('循环设置'!$F$5:$F$8,C49)))))</x:f>
        <x:v>0</x:v>
      </x:c>
      <x:c r="P49" s="31" t="n">
        <x:f>IF(AND(C49&lt;5,N49&gt;0,O49=0,Z49="执行"),1,0)</x:f>
        <x:v>0</x:v>
      </x:c>
      <x:c r="Q49" s="31" t="n">
        <x:f>X48</x:f>
        <x:v>889219.3978758336</x:v>
      </x:c>
      <x:c r="R49" s="31" t="n">
        <x:f>IF(OR(Z49&lt;&gt;"执行",C49=5),0,IF(OR(INDEX('动作配置'!$G$5:$G$28,E49)="治疗",INDEX('动作配置'!$G$5:$G$28,E49)="护盾",INDEX('动作配置'!$G$5:$G$28,E49)="无伤害"),0,INDEX('动作配置'!$X$5:$X$28,E49)*IF(OR(INDEX('动作配置'!$G$5:$G$28,E49)="真实伤害",N49=0),1,0.9)))</x:f>
        <x:v>0</x:v>
      </x:c>
      <x:c r="S49" s="31" t="n">
        <x:f>IF(OR(Z49&lt;&gt;"执行",C49=5,L49=0),0,IF(OR(INDEX('动作配置'!$G$5:$G$28,INDEX('循环设置'!$F$5:$F$8,C49))="治疗",INDEX('动作配置'!$G$5:$G$28,INDEX('循环设置'!$F$5:$F$8,C49))="护盾",INDEX('动作配置'!$G$5:$G$28,INDEX('循环设置'!$F$5:$F$8,C49))="无伤害"),0,INDEX('动作配置'!$X$5:$X$28,INDEX('循环设置'!$F$5:$F$8,C49))*IF(OR(INDEX('动作配置'!$G$5:$G$28,INDEX('循环设置'!$F$5:$F$8,C49))="真实伤害",N49=0),1,0.9)))</x:f>
        <x:v>0</x:v>
      </x:c>
      <x:c r="T49" s="31" t="n">
        <x:f>IF(P49=1,INDEX($AO$5:$AR$5,1,C49),0)</x:f>
        <x:v>0</x:v>
      </x:c>
      <x:c r="U49" s="31" t="n">
        <x:f>IF(OR(Z49&lt;&gt;"执行",C49=5,N49&gt;0),0,INDEX('队伍面板'!$B$77:$E$77,1,C49)/10*(INDEX('动作配置'!$AB$5:$AB$28,E49)+L49*INDEX('动作配置'!$AB$5:$AB$28,INDEX('循环设置'!$F$5:$F$8,C49)))*(1+INDEX('队伍面板'!$B$69:$E$69,1,C49))*INDEX('队伍面板'!$B$54:$E$54,1,C49)*(1+INDEX('队伍面板'!$B$52:$E$52,1,C49))*(1+INDEX('队伍面板'!$B$53:$E$53,1,C49))*(INDEX('队伍面板'!$B$8:$E$8,1,C49)+20)/((INDEX('队伍面板'!$B$8:$E$8,1,C49)+20)+('循环设置'!$B$12+20)*MAX(0,1-INDEX('队伍面板'!$B$48:$E$48,1,C49)-INDEX('队伍面板'!$B$49:$E$49,1,C49)))*(1-MIN(0.9,MAX(-1,'循环设置'!$B$13-INDEX('队伍面板'!$B$50:$E$50,1,C49))))*(1+INDEX('队伍面板'!$B$51:$E$51,1,C49))*(1+INDEX('队伍面板'!$B$58:$E$58,1,C49))*(1-'循环设置'!$B$36))</x:f>
        <x:v>0</x:v>
      </x:c>
      <x:c r="V49" s="31" t="n">
        <x:f>IF(OR(Z49&lt;&gt;"执行",C49=5),0,(R49+S49+T49+U49)*INDEX('队伍面板'!$B$59:$E$59,1,C49))</x:f>
        <x:v>0</x:v>
      </x:c>
      <x:c r="W49" s="31" t="n">
        <x:f>SUM(R49:V49)</x:f>
        <x:v>0</x:v>
      </x:c>
      <x:c r="X49" s="31" t="n">
        <x:f>MAX(0,Q49-W49)</x:f>
        <x:v>889219.3978758336</x:v>
      </x:c>
      <x:c r="Y49" s="31" t="n">
        <x:f>Y48+W49</x:f>
        <x:v>110780.60212416647</x:v>
      </x:c>
      <x:c r="Z49" s="23" t="str">
        <x:f>IF(B49&gt;'循环设置'!$B$18,"超出窗口",IF(Q49&lt;=0,"敌人已击败","执行"))</x:f>
        <x:v>超出窗口</x:v>
      </x:c>
      <x:c r="AA49" s="23" t="n">
        <x:f>AA48+IF($C48=1,10000/'队伍面板'!B66,0)</x:f>
        <x:v>664.1228748068005</x:v>
      </x:c>
      <x:c r="AB49" s="23" t="n">
        <x:f>AB48+IF($C48=2,10000/'队伍面板'!C66,0)</x:f>
        <x:v>640.6478230786971</x:v>
      </x:c>
      <x:c r="AC49" s="23" t="n">
        <x:f>AC48+IF($C48=3,10000/'队伍面板'!D66,0)</x:f>
        <x:v>681.5703380588876</x:v>
      </x:c>
      <x:c r="AD49" s="23" t="n">
        <x:f>AD48+IF($C48=4,10000/'队伍面板'!E66,0)</x:f>
        <x:v>636.3266137242924</x:v>
      </x:c>
      <x:c r="AE49" s="23" t="n">
        <x:f>AE48+IF($C48=5,10000/'循环设置'!$B$17,0)</x:f>
        <x:v>700</x:v>
      </x:c>
      <x:c r="AF49" s="23" t="n">
        <x:f>IF(C48=1,M48,AF48)</x:f>
        <x:v>75</x:v>
      </x:c>
      <x:c r="AG49" s="23" t="n">
        <x:f>IF(C48=2,M48,AG48)</x:f>
        <x:v>25</x:v>
      </x:c>
      <x:c r="AH49" s="23" t="n">
        <x:f>IF(C48=3,M48,AH48)</x:f>
        <x:v>55</x:v>
      </x:c>
      <x:c r="AI49" s="23" t="n">
        <x:f>IF(C48=4,M48,AI48)</x:f>
        <x:v>25</x:v>
      </x:c>
      <x:c r="AJ49" s="23" t="n">
        <x:f>AJ48+IF(C48=1,1,0)</x:f>
        <x:v>10</x:v>
      </x:c>
      <x:c r="AK49" s="23" t="n">
        <x:f>AK48+IF(C48=2,1,0)</x:f>
        <x:v>9</x:v>
      </x:c>
      <x:c r="AL49" s="23" t="n">
        <x:f>AL48+IF(C48=3,1,0)</x:f>
        <x:v>10</x:v>
      </x:c>
      <x:c r="AM49" s="23" t="n">
        <x:f>AM48+IF(C48=4,1,0)</x:f>
        <x:v>9</x:v>
      </x:c>
      <x:c r="AN49" s="23" t="n">
        <x:f>AN48+IF(C48=5,1,0)</x:f>
        <x:v>6</x:v>
      </x:c>
      <x:c r="AO49" s="23"/>
      <x:c r="AP49" s="23"/>
      <x:c r="AQ49" s="23"/>
      <x:c r="AR49" s="23"/>
    </x:row>
    <x:row r="50">
      <x:c r="A50" s="23" t="n">
        <x:v>46</x:v>
      </x:c>
      <x:c r="B50" s="33" t="n">
        <x:f>MIN(AA50:AE50)</x:f>
        <x:v>640.6478230786971</x:v>
      </x:c>
      <x:c r="C50" s="23" t="n">
        <x:f>MATCH(B50,AA50:AE50,0)</x:f>
        <x:v>2</x:v>
      </x:c>
      <x:c r="D50" s="23" t="str">
        <x:f>IF(C50=5,"敌人",INDEX('队伍面板'!$B$7:$E$7,1,C50))</x:f>
        <x:v>三月七（存护）</x:v>
      </x:c>
      <x:c r="E50" s="23" t="n">
        <x:f>IF(C50=5,0,IF(H50+INDEX('动作配置'!$O$5:$O$28,INDEX('循环设置'!$B$5:$D$8,C50,F50))&lt;0,INDEX('循环设置'!$E$5:$E$8,C50),INDEX('循环设置'!$B$5:$D$8,C50,F50)))</x:f>
        <x:v>8</x:v>
      </x:c>
      <x:c r="F50" s="23" t="n">
        <x:f>IF(C50=5,0,MOD(INDEX(AJ50:AM50,1,C50),3)+1)</x:f>
        <x:v>1</x:v>
      </x:c>
      <x:c r="G50" s="23" t="n">
        <x:f>IF(C50=5,"敌方回合",INDEX('动作配置'!$D$5:$D$28,E50))</x:f>
        <x:v>100102</x:v>
      </x:c>
      <x:c r="H50" s="23" t="n">
        <x:f>I49</x:f>
        <x:v>5</x:v>
      </x:c>
      <x:c r="I50" s="23" t="n">
        <x:f>IF(Z50&lt;&gt;"执行",H50,MIN('循环设置'!$B$20,H50+IF(C50=5,0,INDEX('动作配置'!$O$5:$O$28,E50)+L50*INDEX('动作配置'!$O$5:$O$28,INDEX('循环设置'!$F$5:$F$8,C50)))))</x:f>
        <x:v>5</x:v>
      </x:c>
      <x:c r="J50" s="31" t="n">
        <x:f>IF(C50=5,0,INDEX(AF50:AI50,1,C50))</x:f>
        <x:v>25</x:v>
      </x:c>
      <x:c r="K50" s="31" t="n">
        <x:f>IF(C50=5,0,MIN(INDEX('队伍面板'!$B$20:$E$20,1,C50),J50+INDEX('动作配置'!$N$5:$N$28,E50)*INDEX('队伍面板'!$B$72:$E$72,1,C50)))</x:f>
        <x:v>55</x:v>
      </x:c>
      <x:c r="L50" s="31" t="n">
        <x:f>IF(C50=5,0,IF(K50&gt;=INDEX('队伍面板'!$B$20:$E$20,1,C50),1,0))</x:f>
        <x:v>0</x:v>
      </x:c>
      <x:c r="M50" s="31" t="n">
        <x:f>IF(C50=5,0,IF(L50=1,INDEX('动作配置'!$N$5:$N$28,INDEX('循环设置'!$F$5:$F$8,C50))*INDEX('队伍面板'!$B$72:$E$72,1,C50),K50))</x:f>
        <x:v>55</x:v>
      </x:c>
      <x:c r="N50" s="31" t="n">
        <x:f>O49</x:f>
        <x:v>0</x:v>
      </x:c>
      <x:c r="O50" s="31" t="n">
        <x:f>IF(Z50&lt;&gt;"执行",N50,IF(C50=5,IF(N50=0,'循环设置'!$B$15,N50),MAX(0,N50-INDEX('动作配置'!$AB$5:$AB$28,E50)-L50*INDEX('动作配置'!$AB$5:$AB$28,INDEX('循环设置'!$F$5:$F$8,C50)))))</x:f>
        <x:v>0</x:v>
      </x:c>
      <x:c r="P50" s="31" t="n">
        <x:f>IF(AND(C50&lt;5,N50&gt;0,O50=0,Z50="执行"),1,0)</x:f>
        <x:v>0</x:v>
      </x:c>
      <x:c r="Q50" s="31" t="n">
        <x:f>X49</x:f>
        <x:v>889219.3978758336</x:v>
      </x:c>
      <x:c r="R50" s="31" t="n">
        <x:f>IF(OR(Z50&lt;&gt;"执行",C50=5),0,IF(OR(INDEX('动作配置'!$G$5:$G$28,E50)="治疗",INDEX('动作配置'!$G$5:$G$28,E50)="护盾",INDEX('动作配置'!$G$5:$G$28,E50)="无伤害"),0,INDEX('动作配置'!$X$5:$X$28,E50)*IF(OR(INDEX('动作配置'!$G$5:$G$28,E50)="真实伤害",N50=0),1,0.9)))</x:f>
        <x:v>0</x:v>
      </x:c>
      <x:c r="S50" s="31" t="n">
        <x:f>IF(OR(Z50&lt;&gt;"执行",C50=5,L50=0),0,IF(OR(INDEX('动作配置'!$G$5:$G$28,INDEX('循环设置'!$F$5:$F$8,C50))="治疗",INDEX('动作配置'!$G$5:$G$28,INDEX('循环设置'!$F$5:$F$8,C50))="护盾",INDEX('动作配置'!$G$5:$G$28,INDEX('循环设置'!$F$5:$F$8,C50))="无伤害"),0,INDEX('动作配置'!$X$5:$X$28,INDEX('循环设置'!$F$5:$F$8,C50))*IF(OR(INDEX('动作配置'!$G$5:$G$28,INDEX('循环设置'!$F$5:$F$8,C50))="真实伤害",N50=0),1,0.9)))</x:f>
        <x:v>0</x:v>
      </x:c>
      <x:c r="T50" s="31" t="n">
        <x:f>IF(P50=1,INDEX($AO$5:$AR$5,1,C50),0)</x:f>
        <x:v>0</x:v>
      </x:c>
      <x:c r="U50" s="31" t="n">
        <x:f>IF(OR(Z50&lt;&gt;"执行",C50=5,N50&gt;0),0,INDEX('队伍面板'!$B$77:$E$77,1,C50)/10*(INDEX('动作配置'!$AB$5:$AB$28,E50)+L50*INDEX('动作配置'!$AB$5:$AB$28,INDEX('循环设置'!$F$5:$F$8,C50)))*(1+INDEX('队伍面板'!$B$69:$E$69,1,C50))*INDEX('队伍面板'!$B$54:$E$54,1,C50)*(1+INDEX('队伍面板'!$B$52:$E$52,1,C50))*(1+INDEX('队伍面板'!$B$53:$E$53,1,C50))*(INDEX('队伍面板'!$B$8:$E$8,1,C50)+20)/((INDEX('队伍面板'!$B$8:$E$8,1,C50)+20)+('循环设置'!$B$12+20)*MAX(0,1-INDEX('队伍面板'!$B$48:$E$48,1,C50)-INDEX('队伍面板'!$B$49:$E$49,1,C50)))*(1-MIN(0.9,MAX(-1,'循环设置'!$B$13-INDEX('队伍面板'!$B$50:$E$50,1,C50))))*(1+INDEX('队伍面板'!$B$51:$E$51,1,C50))*(1+INDEX('队伍面板'!$B$58:$E$58,1,C50))*(1-'循环设置'!$B$36))</x:f>
        <x:v>0</x:v>
      </x:c>
      <x:c r="V50" s="31" t="n">
        <x:f>IF(OR(Z50&lt;&gt;"执行",C50=5),0,(R50+S50+T50+U50)*INDEX('队伍面板'!$B$59:$E$59,1,C50))</x:f>
        <x:v>0</x:v>
      </x:c>
      <x:c r="W50" s="31" t="n">
        <x:f>SUM(R50:V50)</x:f>
        <x:v>0</x:v>
      </x:c>
      <x:c r="X50" s="31" t="n">
        <x:f>MAX(0,Q50-W50)</x:f>
        <x:v>889219.3978758336</x:v>
      </x:c>
      <x:c r="Y50" s="31" t="n">
        <x:f>Y49+W50</x:f>
        <x:v>110780.60212416647</x:v>
      </x:c>
      <x:c r="Z50" s="23" t="str">
        <x:f>IF(B50&gt;'循环设置'!$B$18,"超出窗口",IF(Q50&lt;=0,"敌人已击败","执行"))</x:f>
        <x:v>超出窗口</x:v>
      </x:c>
      <x:c r="AA50" s="23" t="n">
        <x:f>AA49+IF($C49=1,10000/'队伍面板'!B66,0)</x:f>
        <x:v>664.1228748068005</x:v>
      </x:c>
      <x:c r="AB50" s="23" t="n">
        <x:f>AB49+IF($C49=2,10000/'队伍面板'!C66,0)</x:f>
        <x:v>640.6478230786971</x:v>
      </x:c>
      <x:c r="AC50" s="23" t="n">
        <x:f>AC49+IF($C49=3,10000/'队伍面板'!D66,0)</x:f>
        <x:v>681.5703380588876</x:v>
      </x:c>
      <x:c r="AD50" s="23" t="n">
        <x:f>AD49+IF($C49=4,10000/'队伍面板'!E66,0)</x:f>
        <x:v>699.9592750967216</x:v>
      </x:c>
      <x:c r="AE50" s="23" t="n">
        <x:f>AE49+IF($C49=5,10000/'循环设置'!$B$17,0)</x:f>
        <x:v>700</x:v>
      </x:c>
      <x:c r="AF50" s="23" t="n">
        <x:f>IF(C49=1,M49,AF49)</x:f>
        <x:v>75</x:v>
      </x:c>
      <x:c r="AG50" s="23" t="n">
        <x:f>IF(C49=2,M49,AG49)</x:f>
        <x:v>25</x:v>
      </x:c>
      <x:c r="AH50" s="23" t="n">
        <x:f>IF(C49=3,M49,AH49)</x:f>
        <x:v>55</x:v>
      </x:c>
      <x:c r="AI50" s="23" t="n">
        <x:f>IF(C49=4,M49,AI49)</x:f>
        <x:v>55</x:v>
      </x:c>
      <x:c r="AJ50" s="23" t="n">
        <x:f>AJ49+IF(C49=1,1,0)</x:f>
        <x:v>10</x:v>
      </x:c>
      <x:c r="AK50" s="23" t="n">
        <x:f>AK49+IF(C49=2,1,0)</x:f>
        <x:v>9</x:v>
      </x:c>
      <x:c r="AL50" s="23" t="n">
        <x:f>AL49+IF(C49=3,1,0)</x:f>
        <x:v>10</x:v>
      </x:c>
      <x:c r="AM50" s="23" t="n">
        <x:f>AM49+IF(C49=4,1,0)</x:f>
        <x:v>10</x:v>
      </x:c>
      <x:c r="AN50" s="23" t="n">
        <x:f>AN49+IF(C49=5,1,0)</x:f>
        <x:v>6</x:v>
      </x:c>
      <x:c r="AO50" s="23"/>
      <x:c r="AP50" s="23"/>
      <x:c r="AQ50" s="23"/>
      <x:c r="AR50" s="23"/>
    </x:row>
    <x:row r="51">
      <x:c r="A51" s="23" t="n">
        <x:v>47</x:v>
      </x:c>
      <x:c r="B51" s="33" t="n">
        <x:f>MIN(AA51:AE51)</x:f>
        <x:v>664.1228748068005</x:v>
      </x:c>
      <x:c r="C51" s="23" t="n">
        <x:f>MATCH(B51,AA51:AE51,0)</x:f>
        <x:v>1</x:v>
      </x:c>
      <x:c r="D51" s="23" t="str">
        <x:f>IF(C51=5,"敌人",INDEX('队伍面板'!$B$7:$E$7,1,C51))</x:f>
        <x:v>丹恒</x:v>
      </x:c>
      <x:c r="E51" s="23" t="n">
        <x:f>IF(C51=5,0,IF(H51+INDEX('动作配置'!$O$5:$O$28,INDEX('循环设置'!$B$5:$D$8,C51,F51))&lt;0,INDEX('循环设置'!$E$5:$E$8,C51),INDEX('循环设置'!$B$5:$D$8,C51,F51)))</x:f>
        <x:v>1</x:v>
      </x:c>
      <x:c r="F51" s="23" t="n">
        <x:f>IF(C51=5,0,MOD(INDEX(AJ51:AM51,1,C51),3)+1)</x:f>
        <x:v>2</x:v>
      </x:c>
      <x:c r="G51" s="23" t="n">
        <x:f>IF(C51=5,"敌方回合",INDEX('动作配置'!$D$5:$D$28,E51))</x:f>
        <x:v>100201</x:v>
      </x:c>
      <x:c r="H51" s="23" t="n">
        <x:f>I50</x:f>
        <x:v>5</x:v>
      </x:c>
      <x:c r="I51" s="23" t="n">
        <x:f>IF(Z51&lt;&gt;"执行",H51,MIN('循环设置'!$B$20,H51+IF(C51=5,0,INDEX('动作配置'!$O$5:$O$28,E51)+L51*INDEX('动作配置'!$O$5:$O$28,INDEX('循环设置'!$F$5:$F$8,C51)))))</x:f>
        <x:v>5</x:v>
      </x:c>
      <x:c r="J51" s="31" t="n">
        <x:f>IF(C51=5,0,INDEX(AF51:AI51,1,C51))</x:f>
        <x:v>75</x:v>
      </x:c>
      <x:c r="K51" s="31" t="n">
        <x:f>IF(C51=5,0,MIN(INDEX('队伍面板'!$B$20:$E$20,1,C51),J51+INDEX('动作配置'!$N$5:$N$28,E51)*INDEX('队伍面板'!$B$72:$E$72,1,C51)))</x:f>
        <x:v>95</x:v>
      </x:c>
      <x:c r="L51" s="31" t="n">
        <x:f>IF(C51=5,0,IF(K51&gt;=INDEX('队伍面板'!$B$20:$E$20,1,C51),1,0))</x:f>
        <x:v>0</x:v>
      </x:c>
      <x:c r="M51" s="31" t="n">
        <x:f>IF(C51=5,0,IF(L51=1,INDEX('动作配置'!$N$5:$N$28,INDEX('循环设置'!$F$5:$F$8,C51))*INDEX('队伍面板'!$B$72:$E$72,1,C51),K51))</x:f>
        <x:v>95</x:v>
      </x:c>
      <x:c r="N51" s="31" t="n">
        <x:f>O50</x:f>
        <x:v>0</x:v>
      </x:c>
      <x:c r="O51" s="31" t="n">
        <x:f>IF(Z51&lt;&gt;"执行",N51,IF(C51=5,IF(N51=0,'循环设置'!$B$15,N51),MAX(0,N51-INDEX('动作配置'!$AB$5:$AB$28,E51)-L51*INDEX('动作配置'!$AB$5:$AB$28,INDEX('循环设置'!$F$5:$F$8,C51)))))</x:f>
        <x:v>0</x:v>
      </x:c>
      <x:c r="P51" s="31" t="n">
        <x:f>IF(AND(C51&lt;5,N51&gt;0,O51=0,Z51="执行"),1,0)</x:f>
        <x:v>0</x:v>
      </x:c>
      <x:c r="Q51" s="31" t="n">
        <x:f>X50</x:f>
        <x:v>889219.3978758336</x:v>
      </x:c>
      <x:c r="R51" s="31" t="n">
        <x:f>IF(OR(Z51&lt;&gt;"执行",C51=5),0,IF(OR(INDEX('动作配置'!$G$5:$G$28,E51)="治疗",INDEX('动作配置'!$G$5:$G$28,E51)="护盾",INDEX('动作配置'!$G$5:$G$28,E51)="无伤害"),0,INDEX('动作配置'!$X$5:$X$28,E51)*IF(OR(INDEX('动作配置'!$G$5:$G$28,E51)="真实伤害",N51=0),1,0.9)))</x:f>
        <x:v>0</x:v>
      </x:c>
      <x:c r="S51" s="31" t="n">
        <x:f>IF(OR(Z51&lt;&gt;"执行",C51=5,L51=0),0,IF(OR(INDEX('动作配置'!$G$5:$G$28,INDEX('循环设置'!$F$5:$F$8,C51))="治疗",INDEX('动作配置'!$G$5:$G$28,INDEX('循环设置'!$F$5:$F$8,C51))="护盾",INDEX('动作配置'!$G$5:$G$28,INDEX('循环设置'!$F$5:$F$8,C51))="无伤害"),0,INDEX('动作配置'!$X$5:$X$28,INDEX('循环设置'!$F$5:$F$8,C51))*IF(OR(INDEX('动作配置'!$G$5:$G$28,INDEX('循环设置'!$F$5:$F$8,C51))="真实伤害",N51=0),1,0.9)))</x:f>
        <x:v>0</x:v>
      </x:c>
      <x:c r="T51" s="31" t="n">
        <x:f>IF(P51=1,INDEX($AO$5:$AR$5,1,C51),0)</x:f>
        <x:v>0</x:v>
      </x:c>
      <x:c r="U51" s="31" t="n">
        <x:f>IF(OR(Z51&lt;&gt;"执行",C51=5,N51&gt;0),0,INDEX('队伍面板'!$B$77:$E$77,1,C51)/10*(INDEX('动作配置'!$AB$5:$AB$28,E51)+L51*INDEX('动作配置'!$AB$5:$AB$28,INDEX('循环设置'!$F$5:$F$8,C51)))*(1+INDEX('队伍面板'!$B$69:$E$69,1,C51))*INDEX('队伍面板'!$B$54:$E$54,1,C51)*(1+INDEX('队伍面板'!$B$52:$E$52,1,C51))*(1+INDEX('队伍面板'!$B$53:$E$53,1,C51))*(INDEX('队伍面板'!$B$8:$E$8,1,C51)+20)/((INDEX('队伍面板'!$B$8:$E$8,1,C51)+20)+('循环设置'!$B$12+20)*MAX(0,1-INDEX('队伍面板'!$B$48:$E$48,1,C51)-INDEX('队伍面板'!$B$49:$E$49,1,C51)))*(1-MIN(0.9,MAX(-1,'循环设置'!$B$13-INDEX('队伍面板'!$B$50:$E$50,1,C51))))*(1+INDEX('队伍面板'!$B$51:$E$51,1,C51))*(1+INDEX('队伍面板'!$B$58:$E$58,1,C51))*(1-'循环设置'!$B$36))</x:f>
        <x:v>0</x:v>
      </x:c>
      <x:c r="V51" s="31" t="n">
        <x:f>IF(OR(Z51&lt;&gt;"执行",C51=5),0,(R51+S51+T51+U51)*INDEX('队伍面板'!$B$59:$E$59,1,C51))</x:f>
        <x:v>0</x:v>
      </x:c>
      <x:c r="W51" s="31" t="n">
        <x:f>SUM(R51:V51)</x:f>
        <x:v>0</x:v>
      </x:c>
      <x:c r="X51" s="31" t="n">
        <x:f>MAX(0,Q51-W51)</x:f>
        <x:v>889219.3978758336</x:v>
      </x:c>
      <x:c r="Y51" s="31" t="n">
        <x:f>Y50+W51</x:f>
        <x:v>110780.60212416647</x:v>
      </x:c>
      <x:c r="Z51" s="23" t="str">
        <x:f>IF(B51&gt;'循环设置'!$B$18,"超出窗口",IF(Q51&lt;=0,"敌人已击败","执行"))</x:f>
        <x:v>超出窗口</x:v>
      </x:c>
      <x:c r="AA51" s="23" t="n">
        <x:f>AA50+IF($C50=1,10000/'队伍面板'!B66,0)</x:f>
        <x:v>664.1228748068005</x:v>
      </x:c>
      <x:c r="AB51" s="23" t="n">
        <x:f>AB50+IF($C50=2,10000/'队伍面板'!C66,0)</x:f>
        <x:v>704.7126053865668</x:v>
      </x:c>
      <x:c r="AC51" s="23" t="n">
        <x:f>AC50+IF($C50=3,10000/'队伍面板'!D66,0)</x:f>
        <x:v>681.5703380588876</x:v>
      </x:c>
      <x:c r="AD51" s="23" t="n">
        <x:f>AD50+IF($C50=4,10000/'队伍面板'!E66,0)</x:f>
        <x:v>699.9592750967216</x:v>
      </x:c>
      <x:c r="AE51" s="23" t="n">
        <x:f>AE50+IF($C50=5,10000/'循环设置'!$B$17,0)</x:f>
        <x:v>700</x:v>
      </x:c>
      <x:c r="AF51" s="23" t="n">
        <x:f>IF(C50=1,M50,AF50)</x:f>
        <x:v>75</x:v>
      </x:c>
      <x:c r="AG51" s="23" t="n">
        <x:f>IF(C50=2,M50,AG50)</x:f>
        <x:v>55</x:v>
      </x:c>
      <x:c r="AH51" s="23" t="n">
        <x:f>IF(C50=3,M50,AH50)</x:f>
        <x:v>55</x:v>
      </x:c>
      <x:c r="AI51" s="23" t="n">
        <x:f>IF(C50=4,M50,AI50)</x:f>
        <x:v>55</x:v>
      </x:c>
      <x:c r="AJ51" s="23" t="n">
        <x:f>AJ50+IF(C50=1,1,0)</x:f>
        <x:v>10</x:v>
      </x:c>
      <x:c r="AK51" s="23" t="n">
        <x:f>AK50+IF(C50=2,1,0)</x:f>
        <x:v>10</x:v>
      </x:c>
      <x:c r="AL51" s="23" t="n">
        <x:f>AL50+IF(C50=3,1,0)</x:f>
        <x:v>10</x:v>
      </x:c>
      <x:c r="AM51" s="23" t="n">
        <x:f>AM50+IF(C50=4,1,0)</x:f>
        <x:v>10</x:v>
      </x:c>
      <x:c r="AN51" s="23" t="n">
        <x:f>AN50+IF(C50=5,1,0)</x:f>
        <x:v>6</x:v>
      </x:c>
      <x:c r="AO51" s="23"/>
      <x:c r="AP51" s="23"/>
      <x:c r="AQ51" s="23"/>
      <x:c r="AR51" s="23"/>
    </x:row>
    <x:row r="52">
      <x:c r="A52" s="23" t="n">
        <x:v>48</x:v>
      </x:c>
      <x:c r="B52" s="33" t="n">
        <x:f>MIN(AA52:AE52)</x:f>
        <x:v>681.5703380588876</x:v>
      </x:c>
      <x:c r="C52" s="23" t="n">
        <x:f>MATCH(B52,AA52:AE52,0)</x:f>
        <x:v>3</x:v>
      </x:c>
      <x:c r="D52" s="23" t="str">
        <x:f>IF(C52=5,"敌人",INDEX('队伍面板'!$B$7:$E$7,1,C52))</x:f>
        <x:v>艾丝妲</x:v>
      </x:c>
      <x:c r="E52" s="23" t="n">
        <x:f>IF(C52=5,0,IF(H52+INDEX('动作配置'!$O$5:$O$28,INDEX('循环设置'!$B$5:$D$8,C52,F52))&lt;0,INDEX('循环设置'!$E$5:$E$8,C52),INDEX('循环设置'!$B$5:$D$8,C52,F52)))</x:f>
        <x:v>13</x:v>
      </x:c>
      <x:c r="F52" s="23" t="n">
        <x:f>IF(C52=5,0,MOD(INDEX(AJ52:AM52,1,C52),3)+1)</x:f>
        <x:v>2</x:v>
      </x:c>
      <x:c r="G52" s="23" t="n">
        <x:f>IF(C52=5,"敌方回合",INDEX('动作配置'!$D$5:$D$28,E52))</x:f>
        <x:v>100901</x:v>
      </x:c>
      <x:c r="H52" s="23" t="n">
        <x:f>I51</x:f>
        <x:v>5</x:v>
      </x:c>
      <x:c r="I52" s="23" t="n">
        <x:f>IF(Z52&lt;&gt;"执行",H52,MIN('循环设置'!$B$20,H52+IF(C52=5,0,INDEX('动作配置'!$O$5:$O$28,E52)+L52*INDEX('动作配置'!$O$5:$O$28,INDEX('循环设置'!$F$5:$F$8,C52)))))</x:f>
        <x:v>5</x:v>
      </x:c>
      <x:c r="J52" s="31" t="n">
        <x:f>IF(C52=5,0,INDEX(AF52:AI52,1,C52))</x:f>
        <x:v>55</x:v>
      </x:c>
      <x:c r="K52" s="31" t="n">
        <x:f>IF(C52=5,0,MIN(INDEX('队伍面板'!$B$20:$E$20,1,C52),J52+INDEX('动作配置'!$N$5:$N$28,E52)*INDEX('队伍面板'!$B$72:$E$72,1,C52)))</x:f>
        <x:v>75</x:v>
      </x:c>
      <x:c r="L52" s="31" t="n">
        <x:f>IF(C52=5,0,IF(K52&gt;=INDEX('队伍面板'!$B$20:$E$20,1,C52),1,0))</x:f>
        <x:v>0</x:v>
      </x:c>
      <x:c r="M52" s="31" t="n">
        <x:f>IF(C52=5,0,IF(L52=1,INDEX('动作配置'!$N$5:$N$28,INDEX('循环设置'!$F$5:$F$8,C52))*INDEX('队伍面板'!$B$72:$E$72,1,C52),K52))</x:f>
        <x:v>75</x:v>
      </x:c>
      <x:c r="N52" s="31" t="n">
        <x:f>O51</x:f>
        <x:v>0</x:v>
      </x:c>
      <x:c r="O52" s="31" t="n">
        <x:f>IF(Z52&lt;&gt;"执行",N52,IF(C52=5,IF(N52=0,'循环设置'!$B$15,N52),MAX(0,N52-INDEX('动作配置'!$AB$5:$AB$28,E52)-L52*INDEX('动作配置'!$AB$5:$AB$28,INDEX('循环设置'!$F$5:$F$8,C52)))))</x:f>
        <x:v>0</x:v>
      </x:c>
      <x:c r="P52" s="31" t="n">
        <x:f>IF(AND(C52&lt;5,N52&gt;0,O52=0,Z52="执行"),1,0)</x:f>
        <x:v>0</x:v>
      </x:c>
      <x:c r="Q52" s="31" t="n">
        <x:f>X51</x:f>
        <x:v>889219.3978758336</x:v>
      </x:c>
      <x:c r="R52" s="31" t="n">
        <x:f>IF(OR(Z52&lt;&gt;"执行",C52=5),0,IF(OR(INDEX('动作配置'!$G$5:$G$28,E52)="治疗",INDEX('动作配置'!$G$5:$G$28,E52)="护盾",INDEX('动作配置'!$G$5:$G$28,E52)="无伤害"),0,INDEX('动作配置'!$X$5:$X$28,E52)*IF(OR(INDEX('动作配置'!$G$5:$G$28,E52)="真实伤害",N52=0),1,0.9)))</x:f>
        <x:v>0</x:v>
      </x:c>
      <x:c r="S52" s="31" t="n">
        <x:f>IF(OR(Z52&lt;&gt;"执行",C52=5,L52=0),0,IF(OR(INDEX('动作配置'!$G$5:$G$28,INDEX('循环设置'!$F$5:$F$8,C52))="治疗",INDEX('动作配置'!$G$5:$G$28,INDEX('循环设置'!$F$5:$F$8,C52))="护盾",INDEX('动作配置'!$G$5:$G$28,INDEX('循环设置'!$F$5:$F$8,C52))="无伤害"),0,INDEX('动作配置'!$X$5:$X$28,INDEX('循环设置'!$F$5:$F$8,C52))*IF(OR(INDEX('动作配置'!$G$5:$G$28,INDEX('循环设置'!$F$5:$F$8,C52))="真实伤害",N52=0),1,0.9)))</x:f>
        <x:v>0</x:v>
      </x:c>
      <x:c r="T52" s="31" t="n">
        <x:f>IF(P52=1,INDEX($AO$5:$AR$5,1,C52),0)</x:f>
        <x:v>0</x:v>
      </x:c>
      <x:c r="U52" s="31" t="n">
        <x:f>IF(OR(Z52&lt;&gt;"执行",C52=5,N52&gt;0),0,INDEX('队伍面板'!$B$77:$E$77,1,C52)/10*(INDEX('动作配置'!$AB$5:$AB$28,E52)+L52*INDEX('动作配置'!$AB$5:$AB$28,INDEX('循环设置'!$F$5:$F$8,C52)))*(1+INDEX('队伍面板'!$B$69:$E$69,1,C52))*INDEX('队伍面板'!$B$54:$E$54,1,C52)*(1+INDEX('队伍面板'!$B$52:$E$52,1,C52))*(1+INDEX('队伍面板'!$B$53:$E$53,1,C52))*(INDEX('队伍面板'!$B$8:$E$8,1,C52)+20)/((INDEX('队伍面板'!$B$8:$E$8,1,C52)+20)+('循环设置'!$B$12+20)*MAX(0,1-INDEX('队伍面板'!$B$48:$E$48,1,C52)-INDEX('队伍面板'!$B$49:$E$49,1,C52)))*(1-MIN(0.9,MAX(-1,'循环设置'!$B$13-INDEX('队伍面板'!$B$50:$E$50,1,C52))))*(1+INDEX('队伍面板'!$B$51:$E$51,1,C52))*(1+INDEX('队伍面板'!$B$58:$E$58,1,C52))*(1-'循环设置'!$B$36))</x:f>
        <x:v>0</x:v>
      </x:c>
      <x:c r="V52" s="31" t="n">
        <x:f>IF(OR(Z52&lt;&gt;"执行",C52=5),0,(R52+S52+T52+U52)*INDEX('队伍面板'!$B$59:$E$59,1,C52))</x:f>
        <x:v>0</x:v>
      </x:c>
      <x:c r="W52" s="31" t="n">
        <x:f>SUM(R52:V52)</x:f>
        <x:v>0</x:v>
      </x:c>
      <x:c r="X52" s="31" t="n">
        <x:f>MAX(0,Q52-W52)</x:f>
        <x:v>889219.3978758336</x:v>
      </x:c>
      <x:c r="Y52" s="31" t="n">
        <x:f>Y51+W52</x:f>
        <x:v>110780.60212416647</x:v>
      </x:c>
      <x:c r="Z52" s="23" t="str">
        <x:f>IF(B52&gt;'循环设置'!$B$18,"超出窗口",IF(Q52&lt;=0,"敌人已击败","执行"))</x:f>
        <x:v>超出窗口</x:v>
      </x:c>
      <x:c r="AA52" s="23" t="n">
        <x:f>AA51+IF($C51=1,10000/'队伍面板'!B66,0)</x:f>
        <x:v>724.4976816074187</x:v>
      </x:c>
      <x:c r="AB52" s="23" t="n">
        <x:f>AB51+IF($C51=2,10000/'队伍面板'!C66,0)</x:f>
        <x:v>704.7126053865668</x:v>
      </x:c>
      <x:c r="AC52" s="23" t="n">
        <x:f>AC51+IF($C51=3,10000/'队伍面板'!D66,0)</x:f>
        <x:v>681.5703380588876</x:v>
      </x:c>
      <x:c r="AD52" s="23" t="n">
        <x:f>AD51+IF($C51=4,10000/'队伍面板'!E66,0)</x:f>
        <x:v>699.9592750967216</x:v>
      </x:c>
      <x:c r="AE52" s="23" t="n">
        <x:f>AE51+IF($C51=5,10000/'循环设置'!$B$17,0)</x:f>
        <x:v>700</x:v>
      </x:c>
      <x:c r="AF52" s="23" t="n">
        <x:f>IF(C51=1,M51,AF51)</x:f>
        <x:v>95</x:v>
      </x:c>
      <x:c r="AG52" s="23" t="n">
        <x:f>IF(C51=2,M51,AG51)</x:f>
        <x:v>55</x:v>
      </x:c>
      <x:c r="AH52" s="23" t="n">
        <x:f>IF(C51=3,M51,AH51)</x:f>
        <x:v>55</x:v>
      </x:c>
      <x:c r="AI52" s="23" t="n">
        <x:f>IF(C51=4,M51,AI51)</x:f>
        <x:v>55</x:v>
      </x:c>
      <x:c r="AJ52" s="23" t="n">
        <x:f>AJ51+IF(C51=1,1,0)</x:f>
        <x:v>11</x:v>
      </x:c>
      <x:c r="AK52" s="23" t="n">
        <x:f>AK51+IF(C51=2,1,0)</x:f>
        <x:v>10</x:v>
      </x:c>
      <x:c r="AL52" s="23" t="n">
        <x:f>AL51+IF(C51=3,1,0)</x:f>
        <x:v>10</x:v>
      </x:c>
      <x:c r="AM52" s="23" t="n">
        <x:f>AM51+IF(C51=4,1,0)</x:f>
        <x:v>10</x:v>
      </x:c>
      <x:c r="AN52" s="23" t="n">
        <x:f>AN51+IF(C51=5,1,0)</x:f>
        <x:v>6</x:v>
      </x:c>
      <x:c r="AO52" s="23"/>
      <x:c r="AP52" s="23"/>
      <x:c r="AQ52" s="23"/>
      <x:c r="AR52" s="23"/>
    </x:row>
    <x:row r="53">
      <x:c r="A53" s="23" t="n">
        <x:v>49</x:v>
      </x:c>
      <x:c r="B53" s="33" t="n">
        <x:f>MIN(AA53:AE53)</x:f>
        <x:v>699.9592750967216</x:v>
      </x:c>
      <x:c r="C53" s="23" t="n">
        <x:f>MATCH(B53,AA53:AE53,0)</x:f>
        <x:v>4</x:v>
      </x:c>
      <x:c r="D53" s="23" t="str">
        <x:f>IF(C53=5,"敌人",INDEX('队伍面板'!$B$7:$E$7,1,C53))</x:f>
        <x:v>阿兰</x:v>
      </x:c>
      <x:c r="E53" s="23" t="n">
        <x:f>IF(C53=5,0,IF(H53+INDEX('动作配置'!$O$5:$O$28,INDEX('循环设置'!$B$5:$D$8,C53,F53))&lt;0,INDEX('循环设置'!$E$5:$E$8,C53),INDEX('循环设置'!$B$5:$D$8,C53,F53)))</x:f>
        <x:v>19</x:v>
      </x:c>
      <x:c r="F53" s="23" t="n">
        <x:f>IF(C53=5,0,MOD(INDEX(AJ53:AM53,1,C53),3)+1)</x:f>
        <x:v>2</x:v>
      </x:c>
      <x:c r="G53" s="23" t="n">
        <x:f>IF(C53=5,"敌方回合",INDEX('动作配置'!$D$5:$D$28,E53))</x:f>
        <x:v>100801</x:v>
      </x:c>
      <x:c r="H53" s="23" t="n">
        <x:f>I52</x:f>
        <x:v>5</x:v>
      </x:c>
      <x:c r="I53" s="23" t="n">
        <x:f>IF(Z53&lt;&gt;"执行",H53,MIN('循环设置'!$B$20,H53+IF(C53=5,0,INDEX('动作配置'!$O$5:$O$28,E53)+L53*INDEX('动作配置'!$O$5:$O$28,INDEX('循环设置'!$F$5:$F$8,C53)))))</x:f>
        <x:v>5</x:v>
      </x:c>
      <x:c r="J53" s="31" t="n">
        <x:f>IF(C53=5,0,INDEX(AF53:AI53,1,C53))</x:f>
        <x:v>55</x:v>
      </x:c>
      <x:c r="K53" s="31" t="n">
        <x:f>IF(C53=5,0,MIN(INDEX('队伍面板'!$B$20:$E$20,1,C53),J53+INDEX('动作配置'!$N$5:$N$28,E53)*INDEX('队伍面板'!$B$72:$E$72,1,C53)))</x:f>
        <x:v>75</x:v>
      </x:c>
      <x:c r="L53" s="31" t="n">
        <x:f>IF(C53=5,0,IF(K53&gt;=INDEX('队伍面板'!$B$20:$E$20,1,C53),1,0))</x:f>
        <x:v>0</x:v>
      </x:c>
      <x:c r="M53" s="31" t="n">
        <x:f>IF(C53=5,0,IF(L53=1,INDEX('动作配置'!$N$5:$N$28,INDEX('循环设置'!$F$5:$F$8,C53))*INDEX('队伍面板'!$B$72:$E$72,1,C53),K53))</x:f>
        <x:v>75</x:v>
      </x:c>
      <x:c r="N53" s="31" t="n">
        <x:f>O52</x:f>
        <x:v>0</x:v>
      </x:c>
      <x:c r="O53" s="31" t="n">
        <x:f>IF(Z53&lt;&gt;"执行",N53,IF(C53=5,IF(N53=0,'循环设置'!$B$15,N53),MAX(0,N53-INDEX('动作配置'!$AB$5:$AB$28,E53)-L53*INDEX('动作配置'!$AB$5:$AB$28,INDEX('循环设置'!$F$5:$F$8,C53)))))</x:f>
        <x:v>0</x:v>
      </x:c>
      <x:c r="P53" s="31" t="n">
        <x:f>IF(AND(C53&lt;5,N53&gt;0,O53=0,Z53="执行"),1,0)</x:f>
        <x:v>0</x:v>
      </x:c>
      <x:c r="Q53" s="31" t="n">
        <x:f>X52</x:f>
        <x:v>889219.3978758336</x:v>
      </x:c>
      <x:c r="R53" s="31" t="n">
        <x:f>IF(OR(Z53&lt;&gt;"执行",C53=5),0,IF(OR(INDEX('动作配置'!$G$5:$G$28,E53)="治疗",INDEX('动作配置'!$G$5:$G$28,E53)="护盾",INDEX('动作配置'!$G$5:$G$28,E53)="无伤害"),0,INDEX('动作配置'!$X$5:$X$28,E53)*IF(OR(INDEX('动作配置'!$G$5:$G$28,E53)="真实伤害",N53=0),1,0.9)))</x:f>
        <x:v>0</x:v>
      </x:c>
      <x:c r="S53" s="31" t="n">
        <x:f>IF(OR(Z53&lt;&gt;"执行",C53=5,L53=0),0,IF(OR(INDEX('动作配置'!$G$5:$G$28,INDEX('循环设置'!$F$5:$F$8,C53))="治疗",INDEX('动作配置'!$G$5:$G$28,INDEX('循环设置'!$F$5:$F$8,C53))="护盾",INDEX('动作配置'!$G$5:$G$28,INDEX('循环设置'!$F$5:$F$8,C53))="无伤害"),0,INDEX('动作配置'!$X$5:$X$28,INDEX('循环设置'!$F$5:$F$8,C53))*IF(OR(INDEX('动作配置'!$G$5:$G$28,INDEX('循环设置'!$F$5:$F$8,C53))="真实伤害",N53=0),1,0.9)))</x:f>
        <x:v>0</x:v>
      </x:c>
      <x:c r="T53" s="31" t="n">
        <x:f>IF(P53=1,INDEX($AO$5:$AR$5,1,C53),0)</x:f>
        <x:v>0</x:v>
      </x:c>
      <x:c r="U53" s="31" t="n">
        <x:f>IF(OR(Z53&lt;&gt;"执行",C53=5,N53&gt;0),0,INDEX('队伍面板'!$B$77:$E$77,1,C53)/10*(INDEX('动作配置'!$AB$5:$AB$28,E53)+L53*INDEX('动作配置'!$AB$5:$AB$28,INDEX('循环设置'!$F$5:$F$8,C53)))*(1+INDEX('队伍面板'!$B$69:$E$69,1,C53))*INDEX('队伍面板'!$B$54:$E$54,1,C53)*(1+INDEX('队伍面板'!$B$52:$E$52,1,C53))*(1+INDEX('队伍面板'!$B$53:$E$53,1,C53))*(INDEX('队伍面板'!$B$8:$E$8,1,C53)+20)/((INDEX('队伍面板'!$B$8:$E$8,1,C53)+20)+('循环设置'!$B$12+20)*MAX(0,1-INDEX('队伍面板'!$B$48:$E$48,1,C53)-INDEX('队伍面板'!$B$49:$E$49,1,C53)))*(1-MIN(0.9,MAX(-1,'循环设置'!$B$13-INDEX('队伍面板'!$B$50:$E$50,1,C53))))*(1+INDEX('队伍面板'!$B$51:$E$51,1,C53))*(1+INDEX('队伍面板'!$B$58:$E$58,1,C53))*(1-'循环设置'!$B$36))</x:f>
        <x:v>0</x:v>
      </x:c>
      <x:c r="V53" s="31" t="n">
        <x:f>IF(OR(Z53&lt;&gt;"执行",C53=5),0,(R53+S53+T53+U53)*INDEX('队伍面板'!$B$59:$E$59,1,C53))</x:f>
        <x:v>0</x:v>
      </x:c>
      <x:c r="W53" s="31" t="n">
        <x:f>SUM(R53:V53)</x:f>
        <x:v>0</x:v>
      </x:c>
      <x:c r="X53" s="31" t="n">
        <x:f>MAX(0,Q53-W53)</x:f>
        <x:v>889219.3978758336</x:v>
      </x:c>
      <x:c r="Y53" s="31" t="n">
        <x:f>Y52+W53</x:f>
        <x:v>110780.60212416647</x:v>
      </x:c>
      <x:c r="Z53" s="23" t="str">
        <x:f>IF(B53&gt;'循环设置'!$B$18,"超出窗口",IF(Q53&lt;=0,"敌人已击败","执行"))</x:f>
        <x:v>超出窗口</x:v>
      </x:c>
      <x:c r="AA53" s="23" t="n">
        <x:f>AA52+IF($C52=1,10000/'队伍面板'!B66,0)</x:f>
        <x:v>724.4976816074187</x:v>
      </x:c>
      <x:c r="AB53" s="23" t="n">
        <x:f>AB52+IF($C52=2,10000/'队伍面板'!C66,0)</x:f>
        <x:v>704.7126053865668</x:v>
      </x:c>
      <x:c r="AC53" s="23" t="n">
        <x:f>AC52+IF($C52=3,10000/'队伍面板'!D66,0)</x:f>
        <x:v>743.5312778824228</x:v>
      </x:c>
      <x:c r="AD53" s="23" t="n">
        <x:f>AD52+IF($C52=4,10000/'队伍面板'!E66,0)</x:f>
        <x:v>699.9592750967216</x:v>
      </x:c>
      <x:c r="AE53" s="23" t="n">
        <x:f>AE52+IF($C52=5,10000/'循环设置'!$B$17,0)</x:f>
        <x:v>700</x:v>
      </x:c>
      <x:c r="AF53" s="23" t="n">
        <x:f>IF(C52=1,M52,AF52)</x:f>
        <x:v>95</x:v>
      </x:c>
      <x:c r="AG53" s="23" t="n">
        <x:f>IF(C52=2,M52,AG52)</x:f>
        <x:v>55</x:v>
      </x:c>
      <x:c r="AH53" s="23" t="n">
        <x:f>IF(C52=3,M52,AH52)</x:f>
        <x:v>75</x:v>
      </x:c>
      <x:c r="AI53" s="23" t="n">
        <x:f>IF(C52=4,M52,AI52)</x:f>
        <x:v>55</x:v>
      </x:c>
      <x:c r="AJ53" s="23" t="n">
        <x:f>AJ52+IF(C52=1,1,0)</x:f>
        <x:v>11</x:v>
      </x:c>
      <x:c r="AK53" s="23" t="n">
        <x:f>AK52+IF(C52=2,1,0)</x:f>
        <x:v>10</x:v>
      </x:c>
      <x:c r="AL53" s="23" t="n">
        <x:f>AL52+IF(C52=3,1,0)</x:f>
        <x:v>11</x:v>
      </x:c>
      <x:c r="AM53" s="23" t="n">
        <x:f>AM52+IF(C52=4,1,0)</x:f>
        <x:v>10</x:v>
      </x:c>
      <x:c r="AN53" s="23" t="n">
        <x:f>AN52+IF(C52=5,1,0)</x:f>
        <x:v>6</x:v>
      </x:c>
      <x:c r="AO53" s="23"/>
      <x:c r="AP53" s="23"/>
      <x:c r="AQ53" s="23"/>
      <x:c r="AR53" s="23"/>
    </x:row>
    <x:row r="54">
      <x:c r="A54" s="23" t="n">
        <x:v>50</x:v>
      </x:c>
      <x:c r="B54" s="33" t="n">
        <x:f>MIN(AA54:AE54)</x:f>
        <x:v>700</x:v>
      </x:c>
      <x:c r="C54" s="23" t="n">
        <x:f>MATCH(B54,AA54:AE54,0)</x:f>
        <x:v>5</x:v>
      </x:c>
      <x:c r="D54" s="23" t="str">
        <x:f>IF(C54=5,"敌人",INDEX('队伍面板'!$B$7:$E$7,1,C54))</x:f>
        <x:v>敌人</x:v>
      </x:c>
      <x:c r="E54" s="23" t="n">
        <x:f>IF(C54=5,0,IF(H54+INDEX('动作配置'!$O$5:$O$28,INDEX('循环设置'!$B$5:$D$8,C54,F54))&lt;0,INDEX('循环设置'!$E$5:$E$8,C54),INDEX('循环设置'!$B$5:$D$8,C54,F54)))</x:f>
        <x:v>0</x:v>
      </x:c>
      <x:c r="F54" s="23" t="n">
        <x:f>IF(C54=5,0,MOD(INDEX(AJ54:AM54,1,C54),3)+1)</x:f>
        <x:v>0</x:v>
      </x:c>
      <x:c r="G54" s="23" t="str">
        <x:f>IF(C54=5,"敌方回合",INDEX('动作配置'!$D$5:$D$28,E54))</x:f>
        <x:v>敌方回合</x:v>
      </x:c>
      <x:c r="H54" s="23" t="n">
        <x:f>I53</x:f>
        <x:v>5</x:v>
      </x:c>
      <x:c r="I54" s="23" t="n">
        <x:f>IF(Z54&lt;&gt;"执行",H54,MIN('循环设置'!$B$20,H54+IF(C54=5,0,INDEX('动作配置'!$O$5:$O$28,E54)+L54*INDEX('动作配置'!$O$5:$O$28,INDEX('循环设置'!$F$5:$F$8,C54)))))</x:f>
        <x:v>5</x:v>
      </x:c>
      <x:c r="J54" s="31" t="n">
        <x:f>IF(C54=5,0,INDEX(AF54:AI54,1,C54))</x:f>
        <x:v>0</x:v>
      </x:c>
      <x:c r="K54" s="31" t="n">
        <x:f>IF(C54=5,0,MIN(INDEX('队伍面板'!$B$20:$E$20,1,C54),J54+INDEX('动作配置'!$N$5:$N$28,E54)*INDEX('队伍面板'!$B$72:$E$72,1,C54)))</x:f>
        <x:v>0</x:v>
      </x:c>
      <x:c r="L54" s="31" t="n">
        <x:f>IF(C54=5,0,IF(K54&gt;=INDEX('队伍面板'!$B$20:$E$20,1,C54),1,0))</x:f>
        <x:v>0</x:v>
      </x:c>
      <x:c r="M54" s="31" t="n">
        <x:f>IF(C54=5,0,IF(L54=1,INDEX('动作配置'!$N$5:$N$28,INDEX('循环设置'!$F$5:$F$8,C54))*INDEX('队伍面板'!$B$72:$E$72,1,C54),K54))</x:f>
        <x:v>0</x:v>
      </x:c>
      <x:c r="N54" s="31" t="n">
        <x:f>O53</x:f>
        <x:v>0</x:v>
      </x:c>
      <x:c r="O54" s="31" t="n">
        <x:f>IF(Z54&lt;&gt;"执行",N54,IF(C54=5,IF(N54=0,'循环设置'!$B$15,N54),MAX(0,N54-INDEX('动作配置'!$AB$5:$AB$28,E54)-L54*INDEX('动作配置'!$AB$5:$AB$28,INDEX('循环设置'!$F$5:$F$8,C54)))))</x:f>
        <x:v>0</x:v>
      </x:c>
      <x:c r="P54" s="31" t="n">
        <x:f>IF(AND(C54&lt;5,N54&gt;0,O54=0,Z54="执行"),1,0)</x:f>
        <x:v>0</x:v>
      </x:c>
      <x:c r="Q54" s="31" t="n">
        <x:f>X53</x:f>
        <x:v>889219.3978758336</x:v>
      </x:c>
      <x:c r="R54" s="31" t="n">
        <x:f>IF(OR(Z54&lt;&gt;"执行",C54=5),0,IF(OR(INDEX('动作配置'!$G$5:$G$28,E54)="治疗",INDEX('动作配置'!$G$5:$G$28,E54)="护盾",INDEX('动作配置'!$G$5:$G$28,E54)="无伤害"),0,INDEX('动作配置'!$X$5:$X$28,E54)*IF(OR(INDEX('动作配置'!$G$5:$G$28,E54)="真实伤害",N54=0),1,0.9)))</x:f>
        <x:v>0</x:v>
      </x:c>
      <x:c r="S54" s="31" t="n">
        <x:f>IF(OR(Z54&lt;&gt;"执行",C54=5,L54=0),0,IF(OR(INDEX('动作配置'!$G$5:$G$28,INDEX('循环设置'!$F$5:$F$8,C54))="治疗",INDEX('动作配置'!$G$5:$G$28,INDEX('循环设置'!$F$5:$F$8,C54))="护盾",INDEX('动作配置'!$G$5:$G$28,INDEX('循环设置'!$F$5:$F$8,C54))="无伤害"),0,INDEX('动作配置'!$X$5:$X$28,INDEX('循环设置'!$F$5:$F$8,C54))*IF(OR(INDEX('动作配置'!$G$5:$G$28,INDEX('循环设置'!$F$5:$F$8,C54))="真实伤害",N54=0),1,0.9)))</x:f>
        <x:v>0</x:v>
      </x:c>
      <x:c r="T54" s="31" t="n">
        <x:f>IF(P54=1,INDEX($AO$5:$AR$5,1,C54),0)</x:f>
        <x:v>0</x:v>
      </x:c>
      <x:c r="U54" s="31" t="n">
        <x:f>IF(OR(Z54&lt;&gt;"执行",C54=5,N54&gt;0),0,INDEX('队伍面板'!$B$77:$E$77,1,C54)/10*(INDEX('动作配置'!$AB$5:$AB$28,E54)+L54*INDEX('动作配置'!$AB$5:$AB$28,INDEX('循环设置'!$F$5:$F$8,C54)))*(1+INDEX('队伍面板'!$B$69:$E$69,1,C54))*INDEX('队伍面板'!$B$54:$E$54,1,C54)*(1+INDEX('队伍面板'!$B$52:$E$52,1,C54))*(1+INDEX('队伍面板'!$B$53:$E$53,1,C54))*(INDEX('队伍面板'!$B$8:$E$8,1,C54)+20)/((INDEX('队伍面板'!$B$8:$E$8,1,C54)+20)+('循环设置'!$B$12+20)*MAX(0,1-INDEX('队伍面板'!$B$48:$E$48,1,C54)-INDEX('队伍面板'!$B$49:$E$49,1,C54)))*(1-MIN(0.9,MAX(-1,'循环设置'!$B$13-INDEX('队伍面板'!$B$50:$E$50,1,C54))))*(1+INDEX('队伍面板'!$B$51:$E$51,1,C54))*(1+INDEX('队伍面板'!$B$58:$E$58,1,C54))*(1-'循环设置'!$B$36))</x:f>
        <x:v>0</x:v>
      </x:c>
      <x:c r="V54" s="31" t="n">
        <x:f>IF(OR(Z54&lt;&gt;"执行",C54=5),0,(R54+S54+T54+U54)*INDEX('队伍面板'!$B$59:$E$59,1,C54))</x:f>
        <x:v>0</x:v>
      </x:c>
      <x:c r="W54" s="31" t="n">
        <x:f>SUM(R54:V54)</x:f>
        <x:v>0</x:v>
      </x:c>
      <x:c r="X54" s="31" t="n">
        <x:f>MAX(0,Q54-W54)</x:f>
        <x:v>889219.3978758336</x:v>
      </x:c>
      <x:c r="Y54" s="31" t="n">
        <x:f>Y53+W54</x:f>
        <x:v>110780.60212416647</x:v>
      </x:c>
      <x:c r="Z54" s="23" t="str">
        <x:f>IF(B54&gt;'循环设置'!$B$18,"超出窗口",IF(Q54&lt;=0,"敌人已击败","执行"))</x:f>
        <x:v>超出窗口</x:v>
      </x:c>
      <x:c r="AA54" s="23" t="n">
        <x:f>AA53+IF($C53=1,10000/'队伍面板'!B66,0)</x:f>
        <x:v>724.4976816074187</x:v>
      </x:c>
      <x:c r="AB54" s="23" t="n">
        <x:f>AB53+IF($C53=2,10000/'队伍面板'!C66,0)</x:f>
        <x:v>704.7126053865668</x:v>
      </x:c>
      <x:c r="AC54" s="23" t="n">
        <x:f>AC53+IF($C53=3,10000/'队伍面板'!D66,0)</x:f>
        <x:v>743.5312778824228</x:v>
      </x:c>
      <x:c r="AD54" s="23" t="n">
        <x:f>AD53+IF($C53=4,10000/'队伍面板'!E66,0)</x:f>
        <x:v>763.5919364691508</x:v>
      </x:c>
      <x:c r="AE54" s="23" t="n">
        <x:f>AE53+IF($C53=5,10000/'循环设置'!$B$17,0)</x:f>
        <x:v>700</x:v>
      </x:c>
      <x:c r="AF54" s="23" t="n">
        <x:f>IF(C53=1,M53,AF53)</x:f>
        <x:v>95</x:v>
      </x:c>
      <x:c r="AG54" s="23" t="n">
        <x:f>IF(C53=2,M53,AG53)</x:f>
        <x:v>55</x:v>
      </x:c>
      <x:c r="AH54" s="23" t="n">
        <x:f>IF(C53=3,M53,AH53)</x:f>
        <x:v>75</x:v>
      </x:c>
      <x:c r="AI54" s="23" t="n">
        <x:f>IF(C53=4,M53,AI53)</x:f>
        <x:v>75</x:v>
      </x:c>
      <x:c r="AJ54" s="23" t="n">
        <x:f>AJ53+IF(C53=1,1,0)</x:f>
        <x:v>11</x:v>
      </x:c>
      <x:c r="AK54" s="23" t="n">
        <x:f>AK53+IF(C53=2,1,0)</x:f>
        <x:v>10</x:v>
      </x:c>
      <x:c r="AL54" s="23" t="n">
        <x:f>AL53+IF(C53=3,1,0)</x:f>
        <x:v>11</x:v>
      </x:c>
      <x:c r="AM54" s="23" t="n">
        <x:f>AM53+IF(C53=4,1,0)</x:f>
        <x:v>11</x:v>
      </x:c>
      <x:c r="AN54" s="23" t="n">
        <x:f>AN53+IF(C53=5,1,0)</x:f>
        <x:v>6</x:v>
      </x:c>
      <x:c r="AO54" s="23"/>
      <x:c r="AP54" s="23"/>
      <x:c r="AQ54" s="23"/>
      <x:c r="AR54" s="23"/>
    </x:row>
    <x:row r="55">
      <x:c r="A55" s="23" t="n">
        <x:v>51</x:v>
      </x:c>
      <x:c r="B55" s="33" t="n">
        <x:f>MIN(AA55:AE55)</x:f>
        <x:v>704.7126053865668</x:v>
      </x:c>
      <x:c r="C55" s="23" t="n">
        <x:f>MATCH(B55,AA55:AE55,0)</x:f>
        <x:v>2</x:v>
      </x:c>
      <x:c r="D55" s="23" t="str">
        <x:f>IF(C55=5,"敌人",INDEX('队伍面板'!$B$7:$E$7,1,C55))</x:f>
        <x:v>三月七（存护）</x:v>
      </x:c>
      <x:c r="E55" s="23" t="n">
        <x:f>IF(C55=5,0,IF(H55+INDEX('动作配置'!$O$5:$O$28,INDEX('循环设置'!$B$5:$D$8,C55,F55))&lt;0,INDEX('循环设置'!$E$5:$E$8,C55),INDEX('循环设置'!$B$5:$D$8,C55,F55)))</x:f>
        <x:v>7</x:v>
      </x:c>
      <x:c r="F55" s="23" t="n">
        <x:f>IF(C55=5,0,MOD(INDEX(AJ55:AM55,1,C55),3)+1)</x:f>
        <x:v>2</x:v>
      </x:c>
      <x:c r="G55" s="23" t="n">
        <x:f>IF(C55=5,"敌方回合",INDEX('动作配置'!$D$5:$D$28,E55))</x:f>
        <x:v>100101</x:v>
      </x:c>
      <x:c r="H55" s="23" t="n">
        <x:f>I54</x:f>
        <x:v>5</x:v>
      </x:c>
      <x:c r="I55" s="23" t="n">
        <x:f>IF(Z55&lt;&gt;"执行",H55,MIN('循环设置'!$B$20,H55+IF(C55=5,0,INDEX('动作配置'!$O$5:$O$28,E55)+L55*INDEX('动作配置'!$O$5:$O$28,INDEX('循环设置'!$F$5:$F$8,C55)))))</x:f>
        <x:v>5</x:v>
      </x:c>
      <x:c r="J55" s="31" t="n">
        <x:f>IF(C55=5,0,INDEX(AF55:AI55,1,C55))</x:f>
        <x:v>55</x:v>
      </x:c>
      <x:c r="K55" s="31" t="n">
        <x:f>IF(C55=5,0,MIN(INDEX('队伍面板'!$B$20:$E$20,1,C55),J55+INDEX('动作配置'!$N$5:$N$28,E55)*INDEX('队伍面板'!$B$72:$E$72,1,C55)))</x:f>
        <x:v>75</x:v>
      </x:c>
      <x:c r="L55" s="31" t="n">
        <x:f>IF(C55=5,0,IF(K55&gt;=INDEX('队伍面板'!$B$20:$E$20,1,C55),1,0))</x:f>
        <x:v>0</x:v>
      </x:c>
      <x:c r="M55" s="31" t="n">
        <x:f>IF(C55=5,0,IF(L55=1,INDEX('动作配置'!$N$5:$N$28,INDEX('循环设置'!$F$5:$F$8,C55))*INDEX('队伍面板'!$B$72:$E$72,1,C55),K55))</x:f>
        <x:v>75</x:v>
      </x:c>
      <x:c r="N55" s="31" t="n">
        <x:f>O54</x:f>
        <x:v>0</x:v>
      </x:c>
      <x:c r="O55" s="31" t="n">
        <x:f>IF(Z55&lt;&gt;"执行",N55,IF(C55=5,IF(N55=0,'循环设置'!$B$15,N55),MAX(0,N55-INDEX('动作配置'!$AB$5:$AB$28,E55)-L55*INDEX('动作配置'!$AB$5:$AB$28,INDEX('循环设置'!$F$5:$F$8,C55)))))</x:f>
        <x:v>0</x:v>
      </x:c>
      <x:c r="P55" s="31" t="n">
        <x:f>IF(AND(C55&lt;5,N55&gt;0,O55=0,Z55="执行"),1,0)</x:f>
        <x:v>0</x:v>
      </x:c>
      <x:c r="Q55" s="31" t="n">
        <x:f>X54</x:f>
        <x:v>889219.3978758336</x:v>
      </x:c>
      <x:c r="R55" s="31" t="n">
        <x:f>IF(OR(Z55&lt;&gt;"执行",C55=5),0,IF(OR(INDEX('动作配置'!$G$5:$G$28,E55)="治疗",INDEX('动作配置'!$G$5:$G$28,E55)="护盾",INDEX('动作配置'!$G$5:$G$28,E55)="无伤害"),0,INDEX('动作配置'!$X$5:$X$28,E55)*IF(OR(INDEX('动作配置'!$G$5:$G$28,E55)="真实伤害",N55=0),1,0.9)))</x:f>
        <x:v>0</x:v>
      </x:c>
      <x:c r="S55" s="31" t="n">
        <x:f>IF(OR(Z55&lt;&gt;"执行",C55=5,L55=0),0,IF(OR(INDEX('动作配置'!$G$5:$G$28,INDEX('循环设置'!$F$5:$F$8,C55))="治疗",INDEX('动作配置'!$G$5:$G$28,INDEX('循环设置'!$F$5:$F$8,C55))="护盾",INDEX('动作配置'!$G$5:$G$28,INDEX('循环设置'!$F$5:$F$8,C55))="无伤害"),0,INDEX('动作配置'!$X$5:$X$28,INDEX('循环设置'!$F$5:$F$8,C55))*IF(OR(INDEX('动作配置'!$G$5:$G$28,INDEX('循环设置'!$F$5:$F$8,C55))="真实伤害",N55=0),1,0.9)))</x:f>
        <x:v>0</x:v>
      </x:c>
      <x:c r="T55" s="31" t="n">
        <x:f>IF(P55=1,INDEX($AO$5:$AR$5,1,C55),0)</x:f>
        <x:v>0</x:v>
      </x:c>
      <x:c r="U55" s="31" t="n">
        <x:f>IF(OR(Z55&lt;&gt;"执行",C55=5,N55&gt;0),0,INDEX('队伍面板'!$B$77:$E$77,1,C55)/10*(INDEX('动作配置'!$AB$5:$AB$28,E55)+L55*INDEX('动作配置'!$AB$5:$AB$28,INDEX('循环设置'!$F$5:$F$8,C55)))*(1+INDEX('队伍面板'!$B$69:$E$69,1,C55))*INDEX('队伍面板'!$B$54:$E$54,1,C55)*(1+INDEX('队伍面板'!$B$52:$E$52,1,C55))*(1+INDEX('队伍面板'!$B$53:$E$53,1,C55))*(INDEX('队伍面板'!$B$8:$E$8,1,C55)+20)/((INDEX('队伍面板'!$B$8:$E$8,1,C55)+20)+('循环设置'!$B$12+20)*MAX(0,1-INDEX('队伍面板'!$B$48:$E$48,1,C55)-INDEX('队伍面板'!$B$49:$E$49,1,C55)))*(1-MIN(0.9,MAX(-1,'循环设置'!$B$13-INDEX('队伍面板'!$B$50:$E$50,1,C55))))*(1+INDEX('队伍面板'!$B$51:$E$51,1,C55))*(1+INDEX('队伍面板'!$B$58:$E$58,1,C55))*(1-'循环设置'!$B$36))</x:f>
        <x:v>0</x:v>
      </x:c>
      <x:c r="V55" s="31" t="n">
        <x:f>IF(OR(Z55&lt;&gt;"执行",C55=5),0,(R55+S55+T55+U55)*INDEX('队伍面板'!$B$59:$E$59,1,C55))</x:f>
        <x:v>0</x:v>
      </x:c>
      <x:c r="W55" s="31" t="n">
        <x:f>SUM(R55:V55)</x:f>
        <x:v>0</x:v>
      </x:c>
      <x:c r="X55" s="31" t="n">
        <x:f>MAX(0,Q55-W55)</x:f>
        <x:v>889219.3978758336</x:v>
      </x:c>
      <x:c r="Y55" s="31" t="n">
        <x:f>Y54+W55</x:f>
        <x:v>110780.60212416647</x:v>
      </x:c>
      <x:c r="Z55" s="23" t="str">
        <x:f>IF(B55&gt;'循环设置'!$B$18,"超出窗口",IF(Q55&lt;=0,"敌人已击败","执行"))</x:f>
        <x:v>超出窗口</x:v>
      </x:c>
      <x:c r="AA55" s="23" t="n">
        <x:f>AA54+IF($C54=1,10000/'队伍面板'!B66,0)</x:f>
        <x:v>724.4976816074187</x:v>
      </x:c>
      <x:c r="AB55" s="23" t="n">
        <x:f>AB54+IF($C54=2,10000/'队伍面板'!C66,0)</x:f>
        <x:v>704.7126053865668</x:v>
      </x:c>
      <x:c r="AC55" s="23" t="n">
        <x:f>AC54+IF($C54=3,10000/'队伍面板'!D66,0)</x:f>
        <x:v>743.5312778824228</x:v>
      </x:c>
      <x:c r="AD55" s="23" t="n">
        <x:f>AD54+IF($C54=4,10000/'队伍面板'!E66,0)</x:f>
        <x:v>763.5919364691508</x:v>
      </x:c>
      <x:c r="AE55" s="23" t="n">
        <x:f>AE54+IF($C54=5,10000/'循环设置'!$B$17,0)</x:f>
        <x:v>800</x:v>
      </x:c>
      <x:c r="AF55" s="23" t="n">
        <x:f>IF(C54=1,M54,AF54)</x:f>
        <x:v>95</x:v>
      </x:c>
      <x:c r="AG55" s="23" t="n">
        <x:f>IF(C54=2,M54,AG54)</x:f>
        <x:v>55</x:v>
      </x:c>
      <x:c r="AH55" s="23" t="n">
        <x:f>IF(C54=3,M54,AH54)</x:f>
        <x:v>75</x:v>
      </x:c>
      <x:c r="AI55" s="23" t="n">
        <x:f>IF(C54=4,M54,AI54)</x:f>
        <x:v>75</x:v>
      </x:c>
      <x:c r="AJ55" s="23" t="n">
        <x:f>AJ54+IF(C54=1,1,0)</x:f>
        <x:v>11</x:v>
      </x:c>
      <x:c r="AK55" s="23" t="n">
        <x:f>AK54+IF(C54=2,1,0)</x:f>
        <x:v>10</x:v>
      </x:c>
      <x:c r="AL55" s="23" t="n">
        <x:f>AL54+IF(C54=3,1,0)</x:f>
        <x:v>11</x:v>
      </x:c>
      <x:c r="AM55" s="23" t="n">
        <x:f>AM54+IF(C54=4,1,0)</x:f>
        <x:v>11</x:v>
      </x:c>
      <x:c r="AN55" s="23" t="n">
        <x:f>AN54+IF(C54=5,1,0)</x:f>
        <x:v>7</x:v>
      </x:c>
      <x:c r="AO55" s="23"/>
      <x:c r="AP55" s="23"/>
      <x:c r="AQ55" s="23"/>
      <x:c r="AR55" s="23"/>
    </x:row>
    <x:row r="56">
      <x:c r="A56" s="23" t="n">
        <x:v>52</x:v>
      </x:c>
      <x:c r="B56" s="33" t="n">
        <x:f>MIN(AA56:AE56)</x:f>
        <x:v>724.4976816074187</x:v>
      </x:c>
      <x:c r="C56" s="23" t="n">
        <x:f>MATCH(B56,AA56:AE56,0)</x:f>
        <x:v>1</x:v>
      </x:c>
      <x:c r="D56" s="23" t="str">
        <x:f>IF(C56=5,"敌人",INDEX('队伍面板'!$B$7:$E$7,1,C56))</x:f>
        <x:v>丹恒</x:v>
      </x:c>
      <x:c r="E56" s="23" t="n">
        <x:f>IF(C56=5,0,IF(H56+INDEX('动作配置'!$O$5:$O$28,INDEX('循环设置'!$B$5:$D$8,C56,F56))&lt;0,INDEX('循环设置'!$E$5:$E$8,C56),INDEX('循环设置'!$B$5:$D$8,C56,F56)))</x:f>
        <x:v>1</x:v>
      </x:c>
      <x:c r="F56" s="23" t="n">
        <x:f>IF(C56=5,0,MOD(INDEX(AJ56:AM56,1,C56),3)+1)</x:f>
        <x:v>3</x:v>
      </x:c>
      <x:c r="G56" s="23" t="n">
        <x:f>IF(C56=5,"敌方回合",INDEX('动作配置'!$D$5:$D$28,E56))</x:f>
        <x:v>100201</x:v>
      </x:c>
      <x:c r="H56" s="23" t="n">
        <x:f>I55</x:f>
        <x:v>5</x:v>
      </x:c>
      <x:c r="I56" s="23" t="n">
        <x:f>IF(Z56&lt;&gt;"执行",H56,MIN('循环设置'!$B$20,H56+IF(C56=5,0,INDEX('动作配置'!$O$5:$O$28,E56)+L56*INDEX('动作配置'!$O$5:$O$28,INDEX('循环设置'!$F$5:$F$8,C56)))))</x:f>
        <x:v>5</x:v>
      </x:c>
      <x:c r="J56" s="31" t="n">
        <x:f>IF(C56=5,0,INDEX(AF56:AI56,1,C56))</x:f>
        <x:v>95</x:v>
      </x:c>
      <x:c r="K56" s="31" t="n">
        <x:f>IF(C56=5,0,MIN(INDEX('队伍面板'!$B$20:$E$20,1,C56),J56+INDEX('动作配置'!$N$5:$N$28,E56)*INDEX('队伍面板'!$B$72:$E$72,1,C56)))</x:f>
        <x:v>100</x:v>
      </x:c>
      <x:c r="L56" s="31" t="n">
        <x:f>IF(C56=5,0,IF(K56&gt;=INDEX('队伍面板'!$B$20:$E$20,1,C56),1,0))</x:f>
        <x:v>1</x:v>
      </x:c>
      <x:c r="M56" s="31" t="n">
        <x:f>IF(C56=5,0,IF(L56=1,INDEX('动作配置'!$N$5:$N$28,INDEX('循环设置'!$F$5:$F$8,C56))*INDEX('队伍面板'!$B$72:$E$72,1,C56),K56))</x:f>
        <x:v>5</x:v>
      </x:c>
      <x:c r="N56" s="31" t="n">
        <x:f>O55</x:f>
        <x:v>0</x:v>
      </x:c>
      <x:c r="O56" s="31" t="n">
        <x:f>IF(Z56&lt;&gt;"执行",N56,IF(C56=5,IF(N56=0,'循环设置'!$B$15,N56),MAX(0,N56-INDEX('动作配置'!$AB$5:$AB$28,E56)-L56*INDEX('动作配置'!$AB$5:$AB$28,INDEX('循环设置'!$F$5:$F$8,C56)))))</x:f>
        <x:v>0</x:v>
      </x:c>
      <x:c r="P56" s="31" t="n">
        <x:f>IF(AND(C56&lt;5,N56&gt;0,O56=0,Z56="执行"),1,0)</x:f>
        <x:v>0</x:v>
      </x:c>
      <x:c r="Q56" s="31" t="n">
        <x:f>X55</x:f>
        <x:v>889219.3978758336</x:v>
      </x:c>
      <x:c r="R56" s="31" t="n">
        <x:f>IF(OR(Z56&lt;&gt;"执行",C56=5),0,IF(OR(INDEX('动作配置'!$G$5:$G$28,E56)="治疗",INDEX('动作配置'!$G$5:$G$28,E56)="护盾",INDEX('动作配置'!$G$5:$G$28,E56)="无伤害"),0,INDEX('动作配置'!$X$5:$X$28,E56)*IF(OR(INDEX('动作配置'!$G$5:$G$28,E56)="真实伤害",N56=0),1,0.9)))</x:f>
        <x:v>0</x:v>
      </x:c>
      <x:c r="S56" s="31" t="n">
        <x:f>IF(OR(Z56&lt;&gt;"执行",C56=5,L56=0),0,IF(OR(INDEX('动作配置'!$G$5:$G$28,INDEX('循环设置'!$F$5:$F$8,C56))="治疗",INDEX('动作配置'!$G$5:$G$28,INDEX('循环设置'!$F$5:$F$8,C56))="护盾",INDEX('动作配置'!$G$5:$G$28,INDEX('循环设置'!$F$5:$F$8,C56))="无伤害"),0,INDEX('动作配置'!$X$5:$X$28,INDEX('循环设置'!$F$5:$F$8,C56))*IF(OR(INDEX('动作配置'!$G$5:$G$28,INDEX('循环设置'!$F$5:$F$8,C56))="真实伤害",N56=0),1,0.9)))</x:f>
        <x:v>0</x:v>
      </x:c>
      <x:c r="T56" s="31" t="n">
        <x:f>IF(P56=1,INDEX($AO$5:$AR$5,1,C56),0)</x:f>
        <x:v>0</x:v>
      </x:c>
      <x:c r="U56" s="31" t="n">
        <x:f>IF(OR(Z56&lt;&gt;"执行",C56=5,N56&gt;0),0,INDEX('队伍面板'!$B$77:$E$77,1,C56)/10*(INDEX('动作配置'!$AB$5:$AB$28,E56)+L56*INDEX('动作配置'!$AB$5:$AB$28,INDEX('循环设置'!$F$5:$F$8,C56)))*(1+INDEX('队伍面板'!$B$69:$E$69,1,C56))*INDEX('队伍面板'!$B$54:$E$54,1,C56)*(1+INDEX('队伍面板'!$B$52:$E$52,1,C56))*(1+INDEX('队伍面板'!$B$53:$E$53,1,C56))*(INDEX('队伍面板'!$B$8:$E$8,1,C56)+20)/((INDEX('队伍面板'!$B$8:$E$8,1,C56)+20)+('循环设置'!$B$12+20)*MAX(0,1-INDEX('队伍面板'!$B$48:$E$48,1,C56)-INDEX('队伍面板'!$B$49:$E$49,1,C56)))*(1-MIN(0.9,MAX(-1,'循环设置'!$B$13-INDEX('队伍面板'!$B$50:$E$50,1,C56))))*(1+INDEX('队伍面板'!$B$51:$E$51,1,C56))*(1+INDEX('队伍面板'!$B$58:$E$58,1,C56))*(1-'循环设置'!$B$36))</x:f>
        <x:v>0</x:v>
      </x:c>
      <x:c r="V56" s="31" t="n">
        <x:f>IF(OR(Z56&lt;&gt;"执行",C56=5),0,(R56+S56+T56+U56)*INDEX('队伍面板'!$B$59:$E$59,1,C56))</x:f>
        <x:v>0</x:v>
      </x:c>
      <x:c r="W56" s="31" t="n">
        <x:f>SUM(R56:V56)</x:f>
        <x:v>0</x:v>
      </x:c>
      <x:c r="X56" s="31" t="n">
        <x:f>MAX(0,Q56-W56)</x:f>
        <x:v>889219.3978758336</x:v>
      </x:c>
      <x:c r="Y56" s="31" t="n">
        <x:f>Y55+W56</x:f>
        <x:v>110780.60212416647</x:v>
      </x:c>
      <x:c r="Z56" s="23" t="str">
        <x:f>IF(B56&gt;'循环设置'!$B$18,"超出窗口",IF(Q56&lt;=0,"敌人已击败","执行"))</x:f>
        <x:v>超出窗口</x:v>
      </x:c>
      <x:c r="AA56" s="23" t="n">
        <x:f>AA55+IF($C55=1,10000/'队伍面板'!B66,0)</x:f>
        <x:v>724.4976816074187</x:v>
      </x:c>
      <x:c r="AB56" s="23" t="n">
        <x:f>AB55+IF($C55=2,10000/'队伍面板'!C66,0)</x:f>
        <x:v>768.7773876944365</x:v>
      </x:c>
      <x:c r="AC56" s="23" t="n">
        <x:f>AC55+IF($C55=3,10000/'队伍面板'!D66,0)</x:f>
        <x:v>743.5312778824228</x:v>
      </x:c>
      <x:c r="AD56" s="23" t="n">
        <x:f>AD55+IF($C55=4,10000/'队伍面板'!E66,0)</x:f>
        <x:v>763.5919364691508</x:v>
      </x:c>
      <x:c r="AE56" s="23" t="n">
        <x:f>AE55+IF($C55=5,10000/'循环设置'!$B$17,0)</x:f>
        <x:v>800</x:v>
      </x:c>
      <x:c r="AF56" s="23" t="n">
        <x:f>IF(C55=1,M55,AF55)</x:f>
        <x:v>95</x:v>
      </x:c>
      <x:c r="AG56" s="23" t="n">
        <x:f>IF(C55=2,M55,AG55)</x:f>
        <x:v>75</x:v>
      </x:c>
      <x:c r="AH56" s="23" t="n">
        <x:f>IF(C55=3,M55,AH55)</x:f>
        <x:v>75</x:v>
      </x:c>
      <x:c r="AI56" s="23" t="n">
        <x:f>IF(C55=4,M55,AI55)</x:f>
        <x:v>75</x:v>
      </x:c>
      <x:c r="AJ56" s="23" t="n">
        <x:f>AJ55+IF(C55=1,1,0)</x:f>
        <x:v>11</x:v>
      </x:c>
      <x:c r="AK56" s="23" t="n">
        <x:f>AK55+IF(C55=2,1,0)</x:f>
        <x:v>11</x:v>
      </x:c>
      <x:c r="AL56" s="23" t="n">
        <x:f>AL55+IF(C55=3,1,0)</x:f>
        <x:v>11</x:v>
      </x:c>
      <x:c r="AM56" s="23" t="n">
        <x:f>AM55+IF(C55=4,1,0)</x:f>
        <x:v>11</x:v>
      </x:c>
      <x:c r="AN56" s="23" t="n">
        <x:f>AN55+IF(C55=5,1,0)</x:f>
        <x:v>7</x:v>
      </x:c>
      <x:c r="AO56" s="23"/>
      <x:c r="AP56" s="23"/>
      <x:c r="AQ56" s="23"/>
      <x:c r="AR56" s="23"/>
    </x:row>
    <x:row r="57">
      <x:c r="A57" s="23" t="n">
        <x:v>53</x:v>
      </x:c>
      <x:c r="B57" s="33" t="n">
        <x:f>MIN(AA57:AE57)</x:f>
        <x:v>743.5312778824228</x:v>
      </x:c>
      <x:c r="C57" s="23" t="n">
        <x:f>MATCH(B57,AA57:AE57,0)</x:f>
        <x:v>3</x:v>
      </x:c>
      <x:c r="D57" s="23" t="str">
        <x:f>IF(C57=5,"敌人",INDEX('队伍面板'!$B$7:$E$7,1,C57))</x:f>
        <x:v>艾丝妲</x:v>
      </x:c>
      <x:c r="E57" s="23" t="n">
        <x:f>IF(C57=5,0,IF(H57+INDEX('动作配置'!$O$5:$O$28,INDEX('循环设置'!$B$5:$D$8,C57,F57))&lt;0,INDEX('循环设置'!$E$5:$E$8,C57),INDEX('循环设置'!$B$5:$D$8,C57,F57)))</x:f>
        <x:v>13</x:v>
      </x:c>
      <x:c r="F57" s="23" t="n">
        <x:f>IF(C57=5,0,MOD(INDEX(AJ57:AM57,1,C57),3)+1)</x:f>
        <x:v>3</x:v>
      </x:c>
      <x:c r="G57" s="23" t="n">
        <x:f>IF(C57=5,"敌方回合",INDEX('动作配置'!$D$5:$D$28,E57))</x:f>
        <x:v>100901</x:v>
      </x:c>
      <x:c r="H57" s="23" t="n">
        <x:f>I56</x:f>
        <x:v>5</x:v>
      </x:c>
      <x:c r="I57" s="23" t="n">
        <x:f>IF(Z57&lt;&gt;"执行",H57,MIN('循环设置'!$B$20,H57+IF(C57=5,0,INDEX('动作配置'!$O$5:$O$28,E57)+L57*INDEX('动作配置'!$O$5:$O$28,INDEX('循环设置'!$F$5:$F$8,C57)))))</x:f>
        <x:v>5</x:v>
      </x:c>
      <x:c r="J57" s="31" t="n">
        <x:f>IF(C57=5,0,INDEX(AF57:AI57,1,C57))</x:f>
        <x:v>75</x:v>
      </x:c>
      <x:c r="K57" s="31" t="n">
        <x:f>IF(C57=5,0,MIN(INDEX('队伍面板'!$B$20:$E$20,1,C57),J57+INDEX('动作配置'!$N$5:$N$28,E57)*INDEX('队伍面板'!$B$72:$E$72,1,C57)))</x:f>
        <x:v>95</x:v>
      </x:c>
      <x:c r="L57" s="31" t="n">
        <x:f>IF(C57=5,0,IF(K57&gt;=INDEX('队伍面板'!$B$20:$E$20,1,C57),1,0))</x:f>
        <x:v>0</x:v>
      </x:c>
      <x:c r="M57" s="31" t="n">
        <x:f>IF(C57=5,0,IF(L57=1,INDEX('动作配置'!$N$5:$N$28,INDEX('循环设置'!$F$5:$F$8,C57))*INDEX('队伍面板'!$B$72:$E$72,1,C57),K57))</x:f>
        <x:v>95</x:v>
      </x:c>
      <x:c r="N57" s="31" t="n">
        <x:f>O56</x:f>
        <x:v>0</x:v>
      </x:c>
      <x:c r="O57" s="31" t="n">
        <x:f>IF(Z57&lt;&gt;"执行",N57,IF(C57=5,IF(N57=0,'循环设置'!$B$15,N57),MAX(0,N57-INDEX('动作配置'!$AB$5:$AB$28,E57)-L57*INDEX('动作配置'!$AB$5:$AB$28,INDEX('循环设置'!$F$5:$F$8,C57)))))</x:f>
        <x:v>0</x:v>
      </x:c>
      <x:c r="P57" s="31" t="n">
        <x:f>IF(AND(C57&lt;5,N57&gt;0,O57=0,Z57="执行"),1,0)</x:f>
        <x:v>0</x:v>
      </x:c>
      <x:c r="Q57" s="31" t="n">
        <x:f>X56</x:f>
        <x:v>889219.3978758336</x:v>
      </x:c>
      <x:c r="R57" s="31" t="n">
        <x:f>IF(OR(Z57&lt;&gt;"执行",C57=5),0,IF(OR(INDEX('动作配置'!$G$5:$G$28,E57)="治疗",INDEX('动作配置'!$G$5:$G$28,E57)="护盾",INDEX('动作配置'!$G$5:$G$28,E57)="无伤害"),0,INDEX('动作配置'!$X$5:$X$28,E57)*IF(OR(INDEX('动作配置'!$G$5:$G$28,E57)="真实伤害",N57=0),1,0.9)))</x:f>
        <x:v>0</x:v>
      </x:c>
      <x:c r="S57" s="31" t="n">
        <x:f>IF(OR(Z57&lt;&gt;"执行",C57=5,L57=0),0,IF(OR(INDEX('动作配置'!$G$5:$G$28,INDEX('循环设置'!$F$5:$F$8,C57))="治疗",INDEX('动作配置'!$G$5:$G$28,INDEX('循环设置'!$F$5:$F$8,C57))="护盾",INDEX('动作配置'!$G$5:$G$28,INDEX('循环设置'!$F$5:$F$8,C57))="无伤害"),0,INDEX('动作配置'!$X$5:$X$28,INDEX('循环设置'!$F$5:$F$8,C57))*IF(OR(INDEX('动作配置'!$G$5:$G$28,INDEX('循环设置'!$F$5:$F$8,C57))="真实伤害",N57=0),1,0.9)))</x:f>
        <x:v>0</x:v>
      </x:c>
      <x:c r="T57" s="31" t="n">
        <x:f>IF(P57=1,INDEX($AO$5:$AR$5,1,C57),0)</x:f>
        <x:v>0</x:v>
      </x:c>
      <x:c r="U57" s="31" t="n">
        <x:f>IF(OR(Z57&lt;&gt;"执行",C57=5,N57&gt;0),0,INDEX('队伍面板'!$B$77:$E$77,1,C57)/10*(INDEX('动作配置'!$AB$5:$AB$28,E57)+L57*INDEX('动作配置'!$AB$5:$AB$28,INDEX('循环设置'!$F$5:$F$8,C57)))*(1+INDEX('队伍面板'!$B$69:$E$69,1,C57))*INDEX('队伍面板'!$B$54:$E$54,1,C57)*(1+INDEX('队伍面板'!$B$52:$E$52,1,C57))*(1+INDEX('队伍面板'!$B$53:$E$53,1,C57))*(INDEX('队伍面板'!$B$8:$E$8,1,C57)+20)/((INDEX('队伍面板'!$B$8:$E$8,1,C57)+20)+('循环设置'!$B$12+20)*MAX(0,1-INDEX('队伍面板'!$B$48:$E$48,1,C57)-INDEX('队伍面板'!$B$49:$E$49,1,C57)))*(1-MIN(0.9,MAX(-1,'循环设置'!$B$13-INDEX('队伍面板'!$B$50:$E$50,1,C57))))*(1+INDEX('队伍面板'!$B$51:$E$51,1,C57))*(1+INDEX('队伍面板'!$B$58:$E$58,1,C57))*(1-'循环设置'!$B$36))</x:f>
        <x:v>0</x:v>
      </x:c>
      <x:c r="V57" s="31" t="n">
        <x:f>IF(OR(Z57&lt;&gt;"执行",C57=5),0,(R57+S57+T57+U57)*INDEX('队伍面板'!$B$59:$E$59,1,C57))</x:f>
        <x:v>0</x:v>
      </x:c>
      <x:c r="W57" s="31" t="n">
        <x:f>SUM(R57:V57)</x:f>
        <x:v>0</x:v>
      </x:c>
      <x:c r="X57" s="31" t="n">
        <x:f>MAX(0,Q57-W57)</x:f>
        <x:v>889219.3978758336</x:v>
      </x:c>
      <x:c r="Y57" s="31" t="n">
        <x:f>Y56+W57</x:f>
        <x:v>110780.60212416647</x:v>
      </x:c>
      <x:c r="Z57" s="23" t="str">
        <x:f>IF(B57&gt;'循环设置'!$B$18,"超出窗口",IF(Q57&lt;=0,"敌人已击败","执行"))</x:f>
        <x:v>超出窗口</x:v>
      </x:c>
      <x:c r="AA57" s="23" t="n">
        <x:f>AA56+IF($C56=1,10000/'队伍面板'!B66,0)</x:f>
        <x:v>784.8724884080369</x:v>
      </x:c>
      <x:c r="AB57" s="23" t="n">
        <x:f>AB56+IF($C56=2,10000/'队伍面板'!C66,0)</x:f>
        <x:v>768.7773876944365</x:v>
      </x:c>
      <x:c r="AC57" s="23" t="n">
        <x:f>AC56+IF($C56=3,10000/'队伍面板'!D66,0)</x:f>
        <x:v>743.5312778824228</x:v>
      </x:c>
      <x:c r="AD57" s="23" t="n">
        <x:f>AD56+IF($C56=4,10000/'队伍面板'!E66,0)</x:f>
        <x:v>763.5919364691508</x:v>
      </x:c>
      <x:c r="AE57" s="23" t="n">
        <x:f>AE56+IF($C56=5,10000/'循环设置'!$B$17,0)</x:f>
        <x:v>800</x:v>
      </x:c>
      <x:c r="AF57" s="23" t="n">
        <x:f>IF(C56=1,M56,AF56)</x:f>
        <x:v>5</x:v>
      </x:c>
      <x:c r="AG57" s="23" t="n">
        <x:f>IF(C56=2,M56,AG56)</x:f>
        <x:v>75</x:v>
      </x:c>
      <x:c r="AH57" s="23" t="n">
        <x:f>IF(C56=3,M56,AH56)</x:f>
        <x:v>75</x:v>
      </x:c>
      <x:c r="AI57" s="23" t="n">
        <x:f>IF(C56=4,M56,AI56)</x:f>
        <x:v>75</x:v>
      </x:c>
      <x:c r="AJ57" s="23" t="n">
        <x:f>AJ56+IF(C56=1,1,0)</x:f>
        <x:v>12</x:v>
      </x:c>
      <x:c r="AK57" s="23" t="n">
        <x:f>AK56+IF(C56=2,1,0)</x:f>
        <x:v>11</x:v>
      </x:c>
      <x:c r="AL57" s="23" t="n">
        <x:f>AL56+IF(C56=3,1,0)</x:f>
        <x:v>11</x:v>
      </x:c>
      <x:c r="AM57" s="23" t="n">
        <x:f>AM56+IF(C56=4,1,0)</x:f>
        <x:v>11</x:v>
      </x:c>
      <x:c r="AN57" s="23" t="n">
        <x:f>AN56+IF(C56=5,1,0)</x:f>
        <x:v>7</x:v>
      </x:c>
      <x:c r="AO57" s="23"/>
      <x:c r="AP57" s="23"/>
      <x:c r="AQ57" s="23"/>
      <x:c r="AR57" s="23"/>
    </x:row>
    <x:row r="58">
      <x:c r="A58" s="23" t="n">
        <x:v>54</x:v>
      </x:c>
      <x:c r="B58" s="33" t="n">
        <x:f>MIN(AA58:AE58)</x:f>
        <x:v>763.5919364691508</x:v>
      </x:c>
      <x:c r="C58" s="23" t="n">
        <x:f>MATCH(B58,AA58:AE58,0)</x:f>
        <x:v>4</x:v>
      </x:c>
      <x:c r="D58" s="23" t="str">
        <x:f>IF(C58=5,"敌人",INDEX('队伍面板'!$B$7:$E$7,1,C58))</x:f>
        <x:v>阿兰</x:v>
      </x:c>
      <x:c r="E58" s="23" t="n">
        <x:f>IF(C58=5,0,IF(H58+INDEX('动作配置'!$O$5:$O$28,INDEX('循环设置'!$B$5:$D$8,C58,F58))&lt;0,INDEX('循环设置'!$E$5:$E$8,C58),INDEX('循环设置'!$B$5:$D$8,C58,F58)))</x:f>
        <x:v>19</x:v>
      </x:c>
      <x:c r="F58" s="23" t="n">
        <x:f>IF(C58=5,0,MOD(INDEX(AJ58:AM58,1,C58),3)+1)</x:f>
        <x:v>3</x:v>
      </x:c>
      <x:c r="G58" s="23" t="n">
        <x:f>IF(C58=5,"敌方回合",INDEX('动作配置'!$D$5:$D$28,E58))</x:f>
        <x:v>100801</x:v>
      </x:c>
      <x:c r="H58" s="23" t="n">
        <x:f>I57</x:f>
        <x:v>5</x:v>
      </x:c>
      <x:c r="I58" s="23" t="n">
        <x:f>IF(Z58&lt;&gt;"执行",H58,MIN('循环设置'!$B$20,H58+IF(C58=5,0,INDEX('动作配置'!$O$5:$O$28,E58)+L58*INDEX('动作配置'!$O$5:$O$28,INDEX('循环设置'!$F$5:$F$8,C58)))))</x:f>
        <x:v>5</x:v>
      </x:c>
      <x:c r="J58" s="31" t="n">
        <x:f>IF(C58=5,0,INDEX(AF58:AI58,1,C58))</x:f>
        <x:v>75</x:v>
      </x:c>
      <x:c r="K58" s="31" t="n">
        <x:f>IF(C58=5,0,MIN(INDEX('队伍面板'!$B$20:$E$20,1,C58),J58+INDEX('动作配置'!$N$5:$N$28,E58)*INDEX('队伍面板'!$B$72:$E$72,1,C58)))</x:f>
        <x:v>95</x:v>
      </x:c>
      <x:c r="L58" s="31" t="n">
        <x:f>IF(C58=5,0,IF(K58&gt;=INDEX('队伍面板'!$B$20:$E$20,1,C58),1,0))</x:f>
        <x:v>0</x:v>
      </x:c>
      <x:c r="M58" s="31" t="n">
        <x:f>IF(C58=5,0,IF(L58=1,INDEX('动作配置'!$N$5:$N$28,INDEX('循环设置'!$F$5:$F$8,C58))*INDEX('队伍面板'!$B$72:$E$72,1,C58),K58))</x:f>
        <x:v>95</x:v>
      </x:c>
      <x:c r="N58" s="31" t="n">
        <x:f>O57</x:f>
        <x:v>0</x:v>
      </x:c>
      <x:c r="O58" s="31" t="n">
        <x:f>IF(Z58&lt;&gt;"执行",N58,IF(C58=5,IF(N58=0,'循环设置'!$B$15,N58),MAX(0,N58-INDEX('动作配置'!$AB$5:$AB$28,E58)-L58*INDEX('动作配置'!$AB$5:$AB$28,INDEX('循环设置'!$F$5:$F$8,C58)))))</x:f>
        <x:v>0</x:v>
      </x:c>
      <x:c r="P58" s="31" t="n">
        <x:f>IF(AND(C58&lt;5,N58&gt;0,O58=0,Z58="执行"),1,0)</x:f>
        <x:v>0</x:v>
      </x:c>
      <x:c r="Q58" s="31" t="n">
        <x:f>X57</x:f>
        <x:v>889219.3978758336</x:v>
      </x:c>
      <x:c r="R58" s="31" t="n">
        <x:f>IF(OR(Z58&lt;&gt;"执行",C58=5),0,IF(OR(INDEX('动作配置'!$G$5:$G$28,E58)="治疗",INDEX('动作配置'!$G$5:$G$28,E58)="护盾",INDEX('动作配置'!$G$5:$G$28,E58)="无伤害"),0,INDEX('动作配置'!$X$5:$X$28,E58)*IF(OR(INDEX('动作配置'!$G$5:$G$28,E58)="真实伤害",N58=0),1,0.9)))</x:f>
        <x:v>0</x:v>
      </x:c>
      <x:c r="S58" s="31" t="n">
        <x:f>IF(OR(Z58&lt;&gt;"执行",C58=5,L58=0),0,IF(OR(INDEX('动作配置'!$G$5:$G$28,INDEX('循环设置'!$F$5:$F$8,C58))="治疗",INDEX('动作配置'!$G$5:$G$28,INDEX('循环设置'!$F$5:$F$8,C58))="护盾",INDEX('动作配置'!$G$5:$G$28,INDEX('循环设置'!$F$5:$F$8,C58))="无伤害"),0,INDEX('动作配置'!$X$5:$X$28,INDEX('循环设置'!$F$5:$F$8,C58))*IF(OR(INDEX('动作配置'!$G$5:$G$28,INDEX('循环设置'!$F$5:$F$8,C58))="真实伤害",N58=0),1,0.9)))</x:f>
        <x:v>0</x:v>
      </x:c>
      <x:c r="T58" s="31" t="n">
        <x:f>IF(P58=1,INDEX($AO$5:$AR$5,1,C58),0)</x:f>
        <x:v>0</x:v>
      </x:c>
      <x:c r="U58" s="31" t="n">
        <x:f>IF(OR(Z58&lt;&gt;"执行",C58=5,N58&gt;0),0,INDEX('队伍面板'!$B$77:$E$77,1,C58)/10*(INDEX('动作配置'!$AB$5:$AB$28,E58)+L58*INDEX('动作配置'!$AB$5:$AB$28,INDEX('循环设置'!$F$5:$F$8,C58)))*(1+INDEX('队伍面板'!$B$69:$E$69,1,C58))*INDEX('队伍面板'!$B$54:$E$54,1,C58)*(1+INDEX('队伍面板'!$B$52:$E$52,1,C58))*(1+INDEX('队伍面板'!$B$53:$E$53,1,C58))*(INDEX('队伍面板'!$B$8:$E$8,1,C58)+20)/((INDEX('队伍面板'!$B$8:$E$8,1,C58)+20)+('循环设置'!$B$12+20)*MAX(0,1-INDEX('队伍面板'!$B$48:$E$48,1,C58)-INDEX('队伍面板'!$B$49:$E$49,1,C58)))*(1-MIN(0.9,MAX(-1,'循环设置'!$B$13-INDEX('队伍面板'!$B$50:$E$50,1,C58))))*(1+INDEX('队伍面板'!$B$51:$E$51,1,C58))*(1+INDEX('队伍面板'!$B$58:$E$58,1,C58))*(1-'循环设置'!$B$36))</x:f>
        <x:v>0</x:v>
      </x:c>
      <x:c r="V58" s="31" t="n">
        <x:f>IF(OR(Z58&lt;&gt;"执行",C58=5),0,(R58+S58+T58+U58)*INDEX('队伍面板'!$B$59:$E$59,1,C58))</x:f>
        <x:v>0</x:v>
      </x:c>
      <x:c r="W58" s="31" t="n">
        <x:f>SUM(R58:V58)</x:f>
        <x:v>0</x:v>
      </x:c>
      <x:c r="X58" s="31" t="n">
        <x:f>MAX(0,Q58-W58)</x:f>
        <x:v>889219.3978758336</x:v>
      </x:c>
      <x:c r="Y58" s="31" t="n">
        <x:f>Y57+W58</x:f>
        <x:v>110780.60212416647</x:v>
      </x:c>
      <x:c r="Z58" s="23" t="str">
        <x:f>IF(B58&gt;'循环设置'!$B$18,"超出窗口",IF(Q58&lt;=0,"敌人已击败","执行"))</x:f>
        <x:v>超出窗口</x:v>
      </x:c>
      <x:c r="AA58" s="23" t="n">
        <x:f>AA57+IF($C57=1,10000/'队伍面板'!B66,0)</x:f>
        <x:v>784.8724884080369</x:v>
      </x:c>
      <x:c r="AB58" s="23" t="n">
        <x:f>AB57+IF($C57=2,10000/'队伍面板'!C66,0)</x:f>
        <x:v>768.7773876944365</x:v>
      </x:c>
      <x:c r="AC58" s="23" t="n">
        <x:f>AC57+IF($C57=3,10000/'队伍面板'!D66,0)</x:f>
        <x:v>805.4922177059581</x:v>
      </x:c>
      <x:c r="AD58" s="23" t="n">
        <x:f>AD57+IF($C57=4,10000/'队伍面板'!E66,0)</x:f>
        <x:v>763.5919364691508</x:v>
      </x:c>
      <x:c r="AE58" s="23" t="n">
        <x:f>AE57+IF($C57=5,10000/'循环设置'!$B$17,0)</x:f>
        <x:v>800</x:v>
      </x:c>
      <x:c r="AF58" s="23" t="n">
        <x:f>IF(C57=1,M57,AF57)</x:f>
        <x:v>5</x:v>
      </x:c>
      <x:c r="AG58" s="23" t="n">
        <x:f>IF(C57=2,M57,AG57)</x:f>
        <x:v>75</x:v>
      </x:c>
      <x:c r="AH58" s="23" t="n">
        <x:f>IF(C57=3,M57,AH57)</x:f>
        <x:v>95</x:v>
      </x:c>
      <x:c r="AI58" s="23" t="n">
        <x:f>IF(C57=4,M57,AI57)</x:f>
        <x:v>75</x:v>
      </x:c>
      <x:c r="AJ58" s="23" t="n">
        <x:f>AJ57+IF(C57=1,1,0)</x:f>
        <x:v>12</x:v>
      </x:c>
      <x:c r="AK58" s="23" t="n">
        <x:f>AK57+IF(C57=2,1,0)</x:f>
        <x:v>11</x:v>
      </x:c>
      <x:c r="AL58" s="23" t="n">
        <x:f>AL57+IF(C57=3,1,0)</x:f>
        <x:v>12</x:v>
      </x:c>
      <x:c r="AM58" s="23" t="n">
        <x:f>AM57+IF(C57=4,1,0)</x:f>
        <x:v>11</x:v>
      </x:c>
      <x:c r="AN58" s="23" t="n">
        <x:f>AN57+IF(C57=5,1,0)</x:f>
        <x:v>7</x:v>
      </x:c>
      <x:c r="AO58" s="23"/>
      <x:c r="AP58" s="23"/>
      <x:c r="AQ58" s="23"/>
      <x:c r="AR58" s="23"/>
    </x:row>
    <x:row r="59">
      <x:c r="A59" s="23" t="n">
        <x:v>55</x:v>
      </x:c>
      <x:c r="B59" s="33" t="n">
        <x:f>MIN(AA59:AE59)</x:f>
        <x:v>768.7773876944365</x:v>
      </x:c>
      <x:c r="C59" s="23" t="n">
        <x:f>MATCH(B59,AA59:AE59,0)</x:f>
        <x:v>2</x:v>
      </x:c>
      <x:c r="D59" s="23" t="str">
        <x:f>IF(C59=5,"敌人",INDEX('队伍面板'!$B$7:$E$7,1,C59))</x:f>
        <x:v>三月七（存护）</x:v>
      </x:c>
      <x:c r="E59" s="23" t="n">
        <x:f>IF(C59=5,0,IF(H59+INDEX('动作配置'!$O$5:$O$28,INDEX('循环设置'!$B$5:$D$8,C59,F59))&lt;0,INDEX('循环设置'!$E$5:$E$8,C59),INDEX('循环设置'!$B$5:$D$8,C59,F59)))</x:f>
        <x:v>7</x:v>
      </x:c>
      <x:c r="F59" s="23" t="n">
        <x:f>IF(C59=5,0,MOD(INDEX(AJ59:AM59,1,C59),3)+1)</x:f>
        <x:v>3</x:v>
      </x:c>
      <x:c r="G59" s="23" t="n">
        <x:f>IF(C59=5,"敌方回合",INDEX('动作配置'!$D$5:$D$28,E59))</x:f>
        <x:v>100101</x:v>
      </x:c>
      <x:c r="H59" s="23" t="n">
        <x:f>I58</x:f>
        <x:v>5</x:v>
      </x:c>
      <x:c r="I59" s="23" t="n">
        <x:f>IF(Z59&lt;&gt;"执行",H59,MIN('循环设置'!$B$20,H59+IF(C59=5,0,INDEX('动作配置'!$O$5:$O$28,E59)+L59*INDEX('动作配置'!$O$5:$O$28,INDEX('循环设置'!$F$5:$F$8,C59)))))</x:f>
        <x:v>5</x:v>
      </x:c>
      <x:c r="J59" s="31" t="n">
        <x:f>IF(C59=5,0,INDEX(AF59:AI59,1,C59))</x:f>
        <x:v>75</x:v>
      </x:c>
      <x:c r="K59" s="31" t="n">
        <x:f>IF(C59=5,0,MIN(INDEX('队伍面板'!$B$20:$E$20,1,C59),J59+INDEX('动作配置'!$N$5:$N$28,E59)*INDEX('队伍面板'!$B$72:$E$72,1,C59)))</x:f>
        <x:v>95</x:v>
      </x:c>
      <x:c r="L59" s="31" t="n">
        <x:f>IF(C59=5,0,IF(K59&gt;=INDEX('队伍面板'!$B$20:$E$20,1,C59),1,0))</x:f>
        <x:v>0</x:v>
      </x:c>
      <x:c r="M59" s="31" t="n">
        <x:f>IF(C59=5,0,IF(L59=1,INDEX('动作配置'!$N$5:$N$28,INDEX('循环设置'!$F$5:$F$8,C59))*INDEX('队伍面板'!$B$72:$E$72,1,C59),K59))</x:f>
        <x:v>95</x:v>
      </x:c>
      <x:c r="N59" s="31" t="n">
        <x:f>O58</x:f>
        <x:v>0</x:v>
      </x:c>
      <x:c r="O59" s="31" t="n">
        <x:f>IF(Z59&lt;&gt;"执行",N59,IF(C59=5,IF(N59=0,'循环设置'!$B$15,N59),MAX(0,N59-INDEX('动作配置'!$AB$5:$AB$28,E59)-L59*INDEX('动作配置'!$AB$5:$AB$28,INDEX('循环设置'!$F$5:$F$8,C59)))))</x:f>
        <x:v>0</x:v>
      </x:c>
      <x:c r="P59" s="31" t="n">
        <x:f>IF(AND(C59&lt;5,N59&gt;0,O59=0,Z59="执行"),1,0)</x:f>
        <x:v>0</x:v>
      </x:c>
      <x:c r="Q59" s="31" t="n">
        <x:f>X58</x:f>
        <x:v>889219.3978758336</x:v>
      </x:c>
      <x:c r="R59" s="31" t="n">
        <x:f>IF(OR(Z59&lt;&gt;"执行",C59=5),0,IF(OR(INDEX('动作配置'!$G$5:$G$28,E59)="治疗",INDEX('动作配置'!$G$5:$G$28,E59)="护盾",INDEX('动作配置'!$G$5:$G$28,E59)="无伤害"),0,INDEX('动作配置'!$X$5:$X$28,E59)*IF(OR(INDEX('动作配置'!$G$5:$G$28,E59)="真实伤害",N59=0),1,0.9)))</x:f>
        <x:v>0</x:v>
      </x:c>
      <x:c r="S59" s="31" t="n">
        <x:f>IF(OR(Z59&lt;&gt;"执行",C59=5,L59=0),0,IF(OR(INDEX('动作配置'!$G$5:$G$28,INDEX('循环设置'!$F$5:$F$8,C59))="治疗",INDEX('动作配置'!$G$5:$G$28,INDEX('循环设置'!$F$5:$F$8,C59))="护盾",INDEX('动作配置'!$G$5:$G$28,INDEX('循环设置'!$F$5:$F$8,C59))="无伤害"),0,INDEX('动作配置'!$X$5:$X$28,INDEX('循环设置'!$F$5:$F$8,C59))*IF(OR(INDEX('动作配置'!$G$5:$G$28,INDEX('循环设置'!$F$5:$F$8,C59))="真实伤害",N59=0),1,0.9)))</x:f>
        <x:v>0</x:v>
      </x:c>
      <x:c r="T59" s="31" t="n">
        <x:f>IF(P59=1,INDEX($AO$5:$AR$5,1,C59),0)</x:f>
        <x:v>0</x:v>
      </x:c>
      <x:c r="U59" s="31" t="n">
        <x:f>IF(OR(Z59&lt;&gt;"执行",C59=5,N59&gt;0),0,INDEX('队伍面板'!$B$77:$E$77,1,C59)/10*(INDEX('动作配置'!$AB$5:$AB$28,E59)+L59*INDEX('动作配置'!$AB$5:$AB$28,INDEX('循环设置'!$F$5:$F$8,C59)))*(1+INDEX('队伍面板'!$B$69:$E$69,1,C59))*INDEX('队伍面板'!$B$54:$E$54,1,C59)*(1+INDEX('队伍面板'!$B$52:$E$52,1,C59))*(1+INDEX('队伍面板'!$B$53:$E$53,1,C59))*(INDEX('队伍面板'!$B$8:$E$8,1,C59)+20)/((INDEX('队伍面板'!$B$8:$E$8,1,C59)+20)+('循环设置'!$B$12+20)*MAX(0,1-INDEX('队伍面板'!$B$48:$E$48,1,C59)-INDEX('队伍面板'!$B$49:$E$49,1,C59)))*(1-MIN(0.9,MAX(-1,'循环设置'!$B$13-INDEX('队伍面板'!$B$50:$E$50,1,C59))))*(1+INDEX('队伍面板'!$B$51:$E$51,1,C59))*(1+INDEX('队伍面板'!$B$58:$E$58,1,C59))*(1-'循环设置'!$B$36))</x:f>
        <x:v>0</x:v>
      </x:c>
      <x:c r="V59" s="31" t="n">
        <x:f>IF(OR(Z59&lt;&gt;"执行",C59=5),0,(R59+S59+T59+U59)*INDEX('队伍面板'!$B$59:$E$59,1,C59))</x:f>
        <x:v>0</x:v>
      </x:c>
      <x:c r="W59" s="31" t="n">
        <x:f>SUM(R59:V59)</x:f>
        <x:v>0</x:v>
      </x:c>
      <x:c r="X59" s="31" t="n">
        <x:f>MAX(0,Q59-W59)</x:f>
        <x:v>889219.3978758336</x:v>
      </x:c>
      <x:c r="Y59" s="31" t="n">
        <x:f>Y58+W59</x:f>
        <x:v>110780.60212416647</x:v>
      </x:c>
      <x:c r="Z59" s="23" t="str">
        <x:f>IF(B59&gt;'循环设置'!$B$18,"超出窗口",IF(Q59&lt;=0,"敌人已击败","执行"))</x:f>
        <x:v>超出窗口</x:v>
      </x:c>
      <x:c r="AA59" s="23" t="n">
        <x:f>AA58+IF($C58=1,10000/'队伍面板'!B66,0)</x:f>
        <x:v>784.8724884080369</x:v>
      </x:c>
      <x:c r="AB59" s="23" t="n">
        <x:f>AB58+IF($C58=2,10000/'队伍面板'!C66,0)</x:f>
        <x:v>768.7773876944365</x:v>
      </x:c>
      <x:c r="AC59" s="23" t="n">
        <x:f>AC58+IF($C58=3,10000/'队伍面板'!D66,0)</x:f>
        <x:v>805.4922177059581</x:v>
      </x:c>
      <x:c r="AD59" s="23" t="n">
        <x:f>AD58+IF($C58=4,10000/'队伍面板'!E66,0)</x:f>
        <x:v>827.22459784158</x:v>
      </x:c>
      <x:c r="AE59" s="23" t="n">
        <x:f>AE58+IF($C58=5,10000/'循环设置'!$B$17,0)</x:f>
        <x:v>800</x:v>
      </x:c>
      <x:c r="AF59" s="23" t="n">
        <x:f>IF(C58=1,M58,AF58)</x:f>
        <x:v>5</x:v>
      </x:c>
      <x:c r="AG59" s="23" t="n">
        <x:f>IF(C58=2,M58,AG58)</x:f>
        <x:v>75</x:v>
      </x:c>
      <x:c r="AH59" s="23" t="n">
        <x:f>IF(C58=3,M58,AH58)</x:f>
        <x:v>95</x:v>
      </x:c>
      <x:c r="AI59" s="23" t="n">
        <x:f>IF(C58=4,M58,AI58)</x:f>
        <x:v>95</x:v>
      </x:c>
      <x:c r="AJ59" s="23" t="n">
        <x:f>AJ58+IF(C58=1,1,0)</x:f>
        <x:v>12</x:v>
      </x:c>
      <x:c r="AK59" s="23" t="n">
        <x:f>AK58+IF(C58=2,1,0)</x:f>
        <x:v>11</x:v>
      </x:c>
      <x:c r="AL59" s="23" t="n">
        <x:f>AL58+IF(C58=3,1,0)</x:f>
        <x:v>12</x:v>
      </x:c>
      <x:c r="AM59" s="23" t="n">
        <x:f>AM58+IF(C58=4,1,0)</x:f>
        <x:v>12</x:v>
      </x:c>
      <x:c r="AN59" s="23" t="n">
        <x:f>AN58+IF(C58=5,1,0)</x:f>
        <x:v>7</x:v>
      </x:c>
      <x:c r="AO59" s="23"/>
      <x:c r="AP59" s="23"/>
      <x:c r="AQ59" s="23"/>
      <x:c r="AR59" s="23"/>
    </x:row>
    <x:row r="60">
      <x:c r="A60" s="23" t="n">
        <x:v>56</x:v>
      </x:c>
      <x:c r="B60" s="33" t="n">
        <x:f>MIN(AA60:AE60)</x:f>
        <x:v>784.8724884080369</x:v>
      </x:c>
      <x:c r="C60" s="23" t="n">
        <x:f>MATCH(B60,AA60:AE60,0)</x:f>
        <x:v>1</x:v>
      </x:c>
      <x:c r="D60" s="23" t="str">
        <x:f>IF(C60=5,"敌人",INDEX('队伍面板'!$B$7:$E$7,1,C60))</x:f>
        <x:v>丹恒</x:v>
      </x:c>
      <x:c r="E60" s="23" t="n">
        <x:f>IF(C60=5,0,IF(H60+INDEX('动作配置'!$O$5:$O$28,INDEX('循环设置'!$B$5:$D$8,C60,F60))&lt;0,INDEX('循环设置'!$E$5:$E$8,C60),INDEX('循环设置'!$B$5:$D$8,C60,F60)))</x:f>
        <x:v>2</x:v>
      </x:c>
      <x:c r="F60" s="23" t="n">
        <x:f>IF(C60=5,0,MOD(INDEX(AJ60:AM60,1,C60),3)+1)</x:f>
        <x:v>1</x:v>
      </x:c>
      <x:c r="G60" s="23" t="n">
        <x:f>IF(C60=5,"敌方回合",INDEX('动作配置'!$D$5:$D$28,E60))</x:f>
        <x:v>100202</x:v>
      </x:c>
      <x:c r="H60" s="23" t="n">
        <x:f>I59</x:f>
        <x:v>5</x:v>
      </x:c>
      <x:c r="I60" s="23" t="n">
        <x:f>IF(Z60&lt;&gt;"执行",H60,MIN('循环设置'!$B$20,H60+IF(C60=5,0,INDEX('动作配置'!$O$5:$O$28,E60)+L60*INDEX('动作配置'!$O$5:$O$28,INDEX('循环设置'!$F$5:$F$8,C60)))))</x:f>
        <x:v>5</x:v>
      </x:c>
      <x:c r="J60" s="31" t="n">
        <x:f>IF(C60=5,0,INDEX(AF60:AI60,1,C60))</x:f>
        <x:v>5</x:v>
      </x:c>
      <x:c r="K60" s="31" t="n">
        <x:f>IF(C60=5,0,MIN(INDEX('队伍面板'!$B$20:$E$20,1,C60),J60+INDEX('动作配置'!$N$5:$N$28,E60)*INDEX('队伍面板'!$B$72:$E$72,1,C60)))</x:f>
        <x:v>35</x:v>
      </x:c>
      <x:c r="L60" s="31" t="n">
        <x:f>IF(C60=5,0,IF(K60&gt;=INDEX('队伍面板'!$B$20:$E$20,1,C60),1,0))</x:f>
        <x:v>0</x:v>
      </x:c>
      <x:c r="M60" s="31" t="n">
        <x:f>IF(C60=5,0,IF(L60=1,INDEX('动作配置'!$N$5:$N$28,INDEX('循环设置'!$F$5:$F$8,C60))*INDEX('队伍面板'!$B$72:$E$72,1,C60),K60))</x:f>
        <x:v>35</x:v>
      </x:c>
      <x:c r="N60" s="31" t="n">
        <x:f>O59</x:f>
        <x:v>0</x:v>
      </x:c>
      <x:c r="O60" s="31" t="n">
        <x:f>IF(Z60&lt;&gt;"执行",N60,IF(C60=5,IF(N60=0,'循环设置'!$B$15,N60),MAX(0,N60-INDEX('动作配置'!$AB$5:$AB$28,E60)-L60*INDEX('动作配置'!$AB$5:$AB$28,INDEX('循环设置'!$F$5:$F$8,C60)))))</x:f>
        <x:v>0</x:v>
      </x:c>
      <x:c r="P60" s="31" t="n">
        <x:f>IF(AND(C60&lt;5,N60&gt;0,O60=0,Z60="执行"),1,0)</x:f>
        <x:v>0</x:v>
      </x:c>
      <x:c r="Q60" s="31" t="n">
        <x:f>X59</x:f>
        <x:v>889219.3978758336</x:v>
      </x:c>
      <x:c r="R60" s="31" t="n">
        <x:f>IF(OR(Z60&lt;&gt;"执行",C60=5),0,IF(OR(INDEX('动作配置'!$G$5:$G$28,E60)="治疗",INDEX('动作配置'!$G$5:$G$28,E60)="护盾",INDEX('动作配置'!$G$5:$G$28,E60)="无伤害"),0,INDEX('动作配置'!$X$5:$X$28,E60)*IF(OR(INDEX('动作配置'!$G$5:$G$28,E60)="真实伤害",N60=0),1,0.9)))</x:f>
        <x:v>0</x:v>
      </x:c>
      <x:c r="S60" s="31" t="n">
        <x:f>IF(OR(Z60&lt;&gt;"执行",C60=5,L60=0),0,IF(OR(INDEX('动作配置'!$G$5:$G$28,INDEX('循环设置'!$F$5:$F$8,C60))="治疗",INDEX('动作配置'!$G$5:$G$28,INDEX('循环设置'!$F$5:$F$8,C60))="护盾",INDEX('动作配置'!$G$5:$G$28,INDEX('循环设置'!$F$5:$F$8,C60))="无伤害"),0,INDEX('动作配置'!$X$5:$X$28,INDEX('循环设置'!$F$5:$F$8,C60))*IF(OR(INDEX('动作配置'!$G$5:$G$28,INDEX('循环设置'!$F$5:$F$8,C60))="真实伤害",N60=0),1,0.9)))</x:f>
        <x:v>0</x:v>
      </x:c>
      <x:c r="T60" s="31" t="n">
        <x:f>IF(P60=1,INDEX($AO$5:$AR$5,1,C60),0)</x:f>
        <x:v>0</x:v>
      </x:c>
      <x:c r="U60" s="31" t="n">
        <x:f>IF(OR(Z60&lt;&gt;"执行",C60=5,N60&gt;0),0,INDEX('队伍面板'!$B$77:$E$77,1,C60)/10*(INDEX('动作配置'!$AB$5:$AB$28,E60)+L60*INDEX('动作配置'!$AB$5:$AB$28,INDEX('循环设置'!$F$5:$F$8,C60)))*(1+INDEX('队伍面板'!$B$69:$E$69,1,C60))*INDEX('队伍面板'!$B$54:$E$54,1,C60)*(1+INDEX('队伍面板'!$B$52:$E$52,1,C60))*(1+INDEX('队伍面板'!$B$53:$E$53,1,C60))*(INDEX('队伍面板'!$B$8:$E$8,1,C60)+20)/((INDEX('队伍面板'!$B$8:$E$8,1,C60)+20)+('循环设置'!$B$12+20)*MAX(0,1-INDEX('队伍面板'!$B$48:$E$48,1,C60)-INDEX('队伍面板'!$B$49:$E$49,1,C60)))*(1-MIN(0.9,MAX(-1,'循环设置'!$B$13-INDEX('队伍面板'!$B$50:$E$50,1,C60))))*(1+INDEX('队伍面板'!$B$51:$E$51,1,C60))*(1+INDEX('队伍面板'!$B$58:$E$58,1,C60))*(1-'循环设置'!$B$36))</x:f>
        <x:v>0</x:v>
      </x:c>
      <x:c r="V60" s="31" t="n">
        <x:f>IF(OR(Z60&lt;&gt;"执行",C60=5),0,(R60+S60+T60+U60)*INDEX('队伍面板'!$B$59:$E$59,1,C60))</x:f>
        <x:v>0</x:v>
      </x:c>
      <x:c r="W60" s="31" t="n">
        <x:f>SUM(R60:V60)</x:f>
        <x:v>0</x:v>
      </x:c>
      <x:c r="X60" s="31" t="n">
        <x:f>MAX(0,Q60-W60)</x:f>
        <x:v>889219.3978758336</x:v>
      </x:c>
      <x:c r="Y60" s="31" t="n">
        <x:f>Y59+W60</x:f>
        <x:v>110780.60212416647</x:v>
      </x:c>
      <x:c r="Z60" s="23" t="str">
        <x:f>IF(B60&gt;'循环设置'!$B$18,"超出窗口",IF(Q60&lt;=0,"敌人已击败","执行"))</x:f>
        <x:v>超出窗口</x:v>
      </x:c>
      <x:c r="AA60" s="23" t="n">
        <x:f>AA59+IF($C59=1,10000/'队伍面板'!B66,0)</x:f>
        <x:v>784.8724884080369</x:v>
      </x:c>
      <x:c r="AB60" s="23" t="n">
        <x:f>AB59+IF($C59=2,10000/'队伍面板'!C66,0)</x:f>
        <x:v>832.8421700023061</x:v>
      </x:c>
      <x:c r="AC60" s="23" t="n">
        <x:f>AC59+IF($C59=3,10000/'队伍面板'!D66,0)</x:f>
        <x:v>805.4922177059581</x:v>
      </x:c>
      <x:c r="AD60" s="23" t="n">
        <x:f>AD59+IF($C59=4,10000/'队伍面板'!E66,0)</x:f>
        <x:v>827.22459784158</x:v>
      </x:c>
      <x:c r="AE60" s="23" t="n">
        <x:f>AE59+IF($C59=5,10000/'循环设置'!$B$17,0)</x:f>
        <x:v>800</x:v>
      </x:c>
      <x:c r="AF60" s="23" t="n">
        <x:f>IF(C59=1,M59,AF59)</x:f>
        <x:v>5</x:v>
      </x:c>
      <x:c r="AG60" s="23" t="n">
        <x:f>IF(C59=2,M59,AG59)</x:f>
        <x:v>95</x:v>
      </x:c>
      <x:c r="AH60" s="23" t="n">
        <x:f>IF(C59=3,M59,AH59)</x:f>
        <x:v>95</x:v>
      </x:c>
      <x:c r="AI60" s="23" t="n">
        <x:f>IF(C59=4,M59,AI59)</x:f>
        <x:v>95</x:v>
      </x:c>
      <x:c r="AJ60" s="23" t="n">
        <x:f>AJ59+IF(C59=1,1,0)</x:f>
        <x:v>12</x:v>
      </x:c>
      <x:c r="AK60" s="23" t="n">
        <x:f>AK59+IF(C59=2,1,0)</x:f>
        <x:v>12</x:v>
      </x:c>
      <x:c r="AL60" s="23" t="n">
        <x:f>AL59+IF(C59=3,1,0)</x:f>
        <x:v>12</x:v>
      </x:c>
      <x:c r="AM60" s="23" t="n">
        <x:f>AM59+IF(C59=4,1,0)</x:f>
        <x:v>12</x:v>
      </x:c>
      <x:c r="AN60" s="23" t="n">
        <x:f>AN59+IF(C59=5,1,0)</x:f>
        <x:v>7</x:v>
      </x:c>
      <x:c r="AO60" s="23"/>
      <x:c r="AP60" s="23"/>
      <x:c r="AQ60" s="23"/>
      <x:c r="AR60" s="23"/>
    </x:row>
    <x:row r="61">
      <x:c r="A61" s="23" t="n">
        <x:v>57</x:v>
      </x:c>
      <x:c r="B61" s="33" t="n">
        <x:f>MIN(AA61:AE61)</x:f>
        <x:v>800</x:v>
      </x:c>
      <x:c r="C61" s="23" t="n">
        <x:f>MATCH(B61,AA61:AE61,0)</x:f>
        <x:v>5</x:v>
      </x:c>
      <x:c r="D61" s="23" t="str">
        <x:f>IF(C61=5,"敌人",INDEX('队伍面板'!$B$7:$E$7,1,C61))</x:f>
        <x:v>敌人</x:v>
      </x:c>
      <x:c r="E61" s="23" t="n">
        <x:f>IF(C61=5,0,IF(H61+INDEX('动作配置'!$O$5:$O$28,INDEX('循环设置'!$B$5:$D$8,C61,F61))&lt;0,INDEX('循环设置'!$E$5:$E$8,C61),INDEX('循环设置'!$B$5:$D$8,C61,F61)))</x:f>
        <x:v>0</x:v>
      </x:c>
      <x:c r="F61" s="23" t="n">
        <x:f>IF(C61=5,0,MOD(INDEX(AJ61:AM61,1,C61),3)+1)</x:f>
        <x:v>0</x:v>
      </x:c>
      <x:c r="G61" s="23" t="str">
        <x:f>IF(C61=5,"敌方回合",INDEX('动作配置'!$D$5:$D$28,E61))</x:f>
        <x:v>敌方回合</x:v>
      </x:c>
      <x:c r="H61" s="23" t="n">
        <x:f>I60</x:f>
        <x:v>5</x:v>
      </x:c>
      <x:c r="I61" s="23" t="n">
        <x:f>IF(Z61&lt;&gt;"执行",H61,MIN('循环设置'!$B$20,H61+IF(C61=5,0,INDEX('动作配置'!$O$5:$O$28,E61)+L61*INDEX('动作配置'!$O$5:$O$28,INDEX('循环设置'!$F$5:$F$8,C61)))))</x:f>
        <x:v>5</x:v>
      </x:c>
      <x:c r="J61" s="31" t="n">
        <x:f>IF(C61=5,0,INDEX(AF61:AI61,1,C61))</x:f>
        <x:v>0</x:v>
      </x:c>
      <x:c r="K61" s="31" t="n">
        <x:f>IF(C61=5,0,MIN(INDEX('队伍面板'!$B$20:$E$20,1,C61),J61+INDEX('动作配置'!$N$5:$N$28,E61)*INDEX('队伍面板'!$B$72:$E$72,1,C61)))</x:f>
        <x:v>0</x:v>
      </x:c>
      <x:c r="L61" s="31" t="n">
        <x:f>IF(C61=5,0,IF(K61&gt;=INDEX('队伍面板'!$B$20:$E$20,1,C61),1,0))</x:f>
        <x:v>0</x:v>
      </x:c>
      <x:c r="M61" s="31" t="n">
        <x:f>IF(C61=5,0,IF(L61=1,INDEX('动作配置'!$N$5:$N$28,INDEX('循环设置'!$F$5:$F$8,C61))*INDEX('队伍面板'!$B$72:$E$72,1,C61),K61))</x:f>
        <x:v>0</x:v>
      </x:c>
      <x:c r="N61" s="31" t="n">
        <x:f>O60</x:f>
        <x:v>0</x:v>
      </x:c>
      <x:c r="O61" s="31" t="n">
        <x:f>IF(Z61&lt;&gt;"执行",N61,IF(C61=5,IF(N61=0,'循环设置'!$B$15,N61),MAX(0,N61-INDEX('动作配置'!$AB$5:$AB$28,E61)-L61*INDEX('动作配置'!$AB$5:$AB$28,INDEX('循环设置'!$F$5:$F$8,C61)))))</x:f>
        <x:v>0</x:v>
      </x:c>
      <x:c r="P61" s="31" t="n">
        <x:f>IF(AND(C61&lt;5,N61&gt;0,O61=0,Z61="执行"),1,0)</x:f>
        <x:v>0</x:v>
      </x:c>
      <x:c r="Q61" s="31" t="n">
        <x:f>X60</x:f>
        <x:v>889219.3978758336</x:v>
      </x:c>
      <x:c r="R61" s="31" t="n">
        <x:f>IF(OR(Z61&lt;&gt;"执行",C61=5),0,IF(OR(INDEX('动作配置'!$G$5:$G$28,E61)="治疗",INDEX('动作配置'!$G$5:$G$28,E61)="护盾",INDEX('动作配置'!$G$5:$G$28,E61)="无伤害"),0,INDEX('动作配置'!$X$5:$X$28,E61)*IF(OR(INDEX('动作配置'!$G$5:$G$28,E61)="真实伤害",N61=0),1,0.9)))</x:f>
        <x:v>0</x:v>
      </x:c>
      <x:c r="S61" s="31" t="n">
        <x:f>IF(OR(Z61&lt;&gt;"执行",C61=5,L61=0),0,IF(OR(INDEX('动作配置'!$G$5:$G$28,INDEX('循环设置'!$F$5:$F$8,C61))="治疗",INDEX('动作配置'!$G$5:$G$28,INDEX('循环设置'!$F$5:$F$8,C61))="护盾",INDEX('动作配置'!$G$5:$G$28,INDEX('循环设置'!$F$5:$F$8,C61))="无伤害"),0,INDEX('动作配置'!$X$5:$X$28,INDEX('循环设置'!$F$5:$F$8,C61))*IF(OR(INDEX('动作配置'!$G$5:$G$28,INDEX('循环设置'!$F$5:$F$8,C61))="真实伤害",N61=0),1,0.9)))</x:f>
        <x:v>0</x:v>
      </x:c>
      <x:c r="T61" s="31" t="n">
        <x:f>IF(P61=1,INDEX($AO$5:$AR$5,1,C61),0)</x:f>
        <x:v>0</x:v>
      </x:c>
      <x:c r="U61" s="31" t="n">
        <x:f>IF(OR(Z61&lt;&gt;"执行",C61=5,N61&gt;0),0,INDEX('队伍面板'!$B$77:$E$77,1,C61)/10*(INDEX('动作配置'!$AB$5:$AB$28,E61)+L61*INDEX('动作配置'!$AB$5:$AB$28,INDEX('循环设置'!$F$5:$F$8,C61)))*(1+INDEX('队伍面板'!$B$69:$E$69,1,C61))*INDEX('队伍面板'!$B$54:$E$54,1,C61)*(1+INDEX('队伍面板'!$B$52:$E$52,1,C61))*(1+INDEX('队伍面板'!$B$53:$E$53,1,C61))*(INDEX('队伍面板'!$B$8:$E$8,1,C61)+20)/((INDEX('队伍面板'!$B$8:$E$8,1,C61)+20)+('循环设置'!$B$12+20)*MAX(0,1-INDEX('队伍面板'!$B$48:$E$48,1,C61)-INDEX('队伍面板'!$B$49:$E$49,1,C61)))*(1-MIN(0.9,MAX(-1,'循环设置'!$B$13-INDEX('队伍面板'!$B$50:$E$50,1,C61))))*(1+INDEX('队伍面板'!$B$51:$E$51,1,C61))*(1+INDEX('队伍面板'!$B$58:$E$58,1,C61))*(1-'循环设置'!$B$36))</x:f>
        <x:v>0</x:v>
      </x:c>
      <x:c r="V61" s="31" t="n">
        <x:f>IF(OR(Z61&lt;&gt;"执行",C61=5),0,(R61+S61+T61+U61)*INDEX('队伍面板'!$B$59:$E$59,1,C61))</x:f>
        <x:v>0</x:v>
      </x:c>
      <x:c r="W61" s="31" t="n">
        <x:f>SUM(R61:V61)</x:f>
        <x:v>0</x:v>
      </x:c>
      <x:c r="X61" s="31" t="n">
        <x:f>MAX(0,Q61-W61)</x:f>
        <x:v>889219.3978758336</x:v>
      </x:c>
      <x:c r="Y61" s="31" t="n">
        <x:f>Y60+W61</x:f>
        <x:v>110780.60212416647</x:v>
      </x:c>
      <x:c r="Z61" s="23" t="str">
        <x:f>IF(B61&gt;'循环设置'!$B$18,"超出窗口",IF(Q61&lt;=0,"敌人已击败","执行"))</x:f>
        <x:v>超出窗口</x:v>
      </x:c>
      <x:c r="AA61" s="23" t="n">
        <x:f>AA60+IF($C60=1,10000/'队伍面板'!B66,0)</x:f>
        <x:v>845.2472952086551</x:v>
      </x:c>
      <x:c r="AB61" s="23" t="n">
        <x:f>AB60+IF($C60=2,10000/'队伍面板'!C66,0)</x:f>
        <x:v>832.8421700023061</x:v>
      </x:c>
      <x:c r="AC61" s="23" t="n">
        <x:f>AC60+IF($C60=3,10000/'队伍面板'!D66,0)</x:f>
        <x:v>805.4922177059581</x:v>
      </x:c>
      <x:c r="AD61" s="23" t="n">
        <x:f>AD60+IF($C60=4,10000/'队伍面板'!E66,0)</x:f>
        <x:v>827.22459784158</x:v>
      </x:c>
      <x:c r="AE61" s="23" t="n">
        <x:f>AE60+IF($C60=5,10000/'循环设置'!$B$17,0)</x:f>
        <x:v>800</x:v>
      </x:c>
      <x:c r="AF61" s="23" t="n">
        <x:f>IF(C60=1,M60,AF60)</x:f>
        <x:v>35</x:v>
      </x:c>
      <x:c r="AG61" s="23" t="n">
        <x:f>IF(C60=2,M60,AG60)</x:f>
        <x:v>95</x:v>
      </x:c>
      <x:c r="AH61" s="23" t="n">
        <x:f>IF(C60=3,M60,AH60)</x:f>
        <x:v>95</x:v>
      </x:c>
      <x:c r="AI61" s="23" t="n">
        <x:f>IF(C60=4,M60,AI60)</x:f>
        <x:v>95</x:v>
      </x:c>
      <x:c r="AJ61" s="23" t="n">
        <x:f>AJ60+IF(C60=1,1,0)</x:f>
        <x:v>13</x:v>
      </x:c>
      <x:c r="AK61" s="23" t="n">
        <x:f>AK60+IF(C60=2,1,0)</x:f>
        <x:v>12</x:v>
      </x:c>
      <x:c r="AL61" s="23" t="n">
        <x:f>AL60+IF(C60=3,1,0)</x:f>
        <x:v>12</x:v>
      </x:c>
      <x:c r="AM61" s="23" t="n">
        <x:f>AM60+IF(C60=4,1,0)</x:f>
        <x:v>12</x:v>
      </x:c>
      <x:c r="AN61" s="23" t="n">
        <x:f>AN60+IF(C60=5,1,0)</x:f>
        <x:v>7</x:v>
      </x:c>
      <x:c r="AO61" s="23"/>
      <x:c r="AP61" s="23"/>
      <x:c r="AQ61" s="23"/>
      <x:c r="AR61" s="23"/>
    </x:row>
    <x:row r="62">
      <x:c r="A62" s="23" t="n">
        <x:v>58</x:v>
      </x:c>
      <x:c r="B62" s="33" t="n">
        <x:f>MIN(AA62:AE62)</x:f>
        <x:v>805.4922177059581</x:v>
      </x:c>
      <x:c r="C62" s="23" t="n">
        <x:f>MATCH(B62,AA62:AE62,0)</x:f>
        <x:v>3</x:v>
      </x:c>
      <x:c r="D62" s="23" t="str">
        <x:f>IF(C62=5,"敌人",INDEX('队伍面板'!$B$7:$E$7,1,C62))</x:f>
        <x:v>艾丝妲</x:v>
      </x:c>
      <x:c r="E62" s="23" t="n">
        <x:f>IF(C62=5,0,IF(H62+INDEX('动作配置'!$O$5:$O$28,INDEX('循环设置'!$B$5:$D$8,C62,F62))&lt;0,INDEX('循环设置'!$E$5:$E$8,C62),INDEX('循环设置'!$B$5:$D$8,C62,F62)))</x:f>
        <x:v>14</x:v>
      </x:c>
      <x:c r="F62" s="23" t="n">
        <x:f>IF(C62=5,0,MOD(INDEX(AJ62:AM62,1,C62),3)+1)</x:f>
        <x:v>1</x:v>
      </x:c>
      <x:c r="G62" s="23" t="n">
        <x:f>IF(C62=5,"敌方回合",INDEX('动作配置'!$D$5:$D$28,E62))</x:f>
        <x:v>100902</x:v>
      </x:c>
      <x:c r="H62" s="23" t="n">
        <x:f>I61</x:f>
        <x:v>5</x:v>
      </x:c>
      <x:c r="I62" s="23" t="n">
        <x:f>IF(Z62&lt;&gt;"执行",H62,MIN('循环设置'!$B$20,H62+IF(C62=5,0,INDEX('动作配置'!$O$5:$O$28,E62)+L62*INDEX('动作配置'!$O$5:$O$28,INDEX('循环设置'!$F$5:$F$8,C62)))))</x:f>
        <x:v>5</x:v>
      </x:c>
      <x:c r="J62" s="31" t="n">
        <x:f>IF(C62=5,0,INDEX(AF62:AI62,1,C62))</x:f>
        <x:v>95</x:v>
      </x:c>
      <x:c r="K62" s="31" t="n">
        <x:f>IF(C62=5,0,MIN(INDEX('队伍面板'!$B$20:$E$20,1,C62),J62+INDEX('动作配置'!$N$5:$N$28,E62)*INDEX('队伍面板'!$B$72:$E$72,1,C62)))</x:f>
        <x:v>120</x:v>
      </x:c>
      <x:c r="L62" s="31" t="n">
        <x:f>IF(C62=5,0,IF(K62&gt;=INDEX('队伍面板'!$B$20:$E$20,1,C62),1,0))</x:f>
        <x:v>1</x:v>
      </x:c>
      <x:c r="M62" s="31" t="n">
        <x:f>IF(C62=5,0,IF(L62=1,INDEX('动作配置'!$N$5:$N$28,INDEX('循环设置'!$F$5:$F$8,C62))*INDEX('队伍面板'!$B$72:$E$72,1,C62),K62))</x:f>
        <x:v>5</x:v>
      </x:c>
      <x:c r="N62" s="31" t="n">
        <x:f>O61</x:f>
        <x:v>0</x:v>
      </x:c>
      <x:c r="O62" s="31" t="n">
        <x:f>IF(Z62&lt;&gt;"执行",N62,IF(C62=5,IF(N62=0,'循环设置'!$B$15,N62),MAX(0,N62-INDEX('动作配置'!$AB$5:$AB$28,E62)-L62*INDEX('动作配置'!$AB$5:$AB$28,INDEX('循环设置'!$F$5:$F$8,C62)))))</x:f>
        <x:v>0</x:v>
      </x:c>
      <x:c r="P62" s="31" t="n">
        <x:f>IF(AND(C62&lt;5,N62&gt;0,O62=0,Z62="执行"),1,0)</x:f>
        <x:v>0</x:v>
      </x:c>
      <x:c r="Q62" s="31" t="n">
        <x:f>X61</x:f>
        <x:v>889219.3978758336</x:v>
      </x:c>
      <x:c r="R62" s="31" t="n">
        <x:f>IF(OR(Z62&lt;&gt;"执行",C62=5),0,IF(OR(INDEX('动作配置'!$G$5:$G$28,E62)="治疗",INDEX('动作配置'!$G$5:$G$28,E62)="护盾",INDEX('动作配置'!$G$5:$G$28,E62)="无伤害"),0,INDEX('动作配置'!$X$5:$X$28,E62)*IF(OR(INDEX('动作配置'!$G$5:$G$28,E62)="真实伤害",N62=0),1,0.9)))</x:f>
        <x:v>0</x:v>
      </x:c>
      <x:c r="S62" s="31" t="n">
        <x:f>IF(OR(Z62&lt;&gt;"执行",C62=5,L62=0),0,IF(OR(INDEX('动作配置'!$G$5:$G$28,INDEX('循环设置'!$F$5:$F$8,C62))="治疗",INDEX('动作配置'!$G$5:$G$28,INDEX('循环设置'!$F$5:$F$8,C62))="护盾",INDEX('动作配置'!$G$5:$G$28,INDEX('循环设置'!$F$5:$F$8,C62))="无伤害"),0,INDEX('动作配置'!$X$5:$X$28,INDEX('循环设置'!$F$5:$F$8,C62))*IF(OR(INDEX('动作配置'!$G$5:$G$28,INDEX('循环设置'!$F$5:$F$8,C62))="真实伤害",N62=0),1,0.9)))</x:f>
        <x:v>0</x:v>
      </x:c>
      <x:c r="T62" s="31" t="n">
        <x:f>IF(P62=1,INDEX($AO$5:$AR$5,1,C62),0)</x:f>
        <x:v>0</x:v>
      </x:c>
      <x:c r="U62" s="31" t="n">
        <x:f>IF(OR(Z62&lt;&gt;"执行",C62=5,N62&gt;0),0,INDEX('队伍面板'!$B$77:$E$77,1,C62)/10*(INDEX('动作配置'!$AB$5:$AB$28,E62)+L62*INDEX('动作配置'!$AB$5:$AB$28,INDEX('循环设置'!$F$5:$F$8,C62)))*(1+INDEX('队伍面板'!$B$69:$E$69,1,C62))*INDEX('队伍面板'!$B$54:$E$54,1,C62)*(1+INDEX('队伍面板'!$B$52:$E$52,1,C62))*(1+INDEX('队伍面板'!$B$53:$E$53,1,C62))*(INDEX('队伍面板'!$B$8:$E$8,1,C62)+20)/((INDEX('队伍面板'!$B$8:$E$8,1,C62)+20)+('循环设置'!$B$12+20)*MAX(0,1-INDEX('队伍面板'!$B$48:$E$48,1,C62)-INDEX('队伍面板'!$B$49:$E$49,1,C62)))*(1-MIN(0.9,MAX(-1,'循环设置'!$B$13-INDEX('队伍面板'!$B$50:$E$50,1,C62))))*(1+INDEX('队伍面板'!$B$51:$E$51,1,C62))*(1+INDEX('队伍面板'!$B$58:$E$58,1,C62))*(1-'循环设置'!$B$36))</x:f>
        <x:v>0</x:v>
      </x:c>
      <x:c r="V62" s="31" t="n">
        <x:f>IF(OR(Z62&lt;&gt;"执行",C62=5),0,(R62+S62+T62+U62)*INDEX('队伍面板'!$B$59:$E$59,1,C62))</x:f>
        <x:v>0</x:v>
      </x:c>
      <x:c r="W62" s="31" t="n">
        <x:f>SUM(R62:V62)</x:f>
        <x:v>0</x:v>
      </x:c>
      <x:c r="X62" s="31" t="n">
        <x:f>MAX(0,Q62-W62)</x:f>
        <x:v>889219.3978758336</x:v>
      </x:c>
      <x:c r="Y62" s="31" t="n">
        <x:f>Y61+W62</x:f>
        <x:v>110780.60212416647</x:v>
      </x:c>
      <x:c r="Z62" s="23" t="str">
        <x:f>IF(B62&gt;'循环设置'!$B$18,"超出窗口",IF(Q62&lt;=0,"敌人已击败","执行"))</x:f>
        <x:v>超出窗口</x:v>
      </x:c>
      <x:c r="AA62" s="23" t="n">
        <x:f>AA61+IF($C61=1,10000/'队伍面板'!B66,0)</x:f>
        <x:v>845.2472952086551</x:v>
      </x:c>
      <x:c r="AB62" s="23" t="n">
        <x:f>AB61+IF($C61=2,10000/'队伍面板'!C66,0)</x:f>
        <x:v>832.8421700023061</x:v>
      </x:c>
      <x:c r="AC62" s="23" t="n">
        <x:f>AC61+IF($C61=3,10000/'队伍面板'!D66,0)</x:f>
        <x:v>805.4922177059581</x:v>
      </x:c>
      <x:c r="AD62" s="23" t="n">
        <x:f>AD61+IF($C61=4,10000/'队伍面板'!E66,0)</x:f>
        <x:v>827.22459784158</x:v>
      </x:c>
      <x:c r="AE62" s="23" t="n">
        <x:f>AE61+IF($C61=5,10000/'循环设置'!$B$17,0)</x:f>
        <x:v>900</x:v>
      </x:c>
      <x:c r="AF62" s="23" t="n">
        <x:f>IF(C61=1,M61,AF61)</x:f>
        <x:v>35</x:v>
      </x:c>
      <x:c r="AG62" s="23" t="n">
        <x:f>IF(C61=2,M61,AG61)</x:f>
        <x:v>95</x:v>
      </x:c>
      <x:c r="AH62" s="23" t="n">
        <x:f>IF(C61=3,M61,AH61)</x:f>
        <x:v>95</x:v>
      </x:c>
      <x:c r="AI62" s="23" t="n">
        <x:f>IF(C61=4,M61,AI61)</x:f>
        <x:v>95</x:v>
      </x:c>
      <x:c r="AJ62" s="23" t="n">
        <x:f>AJ61+IF(C61=1,1,0)</x:f>
        <x:v>13</x:v>
      </x:c>
      <x:c r="AK62" s="23" t="n">
        <x:f>AK61+IF(C61=2,1,0)</x:f>
        <x:v>12</x:v>
      </x:c>
      <x:c r="AL62" s="23" t="n">
        <x:f>AL61+IF(C61=3,1,0)</x:f>
        <x:v>12</x:v>
      </x:c>
      <x:c r="AM62" s="23" t="n">
        <x:f>AM61+IF(C61=4,1,0)</x:f>
        <x:v>12</x:v>
      </x:c>
      <x:c r="AN62" s="23" t="n">
        <x:f>AN61+IF(C61=5,1,0)</x:f>
        <x:v>8</x:v>
      </x:c>
      <x:c r="AO62" s="23"/>
      <x:c r="AP62" s="23"/>
      <x:c r="AQ62" s="23"/>
      <x:c r="AR62" s="23"/>
    </x:row>
    <x:row r="63">
      <x:c r="A63" s="23" t="n">
        <x:v>59</x:v>
      </x:c>
      <x:c r="B63" s="33" t="n">
        <x:f>MIN(AA63:AE63)</x:f>
        <x:v>827.22459784158</x:v>
      </x:c>
      <x:c r="C63" s="23" t="n">
        <x:f>MATCH(B63,AA63:AE63,0)</x:f>
        <x:v>4</x:v>
      </x:c>
      <x:c r="D63" s="23" t="str">
        <x:f>IF(C63=5,"敌人",INDEX('队伍面板'!$B$7:$E$7,1,C63))</x:f>
        <x:v>阿兰</x:v>
      </x:c>
      <x:c r="E63" s="23" t="n">
        <x:f>IF(C63=5,0,IF(H63+INDEX('动作配置'!$O$5:$O$28,INDEX('循环设置'!$B$5:$D$8,C63,F63))&lt;0,INDEX('循环设置'!$E$5:$E$8,C63),INDEX('循环设置'!$B$5:$D$8,C63,F63)))</x:f>
        <x:v>20</x:v>
      </x:c>
      <x:c r="F63" s="23" t="n">
        <x:f>IF(C63=5,0,MOD(INDEX(AJ63:AM63,1,C63),3)+1)</x:f>
        <x:v>1</x:v>
      </x:c>
      <x:c r="G63" s="23" t="n">
        <x:f>IF(C63=5,"敌方回合",INDEX('动作配置'!$D$5:$D$28,E63))</x:f>
        <x:v>100802</x:v>
      </x:c>
      <x:c r="H63" s="23" t="n">
        <x:f>I62</x:f>
        <x:v>5</x:v>
      </x:c>
      <x:c r="I63" s="23" t="n">
        <x:f>IF(Z63&lt;&gt;"执行",H63,MIN('循环设置'!$B$20,H63+IF(C63=5,0,INDEX('动作配置'!$O$5:$O$28,E63)+L63*INDEX('动作配置'!$O$5:$O$28,INDEX('循环设置'!$F$5:$F$8,C63)))))</x:f>
        <x:v>5</x:v>
      </x:c>
      <x:c r="J63" s="31" t="n">
        <x:f>IF(C63=5,0,INDEX(AF63:AI63,1,C63))</x:f>
        <x:v>95</x:v>
      </x:c>
      <x:c r="K63" s="31" t="n">
        <x:f>IF(C63=5,0,MIN(INDEX('队伍面板'!$B$20:$E$20,1,C63),J63+INDEX('动作配置'!$N$5:$N$28,E63)*INDEX('队伍面板'!$B$72:$E$72,1,C63)))</x:f>
        <x:v>110</x:v>
      </x:c>
      <x:c r="L63" s="31" t="n">
        <x:f>IF(C63=5,0,IF(K63&gt;=INDEX('队伍面板'!$B$20:$E$20,1,C63),1,0))</x:f>
        <x:v>1</x:v>
      </x:c>
      <x:c r="M63" s="31" t="n">
        <x:f>IF(C63=5,0,IF(L63=1,INDEX('动作配置'!$N$5:$N$28,INDEX('循环设置'!$F$5:$F$8,C63))*INDEX('队伍面板'!$B$72:$E$72,1,C63),K63))</x:f>
        <x:v>5</x:v>
      </x:c>
      <x:c r="N63" s="31" t="n">
        <x:f>O62</x:f>
        <x:v>0</x:v>
      </x:c>
      <x:c r="O63" s="31" t="n">
        <x:f>IF(Z63&lt;&gt;"执行",N63,IF(C63=5,IF(N63=0,'循环设置'!$B$15,N63),MAX(0,N63-INDEX('动作配置'!$AB$5:$AB$28,E63)-L63*INDEX('动作配置'!$AB$5:$AB$28,INDEX('循环设置'!$F$5:$F$8,C63)))))</x:f>
        <x:v>0</x:v>
      </x:c>
      <x:c r="P63" s="31" t="n">
        <x:f>IF(AND(C63&lt;5,N63&gt;0,O63=0,Z63="执行"),1,0)</x:f>
        <x:v>0</x:v>
      </x:c>
      <x:c r="Q63" s="31" t="n">
        <x:f>X62</x:f>
        <x:v>889219.3978758336</x:v>
      </x:c>
      <x:c r="R63" s="31" t="n">
        <x:f>IF(OR(Z63&lt;&gt;"执行",C63=5),0,IF(OR(INDEX('动作配置'!$G$5:$G$28,E63)="治疗",INDEX('动作配置'!$G$5:$G$28,E63)="护盾",INDEX('动作配置'!$G$5:$G$28,E63)="无伤害"),0,INDEX('动作配置'!$X$5:$X$28,E63)*IF(OR(INDEX('动作配置'!$G$5:$G$28,E63)="真实伤害",N63=0),1,0.9)))</x:f>
        <x:v>0</x:v>
      </x:c>
      <x:c r="S63" s="31" t="n">
        <x:f>IF(OR(Z63&lt;&gt;"执行",C63=5,L63=0),0,IF(OR(INDEX('动作配置'!$G$5:$G$28,INDEX('循环设置'!$F$5:$F$8,C63))="治疗",INDEX('动作配置'!$G$5:$G$28,INDEX('循环设置'!$F$5:$F$8,C63))="护盾",INDEX('动作配置'!$G$5:$G$28,INDEX('循环设置'!$F$5:$F$8,C63))="无伤害"),0,INDEX('动作配置'!$X$5:$X$28,INDEX('循环设置'!$F$5:$F$8,C63))*IF(OR(INDEX('动作配置'!$G$5:$G$28,INDEX('循环设置'!$F$5:$F$8,C63))="真实伤害",N63=0),1,0.9)))</x:f>
        <x:v>0</x:v>
      </x:c>
      <x:c r="T63" s="31" t="n">
        <x:f>IF(P63=1,INDEX($AO$5:$AR$5,1,C63),0)</x:f>
        <x:v>0</x:v>
      </x:c>
      <x:c r="U63" s="31" t="n">
        <x:f>IF(OR(Z63&lt;&gt;"执行",C63=5,N63&gt;0),0,INDEX('队伍面板'!$B$77:$E$77,1,C63)/10*(INDEX('动作配置'!$AB$5:$AB$28,E63)+L63*INDEX('动作配置'!$AB$5:$AB$28,INDEX('循环设置'!$F$5:$F$8,C63)))*(1+INDEX('队伍面板'!$B$69:$E$69,1,C63))*INDEX('队伍面板'!$B$54:$E$54,1,C63)*(1+INDEX('队伍面板'!$B$52:$E$52,1,C63))*(1+INDEX('队伍面板'!$B$53:$E$53,1,C63))*(INDEX('队伍面板'!$B$8:$E$8,1,C63)+20)/((INDEX('队伍面板'!$B$8:$E$8,1,C63)+20)+('循环设置'!$B$12+20)*MAX(0,1-INDEX('队伍面板'!$B$48:$E$48,1,C63)-INDEX('队伍面板'!$B$49:$E$49,1,C63)))*(1-MIN(0.9,MAX(-1,'循环设置'!$B$13-INDEX('队伍面板'!$B$50:$E$50,1,C63))))*(1+INDEX('队伍面板'!$B$51:$E$51,1,C63))*(1+INDEX('队伍面板'!$B$58:$E$58,1,C63))*(1-'循环设置'!$B$36))</x:f>
        <x:v>0</x:v>
      </x:c>
      <x:c r="V63" s="31" t="n">
        <x:f>IF(OR(Z63&lt;&gt;"执行",C63=5),0,(R63+S63+T63+U63)*INDEX('队伍面板'!$B$59:$E$59,1,C63))</x:f>
        <x:v>0</x:v>
      </x:c>
      <x:c r="W63" s="31" t="n">
        <x:f>SUM(R63:V63)</x:f>
        <x:v>0</x:v>
      </x:c>
      <x:c r="X63" s="31" t="n">
        <x:f>MAX(0,Q63-W63)</x:f>
        <x:v>889219.3978758336</x:v>
      </x:c>
      <x:c r="Y63" s="31" t="n">
        <x:f>Y62+W63</x:f>
        <x:v>110780.60212416647</x:v>
      </x:c>
      <x:c r="Z63" s="23" t="str">
        <x:f>IF(B63&gt;'循环设置'!$B$18,"超出窗口",IF(Q63&lt;=0,"敌人已击败","执行"))</x:f>
        <x:v>超出窗口</x:v>
      </x:c>
      <x:c r="AA63" s="23" t="n">
        <x:f>AA62+IF($C62=1,10000/'队伍面板'!B66,0)</x:f>
        <x:v>845.2472952086551</x:v>
      </x:c>
      <x:c r="AB63" s="23" t="n">
        <x:f>AB62+IF($C62=2,10000/'队伍面板'!C66,0)</x:f>
        <x:v>832.8421700023061</x:v>
      </x:c>
      <x:c r="AC63" s="23" t="n">
        <x:f>AC62+IF($C62=3,10000/'队伍面板'!D66,0)</x:f>
        <x:v>867.4531575294933</x:v>
      </x:c>
      <x:c r="AD63" s="23" t="n">
        <x:f>AD62+IF($C62=4,10000/'队伍面板'!E66,0)</x:f>
        <x:v>827.22459784158</x:v>
      </x:c>
      <x:c r="AE63" s="23" t="n">
        <x:f>AE62+IF($C62=5,10000/'循环设置'!$B$17,0)</x:f>
        <x:v>900</x:v>
      </x:c>
      <x:c r="AF63" s="23" t="n">
        <x:f>IF(C62=1,M62,AF62)</x:f>
        <x:v>35</x:v>
      </x:c>
      <x:c r="AG63" s="23" t="n">
        <x:f>IF(C62=2,M62,AG62)</x:f>
        <x:v>95</x:v>
      </x:c>
      <x:c r="AH63" s="23" t="n">
        <x:f>IF(C62=3,M62,AH62)</x:f>
        <x:v>5</x:v>
      </x:c>
      <x:c r="AI63" s="23" t="n">
        <x:f>IF(C62=4,M62,AI62)</x:f>
        <x:v>95</x:v>
      </x:c>
      <x:c r="AJ63" s="23" t="n">
        <x:f>AJ62+IF(C62=1,1,0)</x:f>
        <x:v>13</x:v>
      </x:c>
      <x:c r="AK63" s="23" t="n">
        <x:f>AK62+IF(C62=2,1,0)</x:f>
        <x:v>12</x:v>
      </x:c>
      <x:c r="AL63" s="23" t="n">
        <x:f>AL62+IF(C62=3,1,0)</x:f>
        <x:v>13</x:v>
      </x:c>
      <x:c r="AM63" s="23" t="n">
        <x:f>AM62+IF(C62=4,1,0)</x:f>
        <x:v>12</x:v>
      </x:c>
      <x:c r="AN63" s="23" t="n">
        <x:f>AN62+IF(C62=5,1,0)</x:f>
        <x:v>8</x:v>
      </x:c>
      <x:c r="AO63" s="23"/>
      <x:c r="AP63" s="23"/>
      <x:c r="AQ63" s="23"/>
      <x:c r="AR63" s="23"/>
    </x:row>
    <x:row r="64">
      <x:c r="A64" s="23" t="n">
        <x:v>60</x:v>
      </x:c>
      <x:c r="B64" s="33" t="n">
        <x:f>MIN(AA64:AE64)</x:f>
        <x:v>832.8421700023061</x:v>
      </x:c>
      <x:c r="C64" s="23" t="n">
        <x:f>MATCH(B64,AA64:AE64,0)</x:f>
        <x:v>2</x:v>
      </x:c>
      <x:c r="D64" s="23" t="str">
        <x:f>IF(C64=5,"敌人",INDEX('队伍面板'!$B$7:$E$7,1,C64))</x:f>
        <x:v>三月七（存护）</x:v>
      </x:c>
      <x:c r="E64" s="23" t="n">
        <x:f>IF(C64=5,0,IF(H64+INDEX('动作配置'!$O$5:$O$28,INDEX('循环设置'!$B$5:$D$8,C64,F64))&lt;0,INDEX('循环设置'!$E$5:$E$8,C64),INDEX('循环设置'!$B$5:$D$8,C64,F64)))</x:f>
        <x:v>8</x:v>
      </x:c>
      <x:c r="F64" s="23" t="n">
        <x:f>IF(C64=5,0,MOD(INDEX(AJ64:AM64,1,C64),3)+1)</x:f>
        <x:v>1</x:v>
      </x:c>
      <x:c r="G64" s="23" t="n">
        <x:f>IF(C64=5,"敌方回合",INDEX('动作配置'!$D$5:$D$28,E64))</x:f>
        <x:v>100102</x:v>
      </x:c>
      <x:c r="H64" s="23" t="n">
        <x:f>I63</x:f>
        <x:v>5</x:v>
      </x:c>
      <x:c r="I64" s="23" t="n">
        <x:f>IF(Z64&lt;&gt;"执行",H64,MIN('循环设置'!$B$20,H64+IF(C64=5,0,INDEX('动作配置'!$O$5:$O$28,E64)+L64*INDEX('动作配置'!$O$5:$O$28,INDEX('循环设置'!$F$5:$F$8,C64)))))</x:f>
        <x:v>5</x:v>
      </x:c>
      <x:c r="J64" s="31" t="n">
        <x:f>IF(C64=5,0,INDEX(AF64:AI64,1,C64))</x:f>
        <x:v>95</x:v>
      </x:c>
      <x:c r="K64" s="31" t="n">
        <x:f>IF(C64=5,0,MIN(INDEX('队伍面板'!$B$20:$E$20,1,C64),J64+INDEX('动作配置'!$N$5:$N$28,E64)*INDEX('队伍面板'!$B$72:$E$72,1,C64)))</x:f>
        <x:v>120</x:v>
      </x:c>
      <x:c r="L64" s="31" t="n">
        <x:f>IF(C64=5,0,IF(K64&gt;=INDEX('队伍面板'!$B$20:$E$20,1,C64),1,0))</x:f>
        <x:v>1</x:v>
      </x:c>
      <x:c r="M64" s="31" t="n">
        <x:f>IF(C64=5,0,IF(L64=1,INDEX('动作配置'!$N$5:$N$28,INDEX('循环设置'!$F$5:$F$8,C64))*INDEX('队伍面板'!$B$72:$E$72,1,C64),K64))</x:f>
        <x:v>5</x:v>
      </x:c>
      <x:c r="N64" s="31" t="n">
        <x:f>O63</x:f>
        <x:v>0</x:v>
      </x:c>
      <x:c r="O64" s="31" t="n">
        <x:f>IF(Z64&lt;&gt;"执行",N64,IF(C64=5,IF(N64=0,'循环设置'!$B$15,N64),MAX(0,N64-INDEX('动作配置'!$AB$5:$AB$28,E64)-L64*INDEX('动作配置'!$AB$5:$AB$28,INDEX('循环设置'!$F$5:$F$8,C64)))))</x:f>
        <x:v>0</x:v>
      </x:c>
      <x:c r="P64" s="31" t="n">
        <x:f>IF(AND(C64&lt;5,N64&gt;0,O64=0,Z64="执行"),1,0)</x:f>
        <x:v>0</x:v>
      </x:c>
      <x:c r="Q64" s="31" t="n">
        <x:f>X63</x:f>
        <x:v>889219.3978758336</x:v>
      </x:c>
      <x:c r="R64" s="31" t="n">
        <x:f>IF(OR(Z64&lt;&gt;"执行",C64=5),0,IF(OR(INDEX('动作配置'!$G$5:$G$28,E64)="治疗",INDEX('动作配置'!$G$5:$G$28,E64)="护盾",INDEX('动作配置'!$G$5:$G$28,E64)="无伤害"),0,INDEX('动作配置'!$X$5:$X$28,E64)*IF(OR(INDEX('动作配置'!$G$5:$G$28,E64)="真实伤害",N64=0),1,0.9)))</x:f>
        <x:v>0</x:v>
      </x:c>
      <x:c r="S64" s="31" t="n">
        <x:f>IF(OR(Z64&lt;&gt;"执行",C64=5,L64=0),0,IF(OR(INDEX('动作配置'!$G$5:$G$28,INDEX('循环设置'!$F$5:$F$8,C64))="治疗",INDEX('动作配置'!$G$5:$G$28,INDEX('循环设置'!$F$5:$F$8,C64))="护盾",INDEX('动作配置'!$G$5:$G$28,INDEX('循环设置'!$F$5:$F$8,C64))="无伤害"),0,INDEX('动作配置'!$X$5:$X$28,INDEX('循环设置'!$F$5:$F$8,C64))*IF(OR(INDEX('动作配置'!$G$5:$G$28,INDEX('循环设置'!$F$5:$F$8,C64))="真实伤害",N64=0),1,0.9)))</x:f>
        <x:v>0</x:v>
      </x:c>
      <x:c r="T64" s="31" t="n">
        <x:f>IF(P64=1,INDEX($AO$5:$AR$5,1,C64),0)</x:f>
        <x:v>0</x:v>
      </x:c>
      <x:c r="U64" s="31" t="n">
        <x:f>IF(OR(Z64&lt;&gt;"执行",C64=5,N64&gt;0),0,INDEX('队伍面板'!$B$77:$E$77,1,C64)/10*(INDEX('动作配置'!$AB$5:$AB$28,E64)+L64*INDEX('动作配置'!$AB$5:$AB$28,INDEX('循环设置'!$F$5:$F$8,C64)))*(1+INDEX('队伍面板'!$B$69:$E$69,1,C64))*INDEX('队伍面板'!$B$54:$E$54,1,C64)*(1+INDEX('队伍面板'!$B$52:$E$52,1,C64))*(1+INDEX('队伍面板'!$B$53:$E$53,1,C64))*(INDEX('队伍面板'!$B$8:$E$8,1,C64)+20)/((INDEX('队伍面板'!$B$8:$E$8,1,C64)+20)+('循环设置'!$B$12+20)*MAX(0,1-INDEX('队伍面板'!$B$48:$E$48,1,C64)-INDEX('队伍面板'!$B$49:$E$49,1,C64)))*(1-MIN(0.9,MAX(-1,'循环设置'!$B$13-INDEX('队伍面板'!$B$50:$E$50,1,C64))))*(1+INDEX('队伍面板'!$B$51:$E$51,1,C64))*(1+INDEX('队伍面板'!$B$58:$E$58,1,C64))*(1-'循环设置'!$B$36))</x:f>
        <x:v>0</x:v>
      </x:c>
      <x:c r="V64" s="31" t="n">
        <x:f>IF(OR(Z64&lt;&gt;"执行",C64=5),0,(R64+S64+T64+U64)*INDEX('队伍面板'!$B$59:$E$59,1,C64))</x:f>
        <x:v>0</x:v>
      </x:c>
      <x:c r="W64" s="31" t="n">
        <x:f>SUM(R64:V64)</x:f>
        <x:v>0</x:v>
      </x:c>
      <x:c r="X64" s="31" t="n">
        <x:f>MAX(0,Q64-W64)</x:f>
        <x:v>889219.3978758336</x:v>
      </x:c>
      <x:c r="Y64" s="31" t="n">
        <x:f>Y63+W64</x:f>
        <x:v>110780.60212416647</x:v>
      </x:c>
      <x:c r="Z64" s="23" t="str">
        <x:f>IF(B64&gt;'循环设置'!$B$18,"超出窗口",IF(Q64&lt;=0,"敌人已击败","执行"))</x:f>
        <x:v>超出窗口</x:v>
      </x:c>
      <x:c r="AA64" s="23" t="n">
        <x:f>AA63+IF($C63=1,10000/'队伍面板'!B66,0)</x:f>
        <x:v>845.2472952086551</x:v>
      </x:c>
      <x:c r="AB64" s="23" t="n">
        <x:f>AB63+IF($C63=2,10000/'队伍面板'!C66,0)</x:f>
        <x:v>832.8421700023061</x:v>
      </x:c>
      <x:c r="AC64" s="23" t="n">
        <x:f>AC63+IF($C63=3,10000/'队伍面板'!D66,0)</x:f>
        <x:v>867.4531575294933</x:v>
      </x:c>
      <x:c r="AD64" s="23" t="n">
        <x:f>AD63+IF($C63=4,10000/'队伍面板'!E66,0)</x:f>
        <x:v>890.8572592140092</x:v>
      </x:c>
      <x:c r="AE64" s="23" t="n">
        <x:f>AE63+IF($C63=5,10000/'循环设置'!$B$17,0)</x:f>
        <x:v>900</x:v>
      </x:c>
      <x:c r="AF64" s="23" t="n">
        <x:f>IF(C63=1,M63,AF63)</x:f>
        <x:v>35</x:v>
      </x:c>
      <x:c r="AG64" s="23" t="n">
        <x:f>IF(C63=2,M63,AG63)</x:f>
        <x:v>95</x:v>
      </x:c>
      <x:c r="AH64" s="23" t="n">
        <x:f>IF(C63=3,M63,AH63)</x:f>
        <x:v>5</x:v>
      </x:c>
      <x:c r="AI64" s="23" t="n">
        <x:f>IF(C63=4,M63,AI63)</x:f>
        <x:v>5</x:v>
      </x:c>
      <x:c r="AJ64" s="23" t="n">
        <x:f>AJ63+IF(C63=1,1,0)</x:f>
        <x:v>13</x:v>
      </x:c>
      <x:c r="AK64" s="23" t="n">
        <x:f>AK63+IF(C63=2,1,0)</x:f>
        <x:v>12</x:v>
      </x:c>
      <x:c r="AL64" s="23" t="n">
        <x:f>AL63+IF(C63=3,1,0)</x:f>
        <x:v>13</x:v>
      </x:c>
      <x:c r="AM64" s="23" t="n">
        <x:f>AM63+IF(C63=4,1,0)</x:f>
        <x:v>13</x:v>
      </x:c>
      <x:c r="AN64" s="23" t="n">
        <x:f>AN63+IF(C63=5,1,0)</x:f>
        <x:v>8</x:v>
      </x:c>
      <x:c r="AO64" s="23"/>
      <x:c r="AP64" s="23"/>
      <x:c r="AQ64" s="23"/>
      <x:c r="AR64" s="23"/>
    </x:row>
    <x:row r="65">
      <x:c r="A65" s="23" t="n">
        <x:v>61</x:v>
      </x:c>
      <x:c r="B65" s="33" t="n">
        <x:f>MIN(AA65:AE65)</x:f>
        <x:v>845.2472952086551</x:v>
      </x:c>
      <x:c r="C65" s="23" t="n">
        <x:f>MATCH(B65,AA65:AE65,0)</x:f>
        <x:v>1</x:v>
      </x:c>
      <x:c r="D65" s="23" t="str">
        <x:f>IF(C65=5,"敌人",INDEX('队伍面板'!$B$7:$E$7,1,C65))</x:f>
        <x:v>丹恒</x:v>
      </x:c>
      <x:c r="E65" s="23" t="n">
        <x:f>IF(C65=5,0,IF(H65+INDEX('动作配置'!$O$5:$O$28,INDEX('循环设置'!$B$5:$D$8,C65,F65))&lt;0,INDEX('循环设置'!$E$5:$E$8,C65),INDEX('循环设置'!$B$5:$D$8,C65,F65)))</x:f>
        <x:v>1</x:v>
      </x:c>
      <x:c r="F65" s="23" t="n">
        <x:f>IF(C65=5,0,MOD(INDEX(AJ65:AM65,1,C65),3)+1)</x:f>
        <x:v>2</x:v>
      </x:c>
      <x:c r="G65" s="23" t="n">
        <x:f>IF(C65=5,"敌方回合",INDEX('动作配置'!$D$5:$D$28,E65))</x:f>
        <x:v>100201</x:v>
      </x:c>
      <x:c r="H65" s="23" t="n">
        <x:f>I64</x:f>
        <x:v>5</x:v>
      </x:c>
      <x:c r="I65" s="23" t="n">
        <x:f>IF(Z65&lt;&gt;"执行",H65,MIN('循环设置'!$B$20,H65+IF(C65=5,0,INDEX('动作配置'!$O$5:$O$28,E65)+L65*INDEX('动作配置'!$O$5:$O$28,INDEX('循环设置'!$F$5:$F$8,C65)))))</x:f>
        <x:v>5</x:v>
      </x:c>
      <x:c r="J65" s="31" t="n">
        <x:f>IF(C65=5,0,INDEX(AF65:AI65,1,C65))</x:f>
        <x:v>35</x:v>
      </x:c>
      <x:c r="K65" s="31" t="n">
        <x:f>IF(C65=5,0,MIN(INDEX('队伍面板'!$B$20:$E$20,1,C65),J65+INDEX('动作配置'!$N$5:$N$28,E65)*INDEX('队伍面板'!$B$72:$E$72,1,C65)))</x:f>
        <x:v>55</x:v>
      </x:c>
      <x:c r="L65" s="31" t="n">
        <x:f>IF(C65=5,0,IF(K65&gt;=INDEX('队伍面板'!$B$20:$E$20,1,C65),1,0))</x:f>
        <x:v>0</x:v>
      </x:c>
      <x:c r="M65" s="31" t="n">
        <x:f>IF(C65=5,0,IF(L65=1,INDEX('动作配置'!$N$5:$N$28,INDEX('循环设置'!$F$5:$F$8,C65))*INDEX('队伍面板'!$B$72:$E$72,1,C65),K65))</x:f>
        <x:v>55</x:v>
      </x:c>
      <x:c r="N65" s="31" t="n">
        <x:f>O64</x:f>
        <x:v>0</x:v>
      </x:c>
      <x:c r="O65" s="31" t="n">
        <x:f>IF(Z65&lt;&gt;"执行",N65,IF(C65=5,IF(N65=0,'循环设置'!$B$15,N65),MAX(0,N65-INDEX('动作配置'!$AB$5:$AB$28,E65)-L65*INDEX('动作配置'!$AB$5:$AB$28,INDEX('循环设置'!$F$5:$F$8,C65)))))</x:f>
        <x:v>0</x:v>
      </x:c>
      <x:c r="P65" s="31" t="n">
        <x:f>IF(AND(C65&lt;5,N65&gt;0,O65=0,Z65="执行"),1,0)</x:f>
        <x:v>0</x:v>
      </x:c>
      <x:c r="Q65" s="31" t="n">
        <x:f>X64</x:f>
        <x:v>889219.3978758336</x:v>
      </x:c>
      <x:c r="R65" s="31" t="n">
        <x:f>IF(OR(Z65&lt;&gt;"执行",C65=5),0,IF(OR(INDEX('动作配置'!$G$5:$G$28,E65)="治疗",INDEX('动作配置'!$G$5:$G$28,E65)="护盾",INDEX('动作配置'!$G$5:$G$28,E65)="无伤害"),0,INDEX('动作配置'!$X$5:$X$28,E65)*IF(OR(INDEX('动作配置'!$G$5:$G$28,E65)="真实伤害",N65=0),1,0.9)))</x:f>
        <x:v>0</x:v>
      </x:c>
      <x:c r="S65" s="31" t="n">
        <x:f>IF(OR(Z65&lt;&gt;"执行",C65=5,L65=0),0,IF(OR(INDEX('动作配置'!$G$5:$G$28,INDEX('循环设置'!$F$5:$F$8,C65))="治疗",INDEX('动作配置'!$G$5:$G$28,INDEX('循环设置'!$F$5:$F$8,C65))="护盾",INDEX('动作配置'!$G$5:$G$28,INDEX('循环设置'!$F$5:$F$8,C65))="无伤害"),0,INDEX('动作配置'!$X$5:$X$28,INDEX('循环设置'!$F$5:$F$8,C65))*IF(OR(INDEX('动作配置'!$G$5:$G$28,INDEX('循环设置'!$F$5:$F$8,C65))="真实伤害",N65=0),1,0.9)))</x:f>
        <x:v>0</x:v>
      </x:c>
      <x:c r="T65" s="31" t="n">
        <x:f>IF(P65=1,INDEX($AO$5:$AR$5,1,C65),0)</x:f>
        <x:v>0</x:v>
      </x:c>
      <x:c r="U65" s="31" t="n">
        <x:f>IF(OR(Z65&lt;&gt;"执行",C65=5,N65&gt;0),0,INDEX('队伍面板'!$B$77:$E$77,1,C65)/10*(INDEX('动作配置'!$AB$5:$AB$28,E65)+L65*INDEX('动作配置'!$AB$5:$AB$28,INDEX('循环设置'!$F$5:$F$8,C65)))*(1+INDEX('队伍面板'!$B$69:$E$69,1,C65))*INDEX('队伍面板'!$B$54:$E$54,1,C65)*(1+INDEX('队伍面板'!$B$52:$E$52,1,C65))*(1+INDEX('队伍面板'!$B$53:$E$53,1,C65))*(INDEX('队伍面板'!$B$8:$E$8,1,C65)+20)/((INDEX('队伍面板'!$B$8:$E$8,1,C65)+20)+('循环设置'!$B$12+20)*MAX(0,1-INDEX('队伍面板'!$B$48:$E$48,1,C65)-INDEX('队伍面板'!$B$49:$E$49,1,C65)))*(1-MIN(0.9,MAX(-1,'循环设置'!$B$13-INDEX('队伍面板'!$B$50:$E$50,1,C65))))*(1+INDEX('队伍面板'!$B$51:$E$51,1,C65))*(1+INDEX('队伍面板'!$B$58:$E$58,1,C65))*(1-'循环设置'!$B$36))</x:f>
        <x:v>0</x:v>
      </x:c>
      <x:c r="V65" s="31" t="n">
        <x:f>IF(OR(Z65&lt;&gt;"执行",C65=5),0,(R65+S65+T65+U65)*INDEX('队伍面板'!$B$59:$E$59,1,C65))</x:f>
        <x:v>0</x:v>
      </x:c>
      <x:c r="W65" s="31" t="n">
        <x:f>SUM(R65:V65)</x:f>
        <x:v>0</x:v>
      </x:c>
      <x:c r="X65" s="31" t="n">
        <x:f>MAX(0,Q65-W65)</x:f>
        <x:v>889219.3978758336</x:v>
      </x:c>
      <x:c r="Y65" s="31" t="n">
        <x:f>Y64+W65</x:f>
        <x:v>110780.60212416647</x:v>
      </x:c>
      <x:c r="Z65" s="23" t="str">
        <x:f>IF(B65&gt;'循环设置'!$B$18,"超出窗口",IF(Q65&lt;=0,"敌人已击败","执行"))</x:f>
        <x:v>超出窗口</x:v>
      </x:c>
      <x:c r="AA65" s="23" t="n">
        <x:f>AA64+IF($C64=1,10000/'队伍面板'!B66,0)</x:f>
        <x:v>845.2472952086551</x:v>
      </x:c>
      <x:c r="AB65" s="23" t="n">
        <x:f>AB64+IF($C64=2,10000/'队伍面板'!C66,0)</x:f>
        <x:v>896.9069523101758</x:v>
      </x:c>
      <x:c r="AC65" s="23" t="n">
        <x:f>AC64+IF($C64=3,10000/'队伍面板'!D66,0)</x:f>
        <x:v>867.4531575294933</x:v>
      </x:c>
      <x:c r="AD65" s="23" t="n">
        <x:f>AD64+IF($C64=4,10000/'队伍面板'!E66,0)</x:f>
        <x:v>890.8572592140092</x:v>
      </x:c>
      <x:c r="AE65" s="23" t="n">
        <x:f>AE64+IF($C64=5,10000/'循环设置'!$B$17,0)</x:f>
        <x:v>900</x:v>
      </x:c>
      <x:c r="AF65" s="23" t="n">
        <x:f>IF(C64=1,M64,AF64)</x:f>
        <x:v>35</x:v>
      </x:c>
      <x:c r="AG65" s="23" t="n">
        <x:f>IF(C64=2,M64,AG64)</x:f>
        <x:v>5</x:v>
      </x:c>
      <x:c r="AH65" s="23" t="n">
        <x:f>IF(C64=3,M64,AH64)</x:f>
        <x:v>5</x:v>
      </x:c>
      <x:c r="AI65" s="23" t="n">
        <x:f>IF(C64=4,M64,AI64)</x:f>
        <x:v>5</x:v>
      </x:c>
      <x:c r="AJ65" s="23" t="n">
        <x:f>AJ64+IF(C64=1,1,0)</x:f>
        <x:v>13</x:v>
      </x:c>
      <x:c r="AK65" s="23" t="n">
        <x:f>AK64+IF(C64=2,1,0)</x:f>
        <x:v>13</x:v>
      </x:c>
      <x:c r="AL65" s="23" t="n">
        <x:f>AL64+IF(C64=3,1,0)</x:f>
        <x:v>13</x:v>
      </x:c>
      <x:c r="AM65" s="23" t="n">
        <x:f>AM64+IF(C64=4,1,0)</x:f>
        <x:v>13</x:v>
      </x:c>
      <x:c r="AN65" s="23" t="n">
        <x:f>AN64+IF(C64=5,1,0)</x:f>
        <x:v>8</x:v>
      </x:c>
      <x:c r="AO65" s="23"/>
      <x:c r="AP65" s="23"/>
      <x:c r="AQ65" s="23"/>
      <x:c r="AR65" s="23"/>
    </x:row>
    <x:row r="66">
      <x:c r="A66" s="23" t="n">
        <x:v>62</x:v>
      </x:c>
      <x:c r="B66" s="33" t="n">
        <x:f>MIN(AA66:AE66)</x:f>
        <x:v>867.4531575294933</x:v>
      </x:c>
      <x:c r="C66" s="23" t="n">
        <x:f>MATCH(B66,AA66:AE66,0)</x:f>
        <x:v>3</x:v>
      </x:c>
      <x:c r="D66" s="23" t="str">
        <x:f>IF(C66=5,"敌人",INDEX('队伍面板'!$B$7:$E$7,1,C66))</x:f>
        <x:v>艾丝妲</x:v>
      </x:c>
      <x:c r="E66" s="23" t="n">
        <x:f>IF(C66=5,0,IF(H66+INDEX('动作配置'!$O$5:$O$28,INDEX('循环设置'!$B$5:$D$8,C66,F66))&lt;0,INDEX('循环设置'!$E$5:$E$8,C66),INDEX('循环设置'!$B$5:$D$8,C66,F66)))</x:f>
        <x:v>13</x:v>
      </x:c>
      <x:c r="F66" s="23" t="n">
        <x:f>IF(C66=5,0,MOD(INDEX(AJ66:AM66,1,C66),3)+1)</x:f>
        <x:v>2</x:v>
      </x:c>
      <x:c r="G66" s="23" t="n">
        <x:f>IF(C66=5,"敌方回合",INDEX('动作配置'!$D$5:$D$28,E66))</x:f>
        <x:v>100901</x:v>
      </x:c>
      <x:c r="H66" s="23" t="n">
        <x:f>I65</x:f>
        <x:v>5</x:v>
      </x:c>
      <x:c r="I66" s="23" t="n">
        <x:f>IF(Z66&lt;&gt;"执行",H66,MIN('循环设置'!$B$20,H66+IF(C66=5,0,INDEX('动作配置'!$O$5:$O$28,E66)+L66*INDEX('动作配置'!$O$5:$O$28,INDEX('循环设置'!$F$5:$F$8,C66)))))</x:f>
        <x:v>5</x:v>
      </x:c>
      <x:c r="J66" s="31" t="n">
        <x:f>IF(C66=5,0,INDEX(AF66:AI66,1,C66))</x:f>
        <x:v>5</x:v>
      </x:c>
      <x:c r="K66" s="31" t="n">
        <x:f>IF(C66=5,0,MIN(INDEX('队伍面板'!$B$20:$E$20,1,C66),J66+INDEX('动作配置'!$N$5:$N$28,E66)*INDEX('队伍面板'!$B$72:$E$72,1,C66)))</x:f>
        <x:v>25</x:v>
      </x:c>
      <x:c r="L66" s="31" t="n">
        <x:f>IF(C66=5,0,IF(K66&gt;=INDEX('队伍面板'!$B$20:$E$20,1,C66),1,0))</x:f>
        <x:v>0</x:v>
      </x:c>
      <x:c r="M66" s="31" t="n">
        <x:f>IF(C66=5,0,IF(L66=1,INDEX('动作配置'!$N$5:$N$28,INDEX('循环设置'!$F$5:$F$8,C66))*INDEX('队伍面板'!$B$72:$E$72,1,C66),K66))</x:f>
        <x:v>25</x:v>
      </x:c>
      <x:c r="N66" s="31" t="n">
        <x:f>O65</x:f>
        <x:v>0</x:v>
      </x:c>
      <x:c r="O66" s="31" t="n">
        <x:f>IF(Z66&lt;&gt;"执行",N66,IF(C66=5,IF(N66=0,'循环设置'!$B$15,N66),MAX(0,N66-INDEX('动作配置'!$AB$5:$AB$28,E66)-L66*INDEX('动作配置'!$AB$5:$AB$28,INDEX('循环设置'!$F$5:$F$8,C66)))))</x:f>
        <x:v>0</x:v>
      </x:c>
      <x:c r="P66" s="31" t="n">
        <x:f>IF(AND(C66&lt;5,N66&gt;0,O66=0,Z66="执行"),1,0)</x:f>
        <x:v>0</x:v>
      </x:c>
      <x:c r="Q66" s="31" t="n">
        <x:f>X65</x:f>
        <x:v>889219.3978758336</x:v>
      </x:c>
      <x:c r="R66" s="31" t="n">
        <x:f>IF(OR(Z66&lt;&gt;"执行",C66=5),0,IF(OR(INDEX('动作配置'!$G$5:$G$28,E66)="治疗",INDEX('动作配置'!$G$5:$G$28,E66)="护盾",INDEX('动作配置'!$G$5:$G$28,E66)="无伤害"),0,INDEX('动作配置'!$X$5:$X$28,E66)*IF(OR(INDEX('动作配置'!$G$5:$G$28,E66)="真实伤害",N66=0),1,0.9)))</x:f>
        <x:v>0</x:v>
      </x:c>
      <x:c r="S66" s="31" t="n">
        <x:f>IF(OR(Z66&lt;&gt;"执行",C66=5,L66=0),0,IF(OR(INDEX('动作配置'!$G$5:$G$28,INDEX('循环设置'!$F$5:$F$8,C66))="治疗",INDEX('动作配置'!$G$5:$G$28,INDEX('循环设置'!$F$5:$F$8,C66))="护盾",INDEX('动作配置'!$G$5:$G$28,INDEX('循环设置'!$F$5:$F$8,C66))="无伤害"),0,INDEX('动作配置'!$X$5:$X$28,INDEX('循环设置'!$F$5:$F$8,C66))*IF(OR(INDEX('动作配置'!$G$5:$G$28,INDEX('循环设置'!$F$5:$F$8,C66))="真实伤害",N66=0),1,0.9)))</x:f>
        <x:v>0</x:v>
      </x:c>
      <x:c r="T66" s="31" t="n">
        <x:f>IF(P66=1,INDEX($AO$5:$AR$5,1,C66),0)</x:f>
        <x:v>0</x:v>
      </x:c>
      <x:c r="U66" s="31" t="n">
        <x:f>IF(OR(Z66&lt;&gt;"执行",C66=5,N66&gt;0),0,INDEX('队伍面板'!$B$77:$E$77,1,C66)/10*(INDEX('动作配置'!$AB$5:$AB$28,E66)+L66*INDEX('动作配置'!$AB$5:$AB$28,INDEX('循环设置'!$F$5:$F$8,C66)))*(1+INDEX('队伍面板'!$B$69:$E$69,1,C66))*INDEX('队伍面板'!$B$54:$E$54,1,C66)*(1+INDEX('队伍面板'!$B$52:$E$52,1,C66))*(1+INDEX('队伍面板'!$B$53:$E$53,1,C66))*(INDEX('队伍面板'!$B$8:$E$8,1,C66)+20)/((INDEX('队伍面板'!$B$8:$E$8,1,C66)+20)+('循环设置'!$B$12+20)*MAX(0,1-INDEX('队伍面板'!$B$48:$E$48,1,C66)-INDEX('队伍面板'!$B$49:$E$49,1,C66)))*(1-MIN(0.9,MAX(-1,'循环设置'!$B$13-INDEX('队伍面板'!$B$50:$E$50,1,C66))))*(1+INDEX('队伍面板'!$B$51:$E$51,1,C66))*(1+INDEX('队伍面板'!$B$58:$E$58,1,C66))*(1-'循环设置'!$B$36))</x:f>
        <x:v>0</x:v>
      </x:c>
      <x:c r="V66" s="31" t="n">
        <x:f>IF(OR(Z66&lt;&gt;"执行",C66=5),0,(R66+S66+T66+U66)*INDEX('队伍面板'!$B$59:$E$59,1,C66))</x:f>
        <x:v>0</x:v>
      </x:c>
      <x:c r="W66" s="31" t="n">
        <x:f>SUM(R66:V66)</x:f>
        <x:v>0</x:v>
      </x:c>
      <x:c r="X66" s="31" t="n">
        <x:f>MAX(0,Q66-W66)</x:f>
        <x:v>889219.3978758336</x:v>
      </x:c>
      <x:c r="Y66" s="31" t="n">
        <x:f>Y65+W66</x:f>
        <x:v>110780.60212416647</x:v>
      </x:c>
      <x:c r="Z66" s="23" t="str">
        <x:f>IF(B66&gt;'循环设置'!$B$18,"超出窗口",IF(Q66&lt;=0,"敌人已击败","执行"))</x:f>
        <x:v>超出窗口</x:v>
      </x:c>
      <x:c r="AA66" s="23" t="n">
        <x:f>AA65+IF($C65=1,10000/'队伍面板'!B66,0)</x:f>
        <x:v>905.6221020092734</x:v>
      </x:c>
      <x:c r="AB66" s="23" t="n">
        <x:f>AB65+IF($C65=2,10000/'队伍面板'!C66,0)</x:f>
        <x:v>896.9069523101758</x:v>
      </x:c>
      <x:c r="AC66" s="23" t="n">
        <x:f>AC65+IF($C65=3,10000/'队伍面板'!D66,0)</x:f>
        <x:v>867.4531575294933</x:v>
      </x:c>
      <x:c r="AD66" s="23" t="n">
        <x:f>AD65+IF($C65=4,10000/'队伍面板'!E66,0)</x:f>
        <x:v>890.8572592140092</x:v>
      </x:c>
      <x:c r="AE66" s="23" t="n">
        <x:f>AE65+IF($C65=5,10000/'循环设置'!$B$17,0)</x:f>
        <x:v>900</x:v>
      </x:c>
      <x:c r="AF66" s="23" t="n">
        <x:f>IF(C65=1,M65,AF65)</x:f>
        <x:v>55</x:v>
      </x:c>
      <x:c r="AG66" s="23" t="n">
        <x:f>IF(C65=2,M65,AG65)</x:f>
        <x:v>5</x:v>
      </x:c>
      <x:c r="AH66" s="23" t="n">
        <x:f>IF(C65=3,M65,AH65)</x:f>
        <x:v>5</x:v>
      </x:c>
      <x:c r="AI66" s="23" t="n">
        <x:f>IF(C65=4,M65,AI65)</x:f>
        <x:v>5</x:v>
      </x:c>
      <x:c r="AJ66" s="23" t="n">
        <x:f>AJ65+IF(C65=1,1,0)</x:f>
        <x:v>14</x:v>
      </x:c>
      <x:c r="AK66" s="23" t="n">
        <x:f>AK65+IF(C65=2,1,0)</x:f>
        <x:v>13</x:v>
      </x:c>
      <x:c r="AL66" s="23" t="n">
        <x:f>AL65+IF(C65=3,1,0)</x:f>
        <x:v>13</x:v>
      </x:c>
      <x:c r="AM66" s="23" t="n">
        <x:f>AM65+IF(C65=4,1,0)</x:f>
        <x:v>13</x:v>
      </x:c>
      <x:c r="AN66" s="23" t="n">
        <x:f>AN65+IF(C65=5,1,0)</x:f>
        <x:v>8</x:v>
      </x:c>
      <x:c r="AO66" s="23"/>
      <x:c r="AP66" s="23"/>
      <x:c r="AQ66" s="23"/>
      <x:c r="AR66" s="23"/>
    </x:row>
    <x:row r="67">
      <x:c r="A67" s="23" t="n">
        <x:v>63</x:v>
      </x:c>
      <x:c r="B67" s="33" t="n">
        <x:f>MIN(AA67:AE67)</x:f>
        <x:v>890.8572592140092</x:v>
      </x:c>
      <x:c r="C67" s="23" t="n">
        <x:f>MATCH(B67,AA67:AE67,0)</x:f>
        <x:v>4</x:v>
      </x:c>
      <x:c r="D67" s="23" t="str">
        <x:f>IF(C67=5,"敌人",INDEX('队伍面板'!$B$7:$E$7,1,C67))</x:f>
        <x:v>阿兰</x:v>
      </x:c>
      <x:c r="E67" s="23" t="n">
        <x:f>IF(C67=5,0,IF(H67+INDEX('动作配置'!$O$5:$O$28,INDEX('循环设置'!$B$5:$D$8,C67,F67))&lt;0,INDEX('循环设置'!$E$5:$E$8,C67),INDEX('循环设置'!$B$5:$D$8,C67,F67)))</x:f>
        <x:v>19</x:v>
      </x:c>
      <x:c r="F67" s="23" t="n">
        <x:f>IF(C67=5,0,MOD(INDEX(AJ67:AM67,1,C67),3)+1)</x:f>
        <x:v>2</x:v>
      </x:c>
      <x:c r="G67" s="23" t="n">
        <x:f>IF(C67=5,"敌方回合",INDEX('动作配置'!$D$5:$D$28,E67))</x:f>
        <x:v>100801</x:v>
      </x:c>
      <x:c r="H67" s="23" t="n">
        <x:f>I66</x:f>
        <x:v>5</x:v>
      </x:c>
      <x:c r="I67" s="23" t="n">
        <x:f>IF(Z67&lt;&gt;"执行",H67,MIN('循环设置'!$B$20,H67+IF(C67=5,0,INDEX('动作配置'!$O$5:$O$28,E67)+L67*INDEX('动作配置'!$O$5:$O$28,INDEX('循环设置'!$F$5:$F$8,C67)))))</x:f>
        <x:v>5</x:v>
      </x:c>
      <x:c r="J67" s="31" t="n">
        <x:f>IF(C67=5,0,INDEX(AF67:AI67,1,C67))</x:f>
        <x:v>5</x:v>
      </x:c>
      <x:c r="K67" s="31" t="n">
        <x:f>IF(C67=5,0,MIN(INDEX('队伍面板'!$B$20:$E$20,1,C67),J67+INDEX('动作配置'!$N$5:$N$28,E67)*INDEX('队伍面板'!$B$72:$E$72,1,C67)))</x:f>
        <x:v>25</x:v>
      </x:c>
      <x:c r="L67" s="31" t="n">
        <x:f>IF(C67=5,0,IF(K67&gt;=INDEX('队伍面板'!$B$20:$E$20,1,C67),1,0))</x:f>
        <x:v>0</x:v>
      </x:c>
      <x:c r="M67" s="31" t="n">
        <x:f>IF(C67=5,0,IF(L67=1,INDEX('动作配置'!$N$5:$N$28,INDEX('循环设置'!$F$5:$F$8,C67))*INDEX('队伍面板'!$B$72:$E$72,1,C67),K67))</x:f>
        <x:v>25</x:v>
      </x:c>
      <x:c r="N67" s="31" t="n">
        <x:f>O66</x:f>
        <x:v>0</x:v>
      </x:c>
      <x:c r="O67" s="31" t="n">
        <x:f>IF(Z67&lt;&gt;"执行",N67,IF(C67=5,IF(N67=0,'循环设置'!$B$15,N67),MAX(0,N67-INDEX('动作配置'!$AB$5:$AB$28,E67)-L67*INDEX('动作配置'!$AB$5:$AB$28,INDEX('循环设置'!$F$5:$F$8,C67)))))</x:f>
        <x:v>0</x:v>
      </x:c>
      <x:c r="P67" s="31" t="n">
        <x:f>IF(AND(C67&lt;5,N67&gt;0,O67=0,Z67="执行"),1,0)</x:f>
        <x:v>0</x:v>
      </x:c>
      <x:c r="Q67" s="31" t="n">
        <x:f>X66</x:f>
        <x:v>889219.3978758336</x:v>
      </x:c>
      <x:c r="R67" s="31" t="n">
        <x:f>IF(OR(Z67&lt;&gt;"执行",C67=5),0,IF(OR(INDEX('动作配置'!$G$5:$G$28,E67)="治疗",INDEX('动作配置'!$G$5:$G$28,E67)="护盾",INDEX('动作配置'!$G$5:$G$28,E67)="无伤害"),0,INDEX('动作配置'!$X$5:$X$28,E67)*IF(OR(INDEX('动作配置'!$G$5:$G$28,E67)="真实伤害",N67=0),1,0.9)))</x:f>
        <x:v>0</x:v>
      </x:c>
      <x:c r="S67" s="31" t="n">
        <x:f>IF(OR(Z67&lt;&gt;"执行",C67=5,L67=0),0,IF(OR(INDEX('动作配置'!$G$5:$G$28,INDEX('循环设置'!$F$5:$F$8,C67))="治疗",INDEX('动作配置'!$G$5:$G$28,INDEX('循环设置'!$F$5:$F$8,C67))="护盾",INDEX('动作配置'!$G$5:$G$28,INDEX('循环设置'!$F$5:$F$8,C67))="无伤害"),0,INDEX('动作配置'!$X$5:$X$28,INDEX('循环设置'!$F$5:$F$8,C67))*IF(OR(INDEX('动作配置'!$G$5:$G$28,INDEX('循环设置'!$F$5:$F$8,C67))="真实伤害",N67=0),1,0.9)))</x:f>
        <x:v>0</x:v>
      </x:c>
      <x:c r="T67" s="31" t="n">
        <x:f>IF(P67=1,INDEX($AO$5:$AR$5,1,C67),0)</x:f>
        <x:v>0</x:v>
      </x:c>
      <x:c r="U67" s="31" t="n">
        <x:f>IF(OR(Z67&lt;&gt;"执行",C67=5,N67&gt;0),0,INDEX('队伍面板'!$B$77:$E$77,1,C67)/10*(INDEX('动作配置'!$AB$5:$AB$28,E67)+L67*INDEX('动作配置'!$AB$5:$AB$28,INDEX('循环设置'!$F$5:$F$8,C67)))*(1+INDEX('队伍面板'!$B$69:$E$69,1,C67))*INDEX('队伍面板'!$B$54:$E$54,1,C67)*(1+INDEX('队伍面板'!$B$52:$E$52,1,C67))*(1+INDEX('队伍面板'!$B$53:$E$53,1,C67))*(INDEX('队伍面板'!$B$8:$E$8,1,C67)+20)/((INDEX('队伍面板'!$B$8:$E$8,1,C67)+20)+('循环设置'!$B$12+20)*MAX(0,1-INDEX('队伍面板'!$B$48:$E$48,1,C67)-INDEX('队伍面板'!$B$49:$E$49,1,C67)))*(1-MIN(0.9,MAX(-1,'循环设置'!$B$13-INDEX('队伍面板'!$B$50:$E$50,1,C67))))*(1+INDEX('队伍面板'!$B$51:$E$51,1,C67))*(1+INDEX('队伍面板'!$B$58:$E$58,1,C67))*(1-'循环设置'!$B$36))</x:f>
        <x:v>0</x:v>
      </x:c>
      <x:c r="V67" s="31" t="n">
        <x:f>IF(OR(Z67&lt;&gt;"执行",C67=5),0,(R67+S67+T67+U67)*INDEX('队伍面板'!$B$59:$E$59,1,C67))</x:f>
        <x:v>0</x:v>
      </x:c>
      <x:c r="W67" s="31" t="n">
        <x:f>SUM(R67:V67)</x:f>
        <x:v>0</x:v>
      </x:c>
      <x:c r="X67" s="31" t="n">
        <x:f>MAX(0,Q67-W67)</x:f>
        <x:v>889219.3978758336</x:v>
      </x:c>
      <x:c r="Y67" s="31" t="n">
        <x:f>Y66+W67</x:f>
        <x:v>110780.60212416647</x:v>
      </x:c>
      <x:c r="Z67" s="23" t="str">
        <x:f>IF(B67&gt;'循环设置'!$B$18,"超出窗口",IF(Q67&lt;=0,"敌人已击败","执行"))</x:f>
        <x:v>超出窗口</x:v>
      </x:c>
      <x:c r="AA67" s="23" t="n">
        <x:f>AA66+IF($C66=1,10000/'队伍面板'!B66,0)</x:f>
        <x:v>905.6221020092734</x:v>
      </x:c>
      <x:c r="AB67" s="23" t="n">
        <x:f>AB66+IF($C66=2,10000/'队伍面板'!C66,0)</x:f>
        <x:v>896.9069523101758</x:v>
      </x:c>
      <x:c r="AC67" s="23" t="n">
        <x:f>AC66+IF($C66=3,10000/'队伍面板'!D66,0)</x:f>
        <x:v>929.4140973530285</x:v>
      </x:c>
      <x:c r="AD67" s="23" t="n">
        <x:f>AD66+IF($C66=4,10000/'队伍面板'!E66,0)</x:f>
        <x:v>890.8572592140092</x:v>
      </x:c>
      <x:c r="AE67" s="23" t="n">
        <x:f>AE66+IF($C66=5,10000/'循环设置'!$B$17,0)</x:f>
        <x:v>900</x:v>
      </x:c>
      <x:c r="AF67" s="23" t="n">
        <x:f>IF(C66=1,M66,AF66)</x:f>
        <x:v>55</x:v>
      </x:c>
      <x:c r="AG67" s="23" t="n">
        <x:f>IF(C66=2,M66,AG66)</x:f>
        <x:v>5</x:v>
      </x:c>
      <x:c r="AH67" s="23" t="n">
        <x:f>IF(C66=3,M66,AH66)</x:f>
        <x:v>25</x:v>
      </x:c>
      <x:c r="AI67" s="23" t="n">
        <x:f>IF(C66=4,M66,AI66)</x:f>
        <x:v>5</x:v>
      </x:c>
      <x:c r="AJ67" s="23" t="n">
        <x:f>AJ66+IF(C66=1,1,0)</x:f>
        <x:v>14</x:v>
      </x:c>
      <x:c r="AK67" s="23" t="n">
        <x:f>AK66+IF(C66=2,1,0)</x:f>
        <x:v>13</x:v>
      </x:c>
      <x:c r="AL67" s="23" t="n">
        <x:f>AL66+IF(C66=3,1,0)</x:f>
        <x:v>14</x:v>
      </x:c>
      <x:c r="AM67" s="23" t="n">
        <x:f>AM66+IF(C66=4,1,0)</x:f>
        <x:v>13</x:v>
      </x:c>
      <x:c r="AN67" s="23" t="n">
        <x:f>AN66+IF(C66=5,1,0)</x:f>
        <x:v>8</x:v>
      </x:c>
      <x:c r="AO67" s="23"/>
      <x:c r="AP67" s="23"/>
      <x:c r="AQ67" s="23"/>
      <x:c r="AR67" s="23"/>
    </x:row>
    <x:row r="68">
      <x:c r="A68" s="23" t="n">
        <x:v>64</x:v>
      </x:c>
      <x:c r="B68" s="33" t="n">
        <x:f>MIN(AA68:AE68)</x:f>
        <x:v>896.9069523101758</x:v>
      </x:c>
      <x:c r="C68" s="23" t="n">
        <x:f>MATCH(B68,AA68:AE68,0)</x:f>
        <x:v>2</x:v>
      </x:c>
      <x:c r="D68" s="23" t="str">
        <x:f>IF(C68=5,"敌人",INDEX('队伍面板'!$B$7:$E$7,1,C68))</x:f>
        <x:v>三月七（存护）</x:v>
      </x:c>
      <x:c r="E68" s="23" t="n">
        <x:f>IF(C68=5,0,IF(H68+INDEX('动作配置'!$O$5:$O$28,INDEX('循环设置'!$B$5:$D$8,C68,F68))&lt;0,INDEX('循环设置'!$E$5:$E$8,C68),INDEX('循环设置'!$B$5:$D$8,C68,F68)))</x:f>
        <x:v>7</x:v>
      </x:c>
      <x:c r="F68" s="23" t="n">
        <x:f>IF(C68=5,0,MOD(INDEX(AJ68:AM68,1,C68),3)+1)</x:f>
        <x:v>2</x:v>
      </x:c>
      <x:c r="G68" s="23" t="n">
        <x:f>IF(C68=5,"敌方回合",INDEX('动作配置'!$D$5:$D$28,E68))</x:f>
        <x:v>100101</x:v>
      </x:c>
      <x:c r="H68" s="23" t="n">
        <x:f>I67</x:f>
        <x:v>5</x:v>
      </x:c>
      <x:c r="I68" s="23" t="n">
        <x:f>IF(Z68&lt;&gt;"执行",H68,MIN('循环设置'!$B$20,H68+IF(C68=5,0,INDEX('动作配置'!$O$5:$O$28,E68)+L68*INDEX('动作配置'!$O$5:$O$28,INDEX('循环设置'!$F$5:$F$8,C68)))))</x:f>
        <x:v>5</x:v>
      </x:c>
      <x:c r="J68" s="31" t="n">
        <x:f>IF(C68=5,0,INDEX(AF68:AI68,1,C68))</x:f>
        <x:v>5</x:v>
      </x:c>
      <x:c r="K68" s="31" t="n">
        <x:f>IF(C68=5,0,MIN(INDEX('队伍面板'!$B$20:$E$20,1,C68),J68+INDEX('动作配置'!$N$5:$N$28,E68)*INDEX('队伍面板'!$B$72:$E$72,1,C68)))</x:f>
        <x:v>25</x:v>
      </x:c>
      <x:c r="L68" s="31" t="n">
        <x:f>IF(C68=5,0,IF(K68&gt;=INDEX('队伍面板'!$B$20:$E$20,1,C68),1,0))</x:f>
        <x:v>0</x:v>
      </x:c>
      <x:c r="M68" s="31" t="n">
        <x:f>IF(C68=5,0,IF(L68=1,INDEX('动作配置'!$N$5:$N$28,INDEX('循环设置'!$F$5:$F$8,C68))*INDEX('队伍面板'!$B$72:$E$72,1,C68),K68))</x:f>
        <x:v>25</x:v>
      </x:c>
      <x:c r="N68" s="31" t="n">
        <x:f>O67</x:f>
        <x:v>0</x:v>
      </x:c>
      <x:c r="O68" s="31" t="n">
        <x:f>IF(Z68&lt;&gt;"执行",N68,IF(C68=5,IF(N68=0,'循环设置'!$B$15,N68),MAX(0,N68-INDEX('动作配置'!$AB$5:$AB$28,E68)-L68*INDEX('动作配置'!$AB$5:$AB$28,INDEX('循环设置'!$F$5:$F$8,C68)))))</x:f>
        <x:v>0</x:v>
      </x:c>
      <x:c r="P68" s="31" t="n">
        <x:f>IF(AND(C68&lt;5,N68&gt;0,O68=0,Z68="执行"),1,0)</x:f>
        <x:v>0</x:v>
      </x:c>
      <x:c r="Q68" s="31" t="n">
        <x:f>X67</x:f>
        <x:v>889219.3978758336</x:v>
      </x:c>
      <x:c r="R68" s="31" t="n">
        <x:f>IF(OR(Z68&lt;&gt;"执行",C68=5),0,IF(OR(INDEX('动作配置'!$G$5:$G$28,E68)="治疗",INDEX('动作配置'!$G$5:$G$28,E68)="护盾",INDEX('动作配置'!$G$5:$G$28,E68)="无伤害"),0,INDEX('动作配置'!$X$5:$X$28,E68)*IF(OR(INDEX('动作配置'!$G$5:$G$28,E68)="真实伤害",N68=0),1,0.9)))</x:f>
        <x:v>0</x:v>
      </x:c>
      <x:c r="S68" s="31" t="n">
        <x:f>IF(OR(Z68&lt;&gt;"执行",C68=5,L68=0),0,IF(OR(INDEX('动作配置'!$G$5:$G$28,INDEX('循环设置'!$F$5:$F$8,C68))="治疗",INDEX('动作配置'!$G$5:$G$28,INDEX('循环设置'!$F$5:$F$8,C68))="护盾",INDEX('动作配置'!$G$5:$G$28,INDEX('循环设置'!$F$5:$F$8,C68))="无伤害"),0,INDEX('动作配置'!$X$5:$X$28,INDEX('循环设置'!$F$5:$F$8,C68))*IF(OR(INDEX('动作配置'!$G$5:$G$28,INDEX('循环设置'!$F$5:$F$8,C68))="真实伤害",N68=0),1,0.9)))</x:f>
        <x:v>0</x:v>
      </x:c>
      <x:c r="T68" s="31" t="n">
        <x:f>IF(P68=1,INDEX($AO$5:$AR$5,1,C68),0)</x:f>
        <x:v>0</x:v>
      </x:c>
      <x:c r="U68" s="31" t="n">
        <x:f>IF(OR(Z68&lt;&gt;"执行",C68=5,N68&gt;0),0,INDEX('队伍面板'!$B$77:$E$77,1,C68)/10*(INDEX('动作配置'!$AB$5:$AB$28,E68)+L68*INDEX('动作配置'!$AB$5:$AB$28,INDEX('循环设置'!$F$5:$F$8,C68)))*(1+INDEX('队伍面板'!$B$69:$E$69,1,C68))*INDEX('队伍面板'!$B$54:$E$54,1,C68)*(1+INDEX('队伍面板'!$B$52:$E$52,1,C68))*(1+INDEX('队伍面板'!$B$53:$E$53,1,C68))*(INDEX('队伍面板'!$B$8:$E$8,1,C68)+20)/((INDEX('队伍面板'!$B$8:$E$8,1,C68)+20)+('循环设置'!$B$12+20)*MAX(0,1-INDEX('队伍面板'!$B$48:$E$48,1,C68)-INDEX('队伍面板'!$B$49:$E$49,1,C68)))*(1-MIN(0.9,MAX(-1,'循环设置'!$B$13-INDEX('队伍面板'!$B$50:$E$50,1,C68))))*(1+INDEX('队伍面板'!$B$51:$E$51,1,C68))*(1+INDEX('队伍面板'!$B$58:$E$58,1,C68))*(1-'循环设置'!$B$36))</x:f>
        <x:v>0</x:v>
      </x:c>
      <x:c r="V68" s="31" t="n">
        <x:f>IF(OR(Z68&lt;&gt;"执行",C68=5),0,(R68+S68+T68+U68)*INDEX('队伍面板'!$B$59:$E$59,1,C68))</x:f>
        <x:v>0</x:v>
      </x:c>
      <x:c r="W68" s="31" t="n">
        <x:f>SUM(R68:V68)</x:f>
        <x:v>0</x:v>
      </x:c>
      <x:c r="X68" s="31" t="n">
        <x:f>MAX(0,Q68-W68)</x:f>
        <x:v>889219.3978758336</x:v>
      </x:c>
      <x:c r="Y68" s="31" t="n">
        <x:f>Y67+W68</x:f>
        <x:v>110780.60212416647</x:v>
      </x:c>
      <x:c r="Z68" s="23" t="str">
        <x:f>IF(B68&gt;'循环设置'!$B$18,"超出窗口",IF(Q68&lt;=0,"敌人已击败","执行"))</x:f>
        <x:v>超出窗口</x:v>
      </x:c>
      <x:c r="AA68" s="23" t="n">
        <x:f>AA67+IF($C67=1,10000/'队伍面板'!B66,0)</x:f>
        <x:v>905.6221020092734</x:v>
      </x:c>
      <x:c r="AB68" s="23" t="n">
        <x:f>AB67+IF($C67=2,10000/'队伍面板'!C66,0)</x:f>
        <x:v>896.9069523101758</x:v>
      </x:c>
      <x:c r="AC68" s="23" t="n">
        <x:f>AC67+IF($C67=3,10000/'队伍面板'!D66,0)</x:f>
        <x:v>929.4140973530285</x:v>
      </x:c>
      <x:c r="AD68" s="23" t="n">
        <x:f>AD67+IF($C67=4,10000/'队伍面板'!E66,0)</x:f>
        <x:v>954.4899205864384</x:v>
      </x:c>
      <x:c r="AE68" s="23" t="n">
        <x:f>AE67+IF($C67=5,10000/'循环设置'!$B$17,0)</x:f>
        <x:v>900</x:v>
      </x:c>
      <x:c r="AF68" s="23" t="n">
        <x:f>IF(C67=1,M67,AF67)</x:f>
        <x:v>55</x:v>
      </x:c>
      <x:c r="AG68" s="23" t="n">
        <x:f>IF(C67=2,M67,AG67)</x:f>
        <x:v>5</x:v>
      </x:c>
      <x:c r="AH68" s="23" t="n">
        <x:f>IF(C67=3,M67,AH67)</x:f>
        <x:v>25</x:v>
      </x:c>
      <x:c r="AI68" s="23" t="n">
        <x:f>IF(C67=4,M67,AI67)</x:f>
        <x:v>25</x:v>
      </x:c>
      <x:c r="AJ68" s="23" t="n">
        <x:f>AJ67+IF(C67=1,1,0)</x:f>
        <x:v>14</x:v>
      </x:c>
      <x:c r="AK68" s="23" t="n">
        <x:f>AK67+IF(C67=2,1,0)</x:f>
        <x:v>13</x:v>
      </x:c>
      <x:c r="AL68" s="23" t="n">
        <x:f>AL67+IF(C67=3,1,0)</x:f>
        <x:v>14</x:v>
      </x:c>
      <x:c r="AM68" s="23" t="n">
        <x:f>AM67+IF(C67=4,1,0)</x:f>
        <x:v>14</x:v>
      </x:c>
      <x:c r="AN68" s="23" t="n">
        <x:f>AN67+IF(C67=5,1,0)</x:f>
        <x:v>8</x:v>
      </x:c>
      <x:c r="AO68" s="23"/>
      <x:c r="AP68" s="23"/>
      <x:c r="AQ68" s="23"/>
      <x:c r="AR68" s="23"/>
    </x:row>
    <x:row r="69">
      <x:c r="A69" s="23" t="n">
        <x:v>65</x:v>
      </x:c>
      <x:c r="B69" s="33" t="n">
        <x:f>MIN(AA69:AE69)</x:f>
        <x:v>900</x:v>
      </x:c>
      <x:c r="C69" s="23" t="n">
        <x:f>MATCH(B69,AA69:AE69,0)</x:f>
        <x:v>5</x:v>
      </x:c>
      <x:c r="D69" s="23" t="str">
        <x:f>IF(C69=5,"敌人",INDEX('队伍面板'!$B$7:$E$7,1,C69))</x:f>
        <x:v>敌人</x:v>
      </x:c>
      <x:c r="E69" s="23" t="n">
        <x:f>IF(C69=5,0,IF(H69+INDEX('动作配置'!$O$5:$O$28,INDEX('循环设置'!$B$5:$D$8,C69,F69))&lt;0,INDEX('循环设置'!$E$5:$E$8,C69),INDEX('循环设置'!$B$5:$D$8,C69,F69)))</x:f>
        <x:v>0</x:v>
      </x:c>
      <x:c r="F69" s="23" t="n">
        <x:f>IF(C69=5,0,MOD(INDEX(AJ69:AM69,1,C69),3)+1)</x:f>
        <x:v>0</x:v>
      </x:c>
      <x:c r="G69" s="23" t="str">
        <x:f>IF(C69=5,"敌方回合",INDEX('动作配置'!$D$5:$D$28,E69))</x:f>
        <x:v>敌方回合</x:v>
      </x:c>
      <x:c r="H69" s="23" t="n">
        <x:f>I68</x:f>
        <x:v>5</x:v>
      </x:c>
      <x:c r="I69" s="23" t="n">
        <x:f>IF(Z69&lt;&gt;"执行",H69,MIN('循环设置'!$B$20,H69+IF(C69=5,0,INDEX('动作配置'!$O$5:$O$28,E69)+L69*INDEX('动作配置'!$O$5:$O$28,INDEX('循环设置'!$F$5:$F$8,C69)))))</x:f>
        <x:v>5</x:v>
      </x:c>
      <x:c r="J69" s="31" t="n">
        <x:f>IF(C69=5,0,INDEX(AF69:AI69,1,C69))</x:f>
        <x:v>0</x:v>
      </x:c>
      <x:c r="K69" s="31" t="n">
        <x:f>IF(C69=5,0,MIN(INDEX('队伍面板'!$B$20:$E$20,1,C69),J69+INDEX('动作配置'!$N$5:$N$28,E69)*INDEX('队伍面板'!$B$72:$E$72,1,C69)))</x:f>
        <x:v>0</x:v>
      </x:c>
      <x:c r="L69" s="31" t="n">
        <x:f>IF(C69=5,0,IF(K69&gt;=INDEX('队伍面板'!$B$20:$E$20,1,C69),1,0))</x:f>
        <x:v>0</x:v>
      </x:c>
      <x:c r="M69" s="31" t="n">
        <x:f>IF(C69=5,0,IF(L69=1,INDEX('动作配置'!$N$5:$N$28,INDEX('循环设置'!$F$5:$F$8,C69))*INDEX('队伍面板'!$B$72:$E$72,1,C69),K69))</x:f>
        <x:v>0</x:v>
      </x:c>
      <x:c r="N69" s="31" t="n">
        <x:f>O68</x:f>
        <x:v>0</x:v>
      </x:c>
      <x:c r="O69" s="31" t="n">
        <x:f>IF(Z69&lt;&gt;"执行",N69,IF(C69=5,IF(N69=0,'循环设置'!$B$15,N69),MAX(0,N69-INDEX('动作配置'!$AB$5:$AB$28,E69)-L69*INDEX('动作配置'!$AB$5:$AB$28,INDEX('循环设置'!$F$5:$F$8,C69)))))</x:f>
        <x:v>0</x:v>
      </x:c>
      <x:c r="P69" s="31" t="n">
        <x:f>IF(AND(C69&lt;5,N69&gt;0,O69=0,Z69="执行"),1,0)</x:f>
        <x:v>0</x:v>
      </x:c>
      <x:c r="Q69" s="31" t="n">
        <x:f>X68</x:f>
        <x:v>889219.3978758336</x:v>
      </x:c>
      <x:c r="R69" s="31" t="n">
        <x:f>IF(OR(Z69&lt;&gt;"执行",C69=5),0,IF(OR(INDEX('动作配置'!$G$5:$G$28,E69)="治疗",INDEX('动作配置'!$G$5:$G$28,E69)="护盾",INDEX('动作配置'!$G$5:$G$28,E69)="无伤害"),0,INDEX('动作配置'!$X$5:$X$28,E69)*IF(OR(INDEX('动作配置'!$G$5:$G$28,E69)="真实伤害",N69=0),1,0.9)))</x:f>
        <x:v>0</x:v>
      </x:c>
      <x:c r="S69" s="31" t="n">
        <x:f>IF(OR(Z69&lt;&gt;"执行",C69=5,L69=0),0,IF(OR(INDEX('动作配置'!$G$5:$G$28,INDEX('循环设置'!$F$5:$F$8,C69))="治疗",INDEX('动作配置'!$G$5:$G$28,INDEX('循环设置'!$F$5:$F$8,C69))="护盾",INDEX('动作配置'!$G$5:$G$28,INDEX('循环设置'!$F$5:$F$8,C69))="无伤害"),0,INDEX('动作配置'!$X$5:$X$28,INDEX('循环设置'!$F$5:$F$8,C69))*IF(OR(INDEX('动作配置'!$G$5:$G$28,INDEX('循环设置'!$F$5:$F$8,C69))="真实伤害",N69=0),1,0.9)))</x:f>
        <x:v>0</x:v>
      </x:c>
      <x:c r="T69" s="31" t="n">
        <x:f>IF(P69=1,INDEX($AO$5:$AR$5,1,C69),0)</x:f>
        <x:v>0</x:v>
      </x:c>
      <x:c r="U69" s="31" t="n">
        <x:f>IF(OR(Z69&lt;&gt;"执行",C69=5,N69&gt;0),0,INDEX('队伍面板'!$B$77:$E$77,1,C69)/10*(INDEX('动作配置'!$AB$5:$AB$28,E69)+L69*INDEX('动作配置'!$AB$5:$AB$28,INDEX('循环设置'!$F$5:$F$8,C69)))*(1+INDEX('队伍面板'!$B$69:$E$69,1,C69))*INDEX('队伍面板'!$B$54:$E$54,1,C69)*(1+INDEX('队伍面板'!$B$52:$E$52,1,C69))*(1+INDEX('队伍面板'!$B$53:$E$53,1,C69))*(INDEX('队伍面板'!$B$8:$E$8,1,C69)+20)/((INDEX('队伍面板'!$B$8:$E$8,1,C69)+20)+('循环设置'!$B$12+20)*MAX(0,1-INDEX('队伍面板'!$B$48:$E$48,1,C69)-INDEX('队伍面板'!$B$49:$E$49,1,C69)))*(1-MIN(0.9,MAX(-1,'循环设置'!$B$13-INDEX('队伍面板'!$B$50:$E$50,1,C69))))*(1+INDEX('队伍面板'!$B$51:$E$51,1,C69))*(1+INDEX('队伍面板'!$B$58:$E$58,1,C69))*(1-'循环设置'!$B$36))</x:f>
        <x:v>0</x:v>
      </x:c>
      <x:c r="V69" s="31" t="n">
        <x:f>IF(OR(Z69&lt;&gt;"执行",C69=5),0,(R69+S69+T69+U69)*INDEX('队伍面板'!$B$59:$E$59,1,C69))</x:f>
        <x:v>0</x:v>
      </x:c>
      <x:c r="W69" s="31" t="n">
        <x:f>SUM(R69:V69)</x:f>
        <x:v>0</x:v>
      </x:c>
      <x:c r="X69" s="31" t="n">
        <x:f>MAX(0,Q69-W69)</x:f>
        <x:v>889219.3978758336</x:v>
      </x:c>
      <x:c r="Y69" s="31" t="n">
        <x:f>Y68+W69</x:f>
        <x:v>110780.60212416647</x:v>
      </x:c>
      <x:c r="Z69" s="23" t="str">
        <x:f>IF(B69&gt;'循环设置'!$B$18,"超出窗口",IF(Q69&lt;=0,"敌人已击败","执行"))</x:f>
        <x:v>超出窗口</x:v>
      </x:c>
      <x:c r="AA69" s="23" t="n">
        <x:f>AA68+IF($C68=1,10000/'队伍面板'!B66,0)</x:f>
        <x:v>905.6221020092734</x:v>
      </x:c>
      <x:c r="AB69" s="23" t="n">
        <x:f>AB68+IF($C68=2,10000/'队伍面板'!C66,0)</x:f>
        <x:v>960.9717346180455</x:v>
      </x:c>
      <x:c r="AC69" s="23" t="n">
        <x:f>AC68+IF($C68=3,10000/'队伍面板'!D66,0)</x:f>
        <x:v>929.4140973530285</x:v>
      </x:c>
      <x:c r="AD69" s="23" t="n">
        <x:f>AD68+IF($C68=4,10000/'队伍面板'!E66,0)</x:f>
        <x:v>954.4899205864384</x:v>
      </x:c>
      <x:c r="AE69" s="23" t="n">
        <x:f>AE68+IF($C68=5,10000/'循环设置'!$B$17,0)</x:f>
        <x:v>900</x:v>
      </x:c>
      <x:c r="AF69" s="23" t="n">
        <x:f>IF(C68=1,M68,AF68)</x:f>
        <x:v>55</x:v>
      </x:c>
      <x:c r="AG69" s="23" t="n">
        <x:f>IF(C68=2,M68,AG68)</x:f>
        <x:v>25</x:v>
      </x:c>
      <x:c r="AH69" s="23" t="n">
        <x:f>IF(C68=3,M68,AH68)</x:f>
        <x:v>25</x:v>
      </x:c>
      <x:c r="AI69" s="23" t="n">
        <x:f>IF(C68=4,M68,AI68)</x:f>
        <x:v>25</x:v>
      </x:c>
      <x:c r="AJ69" s="23" t="n">
        <x:f>AJ68+IF(C68=1,1,0)</x:f>
        <x:v>14</x:v>
      </x:c>
      <x:c r="AK69" s="23" t="n">
        <x:f>AK68+IF(C68=2,1,0)</x:f>
        <x:v>14</x:v>
      </x:c>
      <x:c r="AL69" s="23" t="n">
        <x:f>AL68+IF(C68=3,1,0)</x:f>
        <x:v>14</x:v>
      </x:c>
      <x:c r="AM69" s="23" t="n">
        <x:f>AM68+IF(C68=4,1,0)</x:f>
        <x:v>14</x:v>
      </x:c>
      <x:c r="AN69" s="23" t="n">
        <x:f>AN68+IF(C68=5,1,0)</x:f>
        <x:v>8</x:v>
      </x:c>
      <x:c r="AO69" s="23"/>
      <x:c r="AP69" s="23"/>
      <x:c r="AQ69" s="23"/>
      <x:c r="AR69" s="23"/>
    </x:row>
    <x:row r="70">
      <x:c r="A70" s="23" t="n">
        <x:v>66</x:v>
      </x:c>
      <x:c r="B70" s="33" t="n">
        <x:f>MIN(AA70:AE70)</x:f>
        <x:v>905.6221020092734</x:v>
      </x:c>
      <x:c r="C70" s="23" t="n">
        <x:f>MATCH(B70,AA70:AE70,0)</x:f>
        <x:v>1</x:v>
      </x:c>
      <x:c r="D70" s="23" t="str">
        <x:f>IF(C70=5,"敌人",INDEX('队伍面板'!$B$7:$E$7,1,C70))</x:f>
        <x:v>丹恒</x:v>
      </x:c>
      <x:c r="E70" s="23" t="n">
        <x:f>IF(C70=5,0,IF(H70+INDEX('动作配置'!$O$5:$O$28,INDEX('循环设置'!$B$5:$D$8,C70,F70))&lt;0,INDEX('循环设置'!$E$5:$E$8,C70),INDEX('循环设置'!$B$5:$D$8,C70,F70)))</x:f>
        <x:v>1</x:v>
      </x:c>
      <x:c r="F70" s="23" t="n">
        <x:f>IF(C70=5,0,MOD(INDEX(AJ70:AM70,1,C70),3)+1)</x:f>
        <x:v>3</x:v>
      </x:c>
      <x:c r="G70" s="23" t="n">
        <x:f>IF(C70=5,"敌方回合",INDEX('动作配置'!$D$5:$D$28,E70))</x:f>
        <x:v>100201</x:v>
      </x:c>
      <x:c r="H70" s="23" t="n">
        <x:f>I69</x:f>
        <x:v>5</x:v>
      </x:c>
      <x:c r="I70" s="23" t="n">
        <x:f>IF(Z70&lt;&gt;"执行",H70,MIN('循环设置'!$B$20,H70+IF(C70=5,0,INDEX('动作配置'!$O$5:$O$28,E70)+L70*INDEX('动作配置'!$O$5:$O$28,INDEX('循环设置'!$F$5:$F$8,C70)))))</x:f>
        <x:v>5</x:v>
      </x:c>
      <x:c r="J70" s="31" t="n">
        <x:f>IF(C70=5,0,INDEX(AF70:AI70,1,C70))</x:f>
        <x:v>55</x:v>
      </x:c>
      <x:c r="K70" s="31" t="n">
        <x:f>IF(C70=5,0,MIN(INDEX('队伍面板'!$B$20:$E$20,1,C70),J70+INDEX('动作配置'!$N$5:$N$28,E70)*INDEX('队伍面板'!$B$72:$E$72,1,C70)))</x:f>
        <x:v>75</x:v>
      </x:c>
      <x:c r="L70" s="31" t="n">
        <x:f>IF(C70=5,0,IF(K70&gt;=INDEX('队伍面板'!$B$20:$E$20,1,C70),1,0))</x:f>
        <x:v>0</x:v>
      </x:c>
      <x:c r="M70" s="31" t="n">
        <x:f>IF(C70=5,0,IF(L70=1,INDEX('动作配置'!$N$5:$N$28,INDEX('循环设置'!$F$5:$F$8,C70))*INDEX('队伍面板'!$B$72:$E$72,1,C70),K70))</x:f>
        <x:v>75</x:v>
      </x:c>
      <x:c r="N70" s="31" t="n">
        <x:f>O69</x:f>
        <x:v>0</x:v>
      </x:c>
      <x:c r="O70" s="31" t="n">
        <x:f>IF(Z70&lt;&gt;"执行",N70,IF(C70=5,IF(N70=0,'循环设置'!$B$15,N70),MAX(0,N70-INDEX('动作配置'!$AB$5:$AB$28,E70)-L70*INDEX('动作配置'!$AB$5:$AB$28,INDEX('循环设置'!$F$5:$F$8,C70)))))</x:f>
        <x:v>0</x:v>
      </x:c>
      <x:c r="P70" s="31" t="n">
        <x:f>IF(AND(C70&lt;5,N70&gt;0,O70=0,Z70="执行"),1,0)</x:f>
        <x:v>0</x:v>
      </x:c>
      <x:c r="Q70" s="31" t="n">
        <x:f>X69</x:f>
        <x:v>889219.3978758336</x:v>
      </x:c>
      <x:c r="R70" s="31" t="n">
        <x:f>IF(OR(Z70&lt;&gt;"执行",C70=5),0,IF(OR(INDEX('动作配置'!$G$5:$G$28,E70)="治疗",INDEX('动作配置'!$G$5:$G$28,E70)="护盾",INDEX('动作配置'!$G$5:$G$28,E70)="无伤害"),0,INDEX('动作配置'!$X$5:$X$28,E70)*IF(OR(INDEX('动作配置'!$G$5:$G$28,E70)="真实伤害",N70=0),1,0.9)))</x:f>
        <x:v>0</x:v>
      </x:c>
      <x:c r="S70" s="31" t="n">
        <x:f>IF(OR(Z70&lt;&gt;"执行",C70=5,L70=0),0,IF(OR(INDEX('动作配置'!$G$5:$G$28,INDEX('循环设置'!$F$5:$F$8,C70))="治疗",INDEX('动作配置'!$G$5:$G$28,INDEX('循环设置'!$F$5:$F$8,C70))="护盾",INDEX('动作配置'!$G$5:$G$28,INDEX('循环设置'!$F$5:$F$8,C70))="无伤害"),0,INDEX('动作配置'!$X$5:$X$28,INDEX('循环设置'!$F$5:$F$8,C70))*IF(OR(INDEX('动作配置'!$G$5:$G$28,INDEX('循环设置'!$F$5:$F$8,C70))="真实伤害",N70=0),1,0.9)))</x:f>
        <x:v>0</x:v>
      </x:c>
      <x:c r="T70" s="31" t="n">
        <x:f>IF(P70=1,INDEX($AO$5:$AR$5,1,C70),0)</x:f>
        <x:v>0</x:v>
      </x:c>
      <x:c r="U70" s="31" t="n">
        <x:f>IF(OR(Z70&lt;&gt;"执行",C70=5,N70&gt;0),0,INDEX('队伍面板'!$B$77:$E$77,1,C70)/10*(INDEX('动作配置'!$AB$5:$AB$28,E70)+L70*INDEX('动作配置'!$AB$5:$AB$28,INDEX('循环设置'!$F$5:$F$8,C70)))*(1+INDEX('队伍面板'!$B$69:$E$69,1,C70))*INDEX('队伍面板'!$B$54:$E$54,1,C70)*(1+INDEX('队伍面板'!$B$52:$E$52,1,C70))*(1+INDEX('队伍面板'!$B$53:$E$53,1,C70))*(INDEX('队伍面板'!$B$8:$E$8,1,C70)+20)/((INDEX('队伍面板'!$B$8:$E$8,1,C70)+20)+('循环设置'!$B$12+20)*MAX(0,1-INDEX('队伍面板'!$B$48:$E$48,1,C70)-INDEX('队伍面板'!$B$49:$E$49,1,C70)))*(1-MIN(0.9,MAX(-1,'循环设置'!$B$13-INDEX('队伍面板'!$B$50:$E$50,1,C70))))*(1+INDEX('队伍面板'!$B$51:$E$51,1,C70))*(1+INDEX('队伍面板'!$B$58:$E$58,1,C70))*(1-'循环设置'!$B$36))</x:f>
        <x:v>0</x:v>
      </x:c>
      <x:c r="V70" s="31" t="n">
        <x:f>IF(OR(Z70&lt;&gt;"执行",C70=5),0,(R70+S70+T70+U70)*INDEX('队伍面板'!$B$59:$E$59,1,C70))</x:f>
        <x:v>0</x:v>
      </x:c>
      <x:c r="W70" s="31" t="n">
        <x:f>SUM(R70:V70)</x:f>
        <x:v>0</x:v>
      </x:c>
      <x:c r="X70" s="31" t="n">
        <x:f>MAX(0,Q70-W70)</x:f>
        <x:v>889219.3978758336</x:v>
      </x:c>
      <x:c r="Y70" s="31" t="n">
        <x:f>Y69+W70</x:f>
        <x:v>110780.60212416647</x:v>
      </x:c>
      <x:c r="Z70" s="23" t="str">
        <x:f>IF(B70&gt;'循环设置'!$B$18,"超出窗口",IF(Q70&lt;=0,"敌人已击败","执行"))</x:f>
        <x:v>超出窗口</x:v>
      </x:c>
      <x:c r="AA70" s="23" t="n">
        <x:f>AA69+IF($C69=1,10000/'队伍面板'!B66,0)</x:f>
        <x:v>905.6221020092734</x:v>
      </x:c>
      <x:c r="AB70" s="23" t="n">
        <x:f>AB69+IF($C69=2,10000/'队伍面板'!C66,0)</x:f>
        <x:v>960.9717346180455</x:v>
      </x:c>
      <x:c r="AC70" s="23" t="n">
        <x:f>AC69+IF($C69=3,10000/'队伍面板'!D66,0)</x:f>
        <x:v>929.4140973530285</x:v>
      </x:c>
      <x:c r="AD70" s="23" t="n">
        <x:f>AD69+IF($C69=4,10000/'队伍面板'!E66,0)</x:f>
        <x:v>954.4899205864384</x:v>
      </x:c>
      <x:c r="AE70" s="23" t="n">
        <x:f>AE69+IF($C69=5,10000/'循环设置'!$B$17,0)</x:f>
        <x:v>1000</x:v>
      </x:c>
      <x:c r="AF70" s="23" t="n">
        <x:f>IF(C69=1,M69,AF69)</x:f>
        <x:v>55</x:v>
      </x:c>
      <x:c r="AG70" s="23" t="n">
        <x:f>IF(C69=2,M69,AG69)</x:f>
        <x:v>25</x:v>
      </x:c>
      <x:c r="AH70" s="23" t="n">
        <x:f>IF(C69=3,M69,AH69)</x:f>
        <x:v>25</x:v>
      </x:c>
      <x:c r="AI70" s="23" t="n">
        <x:f>IF(C69=4,M69,AI69)</x:f>
        <x:v>25</x:v>
      </x:c>
      <x:c r="AJ70" s="23" t="n">
        <x:f>AJ69+IF(C69=1,1,0)</x:f>
        <x:v>14</x:v>
      </x:c>
      <x:c r="AK70" s="23" t="n">
        <x:f>AK69+IF(C69=2,1,0)</x:f>
        <x:v>14</x:v>
      </x:c>
      <x:c r="AL70" s="23" t="n">
        <x:f>AL69+IF(C69=3,1,0)</x:f>
        <x:v>14</x:v>
      </x:c>
      <x:c r="AM70" s="23" t="n">
        <x:f>AM69+IF(C69=4,1,0)</x:f>
        <x:v>14</x:v>
      </x:c>
      <x:c r="AN70" s="23" t="n">
        <x:f>AN69+IF(C69=5,1,0)</x:f>
        <x:v>9</x:v>
      </x:c>
      <x:c r="AO70" s="23"/>
      <x:c r="AP70" s="23"/>
      <x:c r="AQ70" s="23"/>
      <x:c r="AR70" s="23"/>
    </x:row>
    <x:row r="71">
      <x:c r="A71" s="23" t="n">
        <x:v>67</x:v>
      </x:c>
      <x:c r="B71" s="33" t="n">
        <x:f>MIN(AA71:AE71)</x:f>
        <x:v>929.4140973530285</x:v>
      </x:c>
      <x:c r="C71" s="23" t="n">
        <x:f>MATCH(B71,AA71:AE71,0)</x:f>
        <x:v>3</x:v>
      </x:c>
      <x:c r="D71" s="23" t="str">
        <x:f>IF(C71=5,"敌人",INDEX('队伍面板'!$B$7:$E$7,1,C71))</x:f>
        <x:v>艾丝妲</x:v>
      </x:c>
      <x:c r="E71" s="23" t="n">
        <x:f>IF(C71=5,0,IF(H71+INDEX('动作配置'!$O$5:$O$28,INDEX('循环设置'!$B$5:$D$8,C71,F71))&lt;0,INDEX('循环设置'!$E$5:$E$8,C71),INDEX('循环设置'!$B$5:$D$8,C71,F71)))</x:f>
        <x:v>13</x:v>
      </x:c>
      <x:c r="F71" s="23" t="n">
        <x:f>IF(C71=5,0,MOD(INDEX(AJ71:AM71,1,C71),3)+1)</x:f>
        <x:v>3</x:v>
      </x:c>
      <x:c r="G71" s="23" t="n">
        <x:f>IF(C71=5,"敌方回合",INDEX('动作配置'!$D$5:$D$28,E71))</x:f>
        <x:v>100901</x:v>
      </x:c>
      <x:c r="H71" s="23" t="n">
        <x:f>I70</x:f>
        <x:v>5</x:v>
      </x:c>
      <x:c r="I71" s="23" t="n">
        <x:f>IF(Z71&lt;&gt;"执行",H71,MIN('循环设置'!$B$20,H71+IF(C71=5,0,INDEX('动作配置'!$O$5:$O$28,E71)+L71*INDEX('动作配置'!$O$5:$O$28,INDEX('循环设置'!$F$5:$F$8,C71)))))</x:f>
        <x:v>5</x:v>
      </x:c>
      <x:c r="J71" s="31" t="n">
        <x:f>IF(C71=5,0,INDEX(AF71:AI71,1,C71))</x:f>
        <x:v>25</x:v>
      </x:c>
      <x:c r="K71" s="31" t="n">
        <x:f>IF(C71=5,0,MIN(INDEX('队伍面板'!$B$20:$E$20,1,C71),J71+INDEX('动作配置'!$N$5:$N$28,E71)*INDEX('队伍面板'!$B$72:$E$72,1,C71)))</x:f>
        <x:v>45</x:v>
      </x:c>
      <x:c r="L71" s="31" t="n">
        <x:f>IF(C71=5,0,IF(K71&gt;=INDEX('队伍面板'!$B$20:$E$20,1,C71),1,0))</x:f>
        <x:v>0</x:v>
      </x:c>
      <x:c r="M71" s="31" t="n">
        <x:f>IF(C71=5,0,IF(L71=1,INDEX('动作配置'!$N$5:$N$28,INDEX('循环设置'!$F$5:$F$8,C71))*INDEX('队伍面板'!$B$72:$E$72,1,C71),K71))</x:f>
        <x:v>45</x:v>
      </x:c>
      <x:c r="N71" s="31" t="n">
        <x:f>O70</x:f>
        <x:v>0</x:v>
      </x:c>
      <x:c r="O71" s="31" t="n">
        <x:f>IF(Z71&lt;&gt;"执行",N71,IF(C71=5,IF(N71=0,'循环设置'!$B$15,N71),MAX(0,N71-INDEX('动作配置'!$AB$5:$AB$28,E71)-L71*INDEX('动作配置'!$AB$5:$AB$28,INDEX('循环设置'!$F$5:$F$8,C71)))))</x:f>
        <x:v>0</x:v>
      </x:c>
      <x:c r="P71" s="31" t="n">
        <x:f>IF(AND(C71&lt;5,N71&gt;0,O71=0,Z71="执行"),1,0)</x:f>
        <x:v>0</x:v>
      </x:c>
      <x:c r="Q71" s="31" t="n">
        <x:f>X70</x:f>
        <x:v>889219.3978758336</x:v>
      </x:c>
      <x:c r="R71" s="31" t="n">
        <x:f>IF(OR(Z71&lt;&gt;"执行",C71=5),0,IF(OR(INDEX('动作配置'!$G$5:$G$28,E71)="治疗",INDEX('动作配置'!$G$5:$G$28,E71)="护盾",INDEX('动作配置'!$G$5:$G$28,E71)="无伤害"),0,INDEX('动作配置'!$X$5:$X$28,E71)*IF(OR(INDEX('动作配置'!$G$5:$G$28,E71)="真实伤害",N71=0),1,0.9)))</x:f>
        <x:v>0</x:v>
      </x:c>
      <x:c r="S71" s="31" t="n">
        <x:f>IF(OR(Z71&lt;&gt;"执行",C71=5,L71=0),0,IF(OR(INDEX('动作配置'!$G$5:$G$28,INDEX('循环设置'!$F$5:$F$8,C71))="治疗",INDEX('动作配置'!$G$5:$G$28,INDEX('循环设置'!$F$5:$F$8,C71))="护盾",INDEX('动作配置'!$G$5:$G$28,INDEX('循环设置'!$F$5:$F$8,C71))="无伤害"),0,INDEX('动作配置'!$X$5:$X$28,INDEX('循环设置'!$F$5:$F$8,C71))*IF(OR(INDEX('动作配置'!$G$5:$G$28,INDEX('循环设置'!$F$5:$F$8,C71))="真实伤害",N71=0),1,0.9)))</x:f>
        <x:v>0</x:v>
      </x:c>
      <x:c r="T71" s="31" t="n">
        <x:f>IF(P71=1,INDEX($AO$5:$AR$5,1,C71),0)</x:f>
        <x:v>0</x:v>
      </x:c>
      <x:c r="U71" s="31" t="n">
        <x:f>IF(OR(Z71&lt;&gt;"执行",C71=5,N71&gt;0),0,INDEX('队伍面板'!$B$77:$E$77,1,C71)/10*(INDEX('动作配置'!$AB$5:$AB$28,E71)+L71*INDEX('动作配置'!$AB$5:$AB$28,INDEX('循环设置'!$F$5:$F$8,C71)))*(1+INDEX('队伍面板'!$B$69:$E$69,1,C71))*INDEX('队伍面板'!$B$54:$E$54,1,C71)*(1+INDEX('队伍面板'!$B$52:$E$52,1,C71))*(1+INDEX('队伍面板'!$B$53:$E$53,1,C71))*(INDEX('队伍面板'!$B$8:$E$8,1,C71)+20)/((INDEX('队伍面板'!$B$8:$E$8,1,C71)+20)+('循环设置'!$B$12+20)*MAX(0,1-INDEX('队伍面板'!$B$48:$E$48,1,C71)-INDEX('队伍面板'!$B$49:$E$49,1,C71)))*(1-MIN(0.9,MAX(-1,'循环设置'!$B$13-INDEX('队伍面板'!$B$50:$E$50,1,C71))))*(1+INDEX('队伍面板'!$B$51:$E$51,1,C71))*(1+INDEX('队伍面板'!$B$58:$E$58,1,C71))*(1-'循环设置'!$B$36))</x:f>
        <x:v>0</x:v>
      </x:c>
      <x:c r="V71" s="31" t="n">
        <x:f>IF(OR(Z71&lt;&gt;"执行",C71=5),0,(R71+S71+T71+U71)*INDEX('队伍面板'!$B$59:$E$59,1,C71))</x:f>
        <x:v>0</x:v>
      </x:c>
      <x:c r="W71" s="31" t="n">
        <x:f>SUM(R71:V71)</x:f>
        <x:v>0</x:v>
      </x:c>
      <x:c r="X71" s="31" t="n">
        <x:f>MAX(0,Q71-W71)</x:f>
        <x:v>889219.3978758336</x:v>
      </x:c>
      <x:c r="Y71" s="31" t="n">
        <x:f>Y70+W71</x:f>
        <x:v>110780.60212416647</x:v>
      </x:c>
      <x:c r="Z71" s="23" t="str">
        <x:f>IF(B71&gt;'循环设置'!$B$18,"超出窗口",IF(Q71&lt;=0,"敌人已击败","执行"))</x:f>
        <x:v>超出窗口</x:v>
      </x:c>
      <x:c r="AA71" s="23" t="n">
        <x:f>AA70+IF($C70=1,10000/'队伍面板'!B66,0)</x:f>
        <x:v>965.9969088098916</x:v>
      </x:c>
      <x:c r="AB71" s="23" t="n">
        <x:f>AB70+IF($C70=2,10000/'队伍面板'!C66,0)</x:f>
        <x:v>960.9717346180455</x:v>
      </x:c>
      <x:c r="AC71" s="23" t="n">
        <x:f>AC70+IF($C70=3,10000/'队伍面板'!D66,0)</x:f>
        <x:v>929.4140973530285</x:v>
      </x:c>
      <x:c r="AD71" s="23" t="n">
        <x:f>AD70+IF($C70=4,10000/'队伍面板'!E66,0)</x:f>
        <x:v>954.4899205864384</x:v>
      </x:c>
      <x:c r="AE71" s="23" t="n">
        <x:f>AE70+IF($C70=5,10000/'循环设置'!$B$17,0)</x:f>
        <x:v>1000</x:v>
      </x:c>
      <x:c r="AF71" s="23" t="n">
        <x:f>IF(C70=1,M70,AF70)</x:f>
        <x:v>75</x:v>
      </x:c>
      <x:c r="AG71" s="23" t="n">
        <x:f>IF(C70=2,M70,AG70)</x:f>
        <x:v>25</x:v>
      </x:c>
      <x:c r="AH71" s="23" t="n">
        <x:f>IF(C70=3,M70,AH70)</x:f>
        <x:v>25</x:v>
      </x:c>
      <x:c r="AI71" s="23" t="n">
        <x:f>IF(C70=4,M70,AI70)</x:f>
        <x:v>25</x:v>
      </x:c>
      <x:c r="AJ71" s="23" t="n">
        <x:f>AJ70+IF(C70=1,1,0)</x:f>
        <x:v>15</x:v>
      </x:c>
      <x:c r="AK71" s="23" t="n">
        <x:f>AK70+IF(C70=2,1,0)</x:f>
        <x:v>14</x:v>
      </x:c>
      <x:c r="AL71" s="23" t="n">
        <x:f>AL70+IF(C70=3,1,0)</x:f>
        <x:v>14</x:v>
      </x:c>
      <x:c r="AM71" s="23" t="n">
        <x:f>AM70+IF(C70=4,1,0)</x:f>
        <x:v>14</x:v>
      </x:c>
      <x:c r="AN71" s="23" t="n">
        <x:f>AN70+IF(C70=5,1,0)</x:f>
        <x:v>9</x:v>
      </x:c>
      <x:c r="AO71" s="23"/>
      <x:c r="AP71" s="23"/>
      <x:c r="AQ71" s="23"/>
      <x:c r="AR71" s="23"/>
    </x:row>
    <x:row r="72">
      <x:c r="A72" s="23" t="n">
        <x:v>68</x:v>
      </x:c>
      <x:c r="B72" s="33" t="n">
        <x:f>MIN(AA72:AE72)</x:f>
        <x:v>954.4899205864384</x:v>
      </x:c>
      <x:c r="C72" s="23" t="n">
        <x:f>MATCH(B72,AA72:AE72,0)</x:f>
        <x:v>4</x:v>
      </x:c>
      <x:c r="D72" s="23" t="str">
        <x:f>IF(C72=5,"敌人",INDEX('队伍面板'!$B$7:$E$7,1,C72))</x:f>
        <x:v>阿兰</x:v>
      </x:c>
      <x:c r="E72" s="23" t="n">
        <x:f>IF(C72=5,0,IF(H72+INDEX('动作配置'!$O$5:$O$28,INDEX('循环设置'!$B$5:$D$8,C72,F72))&lt;0,INDEX('循环设置'!$E$5:$E$8,C72),INDEX('循环设置'!$B$5:$D$8,C72,F72)))</x:f>
        <x:v>19</x:v>
      </x:c>
      <x:c r="F72" s="23" t="n">
        <x:f>IF(C72=5,0,MOD(INDEX(AJ72:AM72,1,C72),3)+1)</x:f>
        <x:v>3</x:v>
      </x:c>
      <x:c r="G72" s="23" t="n">
        <x:f>IF(C72=5,"敌方回合",INDEX('动作配置'!$D$5:$D$28,E72))</x:f>
        <x:v>100801</x:v>
      </x:c>
      <x:c r="H72" s="23" t="n">
        <x:f>I71</x:f>
        <x:v>5</x:v>
      </x:c>
      <x:c r="I72" s="23" t="n">
        <x:f>IF(Z72&lt;&gt;"执行",H72,MIN('循环设置'!$B$20,H72+IF(C72=5,0,INDEX('动作配置'!$O$5:$O$28,E72)+L72*INDEX('动作配置'!$O$5:$O$28,INDEX('循环设置'!$F$5:$F$8,C72)))))</x:f>
        <x:v>5</x:v>
      </x:c>
      <x:c r="J72" s="31" t="n">
        <x:f>IF(C72=5,0,INDEX(AF72:AI72,1,C72))</x:f>
        <x:v>25</x:v>
      </x:c>
      <x:c r="K72" s="31" t="n">
        <x:f>IF(C72=5,0,MIN(INDEX('队伍面板'!$B$20:$E$20,1,C72),J72+INDEX('动作配置'!$N$5:$N$28,E72)*INDEX('队伍面板'!$B$72:$E$72,1,C72)))</x:f>
        <x:v>45</x:v>
      </x:c>
      <x:c r="L72" s="31" t="n">
        <x:f>IF(C72=5,0,IF(K72&gt;=INDEX('队伍面板'!$B$20:$E$20,1,C72),1,0))</x:f>
        <x:v>0</x:v>
      </x:c>
      <x:c r="M72" s="31" t="n">
        <x:f>IF(C72=5,0,IF(L72=1,INDEX('动作配置'!$N$5:$N$28,INDEX('循环设置'!$F$5:$F$8,C72))*INDEX('队伍面板'!$B$72:$E$72,1,C72),K72))</x:f>
        <x:v>45</x:v>
      </x:c>
      <x:c r="N72" s="31" t="n">
        <x:f>O71</x:f>
        <x:v>0</x:v>
      </x:c>
      <x:c r="O72" s="31" t="n">
        <x:f>IF(Z72&lt;&gt;"执行",N72,IF(C72=5,IF(N72=0,'循环设置'!$B$15,N72),MAX(0,N72-INDEX('动作配置'!$AB$5:$AB$28,E72)-L72*INDEX('动作配置'!$AB$5:$AB$28,INDEX('循环设置'!$F$5:$F$8,C72)))))</x:f>
        <x:v>0</x:v>
      </x:c>
      <x:c r="P72" s="31" t="n">
        <x:f>IF(AND(C72&lt;5,N72&gt;0,O72=0,Z72="执行"),1,0)</x:f>
        <x:v>0</x:v>
      </x:c>
      <x:c r="Q72" s="31" t="n">
        <x:f>X71</x:f>
        <x:v>889219.3978758336</x:v>
      </x:c>
      <x:c r="R72" s="31" t="n">
        <x:f>IF(OR(Z72&lt;&gt;"执行",C72=5),0,IF(OR(INDEX('动作配置'!$G$5:$G$28,E72)="治疗",INDEX('动作配置'!$G$5:$G$28,E72)="护盾",INDEX('动作配置'!$G$5:$G$28,E72)="无伤害"),0,INDEX('动作配置'!$X$5:$X$28,E72)*IF(OR(INDEX('动作配置'!$G$5:$G$28,E72)="真实伤害",N72=0),1,0.9)))</x:f>
        <x:v>0</x:v>
      </x:c>
      <x:c r="S72" s="31" t="n">
        <x:f>IF(OR(Z72&lt;&gt;"执行",C72=5,L72=0),0,IF(OR(INDEX('动作配置'!$G$5:$G$28,INDEX('循环设置'!$F$5:$F$8,C72))="治疗",INDEX('动作配置'!$G$5:$G$28,INDEX('循环设置'!$F$5:$F$8,C72))="护盾",INDEX('动作配置'!$G$5:$G$28,INDEX('循环设置'!$F$5:$F$8,C72))="无伤害"),0,INDEX('动作配置'!$X$5:$X$28,INDEX('循环设置'!$F$5:$F$8,C72))*IF(OR(INDEX('动作配置'!$G$5:$G$28,INDEX('循环设置'!$F$5:$F$8,C72))="真实伤害",N72=0),1,0.9)))</x:f>
        <x:v>0</x:v>
      </x:c>
      <x:c r="T72" s="31" t="n">
        <x:f>IF(P72=1,INDEX($AO$5:$AR$5,1,C72),0)</x:f>
        <x:v>0</x:v>
      </x:c>
      <x:c r="U72" s="31" t="n">
        <x:f>IF(OR(Z72&lt;&gt;"执行",C72=5,N72&gt;0),0,INDEX('队伍面板'!$B$77:$E$77,1,C72)/10*(INDEX('动作配置'!$AB$5:$AB$28,E72)+L72*INDEX('动作配置'!$AB$5:$AB$28,INDEX('循环设置'!$F$5:$F$8,C72)))*(1+INDEX('队伍面板'!$B$69:$E$69,1,C72))*INDEX('队伍面板'!$B$54:$E$54,1,C72)*(1+INDEX('队伍面板'!$B$52:$E$52,1,C72))*(1+INDEX('队伍面板'!$B$53:$E$53,1,C72))*(INDEX('队伍面板'!$B$8:$E$8,1,C72)+20)/((INDEX('队伍面板'!$B$8:$E$8,1,C72)+20)+('循环设置'!$B$12+20)*MAX(0,1-INDEX('队伍面板'!$B$48:$E$48,1,C72)-INDEX('队伍面板'!$B$49:$E$49,1,C72)))*(1-MIN(0.9,MAX(-1,'循环设置'!$B$13-INDEX('队伍面板'!$B$50:$E$50,1,C72))))*(1+INDEX('队伍面板'!$B$51:$E$51,1,C72))*(1+INDEX('队伍面板'!$B$58:$E$58,1,C72))*(1-'循环设置'!$B$36))</x:f>
        <x:v>0</x:v>
      </x:c>
      <x:c r="V72" s="31" t="n">
        <x:f>IF(OR(Z72&lt;&gt;"执行",C72=5),0,(R72+S72+T72+U72)*INDEX('队伍面板'!$B$59:$E$59,1,C72))</x:f>
        <x:v>0</x:v>
      </x:c>
      <x:c r="W72" s="31" t="n">
        <x:f>SUM(R72:V72)</x:f>
        <x:v>0</x:v>
      </x:c>
      <x:c r="X72" s="31" t="n">
        <x:f>MAX(0,Q72-W72)</x:f>
        <x:v>889219.3978758336</x:v>
      </x:c>
      <x:c r="Y72" s="31" t="n">
        <x:f>Y71+W72</x:f>
        <x:v>110780.60212416647</x:v>
      </x:c>
      <x:c r="Z72" s="23" t="str">
        <x:f>IF(B72&gt;'循环设置'!$B$18,"超出窗口",IF(Q72&lt;=0,"敌人已击败","执行"))</x:f>
        <x:v>超出窗口</x:v>
      </x:c>
      <x:c r="AA72" s="23" t="n">
        <x:f>AA71+IF($C71=1,10000/'队伍面板'!B66,0)</x:f>
        <x:v>965.9969088098916</x:v>
      </x:c>
      <x:c r="AB72" s="23" t="n">
        <x:f>AB71+IF($C71=2,10000/'队伍面板'!C66,0)</x:f>
        <x:v>960.9717346180455</x:v>
      </x:c>
      <x:c r="AC72" s="23" t="n">
        <x:f>AC71+IF($C71=3,10000/'队伍面板'!D66,0)</x:f>
        <x:v>991.3750371765638</x:v>
      </x:c>
      <x:c r="AD72" s="23" t="n">
        <x:f>AD71+IF($C71=4,10000/'队伍面板'!E66,0)</x:f>
        <x:v>954.4899205864384</x:v>
      </x:c>
      <x:c r="AE72" s="23" t="n">
        <x:f>AE71+IF($C71=5,10000/'循环设置'!$B$17,0)</x:f>
        <x:v>1000</x:v>
      </x:c>
      <x:c r="AF72" s="23" t="n">
        <x:f>IF(C71=1,M71,AF71)</x:f>
        <x:v>75</x:v>
      </x:c>
      <x:c r="AG72" s="23" t="n">
        <x:f>IF(C71=2,M71,AG71)</x:f>
        <x:v>25</x:v>
      </x:c>
      <x:c r="AH72" s="23" t="n">
        <x:f>IF(C71=3,M71,AH71)</x:f>
        <x:v>45</x:v>
      </x:c>
      <x:c r="AI72" s="23" t="n">
        <x:f>IF(C71=4,M71,AI71)</x:f>
        <x:v>25</x:v>
      </x:c>
      <x:c r="AJ72" s="23" t="n">
        <x:f>AJ71+IF(C71=1,1,0)</x:f>
        <x:v>15</x:v>
      </x:c>
      <x:c r="AK72" s="23" t="n">
        <x:f>AK71+IF(C71=2,1,0)</x:f>
        <x:v>14</x:v>
      </x:c>
      <x:c r="AL72" s="23" t="n">
        <x:f>AL71+IF(C71=3,1,0)</x:f>
        <x:v>15</x:v>
      </x:c>
      <x:c r="AM72" s="23" t="n">
        <x:f>AM71+IF(C71=4,1,0)</x:f>
        <x:v>14</x:v>
      </x:c>
      <x:c r="AN72" s="23" t="n">
        <x:f>AN71+IF(C71=5,1,0)</x:f>
        <x:v>9</x:v>
      </x:c>
      <x:c r="AO72" s="23"/>
      <x:c r="AP72" s="23"/>
      <x:c r="AQ72" s="23"/>
      <x:c r="AR72" s="23"/>
    </x:row>
    <x:row r="73">
      <x:c r="A73" s="23" t="n">
        <x:v>69</x:v>
      </x:c>
      <x:c r="B73" s="33" t="n">
        <x:f>MIN(AA73:AE73)</x:f>
        <x:v>960.9717346180455</x:v>
      </x:c>
      <x:c r="C73" s="23" t="n">
        <x:f>MATCH(B73,AA73:AE73,0)</x:f>
        <x:v>2</x:v>
      </x:c>
      <x:c r="D73" s="23" t="str">
        <x:f>IF(C73=5,"敌人",INDEX('队伍面板'!$B$7:$E$7,1,C73))</x:f>
        <x:v>三月七（存护）</x:v>
      </x:c>
      <x:c r="E73" s="23" t="n">
        <x:f>IF(C73=5,0,IF(H73+INDEX('动作配置'!$O$5:$O$28,INDEX('循环设置'!$B$5:$D$8,C73,F73))&lt;0,INDEX('循环设置'!$E$5:$E$8,C73),INDEX('循环设置'!$B$5:$D$8,C73,F73)))</x:f>
        <x:v>7</x:v>
      </x:c>
      <x:c r="F73" s="23" t="n">
        <x:f>IF(C73=5,0,MOD(INDEX(AJ73:AM73,1,C73),3)+1)</x:f>
        <x:v>3</x:v>
      </x:c>
      <x:c r="G73" s="23" t="n">
        <x:f>IF(C73=5,"敌方回合",INDEX('动作配置'!$D$5:$D$28,E73))</x:f>
        <x:v>100101</x:v>
      </x:c>
      <x:c r="H73" s="23" t="n">
        <x:f>I72</x:f>
        <x:v>5</x:v>
      </x:c>
      <x:c r="I73" s="23" t="n">
        <x:f>IF(Z73&lt;&gt;"执行",H73,MIN('循环设置'!$B$20,H73+IF(C73=5,0,INDEX('动作配置'!$O$5:$O$28,E73)+L73*INDEX('动作配置'!$O$5:$O$28,INDEX('循环设置'!$F$5:$F$8,C73)))))</x:f>
        <x:v>5</x:v>
      </x:c>
      <x:c r="J73" s="31" t="n">
        <x:f>IF(C73=5,0,INDEX(AF73:AI73,1,C73))</x:f>
        <x:v>25</x:v>
      </x:c>
      <x:c r="K73" s="31" t="n">
        <x:f>IF(C73=5,0,MIN(INDEX('队伍面板'!$B$20:$E$20,1,C73),J73+INDEX('动作配置'!$N$5:$N$28,E73)*INDEX('队伍面板'!$B$72:$E$72,1,C73)))</x:f>
        <x:v>45</x:v>
      </x:c>
      <x:c r="L73" s="31" t="n">
        <x:f>IF(C73=5,0,IF(K73&gt;=INDEX('队伍面板'!$B$20:$E$20,1,C73),1,0))</x:f>
        <x:v>0</x:v>
      </x:c>
      <x:c r="M73" s="31" t="n">
        <x:f>IF(C73=5,0,IF(L73=1,INDEX('动作配置'!$N$5:$N$28,INDEX('循环设置'!$F$5:$F$8,C73))*INDEX('队伍面板'!$B$72:$E$72,1,C73),K73))</x:f>
        <x:v>45</x:v>
      </x:c>
      <x:c r="N73" s="31" t="n">
        <x:f>O72</x:f>
        <x:v>0</x:v>
      </x:c>
      <x:c r="O73" s="31" t="n">
        <x:f>IF(Z73&lt;&gt;"执行",N73,IF(C73=5,IF(N73=0,'循环设置'!$B$15,N73),MAX(0,N73-INDEX('动作配置'!$AB$5:$AB$28,E73)-L73*INDEX('动作配置'!$AB$5:$AB$28,INDEX('循环设置'!$F$5:$F$8,C73)))))</x:f>
        <x:v>0</x:v>
      </x:c>
      <x:c r="P73" s="31" t="n">
        <x:f>IF(AND(C73&lt;5,N73&gt;0,O73=0,Z73="执行"),1,0)</x:f>
        <x:v>0</x:v>
      </x:c>
      <x:c r="Q73" s="31" t="n">
        <x:f>X72</x:f>
        <x:v>889219.3978758336</x:v>
      </x:c>
      <x:c r="R73" s="31" t="n">
        <x:f>IF(OR(Z73&lt;&gt;"执行",C73=5),0,IF(OR(INDEX('动作配置'!$G$5:$G$28,E73)="治疗",INDEX('动作配置'!$G$5:$G$28,E73)="护盾",INDEX('动作配置'!$G$5:$G$28,E73)="无伤害"),0,INDEX('动作配置'!$X$5:$X$28,E73)*IF(OR(INDEX('动作配置'!$G$5:$G$28,E73)="真实伤害",N73=0),1,0.9)))</x:f>
        <x:v>0</x:v>
      </x:c>
      <x:c r="S73" s="31" t="n">
        <x:f>IF(OR(Z73&lt;&gt;"执行",C73=5,L73=0),0,IF(OR(INDEX('动作配置'!$G$5:$G$28,INDEX('循环设置'!$F$5:$F$8,C73))="治疗",INDEX('动作配置'!$G$5:$G$28,INDEX('循环设置'!$F$5:$F$8,C73))="护盾",INDEX('动作配置'!$G$5:$G$28,INDEX('循环设置'!$F$5:$F$8,C73))="无伤害"),0,INDEX('动作配置'!$X$5:$X$28,INDEX('循环设置'!$F$5:$F$8,C73))*IF(OR(INDEX('动作配置'!$G$5:$G$28,INDEX('循环设置'!$F$5:$F$8,C73))="真实伤害",N73=0),1,0.9)))</x:f>
        <x:v>0</x:v>
      </x:c>
      <x:c r="T73" s="31" t="n">
        <x:f>IF(P73=1,INDEX($AO$5:$AR$5,1,C73),0)</x:f>
        <x:v>0</x:v>
      </x:c>
      <x:c r="U73" s="31" t="n">
        <x:f>IF(OR(Z73&lt;&gt;"执行",C73=5,N73&gt;0),0,INDEX('队伍面板'!$B$77:$E$77,1,C73)/10*(INDEX('动作配置'!$AB$5:$AB$28,E73)+L73*INDEX('动作配置'!$AB$5:$AB$28,INDEX('循环设置'!$F$5:$F$8,C73)))*(1+INDEX('队伍面板'!$B$69:$E$69,1,C73))*INDEX('队伍面板'!$B$54:$E$54,1,C73)*(1+INDEX('队伍面板'!$B$52:$E$52,1,C73))*(1+INDEX('队伍面板'!$B$53:$E$53,1,C73))*(INDEX('队伍面板'!$B$8:$E$8,1,C73)+20)/((INDEX('队伍面板'!$B$8:$E$8,1,C73)+20)+('循环设置'!$B$12+20)*MAX(0,1-INDEX('队伍面板'!$B$48:$E$48,1,C73)-INDEX('队伍面板'!$B$49:$E$49,1,C73)))*(1-MIN(0.9,MAX(-1,'循环设置'!$B$13-INDEX('队伍面板'!$B$50:$E$50,1,C73))))*(1+INDEX('队伍面板'!$B$51:$E$51,1,C73))*(1+INDEX('队伍面板'!$B$58:$E$58,1,C73))*(1-'循环设置'!$B$36))</x:f>
        <x:v>0</x:v>
      </x:c>
      <x:c r="V73" s="31" t="n">
        <x:f>IF(OR(Z73&lt;&gt;"执行",C73=5),0,(R73+S73+T73+U73)*INDEX('队伍面板'!$B$59:$E$59,1,C73))</x:f>
        <x:v>0</x:v>
      </x:c>
      <x:c r="W73" s="31" t="n">
        <x:f>SUM(R73:V73)</x:f>
        <x:v>0</x:v>
      </x:c>
      <x:c r="X73" s="31" t="n">
        <x:f>MAX(0,Q73-W73)</x:f>
        <x:v>889219.3978758336</x:v>
      </x:c>
      <x:c r="Y73" s="31" t="n">
        <x:f>Y72+W73</x:f>
        <x:v>110780.60212416647</x:v>
      </x:c>
      <x:c r="Z73" s="23" t="str">
        <x:f>IF(B73&gt;'循环设置'!$B$18,"超出窗口",IF(Q73&lt;=0,"敌人已击败","执行"))</x:f>
        <x:v>超出窗口</x:v>
      </x:c>
      <x:c r="AA73" s="23" t="n">
        <x:f>AA72+IF($C72=1,10000/'队伍面板'!B66,0)</x:f>
        <x:v>965.9969088098916</x:v>
      </x:c>
      <x:c r="AB73" s="23" t="n">
        <x:f>AB72+IF($C72=2,10000/'队伍面板'!C66,0)</x:f>
        <x:v>960.9717346180455</x:v>
      </x:c>
      <x:c r="AC73" s="23" t="n">
        <x:f>AC72+IF($C72=3,10000/'队伍面板'!D66,0)</x:f>
        <x:v>991.3750371765638</x:v>
      </x:c>
      <x:c r="AD73" s="23" t="n">
        <x:f>AD72+IF($C72=4,10000/'队伍面板'!E66,0)</x:f>
        <x:v>1018.1225819588676</x:v>
      </x:c>
      <x:c r="AE73" s="23" t="n">
        <x:f>AE72+IF($C72=5,10000/'循环设置'!$B$17,0)</x:f>
        <x:v>1000</x:v>
      </x:c>
      <x:c r="AF73" s="23" t="n">
        <x:f>IF(C72=1,M72,AF72)</x:f>
        <x:v>75</x:v>
      </x:c>
      <x:c r="AG73" s="23" t="n">
        <x:f>IF(C72=2,M72,AG72)</x:f>
        <x:v>25</x:v>
      </x:c>
      <x:c r="AH73" s="23" t="n">
        <x:f>IF(C72=3,M72,AH72)</x:f>
        <x:v>45</x:v>
      </x:c>
      <x:c r="AI73" s="23" t="n">
        <x:f>IF(C72=4,M72,AI72)</x:f>
        <x:v>45</x:v>
      </x:c>
      <x:c r="AJ73" s="23" t="n">
        <x:f>AJ72+IF(C72=1,1,0)</x:f>
        <x:v>15</x:v>
      </x:c>
      <x:c r="AK73" s="23" t="n">
        <x:f>AK72+IF(C72=2,1,0)</x:f>
        <x:v>14</x:v>
      </x:c>
      <x:c r="AL73" s="23" t="n">
        <x:f>AL72+IF(C72=3,1,0)</x:f>
        <x:v>15</x:v>
      </x:c>
      <x:c r="AM73" s="23" t="n">
        <x:f>AM72+IF(C72=4,1,0)</x:f>
        <x:v>15</x:v>
      </x:c>
      <x:c r="AN73" s="23" t="n">
        <x:f>AN72+IF(C72=5,1,0)</x:f>
        <x:v>9</x:v>
      </x:c>
      <x:c r="AO73" s="23"/>
      <x:c r="AP73" s="23"/>
      <x:c r="AQ73" s="23"/>
      <x:c r="AR73" s="23"/>
    </x:row>
    <x:row r="74">
      <x:c r="A74" s="23" t="n">
        <x:v>70</x:v>
      </x:c>
      <x:c r="B74" s="33" t="n">
        <x:f>MIN(AA74:AE74)</x:f>
        <x:v>965.9969088098916</x:v>
      </x:c>
      <x:c r="C74" s="23" t="n">
        <x:f>MATCH(B74,AA74:AE74,0)</x:f>
        <x:v>1</x:v>
      </x:c>
      <x:c r="D74" s="23" t="str">
        <x:f>IF(C74=5,"敌人",INDEX('队伍面板'!$B$7:$E$7,1,C74))</x:f>
        <x:v>丹恒</x:v>
      </x:c>
      <x:c r="E74" s="23" t="n">
        <x:f>IF(C74=5,0,IF(H74+INDEX('动作配置'!$O$5:$O$28,INDEX('循环设置'!$B$5:$D$8,C74,F74))&lt;0,INDEX('循环设置'!$E$5:$E$8,C74),INDEX('循环设置'!$B$5:$D$8,C74,F74)))</x:f>
        <x:v>2</x:v>
      </x:c>
      <x:c r="F74" s="23" t="n">
        <x:f>IF(C74=5,0,MOD(INDEX(AJ74:AM74,1,C74),3)+1)</x:f>
        <x:v>1</x:v>
      </x:c>
      <x:c r="G74" s="23" t="n">
        <x:f>IF(C74=5,"敌方回合",INDEX('动作配置'!$D$5:$D$28,E74))</x:f>
        <x:v>100202</x:v>
      </x:c>
      <x:c r="H74" s="23" t="n">
        <x:f>I73</x:f>
        <x:v>5</x:v>
      </x:c>
      <x:c r="I74" s="23" t="n">
        <x:f>IF(Z74&lt;&gt;"执行",H74,MIN('循环设置'!$B$20,H74+IF(C74=5,0,INDEX('动作配置'!$O$5:$O$28,E74)+L74*INDEX('动作配置'!$O$5:$O$28,INDEX('循环设置'!$F$5:$F$8,C74)))))</x:f>
        <x:v>5</x:v>
      </x:c>
      <x:c r="J74" s="31" t="n">
        <x:f>IF(C74=5,0,INDEX(AF74:AI74,1,C74))</x:f>
        <x:v>75</x:v>
      </x:c>
      <x:c r="K74" s="31" t="n">
        <x:f>IF(C74=5,0,MIN(INDEX('队伍面板'!$B$20:$E$20,1,C74),J74+INDEX('动作配置'!$N$5:$N$28,E74)*INDEX('队伍面板'!$B$72:$E$72,1,C74)))</x:f>
        <x:v>100</x:v>
      </x:c>
      <x:c r="L74" s="31" t="n">
        <x:f>IF(C74=5,0,IF(K74&gt;=INDEX('队伍面板'!$B$20:$E$20,1,C74),1,0))</x:f>
        <x:v>1</x:v>
      </x:c>
      <x:c r="M74" s="31" t="n">
        <x:f>IF(C74=5,0,IF(L74=1,INDEX('动作配置'!$N$5:$N$28,INDEX('循环设置'!$F$5:$F$8,C74))*INDEX('队伍面板'!$B$72:$E$72,1,C74),K74))</x:f>
        <x:v>5</x:v>
      </x:c>
      <x:c r="N74" s="31" t="n">
        <x:f>O73</x:f>
        <x:v>0</x:v>
      </x:c>
      <x:c r="O74" s="31" t="n">
        <x:f>IF(Z74&lt;&gt;"执行",N74,IF(C74=5,IF(N74=0,'循环设置'!$B$15,N74),MAX(0,N74-INDEX('动作配置'!$AB$5:$AB$28,E74)-L74*INDEX('动作配置'!$AB$5:$AB$28,INDEX('循环设置'!$F$5:$F$8,C74)))))</x:f>
        <x:v>0</x:v>
      </x:c>
      <x:c r="P74" s="31" t="n">
        <x:f>IF(AND(C74&lt;5,N74&gt;0,O74=0,Z74="执行"),1,0)</x:f>
        <x:v>0</x:v>
      </x:c>
      <x:c r="Q74" s="31" t="n">
        <x:f>X73</x:f>
        <x:v>889219.3978758336</x:v>
      </x:c>
      <x:c r="R74" s="31" t="n">
        <x:f>IF(OR(Z74&lt;&gt;"执行",C74=5),0,IF(OR(INDEX('动作配置'!$G$5:$G$28,E74)="治疗",INDEX('动作配置'!$G$5:$G$28,E74)="护盾",INDEX('动作配置'!$G$5:$G$28,E74)="无伤害"),0,INDEX('动作配置'!$X$5:$X$28,E74)*IF(OR(INDEX('动作配置'!$G$5:$G$28,E74)="真实伤害",N74=0),1,0.9)))</x:f>
        <x:v>0</x:v>
      </x:c>
      <x:c r="S74" s="31" t="n">
        <x:f>IF(OR(Z74&lt;&gt;"执行",C74=5,L74=0),0,IF(OR(INDEX('动作配置'!$G$5:$G$28,INDEX('循环设置'!$F$5:$F$8,C74))="治疗",INDEX('动作配置'!$G$5:$G$28,INDEX('循环设置'!$F$5:$F$8,C74))="护盾",INDEX('动作配置'!$G$5:$G$28,INDEX('循环设置'!$F$5:$F$8,C74))="无伤害"),0,INDEX('动作配置'!$X$5:$X$28,INDEX('循环设置'!$F$5:$F$8,C74))*IF(OR(INDEX('动作配置'!$G$5:$G$28,INDEX('循环设置'!$F$5:$F$8,C74))="真实伤害",N74=0),1,0.9)))</x:f>
        <x:v>0</x:v>
      </x:c>
      <x:c r="T74" s="31" t="n">
        <x:f>IF(P74=1,INDEX($AO$5:$AR$5,1,C74),0)</x:f>
        <x:v>0</x:v>
      </x:c>
      <x:c r="U74" s="31" t="n">
        <x:f>IF(OR(Z74&lt;&gt;"执行",C74=5,N74&gt;0),0,INDEX('队伍面板'!$B$77:$E$77,1,C74)/10*(INDEX('动作配置'!$AB$5:$AB$28,E74)+L74*INDEX('动作配置'!$AB$5:$AB$28,INDEX('循环设置'!$F$5:$F$8,C74)))*(1+INDEX('队伍面板'!$B$69:$E$69,1,C74))*INDEX('队伍面板'!$B$54:$E$54,1,C74)*(1+INDEX('队伍面板'!$B$52:$E$52,1,C74))*(1+INDEX('队伍面板'!$B$53:$E$53,1,C74))*(INDEX('队伍面板'!$B$8:$E$8,1,C74)+20)/((INDEX('队伍面板'!$B$8:$E$8,1,C74)+20)+('循环设置'!$B$12+20)*MAX(0,1-INDEX('队伍面板'!$B$48:$E$48,1,C74)-INDEX('队伍面板'!$B$49:$E$49,1,C74)))*(1-MIN(0.9,MAX(-1,'循环设置'!$B$13-INDEX('队伍面板'!$B$50:$E$50,1,C74))))*(1+INDEX('队伍面板'!$B$51:$E$51,1,C74))*(1+INDEX('队伍面板'!$B$58:$E$58,1,C74))*(1-'循环设置'!$B$36))</x:f>
        <x:v>0</x:v>
      </x:c>
      <x:c r="V74" s="31" t="n">
        <x:f>IF(OR(Z74&lt;&gt;"执行",C74=5),0,(R74+S74+T74+U74)*INDEX('队伍面板'!$B$59:$E$59,1,C74))</x:f>
        <x:v>0</x:v>
      </x:c>
      <x:c r="W74" s="31" t="n">
        <x:f>SUM(R74:V74)</x:f>
        <x:v>0</x:v>
      </x:c>
      <x:c r="X74" s="31" t="n">
        <x:f>MAX(0,Q74-W74)</x:f>
        <x:v>889219.3978758336</x:v>
      </x:c>
      <x:c r="Y74" s="31" t="n">
        <x:f>Y73+W74</x:f>
        <x:v>110780.60212416647</x:v>
      </x:c>
      <x:c r="Z74" s="23" t="str">
        <x:f>IF(B74&gt;'循环设置'!$B$18,"超出窗口",IF(Q74&lt;=0,"敌人已击败","执行"))</x:f>
        <x:v>超出窗口</x:v>
      </x:c>
      <x:c r="AA74" s="23" t="n">
        <x:f>AA73+IF($C73=1,10000/'队伍面板'!B66,0)</x:f>
        <x:v>965.9969088098916</x:v>
      </x:c>
      <x:c r="AB74" s="23" t="n">
        <x:f>AB73+IF($C73=2,10000/'队伍面板'!C66,0)</x:f>
        <x:v>1025.0365169259153</x:v>
      </x:c>
      <x:c r="AC74" s="23" t="n">
        <x:f>AC73+IF($C73=3,10000/'队伍面板'!D66,0)</x:f>
        <x:v>991.3750371765638</x:v>
      </x:c>
      <x:c r="AD74" s="23" t="n">
        <x:f>AD73+IF($C73=4,10000/'队伍面板'!E66,0)</x:f>
        <x:v>1018.1225819588676</x:v>
      </x:c>
      <x:c r="AE74" s="23" t="n">
        <x:f>AE73+IF($C73=5,10000/'循环设置'!$B$17,0)</x:f>
        <x:v>1000</x:v>
      </x:c>
      <x:c r="AF74" s="23" t="n">
        <x:f>IF(C73=1,M73,AF73)</x:f>
        <x:v>75</x:v>
      </x:c>
      <x:c r="AG74" s="23" t="n">
        <x:f>IF(C73=2,M73,AG73)</x:f>
        <x:v>45</x:v>
      </x:c>
      <x:c r="AH74" s="23" t="n">
        <x:f>IF(C73=3,M73,AH73)</x:f>
        <x:v>45</x:v>
      </x:c>
      <x:c r="AI74" s="23" t="n">
        <x:f>IF(C73=4,M73,AI73)</x:f>
        <x:v>45</x:v>
      </x:c>
      <x:c r="AJ74" s="23" t="n">
        <x:f>AJ73+IF(C73=1,1,0)</x:f>
        <x:v>15</x:v>
      </x:c>
      <x:c r="AK74" s="23" t="n">
        <x:f>AK73+IF(C73=2,1,0)</x:f>
        <x:v>15</x:v>
      </x:c>
      <x:c r="AL74" s="23" t="n">
        <x:f>AL73+IF(C73=3,1,0)</x:f>
        <x:v>15</x:v>
      </x:c>
      <x:c r="AM74" s="23" t="n">
        <x:f>AM73+IF(C73=4,1,0)</x:f>
        <x:v>15</x:v>
      </x:c>
      <x:c r="AN74" s="23" t="n">
        <x:f>AN73+IF(C73=5,1,0)</x:f>
        <x:v>9</x:v>
      </x:c>
      <x:c r="AO74" s="23"/>
      <x:c r="AP74" s="23"/>
      <x:c r="AQ74" s="23"/>
      <x:c r="AR74" s="23"/>
    </x:row>
    <x:row r="75">
      <x:c r="A75" s="23" t="n">
        <x:v>71</x:v>
      </x:c>
      <x:c r="B75" s="33" t="n">
        <x:f>MIN(AA75:AE75)</x:f>
        <x:v>991.3750371765638</x:v>
      </x:c>
      <x:c r="C75" s="23" t="n">
        <x:f>MATCH(B75,AA75:AE75,0)</x:f>
        <x:v>3</x:v>
      </x:c>
      <x:c r="D75" s="23" t="str">
        <x:f>IF(C75=5,"敌人",INDEX('队伍面板'!$B$7:$E$7,1,C75))</x:f>
        <x:v>艾丝妲</x:v>
      </x:c>
      <x:c r="E75" s="23" t="n">
        <x:f>IF(C75=5,0,IF(H75+INDEX('动作配置'!$O$5:$O$28,INDEX('循环设置'!$B$5:$D$8,C75,F75))&lt;0,INDEX('循环设置'!$E$5:$E$8,C75),INDEX('循环设置'!$B$5:$D$8,C75,F75)))</x:f>
        <x:v>14</x:v>
      </x:c>
      <x:c r="F75" s="23" t="n">
        <x:f>IF(C75=5,0,MOD(INDEX(AJ75:AM75,1,C75),3)+1)</x:f>
        <x:v>1</x:v>
      </x:c>
      <x:c r="G75" s="23" t="n">
        <x:f>IF(C75=5,"敌方回合",INDEX('动作配置'!$D$5:$D$28,E75))</x:f>
        <x:v>100902</x:v>
      </x:c>
      <x:c r="H75" s="23" t="n">
        <x:f>I74</x:f>
        <x:v>5</x:v>
      </x:c>
      <x:c r="I75" s="23" t="n">
        <x:f>IF(Z75&lt;&gt;"执行",H75,MIN('循环设置'!$B$20,H75+IF(C75=5,0,INDEX('动作配置'!$O$5:$O$28,E75)+L75*INDEX('动作配置'!$O$5:$O$28,INDEX('循环设置'!$F$5:$F$8,C75)))))</x:f>
        <x:v>5</x:v>
      </x:c>
      <x:c r="J75" s="31" t="n">
        <x:f>IF(C75=5,0,INDEX(AF75:AI75,1,C75))</x:f>
        <x:v>45</x:v>
      </x:c>
      <x:c r="K75" s="31" t="n">
        <x:f>IF(C75=5,0,MIN(INDEX('队伍面板'!$B$20:$E$20,1,C75),J75+INDEX('动作配置'!$N$5:$N$28,E75)*INDEX('队伍面板'!$B$72:$E$72,1,C75)))</x:f>
        <x:v>75</x:v>
      </x:c>
      <x:c r="L75" s="31" t="n">
        <x:f>IF(C75=5,0,IF(K75&gt;=INDEX('队伍面板'!$B$20:$E$20,1,C75),1,0))</x:f>
        <x:v>0</x:v>
      </x:c>
      <x:c r="M75" s="31" t="n">
        <x:f>IF(C75=5,0,IF(L75=1,INDEX('动作配置'!$N$5:$N$28,INDEX('循环设置'!$F$5:$F$8,C75))*INDEX('队伍面板'!$B$72:$E$72,1,C75),K75))</x:f>
        <x:v>75</x:v>
      </x:c>
      <x:c r="N75" s="31" t="n">
        <x:f>O74</x:f>
        <x:v>0</x:v>
      </x:c>
      <x:c r="O75" s="31" t="n">
        <x:f>IF(Z75&lt;&gt;"执行",N75,IF(C75=5,IF(N75=0,'循环设置'!$B$15,N75),MAX(0,N75-INDEX('动作配置'!$AB$5:$AB$28,E75)-L75*INDEX('动作配置'!$AB$5:$AB$28,INDEX('循环设置'!$F$5:$F$8,C75)))))</x:f>
        <x:v>0</x:v>
      </x:c>
      <x:c r="P75" s="31" t="n">
        <x:f>IF(AND(C75&lt;5,N75&gt;0,O75=0,Z75="执行"),1,0)</x:f>
        <x:v>0</x:v>
      </x:c>
      <x:c r="Q75" s="31" t="n">
        <x:f>X74</x:f>
        <x:v>889219.3978758336</x:v>
      </x:c>
      <x:c r="R75" s="31" t="n">
        <x:f>IF(OR(Z75&lt;&gt;"执行",C75=5),0,IF(OR(INDEX('动作配置'!$G$5:$G$28,E75)="治疗",INDEX('动作配置'!$G$5:$G$28,E75)="护盾",INDEX('动作配置'!$G$5:$G$28,E75)="无伤害"),0,INDEX('动作配置'!$X$5:$X$28,E75)*IF(OR(INDEX('动作配置'!$G$5:$G$28,E75)="真实伤害",N75=0),1,0.9)))</x:f>
        <x:v>0</x:v>
      </x:c>
      <x:c r="S75" s="31" t="n">
        <x:f>IF(OR(Z75&lt;&gt;"执行",C75=5,L75=0),0,IF(OR(INDEX('动作配置'!$G$5:$G$28,INDEX('循环设置'!$F$5:$F$8,C75))="治疗",INDEX('动作配置'!$G$5:$G$28,INDEX('循环设置'!$F$5:$F$8,C75))="护盾",INDEX('动作配置'!$G$5:$G$28,INDEX('循环设置'!$F$5:$F$8,C75))="无伤害"),0,INDEX('动作配置'!$X$5:$X$28,INDEX('循环设置'!$F$5:$F$8,C75))*IF(OR(INDEX('动作配置'!$G$5:$G$28,INDEX('循环设置'!$F$5:$F$8,C75))="真实伤害",N75=0),1,0.9)))</x:f>
        <x:v>0</x:v>
      </x:c>
      <x:c r="T75" s="31" t="n">
        <x:f>IF(P75=1,INDEX($AO$5:$AR$5,1,C75),0)</x:f>
        <x:v>0</x:v>
      </x:c>
      <x:c r="U75" s="31" t="n">
        <x:f>IF(OR(Z75&lt;&gt;"执行",C75=5,N75&gt;0),0,INDEX('队伍面板'!$B$77:$E$77,1,C75)/10*(INDEX('动作配置'!$AB$5:$AB$28,E75)+L75*INDEX('动作配置'!$AB$5:$AB$28,INDEX('循环设置'!$F$5:$F$8,C75)))*(1+INDEX('队伍面板'!$B$69:$E$69,1,C75))*INDEX('队伍面板'!$B$54:$E$54,1,C75)*(1+INDEX('队伍面板'!$B$52:$E$52,1,C75))*(1+INDEX('队伍面板'!$B$53:$E$53,1,C75))*(INDEX('队伍面板'!$B$8:$E$8,1,C75)+20)/((INDEX('队伍面板'!$B$8:$E$8,1,C75)+20)+('循环设置'!$B$12+20)*MAX(0,1-INDEX('队伍面板'!$B$48:$E$48,1,C75)-INDEX('队伍面板'!$B$49:$E$49,1,C75)))*(1-MIN(0.9,MAX(-1,'循环设置'!$B$13-INDEX('队伍面板'!$B$50:$E$50,1,C75))))*(1+INDEX('队伍面板'!$B$51:$E$51,1,C75))*(1+INDEX('队伍面板'!$B$58:$E$58,1,C75))*(1-'循环设置'!$B$36))</x:f>
        <x:v>0</x:v>
      </x:c>
      <x:c r="V75" s="31" t="n">
        <x:f>IF(OR(Z75&lt;&gt;"执行",C75=5),0,(R75+S75+T75+U75)*INDEX('队伍面板'!$B$59:$E$59,1,C75))</x:f>
        <x:v>0</x:v>
      </x:c>
      <x:c r="W75" s="31" t="n">
        <x:f>SUM(R75:V75)</x:f>
        <x:v>0</x:v>
      </x:c>
      <x:c r="X75" s="31" t="n">
        <x:f>MAX(0,Q75-W75)</x:f>
        <x:v>889219.3978758336</x:v>
      </x:c>
      <x:c r="Y75" s="31" t="n">
        <x:f>Y74+W75</x:f>
        <x:v>110780.60212416647</x:v>
      </x:c>
      <x:c r="Z75" s="23" t="str">
        <x:f>IF(B75&gt;'循环设置'!$B$18,"超出窗口",IF(Q75&lt;=0,"敌人已击败","执行"))</x:f>
        <x:v>超出窗口</x:v>
      </x:c>
      <x:c r="AA75" s="23" t="n">
        <x:f>AA74+IF($C74=1,10000/'队伍面板'!B66,0)</x:f>
        <x:v>1026.37171561051</x:v>
      </x:c>
      <x:c r="AB75" s="23" t="n">
        <x:f>AB74+IF($C74=2,10000/'队伍面板'!C66,0)</x:f>
        <x:v>1025.0365169259153</x:v>
      </x:c>
      <x:c r="AC75" s="23" t="n">
        <x:f>AC74+IF($C74=3,10000/'队伍面板'!D66,0)</x:f>
        <x:v>991.3750371765638</x:v>
      </x:c>
      <x:c r="AD75" s="23" t="n">
        <x:f>AD74+IF($C74=4,10000/'队伍面板'!E66,0)</x:f>
        <x:v>1018.1225819588676</x:v>
      </x:c>
      <x:c r="AE75" s="23" t="n">
        <x:f>AE74+IF($C74=5,10000/'循环设置'!$B$17,0)</x:f>
        <x:v>1000</x:v>
      </x:c>
      <x:c r="AF75" s="23" t="n">
        <x:f>IF(C74=1,M74,AF74)</x:f>
        <x:v>5</x:v>
      </x:c>
      <x:c r="AG75" s="23" t="n">
        <x:f>IF(C74=2,M74,AG74)</x:f>
        <x:v>45</x:v>
      </x:c>
      <x:c r="AH75" s="23" t="n">
        <x:f>IF(C74=3,M74,AH74)</x:f>
        <x:v>45</x:v>
      </x:c>
      <x:c r="AI75" s="23" t="n">
        <x:f>IF(C74=4,M74,AI74)</x:f>
        <x:v>45</x:v>
      </x:c>
      <x:c r="AJ75" s="23" t="n">
        <x:f>AJ74+IF(C74=1,1,0)</x:f>
        <x:v>16</x:v>
      </x:c>
      <x:c r="AK75" s="23" t="n">
        <x:f>AK74+IF(C74=2,1,0)</x:f>
        <x:v>15</x:v>
      </x:c>
      <x:c r="AL75" s="23" t="n">
        <x:f>AL74+IF(C74=3,1,0)</x:f>
        <x:v>15</x:v>
      </x:c>
      <x:c r="AM75" s="23" t="n">
        <x:f>AM74+IF(C74=4,1,0)</x:f>
        <x:v>15</x:v>
      </x:c>
      <x:c r="AN75" s="23" t="n">
        <x:f>AN74+IF(C74=5,1,0)</x:f>
        <x:v>9</x:v>
      </x:c>
      <x:c r="AO75" s="23"/>
      <x:c r="AP75" s="23"/>
      <x:c r="AQ75" s="23"/>
      <x:c r="AR75" s="23"/>
    </x:row>
    <x:row r="76">
      <x:c r="A76" s="23" t="n">
        <x:v>72</x:v>
      </x:c>
      <x:c r="B76" s="33" t="n">
        <x:f>MIN(AA76:AE76)</x:f>
        <x:v>1000</x:v>
      </x:c>
      <x:c r="C76" s="23" t="n">
        <x:f>MATCH(B76,AA76:AE76,0)</x:f>
        <x:v>5</x:v>
      </x:c>
      <x:c r="D76" s="23" t="str">
        <x:f>IF(C76=5,"敌人",INDEX('队伍面板'!$B$7:$E$7,1,C76))</x:f>
        <x:v>敌人</x:v>
      </x:c>
      <x:c r="E76" s="23" t="n">
        <x:f>IF(C76=5,0,IF(H76+INDEX('动作配置'!$O$5:$O$28,INDEX('循环设置'!$B$5:$D$8,C76,F76))&lt;0,INDEX('循环设置'!$E$5:$E$8,C76),INDEX('循环设置'!$B$5:$D$8,C76,F76)))</x:f>
        <x:v>0</x:v>
      </x:c>
      <x:c r="F76" s="23" t="n">
        <x:f>IF(C76=5,0,MOD(INDEX(AJ76:AM76,1,C76),3)+1)</x:f>
        <x:v>0</x:v>
      </x:c>
      <x:c r="G76" s="23" t="str">
        <x:f>IF(C76=5,"敌方回合",INDEX('动作配置'!$D$5:$D$28,E76))</x:f>
        <x:v>敌方回合</x:v>
      </x:c>
      <x:c r="H76" s="23" t="n">
        <x:f>I75</x:f>
        <x:v>5</x:v>
      </x:c>
      <x:c r="I76" s="23" t="n">
        <x:f>IF(Z76&lt;&gt;"执行",H76,MIN('循环设置'!$B$20,H76+IF(C76=5,0,INDEX('动作配置'!$O$5:$O$28,E76)+L76*INDEX('动作配置'!$O$5:$O$28,INDEX('循环设置'!$F$5:$F$8,C76)))))</x:f>
        <x:v>5</x:v>
      </x:c>
      <x:c r="J76" s="31" t="n">
        <x:f>IF(C76=5,0,INDEX(AF76:AI76,1,C76))</x:f>
        <x:v>0</x:v>
      </x:c>
      <x:c r="K76" s="31" t="n">
        <x:f>IF(C76=5,0,MIN(INDEX('队伍面板'!$B$20:$E$20,1,C76),J76+INDEX('动作配置'!$N$5:$N$28,E76)*INDEX('队伍面板'!$B$72:$E$72,1,C76)))</x:f>
        <x:v>0</x:v>
      </x:c>
      <x:c r="L76" s="31" t="n">
        <x:f>IF(C76=5,0,IF(K76&gt;=INDEX('队伍面板'!$B$20:$E$20,1,C76),1,0))</x:f>
        <x:v>0</x:v>
      </x:c>
      <x:c r="M76" s="31" t="n">
        <x:f>IF(C76=5,0,IF(L76=1,INDEX('动作配置'!$N$5:$N$28,INDEX('循环设置'!$F$5:$F$8,C76))*INDEX('队伍面板'!$B$72:$E$72,1,C76),K76))</x:f>
        <x:v>0</x:v>
      </x:c>
      <x:c r="N76" s="31" t="n">
        <x:f>O75</x:f>
        <x:v>0</x:v>
      </x:c>
      <x:c r="O76" s="31" t="n">
        <x:f>IF(Z76&lt;&gt;"执行",N76,IF(C76=5,IF(N76=0,'循环设置'!$B$15,N76),MAX(0,N76-INDEX('动作配置'!$AB$5:$AB$28,E76)-L76*INDEX('动作配置'!$AB$5:$AB$28,INDEX('循环设置'!$F$5:$F$8,C76)))))</x:f>
        <x:v>0</x:v>
      </x:c>
      <x:c r="P76" s="31" t="n">
        <x:f>IF(AND(C76&lt;5,N76&gt;0,O76=0,Z76="执行"),1,0)</x:f>
        <x:v>0</x:v>
      </x:c>
      <x:c r="Q76" s="31" t="n">
        <x:f>X75</x:f>
        <x:v>889219.3978758336</x:v>
      </x:c>
      <x:c r="R76" s="31" t="n">
        <x:f>IF(OR(Z76&lt;&gt;"执行",C76=5),0,IF(OR(INDEX('动作配置'!$G$5:$G$28,E76)="治疗",INDEX('动作配置'!$G$5:$G$28,E76)="护盾",INDEX('动作配置'!$G$5:$G$28,E76)="无伤害"),0,INDEX('动作配置'!$X$5:$X$28,E76)*IF(OR(INDEX('动作配置'!$G$5:$G$28,E76)="真实伤害",N76=0),1,0.9)))</x:f>
        <x:v>0</x:v>
      </x:c>
      <x:c r="S76" s="31" t="n">
        <x:f>IF(OR(Z76&lt;&gt;"执行",C76=5,L76=0),0,IF(OR(INDEX('动作配置'!$G$5:$G$28,INDEX('循环设置'!$F$5:$F$8,C76))="治疗",INDEX('动作配置'!$G$5:$G$28,INDEX('循环设置'!$F$5:$F$8,C76))="护盾",INDEX('动作配置'!$G$5:$G$28,INDEX('循环设置'!$F$5:$F$8,C76))="无伤害"),0,INDEX('动作配置'!$X$5:$X$28,INDEX('循环设置'!$F$5:$F$8,C76))*IF(OR(INDEX('动作配置'!$G$5:$G$28,INDEX('循环设置'!$F$5:$F$8,C76))="真实伤害",N76=0),1,0.9)))</x:f>
        <x:v>0</x:v>
      </x:c>
      <x:c r="T76" s="31" t="n">
        <x:f>IF(P76=1,INDEX($AO$5:$AR$5,1,C76),0)</x:f>
        <x:v>0</x:v>
      </x:c>
      <x:c r="U76" s="31" t="n">
        <x:f>IF(OR(Z76&lt;&gt;"执行",C76=5,N76&gt;0),0,INDEX('队伍面板'!$B$77:$E$77,1,C76)/10*(INDEX('动作配置'!$AB$5:$AB$28,E76)+L76*INDEX('动作配置'!$AB$5:$AB$28,INDEX('循环设置'!$F$5:$F$8,C76)))*(1+INDEX('队伍面板'!$B$69:$E$69,1,C76))*INDEX('队伍面板'!$B$54:$E$54,1,C76)*(1+INDEX('队伍面板'!$B$52:$E$52,1,C76))*(1+INDEX('队伍面板'!$B$53:$E$53,1,C76))*(INDEX('队伍面板'!$B$8:$E$8,1,C76)+20)/((INDEX('队伍面板'!$B$8:$E$8,1,C76)+20)+('循环设置'!$B$12+20)*MAX(0,1-INDEX('队伍面板'!$B$48:$E$48,1,C76)-INDEX('队伍面板'!$B$49:$E$49,1,C76)))*(1-MIN(0.9,MAX(-1,'循环设置'!$B$13-INDEX('队伍面板'!$B$50:$E$50,1,C76))))*(1+INDEX('队伍面板'!$B$51:$E$51,1,C76))*(1+INDEX('队伍面板'!$B$58:$E$58,1,C76))*(1-'循环设置'!$B$36))</x:f>
        <x:v>0</x:v>
      </x:c>
      <x:c r="V76" s="31" t="n">
        <x:f>IF(OR(Z76&lt;&gt;"执行",C76=5),0,(R76+S76+T76+U76)*INDEX('队伍面板'!$B$59:$E$59,1,C76))</x:f>
        <x:v>0</x:v>
      </x:c>
      <x:c r="W76" s="31" t="n">
        <x:f>SUM(R76:V76)</x:f>
        <x:v>0</x:v>
      </x:c>
      <x:c r="X76" s="31" t="n">
        <x:f>MAX(0,Q76-W76)</x:f>
        <x:v>889219.3978758336</x:v>
      </x:c>
      <x:c r="Y76" s="31" t="n">
        <x:f>Y75+W76</x:f>
        <x:v>110780.60212416647</x:v>
      </x:c>
      <x:c r="Z76" s="23" t="str">
        <x:f>IF(B76&gt;'循环设置'!$B$18,"超出窗口",IF(Q76&lt;=0,"敌人已击败","执行"))</x:f>
        <x:v>超出窗口</x:v>
      </x:c>
      <x:c r="AA76" s="23" t="n">
        <x:f>AA75+IF($C75=1,10000/'队伍面板'!B66,0)</x:f>
        <x:v>1026.37171561051</x:v>
      </x:c>
      <x:c r="AB76" s="23" t="n">
        <x:f>AB75+IF($C75=2,10000/'队伍面板'!C66,0)</x:f>
        <x:v>1025.0365169259153</x:v>
      </x:c>
      <x:c r="AC76" s="23" t="n">
        <x:f>AC75+IF($C75=3,10000/'队伍面板'!D66,0)</x:f>
        <x:v>1053.335977000099</x:v>
      </x:c>
      <x:c r="AD76" s="23" t="n">
        <x:f>AD75+IF($C75=4,10000/'队伍面板'!E66,0)</x:f>
        <x:v>1018.1225819588676</x:v>
      </x:c>
      <x:c r="AE76" s="23" t="n">
        <x:f>AE75+IF($C75=5,10000/'循环设置'!$B$17,0)</x:f>
        <x:v>1000</x:v>
      </x:c>
      <x:c r="AF76" s="23" t="n">
        <x:f>IF(C75=1,M75,AF75)</x:f>
        <x:v>5</x:v>
      </x:c>
      <x:c r="AG76" s="23" t="n">
        <x:f>IF(C75=2,M75,AG75)</x:f>
        <x:v>45</x:v>
      </x:c>
      <x:c r="AH76" s="23" t="n">
        <x:f>IF(C75=3,M75,AH75)</x:f>
        <x:v>75</x:v>
      </x:c>
      <x:c r="AI76" s="23" t="n">
        <x:f>IF(C75=4,M75,AI75)</x:f>
        <x:v>45</x:v>
      </x:c>
      <x:c r="AJ76" s="23" t="n">
        <x:f>AJ75+IF(C75=1,1,0)</x:f>
        <x:v>16</x:v>
      </x:c>
      <x:c r="AK76" s="23" t="n">
        <x:f>AK75+IF(C75=2,1,0)</x:f>
        <x:v>15</x:v>
      </x:c>
      <x:c r="AL76" s="23" t="n">
        <x:f>AL75+IF(C75=3,1,0)</x:f>
        <x:v>16</x:v>
      </x:c>
      <x:c r="AM76" s="23" t="n">
        <x:f>AM75+IF(C75=4,1,0)</x:f>
        <x:v>15</x:v>
      </x:c>
      <x:c r="AN76" s="23" t="n">
        <x:f>AN75+IF(C75=5,1,0)</x:f>
        <x:v>9</x:v>
      </x:c>
      <x:c r="AO76" s="23"/>
      <x:c r="AP76" s="23"/>
      <x:c r="AQ76" s="23"/>
      <x:c r="AR76" s="23"/>
    </x:row>
    <x:row r="77">
      <x:c r="A77" s="23" t="n">
        <x:v>73</x:v>
      </x:c>
      <x:c r="B77" s="33" t="n">
        <x:f>MIN(AA77:AE77)</x:f>
        <x:v>1018.1225819588676</x:v>
      </x:c>
      <x:c r="C77" s="23" t="n">
        <x:f>MATCH(B77,AA77:AE77,0)</x:f>
        <x:v>4</x:v>
      </x:c>
      <x:c r="D77" s="23" t="str">
        <x:f>IF(C77=5,"敌人",INDEX('队伍面板'!$B$7:$E$7,1,C77))</x:f>
        <x:v>阿兰</x:v>
      </x:c>
      <x:c r="E77" s="23" t="n">
        <x:f>IF(C77=5,0,IF(H77+INDEX('动作配置'!$O$5:$O$28,INDEX('循环设置'!$B$5:$D$8,C77,F77))&lt;0,INDEX('循环设置'!$E$5:$E$8,C77),INDEX('循环设置'!$B$5:$D$8,C77,F77)))</x:f>
        <x:v>20</x:v>
      </x:c>
      <x:c r="F77" s="23" t="n">
        <x:f>IF(C77=5,0,MOD(INDEX(AJ77:AM77,1,C77),3)+1)</x:f>
        <x:v>1</x:v>
      </x:c>
      <x:c r="G77" s="23" t="n">
        <x:f>IF(C77=5,"敌方回合",INDEX('动作配置'!$D$5:$D$28,E77))</x:f>
        <x:v>100802</x:v>
      </x:c>
      <x:c r="H77" s="23" t="n">
        <x:f>I76</x:f>
        <x:v>5</x:v>
      </x:c>
      <x:c r="I77" s="23" t="n">
        <x:f>IF(Z77&lt;&gt;"执行",H77,MIN('循环设置'!$B$20,H77+IF(C77=5,0,INDEX('动作配置'!$O$5:$O$28,E77)+L77*INDEX('动作配置'!$O$5:$O$28,INDEX('循环设置'!$F$5:$F$8,C77)))))</x:f>
        <x:v>5</x:v>
      </x:c>
      <x:c r="J77" s="31" t="n">
        <x:f>IF(C77=5,0,INDEX(AF77:AI77,1,C77))</x:f>
        <x:v>45</x:v>
      </x:c>
      <x:c r="K77" s="31" t="n">
        <x:f>IF(C77=5,0,MIN(INDEX('队伍面板'!$B$20:$E$20,1,C77),J77+INDEX('动作配置'!$N$5:$N$28,E77)*INDEX('队伍面板'!$B$72:$E$72,1,C77)))</x:f>
        <x:v>75</x:v>
      </x:c>
      <x:c r="L77" s="31" t="n">
        <x:f>IF(C77=5,0,IF(K77&gt;=INDEX('队伍面板'!$B$20:$E$20,1,C77),1,0))</x:f>
        <x:v>0</x:v>
      </x:c>
      <x:c r="M77" s="31" t="n">
        <x:f>IF(C77=5,0,IF(L77=1,INDEX('动作配置'!$N$5:$N$28,INDEX('循环设置'!$F$5:$F$8,C77))*INDEX('队伍面板'!$B$72:$E$72,1,C77),K77))</x:f>
        <x:v>75</x:v>
      </x:c>
      <x:c r="N77" s="31" t="n">
        <x:f>O76</x:f>
        <x:v>0</x:v>
      </x:c>
      <x:c r="O77" s="31" t="n">
        <x:f>IF(Z77&lt;&gt;"执行",N77,IF(C77=5,IF(N77=0,'循环设置'!$B$15,N77),MAX(0,N77-INDEX('动作配置'!$AB$5:$AB$28,E77)-L77*INDEX('动作配置'!$AB$5:$AB$28,INDEX('循环设置'!$F$5:$F$8,C77)))))</x:f>
        <x:v>0</x:v>
      </x:c>
      <x:c r="P77" s="31" t="n">
        <x:f>IF(AND(C77&lt;5,N77&gt;0,O77=0,Z77="执行"),1,0)</x:f>
        <x:v>0</x:v>
      </x:c>
      <x:c r="Q77" s="31" t="n">
        <x:f>X76</x:f>
        <x:v>889219.3978758336</x:v>
      </x:c>
      <x:c r="R77" s="31" t="n">
        <x:f>IF(OR(Z77&lt;&gt;"执行",C77=5),0,IF(OR(INDEX('动作配置'!$G$5:$G$28,E77)="治疗",INDEX('动作配置'!$G$5:$G$28,E77)="护盾",INDEX('动作配置'!$G$5:$G$28,E77)="无伤害"),0,INDEX('动作配置'!$X$5:$X$28,E77)*IF(OR(INDEX('动作配置'!$G$5:$G$28,E77)="真实伤害",N77=0),1,0.9)))</x:f>
        <x:v>0</x:v>
      </x:c>
      <x:c r="S77" s="31" t="n">
        <x:f>IF(OR(Z77&lt;&gt;"执行",C77=5,L77=0),0,IF(OR(INDEX('动作配置'!$G$5:$G$28,INDEX('循环设置'!$F$5:$F$8,C77))="治疗",INDEX('动作配置'!$G$5:$G$28,INDEX('循环设置'!$F$5:$F$8,C77))="护盾",INDEX('动作配置'!$G$5:$G$28,INDEX('循环设置'!$F$5:$F$8,C77))="无伤害"),0,INDEX('动作配置'!$X$5:$X$28,INDEX('循环设置'!$F$5:$F$8,C77))*IF(OR(INDEX('动作配置'!$G$5:$G$28,INDEX('循环设置'!$F$5:$F$8,C77))="真实伤害",N77=0),1,0.9)))</x:f>
        <x:v>0</x:v>
      </x:c>
      <x:c r="T77" s="31" t="n">
        <x:f>IF(P77=1,INDEX($AO$5:$AR$5,1,C77),0)</x:f>
        <x:v>0</x:v>
      </x:c>
      <x:c r="U77" s="31" t="n">
        <x:f>IF(OR(Z77&lt;&gt;"执行",C77=5,N77&gt;0),0,INDEX('队伍面板'!$B$77:$E$77,1,C77)/10*(INDEX('动作配置'!$AB$5:$AB$28,E77)+L77*INDEX('动作配置'!$AB$5:$AB$28,INDEX('循环设置'!$F$5:$F$8,C77)))*(1+INDEX('队伍面板'!$B$69:$E$69,1,C77))*INDEX('队伍面板'!$B$54:$E$54,1,C77)*(1+INDEX('队伍面板'!$B$52:$E$52,1,C77))*(1+INDEX('队伍面板'!$B$53:$E$53,1,C77))*(INDEX('队伍面板'!$B$8:$E$8,1,C77)+20)/((INDEX('队伍面板'!$B$8:$E$8,1,C77)+20)+('循环设置'!$B$12+20)*MAX(0,1-INDEX('队伍面板'!$B$48:$E$48,1,C77)-INDEX('队伍面板'!$B$49:$E$49,1,C77)))*(1-MIN(0.9,MAX(-1,'循环设置'!$B$13-INDEX('队伍面板'!$B$50:$E$50,1,C77))))*(1+INDEX('队伍面板'!$B$51:$E$51,1,C77))*(1+INDEX('队伍面板'!$B$58:$E$58,1,C77))*(1-'循环设置'!$B$36))</x:f>
        <x:v>0</x:v>
      </x:c>
      <x:c r="V77" s="31" t="n">
        <x:f>IF(OR(Z77&lt;&gt;"执行",C77=5),0,(R77+S77+T77+U77)*INDEX('队伍面板'!$B$59:$E$59,1,C77))</x:f>
        <x:v>0</x:v>
      </x:c>
      <x:c r="W77" s="31" t="n">
        <x:f>SUM(R77:V77)</x:f>
        <x:v>0</x:v>
      </x:c>
      <x:c r="X77" s="31" t="n">
        <x:f>MAX(0,Q77-W77)</x:f>
        <x:v>889219.3978758336</x:v>
      </x:c>
      <x:c r="Y77" s="31" t="n">
        <x:f>Y76+W77</x:f>
        <x:v>110780.60212416647</x:v>
      </x:c>
      <x:c r="Z77" s="23" t="str">
        <x:f>IF(B77&gt;'循环设置'!$B$18,"超出窗口",IF(Q77&lt;=0,"敌人已击败","执行"))</x:f>
        <x:v>超出窗口</x:v>
      </x:c>
      <x:c r="AA77" s="23" t="n">
        <x:f>AA76+IF($C76=1,10000/'队伍面板'!B66,0)</x:f>
        <x:v>1026.37171561051</x:v>
      </x:c>
      <x:c r="AB77" s="23" t="n">
        <x:f>AB76+IF($C76=2,10000/'队伍面板'!C66,0)</x:f>
        <x:v>1025.0365169259153</x:v>
      </x:c>
      <x:c r="AC77" s="23" t="n">
        <x:f>AC76+IF($C76=3,10000/'队伍面板'!D66,0)</x:f>
        <x:v>1053.335977000099</x:v>
      </x:c>
      <x:c r="AD77" s="23" t="n">
        <x:f>AD76+IF($C76=4,10000/'队伍面板'!E66,0)</x:f>
        <x:v>1018.1225819588676</x:v>
      </x:c>
      <x:c r="AE77" s="23" t="n">
        <x:f>AE76+IF($C76=5,10000/'循环设置'!$B$17,0)</x:f>
        <x:v>1100</x:v>
      </x:c>
      <x:c r="AF77" s="23" t="n">
        <x:f>IF(C76=1,M76,AF76)</x:f>
        <x:v>5</x:v>
      </x:c>
      <x:c r="AG77" s="23" t="n">
        <x:f>IF(C76=2,M76,AG76)</x:f>
        <x:v>45</x:v>
      </x:c>
      <x:c r="AH77" s="23" t="n">
        <x:f>IF(C76=3,M76,AH76)</x:f>
        <x:v>75</x:v>
      </x:c>
      <x:c r="AI77" s="23" t="n">
        <x:f>IF(C76=4,M76,AI76)</x:f>
        <x:v>45</x:v>
      </x:c>
      <x:c r="AJ77" s="23" t="n">
        <x:f>AJ76+IF(C76=1,1,0)</x:f>
        <x:v>16</x:v>
      </x:c>
      <x:c r="AK77" s="23" t="n">
        <x:f>AK76+IF(C76=2,1,0)</x:f>
        <x:v>15</x:v>
      </x:c>
      <x:c r="AL77" s="23" t="n">
        <x:f>AL76+IF(C76=3,1,0)</x:f>
        <x:v>16</x:v>
      </x:c>
      <x:c r="AM77" s="23" t="n">
        <x:f>AM76+IF(C76=4,1,0)</x:f>
        <x:v>15</x:v>
      </x:c>
      <x:c r="AN77" s="23" t="n">
        <x:f>AN76+IF(C76=5,1,0)</x:f>
        <x:v>10</x:v>
      </x:c>
      <x:c r="AO77" s="23"/>
      <x:c r="AP77" s="23"/>
      <x:c r="AQ77" s="23"/>
      <x:c r="AR77" s="23"/>
    </x:row>
    <x:row r="78">
      <x:c r="A78" s="23" t="n">
        <x:v>74</x:v>
      </x:c>
      <x:c r="B78" s="33" t="n">
        <x:f>MIN(AA78:AE78)</x:f>
        <x:v>1025.0365169259153</x:v>
      </x:c>
      <x:c r="C78" s="23" t="n">
        <x:f>MATCH(B78,AA78:AE78,0)</x:f>
        <x:v>2</x:v>
      </x:c>
      <x:c r="D78" s="23" t="str">
        <x:f>IF(C78=5,"敌人",INDEX('队伍面板'!$B$7:$E$7,1,C78))</x:f>
        <x:v>三月七（存护）</x:v>
      </x:c>
      <x:c r="E78" s="23" t="n">
        <x:f>IF(C78=5,0,IF(H78+INDEX('动作配置'!$O$5:$O$28,INDEX('循环设置'!$B$5:$D$8,C78,F78))&lt;0,INDEX('循环设置'!$E$5:$E$8,C78),INDEX('循环设置'!$B$5:$D$8,C78,F78)))</x:f>
        <x:v>8</x:v>
      </x:c>
      <x:c r="F78" s="23" t="n">
        <x:f>IF(C78=5,0,MOD(INDEX(AJ78:AM78,1,C78),3)+1)</x:f>
        <x:v>1</x:v>
      </x:c>
      <x:c r="G78" s="23" t="n">
        <x:f>IF(C78=5,"敌方回合",INDEX('动作配置'!$D$5:$D$28,E78))</x:f>
        <x:v>100102</x:v>
      </x:c>
      <x:c r="H78" s="23" t="n">
        <x:f>I77</x:f>
        <x:v>5</x:v>
      </x:c>
      <x:c r="I78" s="23" t="n">
        <x:f>IF(Z78&lt;&gt;"执行",H78,MIN('循环设置'!$B$20,H78+IF(C78=5,0,INDEX('动作配置'!$O$5:$O$28,E78)+L78*INDEX('动作配置'!$O$5:$O$28,INDEX('循环设置'!$F$5:$F$8,C78)))))</x:f>
        <x:v>5</x:v>
      </x:c>
      <x:c r="J78" s="31" t="n">
        <x:f>IF(C78=5,0,INDEX(AF78:AI78,1,C78))</x:f>
        <x:v>45</x:v>
      </x:c>
      <x:c r="K78" s="31" t="n">
        <x:f>IF(C78=5,0,MIN(INDEX('队伍面板'!$B$20:$E$20,1,C78),J78+INDEX('动作配置'!$N$5:$N$28,E78)*INDEX('队伍面板'!$B$72:$E$72,1,C78)))</x:f>
        <x:v>75</x:v>
      </x:c>
      <x:c r="L78" s="31" t="n">
        <x:f>IF(C78=5,0,IF(K78&gt;=INDEX('队伍面板'!$B$20:$E$20,1,C78),1,0))</x:f>
        <x:v>0</x:v>
      </x:c>
      <x:c r="M78" s="31" t="n">
        <x:f>IF(C78=5,0,IF(L78=1,INDEX('动作配置'!$N$5:$N$28,INDEX('循环设置'!$F$5:$F$8,C78))*INDEX('队伍面板'!$B$72:$E$72,1,C78),K78))</x:f>
        <x:v>75</x:v>
      </x:c>
      <x:c r="N78" s="31" t="n">
        <x:f>O77</x:f>
        <x:v>0</x:v>
      </x:c>
      <x:c r="O78" s="31" t="n">
        <x:f>IF(Z78&lt;&gt;"执行",N78,IF(C78=5,IF(N78=0,'循环设置'!$B$15,N78),MAX(0,N78-INDEX('动作配置'!$AB$5:$AB$28,E78)-L78*INDEX('动作配置'!$AB$5:$AB$28,INDEX('循环设置'!$F$5:$F$8,C78)))))</x:f>
        <x:v>0</x:v>
      </x:c>
      <x:c r="P78" s="31" t="n">
        <x:f>IF(AND(C78&lt;5,N78&gt;0,O78=0,Z78="执行"),1,0)</x:f>
        <x:v>0</x:v>
      </x:c>
      <x:c r="Q78" s="31" t="n">
        <x:f>X77</x:f>
        <x:v>889219.3978758336</x:v>
      </x:c>
      <x:c r="R78" s="31" t="n">
        <x:f>IF(OR(Z78&lt;&gt;"执行",C78=5),0,IF(OR(INDEX('动作配置'!$G$5:$G$28,E78)="治疗",INDEX('动作配置'!$G$5:$G$28,E78)="护盾",INDEX('动作配置'!$G$5:$G$28,E78)="无伤害"),0,INDEX('动作配置'!$X$5:$X$28,E78)*IF(OR(INDEX('动作配置'!$G$5:$G$28,E78)="真实伤害",N78=0),1,0.9)))</x:f>
        <x:v>0</x:v>
      </x:c>
      <x:c r="S78" s="31" t="n">
        <x:f>IF(OR(Z78&lt;&gt;"执行",C78=5,L78=0),0,IF(OR(INDEX('动作配置'!$G$5:$G$28,INDEX('循环设置'!$F$5:$F$8,C78))="治疗",INDEX('动作配置'!$G$5:$G$28,INDEX('循环设置'!$F$5:$F$8,C78))="护盾",INDEX('动作配置'!$G$5:$G$28,INDEX('循环设置'!$F$5:$F$8,C78))="无伤害"),0,INDEX('动作配置'!$X$5:$X$28,INDEX('循环设置'!$F$5:$F$8,C78))*IF(OR(INDEX('动作配置'!$G$5:$G$28,INDEX('循环设置'!$F$5:$F$8,C78))="真实伤害",N78=0),1,0.9)))</x:f>
        <x:v>0</x:v>
      </x:c>
      <x:c r="T78" s="31" t="n">
        <x:f>IF(P78=1,INDEX($AO$5:$AR$5,1,C78),0)</x:f>
        <x:v>0</x:v>
      </x:c>
      <x:c r="U78" s="31" t="n">
        <x:f>IF(OR(Z78&lt;&gt;"执行",C78=5,N78&gt;0),0,INDEX('队伍面板'!$B$77:$E$77,1,C78)/10*(INDEX('动作配置'!$AB$5:$AB$28,E78)+L78*INDEX('动作配置'!$AB$5:$AB$28,INDEX('循环设置'!$F$5:$F$8,C78)))*(1+INDEX('队伍面板'!$B$69:$E$69,1,C78))*INDEX('队伍面板'!$B$54:$E$54,1,C78)*(1+INDEX('队伍面板'!$B$52:$E$52,1,C78))*(1+INDEX('队伍面板'!$B$53:$E$53,1,C78))*(INDEX('队伍面板'!$B$8:$E$8,1,C78)+20)/((INDEX('队伍面板'!$B$8:$E$8,1,C78)+20)+('循环设置'!$B$12+20)*MAX(0,1-INDEX('队伍面板'!$B$48:$E$48,1,C78)-INDEX('队伍面板'!$B$49:$E$49,1,C78)))*(1-MIN(0.9,MAX(-1,'循环设置'!$B$13-INDEX('队伍面板'!$B$50:$E$50,1,C78))))*(1+INDEX('队伍面板'!$B$51:$E$51,1,C78))*(1+INDEX('队伍面板'!$B$58:$E$58,1,C78))*(1-'循环设置'!$B$36))</x:f>
        <x:v>0</x:v>
      </x:c>
      <x:c r="V78" s="31" t="n">
        <x:f>IF(OR(Z78&lt;&gt;"执行",C78=5),0,(R78+S78+T78+U78)*INDEX('队伍面板'!$B$59:$E$59,1,C78))</x:f>
        <x:v>0</x:v>
      </x:c>
      <x:c r="W78" s="31" t="n">
        <x:f>SUM(R78:V78)</x:f>
        <x:v>0</x:v>
      </x:c>
      <x:c r="X78" s="31" t="n">
        <x:f>MAX(0,Q78-W78)</x:f>
        <x:v>889219.3978758336</x:v>
      </x:c>
      <x:c r="Y78" s="31" t="n">
        <x:f>Y77+W78</x:f>
        <x:v>110780.60212416647</x:v>
      </x:c>
      <x:c r="Z78" s="23" t="str">
        <x:f>IF(B78&gt;'循环设置'!$B$18,"超出窗口",IF(Q78&lt;=0,"敌人已击败","执行"))</x:f>
        <x:v>超出窗口</x:v>
      </x:c>
      <x:c r="AA78" s="23" t="n">
        <x:f>AA77+IF($C77=1,10000/'队伍面板'!B66,0)</x:f>
        <x:v>1026.37171561051</x:v>
      </x:c>
      <x:c r="AB78" s="23" t="n">
        <x:f>AB77+IF($C77=2,10000/'队伍面板'!C66,0)</x:f>
        <x:v>1025.0365169259153</x:v>
      </x:c>
      <x:c r="AC78" s="23" t="n">
        <x:f>AC77+IF($C77=3,10000/'队伍面板'!D66,0)</x:f>
        <x:v>1053.335977000099</x:v>
      </x:c>
      <x:c r="AD78" s="23" t="n">
        <x:f>AD77+IF($C77=4,10000/'队伍面板'!E66,0)</x:f>
        <x:v>1081.755243331297</x:v>
      </x:c>
      <x:c r="AE78" s="23" t="n">
        <x:f>AE77+IF($C77=5,10000/'循环设置'!$B$17,0)</x:f>
        <x:v>1100</x:v>
      </x:c>
      <x:c r="AF78" s="23" t="n">
        <x:f>IF(C77=1,M77,AF77)</x:f>
        <x:v>5</x:v>
      </x:c>
      <x:c r="AG78" s="23" t="n">
        <x:f>IF(C77=2,M77,AG77)</x:f>
        <x:v>45</x:v>
      </x:c>
      <x:c r="AH78" s="23" t="n">
        <x:f>IF(C77=3,M77,AH77)</x:f>
        <x:v>75</x:v>
      </x:c>
      <x:c r="AI78" s="23" t="n">
        <x:f>IF(C77=4,M77,AI77)</x:f>
        <x:v>75</x:v>
      </x:c>
      <x:c r="AJ78" s="23" t="n">
        <x:f>AJ77+IF(C77=1,1,0)</x:f>
        <x:v>16</x:v>
      </x:c>
      <x:c r="AK78" s="23" t="n">
        <x:f>AK77+IF(C77=2,1,0)</x:f>
        <x:v>15</x:v>
      </x:c>
      <x:c r="AL78" s="23" t="n">
        <x:f>AL77+IF(C77=3,1,0)</x:f>
        <x:v>16</x:v>
      </x:c>
      <x:c r="AM78" s="23" t="n">
        <x:f>AM77+IF(C77=4,1,0)</x:f>
        <x:v>16</x:v>
      </x:c>
      <x:c r="AN78" s="23" t="n">
        <x:f>AN77+IF(C77=5,1,0)</x:f>
        <x:v>10</x:v>
      </x:c>
      <x:c r="AO78" s="23"/>
      <x:c r="AP78" s="23"/>
      <x:c r="AQ78" s="23"/>
      <x:c r="AR78" s="23"/>
    </x:row>
    <x:row r="79">
      <x:c r="A79" s="23" t="n">
        <x:v>75</x:v>
      </x:c>
      <x:c r="B79" s="33" t="n">
        <x:f>MIN(AA79:AE79)</x:f>
        <x:v>1026.37171561051</x:v>
      </x:c>
      <x:c r="C79" s="23" t="n">
        <x:f>MATCH(B79,AA79:AE79,0)</x:f>
        <x:v>1</x:v>
      </x:c>
      <x:c r="D79" s="23" t="str">
        <x:f>IF(C79=5,"敌人",INDEX('队伍面板'!$B$7:$E$7,1,C79))</x:f>
        <x:v>丹恒</x:v>
      </x:c>
      <x:c r="E79" s="23" t="n">
        <x:f>IF(C79=5,0,IF(H79+INDEX('动作配置'!$O$5:$O$28,INDEX('循环设置'!$B$5:$D$8,C79,F79))&lt;0,INDEX('循环设置'!$E$5:$E$8,C79),INDEX('循环设置'!$B$5:$D$8,C79,F79)))</x:f>
        <x:v>1</x:v>
      </x:c>
      <x:c r="F79" s="23" t="n">
        <x:f>IF(C79=5,0,MOD(INDEX(AJ79:AM79,1,C79),3)+1)</x:f>
        <x:v>2</x:v>
      </x:c>
      <x:c r="G79" s="23" t="n">
        <x:f>IF(C79=5,"敌方回合",INDEX('动作配置'!$D$5:$D$28,E79))</x:f>
        <x:v>100201</x:v>
      </x:c>
      <x:c r="H79" s="23" t="n">
        <x:f>I78</x:f>
        <x:v>5</x:v>
      </x:c>
      <x:c r="I79" s="23" t="n">
        <x:f>IF(Z79&lt;&gt;"执行",H79,MIN('循环设置'!$B$20,H79+IF(C79=5,0,INDEX('动作配置'!$O$5:$O$28,E79)+L79*INDEX('动作配置'!$O$5:$O$28,INDEX('循环设置'!$F$5:$F$8,C79)))))</x:f>
        <x:v>5</x:v>
      </x:c>
      <x:c r="J79" s="31" t="n">
        <x:f>IF(C79=5,0,INDEX(AF79:AI79,1,C79))</x:f>
        <x:v>5</x:v>
      </x:c>
      <x:c r="K79" s="31" t="n">
        <x:f>IF(C79=5,0,MIN(INDEX('队伍面板'!$B$20:$E$20,1,C79),J79+INDEX('动作配置'!$N$5:$N$28,E79)*INDEX('队伍面板'!$B$72:$E$72,1,C79)))</x:f>
        <x:v>25</x:v>
      </x:c>
      <x:c r="L79" s="31" t="n">
        <x:f>IF(C79=5,0,IF(K79&gt;=INDEX('队伍面板'!$B$20:$E$20,1,C79),1,0))</x:f>
        <x:v>0</x:v>
      </x:c>
      <x:c r="M79" s="31" t="n">
        <x:f>IF(C79=5,0,IF(L79=1,INDEX('动作配置'!$N$5:$N$28,INDEX('循环设置'!$F$5:$F$8,C79))*INDEX('队伍面板'!$B$72:$E$72,1,C79),K79))</x:f>
        <x:v>25</x:v>
      </x:c>
      <x:c r="N79" s="31" t="n">
        <x:f>O78</x:f>
        <x:v>0</x:v>
      </x:c>
      <x:c r="O79" s="31" t="n">
        <x:f>IF(Z79&lt;&gt;"执行",N79,IF(C79=5,IF(N79=0,'循环设置'!$B$15,N79),MAX(0,N79-INDEX('动作配置'!$AB$5:$AB$28,E79)-L79*INDEX('动作配置'!$AB$5:$AB$28,INDEX('循环设置'!$F$5:$F$8,C79)))))</x:f>
        <x:v>0</x:v>
      </x:c>
      <x:c r="P79" s="31" t="n">
        <x:f>IF(AND(C79&lt;5,N79&gt;0,O79=0,Z79="执行"),1,0)</x:f>
        <x:v>0</x:v>
      </x:c>
      <x:c r="Q79" s="31" t="n">
        <x:f>X78</x:f>
        <x:v>889219.3978758336</x:v>
      </x:c>
      <x:c r="R79" s="31" t="n">
        <x:f>IF(OR(Z79&lt;&gt;"执行",C79=5),0,IF(OR(INDEX('动作配置'!$G$5:$G$28,E79)="治疗",INDEX('动作配置'!$G$5:$G$28,E79)="护盾",INDEX('动作配置'!$G$5:$G$28,E79)="无伤害"),0,INDEX('动作配置'!$X$5:$X$28,E79)*IF(OR(INDEX('动作配置'!$G$5:$G$28,E79)="真实伤害",N79=0),1,0.9)))</x:f>
        <x:v>0</x:v>
      </x:c>
      <x:c r="S79" s="31" t="n">
        <x:f>IF(OR(Z79&lt;&gt;"执行",C79=5,L79=0),0,IF(OR(INDEX('动作配置'!$G$5:$G$28,INDEX('循环设置'!$F$5:$F$8,C79))="治疗",INDEX('动作配置'!$G$5:$G$28,INDEX('循环设置'!$F$5:$F$8,C79))="护盾",INDEX('动作配置'!$G$5:$G$28,INDEX('循环设置'!$F$5:$F$8,C79))="无伤害"),0,INDEX('动作配置'!$X$5:$X$28,INDEX('循环设置'!$F$5:$F$8,C79))*IF(OR(INDEX('动作配置'!$G$5:$G$28,INDEX('循环设置'!$F$5:$F$8,C79))="真实伤害",N79=0),1,0.9)))</x:f>
        <x:v>0</x:v>
      </x:c>
      <x:c r="T79" s="31" t="n">
        <x:f>IF(P79=1,INDEX($AO$5:$AR$5,1,C79),0)</x:f>
        <x:v>0</x:v>
      </x:c>
      <x:c r="U79" s="31" t="n">
        <x:f>IF(OR(Z79&lt;&gt;"执行",C79=5,N79&gt;0),0,INDEX('队伍面板'!$B$77:$E$77,1,C79)/10*(INDEX('动作配置'!$AB$5:$AB$28,E79)+L79*INDEX('动作配置'!$AB$5:$AB$28,INDEX('循环设置'!$F$5:$F$8,C79)))*(1+INDEX('队伍面板'!$B$69:$E$69,1,C79))*INDEX('队伍面板'!$B$54:$E$54,1,C79)*(1+INDEX('队伍面板'!$B$52:$E$52,1,C79))*(1+INDEX('队伍面板'!$B$53:$E$53,1,C79))*(INDEX('队伍面板'!$B$8:$E$8,1,C79)+20)/((INDEX('队伍面板'!$B$8:$E$8,1,C79)+20)+('循环设置'!$B$12+20)*MAX(0,1-INDEX('队伍面板'!$B$48:$E$48,1,C79)-INDEX('队伍面板'!$B$49:$E$49,1,C79)))*(1-MIN(0.9,MAX(-1,'循环设置'!$B$13-INDEX('队伍面板'!$B$50:$E$50,1,C79))))*(1+INDEX('队伍面板'!$B$51:$E$51,1,C79))*(1+INDEX('队伍面板'!$B$58:$E$58,1,C79))*(1-'循环设置'!$B$36))</x:f>
        <x:v>0</x:v>
      </x:c>
      <x:c r="V79" s="31" t="n">
        <x:f>IF(OR(Z79&lt;&gt;"执行",C79=5),0,(R79+S79+T79+U79)*INDEX('队伍面板'!$B$59:$E$59,1,C79))</x:f>
        <x:v>0</x:v>
      </x:c>
      <x:c r="W79" s="31" t="n">
        <x:f>SUM(R79:V79)</x:f>
        <x:v>0</x:v>
      </x:c>
      <x:c r="X79" s="31" t="n">
        <x:f>MAX(0,Q79-W79)</x:f>
        <x:v>889219.3978758336</x:v>
      </x:c>
      <x:c r="Y79" s="31" t="n">
        <x:f>Y78+W79</x:f>
        <x:v>110780.60212416647</x:v>
      </x:c>
      <x:c r="Z79" s="23" t="str">
        <x:f>IF(B79&gt;'循环设置'!$B$18,"超出窗口",IF(Q79&lt;=0,"敌人已击败","执行"))</x:f>
        <x:v>超出窗口</x:v>
      </x:c>
      <x:c r="AA79" s="23" t="n">
        <x:f>AA78+IF($C78=1,10000/'队伍面板'!B66,0)</x:f>
        <x:v>1026.37171561051</x:v>
      </x:c>
      <x:c r="AB79" s="23" t="n">
        <x:f>AB78+IF($C78=2,10000/'队伍面板'!C66,0)</x:f>
        <x:v>1089.101299233785</x:v>
      </x:c>
      <x:c r="AC79" s="23" t="n">
        <x:f>AC78+IF($C78=3,10000/'队伍面板'!D66,0)</x:f>
        <x:v>1053.335977000099</x:v>
      </x:c>
      <x:c r="AD79" s="23" t="n">
        <x:f>AD78+IF($C78=4,10000/'队伍面板'!E66,0)</x:f>
        <x:v>1081.755243331297</x:v>
      </x:c>
      <x:c r="AE79" s="23" t="n">
        <x:f>AE78+IF($C78=5,10000/'循环设置'!$B$17,0)</x:f>
        <x:v>1100</x:v>
      </x:c>
      <x:c r="AF79" s="23" t="n">
        <x:f>IF(C78=1,M78,AF78)</x:f>
        <x:v>5</x:v>
      </x:c>
      <x:c r="AG79" s="23" t="n">
        <x:f>IF(C78=2,M78,AG78)</x:f>
        <x:v>75</x:v>
      </x:c>
      <x:c r="AH79" s="23" t="n">
        <x:f>IF(C78=3,M78,AH78)</x:f>
        <x:v>75</x:v>
      </x:c>
      <x:c r="AI79" s="23" t="n">
        <x:f>IF(C78=4,M78,AI78)</x:f>
        <x:v>75</x:v>
      </x:c>
      <x:c r="AJ79" s="23" t="n">
        <x:f>AJ78+IF(C78=1,1,0)</x:f>
        <x:v>16</x:v>
      </x:c>
      <x:c r="AK79" s="23" t="n">
        <x:f>AK78+IF(C78=2,1,0)</x:f>
        <x:v>16</x:v>
      </x:c>
      <x:c r="AL79" s="23" t="n">
        <x:f>AL78+IF(C78=3,1,0)</x:f>
        <x:v>16</x:v>
      </x:c>
      <x:c r="AM79" s="23" t="n">
        <x:f>AM78+IF(C78=4,1,0)</x:f>
        <x:v>16</x:v>
      </x:c>
      <x:c r="AN79" s="23" t="n">
        <x:f>AN78+IF(C78=5,1,0)</x:f>
        <x:v>10</x:v>
      </x:c>
      <x:c r="AO79" s="23"/>
      <x:c r="AP79" s="23"/>
      <x:c r="AQ79" s="23"/>
      <x:c r="AR79" s="23"/>
    </x:row>
    <x:row r="80">
      <x:c r="A80" s="23" t="n">
        <x:v>76</x:v>
      </x:c>
      <x:c r="B80" s="33" t="n">
        <x:f>MIN(AA80:AE80)</x:f>
        <x:v>1053.335977000099</x:v>
      </x:c>
      <x:c r="C80" s="23" t="n">
        <x:f>MATCH(B80,AA80:AE80,0)</x:f>
        <x:v>3</x:v>
      </x:c>
      <x:c r="D80" s="23" t="str">
        <x:f>IF(C80=5,"敌人",INDEX('队伍面板'!$B$7:$E$7,1,C80))</x:f>
        <x:v>艾丝妲</x:v>
      </x:c>
      <x:c r="E80" s="23" t="n">
        <x:f>IF(C80=5,0,IF(H80+INDEX('动作配置'!$O$5:$O$28,INDEX('循环设置'!$B$5:$D$8,C80,F80))&lt;0,INDEX('循环设置'!$E$5:$E$8,C80),INDEX('循环设置'!$B$5:$D$8,C80,F80)))</x:f>
        <x:v>13</x:v>
      </x:c>
      <x:c r="F80" s="23" t="n">
        <x:f>IF(C80=5,0,MOD(INDEX(AJ80:AM80,1,C80),3)+1)</x:f>
        <x:v>2</x:v>
      </x:c>
      <x:c r="G80" s="23" t="n">
        <x:f>IF(C80=5,"敌方回合",INDEX('动作配置'!$D$5:$D$28,E80))</x:f>
        <x:v>100901</x:v>
      </x:c>
      <x:c r="H80" s="23" t="n">
        <x:f>I79</x:f>
        <x:v>5</x:v>
      </x:c>
      <x:c r="I80" s="23" t="n">
        <x:f>IF(Z80&lt;&gt;"执行",H80,MIN('循环设置'!$B$20,H80+IF(C80=5,0,INDEX('动作配置'!$O$5:$O$28,E80)+L80*INDEX('动作配置'!$O$5:$O$28,INDEX('循环设置'!$F$5:$F$8,C80)))))</x:f>
        <x:v>5</x:v>
      </x:c>
      <x:c r="J80" s="31" t="n">
        <x:f>IF(C80=5,0,INDEX(AF80:AI80,1,C80))</x:f>
        <x:v>75</x:v>
      </x:c>
      <x:c r="K80" s="31" t="n">
        <x:f>IF(C80=5,0,MIN(INDEX('队伍面板'!$B$20:$E$20,1,C80),J80+INDEX('动作配置'!$N$5:$N$28,E80)*INDEX('队伍面板'!$B$72:$E$72,1,C80)))</x:f>
        <x:v>95</x:v>
      </x:c>
      <x:c r="L80" s="31" t="n">
        <x:f>IF(C80=5,0,IF(K80&gt;=INDEX('队伍面板'!$B$20:$E$20,1,C80),1,0))</x:f>
        <x:v>0</x:v>
      </x:c>
      <x:c r="M80" s="31" t="n">
        <x:f>IF(C80=5,0,IF(L80=1,INDEX('动作配置'!$N$5:$N$28,INDEX('循环设置'!$F$5:$F$8,C80))*INDEX('队伍面板'!$B$72:$E$72,1,C80),K80))</x:f>
        <x:v>95</x:v>
      </x:c>
      <x:c r="N80" s="31" t="n">
        <x:f>O79</x:f>
        <x:v>0</x:v>
      </x:c>
      <x:c r="O80" s="31" t="n">
        <x:f>IF(Z80&lt;&gt;"执行",N80,IF(C80=5,IF(N80=0,'循环设置'!$B$15,N80),MAX(0,N80-INDEX('动作配置'!$AB$5:$AB$28,E80)-L80*INDEX('动作配置'!$AB$5:$AB$28,INDEX('循环设置'!$F$5:$F$8,C80)))))</x:f>
        <x:v>0</x:v>
      </x:c>
      <x:c r="P80" s="31" t="n">
        <x:f>IF(AND(C80&lt;5,N80&gt;0,O80=0,Z80="执行"),1,0)</x:f>
        <x:v>0</x:v>
      </x:c>
      <x:c r="Q80" s="31" t="n">
        <x:f>X79</x:f>
        <x:v>889219.3978758336</x:v>
      </x:c>
      <x:c r="R80" s="31" t="n">
        <x:f>IF(OR(Z80&lt;&gt;"执行",C80=5),0,IF(OR(INDEX('动作配置'!$G$5:$G$28,E80)="治疗",INDEX('动作配置'!$G$5:$G$28,E80)="护盾",INDEX('动作配置'!$G$5:$G$28,E80)="无伤害"),0,INDEX('动作配置'!$X$5:$X$28,E80)*IF(OR(INDEX('动作配置'!$G$5:$G$28,E80)="真实伤害",N80=0),1,0.9)))</x:f>
        <x:v>0</x:v>
      </x:c>
      <x:c r="S80" s="31" t="n">
        <x:f>IF(OR(Z80&lt;&gt;"执行",C80=5,L80=0),0,IF(OR(INDEX('动作配置'!$G$5:$G$28,INDEX('循环设置'!$F$5:$F$8,C80))="治疗",INDEX('动作配置'!$G$5:$G$28,INDEX('循环设置'!$F$5:$F$8,C80))="护盾",INDEX('动作配置'!$G$5:$G$28,INDEX('循环设置'!$F$5:$F$8,C80))="无伤害"),0,INDEX('动作配置'!$X$5:$X$28,INDEX('循环设置'!$F$5:$F$8,C80))*IF(OR(INDEX('动作配置'!$G$5:$G$28,INDEX('循环设置'!$F$5:$F$8,C80))="真实伤害",N80=0),1,0.9)))</x:f>
        <x:v>0</x:v>
      </x:c>
      <x:c r="T80" s="31" t="n">
        <x:f>IF(P80=1,INDEX($AO$5:$AR$5,1,C80),0)</x:f>
        <x:v>0</x:v>
      </x:c>
      <x:c r="U80" s="31" t="n">
        <x:f>IF(OR(Z80&lt;&gt;"执行",C80=5,N80&gt;0),0,INDEX('队伍面板'!$B$77:$E$77,1,C80)/10*(INDEX('动作配置'!$AB$5:$AB$28,E80)+L80*INDEX('动作配置'!$AB$5:$AB$28,INDEX('循环设置'!$F$5:$F$8,C80)))*(1+INDEX('队伍面板'!$B$69:$E$69,1,C80))*INDEX('队伍面板'!$B$54:$E$54,1,C80)*(1+INDEX('队伍面板'!$B$52:$E$52,1,C80))*(1+INDEX('队伍面板'!$B$53:$E$53,1,C80))*(INDEX('队伍面板'!$B$8:$E$8,1,C80)+20)/((INDEX('队伍面板'!$B$8:$E$8,1,C80)+20)+('循环设置'!$B$12+20)*MAX(0,1-INDEX('队伍面板'!$B$48:$E$48,1,C80)-INDEX('队伍面板'!$B$49:$E$49,1,C80)))*(1-MIN(0.9,MAX(-1,'循环设置'!$B$13-INDEX('队伍面板'!$B$50:$E$50,1,C80))))*(1+INDEX('队伍面板'!$B$51:$E$51,1,C80))*(1+INDEX('队伍面板'!$B$58:$E$58,1,C80))*(1-'循环设置'!$B$36))</x:f>
        <x:v>0</x:v>
      </x:c>
      <x:c r="V80" s="31" t="n">
        <x:f>IF(OR(Z80&lt;&gt;"执行",C80=5),0,(R80+S80+T80+U80)*INDEX('队伍面板'!$B$59:$E$59,1,C80))</x:f>
        <x:v>0</x:v>
      </x:c>
      <x:c r="W80" s="31" t="n">
        <x:f>SUM(R80:V80)</x:f>
        <x:v>0</x:v>
      </x:c>
      <x:c r="X80" s="31" t="n">
        <x:f>MAX(0,Q80-W80)</x:f>
        <x:v>889219.3978758336</x:v>
      </x:c>
      <x:c r="Y80" s="31" t="n">
        <x:f>Y79+W80</x:f>
        <x:v>110780.60212416647</x:v>
      </x:c>
      <x:c r="Z80" s="23" t="str">
        <x:f>IF(B80&gt;'循环设置'!$B$18,"超出窗口",IF(Q80&lt;=0,"敌人已击败","执行"))</x:f>
        <x:v>超出窗口</x:v>
      </x:c>
      <x:c r="AA80" s="23" t="n">
        <x:f>AA79+IF($C79=1,10000/'队伍面板'!B66,0)</x:f>
        <x:v>1086.7465224111281</x:v>
      </x:c>
      <x:c r="AB80" s="23" t="n">
        <x:f>AB79+IF($C79=2,10000/'队伍面板'!C66,0)</x:f>
        <x:v>1089.101299233785</x:v>
      </x:c>
      <x:c r="AC80" s="23" t="n">
        <x:f>AC79+IF($C79=3,10000/'队伍面板'!D66,0)</x:f>
        <x:v>1053.335977000099</x:v>
      </x:c>
      <x:c r="AD80" s="23" t="n">
        <x:f>AD79+IF($C79=4,10000/'队伍面板'!E66,0)</x:f>
        <x:v>1081.755243331297</x:v>
      </x:c>
      <x:c r="AE80" s="23" t="n">
        <x:f>AE79+IF($C79=5,10000/'循环设置'!$B$17,0)</x:f>
        <x:v>1100</x:v>
      </x:c>
      <x:c r="AF80" s="23" t="n">
        <x:f>IF(C79=1,M79,AF79)</x:f>
        <x:v>25</x:v>
      </x:c>
      <x:c r="AG80" s="23" t="n">
        <x:f>IF(C79=2,M79,AG79)</x:f>
        <x:v>75</x:v>
      </x:c>
      <x:c r="AH80" s="23" t="n">
        <x:f>IF(C79=3,M79,AH79)</x:f>
        <x:v>75</x:v>
      </x:c>
      <x:c r="AI80" s="23" t="n">
        <x:f>IF(C79=4,M79,AI79)</x:f>
        <x:v>75</x:v>
      </x:c>
      <x:c r="AJ80" s="23" t="n">
        <x:f>AJ79+IF(C79=1,1,0)</x:f>
        <x:v>17</x:v>
      </x:c>
      <x:c r="AK80" s="23" t="n">
        <x:f>AK79+IF(C79=2,1,0)</x:f>
        <x:v>16</x:v>
      </x:c>
      <x:c r="AL80" s="23" t="n">
        <x:f>AL79+IF(C79=3,1,0)</x:f>
        <x:v>16</x:v>
      </x:c>
      <x:c r="AM80" s="23" t="n">
        <x:f>AM79+IF(C79=4,1,0)</x:f>
        <x:v>16</x:v>
      </x:c>
      <x:c r="AN80" s="23" t="n">
        <x:f>AN79+IF(C79=5,1,0)</x:f>
        <x:v>10</x:v>
      </x:c>
      <x:c r="AO80" s="23"/>
      <x:c r="AP80" s="23"/>
      <x:c r="AQ80" s="23"/>
      <x:c r="AR80" s="23"/>
    </x:row>
    <x:row r="81">
      <x:c r="A81" s="23" t="n">
        <x:v>77</x:v>
      </x:c>
      <x:c r="B81" s="33" t="n">
        <x:f>MIN(AA81:AE81)</x:f>
        <x:v>1081.755243331297</x:v>
      </x:c>
      <x:c r="C81" s="23" t="n">
        <x:f>MATCH(B81,AA81:AE81,0)</x:f>
        <x:v>4</x:v>
      </x:c>
      <x:c r="D81" s="23" t="str">
        <x:f>IF(C81=5,"敌人",INDEX('队伍面板'!$B$7:$E$7,1,C81))</x:f>
        <x:v>阿兰</x:v>
      </x:c>
      <x:c r="E81" s="23" t="n">
        <x:f>IF(C81=5,0,IF(H81+INDEX('动作配置'!$O$5:$O$28,INDEX('循环设置'!$B$5:$D$8,C81,F81))&lt;0,INDEX('循环设置'!$E$5:$E$8,C81),INDEX('循环设置'!$B$5:$D$8,C81,F81)))</x:f>
        <x:v>19</x:v>
      </x:c>
      <x:c r="F81" s="23" t="n">
        <x:f>IF(C81=5,0,MOD(INDEX(AJ81:AM81,1,C81),3)+1)</x:f>
        <x:v>2</x:v>
      </x:c>
      <x:c r="G81" s="23" t="n">
        <x:f>IF(C81=5,"敌方回合",INDEX('动作配置'!$D$5:$D$28,E81))</x:f>
        <x:v>100801</x:v>
      </x:c>
      <x:c r="H81" s="23" t="n">
        <x:f>I80</x:f>
        <x:v>5</x:v>
      </x:c>
      <x:c r="I81" s="23" t="n">
        <x:f>IF(Z81&lt;&gt;"执行",H81,MIN('循环设置'!$B$20,H81+IF(C81=5,0,INDEX('动作配置'!$O$5:$O$28,E81)+L81*INDEX('动作配置'!$O$5:$O$28,INDEX('循环设置'!$F$5:$F$8,C81)))))</x:f>
        <x:v>5</x:v>
      </x:c>
      <x:c r="J81" s="31" t="n">
        <x:f>IF(C81=5,0,INDEX(AF81:AI81,1,C81))</x:f>
        <x:v>75</x:v>
      </x:c>
      <x:c r="K81" s="31" t="n">
        <x:f>IF(C81=5,0,MIN(INDEX('队伍面板'!$B$20:$E$20,1,C81),J81+INDEX('动作配置'!$N$5:$N$28,E81)*INDEX('队伍面板'!$B$72:$E$72,1,C81)))</x:f>
        <x:v>95</x:v>
      </x:c>
      <x:c r="L81" s="31" t="n">
        <x:f>IF(C81=5,0,IF(K81&gt;=INDEX('队伍面板'!$B$20:$E$20,1,C81),1,0))</x:f>
        <x:v>0</x:v>
      </x:c>
      <x:c r="M81" s="31" t="n">
        <x:f>IF(C81=5,0,IF(L81=1,INDEX('动作配置'!$N$5:$N$28,INDEX('循环设置'!$F$5:$F$8,C81))*INDEX('队伍面板'!$B$72:$E$72,1,C81),K81))</x:f>
        <x:v>95</x:v>
      </x:c>
      <x:c r="N81" s="31" t="n">
        <x:f>O80</x:f>
        <x:v>0</x:v>
      </x:c>
      <x:c r="O81" s="31" t="n">
        <x:f>IF(Z81&lt;&gt;"执行",N81,IF(C81=5,IF(N81=0,'循环设置'!$B$15,N81),MAX(0,N81-INDEX('动作配置'!$AB$5:$AB$28,E81)-L81*INDEX('动作配置'!$AB$5:$AB$28,INDEX('循环设置'!$F$5:$F$8,C81)))))</x:f>
        <x:v>0</x:v>
      </x:c>
      <x:c r="P81" s="31" t="n">
        <x:f>IF(AND(C81&lt;5,N81&gt;0,O81=0,Z81="执行"),1,0)</x:f>
        <x:v>0</x:v>
      </x:c>
      <x:c r="Q81" s="31" t="n">
        <x:f>X80</x:f>
        <x:v>889219.3978758336</x:v>
      </x:c>
      <x:c r="R81" s="31" t="n">
        <x:f>IF(OR(Z81&lt;&gt;"执行",C81=5),0,IF(OR(INDEX('动作配置'!$G$5:$G$28,E81)="治疗",INDEX('动作配置'!$G$5:$G$28,E81)="护盾",INDEX('动作配置'!$G$5:$G$28,E81)="无伤害"),0,INDEX('动作配置'!$X$5:$X$28,E81)*IF(OR(INDEX('动作配置'!$G$5:$G$28,E81)="真实伤害",N81=0),1,0.9)))</x:f>
        <x:v>0</x:v>
      </x:c>
      <x:c r="S81" s="31" t="n">
        <x:f>IF(OR(Z81&lt;&gt;"执行",C81=5,L81=0),0,IF(OR(INDEX('动作配置'!$G$5:$G$28,INDEX('循环设置'!$F$5:$F$8,C81))="治疗",INDEX('动作配置'!$G$5:$G$28,INDEX('循环设置'!$F$5:$F$8,C81))="护盾",INDEX('动作配置'!$G$5:$G$28,INDEX('循环设置'!$F$5:$F$8,C81))="无伤害"),0,INDEX('动作配置'!$X$5:$X$28,INDEX('循环设置'!$F$5:$F$8,C81))*IF(OR(INDEX('动作配置'!$G$5:$G$28,INDEX('循环设置'!$F$5:$F$8,C81))="真实伤害",N81=0),1,0.9)))</x:f>
        <x:v>0</x:v>
      </x:c>
      <x:c r="T81" s="31" t="n">
        <x:f>IF(P81=1,INDEX($AO$5:$AR$5,1,C81),0)</x:f>
        <x:v>0</x:v>
      </x:c>
      <x:c r="U81" s="31" t="n">
        <x:f>IF(OR(Z81&lt;&gt;"执行",C81=5,N81&gt;0),0,INDEX('队伍面板'!$B$77:$E$77,1,C81)/10*(INDEX('动作配置'!$AB$5:$AB$28,E81)+L81*INDEX('动作配置'!$AB$5:$AB$28,INDEX('循环设置'!$F$5:$F$8,C81)))*(1+INDEX('队伍面板'!$B$69:$E$69,1,C81))*INDEX('队伍面板'!$B$54:$E$54,1,C81)*(1+INDEX('队伍面板'!$B$52:$E$52,1,C81))*(1+INDEX('队伍面板'!$B$53:$E$53,1,C81))*(INDEX('队伍面板'!$B$8:$E$8,1,C81)+20)/((INDEX('队伍面板'!$B$8:$E$8,1,C81)+20)+('循环设置'!$B$12+20)*MAX(0,1-INDEX('队伍面板'!$B$48:$E$48,1,C81)-INDEX('队伍面板'!$B$49:$E$49,1,C81)))*(1-MIN(0.9,MAX(-1,'循环设置'!$B$13-INDEX('队伍面板'!$B$50:$E$50,1,C81))))*(1+INDEX('队伍面板'!$B$51:$E$51,1,C81))*(1+INDEX('队伍面板'!$B$58:$E$58,1,C81))*(1-'循环设置'!$B$36))</x:f>
        <x:v>0</x:v>
      </x:c>
      <x:c r="V81" s="31" t="n">
        <x:f>IF(OR(Z81&lt;&gt;"执行",C81=5),0,(R81+S81+T81+U81)*INDEX('队伍面板'!$B$59:$E$59,1,C81))</x:f>
        <x:v>0</x:v>
      </x:c>
      <x:c r="W81" s="31" t="n">
        <x:f>SUM(R81:V81)</x:f>
        <x:v>0</x:v>
      </x:c>
      <x:c r="X81" s="31" t="n">
        <x:f>MAX(0,Q81-W81)</x:f>
        <x:v>889219.3978758336</x:v>
      </x:c>
      <x:c r="Y81" s="31" t="n">
        <x:f>Y80+W81</x:f>
        <x:v>110780.60212416647</x:v>
      </x:c>
      <x:c r="Z81" s="23" t="str">
        <x:f>IF(B81&gt;'循环设置'!$B$18,"超出窗口",IF(Q81&lt;=0,"敌人已击败","执行"))</x:f>
        <x:v>超出窗口</x:v>
      </x:c>
      <x:c r="AA81" s="23" t="n">
        <x:f>AA80+IF($C80=1,10000/'队伍面板'!B66,0)</x:f>
        <x:v>1086.7465224111281</x:v>
      </x:c>
      <x:c r="AB81" s="23" t="n">
        <x:f>AB80+IF($C80=2,10000/'队伍面板'!C66,0)</x:f>
        <x:v>1089.101299233785</x:v>
      </x:c>
      <x:c r="AC81" s="23" t="n">
        <x:f>AC80+IF($C80=3,10000/'队伍面板'!D66,0)</x:f>
        <x:v>1115.2969168236343</x:v>
      </x:c>
      <x:c r="AD81" s="23" t="n">
        <x:f>AD80+IF($C80=4,10000/'队伍面板'!E66,0)</x:f>
        <x:v>1081.755243331297</x:v>
      </x:c>
      <x:c r="AE81" s="23" t="n">
        <x:f>AE80+IF($C80=5,10000/'循环设置'!$B$17,0)</x:f>
        <x:v>1100</x:v>
      </x:c>
      <x:c r="AF81" s="23" t="n">
        <x:f>IF(C80=1,M80,AF80)</x:f>
        <x:v>25</x:v>
      </x:c>
      <x:c r="AG81" s="23" t="n">
        <x:f>IF(C80=2,M80,AG80)</x:f>
        <x:v>75</x:v>
      </x:c>
      <x:c r="AH81" s="23" t="n">
        <x:f>IF(C80=3,M80,AH80)</x:f>
        <x:v>95</x:v>
      </x:c>
      <x:c r="AI81" s="23" t="n">
        <x:f>IF(C80=4,M80,AI80)</x:f>
        <x:v>75</x:v>
      </x:c>
      <x:c r="AJ81" s="23" t="n">
        <x:f>AJ80+IF(C80=1,1,0)</x:f>
        <x:v>17</x:v>
      </x:c>
      <x:c r="AK81" s="23" t="n">
        <x:f>AK80+IF(C80=2,1,0)</x:f>
        <x:v>16</x:v>
      </x:c>
      <x:c r="AL81" s="23" t="n">
        <x:f>AL80+IF(C80=3,1,0)</x:f>
        <x:v>17</x:v>
      </x:c>
      <x:c r="AM81" s="23" t="n">
        <x:f>AM80+IF(C80=4,1,0)</x:f>
        <x:v>16</x:v>
      </x:c>
      <x:c r="AN81" s="23" t="n">
        <x:f>AN80+IF(C80=5,1,0)</x:f>
        <x:v>10</x:v>
      </x:c>
      <x:c r="AO81" s="23"/>
      <x:c r="AP81" s="23"/>
      <x:c r="AQ81" s="23"/>
      <x:c r="AR81" s="23"/>
    </x:row>
    <x:row r="82">
      <x:c r="A82" s="23" t="n">
        <x:v>78</x:v>
      </x:c>
      <x:c r="B82" s="33" t="n">
        <x:f>MIN(AA82:AE82)</x:f>
        <x:v>1086.7465224111281</x:v>
      </x:c>
      <x:c r="C82" s="23" t="n">
        <x:f>MATCH(B82,AA82:AE82,0)</x:f>
        <x:v>1</x:v>
      </x:c>
      <x:c r="D82" s="23" t="str">
        <x:f>IF(C82=5,"敌人",INDEX('队伍面板'!$B$7:$E$7,1,C82))</x:f>
        <x:v>丹恒</x:v>
      </x:c>
      <x:c r="E82" s="23" t="n">
        <x:f>IF(C82=5,0,IF(H82+INDEX('动作配置'!$O$5:$O$28,INDEX('循环设置'!$B$5:$D$8,C82,F82))&lt;0,INDEX('循环设置'!$E$5:$E$8,C82),INDEX('循环设置'!$B$5:$D$8,C82,F82)))</x:f>
        <x:v>1</x:v>
      </x:c>
      <x:c r="F82" s="23" t="n">
        <x:f>IF(C82=5,0,MOD(INDEX(AJ82:AM82,1,C82),3)+1)</x:f>
        <x:v>3</x:v>
      </x:c>
      <x:c r="G82" s="23" t="n">
        <x:f>IF(C82=5,"敌方回合",INDEX('动作配置'!$D$5:$D$28,E82))</x:f>
        <x:v>100201</x:v>
      </x:c>
      <x:c r="H82" s="23" t="n">
        <x:f>I81</x:f>
        <x:v>5</x:v>
      </x:c>
      <x:c r="I82" s="23" t="n">
        <x:f>IF(Z82&lt;&gt;"执行",H82,MIN('循环设置'!$B$20,H82+IF(C82=5,0,INDEX('动作配置'!$O$5:$O$28,E82)+L82*INDEX('动作配置'!$O$5:$O$28,INDEX('循环设置'!$F$5:$F$8,C82)))))</x:f>
        <x:v>5</x:v>
      </x:c>
      <x:c r="J82" s="31" t="n">
        <x:f>IF(C82=5,0,INDEX(AF82:AI82,1,C82))</x:f>
        <x:v>25</x:v>
      </x:c>
      <x:c r="K82" s="31" t="n">
        <x:f>IF(C82=5,0,MIN(INDEX('队伍面板'!$B$20:$E$20,1,C82),J82+INDEX('动作配置'!$N$5:$N$28,E82)*INDEX('队伍面板'!$B$72:$E$72,1,C82)))</x:f>
        <x:v>45</x:v>
      </x:c>
      <x:c r="L82" s="31" t="n">
        <x:f>IF(C82=5,0,IF(K82&gt;=INDEX('队伍面板'!$B$20:$E$20,1,C82),1,0))</x:f>
        <x:v>0</x:v>
      </x:c>
      <x:c r="M82" s="31" t="n">
        <x:f>IF(C82=5,0,IF(L82=1,INDEX('动作配置'!$N$5:$N$28,INDEX('循环设置'!$F$5:$F$8,C82))*INDEX('队伍面板'!$B$72:$E$72,1,C82),K82))</x:f>
        <x:v>45</x:v>
      </x:c>
      <x:c r="N82" s="31" t="n">
        <x:f>O81</x:f>
        <x:v>0</x:v>
      </x:c>
      <x:c r="O82" s="31" t="n">
        <x:f>IF(Z82&lt;&gt;"执行",N82,IF(C82=5,IF(N82=0,'循环设置'!$B$15,N82),MAX(0,N82-INDEX('动作配置'!$AB$5:$AB$28,E82)-L82*INDEX('动作配置'!$AB$5:$AB$28,INDEX('循环设置'!$F$5:$F$8,C82)))))</x:f>
        <x:v>0</x:v>
      </x:c>
      <x:c r="P82" s="31" t="n">
        <x:f>IF(AND(C82&lt;5,N82&gt;0,O82=0,Z82="执行"),1,0)</x:f>
        <x:v>0</x:v>
      </x:c>
      <x:c r="Q82" s="31" t="n">
        <x:f>X81</x:f>
        <x:v>889219.3978758336</x:v>
      </x:c>
      <x:c r="R82" s="31" t="n">
        <x:f>IF(OR(Z82&lt;&gt;"执行",C82=5),0,IF(OR(INDEX('动作配置'!$G$5:$G$28,E82)="治疗",INDEX('动作配置'!$G$5:$G$28,E82)="护盾",INDEX('动作配置'!$G$5:$G$28,E82)="无伤害"),0,INDEX('动作配置'!$X$5:$X$28,E82)*IF(OR(INDEX('动作配置'!$G$5:$G$28,E82)="真实伤害",N82=0),1,0.9)))</x:f>
        <x:v>0</x:v>
      </x:c>
      <x:c r="S82" s="31" t="n">
        <x:f>IF(OR(Z82&lt;&gt;"执行",C82=5,L82=0),0,IF(OR(INDEX('动作配置'!$G$5:$G$28,INDEX('循环设置'!$F$5:$F$8,C82))="治疗",INDEX('动作配置'!$G$5:$G$28,INDEX('循环设置'!$F$5:$F$8,C82))="护盾",INDEX('动作配置'!$G$5:$G$28,INDEX('循环设置'!$F$5:$F$8,C82))="无伤害"),0,INDEX('动作配置'!$X$5:$X$28,INDEX('循环设置'!$F$5:$F$8,C82))*IF(OR(INDEX('动作配置'!$G$5:$G$28,INDEX('循环设置'!$F$5:$F$8,C82))="真实伤害",N82=0),1,0.9)))</x:f>
        <x:v>0</x:v>
      </x:c>
      <x:c r="T82" s="31" t="n">
        <x:f>IF(P82=1,INDEX($AO$5:$AR$5,1,C82),0)</x:f>
        <x:v>0</x:v>
      </x:c>
      <x:c r="U82" s="31" t="n">
        <x:f>IF(OR(Z82&lt;&gt;"执行",C82=5,N82&gt;0),0,INDEX('队伍面板'!$B$77:$E$77,1,C82)/10*(INDEX('动作配置'!$AB$5:$AB$28,E82)+L82*INDEX('动作配置'!$AB$5:$AB$28,INDEX('循环设置'!$F$5:$F$8,C82)))*(1+INDEX('队伍面板'!$B$69:$E$69,1,C82))*INDEX('队伍面板'!$B$54:$E$54,1,C82)*(1+INDEX('队伍面板'!$B$52:$E$52,1,C82))*(1+INDEX('队伍面板'!$B$53:$E$53,1,C82))*(INDEX('队伍面板'!$B$8:$E$8,1,C82)+20)/((INDEX('队伍面板'!$B$8:$E$8,1,C82)+20)+('循环设置'!$B$12+20)*MAX(0,1-INDEX('队伍面板'!$B$48:$E$48,1,C82)-INDEX('队伍面板'!$B$49:$E$49,1,C82)))*(1-MIN(0.9,MAX(-1,'循环设置'!$B$13-INDEX('队伍面板'!$B$50:$E$50,1,C82))))*(1+INDEX('队伍面板'!$B$51:$E$51,1,C82))*(1+INDEX('队伍面板'!$B$58:$E$58,1,C82))*(1-'循环设置'!$B$36))</x:f>
        <x:v>0</x:v>
      </x:c>
      <x:c r="V82" s="31" t="n">
        <x:f>IF(OR(Z82&lt;&gt;"执行",C82=5),0,(R82+S82+T82+U82)*INDEX('队伍面板'!$B$59:$E$59,1,C82))</x:f>
        <x:v>0</x:v>
      </x:c>
      <x:c r="W82" s="31" t="n">
        <x:f>SUM(R82:V82)</x:f>
        <x:v>0</x:v>
      </x:c>
      <x:c r="X82" s="31" t="n">
        <x:f>MAX(0,Q82-W82)</x:f>
        <x:v>889219.3978758336</x:v>
      </x:c>
      <x:c r="Y82" s="31" t="n">
        <x:f>Y81+W82</x:f>
        <x:v>110780.60212416647</x:v>
      </x:c>
      <x:c r="Z82" s="23" t="str">
        <x:f>IF(B82&gt;'循环设置'!$B$18,"超出窗口",IF(Q82&lt;=0,"敌人已击败","执行"))</x:f>
        <x:v>超出窗口</x:v>
      </x:c>
      <x:c r="AA82" s="23" t="n">
        <x:f>AA81+IF($C81=1,10000/'队伍面板'!B66,0)</x:f>
        <x:v>1086.7465224111281</x:v>
      </x:c>
      <x:c r="AB82" s="23" t="n">
        <x:f>AB81+IF($C81=2,10000/'队伍面板'!C66,0)</x:f>
        <x:v>1089.101299233785</x:v>
      </x:c>
      <x:c r="AC82" s="23" t="n">
        <x:f>AC81+IF($C81=3,10000/'队伍面板'!D66,0)</x:f>
        <x:v>1115.2969168236343</x:v>
      </x:c>
      <x:c r="AD82" s="23" t="n">
        <x:f>AD81+IF($C81=4,10000/'队伍面板'!E66,0)</x:f>
        <x:v>1145.3879047037262</x:v>
      </x:c>
      <x:c r="AE82" s="23" t="n">
        <x:f>AE81+IF($C81=5,10000/'循环设置'!$B$17,0)</x:f>
        <x:v>1100</x:v>
      </x:c>
      <x:c r="AF82" s="23" t="n">
        <x:f>IF(C81=1,M81,AF81)</x:f>
        <x:v>25</x:v>
      </x:c>
      <x:c r="AG82" s="23" t="n">
        <x:f>IF(C81=2,M81,AG81)</x:f>
        <x:v>75</x:v>
      </x:c>
      <x:c r="AH82" s="23" t="n">
        <x:f>IF(C81=3,M81,AH81)</x:f>
        <x:v>95</x:v>
      </x:c>
      <x:c r="AI82" s="23" t="n">
        <x:f>IF(C81=4,M81,AI81)</x:f>
        <x:v>95</x:v>
      </x:c>
      <x:c r="AJ82" s="23" t="n">
        <x:f>AJ81+IF(C81=1,1,0)</x:f>
        <x:v>17</x:v>
      </x:c>
      <x:c r="AK82" s="23" t="n">
        <x:f>AK81+IF(C81=2,1,0)</x:f>
        <x:v>16</x:v>
      </x:c>
      <x:c r="AL82" s="23" t="n">
        <x:f>AL81+IF(C81=3,1,0)</x:f>
        <x:v>17</x:v>
      </x:c>
      <x:c r="AM82" s="23" t="n">
        <x:f>AM81+IF(C81=4,1,0)</x:f>
        <x:v>17</x:v>
      </x:c>
      <x:c r="AN82" s="23" t="n">
        <x:f>AN81+IF(C81=5,1,0)</x:f>
        <x:v>10</x:v>
      </x:c>
      <x:c r="AO82" s="23"/>
      <x:c r="AP82" s="23"/>
      <x:c r="AQ82" s="23"/>
      <x:c r="AR82" s="23"/>
    </x:row>
    <x:row r="83">
      <x:c r="A83" s="23" t="n">
        <x:v>79</x:v>
      </x:c>
      <x:c r="B83" s="33" t="n">
        <x:f>MIN(AA83:AE83)</x:f>
        <x:v>1089.101299233785</x:v>
      </x:c>
      <x:c r="C83" s="23" t="n">
        <x:f>MATCH(B83,AA83:AE83,0)</x:f>
        <x:v>2</x:v>
      </x:c>
      <x:c r="D83" s="23" t="str">
        <x:f>IF(C83=5,"敌人",INDEX('队伍面板'!$B$7:$E$7,1,C83))</x:f>
        <x:v>三月七（存护）</x:v>
      </x:c>
      <x:c r="E83" s="23" t="n">
        <x:f>IF(C83=5,0,IF(H83+INDEX('动作配置'!$O$5:$O$28,INDEX('循环设置'!$B$5:$D$8,C83,F83))&lt;0,INDEX('循环设置'!$E$5:$E$8,C83),INDEX('循环设置'!$B$5:$D$8,C83,F83)))</x:f>
        <x:v>7</x:v>
      </x:c>
      <x:c r="F83" s="23" t="n">
        <x:f>IF(C83=5,0,MOD(INDEX(AJ83:AM83,1,C83),3)+1)</x:f>
        <x:v>2</x:v>
      </x:c>
      <x:c r="G83" s="23" t="n">
        <x:f>IF(C83=5,"敌方回合",INDEX('动作配置'!$D$5:$D$28,E83))</x:f>
        <x:v>100101</x:v>
      </x:c>
      <x:c r="H83" s="23" t="n">
        <x:f>I82</x:f>
        <x:v>5</x:v>
      </x:c>
      <x:c r="I83" s="23" t="n">
        <x:f>IF(Z83&lt;&gt;"执行",H83,MIN('循环设置'!$B$20,H83+IF(C83=5,0,INDEX('动作配置'!$O$5:$O$28,E83)+L83*INDEX('动作配置'!$O$5:$O$28,INDEX('循环设置'!$F$5:$F$8,C83)))))</x:f>
        <x:v>5</x:v>
      </x:c>
      <x:c r="J83" s="31" t="n">
        <x:f>IF(C83=5,0,INDEX(AF83:AI83,1,C83))</x:f>
        <x:v>75</x:v>
      </x:c>
      <x:c r="K83" s="31" t="n">
        <x:f>IF(C83=5,0,MIN(INDEX('队伍面板'!$B$20:$E$20,1,C83),J83+INDEX('动作配置'!$N$5:$N$28,E83)*INDEX('队伍面板'!$B$72:$E$72,1,C83)))</x:f>
        <x:v>95</x:v>
      </x:c>
      <x:c r="L83" s="31" t="n">
        <x:f>IF(C83=5,0,IF(K83&gt;=INDEX('队伍面板'!$B$20:$E$20,1,C83),1,0))</x:f>
        <x:v>0</x:v>
      </x:c>
      <x:c r="M83" s="31" t="n">
        <x:f>IF(C83=5,0,IF(L83=1,INDEX('动作配置'!$N$5:$N$28,INDEX('循环设置'!$F$5:$F$8,C83))*INDEX('队伍面板'!$B$72:$E$72,1,C83),K83))</x:f>
        <x:v>95</x:v>
      </x:c>
      <x:c r="N83" s="31" t="n">
        <x:f>O82</x:f>
        <x:v>0</x:v>
      </x:c>
      <x:c r="O83" s="31" t="n">
        <x:f>IF(Z83&lt;&gt;"执行",N83,IF(C83=5,IF(N83=0,'循环设置'!$B$15,N83),MAX(0,N83-INDEX('动作配置'!$AB$5:$AB$28,E83)-L83*INDEX('动作配置'!$AB$5:$AB$28,INDEX('循环设置'!$F$5:$F$8,C83)))))</x:f>
        <x:v>0</x:v>
      </x:c>
      <x:c r="P83" s="31" t="n">
        <x:f>IF(AND(C83&lt;5,N83&gt;0,O83=0,Z83="执行"),1,0)</x:f>
        <x:v>0</x:v>
      </x:c>
      <x:c r="Q83" s="31" t="n">
        <x:f>X82</x:f>
        <x:v>889219.3978758336</x:v>
      </x:c>
      <x:c r="R83" s="31" t="n">
        <x:f>IF(OR(Z83&lt;&gt;"执行",C83=5),0,IF(OR(INDEX('动作配置'!$G$5:$G$28,E83)="治疗",INDEX('动作配置'!$G$5:$G$28,E83)="护盾",INDEX('动作配置'!$G$5:$G$28,E83)="无伤害"),0,INDEX('动作配置'!$X$5:$X$28,E83)*IF(OR(INDEX('动作配置'!$G$5:$G$28,E83)="真实伤害",N83=0),1,0.9)))</x:f>
        <x:v>0</x:v>
      </x:c>
      <x:c r="S83" s="31" t="n">
        <x:f>IF(OR(Z83&lt;&gt;"执行",C83=5,L83=0),0,IF(OR(INDEX('动作配置'!$G$5:$G$28,INDEX('循环设置'!$F$5:$F$8,C83))="治疗",INDEX('动作配置'!$G$5:$G$28,INDEX('循环设置'!$F$5:$F$8,C83))="护盾",INDEX('动作配置'!$G$5:$G$28,INDEX('循环设置'!$F$5:$F$8,C83))="无伤害"),0,INDEX('动作配置'!$X$5:$X$28,INDEX('循环设置'!$F$5:$F$8,C83))*IF(OR(INDEX('动作配置'!$G$5:$G$28,INDEX('循环设置'!$F$5:$F$8,C83))="真实伤害",N83=0),1,0.9)))</x:f>
        <x:v>0</x:v>
      </x:c>
      <x:c r="T83" s="31" t="n">
        <x:f>IF(P83=1,INDEX($AO$5:$AR$5,1,C83),0)</x:f>
        <x:v>0</x:v>
      </x:c>
      <x:c r="U83" s="31" t="n">
        <x:f>IF(OR(Z83&lt;&gt;"执行",C83=5,N83&gt;0),0,INDEX('队伍面板'!$B$77:$E$77,1,C83)/10*(INDEX('动作配置'!$AB$5:$AB$28,E83)+L83*INDEX('动作配置'!$AB$5:$AB$28,INDEX('循环设置'!$F$5:$F$8,C83)))*(1+INDEX('队伍面板'!$B$69:$E$69,1,C83))*INDEX('队伍面板'!$B$54:$E$54,1,C83)*(1+INDEX('队伍面板'!$B$52:$E$52,1,C83))*(1+INDEX('队伍面板'!$B$53:$E$53,1,C83))*(INDEX('队伍面板'!$B$8:$E$8,1,C83)+20)/((INDEX('队伍面板'!$B$8:$E$8,1,C83)+20)+('循环设置'!$B$12+20)*MAX(0,1-INDEX('队伍面板'!$B$48:$E$48,1,C83)-INDEX('队伍面板'!$B$49:$E$49,1,C83)))*(1-MIN(0.9,MAX(-1,'循环设置'!$B$13-INDEX('队伍面板'!$B$50:$E$50,1,C83))))*(1+INDEX('队伍面板'!$B$51:$E$51,1,C83))*(1+INDEX('队伍面板'!$B$58:$E$58,1,C83))*(1-'循环设置'!$B$36))</x:f>
        <x:v>0</x:v>
      </x:c>
      <x:c r="V83" s="31" t="n">
        <x:f>IF(OR(Z83&lt;&gt;"执行",C83=5),0,(R83+S83+T83+U83)*INDEX('队伍面板'!$B$59:$E$59,1,C83))</x:f>
        <x:v>0</x:v>
      </x:c>
      <x:c r="W83" s="31" t="n">
        <x:f>SUM(R83:V83)</x:f>
        <x:v>0</x:v>
      </x:c>
      <x:c r="X83" s="31" t="n">
        <x:f>MAX(0,Q83-W83)</x:f>
        <x:v>889219.3978758336</x:v>
      </x:c>
      <x:c r="Y83" s="31" t="n">
        <x:f>Y82+W83</x:f>
        <x:v>110780.60212416647</x:v>
      </x:c>
      <x:c r="Z83" s="23" t="str">
        <x:f>IF(B83&gt;'循环设置'!$B$18,"超出窗口",IF(Q83&lt;=0,"敌人已击败","执行"))</x:f>
        <x:v>超出窗口</x:v>
      </x:c>
      <x:c r="AA83" s="23" t="n">
        <x:f>AA82+IF($C82=1,10000/'队伍面板'!B66,0)</x:f>
        <x:v>1147.1213292117463</x:v>
      </x:c>
      <x:c r="AB83" s="23" t="n">
        <x:f>AB82+IF($C82=2,10000/'队伍面板'!C66,0)</x:f>
        <x:v>1089.101299233785</x:v>
      </x:c>
      <x:c r="AC83" s="23" t="n">
        <x:f>AC82+IF($C82=3,10000/'队伍面板'!D66,0)</x:f>
        <x:v>1115.2969168236343</x:v>
      </x:c>
      <x:c r="AD83" s="23" t="n">
        <x:f>AD82+IF($C82=4,10000/'队伍面板'!E66,0)</x:f>
        <x:v>1145.3879047037262</x:v>
      </x:c>
      <x:c r="AE83" s="23" t="n">
        <x:f>AE82+IF($C82=5,10000/'循环设置'!$B$17,0)</x:f>
        <x:v>1100</x:v>
      </x:c>
      <x:c r="AF83" s="23" t="n">
        <x:f>IF(C82=1,M82,AF82)</x:f>
        <x:v>45</x:v>
      </x:c>
      <x:c r="AG83" s="23" t="n">
        <x:f>IF(C82=2,M82,AG82)</x:f>
        <x:v>75</x:v>
      </x:c>
      <x:c r="AH83" s="23" t="n">
        <x:f>IF(C82=3,M82,AH82)</x:f>
        <x:v>95</x:v>
      </x:c>
      <x:c r="AI83" s="23" t="n">
        <x:f>IF(C82=4,M82,AI82)</x:f>
        <x:v>95</x:v>
      </x:c>
      <x:c r="AJ83" s="23" t="n">
        <x:f>AJ82+IF(C82=1,1,0)</x:f>
        <x:v>18</x:v>
      </x:c>
      <x:c r="AK83" s="23" t="n">
        <x:f>AK82+IF(C82=2,1,0)</x:f>
        <x:v>16</x:v>
      </x:c>
      <x:c r="AL83" s="23" t="n">
        <x:f>AL82+IF(C82=3,1,0)</x:f>
        <x:v>17</x:v>
      </x:c>
      <x:c r="AM83" s="23" t="n">
        <x:f>AM82+IF(C82=4,1,0)</x:f>
        <x:v>17</x:v>
      </x:c>
      <x:c r="AN83" s="23" t="n">
        <x:f>AN82+IF(C82=5,1,0)</x:f>
        <x:v>10</x:v>
      </x:c>
      <x:c r="AO83" s="23"/>
      <x:c r="AP83" s="23"/>
      <x:c r="AQ83" s="23"/>
      <x:c r="AR83" s="23"/>
    </x:row>
    <x:row r="84">
      <x:c r="A84" s="23" t="n">
        <x:v>80</x:v>
      </x:c>
      <x:c r="B84" s="33" t="n">
        <x:f>MIN(AA84:AE84)</x:f>
        <x:v>1100</x:v>
      </x:c>
      <x:c r="C84" s="23" t="n">
        <x:f>MATCH(B84,AA84:AE84,0)</x:f>
        <x:v>5</x:v>
      </x:c>
      <x:c r="D84" s="23" t="str">
        <x:f>IF(C84=5,"敌人",INDEX('队伍面板'!$B$7:$E$7,1,C84))</x:f>
        <x:v>敌人</x:v>
      </x:c>
      <x:c r="E84" s="23" t="n">
        <x:f>IF(C84=5,0,IF(H84+INDEX('动作配置'!$O$5:$O$28,INDEX('循环设置'!$B$5:$D$8,C84,F84))&lt;0,INDEX('循环设置'!$E$5:$E$8,C84),INDEX('循环设置'!$B$5:$D$8,C84,F84)))</x:f>
        <x:v>0</x:v>
      </x:c>
      <x:c r="F84" s="23" t="n">
        <x:f>IF(C84=5,0,MOD(INDEX(AJ84:AM84,1,C84),3)+1)</x:f>
        <x:v>0</x:v>
      </x:c>
      <x:c r="G84" s="23" t="str">
        <x:f>IF(C84=5,"敌方回合",INDEX('动作配置'!$D$5:$D$28,E84))</x:f>
        <x:v>敌方回合</x:v>
      </x:c>
      <x:c r="H84" s="23" t="n">
        <x:f>I83</x:f>
        <x:v>5</x:v>
      </x:c>
      <x:c r="I84" s="23" t="n">
        <x:f>IF(Z84&lt;&gt;"执行",H84,MIN('循环设置'!$B$20,H84+IF(C84=5,0,INDEX('动作配置'!$O$5:$O$28,E84)+L84*INDEX('动作配置'!$O$5:$O$28,INDEX('循环设置'!$F$5:$F$8,C84)))))</x:f>
        <x:v>5</x:v>
      </x:c>
      <x:c r="J84" s="31" t="n">
        <x:f>IF(C84=5,0,INDEX(AF84:AI84,1,C84))</x:f>
        <x:v>0</x:v>
      </x:c>
      <x:c r="K84" s="31" t="n">
        <x:f>IF(C84=5,0,MIN(INDEX('队伍面板'!$B$20:$E$20,1,C84),J84+INDEX('动作配置'!$N$5:$N$28,E84)*INDEX('队伍面板'!$B$72:$E$72,1,C84)))</x:f>
        <x:v>0</x:v>
      </x:c>
      <x:c r="L84" s="31" t="n">
        <x:f>IF(C84=5,0,IF(K84&gt;=INDEX('队伍面板'!$B$20:$E$20,1,C84),1,0))</x:f>
        <x:v>0</x:v>
      </x:c>
      <x:c r="M84" s="31" t="n">
        <x:f>IF(C84=5,0,IF(L84=1,INDEX('动作配置'!$N$5:$N$28,INDEX('循环设置'!$F$5:$F$8,C84))*INDEX('队伍面板'!$B$72:$E$72,1,C84),K84))</x:f>
        <x:v>0</x:v>
      </x:c>
      <x:c r="N84" s="31" t="n">
        <x:f>O83</x:f>
        <x:v>0</x:v>
      </x:c>
      <x:c r="O84" s="31" t="n">
        <x:f>IF(Z84&lt;&gt;"执行",N84,IF(C84=5,IF(N84=0,'循环设置'!$B$15,N84),MAX(0,N84-INDEX('动作配置'!$AB$5:$AB$28,E84)-L84*INDEX('动作配置'!$AB$5:$AB$28,INDEX('循环设置'!$F$5:$F$8,C84)))))</x:f>
        <x:v>0</x:v>
      </x:c>
      <x:c r="P84" s="31" t="n">
        <x:f>IF(AND(C84&lt;5,N84&gt;0,O84=0,Z84="执行"),1,0)</x:f>
        <x:v>0</x:v>
      </x:c>
      <x:c r="Q84" s="31" t="n">
        <x:f>X83</x:f>
        <x:v>889219.3978758336</x:v>
      </x:c>
      <x:c r="R84" s="31" t="n">
        <x:f>IF(OR(Z84&lt;&gt;"执行",C84=5),0,IF(OR(INDEX('动作配置'!$G$5:$G$28,E84)="治疗",INDEX('动作配置'!$G$5:$G$28,E84)="护盾",INDEX('动作配置'!$G$5:$G$28,E84)="无伤害"),0,INDEX('动作配置'!$X$5:$X$28,E84)*IF(OR(INDEX('动作配置'!$G$5:$G$28,E84)="真实伤害",N84=0),1,0.9)))</x:f>
        <x:v>0</x:v>
      </x:c>
      <x:c r="S84" s="31" t="n">
        <x:f>IF(OR(Z84&lt;&gt;"执行",C84=5,L84=0),0,IF(OR(INDEX('动作配置'!$G$5:$G$28,INDEX('循环设置'!$F$5:$F$8,C84))="治疗",INDEX('动作配置'!$G$5:$G$28,INDEX('循环设置'!$F$5:$F$8,C84))="护盾",INDEX('动作配置'!$G$5:$G$28,INDEX('循环设置'!$F$5:$F$8,C84))="无伤害"),0,INDEX('动作配置'!$X$5:$X$28,INDEX('循环设置'!$F$5:$F$8,C84))*IF(OR(INDEX('动作配置'!$G$5:$G$28,INDEX('循环设置'!$F$5:$F$8,C84))="真实伤害",N84=0),1,0.9)))</x:f>
        <x:v>0</x:v>
      </x:c>
      <x:c r="T84" s="31" t="n">
        <x:f>IF(P84=1,INDEX($AO$5:$AR$5,1,C84),0)</x:f>
        <x:v>0</x:v>
      </x:c>
      <x:c r="U84" s="31" t="n">
        <x:f>IF(OR(Z84&lt;&gt;"执行",C84=5,N84&gt;0),0,INDEX('队伍面板'!$B$77:$E$77,1,C84)/10*(INDEX('动作配置'!$AB$5:$AB$28,E84)+L84*INDEX('动作配置'!$AB$5:$AB$28,INDEX('循环设置'!$F$5:$F$8,C84)))*(1+INDEX('队伍面板'!$B$69:$E$69,1,C84))*INDEX('队伍面板'!$B$54:$E$54,1,C84)*(1+INDEX('队伍面板'!$B$52:$E$52,1,C84))*(1+INDEX('队伍面板'!$B$53:$E$53,1,C84))*(INDEX('队伍面板'!$B$8:$E$8,1,C84)+20)/((INDEX('队伍面板'!$B$8:$E$8,1,C84)+20)+('循环设置'!$B$12+20)*MAX(0,1-INDEX('队伍面板'!$B$48:$E$48,1,C84)-INDEX('队伍面板'!$B$49:$E$49,1,C84)))*(1-MIN(0.9,MAX(-1,'循环设置'!$B$13-INDEX('队伍面板'!$B$50:$E$50,1,C84))))*(1+INDEX('队伍面板'!$B$51:$E$51,1,C84))*(1+INDEX('队伍面板'!$B$58:$E$58,1,C84))*(1-'循环设置'!$B$36))</x:f>
        <x:v>0</x:v>
      </x:c>
      <x:c r="V84" s="31" t="n">
        <x:f>IF(OR(Z84&lt;&gt;"执行",C84=5),0,(R84+S84+T84+U84)*INDEX('队伍面板'!$B$59:$E$59,1,C84))</x:f>
        <x:v>0</x:v>
      </x:c>
      <x:c r="W84" s="31" t="n">
        <x:f>SUM(R84:V84)</x:f>
        <x:v>0</x:v>
      </x:c>
      <x:c r="X84" s="31" t="n">
        <x:f>MAX(0,Q84-W84)</x:f>
        <x:v>889219.3978758336</x:v>
      </x:c>
      <x:c r="Y84" s="31" t="n">
        <x:f>Y83+W84</x:f>
        <x:v>110780.60212416647</x:v>
      </x:c>
      <x:c r="Z84" s="23" t="str">
        <x:f>IF(B84&gt;'循环设置'!$B$18,"超出窗口",IF(Q84&lt;=0,"敌人已击败","执行"))</x:f>
        <x:v>超出窗口</x:v>
      </x:c>
      <x:c r="AA84" s="23" t="n">
        <x:f>AA83+IF($C83=1,10000/'队伍面板'!B66,0)</x:f>
        <x:v>1147.1213292117463</x:v>
      </x:c>
      <x:c r="AB84" s="23" t="n">
        <x:f>AB83+IF($C83=2,10000/'队伍面板'!C66,0)</x:f>
        <x:v>1153.1660815416549</x:v>
      </x:c>
      <x:c r="AC84" s="23" t="n">
        <x:f>AC83+IF($C83=3,10000/'队伍面板'!D66,0)</x:f>
        <x:v>1115.2969168236343</x:v>
      </x:c>
      <x:c r="AD84" s="23" t="n">
        <x:f>AD83+IF($C83=4,10000/'队伍面板'!E66,0)</x:f>
        <x:v>1145.3879047037262</x:v>
      </x:c>
      <x:c r="AE84" s="23" t="n">
        <x:f>AE83+IF($C83=5,10000/'循环设置'!$B$17,0)</x:f>
        <x:v>1100</x:v>
      </x:c>
      <x:c r="AF84" s="23" t="n">
        <x:f>IF(C83=1,M83,AF83)</x:f>
        <x:v>45</x:v>
      </x:c>
      <x:c r="AG84" s="23" t="n">
        <x:f>IF(C83=2,M83,AG83)</x:f>
        <x:v>95</x:v>
      </x:c>
      <x:c r="AH84" s="23" t="n">
        <x:f>IF(C83=3,M83,AH83)</x:f>
        <x:v>95</x:v>
      </x:c>
      <x:c r="AI84" s="23" t="n">
        <x:f>IF(C83=4,M83,AI83)</x:f>
        <x:v>95</x:v>
      </x:c>
      <x:c r="AJ84" s="23" t="n">
        <x:f>AJ83+IF(C83=1,1,0)</x:f>
        <x:v>18</x:v>
      </x:c>
      <x:c r="AK84" s="23" t="n">
        <x:f>AK83+IF(C83=2,1,0)</x:f>
        <x:v>17</x:v>
      </x:c>
      <x:c r="AL84" s="23" t="n">
        <x:f>AL83+IF(C83=3,1,0)</x:f>
        <x:v>17</x:v>
      </x:c>
      <x:c r="AM84" s="23" t="n">
        <x:f>AM83+IF(C83=4,1,0)</x:f>
        <x:v>17</x:v>
      </x:c>
      <x:c r="AN84" s="23" t="n">
        <x:f>AN83+IF(C83=5,1,0)</x:f>
        <x:v>10</x:v>
      </x:c>
      <x:c r="AO84" s="23"/>
      <x:c r="AP84" s="23"/>
      <x:c r="AQ84" s="23"/>
      <x:c r="AR84" s="23"/>
    </x:row>
    <x:row r="85">
      <x:c r="A85" s="23" t="n">
        <x:v>81</x:v>
      </x:c>
      <x:c r="B85" s="33" t="n">
        <x:f>MIN(AA85:AE85)</x:f>
        <x:v>1115.2969168236343</x:v>
      </x:c>
      <x:c r="C85" s="23" t="n">
        <x:f>MATCH(B85,AA85:AE85,0)</x:f>
        <x:v>3</x:v>
      </x:c>
      <x:c r="D85" s="23" t="str">
        <x:f>IF(C85=5,"敌人",INDEX('队伍面板'!$B$7:$E$7,1,C85))</x:f>
        <x:v>艾丝妲</x:v>
      </x:c>
      <x:c r="E85" s="23" t="n">
        <x:f>IF(C85=5,0,IF(H85+INDEX('动作配置'!$O$5:$O$28,INDEX('循环设置'!$B$5:$D$8,C85,F85))&lt;0,INDEX('循环设置'!$E$5:$E$8,C85),INDEX('循环设置'!$B$5:$D$8,C85,F85)))</x:f>
        <x:v>13</x:v>
      </x:c>
      <x:c r="F85" s="23" t="n">
        <x:f>IF(C85=5,0,MOD(INDEX(AJ85:AM85,1,C85),3)+1)</x:f>
        <x:v>3</x:v>
      </x:c>
      <x:c r="G85" s="23" t="n">
        <x:f>IF(C85=5,"敌方回合",INDEX('动作配置'!$D$5:$D$28,E85))</x:f>
        <x:v>100901</x:v>
      </x:c>
      <x:c r="H85" s="23" t="n">
        <x:f>I84</x:f>
        <x:v>5</x:v>
      </x:c>
      <x:c r="I85" s="23" t="n">
        <x:f>IF(Z85&lt;&gt;"执行",H85,MIN('循环设置'!$B$20,H85+IF(C85=5,0,INDEX('动作配置'!$O$5:$O$28,E85)+L85*INDEX('动作配置'!$O$5:$O$28,INDEX('循环设置'!$F$5:$F$8,C85)))))</x:f>
        <x:v>5</x:v>
      </x:c>
      <x:c r="J85" s="31" t="n">
        <x:f>IF(C85=5,0,INDEX(AF85:AI85,1,C85))</x:f>
        <x:v>95</x:v>
      </x:c>
      <x:c r="K85" s="31" t="n">
        <x:f>IF(C85=5,0,MIN(INDEX('队伍面板'!$B$20:$E$20,1,C85),J85+INDEX('动作配置'!$N$5:$N$28,E85)*INDEX('队伍面板'!$B$72:$E$72,1,C85)))</x:f>
        <x:v>115</x:v>
      </x:c>
      <x:c r="L85" s="31" t="n">
        <x:f>IF(C85=5,0,IF(K85&gt;=INDEX('队伍面板'!$B$20:$E$20,1,C85),1,0))</x:f>
        <x:v>0</x:v>
      </x:c>
      <x:c r="M85" s="31" t="n">
        <x:f>IF(C85=5,0,IF(L85=1,INDEX('动作配置'!$N$5:$N$28,INDEX('循环设置'!$F$5:$F$8,C85))*INDEX('队伍面板'!$B$72:$E$72,1,C85),K85))</x:f>
        <x:v>115</x:v>
      </x:c>
      <x:c r="N85" s="31" t="n">
        <x:f>O84</x:f>
        <x:v>0</x:v>
      </x:c>
      <x:c r="O85" s="31" t="n">
        <x:f>IF(Z85&lt;&gt;"执行",N85,IF(C85=5,IF(N85=0,'循环设置'!$B$15,N85),MAX(0,N85-INDEX('动作配置'!$AB$5:$AB$28,E85)-L85*INDEX('动作配置'!$AB$5:$AB$28,INDEX('循环设置'!$F$5:$F$8,C85)))))</x:f>
        <x:v>0</x:v>
      </x:c>
      <x:c r="P85" s="31" t="n">
        <x:f>IF(AND(C85&lt;5,N85&gt;0,O85=0,Z85="执行"),1,0)</x:f>
        <x:v>0</x:v>
      </x:c>
      <x:c r="Q85" s="31" t="n">
        <x:f>X84</x:f>
        <x:v>889219.3978758336</x:v>
      </x:c>
      <x:c r="R85" s="31" t="n">
        <x:f>IF(OR(Z85&lt;&gt;"执行",C85=5),0,IF(OR(INDEX('动作配置'!$G$5:$G$28,E85)="治疗",INDEX('动作配置'!$G$5:$G$28,E85)="护盾",INDEX('动作配置'!$G$5:$G$28,E85)="无伤害"),0,INDEX('动作配置'!$X$5:$X$28,E85)*IF(OR(INDEX('动作配置'!$G$5:$G$28,E85)="真实伤害",N85=0),1,0.9)))</x:f>
        <x:v>0</x:v>
      </x:c>
      <x:c r="S85" s="31" t="n">
        <x:f>IF(OR(Z85&lt;&gt;"执行",C85=5,L85=0),0,IF(OR(INDEX('动作配置'!$G$5:$G$28,INDEX('循环设置'!$F$5:$F$8,C85))="治疗",INDEX('动作配置'!$G$5:$G$28,INDEX('循环设置'!$F$5:$F$8,C85))="护盾",INDEX('动作配置'!$G$5:$G$28,INDEX('循环设置'!$F$5:$F$8,C85))="无伤害"),0,INDEX('动作配置'!$X$5:$X$28,INDEX('循环设置'!$F$5:$F$8,C85))*IF(OR(INDEX('动作配置'!$G$5:$G$28,INDEX('循环设置'!$F$5:$F$8,C85))="真实伤害",N85=0),1,0.9)))</x:f>
        <x:v>0</x:v>
      </x:c>
      <x:c r="T85" s="31" t="n">
        <x:f>IF(P85=1,INDEX($AO$5:$AR$5,1,C85),0)</x:f>
        <x:v>0</x:v>
      </x:c>
      <x:c r="U85" s="31" t="n">
        <x:f>IF(OR(Z85&lt;&gt;"执行",C85=5,N85&gt;0),0,INDEX('队伍面板'!$B$77:$E$77,1,C85)/10*(INDEX('动作配置'!$AB$5:$AB$28,E85)+L85*INDEX('动作配置'!$AB$5:$AB$28,INDEX('循环设置'!$F$5:$F$8,C85)))*(1+INDEX('队伍面板'!$B$69:$E$69,1,C85))*INDEX('队伍面板'!$B$54:$E$54,1,C85)*(1+INDEX('队伍面板'!$B$52:$E$52,1,C85))*(1+INDEX('队伍面板'!$B$53:$E$53,1,C85))*(INDEX('队伍面板'!$B$8:$E$8,1,C85)+20)/((INDEX('队伍面板'!$B$8:$E$8,1,C85)+20)+('循环设置'!$B$12+20)*MAX(0,1-INDEX('队伍面板'!$B$48:$E$48,1,C85)-INDEX('队伍面板'!$B$49:$E$49,1,C85)))*(1-MIN(0.9,MAX(-1,'循环设置'!$B$13-INDEX('队伍面板'!$B$50:$E$50,1,C85))))*(1+INDEX('队伍面板'!$B$51:$E$51,1,C85))*(1+INDEX('队伍面板'!$B$58:$E$58,1,C85))*(1-'循环设置'!$B$36))</x:f>
        <x:v>0</x:v>
      </x:c>
      <x:c r="V85" s="31" t="n">
        <x:f>IF(OR(Z85&lt;&gt;"执行",C85=5),0,(R85+S85+T85+U85)*INDEX('队伍面板'!$B$59:$E$59,1,C85))</x:f>
        <x:v>0</x:v>
      </x:c>
      <x:c r="W85" s="31" t="n">
        <x:f>SUM(R85:V85)</x:f>
        <x:v>0</x:v>
      </x:c>
      <x:c r="X85" s="31" t="n">
        <x:f>MAX(0,Q85-W85)</x:f>
        <x:v>889219.3978758336</x:v>
      </x:c>
      <x:c r="Y85" s="31" t="n">
        <x:f>Y84+W85</x:f>
        <x:v>110780.60212416647</x:v>
      </x:c>
      <x:c r="Z85" s="23" t="str">
        <x:f>IF(B85&gt;'循环设置'!$B$18,"超出窗口",IF(Q85&lt;=0,"敌人已击败","执行"))</x:f>
        <x:v>超出窗口</x:v>
      </x:c>
      <x:c r="AA85" s="23" t="n">
        <x:f>AA84+IF($C84=1,10000/'队伍面板'!B66,0)</x:f>
        <x:v>1147.1213292117463</x:v>
      </x:c>
      <x:c r="AB85" s="23" t="n">
        <x:f>AB84+IF($C84=2,10000/'队伍面板'!C66,0)</x:f>
        <x:v>1153.1660815416549</x:v>
      </x:c>
      <x:c r="AC85" s="23" t="n">
        <x:f>AC84+IF($C84=3,10000/'队伍面板'!D66,0)</x:f>
        <x:v>1115.2969168236343</x:v>
      </x:c>
      <x:c r="AD85" s="23" t="n">
        <x:f>AD84+IF($C84=4,10000/'队伍面板'!E66,0)</x:f>
        <x:v>1145.3879047037262</x:v>
      </x:c>
      <x:c r="AE85" s="23" t="n">
        <x:f>AE84+IF($C84=5,10000/'循环设置'!$B$17,0)</x:f>
        <x:v>1200</x:v>
      </x:c>
      <x:c r="AF85" s="23" t="n">
        <x:f>IF(C84=1,M84,AF84)</x:f>
        <x:v>45</x:v>
      </x:c>
      <x:c r="AG85" s="23" t="n">
        <x:f>IF(C84=2,M84,AG84)</x:f>
        <x:v>95</x:v>
      </x:c>
      <x:c r="AH85" s="23" t="n">
        <x:f>IF(C84=3,M84,AH84)</x:f>
        <x:v>95</x:v>
      </x:c>
      <x:c r="AI85" s="23" t="n">
        <x:f>IF(C84=4,M84,AI84)</x:f>
        <x:v>95</x:v>
      </x:c>
      <x:c r="AJ85" s="23" t="n">
        <x:f>AJ84+IF(C84=1,1,0)</x:f>
        <x:v>18</x:v>
      </x:c>
      <x:c r="AK85" s="23" t="n">
        <x:f>AK84+IF(C84=2,1,0)</x:f>
        <x:v>17</x:v>
      </x:c>
      <x:c r="AL85" s="23" t="n">
        <x:f>AL84+IF(C84=3,1,0)</x:f>
        <x:v>17</x:v>
      </x:c>
      <x:c r="AM85" s="23" t="n">
        <x:f>AM84+IF(C84=4,1,0)</x:f>
        <x:v>17</x:v>
      </x:c>
      <x:c r="AN85" s="23" t="n">
        <x:f>AN84+IF(C84=5,1,0)</x:f>
        <x:v>11</x:v>
      </x:c>
      <x:c r="AO85" s="23"/>
      <x:c r="AP85" s="23"/>
      <x:c r="AQ85" s="23"/>
      <x:c r="AR85" s="23"/>
    </x:row>
    <x:row r="86">
      <x:c r="A86" s="23" t="n">
        <x:v>82</x:v>
      </x:c>
      <x:c r="B86" s="33" t="n">
        <x:f>MIN(AA86:AE86)</x:f>
        <x:v>1145.3879047037262</x:v>
      </x:c>
      <x:c r="C86" s="23" t="n">
        <x:f>MATCH(B86,AA86:AE86,0)</x:f>
        <x:v>4</x:v>
      </x:c>
      <x:c r="D86" s="23" t="str">
        <x:f>IF(C86=5,"敌人",INDEX('队伍面板'!$B$7:$E$7,1,C86))</x:f>
        <x:v>阿兰</x:v>
      </x:c>
      <x:c r="E86" s="23" t="n">
        <x:f>IF(C86=5,0,IF(H86+INDEX('动作配置'!$O$5:$O$28,INDEX('循环设置'!$B$5:$D$8,C86,F86))&lt;0,INDEX('循环设置'!$E$5:$E$8,C86),INDEX('循环设置'!$B$5:$D$8,C86,F86)))</x:f>
        <x:v>19</x:v>
      </x:c>
      <x:c r="F86" s="23" t="n">
        <x:f>IF(C86=5,0,MOD(INDEX(AJ86:AM86,1,C86),3)+1)</x:f>
        <x:v>3</x:v>
      </x:c>
      <x:c r="G86" s="23" t="n">
        <x:f>IF(C86=5,"敌方回合",INDEX('动作配置'!$D$5:$D$28,E86))</x:f>
        <x:v>100801</x:v>
      </x:c>
      <x:c r="H86" s="23" t="n">
        <x:f>I85</x:f>
        <x:v>5</x:v>
      </x:c>
      <x:c r="I86" s="23" t="n">
        <x:f>IF(Z86&lt;&gt;"执行",H86,MIN('循环设置'!$B$20,H86+IF(C86=5,0,INDEX('动作配置'!$O$5:$O$28,E86)+L86*INDEX('动作配置'!$O$5:$O$28,INDEX('循环设置'!$F$5:$F$8,C86)))))</x:f>
        <x:v>5</x:v>
      </x:c>
      <x:c r="J86" s="31" t="n">
        <x:f>IF(C86=5,0,INDEX(AF86:AI86,1,C86))</x:f>
        <x:v>95</x:v>
      </x:c>
      <x:c r="K86" s="31" t="n">
        <x:f>IF(C86=5,0,MIN(INDEX('队伍面板'!$B$20:$E$20,1,C86),J86+INDEX('动作配置'!$N$5:$N$28,E86)*INDEX('队伍面板'!$B$72:$E$72,1,C86)))</x:f>
        <x:v>110</x:v>
      </x:c>
      <x:c r="L86" s="31" t="n">
        <x:f>IF(C86=5,0,IF(K86&gt;=INDEX('队伍面板'!$B$20:$E$20,1,C86),1,0))</x:f>
        <x:v>1</x:v>
      </x:c>
      <x:c r="M86" s="31" t="n">
        <x:f>IF(C86=5,0,IF(L86=1,INDEX('动作配置'!$N$5:$N$28,INDEX('循环设置'!$F$5:$F$8,C86))*INDEX('队伍面板'!$B$72:$E$72,1,C86),K86))</x:f>
        <x:v>5</x:v>
      </x:c>
      <x:c r="N86" s="31" t="n">
        <x:f>O85</x:f>
        <x:v>0</x:v>
      </x:c>
      <x:c r="O86" s="31" t="n">
        <x:f>IF(Z86&lt;&gt;"执行",N86,IF(C86=5,IF(N86=0,'循环设置'!$B$15,N86),MAX(0,N86-INDEX('动作配置'!$AB$5:$AB$28,E86)-L86*INDEX('动作配置'!$AB$5:$AB$28,INDEX('循环设置'!$F$5:$F$8,C86)))))</x:f>
        <x:v>0</x:v>
      </x:c>
      <x:c r="P86" s="31" t="n">
        <x:f>IF(AND(C86&lt;5,N86&gt;0,O86=0,Z86="执行"),1,0)</x:f>
        <x:v>0</x:v>
      </x:c>
      <x:c r="Q86" s="31" t="n">
        <x:f>X85</x:f>
        <x:v>889219.3978758336</x:v>
      </x:c>
      <x:c r="R86" s="31" t="n">
        <x:f>IF(OR(Z86&lt;&gt;"执行",C86=5),0,IF(OR(INDEX('动作配置'!$G$5:$G$28,E86)="治疗",INDEX('动作配置'!$G$5:$G$28,E86)="护盾",INDEX('动作配置'!$G$5:$G$28,E86)="无伤害"),0,INDEX('动作配置'!$X$5:$X$28,E86)*IF(OR(INDEX('动作配置'!$G$5:$G$28,E86)="真实伤害",N86=0),1,0.9)))</x:f>
        <x:v>0</x:v>
      </x:c>
      <x:c r="S86" s="31" t="n">
        <x:f>IF(OR(Z86&lt;&gt;"执行",C86=5,L86=0),0,IF(OR(INDEX('动作配置'!$G$5:$G$28,INDEX('循环设置'!$F$5:$F$8,C86))="治疗",INDEX('动作配置'!$G$5:$G$28,INDEX('循环设置'!$F$5:$F$8,C86))="护盾",INDEX('动作配置'!$G$5:$G$28,INDEX('循环设置'!$F$5:$F$8,C86))="无伤害"),0,INDEX('动作配置'!$X$5:$X$28,INDEX('循环设置'!$F$5:$F$8,C86))*IF(OR(INDEX('动作配置'!$G$5:$G$28,INDEX('循环设置'!$F$5:$F$8,C86))="真实伤害",N86=0),1,0.9)))</x:f>
        <x:v>0</x:v>
      </x:c>
      <x:c r="T86" s="31" t="n">
        <x:f>IF(P86=1,INDEX($AO$5:$AR$5,1,C86),0)</x:f>
        <x:v>0</x:v>
      </x:c>
      <x:c r="U86" s="31" t="n">
        <x:f>IF(OR(Z86&lt;&gt;"执行",C86=5,N86&gt;0),0,INDEX('队伍面板'!$B$77:$E$77,1,C86)/10*(INDEX('动作配置'!$AB$5:$AB$28,E86)+L86*INDEX('动作配置'!$AB$5:$AB$28,INDEX('循环设置'!$F$5:$F$8,C86)))*(1+INDEX('队伍面板'!$B$69:$E$69,1,C86))*INDEX('队伍面板'!$B$54:$E$54,1,C86)*(1+INDEX('队伍面板'!$B$52:$E$52,1,C86))*(1+INDEX('队伍面板'!$B$53:$E$53,1,C86))*(INDEX('队伍面板'!$B$8:$E$8,1,C86)+20)/((INDEX('队伍面板'!$B$8:$E$8,1,C86)+20)+('循环设置'!$B$12+20)*MAX(0,1-INDEX('队伍面板'!$B$48:$E$48,1,C86)-INDEX('队伍面板'!$B$49:$E$49,1,C86)))*(1-MIN(0.9,MAX(-1,'循环设置'!$B$13-INDEX('队伍面板'!$B$50:$E$50,1,C86))))*(1+INDEX('队伍面板'!$B$51:$E$51,1,C86))*(1+INDEX('队伍面板'!$B$58:$E$58,1,C86))*(1-'循环设置'!$B$36))</x:f>
        <x:v>0</x:v>
      </x:c>
      <x:c r="V86" s="31" t="n">
        <x:f>IF(OR(Z86&lt;&gt;"执行",C86=5),0,(R86+S86+T86+U86)*INDEX('队伍面板'!$B$59:$E$59,1,C86))</x:f>
        <x:v>0</x:v>
      </x:c>
      <x:c r="W86" s="31" t="n">
        <x:f>SUM(R86:V86)</x:f>
        <x:v>0</x:v>
      </x:c>
      <x:c r="X86" s="31" t="n">
        <x:f>MAX(0,Q86-W86)</x:f>
        <x:v>889219.3978758336</x:v>
      </x:c>
      <x:c r="Y86" s="31" t="n">
        <x:f>Y85+W86</x:f>
        <x:v>110780.60212416647</x:v>
      </x:c>
      <x:c r="Z86" s="23" t="str">
        <x:f>IF(B86&gt;'循环设置'!$B$18,"超出窗口",IF(Q86&lt;=0,"敌人已击败","执行"))</x:f>
        <x:v>超出窗口</x:v>
      </x:c>
      <x:c r="AA86" s="23" t="n">
        <x:f>AA85+IF($C85=1,10000/'队伍面板'!B66,0)</x:f>
        <x:v>1147.1213292117463</x:v>
      </x:c>
      <x:c r="AB86" s="23" t="n">
        <x:f>AB85+IF($C85=2,10000/'队伍面板'!C66,0)</x:f>
        <x:v>1153.1660815416549</x:v>
      </x:c>
      <x:c r="AC86" s="23" t="n">
        <x:f>AC85+IF($C85=3,10000/'队伍面板'!D66,0)</x:f>
        <x:v>1177.2578566471695</x:v>
      </x:c>
      <x:c r="AD86" s="23" t="n">
        <x:f>AD85+IF($C85=4,10000/'队伍面板'!E66,0)</x:f>
        <x:v>1145.3879047037262</x:v>
      </x:c>
      <x:c r="AE86" s="23" t="n">
        <x:f>AE85+IF($C85=5,10000/'循环设置'!$B$17,0)</x:f>
        <x:v>1200</x:v>
      </x:c>
      <x:c r="AF86" s="23" t="n">
        <x:f>IF(C85=1,M85,AF85)</x:f>
        <x:v>45</x:v>
      </x:c>
      <x:c r="AG86" s="23" t="n">
        <x:f>IF(C85=2,M85,AG85)</x:f>
        <x:v>95</x:v>
      </x:c>
      <x:c r="AH86" s="23" t="n">
        <x:f>IF(C85=3,M85,AH85)</x:f>
        <x:v>115</x:v>
      </x:c>
      <x:c r="AI86" s="23" t="n">
        <x:f>IF(C85=4,M85,AI85)</x:f>
        <x:v>95</x:v>
      </x:c>
      <x:c r="AJ86" s="23" t="n">
        <x:f>AJ85+IF(C85=1,1,0)</x:f>
        <x:v>18</x:v>
      </x:c>
      <x:c r="AK86" s="23" t="n">
        <x:f>AK85+IF(C85=2,1,0)</x:f>
        <x:v>17</x:v>
      </x:c>
      <x:c r="AL86" s="23" t="n">
        <x:f>AL85+IF(C85=3,1,0)</x:f>
        <x:v>18</x:v>
      </x:c>
      <x:c r="AM86" s="23" t="n">
        <x:f>AM85+IF(C85=4,1,0)</x:f>
        <x:v>17</x:v>
      </x:c>
      <x:c r="AN86" s="23" t="n">
        <x:f>AN85+IF(C85=5,1,0)</x:f>
        <x:v>11</x:v>
      </x:c>
      <x:c r="AO86" s="23"/>
      <x:c r="AP86" s="23"/>
      <x:c r="AQ86" s="23"/>
      <x:c r="AR86" s="23"/>
    </x:row>
    <x:row r="87">
      <x:c r="A87" s="23" t="n">
        <x:v>83</x:v>
      </x:c>
      <x:c r="B87" s="33" t="n">
        <x:f>MIN(AA87:AE87)</x:f>
        <x:v>1147.1213292117463</x:v>
      </x:c>
      <x:c r="C87" s="23" t="n">
        <x:f>MATCH(B87,AA87:AE87,0)</x:f>
        <x:v>1</x:v>
      </x:c>
      <x:c r="D87" s="23" t="str">
        <x:f>IF(C87=5,"敌人",INDEX('队伍面板'!$B$7:$E$7,1,C87))</x:f>
        <x:v>丹恒</x:v>
      </x:c>
      <x:c r="E87" s="23" t="n">
        <x:f>IF(C87=5,0,IF(H87+INDEX('动作配置'!$O$5:$O$28,INDEX('循环设置'!$B$5:$D$8,C87,F87))&lt;0,INDEX('循环设置'!$E$5:$E$8,C87),INDEX('循环设置'!$B$5:$D$8,C87,F87)))</x:f>
        <x:v>2</x:v>
      </x:c>
      <x:c r="F87" s="23" t="n">
        <x:f>IF(C87=5,0,MOD(INDEX(AJ87:AM87,1,C87),3)+1)</x:f>
        <x:v>1</x:v>
      </x:c>
      <x:c r="G87" s="23" t="n">
        <x:f>IF(C87=5,"敌方回合",INDEX('动作配置'!$D$5:$D$28,E87))</x:f>
        <x:v>100202</x:v>
      </x:c>
      <x:c r="H87" s="23" t="n">
        <x:f>I86</x:f>
        <x:v>5</x:v>
      </x:c>
      <x:c r="I87" s="23" t="n">
        <x:f>IF(Z87&lt;&gt;"执行",H87,MIN('循环设置'!$B$20,H87+IF(C87=5,0,INDEX('动作配置'!$O$5:$O$28,E87)+L87*INDEX('动作配置'!$O$5:$O$28,INDEX('循环设置'!$F$5:$F$8,C87)))))</x:f>
        <x:v>5</x:v>
      </x:c>
      <x:c r="J87" s="31" t="n">
        <x:f>IF(C87=5,0,INDEX(AF87:AI87,1,C87))</x:f>
        <x:v>45</x:v>
      </x:c>
      <x:c r="K87" s="31" t="n">
        <x:f>IF(C87=5,0,MIN(INDEX('队伍面板'!$B$20:$E$20,1,C87),J87+INDEX('动作配置'!$N$5:$N$28,E87)*INDEX('队伍面板'!$B$72:$E$72,1,C87)))</x:f>
        <x:v>75</x:v>
      </x:c>
      <x:c r="L87" s="31" t="n">
        <x:f>IF(C87=5,0,IF(K87&gt;=INDEX('队伍面板'!$B$20:$E$20,1,C87),1,0))</x:f>
        <x:v>0</x:v>
      </x:c>
      <x:c r="M87" s="31" t="n">
        <x:f>IF(C87=5,0,IF(L87=1,INDEX('动作配置'!$N$5:$N$28,INDEX('循环设置'!$F$5:$F$8,C87))*INDEX('队伍面板'!$B$72:$E$72,1,C87),K87))</x:f>
        <x:v>75</x:v>
      </x:c>
      <x:c r="N87" s="31" t="n">
        <x:f>O86</x:f>
        <x:v>0</x:v>
      </x:c>
      <x:c r="O87" s="31" t="n">
        <x:f>IF(Z87&lt;&gt;"执行",N87,IF(C87=5,IF(N87=0,'循环设置'!$B$15,N87),MAX(0,N87-INDEX('动作配置'!$AB$5:$AB$28,E87)-L87*INDEX('动作配置'!$AB$5:$AB$28,INDEX('循环设置'!$F$5:$F$8,C87)))))</x:f>
        <x:v>0</x:v>
      </x:c>
      <x:c r="P87" s="31" t="n">
        <x:f>IF(AND(C87&lt;5,N87&gt;0,O87=0,Z87="执行"),1,0)</x:f>
        <x:v>0</x:v>
      </x:c>
      <x:c r="Q87" s="31" t="n">
        <x:f>X86</x:f>
        <x:v>889219.3978758336</x:v>
      </x:c>
      <x:c r="R87" s="31" t="n">
        <x:f>IF(OR(Z87&lt;&gt;"执行",C87=5),0,IF(OR(INDEX('动作配置'!$G$5:$G$28,E87)="治疗",INDEX('动作配置'!$G$5:$G$28,E87)="护盾",INDEX('动作配置'!$G$5:$G$28,E87)="无伤害"),0,INDEX('动作配置'!$X$5:$X$28,E87)*IF(OR(INDEX('动作配置'!$G$5:$G$28,E87)="真实伤害",N87=0),1,0.9)))</x:f>
        <x:v>0</x:v>
      </x:c>
      <x:c r="S87" s="31" t="n">
        <x:f>IF(OR(Z87&lt;&gt;"执行",C87=5,L87=0),0,IF(OR(INDEX('动作配置'!$G$5:$G$28,INDEX('循环设置'!$F$5:$F$8,C87))="治疗",INDEX('动作配置'!$G$5:$G$28,INDEX('循环设置'!$F$5:$F$8,C87))="护盾",INDEX('动作配置'!$G$5:$G$28,INDEX('循环设置'!$F$5:$F$8,C87))="无伤害"),0,INDEX('动作配置'!$X$5:$X$28,INDEX('循环设置'!$F$5:$F$8,C87))*IF(OR(INDEX('动作配置'!$G$5:$G$28,INDEX('循环设置'!$F$5:$F$8,C87))="真实伤害",N87=0),1,0.9)))</x:f>
        <x:v>0</x:v>
      </x:c>
      <x:c r="T87" s="31" t="n">
        <x:f>IF(P87=1,INDEX($AO$5:$AR$5,1,C87),0)</x:f>
        <x:v>0</x:v>
      </x:c>
      <x:c r="U87" s="31" t="n">
        <x:f>IF(OR(Z87&lt;&gt;"执行",C87=5,N87&gt;0),0,INDEX('队伍面板'!$B$77:$E$77,1,C87)/10*(INDEX('动作配置'!$AB$5:$AB$28,E87)+L87*INDEX('动作配置'!$AB$5:$AB$28,INDEX('循环设置'!$F$5:$F$8,C87)))*(1+INDEX('队伍面板'!$B$69:$E$69,1,C87))*INDEX('队伍面板'!$B$54:$E$54,1,C87)*(1+INDEX('队伍面板'!$B$52:$E$52,1,C87))*(1+INDEX('队伍面板'!$B$53:$E$53,1,C87))*(INDEX('队伍面板'!$B$8:$E$8,1,C87)+20)/((INDEX('队伍面板'!$B$8:$E$8,1,C87)+20)+('循环设置'!$B$12+20)*MAX(0,1-INDEX('队伍面板'!$B$48:$E$48,1,C87)-INDEX('队伍面板'!$B$49:$E$49,1,C87)))*(1-MIN(0.9,MAX(-1,'循环设置'!$B$13-INDEX('队伍面板'!$B$50:$E$50,1,C87))))*(1+INDEX('队伍面板'!$B$51:$E$51,1,C87))*(1+INDEX('队伍面板'!$B$58:$E$58,1,C87))*(1-'循环设置'!$B$36))</x:f>
        <x:v>0</x:v>
      </x:c>
      <x:c r="V87" s="31" t="n">
        <x:f>IF(OR(Z87&lt;&gt;"执行",C87=5),0,(R87+S87+T87+U87)*INDEX('队伍面板'!$B$59:$E$59,1,C87))</x:f>
        <x:v>0</x:v>
      </x:c>
      <x:c r="W87" s="31" t="n">
        <x:f>SUM(R87:V87)</x:f>
        <x:v>0</x:v>
      </x:c>
      <x:c r="X87" s="31" t="n">
        <x:f>MAX(0,Q87-W87)</x:f>
        <x:v>889219.3978758336</x:v>
      </x:c>
      <x:c r="Y87" s="31" t="n">
        <x:f>Y86+W87</x:f>
        <x:v>110780.60212416647</x:v>
      </x:c>
      <x:c r="Z87" s="23" t="str">
        <x:f>IF(B87&gt;'循环设置'!$B$18,"超出窗口",IF(Q87&lt;=0,"敌人已击败","执行"))</x:f>
        <x:v>超出窗口</x:v>
      </x:c>
      <x:c r="AA87" s="23" t="n">
        <x:f>AA86+IF($C86=1,10000/'队伍面板'!B66,0)</x:f>
        <x:v>1147.1213292117463</x:v>
      </x:c>
      <x:c r="AB87" s="23" t="n">
        <x:f>AB86+IF($C86=2,10000/'队伍面板'!C66,0)</x:f>
        <x:v>1153.1660815416549</x:v>
      </x:c>
      <x:c r="AC87" s="23" t="n">
        <x:f>AC86+IF($C86=3,10000/'队伍面板'!D66,0)</x:f>
        <x:v>1177.2578566471695</x:v>
      </x:c>
      <x:c r="AD87" s="23" t="n">
        <x:f>AD86+IF($C86=4,10000/'队伍面板'!E66,0)</x:f>
        <x:v>1209.0205660761555</x:v>
      </x:c>
      <x:c r="AE87" s="23" t="n">
        <x:f>AE86+IF($C86=5,10000/'循环设置'!$B$17,0)</x:f>
        <x:v>1200</x:v>
      </x:c>
      <x:c r="AF87" s="23" t="n">
        <x:f>IF(C86=1,M86,AF86)</x:f>
        <x:v>45</x:v>
      </x:c>
      <x:c r="AG87" s="23" t="n">
        <x:f>IF(C86=2,M86,AG86)</x:f>
        <x:v>95</x:v>
      </x:c>
      <x:c r="AH87" s="23" t="n">
        <x:f>IF(C86=3,M86,AH86)</x:f>
        <x:v>115</x:v>
      </x:c>
      <x:c r="AI87" s="23" t="n">
        <x:f>IF(C86=4,M86,AI86)</x:f>
        <x:v>5</x:v>
      </x:c>
      <x:c r="AJ87" s="23" t="n">
        <x:f>AJ86+IF(C86=1,1,0)</x:f>
        <x:v>18</x:v>
      </x:c>
      <x:c r="AK87" s="23" t="n">
        <x:f>AK86+IF(C86=2,1,0)</x:f>
        <x:v>17</x:v>
      </x:c>
      <x:c r="AL87" s="23" t="n">
        <x:f>AL86+IF(C86=3,1,0)</x:f>
        <x:v>18</x:v>
      </x:c>
      <x:c r="AM87" s="23" t="n">
        <x:f>AM86+IF(C86=4,1,0)</x:f>
        <x:v>18</x:v>
      </x:c>
      <x:c r="AN87" s="23" t="n">
        <x:f>AN86+IF(C86=5,1,0)</x:f>
        <x:v>11</x:v>
      </x:c>
      <x:c r="AO87" s="23"/>
      <x:c r="AP87" s="23"/>
      <x:c r="AQ87" s="23"/>
      <x:c r="AR87" s="23"/>
    </x:row>
    <x:row r="88">
      <x:c r="A88" s="23" t="n">
        <x:v>84</x:v>
      </x:c>
      <x:c r="B88" s="33" t="n">
        <x:f>MIN(AA88:AE88)</x:f>
        <x:v>1153.1660815416549</x:v>
      </x:c>
      <x:c r="C88" s="23" t="n">
        <x:f>MATCH(B88,AA88:AE88,0)</x:f>
        <x:v>2</x:v>
      </x:c>
      <x:c r="D88" s="23" t="str">
        <x:f>IF(C88=5,"敌人",INDEX('队伍面板'!$B$7:$E$7,1,C88))</x:f>
        <x:v>三月七（存护）</x:v>
      </x:c>
      <x:c r="E88" s="23" t="n">
        <x:f>IF(C88=5,0,IF(H88+INDEX('动作配置'!$O$5:$O$28,INDEX('循环设置'!$B$5:$D$8,C88,F88))&lt;0,INDEX('循环设置'!$E$5:$E$8,C88),INDEX('循环设置'!$B$5:$D$8,C88,F88)))</x:f>
        <x:v>7</x:v>
      </x:c>
      <x:c r="F88" s="23" t="n">
        <x:f>IF(C88=5,0,MOD(INDEX(AJ88:AM88,1,C88),3)+1)</x:f>
        <x:v>3</x:v>
      </x:c>
      <x:c r="G88" s="23" t="n">
        <x:f>IF(C88=5,"敌方回合",INDEX('动作配置'!$D$5:$D$28,E88))</x:f>
        <x:v>100101</x:v>
      </x:c>
      <x:c r="H88" s="23" t="n">
        <x:f>I87</x:f>
        <x:v>5</x:v>
      </x:c>
      <x:c r="I88" s="23" t="n">
        <x:f>IF(Z88&lt;&gt;"执行",H88,MIN('循环设置'!$B$20,H88+IF(C88=5,0,INDEX('动作配置'!$O$5:$O$28,E88)+L88*INDEX('动作配置'!$O$5:$O$28,INDEX('循环设置'!$F$5:$F$8,C88)))))</x:f>
        <x:v>5</x:v>
      </x:c>
      <x:c r="J88" s="31" t="n">
        <x:f>IF(C88=5,0,INDEX(AF88:AI88,1,C88))</x:f>
        <x:v>95</x:v>
      </x:c>
      <x:c r="K88" s="31" t="n">
        <x:f>IF(C88=5,0,MIN(INDEX('队伍面板'!$B$20:$E$20,1,C88),J88+INDEX('动作配置'!$N$5:$N$28,E88)*INDEX('队伍面板'!$B$72:$E$72,1,C88)))</x:f>
        <x:v>115</x:v>
      </x:c>
      <x:c r="L88" s="31" t="n">
        <x:f>IF(C88=5,0,IF(K88&gt;=INDEX('队伍面板'!$B$20:$E$20,1,C88),1,0))</x:f>
        <x:v>0</x:v>
      </x:c>
      <x:c r="M88" s="31" t="n">
        <x:f>IF(C88=5,0,IF(L88=1,INDEX('动作配置'!$N$5:$N$28,INDEX('循环设置'!$F$5:$F$8,C88))*INDEX('队伍面板'!$B$72:$E$72,1,C88),K88))</x:f>
        <x:v>115</x:v>
      </x:c>
      <x:c r="N88" s="31" t="n">
        <x:f>O87</x:f>
        <x:v>0</x:v>
      </x:c>
      <x:c r="O88" s="31" t="n">
        <x:f>IF(Z88&lt;&gt;"执行",N88,IF(C88=5,IF(N88=0,'循环设置'!$B$15,N88),MAX(0,N88-INDEX('动作配置'!$AB$5:$AB$28,E88)-L88*INDEX('动作配置'!$AB$5:$AB$28,INDEX('循环设置'!$F$5:$F$8,C88)))))</x:f>
        <x:v>0</x:v>
      </x:c>
      <x:c r="P88" s="31" t="n">
        <x:f>IF(AND(C88&lt;5,N88&gt;0,O88=0,Z88="执行"),1,0)</x:f>
        <x:v>0</x:v>
      </x:c>
      <x:c r="Q88" s="31" t="n">
        <x:f>X87</x:f>
        <x:v>889219.3978758336</x:v>
      </x:c>
      <x:c r="R88" s="31" t="n">
        <x:f>IF(OR(Z88&lt;&gt;"执行",C88=5),0,IF(OR(INDEX('动作配置'!$G$5:$G$28,E88)="治疗",INDEX('动作配置'!$G$5:$G$28,E88)="护盾",INDEX('动作配置'!$G$5:$G$28,E88)="无伤害"),0,INDEX('动作配置'!$X$5:$X$28,E88)*IF(OR(INDEX('动作配置'!$G$5:$G$28,E88)="真实伤害",N88=0),1,0.9)))</x:f>
        <x:v>0</x:v>
      </x:c>
      <x:c r="S88" s="31" t="n">
        <x:f>IF(OR(Z88&lt;&gt;"执行",C88=5,L88=0),0,IF(OR(INDEX('动作配置'!$G$5:$G$28,INDEX('循环设置'!$F$5:$F$8,C88))="治疗",INDEX('动作配置'!$G$5:$G$28,INDEX('循环设置'!$F$5:$F$8,C88))="护盾",INDEX('动作配置'!$G$5:$G$28,INDEX('循环设置'!$F$5:$F$8,C88))="无伤害"),0,INDEX('动作配置'!$X$5:$X$28,INDEX('循环设置'!$F$5:$F$8,C88))*IF(OR(INDEX('动作配置'!$G$5:$G$28,INDEX('循环设置'!$F$5:$F$8,C88))="真实伤害",N88=0),1,0.9)))</x:f>
        <x:v>0</x:v>
      </x:c>
      <x:c r="T88" s="31" t="n">
        <x:f>IF(P88=1,INDEX($AO$5:$AR$5,1,C88),0)</x:f>
        <x:v>0</x:v>
      </x:c>
      <x:c r="U88" s="31" t="n">
        <x:f>IF(OR(Z88&lt;&gt;"执行",C88=5,N88&gt;0),0,INDEX('队伍面板'!$B$77:$E$77,1,C88)/10*(INDEX('动作配置'!$AB$5:$AB$28,E88)+L88*INDEX('动作配置'!$AB$5:$AB$28,INDEX('循环设置'!$F$5:$F$8,C88)))*(1+INDEX('队伍面板'!$B$69:$E$69,1,C88))*INDEX('队伍面板'!$B$54:$E$54,1,C88)*(1+INDEX('队伍面板'!$B$52:$E$52,1,C88))*(1+INDEX('队伍面板'!$B$53:$E$53,1,C88))*(INDEX('队伍面板'!$B$8:$E$8,1,C88)+20)/((INDEX('队伍面板'!$B$8:$E$8,1,C88)+20)+('循环设置'!$B$12+20)*MAX(0,1-INDEX('队伍面板'!$B$48:$E$48,1,C88)-INDEX('队伍面板'!$B$49:$E$49,1,C88)))*(1-MIN(0.9,MAX(-1,'循环设置'!$B$13-INDEX('队伍面板'!$B$50:$E$50,1,C88))))*(1+INDEX('队伍面板'!$B$51:$E$51,1,C88))*(1+INDEX('队伍面板'!$B$58:$E$58,1,C88))*(1-'循环设置'!$B$36))</x:f>
        <x:v>0</x:v>
      </x:c>
      <x:c r="V88" s="31" t="n">
        <x:f>IF(OR(Z88&lt;&gt;"执行",C88=5),0,(R88+S88+T88+U88)*INDEX('队伍面板'!$B$59:$E$59,1,C88))</x:f>
        <x:v>0</x:v>
      </x:c>
      <x:c r="W88" s="31" t="n">
        <x:f>SUM(R88:V88)</x:f>
        <x:v>0</x:v>
      </x:c>
      <x:c r="X88" s="31" t="n">
        <x:f>MAX(0,Q88-W88)</x:f>
        <x:v>889219.3978758336</x:v>
      </x:c>
      <x:c r="Y88" s="31" t="n">
        <x:f>Y87+W88</x:f>
        <x:v>110780.60212416647</x:v>
      </x:c>
      <x:c r="Z88" s="23" t="str">
        <x:f>IF(B88&gt;'循环设置'!$B$18,"超出窗口",IF(Q88&lt;=0,"敌人已击败","执行"))</x:f>
        <x:v>超出窗口</x:v>
      </x:c>
      <x:c r="AA88" s="23" t="n">
        <x:f>AA87+IF($C87=1,10000/'队伍面板'!B66,0)</x:f>
        <x:v>1207.4961360123646</x:v>
      </x:c>
      <x:c r="AB88" s="23" t="n">
        <x:f>AB87+IF($C87=2,10000/'队伍面板'!C66,0)</x:f>
        <x:v>1153.1660815416549</x:v>
      </x:c>
      <x:c r="AC88" s="23" t="n">
        <x:f>AC87+IF($C87=3,10000/'队伍面板'!D66,0)</x:f>
        <x:v>1177.2578566471695</x:v>
      </x:c>
      <x:c r="AD88" s="23" t="n">
        <x:f>AD87+IF($C87=4,10000/'队伍面板'!E66,0)</x:f>
        <x:v>1209.0205660761555</x:v>
      </x:c>
      <x:c r="AE88" s="23" t="n">
        <x:f>AE87+IF($C87=5,10000/'循环设置'!$B$17,0)</x:f>
        <x:v>1200</x:v>
      </x:c>
      <x:c r="AF88" s="23" t="n">
        <x:f>IF(C87=1,M87,AF87)</x:f>
        <x:v>75</x:v>
      </x:c>
      <x:c r="AG88" s="23" t="n">
        <x:f>IF(C87=2,M87,AG87)</x:f>
        <x:v>95</x:v>
      </x:c>
      <x:c r="AH88" s="23" t="n">
        <x:f>IF(C87=3,M87,AH87)</x:f>
        <x:v>115</x:v>
      </x:c>
      <x:c r="AI88" s="23" t="n">
        <x:f>IF(C87=4,M87,AI87)</x:f>
        <x:v>5</x:v>
      </x:c>
      <x:c r="AJ88" s="23" t="n">
        <x:f>AJ87+IF(C87=1,1,0)</x:f>
        <x:v>19</x:v>
      </x:c>
      <x:c r="AK88" s="23" t="n">
        <x:f>AK87+IF(C87=2,1,0)</x:f>
        <x:v>17</x:v>
      </x:c>
      <x:c r="AL88" s="23" t="n">
        <x:f>AL87+IF(C87=3,1,0)</x:f>
        <x:v>18</x:v>
      </x:c>
      <x:c r="AM88" s="23" t="n">
        <x:f>AM87+IF(C87=4,1,0)</x:f>
        <x:v>18</x:v>
      </x:c>
      <x:c r="AN88" s="23" t="n">
        <x:f>AN87+IF(C87=5,1,0)</x:f>
        <x:v>11</x:v>
      </x:c>
      <x:c r="AO88" s="23"/>
      <x:c r="AP88" s="23"/>
      <x:c r="AQ88" s="23"/>
      <x:c r="AR88" s="23"/>
    </x:row>
    <x:row r="89">
      <x:c r="A89" s="23" t="n">
        <x:v>85</x:v>
      </x:c>
      <x:c r="B89" s="33" t="n">
        <x:f>MIN(AA89:AE89)</x:f>
        <x:v>1177.2578566471695</x:v>
      </x:c>
      <x:c r="C89" s="23" t="n">
        <x:f>MATCH(B89,AA89:AE89,0)</x:f>
        <x:v>3</x:v>
      </x:c>
      <x:c r="D89" s="23" t="str">
        <x:f>IF(C89=5,"敌人",INDEX('队伍面板'!$B$7:$E$7,1,C89))</x:f>
        <x:v>艾丝妲</x:v>
      </x:c>
      <x:c r="E89" s="23" t="n">
        <x:f>IF(C89=5,0,IF(H89+INDEX('动作配置'!$O$5:$O$28,INDEX('循环设置'!$B$5:$D$8,C89,F89))&lt;0,INDEX('循环设置'!$E$5:$E$8,C89),INDEX('循环设置'!$B$5:$D$8,C89,F89)))</x:f>
        <x:v>14</x:v>
      </x:c>
      <x:c r="F89" s="23" t="n">
        <x:f>IF(C89=5,0,MOD(INDEX(AJ89:AM89,1,C89),3)+1)</x:f>
        <x:v>1</x:v>
      </x:c>
      <x:c r="G89" s="23" t="n">
        <x:f>IF(C89=5,"敌方回合",INDEX('动作配置'!$D$5:$D$28,E89))</x:f>
        <x:v>100902</x:v>
      </x:c>
      <x:c r="H89" s="23" t="n">
        <x:f>I88</x:f>
        <x:v>5</x:v>
      </x:c>
      <x:c r="I89" s="23" t="n">
        <x:f>IF(Z89&lt;&gt;"执行",H89,MIN('循环设置'!$B$20,H89+IF(C89=5,0,INDEX('动作配置'!$O$5:$O$28,E89)+L89*INDEX('动作配置'!$O$5:$O$28,INDEX('循环设置'!$F$5:$F$8,C89)))))</x:f>
        <x:v>5</x:v>
      </x:c>
      <x:c r="J89" s="31" t="n">
        <x:f>IF(C89=5,0,INDEX(AF89:AI89,1,C89))</x:f>
        <x:v>115</x:v>
      </x:c>
      <x:c r="K89" s="31" t="n">
        <x:f>IF(C89=5,0,MIN(INDEX('队伍面板'!$B$20:$E$20,1,C89),J89+INDEX('动作配置'!$N$5:$N$28,E89)*INDEX('队伍面板'!$B$72:$E$72,1,C89)))</x:f>
        <x:v>120</x:v>
      </x:c>
      <x:c r="L89" s="31" t="n">
        <x:f>IF(C89=5,0,IF(K89&gt;=INDEX('队伍面板'!$B$20:$E$20,1,C89),1,0))</x:f>
        <x:v>1</x:v>
      </x:c>
      <x:c r="M89" s="31" t="n">
        <x:f>IF(C89=5,0,IF(L89=1,INDEX('动作配置'!$N$5:$N$28,INDEX('循环设置'!$F$5:$F$8,C89))*INDEX('队伍面板'!$B$72:$E$72,1,C89),K89))</x:f>
        <x:v>5</x:v>
      </x:c>
      <x:c r="N89" s="31" t="n">
        <x:f>O88</x:f>
        <x:v>0</x:v>
      </x:c>
      <x:c r="O89" s="31" t="n">
        <x:f>IF(Z89&lt;&gt;"执行",N89,IF(C89=5,IF(N89=0,'循环设置'!$B$15,N89),MAX(0,N89-INDEX('动作配置'!$AB$5:$AB$28,E89)-L89*INDEX('动作配置'!$AB$5:$AB$28,INDEX('循环设置'!$F$5:$F$8,C89)))))</x:f>
        <x:v>0</x:v>
      </x:c>
      <x:c r="P89" s="31" t="n">
        <x:f>IF(AND(C89&lt;5,N89&gt;0,O89=0,Z89="执行"),1,0)</x:f>
        <x:v>0</x:v>
      </x:c>
      <x:c r="Q89" s="31" t="n">
        <x:f>X88</x:f>
        <x:v>889219.3978758336</x:v>
      </x:c>
      <x:c r="R89" s="31" t="n">
        <x:f>IF(OR(Z89&lt;&gt;"执行",C89=5),0,IF(OR(INDEX('动作配置'!$G$5:$G$28,E89)="治疗",INDEX('动作配置'!$G$5:$G$28,E89)="护盾",INDEX('动作配置'!$G$5:$G$28,E89)="无伤害"),0,INDEX('动作配置'!$X$5:$X$28,E89)*IF(OR(INDEX('动作配置'!$G$5:$G$28,E89)="真实伤害",N89=0),1,0.9)))</x:f>
        <x:v>0</x:v>
      </x:c>
      <x:c r="S89" s="31" t="n">
        <x:f>IF(OR(Z89&lt;&gt;"执行",C89=5,L89=0),0,IF(OR(INDEX('动作配置'!$G$5:$G$28,INDEX('循环设置'!$F$5:$F$8,C89))="治疗",INDEX('动作配置'!$G$5:$G$28,INDEX('循环设置'!$F$5:$F$8,C89))="护盾",INDEX('动作配置'!$G$5:$G$28,INDEX('循环设置'!$F$5:$F$8,C89))="无伤害"),0,INDEX('动作配置'!$X$5:$X$28,INDEX('循环设置'!$F$5:$F$8,C89))*IF(OR(INDEX('动作配置'!$G$5:$G$28,INDEX('循环设置'!$F$5:$F$8,C89))="真实伤害",N89=0),1,0.9)))</x:f>
        <x:v>0</x:v>
      </x:c>
      <x:c r="T89" s="31" t="n">
        <x:f>IF(P89=1,INDEX($AO$5:$AR$5,1,C89),0)</x:f>
        <x:v>0</x:v>
      </x:c>
      <x:c r="U89" s="31" t="n">
        <x:f>IF(OR(Z89&lt;&gt;"执行",C89=5,N89&gt;0),0,INDEX('队伍面板'!$B$77:$E$77,1,C89)/10*(INDEX('动作配置'!$AB$5:$AB$28,E89)+L89*INDEX('动作配置'!$AB$5:$AB$28,INDEX('循环设置'!$F$5:$F$8,C89)))*(1+INDEX('队伍面板'!$B$69:$E$69,1,C89))*INDEX('队伍面板'!$B$54:$E$54,1,C89)*(1+INDEX('队伍面板'!$B$52:$E$52,1,C89))*(1+INDEX('队伍面板'!$B$53:$E$53,1,C89))*(INDEX('队伍面板'!$B$8:$E$8,1,C89)+20)/((INDEX('队伍面板'!$B$8:$E$8,1,C89)+20)+('循环设置'!$B$12+20)*MAX(0,1-INDEX('队伍面板'!$B$48:$E$48,1,C89)-INDEX('队伍面板'!$B$49:$E$49,1,C89)))*(1-MIN(0.9,MAX(-1,'循环设置'!$B$13-INDEX('队伍面板'!$B$50:$E$50,1,C89))))*(1+INDEX('队伍面板'!$B$51:$E$51,1,C89))*(1+INDEX('队伍面板'!$B$58:$E$58,1,C89))*(1-'循环设置'!$B$36))</x:f>
        <x:v>0</x:v>
      </x:c>
      <x:c r="V89" s="31" t="n">
        <x:f>IF(OR(Z89&lt;&gt;"执行",C89=5),0,(R89+S89+T89+U89)*INDEX('队伍面板'!$B$59:$E$59,1,C89))</x:f>
        <x:v>0</x:v>
      </x:c>
      <x:c r="W89" s="31" t="n">
        <x:f>SUM(R89:V89)</x:f>
        <x:v>0</x:v>
      </x:c>
      <x:c r="X89" s="31" t="n">
        <x:f>MAX(0,Q89-W89)</x:f>
        <x:v>889219.3978758336</x:v>
      </x:c>
      <x:c r="Y89" s="31" t="n">
        <x:f>Y88+W89</x:f>
        <x:v>110780.60212416647</x:v>
      </x:c>
      <x:c r="Z89" s="23" t="str">
        <x:f>IF(B89&gt;'循环设置'!$B$18,"超出窗口",IF(Q89&lt;=0,"敌人已击败","执行"))</x:f>
        <x:v>超出窗口</x:v>
      </x:c>
      <x:c r="AA89" s="23" t="n">
        <x:f>AA88+IF($C88=1,10000/'队伍面板'!B66,0)</x:f>
        <x:v>1207.4961360123646</x:v>
      </x:c>
      <x:c r="AB89" s="23" t="n">
        <x:f>AB88+IF($C88=2,10000/'队伍面板'!C66,0)</x:f>
        <x:v>1217.2308638495247</x:v>
      </x:c>
      <x:c r="AC89" s="23" t="n">
        <x:f>AC88+IF($C88=3,10000/'队伍面板'!D66,0)</x:f>
        <x:v>1177.2578566471695</x:v>
      </x:c>
      <x:c r="AD89" s="23" t="n">
        <x:f>AD88+IF($C88=4,10000/'队伍面板'!E66,0)</x:f>
        <x:v>1209.0205660761555</x:v>
      </x:c>
      <x:c r="AE89" s="23" t="n">
        <x:f>AE88+IF($C88=5,10000/'循环设置'!$B$17,0)</x:f>
        <x:v>1200</x:v>
      </x:c>
      <x:c r="AF89" s="23" t="n">
        <x:f>IF(C88=1,M88,AF88)</x:f>
        <x:v>75</x:v>
      </x:c>
      <x:c r="AG89" s="23" t="n">
        <x:f>IF(C88=2,M88,AG88)</x:f>
        <x:v>115</x:v>
      </x:c>
      <x:c r="AH89" s="23" t="n">
        <x:f>IF(C88=3,M88,AH88)</x:f>
        <x:v>115</x:v>
      </x:c>
      <x:c r="AI89" s="23" t="n">
        <x:f>IF(C88=4,M88,AI88)</x:f>
        <x:v>5</x:v>
      </x:c>
      <x:c r="AJ89" s="23" t="n">
        <x:f>AJ88+IF(C88=1,1,0)</x:f>
        <x:v>19</x:v>
      </x:c>
      <x:c r="AK89" s="23" t="n">
        <x:f>AK88+IF(C88=2,1,0)</x:f>
        <x:v>18</x:v>
      </x:c>
      <x:c r="AL89" s="23" t="n">
        <x:f>AL88+IF(C88=3,1,0)</x:f>
        <x:v>18</x:v>
      </x:c>
      <x:c r="AM89" s="23" t="n">
        <x:f>AM88+IF(C88=4,1,0)</x:f>
        <x:v>18</x:v>
      </x:c>
      <x:c r="AN89" s="23" t="n">
        <x:f>AN88+IF(C88=5,1,0)</x:f>
        <x:v>11</x:v>
      </x:c>
      <x:c r="AO89" s="23"/>
      <x:c r="AP89" s="23"/>
      <x:c r="AQ89" s="23"/>
      <x:c r="AR89" s="23"/>
    </x:row>
    <x:row r="90">
      <x:c r="A90" s="23" t="n">
        <x:v>86</x:v>
      </x:c>
      <x:c r="B90" s="33" t="n">
        <x:f>MIN(AA90:AE90)</x:f>
        <x:v>1200</x:v>
      </x:c>
      <x:c r="C90" s="23" t="n">
        <x:f>MATCH(B90,AA90:AE90,0)</x:f>
        <x:v>5</x:v>
      </x:c>
      <x:c r="D90" s="23" t="str">
        <x:f>IF(C90=5,"敌人",INDEX('队伍面板'!$B$7:$E$7,1,C90))</x:f>
        <x:v>敌人</x:v>
      </x:c>
      <x:c r="E90" s="23" t="n">
        <x:f>IF(C90=5,0,IF(H90+INDEX('动作配置'!$O$5:$O$28,INDEX('循环设置'!$B$5:$D$8,C90,F90))&lt;0,INDEX('循环设置'!$E$5:$E$8,C90),INDEX('循环设置'!$B$5:$D$8,C90,F90)))</x:f>
        <x:v>0</x:v>
      </x:c>
      <x:c r="F90" s="23" t="n">
        <x:f>IF(C90=5,0,MOD(INDEX(AJ90:AM90,1,C90),3)+1)</x:f>
        <x:v>0</x:v>
      </x:c>
      <x:c r="G90" s="23" t="str">
        <x:f>IF(C90=5,"敌方回合",INDEX('动作配置'!$D$5:$D$28,E90))</x:f>
        <x:v>敌方回合</x:v>
      </x:c>
      <x:c r="H90" s="23" t="n">
        <x:f>I89</x:f>
        <x:v>5</x:v>
      </x:c>
      <x:c r="I90" s="23" t="n">
        <x:f>IF(Z90&lt;&gt;"执行",H90,MIN('循环设置'!$B$20,H90+IF(C90=5,0,INDEX('动作配置'!$O$5:$O$28,E90)+L90*INDEX('动作配置'!$O$5:$O$28,INDEX('循环设置'!$F$5:$F$8,C90)))))</x:f>
        <x:v>5</x:v>
      </x:c>
      <x:c r="J90" s="31" t="n">
        <x:f>IF(C90=5,0,INDEX(AF90:AI90,1,C90))</x:f>
        <x:v>0</x:v>
      </x:c>
      <x:c r="K90" s="31" t="n">
        <x:f>IF(C90=5,0,MIN(INDEX('队伍面板'!$B$20:$E$20,1,C90),J90+INDEX('动作配置'!$N$5:$N$28,E90)*INDEX('队伍面板'!$B$72:$E$72,1,C90)))</x:f>
        <x:v>0</x:v>
      </x:c>
      <x:c r="L90" s="31" t="n">
        <x:f>IF(C90=5,0,IF(K90&gt;=INDEX('队伍面板'!$B$20:$E$20,1,C90),1,0))</x:f>
        <x:v>0</x:v>
      </x:c>
      <x:c r="M90" s="31" t="n">
        <x:f>IF(C90=5,0,IF(L90=1,INDEX('动作配置'!$N$5:$N$28,INDEX('循环设置'!$F$5:$F$8,C90))*INDEX('队伍面板'!$B$72:$E$72,1,C90),K90))</x:f>
        <x:v>0</x:v>
      </x:c>
      <x:c r="N90" s="31" t="n">
        <x:f>O89</x:f>
        <x:v>0</x:v>
      </x:c>
      <x:c r="O90" s="31" t="n">
        <x:f>IF(Z90&lt;&gt;"执行",N90,IF(C90=5,IF(N90=0,'循环设置'!$B$15,N90),MAX(0,N90-INDEX('动作配置'!$AB$5:$AB$28,E90)-L90*INDEX('动作配置'!$AB$5:$AB$28,INDEX('循环设置'!$F$5:$F$8,C90)))))</x:f>
        <x:v>0</x:v>
      </x:c>
      <x:c r="P90" s="31" t="n">
        <x:f>IF(AND(C90&lt;5,N90&gt;0,O90=0,Z90="执行"),1,0)</x:f>
        <x:v>0</x:v>
      </x:c>
      <x:c r="Q90" s="31" t="n">
        <x:f>X89</x:f>
        <x:v>889219.3978758336</x:v>
      </x:c>
      <x:c r="R90" s="31" t="n">
        <x:f>IF(OR(Z90&lt;&gt;"执行",C90=5),0,IF(OR(INDEX('动作配置'!$G$5:$G$28,E90)="治疗",INDEX('动作配置'!$G$5:$G$28,E90)="护盾",INDEX('动作配置'!$G$5:$G$28,E90)="无伤害"),0,INDEX('动作配置'!$X$5:$X$28,E90)*IF(OR(INDEX('动作配置'!$G$5:$G$28,E90)="真实伤害",N90=0),1,0.9)))</x:f>
        <x:v>0</x:v>
      </x:c>
      <x:c r="S90" s="31" t="n">
        <x:f>IF(OR(Z90&lt;&gt;"执行",C90=5,L90=0),0,IF(OR(INDEX('动作配置'!$G$5:$G$28,INDEX('循环设置'!$F$5:$F$8,C90))="治疗",INDEX('动作配置'!$G$5:$G$28,INDEX('循环设置'!$F$5:$F$8,C90))="护盾",INDEX('动作配置'!$G$5:$G$28,INDEX('循环设置'!$F$5:$F$8,C90))="无伤害"),0,INDEX('动作配置'!$X$5:$X$28,INDEX('循环设置'!$F$5:$F$8,C90))*IF(OR(INDEX('动作配置'!$G$5:$G$28,INDEX('循环设置'!$F$5:$F$8,C90))="真实伤害",N90=0),1,0.9)))</x:f>
        <x:v>0</x:v>
      </x:c>
      <x:c r="T90" s="31" t="n">
        <x:f>IF(P90=1,INDEX($AO$5:$AR$5,1,C90),0)</x:f>
        <x:v>0</x:v>
      </x:c>
      <x:c r="U90" s="31" t="n">
        <x:f>IF(OR(Z90&lt;&gt;"执行",C90=5,N90&gt;0),0,INDEX('队伍面板'!$B$77:$E$77,1,C90)/10*(INDEX('动作配置'!$AB$5:$AB$28,E90)+L90*INDEX('动作配置'!$AB$5:$AB$28,INDEX('循环设置'!$F$5:$F$8,C90)))*(1+INDEX('队伍面板'!$B$69:$E$69,1,C90))*INDEX('队伍面板'!$B$54:$E$54,1,C90)*(1+INDEX('队伍面板'!$B$52:$E$52,1,C90))*(1+INDEX('队伍面板'!$B$53:$E$53,1,C90))*(INDEX('队伍面板'!$B$8:$E$8,1,C90)+20)/((INDEX('队伍面板'!$B$8:$E$8,1,C90)+20)+('循环设置'!$B$12+20)*MAX(0,1-INDEX('队伍面板'!$B$48:$E$48,1,C90)-INDEX('队伍面板'!$B$49:$E$49,1,C90)))*(1-MIN(0.9,MAX(-1,'循环设置'!$B$13-INDEX('队伍面板'!$B$50:$E$50,1,C90))))*(1+INDEX('队伍面板'!$B$51:$E$51,1,C90))*(1+INDEX('队伍面板'!$B$58:$E$58,1,C90))*(1-'循环设置'!$B$36))</x:f>
        <x:v>0</x:v>
      </x:c>
      <x:c r="V90" s="31" t="n">
        <x:f>IF(OR(Z90&lt;&gt;"执行",C90=5),0,(R90+S90+T90+U90)*INDEX('队伍面板'!$B$59:$E$59,1,C90))</x:f>
        <x:v>0</x:v>
      </x:c>
      <x:c r="W90" s="31" t="n">
        <x:f>SUM(R90:V90)</x:f>
        <x:v>0</x:v>
      </x:c>
      <x:c r="X90" s="31" t="n">
        <x:f>MAX(0,Q90-W90)</x:f>
        <x:v>889219.3978758336</x:v>
      </x:c>
      <x:c r="Y90" s="31" t="n">
        <x:f>Y89+W90</x:f>
        <x:v>110780.60212416647</x:v>
      </x:c>
      <x:c r="Z90" s="23" t="str">
        <x:f>IF(B90&gt;'循环设置'!$B$18,"超出窗口",IF(Q90&lt;=0,"敌人已击败","执行"))</x:f>
        <x:v>超出窗口</x:v>
      </x:c>
      <x:c r="AA90" s="23" t="n">
        <x:f>AA89+IF($C89=1,10000/'队伍面板'!B66,0)</x:f>
        <x:v>1207.4961360123646</x:v>
      </x:c>
      <x:c r="AB90" s="23" t="n">
        <x:f>AB89+IF($C89=2,10000/'队伍面板'!C66,0)</x:f>
        <x:v>1217.2308638495247</x:v>
      </x:c>
      <x:c r="AC90" s="23" t="n">
        <x:f>AC89+IF($C89=3,10000/'队伍面板'!D66,0)</x:f>
        <x:v>1239.2187964707048</x:v>
      </x:c>
      <x:c r="AD90" s="23" t="n">
        <x:f>AD89+IF($C89=4,10000/'队伍面板'!E66,0)</x:f>
        <x:v>1209.0205660761555</x:v>
      </x:c>
      <x:c r="AE90" s="23" t="n">
        <x:f>AE89+IF($C89=5,10000/'循环设置'!$B$17,0)</x:f>
        <x:v>1200</x:v>
      </x:c>
      <x:c r="AF90" s="23" t="n">
        <x:f>IF(C89=1,M89,AF89)</x:f>
        <x:v>75</x:v>
      </x:c>
      <x:c r="AG90" s="23" t="n">
        <x:f>IF(C89=2,M89,AG89)</x:f>
        <x:v>115</x:v>
      </x:c>
      <x:c r="AH90" s="23" t="n">
        <x:f>IF(C89=3,M89,AH89)</x:f>
        <x:v>5</x:v>
      </x:c>
      <x:c r="AI90" s="23" t="n">
        <x:f>IF(C89=4,M89,AI89)</x:f>
        <x:v>5</x:v>
      </x:c>
      <x:c r="AJ90" s="23" t="n">
        <x:f>AJ89+IF(C89=1,1,0)</x:f>
        <x:v>19</x:v>
      </x:c>
      <x:c r="AK90" s="23" t="n">
        <x:f>AK89+IF(C89=2,1,0)</x:f>
        <x:v>18</x:v>
      </x:c>
      <x:c r="AL90" s="23" t="n">
        <x:f>AL89+IF(C89=3,1,0)</x:f>
        <x:v>19</x:v>
      </x:c>
      <x:c r="AM90" s="23" t="n">
        <x:f>AM89+IF(C89=4,1,0)</x:f>
        <x:v>18</x:v>
      </x:c>
      <x:c r="AN90" s="23" t="n">
        <x:f>AN89+IF(C89=5,1,0)</x:f>
        <x:v>11</x:v>
      </x:c>
      <x:c r="AO90" s="23"/>
      <x:c r="AP90" s="23"/>
      <x:c r="AQ90" s="23"/>
      <x:c r="AR90" s="23"/>
    </x:row>
    <x:row r="91">
      <x:c r="A91" s="23" t="n">
        <x:v>87</x:v>
      </x:c>
      <x:c r="B91" s="33" t="n">
        <x:f>MIN(AA91:AE91)</x:f>
        <x:v>1207.4961360123646</x:v>
      </x:c>
      <x:c r="C91" s="23" t="n">
        <x:f>MATCH(B91,AA91:AE91,0)</x:f>
        <x:v>1</x:v>
      </x:c>
      <x:c r="D91" s="23" t="str">
        <x:f>IF(C91=5,"敌人",INDEX('队伍面板'!$B$7:$E$7,1,C91))</x:f>
        <x:v>丹恒</x:v>
      </x:c>
      <x:c r="E91" s="23" t="n">
        <x:f>IF(C91=5,0,IF(H91+INDEX('动作配置'!$O$5:$O$28,INDEX('循环设置'!$B$5:$D$8,C91,F91))&lt;0,INDEX('循环设置'!$E$5:$E$8,C91),INDEX('循环设置'!$B$5:$D$8,C91,F91)))</x:f>
        <x:v>1</x:v>
      </x:c>
      <x:c r="F91" s="23" t="n">
        <x:f>IF(C91=5,0,MOD(INDEX(AJ91:AM91,1,C91),3)+1)</x:f>
        <x:v>2</x:v>
      </x:c>
      <x:c r="G91" s="23" t="n">
        <x:f>IF(C91=5,"敌方回合",INDEX('动作配置'!$D$5:$D$28,E91))</x:f>
        <x:v>100201</x:v>
      </x:c>
      <x:c r="H91" s="23" t="n">
        <x:f>I90</x:f>
        <x:v>5</x:v>
      </x:c>
      <x:c r="I91" s="23" t="n">
        <x:f>IF(Z91&lt;&gt;"执行",H91,MIN('循环设置'!$B$20,H91+IF(C91=5,0,INDEX('动作配置'!$O$5:$O$28,E91)+L91*INDEX('动作配置'!$O$5:$O$28,INDEX('循环设置'!$F$5:$F$8,C91)))))</x:f>
        <x:v>5</x:v>
      </x:c>
      <x:c r="J91" s="31" t="n">
        <x:f>IF(C91=5,0,INDEX(AF91:AI91,1,C91))</x:f>
        <x:v>75</x:v>
      </x:c>
      <x:c r="K91" s="31" t="n">
        <x:f>IF(C91=5,0,MIN(INDEX('队伍面板'!$B$20:$E$20,1,C91),J91+INDEX('动作配置'!$N$5:$N$28,E91)*INDEX('队伍面板'!$B$72:$E$72,1,C91)))</x:f>
        <x:v>95</x:v>
      </x:c>
      <x:c r="L91" s="31" t="n">
        <x:f>IF(C91=5,0,IF(K91&gt;=INDEX('队伍面板'!$B$20:$E$20,1,C91),1,0))</x:f>
        <x:v>0</x:v>
      </x:c>
      <x:c r="M91" s="31" t="n">
        <x:f>IF(C91=5,0,IF(L91=1,INDEX('动作配置'!$N$5:$N$28,INDEX('循环设置'!$F$5:$F$8,C91))*INDEX('队伍面板'!$B$72:$E$72,1,C91),K91))</x:f>
        <x:v>95</x:v>
      </x:c>
      <x:c r="N91" s="31" t="n">
        <x:f>O90</x:f>
        <x:v>0</x:v>
      </x:c>
      <x:c r="O91" s="31" t="n">
        <x:f>IF(Z91&lt;&gt;"执行",N91,IF(C91=5,IF(N91=0,'循环设置'!$B$15,N91),MAX(0,N91-INDEX('动作配置'!$AB$5:$AB$28,E91)-L91*INDEX('动作配置'!$AB$5:$AB$28,INDEX('循环设置'!$F$5:$F$8,C91)))))</x:f>
        <x:v>0</x:v>
      </x:c>
      <x:c r="P91" s="31" t="n">
        <x:f>IF(AND(C91&lt;5,N91&gt;0,O91=0,Z91="执行"),1,0)</x:f>
        <x:v>0</x:v>
      </x:c>
      <x:c r="Q91" s="31" t="n">
        <x:f>X90</x:f>
        <x:v>889219.3978758336</x:v>
      </x:c>
      <x:c r="R91" s="31" t="n">
        <x:f>IF(OR(Z91&lt;&gt;"执行",C91=5),0,IF(OR(INDEX('动作配置'!$G$5:$G$28,E91)="治疗",INDEX('动作配置'!$G$5:$G$28,E91)="护盾",INDEX('动作配置'!$G$5:$G$28,E91)="无伤害"),0,INDEX('动作配置'!$X$5:$X$28,E91)*IF(OR(INDEX('动作配置'!$G$5:$G$28,E91)="真实伤害",N91=0),1,0.9)))</x:f>
        <x:v>0</x:v>
      </x:c>
      <x:c r="S91" s="31" t="n">
        <x:f>IF(OR(Z91&lt;&gt;"执行",C91=5,L91=0),0,IF(OR(INDEX('动作配置'!$G$5:$G$28,INDEX('循环设置'!$F$5:$F$8,C91))="治疗",INDEX('动作配置'!$G$5:$G$28,INDEX('循环设置'!$F$5:$F$8,C91))="护盾",INDEX('动作配置'!$G$5:$G$28,INDEX('循环设置'!$F$5:$F$8,C91))="无伤害"),0,INDEX('动作配置'!$X$5:$X$28,INDEX('循环设置'!$F$5:$F$8,C91))*IF(OR(INDEX('动作配置'!$G$5:$G$28,INDEX('循环设置'!$F$5:$F$8,C91))="真实伤害",N91=0),1,0.9)))</x:f>
        <x:v>0</x:v>
      </x:c>
      <x:c r="T91" s="31" t="n">
        <x:f>IF(P91=1,INDEX($AO$5:$AR$5,1,C91),0)</x:f>
        <x:v>0</x:v>
      </x:c>
      <x:c r="U91" s="31" t="n">
        <x:f>IF(OR(Z91&lt;&gt;"执行",C91=5,N91&gt;0),0,INDEX('队伍面板'!$B$77:$E$77,1,C91)/10*(INDEX('动作配置'!$AB$5:$AB$28,E91)+L91*INDEX('动作配置'!$AB$5:$AB$28,INDEX('循环设置'!$F$5:$F$8,C91)))*(1+INDEX('队伍面板'!$B$69:$E$69,1,C91))*INDEX('队伍面板'!$B$54:$E$54,1,C91)*(1+INDEX('队伍面板'!$B$52:$E$52,1,C91))*(1+INDEX('队伍面板'!$B$53:$E$53,1,C91))*(INDEX('队伍面板'!$B$8:$E$8,1,C91)+20)/((INDEX('队伍面板'!$B$8:$E$8,1,C91)+20)+('循环设置'!$B$12+20)*MAX(0,1-INDEX('队伍面板'!$B$48:$E$48,1,C91)-INDEX('队伍面板'!$B$49:$E$49,1,C91)))*(1-MIN(0.9,MAX(-1,'循环设置'!$B$13-INDEX('队伍面板'!$B$50:$E$50,1,C91))))*(1+INDEX('队伍面板'!$B$51:$E$51,1,C91))*(1+INDEX('队伍面板'!$B$58:$E$58,1,C91))*(1-'循环设置'!$B$36))</x:f>
        <x:v>0</x:v>
      </x:c>
      <x:c r="V91" s="31" t="n">
        <x:f>IF(OR(Z91&lt;&gt;"执行",C91=5),0,(R91+S91+T91+U91)*INDEX('队伍面板'!$B$59:$E$59,1,C91))</x:f>
        <x:v>0</x:v>
      </x:c>
      <x:c r="W91" s="31" t="n">
        <x:f>SUM(R91:V91)</x:f>
        <x:v>0</x:v>
      </x:c>
      <x:c r="X91" s="31" t="n">
        <x:f>MAX(0,Q91-W91)</x:f>
        <x:v>889219.3978758336</x:v>
      </x:c>
      <x:c r="Y91" s="31" t="n">
        <x:f>Y90+W91</x:f>
        <x:v>110780.60212416647</x:v>
      </x:c>
      <x:c r="Z91" s="23" t="str">
        <x:f>IF(B91&gt;'循环设置'!$B$18,"超出窗口",IF(Q91&lt;=0,"敌人已击败","执行"))</x:f>
        <x:v>超出窗口</x:v>
      </x:c>
      <x:c r="AA91" s="23" t="n">
        <x:f>AA90+IF($C90=1,10000/'队伍面板'!B66,0)</x:f>
        <x:v>1207.4961360123646</x:v>
      </x:c>
      <x:c r="AB91" s="23" t="n">
        <x:f>AB90+IF($C90=2,10000/'队伍面板'!C66,0)</x:f>
        <x:v>1217.2308638495247</x:v>
      </x:c>
      <x:c r="AC91" s="23" t="n">
        <x:f>AC90+IF($C90=3,10000/'队伍面板'!D66,0)</x:f>
        <x:v>1239.2187964707048</x:v>
      </x:c>
      <x:c r="AD91" s="23" t="n">
        <x:f>AD90+IF($C90=4,10000/'队伍面板'!E66,0)</x:f>
        <x:v>1209.0205660761555</x:v>
      </x:c>
      <x:c r="AE91" s="23" t="n">
        <x:f>AE90+IF($C90=5,10000/'循环设置'!$B$17,0)</x:f>
        <x:v>1300</x:v>
      </x:c>
      <x:c r="AF91" s="23" t="n">
        <x:f>IF(C90=1,M90,AF90)</x:f>
        <x:v>75</x:v>
      </x:c>
      <x:c r="AG91" s="23" t="n">
        <x:f>IF(C90=2,M90,AG90)</x:f>
        <x:v>115</x:v>
      </x:c>
      <x:c r="AH91" s="23" t="n">
        <x:f>IF(C90=3,M90,AH90)</x:f>
        <x:v>5</x:v>
      </x:c>
      <x:c r="AI91" s="23" t="n">
        <x:f>IF(C90=4,M90,AI90)</x:f>
        <x:v>5</x:v>
      </x:c>
      <x:c r="AJ91" s="23" t="n">
        <x:f>AJ90+IF(C90=1,1,0)</x:f>
        <x:v>19</x:v>
      </x:c>
      <x:c r="AK91" s="23" t="n">
        <x:f>AK90+IF(C90=2,1,0)</x:f>
        <x:v>18</x:v>
      </x:c>
      <x:c r="AL91" s="23" t="n">
        <x:f>AL90+IF(C90=3,1,0)</x:f>
        <x:v>19</x:v>
      </x:c>
      <x:c r="AM91" s="23" t="n">
        <x:f>AM90+IF(C90=4,1,0)</x:f>
        <x:v>18</x:v>
      </x:c>
      <x:c r="AN91" s="23" t="n">
        <x:f>AN90+IF(C90=5,1,0)</x:f>
        <x:v>12</x:v>
      </x:c>
      <x:c r="AO91" s="23"/>
      <x:c r="AP91" s="23"/>
      <x:c r="AQ91" s="23"/>
      <x:c r="AR91" s="23"/>
    </x:row>
    <x:row r="92">
      <x:c r="A92" s="23" t="n">
        <x:v>88</x:v>
      </x:c>
      <x:c r="B92" s="33" t="n">
        <x:f>MIN(AA92:AE92)</x:f>
        <x:v>1209.0205660761555</x:v>
      </x:c>
      <x:c r="C92" s="23" t="n">
        <x:f>MATCH(B92,AA92:AE92,0)</x:f>
        <x:v>4</x:v>
      </x:c>
      <x:c r="D92" s="23" t="str">
        <x:f>IF(C92=5,"敌人",INDEX('队伍面板'!$B$7:$E$7,1,C92))</x:f>
        <x:v>阿兰</x:v>
      </x:c>
      <x:c r="E92" s="23" t="n">
        <x:f>IF(C92=5,0,IF(H92+INDEX('动作配置'!$O$5:$O$28,INDEX('循环设置'!$B$5:$D$8,C92,F92))&lt;0,INDEX('循环设置'!$E$5:$E$8,C92),INDEX('循环设置'!$B$5:$D$8,C92,F92)))</x:f>
        <x:v>20</x:v>
      </x:c>
      <x:c r="F92" s="23" t="n">
        <x:f>IF(C92=5,0,MOD(INDEX(AJ92:AM92,1,C92),3)+1)</x:f>
        <x:v>1</x:v>
      </x:c>
      <x:c r="G92" s="23" t="n">
        <x:f>IF(C92=5,"敌方回合",INDEX('动作配置'!$D$5:$D$28,E92))</x:f>
        <x:v>100802</x:v>
      </x:c>
      <x:c r="H92" s="23" t="n">
        <x:f>I91</x:f>
        <x:v>5</x:v>
      </x:c>
      <x:c r="I92" s="23" t="n">
        <x:f>IF(Z92&lt;&gt;"执行",H92,MIN('循环设置'!$B$20,H92+IF(C92=5,0,INDEX('动作配置'!$O$5:$O$28,E92)+L92*INDEX('动作配置'!$O$5:$O$28,INDEX('循环设置'!$F$5:$F$8,C92)))))</x:f>
        <x:v>5</x:v>
      </x:c>
      <x:c r="J92" s="31" t="n">
        <x:f>IF(C92=5,0,INDEX(AF92:AI92,1,C92))</x:f>
        <x:v>5</x:v>
      </x:c>
      <x:c r="K92" s="31" t="n">
        <x:f>IF(C92=5,0,MIN(INDEX('队伍面板'!$B$20:$E$20,1,C92),J92+INDEX('动作配置'!$N$5:$N$28,E92)*INDEX('队伍面板'!$B$72:$E$72,1,C92)))</x:f>
        <x:v>35</x:v>
      </x:c>
      <x:c r="L92" s="31" t="n">
        <x:f>IF(C92=5,0,IF(K92&gt;=INDEX('队伍面板'!$B$20:$E$20,1,C92),1,0))</x:f>
        <x:v>0</x:v>
      </x:c>
      <x:c r="M92" s="31" t="n">
        <x:f>IF(C92=5,0,IF(L92=1,INDEX('动作配置'!$N$5:$N$28,INDEX('循环设置'!$F$5:$F$8,C92))*INDEX('队伍面板'!$B$72:$E$72,1,C92),K92))</x:f>
        <x:v>35</x:v>
      </x:c>
      <x:c r="N92" s="31" t="n">
        <x:f>O91</x:f>
        <x:v>0</x:v>
      </x:c>
      <x:c r="O92" s="31" t="n">
        <x:f>IF(Z92&lt;&gt;"执行",N92,IF(C92=5,IF(N92=0,'循环设置'!$B$15,N92),MAX(0,N92-INDEX('动作配置'!$AB$5:$AB$28,E92)-L92*INDEX('动作配置'!$AB$5:$AB$28,INDEX('循环设置'!$F$5:$F$8,C92)))))</x:f>
        <x:v>0</x:v>
      </x:c>
      <x:c r="P92" s="31" t="n">
        <x:f>IF(AND(C92&lt;5,N92&gt;0,O92=0,Z92="执行"),1,0)</x:f>
        <x:v>0</x:v>
      </x:c>
      <x:c r="Q92" s="31" t="n">
        <x:f>X91</x:f>
        <x:v>889219.3978758336</x:v>
      </x:c>
      <x:c r="R92" s="31" t="n">
        <x:f>IF(OR(Z92&lt;&gt;"执行",C92=5),0,IF(OR(INDEX('动作配置'!$G$5:$G$28,E92)="治疗",INDEX('动作配置'!$G$5:$G$28,E92)="护盾",INDEX('动作配置'!$G$5:$G$28,E92)="无伤害"),0,INDEX('动作配置'!$X$5:$X$28,E92)*IF(OR(INDEX('动作配置'!$G$5:$G$28,E92)="真实伤害",N92=0),1,0.9)))</x:f>
        <x:v>0</x:v>
      </x:c>
      <x:c r="S92" s="31" t="n">
        <x:f>IF(OR(Z92&lt;&gt;"执行",C92=5,L92=0),0,IF(OR(INDEX('动作配置'!$G$5:$G$28,INDEX('循环设置'!$F$5:$F$8,C92))="治疗",INDEX('动作配置'!$G$5:$G$28,INDEX('循环设置'!$F$5:$F$8,C92))="护盾",INDEX('动作配置'!$G$5:$G$28,INDEX('循环设置'!$F$5:$F$8,C92))="无伤害"),0,INDEX('动作配置'!$X$5:$X$28,INDEX('循环设置'!$F$5:$F$8,C92))*IF(OR(INDEX('动作配置'!$G$5:$G$28,INDEX('循环设置'!$F$5:$F$8,C92))="真实伤害",N92=0),1,0.9)))</x:f>
        <x:v>0</x:v>
      </x:c>
      <x:c r="T92" s="31" t="n">
        <x:f>IF(P92=1,INDEX($AO$5:$AR$5,1,C92),0)</x:f>
        <x:v>0</x:v>
      </x:c>
      <x:c r="U92" s="31" t="n">
        <x:f>IF(OR(Z92&lt;&gt;"执行",C92=5,N92&gt;0),0,INDEX('队伍面板'!$B$77:$E$77,1,C92)/10*(INDEX('动作配置'!$AB$5:$AB$28,E92)+L92*INDEX('动作配置'!$AB$5:$AB$28,INDEX('循环设置'!$F$5:$F$8,C92)))*(1+INDEX('队伍面板'!$B$69:$E$69,1,C92))*INDEX('队伍面板'!$B$54:$E$54,1,C92)*(1+INDEX('队伍面板'!$B$52:$E$52,1,C92))*(1+INDEX('队伍面板'!$B$53:$E$53,1,C92))*(INDEX('队伍面板'!$B$8:$E$8,1,C92)+20)/((INDEX('队伍面板'!$B$8:$E$8,1,C92)+20)+('循环设置'!$B$12+20)*MAX(0,1-INDEX('队伍面板'!$B$48:$E$48,1,C92)-INDEX('队伍面板'!$B$49:$E$49,1,C92)))*(1-MIN(0.9,MAX(-1,'循环设置'!$B$13-INDEX('队伍面板'!$B$50:$E$50,1,C92))))*(1+INDEX('队伍面板'!$B$51:$E$51,1,C92))*(1+INDEX('队伍面板'!$B$58:$E$58,1,C92))*(1-'循环设置'!$B$36))</x:f>
        <x:v>0</x:v>
      </x:c>
      <x:c r="V92" s="31" t="n">
        <x:f>IF(OR(Z92&lt;&gt;"执行",C92=5),0,(R92+S92+T92+U92)*INDEX('队伍面板'!$B$59:$E$59,1,C92))</x:f>
        <x:v>0</x:v>
      </x:c>
      <x:c r="W92" s="31" t="n">
        <x:f>SUM(R92:V92)</x:f>
        <x:v>0</x:v>
      </x:c>
      <x:c r="X92" s="31" t="n">
        <x:f>MAX(0,Q92-W92)</x:f>
        <x:v>889219.3978758336</x:v>
      </x:c>
      <x:c r="Y92" s="31" t="n">
        <x:f>Y91+W92</x:f>
        <x:v>110780.60212416647</x:v>
      </x:c>
      <x:c r="Z92" s="23" t="str">
        <x:f>IF(B92&gt;'循环设置'!$B$18,"超出窗口",IF(Q92&lt;=0,"敌人已击败","执行"))</x:f>
        <x:v>超出窗口</x:v>
      </x:c>
      <x:c r="AA92" s="23" t="n">
        <x:f>AA91+IF($C91=1,10000/'队伍面板'!B66,0)</x:f>
        <x:v>1267.8709428129828</x:v>
      </x:c>
      <x:c r="AB92" s="23" t="n">
        <x:f>AB91+IF($C91=2,10000/'队伍面板'!C66,0)</x:f>
        <x:v>1217.2308638495247</x:v>
      </x:c>
      <x:c r="AC92" s="23" t="n">
        <x:f>AC91+IF($C91=3,10000/'队伍面板'!D66,0)</x:f>
        <x:v>1239.2187964707048</x:v>
      </x:c>
      <x:c r="AD92" s="23" t="n">
        <x:f>AD91+IF($C91=4,10000/'队伍面板'!E66,0)</x:f>
        <x:v>1209.0205660761555</x:v>
      </x:c>
      <x:c r="AE92" s="23" t="n">
        <x:f>AE91+IF($C91=5,10000/'循环设置'!$B$17,0)</x:f>
        <x:v>1300</x:v>
      </x:c>
      <x:c r="AF92" s="23" t="n">
        <x:f>IF(C91=1,M91,AF91)</x:f>
        <x:v>95</x:v>
      </x:c>
      <x:c r="AG92" s="23" t="n">
        <x:f>IF(C91=2,M91,AG91)</x:f>
        <x:v>115</x:v>
      </x:c>
      <x:c r="AH92" s="23" t="n">
        <x:f>IF(C91=3,M91,AH91)</x:f>
        <x:v>5</x:v>
      </x:c>
      <x:c r="AI92" s="23" t="n">
        <x:f>IF(C91=4,M91,AI91)</x:f>
        <x:v>5</x:v>
      </x:c>
      <x:c r="AJ92" s="23" t="n">
        <x:f>AJ91+IF(C91=1,1,0)</x:f>
        <x:v>20</x:v>
      </x:c>
      <x:c r="AK92" s="23" t="n">
        <x:f>AK91+IF(C91=2,1,0)</x:f>
        <x:v>18</x:v>
      </x:c>
      <x:c r="AL92" s="23" t="n">
        <x:f>AL91+IF(C91=3,1,0)</x:f>
        <x:v>19</x:v>
      </x:c>
      <x:c r="AM92" s="23" t="n">
        <x:f>AM91+IF(C91=4,1,0)</x:f>
        <x:v>18</x:v>
      </x:c>
      <x:c r="AN92" s="23" t="n">
        <x:f>AN91+IF(C91=5,1,0)</x:f>
        <x:v>12</x:v>
      </x:c>
      <x:c r="AO92" s="23"/>
      <x:c r="AP92" s="23"/>
      <x:c r="AQ92" s="23"/>
      <x:c r="AR92" s="23"/>
    </x:row>
    <x:row r="93">
      <x:c r="A93" s="23" t="n">
        <x:v>89</x:v>
      </x:c>
      <x:c r="B93" s="33" t="n">
        <x:f>MIN(AA93:AE93)</x:f>
        <x:v>1217.2308638495247</x:v>
      </x:c>
      <x:c r="C93" s="23" t="n">
        <x:f>MATCH(B93,AA93:AE93,0)</x:f>
        <x:v>2</x:v>
      </x:c>
      <x:c r="D93" s="23" t="str">
        <x:f>IF(C93=5,"敌人",INDEX('队伍面板'!$B$7:$E$7,1,C93))</x:f>
        <x:v>三月七（存护）</x:v>
      </x:c>
      <x:c r="E93" s="23" t="n">
        <x:f>IF(C93=5,0,IF(H93+INDEX('动作配置'!$O$5:$O$28,INDEX('循环设置'!$B$5:$D$8,C93,F93))&lt;0,INDEX('循环设置'!$E$5:$E$8,C93),INDEX('循环设置'!$B$5:$D$8,C93,F93)))</x:f>
        <x:v>8</x:v>
      </x:c>
      <x:c r="F93" s="23" t="n">
        <x:f>IF(C93=5,0,MOD(INDEX(AJ93:AM93,1,C93),3)+1)</x:f>
        <x:v>1</x:v>
      </x:c>
      <x:c r="G93" s="23" t="n">
        <x:f>IF(C93=5,"敌方回合",INDEX('动作配置'!$D$5:$D$28,E93))</x:f>
        <x:v>100102</x:v>
      </x:c>
      <x:c r="H93" s="23" t="n">
        <x:f>I92</x:f>
        <x:v>5</x:v>
      </x:c>
      <x:c r="I93" s="23" t="n">
        <x:f>IF(Z93&lt;&gt;"执行",H93,MIN('循环设置'!$B$20,H93+IF(C93=5,0,INDEX('动作配置'!$O$5:$O$28,E93)+L93*INDEX('动作配置'!$O$5:$O$28,INDEX('循环设置'!$F$5:$F$8,C93)))))</x:f>
        <x:v>5</x:v>
      </x:c>
      <x:c r="J93" s="31" t="n">
        <x:f>IF(C93=5,0,INDEX(AF93:AI93,1,C93))</x:f>
        <x:v>115</x:v>
      </x:c>
      <x:c r="K93" s="31" t="n">
        <x:f>IF(C93=5,0,MIN(INDEX('队伍面板'!$B$20:$E$20,1,C93),J93+INDEX('动作配置'!$N$5:$N$28,E93)*INDEX('队伍面板'!$B$72:$E$72,1,C93)))</x:f>
        <x:v>120</x:v>
      </x:c>
      <x:c r="L93" s="31" t="n">
        <x:f>IF(C93=5,0,IF(K93&gt;=INDEX('队伍面板'!$B$20:$E$20,1,C93),1,0))</x:f>
        <x:v>1</x:v>
      </x:c>
      <x:c r="M93" s="31" t="n">
        <x:f>IF(C93=5,0,IF(L93=1,INDEX('动作配置'!$N$5:$N$28,INDEX('循环设置'!$F$5:$F$8,C93))*INDEX('队伍面板'!$B$72:$E$72,1,C93),K93))</x:f>
        <x:v>5</x:v>
      </x:c>
      <x:c r="N93" s="31" t="n">
        <x:f>O92</x:f>
        <x:v>0</x:v>
      </x:c>
      <x:c r="O93" s="31" t="n">
        <x:f>IF(Z93&lt;&gt;"执行",N93,IF(C93=5,IF(N93=0,'循环设置'!$B$15,N93),MAX(0,N93-INDEX('动作配置'!$AB$5:$AB$28,E93)-L93*INDEX('动作配置'!$AB$5:$AB$28,INDEX('循环设置'!$F$5:$F$8,C93)))))</x:f>
        <x:v>0</x:v>
      </x:c>
      <x:c r="P93" s="31" t="n">
        <x:f>IF(AND(C93&lt;5,N93&gt;0,O93=0,Z93="执行"),1,0)</x:f>
        <x:v>0</x:v>
      </x:c>
      <x:c r="Q93" s="31" t="n">
        <x:f>X92</x:f>
        <x:v>889219.3978758336</x:v>
      </x:c>
      <x:c r="R93" s="31" t="n">
        <x:f>IF(OR(Z93&lt;&gt;"执行",C93=5),0,IF(OR(INDEX('动作配置'!$G$5:$G$28,E93)="治疗",INDEX('动作配置'!$G$5:$G$28,E93)="护盾",INDEX('动作配置'!$G$5:$G$28,E93)="无伤害"),0,INDEX('动作配置'!$X$5:$X$28,E93)*IF(OR(INDEX('动作配置'!$G$5:$G$28,E93)="真实伤害",N93=0),1,0.9)))</x:f>
        <x:v>0</x:v>
      </x:c>
      <x:c r="S93" s="31" t="n">
        <x:f>IF(OR(Z93&lt;&gt;"执行",C93=5,L93=0),0,IF(OR(INDEX('动作配置'!$G$5:$G$28,INDEX('循环设置'!$F$5:$F$8,C93))="治疗",INDEX('动作配置'!$G$5:$G$28,INDEX('循环设置'!$F$5:$F$8,C93))="护盾",INDEX('动作配置'!$G$5:$G$28,INDEX('循环设置'!$F$5:$F$8,C93))="无伤害"),0,INDEX('动作配置'!$X$5:$X$28,INDEX('循环设置'!$F$5:$F$8,C93))*IF(OR(INDEX('动作配置'!$G$5:$G$28,INDEX('循环设置'!$F$5:$F$8,C93))="真实伤害",N93=0),1,0.9)))</x:f>
        <x:v>0</x:v>
      </x:c>
      <x:c r="T93" s="31" t="n">
        <x:f>IF(P93=1,INDEX($AO$5:$AR$5,1,C93),0)</x:f>
        <x:v>0</x:v>
      </x:c>
      <x:c r="U93" s="31" t="n">
        <x:f>IF(OR(Z93&lt;&gt;"执行",C93=5,N93&gt;0),0,INDEX('队伍面板'!$B$77:$E$77,1,C93)/10*(INDEX('动作配置'!$AB$5:$AB$28,E93)+L93*INDEX('动作配置'!$AB$5:$AB$28,INDEX('循环设置'!$F$5:$F$8,C93)))*(1+INDEX('队伍面板'!$B$69:$E$69,1,C93))*INDEX('队伍面板'!$B$54:$E$54,1,C93)*(1+INDEX('队伍面板'!$B$52:$E$52,1,C93))*(1+INDEX('队伍面板'!$B$53:$E$53,1,C93))*(INDEX('队伍面板'!$B$8:$E$8,1,C93)+20)/((INDEX('队伍面板'!$B$8:$E$8,1,C93)+20)+('循环设置'!$B$12+20)*MAX(0,1-INDEX('队伍面板'!$B$48:$E$48,1,C93)-INDEX('队伍面板'!$B$49:$E$49,1,C93)))*(1-MIN(0.9,MAX(-1,'循环设置'!$B$13-INDEX('队伍面板'!$B$50:$E$50,1,C93))))*(1+INDEX('队伍面板'!$B$51:$E$51,1,C93))*(1+INDEX('队伍面板'!$B$58:$E$58,1,C93))*(1-'循环设置'!$B$36))</x:f>
        <x:v>0</x:v>
      </x:c>
      <x:c r="V93" s="31" t="n">
        <x:f>IF(OR(Z93&lt;&gt;"执行",C93=5),0,(R93+S93+T93+U93)*INDEX('队伍面板'!$B$59:$E$59,1,C93))</x:f>
        <x:v>0</x:v>
      </x:c>
      <x:c r="W93" s="31" t="n">
        <x:f>SUM(R93:V93)</x:f>
        <x:v>0</x:v>
      </x:c>
      <x:c r="X93" s="31" t="n">
        <x:f>MAX(0,Q93-W93)</x:f>
        <x:v>889219.3978758336</x:v>
      </x:c>
      <x:c r="Y93" s="31" t="n">
        <x:f>Y92+W93</x:f>
        <x:v>110780.60212416647</x:v>
      </x:c>
      <x:c r="Z93" s="23" t="str">
        <x:f>IF(B93&gt;'循环设置'!$B$18,"超出窗口",IF(Q93&lt;=0,"敌人已击败","执行"))</x:f>
        <x:v>超出窗口</x:v>
      </x:c>
      <x:c r="AA93" s="23" t="n">
        <x:f>AA92+IF($C92=1,10000/'队伍面板'!B66,0)</x:f>
        <x:v>1267.8709428129828</x:v>
      </x:c>
      <x:c r="AB93" s="23" t="n">
        <x:f>AB92+IF($C92=2,10000/'队伍面板'!C66,0)</x:f>
        <x:v>1217.2308638495247</x:v>
      </x:c>
      <x:c r="AC93" s="23" t="n">
        <x:f>AC92+IF($C92=3,10000/'队伍面板'!D66,0)</x:f>
        <x:v>1239.2187964707048</x:v>
      </x:c>
      <x:c r="AD93" s="23" t="n">
        <x:f>AD92+IF($C92=4,10000/'队伍面板'!E66,0)</x:f>
        <x:v>1272.6532274485849</x:v>
      </x:c>
      <x:c r="AE93" s="23" t="n">
        <x:f>AE92+IF($C92=5,10000/'循环设置'!$B$17,0)</x:f>
        <x:v>1300</x:v>
      </x:c>
      <x:c r="AF93" s="23" t="n">
        <x:f>IF(C92=1,M92,AF92)</x:f>
        <x:v>95</x:v>
      </x:c>
      <x:c r="AG93" s="23" t="n">
        <x:f>IF(C92=2,M92,AG92)</x:f>
        <x:v>115</x:v>
      </x:c>
      <x:c r="AH93" s="23" t="n">
        <x:f>IF(C92=3,M92,AH92)</x:f>
        <x:v>5</x:v>
      </x:c>
      <x:c r="AI93" s="23" t="n">
        <x:f>IF(C92=4,M92,AI92)</x:f>
        <x:v>35</x:v>
      </x:c>
      <x:c r="AJ93" s="23" t="n">
        <x:f>AJ92+IF(C92=1,1,0)</x:f>
        <x:v>20</x:v>
      </x:c>
      <x:c r="AK93" s="23" t="n">
        <x:f>AK92+IF(C92=2,1,0)</x:f>
        <x:v>18</x:v>
      </x:c>
      <x:c r="AL93" s="23" t="n">
        <x:f>AL92+IF(C92=3,1,0)</x:f>
        <x:v>19</x:v>
      </x:c>
      <x:c r="AM93" s="23" t="n">
        <x:f>AM92+IF(C92=4,1,0)</x:f>
        <x:v>19</x:v>
      </x:c>
      <x:c r="AN93" s="23" t="n">
        <x:f>AN92+IF(C92=5,1,0)</x:f>
        <x:v>12</x:v>
      </x:c>
      <x:c r="AO93" s="23"/>
      <x:c r="AP93" s="23"/>
      <x:c r="AQ93" s="23"/>
      <x:c r="AR93" s="23"/>
    </x:row>
    <x:row r="94">
      <x:c r="A94" s="23" t="n">
        <x:v>90</x:v>
      </x:c>
      <x:c r="B94" s="33" t="n">
        <x:f>MIN(AA94:AE94)</x:f>
        <x:v>1239.2187964707048</x:v>
      </x:c>
      <x:c r="C94" s="23" t="n">
        <x:f>MATCH(B94,AA94:AE94,0)</x:f>
        <x:v>3</x:v>
      </x:c>
      <x:c r="D94" s="23" t="str">
        <x:f>IF(C94=5,"敌人",INDEX('队伍面板'!$B$7:$E$7,1,C94))</x:f>
        <x:v>艾丝妲</x:v>
      </x:c>
      <x:c r="E94" s="23" t="n">
        <x:f>IF(C94=5,0,IF(H94+INDEX('动作配置'!$O$5:$O$28,INDEX('循环设置'!$B$5:$D$8,C94,F94))&lt;0,INDEX('循环设置'!$E$5:$E$8,C94),INDEX('循环设置'!$B$5:$D$8,C94,F94)))</x:f>
        <x:v>13</x:v>
      </x:c>
      <x:c r="F94" s="23" t="n">
        <x:f>IF(C94=5,0,MOD(INDEX(AJ94:AM94,1,C94),3)+1)</x:f>
        <x:v>2</x:v>
      </x:c>
      <x:c r="G94" s="23" t="n">
        <x:f>IF(C94=5,"敌方回合",INDEX('动作配置'!$D$5:$D$28,E94))</x:f>
        <x:v>100901</x:v>
      </x:c>
      <x:c r="H94" s="23" t="n">
        <x:f>I93</x:f>
        <x:v>5</x:v>
      </x:c>
      <x:c r="I94" s="23" t="n">
        <x:f>IF(Z94&lt;&gt;"执行",H94,MIN('循环设置'!$B$20,H94+IF(C94=5,0,INDEX('动作配置'!$O$5:$O$28,E94)+L94*INDEX('动作配置'!$O$5:$O$28,INDEX('循环设置'!$F$5:$F$8,C94)))))</x:f>
        <x:v>5</x:v>
      </x:c>
      <x:c r="J94" s="31" t="n">
        <x:f>IF(C94=5,0,INDEX(AF94:AI94,1,C94))</x:f>
        <x:v>5</x:v>
      </x:c>
      <x:c r="K94" s="31" t="n">
        <x:f>IF(C94=5,0,MIN(INDEX('队伍面板'!$B$20:$E$20,1,C94),J94+INDEX('动作配置'!$N$5:$N$28,E94)*INDEX('队伍面板'!$B$72:$E$72,1,C94)))</x:f>
        <x:v>25</x:v>
      </x:c>
      <x:c r="L94" s="31" t="n">
        <x:f>IF(C94=5,0,IF(K94&gt;=INDEX('队伍面板'!$B$20:$E$20,1,C94),1,0))</x:f>
        <x:v>0</x:v>
      </x:c>
      <x:c r="M94" s="31" t="n">
        <x:f>IF(C94=5,0,IF(L94=1,INDEX('动作配置'!$N$5:$N$28,INDEX('循环设置'!$F$5:$F$8,C94))*INDEX('队伍面板'!$B$72:$E$72,1,C94),K94))</x:f>
        <x:v>25</x:v>
      </x:c>
      <x:c r="N94" s="31" t="n">
        <x:f>O93</x:f>
        <x:v>0</x:v>
      </x:c>
      <x:c r="O94" s="31" t="n">
        <x:f>IF(Z94&lt;&gt;"执行",N94,IF(C94=5,IF(N94=0,'循环设置'!$B$15,N94),MAX(0,N94-INDEX('动作配置'!$AB$5:$AB$28,E94)-L94*INDEX('动作配置'!$AB$5:$AB$28,INDEX('循环设置'!$F$5:$F$8,C94)))))</x:f>
        <x:v>0</x:v>
      </x:c>
      <x:c r="P94" s="31" t="n">
        <x:f>IF(AND(C94&lt;5,N94&gt;0,O94=0,Z94="执行"),1,0)</x:f>
        <x:v>0</x:v>
      </x:c>
      <x:c r="Q94" s="31" t="n">
        <x:f>X93</x:f>
        <x:v>889219.3978758336</x:v>
      </x:c>
      <x:c r="R94" s="31" t="n">
        <x:f>IF(OR(Z94&lt;&gt;"执行",C94=5),0,IF(OR(INDEX('动作配置'!$G$5:$G$28,E94)="治疗",INDEX('动作配置'!$G$5:$G$28,E94)="护盾",INDEX('动作配置'!$G$5:$G$28,E94)="无伤害"),0,INDEX('动作配置'!$X$5:$X$28,E94)*IF(OR(INDEX('动作配置'!$G$5:$G$28,E94)="真实伤害",N94=0),1,0.9)))</x:f>
        <x:v>0</x:v>
      </x:c>
      <x:c r="S94" s="31" t="n">
        <x:f>IF(OR(Z94&lt;&gt;"执行",C94=5,L94=0),0,IF(OR(INDEX('动作配置'!$G$5:$G$28,INDEX('循环设置'!$F$5:$F$8,C94))="治疗",INDEX('动作配置'!$G$5:$G$28,INDEX('循环设置'!$F$5:$F$8,C94))="护盾",INDEX('动作配置'!$G$5:$G$28,INDEX('循环设置'!$F$5:$F$8,C94))="无伤害"),0,INDEX('动作配置'!$X$5:$X$28,INDEX('循环设置'!$F$5:$F$8,C94))*IF(OR(INDEX('动作配置'!$G$5:$G$28,INDEX('循环设置'!$F$5:$F$8,C94))="真实伤害",N94=0),1,0.9)))</x:f>
        <x:v>0</x:v>
      </x:c>
      <x:c r="T94" s="31" t="n">
        <x:f>IF(P94=1,INDEX($AO$5:$AR$5,1,C94),0)</x:f>
        <x:v>0</x:v>
      </x:c>
      <x:c r="U94" s="31" t="n">
        <x:f>IF(OR(Z94&lt;&gt;"执行",C94=5,N94&gt;0),0,INDEX('队伍面板'!$B$77:$E$77,1,C94)/10*(INDEX('动作配置'!$AB$5:$AB$28,E94)+L94*INDEX('动作配置'!$AB$5:$AB$28,INDEX('循环设置'!$F$5:$F$8,C94)))*(1+INDEX('队伍面板'!$B$69:$E$69,1,C94))*INDEX('队伍面板'!$B$54:$E$54,1,C94)*(1+INDEX('队伍面板'!$B$52:$E$52,1,C94))*(1+INDEX('队伍面板'!$B$53:$E$53,1,C94))*(INDEX('队伍面板'!$B$8:$E$8,1,C94)+20)/((INDEX('队伍面板'!$B$8:$E$8,1,C94)+20)+('循环设置'!$B$12+20)*MAX(0,1-INDEX('队伍面板'!$B$48:$E$48,1,C94)-INDEX('队伍面板'!$B$49:$E$49,1,C94)))*(1-MIN(0.9,MAX(-1,'循环设置'!$B$13-INDEX('队伍面板'!$B$50:$E$50,1,C94))))*(1+INDEX('队伍面板'!$B$51:$E$51,1,C94))*(1+INDEX('队伍面板'!$B$58:$E$58,1,C94))*(1-'循环设置'!$B$36))</x:f>
        <x:v>0</x:v>
      </x:c>
      <x:c r="V94" s="31" t="n">
        <x:f>IF(OR(Z94&lt;&gt;"执行",C94=5),0,(R94+S94+T94+U94)*INDEX('队伍面板'!$B$59:$E$59,1,C94))</x:f>
        <x:v>0</x:v>
      </x:c>
      <x:c r="W94" s="31" t="n">
        <x:f>SUM(R94:V94)</x:f>
        <x:v>0</x:v>
      </x:c>
      <x:c r="X94" s="31" t="n">
        <x:f>MAX(0,Q94-W94)</x:f>
        <x:v>889219.3978758336</x:v>
      </x:c>
      <x:c r="Y94" s="31" t="n">
        <x:f>Y93+W94</x:f>
        <x:v>110780.60212416647</x:v>
      </x:c>
      <x:c r="Z94" s="23" t="str">
        <x:f>IF(B94&gt;'循环设置'!$B$18,"超出窗口",IF(Q94&lt;=0,"敌人已击败","执行"))</x:f>
        <x:v>超出窗口</x:v>
      </x:c>
      <x:c r="AA94" s="23" t="n">
        <x:f>AA93+IF($C93=1,10000/'队伍面板'!B66,0)</x:f>
        <x:v>1267.8709428129828</x:v>
      </x:c>
      <x:c r="AB94" s="23" t="n">
        <x:f>AB93+IF($C93=2,10000/'队伍面板'!C66,0)</x:f>
        <x:v>1281.2956461573945</x:v>
      </x:c>
      <x:c r="AC94" s="23" t="n">
        <x:f>AC93+IF($C93=3,10000/'队伍面板'!D66,0)</x:f>
        <x:v>1239.2187964707048</x:v>
      </x:c>
      <x:c r="AD94" s="23" t="n">
        <x:f>AD93+IF($C93=4,10000/'队伍面板'!E66,0)</x:f>
        <x:v>1272.6532274485849</x:v>
      </x:c>
      <x:c r="AE94" s="23" t="n">
        <x:f>AE93+IF($C93=5,10000/'循环设置'!$B$17,0)</x:f>
        <x:v>1300</x:v>
      </x:c>
      <x:c r="AF94" s="23" t="n">
        <x:f>IF(C93=1,M93,AF93)</x:f>
        <x:v>95</x:v>
      </x:c>
      <x:c r="AG94" s="23" t="n">
        <x:f>IF(C93=2,M93,AG93)</x:f>
        <x:v>5</x:v>
      </x:c>
      <x:c r="AH94" s="23" t="n">
        <x:f>IF(C93=3,M93,AH93)</x:f>
        <x:v>5</x:v>
      </x:c>
      <x:c r="AI94" s="23" t="n">
        <x:f>IF(C93=4,M93,AI93)</x:f>
        <x:v>35</x:v>
      </x:c>
      <x:c r="AJ94" s="23" t="n">
        <x:f>AJ93+IF(C93=1,1,0)</x:f>
        <x:v>20</x:v>
      </x:c>
      <x:c r="AK94" s="23" t="n">
        <x:f>AK93+IF(C93=2,1,0)</x:f>
        <x:v>19</x:v>
      </x:c>
      <x:c r="AL94" s="23" t="n">
        <x:f>AL93+IF(C93=3,1,0)</x:f>
        <x:v>19</x:v>
      </x:c>
      <x:c r="AM94" s="23" t="n">
        <x:f>AM93+IF(C93=4,1,0)</x:f>
        <x:v>19</x:v>
      </x:c>
      <x:c r="AN94" s="23" t="n">
        <x:f>AN93+IF(C93=5,1,0)</x:f>
        <x:v>12</x:v>
      </x:c>
      <x:c r="AO94" s="23"/>
      <x:c r="AP94" s="23"/>
      <x:c r="AQ94" s="23"/>
      <x:c r="AR94" s="23"/>
    </x:row>
    <x:row r="95">
      <x:c r="A95" s="23" t="n">
        <x:v>91</x:v>
      </x:c>
      <x:c r="B95" s="33" t="n">
        <x:f>MIN(AA95:AE95)</x:f>
        <x:v>1267.8709428129828</x:v>
      </x:c>
      <x:c r="C95" s="23" t="n">
        <x:f>MATCH(B95,AA95:AE95,0)</x:f>
        <x:v>1</x:v>
      </x:c>
      <x:c r="D95" s="23" t="str">
        <x:f>IF(C95=5,"敌人",INDEX('队伍面板'!$B$7:$E$7,1,C95))</x:f>
        <x:v>丹恒</x:v>
      </x:c>
      <x:c r="E95" s="23" t="n">
        <x:f>IF(C95=5,0,IF(H95+INDEX('动作配置'!$O$5:$O$28,INDEX('循环设置'!$B$5:$D$8,C95,F95))&lt;0,INDEX('循环设置'!$E$5:$E$8,C95),INDEX('循环设置'!$B$5:$D$8,C95,F95)))</x:f>
        <x:v>1</x:v>
      </x:c>
      <x:c r="F95" s="23" t="n">
        <x:f>IF(C95=5,0,MOD(INDEX(AJ95:AM95,1,C95),3)+1)</x:f>
        <x:v>3</x:v>
      </x:c>
      <x:c r="G95" s="23" t="n">
        <x:f>IF(C95=5,"敌方回合",INDEX('动作配置'!$D$5:$D$28,E95))</x:f>
        <x:v>100201</x:v>
      </x:c>
      <x:c r="H95" s="23" t="n">
        <x:f>I94</x:f>
        <x:v>5</x:v>
      </x:c>
      <x:c r="I95" s="23" t="n">
        <x:f>IF(Z95&lt;&gt;"执行",H95,MIN('循环设置'!$B$20,H95+IF(C95=5,0,INDEX('动作配置'!$O$5:$O$28,E95)+L95*INDEX('动作配置'!$O$5:$O$28,INDEX('循环设置'!$F$5:$F$8,C95)))))</x:f>
        <x:v>5</x:v>
      </x:c>
      <x:c r="J95" s="31" t="n">
        <x:f>IF(C95=5,0,INDEX(AF95:AI95,1,C95))</x:f>
        <x:v>95</x:v>
      </x:c>
      <x:c r="K95" s="31" t="n">
        <x:f>IF(C95=5,0,MIN(INDEX('队伍面板'!$B$20:$E$20,1,C95),J95+INDEX('动作配置'!$N$5:$N$28,E95)*INDEX('队伍面板'!$B$72:$E$72,1,C95)))</x:f>
        <x:v>100</x:v>
      </x:c>
      <x:c r="L95" s="31" t="n">
        <x:f>IF(C95=5,0,IF(K95&gt;=INDEX('队伍面板'!$B$20:$E$20,1,C95),1,0))</x:f>
        <x:v>1</x:v>
      </x:c>
      <x:c r="M95" s="31" t="n">
        <x:f>IF(C95=5,0,IF(L95=1,INDEX('动作配置'!$N$5:$N$28,INDEX('循环设置'!$F$5:$F$8,C95))*INDEX('队伍面板'!$B$72:$E$72,1,C95),K95))</x:f>
        <x:v>5</x:v>
      </x:c>
      <x:c r="N95" s="31" t="n">
        <x:f>O94</x:f>
        <x:v>0</x:v>
      </x:c>
      <x:c r="O95" s="31" t="n">
        <x:f>IF(Z95&lt;&gt;"执行",N95,IF(C95=5,IF(N95=0,'循环设置'!$B$15,N95),MAX(0,N95-INDEX('动作配置'!$AB$5:$AB$28,E95)-L95*INDEX('动作配置'!$AB$5:$AB$28,INDEX('循环设置'!$F$5:$F$8,C95)))))</x:f>
        <x:v>0</x:v>
      </x:c>
      <x:c r="P95" s="31" t="n">
        <x:f>IF(AND(C95&lt;5,N95&gt;0,O95=0,Z95="执行"),1,0)</x:f>
        <x:v>0</x:v>
      </x:c>
      <x:c r="Q95" s="31" t="n">
        <x:f>X94</x:f>
        <x:v>889219.3978758336</x:v>
      </x:c>
      <x:c r="R95" s="31" t="n">
        <x:f>IF(OR(Z95&lt;&gt;"执行",C95=5),0,IF(OR(INDEX('动作配置'!$G$5:$G$28,E95)="治疗",INDEX('动作配置'!$G$5:$G$28,E95)="护盾",INDEX('动作配置'!$G$5:$G$28,E95)="无伤害"),0,INDEX('动作配置'!$X$5:$X$28,E95)*IF(OR(INDEX('动作配置'!$G$5:$G$28,E95)="真实伤害",N95=0),1,0.9)))</x:f>
        <x:v>0</x:v>
      </x:c>
      <x:c r="S95" s="31" t="n">
        <x:f>IF(OR(Z95&lt;&gt;"执行",C95=5,L95=0),0,IF(OR(INDEX('动作配置'!$G$5:$G$28,INDEX('循环设置'!$F$5:$F$8,C95))="治疗",INDEX('动作配置'!$G$5:$G$28,INDEX('循环设置'!$F$5:$F$8,C95))="护盾",INDEX('动作配置'!$G$5:$G$28,INDEX('循环设置'!$F$5:$F$8,C95))="无伤害"),0,INDEX('动作配置'!$X$5:$X$28,INDEX('循环设置'!$F$5:$F$8,C95))*IF(OR(INDEX('动作配置'!$G$5:$G$28,INDEX('循环设置'!$F$5:$F$8,C95))="真实伤害",N95=0),1,0.9)))</x:f>
        <x:v>0</x:v>
      </x:c>
      <x:c r="T95" s="31" t="n">
        <x:f>IF(P95=1,INDEX($AO$5:$AR$5,1,C95),0)</x:f>
        <x:v>0</x:v>
      </x:c>
      <x:c r="U95" s="31" t="n">
        <x:f>IF(OR(Z95&lt;&gt;"执行",C95=5,N95&gt;0),0,INDEX('队伍面板'!$B$77:$E$77,1,C95)/10*(INDEX('动作配置'!$AB$5:$AB$28,E95)+L95*INDEX('动作配置'!$AB$5:$AB$28,INDEX('循环设置'!$F$5:$F$8,C95)))*(1+INDEX('队伍面板'!$B$69:$E$69,1,C95))*INDEX('队伍面板'!$B$54:$E$54,1,C95)*(1+INDEX('队伍面板'!$B$52:$E$52,1,C95))*(1+INDEX('队伍面板'!$B$53:$E$53,1,C95))*(INDEX('队伍面板'!$B$8:$E$8,1,C95)+20)/((INDEX('队伍面板'!$B$8:$E$8,1,C95)+20)+('循环设置'!$B$12+20)*MAX(0,1-INDEX('队伍面板'!$B$48:$E$48,1,C95)-INDEX('队伍面板'!$B$49:$E$49,1,C95)))*(1-MIN(0.9,MAX(-1,'循环设置'!$B$13-INDEX('队伍面板'!$B$50:$E$50,1,C95))))*(1+INDEX('队伍面板'!$B$51:$E$51,1,C95))*(1+INDEX('队伍面板'!$B$58:$E$58,1,C95))*(1-'循环设置'!$B$36))</x:f>
        <x:v>0</x:v>
      </x:c>
      <x:c r="V95" s="31" t="n">
        <x:f>IF(OR(Z95&lt;&gt;"执行",C95=5),0,(R95+S95+T95+U95)*INDEX('队伍面板'!$B$59:$E$59,1,C95))</x:f>
        <x:v>0</x:v>
      </x:c>
      <x:c r="W95" s="31" t="n">
        <x:f>SUM(R95:V95)</x:f>
        <x:v>0</x:v>
      </x:c>
      <x:c r="X95" s="31" t="n">
        <x:f>MAX(0,Q95-W95)</x:f>
        <x:v>889219.3978758336</x:v>
      </x:c>
      <x:c r="Y95" s="31" t="n">
        <x:f>Y94+W95</x:f>
        <x:v>110780.60212416647</x:v>
      </x:c>
      <x:c r="Z95" s="23" t="str">
        <x:f>IF(B95&gt;'循环设置'!$B$18,"超出窗口",IF(Q95&lt;=0,"敌人已击败","执行"))</x:f>
        <x:v>超出窗口</x:v>
      </x:c>
      <x:c r="AA95" s="23" t="n">
        <x:f>AA94+IF($C94=1,10000/'队伍面板'!B66,0)</x:f>
        <x:v>1267.8709428129828</x:v>
      </x:c>
      <x:c r="AB95" s="23" t="n">
        <x:f>AB94+IF($C94=2,10000/'队伍面板'!C66,0)</x:f>
        <x:v>1281.2956461573945</x:v>
      </x:c>
      <x:c r="AC95" s="23" t="n">
        <x:f>AC94+IF($C94=3,10000/'队伍面板'!D66,0)</x:f>
        <x:v>1301.17973629424</x:v>
      </x:c>
      <x:c r="AD95" s="23" t="n">
        <x:f>AD94+IF($C94=4,10000/'队伍面板'!E66,0)</x:f>
        <x:v>1272.6532274485849</x:v>
      </x:c>
      <x:c r="AE95" s="23" t="n">
        <x:f>AE94+IF($C94=5,10000/'循环设置'!$B$17,0)</x:f>
        <x:v>1300</x:v>
      </x:c>
      <x:c r="AF95" s="23" t="n">
        <x:f>IF(C94=1,M94,AF94)</x:f>
        <x:v>95</x:v>
      </x:c>
      <x:c r="AG95" s="23" t="n">
        <x:f>IF(C94=2,M94,AG94)</x:f>
        <x:v>5</x:v>
      </x:c>
      <x:c r="AH95" s="23" t="n">
        <x:f>IF(C94=3,M94,AH94)</x:f>
        <x:v>25</x:v>
      </x:c>
      <x:c r="AI95" s="23" t="n">
        <x:f>IF(C94=4,M94,AI94)</x:f>
        <x:v>35</x:v>
      </x:c>
      <x:c r="AJ95" s="23" t="n">
        <x:f>AJ94+IF(C94=1,1,0)</x:f>
        <x:v>20</x:v>
      </x:c>
      <x:c r="AK95" s="23" t="n">
        <x:f>AK94+IF(C94=2,1,0)</x:f>
        <x:v>19</x:v>
      </x:c>
      <x:c r="AL95" s="23" t="n">
        <x:f>AL94+IF(C94=3,1,0)</x:f>
        <x:v>20</x:v>
      </x:c>
      <x:c r="AM95" s="23" t="n">
        <x:f>AM94+IF(C94=4,1,0)</x:f>
        <x:v>19</x:v>
      </x:c>
      <x:c r="AN95" s="23" t="n">
        <x:f>AN94+IF(C94=5,1,0)</x:f>
        <x:v>12</x:v>
      </x:c>
      <x:c r="AO95" s="23"/>
      <x:c r="AP95" s="23"/>
      <x:c r="AQ95" s="23"/>
      <x:c r="AR95" s="23"/>
    </x:row>
    <x:row r="96">
      <x:c r="A96" s="23" t="n">
        <x:v>92</x:v>
      </x:c>
      <x:c r="B96" s="33" t="n">
        <x:f>MIN(AA96:AE96)</x:f>
        <x:v>1272.6532274485849</x:v>
      </x:c>
      <x:c r="C96" s="23" t="n">
        <x:f>MATCH(B96,AA96:AE96,0)</x:f>
        <x:v>4</x:v>
      </x:c>
      <x:c r="D96" s="23" t="str">
        <x:f>IF(C96=5,"敌人",INDEX('队伍面板'!$B$7:$E$7,1,C96))</x:f>
        <x:v>阿兰</x:v>
      </x:c>
      <x:c r="E96" s="23" t="n">
        <x:f>IF(C96=5,0,IF(H96+INDEX('动作配置'!$O$5:$O$28,INDEX('循环设置'!$B$5:$D$8,C96,F96))&lt;0,INDEX('循环设置'!$E$5:$E$8,C96),INDEX('循环设置'!$B$5:$D$8,C96,F96)))</x:f>
        <x:v>19</x:v>
      </x:c>
      <x:c r="F96" s="23" t="n">
        <x:f>IF(C96=5,0,MOD(INDEX(AJ96:AM96,1,C96),3)+1)</x:f>
        <x:v>2</x:v>
      </x:c>
      <x:c r="G96" s="23" t="n">
        <x:f>IF(C96=5,"敌方回合",INDEX('动作配置'!$D$5:$D$28,E96))</x:f>
        <x:v>100801</x:v>
      </x:c>
      <x:c r="H96" s="23" t="n">
        <x:f>I95</x:f>
        <x:v>5</x:v>
      </x:c>
      <x:c r="I96" s="23" t="n">
        <x:f>IF(Z96&lt;&gt;"执行",H96,MIN('循环设置'!$B$20,H96+IF(C96=5,0,INDEX('动作配置'!$O$5:$O$28,E96)+L96*INDEX('动作配置'!$O$5:$O$28,INDEX('循环设置'!$F$5:$F$8,C96)))))</x:f>
        <x:v>5</x:v>
      </x:c>
      <x:c r="J96" s="31" t="n">
        <x:f>IF(C96=5,0,INDEX(AF96:AI96,1,C96))</x:f>
        <x:v>35</x:v>
      </x:c>
      <x:c r="K96" s="31" t="n">
        <x:f>IF(C96=5,0,MIN(INDEX('队伍面板'!$B$20:$E$20,1,C96),J96+INDEX('动作配置'!$N$5:$N$28,E96)*INDEX('队伍面板'!$B$72:$E$72,1,C96)))</x:f>
        <x:v>55</x:v>
      </x:c>
      <x:c r="L96" s="31" t="n">
        <x:f>IF(C96=5,0,IF(K96&gt;=INDEX('队伍面板'!$B$20:$E$20,1,C96),1,0))</x:f>
        <x:v>0</x:v>
      </x:c>
      <x:c r="M96" s="31" t="n">
        <x:f>IF(C96=5,0,IF(L96=1,INDEX('动作配置'!$N$5:$N$28,INDEX('循环设置'!$F$5:$F$8,C96))*INDEX('队伍面板'!$B$72:$E$72,1,C96),K96))</x:f>
        <x:v>55</x:v>
      </x:c>
      <x:c r="N96" s="31" t="n">
        <x:f>O95</x:f>
        <x:v>0</x:v>
      </x:c>
      <x:c r="O96" s="31" t="n">
        <x:f>IF(Z96&lt;&gt;"执行",N96,IF(C96=5,IF(N96=0,'循环设置'!$B$15,N96),MAX(0,N96-INDEX('动作配置'!$AB$5:$AB$28,E96)-L96*INDEX('动作配置'!$AB$5:$AB$28,INDEX('循环设置'!$F$5:$F$8,C96)))))</x:f>
        <x:v>0</x:v>
      </x:c>
      <x:c r="P96" s="31" t="n">
        <x:f>IF(AND(C96&lt;5,N96&gt;0,O96=0,Z96="执行"),1,0)</x:f>
        <x:v>0</x:v>
      </x:c>
      <x:c r="Q96" s="31" t="n">
        <x:f>X95</x:f>
        <x:v>889219.3978758336</x:v>
      </x:c>
      <x:c r="R96" s="31" t="n">
        <x:f>IF(OR(Z96&lt;&gt;"执行",C96=5),0,IF(OR(INDEX('动作配置'!$G$5:$G$28,E96)="治疗",INDEX('动作配置'!$G$5:$G$28,E96)="护盾",INDEX('动作配置'!$G$5:$G$28,E96)="无伤害"),0,INDEX('动作配置'!$X$5:$X$28,E96)*IF(OR(INDEX('动作配置'!$G$5:$G$28,E96)="真实伤害",N96=0),1,0.9)))</x:f>
        <x:v>0</x:v>
      </x:c>
      <x:c r="S96" s="31" t="n">
        <x:f>IF(OR(Z96&lt;&gt;"执行",C96=5,L96=0),0,IF(OR(INDEX('动作配置'!$G$5:$G$28,INDEX('循环设置'!$F$5:$F$8,C96))="治疗",INDEX('动作配置'!$G$5:$G$28,INDEX('循环设置'!$F$5:$F$8,C96))="护盾",INDEX('动作配置'!$G$5:$G$28,INDEX('循环设置'!$F$5:$F$8,C96))="无伤害"),0,INDEX('动作配置'!$X$5:$X$28,INDEX('循环设置'!$F$5:$F$8,C96))*IF(OR(INDEX('动作配置'!$G$5:$G$28,INDEX('循环设置'!$F$5:$F$8,C96))="真实伤害",N96=0),1,0.9)))</x:f>
        <x:v>0</x:v>
      </x:c>
      <x:c r="T96" s="31" t="n">
        <x:f>IF(P96=1,INDEX($AO$5:$AR$5,1,C96),0)</x:f>
        <x:v>0</x:v>
      </x:c>
      <x:c r="U96" s="31" t="n">
        <x:f>IF(OR(Z96&lt;&gt;"执行",C96=5,N96&gt;0),0,INDEX('队伍面板'!$B$77:$E$77,1,C96)/10*(INDEX('动作配置'!$AB$5:$AB$28,E96)+L96*INDEX('动作配置'!$AB$5:$AB$28,INDEX('循环设置'!$F$5:$F$8,C96)))*(1+INDEX('队伍面板'!$B$69:$E$69,1,C96))*INDEX('队伍面板'!$B$54:$E$54,1,C96)*(1+INDEX('队伍面板'!$B$52:$E$52,1,C96))*(1+INDEX('队伍面板'!$B$53:$E$53,1,C96))*(INDEX('队伍面板'!$B$8:$E$8,1,C96)+20)/((INDEX('队伍面板'!$B$8:$E$8,1,C96)+20)+('循环设置'!$B$12+20)*MAX(0,1-INDEX('队伍面板'!$B$48:$E$48,1,C96)-INDEX('队伍面板'!$B$49:$E$49,1,C96)))*(1-MIN(0.9,MAX(-1,'循环设置'!$B$13-INDEX('队伍面板'!$B$50:$E$50,1,C96))))*(1+INDEX('队伍面板'!$B$51:$E$51,1,C96))*(1+INDEX('队伍面板'!$B$58:$E$58,1,C96))*(1-'循环设置'!$B$36))</x:f>
        <x:v>0</x:v>
      </x:c>
      <x:c r="V96" s="31" t="n">
        <x:f>IF(OR(Z96&lt;&gt;"执行",C96=5),0,(R96+S96+T96+U96)*INDEX('队伍面板'!$B$59:$E$59,1,C96))</x:f>
        <x:v>0</x:v>
      </x:c>
      <x:c r="W96" s="31" t="n">
        <x:f>SUM(R96:V96)</x:f>
        <x:v>0</x:v>
      </x:c>
      <x:c r="X96" s="31" t="n">
        <x:f>MAX(0,Q96-W96)</x:f>
        <x:v>889219.3978758336</x:v>
      </x:c>
      <x:c r="Y96" s="31" t="n">
        <x:f>Y95+W96</x:f>
        <x:v>110780.60212416647</x:v>
      </x:c>
      <x:c r="Z96" s="23" t="str">
        <x:f>IF(B96&gt;'循环设置'!$B$18,"超出窗口",IF(Q96&lt;=0,"敌人已击败","执行"))</x:f>
        <x:v>超出窗口</x:v>
      </x:c>
      <x:c r="AA96" s="23" t="n">
        <x:f>AA95+IF($C95=1,10000/'队伍面板'!B66,0)</x:f>
        <x:v>1328.245749613601</x:v>
      </x:c>
      <x:c r="AB96" s="23" t="n">
        <x:f>AB95+IF($C95=2,10000/'队伍面板'!C66,0)</x:f>
        <x:v>1281.2956461573945</x:v>
      </x:c>
      <x:c r="AC96" s="23" t="n">
        <x:f>AC95+IF($C95=3,10000/'队伍面板'!D66,0)</x:f>
        <x:v>1301.17973629424</x:v>
      </x:c>
      <x:c r="AD96" s="23" t="n">
        <x:f>AD95+IF($C95=4,10000/'队伍面板'!E66,0)</x:f>
        <x:v>1272.6532274485849</x:v>
      </x:c>
      <x:c r="AE96" s="23" t="n">
        <x:f>AE95+IF($C95=5,10000/'循环设置'!$B$17,0)</x:f>
        <x:v>1300</x:v>
      </x:c>
      <x:c r="AF96" s="23" t="n">
        <x:f>IF(C95=1,M95,AF95)</x:f>
        <x:v>5</x:v>
      </x:c>
      <x:c r="AG96" s="23" t="n">
        <x:f>IF(C95=2,M95,AG95)</x:f>
        <x:v>5</x:v>
      </x:c>
      <x:c r="AH96" s="23" t="n">
        <x:f>IF(C95=3,M95,AH95)</x:f>
        <x:v>25</x:v>
      </x:c>
      <x:c r="AI96" s="23" t="n">
        <x:f>IF(C95=4,M95,AI95)</x:f>
        <x:v>35</x:v>
      </x:c>
      <x:c r="AJ96" s="23" t="n">
        <x:f>AJ95+IF(C95=1,1,0)</x:f>
        <x:v>21</x:v>
      </x:c>
      <x:c r="AK96" s="23" t="n">
        <x:f>AK95+IF(C95=2,1,0)</x:f>
        <x:v>19</x:v>
      </x:c>
      <x:c r="AL96" s="23" t="n">
        <x:f>AL95+IF(C95=3,1,0)</x:f>
        <x:v>20</x:v>
      </x:c>
      <x:c r="AM96" s="23" t="n">
        <x:f>AM95+IF(C95=4,1,0)</x:f>
        <x:v>19</x:v>
      </x:c>
      <x:c r="AN96" s="23" t="n">
        <x:f>AN95+IF(C95=5,1,0)</x:f>
        <x:v>12</x:v>
      </x:c>
      <x:c r="AO96" s="23"/>
      <x:c r="AP96" s="23"/>
      <x:c r="AQ96" s="23"/>
      <x:c r="AR96" s="23"/>
    </x:row>
    <x:row r="97">
      <x:c r="A97" s="23" t="n">
        <x:v>93</x:v>
      </x:c>
      <x:c r="B97" s="33" t="n">
        <x:f>MIN(AA97:AE97)</x:f>
        <x:v>1281.2956461573945</x:v>
      </x:c>
      <x:c r="C97" s="23" t="n">
        <x:f>MATCH(B97,AA97:AE97,0)</x:f>
        <x:v>2</x:v>
      </x:c>
      <x:c r="D97" s="23" t="str">
        <x:f>IF(C97=5,"敌人",INDEX('队伍面板'!$B$7:$E$7,1,C97))</x:f>
        <x:v>三月七（存护）</x:v>
      </x:c>
      <x:c r="E97" s="23" t="n">
        <x:f>IF(C97=5,0,IF(H97+INDEX('动作配置'!$O$5:$O$28,INDEX('循环设置'!$B$5:$D$8,C97,F97))&lt;0,INDEX('循环设置'!$E$5:$E$8,C97),INDEX('循环设置'!$B$5:$D$8,C97,F97)))</x:f>
        <x:v>7</x:v>
      </x:c>
      <x:c r="F97" s="23" t="n">
        <x:f>IF(C97=5,0,MOD(INDEX(AJ97:AM97,1,C97),3)+1)</x:f>
        <x:v>2</x:v>
      </x:c>
      <x:c r="G97" s="23" t="n">
        <x:f>IF(C97=5,"敌方回合",INDEX('动作配置'!$D$5:$D$28,E97))</x:f>
        <x:v>100101</x:v>
      </x:c>
      <x:c r="H97" s="23" t="n">
        <x:f>I96</x:f>
        <x:v>5</x:v>
      </x:c>
      <x:c r="I97" s="23" t="n">
        <x:f>IF(Z97&lt;&gt;"执行",H97,MIN('循环设置'!$B$20,H97+IF(C97=5,0,INDEX('动作配置'!$O$5:$O$28,E97)+L97*INDEX('动作配置'!$O$5:$O$28,INDEX('循环设置'!$F$5:$F$8,C97)))))</x:f>
        <x:v>5</x:v>
      </x:c>
      <x:c r="J97" s="31" t="n">
        <x:f>IF(C97=5,0,INDEX(AF97:AI97,1,C97))</x:f>
        <x:v>5</x:v>
      </x:c>
      <x:c r="K97" s="31" t="n">
        <x:f>IF(C97=5,0,MIN(INDEX('队伍面板'!$B$20:$E$20,1,C97),J97+INDEX('动作配置'!$N$5:$N$28,E97)*INDEX('队伍面板'!$B$72:$E$72,1,C97)))</x:f>
        <x:v>25</x:v>
      </x:c>
      <x:c r="L97" s="31" t="n">
        <x:f>IF(C97=5,0,IF(K97&gt;=INDEX('队伍面板'!$B$20:$E$20,1,C97),1,0))</x:f>
        <x:v>0</x:v>
      </x:c>
      <x:c r="M97" s="31" t="n">
        <x:f>IF(C97=5,0,IF(L97=1,INDEX('动作配置'!$N$5:$N$28,INDEX('循环设置'!$F$5:$F$8,C97))*INDEX('队伍面板'!$B$72:$E$72,1,C97),K97))</x:f>
        <x:v>25</x:v>
      </x:c>
      <x:c r="N97" s="31" t="n">
        <x:f>O96</x:f>
        <x:v>0</x:v>
      </x:c>
      <x:c r="O97" s="31" t="n">
        <x:f>IF(Z97&lt;&gt;"执行",N97,IF(C97=5,IF(N97=0,'循环设置'!$B$15,N97),MAX(0,N97-INDEX('动作配置'!$AB$5:$AB$28,E97)-L97*INDEX('动作配置'!$AB$5:$AB$28,INDEX('循环设置'!$F$5:$F$8,C97)))))</x:f>
        <x:v>0</x:v>
      </x:c>
      <x:c r="P97" s="31" t="n">
        <x:f>IF(AND(C97&lt;5,N97&gt;0,O97=0,Z97="执行"),1,0)</x:f>
        <x:v>0</x:v>
      </x:c>
      <x:c r="Q97" s="31" t="n">
        <x:f>X96</x:f>
        <x:v>889219.3978758336</x:v>
      </x:c>
      <x:c r="R97" s="31" t="n">
        <x:f>IF(OR(Z97&lt;&gt;"执行",C97=5),0,IF(OR(INDEX('动作配置'!$G$5:$G$28,E97)="治疗",INDEX('动作配置'!$G$5:$G$28,E97)="护盾",INDEX('动作配置'!$G$5:$G$28,E97)="无伤害"),0,INDEX('动作配置'!$X$5:$X$28,E97)*IF(OR(INDEX('动作配置'!$G$5:$G$28,E97)="真实伤害",N97=0),1,0.9)))</x:f>
        <x:v>0</x:v>
      </x:c>
      <x:c r="S97" s="31" t="n">
        <x:f>IF(OR(Z97&lt;&gt;"执行",C97=5,L97=0),0,IF(OR(INDEX('动作配置'!$G$5:$G$28,INDEX('循环设置'!$F$5:$F$8,C97))="治疗",INDEX('动作配置'!$G$5:$G$28,INDEX('循环设置'!$F$5:$F$8,C97))="护盾",INDEX('动作配置'!$G$5:$G$28,INDEX('循环设置'!$F$5:$F$8,C97))="无伤害"),0,INDEX('动作配置'!$X$5:$X$28,INDEX('循环设置'!$F$5:$F$8,C97))*IF(OR(INDEX('动作配置'!$G$5:$G$28,INDEX('循环设置'!$F$5:$F$8,C97))="真实伤害",N97=0),1,0.9)))</x:f>
        <x:v>0</x:v>
      </x:c>
      <x:c r="T97" s="31" t="n">
        <x:f>IF(P97=1,INDEX($AO$5:$AR$5,1,C97),0)</x:f>
        <x:v>0</x:v>
      </x:c>
      <x:c r="U97" s="31" t="n">
        <x:f>IF(OR(Z97&lt;&gt;"执行",C97=5,N97&gt;0),0,INDEX('队伍面板'!$B$77:$E$77,1,C97)/10*(INDEX('动作配置'!$AB$5:$AB$28,E97)+L97*INDEX('动作配置'!$AB$5:$AB$28,INDEX('循环设置'!$F$5:$F$8,C97)))*(1+INDEX('队伍面板'!$B$69:$E$69,1,C97))*INDEX('队伍面板'!$B$54:$E$54,1,C97)*(1+INDEX('队伍面板'!$B$52:$E$52,1,C97))*(1+INDEX('队伍面板'!$B$53:$E$53,1,C97))*(INDEX('队伍面板'!$B$8:$E$8,1,C97)+20)/((INDEX('队伍面板'!$B$8:$E$8,1,C97)+20)+('循环设置'!$B$12+20)*MAX(0,1-INDEX('队伍面板'!$B$48:$E$48,1,C97)-INDEX('队伍面板'!$B$49:$E$49,1,C97)))*(1-MIN(0.9,MAX(-1,'循环设置'!$B$13-INDEX('队伍面板'!$B$50:$E$50,1,C97))))*(1+INDEX('队伍面板'!$B$51:$E$51,1,C97))*(1+INDEX('队伍面板'!$B$58:$E$58,1,C97))*(1-'循环设置'!$B$36))</x:f>
        <x:v>0</x:v>
      </x:c>
      <x:c r="V97" s="31" t="n">
        <x:f>IF(OR(Z97&lt;&gt;"执行",C97=5),0,(R97+S97+T97+U97)*INDEX('队伍面板'!$B$59:$E$59,1,C97))</x:f>
        <x:v>0</x:v>
      </x:c>
      <x:c r="W97" s="31" t="n">
        <x:f>SUM(R97:V97)</x:f>
        <x:v>0</x:v>
      </x:c>
      <x:c r="X97" s="31" t="n">
        <x:f>MAX(0,Q97-W97)</x:f>
        <x:v>889219.3978758336</x:v>
      </x:c>
      <x:c r="Y97" s="31" t="n">
        <x:f>Y96+W97</x:f>
        <x:v>110780.60212416647</x:v>
      </x:c>
      <x:c r="Z97" s="23" t="str">
        <x:f>IF(B97&gt;'循环设置'!$B$18,"超出窗口",IF(Q97&lt;=0,"敌人已击败","执行"))</x:f>
        <x:v>超出窗口</x:v>
      </x:c>
      <x:c r="AA97" s="23" t="n">
        <x:f>AA96+IF($C96=1,10000/'队伍面板'!B66,0)</x:f>
        <x:v>1328.245749613601</x:v>
      </x:c>
      <x:c r="AB97" s="23" t="n">
        <x:f>AB96+IF($C96=2,10000/'队伍面板'!C66,0)</x:f>
        <x:v>1281.2956461573945</x:v>
      </x:c>
      <x:c r="AC97" s="23" t="n">
        <x:f>AC96+IF($C96=3,10000/'队伍面板'!D66,0)</x:f>
        <x:v>1301.17973629424</x:v>
      </x:c>
      <x:c r="AD97" s="23" t="n">
        <x:f>AD96+IF($C96=4,10000/'队伍面板'!E66,0)</x:f>
        <x:v>1336.2858888210142</x:v>
      </x:c>
      <x:c r="AE97" s="23" t="n">
        <x:f>AE96+IF($C96=5,10000/'循环设置'!$B$17,0)</x:f>
        <x:v>1300</x:v>
      </x:c>
      <x:c r="AF97" s="23" t="n">
        <x:f>IF(C96=1,M96,AF96)</x:f>
        <x:v>5</x:v>
      </x:c>
      <x:c r="AG97" s="23" t="n">
        <x:f>IF(C96=2,M96,AG96)</x:f>
        <x:v>5</x:v>
      </x:c>
      <x:c r="AH97" s="23" t="n">
        <x:f>IF(C96=3,M96,AH96)</x:f>
        <x:v>25</x:v>
      </x:c>
      <x:c r="AI97" s="23" t="n">
        <x:f>IF(C96=4,M96,AI96)</x:f>
        <x:v>55</x:v>
      </x:c>
      <x:c r="AJ97" s="23" t="n">
        <x:f>AJ96+IF(C96=1,1,0)</x:f>
        <x:v>21</x:v>
      </x:c>
      <x:c r="AK97" s="23" t="n">
        <x:f>AK96+IF(C96=2,1,0)</x:f>
        <x:v>19</x:v>
      </x:c>
      <x:c r="AL97" s="23" t="n">
        <x:f>AL96+IF(C96=3,1,0)</x:f>
        <x:v>20</x:v>
      </x:c>
      <x:c r="AM97" s="23" t="n">
        <x:f>AM96+IF(C96=4,1,0)</x:f>
        <x:v>20</x:v>
      </x:c>
      <x:c r="AN97" s="23" t="n">
        <x:f>AN96+IF(C96=5,1,0)</x:f>
        <x:v>12</x:v>
      </x:c>
      <x:c r="AO97" s="23"/>
      <x:c r="AP97" s="23"/>
      <x:c r="AQ97" s="23"/>
      <x:c r="AR97" s="23"/>
    </x:row>
    <x:row r="98">
      <x:c r="A98" s="23" t="n">
        <x:v>94</x:v>
      </x:c>
      <x:c r="B98" s="33" t="n">
        <x:f>MIN(AA98:AE98)</x:f>
        <x:v>1300</x:v>
      </x:c>
      <x:c r="C98" s="23" t="n">
        <x:f>MATCH(B98,AA98:AE98,0)</x:f>
        <x:v>5</x:v>
      </x:c>
      <x:c r="D98" s="23" t="str">
        <x:f>IF(C98=5,"敌人",INDEX('队伍面板'!$B$7:$E$7,1,C98))</x:f>
        <x:v>敌人</x:v>
      </x:c>
      <x:c r="E98" s="23" t="n">
        <x:f>IF(C98=5,0,IF(H98+INDEX('动作配置'!$O$5:$O$28,INDEX('循环设置'!$B$5:$D$8,C98,F98))&lt;0,INDEX('循环设置'!$E$5:$E$8,C98),INDEX('循环设置'!$B$5:$D$8,C98,F98)))</x:f>
        <x:v>0</x:v>
      </x:c>
      <x:c r="F98" s="23" t="n">
        <x:f>IF(C98=5,0,MOD(INDEX(AJ98:AM98,1,C98),3)+1)</x:f>
        <x:v>0</x:v>
      </x:c>
      <x:c r="G98" s="23" t="str">
        <x:f>IF(C98=5,"敌方回合",INDEX('动作配置'!$D$5:$D$28,E98))</x:f>
        <x:v>敌方回合</x:v>
      </x:c>
      <x:c r="H98" s="23" t="n">
        <x:f>I97</x:f>
        <x:v>5</x:v>
      </x:c>
      <x:c r="I98" s="23" t="n">
        <x:f>IF(Z98&lt;&gt;"执行",H98,MIN('循环设置'!$B$20,H98+IF(C98=5,0,INDEX('动作配置'!$O$5:$O$28,E98)+L98*INDEX('动作配置'!$O$5:$O$28,INDEX('循环设置'!$F$5:$F$8,C98)))))</x:f>
        <x:v>5</x:v>
      </x:c>
      <x:c r="J98" s="31" t="n">
        <x:f>IF(C98=5,0,INDEX(AF98:AI98,1,C98))</x:f>
        <x:v>0</x:v>
      </x:c>
      <x:c r="K98" s="31" t="n">
        <x:f>IF(C98=5,0,MIN(INDEX('队伍面板'!$B$20:$E$20,1,C98),J98+INDEX('动作配置'!$N$5:$N$28,E98)*INDEX('队伍面板'!$B$72:$E$72,1,C98)))</x:f>
        <x:v>0</x:v>
      </x:c>
      <x:c r="L98" s="31" t="n">
        <x:f>IF(C98=5,0,IF(K98&gt;=INDEX('队伍面板'!$B$20:$E$20,1,C98),1,0))</x:f>
        <x:v>0</x:v>
      </x:c>
      <x:c r="M98" s="31" t="n">
        <x:f>IF(C98=5,0,IF(L98=1,INDEX('动作配置'!$N$5:$N$28,INDEX('循环设置'!$F$5:$F$8,C98))*INDEX('队伍面板'!$B$72:$E$72,1,C98),K98))</x:f>
        <x:v>0</x:v>
      </x:c>
      <x:c r="N98" s="31" t="n">
        <x:f>O97</x:f>
        <x:v>0</x:v>
      </x:c>
      <x:c r="O98" s="31" t="n">
        <x:f>IF(Z98&lt;&gt;"执行",N98,IF(C98=5,IF(N98=0,'循环设置'!$B$15,N98),MAX(0,N98-INDEX('动作配置'!$AB$5:$AB$28,E98)-L98*INDEX('动作配置'!$AB$5:$AB$28,INDEX('循环设置'!$F$5:$F$8,C98)))))</x:f>
        <x:v>0</x:v>
      </x:c>
      <x:c r="P98" s="31" t="n">
        <x:f>IF(AND(C98&lt;5,N98&gt;0,O98=0,Z98="执行"),1,0)</x:f>
        <x:v>0</x:v>
      </x:c>
      <x:c r="Q98" s="31" t="n">
        <x:f>X97</x:f>
        <x:v>889219.3978758336</x:v>
      </x:c>
      <x:c r="R98" s="31" t="n">
        <x:f>IF(OR(Z98&lt;&gt;"执行",C98=5),0,IF(OR(INDEX('动作配置'!$G$5:$G$28,E98)="治疗",INDEX('动作配置'!$G$5:$G$28,E98)="护盾",INDEX('动作配置'!$G$5:$G$28,E98)="无伤害"),0,INDEX('动作配置'!$X$5:$X$28,E98)*IF(OR(INDEX('动作配置'!$G$5:$G$28,E98)="真实伤害",N98=0),1,0.9)))</x:f>
        <x:v>0</x:v>
      </x:c>
      <x:c r="S98" s="31" t="n">
        <x:f>IF(OR(Z98&lt;&gt;"执行",C98=5,L98=0),0,IF(OR(INDEX('动作配置'!$G$5:$G$28,INDEX('循环设置'!$F$5:$F$8,C98))="治疗",INDEX('动作配置'!$G$5:$G$28,INDEX('循环设置'!$F$5:$F$8,C98))="护盾",INDEX('动作配置'!$G$5:$G$28,INDEX('循环设置'!$F$5:$F$8,C98))="无伤害"),0,INDEX('动作配置'!$X$5:$X$28,INDEX('循环设置'!$F$5:$F$8,C98))*IF(OR(INDEX('动作配置'!$G$5:$G$28,INDEX('循环设置'!$F$5:$F$8,C98))="真实伤害",N98=0),1,0.9)))</x:f>
        <x:v>0</x:v>
      </x:c>
      <x:c r="T98" s="31" t="n">
        <x:f>IF(P98=1,INDEX($AO$5:$AR$5,1,C98),0)</x:f>
        <x:v>0</x:v>
      </x:c>
      <x:c r="U98" s="31" t="n">
        <x:f>IF(OR(Z98&lt;&gt;"执行",C98=5,N98&gt;0),0,INDEX('队伍面板'!$B$77:$E$77,1,C98)/10*(INDEX('动作配置'!$AB$5:$AB$28,E98)+L98*INDEX('动作配置'!$AB$5:$AB$28,INDEX('循环设置'!$F$5:$F$8,C98)))*(1+INDEX('队伍面板'!$B$69:$E$69,1,C98))*INDEX('队伍面板'!$B$54:$E$54,1,C98)*(1+INDEX('队伍面板'!$B$52:$E$52,1,C98))*(1+INDEX('队伍面板'!$B$53:$E$53,1,C98))*(INDEX('队伍面板'!$B$8:$E$8,1,C98)+20)/((INDEX('队伍面板'!$B$8:$E$8,1,C98)+20)+('循环设置'!$B$12+20)*MAX(0,1-INDEX('队伍面板'!$B$48:$E$48,1,C98)-INDEX('队伍面板'!$B$49:$E$49,1,C98)))*(1-MIN(0.9,MAX(-1,'循环设置'!$B$13-INDEX('队伍面板'!$B$50:$E$50,1,C98))))*(1+INDEX('队伍面板'!$B$51:$E$51,1,C98))*(1+INDEX('队伍面板'!$B$58:$E$58,1,C98))*(1-'循环设置'!$B$36))</x:f>
        <x:v>0</x:v>
      </x:c>
      <x:c r="V98" s="31" t="n">
        <x:f>IF(OR(Z98&lt;&gt;"执行",C98=5),0,(R98+S98+T98+U98)*INDEX('队伍面板'!$B$59:$E$59,1,C98))</x:f>
        <x:v>0</x:v>
      </x:c>
      <x:c r="W98" s="31" t="n">
        <x:f>SUM(R98:V98)</x:f>
        <x:v>0</x:v>
      </x:c>
      <x:c r="X98" s="31" t="n">
        <x:f>MAX(0,Q98-W98)</x:f>
        <x:v>889219.3978758336</x:v>
      </x:c>
      <x:c r="Y98" s="31" t="n">
        <x:f>Y97+W98</x:f>
        <x:v>110780.60212416647</x:v>
      </x:c>
      <x:c r="Z98" s="23" t="str">
        <x:f>IF(B98&gt;'循环设置'!$B$18,"超出窗口",IF(Q98&lt;=0,"敌人已击败","执行"))</x:f>
        <x:v>超出窗口</x:v>
      </x:c>
      <x:c r="AA98" s="23" t="n">
        <x:f>AA97+IF($C97=1,10000/'队伍面板'!B66,0)</x:f>
        <x:v>1328.245749613601</x:v>
      </x:c>
      <x:c r="AB98" s="23" t="n">
        <x:f>AB97+IF($C97=2,10000/'队伍面板'!C66,0)</x:f>
        <x:v>1345.3604284652642</x:v>
      </x:c>
      <x:c r="AC98" s="23" t="n">
        <x:f>AC97+IF($C97=3,10000/'队伍面板'!D66,0)</x:f>
        <x:v>1301.17973629424</x:v>
      </x:c>
      <x:c r="AD98" s="23" t="n">
        <x:f>AD97+IF($C97=4,10000/'队伍面板'!E66,0)</x:f>
        <x:v>1336.2858888210142</x:v>
      </x:c>
      <x:c r="AE98" s="23" t="n">
        <x:f>AE97+IF($C97=5,10000/'循环设置'!$B$17,0)</x:f>
        <x:v>1300</x:v>
      </x:c>
      <x:c r="AF98" s="23" t="n">
        <x:f>IF(C97=1,M97,AF97)</x:f>
        <x:v>5</x:v>
      </x:c>
      <x:c r="AG98" s="23" t="n">
        <x:f>IF(C97=2,M97,AG97)</x:f>
        <x:v>25</x:v>
      </x:c>
      <x:c r="AH98" s="23" t="n">
        <x:f>IF(C97=3,M97,AH97)</x:f>
        <x:v>25</x:v>
      </x:c>
      <x:c r="AI98" s="23" t="n">
        <x:f>IF(C97=4,M97,AI97)</x:f>
        <x:v>55</x:v>
      </x:c>
      <x:c r="AJ98" s="23" t="n">
        <x:f>AJ97+IF(C97=1,1,0)</x:f>
        <x:v>21</x:v>
      </x:c>
      <x:c r="AK98" s="23" t="n">
        <x:f>AK97+IF(C97=2,1,0)</x:f>
        <x:v>20</x:v>
      </x:c>
      <x:c r="AL98" s="23" t="n">
        <x:f>AL97+IF(C97=3,1,0)</x:f>
        <x:v>20</x:v>
      </x:c>
      <x:c r="AM98" s="23" t="n">
        <x:f>AM97+IF(C97=4,1,0)</x:f>
        <x:v>20</x:v>
      </x:c>
      <x:c r="AN98" s="23" t="n">
        <x:f>AN97+IF(C97=5,1,0)</x:f>
        <x:v>12</x:v>
      </x:c>
      <x:c r="AO98" s="23"/>
      <x:c r="AP98" s="23"/>
      <x:c r="AQ98" s="23"/>
      <x:c r="AR98" s="23"/>
    </x:row>
    <x:row r="99">
      <x:c r="A99" s="23" t="n">
        <x:v>95</x:v>
      </x:c>
      <x:c r="B99" s="33" t="n">
        <x:f>MIN(AA99:AE99)</x:f>
        <x:v>1301.17973629424</x:v>
      </x:c>
      <x:c r="C99" s="23" t="n">
        <x:f>MATCH(B99,AA99:AE99,0)</x:f>
        <x:v>3</x:v>
      </x:c>
      <x:c r="D99" s="23" t="str">
        <x:f>IF(C99=5,"敌人",INDEX('队伍面板'!$B$7:$E$7,1,C99))</x:f>
        <x:v>艾丝妲</x:v>
      </x:c>
      <x:c r="E99" s="23" t="n">
        <x:f>IF(C99=5,0,IF(H99+INDEX('动作配置'!$O$5:$O$28,INDEX('循环设置'!$B$5:$D$8,C99,F99))&lt;0,INDEX('循环设置'!$E$5:$E$8,C99),INDEX('循环设置'!$B$5:$D$8,C99,F99)))</x:f>
        <x:v>13</x:v>
      </x:c>
      <x:c r="F99" s="23" t="n">
        <x:f>IF(C99=5,0,MOD(INDEX(AJ99:AM99,1,C99),3)+1)</x:f>
        <x:v>3</x:v>
      </x:c>
      <x:c r="G99" s="23" t="n">
        <x:f>IF(C99=5,"敌方回合",INDEX('动作配置'!$D$5:$D$28,E99))</x:f>
        <x:v>100901</x:v>
      </x:c>
      <x:c r="H99" s="23" t="n">
        <x:f>I98</x:f>
        <x:v>5</x:v>
      </x:c>
      <x:c r="I99" s="23" t="n">
        <x:f>IF(Z99&lt;&gt;"执行",H99,MIN('循环设置'!$B$20,H99+IF(C99=5,0,INDEX('动作配置'!$O$5:$O$28,E99)+L99*INDEX('动作配置'!$O$5:$O$28,INDEX('循环设置'!$F$5:$F$8,C99)))))</x:f>
        <x:v>5</x:v>
      </x:c>
      <x:c r="J99" s="31" t="n">
        <x:f>IF(C99=5,0,INDEX(AF99:AI99,1,C99))</x:f>
        <x:v>25</x:v>
      </x:c>
      <x:c r="K99" s="31" t="n">
        <x:f>IF(C99=5,0,MIN(INDEX('队伍面板'!$B$20:$E$20,1,C99),J99+INDEX('动作配置'!$N$5:$N$28,E99)*INDEX('队伍面板'!$B$72:$E$72,1,C99)))</x:f>
        <x:v>45</x:v>
      </x:c>
      <x:c r="L99" s="31" t="n">
        <x:f>IF(C99=5,0,IF(K99&gt;=INDEX('队伍面板'!$B$20:$E$20,1,C99),1,0))</x:f>
        <x:v>0</x:v>
      </x:c>
      <x:c r="M99" s="31" t="n">
        <x:f>IF(C99=5,0,IF(L99=1,INDEX('动作配置'!$N$5:$N$28,INDEX('循环设置'!$F$5:$F$8,C99))*INDEX('队伍面板'!$B$72:$E$72,1,C99),K99))</x:f>
        <x:v>45</x:v>
      </x:c>
      <x:c r="N99" s="31" t="n">
        <x:f>O98</x:f>
        <x:v>0</x:v>
      </x:c>
      <x:c r="O99" s="31" t="n">
        <x:f>IF(Z99&lt;&gt;"执行",N99,IF(C99=5,IF(N99=0,'循环设置'!$B$15,N99),MAX(0,N99-INDEX('动作配置'!$AB$5:$AB$28,E99)-L99*INDEX('动作配置'!$AB$5:$AB$28,INDEX('循环设置'!$F$5:$F$8,C99)))))</x:f>
        <x:v>0</x:v>
      </x:c>
      <x:c r="P99" s="31" t="n">
        <x:f>IF(AND(C99&lt;5,N99&gt;0,O99=0,Z99="执行"),1,0)</x:f>
        <x:v>0</x:v>
      </x:c>
      <x:c r="Q99" s="31" t="n">
        <x:f>X98</x:f>
        <x:v>889219.3978758336</x:v>
      </x:c>
      <x:c r="R99" s="31" t="n">
        <x:f>IF(OR(Z99&lt;&gt;"执行",C99=5),0,IF(OR(INDEX('动作配置'!$G$5:$G$28,E99)="治疗",INDEX('动作配置'!$G$5:$G$28,E99)="护盾",INDEX('动作配置'!$G$5:$G$28,E99)="无伤害"),0,INDEX('动作配置'!$X$5:$X$28,E99)*IF(OR(INDEX('动作配置'!$G$5:$G$28,E99)="真实伤害",N99=0),1,0.9)))</x:f>
        <x:v>0</x:v>
      </x:c>
      <x:c r="S99" s="31" t="n">
        <x:f>IF(OR(Z99&lt;&gt;"执行",C99=5,L99=0),0,IF(OR(INDEX('动作配置'!$G$5:$G$28,INDEX('循环设置'!$F$5:$F$8,C99))="治疗",INDEX('动作配置'!$G$5:$G$28,INDEX('循环设置'!$F$5:$F$8,C99))="护盾",INDEX('动作配置'!$G$5:$G$28,INDEX('循环设置'!$F$5:$F$8,C99))="无伤害"),0,INDEX('动作配置'!$X$5:$X$28,INDEX('循环设置'!$F$5:$F$8,C99))*IF(OR(INDEX('动作配置'!$G$5:$G$28,INDEX('循环设置'!$F$5:$F$8,C99))="真实伤害",N99=0),1,0.9)))</x:f>
        <x:v>0</x:v>
      </x:c>
      <x:c r="T99" s="31" t="n">
        <x:f>IF(P99=1,INDEX($AO$5:$AR$5,1,C99),0)</x:f>
        <x:v>0</x:v>
      </x:c>
      <x:c r="U99" s="31" t="n">
        <x:f>IF(OR(Z99&lt;&gt;"执行",C99=5,N99&gt;0),0,INDEX('队伍面板'!$B$77:$E$77,1,C99)/10*(INDEX('动作配置'!$AB$5:$AB$28,E99)+L99*INDEX('动作配置'!$AB$5:$AB$28,INDEX('循环设置'!$F$5:$F$8,C99)))*(1+INDEX('队伍面板'!$B$69:$E$69,1,C99))*INDEX('队伍面板'!$B$54:$E$54,1,C99)*(1+INDEX('队伍面板'!$B$52:$E$52,1,C99))*(1+INDEX('队伍面板'!$B$53:$E$53,1,C99))*(INDEX('队伍面板'!$B$8:$E$8,1,C99)+20)/((INDEX('队伍面板'!$B$8:$E$8,1,C99)+20)+('循环设置'!$B$12+20)*MAX(0,1-INDEX('队伍面板'!$B$48:$E$48,1,C99)-INDEX('队伍面板'!$B$49:$E$49,1,C99)))*(1-MIN(0.9,MAX(-1,'循环设置'!$B$13-INDEX('队伍面板'!$B$50:$E$50,1,C99))))*(1+INDEX('队伍面板'!$B$51:$E$51,1,C99))*(1+INDEX('队伍面板'!$B$58:$E$58,1,C99))*(1-'循环设置'!$B$36))</x:f>
        <x:v>0</x:v>
      </x:c>
      <x:c r="V99" s="31" t="n">
        <x:f>IF(OR(Z99&lt;&gt;"执行",C99=5),0,(R99+S99+T99+U99)*INDEX('队伍面板'!$B$59:$E$59,1,C99))</x:f>
        <x:v>0</x:v>
      </x:c>
      <x:c r="W99" s="31" t="n">
        <x:f>SUM(R99:V99)</x:f>
        <x:v>0</x:v>
      </x:c>
      <x:c r="X99" s="31" t="n">
        <x:f>MAX(0,Q99-W99)</x:f>
        <x:v>889219.3978758336</x:v>
      </x:c>
      <x:c r="Y99" s="31" t="n">
        <x:f>Y98+W99</x:f>
        <x:v>110780.60212416647</x:v>
      </x:c>
      <x:c r="Z99" s="23" t="str">
        <x:f>IF(B99&gt;'循环设置'!$B$18,"超出窗口",IF(Q99&lt;=0,"敌人已击败","执行"))</x:f>
        <x:v>超出窗口</x:v>
      </x:c>
      <x:c r="AA99" s="23" t="n">
        <x:f>AA98+IF($C98=1,10000/'队伍面板'!B66,0)</x:f>
        <x:v>1328.245749613601</x:v>
      </x:c>
      <x:c r="AB99" s="23" t="n">
        <x:f>AB98+IF($C98=2,10000/'队伍面板'!C66,0)</x:f>
        <x:v>1345.3604284652642</x:v>
      </x:c>
      <x:c r="AC99" s="23" t="n">
        <x:f>AC98+IF($C98=3,10000/'队伍面板'!D66,0)</x:f>
        <x:v>1301.17973629424</x:v>
      </x:c>
      <x:c r="AD99" s="23" t="n">
        <x:f>AD98+IF($C98=4,10000/'队伍面板'!E66,0)</x:f>
        <x:v>1336.2858888210142</x:v>
      </x:c>
      <x:c r="AE99" s="23" t="n">
        <x:f>AE98+IF($C98=5,10000/'循环设置'!$B$17,0)</x:f>
        <x:v>1400</x:v>
      </x:c>
      <x:c r="AF99" s="23" t="n">
        <x:f>IF(C98=1,M98,AF98)</x:f>
        <x:v>5</x:v>
      </x:c>
      <x:c r="AG99" s="23" t="n">
        <x:f>IF(C98=2,M98,AG98)</x:f>
        <x:v>25</x:v>
      </x:c>
      <x:c r="AH99" s="23" t="n">
        <x:f>IF(C98=3,M98,AH98)</x:f>
        <x:v>25</x:v>
      </x:c>
      <x:c r="AI99" s="23" t="n">
        <x:f>IF(C98=4,M98,AI98)</x:f>
        <x:v>55</x:v>
      </x:c>
      <x:c r="AJ99" s="23" t="n">
        <x:f>AJ98+IF(C98=1,1,0)</x:f>
        <x:v>21</x:v>
      </x:c>
      <x:c r="AK99" s="23" t="n">
        <x:f>AK98+IF(C98=2,1,0)</x:f>
        <x:v>20</x:v>
      </x:c>
      <x:c r="AL99" s="23" t="n">
        <x:f>AL98+IF(C98=3,1,0)</x:f>
        <x:v>20</x:v>
      </x:c>
      <x:c r="AM99" s="23" t="n">
        <x:f>AM98+IF(C98=4,1,0)</x:f>
        <x:v>20</x:v>
      </x:c>
      <x:c r="AN99" s="23" t="n">
        <x:f>AN98+IF(C98=5,1,0)</x:f>
        <x:v>13</x:v>
      </x:c>
      <x:c r="AO99" s="23"/>
      <x:c r="AP99" s="23"/>
      <x:c r="AQ99" s="23"/>
      <x:c r="AR99" s="23"/>
    </x:row>
    <x:row r="100">
      <x:c r="A100" s="23" t="n">
        <x:v>96</x:v>
      </x:c>
      <x:c r="B100" s="33" t="n">
        <x:f>MIN(AA100:AE100)</x:f>
        <x:v>1328.245749613601</x:v>
      </x:c>
      <x:c r="C100" s="23" t="n">
        <x:f>MATCH(B100,AA100:AE100,0)</x:f>
        <x:v>1</x:v>
      </x:c>
      <x:c r="D100" s="23" t="str">
        <x:f>IF(C100=5,"敌人",INDEX('队伍面板'!$B$7:$E$7,1,C100))</x:f>
        <x:v>丹恒</x:v>
      </x:c>
      <x:c r="E100" s="23" t="n">
        <x:f>IF(C100=5,0,IF(H100+INDEX('动作配置'!$O$5:$O$28,INDEX('循环设置'!$B$5:$D$8,C100,F100))&lt;0,INDEX('循环设置'!$E$5:$E$8,C100),INDEX('循环设置'!$B$5:$D$8,C100,F100)))</x:f>
        <x:v>2</x:v>
      </x:c>
      <x:c r="F100" s="23" t="n">
        <x:f>IF(C100=5,0,MOD(INDEX(AJ100:AM100,1,C100),3)+1)</x:f>
        <x:v>1</x:v>
      </x:c>
      <x:c r="G100" s="23" t="n">
        <x:f>IF(C100=5,"敌方回合",INDEX('动作配置'!$D$5:$D$28,E100))</x:f>
        <x:v>100202</x:v>
      </x:c>
      <x:c r="H100" s="23" t="n">
        <x:f>I99</x:f>
        <x:v>5</x:v>
      </x:c>
      <x:c r="I100" s="23" t="n">
        <x:f>IF(Z100&lt;&gt;"执行",H100,MIN('循环设置'!$B$20,H100+IF(C100=5,0,INDEX('动作配置'!$O$5:$O$28,E100)+L100*INDEX('动作配置'!$O$5:$O$28,INDEX('循环设置'!$F$5:$F$8,C100)))))</x:f>
        <x:v>5</x:v>
      </x:c>
      <x:c r="J100" s="31" t="n">
        <x:f>IF(C100=5,0,INDEX(AF100:AI100,1,C100))</x:f>
        <x:v>5</x:v>
      </x:c>
      <x:c r="K100" s="31" t="n">
        <x:f>IF(C100=5,0,MIN(INDEX('队伍面板'!$B$20:$E$20,1,C100),J100+INDEX('动作配置'!$N$5:$N$28,E100)*INDEX('队伍面板'!$B$72:$E$72,1,C100)))</x:f>
        <x:v>35</x:v>
      </x:c>
      <x:c r="L100" s="31" t="n">
        <x:f>IF(C100=5,0,IF(K100&gt;=INDEX('队伍面板'!$B$20:$E$20,1,C100),1,0))</x:f>
        <x:v>0</x:v>
      </x:c>
      <x:c r="M100" s="31" t="n">
        <x:f>IF(C100=5,0,IF(L100=1,INDEX('动作配置'!$N$5:$N$28,INDEX('循环设置'!$F$5:$F$8,C100))*INDEX('队伍面板'!$B$72:$E$72,1,C100),K100))</x:f>
        <x:v>35</x:v>
      </x:c>
      <x:c r="N100" s="31" t="n">
        <x:f>O99</x:f>
        <x:v>0</x:v>
      </x:c>
      <x:c r="O100" s="31" t="n">
        <x:f>IF(Z100&lt;&gt;"执行",N100,IF(C100=5,IF(N100=0,'循环设置'!$B$15,N100),MAX(0,N100-INDEX('动作配置'!$AB$5:$AB$28,E100)-L100*INDEX('动作配置'!$AB$5:$AB$28,INDEX('循环设置'!$F$5:$F$8,C100)))))</x:f>
        <x:v>0</x:v>
      </x:c>
      <x:c r="P100" s="31" t="n">
        <x:f>IF(AND(C100&lt;5,N100&gt;0,O100=0,Z100="执行"),1,0)</x:f>
        <x:v>0</x:v>
      </x:c>
      <x:c r="Q100" s="31" t="n">
        <x:f>X99</x:f>
        <x:v>889219.3978758336</x:v>
      </x:c>
      <x:c r="R100" s="31" t="n">
        <x:f>IF(OR(Z100&lt;&gt;"执行",C100=5),0,IF(OR(INDEX('动作配置'!$G$5:$G$28,E100)="治疗",INDEX('动作配置'!$G$5:$G$28,E100)="护盾",INDEX('动作配置'!$G$5:$G$28,E100)="无伤害"),0,INDEX('动作配置'!$X$5:$X$28,E100)*IF(OR(INDEX('动作配置'!$G$5:$G$28,E100)="真实伤害",N100=0),1,0.9)))</x:f>
        <x:v>0</x:v>
      </x:c>
      <x:c r="S100" s="31" t="n">
        <x:f>IF(OR(Z100&lt;&gt;"执行",C100=5,L100=0),0,IF(OR(INDEX('动作配置'!$G$5:$G$28,INDEX('循环设置'!$F$5:$F$8,C100))="治疗",INDEX('动作配置'!$G$5:$G$28,INDEX('循环设置'!$F$5:$F$8,C100))="护盾",INDEX('动作配置'!$G$5:$G$28,INDEX('循环设置'!$F$5:$F$8,C100))="无伤害"),0,INDEX('动作配置'!$X$5:$X$28,INDEX('循环设置'!$F$5:$F$8,C100))*IF(OR(INDEX('动作配置'!$G$5:$G$28,INDEX('循环设置'!$F$5:$F$8,C100))="真实伤害",N100=0),1,0.9)))</x:f>
        <x:v>0</x:v>
      </x:c>
      <x:c r="T100" s="31" t="n">
        <x:f>IF(P100=1,INDEX($AO$5:$AR$5,1,C100),0)</x:f>
        <x:v>0</x:v>
      </x:c>
      <x:c r="U100" s="31" t="n">
        <x:f>IF(OR(Z100&lt;&gt;"执行",C100=5,N100&gt;0),0,INDEX('队伍面板'!$B$77:$E$77,1,C100)/10*(INDEX('动作配置'!$AB$5:$AB$28,E100)+L100*INDEX('动作配置'!$AB$5:$AB$28,INDEX('循环设置'!$F$5:$F$8,C100)))*(1+INDEX('队伍面板'!$B$69:$E$69,1,C100))*INDEX('队伍面板'!$B$54:$E$54,1,C100)*(1+INDEX('队伍面板'!$B$52:$E$52,1,C100))*(1+INDEX('队伍面板'!$B$53:$E$53,1,C100))*(INDEX('队伍面板'!$B$8:$E$8,1,C100)+20)/((INDEX('队伍面板'!$B$8:$E$8,1,C100)+20)+('循环设置'!$B$12+20)*MAX(0,1-INDEX('队伍面板'!$B$48:$E$48,1,C100)-INDEX('队伍面板'!$B$49:$E$49,1,C100)))*(1-MIN(0.9,MAX(-1,'循环设置'!$B$13-INDEX('队伍面板'!$B$50:$E$50,1,C100))))*(1+INDEX('队伍面板'!$B$51:$E$51,1,C100))*(1+INDEX('队伍面板'!$B$58:$E$58,1,C100))*(1-'循环设置'!$B$36))</x:f>
        <x:v>0</x:v>
      </x:c>
      <x:c r="V100" s="31" t="n">
        <x:f>IF(OR(Z100&lt;&gt;"执行",C100=5),0,(R100+S100+T100+U100)*INDEX('队伍面板'!$B$59:$E$59,1,C100))</x:f>
        <x:v>0</x:v>
      </x:c>
      <x:c r="W100" s="31" t="n">
        <x:f>SUM(R100:V100)</x:f>
        <x:v>0</x:v>
      </x:c>
      <x:c r="X100" s="31" t="n">
        <x:f>MAX(0,Q100-W100)</x:f>
        <x:v>889219.3978758336</x:v>
      </x:c>
      <x:c r="Y100" s="31" t="n">
        <x:f>Y99+W100</x:f>
        <x:v>110780.60212416647</x:v>
      </x:c>
      <x:c r="Z100" s="23" t="str">
        <x:f>IF(B100&gt;'循环设置'!$B$18,"超出窗口",IF(Q100&lt;=0,"敌人已击败","执行"))</x:f>
        <x:v>超出窗口</x:v>
      </x:c>
      <x:c r="AA100" s="23" t="n">
        <x:f>AA99+IF($C99=1,10000/'队伍面板'!B66,0)</x:f>
        <x:v>1328.245749613601</x:v>
      </x:c>
      <x:c r="AB100" s="23" t="n">
        <x:f>AB99+IF($C99=2,10000/'队伍面板'!C66,0)</x:f>
        <x:v>1345.3604284652642</x:v>
      </x:c>
      <x:c r="AC100" s="23" t="n">
        <x:f>AC99+IF($C99=3,10000/'队伍面板'!D66,0)</x:f>
        <x:v>1363.1406761177752</x:v>
      </x:c>
      <x:c r="AD100" s="23" t="n">
        <x:f>AD99+IF($C99=4,10000/'队伍面板'!E66,0)</x:f>
        <x:v>1336.2858888210142</x:v>
      </x:c>
      <x:c r="AE100" s="23" t="n">
        <x:f>AE99+IF($C99=5,10000/'循环设置'!$B$17,0)</x:f>
        <x:v>1400</x:v>
      </x:c>
      <x:c r="AF100" s="23" t="n">
        <x:f>IF(C99=1,M99,AF99)</x:f>
        <x:v>5</x:v>
      </x:c>
      <x:c r="AG100" s="23" t="n">
        <x:f>IF(C99=2,M99,AG99)</x:f>
        <x:v>25</x:v>
      </x:c>
      <x:c r="AH100" s="23" t="n">
        <x:f>IF(C99=3,M99,AH99)</x:f>
        <x:v>45</x:v>
      </x:c>
      <x:c r="AI100" s="23" t="n">
        <x:f>IF(C99=4,M99,AI99)</x:f>
        <x:v>55</x:v>
      </x:c>
      <x:c r="AJ100" s="23" t="n">
        <x:f>AJ99+IF(C99=1,1,0)</x:f>
        <x:v>21</x:v>
      </x:c>
      <x:c r="AK100" s="23" t="n">
        <x:f>AK99+IF(C99=2,1,0)</x:f>
        <x:v>20</x:v>
      </x:c>
      <x:c r="AL100" s="23" t="n">
        <x:f>AL99+IF(C99=3,1,0)</x:f>
        <x:v>21</x:v>
      </x:c>
      <x:c r="AM100" s="23" t="n">
        <x:f>AM99+IF(C99=4,1,0)</x:f>
        <x:v>20</x:v>
      </x:c>
      <x:c r="AN100" s="23" t="n">
        <x:f>AN99+IF(C99=5,1,0)</x:f>
        <x:v>13</x:v>
      </x:c>
      <x:c r="AO100" s="23"/>
      <x:c r="AP100" s="23"/>
      <x:c r="AQ100" s="23"/>
      <x:c r="AR100" s="23"/>
    </x:row>
    <x:row r="101">
      <x:c r="A101" s="23" t="n">
        <x:v>97</x:v>
      </x:c>
      <x:c r="B101" s="33" t="n">
        <x:f>MIN(AA101:AE101)</x:f>
        <x:v>1336.2858888210142</x:v>
      </x:c>
      <x:c r="C101" s="23" t="n">
        <x:f>MATCH(B101,AA101:AE101,0)</x:f>
        <x:v>4</x:v>
      </x:c>
      <x:c r="D101" s="23" t="str">
        <x:f>IF(C101=5,"敌人",INDEX('队伍面板'!$B$7:$E$7,1,C101))</x:f>
        <x:v>阿兰</x:v>
      </x:c>
      <x:c r="E101" s="23" t="n">
        <x:f>IF(C101=5,0,IF(H101+INDEX('动作配置'!$O$5:$O$28,INDEX('循环设置'!$B$5:$D$8,C101,F101))&lt;0,INDEX('循环设置'!$E$5:$E$8,C101),INDEX('循环设置'!$B$5:$D$8,C101,F101)))</x:f>
        <x:v>19</x:v>
      </x:c>
      <x:c r="F101" s="23" t="n">
        <x:f>IF(C101=5,0,MOD(INDEX(AJ101:AM101,1,C101),3)+1)</x:f>
        <x:v>3</x:v>
      </x:c>
      <x:c r="G101" s="23" t="n">
        <x:f>IF(C101=5,"敌方回合",INDEX('动作配置'!$D$5:$D$28,E101))</x:f>
        <x:v>100801</x:v>
      </x:c>
      <x:c r="H101" s="23" t="n">
        <x:f>I100</x:f>
        <x:v>5</x:v>
      </x:c>
      <x:c r="I101" s="23" t="n">
        <x:f>IF(Z101&lt;&gt;"执行",H101,MIN('循环设置'!$B$20,H101+IF(C101=5,0,INDEX('动作配置'!$O$5:$O$28,E101)+L101*INDEX('动作配置'!$O$5:$O$28,INDEX('循环设置'!$F$5:$F$8,C101)))))</x:f>
        <x:v>5</x:v>
      </x:c>
      <x:c r="J101" s="31" t="n">
        <x:f>IF(C101=5,0,INDEX(AF101:AI101,1,C101))</x:f>
        <x:v>55</x:v>
      </x:c>
      <x:c r="K101" s="31" t="n">
        <x:f>IF(C101=5,0,MIN(INDEX('队伍面板'!$B$20:$E$20,1,C101),J101+INDEX('动作配置'!$N$5:$N$28,E101)*INDEX('队伍面板'!$B$72:$E$72,1,C101)))</x:f>
        <x:v>75</x:v>
      </x:c>
      <x:c r="L101" s="31" t="n">
        <x:f>IF(C101=5,0,IF(K101&gt;=INDEX('队伍面板'!$B$20:$E$20,1,C101),1,0))</x:f>
        <x:v>0</x:v>
      </x:c>
      <x:c r="M101" s="31" t="n">
        <x:f>IF(C101=5,0,IF(L101=1,INDEX('动作配置'!$N$5:$N$28,INDEX('循环设置'!$F$5:$F$8,C101))*INDEX('队伍面板'!$B$72:$E$72,1,C101),K101))</x:f>
        <x:v>75</x:v>
      </x:c>
      <x:c r="N101" s="31" t="n">
        <x:f>O100</x:f>
        <x:v>0</x:v>
      </x:c>
      <x:c r="O101" s="31" t="n">
        <x:f>IF(Z101&lt;&gt;"执行",N101,IF(C101=5,IF(N101=0,'循环设置'!$B$15,N101),MAX(0,N101-INDEX('动作配置'!$AB$5:$AB$28,E101)-L101*INDEX('动作配置'!$AB$5:$AB$28,INDEX('循环设置'!$F$5:$F$8,C101)))))</x:f>
        <x:v>0</x:v>
      </x:c>
      <x:c r="P101" s="31" t="n">
        <x:f>IF(AND(C101&lt;5,N101&gt;0,O101=0,Z101="执行"),1,0)</x:f>
        <x:v>0</x:v>
      </x:c>
      <x:c r="Q101" s="31" t="n">
        <x:f>X100</x:f>
        <x:v>889219.3978758336</x:v>
      </x:c>
      <x:c r="R101" s="31" t="n">
        <x:f>IF(OR(Z101&lt;&gt;"执行",C101=5),0,IF(OR(INDEX('动作配置'!$G$5:$G$28,E101)="治疗",INDEX('动作配置'!$G$5:$G$28,E101)="护盾",INDEX('动作配置'!$G$5:$G$28,E101)="无伤害"),0,INDEX('动作配置'!$X$5:$X$28,E101)*IF(OR(INDEX('动作配置'!$G$5:$G$28,E101)="真实伤害",N101=0),1,0.9)))</x:f>
        <x:v>0</x:v>
      </x:c>
      <x:c r="S101" s="31" t="n">
        <x:f>IF(OR(Z101&lt;&gt;"执行",C101=5,L101=0),0,IF(OR(INDEX('动作配置'!$G$5:$G$28,INDEX('循环设置'!$F$5:$F$8,C101))="治疗",INDEX('动作配置'!$G$5:$G$28,INDEX('循环设置'!$F$5:$F$8,C101))="护盾",INDEX('动作配置'!$G$5:$G$28,INDEX('循环设置'!$F$5:$F$8,C101))="无伤害"),0,INDEX('动作配置'!$X$5:$X$28,INDEX('循环设置'!$F$5:$F$8,C101))*IF(OR(INDEX('动作配置'!$G$5:$G$28,INDEX('循环设置'!$F$5:$F$8,C101))="真实伤害",N101=0),1,0.9)))</x:f>
        <x:v>0</x:v>
      </x:c>
      <x:c r="T101" s="31" t="n">
        <x:f>IF(P101=1,INDEX($AO$5:$AR$5,1,C101),0)</x:f>
        <x:v>0</x:v>
      </x:c>
      <x:c r="U101" s="31" t="n">
        <x:f>IF(OR(Z101&lt;&gt;"执行",C101=5,N101&gt;0),0,INDEX('队伍面板'!$B$77:$E$77,1,C101)/10*(INDEX('动作配置'!$AB$5:$AB$28,E101)+L101*INDEX('动作配置'!$AB$5:$AB$28,INDEX('循环设置'!$F$5:$F$8,C101)))*(1+INDEX('队伍面板'!$B$69:$E$69,1,C101))*INDEX('队伍面板'!$B$54:$E$54,1,C101)*(1+INDEX('队伍面板'!$B$52:$E$52,1,C101))*(1+INDEX('队伍面板'!$B$53:$E$53,1,C101))*(INDEX('队伍面板'!$B$8:$E$8,1,C101)+20)/((INDEX('队伍面板'!$B$8:$E$8,1,C101)+20)+('循环设置'!$B$12+20)*MAX(0,1-INDEX('队伍面板'!$B$48:$E$48,1,C101)-INDEX('队伍面板'!$B$49:$E$49,1,C101)))*(1-MIN(0.9,MAX(-1,'循环设置'!$B$13-INDEX('队伍面板'!$B$50:$E$50,1,C101))))*(1+INDEX('队伍面板'!$B$51:$E$51,1,C101))*(1+INDEX('队伍面板'!$B$58:$E$58,1,C101))*(1-'循环设置'!$B$36))</x:f>
        <x:v>0</x:v>
      </x:c>
      <x:c r="V101" s="31" t="n">
        <x:f>IF(OR(Z101&lt;&gt;"执行",C101=5),0,(R101+S101+T101+U101)*INDEX('队伍面板'!$B$59:$E$59,1,C101))</x:f>
        <x:v>0</x:v>
      </x:c>
      <x:c r="W101" s="31" t="n">
        <x:f>SUM(R101:V101)</x:f>
        <x:v>0</x:v>
      </x:c>
      <x:c r="X101" s="31" t="n">
        <x:f>MAX(0,Q101-W101)</x:f>
        <x:v>889219.3978758336</x:v>
      </x:c>
      <x:c r="Y101" s="31" t="n">
        <x:f>Y100+W101</x:f>
        <x:v>110780.60212416647</x:v>
      </x:c>
      <x:c r="Z101" s="23" t="str">
        <x:f>IF(B101&gt;'循环设置'!$B$18,"超出窗口",IF(Q101&lt;=0,"敌人已击败","执行"))</x:f>
        <x:v>超出窗口</x:v>
      </x:c>
      <x:c r="AA101" s="23" t="n">
        <x:f>AA100+IF($C100=1,10000/'队伍面板'!B66,0)</x:f>
        <x:v>1388.6205564142192</x:v>
      </x:c>
      <x:c r="AB101" s="23" t="n">
        <x:f>AB100+IF($C100=2,10000/'队伍面板'!C66,0)</x:f>
        <x:v>1345.3604284652642</x:v>
      </x:c>
      <x:c r="AC101" s="23" t="n">
        <x:f>AC100+IF($C100=3,10000/'队伍面板'!D66,0)</x:f>
        <x:v>1363.1406761177752</x:v>
      </x:c>
      <x:c r="AD101" s="23" t="n">
        <x:f>AD100+IF($C100=4,10000/'队伍面板'!E66,0)</x:f>
        <x:v>1336.2858888210142</x:v>
      </x:c>
      <x:c r="AE101" s="23" t="n">
        <x:f>AE100+IF($C100=5,10000/'循环设置'!$B$17,0)</x:f>
        <x:v>1400</x:v>
      </x:c>
      <x:c r="AF101" s="23" t="n">
        <x:f>IF(C100=1,M100,AF100)</x:f>
        <x:v>35</x:v>
      </x:c>
      <x:c r="AG101" s="23" t="n">
        <x:f>IF(C100=2,M100,AG100)</x:f>
        <x:v>25</x:v>
      </x:c>
      <x:c r="AH101" s="23" t="n">
        <x:f>IF(C100=3,M100,AH100)</x:f>
        <x:v>45</x:v>
      </x:c>
      <x:c r="AI101" s="23" t="n">
        <x:f>IF(C100=4,M100,AI100)</x:f>
        <x:v>55</x:v>
      </x:c>
      <x:c r="AJ101" s="23" t="n">
        <x:f>AJ100+IF(C100=1,1,0)</x:f>
        <x:v>22</x:v>
      </x:c>
      <x:c r="AK101" s="23" t="n">
        <x:f>AK100+IF(C100=2,1,0)</x:f>
        <x:v>20</x:v>
      </x:c>
      <x:c r="AL101" s="23" t="n">
        <x:f>AL100+IF(C100=3,1,0)</x:f>
        <x:v>21</x:v>
      </x:c>
      <x:c r="AM101" s="23" t="n">
        <x:f>AM100+IF(C100=4,1,0)</x:f>
        <x:v>20</x:v>
      </x:c>
      <x:c r="AN101" s="23" t="n">
        <x:f>AN100+IF(C100=5,1,0)</x:f>
        <x:v>13</x:v>
      </x:c>
      <x:c r="AO101" s="23"/>
      <x:c r="AP101" s="23"/>
      <x:c r="AQ101" s="23"/>
      <x:c r="AR101" s="23"/>
    </x:row>
    <x:row r="102">
      <x:c r="A102" s="23" t="n">
        <x:v>98</x:v>
      </x:c>
      <x:c r="B102" s="33" t="n">
        <x:f>MIN(AA102:AE102)</x:f>
        <x:v>1345.3604284652642</x:v>
      </x:c>
      <x:c r="C102" s="23" t="n">
        <x:f>MATCH(B102,AA102:AE102,0)</x:f>
        <x:v>2</x:v>
      </x:c>
      <x:c r="D102" s="23" t="str">
        <x:f>IF(C102=5,"敌人",INDEX('队伍面板'!$B$7:$E$7,1,C102))</x:f>
        <x:v>三月七（存护）</x:v>
      </x:c>
      <x:c r="E102" s="23" t="n">
        <x:f>IF(C102=5,0,IF(H102+INDEX('动作配置'!$O$5:$O$28,INDEX('循环设置'!$B$5:$D$8,C102,F102))&lt;0,INDEX('循环设置'!$E$5:$E$8,C102),INDEX('循环设置'!$B$5:$D$8,C102,F102)))</x:f>
        <x:v>7</x:v>
      </x:c>
      <x:c r="F102" s="23" t="n">
        <x:f>IF(C102=5,0,MOD(INDEX(AJ102:AM102,1,C102),3)+1)</x:f>
        <x:v>3</x:v>
      </x:c>
      <x:c r="G102" s="23" t="n">
        <x:f>IF(C102=5,"敌方回合",INDEX('动作配置'!$D$5:$D$28,E102))</x:f>
        <x:v>100101</x:v>
      </x:c>
      <x:c r="H102" s="23" t="n">
        <x:f>I101</x:f>
        <x:v>5</x:v>
      </x:c>
      <x:c r="I102" s="23" t="n">
        <x:f>IF(Z102&lt;&gt;"执行",H102,MIN('循环设置'!$B$20,H102+IF(C102=5,0,INDEX('动作配置'!$O$5:$O$28,E102)+L102*INDEX('动作配置'!$O$5:$O$28,INDEX('循环设置'!$F$5:$F$8,C102)))))</x:f>
        <x:v>5</x:v>
      </x:c>
      <x:c r="J102" s="31" t="n">
        <x:f>IF(C102=5,0,INDEX(AF102:AI102,1,C102))</x:f>
        <x:v>25</x:v>
      </x:c>
      <x:c r="K102" s="31" t="n">
        <x:f>IF(C102=5,0,MIN(INDEX('队伍面板'!$B$20:$E$20,1,C102),J102+INDEX('动作配置'!$N$5:$N$28,E102)*INDEX('队伍面板'!$B$72:$E$72,1,C102)))</x:f>
        <x:v>45</x:v>
      </x:c>
      <x:c r="L102" s="31" t="n">
        <x:f>IF(C102=5,0,IF(K102&gt;=INDEX('队伍面板'!$B$20:$E$20,1,C102),1,0))</x:f>
        <x:v>0</x:v>
      </x:c>
      <x:c r="M102" s="31" t="n">
        <x:f>IF(C102=5,0,IF(L102=1,INDEX('动作配置'!$N$5:$N$28,INDEX('循环设置'!$F$5:$F$8,C102))*INDEX('队伍面板'!$B$72:$E$72,1,C102),K102))</x:f>
        <x:v>45</x:v>
      </x:c>
      <x:c r="N102" s="31" t="n">
        <x:f>O101</x:f>
        <x:v>0</x:v>
      </x:c>
      <x:c r="O102" s="31" t="n">
        <x:f>IF(Z102&lt;&gt;"执行",N102,IF(C102=5,IF(N102=0,'循环设置'!$B$15,N102),MAX(0,N102-INDEX('动作配置'!$AB$5:$AB$28,E102)-L102*INDEX('动作配置'!$AB$5:$AB$28,INDEX('循环设置'!$F$5:$F$8,C102)))))</x:f>
        <x:v>0</x:v>
      </x:c>
      <x:c r="P102" s="31" t="n">
        <x:f>IF(AND(C102&lt;5,N102&gt;0,O102=0,Z102="执行"),1,0)</x:f>
        <x:v>0</x:v>
      </x:c>
      <x:c r="Q102" s="31" t="n">
        <x:f>X101</x:f>
        <x:v>889219.3978758336</x:v>
      </x:c>
      <x:c r="R102" s="31" t="n">
        <x:f>IF(OR(Z102&lt;&gt;"执行",C102=5),0,IF(OR(INDEX('动作配置'!$G$5:$G$28,E102)="治疗",INDEX('动作配置'!$G$5:$G$28,E102)="护盾",INDEX('动作配置'!$G$5:$G$28,E102)="无伤害"),0,INDEX('动作配置'!$X$5:$X$28,E102)*IF(OR(INDEX('动作配置'!$G$5:$G$28,E102)="真实伤害",N102=0),1,0.9)))</x:f>
        <x:v>0</x:v>
      </x:c>
      <x:c r="S102" s="31" t="n">
        <x:f>IF(OR(Z102&lt;&gt;"执行",C102=5,L102=0),0,IF(OR(INDEX('动作配置'!$G$5:$G$28,INDEX('循环设置'!$F$5:$F$8,C102))="治疗",INDEX('动作配置'!$G$5:$G$28,INDEX('循环设置'!$F$5:$F$8,C102))="护盾",INDEX('动作配置'!$G$5:$G$28,INDEX('循环设置'!$F$5:$F$8,C102))="无伤害"),0,INDEX('动作配置'!$X$5:$X$28,INDEX('循环设置'!$F$5:$F$8,C102))*IF(OR(INDEX('动作配置'!$G$5:$G$28,INDEX('循环设置'!$F$5:$F$8,C102))="真实伤害",N102=0),1,0.9)))</x:f>
        <x:v>0</x:v>
      </x:c>
      <x:c r="T102" s="31" t="n">
        <x:f>IF(P102=1,INDEX($AO$5:$AR$5,1,C102),0)</x:f>
        <x:v>0</x:v>
      </x:c>
      <x:c r="U102" s="31" t="n">
        <x:f>IF(OR(Z102&lt;&gt;"执行",C102=5,N102&gt;0),0,INDEX('队伍面板'!$B$77:$E$77,1,C102)/10*(INDEX('动作配置'!$AB$5:$AB$28,E102)+L102*INDEX('动作配置'!$AB$5:$AB$28,INDEX('循环设置'!$F$5:$F$8,C102)))*(1+INDEX('队伍面板'!$B$69:$E$69,1,C102))*INDEX('队伍面板'!$B$54:$E$54,1,C102)*(1+INDEX('队伍面板'!$B$52:$E$52,1,C102))*(1+INDEX('队伍面板'!$B$53:$E$53,1,C102))*(INDEX('队伍面板'!$B$8:$E$8,1,C102)+20)/((INDEX('队伍面板'!$B$8:$E$8,1,C102)+20)+('循环设置'!$B$12+20)*MAX(0,1-INDEX('队伍面板'!$B$48:$E$48,1,C102)-INDEX('队伍面板'!$B$49:$E$49,1,C102)))*(1-MIN(0.9,MAX(-1,'循环设置'!$B$13-INDEX('队伍面板'!$B$50:$E$50,1,C102))))*(1+INDEX('队伍面板'!$B$51:$E$51,1,C102))*(1+INDEX('队伍面板'!$B$58:$E$58,1,C102))*(1-'循环设置'!$B$36))</x:f>
        <x:v>0</x:v>
      </x:c>
      <x:c r="V102" s="31" t="n">
        <x:f>IF(OR(Z102&lt;&gt;"执行",C102=5),0,(R102+S102+T102+U102)*INDEX('队伍面板'!$B$59:$E$59,1,C102))</x:f>
        <x:v>0</x:v>
      </x:c>
      <x:c r="W102" s="31" t="n">
        <x:f>SUM(R102:V102)</x:f>
        <x:v>0</x:v>
      </x:c>
      <x:c r="X102" s="31" t="n">
        <x:f>MAX(0,Q102-W102)</x:f>
        <x:v>889219.3978758336</x:v>
      </x:c>
      <x:c r="Y102" s="31" t="n">
        <x:f>Y101+W102</x:f>
        <x:v>110780.60212416647</x:v>
      </x:c>
      <x:c r="Z102" s="23" t="str">
        <x:f>IF(B102&gt;'循环设置'!$B$18,"超出窗口",IF(Q102&lt;=0,"敌人已击败","执行"))</x:f>
        <x:v>超出窗口</x:v>
      </x:c>
      <x:c r="AA102" s="23" t="n">
        <x:f>AA101+IF($C101=1,10000/'队伍面板'!B66,0)</x:f>
        <x:v>1388.6205564142192</x:v>
      </x:c>
      <x:c r="AB102" s="23" t="n">
        <x:f>AB101+IF($C101=2,10000/'队伍面板'!C66,0)</x:f>
        <x:v>1345.3604284652642</x:v>
      </x:c>
      <x:c r="AC102" s="23" t="n">
        <x:f>AC101+IF($C101=3,10000/'队伍面板'!D66,0)</x:f>
        <x:v>1363.1406761177752</x:v>
      </x:c>
      <x:c r="AD102" s="23" t="n">
        <x:f>AD101+IF($C101=4,10000/'队伍面板'!E66,0)</x:f>
        <x:v>1399.9185501934435</x:v>
      </x:c>
      <x:c r="AE102" s="23" t="n">
        <x:f>AE101+IF($C101=5,10000/'循环设置'!$B$17,0)</x:f>
        <x:v>1400</x:v>
      </x:c>
      <x:c r="AF102" s="23" t="n">
        <x:f>IF(C101=1,M101,AF101)</x:f>
        <x:v>35</x:v>
      </x:c>
      <x:c r="AG102" s="23" t="n">
        <x:f>IF(C101=2,M101,AG101)</x:f>
        <x:v>25</x:v>
      </x:c>
      <x:c r="AH102" s="23" t="n">
        <x:f>IF(C101=3,M101,AH101)</x:f>
        <x:v>45</x:v>
      </x:c>
      <x:c r="AI102" s="23" t="n">
        <x:f>IF(C101=4,M101,AI101)</x:f>
        <x:v>75</x:v>
      </x:c>
      <x:c r="AJ102" s="23" t="n">
        <x:f>AJ101+IF(C101=1,1,0)</x:f>
        <x:v>22</x:v>
      </x:c>
      <x:c r="AK102" s="23" t="n">
        <x:f>AK101+IF(C101=2,1,0)</x:f>
        <x:v>20</x:v>
      </x:c>
      <x:c r="AL102" s="23" t="n">
        <x:f>AL101+IF(C101=3,1,0)</x:f>
        <x:v>21</x:v>
      </x:c>
      <x:c r="AM102" s="23" t="n">
        <x:f>AM101+IF(C101=4,1,0)</x:f>
        <x:v>21</x:v>
      </x:c>
      <x:c r="AN102" s="23" t="n">
        <x:f>AN101+IF(C101=5,1,0)</x:f>
        <x:v>13</x:v>
      </x:c>
      <x:c r="AO102" s="23"/>
      <x:c r="AP102" s="23"/>
      <x:c r="AQ102" s="23"/>
      <x:c r="AR102" s="23"/>
    </x:row>
    <x:row r="103">
      <x:c r="A103" s="23" t="n">
        <x:v>99</x:v>
      </x:c>
      <x:c r="B103" s="33" t="n">
        <x:f>MIN(AA103:AE103)</x:f>
        <x:v>1363.1406761177752</x:v>
      </x:c>
      <x:c r="C103" s="23" t="n">
        <x:f>MATCH(B103,AA103:AE103,0)</x:f>
        <x:v>3</x:v>
      </x:c>
      <x:c r="D103" s="23" t="str">
        <x:f>IF(C103=5,"敌人",INDEX('队伍面板'!$B$7:$E$7,1,C103))</x:f>
        <x:v>艾丝妲</x:v>
      </x:c>
      <x:c r="E103" s="23" t="n">
        <x:f>IF(C103=5,0,IF(H103+INDEX('动作配置'!$O$5:$O$28,INDEX('循环设置'!$B$5:$D$8,C103,F103))&lt;0,INDEX('循环设置'!$E$5:$E$8,C103),INDEX('循环设置'!$B$5:$D$8,C103,F103)))</x:f>
        <x:v>14</x:v>
      </x:c>
      <x:c r="F103" s="23" t="n">
        <x:f>IF(C103=5,0,MOD(INDEX(AJ103:AM103,1,C103),3)+1)</x:f>
        <x:v>1</x:v>
      </x:c>
      <x:c r="G103" s="23" t="n">
        <x:f>IF(C103=5,"敌方回合",INDEX('动作配置'!$D$5:$D$28,E103))</x:f>
        <x:v>100902</x:v>
      </x:c>
      <x:c r="H103" s="23" t="n">
        <x:f>I102</x:f>
        <x:v>5</x:v>
      </x:c>
      <x:c r="I103" s="23" t="n">
        <x:f>IF(Z103&lt;&gt;"执行",H103,MIN('循环设置'!$B$20,H103+IF(C103=5,0,INDEX('动作配置'!$O$5:$O$28,E103)+L103*INDEX('动作配置'!$O$5:$O$28,INDEX('循环设置'!$F$5:$F$8,C103)))))</x:f>
        <x:v>5</x:v>
      </x:c>
      <x:c r="J103" s="31" t="n">
        <x:f>IF(C103=5,0,INDEX(AF103:AI103,1,C103))</x:f>
        <x:v>45</x:v>
      </x:c>
      <x:c r="K103" s="31" t="n">
        <x:f>IF(C103=5,0,MIN(INDEX('队伍面板'!$B$20:$E$20,1,C103),J103+INDEX('动作配置'!$N$5:$N$28,E103)*INDEX('队伍面板'!$B$72:$E$72,1,C103)))</x:f>
        <x:v>75</x:v>
      </x:c>
      <x:c r="L103" s="31" t="n">
        <x:f>IF(C103=5,0,IF(K103&gt;=INDEX('队伍面板'!$B$20:$E$20,1,C103),1,0))</x:f>
        <x:v>0</x:v>
      </x:c>
      <x:c r="M103" s="31" t="n">
        <x:f>IF(C103=5,0,IF(L103=1,INDEX('动作配置'!$N$5:$N$28,INDEX('循环设置'!$F$5:$F$8,C103))*INDEX('队伍面板'!$B$72:$E$72,1,C103),K103))</x:f>
        <x:v>75</x:v>
      </x:c>
      <x:c r="N103" s="31" t="n">
        <x:f>O102</x:f>
        <x:v>0</x:v>
      </x:c>
      <x:c r="O103" s="31" t="n">
        <x:f>IF(Z103&lt;&gt;"执行",N103,IF(C103=5,IF(N103=0,'循环设置'!$B$15,N103),MAX(0,N103-INDEX('动作配置'!$AB$5:$AB$28,E103)-L103*INDEX('动作配置'!$AB$5:$AB$28,INDEX('循环设置'!$F$5:$F$8,C103)))))</x:f>
        <x:v>0</x:v>
      </x:c>
      <x:c r="P103" s="31" t="n">
        <x:f>IF(AND(C103&lt;5,N103&gt;0,O103=0,Z103="执行"),1,0)</x:f>
        <x:v>0</x:v>
      </x:c>
      <x:c r="Q103" s="31" t="n">
        <x:f>X102</x:f>
        <x:v>889219.3978758336</x:v>
      </x:c>
      <x:c r="R103" s="31" t="n">
        <x:f>IF(OR(Z103&lt;&gt;"执行",C103=5),0,IF(OR(INDEX('动作配置'!$G$5:$G$28,E103)="治疗",INDEX('动作配置'!$G$5:$G$28,E103)="护盾",INDEX('动作配置'!$G$5:$G$28,E103)="无伤害"),0,INDEX('动作配置'!$X$5:$X$28,E103)*IF(OR(INDEX('动作配置'!$G$5:$G$28,E103)="真实伤害",N103=0),1,0.9)))</x:f>
        <x:v>0</x:v>
      </x:c>
      <x:c r="S103" s="31" t="n">
        <x:f>IF(OR(Z103&lt;&gt;"执行",C103=5,L103=0),0,IF(OR(INDEX('动作配置'!$G$5:$G$28,INDEX('循环设置'!$F$5:$F$8,C103))="治疗",INDEX('动作配置'!$G$5:$G$28,INDEX('循环设置'!$F$5:$F$8,C103))="护盾",INDEX('动作配置'!$G$5:$G$28,INDEX('循环设置'!$F$5:$F$8,C103))="无伤害"),0,INDEX('动作配置'!$X$5:$X$28,INDEX('循环设置'!$F$5:$F$8,C103))*IF(OR(INDEX('动作配置'!$G$5:$G$28,INDEX('循环设置'!$F$5:$F$8,C103))="真实伤害",N103=0),1,0.9)))</x:f>
        <x:v>0</x:v>
      </x:c>
      <x:c r="T103" s="31" t="n">
        <x:f>IF(P103=1,INDEX($AO$5:$AR$5,1,C103),0)</x:f>
        <x:v>0</x:v>
      </x:c>
      <x:c r="U103" s="31" t="n">
        <x:f>IF(OR(Z103&lt;&gt;"执行",C103=5,N103&gt;0),0,INDEX('队伍面板'!$B$77:$E$77,1,C103)/10*(INDEX('动作配置'!$AB$5:$AB$28,E103)+L103*INDEX('动作配置'!$AB$5:$AB$28,INDEX('循环设置'!$F$5:$F$8,C103)))*(1+INDEX('队伍面板'!$B$69:$E$69,1,C103))*INDEX('队伍面板'!$B$54:$E$54,1,C103)*(1+INDEX('队伍面板'!$B$52:$E$52,1,C103))*(1+INDEX('队伍面板'!$B$53:$E$53,1,C103))*(INDEX('队伍面板'!$B$8:$E$8,1,C103)+20)/((INDEX('队伍面板'!$B$8:$E$8,1,C103)+20)+('循环设置'!$B$12+20)*MAX(0,1-INDEX('队伍面板'!$B$48:$E$48,1,C103)-INDEX('队伍面板'!$B$49:$E$49,1,C103)))*(1-MIN(0.9,MAX(-1,'循环设置'!$B$13-INDEX('队伍面板'!$B$50:$E$50,1,C103))))*(1+INDEX('队伍面板'!$B$51:$E$51,1,C103))*(1+INDEX('队伍面板'!$B$58:$E$58,1,C103))*(1-'循环设置'!$B$36))</x:f>
        <x:v>0</x:v>
      </x:c>
      <x:c r="V103" s="31" t="n">
        <x:f>IF(OR(Z103&lt;&gt;"执行",C103=5),0,(R103+S103+T103+U103)*INDEX('队伍面板'!$B$59:$E$59,1,C103))</x:f>
        <x:v>0</x:v>
      </x:c>
      <x:c r="W103" s="31" t="n">
        <x:f>SUM(R103:V103)</x:f>
        <x:v>0</x:v>
      </x:c>
      <x:c r="X103" s="31" t="n">
        <x:f>MAX(0,Q103-W103)</x:f>
        <x:v>889219.3978758336</x:v>
      </x:c>
      <x:c r="Y103" s="31" t="n">
        <x:f>Y102+W103</x:f>
        <x:v>110780.60212416647</x:v>
      </x:c>
      <x:c r="Z103" s="23" t="str">
        <x:f>IF(B103&gt;'循环设置'!$B$18,"超出窗口",IF(Q103&lt;=0,"敌人已击败","执行"))</x:f>
        <x:v>超出窗口</x:v>
      </x:c>
      <x:c r="AA103" s="23" t="n">
        <x:f>AA102+IF($C102=1,10000/'队伍面板'!B66,0)</x:f>
        <x:v>1388.6205564142192</x:v>
      </x:c>
      <x:c r="AB103" s="23" t="n">
        <x:f>AB102+IF($C102=2,10000/'队伍面板'!C66,0)</x:f>
        <x:v>1409.425210773134</x:v>
      </x:c>
      <x:c r="AC103" s="23" t="n">
        <x:f>AC102+IF($C102=3,10000/'队伍面板'!D66,0)</x:f>
        <x:v>1363.1406761177752</x:v>
      </x:c>
      <x:c r="AD103" s="23" t="n">
        <x:f>AD102+IF($C102=4,10000/'队伍面板'!E66,0)</x:f>
        <x:v>1399.9185501934435</x:v>
      </x:c>
      <x:c r="AE103" s="23" t="n">
        <x:f>AE102+IF($C102=5,10000/'循环设置'!$B$17,0)</x:f>
        <x:v>1400</x:v>
      </x:c>
      <x:c r="AF103" s="23" t="n">
        <x:f>IF(C102=1,M102,AF102)</x:f>
        <x:v>35</x:v>
      </x:c>
      <x:c r="AG103" s="23" t="n">
        <x:f>IF(C102=2,M102,AG102)</x:f>
        <x:v>45</x:v>
      </x:c>
      <x:c r="AH103" s="23" t="n">
        <x:f>IF(C102=3,M102,AH102)</x:f>
        <x:v>45</x:v>
      </x:c>
      <x:c r="AI103" s="23" t="n">
        <x:f>IF(C102=4,M102,AI102)</x:f>
        <x:v>75</x:v>
      </x:c>
      <x:c r="AJ103" s="23" t="n">
        <x:f>AJ102+IF(C102=1,1,0)</x:f>
        <x:v>22</x:v>
      </x:c>
      <x:c r="AK103" s="23" t="n">
        <x:f>AK102+IF(C102=2,1,0)</x:f>
        <x:v>21</x:v>
      </x:c>
      <x:c r="AL103" s="23" t="n">
        <x:f>AL102+IF(C102=3,1,0)</x:f>
        <x:v>21</x:v>
      </x:c>
      <x:c r="AM103" s="23" t="n">
        <x:f>AM102+IF(C102=4,1,0)</x:f>
        <x:v>21</x:v>
      </x:c>
      <x:c r="AN103" s="23" t="n">
        <x:f>AN102+IF(C102=5,1,0)</x:f>
        <x:v>13</x:v>
      </x:c>
      <x:c r="AO103" s="23"/>
      <x:c r="AP103" s="23"/>
      <x:c r="AQ103" s="23"/>
      <x:c r="AR103" s="23"/>
    </x:row>
    <x:row r="104">
      <x:c r="A104" s="23" t="n">
        <x:v>100</x:v>
      </x:c>
      <x:c r="B104" s="33" t="n">
        <x:f>MIN(AA104:AE104)</x:f>
        <x:v>1388.6205564142192</x:v>
      </x:c>
      <x:c r="C104" s="23" t="n">
        <x:f>MATCH(B104,AA104:AE104,0)</x:f>
        <x:v>1</x:v>
      </x:c>
      <x:c r="D104" s="23" t="str">
        <x:f>IF(C104=5,"敌人",INDEX('队伍面板'!$B$7:$E$7,1,C104))</x:f>
        <x:v>丹恒</x:v>
      </x:c>
      <x:c r="E104" s="23" t="n">
        <x:f>IF(C104=5,0,IF(H104+INDEX('动作配置'!$O$5:$O$28,INDEX('循环设置'!$B$5:$D$8,C104,F104))&lt;0,INDEX('循环设置'!$E$5:$E$8,C104),INDEX('循环设置'!$B$5:$D$8,C104,F104)))</x:f>
        <x:v>1</x:v>
      </x:c>
      <x:c r="F104" s="23" t="n">
        <x:f>IF(C104=5,0,MOD(INDEX(AJ104:AM104,1,C104),3)+1)</x:f>
        <x:v>2</x:v>
      </x:c>
      <x:c r="G104" s="23" t="n">
        <x:f>IF(C104=5,"敌方回合",INDEX('动作配置'!$D$5:$D$28,E104))</x:f>
        <x:v>100201</x:v>
      </x:c>
      <x:c r="H104" s="23" t="n">
        <x:f>I103</x:f>
        <x:v>5</x:v>
      </x:c>
      <x:c r="I104" s="23" t="n">
        <x:f>IF(Z104&lt;&gt;"执行",H104,MIN('循环设置'!$B$20,H104+IF(C104=5,0,INDEX('动作配置'!$O$5:$O$28,E104)+L104*INDEX('动作配置'!$O$5:$O$28,INDEX('循环设置'!$F$5:$F$8,C104)))))</x:f>
        <x:v>5</x:v>
      </x:c>
      <x:c r="J104" s="31" t="n">
        <x:f>IF(C104=5,0,INDEX(AF104:AI104,1,C104))</x:f>
        <x:v>35</x:v>
      </x:c>
      <x:c r="K104" s="31" t="n">
        <x:f>IF(C104=5,0,MIN(INDEX('队伍面板'!$B$20:$E$20,1,C104),J104+INDEX('动作配置'!$N$5:$N$28,E104)*INDEX('队伍面板'!$B$72:$E$72,1,C104)))</x:f>
        <x:v>55</x:v>
      </x:c>
      <x:c r="L104" s="31" t="n">
        <x:f>IF(C104=5,0,IF(K104&gt;=INDEX('队伍面板'!$B$20:$E$20,1,C104),1,0))</x:f>
        <x:v>0</x:v>
      </x:c>
      <x:c r="M104" s="31" t="n">
        <x:f>IF(C104=5,0,IF(L104=1,INDEX('动作配置'!$N$5:$N$28,INDEX('循环设置'!$F$5:$F$8,C104))*INDEX('队伍面板'!$B$72:$E$72,1,C104),K104))</x:f>
        <x:v>55</x:v>
      </x:c>
      <x:c r="N104" s="31" t="n">
        <x:f>O103</x:f>
        <x:v>0</x:v>
      </x:c>
      <x:c r="O104" s="31" t="n">
        <x:f>IF(Z104&lt;&gt;"执行",N104,IF(C104=5,IF(N104=0,'循环设置'!$B$15,N104),MAX(0,N104-INDEX('动作配置'!$AB$5:$AB$28,E104)-L104*INDEX('动作配置'!$AB$5:$AB$28,INDEX('循环设置'!$F$5:$F$8,C104)))))</x:f>
        <x:v>0</x:v>
      </x:c>
      <x:c r="P104" s="31" t="n">
        <x:f>IF(AND(C104&lt;5,N104&gt;0,O104=0,Z104="执行"),1,0)</x:f>
        <x:v>0</x:v>
      </x:c>
      <x:c r="Q104" s="31" t="n">
        <x:f>X103</x:f>
        <x:v>889219.3978758336</x:v>
      </x:c>
      <x:c r="R104" s="31" t="n">
        <x:f>IF(OR(Z104&lt;&gt;"执行",C104=5),0,IF(OR(INDEX('动作配置'!$G$5:$G$28,E104)="治疗",INDEX('动作配置'!$G$5:$G$28,E104)="护盾",INDEX('动作配置'!$G$5:$G$28,E104)="无伤害"),0,INDEX('动作配置'!$X$5:$X$28,E104)*IF(OR(INDEX('动作配置'!$G$5:$G$28,E104)="真实伤害",N104=0),1,0.9)))</x:f>
        <x:v>0</x:v>
      </x:c>
      <x:c r="S104" s="31" t="n">
        <x:f>IF(OR(Z104&lt;&gt;"执行",C104=5,L104=0),0,IF(OR(INDEX('动作配置'!$G$5:$G$28,INDEX('循环设置'!$F$5:$F$8,C104))="治疗",INDEX('动作配置'!$G$5:$G$28,INDEX('循环设置'!$F$5:$F$8,C104))="护盾",INDEX('动作配置'!$G$5:$G$28,INDEX('循环设置'!$F$5:$F$8,C104))="无伤害"),0,INDEX('动作配置'!$X$5:$X$28,INDEX('循环设置'!$F$5:$F$8,C104))*IF(OR(INDEX('动作配置'!$G$5:$G$28,INDEX('循环设置'!$F$5:$F$8,C104))="真实伤害",N104=0),1,0.9)))</x:f>
        <x:v>0</x:v>
      </x:c>
      <x:c r="T104" s="31" t="n">
        <x:f>IF(P104=1,INDEX($AO$5:$AR$5,1,C104),0)</x:f>
        <x:v>0</x:v>
      </x:c>
      <x:c r="U104" s="31" t="n">
        <x:f>IF(OR(Z104&lt;&gt;"执行",C104=5,N104&gt;0),0,INDEX('队伍面板'!$B$77:$E$77,1,C104)/10*(INDEX('动作配置'!$AB$5:$AB$28,E104)+L104*INDEX('动作配置'!$AB$5:$AB$28,INDEX('循环设置'!$F$5:$F$8,C104)))*(1+INDEX('队伍面板'!$B$69:$E$69,1,C104))*INDEX('队伍面板'!$B$54:$E$54,1,C104)*(1+INDEX('队伍面板'!$B$52:$E$52,1,C104))*(1+INDEX('队伍面板'!$B$53:$E$53,1,C104))*(INDEX('队伍面板'!$B$8:$E$8,1,C104)+20)/((INDEX('队伍面板'!$B$8:$E$8,1,C104)+20)+('循环设置'!$B$12+20)*MAX(0,1-INDEX('队伍面板'!$B$48:$E$48,1,C104)-INDEX('队伍面板'!$B$49:$E$49,1,C104)))*(1-MIN(0.9,MAX(-1,'循环设置'!$B$13-INDEX('队伍面板'!$B$50:$E$50,1,C104))))*(1+INDEX('队伍面板'!$B$51:$E$51,1,C104))*(1+INDEX('队伍面板'!$B$58:$E$58,1,C104))*(1-'循环设置'!$B$36))</x:f>
        <x:v>0</x:v>
      </x:c>
      <x:c r="V104" s="31" t="n">
        <x:f>IF(OR(Z104&lt;&gt;"执行",C104=5),0,(R104+S104+T104+U104)*INDEX('队伍面板'!$B$59:$E$59,1,C104))</x:f>
        <x:v>0</x:v>
      </x:c>
      <x:c r="W104" s="31" t="n">
        <x:f>SUM(R104:V104)</x:f>
        <x:v>0</x:v>
      </x:c>
      <x:c r="X104" s="31" t="n">
        <x:f>MAX(0,Q104-W104)</x:f>
        <x:v>889219.3978758336</x:v>
      </x:c>
      <x:c r="Y104" s="31" t="n">
        <x:f>Y103+W104</x:f>
        <x:v>110780.60212416647</x:v>
      </x:c>
      <x:c r="Z104" s="23" t="str">
        <x:f>IF(B104&gt;'循环设置'!$B$18,"超出窗口",IF(Q104&lt;=0,"敌人已击败","执行"))</x:f>
        <x:v>超出窗口</x:v>
      </x:c>
      <x:c r="AA104" s="23" t="n">
        <x:f>AA103+IF($C103=1,10000/'队伍面板'!B66,0)</x:f>
        <x:v>1388.6205564142192</x:v>
      </x:c>
      <x:c r="AB104" s="23" t="n">
        <x:f>AB103+IF($C103=2,10000/'队伍面板'!C66,0)</x:f>
        <x:v>1409.425210773134</x:v>
      </x:c>
      <x:c r="AC104" s="23" t="n">
        <x:f>AC103+IF($C103=3,10000/'队伍面板'!D66,0)</x:f>
        <x:v>1425.1016159413105</x:v>
      </x:c>
      <x:c r="AD104" s="23" t="n">
        <x:f>AD103+IF($C103=4,10000/'队伍面板'!E66,0)</x:f>
        <x:v>1399.9185501934435</x:v>
      </x:c>
      <x:c r="AE104" s="23" t="n">
        <x:f>AE103+IF($C103=5,10000/'循环设置'!$B$17,0)</x:f>
        <x:v>1400</x:v>
      </x:c>
      <x:c r="AF104" s="23" t="n">
        <x:f>IF(C103=1,M103,AF103)</x:f>
        <x:v>35</x:v>
      </x:c>
      <x:c r="AG104" s="23" t="n">
        <x:f>IF(C103=2,M103,AG103)</x:f>
        <x:v>45</x:v>
      </x:c>
      <x:c r="AH104" s="23" t="n">
        <x:f>IF(C103=3,M103,AH103)</x:f>
        <x:v>75</x:v>
      </x:c>
      <x:c r="AI104" s="23" t="n">
        <x:f>IF(C103=4,M103,AI103)</x:f>
        <x:v>75</x:v>
      </x:c>
      <x:c r="AJ104" s="23" t="n">
        <x:f>AJ103+IF(C103=1,1,0)</x:f>
        <x:v>22</x:v>
      </x:c>
      <x:c r="AK104" s="23" t="n">
        <x:f>AK103+IF(C103=2,1,0)</x:f>
        <x:v>21</x:v>
      </x:c>
      <x:c r="AL104" s="23" t="n">
        <x:f>AL103+IF(C103=3,1,0)</x:f>
        <x:v>22</x:v>
      </x:c>
      <x:c r="AM104" s="23" t="n">
        <x:f>AM103+IF(C103=4,1,0)</x:f>
        <x:v>21</x:v>
      </x:c>
      <x:c r="AN104" s="23" t="n">
        <x:f>AN103+IF(C103=5,1,0)</x:f>
        <x:v>13</x:v>
      </x:c>
      <x:c r="AO104" s="23"/>
      <x:c r="AP104" s="23"/>
      <x:c r="AQ104" s="23"/>
      <x:c r="AR104" s="23"/>
    </x:row>
    <x:row r="105">
      <x:c r="A105" s="23" t="n">
        <x:v>101</x:v>
      </x:c>
      <x:c r="B105" s="33" t="n">
        <x:f>MIN(AA105:AE105)</x:f>
        <x:v>1399.9185501934435</x:v>
      </x:c>
      <x:c r="C105" s="23" t="n">
        <x:f>MATCH(B105,AA105:AE105,0)</x:f>
        <x:v>4</x:v>
      </x:c>
      <x:c r="D105" s="23" t="str">
        <x:f>IF(C105=5,"敌人",INDEX('队伍面板'!$B$7:$E$7,1,C105))</x:f>
        <x:v>阿兰</x:v>
      </x:c>
      <x:c r="E105" s="23" t="n">
        <x:f>IF(C105=5,0,IF(H105+INDEX('动作配置'!$O$5:$O$28,INDEX('循环设置'!$B$5:$D$8,C105,F105))&lt;0,INDEX('循环设置'!$E$5:$E$8,C105),INDEX('循环设置'!$B$5:$D$8,C105,F105)))</x:f>
        <x:v>20</x:v>
      </x:c>
      <x:c r="F105" s="23" t="n">
        <x:f>IF(C105=5,0,MOD(INDEX(AJ105:AM105,1,C105),3)+1)</x:f>
        <x:v>1</x:v>
      </x:c>
      <x:c r="G105" s="23" t="n">
        <x:f>IF(C105=5,"敌方回合",INDEX('动作配置'!$D$5:$D$28,E105))</x:f>
        <x:v>100802</x:v>
      </x:c>
      <x:c r="H105" s="23" t="n">
        <x:f>I104</x:f>
        <x:v>5</x:v>
      </x:c>
      <x:c r="I105" s="23" t="n">
        <x:f>IF(Z105&lt;&gt;"执行",H105,MIN('循环设置'!$B$20,H105+IF(C105=5,0,INDEX('动作配置'!$O$5:$O$28,E105)+L105*INDEX('动作配置'!$O$5:$O$28,INDEX('循环设置'!$F$5:$F$8,C105)))))</x:f>
        <x:v>5</x:v>
      </x:c>
      <x:c r="J105" s="31" t="n">
        <x:f>IF(C105=5,0,INDEX(AF105:AI105,1,C105))</x:f>
        <x:v>75</x:v>
      </x:c>
      <x:c r="K105" s="31" t="n">
        <x:f>IF(C105=5,0,MIN(INDEX('队伍面板'!$B$20:$E$20,1,C105),J105+INDEX('动作配置'!$N$5:$N$28,E105)*INDEX('队伍面板'!$B$72:$E$72,1,C105)))</x:f>
        <x:v>105</x:v>
      </x:c>
      <x:c r="L105" s="31" t="n">
        <x:f>IF(C105=5,0,IF(K105&gt;=INDEX('队伍面板'!$B$20:$E$20,1,C105),1,0))</x:f>
        <x:v>0</x:v>
      </x:c>
      <x:c r="M105" s="31" t="n">
        <x:f>IF(C105=5,0,IF(L105=1,INDEX('动作配置'!$N$5:$N$28,INDEX('循环设置'!$F$5:$F$8,C105))*INDEX('队伍面板'!$B$72:$E$72,1,C105),K105))</x:f>
        <x:v>105</x:v>
      </x:c>
      <x:c r="N105" s="31" t="n">
        <x:f>O104</x:f>
        <x:v>0</x:v>
      </x:c>
      <x:c r="O105" s="31" t="n">
        <x:f>IF(Z105&lt;&gt;"执行",N105,IF(C105=5,IF(N105=0,'循环设置'!$B$15,N105),MAX(0,N105-INDEX('动作配置'!$AB$5:$AB$28,E105)-L105*INDEX('动作配置'!$AB$5:$AB$28,INDEX('循环设置'!$F$5:$F$8,C105)))))</x:f>
        <x:v>0</x:v>
      </x:c>
      <x:c r="P105" s="31" t="n">
        <x:f>IF(AND(C105&lt;5,N105&gt;0,O105=0,Z105="执行"),1,0)</x:f>
        <x:v>0</x:v>
      </x:c>
      <x:c r="Q105" s="31" t="n">
        <x:f>X104</x:f>
        <x:v>889219.3978758336</x:v>
      </x:c>
      <x:c r="R105" s="31" t="n">
        <x:f>IF(OR(Z105&lt;&gt;"执行",C105=5),0,IF(OR(INDEX('动作配置'!$G$5:$G$28,E105)="治疗",INDEX('动作配置'!$G$5:$G$28,E105)="护盾",INDEX('动作配置'!$G$5:$G$28,E105)="无伤害"),0,INDEX('动作配置'!$X$5:$X$28,E105)*IF(OR(INDEX('动作配置'!$G$5:$G$28,E105)="真实伤害",N105=0),1,0.9)))</x:f>
        <x:v>0</x:v>
      </x:c>
      <x:c r="S105" s="31" t="n">
        <x:f>IF(OR(Z105&lt;&gt;"执行",C105=5,L105=0),0,IF(OR(INDEX('动作配置'!$G$5:$G$28,INDEX('循环设置'!$F$5:$F$8,C105))="治疗",INDEX('动作配置'!$G$5:$G$28,INDEX('循环设置'!$F$5:$F$8,C105))="护盾",INDEX('动作配置'!$G$5:$G$28,INDEX('循环设置'!$F$5:$F$8,C105))="无伤害"),0,INDEX('动作配置'!$X$5:$X$28,INDEX('循环设置'!$F$5:$F$8,C105))*IF(OR(INDEX('动作配置'!$G$5:$G$28,INDEX('循环设置'!$F$5:$F$8,C105))="真实伤害",N105=0),1,0.9)))</x:f>
        <x:v>0</x:v>
      </x:c>
      <x:c r="T105" s="31" t="n">
        <x:f>IF(P105=1,INDEX($AO$5:$AR$5,1,C105),0)</x:f>
        <x:v>0</x:v>
      </x:c>
      <x:c r="U105" s="31" t="n">
        <x:f>IF(OR(Z105&lt;&gt;"执行",C105=5,N105&gt;0),0,INDEX('队伍面板'!$B$77:$E$77,1,C105)/10*(INDEX('动作配置'!$AB$5:$AB$28,E105)+L105*INDEX('动作配置'!$AB$5:$AB$28,INDEX('循环设置'!$F$5:$F$8,C105)))*(1+INDEX('队伍面板'!$B$69:$E$69,1,C105))*INDEX('队伍面板'!$B$54:$E$54,1,C105)*(1+INDEX('队伍面板'!$B$52:$E$52,1,C105))*(1+INDEX('队伍面板'!$B$53:$E$53,1,C105))*(INDEX('队伍面板'!$B$8:$E$8,1,C105)+20)/((INDEX('队伍面板'!$B$8:$E$8,1,C105)+20)+('循环设置'!$B$12+20)*MAX(0,1-INDEX('队伍面板'!$B$48:$E$48,1,C105)-INDEX('队伍面板'!$B$49:$E$49,1,C105)))*(1-MIN(0.9,MAX(-1,'循环设置'!$B$13-INDEX('队伍面板'!$B$50:$E$50,1,C105))))*(1+INDEX('队伍面板'!$B$51:$E$51,1,C105))*(1+INDEX('队伍面板'!$B$58:$E$58,1,C105))*(1-'循环设置'!$B$36))</x:f>
        <x:v>0</x:v>
      </x:c>
      <x:c r="V105" s="31" t="n">
        <x:f>IF(OR(Z105&lt;&gt;"执行",C105=5),0,(R105+S105+T105+U105)*INDEX('队伍面板'!$B$59:$E$59,1,C105))</x:f>
        <x:v>0</x:v>
      </x:c>
      <x:c r="W105" s="31" t="n">
        <x:f>SUM(R105:V105)</x:f>
        <x:v>0</x:v>
      </x:c>
      <x:c r="X105" s="31" t="n">
        <x:f>MAX(0,Q105-W105)</x:f>
        <x:v>889219.3978758336</x:v>
      </x:c>
      <x:c r="Y105" s="31" t="n">
        <x:f>Y104+W105</x:f>
        <x:v>110780.60212416647</x:v>
      </x:c>
      <x:c r="Z105" s="23" t="str">
        <x:f>IF(B105&gt;'循环设置'!$B$18,"超出窗口",IF(Q105&lt;=0,"敌人已击败","执行"))</x:f>
        <x:v>超出窗口</x:v>
      </x:c>
      <x:c r="AA105" s="23" t="n">
        <x:f>AA104+IF($C104=1,10000/'队伍面板'!B66,0)</x:f>
        <x:v>1448.9953632148374</x:v>
      </x:c>
      <x:c r="AB105" s="23" t="n">
        <x:f>AB104+IF($C104=2,10000/'队伍面板'!C66,0)</x:f>
        <x:v>1409.425210773134</x:v>
      </x:c>
      <x:c r="AC105" s="23" t="n">
        <x:f>AC104+IF($C104=3,10000/'队伍面板'!D66,0)</x:f>
        <x:v>1425.1016159413105</x:v>
      </x:c>
      <x:c r="AD105" s="23" t="n">
        <x:f>AD104+IF($C104=4,10000/'队伍面板'!E66,0)</x:f>
        <x:v>1399.9185501934435</x:v>
      </x:c>
      <x:c r="AE105" s="23" t="n">
        <x:f>AE104+IF($C104=5,10000/'循环设置'!$B$17,0)</x:f>
        <x:v>1400</x:v>
      </x:c>
      <x:c r="AF105" s="23" t="n">
        <x:f>IF(C104=1,M104,AF104)</x:f>
        <x:v>55</x:v>
      </x:c>
      <x:c r="AG105" s="23" t="n">
        <x:f>IF(C104=2,M104,AG104)</x:f>
        <x:v>45</x:v>
      </x:c>
      <x:c r="AH105" s="23" t="n">
        <x:f>IF(C104=3,M104,AH104)</x:f>
        <x:v>75</x:v>
      </x:c>
      <x:c r="AI105" s="23" t="n">
        <x:f>IF(C104=4,M104,AI104)</x:f>
        <x:v>75</x:v>
      </x:c>
      <x:c r="AJ105" s="23" t="n">
        <x:f>AJ104+IF(C104=1,1,0)</x:f>
        <x:v>23</x:v>
      </x:c>
      <x:c r="AK105" s="23" t="n">
        <x:f>AK104+IF(C104=2,1,0)</x:f>
        <x:v>21</x:v>
      </x:c>
      <x:c r="AL105" s="23" t="n">
        <x:f>AL104+IF(C104=3,1,0)</x:f>
        <x:v>22</x:v>
      </x:c>
      <x:c r="AM105" s="23" t="n">
        <x:f>AM104+IF(C104=4,1,0)</x:f>
        <x:v>21</x:v>
      </x:c>
      <x:c r="AN105" s="23" t="n">
        <x:f>AN104+IF(C104=5,1,0)</x:f>
        <x:v>13</x:v>
      </x:c>
      <x:c r="AO105" s="23"/>
      <x:c r="AP105" s="23"/>
      <x:c r="AQ105" s="23"/>
      <x:c r="AR105" s="23"/>
    </x:row>
    <x:row r="106">
      <x:c r="A106" s="23" t="n">
        <x:v>102</x:v>
      </x:c>
      <x:c r="B106" s="33" t="n">
        <x:f>MIN(AA106:AE106)</x:f>
        <x:v>1400</x:v>
      </x:c>
      <x:c r="C106" s="23" t="n">
        <x:f>MATCH(B106,AA106:AE106,0)</x:f>
        <x:v>5</x:v>
      </x:c>
      <x:c r="D106" s="23" t="str">
        <x:f>IF(C106=5,"敌人",INDEX('队伍面板'!$B$7:$E$7,1,C106))</x:f>
        <x:v>敌人</x:v>
      </x:c>
      <x:c r="E106" s="23" t="n">
        <x:f>IF(C106=5,0,IF(H106+INDEX('动作配置'!$O$5:$O$28,INDEX('循环设置'!$B$5:$D$8,C106,F106))&lt;0,INDEX('循环设置'!$E$5:$E$8,C106),INDEX('循环设置'!$B$5:$D$8,C106,F106)))</x:f>
        <x:v>0</x:v>
      </x:c>
      <x:c r="F106" s="23" t="n">
        <x:f>IF(C106=5,0,MOD(INDEX(AJ106:AM106,1,C106),3)+1)</x:f>
        <x:v>0</x:v>
      </x:c>
      <x:c r="G106" s="23" t="str">
        <x:f>IF(C106=5,"敌方回合",INDEX('动作配置'!$D$5:$D$28,E106))</x:f>
        <x:v>敌方回合</x:v>
      </x:c>
      <x:c r="H106" s="23" t="n">
        <x:f>I105</x:f>
        <x:v>5</x:v>
      </x:c>
      <x:c r="I106" s="23" t="n">
        <x:f>IF(Z106&lt;&gt;"执行",H106,MIN('循环设置'!$B$20,H106+IF(C106=5,0,INDEX('动作配置'!$O$5:$O$28,E106)+L106*INDEX('动作配置'!$O$5:$O$28,INDEX('循环设置'!$F$5:$F$8,C106)))))</x:f>
        <x:v>5</x:v>
      </x:c>
      <x:c r="J106" s="31" t="n">
        <x:f>IF(C106=5,0,INDEX(AF106:AI106,1,C106))</x:f>
        <x:v>0</x:v>
      </x:c>
      <x:c r="K106" s="31" t="n">
        <x:f>IF(C106=5,0,MIN(INDEX('队伍面板'!$B$20:$E$20,1,C106),J106+INDEX('动作配置'!$N$5:$N$28,E106)*INDEX('队伍面板'!$B$72:$E$72,1,C106)))</x:f>
        <x:v>0</x:v>
      </x:c>
      <x:c r="L106" s="31" t="n">
        <x:f>IF(C106=5,0,IF(K106&gt;=INDEX('队伍面板'!$B$20:$E$20,1,C106),1,0))</x:f>
        <x:v>0</x:v>
      </x:c>
      <x:c r="M106" s="31" t="n">
        <x:f>IF(C106=5,0,IF(L106=1,INDEX('动作配置'!$N$5:$N$28,INDEX('循环设置'!$F$5:$F$8,C106))*INDEX('队伍面板'!$B$72:$E$72,1,C106),K106))</x:f>
        <x:v>0</x:v>
      </x:c>
      <x:c r="N106" s="31" t="n">
        <x:f>O105</x:f>
        <x:v>0</x:v>
      </x:c>
      <x:c r="O106" s="31" t="n">
        <x:f>IF(Z106&lt;&gt;"执行",N106,IF(C106=5,IF(N106=0,'循环设置'!$B$15,N106),MAX(0,N106-INDEX('动作配置'!$AB$5:$AB$28,E106)-L106*INDEX('动作配置'!$AB$5:$AB$28,INDEX('循环设置'!$F$5:$F$8,C106)))))</x:f>
        <x:v>0</x:v>
      </x:c>
      <x:c r="P106" s="31" t="n">
        <x:f>IF(AND(C106&lt;5,N106&gt;0,O106=0,Z106="执行"),1,0)</x:f>
        <x:v>0</x:v>
      </x:c>
      <x:c r="Q106" s="31" t="n">
        <x:f>X105</x:f>
        <x:v>889219.3978758336</x:v>
      </x:c>
      <x:c r="R106" s="31" t="n">
        <x:f>IF(OR(Z106&lt;&gt;"执行",C106=5),0,IF(OR(INDEX('动作配置'!$G$5:$G$28,E106)="治疗",INDEX('动作配置'!$G$5:$G$28,E106)="护盾",INDEX('动作配置'!$G$5:$G$28,E106)="无伤害"),0,INDEX('动作配置'!$X$5:$X$28,E106)*IF(OR(INDEX('动作配置'!$G$5:$G$28,E106)="真实伤害",N106=0),1,0.9)))</x:f>
        <x:v>0</x:v>
      </x:c>
      <x:c r="S106" s="31" t="n">
        <x:f>IF(OR(Z106&lt;&gt;"执行",C106=5,L106=0),0,IF(OR(INDEX('动作配置'!$G$5:$G$28,INDEX('循环设置'!$F$5:$F$8,C106))="治疗",INDEX('动作配置'!$G$5:$G$28,INDEX('循环设置'!$F$5:$F$8,C106))="护盾",INDEX('动作配置'!$G$5:$G$28,INDEX('循环设置'!$F$5:$F$8,C106))="无伤害"),0,INDEX('动作配置'!$X$5:$X$28,INDEX('循环设置'!$F$5:$F$8,C106))*IF(OR(INDEX('动作配置'!$G$5:$G$28,INDEX('循环设置'!$F$5:$F$8,C106))="真实伤害",N106=0),1,0.9)))</x:f>
        <x:v>0</x:v>
      </x:c>
      <x:c r="T106" s="31" t="n">
        <x:f>IF(P106=1,INDEX($AO$5:$AR$5,1,C106),0)</x:f>
        <x:v>0</x:v>
      </x:c>
      <x:c r="U106" s="31" t="n">
        <x:f>IF(OR(Z106&lt;&gt;"执行",C106=5,N106&gt;0),0,INDEX('队伍面板'!$B$77:$E$77,1,C106)/10*(INDEX('动作配置'!$AB$5:$AB$28,E106)+L106*INDEX('动作配置'!$AB$5:$AB$28,INDEX('循环设置'!$F$5:$F$8,C106)))*(1+INDEX('队伍面板'!$B$69:$E$69,1,C106))*INDEX('队伍面板'!$B$54:$E$54,1,C106)*(1+INDEX('队伍面板'!$B$52:$E$52,1,C106))*(1+INDEX('队伍面板'!$B$53:$E$53,1,C106))*(INDEX('队伍面板'!$B$8:$E$8,1,C106)+20)/((INDEX('队伍面板'!$B$8:$E$8,1,C106)+20)+('循环设置'!$B$12+20)*MAX(0,1-INDEX('队伍面板'!$B$48:$E$48,1,C106)-INDEX('队伍面板'!$B$49:$E$49,1,C106)))*(1-MIN(0.9,MAX(-1,'循环设置'!$B$13-INDEX('队伍面板'!$B$50:$E$50,1,C106))))*(1+INDEX('队伍面板'!$B$51:$E$51,1,C106))*(1+INDEX('队伍面板'!$B$58:$E$58,1,C106))*(1-'循环设置'!$B$36))</x:f>
        <x:v>0</x:v>
      </x:c>
      <x:c r="V106" s="31" t="n">
        <x:f>IF(OR(Z106&lt;&gt;"执行",C106=5),0,(R106+S106+T106+U106)*INDEX('队伍面板'!$B$59:$E$59,1,C106))</x:f>
        <x:v>0</x:v>
      </x:c>
      <x:c r="W106" s="31" t="n">
        <x:f>SUM(R106:V106)</x:f>
        <x:v>0</x:v>
      </x:c>
      <x:c r="X106" s="31" t="n">
        <x:f>MAX(0,Q106-W106)</x:f>
        <x:v>889219.3978758336</x:v>
      </x:c>
      <x:c r="Y106" s="31" t="n">
        <x:f>Y105+W106</x:f>
        <x:v>110780.60212416647</x:v>
      </x:c>
      <x:c r="Z106" s="23" t="str">
        <x:f>IF(B106&gt;'循环设置'!$B$18,"超出窗口",IF(Q106&lt;=0,"敌人已击败","执行"))</x:f>
        <x:v>超出窗口</x:v>
      </x:c>
      <x:c r="AA106" s="23" t="n">
        <x:f>AA105+IF($C105=1,10000/'队伍面板'!B66,0)</x:f>
        <x:v>1448.9953632148374</x:v>
      </x:c>
      <x:c r="AB106" s="23" t="n">
        <x:f>AB105+IF($C105=2,10000/'队伍面板'!C66,0)</x:f>
        <x:v>1409.425210773134</x:v>
      </x:c>
      <x:c r="AC106" s="23" t="n">
        <x:f>AC105+IF($C105=3,10000/'队伍面板'!D66,0)</x:f>
        <x:v>1425.1016159413105</x:v>
      </x:c>
      <x:c r="AD106" s="23" t="n">
        <x:f>AD105+IF($C105=4,10000/'队伍面板'!E66,0)</x:f>
        <x:v>1463.5512115658728</x:v>
      </x:c>
      <x:c r="AE106" s="23" t="n">
        <x:f>AE105+IF($C105=5,10000/'循环设置'!$B$17,0)</x:f>
        <x:v>1400</x:v>
      </x:c>
      <x:c r="AF106" s="23" t="n">
        <x:f>IF(C105=1,M105,AF105)</x:f>
        <x:v>55</x:v>
      </x:c>
      <x:c r="AG106" s="23" t="n">
        <x:f>IF(C105=2,M105,AG105)</x:f>
        <x:v>45</x:v>
      </x:c>
      <x:c r="AH106" s="23" t="n">
        <x:f>IF(C105=3,M105,AH105)</x:f>
        <x:v>75</x:v>
      </x:c>
      <x:c r="AI106" s="23" t="n">
        <x:f>IF(C105=4,M105,AI105)</x:f>
        <x:v>105</x:v>
      </x:c>
      <x:c r="AJ106" s="23" t="n">
        <x:f>AJ105+IF(C105=1,1,0)</x:f>
        <x:v>23</x:v>
      </x:c>
      <x:c r="AK106" s="23" t="n">
        <x:f>AK105+IF(C105=2,1,0)</x:f>
        <x:v>21</x:v>
      </x:c>
      <x:c r="AL106" s="23" t="n">
        <x:f>AL105+IF(C105=3,1,0)</x:f>
        <x:v>22</x:v>
      </x:c>
      <x:c r="AM106" s="23" t="n">
        <x:f>AM105+IF(C105=4,1,0)</x:f>
        <x:v>22</x:v>
      </x:c>
      <x:c r="AN106" s="23" t="n">
        <x:f>AN105+IF(C105=5,1,0)</x:f>
        <x:v>13</x:v>
      </x:c>
      <x:c r="AO106" s="23"/>
      <x:c r="AP106" s="23"/>
      <x:c r="AQ106" s="23"/>
      <x:c r="AR106" s="23"/>
    </x:row>
    <x:row r="107">
      <x:c r="A107" s="23" t="n">
        <x:v>103</x:v>
      </x:c>
      <x:c r="B107" s="33" t="n">
        <x:f>MIN(AA107:AE107)</x:f>
        <x:v>1409.425210773134</x:v>
      </x:c>
      <x:c r="C107" s="23" t="n">
        <x:f>MATCH(B107,AA107:AE107,0)</x:f>
        <x:v>2</x:v>
      </x:c>
      <x:c r="D107" s="23" t="str">
        <x:f>IF(C107=5,"敌人",INDEX('队伍面板'!$B$7:$E$7,1,C107))</x:f>
        <x:v>三月七（存护）</x:v>
      </x:c>
      <x:c r="E107" s="23" t="n">
        <x:f>IF(C107=5,0,IF(H107+INDEX('动作配置'!$O$5:$O$28,INDEX('循环设置'!$B$5:$D$8,C107,F107))&lt;0,INDEX('循环设置'!$E$5:$E$8,C107),INDEX('循环设置'!$B$5:$D$8,C107,F107)))</x:f>
        <x:v>8</x:v>
      </x:c>
      <x:c r="F107" s="23" t="n">
        <x:f>IF(C107=5,0,MOD(INDEX(AJ107:AM107,1,C107),3)+1)</x:f>
        <x:v>1</x:v>
      </x:c>
      <x:c r="G107" s="23" t="n">
        <x:f>IF(C107=5,"敌方回合",INDEX('动作配置'!$D$5:$D$28,E107))</x:f>
        <x:v>100102</x:v>
      </x:c>
      <x:c r="H107" s="23" t="n">
        <x:f>I106</x:f>
        <x:v>5</x:v>
      </x:c>
      <x:c r="I107" s="23" t="n">
        <x:f>IF(Z107&lt;&gt;"执行",H107,MIN('循环设置'!$B$20,H107+IF(C107=5,0,INDEX('动作配置'!$O$5:$O$28,E107)+L107*INDEX('动作配置'!$O$5:$O$28,INDEX('循环设置'!$F$5:$F$8,C107)))))</x:f>
        <x:v>5</x:v>
      </x:c>
      <x:c r="J107" s="31" t="n">
        <x:f>IF(C107=5,0,INDEX(AF107:AI107,1,C107))</x:f>
        <x:v>45</x:v>
      </x:c>
      <x:c r="K107" s="31" t="n">
        <x:f>IF(C107=5,0,MIN(INDEX('队伍面板'!$B$20:$E$20,1,C107),J107+INDEX('动作配置'!$N$5:$N$28,E107)*INDEX('队伍面板'!$B$72:$E$72,1,C107)))</x:f>
        <x:v>75</x:v>
      </x:c>
      <x:c r="L107" s="31" t="n">
        <x:f>IF(C107=5,0,IF(K107&gt;=INDEX('队伍面板'!$B$20:$E$20,1,C107),1,0))</x:f>
        <x:v>0</x:v>
      </x:c>
      <x:c r="M107" s="31" t="n">
        <x:f>IF(C107=5,0,IF(L107=1,INDEX('动作配置'!$N$5:$N$28,INDEX('循环设置'!$F$5:$F$8,C107))*INDEX('队伍面板'!$B$72:$E$72,1,C107),K107))</x:f>
        <x:v>75</x:v>
      </x:c>
      <x:c r="N107" s="31" t="n">
        <x:f>O106</x:f>
        <x:v>0</x:v>
      </x:c>
      <x:c r="O107" s="31" t="n">
        <x:f>IF(Z107&lt;&gt;"执行",N107,IF(C107=5,IF(N107=0,'循环设置'!$B$15,N107),MAX(0,N107-INDEX('动作配置'!$AB$5:$AB$28,E107)-L107*INDEX('动作配置'!$AB$5:$AB$28,INDEX('循环设置'!$F$5:$F$8,C107)))))</x:f>
        <x:v>0</x:v>
      </x:c>
      <x:c r="P107" s="31" t="n">
        <x:f>IF(AND(C107&lt;5,N107&gt;0,O107=0,Z107="执行"),1,0)</x:f>
        <x:v>0</x:v>
      </x:c>
      <x:c r="Q107" s="31" t="n">
        <x:f>X106</x:f>
        <x:v>889219.3978758336</x:v>
      </x:c>
      <x:c r="R107" s="31" t="n">
        <x:f>IF(OR(Z107&lt;&gt;"执行",C107=5),0,IF(OR(INDEX('动作配置'!$G$5:$G$28,E107)="治疗",INDEX('动作配置'!$G$5:$G$28,E107)="护盾",INDEX('动作配置'!$G$5:$G$28,E107)="无伤害"),0,INDEX('动作配置'!$X$5:$X$28,E107)*IF(OR(INDEX('动作配置'!$G$5:$G$28,E107)="真实伤害",N107=0),1,0.9)))</x:f>
        <x:v>0</x:v>
      </x:c>
      <x:c r="S107" s="31" t="n">
        <x:f>IF(OR(Z107&lt;&gt;"执行",C107=5,L107=0),0,IF(OR(INDEX('动作配置'!$G$5:$G$28,INDEX('循环设置'!$F$5:$F$8,C107))="治疗",INDEX('动作配置'!$G$5:$G$28,INDEX('循环设置'!$F$5:$F$8,C107))="护盾",INDEX('动作配置'!$G$5:$G$28,INDEX('循环设置'!$F$5:$F$8,C107))="无伤害"),0,INDEX('动作配置'!$X$5:$X$28,INDEX('循环设置'!$F$5:$F$8,C107))*IF(OR(INDEX('动作配置'!$G$5:$G$28,INDEX('循环设置'!$F$5:$F$8,C107))="真实伤害",N107=0),1,0.9)))</x:f>
        <x:v>0</x:v>
      </x:c>
      <x:c r="T107" s="31" t="n">
        <x:f>IF(P107=1,INDEX($AO$5:$AR$5,1,C107),0)</x:f>
        <x:v>0</x:v>
      </x:c>
      <x:c r="U107" s="31" t="n">
        <x:f>IF(OR(Z107&lt;&gt;"执行",C107=5,N107&gt;0),0,INDEX('队伍面板'!$B$77:$E$77,1,C107)/10*(INDEX('动作配置'!$AB$5:$AB$28,E107)+L107*INDEX('动作配置'!$AB$5:$AB$28,INDEX('循环设置'!$F$5:$F$8,C107)))*(1+INDEX('队伍面板'!$B$69:$E$69,1,C107))*INDEX('队伍面板'!$B$54:$E$54,1,C107)*(1+INDEX('队伍面板'!$B$52:$E$52,1,C107))*(1+INDEX('队伍面板'!$B$53:$E$53,1,C107))*(INDEX('队伍面板'!$B$8:$E$8,1,C107)+20)/((INDEX('队伍面板'!$B$8:$E$8,1,C107)+20)+('循环设置'!$B$12+20)*MAX(0,1-INDEX('队伍面板'!$B$48:$E$48,1,C107)-INDEX('队伍面板'!$B$49:$E$49,1,C107)))*(1-MIN(0.9,MAX(-1,'循环设置'!$B$13-INDEX('队伍面板'!$B$50:$E$50,1,C107))))*(1+INDEX('队伍面板'!$B$51:$E$51,1,C107))*(1+INDEX('队伍面板'!$B$58:$E$58,1,C107))*(1-'循环设置'!$B$36))</x:f>
        <x:v>0</x:v>
      </x:c>
      <x:c r="V107" s="31" t="n">
        <x:f>IF(OR(Z107&lt;&gt;"执行",C107=5),0,(R107+S107+T107+U107)*INDEX('队伍面板'!$B$59:$E$59,1,C107))</x:f>
        <x:v>0</x:v>
      </x:c>
      <x:c r="W107" s="31" t="n">
        <x:f>SUM(R107:V107)</x:f>
        <x:v>0</x:v>
      </x:c>
      <x:c r="X107" s="31" t="n">
        <x:f>MAX(0,Q107-W107)</x:f>
        <x:v>889219.3978758336</x:v>
      </x:c>
      <x:c r="Y107" s="31" t="n">
        <x:f>Y106+W107</x:f>
        <x:v>110780.60212416647</x:v>
      </x:c>
      <x:c r="Z107" s="23" t="str">
        <x:f>IF(B107&gt;'循环设置'!$B$18,"超出窗口",IF(Q107&lt;=0,"敌人已击败","执行"))</x:f>
        <x:v>超出窗口</x:v>
      </x:c>
      <x:c r="AA107" s="23" t="n">
        <x:f>AA106+IF($C106=1,10000/'队伍面板'!B66,0)</x:f>
        <x:v>1448.9953632148374</x:v>
      </x:c>
      <x:c r="AB107" s="23" t="n">
        <x:f>AB106+IF($C106=2,10000/'队伍面板'!C66,0)</x:f>
        <x:v>1409.425210773134</x:v>
      </x:c>
      <x:c r="AC107" s="23" t="n">
        <x:f>AC106+IF($C106=3,10000/'队伍面板'!D66,0)</x:f>
        <x:v>1425.1016159413105</x:v>
      </x:c>
      <x:c r="AD107" s="23" t="n">
        <x:f>AD106+IF($C106=4,10000/'队伍面板'!E66,0)</x:f>
        <x:v>1463.5512115658728</x:v>
      </x:c>
      <x:c r="AE107" s="23" t="n">
        <x:f>AE106+IF($C106=5,10000/'循环设置'!$B$17,0)</x:f>
        <x:v>1500</x:v>
      </x:c>
      <x:c r="AF107" s="23" t="n">
        <x:f>IF(C106=1,M106,AF106)</x:f>
        <x:v>55</x:v>
      </x:c>
      <x:c r="AG107" s="23" t="n">
        <x:f>IF(C106=2,M106,AG106)</x:f>
        <x:v>45</x:v>
      </x:c>
      <x:c r="AH107" s="23" t="n">
        <x:f>IF(C106=3,M106,AH106)</x:f>
        <x:v>75</x:v>
      </x:c>
      <x:c r="AI107" s="23" t="n">
        <x:f>IF(C106=4,M106,AI106)</x:f>
        <x:v>105</x:v>
      </x:c>
      <x:c r="AJ107" s="23" t="n">
        <x:f>AJ106+IF(C106=1,1,0)</x:f>
        <x:v>23</x:v>
      </x:c>
      <x:c r="AK107" s="23" t="n">
        <x:f>AK106+IF(C106=2,1,0)</x:f>
        <x:v>21</x:v>
      </x:c>
      <x:c r="AL107" s="23" t="n">
        <x:f>AL106+IF(C106=3,1,0)</x:f>
        <x:v>22</x:v>
      </x:c>
      <x:c r="AM107" s="23" t="n">
        <x:f>AM106+IF(C106=4,1,0)</x:f>
        <x:v>22</x:v>
      </x:c>
      <x:c r="AN107" s="23" t="n">
        <x:f>AN106+IF(C106=5,1,0)</x:f>
        <x:v>14</x:v>
      </x:c>
      <x:c r="AO107" s="23"/>
      <x:c r="AP107" s="23"/>
      <x:c r="AQ107" s="23"/>
      <x:c r="AR107" s="23"/>
    </x:row>
    <x:row r="108">
      <x:c r="A108" s="23" t="n">
        <x:v>104</x:v>
      </x:c>
      <x:c r="B108" s="33" t="n">
        <x:f>MIN(AA108:AE108)</x:f>
        <x:v>1425.1016159413105</x:v>
      </x:c>
      <x:c r="C108" s="23" t="n">
        <x:f>MATCH(B108,AA108:AE108,0)</x:f>
        <x:v>3</x:v>
      </x:c>
      <x:c r="D108" s="23" t="str">
        <x:f>IF(C108=5,"敌人",INDEX('队伍面板'!$B$7:$E$7,1,C108))</x:f>
        <x:v>艾丝妲</x:v>
      </x:c>
      <x:c r="E108" s="23" t="n">
        <x:f>IF(C108=5,0,IF(H108+INDEX('动作配置'!$O$5:$O$28,INDEX('循环设置'!$B$5:$D$8,C108,F108))&lt;0,INDEX('循环设置'!$E$5:$E$8,C108),INDEX('循环设置'!$B$5:$D$8,C108,F108)))</x:f>
        <x:v>13</x:v>
      </x:c>
      <x:c r="F108" s="23" t="n">
        <x:f>IF(C108=5,0,MOD(INDEX(AJ108:AM108,1,C108),3)+1)</x:f>
        <x:v>2</x:v>
      </x:c>
      <x:c r="G108" s="23" t="n">
        <x:f>IF(C108=5,"敌方回合",INDEX('动作配置'!$D$5:$D$28,E108))</x:f>
        <x:v>100901</x:v>
      </x:c>
      <x:c r="H108" s="23" t="n">
        <x:f>I107</x:f>
        <x:v>5</x:v>
      </x:c>
      <x:c r="I108" s="23" t="n">
        <x:f>IF(Z108&lt;&gt;"执行",H108,MIN('循环设置'!$B$20,H108+IF(C108=5,0,INDEX('动作配置'!$O$5:$O$28,E108)+L108*INDEX('动作配置'!$O$5:$O$28,INDEX('循环设置'!$F$5:$F$8,C108)))))</x:f>
        <x:v>5</x:v>
      </x:c>
      <x:c r="J108" s="31" t="n">
        <x:f>IF(C108=5,0,INDEX(AF108:AI108,1,C108))</x:f>
        <x:v>75</x:v>
      </x:c>
      <x:c r="K108" s="31" t="n">
        <x:f>IF(C108=5,0,MIN(INDEX('队伍面板'!$B$20:$E$20,1,C108),J108+INDEX('动作配置'!$N$5:$N$28,E108)*INDEX('队伍面板'!$B$72:$E$72,1,C108)))</x:f>
        <x:v>95</x:v>
      </x:c>
      <x:c r="L108" s="31" t="n">
        <x:f>IF(C108=5,0,IF(K108&gt;=INDEX('队伍面板'!$B$20:$E$20,1,C108),1,0))</x:f>
        <x:v>0</x:v>
      </x:c>
      <x:c r="M108" s="31" t="n">
        <x:f>IF(C108=5,0,IF(L108=1,INDEX('动作配置'!$N$5:$N$28,INDEX('循环设置'!$F$5:$F$8,C108))*INDEX('队伍面板'!$B$72:$E$72,1,C108),K108))</x:f>
        <x:v>95</x:v>
      </x:c>
      <x:c r="N108" s="31" t="n">
        <x:f>O107</x:f>
        <x:v>0</x:v>
      </x:c>
      <x:c r="O108" s="31" t="n">
        <x:f>IF(Z108&lt;&gt;"执行",N108,IF(C108=5,IF(N108=0,'循环设置'!$B$15,N108),MAX(0,N108-INDEX('动作配置'!$AB$5:$AB$28,E108)-L108*INDEX('动作配置'!$AB$5:$AB$28,INDEX('循环设置'!$F$5:$F$8,C108)))))</x:f>
        <x:v>0</x:v>
      </x:c>
      <x:c r="P108" s="31" t="n">
        <x:f>IF(AND(C108&lt;5,N108&gt;0,O108=0,Z108="执行"),1,0)</x:f>
        <x:v>0</x:v>
      </x:c>
      <x:c r="Q108" s="31" t="n">
        <x:f>X107</x:f>
        <x:v>889219.3978758336</x:v>
      </x:c>
      <x:c r="R108" s="31" t="n">
        <x:f>IF(OR(Z108&lt;&gt;"执行",C108=5),0,IF(OR(INDEX('动作配置'!$G$5:$G$28,E108)="治疗",INDEX('动作配置'!$G$5:$G$28,E108)="护盾",INDEX('动作配置'!$G$5:$G$28,E108)="无伤害"),0,INDEX('动作配置'!$X$5:$X$28,E108)*IF(OR(INDEX('动作配置'!$G$5:$G$28,E108)="真实伤害",N108=0),1,0.9)))</x:f>
        <x:v>0</x:v>
      </x:c>
      <x:c r="S108" s="31" t="n">
        <x:f>IF(OR(Z108&lt;&gt;"执行",C108=5,L108=0),0,IF(OR(INDEX('动作配置'!$G$5:$G$28,INDEX('循环设置'!$F$5:$F$8,C108))="治疗",INDEX('动作配置'!$G$5:$G$28,INDEX('循环设置'!$F$5:$F$8,C108))="护盾",INDEX('动作配置'!$G$5:$G$28,INDEX('循环设置'!$F$5:$F$8,C108))="无伤害"),0,INDEX('动作配置'!$X$5:$X$28,INDEX('循环设置'!$F$5:$F$8,C108))*IF(OR(INDEX('动作配置'!$G$5:$G$28,INDEX('循环设置'!$F$5:$F$8,C108))="真实伤害",N108=0),1,0.9)))</x:f>
        <x:v>0</x:v>
      </x:c>
      <x:c r="T108" s="31" t="n">
        <x:f>IF(P108=1,INDEX($AO$5:$AR$5,1,C108),0)</x:f>
        <x:v>0</x:v>
      </x:c>
      <x:c r="U108" s="31" t="n">
        <x:f>IF(OR(Z108&lt;&gt;"执行",C108=5,N108&gt;0),0,INDEX('队伍面板'!$B$77:$E$77,1,C108)/10*(INDEX('动作配置'!$AB$5:$AB$28,E108)+L108*INDEX('动作配置'!$AB$5:$AB$28,INDEX('循环设置'!$F$5:$F$8,C108)))*(1+INDEX('队伍面板'!$B$69:$E$69,1,C108))*INDEX('队伍面板'!$B$54:$E$54,1,C108)*(1+INDEX('队伍面板'!$B$52:$E$52,1,C108))*(1+INDEX('队伍面板'!$B$53:$E$53,1,C108))*(INDEX('队伍面板'!$B$8:$E$8,1,C108)+20)/((INDEX('队伍面板'!$B$8:$E$8,1,C108)+20)+('循环设置'!$B$12+20)*MAX(0,1-INDEX('队伍面板'!$B$48:$E$48,1,C108)-INDEX('队伍面板'!$B$49:$E$49,1,C108)))*(1-MIN(0.9,MAX(-1,'循环设置'!$B$13-INDEX('队伍面板'!$B$50:$E$50,1,C108))))*(1+INDEX('队伍面板'!$B$51:$E$51,1,C108))*(1+INDEX('队伍面板'!$B$58:$E$58,1,C108))*(1-'循环设置'!$B$36))</x:f>
        <x:v>0</x:v>
      </x:c>
      <x:c r="V108" s="31" t="n">
        <x:f>IF(OR(Z108&lt;&gt;"执行",C108=5),0,(R108+S108+T108+U108)*INDEX('队伍面板'!$B$59:$E$59,1,C108))</x:f>
        <x:v>0</x:v>
      </x:c>
      <x:c r="W108" s="31" t="n">
        <x:f>SUM(R108:V108)</x:f>
        <x:v>0</x:v>
      </x:c>
      <x:c r="X108" s="31" t="n">
        <x:f>MAX(0,Q108-W108)</x:f>
        <x:v>889219.3978758336</x:v>
      </x:c>
      <x:c r="Y108" s="31" t="n">
        <x:f>Y107+W108</x:f>
        <x:v>110780.60212416647</x:v>
      </x:c>
      <x:c r="Z108" s="23" t="str">
        <x:f>IF(B108&gt;'循环设置'!$B$18,"超出窗口",IF(Q108&lt;=0,"敌人已击败","执行"))</x:f>
        <x:v>超出窗口</x:v>
      </x:c>
      <x:c r="AA108" s="23" t="n">
        <x:f>AA107+IF($C107=1,10000/'队伍面板'!B66,0)</x:f>
        <x:v>1448.9953632148374</x:v>
      </x:c>
      <x:c r="AB108" s="23" t="n">
        <x:f>AB107+IF($C107=2,10000/'队伍面板'!C66,0)</x:f>
        <x:v>1473.4899930810038</x:v>
      </x:c>
      <x:c r="AC108" s="23" t="n">
        <x:f>AC107+IF($C107=3,10000/'队伍面板'!D66,0)</x:f>
        <x:v>1425.1016159413105</x:v>
      </x:c>
      <x:c r="AD108" s="23" t="n">
        <x:f>AD107+IF($C107=4,10000/'队伍面板'!E66,0)</x:f>
        <x:v>1463.5512115658728</x:v>
      </x:c>
      <x:c r="AE108" s="23" t="n">
        <x:f>AE107+IF($C107=5,10000/'循环设置'!$B$17,0)</x:f>
        <x:v>1500</x:v>
      </x:c>
      <x:c r="AF108" s="23" t="n">
        <x:f>IF(C107=1,M107,AF107)</x:f>
        <x:v>55</x:v>
      </x:c>
      <x:c r="AG108" s="23" t="n">
        <x:f>IF(C107=2,M107,AG107)</x:f>
        <x:v>75</x:v>
      </x:c>
      <x:c r="AH108" s="23" t="n">
        <x:f>IF(C107=3,M107,AH107)</x:f>
        <x:v>75</x:v>
      </x:c>
      <x:c r="AI108" s="23" t="n">
        <x:f>IF(C107=4,M107,AI107)</x:f>
        <x:v>105</x:v>
      </x:c>
      <x:c r="AJ108" s="23" t="n">
        <x:f>AJ107+IF(C107=1,1,0)</x:f>
        <x:v>23</x:v>
      </x:c>
      <x:c r="AK108" s="23" t="n">
        <x:f>AK107+IF(C107=2,1,0)</x:f>
        <x:v>22</x:v>
      </x:c>
      <x:c r="AL108" s="23" t="n">
        <x:f>AL107+IF(C107=3,1,0)</x:f>
        <x:v>22</x:v>
      </x:c>
      <x:c r="AM108" s="23" t="n">
        <x:f>AM107+IF(C107=4,1,0)</x:f>
        <x:v>22</x:v>
      </x:c>
      <x:c r="AN108" s="23" t="n">
        <x:f>AN107+IF(C107=5,1,0)</x:f>
        <x:v>14</x:v>
      </x:c>
      <x:c r="AO108" s="23"/>
      <x:c r="AP108" s="23"/>
      <x:c r="AQ108" s="23"/>
      <x:c r="AR108" s="23"/>
    </x:row>
    <x:row r="109">
      <x:c r="A109" s="23" t="n">
        <x:v>105</x:v>
      </x:c>
      <x:c r="B109" s="33" t="n">
        <x:f>MIN(AA109:AE109)</x:f>
        <x:v>1448.9953632148374</x:v>
      </x:c>
      <x:c r="C109" s="23" t="n">
        <x:f>MATCH(B109,AA109:AE109,0)</x:f>
        <x:v>1</x:v>
      </x:c>
      <x:c r="D109" s="23" t="str">
        <x:f>IF(C109=5,"敌人",INDEX('队伍面板'!$B$7:$E$7,1,C109))</x:f>
        <x:v>丹恒</x:v>
      </x:c>
      <x:c r="E109" s="23" t="n">
        <x:f>IF(C109=5,0,IF(H109+INDEX('动作配置'!$O$5:$O$28,INDEX('循环设置'!$B$5:$D$8,C109,F109))&lt;0,INDEX('循环设置'!$E$5:$E$8,C109),INDEX('循环设置'!$B$5:$D$8,C109,F109)))</x:f>
        <x:v>1</x:v>
      </x:c>
      <x:c r="F109" s="23" t="n">
        <x:f>IF(C109=5,0,MOD(INDEX(AJ109:AM109,1,C109),3)+1)</x:f>
        <x:v>3</x:v>
      </x:c>
      <x:c r="G109" s="23" t="n">
        <x:f>IF(C109=5,"敌方回合",INDEX('动作配置'!$D$5:$D$28,E109))</x:f>
        <x:v>100201</x:v>
      </x:c>
      <x:c r="H109" s="23" t="n">
        <x:f>I108</x:f>
        <x:v>5</x:v>
      </x:c>
      <x:c r="I109" s="23" t="n">
        <x:f>IF(Z109&lt;&gt;"执行",H109,MIN('循环设置'!$B$20,H109+IF(C109=5,0,INDEX('动作配置'!$O$5:$O$28,E109)+L109*INDEX('动作配置'!$O$5:$O$28,INDEX('循环设置'!$F$5:$F$8,C109)))))</x:f>
        <x:v>5</x:v>
      </x:c>
      <x:c r="J109" s="31" t="n">
        <x:f>IF(C109=5,0,INDEX(AF109:AI109,1,C109))</x:f>
        <x:v>55</x:v>
      </x:c>
      <x:c r="K109" s="31" t="n">
        <x:f>IF(C109=5,0,MIN(INDEX('队伍面板'!$B$20:$E$20,1,C109),J109+INDEX('动作配置'!$N$5:$N$28,E109)*INDEX('队伍面板'!$B$72:$E$72,1,C109)))</x:f>
        <x:v>75</x:v>
      </x:c>
      <x:c r="L109" s="31" t="n">
        <x:f>IF(C109=5,0,IF(K109&gt;=INDEX('队伍面板'!$B$20:$E$20,1,C109),1,0))</x:f>
        <x:v>0</x:v>
      </x:c>
      <x:c r="M109" s="31" t="n">
        <x:f>IF(C109=5,0,IF(L109=1,INDEX('动作配置'!$N$5:$N$28,INDEX('循环设置'!$F$5:$F$8,C109))*INDEX('队伍面板'!$B$72:$E$72,1,C109),K109))</x:f>
        <x:v>75</x:v>
      </x:c>
      <x:c r="N109" s="31" t="n">
        <x:f>O108</x:f>
        <x:v>0</x:v>
      </x:c>
      <x:c r="O109" s="31" t="n">
        <x:f>IF(Z109&lt;&gt;"执行",N109,IF(C109=5,IF(N109=0,'循环设置'!$B$15,N109),MAX(0,N109-INDEX('动作配置'!$AB$5:$AB$28,E109)-L109*INDEX('动作配置'!$AB$5:$AB$28,INDEX('循环设置'!$F$5:$F$8,C109)))))</x:f>
        <x:v>0</x:v>
      </x:c>
      <x:c r="P109" s="31" t="n">
        <x:f>IF(AND(C109&lt;5,N109&gt;0,O109=0,Z109="执行"),1,0)</x:f>
        <x:v>0</x:v>
      </x:c>
      <x:c r="Q109" s="31" t="n">
        <x:f>X108</x:f>
        <x:v>889219.3978758336</x:v>
      </x:c>
      <x:c r="R109" s="31" t="n">
        <x:f>IF(OR(Z109&lt;&gt;"执行",C109=5),0,IF(OR(INDEX('动作配置'!$G$5:$G$28,E109)="治疗",INDEX('动作配置'!$G$5:$G$28,E109)="护盾",INDEX('动作配置'!$G$5:$G$28,E109)="无伤害"),0,INDEX('动作配置'!$X$5:$X$28,E109)*IF(OR(INDEX('动作配置'!$G$5:$G$28,E109)="真实伤害",N109=0),1,0.9)))</x:f>
        <x:v>0</x:v>
      </x:c>
      <x:c r="S109" s="31" t="n">
        <x:f>IF(OR(Z109&lt;&gt;"执行",C109=5,L109=0),0,IF(OR(INDEX('动作配置'!$G$5:$G$28,INDEX('循环设置'!$F$5:$F$8,C109))="治疗",INDEX('动作配置'!$G$5:$G$28,INDEX('循环设置'!$F$5:$F$8,C109))="护盾",INDEX('动作配置'!$G$5:$G$28,INDEX('循环设置'!$F$5:$F$8,C109))="无伤害"),0,INDEX('动作配置'!$X$5:$X$28,INDEX('循环设置'!$F$5:$F$8,C109))*IF(OR(INDEX('动作配置'!$G$5:$G$28,INDEX('循环设置'!$F$5:$F$8,C109))="真实伤害",N109=0),1,0.9)))</x:f>
        <x:v>0</x:v>
      </x:c>
      <x:c r="T109" s="31" t="n">
        <x:f>IF(P109=1,INDEX($AO$5:$AR$5,1,C109),0)</x:f>
        <x:v>0</x:v>
      </x:c>
      <x:c r="U109" s="31" t="n">
        <x:f>IF(OR(Z109&lt;&gt;"执行",C109=5,N109&gt;0),0,INDEX('队伍面板'!$B$77:$E$77,1,C109)/10*(INDEX('动作配置'!$AB$5:$AB$28,E109)+L109*INDEX('动作配置'!$AB$5:$AB$28,INDEX('循环设置'!$F$5:$F$8,C109)))*(1+INDEX('队伍面板'!$B$69:$E$69,1,C109))*INDEX('队伍面板'!$B$54:$E$54,1,C109)*(1+INDEX('队伍面板'!$B$52:$E$52,1,C109))*(1+INDEX('队伍面板'!$B$53:$E$53,1,C109))*(INDEX('队伍面板'!$B$8:$E$8,1,C109)+20)/((INDEX('队伍面板'!$B$8:$E$8,1,C109)+20)+('循环设置'!$B$12+20)*MAX(0,1-INDEX('队伍面板'!$B$48:$E$48,1,C109)-INDEX('队伍面板'!$B$49:$E$49,1,C109)))*(1-MIN(0.9,MAX(-1,'循环设置'!$B$13-INDEX('队伍面板'!$B$50:$E$50,1,C109))))*(1+INDEX('队伍面板'!$B$51:$E$51,1,C109))*(1+INDEX('队伍面板'!$B$58:$E$58,1,C109))*(1-'循环设置'!$B$36))</x:f>
        <x:v>0</x:v>
      </x:c>
      <x:c r="V109" s="31" t="n">
        <x:f>IF(OR(Z109&lt;&gt;"执行",C109=5),0,(R109+S109+T109+U109)*INDEX('队伍面板'!$B$59:$E$59,1,C109))</x:f>
        <x:v>0</x:v>
      </x:c>
      <x:c r="W109" s="31" t="n">
        <x:f>SUM(R109:V109)</x:f>
        <x:v>0</x:v>
      </x:c>
      <x:c r="X109" s="31" t="n">
        <x:f>MAX(0,Q109-W109)</x:f>
        <x:v>889219.3978758336</x:v>
      </x:c>
      <x:c r="Y109" s="31" t="n">
        <x:f>Y108+W109</x:f>
        <x:v>110780.60212416647</x:v>
      </x:c>
      <x:c r="Z109" s="23" t="str">
        <x:f>IF(B109&gt;'循环设置'!$B$18,"超出窗口",IF(Q109&lt;=0,"敌人已击败","执行"))</x:f>
        <x:v>超出窗口</x:v>
      </x:c>
      <x:c r="AA109" s="23" t="n">
        <x:f>AA108+IF($C108=1,10000/'队伍面板'!B66,0)</x:f>
        <x:v>1448.9953632148374</x:v>
      </x:c>
      <x:c r="AB109" s="23" t="n">
        <x:f>AB108+IF($C108=2,10000/'队伍面板'!C66,0)</x:f>
        <x:v>1473.4899930810038</x:v>
      </x:c>
      <x:c r="AC109" s="23" t="n">
        <x:f>AC108+IF($C108=3,10000/'队伍面板'!D66,0)</x:f>
        <x:v>1487.0625557648457</x:v>
      </x:c>
      <x:c r="AD109" s="23" t="n">
        <x:f>AD108+IF($C108=4,10000/'队伍面板'!E66,0)</x:f>
        <x:v>1463.5512115658728</x:v>
      </x:c>
      <x:c r="AE109" s="23" t="n">
        <x:f>AE108+IF($C108=5,10000/'循环设置'!$B$17,0)</x:f>
        <x:v>1500</x:v>
      </x:c>
      <x:c r="AF109" s="23" t="n">
        <x:f>IF(C108=1,M108,AF108)</x:f>
        <x:v>55</x:v>
      </x:c>
      <x:c r="AG109" s="23" t="n">
        <x:f>IF(C108=2,M108,AG108)</x:f>
        <x:v>75</x:v>
      </x:c>
      <x:c r="AH109" s="23" t="n">
        <x:f>IF(C108=3,M108,AH108)</x:f>
        <x:v>95</x:v>
      </x:c>
      <x:c r="AI109" s="23" t="n">
        <x:f>IF(C108=4,M108,AI108)</x:f>
        <x:v>105</x:v>
      </x:c>
      <x:c r="AJ109" s="23" t="n">
        <x:f>AJ108+IF(C108=1,1,0)</x:f>
        <x:v>23</x:v>
      </x:c>
      <x:c r="AK109" s="23" t="n">
        <x:f>AK108+IF(C108=2,1,0)</x:f>
        <x:v>22</x:v>
      </x:c>
      <x:c r="AL109" s="23" t="n">
        <x:f>AL108+IF(C108=3,1,0)</x:f>
        <x:v>23</x:v>
      </x:c>
      <x:c r="AM109" s="23" t="n">
        <x:f>AM108+IF(C108=4,1,0)</x:f>
        <x:v>22</x:v>
      </x:c>
      <x:c r="AN109" s="23" t="n">
        <x:f>AN108+IF(C108=5,1,0)</x:f>
        <x:v>14</x:v>
      </x:c>
      <x:c r="AO109" s="23"/>
      <x:c r="AP109" s="23"/>
      <x:c r="AQ109" s="23"/>
      <x:c r="AR109" s="23"/>
    </x:row>
    <x:row r="110">
      <x:c r="A110" s="23" t="n">
        <x:v>106</x:v>
      </x:c>
      <x:c r="B110" s="33" t="n">
        <x:f>MIN(AA110:AE110)</x:f>
        <x:v>1463.5512115658728</x:v>
      </x:c>
      <x:c r="C110" s="23" t="n">
        <x:f>MATCH(B110,AA110:AE110,0)</x:f>
        <x:v>4</x:v>
      </x:c>
      <x:c r="D110" s="23" t="str">
        <x:f>IF(C110=5,"敌人",INDEX('队伍面板'!$B$7:$E$7,1,C110))</x:f>
        <x:v>阿兰</x:v>
      </x:c>
      <x:c r="E110" s="23" t="n">
        <x:f>IF(C110=5,0,IF(H110+INDEX('动作配置'!$O$5:$O$28,INDEX('循环设置'!$B$5:$D$8,C110,F110))&lt;0,INDEX('循环设置'!$E$5:$E$8,C110),INDEX('循环设置'!$B$5:$D$8,C110,F110)))</x:f>
        <x:v>19</x:v>
      </x:c>
      <x:c r="F110" s="23" t="n">
        <x:f>IF(C110=5,0,MOD(INDEX(AJ110:AM110,1,C110),3)+1)</x:f>
        <x:v>2</x:v>
      </x:c>
      <x:c r="G110" s="23" t="n">
        <x:f>IF(C110=5,"敌方回合",INDEX('动作配置'!$D$5:$D$28,E110))</x:f>
        <x:v>100801</x:v>
      </x:c>
      <x:c r="H110" s="23" t="n">
        <x:f>I109</x:f>
        <x:v>5</x:v>
      </x:c>
      <x:c r="I110" s="23" t="n">
        <x:f>IF(Z110&lt;&gt;"执行",H110,MIN('循环设置'!$B$20,H110+IF(C110=5,0,INDEX('动作配置'!$O$5:$O$28,E110)+L110*INDEX('动作配置'!$O$5:$O$28,INDEX('循环设置'!$F$5:$F$8,C110)))))</x:f>
        <x:v>5</x:v>
      </x:c>
      <x:c r="J110" s="31" t="n">
        <x:f>IF(C110=5,0,INDEX(AF110:AI110,1,C110))</x:f>
        <x:v>105</x:v>
      </x:c>
      <x:c r="K110" s="31" t="n">
        <x:f>IF(C110=5,0,MIN(INDEX('队伍面板'!$B$20:$E$20,1,C110),J110+INDEX('动作配置'!$N$5:$N$28,E110)*INDEX('队伍面板'!$B$72:$E$72,1,C110)))</x:f>
        <x:v>110</x:v>
      </x:c>
      <x:c r="L110" s="31" t="n">
        <x:f>IF(C110=5,0,IF(K110&gt;=INDEX('队伍面板'!$B$20:$E$20,1,C110),1,0))</x:f>
        <x:v>1</x:v>
      </x:c>
      <x:c r="M110" s="31" t="n">
        <x:f>IF(C110=5,0,IF(L110=1,INDEX('动作配置'!$N$5:$N$28,INDEX('循环设置'!$F$5:$F$8,C110))*INDEX('队伍面板'!$B$72:$E$72,1,C110),K110))</x:f>
        <x:v>5</x:v>
      </x:c>
      <x:c r="N110" s="31" t="n">
        <x:f>O109</x:f>
        <x:v>0</x:v>
      </x:c>
      <x:c r="O110" s="31" t="n">
        <x:f>IF(Z110&lt;&gt;"执行",N110,IF(C110=5,IF(N110=0,'循环设置'!$B$15,N110),MAX(0,N110-INDEX('动作配置'!$AB$5:$AB$28,E110)-L110*INDEX('动作配置'!$AB$5:$AB$28,INDEX('循环设置'!$F$5:$F$8,C110)))))</x:f>
        <x:v>0</x:v>
      </x:c>
      <x:c r="P110" s="31" t="n">
        <x:f>IF(AND(C110&lt;5,N110&gt;0,O110=0,Z110="执行"),1,0)</x:f>
        <x:v>0</x:v>
      </x:c>
      <x:c r="Q110" s="31" t="n">
        <x:f>X109</x:f>
        <x:v>889219.3978758336</x:v>
      </x:c>
      <x:c r="R110" s="31" t="n">
        <x:f>IF(OR(Z110&lt;&gt;"执行",C110=5),0,IF(OR(INDEX('动作配置'!$G$5:$G$28,E110)="治疗",INDEX('动作配置'!$G$5:$G$28,E110)="护盾",INDEX('动作配置'!$G$5:$G$28,E110)="无伤害"),0,INDEX('动作配置'!$X$5:$X$28,E110)*IF(OR(INDEX('动作配置'!$G$5:$G$28,E110)="真实伤害",N110=0),1,0.9)))</x:f>
        <x:v>0</x:v>
      </x:c>
      <x:c r="S110" s="31" t="n">
        <x:f>IF(OR(Z110&lt;&gt;"执行",C110=5,L110=0),0,IF(OR(INDEX('动作配置'!$G$5:$G$28,INDEX('循环设置'!$F$5:$F$8,C110))="治疗",INDEX('动作配置'!$G$5:$G$28,INDEX('循环设置'!$F$5:$F$8,C110))="护盾",INDEX('动作配置'!$G$5:$G$28,INDEX('循环设置'!$F$5:$F$8,C110))="无伤害"),0,INDEX('动作配置'!$X$5:$X$28,INDEX('循环设置'!$F$5:$F$8,C110))*IF(OR(INDEX('动作配置'!$G$5:$G$28,INDEX('循环设置'!$F$5:$F$8,C110))="真实伤害",N110=0),1,0.9)))</x:f>
        <x:v>0</x:v>
      </x:c>
      <x:c r="T110" s="31" t="n">
        <x:f>IF(P110=1,INDEX($AO$5:$AR$5,1,C110),0)</x:f>
        <x:v>0</x:v>
      </x:c>
      <x:c r="U110" s="31" t="n">
        <x:f>IF(OR(Z110&lt;&gt;"执行",C110=5,N110&gt;0),0,INDEX('队伍面板'!$B$77:$E$77,1,C110)/10*(INDEX('动作配置'!$AB$5:$AB$28,E110)+L110*INDEX('动作配置'!$AB$5:$AB$28,INDEX('循环设置'!$F$5:$F$8,C110)))*(1+INDEX('队伍面板'!$B$69:$E$69,1,C110))*INDEX('队伍面板'!$B$54:$E$54,1,C110)*(1+INDEX('队伍面板'!$B$52:$E$52,1,C110))*(1+INDEX('队伍面板'!$B$53:$E$53,1,C110))*(INDEX('队伍面板'!$B$8:$E$8,1,C110)+20)/((INDEX('队伍面板'!$B$8:$E$8,1,C110)+20)+('循环设置'!$B$12+20)*MAX(0,1-INDEX('队伍面板'!$B$48:$E$48,1,C110)-INDEX('队伍面板'!$B$49:$E$49,1,C110)))*(1-MIN(0.9,MAX(-1,'循环设置'!$B$13-INDEX('队伍面板'!$B$50:$E$50,1,C110))))*(1+INDEX('队伍面板'!$B$51:$E$51,1,C110))*(1+INDEX('队伍面板'!$B$58:$E$58,1,C110))*(1-'循环设置'!$B$36))</x:f>
        <x:v>0</x:v>
      </x:c>
      <x:c r="V110" s="31" t="n">
        <x:f>IF(OR(Z110&lt;&gt;"执行",C110=5),0,(R110+S110+T110+U110)*INDEX('队伍面板'!$B$59:$E$59,1,C110))</x:f>
        <x:v>0</x:v>
      </x:c>
      <x:c r="W110" s="31" t="n">
        <x:f>SUM(R110:V110)</x:f>
        <x:v>0</x:v>
      </x:c>
      <x:c r="X110" s="31" t="n">
        <x:f>MAX(0,Q110-W110)</x:f>
        <x:v>889219.3978758336</x:v>
      </x:c>
      <x:c r="Y110" s="31" t="n">
        <x:f>Y109+W110</x:f>
        <x:v>110780.60212416647</x:v>
      </x:c>
      <x:c r="Z110" s="23" t="str">
        <x:f>IF(B110&gt;'循环设置'!$B$18,"超出窗口",IF(Q110&lt;=0,"敌人已击败","执行"))</x:f>
        <x:v>超出窗口</x:v>
      </x:c>
      <x:c r="AA110" s="23" t="n">
        <x:f>AA109+IF($C109=1,10000/'队伍面板'!B66,0)</x:f>
        <x:v>1509.3701700154556</x:v>
      </x:c>
      <x:c r="AB110" s="23" t="n">
        <x:f>AB109+IF($C109=2,10000/'队伍面板'!C66,0)</x:f>
        <x:v>1473.4899930810038</x:v>
      </x:c>
      <x:c r="AC110" s="23" t="n">
        <x:f>AC109+IF($C109=3,10000/'队伍面板'!D66,0)</x:f>
        <x:v>1487.0625557648457</x:v>
      </x:c>
      <x:c r="AD110" s="23" t="n">
        <x:f>AD109+IF($C109=4,10000/'队伍面板'!E66,0)</x:f>
        <x:v>1463.5512115658728</x:v>
      </x:c>
      <x:c r="AE110" s="23" t="n">
        <x:f>AE109+IF($C109=5,10000/'循环设置'!$B$17,0)</x:f>
        <x:v>1500</x:v>
      </x:c>
      <x:c r="AF110" s="23" t="n">
        <x:f>IF(C109=1,M109,AF109)</x:f>
        <x:v>75</x:v>
      </x:c>
      <x:c r="AG110" s="23" t="n">
        <x:f>IF(C109=2,M109,AG109)</x:f>
        <x:v>75</x:v>
      </x:c>
      <x:c r="AH110" s="23" t="n">
        <x:f>IF(C109=3,M109,AH109)</x:f>
        <x:v>95</x:v>
      </x:c>
      <x:c r="AI110" s="23" t="n">
        <x:f>IF(C109=4,M109,AI109)</x:f>
        <x:v>105</x:v>
      </x:c>
      <x:c r="AJ110" s="23" t="n">
        <x:f>AJ109+IF(C109=1,1,0)</x:f>
        <x:v>24</x:v>
      </x:c>
      <x:c r="AK110" s="23" t="n">
        <x:f>AK109+IF(C109=2,1,0)</x:f>
        <x:v>22</x:v>
      </x:c>
      <x:c r="AL110" s="23" t="n">
        <x:f>AL109+IF(C109=3,1,0)</x:f>
        <x:v>23</x:v>
      </x:c>
      <x:c r="AM110" s="23" t="n">
        <x:f>AM109+IF(C109=4,1,0)</x:f>
        <x:v>22</x:v>
      </x:c>
      <x:c r="AN110" s="23" t="n">
        <x:f>AN109+IF(C109=5,1,0)</x:f>
        <x:v>14</x:v>
      </x:c>
      <x:c r="AO110" s="23"/>
      <x:c r="AP110" s="23"/>
      <x:c r="AQ110" s="23"/>
      <x:c r="AR110" s="23"/>
    </x:row>
    <x:row r="111">
      <x:c r="A111" s="23" t="n">
        <x:v>107</x:v>
      </x:c>
      <x:c r="B111" s="33" t="n">
        <x:f>MIN(AA111:AE111)</x:f>
        <x:v>1473.4899930810038</x:v>
      </x:c>
      <x:c r="C111" s="23" t="n">
        <x:f>MATCH(B111,AA111:AE111,0)</x:f>
        <x:v>2</x:v>
      </x:c>
      <x:c r="D111" s="23" t="str">
        <x:f>IF(C111=5,"敌人",INDEX('队伍面板'!$B$7:$E$7,1,C111))</x:f>
        <x:v>三月七（存护）</x:v>
      </x:c>
      <x:c r="E111" s="23" t="n">
        <x:f>IF(C111=5,0,IF(H111+INDEX('动作配置'!$O$5:$O$28,INDEX('循环设置'!$B$5:$D$8,C111,F111))&lt;0,INDEX('循环设置'!$E$5:$E$8,C111),INDEX('循环设置'!$B$5:$D$8,C111,F111)))</x:f>
        <x:v>7</x:v>
      </x:c>
      <x:c r="F111" s="23" t="n">
        <x:f>IF(C111=5,0,MOD(INDEX(AJ111:AM111,1,C111),3)+1)</x:f>
        <x:v>2</x:v>
      </x:c>
      <x:c r="G111" s="23" t="n">
        <x:f>IF(C111=5,"敌方回合",INDEX('动作配置'!$D$5:$D$28,E111))</x:f>
        <x:v>100101</x:v>
      </x:c>
      <x:c r="H111" s="23" t="n">
        <x:f>I110</x:f>
        <x:v>5</x:v>
      </x:c>
      <x:c r="I111" s="23" t="n">
        <x:f>IF(Z111&lt;&gt;"执行",H111,MIN('循环设置'!$B$20,H111+IF(C111=5,0,INDEX('动作配置'!$O$5:$O$28,E111)+L111*INDEX('动作配置'!$O$5:$O$28,INDEX('循环设置'!$F$5:$F$8,C111)))))</x:f>
        <x:v>5</x:v>
      </x:c>
      <x:c r="J111" s="31" t="n">
        <x:f>IF(C111=5,0,INDEX(AF111:AI111,1,C111))</x:f>
        <x:v>75</x:v>
      </x:c>
      <x:c r="K111" s="31" t="n">
        <x:f>IF(C111=5,0,MIN(INDEX('队伍面板'!$B$20:$E$20,1,C111),J111+INDEX('动作配置'!$N$5:$N$28,E111)*INDEX('队伍面板'!$B$72:$E$72,1,C111)))</x:f>
        <x:v>95</x:v>
      </x:c>
      <x:c r="L111" s="31" t="n">
        <x:f>IF(C111=5,0,IF(K111&gt;=INDEX('队伍面板'!$B$20:$E$20,1,C111),1,0))</x:f>
        <x:v>0</x:v>
      </x:c>
      <x:c r="M111" s="31" t="n">
        <x:f>IF(C111=5,0,IF(L111=1,INDEX('动作配置'!$N$5:$N$28,INDEX('循环设置'!$F$5:$F$8,C111))*INDEX('队伍面板'!$B$72:$E$72,1,C111),K111))</x:f>
        <x:v>95</x:v>
      </x:c>
      <x:c r="N111" s="31" t="n">
        <x:f>O110</x:f>
        <x:v>0</x:v>
      </x:c>
      <x:c r="O111" s="31" t="n">
        <x:f>IF(Z111&lt;&gt;"执行",N111,IF(C111=5,IF(N111=0,'循环设置'!$B$15,N111),MAX(0,N111-INDEX('动作配置'!$AB$5:$AB$28,E111)-L111*INDEX('动作配置'!$AB$5:$AB$28,INDEX('循环设置'!$F$5:$F$8,C111)))))</x:f>
        <x:v>0</x:v>
      </x:c>
      <x:c r="P111" s="31" t="n">
        <x:f>IF(AND(C111&lt;5,N111&gt;0,O111=0,Z111="执行"),1,0)</x:f>
        <x:v>0</x:v>
      </x:c>
      <x:c r="Q111" s="31" t="n">
        <x:f>X110</x:f>
        <x:v>889219.3978758336</x:v>
      </x:c>
      <x:c r="R111" s="31" t="n">
        <x:f>IF(OR(Z111&lt;&gt;"执行",C111=5),0,IF(OR(INDEX('动作配置'!$G$5:$G$28,E111)="治疗",INDEX('动作配置'!$G$5:$G$28,E111)="护盾",INDEX('动作配置'!$G$5:$G$28,E111)="无伤害"),0,INDEX('动作配置'!$X$5:$X$28,E111)*IF(OR(INDEX('动作配置'!$G$5:$G$28,E111)="真实伤害",N111=0),1,0.9)))</x:f>
        <x:v>0</x:v>
      </x:c>
      <x:c r="S111" s="31" t="n">
        <x:f>IF(OR(Z111&lt;&gt;"执行",C111=5,L111=0),0,IF(OR(INDEX('动作配置'!$G$5:$G$28,INDEX('循环设置'!$F$5:$F$8,C111))="治疗",INDEX('动作配置'!$G$5:$G$28,INDEX('循环设置'!$F$5:$F$8,C111))="护盾",INDEX('动作配置'!$G$5:$G$28,INDEX('循环设置'!$F$5:$F$8,C111))="无伤害"),0,INDEX('动作配置'!$X$5:$X$28,INDEX('循环设置'!$F$5:$F$8,C111))*IF(OR(INDEX('动作配置'!$G$5:$G$28,INDEX('循环设置'!$F$5:$F$8,C111))="真实伤害",N111=0),1,0.9)))</x:f>
        <x:v>0</x:v>
      </x:c>
      <x:c r="T111" s="31" t="n">
        <x:f>IF(P111=1,INDEX($AO$5:$AR$5,1,C111),0)</x:f>
        <x:v>0</x:v>
      </x:c>
      <x:c r="U111" s="31" t="n">
        <x:f>IF(OR(Z111&lt;&gt;"执行",C111=5,N111&gt;0),0,INDEX('队伍面板'!$B$77:$E$77,1,C111)/10*(INDEX('动作配置'!$AB$5:$AB$28,E111)+L111*INDEX('动作配置'!$AB$5:$AB$28,INDEX('循环设置'!$F$5:$F$8,C111)))*(1+INDEX('队伍面板'!$B$69:$E$69,1,C111))*INDEX('队伍面板'!$B$54:$E$54,1,C111)*(1+INDEX('队伍面板'!$B$52:$E$52,1,C111))*(1+INDEX('队伍面板'!$B$53:$E$53,1,C111))*(INDEX('队伍面板'!$B$8:$E$8,1,C111)+20)/((INDEX('队伍面板'!$B$8:$E$8,1,C111)+20)+('循环设置'!$B$12+20)*MAX(0,1-INDEX('队伍面板'!$B$48:$E$48,1,C111)-INDEX('队伍面板'!$B$49:$E$49,1,C111)))*(1-MIN(0.9,MAX(-1,'循环设置'!$B$13-INDEX('队伍面板'!$B$50:$E$50,1,C111))))*(1+INDEX('队伍面板'!$B$51:$E$51,1,C111))*(1+INDEX('队伍面板'!$B$58:$E$58,1,C111))*(1-'循环设置'!$B$36))</x:f>
        <x:v>0</x:v>
      </x:c>
      <x:c r="V111" s="31" t="n">
        <x:f>IF(OR(Z111&lt;&gt;"执行",C111=5),0,(R111+S111+T111+U111)*INDEX('队伍面板'!$B$59:$E$59,1,C111))</x:f>
        <x:v>0</x:v>
      </x:c>
      <x:c r="W111" s="31" t="n">
        <x:f>SUM(R111:V111)</x:f>
        <x:v>0</x:v>
      </x:c>
      <x:c r="X111" s="31" t="n">
        <x:f>MAX(0,Q111-W111)</x:f>
        <x:v>889219.3978758336</x:v>
      </x:c>
      <x:c r="Y111" s="31" t="n">
        <x:f>Y110+W111</x:f>
        <x:v>110780.60212416647</x:v>
      </x:c>
      <x:c r="Z111" s="23" t="str">
        <x:f>IF(B111&gt;'循环设置'!$B$18,"超出窗口",IF(Q111&lt;=0,"敌人已击败","执行"))</x:f>
        <x:v>超出窗口</x:v>
      </x:c>
      <x:c r="AA111" s="23" t="n">
        <x:f>AA110+IF($C110=1,10000/'队伍面板'!B66,0)</x:f>
        <x:v>1509.3701700154556</x:v>
      </x:c>
      <x:c r="AB111" s="23" t="n">
        <x:f>AB110+IF($C110=2,10000/'队伍面板'!C66,0)</x:f>
        <x:v>1473.4899930810038</x:v>
      </x:c>
      <x:c r="AC111" s="23" t="n">
        <x:f>AC110+IF($C110=3,10000/'队伍面板'!D66,0)</x:f>
        <x:v>1487.0625557648457</x:v>
      </x:c>
      <x:c r="AD111" s="23" t="n">
        <x:f>AD110+IF($C110=4,10000/'队伍面板'!E66,0)</x:f>
        <x:v>1527.183872938302</x:v>
      </x:c>
      <x:c r="AE111" s="23" t="n">
        <x:f>AE110+IF($C110=5,10000/'循环设置'!$B$17,0)</x:f>
        <x:v>1500</x:v>
      </x:c>
      <x:c r="AF111" s="23" t="n">
        <x:f>IF(C110=1,M110,AF110)</x:f>
        <x:v>75</x:v>
      </x:c>
      <x:c r="AG111" s="23" t="n">
        <x:f>IF(C110=2,M110,AG110)</x:f>
        <x:v>75</x:v>
      </x:c>
      <x:c r="AH111" s="23" t="n">
        <x:f>IF(C110=3,M110,AH110)</x:f>
        <x:v>95</x:v>
      </x:c>
      <x:c r="AI111" s="23" t="n">
        <x:f>IF(C110=4,M110,AI110)</x:f>
        <x:v>5</x:v>
      </x:c>
      <x:c r="AJ111" s="23" t="n">
        <x:f>AJ110+IF(C110=1,1,0)</x:f>
        <x:v>24</x:v>
      </x:c>
      <x:c r="AK111" s="23" t="n">
        <x:f>AK110+IF(C110=2,1,0)</x:f>
        <x:v>22</x:v>
      </x:c>
      <x:c r="AL111" s="23" t="n">
        <x:f>AL110+IF(C110=3,1,0)</x:f>
        <x:v>23</x:v>
      </x:c>
      <x:c r="AM111" s="23" t="n">
        <x:f>AM110+IF(C110=4,1,0)</x:f>
        <x:v>23</x:v>
      </x:c>
      <x:c r="AN111" s="23" t="n">
        <x:f>AN110+IF(C110=5,1,0)</x:f>
        <x:v>14</x:v>
      </x:c>
      <x:c r="AO111" s="23"/>
      <x:c r="AP111" s="23"/>
      <x:c r="AQ111" s="23"/>
      <x:c r="AR111" s="23"/>
    </x:row>
    <x:row r="112">
      <x:c r="A112" s="23" t="n">
        <x:v>108</x:v>
      </x:c>
      <x:c r="B112" s="33" t="n">
        <x:f>MIN(AA112:AE112)</x:f>
        <x:v>1487.0625557648457</x:v>
      </x:c>
      <x:c r="C112" s="23" t="n">
        <x:f>MATCH(B112,AA112:AE112,0)</x:f>
        <x:v>3</x:v>
      </x:c>
      <x:c r="D112" s="23" t="str">
        <x:f>IF(C112=5,"敌人",INDEX('队伍面板'!$B$7:$E$7,1,C112))</x:f>
        <x:v>艾丝妲</x:v>
      </x:c>
      <x:c r="E112" s="23" t="n">
        <x:f>IF(C112=5,0,IF(H112+INDEX('动作配置'!$O$5:$O$28,INDEX('循环设置'!$B$5:$D$8,C112,F112))&lt;0,INDEX('循环设置'!$E$5:$E$8,C112),INDEX('循环设置'!$B$5:$D$8,C112,F112)))</x:f>
        <x:v>13</x:v>
      </x:c>
      <x:c r="F112" s="23" t="n">
        <x:f>IF(C112=5,0,MOD(INDEX(AJ112:AM112,1,C112),3)+1)</x:f>
        <x:v>3</x:v>
      </x:c>
      <x:c r="G112" s="23" t="n">
        <x:f>IF(C112=5,"敌方回合",INDEX('动作配置'!$D$5:$D$28,E112))</x:f>
        <x:v>100901</x:v>
      </x:c>
      <x:c r="H112" s="23" t="n">
        <x:f>I111</x:f>
        <x:v>5</x:v>
      </x:c>
      <x:c r="I112" s="23" t="n">
        <x:f>IF(Z112&lt;&gt;"执行",H112,MIN('循环设置'!$B$20,H112+IF(C112=5,0,INDEX('动作配置'!$O$5:$O$28,E112)+L112*INDEX('动作配置'!$O$5:$O$28,INDEX('循环设置'!$F$5:$F$8,C112)))))</x:f>
        <x:v>5</x:v>
      </x:c>
      <x:c r="J112" s="31" t="n">
        <x:f>IF(C112=5,0,INDEX(AF112:AI112,1,C112))</x:f>
        <x:v>95</x:v>
      </x:c>
      <x:c r="K112" s="31" t="n">
        <x:f>IF(C112=5,0,MIN(INDEX('队伍面板'!$B$20:$E$20,1,C112),J112+INDEX('动作配置'!$N$5:$N$28,E112)*INDEX('队伍面板'!$B$72:$E$72,1,C112)))</x:f>
        <x:v>115</x:v>
      </x:c>
      <x:c r="L112" s="31" t="n">
        <x:f>IF(C112=5,0,IF(K112&gt;=INDEX('队伍面板'!$B$20:$E$20,1,C112),1,0))</x:f>
        <x:v>0</x:v>
      </x:c>
      <x:c r="M112" s="31" t="n">
        <x:f>IF(C112=5,0,IF(L112=1,INDEX('动作配置'!$N$5:$N$28,INDEX('循环设置'!$F$5:$F$8,C112))*INDEX('队伍面板'!$B$72:$E$72,1,C112),K112))</x:f>
        <x:v>115</x:v>
      </x:c>
      <x:c r="N112" s="31" t="n">
        <x:f>O111</x:f>
        <x:v>0</x:v>
      </x:c>
      <x:c r="O112" s="31" t="n">
        <x:f>IF(Z112&lt;&gt;"执行",N112,IF(C112=5,IF(N112=0,'循环设置'!$B$15,N112),MAX(0,N112-INDEX('动作配置'!$AB$5:$AB$28,E112)-L112*INDEX('动作配置'!$AB$5:$AB$28,INDEX('循环设置'!$F$5:$F$8,C112)))))</x:f>
        <x:v>0</x:v>
      </x:c>
      <x:c r="P112" s="31" t="n">
        <x:f>IF(AND(C112&lt;5,N112&gt;0,O112=0,Z112="执行"),1,0)</x:f>
        <x:v>0</x:v>
      </x:c>
      <x:c r="Q112" s="31" t="n">
        <x:f>X111</x:f>
        <x:v>889219.3978758336</x:v>
      </x:c>
      <x:c r="R112" s="31" t="n">
        <x:f>IF(OR(Z112&lt;&gt;"执行",C112=5),0,IF(OR(INDEX('动作配置'!$G$5:$G$28,E112)="治疗",INDEX('动作配置'!$G$5:$G$28,E112)="护盾",INDEX('动作配置'!$G$5:$G$28,E112)="无伤害"),0,INDEX('动作配置'!$X$5:$X$28,E112)*IF(OR(INDEX('动作配置'!$G$5:$G$28,E112)="真实伤害",N112=0),1,0.9)))</x:f>
        <x:v>0</x:v>
      </x:c>
      <x:c r="S112" s="31" t="n">
        <x:f>IF(OR(Z112&lt;&gt;"执行",C112=5,L112=0),0,IF(OR(INDEX('动作配置'!$G$5:$G$28,INDEX('循环设置'!$F$5:$F$8,C112))="治疗",INDEX('动作配置'!$G$5:$G$28,INDEX('循环设置'!$F$5:$F$8,C112))="护盾",INDEX('动作配置'!$G$5:$G$28,INDEX('循环设置'!$F$5:$F$8,C112))="无伤害"),0,INDEX('动作配置'!$X$5:$X$28,INDEX('循环设置'!$F$5:$F$8,C112))*IF(OR(INDEX('动作配置'!$G$5:$G$28,INDEX('循环设置'!$F$5:$F$8,C112))="真实伤害",N112=0),1,0.9)))</x:f>
        <x:v>0</x:v>
      </x:c>
      <x:c r="T112" s="31" t="n">
        <x:f>IF(P112=1,INDEX($AO$5:$AR$5,1,C112),0)</x:f>
        <x:v>0</x:v>
      </x:c>
      <x:c r="U112" s="31" t="n">
        <x:f>IF(OR(Z112&lt;&gt;"执行",C112=5,N112&gt;0),0,INDEX('队伍面板'!$B$77:$E$77,1,C112)/10*(INDEX('动作配置'!$AB$5:$AB$28,E112)+L112*INDEX('动作配置'!$AB$5:$AB$28,INDEX('循环设置'!$F$5:$F$8,C112)))*(1+INDEX('队伍面板'!$B$69:$E$69,1,C112))*INDEX('队伍面板'!$B$54:$E$54,1,C112)*(1+INDEX('队伍面板'!$B$52:$E$52,1,C112))*(1+INDEX('队伍面板'!$B$53:$E$53,1,C112))*(INDEX('队伍面板'!$B$8:$E$8,1,C112)+20)/((INDEX('队伍面板'!$B$8:$E$8,1,C112)+20)+('循环设置'!$B$12+20)*MAX(0,1-INDEX('队伍面板'!$B$48:$E$48,1,C112)-INDEX('队伍面板'!$B$49:$E$49,1,C112)))*(1-MIN(0.9,MAX(-1,'循环设置'!$B$13-INDEX('队伍面板'!$B$50:$E$50,1,C112))))*(1+INDEX('队伍面板'!$B$51:$E$51,1,C112))*(1+INDEX('队伍面板'!$B$58:$E$58,1,C112))*(1-'循环设置'!$B$36))</x:f>
        <x:v>0</x:v>
      </x:c>
      <x:c r="V112" s="31" t="n">
        <x:f>IF(OR(Z112&lt;&gt;"执行",C112=5),0,(R112+S112+T112+U112)*INDEX('队伍面板'!$B$59:$E$59,1,C112))</x:f>
        <x:v>0</x:v>
      </x:c>
      <x:c r="W112" s="31" t="n">
        <x:f>SUM(R112:V112)</x:f>
        <x:v>0</x:v>
      </x:c>
      <x:c r="X112" s="31" t="n">
        <x:f>MAX(0,Q112-W112)</x:f>
        <x:v>889219.3978758336</x:v>
      </x:c>
      <x:c r="Y112" s="31" t="n">
        <x:f>Y111+W112</x:f>
        <x:v>110780.60212416647</x:v>
      </x:c>
      <x:c r="Z112" s="23" t="str">
        <x:f>IF(B112&gt;'循环设置'!$B$18,"超出窗口",IF(Q112&lt;=0,"敌人已击败","执行"))</x:f>
        <x:v>超出窗口</x:v>
      </x:c>
      <x:c r="AA112" s="23" t="n">
        <x:f>AA111+IF($C111=1,10000/'队伍面板'!B66,0)</x:f>
        <x:v>1509.3701700154556</x:v>
      </x:c>
      <x:c r="AB112" s="23" t="n">
        <x:f>AB111+IF($C111=2,10000/'队伍面板'!C66,0)</x:f>
        <x:v>1537.5547753888736</x:v>
      </x:c>
      <x:c r="AC112" s="23" t="n">
        <x:f>AC111+IF($C111=3,10000/'队伍面板'!D66,0)</x:f>
        <x:v>1487.0625557648457</x:v>
      </x:c>
      <x:c r="AD112" s="23" t="n">
        <x:f>AD111+IF($C111=4,10000/'队伍面板'!E66,0)</x:f>
        <x:v>1527.183872938302</x:v>
      </x:c>
      <x:c r="AE112" s="23" t="n">
        <x:f>AE111+IF($C111=5,10000/'循环设置'!$B$17,0)</x:f>
        <x:v>1500</x:v>
      </x:c>
      <x:c r="AF112" s="23" t="n">
        <x:f>IF(C111=1,M111,AF111)</x:f>
        <x:v>75</x:v>
      </x:c>
      <x:c r="AG112" s="23" t="n">
        <x:f>IF(C111=2,M111,AG111)</x:f>
        <x:v>95</x:v>
      </x:c>
      <x:c r="AH112" s="23" t="n">
        <x:f>IF(C111=3,M111,AH111)</x:f>
        <x:v>95</x:v>
      </x:c>
      <x:c r="AI112" s="23" t="n">
        <x:f>IF(C111=4,M111,AI111)</x:f>
        <x:v>5</x:v>
      </x:c>
      <x:c r="AJ112" s="23" t="n">
        <x:f>AJ111+IF(C111=1,1,0)</x:f>
        <x:v>24</x:v>
      </x:c>
      <x:c r="AK112" s="23" t="n">
        <x:f>AK111+IF(C111=2,1,0)</x:f>
        <x:v>23</x:v>
      </x:c>
      <x:c r="AL112" s="23" t="n">
        <x:f>AL111+IF(C111=3,1,0)</x:f>
        <x:v>23</x:v>
      </x:c>
      <x:c r="AM112" s="23" t="n">
        <x:f>AM111+IF(C111=4,1,0)</x:f>
        <x:v>23</x:v>
      </x:c>
      <x:c r="AN112" s="23" t="n">
        <x:f>AN111+IF(C111=5,1,0)</x:f>
        <x:v>14</x:v>
      </x:c>
      <x:c r="AO112" s="23"/>
      <x:c r="AP112" s="23"/>
      <x:c r="AQ112" s="23"/>
      <x:c r="AR112" s="23"/>
    </x:row>
    <x:row r="113">
      <x:c r="A113" s="23" t="n">
        <x:v>109</x:v>
      </x:c>
      <x:c r="B113" s="33" t="n">
        <x:f>MIN(AA113:AE113)</x:f>
        <x:v>1500</x:v>
      </x:c>
      <x:c r="C113" s="23" t="n">
        <x:f>MATCH(B113,AA113:AE113,0)</x:f>
        <x:v>5</x:v>
      </x:c>
      <x:c r="D113" s="23" t="str">
        <x:f>IF(C113=5,"敌人",INDEX('队伍面板'!$B$7:$E$7,1,C113))</x:f>
        <x:v>敌人</x:v>
      </x:c>
      <x:c r="E113" s="23" t="n">
        <x:f>IF(C113=5,0,IF(H113+INDEX('动作配置'!$O$5:$O$28,INDEX('循环设置'!$B$5:$D$8,C113,F113))&lt;0,INDEX('循环设置'!$E$5:$E$8,C113),INDEX('循环设置'!$B$5:$D$8,C113,F113)))</x:f>
        <x:v>0</x:v>
      </x:c>
      <x:c r="F113" s="23" t="n">
        <x:f>IF(C113=5,0,MOD(INDEX(AJ113:AM113,1,C113),3)+1)</x:f>
        <x:v>0</x:v>
      </x:c>
      <x:c r="G113" s="23" t="str">
        <x:f>IF(C113=5,"敌方回合",INDEX('动作配置'!$D$5:$D$28,E113))</x:f>
        <x:v>敌方回合</x:v>
      </x:c>
      <x:c r="H113" s="23" t="n">
        <x:f>I112</x:f>
        <x:v>5</x:v>
      </x:c>
      <x:c r="I113" s="23" t="n">
        <x:f>IF(Z113&lt;&gt;"执行",H113,MIN('循环设置'!$B$20,H113+IF(C113=5,0,INDEX('动作配置'!$O$5:$O$28,E113)+L113*INDEX('动作配置'!$O$5:$O$28,INDEX('循环设置'!$F$5:$F$8,C113)))))</x:f>
        <x:v>5</x:v>
      </x:c>
      <x:c r="J113" s="31" t="n">
        <x:f>IF(C113=5,0,INDEX(AF113:AI113,1,C113))</x:f>
        <x:v>0</x:v>
      </x:c>
      <x:c r="K113" s="31" t="n">
        <x:f>IF(C113=5,0,MIN(INDEX('队伍面板'!$B$20:$E$20,1,C113),J113+INDEX('动作配置'!$N$5:$N$28,E113)*INDEX('队伍面板'!$B$72:$E$72,1,C113)))</x:f>
        <x:v>0</x:v>
      </x:c>
      <x:c r="L113" s="31" t="n">
        <x:f>IF(C113=5,0,IF(K113&gt;=INDEX('队伍面板'!$B$20:$E$20,1,C113),1,0))</x:f>
        <x:v>0</x:v>
      </x:c>
      <x:c r="M113" s="31" t="n">
        <x:f>IF(C113=5,0,IF(L113=1,INDEX('动作配置'!$N$5:$N$28,INDEX('循环设置'!$F$5:$F$8,C113))*INDEX('队伍面板'!$B$72:$E$72,1,C113),K113))</x:f>
        <x:v>0</x:v>
      </x:c>
      <x:c r="N113" s="31" t="n">
        <x:f>O112</x:f>
        <x:v>0</x:v>
      </x:c>
      <x:c r="O113" s="31" t="n">
        <x:f>IF(Z113&lt;&gt;"执行",N113,IF(C113=5,IF(N113=0,'循环设置'!$B$15,N113),MAX(0,N113-INDEX('动作配置'!$AB$5:$AB$28,E113)-L113*INDEX('动作配置'!$AB$5:$AB$28,INDEX('循环设置'!$F$5:$F$8,C113)))))</x:f>
        <x:v>0</x:v>
      </x:c>
      <x:c r="P113" s="31" t="n">
        <x:f>IF(AND(C113&lt;5,N113&gt;0,O113=0,Z113="执行"),1,0)</x:f>
        <x:v>0</x:v>
      </x:c>
      <x:c r="Q113" s="31" t="n">
        <x:f>X112</x:f>
        <x:v>889219.3978758336</x:v>
      </x:c>
      <x:c r="R113" s="31" t="n">
        <x:f>IF(OR(Z113&lt;&gt;"执行",C113=5),0,IF(OR(INDEX('动作配置'!$G$5:$G$28,E113)="治疗",INDEX('动作配置'!$G$5:$G$28,E113)="护盾",INDEX('动作配置'!$G$5:$G$28,E113)="无伤害"),0,INDEX('动作配置'!$X$5:$X$28,E113)*IF(OR(INDEX('动作配置'!$G$5:$G$28,E113)="真实伤害",N113=0),1,0.9)))</x:f>
        <x:v>0</x:v>
      </x:c>
      <x:c r="S113" s="31" t="n">
        <x:f>IF(OR(Z113&lt;&gt;"执行",C113=5,L113=0),0,IF(OR(INDEX('动作配置'!$G$5:$G$28,INDEX('循环设置'!$F$5:$F$8,C113))="治疗",INDEX('动作配置'!$G$5:$G$28,INDEX('循环设置'!$F$5:$F$8,C113))="护盾",INDEX('动作配置'!$G$5:$G$28,INDEX('循环设置'!$F$5:$F$8,C113))="无伤害"),0,INDEX('动作配置'!$X$5:$X$28,INDEX('循环设置'!$F$5:$F$8,C113))*IF(OR(INDEX('动作配置'!$G$5:$G$28,INDEX('循环设置'!$F$5:$F$8,C113))="真实伤害",N113=0),1,0.9)))</x:f>
        <x:v>0</x:v>
      </x:c>
      <x:c r="T113" s="31" t="n">
        <x:f>IF(P113=1,INDEX($AO$5:$AR$5,1,C113),0)</x:f>
        <x:v>0</x:v>
      </x:c>
      <x:c r="U113" s="31" t="n">
        <x:f>IF(OR(Z113&lt;&gt;"执行",C113=5,N113&gt;0),0,INDEX('队伍面板'!$B$77:$E$77,1,C113)/10*(INDEX('动作配置'!$AB$5:$AB$28,E113)+L113*INDEX('动作配置'!$AB$5:$AB$28,INDEX('循环设置'!$F$5:$F$8,C113)))*(1+INDEX('队伍面板'!$B$69:$E$69,1,C113))*INDEX('队伍面板'!$B$54:$E$54,1,C113)*(1+INDEX('队伍面板'!$B$52:$E$52,1,C113))*(1+INDEX('队伍面板'!$B$53:$E$53,1,C113))*(INDEX('队伍面板'!$B$8:$E$8,1,C113)+20)/((INDEX('队伍面板'!$B$8:$E$8,1,C113)+20)+('循环设置'!$B$12+20)*MAX(0,1-INDEX('队伍面板'!$B$48:$E$48,1,C113)-INDEX('队伍面板'!$B$49:$E$49,1,C113)))*(1-MIN(0.9,MAX(-1,'循环设置'!$B$13-INDEX('队伍面板'!$B$50:$E$50,1,C113))))*(1+INDEX('队伍面板'!$B$51:$E$51,1,C113))*(1+INDEX('队伍面板'!$B$58:$E$58,1,C113))*(1-'循环设置'!$B$36))</x:f>
        <x:v>0</x:v>
      </x:c>
      <x:c r="V113" s="31" t="n">
        <x:f>IF(OR(Z113&lt;&gt;"执行",C113=5),0,(R113+S113+T113+U113)*INDEX('队伍面板'!$B$59:$E$59,1,C113))</x:f>
        <x:v>0</x:v>
      </x:c>
      <x:c r="W113" s="31" t="n">
        <x:f>SUM(R113:V113)</x:f>
        <x:v>0</x:v>
      </x:c>
      <x:c r="X113" s="31" t="n">
        <x:f>MAX(0,Q113-W113)</x:f>
        <x:v>889219.3978758336</x:v>
      </x:c>
      <x:c r="Y113" s="31" t="n">
        <x:f>Y112+W113</x:f>
        <x:v>110780.60212416647</x:v>
      </x:c>
      <x:c r="Z113" s="23" t="str">
        <x:f>IF(B113&gt;'循环设置'!$B$18,"超出窗口",IF(Q113&lt;=0,"敌人已击败","执行"))</x:f>
        <x:v>超出窗口</x:v>
      </x:c>
      <x:c r="AA113" s="23" t="n">
        <x:f>AA112+IF($C112=1,10000/'队伍面板'!B66,0)</x:f>
        <x:v>1509.3701700154556</x:v>
      </x:c>
      <x:c r="AB113" s="23" t="n">
        <x:f>AB112+IF($C112=2,10000/'队伍面板'!C66,0)</x:f>
        <x:v>1537.5547753888736</x:v>
      </x:c>
      <x:c r="AC113" s="23" t="n">
        <x:f>AC112+IF($C112=3,10000/'队伍面板'!D66,0)</x:f>
        <x:v>1549.023495588381</x:v>
      </x:c>
      <x:c r="AD113" s="23" t="n">
        <x:f>AD112+IF($C112=4,10000/'队伍面板'!E66,0)</x:f>
        <x:v>1527.183872938302</x:v>
      </x:c>
      <x:c r="AE113" s="23" t="n">
        <x:f>AE112+IF($C112=5,10000/'循环设置'!$B$17,0)</x:f>
        <x:v>1500</x:v>
      </x:c>
      <x:c r="AF113" s="23" t="n">
        <x:f>IF(C112=1,M112,AF112)</x:f>
        <x:v>75</x:v>
      </x:c>
      <x:c r="AG113" s="23" t="n">
        <x:f>IF(C112=2,M112,AG112)</x:f>
        <x:v>95</x:v>
      </x:c>
      <x:c r="AH113" s="23" t="n">
        <x:f>IF(C112=3,M112,AH112)</x:f>
        <x:v>115</x:v>
      </x:c>
      <x:c r="AI113" s="23" t="n">
        <x:f>IF(C112=4,M112,AI112)</x:f>
        <x:v>5</x:v>
      </x:c>
      <x:c r="AJ113" s="23" t="n">
        <x:f>AJ112+IF(C112=1,1,0)</x:f>
        <x:v>24</x:v>
      </x:c>
      <x:c r="AK113" s="23" t="n">
        <x:f>AK112+IF(C112=2,1,0)</x:f>
        <x:v>23</x:v>
      </x:c>
      <x:c r="AL113" s="23" t="n">
        <x:f>AL112+IF(C112=3,1,0)</x:f>
        <x:v>24</x:v>
      </x:c>
      <x:c r="AM113" s="23" t="n">
        <x:f>AM112+IF(C112=4,1,0)</x:f>
        <x:v>23</x:v>
      </x:c>
      <x:c r="AN113" s="23" t="n">
        <x:f>AN112+IF(C112=5,1,0)</x:f>
        <x:v>14</x:v>
      </x:c>
      <x:c r="AO113" s="23"/>
      <x:c r="AP113" s="23"/>
      <x:c r="AQ113" s="23"/>
      <x:c r="AR113" s="23"/>
    </x:row>
    <x:row r="114">
      <x:c r="A114" s="23" t="n">
        <x:v>110</x:v>
      </x:c>
      <x:c r="B114" s="33" t="n">
        <x:f>MIN(AA114:AE114)</x:f>
        <x:v>1509.3701700154556</x:v>
      </x:c>
      <x:c r="C114" s="23" t="n">
        <x:f>MATCH(B114,AA114:AE114,0)</x:f>
        <x:v>1</x:v>
      </x:c>
      <x:c r="D114" s="23" t="str">
        <x:f>IF(C114=5,"敌人",INDEX('队伍面板'!$B$7:$E$7,1,C114))</x:f>
        <x:v>丹恒</x:v>
      </x:c>
      <x:c r="E114" s="23" t="n">
        <x:f>IF(C114=5,0,IF(H114+INDEX('动作配置'!$O$5:$O$28,INDEX('循环设置'!$B$5:$D$8,C114,F114))&lt;0,INDEX('循环设置'!$E$5:$E$8,C114),INDEX('循环设置'!$B$5:$D$8,C114,F114)))</x:f>
        <x:v>2</x:v>
      </x:c>
      <x:c r="F114" s="23" t="n">
        <x:f>IF(C114=5,0,MOD(INDEX(AJ114:AM114,1,C114),3)+1)</x:f>
        <x:v>1</x:v>
      </x:c>
      <x:c r="G114" s="23" t="n">
        <x:f>IF(C114=5,"敌方回合",INDEX('动作配置'!$D$5:$D$28,E114))</x:f>
        <x:v>100202</x:v>
      </x:c>
      <x:c r="H114" s="23" t="n">
        <x:f>I113</x:f>
        <x:v>5</x:v>
      </x:c>
      <x:c r="I114" s="23" t="n">
        <x:f>IF(Z114&lt;&gt;"执行",H114,MIN('循环设置'!$B$20,H114+IF(C114=5,0,INDEX('动作配置'!$O$5:$O$28,E114)+L114*INDEX('动作配置'!$O$5:$O$28,INDEX('循环设置'!$F$5:$F$8,C114)))))</x:f>
        <x:v>5</x:v>
      </x:c>
      <x:c r="J114" s="31" t="n">
        <x:f>IF(C114=5,0,INDEX(AF114:AI114,1,C114))</x:f>
        <x:v>75</x:v>
      </x:c>
      <x:c r="K114" s="31" t="n">
        <x:f>IF(C114=5,0,MIN(INDEX('队伍面板'!$B$20:$E$20,1,C114),J114+INDEX('动作配置'!$N$5:$N$28,E114)*INDEX('队伍面板'!$B$72:$E$72,1,C114)))</x:f>
        <x:v>100</x:v>
      </x:c>
      <x:c r="L114" s="31" t="n">
        <x:f>IF(C114=5,0,IF(K114&gt;=INDEX('队伍面板'!$B$20:$E$20,1,C114),1,0))</x:f>
        <x:v>1</x:v>
      </x:c>
      <x:c r="M114" s="31" t="n">
        <x:f>IF(C114=5,0,IF(L114=1,INDEX('动作配置'!$N$5:$N$28,INDEX('循环设置'!$F$5:$F$8,C114))*INDEX('队伍面板'!$B$72:$E$72,1,C114),K114))</x:f>
        <x:v>5</x:v>
      </x:c>
      <x:c r="N114" s="31" t="n">
        <x:f>O113</x:f>
        <x:v>0</x:v>
      </x:c>
      <x:c r="O114" s="31" t="n">
        <x:f>IF(Z114&lt;&gt;"执行",N114,IF(C114=5,IF(N114=0,'循环设置'!$B$15,N114),MAX(0,N114-INDEX('动作配置'!$AB$5:$AB$28,E114)-L114*INDEX('动作配置'!$AB$5:$AB$28,INDEX('循环设置'!$F$5:$F$8,C114)))))</x:f>
        <x:v>0</x:v>
      </x:c>
      <x:c r="P114" s="31" t="n">
        <x:f>IF(AND(C114&lt;5,N114&gt;0,O114=0,Z114="执行"),1,0)</x:f>
        <x:v>0</x:v>
      </x:c>
      <x:c r="Q114" s="31" t="n">
        <x:f>X113</x:f>
        <x:v>889219.3978758336</x:v>
      </x:c>
      <x:c r="R114" s="31" t="n">
        <x:f>IF(OR(Z114&lt;&gt;"执行",C114=5),0,IF(OR(INDEX('动作配置'!$G$5:$G$28,E114)="治疗",INDEX('动作配置'!$G$5:$G$28,E114)="护盾",INDEX('动作配置'!$G$5:$G$28,E114)="无伤害"),0,INDEX('动作配置'!$X$5:$X$28,E114)*IF(OR(INDEX('动作配置'!$G$5:$G$28,E114)="真实伤害",N114=0),1,0.9)))</x:f>
        <x:v>0</x:v>
      </x:c>
      <x:c r="S114" s="31" t="n">
        <x:f>IF(OR(Z114&lt;&gt;"执行",C114=5,L114=0),0,IF(OR(INDEX('动作配置'!$G$5:$G$28,INDEX('循环设置'!$F$5:$F$8,C114))="治疗",INDEX('动作配置'!$G$5:$G$28,INDEX('循环设置'!$F$5:$F$8,C114))="护盾",INDEX('动作配置'!$G$5:$G$28,INDEX('循环设置'!$F$5:$F$8,C114))="无伤害"),0,INDEX('动作配置'!$X$5:$X$28,INDEX('循环设置'!$F$5:$F$8,C114))*IF(OR(INDEX('动作配置'!$G$5:$G$28,INDEX('循环设置'!$F$5:$F$8,C114))="真实伤害",N114=0),1,0.9)))</x:f>
        <x:v>0</x:v>
      </x:c>
      <x:c r="T114" s="31" t="n">
        <x:f>IF(P114=1,INDEX($AO$5:$AR$5,1,C114),0)</x:f>
        <x:v>0</x:v>
      </x:c>
      <x:c r="U114" s="31" t="n">
        <x:f>IF(OR(Z114&lt;&gt;"执行",C114=5,N114&gt;0),0,INDEX('队伍面板'!$B$77:$E$77,1,C114)/10*(INDEX('动作配置'!$AB$5:$AB$28,E114)+L114*INDEX('动作配置'!$AB$5:$AB$28,INDEX('循环设置'!$F$5:$F$8,C114)))*(1+INDEX('队伍面板'!$B$69:$E$69,1,C114))*INDEX('队伍面板'!$B$54:$E$54,1,C114)*(1+INDEX('队伍面板'!$B$52:$E$52,1,C114))*(1+INDEX('队伍面板'!$B$53:$E$53,1,C114))*(INDEX('队伍面板'!$B$8:$E$8,1,C114)+20)/((INDEX('队伍面板'!$B$8:$E$8,1,C114)+20)+('循环设置'!$B$12+20)*MAX(0,1-INDEX('队伍面板'!$B$48:$E$48,1,C114)-INDEX('队伍面板'!$B$49:$E$49,1,C114)))*(1-MIN(0.9,MAX(-1,'循环设置'!$B$13-INDEX('队伍面板'!$B$50:$E$50,1,C114))))*(1+INDEX('队伍面板'!$B$51:$E$51,1,C114))*(1+INDEX('队伍面板'!$B$58:$E$58,1,C114))*(1-'循环设置'!$B$36))</x:f>
        <x:v>0</x:v>
      </x:c>
      <x:c r="V114" s="31" t="n">
        <x:f>IF(OR(Z114&lt;&gt;"执行",C114=5),0,(R114+S114+T114+U114)*INDEX('队伍面板'!$B$59:$E$59,1,C114))</x:f>
        <x:v>0</x:v>
      </x:c>
      <x:c r="W114" s="31" t="n">
        <x:f>SUM(R114:V114)</x:f>
        <x:v>0</x:v>
      </x:c>
      <x:c r="X114" s="31" t="n">
        <x:f>MAX(0,Q114-W114)</x:f>
        <x:v>889219.3978758336</x:v>
      </x:c>
      <x:c r="Y114" s="31" t="n">
        <x:f>Y113+W114</x:f>
        <x:v>110780.60212416647</x:v>
      </x:c>
      <x:c r="Z114" s="23" t="str">
        <x:f>IF(B114&gt;'循环设置'!$B$18,"超出窗口",IF(Q114&lt;=0,"敌人已击败","执行"))</x:f>
        <x:v>超出窗口</x:v>
      </x:c>
      <x:c r="AA114" s="23" t="n">
        <x:f>AA113+IF($C113=1,10000/'队伍面板'!B66,0)</x:f>
        <x:v>1509.3701700154556</x:v>
      </x:c>
      <x:c r="AB114" s="23" t="n">
        <x:f>AB113+IF($C113=2,10000/'队伍面板'!C66,0)</x:f>
        <x:v>1537.5547753888736</x:v>
      </x:c>
      <x:c r="AC114" s="23" t="n">
        <x:f>AC113+IF($C113=3,10000/'队伍面板'!D66,0)</x:f>
        <x:v>1549.023495588381</x:v>
      </x:c>
      <x:c r="AD114" s="23" t="n">
        <x:f>AD113+IF($C113=4,10000/'队伍面板'!E66,0)</x:f>
        <x:v>1527.183872938302</x:v>
      </x:c>
      <x:c r="AE114" s="23" t="n">
        <x:f>AE113+IF($C113=5,10000/'循环设置'!$B$17,0)</x:f>
        <x:v>1600</x:v>
      </x:c>
      <x:c r="AF114" s="23" t="n">
        <x:f>IF(C113=1,M113,AF113)</x:f>
        <x:v>75</x:v>
      </x:c>
      <x:c r="AG114" s="23" t="n">
        <x:f>IF(C113=2,M113,AG113)</x:f>
        <x:v>95</x:v>
      </x:c>
      <x:c r="AH114" s="23" t="n">
        <x:f>IF(C113=3,M113,AH113)</x:f>
        <x:v>115</x:v>
      </x:c>
      <x:c r="AI114" s="23" t="n">
        <x:f>IF(C113=4,M113,AI113)</x:f>
        <x:v>5</x:v>
      </x:c>
      <x:c r="AJ114" s="23" t="n">
        <x:f>AJ113+IF(C113=1,1,0)</x:f>
        <x:v>24</x:v>
      </x:c>
      <x:c r="AK114" s="23" t="n">
        <x:f>AK113+IF(C113=2,1,0)</x:f>
        <x:v>23</x:v>
      </x:c>
      <x:c r="AL114" s="23" t="n">
        <x:f>AL113+IF(C113=3,1,0)</x:f>
        <x:v>24</x:v>
      </x:c>
      <x:c r="AM114" s="23" t="n">
        <x:f>AM113+IF(C113=4,1,0)</x:f>
        <x:v>23</x:v>
      </x:c>
      <x:c r="AN114" s="23" t="n">
        <x:f>AN113+IF(C113=5,1,0)</x:f>
        <x:v>15</x:v>
      </x:c>
      <x:c r="AO114" s="23"/>
      <x:c r="AP114" s="23"/>
      <x:c r="AQ114" s="23"/>
      <x:c r="AR114" s="23"/>
    </x:row>
    <x:row r="115">
      <x:c r="A115" s="23" t="n">
        <x:v>111</x:v>
      </x:c>
      <x:c r="B115" s="33" t="n">
        <x:f>MIN(AA115:AE115)</x:f>
        <x:v>1527.183872938302</x:v>
      </x:c>
      <x:c r="C115" s="23" t="n">
        <x:f>MATCH(B115,AA115:AE115,0)</x:f>
        <x:v>4</x:v>
      </x:c>
      <x:c r="D115" s="23" t="str">
        <x:f>IF(C115=5,"敌人",INDEX('队伍面板'!$B$7:$E$7,1,C115))</x:f>
        <x:v>阿兰</x:v>
      </x:c>
      <x:c r="E115" s="23" t="n">
        <x:f>IF(C115=5,0,IF(H115+INDEX('动作配置'!$O$5:$O$28,INDEX('循环设置'!$B$5:$D$8,C115,F115))&lt;0,INDEX('循环设置'!$E$5:$E$8,C115),INDEX('循环设置'!$B$5:$D$8,C115,F115)))</x:f>
        <x:v>19</x:v>
      </x:c>
      <x:c r="F115" s="23" t="n">
        <x:f>IF(C115=5,0,MOD(INDEX(AJ115:AM115,1,C115),3)+1)</x:f>
        <x:v>3</x:v>
      </x:c>
      <x:c r="G115" s="23" t="n">
        <x:f>IF(C115=5,"敌方回合",INDEX('动作配置'!$D$5:$D$28,E115))</x:f>
        <x:v>100801</x:v>
      </x:c>
      <x:c r="H115" s="23" t="n">
        <x:f>I114</x:f>
        <x:v>5</x:v>
      </x:c>
      <x:c r="I115" s="23" t="n">
        <x:f>IF(Z115&lt;&gt;"执行",H115,MIN('循环设置'!$B$20,H115+IF(C115=5,0,INDEX('动作配置'!$O$5:$O$28,E115)+L115*INDEX('动作配置'!$O$5:$O$28,INDEX('循环设置'!$F$5:$F$8,C115)))))</x:f>
        <x:v>5</x:v>
      </x:c>
      <x:c r="J115" s="31" t="n">
        <x:f>IF(C115=5,0,INDEX(AF115:AI115,1,C115))</x:f>
        <x:v>5</x:v>
      </x:c>
      <x:c r="K115" s="31" t="n">
        <x:f>IF(C115=5,0,MIN(INDEX('队伍面板'!$B$20:$E$20,1,C115),J115+INDEX('动作配置'!$N$5:$N$28,E115)*INDEX('队伍面板'!$B$72:$E$72,1,C115)))</x:f>
        <x:v>25</x:v>
      </x:c>
      <x:c r="L115" s="31" t="n">
        <x:f>IF(C115=5,0,IF(K115&gt;=INDEX('队伍面板'!$B$20:$E$20,1,C115),1,0))</x:f>
        <x:v>0</x:v>
      </x:c>
      <x:c r="M115" s="31" t="n">
        <x:f>IF(C115=5,0,IF(L115=1,INDEX('动作配置'!$N$5:$N$28,INDEX('循环设置'!$F$5:$F$8,C115))*INDEX('队伍面板'!$B$72:$E$72,1,C115),K115))</x:f>
        <x:v>25</x:v>
      </x:c>
      <x:c r="N115" s="31" t="n">
        <x:f>O114</x:f>
        <x:v>0</x:v>
      </x:c>
      <x:c r="O115" s="31" t="n">
        <x:f>IF(Z115&lt;&gt;"执行",N115,IF(C115=5,IF(N115=0,'循环设置'!$B$15,N115),MAX(0,N115-INDEX('动作配置'!$AB$5:$AB$28,E115)-L115*INDEX('动作配置'!$AB$5:$AB$28,INDEX('循环设置'!$F$5:$F$8,C115)))))</x:f>
        <x:v>0</x:v>
      </x:c>
      <x:c r="P115" s="31" t="n">
        <x:f>IF(AND(C115&lt;5,N115&gt;0,O115=0,Z115="执行"),1,0)</x:f>
        <x:v>0</x:v>
      </x:c>
      <x:c r="Q115" s="31" t="n">
        <x:f>X114</x:f>
        <x:v>889219.3978758336</x:v>
      </x:c>
      <x:c r="R115" s="31" t="n">
        <x:f>IF(OR(Z115&lt;&gt;"执行",C115=5),0,IF(OR(INDEX('动作配置'!$G$5:$G$28,E115)="治疗",INDEX('动作配置'!$G$5:$G$28,E115)="护盾",INDEX('动作配置'!$G$5:$G$28,E115)="无伤害"),0,INDEX('动作配置'!$X$5:$X$28,E115)*IF(OR(INDEX('动作配置'!$G$5:$G$28,E115)="真实伤害",N115=0),1,0.9)))</x:f>
        <x:v>0</x:v>
      </x:c>
      <x:c r="S115" s="31" t="n">
        <x:f>IF(OR(Z115&lt;&gt;"执行",C115=5,L115=0),0,IF(OR(INDEX('动作配置'!$G$5:$G$28,INDEX('循环设置'!$F$5:$F$8,C115))="治疗",INDEX('动作配置'!$G$5:$G$28,INDEX('循环设置'!$F$5:$F$8,C115))="护盾",INDEX('动作配置'!$G$5:$G$28,INDEX('循环设置'!$F$5:$F$8,C115))="无伤害"),0,INDEX('动作配置'!$X$5:$X$28,INDEX('循环设置'!$F$5:$F$8,C115))*IF(OR(INDEX('动作配置'!$G$5:$G$28,INDEX('循环设置'!$F$5:$F$8,C115))="真实伤害",N115=0),1,0.9)))</x:f>
        <x:v>0</x:v>
      </x:c>
      <x:c r="T115" s="31" t="n">
        <x:f>IF(P115=1,INDEX($AO$5:$AR$5,1,C115),0)</x:f>
        <x:v>0</x:v>
      </x:c>
      <x:c r="U115" s="31" t="n">
        <x:f>IF(OR(Z115&lt;&gt;"执行",C115=5,N115&gt;0),0,INDEX('队伍面板'!$B$77:$E$77,1,C115)/10*(INDEX('动作配置'!$AB$5:$AB$28,E115)+L115*INDEX('动作配置'!$AB$5:$AB$28,INDEX('循环设置'!$F$5:$F$8,C115)))*(1+INDEX('队伍面板'!$B$69:$E$69,1,C115))*INDEX('队伍面板'!$B$54:$E$54,1,C115)*(1+INDEX('队伍面板'!$B$52:$E$52,1,C115))*(1+INDEX('队伍面板'!$B$53:$E$53,1,C115))*(INDEX('队伍面板'!$B$8:$E$8,1,C115)+20)/((INDEX('队伍面板'!$B$8:$E$8,1,C115)+20)+('循环设置'!$B$12+20)*MAX(0,1-INDEX('队伍面板'!$B$48:$E$48,1,C115)-INDEX('队伍面板'!$B$49:$E$49,1,C115)))*(1-MIN(0.9,MAX(-1,'循环设置'!$B$13-INDEX('队伍面板'!$B$50:$E$50,1,C115))))*(1+INDEX('队伍面板'!$B$51:$E$51,1,C115))*(1+INDEX('队伍面板'!$B$58:$E$58,1,C115))*(1-'循环设置'!$B$36))</x:f>
        <x:v>0</x:v>
      </x:c>
      <x:c r="V115" s="31" t="n">
        <x:f>IF(OR(Z115&lt;&gt;"执行",C115=5),0,(R115+S115+T115+U115)*INDEX('队伍面板'!$B$59:$E$59,1,C115))</x:f>
        <x:v>0</x:v>
      </x:c>
      <x:c r="W115" s="31" t="n">
        <x:f>SUM(R115:V115)</x:f>
        <x:v>0</x:v>
      </x:c>
      <x:c r="X115" s="31" t="n">
        <x:f>MAX(0,Q115-W115)</x:f>
        <x:v>889219.3978758336</x:v>
      </x:c>
      <x:c r="Y115" s="31" t="n">
        <x:f>Y114+W115</x:f>
        <x:v>110780.60212416647</x:v>
      </x:c>
      <x:c r="Z115" s="23" t="str">
        <x:f>IF(B115&gt;'循环设置'!$B$18,"超出窗口",IF(Q115&lt;=0,"敌人已击败","执行"))</x:f>
        <x:v>超出窗口</x:v>
      </x:c>
      <x:c r="AA115" s="23" t="n">
        <x:f>AA114+IF($C114=1,10000/'队伍面板'!B66,0)</x:f>
        <x:v>1569.7449768160739</x:v>
      </x:c>
      <x:c r="AB115" s="23" t="n">
        <x:f>AB114+IF($C114=2,10000/'队伍面板'!C66,0)</x:f>
        <x:v>1537.5547753888736</x:v>
      </x:c>
      <x:c r="AC115" s="23" t="n">
        <x:f>AC114+IF($C114=3,10000/'队伍面板'!D66,0)</x:f>
        <x:v>1549.023495588381</x:v>
      </x:c>
      <x:c r="AD115" s="23" t="n">
        <x:f>AD114+IF($C114=4,10000/'队伍面板'!E66,0)</x:f>
        <x:v>1527.183872938302</x:v>
      </x:c>
      <x:c r="AE115" s="23" t="n">
        <x:f>AE114+IF($C114=5,10000/'循环设置'!$B$17,0)</x:f>
        <x:v>1600</x:v>
      </x:c>
      <x:c r="AF115" s="23" t="n">
        <x:f>IF(C114=1,M114,AF114)</x:f>
        <x:v>5</x:v>
      </x:c>
      <x:c r="AG115" s="23" t="n">
        <x:f>IF(C114=2,M114,AG114)</x:f>
        <x:v>95</x:v>
      </x:c>
      <x:c r="AH115" s="23" t="n">
        <x:f>IF(C114=3,M114,AH114)</x:f>
        <x:v>115</x:v>
      </x:c>
      <x:c r="AI115" s="23" t="n">
        <x:f>IF(C114=4,M114,AI114)</x:f>
        <x:v>5</x:v>
      </x:c>
      <x:c r="AJ115" s="23" t="n">
        <x:f>AJ114+IF(C114=1,1,0)</x:f>
        <x:v>25</x:v>
      </x:c>
      <x:c r="AK115" s="23" t="n">
        <x:f>AK114+IF(C114=2,1,0)</x:f>
        <x:v>23</x:v>
      </x:c>
      <x:c r="AL115" s="23" t="n">
        <x:f>AL114+IF(C114=3,1,0)</x:f>
        <x:v>24</x:v>
      </x:c>
      <x:c r="AM115" s="23" t="n">
        <x:f>AM114+IF(C114=4,1,0)</x:f>
        <x:v>23</x:v>
      </x:c>
      <x:c r="AN115" s="23" t="n">
        <x:f>AN114+IF(C114=5,1,0)</x:f>
        <x:v>15</x:v>
      </x:c>
      <x:c r="AO115" s="23"/>
      <x:c r="AP115" s="23"/>
      <x:c r="AQ115" s="23"/>
      <x:c r="AR115" s="23"/>
    </x:row>
    <x:row r="116">
      <x:c r="A116" s="23" t="n">
        <x:v>112</x:v>
      </x:c>
      <x:c r="B116" s="33" t="n">
        <x:f>MIN(AA116:AE116)</x:f>
        <x:v>1537.5547753888736</x:v>
      </x:c>
      <x:c r="C116" s="23" t="n">
        <x:f>MATCH(B116,AA116:AE116,0)</x:f>
        <x:v>2</x:v>
      </x:c>
      <x:c r="D116" s="23" t="str">
        <x:f>IF(C116=5,"敌人",INDEX('队伍面板'!$B$7:$E$7,1,C116))</x:f>
        <x:v>三月七（存护）</x:v>
      </x:c>
      <x:c r="E116" s="23" t="n">
        <x:f>IF(C116=5,0,IF(H116+INDEX('动作配置'!$O$5:$O$28,INDEX('循环设置'!$B$5:$D$8,C116,F116))&lt;0,INDEX('循环设置'!$E$5:$E$8,C116),INDEX('循环设置'!$B$5:$D$8,C116,F116)))</x:f>
        <x:v>7</x:v>
      </x:c>
      <x:c r="F116" s="23" t="n">
        <x:f>IF(C116=5,0,MOD(INDEX(AJ116:AM116,1,C116),3)+1)</x:f>
        <x:v>3</x:v>
      </x:c>
      <x:c r="G116" s="23" t="n">
        <x:f>IF(C116=5,"敌方回合",INDEX('动作配置'!$D$5:$D$28,E116))</x:f>
        <x:v>100101</x:v>
      </x:c>
      <x:c r="H116" s="23" t="n">
        <x:f>I115</x:f>
        <x:v>5</x:v>
      </x:c>
      <x:c r="I116" s="23" t="n">
        <x:f>IF(Z116&lt;&gt;"执行",H116,MIN('循环设置'!$B$20,H116+IF(C116=5,0,INDEX('动作配置'!$O$5:$O$28,E116)+L116*INDEX('动作配置'!$O$5:$O$28,INDEX('循环设置'!$F$5:$F$8,C116)))))</x:f>
        <x:v>5</x:v>
      </x:c>
      <x:c r="J116" s="31" t="n">
        <x:f>IF(C116=5,0,INDEX(AF116:AI116,1,C116))</x:f>
        <x:v>95</x:v>
      </x:c>
      <x:c r="K116" s="31" t="n">
        <x:f>IF(C116=5,0,MIN(INDEX('队伍面板'!$B$20:$E$20,1,C116),J116+INDEX('动作配置'!$N$5:$N$28,E116)*INDEX('队伍面板'!$B$72:$E$72,1,C116)))</x:f>
        <x:v>115</x:v>
      </x:c>
      <x:c r="L116" s="31" t="n">
        <x:f>IF(C116=5,0,IF(K116&gt;=INDEX('队伍面板'!$B$20:$E$20,1,C116),1,0))</x:f>
        <x:v>0</x:v>
      </x:c>
      <x:c r="M116" s="31" t="n">
        <x:f>IF(C116=5,0,IF(L116=1,INDEX('动作配置'!$N$5:$N$28,INDEX('循环设置'!$F$5:$F$8,C116))*INDEX('队伍面板'!$B$72:$E$72,1,C116),K116))</x:f>
        <x:v>115</x:v>
      </x:c>
      <x:c r="N116" s="31" t="n">
        <x:f>O115</x:f>
        <x:v>0</x:v>
      </x:c>
      <x:c r="O116" s="31" t="n">
        <x:f>IF(Z116&lt;&gt;"执行",N116,IF(C116=5,IF(N116=0,'循环设置'!$B$15,N116),MAX(0,N116-INDEX('动作配置'!$AB$5:$AB$28,E116)-L116*INDEX('动作配置'!$AB$5:$AB$28,INDEX('循环设置'!$F$5:$F$8,C116)))))</x:f>
        <x:v>0</x:v>
      </x:c>
      <x:c r="P116" s="31" t="n">
        <x:f>IF(AND(C116&lt;5,N116&gt;0,O116=0,Z116="执行"),1,0)</x:f>
        <x:v>0</x:v>
      </x:c>
      <x:c r="Q116" s="31" t="n">
        <x:f>X115</x:f>
        <x:v>889219.3978758336</x:v>
      </x:c>
      <x:c r="R116" s="31" t="n">
        <x:f>IF(OR(Z116&lt;&gt;"执行",C116=5),0,IF(OR(INDEX('动作配置'!$G$5:$G$28,E116)="治疗",INDEX('动作配置'!$G$5:$G$28,E116)="护盾",INDEX('动作配置'!$G$5:$G$28,E116)="无伤害"),0,INDEX('动作配置'!$X$5:$X$28,E116)*IF(OR(INDEX('动作配置'!$G$5:$G$28,E116)="真实伤害",N116=0),1,0.9)))</x:f>
        <x:v>0</x:v>
      </x:c>
      <x:c r="S116" s="31" t="n">
        <x:f>IF(OR(Z116&lt;&gt;"执行",C116=5,L116=0),0,IF(OR(INDEX('动作配置'!$G$5:$G$28,INDEX('循环设置'!$F$5:$F$8,C116))="治疗",INDEX('动作配置'!$G$5:$G$28,INDEX('循环设置'!$F$5:$F$8,C116))="护盾",INDEX('动作配置'!$G$5:$G$28,INDEX('循环设置'!$F$5:$F$8,C116))="无伤害"),0,INDEX('动作配置'!$X$5:$X$28,INDEX('循环设置'!$F$5:$F$8,C116))*IF(OR(INDEX('动作配置'!$G$5:$G$28,INDEX('循环设置'!$F$5:$F$8,C116))="真实伤害",N116=0),1,0.9)))</x:f>
        <x:v>0</x:v>
      </x:c>
      <x:c r="T116" s="31" t="n">
        <x:f>IF(P116=1,INDEX($AO$5:$AR$5,1,C116),0)</x:f>
        <x:v>0</x:v>
      </x:c>
      <x:c r="U116" s="31" t="n">
        <x:f>IF(OR(Z116&lt;&gt;"执行",C116=5,N116&gt;0),0,INDEX('队伍面板'!$B$77:$E$77,1,C116)/10*(INDEX('动作配置'!$AB$5:$AB$28,E116)+L116*INDEX('动作配置'!$AB$5:$AB$28,INDEX('循环设置'!$F$5:$F$8,C116)))*(1+INDEX('队伍面板'!$B$69:$E$69,1,C116))*INDEX('队伍面板'!$B$54:$E$54,1,C116)*(1+INDEX('队伍面板'!$B$52:$E$52,1,C116))*(1+INDEX('队伍面板'!$B$53:$E$53,1,C116))*(INDEX('队伍面板'!$B$8:$E$8,1,C116)+20)/((INDEX('队伍面板'!$B$8:$E$8,1,C116)+20)+('循环设置'!$B$12+20)*MAX(0,1-INDEX('队伍面板'!$B$48:$E$48,1,C116)-INDEX('队伍面板'!$B$49:$E$49,1,C116)))*(1-MIN(0.9,MAX(-1,'循环设置'!$B$13-INDEX('队伍面板'!$B$50:$E$50,1,C116))))*(1+INDEX('队伍面板'!$B$51:$E$51,1,C116))*(1+INDEX('队伍面板'!$B$58:$E$58,1,C116))*(1-'循环设置'!$B$36))</x:f>
        <x:v>0</x:v>
      </x:c>
      <x:c r="V116" s="31" t="n">
        <x:f>IF(OR(Z116&lt;&gt;"执行",C116=5),0,(R116+S116+T116+U116)*INDEX('队伍面板'!$B$59:$E$59,1,C116))</x:f>
        <x:v>0</x:v>
      </x:c>
      <x:c r="W116" s="31" t="n">
        <x:f>SUM(R116:V116)</x:f>
        <x:v>0</x:v>
      </x:c>
      <x:c r="X116" s="31" t="n">
        <x:f>MAX(0,Q116-W116)</x:f>
        <x:v>889219.3978758336</x:v>
      </x:c>
      <x:c r="Y116" s="31" t="n">
        <x:f>Y115+W116</x:f>
        <x:v>110780.60212416647</x:v>
      </x:c>
      <x:c r="Z116" s="23" t="str">
        <x:f>IF(B116&gt;'循环设置'!$B$18,"超出窗口",IF(Q116&lt;=0,"敌人已击败","执行"))</x:f>
        <x:v>超出窗口</x:v>
      </x:c>
      <x:c r="AA116" s="23" t="n">
        <x:f>AA115+IF($C115=1,10000/'队伍面板'!B66,0)</x:f>
        <x:v>1569.7449768160739</x:v>
      </x:c>
      <x:c r="AB116" s="23" t="n">
        <x:f>AB115+IF($C115=2,10000/'队伍面板'!C66,0)</x:f>
        <x:v>1537.5547753888736</x:v>
      </x:c>
      <x:c r="AC116" s="23" t="n">
        <x:f>AC115+IF($C115=3,10000/'队伍面板'!D66,0)</x:f>
        <x:v>1549.023495588381</x:v>
      </x:c>
      <x:c r="AD116" s="23" t="n">
        <x:f>AD115+IF($C115=4,10000/'队伍面板'!E66,0)</x:f>
        <x:v>1590.8165343107314</x:v>
      </x:c>
      <x:c r="AE116" s="23" t="n">
        <x:f>AE115+IF($C115=5,10000/'循环设置'!$B$17,0)</x:f>
        <x:v>1600</x:v>
      </x:c>
      <x:c r="AF116" s="23" t="n">
        <x:f>IF(C115=1,M115,AF115)</x:f>
        <x:v>5</x:v>
      </x:c>
      <x:c r="AG116" s="23" t="n">
        <x:f>IF(C115=2,M115,AG115)</x:f>
        <x:v>95</x:v>
      </x:c>
      <x:c r="AH116" s="23" t="n">
        <x:f>IF(C115=3,M115,AH115)</x:f>
        <x:v>115</x:v>
      </x:c>
      <x:c r="AI116" s="23" t="n">
        <x:f>IF(C115=4,M115,AI115)</x:f>
        <x:v>25</x:v>
      </x:c>
      <x:c r="AJ116" s="23" t="n">
        <x:f>AJ115+IF(C115=1,1,0)</x:f>
        <x:v>25</x:v>
      </x:c>
      <x:c r="AK116" s="23" t="n">
        <x:f>AK115+IF(C115=2,1,0)</x:f>
        <x:v>23</x:v>
      </x:c>
      <x:c r="AL116" s="23" t="n">
        <x:f>AL115+IF(C115=3,1,0)</x:f>
        <x:v>24</x:v>
      </x:c>
      <x:c r="AM116" s="23" t="n">
        <x:f>AM115+IF(C115=4,1,0)</x:f>
        <x:v>24</x:v>
      </x:c>
      <x:c r="AN116" s="23" t="n">
        <x:f>AN115+IF(C115=5,1,0)</x:f>
        <x:v>15</x:v>
      </x:c>
      <x:c r="AO116" s="23"/>
      <x:c r="AP116" s="23"/>
      <x:c r="AQ116" s="23"/>
      <x:c r="AR116" s="23"/>
    </x:row>
    <x:row r="117">
      <x:c r="A117" s="23" t="n">
        <x:v>113</x:v>
      </x:c>
      <x:c r="B117" s="33" t="n">
        <x:f>MIN(AA117:AE117)</x:f>
        <x:v>1549.023495588381</x:v>
      </x:c>
      <x:c r="C117" s="23" t="n">
        <x:f>MATCH(B117,AA117:AE117,0)</x:f>
        <x:v>3</x:v>
      </x:c>
      <x:c r="D117" s="23" t="str">
        <x:f>IF(C117=5,"敌人",INDEX('队伍面板'!$B$7:$E$7,1,C117))</x:f>
        <x:v>艾丝妲</x:v>
      </x:c>
      <x:c r="E117" s="23" t="n">
        <x:f>IF(C117=5,0,IF(H117+INDEX('动作配置'!$O$5:$O$28,INDEX('循环设置'!$B$5:$D$8,C117,F117))&lt;0,INDEX('循环设置'!$E$5:$E$8,C117),INDEX('循环设置'!$B$5:$D$8,C117,F117)))</x:f>
        <x:v>14</x:v>
      </x:c>
      <x:c r="F117" s="23" t="n">
        <x:f>IF(C117=5,0,MOD(INDEX(AJ117:AM117,1,C117),3)+1)</x:f>
        <x:v>1</x:v>
      </x:c>
      <x:c r="G117" s="23" t="n">
        <x:f>IF(C117=5,"敌方回合",INDEX('动作配置'!$D$5:$D$28,E117))</x:f>
        <x:v>100902</x:v>
      </x:c>
      <x:c r="H117" s="23" t="n">
        <x:f>I116</x:f>
        <x:v>5</x:v>
      </x:c>
      <x:c r="I117" s="23" t="n">
        <x:f>IF(Z117&lt;&gt;"执行",H117,MIN('循环设置'!$B$20,H117+IF(C117=5,0,INDEX('动作配置'!$O$5:$O$28,E117)+L117*INDEX('动作配置'!$O$5:$O$28,INDEX('循环设置'!$F$5:$F$8,C117)))))</x:f>
        <x:v>5</x:v>
      </x:c>
      <x:c r="J117" s="31" t="n">
        <x:f>IF(C117=5,0,INDEX(AF117:AI117,1,C117))</x:f>
        <x:v>115</x:v>
      </x:c>
      <x:c r="K117" s="31" t="n">
        <x:f>IF(C117=5,0,MIN(INDEX('队伍面板'!$B$20:$E$20,1,C117),J117+INDEX('动作配置'!$N$5:$N$28,E117)*INDEX('队伍面板'!$B$72:$E$72,1,C117)))</x:f>
        <x:v>120</x:v>
      </x:c>
      <x:c r="L117" s="31" t="n">
        <x:f>IF(C117=5,0,IF(K117&gt;=INDEX('队伍面板'!$B$20:$E$20,1,C117),1,0))</x:f>
        <x:v>1</x:v>
      </x:c>
      <x:c r="M117" s="31" t="n">
        <x:f>IF(C117=5,0,IF(L117=1,INDEX('动作配置'!$N$5:$N$28,INDEX('循环设置'!$F$5:$F$8,C117))*INDEX('队伍面板'!$B$72:$E$72,1,C117),K117))</x:f>
        <x:v>5</x:v>
      </x:c>
      <x:c r="N117" s="31" t="n">
        <x:f>O116</x:f>
        <x:v>0</x:v>
      </x:c>
      <x:c r="O117" s="31" t="n">
        <x:f>IF(Z117&lt;&gt;"执行",N117,IF(C117=5,IF(N117=0,'循环设置'!$B$15,N117),MAX(0,N117-INDEX('动作配置'!$AB$5:$AB$28,E117)-L117*INDEX('动作配置'!$AB$5:$AB$28,INDEX('循环设置'!$F$5:$F$8,C117)))))</x:f>
        <x:v>0</x:v>
      </x:c>
      <x:c r="P117" s="31" t="n">
        <x:f>IF(AND(C117&lt;5,N117&gt;0,O117=0,Z117="执行"),1,0)</x:f>
        <x:v>0</x:v>
      </x:c>
      <x:c r="Q117" s="31" t="n">
        <x:f>X116</x:f>
        <x:v>889219.3978758336</x:v>
      </x:c>
      <x:c r="R117" s="31" t="n">
        <x:f>IF(OR(Z117&lt;&gt;"执行",C117=5),0,IF(OR(INDEX('动作配置'!$G$5:$G$28,E117)="治疗",INDEX('动作配置'!$G$5:$G$28,E117)="护盾",INDEX('动作配置'!$G$5:$G$28,E117)="无伤害"),0,INDEX('动作配置'!$X$5:$X$28,E117)*IF(OR(INDEX('动作配置'!$G$5:$G$28,E117)="真实伤害",N117=0),1,0.9)))</x:f>
        <x:v>0</x:v>
      </x:c>
      <x:c r="S117" s="31" t="n">
        <x:f>IF(OR(Z117&lt;&gt;"执行",C117=5,L117=0),0,IF(OR(INDEX('动作配置'!$G$5:$G$28,INDEX('循环设置'!$F$5:$F$8,C117))="治疗",INDEX('动作配置'!$G$5:$G$28,INDEX('循环设置'!$F$5:$F$8,C117))="护盾",INDEX('动作配置'!$G$5:$G$28,INDEX('循环设置'!$F$5:$F$8,C117))="无伤害"),0,INDEX('动作配置'!$X$5:$X$28,INDEX('循环设置'!$F$5:$F$8,C117))*IF(OR(INDEX('动作配置'!$G$5:$G$28,INDEX('循环设置'!$F$5:$F$8,C117))="真实伤害",N117=0),1,0.9)))</x:f>
        <x:v>0</x:v>
      </x:c>
      <x:c r="T117" s="31" t="n">
        <x:f>IF(P117=1,INDEX($AO$5:$AR$5,1,C117),0)</x:f>
        <x:v>0</x:v>
      </x:c>
      <x:c r="U117" s="31" t="n">
        <x:f>IF(OR(Z117&lt;&gt;"执行",C117=5,N117&gt;0),0,INDEX('队伍面板'!$B$77:$E$77,1,C117)/10*(INDEX('动作配置'!$AB$5:$AB$28,E117)+L117*INDEX('动作配置'!$AB$5:$AB$28,INDEX('循环设置'!$F$5:$F$8,C117)))*(1+INDEX('队伍面板'!$B$69:$E$69,1,C117))*INDEX('队伍面板'!$B$54:$E$54,1,C117)*(1+INDEX('队伍面板'!$B$52:$E$52,1,C117))*(1+INDEX('队伍面板'!$B$53:$E$53,1,C117))*(INDEX('队伍面板'!$B$8:$E$8,1,C117)+20)/((INDEX('队伍面板'!$B$8:$E$8,1,C117)+20)+('循环设置'!$B$12+20)*MAX(0,1-INDEX('队伍面板'!$B$48:$E$48,1,C117)-INDEX('队伍面板'!$B$49:$E$49,1,C117)))*(1-MIN(0.9,MAX(-1,'循环设置'!$B$13-INDEX('队伍面板'!$B$50:$E$50,1,C117))))*(1+INDEX('队伍面板'!$B$51:$E$51,1,C117))*(1+INDEX('队伍面板'!$B$58:$E$58,1,C117))*(1-'循环设置'!$B$36))</x:f>
        <x:v>0</x:v>
      </x:c>
      <x:c r="V117" s="31" t="n">
        <x:f>IF(OR(Z117&lt;&gt;"执行",C117=5),0,(R117+S117+T117+U117)*INDEX('队伍面板'!$B$59:$E$59,1,C117))</x:f>
        <x:v>0</x:v>
      </x:c>
      <x:c r="W117" s="31" t="n">
        <x:f>SUM(R117:V117)</x:f>
        <x:v>0</x:v>
      </x:c>
      <x:c r="X117" s="31" t="n">
        <x:f>MAX(0,Q117-W117)</x:f>
        <x:v>889219.3978758336</x:v>
      </x:c>
      <x:c r="Y117" s="31" t="n">
        <x:f>Y116+W117</x:f>
        <x:v>110780.60212416647</x:v>
      </x:c>
      <x:c r="Z117" s="23" t="str">
        <x:f>IF(B117&gt;'循环设置'!$B$18,"超出窗口",IF(Q117&lt;=0,"敌人已击败","执行"))</x:f>
        <x:v>超出窗口</x:v>
      </x:c>
      <x:c r="AA117" s="23" t="n">
        <x:f>AA116+IF($C116=1,10000/'队伍面板'!B66,0)</x:f>
        <x:v>1569.7449768160739</x:v>
      </x:c>
      <x:c r="AB117" s="23" t="n">
        <x:f>AB116+IF($C116=2,10000/'队伍面板'!C66,0)</x:f>
        <x:v>1601.6195576967434</x:v>
      </x:c>
      <x:c r="AC117" s="23" t="n">
        <x:f>AC116+IF($C116=3,10000/'队伍面板'!D66,0)</x:f>
        <x:v>1549.023495588381</x:v>
      </x:c>
      <x:c r="AD117" s="23" t="n">
        <x:f>AD116+IF($C116=4,10000/'队伍面板'!E66,0)</x:f>
        <x:v>1590.8165343107314</x:v>
      </x:c>
      <x:c r="AE117" s="23" t="n">
        <x:f>AE116+IF($C116=5,10000/'循环设置'!$B$17,0)</x:f>
        <x:v>1600</x:v>
      </x:c>
      <x:c r="AF117" s="23" t="n">
        <x:f>IF(C116=1,M116,AF116)</x:f>
        <x:v>5</x:v>
      </x:c>
      <x:c r="AG117" s="23" t="n">
        <x:f>IF(C116=2,M116,AG116)</x:f>
        <x:v>115</x:v>
      </x:c>
      <x:c r="AH117" s="23" t="n">
        <x:f>IF(C116=3,M116,AH116)</x:f>
        <x:v>115</x:v>
      </x:c>
      <x:c r="AI117" s="23" t="n">
        <x:f>IF(C116=4,M116,AI116)</x:f>
        <x:v>25</x:v>
      </x:c>
      <x:c r="AJ117" s="23" t="n">
        <x:f>AJ116+IF(C116=1,1,0)</x:f>
        <x:v>25</x:v>
      </x:c>
      <x:c r="AK117" s="23" t="n">
        <x:f>AK116+IF(C116=2,1,0)</x:f>
        <x:v>24</x:v>
      </x:c>
      <x:c r="AL117" s="23" t="n">
        <x:f>AL116+IF(C116=3,1,0)</x:f>
        <x:v>24</x:v>
      </x:c>
      <x:c r="AM117" s="23" t="n">
        <x:f>AM116+IF(C116=4,1,0)</x:f>
        <x:v>24</x:v>
      </x:c>
      <x:c r="AN117" s="23" t="n">
        <x:f>AN116+IF(C116=5,1,0)</x:f>
        <x:v>15</x:v>
      </x:c>
      <x:c r="AO117" s="23"/>
      <x:c r="AP117" s="23"/>
      <x:c r="AQ117" s="23"/>
      <x:c r="AR117" s="23"/>
    </x:row>
    <x:row r="118">
      <x:c r="A118" s="23" t="n">
        <x:v>114</x:v>
      </x:c>
      <x:c r="B118" s="33" t="n">
        <x:f>MIN(AA118:AE118)</x:f>
        <x:v>1569.7449768160739</x:v>
      </x:c>
      <x:c r="C118" s="23" t="n">
        <x:f>MATCH(B118,AA118:AE118,0)</x:f>
        <x:v>1</x:v>
      </x:c>
      <x:c r="D118" s="23" t="str">
        <x:f>IF(C118=5,"敌人",INDEX('队伍面板'!$B$7:$E$7,1,C118))</x:f>
        <x:v>丹恒</x:v>
      </x:c>
      <x:c r="E118" s="23" t="n">
        <x:f>IF(C118=5,0,IF(H118+INDEX('动作配置'!$O$5:$O$28,INDEX('循环设置'!$B$5:$D$8,C118,F118))&lt;0,INDEX('循环设置'!$E$5:$E$8,C118),INDEX('循环设置'!$B$5:$D$8,C118,F118)))</x:f>
        <x:v>1</x:v>
      </x:c>
      <x:c r="F118" s="23" t="n">
        <x:f>IF(C118=5,0,MOD(INDEX(AJ118:AM118,1,C118),3)+1)</x:f>
        <x:v>2</x:v>
      </x:c>
      <x:c r="G118" s="23" t="n">
        <x:f>IF(C118=5,"敌方回合",INDEX('动作配置'!$D$5:$D$28,E118))</x:f>
        <x:v>100201</x:v>
      </x:c>
      <x:c r="H118" s="23" t="n">
        <x:f>I117</x:f>
        <x:v>5</x:v>
      </x:c>
      <x:c r="I118" s="23" t="n">
        <x:f>IF(Z118&lt;&gt;"执行",H118,MIN('循环设置'!$B$20,H118+IF(C118=5,0,INDEX('动作配置'!$O$5:$O$28,E118)+L118*INDEX('动作配置'!$O$5:$O$28,INDEX('循环设置'!$F$5:$F$8,C118)))))</x:f>
        <x:v>5</x:v>
      </x:c>
      <x:c r="J118" s="31" t="n">
        <x:f>IF(C118=5,0,INDEX(AF118:AI118,1,C118))</x:f>
        <x:v>5</x:v>
      </x:c>
      <x:c r="K118" s="31" t="n">
        <x:f>IF(C118=5,0,MIN(INDEX('队伍面板'!$B$20:$E$20,1,C118),J118+INDEX('动作配置'!$N$5:$N$28,E118)*INDEX('队伍面板'!$B$72:$E$72,1,C118)))</x:f>
        <x:v>25</x:v>
      </x:c>
      <x:c r="L118" s="31" t="n">
        <x:f>IF(C118=5,0,IF(K118&gt;=INDEX('队伍面板'!$B$20:$E$20,1,C118),1,0))</x:f>
        <x:v>0</x:v>
      </x:c>
      <x:c r="M118" s="31" t="n">
        <x:f>IF(C118=5,0,IF(L118=1,INDEX('动作配置'!$N$5:$N$28,INDEX('循环设置'!$F$5:$F$8,C118))*INDEX('队伍面板'!$B$72:$E$72,1,C118),K118))</x:f>
        <x:v>25</x:v>
      </x:c>
      <x:c r="N118" s="31" t="n">
        <x:f>O117</x:f>
        <x:v>0</x:v>
      </x:c>
      <x:c r="O118" s="31" t="n">
        <x:f>IF(Z118&lt;&gt;"执行",N118,IF(C118=5,IF(N118=0,'循环设置'!$B$15,N118),MAX(0,N118-INDEX('动作配置'!$AB$5:$AB$28,E118)-L118*INDEX('动作配置'!$AB$5:$AB$28,INDEX('循环设置'!$F$5:$F$8,C118)))))</x:f>
        <x:v>0</x:v>
      </x:c>
      <x:c r="P118" s="31" t="n">
        <x:f>IF(AND(C118&lt;5,N118&gt;0,O118=0,Z118="执行"),1,0)</x:f>
        <x:v>0</x:v>
      </x:c>
      <x:c r="Q118" s="31" t="n">
        <x:f>X117</x:f>
        <x:v>889219.3978758336</x:v>
      </x:c>
      <x:c r="R118" s="31" t="n">
        <x:f>IF(OR(Z118&lt;&gt;"执行",C118=5),0,IF(OR(INDEX('动作配置'!$G$5:$G$28,E118)="治疗",INDEX('动作配置'!$G$5:$G$28,E118)="护盾",INDEX('动作配置'!$G$5:$G$28,E118)="无伤害"),0,INDEX('动作配置'!$X$5:$X$28,E118)*IF(OR(INDEX('动作配置'!$G$5:$G$28,E118)="真实伤害",N118=0),1,0.9)))</x:f>
        <x:v>0</x:v>
      </x:c>
      <x:c r="S118" s="31" t="n">
        <x:f>IF(OR(Z118&lt;&gt;"执行",C118=5,L118=0),0,IF(OR(INDEX('动作配置'!$G$5:$G$28,INDEX('循环设置'!$F$5:$F$8,C118))="治疗",INDEX('动作配置'!$G$5:$G$28,INDEX('循环设置'!$F$5:$F$8,C118))="护盾",INDEX('动作配置'!$G$5:$G$28,INDEX('循环设置'!$F$5:$F$8,C118))="无伤害"),0,INDEX('动作配置'!$X$5:$X$28,INDEX('循环设置'!$F$5:$F$8,C118))*IF(OR(INDEX('动作配置'!$G$5:$G$28,INDEX('循环设置'!$F$5:$F$8,C118))="真实伤害",N118=0),1,0.9)))</x:f>
        <x:v>0</x:v>
      </x:c>
      <x:c r="T118" s="31" t="n">
        <x:f>IF(P118=1,INDEX($AO$5:$AR$5,1,C118),0)</x:f>
        <x:v>0</x:v>
      </x:c>
      <x:c r="U118" s="31" t="n">
        <x:f>IF(OR(Z118&lt;&gt;"执行",C118=5,N118&gt;0),0,INDEX('队伍面板'!$B$77:$E$77,1,C118)/10*(INDEX('动作配置'!$AB$5:$AB$28,E118)+L118*INDEX('动作配置'!$AB$5:$AB$28,INDEX('循环设置'!$F$5:$F$8,C118)))*(1+INDEX('队伍面板'!$B$69:$E$69,1,C118))*INDEX('队伍面板'!$B$54:$E$54,1,C118)*(1+INDEX('队伍面板'!$B$52:$E$52,1,C118))*(1+INDEX('队伍面板'!$B$53:$E$53,1,C118))*(INDEX('队伍面板'!$B$8:$E$8,1,C118)+20)/((INDEX('队伍面板'!$B$8:$E$8,1,C118)+20)+('循环设置'!$B$12+20)*MAX(0,1-INDEX('队伍面板'!$B$48:$E$48,1,C118)-INDEX('队伍面板'!$B$49:$E$49,1,C118)))*(1-MIN(0.9,MAX(-1,'循环设置'!$B$13-INDEX('队伍面板'!$B$50:$E$50,1,C118))))*(1+INDEX('队伍面板'!$B$51:$E$51,1,C118))*(1+INDEX('队伍面板'!$B$58:$E$58,1,C118))*(1-'循环设置'!$B$36))</x:f>
        <x:v>0</x:v>
      </x:c>
      <x:c r="V118" s="31" t="n">
        <x:f>IF(OR(Z118&lt;&gt;"执行",C118=5),0,(R118+S118+T118+U118)*INDEX('队伍面板'!$B$59:$E$59,1,C118))</x:f>
        <x:v>0</x:v>
      </x:c>
      <x:c r="W118" s="31" t="n">
        <x:f>SUM(R118:V118)</x:f>
        <x:v>0</x:v>
      </x:c>
      <x:c r="X118" s="31" t="n">
        <x:f>MAX(0,Q118-W118)</x:f>
        <x:v>889219.3978758336</x:v>
      </x:c>
      <x:c r="Y118" s="31" t="n">
        <x:f>Y117+W118</x:f>
        <x:v>110780.60212416647</x:v>
      </x:c>
      <x:c r="Z118" s="23" t="str">
        <x:f>IF(B118&gt;'循环设置'!$B$18,"超出窗口",IF(Q118&lt;=0,"敌人已击败","执行"))</x:f>
        <x:v>超出窗口</x:v>
      </x:c>
      <x:c r="AA118" s="23" t="n">
        <x:f>AA117+IF($C117=1,10000/'队伍面板'!B66,0)</x:f>
        <x:v>1569.7449768160739</x:v>
      </x:c>
      <x:c r="AB118" s="23" t="n">
        <x:f>AB117+IF($C117=2,10000/'队伍面板'!C66,0)</x:f>
        <x:v>1601.6195576967434</x:v>
      </x:c>
      <x:c r="AC118" s="23" t="n">
        <x:f>AC117+IF($C117=3,10000/'队伍面板'!D66,0)</x:f>
        <x:v>1610.9844354119161</x:v>
      </x:c>
      <x:c r="AD118" s="23" t="n">
        <x:f>AD117+IF($C117=4,10000/'队伍面板'!E66,0)</x:f>
        <x:v>1590.8165343107314</x:v>
      </x:c>
      <x:c r="AE118" s="23" t="n">
        <x:f>AE117+IF($C117=5,10000/'循环设置'!$B$17,0)</x:f>
        <x:v>1600</x:v>
      </x:c>
      <x:c r="AF118" s="23" t="n">
        <x:f>IF(C117=1,M117,AF117)</x:f>
        <x:v>5</x:v>
      </x:c>
      <x:c r="AG118" s="23" t="n">
        <x:f>IF(C117=2,M117,AG117)</x:f>
        <x:v>115</x:v>
      </x:c>
      <x:c r="AH118" s="23" t="n">
        <x:f>IF(C117=3,M117,AH117)</x:f>
        <x:v>5</x:v>
      </x:c>
      <x:c r="AI118" s="23" t="n">
        <x:f>IF(C117=4,M117,AI117)</x:f>
        <x:v>25</x:v>
      </x:c>
      <x:c r="AJ118" s="23" t="n">
        <x:f>AJ117+IF(C117=1,1,0)</x:f>
        <x:v>25</x:v>
      </x:c>
      <x:c r="AK118" s="23" t="n">
        <x:f>AK117+IF(C117=2,1,0)</x:f>
        <x:v>24</x:v>
      </x:c>
      <x:c r="AL118" s="23" t="n">
        <x:f>AL117+IF(C117=3,1,0)</x:f>
        <x:v>25</x:v>
      </x:c>
      <x:c r="AM118" s="23" t="n">
        <x:f>AM117+IF(C117=4,1,0)</x:f>
        <x:v>24</x:v>
      </x:c>
      <x:c r="AN118" s="23" t="n">
        <x:f>AN117+IF(C117=5,1,0)</x:f>
        <x:v>15</x:v>
      </x:c>
      <x:c r="AO118" s="23"/>
      <x:c r="AP118" s="23"/>
      <x:c r="AQ118" s="23"/>
      <x:c r="AR118" s="23"/>
    </x:row>
    <x:row r="119">
      <x:c r="A119" s="23" t="n">
        <x:v>115</x:v>
      </x:c>
      <x:c r="B119" s="33" t="n">
        <x:f>MIN(AA119:AE119)</x:f>
        <x:v>1590.8165343107314</x:v>
      </x:c>
      <x:c r="C119" s="23" t="n">
        <x:f>MATCH(B119,AA119:AE119,0)</x:f>
        <x:v>4</x:v>
      </x:c>
      <x:c r="D119" s="23" t="str">
        <x:f>IF(C119=5,"敌人",INDEX('队伍面板'!$B$7:$E$7,1,C119))</x:f>
        <x:v>阿兰</x:v>
      </x:c>
      <x:c r="E119" s="23" t="n">
        <x:f>IF(C119=5,0,IF(H119+INDEX('动作配置'!$O$5:$O$28,INDEX('循环设置'!$B$5:$D$8,C119,F119))&lt;0,INDEX('循环设置'!$E$5:$E$8,C119),INDEX('循环设置'!$B$5:$D$8,C119,F119)))</x:f>
        <x:v>20</x:v>
      </x:c>
      <x:c r="F119" s="23" t="n">
        <x:f>IF(C119=5,0,MOD(INDEX(AJ119:AM119,1,C119),3)+1)</x:f>
        <x:v>1</x:v>
      </x:c>
      <x:c r="G119" s="23" t="n">
        <x:f>IF(C119=5,"敌方回合",INDEX('动作配置'!$D$5:$D$28,E119))</x:f>
        <x:v>100802</x:v>
      </x:c>
      <x:c r="H119" s="23" t="n">
        <x:f>I118</x:f>
        <x:v>5</x:v>
      </x:c>
      <x:c r="I119" s="23" t="n">
        <x:f>IF(Z119&lt;&gt;"执行",H119,MIN('循环设置'!$B$20,H119+IF(C119=5,0,INDEX('动作配置'!$O$5:$O$28,E119)+L119*INDEX('动作配置'!$O$5:$O$28,INDEX('循环设置'!$F$5:$F$8,C119)))))</x:f>
        <x:v>5</x:v>
      </x:c>
      <x:c r="J119" s="31" t="n">
        <x:f>IF(C119=5,0,INDEX(AF119:AI119,1,C119))</x:f>
        <x:v>25</x:v>
      </x:c>
      <x:c r="K119" s="31" t="n">
        <x:f>IF(C119=5,0,MIN(INDEX('队伍面板'!$B$20:$E$20,1,C119),J119+INDEX('动作配置'!$N$5:$N$28,E119)*INDEX('队伍面板'!$B$72:$E$72,1,C119)))</x:f>
        <x:v>55</x:v>
      </x:c>
      <x:c r="L119" s="31" t="n">
        <x:f>IF(C119=5,0,IF(K119&gt;=INDEX('队伍面板'!$B$20:$E$20,1,C119),1,0))</x:f>
        <x:v>0</x:v>
      </x:c>
      <x:c r="M119" s="31" t="n">
        <x:f>IF(C119=5,0,IF(L119=1,INDEX('动作配置'!$N$5:$N$28,INDEX('循环设置'!$F$5:$F$8,C119))*INDEX('队伍面板'!$B$72:$E$72,1,C119),K119))</x:f>
        <x:v>55</x:v>
      </x:c>
      <x:c r="N119" s="31" t="n">
        <x:f>O118</x:f>
        <x:v>0</x:v>
      </x:c>
      <x:c r="O119" s="31" t="n">
        <x:f>IF(Z119&lt;&gt;"执行",N119,IF(C119=5,IF(N119=0,'循环设置'!$B$15,N119),MAX(0,N119-INDEX('动作配置'!$AB$5:$AB$28,E119)-L119*INDEX('动作配置'!$AB$5:$AB$28,INDEX('循环设置'!$F$5:$F$8,C119)))))</x:f>
        <x:v>0</x:v>
      </x:c>
      <x:c r="P119" s="31" t="n">
        <x:f>IF(AND(C119&lt;5,N119&gt;0,O119=0,Z119="执行"),1,0)</x:f>
        <x:v>0</x:v>
      </x:c>
      <x:c r="Q119" s="31" t="n">
        <x:f>X118</x:f>
        <x:v>889219.3978758336</x:v>
      </x:c>
      <x:c r="R119" s="31" t="n">
        <x:f>IF(OR(Z119&lt;&gt;"执行",C119=5),0,IF(OR(INDEX('动作配置'!$G$5:$G$28,E119)="治疗",INDEX('动作配置'!$G$5:$G$28,E119)="护盾",INDEX('动作配置'!$G$5:$G$28,E119)="无伤害"),0,INDEX('动作配置'!$X$5:$X$28,E119)*IF(OR(INDEX('动作配置'!$G$5:$G$28,E119)="真实伤害",N119=0),1,0.9)))</x:f>
        <x:v>0</x:v>
      </x:c>
      <x:c r="S119" s="31" t="n">
        <x:f>IF(OR(Z119&lt;&gt;"执行",C119=5,L119=0),0,IF(OR(INDEX('动作配置'!$G$5:$G$28,INDEX('循环设置'!$F$5:$F$8,C119))="治疗",INDEX('动作配置'!$G$5:$G$28,INDEX('循环设置'!$F$5:$F$8,C119))="护盾",INDEX('动作配置'!$G$5:$G$28,INDEX('循环设置'!$F$5:$F$8,C119))="无伤害"),0,INDEX('动作配置'!$X$5:$X$28,INDEX('循环设置'!$F$5:$F$8,C119))*IF(OR(INDEX('动作配置'!$G$5:$G$28,INDEX('循环设置'!$F$5:$F$8,C119))="真实伤害",N119=0),1,0.9)))</x:f>
        <x:v>0</x:v>
      </x:c>
      <x:c r="T119" s="31" t="n">
        <x:f>IF(P119=1,INDEX($AO$5:$AR$5,1,C119),0)</x:f>
        <x:v>0</x:v>
      </x:c>
      <x:c r="U119" s="31" t="n">
        <x:f>IF(OR(Z119&lt;&gt;"执行",C119=5,N119&gt;0),0,INDEX('队伍面板'!$B$77:$E$77,1,C119)/10*(INDEX('动作配置'!$AB$5:$AB$28,E119)+L119*INDEX('动作配置'!$AB$5:$AB$28,INDEX('循环设置'!$F$5:$F$8,C119)))*(1+INDEX('队伍面板'!$B$69:$E$69,1,C119))*INDEX('队伍面板'!$B$54:$E$54,1,C119)*(1+INDEX('队伍面板'!$B$52:$E$52,1,C119))*(1+INDEX('队伍面板'!$B$53:$E$53,1,C119))*(INDEX('队伍面板'!$B$8:$E$8,1,C119)+20)/((INDEX('队伍面板'!$B$8:$E$8,1,C119)+20)+('循环设置'!$B$12+20)*MAX(0,1-INDEX('队伍面板'!$B$48:$E$48,1,C119)-INDEX('队伍面板'!$B$49:$E$49,1,C119)))*(1-MIN(0.9,MAX(-1,'循环设置'!$B$13-INDEX('队伍面板'!$B$50:$E$50,1,C119))))*(1+INDEX('队伍面板'!$B$51:$E$51,1,C119))*(1+INDEX('队伍面板'!$B$58:$E$58,1,C119))*(1-'循环设置'!$B$36))</x:f>
        <x:v>0</x:v>
      </x:c>
      <x:c r="V119" s="31" t="n">
        <x:f>IF(OR(Z119&lt;&gt;"执行",C119=5),0,(R119+S119+T119+U119)*INDEX('队伍面板'!$B$59:$E$59,1,C119))</x:f>
        <x:v>0</x:v>
      </x:c>
      <x:c r="W119" s="31" t="n">
        <x:f>SUM(R119:V119)</x:f>
        <x:v>0</x:v>
      </x:c>
      <x:c r="X119" s="31" t="n">
        <x:f>MAX(0,Q119-W119)</x:f>
        <x:v>889219.3978758336</x:v>
      </x:c>
      <x:c r="Y119" s="31" t="n">
        <x:f>Y118+W119</x:f>
        <x:v>110780.60212416647</x:v>
      </x:c>
      <x:c r="Z119" s="23" t="str">
        <x:f>IF(B119&gt;'循环设置'!$B$18,"超出窗口",IF(Q119&lt;=0,"敌人已击败","执行"))</x:f>
        <x:v>超出窗口</x:v>
      </x:c>
      <x:c r="AA119" s="23" t="n">
        <x:f>AA118+IF($C118=1,10000/'队伍面板'!B66,0)</x:f>
        <x:v>1630.119783616692</x:v>
      </x:c>
      <x:c r="AB119" s="23" t="n">
        <x:f>AB118+IF($C118=2,10000/'队伍面板'!C66,0)</x:f>
        <x:v>1601.6195576967434</x:v>
      </x:c>
      <x:c r="AC119" s="23" t="n">
        <x:f>AC118+IF($C118=3,10000/'队伍面板'!D66,0)</x:f>
        <x:v>1610.9844354119161</x:v>
      </x:c>
      <x:c r="AD119" s="23" t="n">
        <x:f>AD118+IF($C118=4,10000/'队伍面板'!E66,0)</x:f>
        <x:v>1590.8165343107314</x:v>
      </x:c>
      <x:c r="AE119" s="23" t="n">
        <x:f>AE118+IF($C118=5,10000/'循环设置'!$B$17,0)</x:f>
        <x:v>1600</x:v>
      </x:c>
      <x:c r="AF119" s="23" t="n">
        <x:f>IF(C118=1,M118,AF118)</x:f>
        <x:v>25</x:v>
      </x:c>
      <x:c r="AG119" s="23" t="n">
        <x:f>IF(C118=2,M118,AG118)</x:f>
        <x:v>115</x:v>
      </x:c>
      <x:c r="AH119" s="23" t="n">
        <x:f>IF(C118=3,M118,AH118)</x:f>
        <x:v>5</x:v>
      </x:c>
      <x:c r="AI119" s="23" t="n">
        <x:f>IF(C118=4,M118,AI118)</x:f>
        <x:v>25</x:v>
      </x:c>
      <x:c r="AJ119" s="23" t="n">
        <x:f>AJ118+IF(C118=1,1,0)</x:f>
        <x:v>26</x:v>
      </x:c>
      <x:c r="AK119" s="23" t="n">
        <x:f>AK118+IF(C118=2,1,0)</x:f>
        <x:v>24</x:v>
      </x:c>
      <x:c r="AL119" s="23" t="n">
        <x:f>AL118+IF(C118=3,1,0)</x:f>
        <x:v>25</x:v>
      </x:c>
      <x:c r="AM119" s="23" t="n">
        <x:f>AM118+IF(C118=4,1,0)</x:f>
        <x:v>24</x:v>
      </x:c>
      <x:c r="AN119" s="23" t="n">
        <x:f>AN118+IF(C118=5,1,0)</x:f>
        <x:v>15</x:v>
      </x:c>
      <x:c r="AO119" s="23"/>
      <x:c r="AP119" s="23"/>
      <x:c r="AQ119" s="23"/>
      <x:c r="AR119" s="23"/>
    </x:row>
    <x:row r="120">
      <x:c r="A120" s="23" t="n">
        <x:v>116</x:v>
      </x:c>
      <x:c r="B120" s="33" t="n">
        <x:f>MIN(AA120:AE120)</x:f>
        <x:v>1600</x:v>
      </x:c>
      <x:c r="C120" s="23" t="n">
        <x:f>MATCH(B120,AA120:AE120,0)</x:f>
        <x:v>5</x:v>
      </x:c>
      <x:c r="D120" s="23" t="str">
        <x:f>IF(C120=5,"敌人",INDEX('队伍面板'!$B$7:$E$7,1,C120))</x:f>
        <x:v>敌人</x:v>
      </x:c>
      <x:c r="E120" s="23" t="n">
        <x:f>IF(C120=5,0,IF(H120+INDEX('动作配置'!$O$5:$O$28,INDEX('循环设置'!$B$5:$D$8,C120,F120))&lt;0,INDEX('循环设置'!$E$5:$E$8,C120),INDEX('循环设置'!$B$5:$D$8,C120,F120)))</x:f>
        <x:v>0</x:v>
      </x:c>
      <x:c r="F120" s="23" t="n">
        <x:f>IF(C120=5,0,MOD(INDEX(AJ120:AM120,1,C120),3)+1)</x:f>
        <x:v>0</x:v>
      </x:c>
      <x:c r="G120" s="23" t="str">
        <x:f>IF(C120=5,"敌方回合",INDEX('动作配置'!$D$5:$D$28,E120))</x:f>
        <x:v>敌方回合</x:v>
      </x:c>
      <x:c r="H120" s="23" t="n">
        <x:f>I119</x:f>
        <x:v>5</x:v>
      </x:c>
      <x:c r="I120" s="23" t="n">
        <x:f>IF(Z120&lt;&gt;"执行",H120,MIN('循环设置'!$B$20,H120+IF(C120=5,0,INDEX('动作配置'!$O$5:$O$28,E120)+L120*INDEX('动作配置'!$O$5:$O$28,INDEX('循环设置'!$F$5:$F$8,C120)))))</x:f>
        <x:v>5</x:v>
      </x:c>
      <x:c r="J120" s="31" t="n">
        <x:f>IF(C120=5,0,INDEX(AF120:AI120,1,C120))</x:f>
        <x:v>0</x:v>
      </x:c>
      <x:c r="K120" s="31" t="n">
        <x:f>IF(C120=5,0,MIN(INDEX('队伍面板'!$B$20:$E$20,1,C120),J120+INDEX('动作配置'!$N$5:$N$28,E120)*INDEX('队伍面板'!$B$72:$E$72,1,C120)))</x:f>
        <x:v>0</x:v>
      </x:c>
      <x:c r="L120" s="31" t="n">
        <x:f>IF(C120=5,0,IF(K120&gt;=INDEX('队伍面板'!$B$20:$E$20,1,C120),1,0))</x:f>
        <x:v>0</x:v>
      </x:c>
      <x:c r="M120" s="31" t="n">
        <x:f>IF(C120=5,0,IF(L120=1,INDEX('动作配置'!$N$5:$N$28,INDEX('循环设置'!$F$5:$F$8,C120))*INDEX('队伍面板'!$B$72:$E$72,1,C120),K120))</x:f>
        <x:v>0</x:v>
      </x:c>
      <x:c r="N120" s="31" t="n">
        <x:f>O119</x:f>
        <x:v>0</x:v>
      </x:c>
      <x:c r="O120" s="31" t="n">
        <x:f>IF(Z120&lt;&gt;"执行",N120,IF(C120=5,IF(N120=0,'循环设置'!$B$15,N120),MAX(0,N120-INDEX('动作配置'!$AB$5:$AB$28,E120)-L120*INDEX('动作配置'!$AB$5:$AB$28,INDEX('循环设置'!$F$5:$F$8,C120)))))</x:f>
        <x:v>0</x:v>
      </x:c>
      <x:c r="P120" s="31" t="n">
        <x:f>IF(AND(C120&lt;5,N120&gt;0,O120=0,Z120="执行"),1,0)</x:f>
        <x:v>0</x:v>
      </x:c>
      <x:c r="Q120" s="31" t="n">
        <x:f>X119</x:f>
        <x:v>889219.3978758336</x:v>
      </x:c>
      <x:c r="R120" s="31" t="n">
        <x:f>IF(OR(Z120&lt;&gt;"执行",C120=5),0,IF(OR(INDEX('动作配置'!$G$5:$G$28,E120)="治疗",INDEX('动作配置'!$G$5:$G$28,E120)="护盾",INDEX('动作配置'!$G$5:$G$28,E120)="无伤害"),0,INDEX('动作配置'!$X$5:$X$28,E120)*IF(OR(INDEX('动作配置'!$G$5:$G$28,E120)="真实伤害",N120=0),1,0.9)))</x:f>
        <x:v>0</x:v>
      </x:c>
      <x:c r="S120" s="31" t="n">
        <x:f>IF(OR(Z120&lt;&gt;"执行",C120=5,L120=0),0,IF(OR(INDEX('动作配置'!$G$5:$G$28,INDEX('循环设置'!$F$5:$F$8,C120))="治疗",INDEX('动作配置'!$G$5:$G$28,INDEX('循环设置'!$F$5:$F$8,C120))="护盾",INDEX('动作配置'!$G$5:$G$28,INDEX('循环设置'!$F$5:$F$8,C120))="无伤害"),0,INDEX('动作配置'!$X$5:$X$28,INDEX('循环设置'!$F$5:$F$8,C120))*IF(OR(INDEX('动作配置'!$G$5:$G$28,INDEX('循环设置'!$F$5:$F$8,C120))="真实伤害",N120=0),1,0.9)))</x:f>
        <x:v>0</x:v>
      </x:c>
      <x:c r="T120" s="31" t="n">
        <x:f>IF(P120=1,INDEX($AO$5:$AR$5,1,C120),0)</x:f>
        <x:v>0</x:v>
      </x:c>
      <x:c r="U120" s="31" t="n">
        <x:f>IF(OR(Z120&lt;&gt;"执行",C120=5,N120&gt;0),0,INDEX('队伍面板'!$B$77:$E$77,1,C120)/10*(INDEX('动作配置'!$AB$5:$AB$28,E120)+L120*INDEX('动作配置'!$AB$5:$AB$28,INDEX('循环设置'!$F$5:$F$8,C120)))*(1+INDEX('队伍面板'!$B$69:$E$69,1,C120))*INDEX('队伍面板'!$B$54:$E$54,1,C120)*(1+INDEX('队伍面板'!$B$52:$E$52,1,C120))*(1+INDEX('队伍面板'!$B$53:$E$53,1,C120))*(INDEX('队伍面板'!$B$8:$E$8,1,C120)+20)/((INDEX('队伍面板'!$B$8:$E$8,1,C120)+20)+('循环设置'!$B$12+20)*MAX(0,1-INDEX('队伍面板'!$B$48:$E$48,1,C120)-INDEX('队伍面板'!$B$49:$E$49,1,C120)))*(1-MIN(0.9,MAX(-1,'循环设置'!$B$13-INDEX('队伍面板'!$B$50:$E$50,1,C120))))*(1+INDEX('队伍面板'!$B$51:$E$51,1,C120))*(1+INDEX('队伍面板'!$B$58:$E$58,1,C120))*(1-'循环设置'!$B$36))</x:f>
        <x:v>0</x:v>
      </x:c>
      <x:c r="V120" s="31" t="n">
        <x:f>IF(OR(Z120&lt;&gt;"执行",C120=5),0,(R120+S120+T120+U120)*INDEX('队伍面板'!$B$59:$E$59,1,C120))</x:f>
        <x:v>0</x:v>
      </x:c>
      <x:c r="W120" s="31" t="n">
        <x:f>SUM(R120:V120)</x:f>
        <x:v>0</x:v>
      </x:c>
      <x:c r="X120" s="31" t="n">
        <x:f>MAX(0,Q120-W120)</x:f>
        <x:v>889219.3978758336</x:v>
      </x:c>
      <x:c r="Y120" s="31" t="n">
        <x:f>Y119+W120</x:f>
        <x:v>110780.60212416647</x:v>
      </x:c>
      <x:c r="Z120" s="23" t="str">
        <x:f>IF(B120&gt;'循环设置'!$B$18,"超出窗口",IF(Q120&lt;=0,"敌人已击败","执行"))</x:f>
        <x:v>超出窗口</x:v>
      </x:c>
      <x:c r="AA120" s="23" t="n">
        <x:f>AA119+IF($C119=1,10000/'队伍面板'!B66,0)</x:f>
        <x:v>1630.119783616692</x:v>
      </x:c>
      <x:c r="AB120" s="23" t="n">
        <x:f>AB119+IF($C119=2,10000/'队伍面板'!C66,0)</x:f>
        <x:v>1601.6195576967434</x:v>
      </x:c>
      <x:c r="AC120" s="23" t="n">
        <x:f>AC119+IF($C119=3,10000/'队伍面板'!D66,0)</x:f>
        <x:v>1610.9844354119161</x:v>
      </x:c>
      <x:c r="AD120" s="23" t="n">
        <x:f>AD119+IF($C119=4,10000/'队伍面板'!E66,0)</x:f>
        <x:v>1654.4491956831607</x:v>
      </x:c>
      <x:c r="AE120" s="23" t="n">
        <x:f>AE119+IF($C119=5,10000/'循环设置'!$B$17,0)</x:f>
        <x:v>1600</x:v>
      </x:c>
      <x:c r="AF120" s="23" t="n">
        <x:f>IF(C119=1,M119,AF119)</x:f>
        <x:v>25</x:v>
      </x:c>
      <x:c r="AG120" s="23" t="n">
        <x:f>IF(C119=2,M119,AG119)</x:f>
        <x:v>115</x:v>
      </x:c>
      <x:c r="AH120" s="23" t="n">
        <x:f>IF(C119=3,M119,AH119)</x:f>
        <x:v>5</x:v>
      </x:c>
      <x:c r="AI120" s="23" t="n">
        <x:f>IF(C119=4,M119,AI119)</x:f>
        <x:v>55</x:v>
      </x:c>
      <x:c r="AJ120" s="23" t="n">
        <x:f>AJ119+IF(C119=1,1,0)</x:f>
        <x:v>26</x:v>
      </x:c>
      <x:c r="AK120" s="23" t="n">
        <x:f>AK119+IF(C119=2,1,0)</x:f>
        <x:v>24</x:v>
      </x:c>
      <x:c r="AL120" s="23" t="n">
        <x:f>AL119+IF(C119=3,1,0)</x:f>
        <x:v>25</x:v>
      </x:c>
      <x:c r="AM120" s="23" t="n">
        <x:f>AM119+IF(C119=4,1,0)</x:f>
        <x:v>25</x:v>
      </x:c>
      <x:c r="AN120" s="23" t="n">
        <x:f>AN119+IF(C119=5,1,0)</x:f>
        <x:v>15</x:v>
      </x:c>
      <x:c r="AO120" s="23"/>
      <x:c r="AP120" s="23"/>
      <x:c r="AQ120" s="23"/>
      <x:c r="AR120" s="23"/>
    </x:row>
    <x:row r="121">
      <x:c r="A121" s="23" t="n">
        <x:v>117</x:v>
      </x:c>
      <x:c r="B121" s="33" t="n">
        <x:f>MIN(AA121:AE121)</x:f>
        <x:v>1601.6195576967434</x:v>
      </x:c>
      <x:c r="C121" s="23" t="n">
        <x:f>MATCH(B121,AA121:AE121,0)</x:f>
        <x:v>2</x:v>
      </x:c>
      <x:c r="D121" s="23" t="str">
        <x:f>IF(C121=5,"敌人",INDEX('队伍面板'!$B$7:$E$7,1,C121))</x:f>
        <x:v>三月七（存护）</x:v>
      </x:c>
      <x:c r="E121" s="23" t="n">
        <x:f>IF(C121=5,0,IF(H121+INDEX('动作配置'!$O$5:$O$28,INDEX('循环设置'!$B$5:$D$8,C121,F121))&lt;0,INDEX('循环设置'!$E$5:$E$8,C121),INDEX('循环设置'!$B$5:$D$8,C121,F121)))</x:f>
        <x:v>8</x:v>
      </x:c>
      <x:c r="F121" s="23" t="n">
        <x:f>IF(C121=5,0,MOD(INDEX(AJ121:AM121,1,C121),3)+1)</x:f>
        <x:v>1</x:v>
      </x:c>
      <x:c r="G121" s="23" t="n">
        <x:f>IF(C121=5,"敌方回合",INDEX('动作配置'!$D$5:$D$28,E121))</x:f>
        <x:v>100102</x:v>
      </x:c>
      <x:c r="H121" s="23" t="n">
        <x:f>I120</x:f>
        <x:v>5</x:v>
      </x:c>
      <x:c r="I121" s="23" t="n">
        <x:f>IF(Z121&lt;&gt;"执行",H121,MIN('循环设置'!$B$20,H121+IF(C121=5,0,INDEX('动作配置'!$O$5:$O$28,E121)+L121*INDEX('动作配置'!$O$5:$O$28,INDEX('循环设置'!$F$5:$F$8,C121)))))</x:f>
        <x:v>5</x:v>
      </x:c>
      <x:c r="J121" s="31" t="n">
        <x:f>IF(C121=5,0,INDEX(AF121:AI121,1,C121))</x:f>
        <x:v>115</x:v>
      </x:c>
      <x:c r="K121" s="31" t="n">
        <x:f>IF(C121=5,0,MIN(INDEX('队伍面板'!$B$20:$E$20,1,C121),J121+INDEX('动作配置'!$N$5:$N$28,E121)*INDEX('队伍面板'!$B$72:$E$72,1,C121)))</x:f>
        <x:v>120</x:v>
      </x:c>
      <x:c r="L121" s="31" t="n">
        <x:f>IF(C121=5,0,IF(K121&gt;=INDEX('队伍面板'!$B$20:$E$20,1,C121),1,0))</x:f>
        <x:v>1</x:v>
      </x:c>
      <x:c r="M121" s="31" t="n">
        <x:f>IF(C121=5,0,IF(L121=1,INDEX('动作配置'!$N$5:$N$28,INDEX('循环设置'!$F$5:$F$8,C121))*INDEX('队伍面板'!$B$72:$E$72,1,C121),K121))</x:f>
        <x:v>5</x:v>
      </x:c>
      <x:c r="N121" s="31" t="n">
        <x:f>O120</x:f>
        <x:v>0</x:v>
      </x:c>
      <x:c r="O121" s="31" t="n">
        <x:f>IF(Z121&lt;&gt;"执行",N121,IF(C121=5,IF(N121=0,'循环设置'!$B$15,N121),MAX(0,N121-INDEX('动作配置'!$AB$5:$AB$28,E121)-L121*INDEX('动作配置'!$AB$5:$AB$28,INDEX('循环设置'!$F$5:$F$8,C121)))))</x:f>
        <x:v>0</x:v>
      </x:c>
      <x:c r="P121" s="31" t="n">
        <x:f>IF(AND(C121&lt;5,N121&gt;0,O121=0,Z121="执行"),1,0)</x:f>
        <x:v>0</x:v>
      </x:c>
      <x:c r="Q121" s="31" t="n">
        <x:f>X120</x:f>
        <x:v>889219.3978758336</x:v>
      </x:c>
      <x:c r="R121" s="31" t="n">
        <x:f>IF(OR(Z121&lt;&gt;"执行",C121=5),0,IF(OR(INDEX('动作配置'!$G$5:$G$28,E121)="治疗",INDEX('动作配置'!$G$5:$G$28,E121)="护盾",INDEX('动作配置'!$G$5:$G$28,E121)="无伤害"),0,INDEX('动作配置'!$X$5:$X$28,E121)*IF(OR(INDEX('动作配置'!$G$5:$G$28,E121)="真实伤害",N121=0),1,0.9)))</x:f>
        <x:v>0</x:v>
      </x:c>
      <x:c r="S121" s="31" t="n">
        <x:f>IF(OR(Z121&lt;&gt;"执行",C121=5,L121=0),0,IF(OR(INDEX('动作配置'!$G$5:$G$28,INDEX('循环设置'!$F$5:$F$8,C121))="治疗",INDEX('动作配置'!$G$5:$G$28,INDEX('循环设置'!$F$5:$F$8,C121))="护盾",INDEX('动作配置'!$G$5:$G$28,INDEX('循环设置'!$F$5:$F$8,C121))="无伤害"),0,INDEX('动作配置'!$X$5:$X$28,INDEX('循环设置'!$F$5:$F$8,C121))*IF(OR(INDEX('动作配置'!$G$5:$G$28,INDEX('循环设置'!$F$5:$F$8,C121))="真实伤害",N121=0),1,0.9)))</x:f>
        <x:v>0</x:v>
      </x:c>
      <x:c r="T121" s="31" t="n">
        <x:f>IF(P121=1,INDEX($AO$5:$AR$5,1,C121),0)</x:f>
        <x:v>0</x:v>
      </x:c>
      <x:c r="U121" s="31" t="n">
        <x:f>IF(OR(Z121&lt;&gt;"执行",C121=5,N121&gt;0),0,INDEX('队伍面板'!$B$77:$E$77,1,C121)/10*(INDEX('动作配置'!$AB$5:$AB$28,E121)+L121*INDEX('动作配置'!$AB$5:$AB$28,INDEX('循环设置'!$F$5:$F$8,C121)))*(1+INDEX('队伍面板'!$B$69:$E$69,1,C121))*INDEX('队伍面板'!$B$54:$E$54,1,C121)*(1+INDEX('队伍面板'!$B$52:$E$52,1,C121))*(1+INDEX('队伍面板'!$B$53:$E$53,1,C121))*(INDEX('队伍面板'!$B$8:$E$8,1,C121)+20)/((INDEX('队伍面板'!$B$8:$E$8,1,C121)+20)+('循环设置'!$B$12+20)*MAX(0,1-INDEX('队伍面板'!$B$48:$E$48,1,C121)-INDEX('队伍面板'!$B$49:$E$49,1,C121)))*(1-MIN(0.9,MAX(-1,'循环设置'!$B$13-INDEX('队伍面板'!$B$50:$E$50,1,C121))))*(1+INDEX('队伍面板'!$B$51:$E$51,1,C121))*(1+INDEX('队伍面板'!$B$58:$E$58,1,C121))*(1-'循环设置'!$B$36))</x:f>
        <x:v>0</x:v>
      </x:c>
      <x:c r="V121" s="31" t="n">
        <x:f>IF(OR(Z121&lt;&gt;"执行",C121=5),0,(R121+S121+T121+U121)*INDEX('队伍面板'!$B$59:$E$59,1,C121))</x:f>
        <x:v>0</x:v>
      </x:c>
      <x:c r="W121" s="31" t="n">
        <x:f>SUM(R121:V121)</x:f>
        <x:v>0</x:v>
      </x:c>
      <x:c r="X121" s="31" t="n">
        <x:f>MAX(0,Q121-W121)</x:f>
        <x:v>889219.3978758336</x:v>
      </x:c>
      <x:c r="Y121" s="31" t="n">
        <x:f>Y120+W121</x:f>
        <x:v>110780.60212416647</x:v>
      </x:c>
      <x:c r="Z121" s="23" t="str">
        <x:f>IF(B121&gt;'循环设置'!$B$18,"超出窗口",IF(Q121&lt;=0,"敌人已击败","执行"))</x:f>
        <x:v>超出窗口</x:v>
      </x:c>
      <x:c r="AA121" s="23" t="n">
        <x:f>AA120+IF($C120=1,10000/'队伍面板'!B66,0)</x:f>
        <x:v>1630.119783616692</x:v>
      </x:c>
      <x:c r="AB121" s="23" t="n">
        <x:f>AB120+IF($C120=2,10000/'队伍面板'!C66,0)</x:f>
        <x:v>1601.6195576967434</x:v>
      </x:c>
      <x:c r="AC121" s="23" t="n">
        <x:f>AC120+IF($C120=3,10000/'队伍面板'!D66,0)</x:f>
        <x:v>1610.9844354119161</x:v>
      </x:c>
      <x:c r="AD121" s="23" t="n">
        <x:f>AD120+IF($C120=4,10000/'队伍面板'!E66,0)</x:f>
        <x:v>1654.4491956831607</x:v>
      </x:c>
      <x:c r="AE121" s="23" t="n">
        <x:f>AE120+IF($C120=5,10000/'循环设置'!$B$17,0)</x:f>
        <x:v>1700</x:v>
      </x:c>
      <x:c r="AF121" s="23" t="n">
        <x:f>IF(C120=1,M120,AF120)</x:f>
        <x:v>25</x:v>
      </x:c>
      <x:c r="AG121" s="23" t="n">
        <x:f>IF(C120=2,M120,AG120)</x:f>
        <x:v>115</x:v>
      </x:c>
      <x:c r="AH121" s="23" t="n">
        <x:f>IF(C120=3,M120,AH120)</x:f>
        <x:v>5</x:v>
      </x:c>
      <x:c r="AI121" s="23" t="n">
        <x:f>IF(C120=4,M120,AI120)</x:f>
        <x:v>55</x:v>
      </x:c>
      <x:c r="AJ121" s="23" t="n">
        <x:f>AJ120+IF(C120=1,1,0)</x:f>
        <x:v>26</x:v>
      </x:c>
      <x:c r="AK121" s="23" t="n">
        <x:f>AK120+IF(C120=2,1,0)</x:f>
        <x:v>24</x:v>
      </x:c>
      <x:c r="AL121" s="23" t="n">
        <x:f>AL120+IF(C120=3,1,0)</x:f>
        <x:v>25</x:v>
      </x:c>
      <x:c r="AM121" s="23" t="n">
        <x:f>AM120+IF(C120=4,1,0)</x:f>
        <x:v>25</x:v>
      </x:c>
      <x:c r="AN121" s="23" t="n">
        <x:f>AN120+IF(C120=5,1,0)</x:f>
        <x:v>16</x:v>
      </x:c>
      <x:c r="AO121" s="23"/>
      <x:c r="AP121" s="23"/>
      <x:c r="AQ121" s="23"/>
      <x:c r="AR121" s="23"/>
    </x:row>
    <x:row r="122">
      <x:c r="A122" s="23" t="n">
        <x:v>118</x:v>
      </x:c>
      <x:c r="B122" s="33" t="n">
        <x:f>MIN(AA122:AE122)</x:f>
        <x:v>1610.9844354119161</x:v>
      </x:c>
      <x:c r="C122" s="23" t="n">
        <x:f>MATCH(B122,AA122:AE122,0)</x:f>
        <x:v>3</x:v>
      </x:c>
      <x:c r="D122" s="23" t="str">
        <x:f>IF(C122=5,"敌人",INDEX('队伍面板'!$B$7:$E$7,1,C122))</x:f>
        <x:v>艾丝妲</x:v>
      </x:c>
      <x:c r="E122" s="23" t="n">
        <x:f>IF(C122=5,0,IF(H122+INDEX('动作配置'!$O$5:$O$28,INDEX('循环设置'!$B$5:$D$8,C122,F122))&lt;0,INDEX('循环设置'!$E$5:$E$8,C122),INDEX('循环设置'!$B$5:$D$8,C122,F122)))</x:f>
        <x:v>13</x:v>
      </x:c>
      <x:c r="F122" s="23" t="n">
        <x:f>IF(C122=5,0,MOD(INDEX(AJ122:AM122,1,C122),3)+1)</x:f>
        <x:v>2</x:v>
      </x:c>
      <x:c r="G122" s="23" t="n">
        <x:f>IF(C122=5,"敌方回合",INDEX('动作配置'!$D$5:$D$28,E122))</x:f>
        <x:v>100901</x:v>
      </x:c>
      <x:c r="H122" s="23" t="n">
        <x:f>I121</x:f>
        <x:v>5</x:v>
      </x:c>
      <x:c r="I122" s="23" t="n">
        <x:f>IF(Z122&lt;&gt;"执行",H122,MIN('循环设置'!$B$20,H122+IF(C122=5,0,INDEX('动作配置'!$O$5:$O$28,E122)+L122*INDEX('动作配置'!$O$5:$O$28,INDEX('循环设置'!$F$5:$F$8,C122)))))</x:f>
        <x:v>5</x:v>
      </x:c>
      <x:c r="J122" s="31" t="n">
        <x:f>IF(C122=5,0,INDEX(AF122:AI122,1,C122))</x:f>
        <x:v>5</x:v>
      </x:c>
      <x:c r="K122" s="31" t="n">
        <x:f>IF(C122=5,0,MIN(INDEX('队伍面板'!$B$20:$E$20,1,C122),J122+INDEX('动作配置'!$N$5:$N$28,E122)*INDEX('队伍面板'!$B$72:$E$72,1,C122)))</x:f>
        <x:v>25</x:v>
      </x:c>
      <x:c r="L122" s="31" t="n">
        <x:f>IF(C122=5,0,IF(K122&gt;=INDEX('队伍面板'!$B$20:$E$20,1,C122),1,0))</x:f>
        <x:v>0</x:v>
      </x:c>
      <x:c r="M122" s="31" t="n">
        <x:f>IF(C122=5,0,IF(L122=1,INDEX('动作配置'!$N$5:$N$28,INDEX('循环设置'!$F$5:$F$8,C122))*INDEX('队伍面板'!$B$72:$E$72,1,C122),K122))</x:f>
        <x:v>25</x:v>
      </x:c>
      <x:c r="N122" s="31" t="n">
        <x:f>O121</x:f>
        <x:v>0</x:v>
      </x:c>
      <x:c r="O122" s="31" t="n">
        <x:f>IF(Z122&lt;&gt;"执行",N122,IF(C122=5,IF(N122=0,'循环设置'!$B$15,N122),MAX(0,N122-INDEX('动作配置'!$AB$5:$AB$28,E122)-L122*INDEX('动作配置'!$AB$5:$AB$28,INDEX('循环设置'!$F$5:$F$8,C122)))))</x:f>
        <x:v>0</x:v>
      </x:c>
      <x:c r="P122" s="31" t="n">
        <x:f>IF(AND(C122&lt;5,N122&gt;0,O122=0,Z122="执行"),1,0)</x:f>
        <x:v>0</x:v>
      </x:c>
      <x:c r="Q122" s="31" t="n">
        <x:f>X121</x:f>
        <x:v>889219.3978758336</x:v>
      </x:c>
      <x:c r="R122" s="31" t="n">
        <x:f>IF(OR(Z122&lt;&gt;"执行",C122=5),0,IF(OR(INDEX('动作配置'!$G$5:$G$28,E122)="治疗",INDEX('动作配置'!$G$5:$G$28,E122)="护盾",INDEX('动作配置'!$G$5:$G$28,E122)="无伤害"),0,INDEX('动作配置'!$X$5:$X$28,E122)*IF(OR(INDEX('动作配置'!$G$5:$G$28,E122)="真实伤害",N122=0),1,0.9)))</x:f>
        <x:v>0</x:v>
      </x:c>
      <x:c r="S122" s="31" t="n">
        <x:f>IF(OR(Z122&lt;&gt;"执行",C122=5,L122=0),0,IF(OR(INDEX('动作配置'!$G$5:$G$28,INDEX('循环设置'!$F$5:$F$8,C122))="治疗",INDEX('动作配置'!$G$5:$G$28,INDEX('循环设置'!$F$5:$F$8,C122))="护盾",INDEX('动作配置'!$G$5:$G$28,INDEX('循环设置'!$F$5:$F$8,C122))="无伤害"),0,INDEX('动作配置'!$X$5:$X$28,INDEX('循环设置'!$F$5:$F$8,C122))*IF(OR(INDEX('动作配置'!$G$5:$G$28,INDEX('循环设置'!$F$5:$F$8,C122))="真实伤害",N122=0),1,0.9)))</x:f>
        <x:v>0</x:v>
      </x:c>
      <x:c r="T122" s="31" t="n">
        <x:f>IF(P122=1,INDEX($AO$5:$AR$5,1,C122),0)</x:f>
        <x:v>0</x:v>
      </x:c>
      <x:c r="U122" s="31" t="n">
        <x:f>IF(OR(Z122&lt;&gt;"执行",C122=5,N122&gt;0),0,INDEX('队伍面板'!$B$77:$E$77,1,C122)/10*(INDEX('动作配置'!$AB$5:$AB$28,E122)+L122*INDEX('动作配置'!$AB$5:$AB$28,INDEX('循环设置'!$F$5:$F$8,C122)))*(1+INDEX('队伍面板'!$B$69:$E$69,1,C122))*INDEX('队伍面板'!$B$54:$E$54,1,C122)*(1+INDEX('队伍面板'!$B$52:$E$52,1,C122))*(1+INDEX('队伍面板'!$B$53:$E$53,1,C122))*(INDEX('队伍面板'!$B$8:$E$8,1,C122)+20)/((INDEX('队伍面板'!$B$8:$E$8,1,C122)+20)+('循环设置'!$B$12+20)*MAX(0,1-INDEX('队伍面板'!$B$48:$E$48,1,C122)-INDEX('队伍面板'!$B$49:$E$49,1,C122)))*(1-MIN(0.9,MAX(-1,'循环设置'!$B$13-INDEX('队伍面板'!$B$50:$E$50,1,C122))))*(1+INDEX('队伍面板'!$B$51:$E$51,1,C122))*(1+INDEX('队伍面板'!$B$58:$E$58,1,C122))*(1-'循环设置'!$B$36))</x:f>
        <x:v>0</x:v>
      </x:c>
      <x:c r="V122" s="31" t="n">
        <x:f>IF(OR(Z122&lt;&gt;"执行",C122=5),0,(R122+S122+T122+U122)*INDEX('队伍面板'!$B$59:$E$59,1,C122))</x:f>
        <x:v>0</x:v>
      </x:c>
      <x:c r="W122" s="31" t="n">
        <x:f>SUM(R122:V122)</x:f>
        <x:v>0</x:v>
      </x:c>
      <x:c r="X122" s="31" t="n">
        <x:f>MAX(0,Q122-W122)</x:f>
        <x:v>889219.3978758336</x:v>
      </x:c>
      <x:c r="Y122" s="31" t="n">
        <x:f>Y121+W122</x:f>
        <x:v>110780.60212416647</x:v>
      </x:c>
      <x:c r="Z122" s="23" t="str">
        <x:f>IF(B122&gt;'循环设置'!$B$18,"超出窗口",IF(Q122&lt;=0,"敌人已击败","执行"))</x:f>
        <x:v>超出窗口</x:v>
      </x:c>
      <x:c r="AA122" s="23" t="n">
        <x:f>AA121+IF($C121=1,10000/'队伍面板'!B66,0)</x:f>
        <x:v>1630.119783616692</x:v>
      </x:c>
      <x:c r="AB122" s="23" t="n">
        <x:f>AB121+IF($C121=2,10000/'队伍面板'!C66,0)</x:f>
        <x:v>1665.6843400046132</x:v>
      </x:c>
      <x:c r="AC122" s="23" t="n">
        <x:f>AC121+IF($C121=3,10000/'队伍面板'!D66,0)</x:f>
        <x:v>1610.9844354119161</x:v>
      </x:c>
      <x:c r="AD122" s="23" t="n">
        <x:f>AD121+IF($C121=4,10000/'队伍面板'!E66,0)</x:f>
        <x:v>1654.4491956831607</x:v>
      </x:c>
      <x:c r="AE122" s="23" t="n">
        <x:f>AE121+IF($C121=5,10000/'循环设置'!$B$17,0)</x:f>
        <x:v>1700</x:v>
      </x:c>
      <x:c r="AF122" s="23" t="n">
        <x:f>IF(C121=1,M121,AF121)</x:f>
        <x:v>25</x:v>
      </x:c>
      <x:c r="AG122" s="23" t="n">
        <x:f>IF(C121=2,M121,AG121)</x:f>
        <x:v>5</x:v>
      </x:c>
      <x:c r="AH122" s="23" t="n">
        <x:f>IF(C121=3,M121,AH121)</x:f>
        <x:v>5</x:v>
      </x:c>
      <x:c r="AI122" s="23" t="n">
        <x:f>IF(C121=4,M121,AI121)</x:f>
        <x:v>55</x:v>
      </x:c>
      <x:c r="AJ122" s="23" t="n">
        <x:f>AJ121+IF(C121=1,1,0)</x:f>
        <x:v>26</x:v>
      </x:c>
      <x:c r="AK122" s="23" t="n">
        <x:f>AK121+IF(C121=2,1,0)</x:f>
        <x:v>25</x:v>
      </x:c>
      <x:c r="AL122" s="23" t="n">
        <x:f>AL121+IF(C121=3,1,0)</x:f>
        <x:v>25</x:v>
      </x:c>
      <x:c r="AM122" s="23" t="n">
        <x:f>AM121+IF(C121=4,1,0)</x:f>
        <x:v>25</x:v>
      </x:c>
      <x:c r="AN122" s="23" t="n">
        <x:f>AN121+IF(C121=5,1,0)</x:f>
        <x:v>16</x:v>
      </x:c>
      <x:c r="AO122" s="23"/>
      <x:c r="AP122" s="23"/>
      <x:c r="AQ122" s="23"/>
      <x:c r="AR122" s="23"/>
    </x:row>
    <x:row r="123">
      <x:c r="A123" s="23" t="n">
        <x:v>119</x:v>
      </x:c>
      <x:c r="B123" s="33" t="n">
        <x:f>MIN(AA123:AE123)</x:f>
        <x:v>1630.119783616692</x:v>
      </x:c>
      <x:c r="C123" s="23" t="n">
        <x:f>MATCH(B123,AA123:AE123,0)</x:f>
        <x:v>1</x:v>
      </x:c>
      <x:c r="D123" s="23" t="str">
        <x:f>IF(C123=5,"敌人",INDEX('队伍面板'!$B$7:$E$7,1,C123))</x:f>
        <x:v>丹恒</x:v>
      </x:c>
      <x:c r="E123" s="23" t="n">
        <x:f>IF(C123=5,0,IF(H123+INDEX('动作配置'!$O$5:$O$28,INDEX('循环设置'!$B$5:$D$8,C123,F123))&lt;0,INDEX('循环设置'!$E$5:$E$8,C123),INDEX('循环设置'!$B$5:$D$8,C123,F123)))</x:f>
        <x:v>1</x:v>
      </x:c>
      <x:c r="F123" s="23" t="n">
        <x:f>IF(C123=5,0,MOD(INDEX(AJ123:AM123,1,C123),3)+1)</x:f>
        <x:v>3</x:v>
      </x:c>
      <x:c r="G123" s="23" t="n">
        <x:f>IF(C123=5,"敌方回合",INDEX('动作配置'!$D$5:$D$28,E123))</x:f>
        <x:v>100201</x:v>
      </x:c>
      <x:c r="H123" s="23" t="n">
        <x:f>I122</x:f>
        <x:v>5</x:v>
      </x:c>
      <x:c r="I123" s="23" t="n">
        <x:f>IF(Z123&lt;&gt;"执行",H123,MIN('循环设置'!$B$20,H123+IF(C123=5,0,INDEX('动作配置'!$O$5:$O$28,E123)+L123*INDEX('动作配置'!$O$5:$O$28,INDEX('循环设置'!$F$5:$F$8,C123)))))</x:f>
        <x:v>5</x:v>
      </x:c>
      <x:c r="J123" s="31" t="n">
        <x:f>IF(C123=5,0,INDEX(AF123:AI123,1,C123))</x:f>
        <x:v>25</x:v>
      </x:c>
      <x:c r="K123" s="31" t="n">
        <x:f>IF(C123=5,0,MIN(INDEX('队伍面板'!$B$20:$E$20,1,C123),J123+INDEX('动作配置'!$N$5:$N$28,E123)*INDEX('队伍面板'!$B$72:$E$72,1,C123)))</x:f>
        <x:v>45</x:v>
      </x:c>
      <x:c r="L123" s="31" t="n">
        <x:f>IF(C123=5,0,IF(K123&gt;=INDEX('队伍面板'!$B$20:$E$20,1,C123),1,0))</x:f>
        <x:v>0</x:v>
      </x:c>
      <x:c r="M123" s="31" t="n">
        <x:f>IF(C123=5,0,IF(L123=1,INDEX('动作配置'!$N$5:$N$28,INDEX('循环设置'!$F$5:$F$8,C123))*INDEX('队伍面板'!$B$72:$E$72,1,C123),K123))</x:f>
        <x:v>45</x:v>
      </x:c>
      <x:c r="N123" s="31" t="n">
        <x:f>O122</x:f>
        <x:v>0</x:v>
      </x:c>
      <x:c r="O123" s="31" t="n">
        <x:f>IF(Z123&lt;&gt;"执行",N123,IF(C123=5,IF(N123=0,'循环设置'!$B$15,N123),MAX(0,N123-INDEX('动作配置'!$AB$5:$AB$28,E123)-L123*INDEX('动作配置'!$AB$5:$AB$28,INDEX('循环设置'!$F$5:$F$8,C123)))))</x:f>
        <x:v>0</x:v>
      </x:c>
      <x:c r="P123" s="31" t="n">
        <x:f>IF(AND(C123&lt;5,N123&gt;0,O123=0,Z123="执行"),1,0)</x:f>
        <x:v>0</x:v>
      </x:c>
      <x:c r="Q123" s="31" t="n">
        <x:f>X122</x:f>
        <x:v>889219.3978758336</x:v>
      </x:c>
      <x:c r="R123" s="31" t="n">
        <x:f>IF(OR(Z123&lt;&gt;"执行",C123=5),0,IF(OR(INDEX('动作配置'!$G$5:$G$28,E123)="治疗",INDEX('动作配置'!$G$5:$G$28,E123)="护盾",INDEX('动作配置'!$G$5:$G$28,E123)="无伤害"),0,INDEX('动作配置'!$X$5:$X$28,E123)*IF(OR(INDEX('动作配置'!$G$5:$G$28,E123)="真实伤害",N123=0),1,0.9)))</x:f>
        <x:v>0</x:v>
      </x:c>
      <x:c r="S123" s="31" t="n">
        <x:f>IF(OR(Z123&lt;&gt;"执行",C123=5,L123=0),0,IF(OR(INDEX('动作配置'!$G$5:$G$28,INDEX('循环设置'!$F$5:$F$8,C123))="治疗",INDEX('动作配置'!$G$5:$G$28,INDEX('循环设置'!$F$5:$F$8,C123))="护盾",INDEX('动作配置'!$G$5:$G$28,INDEX('循环设置'!$F$5:$F$8,C123))="无伤害"),0,INDEX('动作配置'!$X$5:$X$28,INDEX('循环设置'!$F$5:$F$8,C123))*IF(OR(INDEX('动作配置'!$G$5:$G$28,INDEX('循环设置'!$F$5:$F$8,C123))="真实伤害",N123=0),1,0.9)))</x:f>
        <x:v>0</x:v>
      </x:c>
      <x:c r="T123" s="31" t="n">
        <x:f>IF(P123=1,INDEX($AO$5:$AR$5,1,C123),0)</x:f>
        <x:v>0</x:v>
      </x:c>
      <x:c r="U123" s="31" t="n">
        <x:f>IF(OR(Z123&lt;&gt;"执行",C123=5,N123&gt;0),0,INDEX('队伍面板'!$B$77:$E$77,1,C123)/10*(INDEX('动作配置'!$AB$5:$AB$28,E123)+L123*INDEX('动作配置'!$AB$5:$AB$28,INDEX('循环设置'!$F$5:$F$8,C123)))*(1+INDEX('队伍面板'!$B$69:$E$69,1,C123))*INDEX('队伍面板'!$B$54:$E$54,1,C123)*(1+INDEX('队伍面板'!$B$52:$E$52,1,C123))*(1+INDEX('队伍面板'!$B$53:$E$53,1,C123))*(INDEX('队伍面板'!$B$8:$E$8,1,C123)+20)/((INDEX('队伍面板'!$B$8:$E$8,1,C123)+20)+('循环设置'!$B$12+20)*MAX(0,1-INDEX('队伍面板'!$B$48:$E$48,1,C123)-INDEX('队伍面板'!$B$49:$E$49,1,C123)))*(1-MIN(0.9,MAX(-1,'循环设置'!$B$13-INDEX('队伍面板'!$B$50:$E$50,1,C123))))*(1+INDEX('队伍面板'!$B$51:$E$51,1,C123))*(1+INDEX('队伍面板'!$B$58:$E$58,1,C123))*(1-'循环设置'!$B$36))</x:f>
        <x:v>0</x:v>
      </x:c>
      <x:c r="V123" s="31" t="n">
        <x:f>IF(OR(Z123&lt;&gt;"执行",C123=5),0,(R123+S123+T123+U123)*INDEX('队伍面板'!$B$59:$E$59,1,C123))</x:f>
        <x:v>0</x:v>
      </x:c>
      <x:c r="W123" s="31" t="n">
        <x:f>SUM(R123:V123)</x:f>
        <x:v>0</x:v>
      </x:c>
      <x:c r="X123" s="31" t="n">
        <x:f>MAX(0,Q123-W123)</x:f>
        <x:v>889219.3978758336</x:v>
      </x:c>
      <x:c r="Y123" s="31" t="n">
        <x:f>Y122+W123</x:f>
        <x:v>110780.60212416647</x:v>
      </x:c>
      <x:c r="Z123" s="23" t="str">
        <x:f>IF(B123&gt;'循环设置'!$B$18,"超出窗口",IF(Q123&lt;=0,"敌人已击败","执行"))</x:f>
        <x:v>超出窗口</x:v>
      </x:c>
      <x:c r="AA123" s="23" t="n">
        <x:f>AA122+IF($C122=1,10000/'队伍面板'!B66,0)</x:f>
        <x:v>1630.119783616692</x:v>
      </x:c>
      <x:c r="AB123" s="23" t="n">
        <x:f>AB122+IF($C122=2,10000/'队伍面板'!C66,0)</x:f>
        <x:v>1665.6843400046132</x:v>
      </x:c>
      <x:c r="AC123" s="23" t="n">
        <x:f>AC122+IF($C122=3,10000/'队伍面板'!D66,0)</x:f>
        <x:v>1672.9453752354514</x:v>
      </x:c>
      <x:c r="AD123" s="23" t="n">
        <x:f>AD122+IF($C122=4,10000/'队伍面板'!E66,0)</x:f>
        <x:v>1654.4491956831607</x:v>
      </x:c>
      <x:c r="AE123" s="23" t="n">
        <x:f>AE122+IF($C122=5,10000/'循环设置'!$B$17,0)</x:f>
        <x:v>1700</x:v>
      </x:c>
      <x:c r="AF123" s="23" t="n">
        <x:f>IF(C122=1,M122,AF122)</x:f>
        <x:v>25</x:v>
      </x:c>
      <x:c r="AG123" s="23" t="n">
        <x:f>IF(C122=2,M122,AG122)</x:f>
        <x:v>5</x:v>
      </x:c>
      <x:c r="AH123" s="23" t="n">
        <x:f>IF(C122=3,M122,AH122)</x:f>
        <x:v>25</x:v>
      </x:c>
      <x:c r="AI123" s="23" t="n">
        <x:f>IF(C122=4,M122,AI122)</x:f>
        <x:v>55</x:v>
      </x:c>
      <x:c r="AJ123" s="23" t="n">
        <x:f>AJ122+IF(C122=1,1,0)</x:f>
        <x:v>26</x:v>
      </x:c>
      <x:c r="AK123" s="23" t="n">
        <x:f>AK122+IF(C122=2,1,0)</x:f>
        <x:v>25</x:v>
      </x:c>
      <x:c r="AL123" s="23" t="n">
        <x:f>AL122+IF(C122=3,1,0)</x:f>
        <x:v>26</x:v>
      </x:c>
      <x:c r="AM123" s="23" t="n">
        <x:f>AM122+IF(C122=4,1,0)</x:f>
        <x:v>25</x:v>
      </x:c>
      <x:c r="AN123" s="23" t="n">
        <x:f>AN122+IF(C122=5,1,0)</x:f>
        <x:v>16</x:v>
      </x:c>
      <x:c r="AO123" s="23"/>
      <x:c r="AP123" s="23"/>
      <x:c r="AQ123" s="23"/>
      <x:c r="AR123" s="23"/>
    </x:row>
    <x:row r="124">
      <x:c r="A124" s="23" t="n">
        <x:v>120</x:v>
      </x:c>
      <x:c r="B124" s="33" t="n">
        <x:f>MIN(AA124:AE124)</x:f>
        <x:v>1654.4491956831607</x:v>
      </x:c>
      <x:c r="C124" s="23" t="n">
        <x:f>MATCH(B124,AA124:AE124,0)</x:f>
        <x:v>4</x:v>
      </x:c>
      <x:c r="D124" s="23" t="str">
        <x:f>IF(C124=5,"敌人",INDEX('队伍面板'!$B$7:$E$7,1,C124))</x:f>
        <x:v>阿兰</x:v>
      </x:c>
      <x:c r="E124" s="23" t="n">
        <x:f>IF(C124=5,0,IF(H124+INDEX('动作配置'!$O$5:$O$28,INDEX('循环设置'!$B$5:$D$8,C124,F124))&lt;0,INDEX('循环设置'!$E$5:$E$8,C124),INDEX('循环设置'!$B$5:$D$8,C124,F124)))</x:f>
        <x:v>19</x:v>
      </x:c>
      <x:c r="F124" s="23" t="n">
        <x:f>IF(C124=5,0,MOD(INDEX(AJ124:AM124,1,C124),3)+1)</x:f>
        <x:v>2</x:v>
      </x:c>
      <x:c r="G124" s="23" t="n">
        <x:f>IF(C124=5,"敌方回合",INDEX('动作配置'!$D$5:$D$28,E124))</x:f>
        <x:v>100801</x:v>
      </x:c>
      <x:c r="H124" s="23" t="n">
        <x:f>I123</x:f>
        <x:v>5</x:v>
      </x:c>
      <x:c r="I124" s="23" t="n">
        <x:f>IF(Z124&lt;&gt;"执行",H124,MIN('循环设置'!$B$20,H124+IF(C124=5,0,INDEX('动作配置'!$O$5:$O$28,E124)+L124*INDEX('动作配置'!$O$5:$O$28,INDEX('循环设置'!$F$5:$F$8,C124)))))</x:f>
        <x:v>5</x:v>
      </x:c>
      <x:c r="J124" s="31" t="n">
        <x:f>IF(C124=5,0,INDEX(AF124:AI124,1,C124))</x:f>
        <x:v>55</x:v>
      </x:c>
      <x:c r="K124" s="31" t="n">
        <x:f>IF(C124=5,0,MIN(INDEX('队伍面板'!$B$20:$E$20,1,C124),J124+INDEX('动作配置'!$N$5:$N$28,E124)*INDEX('队伍面板'!$B$72:$E$72,1,C124)))</x:f>
        <x:v>75</x:v>
      </x:c>
      <x:c r="L124" s="31" t="n">
        <x:f>IF(C124=5,0,IF(K124&gt;=INDEX('队伍面板'!$B$20:$E$20,1,C124),1,0))</x:f>
        <x:v>0</x:v>
      </x:c>
      <x:c r="M124" s="31" t="n">
        <x:f>IF(C124=5,0,IF(L124=1,INDEX('动作配置'!$N$5:$N$28,INDEX('循环设置'!$F$5:$F$8,C124))*INDEX('队伍面板'!$B$72:$E$72,1,C124),K124))</x:f>
        <x:v>75</x:v>
      </x:c>
      <x:c r="N124" s="31" t="n">
        <x:f>O123</x:f>
        <x:v>0</x:v>
      </x:c>
      <x:c r="O124" s="31" t="n">
        <x:f>IF(Z124&lt;&gt;"执行",N124,IF(C124=5,IF(N124=0,'循环设置'!$B$15,N124),MAX(0,N124-INDEX('动作配置'!$AB$5:$AB$28,E124)-L124*INDEX('动作配置'!$AB$5:$AB$28,INDEX('循环设置'!$F$5:$F$8,C124)))))</x:f>
        <x:v>0</x:v>
      </x:c>
      <x:c r="P124" s="31" t="n">
        <x:f>IF(AND(C124&lt;5,N124&gt;0,O124=0,Z124="执行"),1,0)</x:f>
        <x:v>0</x:v>
      </x:c>
      <x:c r="Q124" s="31" t="n">
        <x:f>X123</x:f>
        <x:v>889219.3978758336</x:v>
      </x:c>
      <x:c r="R124" s="31" t="n">
        <x:f>IF(OR(Z124&lt;&gt;"执行",C124=5),0,IF(OR(INDEX('动作配置'!$G$5:$G$28,E124)="治疗",INDEX('动作配置'!$G$5:$G$28,E124)="护盾",INDEX('动作配置'!$G$5:$G$28,E124)="无伤害"),0,INDEX('动作配置'!$X$5:$X$28,E124)*IF(OR(INDEX('动作配置'!$G$5:$G$28,E124)="真实伤害",N124=0),1,0.9)))</x:f>
        <x:v>0</x:v>
      </x:c>
      <x:c r="S124" s="31" t="n">
        <x:f>IF(OR(Z124&lt;&gt;"执行",C124=5,L124=0),0,IF(OR(INDEX('动作配置'!$G$5:$G$28,INDEX('循环设置'!$F$5:$F$8,C124))="治疗",INDEX('动作配置'!$G$5:$G$28,INDEX('循环设置'!$F$5:$F$8,C124))="护盾",INDEX('动作配置'!$G$5:$G$28,INDEX('循环设置'!$F$5:$F$8,C124))="无伤害"),0,INDEX('动作配置'!$X$5:$X$28,INDEX('循环设置'!$F$5:$F$8,C124))*IF(OR(INDEX('动作配置'!$G$5:$G$28,INDEX('循环设置'!$F$5:$F$8,C124))="真实伤害",N124=0),1,0.9)))</x:f>
        <x:v>0</x:v>
      </x:c>
      <x:c r="T124" s="31" t="n">
        <x:f>IF(P124=1,INDEX($AO$5:$AR$5,1,C124),0)</x:f>
        <x:v>0</x:v>
      </x:c>
      <x:c r="U124" s="31" t="n">
        <x:f>IF(OR(Z124&lt;&gt;"执行",C124=5,N124&gt;0),0,INDEX('队伍面板'!$B$77:$E$77,1,C124)/10*(INDEX('动作配置'!$AB$5:$AB$28,E124)+L124*INDEX('动作配置'!$AB$5:$AB$28,INDEX('循环设置'!$F$5:$F$8,C124)))*(1+INDEX('队伍面板'!$B$69:$E$69,1,C124))*INDEX('队伍面板'!$B$54:$E$54,1,C124)*(1+INDEX('队伍面板'!$B$52:$E$52,1,C124))*(1+INDEX('队伍面板'!$B$53:$E$53,1,C124))*(INDEX('队伍面板'!$B$8:$E$8,1,C124)+20)/((INDEX('队伍面板'!$B$8:$E$8,1,C124)+20)+('循环设置'!$B$12+20)*MAX(0,1-INDEX('队伍面板'!$B$48:$E$48,1,C124)-INDEX('队伍面板'!$B$49:$E$49,1,C124)))*(1-MIN(0.9,MAX(-1,'循环设置'!$B$13-INDEX('队伍面板'!$B$50:$E$50,1,C124))))*(1+INDEX('队伍面板'!$B$51:$E$51,1,C124))*(1+INDEX('队伍面板'!$B$58:$E$58,1,C124))*(1-'循环设置'!$B$36))</x:f>
        <x:v>0</x:v>
      </x:c>
      <x:c r="V124" s="31" t="n">
        <x:f>IF(OR(Z124&lt;&gt;"执行",C124=5),0,(R124+S124+T124+U124)*INDEX('队伍面板'!$B$59:$E$59,1,C124))</x:f>
        <x:v>0</x:v>
      </x:c>
      <x:c r="W124" s="31" t="n">
        <x:f>SUM(R124:V124)</x:f>
        <x:v>0</x:v>
      </x:c>
      <x:c r="X124" s="31" t="n">
        <x:f>MAX(0,Q124-W124)</x:f>
        <x:v>889219.3978758336</x:v>
      </x:c>
      <x:c r="Y124" s="31" t="n">
        <x:f>Y123+W124</x:f>
        <x:v>110780.60212416647</x:v>
      </x:c>
      <x:c r="Z124" s="23" t="str">
        <x:f>IF(B124&gt;'循环设置'!$B$18,"超出窗口",IF(Q124&lt;=0,"敌人已击败","执行"))</x:f>
        <x:v>超出窗口</x:v>
      </x:c>
      <x:c r="AA124" s="23" t="n">
        <x:f>AA123+IF($C123=1,10000/'队伍面板'!B66,0)</x:f>
        <x:v>1690.4945904173103</x:v>
      </x:c>
      <x:c r="AB124" s="23" t="n">
        <x:f>AB123+IF($C123=2,10000/'队伍面板'!C66,0)</x:f>
        <x:v>1665.6843400046132</x:v>
      </x:c>
      <x:c r="AC124" s="23" t="n">
        <x:f>AC123+IF($C123=3,10000/'队伍面板'!D66,0)</x:f>
        <x:v>1672.9453752354514</x:v>
      </x:c>
      <x:c r="AD124" s="23" t="n">
        <x:f>AD123+IF($C123=4,10000/'队伍面板'!E66,0)</x:f>
        <x:v>1654.4491956831607</x:v>
      </x:c>
      <x:c r="AE124" s="23" t="n">
        <x:f>AE123+IF($C123=5,10000/'循环设置'!$B$17,0)</x:f>
        <x:v>1700</x:v>
      </x:c>
      <x:c r="AF124" s="23" t="n">
        <x:f>IF(C123=1,M123,AF123)</x:f>
        <x:v>45</x:v>
      </x:c>
      <x:c r="AG124" s="23" t="n">
        <x:f>IF(C123=2,M123,AG123)</x:f>
        <x:v>5</x:v>
      </x:c>
      <x:c r="AH124" s="23" t="n">
        <x:f>IF(C123=3,M123,AH123)</x:f>
        <x:v>25</x:v>
      </x:c>
      <x:c r="AI124" s="23" t="n">
        <x:f>IF(C123=4,M123,AI123)</x:f>
        <x:v>55</x:v>
      </x:c>
      <x:c r="AJ124" s="23" t="n">
        <x:f>AJ123+IF(C123=1,1,0)</x:f>
        <x:v>27</x:v>
      </x:c>
      <x:c r="AK124" s="23" t="n">
        <x:f>AK123+IF(C123=2,1,0)</x:f>
        <x:v>25</x:v>
      </x:c>
      <x:c r="AL124" s="23" t="n">
        <x:f>AL123+IF(C123=3,1,0)</x:f>
        <x:v>26</x:v>
      </x:c>
      <x:c r="AM124" s="23" t="n">
        <x:f>AM123+IF(C123=4,1,0)</x:f>
        <x:v>25</x:v>
      </x:c>
      <x:c r="AN124" s="23" t="n">
        <x:f>AN123+IF(C123=5,1,0)</x:f>
        <x:v>16</x:v>
      </x:c>
      <x:c r="AO124" s="23"/>
      <x:c r="AP124" s="23"/>
      <x:c r="AQ124" s="23"/>
      <x:c r="AR124" s="23"/>
    </x:row>
  </x:sheetData>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defaultRowHeight="15"/>
  <x:cols>
    <x:col min="1" max="1" width="2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s>
  <x:sheetData>
    <x:row r="1">
      <x:c r="A1" s="21" t="str">
        <x:v>队伍模拟结果</x:v>
      </x:c>
      <x:c r="B1" s="21"/>
      <x:c r="C1" s="21"/>
      <x:c r="D1" s="21"/>
      <x:c r="E1" s="21"/>
      <x:c r="F1" s="21"/>
      <x:c r="G1" s="21"/>
      <x:c r="H1" s="21"/>
      <x:c r="I1" s="21"/>
    </x:row>
    <x:row r="2">
      <x:c r="A2" s="22" t="str">
        <x:v>当前配装与固定循环；按行动值窗口统计期望伤害。</x:v>
      </x:c>
      <x:c r="B2" s="22"/>
      <x:c r="C2" s="22"/>
      <x:c r="D2" s="22"/>
      <x:c r="E2" s="22"/>
      <x:c r="F2" s="22"/>
      <x:c r="G2" s="22"/>
      <x:c r="H2" s="22"/>
      <x:c r="I2" s="22"/>
    </x:row>
    <x:row r="3">
      <x:c r="A3" s="23"/>
      <x:c r="B3" s="23"/>
      <x:c r="C3" s="23"/>
      <x:c r="D3" s="23"/>
      <x:c r="E3" s="23"/>
      <x:c r="F3" s="23"/>
      <x:c r="G3" s="23"/>
      <x:c r="H3" s="23"/>
      <x:c r="I3" s="23"/>
    </x:row>
    <x:row r="4" ht="28" customHeight="1">
      <x:c r="A4" s="24" t="str">
        <x:v>指标</x:v>
      </x:c>
      <x:c r="B4" s="24" t="str">
        <x:v>结果</x:v>
      </x:c>
      <x:c r="C4" s="24" t="str">
        <x:v>说明</x:v>
      </x:c>
      <x:c r="D4" s="23"/>
      <x:c r="E4" s="23"/>
      <x:c r="F4" s="23"/>
      <x:c r="G4" s="23"/>
      <x:c r="H4" s="23"/>
      <x:c r="I4" s="23"/>
    </x:row>
    <x:row r="5">
      <x:c r="A5" s="23" t="str">
        <x:v>累计伤害</x:v>
      </x:c>
      <x:c r="B5" s="31" t="n">
        <x:f>SUM('战斗日志'!$W$5:$W$124)</x:f>
        <x:v>110780.60212416647</x:v>
      </x:c>
      <x:c r="C5" s="23" t="str">
        <x:v>只汇总窗口内事件</x:v>
      </x:c>
      <x:c r="D5" s="23"/>
      <x:c r="E5" s="23"/>
      <x:c r="F5" s="23"/>
      <x:c r="G5" s="23"/>
      <x:c r="H5" s="23"/>
      <x:c r="I5" s="23"/>
    </x:row>
    <x:row r="6">
      <x:c r="A6" s="23" t="str">
        <x:v>击败状态</x:v>
      </x:c>
      <x:c r="B6" s="31" t="str">
        <x:f>IF(B10=0,"已击败","窗口内存活")</x:f>
        <x:v>窗口内存活</x:v>
      </x:c>
      <x:c r="C6" s="23" t="str">
        <x:v>生命降至0时停止伤害</x:v>
      </x:c>
      <x:c r="D6" s="23"/>
      <x:c r="E6" s="23"/>
      <x:c r="F6" s="23"/>
      <x:c r="G6" s="23"/>
      <x:c r="H6" s="23"/>
      <x:c r="I6" s="23"/>
    </x:row>
    <x:row r="7">
      <x:c r="A7" s="23" t="str">
        <x:v>有效事件</x:v>
      </x:c>
      <x:c r="B7" s="31" t="n">
        <x:f>COUNTIF('战斗日志'!$Z$5:$Z$124,"执行")</x:f>
        <x:v>38</x:v>
      </x:c>
      <x:c r="C7" s="23" t="str">
        <x:v>包括敌方行动</x:v>
      </x:c>
      <x:c r="D7" s="23"/>
      <x:c r="E7" s="23"/>
      <x:c r="F7" s="23"/>
      <x:c r="G7" s="23"/>
      <x:c r="H7" s="23"/>
      <x:c r="I7" s="23"/>
    </x:row>
    <x:row r="8">
      <x:c r="A8" s="23" t="str">
        <x:v>窗口行动值</x:v>
      </x:c>
      <x:c r="B8" s="31" t="n">
        <x:f>'循环设置'!$B$18</x:f>
        <x:v>550</x:v>
      </x:c>
      <x:c r="C8" s="23" t="str">
        <x:v>与循环设置联动</x:v>
      </x:c>
      <x:c r="D8" s="23"/>
      <x:c r="E8" s="23"/>
      <x:c r="F8" s="23"/>
      <x:c r="G8" s="23"/>
      <x:c r="H8" s="23"/>
      <x:c r="I8" s="23"/>
    </x:row>
    <x:row r="9">
      <x:c r="A9" s="23" t="str">
        <x:v>初始生命</x:v>
      </x:c>
      <x:c r="B9" s="31" t="n">
        <x:f>'循环设置'!$B$16</x:f>
        <x:v>1000000</x:v>
      </x:c>
      <x:c r="C9" s="23" t="str">
        <x:v>敌方生命</x:v>
      </x:c>
      <x:c r="D9" s="23"/>
      <x:c r="E9" s="23"/>
      <x:c r="F9" s="23"/>
      <x:c r="G9" s="23"/>
      <x:c r="H9" s="23"/>
      <x:c r="I9" s="23"/>
    </x:row>
    <x:row r="10">
      <x:c r="A10" s="23" t="str">
        <x:v>最终剩余生命</x:v>
      </x:c>
      <x:c r="B10" s="31" t="n">
        <x:f>MAX(0,B9-B5)</x:f>
        <x:v>889219.3978758336</x:v>
      </x:c>
      <x:c r="C10" s="23" t="str">
        <x:v>负数按0处理</x:v>
      </x:c>
      <x:c r="D10" s="23"/>
      <x:c r="E10" s="23"/>
      <x:c r="F10" s="23"/>
      <x:c r="G10" s="23"/>
      <x:c r="H10" s="23"/>
      <x:c r="I10" s="23"/>
    </x:row>
    <x:row r="11">
      <x:c r="A11" s="23"/>
      <x:c r="B11" s="23"/>
      <x:c r="C11" s="23"/>
      <x:c r="D11" s="23"/>
      <x:c r="E11" s="23"/>
      <x:c r="F11" s="23"/>
      <x:c r="G11" s="23"/>
      <x:c r="H11" s="23"/>
      <x:c r="I11" s="23"/>
    </x:row>
    <x:row r="12">
      <x:c r="A12" s="23"/>
      <x:c r="B12" s="23"/>
      <x:c r="C12" s="23"/>
      <x:c r="D12" s="23"/>
      <x:c r="E12" s="23"/>
      <x:c r="F12" s="23"/>
      <x:c r="G12" s="23"/>
      <x:c r="H12" s="23"/>
      <x:c r="I12" s="23"/>
    </x:row>
    <x:row r="13" ht="28" customHeight="1">
      <x:c r="A13" s="24" t="str">
        <x:v>队员</x:v>
      </x:c>
      <x:c r="B13" s="24" t="str">
        <x:v>角色名称</x:v>
      </x:c>
      <x:c r="C13" s="24" t="str">
        <x:v>行动次数</x:v>
      </x:c>
      <x:c r="D13" s="24" t="str">
        <x:v>总伤害</x:v>
      </x:c>
      <x:c r="E13" s="24" t="str">
        <x:v>伤害占比</x:v>
      </x:c>
      <x:c r="F13" s="23"/>
      <x:c r="G13" s="23"/>
      <x:c r="H13" s="23"/>
      <x:c r="I13" s="23"/>
    </x:row>
    <x:row r="14">
      <x:c r="A14" s="23" t="n">
        <x:v>1</x:v>
      </x:c>
      <x:c r="B14" s="23" t="str">
        <x:f>INDEX('队伍面板'!$B$7:$E$7,1,A14)</x:f>
        <x:v>丹恒</x:v>
      </x:c>
      <x:c r="C14" s="23" t="n">
        <x:f>COUNTIFS('战斗日志'!$C$5:$C$124,A14,'战斗日志'!$Z$5:$Z$124,"执行")</x:f>
        <x:v>9</x:v>
      </x:c>
      <x:c r="D14" s="31" t="n">
        <x:f>SUMIFS('战斗日志'!$W$5:$W$124,'战斗日志'!$C$5:$C$124,A14)</x:f>
        <x:v>53398.22326829147</x:v>
      </x:c>
      <x:c r="E14" s="32" t="n">
        <x:f>IF($B$5=0,0,D14/$B$5)</x:f>
        <x:v>0.4820178103784002</x:v>
      </x:c>
      <x:c r="F14" s="23"/>
      <x:c r="G14" s="23"/>
      <x:c r="H14" s="23"/>
      <x:c r="I14" s="23"/>
    </x:row>
    <x:row r="15">
      <x:c r="A15" s="23" t="n">
        <x:v>2</x:v>
      </x:c>
      <x:c r="B15" s="23" t="str">
        <x:f>INDEX('队伍面板'!$B$7:$E$7,1,A15)</x:f>
        <x:v>三月七（存护）</x:v>
      </x:c>
      <x:c r="C15" s="23" t="n">
        <x:f>COUNTIFS('战斗日志'!$C$5:$C$124,A15,'战斗日志'!$Z$5:$Z$124,"执行")</x:f>
        <x:v>8</x:v>
      </x:c>
      <x:c r="D15" s="31" t="n">
        <x:f>SUMIFS('战斗日志'!$W$5:$W$124,'战斗日志'!$C$5:$C$124,A15)</x:f>
        <x:v>9521.327124038207</x:v>
      </x:c>
      <x:c r="E15" s="32" t="n">
        <x:f>IF($B$5=0,0,D15/$B$5)</x:f>
        <x:v>0.08594760221077691</x:v>
      </x:c>
      <x:c r="F15" s="23"/>
      <x:c r="G15" s="23"/>
      <x:c r="H15" s="23"/>
      <x:c r="I15" s="23"/>
    </x:row>
    <x:row r="16">
      <x:c r="A16" s="23" t="n">
        <x:v>3</x:v>
      </x:c>
      <x:c r="B16" s="23" t="str">
        <x:f>INDEX('队伍面板'!$B$7:$E$7,1,A16)</x:f>
        <x:v>艾丝妲</x:v>
      </x:c>
      <x:c r="C16" s="23" t="n">
        <x:f>COUNTIFS('战斗日志'!$C$5:$C$124,A16,'战斗日志'!$Z$5:$Z$124,"执行")</x:f>
        <x:v>8</x:v>
      </x:c>
      <x:c r="D16" s="31" t="n">
        <x:f>SUMIFS('战斗日志'!$W$5:$W$124,'战斗日志'!$C$5:$C$124,A16)</x:f>
        <x:v>19671.65077233922</x:v>
      </x:c>
      <x:c r="E16" s="32" t="n">
        <x:f>IF($B$5=0,0,D16/$B$5)</x:f>
        <x:v>0.17757306238767867</x:v>
      </x:c>
      <x:c r="F16" s="23"/>
      <x:c r="G16" s="23"/>
      <x:c r="H16" s="23"/>
      <x:c r="I16" s="23"/>
    </x:row>
    <x:row r="17">
      <x:c r="A17" s="23" t="n">
        <x:v>4</x:v>
      </x:c>
      <x:c r="B17" s="23" t="str">
        <x:f>INDEX('队伍面板'!$B$7:$E$7,1,A17)</x:f>
        <x:v>阿兰</x:v>
      </x:c>
      <x:c r="C17" s="23" t="n">
        <x:f>COUNTIFS('战斗日志'!$C$5:$C$124,A17,'战斗日志'!$Z$5:$Z$124,"执行")</x:f>
        <x:v>8</x:v>
      </x:c>
      <x:c r="D17" s="31" t="n">
        <x:f>SUMIFS('战斗日志'!$W$5:$W$124,'战斗日志'!$C$5:$C$124,A17)</x:f>
        <x:v>28189.40095949758</x:v>
      </x:c>
      <x:c r="E17" s="32" t="n">
        <x:f>IF($B$5=0,0,D17/$B$5)</x:f>
        <x:v>0.2544615250231443</x:v>
      </x:c>
      <x:c r="F17" s="23"/>
      <x:c r="G17" s="23"/>
      <x:c r="H17" s="23"/>
      <x:c r="I17" s="23"/>
    </x:row>
    <x:row r="18">
      <x:c r="A18" s="23"/>
      <x:c r="B18" s="23"/>
      <x:c r="C18" s="23"/>
      <x:c r="D18" s="23"/>
      <x:c r="E18" s="23"/>
      <x:c r="F18" s="23"/>
      <x:c r="G18" s="23"/>
      <x:c r="H18" s="23"/>
      <x:c r="I18" s="23"/>
    </x:row>
    <x:row r="19">
      <x:c r="A19" s="23"/>
      <x:c r="B19" s="23"/>
      <x:c r="C19" s="23"/>
      <x:c r="D19" s="23"/>
      <x:c r="E19" s="23"/>
      <x:c r="F19" s="23"/>
      <x:c r="G19" s="23"/>
      <x:c r="H19" s="23"/>
      <x:c r="I19" s="23"/>
    </x:row>
    <x:row r="20">
      <x:c r="A20" s="23"/>
      <x:c r="B20" s="23"/>
      <x:c r="C20" s="23"/>
      <x:c r="D20" s="23"/>
      <x:c r="E20" s="23"/>
      <x:c r="F20" s="23"/>
      <x:c r="G20" s="23"/>
      <x:c r="H20" s="23"/>
      <x:c r="I20" s="23"/>
    </x:row>
    <x:row r="21" ht="28" customHeight="1">
      <x:c r="A21" s="24" t="str">
        <x:v>窗口边界</x:v>
      </x:c>
      <x:c r="B21" s="24" t="str">
        <x:v>累计伤害</x:v>
      </x:c>
      <x:c r="C21" s="23"/>
      <x:c r="D21" s="23"/>
      <x:c r="E21" s="23"/>
      <x:c r="F21" s="23"/>
      <x:c r="G21" s="23"/>
      <x:c r="H21" s="23"/>
      <x:c r="I21" s="23"/>
    </x:row>
    <x:row r="22">
      <x:c r="A22" s="23" t="n">
        <x:v>150</x:v>
      </x:c>
      <x:c r="B22" s="31" t="n">
        <x:f>SUMIFS('战斗日志'!$W$5:$W$124,'战斗日志'!$B$5:$B$124,"&lt;="&amp;A22)</x:f>
        <x:v>32544.76890968449</x:v>
      </x:c>
      <x:c r="C22" s="23"/>
      <x:c r="D22" s="23"/>
      <x:c r="E22" s="23"/>
      <x:c r="F22" s="23"/>
      <x:c r="G22" s="23"/>
      <x:c r="H22" s="23"/>
      <x:c r="I22" s="23"/>
    </x:row>
    <x:row r="23">
      <x:c r="A23" s="23" t="n">
        <x:v>250</x:v>
      </x:c>
      <x:c r="B23" s="31" t="n">
        <x:f>SUMIFS('战斗日志'!$W$5:$W$124,'战斗日志'!$B$5:$B$124,"&lt;="&amp;A23)</x:f>
        <x:v>47859.464711963636</x:v>
      </x:c>
      <x:c r="C23" s="23"/>
      <x:c r="D23" s="23"/>
      <x:c r="E23" s="23"/>
      <x:c r="F23" s="23"/>
      <x:c r="G23" s="23"/>
      <x:c r="H23" s="23"/>
      <x:c r="I23" s="23"/>
    </x:row>
    <x:row r="24">
      <x:c r="A24" s="23" t="n">
        <x:v>350</x:v>
      </x:c>
      <x:c r="B24" s="31" t="n">
        <x:f>SUMIFS('战斗日志'!$W$5:$W$124,'战斗日志'!$B$5:$B$124,"&lt;="&amp;A24)</x:f>
        <x:v>58970.87867949758</x:v>
      </x:c>
      <x:c r="C24" s="23"/>
      <x:c r="D24" s="23"/>
      <x:c r="E24" s="23"/>
      <x:c r="F24" s="23"/>
      <x:c r="G24" s="23"/>
      <x:c r="H24" s="23"/>
      <x:c r="I24" s="23"/>
    </x:row>
    <x:row r="25">
      <x:c r="A25" s="23" t="n">
        <x:v>450</x:v>
      </x:c>
      <x:c r="B25" s="31" t="n">
        <x:f>SUMIFS('战斗日志'!$W$5:$W$124,'战斗日志'!$B$5:$B$124,"&lt;="&amp;A25)</x:f>
        <x:v>96104.7150267147</x:v>
      </x:c>
      <x:c r="C25" s="23"/>
      <x:c r="D25" s="23"/>
      <x:c r="E25" s="23"/>
      <x:c r="F25" s="23"/>
      <x:c r="G25" s="23"/>
      <x:c r="H25" s="23"/>
      <x:c r="I25" s="23"/>
    </x:row>
    <x:row r="26">
      <x:c r="A26" s="23" t="n">
        <x:v>550</x:v>
      </x:c>
      <x:c r="B26" s="31" t="n">
        <x:f>SUMIFS('战斗日志'!$W$5:$W$124,'战斗日志'!$B$5:$B$124,"&lt;="&amp;A26)</x:f>
        <x:v>110780.60212416647</x:v>
      </x:c>
      <x:c r="C26" s="23"/>
      <x:c r="D26" s="23"/>
      <x:c r="E26" s="23"/>
      <x:c r="F26" s="23"/>
      <x:c r="G26" s="23"/>
      <x:c r="H26" s="23"/>
      <x:c r="I26" s="23"/>
    </x:row>
    <x:row r="27">
      <x:c r="A27" s="23" t="n">
        <x:v>650</x:v>
      </x:c>
      <x:c r="B27" s="31" t="n">
        <x:f>SUMIFS('战斗日志'!$W$5:$W$124,'战斗日志'!$B$5:$B$124,"&lt;="&amp;A27)</x:f>
        <x:v>110780.60212416647</x:v>
      </x:c>
      <x:c r="C27" s="23"/>
      <x:c r="D27" s="23"/>
      <x:c r="E27" s="23"/>
      <x:c r="F27" s="23"/>
      <x:c r="G27" s="23"/>
      <x:c r="H27" s="23"/>
      <x:c r="I27" s="23"/>
    </x:row>
    <x:row r="28">
      <x:c r="A28" s="23" t="n">
        <x:v>750</x:v>
      </x:c>
      <x:c r="B28" s="31" t="n">
        <x:f>SUMIFS('战斗日志'!$W$5:$W$124,'战斗日志'!$B$5:$B$124,"&lt;="&amp;A28)</x:f>
        <x:v>110780.60212416647</x:v>
      </x:c>
      <x:c r="C28" s="23"/>
      <x:c r="D28" s="23"/>
      <x:c r="E28" s="23"/>
      <x:c r="F28" s="23"/>
      <x:c r="G28" s="23"/>
      <x:c r="H28" s="23"/>
      <x:c r="I28" s="23"/>
    </x:row>
    <x:row r="29">
      <x:c r="A29" s="23" t="n">
        <x:v>850</x:v>
      </x:c>
      <x:c r="B29" s="31" t="n">
        <x:f>SUMIFS('战斗日志'!$W$5:$W$124,'战斗日志'!$B$5:$B$124,"&lt;="&amp;A29)</x:f>
        <x:v>110780.60212416647</x:v>
      </x:c>
      <x:c r="C29" s="23"/>
      <x:c r="D29" s="23"/>
      <x:c r="E29" s="23"/>
      <x:c r="F29" s="23"/>
      <x:c r="G29" s="23"/>
      <x:c r="H29" s="23"/>
      <x:c r="I29" s="23"/>
    </x:row>
  </x:sheetData>
  <x:pageMargins left="0.7" right="0.7" top="0.75" bottom="0.75" header="0.3" footer="0.3"/>
  <x:drawing xmlns:r="http://schemas.openxmlformats.org/officeDocument/2006/relationships" r:id="R1779981c23f54447"/>
</x:worksheet>
</file>

<file path=xl/worksheets/sheet10.xml><?xml version="1.0" encoding="utf-8"?>
<x:worksheet xmlns:x="http://schemas.openxmlformats.org/spreadsheetml/2006/main">
  <x:sheetViews>
    <x:sheetView showGridLines="0" workbookViewId="0"/>
  </x:sheetViews>
  <x:sheetFormatPr defaultRowHeight="15"/>
  <x:cols>
    <x:col min="1" max="1" width="20" hidden="0" customWidth="1"/>
    <x:col min="2" max="2" width="3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s>
  <x:sheetData>
    <x:row r="1">
      <x:c r="A1" s="21" t="str">
        <x:v>突破养成材料</x:v>
      </x:c>
      <x:c r="B1" s="21"/>
      <x:c r="C1" s="21"/>
      <x:c r="D1" s="21"/>
      <x:c r="E1" s="21"/>
      <x:c r="F1" s="21"/>
    </x:row>
    <x:row r="2">
      <x:c r="A2" s="22" t="str">
        <x:v>按角色或光锥ID，统计从当前突破到目标突破的所需材料。</x:v>
      </x:c>
      <x:c r="B2" s="22"/>
      <x:c r="C2" s="22"/>
      <x:c r="D2" s="22"/>
      <x:c r="E2" s="22"/>
      <x:c r="F2" s="22"/>
    </x:row>
    <x:row r="3">
      <x:c r="A3" s="23"/>
      <x:c r="B3" s="23"/>
      <x:c r="C3" s="23"/>
      <x:c r="D3" s="23"/>
      <x:c r="E3" s="23"/>
      <x:c r="F3" s="23"/>
    </x:row>
    <x:row r="4">
      <x:c r="A4" s="23" t="str">
        <x:v>类别</x:v>
      </x:c>
      <x:c r="B4" s="30" t="str">
        <x:v>角色突破</x:v>
      </x:c>
      <x:c r="C4" s="23"/>
      <x:c r="D4" s="23"/>
      <x:c r="E4" s="23"/>
      <x:c r="F4" s="23"/>
    </x:row>
    <x:row r="5">
      <x:c r="A5" s="23" t="str">
        <x:v>对象ID</x:v>
      </x:c>
      <x:c r="B5" s="30" t="str">
        <x:v>1002</x:v>
      </x:c>
      <x:c r="C5" s="23"/>
      <x:c r="D5" s="23"/>
      <x:c r="E5" s="23"/>
      <x:c r="F5" s="23"/>
    </x:row>
    <x:row r="6">
      <x:c r="A6" s="23" t="str">
        <x:v>当前突破</x:v>
      </x:c>
      <x:c r="B6" s="30" t="n">
        <x:v>0</x:v>
      </x:c>
      <x:c r="C6" s="23"/>
      <x:c r="D6" s="23"/>
      <x:c r="E6" s="23"/>
      <x:c r="F6" s="23"/>
    </x:row>
    <x:row r="7">
      <x:c r="A7" s="23" t="str">
        <x:v>目标突破</x:v>
      </x:c>
      <x:c r="B7" s="30" t="n">
        <x:v>6</x:v>
      </x:c>
      <x:c r="C7" s="23"/>
      <x:c r="D7" s="23"/>
      <x:c r="E7" s="23"/>
      <x:c r="F7" s="23"/>
    </x:row>
    <x:row r="8">
      <x:c r="A8" s="23"/>
      <x:c r="B8" s="23"/>
      <x:c r="C8" s="23"/>
      <x:c r="D8" s="23"/>
      <x:c r="E8" s="23"/>
      <x:c r="F8" s="23"/>
    </x:row>
    <x:row r="9">
      <x:c r="A9" s="23"/>
      <x:c r="B9" s="23"/>
      <x:c r="C9" s="23"/>
      <x:c r="D9" s="23"/>
      <x:c r="E9" s="23"/>
      <x:c r="F9" s="23"/>
    </x:row>
    <x:row r="10" ht="28" customHeight="1">
      <x:c r="A10" s="24" t="str">
        <x:v>材料ID</x:v>
      </x:c>
      <x:c r="B10" s="24" t="str">
        <x:v>材料名称</x:v>
      </x:c>
      <x:c r="C10" s="24" t="str">
        <x:v>所需数量</x:v>
      </x:c>
      <x:c r="D10" s="23"/>
      <x:c r="E10" s="23"/>
      <x:c r="F10" s="23"/>
    </x:row>
    <x:row r="11">
      <x:c r="A11" s="23" t="str">
        <x:v>2</x:v>
      </x:c>
      <x:c r="B11" s="23" t="str">
        <x:v>信用点</x:v>
      </x:c>
      <x:c r="C11" s="40" t="n">
        <x:f>SUMIFS('养成材料库'!$G$5:$G$4462,'养成材料库'!$A$5:$A$4462,$B$4,'养成材料库'!$B$5:$B$4462,$B$5,'养成材料库'!$C$5:$C$4462,"&gt;="&amp;$B$6,'养成材料库'!$D$5:$D$4462,"&lt;="&amp;$B$7,'养成材料库'!$E$5:$E$4462,A11)</x:f>
        <x:v>246400</x:v>
      </x:c>
      <x:c r="D11" s="23"/>
      <x:c r="E11" s="23"/>
      <x:c r="F11" s="23"/>
    </x:row>
    <x:row r="12">
      <x:c r="A12" s="23" t="str">
        <x:v>111011</x:v>
      </x:c>
      <x:c r="B12" s="23" t="str">
        <x:v>掠夺的本能</x:v>
      </x:c>
      <x:c r="C12" s="40" t="n">
        <x:f>SUMIFS('养成材料库'!$G$5:$G$4462,'养成材料库'!$A$5:$A$4462,$B$4,'养成材料库'!$B$5:$B$4462,$B$5,'养成材料库'!$C$5:$C$4462,"&gt;="&amp;$B$6,'养成材料库'!$D$5:$D$4462,"&lt;="&amp;$B$7,'养成材料库'!$E$5:$E$4462,A12)</x:f>
        <x:v>0</x:v>
      </x:c>
      <x:c r="D12" s="23"/>
      <x:c r="E12" s="23"/>
      <x:c r="F12" s="23"/>
    </x:row>
    <x:row r="13">
      <x:c r="A13" s="23" t="str">
        <x:v>111012</x:v>
      </x:c>
      <x:c r="B13" s="23" t="str">
        <x:v>篡改的野心</x:v>
      </x:c>
      <x:c r="C13" s="40" t="n">
        <x:f>SUMIFS('养成材料库'!$G$5:$G$4462,'养成材料库'!$A$5:$A$4462,$B$4,'养成材料库'!$B$5:$B$4462,$B$5,'养成材料库'!$C$5:$C$4462,"&gt;="&amp;$B$6,'养成材料库'!$D$5:$D$4462,"&lt;="&amp;$B$7,'养成材料库'!$E$5:$E$4462,A13)</x:f>
        <x:v>0</x:v>
      </x:c>
      <x:c r="D13" s="23"/>
      <x:c r="E13" s="23"/>
      <x:c r="F13" s="23"/>
    </x:row>
    <x:row r="14">
      <x:c r="A14" s="23" t="str">
        <x:v>110403</x:v>
      </x:c>
      <x:c r="B14" s="23" t="str">
        <x:v>风雪之角</x:v>
      </x:c>
      <x:c r="C14" s="40" t="n">
        <x:f>SUMIFS('养成材料库'!$G$5:$G$4462,'养成材料库'!$A$5:$A$4462,$B$4,'养成材料库'!$B$5:$B$4462,$B$5,'养成材料库'!$C$5:$C$4462,"&gt;="&amp;$B$6,'养成材料库'!$D$5:$D$4462,"&lt;="&amp;$B$7,'养成材料库'!$E$5:$E$4462,A14)</x:f>
        <x:v>0</x:v>
      </x:c>
      <x:c r="D14" s="23"/>
      <x:c r="E14" s="23"/>
      <x:c r="F14" s="23"/>
    </x:row>
    <x:row r="15">
      <x:c r="A15" s="23" t="str">
        <x:v>111013</x:v>
      </x:c>
      <x:c r="B15" s="23" t="str">
        <x:v>践踏的意志</x:v>
      </x:c>
      <x:c r="C15" s="40" t="n">
        <x:f>SUMIFS('养成材料库'!$G$5:$G$4462,'养成材料库'!$A$5:$A$4462,$B$4,'养成材料库'!$B$5:$B$4462,$B$5,'养成材料库'!$C$5:$C$4462,"&gt;="&amp;$B$6,'养成材料库'!$D$5:$D$4462,"&lt;="&amp;$B$7,'养成材料库'!$E$5:$E$4462,A15)</x:f>
        <x:v>0</x:v>
      </x:c>
      <x:c r="D15" s="23"/>
      <x:c r="E15" s="23"/>
      <x:c r="F15" s="23"/>
    </x:row>
    <x:row r="16">
      <x:c r="A16" s="23" t="str">
        <x:v>111001</x:v>
      </x:c>
      <x:c r="B16" s="23" t="str">
        <x:v>熄灭原核</x:v>
      </x:c>
      <x:c r="C16" s="40" t="n">
        <x:f>SUMIFS('养成材料库'!$G$5:$G$4462,'养成材料库'!$A$5:$A$4462,$B$4,'养成材料库'!$B$5:$B$4462,$B$5,'养成材料库'!$C$5:$C$4462,"&gt;="&amp;$B$6,'养成材料库'!$D$5:$D$4462,"&lt;="&amp;$B$7,'养成材料库'!$E$5:$E$4462,A16)</x:f>
        <x:v>12</x:v>
      </x:c>
      <x:c r="D16" s="23"/>
      <x:c r="E16" s="23"/>
      <x:c r="F16" s="23"/>
    </x:row>
    <x:row r="17">
      <x:c r="A17" s="23" t="str">
        <x:v>111002</x:v>
      </x:c>
      <x:c r="B17" s="23" t="str">
        <x:v>微光原核</x:v>
      </x:c>
      <x:c r="C17" s="40" t="n">
        <x:f>SUMIFS('养成材料库'!$G$5:$G$4462,'养成材料库'!$A$5:$A$4462,$B$4,'养成材料库'!$B$5:$B$4462,$B$5,'养成材料库'!$C$5:$C$4462,"&gt;="&amp;$B$6,'养成材料库'!$D$5:$D$4462,"&lt;="&amp;$B$7,'养成材料库'!$E$5:$E$4462,A17)</x:f>
        <x:v>13</x:v>
      </x:c>
      <x:c r="D17" s="23"/>
      <x:c r="E17" s="23"/>
      <x:c r="F17" s="23"/>
    </x:row>
    <x:row r="18">
      <x:c r="A18" s="23" t="str">
        <x:v>110405</x:v>
      </x:c>
      <x:c r="B18" s="23" t="str">
        <x:v>暴风之眼</x:v>
      </x:c>
      <x:c r="C18" s="40" t="n">
        <x:f>SUMIFS('养成材料库'!$G$5:$G$4462,'养成材料库'!$A$5:$A$4462,$B$4,'养成材料库'!$B$5:$B$4462,$B$5,'养成材料库'!$C$5:$C$4462,"&gt;="&amp;$B$6,'养成材料库'!$D$5:$D$4462,"&lt;="&amp;$B$7,'养成材料库'!$E$5:$E$4462,A18)</x:f>
        <x:v>50</x:v>
      </x:c>
      <x:c r="D18" s="23"/>
      <x:c r="E18" s="23"/>
      <x:c r="F18" s="23"/>
    </x:row>
    <x:row r="19">
      <x:c r="A19" s="23" t="str">
        <x:v>111003</x:v>
      </x:c>
      <x:c r="B19" s="23" t="str">
        <x:v>蠢动原核</x:v>
      </x:c>
      <x:c r="C19" s="40" t="n">
        <x:f>SUMIFS('养成材料库'!$G$5:$G$4462,'养成材料库'!$A$5:$A$4462,$B$4,'养成材料库'!$B$5:$B$4462,$B$5,'养成材料库'!$C$5:$C$4462,"&gt;="&amp;$B$6,'养成材料库'!$D$5:$D$4462,"&lt;="&amp;$B$7,'养成材料库'!$E$5:$E$4462,A19)</x:f>
        <x:v>12</x:v>
      </x:c>
      <x:c r="D19" s="23"/>
      <x:c r="E19" s="23"/>
      <x:c r="F19" s="23"/>
    </x:row>
    <x:row r="20">
      <x:c r="A20" s="23" t="str">
        <x:v>110402</x:v>
      </x:c>
      <x:c r="B20" s="23" t="str">
        <x:v>恒温晶壳</x:v>
      </x:c>
      <x:c r="C20" s="40" t="n">
        <x:f>SUMIFS('养成材料库'!$G$5:$G$4462,'养成材料库'!$A$5:$A$4462,$B$4,'养成材料库'!$B$5:$B$4462,$B$5,'养成材料库'!$C$5:$C$4462,"&gt;="&amp;$B$6,'养成材料库'!$D$5:$D$4462,"&lt;="&amp;$B$7,'养成材料库'!$E$5:$E$4462,A20)</x:f>
        <x:v>0</x:v>
      </x:c>
      <x:c r="D20" s="23"/>
      <x:c r="E20" s="23"/>
      <x:c r="F20" s="23"/>
    </x:row>
    <x:row r="21">
      <x:c r="A21" s="23" t="str">
        <x:v>112001</x:v>
      </x:c>
      <x:c r="B21" s="23" t="str">
        <x:v>铁卫扣饰</x:v>
      </x:c>
      <x:c r="C21" s="40" t="n">
        <x:f>SUMIFS('养成材料库'!$G$5:$G$4462,'养成材料库'!$A$5:$A$4462,$B$4,'养成材料库'!$B$5:$B$4462,$B$5,'养成材料库'!$C$5:$C$4462,"&gt;="&amp;$B$6,'养成材料库'!$D$5:$D$4462,"&lt;="&amp;$B$7,'养成材料库'!$E$5:$E$4462,A21)</x:f>
        <x:v>0</x:v>
      </x:c>
      <x:c r="D21" s="23"/>
      <x:c r="E21" s="23"/>
      <x:c r="F21" s="23"/>
    </x:row>
    <x:row r="22">
      <x:c r="A22" s="23" t="str">
        <x:v>112002</x:v>
      </x:c>
      <x:c r="B22" s="23" t="str">
        <x:v>铁卫军徽</x:v>
      </x:c>
      <x:c r="C22" s="40" t="n">
        <x:f>SUMIFS('养成材料库'!$G$5:$G$4462,'养成材料库'!$A$5:$A$4462,$B$4,'养成材料库'!$B$5:$B$4462,$B$5,'养成材料库'!$C$5:$C$4462,"&gt;="&amp;$B$6,'养成材料库'!$D$5:$D$4462,"&lt;="&amp;$B$7,'养成材料库'!$E$5:$E$4462,A22)</x:f>
        <x:v>0</x:v>
      </x:c>
      <x:c r="D22" s="23"/>
      <x:c r="E22" s="23"/>
      <x:c r="F22" s="23"/>
    </x:row>
    <x:row r="23">
      <x:c r="A23" s="23" t="str">
        <x:v>110407</x:v>
      </x:c>
      <x:c r="B23" s="23" t="str">
        <x:v>往日之影的金饰</x:v>
      </x:c>
      <x:c r="C23" s="40" t="n">
        <x:f>SUMIFS('养成材料库'!$G$5:$G$4462,'养成材料库'!$A$5:$A$4462,$B$4,'养成材料库'!$B$5:$B$4462,$B$5,'养成材料库'!$C$5:$C$4462,"&gt;="&amp;$B$6,'养成材料库'!$D$5:$D$4462,"&lt;="&amp;$B$7,'养成材料库'!$E$5:$E$4462,A23)</x:f>
        <x:v>0</x:v>
      </x:c>
      <x:c r="D23" s="23"/>
      <x:c r="E23" s="23"/>
      <x:c r="F23" s="23"/>
    </x:row>
    <x:row r="24">
      <x:c r="A24" s="23" t="str">
        <x:v>112003</x:v>
      </x:c>
      <x:c r="B24" s="23" t="str">
        <x:v>铁卫勋章</x:v>
      </x:c>
      <x:c r="C24" s="40" t="n">
        <x:f>SUMIFS('养成材料库'!$G$5:$G$4462,'养成材料库'!$A$5:$A$4462,$B$4,'养成材料库'!$B$5:$B$4462,$B$5,'养成材料库'!$C$5:$C$4462,"&gt;="&amp;$B$6,'养成材料库'!$D$5:$D$4462,"&lt;="&amp;$B$7,'养成材料库'!$E$5:$E$4462,A24)</x:f>
        <x:v>0</x:v>
      </x:c>
      <x:c r="D24" s="23"/>
      <x:c r="E24" s="23"/>
      <x:c r="F24" s="23"/>
    </x:row>
    <x:row r="25">
      <x:c r="A25" s="23" t="str">
        <x:v>110414</x:v>
      </x:c>
      <x:c r="B25" s="23" t="str">
        <x:v>炼形者雷枝</x:v>
      </x:c>
      <x:c r="C25" s="40" t="n">
        <x:f>SUMIFS('养成材料库'!$G$5:$G$4462,'养成材料库'!$A$5:$A$4462,$B$4,'养成材料库'!$B$5:$B$4462,$B$5,'养成材料库'!$C$5:$C$4462,"&gt;="&amp;$B$6,'养成材料库'!$D$5:$D$4462,"&lt;="&amp;$B$7,'养成材料库'!$E$5:$E$4462,A25)</x:f>
        <x:v>0</x:v>
      </x:c>
      <x:c r="D25" s="23"/>
      <x:c r="E25" s="23"/>
      <x:c r="F25" s="23"/>
    </x:row>
    <x:row r="26">
      <x:c r="A26" s="23" t="str">
        <x:v>112011</x:v>
      </x:c>
      <x:c r="B26" s="23" t="str">
        <x:v>古代零件</x:v>
      </x:c>
      <x:c r="C26" s="40" t="n">
        <x:f>SUMIFS('养成材料库'!$G$5:$G$4462,'养成材料库'!$A$5:$A$4462,$B$4,'养成材料库'!$B$5:$B$4462,$B$5,'养成材料库'!$C$5:$C$4462,"&gt;="&amp;$B$6,'养成材料库'!$D$5:$D$4462,"&lt;="&amp;$B$7,'养成材料库'!$E$5:$E$4462,A26)</x:f>
        <x:v>0</x:v>
      </x:c>
      <x:c r="D26" s="23"/>
      <x:c r="E26" s="23"/>
      <x:c r="F26" s="23"/>
    </x:row>
    <x:row r="27">
      <x:c r="A27" s="23" t="str">
        <x:v>112012</x:v>
      </x:c>
      <x:c r="B27" s="23" t="str">
        <x:v>古代转轴</x:v>
      </x:c>
      <x:c r="C27" s="40" t="n">
        <x:f>SUMIFS('养成材料库'!$G$5:$G$4462,'养成材料库'!$A$5:$A$4462,$B$4,'养成材料库'!$B$5:$B$4462,$B$5,'养成材料库'!$C$5:$C$4462,"&gt;="&amp;$B$6,'养成材料库'!$D$5:$D$4462,"&lt;="&amp;$B$7,'养成材料库'!$E$5:$E$4462,A27)</x:f>
        <x:v>0</x:v>
      </x:c>
      <x:c r="D27" s="23"/>
      <x:c r="E27" s="23"/>
      <x:c r="F27" s="23"/>
    </x:row>
    <x:row r="28">
      <x:c r="A28" s="23" t="str">
        <x:v>110406</x:v>
      </x:c>
      <x:c r="B28" s="23" t="str">
        <x:v>虚幻铸铁</x:v>
      </x:c>
      <x:c r="C28" s="40" t="n">
        <x:f>SUMIFS('养成材料库'!$G$5:$G$4462,'养成材料库'!$A$5:$A$4462,$B$4,'养成材料库'!$B$5:$B$4462,$B$5,'养成材料库'!$C$5:$C$4462,"&gt;="&amp;$B$6,'养成材料库'!$D$5:$D$4462,"&lt;="&amp;$B$7,'养成材料库'!$E$5:$E$4462,A28)</x:f>
        <x:v>0</x:v>
      </x:c>
      <x:c r="D28" s="23"/>
      <x:c r="E28" s="23"/>
      <x:c r="F28" s="23"/>
    </x:row>
    <x:row r="29">
      <x:c r="A29" s="23" t="str">
        <x:v>112013</x:v>
      </x:c>
      <x:c r="B29" s="23" t="str">
        <x:v>古代引擎</x:v>
      </x:c>
      <x:c r="C29" s="40" t="n">
        <x:f>SUMIFS('养成材料库'!$G$5:$G$4462,'养成材料库'!$A$5:$A$4462,$B$4,'养成材料库'!$B$5:$B$4462,$B$5,'养成材料库'!$C$5:$C$4462,"&gt;="&amp;$B$6,'养成材料库'!$D$5:$D$4462,"&lt;="&amp;$B$7,'养成材料库'!$E$5:$E$4462,A29)</x:f>
        <x:v>0</x:v>
      </x:c>
      <x:c r="D29" s="23"/>
      <x:c r="E29" s="23"/>
      <x:c r="F29" s="23"/>
    </x:row>
    <x:row r="30">
      <x:c r="A30" s="23" t="str">
        <x:v>110404</x:v>
      </x:c>
      <x:c r="B30" s="23" t="str">
        <x:v>往日之影的雷冠</x:v>
      </x:c>
      <x:c r="C30" s="40" t="n">
        <x:f>SUMIFS('养成材料库'!$G$5:$G$4462,'养成材料库'!$A$5:$A$4462,$B$4,'养成材料库'!$B$5:$B$4462,$B$5,'养成材料库'!$C$5:$C$4462,"&gt;="&amp;$B$6,'养成材料库'!$D$5:$D$4462,"&lt;="&amp;$B$7,'养成材料库'!$E$5:$E$4462,A30)</x:f>
        <x:v>0</x:v>
      </x:c>
      <x:c r="D30" s="23"/>
      <x:c r="E30" s="23"/>
      <x:c r="F30" s="23"/>
    </x:row>
    <x:row r="31">
      <x:c r="A31" s="23" t="str">
        <x:v>110425</x:v>
      </x:c>
      <x:c r="B31" s="23" t="str">
        <x:v>一杯酩酊的时代</x:v>
      </x:c>
      <x:c r="C31" s="40" t="n">
        <x:f>SUMIFS('养成材料库'!$G$5:$G$4462,'养成材料库'!$A$5:$A$4462,$B$4,'养成材料库'!$B$5:$B$4462,$B$5,'养成材料库'!$C$5:$C$4462,"&gt;="&amp;$B$6,'养成材料库'!$D$5:$D$4462,"&lt;="&amp;$B$7,'养成材料库'!$E$5:$E$4462,A31)</x:f>
        <x:v>0</x:v>
      </x:c>
      <x:c r="D31" s="23"/>
      <x:c r="E31" s="23"/>
      <x:c r="F31" s="23"/>
    </x:row>
    <x:row r="32">
      <x:c r="A32" s="23" t="str">
        <x:v>110436</x:v>
      </x:c>
      <x:c r="B32" s="23" t="str">
        <x:v>暗帷月华</x:v>
      </x:c>
      <x:c r="C32" s="40" t="n">
        <x:f>SUMIFS('养成材料库'!$G$5:$G$4462,'养成材料库'!$A$5:$A$4462,$B$4,'养成材料库'!$B$5:$B$4462,$B$5,'养成材料库'!$C$5:$C$4462,"&gt;="&amp;$B$6,'养成材料库'!$D$5:$D$4462,"&lt;="&amp;$B$7,'养成材料库'!$E$5:$E$4462,A32)</x:f>
        <x:v>0</x:v>
      </x:c>
      <x:c r="D32" s="23"/>
      <x:c r="E32" s="23"/>
      <x:c r="F32" s="23"/>
    </x:row>
    <x:row r="33">
      <x:c r="A33" s="23" t="str">
        <x:v>110401</x:v>
      </x:c>
      <x:c r="B33" s="23" t="str">
        <x:v>铁狼碎齿</x:v>
      </x:c>
      <x:c r="C33" s="40" t="n">
        <x:f>SUMIFS('养成材料库'!$G$5:$G$4462,'养成材料库'!$A$5:$A$4462,$B$4,'养成材料库'!$B$5:$B$4462,$B$5,'养成材料库'!$C$5:$C$4462,"&gt;="&amp;$B$6,'养成材料库'!$D$5:$D$4462,"&lt;="&amp;$B$7,'养成材料库'!$E$5:$E$4462,A33)</x:f>
        <x:v>0</x:v>
      </x:c>
      <x:c r="D33" s="23"/>
      <x:c r="E33" s="23"/>
      <x:c r="F33" s="23"/>
    </x:row>
    <x:row r="34">
      <x:c r="A34" s="23" t="str">
        <x:v>110416</x:v>
      </x:c>
      <x:c r="B34" s="23" t="str">
        <x:v>苍猿之钉</x:v>
      </x:c>
      <x:c r="C34" s="40" t="n">
        <x:f>SUMIFS('养成材料库'!$G$5:$G$4462,'养成材料库'!$A$5:$A$4462,$B$4,'养成材料库'!$B$5:$B$4462,$B$5,'养成材料库'!$C$5:$C$4462,"&gt;="&amp;$B$6,'养成材料库'!$D$5:$D$4462,"&lt;="&amp;$B$7,'养成材料库'!$E$5:$E$4462,A34)</x:f>
        <x:v>0</x:v>
      </x:c>
      <x:c r="D34" s="23"/>
      <x:c r="E34" s="23"/>
      <x:c r="F34" s="23"/>
    </x:row>
    <x:row r="35">
      <x:c r="A35" s="23" t="str">
        <x:v>110412</x:v>
      </x:c>
      <x:c r="B35" s="23" t="str">
        <x:v>过热钢刃</x:v>
      </x:c>
      <x:c r="C35" s="40" t="n">
        <x:f>SUMIFS('养成材料库'!$G$5:$G$4462,'养成材料库'!$A$5:$A$4462,$B$4,'养成材料库'!$B$5:$B$4462,$B$5,'养成材料库'!$C$5:$C$4462,"&gt;="&amp;$B$6,'养成材料库'!$D$5:$D$4462,"&lt;="&amp;$B$7,'养成材料库'!$E$5:$E$4462,A35)</x:f>
        <x:v>0</x:v>
      </x:c>
      <x:c r="D35" s="23"/>
      <x:c r="E35" s="23"/>
      <x:c r="F35" s="23"/>
    </x:row>
    <x:row r="36">
      <x:c r="A36" s="23" t="str">
        <x:v>113001</x:v>
      </x:c>
      <x:c r="B36" s="23" t="str">
        <x:v>永寿幼芽</x:v>
      </x:c>
      <x:c r="C36" s="40" t="n">
        <x:f>SUMIFS('养成材料库'!$G$5:$G$4462,'养成材料库'!$A$5:$A$4462,$B$4,'养成材料库'!$B$5:$B$4462,$B$5,'养成材料库'!$C$5:$C$4462,"&gt;="&amp;$B$6,'养成材料库'!$D$5:$D$4462,"&lt;="&amp;$B$7,'养成材料库'!$E$5:$E$4462,A36)</x:f>
        <x:v>0</x:v>
      </x:c>
      <x:c r="D36" s="23"/>
      <x:c r="E36" s="23"/>
      <x:c r="F36" s="23"/>
    </x:row>
    <x:row r="37">
      <x:c r="A37" s="23" t="str">
        <x:v>113002</x:v>
      </x:c>
      <x:c r="B37" s="23" t="str">
        <x:v>永寿天华</x:v>
      </x:c>
      <x:c r="C37" s="40" t="n">
        <x:f>SUMIFS('养成材料库'!$G$5:$G$4462,'养成材料库'!$A$5:$A$4462,$B$4,'养成材料库'!$B$5:$B$4462,$B$5,'养成材料库'!$C$5:$C$4462,"&gt;="&amp;$B$6,'养成材料库'!$D$5:$D$4462,"&lt;="&amp;$B$7,'养成材料库'!$E$5:$E$4462,A37)</x:f>
        <x:v>0</x:v>
      </x:c>
      <x:c r="D37" s="23"/>
      <x:c r="E37" s="23"/>
      <x:c r="F37" s="23"/>
    </x:row>
    <x:row r="38">
      <x:c r="A38" s="23" t="str">
        <x:v>113003</x:v>
      </x:c>
      <x:c r="B38" s="23" t="str">
        <x:v>永寿荣枝</x:v>
      </x:c>
      <x:c r="C38" s="40" t="n">
        <x:f>SUMIFS('养成材料库'!$G$5:$G$4462,'养成材料库'!$A$5:$A$4462,$B$4,'养成材料库'!$B$5:$B$4462,$B$5,'养成材料库'!$C$5:$C$4462,"&gt;="&amp;$B$6,'养成材料库'!$D$5:$D$4462,"&lt;="&amp;$B$7,'养成材料库'!$E$5:$E$4462,A38)</x:f>
        <x:v>0</x:v>
      </x:c>
      <x:c r="D38" s="23"/>
      <x:c r="E38" s="23"/>
      <x:c r="F38" s="23"/>
    </x:row>
    <x:row r="39">
      <x:c r="A39" s="23" t="str">
        <x:v>113011</x:v>
      </x:c>
      <x:c r="B39" s="23" t="str">
        <x:v>工造机杼</x:v>
      </x:c>
      <x:c r="C39" s="40" t="n">
        <x:f>SUMIFS('养成材料库'!$G$5:$G$4462,'养成材料库'!$A$5:$A$4462,$B$4,'养成材料库'!$B$5:$B$4462,$B$5,'养成材料库'!$C$5:$C$4462,"&gt;="&amp;$B$6,'养成材料库'!$D$5:$D$4462,"&lt;="&amp;$B$7,'养成材料库'!$E$5:$E$4462,A39)</x:f>
        <x:v>0</x:v>
      </x:c>
      <x:c r="D39" s="23"/>
      <x:c r="E39" s="23"/>
      <x:c r="F39" s="23"/>
    </x:row>
    <x:row r="40">
      <x:c r="A40" s="23" t="str">
        <x:v>113012</x:v>
      </x:c>
      <x:c r="B40" s="23" t="str">
        <x:v>工造迴轮</x:v>
      </x:c>
      <x:c r="C40" s="40" t="n">
        <x:f>SUMIFS('养成材料库'!$G$5:$G$4462,'养成材料库'!$A$5:$A$4462,$B$4,'养成材料库'!$B$5:$B$4462,$B$5,'养成材料库'!$C$5:$C$4462,"&gt;="&amp;$B$6,'养成材料库'!$D$5:$D$4462,"&lt;="&amp;$B$7,'养成材料库'!$E$5:$E$4462,A40)</x:f>
        <x:v>0</x:v>
      </x:c>
      <x:c r="D40" s="23"/>
      <x:c r="E40" s="23"/>
      <x:c r="F40" s="23"/>
    </x:row>
    <x:row r="41">
      <x:c r="A41" s="23" t="str">
        <x:v>113013</x:v>
      </x:c>
      <x:c r="B41" s="23" t="str">
        <x:v>工造浑心</x:v>
      </x:c>
      <x:c r="C41" s="40" t="n">
        <x:f>SUMIFS('养成材料库'!$G$5:$G$4462,'养成材料库'!$A$5:$A$4462,$B$4,'养成材料库'!$B$5:$B$4462,$B$5,'养成材料库'!$C$5:$C$4462,"&gt;="&amp;$B$6,'养成材料库'!$D$5:$D$4462,"&lt;="&amp;$B$7,'养成材料库'!$E$5:$E$4462,A41)</x:f>
        <x:v>0</x:v>
      </x:c>
      <x:c r="D41" s="23"/>
      <x:c r="E41" s="23"/>
      <x:c r="F41" s="23"/>
    </x:row>
    <x:row r="42">
      <x:c r="A42" s="23" t="str">
        <x:v>110415</x:v>
      </x:c>
      <x:c r="B42" s="23" t="str">
        <x:v>天人遗垢</x:v>
      </x:c>
      <x:c r="C42" s="40" t="n">
        <x:f>SUMIFS('养成材料库'!$G$5:$G$4462,'养成材料库'!$A$5:$A$4462,$B$4,'养成材料库'!$B$5:$B$4462,$B$5,'养成材料库'!$C$5:$C$4462,"&gt;="&amp;$B$6,'养成材料库'!$D$5:$D$4462,"&lt;="&amp;$B$7,'养成材料库'!$E$5:$E$4462,A42)</x:f>
        <x:v>0</x:v>
      </x:c>
      <x:c r="D42" s="23"/>
      <x:c r="E42" s="23"/>
      <x:c r="F42" s="23"/>
    </x:row>
    <x:row r="43">
      <x:c r="A43" s="23" t="str">
        <x:v>110413</x:v>
      </x:c>
      <x:c r="B43" s="23" t="str">
        <x:v>苦寒晶壳</x:v>
      </x:c>
      <x:c r="C43" s="40" t="n">
        <x:f>SUMIFS('养成材料库'!$G$5:$G$4462,'养成材料库'!$A$5:$A$4462,$B$4,'养成材料库'!$B$5:$B$4462,$B$5,'养成材料库'!$C$5:$C$4462,"&gt;="&amp;$B$6,'养成材料库'!$D$5:$D$4462,"&lt;="&amp;$B$7,'养成材料库'!$E$5:$E$4462,A43)</x:f>
        <x:v>0</x:v>
      </x:c>
      <x:c r="D43" s="23"/>
      <x:c r="E43" s="23"/>
      <x:c r="F43" s="23"/>
    </x:row>
    <x:row r="44">
      <x:c r="A44" s="23" t="str">
        <x:v>110417</x:v>
      </x:c>
      <x:c r="B44" s="23" t="str">
        <x:v>镇灵敕符</x:v>
      </x:c>
      <x:c r="C44" s="40" t="n">
        <x:f>SUMIFS('养成材料库'!$G$5:$G$4462,'养成材料库'!$A$5:$A$4462,$B$4,'养成材料库'!$B$5:$B$4462,$B$5,'养成材料库'!$C$5:$C$4462,"&gt;="&amp;$B$6,'养成材料库'!$D$5:$D$4462,"&lt;="&amp;$B$7,'养成材料库'!$E$5:$E$4462,A44)</x:f>
        <x:v>0</x:v>
      </x:c>
      <x:c r="D44" s="23"/>
      <x:c r="E44" s="23"/>
      <x:c r="F44" s="23"/>
    </x:row>
    <x:row r="45">
      <x:c r="A45" s="23" t="str">
        <x:v>110411</x:v>
      </x:c>
      <x:c r="B45" s="23" t="str">
        <x:v>幽府通令</x:v>
      </x:c>
      <x:c r="C45" s="40" t="n">
        <x:f>SUMIFS('养成材料库'!$G$5:$G$4462,'养成材料库'!$A$5:$A$4462,$B$4,'养成材料库'!$B$5:$B$4462,$B$5,'养成材料库'!$C$5:$C$4462,"&gt;="&amp;$B$6,'养成材料库'!$D$5:$D$4462,"&lt;="&amp;$B$7,'养成材料库'!$E$5:$E$4462,A45)</x:f>
        <x:v>0</x:v>
      </x:c>
      <x:c r="D45" s="23"/>
      <x:c r="E45" s="23"/>
      <x:c r="F45" s="23"/>
    </x:row>
    <x:row r="46">
      <x:c r="A46" s="23" t="str">
        <x:v>110422</x:v>
      </x:c>
      <x:c r="B46" s="23" t="str">
        <x:v>忿火之心</x:v>
      </x:c>
      <x:c r="C46" s="40" t="n">
        <x:f>SUMIFS('养成材料库'!$G$5:$G$4462,'养成材料库'!$A$5:$A$4462,$B$4,'养成材料库'!$B$5:$B$4462,$B$5,'养成材料库'!$C$5:$C$4462,"&gt;="&amp;$B$6,'养成材料库'!$D$5:$D$4462,"&lt;="&amp;$B$7,'养成材料库'!$E$5:$E$4462,A46)</x:f>
        <x:v>0</x:v>
      </x:c>
      <x:c r="D46" s="23"/>
      <x:c r="E46" s="23"/>
      <x:c r="F46" s="23"/>
    </x:row>
    <x:row r="47">
      <x:c r="A47" s="23" t="str">
        <x:v>110421</x:v>
      </x:c>
      <x:c r="B47" s="23" t="str">
        <x:v>星际和平工作证</x:v>
      </x:c>
      <x:c r="C47" s="40" t="n">
        <x:f>SUMIFS('养成材料库'!$G$5:$G$4462,'养成材料库'!$A$5:$A$4462,$B$4,'养成材料库'!$B$5:$B$4462,$B$5,'养成材料库'!$C$5:$C$4462,"&gt;="&amp;$B$6,'养成材料库'!$D$5:$D$4462,"&lt;="&amp;$B$7,'养成材料库'!$E$5:$E$4462,A47)</x:f>
        <x:v>0</x:v>
      </x:c>
      <x:c r="D47" s="23"/>
      <x:c r="E47" s="23"/>
      <x:c r="F47" s="23"/>
    </x:row>
    <x:row r="48">
      <x:c r="A48" s="23" t="str">
        <x:v>110424</x:v>
      </x:c>
      <x:c r="B48" s="23" t="str">
        <x:v>兽棺之钉</x:v>
      </x:c>
      <x:c r="C48" s="40" t="n">
        <x:f>SUMIFS('养成材料库'!$G$5:$G$4462,'养成材料库'!$A$5:$A$4462,$B$4,'养成材料库'!$B$5:$B$4462,$B$5,'养成材料库'!$C$5:$C$4462,"&gt;="&amp;$B$6,'养成材料库'!$D$5:$D$4462,"&lt;="&amp;$B$7,'养成材料库'!$E$5:$E$4462,A48)</x:f>
        <x:v>0</x:v>
      </x:c>
      <x:c r="D48" s="23"/>
      <x:c r="E48" s="23"/>
      <x:c r="F48" s="23"/>
    </x:row>
    <x:row r="49">
      <x:c r="A49" s="23" t="str">
        <x:v>114001</x:v>
      </x:c>
      <x:c r="B49" s="23" t="str">
        <x:v>蓄梦元件</x:v>
      </x:c>
      <x:c r="C49" s="40" t="n">
        <x:f>SUMIFS('养成材料库'!$G$5:$G$4462,'养成材料库'!$A$5:$A$4462,$B$4,'养成材料库'!$B$5:$B$4462,$B$5,'养成材料库'!$C$5:$C$4462,"&gt;="&amp;$B$6,'养成材料库'!$D$5:$D$4462,"&lt;="&amp;$B$7,'养成材料库'!$E$5:$E$4462,A49)</x:f>
        <x:v>0</x:v>
      </x:c>
      <x:c r="D49" s="23"/>
      <x:c r="E49" s="23"/>
      <x:c r="F49" s="23"/>
    </x:row>
    <x:row r="50">
      <x:c r="A50" s="23" t="str">
        <x:v>114002</x:v>
      </x:c>
      <x:c r="B50" s="23" t="str">
        <x:v>流梦阀门</x:v>
      </x:c>
      <x:c r="C50" s="40" t="n">
        <x:f>SUMIFS('养成材料库'!$G$5:$G$4462,'养成材料库'!$A$5:$A$4462,$B$4,'养成材料库'!$B$5:$B$4462,$B$5,'养成材料库'!$C$5:$C$4462,"&gt;="&amp;$B$6,'养成材料库'!$D$5:$D$4462,"&lt;="&amp;$B$7,'养成材料库'!$E$5:$E$4462,A50)</x:f>
        <x:v>0</x:v>
      </x:c>
      <x:c r="D50" s="23"/>
      <x:c r="E50" s="23"/>
      <x:c r="F50" s="23"/>
    </x:row>
    <x:row r="51">
      <x:c r="A51" s="23" t="str">
        <x:v>114003</x:v>
      </x:c>
      <x:c r="B51" s="23" t="str">
        <x:v>造梦马达</x:v>
      </x:c>
      <x:c r="C51" s="40" t="n">
        <x:f>SUMIFS('养成材料库'!$G$5:$G$4462,'养成材料库'!$A$5:$A$4462,$B$4,'养成材料库'!$B$5:$B$4462,$B$5,'养成材料库'!$C$5:$C$4462,"&gt;="&amp;$B$6,'养成材料库'!$D$5:$D$4462,"&lt;="&amp;$B$7,'养成材料库'!$E$5:$E$4462,A51)</x:f>
        <x:v>0</x:v>
      </x:c>
      <x:c r="D51" s="23"/>
      <x:c r="E51" s="23"/>
      <x:c r="F51" s="23"/>
    </x:row>
    <x:row r="52">
      <x:c r="A52" s="23" t="str">
        <x:v>114011</x:v>
      </x:c>
      <x:c r="B52" s="23" t="str">
        <x:v>思绪末屑</x:v>
      </x:c>
      <x:c r="C52" s="40" t="n">
        <x:f>SUMIFS('养成材料库'!$G$5:$G$4462,'养成材料库'!$A$5:$A$4462,$B$4,'养成材料库'!$B$5:$B$4462,$B$5,'养成材料库'!$C$5:$C$4462,"&gt;="&amp;$B$6,'养成材料库'!$D$5:$D$4462,"&lt;="&amp;$B$7,'养成材料库'!$E$5:$E$4462,A52)</x:f>
        <x:v>0</x:v>
      </x:c>
      <x:c r="D52" s="23"/>
      <x:c r="E52" s="23"/>
      <x:c r="F52" s="23"/>
    </x:row>
    <x:row r="53">
      <x:c r="A53" s="23" t="str">
        <x:v>114012</x:v>
      </x:c>
      <x:c r="B53" s="23" t="str">
        <x:v>印象残晶</x:v>
      </x:c>
      <x:c r="C53" s="40" t="n">
        <x:f>SUMIFS('养成材料库'!$G$5:$G$4462,'养成材料库'!$A$5:$A$4462,$B$4,'养成材料库'!$B$5:$B$4462,$B$5,'养成材料库'!$C$5:$C$4462,"&gt;="&amp;$B$6,'养成材料库'!$D$5:$D$4462,"&lt;="&amp;$B$7,'养成材料库'!$E$5:$E$4462,A53)</x:f>
        <x:v>0</x:v>
      </x:c>
      <x:c r="D53" s="23"/>
      <x:c r="E53" s="23"/>
      <x:c r="F53" s="23"/>
    </x:row>
    <x:row r="54">
      <x:c r="A54" s="23" t="str">
        <x:v>114013</x:v>
      </x:c>
      <x:c r="B54" s="23" t="str">
        <x:v>欲念碎镜</x:v>
      </x:c>
      <x:c r="C54" s="40" t="n">
        <x:f>SUMIFS('养成材料库'!$G$5:$G$4462,'养成材料库'!$A$5:$A$4462,$B$4,'养成材料库'!$B$5:$B$4462,$B$5,'养成材料库'!$C$5:$C$4462,"&gt;="&amp;$B$6,'养成材料库'!$D$5:$D$4462,"&lt;="&amp;$B$7,'养成材料库'!$E$5:$E$4462,A54)</x:f>
        <x:v>0</x:v>
      </x:c>
      <x:c r="D54" s="23"/>
      <x:c r="E54" s="23"/>
      <x:c r="F54" s="23"/>
    </x:row>
    <x:row r="55">
      <x:c r="A55" s="23" t="str">
        <x:v>110426</x:v>
      </x:c>
      <x:c r="B55" s="23" t="str">
        <x:v>炙梦喷枪</x:v>
      </x:c>
      <x:c r="C55" s="40" t="n">
        <x:f>SUMIFS('养成材料库'!$G$5:$G$4462,'养成材料库'!$A$5:$A$4462,$B$4,'养成材料库'!$B$5:$B$4462,$B$5,'养成材料库'!$C$5:$C$4462,"&gt;="&amp;$B$6,'养成材料库'!$D$5:$D$4462,"&lt;="&amp;$B$7,'养成材料库'!$E$5:$E$4462,A55)</x:f>
        <x:v>0</x:v>
      </x:c>
      <x:c r="D55" s="23"/>
      <x:c r="E55" s="23"/>
      <x:c r="F55" s="23"/>
    </x:row>
    <x:row r="56">
      <x:c r="A56" s="23" t="str">
        <x:v>110423</x:v>
      </x:c>
      <x:c r="B56" s="23" t="str">
        <x:v>冷藏梦箱</x:v>
      </x:c>
      <x:c r="C56" s="40" t="n">
        <x:f>SUMIFS('养成材料库'!$G$5:$G$4462,'养成材料库'!$A$5:$A$4462,$B$4,'养成材料库'!$B$5:$B$4462,$B$5,'养成材料库'!$C$5:$C$4462,"&gt;="&amp;$B$6,'养成材料库'!$D$5:$D$4462,"&lt;="&amp;$B$7,'养成材料库'!$E$5:$E$4462,A56)</x:f>
        <x:v>0</x:v>
      </x:c>
      <x:c r="D56" s="23"/>
      <x:c r="E56" s="23"/>
      <x:c r="F56" s="23"/>
    </x:row>
    <x:row r="57">
      <x:c r="A57" s="23" t="str">
        <x:v>110427</x:v>
      </x:c>
      <x:c r="B57" s="23" t="str">
        <x:v>一曲合弦的幻景</x:v>
      </x:c>
      <x:c r="C57" s="40" t="n">
        <x:f>SUMIFS('养成材料库'!$G$5:$G$4462,'养成材料库'!$A$5:$A$4462,$B$4,'养成材料库'!$B$5:$B$4462,$B$5,'养成材料库'!$C$5:$C$4462,"&gt;="&amp;$B$6,'养成材料库'!$D$5:$D$4462,"&lt;="&amp;$B$7,'养成材料库'!$E$5:$E$4462,A57)</x:f>
        <x:v>0</x:v>
      </x:c>
      <x:c r="D57" s="23"/>
      <x:c r="E57" s="23"/>
      <x:c r="F57" s="23"/>
    </x:row>
    <x:row r="58">
      <x:c r="A58" s="23" t="str">
        <x:v>110432</x:v>
      </x:c>
      <x:c r="B58" s="23" t="str">
        <x:v>明辉日珥</x:v>
      </x:c>
      <x:c r="C58" s="40" t="n">
        <x:f>SUMIFS('养成材料库'!$G$5:$G$4462,'养成材料库'!$A$5:$A$4462,$B$4,'养成材料库'!$B$5:$B$4462,$B$5,'养成材料库'!$C$5:$C$4462,"&gt;="&amp;$B$6,'养成材料库'!$D$5:$D$4462,"&lt;="&amp;$B$7,'养成材料库'!$E$5:$E$4462,A58)</x:f>
        <x:v>0</x:v>
      </x:c>
      <x:c r="D58" s="23"/>
      <x:c r="E58" s="23"/>
      <x:c r="F58" s="23"/>
    </x:row>
    <x:row r="59">
      <x:c r="A59" s="23" t="str">
        <x:v>115001</x:v>
      </x:c>
      <x:c r="B59" s="23" t="str">
        <x:v>恐惧踏碎血肉</x:v>
      </x:c>
      <x:c r="C59" s="40" t="n">
        <x:f>SUMIFS('养成材料库'!$G$5:$G$4462,'养成材料库'!$A$5:$A$4462,$B$4,'养成材料库'!$B$5:$B$4462,$B$5,'养成材料库'!$C$5:$C$4462,"&gt;="&amp;$B$6,'养成材料库'!$D$5:$D$4462,"&lt;="&amp;$B$7,'养成材料库'!$E$5:$E$4462,A59)</x:f>
        <x:v>0</x:v>
      </x:c>
      <x:c r="D59" s="23"/>
      <x:c r="E59" s="23"/>
      <x:c r="F59" s="23"/>
    </x:row>
    <x:row r="60">
      <x:c r="A60" s="23" t="str">
        <x:v>115002</x:v>
      </x:c>
      <x:c r="B60" s="23" t="str">
        <x:v>勇气撕裂胸膛</x:v>
      </x:c>
      <x:c r="C60" s="40" t="n">
        <x:f>SUMIFS('养成材料库'!$G$5:$G$4462,'养成材料库'!$A$5:$A$4462,$B$4,'养成材料库'!$B$5:$B$4462,$B$5,'养成材料库'!$C$5:$C$4462,"&gt;="&amp;$B$6,'养成材料库'!$D$5:$D$4462,"&lt;="&amp;$B$7,'养成材料库'!$E$5:$E$4462,A60)</x:f>
        <x:v>0</x:v>
      </x:c>
      <x:c r="D60" s="23"/>
      <x:c r="E60" s="23"/>
      <x:c r="F60" s="23"/>
    </x:row>
    <x:row r="61">
      <x:c r="A61" s="23" t="str">
        <x:v>115003</x:v>
      </x:c>
      <x:c r="B61" s="23" t="str">
        <x:v>荣耀洗礼身躯</x:v>
      </x:c>
      <x:c r="C61" s="40" t="n">
        <x:f>SUMIFS('养成材料库'!$G$5:$G$4462,'养成材料库'!$A$5:$A$4462,$B$4,'养成材料库'!$B$5:$B$4462,$B$5,'养成材料库'!$C$5:$C$4462,"&gt;="&amp;$B$6,'养成材料库'!$D$5:$D$4462,"&lt;="&amp;$B$7,'养成材料库'!$E$5:$E$4462,A61)</x:f>
        <x:v>0</x:v>
      </x:c>
      <x:c r="D61" s="23"/>
      <x:c r="E61" s="23"/>
      <x:c r="F61" s="23"/>
    </x:row>
    <x:row r="62">
      <x:c r="A62" s="23" t="str">
        <x:v>110437</x:v>
      </x:c>
      <x:c r="B62" s="23" t="str">
        <x:v>纷争先兆</x:v>
      </x:c>
      <x:c r="C62" s="40" t="n">
        <x:f>SUMIFS('养成材料库'!$G$5:$G$4462,'养成材料库'!$A$5:$A$4462,$B$4,'养成材料库'!$B$5:$B$4462,$B$5,'养成材料库'!$C$5:$C$4462,"&gt;="&amp;$B$6,'养成材料库'!$D$5:$D$4462,"&lt;="&amp;$B$7,'养成材料库'!$E$5:$E$4462,A62)</x:f>
        <x:v>0</x:v>
      </x:c>
      <x:c r="D62" s="23"/>
      <x:c r="E62" s="23"/>
      <x:c r="F62" s="23"/>
    </x:row>
    <x:row r="63">
      <x:c r="A63" s="23" t="str">
        <x:v>115011</x:v>
      </x:c>
      <x:c r="B63" s="23" t="str">
        <x:v>预兆似有若无</x:v>
      </x:c>
      <x:c r="C63" s="40" t="n">
        <x:f>SUMIFS('养成材料库'!$G$5:$G$4462,'养成材料库'!$A$5:$A$4462,$B$4,'养成材料库'!$B$5:$B$4462,$B$5,'养成材料库'!$C$5:$C$4462,"&gt;="&amp;$B$6,'养成材料库'!$D$5:$D$4462,"&lt;="&amp;$B$7,'养成材料库'!$E$5:$E$4462,A63)</x:f>
        <x:v>0</x:v>
      </x:c>
      <x:c r="D63" s="23"/>
      <x:c r="E63" s="23"/>
      <x:c r="F63" s="23"/>
    </x:row>
    <x:row r="64">
      <x:c r="A64" s="23" t="str">
        <x:v>115012</x:v>
      </x:c>
      <x:c r="B64" s="23" t="str">
        <x:v>悲鸣由远及近</x:v>
      </x:c>
      <x:c r="C64" s="40" t="n">
        <x:f>SUMIFS('养成材料库'!$G$5:$G$4462,'养成材料库'!$A$5:$A$4462,$B$4,'养成材料库'!$B$5:$B$4462,$B$5,'养成材料库'!$C$5:$C$4462,"&gt;="&amp;$B$6,'养成材料库'!$D$5:$D$4462,"&lt;="&amp;$B$7,'养成材料库'!$E$5:$E$4462,A64)</x:f>
        <x:v>0</x:v>
      </x:c>
      <x:c r="D64" s="23"/>
      <x:c r="E64" s="23"/>
      <x:c r="F64" s="23"/>
    </x:row>
    <x:row r="65">
      <x:c r="A65" s="23" t="str">
        <x:v>115013</x:v>
      </x:c>
      <x:c r="B65" s="23" t="str">
        <x:v>哀叹漫无止息</x:v>
      </x:c>
      <x:c r="C65" s="40" t="n">
        <x:f>SUMIFS('养成材料库'!$G$5:$G$4462,'养成材料库'!$A$5:$A$4462,$B$4,'养成材料库'!$B$5:$B$4462,$B$5,'养成材料库'!$C$5:$C$4462,"&gt;="&amp;$B$6,'养成材料库'!$D$5:$D$4462,"&lt;="&amp;$B$7,'养成材料库'!$E$5:$E$4462,A65)</x:f>
        <x:v>0</x:v>
      </x:c>
      <x:c r="D65" s="23"/>
      <x:c r="E65" s="23"/>
      <x:c r="F65" s="23"/>
    </x:row>
    <x:row r="66">
      <x:c r="A66" s="23" t="str">
        <x:v>110431</x:v>
      </x:c>
      <x:c r="B66" s="23" t="str">
        <x:v>侵略凝块</x:v>
      </x:c>
      <x:c r="C66" s="40" t="n">
        <x:f>SUMIFS('养成材料库'!$G$5:$G$4462,'养成材料库'!$A$5:$A$4462,$B$4,'养成材料库'!$B$5:$B$4462,$B$5,'养成材料库'!$C$5:$C$4462,"&gt;="&amp;$B$6,'养成材料库'!$D$5:$D$4462,"&lt;="&amp;$B$7,'养成材料库'!$E$5:$E$4462,A66)</x:f>
        <x:v>0</x:v>
      </x:c>
      <x:c r="D66" s="23"/>
      <x:c r="E66" s="23"/>
      <x:c r="F66" s="23"/>
    </x:row>
    <x:row r="67">
      <x:c r="A67" s="23" t="str">
        <x:v>110435</x:v>
      </x:c>
      <x:c r="B67" s="23" t="str">
        <x:v>暮晖烬蕾</x:v>
      </x:c>
      <x:c r="C67" s="40" t="n">
        <x:f>SUMIFS('养成材料库'!$G$5:$G$4462,'养成材料库'!$A$5:$A$4462,$B$4,'养成材料库'!$B$5:$B$4462,$B$5,'养成材料库'!$C$5:$C$4462,"&gt;="&amp;$B$6,'养成材料库'!$D$5:$D$4462,"&lt;="&amp;$B$7,'养成材料库'!$E$5:$E$4462,A67)</x:f>
        <x:v>0</x:v>
      </x:c>
      <x:c r="D67" s="23"/>
      <x:c r="E67" s="23"/>
      <x:c r="F67" s="23"/>
    </x:row>
    <x:row r="68">
      <x:c r="A68" s="23" t="str">
        <x:v>110433</x:v>
      </x:c>
      <x:c r="B68" s="23" t="str">
        <x:v>海妖残鳍</x:v>
      </x:c>
      <x:c r="C68" s="40" t="n">
        <x:f>SUMIFS('养成材料库'!$G$5:$G$4462,'养成材料库'!$A$5:$A$4462,$B$4,'养成材料库'!$B$5:$B$4462,$B$5,'养成材料库'!$C$5:$C$4462,"&gt;="&amp;$B$6,'养成材料库'!$D$5:$D$4462,"&lt;="&amp;$B$7,'养成材料库'!$E$5:$E$4462,A68)</x:f>
        <x:v>0</x:v>
      </x:c>
      <x:c r="D68" s="23"/>
      <x:c r="E68" s="23"/>
      <x:c r="F68" s="23"/>
    </x:row>
    <x:row r="69">
      <x:c r="A69" s="23" t="str">
        <x:v>116001</x:v>
      </x:c>
      <x:c r="B69" s="23" t="str">
        <x:v>童真蜡笔</x:v>
      </x:c>
      <x:c r="C69" s="40" t="n">
        <x:f>SUMIFS('养成材料库'!$G$5:$G$4462,'养成材料库'!$A$5:$A$4462,$B$4,'养成材料库'!$B$5:$B$4462,$B$5,'养成材料库'!$C$5:$C$4462,"&gt;="&amp;$B$6,'养成材料库'!$D$5:$D$4462,"&lt;="&amp;$B$7,'养成材料库'!$E$5:$E$4462,A69)</x:f>
        <x:v>0</x:v>
      </x:c>
      <x:c r="D69" s="23"/>
      <x:c r="E69" s="23"/>
      <x:c r="F69" s="23"/>
    </x:row>
    <x:row r="70">
      <x:c r="A70" s="23" t="str">
        <x:v>116002</x:v>
      </x:c>
      <x:c r="B70" s="23" t="str">
        <x:v>造梦蘸钢</x:v>
      </x:c>
      <x:c r="C70" s="40" t="n">
        <x:f>SUMIFS('养成材料库'!$G$5:$G$4462,'养成材料库'!$A$5:$A$4462,$B$4,'养成材料库'!$B$5:$B$4462,$B$5,'养成材料库'!$C$5:$C$4462,"&gt;="&amp;$B$6,'养成材料库'!$D$5:$D$4462,"&lt;="&amp;$B$7,'养成材料库'!$E$5:$E$4462,A70)</x:f>
        <x:v>0</x:v>
      </x:c>
      <x:c r="D70" s="23"/>
      <x:c r="E70" s="23"/>
      <x:c r="F70" s="23"/>
    </x:row>
    <x:row r="71">
      <x:c r="A71" s="23" t="str">
        <x:v>116003</x:v>
      </x:c>
      <x:c r="B71" s="23" t="str">
        <x:v>梦现管锥</x:v>
      </x:c>
      <x:c r="C71" s="40" t="n">
        <x:f>SUMIFS('养成材料库'!$G$5:$G$4462,'养成材料库'!$A$5:$A$4462,$B$4,'养成材料库'!$B$5:$B$4462,$B$5,'养成材料库'!$C$5:$C$4462,"&gt;="&amp;$B$6,'养成材料库'!$D$5:$D$4462,"&lt;="&amp;$B$7,'养成材料库'!$E$5:$E$4462,A71)</x:f>
        <x:v>0</x:v>
      </x:c>
      <x:c r="D71" s="23"/>
      <x:c r="E71" s="23"/>
      <x:c r="F71" s="23"/>
    </x:row>
    <x:row r="72">
      <x:c r="A72" s="23" t="str">
        <x:v>110434</x:v>
      </x:c>
      <x:c r="B72" s="23" t="str">
        <x:v>狂雷扫弦</x:v>
      </x:c>
      <x:c r="C72" s="40" t="n">
        <x:f>SUMIFS('养成材料库'!$G$5:$G$4462,'养成材料库'!$A$5:$A$4462,$B$4,'养成材料库'!$B$5:$B$4462,$B$5,'养成材料库'!$C$5:$C$4462,"&gt;="&amp;$B$6,'养成材料库'!$D$5:$D$4462,"&lt;="&amp;$B$7,'养成材料库'!$E$5:$E$4462,A72)</x:f>
        <x:v>0</x:v>
      </x:c>
      <x:c r="D72" s="23"/>
      <x:c r="E72" s="23"/>
      <x:c r="F72" s="23"/>
    </x:row>
    <x:row r="73">
      <x:c r="A73" s="23" t="str">
        <x:v>110443</x:v>
      </x:c>
      <x:c r="B73" s="23" t="str">
        <x:v>嗤笑丑面</x:v>
      </x:c>
      <x:c r="C73" s="40" t="n">
        <x:f>SUMIFS('养成材料库'!$G$5:$G$4462,'养成材料库'!$A$5:$A$4462,$B$4,'养成材料库'!$B$5:$B$4462,$B$5,'养成材料库'!$C$5:$C$4462,"&gt;="&amp;$B$6,'养成材料库'!$D$5:$D$4462,"&lt;="&amp;$B$7,'养成材料库'!$E$5:$E$4462,A73)</x:f>
        <x:v>0</x:v>
      </x:c>
      <x:c r="D73" s="23"/>
      <x:c r="E73" s="23"/>
      <x:c r="F73" s="23"/>
    </x:row>
    <x:row r="74">
      <x:c r="A74" s="23" t="str">
        <x:v>110400</x:v>
      </x:c>
      <x:c r="B74" s="23" t="str">
        <x:v>深邃的星外质</x:v>
      </x:c>
      <x:c r="C74" s="40" t="n">
        <x:f>SUMIFS('养成材料库'!$G$5:$G$4462,'养成材料库'!$A$5:$A$4462,$B$4,'养成材料库'!$B$5:$B$4462,$B$5,'养成材料库'!$C$5:$C$4462,"&gt;="&amp;$B$6,'养成材料库'!$D$5:$D$4462,"&lt;="&amp;$B$7,'养成材料库'!$E$5:$E$4462,A74)</x:f>
        <x:v>0</x:v>
      </x:c>
      <x:c r="D74" s="23"/>
      <x:c r="E74" s="23"/>
      <x:c r="F74" s="23"/>
    </x:row>
    <x:row r="75">
      <x:c r="A75" s="23" t="str">
        <x:v>110121</x:v>
      </x:c>
      <x:c r="B75" s="23" t="str">
        <x:v>猎兽之矢</x:v>
      </x:c>
      <x:c r="C75" s="40" t="n">
        <x:f>SUMIFS('养成材料库'!$G$5:$G$4462,'养成材料库'!$A$5:$A$4462,$B$4,'养成材料库'!$B$5:$B$4462,$B$5,'养成材料库'!$C$5:$C$4462,"&gt;="&amp;$B$6,'养成材料库'!$D$5:$D$4462,"&lt;="&amp;$B$7,'养成材料库'!$E$5:$E$4462,A75)</x:f>
        <x:v>0</x:v>
      </x:c>
      <x:c r="D75" s="23"/>
      <x:c r="E75" s="23"/>
      <x:c r="F75" s="23"/>
    </x:row>
    <x:row r="76">
      <x:c r="A76" s="23" t="str">
        <x:v>110122</x:v>
      </x:c>
      <x:c r="B76" s="23" t="str">
        <x:v>屠魔之矢</x:v>
      </x:c>
      <x:c r="C76" s="40" t="n">
        <x:f>SUMIFS('养成材料库'!$G$5:$G$4462,'养成材料库'!$A$5:$A$4462,$B$4,'养成材料库'!$B$5:$B$4462,$B$5,'养成材料库'!$C$5:$C$4462,"&gt;="&amp;$B$6,'养成材料库'!$D$5:$D$4462,"&lt;="&amp;$B$7,'养成材料库'!$E$5:$E$4462,A76)</x:f>
        <x:v>0</x:v>
      </x:c>
      <x:c r="D76" s="23"/>
      <x:c r="E76" s="23"/>
      <x:c r="F76" s="23"/>
    </x:row>
    <x:row r="77">
      <x:c r="A77" s="23" t="str">
        <x:v>110123</x:v>
      </x:c>
      <x:c r="B77" s="23" t="str">
        <x:v>逐星之矢</x:v>
      </x:c>
      <x:c r="C77" s="40" t="n">
        <x:f>SUMIFS('养成材料库'!$G$5:$G$4462,'养成材料库'!$A$5:$A$4462,$B$4,'养成材料库'!$B$5:$B$4462,$B$5,'养成材料库'!$C$5:$C$4462,"&gt;="&amp;$B$6,'养成材料库'!$D$5:$D$4462,"&lt;="&amp;$B$7,'养成材料库'!$E$5:$E$4462,A77)</x:f>
        <x:v>0</x:v>
      </x:c>
      <x:c r="D77" s="23"/>
      <x:c r="E77" s="23"/>
      <x:c r="F77" s="23"/>
    </x:row>
    <x:row r="78">
      <x:c r="A78" s="23" t="str">
        <x:v>110171</x:v>
      </x:c>
      <x:c r="B78" s="23" t="str">
        <x:v>丰饶之种</x:v>
      </x:c>
      <x:c r="C78" s="40" t="n">
        <x:f>SUMIFS('养成材料库'!$G$5:$G$4462,'养成材料库'!$A$5:$A$4462,$B$4,'养成材料库'!$B$5:$B$4462,$B$5,'养成材料库'!$C$5:$C$4462,"&gt;="&amp;$B$6,'养成材料库'!$D$5:$D$4462,"&lt;="&amp;$B$7,'养成材料库'!$E$5:$E$4462,A78)</x:f>
        <x:v>0</x:v>
      </x:c>
      <x:c r="D78" s="23"/>
      <x:c r="E78" s="23"/>
      <x:c r="F78" s="23"/>
    </x:row>
    <x:row r="79">
      <x:c r="A79" s="23" t="str">
        <x:v>110172</x:v>
      </x:c>
      <x:c r="B79" s="23" t="str">
        <x:v>生命之芽</x:v>
      </x:c>
      <x:c r="C79" s="40" t="n">
        <x:f>SUMIFS('养成材料库'!$G$5:$G$4462,'养成材料库'!$A$5:$A$4462,$B$4,'养成材料库'!$B$5:$B$4462,$B$5,'养成材料库'!$C$5:$C$4462,"&gt;="&amp;$B$6,'养成材料库'!$D$5:$D$4462,"&lt;="&amp;$B$7,'养成材料库'!$E$5:$E$4462,A79)</x:f>
        <x:v>0</x:v>
      </x:c>
      <x:c r="D79" s="23"/>
      <x:c r="E79" s="23"/>
      <x:c r="F79" s="23"/>
    </x:row>
    <x:row r="80">
      <x:c r="A80" s="23" t="str">
        <x:v>110173</x:v>
      </x:c>
      <x:c r="B80" s="23" t="str">
        <x:v>永恒之花</x:v>
      </x:c>
      <x:c r="C80" s="40" t="n">
        <x:f>SUMIFS('养成材料库'!$G$5:$G$4462,'养成材料库'!$A$5:$A$4462,$B$4,'养成材料库'!$B$5:$B$4462,$B$5,'养成材料库'!$C$5:$C$4462,"&gt;="&amp;$B$6,'养成材料库'!$D$5:$D$4462,"&lt;="&amp;$B$7,'养成材料库'!$E$5:$E$4462,A80)</x:f>
        <x:v>0</x:v>
      </x:c>
      <x:c r="D80" s="23"/>
      <x:c r="E80" s="23"/>
      <x:c r="F80" s="23"/>
    </x:row>
    <x:row r="81">
      <x:c r="A81" s="23" t="str">
        <x:v>110111</x:v>
      </x:c>
      <x:c r="B81" s="23" t="str">
        <x:v>破碎残刃</x:v>
      </x:c>
      <x:c r="C81" s="40" t="n">
        <x:f>SUMIFS('养成材料库'!$G$5:$G$4462,'养成材料库'!$A$5:$A$4462,$B$4,'养成材料库'!$B$5:$B$4462,$B$5,'养成材料库'!$C$5:$C$4462,"&gt;="&amp;$B$6,'养成材料库'!$D$5:$D$4462,"&lt;="&amp;$B$7,'养成材料库'!$E$5:$E$4462,A81)</x:f>
        <x:v>0</x:v>
      </x:c>
      <x:c r="D81" s="23"/>
      <x:c r="E81" s="23"/>
      <x:c r="F81" s="23"/>
    </x:row>
    <x:row r="82">
      <x:c r="A82" s="23" t="str">
        <x:v>110112</x:v>
      </x:c>
      <x:c r="B82" s="23" t="str">
        <x:v>无生残刃</x:v>
      </x:c>
      <x:c r="C82" s="40" t="n">
        <x:f>SUMIFS('养成材料库'!$G$5:$G$4462,'养成材料库'!$A$5:$A$4462,$B$4,'养成材料库'!$B$5:$B$4462,$B$5,'养成材料库'!$C$5:$C$4462,"&gt;="&amp;$B$6,'养成材料库'!$D$5:$D$4462,"&lt;="&amp;$B$7,'养成材料库'!$E$5:$E$4462,A82)</x:f>
        <x:v>0</x:v>
      </x:c>
      <x:c r="D82" s="23"/>
      <x:c r="E82" s="23"/>
      <x:c r="F82" s="23"/>
    </x:row>
    <x:row r="83">
      <x:c r="A83" s="23" t="str">
        <x:v>110113</x:v>
      </x:c>
      <x:c r="B83" s="23" t="str">
        <x:v>净世残刃</x:v>
      </x:c>
      <x:c r="C83" s="40" t="n">
        <x:f>SUMIFS('养成材料库'!$G$5:$G$4462,'养成材料库'!$A$5:$A$4462,$B$4,'养成材料库'!$B$5:$B$4462,$B$5,'养成材料库'!$C$5:$C$4462,"&gt;="&amp;$B$6,'养成材料库'!$D$5:$D$4462,"&lt;="&amp;$B$7,'养成材料库'!$E$5:$E$4462,A83)</x:f>
        <x:v>0</x:v>
      </x:c>
      <x:c r="D83" s="23"/>
      <x:c r="E83" s="23"/>
      <x:c r="F83" s="23"/>
    </x:row>
    <x:row r="84">
      <x:c r="A84" s="23" t="str">
        <x:v>110141</x:v>
      </x:c>
      <x:c r="B84" s="23" t="str">
        <x:v>青铜的执着</x:v>
      </x:c>
      <x:c r="C84" s="40" t="n">
        <x:f>SUMIFS('养成材料库'!$G$5:$G$4462,'养成材料库'!$A$5:$A$4462,$B$4,'养成材料库'!$B$5:$B$4462,$B$5,'养成材料库'!$C$5:$C$4462,"&gt;="&amp;$B$6,'养成材料库'!$D$5:$D$4462,"&lt;="&amp;$B$7,'养成材料库'!$E$5:$E$4462,A84)</x:f>
        <x:v>0</x:v>
      </x:c>
      <x:c r="D84" s="23"/>
      <x:c r="E84" s="23"/>
      <x:c r="F84" s="23"/>
    </x:row>
    <x:row r="85">
      <x:c r="A85" s="23" t="str">
        <x:v>110142</x:v>
      </x:c>
      <x:c r="B85" s="23" t="str">
        <x:v>寒铁的誓言</x:v>
      </x:c>
      <x:c r="C85" s="40" t="n">
        <x:f>SUMIFS('养成材料库'!$G$5:$G$4462,'养成材料库'!$A$5:$A$4462,$B$4,'养成材料库'!$B$5:$B$4462,$B$5,'养成材料库'!$C$5:$C$4462,"&gt;="&amp;$B$6,'养成材料库'!$D$5:$D$4462,"&lt;="&amp;$B$7,'养成材料库'!$E$5:$E$4462,A85)</x:f>
        <x:v>0</x:v>
      </x:c>
      <x:c r="D85" s="23"/>
      <x:c r="E85" s="23"/>
      <x:c r="F85" s="23"/>
    </x:row>
    <x:row r="86">
      <x:c r="A86" s="23" t="str">
        <x:v>110143</x:v>
      </x:c>
      <x:c r="B86" s="23" t="str">
        <x:v>琥珀的坚守</x:v>
      </x:c>
      <x:c r="C86" s="40" t="n">
        <x:f>SUMIFS('养成材料库'!$G$5:$G$4462,'养成材料库'!$A$5:$A$4462,$B$4,'养成材料库'!$B$5:$B$4462,$B$5,'养成材料库'!$C$5:$C$4462,"&gt;="&amp;$B$6,'养成材料库'!$D$5:$D$4462,"&lt;="&amp;$B$7,'养成材料库'!$E$5:$E$4462,A86)</x:f>
        <x:v>0</x:v>
      </x:c>
      <x:c r="D86" s="23"/>
      <x:c r="E86" s="23"/>
      <x:c r="F86" s="23"/>
    </x:row>
    <x:row r="87">
      <x:c r="A87" s="23" t="str">
        <x:v>110151</x:v>
      </x:c>
      <x:c r="B87" s="23" t="str">
        <x:v>黯淡黑曜</x:v>
      </x:c>
      <x:c r="C87" s="40" t="n">
        <x:f>SUMIFS('养成材料库'!$G$5:$G$4462,'养成材料库'!$A$5:$A$4462,$B$4,'养成材料库'!$B$5:$B$4462,$B$5,'养成材料库'!$C$5:$C$4462,"&gt;="&amp;$B$6,'养成材料库'!$D$5:$D$4462,"&lt;="&amp;$B$7,'养成材料库'!$E$5:$E$4462,A87)</x:f>
        <x:v>0</x:v>
      </x:c>
      <x:c r="D87" s="23"/>
      <x:c r="E87" s="23"/>
      <x:c r="F87" s="23"/>
    </x:row>
    <x:row r="88">
      <x:c r="A88" s="23" t="str">
        <x:v>110152</x:v>
      </x:c>
      <x:c r="B88" s="23" t="str">
        <x:v>虚空黑曜</x:v>
      </x:c>
      <x:c r="C88" s="40" t="n">
        <x:f>SUMIFS('养成材料库'!$G$5:$G$4462,'养成材料库'!$A$5:$A$4462,$B$4,'养成材料库'!$B$5:$B$4462,$B$5,'养成材料库'!$C$5:$C$4462,"&gt;="&amp;$B$6,'养成材料库'!$D$5:$D$4462,"&lt;="&amp;$B$7,'养成材料库'!$E$5:$E$4462,A88)</x:f>
        <x:v>0</x:v>
      </x:c>
      <x:c r="D88" s="23"/>
      <x:c r="E88" s="23"/>
      <x:c r="F88" s="23"/>
    </x:row>
    <x:row r="89">
      <x:c r="A89" s="23" t="str">
        <x:v>110153</x:v>
      </x:c>
      <x:c r="B89" s="23" t="str">
        <x:v>沉沦黑曜</x:v>
      </x:c>
      <x:c r="C89" s="40" t="n">
        <x:f>SUMIFS('养成材料库'!$G$5:$G$4462,'养成材料库'!$A$5:$A$4462,$B$4,'养成材料库'!$B$5:$B$4462,$B$5,'养成材料库'!$C$5:$C$4462,"&gt;="&amp;$B$6,'养成材料库'!$D$5:$D$4462,"&lt;="&amp;$B$7,'养成材料库'!$E$5:$E$4462,A89)</x:f>
        <x:v>0</x:v>
      </x:c>
      <x:c r="D89" s="23"/>
      <x:c r="E89" s="23"/>
      <x:c r="F89" s="23"/>
    </x:row>
    <x:row r="90">
      <x:c r="A90" s="23" t="str">
        <x:v>110161</x:v>
      </x:c>
      <x:c r="B90" s="23" t="str">
        <x:v>谐乐小调</x:v>
      </x:c>
      <x:c r="C90" s="40" t="n">
        <x:f>SUMIFS('养成材料库'!$G$5:$G$4462,'养成材料库'!$A$5:$A$4462,$B$4,'养成材料库'!$B$5:$B$4462,$B$5,'养成材料库'!$C$5:$C$4462,"&gt;="&amp;$B$6,'养成材料库'!$D$5:$D$4462,"&lt;="&amp;$B$7,'养成材料库'!$E$5:$E$4462,A90)</x:f>
        <x:v>0</x:v>
      </x:c>
      <x:c r="D90" s="23"/>
      <x:c r="E90" s="23"/>
      <x:c r="F90" s="23"/>
    </x:row>
    <x:row r="91">
      <x:c r="A91" s="23" t="str">
        <x:v>110162</x:v>
      </x:c>
      <x:c r="B91" s="23" t="str">
        <x:v>家族颂歌</x:v>
      </x:c>
      <x:c r="C91" s="40" t="n">
        <x:f>SUMIFS('养成材料库'!$G$5:$G$4462,'养成材料库'!$A$5:$A$4462,$B$4,'养成材料库'!$B$5:$B$4462,$B$5,'养成材料库'!$C$5:$C$4462,"&gt;="&amp;$B$6,'养成材料库'!$D$5:$D$4462,"&lt;="&amp;$B$7,'养成材料库'!$E$5:$E$4462,A91)</x:f>
        <x:v>0</x:v>
      </x:c>
      <x:c r="D91" s="23"/>
      <x:c r="E91" s="23"/>
      <x:c r="F91" s="23"/>
    </x:row>
    <x:row r="92">
      <x:c r="A92" s="23" t="str">
        <x:v>110163</x:v>
      </x:c>
      <x:c r="B92" s="23" t="str">
        <x:v>群星乐章</x:v>
      </x:c>
      <x:c r="C92" s="40" t="n">
        <x:f>SUMIFS('养成材料库'!$G$5:$G$4462,'养成材料库'!$A$5:$A$4462,$B$4,'养成材料库'!$B$5:$B$4462,$B$5,'养成材料库'!$C$5:$C$4462,"&gt;="&amp;$B$6,'养成材料库'!$D$5:$D$4462,"&lt;="&amp;$B$7,'养成材料库'!$E$5:$E$4462,A92)</x:f>
        <x:v>0</x:v>
      </x:c>
      <x:c r="D92" s="23"/>
      <x:c r="E92" s="23"/>
      <x:c r="F92" s="23"/>
    </x:row>
    <x:row r="93">
      <x:c r="A93" s="23" t="str">
        <x:v>110131</x:v>
      </x:c>
      <x:c r="B93" s="23" t="str">
        <x:v>灵感之钥</x:v>
      </x:c>
      <x:c r="C93" s="40" t="n">
        <x:f>SUMIFS('养成材料库'!$G$5:$G$4462,'养成材料库'!$A$5:$A$4462,$B$4,'养成材料库'!$B$5:$B$4462,$B$5,'养成材料库'!$C$5:$C$4462,"&gt;="&amp;$B$6,'养成材料库'!$D$5:$D$4462,"&lt;="&amp;$B$7,'养成材料库'!$E$5:$E$4462,A93)</x:f>
        <x:v>0</x:v>
      </x:c>
      <x:c r="D93" s="23"/>
      <x:c r="E93" s="23"/>
      <x:c r="F93" s="23"/>
    </x:row>
    <x:row r="94">
      <x:c r="A94" s="23" t="str">
        <x:v>110132</x:v>
      </x:c>
      <x:c r="B94" s="23" t="str">
        <x:v>启迪之钥</x:v>
      </x:c>
      <x:c r="C94" s="40" t="n">
        <x:f>SUMIFS('养成材料库'!$G$5:$G$4462,'养成材料库'!$A$5:$A$4462,$B$4,'养成材料库'!$B$5:$B$4462,$B$5,'养成材料库'!$C$5:$C$4462,"&gt;="&amp;$B$6,'养成材料库'!$D$5:$D$4462,"&lt;="&amp;$B$7,'养成材料库'!$E$5:$E$4462,A94)</x:f>
        <x:v>0</x:v>
      </x:c>
      <x:c r="D94" s="23"/>
      <x:c r="E94" s="23"/>
      <x:c r="F94" s="23"/>
    </x:row>
    <x:row r="95">
      <x:c r="A95" s="23" t="str">
        <x:v>110133</x:v>
      </x:c>
      <x:c r="B95" s="23" t="str">
        <x:v>智识之钥</x:v>
      </x:c>
      <x:c r="C95" s="40" t="n">
        <x:f>SUMIFS('养成材料库'!$G$5:$G$4462,'养成材料库'!$A$5:$A$4462,$B$4,'养成材料库'!$B$5:$B$4462,$B$5,'养成材料库'!$C$5:$C$4462,"&gt;="&amp;$B$6,'养成材料库'!$D$5:$D$4462,"&lt;="&amp;$B$7,'养成材料库'!$E$5:$E$4462,A95)</x:f>
        <x:v>0</x:v>
      </x:c>
      <x:c r="D95" s="23"/>
      <x:c r="E95" s="23"/>
      <x:c r="F95" s="23"/>
    </x:row>
    <x:row r="96">
      <x:c r="A96" s="23" t="str">
        <x:v>110251</x:v>
      </x:c>
      <x:c r="B96" s="23" t="str">
        <x:v>思量的种</x:v>
      </x:c>
      <x:c r="C96" s="40" t="n">
        <x:f>SUMIFS('养成材料库'!$G$5:$G$4462,'养成材料库'!$A$5:$A$4462,$B$4,'养成材料库'!$B$5:$B$4462,$B$5,'养成材料库'!$C$5:$C$4462,"&gt;="&amp;$B$6,'养成材料库'!$D$5:$D$4462,"&lt;="&amp;$B$7,'养成材料库'!$E$5:$E$4462,A96)</x:f>
        <x:v>0</x:v>
      </x:c>
      <x:c r="D96" s="23"/>
      <x:c r="E96" s="23"/>
      <x:c r="F96" s="23"/>
    </x:row>
    <x:row r="97">
      <x:c r="A97" s="23" t="str">
        <x:v>110252</x:v>
      </x:c>
      <x:c r="B97" s="23" t="str">
        <x:v>末那芽苗</x:v>
      </x:c>
      <x:c r="C97" s="40" t="n">
        <x:f>SUMIFS('养成材料库'!$G$5:$G$4462,'养成材料库'!$A$5:$A$4462,$B$4,'养成材料库'!$B$5:$B$4462,$B$5,'养成材料库'!$C$5:$C$4462,"&gt;="&amp;$B$6,'养成材料库'!$D$5:$D$4462,"&lt;="&amp;$B$7,'养成材料库'!$E$5:$E$4462,A97)</x:f>
        <x:v>0</x:v>
      </x:c>
      <x:c r="D97" s="23"/>
      <x:c r="E97" s="23"/>
      <x:c r="F97" s="23"/>
    </x:row>
    <x:row r="98">
      <x:c r="A98" s="23" t="str">
        <x:v>110253</x:v>
      </x:c>
      <x:c r="B98" s="23" t="str">
        <x:v>阿赖耶华</x:v>
      </x:c>
      <x:c r="C98" s="40" t="n">
        <x:f>SUMIFS('养成材料库'!$G$5:$G$4462,'养成材料库'!$A$5:$A$4462,$B$4,'养成材料库'!$B$5:$B$4462,$B$5,'养成材料库'!$C$5:$C$4462,"&gt;="&amp;$B$6,'养成材料库'!$D$5:$D$4462,"&lt;="&amp;$B$7,'养成材料库'!$E$5:$E$4462,A98)</x:f>
        <x:v>0</x:v>
      </x:c>
      <x:c r="D98" s="23"/>
      <x:c r="E98" s="23"/>
      <x:c r="F98" s="23"/>
    </x:row>
    <x:row r="99">
      <x:c r="A99" s="23" t="str">
        <x:v>110261</x:v>
      </x:c>
      <x:c r="B99" s="23" t="str">
        <x:v>《绒绒号》手绘分镜稿</x:v>
      </x:c>
      <x:c r="C99" s="40" t="n">
        <x:f>SUMIFS('养成材料库'!$G$5:$G$4462,'养成材料库'!$A$5:$A$4462,$B$4,'养成材料库'!$B$5:$B$4462,$B$5,'养成材料库'!$C$5:$C$4462,"&gt;="&amp;$B$6,'养成材料库'!$D$5:$D$4462,"&lt;="&amp;$B$7,'养成材料库'!$E$5:$E$4462,A99)</x:f>
        <x:v>0</x:v>
      </x:c>
      <x:c r="D99" s="23"/>
      <x:c r="E99" s="23"/>
      <x:c r="F99" s="23"/>
    </x:row>
    <x:row r="100">
      <x:c r="A100" s="23" t="str">
        <x:v>110262</x:v>
      </x:c>
      <x:c r="B100" s="23" t="str">
        <x:v>《绒绒号》连载纪念刊</x:v>
      </x:c>
      <x:c r="C100" s="40" t="n">
        <x:f>SUMIFS('养成材料库'!$G$5:$G$4462,'养成材料库'!$A$5:$A$4462,$B$4,'养成材料库'!$B$5:$B$4462,$B$5,'养成材料库'!$C$5:$C$4462,"&gt;="&amp;$B$6,'养成材料库'!$D$5:$D$4462,"&lt;="&amp;$B$7,'养成材料库'!$E$5:$E$4462,A100)</x:f>
        <x:v>0</x:v>
      </x:c>
      <x:c r="D100" s="23"/>
      <x:c r="E100" s="23"/>
      <x:c r="F100" s="23"/>
    </x:row>
    <x:row r="101">
      <x:c r="A101" s="23" t="str">
        <x:v>110263</x:v>
      </x:c>
      <x:c r="B101" s="23" t="str">
        <x:v>《绒绒号》典藏版合集</x:v>
      </x:c>
      <x:c r="C101" s="40" t="n">
        <x:f>SUMIFS('养成材料库'!$G$5:$G$4462,'养成材料库'!$A$5:$A$4462,$B$4,'养成材料库'!$B$5:$B$4462,$B$5,'养成材料库'!$C$5:$C$4462,"&gt;="&amp;$B$6,'养成材料库'!$D$5:$D$4462,"&lt;="&amp;$B$7,'养成材料库'!$E$5:$E$4462,A101)</x:f>
        <x:v>0</x:v>
      </x:c>
      <x:c r="D101" s="23"/>
      <x:c r="E101" s="23"/>
      <x:c r="F101" s="23"/>
    </x:row>
    <x:row r="102">
      <x:c r="A102" s="23" t="str">
        <x:v>110231</x:v>
      </x:c>
      <x:c r="B102" s="23" t="str">
        <x:v>云际音符</x:v>
      </x:c>
      <x:c r="C102" s="40" t="n">
        <x:f>SUMIFS('养成材料库'!$G$5:$G$4462,'养成材料库'!$A$5:$A$4462,$B$4,'养成材料库'!$B$5:$B$4462,$B$5,'养成材料库'!$C$5:$C$4462,"&gt;="&amp;$B$6,'养成材料库'!$D$5:$D$4462,"&lt;="&amp;$B$7,'养成材料库'!$E$5:$E$4462,A102)</x:f>
        <x:v>0</x:v>
      </x:c>
      <x:c r="D102" s="23"/>
      <x:c r="E102" s="23"/>
      <x:c r="F102" s="23"/>
    </x:row>
    <x:row r="103">
      <x:c r="A103" s="23" t="str">
        <x:v>110232</x:v>
      </x:c>
      <x:c r="B103" s="23" t="str">
        <x:v>空际小节</x:v>
      </x:c>
      <x:c r="C103" s="40" t="n">
        <x:f>SUMIFS('养成材料库'!$G$5:$G$4462,'养成材料库'!$A$5:$A$4462,$B$4,'养成材料库'!$B$5:$B$4462,$B$5,'养成材料库'!$C$5:$C$4462,"&gt;="&amp;$B$6,'养成材料库'!$D$5:$D$4462,"&lt;="&amp;$B$7,'养成材料库'!$E$5:$E$4462,A103)</x:f>
        <x:v>0</x:v>
      </x:c>
      <x:c r="D103" s="23"/>
      <x:c r="E103" s="23"/>
      <x:c r="F103" s="23"/>
    </x:row>
    <x:row r="104">
      <x:c r="A104" s="23" t="str">
        <x:v>110233</x:v>
      </x:c>
      <x:c r="B104" s="23" t="str">
        <x:v>天外乐章</x:v>
      </x:c>
      <x:c r="C104" s="40" t="n">
        <x:f>SUMIFS('养成材料库'!$G$5:$G$4462,'养成材料库'!$A$5:$A$4462,$B$4,'养成材料库'!$B$5:$B$4462,$B$5,'养成材料库'!$C$5:$C$4462,"&gt;="&amp;$B$6,'养成材料库'!$D$5:$D$4462,"&lt;="&amp;$B$7,'养成材料库'!$E$5:$E$4462,A104)</x:f>
        <x:v>0</x:v>
      </x:c>
      <x:c r="D104" s="23"/>
      <x:c r="E104" s="23"/>
      <x:c r="F104" s="23"/>
    </x:row>
    <x:row r="105">
      <x:c r="A105" s="23" t="str">
        <x:v>110181</x:v>
      </x:c>
      <x:c r="B105" s="23" t="str">
        <x:v>步离犬牙</x:v>
      </x:c>
      <x:c r="C105" s="40" t="n">
        <x:f>SUMIFS('养成材料库'!$G$5:$G$4462,'养成材料库'!$A$5:$A$4462,$B$4,'养成材料库'!$B$5:$B$4462,$B$5,'养成材料库'!$C$5:$C$4462,"&gt;="&amp;$B$6,'养成材料库'!$D$5:$D$4462,"&lt;="&amp;$B$7,'养成材料库'!$E$5:$E$4462,A105)</x:f>
        <x:v>0</x:v>
      </x:c>
      <x:c r="D105" s="23"/>
      <x:c r="E105" s="23"/>
      <x:c r="F105" s="23"/>
    </x:row>
    <x:row r="106">
      <x:c r="A106" s="23" t="str">
        <x:v>110182</x:v>
      </x:c>
      <x:c r="B106" s="23" t="str">
        <x:v>狼毒锯牙</x:v>
      </x:c>
      <x:c r="C106" s="40" t="n">
        <x:f>SUMIFS('养成材料库'!$G$5:$G$4462,'养成材料库'!$A$5:$A$4462,$B$4,'养成材料库'!$B$5:$B$4462,$B$5,'养成材料库'!$C$5:$C$4462,"&gt;="&amp;$B$6,'养成材料库'!$D$5:$D$4462,"&lt;="&amp;$B$7,'养成材料库'!$E$5:$E$4462,A106)</x:f>
        <x:v>0</x:v>
      </x:c>
      <x:c r="D106" s="23"/>
      <x:c r="E106" s="23"/>
      <x:c r="F106" s="23"/>
    </x:row>
    <x:row r="107">
      <x:c r="A107" s="23" t="str">
        <x:v>110183</x:v>
      </x:c>
      <x:c r="B107" s="23" t="str">
        <x:v>月狂獠牙</x:v>
      </x:c>
      <x:c r="C107" s="40" t="n">
        <x:f>SUMIFS('养成材料库'!$G$5:$G$4462,'养成材料库'!$A$5:$A$4462,$B$4,'养成材料库'!$B$5:$B$4462,$B$5,'养成材料库'!$C$5:$C$4462,"&gt;="&amp;$B$6,'养成材料库'!$D$5:$D$4462,"&lt;="&amp;$B$7,'养成材料库'!$E$5:$E$4462,A107)</x:f>
        <x:v>0</x:v>
      </x:c>
      <x:c r="D107" s="23"/>
      <x:c r="E107" s="23"/>
      <x:c r="F107" s="23"/>
    </x:row>
    <x:row r="108">
      <x:c r="A108" s="23" t="str">
        <x:v>110221</x:v>
      </x:c>
      <x:c r="B108" s="23" t="str">
        <x:v>炽情之灵</x:v>
      </x:c>
      <x:c r="C108" s="40" t="n">
        <x:f>SUMIFS('养成材料库'!$G$5:$G$4462,'养成材料库'!$A$5:$A$4462,$B$4,'养成材料库'!$B$5:$B$4462,$B$5,'养成材料库'!$C$5:$C$4462,"&gt;="&amp;$B$6,'养成材料库'!$D$5:$D$4462,"&lt;="&amp;$B$7,'养成材料库'!$E$5:$E$4462,A108)</x:f>
        <x:v>0</x:v>
      </x:c>
      <x:c r="D108" s="23"/>
      <x:c r="E108" s="23"/>
      <x:c r="F108" s="23"/>
    </x:row>
    <x:row r="109">
      <x:c r="A109" s="23" t="str">
        <x:v>110222</x:v>
      </x:c>
      <x:c r="B109" s="23" t="str">
        <x:v>星火之精</x:v>
      </x:c>
      <x:c r="C109" s="40" t="n">
        <x:f>SUMIFS('养成材料库'!$G$5:$G$4462,'养成材料库'!$A$5:$A$4462,$B$4,'养成材料库'!$B$5:$B$4462,$B$5,'养成材料库'!$C$5:$C$4462,"&gt;="&amp;$B$6,'养成材料库'!$D$5:$D$4462,"&lt;="&amp;$B$7,'养成材料库'!$E$5:$E$4462,A109)</x:f>
        <x:v>0</x:v>
      </x:c>
      <x:c r="D109" s="23"/>
      <x:c r="E109" s="23"/>
      <x:c r="F109" s="23"/>
    </x:row>
    <x:row r="110">
      <x:c r="A110" s="23" t="str">
        <x:v>110223</x:v>
      </x:c>
      <x:c r="B110" s="23" t="str">
        <x:v>焚天之魔</x:v>
      </x:c>
      <x:c r="C110" s="40" t="n">
        <x:f>SUMIFS('养成材料库'!$G$5:$G$4462,'养成材料库'!$A$5:$A$4462,$B$4,'养成材料库'!$B$5:$B$4462,$B$5,'养成材料库'!$C$5:$C$4462,"&gt;="&amp;$B$6,'养成材料库'!$D$5:$D$4462,"&lt;="&amp;$B$7,'养成材料库'!$E$5:$E$4462,A110)</x:f>
        <x:v>0</x:v>
      </x:c>
      <x:c r="D110" s="23"/>
      <x:c r="E110" s="23"/>
      <x:c r="F110" s="23"/>
    </x:row>
    <x:row r="111">
      <x:c r="A111" s="23" t="str">
        <x:v>110211</x:v>
      </x:c>
      <x:c r="B111" s="23" t="str">
        <x:v>散逸星砂</x:v>
      </x:c>
      <x:c r="C111" s="40" t="n">
        <x:f>SUMIFS('养成材料库'!$G$5:$G$4462,'养成材料库'!$A$5:$A$4462,$B$4,'养成材料库'!$B$5:$B$4462,$B$5,'养成材料库'!$C$5:$C$4462,"&gt;="&amp;$B$6,'养成材料库'!$D$5:$D$4462,"&lt;="&amp;$B$7,'养成材料库'!$E$5:$E$4462,A111)</x:f>
        <x:v>0</x:v>
      </x:c>
      <x:c r="D111" s="23"/>
      <x:c r="E111" s="23"/>
      <x:c r="F111" s="23"/>
    </x:row>
    <x:row r="112">
      <x:c r="A112" s="23" t="str">
        <x:v>110212</x:v>
      </x:c>
      <x:c r="B112" s="23" t="str">
        <x:v>流星棱晶</x:v>
      </x:c>
      <x:c r="C112" s="40" t="n">
        <x:f>SUMIFS('养成材料库'!$G$5:$G$4462,'养成材料库'!$A$5:$A$4462,$B$4,'养成材料库'!$B$5:$B$4462,$B$5,'养成材料库'!$C$5:$C$4462,"&gt;="&amp;$B$6,'养成材料库'!$D$5:$D$4462,"&lt;="&amp;$B$7,'养成材料库'!$E$5:$E$4462,A112)</x:f>
        <x:v>0</x:v>
      </x:c>
      <x:c r="D112" s="23"/>
      <x:c r="E112" s="23"/>
      <x:c r="F112" s="23"/>
    </x:row>
    <x:row r="113">
      <x:c r="A113" s="23" t="str">
        <x:v>110213</x:v>
      </x:c>
      <x:c r="B113" s="23" t="str">
        <x:v>神体琥珀</x:v>
      </x:c>
      <x:c r="C113" s="40" t="n">
        <x:f>SUMIFS('养成材料库'!$G$5:$G$4462,'养成材料库'!$A$5:$A$4462,$B$4,'养成材料库'!$B$5:$B$4462,$B$5,'养成材料库'!$C$5:$C$4462,"&gt;="&amp;$B$6,'养成材料库'!$D$5:$D$4462,"&lt;="&amp;$B$7,'养成材料库'!$E$5:$E$4462,A113)</x:f>
        <x:v>0</x:v>
      </x:c>
      <x:c r="D113" s="23"/>
      <x:c r="E113" s="23"/>
      <x:c r="F113" s="23"/>
    </x:row>
    <x:row r="114">
      <x:c r="A114" s="23" t="str">
        <x:v>110201</x:v>
      </x:c>
      <x:c r="B114" s="23" t="str">
        <x:v>凌乱草图</x:v>
      </x:c>
      <x:c r="C114" s="40" t="n">
        <x:f>SUMIFS('养成材料库'!$G$5:$G$4462,'养成材料库'!$A$5:$A$4462,$B$4,'养成材料库'!$B$5:$B$4462,$B$5,'养成材料库'!$C$5:$C$4462,"&gt;="&amp;$B$6,'养成材料库'!$D$5:$D$4462,"&lt;="&amp;$B$7,'养成材料库'!$E$5:$E$4462,A114)</x:f>
        <x:v>0</x:v>
      </x:c>
      <x:c r="D114" s="23"/>
      <x:c r="E114" s="23"/>
      <x:c r="F114" s="23"/>
    </x:row>
    <x:row r="115">
      <x:c r="A115" s="23" t="str">
        <x:v>110202</x:v>
      </x:c>
      <x:c r="B115" s="23" t="str">
        <x:v>动态线稿</x:v>
      </x:c>
      <x:c r="C115" s="40" t="n">
        <x:f>SUMIFS('养成材料库'!$G$5:$G$4462,'养成材料库'!$A$5:$A$4462,$B$4,'养成材料库'!$B$5:$B$4462,$B$5,'养成材料库'!$C$5:$C$4462,"&gt;="&amp;$B$6,'养成材料库'!$D$5:$D$4462,"&lt;="&amp;$B$7,'养成材料库'!$E$5:$E$4462,A115)</x:f>
        <x:v>0</x:v>
      </x:c>
      <x:c r="D115" s="23"/>
      <x:c r="E115" s="23"/>
      <x:c r="F115" s="23"/>
    </x:row>
    <x:row r="116">
      <x:c r="A116" s="23" t="str">
        <x:v>110203</x:v>
      </x:c>
      <x:c r="B116" s="23" t="str">
        <x:v>精致色稿</x:v>
      </x:c>
      <x:c r="C116" s="40" t="n">
        <x:f>SUMIFS('养成材料库'!$G$5:$G$4462,'养成材料库'!$A$5:$A$4462,$B$4,'养成材料库'!$B$5:$B$4462,$B$5,'养成材料库'!$C$5:$C$4462,"&gt;="&amp;$B$6,'养成材料库'!$D$5:$D$4462,"&lt;="&amp;$B$7,'养成材料库'!$E$5:$E$4462,A116)</x:f>
        <x:v>0</x:v>
      </x:c>
      <x:c r="D116" s="23"/>
      <x:c r="E116" s="23"/>
      <x:c r="F116" s="23"/>
    </x:row>
    <x:row r="117">
      <x:c r="A117" s="23" t="str">
        <x:v>110191</x:v>
      </x:c>
      <x:c r="B117" s="23" t="str">
        <x:v>陨铁弹丸</x:v>
      </x:c>
      <x:c r="C117" s="40" t="n">
        <x:f>SUMIFS('养成材料库'!$G$5:$G$4462,'养成材料库'!$A$5:$A$4462,$B$4,'养成材料库'!$B$5:$B$4462,$B$5,'养成材料库'!$C$5:$C$4462,"&gt;="&amp;$B$6,'养成材料库'!$D$5:$D$4462,"&lt;="&amp;$B$7,'养成材料库'!$E$5:$E$4462,A117)</x:f>
        <x:v>0</x:v>
      </x:c>
      <x:c r="D117" s="23"/>
      <x:c r="E117" s="23"/>
      <x:c r="F117" s="23"/>
    </x:row>
    <x:row r="118">
      <x:c r="A118" s="23" t="str">
        <x:v>110192</x:v>
      </x:c>
      <x:c r="B118" s="23" t="str">
        <x:v>命定死因</x:v>
      </x:c>
      <x:c r="C118" s="40" t="n">
        <x:f>SUMIFS('养成材料库'!$G$5:$G$4462,'养成材料库'!$A$5:$A$4462,$B$4,'养成材料库'!$B$5:$B$4462,$B$5,'养成材料库'!$C$5:$C$4462,"&gt;="&amp;$B$6,'养成材料库'!$D$5:$D$4462,"&lt;="&amp;$B$7,'养成材料库'!$E$5:$E$4462,A118)</x:f>
        <x:v>0</x:v>
      </x:c>
      <x:c r="D118" s="23"/>
      <x:c r="E118" s="23"/>
      <x:c r="F118" s="23"/>
    </x:row>
    <x:row r="119">
      <x:c r="A119" s="23" t="str">
        <x:v>110193</x:v>
      </x:c>
      <x:c r="B119" s="23" t="str">
        <x:v>逆时一击</x:v>
      </x:c>
      <x:c r="C119" s="40" t="n">
        <x:f>SUMIFS('养成材料库'!$G$5:$G$4462,'养成材料库'!$A$5:$A$4462,$B$4,'养成材料库'!$B$5:$B$4462,$B$5,'养成材料库'!$C$5:$C$4462,"&gt;="&amp;$B$6,'养成材料库'!$D$5:$D$4462,"&lt;="&amp;$B$7,'养成材料库'!$E$5:$E$4462,A119)</x:f>
        <x:v>0</x:v>
      </x:c>
      <x:c r="D119" s="23"/>
      <x:c r="E119" s="23"/>
      <x:c r="F119" s="23"/>
    </x:row>
    <x:row r="120">
      <x:c r="A120" s="23" t="str">
        <x:v>110241</x:v>
      </x:c>
      <x:c r="B120" s="23" t="str">
        <x:v>异木种籽</x:v>
      </x:c>
      <x:c r="C120" s="40" t="n">
        <x:f>SUMIFS('养成材料库'!$G$5:$G$4462,'养成材料库'!$A$5:$A$4462,$B$4,'养成材料库'!$B$5:$B$4462,$B$5,'养成材料库'!$C$5:$C$4462,"&gt;="&amp;$B$6,'养成材料库'!$D$5:$D$4462,"&lt;="&amp;$B$7,'养成材料库'!$E$5:$E$4462,A120)</x:f>
        <x:v>0</x:v>
      </x:c>
      <x:c r="D120" s="23"/>
      <x:c r="E120" s="23"/>
      <x:c r="F120" s="23"/>
    </x:row>
    <x:row r="121">
      <x:c r="A121" s="23" t="str">
        <x:v>110242</x:v>
      </x:c>
      <x:c r="B121" s="23" t="str">
        <x:v>滋长花蜜</x:v>
      </x:c>
      <x:c r="C121" s="40" t="n">
        <x:f>SUMIFS('养成材料库'!$G$5:$G$4462,'养成材料库'!$A$5:$A$4462,$B$4,'养成材料库'!$B$5:$B$4462,$B$5,'养成材料库'!$C$5:$C$4462,"&gt;="&amp;$B$6,'养成材料库'!$D$5:$D$4462,"&lt;="&amp;$B$7,'养成材料库'!$E$5:$E$4462,A121)</x:f>
        <x:v>0</x:v>
      </x:c>
      <x:c r="D121" s="23"/>
      <x:c r="E121" s="23"/>
      <x:c r="F121" s="23"/>
    </x:row>
    <x:row r="122">
      <x:c r="A122" s="23" t="str">
        <x:v>110243</x:v>
      </x:c>
      <x:c r="B122" s="23" t="str">
        <x:v>万相果实</x:v>
      </x:c>
      <x:c r="C122" s="40" t="n">
        <x:f>SUMIFS('养成材料库'!$G$5:$G$4462,'养成材料库'!$A$5:$A$4462,$B$4,'养成材料库'!$B$5:$B$4462,$B$5,'养成材料库'!$C$5:$C$4462,"&gt;="&amp;$B$6,'养成材料库'!$D$5:$D$4462,"&lt;="&amp;$B$7,'养成材料库'!$E$5:$E$4462,A122)</x:f>
        <x:v>0</x:v>
      </x:c>
      <x:c r="D122" s="23"/>
      <x:c r="E122" s="23"/>
      <x:c r="F122" s="23"/>
    </x:row>
    <x:row r="123">
      <x:c r="A123" s="23" t="str">
        <x:v>110271</x:v>
      </x:c>
      <x:c r="B123" s="23" t="str">
        <x:v>纷争血尘</x:v>
      </x:c>
      <x:c r="C123" s="40" t="n">
        <x:f>SUMIFS('养成材料库'!$G$5:$G$4462,'养成材料库'!$A$5:$A$4462,$B$4,'养成材料库'!$B$5:$B$4462,$B$5,'养成材料库'!$C$5:$C$4462,"&gt;="&amp;$B$6,'养成材料库'!$D$5:$D$4462,"&lt;="&amp;$B$7,'养成材料库'!$E$5:$E$4462,A123)</x:f>
        <x:v>0</x:v>
      </x:c>
      <x:c r="D123" s="23"/>
      <x:c r="E123" s="23"/>
      <x:c r="F123" s="23"/>
    </x:row>
    <x:row r="124">
      <x:c r="A124" s="23" t="str">
        <x:v>110272</x:v>
      </x:c>
      <x:c r="B124" s="23" t="str">
        <x:v>战魂血珀</x:v>
      </x:c>
      <x:c r="C124" s="40" t="n">
        <x:f>SUMIFS('养成材料库'!$G$5:$G$4462,'养成材料库'!$A$5:$A$4462,$B$4,'养成材料库'!$B$5:$B$4462,$B$5,'养成材料库'!$C$5:$C$4462,"&gt;="&amp;$B$6,'养成材料库'!$D$5:$D$4462,"&lt;="&amp;$B$7,'养成材料库'!$E$5:$E$4462,A124)</x:f>
        <x:v>0</x:v>
      </x:c>
      <x:c r="D124" s="23"/>
      <x:c r="E124" s="23"/>
      <x:c r="F124" s="23"/>
    </x:row>
    <x:row r="125">
      <x:c r="A125" s="23" t="str">
        <x:v>110273</x:v>
      </x:c>
      <x:c r="B125" s="23" t="str">
        <x:v>天谴血矛</x:v>
      </x:c>
      <x:c r="C125" s="40" t="n">
        <x:f>SUMIFS('养成材料库'!$G$5:$G$4462,'养成材料库'!$A$5:$A$4462,$B$4,'养成材料库'!$B$5:$B$4462,$B$5,'养成材料库'!$C$5:$C$4462,"&gt;="&amp;$B$6,'养成材料库'!$D$5:$D$4462,"&lt;="&amp;$B$7,'养成材料库'!$E$5:$E$4462,A125)</x:f>
        <x:v>0</x:v>
      </x:c>
      <x:c r="D125" s="23"/>
      <x:c r="E125" s="23"/>
      <x:c r="F125" s="23"/>
    </x:row>
    <x:row r="126">
      <x:c r="A126" s="23" t="str">
        <x:v>110311</x:v>
      </x:c>
      <x:c r="B126" s="23" t="str">
        <x:v>法吉娜之泪</x:v>
      </x:c>
      <x:c r="C126" s="40" t="n">
        <x:f>SUMIFS('养成材料库'!$G$5:$G$4462,'养成材料库'!$A$5:$A$4462,$B$4,'养成材料库'!$B$5:$B$4462,$B$5,'养成材料库'!$C$5:$C$4462,"&gt;="&amp;$B$6,'养成材料库'!$D$5:$D$4462,"&lt;="&amp;$B$7,'养成材料库'!$E$5:$E$4462,A126)</x:f>
        <x:v>0</x:v>
      </x:c>
      <x:c r="D126" s="23"/>
      <x:c r="E126" s="23"/>
      <x:c r="F126" s="23"/>
    </x:row>
    <x:row r="127">
      <x:c r="A127" s="23" t="str">
        <x:v>110312</x:v>
      </x:c>
      <x:c r="B127" s="23" t="str">
        <x:v>法吉娜之酒</x:v>
      </x:c>
      <x:c r="C127" s="40" t="n">
        <x:f>SUMIFS('养成材料库'!$G$5:$G$4462,'养成材料库'!$A$5:$A$4462,$B$4,'养成材料库'!$B$5:$B$4462,$B$5,'养成材料库'!$C$5:$C$4462,"&gt;="&amp;$B$6,'养成材料库'!$D$5:$D$4462,"&lt;="&amp;$B$7,'养成材料库'!$E$5:$E$4462,A127)</x:f>
        <x:v>0</x:v>
      </x:c>
      <x:c r="D127" s="23"/>
      <x:c r="E127" s="23"/>
      <x:c r="F127" s="23"/>
    </x:row>
    <x:row r="128">
      <x:c r="A128" s="23" t="str">
        <x:v>110313</x:v>
      </x:c>
      <x:c r="B128" s="23" t="str">
        <x:v>法吉娜之心</x:v>
      </x:c>
      <x:c r="C128" s="40" t="n">
        <x:f>SUMIFS('养成材料库'!$G$5:$G$4462,'养成材料库'!$A$5:$A$4462,$B$4,'养成材料库'!$B$5:$B$4462,$B$5,'养成材料库'!$C$5:$C$4462,"&gt;="&amp;$B$6,'养成材料库'!$D$5:$D$4462,"&lt;="&amp;$B$7,'养成材料库'!$E$5:$E$4462,A128)</x:f>
        <x:v>0</x:v>
      </x:c>
      <x:c r="D128" s="23"/>
      <x:c r="E128" s="23"/>
      <x:c r="F128" s="23"/>
    </x:row>
    <x:row r="129">
      <x:c r="A129" s="23" t="str">
        <x:v>110291</x:v>
      </x:c>
      <x:c r="B129" s="23" t="str">
        <x:v>天体模型</x:v>
      </x:c>
      <x:c r="C129" s="40" t="n">
        <x:f>SUMIFS('养成材料库'!$G$5:$G$4462,'养成材料库'!$A$5:$A$4462,$B$4,'养成材料库'!$B$5:$B$4462,$B$5,'养成材料库'!$C$5:$C$4462,"&gt;="&amp;$B$6,'养成材料库'!$D$5:$D$4462,"&lt;="&amp;$B$7,'养成材料库'!$E$5:$E$4462,A129)</x:f>
        <x:v>0</x:v>
      </x:c>
      <x:c r="D129" s="23"/>
      <x:c r="E129" s="23"/>
      <x:c r="F129" s="23"/>
    </x:row>
    <x:row r="130">
      <x:c r="A130" s="23" t="str">
        <x:v>110292</x:v>
      </x:c>
      <x:c r="B130" s="23" t="str">
        <x:v>星系框架</x:v>
      </x:c>
      <x:c r="C130" s="40" t="n">
        <x:f>SUMIFS('养成材料库'!$G$5:$G$4462,'养成材料库'!$A$5:$A$4462,$B$4,'养成材料库'!$B$5:$B$4462,$B$5,'养成材料库'!$C$5:$C$4462,"&gt;="&amp;$B$6,'养成材料库'!$D$5:$D$4462,"&lt;="&amp;$B$7,'养成材料库'!$E$5:$E$4462,A130)</x:f>
        <x:v>0</x:v>
      </x:c>
      <x:c r="D130" s="23"/>
      <x:c r="E130" s="23"/>
      <x:c r="F130" s="23"/>
    </x:row>
    <x:row r="131">
      <x:c r="A131" s="23" t="str">
        <x:v>110293</x:v>
      </x:c>
      <x:c r="B131" s="23" t="str">
        <x:v>银河沙盘</x:v>
      </x:c>
      <x:c r="C131" s="40" t="n">
        <x:f>SUMIFS('养成材料库'!$G$5:$G$4462,'养成材料库'!$A$5:$A$4462,$B$4,'养成材料库'!$B$5:$B$4462,$B$5,'养成材料库'!$C$5:$C$4462,"&gt;="&amp;$B$6,'养成材料库'!$D$5:$D$4462,"&lt;="&amp;$B$7,'养成材料库'!$E$5:$E$4462,A131)</x:f>
        <x:v>0</x:v>
      </x:c>
      <x:c r="D131" s="23"/>
      <x:c r="E131" s="23"/>
      <x:c r="F131" s="23"/>
    </x:row>
    <x:row r="132">
      <x:c r="A132" s="23" t="str">
        <x:v>110281</x:v>
      </x:c>
      <x:c r="B132" s="23" t="str">
        <x:v>四相，过河照君</x:v>
      </x:c>
      <x:c r="C132" s="40" t="n">
        <x:f>SUMIFS('养成材料库'!$G$5:$G$4462,'养成材料库'!$A$5:$A$4462,$B$4,'养成材料库'!$B$5:$B$4462,$B$5,'养成材料库'!$C$5:$C$4462,"&gt;="&amp;$B$6,'养成材料库'!$D$5:$D$4462,"&lt;="&amp;$B$7,'养成材料库'!$E$5:$E$4462,A132)</x:f>
        <x:v>0</x:v>
      </x:c>
      <x:c r="D132" s="23"/>
      <x:c r="E132" s="23"/>
      <x:c r="F132" s="23"/>
    </x:row>
    <x:row r="133">
      <x:c r="A133" s="23" t="str">
        <x:v>110282</x:v>
      </x:c>
      <x:c r="B133" s="23" t="str">
        <x:v>六合，王手飞车</x:v>
      </x:c>
      <x:c r="C133" s="40" t="n">
        <x:f>SUMIFS('养成材料库'!$G$5:$G$4462,'养成材料库'!$A$5:$A$4462,$B$4,'养成材料库'!$B$5:$B$4462,$B$5,'养成材料库'!$C$5:$C$4462,"&gt;="&amp;$B$6,'养成材料库'!$D$5:$D$4462,"&lt;="&amp;$B$7,'养成材料库'!$E$5:$E$4462,A133)</x:f>
        <x:v>0</x:v>
      </x:c>
      <x:c r="D133" s="23"/>
      <x:c r="E133" s="23"/>
      <x:c r="F133" s="23"/>
    </x:row>
    <x:row r="134">
      <x:c r="A134" s="23" t="str">
        <x:v>110283</x:v>
      </x:c>
      <x:c r="B134" s="23" t="str">
        <x:v>万色，愚者自将</x:v>
      </x:c>
      <x:c r="C134" s="40" t="n">
        <x:f>SUMIFS('养成材料库'!$G$5:$G$4462,'养成材料库'!$A$5:$A$4462,$B$4,'养成材料库'!$B$5:$B$4462,$B$5,'养成材料库'!$C$5:$C$4462,"&gt;="&amp;$B$6,'养成材料库'!$D$5:$D$4462,"&lt;="&amp;$B$7,'养成材料库'!$E$5:$E$4462,A134)</x:f>
        <x:v>0</x:v>
      </x:c>
      <x:c r="D134" s="23"/>
      <x:c r="E134" s="23"/>
      <x:c r="F134" s="23"/>
    </x:row>
  </x:sheetData>
  <x:dataValidations count="1">
    <x:dataValidation type="list" sqref="B4">
      <x:formula1>"角色突破,光锥突破"</x:formula1>
    </x:dataValidation>
  </x:dataValidation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20" hidden="0" customWidth="1"/>
    <x:col min="2" max="2" width="25" hidden="0" customWidth="1"/>
    <x:col min="3" max="3" width="90" hidden="0" customWidth="1"/>
    <x:col min="4" max="4" width="16" hidden="0" customWidth="1"/>
    <x:col min="5" max="5" width="75"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 min="31" max="31" width="16" hidden="0" customWidth="1"/>
    <x:col min="32" max="32" width="16" hidden="0" customWidth="1"/>
    <x:col min="33" max="33" width="16" hidden="0" customWidth="1"/>
    <x:col min="34" max="34" width="16" hidden="0" customWidth="1"/>
    <x:col min="35" max="35" width="16" hidden="0" customWidth="1"/>
    <x:col min="36" max="36" width="16"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6" hidden="0" customWidth="1"/>
    <x:col min="47" max="47" width="16" hidden="0" customWidth="1"/>
    <x:col min="48" max="48" width="16" hidden="0" customWidth="1"/>
    <x:col min="49" max="49" width="16" hidden="0" customWidth="1"/>
    <x:col min="50" max="50" width="16" hidden="0" customWidth="1"/>
    <x:col min="51" max="51" width="16" hidden="0" customWidth="1"/>
    <x:col min="52" max="52" width="16" hidden="0" customWidth="1"/>
  </x:cols>
  <x:sheetData>
    <x:row r="1">
      <x:c r="A1" s="21" t="str">
        <x:v>伤害与属性公式</x:v>
      </x:c>
      <x:c r="B1" s="21"/>
      <x:c r="C1" s="21"/>
      <x:c r="D1" s="21"/>
      <x:c r="E1" s="21"/>
      <x:c r="F1" s="21"/>
    </x:row>
    <x:row r="2">
      <x:c r="A2" s="22" t="str">
        <x:v>公式说明与可执行实例；韧性统一使用新制10点普通普攻。</x:v>
      </x:c>
      <x:c r="B2" s="22"/>
      <x:c r="C2" s="22"/>
      <x:c r="D2" s="22"/>
      <x:c r="E2" s="22"/>
      <x:c r="F2" s="22"/>
    </x:row>
    <x:row r="3">
      <x:c r="A3" s="23"/>
      <x:c r="B3" s="23"/>
      <x:c r="C3" s="23"/>
      <x:c r="D3" s="23"/>
      <x:c r="E3" s="23"/>
      <x:c r="F3" s="23"/>
    </x:row>
    <x:row r="4" ht="28" customHeight="1">
      <x:c r="A4" s="24" t="str">
        <x:v>公式ID</x:v>
      </x:c>
      <x:c r="B4" s="24" t="str">
        <x:v>规则</x:v>
      </x:c>
      <x:c r="C4" s="24" t="str">
        <x:v>表达式</x:v>
      </x:c>
      <x:c r="D4" s="24" t="str">
        <x:v>单位</x:v>
      </x:c>
      <x:c r="E4" s="24" t="str">
        <x:v>条件与接入</x:v>
      </x:c>
      <x:c r="F4" s="23"/>
    </x:row>
    <x:row r="5" ht="44" customHeight="1">
      <x:c r="A5" s="25" t="str">
        <x:v>F01</x:v>
      </x:c>
      <x:c r="B5" s="25" t="str">
        <x:v>角色/光锥成长</x:v>
      </x:c>
      <x:c r="C5" s="25" t="str">
        <x:v>基础值=突破基值+(等级-1)×每级增长</x:v>
      </x:c>
      <x:c r="D5" s="25" t="str">
        <x:v>属性点</x:v>
      </x:c>
      <x:c r="E5" s="25" t="str">
        <x:v>队伍面板23–28行</x:v>
      </x:c>
      <x:c r="F5" s="23"/>
    </x:row>
    <x:row r="6" ht="44" customHeight="1">
      <x:c r="A6" s="25" t="str">
        <x:v>F02</x:v>
      </x:c>
      <x:c r="B6" s="25" t="str">
        <x:v>生命/攻击/防御</x:v>
      </x:c>
      <x:c r="C6" s="25" t="str">
        <x:v>(角色基础+光锥基础)×(1+百分比加成)+固定加成</x:v>
      </x:c>
      <x:c r="D6" s="25" t="str">
        <x:v>属性点</x:v>
      </x:c>
      <x:c r="E6" s="25" t="str">
        <x:v>队伍面板63–65行</x:v>
      </x:c>
      <x:c r="F6" s="23"/>
    </x:row>
    <x:row r="7" ht="44" customHeight="1">
      <x:c r="A7" s="25" t="str">
        <x:v>F03</x:v>
      </x:c>
      <x:c r="B7" s="25" t="str">
        <x:v>速度</x:v>
      </x:c>
      <x:c r="C7" s="25" t="str">
        <x:v>(角色基础速度+光锥基础速度加成+条件基础速度加成)×(1+速度百分比)+固定速度</x:v>
      </x:c>
      <x:c r="D7" s="25" t="str">
        <x:v>速度</x:v>
      </x:c>
      <x:c r="E7" s="25" t="str">
        <x:v>队伍面板66行</x:v>
      </x:c>
      <x:c r="F7" s="23"/>
    </x:row>
    <x:row r="8" ht="44" customHeight="1">
      <x:c r="A8" s="25" t="str">
        <x:v>F04</x:v>
      </x:c>
      <x:c r="B8" s="25" t="str">
        <x:v>技能基数</x:v>
      </x:c>
      <x:c r="C8" s="25" t="str">
        <x:v>攻击倍率×攻击+生命倍率×生命+防御倍率×防御+固定值</x:v>
      </x:c>
      <x:c r="D8" s="25" t="str">
        <x:v>伤害</x:v>
      </x:c>
      <x:c r="E8" s="25" t="str">
        <x:v>动作配置V列</x:v>
      </x:c>
      <x:c r="F8" s="23"/>
    </x:row>
    <x:row r="9" ht="44" customHeight="1">
      <x:c r="A9" s="25" t="str">
        <x:v>F05</x:v>
      </x:c>
      <x:c r="B9" s="25" t="str">
        <x:v>防御乘区</x:v>
      </x:c>
      <x:c r="C9" s="25" t="str">
        <x:v>(角色等级+20)/[(角色等级+20)+(敌等级+20)×MAX(0,1-减防-无视防御)]</x:v>
      </x:c>
      <x:c r="D9" s="25" t="str">
        <x:v>倍率</x:v>
      </x:c>
      <x:c r="E9" s="25" t="str">
        <x:v>特殊敌人防御倍率需另外输入；默认标准敌人</x:v>
      </x:c>
      <x:c r="F9" s="23"/>
    </x:row>
    <x:row r="10" ht="44" customHeight="1">
      <x:c r="A10" s="25" t="str">
        <x:v>F06</x:v>
      </x:c>
      <x:c r="B10" s="25" t="str">
        <x:v>抗性乘区</x:v>
      </x:c>
      <x:c r="C10" s="25" t="str">
        <x:v>1-CLAMP(敌抗性-抗穿,-1,0.9)</x:v>
      </x:c>
      <x:c r="D10" s="25" t="str">
        <x:v>倍率</x:v>
      </x:c>
      <x:c r="E10" s="25" t="str">
        <x:v>动作配置与战斗日志</x:v>
      </x:c>
      <x:c r="F10" s="23"/>
    </x:row>
    <x:row r="11" ht="44" customHeight="1">
      <x:c r="A11" s="25" t="str">
        <x:v>F07</x:v>
      </x:c>
      <x:c r="B11" s="25" t="str">
        <x:v>暴击期望</x:v>
      </x:c>
      <x:c r="C11" s="25" t="str">
        <x:v>1+CLAMP(暴击率,0,1)×暴击伤害</x:v>
      </x:c>
      <x:c r="D11" s="25" t="str">
        <x:v>倍率</x:v>
      </x:c>
      <x:c r="E11" s="25" t="str">
        <x:v>逐段平均期望；普通直伤与欢愉适用</x:v>
      </x:c>
      <x:c r="F11" s="23"/>
    </x:row>
    <x:row r="12" ht="44" customHeight="1">
      <x:c r="A12" s="25" t="str">
        <x:v>F08</x:v>
      </x:c>
      <x:c r="B12" s="25" t="str">
        <x:v>普通直伤</x:v>
      </x:c>
      <x:c r="C12" s="25" t="str">
        <x:v>技能基数×增伤×独立增伤×防御×抗性×易伤×独立易伤×最终伤害×虚弱×暴击×韧性</x:v>
      </x:c>
      <x:c r="D12" s="25" t="str">
        <x:v>伤害</x:v>
      </x:c>
      <x:c r="E12" s="25" t="str">
        <x:v>普攻/战技/终结技/追加/普通忆灵伤害共用框架，按各自标签加成</x:v>
      </x:c>
      <x:c r="F12" s="23"/>
    </x:row>
    <x:row r="13" ht="44" customHeight="1">
      <x:c r="A13" s="25" t="str">
        <x:v>F09</x:v>
      </x:c>
      <x:c r="B13" s="25" t="str">
        <x:v>持续伤害</x:v>
      </x:c>
      <x:c r="C13" s="25" t="str">
        <x:v>技能基数×增伤×独立增伤×防御×抗性×易伤×独立易伤×最终伤害×虚弱×韧性</x:v>
      </x:c>
      <x:c r="D13" s="25" t="str">
        <x:v>伤害</x:v>
      </x:c>
      <x:c r="E13" s="25" t="str">
        <x:v>已附着DoT不乘暴击或附着概率</x:v>
      </x:c>
      <x:c r="F13" s="23"/>
    </x:row>
    <x:row r="14" ht="44" customHeight="1">
      <x:c r="A14" s="25" t="str">
        <x:v>F10</x:v>
      </x:c>
      <x:c r="B14" s="25" t="str">
        <x:v>附着概率</x:v>
      </x:c>
      <x:c r="C14" s="25" t="str">
        <x:v>CLAMP(基础概率×(1+效果命中)×(1-效果抵抗)×(1-专属抵抗),0,1)</x:v>
      </x:c>
      <x:c r="D14" s="25" t="str">
        <x:v>概率</x:v>
      </x:c>
      <x:c r="E14" s="25" t="str">
        <x:v>基础概率填写动作AE列，专属抵抗填写AF列；已附着伤害不再乘附着概率</x:v>
      </x:c>
      <x:c r="F14" s="23"/>
    </x:row>
    <x:row r="15" ht="44" customHeight="1">
      <x:c r="A15" s="25" t="str">
        <x:v>F11</x:v>
      </x:c>
      <x:c r="B15" s="25" t="str">
        <x:v>DoT引爆</x:v>
      </x:c>
      <x:c r="C15" s="25" t="str">
        <x:v>已附着DoT本跳伤害×引爆倍率，多个DoT分别结算后求和</x:v>
      </x:c>
      <x:c r="D15" s="25" t="str">
        <x:v>伤害</x:v>
      </x:c>
      <x:c r="E15" s="25" t="str">
        <x:v>引爆倍率是独立技能参数，不再次计算附着</x:v>
      </x:c>
      <x:c r="F15" s="23"/>
    </x:row>
    <x:row r="16" ht="44" customHeight="1">
      <x:c r="A16" s="25" t="str">
        <x:v>F12</x:v>
      </x:c>
      <x:c r="B16" s="25" t="str">
        <x:v>初始击破</x:v>
      </x:c>
      <x:c r="C16" s="25" t="str">
        <x:v>等级基数×属性系数×(0.5+最大韧性/40)×(1+击破特攻)×击破增伤×防御×抗性×易伤×最终伤害×韧性×减伤</x:v>
      </x:c>
      <x:c r="D16" s="25" t="str">
        <x:v>伤害</x:v>
      </x:c>
      <x:c r="E16" s="25" t="str">
        <x:v>物理/火2；风1.5；冰/雷1；量子/虚数0.5。触发击破使用0.9韧性乘区</x:v>
      </x:c>
      <x:c r="F16" s="23"/>
    </x:row>
    <x:row r="17" ht="44" customHeight="1">
      <x:c r="A17" s="25" t="str">
        <x:v>F13</x:v>
      </x:c>
      <x:c r="B17" s="25" t="str">
        <x:v>超击破</x:v>
      </x:c>
      <x:c r="C17" s="25" t="str">
        <x:v>等级基数×有效削韧/10×转换倍率×(1+击破特攻)×击破增伤×超击破增伤×防御×抗性×易伤×最终伤害×减伤</x:v>
      </x:c>
      <x:c r="D17" s="25" t="str">
        <x:v>伤害</x:v>
      </x:c>
      <x:c r="E17" s="25" t="str">
        <x:v>已有击破状态才结算；无转换来源则为0</x:v>
      </x:c>
      <x:c r="F17" s="23"/>
    </x:row>
    <x:row r="18" ht="44" customHeight="1">
      <x:c r="A18" s="25" t="str">
        <x:v>F14</x:v>
      </x:c>
      <x:c r="B18" s="25" t="str">
        <x:v>击破裂伤</x:v>
      </x:c>
      <x:c r="C18" s="25" t="str">
        <x:v>MIN(敌生命上限×类型系数,2×等级基数×韧性系数)×击破特攻区×目标公共乘区</x:v>
      </x:c>
      <x:c r="D18" s="25" t="str">
        <x:v>伤害</x:v>
      </x:c>
      <x:c r="E18" s="25" t="str">
        <x:v>普通敌16%，精英/首领7%；上限比较在击破特攻乘区前</x:v>
      </x:c>
      <x:c r="F18" s="23"/>
    </x:row>
    <x:row r="19" ht="44" customHeight="1">
      <x:c r="A19" s="25" t="str">
        <x:v>F15</x:v>
      </x:c>
      <x:c r="B19" s="25" t="str">
        <x:v>击破灼烧</x:v>
      </x:c>
      <x:c r="C19" s="25" t="str">
        <x:v>等级基数×1×击破特攻区×目标公共乘区</x:v>
      </x:c>
      <x:c r="D19" s="25" t="str">
        <x:v>伤害</x:v>
      </x:c>
      <x:c r="E19" s="25" t="str">
        <x:v>按每次跳伤结算</x:v>
      </x:c>
      <x:c r="F19" s="23"/>
    </x:row>
    <x:row r="20" ht="44" customHeight="1">
      <x:c r="A20" s="25" t="str">
        <x:v>F16</x:v>
      </x:c>
      <x:c r="B20" s="25" t="str">
        <x:v>击破触电</x:v>
      </x:c>
      <x:c r="C20" s="25" t="str">
        <x:v>等级基数×2×击破特攻区×目标公共乘区</x:v>
      </x:c>
      <x:c r="D20" s="25" t="str">
        <x:v>伤害</x:v>
      </x:c>
      <x:c r="E20" s="25" t="str">
        <x:v>按每次跳伤结算</x:v>
      </x:c>
      <x:c r="F20" s="23"/>
    </x:row>
    <x:row r="21" ht="44" customHeight="1">
      <x:c r="A21" s="25" t="str">
        <x:v>F17</x:v>
      </x:c>
      <x:c r="B21" s="25" t="str">
        <x:v>击破风化</x:v>
      </x:c>
      <x:c r="C21" s="25" t="str">
        <x:v>等级基数×层数×击破特攻区×目标公共乘区</x:v>
      </x:c>
      <x:c r="D21" s="25" t="str">
        <x:v>伤害</x:v>
      </x:c>
      <x:c r="E21" s="25" t="str">
        <x:v>普通初始1层；精英初始3层；最多5层</x:v>
      </x:c>
      <x:c r="F21" s="23"/>
    </x:row>
    <x:row r="22" ht="44" customHeight="1">
      <x:c r="A22" s="25" t="str">
        <x:v>F18</x:v>
      </x:c>
      <x:c r="B22" s="25" t="str">
        <x:v>击破冻结附伤</x:v>
      </x:c>
      <x:c r="C22" s="25" t="str">
        <x:v>等级基数×击破特攻区×目标公共乘区</x:v>
      </x:c>
      <x:c r="D22" s="25" t="str">
        <x:v>伤害</x:v>
      </x:c>
      <x:c r="E22" s="25" t="str">
        <x:v>冻结的附伤与角色技能冻伤分开</x:v>
      </x:c>
      <x:c r="F22" s="23"/>
    </x:row>
    <x:row r="23" ht="44" customHeight="1">
      <x:c r="A23" s="25" t="str">
        <x:v>F19</x:v>
      </x:c>
      <x:c r="B23" s="25" t="str">
        <x:v>击破纠缠</x:v>
      </x:c>
      <x:c r="C23" s="25" t="str">
        <x:v>等级基数×0.6×层数×(最大韧性/10+2)/4×击破特攻区×目标公共乘区</x:v>
      </x:c>
      <x:c r="D23" s="25" t="str">
        <x:v>伤害</x:v>
      </x:c>
      <x:c r="E23" s="25" t="str">
        <x:v>最多5层；后续受击增长层数</x:v>
      </x:c>
      <x:c r="F23" s="23"/>
    </x:row>
    <x:row r="24" ht="44" customHeight="1">
      <x:c r="A24" s="25" t="str">
        <x:v>F20</x:v>
      </x:c>
      <x:c r="B24" s="25" t="str">
        <x:v>虚数禁锢</x:v>
      </x:c>
      <x:c r="C24" s="25" t="str">
        <x:v>不造成额外击破后续伤害；延后比例=0.3×(1+击破特攻)，速度降低10%</x:v>
      </x:c>
      <x:c r="D24" s="25" t="str">
        <x:v>状态</x:v>
      </x:c>
      <x:c r="E24" s="25" t="str">
        <x:v>状态延后未接入固定循环日志</x:v>
      </x:c>
      <x:c r="F24" s="23"/>
    </x:row>
    <x:row r="25" ht="44" customHeight="1">
      <x:c r="A25" s="25" t="str">
        <x:v>F21</x:v>
      </x:c>
      <x:c r="B25" s="25" t="str">
        <x:v>欢愉伤害</x:v>
      </x:c>
      <x:c r="C25" s="25" t="str">
        <x:v>欢愉等级基数×欢愉技能倍率×(1+欢愉度)×(1+增笑)×笑点区×暴击×防御×抗性×易伤×韧性×最终伤害×减伤</x:v>
      </x:c>
      <x:c r="D25" s="25" t="str">
        <x:v>伤害</x:v>
      </x:c>
      <x:c r="E25" s="25" t="str">
        <x:v>普通增伤/属性增伤/攻击属性/虚弱不计入</x:v>
      </x:c>
      <x:c r="F25" s="23"/>
    </x:row>
    <x:row r="26" ht="44" customHeight="1">
      <x:c r="A26" s="25" t="str">
        <x:v>F22</x:v>
      </x:c>
      <x:c r="B26" s="25" t="str">
        <x:v>笑点/好活当赏</x:v>
      </x:c>
      <x:c r="C26" s="25" t="str">
        <x:v>1+5×X/(X+240)</x:v>
      </x:c>
      <x:c r="D26" s="25" t="str">
        <x:v>倍率</x:v>
      </x:c>
      <x:c r="E26" s="25" t="str">
        <x:v>欢愉技X=笑点；其他欢愉伤害X=好活当赏</x:v>
      </x:c>
      <x:c r="F26" s="23"/>
    </x:row>
    <x:row r="27" ht="44" customHeight="1">
      <x:c r="A27" s="25" t="str">
        <x:v>F23</x:v>
      </x:c>
      <x:c r="B27" s="25" t="str">
        <x:v>真实伤害</x:v>
      </x:c>
      <x:c r="C27" s="25" t="str">
        <x:v>已结算参考伤害×真实伤害比例，或技能明确给定的固定真实数值</x:v>
      </x:c>
      <x:c r="D27" s="25" t="str">
        <x:v>伤害</x:v>
      </x:c>
      <x:c r="E27" s="25" t="str">
        <x:v>不再乘防御、抗性、暴击、增伤等；参考伤害本身按对应技能记录</x:v>
      </x:c>
      <x:c r="F27" s="23"/>
    </x:row>
    <x:row r="28" ht="44" customHeight="1">
      <x:c r="A28" s="25" t="str">
        <x:v>F24</x:v>
      </x:c>
      <x:c r="B28" s="25" t="str">
        <x:v>治疗</x:v>
      </x:c>
      <x:c r="C28" s="25" t="str">
        <x:v>(攻击倍率×攻击+生命倍率×生命+固定治疗)×(1+施放者治疗加成+目标受治疗加成)</x:v>
      </x:c>
      <x:c r="D28" s="25" t="str">
        <x:v>治疗点</x:v>
      </x:c>
      <x:c r="E28" s="25" t="str">
        <x:v>目标受治疗加成可读取目标队员面板79行，填写动作AI列</x:v>
      </x:c>
      <x:c r="F28" s="23"/>
    </x:row>
    <x:row r="29" ht="44" customHeight="1">
      <x:c r="A29" s="25" t="str">
        <x:v>F25</x:v>
      </x:c>
      <x:c r="B29" s="25" t="str">
        <x:v>护盾</x:v>
      </x:c>
      <x:c r="C29" s="25" t="str">
        <x:v>(防御倍率×防御+生命倍率×生命+攻击倍率×攻击+固定盾值)×(1+护盾强效)</x:v>
      </x:c>
      <x:c r="D29" s="25" t="str">
        <x:v>护盾点</x:v>
      </x:c>
      <x:c r="E29" s="25" t="str">
        <x:v>护盾强效填写动作AH列</x:v>
      </x:c>
      <x:c r="F29" s="23"/>
    </x:row>
    <x:row r="30" ht="44" customHeight="1">
      <x:c r="A30" s="25" t="str">
        <x:v>F26</x:v>
      </x:c>
      <x:c r="B30" s="25" t="str">
        <x:v>承受伤害</x:v>
      </x:c>
      <x:c r="C30" s="25" t="str">
        <x:v>敌技能基数×[10×敌等级+200]/[角色防御+10×敌等级+200]×(1-角色抗性)×(1+易伤)×各减伤因子乘积</x:v>
      </x:c>
      <x:c r="D30" s="25" t="str">
        <x:v>伤害</x:v>
      </x:c>
      <x:c r="E30" s="25" t="str">
        <x:v>公式实例可查，日志未模拟队伍生存</x:v>
      </x:c>
      <x:c r="F30" s="23"/>
    </x:row>
    <x:row r="31" ht="44" customHeight="1">
      <x:c r="A31" s="25" t="str">
        <x:v>F27</x:v>
      </x:c>
      <x:c r="B31" s="25" t="str">
        <x:v>行动值</x:v>
      </x:c>
      <x:c r="C31" s="25" t="str">
        <x:v>10000/速度；行动提前按剩余行动距离减去基础距离×提前比例</x:v>
      </x:c>
      <x:c r="D31" s="25" t="str">
        <x:v>行动值</x:v>
      </x:c>
      <x:c r="E31" s="25" t="str">
        <x:v>当前固定循环日志只按恒定速度排队</x:v>
      </x:c>
      <x:c r="F31" s="23"/>
    </x:row>
    <x:row r="32" ht="44" customHeight="1">
      <x:c r="A32" s="25" t="str">
        <x:v>F28</x:v>
      </x:c>
      <x:c r="B32" s="25" t="str">
        <x:v>回能</x:v>
      </x:c>
      <x:c r="C32" s="25" t="str">
        <x:v>基础回能×能量恢复效率；明确不受回能效率影响的固定回能单独结算</x:v>
      </x:c>
      <x:c r="D32" s="25" t="str">
        <x:v>能量点</x:v>
      </x:c>
      <x:c r="E32" s="25" t="str">
        <x:v>动作配置基础回能与终结技回能可以覆盖</x:v>
      </x:c>
      <x:c r="F32" s="23"/>
    </x:row>
    <x:row r="33" ht="44" customHeight="1">
      <x:c r="A33" s="25" t="str">
        <x:v>F29</x:v>
      </x:c>
      <x:c r="B33" s="25" t="str">
        <x:v>韧性状态</x:v>
      </x:c>
      <x:c r="C33" s="25" t="str">
        <x:v>未击破0.9；已击破1.0；虚韧性期间仍视为击破态</x:v>
      </x:c>
      <x:c r="D33" s="25" t="str">
        <x:v>倍率</x:v>
      </x:c>
      <x:c r="E33" s="25" t="str">
        <x:v>日志未自动管理虚韧性第二条</x:v>
      </x:c>
      <x:c r="F33" s="23"/>
    </x:row>
    <x:row r="34" ht="44" customHeight="1">
      <x:c r="A34" s="25" t="str">
        <x:v>F30</x:v>
      </x:c>
      <x:c r="B34" s="25" t="str">
        <x:v>多段/扩散/弹射</x:v>
      </x:c>
      <x:c r="C34" s="25" t="str">
        <x:v>逐段逐目标计算后求和；各段倍率、伤害标签、属性和破韧状态分别取值</x:v>
      </x:c>
      <x:c r="D34" s="25" t="str">
        <x:v>伤害</x:v>
      </x:c>
      <x:c r="E34" s="25" t="str">
        <x:v>复杂技能需拆分或预先填写合计；不能只拿第一段代表全技能</x:v>
      </x:c>
      <x:c r="F34" s="23"/>
    </x:row>
    <x:row r="35" ht="44" customHeight="1">
      <x:c r="A35" s="25" t="str">
        <x:v>F31</x:v>
      </x:c>
      <x:c r="B35" s="25" t="str">
        <x:v>技能等级星魂</x:v>
      </x:c>
      <x:c r="C35" s="25" t="str">
        <x:v>训练等级+已解锁星魂的该技能加级，随后限制于技能等级上限</x:v>
      </x:c>
      <x:c r="D35" s="25" t="str">
        <x:v>等级</x:v>
      </x:c>
      <x:c r="E35" s="25" t="str">
        <x:v>星魂技能加级库与动作配置F列</x:v>
      </x:c>
      <x:c r="F35" s="23"/>
    </x:row>
    <x:row r="36" ht="44" customHeight="1">
      <x:c r="A36" s="25" t="str">
        <x:v>F32</x:v>
      </x:c>
      <x:c r="B36" s="25" t="str">
        <x:v>来源角色转换</x:v>
      </x:c>
      <x:c r="C36" s="25" t="str">
        <x:v>先从来源角色的可转换面板读取属性，再加入受益角色；避免被转化属性二次转化</x:v>
      </x:c>
      <x:c r="D36" s="25" t="str">
        <x:v>属性点</x:v>
      </x:c>
      <x:c r="E36" s="25" t="str">
        <x:v>条件增益按实际来源填写，避免循环引用</x:v>
      </x:c>
      <x:c r="F36" s="23"/>
    </x:row>
    <x:row r="37">
      <x:c r="A37" s="23"/>
      <x:c r="B37" s="23"/>
      <x:c r="C37" s="23"/>
      <x:c r="D37" s="23"/>
      <x:c r="E37" s="23"/>
      <x:c r="F37" s="23"/>
    </x:row>
    <x:row r="38">
      <x:c r="A38" s="23"/>
      <x:c r="B38" s="23"/>
      <x:c r="C38" s="23"/>
      <x:c r="D38" s="23"/>
      <x:c r="E38" s="23"/>
      <x:c r="F38" s="23"/>
    </x:row>
    <x:row r="39" ht="28" customHeight="1">
      <x:c r="A39" s="24" t="str">
        <x:v>演算输入</x:v>
      </x:c>
      <x:c r="B39" s="24" t="str">
        <x:v>数值</x:v>
      </x:c>
      <x:c r="C39" s="24" t="str">
        <x:v>含义</x:v>
      </x:c>
      <x:c r="D39" s="23"/>
      <x:c r="E39" s="23"/>
      <x:c r="F39" s="23"/>
    </x:row>
    <x:row r="40">
      <x:c r="A40" s="23" t="str">
        <x:v>等级基数</x:v>
      </x:c>
      <x:c r="B40" s="30" t="n">
        <x:v>3767.5533</x:v>
      </x:c>
      <x:c r="C40" s="23" t="str">
        <x:v>默认80级</x:v>
      </x:c>
      <x:c r="D40" s="23"/>
      <x:c r="E40" s="23"/>
      <x:c r="F40" s="23"/>
    </x:row>
    <x:row r="41">
      <x:c r="A41" s="23" t="str">
        <x:v>最大韧性</x:v>
      </x:c>
      <x:c r="B41" s="30" t="n">
        <x:v>120</x:v>
      </x:c>
      <x:c r="C41" s="23" t="str">
        <x:v>新制</x:v>
      </x:c>
      <x:c r="D41" s="23"/>
      <x:c r="E41" s="23"/>
      <x:c r="F41" s="23"/>
    </x:row>
    <x:row r="42">
      <x:c r="A42" s="23" t="str">
        <x:v>敌生命上限</x:v>
      </x:c>
      <x:c r="B42" s="30" t="n">
        <x:v>100000</x:v>
      </x:c>
      <x:c r="C42" s="23" t="str">
        <x:v>生命</x:v>
      </x:c>
      <x:c r="D42" s="23"/>
      <x:c r="E42" s="23"/>
      <x:c r="F42" s="23"/>
    </x:row>
    <x:row r="43">
      <x:c r="A43" s="23" t="str">
        <x:v>敌类型系数</x:v>
      </x:c>
      <x:c r="B43" s="30" t="n">
        <x:v>0.07</x:v>
      </x:c>
      <x:c r="C43" s="23" t="str">
        <x:v>精英0.07，普通0.16</x:v>
      </x:c>
      <x:c r="D43" s="23"/>
      <x:c r="E43" s="23"/>
      <x:c r="F43" s="23"/>
    </x:row>
    <x:row r="44">
      <x:c r="A44" s="23" t="str">
        <x:v>击破特攻</x:v>
      </x:c>
      <x:c r="B44" s="30" t="n">
        <x:v>2</x:v>
      </x:c>
      <x:c r="C44" s="23" t="str">
        <x:v>200%</x:v>
      </x:c>
      <x:c r="D44" s="23"/>
      <x:c r="E44" s="23"/>
      <x:c r="F44" s="23"/>
    </x:row>
    <x:row r="45">
      <x:c r="A45" s="23" t="str">
        <x:v>目标公共乘区</x:v>
      </x:c>
      <x:c r="B45" s="30" t="n">
        <x:v>0.5</x:v>
      </x:c>
      <x:c r="C45" s="23" t="str">
        <x:v>防御×抗性×易伤×最终×韧性×减伤</x:v>
      </x:c>
      <x:c r="D45" s="23"/>
      <x:c r="E45" s="23"/>
      <x:c r="F45" s="23"/>
    </x:row>
    <x:row r="46">
      <x:c r="A46" s="23" t="str">
        <x:v>层数</x:v>
      </x:c>
      <x:c r="B46" s="30" t="n">
        <x:v>3</x:v>
      </x:c>
      <x:c r="C46" s="23" t="str">
        <x:v>风化/纠缠用</x:v>
      </x:c>
      <x:c r="D46" s="23"/>
      <x:c r="E46" s="23"/>
      <x:c r="F46" s="23"/>
    </x:row>
    <x:row r="47">
      <x:c r="A47" s="23" t="str">
        <x:v>DoT本跳伤害</x:v>
      </x:c>
      <x:c r="B47" s="30" t="n">
        <x:v>10000</x:v>
      </x:c>
      <x:c r="C47" s="23" t="str">
        <x:v>已附着技能伤害</x:v>
      </x:c>
      <x:c r="D47" s="23"/>
      <x:c r="E47" s="23"/>
      <x:c r="F47" s="23"/>
    </x:row>
    <x:row r="48">
      <x:c r="A48" s="23" t="str">
        <x:v>DoT引爆倍率</x:v>
      </x:c>
      <x:c r="B48" s="30" t="n">
        <x:v>0.75</x:v>
      </x:c>
      <x:c r="C48" s="23" t="str">
        <x:v>技能给定</x:v>
      </x:c>
      <x:c r="D48" s="23"/>
      <x:c r="E48" s="23"/>
      <x:c r="F48" s="23"/>
    </x:row>
    <x:row r="49">
      <x:c r="A49" s="23" t="str">
        <x:v>参考已结算伤害</x:v>
      </x:c>
      <x:c r="B49" s="30" t="n">
        <x:v>10000</x:v>
      </x:c>
      <x:c r="C49" s="23" t="str">
        <x:v>真实伤害来源</x:v>
      </x:c>
      <x:c r="D49" s="23"/>
      <x:c r="E49" s="23"/>
      <x:c r="F49" s="23"/>
    </x:row>
    <x:row r="50">
      <x:c r="A50" s="23" t="str">
        <x:v>真实伤害比例</x:v>
      </x:c>
      <x:c r="B50" s="30" t="n">
        <x:v>0.4</x:v>
      </x:c>
      <x:c r="C50" s="23" t="str">
        <x:v>技能给定</x:v>
      </x:c>
      <x:c r="D50" s="23"/>
      <x:c r="E50" s="23"/>
      <x:c r="F50" s="23"/>
    </x:row>
    <x:row r="51">
      <x:c r="A51" s="23" t="str">
        <x:v>敌方基础伤害</x:v>
      </x:c>
      <x:c r="B51" s="30" t="n">
        <x:v>2000</x:v>
      </x:c>
      <x:c r="C51" s="23" t="str">
        <x:v>承受伤害用</x:v>
      </x:c>
      <x:c r="D51" s="23"/>
      <x:c r="E51" s="23"/>
      <x:c r="F51" s="23"/>
    </x:row>
    <x:row r="52">
      <x:c r="A52" s="23" t="str">
        <x:v>敌方等级</x:v>
      </x:c>
      <x:c r="B52" s="30" t="n">
        <x:v>95</x:v>
      </x:c>
      <x:c r="C52" s="23" t="str">
        <x:v>等级</x:v>
      </x:c>
      <x:c r="D52" s="23"/>
      <x:c r="E52" s="23"/>
      <x:c r="F52" s="23"/>
    </x:row>
    <x:row r="53">
      <x:c r="A53" s="23" t="str">
        <x:v>角色防御</x:v>
      </x:c>
      <x:c r="B53" s="30" t="n">
        <x:v>1500</x:v>
      </x:c>
      <x:c r="C53" s="23" t="str">
        <x:v>属性</x:v>
      </x:c>
      <x:c r="D53" s="23"/>
      <x:c r="E53" s="23"/>
      <x:c r="F53" s="23"/>
    </x:row>
    <x:row r="54">
      <x:c r="A54" s="23" t="str">
        <x:v>角色抗性</x:v>
      </x:c>
      <x:c r="B54" s="30" t="n">
        <x:v>0.2</x:v>
      </x:c>
      <x:c r="C54" s="23" t="str">
        <x:v>百分比</x:v>
      </x:c>
      <x:c r="D54" s="23"/>
      <x:c r="E54" s="23"/>
      <x:c r="F54" s="23"/>
    </x:row>
    <x:row r="55">
      <x:c r="A55" s="23" t="str">
        <x:v>减伤来源1</x:v>
      </x:c>
      <x:c r="B55" s="30" t="n">
        <x:v>0.1</x:v>
      </x:c>
      <x:c r="C55" s="23" t="str">
        <x:v>独立相乘</x:v>
      </x:c>
      <x:c r="D55" s="23"/>
      <x:c r="E55" s="23"/>
      <x:c r="F55" s="23"/>
    </x:row>
    <x:row r="56">
      <x:c r="A56" s="23" t="str">
        <x:v>减伤来源2</x:v>
      </x:c>
      <x:c r="B56" s="30" t="n">
        <x:v>0.2</x:v>
      </x:c>
      <x:c r="C56" s="23" t="str">
        <x:v>独立相乘</x:v>
      </x:c>
      <x:c r="D56" s="23"/>
      <x:c r="E56" s="23"/>
      <x:c r="F56" s="23"/>
    </x:row>
    <x:row r="57">
      <x:c r="A57" s="23" t="str">
        <x:v>当前行动值</x:v>
      </x:c>
      <x:c r="B57" s="30" t="n">
        <x:v>75</x:v>
      </x:c>
      <x:c r="C57" s="23" t="str">
        <x:v>AV</x:v>
      </x:c>
      <x:c r="D57" s="23"/>
      <x:c r="E57" s="23"/>
      <x:c r="F57" s="23"/>
    </x:row>
    <x:row r="58">
      <x:c r="A58" s="23" t="str">
        <x:v>基础行动值</x:v>
      </x:c>
      <x:c r="B58" s="30" t="n">
        <x:v>100</x:v>
      </x:c>
      <x:c r="C58" s="23" t="str">
        <x:v>AV</x:v>
      </x:c>
      <x:c r="D58" s="23"/>
      <x:c r="E58" s="23"/>
      <x:c r="F58" s="23"/>
    </x:row>
    <x:row r="59">
      <x:c r="A59" s="23" t="str">
        <x:v>行动提前比例</x:v>
      </x:c>
      <x:c r="B59" s="30" t="n">
        <x:v>0.25</x:v>
      </x:c>
      <x:c r="C59" s="23" t="str">
        <x:v>25%</x:v>
      </x:c>
      <x:c r="D59" s="23"/>
      <x:c r="E59" s="23"/>
      <x:c r="F59" s="23"/>
    </x:row>
    <x:row r="60">
      <x:c r="A60" s="23"/>
      <x:c r="B60" s="23"/>
      <x:c r="C60" s="23"/>
      <x:c r="D60" s="23"/>
      <x:c r="E60" s="23"/>
      <x:c r="F60" s="23"/>
    </x:row>
    <x:row r="61">
      <x:c r="A61" s="23"/>
      <x:c r="B61" s="23"/>
      <x:c r="C61" s="23"/>
      <x:c r="D61" s="23"/>
      <x:c r="E61" s="23"/>
      <x:c r="F61" s="23"/>
    </x:row>
    <x:row r="62" ht="28" customHeight="1">
      <x:c r="A62" s="24" t="str">
        <x:v>公式结果</x:v>
      </x:c>
      <x:c r="B62" s="24" t="str">
        <x:v>数值</x:v>
      </x:c>
      <x:c r="C62" s="23"/>
      <x:c r="D62" s="23"/>
      <x:c r="E62" s="23"/>
      <x:c r="F62" s="23"/>
    </x:row>
    <x:row r="63">
      <x:c r="A63" s="23" t="str">
        <x:v>击破裂伤</x:v>
      </x:c>
      <x:c r="B63" s="34" t="n">
        <x:f>MIN(B42*B43,2*B40*(0.5+B41/40))*(1+B44)*B45</x:f>
        <x:v>10500.000000000002</x:v>
      </x:c>
      <x:c r="C63" s="23"/>
      <x:c r="D63" s="23"/>
      <x:c r="E63" s="23"/>
      <x:c r="F63" s="23"/>
    </x:row>
    <x:row r="64">
      <x:c r="A64" s="23" t="str">
        <x:v>击破灼烧</x:v>
      </x:c>
      <x:c r="B64" s="34" t="n">
        <x:f>B40*(1+B44)*B45</x:f>
        <x:v>5651.32995</x:v>
      </x:c>
      <x:c r="C64" s="23"/>
      <x:c r="D64" s="23"/>
      <x:c r="E64" s="23"/>
      <x:c r="F64" s="23"/>
    </x:row>
    <x:row r="65">
      <x:c r="A65" s="23" t="str">
        <x:v>击破触电</x:v>
      </x:c>
      <x:c r="B65" s="34" t="n">
        <x:f>2*B40*(1+B44)*B45</x:f>
        <x:v>11302.6599</x:v>
      </x:c>
      <x:c r="C65" s="23"/>
      <x:c r="D65" s="23"/>
      <x:c r="E65" s="23"/>
      <x:c r="F65" s="23"/>
    </x:row>
    <x:row r="66">
      <x:c r="A66" s="23" t="str">
        <x:v>击破风化</x:v>
      </x:c>
      <x:c r="B66" s="34" t="n">
        <x:f>B40*B46*(1+B44)*B45</x:f>
        <x:v>16953.98985</x:v>
      </x:c>
      <x:c r="C66" s="23"/>
      <x:c r="D66" s="23"/>
      <x:c r="E66" s="23"/>
      <x:c r="F66" s="23"/>
    </x:row>
    <x:row r="67">
      <x:c r="A67" s="23" t="str">
        <x:v>击破冻结附伤</x:v>
      </x:c>
      <x:c r="B67" s="34" t="n">
        <x:f>B40*(1+B44)*B45</x:f>
        <x:v>5651.32995</x:v>
      </x:c>
      <x:c r="C67" s="23"/>
      <x:c r="D67" s="23"/>
      <x:c r="E67" s="23"/>
      <x:c r="F67" s="23"/>
    </x:row>
    <x:row r="68">
      <x:c r="A68" s="23" t="str">
        <x:v>击破纠缠</x:v>
      </x:c>
      <x:c r="B68" s="34" t="n">
        <x:f>B40*0.6*B46*(B41/10+2)/4*(1+B44)*B45</x:f>
        <x:v>35603.378684999996</x:v>
      </x:c>
      <x:c r="C68" s="23"/>
      <x:c r="D68" s="23"/>
      <x:c r="E68" s="23"/>
      <x:c r="F68" s="23"/>
    </x:row>
    <x:row r="69">
      <x:c r="A69" s="23" t="str">
        <x:v>虚数延后比例</x:v>
      </x:c>
      <x:c r="B69" s="34" t="n">
        <x:f>0.3*(1+B44)</x:f>
        <x:v>0.8999999999999999</x:v>
      </x:c>
      <x:c r="C69" s="23"/>
      <x:c r="D69" s="23"/>
      <x:c r="E69" s="23"/>
      <x:c r="F69" s="23"/>
    </x:row>
    <x:row r="70">
      <x:c r="A70" s="23" t="str">
        <x:v>DoT引爆</x:v>
      </x:c>
      <x:c r="B70" s="34" t="n">
        <x:f>B47*B48</x:f>
        <x:v>7500</x:v>
      </x:c>
      <x:c r="C70" s="23"/>
      <x:c r="D70" s="23"/>
      <x:c r="E70" s="23"/>
      <x:c r="F70" s="23"/>
    </x:row>
    <x:row r="71">
      <x:c r="A71" s="23" t="str">
        <x:v>参考真实伤害</x:v>
      </x:c>
      <x:c r="B71" s="34" t="n">
        <x:f>B49*B50</x:f>
        <x:v>4000</x:v>
      </x:c>
      <x:c r="C71" s="23"/>
      <x:c r="D71" s="23"/>
      <x:c r="E71" s="23"/>
      <x:c r="F71" s="23"/>
    </x:row>
    <x:row r="72">
      <x:c r="A72" s="23" t="str">
        <x:v>承受伤害</x:v>
      </x:c>
      <x:c r="B72" s="34" t="n">
        <x:f>B51*(10*B52+200)/(B53+10*B52+200)*(1-B54)*(1-B55)*(1-B56)</x:f>
        <x:v>499.92452830188677</x:v>
      </x:c>
      <x:c r="C72" s="23"/>
      <x:c r="D72" s="23"/>
      <x:c r="E72" s="23"/>
      <x:c r="F72" s="23"/>
    </x:row>
    <x:row r="73">
      <x:c r="A73" s="23" t="str">
        <x:v>提前后行动值</x:v>
      </x:c>
      <x:c r="B73" s="34" t="n">
        <x:f>MAX(0,B57-B58*B59)</x:f>
        <x:v>50</x:v>
      </x:c>
      <x:c r="C73" s="23"/>
      <x:c r="D73" s="23"/>
      <x:c r="E73" s="23"/>
      <x:c r="F73" s="23"/>
    </x:row>
  </x:sheetData>
  <x:pageMargins left="0.7" right="0.7" top="0.75" bottom="0.75" header="0.3" footer="0.3"/>
</x:worksheet>
</file>

<file path=xl/worksheets/sheet1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24"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28" hidden="0" customWidth="1"/>
  </x:cols>
  <x:sheetData>
    <x:row r="1">
      <x:c r="A1" s="1" t="str">
        <x:v>角色库</x:v>
      </x:c>
      <x:c r="B1" s="1"/>
      <x:c r="C1" s="1"/>
      <x:c r="D1" s="1"/>
      <x:c r="E1" s="1"/>
      <x:c r="F1" s="1"/>
      <x:c r="G1" s="1"/>
      <x:c r="H1" s="1"/>
      <x:c r="I1" s="1"/>
    </x:row>
    <x:row r="2">
      <x:c r="A2" s="2" t="str">
        <x:v>4.6 数据快照；筛选表头可查找名称与ID。来源列保存逐表网址。</x:v>
      </x:c>
      <x:c r="B2" s="2"/>
      <x:c r="C2" s="2"/>
      <x:c r="D2" s="2"/>
      <x:c r="E2" s="2"/>
      <x:c r="F2" s="2"/>
      <x:c r="G2" s="2"/>
      <x:c r="H2" s="2"/>
      <x:c r="I2" s="2"/>
    </x:row>
    <x:row r="4" ht="28" customHeight="1">
      <x:c r="A4" s="5" t="str">
        <x:v>角色ID</x:v>
      </x:c>
      <x:c r="B4" s="5" t="str">
        <x:v>名称</x:v>
      </x:c>
      <x:c r="C4" s="5" t="str">
        <x:v>星级</x:v>
      </x:c>
      <x:c r="D4" s="5" t="str">
        <x:v>命途</x:v>
      </x:c>
      <x:c r="E4" s="5" t="str">
        <x:v>属性</x:v>
      </x:c>
      <x:c r="F4" s="5" t="str">
        <x:v>能量上限</x:v>
      </x:c>
      <x:c r="G4" s="5" t="str">
        <x:v>首次版本</x:v>
      </x:c>
      <x:c r="H4" s="5" t="str">
        <x:v>数据形态</x:v>
      </x:c>
      <x:c r="I4" s="5" t="str">
        <x:v>来源</x:v>
      </x:c>
    </x:row>
    <x:row r="5" ht="20" customHeight="1">
      <x:c r="A5" s="6" t="str">
        <x:v>1001</x:v>
      </x:c>
      <x:c r="B5" s="6" t="str">
        <x:v>三月七（存护）</x:v>
      </x:c>
      <x:c r="C5" s="6" t="n">
        <x:v>4</x:v>
      </x:c>
      <x:c r="D5" s="6" t="str">
        <x:v>存护</x:v>
      </x:c>
      <x:c r="E5" s="6" t="str">
        <x:v>冰</x:v>
      </x:c>
      <x:c r="F5" s="6" t="n">
        <x:v>120</x:v>
      </x:c>
      <x:c r="G5" s="6" t="str">
        <x:v>1.0</x:v>
      </x:c>
      <x:c r="H5" s="6" t="str">
        <x:v>原形态</x:v>
      </x:c>
      <x:c r="I5" s="6" t="str">
        <x:v>https://raw.githubusercontent.com/Mar-7th/StarRailRes/dbe8cdfcfb0bf657b9fe1cf92d5537f118ccb487/index_new/cn/characters.json</x:v>
      </x:c>
    </x:row>
    <x:row r="6" ht="20" customHeight="1">
      <x:c r="A6" s="6" t="str">
        <x:v>1002</x:v>
      </x:c>
      <x:c r="B6" s="6" t="str">
        <x:v>丹恒</x:v>
      </x:c>
      <x:c r="C6" s="6" t="n">
        <x:v>4</x:v>
      </x:c>
      <x:c r="D6" s="6" t="str">
        <x:v>巡猎</x:v>
      </x:c>
      <x:c r="E6" s="6" t="str">
        <x:v>风</x:v>
      </x:c>
      <x:c r="F6" s="6" t="n">
        <x:v>100</x:v>
      </x:c>
      <x:c r="G6" s="6" t="str">
        <x:v>1.0</x:v>
      </x:c>
      <x:c r="H6" s="6" t="str">
        <x:v>原形态</x:v>
      </x:c>
      <x:c r="I6" s="6" t="str">
        <x:v>https://raw.githubusercontent.com/Mar-7th/StarRailRes/dbe8cdfcfb0bf657b9fe1cf92d5537f118ccb487/index_new/cn/characters.json</x:v>
      </x:c>
    </x:row>
    <x:row r="7" ht="20" customHeight="1">
      <x:c r="A7" s="6" t="str">
        <x:v>1003</x:v>
      </x:c>
      <x:c r="B7" s="6" t="str">
        <x:v>姬子</x:v>
      </x:c>
      <x:c r="C7" s="6" t="n">
        <x:v>5</x:v>
      </x:c>
      <x:c r="D7" s="6" t="str">
        <x:v>智识</x:v>
      </x:c>
      <x:c r="E7" s="6" t="str">
        <x:v>火</x:v>
      </x:c>
      <x:c r="F7" s="6" t="n">
        <x:v>120</x:v>
      </x:c>
      <x:c r="G7" s="6" t="str">
        <x:v>1.0</x:v>
      </x:c>
      <x:c r="H7" s="6" t="str">
        <x:v>原形态</x:v>
      </x:c>
      <x:c r="I7" s="6" t="str">
        <x:v>https://raw.githubusercontent.com/Mar-7th/StarRailRes/dbe8cdfcfb0bf657b9fe1cf92d5537f118ccb487/index_new/cn/characters.json</x:v>
      </x:c>
    </x:row>
    <x:row r="8" ht="20" customHeight="1">
      <x:c r="A8" s="6" t="str">
        <x:v>1004</x:v>
      </x:c>
      <x:c r="B8" s="6" t="str">
        <x:v>瓦尔特</x:v>
      </x:c>
      <x:c r="C8" s="6" t="n">
        <x:v>5</x:v>
      </x:c>
      <x:c r="D8" s="6" t="str">
        <x:v>虚无</x:v>
      </x:c>
      <x:c r="E8" s="6" t="str">
        <x:v>虚数</x:v>
      </x:c>
      <x:c r="F8" s="6" t="n">
        <x:v>120</x:v>
      </x:c>
      <x:c r="G8" s="6" t="str">
        <x:v>1.0</x:v>
      </x:c>
      <x:c r="H8" s="6" t="str">
        <x:v>原形态</x:v>
      </x:c>
      <x:c r="I8" s="6" t="str">
        <x:v>https://raw.githubusercontent.com/Mar-7th/StarRailRes/dbe8cdfcfb0bf657b9fe1cf92d5537f118ccb487/index_new/cn/characters.json</x:v>
      </x:c>
    </x:row>
    <x:row r="9" ht="20" customHeight="1">
      <x:c r="A9" s="6" t="str">
        <x:v>1005</x:v>
      </x:c>
      <x:c r="B9" s="6" t="str">
        <x:v>卡芙卡</x:v>
      </x:c>
      <x:c r="C9" s="6" t="n">
        <x:v>5</x:v>
      </x:c>
      <x:c r="D9" s="6" t="str">
        <x:v>虚无</x:v>
      </x:c>
      <x:c r="E9" s="6" t="str">
        <x:v>雷</x:v>
      </x:c>
      <x:c r="F9" s="6" t="n">
        <x:v>120</x:v>
      </x:c>
      <x:c r="G9" s="6" t="str">
        <x:v>1.0</x:v>
      </x:c>
      <x:c r="H9" s="6" t="str">
        <x:v>原形态</x:v>
      </x:c>
      <x:c r="I9" s="6" t="str">
        <x:v>https://raw.githubusercontent.com/Mar-7th/StarRailRes/dbe8cdfcfb0bf657b9fe1cf92d5537f118ccb487/index_new/cn/characters.json</x:v>
      </x:c>
    </x:row>
    <x:row r="10" ht="20" customHeight="1">
      <x:c r="A10" s="6" t="str">
        <x:v>1006</x:v>
      </x:c>
      <x:c r="B10" s="6" t="str">
        <x:v>银狼</x:v>
      </x:c>
      <x:c r="C10" s="6" t="n">
        <x:v>5</x:v>
      </x:c>
      <x:c r="D10" s="6" t="str">
        <x:v>虚无</x:v>
      </x:c>
      <x:c r="E10" s="6" t="str">
        <x:v>量子</x:v>
      </x:c>
      <x:c r="F10" s="6" t="n">
        <x:v>110</x:v>
      </x:c>
      <x:c r="G10" s="6" t="str">
        <x:v>1.0</x:v>
      </x:c>
      <x:c r="H10" s="6" t="str">
        <x:v>原形态</x:v>
      </x:c>
      <x:c r="I10" s="6" t="str">
        <x:v>https://raw.githubusercontent.com/Mar-7th/StarRailRes/dbe8cdfcfb0bf657b9fe1cf92d5537f118ccb487/index_new/cn/characters.json</x:v>
      </x:c>
    </x:row>
    <x:row r="11" ht="20" customHeight="1">
      <x:c r="A11" s="6" t="str">
        <x:v>1008</x:v>
      </x:c>
      <x:c r="B11" s="6" t="str">
        <x:v>阿兰</x:v>
      </x:c>
      <x:c r="C11" s="6" t="n">
        <x:v>4</x:v>
      </x:c>
      <x:c r="D11" s="6" t="str">
        <x:v>毁灭</x:v>
      </x:c>
      <x:c r="E11" s="6" t="str">
        <x:v>雷</x:v>
      </x:c>
      <x:c r="F11" s="6" t="n">
        <x:v>110</x:v>
      </x:c>
      <x:c r="G11" s="6" t="str">
        <x:v>1.0</x:v>
      </x:c>
      <x:c r="H11" s="6" t="str">
        <x:v>原形态</x:v>
      </x:c>
      <x:c r="I11" s="6" t="str">
        <x:v>https://raw.githubusercontent.com/Mar-7th/StarRailRes/dbe8cdfcfb0bf657b9fe1cf92d5537f118ccb487/index_new/cn/characters.json</x:v>
      </x:c>
    </x:row>
    <x:row r="12" ht="20" customHeight="1">
      <x:c r="A12" s="6" t="str">
        <x:v>1009</x:v>
      </x:c>
      <x:c r="B12" s="6" t="str">
        <x:v>艾丝妲</x:v>
      </x:c>
      <x:c r="C12" s="6" t="n">
        <x:v>4</x:v>
      </x:c>
      <x:c r="D12" s="6" t="str">
        <x:v>同谐</x:v>
      </x:c>
      <x:c r="E12" s="6" t="str">
        <x:v>火</x:v>
      </x:c>
      <x:c r="F12" s="6" t="n">
        <x:v>120</x:v>
      </x:c>
      <x:c r="G12" s="6" t="str">
        <x:v>1.0</x:v>
      </x:c>
      <x:c r="H12" s="6" t="str">
        <x:v>原形态</x:v>
      </x:c>
      <x:c r="I12" s="6" t="str">
        <x:v>https://raw.githubusercontent.com/Mar-7th/StarRailRes/dbe8cdfcfb0bf657b9fe1cf92d5537f118ccb487/index_new/cn/characters.json</x:v>
      </x:c>
    </x:row>
    <x:row r="13" ht="20" customHeight="1">
      <x:c r="A13" s="6" t="str">
        <x:v>1013</x:v>
      </x:c>
      <x:c r="B13" s="6" t="str">
        <x:v>黑塔</x:v>
      </x:c>
      <x:c r="C13" s="6" t="n">
        <x:v>4</x:v>
      </x:c>
      <x:c r="D13" s="6" t="str">
        <x:v>智识</x:v>
      </x:c>
      <x:c r="E13" s="6" t="str">
        <x:v>冰</x:v>
      </x:c>
      <x:c r="F13" s="6" t="n">
        <x:v>110</x:v>
      </x:c>
      <x:c r="G13" s="6" t="str">
        <x:v>1.0</x:v>
      </x:c>
      <x:c r="H13" s="6" t="str">
        <x:v>原形态</x:v>
      </x:c>
      <x:c r="I13" s="6" t="str">
        <x:v>https://raw.githubusercontent.com/Mar-7th/StarRailRes/dbe8cdfcfb0bf657b9fe1cf92d5537f118ccb487/index_new/cn/characters.json</x:v>
      </x:c>
    </x:row>
    <x:row r="14" ht="20" customHeight="1">
      <x:c r="A14" s="6" t="str">
        <x:v>1014</x:v>
      </x:c>
      <x:c r="B14" s="6" t="str">
        <x:v>Saber</x:v>
      </x:c>
      <x:c r="C14" s="6" t="n">
        <x:v>5</x:v>
      </x:c>
      <x:c r="D14" s="6" t="str">
        <x:v>毁灭</x:v>
      </x:c>
      <x:c r="E14" s="6" t="str">
        <x:v>风</x:v>
      </x:c>
      <x:c r="F14" s="6" t="n">
        <x:v>360</x:v>
      </x:c>
      <x:c r="G14" s="6" t="str">
        <x:v>待核对</x:v>
      </x:c>
      <x:c r="H14" s="6" t="str">
        <x:v>原形态</x:v>
      </x:c>
      <x:c r="I14" s="6" t="str">
        <x:v>https://raw.githubusercontent.com/Mar-7th/StarRailRes/dbe8cdfcfb0bf657b9fe1cf92d5537f118ccb487/index_new/cn/characters.json</x:v>
      </x:c>
    </x:row>
    <x:row r="15" ht="20" customHeight="1">
      <x:c r="A15" s="6" t="str">
        <x:v>1015</x:v>
      </x:c>
      <x:c r="B15" s="6" t="str">
        <x:v>Archer</x:v>
      </x:c>
      <x:c r="C15" s="6" t="n">
        <x:v>5</x:v>
      </x:c>
      <x:c r="D15" s="6" t="str">
        <x:v>巡猎</x:v>
      </x:c>
      <x:c r="E15" s="6" t="str">
        <x:v>量子</x:v>
      </x:c>
      <x:c r="F15" s="6" t="n">
        <x:v>220</x:v>
      </x:c>
      <x:c r="G15" s="6" t="str">
        <x:v>待核对</x:v>
      </x:c>
      <x:c r="H15" s="6" t="str">
        <x:v>原形态</x:v>
      </x:c>
      <x:c r="I15" s="6" t="str">
        <x:v>https://raw.githubusercontent.com/Mar-7th/StarRailRes/dbe8cdfcfb0bf657b9fe1cf92d5537f118ccb487/index_new/cn/characters.json</x:v>
      </x:c>
    </x:row>
    <x:row r="16" ht="20" customHeight="1">
      <x:c r="A16" s="6" t="str">
        <x:v>1101</x:v>
      </x:c>
      <x:c r="B16" s="6" t="str">
        <x:v>布洛妮娅</x:v>
      </x:c>
      <x:c r="C16" s="6" t="n">
        <x:v>5</x:v>
      </x:c>
      <x:c r="D16" s="6" t="str">
        <x:v>同谐</x:v>
      </x:c>
      <x:c r="E16" s="6" t="str">
        <x:v>风</x:v>
      </x:c>
      <x:c r="F16" s="6" t="n">
        <x:v>120</x:v>
      </x:c>
      <x:c r="G16" s="6" t="str">
        <x:v>1.0</x:v>
      </x:c>
      <x:c r="H16" s="6" t="str">
        <x:v>原形态</x:v>
      </x:c>
      <x:c r="I16" s="6" t="str">
        <x:v>https://raw.githubusercontent.com/Mar-7th/StarRailRes/dbe8cdfcfb0bf657b9fe1cf92d5537f118ccb487/index_new/cn/characters.json</x:v>
      </x:c>
    </x:row>
    <x:row r="17" ht="20" customHeight="1">
      <x:c r="A17" s="6" t="str">
        <x:v>1102</x:v>
      </x:c>
      <x:c r="B17" s="6" t="str">
        <x:v>希儿</x:v>
      </x:c>
      <x:c r="C17" s="6" t="n">
        <x:v>5</x:v>
      </x:c>
      <x:c r="D17" s="6" t="str">
        <x:v>巡猎</x:v>
      </x:c>
      <x:c r="E17" s="6" t="str">
        <x:v>量子</x:v>
      </x:c>
      <x:c r="F17" s="6" t="n">
        <x:v>120</x:v>
      </x:c>
      <x:c r="G17" s="6" t="str">
        <x:v>1.0</x:v>
      </x:c>
      <x:c r="H17" s="6" t="str">
        <x:v>原形态</x:v>
      </x:c>
      <x:c r="I17" s="6" t="str">
        <x:v>https://raw.githubusercontent.com/Mar-7th/StarRailRes/dbe8cdfcfb0bf657b9fe1cf92d5537f118ccb487/index_new/cn/characters.json</x:v>
      </x:c>
    </x:row>
    <x:row r="18" ht="20" customHeight="1">
      <x:c r="A18" s="6" t="str">
        <x:v>1103</x:v>
      </x:c>
      <x:c r="B18" s="6" t="str">
        <x:v>希露瓦</x:v>
      </x:c>
      <x:c r="C18" s="6" t="n">
        <x:v>4</x:v>
      </x:c>
      <x:c r="D18" s="6" t="str">
        <x:v>智识</x:v>
      </x:c>
      <x:c r="E18" s="6" t="str">
        <x:v>雷</x:v>
      </x:c>
      <x:c r="F18" s="6" t="n">
        <x:v>100</x:v>
      </x:c>
      <x:c r="G18" s="6" t="str">
        <x:v>1.0</x:v>
      </x:c>
      <x:c r="H18" s="6" t="str">
        <x:v>原形态</x:v>
      </x:c>
      <x:c r="I18" s="6" t="str">
        <x:v>https://raw.githubusercontent.com/Mar-7th/StarRailRes/dbe8cdfcfb0bf657b9fe1cf92d5537f118ccb487/index_new/cn/characters.json</x:v>
      </x:c>
    </x:row>
    <x:row r="19" ht="20" customHeight="1">
      <x:c r="A19" s="6" t="str">
        <x:v>1104</x:v>
      </x:c>
      <x:c r="B19" s="6" t="str">
        <x:v>杰帕德</x:v>
      </x:c>
      <x:c r="C19" s="6" t="n">
        <x:v>5</x:v>
      </x:c>
      <x:c r="D19" s="6" t="str">
        <x:v>存护</x:v>
      </x:c>
      <x:c r="E19" s="6" t="str">
        <x:v>冰</x:v>
      </x:c>
      <x:c r="F19" s="6" t="n">
        <x:v>100</x:v>
      </x:c>
      <x:c r="G19" s="6" t="str">
        <x:v>1.0</x:v>
      </x:c>
      <x:c r="H19" s="6" t="str">
        <x:v>原形态</x:v>
      </x:c>
      <x:c r="I19" s="6" t="str">
        <x:v>https://raw.githubusercontent.com/Mar-7th/StarRailRes/dbe8cdfcfb0bf657b9fe1cf92d5537f118ccb487/index_new/cn/characters.json</x:v>
      </x:c>
    </x:row>
    <x:row r="20" ht="20" customHeight="1">
      <x:c r="A20" s="6" t="str">
        <x:v>1105</x:v>
      </x:c>
      <x:c r="B20" s="6" t="str">
        <x:v>娜塔莎</x:v>
      </x:c>
      <x:c r="C20" s="6" t="n">
        <x:v>4</x:v>
      </x:c>
      <x:c r="D20" s="6" t="str">
        <x:v>丰饶</x:v>
      </x:c>
      <x:c r="E20" s="6" t="str">
        <x:v>物理</x:v>
      </x:c>
      <x:c r="F20" s="6" t="n">
        <x:v>90</x:v>
      </x:c>
      <x:c r="G20" s="6" t="str">
        <x:v>1.0</x:v>
      </x:c>
      <x:c r="H20" s="6" t="str">
        <x:v>原形态</x:v>
      </x:c>
      <x:c r="I20" s="6" t="str">
        <x:v>https://raw.githubusercontent.com/Mar-7th/StarRailRes/dbe8cdfcfb0bf657b9fe1cf92d5537f118ccb487/index_new/cn/characters.json</x:v>
      </x:c>
    </x:row>
    <x:row r="21" ht="20" customHeight="1">
      <x:c r="A21" s="6" t="str">
        <x:v>1106</x:v>
      </x:c>
      <x:c r="B21" s="6" t="str">
        <x:v>佩拉</x:v>
      </x:c>
      <x:c r="C21" s="6" t="n">
        <x:v>4</x:v>
      </x:c>
      <x:c r="D21" s="6" t="str">
        <x:v>虚无</x:v>
      </x:c>
      <x:c r="E21" s="6" t="str">
        <x:v>冰</x:v>
      </x:c>
      <x:c r="F21" s="6" t="n">
        <x:v>110</x:v>
      </x:c>
      <x:c r="G21" s="6" t="str">
        <x:v>1.0</x:v>
      </x:c>
      <x:c r="H21" s="6" t="str">
        <x:v>原形态</x:v>
      </x:c>
      <x:c r="I21" s="6" t="str">
        <x:v>https://raw.githubusercontent.com/Mar-7th/StarRailRes/dbe8cdfcfb0bf657b9fe1cf92d5537f118ccb487/index_new/cn/characters.json</x:v>
      </x:c>
    </x:row>
    <x:row r="22" ht="20" customHeight="1">
      <x:c r="A22" s="6" t="str">
        <x:v>1107</x:v>
      </x:c>
      <x:c r="B22" s="6" t="str">
        <x:v>克拉拉</x:v>
      </x:c>
      <x:c r="C22" s="6" t="n">
        <x:v>5</x:v>
      </x:c>
      <x:c r="D22" s="6" t="str">
        <x:v>毁灭</x:v>
      </x:c>
      <x:c r="E22" s="6" t="str">
        <x:v>物理</x:v>
      </x:c>
      <x:c r="F22" s="6" t="n">
        <x:v>110</x:v>
      </x:c>
      <x:c r="G22" s="6" t="str">
        <x:v>1.0</x:v>
      </x:c>
      <x:c r="H22" s="6" t="str">
        <x:v>原形态</x:v>
      </x:c>
      <x:c r="I22" s="6" t="str">
        <x:v>https://raw.githubusercontent.com/Mar-7th/StarRailRes/dbe8cdfcfb0bf657b9fe1cf92d5537f118ccb487/index_new/cn/characters.json</x:v>
      </x:c>
    </x:row>
    <x:row r="23" ht="20" customHeight="1">
      <x:c r="A23" s="6" t="str">
        <x:v>1108</x:v>
      </x:c>
      <x:c r="B23" s="6" t="str">
        <x:v>桑博</x:v>
      </x:c>
      <x:c r="C23" s="6" t="n">
        <x:v>4</x:v>
      </x:c>
      <x:c r="D23" s="6" t="str">
        <x:v>虚无</x:v>
      </x:c>
      <x:c r="E23" s="6" t="str">
        <x:v>风</x:v>
      </x:c>
      <x:c r="F23" s="6" t="n">
        <x:v>120</x:v>
      </x:c>
      <x:c r="G23" s="6" t="str">
        <x:v>1.0</x:v>
      </x:c>
      <x:c r="H23" s="6" t="str">
        <x:v>原形态</x:v>
      </x:c>
      <x:c r="I23" s="6" t="str">
        <x:v>https://raw.githubusercontent.com/Mar-7th/StarRailRes/dbe8cdfcfb0bf657b9fe1cf92d5537f118ccb487/index_new/cn/characters.json</x:v>
      </x:c>
    </x:row>
    <x:row r="24" ht="20" customHeight="1">
      <x:c r="A24" s="6" t="str">
        <x:v>1109</x:v>
      </x:c>
      <x:c r="B24" s="6" t="str">
        <x:v>虎克</x:v>
      </x:c>
      <x:c r="C24" s="6" t="n">
        <x:v>4</x:v>
      </x:c>
      <x:c r="D24" s="6" t="str">
        <x:v>毁灭</x:v>
      </x:c>
      <x:c r="E24" s="6" t="str">
        <x:v>火</x:v>
      </x:c>
      <x:c r="F24" s="6" t="n">
        <x:v>120</x:v>
      </x:c>
      <x:c r="G24" s="6" t="str">
        <x:v>1.0</x:v>
      </x:c>
      <x:c r="H24" s="6" t="str">
        <x:v>原形态</x:v>
      </x:c>
      <x:c r="I24" s="6" t="str">
        <x:v>https://raw.githubusercontent.com/Mar-7th/StarRailRes/dbe8cdfcfb0bf657b9fe1cf92d5537f118ccb487/index_new/cn/characters.json</x:v>
      </x:c>
    </x:row>
    <x:row r="25" ht="20" customHeight="1">
      <x:c r="A25" s="6" t="str">
        <x:v>1110</x:v>
      </x:c>
      <x:c r="B25" s="6" t="str">
        <x:v>玲可</x:v>
      </x:c>
      <x:c r="C25" s="6" t="n">
        <x:v>4</x:v>
      </x:c>
      <x:c r="D25" s="6" t="str">
        <x:v>丰饶</x:v>
      </x:c>
      <x:c r="E25" s="6" t="str">
        <x:v>量子</x:v>
      </x:c>
      <x:c r="F25" s="6" t="n">
        <x:v>100</x:v>
      </x:c>
      <x:c r="G25" s="6" t="str">
        <x:v>1.3</x:v>
      </x:c>
      <x:c r="H25" s="6" t="str">
        <x:v>原形态</x:v>
      </x:c>
      <x:c r="I25" s="6" t="str">
        <x:v>https://raw.githubusercontent.com/Mar-7th/StarRailRes/dbe8cdfcfb0bf657b9fe1cf92d5537f118ccb487/index_new/cn/characters.json</x:v>
      </x:c>
    </x:row>
    <x:row r="26" ht="20" customHeight="1">
      <x:c r="A26" s="6" t="str">
        <x:v>1111</x:v>
      </x:c>
      <x:c r="B26" s="6" t="str">
        <x:v>卢卡</x:v>
      </x:c>
      <x:c r="C26" s="6" t="n">
        <x:v>4</x:v>
      </x:c>
      <x:c r="D26" s="6" t="str">
        <x:v>虚无</x:v>
      </x:c>
      <x:c r="E26" s="6" t="str">
        <x:v>物理</x:v>
      </x:c>
      <x:c r="F26" s="6" t="n">
        <x:v>130</x:v>
      </x:c>
      <x:c r="G26" s="6" t="str">
        <x:v>1.2</x:v>
      </x:c>
      <x:c r="H26" s="6" t="str">
        <x:v>原形态</x:v>
      </x:c>
      <x:c r="I26" s="6" t="str">
        <x:v>https://raw.githubusercontent.com/Mar-7th/StarRailRes/dbe8cdfcfb0bf657b9fe1cf92d5537f118ccb487/index_new/cn/characters.json</x:v>
      </x:c>
    </x:row>
    <x:row r="27" ht="20" customHeight="1">
      <x:c r="A27" s="6" t="str">
        <x:v>1112</x:v>
      </x:c>
      <x:c r="B27" s="6" t="str">
        <x:v>托帕&amp;账账</x:v>
      </x:c>
      <x:c r="C27" s="6" t="n">
        <x:v>5</x:v>
      </x:c>
      <x:c r="D27" s="6" t="str">
        <x:v>巡猎</x:v>
      </x:c>
      <x:c r="E27" s="6" t="str">
        <x:v>火</x:v>
      </x:c>
      <x:c r="F27" s="6" t="n">
        <x:v>130</x:v>
      </x:c>
      <x:c r="G27" s="6" t="str">
        <x:v>1.4</x:v>
      </x:c>
      <x:c r="H27" s="6" t="str">
        <x:v>原形态</x:v>
      </x:c>
      <x:c r="I27" s="6" t="str">
        <x:v>https://raw.githubusercontent.com/Mar-7th/StarRailRes/dbe8cdfcfb0bf657b9fe1cf92d5537f118ccb487/index_new/cn/characters.json</x:v>
      </x:c>
    </x:row>
    <x:row r="28" ht="20" customHeight="1">
      <x:c r="A28" s="6" t="str">
        <x:v>1201</x:v>
      </x:c>
      <x:c r="B28" s="6" t="str">
        <x:v>青雀</x:v>
      </x:c>
      <x:c r="C28" s="6" t="n">
        <x:v>4</x:v>
      </x:c>
      <x:c r="D28" s="6" t="str">
        <x:v>智识</x:v>
      </x:c>
      <x:c r="E28" s="6" t="str">
        <x:v>量子</x:v>
      </x:c>
      <x:c r="F28" s="6" t="n">
        <x:v>140</x:v>
      </x:c>
      <x:c r="G28" s="6" t="str">
        <x:v>1.0</x:v>
      </x:c>
      <x:c r="H28" s="6" t="str">
        <x:v>原形态</x:v>
      </x:c>
      <x:c r="I28" s="6" t="str">
        <x:v>https://raw.githubusercontent.com/Mar-7th/StarRailRes/dbe8cdfcfb0bf657b9fe1cf92d5537f118ccb487/index_new/cn/characters.json</x:v>
      </x:c>
    </x:row>
    <x:row r="29" ht="20" customHeight="1">
      <x:c r="A29" s="6" t="str">
        <x:v>1202</x:v>
      </x:c>
      <x:c r="B29" s="6" t="str">
        <x:v>停云</x:v>
      </x:c>
      <x:c r="C29" s="6" t="n">
        <x:v>4</x:v>
      </x:c>
      <x:c r="D29" s="6" t="str">
        <x:v>同谐</x:v>
      </x:c>
      <x:c r="E29" s="6" t="str">
        <x:v>雷</x:v>
      </x:c>
      <x:c r="F29" s="6" t="n">
        <x:v>130</x:v>
      </x:c>
      <x:c r="G29" s="6" t="str">
        <x:v>1.0</x:v>
      </x:c>
      <x:c r="H29" s="6" t="str">
        <x:v>原形态</x:v>
      </x:c>
      <x:c r="I29" s="6" t="str">
        <x:v>https://raw.githubusercontent.com/Mar-7th/StarRailRes/dbe8cdfcfb0bf657b9fe1cf92d5537f118ccb487/index_new/cn/characters.json</x:v>
      </x:c>
    </x:row>
    <x:row r="30" ht="20" customHeight="1">
      <x:c r="A30" s="6" t="str">
        <x:v>1203</x:v>
      </x:c>
      <x:c r="B30" s="6" t="str">
        <x:v>罗刹</x:v>
      </x:c>
      <x:c r="C30" s="6" t="n">
        <x:v>5</x:v>
      </x:c>
      <x:c r="D30" s="6" t="str">
        <x:v>丰饶</x:v>
      </x:c>
      <x:c r="E30" s="6" t="str">
        <x:v>虚数</x:v>
      </x:c>
      <x:c r="F30" s="6" t="n">
        <x:v>100</x:v>
      </x:c>
      <x:c r="G30" s="6" t="str">
        <x:v>1.0</x:v>
      </x:c>
      <x:c r="H30" s="6" t="str">
        <x:v>原形态</x:v>
      </x:c>
      <x:c r="I30" s="6" t="str">
        <x:v>https://raw.githubusercontent.com/Mar-7th/StarRailRes/dbe8cdfcfb0bf657b9fe1cf92d5537f118ccb487/index_new/cn/characters.json</x:v>
      </x:c>
    </x:row>
    <x:row r="31" ht="20" customHeight="1">
      <x:c r="A31" s="6" t="str">
        <x:v>1204</x:v>
      </x:c>
      <x:c r="B31" s="6" t="str">
        <x:v>景元</x:v>
      </x:c>
      <x:c r="C31" s="6" t="n">
        <x:v>5</x:v>
      </x:c>
      <x:c r="D31" s="6" t="str">
        <x:v>智识</x:v>
      </x:c>
      <x:c r="E31" s="6" t="str">
        <x:v>雷</x:v>
      </x:c>
      <x:c r="F31" s="6" t="n">
        <x:v>130</x:v>
      </x:c>
      <x:c r="G31" s="6" t="str">
        <x:v>1.0</x:v>
      </x:c>
      <x:c r="H31" s="6" t="str">
        <x:v>原形态</x:v>
      </x:c>
      <x:c r="I31" s="6" t="str">
        <x:v>https://raw.githubusercontent.com/Mar-7th/StarRailRes/dbe8cdfcfb0bf657b9fe1cf92d5537f118ccb487/index_new/cn/characters.json</x:v>
      </x:c>
    </x:row>
    <x:row r="32" ht="20" customHeight="1">
      <x:c r="A32" s="6" t="str">
        <x:v>1205</x:v>
      </x:c>
      <x:c r="B32" s="6" t="str">
        <x:v>刃</x:v>
      </x:c>
      <x:c r="C32" s="6" t="n">
        <x:v>5</x:v>
      </x:c>
      <x:c r="D32" s="6" t="str">
        <x:v>毁灭</x:v>
      </x:c>
      <x:c r="E32" s="6" t="str">
        <x:v>风</x:v>
      </x:c>
      <x:c r="F32" s="6" t="n">
        <x:v>130</x:v>
      </x:c>
      <x:c r="G32" s="6" t="str">
        <x:v>1.2</x:v>
      </x:c>
      <x:c r="H32" s="6" t="str">
        <x:v>原形态</x:v>
      </x:c>
      <x:c r="I32" s="6" t="str">
        <x:v>https://raw.githubusercontent.com/Mar-7th/StarRailRes/dbe8cdfcfb0bf657b9fe1cf92d5537f118ccb487/index_new/cn/characters.json</x:v>
      </x:c>
    </x:row>
    <x:row r="33" ht="20" customHeight="1">
      <x:c r="A33" s="6" t="str">
        <x:v>1206</x:v>
      </x:c>
      <x:c r="B33" s="6" t="str">
        <x:v>素裳</x:v>
      </x:c>
      <x:c r="C33" s="6" t="n">
        <x:v>4</x:v>
      </x:c>
      <x:c r="D33" s="6" t="str">
        <x:v>巡猎</x:v>
      </x:c>
      <x:c r="E33" s="6" t="str">
        <x:v>物理</x:v>
      </x:c>
      <x:c r="F33" s="6" t="n">
        <x:v>120</x:v>
      </x:c>
      <x:c r="G33" s="6" t="str">
        <x:v>1.0</x:v>
      </x:c>
      <x:c r="H33" s="6" t="str">
        <x:v>原形态</x:v>
      </x:c>
      <x:c r="I33" s="6" t="str">
        <x:v>https://raw.githubusercontent.com/Mar-7th/StarRailRes/dbe8cdfcfb0bf657b9fe1cf92d5537f118ccb487/index_new/cn/characters.json</x:v>
      </x:c>
    </x:row>
    <x:row r="34" ht="20" customHeight="1">
      <x:c r="A34" s="6" t="str">
        <x:v>1207</x:v>
      </x:c>
      <x:c r="B34" s="6" t="str">
        <x:v>驭空</x:v>
      </x:c>
      <x:c r="C34" s="6" t="n">
        <x:v>4</x:v>
      </x:c>
      <x:c r="D34" s="6" t="str">
        <x:v>同谐</x:v>
      </x:c>
      <x:c r="E34" s="6" t="str">
        <x:v>虚数</x:v>
      </x:c>
      <x:c r="F34" s="6" t="n">
        <x:v>130</x:v>
      </x:c>
      <x:c r="G34" s="6" t="str">
        <x:v>1.1</x:v>
      </x:c>
      <x:c r="H34" s="6" t="str">
        <x:v>原形态</x:v>
      </x:c>
      <x:c r="I34" s="6" t="str">
        <x:v>https://raw.githubusercontent.com/Mar-7th/StarRailRes/dbe8cdfcfb0bf657b9fe1cf92d5537f118ccb487/index_new/cn/characters.json</x:v>
      </x:c>
    </x:row>
    <x:row r="35" ht="20" customHeight="1">
      <x:c r="A35" s="6" t="str">
        <x:v>1208</x:v>
      </x:c>
      <x:c r="B35" s="6" t="str">
        <x:v>符玄</x:v>
      </x:c>
      <x:c r="C35" s="6" t="n">
        <x:v>5</x:v>
      </x:c>
      <x:c r="D35" s="6" t="str">
        <x:v>存护</x:v>
      </x:c>
      <x:c r="E35" s="6" t="str">
        <x:v>量子</x:v>
      </x:c>
      <x:c r="F35" s="6" t="n">
        <x:v>135</x:v>
      </x:c>
      <x:c r="G35" s="6" t="str">
        <x:v>1.3</x:v>
      </x:c>
      <x:c r="H35" s="6" t="str">
        <x:v>原形态</x:v>
      </x:c>
      <x:c r="I35" s="6" t="str">
        <x:v>https://raw.githubusercontent.com/Mar-7th/StarRailRes/dbe8cdfcfb0bf657b9fe1cf92d5537f118ccb487/index_new/cn/characters.json</x:v>
      </x:c>
    </x:row>
    <x:row r="36" ht="20" customHeight="1">
      <x:c r="A36" s="6" t="str">
        <x:v>1209</x:v>
      </x:c>
      <x:c r="B36" s="6" t="str">
        <x:v>彦卿</x:v>
      </x:c>
      <x:c r="C36" s="6" t="n">
        <x:v>5</x:v>
      </x:c>
      <x:c r="D36" s="6" t="str">
        <x:v>巡猎</x:v>
      </x:c>
      <x:c r="E36" s="6" t="str">
        <x:v>冰</x:v>
      </x:c>
      <x:c r="F36" s="6" t="n">
        <x:v>140</x:v>
      </x:c>
      <x:c r="G36" s="6" t="str">
        <x:v>1.0</x:v>
      </x:c>
      <x:c r="H36" s="6" t="str">
        <x:v>原形态</x:v>
      </x:c>
      <x:c r="I36" s="6" t="str">
        <x:v>https://raw.githubusercontent.com/Mar-7th/StarRailRes/dbe8cdfcfb0bf657b9fe1cf92d5537f118ccb487/index_new/cn/characters.json</x:v>
      </x:c>
    </x:row>
    <x:row r="37" ht="20" customHeight="1">
      <x:c r="A37" s="6" t="str">
        <x:v>1210</x:v>
      </x:c>
      <x:c r="B37" s="6" t="str">
        <x:v>桂乃芬</x:v>
      </x:c>
      <x:c r="C37" s="6" t="n">
        <x:v>4</x:v>
      </x:c>
      <x:c r="D37" s="6" t="str">
        <x:v>虚无</x:v>
      </x:c>
      <x:c r="E37" s="6" t="str">
        <x:v>火</x:v>
      </x:c>
      <x:c r="F37" s="6" t="n">
        <x:v>120</x:v>
      </x:c>
      <x:c r="G37" s="6" t="str">
        <x:v>1.4</x:v>
      </x:c>
      <x:c r="H37" s="6" t="str">
        <x:v>原形态</x:v>
      </x:c>
      <x:c r="I37" s="6" t="str">
        <x:v>https://raw.githubusercontent.com/Mar-7th/StarRailRes/dbe8cdfcfb0bf657b9fe1cf92d5537f118ccb487/index_new/cn/characters.json</x:v>
      </x:c>
    </x:row>
    <x:row r="38" ht="20" customHeight="1">
      <x:c r="A38" s="6" t="str">
        <x:v>1211</x:v>
      </x:c>
      <x:c r="B38" s="6" t="str">
        <x:v>白露</x:v>
      </x:c>
      <x:c r="C38" s="6" t="n">
        <x:v>5</x:v>
      </x:c>
      <x:c r="D38" s="6" t="str">
        <x:v>丰饶</x:v>
      </x:c>
      <x:c r="E38" s="6" t="str">
        <x:v>雷</x:v>
      </x:c>
      <x:c r="F38" s="6" t="n">
        <x:v>100</x:v>
      </x:c>
      <x:c r="G38" s="6" t="str">
        <x:v>1.0</x:v>
      </x:c>
      <x:c r="H38" s="6" t="str">
        <x:v>原形态</x:v>
      </x:c>
      <x:c r="I38" s="6" t="str">
        <x:v>https://raw.githubusercontent.com/Mar-7th/StarRailRes/dbe8cdfcfb0bf657b9fe1cf92d5537f118ccb487/index_new/cn/characters.json</x:v>
      </x:c>
    </x:row>
    <x:row r="39" ht="20" customHeight="1">
      <x:c r="A39" s="6" t="str">
        <x:v>1212</x:v>
      </x:c>
      <x:c r="B39" s="6" t="str">
        <x:v>镜流</x:v>
      </x:c>
      <x:c r="C39" s="6" t="n">
        <x:v>5</x:v>
      </x:c>
      <x:c r="D39" s="6" t="str">
        <x:v>毁灭</x:v>
      </x:c>
      <x:c r="E39" s="6" t="str">
        <x:v>冰</x:v>
      </x:c>
      <x:c r="F39" s="6" t="n">
        <x:v>140</x:v>
      </x:c>
      <x:c r="G39" s="6" t="str">
        <x:v>1.4</x:v>
      </x:c>
      <x:c r="H39" s="6" t="str">
        <x:v>原形态</x:v>
      </x:c>
      <x:c r="I39" s="6" t="str">
        <x:v>https://raw.githubusercontent.com/Mar-7th/StarRailRes/dbe8cdfcfb0bf657b9fe1cf92d5537f118ccb487/index_new/cn/characters.json</x:v>
      </x:c>
    </x:row>
    <x:row r="40" ht="20" customHeight="1">
      <x:c r="A40" s="6" t="str">
        <x:v>1213</x:v>
      </x:c>
      <x:c r="B40" s="6" t="str">
        <x:v>丹恒•饮月</x:v>
      </x:c>
      <x:c r="C40" s="6" t="n">
        <x:v>5</x:v>
      </x:c>
      <x:c r="D40" s="6" t="str">
        <x:v>毁灭</x:v>
      </x:c>
      <x:c r="E40" s="6" t="str">
        <x:v>虚数</x:v>
      </x:c>
      <x:c r="F40" s="6" t="n">
        <x:v>140</x:v>
      </x:c>
      <x:c r="G40" s="6" t="str">
        <x:v>1.3</x:v>
      </x:c>
      <x:c r="H40" s="6" t="str">
        <x:v>原形态</x:v>
      </x:c>
      <x:c r="I40" s="6" t="str">
        <x:v>https://raw.githubusercontent.com/Mar-7th/StarRailRes/dbe8cdfcfb0bf657b9fe1cf92d5537f118ccb487/index_new/cn/characters.json</x:v>
      </x:c>
    </x:row>
    <x:row r="41" ht="20" customHeight="1">
      <x:c r="A41" s="6" t="str">
        <x:v>1214</x:v>
      </x:c>
      <x:c r="B41" s="6" t="str">
        <x:v>雪衣</x:v>
      </x:c>
      <x:c r="C41" s="6" t="n">
        <x:v>4</x:v>
      </x:c>
      <x:c r="D41" s="6" t="str">
        <x:v>毁灭</x:v>
      </x:c>
      <x:c r="E41" s="6" t="str">
        <x:v>量子</x:v>
      </x:c>
      <x:c r="F41" s="6" t="n">
        <x:v>120</x:v>
      </x:c>
      <x:c r="G41" s="6" t="str">
        <x:v>1.6</x:v>
      </x:c>
      <x:c r="H41" s="6" t="str">
        <x:v>原形态</x:v>
      </x:c>
      <x:c r="I41" s="6" t="str">
        <x:v>https://raw.githubusercontent.com/Mar-7th/StarRailRes/dbe8cdfcfb0bf657b9fe1cf92d5537f118ccb487/index_new/cn/characters.json</x:v>
      </x:c>
    </x:row>
    <x:row r="42" ht="20" customHeight="1">
      <x:c r="A42" s="6" t="str">
        <x:v>1215</x:v>
      </x:c>
      <x:c r="B42" s="6" t="str">
        <x:v>寒鸦</x:v>
      </x:c>
      <x:c r="C42" s="6" t="n">
        <x:v>4</x:v>
      </x:c>
      <x:c r="D42" s="6" t="str">
        <x:v>同谐</x:v>
      </x:c>
      <x:c r="E42" s="6" t="str">
        <x:v>物理</x:v>
      </x:c>
      <x:c r="F42" s="6" t="n">
        <x:v>140</x:v>
      </x:c>
      <x:c r="G42" s="6" t="str">
        <x:v>1.5</x:v>
      </x:c>
      <x:c r="H42" s="6" t="str">
        <x:v>原形态</x:v>
      </x:c>
      <x:c r="I42" s="6" t="str">
        <x:v>https://raw.githubusercontent.com/Mar-7th/StarRailRes/dbe8cdfcfb0bf657b9fe1cf92d5537f118ccb487/index_new/cn/characters.json</x:v>
      </x:c>
    </x:row>
    <x:row r="43" ht="20" customHeight="1">
      <x:c r="A43" s="6" t="str">
        <x:v>1217</x:v>
      </x:c>
      <x:c r="B43" s="6" t="str">
        <x:v>藿藿</x:v>
      </x:c>
      <x:c r="C43" s="6" t="n">
        <x:v>5</x:v>
      </x:c>
      <x:c r="D43" s="6" t="str">
        <x:v>丰饶</x:v>
      </x:c>
      <x:c r="E43" s="6" t="str">
        <x:v>风</x:v>
      </x:c>
      <x:c r="F43" s="6" t="n">
        <x:v>140</x:v>
      </x:c>
      <x:c r="G43" s="6" t="str">
        <x:v>1.5</x:v>
      </x:c>
      <x:c r="H43" s="6" t="str">
        <x:v>原形态</x:v>
      </x:c>
      <x:c r="I43" s="6" t="str">
        <x:v>https://raw.githubusercontent.com/Mar-7th/StarRailRes/dbe8cdfcfb0bf657b9fe1cf92d5537f118ccb487/index_new/cn/characters.json</x:v>
      </x:c>
    </x:row>
    <x:row r="44" ht="20" customHeight="1">
      <x:c r="A44" s="6" t="str">
        <x:v>1218</x:v>
      </x:c>
      <x:c r="B44" s="6" t="str">
        <x:v>椒丘</x:v>
      </x:c>
      <x:c r="C44" s="6" t="n">
        <x:v>5</x:v>
      </x:c>
      <x:c r="D44" s="6" t="str">
        <x:v>虚无</x:v>
      </x:c>
      <x:c r="E44" s="6" t="str">
        <x:v>火</x:v>
      </x:c>
      <x:c r="F44" s="6" t="n">
        <x:v>100</x:v>
      </x:c>
      <x:c r="G44" s="6" t="str">
        <x:v>3.1</x:v>
      </x:c>
      <x:c r="H44" s="6" t="str">
        <x:v>原形态</x:v>
      </x:c>
      <x:c r="I44" s="6" t="str">
        <x:v>https://raw.githubusercontent.com/Mar-7th/StarRailRes/dbe8cdfcfb0bf657b9fe1cf92d5537f118ccb487/index_new/cn/characters.json</x:v>
      </x:c>
    </x:row>
    <x:row r="45" ht="20" customHeight="1">
      <x:c r="A45" s="6" t="str">
        <x:v>1220</x:v>
      </x:c>
      <x:c r="B45" s="6" t="str">
        <x:v>飞霄</x:v>
      </x:c>
      <x:c r="C45" s="6" t="n">
        <x:v>5</x:v>
      </x:c>
      <x:c r="D45" s="6" t="str">
        <x:v>巡猎</x:v>
      </x:c>
      <x:c r="E45" s="6" t="str">
        <x:v>风</x:v>
      </x:c>
      <x:c r="F45" s="6" t="n">
        <x:v>12</x:v>
      </x:c>
      <x:c r="G45" s="6" t="str">
        <x:v>3.1</x:v>
      </x:c>
      <x:c r="H45" s="6" t="str">
        <x:v>原形态</x:v>
      </x:c>
      <x:c r="I45" s="6" t="str">
        <x:v>https://raw.githubusercontent.com/Mar-7th/StarRailRes/dbe8cdfcfb0bf657b9fe1cf92d5537f118ccb487/index_new/cn/characters.json</x:v>
      </x:c>
    </x:row>
    <x:row r="46" ht="20" customHeight="1">
      <x:c r="A46" s="6" t="str">
        <x:v>1221</x:v>
      </x:c>
      <x:c r="B46" s="6" t="str">
        <x:v>云璃</x:v>
      </x:c>
      <x:c r="C46" s="6" t="n">
        <x:v>5</x:v>
      </x:c>
      <x:c r="D46" s="6" t="str">
        <x:v>毁灭</x:v>
      </x:c>
      <x:c r="E46" s="6" t="str">
        <x:v>物理</x:v>
      </x:c>
      <x:c r="F46" s="6" t="n">
        <x:v>240</x:v>
      </x:c>
      <x:c r="G46" s="6" t="str">
        <x:v>3.1</x:v>
      </x:c>
      <x:c r="H46" s="6" t="str">
        <x:v>原形态</x:v>
      </x:c>
      <x:c r="I46" s="6" t="str">
        <x:v>https://raw.githubusercontent.com/Mar-7th/StarRailRes/dbe8cdfcfb0bf657b9fe1cf92d5537f118ccb487/index_new/cn/characters.json</x:v>
      </x:c>
    </x:row>
    <x:row r="47" ht="20" customHeight="1">
      <x:c r="A47" s="6" t="str">
        <x:v>1222</x:v>
      </x:c>
      <x:c r="B47" s="6" t="str">
        <x:v>灵砂</x:v>
      </x:c>
      <x:c r="C47" s="6" t="n">
        <x:v>5</x:v>
      </x:c>
      <x:c r="D47" s="6" t="str">
        <x:v>丰饶</x:v>
      </x:c>
      <x:c r="E47" s="6" t="str">
        <x:v>火</x:v>
      </x:c>
      <x:c r="F47" s="6" t="n">
        <x:v>110</x:v>
      </x:c>
      <x:c r="G47" s="6" t="str">
        <x:v>3.1</x:v>
      </x:c>
      <x:c r="H47" s="6" t="str">
        <x:v>原形态</x:v>
      </x:c>
      <x:c r="I47" s="6" t="str">
        <x:v>https://raw.githubusercontent.com/Mar-7th/StarRailRes/dbe8cdfcfb0bf657b9fe1cf92d5537f118ccb487/index_new/cn/characters.json</x:v>
      </x:c>
    </x:row>
    <x:row r="48" ht="20" customHeight="1">
      <x:c r="A48" s="6" t="str">
        <x:v>1223</x:v>
      </x:c>
      <x:c r="B48" s="6" t="str">
        <x:v>貊泽</x:v>
      </x:c>
      <x:c r="C48" s="6" t="n">
        <x:v>4</x:v>
      </x:c>
      <x:c r="D48" s="6" t="str">
        <x:v>巡猎</x:v>
      </x:c>
      <x:c r="E48" s="6" t="str">
        <x:v>雷</x:v>
      </x:c>
      <x:c r="F48" s="6" t="n">
        <x:v>120</x:v>
      </x:c>
      <x:c r="G48" s="6" t="str">
        <x:v>3.1</x:v>
      </x:c>
      <x:c r="H48" s="6" t="str">
        <x:v>原形态</x:v>
      </x:c>
      <x:c r="I48" s="6" t="str">
        <x:v>https://raw.githubusercontent.com/Mar-7th/StarRailRes/dbe8cdfcfb0bf657b9fe1cf92d5537f118ccb487/index_new/cn/characters.json</x:v>
      </x:c>
    </x:row>
    <x:row r="49" ht="20" customHeight="1">
      <x:c r="A49" s="6" t="str">
        <x:v>1224</x:v>
      </x:c>
      <x:c r="B49" s="6" t="str">
        <x:v>三月七（巡猎）</x:v>
      </x:c>
      <x:c r="C49" s="6" t="n">
        <x:v>4</x:v>
      </x:c>
      <x:c r="D49" s="6" t="str">
        <x:v>巡猎</x:v>
      </x:c>
      <x:c r="E49" s="6" t="str">
        <x:v>虚数</x:v>
      </x:c>
      <x:c r="F49" s="6" t="n">
        <x:v>110</x:v>
      </x:c>
      <x:c r="G49" s="6" t="str">
        <x:v>3.1</x:v>
      </x:c>
      <x:c r="H49" s="6" t="str">
        <x:v>原形态</x:v>
      </x:c>
      <x:c r="I49" s="6" t="str">
        <x:v>https://raw.githubusercontent.com/Mar-7th/StarRailRes/dbe8cdfcfb0bf657b9fe1cf92d5537f118ccb487/index_new/cn/characters.json</x:v>
      </x:c>
    </x:row>
    <x:row r="50" ht="20" customHeight="1">
      <x:c r="A50" s="6" t="str">
        <x:v>1225</x:v>
      </x:c>
      <x:c r="B50" s="6" t="str">
        <x:v>忘归人</x:v>
      </x:c>
      <x:c r="C50" s="6" t="n">
        <x:v>5</x:v>
      </x:c>
      <x:c r="D50" s="6" t="str">
        <x:v>虚无</x:v>
      </x:c>
      <x:c r="E50" s="6" t="str">
        <x:v>火</x:v>
      </x:c>
      <x:c r="F50" s="6" t="n">
        <x:v>130</x:v>
      </x:c>
      <x:c r="G50" s="6" t="str">
        <x:v>3.1</x:v>
      </x:c>
      <x:c r="H50" s="6" t="str">
        <x:v>原形态</x:v>
      </x:c>
      <x:c r="I50" s="6" t="str">
        <x:v>https://raw.githubusercontent.com/Mar-7th/StarRailRes/dbe8cdfcfb0bf657b9fe1cf92d5537f118ccb487/index_new/cn/characters.json</x:v>
      </x:c>
    </x:row>
    <x:row r="51" ht="20" customHeight="1">
      <x:c r="A51" s="6" t="str">
        <x:v>1301</x:v>
      </x:c>
      <x:c r="B51" s="6" t="str">
        <x:v>加拉赫</x:v>
      </x:c>
      <x:c r="C51" s="6" t="n">
        <x:v>4</x:v>
      </x:c>
      <x:c r="D51" s="6" t="str">
        <x:v>丰饶</x:v>
      </x:c>
      <x:c r="E51" s="6" t="str">
        <x:v>火</x:v>
      </x:c>
      <x:c r="F51" s="6" t="n">
        <x:v>110</x:v>
      </x:c>
      <x:c r="G51" s="6" t="str">
        <x:v>2.1</x:v>
      </x:c>
      <x:c r="H51" s="6" t="str">
        <x:v>原形态</x:v>
      </x:c>
      <x:c r="I51" s="6" t="str">
        <x:v>https://raw.githubusercontent.com/Mar-7th/StarRailRes/dbe8cdfcfb0bf657b9fe1cf92d5537f118ccb487/index_new/cn/characters.json</x:v>
      </x:c>
    </x:row>
    <x:row r="52" ht="20" customHeight="1">
      <x:c r="A52" s="6" t="str">
        <x:v>1302</x:v>
      </x:c>
      <x:c r="B52" s="6" t="str">
        <x:v>银枝</x:v>
      </x:c>
      <x:c r="C52" s="6" t="n">
        <x:v>5</x:v>
      </x:c>
      <x:c r="D52" s="6" t="str">
        <x:v>智识</x:v>
      </x:c>
      <x:c r="E52" s="6" t="str">
        <x:v>物理</x:v>
      </x:c>
      <x:c r="F52" s="6" t="n">
        <x:v>180</x:v>
      </x:c>
      <x:c r="G52" s="6" t="str">
        <x:v>1.5</x:v>
      </x:c>
      <x:c r="H52" s="6" t="str">
        <x:v>原形态</x:v>
      </x:c>
      <x:c r="I52" s="6" t="str">
        <x:v>https://raw.githubusercontent.com/Mar-7th/StarRailRes/dbe8cdfcfb0bf657b9fe1cf92d5537f118ccb487/index_new/cn/characters.json</x:v>
      </x:c>
    </x:row>
    <x:row r="53" ht="20" customHeight="1">
      <x:c r="A53" s="6" t="str">
        <x:v>1303</x:v>
      </x:c>
      <x:c r="B53" s="6" t="str">
        <x:v>阮•梅</x:v>
      </x:c>
      <x:c r="C53" s="6" t="n">
        <x:v>5</x:v>
      </x:c>
      <x:c r="D53" s="6" t="str">
        <x:v>同谐</x:v>
      </x:c>
      <x:c r="E53" s="6" t="str">
        <x:v>冰</x:v>
      </x:c>
      <x:c r="F53" s="6" t="n">
        <x:v>130</x:v>
      </x:c>
      <x:c r="G53" s="6" t="str">
        <x:v>1.6</x:v>
      </x:c>
      <x:c r="H53" s="6" t="str">
        <x:v>原形态</x:v>
      </x:c>
      <x:c r="I53" s="6" t="str">
        <x:v>https://raw.githubusercontent.com/Mar-7th/StarRailRes/dbe8cdfcfb0bf657b9fe1cf92d5537f118ccb487/index_new/cn/characters.json</x:v>
      </x:c>
    </x:row>
    <x:row r="54" ht="20" customHeight="1">
      <x:c r="A54" s="6" t="str">
        <x:v>1304</x:v>
      </x:c>
      <x:c r="B54" s="6" t="str">
        <x:v>砂金</x:v>
      </x:c>
      <x:c r="C54" s="6" t="n">
        <x:v>5</x:v>
      </x:c>
      <x:c r="D54" s="6" t="str">
        <x:v>存护</x:v>
      </x:c>
      <x:c r="E54" s="6" t="str">
        <x:v>虚数</x:v>
      </x:c>
      <x:c r="F54" s="6" t="n">
        <x:v>110</x:v>
      </x:c>
      <x:c r="G54" s="6" t="str">
        <x:v>2.1</x:v>
      </x:c>
      <x:c r="H54" s="6" t="str">
        <x:v>原形态</x:v>
      </x:c>
      <x:c r="I54" s="6" t="str">
        <x:v>https://raw.githubusercontent.com/Mar-7th/StarRailRes/dbe8cdfcfb0bf657b9fe1cf92d5537f118ccb487/index_new/cn/characters.json</x:v>
      </x:c>
    </x:row>
    <x:row r="55" ht="20" customHeight="1">
      <x:c r="A55" s="6" t="str">
        <x:v>1305</x:v>
      </x:c>
      <x:c r="B55" s="6" t="str">
        <x:v>真理医生</x:v>
      </x:c>
      <x:c r="C55" s="6" t="n">
        <x:v>5</x:v>
      </x:c>
      <x:c r="D55" s="6" t="str">
        <x:v>巡猎</x:v>
      </x:c>
      <x:c r="E55" s="6" t="str">
        <x:v>虚数</x:v>
      </x:c>
      <x:c r="F55" s="6" t="n">
        <x:v>140</x:v>
      </x:c>
      <x:c r="G55" s="6" t="str">
        <x:v>1.6</x:v>
      </x:c>
      <x:c r="H55" s="6" t="str">
        <x:v>原形态</x:v>
      </x:c>
      <x:c r="I55" s="6" t="str">
        <x:v>https://raw.githubusercontent.com/Mar-7th/StarRailRes/dbe8cdfcfb0bf657b9fe1cf92d5537f118ccb487/index_new/cn/characters.json</x:v>
      </x:c>
    </x:row>
    <x:row r="56" ht="20" customHeight="1">
      <x:c r="A56" s="6" t="str">
        <x:v>1306</x:v>
      </x:c>
      <x:c r="B56" s="6" t="str">
        <x:v>花火</x:v>
      </x:c>
      <x:c r="C56" s="6" t="n">
        <x:v>5</x:v>
      </x:c>
      <x:c r="D56" s="6" t="str">
        <x:v>同谐</x:v>
      </x:c>
      <x:c r="E56" s="6" t="str">
        <x:v>量子</x:v>
      </x:c>
      <x:c r="F56" s="6" t="n">
        <x:v>110</x:v>
      </x:c>
      <x:c r="G56" s="6" t="str">
        <x:v>2.0</x:v>
      </x:c>
      <x:c r="H56" s="6" t="str">
        <x:v>原形态</x:v>
      </x:c>
      <x:c r="I56" s="6" t="str">
        <x:v>https://raw.githubusercontent.com/Mar-7th/StarRailRes/dbe8cdfcfb0bf657b9fe1cf92d5537f118ccb487/index_new/cn/characters.json</x:v>
      </x:c>
    </x:row>
    <x:row r="57" ht="20" customHeight="1">
      <x:c r="A57" s="6" t="str">
        <x:v>1307</x:v>
      </x:c>
      <x:c r="B57" s="6" t="str">
        <x:v>黑天鹅</x:v>
      </x:c>
      <x:c r="C57" s="6" t="n">
        <x:v>5</x:v>
      </x:c>
      <x:c r="D57" s="6" t="str">
        <x:v>虚无</x:v>
      </x:c>
      <x:c r="E57" s="6" t="str">
        <x:v>风</x:v>
      </x:c>
      <x:c r="F57" s="6" t="n">
        <x:v>120</x:v>
      </x:c>
      <x:c r="G57" s="6" t="str">
        <x:v>2.0</x:v>
      </x:c>
      <x:c r="H57" s="6" t="str">
        <x:v>原形态</x:v>
      </x:c>
      <x:c r="I57" s="6" t="str">
        <x:v>https://raw.githubusercontent.com/Mar-7th/StarRailRes/dbe8cdfcfb0bf657b9fe1cf92d5537f118ccb487/index_new/cn/characters.json</x:v>
      </x:c>
    </x:row>
    <x:row r="58" ht="20" customHeight="1">
      <x:c r="A58" s="6" t="str">
        <x:v>1308</x:v>
      </x:c>
      <x:c r="B58" s="6" t="str">
        <x:v>黄泉</x:v>
      </x:c>
      <x:c r="C58" s="6" t="n">
        <x:v>5</x:v>
      </x:c>
      <x:c r="D58" s="6" t="str">
        <x:v>虚无</x:v>
      </x:c>
      <x:c r="E58" s="6" t="str">
        <x:v>雷</x:v>
      </x:c>
      <x:c r="F58" s="6" t="n">
        <x:v>9</x:v>
      </x:c>
      <x:c r="G58" s="6" t="str">
        <x:v>2.1</x:v>
      </x:c>
      <x:c r="H58" s="6" t="str">
        <x:v>原形态</x:v>
      </x:c>
      <x:c r="I58" s="6" t="str">
        <x:v>https://raw.githubusercontent.com/Mar-7th/StarRailRes/dbe8cdfcfb0bf657b9fe1cf92d5537f118ccb487/index_new/cn/characters.json</x:v>
      </x:c>
    </x:row>
    <x:row r="59" ht="20" customHeight="1">
      <x:c r="A59" s="6" t="str">
        <x:v>1309</x:v>
      </x:c>
      <x:c r="B59" s="6" t="str">
        <x:v>知更鸟</x:v>
      </x:c>
      <x:c r="C59" s="6" t="n">
        <x:v>5</x:v>
      </x:c>
      <x:c r="D59" s="6" t="str">
        <x:v>同谐</x:v>
      </x:c>
      <x:c r="E59" s="6" t="str">
        <x:v>物理</x:v>
      </x:c>
      <x:c r="F59" s="6" t="n">
        <x:v>160</x:v>
      </x:c>
      <x:c r="G59" s="6" t="str">
        <x:v>3.1</x:v>
      </x:c>
      <x:c r="H59" s="6" t="str">
        <x:v>原形态</x:v>
      </x:c>
      <x:c r="I59" s="6" t="str">
        <x:v>https://raw.githubusercontent.com/Mar-7th/StarRailRes/dbe8cdfcfb0bf657b9fe1cf92d5537f118ccb487/index_new/cn/characters.json</x:v>
      </x:c>
    </x:row>
    <x:row r="60" ht="20" customHeight="1">
      <x:c r="A60" s="6" t="str">
        <x:v>1310</x:v>
      </x:c>
      <x:c r="B60" s="6" t="str">
        <x:v>流萤</x:v>
      </x:c>
      <x:c r="C60" s="6" t="n">
        <x:v>5</x:v>
      </x:c>
      <x:c r="D60" s="6" t="str">
        <x:v>毁灭</x:v>
      </x:c>
      <x:c r="E60" s="6" t="str">
        <x:v>火</x:v>
      </x:c>
      <x:c r="F60" s="6" t="n">
        <x:v>240</x:v>
      </x:c>
      <x:c r="G60" s="6" t="str">
        <x:v>3.1</x:v>
      </x:c>
      <x:c r="H60" s="6" t="str">
        <x:v>原形态</x:v>
      </x:c>
      <x:c r="I60" s="6" t="str">
        <x:v>https://raw.githubusercontent.com/Mar-7th/StarRailRes/dbe8cdfcfb0bf657b9fe1cf92d5537f118ccb487/index_new/cn/characters.json</x:v>
      </x:c>
    </x:row>
    <x:row r="61" ht="20" customHeight="1">
      <x:c r="A61" s="6" t="str">
        <x:v>1312</x:v>
      </x:c>
      <x:c r="B61" s="6" t="str">
        <x:v>米沙</x:v>
      </x:c>
      <x:c r="C61" s="6" t="n">
        <x:v>4</x:v>
      </x:c>
      <x:c r="D61" s="6" t="str">
        <x:v>毁灭</x:v>
      </x:c>
      <x:c r="E61" s="6" t="str">
        <x:v>冰</x:v>
      </x:c>
      <x:c r="F61" s="6" t="n">
        <x:v>100</x:v>
      </x:c>
      <x:c r="G61" s="6" t="str">
        <x:v>2.0</x:v>
      </x:c>
      <x:c r="H61" s="6" t="str">
        <x:v>原形态</x:v>
      </x:c>
      <x:c r="I61" s="6" t="str">
        <x:v>https://raw.githubusercontent.com/Mar-7th/StarRailRes/dbe8cdfcfb0bf657b9fe1cf92d5537f118ccb487/index_new/cn/characters.json</x:v>
      </x:c>
    </x:row>
    <x:row r="62" ht="20" customHeight="1">
      <x:c r="A62" s="6" t="str">
        <x:v>1313</x:v>
      </x:c>
      <x:c r="B62" s="6" t="str">
        <x:v>星期日</x:v>
      </x:c>
      <x:c r="C62" s="6" t="n">
        <x:v>5</x:v>
      </x:c>
      <x:c r="D62" s="6" t="str">
        <x:v>同谐</x:v>
      </x:c>
      <x:c r="E62" s="6" t="str">
        <x:v>虚数</x:v>
      </x:c>
      <x:c r="F62" s="6" t="n">
        <x:v>130</x:v>
      </x:c>
      <x:c r="G62" s="6" t="str">
        <x:v>3.1</x:v>
      </x:c>
      <x:c r="H62" s="6" t="str">
        <x:v>原形态</x:v>
      </x:c>
      <x:c r="I62" s="6" t="str">
        <x:v>https://raw.githubusercontent.com/Mar-7th/StarRailRes/dbe8cdfcfb0bf657b9fe1cf92d5537f118ccb487/index_new/cn/characters.json</x:v>
      </x:c>
    </x:row>
    <x:row r="63" ht="20" customHeight="1">
      <x:c r="A63" s="6" t="str">
        <x:v>1314</x:v>
      </x:c>
      <x:c r="B63" s="6" t="str">
        <x:v>翡翠</x:v>
      </x:c>
      <x:c r="C63" s="6" t="n">
        <x:v>5</x:v>
      </x:c>
      <x:c r="D63" s="6" t="str">
        <x:v>智识</x:v>
      </x:c>
      <x:c r="E63" s="6" t="str">
        <x:v>量子</x:v>
      </x:c>
      <x:c r="F63" s="6" t="n">
        <x:v>140</x:v>
      </x:c>
      <x:c r="G63" s="6" t="str">
        <x:v>3.1</x:v>
      </x:c>
      <x:c r="H63" s="6" t="str">
        <x:v>原形态</x:v>
      </x:c>
      <x:c r="I63" s="6" t="str">
        <x:v>https://raw.githubusercontent.com/Mar-7th/StarRailRes/dbe8cdfcfb0bf657b9fe1cf92d5537f118ccb487/index_new/cn/characters.json</x:v>
      </x:c>
    </x:row>
    <x:row r="64" ht="20" customHeight="1">
      <x:c r="A64" s="6" t="str">
        <x:v>1315</x:v>
      </x:c>
      <x:c r="B64" s="6" t="str">
        <x:v>波提欧</x:v>
      </x:c>
      <x:c r="C64" s="6" t="n">
        <x:v>5</x:v>
      </x:c>
      <x:c r="D64" s="6" t="str">
        <x:v>巡猎</x:v>
      </x:c>
      <x:c r="E64" s="6" t="str">
        <x:v>物理</x:v>
      </x:c>
      <x:c r="F64" s="6" t="n">
        <x:v>115</x:v>
      </x:c>
      <x:c r="G64" s="6" t="str">
        <x:v>3.1</x:v>
      </x:c>
      <x:c r="H64" s="6" t="str">
        <x:v>原形态</x:v>
      </x:c>
      <x:c r="I64" s="6" t="str">
        <x:v>https://raw.githubusercontent.com/Mar-7th/StarRailRes/dbe8cdfcfb0bf657b9fe1cf92d5537f118ccb487/index_new/cn/characters.json</x:v>
      </x:c>
    </x:row>
    <x:row r="65" ht="20" customHeight="1">
      <x:c r="A65" s="6" t="str">
        <x:v>1317</x:v>
      </x:c>
      <x:c r="B65" s="6" t="str">
        <x:v>乱破</x:v>
      </x:c>
      <x:c r="C65" s="6" t="n">
        <x:v>5</x:v>
      </x:c>
      <x:c r="D65" s="6" t="str">
        <x:v>智识</x:v>
      </x:c>
      <x:c r="E65" s="6" t="str">
        <x:v>虚数</x:v>
      </x:c>
      <x:c r="F65" s="6" t="n">
        <x:v>140</x:v>
      </x:c>
      <x:c r="G65" s="6" t="str">
        <x:v>3.1</x:v>
      </x:c>
      <x:c r="H65" s="6" t="str">
        <x:v>原形态</x:v>
      </x:c>
      <x:c r="I65" s="6" t="str">
        <x:v>https://raw.githubusercontent.com/Mar-7th/StarRailRes/dbe8cdfcfb0bf657b9fe1cf92d5537f118ccb487/index_new/cn/characters.json</x:v>
      </x:c>
    </x:row>
    <x:row r="66" ht="20" customHeight="1">
      <x:c r="A66" s="6" t="str">
        <x:v>1321</x:v>
      </x:c>
      <x:c r="B66" s="6" t="str">
        <x:v>大丽花</x:v>
      </x:c>
      <x:c r="C66" s="6" t="n">
        <x:v>5</x:v>
      </x:c>
      <x:c r="D66" s="6" t="str">
        <x:v>虚无</x:v>
      </x:c>
      <x:c r="E66" s="6" t="str">
        <x:v>火</x:v>
      </x:c>
      <x:c r="F66" s="6" t="n">
        <x:v>130</x:v>
      </x:c>
      <x:c r="G66" s="6" t="str">
        <x:v>3.8</x:v>
      </x:c>
      <x:c r="H66" s="6" t="str">
        <x:v>原形态</x:v>
      </x:c>
      <x:c r="I66" s="6" t="str">
        <x:v>https://raw.githubusercontent.com/Mar-7th/StarRailRes/dbe8cdfcfb0bf657b9fe1cf92d5537f118ccb487/index_new/cn/characters.json</x:v>
      </x:c>
    </x:row>
    <x:row r="67" ht="20" customHeight="1">
      <x:c r="A67" s="6" t="str">
        <x:v>1401</x:v>
      </x:c>
      <x:c r="B67" s="6" t="str">
        <x:v>大黑塔</x:v>
      </x:c>
      <x:c r="C67" s="6" t="n">
        <x:v>5</x:v>
      </x:c>
      <x:c r="D67" s="6" t="str">
        <x:v>智识</x:v>
      </x:c>
      <x:c r="E67" s="6" t="str">
        <x:v>冰</x:v>
      </x:c>
      <x:c r="F67" s="6" t="n">
        <x:v>220</x:v>
      </x:c>
      <x:c r="G67" s="6" t="str">
        <x:v>3.1</x:v>
      </x:c>
      <x:c r="H67" s="6" t="str">
        <x:v>原形态</x:v>
      </x:c>
      <x:c r="I67" s="6" t="str">
        <x:v>https://raw.githubusercontent.com/Mar-7th/StarRailRes/dbe8cdfcfb0bf657b9fe1cf92d5537f118ccb487/index_new/cn/characters.json</x:v>
      </x:c>
    </x:row>
    <x:row r="68" ht="20" customHeight="1">
      <x:c r="A68" s="6" t="str">
        <x:v>1402</x:v>
      </x:c>
      <x:c r="B68" s="6" t="str">
        <x:v>阿格莱雅</x:v>
      </x:c>
      <x:c r="C68" s="6" t="n">
        <x:v>5</x:v>
      </x:c>
      <x:c r="D68" s="6" t="str">
        <x:v>记忆</x:v>
      </x:c>
      <x:c r="E68" s="6" t="str">
        <x:v>雷</x:v>
      </x:c>
      <x:c r="F68" s="6" t="n">
        <x:v>350</x:v>
      </x:c>
      <x:c r="G68" s="6" t="str">
        <x:v>3.1</x:v>
      </x:c>
      <x:c r="H68" s="6" t="str">
        <x:v>原形态</x:v>
      </x:c>
      <x:c r="I68" s="6" t="str">
        <x:v>https://raw.githubusercontent.com/Mar-7th/StarRailRes/dbe8cdfcfb0bf657b9fe1cf92d5537f118ccb487/index_new/cn/characters.json</x:v>
      </x:c>
    </x:row>
    <x:row r="69" ht="20" customHeight="1">
      <x:c r="A69" s="6" t="str">
        <x:v>1403</x:v>
      </x:c>
      <x:c r="B69" s="6" t="str">
        <x:v>缇宝</x:v>
      </x:c>
      <x:c r="C69" s="6" t="n">
        <x:v>5</x:v>
      </x:c>
      <x:c r="D69" s="6" t="str">
        <x:v>同谐</x:v>
      </x:c>
      <x:c r="E69" s="6" t="str">
        <x:v>量子</x:v>
      </x:c>
      <x:c r="F69" s="6" t="n">
        <x:v>120</x:v>
      </x:c>
      <x:c r="G69" s="6" t="str">
        <x:v>3.1</x:v>
      </x:c>
      <x:c r="H69" s="6" t="str">
        <x:v>原形态</x:v>
      </x:c>
      <x:c r="I69" s="6" t="str">
        <x:v>https://raw.githubusercontent.com/Mar-7th/StarRailRes/dbe8cdfcfb0bf657b9fe1cf92d5537f118ccb487/index_new/cn/characters.json</x:v>
      </x:c>
    </x:row>
    <x:row r="70" ht="20" customHeight="1">
      <x:c r="A70" s="6" t="str">
        <x:v>1404</x:v>
      </x:c>
      <x:c r="B70" s="6" t="str">
        <x:v>万敌</x:v>
      </x:c>
      <x:c r="C70" s="6" t="n">
        <x:v>5</x:v>
      </x:c>
      <x:c r="D70" s="6" t="str">
        <x:v>毁灭</x:v>
      </x:c>
      <x:c r="E70" s="6" t="str">
        <x:v>虚数</x:v>
      </x:c>
      <x:c r="F70" s="6" t="n">
        <x:v>160</x:v>
      </x:c>
      <x:c r="G70" s="6" t="str">
        <x:v>3.1</x:v>
      </x:c>
      <x:c r="H70" s="6" t="str">
        <x:v>原形态</x:v>
      </x:c>
      <x:c r="I70" s="6" t="str">
        <x:v>https://raw.githubusercontent.com/Mar-7th/StarRailRes/dbe8cdfcfb0bf657b9fe1cf92d5537f118ccb487/index_new/cn/characters.json</x:v>
      </x:c>
    </x:row>
    <x:row r="71" ht="20" customHeight="1">
      <x:c r="A71" s="6" t="str">
        <x:v>1405</x:v>
      </x:c>
      <x:c r="B71" s="6" t="str">
        <x:v>那刻夏</x:v>
      </x:c>
      <x:c r="C71" s="6" t="n">
        <x:v>5</x:v>
      </x:c>
      <x:c r="D71" s="6" t="str">
        <x:v>智识</x:v>
      </x:c>
      <x:c r="E71" s="6" t="str">
        <x:v>风</x:v>
      </x:c>
      <x:c r="F71" s="6" t="n">
        <x:v>140</x:v>
      </x:c>
      <x:c r="G71" s="6" t="str">
        <x:v>3.2</x:v>
      </x:c>
      <x:c r="H71" s="6" t="str">
        <x:v>原形态</x:v>
      </x:c>
      <x:c r="I71" s="6" t="str">
        <x:v>https://raw.githubusercontent.com/Mar-7th/StarRailRes/dbe8cdfcfb0bf657b9fe1cf92d5537f118ccb487/index_new/cn/characters.json</x:v>
      </x:c>
    </x:row>
    <x:row r="72" ht="20" customHeight="1">
      <x:c r="A72" s="6" t="str">
        <x:v>1406</x:v>
      </x:c>
      <x:c r="B72" s="6" t="str">
        <x:v>赛飞儿</x:v>
      </x:c>
      <x:c r="C72" s="6" t="n">
        <x:v>5</x:v>
      </x:c>
      <x:c r="D72" s="6" t="str">
        <x:v>虚无</x:v>
      </x:c>
      <x:c r="E72" s="6" t="str">
        <x:v>量子</x:v>
      </x:c>
      <x:c r="F72" s="6" t="n">
        <x:v>130</x:v>
      </x:c>
      <x:c r="G72" s="6" t="str">
        <x:v>3.3</x:v>
      </x:c>
      <x:c r="H72" s="6" t="str">
        <x:v>原形态</x:v>
      </x:c>
      <x:c r="I72" s="6" t="str">
        <x:v>https://raw.githubusercontent.com/Mar-7th/StarRailRes/dbe8cdfcfb0bf657b9fe1cf92d5537f118ccb487/index_new/cn/characters.json</x:v>
      </x:c>
    </x:row>
    <x:row r="73" ht="20" customHeight="1">
      <x:c r="A73" s="6" t="str">
        <x:v>1407</x:v>
      </x:c>
      <x:c r="B73" s="6" t="str">
        <x:v>遐蝶</x:v>
      </x:c>
      <x:c r="C73" s="6" t="n">
        <x:v>5</x:v>
      </x:c>
      <x:c r="D73" s="6" t="str">
        <x:v>记忆</x:v>
      </x:c>
      <x:c r="E73" s="6" t="str">
        <x:v>量子</x:v>
      </x:c>
      <x:c r="F73" s="6"/>
      <x:c r="G73" s="6" t="str">
        <x:v>3.2</x:v>
      </x:c>
      <x:c r="H73" s="6" t="str">
        <x:v>原形态</x:v>
      </x:c>
      <x:c r="I73" s="6" t="str">
        <x:v>https://raw.githubusercontent.com/Mar-7th/StarRailRes/dbe8cdfcfb0bf657b9fe1cf92d5537f118ccb487/index_new/cn/characters.json</x:v>
      </x:c>
    </x:row>
    <x:row r="74" ht="20" customHeight="1">
      <x:c r="A74" s="6" t="str">
        <x:v>1408</x:v>
      </x:c>
      <x:c r="B74" s="6" t="str">
        <x:v>白厄</x:v>
      </x:c>
      <x:c r="C74" s="6" t="n">
        <x:v>5</x:v>
      </x:c>
      <x:c r="D74" s="6" t="str">
        <x:v>毁灭</x:v>
      </x:c>
      <x:c r="E74" s="6" t="str">
        <x:v>物理</x:v>
      </x:c>
      <x:c r="F74" s="6" t="n">
        <x:v>12</x:v>
      </x:c>
      <x:c r="G74" s="6" t="str">
        <x:v>3.4</x:v>
      </x:c>
      <x:c r="H74" s="6" t="str">
        <x:v>原形态</x:v>
      </x:c>
      <x:c r="I74" s="6" t="str">
        <x:v>https://raw.githubusercontent.com/Mar-7th/StarRailRes/dbe8cdfcfb0bf657b9fe1cf92d5537f118ccb487/index_new/cn/characters.json</x:v>
      </x:c>
    </x:row>
    <x:row r="75" ht="20" customHeight="1">
      <x:c r="A75" s="6" t="str">
        <x:v>1409</x:v>
      </x:c>
      <x:c r="B75" s="6" t="str">
        <x:v>风堇</x:v>
      </x:c>
      <x:c r="C75" s="6" t="n">
        <x:v>5</x:v>
      </x:c>
      <x:c r="D75" s="6" t="str">
        <x:v>记忆</x:v>
      </x:c>
      <x:c r="E75" s="6" t="str">
        <x:v>风</x:v>
      </x:c>
      <x:c r="F75" s="6" t="n">
        <x:v>140</x:v>
      </x:c>
      <x:c r="G75" s="6" t="str">
        <x:v>3.3</x:v>
      </x:c>
      <x:c r="H75" s="6" t="str">
        <x:v>原形态</x:v>
      </x:c>
      <x:c r="I75" s="6" t="str">
        <x:v>https://raw.githubusercontent.com/Mar-7th/StarRailRes/dbe8cdfcfb0bf657b9fe1cf92d5537f118ccb487/index_new/cn/characters.json</x:v>
      </x:c>
    </x:row>
    <x:row r="76" ht="20" customHeight="1">
      <x:c r="A76" s="6" t="str">
        <x:v>1410</x:v>
      </x:c>
      <x:c r="B76" s="6" t="str">
        <x:v>海瑟音</x:v>
      </x:c>
      <x:c r="C76" s="6" t="n">
        <x:v>5</x:v>
      </x:c>
      <x:c r="D76" s="6" t="str">
        <x:v>虚无</x:v>
      </x:c>
      <x:c r="E76" s="6" t="str">
        <x:v>物理</x:v>
      </x:c>
      <x:c r="F76" s="6" t="n">
        <x:v>110</x:v>
      </x:c>
      <x:c r="G76" s="6" t="str">
        <x:v>3.5</x:v>
      </x:c>
      <x:c r="H76" s="6" t="str">
        <x:v>原形态</x:v>
      </x:c>
      <x:c r="I76" s="6" t="str">
        <x:v>https://raw.githubusercontent.com/Mar-7th/StarRailRes/dbe8cdfcfb0bf657b9fe1cf92d5537f118ccb487/index_new/cn/characters.json</x:v>
      </x:c>
    </x:row>
    <x:row r="77" ht="20" customHeight="1">
      <x:c r="A77" s="6" t="str">
        <x:v>1412</x:v>
      </x:c>
      <x:c r="B77" s="6" t="str">
        <x:v>刻律德菈</x:v>
      </x:c>
      <x:c r="C77" s="6" t="n">
        <x:v>5</x:v>
      </x:c>
      <x:c r="D77" s="6" t="str">
        <x:v>同谐</x:v>
      </x:c>
      <x:c r="E77" s="6" t="str">
        <x:v>风</x:v>
      </x:c>
      <x:c r="F77" s="6" t="n">
        <x:v>130</x:v>
      </x:c>
      <x:c r="G77" s="6" t="str">
        <x:v>3.5</x:v>
      </x:c>
      <x:c r="H77" s="6" t="str">
        <x:v>原形态</x:v>
      </x:c>
      <x:c r="I77" s="6" t="str">
        <x:v>https://raw.githubusercontent.com/Mar-7th/StarRailRes/dbe8cdfcfb0bf657b9fe1cf92d5537f118ccb487/index_new/cn/characters.json</x:v>
      </x:c>
    </x:row>
    <x:row r="78" ht="20" customHeight="1">
      <x:c r="A78" s="6" t="str">
        <x:v>1413</x:v>
      </x:c>
      <x:c r="B78" s="6" t="str">
        <x:v>长夜月</x:v>
      </x:c>
      <x:c r="C78" s="6" t="n">
        <x:v>5</x:v>
      </x:c>
      <x:c r="D78" s="6" t="str">
        <x:v>记忆</x:v>
      </x:c>
      <x:c r="E78" s="6" t="str">
        <x:v>冰</x:v>
      </x:c>
      <x:c r="F78" s="6" t="n">
        <x:v>240</x:v>
      </x:c>
      <x:c r="G78" s="6" t="str">
        <x:v>3.6</x:v>
      </x:c>
      <x:c r="H78" s="6" t="str">
        <x:v>原形态</x:v>
      </x:c>
      <x:c r="I78" s="6" t="str">
        <x:v>https://raw.githubusercontent.com/Mar-7th/StarRailRes/dbe8cdfcfb0bf657b9fe1cf92d5537f118ccb487/index_new/cn/characters.json</x:v>
      </x:c>
    </x:row>
    <x:row r="79" ht="20" customHeight="1">
      <x:c r="A79" s="6" t="str">
        <x:v>1414</x:v>
      </x:c>
      <x:c r="B79" s="6" t="str">
        <x:v>丹恒•腾荒</x:v>
      </x:c>
      <x:c r="C79" s="6" t="n">
        <x:v>5</x:v>
      </x:c>
      <x:c r="D79" s="6" t="str">
        <x:v>存护</x:v>
      </x:c>
      <x:c r="E79" s="6" t="str">
        <x:v>物理</x:v>
      </x:c>
      <x:c r="F79" s="6" t="n">
        <x:v>135</x:v>
      </x:c>
      <x:c r="G79" s="6" t="str">
        <x:v>3.6</x:v>
      </x:c>
      <x:c r="H79" s="6" t="str">
        <x:v>原形态</x:v>
      </x:c>
      <x:c r="I79" s="6" t="str">
        <x:v>https://raw.githubusercontent.com/Mar-7th/StarRailRes/dbe8cdfcfb0bf657b9fe1cf92d5537f118ccb487/index_new/cn/characters.json</x:v>
      </x:c>
    </x:row>
    <x:row r="80" ht="20" customHeight="1">
      <x:c r="A80" s="6" t="str">
        <x:v>1415</x:v>
      </x:c>
      <x:c r="B80" s="6" t="str">
        <x:v>昔涟</x:v>
      </x:c>
      <x:c r="C80" s="6" t="n">
        <x:v>5</x:v>
      </x:c>
      <x:c r="D80" s="6" t="str">
        <x:v>记忆</x:v>
      </x:c>
      <x:c r="E80" s="6" t="str">
        <x:v>冰</x:v>
      </x:c>
      <x:c r="F80" s="6" t="n">
        <x:v>24</x:v>
      </x:c>
      <x:c r="G80" s="6" t="str">
        <x:v>3.7</x:v>
      </x:c>
      <x:c r="H80" s="6" t="str">
        <x:v>原形态</x:v>
      </x:c>
      <x:c r="I80" s="6" t="str">
        <x:v>https://raw.githubusercontent.com/Mar-7th/StarRailRes/dbe8cdfcfb0bf657b9fe1cf92d5537f118ccb487/index_new/cn/characters.json</x:v>
      </x:c>
    </x:row>
    <x:row r="81" ht="20" customHeight="1">
      <x:c r="A81" s="6" t="str">
        <x:v>1501</x:v>
      </x:c>
      <x:c r="B81" s="6" t="str">
        <x:v>火花</x:v>
      </x:c>
      <x:c r="C81" s="6" t="n">
        <x:v>5</x:v>
      </x:c>
      <x:c r="D81" s="6" t="str">
        <x:v>欢愉</x:v>
      </x:c>
      <x:c r="E81" s="6" t="str">
        <x:v>火</x:v>
      </x:c>
      <x:c r="F81" s="6" t="n">
        <x:v>160</x:v>
      </x:c>
      <x:c r="G81" s="6" t="str">
        <x:v>4.0</x:v>
      </x:c>
      <x:c r="H81" s="6" t="str">
        <x:v>原形态</x:v>
      </x:c>
      <x:c r="I81" s="6" t="str">
        <x:v>https://raw.githubusercontent.com/Mar-7th/StarRailRes/dbe8cdfcfb0bf657b9fe1cf92d5537f118ccb487/index_new/cn/characters.json</x:v>
      </x:c>
    </x:row>
    <x:row r="82" ht="20" customHeight="1">
      <x:c r="A82" s="6" t="str">
        <x:v>1502</x:v>
      </x:c>
      <x:c r="B82" s="6" t="str">
        <x:v>爻光</x:v>
      </x:c>
      <x:c r="C82" s="6" t="n">
        <x:v>5</x:v>
      </x:c>
      <x:c r="D82" s="6" t="str">
        <x:v>欢愉</x:v>
      </x:c>
      <x:c r="E82" s="6" t="str">
        <x:v>物理</x:v>
      </x:c>
      <x:c r="F82" s="6" t="n">
        <x:v>180</x:v>
      </x:c>
      <x:c r="G82" s="6" t="str">
        <x:v>4.0</x:v>
      </x:c>
      <x:c r="H82" s="6" t="str">
        <x:v>原形态</x:v>
      </x:c>
      <x:c r="I82" s="6" t="str">
        <x:v>https://raw.githubusercontent.com/Mar-7th/StarRailRes/dbe8cdfcfb0bf657b9fe1cf92d5537f118ccb487/index_new/cn/characters.json</x:v>
      </x:c>
    </x:row>
    <x:row r="83" ht="20" customHeight="1">
      <x:c r="A83" s="6" t="str">
        <x:v>1503</x:v>
      </x:c>
      <x:c r="B83" s="6" t="str">
        <x:v>真珠</x:v>
      </x:c>
      <x:c r="C83" s="6" t="n">
        <x:v>5</x:v>
      </x:c>
      <x:c r="D83" s="6" t="str">
        <x:v>欢愉</x:v>
      </x:c>
      <x:c r="E83" s="6" t="str">
        <x:v>冰</x:v>
      </x:c>
      <x:c r="F83" s="6" t="n">
        <x:v>180</x:v>
      </x:c>
      <x:c r="G83" s="6" t="str">
        <x:v>4.6</x:v>
      </x:c>
      <x:c r="H83" s="6" t="str">
        <x:v>原形态</x:v>
      </x:c>
      <x:c r="I83" s="6" t="str">
        <x:v>https://raw.githubusercontent.com/Mar-7th/StarRailRes/dbe8cdfcfb0bf657b9fe1cf92d5537f118ccb487/index_new/cn/characters.json</x:v>
      </x:c>
    </x:row>
    <x:row r="84" ht="20" customHeight="1">
      <x:c r="A84" s="6" t="str">
        <x:v>1504</x:v>
      </x:c>
      <x:c r="B84" s="6" t="str">
        <x:v>不死途</x:v>
      </x:c>
      <x:c r="C84" s="6" t="n">
        <x:v>5</x:v>
      </x:c>
      <x:c r="D84" s="6" t="str">
        <x:v>巡猎</x:v>
      </x:c>
      <x:c r="E84" s="6" t="str">
        <x:v>雷</x:v>
      </x:c>
      <x:c r="F84" s="6" t="n">
        <x:v>150</x:v>
      </x:c>
      <x:c r="G84" s="6" t="str">
        <x:v>4.1</x:v>
      </x:c>
      <x:c r="H84" s="6" t="str">
        <x:v>原形态</x:v>
      </x:c>
      <x:c r="I84" s="6" t="str">
        <x:v>https://raw.githubusercontent.com/Mar-7th/StarRailRes/dbe8cdfcfb0bf657b9fe1cf92d5537f118ccb487/index_new/cn/characters.json</x:v>
      </x:c>
    </x:row>
    <x:row r="85" ht="20" customHeight="1">
      <x:c r="A85" s="6" t="str">
        <x:v>1505</x:v>
      </x:c>
      <x:c r="B85" s="6" t="str">
        <x:v>绯英</x:v>
      </x:c>
      <x:c r="C85" s="6" t="n">
        <x:v>5</x:v>
      </x:c>
      <x:c r="D85" s="6" t="str">
        <x:v>欢愉</x:v>
      </x:c>
      <x:c r="E85" s="6" t="str">
        <x:v>物理</x:v>
      </x:c>
      <x:c r="F85" s="6" t="n">
        <x:v>480</x:v>
      </x:c>
      <x:c r="G85" s="6" t="str">
        <x:v>4.2</x:v>
      </x:c>
      <x:c r="H85" s="6" t="str">
        <x:v>原形态</x:v>
      </x:c>
      <x:c r="I85" s="6" t="str">
        <x:v>https://raw.githubusercontent.com/Mar-7th/StarRailRes/dbe8cdfcfb0bf657b9fe1cf92d5537f118ccb487/index_new/cn/characters.json</x:v>
      </x:c>
    </x:row>
    <x:row r="86" ht="20" customHeight="1">
      <x:c r="A86" s="6" t="str">
        <x:v>1506</x:v>
      </x:c>
      <x:c r="B86" s="6" t="str">
        <x:v>银狼LV.999</x:v>
      </x:c>
      <x:c r="C86" s="6" t="n">
        <x:v>5</x:v>
      </x:c>
      <x:c r="D86" s="6" t="str">
        <x:v>欢愉</x:v>
      </x:c>
      <x:c r="E86" s="6" t="str">
        <x:v>虚数</x:v>
      </x:c>
      <x:c r="F86" s="6" t="n">
        <x:v>60</x:v>
      </x:c>
      <x:c r="G86" s="6" t="str">
        <x:v>4.2</x:v>
      </x:c>
      <x:c r="H86" s="6" t="str">
        <x:v>原形态</x:v>
      </x:c>
      <x:c r="I86" s="6" t="str">
        <x:v>https://raw.githubusercontent.com/Mar-7th/StarRailRes/dbe8cdfcfb0bf657b9fe1cf92d5537f118ccb487/index_new/cn/characters.json</x:v>
      </x:c>
    </x:row>
    <x:row r="87" ht="20" customHeight="1">
      <x:c r="A87" s="6" t="str">
        <x:v>1507</x:v>
      </x:c>
      <x:c r="B87" s="6" t="str">
        <x:v>千冶•刃</x:v>
      </x:c>
      <x:c r="C87" s="6" t="n">
        <x:v>5</x:v>
      </x:c>
      <x:c r="D87" s="6" t="str">
        <x:v>虚无</x:v>
      </x:c>
      <x:c r="E87" s="6" t="str">
        <x:v>火</x:v>
      </x:c>
      <x:c r="F87" s="6" t="n">
        <x:v>160</x:v>
      </x:c>
      <x:c r="G87" s="6" t="str">
        <x:v>4.3</x:v>
      </x:c>
      <x:c r="H87" s="6" t="str">
        <x:v>原形态</x:v>
      </x:c>
      <x:c r="I87" s="6" t="str">
        <x:v>https://raw.githubusercontent.com/Mar-7th/StarRailRes/dbe8cdfcfb0bf657b9fe1cf92d5537f118ccb487/index_new/cn/characters.json</x:v>
      </x:c>
    </x:row>
    <x:row r="88" ht="20" customHeight="1">
      <x:c r="A88" s="6" t="str">
        <x:v>1508</x:v>
      </x:c>
      <x:c r="B88" s="6" t="str">
        <x:v>远坂凛</x:v>
      </x:c>
      <x:c r="C88" s="6" t="n">
        <x:v>5</x:v>
      </x:c>
      <x:c r="D88" s="6" t="str">
        <x:v>智识</x:v>
      </x:c>
      <x:c r="E88" s="6" t="str">
        <x:v>量子</x:v>
      </x:c>
      <x:c r="F88" s="6" t="n">
        <x:v>160</x:v>
      </x:c>
      <x:c r="G88" s="6" t="str">
        <x:v>待核对</x:v>
      </x:c>
      <x:c r="H88" s="6" t="str">
        <x:v>原形态</x:v>
      </x:c>
      <x:c r="I88" s="6" t="str">
        <x:v>https://raw.githubusercontent.com/Mar-7th/StarRailRes/dbe8cdfcfb0bf657b9fe1cf92d5537f118ccb487/index_new/cn/characters.json</x:v>
      </x:c>
    </x:row>
    <x:row r="89" ht="20" customHeight="1">
      <x:c r="A89" s="6" t="str">
        <x:v>1509</x:v>
      </x:c>
      <x:c r="B89" s="6" t="str">
        <x:v>吉尔伽美什</x:v>
      </x:c>
      <x:c r="C89" s="6" t="n">
        <x:v>5</x:v>
      </x:c>
      <x:c r="D89" s="6" t="str">
        <x:v>毁灭</x:v>
      </x:c>
      <x:c r="E89" s="6" t="str">
        <x:v>雷</x:v>
      </x:c>
      <x:c r="F89" s="6" t="n">
        <x:v>360</x:v>
      </x:c>
      <x:c r="G89" s="6" t="str">
        <x:v>待核对</x:v>
      </x:c>
      <x:c r="H89" s="6" t="str">
        <x:v>原形态</x:v>
      </x:c>
      <x:c r="I89" s="6" t="str">
        <x:v>https://raw.githubusercontent.com/Mar-7th/StarRailRes/dbe8cdfcfb0bf657b9fe1cf92d5537f118ccb487/index_new/cn/characters.json</x:v>
      </x:c>
    </x:row>
    <x:row r="90" ht="20" customHeight="1">
      <x:c r="A90" s="6" t="str">
        <x:v>1510</x:v>
      </x:c>
      <x:c r="B90" s="6" t="str">
        <x:v>姬子•启行</x:v>
      </x:c>
      <x:c r="C90" s="6" t="n">
        <x:v>5</x:v>
      </x:c>
      <x:c r="D90" s="6" t="str">
        <x:v>智识</x:v>
      </x:c>
      <x:c r="E90" s="6" t="str">
        <x:v>火</x:v>
      </x:c>
      <x:c r="F90" s="6" t="n">
        <x:v>150</x:v>
      </x:c>
      <x:c r="G90" s="6" t="str">
        <x:v>4.4</x:v>
      </x:c>
      <x:c r="H90" s="6" t="str">
        <x:v>原形态</x:v>
      </x:c>
      <x:c r="I90" s="6" t="str">
        <x:v>https://raw.githubusercontent.com/Mar-7th/StarRailRes/dbe8cdfcfb0bf657b9fe1cf92d5537f118ccb487/index_new/cn/characters.json</x:v>
      </x:c>
    </x:row>
    <x:row r="91" ht="20" customHeight="1">
      <x:c r="A91" s="6" t="str">
        <x:v>1512</x:v>
      </x:c>
      <x:c r="B91" s="6" t="str">
        <x:v>知更鸟•晴歌</x:v>
      </x:c>
      <x:c r="C91" s="6" t="n">
        <x:v>5</x:v>
      </x:c>
      <x:c r="D91" s="6" t="str">
        <x:v>记忆</x:v>
      </x:c>
      <x:c r="E91" s="6" t="str">
        <x:v>风</x:v>
      </x:c>
      <x:c r="F91" s="6" t="n">
        <x:v>140</x:v>
      </x:c>
      <x:c r="G91" s="6" t="str">
        <x:v>4.5</x:v>
      </x:c>
      <x:c r="H91" s="6" t="str">
        <x:v>原形态</x:v>
      </x:c>
      <x:c r="I91" s="6" t="str">
        <x:v>https://raw.githubusercontent.com/Mar-7th/StarRailRes/dbe8cdfcfb0bf657b9fe1cf92d5537f118ccb487/index_new/cn/characters.json</x:v>
      </x:c>
    </x:row>
    <x:row r="92" ht="20" customHeight="1">
      <x:c r="A92" s="6" t="str">
        <x:v>1513</x:v>
      </x:c>
      <x:c r="B92" s="6" t="str">
        <x:v>砂金•戏浪</x:v>
      </x:c>
      <x:c r="C92" s="6" t="n">
        <x:v>5</x:v>
      </x:c>
      <x:c r="D92" s="6" t="str">
        <x:v>欢愉</x:v>
      </x:c>
      <x:c r="E92" s="6" t="str">
        <x:v>量子</x:v>
      </x:c>
      <x:c r="F92" s="6" t="n">
        <x:v>130</x:v>
      </x:c>
      <x:c r="G92" s="6" t="str">
        <x:v>4.5</x:v>
      </x:c>
      <x:c r="H92" s="6" t="str">
        <x:v>原形态</x:v>
      </x:c>
      <x:c r="I92" s="6" t="str">
        <x:v>https://raw.githubusercontent.com/Mar-7th/StarRailRes/dbe8cdfcfb0bf657b9fe1cf92d5537f118ccb487/index_new/cn/characters.json</x:v>
      </x:c>
    </x:row>
    <x:row r="93" ht="20" customHeight="1">
      <x:c r="A93" s="6" t="str">
        <x:v>8001</x:v>
      </x:c>
      <x:c r="B93" s="6" t="str">
        <x:v>开拓者（毁灭·男）</x:v>
      </x:c>
      <x:c r="C93" s="6" t="n">
        <x:v>5</x:v>
      </x:c>
      <x:c r="D93" s="6" t="str">
        <x:v>毁灭</x:v>
      </x:c>
      <x:c r="E93" s="6" t="str">
        <x:v>物理</x:v>
      </x:c>
      <x:c r="F93" s="6" t="n">
        <x:v>120</x:v>
      </x:c>
      <x:c r="G93" s="6" t="str">
        <x:v>1.0</x:v>
      </x:c>
      <x:c r="H93" s="6" t="str">
        <x:v>原形态</x:v>
      </x:c>
      <x:c r="I93" s="6" t="str">
        <x:v>https://raw.githubusercontent.com/Mar-7th/StarRailRes/dbe8cdfcfb0bf657b9fe1cf92d5537f118ccb487/index_new/cn/characters.json</x:v>
      </x:c>
    </x:row>
    <x:row r="94" ht="20" customHeight="1">
      <x:c r="A94" s="6" t="str">
        <x:v>8002</x:v>
      </x:c>
      <x:c r="B94" s="6" t="str">
        <x:v>开拓者（毁灭·女）</x:v>
      </x:c>
      <x:c r="C94" s="6" t="n">
        <x:v>5</x:v>
      </x:c>
      <x:c r="D94" s="6" t="str">
        <x:v>毁灭</x:v>
      </x:c>
      <x:c r="E94" s="6" t="str">
        <x:v>物理</x:v>
      </x:c>
      <x:c r="F94" s="6" t="n">
        <x:v>120</x:v>
      </x:c>
      <x:c r="G94" s="6" t="str">
        <x:v>1.0</x:v>
      </x:c>
      <x:c r="H94" s="6" t="str">
        <x:v>原形态</x:v>
      </x:c>
      <x:c r="I94" s="6" t="str">
        <x:v>https://raw.githubusercontent.com/Mar-7th/StarRailRes/dbe8cdfcfb0bf657b9fe1cf92d5537f118ccb487/index_new/cn/characters.json</x:v>
      </x:c>
    </x:row>
    <x:row r="95" ht="20" customHeight="1">
      <x:c r="A95" s="6" t="str">
        <x:v>8003</x:v>
      </x:c>
      <x:c r="B95" s="6" t="str">
        <x:v>开拓者（存护·男）</x:v>
      </x:c>
      <x:c r="C95" s="6" t="n">
        <x:v>5</x:v>
      </x:c>
      <x:c r="D95" s="6" t="str">
        <x:v>存护</x:v>
      </x:c>
      <x:c r="E95" s="6" t="str">
        <x:v>火</x:v>
      </x:c>
      <x:c r="F95" s="6" t="n">
        <x:v>120</x:v>
      </x:c>
      <x:c r="G95" s="6" t="str">
        <x:v>1.0</x:v>
      </x:c>
      <x:c r="H95" s="6" t="str">
        <x:v>原形态</x:v>
      </x:c>
      <x:c r="I95" s="6" t="str">
        <x:v>https://raw.githubusercontent.com/Mar-7th/StarRailRes/dbe8cdfcfb0bf657b9fe1cf92d5537f118ccb487/index_new/cn/characters.json</x:v>
      </x:c>
    </x:row>
    <x:row r="96" ht="20" customHeight="1">
      <x:c r="A96" s="6" t="str">
        <x:v>8004</x:v>
      </x:c>
      <x:c r="B96" s="6" t="str">
        <x:v>开拓者（存护·女）</x:v>
      </x:c>
      <x:c r="C96" s="6" t="n">
        <x:v>5</x:v>
      </x:c>
      <x:c r="D96" s="6" t="str">
        <x:v>存护</x:v>
      </x:c>
      <x:c r="E96" s="6" t="str">
        <x:v>火</x:v>
      </x:c>
      <x:c r="F96" s="6" t="n">
        <x:v>120</x:v>
      </x:c>
      <x:c r="G96" s="6" t="str">
        <x:v>1.0</x:v>
      </x:c>
      <x:c r="H96" s="6" t="str">
        <x:v>原形态</x:v>
      </x:c>
      <x:c r="I96" s="6" t="str">
        <x:v>https://raw.githubusercontent.com/Mar-7th/StarRailRes/dbe8cdfcfb0bf657b9fe1cf92d5537f118ccb487/index_new/cn/characters.json</x:v>
      </x:c>
    </x:row>
    <x:row r="97" ht="20" customHeight="1">
      <x:c r="A97" s="6" t="str">
        <x:v>8005</x:v>
      </x:c>
      <x:c r="B97" s="6" t="str">
        <x:v>开拓者（同谐·男）</x:v>
      </x:c>
      <x:c r="C97" s="6" t="n">
        <x:v>5</x:v>
      </x:c>
      <x:c r="D97" s="6" t="str">
        <x:v>同谐</x:v>
      </x:c>
      <x:c r="E97" s="6" t="str">
        <x:v>虚数</x:v>
      </x:c>
      <x:c r="F97" s="6" t="n">
        <x:v>140</x:v>
      </x:c>
      <x:c r="G97" s="6" t="str">
        <x:v>3.1</x:v>
      </x:c>
      <x:c r="H97" s="6" t="str">
        <x:v>原形态</x:v>
      </x:c>
      <x:c r="I97" s="6" t="str">
        <x:v>https://raw.githubusercontent.com/Mar-7th/StarRailRes/dbe8cdfcfb0bf657b9fe1cf92d5537f118ccb487/index_new/cn/characters.json</x:v>
      </x:c>
    </x:row>
    <x:row r="98" ht="20" customHeight="1">
      <x:c r="A98" s="6" t="str">
        <x:v>8006</x:v>
      </x:c>
      <x:c r="B98" s="6" t="str">
        <x:v>开拓者（同谐·女）</x:v>
      </x:c>
      <x:c r="C98" s="6" t="n">
        <x:v>5</x:v>
      </x:c>
      <x:c r="D98" s="6" t="str">
        <x:v>同谐</x:v>
      </x:c>
      <x:c r="E98" s="6" t="str">
        <x:v>虚数</x:v>
      </x:c>
      <x:c r="F98" s="6" t="n">
        <x:v>140</x:v>
      </x:c>
      <x:c r="G98" s="6" t="str">
        <x:v>3.1</x:v>
      </x:c>
      <x:c r="H98" s="6" t="str">
        <x:v>原形态</x:v>
      </x:c>
      <x:c r="I98" s="6" t="str">
        <x:v>https://raw.githubusercontent.com/Mar-7th/StarRailRes/dbe8cdfcfb0bf657b9fe1cf92d5537f118ccb487/index_new/cn/characters.json</x:v>
      </x:c>
    </x:row>
    <x:row r="99" ht="20" customHeight="1">
      <x:c r="A99" s="6" t="str">
        <x:v>8007</x:v>
      </x:c>
      <x:c r="B99" s="6" t="str">
        <x:v>开拓者（记忆·男）</x:v>
      </x:c>
      <x:c r="C99" s="6" t="n">
        <x:v>5</x:v>
      </x:c>
      <x:c r="D99" s="6" t="str">
        <x:v>记忆</x:v>
      </x:c>
      <x:c r="E99" s="6" t="str">
        <x:v>冰</x:v>
      </x:c>
      <x:c r="F99" s="6" t="n">
        <x:v>160</x:v>
      </x:c>
      <x:c r="G99" s="6" t="str">
        <x:v>3.1</x:v>
      </x:c>
      <x:c r="H99" s="6" t="str">
        <x:v>原形态</x:v>
      </x:c>
      <x:c r="I99" s="6" t="str">
        <x:v>https://raw.githubusercontent.com/Mar-7th/StarRailRes/dbe8cdfcfb0bf657b9fe1cf92d5537f118ccb487/index_new/cn/characters.json</x:v>
      </x:c>
    </x:row>
    <x:row r="100" ht="20" customHeight="1">
      <x:c r="A100" s="6" t="str">
        <x:v>8008</x:v>
      </x:c>
      <x:c r="B100" s="6" t="str">
        <x:v>开拓者（记忆·女）</x:v>
      </x:c>
      <x:c r="C100" s="6" t="n">
        <x:v>5</x:v>
      </x:c>
      <x:c r="D100" s="6" t="str">
        <x:v>记忆</x:v>
      </x:c>
      <x:c r="E100" s="6" t="str">
        <x:v>冰</x:v>
      </x:c>
      <x:c r="F100" s="6" t="n">
        <x:v>160</x:v>
      </x:c>
      <x:c r="G100" s="6" t="str">
        <x:v>3.1</x:v>
      </x:c>
      <x:c r="H100" s="6" t="str">
        <x:v>原形态</x:v>
      </x:c>
      <x:c r="I100" s="6" t="str">
        <x:v>https://raw.githubusercontent.com/Mar-7th/StarRailRes/dbe8cdfcfb0bf657b9fe1cf92d5537f118ccb487/index_new/cn/characters.json</x:v>
      </x:c>
    </x:row>
    <x:row r="101" ht="20" customHeight="1">
      <x:c r="A101" s="6" t="str">
        <x:v>8009</x:v>
      </x:c>
      <x:c r="B101" s="6" t="str">
        <x:v>开拓者（欢愉·男）</x:v>
      </x:c>
      <x:c r="C101" s="6" t="n">
        <x:v>5</x:v>
      </x:c>
      <x:c r="D101" s="6" t="str">
        <x:v>欢愉</x:v>
      </x:c>
      <x:c r="E101" s="6" t="str">
        <x:v>雷</x:v>
      </x:c>
      <x:c r="F101" s="6" t="n">
        <x:v>160</x:v>
      </x:c>
      <x:c r="G101" s="6" t="str">
        <x:v>4.2</x:v>
      </x:c>
      <x:c r="H101" s="6" t="str">
        <x:v>原形态</x:v>
      </x:c>
      <x:c r="I101" s="6" t="str">
        <x:v>https://raw.githubusercontent.com/Mar-7th/StarRailRes/dbe8cdfcfb0bf657b9fe1cf92d5537f118ccb487/index_new/cn/characters.json</x:v>
      </x:c>
    </x:row>
    <x:row r="102" ht="20" customHeight="1">
      <x:c r="A102" s="6" t="str">
        <x:v>8010</x:v>
      </x:c>
      <x:c r="B102" s="6" t="str">
        <x:v>开拓者（欢愉·女）</x:v>
      </x:c>
      <x:c r="C102" s="6" t="n">
        <x:v>5</x:v>
      </x:c>
      <x:c r="D102" s="6" t="str">
        <x:v>欢愉</x:v>
      </x:c>
      <x:c r="E102" s="6" t="str">
        <x:v>雷</x:v>
      </x:c>
      <x:c r="F102" s="6" t="n">
        <x:v>160</x:v>
      </x:c>
      <x:c r="G102" s="6" t="str">
        <x:v>4.2</x:v>
      </x:c>
      <x:c r="H102" s="6" t="str">
        <x:v>原形态</x:v>
      </x:c>
      <x:c r="I102" s="6" t="str">
        <x:v>https://raw.githubusercontent.com/Mar-7th/StarRailRes/dbe8cdfcfb0bf657b9fe1cf92d5537f118ccb487/index_new/cn/characters.json</x:v>
      </x:c>
    </x:row>
    <x:row r="103" ht="20" customHeight="1">
      <x:c r="A103" s="6" t="str">
        <x:v>11004</x:v>
      </x:c>
      <x:c r="B103" s="6" t="str">
        <x:v>瓦尔特（强化）</x:v>
      </x:c>
      <x:c r="C103" s="6" t="n">
        <x:v>5</x:v>
      </x:c>
      <x:c r="D103" s="6" t="str">
        <x:v>虚无</x:v>
      </x:c>
      <x:c r="E103" s="6" t="str">
        <x:v>虚数</x:v>
      </x:c>
      <x:c r="F103" s="6" t="n">
        <x:v>120</x:v>
      </x:c>
      <x:c r="G103" s="6" t="str">
        <x:v>1.0</x:v>
      </x:c>
      <x:c r="H103" s="6" t="str">
        <x:v>强化</x:v>
      </x:c>
      <x:c r="I103" s="6" t="str">
        <x:v>https://raw.githubusercontent.com/Mar-7th/StarRailRes/dbe8cdfcfb0bf657b9fe1cf92d5537f118ccb487/index_new/cn/characters.json</x:v>
      </x:c>
    </x:row>
    <x:row r="104" ht="20" customHeight="1">
      <x:c r="A104" s="6" t="str">
        <x:v>11005</x:v>
      </x:c>
      <x:c r="B104" s="6" t="str">
        <x:v>卡芙卡（强化）</x:v>
      </x:c>
      <x:c r="C104" s="6" t="n">
        <x:v>5</x:v>
      </x:c>
      <x:c r="D104" s="6" t="str">
        <x:v>虚无</x:v>
      </x:c>
      <x:c r="E104" s="6" t="str">
        <x:v>雷</x:v>
      </x:c>
      <x:c r="F104" s="6" t="n">
        <x:v>120</x:v>
      </x:c>
      <x:c r="G104" s="6" t="str">
        <x:v>1.0</x:v>
      </x:c>
      <x:c r="H104" s="6" t="str">
        <x:v>强化</x:v>
      </x:c>
      <x:c r="I104" s="6" t="str">
        <x:v>https://raw.githubusercontent.com/Mar-7th/StarRailRes/dbe8cdfcfb0bf657b9fe1cf92d5537f118ccb487/index_new/cn/characters.json</x:v>
      </x:c>
    </x:row>
    <x:row r="105" ht="20" customHeight="1">
      <x:c r="A105" s="6" t="str">
        <x:v>11006</x:v>
      </x:c>
      <x:c r="B105" s="6" t="str">
        <x:v>银狼（强化）</x:v>
      </x:c>
      <x:c r="C105" s="6" t="n">
        <x:v>5</x:v>
      </x:c>
      <x:c r="D105" s="6" t="str">
        <x:v>虚无</x:v>
      </x:c>
      <x:c r="E105" s="6" t="str">
        <x:v>量子</x:v>
      </x:c>
      <x:c r="F105" s="6" t="n">
        <x:v>110</x:v>
      </x:c>
      <x:c r="G105" s="6" t="str">
        <x:v>1.0</x:v>
      </x:c>
      <x:c r="H105" s="6" t="str">
        <x:v>强化</x:v>
      </x:c>
      <x:c r="I105" s="6" t="str">
        <x:v>https://raw.githubusercontent.com/Mar-7th/StarRailRes/dbe8cdfcfb0bf657b9fe1cf92d5537f118ccb487/index_new/cn/characters.json</x:v>
      </x:c>
    </x:row>
    <x:row r="106" ht="20" customHeight="1">
      <x:c r="A106" s="6" t="str">
        <x:v>11102</x:v>
      </x:c>
      <x:c r="B106" s="6" t="str">
        <x:v>希儿（强化）</x:v>
      </x:c>
      <x:c r="C106" s="6" t="n">
        <x:v>5</x:v>
      </x:c>
      <x:c r="D106" s="6" t="str">
        <x:v>巡猎</x:v>
      </x:c>
      <x:c r="E106" s="6" t="str">
        <x:v>量子</x:v>
      </x:c>
      <x:c r="F106" s="6" t="n">
        <x:v>120</x:v>
      </x:c>
      <x:c r="G106" s="6" t="str">
        <x:v>1.0</x:v>
      </x:c>
      <x:c r="H106" s="6" t="str">
        <x:v>强化</x:v>
      </x:c>
      <x:c r="I106" s="6" t="str">
        <x:v>https://raw.githubusercontent.com/Mar-7th/StarRailRes/dbe8cdfcfb0bf657b9fe1cf92d5537f118ccb487/index_new/cn/characters.json</x:v>
      </x:c>
    </x:row>
    <x:row r="107" ht="20" customHeight="1">
      <x:c r="A107" s="6" t="str">
        <x:v>11205</x:v>
      </x:c>
      <x:c r="B107" s="6" t="str">
        <x:v>刃（强化）</x:v>
      </x:c>
      <x:c r="C107" s="6" t="n">
        <x:v>5</x:v>
      </x:c>
      <x:c r="D107" s="6" t="str">
        <x:v>毁灭</x:v>
      </x:c>
      <x:c r="E107" s="6" t="str">
        <x:v>风</x:v>
      </x:c>
      <x:c r="F107" s="6" t="n">
        <x:v>130</x:v>
      </x:c>
      <x:c r="G107" s="6" t="str">
        <x:v>1.2</x:v>
      </x:c>
      <x:c r="H107" s="6" t="str">
        <x:v>强化</x:v>
      </x:c>
      <x:c r="I107" s="6" t="str">
        <x:v>https://raw.githubusercontent.com/Mar-7th/StarRailRes/dbe8cdfcfb0bf657b9fe1cf92d5537f118ccb487/index_new/cn/characters.json</x:v>
      </x:c>
    </x:row>
    <x:row r="108" ht="20" customHeight="1">
      <x:c r="A108" s="6" t="str">
        <x:v>11212</x:v>
      </x:c>
      <x:c r="B108" s="6" t="str">
        <x:v>镜流（强化）</x:v>
      </x:c>
      <x:c r="C108" s="6" t="n">
        <x:v>5</x:v>
      </x:c>
      <x:c r="D108" s="6" t="str">
        <x:v>毁灭</x:v>
      </x:c>
      <x:c r="E108" s="6" t="str">
        <x:v>冰</x:v>
      </x:c>
      <x:c r="F108" s="6" t="n">
        <x:v>140</x:v>
      </x:c>
      <x:c r="G108" s="6" t="str">
        <x:v>1.4</x:v>
      </x:c>
      <x:c r="H108" s="6" t="str">
        <x:v>强化</x:v>
      </x:c>
      <x:c r="I108" s="6" t="str">
        <x:v>https://raw.githubusercontent.com/Mar-7th/StarRailRes/dbe8cdfcfb0bf657b9fe1cf92d5537f118ccb487/index_new/cn/characters.json</x:v>
      </x:c>
    </x:row>
    <x:row r="109" ht="20" customHeight="1">
      <x:c r="A109" s="6" t="str">
        <x:v>11217</x:v>
      </x:c>
      <x:c r="B109" s="6" t="str">
        <x:v>藿藿（强化）</x:v>
      </x:c>
      <x:c r="C109" s="6" t="n">
        <x:v>5</x:v>
      </x:c>
      <x:c r="D109" s="6" t="str">
        <x:v>丰饶</x:v>
      </x:c>
      <x:c r="E109" s="6" t="str">
        <x:v>风</x:v>
      </x:c>
      <x:c r="F109" s="6" t="n">
        <x:v>140</x:v>
      </x:c>
      <x:c r="G109" s="6" t="str">
        <x:v>1.5</x:v>
      </x:c>
      <x:c r="H109" s="6" t="str">
        <x:v>强化</x:v>
      </x:c>
      <x:c r="I109" s="6" t="str">
        <x:v>https://raw.githubusercontent.com/Mar-7th/StarRailRes/dbe8cdfcfb0bf657b9fe1cf92d5537f118ccb487/index_new/cn/characters.json</x:v>
      </x:c>
    </x:row>
    <x:row r="110" ht="20" customHeight="1">
      <x:c r="A110" s="6" t="str">
        <x:v>11306</x:v>
      </x:c>
      <x:c r="B110" s="6" t="str">
        <x:v>花火（强化）</x:v>
      </x:c>
      <x:c r="C110" s="6" t="n">
        <x:v>5</x:v>
      </x:c>
      <x:c r="D110" s="6" t="str">
        <x:v>同谐</x:v>
      </x:c>
      <x:c r="E110" s="6" t="str">
        <x:v>量子</x:v>
      </x:c>
      <x:c r="F110" s="6" t="n">
        <x:v>110</x:v>
      </x:c>
      <x:c r="G110" s="6" t="str">
        <x:v>2.0</x:v>
      </x:c>
      <x:c r="H110" s="6" t="str">
        <x:v>强化</x:v>
      </x:c>
      <x:c r="I110" s="6" t="str">
        <x:v>https://raw.githubusercontent.com/Mar-7th/StarRailRes/dbe8cdfcfb0bf657b9fe1cf92d5537f118ccb487/index_new/cn/characters.json</x:v>
      </x:c>
    </x:row>
    <x:row r="111" ht="20" customHeight="1">
      <x:c r="A111" s="6" t="str">
        <x:v>11307</x:v>
      </x:c>
      <x:c r="B111" s="6" t="str">
        <x:v>黑天鹅（强化）</x:v>
      </x:c>
      <x:c r="C111" s="6" t="n">
        <x:v>5</x:v>
      </x:c>
      <x:c r="D111" s="6" t="str">
        <x:v>虚无</x:v>
      </x:c>
      <x:c r="E111" s="6" t="str">
        <x:v>风</x:v>
      </x:c>
      <x:c r="F111" s="6" t="n">
        <x:v>120</x:v>
      </x:c>
      <x:c r="G111" s="6" t="str">
        <x:v>2.0</x:v>
      </x:c>
      <x:c r="H111" s="6" t="str">
        <x:v>强化</x:v>
      </x:c>
      <x:c r="I111" s="6" t="str">
        <x:v>https://raw.githubusercontent.com/Mar-7th/StarRailRes/dbe8cdfcfb0bf657b9fe1cf92d5537f118ccb487/index_new/cn/characters.json</x:v>
      </x:c>
    </x:row>
    <x:row r="112" ht="20" customHeight="1">
      <x:c r="A112" s="6" t="str">
        <x:v>11310</x:v>
      </x:c>
      <x:c r="B112" s="6" t="str">
        <x:v>流萤（强化）</x:v>
      </x:c>
      <x:c r="C112" s="6" t="n">
        <x:v>5</x:v>
      </x:c>
      <x:c r="D112" s="6" t="str">
        <x:v>毁灭</x:v>
      </x:c>
      <x:c r="E112" s="6" t="str">
        <x:v>火</x:v>
      </x:c>
      <x:c r="F112" s="6" t="n">
        <x:v>240</x:v>
      </x:c>
      <x:c r="G112" s="6" t="str">
        <x:v>3.1</x:v>
      </x:c>
      <x:c r="H112" s="6" t="str">
        <x:v>强化</x:v>
      </x:c>
      <x:c r="I112" s="6" t="str">
        <x:v>https://raw.githubusercontent.com/Mar-7th/StarRailRes/dbe8cdfcfb0bf657b9fe1cf92d5537f118ccb487/index_new/cn/characters.json</x:v>
      </x:c>
    </x:row>
  </x:sheetData>
  <x:pageMargins left="0.7" right="0.7" top="0.75" bottom="0.75" header="0.3" footer="0.3"/>
  <x:tableParts count="1">
    <x:tablePart xmlns:r="http://schemas.openxmlformats.org/officeDocument/2006/relationships" r:id="R94c985cc294d4685"/>
  </x:tableParts>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17" hidden="0" customWidth="1"/>
    <x:col min="11" max="11" width="17" hidden="0" customWidth="1"/>
    <x:col min="12" max="12" width="17" hidden="0" customWidth="1"/>
    <x:col min="13" max="13" width="28" hidden="0" customWidth="1"/>
  </x:cols>
  <x:sheetData>
    <x:row r="1">
      <x:c r="A1" s="1" t="str">
        <x:v>角色成长库</x:v>
      </x:c>
      <x:c r="B1" s="1"/>
      <x:c r="C1" s="1"/>
      <x:c r="D1" s="1"/>
      <x:c r="E1" s="1"/>
      <x:c r="F1" s="1"/>
      <x:c r="G1" s="1"/>
      <x:c r="H1" s="1"/>
      <x:c r="I1" s="1"/>
      <x:c r="J1" s="1"/>
      <x:c r="K1" s="1"/>
      <x:c r="L1" s="1"/>
      <x:c r="M1" s="1"/>
    </x:row>
    <x:row r="2">
      <x:c r="A2" s="2" t="str">
        <x:v>4.6 数据快照；筛选表头可查找名称与ID。来源列保存逐表网址。</x:v>
      </x:c>
      <x:c r="B2" s="2"/>
      <x:c r="C2" s="2"/>
      <x:c r="D2" s="2"/>
      <x:c r="E2" s="2"/>
      <x:c r="F2" s="2"/>
      <x:c r="G2" s="2"/>
      <x:c r="H2" s="2"/>
      <x:c r="I2" s="2"/>
      <x:c r="J2" s="2"/>
      <x:c r="K2" s="2"/>
      <x:c r="L2" s="2"/>
      <x:c r="M2" s="2"/>
    </x:row>
    <x:row r="4" ht="28" customHeight="1">
      <x:c r="A4" s="5" t="str">
        <x:v>成长键</x:v>
      </x:c>
      <x:c r="B4" s="5" t="str">
        <x:v>角色ID</x:v>
      </x:c>
      <x:c r="C4" s="5" t="str">
        <x:v>突破</x:v>
      </x:c>
      <x:c r="D4" s="5" t="str">
        <x:v>生命基值</x:v>
      </x:c>
      <x:c r="E4" s="5" t="str">
        <x:v>攻击基值</x:v>
      </x:c>
      <x:c r="F4" s="5" t="str">
        <x:v>防御基值</x:v>
      </x:c>
      <x:c r="G4" s="5" t="str">
        <x:v>速度</x:v>
      </x:c>
      <x:c r="H4" s="5" t="str">
        <x:v>暴击率</x:v>
      </x:c>
      <x:c r="I4" s="5" t="str">
        <x:v>暴击伤害</x:v>
      </x:c>
      <x:c r="J4" s="5" t="str">
        <x:v>生命每级</x:v>
      </x:c>
      <x:c r="K4" s="5" t="str">
        <x:v>攻击每级</x:v>
      </x:c>
      <x:c r="L4" s="5" t="str">
        <x:v>防御每级</x:v>
      </x:c>
      <x:c r="M4" s="5" t="str">
        <x:v>来源</x:v>
      </x:c>
    </x:row>
    <x:row r="5" ht="20" customHeight="1">
      <x:c r="A5" s="6" t="str">
        <x:v>1001_0</x:v>
      </x:c>
      <x:c r="B5" s="6" t="str">
        <x:v>1001</x:v>
      </x:c>
      <x:c r="C5" s="6" t="n">
        <x:v>0</x:v>
      </x:c>
      <x:c r="D5" s="6" t="n">
        <x:v>144</x:v>
      </x:c>
      <x:c r="E5" s="6" t="n">
        <x:v>69.6</x:v>
      </x:c>
      <x:c r="F5" s="6" t="n">
        <x:v>78</x:v>
      </x:c>
      <x:c r="G5" s="6" t="n">
        <x:v>101</x:v>
      </x:c>
      <x:c r="H5" s="6" t="n">
        <x:v>0.05</x:v>
      </x:c>
      <x:c r="I5" s="6" t="n">
        <x:v>0.5</x:v>
      </x:c>
      <x:c r="J5" s="6" t="n">
        <x:v>7.2</x:v>
      </x:c>
      <x:c r="K5" s="6" t="n">
        <x:v>3.48</x:v>
      </x:c>
      <x:c r="L5" s="6" t="n">
        <x:v>3.9</x:v>
      </x:c>
      <x:c r="M5" s="6" t="str">
        <x:v>https://raw.githubusercontent.com/Mar-7th/StarRailRes/dbe8cdfcfb0bf657b9fe1cf92d5537f118ccb487/index_new/cn/character_promotions.json</x:v>
      </x:c>
    </x:row>
    <x:row r="6" ht="20" customHeight="1">
      <x:c r="A6" s="6" t="str">
        <x:v>1001_1</x:v>
      </x:c>
      <x:c r="B6" s="6" t="str">
        <x:v>1001</x:v>
      </x:c>
      <x:c r="C6" s="6" t="n">
        <x:v>1</x:v>
      </x:c>
      <x:c r="D6" s="6" t="n">
        <x:v>201.6</x:v>
      </x:c>
      <x:c r="E6" s="6" t="n">
        <x:v>97.44</x:v>
      </x:c>
      <x:c r="F6" s="6" t="n">
        <x:v>109.2</x:v>
      </x:c>
      <x:c r="G6" s="6" t="n">
        <x:v>101</x:v>
      </x:c>
      <x:c r="H6" s="6" t="n">
        <x:v>0.05</x:v>
      </x:c>
      <x:c r="I6" s="6" t="n">
        <x:v>0.5</x:v>
      </x:c>
      <x:c r="J6" s="6" t="n">
        <x:v>7.2</x:v>
      </x:c>
      <x:c r="K6" s="6" t="n">
        <x:v>3.48</x:v>
      </x:c>
      <x:c r="L6" s="6" t="n">
        <x:v>3.9</x:v>
      </x:c>
      <x:c r="M6" s="6" t="str">
        <x:v>https://raw.githubusercontent.com/Mar-7th/StarRailRes/dbe8cdfcfb0bf657b9fe1cf92d5537f118ccb487/index_new/cn/character_promotions.json</x:v>
      </x:c>
    </x:row>
    <x:row r="7" ht="20" customHeight="1">
      <x:c r="A7" s="6" t="str">
        <x:v>1001_2</x:v>
      </x:c>
      <x:c r="B7" s="6" t="str">
        <x:v>1001</x:v>
      </x:c>
      <x:c r="C7" s="6" t="n">
        <x:v>2</x:v>
      </x:c>
      <x:c r="D7" s="6" t="n">
        <x:v>259.2</x:v>
      </x:c>
      <x:c r="E7" s="6" t="n">
        <x:v>125.28</x:v>
      </x:c>
      <x:c r="F7" s="6" t="n">
        <x:v>140.4</x:v>
      </x:c>
      <x:c r="G7" s="6" t="n">
        <x:v>101</x:v>
      </x:c>
      <x:c r="H7" s="6" t="n">
        <x:v>0.05</x:v>
      </x:c>
      <x:c r="I7" s="6" t="n">
        <x:v>0.5</x:v>
      </x:c>
      <x:c r="J7" s="6" t="n">
        <x:v>7.2</x:v>
      </x:c>
      <x:c r="K7" s="6" t="n">
        <x:v>3.48</x:v>
      </x:c>
      <x:c r="L7" s="6" t="n">
        <x:v>3.9</x:v>
      </x:c>
      <x:c r="M7" s="6" t="str">
        <x:v>https://raw.githubusercontent.com/Mar-7th/StarRailRes/dbe8cdfcfb0bf657b9fe1cf92d5537f118ccb487/index_new/cn/character_promotions.json</x:v>
      </x:c>
    </x:row>
    <x:row r="8" ht="20" customHeight="1">
      <x:c r="A8" s="6" t="str">
        <x:v>1001_3</x:v>
      </x:c>
      <x:c r="B8" s="6" t="str">
        <x:v>1001</x:v>
      </x:c>
      <x:c r="C8" s="6" t="n">
        <x:v>3</x:v>
      </x:c>
      <x:c r="D8" s="6" t="n">
        <x:v>316.8</x:v>
      </x:c>
      <x:c r="E8" s="6" t="n">
        <x:v>153.12</x:v>
      </x:c>
      <x:c r="F8" s="6" t="n">
        <x:v>171.6</x:v>
      </x:c>
      <x:c r="G8" s="6" t="n">
        <x:v>101</x:v>
      </x:c>
      <x:c r="H8" s="6" t="n">
        <x:v>0.05</x:v>
      </x:c>
      <x:c r="I8" s="6" t="n">
        <x:v>0.5</x:v>
      </x:c>
      <x:c r="J8" s="6" t="n">
        <x:v>7.2</x:v>
      </x:c>
      <x:c r="K8" s="6" t="n">
        <x:v>3.48</x:v>
      </x:c>
      <x:c r="L8" s="6" t="n">
        <x:v>3.9</x:v>
      </x:c>
      <x:c r="M8" s="6" t="str">
        <x:v>https://raw.githubusercontent.com/Mar-7th/StarRailRes/dbe8cdfcfb0bf657b9fe1cf92d5537f118ccb487/index_new/cn/character_promotions.json</x:v>
      </x:c>
    </x:row>
    <x:row r="9" ht="20" customHeight="1">
      <x:c r="A9" s="6" t="str">
        <x:v>1001_4</x:v>
      </x:c>
      <x:c r="B9" s="6" t="str">
        <x:v>1001</x:v>
      </x:c>
      <x:c r="C9" s="6" t="n">
        <x:v>4</x:v>
      </x:c>
      <x:c r="D9" s="6" t="n">
        <x:v>374.4</x:v>
      </x:c>
      <x:c r="E9" s="6" t="n">
        <x:v>180.96</x:v>
      </x:c>
      <x:c r="F9" s="6" t="n">
        <x:v>202.8</x:v>
      </x:c>
      <x:c r="G9" s="6" t="n">
        <x:v>101</x:v>
      </x:c>
      <x:c r="H9" s="6" t="n">
        <x:v>0.05</x:v>
      </x:c>
      <x:c r="I9" s="6" t="n">
        <x:v>0.5</x:v>
      </x:c>
      <x:c r="J9" s="6" t="n">
        <x:v>7.2</x:v>
      </x:c>
      <x:c r="K9" s="6" t="n">
        <x:v>3.48</x:v>
      </x:c>
      <x:c r="L9" s="6" t="n">
        <x:v>3.9</x:v>
      </x:c>
      <x:c r="M9" s="6" t="str">
        <x:v>https://raw.githubusercontent.com/Mar-7th/StarRailRes/dbe8cdfcfb0bf657b9fe1cf92d5537f118ccb487/index_new/cn/character_promotions.json</x:v>
      </x:c>
    </x:row>
    <x:row r="10" ht="20" customHeight="1">
      <x:c r="A10" s="6" t="str">
        <x:v>1001_5</x:v>
      </x:c>
      <x:c r="B10" s="6" t="str">
        <x:v>1001</x:v>
      </x:c>
      <x:c r="C10" s="6" t="n">
        <x:v>5</x:v>
      </x:c>
      <x:c r="D10" s="6" t="n">
        <x:v>432</x:v>
      </x:c>
      <x:c r="E10" s="6" t="n">
        <x:v>208.8</x:v>
      </x:c>
      <x:c r="F10" s="6" t="n">
        <x:v>234</x:v>
      </x:c>
      <x:c r="G10" s="6" t="n">
        <x:v>101</x:v>
      </x:c>
      <x:c r="H10" s="6" t="n">
        <x:v>0.05</x:v>
      </x:c>
      <x:c r="I10" s="6" t="n">
        <x:v>0.5</x:v>
      </x:c>
      <x:c r="J10" s="6" t="n">
        <x:v>7.2</x:v>
      </x:c>
      <x:c r="K10" s="6" t="n">
        <x:v>3.48</x:v>
      </x:c>
      <x:c r="L10" s="6" t="n">
        <x:v>3.9</x:v>
      </x:c>
      <x:c r="M10" s="6" t="str">
        <x:v>https://raw.githubusercontent.com/Mar-7th/StarRailRes/dbe8cdfcfb0bf657b9fe1cf92d5537f118ccb487/index_new/cn/character_promotions.json</x:v>
      </x:c>
    </x:row>
    <x:row r="11" ht="20" customHeight="1">
      <x:c r="A11" s="6" t="str">
        <x:v>1001_6</x:v>
      </x:c>
      <x:c r="B11" s="6" t="str">
        <x:v>1001</x:v>
      </x:c>
      <x:c r="C11" s="6" t="n">
        <x:v>6</x:v>
      </x:c>
      <x:c r="D11" s="6" t="n">
        <x:v>489.6</x:v>
      </x:c>
      <x:c r="E11" s="6" t="n">
        <x:v>236.64</x:v>
      </x:c>
      <x:c r="F11" s="6" t="n">
        <x:v>265.2</x:v>
      </x:c>
      <x:c r="G11" s="6" t="n">
        <x:v>101</x:v>
      </x:c>
      <x:c r="H11" s="6" t="n">
        <x:v>0.05</x:v>
      </x:c>
      <x:c r="I11" s="6" t="n">
        <x:v>0.5</x:v>
      </x:c>
      <x:c r="J11" s="6" t="n">
        <x:v>7.2</x:v>
      </x:c>
      <x:c r="K11" s="6" t="n">
        <x:v>3.48</x:v>
      </x:c>
      <x:c r="L11" s="6" t="n">
        <x:v>3.9</x:v>
      </x:c>
      <x:c r="M11" s="6" t="str">
        <x:v>https://raw.githubusercontent.com/Mar-7th/StarRailRes/dbe8cdfcfb0bf657b9fe1cf92d5537f118ccb487/index_new/cn/character_promotions.json</x:v>
      </x:c>
    </x:row>
    <x:row r="12" ht="20" customHeight="1">
      <x:c r="A12" s="6" t="str">
        <x:v>1002_0</x:v>
      </x:c>
      <x:c r="B12" s="6" t="str">
        <x:v>1002</x:v>
      </x:c>
      <x:c r="C12" s="6" t="n">
        <x:v>0</x:v>
      </x:c>
      <x:c r="D12" s="6" t="n">
        <x:v>120</x:v>
      </x:c>
      <x:c r="E12" s="6" t="n">
        <x:v>74.4</x:v>
      </x:c>
      <x:c r="F12" s="6" t="n">
        <x:v>54</x:v>
      </x:c>
      <x:c r="G12" s="6" t="n">
        <x:v>110</x:v>
      </x:c>
      <x:c r="H12" s="6" t="n">
        <x:v>0.05</x:v>
      </x:c>
      <x:c r="I12" s="6" t="n">
        <x:v>0.5</x:v>
      </x:c>
      <x:c r="J12" s="6" t="n">
        <x:v>6</x:v>
      </x:c>
      <x:c r="K12" s="6" t="n">
        <x:v>3.72</x:v>
      </x:c>
      <x:c r="L12" s="6" t="n">
        <x:v>2.7</x:v>
      </x:c>
      <x:c r="M12" s="6" t="str">
        <x:v>https://raw.githubusercontent.com/Mar-7th/StarRailRes/dbe8cdfcfb0bf657b9fe1cf92d5537f118ccb487/index_new/cn/character_promotions.json</x:v>
      </x:c>
    </x:row>
    <x:row r="13" ht="20" customHeight="1">
      <x:c r="A13" s="6" t="str">
        <x:v>1002_1</x:v>
      </x:c>
      <x:c r="B13" s="6" t="str">
        <x:v>1002</x:v>
      </x:c>
      <x:c r="C13" s="6" t="n">
        <x:v>1</x:v>
      </x:c>
      <x:c r="D13" s="6" t="n">
        <x:v>168</x:v>
      </x:c>
      <x:c r="E13" s="6" t="n">
        <x:v>104.16</x:v>
      </x:c>
      <x:c r="F13" s="6" t="n">
        <x:v>75.6</x:v>
      </x:c>
      <x:c r="G13" s="6" t="n">
        <x:v>110</x:v>
      </x:c>
      <x:c r="H13" s="6" t="n">
        <x:v>0.05</x:v>
      </x:c>
      <x:c r="I13" s="6" t="n">
        <x:v>0.5</x:v>
      </x:c>
      <x:c r="J13" s="6" t="n">
        <x:v>6</x:v>
      </x:c>
      <x:c r="K13" s="6" t="n">
        <x:v>3.72</x:v>
      </x:c>
      <x:c r="L13" s="6" t="n">
        <x:v>2.7</x:v>
      </x:c>
      <x:c r="M13" s="6" t="str">
        <x:v>https://raw.githubusercontent.com/Mar-7th/StarRailRes/dbe8cdfcfb0bf657b9fe1cf92d5537f118ccb487/index_new/cn/character_promotions.json</x:v>
      </x:c>
    </x:row>
    <x:row r="14" ht="20" customHeight="1">
      <x:c r="A14" s="6" t="str">
        <x:v>1002_2</x:v>
      </x:c>
      <x:c r="B14" s="6" t="str">
        <x:v>1002</x:v>
      </x:c>
      <x:c r="C14" s="6" t="n">
        <x:v>2</x:v>
      </x:c>
      <x:c r="D14" s="6" t="n">
        <x:v>216</x:v>
      </x:c>
      <x:c r="E14" s="6" t="n">
        <x:v>133.92</x:v>
      </x:c>
      <x:c r="F14" s="6" t="n">
        <x:v>97.2</x:v>
      </x:c>
      <x:c r="G14" s="6" t="n">
        <x:v>110</x:v>
      </x:c>
      <x:c r="H14" s="6" t="n">
        <x:v>0.05</x:v>
      </x:c>
      <x:c r="I14" s="6" t="n">
        <x:v>0.5</x:v>
      </x:c>
      <x:c r="J14" s="6" t="n">
        <x:v>6</x:v>
      </x:c>
      <x:c r="K14" s="6" t="n">
        <x:v>3.72</x:v>
      </x:c>
      <x:c r="L14" s="6" t="n">
        <x:v>2.7</x:v>
      </x:c>
      <x:c r="M14" s="6" t="str">
        <x:v>https://raw.githubusercontent.com/Mar-7th/StarRailRes/dbe8cdfcfb0bf657b9fe1cf92d5537f118ccb487/index_new/cn/character_promotions.json</x:v>
      </x:c>
    </x:row>
    <x:row r="15" ht="20" customHeight="1">
      <x:c r="A15" s="6" t="str">
        <x:v>1002_3</x:v>
      </x:c>
      <x:c r="B15" s="6" t="str">
        <x:v>1002</x:v>
      </x:c>
      <x:c r="C15" s="6" t="n">
        <x:v>3</x:v>
      </x:c>
      <x:c r="D15" s="6" t="n">
        <x:v>264</x:v>
      </x:c>
      <x:c r="E15" s="6" t="n">
        <x:v>163.68</x:v>
      </x:c>
      <x:c r="F15" s="6" t="n">
        <x:v>118.8</x:v>
      </x:c>
      <x:c r="G15" s="6" t="n">
        <x:v>110</x:v>
      </x:c>
      <x:c r="H15" s="6" t="n">
        <x:v>0.05</x:v>
      </x:c>
      <x:c r="I15" s="6" t="n">
        <x:v>0.5</x:v>
      </x:c>
      <x:c r="J15" s="6" t="n">
        <x:v>6</x:v>
      </x:c>
      <x:c r="K15" s="6" t="n">
        <x:v>3.72</x:v>
      </x:c>
      <x:c r="L15" s="6" t="n">
        <x:v>2.7</x:v>
      </x:c>
      <x:c r="M15" s="6" t="str">
        <x:v>https://raw.githubusercontent.com/Mar-7th/StarRailRes/dbe8cdfcfb0bf657b9fe1cf92d5537f118ccb487/index_new/cn/character_promotions.json</x:v>
      </x:c>
    </x:row>
    <x:row r="16" ht="20" customHeight="1">
      <x:c r="A16" s="6" t="str">
        <x:v>1002_4</x:v>
      </x:c>
      <x:c r="B16" s="6" t="str">
        <x:v>1002</x:v>
      </x:c>
      <x:c r="C16" s="6" t="n">
        <x:v>4</x:v>
      </x:c>
      <x:c r="D16" s="6" t="n">
        <x:v>312</x:v>
      </x:c>
      <x:c r="E16" s="6" t="n">
        <x:v>193.44</x:v>
      </x:c>
      <x:c r="F16" s="6" t="n">
        <x:v>140.4</x:v>
      </x:c>
      <x:c r="G16" s="6" t="n">
        <x:v>110</x:v>
      </x:c>
      <x:c r="H16" s="6" t="n">
        <x:v>0.05</x:v>
      </x:c>
      <x:c r="I16" s="6" t="n">
        <x:v>0.5</x:v>
      </x:c>
      <x:c r="J16" s="6" t="n">
        <x:v>6</x:v>
      </x:c>
      <x:c r="K16" s="6" t="n">
        <x:v>3.72</x:v>
      </x:c>
      <x:c r="L16" s="6" t="n">
        <x:v>2.7</x:v>
      </x:c>
      <x:c r="M16" s="6" t="str">
        <x:v>https://raw.githubusercontent.com/Mar-7th/StarRailRes/dbe8cdfcfb0bf657b9fe1cf92d5537f118ccb487/index_new/cn/character_promotions.json</x:v>
      </x:c>
    </x:row>
    <x:row r="17" ht="20" customHeight="1">
      <x:c r="A17" s="6" t="str">
        <x:v>1002_5</x:v>
      </x:c>
      <x:c r="B17" s="6" t="str">
        <x:v>1002</x:v>
      </x:c>
      <x:c r="C17" s="6" t="n">
        <x:v>5</x:v>
      </x:c>
      <x:c r="D17" s="6" t="n">
        <x:v>360</x:v>
      </x:c>
      <x:c r="E17" s="6" t="n">
        <x:v>223.2</x:v>
      </x:c>
      <x:c r="F17" s="6" t="n">
        <x:v>162</x:v>
      </x:c>
      <x:c r="G17" s="6" t="n">
        <x:v>110</x:v>
      </x:c>
      <x:c r="H17" s="6" t="n">
        <x:v>0.05</x:v>
      </x:c>
      <x:c r="I17" s="6" t="n">
        <x:v>0.5</x:v>
      </x:c>
      <x:c r="J17" s="6" t="n">
        <x:v>6</x:v>
      </x:c>
      <x:c r="K17" s="6" t="n">
        <x:v>3.72</x:v>
      </x:c>
      <x:c r="L17" s="6" t="n">
        <x:v>2.7</x:v>
      </x:c>
      <x:c r="M17" s="6" t="str">
        <x:v>https://raw.githubusercontent.com/Mar-7th/StarRailRes/dbe8cdfcfb0bf657b9fe1cf92d5537f118ccb487/index_new/cn/character_promotions.json</x:v>
      </x:c>
    </x:row>
    <x:row r="18" ht="20" customHeight="1">
      <x:c r="A18" s="6" t="str">
        <x:v>1002_6</x:v>
      </x:c>
      <x:c r="B18" s="6" t="str">
        <x:v>1002</x:v>
      </x:c>
      <x:c r="C18" s="6" t="n">
        <x:v>6</x:v>
      </x:c>
      <x:c r="D18" s="6" t="n">
        <x:v>408</x:v>
      </x:c>
      <x:c r="E18" s="6" t="n">
        <x:v>252.96</x:v>
      </x:c>
      <x:c r="F18" s="6" t="n">
        <x:v>183.6</x:v>
      </x:c>
      <x:c r="G18" s="6" t="n">
        <x:v>110</x:v>
      </x:c>
      <x:c r="H18" s="6" t="n">
        <x:v>0.05</x:v>
      </x:c>
      <x:c r="I18" s="6" t="n">
        <x:v>0.5</x:v>
      </x:c>
      <x:c r="J18" s="6" t="n">
        <x:v>6</x:v>
      </x:c>
      <x:c r="K18" s="6" t="n">
        <x:v>3.72</x:v>
      </x:c>
      <x:c r="L18" s="6" t="n">
        <x:v>2.7</x:v>
      </x:c>
      <x:c r="M18" s="6" t="str">
        <x:v>https://raw.githubusercontent.com/Mar-7th/StarRailRes/dbe8cdfcfb0bf657b9fe1cf92d5537f118ccb487/index_new/cn/character_promotions.json</x:v>
      </x:c>
    </x:row>
    <x:row r="19" ht="20" customHeight="1">
      <x:c r="A19" s="6" t="str">
        <x:v>1003_0</x:v>
      </x:c>
      <x:c r="B19" s="6" t="str">
        <x:v>1003</x:v>
      </x:c>
      <x:c r="C19" s="6" t="n">
        <x:v>0</x:v>
      </x:c>
      <x:c r="D19" s="6" t="n">
        <x:v>142.56</x:v>
      </x:c>
      <x:c r="E19" s="6" t="n">
        <x:v>102.96</x:v>
      </x:c>
      <x:c r="F19" s="6" t="n">
        <x:v>59.4</x:v>
      </x:c>
      <x:c r="G19" s="6" t="n">
        <x:v>96</x:v>
      </x:c>
      <x:c r="H19" s="6" t="n">
        <x:v>0.05</x:v>
      </x:c>
      <x:c r="I19" s="6" t="n">
        <x:v>0.5</x:v>
      </x:c>
      <x:c r="J19" s="6" t="n">
        <x:v>7.128</x:v>
      </x:c>
      <x:c r="K19" s="6" t="n">
        <x:v>5.148</x:v>
      </x:c>
      <x:c r="L19" s="6" t="n">
        <x:v>2.97</x:v>
      </x:c>
      <x:c r="M19" s="6" t="str">
        <x:v>https://raw.githubusercontent.com/Mar-7th/StarRailRes/dbe8cdfcfb0bf657b9fe1cf92d5537f118ccb487/index_new/cn/character_promotions.json</x:v>
      </x:c>
    </x:row>
    <x:row r="20" ht="20" customHeight="1">
      <x:c r="A20" s="6" t="str">
        <x:v>1003_1</x:v>
      </x:c>
      <x:c r="B20" s="6" t="str">
        <x:v>1003</x:v>
      </x:c>
      <x:c r="C20" s="6" t="n">
        <x:v>1</x:v>
      </x:c>
      <x:c r="D20" s="6" t="n">
        <x:v>199.584</x:v>
      </x:c>
      <x:c r="E20" s="6" t="n">
        <x:v>144.144</x:v>
      </x:c>
      <x:c r="F20" s="6" t="n">
        <x:v>83.16</x:v>
      </x:c>
      <x:c r="G20" s="6" t="n">
        <x:v>96</x:v>
      </x:c>
      <x:c r="H20" s="6" t="n">
        <x:v>0.05</x:v>
      </x:c>
      <x:c r="I20" s="6" t="n">
        <x:v>0.5</x:v>
      </x:c>
      <x:c r="J20" s="6" t="n">
        <x:v>7.128</x:v>
      </x:c>
      <x:c r="K20" s="6" t="n">
        <x:v>5.148</x:v>
      </x:c>
      <x:c r="L20" s="6" t="n">
        <x:v>2.97</x:v>
      </x:c>
      <x:c r="M20" s="6" t="str">
        <x:v>https://raw.githubusercontent.com/Mar-7th/StarRailRes/dbe8cdfcfb0bf657b9fe1cf92d5537f118ccb487/index_new/cn/character_promotions.json</x:v>
      </x:c>
    </x:row>
    <x:row r="21" ht="20" customHeight="1">
      <x:c r="A21" s="6" t="str">
        <x:v>1003_2</x:v>
      </x:c>
      <x:c r="B21" s="6" t="str">
        <x:v>1003</x:v>
      </x:c>
      <x:c r="C21" s="6" t="n">
        <x:v>2</x:v>
      </x:c>
      <x:c r="D21" s="6" t="n">
        <x:v>256.608</x:v>
      </x:c>
      <x:c r="E21" s="6" t="n">
        <x:v>185.328</x:v>
      </x:c>
      <x:c r="F21" s="6" t="n">
        <x:v>106.92</x:v>
      </x:c>
      <x:c r="G21" s="6" t="n">
        <x:v>96</x:v>
      </x:c>
      <x:c r="H21" s="6" t="n">
        <x:v>0.05</x:v>
      </x:c>
      <x:c r="I21" s="6" t="n">
        <x:v>0.5</x:v>
      </x:c>
      <x:c r="J21" s="6" t="n">
        <x:v>7.128</x:v>
      </x:c>
      <x:c r="K21" s="6" t="n">
        <x:v>5.148</x:v>
      </x:c>
      <x:c r="L21" s="6" t="n">
        <x:v>2.97</x:v>
      </x:c>
      <x:c r="M21" s="6" t="str">
        <x:v>https://raw.githubusercontent.com/Mar-7th/StarRailRes/dbe8cdfcfb0bf657b9fe1cf92d5537f118ccb487/index_new/cn/character_promotions.json</x:v>
      </x:c>
    </x:row>
    <x:row r="22" ht="20" customHeight="1">
      <x:c r="A22" s="6" t="str">
        <x:v>1003_3</x:v>
      </x:c>
      <x:c r="B22" s="6" t="str">
        <x:v>1003</x:v>
      </x:c>
      <x:c r="C22" s="6" t="n">
        <x:v>3</x:v>
      </x:c>
      <x:c r="D22" s="6" t="n">
        <x:v>313.632</x:v>
      </x:c>
      <x:c r="E22" s="6" t="n">
        <x:v>226.512</x:v>
      </x:c>
      <x:c r="F22" s="6" t="n">
        <x:v>130.68</x:v>
      </x:c>
      <x:c r="G22" s="6" t="n">
        <x:v>96</x:v>
      </x:c>
      <x:c r="H22" s="6" t="n">
        <x:v>0.05</x:v>
      </x:c>
      <x:c r="I22" s="6" t="n">
        <x:v>0.5</x:v>
      </x:c>
      <x:c r="J22" s="6" t="n">
        <x:v>7.128</x:v>
      </x:c>
      <x:c r="K22" s="6" t="n">
        <x:v>5.148</x:v>
      </x:c>
      <x:c r="L22" s="6" t="n">
        <x:v>2.97</x:v>
      </x:c>
      <x:c r="M22" s="6" t="str">
        <x:v>https://raw.githubusercontent.com/Mar-7th/StarRailRes/dbe8cdfcfb0bf657b9fe1cf92d5537f118ccb487/index_new/cn/character_promotions.json</x:v>
      </x:c>
    </x:row>
    <x:row r="23" ht="20" customHeight="1">
      <x:c r="A23" s="6" t="str">
        <x:v>1003_4</x:v>
      </x:c>
      <x:c r="B23" s="6" t="str">
        <x:v>1003</x:v>
      </x:c>
      <x:c r="C23" s="6" t="n">
        <x:v>4</x:v>
      </x:c>
      <x:c r="D23" s="6" t="n">
        <x:v>370.656</x:v>
      </x:c>
      <x:c r="E23" s="6" t="n">
        <x:v>267.696</x:v>
      </x:c>
      <x:c r="F23" s="6" t="n">
        <x:v>154.44</x:v>
      </x:c>
      <x:c r="G23" s="6" t="n">
        <x:v>96</x:v>
      </x:c>
      <x:c r="H23" s="6" t="n">
        <x:v>0.05</x:v>
      </x:c>
      <x:c r="I23" s="6" t="n">
        <x:v>0.5</x:v>
      </x:c>
      <x:c r="J23" s="6" t="n">
        <x:v>7.128</x:v>
      </x:c>
      <x:c r="K23" s="6" t="n">
        <x:v>5.148</x:v>
      </x:c>
      <x:c r="L23" s="6" t="n">
        <x:v>2.97</x:v>
      </x:c>
      <x:c r="M23" s="6" t="str">
        <x:v>https://raw.githubusercontent.com/Mar-7th/StarRailRes/dbe8cdfcfb0bf657b9fe1cf92d5537f118ccb487/index_new/cn/character_promotions.json</x:v>
      </x:c>
    </x:row>
    <x:row r="24" ht="20" customHeight="1">
      <x:c r="A24" s="6" t="str">
        <x:v>1003_5</x:v>
      </x:c>
      <x:c r="B24" s="6" t="str">
        <x:v>1003</x:v>
      </x:c>
      <x:c r="C24" s="6" t="n">
        <x:v>5</x:v>
      </x:c>
      <x:c r="D24" s="6" t="n">
        <x:v>427.68</x:v>
      </x:c>
      <x:c r="E24" s="6" t="n">
        <x:v>308.88</x:v>
      </x:c>
      <x:c r="F24" s="6" t="n">
        <x:v>178.2</x:v>
      </x:c>
      <x:c r="G24" s="6" t="n">
        <x:v>96</x:v>
      </x:c>
      <x:c r="H24" s="6" t="n">
        <x:v>0.05</x:v>
      </x:c>
      <x:c r="I24" s="6" t="n">
        <x:v>0.5</x:v>
      </x:c>
      <x:c r="J24" s="6" t="n">
        <x:v>7.128</x:v>
      </x:c>
      <x:c r="K24" s="6" t="n">
        <x:v>5.148</x:v>
      </x:c>
      <x:c r="L24" s="6" t="n">
        <x:v>2.97</x:v>
      </x:c>
      <x:c r="M24" s="6" t="str">
        <x:v>https://raw.githubusercontent.com/Mar-7th/StarRailRes/dbe8cdfcfb0bf657b9fe1cf92d5537f118ccb487/index_new/cn/character_promotions.json</x:v>
      </x:c>
    </x:row>
    <x:row r="25" ht="20" customHeight="1">
      <x:c r="A25" s="6" t="str">
        <x:v>1003_6</x:v>
      </x:c>
      <x:c r="B25" s="6" t="str">
        <x:v>1003</x:v>
      </x:c>
      <x:c r="C25" s="6" t="n">
        <x:v>6</x:v>
      </x:c>
      <x:c r="D25" s="6" t="n">
        <x:v>484.704</x:v>
      </x:c>
      <x:c r="E25" s="6" t="n">
        <x:v>350.064</x:v>
      </x:c>
      <x:c r="F25" s="6" t="n">
        <x:v>201.96</x:v>
      </x:c>
      <x:c r="G25" s="6" t="n">
        <x:v>96</x:v>
      </x:c>
      <x:c r="H25" s="6" t="n">
        <x:v>0.05</x:v>
      </x:c>
      <x:c r="I25" s="6" t="n">
        <x:v>0.5</x:v>
      </x:c>
      <x:c r="J25" s="6" t="n">
        <x:v>7.128</x:v>
      </x:c>
      <x:c r="K25" s="6" t="n">
        <x:v>5.148</x:v>
      </x:c>
      <x:c r="L25" s="6" t="n">
        <x:v>2.97</x:v>
      </x:c>
      <x:c r="M25" s="6" t="str">
        <x:v>https://raw.githubusercontent.com/Mar-7th/StarRailRes/dbe8cdfcfb0bf657b9fe1cf92d5537f118ccb487/index_new/cn/character_promotions.json</x:v>
      </x:c>
    </x:row>
    <x:row r="26" ht="20" customHeight="1">
      <x:c r="A26" s="6" t="str">
        <x:v>1004_0</x:v>
      </x:c>
      <x:c r="B26" s="6" t="str">
        <x:v>1004</x:v>
      </x:c>
      <x:c r="C26" s="6" t="n">
        <x:v>0</x:v>
      </x:c>
      <x:c r="D26" s="6" t="n">
        <x:v>153.12</x:v>
      </x:c>
      <x:c r="E26" s="6" t="n">
        <x:v>84.48</x:v>
      </x:c>
      <x:c r="F26" s="6" t="n">
        <x:v>69.3</x:v>
      </x:c>
      <x:c r="G26" s="6" t="n">
        <x:v>102</x:v>
      </x:c>
      <x:c r="H26" s="6" t="n">
        <x:v>0.05</x:v>
      </x:c>
      <x:c r="I26" s="6" t="n">
        <x:v>0.5</x:v>
      </x:c>
      <x:c r="J26" s="6" t="n">
        <x:v>7.656</x:v>
      </x:c>
      <x:c r="K26" s="6" t="n">
        <x:v>4.224</x:v>
      </x:c>
      <x:c r="L26" s="6" t="n">
        <x:v>3.465</x:v>
      </x:c>
      <x:c r="M26" s="6" t="str">
        <x:v>https://raw.githubusercontent.com/Mar-7th/StarRailRes/dbe8cdfcfb0bf657b9fe1cf92d5537f118ccb487/index_new/cn/character_promotions.json</x:v>
      </x:c>
    </x:row>
    <x:row r="27" ht="20" customHeight="1">
      <x:c r="A27" s="6" t="str">
        <x:v>1004_1</x:v>
      </x:c>
      <x:c r="B27" s="6" t="str">
        <x:v>1004</x:v>
      </x:c>
      <x:c r="C27" s="6" t="n">
        <x:v>1</x:v>
      </x:c>
      <x:c r="D27" s="6" t="n">
        <x:v>214.368</x:v>
      </x:c>
      <x:c r="E27" s="6" t="n">
        <x:v>118.272</x:v>
      </x:c>
      <x:c r="F27" s="6" t="n">
        <x:v>97.02</x:v>
      </x:c>
      <x:c r="G27" s="6" t="n">
        <x:v>102</x:v>
      </x:c>
      <x:c r="H27" s="6" t="n">
        <x:v>0.05</x:v>
      </x:c>
      <x:c r="I27" s="6" t="n">
        <x:v>0.5</x:v>
      </x:c>
      <x:c r="J27" s="6" t="n">
        <x:v>7.656</x:v>
      </x:c>
      <x:c r="K27" s="6" t="n">
        <x:v>4.224</x:v>
      </x:c>
      <x:c r="L27" s="6" t="n">
        <x:v>3.465</x:v>
      </x:c>
      <x:c r="M27" s="6" t="str">
        <x:v>https://raw.githubusercontent.com/Mar-7th/StarRailRes/dbe8cdfcfb0bf657b9fe1cf92d5537f118ccb487/index_new/cn/character_promotions.json</x:v>
      </x:c>
    </x:row>
    <x:row r="28" ht="20" customHeight="1">
      <x:c r="A28" s="6" t="str">
        <x:v>1004_2</x:v>
      </x:c>
      <x:c r="B28" s="6" t="str">
        <x:v>1004</x:v>
      </x:c>
      <x:c r="C28" s="6" t="n">
        <x:v>2</x:v>
      </x:c>
      <x:c r="D28" s="6" t="n">
        <x:v>275.616</x:v>
      </x:c>
      <x:c r="E28" s="6" t="n">
        <x:v>152.064</x:v>
      </x:c>
      <x:c r="F28" s="6" t="n">
        <x:v>124.74</x:v>
      </x:c>
      <x:c r="G28" s="6" t="n">
        <x:v>102</x:v>
      </x:c>
      <x:c r="H28" s="6" t="n">
        <x:v>0.05</x:v>
      </x:c>
      <x:c r="I28" s="6" t="n">
        <x:v>0.5</x:v>
      </x:c>
      <x:c r="J28" s="6" t="n">
        <x:v>7.656</x:v>
      </x:c>
      <x:c r="K28" s="6" t="n">
        <x:v>4.224</x:v>
      </x:c>
      <x:c r="L28" s="6" t="n">
        <x:v>3.465</x:v>
      </x:c>
      <x:c r="M28" s="6" t="str">
        <x:v>https://raw.githubusercontent.com/Mar-7th/StarRailRes/dbe8cdfcfb0bf657b9fe1cf92d5537f118ccb487/index_new/cn/character_promotions.json</x:v>
      </x:c>
    </x:row>
    <x:row r="29" ht="20" customHeight="1">
      <x:c r="A29" s="6" t="str">
        <x:v>1004_3</x:v>
      </x:c>
      <x:c r="B29" s="6" t="str">
        <x:v>1004</x:v>
      </x:c>
      <x:c r="C29" s="6" t="n">
        <x:v>3</x:v>
      </x:c>
      <x:c r="D29" s="6" t="n">
        <x:v>336.864</x:v>
      </x:c>
      <x:c r="E29" s="6" t="n">
        <x:v>185.856</x:v>
      </x:c>
      <x:c r="F29" s="6" t="n">
        <x:v>152.46</x:v>
      </x:c>
      <x:c r="G29" s="6" t="n">
        <x:v>102</x:v>
      </x:c>
      <x:c r="H29" s="6" t="n">
        <x:v>0.05</x:v>
      </x:c>
      <x:c r="I29" s="6" t="n">
        <x:v>0.5</x:v>
      </x:c>
      <x:c r="J29" s="6" t="n">
        <x:v>7.656</x:v>
      </x:c>
      <x:c r="K29" s="6" t="n">
        <x:v>4.224</x:v>
      </x:c>
      <x:c r="L29" s="6" t="n">
        <x:v>3.465</x:v>
      </x:c>
      <x:c r="M29" s="6" t="str">
        <x:v>https://raw.githubusercontent.com/Mar-7th/StarRailRes/dbe8cdfcfb0bf657b9fe1cf92d5537f118ccb487/index_new/cn/character_promotions.json</x:v>
      </x:c>
    </x:row>
    <x:row r="30" ht="20" customHeight="1">
      <x:c r="A30" s="6" t="str">
        <x:v>1004_4</x:v>
      </x:c>
      <x:c r="B30" s="6" t="str">
        <x:v>1004</x:v>
      </x:c>
      <x:c r="C30" s="6" t="n">
        <x:v>4</x:v>
      </x:c>
      <x:c r="D30" s="6" t="n">
        <x:v>398.112</x:v>
      </x:c>
      <x:c r="E30" s="6" t="n">
        <x:v>219.648</x:v>
      </x:c>
      <x:c r="F30" s="6" t="n">
        <x:v>180.18</x:v>
      </x:c>
      <x:c r="G30" s="6" t="n">
        <x:v>102</x:v>
      </x:c>
      <x:c r="H30" s="6" t="n">
        <x:v>0.05</x:v>
      </x:c>
      <x:c r="I30" s="6" t="n">
        <x:v>0.5</x:v>
      </x:c>
      <x:c r="J30" s="6" t="n">
        <x:v>7.656</x:v>
      </x:c>
      <x:c r="K30" s="6" t="n">
        <x:v>4.224</x:v>
      </x:c>
      <x:c r="L30" s="6" t="n">
        <x:v>3.465</x:v>
      </x:c>
      <x:c r="M30" s="6" t="str">
        <x:v>https://raw.githubusercontent.com/Mar-7th/StarRailRes/dbe8cdfcfb0bf657b9fe1cf92d5537f118ccb487/index_new/cn/character_promotions.json</x:v>
      </x:c>
    </x:row>
    <x:row r="31" ht="20" customHeight="1">
      <x:c r="A31" s="6" t="str">
        <x:v>1004_5</x:v>
      </x:c>
      <x:c r="B31" s="6" t="str">
        <x:v>1004</x:v>
      </x:c>
      <x:c r="C31" s="6" t="n">
        <x:v>5</x:v>
      </x:c>
      <x:c r="D31" s="6" t="n">
        <x:v>459.36</x:v>
      </x:c>
      <x:c r="E31" s="6" t="n">
        <x:v>253.44</x:v>
      </x:c>
      <x:c r="F31" s="6" t="n">
        <x:v>207.9</x:v>
      </x:c>
      <x:c r="G31" s="6" t="n">
        <x:v>102</x:v>
      </x:c>
      <x:c r="H31" s="6" t="n">
        <x:v>0.05</x:v>
      </x:c>
      <x:c r="I31" s="6" t="n">
        <x:v>0.5</x:v>
      </x:c>
      <x:c r="J31" s="6" t="n">
        <x:v>7.656</x:v>
      </x:c>
      <x:c r="K31" s="6" t="n">
        <x:v>4.224</x:v>
      </x:c>
      <x:c r="L31" s="6" t="n">
        <x:v>3.465</x:v>
      </x:c>
      <x:c r="M31" s="6" t="str">
        <x:v>https://raw.githubusercontent.com/Mar-7th/StarRailRes/dbe8cdfcfb0bf657b9fe1cf92d5537f118ccb487/index_new/cn/character_promotions.json</x:v>
      </x:c>
    </x:row>
    <x:row r="32" ht="20" customHeight="1">
      <x:c r="A32" s="6" t="str">
        <x:v>1004_6</x:v>
      </x:c>
      <x:c r="B32" s="6" t="str">
        <x:v>1004</x:v>
      </x:c>
      <x:c r="C32" s="6" t="n">
        <x:v>6</x:v>
      </x:c>
      <x:c r="D32" s="6" t="n">
        <x:v>520.608</x:v>
      </x:c>
      <x:c r="E32" s="6" t="n">
        <x:v>287.232</x:v>
      </x:c>
      <x:c r="F32" s="6" t="n">
        <x:v>235.62</x:v>
      </x:c>
      <x:c r="G32" s="6" t="n">
        <x:v>102</x:v>
      </x:c>
      <x:c r="H32" s="6" t="n">
        <x:v>0.05</x:v>
      </x:c>
      <x:c r="I32" s="6" t="n">
        <x:v>0.5</x:v>
      </x:c>
      <x:c r="J32" s="6" t="n">
        <x:v>7.656</x:v>
      </x:c>
      <x:c r="K32" s="6" t="n">
        <x:v>4.224</x:v>
      </x:c>
      <x:c r="L32" s="6" t="n">
        <x:v>3.465</x:v>
      </x:c>
      <x:c r="M32" s="6" t="str">
        <x:v>https://raw.githubusercontent.com/Mar-7th/StarRailRes/dbe8cdfcfb0bf657b9fe1cf92d5537f118ccb487/index_new/cn/character_promotions.json</x:v>
      </x:c>
    </x:row>
    <x:row r="33" ht="20" customHeight="1">
      <x:c r="A33" s="6" t="str">
        <x:v>1005_0</x:v>
      </x:c>
      <x:c r="B33" s="6" t="str">
        <x:v>1005</x:v>
      </x:c>
      <x:c r="C33" s="6" t="n">
        <x:v>0</x:v>
      </x:c>
      <x:c r="D33" s="6" t="n">
        <x:v>147.84</x:v>
      </x:c>
      <x:c r="E33" s="6" t="n">
        <x:v>92.4</x:v>
      </x:c>
      <x:c r="F33" s="6" t="n">
        <x:v>66</x:v>
      </x:c>
      <x:c r="G33" s="6" t="n">
        <x:v>100</x:v>
      </x:c>
      <x:c r="H33" s="6" t="n">
        <x:v>0.05</x:v>
      </x:c>
      <x:c r="I33" s="6" t="n">
        <x:v>0.5</x:v>
      </x:c>
      <x:c r="J33" s="6" t="n">
        <x:v>7.392</x:v>
      </x:c>
      <x:c r="K33" s="6" t="n">
        <x:v>4.62</x:v>
      </x:c>
      <x:c r="L33" s="6" t="n">
        <x:v>3.3</x:v>
      </x:c>
      <x:c r="M33" s="6" t="str">
        <x:v>https://raw.githubusercontent.com/Mar-7th/StarRailRes/dbe8cdfcfb0bf657b9fe1cf92d5537f118ccb487/index_new/cn/character_promotions.json</x:v>
      </x:c>
    </x:row>
    <x:row r="34" ht="20" customHeight="1">
      <x:c r="A34" s="6" t="str">
        <x:v>1005_1</x:v>
      </x:c>
      <x:c r="B34" s="6" t="str">
        <x:v>1005</x:v>
      </x:c>
      <x:c r="C34" s="6" t="n">
        <x:v>1</x:v>
      </x:c>
      <x:c r="D34" s="6" t="n">
        <x:v>206.976</x:v>
      </x:c>
      <x:c r="E34" s="6" t="n">
        <x:v>129.36</x:v>
      </x:c>
      <x:c r="F34" s="6" t="n">
        <x:v>92.4</x:v>
      </x:c>
      <x:c r="G34" s="6" t="n">
        <x:v>100</x:v>
      </x:c>
      <x:c r="H34" s="6" t="n">
        <x:v>0.05</x:v>
      </x:c>
      <x:c r="I34" s="6" t="n">
        <x:v>0.5</x:v>
      </x:c>
      <x:c r="J34" s="6" t="n">
        <x:v>7.392</x:v>
      </x:c>
      <x:c r="K34" s="6" t="n">
        <x:v>4.62</x:v>
      </x:c>
      <x:c r="L34" s="6" t="n">
        <x:v>3.3</x:v>
      </x:c>
      <x:c r="M34" s="6" t="str">
        <x:v>https://raw.githubusercontent.com/Mar-7th/StarRailRes/dbe8cdfcfb0bf657b9fe1cf92d5537f118ccb487/index_new/cn/character_promotions.json</x:v>
      </x:c>
    </x:row>
    <x:row r="35" ht="20" customHeight="1">
      <x:c r="A35" s="6" t="str">
        <x:v>1005_2</x:v>
      </x:c>
      <x:c r="B35" s="6" t="str">
        <x:v>1005</x:v>
      </x:c>
      <x:c r="C35" s="6" t="n">
        <x:v>2</x:v>
      </x:c>
      <x:c r="D35" s="6" t="n">
        <x:v>266.112</x:v>
      </x:c>
      <x:c r="E35" s="6" t="n">
        <x:v>166.32</x:v>
      </x:c>
      <x:c r="F35" s="6" t="n">
        <x:v>118.8</x:v>
      </x:c>
      <x:c r="G35" s="6" t="n">
        <x:v>100</x:v>
      </x:c>
      <x:c r="H35" s="6" t="n">
        <x:v>0.05</x:v>
      </x:c>
      <x:c r="I35" s="6" t="n">
        <x:v>0.5</x:v>
      </x:c>
      <x:c r="J35" s="6" t="n">
        <x:v>7.392</x:v>
      </x:c>
      <x:c r="K35" s="6" t="n">
        <x:v>4.62</x:v>
      </x:c>
      <x:c r="L35" s="6" t="n">
        <x:v>3.3</x:v>
      </x:c>
      <x:c r="M35" s="6" t="str">
        <x:v>https://raw.githubusercontent.com/Mar-7th/StarRailRes/dbe8cdfcfb0bf657b9fe1cf92d5537f118ccb487/index_new/cn/character_promotions.json</x:v>
      </x:c>
    </x:row>
    <x:row r="36" ht="20" customHeight="1">
      <x:c r="A36" s="6" t="str">
        <x:v>1005_3</x:v>
      </x:c>
      <x:c r="B36" s="6" t="str">
        <x:v>1005</x:v>
      </x:c>
      <x:c r="C36" s="6" t="n">
        <x:v>3</x:v>
      </x:c>
      <x:c r="D36" s="6" t="n">
        <x:v>325.248</x:v>
      </x:c>
      <x:c r="E36" s="6" t="n">
        <x:v>203.28</x:v>
      </x:c>
      <x:c r="F36" s="6" t="n">
        <x:v>145.2</x:v>
      </x:c>
      <x:c r="G36" s="6" t="n">
        <x:v>100</x:v>
      </x:c>
      <x:c r="H36" s="6" t="n">
        <x:v>0.05</x:v>
      </x:c>
      <x:c r="I36" s="6" t="n">
        <x:v>0.5</x:v>
      </x:c>
      <x:c r="J36" s="6" t="n">
        <x:v>7.392</x:v>
      </x:c>
      <x:c r="K36" s="6" t="n">
        <x:v>4.62</x:v>
      </x:c>
      <x:c r="L36" s="6" t="n">
        <x:v>3.3</x:v>
      </x:c>
      <x:c r="M36" s="6" t="str">
        <x:v>https://raw.githubusercontent.com/Mar-7th/StarRailRes/dbe8cdfcfb0bf657b9fe1cf92d5537f118ccb487/index_new/cn/character_promotions.json</x:v>
      </x:c>
    </x:row>
    <x:row r="37" ht="20" customHeight="1">
      <x:c r="A37" s="6" t="str">
        <x:v>1005_4</x:v>
      </x:c>
      <x:c r="B37" s="6" t="str">
        <x:v>1005</x:v>
      </x:c>
      <x:c r="C37" s="6" t="n">
        <x:v>4</x:v>
      </x:c>
      <x:c r="D37" s="6" t="n">
        <x:v>384.384</x:v>
      </x:c>
      <x:c r="E37" s="6" t="n">
        <x:v>240.24</x:v>
      </x:c>
      <x:c r="F37" s="6" t="n">
        <x:v>171.6</x:v>
      </x:c>
      <x:c r="G37" s="6" t="n">
        <x:v>100</x:v>
      </x:c>
      <x:c r="H37" s="6" t="n">
        <x:v>0.05</x:v>
      </x:c>
      <x:c r="I37" s="6" t="n">
        <x:v>0.5</x:v>
      </x:c>
      <x:c r="J37" s="6" t="n">
        <x:v>7.392</x:v>
      </x:c>
      <x:c r="K37" s="6" t="n">
        <x:v>4.62</x:v>
      </x:c>
      <x:c r="L37" s="6" t="n">
        <x:v>3.3</x:v>
      </x:c>
      <x:c r="M37" s="6" t="str">
        <x:v>https://raw.githubusercontent.com/Mar-7th/StarRailRes/dbe8cdfcfb0bf657b9fe1cf92d5537f118ccb487/index_new/cn/character_promotions.json</x:v>
      </x:c>
    </x:row>
    <x:row r="38" ht="20" customHeight="1">
      <x:c r="A38" s="6" t="str">
        <x:v>1005_5</x:v>
      </x:c>
      <x:c r="B38" s="6" t="str">
        <x:v>1005</x:v>
      </x:c>
      <x:c r="C38" s="6" t="n">
        <x:v>5</x:v>
      </x:c>
      <x:c r="D38" s="6" t="n">
        <x:v>443.52</x:v>
      </x:c>
      <x:c r="E38" s="6" t="n">
        <x:v>277.2</x:v>
      </x:c>
      <x:c r="F38" s="6" t="n">
        <x:v>198</x:v>
      </x:c>
      <x:c r="G38" s="6" t="n">
        <x:v>100</x:v>
      </x:c>
      <x:c r="H38" s="6" t="n">
        <x:v>0.05</x:v>
      </x:c>
      <x:c r="I38" s="6" t="n">
        <x:v>0.5</x:v>
      </x:c>
      <x:c r="J38" s="6" t="n">
        <x:v>7.392</x:v>
      </x:c>
      <x:c r="K38" s="6" t="n">
        <x:v>4.62</x:v>
      </x:c>
      <x:c r="L38" s="6" t="n">
        <x:v>3.3</x:v>
      </x:c>
      <x:c r="M38" s="6" t="str">
        <x:v>https://raw.githubusercontent.com/Mar-7th/StarRailRes/dbe8cdfcfb0bf657b9fe1cf92d5537f118ccb487/index_new/cn/character_promotions.json</x:v>
      </x:c>
    </x:row>
    <x:row r="39" ht="20" customHeight="1">
      <x:c r="A39" s="6" t="str">
        <x:v>1005_6</x:v>
      </x:c>
      <x:c r="B39" s="6" t="str">
        <x:v>1005</x:v>
      </x:c>
      <x:c r="C39" s="6" t="n">
        <x:v>6</x:v>
      </x:c>
      <x:c r="D39" s="6" t="n">
        <x:v>502.656</x:v>
      </x:c>
      <x:c r="E39" s="6" t="n">
        <x:v>314.16</x:v>
      </x:c>
      <x:c r="F39" s="6" t="n">
        <x:v>224.4</x:v>
      </x:c>
      <x:c r="G39" s="6" t="n">
        <x:v>100</x:v>
      </x:c>
      <x:c r="H39" s="6" t="n">
        <x:v>0.05</x:v>
      </x:c>
      <x:c r="I39" s="6" t="n">
        <x:v>0.5</x:v>
      </x:c>
      <x:c r="J39" s="6" t="n">
        <x:v>7.392</x:v>
      </x:c>
      <x:c r="K39" s="6" t="n">
        <x:v>4.62</x:v>
      </x:c>
      <x:c r="L39" s="6" t="n">
        <x:v>3.3</x:v>
      </x:c>
      <x:c r="M39" s="6" t="str">
        <x:v>https://raw.githubusercontent.com/Mar-7th/StarRailRes/dbe8cdfcfb0bf657b9fe1cf92d5537f118ccb487/index_new/cn/character_promotions.json</x:v>
      </x:c>
    </x:row>
    <x:row r="40" ht="20" customHeight="1">
      <x:c r="A40" s="6" t="str">
        <x:v>1006_0</x:v>
      </x:c>
      <x:c r="B40" s="6" t="str">
        <x:v>1006</x:v>
      </x:c>
      <x:c r="C40" s="6" t="n">
        <x:v>0</x:v>
      </x:c>
      <x:c r="D40" s="6" t="n">
        <x:v>142.56</x:v>
      </x:c>
      <x:c r="E40" s="6" t="n">
        <x:v>87.12</x:v>
      </x:c>
      <x:c r="F40" s="6" t="n">
        <x:v>62.7</x:v>
      </x:c>
      <x:c r="G40" s="6" t="n">
        <x:v>107</x:v>
      </x:c>
      <x:c r="H40" s="6" t="n">
        <x:v>0.05</x:v>
      </x:c>
      <x:c r="I40" s="6" t="n">
        <x:v>0.5</x:v>
      </x:c>
      <x:c r="J40" s="6" t="n">
        <x:v>7.128</x:v>
      </x:c>
      <x:c r="K40" s="6" t="n">
        <x:v>4.356</x:v>
      </x:c>
      <x:c r="L40" s="6" t="n">
        <x:v>3.135</x:v>
      </x:c>
      <x:c r="M40" s="6" t="str">
        <x:v>https://raw.githubusercontent.com/Mar-7th/StarRailRes/dbe8cdfcfb0bf657b9fe1cf92d5537f118ccb487/index_new/cn/character_promotions.json</x:v>
      </x:c>
    </x:row>
    <x:row r="41" ht="20" customHeight="1">
      <x:c r="A41" s="6" t="str">
        <x:v>1006_1</x:v>
      </x:c>
      <x:c r="B41" s="6" t="str">
        <x:v>1006</x:v>
      </x:c>
      <x:c r="C41" s="6" t="n">
        <x:v>1</x:v>
      </x:c>
      <x:c r="D41" s="6" t="n">
        <x:v>199.584</x:v>
      </x:c>
      <x:c r="E41" s="6" t="n">
        <x:v>121.968</x:v>
      </x:c>
      <x:c r="F41" s="6" t="n">
        <x:v>87.78</x:v>
      </x:c>
      <x:c r="G41" s="6" t="n">
        <x:v>107</x:v>
      </x:c>
      <x:c r="H41" s="6" t="n">
        <x:v>0.05</x:v>
      </x:c>
      <x:c r="I41" s="6" t="n">
        <x:v>0.5</x:v>
      </x:c>
      <x:c r="J41" s="6" t="n">
        <x:v>7.128</x:v>
      </x:c>
      <x:c r="K41" s="6" t="n">
        <x:v>4.356</x:v>
      </x:c>
      <x:c r="L41" s="6" t="n">
        <x:v>3.135</x:v>
      </x:c>
      <x:c r="M41" s="6" t="str">
        <x:v>https://raw.githubusercontent.com/Mar-7th/StarRailRes/dbe8cdfcfb0bf657b9fe1cf92d5537f118ccb487/index_new/cn/character_promotions.json</x:v>
      </x:c>
    </x:row>
    <x:row r="42" ht="20" customHeight="1">
      <x:c r="A42" s="6" t="str">
        <x:v>1006_2</x:v>
      </x:c>
      <x:c r="B42" s="6" t="str">
        <x:v>1006</x:v>
      </x:c>
      <x:c r="C42" s="6" t="n">
        <x:v>2</x:v>
      </x:c>
      <x:c r="D42" s="6" t="n">
        <x:v>256.608</x:v>
      </x:c>
      <x:c r="E42" s="6" t="n">
        <x:v>156.816</x:v>
      </x:c>
      <x:c r="F42" s="6" t="n">
        <x:v>112.86</x:v>
      </x:c>
      <x:c r="G42" s="6" t="n">
        <x:v>107</x:v>
      </x:c>
      <x:c r="H42" s="6" t="n">
        <x:v>0.05</x:v>
      </x:c>
      <x:c r="I42" s="6" t="n">
        <x:v>0.5</x:v>
      </x:c>
      <x:c r="J42" s="6" t="n">
        <x:v>7.128</x:v>
      </x:c>
      <x:c r="K42" s="6" t="n">
        <x:v>4.356</x:v>
      </x:c>
      <x:c r="L42" s="6" t="n">
        <x:v>3.135</x:v>
      </x:c>
      <x:c r="M42" s="6" t="str">
        <x:v>https://raw.githubusercontent.com/Mar-7th/StarRailRes/dbe8cdfcfb0bf657b9fe1cf92d5537f118ccb487/index_new/cn/character_promotions.json</x:v>
      </x:c>
    </x:row>
    <x:row r="43" ht="20" customHeight="1">
      <x:c r="A43" s="6" t="str">
        <x:v>1006_3</x:v>
      </x:c>
      <x:c r="B43" s="6" t="str">
        <x:v>1006</x:v>
      </x:c>
      <x:c r="C43" s="6" t="n">
        <x:v>3</x:v>
      </x:c>
      <x:c r="D43" s="6" t="n">
        <x:v>313.632</x:v>
      </x:c>
      <x:c r="E43" s="6" t="n">
        <x:v>191.664</x:v>
      </x:c>
      <x:c r="F43" s="6" t="n">
        <x:v>137.94</x:v>
      </x:c>
      <x:c r="G43" s="6" t="n">
        <x:v>107</x:v>
      </x:c>
      <x:c r="H43" s="6" t="n">
        <x:v>0.05</x:v>
      </x:c>
      <x:c r="I43" s="6" t="n">
        <x:v>0.5</x:v>
      </x:c>
      <x:c r="J43" s="6" t="n">
        <x:v>7.128</x:v>
      </x:c>
      <x:c r="K43" s="6" t="n">
        <x:v>4.356</x:v>
      </x:c>
      <x:c r="L43" s="6" t="n">
        <x:v>3.135</x:v>
      </x:c>
      <x:c r="M43" s="6" t="str">
        <x:v>https://raw.githubusercontent.com/Mar-7th/StarRailRes/dbe8cdfcfb0bf657b9fe1cf92d5537f118ccb487/index_new/cn/character_promotions.json</x:v>
      </x:c>
    </x:row>
    <x:row r="44" ht="20" customHeight="1">
      <x:c r="A44" s="6" t="str">
        <x:v>1006_4</x:v>
      </x:c>
      <x:c r="B44" s="6" t="str">
        <x:v>1006</x:v>
      </x:c>
      <x:c r="C44" s="6" t="n">
        <x:v>4</x:v>
      </x:c>
      <x:c r="D44" s="6" t="n">
        <x:v>370.656</x:v>
      </x:c>
      <x:c r="E44" s="6" t="n">
        <x:v>226.512</x:v>
      </x:c>
      <x:c r="F44" s="6" t="n">
        <x:v>163.02</x:v>
      </x:c>
      <x:c r="G44" s="6" t="n">
        <x:v>107</x:v>
      </x:c>
      <x:c r="H44" s="6" t="n">
        <x:v>0.05</x:v>
      </x:c>
      <x:c r="I44" s="6" t="n">
        <x:v>0.5</x:v>
      </x:c>
      <x:c r="J44" s="6" t="n">
        <x:v>7.128</x:v>
      </x:c>
      <x:c r="K44" s="6" t="n">
        <x:v>4.356</x:v>
      </x:c>
      <x:c r="L44" s="6" t="n">
        <x:v>3.135</x:v>
      </x:c>
      <x:c r="M44" s="6" t="str">
        <x:v>https://raw.githubusercontent.com/Mar-7th/StarRailRes/dbe8cdfcfb0bf657b9fe1cf92d5537f118ccb487/index_new/cn/character_promotions.json</x:v>
      </x:c>
    </x:row>
    <x:row r="45" ht="20" customHeight="1">
      <x:c r="A45" s="6" t="str">
        <x:v>1006_5</x:v>
      </x:c>
      <x:c r="B45" s="6" t="str">
        <x:v>1006</x:v>
      </x:c>
      <x:c r="C45" s="6" t="n">
        <x:v>5</x:v>
      </x:c>
      <x:c r="D45" s="6" t="n">
        <x:v>427.68</x:v>
      </x:c>
      <x:c r="E45" s="6" t="n">
        <x:v>261.36</x:v>
      </x:c>
      <x:c r="F45" s="6" t="n">
        <x:v>188.1</x:v>
      </x:c>
      <x:c r="G45" s="6" t="n">
        <x:v>107</x:v>
      </x:c>
      <x:c r="H45" s="6" t="n">
        <x:v>0.05</x:v>
      </x:c>
      <x:c r="I45" s="6" t="n">
        <x:v>0.5</x:v>
      </x:c>
      <x:c r="J45" s="6" t="n">
        <x:v>7.128</x:v>
      </x:c>
      <x:c r="K45" s="6" t="n">
        <x:v>4.356</x:v>
      </x:c>
      <x:c r="L45" s="6" t="n">
        <x:v>3.135</x:v>
      </x:c>
      <x:c r="M45" s="6" t="str">
        <x:v>https://raw.githubusercontent.com/Mar-7th/StarRailRes/dbe8cdfcfb0bf657b9fe1cf92d5537f118ccb487/index_new/cn/character_promotions.json</x:v>
      </x:c>
    </x:row>
    <x:row r="46" ht="20" customHeight="1">
      <x:c r="A46" s="6" t="str">
        <x:v>1006_6</x:v>
      </x:c>
      <x:c r="B46" s="6" t="str">
        <x:v>1006</x:v>
      </x:c>
      <x:c r="C46" s="6" t="n">
        <x:v>6</x:v>
      </x:c>
      <x:c r="D46" s="6" t="n">
        <x:v>484.704</x:v>
      </x:c>
      <x:c r="E46" s="6" t="n">
        <x:v>296.208</x:v>
      </x:c>
      <x:c r="F46" s="6" t="n">
        <x:v>213.18</x:v>
      </x:c>
      <x:c r="G46" s="6" t="n">
        <x:v>107</x:v>
      </x:c>
      <x:c r="H46" s="6" t="n">
        <x:v>0.05</x:v>
      </x:c>
      <x:c r="I46" s="6" t="n">
        <x:v>0.5</x:v>
      </x:c>
      <x:c r="J46" s="6" t="n">
        <x:v>7.128</x:v>
      </x:c>
      <x:c r="K46" s="6" t="n">
        <x:v>4.356</x:v>
      </x:c>
      <x:c r="L46" s="6" t="n">
        <x:v>3.135</x:v>
      </x:c>
      <x:c r="M46" s="6" t="str">
        <x:v>https://raw.githubusercontent.com/Mar-7th/StarRailRes/dbe8cdfcfb0bf657b9fe1cf92d5537f118ccb487/index_new/cn/character_promotions.json</x:v>
      </x:c>
    </x:row>
    <x:row r="47" ht="20" customHeight="1">
      <x:c r="A47" s="6" t="str">
        <x:v>1008_0</x:v>
      </x:c>
      <x:c r="B47" s="6" t="str">
        <x:v>1008</x:v>
      </x:c>
      <x:c r="C47" s="6" t="n">
        <x:v>0</x:v>
      </x:c>
      <x:c r="D47" s="6" t="n">
        <x:v>163.2</x:v>
      </x:c>
      <x:c r="E47" s="6" t="n">
        <x:v>81.6</x:v>
      </x:c>
      <x:c r="F47" s="6" t="n">
        <x:v>45</x:v>
      </x:c>
      <x:c r="G47" s="6" t="n">
        <x:v>102</x:v>
      </x:c>
      <x:c r="H47" s="6" t="n">
        <x:v>0.05</x:v>
      </x:c>
      <x:c r="I47" s="6" t="n">
        <x:v>0.5</x:v>
      </x:c>
      <x:c r="J47" s="6" t="n">
        <x:v>8.16</x:v>
      </x:c>
      <x:c r="K47" s="6" t="n">
        <x:v>4.08</x:v>
      </x:c>
      <x:c r="L47" s="6" t="n">
        <x:v>2.25</x:v>
      </x:c>
      <x:c r="M47" s="6" t="str">
        <x:v>https://raw.githubusercontent.com/Mar-7th/StarRailRes/dbe8cdfcfb0bf657b9fe1cf92d5537f118ccb487/index_new/cn/character_promotions.json</x:v>
      </x:c>
    </x:row>
    <x:row r="48" ht="20" customHeight="1">
      <x:c r="A48" s="6" t="str">
        <x:v>1008_1</x:v>
      </x:c>
      <x:c r="B48" s="6" t="str">
        <x:v>1008</x:v>
      </x:c>
      <x:c r="C48" s="6" t="n">
        <x:v>1</x:v>
      </x:c>
      <x:c r="D48" s="6" t="n">
        <x:v>228.48</x:v>
      </x:c>
      <x:c r="E48" s="6" t="n">
        <x:v>114.24</x:v>
      </x:c>
      <x:c r="F48" s="6" t="n">
        <x:v>63</x:v>
      </x:c>
      <x:c r="G48" s="6" t="n">
        <x:v>102</x:v>
      </x:c>
      <x:c r="H48" s="6" t="n">
        <x:v>0.05</x:v>
      </x:c>
      <x:c r="I48" s="6" t="n">
        <x:v>0.5</x:v>
      </x:c>
      <x:c r="J48" s="6" t="n">
        <x:v>8.16</x:v>
      </x:c>
      <x:c r="K48" s="6" t="n">
        <x:v>4.08</x:v>
      </x:c>
      <x:c r="L48" s="6" t="n">
        <x:v>2.25</x:v>
      </x:c>
      <x:c r="M48" s="6" t="str">
        <x:v>https://raw.githubusercontent.com/Mar-7th/StarRailRes/dbe8cdfcfb0bf657b9fe1cf92d5537f118ccb487/index_new/cn/character_promotions.json</x:v>
      </x:c>
    </x:row>
    <x:row r="49" ht="20" customHeight="1">
      <x:c r="A49" s="6" t="str">
        <x:v>1008_2</x:v>
      </x:c>
      <x:c r="B49" s="6" t="str">
        <x:v>1008</x:v>
      </x:c>
      <x:c r="C49" s="6" t="n">
        <x:v>2</x:v>
      </x:c>
      <x:c r="D49" s="6" t="n">
        <x:v>293.76</x:v>
      </x:c>
      <x:c r="E49" s="6" t="n">
        <x:v>146.88</x:v>
      </x:c>
      <x:c r="F49" s="6" t="n">
        <x:v>81</x:v>
      </x:c>
      <x:c r="G49" s="6" t="n">
        <x:v>102</x:v>
      </x:c>
      <x:c r="H49" s="6" t="n">
        <x:v>0.05</x:v>
      </x:c>
      <x:c r="I49" s="6" t="n">
        <x:v>0.5</x:v>
      </x:c>
      <x:c r="J49" s="6" t="n">
        <x:v>8.16</x:v>
      </x:c>
      <x:c r="K49" s="6" t="n">
        <x:v>4.08</x:v>
      </x:c>
      <x:c r="L49" s="6" t="n">
        <x:v>2.25</x:v>
      </x:c>
      <x:c r="M49" s="6" t="str">
        <x:v>https://raw.githubusercontent.com/Mar-7th/StarRailRes/dbe8cdfcfb0bf657b9fe1cf92d5537f118ccb487/index_new/cn/character_promotions.json</x:v>
      </x:c>
    </x:row>
    <x:row r="50" ht="20" customHeight="1">
      <x:c r="A50" s="6" t="str">
        <x:v>1008_3</x:v>
      </x:c>
      <x:c r="B50" s="6" t="str">
        <x:v>1008</x:v>
      </x:c>
      <x:c r="C50" s="6" t="n">
        <x:v>3</x:v>
      </x:c>
      <x:c r="D50" s="6" t="n">
        <x:v>359.04</x:v>
      </x:c>
      <x:c r="E50" s="6" t="n">
        <x:v>179.52</x:v>
      </x:c>
      <x:c r="F50" s="6" t="n">
        <x:v>99</x:v>
      </x:c>
      <x:c r="G50" s="6" t="n">
        <x:v>102</x:v>
      </x:c>
      <x:c r="H50" s="6" t="n">
        <x:v>0.05</x:v>
      </x:c>
      <x:c r="I50" s="6" t="n">
        <x:v>0.5</x:v>
      </x:c>
      <x:c r="J50" s="6" t="n">
        <x:v>8.16</x:v>
      </x:c>
      <x:c r="K50" s="6" t="n">
        <x:v>4.08</x:v>
      </x:c>
      <x:c r="L50" s="6" t="n">
        <x:v>2.25</x:v>
      </x:c>
      <x:c r="M50" s="6" t="str">
        <x:v>https://raw.githubusercontent.com/Mar-7th/StarRailRes/dbe8cdfcfb0bf657b9fe1cf92d5537f118ccb487/index_new/cn/character_promotions.json</x:v>
      </x:c>
    </x:row>
    <x:row r="51" ht="20" customHeight="1">
      <x:c r="A51" s="6" t="str">
        <x:v>1008_4</x:v>
      </x:c>
      <x:c r="B51" s="6" t="str">
        <x:v>1008</x:v>
      </x:c>
      <x:c r="C51" s="6" t="n">
        <x:v>4</x:v>
      </x:c>
      <x:c r="D51" s="6" t="n">
        <x:v>424.32</x:v>
      </x:c>
      <x:c r="E51" s="6" t="n">
        <x:v>212.16</x:v>
      </x:c>
      <x:c r="F51" s="6" t="n">
        <x:v>117</x:v>
      </x:c>
      <x:c r="G51" s="6" t="n">
        <x:v>102</x:v>
      </x:c>
      <x:c r="H51" s="6" t="n">
        <x:v>0.05</x:v>
      </x:c>
      <x:c r="I51" s="6" t="n">
        <x:v>0.5</x:v>
      </x:c>
      <x:c r="J51" s="6" t="n">
        <x:v>8.16</x:v>
      </x:c>
      <x:c r="K51" s="6" t="n">
        <x:v>4.08</x:v>
      </x:c>
      <x:c r="L51" s="6" t="n">
        <x:v>2.25</x:v>
      </x:c>
      <x:c r="M51" s="6" t="str">
        <x:v>https://raw.githubusercontent.com/Mar-7th/StarRailRes/dbe8cdfcfb0bf657b9fe1cf92d5537f118ccb487/index_new/cn/character_promotions.json</x:v>
      </x:c>
    </x:row>
    <x:row r="52" ht="20" customHeight="1">
      <x:c r="A52" s="6" t="str">
        <x:v>1008_5</x:v>
      </x:c>
      <x:c r="B52" s="6" t="str">
        <x:v>1008</x:v>
      </x:c>
      <x:c r="C52" s="6" t="n">
        <x:v>5</x:v>
      </x:c>
      <x:c r="D52" s="6" t="n">
        <x:v>489.6</x:v>
      </x:c>
      <x:c r="E52" s="6" t="n">
        <x:v>244.8</x:v>
      </x:c>
      <x:c r="F52" s="6" t="n">
        <x:v>135</x:v>
      </x:c>
      <x:c r="G52" s="6" t="n">
        <x:v>102</x:v>
      </x:c>
      <x:c r="H52" s="6" t="n">
        <x:v>0.05</x:v>
      </x:c>
      <x:c r="I52" s="6" t="n">
        <x:v>0.5</x:v>
      </x:c>
      <x:c r="J52" s="6" t="n">
        <x:v>8.16</x:v>
      </x:c>
      <x:c r="K52" s="6" t="n">
        <x:v>4.08</x:v>
      </x:c>
      <x:c r="L52" s="6" t="n">
        <x:v>2.25</x:v>
      </x:c>
      <x:c r="M52" s="6" t="str">
        <x:v>https://raw.githubusercontent.com/Mar-7th/StarRailRes/dbe8cdfcfb0bf657b9fe1cf92d5537f118ccb487/index_new/cn/character_promotions.json</x:v>
      </x:c>
    </x:row>
    <x:row r="53" ht="20" customHeight="1">
      <x:c r="A53" s="6" t="str">
        <x:v>1008_6</x:v>
      </x:c>
      <x:c r="B53" s="6" t="str">
        <x:v>1008</x:v>
      </x:c>
      <x:c r="C53" s="6" t="n">
        <x:v>6</x:v>
      </x:c>
      <x:c r="D53" s="6" t="n">
        <x:v>554.88</x:v>
      </x:c>
      <x:c r="E53" s="6" t="n">
        <x:v>277.44</x:v>
      </x:c>
      <x:c r="F53" s="6" t="n">
        <x:v>153</x:v>
      </x:c>
      <x:c r="G53" s="6" t="n">
        <x:v>102</x:v>
      </x:c>
      <x:c r="H53" s="6" t="n">
        <x:v>0.05</x:v>
      </x:c>
      <x:c r="I53" s="6" t="n">
        <x:v>0.5</x:v>
      </x:c>
      <x:c r="J53" s="6" t="n">
        <x:v>8.16</x:v>
      </x:c>
      <x:c r="K53" s="6" t="n">
        <x:v>4.08</x:v>
      </x:c>
      <x:c r="L53" s="6" t="n">
        <x:v>2.25</x:v>
      </x:c>
      <x:c r="M53" s="6" t="str">
        <x:v>https://raw.githubusercontent.com/Mar-7th/StarRailRes/dbe8cdfcfb0bf657b9fe1cf92d5537f118ccb487/index_new/cn/character_promotions.json</x:v>
      </x:c>
    </x:row>
    <x:row r="54" ht="20" customHeight="1">
      <x:c r="A54" s="6" t="str">
        <x:v>1009_0</x:v>
      </x:c>
      <x:c r="B54" s="6" t="str">
        <x:v>1009</x:v>
      </x:c>
      <x:c r="C54" s="6" t="n">
        <x:v>0</x:v>
      </x:c>
      <x:c r="D54" s="6" t="n">
        <x:v>139.2</x:v>
      </x:c>
      <x:c r="E54" s="6" t="n">
        <x:v>69.6</x:v>
      </x:c>
      <x:c r="F54" s="6" t="n">
        <x:v>63</x:v>
      </x:c>
      <x:c r="G54" s="6" t="n">
        <x:v>106</x:v>
      </x:c>
      <x:c r="H54" s="6" t="n">
        <x:v>0.05</x:v>
      </x:c>
      <x:c r="I54" s="6" t="n">
        <x:v>0.5</x:v>
      </x:c>
      <x:c r="J54" s="6" t="n">
        <x:v>6.96</x:v>
      </x:c>
      <x:c r="K54" s="6" t="n">
        <x:v>3.48</x:v>
      </x:c>
      <x:c r="L54" s="6" t="n">
        <x:v>3.15</x:v>
      </x:c>
      <x:c r="M54" s="6" t="str">
        <x:v>https://raw.githubusercontent.com/Mar-7th/StarRailRes/dbe8cdfcfb0bf657b9fe1cf92d5537f118ccb487/index_new/cn/character_promotions.json</x:v>
      </x:c>
    </x:row>
    <x:row r="55" ht="20" customHeight="1">
      <x:c r="A55" s="6" t="str">
        <x:v>1009_1</x:v>
      </x:c>
      <x:c r="B55" s="6" t="str">
        <x:v>1009</x:v>
      </x:c>
      <x:c r="C55" s="6" t="n">
        <x:v>1</x:v>
      </x:c>
      <x:c r="D55" s="6" t="n">
        <x:v>194.88</x:v>
      </x:c>
      <x:c r="E55" s="6" t="n">
        <x:v>97.44</x:v>
      </x:c>
      <x:c r="F55" s="6" t="n">
        <x:v>88.2</x:v>
      </x:c>
      <x:c r="G55" s="6" t="n">
        <x:v>106</x:v>
      </x:c>
      <x:c r="H55" s="6" t="n">
        <x:v>0.05</x:v>
      </x:c>
      <x:c r="I55" s="6" t="n">
        <x:v>0.5</x:v>
      </x:c>
      <x:c r="J55" s="6" t="n">
        <x:v>6.96</x:v>
      </x:c>
      <x:c r="K55" s="6" t="n">
        <x:v>3.48</x:v>
      </x:c>
      <x:c r="L55" s="6" t="n">
        <x:v>3.15</x:v>
      </x:c>
      <x:c r="M55" s="6" t="str">
        <x:v>https://raw.githubusercontent.com/Mar-7th/StarRailRes/dbe8cdfcfb0bf657b9fe1cf92d5537f118ccb487/index_new/cn/character_promotions.json</x:v>
      </x:c>
    </x:row>
    <x:row r="56" ht="20" customHeight="1">
      <x:c r="A56" s="6" t="str">
        <x:v>1009_2</x:v>
      </x:c>
      <x:c r="B56" s="6" t="str">
        <x:v>1009</x:v>
      </x:c>
      <x:c r="C56" s="6" t="n">
        <x:v>2</x:v>
      </x:c>
      <x:c r="D56" s="6" t="n">
        <x:v>250.56</x:v>
      </x:c>
      <x:c r="E56" s="6" t="n">
        <x:v>125.28</x:v>
      </x:c>
      <x:c r="F56" s="6" t="n">
        <x:v>113.4</x:v>
      </x:c>
      <x:c r="G56" s="6" t="n">
        <x:v>106</x:v>
      </x:c>
      <x:c r="H56" s="6" t="n">
        <x:v>0.05</x:v>
      </x:c>
      <x:c r="I56" s="6" t="n">
        <x:v>0.5</x:v>
      </x:c>
      <x:c r="J56" s="6" t="n">
        <x:v>6.96</x:v>
      </x:c>
      <x:c r="K56" s="6" t="n">
        <x:v>3.48</x:v>
      </x:c>
      <x:c r="L56" s="6" t="n">
        <x:v>3.15</x:v>
      </x:c>
      <x:c r="M56" s="6" t="str">
        <x:v>https://raw.githubusercontent.com/Mar-7th/StarRailRes/dbe8cdfcfb0bf657b9fe1cf92d5537f118ccb487/index_new/cn/character_promotions.json</x:v>
      </x:c>
    </x:row>
    <x:row r="57" ht="20" customHeight="1">
      <x:c r="A57" s="6" t="str">
        <x:v>1009_3</x:v>
      </x:c>
      <x:c r="B57" s="6" t="str">
        <x:v>1009</x:v>
      </x:c>
      <x:c r="C57" s="6" t="n">
        <x:v>3</x:v>
      </x:c>
      <x:c r="D57" s="6" t="n">
        <x:v>306.24</x:v>
      </x:c>
      <x:c r="E57" s="6" t="n">
        <x:v>153.12</x:v>
      </x:c>
      <x:c r="F57" s="6" t="n">
        <x:v>138.6</x:v>
      </x:c>
      <x:c r="G57" s="6" t="n">
        <x:v>106</x:v>
      </x:c>
      <x:c r="H57" s="6" t="n">
        <x:v>0.05</x:v>
      </x:c>
      <x:c r="I57" s="6" t="n">
        <x:v>0.5</x:v>
      </x:c>
      <x:c r="J57" s="6" t="n">
        <x:v>6.96</x:v>
      </x:c>
      <x:c r="K57" s="6" t="n">
        <x:v>3.48</x:v>
      </x:c>
      <x:c r="L57" s="6" t="n">
        <x:v>3.15</x:v>
      </x:c>
      <x:c r="M57" s="6" t="str">
        <x:v>https://raw.githubusercontent.com/Mar-7th/StarRailRes/dbe8cdfcfb0bf657b9fe1cf92d5537f118ccb487/index_new/cn/character_promotions.json</x:v>
      </x:c>
    </x:row>
    <x:row r="58" ht="20" customHeight="1">
      <x:c r="A58" s="6" t="str">
        <x:v>1009_4</x:v>
      </x:c>
      <x:c r="B58" s="6" t="str">
        <x:v>1009</x:v>
      </x:c>
      <x:c r="C58" s="6" t="n">
        <x:v>4</x:v>
      </x:c>
      <x:c r="D58" s="6" t="n">
        <x:v>361.92</x:v>
      </x:c>
      <x:c r="E58" s="6" t="n">
        <x:v>180.96</x:v>
      </x:c>
      <x:c r="F58" s="6" t="n">
        <x:v>163.8</x:v>
      </x:c>
      <x:c r="G58" s="6" t="n">
        <x:v>106</x:v>
      </x:c>
      <x:c r="H58" s="6" t="n">
        <x:v>0.05</x:v>
      </x:c>
      <x:c r="I58" s="6" t="n">
        <x:v>0.5</x:v>
      </x:c>
      <x:c r="J58" s="6" t="n">
        <x:v>6.96</x:v>
      </x:c>
      <x:c r="K58" s="6" t="n">
        <x:v>3.48</x:v>
      </x:c>
      <x:c r="L58" s="6" t="n">
        <x:v>3.15</x:v>
      </x:c>
      <x:c r="M58" s="6" t="str">
        <x:v>https://raw.githubusercontent.com/Mar-7th/StarRailRes/dbe8cdfcfb0bf657b9fe1cf92d5537f118ccb487/index_new/cn/character_promotions.json</x:v>
      </x:c>
    </x:row>
    <x:row r="59" ht="20" customHeight="1">
      <x:c r="A59" s="6" t="str">
        <x:v>1009_5</x:v>
      </x:c>
      <x:c r="B59" s="6" t="str">
        <x:v>1009</x:v>
      </x:c>
      <x:c r="C59" s="6" t="n">
        <x:v>5</x:v>
      </x:c>
      <x:c r="D59" s="6" t="n">
        <x:v>417.6</x:v>
      </x:c>
      <x:c r="E59" s="6" t="n">
        <x:v>208.8</x:v>
      </x:c>
      <x:c r="F59" s="6" t="n">
        <x:v>189</x:v>
      </x:c>
      <x:c r="G59" s="6" t="n">
        <x:v>106</x:v>
      </x:c>
      <x:c r="H59" s="6" t="n">
        <x:v>0.05</x:v>
      </x:c>
      <x:c r="I59" s="6" t="n">
        <x:v>0.5</x:v>
      </x:c>
      <x:c r="J59" s="6" t="n">
        <x:v>6.96</x:v>
      </x:c>
      <x:c r="K59" s="6" t="n">
        <x:v>3.48</x:v>
      </x:c>
      <x:c r="L59" s="6" t="n">
        <x:v>3.15</x:v>
      </x:c>
      <x:c r="M59" s="6" t="str">
        <x:v>https://raw.githubusercontent.com/Mar-7th/StarRailRes/dbe8cdfcfb0bf657b9fe1cf92d5537f118ccb487/index_new/cn/character_promotions.json</x:v>
      </x:c>
    </x:row>
    <x:row r="60" ht="20" customHeight="1">
      <x:c r="A60" s="6" t="str">
        <x:v>1009_6</x:v>
      </x:c>
      <x:c r="B60" s="6" t="str">
        <x:v>1009</x:v>
      </x:c>
      <x:c r="C60" s="6" t="n">
        <x:v>6</x:v>
      </x:c>
      <x:c r="D60" s="6" t="n">
        <x:v>473.28</x:v>
      </x:c>
      <x:c r="E60" s="6" t="n">
        <x:v>236.64</x:v>
      </x:c>
      <x:c r="F60" s="6" t="n">
        <x:v>214.2</x:v>
      </x:c>
      <x:c r="G60" s="6" t="n">
        <x:v>106</x:v>
      </x:c>
      <x:c r="H60" s="6" t="n">
        <x:v>0.05</x:v>
      </x:c>
      <x:c r="I60" s="6" t="n">
        <x:v>0.5</x:v>
      </x:c>
      <x:c r="J60" s="6" t="n">
        <x:v>6.96</x:v>
      </x:c>
      <x:c r="K60" s="6" t="n">
        <x:v>3.48</x:v>
      </x:c>
      <x:c r="L60" s="6" t="n">
        <x:v>3.15</x:v>
      </x:c>
      <x:c r="M60" s="6" t="str">
        <x:v>https://raw.githubusercontent.com/Mar-7th/StarRailRes/dbe8cdfcfb0bf657b9fe1cf92d5537f118ccb487/index_new/cn/character_promotions.json</x:v>
      </x:c>
    </x:row>
    <x:row r="61" ht="20" customHeight="1">
      <x:c r="A61" s="6" t="str">
        <x:v>1013_0</x:v>
      </x:c>
      <x:c r="B61" s="6" t="str">
        <x:v>1013</x:v>
      </x:c>
      <x:c r="C61" s="6" t="n">
        <x:v>0</x:v>
      </x:c>
      <x:c r="D61" s="6" t="n">
        <x:v>129.6</x:v>
      </x:c>
      <x:c r="E61" s="6" t="n">
        <x:v>79.2</x:v>
      </x:c>
      <x:c r="F61" s="6" t="n">
        <x:v>54</x:v>
      </x:c>
      <x:c r="G61" s="6" t="n">
        <x:v>100</x:v>
      </x:c>
      <x:c r="H61" s="6" t="n">
        <x:v>0.05</x:v>
      </x:c>
      <x:c r="I61" s="6" t="n">
        <x:v>0.5</x:v>
      </x:c>
      <x:c r="J61" s="6" t="n">
        <x:v>6.48</x:v>
      </x:c>
      <x:c r="K61" s="6" t="n">
        <x:v>3.96</x:v>
      </x:c>
      <x:c r="L61" s="6" t="n">
        <x:v>2.7</x:v>
      </x:c>
      <x:c r="M61" s="6" t="str">
        <x:v>https://raw.githubusercontent.com/Mar-7th/StarRailRes/dbe8cdfcfb0bf657b9fe1cf92d5537f118ccb487/index_new/cn/character_promotions.json</x:v>
      </x:c>
    </x:row>
    <x:row r="62" ht="20" customHeight="1">
      <x:c r="A62" s="6" t="str">
        <x:v>1013_1</x:v>
      </x:c>
      <x:c r="B62" s="6" t="str">
        <x:v>1013</x:v>
      </x:c>
      <x:c r="C62" s="6" t="n">
        <x:v>1</x:v>
      </x:c>
      <x:c r="D62" s="6" t="n">
        <x:v>181.44</x:v>
      </x:c>
      <x:c r="E62" s="6" t="n">
        <x:v>110.88</x:v>
      </x:c>
      <x:c r="F62" s="6" t="n">
        <x:v>75.6</x:v>
      </x:c>
      <x:c r="G62" s="6" t="n">
        <x:v>100</x:v>
      </x:c>
      <x:c r="H62" s="6" t="n">
        <x:v>0.05</x:v>
      </x:c>
      <x:c r="I62" s="6" t="n">
        <x:v>0.5</x:v>
      </x:c>
      <x:c r="J62" s="6" t="n">
        <x:v>6.48</x:v>
      </x:c>
      <x:c r="K62" s="6" t="n">
        <x:v>3.96</x:v>
      </x:c>
      <x:c r="L62" s="6" t="n">
        <x:v>2.7</x:v>
      </x:c>
      <x:c r="M62" s="6" t="str">
        <x:v>https://raw.githubusercontent.com/Mar-7th/StarRailRes/dbe8cdfcfb0bf657b9fe1cf92d5537f118ccb487/index_new/cn/character_promotions.json</x:v>
      </x:c>
    </x:row>
    <x:row r="63" ht="20" customHeight="1">
      <x:c r="A63" s="6" t="str">
        <x:v>1013_2</x:v>
      </x:c>
      <x:c r="B63" s="6" t="str">
        <x:v>1013</x:v>
      </x:c>
      <x:c r="C63" s="6" t="n">
        <x:v>2</x:v>
      </x:c>
      <x:c r="D63" s="6" t="n">
        <x:v>233.28</x:v>
      </x:c>
      <x:c r="E63" s="6" t="n">
        <x:v>142.56</x:v>
      </x:c>
      <x:c r="F63" s="6" t="n">
        <x:v>97.2</x:v>
      </x:c>
      <x:c r="G63" s="6" t="n">
        <x:v>100</x:v>
      </x:c>
      <x:c r="H63" s="6" t="n">
        <x:v>0.05</x:v>
      </x:c>
      <x:c r="I63" s="6" t="n">
        <x:v>0.5</x:v>
      </x:c>
      <x:c r="J63" s="6" t="n">
        <x:v>6.48</x:v>
      </x:c>
      <x:c r="K63" s="6" t="n">
        <x:v>3.96</x:v>
      </x:c>
      <x:c r="L63" s="6" t="n">
        <x:v>2.7</x:v>
      </x:c>
      <x:c r="M63" s="6" t="str">
        <x:v>https://raw.githubusercontent.com/Mar-7th/StarRailRes/dbe8cdfcfb0bf657b9fe1cf92d5537f118ccb487/index_new/cn/character_promotions.json</x:v>
      </x:c>
    </x:row>
    <x:row r="64" ht="20" customHeight="1">
      <x:c r="A64" s="6" t="str">
        <x:v>1013_3</x:v>
      </x:c>
      <x:c r="B64" s="6" t="str">
        <x:v>1013</x:v>
      </x:c>
      <x:c r="C64" s="6" t="n">
        <x:v>3</x:v>
      </x:c>
      <x:c r="D64" s="6" t="n">
        <x:v>285.12</x:v>
      </x:c>
      <x:c r="E64" s="6" t="n">
        <x:v>174.24</x:v>
      </x:c>
      <x:c r="F64" s="6" t="n">
        <x:v>118.8</x:v>
      </x:c>
      <x:c r="G64" s="6" t="n">
        <x:v>100</x:v>
      </x:c>
      <x:c r="H64" s="6" t="n">
        <x:v>0.05</x:v>
      </x:c>
      <x:c r="I64" s="6" t="n">
        <x:v>0.5</x:v>
      </x:c>
      <x:c r="J64" s="6" t="n">
        <x:v>6.48</x:v>
      </x:c>
      <x:c r="K64" s="6" t="n">
        <x:v>3.96</x:v>
      </x:c>
      <x:c r="L64" s="6" t="n">
        <x:v>2.7</x:v>
      </x:c>
      <x:c r="M64" s="6" t="str">
        <x:v>https://raw.githubusercontent.com/Mar-7th/StarRailRes/dbe8cdfcfb0bf657b9fe1cf92d5537f118ccb487/index_new/cn/character_promotions.json</x:v>
      </x:c>
    </x:row>
    <x:row r="65" ht="20" customHeight="1">
      <x:c r="A65" s="6" t="str">
        <x:v>1013_4</x:v>
      </x:c>
      <x:c r="B65" s="6" t="str">
        <x:v>1013</x:v>
      </x:c>
      <x:c r="C65" s="6" t="n">
        <x:v>4</x:v>
      </x:c>
      <x:c r="D65" s="6" t="n">
        <x:v>336.96</x:v>
      </x:c>
      <x:c r="E65" s="6" t="n">
        <x:v>205.92</x:v>
      </x:c>
      <x:c r="F65" s="6" t="n">
        <x:v>140.4</x:v>
      </x:c>
      <x:c r="G65" s="6" t="n">
        <x:v>100</x:v>
      </x:c>
      <x:c r="H65" s="6" t="n">
        <x:v>0.05</x:v>
      </x:c>
      <x:c r="I65" s="6" t="n">
        <x:v>0.5</x:v>
      </x:c>
      <x:c r="J65" s="6" t="n">
        <x:v>6.48</x:v>
      </x:c>
      <x:c r="K65" s="6" t="n">
        <x:v>3.96</x:v>
      </x:c>
      <x:c r="L65" s="6" t="n">
        <x:v>2.7</x:v>
      </x:c>
      <x:c r="M65" s="6" t="str">
        <x:v>https://raw.githubusercontent.com/Mar-7th/StarRailRes/dbe8cdfcfb0bf657b9fe1cf92d5537f118ccb487/index_new/cn/character_promotions.json</x:v>
      </x:c>
    </x:row>
    <x:row r="66" ht="20" customHeight="1">
      <x:c r="A66" s="6" t="str">
        <x:v>1013_5</x:v>
      </x:c>
      <x:c r="B66" s="6" t="str">
        <x:v>1013</x:v>
      </x:c>
      <x:c r="C66" s="6" t="n">
        <x:v>5</x:v>
      </x:c>
      <x:c r="D66" s="6" t="n">
        <x:v>388.8</x:v>
      </x:c>
      <x:c r="E66" s="6" t="n">
        <x:v>237.6</x:v>
      </x:c>
      <x:c r="F66" s="6" t="n">
        <x:v>162</x:v>
      </x:c>
      <x:c r="G66" s="6" t="n">
        <x:v>100</x:v>
      </x:c>
      <x:c r="H66" s="6" t="n">
        <x:v>0.05</x:v>
      </x:c>
      <x:c r="I66" s="6" t="n">
        <x:v>0.5</x:v>
      </x:c>
      <x:c r="J66" s="6" t="n">
        <x:v>6.48</x:v>
      </x:c>
      <x:c r="K66" s="6" t="n">
        <x:v>3.96</x:v>
      </x:c>
      <x:c r="L66" s="6" t="n">
        <x:v>2.7</x:v>
      </x:c>
      <x:c r="M66" s="6" t="str">
        <x:v>https://raw.githubusercontent.com/Mar-7th/StarRailRes/dbe8cdfcfb0bf657b9fe1cf92d5537f118ccb487/index_new/cn/character_promotions.json</x:v>
      </x:c>
    </x:row>
    <x:row r="67" ht="20" customHeight="1">
      <x:c r="A67" s="6" t="str">
        <x:v>1013_6</x:v>
      </x:c>
      <x:c r="B67" s="6" t="str">
        <x:v>1013</x:v>
      </x:c>
      <x:c r="C67" s="6" t="n">
        <x:v>6</x:v>
      </x:c>
      <x:c r="D67" s="6" t="n">
        <x:v>440.64</x:v>
      </x:c>
      <x:c r="E67" s="6" t="n">
        <x:v>269.28</x:v>
      </x:c>
      <x:c r="F67" s="6" t="n">
        <x:v>183.6</x:v>
      </x:c>
      <x:c r="G67" s="6" t="n">
        <x:v>100</x:v>
      </x:c>
      <x:c r="H67" s="6" t="n">
        <x:v>0.05</x:v>
      </x:c>
      <x:c r="I67" s="6" t="n">
        <x:v>0.5</x:v>
      </x:c>
      <x:c r="J67" s="6" t="n">
        <x:v>6.48</x:v>
      </x:c>
      <x:c r="K67" s="6" t="n">
        <x:v>3.96</x:v>
      </x:c>
      <x:c r="L67" s="6" t="n">
        <x:v>2.7</x:v>
      </x:c>
      <x:c r="M67" s="6" t="str">
        <x:v>https://raw.githubusercontent.com/Mar-7th/StarRailRes/dbe8cdfcfb0bf657b9fe1cf92d5537f118ccb487/index_new/cn/character_promotions.json</x:v>
      </x:c>
    </x:row>
    <x:row r="68" ht="20" customHeight="1">
      <x:c r="A68" s="6" t="str">
        <x:v>1014_0</x:v>
      </x:c>
      <x:c r="B68" s="6" t="str">
        <x:v>1014</x:v>
      </x:c>
      <x:c r="C68" s="6" t="n">
        <x:v>0</x:v>
      </x:c>
      <x:c r="D68" s="6" t="n">
        <x:v>168.96</x:v>
      </x:c>
      <x:c r="E68" s="6" t="n">
        <x:v>81.84</x:v>
      </x:c>
      <x:c r="F68" s="6" t="n">
        <x:v>89.1</x:v>
      </x:c>
      <x:c r="G68" s="6" t="n">
        <x:v>101</x:v>
      </x:c>
      <x:c r="H68" s="6" t="n">
        <x:v>0.05</x:v>
      </x:c>
      <x:c r="I68" s="6" t="n">
        <x:v>0.5</x:v>
      </x:c>
      <x:c r="J68" s="6" t="n">
        <x:v>8.448</x:v>
      </x:c>
      <x:c r="K68" s="6" t="n">
        <x:v>4.092</x:v>
      </x:c>
      <x:c r="L68" s="6" t="n">
        <x:v>4.455</x:v>
      </x:c>
      <x:c r="M68" s="6" t="str">
        <x:v>https://raw.githubusercontent.com/Mar-7th/StarRailRes/dbe8cdfcfb0bf657b9fe1cf92d5537f118ccb487/index_new/cn/character_promotions.json</x:v>
      </x:c>
    </x:row>
    <x:row r="69" ht="20" customHeight="1">
      <x:c r="A69" s="6" t="str">
        <x:v>1014_1</x:v>
      </x:c>
      <x:c r="B69" s="6" t="str">
        <x:v>1014</x:v>
      </x:c>
      <x:c r="C69" s="6" t="n">
        <x:v>1</x:v>
      </x:c>
      <x:c r="D69" s="6" t="n">
        <x:v>236.544</x:v>
      </x:c>
      <x:c r="E69" s="6" t="n">
        <x:v>114.576</x:v>
      </x:c>
      <x:c r="F69" s="6" t="n">
        <x:v>124.74</x:v>
      </x:c>
      <x:c r="G69" s="6" t="n">
        <x:v>101</x:v>
      </x:c>
      <x:c r="H69" s="6" t="n">
        <x:v>0.05</x:v>
      </x:c>
      <x:c r="I69" s="6" t="n">
        <x:v>0.5</x:v>
      </x:c>
      <x:c r="J69" s="6" t="n">
        <x:v>8.448</x:v>
      </x:c>
      <x:c r="K69" s="6" t="n">
        <x:v>4.092</x:v>
      </x:c>
      <x:c r="L69" s="6" t="n">
        <x:v>4.455</x:v>
      </x:c>
      <x:c r="M69" s="6" t="str">
        <x:v>https://raw.githubusercontent.com/Mar-7th/StarRailRes/dbe8cdfcfb0bf657b9fe1cf92d5537f118ccb487/index_new/cn/character_promotions.json</x:v>
      </x:c>
    </x:row>
    <x:row r="70" ht="20" customHeight="1">
      <x:c r="A70" s="6" t="str">
        <x:v>1014_2</x:v>
      </x:c>
      <x:c r="B70" s="6" t="str">
        <x:v>1014</x:v>
      </x:c>
      <x:c r="C70" s="6" t="n">
        <x:v>2</x:v>
      </x:c>
      <x:c r="D70" s="6" t="n">
        <x:v>304.128</x:v>
      </x:c>
      <x:c r="E70" s="6" t="n">
        <x:v>147.312</x:v>
      </x:c>
      <x:c r="F70" s="6" t="n">
        <x:v>160.38</x:v>
      </x:c>
      <x:c r="G70" s="6" t="n">
        <x:v>101</x:v>
      </x:c>
      <x:c r="H70" s="6" t="n">
        <x:v>0.05</x:v>
      </x:c>
      <x:c r="I70" s="6" t="n">
        <x:v>0.5</x:v>
      </x:c>
      <x:c r="J70" s="6" t="n">
        <x:v>8.448</x:v>
      </x:c>
      <x:c r="K70" s="6" t="n">
        <x:v>4.092</x:v>
      </x:c>
      <x:c r="L70" s="6" t="n">
        <x:v>4.455</x:v>
      </x:c>
      <x:c r="M70" s="6" t="str">
        <x:v>https://raw.githubusercontent.com/Mar-7th/StarRailRes/dbe8cdfcfb0bf657b9fe1cf92d5537f118ccb487/index_new/cn/character_promotions.json</x:v>
      </x:c>
    </x:row>
    <x:row r="71" ht="20" customHeight="1">
      <x:c r="A71" s="6" t="str">
        <x:v>1014_3</x:v>
      </x:c>
      <x:c r="B71" s="6" t="str">
        <x:v>1014</x:v>
      </x:c>
      <x:c r="C71" s="6" t="n">
        <x:v>3</x:v>
      </x:c>
      <x:c r="D71" s="6" t="n">
        <x:v>371.712</x:v>
      </x:c>
      <x:c r="E71" s="6" t="n">
        <x:v>180.048</x:v>
      </x:c>
      <x:c r="F71" s="6" t="n">
        <x:v>196.02</x:v>
      </x:c>
      <x:c r="G71" s="6" t="n">
        <x:v>101</x:v>
      </x:c>
      <x:c r="H71" s="6" t="n">
        <x:v>0.05</x:v>
      </x:c>
      <x:c r="I71" s="6" t="n">
        <x:v>0.5</x:v>
      </x:c>
      <x:c r="J71" s="6" t="n">
        <x:v>8.448</x:v>
      </x:c>
      <x:c r="K71" s="6" t="n">
        <x:v>4.092</x:v>
      </x:c>
      <x:c r="L71" s="6" t="n">
        <x:v>4.455</x:v>
      </x:c>
      <x:c r="M71" s="6" t="str">
        <x:v>https://raw.githubusercontent.com/Mar-7th/StarRailRes/dbe8cdfcfb0bf657b9fe1cf92d5537f118ccb487/index_new/cn/character_promotions.json</x:v>
      </x:c>
    </x:row>
    <x:row r="72" ht="20" customHeight="1">
      <x:c r="A72" s="6" t="str">
        <x:v>1014_4</x:v>
      </x:c>
      <x:c r="B72" s="6" t="str">
        <x:v>1014</x:v>
      </x:c>
      <x:c r="C72" s="6" t="n">
        <x:v>4</x:v>
      </x:c>
      <x:c r="D72" s="6" t="n">
        <x:v>439.296</x:v>
      </x:c>
      <x:c r="E72" s="6" t="n">
        <x:v>212.784</x:v>
      </x:c>
      <x:c r="F72" s="6" t="n">
        <x:v>231.66</x:v>
      </x:c>
      <x:c r="G72" s="6" t="n">
        <x:v>101</x:v>
      </x:c>
      <x:c r="H72" s="6" t="n">
        <x:v>0.05</x:v>
      </x:c>
      <x:c r="I72" s="6" t="n">
        <x:v>0.5</x:v>
      </x:c>
      <x:c r="J72" s="6" t="n">
        <x:v>8.448</x:v>
      </x:c>
      <x:c r="K72" s="6" t="n">
        <x:v>4.092</x:v>
      </x:c>
      <x:c r="L72" s="6" t="n">
        <x:v>4.455</x:v>
      </x:c>
      <x:c r="M72" s="6" t="str">
        <x:v>https://raw.githubusercontent.com/Mar-7th/StarRailRes/dbe8cdfcfb0bf657b9fe1cf92d5537f118ccb487/index_new/cn/character_promotions.json</x:v>
      </x:c>
    </x:row>
    <x:row r="73" ht="20" customHeight="1">
      <x:c r="A73" s="6" t="str">
        <x:v>1014_5</x:v>
      </x:c>
      <x:c r="B73" s="6" t="str">
        <x:v>1014</x:v>
      </x:c>
      <x:c r="C73" s="6" t="n">
        <x:v>5</x:v>
      </x:c>
      <x:c r="D73" s="6" t="n">
        <x:v>506.88</x:v>
      </x:c>
      <x:c r="E73" s="6" t="n">
        <x:v>245.52</x:v>
      </x:c>
      <x:c r="F73" s="6" t="n">
        <x:v>267.3</x:v>
      </x:c>
      <x:c r="G73" s="6" t="n">
        <x:v>101</x:v>
      </x:c>
      <x:c r="H73" s="6" t="n">
        <x:v>0.05</x:v>
      </x:c>
      <x:c r="I73" s="6" t="n">
        <x:v>0.5</x:v>
      </x:c>
      <x:c r="J73" s="6" t="n">
        <x:v>8.448</x:v>
      </x:c>
      <x:c r="K73" s="6" t="n">
        <x:v>4.092</x:v>
      </x:c>
      <x:c r="L73" s="6" t="n">
        <x:v>4.455</x:v>
      </x:c>
      <x:c r="M73" s="6" t="str">
        <x:v>https://raw.githubusercontent.com/Mar-7th/StarRailRes/dbe8cdfcfb0bf657b9fe1cf92d5537f118ccb487/index_new/cn/character_promotions.json</x:v>
      </x:c>
    </x:row>
    <x:row r="74" ht="20" customHeight="1">
      <x:c r="A74" s="6" t="str">
        <x:v>1014_6</x:v>
      </x:c>
      <x:c r="B74" s="6" t="str">
        <x:v>1014</x:v>
      </x:c>
      <x:c r="C74" s="6" t="n">
        <x:v>6</x:v>
      </x:c>
      <x:c r="D74" s="6" t="n">
        <x:v>574.464</x:v>
      </x:c>
      <x:c r="E74" s="6" t="n">
        <x:v>278.256</x:v>
      </x:c>
      <x:c r="F74" s="6" t="n">
        <x:v>302.94</x:v>
      </x:c>
      <x:c r="G74" s="6" t="n">
        <x:v>101</x:v>
      </x:c>
      <x:c r="H74" s="6" t="n">
        <x:v>0.05</x:v>
      </x:c>
      <x:c r="I74" s="6" t="n">
        <x:v>0.5</x:v>
      </x:c>
      <x:c r="J74" s="6" t="n">
        <x:v>8.448</x:v>
      </x:c>
      <x:c r="K74" s="6" t="n">
        <x:v>4.092</x:v>
      </x:c>
      <x:c r="L74" s="6" t="n">
        <x:v>4.455</x:v>
      </x:c>
      <x:c r="M74" s="6" t="str">
        <x:v>https://raw.githubusercontent.com/Mar-7th/StarRailRes/dbe8cdfcfb0bf657b9fe1cf92d5537f118ccb487/index_new/cn/character_promotions.json</x:v>
      </x:c>
    </x:row>
    <x:row r="75" ht="20" customHeight="1">
      <x:c r="A75" s="6" t="str">
        <x:v>1015_0</x:v>
      </x:c>
      <x:c r="B75" s="6" t="str">
        <x:v>1015</x:v>
      </x:c>
      <x:c r="C75" s="6" t="n">
        <x:v>0</x:v>
      </x:c>
      <x:c r="D75" s="6" t="n">
        <x:v>158.4</x:v>
      </x:c>
      <x:c r="E75" s="6" t="n">
        <x:v>84.48</x:v>
      </x:c>
      <x:c r="F75" s="6" t="n">
        <x:v>66</x:v>
      </x:c>
      <x:c r="G75" s="6" t="n">
        <x:v>105</x:v>
      </x:c>
      <x:c r="H75" s="6" t="n">
        <x:v>0.05</x:v>
      </x:c>
      <x:c r="I75" s="6" t="n">
        <x:v>0.5</x:v>
      </x:c>
      <x:c r="J75" s="6" t="n">
        <x:v>7.92</x:v>
      </x:c>
      <x:c r="K75" s="6" t="n">
        <x:v>4.224</x:v>
      </x:c>
      <x:c r="L75" s="6" t="n">
        <x:v>3.3</x:v>
      </x:c>
      <x:c r="M75" s="6" t="str">
        <x:v>https://raw.githubusercontent.com/Mar-7th/StarRailRes/dbe8cdfcfb0bf657b9fe1cf92d5537f118ccb487/index_new/cn/character_promotions.json</x:v>
      </x:c>
    </x:row>
    <x:row r="76" ht="20" customHeight="1">
      <x:c r="A76" s="6" t="str">
        <x:v>1015_1</x:v>
      </x:c>
      <x:c r="B76" s="6" t="str">
        <x:v>1015</x:v>
      </x:c>
      <x:c r="C76" s="6" t="n">
        <x:v>1</x:v>
      </x:c>
      <x:c r="D76" s="6" t="n">
        <x:v>221.76</x:v>
      </x:c>
      <x:c r="E76" s="6" t="n">
        <x:v>118.272</x:v>
      </x:c>
      <x:c r="F76" s="6" t="n">
        <x:v>92.4</x:v>
      </x:c>
      <x:c r="G76" s="6" t="n">
        <x:v>105</x:v>
      </x:c>
      <x:c r="H76" s="6" t="n">
        <x:v>0.05</x:v>
      </x:c>
      <x:c r="I76" s="6" t="n">
        <x:v>0.5</x:v>
      </x:c>
      <x:c r="J76" s="6" t="n">
        <x:v>7.92</x:v>
      </x:c>
      <x:c r="K76" s="6" t="n">
        <x:v>4.224</x:v>
      </x:c>
      <x:c r="L76" s="6" t="n">
        <x:v>3.3</x:v>
      </x:c>
      <x:c r="M76" s="6" t="str">
        <x:v>https://raw.githubusercontent.com/Mar-7th/StarRailRes/dbe8cdfcfb0bf657b9fe1cf92d5537f118ccb487/index_new/cn/character_promotions.json</x:v>
      </x:c>
    </x:row>
    <x:row r="77" ht="20" customHeight="1">
      <x:c r="A77" s="6" t="str">
        <x:v>1015_2</x:v>
      </x:c>
      <x:c r="B77" s="6" t="str">
        <x:v>1015</x:v>
      </x:c>
      <x:c r="C77" s="6" t="n">
        <x:v>2</x:v>
      </x:c>
      <x:c r="D77" s="6" t="n">
        <x:v>285.12</x:v>
      </x:c>
      <x:c r="E77" s="6" t="n">
        <x:v>152.064</x:v>
      </x:c>
      <x:c r="F77" s="6" t="n">
        <x:v>118.8</x:v>
      </x:c>
      <x:c r="G77" s="6" t="n">
        <x:v>105</x:v>
      </x:c>
      <x:c r="H77" s="6" t="n">
        <x:v>0.05</x:v>
      </x:c>
      <x:c r="I77" s="6" t="n">
        <x:v>0.5</x:v>
      </x:c>
      <x:c r="J77" s="6" t="n">
        <x:v>7.92</x:v>
      </x:c>
      <x:c r="K77" s="6" t="n">
        <x:v>4.224</x:v>
      </x:c>
      <x:c r="L77" s="6" t="n">
        <x:v>3.3</x:v>
      </x:c>
      <x:c r="M77" s="6" t="str">
        <x:v>https://raw.githubusercontent.com/Mar-7th/StarRailRes/dbe8cdfcfb0bf657b9fe1cf92d5537f118ccb487/index_new/cn/character_promotions.json</x:v>
      </x:c>
    </x:row>
    <x:row r="78" ht="20" customHeight="1">
      <x:c r="A78" s="6" t="str">
        <x:v>1015_3</x:v>
      </x:c>
      <x:c r="B78" s="6" t="str">
        <x:v>1015</x:v>
      </x:c>
      <x:c r="C78" s="6" t="n">
        <x:v>3</x:v>
      </x:c>
      <x:c r="D78" s="6" t="n">
        <x:v>348.48</x:v>
      </x:c>
      <x:c r="E78" s="6" t="n">
        <x:v>185.856</x:v>
      </x:c>
      <x:c r="F78" s="6" t="n">
        <x:v>145.2</x:v>
      </x:c>
      <x:c r="G78" s="6" t="n">
        <x:v>105</x:v>
      </x:c>
      <x:c r="H78" s="6" t="n">
        <x:v>0.05</x:v>
      </x:c>
      <x:c r="I78" s="6" t="n">
        <x:v>0.5</x:v>
      </x:c>
      <x:c r="J78" s="6" t="n">
        <x:v>7.92</x:v>
      </x:c>
      <x:c r="K78" s="6" t="n">
        <x:v>4.224</x:v>
      </x:c>
      <x:c r="L78" s="6" t="n">
        <x:v>3.3</x:v>
      </x:c>
      <x:c r="M78" s="6" t="str">
        <x:v>https://raw.githubusercontent.com/Mar-7th/StarRailRes/dbe8cdfcfb0bf657b9fe1cf92d5537f118ccb487/index_new/cn/character_promotions.json</x:v>
      </x:c>
    </x:row>
    <x:row r="79" ht="20" customHeight="1">
      <x:c r="A79" s="6" t="str">
        <x:v>1015_4</x:v>
      </x:c>
      <x:c r="B79" s="6" t="str">
        <x:v>1015</x:v>
      </x:c>
      <x:c r="C79" s="6" t="n">
        <x:v>4</x:v>
      </x:c>
      <x:c r="D79" s="6" t="n">
        <x:v>411.84</x:v>
      </x:c>
      <x:c r="E79" s="6" t="n">
        <x:v>219.648</x:v>
      </x:c>
      <x:c r="F79" s="6" t="n">
        <x:v>171.6</x:v>
      </x:c>
      <x:c r="G79" s="6" t="n">
        <x:v>105</x:v>
      </x:c>
      <x:c r="H79" s="6" t="n">
        <x:v>0.05</x:v>
      </x:c>
      <x:c r="I79" s="6" t="n">
        <x:v>0.5</x:v>
      </x:c>
      <x:c r="J79" s="6" t="n">
        <x:v>7.92</x:v>
      </x:c>
      <x:c r="K79" s="6" t="n">
        <x:v>4.224</x:v>
      </x:c>
      <x:c r="L79" s="6" t="n">
        <x:v>3.3</x:v>
      </x:c>
      <x:c r="M79" s="6" t="str">
        <x:v>https://raw.githubusercontent.com/Mar-7th/StarRailRes/dbe8cdfcfb0bf657b9fe1cf92d5537f118ccb487/index_new/cn/character_promotions.json</x:v>
      </x:c>
    </x:row>
    <x:row r="80" ht="20" customHeight="1">
      <x:c r="A80" s="6" t="str">
        <x:v>1015_5</x:v>
      </x:c>
      <x:c r="B80" s="6" t="str">
        <x:v>1015</x:v>
      </x:c>
      <x:c r="C80" s="6" t="n">
        <x:v>5</x:v>
      </x:c>
      <x:c r="D80" s="6" t="n">
        <x:v>475.2</x:v>
      </x:c>
      <x:c r="E80" s="6" t="n">
        <x:v>253.44</x:v>
      </x:c>
      <x:c r="F80" s="6" t="n">
        <x:v>198</x:v>
      </x:c>
      <x:c r="G80" s="6" t="n">
        <x:v>105</x:v>
      </x:c>
      <x:c r="H80" s="6" t="n">
        <x:v>0.05</x:v>
      </x:c>
      <x:c r="I80" s="6" t="n">
        <x:v>0.5</x:v>
      </x:c>
      <x:c r="J80" s="6" t="n">
        <x:v>7.92</x:v>
      </x:c>
      <x:c r="K80" s="6" t="n">
        <x:v>4.224</x:v>
      </x:c>
      <x:c r="L80" s="6" t="n">
        <x:v>3.3</x:v>
      </x:c>
      <x:c r="M80" s="6" t="str">
        <x:v>https://raw.githubusercontent.com/Mar-7th/StarRailRes/dbe8cdfcfb0bf657b9fe1cf92d5537f118ccb487/index_new/cn/character_promotions.json</x:v>
      </x:c>
    </x:row>
    <x:row r="81" ht="20" customHeight="1">
      <x:c r="A81" s="6" t="str">
        <x:v>1015_6</x:v>
      </x:c>
      <x:c r="B81" s="6" t="str">
        <x:v>1015</x:v>
      </x:c>
      <x:c r="C81" s="6" t="n">
        <x:v>6</x:v>
      </x:c>
      <x:c r="D81" s="6" t="n">
        <x:v>538.56</x:v>
      </x:c>
      <x:c r="E81" s="6" t="n">
        <x:v>287.232</x:v>
      </x:c>
      <x:c r="F81" s="6" t="n">
        <x:v>224.4</x:v>
      </x:c>
      <x:c r="G81" s="6" t="n">
        <x:v>105</x:v>
      </x:c>
      <x:c r="H81" s="6" t="n">
        <x:v>0.05</x:v>
      </x:c>
      <x:c r="I81" s="6" t="n">
        <x:v>0.5</x:v>
      </x:c>
      <x:c r="J81" s="6" t="n">
        <x:v>7.92</x:v>
      </x:c>
      <x:c r="K81" s="6" t="n">
        <x:v>4.224</x:v>
      </x:c>
      <x:c r="L81" s="6" t="n">
        <x:v>3.3</x:v>
      </x:c>
      <x:c r="M81" s="6" t="str">
        <x:v>https://raw.githubusercontent.com/Mar-7th/StarRailRes/dbe8cdfcfb0bf657b9fe1cf92d5537f118ccb487/index_new/cn/character_promotions.json</x:v>
      </x:c>
    </x:row>
    <x:row r="82" ht="20" customHeight="1">
      <x:c r="A82" s="6" t="str">
        <x:v>1101_0</x:v>
      </x:c>
      <x:c r="B82" s="6" t="str">
        <x:v>1101</x:v>
      </x:c>
      <x:c r="C82" s="6" t="n">
        <x:v>0</x:v>
      </x:c>
      <x:c r="D82" s="6" t="n">
        <x:v>168.96</x:v>
      </x:c>
      <x:c r="E82" s="6" t="n">
        <x:v>79.2</x:v>
      </x:c>
      <x:c r="F82" s="6" t="n">
        <x:v>72.6</x:v>
      </x:c>
      <x:c r="G82" s="6" t="n">
        <x:v>99</x:v>
      </x:c>
      <x:c r="H82" s="6" t="n">
        <x:v>0.05</x:v>
      </x:c>
      <x:c r="I82" s="6" t="n">
        <x:v>0.5</x:v>
      </x:c>
      <x:c r="J82" s="6" t="n">
        <x:v>8.448</x:v>
      </x:c>
      <x:c r="K82" s="6" t="n">
        <x:v>3.96</x:v>
      </x:c>
      <x:c r="L82" s="6" t="n">
        <x:v>3.63</x:v>
      </x:c>
      <x:c r="M82" s="6" t="str">
        <x:v>https://raw.githubusercontent.com/Mar-7th/StarRailRes/dbe8cdfcfb0bf657b9fe1cf92d5537f118ccb487/index_new/cn/character_promotions.json</x:v>
      </x:c>
    </x:row>
    <x:row r="83" ht="20" customHeight="1">
      <x:c r="A83" s="6" t="str">
        <x:v>1101_1</x:v>
      </x:c>
      <x:c r="B83" s="6" t="str">
        <x:v>1101</x:v>
      </x:c>
      <x:c r="C83" s="6" t="n">
        <x:v>1</x:v>
      </x:c>
      <x:c r="D83" s="6" t="n">
        <x:v>236.544</x:v>
      </x:c>
      <x:c r="E83" s="6" t="n">
        <x:v>110.88</x:v>
      </x:c>
      <x:c r="F83" s="6" t="n">
        <x:v>101.64</x:v>
      </x:c>
      <x:c r="G83" s="6" t="n">
        <x:v>99</x:v>
      </x:c>
      <x:c r="H83" s="6" t="n">
        <x:v>0.05</x:v>
      </x:c>
      <x:c r="I83" s="6" t="n">
        <x:v>0.5</x:v>
      </x:c>
      <x:c r="J83" s="6" t="n">
        <x:v>8.448</x:v>
      </x:c>
      <x:c r="K83" s="6" t="n">
        <x:v>3.96</x:v>
      </x:c>
      <x:c r="L83" s="6" t="n">
        <x:v>3.63</x:v>
      </x:c>
      <x:c r="M83" s="6" t="str">
        <x:v>https://raw.githubusercontent.com/Mar-7th/StarRailRes/dbe8cdfcfb0bf657b9fe1cf92d5537f118ccb487/index_new/cn/character_promotions.json</x:v>
      </x:c>
    </x:row>
    <x:row r="84" ht="20" customHeight="1">
      <x:c r="A84" s="6" t="str">
        <x:v>1101_2</x:v>
      </x:c>
      <x:c r="B84" s="6" t="str">
        <x:v>1101</x:v>
      </x:c>
      <x:c r="C84" s="6" t="n">
        <x:v>2</x:v>
      </x:c>
      <x:c r="D84" s="6" t="n">
        <x:v>304.128</x:v>
      </x:c>
      <x:c r="E84" s="6" t="n">
        <x:v>142.56</x:v>
      </x:c>
      <x:c r="F84" s="6" t="n">
        <x:v>130.68</x:v>
      </x:c>
      <x:c r="G84" s="6" t="n">
        <x:v>99</x:v>
      </x:c>
      <x:c r="H84" s="6" t="n">
        <x:v>0.05</x:v>
      </x:c>
      <x:c r="I84" s="6" t="n">
        <x:v>0.5</x:v>
      </x:c>
      <x:c r="J84" s="6" t="n">
        <x:v>8.448</x:v>
      </x:c>
      <x:c r="K84" s="6" t="n">
        <x:v>3.96</x:v>
      </x:c>
      <x:c r="L84" s="6" t="n">
        <x:v>3.63</x:v>
      </x:c>
      <x:c r="M84" s="6" t="str">
        <x:v>https://raw.githubusercontent.com/Mar-7th/StarRailRes/dbe8cdfcfb0bf657b9fe1cf92d5537f118ccb487/index_new/cn/character_promotions.json</x:v>
      </x:c>
    </x:row>
    <x:row r="85" ht="20" customHeight="1">
      <x:c r="A85" s="6" t="str">
        <x:v>1101_3</x:v>
      </x:c>
      <x:c r="B85" s="6" t="str">
        <x:v>1101</x:v>
      </x:c>
      <x:c r="C85" s="6" t="n">
        <x:v>3</x:v>
      </x:c>
      <x:c r="D85" s="6" t="n">
        <x:v>371.712</x:v>
      </x:c>
      <x:c r="E85" s="6" t="n">
        <x:v>174.24</x:v>
      </x:c>
      <x:c r="F85" s="6" t="n">
        <x:v>159.72</x:v>
      </x:c>
      <x:c r="G85" s="6" t="n">
        <x:v>99</x:v>
      </x:c>
      <x:c r="H85" s="6" t="n">
        <x:v>0.05</x:v>
      </x:c>
      <x:c r="I85" s="6" t="n">
        <x:v>0.5</x:v>
      </x:c>
      <x:c r="J85" s="6" t="n">
        <x:v>8.448</x:v>
      </x:c>
      <x:c r="K85" s="6" t="n">
        <x:v>3.96</x:v>
      </x:c>
      <x:c r="L85" s="6" t="n">
        <x:v>3.63</x:v>
      </x:c>
      <x:c r="M85" s="6" t="str">
        <x:v>https://raw.githubusercontent.com/Mar-7th/StarRailRes/dbe8cdfcfb0bf657b9fe1cf92d5537f118ccb487/index_new/cn/character_promotions.json</x:v>
      </x:c>
    </x:row>
    <x:row r="86" ht="20" customHeight="1">
      <x:c r="A86" s="6" t="str">
        <x:v>1101_4</x:v>
      </x:c>
      <x:c r="B86" s="6" t="str">
        <x:v>1101</x:v>
      </x:c>
      <x:c r="C86" s="6" t="n">
        <x:v>4</x:v>
      </x:c>
      <x:c r="D86" s="6" t="n">
        <x:v>439.296</x:v>
      </x:c>
      <x:c r="E86" s="6" t="n">
        <x:v>205.92</x:v>
      </x:c>
      <x:c r="F86" s="6" t="n">
        <x:v>188.76</x:v>
      </x:c>
      <x:c r="G86" s="6" t="n">
        <x:v>99</x:v>
      </x:c>
      <x:c r="H86" s="6" t="n">
        <x:v>0.05</x:v>
      </x:c>
      <x:c r="I86" s="6" t="n">
        <x:v>0.5</x:v>
      </x:c>
      <x:c r="J86" s="6" t="n">
        <x:v>8.448</x:v>
      </x:c>
      <x:c r="K86" s="6" t="n">
        <x:v>3.96</x:v>
      </x:c>
      <x:c r="L86" s="6" t="n">
        <x:v>3.63</x:v>
      </x:c>
      <x:c r="M86" s="6" t="str">
        <x:v>https://raw.githubusercontent.com/Mar-7th/StarRailRes/dbe8cdfcfb0bf657b9fe1cf92d5537f118ccb487/index_new/cn/character_promotions.json</x:v>
      </x:c>
    </x:row>
    <x:row r="87" ht="20" customHeight="1">
      <x:c r="A87" s="6" t="str">
        <x:v>1101_5</x:v>
      </x:c>
      <x:c r="B87" s="6" t="str">
        <x:v>1101</x:v>
      </x:c>
      <x:c r="C87" s="6" t="n">
        <x:v>5</x:v>
      </x:c>
      <x:c r="D87" s="6" t="n">
        <x:v>506.88</x:v>
      </x:c>
      <x:c r="E87" s="6" t="n">
        <x:v>237.6</x:v>
      </x:c>
      <x:c r="F87" s="6" t="n">
        <x:v>217.8</x:v>
      </x:c>
      <x:c r="G87" s="6" t="n">
        <x:v>99</x:v>
      </x:c>
      <x:c r="H87" s="6" t="n">
        <x:v>0.05</x:v>
      </x:c>
      <x:c r="I87" s="6" t="n">
        <x:v>0.5</x:v>
      </x:c>
      <x:c r="J87" s="6" t="n">
        <x:v>8.448</x:v>
      </x:c>
      <x:c r="K87" s="6" t="n">
        <x:v>3.96</x:v>
      </x:c>
      <x:c r="L87" s="6" t="n">
        <x:v>3.63</x:v>
      </x:c>
      <x:c r="M87" s="6" t="str">
        <x:v>https://raw.githubusercontent.com/Mar-7th/StarRailRes/dbe8cdfcfb0bf657b9fe1cf92d5537f118ccb487/index_new/cn/character_promotions.json</x:v>
      </x:c>
    </x:row>
    <x:row r="88" ht="20" customHeight="1">
      <x:c r="A88" s="6" t="str">
        <x:v>1101_6</x:v>
      </x:c>
      <x:c r="B88" s="6" t="str">
        <x:v>1101</x:v>
      </x:c>
      <x:c r="C88" s="6" t="n">
        <x:v>6</x:v>
      </x:c>
      <x:c r="D88" s="6" t="n">
        <x:v>574.464</x:v>
      </x:c>
      <x:c r="E88" s="6" t="n">
        <x:v>269.28</x:v>
      </x:c>
      <x:c r="F88" s="6" t="n">
        <x:v>246.84</x:v>
      </x:c>
      <x:c r="G88" s="6" t="n">
        <x:v>99</x:v>
      </x:c>
      <x:c r="H88" s="6" t="n">
        <x:v>0.05</x:v>
      </x:c>
      <x:c r="I88" s="6" t="n">
        <x:v>0.5</x:v>
      </x:c>
      <x:c r="J88" s="6" t="n">
        <x:v>8.448</x:v>
      </x:c>
      <x:c r="K88" s="6" t="n">
        <x:v>3.96</x:v>
      </x:c>
      <x:c r="L88" s="6" t="n">
        <x:v>3.63</x:v>
      </x:c>
      <x:c r="M88" s="6" t="str">
        <x:v>https://raw.githubusercontent.com/Mar-7th/StarRailRes/dbe8cdfcfb0bf657b9fe1cf92d5537f118ccb487/index_new/cn/character_promotions.json</x:v>
      </x:c>
    </x:row>
    <x:row r="89" ht="20" customHeight="1">
      <x:c r="A89" s="6" t="str">
        <x:v>1102_0</x:v>
      </x:c>
      <x:c r="B89" s="6" t="str">
        <x:v>1102</x:v>
      </x:c>
      <x:c r="C89" s="6" t="n">
        <x:v>0</x:v>
      </x:c>
      <x:c r="D89" s="6" t="n">
        <x:v>126.72</x:v>
      </x:c>
      <x:c r="E89" s="6" t="n">
        <x:v>87.12</x:v>
      </x:c>
      <x:c r="F89" s="6" t="n">
        <x:v>49.5</x:v>
      </x:c>
      <x:c r="G89" s="6" t="n">
        <x:v>115</x:v>
      </x:c>
      <x:c r="H89" s="6" t="n">
        <x:v>0.05</x:v>
      </x:c>
      <x:c r="I89" s="6" t="n">
        <x:v>0.5</x:v>
      </x:c>
      <x:c r="J89" s="6" t="n">
        <x:v>6.336</x:v>
      </x:c>
      <x:c r="K89" s="6" t="n">
        <x:v>4.356</x:v>
      </x:c>
      <x:c r="L89" s="6" t="n">
        <x:v>2.475</x:v>
      </x:c>
      <x:c r="M89" s="6" t="str">
        <x:v>https://raw.githubusercontent.com/Mar-7th/StarRailRes/dbe8cdfcfb0bf657b9fe1cf92d5537f118ccb487/index_new/cn/character_promotions.json</x:v>
      </x:c>
    </x:row>
    <x:row r="90" ht="20" customHeight="1">
      <x:c r="A90" s="6" t="str">
        <x:v>1102_1</x:v>
      </x:c>
      <x:c r="B90" s="6" t="str">
        <x:v>1102</x:v>
      </x:c>
      <x:c r="C90" s="6" t="n">
        <x:v>1</x:v>
      </x:c>
      <x:c r="D90" s="6" t="n">
        <x:v>177.408</x:v>
      </x:c>
      <x:c r="E90" s="6" t="n">
        <x:v>121.968</x:v>
      </x:c>
      <x:c r="F90" s="6" t="n">
        <x:v>69.3</x:v>
      </x:c>
      <x:c r="G90" s="6" t="n">
        <x:v>115</x:v>
      </x:c>
      <x:c r="H90" s="6" t="n">
        <x:v>0.05</x:v>
      </x:c>
      <x:c r="I90" s="6" t="n">
        <x:v>0.5</x:v>
      </x:c>
      <x:c r="J90" s="6" t="n">
        <x:v>6.336</x:v>
      </x:c>
      <x:c r="K90" s="6" t="n">
        <x:v>4.356</x:v>
      </x:c>
      <x:c r="L90" s="6" t="n">
        <x:v>2.475</x:v>
      </x:c>
      <x:c r="M90" s="6" t="str">
        <x:v>https://raw.githubusercontent.com/Mar-7th/StarRailRes/dbe8cdfcfb0bf657b9fe1cf92d5537f118ccb487/index_new/cn/character_promotions.json</x:v>
      </x:c>
    </x:row>
    <x:row r="91" ht="20" customHeight="1">
      <x:c r="A91" s="6" t="str">
        <x:v>1102_2</x:v>
      </x:c>
      <x:c r="B91" s="6" t="str">
        <x:v>1102</x:v>
      </x:c>
      <x:c r="C91" s="6" t="n">
        <x:v>2</x:v>
      </x:c>
      <x:c r="D91" s="6" t="n">
        <x:v>228.096</x:v>
      </x:c>
      <x:c r="E91" s="6" t="n">
        <x:v>156.816</x:v>
      </x:c>
      <x:c r="F91" s="6" t="n">
        <x:v>89.1</x:v>
      </x:c>
      <x:c r="G91" s="6" t="n">
        <x:v>115</x:v>
      </x:c>
      <x:c r="H91" s="6" t="n">
        <x:v>0.05</x:v>
      </x:c>
      <x:c r="I91" s="6" t="n">
        <x:v>0.5</x:v>
      </x:c>
      <x:c r="J91" s="6" t="n">
        <x:v>6.336</x:v>
      </x:c>
      <x:c r="K91" s="6" t="n">
        <x:v>4.356</x:v>
      </x:c>
      <x:c r="L91" s="6" t="n">
        <x:v>2.475</x:v>
      </x:c>
      <x:c r="M91" s="6" t="str">
        <x:v>https://raw.githubusercontent.com/Mar-7th/StarRailRes/dbe8cdfcfb0bf657b9fe1cf92d5537f118ccb487/index_new/cn/character_promotions.json</x:v>
      </x:c>
    </x:row>
    <x:row r="92" ht="20" customHeight="1">
      <x:c r="A92" s="6" t="str">
        <x:v>1102_3</x:v>
      </x:c>
      <x:c r="B92" s="6" t="str">
        <x:v>1102</x:v>
      </x:c>
      <x:c r="C92" s="6" t="n">
        <x:v>3</x:v>
      </x:c>
      <x:c r="D92" s="6" t="n">
        <x:v>278.784</x:v>
      </x:c>
      <x:c r="E92" s="6" t="n">
        <x:v>191.664</x:v>
      </x:c>
      <x:c r="F92" s="6" t="n">
        <x:v>108.9</x:v>
      </x:c>
      <x:c r="G92" s="6" t="n">
        <x:v>115</x:v>
      </x:c>
      <x:c r="H92" s="6" t="n">
        <x:v>0.05</x:v>
      </x:c>
      <x:c r="I92" s="6" t="n">
        <x:v>0.5</x:v>
      </x:c>
      <x:c r="J92" s="6" t="n">
        <x:v>6.336</x:v>
      </x:c>
      <x:c r="K92" s="6" t="n">
        <x:v>4.356</x:v>
      </x:c>
      <x:c r="L92" s="6" t="n">
        <x:v>2.475</x:v>
      </x:c>
      <x:c r="M92" s="6" t="str">
        <x:v>https://raw.githubusercontent.com/Mar-7th/StarRailRes/dbe8cdfcfb0bf657b9fe1cf92d5537f118ccb487/index_new/cn/character_promotions.json</x:v>
      </x:c>
    </x:row>
    <x:row r="93" ht="20" customHeight="1">
      <x:c r="A93" s="6" t="str">
        <x:v>1102_4</x:v>
      </x:c>
      <x:c r="B93" s="6" t="str">
        <x:v>1102</x:v>
      </x:c>
      <x:c r="C93" s="6" t="n">
        <x:v>4</x:v>
      </x:c>
      <x:c r="D93" s="6" t="n">
        <x:v>329.472</x:v>
      </x:c>
      <x:c r="E93" s="6" t="n">
        <x:v>226.512</x:v>
      </x:c>
      <x:c r="F93" s="6" t="n">
        <x:v>128.7</x:v>
      </x:c>
      <x:c r="G93" s="6" t="n">
        <x:v>115</x:v>
      </x:c>
      <x:c r="H93" s="6" t="n">
        <x:v>0.05</x:v>
      </x:c>
      <x:c r="I93" s="6" t="n">
        <x:v>0.5</x:v>
      </x:c>
      <x:c r="J93" s="6" t="n">
        <x:v>6.336</x:v>
      </x:c>
      <x:c r="K93" s="6" t="n">
        <x:v>4.356</x:v>
      </x:c>
      <x:c r="L93" s="6" t="n">
        <x:v>2.475</x:v>
      </x:c>
      <x:c r="M93" s="6" t="str">
        <x:v>https://raw.githubusercontent.com/Mar-7th/StarRailRes/dbe8cdfcfb0bf657b9fe1cf92d5537f118ccb487/index_new/cn/character_promotions.json</x:v>
      </x:c>
    </x:row>
    <x:row r="94" ht="20" customHeight="1">
      <x:c r="A94" s="6" t="str">
        <x:v>1102_5</x:v>
      </x:c>
      <x:c r="B94" s="6" t="str">
        <x:v>1102</x:v>
      </x:c>
      <x:c r="C94" s="6" t="n">
        <x:v>5</x:v>
      </x:c>
      <x:c r="D94" s="6" t="n">
        <x:v>380.16</x:v>
      </x:c>
      <x:c r="E94" s="6" t="n">
        <x:v>261.36</x:v>
      </x:c>
      <x:c r="F94" s="6" t="n">
        <x:v>148.5</x:v>
      </x:c>
      <x:c r="G94" s="6" t="n">
        <x:v>115</x:v>
      </x:c>
      <x:c r="H94" s="6" t="n">
        <x:v>0.05</x:v>
      </x:c>
      <x:c r="I94" s="6" t="n">
        <x:v>0.5</x:v>
      </x:c>
      <x:c r="J94" s="6" t="n">
        <x:v>6.336</x:v>
      </x:c>
      <x:c r="K94" s="6" t="n">
        <x:v>4.356</x:v>
      </x:c>
      <x:c r="L94" s="6" t="n">
        <x:v>2.475</x:v>
      </x:c>
      <x:c r="M94" s="6" t="str">
        <x:v>https://raw.githubusercontent.com/Mar-7th/StarRailRes/dbe8cdfcfb0bf657b9fe1cf92d5537f118ccb487/index_new/cn/character_promotions.json</x:v>
      </x:c>
    </x:row>
    <x:row r="95" ht="20" customHeight="1">
      <x:c r="A95" s="6" t="str">
        <x:v>1102_6</x:v>
      </x:c>
      <x:c r="B95" s="6" t="str">
        <x:v>1102</x:v>
      </x:c>
      <x:c r="C95" s="6" t="n">
        <x:v>6</x:v>
      </x:c>
      <x:c r="D95" s="6" t="n">
        <x:v>430.848</x:v>
      </x:c>
      <x:c r="E95" s="6" t="n">
        <x:v>296.208</x:v>
      </x:c>
      <x:c r="F95" s="6" t="n">
        <x:v>168.3</x:v>
      </x:c>
      <x:c r="G95" s="6" t="n">
        <x:v>115</x:v>
      </x:c>
      <x:c r="H95" s="6" t="n">
        <x:v>0.05</x:v>
      </x:c>
      <x:c r="I95" s="6" t="n">
        <x:v>0.5</x:v>
      </x:c>
      <x:c r="J95" s="6" t="n">
        <x:v>6.336</x:v>
      </x:c>
      <x:c r="K95" s="6" t="n">
        <x:v>4.356</x:v>
      </x:c>
      <x:c r="L95" s="6" t="n">
        <x:v>2.475</x:v>
      </x:c>
      <x:c r="M95" s="6" t="str">
        <x:v>https://raw.githubusercontent.com/Mar-7th/StarRailRes/dbe8cdfcfb0bf657b9fe1cf92d5537f118ccb487/index_new/cn/character_promotions.json</x:v>
      </x:c>
    </x:row>
    <x:row r="96" ht="20" customHeight="1">
      <x:c r="A96" s="6" t="str">
        <x:v>1103_0</x:v>
      </x:c>
      <x:c r="B96" s="6" t="str">
        <x:v>1103</x:v>
      </x:c>
      <x:c r="C96" s="6" t="n">
        <x:v>0</x:v>
      </x:c>
      <x:c r="D96" s="6" t="n">
        <x:v>124.8</x:v>
      </x:c>
      <x:c r="E96" s="6" t="n">
        <x:v>88.8</x:v>
      </x:c>
      <x:c r="F96" s="6" t="n">
        <x:v>51</x:v>
      </x:c>
      <x:c r="G96" s="6" t="n">
        <x:v>104</x:v>
      </x:c>
      <x:c r="H96" s="6" t="n">
        <x:v>0.05</x:v>
      </x:c>
      <x:c r="I96" s="6" t="n">
        <x:v>0.5</x:v>
      </x:c>
      <x:c r="J96" s="6" t="n">
        <x:v>6.24</x:v>
      </x:c>
      <x:c r="K96" s="6" t="n">
        <x:v>4.44</x:v>
      </x:c>
      <x:c r="L96" s="6" t="n">
        <x:v>2.55</x:v>
      </x:c>
      <x:c r="M96" s="6" t="str">
        <x:v>https://raw.githubusercontent.com/Mar-7th/StarRailRes/dbe8cdfcfb0bf657b9fe1cf92d5537f118ccb487/index_new/cn/character_promotions.json</x:v>
      </x:c>
    </x:row>
    <x:row r="97" ht="20" customHeight="1">
      <x:c r="A97" s="6" t="str">
        <x:v>1103_1</x:v>
      </x:c>
      <x:c r="B97" s="6" t="str">
        <x:v>1103</x:v>
      </x:c>
      <x:c r="C97" s="6" t="n">
        <x:v>1</x:v>
      </x:c>
      <x:c r="D97" s="6" t="n">
        <x:v>174.72</x:v>
      </x:c>
      <x:c r="E97" s="6" t="n">
        <x:v>124.32</x:v>
      </x:c>
      <x:c r="F97" s="6" t="n">
        <x:v>71.4</x:v>
      </x:c>
      <x:c r="G97" s="6" t="n">
        <x:v>104</x:v>
      </x:c>
      <x:c r="H97" s="6" t="n">
        <x:v>0.05</x:v>
      </x:c>
      <x:c r="I97" s="6" t="n">
        <x:v>0.5</x:v>
      </x:c>
      <x:c r="J97" s="6" t="n">
        <x:v>6.24</x:v>
      </x:c>
      <x:c r="K97" s="6" t="n">
        <x:v>4.44</x:v>
      </x:c>
      <x:c r="L97" s="6" t="n">
        <x:v>2.55</x:v>
      </x:c>
      <x:c r="M97" s="6" t="str">
        <x:v>https://raw.githubusercontent.com/Mar-7th/StarRailRes/dbe8cdfcfb0bf657b9fe1cf92d5537f118ccb487/index_new/cn/character_promotions.json</x:v>
      </x:c>
    </x:row>
    <x:row r="98" ht="20" customHeight="1">
      <x:c r="A98" s="6" t="str">
        <x:v>1103_2</x:v>
      </x:c>
      <x:c r="B98" s="6" t="str">
        <x:v>1103</x:v>
      </x:c>
      <x:c r="C98" s="6" t="n">
        <x:v>2</x:v>
      </x:c>
      <x:c r="D98" s="6" t="n">
        <x:v>224.64</x:v>
      </x:c>
      <x:c r="E98" s="6" t="n">
        <x:v>159.84</x:v>
      </x:c>
      <x:c r="F98" s="6" t="n">
        <x:v>91.8</x:v>
      </x:c>
      <x:c r="G98" s="6" t="n">
        <x:v>104</x:v>
      </x:c>
      <x:c r="H98" s="6" t="n">
        <x:v>0.05</x:v>
      </x:c>
      <x:c r="I98" s="6" t="n">
        <x:v>0.5</x:v>
      </x:c>
      <x:c r="J98" s="6" t="n">
        <x:v>6.24</x:v>
      </x:c>
      <x:c r="K98" s="6" t="n">
        <x:v>4.44</x:v>
      </x:c>
      <x:c r="L98" s="6" t="n">
        <x:v>2.55</x:v>
      </x:c>
      <x:c r="M98" s="6" t="str">
        <x:v>https://raw.githubusercontent.com/Mar-7th/StarRailRes/dbe8cdfcfb0bf657b9fe1cf92d5537f118ccb487/index_new/cn/character_promotions.json</x:v>
      </x:c>
    </x:row>
    <x:row r="99" ht="20" customHeight="1">
      <x:c r="A99" s="6" t="str">
        <x:v>1103_3</x:v>
      </x:c>
      <x:c r="B99" s="6" t="str">
        <x:v>1103</x:v>
      </x:c>
      <x:c r="C99" s="6" t="n">
        <x:v>3</x:v>
      </x:c>
      <x:c r="D99" s="6" t="n">
        <x:v>274.56</x:v>
      </x:c>
      <x:c r="E99" s="6" t="n">
        <x:v>195.36</x:v>
      </x:c>
      <x:c r="F99" s="6" t="n">
        <x:v>112.2</x:v>
      </x:c>
      <x:c r="G99" s="6" t="n">
        <x:v>104</x:v>
      </x:c>
      <x:c r="H99" s="6" t="n">
        <x:v>0.05</x:v>
      </x:c>
      <x:c r="I99" s="6" t="n">
        <x:v>0.5</x:v>
      </x:c>
      <x:c r="J99" s="6" t="n">
        <x:v>6.24</x:v>
      </x:c>
      <x:c r="K99" s="6" t="n">
        <x:v>4.44</x:v>
      </x:c>
      <x:c r="L99" s="6" t="n">
        <x:v>2.55</x:v>
      </x:c>
      <x:c r="M99" s="6" t="str">
        <x:v>https://raw.githubusercontent.com/Mar-7th/StarRailRes/dbe8cdfcfb0bf657b9fe1cf92d5537f118ccb487/index_new/cn/character_promotions.json</x:v>
      </x:c>
    </x:row>
    <x:row r="100" ht="20" customHeight="1">
      <x:c r="A100" s="6" t="str">
        <x:v>1103_4</x:v>
      </x:c>
      <x:c r="B100" s="6" t="str">
        <x:v>1103</x:v>
      </x:c>
      <x:c r="C100" s="6" t="n">
        <x:v>4</x:v>
      </x:c>
      <x:c r="D100" s="6" t="n">
        <x:v>324.48</x:v>
      </x:c>
      <x:c r="E100" s="6" t="n">
        <x:v>230.88</x:v>
      </x:c>
      <x:c r="F100" s="6" t="n">
        <x:v>132.6</x:v>
      </x:c>
      <x:c r="G100" s="6" t="n">
        <x:v>104</x:v>
      </x:c>
      <x:c r="H100" s="6" t="n">
        <x:v>0.05</x:v>
      </x:c>
      <x:c r="I100" s="6" t="n">
        <x:v>0.5</x:v>
      </x:c>
      <x:c r="J100" s="6" t="n">
        <x:v>6.24</x:v>
      </x:c>
      <x:c r="K100" s="6" t="n">
        <x:v>4.44</x:v>
      </x:c>
      <x:c r="L100" s="6" t="n">
        <x:v>2.55</x:v>
      </x:c>
      <x:c r="M100" s="6" t="str">
        <x:v>https://raw.githubusercontent.com/Mar-7th/StarRailRes/dbe8cdfcfb0bf657b9fe1cf92d5537f118ccb487/index_new/cn/character_promotions.json</x:v>
      </x:c>
    </x:row>
    <x:row r="101" ht="20" customHeight="1">
      <x:c r="A101" s="6" t="str">
        <x:v>1103_5</x:v>
      </x:c>
      <x:c r="B101" s="6" t="str">
        <x:v>1103</x:v>
      </x:c>
      <x:c r="C101" s="6" t="n">
        <x:v>5</x:v>
      </x:c>
      <x:c r="D101" s="6" t="n">
        <x:v>374.4</x:v>
      </x:c>
      <x:c r="E101" s="6" t="n">
        <x:v>266.4</x:v>
      </x:c>
      <x:c r="F101" s="6" t="n">
        <x:v>153</x:v>
      </x:c>
      <x:c r="G101" s="6" t="n">
        <x:v>104</x:v>
      </x:c>
      <x:c r="H101" s="6" t="n">
        <x:v>0.05</x:v>
      </x:c>
      <x:c r="I101" s="6" t="n">
        <x:v>0.5</x:v>
      </x:c>
      <x:c r="J101" s="6" t="n">
        <x:v>6.24</x:v>
      </x:c>
      <x:c r="K101" s="6" t="n">
        <x:v>4.44</x:v>
      </x:c>
      <x:c r="L101" s="6" t="n">
        <x:v>2.55</x:v>
      </x:c>
      <x:c r="M101" s="6" t="str">
        <x:v>https://raw.githubusercontent.com/Mar-7th/StarRailRes/dbe8cdfcfb0bf657b9fe1cf92d5537f118ccb487/index_new/cn/character_promotions.json</x:v>
      </x:c>
    </x:row>
    <x:row r="102" ht="20" customHeight="1">
      <x:c r="A102" s="6" t="str">
        <x:v>1103_6</x:v>
      </x:c>
      <x:c r="B102" s="6" t="str">
        <x:v>1103</x:v>
      </x:c>
      <x:c r="C102" s="6" t="n">
        <x:v>6</x:v>
      </x:c>
      <x:c r="D102" s="6" t="n">
        <x:v>424.32</x:v>
      </x:c>
      <x:c r="E102" s="6" t="n">
        <x:v>301.92</x:v>
      </x:c>
      <x:c r="F102" s="6" t="n">
        <x:v>173.4</x:v>
      </x:c>
      <x:c r="G102" s="6" t="n">
        <x:v>104</x:v>
      </x:c>
      <x:c r="H102" s="6" t="n">
        <x:v>0.05</x:v>
      </x:c>
      <x:c r="I102" s="6" t="n">
        <x:v>0.5</x:v>
      </x:c>
      <x:c r="J102" s="6" t="n">
        <x:v>6.24</x:v>
      </x:c>
      <x:c r="K102" s="6" t="n">
        <x:v>4.44</x:v>
      </x:c>
      <x:c r="L102" s="6" t="n">
        <x:v>2.55</x:v>
      </x:c>
      <x:c r="M102" s="6" t="str">
        <x:v>https://raw.githubusercontent.com/Mar-7th/StarRailRes/dbe8cdfcfb0bf657b9fe1cf92d5537f118ccb487/index_new/cn/character_promotions.json</x:v>
      </x:c>
    </x:row>
    <x:row r="103" ht="20" customHeight="1">
      <x:c r="A103" s="6" t="str">
        <x:v>1104_0</x:v>
      </x:c>
      <x:c r="B103" s="6" t="str">
        <x:v>1104</x:v>
      </x:c>
      <x:c r="C103" s="6" t="n">
        <x:v>0</x:v>
      </x:c>
      <x:c r="D103" s="6" t="n">
        <x:v>190.08</x:v>
      </x:c>
      <x:c r="E103" s="6" t="n">
        <x:v>73.92</x:v>
      </x:c>
      <x:c r="F103" s="6" t="n">
        <x:v>89.1</x:v>
      </x:c>
      <x:c r="G103" s="6" t="n">
        <x:v>92</x:v>
      </x:c>
      <x:c r="H103" s="6" t="n">
        <x:v>0.05</x:v>
      </x:c>
      <x:c r="I103" s="6" t="n">
        <x:v>0.5</x:v>
      </x:c>
      <x:c r="J103" s="6" t="n">
        <x:v>9.504</x:v>
      </x:c>
      <x:c r="K103" s="6" t="n">
        <x:v>3.696</x:v>
      </x:c>
      <x:c r="L103" s="6" t="n">
        <x:v>4.455</x:v>
      </x:c>
      <x:c r="M103" s="6" t="str">
        <x:v>https://raw.githubusercontent.com/Mar-7th/StarRailRes/dbe8cdfcfb0bf657b9fe1cf92d5537f118ccb487/index_new/cn/character_promotions.json</x:v>
      </x:c>
    </x:row>
    <x:row r="104" ht="20" customHeight="1">
      <x:c r="A104" s="6" t="str">
        <x:v>1104_1</x:v>
      </x:c>
      <x:c r="B104" s="6" t="str">
        <x:v>1104</x:v>
      </x:c>
      <x:c r="C104" s="6" t="n">
        <x:v>1</x:v>
      </x:c>
      <x:c r="D104" s="6" t="n">
        <x:v>266.112</x:v>
      </x:c>
      <x:c r="E104" s="6" t="n">
        <x:v>103.488</x:v>
      </x:c>
      <x:c r="F104" s="6" t="n">
        <x:v>124.74</x:v>
      </x:c>
      <x:c r="G104" s="6" t="n">
        <x:v>92</x:v>
      </x:c>
      <x:c r="H104" s="6" t="n">
        <x:v>0.05</x:v>
      </x:c>
      <x:c r="I104" s="6" t="n">
        <x:v>0.5</x:v>
      </x:c>
      <x:c r="J104" s="6" t="n">
        <x:v>9.504</x:v>
      </x:c>
      <x:c r="K104" s="6" t="n">
        <x:v>3.696</x:v>
      </x:c>
      <x:c r="L104" s="6" t="n">
        <x:v>4.455</x:v>
      </x:c>
      <x:c r="M104" s="6" t="str">
        <x:v>https://raw.githubusercontent.com/Mar-7th/StarRailRes/dbe8cdfcfb0bf657b9fe1cf92d5537f118ccb487/index_new/cn/character_promotions.json</x:v>
      </x:c>
    </x:row>
    <x:row r="105" ht="20" customHeight="1">
      <x:c r="A105" s="6" t="str">
        <x:v>1104_2</x:v>
      </x:c>
      <x:c r="B105" s="6" t="str">
        <x:v>1104</x:v>
      </x:c>
      <x:c r="C105" s="6" t="n">
        <x:v>2</x:v>
      </x:c>
      <x:c r="D105" s="6" t="n">
        <x:v>342.144</x:v>
      </x:c>
      <x:c r="E105" s="6" t="n">
        <x:v>133.056</x:v>
      </x:c>
      <x:c r="F105" s="6" t="n">
        <x:v>160.38</x:v>
      </x:c>
      <x:c r="G105" s="6" t="n">
        <x:v>92</x:v>
      </x:c>
      <x:c r="H105" s="6" t="n">
        <x:v>0.05</x:v>
      </x:c>
      <x:c r="I105" s="6" t="n">
        <x:v>0.5</x:v>
      </x:c>
      <x:c r="J105" s="6" t="n">
        <x:v>9.504</x:v>
      </x:c>
      <x:c r="K105" s="6" t="n">
        <x:v>3.696</x:v>
      </x:c>
      <x:c r="L105" s="6" t="n">
        <x:v>4.455</x:v>
      </x:c>
      <x:c r="M105" s="6" t="str">
        <x:v>https://raw.githubusercontent.com/Mar-7th/StarRailRes/dbe8cdfcfb0bf657b9fe1cf92d5537f118ccb487/index_new/cn/character_promotions.json</x:v>
      </x:c>
    </x:row>
    <x:row r="106" ht="20" customHeight="1">
      <x:c r="A106" s="6" t="str">
        <x:v>1104_3</x:v>
      </x:c>
      <x:c r="B106" s="6" t="str">
        <x:v>1104</x:v>
      </x:c>
      <x:c r="C106" s="6" t="n">
        <x:v>3</x:v>
      </x:c>
      <x:c r="D106" s="6" t="n">
        <x:v>418.176</x:v>
      </x:c>
      <x:c r="E106" s="6" t="n">
        <x:v>162.624</x:v>
      </x:c>
      <x:c r="F106" s="6" t="n">
        <x:v>196.02</x:v>
      </x:c>
      <x:c r="G106" s="6" t="n">
        <x:v>92</x:v>
      </x:c>
      <x:c r="H106" s="6" t="n">
        <x:v>0.05</x:v>
      </x:c>
      <x:c r="I106" s="6" t="n">
        <x:v>0.5</x:v>
      </x:c>
      <x:c r="J106" s="6" t="n">
        <x:v>9.504</x:v>
      </x:c>
      <x:c r="K106" s="6" t="n">
        <x:v>3.696</x:v>
      </x:c>
      <x:c r="L106" s="6" t="n">
        <x:v>4.455</x:v>
      </x:c>
      <x:c r="M106" s="6" t="str">
        <x:v>https://raw.githubusercontent.com/Mar-7th/StarRailRes/dbe8cdfcfb0bf657b9fe1cf92d5537f118ccb487/index_new/cn/character_promotions.json</x:v>
      </x:c>
    </x:row>
    <x:row r="107" ht="20" customHeight="1">
      <x:c r="A107" s="6" t="str">
        <x:v>1104_4</x:v>
      </x:c>
      <x:c r="B107" s="6" t="str">
        <x:v>1104</x:v>
      </x:c>
      <x:c r="C107" s="6" t="n">
        <x:v>4</x:v>
      </x:c>
      <x:c r="D107" s="6" t="n">
        <x:v>494.208</x:v>
      </x:c>
      <x:c r="E107" s="6" t="n">
        <x:v>192.192</x:v>
      </x:c>
      <x:c r="F107" s="6" t="n">
        <x:v>231.66</x:v>
      </x:c>
      <x:c r="G107" s="6" t="n">
        <x:v>92</x:v>
      </x:c>
      <x:c r="H107" s="6" t="n">
        <x:v>0.05</x:v>
      </x:c>
      <x:c r="I107" s="6" t="n">
        <x:v>0.5</x:v>
      </x:c>
      <x:c r="J107" s="6" t="n">
        <x:v>9.504</x:v>
      </x:c>
      <x:c r="K107" s="6" t="n">
        <x:v>3.696</x:v>
      </x:c>
      <x:c r="L107" s="6" t="n">
        <x:v>4.455</x:v>
      </x:c>
      <x:c r="M107" s="6" t="str">
        <x:v>https://raw.githubusercontent.com/Mar-7th/StarRailRes/dbe8cdfcfb0bf657b9fe1cf92d5537f118ccb487/index_new/cn/character_promotions.json</x:v>
      </x:c>
    </x:row>
    <x:row r="108" ht="20" customHeight="1">
      <x:c r="A108" s="6" t="str">
        <x:v>1104_5</x:v>
      </x:c>
      <x:c r="B108" s="6" t="str">
        <x:v>1104</x:v>
      </x:c>
      <x:c r="C108" s="6" t="n">
        <x:v>5</x:v>
      </x:c>
      <x:c r="D108" s="6" t="n">
        <x:v>570.24</x:v>
      </x:c>
      <x:c r="E108" s="6" t="n">
        <x:v>221.76</x:v>
      </x:c>
      <x:c r="F108" s="6" t="n">
        <x:v>267.3</x:v>
      </x:c>
      <x:c r="G108" s="6" t="n">
        <x:v>92</x:v>
      </x:c>
      <x:c r="H108" s="6" t="n">
        <x:v>0.05</x:v>
      </x:c>
      <x:c r="I108" s="6" t="n">
        <x:v>0.5</x:v>
      </x:c>
      <x:c r="J108" s="6" t="n">
        <x:v>9.504</x:v>
      </x:c>
      <x:c r="K108" s="6" t="n">
        <x:v>3.696</x:v>
      </x:c>
      <x:c r="L108" s="6" t="n">
        <x:v>4.455</x:v>
      </x:c>
      <x:c r="M108" s="6" t="str">
        <x:v>https://raw.githubusercontent.com/Mar-7th/StarRailRes/dbe8cdfcfb0bf657b9fe1cf92d5537f118ccb487/index_new/cn/character_promotions.json</x:v>
      </x:c>
    </x:row>
    <x:row r="109" ht="20" customHeight="1">
      <x:c r="A109" s="6" t="str">
        <x:v>1104_6</x:v>
      </x:c>
      <x:c r="B109" s="6" t="str">
        <x:v>1104</x:v>
      </x:c>
      <x:c r="C109" s="6" t="n">
        <x:v>6</x:v>
      </x:c>
      <x:c r="D109" s="6" t="n">
        <x:v>646.272</x:v>
      </x:c>
      <x:c r="E109" s="6" t="n">
        <x:v>251.328</x:v>
      </x:c>
      <x:c r="F109" s="6" t="n">
        <x:v>302.94</x:v>
      </x:c>
      <x:c r="G109" s="6" t="n">
        <x:v>92</x:v>
      </x:c>
      <x:c r="H109" s="6" t="n">
        <x:v>0.05</x:v>
      </x:c>
      <x:c r="I109" s="6" t="n">
        <x:v>0.5</x:v>
      </x:c>
      <x:c r="J109" s="6" t="n">
        <x:v>9.504</x:v>
      </x:c>
      <x:c r="K109" s="6" t="n">
        <x:v>3.696</x:v>
      </x:c>
      <x:c r="L109" s="6" t="n">
        <x:v>4.455</x:v>
      </x:c>
      <x:c r="M109" s="6" t="str">
        <x:v>https://raw.githubusercontent.com/Mar-7th/StarRailRes/dbe8cdfcfb0bf657b9fe1cf92d5537f118ccb487/index_new/cn/character_promotions.json</x:v>
      </x:c>
    </x:row>
    <x:row r="110" ht="20" customHeight="1">
      <x:c r="A110" s="6" t="str">
        <x:v>1105_0</x:v>
      </x:c>
      <x:c r="B110" s="6" t="str">
        <x:v>1105</x:v>
      </x:c>
      <x:c r="C110" s="6" t="n">
        <x:v>0</x:v>
      </x:c>
      <x:c r="D110" s="6" t="n">
        <x:v>158.4</x:v>
      </x:c>
      <x:c r="E110" s="6" t="n">
        <x:v>64.8</x:v>
      </x:c>
      <x:c r="F110" s="6" t="n">
        <x:v>69</x:v>
      </x:c>
      <x:c r="G110" s="6" t="n">
        <x:v>98</x:v>
      </x:c>
      <x:c r="H110" s="6" t="n">
        <x:v>0.05</x:v>
      </x:c>
      <x:c r="I110" s="6" t="n">
        <x:v>0.5</x:v>
      </x:c>
      <x:c r="J110" s="6" t="n">
        <x:v>7.92</x:v>
      </x:c>
      <x:c r="K110" s="6" t="n">
        <x:v>3.24</x:v>
      </x:c>
      <x:c r="L110" s="6" t="n">
        <x:v>3.45</x:v>
      </x:c>
      <x:c r="M110" s="6" t="str">
        <x:v>https://raw.githubusercontent.com/Mar-7th/StarRailRes/dbe8cdfcfb0bf657b9fe1cf92d5537f118ccb487/index_new/cn/character_promotions.json</x:v>
      </x:c>
    </x:row>
    <x:row r="111" ht="20" customHeight="1">
      <x:c r="A111" s="6" t="str">
        <x:v>1105_1</x:v>
      </x:c>
      <x:c r="B111" s="6" t="str">
        <x:v>1105</x:v>
      </x:c>
      <x:c r="C111" s="6" t="n">
        <x:v>1</x:v>
      </x:c>
      <x:c r="D111" s="6" t="n">
        <x:v>221.76</x:v>
      </x:c>
      <x:c r="E111" s="6" t="n">
        <x:v>90.72</x:v>
      </x:c>
      <x:c r="F111" s="6" t="n">
        <x:v>96.6</x:v>
      </x:c>
      <x:c r="G111" s="6" t="n">
        <x:v>98</x:v>
      </x:c>
      <x:c r="H111" s="6" t="n">
        <x:v>0.05</x:v>
      </x:c>
      <x:c r="I111" s="6" t="n">
        <x:v>0.5</x:v>
      </x:c>
      <x:c r="J111" s="6" t="n">
        <x:v>7.92</x:v>
      </x:c>
      <x:c r="K111" s="6" t="n">
        <x:v>3.24</x:v>
      </x:c>
      <x:c r="L111" s="6" t="n">
        <x:v>3.45</x:v>
      </x:c>
      <x:c r="M111" s="6" t="str">
        <x:v>https://raw.githubusercontent.com/Mar-7th/StarRailRes/dbe8cdfcfb0bf657b9fe1cf92d5537f118ccb487/index_new/cn/character_promotions.json</x:v>
      </x:c>
    </x:row>
    <x:row r="112" ht="20" customHeight="1">
      <x:c r="A112" s="6" t="str">
        <x:v>1105_2</x:v>
      </x:c>
      <x:c r="B112" s="6" t="str">
        <x:v>1105</x:v>
      </x:c>
      <x:c r="C112" s="6" t="n">
        <x:v>2</x:v>
      </x:c>
      <x:c r="D112" s="6" t="n">
        <x:v>285.12</x:v>
      </x:c>
      <x:c r="E112" s="6" t="n">
        <x:v>116.64</x:v>
      </x:c>
      <x:c r="F112" s="6" t="n">
        <x:v>124.2</x:v>
      </x:c>
      <x:c r="G112" s="6" t="n">
        <x:v>98</x:v>
      </x:c>
      <x:c r="H112" s="6" t="n">
        <x:v>0.05</x:v>
      </x:c>
      <x:c r="I112" s="6" t="n">
        <x:v>0.5</x:v>
      </x:c>
      <x:c r="J112" s="6" t="n">
        <x:v>7.92</x:v>
      </x:c>
      <x:c r="K112" s="6" t="n">
        <x:v>3.24</x:v>
      </x:c>
      <x:c r="L112" s="6" t="n">
        <x:v>3.45</x:v>
      </x:c>
      <x:c r="M112" s="6" t="str">
        <x:v>https://raw.githubusercontent.com/Mar-7th/StarRailRes/dbe8cdfcfb0bf657b9fe1cf92d5537f118ccb487/index_new/cn/character_promotions.json</x:v>
      </x:c>
    </x:row>
    <x:row r="113" ht="20" customHeight="1">
      <x:c r="A113" s="6" t="str">
        <x:v>1105_3</x:v>
      </x:c>
      <x:c r="B113" s="6" t="str">
        <x:v>1105</x:v>
      </x:c>
      <x:c r="C113" s="6" t="n">
        <x:v>3</x:v>
      </x:c>
      <x:c r="D113" s="6" t="n">
        <x:v>348.48</x:v>
      </x:c>
      <x:c r="E113" s="6" t="n">
        <x:v>142.56</x:v>
      </x:c>
      <x:c r="F113" s="6" t="n">
        <x:v>151.8</x:v>
      </x:c>
      <x:c r="G113" s="6" t="n">
        <x:v>98</x:v>
      </x:c>
      <x:c r="H113" s="6" t="n">
        <x:v>0.05</x:v>
      </x:c>
      <x:c r="I113" s="6" t="n">
        <x:v>0.5</x:v>
      </x:c>
      <x:c r="J113" s="6" t="n">
        <x:v>7.92</x:v>
      </x:c>
      <x:c r="K113" s="6" t="n">
        <x:v>3.24</x:v>
      </x:c>
      <x:c r="L113" s="6" t="n">
        <x:v>3.45</x:v>
      </x:c>
      <x:c r="M113" s="6" t="str">
        <x:v>https://raw.githubusercontent.com/Mar-7th/StarRailRes/dbe8cdfcfb0bf657b9fe1cf92d5537f118ccb487/index_new/cn/character_promotions.json</x:v>
      </x:c>
    </x:row>
    <x:row r="114" ht="20" customHeight="1">
      <x:c r="A114" s="6" t="str">
        <x:v>1105_4</x:v>
      </x:c>
      <x:c r="B114" s="6" t="str">
        <x:v>1105</x:v>
      </x:c>
      <x:c r="C114" s="6" t="n">
        <x:v>4</x:v>
      </x:c>
      <x:c r="D114" s="6" t="n">
        <x:v>411.84</x:v>
      </x:c>
      <x:c r="E114" s="6" t="n">
        <x:v>168.48</x:v>
      </x:c>
      <x:c r="F114" s="6" t="n">
        <x:v>179.4</x:v>
      </x:c>
      <x:c r="G114" s="6" t="n">
        <x:v>98</x:v>
      </x:c>
      <x:c r="H114" s="6" t="n">
        <x:v>0.05</x:v>
      </x:c>
      <x:c r="I114" s="6" t="n">
        <x:v>0.5</x:v>
      </x:c>
      <x:c r="J114" s="6" t="n">
        <x:v>7.92</x:v>
      </x:c>
      <x:c r="K114" s="6" t="n">
        <x:v>3.24</x:v>
      </x:c>
      <x:c r="L114" s="6" t="n">
        <x:v>3.45</x:v>
      </x:c>
      <x:c r="M114" s="6" t="str">
        <x:v>https://raw.githubusercontent.com/Mar-7th/StarRailRes/dbe8cdfcfb0bf657b9fe1cf92d5537f118ccb487/index_new/cn/character_promotions.json</x:v>
      </x:c>
    </x:row>
    <x:row r="115" ht="20" customHeight="1">
      <x:c r="A115" s="6" t="str">
        <x:v>1105_5</x:v>
      </x:c>
      <x:c r="B115" s="6" t="str">
        <x:v>1105</x:v>
      </x:c>
      <x:c r="C115" s="6" t="n">
        <x:v>5</x:v>
      </x:c>
      <x:c r="D115" s="6" t="n">
        <x:v>475.2</x:v>
      </x:c>
      <x:c r="E115" s="6" t="n">
        <x:v>194.4</x:v>
      </x:c>
      <x:c r="F115" s="6" t="n">
        <x:v>207</x:v>
      </x:c>
      <x:c r="G115" s="6" t="n">
        <x:v>98</x:v>
      </x:c>
      <x:c r="H115" s="6" t="n">
        <x:v>0.05</x:v>
      </x:c>
      <x:c r="I115" s="6" t="n">
        <x:v>0.5</x:v>
      </x:c>
      <x:c r="J115" s="6" t="n">
        <x:v>7.92</x:v>
      </x:c>
      <x:c r="K115" s="6" t="n">
        <x:v>3.24</x:v>
      </x:c>
      <x:c r="L115" s="6" t="n">
        <x:v>3.45</x:v>
      </x:c>
      <x:c r="M115" s="6" t="str">
        <x:v>https://raw.githubusercontent.com/Mar-7th/StarRailRes/dbe8cdfcfb0bf657b9fe1cf92d5537f118ccb487/index_new/cn/character_promotions.json</x:v>
      </x:c>
    </x:row>
    <x:row r="116" ht="20" customHeight="1">
      <x:c r="A116" s="6" t="str">
        <x:v>1105_6</x:v>
      </x:c>
      <x:c r="B116" s="6" t="str">
        <x:v>1105</x:v>
      </x:c>
      <x:c r="C116" s="6" t="n">
        <x:v>6</x:v>
      </x:c>
      <x:c r="D116" s="6" t="n">
        <x:v>538.56</x:v>
      </x:c>
      <x:c r="E116" s="6" t="n">
        <x:v>220.32</x:v>
      </x:c>
      <x:c r="F116" s="6" t="n">
        <x:v>234.6</x:v>
      </x:c>
      <x:c r="G116" s="6" t="n">
        <x:v>98</x:v>
      </x:c>
      <x:c r="H116" s="6" t="n">
        <x:v>0.05</x:v>
      </x:c>
      <x:c r="I116" s="6" t="n">
        <x:v>0.5</x:v>
      </x:c>
      <x:c r="J116" s="6" t="n">
        <x:v>7.92</x:v>
      </x:c>
      <x:c r="K116" s="6" t="n">
        <x:v>3.24</x:v>
      </x:c>
      <x:c r="L116" s="6" t="n">
        <x:v>3.45</x:v>
      </x:c>
      <x:c r="M116" s="6" t="str">
        <x:v>https://raw.githubusercontent.com/Mar-7th/StarRailRes/dbe8cdfcfb0bf657b9fe1cf92d5537f118ccb487/index_new/cn/character_promotions.json</x:v>
      </x:c>
    </x:row>
    <x:row r="117" ht="20" customHeight="1">
      <x:c r="A117" s="6" t="str">
        <x:v>1106_0</x:v>
      </x:c>
      <x:c r="B117" s="6" t="str">
        <x:v>1106</x:v>
      </x:c>
      <x:c r="C117" s="6" t="n">
        <x:v>0</x:v>
      </x:c>
      <x:c r="D117" s="6" t="n">
        <x:v>134.4</x:v>
      </x:c>
      <x:c r="E117" s="6" t="n">
        <x:v>74.4</x:v>
      </x:c>
      <x:c r="F117" s="6" t="n">
        <x:v>63</x:v>
      </x:c>
      <x:c r="G117" s="6" t="n">
        <x:v>105</x:v>
      </x:c>
      <x:c r="H117" s="6" t="n">
        <x:v>0.05</x:v>
      </x:c>
      <x:c r="I117" s="6" t="n">
        <x:v>0.5</x:v>
      </x:c>
      <x:c r="J117" s="6" t="n">
        <x:v>6.72</x:v>
      </x:c>
      <x:c r="K117" s="6" t="n">
        <x:v>3.72</x:v>
      </x:c>
      <x:c r="L117" s="6" t="n">
        <x:v>3.15</x:v>
      </x:c>
      <x:c r="M117" s="6" t="str">
        <x:v>https://raw.githubusercontent.com/Mar-7th/StarRailRes/dbe8cdfcfb0bf657b9fe1cf92d5537f118ccb487/index_new/cn/character_promotions.json</x:v>
      </x:c>
    </x:row>
    <x:row r="118" ht="20" customHeight="1">
      <x:c r="A118" s="6" t="str">
        <x:v>1106_1</x:v>
      </x:c>
      <x:c r="B118" s="6" t="str">
        <x:v>1106</x:v>
      </x:c>
      <x:c r="C118" s="6" t="n">
        <x:v>1</x:v>
      </x:c>
      <x:c r="D118" s="6" t="n">
        <x:v>188.16</x:v>
      </x:c>
      <x:c r="E118" s="6" t="n">
        <x:v>104.16</x:v>
      </x:c>
      <x:c r="F118" s="6" t="n">
        <x:v>88.2</x:v>
      </x:c>
      <x:c r="G118" s="6" t="n">
        <x:v>105</x:v>
      </x:c>
      <x:c r="H118" s="6" t="n">
        <x:v>0.05</x:v>
      </x:c>
      <x:c r="I118" s="6" t="n">
        <x:v>0.5</x:v>
      </x:c>
      <x:c r="J118" s="6" t="n">
        <x:v>6.72</x:v>
      </x:c>
      <x:c r="K118" s="6" t="n">
        <x:v>3.72</x:v>
      </x:c>
      <x:c r="L118" s="6" t="n">
        <x:v>3.15</x:v>
      </x:c>
      <x:c r="M118" s="6" t="str">
        <x:v>https://raw.githubusercontent.com/Mar-7th/StarRailRes/dbe8cdfcfb0bf657b9fe1cf92d5537f118ccb487/index_new/cn/character_promotions.json</x:v>
      </x:c>
    </x:row>
    <x:row r="119" ht="20" customHeight="1">
      <x:c r="A119" s="6" t="str">
        <x:v>1106_2</x:v>
      </x:c>
      <x:c r="B119" s="6" t="str">
        <x:v>1106</x:v>
      </x:c>
      <x:c r="C119" s="6" t="n">
        <x:v>2</x:v>
      </x:c>
      <x:c r="D119" s="6" t="n">
        <x:v>241.92</x:v>
      </x:c>
      <x:c r="E119" s="6" t="n">
        <x:v>133.92</x:v>
      </x:c>
      <x:c r="F119" s="6" t="n">
        <x:v>113.4</x:v>
      </x:c>
      <x:c r="G119" s="6" t="n">
        <x:v>105</x:v>
      </x:c>
      <x:c r="H119" s="6" t="n">
        <x:v>0.05</x:v>
      </x:c>
      <x:c r="I119" s="6" t="n">
        <x:v>0.5</x:v>
      </x:c>
      <x:c r="J119" s="6" t="n">
        <x:v>6.72</x:v>
      </x:c>
      <x:c r="K119" s="6" t="n">
        <x:v>3.72</x:v>
      </x:c>
      <x:c r="L119" s="6" t="n">
        <x:v>3.15</x:v>
      </x:c>
      <x:c r="M119" s="6" t="str">
        <x:v>https://raw.githubusercontent.com/Mar-7th/StarRailRes/dbe8cdfcfb0bf657b9fe1cf92d5537f118ccb487/index_new/cn/character_promotions.json</x:v>
      </x:c>
    </x:row>
    <x:row r="120" ht="20" customHeight="1">
      <x:c r="A120" s="6" t="str">
        <x:v>1106_3</x:v>
      </x:c>
      <x:c r="B120" s="6" t="str">
        <x:v>1106</x:v>
      </x:c>
      <x:c r="C120" s="6" t="n">
        <x:v>3</x:v>
      </x:c>
      <x:c r="D120" s="6" t="n">
        <x:v>295.68</x:v>
      </x:c>
      <x:c r="E120" s="6" t="n">
        <x:v>163.68</x:v>
      </x:c>
      <x:c r="F120" s="6" t="n">
        <x:v>138.6</x:v>
      </x:c>
      <x:c r="G120" s="6" t="n">
        <x:v>105</x:v>
      </x:c>
      <x:c r="H120" s="6" t="n">
        <x:v>0.05</x:v>
      </x:c>
      <x:c r="I120" s="6" t="n">
        <x:v>0.5</x:v>
      </x:c>
      <x:c r="J120" s="6" t="n">
        <x:v>6.72</x:v>
      </x:c>
      <x:c r="K120" s="6" t="n">
        <x:v>3.72</x:v>
      </x:c>
      <x:c r="L120" s="6" t="n">
        <x:v>3.15</x:v>
      </x:c>
      <x:c r="M120" s="6" t="str">
        <x:v>https://raw.githubusercontent.com/Mar-7th/StarRailRes/dbe8cdfcfb0bf657b9fe1cf92d5537f118ccb487/index_new/cn/character_promotions.json</x:v>
      </x:c>
    </x:row>
    <x:row r="121" ht="20" customHeight="1">
      <x:c r="A121" s="6" t="str">
        <x:v>1106_4</x:v>
      </x:c>
      <x:c r="B121" s="6" t="str">
        <x:v>1106</x:v>
      </x:c>
      <x:c r="C121" s="6" t="n">
        <x:v>4</x:v>
      </x:c>
      <x:c r="D121" s="6" t="n">
        <x:v>349.44</x:v>
      </x:c>
      <x:c r="E121" s="6" t="n">
        <x:v>193.44</x:v>
      </x:c>
      <x:c r="F121" s="6" t="n">
        <x:v>163.8</x:v>
      </x:c>
      <x:c r="G121" s="6" t="n">
        <x:v>105</x:v>
      </x:c>
      <x:c r="H121" s="6" t="n">
        <x:v>0.05</x:v>
      </x:c>
      <x:c r="I121" s="6" t="n">
        <x:v>0.5</x:v>
      </x:c>
      <x:c r="J121" s="6" t="n">
        <x:v>6.72</x:v>
      </x:c>
      <x:c r="K121" s="6" t="n">
        <x:v>3.72</x:v>
      </x:c>
      <x:c r="L121" s="6" t="n">
        <x:v>3.15</x:v>
      </x:c>
      <x:c r="M121" s="6" t="str">
        <x:v>https://raw.githubusercontent.com/Mar-7th/StarRailRes/dbe8cdfcfb0bf657b9fe1cf92d5537f118ccb487/index_new/cn/character_promotions.json</x:v>
      </x:c>
    </x:row>
    <x:row r="122" ht="20" customHeight="1">
      <x:c r="A122" s="6" t="str">
        <x:v>1106_5</x:v>
      </x:c>
      <x:c r="B122" s="6" t="str">
        <x:v>1106</x:v>
      </x:c>
      <x:c r="C122" s="6" t="n">
        <x:v>5</x:v>
      </x:c>
      <x:c r="D122" s="6" t="n">
        <x:v>403.2</x:v>
      </x:c>
      <x:c r="E122" s="6" t="n">
        <x:v>223.2</x:v>
      </x:c>
      <x:c r="F122" s="6" t="n">
        <x:v>189</x:v>
      </x:c>
      <x:c r="G122" s="6" t="n">
        <x:v>105</x:v>
      </x:c>
      <x:c r="H122" s="6" t="n">
        <x:v>0.05</x:v>
      </x:c>
      <x:c r="I122" s="6" t="n">
        <x:v>0.5</x:v>
      </x:c>
      <x:c r="J122" s="6" t="n">
        <x:v>6.72</x:v>
      </x:c>
      <x:c r="K122" s="6" t="n">
        <x:v>3.72</x:v>
      </x:c>
      <x:c r="L122" s="6" t="n">
        <x:v>3.15</x:v>
      </x:c>
      <x:c r="M122" s="6" t="str">
        <x:v>https://raw.githubusercontent.com/Mar-7th/StarRailRes/dbe8cdfcfb0bf657b9fe1cf92d5537f118ccb487/index_new/cn/character_promotions.json</x:v>
      </x:c>
    </x:row>
    <x:row r="123" ht="20" customHeight="1">
      <x:c r="A123" s="6" t="str">
        <x:v>1106_6</x:v>
      </x:c>
      <x:c r="B123" s="6" t="str">
        <x:v>1106</x:v>
      </x:c>
      <x:c r="C123" s="6" t="n">
        <x:v>6</x:v>
      </x:c>
      <x:c r="D123" s="6" t="n">
        <x:v>456.96</x:v>
      </x:c>
      <x:c r="E123" s="6" t="n">
        <x:v>252.96</x:v>
      </x:c>
      <x:c r="F123" s="6" t="n">
        <x:v>214.2</x:v>
      </x:c>
      <x:c r="G123" s="6" t="n">
        <x:v>105</x:v>
      </x:c>
      <x:c r="H123" s="6" t="n">
        <x:v>0.05</x:v>
      </x:c>
      <x:c r="I123" s="6" t="n">
        <x:v>0.5</x:v>
      </x:c>
      <x:c r="J123" s="6" t="n">
        <x:v>6.72</x:v>
      </x:c>
      <x:c r="K123" s="6" t="n">
        <x:v>3.72</x:v>
      </x:c>
      <x:c r="L123" s="6" t="n">
        <x:v>3.15</x:v>
      </x:c>
      <x:c r="M123" s="6" t="str">
        <x:v>https://raw.githubusercontent.com/Mar-7th/StarRailRes/dbe8cdfcfb0bf657b9fe1cf92d5537f118ccb487/index_new/cn/character_promotions.json</x:v>
      </x:c>
    </x:row>
    <x:row r="124" ht="20" customHeight="1">
      <x:c r="A124" s="6" t="str">
        <x:v>1107_0</x:v>
      </x:c>
      <x:c r="B124" s="6" t="str">
        <x:v>1107</x:v>
      </x:c>
      <x:c r="C124" s="6" t="n">
        <x:v>0</x:v>
      </x:c>
      <x:c r="D124" s="6" t="n">
        <x:v>168.96</x:v>
      </x:c>
      <x:c r="E124" s="6" t="n">
        <x:v>100.32</x:v>
      </x:c>
      <x:c r="F124" s="6" t="n">
        <x:v>66</x:v>
      </x:c>
      <x:c r="G124" s="6" t="n">
        <x:v>90</x:v>
      </x:c>
      <x:c r="H124" s="6" t="n">
        <x:v>0.05</x:v>
      </x:c>
      <x:c r="I124" s="6" t="n">
        <x:v>0.5</x:v>
      </x:c>
      <x:c r="J124" s="6" t="n">
        <x:v>8.448</x:v>
      </x:c>
      <x:c r="K124" s="6" t="n">
        <x:v>5.016</x:v>
      </x:c>
      <x:c r="L124" s="6" t="n">
        <x:v>3.3</x:v>
      </x:c>
      <x:c r="M124" s="6" t="str">
        <x:v>https://raw.githubusercontent.com/Mar-7th/StarRailRes/dbe8cdfcfb0bf657b9fe1cf92d5537f118ccb487/index_new/cn/character_promotions.json</x:v>
      </x:c>
    </x:row>
    <x:row r="125" ht="20" customHeight="1">
      <x:c r="A125" s="6" t="str">
        <x:v>1107_1</x:v>
      </x:c>
      <x:c r="B125" s="6" t="str">
        <x:v>1107</x:v>
      </x:c>
      <x:c r="C125" s="6" t="n">
        <x:v>1</x:v>
      </x:c>
      <x:c r="D125" s="6" t="n">
        <x:v>236.544</x:v>
      </x:c>
      <x:c r="E125" s="6" t="n">
        <x:v>140.448</x:v>
      </x:c>
      <x:c r="F125" s="6" t="n">
        <x:v>92.4</x:v>
      </x:c>
      <x:c r="G125" s="6" t="n">
        <x:v>90</x:v>
      </x:c>
      <x:c r="H125" s="6" t="n">
        <x:v>0.05</x:v>
      </x:c>
      <x:c r="I125" s="6" t="n">
        <x:v>0.5</x:v>
      </x:c>
      <x:c r="J125" s="6" t="n">
        <x:v>8.448</x:v>
      </x:c>
      <x:c r="K125" s="6" t="n">
        <x:v>5.016</x:v>
      </x:c>
      <x:c r="L125" s="6" t="n">
        <x:v>3.3</x:v>
      </x:c>
      <x:c r="M125" s="6" t="str">
        <x:v>https://raw.githubusercontent.com/Mar-7th/StarRailRes/dbe8cdfcfb0bf657b9fe1cf92d5537f118ccb487/index_new/cn/character_promotions.json</x:v>
      </x:c>
    </x:row>
    <x:row r="126" ht="20" customHeight="1">
      <x:c r="A126" s="6" t="str">
        <x:v>1107_2</x:v>
      </x:c>
      <x:c r="B126" s="6" t="str">
        <x:v>1107</x:v>
      </x:c>
      <x:c r="C126" s="6" t="n">
        <x:v>2</x:v>
      </x:c>
      <x:c r="D126" s="6" t="n">
        <x:v>304.128</x:v>
      </x:c>
      <x:c r="E126" s="6" t="n">
        <x:v>180.576</x:v>
      </x:c>
      <x:c r="F126" s="6" t="n">
        <x:v>118.8</x:v>
      </x:c>
      <x:c r="G126" s="6" t="n">
        <x:v>90</x:v>
      </x:c>
      <x:c r="H126" s="6" t="n">
        <x:v>0.05</x:v>
      </x:c>
      <x:c r="I126" s="6" t="n">
        <x:v>0.5</x:v>
      </x:c>
      <x:c r="J126" s="6" t="n">
        <x:v>8.448</x:v>
      </x:c>
      <x:c r="K126" s="6" t="n">
        <x:v>5.016</x:v>
      </x:c>
      <x:c r="L126" s="6" t="n">
        <x:v>3.3</x:v>
      </x:c>
      <x:c r="M126" s="6" t="str">
        <x:v>https://raw.githubusercontent.com/Mar-7th/StarRailRes/dbe8cdfcfb0bf657b9fe1cf92d5537f118ccb487/index_new/cn/character_promotions.json</x:v>
      </x:c>
    </x:row>
    <x:row r="127" ht="20" customHeight="1">
      <x:c r="A127" s="6" t="str">
        <x:v>1107_3</x:v>
      </x:c>
      <x:c r="B127" s="6" t="str">
        <x:v>1107</x:v>
      </x:c>
      <x:c r="C127" s="6" t="n">
        <x:v>3</x:v>
      </x:c>
      <x:c r="D127" s="6" t="n">
        <x:v>371.712</x:v>
      </x:c>
      <x:c r="E127" s="6" t="n">
        <x:v>220.704</x:v>
      </x:c>
      <x:c r="F127" s="6" t="n">
        <x:v>145.2</x:v>
      </x:c>
      <x:c r="G127" s="6" t="n">
        <x:v>90</x:v>
      </x:c>
      <x:c r="H127" s="6" t="n">
        <x:v>0.05</x:v>
      </x:c>
      <x:c r="I127" s="6" t="n">
        <x:v>0.5</x:v>
      </x:c>
      <x:c r="J127" s="6" t="n">
        <x:v>8.448</x:v>
      </x:c>
      <x:c r="K127" s="6" t="n">
        <x:v>5.016</x:v>
      </x:c>
      <x:c r="L127" s="6" t="n">
        <x:v>3.3</x:v>
      </x:c>
      <x:c r="M127" s="6" t="str">
        <x:v>https://raw.githubusercontent.com/Mar-7th/StarRailRes/dbe8cdfcfb0bf657b9fe1cf92d5537f118ccb487/index_new/cn/character_promotions.json</x:v>
      </x:c>
    </x:row>
    <x:row r="128" ht="20" customHeight="1">
      <x:c r="A128" s="6" t="str">
        <x:v>1107_4</x:v>
      </x:c>
      <x:c r="B128" s="6" t="str">
        <x:v>1107</x:v>
      </x:c>
      <x:c r="C128" s="6" t="n">
        <x:v>4</x:v>
      </x:c>
      <x:c r="D128" s="6" t="n">
        <x:v>439.296</x:v>
      </x:c>
      <x:c r="E128" s="6" t="n">
        <x:v>260.832</x:v>
      </x:c>
      <x:c r="F128" s="6" t="n">
        <x:v>171.6</x:v>
      </x:c>
      <x:c r="G128" s="6" t="n">
        <x:v>90</x:v>
      </x:c>
      <x:c r="H128" s="6" t="n">
        <x:v>0.05</x:v>
      </x:c>
      <x:c r="I128" s="6" t="n">
        <x:v>0.5</x:v>
      </x:c>
      <x:c r="J128" s="6" t="n">
        <x:v>8.448</x:v>
      </x:c>
      <x:c r="K128" s="6" t="n">
        <x:v>5.016</x:v>
      </x:c>
      <x:c r="L128" s="6" t="n">
        <x:v>3.3</x:v>
      </x:c>
      <x:c r="M128" s="6" t="str">
        <x:v>https://raw.githubusercontent.com/Mar-7th/StarRailRes/dbe8cdfcfb0bf657b9fe1cf92d5537f118ccb487/index_new/cn/character_promotions.json</x:v>
      </x:c>
    </x:row>
    <x:row r="129" ht="20" customHeight="1">
      <x:c r="A129" s="6" t="str">
        <x:v>1107_5</x:v>
      </x:c>
      <x:c r="B129" s="6" t="str">
        <x:v>1107</x:v>
      </x:c>
      <x:c r="C129" s="6" t="n">
        <x:v>5</x:v>
      </x:c>
      <x:c r="D129" s="6" t="n">
        <x:v>506.88</x:v>
      </x:c>
      <x:c r="E129" s="6" t="n">
        <x:v>300.96</x:v>
      </x:c>
      <x:c r="F129" s="6" t="n">
        <x:v>198</x:v>
      </x:c>
      <x:c r="G129" s="6" t="n">
        <x:v>90</x:v>
      </x:c>
      <x:c r="H129" s="6" t="n">
        <x:v>0.05</x:v>
      </x:c>
      <x:c r="I129" s="6" t="n">
        <x:v>0.5</x:v>
      </x:c>
      <x:c r="J129" s="6" t="n">
        <x:v>8.448</x:v>
      </x:c>
      <x:c r="K129" s="6" t="n">
        <x:v>5.016</x:v>
      </x:c>
      <x:c r="L129" s="6" t="n">
        <x:v>3.3</x:v>
      </x:c>
      <x:c r="M129" s="6" t="str">
        <x:v>https://raw.githubusercontent.com/Mar-7th/StarRailRes/dbe8cdfcfb0bf657b9fe1cf92d5537f118ccb487/index_new/cn/character_promotions.json</x:v>
      </x:c>
    </x:row>
    <x:row r="130" ht="20" customHeight="1">
      <x:c r="A130" s="6" t="str">
        <x:v>1107_6</x:v>
      </x:c>
      <x:c r="B130" s="6" t="str">
        <x:v>1107</x:v>
      </x:c>
      <x:c r="C130" s="6" t="n">
        <x:v>6</x:v>
      </x:c>
      <x:c r="D130" s="6" t="n">
        <x:v>574.464</x:v>
      </x:c>
      <x:c r="E130" s="6" t="n">
        <x:v>341.088</x:v>
      </x:c>
      <x:c r="F130" s="6" t="n">
        <x:v>224.4</x:v>
      </x:c>
      <x:c r="G130" s="6" t="n">
        <x:v>90</x:v>
      </x:c>
      <x:c r="H130" s="6" t="n">
        <x:v>0.05</x:v>
      </x:c>
      <x:c r="I130" s="6" t="n">
        <x:v>0.5</x:v>
      </x:c>
      <x:c r="J130" s="6" t="n">
        <x:v>8.448</x:v>
      </x:c>
      <x:c r="K130" s="6" t="n">
        <x:v>5.016</x:v>
      </x:c>
      <x:c r="L130" s="6" t="n">
        <x:v>3.3</x:v>
      </x:c>
      <x:c r="M130" s="6" t="str">
        <x:v>https://raw.githubusercontent.com/Mar-7th/StarRailRes/dbe8cdfcfb0bf657b9fe1cf92d5537f118ccb487/index_new/cn/character_promotions.json</x:v>
      </x:c>
    </x:row>
    <x:row r="131" ht="20" customHeight="1">
      <x:c r="A131" s="6" t="str">
        <x:v>1108_0</x:v>
      </x:c>
      <x:c r="B131" s="6" t="str">
        <x:v>1108</x:v>
      </x:c>
      <x:c r="C131" s="6" t="n">
        <x:v>0</x:v>
      </x:c>
      <x:c r="D131" s="6" t="n">
        <x:v>139.2</x:v>
      </x:c>
      <x:c r="E131" s="6" t="n">
        <x:v>84</x:v>
      </x:c>
      <x:c r="F131" s="6" t="n">
        <x:v>54</x:v>
      </x:c>
      <x:c r="G131" s="6" t="n">
        <x:v>102</x:v>
      </x:c>
      <x:c r="H131" s="6" t="n">
        <x:v>0.05</x:v>
      </x:c>
      <x:c r="I131" s="6" t="n">
        <x:v>0.5</x:v>
      </x:c>
      <x:c r="J131" s="6" t="n">
        <x:v>6.96</x:v>
      </x:c>
      <x:c r="K131" s="6" t="n">
        <x:v>4.2</x:v>
      </x:c>
      <x:c r="L131" s="6" t="n">
        <x:v>2.7</x:v>
      </x:c>
      <x:c r="M131" s="6" t="str">
        <x:v>https://raw.githubusercontent.com/Mar-7th/StarRailRes/dbe8cdfcfb0bf657b9fe1cf92d5537f118ccb487/index_new/cn/character_promotions.json</x:v>
      </x:c>
    </x:row>
    <x:row r="132" ht="20" customHeight="1">
      <x:c r="A132" s="6" t="str">
        <x:v>1108_1</x:v>
      </x:c>
      <x:c r="B132" s="6" t="str">
        <x:v>1108</x:v>
      </x:c>
      <x:c r="C132" s="6" t="n">
        <x:v>1</x:v>
      </x:c>
      <x:c r="D132" s="6" t="n">
        <x:v>194.88</x:v>
      </x:c>
      <x:c r="E132" s="6" t="n">
        <x:v>117.6</x:v>
      </x:c>
      <x:c r="F132" s="6" t="n">
        <x:v>75.6</x:v>
      </x:c>
      <x:c r="G132" s="6" t="n">
        <x:v>102</x:v>
      </x:c>
      <x:c r="H132" s="6" t="n">
        <x:v>0.05</x:v>
      </x:c>
      <x:c r="I132" s="6" t="n">
        <x:v>0.5</x:v>
      </x:c>
      <x:c r="J132" s="6" t="n">
        <x:v>6.96</x:v>
      </x:c>
      <x:c r="K132" s="6" t="n">
        <x:v>4.2</x:v>
      </x:c>
      <x:c r="L132" s="6" t="n">
        <x:v>2.7</x:v>
      </x:c>
      <x:c r="M132" s="6" t="str">
        <x:v>https://raw.githubusercontent.com/Mar-7th/StarRailRes/dbe8cdfcfb0bf657b9fe1cf92d5537f118ccb487/index_new/cn/character_promotions.json</x:v>
      </x:c>
    </x:row>
    <x:row r="133" ht="20" customHeight="1">
      <x:c r="A133" s="6" t="str">
        <x:v>1108_2</x:v>
      </x:c>
      <x:c r="B133" s="6" t="str">
        <x:v>1108</x:v>
      </x:c>
      <x:c r="C133" s="6" t="n">
        <x:v>2</x:v>
      </x:c>
      <x:c r="D133" s="6" t="n">
        <x:v>250.56</x:v>
      </x:c>
      <x:c r="E133" s="6" t="n">
        <x:v>151.2</x:v>
      </x:c>
      <x:c r="F133" s="6" t="n">
        <x:v>97.2</x:v>
      </x:c>
      <x:c r="G133" s="6" t="n">
        <x:v>102</x:v>
      </x:c>
      <x:c r="H133" s="6" t="n">
        <x:v>0.05</x:v>
      </x:c>
      <x:c r="I133" s="6" t="n">
        <x:v>0.5</x:v>
      </x:c>
      <x:c r="J133" s="6" t="n">
        <x:v>6.96</x:v>
      </x:c>
      <x:c r="K133" s="6" t="n">
        <x:v>4.2</x:v>
      </x:c>
      <x:c r="L133" s="6" t="n">
        <x:v>2.7</x:v>
      </x:c>
      <x:c r="M133" s="6" t="str">
        <x:v>https://raw.githubusercontent.com/Mar-7th/StarRailRes/dbe8cdfcfb0bf657b9fe1cf92d5537f118ccb487/index_new/cn/character_promotions.json</x:v>
      </x:c>
    </x:row>
    <x:row r="134" ht="20" customHeight="1">
      <x:c r="A134" s="6" t="str">
        <x:v>1108_3</x:v>
      </x:c>
      <x:c r="B134" s="6" t="str">
        <x:v>1108</x:v>
      </x:c>
      <x:c r="C134" s="6" t="n">
        <x:v>3</x:v>
      </x:c>
      <x:c r="D134" s="6" t="n">
        <x:v>306.24</x:v>
      </x:c>
      <x:c r="E134" s="6" t="n">
        <x:v>184.8</x:v>
      </x:c>
      <x:c r="F134" s="6" t="n">
        <x:v>118.8</x:v>
      </x:c>
      <x:c r="G134" s="6" t="n">
        <x:v>102</x:v>
      </x:c>
      <x:c r="H134" s="6" t="n">
        <x:v>0.05</x:v>
      </x:c>
      <x:c r="I134" s="6" t="n">
        <x:v>0.5</x:v>
      </x:c>
      <x:c r="J134" s="6" t="n">
        <x:v>6.96</x:v>
      </x:c>
      <x:c r="K134" s="6" t="n">
        <x:v>4.2</x:v>
      </x:c>
      <x:c r="L134" s="6" t="n">
        <x:v>2.7</x:v>
      </x:c>
      <x:c r="M134" s="6" t="str">
        <x:v>https://raw.githubusercontent.com/Mar-7th/StarRailRes/dbe8cdfcfb0bf657b9fe1cf92d5537f118ccb487/index_new/cn/character_promotions.json</x:v>
      </x:c>
    </x:row>
    <x:row r="135" ht="20" customHeight="1">
      <x:c r="A135" s="6" t="str">
        <x:v>1108_4</x:v>
      </x:c>
      <x:c r="B135" s="6" t="str">
        <x:v>1108</x:v>
      </x:c>
      <x:c r="C135" s="6" t="n">
        <x:v>4</x:v>
      </x:c>
      <x:c r="D135" s="6" t="n">
        <x:v>361.92</x:v>
      </x:c>
      <x:c r="E135" s="6" t="n">
        <x:v>218.4</x:v>
      </x:c>
      <x:c r="F135" s="6" t="n">
        <x:v>140.4</x:v>
      </x:c>
      <x:c r="G135" s="6" t="n">
        <x:v>102</x:v>
      </x:c>
      <x:c r="H135" s="6" t="n">
        <x:v>0.05</x:v>
      </x:c>
      <x:c r="I135" s="6" t="n">
        <x:v>0.5</x:v>
      </x:c>
      <x:c r="J135" s="6" t="n">
        <x:v>6.96</x:v>
      </x:c>
      <x:c r="K135" s="6" t="n">
        <x:v>4.2</x:v>
      </x:c>
      <x:c r="L135" s="6" t="n">
        <x:v>2.7</x:v>
      </x:c>
      <x:c r="M135" s="6" t="str">
        <x:v>https://raw.githubusercontent.com/Mar-7th/StarRailRes/dbe8cdfcfb0bf657b9fe1cf92d5537f118ccb487/index_new/cn/character_promotions.json</x:v>
      </x:c>
    </x:row>
    <x:row r="136" ht="20" customHeight="1">
      <x:c r="A136" s="6" t="str">
        <x:v>1108_5</x:v>
      </x:c>
      <x:c r="B136" s="6" t="str">
        <x:v>1108</x:v>
      </x:c>
      <x:c r="C136" s="6" t="n">
        <x:v>5</x:v>
      </x:c>
      <x:c r="D136" s="6" t="n">
        <x:v>417.6</x:v>
      </x:c>
      <x:c r="E136" s="6" t="n">
        <x:v>252</x:v>
      </x:c>
      <x:c r="F136" s="6" t="n">
        <x:v>162</x:v>
      </x:c>
      <x:c r="G136" s="6" t="n">
        <x:v>102</x:v>
      </x:c>
      <x:c r="H136" s="6" t="n">
        <x:v>0.05</x:v>
      </x:c>
      <x:c r="I136" s="6" t="n">
        <x:v>0.5</x:v>
      </x:c>
      <x:c r="J136" s="6" t="n">
        <x:v>6.96</x:v>
      </x:c>
      <x:c r="K136" s="6" t="n">
        <x:v>4.2</x:v>
      </x:c>
      <x:c r="L136" s="6" t="n">
        <x:v>2.7</x:v>
      </x:c>
      <x:c r="M136" s="6" t="str">
        <x:v>https://raw.githubusercontent.com/Mar-7th/StarRailRes/dbe8cdfcfb0bf657b9fe1cf92d5537f118ccb487/index_new/cn/character_promotions.json</x:v>
      </x:c>
    </x:row>
    <x:row r="137" ht="20" customHeight="1">
      <x:c r="A137" s="6" t="str">
        <x:v>1108_6</x:v>
      </x:c>
      <x:c r="B137" s="6" t="str">
        <x:v>1108</x:v>
      </x:c>
      <x:c r="C137" s="6" t="n">
        <x:v>6</x:v>
      </x:c>
      <x:c r="D137" s="6" t="n">
        <x:v>473.28</x:v>
      </x:c>
      <x:c r="E137" s="6" t="n">
        <x:v>285.6</x:v>
      </x:c>
      <x:c r="F137" s="6" t="n">
        <x:v>183.6</x:v>
      </x:c>
      <x:c r="G137" s="6" t="n">
        <x:v>102</x:v>
      </x:c>
      <x:c r="H137" s="6" t="n">
        <x:v>0.05</x:v>
      </x:c>
      <x:c r="I137" s="6" t="n">
        <x:v>0.5</x:v>
      </x:c>
      <x:c r="J137" s="6" t="n">
        <x:v>6.96</x:v>
      </x:c>
      <x:c r="K137" s="6" t="n">
        <x:v>4.2</x:v>
      </x:c>
      <x:c r="L137" s="6" t="n">
        <x:v>2.7</x:v>
      </x:c>
      <x:c r="M137" s="6" t="str">
        <x:v>https://raw.githubusercontent.com/Mar-7th/StarRailRes/dbe8cdfcfb0bf657b9fe1cf92d5537f118ccb487/index_new/cn/character_promotions.json</x:v>
      </x:c>
    </x:row>
    <x:row r="138" ht="20" customHeight="1">
      <x:c r="A138" s="6" t="str">
        <x:v>1109_0</x:v>
      </x:c>
      <x:c r="B138" s="6" t="str">
        <x:v>1109</x:v>
      </x:c>
      <x:c r="C138" s="6" t="n">
        <x:v>0</x:v>
      </x:c>
      <x:c r="D138" s="6" t="n">
        <x:v>182.4</x:v>
      </x:c>
      <x:c r="E138" s="6" t="n">
        <x:v>84</x:v>
      </x:c>
      <x:c r="F138" s="6" t="n">
        <x:v>48</x:v>
      </x:c>
      <x:c r="G138" s="6" t="n">
        <x:v>94</x:v>
      </x:c>
      <x:c r="H138" s="6" t="n">
        <x:v>0.05</x:v>
      </x:c>
      <x:c r="I138" s="6" t="n">
        <x:v>0.5</x:v>
      </x:c>
      <x:c r="J138" s="6" t="n">
        <x:v>9.12</x:v>
      </x:c>
      <x:c r="K138" s="6" t="n">
        <x:v>4.2</x:v>
      </x:c>
      <x:c r="L138" s="6" t="n">
        <x:v>2.4</x:v>
      </x:c>
      <x:c r="M138" s="6" t="str">
        <x:v>https://raw.githubusercontent.com/Mar-7th/StarRailRes/dbe8cdfcfb0bf657b9fe1cf92d5537f118ccb487/index_new/cn/character_promotions.json</x:v>
      </x:c>
    </x:row>
    <x:row r="139" ht="20" customHeight="1">
      <x:c r="A139" s="6" t="str">
        <x:v>1109_1</x:v>
      </x:c>
      <x:c r="B139" s="6" t="str">
        <x:v>1109</x:v>
      </x:c>
      <x:c r="C139" s="6" t="n">
        <x:v>1</x:v>
      </x:c>
      <x:c r="D139" s="6" t="n">
        <x:v>255.36</x:v>
      </x:c>
      <x:c r="E139" s="6" t="n">
        <x:v>117.6</x:v>
      </x:c>
      <x:c r="F139" s="6" t="n">
        <x:v>67.2</x:v>
      </x:c>
      <x:c r="G139" s="6" t="n">
        <x:v>94</x:v>
      </x:c>
      <x:c r="H139" s="6" t="n">
        <x:v>0.05</x:v>
      </x:c>
      <x:c r="I139" s="6" t="n">
        <x:v>0.5</x:v>
      </x:c>
      <x:c r="J139" s="6" t="n">
        <x:v>9.12</x:v>
      </x:c>
      <x:c r="K139" s="6" t="n">
        <x:v>4.2</x:v>
      </x:c>
      <x:c r="L139" s="6" t="n">
        <x:v>2.4</x:v>
      </x:c>
      <x:c r="M139" s="6" t="str">
        <x:v>https://raw.githubusercontent.com/Mar-7th/StarRailRes/dbe8cdfcfb0bf657b9fe1cf92d5537f118ccb487/index_new/cn/character_promotions.json</x:v>
      </x:c>
    </x:row>
    <x:row r="140" ht="20" customHeight="1">
      <x:c r="A140" s="6" t="str">
        <x:v>1109_2</x:v>
      </x:c>
      <x:c r="B140" s="6" t="str">
        <x:v>1109</x:v>
      </x:c>
      <x:c r="C140" s="6" t="n">
        <x:v>2</x:v>
      </x:c>
      <x:c r="D140" s="6" t="n">
        <x:v>328.32</x:v>
      </x:c>
      <x:c r="E140" s="6" t="n">
        <x:v>151.2</x:v>
      </x:c>
      <x:c r="F140" s="6" t="n">
        <x:v>86.4</x:v>
      </x:c>
      <x:c r="G140" s="6" t="n">
        <x:v>94</x:v>
      </x:c>
      <x:c r="H140" s="6" t="n">
        <x:v>0.05</x:v>
      </x:c>
      <x:c r="I140" s="6" t="n">
        <x:v>0.5</x:v>
      </x:c>
      <x:c r="J140" s="6" t="n">
        <x:v>9.12</x:v>
      </x:c>
      <x:c r="K140" s="6" t="n">
        <x:v>4.2</x:v>
      </x:c>
      <x:c r="L140" s="6" t="n">
        <x:v>2.4</x:v>
      </x:c>
      <x:c r="M140" s="6" t="str">
        <x:v>https://raw.githubusercontent.com/Mar-7th/StarRailRes/dbe8cdfcfb0bf657b9fe1cf92d5537f118ccb487/index_new/cn/character_promotions.json</x:v>
      </x:c>
    </x:row>
    <x:row r="141" ht="20" customHeight="1">
      <x:c r="A141" s="6" t="str">
        <x:v>1109_3</x:v>
      </x:c>
      <x:c r="B141" s="6" t="str">
        <x:v>1109</x:v>
      </x:c>
      <x:c r="C141" s="6" t="n">
        <x:v>3</x:v>
      </x:c>
      <x:c r="D141" s="6" t="n">
        <x:v>401.28</x:v>
      </x:c>
      <x:c r="E141" s="6" t="n">
        <x:v>184.8</x:v>
      </x:c>
      <x:c r="F141" s="6" t="n">
        <x:v>105.6</x:v>
      </x:c>
      <x:c r="G141" s="6" t="n">
        <x:v>94</x:v>
      </x:c>
      <x:c r="H141" s="6" t="n">
        <x:v>0.05</x:v>
      </x:c>
      <x:c r="I141" s="6" t="n">
        <x:v>0.5</x:v>
      </x:c>
      <x:c r="J141" s="6" t="n">
        <x:v>9.12</x:v>
      </x:c>
      <x:c r="K141" s="6" t="n">
        <x:v>4.2</x:v>
      </x:c>
      <x:c r="L141" s="6" t="n">
        <x:v>2.4</x:v>
      </x:c>
      <x:c r="M141" s="6" t="str">
        <x:v>https://raw.githubusercontent.com/Mar-7th/StarRailRes/dbe8cdfcfb0bf657b9fe1cf92d5537f118ccb487/index_new/cn/character_promotions.json</x:v>
      </x:c>
    </x:row>
    <x:row r="142" ht="20" customHeight="1">
      <x:c r="A142" s="6" t="str">
        <x:v>1109_4</x:v>
      </x:c>
      <x:c r="B142" s="6" t="str">
        <x:v>1109</x:v>
      </x:c>
      <x:c r="C142" s="6" t="n">
        <x:v>4</x:v>
      </x:c>
      <x:c r="D142" s="6" t="n">
        <x:v>474.24</x:v>
      </x:c>
      <x:c r="E142" s="6" t="n">
        <x:v>218.4</x:v>
      </x:c>
      <x:c r="F142" s="6" t="n">
        <x:v>124.8</x:v>
      </x:c>
      <x:c r="G142" s="6" t="n">
        <x:v>94</x:v>
      </x:c>
      <x:c r="H142" s="6" t="n">
        <x:v>0.05</x:v>
      </x:c>
      <x:c r="I142" s="6" t="n">
        <x:v>0.5</x:v>
      </x:c>
      <x:c r="J142" s="6" t="n">
        <x:v>9.12</x:v>
      </x:c>
      <x:c r="K142" s="6" t="n">
        <x:v>4.2</x:v>
      </x:c>
      <x:c r="L142" s="6" t="n">
        <x:v>2.4</x:v>
      </x:c>
      <x:c r="M142" s="6" t="str">
        <x:v>https://raw.githubusercontent.com/Mar-7th/StarRailRes/dbe8cdfcfb0bf657b9fe1cf92d5537f118ccb487/index_new/cn/character_promotions.json</x:v>
      </x:c>
    </x:row>
    <x:row r="143" ht="20" customHeight="1">
      <x:c r="A143" s="6" t="str">
        <x:v>1109_5</x:v>
      </x:c>
      <x:c r="B143" s="6" t="str">
        <x:v>1109</x:v>
      </x:c>
      <x:c r="C143" s="6" t="n">
        <x:v>5</x:v>
      </x:c>
      <x:c r="D143" s="6" t="n">
        <x:v>547.2</x:v>
      </x:c>
      <x:c r="E143" s="6" t="n">
        <x:v>252</x:v>
      </x:c>
      <x:c r="F143" s="6" t="n">
        <x:v>144</x:v>
      </x:c>
      <x:c r="G143" s="6" t="n">
        <x:v>94</x:v>
      </x:c>
      <x:c r="H143" s="6" t="n">
        <x:v>0.05</x:v>
      </x:c>
      <x:c r="I143" s="6" t="n">
        <x:v>0.5</x:v>
      </x:c>
      <x:c r="J143" s="6" t="n">
        <x:v>9.12</x:v>
      </x:c>
      <x:c r="K143" s="6" t="n">
        <x:v>4.2</x:v>
      </x:c>
      <x:c r="L143" s="6" t="n">
        <x:v>2.4</x:v>
      </x:c>
      <x:c r="M143" s="6" t="str">
        <x:v>https://raw.githubusercontent.com/Mar-7th/StarRailRes/dbe8cdfcfb0bf657b9fe1cf92d5537f118ccb487/index_new/cn/character_promotions.json</x:v>
      </x:c>
    </x:row>
    <x:row r="144" ht="20" customHeight="1">
      <x:c r="A144" s="6" t="str">
        <x:v>1109_6</x:v>
      </x:c>
      <x:c r="B144" s="6" t="str">
        <x:v>1109</x:v>
      </x:c>
      <x:c r="C144" s="6" t="n">
        <x:v>6</x:v>
      </x:c>
      <x:c r="D144" s="6" t="n">
        <x:v>620.16</x:v>
      </x:c>
      <x:c r="E144" s="6" t="n">
        <x:v>285.6</x:v>
      </x:c>
      <x:c r="F144" s="6" t="n">
        <x:v>163.2</x:v>
      </x:c>
      <x:c r="G144" s="6" t="n">
        <x:v>94</x:v>
      </x:c>
      <x:c r="H144" s="6" t="n">
        <x:v>0.05</x:v>
      </x:c>
      <x:c r="I144" s="6" t="n">
        <x:v>0.5</x:v>
      </x:c>
      <x:c r="J144" s="6" t="n">
        <x:v>9.12</x:v>
      </x:c>
      <x:c r="K144" s="6" t="n">
        <x:v>4.2</x:v>
      </x:c>
      <x:c r="L144" s="6" t="n">
        <x:v>2.4</x:v>
      </x:c>
      <x:c r="M144" s="6" t="str">
        <x:v>https://raw.githubusercontent.com/Mar-7th/StarRailRes/dbe8cdfcfb0bf657b9fe1cf92d5537f118ccb487/index_new/cn/character_promotions.json</x:v>
      </x:c>
    </x:row>
    <x:row r="145" ht="20" customHeight="1">
      <x:c r="A145" s="6" t="str">
        <x:v>1110_0</x:v>
      </x:c>
      <x:c r="B145" s="6" t="str">
        <x:v>1110</x:v>
      </x:c>
      <x:c r="C145" s="6" t="n">
        <x:v>0</x:v>
      </x:c>
      <x:c r="D145" s="6" t="n">
        <x:v>144</x:v>
      </x:c>
      <x:c r="E145" s="6" t="n">
        <x:v>67.2</x:v>
      </x:c>
      <x:c r="F145" s="6" t="n">
        <x:v>75</x:v>
      </x:c>
      <x:c r="G145" s="6" t="n">
        <x:v>100</x:v>
      </x:c>
      <x:c r="H145" s="6" t="n">
        <x:v>0.05</x:v>
      </x:c>
      <x:c r="I145" s="6" t="n">
        <x:v>0.5</x:v>
      </x:c>
      <x:c r="J145" s="6" t="n">
        <x:v>7.2</x:v>
      </x:c>
      <x:c r="K145" s="6" t="n">
        <x:v>3.36</x:v>
      </x:c>
      <x:c r="L145" s="6" t="n">
        <x:v>3.75</x:v>
      </x:c>
      <x:c r="M145" s="6" t="str">
        <x:v>https://raw.githubusercontent.com/Mar-7th/StarRailRes/dbe8cdfcfb0bf657b9fe1cf92d5537f118ccb487/index_new/cn/character_promotions.json</x:v>
      </x:c>
    </x:row>
    <x:row r="146" ht="20" customHeight="1">
      <x:c r="A146" s="6" t="str">
        <x:v>1110_1</x:v>
      </x:c>
      <x:c r="B146" s="6" t="str">
        <x:v>1110</x:v>
      </x:c>
      <x:c r="C146" s="6" t="n">
        <x:v>1</x:v>
      </x:c>
      <x:c r="D146" s="6" t="n">
        <x:v>201.6</x:v>
      </x:c>
      <x:c r="E146" s="6" t="n">
        <x:v>94.08</x:v>
      </x:c>
      <x:c r="F146" s="6" t="n">
        <x:v>105</x:v>
      </x:c>
      <x:c r="G146" s="6" t="n">
        <x:v>100</x:v>
      </x:c>
      <x:c r="H146" s="6" t="n">
        <x:v>0.05</x:v>
      </x:c>
      <x:c r="I146" s="6" t="n">
        <x:v>0.5</x:v>
      </x:c>
      <x:c r="J146" s="6" t="n">
        <x:v>7.2</x:v>
      </x:c>
      <x:c r="K146" s="6" t="n">
        <x:v>3.36</x:v>
      </x:c>
      <x:c r="L146" s="6" t="n">
        <x:v>3.75</x:v>
      </x:c>
      <x:c r="M146" s="6" t="str">
        <x:v>https://raw.githubusercontent.com/Mar-7th/StarRailRes/dbe8cdfcfb0bf657b9fe1cf92d5537f118ccb487/index_new/cn/character_promotions.json</x:v>
      </x:c>
    </x:row>
    <x:row r="147" ht="20" customHeight="1">
      <x:c r="A147" s="6" t="str">
        <x:v>1110_2</x:v>
      </x:c>
      <x:c r="B147" s="6" t="str">
        <x:v>1110</x:v>
      </x:c>
      <x:c r="C147" s="6" t="n">
        <x:v>2</x:v>
      </x:c>
      <x:c r="D147" s="6" t="n">
        <x:v>259.2</x:v>
      </x:c>
      <x:c r="E147" s="6" t="n">
        <x:v>120.96</x:v>
      </x:c>
      <x:c r="F147" s="6" t="n">
        <x:v>135</x:v>
      </x:c>
      <x:c r="G147" s="6" t="n">
        <x:v>100</x:v>
      </x:c>
      <x:c r="H147" s="6" t="n">
        <x:v>0.05</x:v>
      </x:c>
      <x:c r="I147" s="6" t="n">
        <x:v>0.5</x:v>
      </x:c>
      <x:c r="J147" s="6" t="n">
        <x:v>7.2</x:v>
      </x:c>
      <x:c r="K147" s="6" t="n">
        <x:v>3.36</x:v>
      </x:c>
      <x:c r="L147" s="6" t="n">
        <x:v>3.75</x:v>
      </x:c>
      <x:c r="M147" s="6" t="str">
        <x:v>https://raw.githubusercontent.com/Mar-7th/StarRailRes/dbe8cdfcfb0bf657b9fe1cf92d5537f118ccb487/index_new/cn/character_promotions.json</x:v>
      </x:c>
    </x:row>
    <x:row r="148" ht="20" customHeight="1">
      <x:c r="A148" s="6" t="str">
        <x:v>1110_3</x:v>
      </x:c>
      <x:c r="B148" s="6" t="str">
        <x:v>1110</x:v>
      </x:c>
      <x:c r="C148" s="6" t="n">
        <x:v>3</x:v>
      </x:c>
      <x:c r="D148" s="6" t="n">
        <x:v>316.8</x:v>
      </x:c>
      <x:c r="E148" s="6" t="n">
        <x:v>147.84</x:v>
      </x:c>
      <x:c r="F148" s="6" t="n">
        <x:v>165</x:v>
      </x:c>
      <x:c r="G148" s="6" t="n">
        <x:v>100</x:v>
      </x:c>
      <x:c r="H148" s="6" t="n">
        <x:v>0.05</x:v>
      </x:c>
      <x:c r="I148" s="6" t="n">
        <x:v>0.5</x:v>
      </x:c>
      <x:c r="J148" s="6" t="n">
        <x:v>7.2</x:v>
      </x:c>
      <x:c r="K148" s="6" t="n">
        <x:v>3.36</x:v>
      </x:c>
      <x:c r="L148" s="6" t="n">
        <x:v>3.75</x:v>
      </x:c>
      <x:c r="M148" s="6" t="str">
        <x:v>https://raw.githubusercontent.com/Mar-7th/StarRailRes/dbe8cdfcfb0bf657b9fe1cf92d5537f118ccb487/index_new/cn/character_promotions.json</x:v>
      </x:c>
    </x:row>
    <x:row r="149" ht="20" customHeight="1">
      <x:c r="A149" s="6" t="str">
        <x:v>1110_4</x:v>
      </x:c>
      <x:c r="B149" s="6" t="str">
        <x:v>1110</x:v>
      </x:c>
      <x:c r="C149" s="6" t="n">
        <x:v>4</x:v>
      </x:c>
      <x:c r="D149" s="6" t="n">
        <x:v>374.4</x:v>
      </x:c>
      <x:c r="E149" s="6" t="n">
        <x:v>174.72</x:v>
      </x:c>
      <x:c r="F149" s="6" t="n">
        <x:v>195</x:v>
      </x:c>
      <x:c r="G149" s="6" t="n">
        <x:v>100</x:v>
      </x:c>
      <x:c r="H149" s="6" t="n">
        <x:v>0.05</x:v>
      </x:c>
      <x:c r="I149" s="6" t="n">
        <x:v>0.5</x:v>
      </x:c>
      <x:c r="J149" s="6" t="n">
        <x:v>7.2</x:v>
      </x:c>
      <x:c r="K149" s="6" t="n">
        <x:v>3.36</x:v>
      </x:c>
      <x:c r="L149" s="6" t="n">
        <x:v>3.75</x:v>
      </x:c>
      <x:c r="M149" s="6" t="str">
        <x:v>https://raw.githubusercontent.com/Mar-7th/StarRailRes/dbe8cdfcfb0bf657b9fe1cf92d5537f118ccb487/index_new/cn/character_promotions.json</x:v>
      </x:c>
    </x:row>
    <x:row r="150" ht="20" customHeight="1">
      <x:c r="A150" s="6" t="str">
        <x:v>1110_5</x:v>
      </x:c>
      <x:c r="B150" s="6" t="str">
        <x:v>1110</x:v>
      </x:c>
      <x:c r="C150" s="6" t="n">
        <x:v>5</x:v>
      </x:c>
      <x:c r="D150" s="6" t="n">
        <x:v>432</x:v>
      </x:c>
      <x:c r="E150" s="6" t="n">
        <x:v>201.6</x:v>
      </x:c>
      <x:c r="F150" s="6" t="n">
        <x:v>225</x:v>
      </x:c>
      <x:c r="G150" s="6" t="n">
        <x:v>100</x:v>
      </x:c>
      <x:c r="H150" s="6" t="n">
        <x:v>0.05</x:v>
      </x:c>
      <x:c r="I150" s="6" t="n">
        <x:v>0.5</x:v>
      </x:c>
      <x:c r="J150" s="6" t="n">
        <x:v>7.2</x:v>
      </x:c>
      <x:c r="K150" s="6" t="n">
        <x:v>3.36</x:v>
      </x:c>
      <x:c r="L150" s="6" t="n">
        <x:v>3.75</x:v>
      </x:c>
      <x:c r="M150" s="6" t="str">
        <x:v>https://raw.githubusercontent.com/Mar-7th/StarRailRes/dbe8cdfcfb0bf657b9fe1cf92d5537f118ccb487/index_new/cn/character_promotions.json</x:v>
      </x:c>
    </x:row>
    <x:row r="151" ht="20" customHeight="1">
      <x:c r="A151" s="6" t="str">
        <x:v>1110_6</x:v>
      </x:c>
      <x:c r="B151" s="6" t="str">
        <x:v>1110</x:v>
      </x:c>
      <x:c r="C151" s="6" t="n">
        <x:v>6</x:v>
      </x:c>
      <x:c r="D151" s="6" t="n">
        <x:v>489.6</x:v>
      </x:c>
      <x:c r="E151" s="6" t="n">
        <x:v>228.48</x:v>
      </x:c>
      <x:c r="F151" s="6" t="n">
        <x:v>255</x:v>
      </x:c>
      <x:c r="G151" s="6" t="n">
        <x:v>100</x:v>
      </x:c>
      <x:c r="H151" s="6" t="n">
        <x:v>0.05</x:v>
      </x:c>
      <x:c r="I151" s="6" t="n">
        <x:v>0.5</x:v>
      </x:c>
      <x:c r="J151" s="6" t="n">
        <x:v>7.2</x:v>
      </x:c>
      <x:c r="K151" s="6" t="n">
        <x:v>3.36</x:v>
      </x:c>
      <x:c r="L151" s="6" t="n">
        <x:v>3.75</x:v>
      </x:c>
      <x:c r="M151" s="6" t="str">
        <x:v>https://raw.githubusercontent.com/Mar-7th/StarRailRes/dbe8cdfcfb0bf657b9fe1cf92d5537f118ccb487/index_new/cn/character_promotions.json</x:v>
      </x:c>
    </x:row>
    <x:row r="152" ht="20" customHeight="1">
      <x:c r="A152" s="6" t="str">
        <x:v>1111_0</x:v>
      </x:c>
      <x:c r="B152" s="6" t="str">
        <x:v>1111</x:v>
      </x:c>
      <x:c r="C152" s="6" t="n">
        <x:v>0</x:v>
      </x:c>
      <x:c r="D152" s="6" t="n">
        <x:v>124.8</x:v>
      </x:c>
      <x:c r="E152" s="6" t="n">
        <x:v>79.2</x:v>
      </x:c>
      <x:c r="F152" s="6" t="n">
        <x:v>66</x:v>
      </x:c>
      <x:c r="G152" s="6" t="n">
        <x:v>103</x:v>
      </x:c>
      <x:c r="H152" s="6" t="n">
        <x:v>0.05</x:v>
      </x:c>
      <x:c r="I152" s="6" t="n">
        <x:v>0.5</x:v>
      </x:c>
      <x:c r="J152" s="6" t="n">
        <x:v>6.24</x:v>
      </x:c>
      <x:c r="K152" s="6" t="n">
        <x:v>3.96</x:v>
      </x:c>
      <x:c r="L152" s="6" t="n">
        <x:v>3.3</x:v>
      </x:c>
      <x:c r="M152" s="6" t="str">
        <x:v>https://raw.githubusercontent.com/Mar-7th/StarRailRes/dbe8cdfcfb0bf657b9fe1cf92d5537f118ccb487/index_new/cn/character_promotions.json</x:v>
      </x:c>
    </x:row>
    <x:row r="153" ht="20" customHeight="1">
      <x:c r="A153" s="6" t="str">
        <x:v>1111_1</x:v>
      </x:c>
      <x:c r="B153" s="6" t="str">
        <x:v>1111</x:v>
      </x:c>
      <x:c r="C153" s="6" t="n">
        <x:v>1</x:v>
      </x:c>
      <x:c r="D153" s="6" t="n">
        <x:v>174.72</x:v>
      </x:c>
      <x:c r="E153" s="6" t="n">
        <x:v>110.88</x:v>
      </x:c>
      <x:c r="F153" s="6" t="n">
        <x:v>92.4</x:v>
      </x:c>
      <x:c r="G153" s="6" t="n">
        <x:v>103</x:v>
      </x:c>
      <x:c r="H153" s="6" t="n">
        <x:v>0.05</x:v>
      </x:c>
      <x:c r="I153" s="6" t="n">
        <x:v>0.5</x:v>
      </x:c>
      <x:c r="J153" s="6" t="n">
        <x:v>6.24</x:v>
      </x:c>
      <x:c r="K153" s="6" t="n">
        <x:v>3.96</x:v>
      </x:c>
      <x:c r="L153" s="6" t="n">
        <x:v>3.3</x:v>
      </x:c>
      <x:c r="M153" s="6" t="str">
        <x:v>https://raw.githubusercontent.com/Mar-7th/StarRailRes/dbe8cdfcfb0bf657b9fe1cf92d5537f118ccb487/index_new/cn/character_promotions.json</x:v>
      </x:c>
    </x:row>
    <x:row r="154" ht="20" customHeight="1">
      <x:c r="A154" s="6" t="str">
        <x:v>1111_2</x:v>
      </x:c>
      <x:c r="B154" s="6" t="str">
        <x:v>1111</x:v>
      </x:c>
      <x:c r="C154" s="6" t="n">
        <x:v>2</x:v>
      </x:c>
      <x:c r="D154" s="6" t="n">
        <x:v>224.64</x:v>
      </x:c>
      <x:c r="E154" s="6" t="n">
        <x:v>142.56</x:v>
      </x:c>
      <x:c r="F154" s="6" t="n">
        <x:v>118.8</x:v>
      </x:c>
      <x:c r="G154" s="6" t="n">
        <x:v>103</x:v>
      </x:c>
      <x:c r="H154" s="6" t="n">
        <x:v>0.05</x:v>
      </x:c>
      <x:c r="I154" s="6" t="n">
        <x:v>0.5</x:v>
      </x:c>
      <x:c r="J154" s="6" t="n">
        <x:v>6.24</x:v>
      </x:c>
      <x:c r="K154" s="6" t="n">
        <x:v>3.96</x:v>
      </x:c>
      <x:c r="L154" s="6" t="n">
        <x:v>3.3</x:v>
      </x:c>
      <x:c r="M154" s="6" t="str">
        <x:v>https://raw.githubusercontent.com/Mar-7th/StarRailRes/dbe8cdfcfb0bf657b9fe1cf92d5537f118ccb487/index_new/cn/character_promotions.json</x:v>
      </x:c>
    </x:row>
    <x:row r="155" ht="20" customHeight="1">
      <x:c r="A155" s="6" t="str">
        <x:v>1111_3</x:v>
      </x:c>
      <x:c r="B155" s="6" t="str">
        <x:v>1111</x:v>
      </x:c>
      <x:c r="C155" s="6" t="n">
        <x:v>3</x:v>
      </x:c>
      <x:c r="D155" s="6" t="n">
        <x:v>274.56</x:v>
      </x:c>
      <x:c r="E155" s="6" t="n">
        <x:v>174.24</x:v>
      </x:c>
      <x:c r="F155" s="6" t="n">
        <x:v>145.2</x:v>
      </x:c>
      <x:c r="G155" s="6" t="n">
        <x:v>103</x:v>
      </x:c>
      <x:c r="H155" s="6" t="n">
        <x:v>0.05</x:v>
      </x:c>
      <x:c r="I155" s="6" t="n">
        <x:v>0.5</x:v>
      </x:c>
      <x:c r="J155" s="6" t="n">
        <x:v>6.24</x:v>
      </x:c>
      <x:c r="K155" s="6" t="n">
        <x:v>3.96</x:v>
      </x:c>
      <x:c r="L155" s="6" t="n">
        <x:v>3.3</x:v>
      </x:c>
      <x:c r="M155" s="6" t="str">
        <x:v>https://raw.githubusercontent.com/Mar-7th/StarRailRes/dbe8cdfcfb0bf657b9fe1cf92d5537f118ccb487/index_new/cn/character_promotions.json</x:v>
      </x:c>
    </x:row>
    <x:row r="156" ht="20" customHeight="1">
      <x:c r="A156" s="6" t="str">
        <x:v>1111_4</x:v>
      </x:c>
      <x:c r="B156" s="6" t="str">
        <x:v>1111</x:v>
      </x:c>
      <x:c r="C156" s="6" t="n">
        <x:v>4</x:v>
      </x:c>
      <x:c r="D156" s="6" t="n">
        <x:v>324.48</x:v>
      </x:c>
      <x:c r="E156" s="6" t="n">
        <x:v>205.92</x:v>
      </x:c>
      <x:c r="F156" s="6" t="n">
        <x:v>171.6</x:v>
      </x:c>
      <x:c r="G156" s="6" t="n">
        <x:v>103</x:v>
      </x:c>
      <x:c r="H156" s="6" t="n">
        <x:v>0.05</x:v>
      </x:c>
      <x:c r="I156" s="6" t="n">
        <x:v>0.5</x:v>
      </x:c>
      <x:c r="J156" s="6" t="n">
        <x:v>6.24</x:v>
      </x:c>
      <x:c r="K156" s="6" t="n">
        <x:v>3.96</x:v>
      </x:c>
      <x:c r="L156" s="6" t="n">
        <x:v>3.3</x:v>
      </x:c>
      <x:c r="M156" s="6" t="str">
        <x:v>https://raw.githubusercontent.com/Mar-7th/StarRailRes/dbe8cdfcfb0bf657b9fe1cf92d5537f118ccb487/index_new/cn/character_promotions.json</x:v>
      </x:c>
    </x:row>
    <x:row r="157" ht="20" customHeight="1">
      <x:c r="A157" s="6" t="str">
        <x:v>1111_5</x:v>
      </x:c>
      <x:c r="B157" s="6" t="str">
        <x:v>1111</x:v>
      </x:c>
      <x:c r="C157" s="6" t="n">
        <x:v>5</x:v>
      </x:c>
      <x:c r="D157" s="6" t="n">
        <x:v>374.4</x:v>
      </x:c>
      <x:c r="E157" s="6" t="n">
        <x:v>237.6</x:v>
      </x:c>
      <x:c r="F157" s="6" t="n">
        <x:v>198</x:v>
      </x:c>
      <x:c r="G157" s="6" t="n">
        <x:v>103</x:v>
      </x:c>
      <x:c r="H157" s="6" t="n">
        <x:v>0.05</x:v>
      </x:c>
      <x:c r="I157" s="6" t="n">
        <x:v>0.5</x:v>
      </x:c>
      <x:c r="J157" s="6" t="n">
        <x:v>6.24</x:v>
      </x:c>
      <x:c r="K157" s="6" t="n">
        <x:v>3.96</x:v>
      </x:c>
      <x:c r="L157" s="6" t="n">
        <x:v>3.3</x:v>
      </x:c>
      <x:c r="M157" s="6" t="str">
        <x:v>https://raw.githubusercontent.com/Mar-7th/StarRailRes/dbe8cdfcfb0bf657b9fe1cf92d5537f118ccb487/index_new/cn/character_promotions.json</x:v>
      </x:c>
    </x:row>
    <x:row r="158" ht="20" customHeight="1">
      <x:c r="A158" s="6" t="str">
        <x:v>1111_6</x:v>
      </x:c>
      <x:c r="B158" s="6" t="str">
        <x:v>1111</x:v>
      </x:c>
      <x:c r="C158" s="6" t="n">
        <x:v>6</x:v>
      </x:c>
      <x:c r="D158" s="6" t="n">
        <x:v>424.32</x:v>
      </x:c>
      <x:c r="E158" s="6" t="n">
        <x:v>269.28</x:v>
      </x:c>
      <x:c r="F158" s="6" t="n">
        <x:v>224.4</x:v>
      </x:c>
      <x:c r="G158" s="6" t="n">
        <x:v>103</x:v>
      </x:c>
      <x:c r="H158" s="6" t="n">
        <x:v>0.05</x:v>
      </x:c>
      <x:c r="I158" s="6" t="n">
        <x:v>0.5</x:v>
      </x:c>
      <x:c r="J158" s="6" t="n">
        <x:v>6.24</x:v>
      </x:c>
      <x:c r="K158" s="6" t="n">
        <x:v>3.96</x:v>
      </x:c>
      <x:c r="L158" s="6" t="n">
        <x:v>3.3</x:v>
      </x:c>
      <x:c r="M158" s="6" t="str">
        <x:v>https://raw.githubusercontent.com/Mar-7th/StarRailRes/dbe8cdfcfb0bf657b9fe1cf92d5537f118ccb487/index_new/cn/character_promotions.json</x:v>
      </x:c>
    </x:row>
    <x:row r="159" ht="20" customHeight="1">
      <x:c r="A159" s="6" t="str">
        <x:v>1112_0</x:v>
      </x:c>
      <x:c r="B159" s="6" t="str">
        <x:v>1112</x:v>
      </x:c>
      <x:c r="C159" s="6" t="n">
        <x:v>0</x:v>
      </x:c>
      <x:c r="D159" s="6" t="n">
        <x:v>126.72</x:v>
      </x:c>
      <x:c r="E159" s="6" t="n">
        <x:v>84.48</x:v>
      </x:c>
      <x:c r="F159" s="6" t="n">
        <x:v>56.1</x:v>
      </x:c>
      <x:c r="G159" s="6" t="n">
        <x:v>110</x:v>
      </x:c>
      <x:c r="H159" s="6" t="n">
        <x:v>0.05</x:v>
      </x:c>
      <x:c r="I159" s="6" t="n">
        <x:v>0.5</x:v>
      </x:c>
      <x:c r="J159" s="6" t="n">
        <x:v>6.336</x:v>
      </x:c>
      <x:c r="K159" s="6" t="n">
        <x:v>4.224</x:v>
      </x:c>
      <x:c r="L159" s="6" t="n">
        <x:v>2.805</x:v>
      </x:c>
      <x:c r="M159" s="6" t="str">
        <x:v>https://raw.githubusercontent.com/Mar-7th/StarRailRes/dbe8cdfcfb0bf657b9fe1cf92d5537f118ccb487/index_new/cn/character_promotions.json</x:v>
      </x:c>
    </x:row>
    <x:row r="160" ht="20" customHeight="1">
      <x:c r="A160" s="6" t="str">
        <x:v>1112_1</x:v>
      </x:c>
      <x:c r="B160" s="6" t="str">
        <x:v>1112</x:v>
      </x:c>
      <x:c r="C160" s="6" t="n">
        <x:v>1</x:v>
      </x:c>
      <x:c r="D160" s="6" t="n">
        <x:v>177.408</x:v>
      </x:c>
      <x:c r="E160" s="6" t="n">
        <x:v>118.272</x:v>
      </x:c>
      <x:c r="F160" s="6" t="n">
        <x:v>78.54</x:v>
      </x:c>
      <x:c r="G160" s="6" t="n">
        <x:v>110</x:v>
      </x:c>
      <x:c r="H160" s="6" t="n">
        <x:v>0.05</x:v>
      </x:c>
      <x:c r="I160" s="6" t="n">
        <x:v>0.5</x:v>
      </x:c>
      <x:c r="J160" s="6" t="n">
        <x:v>6.336</x:v>
      </x:c>
      <x:c r="K160" s="6" t="n">
        <x:v>4.224</x:v>
      </x:c>
      <x:c r="L160" s="6" t="n">
        <x:v>2.805</x:v>
      </x:c>
      <x:c r="M160" s="6" t="str">
        <x:v>https://raw.githubusercontent.com/Mar-7th/StarRailRes/dbe8cdfcfb0bf657b9fe1cf92d5537f118ccb487/index_new/cn/character_promotions.json</x:v>
      </x:c>
    </x:row>
    <x:row r="161" ht="20" customHeight="1">
      <x:c r="A161" s="6" t="str">
        <x:v>1112_2</x:v>
      </x:c>
      <x:c r="B161" s="6" t="str">
        <x:v>1112</x:v>
      </x:c>
      <x:c r="C161" s="6" t="n">
        <x:v>2</x:v>
      </x:c>
      <x:c r="D161" s="6" t="n">
        <x:v>228.096</x:v>
      </x:c>
      <x:c r="E161" s="6" t="n">
        <x:v>152.064</x:v>
      </x:c>
      <x:c r="F161" s="6" t="n">
        <x:v>100.98</x:v>
      </x:c>
      <x:c r="G161" s="6" t="n">
        <x:v>110</x:v>
      </x:c>
      <x:c r="H161" s="6" t="n">
        <x:v>0.05</x:v>
      </x:c>
      <x:c r="I161" s="6" t="n">
        <x:v>0.5</x:v>
      </x:c>
      <x:c r="J161" s="6" t="n">
        <x:v>6.336</x:v>
      </x:c>
      <x:c r="K161" s="6" t="n">
        <x:v>4.224</x:v>
      </x:c>
      <x:c r="L161" s="6" t="n">
        <x:v>2.805</x:v>
      </x:c>
      <x:c r="M161" s="6" t="str">
        <x:v>https://raw.githubusercontent.com/Mar-7th/StarRailRes/dbe8cdfcfb0bf657b9fe1cf92d5537f118ccb487/index_new/cn/character_promotions.json</x:v>
      </x:c>
    </x:row>
    <x:row r="162" ht="20" customHeight="1">
      <x:c r="A162" s="6" t="str">
        <x:v>1112_3</x:v>
      </x:c>
      <x:c r="B162" s="6" t="str">
        <x:v>1112</x:v>
      </x:c>
      <x:c r="C162" s="6" t="n">
        <x:v>3</x:v>
      </x:c>
      <x:c r="D162" s="6" t="n">
        <x:v>278.784</x:v>
      </x:c>
      <x:c r="E162" s="6" t="n">
        <x:v>185.856</x:v>
      </x:c>
      <x:c r="F162" s="6" t="n">
        <x:v>123.42</x:v>
      </x:c>
      <x:c r="G162" s="6" t="n">
        <x:v>110</x:v>
      </x:c>
      <x:c r="H162" s="6" t="n">
        <x:v>0.05</x:v>
      </x:c>
      <x:c r="I162" s="6" t="n">
        <x:v>0.5</x:v>
      </x:c>
      <x:c r="J162" s="6" t="n">
        <x:v>6.336</x:v>
      </x:c>
      <x:c r="K162" s="6" t="n">
        <x:v>4.224</x:v>
      </x:c>
      <x:c r="L162" s="6" t="n">
        <x:v>2.805</x:v>
      </x:c>
      <x:c r="M162" s="6" t="str">
        <x:v>https://raw.githubusercontent.com/Mar-7th/StarRailRes/dbe8cdfcfb0bf657b9fe1cf92d5537f118ccb487/index_new/cn/character_promotions.json</x:v>
      </x:c>
    </x:row>
    <x:row r="163" ht="20" customHeight="1">
      <x:c r="A163" s="6" t="str">
        <x:v>1112_4</x:v>
      </x:c>
      <x:c r="B163" s="6" t="str">
        <x:v>1112</x:v>
      </x:c>
      <x:c r="C163" s="6" t="n">
        <x:v>4</x:v>
      </x:c>
      <x:c r="D163" s="6" t="n">
        <x:v>329.472</x:v>
      </x:c>
      <x:c r="E163" s="6" t="n">
        <x:v>219.648</x:v>
      </x:c>
      <x:c r="F163" s="6" t="n">
        <x:v>145.86</x:v>
      </x:c>
      <x:c r="G163" s="6" t="n">
        <x:v>110</x:v>
      </x:c>
      <x:c r="H163" s="6" t="n">
        <x:v>0.05</x:v>
      </x:c>
      <x:c r="I163" s="6" t="n">
        <x:v>0.5</x:v>
      </x:c>
      <x:c r="J163" s="6" t="n">
        <x:v>6.336</x:v>
      </x:c>
      <x:c r="K163" s="6" t="n">
        <x:v>4.224</x:v>
      </x:c>
      <x:c r="L163" s="6" t="n">
        <x:v>2.805</x:v>
      </x:c>
      <x:c r="M163" s="6" t="str">
        <x:v>https://raw.githubusercontent.com/Mar-7th/StarRailRes/dbe8cdfcfb0bf657b9fe1cf92d5537f118ccb487/index_new/cn/character_promotions.json</x:v>
      </x:c>
    </x:row>
    <x:row r="164" ht="20" customHeight="1">
      <x:c r="A164" s="6" t="str">
        <x:v>1112_5</x:v>
      </x:c>
      <x:c r="B164" s="6" t="str">
        <x:v>1112</x:v>
      </x:c>
      <x:c r="C164" s="6" t="n">
        <x:v>5</x:v>
      </x:c>
      <x:c r="D164" s="6" t="n">
        <x:v>380.16</x:v>
      </x:c>
      <x:c r="E164" s="6" t="n">
        <x:v>253.44</x:v>
      </x:c>
      <x:c r="F164" s="6" t="n">
        <x:v>168.3</x:v>
      </x:c>
      <x:c r="G164" s="6" t="n">
        <x:v>110</x:v>
      </x:c>
      <x:c r="H164" s="6" t="n">
        <x:v>0.05</x:v>
      </x:c>
      <x:c r="I164" s="6" t="n">
        <x:v>0.5</x:v>
      </x:c>
      <x:c r="J164" s="6" t="n">
        <x:v>6.336</x:v>
      </x:c>
      <x:c r="K164" s="6" t="n">
        <x:v>4.224</x:v>
      </x:c>
      <x:c r="L164" s="6" t="n">
        <x:v>2.805</x:v>
      </x:c>
      <x:c r="M164" s="6" t="str">
        <x:v>https://raw.githubusercontent.com/Mar-7th/StarRailRes/dbe8cdfcfb0bf657b9fe1cf92d5537f118ccb487/index_new/cn/character_promotions.json</x:v>
      </x:c>
    </x:row>
    <x:row r="165" ht="20" customHeight="1">
      <x:c r="A165" s="6" t="str">
        <x:v>1112_6</x:v>
      </x:c>
      <x:c r="B165" s="6" t="str">
        <x:v>1112</x:v>
      </x:c>
      <x:c r="C165" s="6" t="n">
        <x:v>6</x:v>
      </x:c>
      <x:c r="D165" s="6" t="n">
        <x:v>430.848</x:v>
      </x:c>
      <x:c r="E165" s="6" t="n">
        <x:v>287.232</x:v>
      </x:c>
      <x:c r="F165" s="6" t="n">
        <x:v>190.74</x:v>
      </x:c>
      <x:c r="G165" s="6" t="n">
        <x:v>110</x:v>
      </x:c>
      <x:c r="H165" s="6" t="n">
        <x:v>0.05</x:v>
      </x:c>
      <x:c r="I165" s="6" t="n">
        <x:v>0.5</x:v>
      </x:c>
      <x:c r="J165" s="6" t="n">
        <x:v>6.336</x:v>
      </x:c>
      <x:c r="K165" s="6" t="n">
        <x:v>4.224</x:v>
      </x:c>
      <x:c r="L165" s="6" t="n">
        <x:v>2.805</x:v>
      </x:c>
      <x:c r="M165" s="6" t="str">
        <x:v>https://raw.githubusercontent.com/Mar-7th/StarRailRes/dbe8cdfcfb0bf657b9fe1cf92d5537f118ccb487/index_new/cn/character_promotions.json</x:v>
      </x:c>
    </x:row>
    <x:row r="166" ht="20" customHeight="1">
      <x:c r="A166" s="6" t="str">
        <x:v>1201_0</x:v>
      </x:c>
      <x:c r="B166" s="6" t="str">
        <x:v>1201</x:v>
      </x:c>
      <x:c r="C166" s="6" t="n">
        <x:v>0</x:v>
      </x:c>
      <x:c r="D166" s="6" t="n">
        <x:v>139.2</x:v>
      </x:c>
      <x:c r="E166" s="6" t="n">
        <x:v>88.8</x:v>
      </x:c>
      <x:c r="F166" s="6" t="n">
        <x:v>60</x:v>
      </x:c>
      <x:c r="G166" s="6" t="n">
        <x:v>98</x:v>
      </x:c>
      <x:c r="H166" s="6" t="n">
        <x:v>0.05</x:v>
      </x:c>
      <x:c r="I166" s="6" t="n">
        <x:v>0.5</x:v>
      </x:c>
      <x:c r="J166" s="6" t="n">
        <x:v>6.96</x:v>
      </x:c>
      <x:c r="K166" s="6" t="n">
        <x:v>4.44</x:v>
      </x:c>
      <x:c r="L166" s="6" t="n">
        <x:v>3</x:v>
      </x:c>
      <x:c r="M166" s="6" t="str">
        <x:v>https://raw.githubusercontent.com/Mar-7th/StarRailRes/dbe8cdfcfb0bf657b9fe1cf92d5537f118ccb487/index_new/cn/character_promotions.json</x:v>
      </x:c>
    </x:row>
    <x:row r="167" ht="20" customHeight="1">
      <x:c r="A167" s="6" t="str">
        <x:v>1201_1</x:v>
      </x:c>
      <x:c r="B167" s="6" t="str">
        <x:v>1201</x:v>
      </x:c>
      <x:c r="C167" s="6" t="n">
        <x:v>1</x:v>
      </x:c>
      <x:c r="D167" s="6" t="n">
        <x:v>194.88</x:v>
      </x:c>
      <x:c r="E167" s="6" t="n">
        <x:v>124.32</x:v>
      </x:c>
      <x:c r="F167" s="6" t="n">
        <x:v>84</x:v>
      </x:c>
      <x:c r="G167" s="6" t="n">
        <x:v>98</x:v>
      </x:c>
      <x:c r="H167" s="6" t="n">
        <x:v>0.05</x:v>
      </x:c>
      <x:c r="I167" s="6" t="n">
        <x:v>0.5</x:v>
      </x:c>
      <x:c r="J167" s="6" t="n">
        <x:v>6.96</x:v>
      </x:c>
      <x:c r="K167" s="6" t="n">
        <x:v>4.44</x:v>
      </x:c>
      <x:c r="L167" s="6" t="n">
        <x:v>3</x:v>
      </x:c>
      <x:c r="M167" s="6" t="str">
        <x:v>https://raw.githubusercontent.com/Mar-7th/StarRailRes/dbe8cdfcfb0bf657b9fe1cf92d5537f118ccb487/index_new/cn/character_promotions.json</x:v>
      </x:c>
    </x:row>
    <x:row r="168" ht="20" customHeight="1">
      <x:c r="A168" s="6" t="str">
        <x:v>1201_2</x:v>
      </x:c>
      <x:c r="B168" s="6" t="str">
        <x:v>1201</x:v>
      </x:c>
      <x:c r="C168" s="6" t="n">
        <x:v>2</x:v>
      </x:c>
      <x:c r="D168" s="6" t="n">
        <x:v>250.56</x:v>
      </x:c>
      <x:c r="E168" s="6" t="n">
        <x:v>159.84</x:v>
      </x:c>
      <x:c r="F168" s="6" t="n">
        <x:v>108</x:v>
      </x:c>
      <x:c r="G168" s="6" t="n">
        <x:v>98</x:v>
      </x:c>
      <x:c r="H168" s="6" t="n">
        <x:v>0.05</x:v>
      </x:c>
      <x:c r="I168" s="6" t="n">
        <x:v>0.5</x:v>
      </x:c>
      <x:c r="J168" s="6" t="n">
        <x:v>6.96</x:v>
      </x:c>
      <x:c r="K168" s="6" t="n">
        <x:v>4.44</x:v>
      </x:c>
      <x:c r="L168" s="6" t="n">
        <x:v>3</x:v>
      </x:c>
      <x:c r="M168" s="6" t="str">
        <x:v>https://raw.githubusercontent.com/Mar-7th/StarRailRes/dbe8cdfcfb0bf657b9fe1cf92d5537f118ccb487/index_new/cn/character_promotions.json</x:v>
      </x:c>
    </x:row>
    <x:row r="169" ht="20" customHeight="1">
      <x:c r="A169" s="6" t="str">
        <x:v>1201_3</x:v>
      </x:c>
      <x:c r="B169" s="6" t="str">
        <x:v>1201</x:v>
      </x:c>
      <x:c r="C169" s="6" t="n">
        <x:v>3</x:v>
      </x:c>
      <x:c r="D169" s="6" t="n">
        <x:v>306.24</x:v>
      </x:c>
      <x:c r="E169" s="6" t="n">
        <x:v>195.36</x:v>
      </x:c>
      <x:c r="F169" s="6" t="n">
        <x:v>132</x:v>
      </x:c>
      <x:c r="G169" s="6" t="n">
        <x:v>98</x:v>
      </x:c>
      <x:c r="H169" s="6" t="n">
        <x:v>0.05</x:v>
      </x:c>
      <x:c r="I169" s="6" t="n">
        <x:v>0.5</x:v>
      </x:c>
      <x:c r="J169" s="6" t="n">
        <x:v>6.96</x:v>
      </x:c>
      <x:c r="K169" s="6" t="n">
        <x:v>4.44</x:v>
      </x:c>
      <x:c r="L169" s="6" t="n">
        <x:v>3</x:v>
      </x:c>
      <x:c r="M169" s="6" t="str">
        <x:v>https://raw.githubusercontent.com/Mar-7th/StarRailRes/dbe8cdfcfb0bf657b9fe1cf92d5537f118ccb487/index_new/cn/character_promotions.json</x:v>
      </x:c>
    </x:row>
    <x:row r="170" ht="20" customHeight="1">
      <x:c r="A170" s="6" t="str">
        <x:v>1201_4</x:v>
      </x:c>
      <x:c r="B170" s="6" t="str">
        <x:v>1201</x:v>
      </x:c>
      <x:c r="C170" s="6" t="n">
        <x:v>4</x:v>
      </x:c>
      <x:c r="D170" s="6" t="n">
        <x:v>361.92</x:v>
      </x:c>
      <x:c r="E170" s="6" t="n">
        <x:v>230.88</x:v>
      </x:c>
      <x:c r="F170" s="6" t="n">
        <x:v>156</x:v>
      </x:c>
      <x:c r="G170" s="6" t="n">
        <x:v>98</x:v>
      </x:c>
      <x:c r="H170" s="6" t="n">
        <x:v>0.05</x:v>
      </x:c>
      <x:c r="I170" s="6" t="n">
        <x:v>0.5</x:v>
      </x:c>
      <x:c r="J170" s="6" t="n">
        <x:v>6.96</x:v>
      </x:c>
      <x:c r="K170" s="6" t="n">
        <x:v>4.44</x:v>
      </x:c>
      <x:c r="L170" s="6" t="n">
        <x:v>3</x:v>
      </x:c>
      <x:c r="M170" s="6" t="str">
        <x:v>https://raw.githubusercontent.com/Mar-7th/StarRailRes/dbe8cdfcfb0bf657b9fe1cf92d5537f118ccb487/index_new/cn/character_promotions.json</x:v>
      </x:c>
    </x:row>
    <x:row r="171" ht="20" customHeight="1">
      <x:c r="A171" s="6" t="str">
        <x:v>1201_5</x:v>
      </x:c>
      <x:c r="B171" s="6" t="str">
        <x:v>1201</x:v>
      </x:c>
      <x:c r="C171" s="6" t="n">
        <x:v>5</x:v>
      </x:c>
      <x:c r="D171" s="6" t="n">
        <x:v>417.6</x:v>
      </x:c>
      <x:c r="E171" s="6" t="n">
        <x:v>266.4</x:v>
      </x:c>
      <x:c r="F171" s="6" t="n">
        <x:v>180</x:v>
      </x:c>
      <x:c r="G171" s="6" t="n">
        <x:v>98</x:v>
      </x:c>
      <x:c r="H171" s="6" t="n">
        <x:v>0.05</x:v>
      </x:c>
      <x:c r="I171" s="6" t="n">
        <x:v>0.5</x:v>
      </x:c>
      <x:c r="J171" s="6" t="n">
        <x:v>6.96</x:v>
      </x:c>
      <x:c r="K171" s="6" t="n">
        <x:v>4.44</x:v>
      </x:c>
      <x:c r="L171" s="6" t="n">
        <x:v>3</x:v>
      </x:c>
      <x:c r="M171" s="6" t="str">
        <x:v>https://raw.githubusercontent.com/Mar-7th/StarRailRes/dbe8cdfcfb0bf657b9fe1cf92d5537f118ccb487/index_new/cn/character_promotions.json</x:v>
      </x:c>
    </x:row>
    <x:row r="172" ht="20" customHeight="1">
      <x:c r="A172" s="6" t="str">
        <x:v>1201_6</x:v>
      </x:c>
      <x:c r="B172" s="6" t="str">
        <x:v>1201</x:v>
      </x:c>
      <x:c r="C172" s="6" t="n">
        <x:v>6</x:v>
      </x:c>
      <x:c r="D172" s="6" t="n">
        <x:v>473.28</x:v>
      </x:c>
      <x:c r="E172" s="6" t="n">
        <x:v>301.92</x:v>
      </x:c>
      <x:c r="F172" s="6" t="n">
        <x:v>204</x:v>
      </x:c>
      <x:c r="G172" s="6" t="n">
        <x:v>98</x:v>
      </x:c>
      <x:c r="H172" s="6" t="n">
        <x:v>0.05</x:v>
      </x:c>
      <x:c r="I172" s="6" t="n">
        <x:v>0.5</x:v>
      </x:c>
      <x:c r="J172" s="6" t="n">
        <x:v>6.96</x:v>
      </x:c>
      <x:c r="K172" s="6" t="n">
        <x:v>4.44</x:v>
      </x:c>
      <x:c r="L172" s="6" t="n">
        <x:v>3</x:v>
      </x:c>
      <x:c r="M172" s="6" t="str">
        <x:v>https://raw.githubusercontent.com/Mar-7th/StarRailRes/dbe8cdfcfb0bf657b9fe1cf92d5537f118ccb487/index_new/cn/character_promotions.json</x:v>
      </x:c>
    </x:row>
    <x:row r="173" ht="20" customHeight="1">
      <x:c r="A173" s="6" t="str">
        <x:v>1202_0</x:v>
      </x:c>
      <x:c r="B173" s="6" t="str">
        <x:v>1202</x:v>
      </x:c>
      <x:c r="C173" s="6" t="n">
        <x:v>0</x:v>
      </x:c>
      <x:c r="D173" s="6" t="n">
        <x:v>115.2</x:v>
      </x:c>
      <x:c r="E173" s="6" t="n">
        <x:v>72</x:v>
      </x:c>
      <x:c r="F173" s="6" t="n">
        <x:v>54</x:v>
      </x:c>
      <x:c r="G173" s="6" t="n">
        <x:v>112</x:v>
      </x:c>
      <x:c r="H173" s="6" t="n">
        <x:v>0.05</x:v>
      </x:c>
      <x:c r="I173" s="6" t="n">
        <x:v>0.5</x:v>
      </x:c>
      <x:c r="J173" s="6" t="n">
        <x:v>5.76</x:v>
      </x:c>
      <x:c r="K173" s="6" t="n">
        <x:v>3.6</x:v>
      </x:c>
      <x:c r="L173" s="6" t="n">
        <x:v>2.7</x:v>
      </x:c>
      <x:c r="M173" s="6" t="str">
        <x:v>https://raw.githubusercontent.com/Mar-7th/StarRailRes/dbe8cdfcfb0bf657b9fe1cf92d5537f118ccb487/index_new/cn/character_promotions.json</x:v>
      </x:c>
    </x:row>
    <x:row r="174" ht="20" customHeight="1">
      <x:c r="A174" s="6" t="str">
        <x:v>1202_1</x:v>
      </x:c>
      <x:c r="B174" s="6" t="str">
        <x:v>1202</x:v>
      </x:c>
      <x:c r="C174" s="6" t="n">
        <x:v>1</x:v>
      </x:c>
      <x:c r="D174" s="6" t="n">
        <x:v>161.28</x:v>
      </x:c>
      <x:c r="E174" s="6" t="n">
        <x:v>100.8</x:v>
      </x:c>
      <x:c r="F174" s="6" t="n">
        <x:v>75.6</x:v>
      </x:c>
      <x:c r="G174" s="6" t="n">
        <x:v>112</x:v>
      </x:c>
      <x:c r="H174" s="6" t="n">
        <x:v>0.05</x:v>
      </x:c>
      <x:c r="I174" s="6" t="n">
        <x:v>0.5</x:v>
      </x:c>
      <x:c r="J174" s="6" t="n">
        <x:v>5.76</x:v>
      </x:c>
      <x:c r="K174" s="6" t="n">
        <x:v>3.6</x:v>
      </x:c>
      <x:c r="L174" s="6" t="n">
        <x:v>2.7</x:v>
      </x:c>
      <x:c r="M174" s="6" t="str">
        <x:v>https://raw.githubusercontent.com/Mar-7th/StarRailRes/dbe8cdfcfb0bf657b9fe1cf92d5537f118ccb487/index_new/cn/character_promotions.json</x:v>
      </x:c>
    </x:row>
    <x:row r="175" ht="20" customHeight="1">
      <x:c r="A175" s="6" t="str">
        <x:v>1202_2</x:v>
      </x:c>
      <x:c r="B175" s="6" t="str">
        <x:v>1202</x:v>
      </x:c>
      <x:c r="C175" s="6" t="n">
        <x:v>2</x:v>
      </x:c>
      <x:c r="D175" s="6" t="n">
        <x:v>207.36</x:v>
      </x:c>
      <x:c r="E175" s="6" t="n">
        <x:v>129.6</x:v>
      </x:c>
      <x:c r="F175" s="6" t="n">
        <x:v>97.2</x:v>
      </x:c>
      <x:c r="G175" s="6" t="n">
        <x:v>112</x:v>
      </x:c>
      <x:c r="H175" s="6" t="n">
        <x:v>0.05</x:v>
      </x:c>
      <x:c r="I175" s="6" t="n">
        <x:v>0.5</x:v>
      </x:c>
      <x:c r="J175" s="6" t="n">
        <x:v>5.76</x:v>
      </x:c>
      <x:c r="K175" s="6" t="n">
        <x:v>3.6</x:v>
      </x:c>
      <x:c r="L175" s="6" t="n">
        <x:v>2.7</x:v>
      </x:c>
      <x:c r="M175" s="6" t="str">
        <x:v>https://raw.githubusercontent.com/Mar-7th/StarRailRes/dbe8cdfcfb0bf657b9fe1cf92d5537f118ccb487/index_new/cn/character_promotions.json</x:v>
      </x:c>
    </x:row>
    <x:row r="176" ht="20" customHeight="1">
      <x:c r="A176" s="6" t="str">
        <x:v>1202_3</x:v>
      </x:c>
      <x:c r="B176" s="6" t="str">
        <x:v>1202</x:v>
      </x:c>
      <x:c r="C176" s="6" t="n">
        <x:v>3</x:v>
      </x:c>
      <x:c r="D176" s="6" t="n">
        <x:v>253.44</x:v>
      </x:c>
      <x:c r="E176" s="6" t="n">
        <x:v>158.4</x:v>
      </x:c>
      <x:c r="F176" s="6" t="n">
        <x:v>118.8</x:v>
      </x:c>
      <x:c r="G176" s="6" t="n">
        <x:v>112</x:v>
      </x:c>
      <x:c r="H176" s="6" t="n">
        <x:v>0.05</x:v>
      </x:c>
      <x:c r="I176" s="6" t="n">
        <x:v>0.5</x:v>
      </x:c>
      <x:c r="J176" s="6" t="n">
        <x:v>5.76</x:v>
      </x:c>
      <x:c r="K176" s="6" t="n">
        <x:v>3.6</x:v>
      </x:c>
      <x:c r="L176" s="6" t="n">
        <x:v>2.7</x:v>
      </x:c>
      <x:c r="M176" s="6" t="str">
        <x:v>https://raw.githubusercontent.com/Mar-7th/StarRailRes/dbe8cdfcfb0bf657b9fe1cf92d5537f118ccb487/index_new/cn/character_promotions.json</x:v>
      </x:c>
    </x:row>
    <x:row r="177" ht="20" customHeight="1">
      <x:c r="A177" s="6" t="str">
        <x:v>1202_4</x:v>
      </x:c>
      <x:c r="B177" s="6" t="str">
        <x:v>1202</x:v>
      </x:c>
      <x:c r="C177" s="6" t="n">
        <x:v>4</x:v>
      </x:c>
      <x:c r="D177" s="6" t="n">
        <x:v>299.52</x:v>
      </x:c>
      <x:c r="E177" s="6" t="n">
        <x:v>187.2</x:v>
      </x:c>
      <x:c r="F177" s="6" t="n">
        <x:v>140.4</x:v>
      </x:c>
      <x:c r="G177" s="6" t="n">
        <x:v>112</x:v>
      </x:c>
      <x:c r="H177" s="6" t="n">
        <x:v>0.05</x:v>
      </x:c>
      <x:c r="I177" s="6" t="n">
        <x:v>0.5</x:v>
      </x:c>
      <x:c r="J177" s="6" t="n">
        <x:v>5.76</x:v>
      </x:c>
      <x:c r="K177" s="6" t="n">
        <x:v>3.6</x:v>
      </x:c>
      <x:c r="L177" s="6" t="n">
        <x:v>2.7</x:v>
      </x:c>
      <x:c r="M177" s="6" t="str">
        <x:v>https://raw.githubusercontent.com/Mar-7th/StarRailRes/dbe8cdfcfb0bf657b9fe1cf92d5537f118ccb487/index_new/cn/character_promotions.json</x:v>
      </x:c>
    </x:row>
    <x:row r="178" ht="20" customHeight="1">
      <x:c r="A178" s="6" t="str">
        <x:v>1202_5</x:v>
      </x:c>
      <x:c r="B178" s="6" t="str">
        <x:v>1202</x:v>
      </x:c>
      <x:c r="C178" s="6" t="n">
        <x:v>5</x:v>
      </x:c>
      <x:c r="D178" s="6" t="n">
        <x:v>345.6</x:v>
      </x:c>
      <x:c r="E178" s="6" t="n">
        <x:v>216</x:v>
      </x:c>
      <x:c r="F178" s="6" t="n">
        <x:v>162</x:v>
      </x:c>
      <x:c r="G178" s="6" t="n">
        <x:v>112</x:v>
      </x:c>
      <x:c r="H178" s="6" t="n">
        <x:v>0.05</x:v>
      </x:c>
      <x:c r="I178" s="6" t="n">
        <x:v>0.5</x:v>
      </x:c>
      <x:c r="J178" s="6" t="n">
        <x:v>5.76</x:v>
      </x:c>
      <x:c r="K178" s="6" t="n">
        <x:v>3.6</x:v>
      </x:c>
      <x:c r="L178" s="6" t="n">
        <x:v>2.7</x:v>
      </x:c>
      <x:c r="M178" s="6" t="str">
        <x:v>https://raw.githubusercontent.com/Mar-7th/StarRailRes/dbe8cdfcfb0bf657b9fe1cf92d5537f118ccb487/index_new/cn/character_promotions.json</x:v>
      </x:c>
    </x:row>
    <x:row r="179" ht="20" customHeight="1">
      <x:c r="A179" s="6" t="str">
        <x:v>1202_6</x:v>
      </x:c>
      <x:c r="B179" s="6" t="str">
        <x:v>1202</x:v>
      </x:c>
      <x:c r="C179" s="6" t="n">
        <x:v>6</x:v>
      </x:c>
      <x:c r="D179" s="6" t="n">
        <x:v>391.68</x:v>
      </x:c>
      <x:c r="E179" s="6" t="n">
        <x:v>244.8</x:v>
      </x:c>
      <x:c r="F179" s="6" t="n">
        <x:v>183.6</x:v>
      </x:c>
      <x:c r="G179" s="6" t="n">
        <x:v>112</x:v>
      </x:c>
      <x:c r="H179" s="6" t="n">
        <x:v>0.05</x:v>
      </x:c>
      <x:c r="I179" s="6" t="n">
        <x:v>0.5</x:v>
      </x:c>
      <x:c r="J179" s="6" t="n">
        <x:v>5.76</x:v>
      </x:c>
      <x:c r="K179" s="6" t="n">
        <x:v>3.6</x:v>
      </x:c>
      <x:c r="L179" s="6" t="n">
        <x:v>2.7</x:v>
      </x:c>
      <x:c r="M179" s="6" t="str">
        <x:v>https://raw.githubusercontent.com/Mar-7th/StarRailRes/dbe8cdfcfb0bf657b9fe1cf92d5537f118ccb487/index_new/cn/character_promotions.json</x:v>
      </x:c>
    </x:row>
    <x:row r="180" ht="20" customHeight="1">
      <x:c r="A180" s="6" t="str">
        <x:v>1203_0</x:v>
      </x:c>
      <x:c r="B180" s="6" t="str">
        <x:v>1203</x:v>
      </x:c>
      <x:c r="C180" s="6" t="n">
        <x:v>0</x:v>
      </x:c>
      <x:c r="D180" s="6" t="n">
        <x:v>174.24</x:v>
      </x:c>
      <x:c r="E180" s="6" t="n">
        <x:v>102.96</x:v>
      </x:c>
      <x:c r="F180" s="6" t="n">
        <x:v>49.5</x:v>
      </x:c>
      <x:c r="G180" s="6" t="n">
        <x:v>101</x:v>
      </x:c>
      <x:c r="H180" s="6" t="n">
        <x:v>0.05</x:v>
      </x:c>
      <x:c r="I180" s="6" t="n">
        <x:v>0.5</x:v>
      </x:c>
      <x:c r="J180" s="6" t="n">
        <x:v>8.712</x:v>
      </x:c>
      <x:c r="K180" s="6" t="n">
        <x:v>5.148</x:v>
      </x:c>
      <x:c r="L180" s="6" t="n">
        <x:v>2.475</x:v>
      </x:c>
      <x:c r="M180" s="6" t="str">
        <x:v>https://raw.githubusercontent.com/Mar-7th/StarRailRes/dbe8cdfcfb0bf657b9fe1cf92d5537f118ccb487/index_new/cn/character_promotions.json</x:v>
      </x:c>
    </x:row>
    <x:row r="181" ht="20" customHeight="1">
      <x:c r="A181" s="6" t="str">
        <x:v>1203_1</x:v>
      </x:c>
      <x:c r="B181" s="6" t="str">
        <x:v>1203</x:v>
      </x:c>
      <x:c r="C181" s="6" t="n">
        <x:v>1</x:v>
      </x:c>
      <x:c r="D181" s="6" t="n">
        <x:v>243.936</x:v>
      </x:c>
      <x:c r="E181" s="6" t="n">
        <x:v>144.144</x:v>
      </x:c>
      <x:c r="F181" s="6" t="n">
        <x:v>69.3</x:v>
      </x:c>
      <x:c r="G181" s="6" t="n">
        <x:v>101</x:v>
      </x:c>
      <x:c r="H181" s="6" t="n">
        <x:v>0.05</x:v>
      </x:c>
      <x:c r="I181" s="6" t="n">
        <x:v>0.5</x:v>
      </x:c>
      <x:c r="J181" s="6" t="n">
        <x:v>8.712</x:v>
      </x:c>
      <x:c r="K181" s="6" t="n">
        <x:v>5.148</x:v>
      </x:c>
      <x:c r="L181" s="6" t="n">
        <x:v>2.475</x:v>
      </x:c>
      <x:c r="M181" s="6" t="str">
        <x:v>https://raw.githubusercontent.com/Mar-7th/StarRailRes/dbe8cdfcfb0bf657b9fe1cf92d5537f118ccb487/index_new/cn/character_promotions.json</x:v>
      </x:c>
    </x:row>
    <x:row r="182" ht="20" customHeight="1">
      <x:c r="A182" s="6" t="str">
        <x:v>1203_2</x:v>
      </x:c>
      <x:c r="B182" s="6" t="str">
        <x:v>1203</x:v>
      </x:c>
      <x:c r="C182" s="6" t="n">
        <x:v>2</x:v>
      </x:c>
      <x:c r="D182" s="6" t="n">
        <x:v>313.632</x:v>
      </x:c>
      <x:c r="E182" s="6" t="n">
        <x:v>185.328</x:v>
      </x:c>
      <x:c r="F182" s="6" t="n">
        <x:v>89.1</x:v>
      </x:c>
      <x:c r="G182" s="6" t="n">
        <x:v>101</x:v>
      </x:c>
      <x:c r="H182" s="6" t="n">
        <x:v>0.05</x:v>
      </x:c>
      <x:c r="I182" s="6" t="n">
        <x:v>0.5</x:v>
      </x:c>
      <x:c r="J182" s="6" t="n">
        <x:v>8.712</x:v>
      </x:c>
      <x:c r="K182" s="6" t="n">
        <x:v>5.148</x:v>
      </x:c>
      <x:c r="L182" s="6" t="n">
        <x:v>2.475</x:v>
      </x:c>
      <x:c r="M182" s="6" t="str">
        <x:v>https://raw.githubusercontent.com/Mar-7th/StarRailRes/dbe8cdfcfb0bf657b9fe1cf92d5537f118ccb487/index_new/cn/character_promotions.json</x:v>
      </x:c>
    </x:row>
    <x:row r="183" ht="20" customHeight="1">
      <x:c r="A183" s="6" t="str">
        <x:v>1203_3</x:v>
      </x:c>
      <x:c r="B183" s="6" t="str">
        <x:v>1203</x:v>
      </x:c>
      <x:c r="C183" s="6" t="n">
        <x:v>3</x:v>
      </x:c>
      <x:c r="D183" s="6" t="n">
        <x:v>383.328</x:v>
      </x:c>
      <x:c r="E183" s="6" t="n">
        <x:v>226.512</x:v>
      </x:c>
      <x:c r="F183" s="6" t="n">
        <x:v>108.9</x:v>
      </x:c>
      <x:c r="G183" s="6" t="n">
        <x:v>101</x:v>
      </x:c>
      <x:c r="H183" s="6" t="n">
        <x:v>0.05</x:v>
      </x:c>
      <x:c r="I183" s="6" t="n">
        <x:v>0.5</x:v>
      </x:c>
      <x:c r="J183" s="6" t="n">
        <x:v>8.712</x:v>
      </x:c>
      <x:c r="K183" s="6" t="n">
        <x:v>5.148</x:v>
      </x:c>
      <x:c r="L183" s="6" t="n">
        <x:v>2.475</x:v>
      </x:c>
      <x:c r="M183" s="6" t="str">
        <x:v>https://raw.githubusercontent.com/Mar-7th/StarRailRes/dbe8cdfcfb0bf657b9fe1cf92d5537f118ccb487/index_new/cn/character_promotions.json</x:v>
      </x:c>
    </x:row>
    <x:row r="184" ht="20" customHeight="1">
      <x:c r="A184" s="6" t="str">
        <x:v>1203_4</x:v>
      </x:c>
      <x:c r="B184" s="6" t="str">
        <x:v>1203</x:v>
      </x:c>
      <x:c r="C184" s="6" t="n">
        <x:v>4</x:v>
      </x:c>
      <x:c r="D184" s="6" t="n">
        <x:v>453.024</x:v>
      </x:c>
      <x:c r="E184" s="6" t="n">
        <x:v>267.696</x:v>
      </x:c>
      <x:c r="F184" s="6" t="n">
        <x:v>128.7</x:v>
      </x:c>
      <x:c r="G184" s="6" t="n">
        <x:v>101</x:v>
      </x:c>
      <x:c r="H184" s="6" t="n">
        <x:v>0.05</x:v>
      </x:c>
      <x:c r="I184" s="6" t="n">
        <x:v>0.5</x:v>
      </x:c>
      <x:c r="J184" s="6" t="n">
        <x:v>8.712</x:v>
      </x:c>
      <x:c r="K184" s="6" t="n">
        <x:v>5.148</x:v>
      </x:c>
      <x:c r="L184" s="6" t="n">
        <x:v>2.475</x:v>
      </x:c>
      <x:c r="M184" s="6" t="str">
        <x:v>https://raw.githubusercontent.com/Mar-7th/StarRailRes/dbe8cdfcfb0bf657b9fe1cf92d5537f118ccb487/index_new/cn/character_promotions.json</x:v>
      </x:c>
    </x:row>
    <x:row r="185" ht="20" customHeight="1">
      <x:c r="A185" s="6" t="str">
        <x:v>1203_5</x:v>
      </x:c>
      <x:c r="B185" s="6" t="str">
        <x:v>1203</x:v>
      </x:c>
      <x:c r="C185" s="6" t="n">
        <x:v>5</x:v>
      </x:c>
      <x:c r="D185" s="6" t="n">
        <x:v>522.72</x:v>
      </x:c>
      <x:c r="E185" s="6" t="n">
        <x:v>308.88</x:v>
      </x:c>
      <x:c r="F185" s="6" t="n">
        <x:v>148.5</x:v>
      </x:c>
      <x:c r="G185" s="6" t="n">
        <x:v>101</x:v>
      </x:c>
      <x:c r="H185" s="6" t="n">
        <x:v>0.05</x:v>
      </x:c>
      <x:c r="I185" s="6" t="n">
        <x:v>0.5</x:v>
      </x:c>
      <x:c r="J185" s="6" t="n">
        <x:v>8.712</x:v>
      </x:c>
      <x:c r="K185" s="6" t="n">
        <x:v>5.148</x:v>
      </x:c>
      <x:c r="L185" s="6" t="n">
        <x:v>2.475</x:v>
      </x:c>
      <x:c r="M185" s="6" t="str">
        <x:v>https://raw.githubusercontent.com/Mar-7th/StarRailRes/dbe8cdfcfb0bf657b9fe1cf92d5537f118ccb487/index_new/cn/character_promotions.json</x:v>
      </x:c>
    </x:row>
    <x:row r="186" ht="20" customHeight="1">
      <x:c r="A186" s="6" t="str">
        <x:v>1203_6</x:v>
      </x:c>
      <x:c r="B186" s="6" t="str">
        <x:v>1203</x:v>
      </x:c>
      <x:c r="C186" s="6" t="n">
        <x:v>6</x:v>
      </x:c>
      <x:c r="D186" s="6" t="n">
        <x:v>592.416</x:v>
      </x:c>
      <x:c r="E186" s="6" t="n">
        <x:v>350.064</x:v>
      </x:c>
      <x:c r="F186" s="6" t="n">
        <x:v>168.3</x:v>
      </x:c>
      <x:c r="G186" s="6" t="n">
        <x:v>101</x:v>
      </x:c>
      <x:c r="H186" s="6" t="n">
        <x:v>0.05</x:v>
      </x:c>
      <x:c r="I186" s="6" t="n">
        <x:v>0.5</x:v>
      </x:c>
      <x:c r="J186" s="6" t="n">
        <x:v>8.712</x:v>
      </x:c>
      <x:c r="K186" s="6" t="n">
        <x:v>5.148</x:v>
      </x:c>
      <x:c r="L186" s="6" t="n">
        <x:v>2.475</x:v>
      </x:c>
      <x:c r="M186" s="6" t="str">
        <x:v>https://raw.githubusercontent.com/Mar-7th/StarRailRes/dbe8cdfcfb0bf657b9fe1cf92d5537f118ccb487/index_new/cn/character_promotions.json</x:v>
      </x:c>
    </x:row>
    <x:row r="187" ht="20" customHeight="1">
      <x:c r="A187" s="6" t="str">
        <x:v>1204_0</x:v>
      </x:c>
      <x:c r="B187" s="6" t="str">
        <x:v>1204</x:v>
      </x:c>
      <x:c r="C187" s="6" t="n">
        <x:v>0</x:v>
      </x:c>
      <x:c r="D187" s="6" t="n">
        <x:v>158.4</x:v>
      </x:c>
      <x:c r="E187" s="6" t="n">
        <x:v>95.04</x:v>
      </x:c>
      <x:c r="F187" s="6" t="n">
        <x:v>66</x:v>
      </x:c>
      <x:c r="G187" s="6" t="n">
        <x:v>99</x:v>
      </x:c>
      <x:c r="H187" s="6" t="n">
        <x:v>0.05</x:v>
      </x:c>
      <x:c r="I187" s="6" t="n">
        <x:v>0.5</x:v>
      </x:c>
      <x:c r="J187" s="6" t="n">
        <x:v>7.92</x:v>
      </x:c>
      <x:c r="K187" s="6" t="n">
        <x:v>4.752</x:v>
      </x:c>
      <x:c r="L187" s="6" t="n">
        <x:v>3.3</x:v>
      </x:c>
      <x:c r="M187" s="6" t="str">
        <x:v>https://raw.githubusercontent.com/Mar-7th/StarRailRes/dbe8cdfcfb0bf657b9fe1cf92d5537f118ccb487/index_new/cn/character_promotions.json</x:v>
      </x:c>
    </x:row>
    <x:row r="188" ht="20" customHeight="1">
      <x:c r="A188" s="6" t="str">
        <x:v>1204_1</x:v>
      </x:c>
      <x:c r="B188" s="6" t="str">
        <x:v>1204</x:v>
      </x:c>
      <x:c r="C188" s="6" t="n">
        <x:v>1</x:v>
      </x:c>
      <x:c r="D188" s="6" t="n">
        <x:v>221.76</x:v>
      </x:c>
      <x:c r="E188" s="6" t="n">
        <x:v>133.056</x:v>
      </x:c>
      <x:c r="F188" s="6" t="n">
        <x:v>92.4</x:v>
      </x:c>
      <x:c r="G188" s="6" t="n">
        <x:v>99</x:v>
      </x:c>
      <x:c r="H188" s="6" t="n">
        <x:v>0.05</x:v>
      </x:c>
      <x:c r="I188" s="6" t="n">
        <x:v>0.5</x:v>
      </x:c>
      <x:c r="J188" s="6" t="n">
        <x:v>7.92</x:v>
      </x:c>
      <x:c r="K188" s="6" t="n">
        <x:v>4.752</x:v>
      </x:c>
      <x:c r="L188" s="6" t="n">
        <x:v>3.3</x:v>
      </x:c>
      <x:c r="M188" s="6" t="str">
        <x:v>https://raw.githubusercontent.com/Mar-7th/StarRailRes/dbe8cdfcfb0bf657b9fe1cf92d5537f118ccb487/index_new/cn/character_promotions.json</x:v>
      </x:c>
    </x:row>
    <x:row r="189" ht="20" customHeight="1">
      <x:c r="A189" s="6" t="str">
        <x:v>1204_2</x:v>
      </x:c>
      <x:c r="B189" s="6" t="str">
        <x:v>1204</x:v>
      </x:c>
      <x:c r="C189" s="6" t="n">
        <x:v>2</x:v>
      </x:c>
      <x:c r="D189" s="6" t="n">
        <x:v>285.12</x:v>
      </x:c>
      <x:c r="E189" s="6" t="n">
        <x:v>171.072</x:v>
      </x:c>
      <x:c r="F189" s="6" t="n">
        <x:v>118.8</x:v>
      </x:c>
      <x:c r="G189" s="6" t="n">
        <x:v>99</x:v>
      </x:c>
      <x:c r="H189" s="6" t="n">
        <x:v>0.05</x:v>
      </x:c>
      <x:c r="I189" s="6" t="n">
        <x:v>0.5</x:v>
      </x:c>
      <x:c r="J189" s="6" t="n">
        <x:v>7.92</x:v>
      </x:c>
      <x:c r="K189" s="6" t="n">
        <x:v>4.752</x:v>
      </x:c>
      <x:c r="L189" s="6" t="n">
        <x:v>3.3</x:v>
      </x:c>
      <x:c r="M189" s="6" t="str">
        <x:v>https://raw.githubusercontent.com/Mar-7th/StarRailRes/dbe8cdfcfb0bf657b9fe1cf92d5537f118ccb487/index_new/cn/character_promotions.json</x:v>
      </x:c>
    </x:row>
    <x:row r="190" ht="20" customHeight="1">
      <x:c r="A190" s="6" t="str">
        <x:v>1204_3</x:v>
      </x:c>
      <x:c r="B190" s="6" t="str">
        <x:v>1204</x:v>
      </x:c>
      <x:c r="C190" s="6" t="n">
        <x:v>3</x:v>
      </x:c>
      <x:c r="D190" s="6" t="n">
        <x:v>348.48</x:v>
      </x:c>
      <x:c r="E190" s="6" t="n">
        <x:v>209.088</x:v>
      </x:c>
      <x:c r="F190" s="6" t="n">
        <x:v>145.2</x:v>
      </x:c>
      <x:c r="G190" s="6" t="n">
        <x:v>99</x:v>
      </x:c>
      <x:c r="H190" s="6" t="n">
        <x:v>0.05</x:v>
      </x:c>
      <x:c r="I190" s="6" t="n">
        <x:v>0.5</x:v>
      </x:c>
      <x:c r="J190" s="6" t="n">
        <x:v>7.92</x:v>
      </x:c>
      <x:c r="K190" s="6" t="n">
        <x:v>4.752</x:v>
      </x:c>
      <x:c r="L190" s="6" t="n">
        <x:v>3.3</x:v>
      </x:c>
      <x:c r="M190" s="6" t="str">
        <x:v>https://raw.githubusercontent.com/Mar-7th/StarRailRes/dbe8cdfcfb0bf657b9fe1cf92d5537f118ccb487/index_new/cn/character_promotions.json</x:v>
      </x:c>
    </x:row>
    <x:row r="191" ht="20" customHeight="1">
      <x:c r="A191" s="6" t="str">
        <x:v>1204_4</x:v>
      </x:c>
      <x:c r="B191" s="6" t="str">
        <x:v>1204</x:v>
      </x:c>
      <x:c r="C191" s="6" t="n">
        <x:v>4</x:v>
      </x:c>
      <x:c r="D191" s="6" t="n">
        <x:v>411.84</x:v>
      </x:c>
      <x:c r="E191" s="6" t="n">
        <x:v>247.104</x:v>
      </x:c>
      <x:c r="F191" s="6" t="n">
        <x:v>171.6</x:v>
      </x:c>
      <x:c r="G191" s="6" t="n">
        <x:v>99</x:v>
      </x:c>
      <x:c r="H191" s="6" t="n">
        <x:v>0.05</x:v>
      </x:c>
      <x:c r="I191" s="6" t="n">
        <x:v>0.5</x:v>
      </x:c>
      <x:c r="J191" s="6" t="n">
        <x:v>7.92</x:v>
      </x:c>
      <x:c r="K191" s="6" t="n">
        <x:v>4.752</x:v>
      </x:c>
      <x:c r="L191" s="6" t="n">
        <x:v>3.3</x:v>
      </x:c>
      <x:c r="M191" s="6" t="str">
        <x:v>https://raw.githubusercontent.com/Mar-7th/StarRailRes/dbe8cdfcfb0bf657b9fe1cf92d5537f118ccb487/index_new/cn/character_promotions.json</x:v>
      </x:c>
    </x:row>
    <x:row r="192" ht="20" customHeight="1">
      <x:c r="A192" s="6" t="str">
        <x:v>1204_5</x:v>
      </x:c>
      <x:c r="B192" s="6" t="str">
        <x:v>1204</x:v>
      </x:c>
      <x:c r="C192" s="6" t="n">
        <x:v>5</x:v>
      </x:c>
      <x:c r="D192" s="6" t="n">
        <x:v>475.2</x:v>
      </x:c>
      <x:c r="E192" s="6" t="n">
        <x:v>285.12</x:v>
      </x:c>
      <x:c r="F192" s="6" t="n">
        <x:v>198</x:v>
      </x:c>
      <x:c r="G192" s="6" t="n">
        <x:v>99</x:v>
      </x:c>
      <x:c r="H192" s="6" t="n">
        <x:v>0.05</x:v>
      </x:c>
      <x:c r="I192" s="6" t="n">
        <x:v>0.5</x:v>
      </x:c>
      <x:c r="J192" s="6" t="n">
        <x:v>7.92</x:v>
      </x:c>
      <x:c r="K192" s="6" t="n">
        <x:v>4.752</x:v>
      </x:c>
      <x:c r="L192" s="6" t="n">
        <x:v>3.3</x:v>
      </x:c>
      <x:c r="M192" s="6" t="str">
        <x:v>https://raw.githubusercontent.com/Mar-7th/StarRailRes/dbe8cdfcfb0bf657b9fe1cf92d5537f118ccb487/index_new/cn/character_promotions.json</x:v>
      </x:c>
    </x:row>
    <x:row r="193" ht="20" customHeight="1">
      <x:c r="A193" s="6" t="str">
        <x:v>1204_6</x:v>
      </x:c>
      <x:c r="B193" s="6" t="str">
        <x:v>1204</x:v>
      </x:c>
      <x:c r="C193" s="6" t="n">
        <x:v>6</x:v>
      </x:c>
      <x:c r="D193" s="6" t="n">
        <x:v>538.56</x:v>
      </x:c>
      <x:c r="E193" s="6" t="n">
        <x:v>323.136</x:v>
      </x:c>
      <x:c r="F193" s="6" t="n">
        <x:v>224.4</x:v>
      </x:c>
      <x:c r="G193" s="6" t="n">
        <x:v>99</x:v>
      </x:c>
      <x:c r="H193" s="6" t="n">
        <x:v>0.05</x:v>
      </x:c>
      <x:c r="I193" s="6" t="n">
        <x:v>0.5</x:v>
      </x:c>
      <x:c r="J193" s="6" t="n">
        <x:v>7.92</x:v>
      </x:c>
      <x:c r="K193" s="6" t="n">
        <x:v>4.752</x:v>
      </x:c>
      <x:c r="L193" s="6" t="n">
        <x:v>3.3</x:v>
      </x:c>
      <x:c r="M193" s="6" t="str">
        <x:v>https://raw.githubusercontent.com/Mar-7th/StarRailRes/dbe8cdfcfb0bf657b9fe1cf92d5537f118ccb487/index_new/cn/character_promotions.json</x:v>
      </x:c>
    </x:row>
    <x:row r="194" ht="20" customHeight="1">
      <x:c r="A194" s="6" t="str">
        <x:v>1205_0</x:v>
      </x:c>
      <x:c r="B194" s="6" t="str">
        <x:v>1205</x:v>
      </x:c>
      <x:c r="C194" s="6" t="n">
        <x:v>0</x:v>
      </x:c>
      <x:c r="D194" s="6" t="n">
        <x:v>184.8</x:v>
      </x:c>
      <x:c r="E194" s="6" t="n">
        <x:v>73.92</x:v>
      </x:c>
      <x:c r="F194" s="6" t="n">
        <x:v>66</x:v>
      </x:c>
      <x:c r="G194" s="6" t="n">
        <x:v>97</x:v>
      </x:c>
      <x:c r="H194" s="6" t="n">
        <x:v>0.05</x:v>
      </x:c>
      <x:c r="I194" s="6" t="n">
        <x:v>0.5</x:v>
      </x:c>
      <x:c r="J194" s="6" t="n">
        <x:v>9.24</x:v>
      </x:c>
      <x:c r="K194" s="6" t="n">
        <x:v>3.696</x:v>
      </x:c>
      <x:c r="L194" s="6" t="n">
        <x:v>3.3</x:v>
      </x:c>
      <x:c r="M194" s="6" t="str">
        <x:v>https://raw.githubusercontent.com/Mar-7th/StarRailRes/dbe8cdfcfb0bf657b9fe1cf92d5537f118ccb487/index_new/cn/character_promotions.json</x:v>
      </x:c>
    </x:row>
    <x:row r="195" ht="20" customHeight="1">
      <x:c r="A195" s="6" t="str">
        <x:v>1205_1</x:v>
      </x:c>
      <x:c r="B195" s="6" t="str">
        <x:v>1205</x:v>
      </x:c>
      <x:c r="C195" s="6" t="n">
        <x:v>1</x:v>
      </x:c>
      <x:c r="D195" s="6" t="n">
        <x:v>258.72</x:v>
      </x:c>
      <x:c r="E195" s="6" t="n">
        <x:v>103.488</x:v>
      </x:c>
      <x:c r="F195" s="6" t="n">
        <x:v>92.4</x:v>
      </x:c>
      <x:c r="G195" s="6" t="n">
        <x:v>97</x:v>
      </x:c>
      <x:c r="H195" s="6" t="n">
        <x:v>0.05</x:v>
      </x:c>
      <x:c r="I195" s="6" t="n">
        <x:v>0.5</x:v>
      </x:c>
      <x:c r="J195" s="6" t="n">
        <x:v>9.24</x:v>
      </x:c>
      <x:c r="K195" s="6" t="n">
        <x:v>3.696</x:v>
      </x:c>
      <x:c r="L195" s="6" t="n">
        <x:v>3.3</x:v>
      </x:c>
      <x:c r="M195" s="6" t="str">
        <x:v>https://raw.githubusercontent.com/Mar-7th/StarRailRes/dbe8cdfcfb0bf657b9fe1cf92d5537f118ccb487/index_new/cn/character_promotions.json</x:v>
      </x:c>
    </x:row>
    <x:row r="196" ht="20" customHeight="1">
      <x:c r="A196" s="6" t="str">
        <x:v>1205_2</x:v>
      </x:c>
      <x:c r="B196" s="6" t="str">
        <x:v>1205</x:v>
      </x:c>
      <x:c r="C196" s="6" t="n">
        <x:v>2</x:v>
      </x:c>
      <x:c r="D196" s="6" t="n">
        <x:v>332.64</x:v>
      </x:c>
      <x:c r="E196" s="6" t="n">
        <x:v>133.056</x:v>
      </x:c>
      <x:c r="F196" s="6" t="n">
        <x:v>118.8</x:v>
      </x:c>
      <x:c r="G196" s="6" t="n">
        <x:v>97</x:v>
      </x:c>
      <x:c r="H196" s="6" t="n">
        <x:v>0.05</x:v>
      </x:c>
      <x:c r="I196" s="6" t="n">
        <x:v>0.5</x:v>
      </x:c>
      <x:c r="J196" s="6" t="n">
        <x:v>9.24</x:v>
      </x:c>
      <x:c r="K196" s="6" t="n">
        <x:v>3.696</x:v>
      </x:c>
      <x:c r="L196" s="6" t="n">
        <x:v>3.3</x:v>
      </x:c>
      <x:c r="M196" s="6" t="str">
        <x:v>https://raw.githubusercontent.com/Mar-7th/StarRailRes/dbe8cdfcfb0bf657b9fe1cf92d5537f118ccb487/index_new/cn/character_promotions.json</x:v>
      </x:c>
    </x:row>
    <x:row r="197" ht="20" customHeight="1">
      <x:c r="A197" s="6" t="str">
        <x:v>1205_3</x:v>
      </x:c>
      <x:c r="B197" s="6" t="str">
        <x:v>1205</x:v>
      </x:c>
      <x:c r="C197" s="6" t="n">
        <x:v>3</x:v>
      </x:c>
      <x:c r="D197" s="6" t="n">
        <x:v>406.56</x:v>
      </x:c>
      <x:c r="E197" s="6" t="n">
        <x:v>162.624</x:v>
      </x:c>
      <x:c r="F197" s="6" t="n">
        <x:v>145.2</x:v>
      </x:c>
      <x:c r="G197" s="6" t="n">
        <x:v>97</x:v>
      </x:c>
      <x:c r="H197" s="6" t="n">
        <x:v>0.05</x:v>
      </x:c>
      <x:c r="I197" s="6" t="n">
        <x:v>0.5</x:v>
      </x:c>
      <x:c r="J197" s="6" t="n">
        <x:v>9.24</x:v>
      </x:c>
      <x:c r="K197" s="6" t="n">
        <x:v>3.696</x:v>
      </x:c>
      <x:c r="L197" s="6" t="n">
        <x:v>3.3</x:v>
      </x:c>
      <x:c r="M197" s="6" t="str">
        <x:v>https://raw.githubusercontent.com/Mar-7th/StarRailRes/dbe8cdfcfb0bf657b9fe1cf92d5537f118ccb487/index_new/cn/character_promotions.json</x:v>
      </x:c>
    </x:row>
    <x:row r="198" ht="20" customHeight="1">
      <x:c r="A198" s="6" t="str">
        <x:v>1205_4</x:v>
      </x:c>
      <x:c r="B198" s="6" t="str">
        <x:v>1205</x:v>
      </x:c>
      <x:c r="C198" s="6" t="n">
        <x:v>4</x:v>
      </x:c>
      <x:c r="D198" s="6" t="n">
        <x:v>480.48</x:v>
      </x:c>
      <x:c r="E198" s="6" t="n">
        <x:v>192.192</x:v>
      </x:c>
      <x:c r="F198" s="6" t="n">
        <x:v>171.6</x:v>
      </x:c>
      <x:c r="G198" s="6" t="n">
        <x:v>97</x:v>
      </x:c>
      <x:c r="H198" s="6" t="n">
        <x:v>0.05</x:v>
      </x:c>
      <x:c r="I198" s="6" t="n">
        <x:v>0.5</x:v>
      </x:c>
      <x:c r="J198" s="6" t="n">
        <x:v>9.24</x:v>
      </x:c>
      <x:c r="K198" s="6" t="n">
        <x:v>3.696</x:v>
      </x:c>
      <x:c r="L198" s="6" t="n">
        <x:v>3.3</x:v>
      </x:c>
      <x:c r="M198" s="6" t="str">
        <x:v>https://raw.githubusercontent.com/Mar-7th/StarRailRes/dbe8cdfcfb0bf657b9fe1cf92d5537f118ccb487/index_new/cn/character_promotions.json</x:v>
      </x:c>
    </x:row>
    <x:row r="199" ht="20" customHeight="1">
      <x:c r="A199" s="6" t="str">
        <x:v>1205_5</x:v>
      </x:c>
      <x:c r="B199" s="6" t="str">
        <x:v>1205</x:v>
      </x:c>
      <x:c r="C199" s="6" t="n">
        <x:v>5</x:v>
      </x:c>
      <x:c r="D199" s="6" t="n">
        <x:v>554.4</x:v>
      </x:c>
      <x:c r="E199" s="6" t="n">
        <x:v>221.76</x:v>
      </x:c>
      <x:c r="F199" s="6" t="n">
        <x:v>198</x:v>
      </x:c>
      <x:c r="G199" s="6" t="n">
        <x:v>97</x:v>
      </x:c>
      <x:c r="H199" s="6" t="n">
        <x:v>0.05</x:v>
      </x:c>
      <x:c r="I199" s="6" t="n">
        <x:v>0.5</x:v>
      </x:c>
      <x:c r="J199" s="6" t="n">
        <x:v>9.24</x:v>
      </x:c>
      <x:c r="K199" s="6" t="n">
        <x:v>3.696</x:v>
      </x:c>
      <x:c r="L199" s="6" t="n">
        <x:v>3.3</x:v>
      </x:c>
      <x:c r="M199" s="6" t="str">
        <x:v>https://raw.githubusercontent.com/Mar-7th/StarRailRes/dbe8cdfcfb0bf657b9fe1cf92d5537f118ccb487/index_new/cn/character_promotions.json</x:v>
      </x:c>
    </x:row>
    <x:row r="200" ht="20" customHeight="1">
      <x:c r="A200" s="6" t="str">
        <x:v>1205_6</x:v>
      </x:c>
      <x:c r="B200" s="6" t="str">
        <x:v>1205</x:v>
      </x:c>
      <x:c r="C200" s="6" t="n">
        <x:v>6</x:v>
      </x:c>
      <x:c r="D200" s="6" t="n">
        <x:v>628.32</x:v>
      </x:c>
      <x:c r="E200" s="6" t="n">
        <x:v>251.328</x:v>
      </x:c>
      <x:c r="F200" s="6" t="n">
        <x:v>224.4</x:v>
      </x:c>
      <x:c r="G200" s="6" t="n">
        <x:v>97</x:v>
      </x:c>
      <x:c r="H200" s="6" t="n">
        <x:v>0.05</x:v>
      </x:c>
      <x:c r="I200" s="6" t="n">
        <x:v>0.5</x:v>
      </x:c>
      <x:c r="J200" s="6" t="n">
        <x:v>9.24</x:v>
      </x:c>
      <x:c r="K200" s="6" t="n">
        <x:v>3.696</x:v>
      </x:c>
      <x:c r="L200" s="6" t="n">
        <x:v>3.3</x:v>
      </x:c>
      <x:c r="M200" s="6" t="str">
        <x:v>https://raw.githubusercontent.com/Mar-7th/StarRailRes/dbe8cdfcfb0bf657b9fe1cf92d5537f118ccb487/index_new/cn/character_promotions.json</x:v>
      </x:c>
    </x:row>
    <x:row r="201" ht="20" customHeight="1">
      <x:c r="A201" s="6" t="str">
        <x:v>1206_0</x:v>
      </x:c>
      <x:c r="B201" s="6" t="str">
        <x:v>1206</x:v>
      </x:c>
      <x:c r="C201" s="6" t="n">
        <x:v>0</x:v>
      </x:c>
      <x:c r="D201" s="6" t="n">
        <x:v>124.8</x:v>
      </x:c>
      <x:c r="E201" s="6" t="n">
        <x:v>76.8</x:v>
      </x:c>
      <x:c r="F201" s="6" t="n">
        <x:v>57</x:v>
      </x:c>
      <x:c r="G201" s="6" t="n">
        <x:v>107</x:v>
      </x:c>
      <x:c r="H201" s="6" t="n">
        <x:v>0.05</x:v>
      </x:c>
      <x:c r="I201" s="6" t="n">
        <x:v>0.5</x:v>
      </x:c>
      <x:c r="J201" s="6" t="n">
        <x:v>6.24</x:v>
      </x:c>
      <x:c r="K201" s="6" t="n">
        <x:v>3.84</x:v>
      </x:c>
      <x:c r="L201" s="6" t="n">
        <x:v>2.85</x:v>
      </x:c>
      <x:c r="M201" s="6" t="str">
        <x:v>https://raw.githubusercontent.com/Mar-7th/StarRailRes/dbe8cdfcfb0bf657b9fe1cf92d5537f118ccb487/index_new/cn/character_promotions.json</x:v>
      </x:c>
    </x:row>
    <x:row r="202" ht="20" customHeight="1">
      <x:c r="A202" s="6" t="str">
        <x:v>1206_1</x:v>
      </x:c>
      <x:c r="B202" s="6" t="str">
        <x:v>1206</x:v>
      </x:c>
      <x:c r="C202" s="6" t="n">
        <x:v>1</x:v>
      </x:c>
      <x:c r="D202" s="6" t="n">
        <x:v>174.72</x:v>
      </x:c>
      <x:c r="E202" s="6" t="n">
        <x:v>107.52</x:v>
      </x:c>
      <x:c r="F202" s="6" t="n">
        <x:v>79.8</x:v>
      </x:c>
      <x:c r="G202" s="6" t="n">
        <x:v>107</x:v>
      </x:c>
      <x:c r="H202" s="6" t="n">
        <x:v>0.05</x:v>
      </x:c>
      <x:c r="I202" s="6" t="n">
        <x:v>0.5</x:v>
      </x:c>
      <x:c r="J202" s="6" t="n">
        <x:v>6.24</x:v>
      </x:c>
      <x:c r="K202" s="6" t="n">
        <x:v>3.84</x:v>
      </x:c>
      <x:c r="L202" s="6" t="n">
        <x:v>2.85</x:v>
      </x:c>
      <x:c r="M202" s="6" t="str">
        <x:v>https://raw.githubusercontent.com/Mar-7th/StarRailRes/dbe8cdfcfb0bf657b9fe1cf92d5537f118ccb487/index_new/cn/character_promotions.json</x:v>
      </x:c>
    </x:row>
    <x:row r="203" ht="20" customHeight="1">
      <x:c r="A203" s="6" t="str">
        <x:v>1206_2</x:v>
      </x:c>
      <x:c r="B203" s="6" t="str">
        <x:v>1206</x:v>
      </x:c>
      <x:c r="C203" s="6" t="n">
        <x:v>2</x:v>
      </x:c>
      <x:c r="D203" s="6" t="n">
        <x:v>224.64</x:v>
      </x:c>
      <x:c r="E203" s="6" t="n">
        <x:v>138.24</x:v>
      </x:c>
      <x:c r="F203" s="6" t="n">
        <x:v>102.6</x:v>
      </x:c>
      <x:c r="G203" s="6" t="n">
        <x:v>107</x:v>
      </x:c>
      <x:c r="H203" s="6" t="n">
        <x:v>0.05</x:v>
      </x:c>
      <x:c r="I203" s="6" t="n">
        <x:v>0.5</x:v>
      </x:c>
      <x:c r="J203" s="6" t="n">
        <x:v>6.24</x:v>
      </x:c>
      <x:c r="K203" s="6" t="n">
        <x:v>3.84</x:v>
      </x:c>
      <x:c r="L203" s="6" t="n">
        <x:v>2.85</x:v>
      </x:c>
      <x:c r="M203" s="6" t="str">
        <x:v>https://raw.githubusercontent.com/Mar-7th/StarRailRes/dbe8cdfcfb0bf657b9fe1cf92d5537f118ccb487/index_new/cn/character_promotions.json</x:v>
      </x:c>
    </x:row>
    <x:row r="204" ht="20" customHeight="1">
      <x:c r="A204" s="6" t="str">
        <x:v>1206_3</x:v>
      </x:c>
      <x:c r="B204" s="6" t="str">
        <x:v>1206</x:v>
      </x:c>
      <x:c r="C204" s="6" t="n">
        <x:v>3</x:v>
      </x:c>
      <x:c r="D204" s="6" t="n">
        <x:v>274.56</x:v>
      </x:c>
      <x:c r="E204" s="6" t="n">
        <x:v>168.96</x:v>
      </x:c>
      <x:c r="F204" s="6" t="n">
        <x:v>125.4</x:v>
      </x:c>
      <x:c r="G204" s="6" t="n">
        <x:v>107</x:v>
      </x:c>
      <x:c r="H204" s="6" t="n">
        <x:v>0.05</x:v>
      </x:c>
      <x:c r="I204" s="6" t="n">
        <x:v>0.5</x:v>
      </x:c>
      <x:c r="J204" s="6" t="n">
        <x:v>6.24</x:v>
      </x:c>
      <x:c r="K204" s="6" t="n">
        <x:v>3.84</x:v>
      </x:c>
      <x:c r="L204" s="6" t="n">
        <x:v>2.85</x:v>
      </x:c>
      <x:c r="M204" s="6" t="str">
        <x:v>https://raw.githubusercontent.com/Mar-7th/StarRailRes/dbe8cdfcfb0bf657b9fe1cf92d5537f118ccb487/index_new/cn/character_promotions.json</x:v>
      </x:c>
    </x:row>
    <x:row r="205" ht="20" customHeight="1">
      <x:c r="A205" s="6" t="str">
        <x:v>1206_4</x:v>
      </x:c>
      <x:c r="B205" s="6" t="str">
        <x:v>1206</x:v>
      </x:c>
      <x:c r="C205" s="6" t="n">
        <x:v>4</x:v>
      </x:c>
      <x:c r="D205" s="6" t="n">
        <x:v>324.48</x:v>
      </x:c>
      <x:c r="E205" s="6" t="n">
        <x:v>199.68</x:v>
      </x:c>
      <x:c r="F205" s="6" t="n">
        <x:v>148.2</x:v>
      </x:c>
      <x:c r="G205" s="6" t="n">
        <x:v>107</x:v>
      </x:c>
      <x:c r="H205" s="6" t="n">
        <x:v>0.05</x:v>
      </x:c>
      <x:c r="I205" s="6" t="n">
        <x:v>0.5</x:v>
      </x:c>
      <x:c r="J205" s="6" t="n">
        <x:v>6.24</x:v>
      </x:c>
      <x:c r="K205" s="6" t="n">
        <x:v>3.84</x:v>
      </x:c>
      <x:c r="L205" s="6" t="n">
        <x:v>2.85</x:v>
      </x:c>
      <x:c r="M205" s="6" t="str">
        <x:v>https://raw.githubusercontent.com/Mar-7th/StarRailRes/dbe8cdfcfb0bf657b9fe1cf92d5537f118ccb487/index_new/cn/character_promotions.json</x:v>
      </x:c>
    </x:row>
    <x:row r="206" ht="20" customHeight="1">
      <x:c r="A206" s="6" t="str">
        <x:v>1206_5</x:v>
      </x:c>
      <x:c r="B206" s="6" t="str">
        <x:v>1206</x:v>
      </x:c>
      <x:c r="C206" s="6" t="n">
        <x:v>5</x:v>
      </x:c>
      <x:c r="D206" s="6" t="n">
        <x:v>374.4</x:v>
      </x:c>
      <x:c r="E206" s="6" t="n">
        <x:v>230.4</x:v>
      </x:c>
      <x:c r="F206" s="6" t="n">
        <x:v>171</x:v>
      </x:c>
      <x:c r="G206" s="6" t="n">
        <x:v>107</x:v>
      </x:c>
      <x:c r="H206" s="6" t="n">
        <x:v>0.05</x:v>
      </x:c>
      <x:c r="I206" s="6" t="n">
        <x:v>0.5</x:v>
      </x:c>
      <x:c r="J206" s="6" t="n">
        <x:v>6.24</x:v>
      </x:c>
      <x:c r="K206" s="6" t="n">
        <x:v>3.84</x:v>
      </x:c>
      <x:c r="L206" s="6" t="n">
        <x:v>2.85</x:v>
      </x:c>
      <x:c r="M206" s="6" t="str">
        <x:v>https://raw.githubusercontent.com/Mar-7th/StarRailRes/dbe8cdfcfb0bf657b9fe1cf92d5537f118ccb487/index_new/cn/character_promotions.json</x:v>
      </x:c>
    </x:row>
    <x:row r="207" ht="20" customHeight="1">
      <x:c r="A207" s="6" t="str">
        <x:v>1206_6</x:v>
      </x:c>
      <x:c r="B207" s="6" t="str">
        <x:v>1206</x:v>
      </x:c>
      <x:c r="C207" s="6" t="n">
        <x:v>6</x:v>
      </x:c>
      <x:c r="D207" s="6" t="n">
        <x:v>424.32</x:v>
      </x:c>
      <x:c r="E207" s="6" t="n">
        <x:v>261.12</x:v>
      </x:c>
      <x:c r="F207" s="6" t="n">
        <x:v>193.8</x:v>
      </x:c>
      <x:c r="G207" s="6" t="n">
        <x:v>107</x:v>
      </x:c>
      <x:c r="H207" s="6" t="n">
        <x:v>0.05</x:v>
      </x:c>
      <x:c r="I207" s="6" t="n">
        <x:v>0.5</x:v>
      </x:c>
      <x:c r="J207" s="6" t="n">
        <x:v>6.24</x:v>
      </x:c>
      <x:c r="K207" s="6" t="n">
        <x:v>3.84</x:v>
      </x:c>
      <x:c r="L207" s="6" t="n">
        <x:v>2.85</x:v>
      </x:c>
      <x:c r="M207" s="6" t="str">
        <x:v>https://raw.githubusercontent.com/Mar-7th/StarRailRes/dbe8cdfcfb0bf657b9fe1cf92d5537f118ccb487/index_new/cn/character_promotions.json</x:v>
      </x:c>
    </x:row>
    <x:row r="208" ht="20" customHeight="1">
      <x:c r="A208" s="6" t="str">
        <x:v>1207_0</x:v>
      </x:c>
      <x:c r="B208" s="6" t="str">
        <x:v>1207</x:v>
      </x:c>
      <x:c r="C208" s="6" t="n">
        <x:v>0</x:v>
      </x:c>
      <x:c r="D208" s="6" t="n">
        <x:v>124.8</x:v>
      </x:c>
      <x:c r="E208" s="6" t="n">
        <x:v>81.6</x:v>
      </x:c>
      <x:c r="F208" s="6" t="n">
        <x:v>51</x:v>
      </x:c>
      <x:c r="G208" s="6" t="n">
        <x:v>107</x:v>
      </x:c>
      <x:c r="H208" s="6" t="n">
        <x:v>0.05</x:v>
      </x:c>
      <x:c r="I208" s="6" t="n">
        <x:v>0.5</x:v>
      </x:c>
      <x:c r="J208" s="6" t="n">
        <x:v>6.24</x:v>
      </x:c>
      <x:c r="K208" s="6" t="n">
        <x:v>4.08</x:v>
      </x:c>
      <x:c r="L208" s="6" t="n">
        <x:v>2.55</x:v>
      </x:c>
      <x:c r="M208" s="6" t="str">
        <x:v>https://raw.githubusercontent.com/Mar-7th/StarRailRes/dbe8cdfcfb0bf657b9fe1cf92d5537f118ccb487/index_new/cn/character_promotions.json</x:v>
      </x:c>
    </x:row>
    <x:row r="209" ht="20" customHeight="1">
      <x:c r="A209" s="6" t="str">
        <x:v>1207_1</x:v>
      </x:c>
      <x:c r="B209" s="6" t="str">
        <x:v>1207</x:v>
      </x:c>
      <x:c r="C209" s="6" t="n">
        <x:v>1</x:v>
      </x:c>
      <x:c r="D209" s="6" t="n">
        <x:v>174.72</x:v>
      </x:c>
      <x:c r="E209" s="6" t="n">
        <x:v>114.24</x:v>
      </x:c>
      <x:c r="F209" s="6" t="n">
        <x:v>71.4</x:v>
      </x:c>
      <x:c r="G209" s="6" t="n">
        <x:v>107</x:v>
      </x:c>
      <x:c r="H209" s="6" t="n">
        <x:v>0.05</x:v>
      </x:c>
      <x:c r="I209" s="6" t="n">
        <x:v>0.5</x:v>
      </x:c>
      <x:c r="J209" s="6" t="n">
        <x:v>6.24</x:v>
      </x:c>
      <x:c r="K209" s="6" t="n">
        <x:v>4.08</x:v>
      </x:c>
      <x:c r="L209" s="6" t="n">
        <x:v>2.55</x:v>
      </x:c>
      <x:c r="M209" s="6" t="str">
        <x:v>https://raw.githubusercontent.com/Mar-7th/StarRailRes/dbe8cdfcfb0bf657b9fe1cf92d5537f118ccb487/index_new/cn/character_promotions.json</x:v>
      </x:c>
    </x:row>
    <x:row r="210" ht="20" customHeight="1">
      <x:c r="A210" s="6" t="str">
        <x:v>1207_2</x:v>
      </x:c>
      <x:c r="B210" s="6" t="str">
        <x:v>1207</x:v>
      </x:c>
      <x:c r="C210" s="6" t="n">
        <x:v>2</x:v>
      </x:c>
      <x:c r="D210" s="6" t="n">
        <x:v>224.64</x:v>
      </x:c>
      <x:c r="E210" s="6" t="n">
        <x:v>146.88</x:v>
      </x:c>
      <x:c r="F210" s="6" t="n">
        <x:v>91.8</x:v>
      </x:c>
      <x:c r="G210" s="6" t="n">
        <x:v>107</x:v>
      </x:c>
      <x:c r="H210" s="6" t="n">
        <x:v>0.05</x:v>
      </x:c>
      <x:c r="I210" s="6" t="n">
        <x:v>0.5</x:v>
      </x:c>
      <x:c r="J210" s="6" t="n">
        <x:v>6.24</x:v>
      </x:c>
      <x:c r="K210" s="6" t="n">
        <x:v>4.08</x:v>
      </x:c>
      <x:c r="L210" s="6" t="n">
        <x:v>2.55</x:v>
      </x:c>
      <x:c r="M210" s="6" t="str">
        <x:v>https://raw.githubusercontent.com/Mar-7th/StarRailRes/dbe8cdfcfb0bf657b9fe1cf92d5537f118ccb487/index_new/cn/character_promotions.json</x:v>
      </x:c>
    </x:row>
    <x:row r="211" ht="20" customHeight="1">
      <x:c r="A211" s="6" t="str">
        <x:v>1207_3</x:v>
      </x:c>
      <x:c r="B211" s="6" t="str">
        <x:v>1207</x:v>
      </x:c>
      <x:c r="C211" s="6" t="n">
        <x:v>3</x:v>
      </x:c>
      <x:c r="D211" s="6" t="n">
        <x:v>274.56</x:v>
      </x:c>
      <x:c r="E211" s="6" t="n">
        <x:v>179.52</x:v>
      </x:c>
      <x:c r="F211" s="6" t="n">
        <x:v>112.2</x:v>
      </x:c>
      <x:c r="G211" s="6" t="n">
        <x:v>107</x:v>
      </x:c>
      <x:c r="H211" s="6" t="n">
        <x:v>0.05</x:v>
      </x:c>
      <x:c r="I211" s="6" t="n">
        <x:v>0.5</x:v>
      </x:c>
      <x:c r="J211" s="6" t="n">
        <x:v>6.24</x:v>
      </x:c>
      <x:c r="K211" s="6" t="n">
        <x:v>4.08</x:v>
      </x:c>
      <x:c r="L211" s="6" t="n">
        <x:v>2.55</x:v>
      </x:c>
      <x:c r="M211" s="6" t="str">
        <x:v>https://raw.githubusercontent.com/Mar-7th/StarRailRes/dbe8cdfcfb0bf657b9fe1cf92d5537f118ccb487/index_new/cn/character_promotions.json</x:v>
      </x:c>
    </x:row>
    <x:row r="212" ht="20" customHeight="1">
      <x:c r="A212" s="6" t="str">
        <x:v>1207_4</x:v>
      </x:c>
      <x:c r="B212" s="6" t="str">
        <x:v>1207</x:v>
      </x:c>
      <x:c r="C212" s="6" t="n">
        <x:v>4</x:v>
      </x:c>
      <x:c r="D212" s="6" t="n">
        <x:v>324.48</x:v>
      </x:c>
      <x:c r="E212" s="6" t="n">
        <x:v>212.16</x:v>
      </x:c>
      <x:c r="F212" s="6" t="n">
        <x:v>132.6</x:v>
      </x:c>
      <x:c r="G212" s="6" t="n">
        <x:v>107</x:v>
      </x:c>
      <x:c r="H212" s="6" t="n">
        <x:v>0.05</x:v>
      </x:c>
      <x:c r="I212" s="6" t="n">
        <x:v>0.5</x:v>
      </x:c>
      <x:c r="J212" s="6" t="n">
        <x:v>6.24</x:v>
      </x:c>
      <x:c r="K212" s="6" t="n">
        <x:v>4.08</x:v>
      </x:c>
      <x:c r="L212" s="6" t="n">
        <x:v>2.55</x:v>
      </x:c>
      <x:c r="M212" s="6" t="str">
        <x:v>https://raw.githubusercontent.com/Mar-7th/StarRailRes/dbe8cdfcfb0bf657b9fe1cf92d5537f118ccb487/index_new/cn/character_promotions.json</x:v>
      </x:c>
    </x:row>
    <x:row r="213" ht="20" customHeight="1">
      <x:c r="A213" s="6" t="str">
        <x:v>1207_5</x:v>
      </x:c>
      <x:c r="B213" s="6" t="str">
        <x:v>1207</x:v>
      </x:c>
      <x:c r="C213" s="6" t="n">
        <x:v>5</x:v>
      </x:c>
      <x:c r="D213" s="6" t="n">
        <x:v>374.4</x:v>
      </x:c>
      <x:c r="E213" s="6" t="n">
        <x:v>244.8</x:v>
      </x:c>
      <x:c r="F213" s="6" t="n">
        <x:v>153</x:v>
      </x:c>
      <x:c r="G213" s="6" t="n">
        <x:v>107</x:v>
      </x:c>
      <x:c r="H213" s="6" t="n">
        <x:v>0.05</x:v>
      </x:c>
      <x:c r="I213" s="6" t="n">
        <x:v>0.5</x:v>
      </x:c>
      <x:c r="J213" s="6" t="n">
        <x:v>6.24</x:v>
      </x:c>
      <x:c r="K213" s="6" t="n">
        <x:v>4.08</x:v>
      </x:c>
      <x:c r="L213" s="6" t="n">
        <x:v>2.55</x:v>
      </x:c>
      <x:c r="M213" s="6" t="str">
        <x:v>https://raw.githubusercontent.com/Mar-7th/StarRailRes/dbe8cdfcfb0bf657b9fe1cf92d5537f118ccb487/index_new/cn/character_promotions.json</x:v>
      </x:c>
    </x:row>
    <x:row r="214" ht="20" customHeight="1">
      <x:c r="A214" s="6" t="str">
        <x:v>1207_6</x:v>
      </x:c>
      <x:c r="B214" s="6" t="str">
        <x:v>1207</x:v>
      </x:c>
      <x:c r="C214" s="6" t="n">
        <x:v>6</x:v>
      </x:c>
      <x:c r="D214" s="6" t="n">
        <x:v>424.32</x:v>
      </x:c>
      <x:c r="E214" s="6" t="n">
        <x:v>277.44</x:v>
      </x:c>
      <x:c r="F214" s="6" t="n">
        <x:v>173.4</x:v>
      </x:c>
      <x:c r="G214" s="6" t="n">
        <x:v>107</x:v>
      </x:c>
      <x:c r="H214" s="6" t="n">
        <x:v>0.05</x:v>
      </x:c>
      <x:c r="I214" s="6" t="n">
        <x:v>0.5</x:v>
      </x:c>
      <x:c r="J214" s="6" t="n">
        <x:v>6.24</x:v>
      </x:c>
      <x:c r="K214" s="6" t="n">
        <x:v>4.08</x:v>
      </x:c>
      <x:c r="L214" s="6" t="n">
        <x:v>2.55</x:v>
      </x:c>
      <x:c r="M214" s="6" t="str">
        <x:v>https://raw.githubusercontent.com/Mar-7th/StarRailRes/dbe8cdfcfb0bf657b9fe1cf92d5537f118ccb487/index_new/cn/character_promotions.json</x:v>
      </x:c>
    </x:row>
    <x:row r="215" ht="20" customHeight="1">
      <x:c r="A215" s="6" t="str">
        <x:v>1208_0</x:v>
      </x:c>
      <x:c r="B215" s="6" t="str">
        <x:v>1208</x:v>
      </x:c>
      <x:c r="C215" s="6" t="n">
        <x:v>0</x:v>
      </x:c>
      <x:c r="D215" s="6" t="n">
        <x:v>200.64</x:v>
      </x:c>
      <x:c r="E215" s="6" t="n">
        <x:v>63.36</x:v>
      </x:c>
      <x:c r="F215" s="6" t="n">
        <x:v>82.5</x:v>
      </x:c>
      <x:c r="G215" s="6" t="n">
        <x:v>100</x:v>
      </x:c>
      <x:c r="H215" s="6" t="n">
        <x:v>0.05</x:v>
      </x:c>
      <x:c r="I215" s="6" t="n">
        <x:v>0.5</x:v>
      </x:c>
      <x:c r="J215" s="6" t="n">
        <x:v>10.032</x:v>
      </x:c>
      <x:c r="K215" s="6" t="n">
        <x:v>3.168</x:v>
      </x:c>
      <x:c r="L215" s="6" t="n">
        <x:v>4.125</x:v>
      </x:c>
      <x:c r="M215" s="6" t="str">
        <x:v>https://raw.githubusercontent.com/Mar-7th/StarRailRes/dbe8cdfcfb0bf657b9fe1cf92d5537f118ccb487/index_new/cn/character_promotions.json</x:v>
      </x:c>
    </x:row>
    <x:row r="216" ht="20" customHeight="1">
      <x:c r="A216" s="6" t="str">
        <x:v>1208_1</x:v>
      </x:c>
      <x:c r="B216" s="6" t="str">
        <x:v>1208</x:v>
      </x:c>
      <x:c r="C216" s="6" t="n">
        <x:v>1</x:v>
      </x:c>
      <x:c r="D216" s="6" t="n">
        <x:v>280.896</x:v>
      </x:c>
      <x:c r="E216" s="6" t="n">
        <x:v>88.704</x:v>
      </x:c>
      <x:c r="F216" s="6" t="n">
        <x:v>115.5</x:v>
      </x:c>
      <x:c r="G216" s="6" t="n">
        <x:v>100</x:v>
      </x:c>
      <x:c r="H216" s="6" t="n">
        <x:v>0.05</x:v>
      </x:c>
      <x:c r="I216" s="6" t="n">
        <x:v>0.5</x:v>
      </x:c>
      <x:c r="J216" s="6" t="n">
        <x:v>10.032</x:v>
      </x:c>
      <x:c r="K216" s="6" t="n">
        <x:v>3.168</x:v>
      </x:c>
      <x:c r="L216" s="6" t="n">
        <x:v>4.125</x:v>
      </x:c>
      <x:c r="M216" s="6" t="str">
        <x:v>https://raw.githubusercontent.com/Mar-7th/StarRailRes/dbe8cdfcfb0bf657b9fe1cf92d5537f118ccb487/index_new/cn/character_promotions.json</x:v>
      </x:c>
    </x:row>
    <x:row r="217" ht="20" customHeight="1">
      <x:c r="A217" s="6" t="str">
        <x:v>1208_2</x:v>
      </x:c>
      <x:c r="B217" s="6" t="str">
        <x:v>1208</x:v>
      </x:c>
      <x:c r="C217" s="6" t="n">
        <x:v>2</x:v>
      </x:c>
      <x:c r="D217" s="6" t="n">
        <x:v>361.152</x:v>
      </x:c>
      <x:c r="E217" s="6" t="n">
        <x:v>114.048</x:v>
      </x:c>
      <x:c r="F217" s="6" t="n">
        <x:v>148.5</x:v>
      </x:c>
      <x:c r="G217" s="6" t="n">
        <x:v>100</x:v>
      </x:c>
      <x:c r="H217" s="6" t="n">
        <x:v>0.05</x:v>
      </x:c>
      <x:c r="I217" s="6" t="n">
        <x:v>0.5</x:v>
      </x:c>
      <x:c r="J217" s="6" t="n">
        <x:v>10.032</x:v>
      </x:c>
      <x:c r="K217" s="6" t="n">
        <x:v>3.168</x:v>
      </x:c>
      <x:c r="L217" s="6" t="n">
        <x:v>4.125</x:v>
      </x:c>
      <x:c r="M217" s="6" t="str">
        <x:v>https://raw.githubusercontent.com/Mar-7th/StarRailRes/dbe8cdfcfb0bf657b9fe1cf92d5537f118ccb487/index_new/cn/character_promotions.json</x:v>
      </x:c>
    </x:row>
    <x:row r="218" ht="20" customHeight="1">
      <x:c r="A218" s="6" t="str">
        <x:v>1208_3</x:v>
      </x:c>
      <x:c r="B218" s="6" t="str">
        <x:v>1208</x:v>
      </x:c>
      <x:c r="C218" s="6" t="n">
        <x:v>3</x:v>
      </x:c>
      <x:c r="D218" s="6" t="n">
        <x:v>441.408</x:v>
      </x:c>
      <x:c r="E218" s="6" t="n">
        <x:v>139.392</x:v>
      </x:c>
      <x:c r="F218" s="6" t="n">
        <x:v>181.5</x:v>
      </x:c>
      <x:c r="G218" s="6" t="n">
        <x:v>100</x:v>
      </x:c>
      <x:c r="H218" s="6" t="n">
        <x:v>0.05</x:v>
      </x:c>
      <x:c r="I218" s="6" t="n">
        <x:v>0.5</x:v>
      </x:c>
      <x:c r="J218" s="6" t="n">
        <x:v>10.032</x:v>
      </x:c>
      <x:c r="K218" s="6" t="n">
        <x:v>3.168</x:v>
      </x:c>
      <x:c r="L218" s="6" t="n">
        <x:v>4.125</x:v>
      </x:c>
      <x:c r="M218" s="6" t="str">
        <x:v>https://raw.githubusercontent.com/Mar-7th/StarRailRes/dbe8cdfcfb0bf657b9fe1cf92d5537f118ccb487/index_new/cn/character_promotions.json</x:v>
      </x:c>
    </x:row>
    <x:row r="219" ht="20" customHeight="1">
      <x:c r="A219" s="6" t="str">
        <x:v>1208_4</x:v>
      </x:c>
      <x:c r="B219" s="6" t="str">
        <x:v>1208</x:v>
      </x:c>
      <x:c r="C219" s="6" t="n">
        <x:v>4</x:v>
      </x:c>
      <x:c r="D219" s="6" t="n">
        <x:v>521.664</x:v>
      </x:c>
      <x:c r="E219" s="6" t="n">
        <x:v>164.736</x:v>
      </x:c>
      <x:c r="F219" s="6" t="n">
        <x:v>214.5</x:v>
      </x:c>
      <x:c r="G219" s="6" t="n">
        <x:v>100</x:v>
      </x:c>
      <x:c r="H219" s="6" t="n">
        <x:v>0.05</x:v>
      </x:c>
      <x:c r="I219" s="6" t="n">
        <x:v>0.5</x:v>
      </x:c>
      <x:c r="J219" s="6" t="n">
        <x:v>10.032</x:v>
      </x:c>
      <x:c r="K219" s="6" t="n">
        <x:v>3.168</x:v>
      </x:c>
      <x:c r="L219" s="6" t="n">
        <x:v>4.125</x:v>
      </x:c>
      <x:c r="M219" s="6" t="str">
        <x:v>https://raw.githubusercontent.com/Mar-7th/StarRailRes/dbe8cdfcfb0bf657b9fe1cf92d5537f118ccb487/index_new/cn/character_promotions.json</x:v>
      </x:c>
    </x:row>
    <x:row r="220" ht="20" customHeight="1">
      <x:c r="A220" s="6" t="str">
        <x:v>1208_5</x:v>
      </x:c>
      <x:c r="B220" s="6" t="str">
        <x:v>1208</x:v>
      </x:c>
      <x:c r="C220" s="6" t="n">
        <x:v>5</x:v>
      </x:c>
      <x:c r="D220" s="6" t="n">
        <x:v>601.92</x:v>
      </x:c>
      <x:c r="E220" s="6" t="n">
        <x:v>190.08</x:v>
      </x:c>
      <x:c r="F220" s="6" t="n">
        <x:v>247.5</x:v>
      </x:c>
      <x:c r="G220" s="6" t="n">
        <x:v>100</x:v>
      </x:c>
      <x:c r="H220" s="6" t="n">
        <x:v>0.05</x:v>
      </x:c>
      <x:c r="I220" s="6" t="n">
        <x:v>0.5</x:v>
      </x:c>
      <x:c r="J220" s="6" t="n">
        <x:v>10.032</x:v>
      </x:c>
      <x:c r="K220" s="6" t="n">
        <x:v>3.168</x:v>
      </x:c>
      <x:c r="L220" s="6" t="n">
        <x:v>4.125</x:v>
      </x:c>
      <x:c r="M220" s="6" t="str">
        <x:v>https://raw.githubusercontent.com/Mar-7th/StarRailRes/dbe8cdfcfb0bf657b9fe1cf92d5537f118ccb487/index_new/cn/character_promotions.json</x:v>
      </x:c>
    </x:row>
    <x:row r="221" ht="20" customHeight="1">
      <x:c r="A221" s="6" t="str">
        <x:v>1208_6</x:v>
      </x:c>
      <x:c r="B221" s="6" t="str">
        <x:v>1208</x:v>
      </x:c>
      <x:c r="C221" s="6" t="n">
        <x:v>6</x:v>
      </x:c>
      <x:c r="D221" s="6" t="n">
        <x:v>682.176</x:v>
      </x:c>
      <x:c r="E221" s="6" t="n">
        <x:v>215.424</x:v>
      </x:c>
      <x:c r="F221" s="6" t="n">
        <x:v>280.5</x:v>
      </x:c>
      <x:c r="G221" s="6" t="n">
        <x:v>100</x:v>
      </x:c>
      <x:c r="H221" s="6" t="n">
        <x:v>0.05</x:v>
      </x:c>
      <x:c r="I221" s="6" t="n">
        <x:v>0.5</x:v>
      </x:c>
      <x:c r="J221" s="6" t="n">
        <x:v>10.032</x:v>
      </x:c>
      <x:c r="K221" s="6" t="n">
        <x:v>3.168</x:v>
      </x:c>
      <x:c r="L221" s="6" t="n">
        <x:v>4.125</x:v>
      </x:c>
      <x:c r="M221" s="6" t="str">
        <x:v>https://raw.githubusercontent.com/Mar-7th/StarRailRes/dbe8cdfcfb0bf657b9fe1cf92d5537f118ccb487/index_new/cn/character_promotions.json</x:v>
      </x:c>
    </x:row>
    <x:row r="222" ht="20" customHeight="1">
      <x:c r="A222" s="6" t="str">
        <x:v>1209_0</x:v>
      </x:c>
      <x:c r="B222" s="6" t="str">
        <x:v>1209</x:v>
      </x:c>
      <x:c r="C222" s="6" t="n">
        <x:v>0</x:v>
      </x:c>
      <x:c r="D222" s="6" t="n">
        <x:v>121.44</x:v>
      </x:c>
      <x:c r="E222" s="6" t="n">
        <x:v>92.4</x:v>
      </x:c>
      <x:c r="F222" s="6" t="n">
        <x:v>56.1</x:v>
      </x:c>
      <x:c r="G222" s="6" t="n">
        <x:v>109</x:v>
      </x:c>
      <x:c r="H222" s="6" t="n">
        <x:v>0.05</x:v>
      </x:c>
      <x:c r="I222" s="6" t="n">
        <x:v>0.5</x:v>
      </x:c>
      <x:c r="J222" s="6" t="n">
        <x:v>6.072</x:v>
      </x:c>
      <x:c r="K222" s="6" t="n">
        <x:v>4.62</x:v>
      </x:c>
      <x:c r="L222" s="6" t="n">
        <x:v>2.805</x:v>
      </x:c>
      <x:c r="M222" s="6" t="str">
        <x:v>https://raw.githubusercontent.com/Mar-7th/StarRailRes/dbe8cdfcfb0bf657b9fe1cf92d5537f118ccb487/index_new/cn/character_promotions.json</x:v>
      </x:c>
    </x:row>
    <x:row r="223" ht="20" customHeight="1">
      <x:c r="A223" s="6" t="str">
        <x:v>1209_1</x:v>
      </x:c>
      <x:c r="B223" s="6" t="str">
        <x:v>1209</x:v>
      </x:c>
      <x:c r="C223" s="6" t="n">
        <x:v>1</x:v>
      </x:c>
      <x:c r="D223" s="6" t="n">
        <x:v>170.016</x:v>
      </x:c>
      <x:c r="E223" s="6" t="n">
        <x:v>129.36</x:v>
      </x:c>
      <x:c r="F223" s="6" t="n">
        <x:v>78.54</x:v>
      </x:c>
      <x:c r="G223" s="6" t="n">
        <x:v>109</x:v>
      </x:c>
      <x:c r="H223" s="6" t="n">
        <x:v>0.05</x:v>
      </x:c>
      <x:c r="I223" s="6" t="n">
        <x:v>0.5</x:v>
      </x:c>
      <x:c r="J223" s="6" t="n">
        <x:v>6.072</x:v>
      </x:c>
      <x:c r="K223" s="6" t="n">
        <x:v>4.62</x:v>
      </x:c>
      <x:c r="L223" s="6" t="n">
        <x:v>2.805</x:v>
      </x:c>
      <x:c r="M223" s="6" t="str">
        <x:v>https://raw.githubusercontent.com/Mar-7th/StarRailRes/dbe8cdfcfb0bf657b9fe1cf92d5537f118ccb487/index_new/cn/character_promotions.json</x:v>
      </x:c>
    </x:row>
    <x:row r="224" ht="20" customHeight="1">
      <x:c r="A224" s="6" t="str">
        <x:v>1209_2</x:v>
      </x:c>
      <x:c r="B224" s="6" t="str">
        <x:v>1209</x:v>
      </x:c>
      <x:c r="C224" s="6" t="n">
        <x:v>2</x:v>
      </x:c>
      <x:c r="D224" s="6" t="n">
        <x:v>218.592</x:v>
      </x:c>
      <x:c r="E224" s="6" t="n">
        <x:v>166.32</x:v>
      </x:c>
      <x:c r="F224" s="6" t="n">
        <x:v>100.98</x:v>
      </x:c>
      <x:c r="G224" s="6" t="n">
        <x:v>109</x:v>
      </x:c>
      <x:c r="H224" s="6" t="n">
        <x:v>0.05</x:v>
      </x:c>
      <x:c r="I224" s="6" t="n">
        <x:v>0.5</x:v>
      </x:c>
      <x:c r="J224" s="6" t="n">
        <x:v>6.072</x:v>
      </x:c>
      <x:c r="K224" s="6" t="n">
        <x:v>4.62</x:v>
      </x:c>
      <x:c r="L224" s="6" t="n">
        <x:v>2.805</x:v>
      </x:c>
      <x:c r="M224" s="6" t="str">
        <x:v>https://raw.githubusercontent.com/Mar-7th/StarRailRes/dbe8cdfcfb0bf657b9fe1cf92d5537f118ccb487/index_new/cn/character_promotions.json</x:v>
      </x:c>
    </x:row>
    <x:row r="225" ht="20" customHeight="1">
      <x:c r="A225" s="6" t="str">
        <x:v>1209_3</x:v>
      </x:c>
      <x:c r="B225" s="6" t="str">
        <x:v>1209</x:v>
      </x:c>
      <x:c r="C225" s="6" t="n">
        <x:v>3</x:v>
      </x:c>
      <x:c r="D225" s="6" t="n">
        <x:v>267.168</x:v>
      </x:c>
      <x:c r="E225" s="6" t="n">
        <x:v>203.28</x:v>
      </x:c>
      <x:c r="F225" s="6" t="n">
        <x:v>123.42</x:v>
      </x:c>
      <x:c r="G225" s="6" t="n">
        <x:v>109</x:v>
      </x:c>
      <x:c r="H225" s="6" t="n">
        <x:v>0.05</x:v>
      </x:c>
      <x:c r="I225" s="6" t="n">
        <x:v>0.5</x:v>
      </x:c>
      <x:c r="J225" s="6" t="n">
        <x:v>6.072</x:v>
      </x:c>
      <x:c r="K225" s="6" t="n">
        <x:v>4.62</x:v>
      </x:c>
      <x:c r="L225" s="6" t="n">
        <x:v>2.805</x:v>
      </x:c>
      <x:c r="M225" s="6" t="str">
        <x:v>https://raw.githubusercontent.com/Mar-7th/StarRailRes/dbe8cdfcfb0bf657b9fe1cf92d5537f118ccb487/index_new/cn/character_promotions.json</x:v>
      </x:c>
    </x:row>
    <x:row r="226" ht="20" customHeight="1">
      <x:c r="A226" s="6" t="str">
        <x:v>1209_4</x:v>
      </x:c>
      <x:c r="B226" s="6" t="str">
        <x:v>1209</x:v>
      </x:c>
      <x:c r="C226" s="6" t="n">
        <x:v>4</x:v>
      </x:c>
      <x:c r="D226" s="6" t="n">
        <x:v>315.744</x:v>
      </x:c>
      <x:c r="E226" s="6" t="n">
        <x:v>240.24</x:v>
      </x:c>
      <x:c r="F226" s="6" t="n">
        <x:v>145.86</x:v>
      </x:c>
      <x:c r="G226" s="6" t="n">
        <x:v>109</x:v>
      </x:c>
      <x:c r="H226" s="6" t="n">
        <x:v>0.05</x:v>
      </x:c>
      <x:c r="I226" s="6" t="n">
        <x:v>0.5</x:v>
      </x:c>
      <x:c r="J226" s="6" t="n">
        <x:v>6.072</x:v>
      </x:c>
      <x:c r="K226" s="6" t="n">
        <x:v>4.62</x:v>
      </x:c>
      <x:c r="L226" s="6" t="n">
        <x:v>2.805</x:v>
      </x:c>
      <x:c r="M226" s="6" t="str">
        <x:v>https://raw.githubusercontent.com/Mar-7th/StarRailRes/dbe8cdfcfb0bf657b9fe1cf92d5537f118ccb487/index_new/cn/character_promotions.json</x:v>
      </x:c>
    </x:row>
    <x:row r="227" ht="20" customHeight="1">
      <x:c r="A227" s="6" t="str">
        <x:v>1209_5</x:v>
      </x:c>
      <x:c r="B227" s="6" t="str">
        <x:v>1209</x:v>
      </x:c>
      <x:c r="C227" s="6" t="n">
        <x:v>5</x:v>
      </x:c>
      <x:c r="D227" s="6" t="n">
        <x:v>364.32</x:v>
      </x:c>
      <x:c r="E227" s="6" t="n">
        <x:v>277.2</x:v>
      </x:c>
      <x:c r="F227" s="6" t="n">
        <x:v>168.3</x:v>
      </x:c>
      <x:c r="G227" s="6" t="n">
        <x:v>109</x:v>
      </x:c>
      <x:c r="H227" s="6" t="n">
        <x:v>0.05</x:v>
      </x:c>
      <x:c r="I227" s="6" t="n">
        <x:v>0.5</x:v>
      </x:c>
      <x:c r="J227" s="6" t="n">
        <x:v>6.072</x:v>
      </x:c>
      <x:c r="K227" s="6" t="n">
        <x:v>4.62</x:v>
      </x:c>
      <x:c r="L227" s="6" t="n">
        <x:v>2.805</x:v>
      </x:c>
      <x:c r="M227" s="6" t="str">
        <x:v>https://raw.githubusercontent.com/Mar-7th/StarRailRes/dbe8cdfcfb0bf657b9fe1cf92d5537f118ccb487/index_new/cn/character_promotions.json</x:v>
      </x:c>
    </x:row>
    <x:row r="228" ht="20" customHeight="1">
      <x:c r="A228" s="6" t="str">
        <x:v>1209_6</x:v>
      </x:c>
      <x:c r="B228" s="6" t="str">
        <x:v>1209</x:v>
      </x:c>
      <x:c r="C228" s="6" t="n">
        <x:v>6</x:v>
      </x:c>
      <x:c r="D228" s="6" t="n">
        <x:v>412.896</x:v>
      </x:c>
      <x:c r="E228" s="6" t="n">
        <x:v>314.16</x:v>
      </x:c>
      <x:c r="F228" s="6" t="n">
        <x:v>190.74</x:v>
      </x:c>
      <x:c r="G228" s="6" t="n">
        <x:v>109</x:v>
      </x:c>
      <x:c r="H228" s="6" t="n">
        <x:v>0.05</x:v>
      </x:c>
      <x:c r="I228" s="6" t="n">
        <x:v>0.5</x:v>
      </x:c>
      <x:c r="J228" s="6" t="n">
        <x:v>6.072</x:v>
      </x:c>
      <x:c r="K228" s="6" t="n">
        <x:v>4.62</x:v>
      </x:c>
      <x:c r="L228" s="6" t="n">
        <x:v>2.805</x:v>
      </x:c>
      <x:c r="M228" s="6" t="str">
        <x:v>https://raw.githubusercontent.com/Mar-7th/StarRailRes/dbe8cdfcfb0bf657b9fe1cf92d5537f118ccb487/index_new/cn/character_promotions.json</x:v>
      </x:c>
    </x:row>
    <x:row r="229" ht="20" customHeight="1">
      <x:c r="A229" s="6" t="str">
        <x:v>1210_0</x:v>
      </x:c>
      <x:c r="B229" s="6" t="str">
        <x:v>1210</x:v>
      </x:c>
      <x:c r="C229" s="6" t="n">
        <x:v>0</x:v>
      </x:c>
      <x:c r="D229" s="6" t="n">
        <x:v>120</x:v>
      </x:c>
      <x:c r="E229" s="6" t="n">
        <x:v>79.2</x:v>
      </x:c>
      <x:c r="F229" s="6" t="n">
        <x:v>60</x:v>
      </x:c>
      <x:c r="G229" s="6" t="n">
        <x:v>106</x:v>
      </x:c>
      <x:c r="H229" s="6" t="n">
        <x:v>0.05</x:v>
      </x:c>
      <x:c r="I229" s="6" t="n">
        <x:v>0.5</x:v>
      </x:c>
      <x:c r="J229" s="6" t="n">
        <x:v>6</x:v>
      </x:c>
      <x:c r="K229" s="6" t="n">
        <x:v>3.96</x:v>
      </x:c>
      <x:c r="L229" s="6" t="n">
        <x:v>3</x:v>
      </x:c>
      <x:c r="M229" s="6" t="str">
        <x:v>https://raw.githubusercontent.com/Mar-7th/StarRailRes/dbe8cdfcfb0bf657b9fe1cf92d5537f118ccb487/index_new/cn/character_promotions.json</x:v>
      </x:c>
    </x:row>
    <x:row r="230" ht="20" customHeight="1">
      <x:c r="A230" s="6" t="str">
        <x:v>1210_1</x:v>
      </x:c>
      <x:c r="B230" s="6" t="str">
        <x:v>1210</x:v>
      </x:c>
      <x:c r="C230" s="6" t="n">
        <x:v>1</x:v>
      </x:c>
      <x:c r="D230" s="6" t="n">
        <x:v>168</x:v>
      </x:c>
      <x:c r="E230" s="6" t="n">
        <x:v>110.88</x:v>
      </x:c>
      <x:c r="F230" s="6" t="n">
        <x:v>84</x:v>
      </x:c>
      <x:c r="G230" s="6" t="n">
        <x:v>106</x:v>
      </x:c>
      <x:c r="H230" s="6" t="n">
        <x:v>0.05</x:v>
      </x:c>
      <x:c r="I230" s="6" t="n">
        <x:v>0.5</x:v>
      </x:c>
      <x:c r="J230" s="6" t="n">
        <x:v>6</x:v>
      </x:c>
      <x:c r="K230" s="6" t="n">
        <x:v>3.96</x:v>
      </x:c>
      <x:c r="L230" s="6" t="n">
        <x:v>3</x:v>
      </x:c>
      <x:c r="M230" s="6" t="str">
        <x:v>https://raw.githubusercontent.com/Mar-7th/StarRailRes/dbe8cdfcfb0bf657b9fe1cf92d5537f118ccb487/index_new/cn/character_promotions.json</x:v>
      </x:c>
    </x:row>
    <x:row r="231" ht="20" customHeight="1">
      <x:c r="A231" s="6" t="str">
        <x:v>1210_2</x:v>
      </x:c>
      <x:c r="B231" s="6" t="str">
        <x:v>1210</x:v>
      </x:c>
      <x:c r="C231" s="6" t="n">
        <x:v>2</x:v>
      </x:c>
      <x:c r="D231" s="6" t="n">
        <x:v>216</x:v>
      </x:c>
      <x:c r="E231" s="6" t="n">
        <x:v>142.56</x:v>
      </x:c>
      <x:c r="F231" s="6" t="n">
        <x:v>108</x:v>
      </x:c>
      <x:c r="G231" s="6" t="n">
        <x:v>106</x:v>
      </x:c>
      <x:c r="H231" s="6" t="n">
        <x:v>0.05</x:v>
      </x:c>
      <x:c r="I231" s="6" t="n">
        <x:v>0.5</x:v>
      </x:c>
      <x:c r="J231" s="6" t="n">
        <x:v>6</x:v>
      </x:c>
      <x:c r="K231" s="6" t="n">
        <x:v>3.96</x:v>
      </x:c>
      <x:c r="L231" s="6" t="n">
        <x:v>3</x:v>
      </x:c>
      <x:c r="M231" s="6" t="str">
        <x:v>https://raw.githubusercontent.com/Mar-7th/StarRailRes/dbe8cdfcfb0bf657b9fe1cf92d5537f118ccb487/index_new/cn/character_promotions.json</x:v>
      </x:c>
    </x:row>
    <x:row r="232" ht="20" customHeight="1">
      <x:c r="A232" s="6" t="str">
        <x:v>1210_3</x:v>
      </x:c>
      <x:c r="B232" s="6" t="str">
        <x:v>1210</x:v>
      </x:c>
      <x:c r="C232" s="6" t="n">
        <x:v>3</x:v>
      </x:c>
      <x:c r="D232" s="6" t="n">
        <x:v>264</x:v>
      </x:c>
      <x:c r="E232" s="6" t="n">
        <x:v>174.24</x:v>
      </x:c>
      <x:c r="F232" s="6" t="n">
        <x:v>132</x:v>
      </x:c>
      <x:c r="G232" s="6" t="n">
        <x:v>106</x:v>
      </x:c>
      <x:c r="H232" s="6" t="n">
        <x:v>0.05</x:v>
      </x:c>
      <x:c r="I232" s="6" t="n">
        <x:v>0.5</x:v>
      </x:c>
      <x:c r="J232" s="6" t="n">
        <x:v>6</x:v>
      </x:c>
      <x:c r="K232" s="6" t="n">
        <x:v>3.96</x:v>
      </x:c>
      <x:c r="L232" s="6" t="n">
        <x:v>3</x:v>
      </x:c>
      <x:c r="M232" s="6" t="str">
        <x:v>https://raw.githubusercontent.com/Mar-7th/StarRailRes/dbe8cdfcfb0bf657b9fe1cf92d5537f118ccb487/index_new/cn/character_promotions.json</x:v>
      </x:c>
    </x:row>
    <x:row r="233" ht="20" customHeight="1">
      <x:c r="A233" s="6" t="str">
        <x:v>1210_4</x:v>
      </x:c>
      <x:c r="B233" s="6" t="str">
        <x:v>1210</x:v>
      </x:c>
      <x:c r="C233" s="6" t="n">
        <x:v>4</x:v>
      </x:c>
      <x:c r="D233" s="6" t="n">
        <x:v>312</x:v>
      </x:c>
      <x:c r="E233" s="6" t="n">
        <x:v>205.92</x:v>
      </x:c>
      <x:c r="F233" s="6" t="n">
        <x:v>156</x:v>
      </x:c>
      <x:c r="G233" s="6" t="n">
        <x:v>106</x:v>
      </x:c>
      <x:c r="H233" s="6" t="n">
        <x:v>0.05</x:v>
      </x:c>
      <x:c r="I233" s="6" t="n">
        <x:v>0.5</x:v>
      </x:c>
      <x:c r="J233" s="6" t="n">
        <x:v>6</x:v>
      </x:c>
      <x:c r="K233" s="6" t="n">
        <x:v>3.96</x:v>
      </x:c>
      <x:c r="L233" s="6" t="n">
        <x:v>3</x:v>
      </x:c>
      <x:c r="M233" s="6" t="str">
        <x:v>https://raw.githubusercontent.com/Mar-7th/StarRailRes/dbe8cdfcfb0bf657b9fe1cf92d5537f118ccb487/index_new/cn/character_promotions.json</x:v>
      </x:c>
    </x:row>
    <x:row r="234" ht="20" customHeight="1">
      <x:c r="A234" s="6" t="str">
        <x:v>1210_5</x:v>
      </x:c>
      <x:c r="B234" s="6" t="str">
        <x:v>1210</x:v>
      </x:c>
      <x:c r="C234" s="6" t="n">
        <x:v>5</x:v>
      </x:c>
      <x:c r="D234" s="6" t="n">
        <x:v>360</x:v>
      </x:c>
      <x:c r="E234" s="6" t="n">
        <x:v>237.6</x:v>
      </x:c>
      <x:c r="F234" s="6" t="n">
        <x:v>180</x:v>
      </x:c>
      <x:c r="G234" s="6" t="n">
        <x:v>106</x:v>
      </x:c>
      <x:c r="H234" s="6" t="n">
        <x:v>0.05</x:v>
      </x:c>
      <x:c r="I234" s="6" t="n">
        <x:v>0.5</x:v>
      </x:c>
      <x:c r="J234" s="6" t="n">
        <x:v>6</x:v>
      </x:c>
      <x:c r="K234" s="6" t="n">
        <x:v>3.96</x:v>
      </x:c>
      <x:c r="L234" s="6" t="n">
        <x:v>3</x:v>
      </x:c>
      <x:c r="M234" s="6" t="str">
        <x:v>https://raw.githubusercontent.com/Mar-7th/StarRailRes/dbe8cdfcfb0bf657b9fe1cf92d5537f118ccb487/index_new/cn/character_promotions.json</x:v>
      </x:c>
    </x:row>
    <x:row r="235" ht="20" customHeight="1">
      <x:c r="A235" s="6" t="str">
        <x:v>1210_6</x:v>
      </x:c>
      <x:c r="B235" s="6" t="str">
        <x:v>1210</x:v>
      </x:c>
      <x:c r="C235" s="6" t="n">
        <x:v>6</x:v>
      </x:c>
      <x:c r="D235" s="6" t="n">
        <x:v>408</x:v>
      </x:c>
      <x:c r="E235" s="6" t="n">
        <x:v>269.28</x:v>
      </x:c>
      <x:c r="F235" s="6" t="n">
        <x:v>204</x:v>
      </x:c>
      <x:c r="G235" s="6" t="n">
        <x:v>106</x:v>
      </x:c>
      <x:c r="H235" s="6" t="n">
        <x:v>0.05</x:v>
      </x:c>
      <x:c r="I235" s="6" t="n">
        <x:v>0.5</x:v>
      </x:c>
      <x:c r="J235" s="6" t="n">
        <x:v>6</x:v>
      </x:c>
      <x:c r="K235" s="6" t="n">
        <x:v>3.96</x:v>
      </x:c>
      <x:c r="L235" s="6" t="n">
        <x:v>3</x:v>
      </x:c>
      <x:c r="M235" s="6" t="str">
        <x:v>https://raw.githubusercontent.com/Mar-7th/StarRailRes/dbe8cdfcfb0bf657b9fe1cf92d5537f118ccb487/index_new/cn/character_promotions.json</x:v>
      </x:c>
    </x:row>
    <x:row r="236" ht="20" customHeight="1">
      <x:c r="A236" s="6" t="str">
        <x:v>1211_0</x:v>
      </x:c>
      <x:c r="B236" s="6" t="str">
        <x:v>1211</x:v>
      </x:c>
      <x:c r="C236" s="6" t="n">
        <x:v>0</x:v>
      </x:c>
      <x:c r="D236" s="6" t="n">
        <x:v>179.52</x:v>
      </x:c>
      <x:c r="E236" s="6" t="n">
        <x:v>76.56</x:v>
      </x:c>
      <x:c r="F236" s="6" t="n">
        <x:v>66</x:v>
      </x:c>
      <x:c r="G236" s="6" t="n">
        <x:v>98</x:v>
      </x:c>
      <x:c r="H236" s="6" t="n">
        <x:v>0.05</x:v>
      </x:c>
      <x:c r="I236" s="6" t="n">
        <x:v>0.5</x:v>
      </x:c>
      <x:c r="J236" s="6" t="n">
        <x:v>8.976</x:v>
      </x:c>
      <x:c r="K236" s="6" t="n">
        <x:v>3.828</x:v>
      </x:c>
      <x:c r="L236" s="6" t="n">
        <x:v>3.3</x:v>
      </x:c>
      <x:c r="M236" s="6" t="str">
        <x:v>https://raw.githubusercontent.com/Mar-7th/StarRailRes/dbe8cdfcfb0bf657b9fe1cf92d5537f118ccb487/index_new/cn/character_promotions.json</x:v>
      </x:c>
    </x:row>
    <x:row r="237" ht="20" customHeight="1">
      <x:c r="A237" s="6" t="str">
        <x:v>1211_1</x:v>
      </x:c>
      <x:c r="B237" s="6" t="str">
        <x:v>1211</x:v>
      </x:c>
      <x:c r="C237" s="6" t="n">
        <x:v>1</x:v>
      </x:c>
      <x:c r="D237" s="6" t="n">
        <x:v>251.328</x:v>
      </x:c>
      <x:c r="E237" s="6" t="n">
        <x:v>107.184</x:v>
      </x:c>
      <x:c r="F237" s="6" t="n">
        <x:v>92.4</x:v>
      </x:c>
      <x:c r="G237" s="6" t="n">
        <x:v>98</x:v>
      </x:c>
      <x:c r="H237" s="6" t="n">
        <x:v>0.05</x:v>
      </x:c>
      <x:c r="I237" s="6" t="n">
        <x:v>0.5</x:v>
      </x:c>
      <x:c r="J237" s="6" t="n">
        <x:v>8.976</x:v>
      </x:c>
      <x:c r="K237" s="6" t="n">
        <x:v>3.828</x:v>
      </x:c>
      <x:c r="L237" s="6" t="n">
        <x:v>3.3</x:v>
      </x:c>
      <x:c r="M237" s="6" t="str">
        <x:v>https://raw.githubusercontent.com/Mar-7th/StarRailRes/dbe8cdfcfb0bf657b9fe1cf92d5537f118ccb487/index_new/cn/character_promotions.json</x:v>
      </x:c>
    </x:row>
    <x:row r="238" ht="20" customHeight="1">
      <x:c r="A238" s="6" t="str">
        <x:v>1211_2</x:v>
      </x:c>
      <x:c r="B238" s="6" t="str">
        <x:v>1211</x:v>
      </x:c>
      <x:c r="C238" s="6" t="n">
        <x:v>2</x:v>
      </x:c>
      <x:c r="D238" s="6" t="n">
        <x:v>323.136</x:v>
      </x:c>
      <x:c r="E238" s="6" t="n">
        <x:v>137.808</x:v>
      </x:c>
      <x:c r="F238" s="6" t="n">
        <x:v>118.8</x:v>
      </x:c>
      <x:c r="G238" s="6" t="n">
        <x:v>98</x:v>
      </x:c>
      <x:c r="H238" s="6" t="n">
        <x:v>0.05</x:v>
      </x:c>
      <x:c r="I238" s="6" t="n">
        <x:v>0.5</x:v>
      </x:c>
      <x:c r="J238" s="6" t="n">
        <x:v>8.976</x:v>
      </x:c>
      <x:c r="K238" s="6" t="n">
        <x:v>3.828</x:v>
      </x:c>
      <x:c r="L238" s="6" t="n">
        <x:v>3.3</x:v>
      </x:c>
      <x:c r="M238" s="6" t="str">
        <x:v>https://raw.githubusercontent.com/Mar-7th/StarRailRes/dbe8cdfcfb0bf657b9fe1cf92d5537f118ccb487/index_new/cn/character_promotions.json</x:v>
      </x:c>
    </x:row>
    <x:row r="239" ht="20" customHeight="1">
      <x:c r="A239" s="6" t="str">
        <x:v>1211_3</x:v>
      </x:c>
      <x:c r="B239" s="6" t="str">
        <x:v>1211</x:v>
      </x:c>
      <x:c r="C239" s="6" t="n">
        <x:v>3</x:v>
      </x:c>
      <x:c r="D239" s="6" t="n">
        <x:v>394.944</x:v>
      </x:c>
      <x:c r="E239" s="6" t="n">
        <x:v>168.432</x:v>
      </x:c>
      <x:c r="F239" s="6" t="n">
        <x:v>145.2</x:v>
      </x:c>
      <x:c r="G239" s="6" t="n">
        <x:v>98</x:v>
      </x:c>
      <x:c r="H239" s="6" t="n">
        <x:v>0.05</x:v>
      </x:c>
      <x:c r="I239" s="6" t="n">
        <x:v>0.5</x:v>
      </x:c>
      <x:c r="J239" s="6" t="n">
        <x:v>8.976</x:v>
      </x:c>
      <x:c r="K239" s="6" t="n">
        <x:v>3.828</x:v>
      </x:c>
      <x:c r="L239" s="6" t="n">
        <x:v>3.3</x:v>
      </x:c>
      <x:c r="M239" s="6" t="str">
        <x:v>https://raw.githubusercontent.com/Mar-7th/StarRailRes/dbe8cdfcfb0bf657b9fe1cf92d5537f118ccb487/index_new/cn/character_promotions.json</x:v>
      </x:c>
    </x:row>
    <x:row r="240" ht="20" customHeight="1">
      <x:c r="A240" s="6" t="str">
        <x:v>1211_4</x:v>
      </x:c>
      <x:c r="B240" s="6" t="str">
        <x:v>1211</x:v>
      </x:c>
      <x:c r="C240" s="6" t="n">
        <x:v>4</x:v>
      </x:c>
      <x:c r="D240" s="6" t="n">
        <x:v>466.752</x:v>
      </x:c>
      <x:c r="E240" s="6" t="n">
        <x:v>199.056</x:v>
      </x:c>
      <x:c r="F240" s="6" t="n">
        <x:v>171.6</x:v>
      </x:c>
      <x:c r="G240" s="6" t="n">
        <x:v>98</x:v>
      </x:c>
      <x:c r="H240" s="6" t="n">
        <x:v>0.05</x:v>
      </x:c>
      <x:c r="I240" s="6" t="n">
        <x:v>0.5</x:v>
      </x:c>
      <x:c r="J240" s="6" t="n">
        <x:v>8.976</x:v>
      </x:c>
      <x:c r="K240" s="6" t="n">
        <x:v>3.828</x:v>
      </x:c>
      <x:c r="L240" s="6" t="n">
        <x:v>3.3</x:v>
      </x:c>
      <x:c r="M240" s="6" t="str">
        <x:v>https://raw.githubusercontent.com/Mar-7th/StarRailRes/dbe8cdfcfb0bf657b9fe1cf92d5537f118ccb487/index_new/cn/character_promotions.json</x:v>
      </x:c>
    </x:row>
    <x:row r="241" ht="20" customHeight="1">
      <x:c r="A241" s="6" t="str">
        <x:v>1211_5</x:v>
      </x:c>
      <x:c r="B241" s="6" t="str">
        <x:v>1211</x:v>
      </x:c>
      <x:c r="C241" s="6" t="n">
        <x:v>5</x:v>
      </x:c>
      <x:c r="D241" s="6" t="n">
        <x:v>538.56</x:v>
      </x:c>
      <x:c r="E241" s="6" t="n">
        <x:v>229.68</x:v>
      </x:c>
      <x:c r="F241" s="6" t="n">
        <x:v>198</x:v>
      </x:c>
      <x:c r="G241" s="6" t="n">
        <x:v>98</x:v>
      </x:c>
      <x:c r="H241" s="6" t="n">
        <x:v>0.05</x:v>
      </x:c>
      <x:c r="I241" s="6" t="n">
        <x:v>0.5</x:v>
      </x:c>
      <x:c r="J241" s="6" t="n">
        <x:v>8.976</x:v>
      </x:c>
      <x:c r="K241" s="6" t="n">
        <x:v>3.828</x:v>
      </x:c>
      <x:c r="L241" s="6" t="n">
        <x:v>3.3</x:v>
      </x:c>
      <x:c r="M241" s="6" t="str">
        <x:v>https://raw.githubusercontent.com/Mar-7th/StarRailRes/dbe8cdfcfb0bf657b9fe1cf92d5537f118ccb487/index_new/cn/character_promotions.json</x:v>
      </x:c>
    </x:row>
    <x:row r="242" ht="20" customHeight="1">
      <x:c r="A242" s="6" t="str">
        <x:v>1211_6</x:v>
      </x:c>
      <x:c r="B242" s="6" t="str">
        <x:v>1211</x:v>
      </x:c>
      <x:c r="C242" s="6" t="n">
        <x:v>6</x:v>
      </x:c>
      <x:c r="D242" s="6" t="n">
        <x:v>610.368</x:v>
      </x:c>
      <x:c r="E242" s="6" t="n">
        <x:v>260.304</x:v>
      </x:c>
      <x:c r="F242" s="6" t="n">
        <x:v>224.4</x:v>
      </x:c>
      <x:c r="G242" s="6" t="n">
        <x:v>98</x:v>
      </x:c>
      <x:c r="H242" s="6" t="n">
        <x:v>0.05</x:v>
      </x:c>
      <x:c r="I242" s="6" t="n">
        <x:v>0.5</x:v>
      </x:c>
      <x:c r="J242" s="6" t="n">
        <x:v>8.976</x:v>
      </x:c>
      <x:c r="K242" s="6" t="n">
        <x:v>3.828</x:v>
      </x:c>
      <x:c r="L242" s="6" t="n">
        <x:v>3.3</x:v>
      </x:c>
      <x:c r="M242" s="6" t="str">
        <x:v>https://raw.githubusercontent.com/Mar-7th/StarRailRes/dbe8cdfcfb0bf657b9fe1cf92d5537f118ccb487/index_new/cn/character_promotions.json</x:v>
      </x:c>
    </x:row>
    <x:row r="243" ht="20" customHeight="1">
      <x:c r="A243" s="6" t="str">
        <x:v>1212_0</x:v>
      </x:c>
      <x:c r="B243" s="6" t="str">
        <x:v>1212</x:v>
      </x:c>
      <x:c r="C243" s="6" t="n">
        <x:v>0</x:v>
      </x:c>
      <x:c r="D243" s="6" t="n">
        <x:v>195.36</x:v>
      </x:c>
      <x:c r="E243" s="6" t="n">
        <x:v>92.4</x:v>
      </x:c>
      <x:c r="F243" s="6" t="n">
        <x:v>66</x:v>
      </x:c>
      <x:c r="G243" s="6" t="n">
        <x:v>96</x:v>
      </x:c>
      <x:c r="H243" s="6" t="n">
        <x:v>0.05</x:v>
      </x:c>
      <x:c r="I243" s="6" t="n">
        <x:v>0.5</x:v>
      </x:c>
      <x:c r="J243" s="6" t="n">
        <x:v>9.768</x:v>
      </x:c>
      <x:c r="K243" s="6" t="n">
        <x:v>4.62</x:v>
      </x:c>
      <x:c r="L243" s="6" t="n">
        <x:v>3.3</x:v>
      </x:c>
      <x:c r="M243" s="6" t="str">
        <x:v>https://raw.githubusercontent.com/Mar-7th/StarRailRes/dbe8cdfcfb0bf657b9fe1cf92d5537f118ccb487/index_new/cn/character_promotions.json</x:v>
      </x:c>
    </x:row>
    <x:row r="244" ht="20" customHeight="1">
      <x:c r="A244" s="6" t="str">
        <x:v>1212_1</x:v>
      </x:c>
      <x:c r="B244" s="6" t="str">
        <x:v>1212</x:v>
      </x:c>
      <x:c r="C244" s="6" t="n">
        <x:v>1</x:v>
      </x:c>
      <x:c r="D244" s="6" t="n">
        <x:v>273.504</x:v>
      </x:c>
      <x:c r="E244" s="6" t="n">
        <x:v>129.36</x:v>
      </x:c>
      <x:c r="F244" s="6" t="n">
        <x:v>92.4</x:v>
      </x:c>
      <x:c r="G244" s="6" t="n">
        <x:v>96</x:v>
      </x:c>
      <x:c r="H244" s="6" t="n">
        <x:v>0.05</x:v>
      </x:c>
      <x:c r="I244" s="6" t="n">
        <x:v>0.5</x:v>
      </x:c>
      <x:c r="J244" s="6" t="n">
        <x:v>9.768</x:v>
      </x:c>
      <x:c r="K244" s="6" t="n">
        <x:v>4.62</x:v>
      </x:c>
      <x:c r="L244" s="6" t="n">
        <x:v>3.3</x:v>
      </x:c>
      <x:c r="M244" s="6" t="str">
        <x:v>https://raw.githubusercontent.com/Mar-7th/StarRailRes/dbe8cdfcfb0bf657b9fe1cf92d5537f118ccb487/index_new/cn/character_promotions.json</x:v>
      </x:c>
    </x:row>
    <x:row r="245" ht="20" customHeight="1">
      <x:c r="A245" s="6" t="str">
        <x:v>1212_2</x:v>
      </x:c>
      <x:c r="B245" s="6" t="str">
        <x:v>1212</x:v>
      </x:c>
      <x:c r="C245" s="6" t="n">
        <x:v>2</x:v>
      </x:c>
      <x:c r="D245" s="6" t="n">
        <x:v>351.648</x:v>
      </x:c>
      <x:c r="E245" s="6" t="n">
        <x:v>166.32</x:v>
      </x:c>
      <x:c r="F245" s="6" t="n">
        <x:v>118.8</x:v>
      </x:c>
      <x:c r="G245" s="6" t="n">
        <x:v>96</x:v>
      </x:c>
      <x:c r="H245" s="6" t="n">
        <x:v>0.05</x:v>
      </x:c>
      <x:c r="I245" s="6" t="n">
        <x:v>0.5</x:v>
      </x:c>
      <x:c r="J245" s="6" t="n">
        <x:v>9.768</x:v>
      </x:c>
      <x:c r="K245" s="6" t="n">
        <x:v>4.62</x:v>
      </x:c>
      <x:c r="L245" s="6" t="n">
        <x:v>3.3</x:v>
      </x:c>
      <x:c r="M245" s="6" t="str">
        <x:v>https://raw.githubusercontent.com/Mar-7th/StarRailRes/dbe8cdfcfb0bf657b9fe1cf92d5537f118ccb487/index_new/cn/character_promotions.json</x:v>
      </x:c>
    </x:row>
    <x:row r="246" ht="20" customHeight="1">
      <x:c r="A246" s="6" t="str">
        <x:v>1212_3</x:v>
      </x:c>
      <x:c r="B246" s="6" t="str">
        <x:v>1212</x:v>
      </x:c>
      <x:c r="C246" s="6" t="n">
        <x:v>3</x:v>
      </x:c>
      <x:c r="D246" s="6" t="n">
        <x:v>429.792</x:v>
      </x:c>
      <x:c r="E246" s="6" t="n">
        <x:v>203.28</x:v>
      </x:c>
      <x:c r="F246" s="6" t="n">
        <x:v>145.2</x:v>
      </x:c>
      <x:c r="G246" s="6" t="n">
        <x:v>96</x:v>
      </x:c>
      <x:c r="H246" s="6" t="n">
        <x:v>0.05</x:v>
      </x:c>
      <x:c r="I246" s="6" t="n">
        <x:v>0.5</x:v>
      </x:c>
      <x:c r="J246" s="6" t="n">
        <x:v>9.768</x:v>
      </x:c>
      <x:c r="K246" s="6" t="n">
        <x:v>4.62</x:v>
      </x:c>
      <x:c r="L246" s="6" t="n">
        <x:v>3.3</x:v>
      </x:c>
      <x:c r="M246" s="6" t="str">
        <x:v>https://raw.githubusercontent.com/Mar-7th/StarRailRes/dbe8cdfcfb0bf657b9fe1cf92d5537f118ccb487/index_new/cn/character_promotions.json</x:v>
      </x:c>
    </x:row>
    <x:row r="247" ht="20" customHeight="1">
      <x:c r="A247" s="6" t="str">
        <x:v>1212_4</x:v>
      </x:c>
      <x:c r="B247" s="6" t="str">
        <x:v>1212</x:v>
      </x:c>
      <x:c r="C247" s="6" t="n">
        <x:v>4</x:v>
      </x:c>
      <x:c r="D247" s="6" t="n">
        <x:v>507.936</x:v>
      </x:c>
      <x:c r="E247" s="6" t="n">
        <x:v>240.24</x:v>
      </x:c>
      <x:c r="F247" s="6" t="n">
        <x:v>171.6</x:v>
      </x:c>
      <x:c r="G247" s="6" t="n">
        <x:v>96</x:v>
      </x:c>
      <x:c r="H247" s="6" t="n">
        <x:v>0.05</x:v>
      </x:c>
      <x:c r="I247" s="6" t="n">
        <x:v>0.5</x:v>
      </x:c>
      <x:c r="J247" s="6" t="n">
        <x:v>9.768</x:v>
      </x:c>
      <x:c r="K247" s="6" t="n">
        <x:v>4.62</x:v>
      </x:c>
      <x:c r="L247" s="6" t="n">
        <x:v>3.3</x:v>
      </x:c>
      <x:c r="M247" s="6" t="str">
        <x:v>https://raw.githubusercontent.com/Mar-7th/StarRailRes/dbe8cdfcfb0bf657b9fe1cf92d5537f118ccb487/index_new/cn/character_promotions.json</x:v>
      </x:c>
    </x:row>
    <x:row r="248" ht="20" customHeight="1">
      <x:c r="A248" s="6" t="str">
        <x:v>1212_5</x:v>
      </x:c>
      <x:c r="B248" s="6" t="str">
        <x:v>1212</x:v>
      </x:c>
      <x:c r="C248" s="6" t="n">
        <x:v>5</x:v>
      </x:c>
      <x:c r="D248" s="6" t="n">
        <x:v>586.08</x:v>
      </x:c>
      <x:c r="E248" s="6" t="n">
        <x:v>277.2</x:v>
      </x:c>
      <x:c r="F248" s="6" t="n">
        <x:v>198</x:v>
      </x:c>
      <x:c r="G248" s="6" t="n">
        <x:v>96</x:v>
      </x:c>
      <x:c r="H248" s="6" t="n">
        <x:v>0.05</x:v>
      </x:c>
      <x:c r="I248" s="6" t="n">
        <x:v>0.5</x:v>
      </x:c>
      <x:c r="J248" s="6" t="n">
        <x:v>9.768</x:v>
      </x:c>
      <x:c r="K248" s="6" t="n">
        <x:v>4.62</x:v>
      </x:c>
      <x:c r="L248" s="6" t="n">
        <x:v>3.3</x:v>
      </x:c>
      <x:c r="M248" s="6" t="str">
        <x:v>https://raw.githubusercontent.com/Mar-7th/StarRailRes/dbe8cdfcfb0bf657b9fe1cf92d5537f118ccb487/index_new/cn/character_promotions.json</x:v>
      </x:c>
    </x:row>
    <x:row r="249" ht="20" customHeight="1">
      <x:c r="A249" s="6" t="str">
        <x:v>1212_6</x:v>
      </x:c>
      <x:c r="B249" s="6" t="str">
        <x:v>1212</x:v>
      </x:c>
      <x:c r="C249" s="6" t="n">
        <x:v>6</x:v>
      </x:c>
      <x:c r="D249" s="6" t="n">
        <x:v>664.224</x:v>
      </x:c>
      <x:c r="E249" s="6" t="n">
        <x:v>314.16</x:v>
      </x:c>
      <x:c r="F249" s="6" t="n">
        <x:v>224.4</x:v>
      </x:c>
      <x:c r="G249" s="6" t="n">
        <x:v>96</x:v>
      </x:c>
      <x:c r="H249" s="6" t="n">
        <x:v>0.05</x:v>
      </x:c>
      <x:c r="I249" s="6" t="n">
        <x:v>0.5</x:v>
      </x:c>
      <x:c r="J249" s="6" t="n">
        <x:v>9.768</x:v>
      </x:c>
      <x:c r="K249" s="6" t="n">
        <x:v>4.62</x:v>
      </x:c>
      <x:c r="L249" s="6" t="n">
        <x:v>3.3</x:v>
      </x:c>
      <x:c r="M249" s="6" t="str">
        <x:v>https://raw.githubusercontent.com/Mar-7th/StarRailRes/dbe8cdfcfb0bf657b9fe1cf92d5537f118ccb487/index_new/cn/character_promotions.json</x:v>
      </x:c>
    </x:row>
    <x:row r="250" ht="20" customHeight="1">
      <x:c r="A250" s="6" t="str">
        <x:v>1213_0</x:v>
      </x:c>
      <x:c r="B250" s="6" t="str">
        <x:v>1213</x:v>
      </x:c>
      <x:c r="C250" s="6" t="n">
        <x:v>0</x:v>
      </x:c>
      <x:c r="D250" s="6" t="n">
        <x:v>168.96</x:v>
      </x:c>
      <x:c r="E250" s="6" t="n">
        <x:v>95.04</x:v>
      </x:c>
      <x:c r="F250" s="6" t="n">
        <x:v>49.5</x:v>
      </x:c>
      <x:c r="G250" s="6" t="n">
        <x:v>102</x:v>
      </x:c>
      <x:c r="H250" s="6" t="n">
        <x:v>0.05</x:v>
      </x:c>
      <x:c r="I250" s="6" t="n">
        <x:v>0.5</x:v>
      </x:c>
      <x:c r="J250" s="6" t="n">
        <x:v>8.448</x:v>
      </x:c>
      <x:c r="K250" s="6" t="n">
        <x:v>4.752</x:v>
      </x:c>
      <x:c r="L250" s="6" t="n">
        <x:v>2.475</x:v>
      </x:c>
      <x:c r="M250" s="6" t="str">
        <x:v>https://raw.githubusercontent.com/Mar-7th/StarRailRes/dbe8cdfcfb0bf657b9fe1cf92d5537f118ccb487/index_new/cn/character_promotions.json</x:v>
      </x:c>
    </x:row>
    <x:row r="251" ht="20" customHeight="1">
      <x:c r="A251" s="6" t="str">
        <x:v>1213_1</x:v>
      </x:c>
      <x:c r="B251" s="6" t="str">
        <x:v>1213</x:v>
      </x:c>
      <x:c r="C251" s="6" t="n">
        <x:v>1</x:v>
      </x:c>
      <x:c r="D251" s="6" t="n">
        <x:v>236.544</x:v>
      </x:c>
      <x:c r="E251" s="6" t="n">
        <x:v>133.056</x:v>
      </x:c>
      <x:c r="F251" s="6" t="n">
        <x:v>69.3</x:v>
      </x:c>
      <x:c r="G251" s="6" t="n">
        <x:v>102</x:v>
      </x:c>
      <x:c r="H251" s="6" t="n">
        <x:v>0.05</x:v>
      </x:c>
      <x:c r="I251" s="6" t="n">
        <x:v>0.5</x:v>
      </x:c>
      <x:c r="J251" s="6" t="n">
        <x:v>8.448</x:v>
      </x:c>
      <x:c r="K251" s="6" t="n">
        <x:v>4.752</x:v>
      </x:c>
      <x:c r="L251" s="6" t="n">
        <x:v>2.475</x:v>
      </x:c>
      <x:c r="M251" s="6" t="str">
        <x:v>https://raw.githubusercontent.com/Mar-7th/StarRailRes/dbe8cdfcfb0bf657b9fe1cf92d5537f118ccb487/index_new/cn/character_promotions.json</x:v>
      </x:c>
    </x:row>
    <x:row r="252" ht="20" customHeight="1">
      <x:c r="A252" s="6" t="str">
        <x:v>1213_2</x:v>
      </x:c>
      <x:c r="B252" s="6" t="str">
        <x:v>1213</x:v>
      </x:c>
      <x:c r="C252" s="6" t="n">
        <x:v>2</x:v>
      </x:c>
      <x:c r="D252" s="6" t="n">
        <x:v>304.128</x:v>
      </x:c>
      <x:c r="E252" s="6" t="n">
        <x:v>171.072</x:v>
      </x:c>
      <x:c r="F252" s="6" t="n">
        <x:v>89.1</x:v>
      </x:c>
      <x:c r="G252" s="6" t="n">
        <x:v>102</x:v>
      </x:c>
      <x:c r="H252" s="6" t="n">
        <x:v>0.05</x:v>
      </x:c>
      <x:c r="I252" s="6" t="n">
        <x:v>0.5</x:v>
      </x:c>
      <x:c r="J252" s="6" t="n">
        <x:v>8.448</x:v>
      </x:c>
      <x:c r="K252" s="6" t="n">
        <x:v>4.752</x:v>
      </x:c>
      <x:c r="L252" s="6" t="n">
        <x:v>2.475</x:v>
      </x:c>
      <x:c r="M252" s="6" t="str">
        <x:v>https://raw.githubusercontent.com/Mar-7th/StarRailRes/dbe8cdfcfb0bf657b9fe1cf92d5537f118ccb487/index_new/cn/character_promotions.json</x:v>
      </x:c>
    </x:row>
    <x:row r="253" ht="20" customHeight="1">
      <x:c r="A253" s="6" t="str">
        <x:v>1213_3</x:v>
      </x:c>
      <x:c r="B253" s="6" t="str">
        <x:v>1213</x:v>
      </x:c>
      <x:c r="C253" s="6" t="n">
        <x:v>3</x:v>
      </x:c>
      <x:c r="D253" s="6" t="n">
        <x:v>371.712</x:v>
      </x:c>
      <x:c r="E253" s="6" t="n">
        <x:v>209.088</x:v>
      </x:c>
      <x:c r="F253" s="6" t="n">
        <x:v>108.9</x:v>
      </x:c>
      <x:c r="G253" s="6" t="n">
        <x:v>102</x:v>
      </x:c>
      <x:c r="H253" s="6" t="n">
        <x:v>0.05</x:v>
      </x:c>
      <x:c r="I253" s="6" t="n">
        <x:v>0.5</x:v>
      </x:c>
      <x:c r="J253" s="6" t="n">
        <x:v>8.448</x:v>
      </x:c>
      <x:c r="K253" s="6" t="n">
        <x:v>4.752</x:v>
      </x:c>
      <x:c r="L253" s="6" t="n">
        <x:v>2.475</x:v>
      </x:c>
      <x:c r="M253" s="6" t="str">
        <x:v>https://raw.githubusercontent.com/Mar-7th/StarRailRes/dbe8cdfcfb0bf657b9fe1cf92d5537f118ccb487/index_new/cn/character_promotions.json</x:v>
      </x:c>
    </x:row>
    <x:row r="254" ht="20" customHeight="1">
      <x:c r="A254" s="6" t="str">
        <x:v>1213_4</x:v>
      </x:c>
      <x:c r="B254" s="6" t="str">
        <x:v>1213</x:v>
      </x:c>
      <x:c r="C254" s="6" t="n">
        <x:v>4</x:v>
      </x:c>
      <x:c r="D254" s="6" t="n">
        <x:v>439.296</x:v>
      </x:c>
      <x:c r="E254" s="6" t="n">
        <x:v>247.104</x:v>
      </x:c>
      <x:c r="F254" s="6" t="n">
        <x:v>128.7</x:v>
      </x:c>
      <x:c r="G254" s="6" t="n">
        <x:v>102</x:v>
      </x:c>
      <x:c r="H254" s="6" t="n">
        <x:v>0.05</x:v>
      </x:c>
      <x:c r="I254" s="6" t="n">
        <x:v>0.5</x:v>
      </x:c>
      <x:c r="J254" s="6" t="n">
        <x:v>8.448</x:v>
      </x:c>
      <x:c r="K254" s="6" t="n">
        <x:v>4.752</x:v>
      </x:c>
      <x:c r="L254" s="6" t="n">
        <x:v>2.475</x:v>
      </x:c>
      <x:c r="M254" s="6" t="str">
        <x:v>https://raw.githubusercontent.com/Mar-7th/StarRailRes/dbe8cdfcfb0bf657b9fe1cf92d5537f118ccb487/index_new/cn/character_promotions.json</x:v>
      </x:c>
    </x:row>
    <x:row r="255" ht="20" customHeight="1">
      <x:c r="A255" s="6" t="str">
        <x:v>1213_5</x:v>
      </x:c>
      <x:c r="B255" s="6" t="str">
        <x:v>1213</x:v>
      </x:c>
      <x:c r="C255" s="6" t="n">
        <x:v>5</x:v>
      </x:c>
      <x:c r="D255" s="6" t="n">
        <x:v>506.88</x:v>
      </x:c>
      <x:c r="E255" s="6" t="n">
        <x:v>285.12</x:v>
      </x:c>
      <x:c r="F255" s="6" t="n">
        <x:v>148.5</x:v>
      </x:c>
      <x:c r="G255" s="6" t="n">
        <x:v>102</x:v>
      </x:c>
      <x:c r="H255" s="6" t="n">
        <x:v>0.05</x:v>
      </x:c>
      <x:c r="I255" s="6" t="n">
        <x:v>0.5</x:v>
      </x:c>
      <x:c r="J255" s="6" t="n">
        <x:v>8.448</x:v>
      </x:c>
      <x:c r="K255" s="6" t="n">
        <x:v>4.752</x:v>
      </x:c>
      <x:c r="L255" s="6" t="n">
        <x:v>2.475</x:v>
      </x:c>
      <x:c r="M255" s="6" t="str">
        <x:v>https://raw.githubusercontent.com/Mar-7th/StarRailRes/dbe8cdfcfb0bf657b9fe1cf92d5537f118ccb487/index_new/cn/character_promotions.json</x:v>
      </x:c>
    </x:row>
    <x:row r="256" ht="20" customHeight="1">
      <x:c r="A256" s="6" t="str">
        <x:v>1213_6</x:v>
      </x:c>
      <x:c r="B256" s="6" t="str">
        <x:v>1213</x:v>
      </x:c>
      <x:c r="C256" s="6" t="n">
        <x:v>6</x:v>
      </x:c>
      <x:c r="D256" s="6" t="n">
        <x:v>574.464</x:v>
      </x:c>
      <x:c r="E256" s="6" t="n">
        <x:v>323.136</x:v>
      </x:c>
      <x:c r="F256" s="6" t="n">
        <x:v>168.3</x:v>
      </x:c>
      <x:c r="G256" s="6" t="n">
        <x:v>102</x:v>
      </x:c>
      <x:c r="H256" s="6" t="n">
        <x:v>0.05</x:v>
      </x:c>
      <x:c r="I256" s="6" t="n">
        <x:v>0.5</x:v>
      </x:c>
      <x:c r="J256" s="6" t="n">
        <x:v>8.448</x:v>
      </x:c>
      <x:c r="K256" s="6" t="n">
        <x:v>4.752</x:v>
      </x:c>
      <x:c r="L256" s="6" t="n">
        <x:v>2.475</x:v>
      </x:c>
      <x:c r="M256" s="6" t="str">
        <x:v>https://raw.githubusercontent.com/Mar-7th/StarRailRes/dbe8cdfcfb0bf657b9fe1cf92d5537f118ccb487/index_new/cn/character_promotions.json</x:v>
      </x:c>
    </x:row>
    <x:row r="257" ht="20" customHeight="1">
      <x:c r="A257" s="6" t="str">
        <x:v>1214_0</x:v>
      </x:c>
      <x:c r="B257" s="6" t="str">
        <x:v>1214</x:v>
      </x:c>
      <x:c r="C257" s="6" t="n">
        <x:v>0</x:v>
      </x:c>
      <x:c r="D257" s="6" t="n">
        <x:v>144</x:v>
      </x:c>
      <x:c r="E257" s="6" t="n">
        <x:v>81.6</x:v>
      </x:c>
      <x:c r="F257" s="6" t="n">
        <x:v>54</x:v>
      </x:c>
      <x:c r="G257" s="6" t="n">
        <x:v>103</x:v>
      </x:c>
      <x:c r="H257" s="6" t="n">
        <x:v>0.05</x:v>
      </x:c>
      <x:c r="I257" s="6" t="n">
        <x:v>0.5</x:v>
      </x:c>
      <x:c r="J257" s="6" t="n">
        <x:v>7.2</x:v>
      </x:c>
      <x:c r="K257" s="6" t="n">
        <x:v>4.08</x:v>
      </x:c>
      <x:c r="L257" s="6" t="n">
        <x:v>2.7</x:v>
      </x:c>
      <x:c r="M257" s="6" t="str">
        <x:v>https://raw.githubusercontent.com/Mar-7th/StarRailRes/dbe8cdfcfb0bf657b9fe1cf92d5537f118ccb487/index_new/cn/character_promotions.json</x:v>
      </x:c>
    </x:row>
    <x:row r="258" ht="20" customHeight="1">
      <x:c r="A258" s="6" t="str">
        <x:v>1214_1</x:v>
      </x:c>
      <x:c r="B258" s="6" t="str">
        <x:v>1214</x:v>
      </x:c>
      <x:c r="C258" s="6" t="n">
        <x:v>1</x:v>
      </x:c>
      <x:c r="D258" s="6" t="n">
        <x:v>201.6</x:v>
      </x:c>
      <x:c r="E258" s="6" t="n">
        <x:v>114.24</x:v>
      </x:c>
      <x:c r="F258" s="6" t="n">
        <x:v>75.6</x:v>
      </x:c>
      <x:c r="G258" s="6" t="n">
        <x:v>103</x:v>
      </x:c>
      <x:c r="H258" s="6" t="n">
        <x:v>0.05</x:v>
      </x:c>
      <x:c r="I258" s="6" t="n">
        <x:v>0.5</x:v>
      </x:c>
      <x:c r="J258" s="6" t="n">
        <x:v>7.2</x:v>
      </x:c>
      <x:c r="K258" s="6" t="n">
        <x:v>4.08</x:v>
      </x:c>
      <x:c r="L258" s="6" t="n">
        <x:v>2.7</x:v>
      </x:c>
      <x:c r="M258" s="6" t="str">
        <x:v>https://raw.githubusercontent.com/Mar-7th/StarRailRes/dbe8cdfcfb0bf657b9fe1cf92d5537f118ccb487/index_new/cn/character_promotions.json</x:v>
      </x:c>
    </x:row>
    <x:row r="259" ht="20" customHeight="1">
      <x:c r="A259" s="6" t="str">
        <x:v>1214_2</x:v>
      </x:c>
      <x:c r="B259" s="6" t="str">
        <x:v>1214</x:v>
      </x:c>
      <x:c r="C259" s="6" t="n">
        <x:v>2</x:v>
      </x:c>
      <x:c r="D259" s="6" t="n">
        <x:v>259.2</x:v>
      </x:c>
      <x:c r="E259" s="6" t="n">
        <x:v>146.88</x:v>
      </x:c>
      <x:c r="F259" s="6" t="n">
        <x:v>97.2</x:v>
      </x:c>
      <x:c r="G259" s="6" t="n">
        <x:v>103</x:v>
      </x:c>
      <x:c r="H259" s="6" t="n">
        <x:v>0.05</x:v>
      </x:c>
      <x:c r="I259" s="6" t="n">
        <x:v>0.5</x:v>
      </x:c>
      <x:c r="J259" s="6" t="n">
        <x:v>7.2</x:v>
      </x:c>
      <x:c r="K259" s="6" t="n">
        <x:v>4.08</x:v>
      </x:c>
      <x:c r="L259" s="6" t="n">
        <x:v>2.7</x:v>
      </x:c>
      <x:c r="M259" s="6" t="str">
        <x:v>https://raw.githubusercontent.com/Mar-7th/StarRailRes/dbe8cdfcfb0bf657b9fe1cf92d5537f118ccb487/index_new/cn/character_promotions.json</x:v>
      </x:c>
    </x:row>
    <x:row r="260" ht="20" customHeight="1">
      <x:c r="A260" s="6" t="str">
        <x:v>1214_3</x:v>
      </x:c>
      <x:c r="B260" s="6" t="str">
        <x:v>1214</x:v>
      </x:c>
      <x:c r="C260" s="6" t="n">
        <x:v>3</x:v>
      </x:c>
      <x:c r="D260" s="6" t="n">
        <x:v>316.8</x:v>
      </x:c>
      <x:c r="E260" s="6" t="n">
        <x:v>179.52</x:v>
      </x:c>
      <x:c r="F260" s="6" t="n">
        <x:v>118.8</x:v>
      </x:c>
      <x:c r="G260" s="6" t="n">
        <x:v>103</x:v>
      </x:c>
      <x:c r="H260" s="6" t="n">
        <x:v>0.05</x:v>
      </x:c>
      <x:c r="I260" s="6" t="n">
        <x:v>0.5</x:v>
      </x:c>
      <x:c r="J260" s="6" t="n">
        <x:v>7.2</x:v>
      </x:c>
      <x:c r="K260" s="6" t="n">
        <x:v>4.08</x:v>
      </x:c>
      <x:c r="L260" s="6" t="n">
        <x:v>2.7</x:v>
      </x:c>
      <x:c r="M260" s="6" t="str">
        <x:v>https://raw.githubusercontent.com/Mar-7th/StarRailRes/dbe8cdfcfb0bf657b9fe1cf92d5537f118ccb487/index_new/cn/character_promotions.json</x:v>
      </x:c>
    </x:row>
    <x:row r="261" ht="20" customHeight="1">
      <x:c r="A261" s="6" t="str">
        <x:v>1214_4</x:v>
      </x:c>
      <x:c r="B261" s="6" t="str">
        <x:v>1214</x:v>
      </x:c>
      <x:c r="C261" s="6" t="n">
        <x:v>4</x:v>
      </x:c>
      <x:c r="D261" s="6" t="n">
        <x:v>374.4</x:v>
      </x:c>
      <x:c r="E261" s="6" t="n">
        <x:v>212.16</x:v>
      </x:c>
      <x:c r="F261" s="6" t="n">
        <x:v>140.4</x:v>
      </x:c>
      <x:c r="G261" s="6" t="n">
        <x:v>103</x:v>
      </x:c>
      <x:c r="H261" s="6" t="n">
        <x:v>0.05</x:v>
      </x:c>
      <x:c r="I261" s="6" t="n">
        <x:v>0.5</x:v>
      </x:c>
      <x:c r="J261" s="6" t="n">
        <x:v>7.2</x:v>
      </x:c>
      <x:c r="K261" s="6" t="n">
        <x:v>4.08</x:v>
      </x:c>
      <x:c r="L261" s="6" t="n">
        <x:v>2.7</x:v>
      </x:c>
      <x:c r="M261" s="6" t="str">
        <x:v>https://raw.githubusercontent.com/Mar-7th/StarRailRes/dbe8cdfcfb0bf657b9fe1cf92d5537f118ccb487/index_new/cn/character_promotions.json</x:v>
      </x:c>
    </x:row>
    <x:row r="262" ht="20" customHeight="1">
      <x:c r="A262" s="6" t="str">
        <x:v>1214_5</x:v>
      </x:c>
      <x:c r="B262" s="6" t="str">
        <x:v>1214</x:v>
      </x:c>
      <x:c r="C262" s="6" t="n">
        <x:v>5</x:v>
      </x:c>
      <x:c r="D262" s="6" t="n">
        <x:v>432</x:v>
      </x:c>
      <x:c r="E262" s="6" t="n">
        <x:v>244.8</x:v>
      </x:c>
      <x:c r="F262" s="6" t="n">
        <x:v>162</x:v>
      </x:c>
      <x:c r="G262" s="6" t="n">
        <x:v>103</x:v>
      </x:c>
      <x:c r="H262" s="6" t="n">
        <x:v>0.05</x:v>
      </x:c>
      <x:c r="I262" s="6" t="n">
        <x:v>0.5</x:v>
      </x:c>
      <x:c r="J262" s="6" t="n">
        <x:v>7.2</x:v>
      </x:c>
      <x:c r="K262" s="6" t="n">
        <x:v>4.08</x:v>
      </x:c>
      <x:c r="L262" s="6" t="n">
        <x:v>2.7</x:v>
      </x:c>
      <x:c r="M262" s="6" t="str">
        <x:v>https://raw.githubusercontent.com/Mar-7th/StarRailRes/dbe8cdfcfb0bf657b9fe1cf92d5537f118ccb487/index_new/cn/character_promotions.json</x:v>
      </x:c>
    </x:row>
    <x:row r="263" ht="20" customHeight="1">
      <x:c r="A263" s="6" t="str">
        <x:v>1214_6</x:v>
      </x:c>
      <x:c r="B263" s="6" t="str">
        <x:v>1214</x:v>
      </x:c>
      <x:c r="C263" s="6" t="n">
        <x:v>6</x:v>
      </x:c>
      <x:c r="D263" s="6" t="n">
        <x:v>489.6</x:v>
      </x:c>
      <x:c r="E263" s="6" t="n">
        <x:v>277.44</x:v>
      </x:c>
      <x:c r="F263" s="6" t="n">
        <x:v>183.6</x:v>
      </x:c>
      <x:c r="G263" s="6" t="n">
        <x:v>103</x:v>
      </x:c>
      <x:c r="H263" s="6" t="n">
        <x:v>0.05</x:v>
      </x:c>
      <x:c r="I263" s="6" t="n">
        <x:v>0.5</x:v>
      </x:c>
      <x:c r="J263" s="6" t="n">
        <x:v>7.2</x:v>
      </x:c>
      <x:c r="K263" s="6" t="n">
        <x:v>4.08</x:v>
      </x:c>
      <x:c r="L263" s="6" t="n">
        <x:v>2.7</x:v>
      </x:c>
      <x:c r="M263" s="6" t="str">
        <x:v>https://raw.githubusercontent.com/Mar-7th/StarRailRes/dbe8cdfcfb0bf657b9fe1cf92d5537f118ccb487/index_new/cn/character_promotions.json</x:v>
      </x:c>
    </x:row>
    <x:row r="264" ht="20" customHeight="1">
      <x:c r="A264" s="6" t="str">
        <x:v>1215_0</x:v>
      </x:c>
      <x:c r="B264" s="6" t="str">
        <x:v>1215</x:v>
      </x:c>
      <x:c r="C264" s="6" t="n">
        <x:v>0</x:v>
      </x:c>
      <x:c r="D264" s="6" t="n">
        <x:v>124.8</x:v>
      </x:c>
      <x:c r="E264" s="6" t="n">
        <x:v>76.8</x:v>
      </x:c>
      <x:c r="F264" s="6" t="n">
        <x:v>48</x:v>
      </x:c>
      <x:c r="G264" s="6" t="n">
        <x:v>110</x:v>
      </x:c>
      <x:c r="H264" s="6" t="n">
        <x:v>0.05</x:v>
      </x:c>
      <x:c r="I264" s="6" t="n">
        <x:v>0.5</x:v>
      </x:c>
      <x:c r="J264" s="6" t="n">
        <x:v>6.24</x:v>
      </x:c>
      <x:c r="K264" s="6" t="n">
        <x:v>3.84</x:v>
      </x:c>
      <x:c r="L264" s="6" t="n">
        <x:v>2.4</x:v>
      </x:c>
      <x:c r="M264" s="6" t="str">
        <x:v>https://raw.githubusercontent.com/Mar-7th/StarRailRes/dbe8cdfcfb0bf657b9fe1cf92d5537f118ccb487/index_new/cn/character_promotions.json</x:v>
      </x:c>
    </x:row>
    <x:row r="265" ht="20" customHeight="1">
      <x:c r="A265" s="6" t="str">
        <x:v>1215_1</x:v>
      </x:c>
      <x:c r="B265" s="6" t="str">
        <x:v>1215</x:v>
      </x:c>
      <x:c r="C265" s="6" t="n">
        <x:v>1</x:v>
      </x:c>
      <x:c r="D265" s="6" t="n">
        <x:v>174.72</x:v>
      </x:c>
      <x:c r="E265" s="6" t="n">
        <x:v>107.52</x:v>
      </x:c>
      <x:c r="F265" s="6" t="n">
        <x:v>67.2</x:v>
      </x:c>
      <x:c r="G265" s="6" t="n">
        <x:v>110</x:v>
      </x:c>
      <x:c r="H265" s="6" t="n">
        <x:v>0.05</x:v>
      </x:c>
      <x:c r="I265" s="6" t="n">
        <x:v>0.5</x:v>
      </x:c>
      <x:c r="J265" s="6" t="n">
        <x:v>6.24</x:v>
      </x:c>
      <x:c r="K265" s="6" t="n">
        <x:v>3.84</x:v>
      </x:c>
      <x:c r="L265" s="6" t="n">
        <x:v>2.4</x:v>
      </x:c>
      <x:c r="M265" s="6" t="str">
        <x:v>https://raw.githubusercontent.com/Mar-7th/StarRailRes/dbe8cdfcfb0bf657b9fe1cf92d5537f118ccb487/index_new/cn/character_promotions.json</x:v>
      </x:c>
    </x:row>
    <x:row r="266" ht="20" customHeight="1">
      <x:c r="A266" s="6" t="str">
        <x:v>1215_2</x:v>
      </x:c>
      <x:c r="B266" s="6" t="str">
        <x:v>1215</x:v>
      </x:c>
      <x:c r="C266" s="6" t="n">
        <x:v>2</x:v>
      </x:c>
      <x:c r="D266" s="6" t="n">
        <x:v>224.64</x:v>
      </x:c>
      <x:c r="E266" s="6" t="n">
        <x:v>138.24</x:v>
      </x:c>
      <x:c r="F266" s="6" t="n">
        <x:v>86.4</x:v>
      </x:c>
      <x:c r="G266" s="6" t="n">
        <x:v>110</x:v>
      </x:c>
      <x:c r="H266" s="6" t="n">
        <x:v>0.05</x:v>
      </x:c>
      <x:c r="I266" s="6" t="n">
        <x:v>0.5</x:v>
      </x:c>
      <x:c r="J266" s="6" t="n">
        <x:v>6.24</x:v>
      </x:c>
      <x:c r="K266" s="6" t="n">
        <x:v>3.84</x:v>
      </x:c>
      <x:c r="L266" s="6" t="n">
        <x:v>2.4</x:v>
      </x:c>
      <x:c r="M266" s="6" t="str">
        <x:v>https://raw.githubusercontent.com/Mar-7th/StarRailRes/dbe8cdfcfb0bf657b9fe1cf92d5537f118ccb487/index_new/cn/character_promotions.json</x:v>
      </x:c>
    </x:row>
    <x:row r="267" ht="20" customHeight="1">
      <x:c r="A267" s="6" t="str">
        <x:v>1215_3</x:v>
      </x:c>
      <x:c r="B267" s="6" t="str">
        <x:v>1215</x:v>
      </x:c>
      <x:c r="C267" s="6" t="n">
        <x:v>3</x:v>
      </x:c>
      <x:c r="D267" s="6" t="n">
        <x:v>274.56</x:v>
      </x:c>
      <x:c r="E267" s="6" t="n">
        <x:v>168.96</x:v>
      </x:c>
      <x:c r="F267" s="6" t="n">
        <x:v>105.6</x:v>
      </x:c>
      <x:c r="G267" s="6" t="n">
        <x:v>110</x:v>
      </x:c>
      <x:c r="H267" s="6" t="n">
        <x:v>0.05</x:v>
      </x:c>
      <x:c r="I267" s="6" t="n">
        <x:v>0.5</x:v>
      </x:c>
      <x:c r="J267" s="6" t="n">
        <x:v>6.24</x:v>
      </x:c>
      <x:c r="K267" s="6" t="n">
        <x:v>3.84</x:v>
      </x:c>
      <x:c r="L267" s="6" t="n">
        <x:v>2.4</x:v>
      </x:c>
      <x:c r="M267" s="6" t="str">
        <x:v>https://raw.githubusercontent.com/Mar-7th/StarRailRes/dbe8cdfcfb0bf657b9fe1cf92d5537f118ccb487/index_new/cn/character_promotions.json</x:v>
      </x:c>
    </x:row>
    <x:row r="268" ht="20" customHeight="1">
      <x:c r="A268" s="6" t="str">
        <x:v>1215_4</x:v>
      </x:c>
      <x:c r="B268" s="6" t="str">
        <x:v>1215</x:v>
      </x:c>
      <x:c r="C268" s="6" t="n">
        <x:v>4</x:v>
      </x:c>
      <x:c r="D268" s="6" t="n">
        <x:v>324.48</x:v>
      </x:c>
      <x:c r="E268" s="6" t="n">
        <x:v>199.68</x:v>
      </x:c>
      <x:c r="F268" s="6" t="n">
        <x:v>124.8</x:v>
      </x:c>
      <x:c r="G268" s="6" t="n">
        <x:v>110</x:v>
      </x:c>
      <x:c r="H268" s="6" t="n">
        <x:v>0.05</x:v>
      </x:c>
      <x:c r="I268" s="6" t="n">
        <x:v>0.5</x:v>
      </x:c>
      <x:c r="J268" s="6" t="n">
        <x:v>6.24</x:v>
      </x:c>
      <x:c r="K268" s="6" t="n">
        <x:v>3.84</x:v>
      </x:c>
      <x:c r="L268" s="6" t="n">
        <x:v>2.4</x:v>
      </x:c>
      <x:c r="M268" s="6" t="str">
        <x:v>https://raw.githubusercontent.com/Mar-7th/StarRailRes/dbe8cdfcfb0bf657b9fe1cf92d5537f118ccb487/index_new/cn/character_promotions.json</x:v>
      </x:c>
    </x:row>
    <x:row r="269" ht="20" customHeight="1">
      <x:c r="A269" s="6" t="str">
        <x:v>1215_5</x:v>
      </x:c>
      <x:c r="B269" s="6" t="str">
        <x:v>1215</x:v>
      </x:c>
      <x:c r="C269" s="6" t="n">
        <x:v>5</x:v>
      </x:c>
      <x:c r="D269" s="6" t="n">
        <x:v>374.4</x:v>
      </x:c>
      <x:c r="E269" s="6" t="n">
        <x:v>230.4</x:v>
      </x:c>
      <x:c r="F269" s="6" t="n">
        <x:v>144</x:v>
      </x:c>
      <x:c r="G269" s="6" t="n">
        <x:v>110</x:v>
      </x:c>
      <x:c r="H269" s="6" t="n">
        <x:v>0.05</x:v>
      </x:c>
      <x:c r="I269" s="6" t="n">
        <x:v>0.5</x:v>
      </x:c>
      <x:c r="J269" s="6" t="n">
        <x:v>6.24</x:v>
      </x:c>
      <x:c r="K269" s="6" t="n">
        <x:v>3.84</x:v>
      </x:c>
      <x:c r="L269" s="6" t="n">
        <x:v>2.4</x:v>
      </x:c>
      <x:c r="M269" s="6" t="str">
        <x:v>https://raw.githubusercontent.com/Mar-7th/StarRailRes/dbe8cdfcfb0bf657b9fe1cf92d5537f118ccb487/index_new/cn/character_promotions.json</x:v>
      </x:c>
    </x:row>
    <x:row r="270" ht="20" customHeight="1">
      <x:c r="A270" s="6" t="str">
        <x:v>1215_6</x:v>
      </x:c>
      <x:c r="B270" s="6" t="str">
        <x:v>1215</x:v>
      </x:c>
      <x:c r="C270" s="6" t="n">
        <x:v>6</x:v>
      </x:c>
      <x:c r="D270" s="6" t="n">
        <x:v>424.32</x:v>
      </x:c>
      <x:c r="E270" s="6" t="n">
        <x:v>261.12</x:v>
      </x:c>
      <x:c r="F270" s="6" t="n">
        <x:v>163.2</x:v>
      </x:c>
      <x:c r="G270" s="6" t="n">
        <x:v>110</x:v>
      </x:c>
      <x:c r="H270" s="6" t="n">
        <x:v>0.05</x:v>
      </x:c>
      <x:c r="I270" s="6" t="n">
        <x:v>0.5</x:v>
      </x:c>
      <x:c r="J270" s="6" t="n">
        <x:v>6.24</x:v>
      </x:c>
      <x:c r="K270" s="6" t="n">
        <x:v>3.84</x:v>
      </x:c>
      <x:c r="L270" s="6" t="n">
        <x:v>2.4</x:v>
      </x:c>
      <x:c r="M270" s="6" t="str">
        <x:v>https://raw.githubusercontent.com/Mar-7th/StarRailRes/dbe8cdfcfb0bf657b9fe1cf92d5537f118ccb487/index_new/cn/character_promotions.json</x:v>
      </x:c>
    </x:row>
    <x:row r="271" ht="20" customHeight="1">
      <x:c r="A271" s="6" t="str">
        <x:v>1217_0</x:v>
      </x:c>
      <x:c r="B271" s="6" t="str">
        <x:v>1217</x:v>
      </x:c>
      <x:c r="C271" s="6" t="n">
        <x:v>0</x:v>
      </x:c>
      <x:c r="D271" s="6" t="n">
        <x:v>184.8</x:v>
      </x:c>
      <x:c r="E271" s="6" t="n">
        <x:v>81.84</x:v>
      </x:c>
      <x:c r="F271" s="6" t="n">
        <x:v>69.3</x:v>
      </x:c>
      <x:c r="G271" s="6" t="n">
        <x:v>98</x:v>
      </x:c>
      <x:c r="H271" s="6" t="n">
        <x:v>0.05</x:v>
      </x:c>
      <x:c r="I271" s="6" t="n">
        <x:v>0.5</x:v>
      </x:c>
      <x:c r="J271" s="6" t="n">
        <x:v>9.24</x:v>
      </x:c>
      <x:c r="K271" s="6" t="n">
        <x:v>4.092</x:v>
      </x:c>
      <x:c r="L271" s="6" t="n">
        <x:v>3.465</x:v>
      </x:c>
      <x:c r="M271" s="6" t="str">
        <x:v>https://raw.githubusercontent.com/Mar-7th/StarRailRes/dbe8cdfcfb0bf657b9fe1cf92d5537f118ccb487/index_new/cn/character_promotions.json</x:v>
      </x:c>
    </x:row>
    <x:row r="272" ht="20" customHeight="1">
      <x:c r="A272" s="6" t="str">
        <x:v>1217_1</x:v>
      </x:c>
      <x:c r="B272" s="6" t="str">
        <x:v>1217</x:v>
      </x:c>
      <x:c r="C272" s="6" t="n">
        <x:v>1</x:v>
      </x:c>
      <x:c r="D272" s="6" t="n">
        <x:v>258.72</x:v>
      </x:c>
      <x:c r="E272" s="6" t="n">
        <x:v>114.576</x:v>
      </x:c>
      <x:c r="F272" s="6" t="n">
        <x:v>97.02</x:v>
      </x:c>
      <x:c r="G272" s="6" t="n">
        <x:v>98</x:v>
      </x:c>
      <x:c r="H272" s="6" t="n">
        <x:v>0.05</x:v>
      </x:c>
      <x:c r="I272" s="6" t="n">
        <x:v>0.5</x:v>
      </x:c>
      <x:c r="J272" s="6" t="n">
        <x:v>9.24</x:v>
      </x:c>
      <x:c r="K272" s="6" t="n">
        <x:v>4.092</x:v>
      </x:c>
      <x:c r="L272" s="6" t="n">
        <x:v>3.465</x:v>
      </x:c>
      <x:c r="M272" s="6" t="str">
        <x:v>https://raw.githubusercontent.com/Mar-7th/StarRailRes/dbe8cdfcfb0bf657b9fe1cf92d5537f118ccb487/index_new/cn/character_promotions.json</x:v>
      </x:c>
    </x:row>
    <x:row r="273" ht="20" customHeight="1">
      <x:c r="A273" s="6" t="str">
        <x:v>1217_2</x:v>
      </x:c>
      <x:c r="B273" s="6" t="str">
        <x:v>1217</x:v>
      </x:c>
      <x:c r="C273" s="6" t="n">
        <x:v>2</x:v>
      </x:c>
      <x:c r="D273" s="6" t="n">
        <x:v>332.64</x:v>
      </x:c>
      <x:c r="E273" s="6" t="n">
        <x:v>147.312</x:v>
      </x:c>
      <x:c r="F273" s="6" t="n">
        <x:v>124.74</x:v>
      </x:c>
      <x:c r="G273" s="6" t="n">
        <x:v>98</x:v>
      </x:c>
      <x:c r="H273" s="6" t="n">
        <x:v>0.05</x:v>
      </x:c>
      <x:c r="I273" s="6" t="n">
        <x:v>0.5</x:v>
      </x:c>
      <x:c r="J273" s="6" t="n">
        <x:v>9.24</x:v>
      </x:c>
      <x:c r="K273" s="6" t="n">
        <x:v>4.092</x:v>
      </x:c>
      <x:c r="L273" s="6" t="n">
        <x:v>3.465</x:v>
      </x:c>
      <x:c r="M273" s="6" t="str">
        <x:v>https://raw.githubusercontent.com/Mar-7th/StarRailRes/dbe8cdfcfb0bf657b9fe1cf92d5537f118ccb487/index_new/cn/character_promotions.json</x:v>
      </x:c>
    </x:row>
    <x:row r="274" ht="20" customHeight="1">
      <x:c r="A274" s="6" t="str">
        <x:v>1217_3</x:v>
      </x:c>
      <x:c r="B274" s="6" t="str">
        <x:v>1217</x:v>
      </x:c>
      <x:c r="C274" s="6" t="n">
        <x:v>3</x:v>
      </x:c>
      <x:c r="D274" s="6" t="n">
        <x:v>406.56</x:v>
      </x:c>
      <x:c r="E274" s="6" t="n">
        <x:v>180.048</x:v>
      </x:c>
      <x:c r="F274" s="6" t="n">
        <x:v>152.46</x:v>
      </x:c>
      <x:c r="G274" s="6" t="n">
        <x:v>98</x:v>
      </x:c>
      <x:c r="H274" s="6" t="n">
        <x:v>0.05</x:v>
      </x:c>
      <x:c r="I274" s="6" t="n">
        <x:v>0.5</x:v>
      </x:c>
      <x:c r="J274" s="6" t="n">
        <x:v>9.24</x:v>
      </x:c>
      <x:c r="K274" s="6" t="n">
        <x:v>4.092</x:v>
      </x:c>
      <x:c r="L274" s="6" t="n">
        <x:v>3.465</x:v>
      </x:c>
      <x:c r="M274" s="6" t="str">
        <x:v>https://raw.githubusercontent.com/Mar-7th/StarRailRes/dbe8cdfcfb0bf657b9fe1cf92d5537f118ccb487/index_new/cn/character_promotions.json</x:v>
      </x:c>
    </x:row>
    <x:row r="275" ht="20" customHeight="1">
      <x:c r="A275" s="6" t="str">
        <x:v>1217_4</x:v>
      </x:c>
      <x:c r="B275" s="6" t="str">
        <x:v>1217</x:v>
      </x:c>
      <x:c r="C275" s="6" t="n">
        <x:v>4</x:v>
      </x:c>
      <x:c r="D275" s="6" t="n">
        <x:v>480.48</x:v>
      </x:c>
      <x:c r="E275" s="6" t="n">
        <x:v>212.784</x:v>
      </x:c>
      <x:c r="F275" s="6" t="n">
        <x:v>180.18</x:v>
      </x:c>
      <x:c r="G275" s="6" t="n">
        <x:v>98</x:v>
      </x:c>
      <x:c r="H275" s="6" t="n">
        <x:v>0.05</x:v>
      </x:c>
      <x:c r="I275" s="6" t="n">
        <x:v>0.5</x:v>
      </x:c>
      <x:c r="J275" s="6" t="n">
        <x:v>9.24</x:v>
      </x:c>
      <x:c r="K275" s="6" t="n">
        <x:v>4.092</x:v>
      </x:c>
      <x:c r="L275" s="6" t="n">
        <x:v>3.465</x:v>
      </x:c>
      <x:c r="M275" s="6" t="str">
        <x:v>https://raw.githubusercontent.com/Mar-7th/StarRailRes/dbe8cdfcfb0bf657b9fe1cf92d5537f118ccb487/index_new/cn/character_promotions.json</x:v>
      </x:c>
    </x:row>
    <x:row r="276" ht="20" customHeight="1">
      <x:c r="A276" s="6" t="str">
        <x:v>1217_5</x:v>
      </x:c>
      <x:c r="B276" s="6" t="str">
        <x:v>1217</x:v>
      </x:c>
      <x:c r="C276" s="6" t="n">
        <x:v>5</x:v>
      </x:c>
      <x:c r="D276" s="6" t="n">
        <x:v>554.4</x:v>
      </x:c>
      <x:c r="E276" s="6" t="n">
        <x:v>245.52</x:v>
      </x:c>
      <x:c r="F276" s="6" t="n">
        <x:v>207.9</x:v>
      </x:c>
      <x:c r="G276" s="6" t="n">
        <x:v>98</x:v>
      </x:c>
      <x:c r="H276" s="6" t="n">
        <x:v>0.05</x:v>
      </x:c>
      <x:c r="I276" s="6" t="n">
        <x:v>0.5</x:v>
      </x:c>
      <x:c r="J276" s="6" t="n">
        <x:v>9.24</x:v>
      </x:c>
      <x:c r="K276" s="6" t="n">
        <x:v>4.092</x:v>
      </x:c>
      <x:c r="L276" s="6" t="n">
        <x:v>3.465</x:v>
      </x:c>
      <x:c r="M276" s="6" t="str">
        <x:v>https://raw.githubusercontent.com/Mar-7th/StarRailRes/dbe8cdfcfb0bf657b9fe1cf92d5537f118ccb487/index_new/cn/character_promotions.json</x:v>
      </x:c>
    </x:row>
    <x:row r="277" ht="20" customHeight="1">
      <x:c r="A277" s="6" t="str">
        <x:v>1217_6</x:v>
      </x:c>
      <x:c r="B277" s="6" t="str">
        <x:v>1217</x:v>
      </x:c>
      <x:c r="C277" s="6" t="n">
        <x:v>6</x:v>
      </x:c>
      <x:c r="D277" s="6" t="n">
        <x:v>628.32</x:v>
      </x:c>
      <x:c r="E277" s="6" t="n">
        <x:v>278.256</x:v>
      </x:c>
      <x:c r="F277" s="6" t="n">
        <x:v>235.62</x:v>
      </x:c>
      <x:c r="G277" s="6" t="n">
        <x:v>98</x:v>
      </x:c>
      <x:c r="H277" s="6" t="n">
        <x:v>0.05</x:v>
      </x:c>
      <x:c r="I277" s="6" t="n">
        <x:v>0.5</x:v>
      </x:c>
      <x:c r="J277" s="6" t="n">
        <x:v>9.24</x:v>
      </x:c>
      <x:c r="K277" s="6" t="n">
        <x:v>4.092</x:v>
      </x:c>
      <x:c r="L277" s="6" t="n">
        <x:v>3.465</x:v>
      </x:c>
      <x:c r="M277" s="6" t="str">
        <x:v>https://raw.githubusercontent.com/Mar-7th/StarRailRes/dbe8cdfcfb0bf657b9fe1cf92d5537f118ccb487/index_new/cn/character_promotions.json</x:v>
      </x:c>
    </x:row>
    <x:row r="278" ht="20" customHeight="1">
      <x:c r="A278" s="6" t="str">
        <x:v>1218_0</x:v>
      </x:c>
      <x:c r="B278" s="6" t="str">
        <x:v>1218</x:v>
      </x:c>
      <x:c r="C278" s="6" t="n">
        <x:v>0</x:v>
      </x:c>
      <x:c r="D278" s="6" t="n">
        <x:v>184.8</x:v>
      </x:c>
      <x:c r="E278" s="6" t="n">
        <x:v>81.84</x:v>
      </x:c>
      <x:c r="F278" s="6" t="n">
        <x:v>69.3</x:v>
      </x:c>
      <x:c r="G278" s="6" t="n">
        <x:v>98</x:v>
      </x:c>
      <x:c r="H278" s="6" t="n">
        <x:v>0.05</x:v>
      </x:c>
      <x:c r="I278" s="6" t="n">
        <x:v>0.5</x:v>
      </x:c>
      <x:c r="J278" s="6" t="n">
        <x:v>9.24</x:v>
      </x:c>
      <x:c r="K278" s="6" t="n">
        <x:v>4.092</x:v>
      </x:c>
      <x:c r="L278" s="6" t="n">
        <x:v>3.465</x:v>
      </x:c>
      <x:c r="M278" s="6" t="str">
        <x:v>https://raw.githubusercontent.com/Mar-7th/StarRailRes/dbe8cdfcfb0bf657b9fe1cf92d5537f118ccb487/index_new/cn/character_promotions.json</x:v>
      </x:c>
    </x:row>
    <x:row r="279" ht="20" customHeight="1">
      <x:c r="A279" s="6" t="str">
        <x:v>1218_1</x:v>
      </x:c>
      <x:c r="B279" s="6" t="str">
        <x:v>1218</x:v>
      </x:c>
      <x:c r="C279" s="6" t="n">
        <x:v>1</x:v>
      </x:c>
      <x:c r="D279" s="6" t="n">
        <x:v>258.72</x:v>
      </x:c>
      <x:c r="E279" s="6" t="n">
        <x:v>114.576</x:v>
      </x:c>
      <x:c r="F279" s="6" t="n">
        <x:v>97.02</x:v>
      </x:c>
      <x:c r="G279" s="6" t="n">
        <x:v>98</x:v>
      </x:c>
      <x:c r="H279" s="6" t="n">
        <x:v>0.05</x:v>
      </x:c>
      <x:c r="I279" s="6" t="n">
        <x:v>0.5</x:v>
      </x:c>
      <x:c r="J279" s="6" t="n">
        <x:v>9.24</x:v>
      </x:c>
      <x:c r="K279" s="6" t="n">
        <x:v>4.092</x:v>
      </x:c>
      <x:c r="L279" s="6" t="n">
        <x:v>3.465</x:v>
      </x:c>
      <x:c r="M279" s="6" t="str">
        <x:v>https://raw.githubusercontent.com/Mar-7th/StarRailRes/dbe8cdfcfb0bf657b9fe1cf92d5537f118ccb487/index_new/cn/character_promotions.json</x:v>
      </x:c>
    </x:row>
    <x:row r="280" ht="20" customHeight="1">
      <x:c r="A280" s="6" t="str">
        <x:v>1218_2</x:v>
      </x:c>
      <x:c r="B280" s="6" t="str">
        <x:v>1218</x:v>
      </x:c>
      <x:c r="C280" s="6" t="n">
        <x:v>2</x:v>
      </x:c>
      <x:c r="D280" s="6" t="n">
        <x:v>332.64</x:v>
      </x:c>
      <x:c r="E280" s="6" t="n">
        <x:v>147.312</x:v>
      </x:c>
      <x:c r="F280" s="6" t="n">
        <x:v>124.74</x:v>
      </x:c>
      <x:c r="G280" s="6" t="n">
        <x:v>98</x:v>
      </x:c>
      <x:c r="H280" s="6" t="n">
        <x:v>0.05</x:v>
      </x:c>
      <x:c r="I280" s="6" t="n">
        <x:v>0.5</x:v>
      </x:c>
      <x:c r="J280" s="6" t="n">
        <x:v>9.24</x:v>
      </x:c>
      <x:c r="K280" s="6" t="n">
        <x:v>4.092</x:v>
      </x:c>
      <x:c r="L280" s="6" t="n">
        <x:v>3.465</x:v>
      </x:c>
      <x:c r="M280" s="6" t="str">
        <x:v>https://raw.githubusercontent.com/Mar-7th/StarRailRes/dbe8cdfcfb0bf657b9fe1cf92d5537f118ccb487/index_new/cn/character_promotions.json</x:v>
      </x:c>
    </x:row>
    <x:row r="281" ht="20" customHeight="1">
      <x:c r="A281" s="6" t="str">
        <x:v>1218_3</x:v>
      </x:c>
      <x:c r="B281" s="6" t="str">
        <x:v>1218</x:v>
      </x:c>
      <x:c r="C281" s="6" t="n">
        <x:v>3</x:v>
      </x:c>
      <x:c r="D281" s="6" t="n">
        <x:v>406.56</x:v>
      </x:c>
      <x:c r="E281" s="6" t="n">
        <x:v>180.048</x:v>
      </x:c>
      <x:c r="F281" s="6" t="n">
        <x:v>152.46</x:v>
      </x:c>
      <x:c r="G281" s="6" t="n">
        <x:v>98</x:v>
      </x:c>
      <x:c r="H281" s="6" t="n">
        <x:v>0.05</x:v>
      </x:c>
      <x:c r="I281" s="6" t="n">
        <x:v>0.5</x:v>
      </x:c>
      <x:c r="J281" s="6" t="n">
        <x:v>9.24</x:v>
      </x:c>
      <x:c r="K281" s="6" t="n">
        <x:v>4.092</x:v>
      </x:c>
      <x:c r="L281" s="6" t="n">
        <x:v>3.465</x:v>
      </x:c>
      <x:c r="M281" s="6" t="str">
        <x:v>https://raw.githubusercontent.com/Mar-7th/StarRailRes/dbe8cdfcfb0bf657b9fe1cf92d5537f118ccb487/index_new/cn/character_promotions.json</x:v>
      </x:c>
    </x:row>
    <x:row r="282" ht="20" customHeight="1">
      <x:c r="A282" s="6" t="str">
        <x:v>1218_4</x:v>
      </x:c>
      <x:c r="B282" s="6" t="str">
        <x:v>1218</x:v>
      </x:c>
      <x:c r="C282" s="6" t="n">
        <x:v>4</x:v>
      </x:c>
      <x:c r="D282" s="6" t="n">
        <x:v>480.48</x:v>
      </x:c>
      <x:c r="E282" s="6" t="n">
        <x:v>212.784</x:v>
      </x:c>
      <x:c r="F282" s="6" t="n">
        <x:v>180.18</x:v>
      </x:c>
      <x:c r="G282" s="6" t="n">
        <x:v>98</x:v>
      </x:c>
      <x:c r="H282" s="6" t="n">
        <x:v>0.05</x:v>
      </x:c>
      <x:c r="I282" s="6" t="n">
        <x:v>0.5</x:v>
      </x:c>
      <x:c r="J282" s="6" t="n">
        <x:v>9.24</x:v>
      </x:c>
      <x:c r="K282" s="6" t="n">
        <x:v>4.092</x:v>
      </x:c>
      <x:c r="L282" s="6" t="n">
        <x:v>3.465</x:v>
      </x:c>
      <x:c r="M282" s="6" t="str">
        <x:v>https://raw.githubusercontent.com/Mar-7th/StarRailRes/dbe8cdfcfb0bf657b9fe1cf92d5537f118ccb487/index_new/cn/character_promotions.json</x:v>
      </x:c>
    </x:row>
    <x:row r="283" ht="20" customHeight="1">
      <x:c r="A283" s="6" t="str">
        <x:v>1218_5</x:v>
      </x:c>
      <x:c r="B283" s="6" t="str">
        <x:v>1218</x:v>
      </x:c>
      <x:c r="C283" s="6" t="n">
        <x:v>5</x:v>
      </x:c>
      <x:c r="D283" s="6" t="n">
        <x:v>554.4</x:v>
      </x:c>
      <x:c r="E283" s="6" t="n">
        <x:v>245.52</x:v>
      </x:c>
      <x:c r="F283" s="6" t="n">
        <x:v>207.9</x:v>
      </x:c>
      <x:c r="G283" s="6" t="n">
        <x:v>98</x:v>
      </x:c>
      <x:c r="H283" s="6" t="n">
        <x:v>0.05</x:v>
      </x:c>
      <x:c r="I283" s="6" t="n">
        <x:v>0.5</x:v>
      </x:c>
      <x:c r="J283" s="6" t="n">
        <x:v>9.24</x:v>
      </x:c>
      <x:c r="K283" s="6" t="n">
        <x:v>4.092</x:v>
      </x:c>
      <x:c r="L283" s="6" t="n">
        <x:v>3.465</x:v>
      </x:c>
      <x:c r="M283" s="6" t="str">
        <x:v>https://raw.githubusercontent.com/Mar-7th/StarRailRes/dbe8cdfcfb0bf657b9fe1cf92d5537f118ccb487/index_new/cn/character_promotions.json</x:v>
      </x:c>
    </x:row>
    <x:row r="284" ht="20" customHeight="1">
      <x:c r="A284" s="6" t="str">
        <x:v>1218_6</x:v>
      </x:c>
      <x:c r="B284" s="6" t="str">
        <x:v>1218</x:v>
      </x:c>
      <x:c r="C284" s="6" t="n">
        <x:v>6</x:v>
      </x:c>
      <x:c r="D284" s="6" t="n">
        <x:v>628.32</x:v>
      </x:c>
      <x:c r="E284" s="6" t="n">
        <x:v>278.256</x:v>
      </x:c>
      <x:c r="F284" s="6" t="n">
        <x:v>235.62</x:v>
      </x:c>
      <x:c r="G284" s="6" t="n">
        <x:v>98</x:v>
      </x:c>
      <x:c r="H284" s="6" t="n">
        <x:v>0.05</x:v>
      </x:c>
      <x:c r="I284" s="6" t="n">
        <x:v>0.5</x:v>
      </x:c>
      <x:c r="J284" s="6" t="n">
        <x:v>9.24</x:v>
      </x:c>
      <x:c r="K284" s="6" t="n">
        <x:v>4.092</x:v>
      </x:c>
      <x:c r="L284" s="6" t="n">
        <x:v>3.465</x:v>
      </x:c>
      <x:c r="M284" s="6" t="str">
        <x:v>https://raw.githubusercontent.com/Mar-7th/StarRailRes/dbe8cdfcfb0bf657b9fe1cf92d5537f118ccb487/index_new/cn/character_promotions.json</x:v>
      </x:c>
    </x:row>
    <x:row r="285" ht="20" customHeight="1">
      <x:c r="A285" s="6" t="str">
        <x:v>1220_0</x:v>
      </x:c>
      <x:c r="B285" s="6" t="str">
        <x:v>1220</x:v>
      </x:c>
      <x:c r="C285" s="6" t="n">
        <x:v>0</x:v>
      </x:c>
      <x:c r="D285" s="6" t="n">
        <x:v>142.56</x:v>
      </x:c>
      <x:c r="E285" s="6" t="n">
        <x:v>81.84</x:v>
      </x:c>
      <x:c r="F285" s="6" t="n">
        <x:v>52.8</x:v>
      </x:c>
      <x:c r="G285" s="6" t="n">
        <x:v>112</x:v>
      </x:c>
      <x:c r="H285" s="6" t="n">
        <x:v>0.05</x:v>
      </x:c>
      <x:c r="I285" s="6" t="n">
        <x:v>0.5</x:v>
      </x:c>
      <x:c r="J285" s="6" t="n">
        <x:v>7.128</x:v>
      </x:c>
      <x:c r="K285" s="6" t="n">
        <x:v>4.092</x:v>
      </x:c>
      <x:c r="L285" s="6" t="n">
        <x:v>2.64</x:v>
      </x:c>
      <x:c r="M285" s="6" t="str">
        <x:v>https://raw.githubusercontent.com/Mar-7th/StarRailRes/dbe8cdfcfb0bf657b9fe1cf92d5537f118ccb487/index_new/cn/character_promotions.json</x:v>
      </x:c>
    </x:row>
    <x:row r="286" ht="20" customHeight="1">
      <x:c r="A286" s="6" t="str">
        <x:v>1220_1</x:v>
      </x:c>
      <x:c r="B286" s="6" t="str">
        <x:v>1220</x:v>
      </x:c>
      <x:c r="C286" s="6" t="n">
        <x:v>1</x:v>
      </x:c>
      <x:c r="D286" s="6" t="n">
        <x:v>199.584</x:v>
      </x:c>
      <x:c r="E286" s="6" t="n">
        <x:v>114.576</x:v>
      </x:c>
      <x:c r="F286" s="6" t="n">
        <x:v>73.92</x:v>
      </x:c>
      <x:c r="G286" s="6" t="n">
        <x:v>112</x:v>
      </x:c>
      <x:c r="H286" s="6" t="n">
        <x:v>0.05</x:v>
      </x:c>
      <x:c r="I286" s="6" t="n">
        <x:v>0.5</x:v>
      </x:c>
      <x:c r="J286" s="6" t="n">
        <x:v>7.128</x:v>
      </x:c>
      <x:c r="K286" s="6" t="n">
        <x:v>4.092</x:v>
      </x:c>
      <x:c r="L286" s="6" t="n">
        <x:v>2.64</x:v>
      </x:c>
      <x:c r="M286" s="6" t="str">
        <x:v>https://raw.githubusercontent.com/Mar-7th/StarRailRes/dbe8cdfcfb0bf657b9fe1cf92d5537f118ccb487/index_new/cn/character_promotions.json</x:v>
      </x:c>
    </x:row>
    <x:row r="287" ht="20" customHeight="1">
      <x:c r="A287" s="6" t="str">
        <x:v>1220_2</x:v>
      </x:c>
      <x:c r="B287" s="6" t="str">
        <x:v>1220</x:v>
      </x:c>
      <x:c r="C287" s="6" t="n">
        <x:v>2</x:v>
      </x:c>
      <x:c r="D287" s="6" t="n">
        <x:v>256.608</x:v>
      </x:c>
      <x:c r="E287" s="6" t="n">
        <x:v>147.312</x:v>
      </x:c>
      <x:c r="F287" s="6" t="n">
        <x:v>95.04</x:v>
      </x:c>
      <x:c r="G287" s="6" t="n">
        <x:v>112</x:v>
      </x:c>
      <x:c r="H287" s="6" t="n">
        <x:v>0.05</x:v>
      </x:c>
      <x:c r="I287" s="6" t="n">
        <x:v>0.5</x:v>
      </x:c>
      <x:c r="J287" s="6" t="n">
        <x:v>7.128</x:v>
      </x:c>
      <x:c r="K287" s="6" t="n">
        <x:v>4.092</x:v>
      </x:c>
      <x:c r="L287" s="6" t="n">
        <x:v>2.64</x:v>
      </x:c>
      <x:c r="M287" s="6" t="str">
        <x:v>https://raw.githubusercontent.com/Mar-7th/StarRailRes/dbe8cdfcfb0bf657b9fe1cf92d5537f118ccb487/index_new/cn/character_promotions.json</x:v>
      </x:c>
    </x:row>
    <x:row r="288" ht="20" customHeight="1">
      <x:c r="A288" s="6" t="str">
        <x:v>1220_3</x:v>
      </x:c>
      <x:c r="B288" s="6" t="str">
        <x:v>1220</x:v>
      </x:c>
      <x:c r="C288" s="6" t="n">
        <x:v>3</x:v>
      </x:c>
      <x:c r="D288" s="6" t="n">
        <x:v>313.632</x:v>
      </x:c>
      <x:c r="E288" s="6" t="n">
        <x:v>180.048</x:v>
      </x:c>
      <x:c r="F288" s="6" t="n">
        <x:v>116.16</x:v>
      </x:c>
      <x:c r="G288" s="6" t="n">
        <x:v>112</x:v>
      </x:c>
      <x:c r="H288" s="6" t="n">
        <x:v>0.05</x:v>
      </x:c>
      <x:c r="I288" s="6" t="n">
        <x:v>0.5</x:v>
      </x:c>
      <x:c r="J288" s="6" t="n">
        <x:v>7.128</x:v>
      </x:c>
      <x:c r="K288" s="6" t="n">
        <x:v>4.092</x:v>
      </x:c>
      <x:c r="L288" s="6" t="n">
        <x:v>2.64</x:v>
      </x:c>
      <x:c r="M288" s="6" t="str">
        <x:v>https://raw.githubusercontent.com/Mar-7th/StarRailRes/dbe8cdfcfb0bf657b9fe1cf92d5537f118ccb487/index_new/cn/character_promotions.json</x:v>
      </x:c>
    </x:row>
    <x:row r="289" ht="20" customHeight="1">
      <x:c r="A289" s="6" t="str">
        <x:v>1220_4</x:v>
      </x:c>
      <x:c r="B289" s="6" t="str">
        <x:v>1220</x:v>
      </x:c>
      <x:c r="C289" s="6" t="n">
        <x:v>4</x:v>
      </x:c>
      <x:c r="D289" s="6" t="n">
        <x:v>370.656</x:v>
      </x:c>
      <x:c r="E289" s="6" t="n">
        <x:v>212.784</x:v>
      </x:c>
      <x:c r="F289" s="6" t="n">
        <x:v>137.28</x:v>
      </x:c>
      <x:c r="G289" s="6" t="n">
        <x:v>112</x:v>
      </x:c>
      <x:c r="H289" s="6" t="n">
        <x:v>0.05</x:v>
      </x:c>
      <x:c r="I289" s="6" t="n">
        <x:v>0.5</x:v>
      </x:c>
      <x:c r="J289" s="6" t="n">
        <x:v>7.128</x:v>
      </x:c>
      <x:c r="K289" s="6" t="n">
        <x:v>4.092</x:v>
      </x:c>
      <x:c r="L289" s="6" t="n">
        <x:v>2.64</x:v>
      </x:c>
      <x:c r="M289" s="6" t="str">
        <x:v>https://raw.githubusercontent.com/Mar-7th/StarRailRes/dbe8cdfcfb0bf657b9fe1cf92d5537f118ccb487/index_new/cn/character_promotions.json</x:v>
      </x:c>
    </x:row>
    <x:row r="290" ht="20" customHeight="1">
      <x:c r="A290" s="6" t="str">
        <x:v>1220_5</x:v>
      </x:c>
      <x:c r="B290" s="6" t="str">
        <x:v>1220</x:v>
      </x:c>
      <x:c r="C290" s="6" t="n">
        <x:v>5</x:v>
      </x:c>
      <x:c r="D290" s="6" t="n">
        <x:v>427.68</x:v>
      </x:c>
      <x:c r="E290" s="6" t="n">
        <x:v>245.52</x:v>
      </x:c>
      <x:c r="F290" s="6" t="n">
        <x:v>158.4</x:v>
      </x:c>
      <x:c r="G290" s="6" t="n">
        <x:v>112</x:v>
      </x:c>
      <x:c r="H290" s="6" t="n">
        <x:v>0.05</x:v>
      </x:c>
      <x:c r="I290" s="6" t="n">
        <x:v>0.5</x:v>
      </x:c>
      <x:c r="J290" s="6" t="n">
        <x:v>7.128</x:v>
      </x:c>
      <x:c r="K290" s="6" t="n">
        <x:v>4.092</x:v>
      </x:c>
      <x:c r="L290" s="6" t="n">
        <x:v>2.64</x:v>
      </x:c>
      <x:c r="M290" s="6" t="str">
        <x:v>https://raw.githubusercontent.com/Mar-7th/StarRailRes/dbe8cdfcfb0bf657b9fe1cf92d5537f118ccb487/index_new/cn/character_promotions.json</x:v>
      </x:c>
    </x:row>
    <x:row r="291" ht="20" customHeight="1">
      <x:c r="A291" s="6" t="str">
        <x:v>1220_6</x:v>
      </x:c>
      <x:c r="B291" s="6" t="str">
        <x:v>1220</x:v>
      </x:c>
      <x:c r="C291" s="6" t="n">
        <x:v>6</x:v>
      </x:c>
      <x:c r="D291" s="6" t="n">
        <x:v>484.704</x:v>
      </x:c>
      <x:c r="E291" s="6" t="n">
        <x:v>278.256</x:v>
      </x:c>
      <x:c r="F291" s="6" t="n">
        <x:v>179.52</x:v>
      </x:c>
      <x:c r="G291" s="6" t="n">
        <x:v>112</x:v>
      </x:c>
      <x:c r="H291" s="6" t="n">
        <x:v>0.05</x:v>
      </x:c>
      <x:c r="I291" s="6" t="n">
        <x:v>0.5</x:v>
      </x:c>
      <x:c r="J291" s="6" t="n">
        <x:v>7.128</x:v>
      </x:c>
      <x:c r="K291" s="6" t="n">
        <x:v>4.092</x:v>
      </x:c>
      <x:c r="L291" s="6" t="n">
        <x:v>2.64</x:v>
      </x:c>
      <x:c r="M291" s="6" t="str">
        <x:v>https://raw.githubusercontent.com/Mar-7th/StarRailRes/dbe8cdfcfb0bf657b9fe1cf92d5537f118ccb487/index_new/cn/character_promotions.json</x:v>
      </x:c>
    </x:row>
    <x:row r="292" ht="20" customHeight="1">
      <x:c r="A292" s="6" t="str">
        <x:v>1221_0</x:v>
      </x:c>
      <x:c r="B292" s="6" t="str">
        <x:v>1221</x:v>
      </x:c>
      <x:c r="C292" s="6" t="n">
        <x:v>0</x:v>
      </x:c>
      <x:c r="D292" s="6" t="n">
        <x:v>184.8</x:v>
      </x:c>
      <x:c r="E292" s="6" t="n">
        <x:v>92.4</x:v>
      </x:c>
      <x:c r="F292" s="6" t="n">
        <x:v>62.7</x:v>
      </x:c>
      <x:c r="G292" s="6" t="n">
        <x:v>94</x:v>
      </x:c>
      <x:c r="H292" s="6" t="n">
        <x:v>0.05</x:v>
      </x:c>
      <x:c r="I292" s="6" t="n">
        <x:v>0.5</x:v>
      </x:c>
      <x:c r="J292" s="6" t="n">
        <x:v>9.24</x:v>
      </x:c>
      <x:c r="K292" s="6" t="n">
        <x:v>4.62</x:v>
      </x:c>
      <x:c r="L292" s="6" t="n">
        <x:v>3.135</x:v>
      </x:c>
      <x:c r="M292" s="6" t="str">
        <x:v>https://raw.githubusercontent.com/Mar-7th/StarRailRes/dbe8cdfcfb0bf657b9fe1cf92d5537f118ccb487/index_new/cn/character_promotions.json</x:v>
      </x:c>
    </x:row>
    <x:row r="293" ht="20" customHeight="1">
      <x:c r="A293" s="6" t="str">
        <x:v>1221_1</x:v>
      </x:c>
      <x:c r="B293" s="6" t="str">
        <x:v>1221</x:v>
      </x:c>
      <x:c r="C293" s="6" t="n">
        <x:v>1</x:v>
      </x:c>
      <x:c r="D293" s="6" t="n">
        <x:v>258.72</x:v>
      </x:c>
      <x:c r="E293" s="6" t="n">
        <x:v>129.36</x:v>
      </x:c>
      <x:c r="F293" s="6" t="n">
        <x:v>87.78</x:v>
      </x:c>
      <x:c r="G293" s="6" t="n">
        <x:v>94</x:v>
      </x:c>
      <x:c r="H293" s="6" t="n">
        <x:v>0.05</x:v>
      </x:c>
      <x:c r="I293" s="6" t="n">
        <x:v>0.5</x:v>
      </x:c>
      <x:c r="J293" s="6" t="n">
        <x:v>9.24</x:v>
      </x:c>
      <x:c r="K293" s="6" t="n">
        <x:v>4.62</x:v>
      </x:c>
      <x:c r="L293" s="6" t="n">
        <x:v>3.135</x:v>
      </x:c>
      <x:c r="M293" s="6" t="str">
        <x:v>https://raw.githubusercontent.com/Mar-7th/StarRailRes/dbe8cdfcfb0bf657b9fe1cf92d5537f118ccb487/index_new/cn/character_promotions.json</x:v>
      </x:c>
    </x:row>
    <x:row r="294" ht="20" customHeight="1">
      <x:c r="A294" s="6" t="str">
        <x:v>1221_2</x:v>
      </x:c>
      <x:c r="B294" s="6" t="str">
        <x:v>1221</x:v>
      </x:c>
      <x:c r="C294" s="6" t="n">
        <x:v>2</x:v>
      </x:c>
      <x:c r="D294" s="6" t="n">
        <x:v>332.64</x:v>
      </x:c>
      <x:c r="E294" s="6" t="n">
        <x:v>166.32</x:v>
      </x:c>
      <x:c r="F294" s="6" t="n">
        <x:v>112.86</x:v>
      </x:c>
      <x:c r="G294" s="6" t="n">
        <x:v>94</x:v>
      </x:c>
      <x:c r="H294" s="6" t="n">
        <x:v>0.05</x:v>
      </x:c>
      <x:c r="I294" s="6" t="n">
        <x:v>0.5</x:v>
      </x:c>
      <x:c r="J294" s="6" t="n">
        <x:v>9.24</x:v>
      </x:c>
      <x:c r="K294" s="6" t="n">
        <x:v>4.62</x:v>
      </x:c>
      <x:c r="L294" s="6" t="n">
        <x:v>3.135</x:v>
      </x:c>
      <x:c r="M294" s="6" t="str">
        <x:v>https://raw.githubusercontent.com/Mar-7th/StarRailRes/dbe8cdfcfb0bf657b9fe1cf92d5537f118ccb487/index_new/cn/character_promotions.json</x:v>
      </x:c>
    </x:row>
    <x:row r="295" ht="20" customHeight="1">
      <x:c r="A295" s="6" t="str">
        <x:v>1221_3</x:v>
      </x:c>
      <x:c r="B295" s="6" t="str">
        <x:v>1221</x:v>
      </x:c>
      <x:c r="C295" s="6" t="n">
        <x:v>3</x:v>
      </x:c>
      <x:c r="D295" s="6" t="n">
        <x:v>406.56</x:v>
      </x:c>
      <x:c r="E295" s="6" t="n">
        <x:v>203.28</x:v>
      </x:c>
      <x:c r="F295" s="6" t="n">
        <x:v>137.94</x:v>
      </x:c>
      <x:c r="G295" s="6" t="n">
        <x:v>94</x:v>
      </x:c>
      <x:c r="H295" s="6" t="n">
        <x:v>0.05</x:v>
      </x:c>
      <x:c r="I295" s="6" t="n">
        <x:v>0.5</x:v>
      </x:c>
      <x:c r="J295" s="6" t="n">
        <x:v>9.24</x:v>
      </x:c>
      <x:c r="K295" s="6" t="n">
        <x:v>4.62</x:v>
      </x:c>
      <x:c r="L295" s="6" t="n">
        <x:v>3.135</x:v>
      </x:c>
      <x:c r="M295" s="6" t="str">
        <x:v>https://raw.githubusercontent.com/Mar-7th/StarRailRes/dbe8cdfcfb0bf657b9fe1cf92d5537f118ccb487/index_new/cn/character_promotions.json</x:v>
      </x:c>
    </x:row>
    <x:row r="296" ht="20" customHeight="1">
      <x:c r="A296" s="6" t="str">
        <x:v>1221_4</x:v>
      </x:c>
      <x:c r="B296" s="6" t="str">
        <x:v>1221</x:v>
      </x:c>
      <x:c r="C296" s="6" t="n">
        <x:v>4</x:v>
      </x:c>
      <x:c r="D296" s="6" t="n">
        <x:v>480.48</x:v>
      </x:c>
      <x:c r="E296" s="6" t="n">
        <x:v>240.24</x:v>
      </x:c>
      <x:c r="F296" s="6" t="n">
        <x:v>163.02</x:v>
      </x:c>
      <x:c r="G296" s="6" t="n">
        <x:v>94</x:v>
      </x:c>
      <x:c r="H296" s="6" t="n">
        <x:v>0.05</x:v>
      </x:c>
      <x:c r="I296" s="6" t="n">
        <x:v>0.5</x:v>
      </x:c>
      <x:c r="J296" s="6" t="n">
        <x:v>9.24</x:v>
      </x:c>
      <x:c r="K296" s="6" t="n">
        <x:v>4.62</x:v>
      </x:c>
      <x:c r="L296" s="6" t="n">
        <x:v>3.135</x:v>
      </x:c>
      <x:c r="M296" s="6" t="str">
        <x:v>https://raw.githubusercontent.com/Mar-7th/StarRailRes/dbe8cdfcfb0bf657b9fe1cf92d5537f118ccb487/index_new/cn/character_promotions.json</x:v>
      </x:c>
    </x:row>
    <x:row r="297" ht="20" customHeight="1">
      <x:c r="A297" s="6" t="str">
        <x:v>1221_5</x:v>
      </x:c>
      <x:c r="B297" s="6" t="str">
        <x:v>1221</x:v>
      </x:c>
      <x:c r="C297" s="6" t="n">
        <x:v>5</x:v>
      </x:c>
      <x:c r="D297" s="6" t="n">
        <x:v>554.4</x:v>
      </x:c>
      <x:c r="E297" s="6" t="n">
        <x:v>277.2</x:v>
      </x:c>
      <x:c r="F297" s="6" t="n">
        <x:v>188.1</x:v>
      </x:c>
      <x:c r="G297" s="6" t="n">
        <x:v>94</x:v>
      </x:c>
      <x:c r="H297" s="6" t="n">
        <x:v>0.05</x:v>
      </x:c>
      <x:c r="I297" s="6" t="n">
        <x:v>0.5</x:v>
      </x:c>
      <x:c r="J297" s="6" t="n">
        <x:v>9.24</x:v>
      </x:c>
      <x:c r="K297" s="6" t="n">
        <x:v>4.62</x:v>
      </x:c>
      <x:c r="L297" s="6" t="n">
        <x:v>3.135</x:v>
      </x:c>
      <x:c r="M297" s="6" t="str">
        <x:v>https://raw.githubusercontent.com/Mar-7th/StarRailRes/dbe8cdfcfb0bf657b9fe1cf92d5537f118ccb487/index_new/cn/character_promotions.json</x:v>
      </x:c>
    </x:row>
    <x:row r="298" ht="20" customHeight="1">
      <x:c r="A298" s="6" t="str">
        <x:v>1221_6</x:v>
      </x:c>
      <x:c r="B298" s="6" t="str">
        <x:v>1221</x:v>
      </x:c>
      <x:c r="C298" s="6" t="n">
        <x:v>6</x:v>
      </x:c>
      <x:c r="D298" s="6" t="n">
        <x:v>628.32</x:v>
      </x:c>
      <x:c r="E298" s="6" t="n">
        <x:v>314.16</x:v>
      </x:c>
      <x:c r="F298" s="6" t="n">
        <x:v>213.18</x:v>
      </x:c>
      <x:c r="G298" s="6" t="n">
        <x:v>94</x:v>
      </x:c>
      <x:c r="H298" s="6" t="n">
        <x:v>0.05</x:v>
      </x:c>
      <x:c r="I298" s="6" t="n">
        <x:v>0.5</x:v>
      </x:c>
      <x:c r="J298" s="6" t="n">
        <x:v>9.24</x:v>
      </x:c>
      <x:c r="K298" s="6" t="n">
        <x:v>4.62</x:v>
      </x:c>
      <x:c r="L298" s="6" t="n">
        <x:v>3.135</x:v>
      </x:c>
      <x:c r="M298" s="6" t="str">
        <x:v>https://raw.githubusercontent.com/Mar-7th/StarRailRes/dbe8cdfcfb0bf657b9fe1cf92d5537f118ccb487/index_new/cn/character_promotions.json</x:v>
      </x:c>
    </x:row>
    <x:row r="299" ht="20" customHeight="1">
      <x:c r="A299" s="6" t="str">
        <x:v>1222_0</x:v>
      </x:c>
      <x:c r="B299" s="6" t="str">
        <x:v>1222</x:v>
      </x:c>
      <x:c r="C299" s="6" t="n">
        <x:v>0</x:v>
      </x:c>
      <x:c r="D299" s="6" t="n">
        <x:v>184.8</x:v>
      </x:c>
      <x:c r="E299" s="6" t="n">
        <x:v>92.4</x:v>
      </x:c>
      <x:c r="F299" s="6" t="n">
        <x:v>59.4</x:v>
      </x:c>
      <x:c r="G299" s="6" t="n">
        <x:v>98</x:v>
      </x:c>
      <x:c r="H299" s="6" t="n">
        <x:v>0.05</x:v>
      </x:c>
      <x:c r="I299" s="6" t="n">
        <x:v>0.5</x:v>
      </x:c>
      <x:c r="J299" s="6" t="n">
        <x:v>9.24</x:v>
      </x:c>
      <x:c r="K299" s="6" t="n">
        <x:v>4.62</x:v>
      </x:c>
      <x:c r="L299" s="6" t="n">
        <x:v>2.97</x:v>
      </x:c>
      <x:c r="M299" s="6" t="str">
        <x:v>https://raw.githubusercontent.com/Mar-7th/StarRailRes/dbe8cdfcfb0bf657b9fe1cf92d5537f118ccb487/index_new/cn/character_promotions.json</x:v>
      </x:c>
    </x:row>
    <x:row r="300" ht="20" customHeight="1">
      <x:c r="A300" s="6" t="str">
        <x:v>1222_1</x:v>
      </x:c>
      <x:c r="B300" s="6" t="str">
        <x:v>1222</x:v>
      </x:c>
      <x:c r="C300" s="6" t="n">
        <x:v>1</x:v>
      </x:c>
      <x:c r="D300" s="6" t="n">
        <x:v>258.72</x:v>
      </x:c>
      <x:c r="E300" s="6" t="n">
        <x:v>129.36</x:v>
      </x:c>
      <x:c r="F300" s="6" t="n">
        <x:v>83.16</x:v>
      </x:c>
      <x:c r="G300" s="6" t="n">
        <x:v>98</x:v>
      </x:c>
      <x:c r="H300" s="6" t="n">
        <x:v>0.05</x:v>
      </x:c>
      <x:c r="I300" s="6" t="n">
        <x:v>0.5</x:v>
      </x:c>
      <x:c r="J300" s="6" t="n">
        <x:v>9.24</x:v>
      </x:c>
      <x:c r="K300" s="6" t="n">
        <x:v>4.62</x:v>
      </x:c>
      <x:c r="L300" s="6" t="n">
        <x:v>2.97</x:v>
      </x:c>
      <x:c r="M300" s="6" t="str">
        <x:v>https://raw.githubusercontent.com/Mar-7th/StarRailRes/dbe8cdfcfb0bf657b9fe1cf92d5537f118ccb487/index_new/cn/character_promotions.json</x:v>
      </x:c>
    </x:row>
    <x:row r="301" ht="20" customHeight="1">
      <x:c r="A301" s="6" t="str">
        <x:v>1222_2</x:v>
      </x:c>
      <x:c r="B301" s="6" t="str">
        <x:v>1222</x:v>
      </x:c>
      <x:c r="C301" s="6" t="n">
        <x:v>2</x:v>
      </x:c>
      <x:c r="D301" s="6" t="n">
        <x:v>332.64</x:v>
      </x:c>
      <x:c r="E301" s="6" t="n">
        <x:v>166.32</x:v>
      </x:c>
      <x:c r="F301" s="6" t="n">
        <x:v>106.92</x:v>
      </x:c>
      <x:c r="G301" s="6" t="n">
        <x:v>98</x:v>
      </x:c>
      <x:c r="H301" s="6" t="n">
        <x:v>0.05</x:v>
      </x:c>
      <x:c r="I301" s="6" t="n">
        <x:v>0.5</x:v>
      </x:c>
      <x:c r="J301" s="6" t="n">
        <x:v>9.24</x:v>
      </x:c>
      <x:c r="K301" s="6" t="n">
        <x:v>4.62</x:v>
      </x:c>
      <x:c r="L301" s="6" t="n">
        <x:v>2.97</x:v>
      </x:c>
      <x:c r="M301" s="6" t="str">
        <x:v>https://raw.githubusercontent.com/Mar-7th/StarRailRes/dbe8cdfcfb0bf657b9fe1cf92d5537f118ccb487/index_new/cn/character_promotions.json</x:v>
      </x:c>
    </x:row>
    <x:row r="302" ht="20" customHeight="1">
      <x:c r="A302" s="6" t="str">
        <x:v>1222_3</x:v>
      </x:c>
      <x:c r="B302" s="6" t="str">
        <x:v>1222</x:v>
      </x:c>
      <x:c r="C302" s="6" t="n">
        <x:v>3</x:v>
      </x:c>
      <x:c r="D302" s="6" t="n">
        <x:v>406.56</x:v>
      </x:c>
      <x:c r="E302" s="6" t="n">
        <x:v>203.28</x:v>
      </x:c>
      <x:c r="F302" s="6" t="n">
        <x:v>130.68</x:v>
      </x:c>
      <x:c r="G302" s="6" t="n">
        <x:v>98</x:v>
      </x:c>
      <x:c r="H302" s="6" t="n">
        <x:v>0.05</x:v>
      </x:c>
      <x:c r="I302" s="6" t="n">
        <x:v>0.5</x:v>
      </x:c>
      <x:c r="J302" s="6" t="n">
        <x:v>9.24</x:v>
      </x:c>
      <x:c r="K302" s="6" t="n">
        <x:v>4.62</x:v>
      </x:c>
      <x:c r="L302" s="6" t="n">
        <x:v>2.97</x:v>
      </x:c>
      <x:c r="M302" s="6" t="str">
        <x:v>https://raw.githubusercontent.com/Mar-7th/StarRailRes/dbe8cdfcfb0bf657b9fe1cf92d5537f118ccb487/index_new/cn/character_promotions.json</x:v>
      </x:c>
    </x:row>
    <x:row r="303" ht="20" customHeight="1">
      <x:c r="A303" s="6" t="str">
        <x:v>1222_4</x:v>
      </x:c>
      <x:c r="B303" s="6" t="str">
        <x:v>1222</x:v>
      </x:c>
      <x:c r="C303" s="6" t="n">
        <x:v>4</x:v>
      </x:c>
      <x:c r="D303" s="6" t="n">
        <x:v>480.48</x:v>
      </x:c>
      <x:c r="E303" s="6" t="n">
        <x:v>240.24</x:v>
      </x:c>
      <x:c r="F303" s="6" t="n">
        <x:v>154.44</x:v>
      </x:c>
      <x:c r="G303" s="6" t="n">
        <x:v>98</x:v>
      </x:c>
      <x:c r="H303" s="6" t="n">
        <x:v>0.05</x:v>
      </x:c>
      <x:c r="I303" s="6" t="n">
        <x:v>0.5</x:v>
      </x:c>
      <x:c r="J303" s="6" t="n">
        <x:v>9.24</x:v>
      </x:c>
      <x:c r="K303" s="6" t="n">
        <x:v>4.62</x:v>
      </x:c>
      <x:c r="L303" s="6" t="n">
        <x:v>2.97</x:v>
      </x:c>
      <x:c r="M303" s="6" t="str">
        <x:v>https://raw.githubusercontent.com/Mar-7th/StarRailRes/dbe8cdfcfb0bf657b9fe1cf92d5537f118ccb487/index_new/cn/character_promotions.json</x:v>
      </x:c>
    </x:row>
    <x:row r="304" ht="20" customHeight="1">
      <x:c r="A304" s="6" t="str">
        <x:v>1222_5</x:v>
      </x:c>
      <x:c r="B304" s="6" t="str">
        <x:v>1222</x:v>
      </x:c>
      <x:c r="C304" s="6" t="n">
        <x:v>5</x:v>
      </x:c>
      <x:c r="D304" s="6" t="n">
        <x:v>554.4</x:v>
      </x:c>
      <x:c r="E304" s="6" t="n">
        <x:v>277.2</x:v>
      </x:c>
      <x:c r="F304" s="6" t="n">
        <x:v>178.2</x:v>
      </x:c>
      <x:c r="G304" s="6" t="n">
        <x:v>98</x:v>
      </x:c>
      <x:c r="H304" s="6" t="n">
        <x:v>0.05</x:v>
      </x:c>
      <x:c r="I304" s="6" t="n">
        <x:v>0.5</x:v>
      </x:c>
      <x:c r="J304" s="6" t="n">
        <x:v>9.24</x:v>
      </x:c>
      <x:c r="K304" s="6" t="n">
        <x:v>4.62</x:v>
      </x:c>
      <x:c r="L304" s="6" t="n">
        <x:v>2.97</x:v>
      </x:c>
      <x:c r="M304" s="6" t="str">
        <x:v>https://raw.githubusercontent.com/Mar-7th/StarRailRes/dbe8cdfcfb0bf657b9fe1cf92d5537f118ccb487/index_new/cn/character_promotions.json</x:v>
      </x:c>
    </x:row>
    <x:row r="305" ht="20" customHeight="1">
      <x:c r="A305" s="6" t="str">
        <x:v>1222_6</x:v>
      </x:c>
      <x:c r="B305" s="6" t="str">
        <x:v>1222</x:v>
      </x:c>
      <x:c r="C305" s="6" t="n">
        <x:v>6</x:v>
      </x:c>
      <x:c r="D305" s="6" t="n">
        <x:v>628.32</x:v>
      </x:c>
      <x:c r="E305" s="6" t="n">
        <x:v>314.16</x:v>
      </x:c>
      <x:c r="F305" s="6" t="n">
        <x:v>201.96</x:v>
      </x:c>
      <x:c r="G305" s="6" t="n">
        <x:v>98</x:v>
      </x:c>
      <x:c r="H305" s="6" t="n">
        <x:v>0.05</x:v>
      </x:c>
      <x:c r="I305" s="6" t="n">
        <x:v>0.5</x:v>
      </x:c>
      <x:c r="J305" s="6" t="n">
        <x:v>9.24</x:v>
      </x:c>
      <x:c r="K305" s="6" t="n">
        <x:v>4.62</x:v>
      </x:c>
      <x:c r="L305" s="6" t="n">
        <x:v>2.97</x:v>
      </x:c>
      <x:c r="M305" s="6" t="str">
        <x:v>https://raw.githubusercontent.com/Mar-7th/StarRailRes/dbe8cdfcfb0bf657b9fe1cf92d5537f118ccb487/index_new/cn/character_promotions.json</x:v>
      </x:c>
    </x:row>
    <x:row r="306" ht="20" customHeight="1">
      <x:c r="A306" s="6" t="str">
        <x:v>1223_0</x:v>
      </x:c>
      <x:c r="B306" s="6" t="str">
        <x:v>1223</x:v>
      </x:c>
      <x:c r="C306" s="6" t="n">
        <x:v>0</x:v>
      </x:c>
      <x:c r="D306" s="6" t="n">
        <x:v>110.4</x:v>
      </x:c>
      <x:c r="E306" s="6" t="n">
        <x:v>81.6</x:v>
      </x:c>
      <x:c r="F306" s="6" t="n">
        <x:v>48</x:v>
      </x:c>
      <x:c r="G306" s="6" t="n">
        <x:v>111</x:v>
      </x:c>
      <x:c r="H306" s="6" t="n">
        <x:v>0.05</x:v>
      </x:c>
      <x:c r="I306" s="6" t="n">
        <x:v>0.5</x:v>
      </x:c>
      <x:c r="J306" s="6" t="n">
        <x:v>5.52</x:v>
      </x:c>
      <x:c r="K306" s="6" t="n">
        <x:v>4.08</x:v>
      </x:c>
      <x:c r="L306" s="6" t="n">
        <x:v>2.4</x:v>
      </x:c>
      <x:c r="M306" s="6" t="str">
        <x:v>https://raw.githubusercontent.com/Mar-7th/StarRailRes/dbe8cdfcfb0bf657b9fe1cf92d5537f118ccb487/index_new/cn/character_promotions.json</x:v>
      </x:c>
    </x:row>
    <x:row r="307" ht="20" customHeight="1">
      <x:c r="A307" s="6" t="str">
        <x:v>1223_1</x:v>
      </x:c>
      <x:c r="B307" s="6" t="str">
        <x:v>1223</x:v>
      </x:c>
      <x:c r="C307" s="6" t="n">
        <x:v>1</x:v>
      </x:c>
      <x:c r="D307" s="6" t="n">
        <x:v>154.56</x:v>
      </x:c>
      <x:c r="E307" s="6" t="n">
        <x:v>114.24</x:v>
      </x:c>
      <x:c r="F307" s="6" t="n">
        <x:v>67.2</x:v>
      </x:c>
      <x:c r="G307" s="6" t="n">
        <x:v>111</x:v>
      </x:c>
      <x:c r="H307" s="6" t="n">
        <x:v>0.05</x:v>
      </x:c>
      <x:c r="I307" s="6" t="n">
        <x:v>0.5</x:v>
      </x:c>
      <x:c r="J307" s="6" t="n">
        <x:v>5.52</x:v>
      </x:c>
      <x:c r="K307" s="6" t="n">
        <x:v>4.08</x:v>
      </x:c>
      <x:c r="L307" s="6" t="n">
        <x:v>2.4</x:v>
      </x:c>
      <x:c r="M307" s="6" t="str">
        <x:v>https://raw.githubusercontent.com/Mar-7th/StarRailRes/dbe8cdfcfb0bf657b9fe1cf92d5537f118ccb487/index_new/cn/character_promotions.json</x:v>
      </x:c>
    </x:row>
    <x:row r="308" ht="20" customHeight="1">
      <x:c r="A308" s="6" t="str">
        <x:v>1223_2</x:v>
      </x:c>
      <x:c r="B308" s="6" t="str">
        <x:v>1223</x:v>
      </x:c>
      <x:c r="C308" s="6" t="n">
        <x:v>2</x:v>
      </x:c>
      <x:c r="D308" s="6" t="n">
        <x:v>198.72</x:v>
      </x:c>
      <x:c r="E308" s="6" t="n">
        <x:v>146.88</x:v>
      </x:c>
      <x:c r="F308" s="6" t="n">
        <x:v>86.4</x:v>
      </x:c>
      <x:c r="G308" s="6" t="n">
        <x:v>111</x:v>
      </x:c>
      <x:c r="H308" s="6" t="n">
        <x:v>0.05</x:v>
      </x:c>
      <x:c r="I308" s="6" t="n">
        <x:v>0.5</x:v>
      </x:c>
      <x:c r="J308" s="6" t="n">
        <x:v>5.52</x:v>
      </x:c>
      <x:c r="K308" s="6" t="n">
        <x:v>4.08</x:v>
      </x:c>
      <x:c r="L308" s="6" t="n">
        <x:v>2.4</x:v>
      </x:c>
      <x:c r="M308" s="6" t="str">
        <x:v>https://raw.githubusercontent.com/Mar-7th/StarRailRes/dbe8cdfcfb0bf657b9fe1cf92d5537f118ccb487/index_new/cn/character_promotions.json</x:v>
      </x:c>
    </x:row>
    <x:row r="309" ht="20" customHeight="1">
      <x:c r="A309" s="6" t="str">
        <x:v>1223_3</x:v>
      </x:c>
      <x:c r="B309" s="6" t="str">
        <x:v>1223</x:v>
      </x:c>
      <x:c r="C309" s="6" t="n">
        <x:v>3</x:v>
      </x:c>
      <x:c r="D309" s="6" t="n">
        <x:v>242.88</x:v>
      </x:c>
      <x:c r="E309" s="6" t="n">
        <x:v>179.52</x:v>
      </x:c>
      <x:c r="F309" s="6" t="n">
        <x:v>105.6</x:v>
      </x:c>
      <x:c r="G309" s="6" t="n">
        <x:v>111</x:v>
      </x:c>
      <x:c r="H309" s="6" t="n">
        <x:v>0.05</x:v>
      </x:c>
      <x:c r="I309" s="6" t="n">
        <x:v>0.5</x:v>
      </x:c>
      <x:c r="J309" s="6" t="n">
        <x:v>5.52</x:v>
      </x:c>
      <x:c r="K309" s="6" t="n">
        <x:v>4.08</x:v>
      </x:c>
      <x:c r="L309" s="6" t="n">
        <x:v>2.4</x:v>
      </x:c>
      <x:c r="M309" s="6" t="str">
        <x:v>https://raw.githubusercontent.com/Mar-7th/StarRailRes/dbe8cdfcfb0bf657b9fe1cf92d5537f118ccb487/index_new/cn/character_promotions.json</x:v>
      </x:c>
    </x:row>
    <x:row r="310" ht="20" customHeight="1">
      <x:c r="A310" s="6" t="str">
        <x:v>1223_4</x:v>
      </x:c>
      <x:c r="B310" s="6" t="str">
        <x:v>1223</x:v>
      </x:c>
      <x:c r="C310" s="6" t="n">
        <x:v>4</x:v>
      </x:c>
      <x:c r="D310" s="6" t="n">
        <x:v>287.04</x:v>
      </x:c>
      <x:c r="E310" s="6" t="n">
        <x:v>212.16</x:v>
      </x:c>
      <x:c r="F310" s="6" t="n">
        <x:v>124.8</x:v>
      </x:c>
      <x:c r="G310" s="6" t="n">
        <x:v>111</x:v>
      </x:c>
      <x:c r="H310" s="6" t="n">
        <x:v>0.05</x:v>
      </x:c>
      <x:c r="I310" s="6" t="n">
        <x:v>0.5</x:v>
      </x:c>
      <x:c r="J310" s="6" t="n">
        <x:v>5.52</x:v>
      </x:c>
      <x:c r="K310" s="6" t="n">
        <x:v>4.08</x:v>
      </x:c>
      <x:c r="L310" s="6" t="n">
        <x:v>2.4</x:v>
      </x:c>
      <x:c r="M310" s="6" t="str">
        <x:v>https://raw.githubusercontent.com/Mar-7th/StarRailRes/dbe8cdfcfb0bf657b9fe1cf92d5537f118ccb487/index_new/cn/character_promotions.json</x:v>
      </x:c>
    </x:row>
    <x:row r="311" ht="20" customHeight="1">
      <x:c r="A311" s="6" t="str">
        <x:v>1223_5</x:v>
      </x:c>
      <x:c r="B311" s="6" t="str">
        <x:v>1223</x:v>
      </x:c>
      <x:c r="C311" s="6" t="n">
        <x:v>5</x:v>
      </x:c>
      <x:c r="D311" s="6" t="n">
        <x:v>331.2</x:v>
      </x:c>
      <x:c r="E311" s="6" t="n">
        <x:v>244.8</x:v>
      </x:c>
      <x:c r="F311" s="6" t="n">
        <x:v>144</x:v>
      </x:c>
      <x:c r="G311" s="6" t="n">
        <x:v>111</x:v>
      </x:c>
      <x:c r="H311" s="6" t="n">
        <x:v>0.05</x:v>
      </x:c>
      <x:c r="I311" s="6" t="n">
        <x:v>0.5</x:v>
      </x:c>
      <x:c r="J311" s="6" t="n">
        <x:v>5.52</x:v>
      </x:c>
      <x:c r="K311" s="6" t="n">
        <x:v>4.08</x:v>
      </x:c>
      <x:c r="L311" s="6" t="n">
        <x:v>2.4</x:v>
      </x:c>
      <x:c r="M311" s="6" t="str">
        <x:v>https://raw.githubusercontent.com/Mar-7th/StarRailRes/dbe8cdfcfb0bf657b9fe1cf92d5537f118ccb487/index_new/cn/character_promotions.json</x:v>
      </x:c>
    </x:row>
    <x:row r="312" ht="20" customHeight="1">
      <x:c r="A312" s="6" t="str">
        <x:v>1223_6</x:v>
      </x:c>
      <x:c r="B312" s="6" t="str">
        <x:v>1223</x:v>
      </x:c>
      <x:c r="C312" s="6" t="n">
        <x:v>6</x:v>
      </x:c>
      <x:c r="D312" s="6" t="n">
        <x:v>375.36</x:v>
      </x:c>
      <x:c r="E312" s="6" t="n">
        <x:v>277.44</x:v>
      </x:c>
      <x:c r="F312" s="6" t="n">
        <x:v>163.2</x:v>
      </x:c>
      <x:c r="G312" s="6" t="n">
        <x:v>111</x:v>
      </x:c>
      <x:c r="H312" s="6" t="n">
        <x:v>0.05</x:v>
      </x:c>
      <x:c r="I312" s="6" t="n">
        <x:v>0.5</x:v>
      </x:c>
      <x:c r="J312" s="6" t="n">
        <x:v>5.52</x:v>
      </x:c>
      <x:c r="K312" s="6" t="n">
        <x:v>4.08</x:v>
      </x:c>
      <x:c r="L312" s="6" t="n">
        <x:v>2.4</x:v>
      </x:c>
      <x:c r="M312" s="6" t="str">
        <x:v>https://raw.githubusercontent.com/Mar-7th/StarRailRes/dbe8cdfcfb0bf657b9fe1cf92d5537f118ccb487/index_new/cn/character_promotions.json</x:v>
      </x:c>
    </x:row>
    <x:row r="313" ht="20" customHeight="1">
      <x:c r="A313" s="6" t="str">
        <x:v>1224_0</x:v>
      </x:c>
      <x:c r="B313" s="6" t="str">
        <x:v>1224</x:v>
      </x:c>
      <x:c r="C313" s="6" t="n">
        <x:v>0</x:v>
      </x:c>
      <x:c r="D313" s="6" t="n">
        <x:v>144</x:v>
      </x:c>
      <x:c r="E313" s="6" t="n">
        <x:v>76.8</x:v>
      </x:c>
      <x:c r="F313" s="6" t="n">
        <x:v>60</x:v>
      </x:c>
      <x:c r="G313" s="6" t="n">
        <x:v>102</x:v>
      </x:c>
      <x:c r="H313" s="6" t="n">
        <x:v>0.05</x:v>
      </x:c>
      <x:c r="I313" s="6" t="n">
        <x:v>0.5</x:v>
      </x:c>
      <x:c r="J313" s="6" t="n">
        <x:v>7.2</x:v>
      </x:c>
      <x:c r="K313" s="6" t="n">
        <x:v>3.84</x:v>
      </x:c>
      <x:c r="L313" s="6" t="n">
        <x:v>3</x:v>
      </x:c>
      <x:c r="M313" s="6" t="str">
        <x:v>https://raw.githubusercontent.com/Mar-7th/StarRailRes/dbe8cdfcfb0bf657b9fe1cf92d5537f118ccb487/index_new/cn/character_promotions.json</x:v>
      </x:c>
    </x:row>
    <x:row r="314" ht="20" customHeight="1">
      <x:c r="A314" s="6" t="str">
        <x:v>1224_1</x:v>
      </x:c>
      <x:c r="B314" s="6" t="str">
        <x:v>1224</x:v>
      </x:c>
      <x:c r="C314" s="6" t="n">
        <x:v>1</x:v>
      </x:c>
      <x:c r="D314" s="6" t="n">
        <x:v>201.6</x:v>
      </x:c>
      <x:c r="E314" s="6" t="n">
        <x:v>107.52</x:v>
      </x:c>
      <x:c r="F314" s="6" t="n">
        <x:v>84</x:v>
      </x:c>
      <x:c r="G314" s="6" t="n">
        <x:v>102</x:v>
      </x:c>
      <x:c r="H314" s="6" t="n">
        <x:v>0.05</x:v>
      </x:c>
      <x:c r="I314" s="6" t="n">
        <x:v>0.5</x:v>
      </x:c>
      <x:c r="J314" s="6" t="n">
        <x:v>7.2</x:v>
      </x:c>
      <x:c r="K314" s="6" t="n">
        <x:v>3.84</x:v>
      </x:c>
      <x:c r="L314" s="6" t="n">
        <x:v>3</x:v>
      </x:c>
      <x:c r="M314" s="6" t="str">
        <x:v>https://raw.githubusercontent.com/Mar-7th/StarRailRes/dbe8cdfcfb0bf657b9fe1cf92d5537f118ccb487/index_new/cn/character_promotions.json</x:v>
      </x:c>
    </x:row>
    <x:row r="315" ht="20" customHeight="1">
      <x:c r="A315" s="6" t="str">
        <x:v>1224_2</x:v>
      </x:c>
      <x:c r="B315" s="6" t="str">
        <x:v>1224</x:v>
      </x:c>
      <x:c r="C315" s="6" t="n">
        <x:v>2</x:v>
      </x:c>
      <x:c r="D315" s="6" t="n">
        <x:v>259.2</x:v>
      </x:c>
      <x:c r="E315" s="6" t="n">
        <x:v>138.24</x:v>
      </x:c>
      <x:c r="F315" s="6" t="n">
        <x:v>108</x:v>
      </x:c>
      <x:c r="G315" s="6" t="n">
        <x:v>102</x:v>
      </x:c>
      <x:c r="H315" s="6" t="n">
        <x:v>0.05</x:v>
      </x:c>
      <x:c r="I315" s="6" t="n">
        <x:v>0.5</x:v>
      </x:c>
      <x:c r="J315" s="6" t="n">
        <x:v>7.2</x:v>
      </x:c>
      <x:c r="K315" s="6" t="n">
        <x:v>3.84</x:v>
      </x:c>
      <x:c r="L315" s="6" t="n">
        <x:v>3</x:v>
      </x:c>
      <x:c r="M315" s="6" t="str">
        <x:v>https://raw.githubusercontent.com/Mar-7th/StarRailRes/dbe8cdfcfb0bf657b9fe1cf92d5537f118ccb487/index_new/cn/character_promotions.json</x:v>
      </x:c>
    </x:row>
    <x:row r="316" ht="20" customHeight="1">
      <x:c r="A316" s="6" t="str">
        <x:v>1224_3</x:v>
      </x:c>
      <x:c r="B316" s="6" t="str">
        <x:v>1224</x:v>
      </x:c>
      <x:c r="C316" s="6" t="n">
        <x:v>3</x:v>
      </x:c>
      <x:c r="D316" s="6" t="n">
        <x:v>316.8</x:v>
      </x:c>
      <x:c r="E316" s="6" t="n">
        <x:v>168.96</x:v>
      </x:c>
      <x:c r="F316" s="6" t="n">
        <x:v>132</x:v>
      </x:c>
      <x:c r="G316" s="6" t="n">
        <x:v>102</x:v>
      </x:c>
      <x:c r="H316" s="6" t="n">
        <x:v>0.05</x:v>
      </x:c>
      <x:c r="I316" s="6" t="n">
        <x:v>0.5</x:v>
      </x:c>
      <x:c r="J316" s="6" t="n">
        <x:v>7.2</x:v>
      </x:c>
      <x:c r="K316" s="6" t="n">
        <x:v>3.84</x:v>
      </x:c>
      <x:c r="L316" s="6" t="n">
        <x:v>3</x:v>
      </x:c>
      <x:c r="M316" s="6" t="str">
        <x:v>https://raw.githubusercontent.com/Mar-7th/StarRailRes/dbe8cdfcfb0bf657b9fe1cf92d5537f118ccb487/index_new/cn/character_promotions.json</x:v>
      </x:c>
    </x:row>
    <x:row r="317" ht="20" customHeight="1">
      <x:c r="A317" s="6" t="str">
        <x:v>1224_4</x:v>
      </x:c>
      <x:c r="B317" s="6" t="str">
        <x:v>1224</x:v>
      </x:c>
      <x:c r="C317" s="6" t="n">
        <x:v>4</x:v>
      </x:c>
      <x:c r="D317" s="6" t="n">
        <x:v>374.4</x:v>
      </x:c>
      <x:c r="E317" s="6" t="n">
        <x:v>199.68</x:v>
      </x:c>
      <x:c r="F317" s="6" t="n">
        <x:v>156</x:v>
      </x:c>
      <x:c r="G317" s="6" t="n">
        <x:v>102</x:v>
      </x:c>
      <x:c r="H317" s="6" t="n">
        <x:v>0.05</x:v>
      </x:c>
      <x:c r="I317" s="6" t="n">
        <x:v>0.5</x:v>
      </x:c>
      <x:c r="J317" s="6" t="n">
        <x:v>7.2</x:v>
      </x:c>
      <x:c r="K317" s="6" t="n">
        <x:v>3.84</x:v>
      </x:c>
      <x:c r="L317" s="6" t="n">
        <x:v>3</x:v>
      </x:c>
      <x:c r="M317" s="6" t="str">
        <x:v>https://raw.githubusercontent.com/Mar-7th/StarRailRes/dbe8cdfcfb0bf657b9fe1cf92d5537f118ccb487/index_new/cn/character_promotions.json</x:v>
      </x:c>
    </x:row>
    <x:row r="318" ht="20" customHeight="1">
      <x:c r="A318" s="6" t="str">
        <x:v>1224_5</x:v>
      </x:c>
      <x:c r="B318" s="6" t="str">
        <x:v>1224</x:v>
      </x:c>
      <x:c r="C318" s="6" t="n">
        <x:v>5</x:v>
      </x:c>
      <x:c r="D318" s="6" t="n">
        <x:v>432</x:v>
      </x:c>
      <x:c r="E318" s="6" t="n">
        <x:v>230.4</x:v>
      </x:c>
      <x:c r="F318" s="6" t="n">
        <x:v>180</x:v>
      </x:c>
      <x:c r="G318" s="6" t="n">
        <x:v>102</x:v>
      </x:c>
      <x:c r="H318" s="6" t="n">
        <x:v>0.05</x:v>
      </x:c>
      <x:c r="I318" s="6" t="n">
        <x:v>0.5</x:v>
      </x:c>
      <x:c r="J318" s="6" t="n">
        <x:v>7.2</x:v>
      </x:c>
      <x:c r="K318" s="6" t="n">
        <x:v>3.84</x:v>
      </x:c>
      <x:c r="L318" s="6" t="n">
        <x:v>3</x:v>
      </x:c>
      <x:c r="M318" s="6" t="str">
        <x:v>https://raw.githubusercontent.com/Mar-7th/StarRailRes/dbe8cdfcfb0bf657b9fe1cf92d5537f118ccb487/index_new/cn/character_promotions.json</x:v>
      </x:c>
    </x:row>
    <x:row r="319" ht="20" customHeight="1">
      <x:c r="A319" s="6" t="str">
        <x:v>1224_6</x:v>
      </x:c>
      <x:c r="B319" s="6" t="str">
        <x:v>1224</x:v>
      </x:c>
      <x:c r="C319" s="6" t="n">
        <x:v>6</x:v>
      </x:c>
      <x:c r="D319" s="6" t="n">
        <x:v>489.6</x:v>
      </x:c>
      <x:c r="E319" s="6" t="n">
        <x:v>261.12</x:v>
      </x:c>
      <x:c r="F319" s="6" t="n">
        <x:v>204</x:v>
      </x:c>
      <x:c r="G319" s="6" t="n">
        <x:v>102</x:v>
      </x:c>
      <x:c r="H319" s="6" t="n">
        <x:v>0.05</x:v>
      </x:c>
      <x:c r="I319" s="6" t="n">
        <x:v>0.5</x:v>
      </x:c>
      <x:c r="J319" s="6" t="n">
        <x:v>7.2</x:v>
      </x:c>
      <x:c r="K319" s="6" t="n">
        <x:v>3.84</x:v>
      </x:c>
      <x:c r="L319" s="6" t="n">
        <x:v>3</x:v>
      </x:c>
      <x:c r="M319" s="6" t="str">
        <x:v>https://raw.githubusercontent.com/Mar-7th/StarRailRes/dbe8cdfcfb0bf657b9fe1cf92d5537f118ccb487/index_new/cn/character_promotions.json</x:v>
      </x:c>
    </x:row>
    <x:row r="320" ht="20" customHeight="1">
      <x:c r="A320" s="6" t="str">
        <x:v>1225_0</x:v>
      </x:c>
      <x:c r="B320" s="6" t="str">
        <x:v>1225</x:v>
      </x:c>
      <x:c r="C320" s="6" t="n">
        <x:v>0</x:v>
      </x:c>
      <x:c r="D320" s="6" t="n">
        <x:v>153.12</x:v>
      </x:c>
      <x:c r="E320" s="6" t="n">
        <x:v>79.2</x:v>
      </x:c>
      <x:c r="F320" s="6" t="n">
        <x:v>75.9</x:v>
      </x:c>
      <x:c r="G320" s="6" t="n">
        <x:v>102</x:v>
      </x:c>
      <x:c r="H320" s="6" t="n">
        <x:v>0.05</x:v>
      </x:c>
      <x:c r="I320" s="6" t="n">
        <x:v>0.5</x:v>
      </x:c>
      <x:c r="J320" s="6" t="n">
        <x:v>7.656</x:v>
      </x:c>
      <x:c r="K320" s="6" t="n">
        <x:v>3.96</x:v>
      </x:c>
      <x:c r="L320" s="6" t="n">
        <x:v>3.795</x:v>
      </x:c>
      <x:c r="M320" s="6" t="str">
        <x:v>https://raw.githubusercontent.com/Mar-7th/StarRailRes/dbe8cdfcfb0bf657b9fe1cf92d5537f118ccb487/index_new/cn/character_promotions.json</x:v>
      </x:c>
    </x:row>
    <x:row r="321" ht="20" customHeight="1">
      <x:c r="A321" s="6" t="str">
        <x:v>1225_1</x:v>
      </x:c>
      <x:c r="B321" s="6" t="str">
        <x:v>1225</x:v>
      </x:c>
      <x:c r="C321" s="6" t="n">
        <x:v>1</x:v>
      </x:c>
      <x:c r="D321" s="6" t="n">
        <x:v>214.368</x:v>
      </x:c>
      <x:c r="E321" s="6" t="n">
        <x:v>110.88</x:v>
      </x:c>
      <x:c r="F321" s="6" t="n">
        <x:v>106.26</x:v>
      </x:c>
      <x:c r="G321" s="6" t="n">
        <x:v>102</x:v>
      </x:c>
      <x:c r="H321" s="6" t="n">
        <x:v>0.05</x:v>
      </x:c>
      <x:c r="I321" s="6" t="n">
        <x:v>0.5</x:v>
      </x:c>
      <x:c r="J321" s="6" t="n">
        <x:v>7.656</x:v>
      </x:c>
      <x:c r="K321" s="6" t="n">
        <x:v>3.96</x:v>
      </x:c>
      <x:c r="L321" s="6" t="n">
        <x:v>3.795</x:v>
      </x:c>
      <x:c r="M321" s="6" t="str">
        <x:v>https://raw.githubusercontent.com/Mar-7th/StarRailRes/dbe8cdfcfb0bf657b9fe1cf92d5537f118ccb487/index_new/cn/character_promotions.json</x:v>
      </x:c>
    </x:row>
    <x:row r="322" ht="20" customHeight="1">
      <x:c r="A322" s="6" t="str">
        <x:v>1225_2</x:v>
      </x:c>
      <x:c r="B322" s="6" t="str">
        <x:v>1225</x:v>
      </x:c>
      <x:c r="C322" s="6" t="n">
        <x:v>2</x:v>
      </x:c>
      <x:c r="D322" s="6" t="n">
        <x:v>275.616</x:v>
      </x:c>
      <x:c r="E322" s="6" t="n">
        <x:v>142.56</x:v>
      </x:c>
      <x:c r="F322" s="6" t="n">
        <x:v>136.62</x:v>
      </x:c>
      <x:c r="G322" s="6" t="n">
        <x:v>102</x:v>
      </x:c>
      <x:c r="H322" s="6" t="n">
        <x:v>0.05</x:v>
      </x:c>
      <x:c r="I322" s="6" t="n">
        <x:v>0.5</x:v>
      </x:c>
      <x:c r="J322" s="6" t="n">
        <x:v>7.656</x:v>
      </x:c>
      <x:c r="K322" s="6" t="n">
        <x:v>3.96</x:v>
      </x:c>
      <x:c r="L322" s="6" t="n">
        <x:v>3.795</x:v>
      </x:c>
      <x:c r="M322" s="6" t="str">
        <x:v>https://raw.githubusercontent.com/Mar-7th/StarRailRes/dbe8cdfcfb0bf657b9fe1cf92d5537f118ccb487/index_new/cn/character_promotions.json</x:v>
      </x:c>
    </x:row>
    <x:row r="323" ht="20" customHeight="1">
      <x:c r="A323" s="6" t="str">
        <x:v>1225_3</x:v>
      </x:c>
      <x:c r="B323" s="6" t="str">
        <x:v>1225</x:v>
      </x:c>
      <x:c r="C323" s="6" t="n">
        <x:v>3</x:v>
      </x:c>
      <x:c r="D323" s="6" t="n">
        <x:v>336.864</x:v>
      </x:c>
      <x:c r="E323" s="6" t="n">
        <x:v>174.24</x:v>
      </x:c>
      <x:c r="F323" s="6" t="n">
        <x:v>166.98</x:v>
      </x:c>
      <x:c r="G323" s="6" t="n">
        <x:v>102</x:v>
      </x:c>
      <x:c r="H323" s="6" t="n">
        <x:v>0.05</x:v>
      </x:c>
      <x:c r="I323" s="6" t="n">
        <x:v>0.5</x:v>
      </x:c>
      <x:c r="J323" s="6" t="n">
        <x:v>7.656</x:v>
      </x:c>
      <x:c r="K323" s="6" t="n">
        <x:v>3.96</x:v>
      </x:c>
      <x:c r="L323" s="6" t="n">
        <x:v>3.795</x:v>
      </x:c>
      <x:c r="M323" s="6" t="str">
        <x:v>https://raw.githubusercontent.com/Mar-7th/StarRailRes/dbe8cdfcfb0bf657b9fe1cf92d5537f118ccb487/index_new/cn/character_promotions.json</x:v>
      </x:c>
    </x:row>
    <x:row r="324" ht="20" customHeight="1">
      <x:c r="A324" s="6" t="str">
        <x:v>1225_4</x:v>
      </x:c>
      <x:c r="B324" s="6" t="str">
        <x:v>1225</x:v>
      </x:c>
      <x:c r="C324" s="6" t="n">
        <x:v>4</x:v>
      </x:c>
      <x:c r="D324" s="6" t="n">
        <x:v>398.112</x:v>
      </x:c>
      <x:c r="E324" s="6" t="n">
        <x:v>205.92</x:v>
      </x:c>
      <x:c r="F324" s="6" t="n">
        <x:v>197.34</x:v>
      </x:c>
      <x:c r="G324" s="6" t="n">
        <x:v>102</x:v>
      </x:c>
      <x:c r="H324" s="6" t="n">
        <x:v>0.05</x:v>
      </x:c>
      <x:c r="I324" s="6" t="n">
        <x:v>0.5</x:v>
      </x:c>
      <x:c r="J324" s="6" t="n">
        <x:v>7.656</x:v>
      </x:c>
      <x:c r="K324" s="6" t="n">
        <x:v>3.96</x:v>
      </x:c>
      <x:c r="L324" s="6" t="n">
        <x:v>3.795</x:v>
      </x:c>
      <x:c r="M324" s="6" t="str">
        <x:v>https://raw.githubusercontent.com/Mar-7th/StarRailRes/dbe8cdfcfb0bf657b9fe1cf92d5537f118ccb487/index_new/cn/character_promotions.json</x:v>
      </x:c>
    </x:row>
    <x:row r="325" ht="20" customHeight="1">
      <x:c r="A325" s="6" t="str">
        <x:v>1225_5</x:v>
      </x:c>
      <x:c r="B325" s="6" t="str">
        <x:v>1225</x:v>
      </x:c>
      <x:c r="C325" s="6" t="n">
        <x:v>5</x:v>
      </x:c>
      <x:c r="D325" s="6" t="n">
        <x:v>459.36</x:v>
      </x:c>
      <x:c r="E325" s="6" t="n">
        <x:v>237.6</x:v>
      </x:c>
      <x:c r="F325" s="6" t="n">
        <x:v>227.7</x:v>
      </x:c>
      <x:c r="G325" s="6" t="n">
        <x:v>102</x:v>
      </x:c>
      <x:c r="H325" s="6" t="n">
        <x:v>0.05</x:v>
      </x:c>
      <x:c r="I325" s="6" t="n">
        <x:v>0.5</x:v>
      </x:c>
      <x:c r="J325" s="6" t="n">
        <x:v>7.656</x:v>
      </x:c>
      <x:c r="K325" s="6" t="n">
        <x:v>3.96</x:v>
      </x:c>
      <x:c r="L325" s="6" t="n">
        <x:v>3.795</x:v>
      </x:c>
      <x:c r="M325" s="6" t="str">
        <x:v>https://raw.githubusercontent.com/Mar-7th/StarRailRes/dbe8cdfcfb0bf657b9fe1cf92d5537f118ccb487/index_new/cn/character_promotions.json</x:v>
      </x:c>
    </x:row>
    <x:row r="326" ht="20" customHeight="1">
      <x:c r="A326" s="6" t="str">
        <x:v>1225_6</x:v>
      </x:c>
      <x:c r="B326" s="6" t="str">
        <x:v>1225</x:v>
      </x:c>
      <x:c r="C326" s="6" t="n">
        <x:v>6</x:v>
      </x:c>
      <x:c r="D326" s="6" t="n">
        <x:v>520.608</x:v>
      </x:c>
      <x:c r="E326" s="6" t="n">
        <x:v>269.28</x:v>
      </x:c>
      <x:c r="F326" s="6" t="n">
        <x:v>258.06</x:v>
      </x:c>
      <x:c r="G326" s="6" t="n">
        <x:v>102</x:v>
      </x:c>
      <x:c r="H326" s="6" t="n">
        <x:v>0.05</x:v>
      </x:c>
      <x:c r="I326" s="6" t="n">
        <x:v>0.5</x:v>
      </x:c>
      <x:c r="J326" s="6" t="n">
        <x:v>7.656</x:v>
      </x:c>
      <x:c r="K326" s="6" t="n">
        <x:v>3.96</x:v>
      </x:c>
      <x:c r="L326" s="6" t="n">
        <x:v>3.795</x:v>
      </x:c>
      <x:c r="M326" s="6" t="str">
        <x:v>https://raw.githubusercontent.com/Mar-7th/StarRailRes/dbe8cdfcfb0bf657b9fe1cf92d5537f118ccb487/index_new/cn/character_promotions.json</x:v>
      </x:c>
    </x:row>
    <x:row r="327" ht="20" customHeight="1">
      <x:c r="A327" s="6" t="str">
        <x:v>1301_0</x:v>
      </x:c>
      <x:c r="B327" s="6" t="str">
        <x:v>1301</x:v>
      </x:c>
      <x:c r="C327" s="6" t="n">
        <x:v>0</x:v>
      </x:c>
      <x:c r="D327" s="6" t="n">
        <x:v>177.6</x:v>
      </x:c>
      <x:c r="E327" s="6" t="n">
        <x:v>72</x:v>
      </x:c>
      <x:c r="F327" s="6" t="n">
        <x:v>60</x:v>
      </x:c>
      <x:c r="G327" s="6" t="n">
        <x:v>98</x:v>
      </x:c>
      <x:c r="H327" s="6" t="n">
        <x:v>0.05</x:v>
      </x:c>
      <x:c r="I327" s="6" t="n">
        <x:v>0.5</x:v>
      </x:c>
      <x:c r="J327" s="6" t="n">
        <x:v>8.88</x:v>
      </x:c>
      <x:c r="K327" s="6" t="n">
        <x:v>3.6</x:v>
      </x:c>
      <x:c r="L327" s="6" t="n">
        <x:v>3</x:v>
      </x:c>
      <x:c r="M327" s="6" t="str">
        <x:v>https://raw.githubusercontent.com/Mar-7th/StarRailRes/dbe8cdfcfb0bf657b9fe1cf92d5537f118ccb487/index_new/cn/character_promotions.json</x:v>
      </x:c>
    </x:row>
    <x:row r="328" ht="20" customHeight="1">
      <x:c r="A328" s="6" t="str">
        <x:v>1301_1</x:v>
      </x:c>
      <x:c r="B328" s="6" t="str">
        <x:v>1301</x:v>
      </x:c>
      <x:c r="C328" s="6" t="n">
        <x:v>1</x:v>
      </x:c>
      <x:c r="D328" s="6" t="n">
        <x:v>248.64</x:v>
      </x:c>
      <x:c r="E328" s="6" t="n">
        <x:v>100.8</x:v>
      </x:c>
      <x:c r="F328" s="6" t="n">
        <x:v>84</x:v>
      </x:c>
      <x:c r="G328" s="6" t="n">
        <x:v>98</x:v>
      </x:c>
      <x:c r="H328" s="6" t="n">
        <x:v>0.05</x:v>
      </x:c>
      <x:c r="I328" s="6" t="n">
        <x:v>0.5</x:v>
      </x:c>
      <x:c r="J328" s="6" t="n">
        <x:v>8.88</x:v>
      </x:c>
      <x:c r="K328" s="6" t="n">
        <x:v>3.6</x:v>
      </x:c>
      <x:c r="L328" s="6" t="n">
        <x:v>3</x:v>
      </x:c>
      <x:c r="M328" s="6" t="str">
        <x:v>https://raw.githubusercontent.com/Mar-7th/StarRailRes/dbe8cdfcfb0bf657b9fe1cf92d5537f118ccb487/index_new/cn/character_promotions.json</x:v>
      </x:c>
    </x:row>
    <x:row r="329" ht="20" customHeight="1">
      <x:c r="A329" s="6" t="str">
        <x:v>1301_2</x:v>
      </x:c>
      <x:c r="B329" s="6" t="str">
        <x:v>1301</x:v>
      </x:c>
      <x:c r="C329" s="6" t="n">
        <x:v>2</x:v>
      </x:c>
      <x:c r="D329" s="6" t="n">
        <x:v>319.68</x:v>
      </x:c>
      <x:c r="E329" s="6" t="n">
        <x:v>129.6</x:v>
      </x:c>
      <x:c r="F329" s="6" t="n">
        <x:v>108</x:v>
      </x:c>
      <x:c r="G329" s="6" t="n">
        <x:v>98</x:v>
      </x:c>
      <x:c r="H329" s="6" t="n">
        <x:v>0.05</x:v>
      </x:c>
      <x:c r="I329" s="6" t="n">
        <x:v>0.5</x:v>
      </x:c>
      <x:c r="J329" s="6" t="n">
        <x:v>8.88</x:v>
      </x:c>
      <x:c r="K329" s="6" t="n">
        <x:v>3.6</x:v>
      </x:c>
      <x:c r="L329" s="6" t="n">
        <x:v>3</x:v>
      </x:c>
      <x:c r="M329" s="6" t="str">
        <x:v>https://raw.githubusercontent.com/Mar-7th/StarRailRes/dbe8cdfcfb0bf657b9fe1cf92d5537f118ccb487/index_new/cn/character_promotions.json</x:v>
      </x:c>
    </x:row>
    <x:row r="330" ht="20" customHeight="1">
      <x:c r="A330" s="6" t="str">
        <x:v>1301_3</x:v>
      </x:c>
      <x:c r="B330" s="6" t="str">
        <x:v>1301</x:v>
      </x:c>
      <x:c r="C330" s="6" t="n">
        <x:v>3</x:v>
      </x:c>
      <x:c r="D330" s="6" t="n">
        <x:v>390.72</x:v>
      </x:c>
      <x:c r="E330" s="6" t="n">
        <x:v>158.4</x:v>
      </x:c>
      <x:c r="F330" s="6" t="n">
        <x:v>132</x:v>
      </x:c>
      <x:c r="G330" s="6" t="n">
        <x:v>98</x:v>
      </x:c>
      <x:c r="H330" s="6" t="n">
        <x:v>0.05</x:v>
      </x:c>
      <x:c r="I330" s="6" t="n">
        <x:v>0.5</x:v>
      </x:c>
      <x:c r="J330" s="6" t="n">
        <x:v>8.88</x:v>
      </x:c>
      <x:c r="K330" s="6" t="n">
        <x:v>3.6</x:v>
      </x:c>
      <x:c r="L330" s="6" t="n">
        <x:v>3</x:v>
      </x:c>
      <x:c r="M330" s="6" t="str">
        <x:v>https://raw.githubusercontent.com/Mar-7th/StarRailRes/dbe8cdfcfb0bf657b9fe1cf92d5537f118ccb487/index_new/cn/character_promotions.json</x:v>
      </x:c>
    </x:row>
    <x:row r="331" ht="20" customHeight="1">
      <x:c r="A331" s="6" t="str">
        <x:v>1301_4</x:v>
      </x:c>
      <x:c r="B331" s="6" t="str">
        <x:v>1301</x:v>
      </x:c>
      <x:c r="C331" s="6" t="n">
        <x:v>4</x:v>
      </x:c>
      <x:c r="D331" s="6" t="n">
        <x:v>461.76</x:v>
      </x:c>
      <x:c r="E331" s="6" t="n">
        <x:v>187.2</x:v>
      </x:c>
      <x:c r="F331" s="6" t="n">
        <x:v>156</x:v>
      </x:c>
      <x:c r="G331" s="6" t="n">
        <x:v>98</x:v>
      </x:c>
      <x:c r="H331" s="6" t="n">
        <x:v>0.05</x:v>
      </x:c>
      <x:c r="I331" s="6" t="n">
        <x:v>0.5</x:v>
      </x:c>
      <x:c r="J331" s="6" t="n">
        <x:v>8.88</x:v>
      </x:c>
      <x:c r="K331" s="6" t="n">
        <x:v>3.6</x:v>
      </x:c>
      <x:c r="L331" s="6" t="n">
        <x:v>3</x:v>
      </x:c>
      <x:c r="M331" s="6" t="str">
        <x:v>https://raw.githubusercontent.com/Mar-7th/StarRailRes/dbe8cdfcfb0bf657b9fe1cf92d5537f118ccb487/index_new/cn/character_promotions.json</x:v>
      </x:c>
    </x:row>
    <x:row r="332" ht="20" customHeight="1">
      <x:c r="A332" s="6" t="str">
        <x:v>1301_5</x:v>
      </x:c>
      <x:c r="B332" s="6" t="str">
        <x:v>1301</x:v>
      </x:c>
      <x:c r="C332" s="6" t="n">
        <x:v>5</x:v>
      </x:c>
      <x:c r="D332" s="6" t="n">
        <x:v>532.8</x:v>
      </x:c>
      <x:c r="E332" s="6" t="n">
        <x:v>216</x:v>
      </x:c>
      <x:c r="F332" s="6" t="n">
        <x:v>180</x:v>
      </x:c>
      <x:c r="G332" s="6" t="n">
        <x:v>98</x:v>
      </x:c>
      <x:c r="H332" s="6" t="n">
        <x:v>0.05</x:v>
      </x:c>
      <x:c r="I332" s="6" t="n">
        <x:v>0.5</x:v>
      </x:c>
      <x:c r="J332" s="6" t="n">
        <x:v>8.88</x:v>
      </x:c>
      <x:c r="K332" s="6" t="n">
        <x:v>3.6</x:v>
      </x:c>
      <x:c r="L332" s="6" t="n">
        <x:v>3</x:v>
      </x:c>
      <x:c r="M332" s="6" t="str">
        <x:v>https://raw.githubusercontent.com/Mar-7th/StarRailRes/dbe8cdfcfb0bf657b9fe1cf92d5537f118ccb487/index_new/cn/character_promotions.json</x:v>
      </x:c>
    </x:row>
    <x:row r="333" ht="20" customHeight="1">
      <x:c r="A333" s="6" t="str">
        <x:v>1301_6</x:v>
      </x:c>
      <x:c r="B333" s="6" t="str">
        <x:v>1301</x:v>
      </x:c>
      <x:c r="C333" s="6" t="n">
        <x:v>6</x:v>
      </x:c>
      <x:c r="D333" s="6" t="n">
        <x:v>603.84</x:v>
      </x:c>
      <x:c r="E333" s="6" t="n">
        <x:v>244.8</x:v>
      </x:c>
      <x:c r="F333" s="6" t="n">
        <x:v>204</x:v>
      </x:c>
      <x:c r="G333" s="6" t="n">
        <x:v>98</x:v>
      </x:c>
      <x:c r="H333" s="6" t="n">
        <x:v>0.05</x:v>
      </x:c>
      <x:c r="I333" s="6" t="n">
        <x:v>0.5</x:v>
      </x:c>
      <x:c r="J333" s="6" t="n">
        <x:v>8.88</x:v>
      </x:c>
      <x:c r="K333" s="6" t="n">
        <x:v>3.6</x:v>
      </x:c>
      <x:c r="L333" s="6" t="n">
        <x:v>3</x:v>
      </x:c>
      <x:c r="M333" s="6" t="str">
        <x:v>https://raw.githubusercontent.com/Mar-7th/StarRailRes/dbe8cdfcfb0bf657b9fe1cf92d5537f118ccb487/index_new/cn/character_promotions.json</x:v>
      </x:c>
    </x:row>
    <x:row r="334" ht="20" customHeight="1">
      <x:c r="A334" s="6" t="str">
        <x:v>1302_0</x:v>
      </x:c>
      <x:c r="B334" s="6" t="str">
        <x:v>1302</x:v>
      </x:c>
      <x:c r="C334" s="6" t="n">
        <x:v>0</x:v>
      </x:c>
      <x:c r="D334" s="6" t="n">
        <x:v>142.56</x:v>
      </x:c>
      <x:c r="E334" s="6" t="n">
        <x:v>100.32</x:v>
      </x:c>
      <x:c r="F334" s="6" t="n">
        <x:v>49.5</x:v>
      </x:c>
      <x:c r="G334" s="6" t="n">
        <x:v>103</x:v>
      </x:c>
      <x:c r="H334" s="6" t="n">
        <x:v>0.05</x:v>
      </x:c>
      <x:c r="I334" s="6" t="n">
        <x:v>0.5</x:v>
      </x:c>
      <x:c r="J334" s="6" t="n">
        <x:v>7.128</x:v>
      </x:c>
      <x:c r="K334" s="6" t="n">
        <x:v>5.016</x:v>
      </x:c>
      <x:c r="L334" s="6" t="n">
        <x:v>2.475</x:v>
      </x:c>
      <x:c r="M334" s="6" t="str">
        <x:v>https://raw.githubusercontent.com/Mar-7th/StarRailRes/dbe8cdfcfb0bf657b9fe1cf92d5537f118ccb487/index_new/cn/character_promotions.json</x:v>
      </x:c>
    </x:row>
    <x:row r="335" ht="20" customHeight="1">
      <x:c r="A335" s="6" t="str">
        <x:v>1302_1</x:v>
      </x:c>
      <x:c r="B335" s="6" t="str">
        <x:v>1302</x:v>
      </x:c>
      <x:c r="C335" s="6" t="n">
        <x:v>1</x:v>
      </x:c>
      <x:c r="D335" s="6" t="n">
        <x:v>199.584</x:v>
      </x:c>
      <x:c r="E335" s="6" t="n">
        <x:v>140.448</x:v>
      </x:c>
      <x:c r="F335" s="6" t="n">
        <x:v>69.3</x:v>
      </x:c>
      <x:c r="G335" s="6" t="n">
        <x:v>103</x:v>
      </x:c>
      <x:c r="H335" s="6" t="n">
        <x:v>0.05</x:v>
      </x:c>
      <x:c r="I335" s="6" t="n">
        <x:v>0.5</x:v>
      </x:c>
      <x:c r="J335" s="6" t="n">
        <x:v>7.128</x:v>
      </x:c>
      <x:c r="K335" s="6" t="n">
        <x:v>5.016</x:v>
      </x:c>
      <x:c r="L335" s="6" t="n">
        <x:v>2.475</x:v>
      </x:c>
      <x:c r="M335" s="6" t="str">
        <x:v>https://raw.githubusercontent.com/Mar-7th/StarRailRes/dbe8cdfcfb0bf657b9fe1cf92d5537f118ccb487/index_new/cn/character_promotions.json</x:v>
      </x:c>
    </x:row>
    <x:row r="336" ht="20" customHeight="1">
      <x:c r="A336" s="6" t="str">
        <x:v>1302_2</x:v>
      </x:c>
      <x:c r="B336" s="6" t="str">
        <x:v>1302</x:v>
      </x:c>
      <x:c r="C336" s="6" t="n">
        <x:v>2</x:v>
      </x:c>
      <x:c r="D336" s="6" t="n">
        <x:v>256.608</x:v>
      </x:c>
      <x:c r="E336" s="6" t="n">
        <x:v>180.576</x:v>
      </x:c>
      <x:c r="F336" s="6" t="n">
        <x:v>89.1</x:v>
      </x:c>
      <x:c r="G336" s="6" t="n">
        <x:v>103</x:v>
      </x:c>
      <x:c r="H336" s="6" t="n">
        <x:v>0.05</x:v>
      </x:c>
      <x:c r="I336" s="6" t="n">
        <x:v>0.5</x:v>
      </x:c>
      <x:c r="J336" s="6" t="n">
        <x:v>7.128</x:v>
      </x:c>
      <x:c r="K336" s="6" t="n">
        <x:v>5.016</x:v>
      </x:c>
      <x:c r="L336" s="6" t="n">
        <x:v>2.475</x:v>
      </x:c>
      <x:c r="M336" s="6" t="str">
        <x:v>https://raw.githubusercontent.com/Mar-7th/StarRailRes/dbe8cdfcfb0bf657b9fe1cf92d5537f118ccb487/index_new/cn/character_promotions.json</x:v>
      </x:c>
    </x:row>
    <x:row r="337" ht="20" customHeight="1">
      <x:c r="A337" s="6" t="str">
        <x:v>1302_3</x:v>
      </x:c>
      <x:c r="B337" s="6" t="str">
        <x:v>1302</x:v>
      </x:c>
      <x:c r="C337" s="6" t="n">
        <x:v>3</x:v>
      </x:c>
      <x:c r="D337" s="6" t="n">
        <x:v>313.632</x:v>
      </x:c>
      <x:c r="E337" s="6" t="n">
        <x:v>220.704</x:v>
      </x:c>
      <x:c r="F337" s="6" t="n">
        <x:v>108.9</x:v>
      </x:c>
      <x:c r="G337" s="6" t="n">
        <x:v>103</x:v>
      </x:c>
      <x:c r="H337" s="6" t="n">
        <x:v>0.05</x:v>
      </x:c>
      <x:c r="I337" s="6" t="n">
        <x:v>0.5</x:v>
      </x:c>
      <x:c r="J337" s="6" t="n">
        <x:v>7.128</x:v>
      </x:c>
      <x:c r="K337" s="6" t="n">
        <x:v>5.016</x:v>
      </x:c>
      <x:c r="L337" s="6" t="n">
        <x:v>2.475</x:v>
      </x:c>
      <x:c r="M337" s="6" t="str">
        <x:v>https://raw.githubusercontent.com/Mar-7th/StarRailRes/dbe8cdfcfb0bf657b9fe1cf92d5537f118ccb487/index_new/cn/character_promotions.json</x:v>
      </x:c>
    </x:row>
    <x:row r="338" ht="20" customHeight="1">
      <x:c r="A338" s="6" t="str">
        <x:v>1302_4</x:v>
      </x:c>
      <x:c r="B338" s="6" t="str">
        <x:v>1302</x:v>
      </x:c>
      <x:c r="C338" s="6" t="n">
        <x:v>4</x:v>
      </x:c>
      <x:c r="D338" s="6" t="n">
        <x:v>370.656</x:v>
      </x:c>
      <x:c r="E338" s="6" t="n">
        <x:v>260.832</x:v>
      </x:c>
      <x:c r="F338" s="6" t="n">
        <x:v>128.7</x:v>
      </x:c>
      <x:c r="G338" s="6" t="n">
        <x:v>103</x:v>
      </x:c>
      <x:c r="H338" s="6" t="n">
        <x:v>0.05</x:v>
      </x:c>
      <x:c r="I338" s="6" t="n">
        <x:v>0.5</x:v>
      </x:c>
      <x:c r="J338" s="6" t="n">
        <x:v>7.128</x:v>
      </x:c>
      <x:c r="K338" s="6" t="n">
        <x:v>5.016</x:v>
      </x:c>
      <x:c r="L338" s="6" t="n">
        <x:v>2.475</x:v>
      </x:c>
      <x:c r="M338" s="6" t="str">
        <x:v>https://raw.githubusercontent.com/Mar-7th/StarRailRes/dbe8cdfcfb0bf657b9fe1cf92d5537f118ccb487/index_new/cn/character_promotions.json</x:v>
      </x:c>
    </x:row>
    <x:row r="339" ht="20" customHeight="1">
      <x:c r="A339" s="6" t="str">
        <x:v>1302_5</x:v>
      </x:c>
      <x:c r="B339" s="6" t="str">
        <x:v>1302</x:v>
      </x:c>
      <x:c r="C339" s="6" t="n">
        <x:v>5</x:v>
      </x:c>
      <x:c r="D339" s="6" t="n">
        <x:v>427.68</x:v>
      </x:c>
      <x:c r="E339" s="6" t="n">
        <x:v>300.96</x:v>
      </x:c>
      <x:c r="F339" s="6" t="n">
        <x:v>148.5</x:v>
      </x:c>
      <x:c r="G339" s="6" t="n">
        <x:v>103</x:v>
      </x:c>
      <x:c r="H339" s="6" t="n">
        <x:v>0.05</x:v>
      </x:c>
      <x:c r="I339" s="6" t="n">
        <x:v>0.5</x:v>
      </x:c>
      <x:c r="J339" s="6" t="n">
        <x:v>7.128</x:v>
      </x:c>
      <x:c r="K339" s="6" t="n">
        <x:v>5.016</x:v>
      </x:c>
      <x:c r="L339" s="6" t="n">
        <x:v>2.475</x:v>
      </x:c>
      <x:c r="M339" s="6" t="str">
        <x:v>https://raw.githubusercontent.com/Mar-7th/StarRailRes/dbe8cdfcfb0bf657b9fe1cf92d5537f118ccb487/index_new/cn/character_promotions.json</x:v>
      </x:c>
    </x:row>
    <x:row r="340" ht="20" customHeight="1">
      <x:c r="A340" s="6" t="str">
        <x:v>1302_6</x:v>
      </x:c>
      <x:c r="B340" s="6" t="str">
        <x:v>1302</x:v>
      </x:c>
      <x:c r="C340" s="6" t="n">
        <x:v>6</x:v>
      </x:c>
      <x:c r="D340" s="6" t="n">
        <x:v>484.704</x:v>
      </x:c>
      <x:c r="E340" s="6" t="n">
        <x:v>341.088</x:v>
      </x:c>
      <x:c r="F340" s="6" t="n">
        <x:v>168.3</x:v>
      </x:c>
      <x:c r="G340" s="6" t="n">
        <x:v>103</x:v>
      </x:c>
      <x:c r="H340" s="6" t="n">
        <x:v>0.05</x:v>
      </x:c>
      <x:c r="I340" s="6" t="n">
        <x:v>0.5</x:v>
      </x:c>
      <x:c r="J340" s="6" t="n">
        <x:v>7.128</x:v>
      </x:c>
      <x:c r="K340" s="6" t="n">
        <x:v>5.016</x:v>
      </x:c>
      <x:c r="L340" s="6" t="n">
        <x:v>2.475</x:v>
      </x:c>
      <x:c r="M340" s="6" t="str">
        <x:v>https://raw.githubusercontent.com/Mar-7th/StarRailRes/dbe8cdfcfb0bf657b9fe1cf92d5537f118ccb487/index_new/cn/character_promotions.json</x:v>
      </x:c>
    </x:row>
    <x:row r="341" ht="20" customHeight="1">
      <x:c r="A341" s="6" t="str">
        <x:v>1303_0</x:v>
      </x:c>
      <x:c r="B341" s="6" t="str">
        <x:v>1303</x:v>
      </x:c>
      <x:c r="C341" s="6" t="n">
        <x:v>0</x:v>
      </x:c>
      <x:c r="D341" s="6" t="n">
        <x:v>147.84</x:v>
      </x:c>
      <x:c r="E341" s="6" t="n">
        <x:v>89.76</x:v>
      </x:c>
      <x:c r="F341" s="6" t="n">
        <x:v>66</x:v>
      </x:c>
      <x:c r="G341" s="6" t="n">
        <x:v>104</x:v>
      </x:c>
      <x:c r="H341" s="6" t="n">
        <x:v>0.05</x:v>
      </x:c>
      <x:c r="I341" s="6" t="n">
        <x:v>0.5</x:v>
      </x:c>
      <x:c r="J341" s="6" t="n">
        <x:v>7.392</x:v>
      </x:c>
      <x:c r="K341" s="6" t="n">
        <x:v>4.488</x:v>
      </x:c>
      <x:c r="L341" s="6" t="n">
        <x:v>3.3</x:v>
      </x:c>
      <x:c r="M341" s="6" t="str">
        <x:v>https://raw.githubusercontent.com/Mar-7th/StarRailRes/dbe8cdfcfb0bf657b9fe1cf92d5537f118ccb487/index_new/cn/character_promotions.json</x:v>
      </x:c>
    </x:row>
    <x:row r="342" ht="20" customHeight="1">
      <x:c r="A342" s="6" t="str">
        <x:v>1303_1</x:v>
      </x:c>
      <x:c r="B342" s="6" t="str">
        <x:v>1303</x:v>
      </x:c>
      <x:c r="C342" s="6" t="n">
        <x:v>1</x:v>
      </x:c>
      <x:c r="D342" s="6" t="n">
        <x:v>206.976</x:v>
      </x:c>
      <x:c r="E342" s="6" t="n">
        <x:v>125.664</x:v>
      </x:c>
      <x:c r="F342" s="6" t="n">
        <x:v>92.4</x:v>
      </x:c>
      <x:c r="G342" s="6" t="n">
        <x:v>104</x:v>
      </x:c>
      <x:c r="H342" s="6" t="n">
        <x:v>0.05</x:v>
      </x:c>
      <x:c r="I342" s="6" t="n">
        <x:v>0.5</x:v>
      </x:c>
      <x:c r="J342" s="6" t="n">
        <x:v>7.392</x:v>
      </x:c>
      <x:c r="K342" s="6" t="n">
        <x:v>4.488</x:v>
      </x:c>
      <x:c r="L342" s="6" t="n">
        <x:v>3.3</x:v>
      </x:c>
      <x:c r="M342" s="6" t="str">
        <x:v>https://raw.githubusercontent.com/Mar-7th/StarRailRes/dbe8cdfcfb0bf657b9fe1cf92d5537f118ccb487/index_new/cn/character_promotions.json</x:v>
      </x:c>
    </x:row>
    <x:row r="343" ht="20" customHeight="1">
      <x:c r="A343" s="6" t="str">
        <x:v>1303_2</x:v>
      </x:c>
      <x:c r="B343" s="6" t="str">
        <x:v>1303</x:v>
      </x:c>
      <x:c r="C343" s="6" t="n">
        <x:v>2</x:v>
      </x:c>
      <x:c r="D343" s="6" t="n">
        <x:v>266.112</x:v>
      </x:c>
      <x:c r="E343" s="6" t="n">
        <x:v>161.568</x:v>
      </x:c>
      <x:c r="F343" s="6" t="n">
        <x:v>118.8</x:v>
      </x:c>
      <x:c r="G343" s="6" t="n">
        <x:v>104</x:v>
      </x:c>
      <x:c r="H343" s="6" t="n">
        <x:v>0.05</x:v>
      </x:c>
      <x:c r="I343" s="6" t="n">
        <x:v>0.5</x:v>
      </x:c>
      <x:c r="J343" s="6" t="n">
        <x:v>7.392</x:v>
      </x:c>
      <x:c r="K343" s="6" t="n">
        <x:v>4.488</x:v>
      </x:c>
      <x:c r="L343" s="6" t="n">
        <x:v>3.3</x:v>
      </x:c>
      <x:c r="M343" s="6" t="str">
        <x:v>https://raw.githubusercontent.com/Mar-7th/StarRailRes/dbe8cdfcfb0bf657b9fe1cf92d5537f118ccb487/index_new/cn/character_promotions.json</x:v>
      </x:c>
    </x:row>
    <x:row r="344" ht="20" customHeight="1">
      <x:c r="A344" s="6" t="str">
        <x:v>1303_3</x:v>
      </x:c>
      <x:c r="B344" s="6" t="str">
        <x:v>1303</x:v>
      </x:c>
      <x:c r="C344" s="6" t="n">
        <x:v>3</x:v>
      </x:c>
      <x:c r="D344" s="6" t="n">
        <x:v>325.248</x:v>
      </x:c>
      <x:c r="E344" s="6" t="n">
        <x:v>197.472</x:v>
      </x:c>
      <x:c r="F344" s="6" t="n">
        <x:v>145.2</x:v>
      </x:c>
      <x:c r="G344" s="6" t="n">
        <x:v>104</x:v>
      </x:c>
      <x:c r="H344" s="6" t="n">
        <x:v>0.05</x:v>
      </x:c>
      <x:c r="I344" s="6" t="n">
        <x:v>0.5</x:v>
      </x:c>
      <x:c r="J344" s="6" t="n">
        <x:v>7.392</x:v>
      </x:c>
      <x:c r="K344" s="6" t="n">
        <x:v>4.488</x:v>
      </x:c>
      <x:c r="L344" s="6" t="n">
        <x:v>3.3</x:v>
      </x:c>
      <x:c r="M344" s="6" t="str">
        <x:v>https://raw.githubusercontent.com/Mar-7th/StarRailRes/dbe8cdfcfb0bf657b9fe1cf92d5537f118ccb487/index_new/cn/character_promotions.json</x:v>
      </x:c>
    </x:row>
    <x:row r="345" ht="20" customHeight="1">
      <x:c r="A345" s="6" t="str">
        <x:v>1303_4</x:v>
      </x:c>
      <x:c r="B345" s="6" t="str">
        <x:v>1303</x:v>
      </x:c>
      <x:c r="C345" s="6" t="n">
        <x:v>4</x:v>
      </x:c>
      <x:c r="D345" s="6" t="n">
        <x:v>384.384</x:v>
      </x:c>
      <x:c r="E345" s="6" t="n">
        <x:v>233.376</x:v>
      </x:c>
      <x:c r="F345" s="6" t="n">
        <x:v>171.6</x:v>
      </x:c>
      <x:c r="G345" s="6" t="n">
        <x:v>104</x:v>
      </x:c>
      <x:c r="H345" s="6" t="n">
        <x:v>0.05</x:v>
      </x:c>
      <x:c r="I345" s="6" t="n">
        <x:v>0.5</x:v>
      </x:c>
      <x:c r="J345" s="6" t="n">
        <x:v>7.392</x:v>
      </x:c>
      <x:c r="K345" s="6" t="n">
        <x:v>4.488</x:v>
      </x:c>
      <x:c r="L345" s="6" t="n">
        <x:v>3.3</x:v>
      </x:c>
      <x:c r="M345" s="6" t="str">
        <x:v>https://raw.githubusercontent.com/Mar-7th/StarRailRes/dbe8cdfcfb0bf657b9fe1cf92d5537f118ccb487/index_new/cn/character_promotions.json</x:v>
      </x:c>
    </x:row>
    <x:row r="346" ht="20" customHeight="1">
      <x:c r="A346" s="6" t="str">
        <x:v>1303_5</x:v>
      </x:c>
      <x:c r="B346" s="6" t="str">
        <x:v>1303</x:v>
      </x:c>
      <x:c r="C346" s="6" t="n">
        <x:v>5</x:v>
      </x:c>
      <x:c r="D346" s="6" t="n">
        <x:v>443.52</x:v>
      </x:c>
      <x:c r="E346" s="6" t="n">
        <x:v>269.28</x:v>
      </x:c>
      <x:c r="F346" s="6" t="n">
        <x:v>198</x:v>
      </x:c>
      <x:c r="G346" s="6" t="n">
        <x:v>104</x:v>
      </x:c>
      <x:c r="H346" s="6" t="n">
        <x:v>0.05</x:v>
      </x:c>
      <x:c r="I346" s="6" t="n">
        <x:v>0.5</x:v>
      </x:c>
      <x:c r="J346" s="6" t="n">
        <x:v>7.392</x:v>
      </x:c>
      <x:c r="K346" s="6" t="n">
        <x:v>4.488</x:v>
      </x:c>
      <x:c r="L346" s="6" t="n">
        <x:v>3.3</x:v>
      </x:c>
      <x:c r="M346" s="6" t="str">
        <x:v>https://raw.githubusercontent.com/Mar-7th/StarRailRes/dbe8cdfcfb0bf657b9fe1cf92d5537f118ccb487/index_new/cn/character_promotions.json</x:v>
      </x:c>
    </x:row>
    <x:row r="347" ht="20" customHeight="1">
      <x:c r="A347" s="6" t="str">
        <x:v>1303_6</x:v>
      </x:c>
      <x:c r="B347" s="6" t="str">
        <x:v>1303</x:v>
      </x:c>
      <x:c r="C347" s="6" t="n">
        <x:v>6</x:v>
      </x:c>
      <x:c r="D347" s="6" t="n">
        <x:v>502.656</x:v>
      </x:c>
      <x:c r="E347" s="6" t="n">
        <x:v>305.184</x:v>
      </x:c>
      <x:c r="F347" s="6" t="n">
        <x:v>224.4</x:v>
      </x:c>
      <x:c r="G347" s="6" t="n">
        <x:v>104</x:v>
      </x:c>
      <x:c r="H347" s="6" t="n">
        <x:v>0.05</x:v>
      </x:c>
      <x:c r="I347" s="6" t="n">
        <x:v>0.5</x:v>
      </x:c>
      <x:c r="J347" s="6" t="n">
        <x:v>7.392</x:v>
      </x:c>
      <x:c r="K347" s="6" t="n">
        <x:v>4.488</x:v>
      </x:c>
      <x:c r="L347" s="6" t="n">
        <x:v>3.3</x:v>
      </x:c>
      <x:c r="M347" s="6" t="str">
        <x:v>https://raw.githubusercontent.com/Mar-7th/StarRailRes/dbe8cdfcfb0bf657b9fe1cf92d5537f118ccb487/index_new/cn/character_promotions.json</x:v>
      </x:c>
    </x:row>
    <x:row r="348" ht="20" customHeight="1">
      <x:c r="A348" s="6" t="str">
        <x:v>1304_0</x:v>
      </x:c>
      <x:c r="B348" s="6" t="str">
        <x:v>1304</x:v>
      </x:c>
      <x:c r="C348" s="6" t="n">
        <x:v>0</x:v>
      </x:c>
      <x:c r="D348" s="6" t="n">
        <x:v>163.68</x:v>
      </x:c>
      <x:c r="E348" s="6" t="n">
        <x:v>60.72</x:v>
      </x:c>
      <x:c r="F348" s="6" t="n">
        <x:v>89.1</x:v>
      </x:c>
      <x:c r="G348" s="6" t="n">
        <x:v>106</x:v>
      </x:c>
      <x:c r="H348" s="6" t="n">
        <x:v>0.05</x:v>
      </x:c>
      <x:c r="I348" s="6" t="n">
        <x:v>0.5</x:v>
      </x:c>
      <x:c r="J348" s="6" t="n">
        <x:v>8.184</x:v>
      </x:c>
      <x:c r="K348" s="6" t="n">
        <x:v>3.036</x:v>
      </x:c>
      <x:c r="L348" s="6" t="n">
        <x:v>4.455</x:v>
      </x:c>
      <x:c r="M348" s="6" t="str">
        <x:v>https://raw.githubusercontent.com/Mar-7th/StarRailRes/dbe8cdfcfb0bf657b9fe1cf92d5537f118ccb487/index_new/cn/character_promotions.json</x:v>
      </x:c>
    </x:row>
    <x:row r="349" ht="20" customHeight="1">
      <x:c r="A349" s="6" t="str">
        <x:v>1304_1</x:v>
      </x:c>
      <x:c r="B349" s="6" t="str">
        <x:v>1304</x:v>
      </x:c>
      <x:c r="C349" s="6" t="n">
        <x:v>1</x:v>
      </x:c>
      <x:c r="D349" s="6" t="n">
        <x:v>229.152</x:v>
      </x:c>
      <x:c r="E349" s="6" t="n">
        <x:v>85.008</x:v>
      </x:c>
      <x:c r="F349" s="6" t="n">
        <x:v>124.74</x:v>
      </x:c>
      <x:c r="G349" s="6" t="n">
        <x:v>106</x:v>
      </x:c>
      <x:c r="H349" s="6" t="n">
        <x:v>0.05</x:v>
      </x:c>
      <x:c r="I349" s="6" t="n">
        <x:v>0.5</x:v>
      </x:c>
      <x:c r="J349" s="6" t="n">
        <x:v>8.184</x:v>
      </x:c>
      <x:c r="K349" s="6" t="n">
        <x:v>3.036</x:v>
      </x:c>
      <x:c r="L349" s="6" t="n">
        <x:v>4.455</x:v>
      </x:c>
      <x:c r="M349" s="6" t="str">
        <x:v>https://raw.githubusercontent.com/Mar-7th/StarRailRes/dbe8cdfcfb0bf657b9fe1cf92d5537f118ccb487/index_new/cn/character_promotions.json</x:v>
      </x:c>
    </x:row>
    <x:row r="350" ht="20" customHeight="1">
      <x:c r="A350" s="6" t="str">
        <x:v>1304_2</x:v>
      </x:c>
      <x:c r="B350" s="6" t="str">
        <x:v>1304</x:v>
      </x:c>
      <x:c r="C350" s="6" t="n">
        <x:v>2</x:v>
      </x:c>
      <x:c r="D350" s="6" t="n">
        <x:v>294.624</x:v>
      </x:c>
      <x:c r="E350" s="6" t="n">
        <x:v>109.296</x:v>
      </x:c>
      <x:c r="F350" s="6" t="n">
        <x:v>160.38</x:v>
      </x:c>
      <x:c r="G350" s="6" t="n">
        <x:v>106</x:v>
      </x:c>
      <x:c r="H350" s="6" t="n">
        <x:v>0.05</x:v>
      </x:c>
      <x:c r="I350" s="6" t="n">
        <x:v>0.5</x:v>
      </x:c>
      <x:c r="J350" s="6" t="n">
        <x:v>8.184</x:v>
      </x:c>
      <x:c r="K350" s="6" t="n">
        <x:v>3.036</x:v>
      </x:c>
      <x:c r="L350" s="6" t="n">
        <x:v>4.455</x:v>
      </x:c>
      <x:c r="M350" s="6" t="str">
        <x:v>https://raw.githubusercontent.com/Mar-7th/StarRailRes/dbe8cdfcfb0bf657b9fe1cf92d5537f118ccb487/index_new/cn/character_promotions.json</x:v>
      </x:c>
    </x:row>
    <x:row r="351" ht="20" customHeight="1">
      <x:c r="A351" s="6" t="str">
        <x:v>1304_3</x:v>
      </x:c>
      <x:c r="B351" s="6" t="str">
        <x:v>1304</x:v>
      </x:c>
      <x:c r="C351" s="6" t="n">
        <x:v>3</x:v>
      </x:c>
      <x:c r="D351" s="6" t="n">
        <x:v>360.096</x:v>
      </x:c>
      <x:c r="E351" s="6" t="n">
        <x:v>133.584</x:v>
      </x:c>
      <x:c r="F351" s="6" t="n">
        <x:v>196.02</x:v>
      </x:c>
      <x:c r="G351" s="6" t="n">
        <x:v>106</x:v>
      </x:c>
      <x:c r="H351" s="6" t="n">
        <x:v>0.05</x:v>
      </x:c>
      <x:c r="I351" s="6" t="n">
        <x:v>0.5</x:v>
      </x:c>
      <x:c r="J351" s="6" t="n">
        <x:v>8.184</x:v>
      </x:c>
      <x:c r="K351" s="6" t="n">
        <x:v>3.036</x:v>
      </x:c>
      <x:c r="L351" s="6" t="n">
        <x:v>4.455</x:v>
      </x:c>
      <x:c r="M351" s="6" t="str">
        <x:v>https://raw.githubusercontent.com/Mar-7th/StarRailRes/dbe8cdfcfb0bf657b9fe1cf92d5537f118ccb487/index_new/cn/character_promotions.json</x:v>
      </x:c>
    </x:row>
    <x:row r="352" ht="20" customHeight="1">
      <x:c r="A352" s="6" t="str">
        <x:v>1304_4</x:v>
      </x:c>
      <x:c r="B352" s="6" t="str">
        <x:v>1304</x:v>
      </x:c>
      <x:c r="C352" s="6" t="n">
        <x:v>4</x:v>
      </x:c>
      <x:c r="D352" s="6" t="n">
        <x:v>425.568</x:v>
      </x:c>
      <x:c r="E352" s="6" t="n">
        <x:v>157.872</x:v>
      </x:c>
      <x:c r="F352" s="6" t="n">
        <x:v>231.66</x:v>
      </x:c>
      <x:c r="G352" s="6" t="n">
        <x:v>106</x:v>
      </x:c>
      <x:c r="H352" s="6" t="n">
        <x:v>0.05</x:v>
      </x:c>
      <x:c r="I352" s="6" t="n">
        <x:v>0.5</x:v>
      </x:c>
      <x:c r="J352" s="6" t="n">
        <x:v>8.184</x:v>
      </x:c>
      <x:c r="K352" s="6" t="n">
        <x:v>3.036</x:v>
      </x:c>
      <x:c r="L352" s="6" t="n">
        <x:v>4.455</x:v>
      </x:c>
      <x:c r="M352" s="6" t="str">
        <x:v>https://raw.githubusercontent.com/Mar-7th/StarRailRes/dbe8cdfcfb0bf657b9fe1cf92d5537f118ccb487/index_new/cn/character_promotions.json</x:v>
      </x:c>
    </x:row>
    <x:row r="353" ht="20" customHeight="1">
      <x:c r="A353" s="6" t="str">
        <x:v>1304_5</x:v>
      </x:c>
      <x:c r="B353" s="6" t="str">
        <x:v>1304</x:v>
      </x:c>
      <x:c r="C353" s="6" t="n">
        <x:v>5</x:v>
      </x:c>
      <x:c r="D353" s="6" t="n">
        <x:v>491.04</x:v>
      </x:c>
      <x:c r="E353" s="6" t="n">
        <x:v>182.16</x:v>
      </x:c>
      <x:c r="F353" s="6" t="n">
        <x:v>267.3</x:v>
      </x:c>
      <x:c r="G353" s="6" t="n">
        <x:v>106</x:v>
      </x:c>
      <x:c r="H353" s="6" t="n">
        <x:v>0.05</x:v>
      </x:c>
      <x:c r="I353" s="6" t="n">
        <x:v>0.5</x:v>
      </x:c>
      <x:c r="J353" s="6" t="n">
        <x:v>8.184</x:v>
      </x:c>
      <x:c r="K353" s="6" t="n">
        <x:v>3.036</x:v>
      </x:c>
      <x:c r="L353" s="6" t="n">
        <x:v>4.455</x:v>
      </x:c>
      <x:c r="M353" s="6" t="str">
        <x:v>https://raw.githubusercontent.com/Mar-7th/StarRailRes/dbe8cdfcfb0bf657b9fe1cf92d5537f118ccb487/index_new/cn/character_promotions.json</x:v>
      </x:c>
    </x:row>
    <x:row r="354" ht="20" customHeight="1">
      <x:c r="A354" s="6" t="str">
        <x:v>1304_6</x:v>
      </x:c>
      <x:c r="B354" s="6" t="str">
        <x:v>1304</x:v>
      </x:c>
      <x:c r="C354" s="6" t="n">
        <x:v>6</x:v>
      </x:c>
      <x:c r="D354" s="6" t="n">
        <x:v>556.512</x:v>
      </x:c>
      <x:c r="E354" s="6" t="n">
        <x:v>206.448</x:v>
      </x:c>
      <x:c r="F354" s="6" t="n">
        <x:v>302.94</x:v>
      </x:c>
      <x:c r="G354" s="6" t="n">
        <x:v>106</x:v>
      </x:c>
      <x:c r="H354" s="6" t="n">
        <x:v>0.05</x:v>
      </x:c>
      <x:c r="I354" s="6" t="n">
        <x:v>0.5</x:v>
      </x:c>
      <x:c r="J354" s="6" t="n">
        <x:v>8.184</x:v>
      </x:c>
      <x:c r="K354" s="6" t="n">
        <x:v>3.036</x:v>
      </x:c>
      <x:c r="L354" s="6" t="n">
        <x:v>4.455</x:v>
      </x:c>
      <x:c r="M354" s="6" t="str">
        <x:v>https://raw.githubusercontent.com/Mar-7th/StarRailRes/dbe8cdfcfb0bf657b9fe1cf92d5537f118ccb487/index_new/cn/character_promotions.json</x:v>
      </x:c>
    </x:row>
    <x:row r="355" ht="20" customHeight="1">
      <x:c r="A355" s="6" t="str">
        <x:v>1305_0</x:v>
      </x:c>
      <x:c r="B355" s="6" t="str">
        <x:v>1305</x:v>
      </x:c>
      <x:c r="C355" s="6" t="n">
        <x:v>0</x:v>
      </x:c>
      <x:c r="D355" s="6" t="n">
        <x:v>142.56</x:v>
      </x:c>
      <x:c r="E355" s="6" t="n">
        <x:v>105.6</x:v>
      </x:c>
      <x:c r="F355" s="6" t="n">
        <x:v>62.7</x:v>
      </x:c>
      <x:c r="G355" s="6" t="n">
        <x:v>103</x:v>
      </x:c>
      <x:c r="H355" s="6" t="n">
        <x:v>0.05</x:v>
      </x:c>
      <x:c r="I355" s="6" t="n">
        <x:v>0.5</x:v>
      </x:c>
      <x:c r="J355" s="6" t="n">
        <x:v>7.128</x:v>
      </x:c>
      <x:c r="K355" s="6" t="n">
        <x:v>5.28</x:v>
      </x:c>
      <x:c r="L355" s="6" t="n">
        <x:v>3.135</x:v>
      </x:c>
      <x:c r="M355" s="6" t="str">
        <x:v>https://raw.githubusercontent.com/Mar-7th/StarRailRes/dbe8cdfcfb0bf657b9fe1cf92d5537f118ccb487/index_new/cn/character_promotions.json</x:v>
      </x:c>
    </x:row>
    <x:row r="356" ht="20" customHeight="1">
      <x:c r="A356" s="6" t="str">
        <x:v>1305_1</x:v>
      </x:c>
      <x:c r="B356" s="6" t="str">
        <x:v>1305</x:v>
      </x:c>
      <x:c r="C356" s="6" t="n">
        <x:v>1</x:v>
      </x:c>
      <x:c r="D356" s="6" t="n">
        <x:v>199.584</x:v>
      </x:c>
      <x:c r="E356" s="6" t="n">
        <x:v>147.84</x:v>
      </x:c>
      <x:c r="F356" s="6" t="n">
        <x:v>87.78</x:v>
      </x:c>
      <x:c r="G356" s="6" t="n">
        <x:v>103</x:v>
      </x:c>
      <x:c r="H356" s="6" t="n">
        <x:v>0.05</x:v>
      </x:c>
      <x:c r="I356" s="6" t="n">
        <x:v>0.5</x:v>
      </x:c>
      <x:c r="J356" s="6" t="n">
        <x:v>7.128</x:v>
      </x:c>
      <x:c r="K356" s="6" t="n">
        <x:v>5.28</x:v>
      </x:c>
      <x:c r="L356" s="6" t="n">
        <x:v>3.135</x:v>
      </x:c>
      <x:c r="M356" s="6" t="str">
        <x:v>https://raw.githubusercontent.com/Mar-7th/StarRailRes/dbe8cdfcfb0bf657b9fe1cf92d5537f118ccb487/index_new/cn/character_promotions.json</x:v>
      </x:c>
    </x:row>
    <x:row r="357" ht="20" customHeight="1">
      <x:c r="A357" s="6" t="str">
        <x:v>1305_2</x:v>
      </x:c>
      <x:c r="B357" s="6" t="str">
        <x:v>1305</x:v>
      </x:c>
      <x:c r="C357" s="6" t="n">
        <x:v>2</x:v>
      </x:c>
      <x:c r="D357" s="6" t="n">
        <x:v>256.608</x:v>
      </x:c>
      <x:c r="E357" s="6" t="n">
        <x:v>190.08</x:v>
      </x:c>
      <x:c r="F357" s="6" t="n">
        <x:v>112.86</x:v>
      </x:c>
      <x:c r="G357" s="6" t="n">
        <x:v>103</x:v>
      </x:c>
      <x:c r="H357" s="6" t="n">
        <x:v>0.05</x:v>
      </x:c>
      <x:c r="I357" s="6" t="n">
        <x:v>0.5</x:v>
      </x:c>
      <x:c r="J357" s="6" t="n">
        <x:v>7.128</x:v>
      </x:c>
      <x:c r="K357" s="6" t="n">
        <x:v>5.28</x:v>
      </x:c>
      <x:c r="L357" s="6" t="n">
        <x:v>3.135</x:v>
      </x:c>
      <x:c r="M357" s="6" t="str">
        <x:v>https://raw.githubusercontent.com/Mar-7th/StarRailRes/dbe8cdfcfb0bf657b9fe1cf92d5537f118ccb487/index_new/cn/character_promotions.json</x:v>
      </x:c>
    </x:row>
    <x:row r="358" ht="20" customHeight="1">
      <x:c r="A358" s="6" t="str">
        <x:v>1305_3</x:v>
      </x:c>
      <x:c r="B358" s="6" t="str">
        <x:v>1305</x:v>
      </x:c>
      <x:c r="C358" s="6" t="n">
        <x:v>3</x:v>
      </x:c>
      <x:c r="D358" s="6" t="n">
        <x:v>313.632</x:v>
      </x:c>
      <x:c r="E358" s="6" t="n">
        <x:v>232.32</x:v>
      </x:c>
      <x:c r="F358" s="6" t="n">
        <x:v>137.94</x:v>
      </x:c>
      <x:c r="G358" s="6" t="n">
        <x:v>103</x:v>
      </x:c>
      <x:c r="H358" s="6" t="n">
        <x:v>0.05</x:v>
      </x:c>
      <x:c r="I358" s="6" t="n">
        <x:v>0.5</x:v>
      </x:c>
      <x:c r="J358" s="6" t="n">
        <x:v>7.128</x:v>
      </x:c>
      <x:c r="K358" s="6" t="n">
        <x:v>5.28</x:v>
      </x:c>
      <x:c r="L358" s="6" t="n">
        <x:v>3.135</x:v>
      </x:c>
      <x:c r="M358" s="6" t="str">
        <x:v>https://raw.githubusercontent.com/Mar-7th/StarRailRes/dbe8cdfcfb0bf657b9fe1cf92d5537f118ccb487/index_new/cn/character_promotions.json</x:v>
      </x:c>
    </x:row>
    <x:row r="359" ht="20" customHeight="1">
      <x:c r="A359" s="6" t="str">
        <x:v>1305_4</x:v>
      </x:c>
      <x:c r="B359" s="6" t="str">
        <x:v>1305</x:v>
      </x:c>
      <x:c r="C359" s="6" t="n">
        <x:v>4</x:v>
      </x:c>
      <x:c r="D359" s="6" t="n">
        <x:v>370.656</x:v>
      </x:c>
      <x:c r="E359" s="6" t="n">
        <x:v>274.56</x:v>
      </x:c>
      <x:c r="F359" s="6" t="n">
        <x:v>163.02</x:v>
      </x:c>
      <x:c r="G359" s="6" t="n">
        <x:v>103</x:v>
      </x:c>
      <x:c r="H359" s="6" t="n">
        <x:v>0.05</x:v>
      </x:c>
      <x:c r="I359" s="6" t="n">
        <x:v>0.5</x:v>
      </x:c>
      <x:c r="J359" s="6" t="n">
        <x:v>7.128</x:v>
      </x:c>
      <x:c r="K359" s="6" t="n">
        <x:v>5.28</x:v>
      </x:c>
      <x:c r="L359" s="6" t="n">
        <x:v>3.135</x:v>
      </x:c>
      <x:c r="M359" s="6" t="str">
        <x:v>https://raw.githubusercontent.com/Mar-7th/StarRailRes/dbe8cdfcfb0bf657b9fe1cf92d5537f118ccb487/index_new/cn/character_promotions.json</x:v>
      </x:c>
    </x:row>
    <x:row r="360" ht="20" customHeight="1">
      <x:c r="A360" s="6" t="str">
        <x:v>1305_5</x:v>
      </x:c>
      <x:c r="B360" s="6" t="str">
        <x:v>1305</x:v>
      </x:c>
      <x:c r="C360" s="6" t="n">
        <x:v>5</x:v>
      </x:c>
      <x:c r="D360" s="6" t="n">
        <x:v>427.68</x:v>
      </x:c>
      <x:c r="E360" s="6" t="n">
        <x:v>316.8</x:v>
      </x:c>
      <x:c r="F360" s="6" t="n">
        <x:v>188.1</x:v>
      </x:c>
      <x:c r="G360" s="6" t="n">
        <x:v>103</x:v>
      </x:c>
      <x:c r="H360" s="6" t="n">
        <x:v>0.05</x:v>
      </x:c>
      <x:c r="I360" s="6" t="n">
        <x:v>0.5</x:v>
      </x:c>
      <x:c r="J360" s="6" t="n">
        <x:v>7.128</x:v>
      </x:c>
      <x:c r="K360" s="6" t="n">
        <x:v>5.28</x:v>
      </x:c>
      <x:c r="L360" s="6" t="n">
        <x:v>3.135</x:v>
      </x:c>
      <x:c r="M360" s="6" t="str">
        <x:v>https://raw.githubusercontent.com/Mar-7th/StarRailRes/dbe8cdfcfb0bf657b9fe1cf92d5537f118ccb487/index_new/cn/character_promotions.json</x:v>
      </x:c>
    </x:row>
    <x:row r="361" ht="20" customHeight="1">
      <x:c r="A361" s="6" t="str">
        <x:v>1305_6</x:v>
      </x:c>
      <x:c r="B361" s="6" t="str">
        <x:v>1305</x:v>
      </x:c>
      <x:c r="C361" s="6" t="n">
        <x:v>6</x:v>
      </x:c>
      <x:c r="D361" s="6" t="n">
        <x:v>484.704</x:v>
      </x:c>
      <x:c r="E361" s="6" t="n">
        <x:v>359.04</x:v>
      </x:c>
      <x:c r="F361" s="6" t="n">
        <x:v>213.18</x:v>
      </x:c>
      <x:c r="G361" s="6" t="n">
        <x:v>103</x:v>
      </x:c>
      <x:c r="H361" s="6" t="n">
        <x:v>0.05</x:v>
      </x:c>
      <x:c r="I361" s="6" t="n">
        <x:v>0.5</x:v>
      </x:c>
      <x:c r="J361" s="6" t="n">
        <x:v>7.128</x:v>
      </x:c>
      <x:c r="K361" s="6" t="n">
        <x:v>5.28</x:v>
      </x:c>
      <x:c r="L361" s="6" t="n">
        <x:v>3.135</x:v>
      </x:c>
      <x:c r="M361" s="6" t="str">
        <x:v>https://raw.githubusercontent.com/Mar-7th/StarRailRes/dbe8cdfcfb0bf657b9fe1cf92d5537f118ccb487/index_new/cn/character_promotions.json</x:v>
      </x:c>
    </x:row>
    <x:row r="362" ht="20" customHeight="1">
      <x:c r="A362" s="6" t="str">
        <x:v>1306_0</x:v>
      </x:c>
      <x:c r="B362" s="6" t="str">
        <x:v>1306</x:v>
      </x:c>
      <x:c r="C362" s="6" t="n">
        <x:v>0</x:v>
      </x:c>
      <x:c r="D362" s="6" t="n">
        <x:v>190.08</x:v>
      </x:c>
      <x:c r="E362" s="6" t="n">
        <x:v>71.28</x:v>
      </x:c>
      <x:c r="F362" s="6" t="n">
        <x:v>66</x:v>
      </x:c>
      <x:c r="G362" s="6" t="n">
        <x:v>101</x:v>
      </x:c>
      <x:c r="H362" s="6" t="n">
        <x:v>0.05</x:v>
      </x:c>
      <x:c r="I362" s="6" t="n">
        <x:v>0.5</x:v>
      </x:c>
      <x:c r="J362" s="6" t="n">
        <x:v>9.504</x:v>
      </x:c>
      <x:c r="K362" s="6" t="n">
        <x:v>3.564</x:v>
      </x:c>
      <x:c r="L362" s="6" t="n">
        <x:v>3.3</x:v>
      </x:c>
      <x:c r="M362" s="6" t="str">
        <x:v>https://raw.githubusercontent.com/Mar-7th/StarRailRes/dbe8cdfcfb0bf657b9fe1cf92d5537f118ccb487/index_new/cn/character_promotions.json</x:v>
      </x:c>
    </x:row>
    <x:row r="363" ht="20" customHeight="1">
      <x:c r="A363" s="6" t="str">
        <x:v>1306_1</x:v>
      </x:c>
      <x:c r="B363" s="6" t="str">
        <x:v>1306</x:v>
      </x:c>
      <x:c r="C363" s="6" t="n">
        <x:v>1</x:v>
      </x:c>
      <x:c r="D363" s="6" t="n">
        <x:v>266.112</x:v>
      </x:c>
      <x:c r="E363" s="6" t="n">
        <x:v>99.792</x:v>
      </x:c>
      <x:c r="F363" s="6" t="n">
        <x:v>92.4</x:v>
      </x:c>
      <x:c r="G363" s="6" t="n">
        <x:v>101</x:v>
      </x:c>
      <x:c r="H363" s="6" t="n">
        <x:v>0.05</x:v>
      </x:c>
      <x:c r="I363" s="6" t="n">
        <x:v>0.5</x:v>
      </x:c>
      <x:c r="J363" s="6" t="n">
        <x:v>9.504</x:v>
      </x:c>
      <x:c r="K363" s="6" t="n">
        <x:v>3.564</x:v>
      </x:c>
      <x:c r="L363" s="6" t="n">
        <x:v>3.3</x:v>
      </x:c>
      <x:c r="M363" s="6" t="str">
        <x:v>https://raw.githubusercontent.com/Mar-7th/StarRailRes/dbe8cdfcfb0bf657b9fe1cf92d5537f118ccb487/index_new/cn/character_promotions.json</x:v>
      </x:c>
    </x:row>
    <x:row r="364" ht="20" customHeight="1">
      <x:c r="A364" s="6" t="str">
        <x:v>1306_2</x:v>
      </x:c>
      <x:c r="B364" s="6" t="str">
        <x:v>1306</x:v>
      </x:c>
      <x:c r="C364" s="6" t="n">
        <x:v>2</x:v>
      </x:c>
      <x:c r="D364" s="6" t="n">
        <x:v>342.144</x:v>
      </x:c>
      <x:c r="E364" s="6" t="n">
        <x:v>128.304</x:v>
      </x:c>
      <x:c r="F364" s="6" t="n">
        <x:v>118.8</x:v>
      </x:c>
      <x:c r="G364" s="6" t="n">
        <x:v>101</x:v>
      </x:c>
      <x:c r="H364" s="6" t="n">
        <x:v>0.05</x:v>
      </x:c>
      <x:c r="I364" s="6" t="n">
        <x:v>0.5</x:v>
      </x:c>
      <x:c r="J364" s="6" t="n">
        <x:v>9.504</x:v>
      </x:c>
      <x:c r="K364" s="6" t="n">
        <x:v>3.564</x:v>
      </x:c>
      <x:c r="L364" s="6" t="n">
        <x:v>3.3</x:v>
      </x:c>
      <x:c r="M364" s="6" t="str">
        <x:v>https://raw.githubusercontent.com/Mar-7th/StarRailRes/dbe8cdfcfb0bf657b9fe1cf92d5537f118ccb487/index_new/cn/character_promotions.json</x:v>
      </x:c>
    </x:row>
    <x:row r="365" ht="20" customHeight="1">
      <x:c r="A365" s="6" t="str">
        <x:v>1306_3</x:v>
      </x:c>
      <x:c r="B365" s="6" t="str">
        <x:v>1306</x:v>
      </x:c>
      <x:c r="C365" s="6" t="n">
        <x:v>3</x:v>
      </x:c>
      <x:c r="D365" s="6" t="n">
        <x:v>418.176</x:v>
      </x:c>
      <x:c r="E365" s="6" t="n">
        <x:v>156.816</x:v>
      </x:c>
      <x:c r="F365" s="6" t="n">
        <x:v>145.2</x:v>
      </x:c>
      <x:c r="G365" s="6" t="n">
        <x:v>101</x:v>
      </x:c>
      <x:c r="H365" s="6" t="n">
        <x:v>0.05</x:v>
      </x:c>
      <x:c r="I365" s="6" t="n">
        <x:v>0.5</x:v>
      </x:c>
      <x:c r="J365" s="6" t="n">
        <x:v>9.504</x:v>
      </x:c>
      <x:c r="K365" s="6" t="n">
        <x:v>3.564</x:v>
      </x:c>
      <x:c r="L365" s="6" t="n">
        <x:v>3.3</x:v>
      </x:c>
      <x:c r="M365" s="6" t="str">
        <x:v>https://raw.githubusercontent.com/Mar-7th/StarRailRes/dbe8cdfcfb0bf657b9fe1cf92d5537f118ccb487/index_new/cn/character_promotions.json</x:v>
      </x:c>
    </x:row>
    <x:row r="366" ht="20" customHeight="1">
      <x:c r="A366" s="6" t="str">
        <x:v>1306_4</x:v>
      </x:c>
      <x:c r="B366" s="6" t="str">
        <x:v>1306</x:v>
      </x:c>
      <x:c r="C366" s="6" t="n">
        <x:v>4</x:v>
      </x:c>
      <x:c r="D366" s="6" t="n">
        <x:v>494.208</x:v>
      </x:c>
      <x:c r="E366" s="6" t="n">
        <x:v>185.328</x:v>
      </x:c>
      <x:c r="F366" s="6" t="n">
        <x:v>171.6</x:v>
      </x:c>
      <x:c r="G366" s="6" t="n">
        <x:v>101</x:v>
      </x:c>
      <x:c r="H366" s="6" t="n">
        <x:v>0.05</x:v>
      </x:c>
      <x:c r="I366" s="6" t="n">
        <x:v>0.5</x:v>
      </x:c>
      <x:c r="J366" s="6" t="n">
        <x:v>9.504</x:v>
      </x:c>
      <x:c r="K366" s="6" t="n">
        <x:v>3.564</x:v>
      </x:c>
      <x:c r="L366" s="6" t="n">
        <x:v>3.3</x:v>
      </x:c>
      <x:c r="M366" s="6" t="str">
        <x:v>https://raw.githubusercontent.com/Mar-7th/StarRailRes/dbe8cdfcfb0bf657b9fe1cf92d5537f118ccb487/index_new/cn/character_promotions.json</x:v>
      </x:c>
    </x:row>
    <x:row r="367" ht="20" customHeight="1">
      <x:c r="A367" s="6" t="str">
        <x:v>1306_5</x:v>
      </x:c>
      <x:c r="B367" s="6" t="str">
        <x:v>1306</x:v>
      </x:c>
      <x:c r="C367" s="6" t="n">
        <x:v>5</x:v>
      </x:c>
      <x:c r="D367" s="6" t="n">
        <x:v>570.24</x:v>
      </x:c>
      <x:c r="E367" s="6" t="n">
        <x:v>213.84</x:v>
      </x:c>
      <x:c r="F367" s="6" t="n">
        <x:v>198</x:v>
      </x:c>
      <x:c r="G367" s="6" t="n">
        <x:v>101</x:v>
      </x:c>
      <x:c r="H367" s="6" t="n">
        <x:v>0.05</x:v>
      </x:c>
      <x:c r="I367" s="6" t="n">
        <x:v>0.5</x:v>
      </x:c>
      <x:c r="J367" s="6" t="n">
        <x:v>9.504</x:v>
      </x:c>
      <x:c r="K367" s="6" t="n">
        <x:v>3.564</x:v>
      </x:c>
      <x:c r="L367" s="6" t="n">
        <x:v>3.3</x:v>
      </x:c>
      <x:c r="M367" s="6" t="str">
        <x:v>https://raw.githubusercontent.com/Mar-7th/StarRailRes/dbe8cdfcfb0bf657b9fe1cf92d5537f118ccb487/index_new/cn/character_promotions.json</x:v>
      </x:c>
    </x:row>
    <x:row r="368" ht="20" customHeight="1">
      <x:c r="A368" s="6" t="str">
        <x:v>1306_6</x:v>
      </x:c>
      <x:c r="B368" s="6" t="str">
        <x:v>1306</x:v>
      </x:c>
      <x:c r="C368" s="6" t="n">
        <x:v>6</x:v>
      </x:c>
      <x:c r="D368" s="6" t="n">
        <x:v>646.272</x:v>
      </x:c>
      <x:c r="E368" s="6" t="n">
        <x:v>242.352</x:v>
      </x:c>
      <x:c r="F368" s="6" t="n">
        <x:v>224.4</x:v>
      </x:c>
      <x:c r="G368" s="6" t="n">
        <x:v>101</x:v>
      </x:c>
      <x:c r="H368" s="6" t="n">
        <x:v>0.05</x:v>
      </x:c>
      <x:c r="I368" s="6" t="n">
        <x:v>0.5</x:v>
      </x:c>
      <x:c r="J368" s="6" t="n">
        <x:v>9.504</x:v>
      </x:c>
      <x:c r="K368" s="6" t="n">
        <x:v>3.564</x:v>
      </x:c>
      <x:c r="L368" s="6" t="n">
        <x:v>3.3</x:v>
      </x:c>
      <x:c r="M368" s="6" t="str">
        <x:v>https://raw.githubusercontent.com/Mar-7th/StarRailRes/dbe8cdfcfb0bf657b9fe1cf92d5537f118ccb487/index_new/cn/character_promotions.json</x:v>
      </x:c>
    </x:row>
    <x:row r="369" ht="20" customHeight="1">
      <x:c r="A369" s="6" t="str">
        <x:v>1307_0</x:v>
      </x:c>
      <x:c r="B369" s="6" t="str">
        <x:v>1307</x:v>
      </x:c>
      <x:c r="C369" s="6" t="n">
        <x:v>0</x:v>
      </x:c>
      <x:c r="D369" s="6" t="n">
        <x:v>147.84</x:v>
      </x:c>
      <x:c r="E369" s="6" t="n">
        <x:v>89.76</x:v>
      </x:c>
      <x:c r="F369" s="6" t="n">
        <x:v>66</x:v>
      </x:c>
      <x:c r="G369" s="6" t="n">
        <x:v>102</x:v>
      </x:c>
      <x:c r="H369" s="6" t="n">
        <x:v>0.05</x:v>
      </x:c>
      <x:c r="I369" s="6" t="n">
        <x:v>0.5</x:v>
      </x:c>
      <x:c r="J369" s="6" t="n">
        <x:v>7.392</x:v>
      </x:c>
      <x:c r="K369" s="6" t="n">
        <x:v>4.488</x:v>
      </x:c>
      <x:c r="L369" s="6" t="n">
        <x:v>3.3</x:v>
      </x:c>
      <x:c r="M369" s="6" t="str">
        <x:v>https://raw.githubusercontent.com/Mar-7th/StarRailRes/dbe8cdfcfb0bf657b9fe1cf92d5537f118ccb487/index_new/cn/character_promotions.json</x:v>
      </x:c>
    </x:row>
    <x:row r="370" ht="20" customHeight="1">
      <x:c r="A370" s="6" t="str">
        <x:v>1307_1</x:v>
      </x:c>
      <x:c r="B370" s="6" t="str">
        <x:v>1307</x:v>
      </x:c>
      <x:c r="C370" s="6" t="n">
        <x:v>1</x:v>
      </x:c>
      <x:c r="D370" s="6" t="n">
        <x:v>206.976</x:v>
      </x:c>
      <x:c r="E370" s="6" t="n">
        <x:v>125.664</x:v>
      </x:c>
      <x:c r="F370" s="6" t="n">
        <x:v>92.4</x:v>
      </x:c>
      <x:c r="G370" s="6" t="n">
        <x:v>102</x:v>
      </x:c>
      <x:c r="H370" s="6" t="n">
        <x:v>0.05</x:v>
      </x:c>
      <x:c r="I370" s="6" t="n">
        <x:v>0.5</x:v>
      </x:c>
      <x:c r="J370" s="6" t="n">
        <x:v>7.392</x:v>
      </x:c>
      <x:c r="K370" s="6" t="n">
        <x:v>4.488</x:v>
      </x:c>
      <x:c r="L370" s="6" t="n">
        <x:v>3.3</x:v>
      </x:c>
      <x:c r="M370" s="6" t="str">
        <x:v>https://raw.githubusercontent.com/Mar-7th/StarRailRes/dbe8cdfcfb0bf657b9fe1cf92d5537f118ccb487/index_new/cn/character_promotions.json</x:v>
      </x:c>
    </x:row>
    <x:row r="371" ht="20" customHeight="1">
      <x:c r="A371" s="6" t="str">
        <x:v>1307_2</x:v>
      </x:c>
      <x:c r="B371" s="6" t="str">
        <x:v>1307</x:v>
      </x:c>
      <x:c r="C371" s="6" t="n">
        <x:v>2</x:v>
      </x:c>
      <x:c r="D371" s="6" t="n">
        <x:v>266.112</x:v>
      </x:c>
      <x:c r="E371" s="6" t="n">
        <x:v>161.568</x:v>
      </x:c>
      <x:c r="F371" s="6" t="n">
        <x:v>118.8</x:v>
      </x:c>
      <x:c r="G371" s="6" t="n">
        <x:v>102</x:v>
      </x:c>
      <x:c r="H371" s="6" t="n">
        <x:v>0.05</x:v>
      </x:c>
      <x:c r="I371" s="6" t="n">
        <x:v>0.5</x:v>
      </x:c>
      <x:c r="J371" s="6" t="n">
        <x:v>7.392</x:v>
      </x:c>
      <x:c r="K371" s="6" t="n">
        <x:v>4.488</x:v>
      </x:c>
      <x:c r="L371" s="6" t="n">
        <x:v>3.3</x:v>
      </x:c>
      <x:c r="M371" s="6" t="str">
        <x:v>https://raw.githubusercontent.com/Mar-7th/StarRailRes/dbe8cdfcfb0bf657b9fe1cf92d5537f118ccb487/index_new/cn/character_promotions.json</x:v>
      </x:c>
    </x:row>
    <x:row r="372" ht="20" customHeight="1">
      <x:c r="A372" s="6" t="str">
        <x:v>1307_3</x:v>
      </x:c>
      <x:c r="B372" s="6" t="str">
        <x:v>1307</x:v>
      </x:c>
      <x:c r="C372" s="6" t="n">
        <x:v>3</x:v>
      </x:c>
      <x:c r="D372" s="6" t="n">
        <x:v>325.248</x:v>
      </x:c>
      <x:c r="E372" s="6" t="n">
        <x:v>197.472</x:v>
      </x:c>
      <x:c r="F372" s="6" t="n">
        <x:v>145.2</x:v>
      </x:c>
      <x:c r="G372" s="6" t="n">
        <x:v>102</x:v>
      </x:c>
      <x:c r="H372" s="6" t="n">
        <x:v>0.05</x:v>
      </x:c>
      <x:c r="I372" s="6" t="n">
        <x:v>0.5</x:v>
      </x:c>
      <x:c r="J372" s="6" t="n">
        <x:v>7.392</x:v>
      </x:c>
      <x:c r="K372" s="6" t="n">
        <x:v>4.488</x:v>
      </x:c>
      <x:c r="L372" s="6" t="n">
        <x:v>3.3</x:v>
      </x:c>
      <x:c r="M372" s="6" t="str">
        <x:v>https://raw.githubusercontent.com/Mar-7th/StarRailRes/dbe8cdfcfb0bf657b9fe1cf92d5537f118ccb487/index_new/cn/character_promotions.json</x:v>
      </x:c>
    </x:row>
    <x:row r="373" ht="20" customHeight="1">
      <x:c r="A373" s="6" t="str">
        <x:v>1307_4</x:v>
      </x:c>
      <x:c r="B373" s="6" t="str">
        <x:v>1307</x:v>
      </x:c>
      <x:c r="C373" s="6" t="n">
        <x:v>4</x:v>
      </x:c>
      <x:c r="D373" s="6" t="n">
        <x:v>384.384</x:v>
      </x:c>
      <x:c r="E373" s="6" t="n">
        <x:v>233.376</x:v>
      </x:c>
      <x:c r="F373" s="6" t="n">
        <x:v>171.6</x:v>
      </x:c>
      <x:c r="G373" s="6" t="n">
        <x:v>102</x:v>
      </x:c>
      <x:c r="H373" s="6" t="n">
        <x:v>0.05</x:v>
      </x:c>
      <x:c r="I373" s="6" t="n">
        <x:v>0.5</x:v>
      </x:c>
      <x:c r="J373" s="6" t="n">
        <x:v>7.392</x:v>
      </x:c>
      <x:c r="K373" s="6" t="n">
        <x:v>4.488</x:v>
      </x:c>
      <x:c r="L373" s="6" t="n">
        <x:v>3.3</x:v>
      </x:c>
      <x:c r="M373" s="6" t="str">
        <x:v>https://raw.githubusercontent.com/Mar-7th/StarRailRes/dbe8cdfcfb0bf657b9fe1cf92d5537f118ccb487/index_new/cn/character_promotions.json</x:v>
      </x:c>
    </x:row>
    <x:row r="374" ht="20" customHeight="1">
      <x:c r="A374" s="6" t="str">
        <x:v>1307_5</x:v>
      </x:c>
      <x:c r="B374" s="6" t="str">
        <x:v>1307</x:v>
      </x:c>
      <x:c r="C374" s="6" t="n">
        <x:v>5</x:v>
      </x:c>
      <x:c r="D374" s="6" t="n">
        <x:v>443.52</x:v>
      </x:c>
      <x:c r="E374" s="6" t="n">
        <x:v>269.28</x:v>
      </x:c>
      <x:c r="F374" s="6" t="n">
        <x:v>198</x:v>
      </x:c>
      <x:c r="G374" s="6" t="n">
        <x:v>102</x:v>
      </x:c>
      <x:c r="H374" s="6" t="n">
        <x:v>0.05</x:v>
      </x:c>
      <x:c r="I374" s="6" t="n">
        <x:v>0.5</x:v>
      </x:c>
      <x:c r="J374" s="6" t="n">
        <x:v>7.392</x:v>
      </x:c>
      <x:c r="K374" s="6" t="n">
        <x:v>4.488</x:v>
      </x:c>
      <x:c r="L374" s="6" t="n">
        <x:v>3.3</x:v>
      </x:c>
      <x:c r="M374" s="6" t="str">
        <x:v>https://raw.githubusercontent.com/Mar-7th/StarRailRes/dbe8cdfcfb0bf657b9fe1cf92d5537f118ccb487/index_new/cn/character_promotions.json</x:v>
      </x:c>
    </x:row>
    <x:row r="375" ht="20" customHeight="1">
      <x:c r="A375" s="6" t="str">
        <x:v>1307_6</x:v>
      </x:c>
      <x:c r="B375" s="6" t="str">
        <x:v>1307</x:v>
      </x:c>
      <x:c r="C375" s="6" t="n">
        <x:v>6</x:v>
      </x:c>
      <x:c r="D375" s="6" t="n">
        <x:v>502.656</x:v>
      </x:c>
      <x:c r="E375" s="6" t="n">
        <x:v>305.184</x:v>
      </x:c>
      <x:c r="F375" s="6" t="n">
        <x:v>224.4</x:v>
      </x:c>
      <x:c r="G375" s="6" t="n">
        <x:v>102</x:v>
      </x:c>
      <x:c r="H375" s="6" t="n">
        <x:v>0.05</x:v>
      </x:c>
      <x:c r="I375" s="6" t="n">
        <x:v>0.5</x:v>
      </x:c>
      <x:c r="J375" s="6" t="n">
        <x:v>7.392</x:v>
      </x:c>
      <x:c r="K375" s="6" t="n">
        <x:v>4.488</x:v>
      </x:c>
      <x:c r="L375" s="6" t="n">
        <x:v>3.3</x:v>
      </x:c>
      <x:c r="M375" s="6" t="str">
        <x:v>https://raw.githubusercontent.com/Mar-7th/StarRailRes/dbe8cdfcfb0bf657b9fe1cf92d5537f118ccb487/index_new/cn/character_promotions.json</x:v>
      </x:c>
    </x:row>
    <x:row r="376" ht="20" customHeight="1">
      <x:c r="A376" s="6" t="str">
        <x:v>1308_0</x:v>
      </x:c>
      <x:c r="B376" s="6" t="str">
        <x:v>1308</x:v>
      </x:c>
      <x:c r="C376" s="6" t="n">
        <x:v>0</x:v>
      </x:c>
      <x:c r="D376" s="6" t="n">
        <x:v>153.12</x:v>
      </x:c>
      <x:c r="E376" s="6" t="n">
        <x:v>95.04</x:v>
      </x:c>
      <x:c r="F376" s="6" t="n">
        <x:v>59.4</x:v>
      </x:c>
      <x:c r="G376" s="6" t="n">
        <x:v>101</x:v>
      </x:c>
      <x:c r="H376" s="6" t="n">
        <x:v>0.05</x:v>
      </x:c>
      <x:c r="I376" s="6" t="n">
        <x:v>0.5</x:v>
      </x:c>
      <x:c r="J376" s="6" t="n">
        <x:v>7.656</x:v>
      </x:c>
      <x:c r="K376" s="6" t="n">
        <x:v>4.752</x:v>
      </x:c>
      <x:c r="L376" s="6" t="n">
        <x:v>2.97</x:v>
      </x:c>
      <x:c r="M376" s="6" t="str">
        <x:v>https://raw.githubusercontent.com/Mar-7th/StarRailRes/dbe8cdfcfb0bf657b9fe1cf92d5537f118ccb487/index_new/cn/character_promotions.json</x:v>
      </x:c>
    </x:row>
    <x:row r="377" ht="20" customHeight="1">
      <x:c r="A377" s="6" t="str">
        <x:v>1308_1</x:v>
      </x:c>
      <x:c r="B377" s="6" t="str">
        <x:v>1308</x:v>
      </x:c>
      <x:c r="C377" s="6" t="n">
        <x:v>1</x:v>
      </x:c>
      <x:c r="D377" s="6" t="n">
        <x:v>214.368</x:v>
      </x:c>
      <x:c r="E377" s="6" t="n">
        <x:v>133.056</x:v>
      </x:c>
      <x:c r="F377" s="6" t="n">
        <x:v>83.16</x:v>
      </x:c>
      <x:c r="G377" s="6" t="n">
        <x:v>101</x:v>
      </x:c>
      <x:c r="H377" s="6" t="n">
        <x:v>0.05</x:v>
      </x:c>
      <x:c r="I377" s="6" t="n">
        <x:v>0.5</x:v>
      </x:c>
      <x:c r="J377" s="6" t="n">
        <x:v>7.656</x:v>
      </x:c>
      <x:c r="K377" s="6" t="n">
        <x:v>4.752</x:v>
      </x:c>
      <x:c r="L377" s="6" t="n">
        <x:v>2.97</x:v>
      </x:c>
      <x:c r="M377" s="6" t="str">
        <x:v>https://raw.githubusercontent.com/Mar-7th/StarRailRes/dbe8cdfcfb0bf657b9fe1cf92d5537f118ccb487/index_new/cn/character_promotions.json</x:v>
      </x:c>
    </x:row>
    <x:row r="378" ht="20" customHeight="1">
      <x:c r="A378" s="6" t="str">
        <x:v>1308_2</x:v>
      </x:c>
      <x:c r="B378" s="6" t="str">
        <x:v>1308</x:v>
      </x:c>
      <x:c r="C378" s="6" t="n">
        <x:v>2</x:v>
      </x:c>
      <x:c r="D378" s="6" t="n">
        <x:v>275.616</x:v>
      </x:c>
      <x:c r="E378" s="6" t="n">
        <x:v>171.072</x:v>
      </x:c>
      <x:c r="F378" s="6" t="n">
        <x:v>106.92</x:v>
      </x:c>
      <x:c r="G378" s="6" t="n">
        <x:v>101</x:v>
      </x:c>
      <x:c r="H378" s="6" t="n">
        <x:v>0.05</x:v>
      </x:c>
      <x:c r="I378" s="6" t="n">
        <x:v>0.5</x:v>
      </x:c>
      <x:c r="J378" s="6" t="n">
        <x:v>7.656</x:v>
      </x:c>
      <x:c r="K378" s="6" t="n">
        <x:v>4.752</x:v>
      </x:c>
      <x:c r="L378" s="6" t="n">
        <x:v>2.97</x:v>
      </x:c>
      <x:c r="M378" s="6" t="str">
        <x:v>https://raw.githubusercontent.com/Mar-7th/StarRailRes/dbe8cdfcfb0bf657b9fe1cf92d5537f118ccb487/index_new/cn/character_promotions.json</x:v>
      </x:c>
    </x:row>
    <x:row r="379" ht="20" customHeight="1">
      <x:c r="A379" s="6" t="str">
        <x:v>1308_3</x:v>
      </x:c>
      <x:c r="B379" s="6" t="str">
        <x:v>1308</x:v>
      </x:c>
      <x:c r="C379" s="6" t="n">
        <x:v>3</x:v>
      </x:c>
      <x:c r="D379" s="6" t="n">
        <x:v>336.864</x:v>
      </x:c>
      <x:c r="E379" s="6" t="n">
        <x:v>209.088</x:v>
      </x:c>
      <x:c r="F379" s="6" t="n">
        <x:v>130.68</x:v>
      </x:c>
      <x:c r="G379" s="6" t="n">
        <x:v>101</x:v>
      </x:c>
      <x:c r="H379" s="6" t="n">
        <x:v>0.05</x:v>
      </x:c>
      <x:c r="I379" s="6" t="n">
        <x:v>0.5</x:v>
      </x:c>
      <x:c r="J379" s="6" t="n">
        <x:v>7.656</x:v>
      </x:c>
      <x:c r="K379" s="6" t="n">
        <x:v>4.752</x:v>
      </x:c>
      <x:c r="L379" s="6" t="n">
        <x:v>2.97</x:v>
      </x:c>
      <x:c r="M379" s="6" t="str">
        <x:v>https://raw.githubusercontent.com/Mar-7th/StarRailRes/dbe8cdfcfb0bf657b9fe1cf92d5537f118ccb487/index_new/cn/character_promotions.json</x:v>
      </x:c>
    </x:row>
    <x:row r="380" ht="20" customHeight="1">
      <x:c r="A380" s="6" t="str">
        <x:v>1308_4</x:v>
      </x:c>
      <x:c r="B380" s="6" t="str">
        <x:v>1308</x:v>
      </x:c>
      <x:c r="C380" s="6" t="n">
        <x:v>4</x:v>
      </x:c>
      <x:c r="D380" s="6" t="n">
        <x:v>398.112</x:v>
      </x:c>
      <x:c r="E380" s="6" t="n">
        <x:v>247.104</x:v>
      </x:c>
      <x:c r="F380" s="6" t="n">
        <x:v>154.44</x:v>
      </x:c>
      <x:c r="G380" s="6" t="n">
        <x:v>101</x:v>
      </x:c>
      <x:c r="H380" s="6" t="n">
        <x:v>0.05</x:v>
      </x:c>
      <x:c r="I380" s="6" t="n">
        <x:v>0.5</x:v>
      </x:c>
      <x:c r="J380" s="6" t="n">
        <x:v>7.656</x:v>
      </x:c>
      <x:c r="K380" s="6" t="n">
        <x:v>4.752</x:v>
      </x:c>
      <x:c r="L380" s="6" t="n">
        <x:v>2.97</x:v>
      </x:c>
      <x:c r="M380" s="6" t="str">
        <x:v>https://raw.githubusercontent.com/Mar-7th/StarRailRes/dbe8cdfcfb0bf657b9fe1cf92d5537f118ccb487/index_new/cn/character_promotions.json</x:v>
      </x:c>
    </x:row>
    <x:row r="381" ht="20" customHeight="1">
      <x:c r="A381" s="6" t="str">
        <x:v>1308_5</x:v>
      </x:c>
      <x:c r="B381" s="6" t="str">
        <x:v>1308</x:v>
      </x:c>
      <x:c r="C381" s="6" t="n">
        <x:v>5</x:v>
      </x:c>
      <x:c r="D381" s="6" t="n">
        <x:v>459.36</x:v>
      </x:c>
      <x:c r="E381" s="6" t="n">
        <x:v>285.12</x:v>
      </x:c>
      <x:c r="F381" s="6" t="n">
        <x:v>178.2</x:v>
      </x:c>
      <x:c r="G381" s="6" t="n">
        <x:v>101</x:v>
      </x:c>
      <x:c r="H381" s="6" t="n">
        <x:v>0.05</x:v>
      </x:c>
      <x:c r="I381" s="6" t="n">
        <x:v>0.5</x:v>
      </x:c>
      <x:c r="J381" s="6" t="n">
        <x:v>7.656</x:v>
      </x:c>
      <x:c r="K381" s="6" t="n">
        <x:v>4.752</x:v>
      </x:c>
      <x:c r="L381" s="6" t="n">
        <x:v>2.97</x:v>
      </x:c>
      <x:c r="M381" s="6" t="str">
        <x:v>https://raw.githubusercontent.com/Mar-7th/StarRailRes/dbe8cdfcfb0bf657b9fe1cf92d5537f118ccb487/index_new/cn/character_promotions.json</x:v>
      </x:c>
    </x:row>
    <x:row r="382" ht="20" customHeight="1">
      <x:c r="A382" s="6" t="str">
        <x:v>1308_6</x:v>
      </x:c>
      <x:c r="B382" s="6" t="str">
        <x:v>1308</x:v>
      </x:c>
      <x:c r="C382" s="6" t="n">
        <x:v>6</x:v>
      </x:c>
      <x:c r="D382" s="6" t="n">
        <x:v>520.608</x:v>
      </x:c>
      <x:c r="E382" s="6" t="n">
        <x:v>323.136</x:v>
      </x:c>
      <x:c r="F382" s="6" t="n">
        <x:v>201.96</x:v>
      </x:c>
      <x:c r="G382" s="6" t="n">
        <x:v>101</x:v>
      </x:c>
      <x:c r="H382" s="6" t="n">
        <x:v>0.05</x:v>
      </x:c>
      <x:c r="I382" s="6" t="n">
        <x:v>0.5</x:v>
      </x:c>
      <x:c r="J382" s="6" t="n">
        <x:v>7.656</x:v>
      </x:c>
      <x:c r="K382" s="6" t="n">
        <x:v>4.752</x:v>
      </x:c>
      <x:c r="L382" s="6" t="n">
        <x:v>2.97</x:v>
      </x:c>
      <x:c r="M382" s="6" t="str">
        <x:v>https://raw.githubusercontent.com/Mar-7th/StarRailRes/dbe8cdfcfb0bf657b9fe1cf92d5537f118ccb487/index_new/cn/character_promotions.json</x:v>
      </x:c>
    </x:row>
    <x:row r="383" ht="20" customHeight="1">
      <x:c r="A383" s="6" t="str">
        <x:v>1309_0</x:v>
      </x:c>
      <x:c r="B383" s="6" t="str">
        <x:v>1309</x:v>
      </x:c>
      <x:c r="C383" s="6" t="n">
        <x:v>0</x:v>
      </x:c>
      <x:c r="D383" s="6" t="n">
        <x:v>174.24</x:v>
      </x:c>
      <x:c r="E383" s="6" t="n">
        <x:v>87.12</x:v>
      </x:c>
      <x:c r="F383" s="6" t="n">
        <x:v>66</x:v>
      </x:c>
      <x:c r="G383" s="6" t="n">
        <x:v>102</x:v>
      </x:c>
      <x:c r="H383" s="6" t="n">
        <x:v>0.05</x:v>
      </x:c>
      <x:c r="I383" s="6" t="n">
        <x:v>0.5</x:v>
      </x:c>
      <x:c r="J383" s="6" t="n">
        <x:v>8.712</x:v>
      </x:c>
      <x:c r="K383" s="6" t="n">
        <x:v>4.356</x:v>
      </x:c>
      <x:c r="L383" s="6" t="n">
        <x:v>3.3</x:v>
      </x:c>
      <x:c r="M383" s="6" t="str">
        <x:v>https://raw.githubusercontent.com/Mar-7th/StarRailRes/dbe8cdfcfb0bf657b9fe1cf92d5537f118ccb487/index_new/cn/character_promotions.json</x:v>
      </x:c>
    </x:row>
    <x:row r="384" ht="20" customHeight="1">
      <x:c r="A384" s="6" t="str">
        <x:v>1309_1</x:v>
      </x:c>
      <x:c r="B384" s="6" t="str">
        <x:v>1309</x:v>
      </x:c>
      <x:c r="C384" s="6" t="n">
        <x:v>1</x:v>
      </x:c>
      <x:c r="D384" s="6" t="n">
        <x:v>243.936</x:v>
      </x:c>
      <x:c r="E384" s="6" t="n">
        <x:v>121.968</x:v>
      </x:c>
      <x:c r="F384" s="6" t="n">
        <x:v>92.4</x:v>
      </x:c>
      <x:c r="G384" s="6" t="n">
        <x:v>102</x:v>
      </x:c>
      <x:c r="H384" s="6" t="n">
        <x:v>0.05</x:v>
      </x:c>
      <x:c r="I384" s="6" t="n">
        <x:v>0.5</x:v>
      </x:c>
      <x:c r="J384" s="6" t="n">
        <x:v>8.712</x:v>
      </x:c>
      <x:c r="K384" s="6" t="n">
        <x:v>4.356</x:v>
      </x:c>
      <x:c r="L384" s="6" t="n">
        <x:v>3.3</x:v>
      </x:c>
      <x:c r="M384" s="6" t="str">
        <x:v>https://raw.githubusercontent.com/Mar-7th/StarRailRes/dbe8cdfcfb0bf657b9fe1cf92d5537f118ccb487/index_new/cn/character_promotions.json</x:v>
      </x:c>
    </x:row>
    <x:row r="385" ht="20" customHeight="1">
      <x:c r="A385" s="6" t="str">
        <x:v>1309_2</x:v>
      </x:c>
      <x:c r="B385" s="6" t="str">
        <x:v>1309</x:v>
      </x:c>
      <x:c r="C385" s="6" t="n">
        <x:v>2</x:v>
      </x:c>
      <x:c r="D385" s="6" t="n">
        <x:v>313.632</x:v>
      </x:c>
      <x:c r="E385" s="6" t="n">
        <x:v>156.816</x:v>
      </x:c>
      <x:c r="F385" s="6" t="n">
        <x:v>118.8</x:v>
      </x:c>
      <x:c r="G385" s="6" t="n">
        <x:v>102</x:v>
      </x:c>
      <x:c r="H385" s="6" t="n">
        <x:v>0.05</x:v>
      </x:c>
      <x:c r="I385" s="6" t="n">
        <x:v>0.5</x:v>
      </x:c>
      <x:c r="J385" s="6" t="n">
        <x:v>8.712</x:v>
      </x:c>
      <x:c r="K385" s="6" t="n">
        <x:v>4.356</x:v>
      </x:c>
      <x:c r="L385" s="6" t="n">
        <x:v>3.3</x:v>
      </x:c>
      <x:c r="M385" s="6" t="str">
        <x:v>https://raw.githubusercontent.com/Mar-7th/StarRailRes/dbe8cdfcfb0bf657b9fe1cf92d5537f118ccb487/index_new/cn/character_promotions.json</x:v>
      </x:c>
    </x:row>
    <x:row r="386" ht="20" customHeight="1">
      <x:c r="A386" s="6" t="str">
        <x:v>1309_3</x:v>
      </x:c>
      <x:c r="B386" s="6" t="str">
        <x:v>1309</x:v>
      </x:c>
      <x:c r="C386" s="6" t="n">
        <x:v>3</x:v>
      </x:c>
      <x:c r="D386" s="6" t="n">
        <x:v>383.328</x:v>
      </x:c>
      <x:c r="E386" s="6" t="n">
        <x:v>191.664</x:v>
      </x:c>
      <x:c r="F386" s="6" t="n">
        <x:v>145.2</x:v>
      </x:c>
      <x:c r="G386" s="6" t="n">
        <x:v>102</x:v>
      </x:c>
      <x:c r="H386" s="6" t="n">
        <x:v>0.05</x:v>
      </x:c>
      <x:c r="I386" s="6" t="n">
        <x:v>0.5</x:v>
      </x:c>
      <x:c r="J386" s="6" t="n">
        <x:v>8.712</x:v>
      </x:c>
      <x:c r="K386" s="6" t="n">
        <x:v>4.356</x:v>
      </x:c>
      <x:c r="L386" s="6" t="n">
        <x:v>3.3</x:v>
      </x:c>
      <x:c r="M386" s="6" t="str">
        <x:v>https://raw.githubusercontent.com/Mar-7th/StarRailRes/dbe8cdfcfb0bf657b9fe1cf92d5537f118ccb487/index_new/cn/character_promotions.json</x:v>
      </x:c>
    </x:row>
    <x:row r="387" ht="20" customHeight="1">
      <x:c r="A387" s="6" t="str">
        <x:v>1309_4</x:v>
      </x:c>
      <x:c r="B387" s="6" t="str">
        <x:v>1309</x:v>
      </x:c>
      <x:c r="C387" s="6" t="n">
        <x:v>4</x:v>
      </x:c>
      <x:c r="D387" s="6" t="n">
        <x:v>453.024</x:v>
      </x:c>
      <x:c r="E387" s="6" t="n">
        <x:v>226.512</x:v>
      </x:c>
      <x:c r="F387" s="6" t="n">
        <x:v>171.6</x:v>
      </x:c>
      <x:c r="G387" s="6" t="n">
        <x:v>102</x:v>
      </x:c>
      <x:c r="H387" s="6" t="n">
        <x:v>0.05</x:v>
      </x:c>
      <x:c r="I387" s="6" t="n">
        <x:v>0.5</x:v>
      </x:c>
      <x:c r="J387" s="6" t="n">
        <x:v>8.712</x:v>
      </x:c>
      <x:c r="K387" s="6" t="n">
        <x:v>4.356</x:v>
      </x:c>
      <x:c r="L387" s="6" t="n">
        <x:v>3.3</x:v>
      </x:c>
      <x:c r="M387" s="6" t="str">
        <x:v>https://raw.githubusercontent.com/Mar-7th/StarRailRes/dbe8cdfcfb0bf657b9fe1cf92d5537f118ccb487/index_new/cn/character_promotions.json</x:v>
      </x:c>
    </x:row>
    <x:row r="388" ht="20" customHeight="1">
      <x:c r="A388" s="6" t="str">
        <x:v>1309_5</x:v>
      </x:c>
      <x:c r="B388" s="6" t="str">
        <x:v>1309</x:v>
      </x:c>
      <x:c r="C388" s="6" t="n">
        <x:v>5</x:v>
      </x:c>
      <x:c r="D388" s="6" t="n">
        <x:v>522.72</x:v>
      </x:c>
      <x:c r="E388" s="6" t="n">
        <x:v>261.36</x:v>
      </x:c>
      <x:c r="F388" s="6" t="n">
        <x:v>198</x:v>
      </x:c>
      <x:c r="G388" s="6" t="n">
        <x:v>102</x:v>
      </x:c>
      <x:c r="H388" s="6" t="n">
        <x:v>0.05</x:v>
      </x:c>
      <x:c r="I388" s="6" t="n">
        <x:v>0.5</x:v>
      </x:c>
      <x:c r="J388" s="6" t="n">
        <x:v>8.712</x:v>
      </x:c>
      <x:c r="K388" s="6" t="n">
        <x:v>4.356</x:v>
      </x:c>
      <x:c r="L388" s="6" t="n">
        <x:v>3.3</x:v>
      </x:c>
      <x:c r="M388" s="6" t="str">
        <x:v>https://raw.githubusercontent.com/Mar-7th/StarRailRes/dbe8cdfcfb0bf657b9fe1cf92d5537f118ccb487/index_new/cn/character_promotions.json</x:v>
      </x:c>
    </x:row>
    <x:row r="389" ht="20" customHeight="1">
      <x:c r="A389" s="6" t="str">
        <x:v>1309_6</x:v>
      </x:c>
      <x:c r="B389" s="6" t="str">
        <x:v>1309</x:v>
      </x:c>
      <x:c r="C389" s="6" t="n">
        <x:v>6</x:v>
      </x:c>
      <x:c r="D389" s="6" t="n">
        <x:v>592.416</x:v>
      </x:c>
      <x:c r="E389" s="6" t="n">
        <x:v>296.208</x:v>
      </x:c>
      <x:c r="F389" s="6" t="n">
        <x:v>224.4</x:v>
      </x:c>
      <x:c r="G389" s="6" t="n">
        <x:v>102</x:v>
      </x:c>
      <x:c r="H389" s="6" t="n">
        <x:v>0.05</x:v>
      </x:c>
      <x:c r="I389" s="6" t="n">
        <x:v>0.5</x:v>
      </x:c>
      <x:c r="J389" s="6" t="n">
        <x:v>8.712</x:v>
      </x:c>
      <x:c r="K389" s="6" t="n">
        <x:v>4.356</x:v>
      </x:c>
      <x:c r="L389" s="6" t="n">
        <x:v>3.3</x:v>
      </x:c>
      <x:c r="M389" s="6" t="str">
        <x:v>https://raw.githubusercontent.com/Mar-7th/StarRailRes/dbe8cdfcfb0bf657b9fe1cf92d5537f118ccb487/index_new/cn/character_promotions.json</x:v>
      </x:c>
    </x:row>
    <x:row r="390" ht="20" customHeight="1">
      <x:c r="A390" s="6" t="str">
        <x:v>1310_0</x:v>
      </x:c>
      <x:c r="B390" s="6" t="str">
        <x:v>1310</x:v>
      </x:c>
      <x:c r="C390" s="6" t="n">
        <x:v>0</x:v>
      </x:c>
      <x:c r="D390" s="6" t="n">
        <x:v>110.88</x:v>
      </x:c>
      <x:c r="E390" s="6" t="n">
        <x:v>71.28</x:v>
      </x:c>
      <x:c r="F390" s="6" t="n">
        <x:v>105.6</x:v>
      </x:c>
      <x:c r="G390" s="6" t="n">
        <x:v>104</x:v>
      </x:c>
      <x:c r="H390" s="6" t="n">
        <x:v>0.05</x:v>
      </x:c>
      <x:c r="I390" s="6" t="n">
        <x:v>0.5</x:v>
      </x:c>
      <x:c r="J390" s="6" t="n">
        <x:v>5.544</x:v>
      </x:c>
      <x:c r="K390" s="6" t="n">
        <x:v>3.564</x:v>
      </x:c>
      <x:c r="L390" s="6" t="n">
        <x:v>5.28</x:v>
      </x:c>
      <x:c r="M390" s="6" t="str">
        <x:v>https://raw.githubusercontent.com/Mar-7th/StarRailRes/dbe8cdfcfb0bf657b9fe1cf92d5537f118ccb487/index_new/cn/character_promotions.json</x:v>
      </x:c>
    </x:row>
    <x:row r="391" ht="20" customHeight="1">
      <x:c r="A391" s="6" t="str">
        <x:v>1310_1</x:v>
      </x:c>
      <x:c r="B391" s="6" t="str">
        <x:v>1310</x:v>
      </x:c>
      <x:c r="C391" s="6" t="n">
        <x:v>1</x:v>
      </x:c>
      <x:c r="D391" s="6" t="n">
        <x:v>155.232</x:v>
      </x:c>
      <x:c r="E391" s="6" t="n">
        <x:v>99.792</x:v>
      </x:c>
      <x:c r="F391" s="6" t="n">
        <x:v>147.84</x:v>
      </x:c>
      <x:c r="G391" s="6" t="n">
        <x:v>104</x:v>
      </x:c>
      <x:c r="H391" s="6" t="n">
        <x:v>0.05</x:v>
      </x:c>
      <x:c r="I391" s="6" t="n">
        <x:v>0.5</x:v>
      </x:c>
      <x:c r="J391" s="6" t="n">
        <x:v>5.544</x:v>
      </x:c>
      <x:c r="K391" s="6" t="n">
        <x:v>3.564</x:v>
      </x:c>
      <x:c r="L391" s="6" t="n">
        <x:v>5.28</x:v>
      </x:c>
      <x:c r="M391" s="6" t="str">
        <x:v>https://raw.githubusercontent.com/Mar-7th/StarRailRes/dbe8cdfcfb0bf657b9fe1cf92d5537f118ccb487/index_new/cn/character_promotions.json</x:v>
      </x:c>
    </x:row>
    <x:row r="392" ht="20" customHeight="1">
      <x:c r="A392" s="6" t="str">
        <x:v>1310_2</x:v>
      </x:c>
      <x:c r="B392" s="6" t="str">
        <x:v>1310</x:v>
      </x:c>
      <x:c r="C392" s="6" t="n">
        <x:v>2</x:v>
      </x:c>
      <x:c r="D392" s="6" t="n">
        <x:v>199.584</x:v>
      </x:c>
      <x:c r="E392" s="6" t="n">
        <x:v>128.304</x:v>
      </x:c>
      <x:c r="F392" s="6" t="n">
        <x:v>190.08</x:v>
      </x:c>
      <x:c r="G392" s="6" t="n">
        <x:v>104</x:v>
      </x:c>
      <x:c r="H392" s="6" t="n">
        <x:v>0.05</x:v>
      </x:c>
      <x:c r="I392" s="6" t="n">
        <x:v>0.5</x:v>
      </x:c>
      <x:c r="J392" s="6" t="n">
        <x:v>5.544</x:v>
      </x:c>
      <x:c r="K392" s="6" t="n">
        <x:v>3.564</x:v>
      </x:c>
      <x:c r="L392" s="6" t="n">
        <x:v>5.28</x:v>
      </x:c>
      <x:c r="M392" s="6" t="str">
        <x:v>https://raw.githubusercontent.com/Mar-7th/StarRailRes/dbe8cdfcfb0bf657b9fe1cf92d5537f118ccb487/index_new/cn/character_promotions.json</x:v>
      </x:c>
    </x:row>
    <x:row r="393" ht="20" customHeight="1">
      <x:c r="A393" s="6" t="str">
        <x:v>1310_3</x:v>
      </x:c>
      <x:c r="B393" s="6" t="str">
        <x:v>1310</x:v>
      </x:c>
      <x:c r="C393" s="6" t="n">
        <x:v>3</x:v>
      </x:c>
      <x:c r="D393" s="6" t="n">
        <x:v>243.936</x:v>
      </x:c>
      <x:c r="E393" s="6" t="n">
        <x:v>156.816</x:v>
      </x:c>
      <x:c r="F393" s="6" t="n">
        <x:v>232.32</x:v>
      </x:c>
      <x:c r="G393" s="6" t="n">
        <x:v>104</x:v>
      </x:c>
      <x:c r="H393" s="6" t="n">
        <x:v>0.05</x:v>
      </x:c>
      <x:c r="I393" s="6" t="n">
        <x:v>0.5</x:v>
      </x:c>
      <x:c r="J393" s="6" t="n">
        <x:v>5.544</x:v>
      </x:c>
      <x:c r="K393" s="6" t="n">
        <x:v>3.564</x:v>
      </x:c>
      <x:c r="L393" s="6" t="n">
        <x:v>5.28</x:v>
      </x:c>
      <x:c r="M393" s="6" t="str">
        <x:v>https://raw.githubusercontent.com/Mar-7th/StarRailRes/dbe8cdfcfb0bf657b9fe1cf92d5537f118ccb487/index_new/cn/character_promotions.json</x:v>
      </x:c>
    </x:row>
    <x:row r="394" ht="20" customHeight="1">
      <x:c r="A394" s="6" t="str">
        <x:v>1310_4</x:v>
      </x:c>
      <x:c r="B394" s="6" t="str">
        <x:v>1310</x:v>
      </x:c>
      <x:c r="C394" s="6" t="n">
        <x:v>4</x:v>
      </x:c>
      <x:c r="D394" s="6" t="n">
        <x:v>288.288</x:v>
      </x:c>
      <x:c r="E394" s="6" t="n">
        <x:v>185.328</x:v>
      </x:c>
      <x:c r="F394" s="6" t="n">
        <x:v>274.56</x:v>
      </x:c>
      <x:c r="G394" s="6" t="n">
        <x:v>104</x:v>
      </x:c>
      <x:c r="H394" s="6" t="n">
        <x:v>0.05</x:v>
      </x:c>
      <x:c r="I394" s="6" t="n">
        <x:v>0.5</x:v>
      </x:c>
      <x:c r="J394" s="6" t="n">
        <x:v>5.544</x:v>
      </x:c>
      <x:c r="K394" s="6" t="n">
        <x:v>3.564</x:v>
      </x:c>
      <x:c r="L394" s="6" t="n">
        <x:v>5.28</x:v>
      </x:c>
      <x:c r="M394" s="6" t="str">
        <x:v>https://raw.githubusercontent.com/Mar-7th/StarRailRes/dbe8cdfcfb0bf657b9fe1cf92d5537f118ccb487/index_new/cn/character_promotions.json</x:v>
      </x:c>
    </x:row>
    <x:row r="395" ht="20" customHeight="1">
      <x:c r="A395" s="6" t="str">
        <x:v>1310_5</x:v>
      </x:c>
      <x:c r="B395" s="6" t="str">
        <x:v>1310</x:v>
      </x:c>
      <x:c r="C395" s="6" t="n">
        <x:v>5</x:v>
      </x:c>
      <x:c r="D395" s="6" t="n">
        <x:v>332.64</x:v>
      </x:c>
      <x:c r="E395" s="6" t="n">
        <x:v>213.84</x:v>
      </x:c>
      <x:c r="F395" s="6" t="n">
        <x:v>316.8</x:v>
      </x:c>
      <x:c r="G395" s="6" t="n">
        <x:v>104</x:v>
      </x:c>
      <x:c r="H395" s="6" t="n">
        <x:v>0.05</x:v>
      </x:c>
      <x:c r="I395" s="6" t="n">
        <x:v>0.5</x:v>
      </x:c>
      <x:c r="J395" s="6" t="n">
        <x:v>5.544</x:v>
      </x:c>
      <x:c r="K395" s="6" t="n">
        <x:v>3.564</x:v>
      </x:c>
      <x:c r="L395" s="6" t="n">
        <x:v>5.28</x:v>
      </x:c>
      <x:c r="M395" s="6" t="str">
        <x:v>https://raw.githubusercontent.com/Mar-7th/StarRailRes/dbe8cdfcfb0bf657b9fe1cf92d5537f118ccb487/index_new/cn/character_promotions.json</x:v>
      </x:c>
    </x:row>
    <x:row r="396" ht="20" customHeight="1">
      <x:c r="A396" s="6" t="str">
        <x:v>1310_6</x:v>
      </x:c>
      <x:c r="B396" s="6" t="str">
        <x:v>1310</x:v>
      </x:c>
      <x:c r="C396" s="6" t="n">
        <x:v>6</x:v>
      </x:c>
      <x:c r="D396" s="6" t="n">
        <x:v>376.992</x:v>
      </x:c>
      <x:c r="E396" s="6" t="n">
        <x:v>242.352</x:v>
      </x:c>
      <x:c r="F396" s="6" t="n">
        <x:v>359.04</x:v>
      </x:c>
      <x:c r="G396" s="6" t="n">
        <x:v>104</x:v>
      </x:c>
      <x:c r="H396" s="6" t="n">
        <x:v>0.05</x:v>
      </x:c>
      <x:c r="I396" s="6" t="n">
        <x:v>0.5</x:v>
      </x:c>
      <x:c r="J396" s="6" t="n">
        <x:v>5.544</x:v>
      </x:c>
      <x:c r="K396" s="6" t="n">
        <x:v>3.564</x:v>
      </x:c>
      <x:c r="L396" s="6" t="n">
        <x:v>5.28</x:v>
      </x:c>
      <x:c r="M396" s="6" t="str">
        <x:v>https://raw.githubusercontent.com/Mar-7th/StarRailRes/dbe8cdfcfb0bf657b9fe1cf92d5537f118ccb487/index_new/cn/character_promotions.json</x:v>
      </x:c>
    </x:row>
    <x:row r="397" ht="20" customHeight="1">
      <x:c r="A397" s="6" t="str">
        <x:v>1312_0</x:v>
      </x:c>
      <x:c r="B397" s="6" t="str">
        <x:v>1312</x:v>
      </x:c>
      <x:c r="C397" s="6" t="n">
        <x:v>0</x:v>
      </x:c>
      <x:c r="D397" s="6" t="n">
        <x:v>172.8</x:v>
      </x:c>
      <x:c r="E397" s="6" t="n">
        <x:v>81.6</x:v>
      </x:c>
      <x:c r="F397" s="6" t="n">
        <x:v>54</x:v>
      </x:c>
      <x:c r="G397" s="6" t="n">
        <x:v>96</x:v>
      </x:c>
      <x:c r="H397" s="6" t="n">
        <x:v>0.05</x:v>
      </x:c>
      <x:c r="I397" s="6" t="n">
        <x:v>0.5</x:v>
      </x:c>
      <x:c r="J397" s="6" t="n">
        <x:v>8.64</x:v>
      </x:c>
      <x:c r="K397" s="6" t="n">
        <x:v>4.08</x:v>
      </x:c>
      <x:c r="L397" s="6" t="n">
        <x:v>2.7</x:v>
      </x:c>
      <x:c r="M397" s="6" t="str">
        <x:v>https://raw.githubusercontent.com/Mar-7th/StarRailRes/dbe8cdfcfb0bf657b9fe1cf92d5537f118ccb487/index_new/cn/character_promotions.json</x:v>
      </x:c>
    </x:row>
    <x:row r="398" ht="20" customHeight="1">
      <x:c r="A398" s="6" t="str">
        <x:v>1312_1</x:v>
      </x:c>
      <x:c r="B398" s="6" t="str">
        <x:v>1312</x:v>
      </x:c>
      <x:c r="C398" s="6" t="n">
        <x:v>1</x:v>
      </x:c>
      <x:c r="D398" s="6" t="n">
        <x:v>241.92</x:v>
      </x:c>
      <x:c r="E398" s="6" t="n">
        <x:v>114.24</x:v>
      </x:c>
      <x:c r="F398" s="6" t="n">
        <x:v>75.6</x:v>
      </x:c>
      <x:c r="G398" s="6" t="n">
        <x:v>96</x:v>
      </x:c>
      <x:c r="H398" s="6" t="n">
        <x:v>0.05</x:v>
      </x:c>
      <x:c r="I398" s="6" t="n">
        <x:v>0.5</x:v>
      </x:c>
      <x:c r="J398" s="6" t="n">
        <x:v>8.64</x:v>
      </x:c>
      <x:c r="K398" s="6" t="n">
        <x:v>4.08</x:v>
      </x:c>
      <x:c r="L398" s="6" t="n">
        <x:v>2.7</x:v>
      </x:c>
      <x:c r="M398" s="6" t="str">
        <x:v>https://raw.githubusercontent.com/Mar-7th/StarRailRes/dbe8cdfcfb0bf657b9fe1cf92d5537f118ccb487/index_new/cn/character_promotions.json</x:v>
      </x:c>
    </x:row>
    <x:row r="399" ht="20" customHeight="1">
      <x:c r="A399" s="6" t="str">
        <x:v>1312_2</x:v>
      </x:c>
      <x:c r="B399" s="6" t="str">
        <x:v>1312</x:v>
      </x:c>
      <x:c r="C399" s="6" t="n">
        <x:v>2</x:v>
      </x:c>
      <x:c r="D399" s="6" t="n">
        <x:v>311.04</x:v>
      </x:c>
      <x:c r="E399" s="6" t="n">
        <x:v>146.88</x:v>
      </x:c>
      <x:c r="F399" s="6" t="n">
        <x:v>97.2</x:v>
      </x:c>
      <x:c r="G399" s="6" t="n">
        <x:v>96</x:v>
      </x:c>
      <x:c r="H399" s="6" t="n">
        <x:v>0.05</x:v>
      </x:c>
      <x:c r="I399" s="6" t="n">
        <x:v>0.5</x:v>
      </x:c>
      <x:c r="J399" s="6" t="n">
        <x:v>8.64</x:v>
      </x:c>
      <x:c r="K399" s="6" t="n">
        <x:v>4.08</x:v>
      </x:c>
      <x:c r="L399" s="6" t="n">
        <x:v>2.7</x:v>
      </x:c>
      <x:c r="M399" s="6" t="str">
        <x:v>https://raw.githubusercontent.com/Mar-7th/StarRailRes/dbe8cdfcfb0bf657b9fe1cf92d5537f118ccb487/index_new/cn/character_promotions.json</x:v>
      </x:c>
    </x:row>
    <x:row r="400" ht="20" customHeight="1">
      <x:c r="A400" s="6" t="str">
        <x:v>1312_3</x:v>
      </x:c>
      <x:c r="B400" s="6" t="str">
        <x:v>1312</x:v>
      </x:c>
      <x:c r="C400" s="6" t="n">
        <x:v>3</x:v>
      </x:c>
      <x:c r="D400" s="6" t="n">
        <x:v>380.16</x:v>
      </x:c>
      <x:c r="E400" s="6" t="n">
        <x:v>179.52</x:v>
      </x:c>
      <x:c r="F400" s="6" t="n">
        <x:v>118.8</x:v>
      </x:c>
      <x:c r="G400" s="6" t="n">
        <x:v>96</x:v>
      </x:c>
      <x:c r="H400" s="6" t="n">
        <x:v>0.05</x:v>
      </x:c>
      <x:c r="I400" s="6" t="n">
        <x:v>0.5</x:v>
      </x:c>
      <x:c r="J400" s="6" t="n">
        <x:v>8.64</x:v>
      </x:c>
      <x:c r="K400" s="6" t="n">
        <x:v>4.08</x:v>
      </x:c>
      <x:c r="L400" s="6" t="n">
        <x:v>2.7</x:v>
      </x:c>
      <x:c r="M400" s="6" t="str">
        <x:v>https://raw.githubusercontent.com/Mar-7th/StarRailRes/dbe8cdfcfb0bf657b9fe1cf92d5537f118ccb487/index_new/cn/character_promotions.json</x:v>
      </x:c>
    </x:row>
    <x:row r="401" ht="20" customHeight="1">
      <x:c r="A401" s="6" t="str">
        <x:v>1312_4</x:v>
      </x:c>
      <x:c r="B401" s="6" t="str">
        <x:v>1312</x:v>
      </x:c>
      <x:c r="C401" s="6" t="n">
        <x:v>4</x:v>
      </x:c>
      <x:c r="D401" s="6" t="n">
        <x:v>449.28</x:v>
      </x:c>
      <x:c r="E401" s="6" t="n">
        <x:v>212.16</x:v>
      </x:c>
      <x:c r="F401" s="6" t="n">
        <x:v>140.4</x:v>
      </x:c>
      <x:c r="G401" s="6" t="n">
        <x:v>96</x:v>
      </x:c>
      <x:c r="H401" s="6" t="n">
        <x:v>0.05</x:v>
      </x:c>
      <x:c r="I401" s="6" t="n">
        <x:v>0.5</x:v>
      </x:c>
      <x:c r="J401" s="6" t="n">
        <x:v>8.64</x:v>
      </x:c>
      <x:c r="K401" s="6" t="n">
        <x:v>4.08</x:v>
      </x:c>
      <x:c r="L401" s="6" t="n">
        <x:v>2.7</x:v>
      </x:c>
      <x:c r="M401" s="6" t="str">
        <x:v>https://raw.githubusercontent.com/Mar-7th/StarRailRes/dbe8cdfcfb0bf657b9fe1cf92d5537f118ccb487/index_new/cn/character_promotions.json</x:v>
      </x:c>
    </x:row>
    <x:row r="402" ht="20" customHeight="1">
      <x:c r="A402" s="6" t="str">
        <x:v>1312_5</x:v>
      </x:c>
      <x:c r="B402" s="6" t="str">
        <x:v>1312</x:v>
      </x:c>
      <x:c r="C402" s="6" t="n">
        <x:v>5</x:v>
      </x:c>
      <x:c r="D402" s="6" t="n">
        <x:v>518.4</x:v>
      </x:c>
      <x:c r="E402" s="6" t="n">
        <x:v>244.8</x:v>
      </x:c>
      <x:c r="F402" s="6" t="n">
        <x:v>162</x:v>
      </x:c>
      <x:c r="G402" s="6" t="n">
        <x:v>96</x:v>
      </x:c>
      <x:c r="H402" s="6" t="n">
        <x:v>0.05</x:v>
      </x:c>
      <x:c r="I402" s="6" t="n">
        <x:v>0.5</x:v>
      </x:c>
      <x:c r="J402" s="6" t="n">
        <x:v>8.64</x:v>
      </x:c>
      <x:c r="K402" s="6" t="n">
        <x:v>4.08</x:v>
      </x:c>
      <x:c r="L402" s="6" t="n">
        <x:v>2.7</x:v>
      </x:c>
      <x:c r="M402" s="6" t="str">
        <x:v>https://raw.githubusercontent.com/Mar-7th/StarRailRes/dbe8cdfcfb0bf657b9fe1cf92d5537f118ccb487/index_new/cn/character_promotions.json</x:v>
      </x:c>
    </x:row>
    <x:row r="403" ht="20" customHeight="1">
      <x:c r="A403" s="6" t="str">
        <x:v>1312_6</x:v>
      </x:c>
      <x:c r="B403" s="6" t="str">
        <x:v>1312</x:v>
      </x:c>
      <x:c r="C403" s="6" t="n">
        <x:v>6</x:v>
      </x:c>
      <x:c r="D403" s="6" t="n">
        <x:v>587.52</x:v>
      </x:c>
      <x:c r="E403" s="6" t="n">
        <x:v>277.44</x:v>
      </x:c>
      <x:c r="F403" s="6" t="n">
        <x:v>183.6</x:v>
      </x:c>
      <x:c r="G403" s="6" t="n">
        <x:v>96</x:v>
      </x:c>
      <x:c r="H403" s="6" t="n">
        <x:v>0.05</x:v>
      </x:c>
      <x:c r="I403" s="6" t="n">
        <x:v>0.5</x:v>
      </x:c>
      <x:c r="J403" s="6" t="n">
        <x:v>8.64</x:v>
      </x:c>
      <x:c r="K403" s="6" t="n">
        <x:v>4.08</x:v>
      </x:c>
      <x:c r="L403" s="6" t="n">
        <x:v>2.7</x:v>
      </x:c>
      <x:c r="M403" s="6" t="str">
        <x:v>https://raw.githubusercontent.com/Mar-7th/StarRailRes/dbe8cdfcfb0bf657b9fe1cf92d5537f118ccb487/index_new/cn/character_promotions.json</x:v>
      </x:c>
    </x:row>
    <x:row r="404" ht="20" customHeight="1">
      <x:c r="A404" s="6" t="str">
        <x:v>1313_0</x:v>
      </x:c>
      <x:c r="B404" s="6" t="str">
        <x:v>1313</x:v>
      </x:c>
      <x:c r="C404" s="6" t="n">
        <x:v>0</x:v>
      </x:c>
      <x:c r="D404" s="6" t="n">
        <x:v>168.96</x:v>
      </x:c>
      <x:c r="E404" s="6" t="n">
        <x:v>87.12</x:v>
      </x:c>
      <x:c r="F404" s="6" t="n">
        <x:v>72.6</x:v>
      </x:c>
      <x:c r="G404" s="6" t="n">
        <x:v>96</x:v>
      </x:c>
      <x:c r="H404" s="6" t="n">
        <x:v>0.05</x:v>
      </x:c>
      <x:c r="I404" s="6" t="n">
        <x:v>0.5</x:v>
      </x:c>
      <x:c r="J404" s="6" t="n">
        <x:v>8.448</x:v>
      </x:c>
      <x:c r="K404" s="6" t="n">
        <x:v>4.356</x:v>
      </x:c>
      <x:c r="L404" s="6" t="n">
        <x:v>3.63</x:v>
      </x:c>
      <x:c r="M404" s="6" t="str">
        <x:v>https://raw.githubusercontent.com/Mar-7th/StarRailRes/dbe8cdfcfb0bf657b9fe1cf92d5537f118ccb487/index_new/cn/character_promotions.json</x:v>
      </x:c>
    </x:row>
    <x:row r="405" ht="20" customHeight="1">
      <x:c r="A405" s="6" t="str">
        <x:v>1313_1</x:v>
      </x:c>
      <x:c r="B405" s="6" t="str">
        <x:v>1313</x:v>
      </x:c>
      <x:c r="C405" s="6" t="n">
        <x:v>1</x:v>
      </x:c>
      <x:c r="D405" s="6" t="n">
        <x:v>236.544</x:v>
      </x:c>
      <x:c r="E405" s="6" t="n">
        <x:v>121.968</x:v>
      </x:c>
      <x:c r="F405" s="6" t="n">
        <x:v>101.64</x:v>
      </x:c>
      <x:c r="G405" s="6" t="n">
        <x:v>96</x:v>
      </x:c>
      <x:c r="H405" s="6" t="n">
        <x:v>0.05</x:v>
      </x:c>
      <x:c r="I405" s="6" t="n">
        <x:v>0.5</x:v>
      </x:c>
      <x:c r="J405" s="6" t="n">
        <x:v>8.448</x:v>
      </x:c>
      <x:c r="K405" s="6" t="n">
        <x:v>4.356</x:v>
      </x:c>
      <x:c r="L405" s="6" t="n">
        <x:v>3.63</x:v>
      </x:c>
      <x:c r="M405" s="6" t="str">
        <x:v>https://raw.githubusercontent.com/Mar-7th/StarRailRes/dbe8cdfcfb0bf657b9fe1cf92d5537f118ccb487/index_new/cn/character_promotions.json</x:v>
      </x:c>
    </x:row>
    <x:row r="406" ht="20" customHeight="1">
      <x:c r="A406" s="6" t="str">
        <x:v>1313_2</x:v>
      </x:c>
      <x:c r="B406" s="6" t="str">
        <x:v>1313</x:v>
      </x:c>
      <x:c r="C406" s="6" t="n">
        <x:v>2</x:v>
      </x:c>
      <x:c r="D406" s="6" t="n">
        <x:v>304.128</x:v>
      </x:c>
      <x:c r="E406" s="6" t="n">
        <x:v>156.816</x:v>
      </x:c>
      <x:c r="F406" s="6" t="n">
        <x:v>130.68</x:v>
      </x:c>
      <x:c r="G406" s="6" t="n">
        <x:v>96</x:v>
      </x:c>
      <x:c r="H406" s="6" t="n">
        <x:v>0.05</x:v>
      </x:c>
      <x:c r="I406" s="6" t="n">
        <x:v>0.5</x:v>
      </x:c>
      <x:c r="J406" s="6" t="n">
        <x:v>8.448</x:v>
      </x:c>
      <x:c r="K406" s="6" t="n">
        <x:v>4.356</x:v>
      </x:c>
      <x:c r="L406" s="6" t="n">
        <x:v>3.63</x:v>
      </x:c>
      <x:c r="M406" s="6" t="str">
        <x:v>https://raw.githubusercontent.com/Mar-7th/StarRailRes/dbe8cdfcfb0bf657b9fe1cf92d5537f118ccb487/index_new/cn/character_promotions.json</x:v>
      </x:c>
    </x:row>
    <x:row r="407" ht="20" customHeight="1">
      <x:c r="A407" s="6" t="str">
        <x:v>1313_3</x:v>
      </x:c>
      <x:c r="B407" s="6" t="str">
        <x:v>1313</x:v>
      </x:c>
      <x:c r="C407" s="6" t="n">
        <x:v>3</x:v>
      </x:c>
      <x:c r="D407" s="6" t="n">
        <x:v>371.712</x:v>
      </x:c>
      <x:c r="E407" s="6" t="n">
        <x:v>191.664</x:v>
      </x:c>
      <x:c r="F407" s="6" t="n">
        <x:v>159.72</x:v>
      </x:c>
      <x:c r="G407" s="6" t="n">
        <x:v>96</x:v>
      </x:c>
      <x:c r="H407" s="6" t="n">
        <x:v>0.05</x:v>
      </x:c>
      <x:c r="I407" s="6" t="n">
        <x:v>0.5</x:v>
      </x:c>
      <x:c r="J407" s="6" t="n">
        <x:v>8.448</x:v>
      </x:c>
      <x:c r="K407" s="6" t="n">
        <x:v>4.356</x:v>
      </x:c>
      <x:c r="L407" s="6" t="n">
        <x:v>3.63</x:v>
      </x:c>
      <x:c r="M407" s="6" t="str">
        <x:v>https://raw.githubusercontent.com/Mar-7th/StarRailRes/dbe8cdfcfb0bf657b9fe1cf92d5537f118ccb487/index_new/cn/character_promotions.json</x:v>
      </x:c>
    </x:row>
    <x:row r="408" ht="20" customHeight="1">
      <x:c r="A408" s="6" t="str">
        <x:v>1313_4</x:v>
      </x:c>
      <x:c r="B408" s="6" t="str">
        <x:v>1313</x:v>
      </x:c>
      <x:c r="C408" s="6" t="n">
        <x:v>4</x:v>
      </x:c>
      <x:c r="D408" s="6" t="n">
        <x:v>439.296</x:v>
      </x:c>
      <x:c r="E408" s="6" t="n">
        <x:v>226.512</x:v>
      </x:c>
      <x:c r="F408" s="6" t="n">
        <x:v>188.76</x:v>
      </x:c>
      <x:c r="G408" s="6" t="n">
        <x:v>96</x:v>
      </x:c>
      <x:c r="H408" s="6" t="n">
        <x:v>0.05</x:v>
      </x:c>
      <x:c r="I408" s="6" t="n">
        <x:v>0.5</x:v>
      </x:c>
      <x:c r="J408" s="6" t="n">
        <x:v>8.448</x:v>
      </x:c>
      <x:c r="K408" s="6" t="n">
        <x:v>4.356</x:v>
      </x:c>
      <x:c r="L408" s="6" t="n">
        <x:v>3.63</x:v>
      </x:c>
      <x:c r="M408" s="6" t="str">
        <x:v>https://raw.githubusercontent.com/Mar-7th/StarRailRes/dbe8cdfcfb0bf657b9fe1cf92d5537f118ccb487/index_new/cn/character_promotions.json</x:v>
      </x:c>
    </x:row>
    <x:row r="409" ht="20" customHeight="1">
      <x:c r="A409" s="6" t="str">
        <x:v>1313_5</x:v>
      </x:c>
      <x:c r="B409" s="6" t="str">
        <x:v>1313</x:v>
      </x:c>
      <x:c r="C409" s="6" t="n">
        <x:v>5</x:v>
      </x:c>
      <x:c r="D409" s="6" t="n">
        <x:v>506.88</x:v>
      </x:c>
      <x:c r="E409" s="6" t="n">
        <x:v>261.36</x:v>
      </x:c>
      <x:c r="F409" s="6" t="n">
        <x:v>217.8</x:v>
      </x:c>
      <x:c r="G409" s="6" t="n">
        <x:v>96</x:v>
      </x:c>
      <x:c r="H409" s="6" t="n">
        <x:v>0.05</x:v>
      </x:c>
      <x:c r="I409" s="6" t="n">
        <x:v>0.5</x:v>
      </x:c>
      <x:c r="J409" s="6" t="n">
        <x:v>8.448</x:v>
      </x:c>
      <x:c r="K409" s="6" t="n">
        <x:v>4.356</x:v>
      </x:c>
      <x:c r="L409" s="6" t="n">
        <x:v>3.63</x:v>
      </x:c>
      <x:c r="M409" s="6" t="str">
        <x:v>https://raw.githubusercontent.com/Mar-7th/StarRailRes/dbe8cdfcfb0bf657b9fe1cf92d5537f118ccb487/index_new/cn/character_promotions.json</x:v>
      </x:c>
    </x:row>
    <x:row r="410" ht="20" customHeight="1">
      <x:c r="A410" s="6" t="str">
        <x:v>1313_6</x:v>
      </x:c>
      <x:c r="B410" s="6" t="str">
        <x:v>1313</x:v>
      </x:c>
      <x:c r="C410" s="6" t="n">
        <x:v>6</x:v>
      </x:c>
      <x:c r="D410" s="6" t="n">
        <x:v>574.464</x:v>
      </x:c>
      <x:c r="E410" s="6" t="n">
        <x:v>296.208</x:v>
      </x:c>
      <x:c r="F410" s="6" t="n">
        <x:v>246.84</x:v>
      </x:c>
      <x:c r="G410" s="6" t="n">
        <x:v>96</x:v>
      </x:c>
      <x:c r="H410" s="6" t="n">
        <x:v>0.05</x:v>
      </x:c>
      <x:c r="I410" s="6" t="n">
        <x:v>0.5</x:v>
      </x:c>
      <x:c r="J410" s="6" t="n">
        <x:v>8.448</x:v>
      </x:c>
      <x:c r="K410" s="6" t="n">
        <x:v>4.356</x:v>
      </x:c>
      <x:c r="L410" s="6" t="n">
        <x:v>3.63</x:v>
      </x:c>
      <x:c r="M410" s="6" t="str">
        <x:v>https://raw.githubusercontent.com/Mar-7th/StarRailRes/dbe8cdfcfb0bf657b9fe1cf92d5537f118ccb487/index_new/cn/character_promotions.json</x:v>
      </x:c>
    </x:row>
    <x:row r="411" ht="20" customHeight="1">
      <x:c r="A411" s="6" t="str">
        <x:v>1314_0</x:v>
      </x:c>
      <x:c r="B411" s="6" t="str">
        <x:v>1314</x:v>
      </x:c>
      <x:c r="C411" s="6" t="n">
        <x:v>0</x:v>
      </x:c>
      <x:c r="D411" s="6" t="n">
        <x:v>147.84</x:v>
      </x:c>
      <x:c r="E411" s="6" t="n">
        <x:v>89.76</x:v>
      </x:c>
      <x:c r="F411" s="6" t="n">
        <x:v>69.3</x:v>
      </x:c>
      <x:c r="G411" s="6" t="n">
        <x:v>103</x:v>
      </x:c>
      <x:c r="H411" s="6" t="n">
        <x:v>0.05</x:v>
      </x:c>
      <x:c r="I411" s="6" t="n">
        <x:v>0.5</x:v>
      </x:c>
      <x:c r="J411" s="6" t="n">
        <x:v>7.392</x:v>
      </x:c>
      <x:c r="K411" s="6" t="n">
        <x:v>4.488</x:v>
      </x:c>
      <x:c r="L411" s="6" t="n">
        <x:v>3.465</x:v>
      </x:c>
      <x:c r="M411" s="6" t="str">
        <x:v>https://raw.githubusercontent.com/Mar-7th/StarRailRes/dbe8cdfcfb0bf657b9fe1cf92d5537f118ccb487/index_new/cn/character_promotions.json</x:v>
      </x:c>
    </x:row>
    <x:row r="412" ht="20" customHeight="1">
      <x:c r="A412" s="6" t="str">
        <x:v>1314_1</x:v>
      </x:c>
      <x:c r="B412" s="6" t="str">
        <x:v>1314</x:v>
      </x:c>
      <x:c r="C412" s="6" t="n">
        <x:v>1</x:v>
      </x:c>
      <x:c r="D412" s="6" t="n">
        <x:v>206.976</x:v>
      </x:c>
      <x:c r="E412" s="6" t="n">
        <x:v>125.664</x:v>
      </x:c>
      <x:c r="F412" s="6" t="n">
        <x:v>97.02</x:v>
      </x:c>
      <x:c r="G412" s="6" t="n">
        <x:v>103</x:v>
      </x:c>
      <x:c r="H412" s="6" t="n">
        <x:v>0.05</x:v>
      </x:c>
      <x:c r="I412" s="6" t="n">
        <x:v>0.5</x:v>
      </x:c>
      <x:c r="J412" s="6" t="n">
        <x:v>7.392</x:v>
      </x:c>
      <x:c r="K412" s="6" t="n">
        <x:v>4.488</x:v>
      </x:c>
      <x:c r="L412" s="6" t="n">
        <x:v>3.465</x:v>
      </x:c>
      <x:c r="M412" s="6" t="str">
        <x:v>https://raw.githubusercontent.com/Mar-7th/StarRailRes/dbe8cdfcfb0bf657b9fe1cf92d5537f118ccb487/index_new/cn/character_promotions.json</x:v>
      </x:c>
    </x:row>
    <x:row r="413" ht="20" customHeight="1">
      <x:c r="A413" s="6" t="str">
        <x:v>1314_2</x:v>
      </x:c>
      <x:c r="B413" s="6" t="str">
        <x:v>1314</x:v>
      </x:c>
      <x:c r="C413" s="6" t="n">
        <x:v>2</x:v>
      </x:c>
      <x:c r="D413" s="6" t="n">
        <x:v>266.112</x:v>
      </x:c>
      <x:c r="E413" s="6" t="n">
        <x:v>161.568</x:v>
      </x:c>
      <x:c r="F413" s="6" t="n">
        <x:v>124.74</x:v>
      </x:c>
      <x:c r="G413" s="6" t="n">
        <x:v>103</x:v>
      </x:c>
      <x:c r="H413" s="6" t="n">
        <x:v>0.05</x:v>
      </x:c>
      <x:c r="I413" s="6" t="n">
        <x:v>0.5</x:v>
      </x:c>
      <x:c r="J413" s="6" t="n">
        <x:v>7.392</x:v>
      </x:c>
      <x:c r="K413" s="6" t="n">
        <x:v>4.488</x:v>
      </x:c>
      <x:c r="L413" s="6" t="n">
        <x:v>3.465</x:v>
      </x:c>
      <x:c r="M413" s="6" t="str">
        <x:v>https://raw.githubusercontent.com/Mar-7th/StarRailRes/dbe8cdfcfb0bf657b9fe1cf92d5537f118ccb487/index_new/cn/character_promotions.json</x:v>
      </x:c>
    </x:row>
    <x:row r="414" ht="20" customHeight="1">
      <x:c r="A414" s="6" t="str">
        <x:v>1314_3</x:v>
      </x:c>
      <x:c r="B414" s="6" t="str">
        <x:v>1314</x:v>
      </x:c>
      <x:c r="C414" s="6" t="n">
        <x:v>3</x:v>
      </x:c>
      <x:c r="D414" s="6" t="n">
        <x:v>325.248</x:v>
      </x:c>
      <x:c r="E414" s="6" t="n">
        <x:v>197.472</x:v>
      </x:c>
      <x:c r="F414" s="6" t="n">
        <x:v>152.46</x:v>
      </x:c>
      <x:c r="G414" s="6" t="n">
        <x:v>103</x:v>
      </x:c>
      <x:c r="H414" s="6" t="n">
        <x:v>0.05</x:v>
      </x:c>
      <x:c r="I414" s="6" t="n">
        <x:v>0.5</x:v>
      </x:c>
      <x:c r="J414" s="6" t="n">
        <x:v>7.392</x:v>
      </x:c>
      <x:c r="K414" s="6" t="n">
        <x:v>4.488</x:v>
      </x:c>
      <x:c r="L414" s="6" t="n">
        <x:v>3.465</x:v>
      </x:c>
      <x:c r="M414" s="6" t="str">
        <x:v>https://raw.githubusercontent.com/Mar-7th/StarRailRes/dbe8cdfcfb0bf657b9fe1cf92d5537f118ccb487/index_new/cn/character_promotions.json</x:v>
      </x:c>
    </x:row>
    <x:row r="415" ht="20" customHeight="1">
      <x:c r="A415" s="6" t="str">
        <x:v>1314_4</x:v>
      </x:c>
      <x:c r="B415" s="6" t="str">
        <x:v>1314</x:v>
      </x:c>
      <x:c r="C415" s="6" t="n">
        <x:v>4</x:v>
      </x:c>
      <x:c r="D415" s="6" t="n">
        <x:v>384.384</x:v>
      </x:c>
      <x:c r="E415" s="6" t="n">
        <x:v>233.376</x:v>
      </x:c>
      <x:c r="F415" s="6" t="n">
        <x:v>180.18</x:v>
      </x:c>
      <x:c r="G415" s="6" t="n">
        <x:v>103</x:v>
      </x:c>
      <x:c r="H415" s="6" t="n">
        <x:v>0.05</x:v>
      </x:c>
      <x:c r="I415" s="6" t="n">
        <x:v>0.5</x:v>
      </x:c>
      <x:c r="J415" s="6" t="n">
        <x:v>7.392</x:v>
      </x:c>
      <x:c r="K415" s="6" t="n">
        <x:v>4.488</x:v>
      </x:c>
      <x:c r="L415" s="6" t="n">
        <x:v>3.465</x:v>
      </x:c>
      <x:c r="M415" s="6" t="str">
        <x:v>https://raw.githubusercontent.com/Mar-7th/StarRailRes/dbe8cdfcfb0bf657b9fe1cf92d5537f118ccb487/index_new/cn/character_promotions.json</x:v>
      </x:c>
    </x:row>
    <x:row r="416" ht="20" customHeight="1">
      <x:c r="A416" s="6" t="str">
        <x:v>1314_5</x:v>
      </x:c>
      <x:c r="B416" s="6" t="str">
        <x:v>1314</x:v>
      </x:c>
      <x:c r="C416" s="6" t="n">
        <x:v>5</x:v>
      </x:c>
      <x:c r="D416" s="6" t="n">
        <x:v>443.52</x:v>
      </x:c>
      <x:c r="E416" s="6" t="n">
        <x:v>269.28</x:v>
      </x:c>
      <x:c r="F416" s="6" t="n">
        <x:v>207.9</x:v>
      </x:c>
      <x:c r="G416" s="6" t="n">
        <x:v>103</x:v>
      </x:c>
      <x:c r="H416" s="6" t="n">
        <x:v>0.05</x:v>
      </x:c>
      <x:c r="I416" s="6" t="n">
        <x:v>0.5</x:v>
      </x:c>
      <x:c r="J416" s="6" t="n">
        <x:v>7.392</x:v>
      </x:c>
      <x:c r="K416" s="6" t="n">
        <x:v>4.488</x:v>
      </x:c>
      <x:c r="L416" s="6" t="n">
        <x:v>3.465</x:v>
      </x:c>
      <x:c r="M416" s="6" t="str">
        <x:v>https://raw.githubusercontent.com/Mar-7th/StarRailRes/dbe8cdfcfb0bf657b9fe1cf92d5537f118ccb487/index_new/cn/character_promotions.json</x:v>
      </x:c>
    </x:row>
    <x:row r="417" ht="20" customHeight="1">
      <x:c r="A417" s="6" t="str">
        <x:v>1314_6</x:v>
      </x:c>
      <x:c r="B417" s="6" t="str">
        <x:v>1314</x:v>
      </x:c>
      <x:c r="C417" s="6" t="n">
        <x:v>6</x:v>
      </x:c>
      <x:c r="D417" s="6" t="n">
        <x:v>502.656</x:v>
      </x:c>
      <x:c r="E417" s="6" t="n">
        <x:v>305.184</x:v>
      </x:c>
      <x:c r="F417" s="6" t="n">
        <x:v>235.62</x:v>
      </x:c>
      <x:c r="G417" s="6" t="n">
        <x:v>103</x:v>
      </x:c>
      <x:c r="H417" s="6" t="n">
        <x:v>0.05</x:v>
      </x:c>
      <x:c r="I417" s="6" t="n">
        <x:v>0.5</x:v>
      </x:c>
      <x:c r="J417" s="6" t="n">
        <x:v>7.392</x:v>
      </x:c>
      <x:c r="K417" s="6" t="n">
        <x:v>4.488</x:v>
      </x:c>
      <x:c r="L417" s="6" t="n">
        <x:v>3.465</x:v>
      </x:c>
      <x:c r="M417" s="6" t="str">
        <x:v>https://raw.githubusercontent.com/Mar-7th/StarRailRes/dbe8cdfcfb0bf657b9fe1cf92d5537f118ccb487/index_new/cn/character_promotions.json</x:v>
      </x:c>
    </x:row>
    <x:row r="418" ht="20" customHeight="1">
      <x:c r="A418" s="6" t="str">
        <x:v>1315_0</x:v>
      </x:c>
      <x:c r="B418" s="6" t="str">
        <x:v>1315</x:v>
      </x:c>
      <x:c r="C418" s="6" t="n">
        <x:v>0</x:v>
      </x:c>
      <x:c r="D418" s="6" t="n">
        <x:v>163.68</x:v>
      </x:c>
      <x:c r="E418" s="6" t="n">
        <x:v>84.48</x:v>
      </x:c>
      <x:c r="F418" s="6" t="n">
        <x:v>59.4</x:v>
      </x:c>
      <x:c r="G418" s="6" t="n">
        <x:v>107</x:v>
      </x:c>
      <x:c r="H418" s="6" t="n">
        <x:v>0.05</x:v>
      </x:c>
      <x:c r="I418" s="6" t="n">
        <x:v>0.5</x:v>
      </x:c>
      <x:c r="J418" s="6" t="n">
        <x:v>8.184</x:v>
      </x:c>
      <x:c r="K418" s="6" t="n">
        <x:v>4.224</x:v>
      </x:c>
      <x:c r="L418" s="6" t="n">
        <x:v>2.97</x:v>
      </x:c>
      <x:c r="M418" s="6" t="str">
        <x:v>https://raw.githubusercontent.com/Mar-7th/StarRailRes/dbe8cdfcfb0bf657b9fe1cf92d5537f118ccb487/index_new/cn/character_promotions.json</x:v>
      </x:c>
    </x:row>
    <x:row r="419" ht="20" customHeight="1">
      <x:c r="A419" s="6" t="str">
        <x:v>1315_1</x:v>
      </x:c>
      <x:c r="B419" s="6" t="str">
        <x:v>1315</x:v>
      </x:c>
      <x:c r="C419" s="6" t="n">
        <x:v>1</x:v>
      </x:c>
      <x:c r="D419" s="6" t="n">
        <x:v>229.152</x:v>
      </x:c>
      <x:c r="E419" s="6" t="n">
        <x:v>118.272</x:v>
      </x:c>
      <x:c r="F419" s="6" t="n">
        <x:v>83.16</x:v>
      </x:c>
      <x:c r="G419" s="6" t="n">
        <x:v>107</x:v>
      </x:c>
      <x:c r="H419" s="6" t="n">
        <x:v>0.05</x:v>
      </x:c>
      <x:c r="I419" s="6" t="n">
        <x:v>0.5</x:v>
      </x:c>
      <x:c r="J419" s="6" t="n">
        <x:v>8.184</x:v>
      </x:c>
      <x:c r="K419" s="6" t="n">
        <x:v>4.224</x:v>
      </x:c>
      <x:c r="L419" s="6" t="n">
        <x:v>2.97</x:v>
      </x:c>
      <x:c r="M419" s="6" t="str">
        <x:v>https://raw.githubusercontent.com/Mar-7th/StarRailRes/dbe8cdfcfb0bf657b9fe1cf92d5537f118ccb487/index_new/cn/character_promotions.json</x:v>
      </x:c>
    </x:row>
    <x:row r="420" ht="20" customHeight="1">
      <x:c r="A420" s="6" t="str">
        <x:v>1315_2</x:v>
      </x:c>
      <x:c r="B420" s="6" t="str">
        <x:v>1315</x:v>
      </x:c>
      <x:c r="C420" s="6" t="n">
        <x:v>2</x:v>
      </x:c>
      <x:c r="D420" s="6" t="n">
        <x:v>294.624</x:v>
      </x:c>
      <x:c r="E420" s="6" t="n">
        <x:v>152.064</x:v>
      </x:c>
      <x:c r="F420" s="6" t="n">
        <x:v>106.92</x:v>
      </x:c>
      <x:c r="G420" s="6" t="n">
        <x:v>107</x:v>
      </x:c>
      <x:c r="H420" s="6" t="n">
        <x:v>0.05</x:v>
      </x:c>
      <x:c r="I420" s="6" t="n">
        <x:v>0.5</x:v>
      </x:c>
      <x:c r="J420" s="6" t="n">
        <x:v>8.184</x:v>
      </x:c>
      <x:c r="K420" s="6" t="n">
        <x:v>4.224</x:v>
      </x:c>
      <x:c r="L420" s="6" t="n">
        <x:v>2.97</x:v>
      </x:c>
      <x:c r="M420" s="6" t="str">
        <x:v>https://raw.githubusercontent.com/Mar-7th/StarRailRes/dbe8cdfcfb0bf657b9fe1cf92d5537f118ccb487/index_new/cn/character_promotions.json</x:v>
      </x:c>
    </x:row>
    <x:row r="421" ht="20" customHeight="1">
      <x:c r="A421" s="6" t="str">
        <x:v>1315_3</x:v>
      </x:c>
      <x:c r="B421" s="6" t="str">
        <x:v>1315</x:v>
      </x:c>
      <x:c r="C421" s="6" t="n">
        <x:v>3</x:v>
      </x:c>
      <x:c r="D421" s="6" t="n">
        <x:v>360.096</x:v>
      </x:c>
      <x:c r="E421" s="6" t="n">
        <x:v>185.856</x:v>
      </x:c>
      <x:c r="F421" s="6" t="n">
        <x:v>130.68</x:v>
      </x:c>
      <x:c r="G421" s="6" t="n">
        <x:v>107</x:v>
      </x:c>
      <x:c r="H421" s="6" t="n">
        <x:v>0.05</x:v>
      </x:c>
      <x:c r="I421" s="6" t="n">
        <x:v>0.5</x:v>
      </x:c>
      <x:c r="J421" s="6" t="n">
        <x:v>8.184</x:v>
      </x:c>
      <x:c r="K421" s="6" t="n">
        <x:v>4.224</x:v>
      </x:c>
      <x:c r="L421" s="6" t="n">
        <x:v>2.97</x:v>
      </x:c>
      <x:c r="M421" s="6" t="str">
        <x:v>https://raw.githubusercontent.com/Mar-7th/StarRailRes/dbe8cdfcfb0bf657b9fe1cf92d5537f118ccb487/index_new/cn/character_promotions.json</x:v>
      </x:c>
    </x:row>
    <x:row r="422" ht="20" customHeight="1">
      <x:c r="A422" s="6" t="str">
        <x:v>1315_4</x:v>
      </x:c>
      <x:c r="B422" s="6" t="str">
        <x:v>1315</x:v>
      </x:c>
      <x:c r="C422" s="6" t="n">
        <x:v>4</x:v>
      </x:c>
      <x:c r="D422" s="6" t="n">
        <x:v>425.568</x:v>
      </x:c>
      <x:c r="E422" s="6" t="n">
        <x:v>219.648</x:v>
      </x:c>
      <x:c r="F422" s="6" t="n">
        <x:v>154.44</x:v>
      </x:c>
      <x:c r="G422" s="6" t="n">
        <x:v>107</x:v>
      </x:c>
      <x:c r="H422" s="6" t="n">
        <x:v>0.05</x:v>
      </x:c>
      <x:c r="I422" s="6" t="n">
        <x:v>0.5</x:v>
      </x:c>
      <x:c r="J422" s="6" t="n">
        <x:v>8.184</x:v>
      </x:c>
      <x:c r="K422" s="6" t="n">
        <x:v>4.224</x:v>
      </x:c>
      <x:c r="L422" s="6" t="n">
        <x:v>2.97</x:v>
      </x:c>
      <x:c r="M422" s="6" t="str">
        <x:v>https://raw.githubusercontent.com/Mar-7th/StarRailRes/dbe8cdfcfb0bf657b9fe1cf92d5537f118ccb487/index_new/cn/character_promotions.json</x:v>
      </x:c>
    </x:row>
    <x:row r="423" ht="20" customHeight="1">
      <x:c r="A423" s="6" t="str">
        <x:v>1315_5</x:v>
      </x:c>
      <x:c r="B423" s="6" t="str">
        <x:v>1315</x:v>
      </x:c>
      <x:c r="C423" s="6" t="n">
        <x:v>5</x:v>
      </x:c>
      <x:c r="D423" s="6" t="n">
        <x:v>491.04</x:v>
      </x:c>
      <x:c r="E423" s="6" t="n">
        <x:v>253.44</x:v>
      </x:c>
      <x:c r="F423" s="6" t="n">
        <x:v>178.2</x:v>
      </x:c>
      <x:c r="G423" s="6" t="n">
        <x:v>107</x:v>
      </x:c>
      <x:c r="H423" s="6" t="n">
        <x:v>0.05</x:v>
      </x:c>
      <x:c r="I423" s="6" t="n">
        <x:v>0.5</x:v>
      </x:c>
      <x:c r="J423" s="6" t="n">
        <x:v>8.184</x:v>
      </x:c>
      <x:c r="K423" s="6" t="n">
        <x:v>4.224</x:v>
      </x:c>
      <x:c r="L423" s="6" t="n">
        <x:v>2.97</x:v>
      </x:c>
      <x:c r="M423" s="6" t="str">
        <x:v>https://raw.githubusercontent.com/Mar-7th/StarRailRes/dbe8cdfcfb0bf657b9fe1cf92d5537f118ccb487/index_new/cn/character_promotions.json</x:v>
      </x:c>
    </x:row>
    <x:row r="424" ht="20" customHeight="1">
      <x:c r="A424" s="6" t="str">
        <x:v>1315_6</x:v>
      </x:c>
      <x:c r="B424" s="6" t="str">
        <x:v>1315</x:v>
      </x:c>
      <x:c r="C424" s="6" t="n">
        <x:v>6</x:v>
      </x:c>
      <x:c r="D424" s="6" t="n">
        <x:v>556.512</x:v>
      </x:c>
      <x:c r="E424" s="6" t="n">
        <x:v>287.232</x:v>
      </x:c>
      <x:c r="F424" s="6" t="n">
        <x:v>201.96</x:v>
      </x:c>
      <x:c r="G424" s="6" t="n">
        <x:v>107</x:v>
      </x:c>
      <x:c r="H424" s="6" t="n">
        <x:v>0.05</x:v>
      </x:c>
      <x:c r="I424" s="6" t="n">
        <x:v>0.5</x:v>
      </x:c>
      <x:c r="J424" s="6" t="n">
        <x:v>8.184</x:v>
      </x:c>
      <x:c r="K424" s="6" t="n">
        <x:v>4.224</x:v>
      </x:c>
      <x:c r="L424" s="6" t="n">
        <x:v>2.97</x:v>
      </x:c>
      <x:c r="M424" s="6" t="str">
        <x:v>https://raw.githubusercontent.com/Mar-7th/StarRailRes/dbe8cdfcfb0bf657b9fe1cf92d5537f118ccb487/index_new/cn/character_promotions.json</x:v>
      </x:c>
    </x:row>
    <x:row r="425" ht="20" customHeight="1">
      <x:c r="A425" s="6" t="str">
        <x:v>1317_0</x:v>
      </x:c>
      <x:c r="B425" s="6" t="str">
        <x:v>1317</x:v>
      </x:c>
      <x:c r="C425" s="6" t="n">
        <x:v>0</x:v>
      </x:c>
      <x:c r="D425" s="6" t="n">
        <x:v>147.84</x:v>
      </x:c>
      <x:c r="E425" s="6" t="n">
        <x:v>97.68</x:v>
      </x:c>
      <x:c r="F425" s="6" t="n">
        <x:v>62.7</x:v>
      </x:c>
      <x:c r="G425" s="6" t="n">
        <x:v>96</x:v>
      </x:c>
      <x:c r="H425" s="6" t="n">
        <x:v>0.05</x:v>
      </x:c>
      <x:c r="I425" s="6" t="n">
        <x:v>0.5</x:v>
      </x:c>
      <x:c r="J425" s="6" t="n">
        <x:v>7.392</x:v>
      </x:c>
      <x:c r="K425" s="6" t="n">
        <x:v>4.884</x:v>
      </x:c>
      <x:c r="L425" s="6" t="n">
        <x:v>3.135</x:v>
      </x:c>
      <x:c r="M425" s="6" t="str">
        <x:v>https://raw.githubusercontent.com/Mar-7th/StarRailRes/dbe8cdfcfb0bf657b9fe1cf92d5537f118ccb487/index_new/cn/character_promotions.json</x:v>
      </x:c>
    </x:row>
    <x:row r="426" ht="20" customHeight="1">
      <x:c r="A426" s="6" t="str">
        <x:v>1317_1</x:v>
      </x:c>
      <x:c r="B426" s="6" t="str">
        <x:v>1317</x:v>
      </x:c>
      <x:c r="C426" s="6" t="n">
        <x:v>1</x:v>
      </x:c>
      <x:c r="D426" s="6" t="n">
        <x:v>206.976</x:v>
      </x:c>
      <x:c r="E426" s="6" t="n">
        <x:v>136.752</x:v>
      </x:c>
      <x:c r="F426" s="6" t="n">
        <x:v>87.78</x:v>
      </x:c>
      <x:c r="G426" s="6" t="n">
        <x:v>96</x:v>
      </x:c>
      <x:c r="H426" s="6" t="n">
        <x:v>0.05</x:v>
      </x:c>
      <x:c r="I426" s="6" t="n">
        <x:v>0.5</x:v>
      </x:c>
      <x:c r="J426" s="6" t="n">
        <x:v>7.392</x:v>
      </x:c>
      <x:c r="K426" s="6" t="n">
        <x:v>4.884</x:v>
      </x:c>
      <x:c r="L426" s="6" t="n">
        <x:v>3.135</x:v>
      </x:c>
      <x:c r="M426" s="6" t="str">
        <x:v>https://raw.githubusercontent.com/Mar-7th/StarRailRes/dbe8cdfcfb0bf657b9fe1cf92d5537f118ccb487/index_new/cn/character_promotions.json</x:v>
      </x:c>
    </x:row>
    <x:row r="427" ht="20" customHeight="1">
      <x:c r="A427" s="6" t="str">
        <x:v>1317_2</x:v>
      </x:c>
      <x:c r="B427" s="6" t="str">
        <x:v>1317</x:v>
      </x:c>
      <x:c r="C427" s="6" t="n">
        <x:v>2</x:v>
      </x:c>
      <x:c r="D427" s="6" t="n">
        <x:v>266.112</x:v>
      </x:c>
      <x:c r="E427" s="6" t="n">
        <x:v>175.824</x:v>
      </x:c>
      <x:c r="F427" s="6" t="n">
        <x:v>112.86</x:v>
      </x:c>
      <x:c r="G427" s="6" t="n">
        <x:v>96</x:v>
      </x:c>
      <x:c r="H427" s="6" t="n">
        <x:v>0.05</x:v>
      </x:c>
      <x:c r="I427" s="6" t="n">
        <x:v>0.5</x:v>
      </x:c>
      <x:c r="J427" s="6" t="n">
        <x:v>7.392</x:v>
      </x:c>
      <x:c r="K427" s="6" t="n">
        <x:v>4.884</x:v>
      </x:c>
      <x:c r="L427" s="6" t="n">
        <x:v>3.135</x:v>
      </x:c>
      <x:c r="M427" s="6" t="str">
        <x:v>https://raw.githubusercontent.com/Mar-7th/StarRailRes/dbe8cdfcfb0bf657b9fe1cf92d5537f118ccb487/index_new/cn/character_promotions.json</x:v>
      </x:c>
    </x:row>
    <x:row r="428" ht="20" customHeight="1">
      <x:c r="A428" s="6" t="str">
        <x:v>1317_3</x:v>
      </x:c>
      <x:c r="B428" s="6" t="str">
        <x:v>1317</x:v>
      </x:c>
      <x:c r="C428" s="6" t="n">
        <x:v>3</x:v>
      </x:c>
      <x:c r="D428" s="6" t="n">
        <x:v>325.248</x:v>
      </x:c>
      <x:c r="E428" s="6" t="n">
        <x:v>214.896</x:v>
      </x:c>
      <x:c r="F428" s="6" t="n">
        <x:v>137.94</x:v>
      </x:c>
      <x:c r="G428" s="6" t="n">
        <x:v>96</x:v>
      </x:c>
      <x:c r="H428" s="6" t="n">
        <x:v>0.05</x:v>
      </x:c>
      <x:c r="I428" s="6" t="n">
        <x:v>0.5</x:v>
      </x:c>
      <x:c r="J428" s="6" t="n">
        <x:v>7.392</x:v>
      </x:c>
      <x:c r="K428" s="6" t="n">
        <x:v>4.884</x:v>
      </x:c>
      <x:c r="L428" s="6" t="n">
        <x:v>3.135</x:v>
      </x:c>
      <x:c r="M428" s="6" t="str">
        <x:v>https://raw.githubusercontent.com/Mar-7th/StarRailRes/dbe8cdfcfb0bf657b9fe1cf92d5537f118ccb487/index_new/cn/character_promotions.json</x:v>
      </x:c>
    </x:row>
    <x:row r="429" ht="20" customHeight="1">
      <x:c r="A429" s="6" t="str">
        <x:v>1317_4</x:v>
      </x:c>
      <x:c r="B429" s="6" t="str">
        <x:v>1317</x:v>
      </x:c>
      <x:c r="C429" s="6" t="n">
        <x:v>4</x:v>
      </x:c>
      <x:c r="D429" s="6" t="n">
        <x:v>384.384</x:v>
      </x:c>
      <x:c r="E429" s="6" t="n">
        <x:v>253.968</x:v>
      </x:c>
      <x:c r="F429" s="6" t="n">
        <x:v>163.02</x:v>
      </x:c>
      <x:c r="G429" s="6" t="n">
        <x:v>96</x:v>
      </x:c>
      <x:c r="H429" s="6" t="n">
        <x:v>0.05</x:v>
      </x:c>
      <x:c r="I429" s="6" t="n">
        <x:v>0.5</x:v>
      </x:c>
      <x:c r="J429" s="6" t="n">
        <x:v>7.392</x:v>
      </x:c>
      <x:c r="K429" s="6" t="n">
        <x:v>4.884</x:v>
      </x:c>
      <x:c r="L429" s="6" t="n">
        <x:v>3.135</x:v>
      </x:c>
      <x:c r="M429" s="6" t="str">
        <x:v>https://raw.githubusercontent.com/Mar-7th/StarRailRes/dbe8cdfcfb0bf657b9fe1cf92d5537f118ccb487/index_new/cn/character_promotions.json</x:v>
      </x:c>
    </x:row>
    <x:row r="430" ht="20" customHeight="1">
      <x:c r="A430" s="6" t="str">
        <x:v>1317_5</x:v>
      </x:c>
      <x:c r="B430" s="6" t="str">
        <x:v>1317</x:v>
      </x:c>
      <x:c r="C430" s="6" t="n">
        <x:v>5</x:v>
      </x:c>
      <x:c r="D430" s="6" t="n">
        <x:v>443.52</x:v>
      </x:c>
      <x:c r="E430" s="6" t="n">
        <x:v>293.04</x:v>
      </x:c>
      <x:c r="F430" s="6" t="n">
        <x:v>188.1</x:v>
      </x:c>
      <x:c r="G430" s="6" t="n">
        <x:v>96</x:v>
      </x:c>
      <x:c r="H430" s="6" t="n">
        <x:v>0.05</x:v>
      </x:c>
      <x:c r="I430" s="6" t="n">
        <x:v>0.5</x:v>
      </x:c>
      <x:c r="J430" s="6" t="n">
        <x:v>7.392</x:v>
      </x:c>
      <x:c r="K430" s="6" t="n">
        <x:v>4.884</x:v>
      </x:c>
      <x:c r="L430" s="6" t="n">
        <x:v>3.135</x:v>
      </x:c>
      <x:c r="M430" s="6" t="str">
        <x:v>https://raw.githubusercontent.com/Mar-7th/StarRailRes/dbe8cdfcfb0bf657b9fe1cf92d5537f118ccb487/index_new/cn/character_promotions.json</x:v>
      </x:c>
    </x:row>
    <x:row r="431" ht="20" customHeight="1">
      <x:c r="A431" s="6" t="str">
        <x:v>1317_6</x:v>
      </x:c>
      <x:c r="B431" s="6" t="str">
        <x:v>1317</x:v>
      </x:c>
      <x:c r="C431" s="6" t="n">
        <x:v>6</x:v>
      </x:c>
      <x:c r="D431" s="6" t="n">
        <x:v>502.656</x:v>
      </x:c>
      <x:c r="E431" s="6" t="n">
        <x:v>332.112</x:v>
      </x:c>
      <x:c r="F431" s="6" t="n">
        <x:v>213.18</x:v>
      </x:c>
      <x:c r="G431" s="6" t="n">
        <x:v>96</x:v>
      </x:c>
      <x:c r="H431" s="6" t="n">
        <x:v>0.05</x:v>
      </x:c>
      <x:c r="I431" s="6" t="n">
        <x:v>0.5</x:v>
      </x:c>
      <x:c r="J431" s="6" t="n">
        <x:v>7.392</x:v>
      </x:c>
      <x:c r="K431" s="6" t="n">
        <x:v>4.884</x:v>
      </x:c>
      <x:c r="L431" s="6" t="n">
        <x:v>3.135</x:v>
      </x:c>
      <x:c r="M431" s="6" t="str">
        <x:v>https://raw.githubusercontent.com/Mar-7th/StarRailRes/dbe8cdfcfb0bf657b9fe1cf92d5537f118ccb487/index_new/cn/character_promotions.json</x:v>
      </x:c>
    </x:row>
    <x:row r="432" ht="20" customHeight="1">
      <x:c r="A432" s="6" t="str">
        <x:v>1321_0</x:v>
      </x:c>
      <x:c r="B432" s="6" t="str">
        <x:v>1321</x:v>
      </x:c>
      <x:c r="C432" s="6" t="n">
        <x:v>0</x:v>
      </x:c>
      <x:c r="D432" s="6" t="n">
        <x:v>147.84</x:v>
      </x:c>
      <x:c r="E432" s="6" t="n">
        <x:v>92.4</x:v>
      </x:c>
      <x:c r="F432" s="6" t="n">
        <x:v>82.5</x:v>
      </x:c>
      <x:c r="G432" s="6" t="n">
        <x:v>96</x:v>
      </x:c>
      <x:c r="H432" s="6" t="n">
        <x:v>0.05</x:v>
      </x:c>
      <x:c r="I432" s="6" t="n">
        <x:v>0.5</x:v>
      </x:c>
      <x:c r="J432" s="6" t="n">
        <x:v>7.392</x:v>
      </x:c>
      <x:c r="K432" s="6" t="n">
        <x:v>4.62</x:v>
      </x:c>
      <x:c r="L432" s="6" t="n">
        <x:v>4.125</x:v>
      </x:c>
      <x:c r="M432" s="6" t="str">
        <x:v>https://raw.githubusercontent.com/Mar-7th/StarRailRes/dbe8cdfcfb0bf657b9fe1cf92d5537f118ccb487/index_new/cn/character_promotions.json</x:v>
      </x:c>
    </x:row>
    <x:row r="433" ht="20" customHeight="1">
      <x:c r="A433" s="6" t="str">
        <x:v>1321_1</x:v>
      </x:c>
      <x:c r="B433" s="6" t="str">
        <x:v>1321</x:v>
      </x:c>
      <x:c r="C433" s="6" t="n">
        <x:v>1</x:v>
      </x:c>
      <x:c r="D433" s="6" t="n">
        <x:v>206.976</x:v>
      </x:c>
      <x:c r="E433" s="6" t="n">
        <x:v>129.36</x:v>
      </x:c>
      <x:c r="F433" s="6" t="n">
        <x:v>115.5</x:v>
      </x:c>
      <x:c r="G433" s="6" t="n">
        <x:v>96</x:v>
      </x:c>
      <x:c r="H433" s="6" t="n">
        <x:v>0.05</x:v>
      </x:c>
      <x:c r="I433" s="6" t="n">
        <x:v>0.5</x:v>
      </x:c>
      <x:c r="J433" s="6" t="n">
        <x:v>7.392</x:v>
      </x:c>
      <x:c r="K433" s="6" t="n">
        <x:v>4.62</x:v>
      </x:c>
      <x:c r="L433" s="6" t="n">
        <x:v>4.125</x:v>
      </x:c>
      <x:c r="M433" s="6" t="str">
        <x:v>https://raw.githubusercontent.com/Mar-7th/StarRailRes/dbe8cdfcfb0bf657b9fe1cf92d5537f118ccb487/index_new/cn/character_promotions.json</x:v>
      </x:c>
    </x:row>
    <x:row r="434" ht="20" customHeight="1">
      <x:c r="A434" s="6" t="str">
        <x:v>1321_2</x:v>
      </x:c>
      <x:c r="B434" s="6" t="str">
        <x:v>1321</x:v>
      </x:c>
      <x:c r="C434" s="6" t="n">
        <x:v>2</x:v>
      </x:c>
      <x:c r="D434" s="6" t="n">
        <x:v>266.112</x:v>
      </x:c>
      <x:c r="E434" s="6" t="n">
        <x:v>166.32</x:v>
      </x:c>
      <x:c r="F434" s="6" t="n">
        <x:v>148.5</x:v>
      </x:c>
      <x:c r="G434" s="6" t="n">
        <x:v>96</x:v>
      </x:c>
      <x:c r="H434" s="6" t="n">
        <x:v>0.05</x:v>
      </x:c>
      <x:c r="I434" s="6" t="n">
        <x:v>0.5</x:v>
      </x:c>
      <x:c r="J434" s="6" t="n">
        <x:v>7.392</x:v>
      </x:c>
      <x:c r="K434" s="6" t="n">
        <x:v>4.62</x:v>
      </x:c>
      <x:c r="L434" s="6" t="n">
        <x:v>4.125</x:v>
      </x:c>
      <x:c r="M434" s="6" t="str">
        <x:v>https://raw.githubusercontent.com/Mar-7th/StarRailRes/dbe8cdfcfb0bf657b9fe1cf92d5537f118ccb487/index_new/cn/character_promotions.json</x:v>
      </x:c>
    </x:row>
    <x:row r="435" ht="20" customHeight="1">
      <x:c r="A435" s="6" t="str">
        <x:v>1321_3</x:v>
      </x:c>
      <x:c r="B435" s="6" t="str">
        <x:v>1321</x:v>
      </x:c>
      <x:c r="C435" s="6" t="n">
        <x:v>3</x:v>
      </x:c>
      <x:c r="D435" s="6" t="n">
        <x:v>325.248</x:v>
      </x:c>
      <x:c r="E435" s="6" t="n">
        <x:v>203.28</x:v>
      </x:c>
      <x:c r="F435" s="6" t="n">
        <x:v>181.5</x:v>
      </x:c>
      <x:c r="G435" s="6" t="n">
        <x:v>96</x:v>
      </x:c>
      <x:c r="H435" s="6" t="n">
        <x:v>0.05</x:v>
      </x:c>
      <x:c r="I435" s="6" t="n">
        <x:v>0.5</x:v>
      </x:c>
      <x:c r="J435" s="6" t="n">
        <x:v>7.392</x:v>
      </x:c>
      <x:c r="K435" s="6" t="n">
        <x:v>4.62</x:v>
      </x:c>
      <x:c r="L435" s="6" t="n">
        <x:v>4.125</x:v>
      </x:c>
      <x:c r="M435" s="6" t="str">
        <x:v>https://raw.githubusercontent.com/Mar-7th/StarRailRes/dbe8cdfcfb0bf657b9fe1cf92d5537f118ccb487/index_new/cn/character_promotions.json</x:v>
      </x:c>
    </x:row>
    <x:row r="436" ht="20" customHeight="1">
      <x:c r="A436" s="6" t="str">
        <x:v>1321_4</x:v>
      </x:c>
      <x:c r="B436" s="6" t="str">
        <x:v>1321</x:v>
      </x:c>
      <x:c r="C436" s="6" t="n">
        <x:v>4</x:v>
      </x:c>
      <x:c r="D436" s="6" t="n">
        <x:v>384.384</x:v>
      </x:c>
      <x:c r="E436" s="6" t="n">
        <x:v>240.24</x:v>
      </x:c>
      <x:c r="F436" s="6" t="n">
        <x:v>214.5</x:v>
      </x:c>
      <x:c r="G436" s="6" t="n">
        <x:v>96</x:v>
      </x:c>
      <x:c r="H436" s="6" t="n">
        <x:v>0.05</x:v>
      </x:c>
      <x:c r="I436" s="6" t="n">
        <x:v>0.5</x:v>
      </x:c>
      <x:c r="J436" s="6" t="n">
        <x:v>7.392</x:v>
      </x:c>
      <x:c r="K436" s="6" t="n">
        <x:v>4.62</x:v>
      </x:c>
      <x:c r="L436" s="6" t="n">
        <x:v>4.125</x:v>
      </x:c>
      <x:c r="M436" s="6" t="str">
        <x:v>https://raw.githubusercontent.com/Mar-7th/StarRailRes/dbe8cdfcfb0bf657b9fe1cf92d5537f118ccb487/index_new/cn/character_promotions.json</x:v>
      </x:c>
    </x:row>
    <x:row r="437" ht="20" customHeight="1">
      <x:c r="A437" s="6" t="str">
        <x:v>1321_5</x:v>
      </x:c>
      <x:c r="B437" s="6" t="str">
        <x:v>1321</x:v>
      </x:c>
      <x:c r="C437" s="6" t="n">
        <x:v>5</x:v>
      </x:c>
      <x:c r="D437" s="6" t="n">
        <x:v>443.52</x:v>
      </x:c>
      <x:c r="E437" s="6" t="n">
        <x:v>277.2</x:v>
      </x:c>
      <x:c r="F437" s="6" t="n">
        <x:v>247.5</x:v>
      </x:c>
      <x:c r="G437" s="6" t="n">
        <x:v>96</x:v>
      </x:c>
      <x:c r="H437" s="6" t="n">
        <x:v>0.05</x:v>
      </x:c>
      <x:c r="I437" s="6" t="n">
        <x:v>0.5</x:v>
      </x:c>
      <x:c r="J437" s="6" t="n">
        <x:v>7.392</x:v>
      </x:c>
      <x:c r="K437" s="6" t="n">
        <x:v>4.62</x:v>
      </x:c>
      <x:c r="L437" s="6" t="n">
        <x:v>4.125</x:v>
      </x:c>
      <x:c r="M437" s="6" t="str">
        <x:v>https://raw.githubusercontent.com/Mar-7th/StarRailRes/dbe8cdfcfb0bf657b9fe1cf92d5537f118ccb487/index_new/cn/character_promotions.json</x:v>
      </x:c>
    </x:row>
    <x:row r="438" ht="20" customHeight="1">
      <x:c r="A438" s="6" t="str">
        <x:v>1321_6</x:v>
      </x:c>
      <x:c r="B438" s="6" t="str">
        <x:v>1321</x:v>
      </x:c>
      <x:c r="C438" s="6" t="n">
        <x:v>6</x:v>
      </x:c>
      <x:c r="D438" s="6" t="n">
        <x:v>502.656</x:v>
      </x:c>
      <x:c r="E438" s="6" t="n">
        <x:v>314.16</x:v>
      </x:c>
      <x:c r="F438" s="6" t="n">
        <x:v>280.5</x:v>
      </x:c>
      <x:c r="G438" s="6" t="n">
        <x:v>96</x:v>
      </x:c>
      <x:c r="H438" s="6" t="n">
        <x:v>0.05</x:v>
      </x:c>
      <x:c r="I438" s="6" t="n">
        <x:v>0.5</x:v>
      </x:c>
      <x:c r="J438" s="6" t="n">
        <x:v>7.392</x:v>
      </x:c>
      <x:c r="K438" s="6" t="n">
        <x:v>4.62</x:v>
      </x:c>
      <x:c r="L438" s="6" t="n">
        <x:v>4.125</x:v>
      </x:c>
      <x:c r="M438" s="6" t="str">
        <x:v>https://raw.githubusercontent.com/Mar-7th/StarRailRes/dbe8cdfcfb0bf657b9fe1cf92d5537f118ccb487/index_new/cn/character_promotions.json</x:v>
      </x:c>
    </x:row>
    <x:row r="439" ht="20" customHeight="1">
      <x:c r="A439" s="6" t="str">
        <x:v>1401_0</x:v>
      </x:c>
      <x:c r="B439" s="6" t="str">
        <x:v>1401</x:v>
      </x:c>
      <x:c r="C439" s="6" t="n">
        <x:v>0</x:v>
      </x:c>
      <x:c r="D439" s="6" t="n">
        <x:v>158.4</x:v>
      </x:c>
      <x:c r="E439" s="6" t="n">
        <x:v>92.4</x:v>
      </x:c>
      <x:c r="F439" s="6" t="n">
        <x:v>66</x:v>
      </x:c>
      <x:c r="G439" s="6" t="n">
        <x:v>99</x:v>
      </x:c>
      <x:c r="H439" s="6" t="n">
        <x:v>0.05</x:v>
      </x:c>
      <x:c r="I439" s="6" t="n">
        <x:v>0.5</x:v>
      </x:c>
      <x:c r="J439" s="6" t="n">
        <x:v>7.92</x:v>
      </x:c>
      <x:c r="K439" s="6" t="n">
        <x:v>4.62</x:v>
      </x:c>
      <x:c r="L439" s="6" t="n">
        <x:v>3.3</x:v>
      </x:c>
      <x:c r="M439" s="6" t="str">
        <x:v>https://raw.githubusercontent.com/Mar-7th/StarRailRes/dbe8cdfcfb0bf657b9fe1cf92d5537f118ccb487/index_new/cn/character_promotions.json</x:v>
      </x:c>
    </x:row>
    <x:row r="440" ht="20" customHeight="1">
      <x:c r="A440" s="6" t="str">
        <x:v>1401_1</x:v>
      </x:c>
      <x:c r="B440" s="6" t="str">
        <x:v>1401</x:v>
      </x:c>
      <x:c r="C440" s="6" t="n">
        <x:v>1</x:v>
      </x:c>
      <x:c r="D440" s="6" t="n">
        <x:v>221.76</x:v>
      </x:c>
      <x:c r="E440" s="6" t="n">
        <x:v>129.36</x:v>
      </x:c>
      <x:c r="F440" s="6" t="n">
        <x:v>92.4</x:v>
      </x:c>
      <x:c r="G440" s="6" t="n">
        <x:v>99</x:v>
      </x:c>
      <x:c r="H440" s="6" t="n">
        <x:v>0.05</x:v>
      </x:c>
      <x:c r="I440" s="6" t="n">
        <x:v>0.5</x:v>
      </x:c>
      <x:c r="J440" s="6" t="n">
        <x:v>7.92</x:v>
      </x:c>
      <x:c r="K440" s="6" t="n">
        <x:v>4.62</x:v>
      </x:c>
      <x:c r="L440" s="6" t="n">
        <x:v>3.3</x:v>
      </x:c>
      <x:c r="M440" s="6" t="str">
        <x:v>https://raw.githubusercontent.com/Mar-7th/StarRailRes/dbe8cdfcfb0bf657b9fe1cf92d5537f118ccb487/index_new/cn/character_promotions.json</x:v>
      </x:c>
    </x:row>
    <x:row r="441" ht="20" customHeight="1">
      <x:c r="A441" s="6" t="str">
        <x:v>1401_2</x:v>
      </x:c>
      <x:c r="B441" s="6" t="str">
        <x:v>1401</x:v>
      </x:c>
      <x:c r="C441" s="6" t="n">
        <x:v>2</x:v>
      </x:c>
      <x:c r="D441" s="6" t="n">
        <x:v>285.12</x:v>
      </x:c>
      <x:c r="E441" s="6" t="n">
        <x:v>166.32</x:v>
      </x:c>
      <x:c r="F441" s="6" t="n">
        <x:v>118.8</x:v>
      </x:c>
      <x:c r="G441" s="6" t="n">
        <x:v>99</x:v>
      </x:c>
      <x:c r="H441" s="6" t="n">
        <x:v>0.05</x:v>
      </x:c>
      <x:c r="I441" s="6" t="n">
        <x:v>0.5</x:v>
      </x:c>
      <x:c r="J441" s="6" t="n">
        <x:v>7.92</x:v>
      </x:c>
      <x:c r="K441" s="6" t="n">
        <x:v>4.62</x:v>
      </x:c>
      <x:c r="L441" s="6" t="n">
        <x:v>3.3</x:v>
      </x:c>
      <x:c r="M441" s="6" t="str">
        <x:v>https://raw.githubusercontent.com/Mar-7th/StarRailRes/dbe8cdfcfb0bf657b9fe1cf92d5537f118ccb487/index_new/cn/character_promotions.json</x:v>
      </x:c>
    </x:row>
    <x:row r="442" ht="20" customHeight="1">
      <x:c r="A442" s="6" t="str">
        <x:v>1401_3</x:v>
      </x:c>
      <x:c r="B442" s="6" t="str">
        <x:v>1401</x:v>
      </x:c>
      <x:c r="C442" s="6" t="n">
        <x:v>3</x:v>
      </x:c>
      <x:c r="D442" s="6" t="n">
        <x:v>348.48</x:v>
      </x:c>
      <x:c r="E442" s="6" t="n">
        <x:v>203.28</x:v>
      </x:c>
      <x:c r="F442" s="6" t="n">
        <x:v>145.2</x:v>
      </x:c>
      <x:c r="G442" s="6" t="n">
        <x:v>99</x:v>
      </x:c>
      <x:c r="H442" s="6" t="n">
        <x:v>0.05</x:v>
      </x:c>
      <x:c r="I442" s="6" t="n">
        <x:v>0.5</x:v>
      </x:c>
      <x:c r="J442" s="6" t="n">
        <x:v>7.92</x:v>
      </x:c>
      <x:c r="K442" s="6" t="n">
        <x:v>4.62</x:v>
      </x:c>
      <x:c r="L442" s="6" t="n">
        <x:v>3.3</x:v>
      </x:c>
      <x:c r="M442" s="6" t="str">
        <x:v>https://raw.githubusercontent.com/Mar-7th/StarRailRes/dbe8cdfcfb0bf657b9fe1cf92d5537f118ccb487/index_new/cn/character_promotions.json</x:v>
      </x:c>
    </x:row>
    <x:row r="443" ht="20" customHeight="1">
      <x:c r="A443" s="6" t="str">
        <x:v>1401_4</x:v>
      </x:c>
      <x:c r="B443" s="6" t="str">
        <x:v>1401</x:v>
      </x:c>
      <x:c r="C443" s="6" t="n">
        <x:v>4</x:v>
      </x:c>
      <x:c r="D443" s="6" t="n">
        <x:v>411.84</x:v>
      </x:c>
      <x:c r="E443" s="6" t="n">
        <x:v>240.24</x:v>
      </x:c>
      <x:c r="F443" s="6" t="n">
        <x:v>171.6</x:v>
      </x:c>
      <x:c r="G443" s="6" t="n">
        <x:v>99</x:v>
      </x:c>
      <x:c r="H443" s="6" t="n">
        <x:v>0.05</x:v>
      </x:c>
      <x:c r="I443" s="6" t="n">
        <x:v>0.5</x:v>
      </x:c>
      <x:c r="J443" s="6" t="n">
        <x:v>7.92</x:v>
      </x:c>
      <x:c r="K443" s="6" t="n">
        <x:v>4.62</x:v>
      </x:c>
      <x:c r="L443" s="6" t="n">
        <x:v>3.3</x:v>
      </x:c>
      <x:c r="M443" s="6" t="str">
        <x:v>https://raw.githubusercontent.com/Mar-7th/StarRailRes/dbe8cdfcfb0bf657b9fe1cf92d5537f118ccb487/index_new/cn/character_promotions.json</x:v>
      </x:c>
    </x:row>
    <x:row r="444" ht="20" customHeight="1">
      <x:c r="A444" s="6" t="str">
        <x:v>1401_5</x:v>
      </x:c>
      <x:c r="B444" s="6" t="str">
        <x:v>1401</x:v>
      </x:c>
      <x:c r="C444" s="6" t="n">
        <x:v>5</x:v>
      </x:c>
      <x:c r="D444" s="6" t="n">
        <x:v>475.2</x:v>
      </x:c>
      <x:c r="E444" s="6" t="n">
        <x:v>277.2</x:v>
      </x:c>
      <x:c r="F444" s="6" t="n">
        <x:v>198</x:v>
      </x:c>
      <x:c r="G444" s="6" t="n">
        <x:v>99</x:v>
      </x:c>
      <x:c r="H444" s="6" t="n">
        <x:v>0.05</x:v>
      </x:c>
      <x:c r="I444" s="6" t="n">
        <x:v>0.5</x:v>
      </x:c>
      <x:c r="J444" s="6" t="n">
        <x:v>7.92</x:v>
      </x:c>
      <x:c r="K444" s="6" t="n">
        <x:v>4.62</x:v>
      </x:c>
      <x:c r="L444" s="6" t="n">
        <x:v>3.3</x:v>
      </x:c>
      <x:c r="M444" s="6" t="str">
        <x:v>https://raw.githubusercontent.com/Mar-7th/StarRailRes/dbe8cdfcfb0bf657b9fe1cf92d5537f118ccb487/index_new/cn/character_promotions.json</x:v>
      </x:c>
    </x:row>
    <x:row r="445" ht="20" customHeight="1">
      <x:c r="A445" s="6" t="str">
        <x:v>1401_6</x:v>
      </x:c>
      <x:c r="B445" s="6" t="str">
        <x:v>1401</x:v>
      </x:c>
      <x:c r="C445" s="6" t="n">
        <x:v>6</x:v>
      </x:c>
      <x:c r="D445" s="6" t="n">
        <x:v>538.56</x:v>
      </x:c>
      <x:c r="E445" s="6" t="n">
        <x:v>314.16</x:v>
      </x:c>
      <x:c r="F445" s="6" t="n">
        <x:v>224.4</x:v>
      </x:c>
      <x:c r="G445" s="6" t="n">
        <x:v>99</x:v>
      </x:c>
      <x:c r="H445" s="6" t="n">
        <x:v>0.05</x:v>
      </x:c>
      <x:c r="I445" s="6" t="n">
        <x:v>0.5</x:v>
      </x:c>
      <x:c r="J445" s="6" t="n">
        <x:v>7.92</x:v>
      </x:c>
      <x:c r="K445" s="6" t="n">
        <x:v>4.62</x:v>
      </x:c>
      <x:c r="L445" s="6" t="n">
        <x:v>3.3</x:v>
      </x:c>
      <x:c r="M445" s="6" t="str">
        <x:v>https://raw.githubusercontent.com/Mar-7th/StarRailRes/dbe8cdfcfb0bf657b9fe1cf92d5537f118ccb487/index_new/cn/character_promotions.json</x:v>
      </x:c>
    </x:row>
    <x:row r="446" ht="20" customHeight="1">
      <x:c r="A446" s="6" t="str">
        <x:v>1402_0</x:v>
      </x:c>
      <x:c r="B446" s="6" t="str">
        <x:v>1402</x:v>
      </x:c>
      <x:c r="C446" s="6" t="n">
        <x:v>0</x:v>
      </x:c>
      <x:c r="D446" s="6" t="n">
        <x:v>168.96</x:v>
      </x:c>
      <x:c r="E446" s="6" t="n">
        <x:v>95.04</x:v>
      </x:c>
      <x:c r="F446" s="6" t="n">
        <x:v>66</x:v>
      </x:c>
      <x:c r="G446" s="6" t="n">
        <x:v>102</x:v>
      </x:c>
      <x:c r="H446" s="6" t="n">
        <x:v>0.05</x:v>
      </x:c>
      <x:c r="I446" s="6" t="n">
        <x:v>0.5</x:v>
      </x:c>
      <x:c r="J446" s="6" t="n">
        <x:v>8.448</x:v>
      </x:c>
      <x:c r="K446" s="6" t="n">
        <x:v>4.752</x:v>
      </x:c>
      <x:c r="L446" s="6" t="n">
        <x:v>3.3</x:v>
      </x:c>
      <x:c r="M446" s="6" t="str">
        <x:v>https://raw.githubusercontent.com/Mar-7th/StarRailRes/dbe8cdfcfb0bf657b9fe1cf92d5537f118ccb487/index_new/cn/character_promotions.json</x:v>
      </x:c>
    </x:row>
    <x:row r="447" ht="20" customHeight="1">
      <x:c r="A447" s="6" t="str">
        <x:v>1402_1</x:v>
      </x:c>
      <x:c r="B447" s="6" t="str">
        <x:v>1402</x:v>
      </x:c>
      <x:c r="C447" s="6" t="n">
        <x:v>1</x:v>
      </x:c>
      <x:c r="D447" s="6" t="n">
        <x:v>236.544</x:v>
      </x:c>
      <x:c r="E447" s="6" t="n">
        <x:v>133.056</x:v>
      </x:c>
      <x:c r="F447" s="6" t="n">
        <x:v>92.4</x:v>
      </x:c>
      <x:c r="G447" s="6" t="n">
        <x:v>102</x:v>
      </x:c>
      <x:c r="H447" s="6" t="n">
        <x:v>0.05</x:v>
      </x:c>
      <x:c r="I447" s="6" t="n">
        <x:v>0.5</x:v>
      </x:c>
      <x:c r="J447" s="6" t="n">
        <x:v>8.448</x:v>
      </x:c>
      <x:c r="K447" s="6" t="n">
        <x:v>4.752</x:v>
      </x:c>
      <x:c r="L447" s="6" t="n">
        <x:v>3.3</x:v>
      </x:c>
      <x:c r="M447" s="6" t="str">
        <x:v>https://raw.githubusercontent.com/Mar-7th/StarRailRes/dbe8cdfcfb0bf657b9fe1cf92d5537f118ccb487/index_new/cn/character_promotions.json</x:v>
      </x:c>
    </x:row>
    <x:row r="448" ht="20" customHeight="1">
      <x:c r="A448" s="6" t="str">
        <x:v>1402_2</x:v>
      </x:c>
      <x:c r="B448" s="6" t="str">
        <x:v>1402</x:v>
      </x:c>
      <x:c r="C448" s="6" t="n">
        <x:v>2</x:v>
      </x:c>
      <x:c r="D448" s="6" t="n">
        <x:v>304.128</x:v>
      </x:c>
      <x:c r="E448" s="6" t="n">
        <x:v>171.072</x:v>
      </x:c>
      <x:c r="F448" s="6" t="n">
        <x:v>118.8</x:v>
      </x:c>
      <x:c r="G448" s="6" t="n">
        <x:v>102</x:v>
      </x:c>
      <x:c r="H448" s="6" t="n">
        <x:v>0.05</x:v>
      </x:c>
      <x:c r="I448" s="6" t="n">
        <x:v>0.5</x:v>
      </x:c>
      <x:c r="J448" s="6" t="n">
        <x:v>8.448</x:v>
      </x:c>
      <x:c r="K448" s="6" t="n">
        <x:v>4.752</x:v>
      </x:c>
      <x:c r="L448" s="6" t="n">
        <x:v>3.3</x:v>
      </x:c>
      <x:c r="M448" s="6" t="str">
        <x:v>https://raw.githubusercontent.com/Mar-7th/StarRailRes/dbe8cdfcfb0bf657b9fe1cf92d5537f118ccb487/index_new/cn/character_promotions.json</x:v>
      </x:c>
    </x:row>
    <x:row r="449" ht="20" customHeight="1">
      <x:c r="A449" s="6" t="str">
        <x:v>1402_3</x:v>
      </x:c>
      <x:c r="B449" s="6" t="str">
        <x:v>1402</x:v>
      </x:c>
      <x:c r="C449" s="6" t="n">
        <x:v>3</x:v>
      </x:c>
      <x:c r="D449" s="6" t="n">
        <x:v>371.712</x:v>
      </x:c>
      <x:c r="E449" s="6" t="n">
        <x:v>209.088</x:v>
      </x:c>
      <x:c r="F449" s="6" t="n">
        <x:v>145.2</x:v>
      </x:c>
      <x:c r="G449" s="6" t="n">
        <x:v>102</x:v>
      </x:c>
      <x:c r="H449" s="6" t="n">
        <x:v>0.05</x:v>
      </x:c>
      <x:c r="I449" s="6" t="n">
        <x:v>0.5</x:v>
      </x:c>
      <x:c r="J449" s="6" t="n">
        <x:v>8.448</x:v>
      </x:c>
      <x:c r="K449" s="6" t="n">
        <x:v>4.752</x:v>
      </x:c>
      <x:c r="L449" s="6" t="n">
        <x:v>3.3</x:v>
      </x:c>
      <x:c r="M449" s="6" t="str">
        <x:v>https://raw.githubusercontent.com/Mar-7th/StarRailRes/dbe8cdfcfb0bf657b9fe1cf92d5537f118ccb487/index_new/cn/character_promotions.json</x:v>
      </x:c>
    </x:row>
    <x:row r="450" ht="20" customHeight="1">
      <x:c r="A450" s="6" t="str">
        <x:v>1402_4</x:v>
      </x:c>
      <x:c r="B450" s="6" t="str">
        <x:v>1402</x:v>
      </x:c>
      <x:c r="C450" s="6" t="n">
        <x:v>4</x:v>
      </x:c>
      <x:c r="D450" s="6" t="n">
        <x:v>439.296</x:v>
      </x:c>
      <x:c r="E450" s="6" t="n">
        <x:v>247.104</x:v>
      </x:c>
      <x:c r="F450" s="6" t="n">
        <x:v>171.6</x:v>
      </x:c>
      <x:c r="G450" s="6" t="n">
        <x:v>102</x:v>
      </x:c>
      <x:c r="H450" s="6" t="n">
        <x:v>0.05</x:v>
      </x:c>
      <x:c r="I450" s="6" t="n">
        <x:v>0.5</x:v>
      </x:c>
      <x:c r="J450" s="6" t="n">
        <x:v>8.448</x:v>
      </x:c>
      <x:c r="K450" s="6" t="n">
        <x:v>4.752</x:v>
      </x:c>
      <x:c r="L450" s="6" t="n">
        <x:v>3.3</x:v>
      </x:c>
      <x:c r="M450" s="6" t="str">
        <x:v>https://raw.githubusercontent.com/Mar-7th/StarRailRes/dbe8cdfcfb0bf657b9fe1cf92d5537f118ccb487/index_new/cn/character_promotions.json</x:v>
      </x:c>
    </x:row>
    <x:row r="451" ht="20" customHeight="1">
      <x:c r="A451" s="6" t="str">
        <x:v>1402_5</x:v>
      </x:c>
      <x:c r="B451" s="6" t="str">
        <x:v>1402</x:v>
      </x:c>
      <x:c r="C451" s="6" t="n">
        <x:v>5</x:v>
      </x:c>
      <x:c r="D451" s="6" t="n">
        <x:v>506.88</x:v>
      </x:c>
      <x:c r="E451" s="6" t="n">
        <x:v>285.12</x:v>
      </x:c>
      <x:c r="F451" s="6" t="n">
        <x:v>198</x:v>
      </x:c>
      <x:c r="G451" s="6" t="n">
        <x:v>102</x:v>
      </x:c>
      <x:c r="H451" s="6" t="n">
        <x:v>0.05</x:v>
      </x:c>
      <x:c r="I451" s="6" t="n">
        <x:v>0.5</x:v>
      </x:c>
      <x:c r="J451" s="6" t="n">
        <x:v>8.448</x:v>
      </x:c>
      <x:c r="K451" s="6" t="n">
        <x:v>4.752</x:v>
      </x:c>
      <x:c r="L451" s="6" t="n">
        <x:v>3.3</x:v>
      </x:c>
      <x:c r="M451" s="6" t="str">
        <x:v>https://raw.githubusercontent.com/Mar-7th/StarRailRes/dbe8cdfcfb0bf657b9fe1cf92d5537f118ccb487/index_new/cn/character_promotions.json</x:v>
      </x:c>
    </x:row>
    <x:row r="452" ht="20" customHeight="1">
      <x:c r="A452" s="6" t="str">
        <x:v>1402_6</x:v>
      </x:c>
      <x:c r="B452" s="6" t="str">
        <x:v>1402</x:v>
      </x:c>
      <x:c r="C452" s="6" t="n">
        <x:v>6</x:v>
      </x:c>
      <x:c r="D452" s="6" t="n">
        <x:v>574.464</x:v>
      </x:c>
      <x:c r="E452" s="6" t="n">
        <x:v>323.136</x:v>
      </x:c>
      <x:c r="F452" s="6" t="n">
        <x:v>224.4</x:v>
      </x:c>
      <x:c r="G452" s="6" t="n">
        <x:v>102</x:v>
      </x:c>
      <x:c r="H452" s="6" t="n">
        <x:v>0.05</x:v>
      </x:c>
      <x:c r="I452" s="6" t="n">
        <x:v>0.5</x:v>
      </x:c>
      <x:c r="J452" s="6" t="n">
        <x:v>8.448</x:v>
      </x:c>
      <x:c r="K452" s="6" t="n">
        <x:v>4.752</x:v>
      </x:c>
      <x:c r="L452" s="6" t="n">
        <x:v>3.3</x:v>
      </x:c>
      <x:c r="M452" s="6" t="str">
        <x:v>https://raw.githubusercontent.com/Mar-7th/StarRailRes/dbe8cdfcfb0bf657b9fe1cf92d5537f118ccb487/index_new/cn/character_promotions.json</x:v>
      </x:c>
    </x:row>
    <x:row r="453" ht="20" customHeight="1">
      <x:c r="A453" s="6" t="str">
        <x:v>1403_0</x:v>
      </x:c>
      <x:c r="B453" s="6" t="str">
        <x:v>1403</x:v>
      </x:c>
      <x:c r="C453" s="6" t="n">
        <x:v>0</x:v>
      </x:c>
      <x:c r="D453" s="6" t="n">
        <x:v>142.56</x:v>
      </x:c>
      <x:c r="E453" s="6" t="n">
        <x:v>71.28</x:v>
      </x:c>
      <x:c r="F453" s="6" t="n">
        <x:v>99</x:v>
      </x:c>
      <x:c r="G453" s="6" t="n">
        <x:v>96</x:v>
      </x:c>
      <x:c r="H453" s="6" t="n">
        <x:v>0.05</x:v>
      </x:c>
      <x:c r="I453" s="6" t="n">
        <x:v>0.5</x:v>
      </x:c>
      <x:c r="J453" s="6" t="n">
        <x:v>7.128</x:v>
      </x:c>
      <x:c r="K453" s="6" t="n">
        <x:v>3.564</x:v>
      </x:c>
      <x:c r="L453" s="6" t="n">
        <x:v>4.95</x:v>
      </x:c>
      <x:c r="M453" s="6" t="str">
        <x:v>https://raw.githubusercontent.com/Mar-7th/StarRailRes/dbe8cdfcfb0bf657b9fe1cf92d5537f118ccb487/index_new/cn/character_promotions.json</x:v>
      </x:c>
    </x:row>
    <x:row r="454" ht="20" customHeight="1">
      <x:c r="A454" s="6" t="str">
        <x:v>1403_1</x:v>
      </x:c>
      <x:c r="B454" s="6" t="str">
        <x:v>1403</x:v>
      </x:c>
      <x:c r="C454" s="6" t="n">
        <x:v>1</x:v>
      </x:c>
      <x:c r="D454" s="6" t="n">
        <x:v>199.584</x:v>
      </x:c>
      <x:c r="E454" s="6" t="n">
        <x:v>99.792</x:v>
      </x:c>
      <x:c r="F454" s="6" t="n">
        <x:v>138.6</x:v>
      </x:c>
      <x:c r="G454" s="6" t="n">
        <x:v>96</x:v>
      </x:c>
      <x:c r="H454" s="6" t="n">
        <x:v>0.05</x:v>
      </x:c>
      <x:c r="I454" s="6" t="n">
        <x:v>0.5</x:v>
      </x:c>
      <x:c r="J454" s="6" t="n">
        <x:v>7.128</x:v>
      </x:c>
      <x:c r="K454" s="6" t="n">
        <x:v>3.564</x:v>
      </x:c>
      <x:c r="L454" s="6" t="n">
        <x:v>4.95</x:v>
      </x:c>
      <x:c r="M454" s="6" t="str">
        <x:v>https://raw.githubusercontent.com/Mar-7th/StarRailRes/dbe8cdfcfb0bf657b9fe1cf92d5537f118ccb487/index_new/cn/character_promotions.json</x:v>
      </x:c>
    </x:row>
    <x:row r="455" ht="20" customHeight="1">
      <x:c r="A455" s="6" t="str">
        <x:v>1403_2</x:v>
      </x:c>
      <x:c r="B455" s="6" t="str">
        <x:v>1403</x:v>
      </x:c>
      <x:c r="C455" s="6" t="n">
        <x:v>2</x:v>
      </x:c>
      <x:c r="D455" s="6" t="n">
        <x:v>256.608</x:v>
      </x:c>
      <x:c r="E455" s="6" t="n">
        <x:v>128.304</x:v>
      </x:c>
      <x:c r="F455" s="6" t="n">
        <x:v>178.2</x:v>
      </x:c>
      <x:c r="G455" s="6" t="n">
        <x:v>96</x:v>
      </x:c>
      <x:c r="H455" s="6" t="n">
        <x:v>0.05</x:v>
      </x:c>
      <x:c r="I455" s="6" t="n">
        <x:v>0.5</x:v>
      </x:c>
      <x:c r="J455" s="6" t="n">
        <x:v>7.128</x:v>
      </x:c>
      <x:c r="K455" s="6" t="n">
        <x:v>3.564</x:v>
      </x:c>
      <x:c r="L455" s="6" t="n">
        <x:v>4.95</x:v>
      </x:c>
      <x:c r="M455" s="6" t="str">
        <x:v>https://raw.githubusercontent.com/Mar-7th/StarRailRes/dbe8cdfcfb0bf657b9fe1cf92d5537f118ccb487/index_new/cn/character_promotions.json</x:v>
      </x:c>
    </x:row>
    <x:row r="456" ht="20" customHeight="1">
      <x:c r="A456" s="6" t="str">
        <x:v>1403_3</x:v>
      </x:c>
      <x:c r="B456" s="6" t="str">
        <x:v>1403</x:v>
      </x:c>
      <x:c r="C456" s="6" t="n">
        <x:v>3</x:v>
      </x:c>
      <x:c r="D456" s="6" t="n">
        <x:v>313.632</x:v>
      </x:c>
      <x:c r="E456" s="6" t="n">
        <x:v>156.816</x:v>
      </x:c>
      <x:c r="F456" s="6" t="n">
        <x:v>217.8</x:v>
      </x:c>
      <x:c r="G456" s="6" t="n">
        <x:v>96</x:v>
      </x:c>
      <x:c r="H456" s="6" t="n">
        <x:v>0.05</x:v>
      </x:c>
      <x:c r="I456" s="6" t="n">
        <x:v>0.5</x:v>
      </x:c>
      <x:c r="J456" s="6" t="n">
        <x:v>7.128</x:v>
      </x:c>
      <x:c r="K456" s="6" t="n">
        <x:v>3.564</x:v>
      </x:c>
      <x:c r="L456" s="6" t="n">
        <x:v>4.95</x:v>
      </x:c>
      <x:c r="M456" s="6" t="str">
        <x:v>https://raw.githubusercontent.com/Mar-7th/StarRailRes/dbe8cdfcfb0bf657b9fe1cf92d5537f118ccb487/index_new/cn/character_promotions.json</x:v>
      </x:c>
    </x:row>
    <x:row r="457" ht="20" customHeight="1">
      <x:c r="A457" s="6" t="str">
        <x:v>1403_4</x:v>
      </x:c>
      <x:c r="B457" s="6" t="str">
        <x:v>1403</x:v>
      </x:c>
      <x:c r="C457" s="6" t="n">
        <x:v>4</x:v>
      </x:c>
      <x:c r="D457" s="6" t="n">
        <x:v>370.656</x:v>
      </x:c>
      <x:c r="E457" s="6" t="n">
        <x:v>185.328</x:v>
      </x:c>
      <x:c r="F457" s="6" t="n">
        <x:v>257.4</x:v>
      </x:c>
      <x:c r="G457" s="6" t="n">
        <x:v>96</x:v>
      </x:c>
      <x:c r="H457" s="6" t="n">
        <x:v>0.05</x:v>
      </x:c>
      <x:c r="I457" s="6" t="n">
        <x:v>0.5</x:v>
      </x:c>
      <x:c r="J457" s="6" t="n">
        <x:v>7.128</x:v>
      </x:c>
      <x:c r="K457" s="6" t="n">
        <x:v>3.564</x:v>
      </x:c>
      <x:c r="L457" s="6" t="n">
        <x:v>4.95</x:v>
      </x:c>
      <x:c r="M457" s="6" t="str">
        <x:v>https://raw.githubusercontent.com/Mar-7th/StarRailRes/dbe8cdfcfb0bf657b9fe1cf92d5537f118ccb487/index_new/cn/character_promotions.json</x:v>
      </x:c>
    </x:row>
    <x:row r="458" ht="20" customHeight="1">
      <x:c r="A458" s="6" t="str">
        <x:v>1403_5</x:v>
      </x:c>
      <x:c r="B458" s="6" t="str">
        <x:v>1403</x:v>
      </x:c>
      <x:c r="C458" s="6" t="n">
        <x:v>5</x:v>
      </x:c>
      <x:c r="D458" s="6" t="n">
        <x:v>427.68</x:v>
      </x:c>
      <x:c r="E458" s="6" t="n">
        <x:v>213.84</x:v>
      </x:c>
      <x:c r="F458" s="6" t="n">
        <x:v>297</x:v>
      </x:c>
      <x:c r="G458" s="6" t="n">
        <x:v>96</x:v>
      </x:c>
      <x:c r="H458" s="6" t="n">
        <x:v>0.05</x:v>
      </x:c>
      <x:c r="I458" s="6" t="n">
        <x:v>0.5</x:v>
      </x:c>
      <x:c r="J458" s="6" t="n">
        <x:v>7.128</x:v>
      </x:c>
      <x:c r="K458" s="6" t="n">
        <x:v>3.564</x:v>
      </x:c>
      <x:c r="L458" s="6" t="n">
        <x:v>4.95</x:v>
      </x:c>
      <x:c r="M458" s="6" t="str">
        <x:v>https://raw.githubusercontent.com/Mar-7th/StarRailRes/dbe8cdfcfb0bf657b9fe1cf92d5537f118ccb487/index_new/cn/character_promotions.json</x:v>
      </x:c>
    </x:row>
    <x:row r="459" ht="20" customHeight="1">
      <x:c r="A459" s="6" t="str">
        <x:v>1403_6</x:v>
      </x:c>
      <x:c r="B459" s="6" t="str">
        <x:v>1403</x:v>
      </x:c>
      <x:c r="C459" s="6" t="n">
        <x:v>6</x:v>
      </x:c>
      <x:c r="D459" s="6" t="n">
        <x:v>484.704</x:v>
      </x:c>
      <x:c r="E459" s="6" t="n">
        <x:v>242.352</x:v>
      </x:c>
      <x:c r="F459" s="6" t="n">
        <x:v>336.6</x:v>
      </x:c>
      <x:c r="G459" s="6" t="n">
        <x:v>96</x:v>
      </x:c>
      <x:c r="H459" s="6" t="n">
        <x:v>0.05</x:v>
      </x:c>
      <x:c r="I459" s="6" t="n">
        <x:v>0.5</x:v>
      </x:c>
      <x:c r="J459" s="6" t="n">
        <x:v>7.128</x:v>
      </x:c>
      <x:c r="K459" s="6" t="n">
        <x:v>3.564</x:v>
      </x:c>
      <x:c r="L459" s="6" t="n">
        <x:v>4.95</x:v>
      </x:c>
      <x:c r="M459" s="6" t="str">
        <x:v>https://raw.githubusercontent.com/Mar-7th/StarRailRes/dbe8cdfcfb0bf657b9fe1cf92d5537f118ccb487/index_new/cn/character_promotions.json</x:v>
      </x:c>
    </x:row>
    <x:row r="460" ht="20" customHeight="1">
      <x:c r="A460" s="6" t="str">
        <x:v>1404_0</x:v>
      </x:c>
      <x:c r="B460" s="6" t="str">
        <x:v>1404</x:v>
      </x:c>
      <x:c r="C460" s="6" t="n">
        <x:v>0</x:v>
      </x:c>
      <x:c r="D460" s="6" t="n">
        <x:v>211.2</x:v>
      </x:c>
      <x:c r="E460" s="6" t="n">
        <x:v>58.08</x:v>
      </x:c>
      <x:c r="F460" s="6" t="n">
        <x:v>26.4</x:v>
      </x:c>
      <x:c r="G460" s="6" t="n">
        <x:v>95</x:v>
      </x:c>
      <x:c r="H460" s="6" t="n">
        <x:v>0.05</x:v>
      </x:c>
      <x:c r="I460" s="6" t="n">
        <x:v>0.5</x:v>
      </x:c>
      <x:c r="J460" s="6" t="n">
        <x:v>10.56</x:v>
      </x:c>
      <x:c r="K460" s="6" t="n">
        <x:v>2.904</x:v>
      </x:c>
      <x:c r="L460" s="6" t="n">
        <x:v>1.32</x:v>
      </x:c>
      <x:c r="M460" s="6" t="str">
        <x:v>https://raw.githubusercontent.com/Mar-7th/StarRailRes/dbe8cdfcfb0bf657b9fe1cf92d5537f118ccb487/index_new/cn/character_promotions.json</x:v>
      </x:c>
    </x:row>
    <x:row r="461" ht="20" customHeight="1">
      <x:c r="A461" s="6" t="str">
        <x:v>1404_1</x:v>
      </x:c>
      <x:c r="B461" s="6" t="str">
        <x:v>1404</x:v>
      </x:c>
      <x:c r="C461" s="6" t="n">
        <x:v>1</x:v>
      </x:c>
      <x:c r="D461" s="6" t="n">
        <x:v>295.68</x:v>
      </x:c>
      <x:c r="E461" s="6" t="n">
        <x:v>81.312</x:v>
      </x:c>
      <x:c r="F461" s="6" t="n">
        <x:v>36.96</x:v>
      </x:c>
      <x:c r="G461" s="6" t="n">
        <x:v>95</x:v>
      </x:c>
      <x:c r="H461" s="6" t="n">
        <x:v>0.05</x:v>
      </x:c>
      <x:c r="I461" s="6" t="n">
        <x:v>0.5</x:v>
      </x:c>
      <x:c r="J461" s="6" t="n">
        <x:v>10.56</x:v>
      </x:c>
      <x:c r="K461" s="6" t="n">
        <x:v>2.904</x:v>
      </x:c>
      <x:c r="L461" s="6" t="n">
        <x:v>1.32</x:v>
      </x:c>
      <x:c r="M461" s="6" t="str">
        <x:v>https://raw.githubusercontent.com/Mar-7th/StarRailRes/dbe8cdfcfb0bf657b9fe1cf92d5537f118ccb487/index_new/cn/character_promotions.json</x:v>
      </x:c>
    </x:row>
    <x:row r="462" ht="20" customHeight="1">
      <x:c r="A462" s="6" t="str">
        <x:v>1404_2</x:v>
      </x:c>
      <x:c r="B462" s="6" t="str">
        <x:v>1404</x:v>
      </x:c>
      <x:c r="C462" s="6" t="n">
        <x:v>2</x:v>
      </x:c>
      <x:c r="D462" s="6" t="n">
        <x:v>380.16</x:v>
      </x:c>
      <x:c r="E462" s="6" t="n">
        <x:v>104.544</x:v>
      </x:c>
      <x:c r="F462" s="6" t="n">
        <x:v>47.52</x:v>
      </x:c>
      <x:c r="G462" s="6" t="n">
        <x:v>95</x:v>
      </x:c>
      <x:c r="H462" s="6" t="n">
        <x:v>0.05</x:v>
      </x:c>
      <x:c r="I462" s="6" t="n">
        <x:v>0.5</x:v>
      </x:c>
      <x:c r="J462" s="6" t="n">
        <x:v>10.56</x:v>
      </x:c>
      <x:c r="K462" s="6" t="n">
        <x:v>2.904</x:v>
      </x:c>
      <x:c r="L462" s="6" t="n">
        <x:v>1.32</x:v>
      </x:c>
      <x:c r="M462" s="6" t="str">
        <x:v>https://raw.githubusercontent.com/Mar-7th/StarRailRes/dbe8cdfcfb0bf657b9fe1cf92d5537f118ccb487/index_new/cn/character_promotions.json</x:v>
      </x:c>
    </x:row>
    <x:row r="463" ht="20" customHeight="1">
      <x:c r="A463" s="6" t="str">
        <x:v>1404_3</x:v>
      </x:c>
      <x:c r="B463" s="6" t="str">
        <x:v>1404</x:v>
      </x:c>
      <x:c r="C463" s="6" t="n">
        <x:v>3</x:v>
      </x:c>
      <x:c r="D463" s="6" t="n">
        <x:v>464.64</x:v>
      </x:c>
      <x:c r="E463" s="6" t="n">
        <x:v>127.776</x:v>
      </x:c>
      <x:c r="F463" s="6" t="n">
        <x:v>58.08</x:v>
      </x:c>
      <x:c r="G463" s="6" t="n">
        <x:v>95</x:v>
      </x:c>
      <x:c r="H463" s="6" t="n">
        <x:v>0.05</x:v>
      </x:c>
      <x:c r="I463" s="6" t="n">
        <x:v>0.5</x:v>
      </x:c>
      <x:c r="J463" s="6" t="n">
        <x:v>10.56</x:v>
      </x:c>
      <x:c r="K463" s="6" t="n">
        <x:v>2.904</x:v>
      </x:c>
      <x:c r="L463" s="6" t="n">
        <x:v>1.32</x:v>
      </x:c>
      <x:c r="M463" s="6" t="str">
        <x:v>https://raw.githubusercontent.com/Mar-7th/StarRailRes/dbe8cdfcfb0bf657b9fe1cf92d5537f118ccb487/index_new/cn/character_promotions.json</x:v>
      </x:c>
    </x:row>
    <x:row r="464" ht="20" customHeight="1">
      <x:c r="A464" s="6" t="str">
        <x:v>1404_4</x:v>
      </x:c>
      <x:c r="B464" s="6" t="str">
        <x:v>1404</x:v>
      </x:c>
      <x:c r="C464" s="6" t="n">
        <x:v>4</x:v>
      </x:c>
      <x:c r="D464" s="6" t="n">
        <x:v>549.12</x:v>
      </x:c>
      <x:c r="E464" s="6" t="n">
        <x:v>151.008</x:v>
      </x:c>
      <x:c r="F464" s="6" t="n">
        <x:v>68.64</x:v>
      </x:c>
      <x:c r="G464" s="6" t="n">
        <x:v>95</x:v>
      </x:c>
      <x:c r="H464" s="6" t="n">
        <x:v>0.05</x:v>
      </x:c>
      <x:c r="I464" s="6" t="n">
        <x:v>0.5</x:v>
      </x:c>
      <x:c r="J464" s="6" t="n">
        <x:v>10.56</x:v>
      </x:c>
      <x:c r="K464" s="6" t="n">
        <x:v>2.904</x:v>
      </x:c>
      <x:c r="L464" s="6" t="n">
        <x:v>1.32</x:v>
      </x:c>
      <x:c r="M464" s="6" t="str">
        <x:v>https://raw.githubusercontent.com/Mar-7th/StarRailRes/dbe8cdfcfb0bf657b9fe1cf92d5537f118ccb487/index_new/cn/character_promotions.json</x:v>
      </x:c>
    </x:row>
    <x:row r="465" ht="20" customHeight="1">
      <x:c r="A465" s="6" t="str">
        <x:v>1404_5</x:v>
      </x:c>
      <x:c r="B465" s="6" t="str">
        <x:v>1404</x:v>
      </x:c>
      <x:c r="C465" s="6" t="n">
        <x:v>5</x:v>
      </x:c>
      <x:c r="D465" s="6" t="n">
        <x:v>633.6</x:v>
      </x:c>
      <x:c r="E465" s="6" t="n">
        <x:v>174.24</x:v>
      </x:c>
      <x:c r="F465" s="6" t="n">
        <x:v>79.2</x:v>
      </x:c>
      <x:c r="G465" s="6" t="n">
        <x:v>95</x:v>
      </x:c>
      <x:c r="H465" s="6" t="n">
        <x:v>0.05</x:v>
      </x:c>
      <x:c r="I465" s="6" t="n">
        <x:v>0.5</x:v>
      </x:c>
      <x:c r="J465" s="6" t="n">
        <x:v>10.56</x:v>
      </x:c>
      <x:c r="K465" s="6" t="n">
        <x:v>2.904</x:v>
      </x:c>
      <x:c r="L465" s="6" t="n">
        <x:v>1.32</x:v>
      </x:c>
      <x:c r="M465" s="6" t="str">
        <x:v>https://raw.githubusercontent.com/Mar-7th/StarRailRes/dbe8cdfcfb0bf657b9fe1cf92d5537f118ccb487/index_new/cn/character_promotions.json</x:v>
      </x:c>
    </x:row>
    <x:row r="466" ht="20" customHeight="1">
      <x:c r="A466" s="6" t="str">
        <x:v>1404_6</x:v>
      </x:c>
      <x:c r="B466" s="6" t="str">
        <x:v>1404</x:v>
      </x:c>
      <x:c r="C466" s="6" t="n">
        <x:v>6</x:v>
      </x:c>
      <x:c r="D466" s="6" t="n">
        <x:v>718.08</x:v>
      </x:c>
      <x:c r="E466" s="6" t="n">
        <x:v>197.472</x:v>
      </x:c>
      <x:c r="F466" s="6" t="n">
        <x:v>89.76</x:v>
      </x:c>
      <x:c r="G466" s="6" t="n">
        <x:v>95</x:v>
      </x:c>
      <x:c r="H466" s="6" t="n">
        <x:v>0.05</x:v>
      </x:c>
      <x:c r="I466" s="6" t="n">
        <x:v>0.5</x:v>
      </x:c>
      <x:c r="J466" s="6" t="n">
        <x:v>10.56</x:v>
      </x:c>
      <x:c r="K466" s="6" t="n">
        <x:v>2.904</x:v>
      </x:c>
      <x:c r="L466" s="6" t="n">
        <x:v>1.32</x:v>
      </x:c>
      <x:c r="M466" s="6" t="str">
        <x:v>https://raw.githubusercontent.com/Mar-7th/StarRailRes/dbe8cdfcfb0bf657b9fe1cf92d5537f118ccb487/index_new/cn/character_promotions.json</x:v>
      </x:c>
    </x:row>
    <x:row r="467" ht="20" customHeight="1">
      <x:c r="A467" s="6" t="str">
        <x:v>1405_0</x:v>
      </x:c>
      <x:c r="B467" s="6" t="str">
        <x:v>1405</x:v>
      </x:c>
      <x:c r="C467" s="6" t="n">
        <x:v>0</x:v>
      </x:c>
      <x:c r="D467" s="6" t="n">
        <x:v>132</x:v>
      </x:c>
      <x:c r="E467" s="6" t="n">
        <x:v>102.96</x:v>
      </x:c>
      <x:c r="F467" s="6" t="n">
        <x:v>75.9</x:v>
      </x:c>
      <x:c r="G467" s="6" t="n">
        <x:v>97</x:v>
      </x:c>
      <x:c r="H467" s="6" t="n">
        <x:v>0.05</x:v>
      </x:c>
      <x:c r="I467" s="6" t="n">
        <x:v>0.5</x:v>
      </x:c>
      <x:c r="J467" s="6" t="n">
        <x:v>6.6</x:v>
      </x:c>
      <x:c r="K467" s="6" t="n">
        <x:v>5.148</x:v>
      </x:c>
      <x:c r="L467" s="6" t="n">
        <x:v>3.795</x:v>
      </x:c>
      <x:c r="M467" s="6" t="str">
        <x:v>https://raw.githubusercontent.com/Mar-7th/StarRailRes/dbe8cdfcfb0bf657b9fe1cf92d5537f118ccb487/index_new/cn/character_promotions.json</x:v>
      </x:c>
    </x:row>
    <x:row r="468" ht="20" customHeight="1">
      <x:c r="A468" s="6" t="str">
        <x:v>1405_1</x:v>
      </x:c>
      <x:c r="B468" s="6" t="str">
        <x:v>1405</x:v>
      </x:c>
      <x:c r="C468" s="6" t="n">
        <x:v>1</x:v>
      </x:c>
      <x:c r="D468" s="6" t="n">
        <x:v>184.8</x:v>
      </x:c>
      <x:c r="E468" s="6" t="n">
        <x:v>144.144</x:v>
      </x:c>
      <x:c r="F468" s="6" t="n">
        <x:v>106.26</x:v>
      </x:c>
      <x:c r="G468" s="6" t="n">
        <x:v>97</x:v>
      </x:c>
      <x:c r="H468" s="6" t="n">
        <x:v>0.05</x:v>
      </x:c>
      <x:c r="I468" s="6" t="n">
        <x:v>0.5</x:v>
      </x:c>
      <x:c r="J468" s="6" t="n">
        <x:v>6.6</x:v>
      </x:c>
      <x:c r="K468" s="6" t="n">
        <x:v>5.148</x:v>
      </x:c>
      <x:c r="L468" s="6" t="n">
        <x:v>3.795</x:v>
      </x:c>
      <x:c r="M468" s="6" t="str">
        <x:v>https://raw.githubusercontent.com/Mar-7th/StarRailRes/dbe8cdfcfb0bf657b9fe1cf92d5537f118ccb487/index_new/cn/character_promotions.json</x:v>
      </x:c>
    </x:row>
    <x:row r="469" ht="20" customHeight="1">
      <x:c r="A469" s="6" t="str">
        <x:v>1405_2</x:v>
      </x:c>
      <x:c r="B469" s="6" t="str">
        <x:v>1405</x:v>
      </x:c>
      <x:c r="C469" s="6" t="n">
        <x:v>2</x:v>
      </x:c>
      <x:c r="D469" s="6" t="n">
        <x:v>237.6</x:v>
      </x:c>
      <x:c r="E469" s="6" t="n">
        <x:v>185.328</x:v>
      </x:c>
      <x:c r="F469" s="6" t="n">
        <x:v>136.62</x:v>
      </x:c>
      <x:c r="G469" s="6" t="n">
        <x:v>97</x:v>
      </x:c>
      <x:c r="H469" s="6" t="n">
        <x:v>0.05</x:v>
      </x:c>
      <x:c r="I469" s="6" t="n">
        <x:v>0.5</x:v>
      </x:c>
      <x:c r="J469" s="6" t="n">
        <x:v>6.6</x:v>
      </x:c>
      <x:c r="K469" s="6" t="n">
        <x:v>5.148</x:v>
      </x:c>
      <x:c r="L469" s="6" t="n">
        <x:v>3.795</x:v>
      </x:c>
      <x:c r="M469" s="6" t="str">
        <x:v>https://raw.githubusercontent.com/Mar-7th/StarRailRes/dbe8cdfcfb0bf657b9fe1cf92d5537f118ccb487/index_new/cn/character_promotions.json</x:v>
      </x:c>
    </x:row>
    <x:row r="470" ht="20" customHeight="1">
      <x:c r="A470" s="6" t="str">
        <x:v>1405_3</x:v>
      </x:c>
      <x:c r="B470" s="6" t="str">
        <x:v>1405</x:v>
      </x:c>
      <x:c r="C470" s="6" t="n">
        <x:v>3</x:v>
      </x:c>
      <x:c r="D470" s="6" t="n">
        <x:v>290.4</x:v>
      </x:c>
      <x:c r="E470" s="6" t="n">
        <x:v>226.512</x:v>
      </x:c>
      <x:c r="F470" s="6" t="n">
        <x:v>166.98</x:v>
      </x:c>
      <x:c r="G470" s="6" t="n">
        <x:v>97</x:v>
      </x:c>
      <x:c r="H470" s="6" t="n">
        <x:v>0.05</x:v>
      </x:c>
      <x:c r="I470" s="6" t="n">
        <x:v>0.5</x:v>
      </x:c>
      <x:c r="J470" s="6" t="n">
        <x:v>6.6</x:v>
      </x:c>
      <x:c r="K470" s="6" t="n">
        <x:v>5.148</x:v>
      </x:c>
      <x:c r="L470" s="6" t="n">
        <x:v>3.795</x:v>
      </x:c>
      <x:c r="M470" s="6" t="str">
        <x:v>https://raw.githubusercontent.com/Mar-7th/StarRailRes/dbe8cdfcfb0bf657b9fe1cf92d5537f118ccb487/index_new/cn/character_promotions.json</x:v>
      </x:c>
    </x:row>
    <x:row r="471" ht="20" customHeight="1">
      <x:c r="A471" s="6" t="str">
        <x:v>1405_4</x:v>
      </x:c>
      <x:c r="B471" s="6" t="str">
        <x:v>1405</x:v>
      </x:c>
      <x:c r="C471" s="6" t="n">
        <x:v>4</x:v>
      </x:c>
      <x:c r="D471" s="6" t="n">
        <x:v>343.2</x:v>
      </x:c>
      <x:c r="E471" s="6" t="n">
        <x:v>267.696</x:v>
      </x:c>
      <x:c r="F471" s="6" t="n">
        <x:v>197.34</x:v>
      </x:c>
      <x:c r="G471" s="6" t="n">
        <x:v>97</x:v>
      </x:c>
      <x:c r="H471" s="6" t="n">
        <x:v>0.05</x:v>
      </x:c>
      <x:c r="I471" s="6" t="n">
        <x:v>0.5</x:v>
      </x:c>
      <x:c r="J471" s="6" t="n">
        <x:v>6.6</x:v>
      </x:c>
      <x:c r="K471" s="6" t="n">
        <x:v>5.148</x:v>
      </x:c>
      <x:c r="L471" s="6" t="n">
        <x:v>3.795</x:v>
      </x:c>
      <x:c r="M471" s="6" t="str">
        <x:v>https://raw.githubusercontent.com/Mar-7th/StarRailRes/dbe8cdfcfb0bf657b9fe1cf92d5537f118ccb487/index_new/cn/character_promotions.json</x:v>
      </x:c>
    </x:row>
    <x:row r="472" ht="20" customHeight="1">
      <x:c r="A472" s="6" t="str">
        <x:v>1405_5</x:v>
      </x:c>
      <x:c r="B472" s="6" t="str">
        <x:v>1405</x:v>
      </x:c>
      <x:c r="C472" s="6" t="n">
        <x:v>5</x:v>
      </x:c>
      <x:c r="D472" s="6" t="n">
        <x:v>396</x:v>
      </x:c>
      <x:c r="E472" s="6" t="n">
        <x:v>308.88</x:v>
      </x:c>
      <x:c r="F472" s="6" t="n">
        <x:v>227.7</x:v>
      </x:c>
      <x:c r="G472" s="6" t="n">
        <x:v>97</x:v>
      </x:c>
      <x:c r="H472" s="6" t="n">
        <x:v>0.05</x:v>
      </x:c>
      <x:c r="I472" s="6" t="n">
        <x:v>0.5</x:v>
      </x:c>
      <x:c r="J472" s="6" t="n">
        <x:v>6.6</x:v>
      </x:c>
      <x:c r="K472" s="6" t="n">
        <x:v>5.148</x:v>
      </x:c>
      <x:c r="L472" s="6" t="n">
        <x:v>3.795</x:v>
      </x:c>
      <x:c r="M472" s="6" t="str">
        <x:v>https://raw.githubusercontent.com/Mar-7th/StarRailRes/dbe8cdfcfb0bf657b9fe1cf92d5537f118ccb487/index_new/cn/character_promotions.json</x:v>
      </x:c>
    </x:row>
    <x:row r="473" ht="20" customHeight="1">
      <x:c r="A473" s="6" t="str">
        <x:v>1405_6</x:v>
      </x:c>
      <x:c r="B473" s="6" t="str">
        <x:v>1405</x:v>
      </x:c>
      <x:c r="C473" s="6" t="n">
        <x:v>6</x:v>
      </x:c>
      <x:c r="D473" s="6" t="n">
        <x:v>448.8</x:v>
      </x:c>
      <x:c r="E473" s="6" t="n">
        <x:v>350.064</x:v>
      </x:c>
      <x:c r="F473" s="6" t="n">
        <x:v>258.06</x:v>
      </x:c>
      <x:c r="G473" s="6" t="n">
        <x:v>97</x:v>
      </x:c>
      <x:c r="H473" s="6" t="n">
        <x:v>0.05</x:v>
      </x:c>
      <x:c r="I473" s="6" t="n">
        <x:v>0.5</x:v>
      </x:c>
      <x:c r="J473" s="6" t="n">
        <x:v>6.6</x:v>
      </x:c>
      <x:c r="K473" s="6" t="n">
        <x:v>5.148</x:v>
      </x:c>
      <x:c r="L473" s="6" t="n">
        <x:v>3.795</x:v>
      </x:c>
      <x:c r="M473" s="6" t="str">
        <x:v>https://raw.githubusercontent.com/Mar-7th/StarRailRes/dbe8cdfcfb0bf657b9fe1cf92d5537f118ccb487/index_new/cn/character_promotions.json</x:v>
      </x:c>
    </x:row>
    <x:row r="474" ht="20" customHeight="1">
      <x:c r="A474" s="6" t="str">
        <x:v>1406_0</x:v>
      </x:c>
      <x:c r="B474" s="6" t="str">
        <x:v>1406</x:v>
      </x:c>
      <x:c r="C474" s="6" t="n">
        <x:v>0</x:v>
      </x:c>
      <x:c r="D474" s="6" t="n">
        <x:v>126.72</x:v>
      </x:c>
      <x:c r="E474" s="6" t="n">
        <x:v>87.12</x:v>
      </x:c>
      <x:c r="F474" s="6" t="n">
        <x:v>69.3</x:v>
      </x:c>
      <x:c r="G474" s="6" t="n">
        <x:v>106</x:v>
      </x:c>
      <x:c r="H474" s="6" t="n">
        <x:v>0.05</x:v>
      </x:c>
      <x:c r="I474" s="6" t="n">
        <x:v>0.5</x:v>
      </x:c>
      <x:c r="J474" s="6" t="n">
        <x:v>6.336</x:v>
      </x:c>
      <x:c r="K474" s="6" t="n">
        <x:v>4.356</x:v>
      </x:c>
      <x:c r="L474" s="6" t="n">
        <x:v>3.465</x:v>
      </x:c>
      <x:c r="M474" s="6" t="str">
        <x:v>https://raw.githubusercontent.com/Mar-7th/StarRailRes/dbe8cdfcfb0bf657b9fe1cf92d5537f118ccb487/index_new/cn/character_promotions.json</x:v>
      </x:c>
    </x:row>
    <x:row r="475" ht="20" customHeight="1">
      <x:c r="A475" s="6" t="str">
        <x:v>1406_1</x:v>
      </x:c>
      <x:c r="B475" s="6" t="str">
        <x:v>1406</x:v>
      </x:c>
      <x:c r="C475" s="6" t="n">
        <x:v>1</x:v>
      </x:c>
      <x:c r="D475" s="6" t="n">
        <x:v>177.408</x:v>
      </x:c>
      <x:c r="E475" s="6" t="n">
        <x:v>121.968</x:v>
      </x:c>
      <x:c r="F475" s="6" t="n">
        <x:v>97.02</x:v>
      </x:c>
      <x:c r="G475" s="6" t="n">
        <x:v>106</x:v>
      </x:c>
      <x:c r="H475" s="6" t="n">
        <x:v>0.05</x:v>
      </x:c>
      <x:c r="I475" s="6" t="n">
        <x:v>0.5</x:v>
      </x:c>
      <x:c r="J475" s="6" t="n">
        <x:v>6.336</x:v>
      </x:c>
      <x:c r="K475" s="6" t="n">
        <x:v>4.356</x:v>
      </x:c>
      <x:c r="L475" s="6" t="n">
        <x:v>3.465</x:v>
      </x:c>
      <x:c r="M475" s="6" t="str">
        <x:v>https://raw.githubusercontent.com/Mar-7th/StarRailRes/dbe8cdfcfb0bf657b9fe1cf92d5537f118ccb487/index_new/cn/character_promotions.json</x:v>
      </x:c>
    </x:row>
    <x:row r="476" ht="20" customHeight="1">
      <x:c r="A476" s="6" t="str">
        <x:v>1406_2</x:v>
      </x:c>
      <x:c r="B476" s="6" t="str">
        <x:v>1406</x:v>
      </x:c>
      <x:c r="C476" s="6" t="n">
        <x:v>2</x:v>
      </x:c>
      <x:c r="D476" s="6" t="n">
        <x:v>228.096</x:v>
      </x:c>
      <x:c r="E476" s="6" t="n">
        <x:v>156.816</x:v>
      </x:c>
      <x:c r="F476" s="6" t="n">
        <x:v>124.74</x:v>
      </x:c>
      <x:c r="G476" s="6" t="n">
        <x:v>106</x:v>
      </x:c>
      <x:c r="H476" s="6" t="n">
        <x:v>0.05</x:v>
      </x:c>
      <x:c r="I476" s="6" t="n">
        <x:v>0.5</x:v>
      </x:c>
      <x:c r="J476" s="6" t="n">
        <x:v>6.336</x:v>
      </x:c>
      <x:c r="K476" s="6" t="n">
        <x:v>4.356</x:v>
      </x:c>
      <x:c r="L476" s="6" t="n">
        <x:v>3.465</x:v>
      </x:c>
      <x:c r="M476" s="6" t="str">
        <x:v>https://raw.githubusercontent.com/Mar-7th/StarRailRes/dbe8cdfcfb0bf657b9fe1cf92d5537f118ccb487/index_new/cn/character_promotions.json</x:v>
      </x:c>
    </x:row>
    <x:row r="477" ht="20" customHeight="1">
      <x:c r="A477" s="6" t="str">
        <x:v>1406_3</x:v>
      </x:c>
      <x:c r="B477" s="6" t="str">
        <x:v>1406</x:v>
      </x:c>
      <x:c r="C477" s="6" t="n">
        <x:v>3</x:v>
      </x:c>
      <x:c r="D477" s="6" t="n">
        <x:v>278.784</x:v>
      </x:c>
      <x:c r="E477" s="6" t="n">
        <x:v>191.664</x:v>
      </x:c>
      <x:c r="F477" s="6" t="n">
        <x:v>152.46</x:v>
      </x:c>
      <x:c r="G477" s="6" t="n">
        <x:v>106</x:v>
      </x:c>
      <x:c r="H477" s="6" t="n">
        <x:v>0.05</x:v>
      </x:c>
      <x:c r="I477" s="6" t="n">
        <x:v>0.5</x:v>
      </x:c>
      <x:c r="J477" s="6" t="n">
        <x:v>6.336</x:v>
      </x:c>
      <x:c r="K477" s="6" t="n">
        <x:v>4.356</x:v>
      </x:c>
      <x:c r="L477" s="6" t="n">
        <x:v>3.465</x:v>
      </x:c>
      <x:c r="M477" s="6" t="str">
        <x:v>https://raw.githubusercontent.com/Mar-7th/StarRailRes/dbe8cdfcfb0bf657b9fe1cf92d5537f118ccb487/index_new/cn/character_promotions.json</x:v>
      </x:c>
    </x:row>
    <x:row r="478" ht="20" customHeight="1">
      <x:c r="A478" s="6" t="str">
        <x:v>1406_4</x:v>
      </x:c>
      <x:c r="B478" s="6" t="str">
        <x:v>1406</x:v>
      </x:c>
      <x:c r="C478" s="6" t="n">
        <x:v>4</x:v>
      </x:c>
      <x:c r="D478" s="6" t="n">
        <x:v>329.472</x:v>
      </x:c>
      <x:c r="E478" s="6" t="n">
        <x:v>226.512</x:v>
      </x:c>
      <x:c r="F478" s="6" t="n">
        <x:v>180.18</x:v>
      </x:c>
      <x:c r="G478" s="6" t="n">
        <x:v>106</x:v>
      </x:c>
      <x:c r="H478" s="6" t="n">
        <x:v>0.05</x:v>
      </x:c>
      <x:c r="I478" s="6" t="n">
        <x:v>0.5</x:v>
      </x:c>
      <x:c r="J478" s="6" t="n">
        <x:v>6.336</x:v>
      </x:c>
      <x:c r="K478" s="6" t="n">
        <x:v>4.356</x:v>
      </x:c>
      <x:c r="L478" s="6" t="n">
        <x:v>3.465</x:v>
      </x:c>
      <x:c r="M478" s="6" t="str">
        <x:v>https://raw.githubusercontent.com/Mar-7th/StarRailRes/dbe8cdfcfb0bf657b9fe1cf92d5537f118ccb487/index_new/cn/character_promotions.json</x:v>
      </x:c>
    </x:row>
    <x:row r="479" ht="20" customHeight="1">
      <x:c r="A479" s="6" t="str">
        <x:v>1406_5</x:v>
      </x:c>
      <x:c r="B479" s="6" t="str">
        <x:v>1406</x:v>
      </x:c>
      <x:c r="C479" s="6" t="n">
        <x:v>5</x:v>
      </x:c>
      <x:c r="D479" s="6" t="n">
        <x:v>380.16</x:v>
      </x:c>
      <x:c r="E479" s="6" t="n">
        <x:v>261.36</x:v>
      </x:c>
      <x:c r="F479" s="6" t="n">
        <x:v>207.9</x:v>
      </x:c>
      <x:c r="G479" s="6" t="n">
        <x:v>106</x:v>
      </x:c>
      <x:c r="H479" s="6" t="n">
        <x:v>0.05</x:v>
      </x:c>
      <x:c r="I479" s="6" t="n">
        <x:v>0.5</x:v>
      </x:c>
      <x:c r="J479" s="6" t="n">
        <x:v>6.336</x:v>
      </x:c>
      <x:c r="K479" s="6" t="n">
        <x:v>4.356</x:v>
      </x:c>
      <x:c r="L479" s="6" t="n">
        <x:v>3.465</x:v>
      </x:c>
      <x:c r="M479" s="6" t="str">
        <x:v>https://raw.githubusercontent.com/Mar-7th/StarRailRes/dbe8cdfcfb0bf657b9fe1cf92d5537f118ccb487/index_new/cn/character_promotions.json</x:v>
      </x:c>
    </x:row>
    <x:row r="480" ht="20" customHeight="1">
      <x:c r="A480" s="6" t="str">
        <x:v>1406_6</x:v>
      </x:c>
      <x:c r="B480" s="6" t="str">
        <x:v>1406</x:v>
      </x:c>
      <x:c r="C480" s="6" t="n">
        <x:v>6</x:v>
      </x:c>
      <x:c r="D480" s="6" t="n">
        <x:v>430.848</x:v>
      </x:c>
      <x:c r="E480" s="6" t="n">
        <x:v>296.208</x:v>
      </x:c>
      <x:c r="F480" s="6" t="n">
        <x:v>235.62</x:v>
      </x:c>
      <x:c r="G480" s="6" t="n">
        <x:v>106</x:v>
      </x:c>
      <x:c r="H480" s="6" t="n">
        <x:v>0.05</x:v>
      </x:c>
      <x:c r="I480" s="6" t="n">
        <x:v>0.5</x:v>
      </x:c>
      <x:c r="J480" s="6" t="n">
        <x:v>6.336</x:v>
      </x:c>
      <x:c r="K480" s="6" t="n">
        <x:v>4.356</x:v>
      </x:c>
      <x:c r="L480" s="6" t="n">
        <x:v>3.465</x:v>
      </x:c>
      <x:c r="M480" s="6" t="str">
        <x:v>https://raw.githubusercontent.com/Mar-7th/StarRailRes/dbe8cdfcfb0bf657b9fe1cf92d5537f118ccb487/index_new/cn/character_promotions.json</x:v>
      </x:c>
    </x:row>
    <x:row r="481" ht="20" customHeight="1">
      <x:c r="A481" s="6" t="str">
        <x:v>1407_0</x:v>
      </x:c>
      <x:c r="B481" s="6" t="str">
        <x:v>1407</x:v>
      </x:c>
      <x:c r="C481" s="6" t="n">
        <x:v>0</x:v>
      </x:c>
      <x:c r="D481" s="6" t="n">
        <x:v>221.76</x:v>
      </x:c>
      <x:c r="E481" s="6" t="n">
        <x:v>71.28</x:v>
      </x:c>
      <x:c r="F481" s="6" t="n">
        <x:v>66</x:v>
      </x:c>
      <x:c r="G481" s="6" t="n">
        <x:v>95</x:v>
      </x:c>
      <x:c r="H481" s="6" t="n">
        <x:v>0.05</x:v>
      </x:c>
      <x:c r="I481" s="6" t="n">
        <x:v>0.5</x:v>
      </x:c>
      <x:c r="J481" s="6" t="n">
        <x:v>11.088</x:v>
      </x:c>
      <x:c r="K481" s="6" t="n">
        <x:v>3.564</x:v>
      </x:c>
      <x:c r="L481" s="6" t="n">
        <x:v>3.3</x:v>
      </x:c>
      <x:c r="M481" s="6" t="str">
        <x:v>https://raw.githubusercontent.com/Mar-7th/StarRailRes/dbe8cdfcfb0bf657b9fe1cf92d5537f118ccb487/index_new/cn/character_promotions.json</x:v>
      </x:c>
    </x:row>
    <x:row r="482" ht="20" customHeight="1">
      <x:c r="A482" s="6" t="str">
        <x:v>1407_1</x:v>
      </x:c>
      <x:c r="B482" s="6" t="str">
        <x:v>1407</x:v>
      </x:c>
      <x:c r="C482" s="6" t="n">
        <x:v>1</x:v>
      </x:c>
      <x:c r="D482" s="6" t="n">
        <x:v>310.464</x:v>
      </x:c>
      <x:c r="E482" s="6" t="n">
        <x:v>99.792</x:v>
      </x:c>
      <x:c r="F482" s="6" t="n">
        <x:v>92.4</x:v>
      </x:c>
      <x:c r="G482" s="6" t="n">
        <x:v>95</x:v>
      </x:c>
      <x:c r="H482" s="6" t="n">
        <x:v>0.05</x:v>
      </x:c>
      <x:c r="I482" s="6" t="n">
        <x:v>0.5</x:v>
      </x:c>
      <x:c r="J482" s="6" t="n">
        <x:v>11.088</x:v>
      </x:c>
      <x:c r="K482" s="6" t="n">
        <x:v>3.564</x:v>
      </x:c>
      <x:c r="L482" s="6" t="n">
        <x:v>3.3</x:v>
      </x:c>
      <x:c r="M482" s="6" t="str">
        <x:v>https://raw.githubusercontent.com/Mar-7th/StarRailRes/dbe8cdfcfb0bf657b9fe1cf92d5537f118ccb487/index_new/cn/character_promotions.json</x:v>
      </x:c>
    </x:row>
    <x:row r="483" ht="20" customHeight="1">
      <x:c r="A483" s="6" t="str">
        <x:v>1407_2</x:v>
      </x:c>
      <x:c r="B483" s="6" t="str">
        <x:v>1407</x:v>
      </x:c>
      <x:c r="C483" s="6" t="n">
        <x:v>2</x:v>
      </x:c>
      <x:c r="D483" s="6" t="n">
        <x:v>399.168</x:v>
      </x:c>
      <x:c r="E483" s="6" t="n">
        <x:v>128.304</x:v>
      </x:c>
      <x:c r="F483" s="6" t="n">
        <x:v>118.8</x:v>
      </x:c>
      <x:c r="G483" s="6" t="n">
        <x:v>95</x:v>
      </x:c>
      <x:c r="H483" s="6" t="n">
        <x:v>0.05</x:v>
      </x:c>
      <x:c r="I483" s="6" t="n">
        <x:v>0.5</x:v>
      </x:c>
      <x:c r="J483" s="6" t="n">
        <x:v>11.088</x:v>
      </x:c>
      <x:c r="K483" s="6" t="n">
        <x:v>3.564</x:v>
      </x:c>
      <x:c r="L483" s="6" t="n">
        <x:v>3.3</x:v>
      </x:c>
      <x:c r="M483" s="6" t="str">
        <x:v>https://raw.githubusercontent.com/Mar-7th/StarRailRes/dbe8cdfcfb0bf657b9fe1cf92d5537f118ccb487/index_new/cn/character_promotions.json</x:v>
      </x:c>
    </x:row>
    <x:row r="484" ht="20" customHeight="1">
      <x:c r="A484" s="6" t="str">
        <x:v>1407_3</x:v>
      </x:c>
      <x:c r="B484" s="6" t="str">
        <x:v>1407</x:v>
      </x:c>
      <x:c r="C484" s="6" t="n">
        <x:v>3</x:v>
      </x:c>
      <x:c r="D484" s="6" t="n">
        <x:v>487.872</x:v>
      </x:c>
      <x:c r="E484" s="6" t="n">
        <x:v>156.816</x:v>
      </x:c>
      <x:c r="F484" s="6" t="n">
        <x:v>145.2</x:v>
      </x:c>
      <x:c r="G484" s="6" t="n">
        <x:v>95</x:v>
      </x:c>
      <x:c r="H484" s="6" t="n">
        <x:v>0.05</x:v>
      </x:c>
      <x:c r="I484" s="6" t="n">
        <x:v>0.5</x:v>
      </x:c>
      <x:c r="J484" s="6" t="n">
        <x:v>11.088</x:v>
      </x:c>
      <x:c r="K484" s="6" t="n">
        <x:v>3.564</x:v>
      </x:c>
      <x:c r="L484" s="6" t="n">
        <x:v>3.3</x:v>
      </x:c>
      <x:c r="M484" s="6" t="str">
        <x:v>https://raw.githubusercontent.com/Mar-7th/StarRailRes/dbe8cdfcfb0bf657b9fe1cf92d5537f118ccb487/index_new/cn/character_promotions.json</x:v>
      </x:c>
    </x:row>
    <x:row r="485" ht="20" customHeight="1">
      <x:c r="A485" s="6" t="str">
        <x:v>1407_4</x:v>
      </x:c>
      <x:c r="B485" s="6" t="str">
        <x:v>1407</x:v>
      </x:c>
      <x:c r="C485" s="6" t="n">
        <x:v>4</x:v>
      </x:c>
      <x:c r="D485" s="6" t="n">
        <x:v>576.576</x:v>
      </x:c>
      <x:c r="E485" s="6" t="n">
        <x:v>185.328</x:v>
      </x:c>
      <x:c r="F485" s="6" t="n">
        <x:v>171.6</x:v>
      </x:c>
      <x:c r="G485" s="6" t="n">
        <x:v>95</x:v>
      </x:c>
      <x:c r="H485" s="6" t="n">
        <x:v>0.05</x:v>
      </x:c>
      <x:c r="I485" s="6" t="n">
        <x:v>0.5</x:v>
      </x:c>
      <x:c r="J485" s="6" t="n">
        <x:v>11.088</x:v>
      </x:c>
      <x:c r="K485" s="6" t="n">
        <x:v>3.564</x:v>
      </x:c>
      <x:c r="L485" s="6" t="n">
        <x:v>3.3</x:v>
      </x:c>
      <x:c r="M485" s="6" t="str">
        <x:v>https://raw.githubusercontent.com/Mar-7th/StarRailRes/dbe8cdfcfb0bf657b9fe1cf92d5537f118ccb487/index_new/cn/character_promotions.json</x:v>
      </x:c>
    </x:row>
    <x:row r="486" ht="20" customHeight="1">
      <x:c r="A486" s="6" t="str">
        <x:v>1407_5</x:v>
      </x:c>
      <x:c r="B486" s="6" t="str">
        <x:v>1407</x:v>
      </x:c>
      <x:c r="C486" s="6" t="n">
        <x:v>5</x:v>
      </x:c>
      <x:c r="D486" s="6" t="n">
        <x:v>665.28</x:v>
      </x:c>
      <x:c r="E486" s="6" t="n">
        <x:v>213.84</x:v>
      </x:c>
      <x:c r="F486" s="6" t="n">
        <x:v>198</x:v>
      </x:c>
      <x:c r="G486" s="6" t="n">
        <x:v>95</x:v>
      </x:c>
      <x:c r="H486" s="6" t="n">
        <x:v>0.05</x:v>
      </x:c>
      <x:c r="I486" s="6" t="n">
        <x:v>0.5</x:v>
      </x:c>
      <x:c r="J486" s="6" t="n">
        <x:v>11.088</x:v>
      </x:c>
      <x:c r="K486" s="6" t="n">
        <x:v>3.564</x:v>
      </x:c>
      <x:c r="L486" s="6" t="n">
        <x:v>3.3</x:v>
      </x:c>
      <x:c r="M486" s="6" t="str">
        <x:v>https://raw.githubusercontent.com/Mar-7th/StarRailRes/dbe8cdfcfb0bf657b9fe1cf92d5537f118ccb487/index_new/cn/character_promotions.json</x:v>
      </x:c>
    </x:row>
    <x:row r="487" ht="20" customHeight="1">
      <x:c r="A487" s="6" t="str">
        <x:v>1407_6</x:v>
      </x:c>
      <x:c r="B487" s="6" t="str">
        <x:v>1407</x:v>
      </x:c>
      <x:c r="C487" s="6" t="n">
        <x:v>6</x:v>
      </x:c>
      <x:c r="D487" s="6" t="n">
        <x:v>753.984</x:v>
      </x:c>
      <x:c r="E487" s="6" t="n">
        <x:v>242.352</x:v>
      </x:c>
      <x:c r="F487" s="6" t="n">
        <x:v>224.4</x:v>
      </x:c>
      <x:c r="G487" s="6" t="n">
        <x:v>95</x:v>
      </x:c>
      <x:c r="H487" s="6" t="n">
        <x:v>0.05</x:v>
      </x:c>
      <x:c r="I487" s="6" t="n">
        <x:v>0.5</x:v>
      </x:c>
      <x:c r="J487" s="6" t="n">
        <x:v>11.088</x:v>
      </x:c>
      <x:c r="K487" s="6" t="n">
        <x:v>3.564</x:v>
      </x:c>
      <x:c r="L487" s="6" t="n">
        <x:v>3.3</x:v>
      </x:c>
      <x:c r="M487" s="6" t="str">
        <x:v>https://raw.githubusercontent.com/Mar-7th/StarRailRes/dbe8cdfcfb0bf657b9fe1cf92d5537f118ccb487/index_new/cn/character_promotions.json</x:v>
      </x:c>
    </x:row>
    <x:row r="488" ht="20" customHeight="1">
      <x:c r="A488" s="6" t="str">
        <x:v>1408_0</x:v>
      </x:c>
      <x:c r="B488" s="6" t="str">
        <x:v>1408</x:v>
      </x:c>
      <x:c r="C488" s="6" t="n">
        <x:v>0</x:v>
      </x:c>
      <x:c r="D488" s="6" t="n">
        <x:v>195.36</x:v>
      </x:c>
      <x:c r="E488" s="6" t="n">
        <x:v>79.2</x:v>
      </x:c>
      <x:c r="F488" s="6" t="n">
        <x:v>95.7</x:v>
      </x:c>
      <x:c r="G488" s="6" t="n">
        <x:v>94</x:v>
      </x:c>
      <x:c r="H488" s="6" t="n">
        <x:v>0.05</x:v>
      </x:c>
      <x:c r="I488" s="6" t="n">
        <x:v>0.5</x:v>
      </x:c>
      <x:c r="J488" s="6" t="n">
        <x:v>9.768</x:v>
      </x:c>
      <x:c r="K488" s="6" t="n">
        <x:v>3.96</x:v>
      </x:c>
      <x:c r="L488" s="6" t="n">
        <x:v>4.785</x:v>
      </x:c>
      <x:c r="M488" s="6" t="str">
        <x:v>https://raw.githubusercontent.com/Mar-7th/StarRailRes/dbe8cdfcfb0bf657b9fe1cf92d5537f118ccb487/index_new/cn/character_promotions.json</x:v>
      </x:c>
    </x:row>
    <x:row r="489" ht="20" customHeight="1">
      <x:c r="A489" s="6" t="str">
        <x:v>1408_1</x:v>
      </x:c>
      <x:c r="B489" s="6" t="str">
        <x:v>1408</x:v>
      </x:c>
      <x:c r="C489" s="6" t="n">
        <x:v>1</x:v>
      </x:c>
      <x:c r="D489" s="6" t="n">
        <x:v>273.504</x:v>
      </x:c>
      <x:c r="E489" s="6" t="n">
        <x:v>110.88</x:v>
      </x:c>
      <x:c r="F489" s="6" t="n">
        <x:v>133.98</x:v>
      </x:c>
      <x:c r="G489" s="6" t="n">
        <x:v>94</x:v>
      </x:c>
      <x:c r="H489" s="6" t="n">
        <x:v>0.05</x:v>
      </x:c>
      <x:c r="I489" s="6" t="n">
        <x:v>0.5</x:v>
      </x:c>
      <x:c r="J489" s="6" t="n">
        <x:v>9.768</x:v>
      </x:c>
      <x:c r="K489" s="6" t="n">
        <x:v>3.96</x:v>
      </x:c>
      <x:c r="L489" s="6" t="n">
        <x:v>4.785</x:v>
      </x:c>
      <x:c r="M489" s="6" t="str">
        <x:v>https://raw.githubusercontent.com/Mar-7th/StarRailRes/dbe8cdfcfb0bf657b9fe1cf92d5537f118ccb487/index_new/cn/character_promotions.json</x:v>
      </x:c>
    </x:row>
    <x:row r="490" ht="20" customHeight="1">
      <x:c r="A490" s="6" t="str">
        <x:v>1408_2</x:v>
      </x:c>
      <x:c r="B490" s="6" t="str">
        <x:v>1408</x:v>
      </x:c>
      <x:c r="C490" s="6" t="n">
        <x:v>2</x:v>
      </x:c>
      <x:c r="D490" s="6" t="n">
        <x:v>351.648</x:v>
      </x:c>
      <x:c r="E490" s="6" t="n">
        <x:v>142.56</x:v>
      </x:c>
      <x:c r="F490" s="6" t="n">
        <x:v>172.26</x:v>
      </x:c>
      <x:c r="G490" s="6" t="n">
        <x:v>94</x:v>
      </x:c>
      <x:c r="H490" s="6" t="n">
        <x:v>0.05</x:v>
      </x:c>
      <x:c r="I490" s="6" t="n">
        <x:v>0.5</x:v>
      </x:c>
      <x:c r="J490" s="6" t="n">
        <x:v>9.768</x:v>
      </x:c>
      <x:c r="K490" s="6" t="n">
        <x:v>3.96</x:v>
      </x:c>
      <x:c r="L490" s="6" t="n">
        <x:v>4.785</x:v>
      </x:c>
      <x:c r="M490" s="6" t="str">
        <x:v>https://raw.githubusercontent.com/Mar-7th/StarRailRes/dbe8cdfcfb0bf657b9fe1cf92d5537f118ccb487/index_new/cn/character_promotions.json</x:v>
      </x:c>
    </x:row>
    <x:row r="491" ht="20" customHeight="1">
      <x:c r="A491" s="6" t="str">
        <x:v>1408_3</x:v>
      </x:c>
      <x:c r="B491" s="6" t="str">
        <x:v>1408</x:v>
      </x:c>
      <x:c r="C491" s="6" t="n">
        <x:v>3</x:v>
      </x:c>
      <x:c r="D491" s="6" t="n">
        <x:v>429.792</x:v>
      </x:c>
      <x:c r="E491" s="6" t="n">
        <x:v>174.24</x:v>
      </x:c>
      <x:c r="F491" s="6" t="n">
        <x:v>210.54</x:v>
      </x:c>
      <x:c r="G491" s="6" t="n">
        <x:v>94</x:v>
      </x:c>
      <x:c r="H491" s="6" t="n">
        <x:v>0.05</x:v>
      </x:c>
      <x:c r="I491" s="6" t="n">
        <x:v>0.5</x:v>
      </x:c>
      <x:c r="J491" s="6" t="n">
        <x:v>9.768</x:v>
      </x:c>
      <x:c r="K491" s="6" t="n">
        <x:v>3.96</x:v>
      </x:c>
      <x:c r="L491" s="6" t="n">
        <x:v>4.785</x:v>
      </x:c>
      <x:c r="M491" s="6" t="str">
        <x:v>https://raw.githubusercontent.com/Mar-7th/StarRailRes/dbe8cdfcfb0bf657b9fe1cf92d5537f118ccb487/index_new/cn/character_promotions.json</x:v>
      </x:c>
    </x:row>
    <x:row r="492" ht="20" customHeight="1">
      <x:c r="A492" s="6" t="str">
        <x:v>1408_4</x:v>
      </x:c>
      <x:c r="B492" s="6" t="str">
        <x:v>1408</x:v>
      </x:c>
      <x:c r="C492" s="6" t="n">
        <x:v>4</x:v>
      </x:c>
      <x:c r="D492" s="6" t="n">
        <x:v>507.936</x:v>
      </x:c>
      <x:c r="E492" s="6" t="n">
        <x:v>205.92</x:v>
      </x:c>
      <x:c r="F492" s="6" t="n">
        <x:v>248.82</x:v>
      </x:c>
      <x:c r="G492" s="6" t="n">
        <x:v>94</x:v>
      </x:c>
      <x:c r="H492" s="6" t="n">
        <x:v>0.05</x:v>
      </x:c>
      <x:c r="I492" s="6" t="n">
        <x:v>0.5</x:v>
      </x:c>
      <x:c r="J492" s="6" t="n">
        <x:v>9.768</x:v>
      </x:c>
      <x:c r="K492" s="6" t="n">
        <x:v>3.96</x:v>
      </x:c>
      <x:c r="L492" s="6" t="n">
        <x:v>4.785</x:v>
      </x:c>
      <x:c r="M492" s="6" t="str">
        <x:v>https://raw.githubusercontent.com/Mar-7th/StarRailRes/dbe8cdfcfb0bf657b9fe1cf92d5537f118ccb487/index_new/cn/character_promotions.json</x:v>
      </x:c>
    </x:row>
    <x:row r="493" ht="20" customHeight="1">
      <x:c r="A493" s="6" t="str">
        <x:v>1408_5</x:v>
      </x:c>
      <x:c r="B493" s="6" t="str">
        <x:v>1408</x:v>
      </x:c>
      <x:c r="C493" s="6" t="n">
        <x:v>5</x:v>
      </x:c>
      <x:c r="D493" s="6" t="n">
        <x:v>586.08</x:v>
      </x:c>
      <x:c r="E493" s="6" t="n">
        <x:v>237.6</x:v>
      </x:c>
      <x:c r="F493" s="6" t="n">
        <x:v>287.1</x:v>
      </x:c>
      <x:c r="G493" s="6" t="n">
        <x:v>94</x:v>
      </x:c>
      <x:c r="H493" s="6" t="n">
        <x:v>0.05</x:v>
      </x:c>
      <x:c r="I493" s="6" t="n">
        <x:v>0.5</x:v>
      </x:c>
      <x:c r="J493" s="6" t="n">
        <x:v>9.768</x:v>
      </x:c>
      <x:c r="K493" s="6" t="n">
        <x:v>3.96</x:v>
      </x:c>
      <x:c r="L493" s="6" t="n">
        <x:v>4.785</x:v>
      </x:c>
      <x:c r="M493" s="6" t="str">
        <x:v>https://raw.githubusercontent.com/Mar-7th/StarRailRes/dbe8cdfcfb0bf657b9fe1cf92d5537f118ccb487/index_new/cn/character_promotions.json</x:v>
      </x:c>
    </x:row>
    <x:row r="494" ht="20" customHeight="1">
      <x:c r="A494" s="6" t="str">
        <x:v>1408_6</x:v>
      </x:c>
      <x:c r="B494" s="6" t="str">
        <x:v>1408</x:v>
      </x:c>
      <x:c r="C494" s="6" t="n">
        <x:v>6</x:v>
      </x:c>
      <x:c r="D494" s="6" t="n">
        <x:v>664.224</x:v>
      </x:c>
      <x:c r="E494" s="6" t="n">
        <x:v>269.28</x:v>
      </x:c>
      <x:c r="F494" s="6" t="n">
        <x:v>325.38</x:v>
      </x:c>
      <x:c r="G494" s="6" t="n">
        <x:v>94</x:v>
      </x:c>
      <x:c r="H494" s="6" t="n">
        <x:v>0.05</x:v>
      </x:c>
      <x:c r="I494" s="6" t="n">
        <x:v>0.5</x:v>
      </x:c>
      <x:c r="J494" s="6" t="n">
        <x:v>9.768</x:v>
      </x:c>
      <x:c r="K494" s="6" t="n">
        <x:v>3.96</x:v>
      </x:c>
      <x:c r="L494" s="6" t="n">
        <x:v>4.785</x:v>
      </x:c>
      <x:c r="M494" s="6" t="str">
        <x:v>https://raw.githubusercontent.com/Mar-7th/StarRailRes/dbe8cdfcfb0bf657b9fe1cf92d5537f118ccb487/index_new/cn/character_promotions.json</x:v>
      </x:c>
    </x:row>
    <x:row r="495" ht="20" customHeight="1">
      <x:c r="A495" s="6" t="str">
        <x:v>1409_0</x:v>
      </x:c>
      <x:c r="B495" s="6" t="str">
        <x:v>1409</x:v>
      </x:c>
      <x:c r="C495" s="6" t="n">
        <x:v>0</x:v>
      </x:c>
      <x:c r="D495" s="6" t="n">
        <x:v>147.84</x:v>
      </x:c>
      <x:c r="E495" s="6" t="n">
        <x:v>52.8</x:v>
      </x:c>
      <x:c r="F495" s="6" t="n">
        <x:v>85.8</x:v>
      </x:c>
      <x:c r="G495" s="6" t="n">
        <x:v>110</x:v>
      </x:c>
      <x:c r="H495" s="6" t="n">
        <x:v>0.05</x:v>
      </x:c>
      <x:c r="I495" s="6" t="n">
        <x:v>0.5</x:v>
      </x:c>
      <x:c r="J495" s="6" t="n">
        <x:v>7.392</x:v>
      </x:c>
      <x:c r="K495" s="6" t="n">
        <x:v>2.64</x:v>
      </x:c>
      <x:c r="L495" s="6" t="n">
        <x:v>4.29</x:v>
      </x:c>
      <x:c r="M495" s="6" t="str">
        <x:v>https://raw.githubusercontent.com/Mar-7th/StarRailRes/dbe8cdfcfb0bf657b9fe1cf92d5537f118ccb487/index_new/cn/character_promotions.json</x:v>
      </x:c>
    </x:row>
    <x:row r="496" ht="20" customHeight="1">
      <x:c r="A496" s="6" t="str">
        <x:v>1409_1</x:v>
      </x:c>
      <x:c r="B496" s="6" t="str">
        <x:v>1409</x:v>
      </x:c>
      <x:c r="C496" s="6" t="n">
        <x:v>1</x:v>
      </x:c>
      <x:c r="D496" s="6" t="n">
        <x:v>206.976</x:v>
      </x:c>
      <x:c r="E496" s="6" t="n">
        <x:v>73.92</x:v>
      </x:c>
      <x:c r="F496" s="6" t="n">
        <x:v>120.12</x:v>
      </x:c>
      <x:c r="G496" s="6" t="n">
        <x:v>110</x:v>
      </x:c>
      <x:c r="H496" s="6" t="n">
        <x:v>0.05</x:v>
      </x:c>
      <x:c r="I496" s="6" t="n">
        <x:v>0.5</x:v>
      </x:c>
      <x:c r="J496" s="6" t="n">
        <x:v>7.392</x:v>
      </x:c>
      <x:c r="K496" s="6" t="n">
        <x:v>2.64</x:v>
      </x:c>
      <x:c r="L496" s="6" t="n">
        <x:v>4.29</x:v>
      </x:c>
      <x:c r="M496" s="6" t="str">
        <x:v>https://raw.githubusercontent.com/Mar-7th/StarRailRes/dbe8cdfcfb0bf657b9fe1cf92d5537f118ccb487/index_new/cn/character_promotions.json</x:v>
      </x:c>
    </x:row>
    <x:row r="497" ht="20" customHeight="1">
      <x:c r="A497" s="6" t="str">
        <x:v>1409_2</x:v>
      </x:c>
      <x:c r="B497" s="6" t="str">
        <x:v>1409</x:v>
      </x:c>
      <x:c r="C497" s="6" t="n">
        <x:v>2</x:v>
      </x:c>
      <x:c r="D497" s="6" t="n">
        <x:v>266.112</x:v>
      </x:c>
      <x:c r="E497" s="6" t="n">
        <x:v>95.04</x:v>
      </x:c>
      <x:c r="F497" s="6" t="n">
        <x:v>154.44</x:v>
      </x:c>
      <x:c r="G497" s="6" t="n">
        <x:v>110</x:v>
      </x:c>
      <x:c r="H497" s="6" t="n">
        <x:v>0.05</x:v>
      </x:c>
      <x:c r="I497" s="6" t="n">
        <x:v>0.5</x:v>
      </x:c>
      <x:c r="J497" s="6" t="n">
        <x:v>7.392</x:v>
      </x:c>
      <x:c r="K497" s="6" t="n">
        <x:v>2.64</x:v>
      </x:c>
      <x:c r="L497" s="6" t="n">
        <x:v>4.29</x:v>
      </x:c>
      <x:c r="M497" s="6" t="str">
        <x:v>https://raw.githubusercontent.com/Mar-7th/StarRailRes/dbe8cdfcfb0bf657b9fe1cf92d5537f118ccb487/index_new/cn/character_promotions.json</x:v>
      </x:c>
    </x:row>
    <x:row r="498" ht="20" customHeight="1">
      <x:c r="A498" s="6" t="str">
        <x:v>1409_3</x:v>
      </x:c>
      <x:c r="B498" s="6" t="str">
        <x:v>1409</x:v>
      </x:c>
      <x:c r="C498" s="6" t="n">
        <x:v>3</x:v>
      </x:c>
      <x:c r="D498" s="6" t="n">
        <x:v>325.248</x:v>
      </x:c>
      <x:c r="E498" s="6" t="n">
        <x:v>116.16</x:v>
      </x:c>
      <x:c r="F498" s="6" t="n">
        <x:v>188.76</x:v>
      </x:c>
      <x:c r="G498" s="6" t="n">
        <x:v>110</x:v>
      </x:c>
      <x:c r="H498" s="6" t="n">
        <x:v>0.05</x:v>
      </x:c>
      <x:c r="I498" s="6" t="n">
        <x:v>0.5</x:v>
      </x:c>
      <x:c r="J498" s="6" t="n">
        <x:v>7.392</x:v>
      </x:c>
      <x:c r="K498" s="6" t="n">
        <x:v>2.64</x:v>
      </x:c>
      <x:c r="L498" s="6" t="n">
        <x:v>4.29</x:v>
      </x:c>
      <x:c r="M498" s="6" t="str">
        <x:v>https://raw.githubusercontent.com/Mar-7th/StarRailRes/dbe8cdfcfb0bf657b9fe1cf92d5537f118ccb487/index_new/cn/character_promotions.json</x:v>
      </x:c>
    </x:row>
    <x:row r="499" ht="20" customHeight="1">
      <x:c r="A499" s="6" t="str">
        <x:v>1409_4</x:v>
      </x:c>
      <x:c r="B499" s="6" t="str">
        <x:v>1409</x:v>
      </x:c>
      <x:c r="C499" s="6" t="n">
        <x:v>4</x:v>
      </x:c>
      <x:c r="D499" s="6" t="n">
        <x:v>384.384</x:v>
      </x:c>
      <x:c r="E499" s="6" t="n">
        <x:v>137.28</x:v>
      </x:c>
      <x:c r="F499" s="6" t="n">
        <x:v>223.08</x:v>
      </x:c>
      <x:c r="G499" s="6" t="n">
        <x:v>110</x:v>
      </x:c>
      <x:c r="H499" s="6" t="n">
        <x:v>0.05</x:v>
      </x:c>
      <x:c r="I499" s="6" t="n">
        <x:v>0.5</x:v>
      </x:c>
      <x:c r="J499" s="6" t="n">
        <x:v>7.392</x:v>
      </x:c>
      <x:c r="K499" s="6" t="n">
        <x:v>2.64</x:v>
      </x:c>
      <x:c r="L499" s="6" t="n">
        <x:v>4.29</x:v>
      </x:c>
      <x:c r="M499" s="6" t="str">
        <x:v>https://raw.githubusercontent.com/Mar-7th/StarRailRes/dbe8cdfcfb0bf657b9fe1cf92d5537f118ccb487/index_new/cn/character_promotions.json</x:v>
      </x:c>
    </x:row>
    <x:row r="500" ht="20" customHeight="1">
      <x:c r="A500" s="6" t="str">
        <x:v>1409_5</x:v>
      </x:c>
      <x:c r="B500" s="6" t="str">
        <x:v>1409</x:v>
      </x:c>
      <x:c r="C500" s="6" t="n">
        <x:v>5</x:v>
      </x:c>
      <x:c r="D500" s="6" t="n">
        <x:v>443.52</x:v>
      </x:c>
      <x:c r="E500" s="6" t="n">
        <x:v>158.4</x:v>
      </x:c>
      <x:c r="F500" s="6" t="n">
        <x:v>257.4</x:v>
      </x:c>
      <x:c r="G500" s="6" t="n">
        <x:v>110</x:v>
      </x:c>
      <x:c r="H500" s="6" t="n">
        <x:v>0.05</x:v>
      </x:c>
      <x:c r="I500" s="6" t="n">
        <x:v>0.5</x:v>
      </x:c>
      <x:c r="J500" s="6" t="n">
        <x:v>7.392</x:v>
      </x:c>
      <x:c r="K500" s="6" t="n">
        <x:v>2.64</x:v>
      </x:c>
      <x:c r="L500" s="6" t="n">
        <x:v>4.29</x:v>
      </x:c>
      <x:c r="M500" s="6" t="str">
        <x:v>https://raw.githubusercontent.com/Mar-7th/StarRailRes/dbe8cdfcfb0bf657b9fe1cf92d5537f118ccb487/index_new/cn/character_promotions.json</x:v>
      </x:c>
    </x:row>
    <x:row r="501" ht="20" customHeight="1">
      <x:c r="A501" s="6" t="str">
        <x:v>1409_6</x:v>
      </x:c>
      <x:c r="B501" s="6" t="str">
        <x:v>1409</x:v>
      </x:c>
      <x:c r="C501" s="6" t="n">
        <x:v>6</x:v>
      </x:c>
      <x:c r="D501" s="6" t="n">
        <x:v>502.656</x:v>
      </x:c>
      <x:c r="E501" s="6" t="n">
        <x:v>179.52</x:v>
      </x:c>
      <x:c r="F501" s="6" t="n">
        <x:v>291.72</x:v>
      </x:c>
      <x:c r="G501" s="6" t="n">
        <x:v>110</x:v>
      </x:c>
      <x:c r="H501" s="6" t="n">
        <x:v>0.05</x:v>
      </x:c>
      <x:c r="I501" s="6" t="n">
        <x:v>0.5</x:v>
      </x:c>
      <x:c r="J501" s="6" t="n">
        <x:v>7.392</x:v>
      </x:c>
      <x:c r="K501" s="6" t="n">
        <x:v>2.64</x:v>
      </x:c>
      <x:c r="L501" s="6" t="n">
        <x:v>4.29</x:v>
      </x:c>
      <x:c r="M501" s="6" t="str">
        <x:v>https://raw.githubusercontent.com/Mar-7th/StarRailRes/dbe8cdfcfb0bf657b9fe1cf92d5537f118ccb487/index_new/cn/character_promotions.json</x:v>
      </x:c>
    </x:row>
    <x:row r="502" ht="20" customHeight="1">
      <x:c r="A502" s="6" t="str">
        <x:v>1410_0</x:v>
      </x:c>
      <x:c r="B502" s="6" t="str">
        <x:v>1410</x:v>
      </x:c>
      <x:c r="C502" s="6" t="n">
        <x:v>0</x:v>
      </x:c>
      <x:c r="D502" s="6" t="n">
        <x:v>163.68</x:v>
      </x:c>
      <x:c r="E502" s="6" t="n">
        <x:v>81.84</x:v>
      </x:c>
      <x:c r="F502" s="6" t="n">
        <x:v>66</x:v>
      </x:c>
      <x:c r="G502" s="6" t="n">
        <x:v>102</x:v>
      </x:c>
      <x:c r="H502" s="6" t="n">
        <x:v>0.05</x:v>
      </x:c>
      <x:c r="I502" s="6" t="n">
        <x:v>0.5</x:v>
      </x:c>
      <x:c r="J502" s="6" t="n">
        <x:v>8.184</x:v>
      </x:c>
      <x:c r="K502" s="6" t="n">
        <x:v>4.092</x:v>
      </x:c>
      <x:c r="L502" s="6" t="n">
        <x:v>3.3</x:v>
      </x:c>
      <x:c r="M502" s="6" t="str">
        <x:v>https://raw.githubusercontent.com/Mar-7th/StarRailRes/dbe8cdfcfb0bf657b9fe1cf92d5537f118ccb487/index_new/cn/character_promotions.json</x:v>
      </x:c>
    </x:row>
    <x:row r="503" ht="20" customHeight="1">
      <x:c r="A503" s="6" t="str">
        <x:v>1410_1</x:v>
      </x:c>
      <x:c r="B503" s="6" t="str">
        <x:v>1410</x:v>
      </x:c>
      <x:c r="C503" s="6" t="n">
        <x:v>1</x:v>
      </x:c>
      <x:c r="D503" s="6" t="n">
        <x:v>229.152</x:v>
      </x:c>
      <x:c r="E503" s="6" t="n">
        <x:v>114.576</x:v>
      </x:c>
      <x:c r="F503" s="6" t="n">
        <x:v>92.4</x:v>
      </x:c>
      <x:c r="G503" s="6" t="n">
        <x:v>102</x:v>
      </x:c>
      <x:c r="H503" s="6" t="n">
        <x:v>0.05</x:v>
      </x:c>
      <x:c r="I503" s="6" t="n">
        <x:v>0.5</x:v>
      </x:c>
      <x:c r="J503" s="6" t="n">
        <x:v>8.184</x:v>
      </x:c>
      <x:c r="K503" s="6" t="n">
        <x:v>4.092</x:v>
      </x:c>
      <x:c r="L503" s="6" t="n">
        <x:v>3.3</x:v>
      </x:c>
      <x:c r="M503" s="6" t="str">
        <x:v>https://raw.githubusercontent.com/Mar-7th/StarRailRes/dbe8cdfcfb0bf657b9fe1cf92d5537f118ccb487/index_new/cn/character_promotions.json</x:v>
      </x:c>
    </x:row>
    <x:row r="504" ht="20" customHeight="1">
      <x:c r="A504" s="6" t="str">
        <x:v>1410_2</x:v>
      </x:c>
      <x:c r="B504" s="6" t="str">
        <x:v>1410</x:v>
      </x:c>
      <x:c r="C504" s="6" t="n">
        <x:v>2</x:v>
      </x:c>
      <x:c r="D504" s="6" t="n">
        <x:v>294.624</x:v>
      </x:c>
      <x:c r="E504" s="6" t="n">
        <x:v>147.312</x:v>
      </x:c>
      <x:c r="F504" s="6" t="n">
        <x:v>118.8</x:v>
      </x:c>
      <x:c r="G504" s="6" t="n">
        <x:v>102</x:v>
      </x:c>
      <x:c r="H504" s="6" t="n">
        <x:v>0.05</x:v>
      </x:c>
      <x:c r="I504" s="6" t="n">
        <x:v>0.5</x:v>
      </x:c>
      <x:c r="J504" s="6" t="n">
        <x:v>8.184</x:v>
      </x:c>
      <x:c r="K504" s="6" t="n">
        <x:v>4.092</x:v>
      </x:c>
      <x:c r="L504" s="6" t="n">
        <x:v>3.3</x:v>
      </x:c>
      <x:c r="M504" s="6" t="str">
        <x:v>https://raw.githubusercontent.com/Mar-7th/StarRailRes/dbe8cdfcfb0bf657b9fe1cf92d5537f118ccb487/index_new/cn/character_promotions.json</x:v>
      </x:c>
    </x:row>
    <x:row r="505" ht="20" customHeight="1">
      <x:c r="A505" s="6" t="str">
        <x:v>1410_3</x:v>
      </x:c>
      <x:c r="B505" s="6" t="str">
        <x:v>1410</x:v>
      </x:c>
      <x:c r="C505" s="6" t="n">
        <x:v>3</x:v>
      </x:c>
      <x:c r="D505" s="6" t="n">
        <x:v>360.096</x:v>
      </x:c>
      <x:c r="E505" s="6" t="n">
        <x:v>180.048</x:v>
      </x:c>
      <x:c r="F505" s="6" t="n">
        <x:v>145.2</x:v>
      </x:c>
      <x:c r="G505" s="6" t="n">
        <x:v>102</x:v>
      </x:c>
      <x:c r="H505" s="6" t="n">
        <x:v>0.05</x:v>
      </x:c>
      <x:c r="I505" s="6" t="n">
        <x:v>0.5</x:v>
      </x:c>
      <x:c r="J505" s="6" t="n">
        <x:v>8.184</x:v>
      </x:c>
      <x:c r="K505" s="6" t="n">
        <x:v>4.092</x:v>
      </x:c>
      <x:c r="L505" s="6" t="n">
        <x:v>3.3</x:v>
      </x:c>
      <x:c r="M505" s="6" t="str">
        <x:v>https://raw.githubusercontent.com/Mar-7th/StarRailRes/dbe8cdfcfb0bf657b9fe1cf92d5537f118ccb487/index_new/cn/character_promotions.json</x:v>
      </x:c>
    </x:row>
    <x:row r="506" ht="20" customHeight="1">
      <x:c r="A506" s="6" t="str">
        <x:v>1410_4</x:v>
      </x:c>
      <x:c r="B506" s="6" t="str">
        <x:v>1410</x:v>
      </x:c>
      <x:c r="C506" s="6" t="n">
        <x:v>4</x:v>
      </x:c>
      <x:c r="D506" s="6" t="n">
        <x:v>425.568</x:v>
      </x:c>
      <x:c r="E506" s="6" t="n">
        <x:v>212.784</x:v>
      </x:c>
      <x:c r="F506" s="6" t="n">
        <x:v>171.6</x:v>
      </x:c>
      <x:c r="G506" s="6" t="n">
        <x:v>102</x:v>
      </x:c>
      <x:c r="H506" s="6" t="n">
        <x:v>0.05</x:v>
      </x:c>
      <x:c r="I506" s="6" t="n">
        <x:v>0.5</x:v>
      </x:c>
      <x:c r="J506" s="6" t="n">
        <x:v>8.184</x:v>
      </x:c>
      <x:c r="K506" s="6" t="n">
        <x:v>4.092</x:v>
      </x:c>
      <x:c r="L506" s="6" t="n">
        <x:v>3.3</x:v>
      </x:c>
      <x:c r="M506" s="6" t="str">
        <x:v>https://raw.githubusercontent.com/Mar-7th/StarRailRes/dbe8cdfcfb0bf657b9fe1cf92d5537f118ccb487/index_new/cn/character_promotions.json</x:v>
      </x:c>
    </x:row>
    <x:row r="507" ht="20" customHeight="1">
      <x:c r="A507" s="6" t="str">
        <x:v>1410_5</x:v>
      </x:c>
      <x:c r="B507" s="6" t="str">
        <x:v>1410</x:v>
      </x:c>
      <x:c r="C507" s="6" t="n">
        <x:v>5</x:v>
      </x:c>
      <x:c r="D507" s="6" t="n">
        <x:v>491.04</x:v>
      </x:c>
      <x:c r="E507" s="6" t="n">
        <x:v>245.52</x:v>
      </x:c>
      <x:c r="F507" s="6" t="n">
        <x:v>198</x:v>
      </x:c>
      <x:c r="G507" s="6" t="n">
        <x:v>102</x:v>
      </x:c>
      <x:c r="H507" s="6" t="n">
        <x:v>0.05</x:v>
      </x:c>
      <x:c r="I507" s="6" t="n">
        <x:v>0.5</x:v>
      </x:c>
      <x:c r="J507" s="6" t="n">
        <x:v>8.184</x:v>
      </x:c>
      <x:c r="K507" s="6" t="n">
        <x:v>4.092</x:v>
      </x:c>
      <x:c r="L507" s="6" t="n">
        <x:v>3.3</x:v>
      </x:c>
      <x:c r="M507" s="6" t="str">
        <x:v>https://raw.githubusercontent.com/Mar-7th/StarRailRes/dbe8cdfcfb0bf657b9fe1cf92d5537f118ccb487/index_new/cn/character_promotions.json</x:v>
      </x:c>
    </x:row>
    <x:row r="508" ht="20" customHeight="1">
      <x:c r="A508" s="6" t="str">
        <x:v>1410_6</x:v>
      </x:c>
      <x:c r="B508" s="6" t="str">
        <x:v>1410</x:v>
      </x:c>
      <x:c r="C508" s="6" t="n">
        <x:v>6</x:v>
      </x:c>
      <x:c r="D508" s="6" t="n">
        <x:v>556.512</x:v>
      </x:c>
      <x:c r="E508" s="6" t="n">
        <x:v>278.256</x:v>
      </x:c>
      <x:c r="F508" s="6" t="n">
        <x:v>224.4</x:v>
      </x:c>
      <x:c r="G508" s="6" t="n">
        <x:v>102</x:v>
      </x:c>
      <x:c r="H508" s="6" t="n">
        <x:v>0.05</x:v>
      </x:c>
      <x:c r="I508" s="6" t="n">
        <x:v>0.5</x:v>
      </x:c>
      <x:c r="J508" s="6" t="n">
        <x:v>8.184</x:v>
      </x:c>
      <x:c r="K508" s="6" t="n">
        <x:v>4.092</x:v>
      </x:c>
      <x:c r="L508" s="6" t="n">
        <x:v>3.3</x:v>
      </x:c>
      <x:c r="M508" s="6" t="str">
        <x:v>https://raw.githubusercontent.com/Mar-7th/StarRailRes/dbe8cdfcfb0bf657b9fe1cf92d5537f118ccb487/index_new/cn/character_promotions.json</x:v>
      </x:c>
    </x:row>
    <x:row r="509" ht="20" customHeight="1">
      <x:c r="A509" s="6" t="str">
        <x:v>1412_0</x:v>
      </x:c>
      <x:c r="B509" s="6" t="str">
        <x:v>1412</x:v>
      </x:c>
      <x:c r="C509" s="6" t="n">
        <x:v>0</x:v>
      </x:c>
      <x:c r="D509" s="6" t="n">
        <x:v>184.8</x:v>
      </x:c>
      <x:c r="E509" s="6" t="n">
        <x:v>84.48</x:v>
      </x:c>
      <x:c r="F509" s="6" t="n">
        <x:v>66</x:v>
      </x:c>
      <x:c r="G509" s="6" t="n">
        <x:v>99</x:v>
      </x:c>
      <x:c r="H509" s="6" t="n">
        <x:v>0.05</x:v>
      </x:c>
      <x:c r="I509" s="6" t="n">
        <x:v>0.5</x:v>
      </x:c>
      <x:c r="J509" s="6" t="n">
        <x:v>9.24</x:v>
      </x:c>
      <x:c r="K509" s="6" t="n">
        <x:v>4.224</x:v>
      </x:c>
      <x:c r="L509" s="6" t="n">
        <x:v>3.3</x:v>
      </x:c>
      <x:c r="M509" s="6" t="str">
        <x:v>https://raw.githubusercontent.com/Mar-7th/StarRailRes/dbe8cdfcfb0bf657b9fe1cf92d5537f118ccb487/index_new/cn/character_promotions.json</x:v>
      </x:c>
    </x:row>
    <x:row r="510" ht="20" customHeight="1">
      <x:c r="A510" s="6" t="str">
        <x:v>1412_1</x:v>
      </x:c>
      <x:c r="B510" s="6" t="str">
        <x:v>1412</x:v>
      </x:c>
      <x:c r="C510" s="6" t="n">
        <x:v>1</x:v>
      </x:c>
      <x:c r="D510" s="6" t="n">
        <x:v>258.72</x:v>
      </x:c>
      <x:c r="E510" s="6" t="n">
        <x:v>118.272</x:v>
      </x:c>
      <x:c r="F510" s="6" t="n">
        <x:v>92.4</x:v>
      </x:c>
      <x:c r="G510" s="6" t="n">
        <x:v>99</x:v>
      </x:c>
      <x:c r="H510" s="6" t="n">
        <x:v>0.05</x:v>
      </x:c>
      <x:c r="I510" s="6" t="n">
        <x:v>0.5</x:v>
      </x:c>
      <x:c r="J510" s="6" t="n">
        <x:v>9.24</x:v>
      </x:c>
      <x:c r="K510" s="6" t="n">
        <x:v>4.224</x:v>
      </x:c>
      <x:c r="L510" s="6" t="n">
        <x:v>3.3</x:v>
      </x:c>
      <x:c r="M510" s="6" t="str">
        <x:v>https://raw.githubusercontent.com/Mar-7th/StarRailRes/dbe8cdfcfb0bf657b9fe1cf92d5537f118ccb487/index_new/cn/character_promotions.json</x:v>
      </x:c>
    </x:row>
    <x:row r="511" ht="20" customHeight="1">
      <x:c r="A511" s="6" t="str">
        <x:v>1412_2</x:v>
      </x:c>
      <x:c r="B511" s="6" t="str">
        <x:v>1412</x:v>
      </x:c>
      <x:c r="C511" s="6" t="n">
        <x:v>2</x:v>
      </x:c>
      <x:c r="D511" s="6" t="n">
        <x:v>332.64</x:v>
      </x:c>
      <x:c r="E511" s="6" t="n">
        <x:v>152.064</x:v>
      </x:c>
      <x:c r="F511" s="6" t="n">
        <x:v>118.8</x:v>
      </x:c>
      <x:c r="G511" s="6" t="n">
        <x:v>99</x:v>
      </x:c>
      <x:c r="H511" s="6" t="n">
        <x:v>0.05</x:v>
      </x:c>
      <x:c r="I511" s="6" t="n">
        <x:v>0.5</x:v>
      </x:c>
      <x:c r="J511" s="6" t="n">
        <x:v>9.24</x:v>
      </x:c>
      <x:c r="K511" s="6" t="n">
        <x:v>4.224</x:v>
      </x:c>
      <x:c r="L511" s="6" t="n">
        <x:v>3.3</x:v>
      </x:c>
      <x:c r="M511" s="6" t="str">
        <x:v>https://raw.githubusercontent.com/Mar-7th/StarRailRes/dbe8cdfcfb0bf657b9fe1cf92d5537f118ccb487/index_new/cn/character_promotions.json</x:v>
      </x:c>
    </x:row>
    <x:row r="512" ht="20" customHeight="1">
      <x:c r="A512" s="6" t="str">
        <x:v>1412_3</x:v>
      </x:c>
      <x:c r="B512" s="6" t="str">
        <x:v>1412</x:v>
      </x:c>
      <x:c r="C512" s="6" t="n">
        <x:v>3</x:v>
      </x:c>
      <x:c r="D512" s="6" t="n">
        <x:v>406.56</x:v>
      </x:c>
      <x:c r="E512" s="6" t="n">
        <x:v>185.856</x:v>
      </x:c>
      <x:c r="F512" s="6" t="n">
        <x:v>145.2</x:v>
      </x:c>
      <x:c r="G512" s="6" t="n">
        <x:v>99</x:v>
      </x:c>
      <x:c r="H512" s="6" t="n">
        <x:v>0.05</x:v>
      </x:c>
      <x:c r="I512" s="6" t="n">
        <x:v>0.5</x:v>
      </x:c>
      <x:c r="J512" s="6" t="n">
        <x:v>9.24</x:v>
      </x:c>
      <x:c r="K512" s="6" t="n">
        <x:v>4.224</x:v>
      </x:c>
      <x:c r="L512" s="6" t="n">
        <x:v>3.3</x:v>
      </x:c>
      <x:c r="M512" s="6" t="str">
        <x:v>https://raw.githubusercontent.com/Mar-7th/StarRailRes/dbe8cdfcfb0bf657b9fe1cf92d5537f118ccb487/index_new/cn/character_promotions.json</x:v>
      </x:c>
    </x:row>
    <x:row r="513" ht="20" customHeight="1">
      <x:c r="A513" s="6" t="str">
        <x:v>1412_4</x:v>
      </x:c>
      <x:c r="B513" s="6" t="str">
        <x:v>1412</x:v>
      </x:c>
      <x:c r="C513" s="6" t="n">
        <x:v>4</x:v>
      </x:c>
      <x:c r="D513" s="6" t="n">
        <x:v>480.48</x:v>
      </x:c>
      <x:c r="E513" s="6" t="n">
        <x:v>219.648</x:v>
      </x:c>
      <x:c r="F513" s="6" t="n">
        <x:v>171.6</x:v>
      </x:c>
      <x:c r="G513" s="6" t="n">
        <x:v>99</x:v>
      </x:c>
      <x:c r="H513" s="6" t="n">
        <x:v>0.05</x:v>
      </x:c>
      <x:c r="I513" s="6" t="n">
        <x:v>0.5</x:v>
      </x:c>
      <x:c r="J513" s="6" t="n">
        <x:v>9.24</x:v>
      </x:c>
      <x:c r="K513" s="6" t="n">
        <x:v>4.224</x:v>
      </x:c>
      <x:c r="L513" s="6" t="n">
        <x:v>3.3</x:v>
      </x:c>
      <x:c r="M513" s="6" t="str">
        <x:v>https://raw.githubusercontent.com/Mar-7th/StarRailRes/dbe8cdfcfb0bf657b9fe1cf92d5537f118ccb487/index_new/cn/character_promotions.json</x:v>
      </x:c>
    </x:row>
    <x:row r="514" ht="20" customHeight="1">
      <x:c r="A514" s="6" t="str">
        <x:v>1412_5</x:v>
      </x:c>
      <x:c r="B514" s="6" t="str">
        <x:v>1412</x:v>
      </x:c>
      <x:c r="C514" s="6" t="n">
        <x:v>5</x:v>
      </x:c>
      <x:c r="D514" s="6" t="n">
        <x:v>554.4</x:v>
      </x:c>
      <x:c r="E514" s="6" t="n">
        <x:v>253.44</x:v>
      </x:c>
      <x:c r="F514" s="6" t="n">
        <x:v>198</x:v>
      </x:c>
      <x:c r="G514" s="6" t="n">
        <x:v>99</x:v>
      </x:c>
      <x:c r="H514" s="6" t="n">
        <x:v>0.05</x:v>
      </x:c>
      <x:c r="I514" s="6" t="n">
        <x:v>0.5</x:v>
      </x:c>
      <x:c r="J514" s="6" t="n">
        <x:v>9.24</x:v>
      </x:c>
      <x:c r="K514" s="6" t="n">
        <x:v>4.224</x:v>
      </x:c>
      <x:c r="L514" s="6" t="n">
        <x:v>3.3</x:v>
      </x:c>
      <x:c r="M514" s="6" t="str">
        <x:v>https://raw.githubusercontent.com/Mar-7th/StarRailRes/dbe8cdfcfb0bf657b9fe1cf92d5537f118ccb487/index_new/cn/character_promotions.json</x:v>
      </x:c>
    </x:row>
    <x:row r="515" ht="20" customHeight="1">
      <x:c r="A515" s="6" t="str">
        <x:v>1412_6</x:v>
      </x:c>
      <x:c r="B515" s="6" t="str">
        <x:v>1412</x:v>
      </x:c>
      <x:c r="C515" s="6" t="n">
        <x:v>6</x:v>
      </x:c>
      <x:c r="D515" s="6" t="n">
        <x:v>628.32</x:v>
      </x:c>
      <x:c r="E515" s="6" t="n">
        <x:v>287.232</x:v>
      </x:c>
      <x:c r="F515" s="6" t="n">
        <x:v>224.4</x:v>
      </x:c>
      <x:c r="G515" s="6" t="n">
        <x:v>99</x:v>
      </x:c>
      <x:c r="H515" s="6" t="n">
        <x:v>0.05</x:v>
      </x:c>
      <x:c r="I515" s="6" t="n">
        <x:v>0.5</x:v>
      </x:c>
      <x:c r="J515" s="6" t="n">
        <x:v>9.24</x:v>
      </x:c>
      <x:c r="K515" s="6" t="n">
        <x:v>4.224</x:v>
      </x:c>
      <x:c r="L515" s="6" t="n">
        <x:v>3.3</x:v>
      </x:c>
      <x:c r="M515" s="6" t="str">
        <x:v>https://raw.githubusercontent.com/Mar-7th/StarRailRes/dbe8cdfcfb0bf657b9fe1cf92d5537f118ccb487/index_new/cn/character_promotions.json</x:v>
      </x:c>
    </x:row>
    <x:row r="516" ht="20" customHeight="1">
      <x:c r="A516" s="6" t="str">
        <x:v>1413_0</x:v>
      </x:c>
      <x:c r="B516" s="6" t="str">
        <x:v>1413</x:v>
      </x:c>
      <x:c r="C516" s="6" t="n">
        <x:v>0</x:v>
      </x:c>
      <x:c r="D516" s="6" t="n">
        <x:v>179.52</x:v>
      </x:c>
      <x:c r="E516" s="6" t="n">
        <x:v>73.92</x:v>
      </x:c>
      <x:c r="F516" s="6" t="n">
        <x:v>79.2</x:v>
      </x:c>
      <x:c r="G516" s="6" t="n">
        <x:v>99</x:v>
      </x:c>
      <x:c r="H516" s="6" t="n">
        <x:v>0.05</x:v>
      </x:c>
      <x:c r="I516" s="6" t="n">
        <x:v>0.5</x:v>
      </x:c>
      <x:c r="J516" s="6" t="n">
        <x:v>8.976</x:v>
      </x:c>
      <x:c r="K516" s="6" t="n">
        <x:v>3.696</x:v>
      </x:c>
      <x:c r="L516" s="6" t="n">
        <x:v>3.96</x:v>
      </x:c>
      <x:c r="M516" s="6" t="str">
        <x:v>https://raw.githubusercontent.com/Mar-7th/StarRailRes/dbe8cdfcfb0bf657b9fe1cf92d5537f118ccb487/index_new/cn/character_promotions.json</x:v>
      </x:c>
    </x:row>
    <x:row r="517" ht="20" customHeight="1">
      <x:c r="A517" s="6" t="str">
        <x:v>1413_1</x:v>
      </x:c>
      <x:c r="B517" s="6" t="str">
        <x:v>1413</x:v>
      </x:c>
      <x:c r="C517" s="6" t="n">
        <x:v>1</x:v>
      </x:c>
      <x:c r="D517" s="6" t="n">
        <x:v>251.328</x:v>
      </x:c>
      <x:c r="E517" s="6" t="n">
        <x:v>103.488</x:v>
      </x:c>
      <x:c r="F517" s="6" t="n">
        <x:v>110.88</x:v>
      </x:c>
      <x:c r="G517" s="6" t="n">
        <x:v>99</x:v>
      </x:c>
      <x:c r="H517" s="6" t="n">
        <x:v>0.05</x:v>
      </x:c>
      <x:c r="I517" s="6" t="n">
        <x:v>0.5</x:v>
      </x:c>
      <x:c r="J517" s="6" t="n">
        <x:v>8.976</x:v>
      </x:c>
      <x:c r="K517" s="6" t="n">
        <x:v>3.696</x:v>
      </x:c>
      <x:c r="L517" s="6" t="n">
        <x:v>3.96</x:v>
      </x:c>
      <x:c r="M517" s="6" t="str">
        <x:v>https://raw.githubusercontent.com/Mar-7th/StarRailRes/dbe8cdfcfb0bf657b9fe1cf92d5537f118ccb487/index_new/cn/character_promotions.json</x:v>
      </x:c>
    </x:row>
    <x:row r="518" ht="20" customHeight="1">
      <x:c r="A518" s="6" t="str">
        <x:v>1413_2</x:v>
      </x:c>
      <x:c r="B518" s="6" t="str">
        <x:v>1413</x:v>
      </x:c>
      <x:c r="C518" s="6" t="n">
        <x:v>2</x:v>
      </x:c>
      <x:c r="D518" s="6" t="n">
        <x:v>323.136</x:v>
      </x:c>
      <x:c r="E518" s="6" t="n">
        <x:v>133.056</x:v>
      </x:c>
      <x:c r="F518" s="6" t="n">
        <x:v>142.56</x:v>
      </x:c>
      <x:c r="G518" s="6" t="n">
        <x:v>99</x:v>
      </x:c>
      <x:c r="H518" s="6" t="n">
        <x:v>0.05</x:v>
      </x:c>
      <x:c r="I518" s="6" t="n">
        <x:v>0.5</x:v>
      </x:c>
      <x:c r="J518" s="6" t="n">
        <x:v>8.976</x:v>
      </x:c>
      <x:c r="K518" s="6" t="n">
        <x:v>3.696</x:v>
      </x:c>
      <x:c r="L518" s="6" t="n">
        <x:v>3.96</x:v>
      </x:c>
      <x:c r="M518" s="6" t="str">
        <x:v>https://raw.githubusercontent.com/Mar-7th/StarRailRes/dbe8cdfcfb0bf657b9fe1cf92d5537f118ccb487/index_new/cn/character_promotions.json</x:v>
      </x:c>
    </x:row>
    <x:row r="519" ht="20" customHeight="1">
      <x:c r="A519" s="6" t="str">
        <x:v>1413_3</x:v>
      </x:c>
      <x:c r="B519" s="6" t="str">
        <x:v>1413</x:v>
      </x:c>
      <x:c r="C519" s="6" t="n">
        <x:v>3</x:v>
      </x:c>
      <x:c r="D519" s="6" t="n">
        <x:v>394.944</x:v>
      </x:c>
      <x:c r="E519" s="6" t="n">
        <x:v>162.624</x:v>
      </x:c>
      <x:c r="F519" s="6" t="n">
        <x:v>174.24</x:v>
      </x:c>
      <x:c r="G519" s="6" t="n">
        <x:v>99</x:v>
      </x:c>
      <x:c r="H519" s="6" t="n">
        <x:v>0.05</x:v>
      </x:c>
      <x:c r="I519" s="6" t="n">
        <x:v>0.5</x:v>
      </x:c>
      <x:c r="J519" s="6" t="n">
        <x:v>8.976</x:v>
      </x:c>
      <x:c r="K519" s="6" t="n">
        <x:v>3.696</x:v>
      </x:c>
      <x:c r="L519" s="6" t="n">
        <x:v>3.96</x:v>
      </x:c>
      <x:c r="M519" s="6" t="str">
        <x:v>https://raw.githubusercontent.com/Mar-7th/StarRailRes/dbe8cdfcfb0bf657b9fe1cf92d5537f118ccb487/index_new/cn/character_promotions.json</x:v>
      </x:c>
    </x:row>
    <x:row r="520" ht="20" customHeight="1">
      <x:c r="A520" s="6" t="str">
        <x:v>1413_4</x:v>
      </x:c>
      <x:c r="B520" s="6" t="str">
        <x:v>1413</x:v>
      </x:c>
      <x:c r="C520" s="6" t="n">
        <x:v>4</x:v>
      </x:c>
      <x:c r="D520" s="6" t="n">
        <x:v>466.752</x:v>
      </x:c>
      <x:c r="E520" s="6" t="n">
        <x:v>192.192</x:v>
      </x:c>
      <x:c r="F520" s="6" t="n">
        <x:v>205.92</x:v>
      </x:c>
      <x:c r="G520" s="6" t="n">
        <x:v>99</x:v>
      </x:c>
      <x:c r="H520" s="6" t="n">
        <x:v>0.05</x:v>
      </x:c>
      <x:c r="I520" s="6" t="n">
        <x:v>0.5</x:v>
      </x:c>
      <x:c r="J520" s="6" t="n">
        <x:v>8.976</x:v>
      </x:c>
      <x:c r="K520" s="6" t="n">
        <x:v>3.696</x:v>
      </x:c>
      <x:c r="L520" s="6" t="n">
        <x:v>3.96</x:v>
      </x:c>
      <x:c r="M520" s="6" t="str">
        <x:v>https://raw.githubusercontent.com/Mar-7th/StarRailRes/dbe8cdfcfb0bf657b9fe1cf92d5537f118ccb487/index_new/cn/character_promotions.json</x:v>
      </x:c>
    </x:row>
    <x:row r="521" ht="20" customHeight="1">
      <x:c r="A521" s="6" t="str">
        <x:v>1413_5</x:v>
      </x:c>
      <x:c r="B521" s="6" t="str">
        <x:v>1413</x:v>
      </x:c>
      <x:c r="C521" s="6" t="n">
        <x:v>5</x:v>
      </x:c>
      <x:c r="D521" s="6" t="n">
        <x:v>538.56</x:v>
      </x:c>
      <x:c r="E521" s="6" t="n">
        <x:v>221.76</x:v>
      </x:c>
      <x:c r="F521" s="6" t="n">
        <x:v>237.6</x:v>
      </x:c>
      <x:c r="G521" s="6" t="n">
        <x:v>99</x:v>
      </x:c>
      <x:c r="H521" s="6" t="n">
        <x:v>0.05</x:v>
      </x:c>
      <x:c r="I521" s="6" t="n">
        <x:v>0.5</x:v>
      </x:c>
      <x:c r="J521" s="6" t="n">
        <x:v>8.976</x:v>
      </x:c>
      <x:c r="K521" s="6" t="n">
        <x:v>3.696</x:v>
      </x:c>
      <x:c r="L521" s="6" t="n">
        <x:v>3.96</x:v>
      </x:c>
      <x:c r="M521" s="6" t="str">
        <x:v>https://raw.githubusercontent.com/Mar-7th/StarRailRes/dbe8cdfcfb0bf657b9fe1cf92d5537f118ccb487/index_new/cn/character_promotions.json</x:v>
      </x:c>
    </x:row>
    <x:row r="522" ht="20" customHeight="1">
      <x:c r="A522" s="6" t="str">
        <x:v>1413_6</x:v>
      </x:c>
      <x:c r="B522" s="6" t="str">
        <x:v>1413</x:v>
      </x:c>
      <x:c r="C522" s="6" t="n">
        <x:v>6</x:v>
      </x:c>
      <x:c r="D522" s="6" t="n">
        <x:v>610.368</x:v>
      </x:c>
      <x:c r="E522" s="6" t="n">
        <x:v>251.328</x:v>
      </x:c>
      <x:c r="F522" s="6" t="n">
        <x:v>269.28</x:v>
      </x:c>
      <x:c r="G522" s="6" t="n">
        <x:v>99</x:v>
      </x:c>
      <x:c r="H522" s="6" t="n">
        <x:v>0.05</x:v>
      </x:c>
      <x:c r="I522" s="6" t="n">
        <x:v>0.5</x:v>
      </x:c>
      <x:c r="J522" s="6" t="n">
        <x:v>8.976</x:v>
      </x:c>
      <x:c r="K522" s="6" t="n">
        <x:v>3.696</x:v>
      </x:c>
      <x:c r="L522" s="6" t="n">
        <x:v>3.96</x:v>
      </x:c>
      <x:c r="M522" s="6" t="str">
        <x:v>https://raw.githubusercontent.com/Mar-7th/StarRailRes/dbe8cdfcfb0bf657b9fe1cf92d5537f118ccb487/index_new/cn/character_promotions.json</x:v>
      </x:c>
    </x:row>
    <x:row r="523" ht="20" customHeight="1">
      <x:c r="A523" s="6" t="str">
        <x:v>1414_0</x:v>
      </x:c>
      <x:c r="B523" s="6" t="str">
        <x:v>1414</x:v>
      </x:c>
      <x:c r="C523" s="6" t="n">
        <x:v>0</x:v>
      </x:c>
      <x:c r="D523" s="6" t="n">
        <x:v>142.56</x:v>
      </x:c>
      <x:c r="E523" s="6" t="n">
        <x:v>79.2</x:v>
      </x:c>
      <x:c r="F523" s="6" t="n">
        <x:v>105.6</x:v>
      </x:c>
      <x:c r="G523" s="6" t="n">
        <x:v>97</x:v>
      </x:c>
      <x:c r="H523" s="6" t="n">
        <x:v>0.05</x:v>
      </x:c>
      <x:c r="I523" s="6" t="n">
        <x:v>0.5</x:v>
      </x:c>
      <x:c r="J523" s="6" t="n">
        <x:v>7.128</x:v>
      </x:c>
      <x:c r="K523" s="6" t="n">
        <x:v>3.96</x:v>
      </x:c>
      <x:c r="L523" s="6" t="n">
        <x:v>5.28</x:v>
      </x:c>
      <x:c r="M523" s="6" t="str">
        <x:v>https://raw.githubusercontent.com/Mar-7th/StarRailRes/dbe8cdfcfb0bf657b9fe1cf92d5537f118ccb487/index_new/cn/character_promotions.json</x:v>
      </x:c>
    </x:row>
    <x:row r="524" ht="20" customHeight="1">
      <x:c r="A524" s="6" t="str">
        <x:v>1414_1</x:v>
      </x:c>
      <x:c r="B524" s="6" t="str">
        <x:v>1414</x:v>
      </x:c>
      <x:c r="C524" s="6" t="n">
        <x:v>1</x:v>
      </x:c>
      <x:c r="D524" s="6" t="n">
        <x:v>199.584</x:v>
      </x:c>
      <x:c r="E524" s="6" t="n">
        <x:v>110.88</x:v>
      </x:c>
      <x:c r="F524" s="6" t="n">
        <x:v>147.84</x:v>
      </x:c>
      <x:c r="G524" s="6" t="n">
        <x:v>97</x:v>
      </x:c>
      <x:c r="H524" s="6" t="n">
        <x:v>0.05</x:v>
      </x:c>
      <x:c r="I524" s="6" t="n">
        <x:v>0.5</x:v>
      </x:c>
      <x:c r="J524" s="6" t="n">
        <x:v>7.128</x:v>
      </x:c>
      <x:c r="K524" s="6" t="n">
        <x:v>3.96</x:v>
      </x:c>
      <x:c r="L524" s="6" t="n">
        <x:v>5.28</x:v>
      </x:c>
      <x:c r="M524" s="6" t="str">
        <x:v>https://raw.githubusercontent.com/Mar-7th/StarRailRes/dbe8cdfcfb0bf657b9fe1cf92d5537f118ccb487/index_new/cn/character_promotions.json</x:v>
      </x:c>
    </x:row>
    <x:row r="525" ht="20" customHeight="1">
      <x:c r="A525" s="6" t="str">
        <x:v>1414_2</x:v>
      </x:c>
      <x:c r="B525" s="6" t="str">
        <x:v>1414</x:v>
      </x:c>
      <x:c r="C525" s="6" t="n">
        <x:v>2</x:v>
      </x:c>
      <x:c r="D525" s="6" t="n">
        <x:v>256.608</x:v>
      </x:c>
      <x:c r="E525" s="6" t="n">
        <x:v>142.56</x:v>
      </x:c>
      <x:c r="F525" s="6" t="n">
        <x:v>190.08</x:v>
      </x:c>
      <x:c r="G525" s="6" t="n">
        <x:v>97</x:v>
      </x:c>
      <x:c r="H525" s="6" t="n">
        <x:v>0.05</x:v>
      </x:c>
      <x:c r="I525" s="6" t="n">
        <x:v>0.5</x:v>
      </x:c>
      <x:c r="J525" s="6" t="n">
        <x:v>7.128</x:v>
      </x:c>
      <x:c r="K525" s="6" t="n">
        <x:v>3.96</x:v>
      </x:c>
      <x:c r="L525" s="6" t="n">
        <x:v>5.28</x:v>
      </x:c>
      <x:c r="M525" s="6" t="str">
        <x:v>https://raw.githubusercontent.com/Mar-7th/StarRailRes/dbe8cdfcfb0bf657b9fe1cf92d5537f118ccb487/index_new/cn/character_promotions.json</x:v>
      </x:c>
    </x:row>
    <x:row r="526" ht="20" customHeight="1">
      <x:c r="A526" s="6" t="str">
        <x:v>1414_3</x:v>
      </x:c>
      <x:c r="B526" s="6" t="str">
        <x:v>1414</x:v>
      </x:c>
      <x:c r="C526" s="6" t="n">
        <x:v>3</x:v>
      </x:c>
      <x:c r="D526" s="6" t="n">
        <x:v>313.632</x:v>
      </x:c>
      <x:c r="E526" s="6" t="n">
        <x:v>174.24</x:v>
      </x:c>
      <x:c r="F526" s="6" t="n">
        <x:v>232.32</x:v>
      </x:c>
      <x:c r="G526" s="6" t="n">
        <x:v>97</x:v>
      </x:c>
      <x:c r="H526" s="6" t="n">
        <x:v>0.05</x:v>
      </x:c>
      <x:c r="I526" s="6" t="n">
        <x:v>0.5</x:v>
      </x:c>
      <x:c r="J526" s="6" t="n">
        <x:v>7.128</x:v>
      </x:c>
      <x:c r="K526" s="6" t="n">
        <x:v>3.96</x:v>
      </x:c>
      <x:c r="L526" s="6" t="n">
        <x:v>5.28</x:v>
      </x:c>
      <x:c r="M526" s="6" t="str">
        <x:v>https://raw.githubusercontent.com/Mar-7th/StarRailRes/dbe8cdfcfb0bf657b9fe1cf92d5537f118ccb487/index_new/cn/character_promotions.json</x:v>
      </x:c>
    </x:row>
    <x:row r="527" ht="20" customHeight="1">
      <x:c r="A527" s="6" t="str">
        <x:v>1414_4</x:v>
      </x:c>
      <x:c r="B527" s="6" t="str">
        <x:v>1414</x:v>
      </x:c>
      <x:c r="C527" s="6" t="n">
        <x:v>4</x:v>
      </x:c>
      <x:c r="D527" s="6" t="n">
        <x:v>370.656</x:v>
      </x:c>
      <x:c r="E527" s="6" t="n">
        <x:v>205.92</x:v>
      </x:c>
      <x:c r="F527" s="6" t="n">
        <x:v>274.56</x:v>
      </x:c>
      <x:c r="G527" s="6" t="n">
        <x:v>97</x:v>
      </x:c>
      <x:c r="H527" s="6" t="n">
        <x:v>0.05</x:v>
      </x:c>
      <x:c r="I527" s="6" t="n">
        <x:v>0.5</x:v>
      </x:c>
      <x:c r="J527" s="6" t="n">
        <x:v>7.128</x:v>
      </x:c>
      <x:c r="K527" s="6" t="n">
        <x:v>3.96</x:v>
      </x:c>
      <x:c r="L527" s="6" t="n">
        <x:v>5.28</x:v>
      </x:c>
      <x:c r="M527" s="6" t="str">
        <x:v>https://raw.githubusercontent.com/Mar-7th/StarRailRes/dbe8cdfcfb0bf657b9fe1cf92d5537f118ccb487/index_new/cn/character_promotions.json</x:v>
      </x:c>
    </x:row>
    <x:row r="528" ht="20" customHeight="1">
      <x:c r="A528" s="6" t="str">
        <x:v>1414_5</x:v>
      </x:c>
      <x:c r="B528" s="6" t="str">
        <x:v>1414</x:v>
      </x:c>
      <x:c r="C528" s="6" t="n">
        <x:v>5</x:v>
      </x:c>
      <x:c r="D528" s="6" t="n">
        <x:v>427.68</x:v>
      </x:c>
      <x:c r="E528" s="6" t="n">
        <x:v>237.6</x:v>
      </x:c>
      <x:c r="F528" s="6" t="n">
        <x:v>316.8</x:v>
      </x:c>
      <x:c r="G528" s="6" t="n">
        <x:v>97</x:v>
      </x:c>
      <x:c r="H528" s="6" t="n">
        <x:v>0.05</x:v>
      </x:c>
      <x:c r="I528" s="6" t="n">
        <x:v>0.5</x:v>
      </x:c>
      <x:c r="J528" s="6" t="n">
        <x:v>7.128</x:v>
      </x:c>
      <x:c r="K528" s="6" t="n">
        <x:v>3.96</x:v>
      </x:c>
      <x:c r="L528" s="6" t="n">
        <x:v>5.28</x:v>
      </x:c>
      <x:c r="M528" s="6" t="str">
        <x:v>https://raw.githubusercontent.com/Mar-7th/StarRailRes/dbe8cdfcfb0bf657b9fe1cf92d5537f118ccb487/index_new/cn/character_promotions.json</x:v>
      </x:c>
    </x:row>
    <x:row r="529" ht="20" customHeight="1">
      <x:c r="A529" s="6" t="str">
        <x:v>1414_6</x:v>
      </x:c>
      <x:c r="B529" s="6" t="str">
        <x:v>1414</x:v>
      </x:c>
      <x:c r="C529" s="6" t="n">
        <x:v>6</x:v>
      </x:c>
      <x:c r="D529" s="6" t="n">
        <x:v>484.704</x:v>
      </x:c>
      <x:c r="E529" s="6" t="n">
        <x:v>269.28</x:v>
      </x:c>
      <x:c r="F529" s="6" t="n">
        <x:v>359.04</x:v>
      </x:c>
      <x:c r="G529" s="6" t="n">
        <x:v>97</x:v>
      </x:c>
      <x:c r="H529" s="6" t="n">
        <x:v>0.05</x:v>
      </x:c>
      <x:c r="I529" s="6" t="n">
        <x:v>0.5</x:v>
      </x:c>
      <x:c r="J529" s="6" t="n">
        <x:v>7.128</x:v>
      </x:c>
      <x:c r="K529" s="6" t="n">
        <x:v>3.96</x:v>
      </x:c>
      <x:c r="L529" s="6" t="n">
        <x:v>5.28</x:v>
      </x:c>
      <x:c r="M529" s="6" t="str">
        <x:v>https://raw.githubusercontent.com/Mar-7th/StarRailRes/dbe8cdfcfb0bf657b9fe1cf92d5537f118ccb487/index_new/cn/character_promotions.json</x:v>
      </x:c>
    </x:row>
    <x:row r="530" ht="20" customHeight="1">
      <x:c r="A530" s="6" t="str">
        <x:v>1415_0</x:v>
      </x:c>
      <x:c r="B530" s="6" t="str">
        <x:v>1415</x:v>
      </x:c>
      <x:c r="C530" s="6" t="n">
        <x:v>0</x:v>
      </x:c>
      <x:c r="D530" s="6" t="n">
        <x:v>190.08</x:v>
      </x:c>
      <x:c r="E530" s="6" t="n">
        <x:v>60.72</x:v>
      </x:c>
      <x:c r="F530" s="6" t="n">
        <x:v>79.2</x:v>
      </x:c>
      <x:c r="G530" s="6" t="n">
        <x:v>101</x:v>
      </x:c>
      <x:c r="H530" s="6" t="n">
        <x:v>0.05</x:v>
      </x:c>
      <x:c r="I530" s="6" t="n">
        <x:v>0.5</x:v>
      </x:c>
      <x:c r="J530" s="6" t="n">
        <x:v>9.504</x:v>
      </x:c>
      <x:c r="K530" s="6" t="n">
        <x:v>3.036</x:v>
      </x:c>
      <x:c r="L530" s="6" t="n">
        <x:v>3.96</x:v>
      </x:c>
      <x:c r="M530" s="6" t="str">
        <x:v>https://raw.githubusercontent.com/Mar-7th/StarRailRes/dbe8cdfcfb0bf657b9fe1cf92d5537f118ccb487/index_new/cn/character_promotions.json</x:v>
      </x:c>
    </x:row>
    <x:row r="531" ht="20" customHeight="1">
      <x:c r="A531" s="6" t="str">
        <x:v>1415_1</x:v>
      </x:c>
      <x:c r="B531" s="6" t="str">
        <x:v>1415</x:v>
      </x:c>
      <x:c r="C531" s="6" t="n">
        <x:v>1</x:v>
      </x:c>
      <x:c r="D531" s="6" t="n">
        <x:v>266.112</x:v>
      </x:c>
      <x:c r="E531" s="6" t="n">
        <x:v>85.008</x:v>
      </x:c>
      <x:c r="F531" s="6" t="n">
        <x:v>110.88</x:v>
      </x:c>
      <x:c r="G531" s="6" t="n">
        <x:v>101</x:v>
      </x:c>
      <x:c r="H531" s="6" t="n">
        <x:v>0.05</x:v>
      </x:c>
      <x:c r="I531" s="6" t="n">
        <x:v>0.5</x:v>
      </x:c>
      <x:c r="J531" s="6" t="n">
        <x:v>9.504</x:v>
      </x:c>
      <x:c r="K531" s="6" t="n">
        <x:v>3.036</x:v>
      </x:c>
      <x:c r="L531" s="6" t="n">
        <x:v>3.96</x:v>
      </x:c>
      <x:c r="M531" s="6" t="str">
        <x:v>https://raw.githubusercontent.com/Mar-7th/StarRailRes/dbe8cdfcfb0bf657b9fe1cf92d5537f118ccb487/index_new/cn/character_promotions.json</x:v>
      </x:c>
    </x:row>
    <x:row r="532" ht="20" customHeight="1">
      <x:c r="A532" s="6" t="str">
        <x:v>1415_2</x:v>
      </x:c>
      <x:c r="B532" s="6" t="str">
        <x:v>1415</x:v>
      </x:c>
      <x:c r="C532" s="6" t="n">
        <x:v>2</x:v>
      </x:c>
      <x:c r="D532" s="6" t="n">
        <x:v>342.144</x:v>
      </x:c>
      <x:c r="E532" s="6" t="n">
        <x:v>109.296</x:v>
      </x:c>
      <x:c r="F532" s="6" t="n">
        <x:v>142.56</x:v>
      </x:c>
      <x:c r="G532" s="6" t="n">
        <x:v>101</x:v>
      </x:c>
      <x:c r="H532" s="6" t="n">
        <x:v>0.05</x:v>
      </x:c>
      <x:c r="I532" s="6" t="n">
        <x:v>0.5</x:v>
      </x:c>
      <x:c r="J532" s="6" t="n">
        <x:v>9.504</x:v>
      </x:c>
      <x:c r="K532" s="6" t="n">
        <x:v>3.036</x:v>
      </x:c>
      <x:c r="L532" s="6" t="n">
        <x:v>3.96</x:v>
      </x:c>
      <x:c r="M532" s="6" t="str">
        <x:v>https://raw.githubusercontent.com/Mar-7th/StarRailRes/dbe8cdfcfb0bf657b9fe1cf92d5537f118ccb487/index_new/cn/character_promotions.json</x:v>
      </x:c>
    </x:row>
    <x:row r="533" ht="20" customHeight="1">
      <x:c r="A533" s="6" t="str">
        <x:v>1415_3</x:v>
      </x:c>
      <x:c r="B533" s="6" t="str">
        <x:v>1415</x:v>
      </x:c>
      <x:c r="C533" s="6" t="n">
        <x:v>3</x:v>
      </x:c>
      <x:c r="D533" s="6" t="n">
        <x:v>418.176</x:v>
      </x:c>
      <x:c r="E533" s="6" t="n">
        <x:v>133.584</x:v>
      </x:c>
      <x:c r="F533" s="6" t="n">
        <x:v>174.24</x:v>
      </x:c>
      <x:c r="G533" s="6" t="n">
        <x:v>101</x:v>
      </x:c>
      <x:c r="H533" s="6" t="n">
        <x:v>0.05</x:v>
      </x:c>
      <x:c r="I533" s="6" t="n">
        <x:v>0.5</x:v>
      </x:c>
      <x:c r="J533" s="6" t="n">
        <x:v>9.504</x:v>
      </x:c>
      <x:c r="K533" s="6" t="n">
        <x:v>3.036</x:v>
      </x:c>
      <x:c r="L533" s="6" t="n">
        <x:v>3.96</x:v>
      </x:c>
      <x:c r="M533" s="6" t="str">
        <x:v>https://raw.githubusercontent.com/Mar-7th/StarRailRes/dbe8cdfcfb0bf657b9fe1cf92d5537f118ccb487/index_new/cn/character_promotions.json</x:v>
      </x:c>
    </x:row>
    <x:row r="534" ht="20" customHeight="1">
      <x:c r="A534" s="6" t="str">
        <x:v>1415_4</x:v>
      </x:c>
      <x:c r="B534" s="6" t="str">
        <x:v>1415</x:v>
      </x:c>
      <x:c r="C534" s="6" t="n">
        <x:v>4</x:v>
      </x:c>
      <x:c r="D534" s="6" t="n">
        <x:v>494.208</x:v>
      </x:c>
      <x:c r="E534" s="6" t="n">
        <x:v>157.872</x:v>
      </x:c>
      <x:c r="F534" s="6" t="n">
        <x:v>205.92</x:v>
      </x:c>
      <x:c r="G534" s="6" t="n">
        <x:v>101</x:v>
      </x:c>
      <x:c r="H534" s="6" t="n">
        <x:v>0.05</x:v>
      </x:c>
      <x:c r="I534" s="6" t="n">
        <x:v>0.5</x:v>
      </x:c>
      <x:c r="J534" s="6" t="n">
        <x:v>9.504</x:v>
      </x:c>
      <x:c r="K534" s="6" t="n">
        <x:v>3.036</x:v>
      </x:c>
      <x:c r="L534" s="6" t="n">
        <x:v>3.96</x:v>
      </x:c>
      <x:c r="M534" s="6" t="str">
        <x:v>https://raw.githubusercontent.com/Mar-7th/StarRailRes/dbe8cdfcfb0bf657b9fe1cf92d5537f118ccb487/index_new/cn/character_promotions.json</x:v>
      </x:c>
    </x:row>
    <x:row r="535" ht="20" customHeight="1">
      <x:c r="A535" s="6" t="str">
        <x:v>1415_5</x:v>
      </x:c>
      <x:c r="B535" s="6" t="str">
        <x:v>1415</x:v>
      </x:c>
      <x:c r="C535" s="6" t="n">
        <x:v>5</x:v>
      </x:c>
      <x:c r="D535" s="6" t="n">
        <x:v>570.24</x:v>
      </x:c>
      <x:c r="E535" s="6" t="n">
        <x:v>182.16</x:v>
      </x:c>
      <x:c r="F535" s="6" t="n">
        <x:v>237.6</x:v>
      </x:c>
      <x:c r="G535" s="6" t="n">
        <x:v>101</x:v>
      </x:c>
      <x:c r="H535" s="6" t="n">
        <x:v>0.05</x:v>
      </x:c>
      <x:c r="I535" s="6" t="n">
        <x:v>0.5</x:v>
      </x:c>
      <x:c r="J535" s="6" t="n">
        <x:v>9.504</x:v>
      </x:c>
      <x:c r="K535" s="6" t="n">
        <x:v>3.036</x:v>
      </x:c>
      <x:c r="L535" s="6" t="n">
        <x:v>3.96</x:v>
      </x:c>
      <x:c r="M535" s="6" t="str">
        <x:v>https://raw.githubusercontent.com/Mar-7th/StarRailRes/dbe8cdfcfb0bf657b9fe1cf92d5537f118ccb487/index_new/cn/character_promotions.json</x:v>
      </x:c>
    </x:row>
    <x:row r="536" ht="20" customHeight="1">
      <x:c r="A536" s="6" t="str">
        <x:v>1415_6</x:v>
      </x:c>
      <x:c r="B536" s="6" t="str">
        <x:v>1415</x:v>
      </x:c>
      <x:c r="C536" s="6" t="n">
        <x:v>6</x:v>
      </x:c>
      <x:c r="D536" s="6" t="n">
        <x:v>646.272</x:v>
      </x:c>
      <x:c r="E536" s="6" t="n">
        <x:v>206.448</x:v>
      </x:c>
      <x:c r="F536" s="6" t="n">
        <x:v>269.28</x:v>
      </x:c>
      <x:c r="G536" s="6" t="n">
        <x:v>101</x:v>
      </x:c>
      <x:c r="H536" s="6" t="n">
        <x:v>0.05</x:v>
      </x:c>
      <x:c r="I536" s="6" t="n">
        <x:v>0.5</x:v>
      </x:c>
      <x:c r="J536" s="6" t="n">
        <x:v>9.504</x:v>
      </x:c>
      <x:c r="K536" s="6" t="n">
        <x:v>3.036</x:v>
      </x:c>
      <x:c r="L536" s="6" t="n">
        <x:v>3.96</x:v>
      </x:c>
      <x:c r="M536" s="6" t="str">
        <x:v>https://raw.githubusercontent.com/Mar-7th/StarRailRes/dbe8cdfcfb0bf657b9fe1cf92d5537f118ccb487/index_new/cn/character_promotions.json</x:v>
      </x:c>
    </x:row>
    <x:row r="537" ht="20" customHeight="1">
      <x:c r="A537" s="6" t="str">
        <x:v>1501_0</x:v>
      </x:c>
      <x:c r="B537" s="6" t="str">
        <x:v>1501</x:v>
      </x:c>
      <x:c r="C537" s="6" t="n">
        <x:v>0</x:v>
      </x:c>
      <x:c r="D537" s="6" t="n">
        <x:v>142.56</x:v>
      </x:c>
      <x:c r="E537" s="6" t="n">
        <x:v>87.12</x:v>
      </x:c>
      <x:c r="F537" s="6" t="n">
        <x:v>62.7</x:v>
      </x:c>
      <x:c r="G537" s="6" t="n">
        <x:v>107</x:v>
      </x:c>
      <x:c r="H537" s="6" t="n">
        <x:v>0.05</x:v>
      </x:c>
      <x:c r="I537" s="6" t="n">
        <x:v>0.5</x:v>
      </x:c>
      <x:c r="J537" s="6" t="n">
        <x:v>7.128</x:v>
      </x:c>
      <x:c r="K537" s="6" t="n">
        <x:v>4.356</x:v>
      </x:c>
      <x:c r="L537" s="6" t="n">
        <x:v>3.135</x:v>
      </x:c>
      <x:c r="M537" s="6" t="str">
        <x:v>https://raw.githubusercontent.com/Mar-7th/StarRailRes/dbe8cdfcfb0bf657b9fe1cf92d5537f118ccb487/index_new/cn/character_promotions.json</x:v>
      </x:c>
    </x:row>
    <x:row r="538" ht="20" customHeight="1">
      <x:c r="A538" s="6" t="str">
        <x:v>1501_1</x:v>
      </x:c>
      <x:c r="B538" s="6" t="str">
        <x:v>1501</x:v>
      </x:c>
      <x:c r="C538" s="6" t="n">
        <x:v>1</x:v>
      </x:c>
      <x:c r="D538" s="6" t="n">
        <x:v>199.584</x:v>
      </x:c>
      <x:c r="E538" s="6" t="n">
        <x:v>121.968</x:v>
      </x:c>
      <x:c r="F538" s="6" t="n">
        <x:v>87.78</x:v>
      </x:c>
      <x:c r="G538" s="6" t="n">
        <x:v>107</x:v>
      </x:c>
      <x:c r="H538" s="6" t="n">
        <x:v>0.05</x:v>
      </x:c>
      <x:c r="I538" s="6" t="n">
        <x:v>0.5</x:v>
      </x:c>
      <x:c r="J538" s="6" t="n">
        <x:v>7.128</x:v>
      </x:c>
      <x:c r="K538" s="6" t="n">
        <x:v>4.356</x:v>
      </x:c>
      <x:c r="L538" s="6" t="n">
        <x:v>3.135</x:v>
      </x:c>
      <x:c r="M538" s="6" t="str">
        <x:v>https://raw.githubusercontent.com/Mar-7th/StarRailRes/dbe8cdfcfb0bf657b9fe1cf92d5537f118ccb487/index_new/cn/character_promotions.json</x:v>
      </x:c>
    </x:row>
    <x:row r="539" ht="20" customHeight="1">
      <x:c r="A539" s="6" t="str">
        <x:v>1501_2</x:v>
      </x:c>
      <x:c r="B539" s="6" t="str">
        <x:v>1501</x:v>
      </x:c>
      <x:c r="C539" s="6" t="n">
        <x:v>2</x:v>
      </x:c>
      <x:c r="D539" s="6" t="n">
        <x:v>256.608</x:v>
      </x:c>
      <x:c r="E539" s="6" t="n">
        <x:v>156.816</x:v>
      </x:c>
      <x:c r="F539" s="6" t="n">
        <x:v>112.86</x:v>
      </x:c>
      <x:c r="G539" s="6" t="n">
        <x:v>107</x:v>
      </x:c>
      <x:c r="H539" s="6" t="n">
        <x:v>0.05</x:v>
      </x:c>
      <x:c r="I539" s="6" t="n">
        <x:v>0.5</x:v>
      </x:c>
      <x:c r="J539" s="6" t="n">
        <x:v>7.128</x:v>
      </x:c>
      <x:c r="K539" s="6" t="n">
        <x:v>4.356</x:v>
      </x:c>
      <x:c r="L539" s="6" t="n">
        <x:v>3.135</x:v>
      </x:c>
      <x:c r="M539" s="6" t="str">
        <x:v>https://raw.githubusercontent.com/Mar-7th/StarRailRes/dbe8cdfcfb0bf657b9fe1cf92d5537f118ccb487/index_new/cn/character_promotions.json</x:v>
      </x:c>
    </x:row>
    <x:row r="540" ht="20" customHeight="1">
      <x:c r="A540" s="6" t="str">
        <x:v>1501_3</x:v>
      </x:c>
      <x:c r="B540" s="6" t="str">
        <x:v>1501</x:v>
      </x:c>
      <x:c r="C540" s="6" t="n">
        <x:v>3</x:v>
      </x:c>
      <x:c r="D540" s="6" t="n">
        <x:v>313.632</x:v>
      </x:c>
      <x:c r="E540" s="6" t="n">
        <x:v>191.664</x:v>
      </x:c>
      <x:c r="F540" s="6" t="n">
        <x:v>137.94</x:v>
      </x:c>
      <x:c r="G540" s="6" t="n">
        <x:v>107</x:v>
      </x:c>
      <x:c r="H540" s="6" t="n">
        <x:v>0.05</x:v>
      </x:c>
      <x:c r="I540" s="6" t="n">
        <x:v>0.5</x:v>
      </x:c>
      <x:c r="J540" s="6" t="n">
        <x:v>7.128</x:v>
      </x:c>
      <x:c r="K540" s="6" t="n">
        <x:v>4.356</x:v>
      </x:c>
      <x:c r="L540" s="6" t="n">
        <x:v>3.135</x:v>
      </x:c>
      <x:c r="M540" s="6" t="str">
        <x:v>https://raw.githubusercontent.com/Mar-7th/StarRailRes/dbe8cdfcfb0bf657b9fe1cf92d5537f118ccb487/index_new/cn/character_promotions.json</x:v>
      </x:c>
    </x:row>
    <x:row r="541" ht="20" customHeight="1">
      <x:c r="A541" s="6" t="str">
        <x:v>1501_4</x:v>
      </x:c>
      <x:c r="B541" s="6" t="str">
        <x:v>1501</x:v>
      </x:c>
      <x:c r="C541" s="6" t="n">
        <x:v>4</x:v>
      </x:c>
      <x:c r="D541" s="6" t="n">
        <x:v>370.656</x:v>
      </x:c>
      <x:c r="E541" s="6" t="n">
        <x:v>226.512</x:v>
      </x:c>
      <x:c r="F541" s="6" t="n">
        <x:v>163.02</x:v>
      </x:c>
      <x:c r="G541" s="6" t="n">
        <x:v>107</x:v>
      </x:c>
      <x:c r="H541" s="6" t="n">
        <x:v>0.05</x:v>
      </x:c>
      <x:c r="I541" s="6" t="n">
        <x:v>0.5</x:v>
      </x:c>
      <x:c r="J541" s="6" t="n">
        <x:v>7.128</x:v>
      </x:c>
      <x:c r="K541" s="6" t="n">
        <x:v>4.356</x:v>
      </x:c>
      <x:c r="L541" s="6" t="n">
        <x:v>3.135</x:v>
      </x:c>
      <x:c r="M541" s="6" t="str">
        <x:v>https://raw.githubusercontent.com/Mar-7th/StarRailRes/dbe8cdfcfb0bf657b9fe1cf92d5537f118ccb487/index_new/cn/character_promotions.json</x:v>
      </x:c>
    </x:row>
    <x:row r="542" ht="20" customHeight="1">
      <x:c r="A542" s="6" t="str">
        <x:v>1501_5</x:v>
      </x:c>
      <x:c r="B542" s="6" t="str">
        <x:v>1501</x:v>
      </x:c>
      <x:c r="C542" s="6" t="n">
        <x:v>5</x:v>
      </x:c>
      <x:c r="D542" s="6" t="n">
        <x:v>427.68</x:v>
      </x:c>
      <x:c r="E542" s="6" t="n">
        <x:v>261.36</x:v>
      </x:c>
      <x:c r="F542" s="6" t="n">
        <x:v>188.1</x:v>
      </x:c>
      <x:c r="G542" s="6" t="n">
        <x:v>107</x:v>
      </x:c>
      <x:c r="H542" s="6" t="n">
        <x:v>0.05</x:v>
      </x:c>
      <x:c r="I542" s="6" t="n">
        <x:v>0.5</x:v>
      </x:c>
      <x:c r="J542" s="6" t="n">
        <x:v>7.128</x:v>
      </x:c>
      <x:c r="K542" s="6" t="n">
        <x:v>4.356</x:v>
      </x:c>
      <x:c r="L542" s="6" t="n">
        <x:v>3.135</x:v>
      </x:c>
      <x:c r="M542" s="6" t="str">
        <x:v>https://raw.githubusercontent.com/Mar-7th/StarRailRes/dbe8cdfcfb0bf657b9fe1cf92d5537f118ccb487/index_new/cn/character_promotions.json</x:v>
      </x:c>
    </x:row>
    <x:row r="543" ht="20" customHeight="1">
      <x:c r="A543" s="6" t="str">
        <x:v>1501_6</x:v>
      </x:c>
      <x:c r="B543" s="6" t="str">
        <x:v>1501</x:v>
      </x:c>
      <x:c r="C543" s="6" t="n">
        <x:v>6</x:v>
      </x:c>
      <x:c r="D543" s="6" t="n">
        <x:v>484.704</x:v>
      </x:c>
      <x:c r="E543" s="6" t="n">
        <x:v>296.208</x:v>
      </x:c>
      <x:c r="F543" s="6" t="n">
        <x:v>213.18</x:v>
      </x:c>
      <x:c r="G543" s="6" t="n">
        <x:v>107</x:v>
      </x:c>
      <x:c r="H543" s="6" t="n">
        <x:v>0.05</x:v>
      </x:c>
      <x:c r="I543" s="6" t="n">
        <x:v>0.5</x:v>
      </x:c>
      <x:c r="J543" s="6" t="n">
        <x:v>7.128</x:v>
      </x:c>
      <x:c r="K543" s="6" t="n">
        <x:v>4.356</x:v>
      </x:c>
      <x:c r="L543" s="6" t="n">
        <x:v>3.135</x:v>
      </x:c>
      <x:c r="M543" s="6" t="str">
        <x:v>https://raw.githubusercontent.com/Mar-7th/StarRailRes/dbe8cdfcfb0bf657b9fe1cf92d5537f118ccb487/index_new/cn/character_promotions.json</x:v>
      </x:c>
    </x:row>
    <x:row r="544" ht="20" customHeight="1">
      <x:c r="A544" s="6" t="str">
        <x:v>1502_0</x:v>
      </x:c>
      <x:c r="B544" s="6" t="str">
        <x:v>1502</x:v>
      </x:c>
      <x:c r="C544" s="6" t="n">
        <x:v>0</x:v>
      </x:c>
      <x:c r="D544" s="6" t="n">
        <x:v>168.96</x:v>
      </x:c>
      <x:c r="E544" s="6" t="n">
        <x:v>63.36</x:v>
      </x:c>
      <x:c r="F544" s="6" t="n">
        <x:v>89.1</x:v>
      </x:c>
      <x:c r="G544" s="6" t="n">
        <x:v>101</x:v>
      </x:c>
      <x:c r="H544" s="6" t="n">
        <x:v>0.05</x:v>
      </x:c>
      <x:c r="I544" s="6" t="n">
        <x:v>0.5</x:v>
      </x:c>
      <x:c r="J544" s="6" t="n">
        <x:v>8.448</x:v>
      </x:c>
      <x:c r="K544" s="6" t="n">
        <x:v>3.168</x:v>
      </x:c>
      <x:c r="L544" s="6" t="n">
        <x:v>4.455</x:v>
      </x:c>
      <x:c r="M544" s="6" t="str">
        <x:v>https://raw.githubusercontent.com/Mar-7th/StarRailRes/dbe8cdfcfb0bf657b9fe1cf92d5537f118ccb487/index_new/cn/character_promotions.json</x:v>
      </x:c>
    </x:row>
    <x:row r="545" ht="20" customHeight="1">
      <x:c r="A545" s="6" t="str">
        <x:v>1502_1</x:v>
      </x:c>
      <x:c r="B545" s="6" t="str">
        <x:v>1502</x:v>
      </x:c>
      <x:c r="C545" s="6" t="n">
        <x:v>1</x:v>
      </x:c>
      <x:c r="D545" s="6" t="n">
        <x:v>236.544</x:v>
      </x:c>
      <x:c r="E545" s="6" t="n">
        <x:v>88.704</x:v>
      </x:c>
      <x:c r="F545" s="6" t="n">
        <x:v>124.74</x:v>
      </x:c>
      <x:c r="G545" s="6" t="n">
        <x:v>101</x:v>
      </x:c>
      <x:c r="H545" s="6" t="n">
        <x:v>0.05</x:v>
      </x:c>
      <x:c r="I545" s="6" t="n">
        <x:v>0.5</x:v>
      </x:c>
      <x:c r="J545" s="6" t="n">
        <x:v>8.448</x:v>
      </x:c>
      <x:c r="K545" s="6" t="n">
        <x:v>3.168</x:v>
      </x:c>
      <x:c r="L545" s="6" t="n">
        <x:v>4.455</x:v>
      </x:c>
      <x:c r="M545" s="6" t="str">
        <x:v>https://raw.githubusercontent.com/Mar-7th/StarRailRes/dbe8cdfcfb0bf657b9fe1cf92d5537f118ccb487/index_new/cn/character_promotions.json</x:v>
      </x:c>
    </x:row>
    <x:row r="546" ht="20" customHeight="1">
      <x:c r="A546" s="6" t="str">
        <x:v>1502_2</x:v>
      </x:c>
      <x:c r="B546" s="6" t="str">
        <x:v>1502</x:v>
      </x:c>
      <x:c r="C546" s="6" t="n">
        <x:v>2</x:v>
      </x:c>
      <x:c r="D546" s="6" t="n">
        <x:v>304.128</x:v>
      </x:c>
      <x:c r="E546" s="6" t="n">
        <x:v>114.048</x:v>
      </x:c>
      <x:c r="F546" s="6" t="n">
        <x:v>160.38</x:v>
      </x:c>
      <x:c r="G546" s="6" t="n">
        <x:v>101</x:v>
      </x:c>
      <x:c r="H546" s="6" t="n">
        <x:v>0.05</x:v>
      </x:c>
      <x:c r="I546" s="6" t="n">
        <x:v>0.5</x:v>
      </x:c>
      <x:c r="J546" s="6" t="n">
        <x:v>8.448</x:v>
      </x:c>
      <x:c r="K546" s="6" t="n">
        <x:v>3.168</x:v>
      </x:c>
      <x:c r="L546" s="6" t="n">
        <x:v>4.455</x:v>
      </x:c>
      <x:c r="M546" s="6" t="str">
        <x:v>https://raw.githubusercontent.com/Mar-7th/StarRailRes/dbe8cdfcfb0bf657b9fe1cf92d5537f118ccb487/index_new/cn/character_promotions.json</x:v>
      </x:c>
    </x:row>
    <x:row r="547" ht="20" customHeight="1">
      <x:c r="A547" s="6" t="str">
        <x:v>1502_3</x:v>
      </x:c>
      <x:c r="B547" s="6" t="str">
        <x:v>1502</x:v>
      </x:c>
      <x:c r="C547" s="6" t="n">
        <x:v>3</x:v>
      </x:c>
      <x:c r="D547" s="6" t="n">
        <x:v>371.712</x:v>
      </x:c>
      <x:c r="E547" s="6" t="n">
        <x:v>139.392</x:v>
      </x:c>
      <x:c r="F547" s="6" t="n">
        <x:v>196.02</x:v>
      </x:c>
      <x:c r="G547" s="6" t="n">
        <x:v>101</x:v>
      </x:c>
      <x:c r="H547" s="6" t="n">
        <x:v>0.05</x:v>
      </x:c>
      <x:c r="I547" s="6" t="n">
        <x:v>0.5</x:v>
      </x:c>
      <x:c r="J547" s="6" t="n">
        <x:v>8.448</x:v>
      </x:c>
      <x:c r="K547" s="6" t="n">
        <x:v>3.168</x:v>
      </x:c>
      <x:c r="L547" s="6" t="n">
        <x:v>4.455</x:v>
      </x:c>
      <x:c r="M547" s="6" t="str">
        <x:v>https://raw.githubusercontent.com/Mar-7th/StarRailRes/dbe8cdfcfb0bf657b9fe1cf92d5537f118ccb487/index_new/cn/character_promotions.json</x:v>
      </x:c>
    </x:row>
    <x:row r="548" ht="20" customHeight="1">
      <x:c r="A548" s="6" t="str">
        <x:v>1502_4</x:v>
      </x:c>
      <x:c r="B548" s="6" t="str">
        <x:v>1502</x:v>
      </x:c>
      <x:c r="C548" s="6" t="n">
        <x:v>4</x:v>
      </x:c>
      <x:c r="D548" s="6" t="n">
        <x:v>439.296</x:v>
      </x:c>
      <x:c r="E548" s="6" t="n">
        <x:v>164.736</x:v>
      </x:c>
      <x:c r="F548" s="6" t="n">
        <x:v>231.66</x:v>
      </x:c>
      <x:c r="G548" s="6" t="n">
        <x:v>101</x:v>
      </x:c>
      <x:c r="H548" s="6" t="n">
        <x:v>0.05</x:v>
      </x:c>
      <x:c r="I548" s="6" t="n">
        <x:v>0.5</x:v>
      </x:c>
      <x:c r="J548" s="6" t="n">
        <x:v>8.448</x:v>
      </x:c>
      <x:c r="K548" s="6" t="n">
        <x:v>3.168</x:v>
      </x:c>
      <x:c r="L548" s="6" t="n">
        <x:v>4.455</x:v>
      </x:c>
      <x:c r="M548" s="6" t="str">
        <x:v>https://raw.githubusercontent.com/Mar-7th/StarRailRes/dbe8cdfcfb0bf657b9fe1cf92d5537f118ccb487/index_new/cn/character_promotions.json</x:v>
      </x:c>
    </x:row>
    <x:row r="549" ht="20" customHeight="1">
      <x:c r="A549" s="6" t="str">
        <x:v>1502_5</x:v>
      </x:c>
      <x:c r="B549" s="6" t="str">
        <x:v>1502</x:v>
      </x:c>
      <x:c r="C549" s="6" t="n">
        <x:v>5</x:v>
      </x:c>
      <x:c r="D549" s="6" t="n">
        <x:v>506.88</x:v>
      </x:c>
      <x:c r="E549" s="6" t="n">
        <x:v>190.08</x:v>
      </x:c>
      <x:c r="F549" s="6" t="n">
        <x:v>267.3</x:v>
      </x:c>
      <x:c r="G549" s="6" t="n">
        <x:v>101</x:v>
      </x:c>
      <x:c r="H549" s="6" t="n">
        <x:v>0.05</x:v>
      </x:c>
      <x:c r="I549" s="6" t="n">
        <x:v>0.5</x:v>
      </x:c>
      <x:c r="J549" s="6" t="n">
        <x:v>8.448</x:v>
      </x:c>
      <x:c r="K549" s="6" t="n">
        <x:v>3.168</x:v>
      </x:c>
      <x:c r="L549" s="6" t="n">
        <x:v>4.455</x:v>
      </x:c>
      <x:c r="M549" s="6" t="str">
        <x:v>https://raw.githubusercontent.com/Mar-7th/StarRailRes/dbe8cdfcfb0bf657b9fe1cf92d5537f118ccb487/index_new/cn/character_promotions.json</x:v>
      </x:c>
    </x:row>
    <x:row r="550" ht="20" customHeight="1">
      <x:c r="A550" s="6" t="str">
        <x:v>1502_6</x:v>
      </x:c>
      <x:c r="B550" s="6" t="str">
        <x:v>1502</x:v>
      </x:c>
      <x:c r="C550" s="6" t="n">
        <x:v>6</x:v>
      </x:c>
      <x:c r="D550" s="6" t="n">
        <x:v>574.464</x:v>
      </x:c>
      <x:c r="E550" s="6" t="n">
        <x:v>215.424</x:v>
      </x:c>
      <x:c r="F550" s="6" t="n">
        <x:v>302.94</x:v>
      </x:c>
      <x:c r="G550" s="6" t="n">
        <x:v>101</x:v>
      </x:c>
      <x:c r="H550" s="6" t="n">
        <x:v>0.05</x:v>
      </x:c>
      <x:c r="I550" s="6" t="n">
        <x:v>0.5</x:v>
      </x:c>
      <x:c r="J550" s="6" t="n">
        <x:v>8.448</x:v>
      </x:c>
      <x:c r="K550" s="6" t="n">
        <x:v>3.168</x:v>
      </x:c>
      <x:c r="L550" s="6" t="n">
        <x:v>4.455</x:v>
      </x:c>
      <x:c r="M550" s="6" t="str">
        <x:v>https://raw.githubusercontent.com/Mar-7th/StarRailRes/dbe8cdfcfb0bf657b9fe1cf92d5537f118ccb487/index_new/cn/character_promotions.json</x:v>
      </x:c>
    </x:row>
    <x:row r="551" ht="20" customHeight="1">
      <x:c r="A551" s="6" t="str">
        <x:v>1503_0</x:v>
      </x:c>
      <x:c r="B551" s="6" t="str">
        <x:v>1503</x:v>
      </x:c>
      <x:c r="C551" s="6" t="n">
        <x:v>0</x:v>
      </x:c>
      <x:c r="D551" s="6" t="n">
        <x:v>163.68</x:v>
      </x:c>
      <x:c r="E551" s="6" t="n">
        <x:v>63.36</x:v>
      </x:c>
      <x:c r="F551" s="6" t="n">
        <x:v>99</x:v>
      </x:c>
      <x:c r="G551" s="6" t="n">
        <x:v>99</x:v>
      </x:c>
      <x:c r="H551" s="6" t="n">
        <x:v>0.05</x:v>
      </x:c>
      <x:c r="I551" s="6" t="n">
        <x:v>0.5</x:v>
      </x:c>
      <x:c r="J551" s="6" t="n">
        <x:v>8.184</x:v>
      </x:c>
      <x:c r="K551" s="6" t="n">
        <x:v>3.168</x:v>
      </x:c>
      <x:c r="L551" s="6" t="n">
        <x:v>4.95</x:v>
      </x:c>
      <x:c r="M551" s="6" t="str">
        <x:v>https://raw.githubusercontent.com/Mar-7th/StarRailRes/dbe8cdfcfb0bf657b9fe1cf92d5537f118ccb487/index_new/cn/character_promotions.json</x:v>
      </x:c>
    </x:row>
    <x:row r="552" ht="20" customHeight="1">
      <x:c r="A552" s="6" t="str">
        <x:v>1503_1</x:v>
      </x:c>
      <x:c r="B552" s="6" t="str">
        <x:v>1503</x:v>
      </x:c>
      <x:c r="C552" s="6" t="n">
        <x:v>1</x:v>
      </x:c>
      <x:c r="D552" s="6" t="n">
        <x:v>229.152</x:v>
      </x:c>
      <x:c r="E552" s="6" t="n">
        <x:v>88.704</x:v>
      </x:c>
      <x:c r="F552" s="6" t="n">
        <x:v>138.6</x:v>
      </x:c>
      <x:c r="G552" s="6" t="n">
        <x:v>99</x:v>
      </x:c>
      <x:c r="H552" s="6" t="n">
        <x:v>0.05</x:v>
      </x:c>
      <x:c r="I552" s="6" t="n">
        <x:v>0.5</x:v>
      </x:c>
      <x:c r="J552" s="6" t="n">
        <x:v>8.184</x:v>
      </x:c>
      <x:c r="K552" s="6" t="n">
        <x:v>3.168</x:v>
      </x:c>
      <x:c r="L552" s="6" t="n">
        <x:v>4.95</x:v>
      </x:c>
      <x:c r="M552" s="6" t="str">
        <x:v>https://raw.githubusercontent.com/Mar-7th/StarRailRes/dbe8cdfcfb0bf657b9fe1cf92d5537f118ccb487/index_new/cn/character_promotions.json</x:v>
      </x:c>
    </x:row>
    <x:row r="553" ht="20" customHeight="1">
      <x:c r="A553" s="6" t="str">
        <x:v>1503_2</x:v>
      </x:c>
      <x:c r="B553" s="6" t="str">
        <x:v>1503</x:v>
      </x:c>
      <x:c r="C553" s="6" t="n">
        <x:v>2</x:v>
      </x:c>
      <x:c r="D553" s="6" t="n">
        <x:v>294.624</x:v>
      </x:c>
      <x:c r="E553" s="6" t="n">
        <x:v>114.048</x:v>
      </x:c>
      <x:c r="F553" s="6" t="n">
        <x:v>178.2</x:v>
      </x:c>
      <x:c r="G553" s="6" t="n">
        <x:v>99</x:v>
      </x:c>
      <x:c r="H553" s="6" t="n">
        <x:v>0.05</x:v>
      </x:c>
      <x:c r="I553" s="6" t="n">
        <x:v>0.5</x:v>
      </x:c>
      <x:c r="J553" s="6" t="n">
        <x:v>8.184</x:v>
      </x:c>
      <x:c r="K553" s="6" t="n">
        <x:v>3.168</x:v>
      </x:c>
      <x:c r="L553" s="6" t="n">
        <x:v>4.95</x:v>
      </x:c>
      <x:c r="M553" s="6" t="str">
        <x:v>https://raw.githubusercontent.com/Mar-7th/StarRailRes/dbe8cdfcfb0bf657b9fe1cf92d5537f118ccb487/index_new/cn/character_promotions.json</x:v>
      </x:c>
    </x:row>
    <x:row r="554" ht="20" customHeight="1">
      <x:c r="A554" s="6" t="str">
        <x:v>1503_3</x:v>
      </x:c>
      <x:c r="B554" s="6" t="str">
        <x:v>1503</x:v>
      </x:c>
      <x:c r="C554" s="6" t="n">
        <x:v>3</x:v>
      </x:c>
      <x:c r="D554" s="6" t="n">
        <x:v>360.096</x:v>
      </x:c>
      <x:c r="E554" s="6" t="n">
        <x:v>139.392</x:v>
      </x:c>
      <x:c r="F554" s="6" t="n">
        <x:v>217.8</x:v>
      </x:c>
      <x:c r="G554" s="6" t="n">
        <x:v>99</x:v>
      </x:c>
      <x:c r="H554" s="6" t="n">
        <x:v>0.05</x:v>
      </x:c>
      <x:c r="I554" s="6" t="n">
        <x:v>0.5</x:v>
      </x:c>
      <x:c r="J554" s="6" t="n">
        <x:v>8.184</x:v>
      </x:c>
      <x:c r="K554" s="6" t="n">
        <x:v>3.168</x:v>
      </x:c>
      <x:c r="L554" s="6" t="n">
        <x:v>4.95</x:v>
      </x:c>
      <x:c r="M554" s="6" t="str">
        <x:v>https://raw.githubusercontent.com/Mar-7th/StarRailRes/dbe8cdfcfb0bf657b9fe1cf92d5537f118ccb487/index_new/cn/character_promotions.json</x:v>
      </x:c>
    </x:row>
    <x:row r="555" ht="20" customHeight="1">
      <x:c r="A555" s="6" t="str">
        <x:v>1503_4</x:v>
      </x:c>
      <x:c r="B555" s="6" t="str">
        <x:v>1503</x:v>
      </x:c>
      <x:c r="C555" s="6" t="n">
        <x:v>4</x:v>
      </x:c>
      <x:c r="D555" s="6" t="n">
        <x:v>425.568</x:v>
      </x:c>
      <x:c r="E555" s="6" t="n">
        <x:v>164.736</x:v>
      </x:c>
      <x:c r="F555" s="6" t="n">
        <x:v>257.4</x:v>
      </x:c>
      <x:c r="G555" s="6" t="n">
        <x:v>99</x:v>
      </x:c>
      <x:c r="H555" s="6" t="n">
        <x:v>0.05</x:v>
      </x:c>
      <x:c r="I555" s="6" t="n">
        <x:v>0.5</x:v>
      </x:c>
      <x:c r="J555" s="6" t="n">
        <x:v>8.184</x:v>
      </x:c>
      <x:c r="K555" s="6" t="n">
        <x:v>3.168</x:v>
      </x:c>
      <x:c r="L555" s="6" t="n">
        <x:v>4.95</x:v>
      </x:c>
      <x:c r="M555" s="6" t="str">
        <x:v>https://raw.githubusercontent.com/Mar-7th/StarRailRes/dbe8cdfcfb0bf657b9fe1cf92d5537f118ccb487/index_new/cn/character_promotions.json</x:v>
      </x:c>
    </x:row>
    <x:row r="556" ht="20" customHeight="1">
      <x:c r="A556" s="6" t="str">
        <x:v>1503_5</x:v>
      </x:c>
      <x:c r="B556" s="6" t="str">
        <x:v>1503</x:v>
      </x:c>
      <x:c r="C556" s="6" t="n">
        <x:v>5</x:v>
      </x:c>
      <x:c r="D556" s="6" t="n">
        <x:v>491.04</x:v>
      </x:c>
      <x:c r="E556" s="6" t="n">
        <x:v>190.08</x:v>
      </x:c>
      <x:c r="F556" s="6" t="n">
        <x:v>297</x:v>
      </x:c>
      <x:c r="G556" s="6" t="n">
        <x:v>99</x:v>
      </x:c>
      <x:c r="H556" s="6" t="n">
        <x:v>0.05</x:v>
      </x:c>
      <x:c r="I556" s="6" t="n">
        <x:v>0.5</x:v>
      </x:c>
      <x:c r="J556" s="6" t="n">
        <x:v>8.184</x:v>
      </x:c>
      <x:c r="K556" s="6" t="n">
        <x:v>3.168</x:v>
      </x:c>
      <x:c r="L556" s="6" t="n">
        <x:v>4.95</x:v>
      </x:c>
      <x:c r="M556" s="6" t="str">
        <x:v>https://raw.githubusercontent.com/Mar-7th/StarRailRes/dbe8cdfcfb0bf657b9fe1cf92d5537f118ccb487/index_new/cn/character_promotions.json</x:v>
      </x:c>
    </x:row>
    <x:row r="557" ht="20" customHeight="1">
      <x:c r="A557" s="6" t="str">
        <x:v>1503_6</x:v>
      </x:c>
      <x:c r="B557" s="6" t="str">
        <x:v>1503</x:v>
      </x:c>
      <x:c r="C557" s="6" t="n">
        <x:v>6</x:v>
      </x:c>
      <x:c r="D557" s="6" t="n">
        <x:v>556.512</x:v>
      </x:c>
      <x:c r="E557" s="6" t="n">
        <x:v>215.424</x:v>
      </x:c>
      <x:c r="F557" s="6" t="n">
        <x:v>336.6</x:v>
      </x:c>
      <x:c r="G557" s="6" t="n">
        <x:v>99</x:v>
      </x:c>
      <x:c r="H557" s="6" t="n">
        <x:v>0.05</x:v>
      </x:c>
      <x:c r="I557" s="6" t="n">
        <x:v>0.5</x:v>
      </x:c>
      <x:c r="J557" s="6" t="n">
        <x:v>8.184</x:v>
      </x:c>
      <x:c r="K557" s="6" t="n">
        <x:v>3.168</x:v>
      </x:c>
      <x:c r="L557" s="6" t="n">
        <x:v>4.95</x:v>
      </x:c>
      <x:c r="M557" s="6" t="str">
        <x:v>https://raw.githubusercontent.com/Mar-7th/StarRailRes/dbe8cdfcfb0bf657b9fe1cf92d5537f118ccb487/index_new/cn/character_promotions.json</x:v>
      </x:c>
    </x:row>
    <x:row r="558" ht="20" customHeight="1">
      <x:c r="A558" s="6" t="str">
        <x:v>1504_0</x:v>
      </x:c>
      <x:c r="B558" s="6" t="str">
        <x:v>1504</x:v>
      </x:c>
      <x:c r="C558" s="6" t="n">
        <x:v>0</x:v>
      </x:c>
      <x:c r="D558" s="6" t="n">
        <x:v>116.16</x:v>
      </x:c>
      <x:c r="E558" s="6" t="n">
        <x:v>105.6</x:v>
      </x:c>
      <x:c r="F558" s="6" t="n">
        <x:v>52.8</x:v>
      </x:c>
      <x:c r="G558" s="6" t="n">
        <x:v>106</x:v>
      </x:c>
      <x:c r="H558" s="6" t="n">
        <x:v>0.05</x:v>
      </x:c>
      <x:c r="I558" s="6" t="n">
        <x:v>0.5</x:v>
      </x:c>
      <x:c r="J558" s="6" t="n">
        <x:v>5.808</x:v>
      </x:c>
      <x:c r="K558" s="6" t="n">
        <x:v>5.28</x:v>
      </x:c>
      <x:c r="L558" s="6" t="n">
        <x:v>2.64</x:v>
      </x:c>
      <x:c r="M558" s="6" t="str">
        <x:v>https://raw.githubusercontent.com/Mar-7th/StarRailRes/dbe8cdfcfb0bf657b9fe1cf92d5537f118ccb487/index_new/cn/character_promotions.json</x:v>
      </x:c>
    </x:row>
    <x:row r="559" ht="20" customHeight="1">
      <x:c r="A559" s="6" t="str">
        <x:v>1504_1</x:v>
      </x:c>
      <x:c r="B559" s="6" t="str">
        <x:v>1504</x:v>
      </x:c>
      <x:c r="C559" s="6" t="n">
        <x:v>1</x:v>
      </x:c>
      <x:c r="D559" s="6" t="n">
        <x:v>162.624</x:v>
      </x:c>
      <x:c r="E559" s="6" t="n">
        <x:v>147.84</x:v>
      </x:c>
      <x:c r="F559" s="6" t="n">
        <x:v>73.92</x:v>
      </x:c>
      <x:c r="G559" s="6" t="n">
        <x:v>106</x:v>
      </x:c>
      <x:c r="H559" s="6" t="n">
        <x:v>0.05</x:v>
      </x:c>
      <x:c r="I559" s="6" t="n">
        <x:v>0.5</x:v>
      </x:c>
      <x:c r="J559" s="6" t="n">
        <x:v>5.808</x:v>
      </x:c>
      <x:c r="K559" s="6" t="n">
        <x:v>5.28</x:v>
      </x:c>
      <x:c r="L559" s="6" t="n">
        <x:v>2.64</x:v>
      </x:c>
      <x:c r="M559" s="6" t="str">
        <x:v>https://raw.githubusercontent.com/Mar-7th/StarRailRes/dbe8cdfcfb0bf657b9fe1cf92d5537f118ccb487/index_new/cn/character_promotions.json</x:v>
      </x:c>
    </x:row>
    <x:row r="560" ht="20" customHeight="1">
      <x:c r="A560" s="6" t="str">
        <x:v>1504_2</x:v>
      </x:c>
      <x:c r="B560" s="6" t="str">
        <x:v>1504</x:v>
      </x:c>
      <x:c r="C560" s="6" t="n">
        <x:v>2</x:v>
      </x:c>
      <x:c r="D560" s="6" t="n">
        <x:v>209.088</x:v>
      </x:c>
      <x:c r="E560" s="6" t="n">
        <x:v>190.08</x:v>
      </x:c>
      <x:c r="F560" s="6" t="n">
        <x:v>95.04</x:v>
      </x:c>
      <x:c r="G560" s="6" t="n">
        <x:v>106</x:v>
      </x:c>
      <x:c r="H560" s="6" t="n">
        <x:v>0.05</x:v>
      </x:c>
      <x:c r="I560" s="6" t="n">
        <x:v>0.5</x:v>
      </x:c>
      <x:c r="J560" s="6" t="n">
        <x:v>5.808</x:v>
      </x:c>
      <x:c r="K560" s="6" t="n">
        <x:v>5.28</x:v>
      </x:c>
      <x:c r="L560" s="6" t="n">
        <x:v>2.64</x:v>
      </x:c>
      <x:c r="M560" s="6" t="str">
        <x:v>https://raw.githubusercontent.com/Mar-7th/StarRailRes/dbe8cdfcfb0bf657b9fe1cf92d5537f118ccb487/index_new/cn/character_promotions.json</x:v>
      </x:c>
    </x:row>
    <x:row r="561" ht="20" customHeight="1">
      <x:c r="A561" s="6" t="str">
        <x:v>1504_3</x:v>
      </x:c>
      <x:c r="B561" s="6" t="str">
        <x:v>1504</x:v>
      </x:c>
      <x:c r="C561" s="6" t="n">
        <x:v>3</x:v>
      </x:c>
      <x:c r="D561" s="6" t="n">
        <x:v>255.552</x:v>
      </x:c>
      <x:c r="E561" s="6" t="n">
        <x:v>232.32</x:v>
      </x:c>
      <x:c r="F561" s="6" t="n">
        <x:v>116.16</x:v>
      </x:c>
      <x:c r="G561" s="6" t="n">
        <x:v>106</x:v>
      </x:c>
      <x:c r="H561" s="6" t="n">
        <x:v>0.05</x:v>
      </x:c>
      <x:c r="I561" s="6" t="n">
        <x:v>0.5</x:v>
      </x:c>
      <x:c r="J561" s="6" t="n">
        <x:v>5.808</x:v>
      </x:c>
      <x:c r="K561" s="6" t="n">
        <x:v>5.28</x:v>
      </x:c>
      <x:c r="L561" s="6" t="n">
        <x:v>2.64</x:v>
      </x:c>
      <x:c r="M561" s="6" t="str">
        <x:v>https://raw.githubusercontent.com/Mar-7th/StarRailRes/dbe8cdfcfb0bf657b9fe1cf92d5537f118ccb487/index_new/cn/character_promotions.json</x:v>
      </x:c>
    </x:row>
    <x:row r="562" ht="20" customHeight="1">
      <x:c r="A562" s="6" t="str">
        <x:v>1504_4</x:v>
      </x:c>
      <x:c r="B562" s="6" t="str">
        <x:v>1504</x:v>
      </x:c>
      <x:c r="C562" s="6" t="n">
        <x:v>4</x:v>
      </x:c>
      <x:c r="D562" s="6" t="n">
        <x:v>302.016</x:v>
      </x:c>
      <x:c r="E562" s="6" t="n">
        <x:v>274.56</x:v>
      </x:c>
      <x:c r="F562" s="6" t="n">
        <x:v>137.28</x:v>
      </x:c>
      <x:c r="G562" s="6" t="n">
        <x:v>106</x:v>
      </x:c>
      <x:c r="H562" s="6" t="n">
        <x:v>0.05</x:v>
      </x:c>
      <x:c r="I562" s="6" t="n">
        <x:v>0.5</x:v>
      </x:c>
      <x:c r="J562" s="6" t="n">
        <x:v>5.808</x:v>
      </x:c>
      <x:c r="K562" s="6" t="n">
        <x:v>5.28</x:v>
      </x:c>
      <x:c r="L562" s="6" t="n">
        <x:v>2.64</x:v>
      </x:c>
      <x:c r="M562" s="6" t="str">
        <x:v>https://raw.githubusercontent.com/Mar-7th/StarRailRes/dbe8cdfcfb0bf657b9fe1cf92d5537f118ccb487/index_new/cn/character_promotions.json</x:v>
      </x:c>
    </x:row>
    <x:row r="563" ht="20" customHeight="1">
      <x:c r="A563" s="6" t="str">
        <x:v>1504_5</x:v>
      </x:c>
      <x:c r="B563" s="6" t="str">
        <x:v>1504</x:v>
      </x:c>
      <x:c r="C563" s="6" t="n">
        <x:v>5</x:v>
      </x:c>
      <x:c r="D563" s="6" t="n">
        <x:v>348.48</x:v>
      </x:c>
      <x:c r="E563" s="6" t="n">
        <x:v>316.8</x:v>
      </x:c>
      <x:c r="F563" s="6" t="n">
        <x:v>158.4</x:v>
      </x:c>
      <x:c r="G563" s="6" t="n">
        <x:v>106</x:v>
      </x:c>
      <x:c r="H563" s="6" t="n">
        <x:v>0.05</x:v>
      </x:c>
      <x:c r="I563" s="6" t="n">
        <x:v>0.5</x:v>
      </x:c>
      <x:c r="J563" s="6" t="n">
        <x:v>5.808</x:v>
      </x:c>
      <x:c r="K563" s="6" t="n">
        <x:v>5.28</x:v>
      </x:c>
      <x:c r="L563" s="6" t="n">
        <x:v>2.64</x:v>
      </x:c>
      <x:c r="M563" s="6" t="str">
        <x:v>https://raw.githubusercontent.com/Mar-7th/StarRailRes/dbe8cdfcfb0bf657b9fe1cf92d5537f118ccb487/index_new/cn/character_promotions.json</x:v>
      </x:c>
    </x:row>
    <x:row r="564" ht="20" customHeight="1">
      <x:c r="A564" s="6" t="str">
        <x:v>1504_6</x:v>
      </x:c>
      <x:c r="B564" s="6" t="str">
        <x:v>1504</x:v>
      </x:c>
      <x:c r="C564" s="6" t="n">
        <x:v>6</x:v>
      </x:c>
      <x:c r="D564" s="6" t="n">
        <x:v>394.944</x:v>
      </x:c>
      <x:c r="E564" s="6" t="n">
        <x:v>359.04</x:v>
      </x:c>
      <x:c r="F564" s="6" t="n">
        <x:v>179.52</x:v>
      </x:c>
      <x:c r="G564" s="6" t="n">
        <x:v>106</x:v>
      </x:c>
      <x:c r="H564" s="6" t="n">
        <x:v>0.05</x:v>
      </x:c>
      <x:c r="I564" s="6" t="n">
        <x:v>0.5</x:v>
      </x:c>
      <x:c r="J564" s="6" t="n">
        <x:v>5.808</x:v>
      </x:c>
      <x:c r="K564" s="6" t="n">
        <x:v>5.28</x:v>
      </x:c>
      <x:c r="L564" s="6" t="n">
        <x:v>2.64</x:v>
      </x:c>
      <x:c r="M564" s="6" t="str">
        <x:v>https://raw.githubusercontent.com/Mar-7th/StarRailRes/dbe8cdfcfb0bf657b9fe1cf92d5537f118ccb487/index_new/cn/character_promotions.json</x:v>
      </x:c>
    </x:row>
    <x:row r="565" ht="20" customHeight="1">
      <x:c r="A565" s="6" t="str">
        <x:v>1505_0</x:v>
      </x:c>
      <x:c r="B565" s="6" t="str">
        <x:v>1505</x:v>
      </x:c>
      <x:c r="C565" s="6" t="n">
        <x:v>0</x:v>
      </x:c>
      <x:c r="D565" s="6" t="n">
        <x:v>142.56</x:v>
      </x:c>
      <x:c r="E565" s="6" t="n">
        <x:v>100.32</x:v>
      </x:c>
      <x:c r="F565" s="6" t="n">
        <x:v>62.7</x:v>
      </x:c>
      <x:c r="G565" s="6" t="n">
        <x:v>104</x:v>
      </x:c>
      <x:c r="H565" s="6" t="n">
        <x:v>0.05</x:v>
      </x:c>
      <x:c r="I565" s="6" t="n">
        <x:v>0.5</x:v>
      </x:c>
      <x:c r="J565" s="6" t="n">
        <x:v>7.128</x:v>
      </x:c>
      <x:c r="K565" s="6" t="n">
        <x:v>5.016</x:v>
      </x:c>
      <x:c r="L565" s="6" t="n">
        <x:v>3.135</x:v>
      </x:c>
      <x:c r="M565" s="6" t="str">
        <x:v>https://raw.githubusercontent.com/Mar-7th/StarRailRes/dbe8cdfcfb0bf657b9fe1cf92d5537f118ccb487/index_new/cn/character_promotions.json</x:v>
      </x:c>
    </x:row>
    <x:row r="566" ht="20" customHeight="1">
      <x:c r="A566" s="6" t="str">
        <x:v>1505_1</x:v>
      </x:c>
      <x:c r="B566" s="6" t="str">
        <x:v>1505</x:v>
      </x:c>
      <x:c r="C566" s="6" t="n">
        <x:v>1</x:v>
      </x:c>
      <x:c r="D566" s="6" t="n">
        <x:v>199.584</x:v>
      </x:c>
      <x:c r="E566" s="6" t="n">
        <x:v>140.448</x:v>
      </x:c>
      <x:c r="F566" s="6" t="n">
        <x:v>87.78</x:v>
      </x:c>
      <x:c r="G566" s="6" t="n">
        <x:v>104</x:v>
      </x:c>
      <x:c r="H566" s="6" t="n">
        <x:v>0.05</x:v>
      </x:c>
      <x:c r="I566" s="6" t="n">
        <x:v>0.5</x:v>
      </x:c>
      <x:c r="J566" s="6" t="n">
        <x:v>7.128</x:v>
      </x:c>
      <x:c r="K566" s="6" t="n">
        <x:v>5.016</x:v>
      </x:c>
      <x:c r="L566" s="6" t="n">
        <x:v>3.135</x:v>
      </x:c>
      <x:c r="M566" s="6" t="str">
        <x:v>https://raw.githubusercontent.com/Mar-7th/StarRailRes/dbe8cdfcfb0bf657b9fe1cf92d5537f118ccb487/index_new/cn/character_promotions.json</x:v>
      </x:c>
    </x:row>
    <x:row r="567" ht="20" customHeight="1">
      <x:c r="A567" s="6" t="str">
        <x:v>1505_2</x:v>
      </x:c>
      <x:c r="B567" s="6" t="str">
        <x:v>1505</x:v>
      </x:c>
      <x:c r="C567" s="6" t="n">
        <x:v>2</x:v>
      </x:c>
      <x:c r="D567" s="6" t="n">
        <x:v>256.608</x:v>
      </x:c>
      <x:c r="E567" s="6" t="n">
        <x:v>180.576</x:v>
      </x:c>
      <x:c r="F567" s="6" t="n">
        <x:v>112.86</x:v>
      </x:c>
      <x:c r="G567" s="6" t="n">
        <x:v>104</x:v>
      </x:c>
      <x:c r="H567" s="6" t="n">
        <x:v>0.05</x:v>
      </x:c>
      <x:c r="I567" s="6" t="n">
        <x:v>0.5</x:v>
      </x:c>
      <x:c r="J567" s="6" t="n">
        <x:v>7.128</x:v>
      </x:c>
      <x:c r="K567" s="6" t="n">
        <x:v>5.016</x:v>
      </x:c>
      <x:c r="L567" s="6" t="n">
        <x:v>3.135</x:v>
      </x:c>
      <x:c r="M567" s="6" t="str">
        <x:v>https://raw.githubusercontent.com/Mar-7th/StarRailRes/dbe8cdfcfb0bf657b9fe1cf92d5537f118ccb487/index_new/cn/character_promotions.json</x:v>
      </x:c>
    </x:row>
    <x:row r="568" ht="20" customHeight="1">
      <x:c r="A568" s="6" t="str">
        <x:v>1505_3</x:v>
      </x:c>
      <x:c r="B568" s="6" t="str">
        <x:v>1505</x:v>
      </x:c>
      <x:c r="C568" s="6" t="n">
        <x:v>3</x:v>
      </x:c>
      <x:c r="D568" s="6" t="n">
        <x:v>313.632</x:v>
      </x:c>
      <x:c r="E568" s="6" t="n">
        <x:v>220.704</x:v>
      </x:c>
      <x:c r="F568" s="6" t="n">
        <x:v>137.94</x:v>
      </x:c>
      <x:c r="G568" s="6" t="n">
        <x:v>104</x:v>
      </x:c>
      <x:c r="H568" s="6" t="n">
        <x:v>0.05</x:v>
      </x:c>
      <x:c r="I568" s="6" t="n">
        <x:v>0.5</x:v>
      </x:c>
      <x:c r="J568" s="6" t="n">
        <x:v>7.128</x:v>
      </x:c>
      <x:c r="K568" s="6" t="n">
        <x:v>5.016</x:v>
      </x:c>
      <x:c r="L568" s="6" t="n">
        <x:v>3.135</x:v>
      </x:c>
      <x:c r="M568" s="6" t="str">
        <x:v>https://raw.githubusercontent.com/Mar-7th/StarRailRes/dbe8cdfcfb0bf657b9fe1cf92d5537f118ccb487/index_new/cn/character_promotions.json</x:v>
      </x:c>
    </x:row>
    <x:row r="569" ht="20" customHeight="1">
      <x:c r="A569" s="6" t="str">
        <x:v>1505_4</x:v>
      </x:c>
      <x:c r="B569" s="6" t="str">
        <x:v>1505</x:v>
      </x:c>
      <x:c r="C569" s="6" t="n">
        <x:v>4</x:v>
      </x:c>
      <x:c r="D569" s="6" t="n">
        <x:v>370.656</x:v>
      </x:c>
      <x:c r="E569" s="6" t="n">
        <x:v>260.832</x:v>
      </x:c>
      <x:c r="F569" s="6" t="n">
        <x:v>163.02</x:v>
      </x:c>
      <x:c r="G569" s="6" t="n">
        <x:v>104</x:v>
      </x:c>
      <x:c r="H569" s="6" t="n">
        <x:v>0.05</x:v>
      </x:c>
      <x:c r="I569" s="6" t="n">
        <x:v>0.5</x:v>
      </x:c>
      <x:c r="J569" s="6" t="n">
        <x:v>7.128</x:v>
      </x:c>
      <x:c r="K569" s="6" t="n">
        <x:v>5.016</x:v>
      </x:c>
      <x:c r="L569" s="6" t="n">
        <x:v>3.135</x:v>
      </x:c>
      <x:c r="M569" s="6" t="str">
        <x:v>https://raw.githubusercontent.com/Mar-7th/StarRailRes/dbe8cdfcfb0bf657b9fe1cf92d5537f118ccb487/index_new/cn/character_promotions.json</x:v>
      </x:c>
    </x:row>
    <x:row r="570" ht="20" customHeight="1">
      <x:c r="A570" s="6" t="str">
        <x:v>1505_5</x:v>
      </x:c>
      <x:c r="B570" s="6" t="str">
        <x:v>1505</x:v>
      </x:c>
      <x:c r="C570" s="6" t="n">
        <x:v>5</x:v>
      </x:c>
      <x:c r="D570" s="6" t="n">
        <x:v>427.68</x:v>
      </x:c>
      <x:c r="E570" s="6" t="n">
        <x:v>300.96</x:v>
      </x:c>
      <x:c r="F570" s="6" t="n">
        <x:v>188.1</x:v>
      </x:c>
      <x:c r="G570" s="6" t="n">
        <x:v>104</x:v>
      </x:c>
      <x:c r="H570" s="6" t="n">
        <x:v>0.05</x:v>
      </x:c>
      <x:c r="I570" s="6" t="n">
        <x:v>0.5</x:v>
      </x:c>
      <x:c r="J570" s="6" t="n">
        <x:v>7.128</x:v>
      </x:c>
      <x:c r="K570" s="6" t="n">
        <x:v>5.016</x:v>
      </x:c>
      <x:c r="L570" s="6" t="n">
        <x:v>3.135</x:v>
      </x:c>
      <x:c r="M570" s="6" t="str">
        <x:v>https://raw.githubusercontent.com/Mar-7th/StarRailRes/dbe8cdfcfb0bf657b9fe1cf92d5537f118ccb487/index_new/cn/character_promotions.json</x:v>
      </x:c>
    </x:row>
    <x:row r="571" ht="20" customHeight="1">
      <x:c r="A571" s="6" t="str">
        <x:v>1505_6</x:v>
      </x:c>
      <x:c r="B571" s="6" t="str">
        <x:v>1505</x:v>
      </x:c>
      <x:c r="C571" s="6" t="n">
        <x:v>6</x:v>
      </x:c>
      <x:c r="D571" s="6" t="n">
        <x:v>484.704</x:v>
      </x:c>
      <x:c r="E571" s="6" t="n">
        <x:v>341.088</x:v>
      </x:c>
      <x:c r="F571" s="6" t="n">
        <x:v>213.18</x:v>
      </x:c>
      <x:c r="G571" s="6" t="n">
        <x:v>104</x:v>
      </x:c>
      <x:c r="H571" s="6" t="n">
        <x:v>0.05</x:v>
      </x:c>
      <x:c r="I571" s="6" t="n">
        <x:v>0.5</x:v>
      </x:c>
      <x:c r="J571" s="6" t="n">
        <x:v>7.128</x:v>
      </x:c>
      <x:c r="K571" s="6" t="n">
        <x:v>5.016</x:v>
      </x:c>
      <x:c r="L571" s="6" t="n">
        <x:v>3.135</x:v>
      </x:c>
      <x:c r="M571" s="6" t="str">
        <x:v>https://raw.githubusercontent.com/Mar-7th/StarRailRes/dbe8cdfcfb0bf657b9fe1cf92d5537f118ccb487/index_new/cn/character_promotions.json</x:v>
      </x:c>
    </x:row>
    <x:row r="572" ht="20" customHeight="1">
      <x:c r="A572" s="6" t="str">
        <x:v>1506_0</x:v>
      </x:c>
      <x:c r="B572" s="6" t="str">
        <x:v>1506</x:v>
      </x:c>
      <x:c r="C572" s="6" t="n">
        <x:v>0</x:v>
      </x:c>
      <x:c r="D572" s="6" t="n">
        <x:v>142.56</x:v>
      </x:c>
      <x:c r="E572" s="6" t="n">
        <x:v>52.8</x:v>
      </x:c>
      <x:c r="F572" s="6" t="n">
        <x:v>89.1</x:v>
      </x:c>
      <x:c r="G572" s="6" t="n">
        <x:v>110</x:v>
      </x:c>
      <x:c r="H572" s="6" t="n">
        <x:v>0.05</x:v>
      </x:c>
      <x:c r="I572" s="6" t="n">
        <x:v>0.5</x:v>
      </x:c>
      <x:c r="J572" s="6" t="n">
        <x:v>7.128</x:v>
      </x:c>
      <x:c r="K572" s="6" t="n">
        <x:v>2.64</x:v>
      </x:c>
      <x:c r="L572" s="6" t="n">
        <x:v>4.455</x:v>
      </x:c>
      <x:c r="M572" s="6" t="str">
        <x:v>https://raw.githubusercontent.com/Mar-7th/StarRailRes/dbe8cdfcfb0bf657b9fe1cf92d5537f118ccb487/index_new/cn/character_promotions.json</x:v>
      </x:c>
    </x:row>
    <x:row r="573" ht="20" customHeight="1">
      <x:c r="A573" s="6" t="str">
        <x:v>1506_1</x:v>
      </x:c>
      <x:c r="B573" s="6" t="str">
        <x:v>1506</x:v>
      </x:c>
      <x:c r="C573" s="6" t="n">
        <x:v>1</x:v>
      </x:c>
      <x:c r="D573" s="6" t="n">
        <x:v>199.584</x:v>
      </x:c>
      <x:c r="E573" s="6" t="n">
        <x:v>73.92</x:v>
      </x:c>
      <x:c r="F573" s="6" t="n">
        <x:v>124.74</x:v>
      </x:c>
      <x:c r="G573" s="6" t="n">
        <x:v>110</x:v>
      </x:c>
      <x:c r="H573" s="6" t="n">
        <x:v>0.05</x:v>
      </x:c>
      <x:c r="I573" s="6" t="n">
        <x:v>0.5</x:v>
      </x:c>
      <x:c r="J573" s="6" t="n">
        <x:v>7.128</x:v>
      </x:c>
      <x:c r="K573" s="6" t="n">
        <x:v>2.64</x:v>
      </x:c>
      <x:c r="L573" s="6" t="n">
        <x:v>4.455</x:v>
      </x:c>
      <x:c r="M573" s="6" t="str">
        <x:v>https://raw.githubusercontent.com/Mar-7th/StarRailRes/dbe8cdfcfb0bf657b9fe1cf92d5537f118ccb487/index_new/cn/character_promotions.json</x:v>
      </x:c>
    </x:row>
    <x:row r="574" ht="20" customHeight="1">
      <x:c r="A574" s="6" t="str">
        <x:v>1506_2</x:v>
      </x:c>
      <x:c r="B574" s="6" t="str">
        <x:v>1506</x:v>
      </x:c>
      <x:c r="C574" s="6" t="n">
        <x:v>2</x:v>
      </x:c>
      <x:c r="D574" s="6" t="n">
        <x:v>256.608</x:v>
      </x:c>
      <x:c r="E574" s="6" t="n">
        <x:v>95.04</x:v>
      </x:c>
      <x:c r="F574" s="6" t="n">
        <x:v>160.38</x:v>
      </x:c>
      <x:c r="G574" s="6" t="n">
        <x:v>110</x:v>
      </x:c>
      <x:c r="H574" s="6" t="n">
        <x:v>0.05</x:v>
      </x:c>
      <x:c r="I574" s="6" t="n">
        <x:v>0.5</x:v>
      </x:c>
      <x:c r="J574" s="6" t="n">
        <x:v>7.128</x:v>
      </x:c>
      <x:c r="K574" s="6" t="n">
        <x:v>2.64</x:v>
      </x:c>
      <x:c r="L574" s="6" t="n">
        <x:v>4.455</x:v>
      </x:c>
      <x:c r="M574" s="6" t="str">
        <x:v>https://raw.githubusercontent.com/Mar-7th/StarRailRes/dbe8cdfcfb0bf657b9fe1cf92d5537f118ccb487/index_new/cn/character_promotions.json</x:v>
      </x:c>
    </x:row>
    <x:row r="575" ht="20" customHeight="1">
      <x:c r="A575" s="6" t="str">
        <x:v>1506_3</x:v>
      </x:c>
      <x:c r="B575" s="6" t="str">
        <x:v>1506</x:v>
      </x:c>
      <x:c r="C575" s="6" t="n">
        <x:v>3</x:v>
      </x:c>
      <x:c r="D575" s="6" t="n">
        <x:v>313.632</x:v>
      </x:c>
      <x:c r="E575" s="6" t="n">
        <x:v>116.16</x:v>
      </x:c>
      <x:c r="F575" s="6" t="n">
        <x:v>196.02</x:v>
      </x:c>
      <x:c r="G575" s="6" t="n">
        <x:v>110</x:v>
      </x:c>
      <x:c r="H575" s="6" t="n">
        <x:v>0.05</x:v>
      </x:c>
      <x:c r="I575" s="6" t="n">
        <x:v>0.5</x:v>
      </x:c>
      <x:c r="J575" s="6" t="n">
        <x:v>7.128</x:v>
      </x:c>
      <x:c r="K575" s="6" t="n">
        <x:v>2.64</x:v>
      </x:c>
      <x:c r="L575" s="6" t="n">
        <x:v>4.455</x:v>
      </x:c>
      <x:c r="M575" s="6" t="str">
        <x:v>https://raw.githubusercontent.com/Mar-7th/StarRailRes/dbe8cdfcfb0bf657b9fe1cf92d5537f118ccb487/index_new/cn/character_promotions.json</x:v>
      </x:c>
    </x:row>
    <x:row r="576" ht="20" customHeight="1">
      <x:c r="A576" s="6" t="str">
        <x:v>1506_4</x:v>
      </x:c>
      <x:c r="B576" s="6" t="str">
        <x:v>1506</x:v>
      </x:c>
      <x:c r="C576" s="6" t="n">
        <x:v>4</x:v>
      </x:c>
      <x:c r="D576" s="6" t="n">
        <x:v>370.656</x:v>
      </x:c>
      <x:c r="E576" s="6" t="n">
        <x:v>137.28</x:v>
      </x:c>
      <x:c r="F576" s="6" t="n">
        <x:v>231.66</x:v>
      </x:c>
      <x:c r="G576" s="6" t="n">
        <x:v>110</x:v>
      </x:c>
      <x:c r="H576" s="6" t="n">
        <x:v>0.05</x:v>
      </x:c>
      <x:c r="I576" s="6" t="n">
        <x:v>0.5</x:v>
      </x:c>
      <x:c r="J576" s="6" t="n">
        <x:v>7.128</x:v>
      </x:c>
      <x:c r="K576" s="6" t="n">
        <x:v>2.64</x:v>
      </x:c>
      <x:c r="L576" s="6" t="n">
        <x:v>4.455</x:v>
      </x:c>
      <x:c r="M576" s="6" t="str">
        <x:v>https://raw.githubusercontent.com/Mar-7th/StarRailRes/dbe8cdfcfb0bf657b9fe1cf92d5537f118ccb487/index_new/cn/character_promotions.json</x:v>
      </x:c>
    </x:row>
    <x:row r="577" ht="20" customHeight="1">
      <x:c r="A577" s="6" t="str">
        <x:v>1506_5</x:v>
      </x:c>
      <x:c r="B577" s="6" t="str">
        <x:v>1506</x:v>
      </x:c>
      <x:c r="C577" s="6" t="n">
        <x:v>5</x:v>
      </x:c>
      <x:c r="D577" s="6" t="n">
        <x:v>427.68</x:v>
      </x:c>
      <x:c r="E577" s="6" t="n">
        <x:v>158.4</x:v>
      </x:c>
      <x:c r="F577" s="6" t="n">
        <x:v>267.3</x:v>
      </x:c>
      <x:c r="G577" s="6" t="n">
        <x:v>110</x:v>
      </x:c>
      <x:c r="H577" s="6" t="n">
        <x:v>0.05</x:v>
      </x:c>
      <x:c r="I577" s="6" t="n">
        <x:v>0.5</x:v>
      </x:c>
      <x:c r="J577" s="6" t="n">
        <x:v>7.128</x:v>
      </x:c>
      <x:c r="K577" s="6" t="n">
        <x:v>2.64</x:v>
      </x:c>
      <x:c r="L577" s="6" t="n">
        <x:v>4.455</x:v>
      </x:c>
      <x:c r="M577" s="6" t="str">
        <x:v>https://raw.githubusercontent.com/Mar-7th/StarRailRes/dbe8cdfcfb0bf657b9fe1cf92d5537f118ccb487/index_new/cn/character_promotions.json</x:v>
      </x:c>
    </x:row>
    <x:row r="578" ht="20" customHeight="1">
      <x:c r="A578" s="6" t="str">
        <x:v>1506_6</x:v>
      </x:c>
      <x:c r="B578" s="6" t="str">
        <x:v>1506</x:v>
      </x:c>
      <x:c r="C578" s="6" t="n">
        <x:v>6</x:v>
      </x:c>
      <x:c r="D578" s="6" t="n">
        <x:v>484.704</x:v>
      </x:c>
      <x:c r="E578" s="6" t="n">
        <x:v>179.52</x:v>
      </x:c>
      <x:c r="F578" s="6" t="n">
        <x:v>302.94</x:v>
      </x:c>
      <x:c r="G578" s="6" t="n">
        <x:v>110</x:v>
      </x:c>
      <x:c r="H578" s="6" t="n">
        <x:v>0.05</x:v>
      </x:c>
      <x:c r="I578" s="6" t="n">
        <x:v>0.5</x:v>
      </x:c>
      <x:c r="J578" s="6" t="n">
        <x:v>7.128</x:v>
      </x:c>
      <x:c r="K578" s="6" t="n">
        <x:v>2.64</x:v>
      </x:c>
      <x:c r="L578" s="6" t="n">
        <x:v>4.455</x:v>
      </x:c>
      <x:c r="M578" s="6" t="str">
        <x:v>https://raw.githubusercontent.com/Mar-7th/StarRailRes/dbe8cdfcfb0bf657b9fe1cf92d5537f118ccb487/index_new/cn/character_promotions.json</x:v>
      </x:c>
    </x:row>
    <x:row r="579" ht="20" customHeight="1">
      <x:c r="A579" s="6" t="str">
        <x:v>1507_0</x:v>
      </x:c>
      <x:c r="B579" s="6" t="str">
        <x:v>1507</x:v>
      </x:c>
      <x:c r="C579" s="6" t="n">
        <x:v>0</x:v>
      </x:c>
      <x:c r="D579" s="6" t="n">
        <x:v>184.8</x:v>
      </x:c>
      <x:c r="E579" s="6" t="n">
        <x:v>73.92</x:v>
      </x:c>
      <x:c r="F579" s="6" t="n">
        <x:v>66</x:v>
      </x:c>
      <x:c r="G579" s="6" t="n">
        <x:v>107</x:v>
      </x:c>
      <x:c r="H579" s="6" t="n">
        <x:v>0.05</x:v>
      </x:c>
      <x:c r="I579" s="6" t="n">
        <x:v>0.5</x:v>
      </x:c>
      <x:c r="J579" s="6" t="n">
        <x:v>9.24</x:v>
      </x:c>
      <x:c r="K579" s="6" t="n">
        <x:v>3.696</x:v>
      </x:c>
      <x:c r="L579" s="6" t="n">
        <x:v>3.3</x:v>
      </x:c>
      <x:c r="M579" s="6" t="str">
        <x:v>https://raw.githubusercontent.com/Mar-7th/StarRailRes/dbe8cdfcfb0bf657b9fe1cf92d5537f118ccb487/index_new/cn/character_promotions.json</x:v>
      </x:c>
    </x:row>
    <x:row r="580" ht="20" customHeight="1">
      <x:c r="A580" s="6" t="str">
        <x:v>1507_1</x:v>
      </x:c>
      <x:c r="B580" s="6" t="str">
        <x:v>1507</x:v>
      </x:c>
      <x:c r="C580" s="6" t="n">
        <x:v>1</x:v>
      </x:c>
      <x:c r="D580" s="6" t="n">
        <x:v>258.72</x:v>
      </x:c>
      <x:c r="E580" s="6" t="n">
        <x:v>103.488</x:v>
      </x:c>
      <x:c r="F580" s="6" t="n">
        <x:v>92.4</x:v>
      </x:c>
      <x:c r="G580" s="6" t="n">
        <x:v>107</x:v>
      </x:c>
      <x:c r="H580" s="6" t="n">
        <x:v>0.05</x:v>
      </x:c>
      <x:c r="I580" s="6" t="n">
        <x:v>0.5</x:v>
      </x:c>
      <x:c r="J580" s="6" t="n">
        <x:v>9.24</x:v>
      </x:c>
      <x:c r="K580" s="6" t="n">
        <x:v>3.696</x:v>
      </x:c>
      <x:c r="L580" s="6" t="n">
        <x:v>3.3</x:v>
      </x:c>
      <x:c r="M580" s="6" t="str">
        <x:v>https://raw.githubusercontent.com/Mar-7th/StarRailRes/dbe8cdfcfb0bf657b9fe1cf92d5537f118ccb487/index_new/cn/character_promotions.json</x:v>
      </x:c>
    </x:row>
    <x:row r="581" ht="20" customHeight="1">
      <x:c r="A581" s="6" t="str">
        <x:v>1507_2</x:v>
      </x:c>
      <x:c r="B581" s="6" t="str">
        <x:v>1507</x:v>
      </x:c>
      <x:c r="C581" s="6" t="n">
        <x:v>2</x:v>
      </x:c>
      <x:c r="D581" s="6" t="n">
        <x:v>332.64</x:v>
      </x:c>
      <x:c r="E581" s="6" t="n">
        <x:v>133.056</x:v>
      </x:c>
      <x:c r="F581" s="6" t="n">
        <x:v>118.8</x:v>
      </x:c>
      <x:c r="G581" s="6" t="n">
        <x:v>107</x:v>
      </x:c>
      <x:c r="H581" s="6" t="n">
        <x:v>0.05</x:v>
      </x:c>
      <x:c r="I581" s="6" t="n">
        <x:v>0.5</x:v>
      </x:c>
      <x:c r="J581" s="6" t="n">
        <x:v>9.24</x:v>
      </x:c>
      <x:c r="K581" s="6" t="n">
        <x:v>3.696</x:v>
      </x:c>
      <x:c r="L581" s="6" t="n">
        <x:v>3.3</x:v>
      </x:c>
      <x:c r="M581" s="6" t="str">
        <x:v>https://raw.githubusercontent.com/Mar-7th/StarRailRes/dbe8cdfcfb0bf657b9fe1cf92d5537f118ccb487/index_new/cn/character_promotions.json</x:v>
      </x:c>
    </x:row>
    <x:row r="582" ht="20" customHeight="1">
      <x:c r="A582" s="6" t="str">
        <x:v>1507_3</x:v>
      </x:c>
      <x:c r="B582" s="6" t="str">
        <x:v>1507</x:v>
      </x:c>
      <x:c r="C582" s="6" t="n">
        <x:v>3</x:v>
      </x:c>
      <x:c r="D582" s="6" t="n">
        <x:v>406.56</x:v>
      </x:c>
      <x:c r="E582" s="6" t="n">
        <x:v>162.624</x:v>
      </x:c>
      <x:c r="F582" s="6" t="n">
        <x:v>145.2</x:v>
      </x:c>
      <x:c r="G582" s="6" t="n">
        <x:v>107</x:v>
      </x:c>
      <x:c r="H582" s="6" t="n">
        <x:v>0.05</x:v>
      </x:c>
      <x:c r="I582" s="6" t="n">
        <x:v>0.5</x:v>
      </x:c>
      <x:c r="J582" s="6" t="n">
        <x:v>9.24</x:v>
      </x:c>
      <x:c r="K582" s="6" t="n">
        <x:v>3.696</x:v>
      </x:c>
      <x:c r="L582" s="6" t="n">
        <x:v>3.3</x:v>
      </x:c>
      <x:c r="M582" s="6" t="str">
        <x:v>https://raw.githubusercontent.com/Mar-7th/StarRailRes/dbe8cdfcfb0bf657b9fe1cf92d5537f118ccb487/index_new/cn/character_promotions.json</x:v>
      </x:c>
    </x:row>
    <x:row r="583" ht="20" customHeight="1">
      <x:c r="A583" s="6" t="str">
        <x:v>1507_4</x:v>
      </x:c>
      <x:c r="B583" s="6" t="str">
        <x:v>1507</x:v>
      </x:c>
      <x:c r="C583" s="6" t="n">
        <x:v>4</x:v>
      </x:c>
      <x:c r="D583" s="6" t="n">
        <x:v>480.48</x:v>
      </x:c>
      <x:c r="E583" s="6" t="n">
        <x:v>192.192</x:v>
      </x:c>
      <x:c r="F583" s="6" t="n">
        <x:v>171.6</x:v>
      </x:c>
      <x:c r="G583" s="6" t="n">
        <x:v>107</x:v>
      </x:c>
      <x:c r="H583" s="6" t="n">
        <x:v>0.05</x:v>
      </x:c>
      <x:c r="I583" s="6" t="n">
        <x:v>0.5</x:v>
      </x:c>
      <x:c r="J583" s="6" t="n">
        <x:v>9.24</x:v>
      </x:c>
      <x:c r="K583" s="6" t="n">
        <x:v>3.696</x:v>
      </x:c>
      <x:c r="L583" s="6" t="n">
        <x:v>3.3</x:v>
      </x:c>
      <x:c r="M583" s="6" t="str">
        <x:v>https://raw.githubusercontent.com/Mar-7th/StarRailRes/dbe8cdfcfb0bf657b9fe1cf92d5537f118ccb487/index_new/cn/character_promotions.json</x:v>
      </x:c>
    </x:row>
    <x:row r="584" ht="20" customHeight="1">
      <x:c r="A584" s="6" t="str">
        <x:v>1507_5</x:v>
      </x:c>
      <x:c r="B584" s="6" t="str">
        <x:v>1507</x:v>
      </x:c>
      <x:c r="C584" s="6" t="n">
        <x:v>5</x:v>
      </x:c>
      <x:c r="D584" s="6" t="n">
        <x:v>554.4</x:v>
      </x:c>
      <x:c r="E584" s="6" t="n">
        <x:v>221.76</x:v>
      </x:c>
      <x:c r="F584" s="6" t="n">
        <x:v>198</x:v>
      </x:c>
      <x:c r="G584" s="6" t="n">
        <x:v>107</x:v>
      </x:c>
      <x:c r="H584" s="6" t="n">
        <x:v>0.05</x:v>
      </x:c>
      <x:c r="I584" s="6" t="n">
        <x:v>0.5</x:v>
      </x:c>
      <x:c r="J584" s="6" t="n">
        <x:v>9.24</x:v>
      </x:c>
      <x:c r="K584" s="6" t="n">
        <x:v>3.696</x:v>
      </x:c>
      <x:c r="L584" s="6" t="n">
        <x:v>3.3</x:v>
      </x:c>
      <x:c r="M584" s="6" t="str">
        <x:v>https://raw.githubusercontent.com/Mar-7th/StarRailRes/dbe8cdfcfb0bf657b9fe1cf92d5537f118ccb487/index_new/cn/character_promotions.json</x:v>
      </x:c>
    </x:row>
    <x:row r="585" ht="20" customHeight="1">
      <x:c r="A585" s="6" t="str">
        <x:v>1507_6</x:v>
      </x:c>
      <x:c r="B585" s="6" t="str">
        <x:v>1507</x:v>
      </x:c>
      <x:c r="C585" s="6" t="n">
        <x:v>6</x:v>
      </x:c>
      <x:c r="D585" s="6" t="n">
        <x:v>628.32</x:v>
      </x:c>
      <x:c r="E585" s="6" t="n">
        <x:v>251.328</x:v>
      </x:c>
      <x:c r="F585" s="6" t="n">
        <x:v>224.4</x:v>
      </x:c>
      <x:c r="G585" s="6" t="n">
        <x:v>107</x:v>
      </x:c>
      <x:c r="H585" s="6" t="n">
        <x:v>0.05</x:v>
      </x:c>
      <x:c r="I585" s="6" t="n">
        <x:v>0.5</x:v>
      </x:c>
      <x:c r="J585" s="6" t="n">
        <x:v>9.24</x:v>
      </x:c>
      <x:c r="K585" s="6" t="n">
        <x:v>3.696</x:v>
      </x:c>
      <x:c r="L585" s="6" t="n">
        <x:v>3.3</x:v>
      </x:c>
      <x:c r="M585" s="6" t="str">
        <x:v>https://raw.githubusercontent.com/Mar-7th/StarRailRes/dbe8cdfcfb0bf657b9fe1cf92d5537f118ccb487/index_new/cn/character_promotions.json</x:v>
      </x:c>
    </x:row>
    <x:row r="586" ht="20" customHeight="1">
      <x:c r="A586" s="6" t="str">
        <x:v>1508_0</x:v>
      </x:c>
      <x:c r="B586" s="6" t="str">
        <x:v>1508</x:v>
      </x:c>
      <x:c r="C586" s="6" t="n">
        <x:v>0</x:v>
      </x:c>
      <x:c r="D586" s="6" t="n">
        <x:v>142.56</x:v>
      </x:c>
      <x:c r="E586" s="6" t="n">
        <x:v>95.04</x:v>
      </x:c>
      <x:c r="F586" s="6" t="n">
        <x:v>62.7</x:v>
      </x:c>
      <x:c r="G586" s="6" t="n">
        <x:v>102</x:v>
      </x:c>
      <x:c r="H586" s="6" t="n">
        <x:v>0.05</x:v>
      </x:c>
      <x:c r="I586" s="6" t="n">
        <x:v>0.5</x:v>
      </x:c>
      <x:c r="J586" s="6" t="n">
        <x:v>7.128</x:v>
      </x:c>
      <x:c r="K586" s="6" t="n">
        <x:v>4.752</x:v>
      </x:c>
      <x:c r="L586" s="6" t="n">
        <x:v>3.135</x:v>
      </x:c>
      <x:c r="M586" s="6" t="str">
        <x:v>https://raw.githubusercontent.com/Mar-7th/StarRailRes/dbe8cdfcfb0bf657b9fe1cf92d5537f118ccb487/index_new/cn/character_promotions.json</x:v>
      </x:c>
    </x:row>
    <x:row r="587" ht="20" customHeight="1">
      <x:c r="A587" s="6" t="str">
        <x:v>1508_1</x:v>
      </x:c>
      <x:c r="B587" s="6" t="str">
        <x:v>1508</x:v>
      </x:c>
      <x:c r="C587" s="6" t="n">
        <x:v>1</x:v>
      </x:c>
      <x:c r="D587" s="6" t="n">
        <x:v>199.584</x:v>
      </x:c>
      <x:c r="E587" s="6" t="n">
        <x:v>133.056</x:v>
      </x:c>
      <x:c r="F587" s="6" t="n">
        <x:v>87.78</x:v>
      </x:c>
      <x:c r="G587" s="6" t="n">
        <x:v>102</x:v>
      </x:c>
      <x:c r="H587" s="6" t="n">
        <x:v>0.05</x:v>
      </x:c>
      <x:c r="I587" s="6" t="n">
        <x:v>0.5</x:v>
      </x:c>
      <x:c r="J587" s="6" t="n">
        <x:v>7.128</x:v>
      </x:c>
      <x:c r="K587" s="6" t="n">
        <x:v>4.752</x:v>
      </x:c>
      <x:c r="L587" s="6" t="n">
        <x:v>3.135</x:v>
      </x:c>
      <x:c r="M587" s="6" t="str">
        <x:v>https://raw.githubusercontent.com/Mar-7th/StarRailRes/dbe8cdfcfb0bf657b9fe1cf92d5537f118ccb487/index_new/cn/character_promotions.json</x:v>
      </x:c>
    </x:row>
    <x:row r="588" ht="20" customHeight="1">
      <x:c r="A588" s="6" t="str">
        <x:v>1508_2</x:v>
      </x:c>
      <x:c r="B588" s="6" t="str">
        <x:v>1508</x:v>
      </x:c>
      <x:c r="C588" s="6" t="n">
        <x:v>2</x:v>
      </x:c>
      <x:c r="D588" s="6" t="n">
        <x:v>256.608</x:v>
      </x:c>
      <x:c r="E588" s="6" t="n">
        <x:v>171.072</x:v>
      </x:c>
      <x:c r="F588" s="6" t="n">
        <x:v>112.86</x:v>
      </x:c>
      <x:c r="G588" s="6" t="n">
        <x:v>102</x:v>
      </x:c>
      <x:c r="H588" s="6" t="n">
        <x:v>0.05</x:v>
      </x:c>
      <x:c r="I588" s="6" t="n">
        <x:v>0.5</x:v>
      </x:c>
      <x:c r="J588" s="6" t="n">
        <x:v>7.128</x:v>
      </x:c>
      <x:c r="K588" s="6" t="n">
        <x:v>4.752</x:v>
      </x:c>
      <x:c r="L588" s="6" t="n">
        <x:v>3.135</x:v>
      </x:c>
      <x:c r="M588" s="6" t="str">
        <x:v>https://raw.githubusercontent.com/Mar-7th/StarRailRes/dbe8cdfcfb0bf657b9fe1cf92d5537f118ccb487/index_new/cn/character_promotions.json</x:v>
      </x:c>
    </x:row>
    <x:row r="589" ht="20" customHeight="1">
      <x:c r="A589" s="6" t="str">
        <x:v>1508_3</x:v>
      </x:c>
      <x:c r="B589" s="6" t="str">
        <x:v>1508</x:v>
      </x:c>
      <x:c r="C589" s="6" t="n">
        <x:v>3</x:v>
      </x:c>
      <x:c r="D589" s="6" t="n">
        <x:v>313.632</x:v>
      </x:c>
      <x:c r="E589" s="6" t="n">
        <x:v>209.088</x:v>
      </x:c>
      <x:c r="F589" s="6" t="n">
        <x:v>137.94</x:v>
      </x:c>
      <x:c r="G589" s="6" t="n">
        <x:v>102</x:v>
      </x:c>
      <x:c r="H589" s="6" t="n">
        <x:v>0.05</x:v>
      </x:c>
      <x:c r="I589" s="6" t="n">
        <x:v>0.5</x:v>
      </x:c>
      <x:c r="J589" s="6" t="n">
        <x:v>7.128</x:v>
      </x:c>
      <x:c r="K589" s="6" t="n">
        <x:v>4.752</x:v>
      </x:c>
      <x:c r="L589" s="6" t="n">
        <x:v>3.135</x:v>
      </x:c>
      <x:c r="M589" s="6" t="str">
        <x:v>https://raw.githubusercontent.com/Mar-7th/StarRailRes/dbe8cdfcfb0bf657b9fe1cf92d5537f118ccb487/index_new/cn/character_promotions.json</x:v>
      </x:c>
    </x:row>
    <x:row r="590" ht="20" customHeight="1">
      <x:c r="A590" s="6" t="str">
        <x:v>1508_4</x:v>
      </x:c>
      <x:c r="B590" s="6" t="str">
        <x:v>1508</x:v>
      </x:c>
      <x:c r="C590" s="6" t="n">
        <x:v>4</x:v>
      </x:c>
      <x:c r="D590" s="6" t="n">
        <x:v>370.656</x:v>
      </x:c>
      <x:c r="E590" s="6" t="n">
        <x:v>247.104</x:v>
      </x:c>
      <x:c r="F590" s="6" t="n">
        <x:v>163.02</x:v>
      </x:c>
      <x:c r="G590" s="6" t="n">
        <x:v>102</x:v>
      </x:c>
      <x:c r="H590" s="6" t="n">
        <x:v>0.05</x:v>
      </x:c>
      <x:c r="I590" s="6" t="n">
        <x:v>0.5</x:v>
      </x:c>
      <x:c r="J590" s="6" t="n">
        <x:v>7.128</x:v>
      </x:c>
      <x:c r="K590" s="6" t="n">
        <x:v>4.752</x:v>
      </x:c>
      <x:c r="L590" s="6" t="n">
        <x:v>3.135</x:v>
      </x:c>
      <x:c r="M590" s="6" t="str">
        <x:v>https://raw.githubusercontent.com/Mar-7th/StarRailRes/dbe8cdfcfb0bf657b9fe1cf92d5537f118ccb487/index_new/cn/character_promotions.json</x:v>
      </x:c>
    </x:row>
    <x:row r="591" ht="20" customHeight="1">
      <x:c r="A591" s="6" t="str">
        <x:v>1508_5</x:v>
      </x:c>
      <x:c r="B591" s="6" t="str">
        <x:v>1508</x:v>
      </x:c>
      <x:c r="C591" s="6" t="n">
        <x:v>5</x:v>
      </x:c>
      <x:c r="D591" s="6" t="n">
        <x:v>427.68</x:v>
      </x:c>
      <x:c r="E591" s="6" t="n">
        <x:v>285.12</x:v>
      </x:c>
      <x:c r="F591" s="6" t="n">
        <x:v>188.1</x:v>
      </x:c>
      <x:c r="G591" s="6" t="n">
        <x:v>102</x:v>
      </x:c>
      <x:c r="H591" s="6" t="n">
        <x:v>0.05</x:v>
      </x:c>
      <x:c r="I591" s="6" t="n">
        <x:v>0.5</x:v>
      </x:c>
      <x:c r="J591" s="6" t="n">
        <x:v>7.128</x:v>
      </x:c>
      <x:c r="K591" s="6" t="n">
        <x:v>4.752</x:v>
      </x:c>
      <x:c r="L591" s="6" t="n">
        <x:v>3.135</x:v>
      </x:c>
      <x:c r="M591" s="6" t="str">
        <x:v>https://raw.githubusercontent.com/Mar-7th/StarRailRes/dbe8cdfcfb0bf657b9fe1cf92d5537f118ccb487/index_new/cn/character_promotions.json</x:v>
      </x:c>
    </x:row>
    <x:row r="592" ht="20" customHeight="1">
      <x:c r="A592" s="6" t="str">
        <x:v>1508_6</x:v>
      </x:c>
      <x:c r="B592" s="6" t="str">
        <x:v>1508</x:v>
      </x:c>
      <x:c r="C592" s="6" t="n">
        <x:v>6</x:v>
      </x:c>
      <x:c r="D592" s="6" t="n">
        <x:v>484.704</x:v>
      </x:c>
      <x:c r="E592" s="6" t="n">
        <x:v>323.136</x:v>
      </x:c>
      <x:c r="F592" s="6" t="n">
        <x:v>213.18</x:v>
      </x:c>
      <x:c r="G592" s="6" t="n">
        <x:v>102</x:v>
      </x:c>
      <x:c r="H592" s="6" t="n">
        <x:v>0.05</x:v>
      </x:c>
      <x:c r="I592" s="6" t="n">
        <x:v>0.5</x:v>
      </x:c>
      <x:c r="J592" s="6" t="n">
        <x:v>7.128</x:v>
      </x:c>
      <x:c r="K592" s="6" t="n">
        <x:v>4.752</x:v>
      </x:c>
      <x:c r="L592" s="6" t="n">
        <x:v>3.135</x:v>
      </x:c>
      <x:c r="M592" s="6" t="str">
        <x:v>https://raw.githubusercontent.com/Mar-7th/StarRailRes/dbe8cdfcfb0bf657b9fe1cf92d5537f118ccb487/index_new/cn/character_promotions.json</x:v>
      </x:c>
    </x:row>
    <x:row r="593" ht="20" customHeight="1">
      <x:c r="A593" s="6" t="str">
        <x:v>1509_0</x:v>
      </x:c>
      <x:c r="B593" s="6" t="str">
        <x:v>1509</x:v>
      </x:c>
      <x:c r="C593" s="6" t="n">
        <x:v>0</x:v>
      </x:c>
      <x:c r="D593" s="6" t="n">
        <x:v>153.12</x:v>
      </x:c>
      <x:c r="E593" s="6" t="n">
        <x:v>97.68</x:v>
      </x:c>
      <x:c r="F593" s="6" t="n">
        <x:v>69.3</x:v>
      </x:c>
      <x:c r="G593" s="6" t="n">
        <x:v>97</x:v>
      </x:c>
      <x:c r="H593" s="6" t="n">
        <x:v>0.05</x:v>
      </x:c>
      <x:c r="I593" s="6" t="n">
        <x:v>0.5</x:v>
      </x:c>
      <x:c r="J593" s="6" t="n">
        <x:v>7.656</x:v>
      </x:c>
      <x:c r="K593" s="6" t="n">
        <x:v>4.884</x:v>
      </x:c>
      <x:c r="L593" s="6" t="n">
        <x:v>3.465</x:v>
      </x:c>
      <x:c r="M593" s="6" t="str">
        <x:v>https://raw.githubusercontent.com/Mar-7th/StarRailRes/dbe8cdfcfb0bf657b9fe1cf92d5537f118ccb487/index_new/cn/character_promotions.json</x:v>
      </x:c>
    </x:row>
    <x:row r="594" ht="20" customHeight="1">
      <x:c r="A594" s="6" t="str">
        <x:v>1509_1</x:v>
      </x:c>
      <x:c r="B594" s="6" t="str">
        <x:v>1509</x:v>
      </x:c>
      <x:c r="C594" s="6" t="n">
        <x:v>1</x:v>
      </x:c>
      <x:c r="D594" s="6" t="n">
        <x:v>214.368</x:v>
      </x:c>
      <x:c r="E594" s="6" t="n">
        <x:v>136.752</x:v>
      </x:c>
      <x:c r="F594" s="6" t="n">
        <x:v>97.02</x:v>
      </x:c>
      <x:c r="G594" s="6" t="n">
        <x:v>97</x:v>
      </x:c>
      <x:c r="H594" s="6" t="n">
        <x:v>0.05</x:v>
      </x:c>
      <x:c r="I594" s="6" t="n">
        <x:v>0.5</x:v>
      </x:c>
      <x:c r="J594" s="6" t="n">
        <x:v>7.656</x:v>
      </x:c>
      <x:c r="K594" s="6" t="n">
        <x:v>4.884</x:v>
      </x:c>
      <x:c r="L594" s="6" t="n">
        <x:v>3.465</x:v>
      </x:c>
      <x:c r="M594" s="6" t="str">
        <x:v>https://raw.githubusercontent.com/Mar-7th/StarRailRes/dbe8cdfcfb0bf657b9fe1cf92d5537f118ccb487/index_new/cn/character_promotions.json</x:v>
      </x:c>
    </x:row>
    <x:row r="595" ht="20" customHeight="1">
      <x:c r="A595" s="6" t="str">
        <x:v>1509_2</x:v>
      </x:c>
      <x:c r="B595" s="6" t="str">
        <x:v>1509</x:v>
      </x:c>
      <x:c r="C595" s="6" t="n">
        <x:v>2</x:v>
      </x:c>
      <x:c r="D595" s="6" t="n">
        <x:v>275.616</x:v>
      </x:c>
      <x:c r="E595" s="6" t="n">
        <x:v>175.824</x:v>
      </x:c>
      <x:c r="F595" s="6" t="n">
        <x:v>124.74</x:v>
      </x:c>
      <x:c r="G595" s="6" t="n">
        <x:v>97</x:v>
      </x:c>
      <x:c r="H595" s="6" t="n">
        <x:v>0.05</x:v>
      </x:c>
      <x:c r="I595" s="6" t="n">
        <x:v>0.5</x:v>
      </x:c>
      <x:c r="J595" s="6" t="n">
        <x:v>7.656</x:v>
      </x:c>
      <x:c r="K595" s="6" t="n">
        <x:v>4.884</x:v>
      </x:c>
      <x:c r="L595" s="6" t="n">
        <x:v>3.465</x:v>
      </x:c>
      <x:c r="M595" s="6" t="str">
        <x:v>https://raw.githubusercontent.com/Mar-7th/StarRailRes/dbe8cdfcfb0bf657b9fe1cf92d5537f118ccb487/index_new/cn/character_promotions.json</x:v>
      </x:c>
    </x:row>
    <x:row r="596" ht="20" customHeight="1">
      <x:c r="A596" s="6" t="str">
        <x:v>1509_3</x:v>
      </x:c>
      <x:c r="B596" s="6" t="str">
        <x:v>1509</x:v>
      </x:c>
      <x:c r="C596" s="6" t="n">
        <x:v>3</x:v>
      </x:c>
      <x:c r="D596" s="6" t="n">
        <x:v>336.864</x:v>
      </x:c>
      <x:c r="E596" s="6" t="n">
        <x:v>214.896</x:v>
      </x:c>
      <x:c r="F596" s="6" t="n">
        <x:v>152.46</x:v>
      </x:c>
      <x:c r="G596" s="6" t="n">
        <x:v>97</x:v>
      </x:c>
      <x:c r="H596" s="6" t="n">
        <x:v>0.05</x:v>
      </x:c>
      <x:c r="I596" s="6" t="n">
        <x:v>0.5</x:v>
      </x:c>
      <x:c r="J596" s="6" t="n">
        <x:v>7.656</x:v>
      </x:c>
      <x:c r="K596" s="6" t="n">
        <x:v>4.884</x:v>
      </x:c>
      <x:c r="L596" s="6" t="n">
        <x:v>3.465</x:v>
      </x:c>
      <x:c r="M596" s="6" t="str">
        <x:v>https://raw.githubusercontent.com/Mar-7th/StarRailRes/dbe8cdfcfb0bf657b9fe1cf92d5537f118ccb487/index_new/cn/character_promotions.json</x:v>
      </x:c>
    </x:row>
    <x:row r="597" ht="20" customHeight="1">
      <x:c r="A597" s="6" t="str">
        <x:v>1509_4</x:v>
      </x:c>
      <x:c r="B597" s="6" t="str">
        <x:v>1509</x:v>
      </x:c>
      <x:c r="C597" s="6" t="n">
        <x:v>4</x:v>
      </x:c>
      <x:c r="D597" s="6" t="n">
        <x:v>398.112</x:v>
      </x:c>
      <x:c r="E597" s="6" t="n">
        <x:v>253.968</x:v>
      </x:c>
      <x:c r="F597" s="6" t="n">
        <x:v>180.18</x:v>
      </x:c>
      <x:c r="G597" s="6" t="n">
        <x:v>97</x:v>
      </x:c>
      <x:c r="H597" s="6" t="n">
        <x:v>0.05</x:v>
      </x:c>
      <x:c r="I597" s="6" t="n">
        <x:v>0.5</x:v>
      </x:c>
      <x:c r="J597" s="6" t="n">
        <x:v>7.656</x:v>
      </x:c>
      <x:c r="K597" s="6" t="n">
        <x:v>4.884</x:v>
      </x:c>
      <x:c r="L597" s="6" t="n">
        <x:v>3.465</x:v>
      </x:c>
      <x:c r="M597" s="6" t="str">
        <x:v>https://raw.githubusercontent.com/Mar-7th/StarRailRes/dbe8cdfcfb0bf657b9fe1cf92d5537f118ccb487/index_new/cn/character_promotions.json</x:v>
      </x:c>
    </x:row>
    <x:row r="598" ht="20" customHeight="1">
      <x:c r="A598" s="6" t="str">
        <x:v>1509_5</x:v>
      </x:c>
      <x:c r="B598" s="6" t="str">
        <x:v>1509</x:v>
      </x:c>
      <x:c r="C598" s="6" t="n">
        <x:v>5</x:v>
      </x:c>
      <x:c r="D598" s="6" t="n">
        <x:v>459.36</x:v>
      </x:c>
      <x:c r="E598" s="6" t="n">
        <x:v>293.04</x:v>
      </x:c>
      <x:c r="F598" s="6" t="n">
        <x:v>207.9</x:v>
      </x:c>
      <x:c r="G598" s="6" t="n">
        <x:v>97</x:v>
      </x:c>
      <x:c r="H598" s="6" t="n">
        <x:v>0.05</x:v>
      </x:c>
      <x:c r="I598" s="6" t="n">
        <x:v>0.5</x:v>
      </x:c>
      <x:c r="J598" s="6" t="n">
        <x:v>7.656</x:v>
      </x:c>
      <x:c r="K598" s="6" t="n">
        <x:v>4.884</x:v>
      </x:c>
      <x:c r="L598" s="6" t="n">
        <x:v>3.465</x:v>
      </x:c>
      <x:c r="M598" s="6" t="str">
        <x:v>https://raw.githubusercontent.com/Mar-7th/StarRailRes/dbe8cdfcfb0bf657b9fe1cf92d5537f118ccb487/index_new/cn/character_promotions.json</x:v>
      </x:c>
    </x:row>
    <x:row r="599" ht="20" customHeight="1">
      <x:c r="A599" s="6" t="str">
        <x:v>1509_6</x:v>
      </x:c>
      <x:c r="B599" s="6" t="str">
        <x:v>1509</x:v>
      </x:c>
      <x:c r="C599" s="6" t="n">
        <x:v>6</x:v>
      </x:c>
      <x:c r="D599" s="6" t="n">
        <x:v>520.608</x:v>
      </x:c>
      <x:c r="E599" s="6" t="n">
        <x:v>332.112</x:v>
      </x:c>
      <x:c r="F599" s="6" t="n">
        <x:v>235.62</x:v>
      </x:c>
      <x:c r="G599" s="6" t="n">
        <x:v>97</x:v>
      </x:c>
      <x:c r="H599" s="6" t="n">
        <x:v>0.05</x:v>
      </x:c>
      <x:c r="I599" s="6" t="n">
        <x:v>0.5</x:v>
      </x:c>
      <x:c r="J599" s="6" t="n">
        <x:v>7.656</x:v>
      </x:c>
      <x:c r="K599" s="6" t="n">
        <x:v>4.884</x:v>
      </x:c>
      <x:c r="L599" s="6" t="n">
        <x:v>3.465</x:v>
      </x:c>
      <x:c r="M599" s="6" t="str">
        <x:v>https://raw.githubusercontent.com/Mar-7th/StarRailRes/dbe8cdfcfb0bf657b9fe1cf92d5537f118ccb487/index_new/cn/character_promotions.json</x:v>
      </x:c>
    </x:row>
    <x:row r="600" ht="20" customHeight="1">
      <x:c r="A600" s="6" t="str">
        <x:v>1510_0</x:v>
      </x:c>
      <x:c r="B600" s="6" t="str">
        <x:v>1510</x:v>
      </x:c>
      <x:c r="C600" s="6" t="n">
        <x:v>0</x:v>
      </x:c>
      <x:c r="D600" s="6" t="n">
        <x:v>153.12</x:v>
      </x:c>
      <x:c r="E600" s="6" t="n">
        <x:v>102.96</x:v>
      </x:c>
      <x:c r="F600" s="6" t="n">
        <x:v>66</x:v>
      </x:c>
      <x:c r="G600" s="6" t="n">
        <x:v>98</x:v>
      </x:c>
      <x:c r="H600" s="6" t="n">
        <x:v>0.05</x:v>
      </x:c>
      <x:c r="I600" s="6" t="n">
        <x:v>0.5</x:v>
      </x:c>
      <x:c r="J600" s="6" t="n">
        <x:v>7.656</x:v>
      </x:c>
      <x:c r="K600" s="6" t="n">
        <x:v>5.148</x:v>
      </x:c>
      <x:c r="L600" s="6" t="n">
        <x:v>3.3</x:v>
      </x:c>
      <x:c r="M600" s="6" t="str">
        <x:v>https://raw.githubusercontent.com/Mar-7th/StarRailRes/dbe8cdfcfb0bf657b9fe1cf92d5537f118ccb487/index_new/cn/character_promotions.json</x:v>
      </x:c>
    </x:row>
    <x:row r="601" ht="20" customHeight="1">
      <x:c r="A601" s="6" t="str">
        <x:v>1510_1</x:v>
      </x:c>
      <x:c r="B601" s="6" t="str">
        <x:v>1510</x:v>
      </x:c>
      <x:c r="C601" s="6" t="n">
        <x:v>1</x:v>
      </x:c>
      <x:c r="D601" s="6" t="n">
        <x:v>214.368</x:v>
      </x:c>
      <x:c r="E601" s="6" t="n">
        <x:v>144.144</x:v>
      </x:c>
      <x:c r="F601" s="6" t="n">
        <x:v>92.4</x:v>
      </x:c>
      <x:c r="G601" s="6" t="n">
        <x:v>98</x:v>
      </x:c>
      <x:c r="H601" s="6" t="n">
        <x:v>0.05</x:v>
      </x:c>
      <x:c r="I601" s="6" t="n">
        <x:v>0.5</x:v>
      </x:c>
      <x:c r="J601" s="6" t="n">
        <x:v>7.656</x:v>
      </x:c>
      <x:c r="K601" s="6" t="n">
        <x:v>5.148</x:v>
      </x:c>
      <x:c r="L601" s="6" t="n">
        <x:v>3.3</x:v>
      </x:c>
      <x:c r="M601" s="6" t="str">
        <x:v>https://raw.githubusercontent.com/Mar-7th/StarRailRes/dbe8cdfcfb0bf657b9fe1cf92d5537f118ccb487/index_new/cn/character_promotions.json</x:v>
      </x:c>
    </x:row>
    <x:row r="602" ht="20" customHeight="1">
      <x:c r="A602" s="6" t="str">
        <x:v>1510_2</x:v>
      </x:c>
      <x:c r="B602" s="6" t="str">
        <x:v>1510</x:v>
      </x:c>
      <x:c r="C602" s="6" t="n">
        <x:v>2</x:v>
      </x:c>
      <x:c r="D602" s="6" t="n">
        <x:v>275.616</x:v>
      </x:c>
      <x:c r="E602" s="6" t="n">
        <x:v>185.328</x:v>
      </x:c>
      <x:c r="F602" s="6" t="n">
        <x:v>118.8</x:v>
      </x:c>
      <x:c r="G602" s="6" t="n">
        <x:v>98</x:v>
      </x:c>
      <x:c r="H602" s="6" t="n">
        <x:v>0.05</x:v>
      </x:c>
      <x:c r="I602" s="6" t="n">
        <x:v>0.5</x:v>
      </x:c>
      <x:c r="J602" s="6" t="n">
        <x:v>7.656</x:v>
      </x:c>
      <x:c r="K602" s="6" t="n">
        <x:v>5.148</x:v>
      </x:c>
      <x:c r="L602" s="6" t="n">
        <x:v>3.3</x:v>
      </x:c>
      <x:c r="M602" s="6" t="str">
        <x:v>https://raw.githubusercontent.com/Mar-7th/StarRailRes/dbe8cdfcfb0bf657b9fe1cf92d5537f118ccb487/index_new/cn/character_promotions.json</x:v>
      </x:c>
    </x:row>
    <x:row r="603" ht="20" customHeight="1">
      <x:c r="A603" s="6" t="str">
        <x:v>1510_3</x:v>
      </x:c>
      <x:c r="B603" s="6" t="str">
        <x:v>1510</x:v>
      </x:c>
      <x:c r="C603" s="6" t="n">
        <x:v>3</x:v>
      </x:c>
      <x:c r="D603" s="6" t="n">
        <x:v>336.864</x:v>
      </x:c>
      <x:c r="E603" s="6" t="n">
        <x:v>226.512</x:v>
      </x:c>
      <x:c r="F603" s="6" t="n">
        <x:v>145.2</x:v>
      </x:c>
      <x:c r="G603" s="6" t="n">
        <x:v>98</x:v>
      </x:c>
      <x:c r="H603" s="6" t="n">
        <x:v>0.05</x:v>
      </x:c>
      <x:c r="I603" s="6" t="n">
        <x:v>0.5</x:v>
      </x:c>
      <x:c r="J603" s="6" t="n">
        <x:v>7.656</x:v>
      </x:c>
      <x:c r="K603" s="6" t="n">
        <x:v>5.148</x:v>
      </x:c>
      <x:c r="L603" s="6" t="n">
        <x:v>3.3</x:v>
      </x:c>
      <x:c r="M603" s="6" t="str">
        <x:v>https://raw.githubusercontent.com/Mar-7th/StarRailRes/dbe8cdfcfb0bf657b9fe1cf92d5537f118ccb487/index_new/cn/character_promotions.json</x:v>
      </x:c>
    </x:row>
    <x:row r="604" ht="20" customHeight="1">
      <x:c r="A604" s="6" t="str">
        <x:v>1510_4</x:v>
      </x:c>
      <x:c r="B604" s="6" t="str">
        <x:v>1510</x:v>
      </x:c>
      <x:c r="C604" s="6" t="n">
        <x:v>4</x:v>
      </x:c>
      <x:c r="D604" s="6" t="n">
        <x:v>398.112</x:v>
      </x:c>
      <x:c r="E604" s="6" t="n">
        <x:v>267.696</x:v>
      </x:c>
      <x:c r="F604" s="6" t="n">
        <x:v>171.6</x:v>
      </x:c>
      <x:c r="G604" s="6" t="n">
        <x:v>98</x:v>
      </x:c>
      <x:c r="H604" s="6" t="n">
        <x:v>0.05</x:v>
      </x:c>
      <x:c r="I604" s="6" t="n">
        <x:v>0.5</x:v>
      </x:c>
      <x:c r="J604" s="6" t="n">
        <x:v>7.656</x:v>
      </x:c>
      <x:c r="K604" s="6" t="n">
        <x:v>5.148</x:v>
      </x:c>
      <x:c r="L604" s="6" t="n">
        <x:v>3.3</x:v>
      </x:c>
      <x:c r="M604" s="6" t="str">
        <x:v>https://raw.githubusercontent.com/Mar-7th/StarRailRes/dbe8cdfcfb0bf657b9fe1cf92d5537f118ccb487/index_new/cn/character_promotions.json</x:v>
      </x:c>
    </x:row>
    <x:row r="605" ht="20" customHeight="1">
      <x:c r="A605" s="6" t="str">
        <x:v>1510_5</x:v>
      </x:c>
      <x:c r="B605" s="6" t="str">
        <x:v>1510</x:v>
      </x:c>
      <x:c r="C605" s="6" t="n">
        <x:v>5</x:v>
      </x:c>
      <x:c r="D605" s="6" t="n">
        <x:v>459.36</x:v>
      </x:c>
      <x:c r="E605" s="6" t="n">
        <x:v>308.88</x:v>
      </x:c>
      <x:c r="F605" s="6" t="n">
        <x:v>198</x:v>
      </x:c>
      <x:c r="G605" s="6" t="n">
        <x:v>98</x:v>
      </x:c>
      <x:c r="H605" s="6" t="n">
        <x:v>0.05</x:v>
      </x:c>
      <x:c r="I605" s="6" t="n">
        <x:v>0.5</x:v>
      </x:c>
      <x:c r="J605" s="6" t="n">
        <x:v>7.656</x:v>
      </x:c>
      <x:c r="K605" s="6" t="n">
        <x:v>5.148</x:v>
      </x:c>
      <x:c r="L605" s="6" t="n">
        <x:v>3.3</x:v>
      </x:c>
      <x:c r="M605" s="6" t="str">
        <x:v>https://raw.githubusercontent.com/Mar-7th/StarRailRes/dbe8cdfcfb0bf657b9fe1cf92d5537f118ccb487/index_new/cn/character_promotions.json</x:v>
      </x:c>
    </x:row>
    <x:row r="606" ht="20" customHeight="1">
      <x:c r="A606" s="6" t="str">
        <x:v>1510_6</x:v>
      </x:c>
      <x:c r="B606" s="6" t="str">
        <x:v>1510</x:v>
      </x:c>
      <x:c r="C606" s="6" t="n">
        <x:v>6</x:v>
      </x:c>
      <x:c r="D606" s="6" t="n">
        <x:v>520.608</x:v>
      </x:c>
      <x:c r="E606" s="6" t="n">
        <x:v>350.064</x:v>
      </x:c>
      <x:c r="F606" s="6" t="n">
        <x:v>224.4</x:v>
      </x:c>
      <x:c r="G606" s="6" t="n">
        <x:v>98</x:v>
      </x:c>
      <x:c r="H606" s="6" t="n">
        <x:v>0.05</x:v>
      </x:c>
      <x:c r="I606" s="6" t="n">
        <x:v>0.5</x:v>
      </x:c>
      <x:c r="J606" s="6" t="n">
        <x:v>7.656</x:v>
      </x:c>
      <x:c r="K606" s="6" t="n">
        <x:v>5.148</x:v>
      </x:c>
      <x:c r="L606" s="6" t="n">
        <x:v>3.3</x:v>
      </x:c>
      <x:c r="M606" s="6" t="str">
        <x:v>https://raw.githubusercontent.com/Mar-7th/StarRailRes/dbe8cdfcfb0bf657b9fe1cf92d5537f118ccb487/index_new/cn/character_promotions.json</x:v>
      </x:c>
    </x:row>
    <x:row r="607" ht="20" customHeight="1">
      <x:c r="A607" s="6" t="str">
        <x:v>1512_0</x:v>
      </x:c>
      <x:c r="B607" s="6" t="str">
        <x:v>1512</x:v>
      </x:c>
      <x:c r="C607" s="6" t="n">
        <x:v>0</x:v>
      </x:c>
      <x:c r="D607" s="6" t="n">
        <x:v>163.68</x:v>
      </x:c>
      <x:c r="E607" s="6" t="n">
        <x:v>81.84</x:v>
      </x:c>
      <x:c r="F607" s="6" t="n">
        <x:v>66</x:v>
      </x:c>
      <x:c r="G607" s="6" t="n">
        <x:v>95</x:v>
      </x:c>
      <x:c r="H607" s="6" t="n">
        <x:v>0.05</x:v>
      </x:c>
      <x:c r="I607" s="6" t="n">
        <x:v>0.5</x:v>
      </x:c>
      <x:c r="J607" s="6" t="n">
        <x:v>8.184</x:v>
      </x:c>
      <x:c r="K607" s="6" t="n">
        <x:v>4.092</x:v>
      </x:c>
      <x:c r="L607" s="6" t="n">
        <x:v>3.3</x:v>
      </x:c>
      <x:c r="M607" s="6" t="str">
        <x:v>https://raw.githubusercontent.com/Mar-7th/StarRailRes/dbe8cdfcfb0bf657b9fe1cf92d5537f118ccb487/index_new/cn/character_promotions.json</x:v>
      </x:c>
    </x:row>
    <x:row r="608" ht="20" customHeight="1">
      <x:c r="A608" s="6" t="str">
        <x:v>1512_1</x:v>
      </x:c>
      <x:c r="B608" s="6" t="str">
        <x:v>1512</x:v>
      </x:c>
      <x:c r="C608" s="6" t="n">
        <x:v>1</x:v>
      </x:c>
      <x:c r="D608" s="6" t="n">
        <x:v>229.152</x:v>
      </x:c>
      <x:c r="E608" s="6" t="n">
        <x:v>114.576</x:v>
      </x:c>
      <x:c r="F608" s="6" t="n">
        <x:v>92.4</x:v>
      </x:c>
      <x:c r="G608" s="6" t="n">
        <x:v>95</x:v>
      </x:c>
      <x:c r="H608" s="6" t="n">
        <x:v>0.05</x:v>
      </x:c>
      <x:c r="I608" s="6" t="n">
        <x:v>0.5</x:v>
      </x:c>
      <x:c r="J608" s="6" t="n">
        <x:v>8.184</x:v>
      </x:c>
      <x:c r="K608" s="6" t="n">
        <x:v>4.092</x:v>
      </x:c>
      <x:c r="L608" s="6" t="n">
        <x:v>3.3</x:v>
      </x:c>
      <x:c r="M608" s="6" t="str">
        <x:v>https://raw.githubusercontent.com/Mar-7th/StarRailRes/dbe8cdfcfb0bf657b9fe1cf92d5537f118ccb487/index_new/cn/character_promotions.json</x:v>
      </x:c>
    </x:row>
    <x:row r="609" ht="20" customHeight="1">
      <x:c r="A609" s="6" t="str">
        <x:v>1512_2</x:v>
      </x:c>
      <x:c r="B609" s="6" t="str">
        <x:v>1512</x:v>
      </x:c>
      <x:c r="C609" s="6" t="n">
        <x:v>2</x:v>
      </x:c>
      <x:c r="D609" s="6" t="n">
        <x:v>294.624</x:v>
      </x:c>
      <x:c r="E609" s="6" t="n">
        <x:v>147.312</x:v>
      </x:c>
      <x:c r="F609" s="6" t="n">
        <x:v>118.8</x:v>
      </x:c>
      <x:c r="G609" s="6" t="n">
        <x:v>95</x:v>
      </x:c>
      <x:c r="H609" s="6" t="n">
        <x:v>0.05</x:v>
      </x:c>
      <x:c r="I609" s="6" t="n">
        <x:v>0.5</x:v>
      </x:c>
      <x:c r="J609" s="6" t="n">
        <x:v>8.184</x:v>
      </x:c>
      <x:c r="K609" s="6" t="n">
        <x:v>4.092</x:v>
      </x:c>
      <x:c r="L609" s="6" t="n">
        <x:v>3.3</x:v>
      </x:c>
      <x:c r="M609" s="6" t="str">
        <x:v>https://raw.githubusercontent.com/Mar-7th/StarRailRes/dbe8cdfcfb0bf657b9fe1cf92d5537f118ccb487/index_new/cn/character_promotions.json</x:v>
      </x:c>
    </x:row>
    <x:row r="610" ht="20" customHeight="1">
      <x:c r="A610" s="6" t="str">
        <x:v>1512_3</x:v>
      </x:c>
      <x:c r="B610" s="6" t="str">
        <x:v>1512</x:v>
      </x:c>
      <x:c r="C610" s="6" t="n">
        <x:v>3</x:v>
      </x:c>
      <x:c r="D610" s="6" t="n">
        <x:v>360.096</x:v>
      </x:c>
      <x:c r="E610" s="6" t="n">
        <x:v>180.048</x:v>
      </x:c>
      <x:c r="F610" s="6" t="n">
        <x:v>145.2</x:v>
      </x:c>
      <x:c r="G610" s="6" t="n">
        <x:v>95</x:v>
      </x:c>
      <x:c r="H610" s="6" t="n">
        <x:v>0.05</x:v>
      </x:c>
      <x:c r="I610" s="6" t="n">
        <x:v>0.5</x:v>
      </x:c>
      <x:c r="J610" s="6" t="n">
        <x:v>8.184</x:v>
      </x:c>
      <x:c r="K610" s="6" t="n">
        <x:v>4.092</x:v>
      </x:c>
      <x:c r="L610" s="6" t="n">
        <x:v>3.3</x:v>
      </x:c>
      <x:c r="M610" s="6" t="str">
        <x:v>https://raw.githubusercontent.com/Mar-7th/StarRailRes/dbe8cdfcfb0bf657b9fe1cf92d5537f118ccb487/index_new/cn/character_promotions.json</x:v>
      </x:c>
    </x:row>
    <x:row r="611" ht="20" customHeight="1">
      <x:c r="A611" s="6" t="str">
        <x:v>1512_4</x:v>
      </x:c>
      <x:c r="B611" s="6" t="str">
        <x:v>1512</x:v>
      </x:c>
      <x:c r="C611" s="6" t="n">
        <x:v>4</x:v>
      </x:c>
      <x:c r="D611" s="6" t="n">
        <x:v>425.568</x:v>
      </x:c>
      <x:c r="E611" s="6" t="n">
        <x:v>212.784</x:v>
      </x:c>
      <x:c r="F611" s="6" t="n">
        <x:v>171.6</x:v>
      </x:c>
      <x:c r="G611" s="6" t="n">
        <x:v>95</x:v>
      </x:c>
      <x:c r="H611" s="6" t="n">
        <x:v>0.05</x:v>
      </x:c>
      <x:c r="I611" s="6" t="n">
        <x:v>0.5</x:v>
      </x:c>
      <x:c r="J611" s="6" t="n">
        <x:v>8.184</x:v>
      </x:c>
      <x:c r="K611" s="6" t="n">
        <x:v>4.092</x:v>
      </x:c>
      <x:c r="L611" s="6" t="n">
        <x:v>3.3</x:v>
      </x:c>
      <x:c r="M611" s="6" t="str">
        <x:v>https://raw.githubusercontent.com/Mar-7th/StarRailRes/dbe8cdfcfb0bf657b9fe1cf92d5537f118ccb487/index_new/cn/character_promotions.json</x:v>
      </x:c>
    </x:row>
    <x:row r="612" ht="20" customHeight="1">
      <x:c r="A612" s="6" t="str">
        <x:v>1512_5</x:v>
      </x:c>
      <x:c r="B612" s="6" t="str">
        <x:v>1512</x:v>
      </x:c>
      <x:c r="C612" s="6" t="n">
        <x:v>5</x:v>
      </x:c>
      <x:c r="D612" s="6" t="n">
        <x:v>491.04</x:v>
      </x:c>
      <x:c r="E612" s="6" t="n">
        <x:v>245.52</x:v>
      </x:c>
      <x:c r="F612" s="6" t="n">
        <x:v>198</x:v>
      </x:c>
      <x:c r="G612" s="6" t="n">
        <x:v>95</x:v>
      </x:c>
      <x:c r="H612" s="6" t="n">
        <x:v>0.05</x:v>
      </x:c>
      <x:c r="I612" s="6" t="n">
        <x:v>0.5</x:v>
      </x:c>
      <x:c r="J612" s="6" t="n">
        <x:v>8.184</x:v>
      </x:c>
      <x:c r="K612" s="6" t="n">
        <x:v>4.092</x:v>
      </x:c>
      <x:c r="L612" s="6" t="n">
        <x:v>3.3</x:v>
      </x:c>
      <x:c r="M612" s="6" t="str">
        <x:v>https://raw.githubusercontent.com/Mar-7th/StarRailRes/dbe8cdfcfb0bf657b9fe1cf92d5537f118ccb487/index_new/cn/character_promotions.json</x:v>
      </x:c>
    </x:row>
    <x:row r="613" ht="20" customHeight="1">
      <x:c r="A613" s="6" t="str">
        <x:v>1512_6</x:v>
      </x:c>
      <x:c r="B613" s="6" t="str">
        <x:v>1512</x:v>
      </x:c>
      <x:c r="C613" s="6" t="n">
        <x:v>6</x:v>
      </x:c>
      <x:c r="D613" s="6" t="n">
        <x:v>556.512</x:v>
      </x:c>
      <x:c r="E613" s="6" t="n">
        <x:v>278.256</x:v>
      </x:c>
      <x:c r="F613" s="6" t="n">
        <x:v>224.4</x:v>
      </x:c>
      <x:c r="G613" s="6" t="n">
        <x:v>95</x:v>
      </x:c>
      <x:c r="H613" s="6" t="n">
        <x:v>0.05</x:v>
      </x:c>
      <x:c r="I613" s="6" t="n">
        <x:v>0.5</x:v>
      </x:c>
      <x:c r="J613" s="6" t="n">
        <x:v>8.184</x:v>
      </x:c>
      <x:c r="K613" s="6" t="n">
        <x:v>4.092</x:v>
      </x:c>
      <x:c r="L613" s="6" t="n">
        <x:v>3.3</x:v>
      </x:c>
      <x:c r="M613" s="6" t="str">
        <x:v>https://raw.githubusercontent.com/Mar-7th/StarRailRes/dbe8cdfcfb0bf657b9fe1cf92d5537f118ccb487/index_new/cn/character_promotions.json</x:v>
      </x:c>
    </x:row>
    <x:row r="614" ht="20" customHeight="1">
      <x:c r="A614" s="6" t="str">
        <x:v>1513_0</x:v>
      </x:c>
      <x:c r="B614" s="6" t="str">
        <x:v>1513</x:v>
      </x:c>
      <x:c r="C614" s="6" t="n">
        <x:v>0</x:v>
      </x:c>
      <x:c r="D614" s="6" t="n">
        <x:v>158.4</x:v>
      </x:c>
      <x:c r="E614" s="6" t="n">
        <x:v>66</x:v>
      </x:c>
      <x:c r="F614" s="6" t="n">
        <x:v>82.5</x:v>
      </x:c>
      <x:c r="G614" s="6" t="n">
        <x:v>107</x:v>
      </x:c>
      <x:c r="H614" s="6" t="n">
        <x:v>0.05</x:v>
      </x:c>
      <x:c r="I614" s="6" t="n">
        <x:v>0.5</x:v>
      </x:c>
      <x:c r="J614" s="6" t="n">
        <x:v>7.92</x:v>
      </x:c>
      <x:c r="K614" s="6" t="n">
        <x:v>3.3</x:v>
      </x:c>
      <x:c r="L614" s="6" t="n">
        <x:v>4.125</x:v>
      </x:c>
      <x:c r="M614" s="6" t="str">
        <x:v>https://raw.githubusercontent.com/Mar-7th/StarRailRes/dbe8cdfcfb0bf657b9fe1cf92d5537f118ccb487/index_new/cn/character_promotions.json</x:v>
      </x:c>
    </x:row>
    <x:row r="615" ht="20" customHeight="1">
      <x:c r="A615" s="6" t="str">
        <x:v>1513_1</x:v>
      </x:c>
      <x:c r="B615" s="6" t="str">
        <x:v>1513</x:v>
      </x:c>
      <x:c r="C615" s="6" t="n">
        <x:v>1</x:v>
      </x:c>
      <x:c r="D615" s="6" t="n">
        <x:v>221.76</x:v>
      </x:c>
      <x:c r="E615" s="6" t="n">
        <x:v>92.4</x:v>
      </x:c>
      <x:c r="F615" s="6" t="n">
        <x:v>115.5</x:v>
      </x:c>
      <x:c r="G615" s="6" t="n">
        <x:v>107</x:v>
      </x:c>
      <x:c r="H615" s="6" t="n">
        <x:v>0.05</x:v>
      </x:c>
      <x:c r="I615" s="6" t="n">
        <x:v>0.5</x:v>
      </x:c>
      <x:c r="J615" s="6" t="n">
        <x:v>7.92</x:v>
      </x:c>
      <x:c r="K615" s="6" t="n">
        <x:v>3.3</x:v>
      </x:c>
      <x:c r="L615" s="6" t="n">
        <x:v>4.125</x:v>
      </x:c>
      <x:c r="M615" s="6" t="str">
        <x:v>https://raw.githubusercontent.com/Mar-7th/StarRailRes/dbe8cdfcfb0bf657b9fe1cf92d5537f118ccb487/index_new/cn/character_promotions.json</x:v>
      </x:c>
    </x:row>
    <x:row r="616" ht="20" customHeight="1">
      <x:c r="A616" s="6" t="str">
        <x:v>1513_2</x:v>
      </x:c>
      <x:c r="B616" s="6" t="str">
        <x:v>1513</x:v>
      </x:c>
      <x:c r="C616" s="6" t="n">
        <x:v>2</x:v>
      </x:c>
      <x:c r="D616" s="6" t="n">
        <x:v>285.12</x:v>
      </x:c>
      <x:c r="E616" s="6" t="n">
        <x:v>118.8</x:v>
      </x:c>
      <x:c r="F616" s="6" t="n">
        <x:v>148.5</x:v>
      </x:c>
      <x:c r="G616" s="6" t="n">
        <x:v>107</x:v>
      </x:c>
      <x:c r="H616" s="6" t="n">
        <x:v>0.05</x:v>
      </x:c>
      <x:c r="I616" s="6" t="n">
        <x:v>0.5</x:v>
      </x:c>
      <x:c r="J616" s="6" t="n">
        <x:v>7.92</x:v>
      </x:c>
      <x:c r="K616" s="6" t="n">
        <x:v>3.3</x:v>
      </x:c>
      <x:c r="L616" s="6" t="n">
        <x:v>4.125</x:v>
      </x:c>
      <x:c r="M616" s="6" t="str">
        <x:v>https://raw.githubusercontent.com/Mar-7th/StarRailRes/dbe8cdfcfb0bf657b9fe1cf92d5537f118ccb487/index_new/cn/character_promotions.json</x:v>
      </x:c>
    </x:row>
    <x:row r="617" ht="20" customHeight="1">
      <x:c r="A617" s="6" t="str">
        <x:v>1513_3</x:v>
      </x:c>
      <x:c r="B617" s="6" t="str">
        <x:v>1513</x:v>
      </x:c>
      <x:c r="C617" s="6" t="n">
        <x:v>3</x:v>
      </x:c>
      <x:c r="D617" s="6" t="n">
        <x:v>348.48</x:v>
      </x:c>
      <x:c r="E617" s="6" t="n">
        <x:v>145.2</x:v>
      </x:c>
      <x:c r="F617" s="6" t="n">
        <x:v>181.5</x:v>
      </x:c>
      <x:c r="G617" s="6" t="n">
        <x:v>107</x:v>
      </x:c>
      <x:c r="H617" s="6" t="n">
        <x:v>0.05</x:v>
      </x:c>
      <x:c r="I617" s="6" t="n">
        <x:v>0.5</x:v>
      </x:c>
      <x:c r="J617" s="6" t="n">
        <x:v>7.92</x:v>
      </x:c>
      <x:c r="K617" s="6" t="n">
        <x:v>3.3</x:v>
      </x:c>
      <x:c r="L617" s="6" t="n">
        <x:v>4.125</x:v>
      </x:c>
      <x:c r="M617" s="6" t="str">
        <x:v>https://raw.githubusercontent.com/Mar-7th/StarRailRes/dbe8cdfcfb0bf657b9fe1cf92d5537f118ccb487/index_new/cn/character_promotions.json</x:v>
      </x:c>
    </x:row>
    <x:row r="618" ht="20" customHeight="1">
      <x:c r="A618" s="6" t="str">
        <x:v>1513_4</x:v>
      </x:c>
      <x:c r="B618" s="6" t="str">
        <x:v>1513</x:v>
      </x:c>
      <x:c r="C618" s="6" t="n">
        <x:v>4</x:v>
      </x:c>
      <x:c r="D618" s="6" t="n">
        <x:v>411.84</x:v>
      </x:c>
      <x:c r="E618" s="6" t="n">
        <x:v>171.6</x:v>
      </x:c>
      <x:c r="F618" s="6" t="n">
        <x:v>214.5</x:v>
      </x:c>
      <x:c r="G618" s="6" t="n">
        <x:v>107</x:v>
      </x:c>
      <x:c r="H618" s="6" t="n">
        <x:v>0.05</x:v>
      </x:c>
      <x:c r="I618" s="6" t="n">
        <x:v>0.5</x:v>
      </x:c>
      <x:c r="J618" s="6" t="n">
        <x:v>7.92</x:v>
      </x:c>
      <x:c r="K618" s="6" t="n">
        <x:v>3.3</x:v>
      </x:c>
      <x:c r="L618" s="6" t="n">
        <x:v>4.125</x:v>
      </x:c>
      <x:c r="M618" s="6" t="str">
        <x:v>https://raw.githubusercontent.com/Mar-7th/StarRailRes/dbe8cdfcfb0bf657b9fe1cf92d5537f118ccb487/index_new/cn/character_promotions.json</x:v>
      </x:c>
    </x:row>
    <x:row r="619" ht="20" customHeight="1">
      <x:c r="A619" s="6" t="str">
        <x:v>1513_5</x:v>
      </x:c>
      <x:c r="B619" s="6" t="str">
        <x:v>1513</x:v>
      </x:c>
      <x:c r="C619" s="6" t="n">
        <x:v>5</x:v>
      </x:c>
      <x:c r="D619" s="6" t="n">
        <x:v>475.2</x:v>
      </x:c>
      <x:c r="E619" s="6" t="n">
        <x:v>198</x:v>
      </x:c>
      <x:c r="F619" s="6" t="n">
        <x:v>247.5</x:v>
      </x:c>
      <x:c r="G619" s="6" t="n">
        <x:v>107</x:v>
      </x:c>
      <x:c r="H619" s="6" t="n">
        <x:v>0.05</x:v>
      </x:c>
      <x:c r="I619" s="6" t="n">
        <x:v>0.5</x:v>
      </x:c>
      <x:c r="J619" s="6" t="n">
        <x:v>7.92</x:v>
      </x:c>
      <x:c r="K619" s="6" t="n">
        <x:v>3.3</x:v>
      </x:c>
      <x:c r="L619" s="6" t="n">
        <x:v>4.125</x:v>
      </x:c>
      <x:c r="M619" s="6" t="str">
        <x:v>https://raw.githubusercontent.com/Mar-7th/StarRailRes/dbe8cdfcfb0bf657b9fe1cf92d5537f118ccb487/index_new/cn/character_promotions.json</x:v>
      </x:c>
    </x:row>
    <x:row r="620" ht="20" customHeight="1">
      <x:c r="A620" s="6" t="str">
        <x:v>1513_6</x:v>
      </x:c>
      <x:c r="B620" s="6" t="str">
        <x:v>1513</x:v>
      </x:c>
      <x:c r="C620" s="6" t="n">
        <x:v>6</x:v>
      </x:c>
      <x:c r="D620" s="6" t="n">
        <x:v>538.56</x:v>
      </x:c>
      <x:c r="E620" s="6" t="n">
        <x:v>224.4</x:v>
      </x:c>
      <x:c r="F620" s="6" t="n">
        <x:v>280.5</x:v>
      </x:c>
      <x:c r="G620" s="6" t="n">
        <x:v>107</x:v>
      </x:c>
      <x:c r="H620" s="6" t="n">
        <x:v>0.05</x:v>
      </x:c>
      <x:c r="I620" s="6" t="n">
        <x:v>0.5</x:v>
      </x:c>
      <x:c r="J620" s="6" t="n">
        <x:v>7.92</x:v>
      </x:c>
      <x:c r="K620" s="6" t="n">
        <x:v>3.3</x:v>
      </x:c>
      <x:c r="L620" s="6" t="n">
        <x:v>4.125</x:v>
      </x:c>
      <x:c r="M620" s="6" t="str">
        <x:v>https://raw.githubusercontent.com/Mar-7th/StarRailRes/dbe8cdfcfb0bf657b9fe1cf92d5537f118ccb487/index_new/cn/character_promotions.json</x:v>
      </x:c>
    </x:row>
    <x:row r="621" ht="20" customHeight="1">
      <x:c r="A621" s="6" t="str">
        <x:v>8001_0</x:v>
      </x:c>
      <x:c r="B621" s="6" t="str">
        <x:v>8001</x:v>
      </x:c>
      <x:c r="C621" s="6" t="n">
        <x:v>0</x:v>
      </x:c>
      <x:c r="D621" s="6" t="n">
        <x:v>163.68</x:v>
      </x:c>
      <x:c r="E621" s="6" t="n">
        <x:v>84.48</x:v>
      </x:c>
      <x:c r="F621" s="6" t="n">
        <x:v>62.7</x:v>
      </x:c>
      <x:c r="G621" s="6" t="n">
        <x:v>100</x:v>
      </x:c>
      <x:c r="H621" s="6" t="n">
        <x:v>0.05</x:v>
      </x:c>
      <x:c r="I621" s="6" t="n">
        <x:v>0.5</x:v>
      </x:c>
      <x:c r="J621" s="6" t="n">
        <x:v>8.184</x:v>
      </x:c>
      <x:c r="K621" s="6" t="n">
        <x:v>4.224</x:v>
      </x:c>
      <x:c r="L621" s="6" t="n">
        <x:v>3.135</x:v>
      </x:c>
      <x:c r="M621" s="6" t="str">
        <x:v>https://raw.githubusercontent.com/Mar-7th/StarRailRes/dbe8cdfcfb0bf657b9fe1cf92d5537f118ccb487/index_new/cn/character_promotions.json</x:v>
      </x:c>
    </x:row>
    <x:row r="622" ht="20" customHeight="1">
      <x:c r="A622" s="6" t="str">
        <x:v>8001_1</x:v>
      </x:c>
      <x:c r="B622" s="6" t="str">
        <x:v>8001</x:v>
      </x:c>
      <x:c r="C622" s="6" t="n">
        <x:v>1</x:v>
      </x:c>
      <x:c r="D622" s="6" t="n">
        <x:v>229.152</x:v>
      </x:c>
      <x:c r="E622" s="6" t="n">
        <x:v>118.272</x:v>
      </x:c>
      <x:c r="F622" s="6" t="n">
        <x:v>87.78</x:v>
      </x:c>
      <x:c r="G622" s="6" t="n">
        <x:v>100</x:v>
      </x:c>
      <x:c r="H622" s="6" t="n">
        <x:v>0.05</x:v>
      </x:c>
      <x:c r="I622" s="6" t="n">
        <x:v>0.5</x:v>
      </x:c>
      <x:c r="J622" s="6" t="n">
        <x:v>8.184</x:v>
      </x:c>
      <x:c r="K622" s="6" t="n">
        <x:v>4.224</x:v>
      </x:c>
      <x:c r="L622" s="6" t="n">
        <x:v>3.135</x:v>
      </x:c>
      <x:c r="M622" s="6" t="str">
        <x:v>https://raw.githubusercontent.com/Mar-7th/StarRailRes/dbe8cdfcfb0bf657b9fe1cf92d5537f118ccb487/index_new/cn/character_promotions.json</x:v>
      </x:c>
    </x:row>
    <x:row r="623" ht="20" customHeight="1">
      <x:c r="A623" s="6" t="str">
        <x:v>8001_2</x:v>
      </x:c>
      <x:c r="B623" s="6" t="str">
        <x:v>8001</x:v>
      </x:c>
      <x:c r="C623" s="6" t="n">
        <x:v>2</x:v>
      </x:c>
      <x:c r="D623" s="6" t="n">
        <x:v>294.624</x:v>
      </x:c>
      <x:c r="E623" s="6" t="n">
        <x:v>152.064</x:v>
      </x:c>
      <x:c r="F623" s="6" t="n">
        <x:v>112.86</x:v>
      </x:c>
      <x:c r="G623" s="6" t="n">
        <x:v>100</x:v>
      </x:c>
      <x:c r="H623" s="6" t="n">
        <x:v>0.05</x:v>
      </x:c>
      <x:c r="I623" s="6" t="n">
        <x:v>0.5</x:v>
      </x:c>
      <x:c r="J623" s="6" t="n">
        <x:v>8.184</x:v>
      </x:c>
      <x:c r="K623" s="6" t="n">
        <x:v>4.224</x:v>
      </x:c>
      <x:c r="L623" s="6" t="n">
        <x:v>3.135</x:v>
      </x:c>
      <x:c r="M623" s="6" t="str">
        <x:v>https://raw.githubusercontent.com/Mar-7th/StarRailRes/dbe8cdfcfb0bf657b9fe1cf92d5537f118ccb487/index_new/cn/character_promotions.json</x:v>
      </x:c>
    </x:row>
    <x:row r="624" ht="20" customHeight="1">
      <x:c r="A624" s="6" t="str">
        <x:v>8001_3</x:v>
      </x:c>
      <x:c r="B624" s="6" t="str">
        <x:v>8001</x:v>
      </x:c>
      <x:c r="C624" s="6" t="n">
        <x:v>3</x:v>
      </x:c>
      <x:c r="D624" s="6" t="n">
        <x:v>360.096</x:v>
      </x:c>
      <x:c r="E624" s="6" t="n">
        <x:v>185.856</x:v>
      </x:c>
      <x:c r="F624" s="6" t="n">
        <x:v>137.94</x:v>
      </x:c>
      <x:c r="G624" s="6" t="n">
        <x:v>100</x:v>
      </x:c>
      <x:c r="H624" s="6" t="n">
        <x:v>0.05</x:v>
      </x:c>
      <x:c r="I624" s="6" t="n">
        <x:v>0.5</x:v>
      </x:c>
      <x:c r="J624" s="6" t="n">
        <x:v>8.184</x:v>
      </x:c>
      <x:c r="K624" s="6" t="n">
        <x:v>4.224</x:v>
      </x:c>
      <x:c r="L624" s="6" t="n">
        <x:v>3.135</x:v>
      </x:c>
      <x:c r="M624" s="6" t="str">
        <x:v>https://raw.githubusercontent.com/Mar-7th/StarRailRes/dbe8cdfcfb0bf657b9fe1cf92d5537f118ccb487/index_new/cn/character_promotions.json</x:v>
      </x:c>
    </x:row>
    <x:row r="625" ht="20" customHeight="1">
      <x:c r="A625" s="6" t="str">
        <x:v>8001_4</x:v>
      </x:c>
      <x:c r="B625" s="6" t="str">
        <x:v>8001</x:v>
      </x:c>
      <x:c r="C625" s="6" t="n">
        <x:v>4</x:v>
      </x:c>
      <x:c r="D625" s="6" t="n">
        <x:v>425.568</x:v>
      </x:c>
      <x:c r="E625" s="6" t="n">
        <x:v>219.648</x:v>
      </x:c>
      <x:c r="F625" s="6" t="n">
        <x:v>163.02</x:v>
      </x:c>
      <x:c r="G625" s="6" t="n">
        <x:v>100</x:v>
      </x:c>
      <x:c r="H625" s="6" t="n">
        <x:v>0.05</x:v>
      </x:c>
      <x:c r="I625" s="6" t="n">
        <x:v>0.5</x:v>
      </x:c>
      <x:c r="J625" s="6" t="n">
        <x:v>8.184</x:v>
      </x:c>
      <x:c r="K625" s="6" t="n">
        <x:v>4.224</x:v>
      </x:c>
      <x:c r="L625" s="6" t="n">
        <x:v>3.135</x:v>
      </x:c>
      <x:c r="M625" s="6" t="str">
        <x:v>https://raw.githubusercontent.com/Mar-7th/StarRailRes/dbe8cdfcfb0bf657b9fe1cf92d5537f118ccb487/index_new/cn/character_promotions.json</x:v>
      </x:c>
    </x:row>
    <x:row r="626" ht="20" customHeight="1">
      <x:c r="A626" s="6" t="str">
        <x:v>8001_5</x:v>
      </x:c>
      <x:c r="B626" s="6" t="str">
        <x:v>8001</x:v>
      </x:c>
      <x:c r="C626" s="6" t="n">
        <x:v>5</x:v>
      </x:c>
      <x:c r="D626" s="6" t="n">
        <x:v>491.04</x:v>
      </x:c>
      <x:c r="E626" s="6" t="n">
        <x:v>253.44</x:v>
      </x:c>
      <x:c r="F626" s="6" t="n">
        <x:v>188.1</x:v>
      </x:c>
      <x:c r="G626" s="6" t="n">
        <x:v>100</x:v>
      </x:c>
      <x:c r="H626" s="6" t="n">
        <x:v>0.05</x:v>
      </x:c>
      <x:c r="I626" s="6" t="n">
        <x:v>0.5</x:v>
      </x:c>
      <x:c r="J626" s="6" t="n">
        <x:v>8.184</x:v>
      </x:c>
      <x:c r="K626" s="6" t="n">
        <x:v>4.224</x:v>
      </x:c>
      <x:c r="L626" s="6" t="n">
        <x:v>3.135</x:v>
      </x:c>
      <x:c r="M626" s="6" t="str">
        <x:v>https://raw.githubusercontent.com/Mar-7th/StarRailRes/dbe8cdfcfb0bf657b9fe1cf92d5537f118ccb487/index_new/cn/character_promotions.json</x:v>
      </x:c>
    </x:row>
    <x:row r="627" ht="20" customHeight="1">
      <x:c r="A627" s="6" t="str">
        <x:v>8001_6</x:v>
      </x:c>
      <x:c r="B627" s="6" t="str">
        <x:v>8001</x:v>
      </x:c>
      <x:c r="C627" s="6" t="n">
        <x:v>6</x:v>
      </x:c>
      <x:c r="D627" s="6" t="n">
        <x:v>556.512</x:v>
      </x:c>
      <x:c r="E627" s="6" t="n">
        <x:v>287.232</x:v>
      </x:c>
      <x:c r="F627" s="6" t="n">
        <x:v>213.18</x:v>
      </x:c>
      <x:c r="G627" s="6" t="n">
        <x:v>100</x:v>
      </x:c>
      <x:c r="H627" s="6" t="n">
        <x:v>0.05</x:v>
      </x:c>
      <x:c r="I627" s="6" t="n">
        <x:v>0.5</x:v>
      </x:c>
      <x:c r="J627" s="6" t="n">
        <x:v>8.184</x:v>
      </x:c>
      <x:c r="K627" s="6" t="n">
        <x:v>4.224</x:v>
      </x:c>
      <x:c r="L627" s="6" t="n">
        <x:v>3.135</x:v>
      </x:c>
      <x:c r="M627" s="6" t="str">
        <x:v>https://raw.githubusercontent.com/Mar-7th/StarRailRes/dbe8cdfcfb0bf657b9fe1cf92d5537f118ccb487/index_new/cn/character_promotions.json</x:v>
      </x:c>
    </x:row>
    <x:row r="628" ht="20" customHeight="1">
      <x:c r="A628" s="6" t="str">
        <x:v>8002_0</x:v>
      </x:c>
      <x:c r="B628" s="6" t="str">
        <x:v>8002</x:v>
      </x:c>
      <x:c r="C628" s="6" t="n">
        <x:v>0</x:v>
      </x:c>
      <x:c r="D628" s="6" t="n">
        <x:v>163.68</x:v>
      </x:c>
      <x:c r="E628" s="6" t="n">
        <x:v>84.48</x:v>
      </x:c>
      <x:c r="F628" s="6" t="n">
        <x:v>62.7</x:v>
      </x:c>
      <x:c r="G628" s="6" t="n">
        <x:v>100</x:v>
      </x:c>
      <x:c r="H628" s="6" t="n">
        <x:v>0.05</x:v>
      </x:c>
      <x:c r="I628" s="6" t="n">
        <x:v>0.5</x:v>
      </x:c>
      <x:c r="J628" s="6" t="n">
        <x:v>8.184</x:v>
      </x:c>
      <x:c r="K628" s="6" t="n">
        <x:v>4.224</x:v>
      </x:c>
      <x:c r="L628" s="6" t="n">
        <x:v>3.135</x:v>
      </x:c>
      <x:c r="M628" s="6" t="str">
        <x:v>https://raw.githubusercontent.com/Mar-7th/StarRailRes/dbe8cdfcfb0bf657b9fe1cf92d5537f118ccb487/index_new/cn/character_promotions.json</x:v>
      </x:c>
    </x:row>
    <x:row r="629" ht="20" customHeight="1">
      <x:c r="A629" s="6" t="str">
        <x:v>8002_1</x:v>
      </x:c>
      <x:c r="B629" s="6" t="str">
        <x:v>8002</x:v>
      </x:c>
      <x:c r="C629" s="6" t="n">
        <x:v>1</x:v>
      </x:c>
      <x:c r="D629" s="6" t="n">
        <x:v>229.152</x:v>
      </x:c>
      <x:c r="E629" s="6" t="n">
        <x:v>118.272</x:v>
      </x:c>
      <x:c r="F629" s="6" t="n">
        <x:v>87.78</x:v>
      </x:c>
      <x:c r="G629" s="6" t="n">
        <x:v>100</x:v>
      </x:c>
      <x:c r="H629" s="6" t="n">
        <x:v>0.05</x:v>
      </x:c>
      <x:c r="I629" s="6" t="n">
        <x:v>0.5</x:v>
      </x:c>
      <x:c r="J629" s="6" t="n">
        <x:v>8.184</x:v>
      </x:c>
      <x:c r="K629" s="6" t="n">
        <x:v>4.224</x:v>
      </x:c>
      <x:c r="L629" s="6" t="n">
        <x:v>3.135</x:v>
      </x:c>
      <x:c r="M629" s="6" t="str">
        <x:v>https://raw.githubusercontent.com/Mar-7th/StarRailRes/dbe8cdfcfb0bf657b9fe1cf92d5537f118ccb487/index_new/cn/character_promotions.json</x:v>
      </x:c>
    </x:row>
    <x:row r="630" ht="20" customHeight="1">
      <x:c r="A630" s="6" t="str">
        <x:v>8002_2</x:v>
      </x:c>
      <x:c r="B630" s="6" t="str">
        <x:v>8002</x:v>
      </x:c>
      <x:c r="C630" s="6" t="n">
        <x:v>2</x:v>
      </x:c>
      <x:c r="D630" s="6" t="n">
        <x:v>294.624</x:v>
      </x:c>
      <x:c r="E630" s="6" t="n">
        <x:v>152.064</x:v>
      </x:c>
      <x:c r="F630" s="6" t="n">
        <x:v>112.86</x:v>
      </x:c>
      <x:c r="G630" s="6" t="n">
        <x:v>100</x:v>
      </x:c>
      <x:c r="H630" s="6" t="n">
        <x:v>0.05</x:v>
      </x:c>
      <x:c r="I630" s="6" t="n">
        <x:v>0.5</x:v>
      </x:c>
      <x:c r="J630" s="6" t="n">
        <x:v>8.184</x:v>
      </x:c>
      <x:c r="K630" s="6" t="n">
        <x:v>4.224</x:v>
      </x:c>
      <x:c r="L630" s="6" t="n">
        <x:v>3.135</x:v>
      </x:c>
      <x:c r="M630" s="6" t="str">
        <x:v>https://raw.githubusercontent.com/Mar-7th/StarRailRes/dbe8cdfcfb0bf657b9fe1cf92d5537f118ccb487/index_new/cn/character_promotions.json</x:v>
      </x:c>
    </x:row>
    <x:row r="631" ht="20" customHeight="1">
      <x:c r="A631" s="6" t="str">
        <x:v>8002_3</x:v>
      </x:c>
      <x:c r="B631" s="6" t="str">
        <x:v>8002</x:v>
      </x:c>
      <x:c r="C631" s="6" t="n">
        <x:v>3</x:v>
      </x:c>
      <x:c r="D631" s="6" t="n">
        <x:v>360.096</x:v>
      </x:c>
      <x:c r="E631" s="6" t="n">
        <x:v>185.856</x:v>
      </x:c>
      <x:c r="F631" s="6" t="n">
        <x:v>137.94</x:v>
      </x:c>
      <x:c r="G631" s="6" t="n">
        <x:v>100</x:v>
      </x:c>
      <x:c r="H631" s="6" t="n">
        <x:v>0.05</x:v>
      </x:c>
      <x:c r="I631" s="6" t="n">
        <x:v>0.5</x:v>
      </x:c>
      <x:c r="J631" s="6" t="n">
        <x:v>8.184</x:v>
      </x:c>
      <x:c r="K631" s="6" t="n">
        <x:v>4.224</x:v>
      </x:c>
      <x:c r="L631" s="6" t="n">
        <x:v>3.135</x:v>
      </x:c>
      <x:c r="M631" s="6" t="str">
        <x:v>https://raw.githubusercontent.com/Mar-7th/StarRailRes/dbe8cdfcfb0bf657b9fe1cf92d5537f118ccb487/index_new/cn/character_promotions.json</x:v>
      </x:c>
    </x:row>
    <x:row r="632" ht="20" customHeight="1">
      <x:c r="A632" s="6" t="str">
        <x:v>8002_4</x:v>
      </x:c>
      <x:c r="B632" s="6" t="str">
        <x:v>8002</x:v>
      </x:c>
      <x:c r="C632" s="6" t="n">
        <x:v>4</x:v>
      </x:c>
      <x:c r="D632" s="6" t="n">
        <x:v>425.568</x:v>
      </x:c>
      <x:c r="E632" s="6" t="n">
        <x:v>219.648</x:v>
      </x:c>
      <x:c r="F632" s="6" t="n">
        <x:v>163.02</x:v>
      </x:c>
      <x:c r="G632" s="6" t="n">
        <x:v>100</x:v>
      </x:c>
      <x:c r="H632" s="6" t="n">
        <x:v>0.05</x:v>
      </x:c>
      <x:c r="I632" s="6" t="n">
        <x:v>0.5</x:v>
      </x:c>
      <x:c r="J632" s="6" t="n">
        <x:v>8.184</x:v>
      </x:c>
      <x:c r="K632" s="6" t="n">
        <x:v>4.224</x:v>
      </x:c>
      <x:c r="L632" s="6" t="n">
        <x:v>3.135</x:v>
      </x:c>
      <x:c r="M632" s="6" t="str">
        <x:v>https://raw.githubusercontent.com/Mar-7th/StarRailRes/dbe8cdfcfb0bf657b9fe1cf92d5537f118ccb487/index_new/cn/character_promotions.json</x:v>
      </x:c>
    </x:row>
    <x:row r="633" ht="20" customHeight="1">
      <x:c r="A633" s="6" t="str">
        <x:v>8002_5</x:v>
      </x:c>
      <x:c r="B633" s="6" t="str">
        <x:v>8002</x:v>
      </x:c>
      <x:c r="C633" s="6" t="n">
        <x:v>5</x:v>
      </x:c>
      <x:c r="D633" s="6" t="n">
        <x:v>491.04</x:v>
      </x:c>
      <x:c r="E633" s="6" t="n">
        <x:v>253.44</x:v>
      </x:c>
      <x:c r="F633" s="6" t="n">
        <x:v>188.1</x:v>
      </x:c>
      <x:c r="G633" s="6" t="n">
        <x:v>100</x:v>
      </x:c>
      <x:c r="H633" s="6" t="n">
        <x:v>0.05</x:v>
      </x:c>
      <x:c r="I633" s="6" t="n">
        <x:v>0.5</x:v>
      </x:c>
      <x:c r="J633" s="6" t="n">
        <x:v>8.184</x:v>
      </x:c>
      <x:c r="K633" s="6" t="n">
        <x:v>4.224</x:v>
      </x:c>
      <x:c r="L633" s="6" t="n">
        <x:v>3.135</x:v>
      </x:c>
      <x:c r="M633" s="6" t="str">
        <x:v>https://raw.githubusercontent.com/Mar-7th/StarRailRes/dbe8cdfcfb0bf657b9fe1cf92d5537f118ccb487/index_new/cn/character_promotions.json</x:v>
      </x:c>
    </x:row>
    <x:row r="634" ht="20" customHeight="1">
      <x:c r="A634" s="6" t="str">
        <x:v>8002_6</x:v>
      </x:c>
      <x:c r="B634" s="6" t="str">
        <x:v>8002</x:v>
      </x:c>
      <x:c r="C634" s="6" t="n">
        <x:v>6</x:v>
      </x:c>
      <x:c r="D634" s="6" t="n">
        <x:v>556.512</x:v>
      </x:c>
      <x:c r="E634" s="6" t="n">
        <x:v>287.232</x:v>
      </x:c>
      <x:c r="F634" s="6" t="n">
        <x:v>213.18</x:v>
      </x:c>
      <x:c r="G634" s="6" t="n">
        <x:v>100</x:v>
      </x:c>
      <x:c r="H634" s="6" t="n">
        <x:v>0.05</x:v>
      </x:c>
      <x:c r="I634" s="6" t="n">
        <x:v>0.5</x:v>
      </x:c>
      <x:c r="J634" s="6" t="n">
        <x:v>8.184</x:v>
      </x:c>
      <x:c r="K634" s="6" t="n">
        <x:v>4.224</x:v>
      </x:c>
      <x:c r="L634" s="6" t="n">
        <x:v>3.135</x:v>
      </x:c>
      <x:c r="M634" s="6" t="str">
        <x:v>https://raw.githubusercontent.com/Mar-7th/StarRailRes/dbe8cdfcfb0bf657b9fe1cf92d5537f118ccb487/index_new/cn/character_promotions.json</x:v>
      </x:c>
    </x:row>
    <x:row r="635" ht="20" customHeight="1">
      <x:c r="A635" s="6" t="str">
        <x:v>8003_0</x:v>
      </x:c>
      <x:c r="B635" s="6" t="str">
        <x:v>8003</x:v>
      </x:c>
      <x:c r="C635" s="6" t="n">
        <x:v>0</x:v>
      </x:c>
      <x:c r="D635" s="6" t="n">
        <x:v>168.96</x:v>
      </x:c>
      <x:c r="E635" s="6" t="n">
        <x:v>81.84</x:v>
      </x:c>
      <x:c r="F635" s="6" t="n">
        <x:v>82.5</x:v>
      </x:c>
      <x:c r="G635" s="6" t="n">
        <x:v>95</x:v>
      </x:c>
      <x:c r="H635" s="6" t="n">
        <x:v>0.05</x:v>
      </x:c>
      <x:c r="I635" s="6" t="n">
        <x:v>0.5</x:v>
      </x:c>
      <x:c r="J635" s="6" t="n">
        <x:v>8.448</x:v>
      </x:c>
      <x:c r="K635" s="6" t="n">
        <x:v>4.092</x:v>
      </x:c>
      <x:c r="L635" s="6" t="n">
        <x:v>4.125</x:v>
      </x:c>
      <x:c r="M635" s="6" t="str">
        <x:v>https://raw.githubusercontent.com/Mar-7th/StarRailRes/dbe8cdfcfb0bf657b9fe1cf92d5537f118ccb487/index_new/cn/character_promotions.json</x:v>
      </x:c>
    </x:row>
    <x:row r="636" ht="20" customHeight="1">
      <x:c r="A636" s="6" t="str">
        <x:v>8003_1</x:v>
      </x:c>
      <x:c r="B636" s="6" t="str">
        <x:v>8003</x:v>
      </x:c>
      <x:c r="C636" s="6" t="n">
        <x:v>1</x:v>
      </x:c>
      <x:c r="D636" s="6" t="n">
        <x:v>236.544</x:v>
      </x:c>
      <x:c r="E636" s="6" t="n">
        <x:v>114.576</x:v>
      </x:c>
      <x:c r="F636" s="6" t="n">
        <x:v>115.5</x:v>
      </x:c>
      <x:c r="G636" s="6" t="n">
        <x:v>95</x:v>
      </x:c>
      <x:c r="H636" s="6" t="n">
        <x:v>0.05</x:v>
      </x:c>
      <x:c r="I636" s="6" t="n">
        <x:v>0.5</x:v>
      </x:c>
      <x:c r="J636" s="6" t="n">
        <x:v>8.448</x:v>
      </x:c>
      <x:c r="K636" s="6" t="n">
        <x:v>4.092</x:v>
      </x:c>
      <x:c r="L636" s="6" t="n">
        <x:v>4.125</x:v>
      </x:c>
      <x:c r="M636" s="6" t="str">
        <x:v>https://raw.githubusercontent.com/Mar-7th/StarRailRes/dbe8cdfcfb0bf657b9fe1cf92d5537f118ccb487/index_new/cn/character_promotions.json</x:v>
      </x:c>
    </x:row>
    <x:row r="637" ht="20" customHeight="1">
      <x:c r="A637" s="6" t="str">
        <x:v>8003_2</x:v>
      </x:c>
      <x:c r="B637" s="6" t="str">
        <x:v>8003</x:v>
      </x:c>
      <x:c r="C637" s="6" t="n">
        <x:v>2</x:v>
      </x:c>
      <x:c r="D637" s="6" t="n">
        <x:v>304.128</x:v>
      </x:c>
      <x:c r="E637" s="6" t="n">
        <x:v>147.312</x:v>
      </x:c>
      <x:c r="F637" s="6" t="n">
        <x:v>148.5</x:v>
      </x:c>
      <x:c r="G637" s="6" t="n">
        <x:v>95</x:v>
      </x:c>
      <x:c r="H637" s="6" t="n">
        <x:v>0.05</x:v>
      </x:c>
      <x:c r="I637" s="6" t="n">
        <x:v>0.5</x:v>
      </x:c>
      <x:c r="J637" s="6" t="n">
        <x:v>8.448</x:v>
      </x:c>
      <x:c r="K637" s="6" t="n">
        <x:v>4.092</x:v>
      </x:c>
      <x:c r="L637" s="6" t="n">
        <x:v>4.125</x:v>
      </x:c>
      <x:c r="M637" s="6" t="str">
        <x:v>https://raw.githubusercontent.com/Mar-7th/StarRailRes/dbe8cdfcfb0bf657b9fe1cf92d5537f118ccb487/index_new/cn/character_promotions.json</x:v>
      </x:c>
    </x:row>
    <x:row r="638" ht="20" customHeight="1">
      <x:c r="A638" s="6" t="str">
        <x:v>8003_3</x:v>
      </x:c>
      <x:c r="B638" s="6" t="str">
        <x:v>8003</x:v>
      </x:c>
      <x:c r="C638" s="6" t="n">
        <x:v>3</x:v>
      </x:c>
      <x:c r="D638" s="6" t="n">
        <x:v>371.712</x:v>
      </x:c>
      <x:c r="E638" s="6" t="n">
        <x:v>180.048</x:v>
      </x:c>
      <x:c r="F638" s="6" t="n">
        <x:v>181.5</x:v>
      </x:c>
      <x:c r="G638" s="6" t="n">
        <x:v>95</x:v>
      </x:c>
      <x:c r="H638" s="6" t="n">
        <x:v>0.05</x:v>
      </x:c>
      <x:c r="I638" s="6" t="n">
        <x:v>0.5</x:v>
      </x:c>
      <x:c r="J638" s="6" t="n">
        <x:v>8.448</x:v>
      </x:c>
      <x:c r="K638" s="6" t="n">
        <x:v>4.092</x:v>
      </x:c>
      <x:c r="L638" s="6" t="n">
        <x:v>4.125</x:v>
      </x:c>
      <x:c r="M638" s="6" t="str">
        <x:v>https://raw.githubusercontent.com/Mar-7th/StarRailRes/dbe8cdfcfb0bf657b9fe1cf92d5537f118ccb487/index_new/cn/character_promotions.json</x:v>
      </x:c>
    </x:row>
    <x:row r="639" ht="20" customHeight="1">
      <x:c r="A639" s="6" t="str">
        <x:v>8003_4</x:v>
      </x:c>
      <x:c r="B639" s="6" t="str">
        <x:v>8003</x:v>
      </x:c>
      <x:c r="C639" s="6" t="n">
        <x:v>4</x:v>
      </x:c>
      <x:c r="D639" s="6" t="n">
        <x:v>439.296</x:v>
      </x:c>
      <x:c r="E639" s="6" t="n">
        <x:v>212.784</x:v>
      </x:c>
      <x:c r="F639" s="6" t="n">
        <x:v>214.5</x:v>
      </x:c>
      <x:c r="G639" s="6" t="n">
        <x:v>95</x:v>
      </x:c>
      <x:c r="H639" s="6" t="n">
        <x:v>0.05</x:v>
      </x:c>
      <x:c r="I639" s="6" t="n">
        <x:v>0.5</x:v>
      </x:c>
      <x:c r="J639" s="6" t="n">
        <x:v>8.448</x:v>
      </x:c>
      <x:c r="K639" s="6" t="n">
        <x:v>4.092</x:v>
      </x:c>
      <x:c r="L639" s="6" t="n">
        <x:v>4.125</x:v>
      </x:c>
      <x:c r="M639" s="6" t="str">
        <x:v>https://raw.githubusercontent.com/Mar-7th/StarRailRes/dbe8cdfcfb0bf657b9fe1cf92d5537f118ccb487/index_new/cn/character_promotions.json</x:v>
      </x:c>
    </x:row>
    <x:row r="640" ht="20" customHeight="1">
      <x:c r="A640" s="6" t="str">
        <x:v>8003_5</x:v>
      </x:c>
      <x:c r="B640" s="6" t="str">
        <x:v>8003</x:v>
      </x:c>
      <x:c r="C640" s="6" t="n">
        <x:v>5</x:v>
      </x:c>
      <x:c r="D640" s="6" t="n">
        <x:v>506.88</x:v>
      </x:c>
      <x:c r="E640" s="6" t="n">
        <x:v>245.52</x:v>
      </x:c>
      <x:c r="F640" s="6" t="n">
        <x:v>247.5</x:v>
      </x:c>
      <x:c r="G640" s="6" t="n">
        <x:v>95</x:v>
      </x:c>
      <x:c r="H640" s="6" t="n">
        <x:v>0.05</x:v>
      </x:c>
      <x:c r="I640" s="6" t="n">
        <x:v>0.5</x:v>
      </x:c>
      <x:c r="J640" s="6" t="n">
        <x:v>8.448</x:v>
      </x:c>
      <x:c r="K640" s="6" t="n">
        <x:v>4.092</x:v>
      </x:c>
      <x:c r="L640" s="6" t="n">
        <x:v>4.125</x:v>
      </x:c>
      <x:c r="M640" s="6" t="str">
        <x:v>https://raw.githubusercontent.com/Mar-7th/StarRailRes/dbe8cdfcfb0bf657b9fe1cf92d5537f118ccb487/index_new/cn/character_promotions.json</x:v>
      </x:c>
    </x:row>
    <x:row r="641" ht="20" customHeight="1">
      <x:c r="A641" s="6" t="str">
        <x:v>8003_6</x:v>
      </x:c>
      <x:c r="B641" s="6" t="str">
        <x:v>8003</x:v>
      </x:c>
      <x:c r="C641" s="6" t="n">
        <x:v>6</x:v>
      </x:c>
      <x:c r="D641" s="6" t="n">
        <x:v>574.464</x:v>
      </x:c>
      <x:c r="E641" s="6" t="n">
        <x:v>278.256</x:v>
      </x:c>
      <x:c r="F641" s="6" t="n">
        <x:v>280.5</x:v>
      </x:c>
      <x:c r="G641" s="6" t="n">
        <x:v>95</x:v>
      </x:c>
      <x:c r="H641" s="6" t="n">
        <x:v>0.05</x:v>
      </x:c>
      <x:c r="I641" s="6" t="n">
        <x:v>0.5</x:v>
      </x:c>
      <x:c r="J641" s="6" t="n">
        <x:v>8.448</x:v>
      </x:c>
      <x:c r="K641" s="6" t="n">
        <x:v>4.092</x:v>
      </x:c>
      <x:c r="L641" s="6" t="n">
        <x:v>4.125</x:v>
      </x:c>
      <x:c r="M641" s="6" t="str">
        <x:v>https://raw.githubusercontent.com/Mar-7th/StarRailRes/dbe8cdfcfb0bf657b9fe1cf92d5537f118ccb487/index_new/cn/character_promotions.json</x:v>
      </x:c>
    </x:row>
    <x:row r="642" ht="20" customHeight="1">
      <x:c r="A642" s="6" t="str">
        <x:v>8004_0</x:v>
      </x:c>
      <x:c r="B642" s="6" t="str">
        <x:v>8004</x:v>
      </x:c>
      <x:c r="C642" s="6" t="n">
        <x:v>0</x:v>
      </x:c>
      <x:c r="D642" s="6" t="n">
        <x:v>168.96</x:v>
      </x:c>
      <x:c r="E642" s="6" t="n">
        <x:v>81.84</x:v>
      </x:c>
      <x:c r="F642" s="6" t="n">
        <x:v>82.5</x:v>
      </x:c>
      <x:c r="G642" s="6" t="n">
        <x:v>95</x:v>
      </x:c>
      <x:c r="H642" s="6" t="n">
        <x:v>0.05</x:v>
      </x:c>
      <x:c r="I642" s="6" t="n">
        <x:v>0.5</x:v>
      </x:c>
      <x:c r="J642" s="6" t="n">
        <x:v>8.448</x:v>
      </x:c>
      <x:c r="K642" s="6" t="n">
        <x:v>4.092</x:v>
      </x:c>
      <x:c r="L642" s="6" t="n">
        <x:v>4.125</x:v>
      </x:c>
      <x:c r="M642" s="6" t="str">
        <x:v>https://raw.githubusercontent.com/Mar-7th/StarRailRes/dbe8cdfcfb0bf657b9fe1cf92d5537f118ccb487/index_new/cn/character_promotions.json</x:v>
      </x:c>
    </x:row>
    <x:row r="643" ht="20" customHeight="1">
      <x:c r="A643" s="6" t="str">
        <x:v>8004_1</x:v>
      </x:c>
      <x:c r="B643" s="6" t="str">
        <x:v>8004</x:v>
      </x:c>
      <x:c r="C643" s="6" t="n">
        <x:v>1</x:v>
      </x:c>
      <x:c r="D643" s="6" t="n">
        <x:v>236.544</x:v>
      </x:c>
      <x:c r="E643" s="6" t="n">
        <x:v>114.576</x:v>
      </x:c>
      <x:c r="F643" s="6" t="n">
        <x:v>115.5</x:v>
      </x:c>
      <x:c r="G643" s="6" t="n">
        <x:v>95</x:v>
      </x:c>
      <x:c r="H643" s="6" t="n">
        <x:v>0.05</x:v>
      </x:c>
      <x:c r="I643" s="6" t="n">
        <x:v>0.5</x:v>
      </x:c>
      <x:c r="J643" s="6" t="n">
        <x:v>8.448</x:v>
      </x:c>
      <x:c r="K643" s="6" t="n">
        <x:v>4.092</x:v>
      </x:c>
      <x:c r="L643" s="6" t="n">
        <x:v>4.125</x:v>
      </x:c>
      <x:c r="M643" s="6" t="str">
        <x:v>https://raw.githubusercontent.com/Mar-7th/StarRailRes/dbe8cdfcfb0bf657b9fe1cf92d5537f118ccb487/index_new/cn/character_promotions.json</x:v>
      </x:c>
    </x:row>
    <x:row r="644" ht="20" customHeight="1">
      <x:c r="A644" s="6" t="str">
        <x:v>8004_2</x:v>
      </x:c>
      <x:c r="B644" s="6" t="str">
        <x:v>8004</x:v>
      </x:c>
      <x:c r="C644" s="6" t="n">
        <x:v>2</x:v>
      </x:c>
      <x:c r="D644" s="6" t="n">
        <x:v>304.128</x:v>
      </x:c>
      <x:c r="E644" s="6" t="n">
        <x:v>147.312</x:v>
      </x:c>
      <x:c r="F644" s="6" t="n">
        <x:v>148.5</x:v>
      </x:c>
      <x:c r="G644" s="6" t="n">
        <x:v>95</x:v>
      </x:c>
      <x:c r="H644" s="6" t="n">
        <x:v>0.05</x:v>
      </x:c>
      <x:c r="I644" s="6" t="n">
        <x:v>0.5</x:v>
      </x:c>
      <x:c r="J644" s="6" t="n">
        <x:v>8.448</x:v>
      </x:c>
      <x:c r="K644" s="6" t="n">
        <x:v>4.092</x:v>
      </x:c>
      <x:c r="L644" s="6" t="n">
        <x:v>4.125</x:v>
      </x:c>
      <x:c r="M644" s="6" t="str">
        <x:v>https://raw.githubusercontent.com/Mar-7th/StarRailRes/dbe8cdfcfb0bf657b9fe1cf92d5537f118ccb487/index_new/cn/character_promotions.json</x:v>
      </x:c>
    </x:row>
    <x:row r="645" ht="20" customHeight="1">
      <x:c r="A645" s="6" t="str">
        <x:v>8004_3</x:v>
      </x:c>
      <x:c r="B645" s="6" t="str">
        <x:v>8004</x:v>
      </x:c>
      <x:c r="C645" s="6" t="n">
        <x:v>3</x:v>
      </x:c>
      <x:c r="D645" s="6" t="n">
        <x:v>371.712</x:v>
      </x:c>
      <x:c r="E645" s="6" t="n">
        <x:v>180.048</x:v>
      </x:c>
      <x:c r="F645" s="6" t="n">
        <x:v>181.5</x:v>
      </x:c>
      <x:c r="G645" s="6" t="n">
        <x:v>95</x:v>
      </x:c>
      <x:c r="H645" s="6" t="n">
        <x:v>0.05</x:v>
      </x:c>
      <x:c r="I645" s="6" t="n">
        <x:v>0.5</x:v>
      </x:c>
      <x:c r="J645" s="6" t="n">
        <x:v>8.448</x:v>
      </x:c>
      <x:c r="K645" s="6" t="n">
        <x:v>4.092</x:v>
      </x:c>
      <x:c r="L645" s="6" t="n">
        <x:v>4.125</x:v>
      </x:c>
      <x:c r="M645" s="6" t="str">
        <x:v>https://raw.githubusercontent.com/Mar-7th/StarRailRes/dbe8cdfcfb0bf657b9fe1cf92d5537f118ccb487/index_new/cn/character_promotions.json</x:v>
      </x:c>
    </x:row>
    <x:row r="646" ht="20" customHeight="1">
      <x:c r="A646" s="6" t="str">
        <x:v>8004_4</x:v>
      </x:c>
      <x:c r="B646" s="6" t="str">
        <x:v>8004</x:v>
      </x:c>
      <x:c r="C646" s="6" t="n">
        <x:v>4</x:v>
      </x:c>
      <x:c r="D646" s="6" t="n">
        <x:v>439.296</x:v>
      </x:c>
      <x:c r="E646" s="6" t="n">
        <x:v>212.784</x:v>
      </x:c>
      <x:c r="F646" s="6" t="n">
        <x:v>214.5</x:v>
      </x:c>
      <x:c r="G646" s="6" t="n">
        <x:v>95</x:v>
      </x:c>
      <x:c r="H646" s="6" t="n">
        <x:v>0.05</x:v>
      </x:c>
      <x:c r="I646" s="6" t="n">
        <x:v>0.5</x:v>
      </x:c>
      <x:c r="J646" s="6" t="n">
        <x:v>8.448</x:v>
      </x:c>
      <x:c r="K646" s="6" t="n">
        <x:v>4.092</x:v>
      </x:c>
      <x:c r="L646" s="6" t="n">
        <x:v>4.125</x:v>
      </x:c>
      <x:c r="M646" s="6" t="str">
        <x:v>https://raw.githubusercontent.com/Mar-7th/StarRailRes/dbe8cdfcfb0bf657b9fe1cf92d5537f118ccb487/index_new/cn/character_promotions.json</x:v>
      </x:c>
    </x:row>
    <x:row r="647" ht="20" customHeight="1">
      <x:c r="A647" s="6" t="str">
        <x:v>8004_5</x:v>
      </x:c>
      <x:c r="B647" s="6" t="str">
        <x:v>8004</x:v>
      </x:c>
      <x:c r="C647" s="6" t="n">
        <x:v>5</x:v>
      </x:c>
      <x:c r="D647" s="6" t="n">
        <x:v>506.88</x:v>
      </x:c>
      <x:c r="E647" s="6" t="n">
        <x:v>245.52</x:v>
      </x:c>
      <x:c r="F647" s="6" t="n">
        <x:v>247.5</x:v>
      </x:c>
      <x:c r="G647" s="6" t="n">
        <x:v>95</x:v>
      </x:c>
      <x:c r="H647" s="6" t="n">
        <x:v>0.05</x:v>
      </x:c>
      <x:c r="I647" s="6" t="n">
        <x:v>0.5</x:v>
      </x:c>
      <x:c r="J647" s="6" t="n">
        <x:v>8.448</x:v>
      </x:c>
      <x:c r="K647" s="6" t="n">
        <x:v>4.092</x:v>
      </x:c>
      <x:c r="L647" s="6" t="n">
        <x:v>4.125</x:v>
      </x:c>
      <x:c r="M647" s="6" t="str">
        <x:v>https://raw.githubusercontent.com/Mar-7th/StarRailRes/dbe8cdfcfb0bf657b9fe1cf92d5537f118ccb487/index_new/cn/character_promotions.json</x:v>
      </x:c>
    </x:row>
    <x:row r="648" ht="20" customHeight="1">
      <x:c r="A648" s="6" t="str">
        <x:v>8004_6</x:v>
      </x:c>
      <x:c r="B648" s="6" t="str">
        <x:v>8004</x:v>
      </x:c>
      <x:c r="C648" s="6" t="n">
        <x:v>6</x:v>
      </x:c>
      <x:c r="D648" s="6" t="n">
        <x:v>574.464</x:v>
      </x:c>
      <x:c r="E648" s="6" t="n">
        <x:v>278.256</x:v>
      </x:c>
      <x:c r="F648" s="6" t="n">
        <x:v>280.5</x:v>
      </x:c>
      <x:c r="G648" s="6" t="n">
        <x:v>95</x:v>
      </x:c>
      <x:c r="H648" s="6" t="n">
        <x:v>0.05</x:v>
      </x:c>
      <x:c r="I648" s="6" t="n">
        <x:v>0.5</x:v>
      </x:c>
      <x:c r="J648" s="6" t="n">
        <x:v>8.448</x:v>
      </x:c>
      <x:c r="K648" s="6" t="n">
        <x:v>4.092</x:v>
      </x:c>
      <x:c r="L648" s="6" t="n">
        <x:v>4.125</x:v>
      </x:c>
      <x:c r="M648" s="6" t="str">
        <x:v>https://raw.githubusercontent.com/Mar-7th/StarRailRes/dbe8cdfcfb0bf657b9fe1cf92d5537f118ccb487/index_new/cn/character_promotions.json</x:v>
      </x:c>
    </x:row>
    <x:row r="649" ht="20" customHeight="1">
      <x:c r="A649" s="6" t="str">
        <x:v>8005_0</x:v>
      </x:c>
      <x:c r="B649" s="6" t="str">
        <x:v>8005</x:v>
      </x:c>
      <x:c r="C649" s="6" t="n">
        <x:v>0</x:v>
      </x:c>
      <x:c r="D649" s="6" t="n">
        <x:v>147.84</x:v>
      </x:c>
      <x:c r="E649" s="6" t="n">
        <x:v>60.72</x:v>
      </x:c>
      <x:c r="F649" s="6" t="n">
        <x:v>92.4</x:v>
      </x:c>
      <x:c r="G649" s="6" t="n">
        <x:v>105</x:v>
      </x:c>
      <x:c r="H649" s="6" t="n">
        <x:v>0.05</x:v>
      </x:c>
      <x:c r="I649" s="6" t="n">
        <x:v>0.5</x:v>
      </x:c>
      <x:c r="J649" s="6" t="n">
        <x:v>7.392</x:v>
      </x:c>
      <x:c r="K649" s="6" t="n">
        <x:v>3.036</x:v>
      </x:c>
      <x:c r="L649" s="6" t="n">
        <x:v>4.62</x:v>
      </x:c>
      <x:c r="M649" s="6" t="str">
        <x:v>https://raw.githubusercontent.com/Mar-7th/StarRailRes/dbe8cdfcfb0bf657b9fe1cf92d5537f118ccb487/index_new/cn/character_promotions.json</x:v>
      </x:c>
    </x:row>
    <x:row r="650" ht="20" customHeight="1">
      <x:c r="A650" s="6" t="str">
        <x:v>8005_1</x:v>
      </x:c>
      <x:c r="B650" s="6" t="str">
        <x:v>8005</x:v>
      </x:c>
      <x:c r="C650" s="6" t="n">
        <x:v>1</x:v>
      </x:c>
      <x:c r="D650" s="6" t="n">
        <x:v>206.976</x:v>
      </x:c>
      <x:c r="E650" s="6" t="n">
        <x:v>85.008</x:v>
      </x:c>
      <x:c r="F650" s="6" t="n">
        <x:v>129.36</x:v>
      </x:c>
      <x:c r="G650" s="6" t="n">
        <x:v>105</x:v>
      </x:c>
      <x:c r="H650" s="6" t="n">
        <x:v>0.05</x:v>
      </x:c>
      <x:c r="I650" s="6" t="n">
        <x:v>0.5</x:v>
      </x:c>
      <x:c r="J650" s="6" t="n">
        <x:v>7.392</x:v>
      </x:c>
      <x:c r="K650" s="6" t="n">
        <x:v>3.036</x:v>
      </x:c>
      <x:c r="L650" s="6" t="n">
        <x:v>4.62</x:v>
      </x:c>
      <x:c r="M650" s="6" t="str">
        <x:v>https://raw.githubusercontent.com/Mar-7th/StarRailRes/dbe8cdfcfb0bf657b9fe1cf92d5537f118ccb487/index_new/cn/character_promotions.json</x:v>
      </x:c>
    </x:row>
    <x:row r="651" ht="20" customHeight="1">
      <x:c r="A651" s="6" t="str">
        <x:v>8005_2</x:v>
      </x:c>
      <x:c r="B651" s="6" t="str">
        <x:v>8005</x:v>
      </x:c>
      <x:c r="C651" s="6" t="n">
        <x:v>2</x:v>
      </x:c>
      <x:c r="D651" s="6" t="n">
        <x:v>266.112</x:v>
      </x:c>
      <x:c r="E651" s="6" t="n">
        <x:v>109.296</x:v>
      </x:c>
      <x:c r="F651" s="6" t="n">
        <x:v>166.32</x:v>
      </x:c>
      <x:c r="G651" s="6" t="n">
        <x:v>105</x:v>
      </x:c>
      <x:c r="H651" s="6" t="n">
        <x:v>0.05</x:v>
      </x:c>
      <x:c r="I651" s="6" t="n">
        <x:v>0.5</x:v>
      </x:c>
      <x:c r="J651" s="6" t="n">
        <x:v>7.392</x:v>
      </x:c>
      <x:c r="K651" s="6" t="n">
        <x:v>3.036</x:v>
      </x:c>
      <x:c r="L651" s="6" t="n">
        <x:v>4.62</x:v>
      </x:c>
      <x:c r="M651" s="6" t="str">
        <x:v>https://raw.githubusercontent.com/Mar-7th/StarRailRes/dbe8cdfcfb0bf657b9fe1cf92d5537f118ccb487/index_new/cn/character_promotions.json</x:v>
      </x:c>
    </x:row>
    <x:row r="652" ht="20" customHeight="1">
      <x:c r="A652" s="6" t="str">
        <x:v>8005_3</x:v>
      </x:c>
      <x:c r="B652" s="6" t="str">
        <x:v>8005</x:v>
      </x:c>
      <x:c r="C652" s="6" t="n">
        <x:v>3</x:v>
      </x:c>
      <x:c r="D652" s="6" t="n">
        <x:v>325.248</x:v>
      </x:c>
      <x:c r="E652" s="6" t="n">
        <x:v>133.584</x:v>
      </x:c>
      <x:c r="F652" s="6" t="n">
        <x:v>203.28</x:v>
      </x:c>
      <x:c r="G652" s="6" t="n">
        <x:v>105</x:v>
      </x:c>
      <x:c r="H652" s="6" t="n">
        <x:v>0.05</x:v>
      </x:c>
      <x:c r="I652" s="6" t="n">
        <x:v>0.5</x:v>
      </x:c>
      <x:c r="J652" s="6" t="n">
        <x:v>7.392</x:v>
      </x:c>
      <x:c r="K652" s="6" t="n">
        <x:v>3.036</x:v>
      </x:c>
      <x:c r="L652" s="6" t="n">
        <x:v>4.62</x:v>
      </x:c>
      <x:c r="M652" s="6" t="str">
        <x:v>https://raw.githubusercontent.com/Mar-7th/StarRailRes/dbe8cdfcfb0bf657b9fe1cf92d5537f118ccb487/index_new/cn/character_promotions.json</x:v>
      </x:c>
    </x:row>
    <x:row r="653" ht="20" customHeight="1">
      <x:c r="A653" s="6" t="str">
        <x:v>8005_4</x:v>
      </x:c>
      <x:c r="B653" s="6" t="str">
        <x:v>8005</x:v>
      </x:c>
      <x:c r="C653" s="6" t="n">
        <x:v>4</x:v>
      </x:c>
      <x:c r="D653" s="6" t="n">
        <x:v>384.384</x:v>
      </x:c>
      <x:c r="E653" s="6" t="n">
        <x:v>157.872</x:v>
      </x:c>
      <x:c r="F653" s="6" t="n">
        <x:v>240.24</x:v>
      </x:c>
      <x:c r="G653" s="6" t="n">
        <x:v>105</x:v>
      </x:c>
      <x:c r="H653" s="6" t="n">
        <x:v>0.05</x:v>
      </x:c>
      <x:c r="I653" s="6" t="n">
        <x:v>0.5</x:v>
      </x:c>
      <x:c r="J653" s="6" t="n">
        <x:v>7.392</x:v>
      </x:c>
      <x:c r="K653" s="6" t="n">
        <x:v>3.036</x:v>
      </x:c>
      <x:c r="L653" s="6" t="n">
        <x:v>4.62</x:v>
      </x:c>
      <x:c r="M653" s="6" t="str">
        <x:v>https://raw.githubusercontent.com/Mar-7th/StarRailRes/dbe8cdfcfb0bf657b9fe1cf92d5537f118ccb487/index_new/cn/character_promotions.json</x:v>
      </x:c>
    </x:row>
    <x:row r="654" ht="20" customHeight="1">
      <x:c r="A654" s="6" t="str">
        <x:v>8005_5</x:v>
      </x:c>
      <x:c r="B654" s="6" t="str">
        <x:v>8005</x:v>
      </x:c>
      <x:c r="C654" s="6" t="n">
        <x:v>5</x:v>
      </x:c>
      <x:c r="D654" s="6" t="n">
        <x:v>443.52</x:v>
      </x:c>
      <x:c r="E654" s="6" t="n">
        <x:v>182.16</x:v>
      </x:c>
      <x:c r="F654" s="6" t="n">
        <x:v>277.2</x:v>
      </x:c>
      <x:c r="G654" s="6" t="n">
        <x:v>105</x:v>
      </x:c>
      <x:c r="H654" s="6" t="n">
        <x:v>0.05</x:v>
      </x:c>
      <x:c r="I654" s="6" t="n">
        <x:v>0.5</x:v>
      </x:c>
      <x:c r="J654" s="6" t="n">
        <x:v>7.392</x:v>
      </x:c>
      <x:c r="K654" s="6" t="n">
        <x:v>3.036</x:v>
      </x:c>
      <x:c r="L654" s="6" t="n">
        <x:v>4.62</x:v>
      </x:c>
      <x:c r="M654" s="6" t="str">
        <x:v>https://raw.githubusercontent.com/Mar-7th/StarRailRes/dbe8cdfcfb0bf657b9fe1cf92d5537f118ccb487/index_new/cn/character_promotions.json</x:v>
      </x:c>
    </x:row>
    <x:row r="655" ht="20" customHeight="1">
      <x:c r="A655" s="6" t="str">
        <x:v>8005_6</x:v>
      </x:c>
      <x:c r="B655" s="6" t="str">
        <x:v>8005</x:v>
      </x:c>
      <x:c r="C655" s="6" t="n">
        <x:v>6</x:v>
      </x:c>
      <x:c r="D655" s="6" t="n">
        <x:v>502.656</x:v>
      </x:c>
      <x:c r="E655" s="6" t="n">
        <x:v>206.448</x:v>
      </x:c>
      <x:c r="F655" s="6" t="n">
        <x:v>314.16</x:v>
      </x:c>
      <x:c r="G655" s="6" t="n">
        <x:v>105</x:v>
      </x:c>
      <x:c r="H655" s="6" t="n">
        <x:v>0.05</x:v>
      </x:c>
      <x:c r="I655" s="6" t="n">
        <x:v>0.5</x:v>
      </x:c>
      <x:c r="J655" s="6" t="n">
        <x:v>7.392</x:v>
      </x:c>
      <x:c r="K655" s="6" t="n">
        <x:v>3.036</x:v>
      </x:c>
      <x:c r="L655" s="6" t="n">
        <x:v>4.62</x:v>
      </x:c>
      <x:c r="M655" s="6" t="str">
        <x:v>https://raw.githubusercontent.com/Mar-7th/StarRailRes/dbe8cdfcfb0bf657b9fe1cf92d5537f118ccb487/index_new/cn/character_promotions.json</x:v>
      </x:c>
    </x:row>
    <x:row r="656" ht="20" customHeight="1">
      <x:c r="A656" s="6" t="str">
        <x:v>8006_0</x:v>
      </x:c>
      <x:c r="B656" s="6" t="str">
        <x:v>8006</x:v>
      </x:c>
      <x:c r="C656" s="6" t="n">
        <x:v>0</x:v>
      </x:c>
      <x:c r="D656" s="6" t="n">
        <x:v>147.84</x:v>
      </x:c>
      <x:c r="E656" s="6" t="n">
        <x:v>60.72</x:v>
      </x:c>
      <x:c r="F656" s="6" t="n">
        <x:v>92.4</x:v>
      </x:c>
      <x:c r="G656" s="6" t="n">
        <x:v>105</x:v>
      </x:c>
      <x:c r="H656" s="6" t="n">
        <x:v>0.05</x:v>
      </x:c>
      <x:c r="I656" s="6" t="n">
        <x:v>0.5</x:v>
      </x:c>
      <x:c r="J656" s="6" t="n">
        <x:v>7.392</x:v>
      </x:c>
      <x:c r="K656" s="6" t="n">
        <x:v>3.036</x:v>
      </x:c>
      <x:c r="L656" s="6" t="n">
        <x:v>4.62</x:v>
      </x:c>
      <x:c r="M656" s="6" t="str">
        <x:v>https://raw.githubusercontent.com/Mar-7th/StarRailRes/dbe8cdfcfb0bf657b9fe1cf92d5537f118ccb487/index_new/cn/character_promotions.json</x:v>
      </x:c>
    </x:row>
    <x:row r="657" ht="20" customHeight="1">
      <x:c r="A657" s="6" t="str">
        <x:v>8006_1</x:v>
      </x:c>
      <x:c r="B657" s="6" t="str">
        <x:v>8006</x:v>
      </x:c>
      <x:c r="C657" s="6" t="n">
        <x:v>1</x:v>
      </x:c>
      <x:c r="D657" s="6" t="n">
        <x:v>206.976</x:v>
      </x:c>
      <x:c r="E657" s="6" t="n">
        <x:v>85.008</x:v>
      </x:c>
      <x:c r="F657" s="6" t="n">
        <x:v>129.36</x:v>
      </x:c>
      <x:c r="G657" s="6" t="n">
        <x:v>105</x:v>
      </x:c>
      <x:c r="H657" s="6" t="n">
        <x:v>0.05</x:v>
      </x:c>
      <x:c r="I657" s="6" t="n">
        <x:v>0.5</x:v>
      </x:c>
      <x:c r="J657" s="6" t="n">
        <x:v>7.392</x:v>
      </x:c>
      <x:c r="K657" s="6" t="n">
        <x:v>3.036</x:v>
      </x:c>
      <x:c r="L657" s="6" t="n">
        <x:v>4.62</x:v>
      </x:c>
      <x:c r="M657" s="6" t="str">
        <x:v>https://raw.githubusercontent.com/Mar-7th/StarRailRes/dbe8cdfcfb0bf657b9fe1cf92d5537f118ccb487/index_new/cn/character_promotions.json</x:v>
      </x:c>
    </x:row>
    <x:row r="658" ht="20" customHeight="1">
      <x:c r="A658" s="6" t="str">
        <x:v>8006_2</x:v>
      </x:c>
      <x:c r="B658" s="6" t="str">
        <x:v>8006</x:v>
      </x:c>
      <x:c r="C658" s="6" t="n">
        <x:v>2</x:v>
      </x:c>
      <x:c r="D658" s="6" t="n">
        <x:v>266.112</x:v>
      </x:c>
      <x:c r="E658" s="6" t="n">
        <x:v>109.296</x:v>
      </x:c>
      <x:c r="F658" s="6" t="n">
        <x:v>166.32</x:v>
      </x:c>
      <x:c r="G658" s="6" t="n">
        <x:v>105</x:v>
      </x:c>
      <x:c r="H658" s="6" t="n">
        <x:v>0.05</x:v>
      </x:c>
      <x:c r="I658" s="6" t="n">
        <x:v>0.5</x:v>
      </x:c>
      <x:c r="J658" s="6" t="n">
        <x:v>7.392</x:v>
      </x:c>
      <x:c r="K658" s="6" t="n">
        <x:v>3.036</x:v>
      </x:c>
      <x:c r="L658" s="6" t="n">
        <x:v>4.62</x:v>
      </x:c>
      <x:c r="M658" s="6" t="str">
        <x:v>https://raw.githubusercontent.com/Mar-7th/StarRailRes/dbe8cdfcfb0bf657b9fe1cf92d5537f118ccb487/index_new/cn/character_promotions.json</x:v>
      </x:c>
    </x:row>
    <x:row r="659" ht="20" customHeight="1">
      <x:c r="A659" s="6" t="str">
        <x:v>8006_3</x:v>
      </x:c>
      <x:c r="B659" s="6" t="str">
        <x:v>8006</x:v>
      </x:c>
      <x:c r="C659" s="6" t="n">
        <x:v>3</x:v>
      </x:c>
      <x:c r="D659" s="6" t="n">
        <x:v>325.248</x:v>
      </x:c>
      <x:c r="E659" s="6" t="n">
        <x:v>133.584</x:v>
      </x:c>
      <x:c r="F659" s="6" t="n">
        <x:v>203.28</x:v>
      </x:c>
      <x:c r="G659" s="6" t="n">
        <x:v>105</x:v>
      </x:c>
      <x:c r="H659" s="6" t="n">
        <x:v>0.05</x:v>
      </x:c>
      <x:c r="I659" s="6" t="n">
        <x:v>0.5</x:v>
      </x:c>
      <x:c r="J659" s="6" t="n">
        <x:v>7.392</x:v>
      </x:c>
      <x:c r="K659" s="6" t="n">
        <x:v>3.036</x:v>
      </x:c>
      <x:c r="L659" s="6" t="n">
        <x:v>4.62</x:v>
      </x:c>
      <x:c r="M659" s="6" t="str">
        <x:v>https://raw.githubusercontent.com/Mar-7th/StarRailRes/dbe8cdfcfb0bf657b9fe1cf92d5537f118ccb487/index_new/cn/character_promotions.json</x:v>
      </x:c>
    </x:row>
    <x:row r="660" ht="20" customHeight="1">
      <x:c r="A660" s="6" t="str">
        <x:v>8006_4</x:v>
      </x:c>
      <x:c r="B660" s="6" t="str">
        <x:v>8006</x:v>
      </x:c>
      <x:c r="C660" s="6" t="n">
        <x:v>4</x:v>
      </x:c>
      <x:c r="D660" s="6" t="n">
        <x:v>384.384</x:v>
      </x:c>
      <x:c r="E660" s="6" t="n">
        <x:v>157.872</x:v>
      </x:c>
      <x:c r="F660" s="6" t="n">
        <x:v>240.24</x:v>
      </x:c>
      <x:c r="G660" s="6" t="n">
        <x:v>105</x:v>
      </x:c>
      <x:c r="H660" s="6" t="n">
        <x:v>0.05</x:v>
      </x:c>
      <x:c r="I660" s="6" t="n">
        <x:v>0.5</x:v>
      </x:c>
      <x:c r="J660" s="6" t="n">
        <x:v>7.392</x:v>
      </x:c>
      <x:c r="K660" s="6" t="n">
        <x:v>3.036</x:v>
      </x:c>
      <x:c r="L660" s="6" t="n">
        <x:v>4.62</x:v>
      </x:c>
      <x:c r="M660" s="6" t="str">
        <x:v>https://raw.githubusercontent.com/Mar-7th/StarRailRes/dbe8cdfcfb0bf657b9fe1cf92d5537f118ccb487/index_new/cn/character_promotions.json</x:v>
      </x:c>
    </x:row>
    <x:row r="661" ht="20" customHeight="1">
      <x:c r="A661" s="6" t="str">
        <x:v>8006_5</x:v>
      </x:c>
      <x:c r="B661" s="6" t="str">
        <x:v>8006</x:v>
      </x:c>
      <x:c r="C661" s="6" t="n">
        <x:v>5</x:v>
      </x:c>
      <x:c r="D661" s="6" t="n">
        <x:v>443.52</x:v>
      </x:c>
      <x:c r="E661" s="6" t="n">
        <x:v>182.16</x:v>
      </x:c>
      <x:c r="F661" s="6" t="n">
        <x:v>277.2</x:v>
      </x:c>
      <x:c r="G661" s="6" t="n">
        <x:v>105</x:v>
      </x:c>
      <x:c r="H661" s="6" t="n">
        <x:v>0.05</x:v>
      </x:c>
      <x:c r="I661" s="6" t="n">
        <x:v>0.5</x:v>
      </x:c>
      <x:c r="J661" s="6" t="n">
        <x:v>7.392</x:v>
      </x:c>
      <x:c r="K661" s="6" t="n">
        <x:v>3.036</x:v>
      </x:c>
      <x:c r="L661" s="6" t="n">
        <x:v>4.62</x:v>
      </x:c>
      <x:c r="M661" s="6" t="str">
        <x:v>https://raw.githubusercontent.com/Mar-7th/StarRailRes/dbe8cdfcfb0bf657b9fe1cf92d5537f118ccb487/index_new/cn/character_promotions.json</x:v>
      </x:c>
    </x:row>
    <x:row r="662" ht="20" customHeight="1">
      <x:c r="A662" s="6" t="str">
        <x:v>8006_6</x:v>
      </x:c>
      <x:c r="B662" s="6" t="str">
        <x:v>8006</x:v>
      </x:c>
      <x:c r="C662" s="6" t="n">
        <x:v>6</x:v>
      </x:c>
      <x:c r="D662" s="6" t="n">
        <x:v>502.656</x:v>
      </x:c>
      <x:c r="E662" s="6" t="n">
        <x:v>206.448</x:v>
      </x:c>
      <x:c r="F662" s="6" t="n">
        <x:v>314.16</x:v>
      </x:c>
      <x:c r="G662" s="6" t="n">
        <x:v>105</x:v>
      </x:c>
      <x:c r="H662" s="6" t="n">
        <x:v>0.05</x:v>
      </x:c>
      <x:c r="I662" s="6" t="n">
        <x:v>0.5</x:v>
      </x:c>
      <x:c r="J662" s="6" t="n">
        <x:v>7.392</x:v>
      </x:c>
      <x:c r="K662" s="6" t="n">
        <x:v>3.036</x:v>
      </x:c>
      <x:c r="L662" s="6" t="n">
        <x:v>4.62</x:v>
      </x:c>
      <x:c r="M662" s="6" t="str">
        <x:v>https://raw.githubusercontent.com/Mar-7th/StarRailRes/dbe8cdfcfb0bf657b9fe1cf92d5537f118ccb487/index_new/cn/character_promotions.json</x:v>
      </x:c>
    </x:row>
    <x:row r="663" ht="20" customHeight="1">
      <x:c r="A663" s="6" t="str">
        <x:v>8007_0</x:v>
      </x:c>
      <x:c r="B663" s="6" t="str">
        <x:v>8007</x:v>
      </x:c>
      <x:c r="C663" s="6" t="n">
        <x:v>0</x:v>
      </x:c>
      <x:c r="D663" s="6" t="n">
        <x:v>142.56</x:v>
      </x:c>
      <x:c r="E663" s="6" t="n">
        <x:v>73.92</x:v>
      </x:c>
      <x:c r="F663" s="6" t="n">
        <x:v>85.8</x:v>
      </x:c>
      <x:c r="G663" s="6" t="n">
        <x:v>103</x:v>
      </x:c>
      <x:c r="H663" s="6" t="n">
        <x:v>0.05</x:v>
      </x:c>
      <x:c r="I663" s="6" t="n">
        <x:v>0.5</x:v>
      </x:c>
      <x:c r="J663" s="6" t="n">
        <x:v>7.128</x:v>
      </x:c>
      <x:c r="K663" s="6" t="n">
        <x:v>3.696</x:v>
      </x:c>
      <x:c r="L663" s="6" t="n">
        <x:v>4.29</x:v>
      </x:c>
      <x:c r="M663" s="6" t="str">
        <x:v>https://raw.githubusercontent.com/Mar-7th/StarRailRes/dbe8cdfcfb0bf657b9fe1cf92d5537f118ccb487/index_new/cn/character_promotions.json</x:v>
      </x:c>
    </x:row>
    <x:row r="664" ht="20" customHeight="1">
      <x:c r="A664" s="6" t="str">
        <x:v>8007_1</x:v>
      </x:c>
      <x:c r="B664" s="6" t="str">
        <x:v>8007</x:v>
      </x:c>
      <x:c r="C664" s="6" t="n">
        <x:v>1</x:v>
      </x:c>
      <x:c r="D664" s="6" t="n">
        <x:v>199.584</x:v>
      </x:c>
      <x:c r="E664" s="6" t="n">
        <x:v>103.488</x:v>
      </x:c>
      <x:c r="F664" s="6" t="n">
        <x:v>120.12</x:v>
      </x:c>
      <x:c r="G664" s="6" t="n">
        <x:v>103</x:v>
      </x:c>
      <x:c r="H664" s="6" t="n">
        <x:v>0.05</x:v>
      </x:c>
      <x:c r="I664" s="6" t="n">
        <x:v>0.5</x:v>
      </x:c>
      <x:c r="J664" s="6" t="n">
        <x:v>7.128</x:v>
      </x:c>
      <x:c r="K664" s="6" t="n">
        <x:v>3.696</x:v>
      </x:c>
      <x:c r="L664" s="6" t="n">
        <x:v>4.29</x:v>
      </x:c>
      <x:c r="M664" s="6" t="str">
        <x:v>https://raw.githubusercontent.com/Mar-7th/StarRailRes/dbe8cdfcfb0bf657b9fe1cf92d5537f118ccb487/index_new/cn/character_promotions.json</x:v>
      </x:c>
    </x:row>
    <x:row r="665" ht="20" customHeight="1">
      <x:c r="A665" s="6" t="str">
        <x:v>8007_2</x:v>
      </x:c>
      <x:c r="B665" s="6" t="str">
        <x:v>8007</x:v>
      </x:c>
      <x:c r="C665" s="6" t="n">
        <x:v>2</x:v>
      </x:c>
      <x:c r="D665" s="6" t="n">
        <x:v>256.608</x:v>
      </x:c>
      <x:c r="E665" s="6" t="n">
        <x:v>133.056</x:v>
      </x:c>
      <x:c r="F665" s="6" t="n">
        <x:v>154.44</x:v>
      </x:c>
      <x:c r="G665" s="6" t="n">
        <x:v>103</x:v>
      </x:c>
      <x:c r="H665" s="6" t="n">
        <x:v>0.05</x:v>
      </x:c>
      <x:c r="I665" s="6" t="n">
        <x:v>0.5</x:v>
      </x:c>
      <x:c r="J665" s="6" t="n">
        <x:v>7.128</x:v>
      </x:c>
      <x:c r="K665" s="6" t="n">
        <x:v>3.696</x:v>
      </x:c>
      <x:c r="L665" s="6" t="n">
        <x:v>4.29</x:v>
      </x:c>
      <x:c r="M665" s="6" t="str">
        <x:v>https://raw.githubusercontent.com/Mar-7th/StarRailRes/dbe8cdfcfb0bf657b9fe1cf92d5537f118ccb487/index_new/cn/character_promotions.json</x:v>
      </x:c>
    </x:row>
    <x:row r="666" ht="20" customHeight="1">
      <x:c r="A666" s="6" t="str">
        <x:v>8007_3</x:v>
      </x:c>
      <x:c r="B666" s="6" t="str">
        <x:v>8007</x:v>
      </x:c>
      <x:c r="C666" s="6" t="n">
        <x:v>3</x:v>
      </x:c>
      <x:c r="D666" s="6" t="n">
        <x:v>313.632</x:v>
      </x:c>
      <x:c r="E666" s="6" t="n">
        <x:v>162.624</x:v>
      </x:c>
      <x:c r="F666" s="6" t="n">
        <x:v>188.76</x:v>
      </x:c>
      <x:c r="G666" s="6" t="n">
        <x:v>103</x:v>
      </x:c>
      <x:c r="H666" s="6" t="n">
        <x:v>0.05</x:v>
      </x:c>
      <x:c r="I666" s="6" t="n">
        <x:v>0.5</x:v>
      </x:c>
      <x:c r="J666" s="6" t="n">
        <x:v>7.128</x:v>
      </x:c>
      <x:c r="K666" s="6" t="n">
        <x:v>3.696</x:v>
      </x:c>
      <x:c r="L666" s="6" t="n">
        <x:v>4.29</x:v>
      </x:c>
      <x:c r="M666" s="6" t="str">
        <x:v>https://raw.githubusercontent.com/Mar-7th/StarRailRes/dbe8cdfcfb0bf657b9fe1cf92d5537f118ccb487/index_new/cn/character_promotions.json</x:v>
      </x:c>
    </x:row>
    <x:row r="667" ht="20" customHeight="1">
      <x:c r="A667" s="6" t="str">
        <x:v>8007_4</x:v>
      </x:c>
      <x:c r="B667" s="6" t="str">
        <x:v>8007</x:v>
      </x:c>
      <x:c r="C667" s="6" t="n">
        <x:v>4</x:v>
      </x:c>
      <x:c r="D667" s="6" t="n">
        <x:v>370.656</x:v>
      </x:c>
      <x:c r="E667" s="6" t="n">
        <x:v>192.192</x:v>
      </x:c>
      <x:c r="F667" s="6" t="n">
        <x:v>223.08</x:v>
      </x:c>
      <x:c r="G667" s="6" t="n">
        <x:v>103</x:v>
      </x:c>
      <x:c r="H667" s="6" t="n">
        <x:v>0.05</x:v>
      </x:c>
      <x:c r="I667" s="6" t="n">
        <x:v>0.5</x:v>
      </x:c>
      <x:c r="J667" s="6" t="n">
        <x:v>7.128</x:v>
      </x:c>
      <x:c r="K667" s="6" t="n">
        <x:v>3.696</x:v>
      </x:c>
      <x:c r="L667" s="6" t="n">
        <x:v>4.29</x:v>
      </x:c>
      <x:c r="M667" s="6" t="str">
        <x:v>https://raw.githubusercontent.com/Mar-7th/StarRailRes/dbe8cdfcfb0bf657b9fe1cf92d5537f118ccb487/index_new/cn/character_promotions.json</x:v>
      </x:c>
    </x:row>
    <x:row r="668" ht="20" customHeight="1">
      <x:c r="A668" s="6" t="str">
        <x:v>8007_5</x:v>
      </x:c>
      <x:c r="B668" s="6" t="str">
        <x:v>8007</x:v>
      </x:c>
      <x:c r="C668" s="6" t="n">
        <x:v>5</x:v>
      </x:c>
      <x:c r="D668" s="6" t="n">
        <x:v>427.68</x:v>
      </x:c>
      <x:c r="E668" s="6" t="n">
        <x:v>221.76</x:v>
      </x:c>
      <x:c r="F668" s="6" t="n">
        <x:v>257.4</x:v>
      </x:c>
      <x:c r="G668" s="6" t="n">
        <x:v>103</x:v>
      </x:c>
      <x:c r="H668" s="6" t="n">
        <x:v>0.05</x:v>
      </x:c>
      <x:c r="I668" s="6" t="n">
        <x:v>0.5</x:v>
      </x:c>
      <x:c r="J668" s="6" t="n">
        <x:v>7.128</x:v>
      </x:c>
      <x:c r="K668" s="6" t="n">
        <x:v>3.696</x:v>
      </x:c>
      <x:c r="L668" s="6" t="n">
        <x:v>4.29</x:v>
      </x:c>
      <x:c r="M668" s="6" t="str">
        <x:v>https://raw.githubusercontent.com/Mar-7th/StarRailRes/dbe8cdfcfb0bf657b9fe1cf92d5537f118ccb487/index_new/cn/character_promotions.json</x:v>
      </x:c>
    </x:row>
    <x:row r="669" ht="20" customHeight="1">
      <x:c r="A669" s="6" t="str">
        <x:v>8007_6</x:v>
      </x:c>
      <x:c r="B669" s="6" t="str">
        <x:v>8007</x:v>
      </x:c>
      <x:c r="C669" s="6" t="n">
        <x:v>6</x:v>
      </x:c>
      <x:c r="D669" s="6" t="n">
        <x:v>484.704</x:v>
      </x:c>
      <x:c r="E669" s="6" t="n">
        <x:v>251.328</x:v>
      </x:c>
      <x:c r="F669" s="6" t="n">
        <x:v>291.72</x:v>
      </x:c>
      <x:c r="G669" s="6" t="n">
        <x:v>103</x:v>
      </x:c>
      <x:c r="H669" s="6" t="n">
        <x:v>0.05</x:v>
      </x:c>
      <x:c r="I669" s="6" t="n">
        <x:v>0.5</x:v>
      </x:c>
      <x:c r="J669" s="6" t="n">
        <x:v>7.128</x:v>
      </x:c>
      <x:c r="K669" s="6" t="n">
        <x:v>3.696</x:v>
      </x:c>
      <x:c r="L669" s="6" t="n">
        <x:v>4.29</x:v>
      </x:c>
      <x:c r="M669" s="6" t="str">
        <x:v>https://raw.githubusercontent.com/Mar-7th/StarRailRes/dbe8cdfcfb0bf657b9fe1cf92d5537f118ccb487/index_new/cn/character_promotions.json</x:v>
      </x:c>
    </x:row>
    <x:row r="670" ht="20" customHeight="1">
      <x:c r="A670" s="6" t="str">
        <x:v>8008_0</x:v>
      </x:c>
      <x:c r="B670" s="6" t="str">
        <x:v>8008</x:v>
      </x:c>
      <x:c r="C670" s="6" t="n">
        <x:v>0</x:v>
      </x:c>
      <x:c r="D670" s="6" t="n">
        <x:v>142.56</x:v>
      </x:c>
      <x:c r="E670" s="6" t="n">
        <x:v>73.92</x:v>
      </x:c>
      <x:c r="F670" s="6" t="n">
        <x:v>85.8</x:v>
      </x:c>
      <x:c r="G670" s="6" t="n">
        <x:v>103</x:v>
      </x:c>
      <x:c r="H670" s="6" t="n">
        <x:v>0.05</x:v>
      </x:c>
      <x:c r="I670" s="6" t="n">
        <x:v>0.5</x:v>
      </x:c>
      <x:c r="J670" s="6" t="n">
        <x:v>7.128</x:v>
      </x:c>
      <x:c r="K670" s="6" t="n">
        <x:v>3.696</x:v>
      </x:c>
      <x:c r="L670" s="6" t="n">
        <x:v>4.29</x:v>
      </x:c>
      <x:c r="M670" s="6" t="str">
        <x:v>https://raw.githubusercontent.com/Mar-7th/StarRailRes/dbe8cdfcfb0bf657b9fe1cf92d5537f118ccb487/index_new/cn/character_promotions.json</x:v>
      </x:c>
    </x:row>
    <x:row r="671" ht="20" customHeight="1">
      <x:c r="A671" s="6" t="str">
        <x:v>8008_1</x:v>
      </x:c>
      <x:c r="B671" s="6" t="str">
        <x:v>8008</x:v>
      </x:c>
      <x:c r="C671" s="6" t="n">
        <x:v>1</x:v>
      </x:c>
      <x:c r="D671" s="6" t="n">
        <x:v>199.584</x:v>
      </x:c>
      <x:c r="E671" s="6" t="n">
        <x:v>103.488</x:v>
      </x:c>
      <x:c r="F671" s="6" t="n">
        <x:v>120.12</x:v>
      </x:c>
      <x:c r="G671" s="6" t="n">
        <x:v>103</x:v>
      </x:c>
      <x:c r="H671" s="6" t="n">
        <x:v>0.05</x:v>
      </x:c>
      <x:c r="I671" s="6" t="n">
        <x:v>0.5</x:v>
      </x:c>
      <x:c r="J671" s="6" t="n">
        <x:v>7.128</x:v>
      </x:c>
      <x:c r="K671" s="6" t="n">
        <x:v>3.696</x:v>
      </x:c>
      <x:c r="L671" s="6" t="n">
        <x:v>4.29</x:v>
      </x:c>
      <x:c r="M671" s="6" t="str">
        <x:v>https://raw.githubusercontent.com/Mar-7th/StarRailRes/dbe8cdfcfb0bf657b9fe1cf92d5537f118ccb487/index_new/cn/character_promotions.json</x:v>
      </x:c>
    </x:row>
    <x:row r="672" ht="20" customHeight="1">
      <x:c r="A672" s="6" t="str">
        <x:v>8008_2</x:v>
      </x:c>
      <x:c r="B672" s="6" t="str">
        <x:v>8008</x:v>
      </x:c>
      <x:c r="C672" s="6" t="n">
        <x:v>2</x:v>
      </x:c>
      <x:c r="D672" s="6" t="n">
        <x:v>256.608</x:v>
      </x:c>
      <x:c r="E672" s="6" t="n">
        <x:v>133.056</x:v>
      </x:c>
      <x:c r="F672" s="6" t="n">
        <x:v>154.44</x:v>
      </x:c>
      <x:c r="G672" s="6" t="n">
        <x:v>103</x:v>
      </x:c>
      <x:c r="H672" s="6" t="n">
        <x:v>0.05</x:v>
      </x:c>
      <x:c r="I672" s="6" t="n">
        <x:v>0.5</x:v>
      </x:c>
      <x:c r="J672" s="6" t="n">
        <x:v>7.128</x:v>
      </x:c>
      <x:c r="K672" s="6" t="n">
        <x:v>3.696</x:v>
      </x:c>
      <x:c r="L672" s="6" t="n">
        <x:v>4.29</x:v>
      </x:c>
      <x:c r="M672" s="6" t="str">
        <x:v>https://raw.githubusercontent.com/Mar-7th/StarRailRes/dbe8cdfcfb0bf657b9fe1cf92d5537f118ccb487/index_new/cn/character_promotions.json</x:v>
      </x:c>
    </x:row>
    <x:row r="673" ht="20" customHeight="1">
      <x:c r="A673" s="6" t="str">
        <x:v>8008_3</x:v>
      </x:c>
      <x:c r="B673" s="6" t="str">
        <x:v>8008</x:v>
      </x:c>
      <x:c r="C673" s="6" t="n">
        <x:v>3</x:v>
      </x:c>
      <x:c r="D673" s="6" t="n">
        <x:v>313.632</x:v>
      </x:c>
      <x:c r="E673" s="6" t="n">
        <x:v>162.624</x:v>
      </x:c>
      <x:c r="F673" s="6" t="n">
        <x:v>188.76</x:v>
      </x:c>
      <x:c r="G673" s="6" t="n">
        <x:v>103</x:v>
      </x:c>
      <x:c r="H673" s="6" t="n">
        <x:v>0.05</x:v>
      </x:c>
      <x:c r="I673" s="6" t="n">
        <x:v>0.5</x:v>
      </x:c>
      <x:c r="J673" s="6" t="n">
        <x:v>7.128</x:v>
      </x:c>
      <x:c r="K673" s="6" t="n">
        <x:v>3.696</x:v>
      </x:c>
      <x:c r="L673" s="6" t="n">
        <x:v>4.29</x:v>
      </x:c>
      <x:c r="M673" s="6" t="str">
        <x:v>https://raw.githubusercontent.com/Mar-7th/StarRailRes/dbe8cdfcfb0bf657b9fe1cf92d5537f118ccb487/index_new/cn/character_promotions.json</x:v>
      </x:c>
    </x:row>
    <x:row r="674" ht="20" customHeight="1">
      <x:c r="A674" s="6" t="str">
        <x:v>8008_4</x:v>
      </x:c>
      <x:c r="B674" s="6" t="str">
        <x:v>8008</x:v>
      </x:c>
      <x:c r="C674" s="6" t="n">
        <x:v>4</x:v>
      </x:c>
      <x:c r="D674" s="6" t="n">
        <x:v>370.656</x:v>
      </x:c>
      <x:c r="E674" s="6" t="n">
        <x:v>192.192</x:v>
      </x:c>
      <x:c r="F674" s="6" t="n">
        <x:v>223.08</x:v>
      </x:c>
      <x:c r="G674" s="6" t="n">
        <x:v>103</x:v>
      </x:c>
      <x:c r="H674" s="6" t="n">
        <x:v>0.05</x:v>
      </x:c>
      <x:c r="I674" s="6" t="n">
        <x:v>0.5</x:v>
      </x:c>
      <x:c r="J674" s="6" t="n">
        <x:v>7.128</x:v>
      </x:c>
      <x:c r="K674" s="6" t="n">
        <x:v>3.696</x:v>
      </x:c>
      <x:c r="L674" s="6" t="n">
        <x:v>4.29</x:v>
      </x:c>
      <x:c r="M674" s="6" t="str">
        <x:v>https://raw.githubusercontent.com/Mar-7th/StarRailRes/dbe8cdfcfb0bf657b9fe1cf92d5537f118ccb487/index_new/cn/character_promotions.json</x:v>
      </x:c>
    </x:row>
    <x:row r="675" ht="20" customHeight="1">
      <x:c r="A675" s="6" t="str">
        <x:v>8008_5</x:v>
      </x:c>
      <x:c r="B675" s="6" t="str">
        <x:v>8008</x:v>
      </x:c>
      <x:c r="C675" s="6" t="n">
        <x:v>5</x:v>
      </x:c>
      <x:c r="D675" s="6" t="n">
        <x:v>427.68</x:v>
      </x:c>
      <x:c r="E675" s="6" t="n">
        <x:v>221.76</x:v>
      </x:c>
      <x:c r="F675" s="6" t="n">
        <x:v>257.4</x:v>
      </x:c>
      <x:c r="G675" s="6" t="n">
        <x:v>103</x:v>
      </x:c>
      <x:c r="H675" s="6" t="n">
        <x:v>0.05</x:v>
      </x:c>
      <x:c r="I675" s="6" t="n">
        <x:v>0.5</x:v>
      </x:c>
      <x:c r="J675" s="6" t="n">
        <x:v>7.128</x:v>
      </x:c>
      <x:c r="K675" s="6" t="n">
        <x:v>3.696</x:v>
      </x:c>
      <x:c r="L675" s="6" t="n">
        <x:v>4.29</x:v>
      </x:c>
      <x:c r="M675" s="6" t="str">
        <x:v>https://raw.githubusercontent.com/Mar-7th/StarRailRes/dbe8cdfcfb0bf657b9fe1cf92d5537f118ccb487/index_new/cn/character_promotions.json</x:v>
      </x:c>
    </x:row>
    <x:row r="676" ht="20" customHeight="1">
      <x:c r="A676" s="6" t="str">
        <x:v>8008_6</x:v>
      </x:c>
      <x:c r="B676" s="6" t="str">
        <x:v>8008</x:v>
      </x:c>
      <x:c r="C676" s="6" t="n">
        <x:v>6</x:v>
      </x:c>
      <x:c r="D676" s="6" t="n">
        <x:v>484.704</x:v>
      </x:c>
      <x:c r="E676" s="6" t="n">
        <x:v>251.328</x:v>
      </x:c>
      <x:c r="F676" s="6" t="n">
        <x:v>291.72</x:v>
      </x:c>
      <x:c r="G676" s="6" t="n">
        <x:v>103</x:v>
      </x:c>
      <x:c r="H676" s="6" t="n">
        <x:v>0.05</x:v>
      </x:c>
      <x:c r="I676" s="6" t="n">
        <x:v>0.5</x:v>
      </x:c>
      <x:c r="J676" s="6" t="n">
        <x:v>7.128</x:v>
      </x:c>
      <x:c r="K676" s="6" t="n">
        <x:v>3.696</x:v>
      </x:c>
      <x:c r="L676" s="6" t="n">
        <x:v>4.29</x:v>
      </x:c>
      <x:c r="M676" s="6" t="str">
        <x:v>https://raw.githubusercontent.com/Mar-7th/StarRailRes/dbe8cdfcfb0bf657b9fe1cf92d5537f118ccb487/index_new/cn/character_promotions.json</x:v>
      </x:c>
    </x:row>
    <x:row r="677" ht="20" customHeight="1">
      <x:c r="A677" s="6" t="str">
        <x:v>8009_0</x:v>
      </x:c>
      <x:c r="B677" s="6" t="str">
        <x:v>8009</x:v>
      </x:c>
      <x:c r="C677" s="6" t="n">
        <x:v>0</x:v>
      </x:c>
      <x:c r="D677" s="6" t="n">
        <x:v>147.84</x:v>
      </x:c>
      <x:c r="E677" s="6" t="n">
        <x:v>63.36</x:v>
      </x:c>
      <x:c r="F677" s="6" t="n">
        <x:v>85.8</x:v>
      </x:c>
      <x:c r="G677" s="6" t="n">
        <x:v>106</x:v>
      </x:c>
      <x:c r="H677" s="6" t="n">
        <x:v>0.05</x:v>
      </x:c>
      <x:c r="I677" s="6" t="n">
        <x:v>0.5</x:v>
      </x:c>
      <x:c r="J677" s="6" t="n">
        <x:v>7.392</x:v>
      </x:c>
      <x:c r="K677" s="6" t="n">
        <x:v>3.168</x:v>
      </x:c>
      <x:c r="L677" s="6" t="n">
        <x:v>4.29</x:v>
      </x:c>
      <x:c r="M677" s="6" t="str">
        <x:v>https://raw.githubusercontent.com/Mar-7th/StarRailRes/dbe8cdfcfb0bf657b9fe1cf92d5537f118ccb487/index_new/cn/character_promotions.json</x:v>
      </x:c>
    </x:row>
    <x:row r="678" ht="20" customHeight="1">
      <x:c r="A678" s="6" t="str">
        <x:v>8009_1</x:v>
      </x:c>
      <x:c r="B678" s="6" t="str">
        <x:v>8009</x:v>
      </x:c>
      <x:c r="C678" s="6" t="n">
        <x:v>1</x:v>
      </x:c>
      <x:c r="D678" s="6" t="n">
        <x:v>206.976</x:v>
      </x:c>
      <x:c r="E678" s="6" t="n">
        <x:v>88.704</x:v>
      </x:c>
      <x:c r="F678" s="6" t="n">
        <x:v>120.12</x:v>
      </x:c>
      <x:c r="G678" s="6" t="n">
        <x:v>106</x:v>
      </x:c>
      <x:c r="H678" s="6" t="n">
        <x:v>0.05</x:v>
      </x:c>
      <x:c r="I678" s="6" t="n">
        <x:v>0.5</x:v>
      </x:c>
      <x:c r="J678" s="6" t="n">
        <x:v>7.392</x:v>
      </x:c>
      <x:c r="K678" s="6" t="n">
        <x:v>3.168</x:v>
      </x:c>
      <x:c r="L678" s="6" t="n">
        <x:v>4.29</x:v>
      </x:c>
      <x:c r="M678" s="6" t="str">
        <x:v>https://raw.githubusercontent.com/Mar-7th/StarRailRes/dbe8cdfcfb0bf657b9fe1cf92d5537f118ccb487/index_new/cn/character_promotions.json</x:v>
      </x:c>
    </x:row>
    <x:row r="679" ht="20" customHeight="1">
      <x:c r="A679" s="6" t="str">
        <x:v>8009_2</x:v>
      </x:c>
      <x:c r="B679" s="6" t="str">
        <x:v>8009</x:v>
      </x:c>
      <x:c r="C679" s="6" t="n">
        <x:v>2</x:v>
      </x:c>
      <x:c r="D679" s="6" t="n">
        <x:v>266.112</x:v>
      </x:c>
      <x:c r="E679" s="6" t="n">
        <x:v>114.048</x:v>
      </x:c>
      <x:c r="F679" s="6" t="n">
        <x:v>154.44</x:v>
      </x:c>
      <x:c r="G679" s="6" t="n">
        <x:v>106</x:v>
      </x:c>
      <x:c r="H679" s="6" t="n">
        <x:v>0.05</x:v>
      </x:c>
      <x:c r="I679" s="6" t="n">
        <x:v>0.5</x:v>
      </x:c>
      <x:c r="J679" s="6" t="n">
        <x:v>7.392</x:v>
      </x:c>
      <x:c r="K679" s="6" t="n">
        <x:v>3.168</x:v>
      </x:c>
      <x:c r="L679" s="6" t="n">
        <x:v>4.29</x:v>
      </x:c>
      <x:c r="M679" s="6" t="str">
        <x:v>https://raw.githubusercontent.com/Mar-7th/StarRailRes/dbe8cdfcfb0bf657b9fe1cf92d5537f118ccb487/index_new/cn/character_promotions.json</x:v>
      </x:c>
    </x:row>
    <x:row r="680" ht="20" customHeight="1">
      <x:c r="A680" s="6" t="str">
        <x:v>8009_3</x:v>
      </x:c>
      <x:c r="B680" s="6" t="str">
        <x:v>8009</x:v>
      </x:c>
      <x:c r="C680" s="6" t="n">
        <x:v>3</x:v>
      </x:c>
      <x:c r="D680" s="6" t="n">
        <x:v>325.248</x:v>
      </x:c>
      <x:c r="E680" s="6" t="n">
        <x:v>139.392</x:v>
      </x:c>
      <x:c r="F680" s="6" t="n">
        <x:v>188.76</x:v>
      </x:c>
      <x:c r="G680" s="6" t="n">
        <x:v>106</x:v>
      </x:c>
      <x:c r="H680" s="6" t="n">
        <x:v>0.05</x:v>
      </x:c>
      <x:c r="I680" s="6" t="n">
        <x:v>0.5</x:v>
      </x:c>
      <x:c r="J680" s="6" t="n">
        <x:v>7.392</x:v>
      </x:c>
      <x:c r="K680" s="6" t="n">
        <x:v>3.168</x:v>
      </x:c>
      <x:c r="L680" s="6" t="n">
        <x:v>4.29</x:v>
      </x:c>
      <x:c r="M680" s="6" t="str">
        <x:v>https://raw.githubusercontent.com/Mar-7th/StarRailRes/dbe8cdfcfb0bf657b9fe1cf92d5537f118ccb487/index_new/cn/character_promotions.json</x:v>
      </x:c>
    </x:row>
    <x:row r="681" ht="20" customHeight="1">
      <x:c r="A681" s="6" t="str">
        <x:v>8009_4</x:v>
      </x:c>
      <x:c r="B681" s="6" t="str">
        <x:v>8009</x:v>
      </x:c>
      <x:c r="C681" s="6" t="n">
        <x:v>4</x:v>
      </x:c>
      <x:c r="D681" s="6" t="n">
        <x:v>384.384</x:v>
      </x:c>
      <x:c r="E681" s="6" t="n">
        <x:v>164.736</x:v>
      </x:c>
      <x:c r="F681" s="6" t="n">
        <x:v>223.08</x:v>
      </x:c>
      <x:c r="G681" s="6" t="n">
        <x:v>106</x:v>
      </x:c>
      <x:c r="H681" s="6" t="n">
        <x:v>0.05</x:v>
      </x:c>
      <x:c r="I681" s="6" t="n">
        <x:v>0.5</x:v>
      </x:c>
      <x:c r="J681" s="6" t="n">
        <x:v>7.392</x:v>
      </x:c>
      <x:c r="K681" s="6" t="n">
        <x:v>3.168</x:v>
      </x:c>
      <x:c r="L681" s="6" t="n">
        <x:v>4.29</x:v>
      </x:c>
      <x:c r="M681" s="6" t="str">
        <x:v>https://raw.githubusercontent.com/Mar-7th/StarRailRes/dbe8cdfcfb0bf657b9fe1cf92d5537f118ccb487/index_new/cn/character_promotions.json</x:v>
      </x:c>
    </x:row>
    <x:row r="682" ht="20" customHeight="1">
      <x:c r="A682" s="6" t="str">
        <x:v>8009_5</x:v>
      </x:c>
      <x:c r="B682" s="6" t="str">
        <x:v>8009</x:v>
      </x:c>
      <x:c r="C682" s="6" t="n">
        <x:v>5</x:v>
      </x:c>
      <x:c r="D682" s="6" t="n">
        <x:v>443.52</x:v>
      </x:c>
      <x:c r="E682" s="6" t="n">
        <x:v>190.08</x:v>
      </x:c>
      <x:c r="F682" s="6" t="n">
        <x:v>257.4</x:v>
      </x:c>
      <x:c r="G682" s="6" t="n">
        <x:v>106</x:v>
      </x:c>
      <x:c r="H682" s="6" t="n">
        <x:v>0.05</x:v>
      </x:c>
      <x:c r="I682" s="6" t="n">
        <x:v>0.5</x:v>
      </x:c>
      <x:c r="J682" s="6" t="n">
        <x:v>7.392</x:v>
      </x:c>
      <x:c r="K682" s="6" t="n">
        <x:v>3.168</x:v>
      </x:c>
      <x:c r="L682" s="6" t="n">
        <x:v>4.29</x:v>
      </x:c>
      <x:c r="M682" s="6" t="str">
        <x:v>https://raw.githubusercontent.com/Mar-7th/StarRailRes/dbe8cdfcfb0bf657b9fe1cf92d5537f118ccb487/index_new/cn/character_promotions.json</x:v>
      </x:c>
    </x:row>
    <x:row r="683" ht="20" customHeight="1">
      <x:c r="A683" s="6" t="str">
        <x:v>8009_6</x:v>
      </x:c>
      <x:c r="B683" s="6" t="str">
        <x:v>8009</x:v>
      </x:c>
      <x:c r="C683" s="6" t="n">
        <x:v>6</x:v>
      </x:c>
      <x:c r="D683" s="6" t="n">
        <x:v>502.656</x:v>
      </x:c>
      <x:c r="E683" s="6" t="n">
        <x:v>215.424</x:v>
      </x:c>
      <x:c r="F683" s="6" t="n">
        <x:v>291.72</x:v>
      </x:c>
      <x:c r="G683" s="6" t="n">
        <x:v>106</x:v>
      </x:c>
      <x:c r="H683" s="6" t="n">
        <x:v>0.05</x:v>
      </x:c>
      <x:c r="I683" s="6" t="n">
        <x:v>0.5</x:v>
      </x:c>
      <x:c r="J683" s="6" t="n">
        <x:v>7.392</x:v>
      </x:c>
      <x:c r="K683" s="6" t="n">
        <x:v>3.168</x:v>
      </x:c>
      <x:c r="L683" s="6" t="n">
        <x:v>4.29</x:v>
      </x:c>
      <x:c r="M683" s="6" t="str">
        <x:v>https://raw.githubusercontent.com/Mar-7th/StarRailRes/dbe8cdfcfb0bf657b9fe1cf92d5537f118ccb487/index_new/cn/character_promotions.json</x:v>
      </x:c>
    </x:row>
    <x:row r="684" ht="20" customHeight="1">
      <x:c r="A684" s="6" t="str">
        <x:v>8010_0</x:v>
      </x:c>
      <x:c r="B684" s="6" t="str">
        <x:v>8010</x:v>
      </x:c>
      <x:c r="C684" s="6" t="n">
        <x:v>0</x:v>
      </x:c>
      <x:c r="D684" s="6" t="n">
        <x:v>147.84</x:v>
      </x:c>
      <x:c r="E684" s="6" t="n">
        <x:v>63.36</x:v>
      </x:c>
      <x:c r="F684" s="6" t="n">
        <x:v>85.8</x:v>
      </x:c>
      <x:c r="G684" s="6" t="n">
        <x:v>106</x:v>
      </x:c>
      <x:c r="H684" s="6" t="n">
        <x:v>0.05</x:v>
      </x:c>
      <x:c r="I684" s="6" t="n">
        <x:v>0.5</x:v>
      </x:c>
      <x:c r="J684" s="6" t="n">
        <x:v>7.392</x:v>
      </x:c>
      <x:c r="K684" s="6" t="n">
        <x:v>3.168</x:v>
      </x:c>
      <x:c r="L684" s="6" t="n">
        <x:v>4.29</x:v>
      </x:c>
      <x:c r="M684" s="6" t="str">
        <x:v>https://raw.githubusercontent.com/Mar-7th/StarRailRes/dbe8cdfcfb0bf657b9fe1cf92d5537f118ccb487/index_new/cn/character_promotions.json</x:v>
      </x:c>
    </x:row>
    <x:row r="685" ht="20" customHeight="1">
      <x:c r="A685" s="6" t="str">
        <x:v>8010_1</x:v>
      </x:c>
      <x:c r="B685" s="6" t="str">
        <x:v>8010</x:v>
      </x:c>
      <x:c r="C685" s="6" t="n">
        <x:v>1</x:v>
      </x:c>
      <x:c r="D685" s="6" t="n">
        <x:v>206.976</x:v>
      </x:c>
      <x:c r="E685" s="6" t="n">
        <x:v>88.704</x:v>
      </x:c>
      <x:c r="F685" s="6" t="n">
        <x:v>120.12</x:v>
      </x:c>
      <x:c r="G685" s="6" t="n">
        <x:v>106</x:v>
      </x:c>
      <x:c r="H685" s="6" t="n">
        <x:v>0.05</x:v>
      </x:c>
      <x:c r="I685" s="6" t="n">
        <x:v>0.5</x:v>
      </x:c>
      <x:c r="J685" s="6" t="n">
        <x:v>7.392</x:v>
      </x:c>
      <x:c r="K685" s="6" t="n">
        <x:v>3.168</x:v>
      </x:c>
      <x:c r="L685" s="6" t="n">
        <x:v>4.29</x:v>
      </x:c>
      <x:c r="M685" s="6" t="str">
        <x:v>https://raw.githubusercontent.com/Mar-7th/StarRailRes/dbe8cdfcfb0bf657b9fe1cf92d5537f118ccb487/index_new/cn/character_promotions.json</x:v>
      </x:c>
    </x:row>
    <x:row r="686" ht="20" customHeight="1">
      <x:c r="A686" s="6" t="str">
        <x:v>8010_2</x:v>
      </x:c>
      <x:c r="B686" s="6" t="str">
        <x:v>8010</x:v>
      </x:c>
      <x:c r="C686" s="6" t="n">
        <x:v>2</x:v>
      </x:c>
      <x:c r="D686" s="6" t="n">
        <x:v>266.112</x:v>
      </x:c>
      <x:c r="E686" s="6" t="n">
        <x:v>114.048</x:v>
      </x:c>
      <x:c r="F686" s="6" t="n">
        <x:v>154.44</x:v>
      </x:c>
      <x:c r="G686" s="6" t="n">
        <x:v>106</x:v>
      </x:c>
      <x:c r="H686" s="6" t="n">
        <x:v>0.05</x:v>
      </x:c>
      <x:c r="I686" s="6" t="n">
        <x:v>0.5</x:v>
      </x:c>
      <x:c r="J686" s="6" t="n">
        <x:v>7.392</x:v>
      </x:c>
      <x:c r="K686" s="6" t="n">
        <x:v>3.168</x:v>
      </x:c>
      <x:c r="L686" s="6" t="n">
        <x:v>4.29</x:v>
      </x:c>
      <x:c r="M686" s="6" t="str">
        <x:v>https://raw.githubusercontent.com/Mar-7th/StarRailRes/dbe8cdfcfb0bf657b9fe1cf92d5537f118ccb487/index_new/cn/character_promotions.json</x:v>
      </x:c>
    </x:row>
    <x:row r="687" ht="20" customHeight="1">
      <x:c r="A687" s="6" t="str">
        <x:v>8010_3</x:v>
      </x:c>
      <x:c r="B687" s="6" t="str">
        <x:v>8010</x:v>
      </x:c>
      <x:c r="C687" s="6" t="n">
        <x:v>3</x:v>
      </x:c>
      <x:c r="D687" s="6" t="n">
        <x:v>325.248</x:v>
      </x:c>
      <x:c r="E687" s="6" t="n">
        <x:v>139.392</x:v>
      </x:c>
      <x:c r="F687" s="6" t="n">
        <x:v>188.76</x:v>
      </x:c>
      <x:c r="G687" s="6" t="n">
        <x:v>106</x:v>
      </x:c>
      <x:c r="H687" s="6" t="n">
        <x:v>0.05</x:v>
      </x:c>
      <x:c r="I687" s="6" t="n">
        <x:v>0.5</x:v>
      </x:c>
      <x:c r="J687" s="6" t="n">
        <x:v>7.392</x:v>
      </x:c>
      <x:c r="K687" s="6" t="n">
        <x:v>3.168</x:v>
      </x:c>
      <x:c r="L687" s="6" t="n">
        <x:v>4.29</x:v>
      </x:c>
      <x:c r="M687" s="6" t="str">
        <x:v>https://raw.githubusercontent.com/Mar-7th/StarRailRes/dbe8cdfcfb0bf657b9fe1cf92d5537f118ccb487/index_new/cn/character_promotions.json</x:v>
      </x:c>
    </x:row>
    <x:row r="688" ht="20" customHeight="1">
      <x:c r="A688" s="6" t="str">
        <x:v>8010_4</x:v>
      </x:c>
      <x:c r="B688" s="6" t="str">
        <x:v>8010</x:v>
      </x:c>
      <x:c r="C688" s="6" t="n">
        <x:v>4</x:v>
      </x:c>
      <x:c r="D688" s="6" t="n">
        <x:v>384.384</x:v>
      </x:c>
      <x:c r="E688" s="6" t="n">
        <x:v>164.736</x:v>
      </x:c>
      <x:c r="F688" s="6" t="n">
        <x:v>223.08</x:v>
      </x:c>
      <x:c r="G688" s="6" t="n">
        <x:v>106</x:v>
      </x:c>
      <x:c r="H688" s="6" t="n">
        <x:v>0.05</x:v>
      </x:c>
      <x:c r="I688" s="6" t="n">
        <x:v>0.5</x:v>
      </x:c>
      <x:c r="J688" s="6" t="n">
        <x:v>7.392</x:v>
      </x:c>
      <x:c r="K688" s="6" t="n">
        <x:v>3.168</x:v>
      </x:c>
      <x:c r="L688" s="6" t="n">
        <x:v>4.29</x:v>
      </x:c>
      <x:c r="M688" s="6" t="str">
        <x:v>https://raw.githubusercontent.com/Mar-7th/StarRailRes/dbe8cdfcfb0bf657b9fe1cf92d5537f118ccb487/index_new/cn/character_promotions.json</x:v>
      </x:c>
    </x:row>
    <x:row r="689" ht="20" customHeight="1">
      <x:c r="A689" s="6" t="str">
        <x:v>8010_5</x:v>
      </x:c>
      <x:c r="B689" s="6" t="str">
        <x:v>8010</x:v>
      </x:c>
      <x:c r="C689" s="6" t="n">
        <x:v>5</x:v>
      </x:c>
      <x:c r="D689" s="6" t="n">
        <x:v>443.52</x:v>
      </x:c>
      <x:c r="E689" s="6" t="n">
        <x:v>190.08</x:v>
      </x:c>
      <x:c r="F689" s="6" t="n">
        <x:v>257.4</x:v>
      </x:c>
      <x:c r="G689" s="6" t="n">
        <x:v>106</x:v>
      </x:c>
      <x:c r="H689" s="6" t="n">
        <x:v>0.05</x:v>
      </x:c>
      <x:c r="I689" s="6" t="n">
        <x:v>0.5</x:v>
      </x:c>
      <x:c r="J689" s="6" t="n">
        <x:v>7.392</x:v>
      </x:c>
      <x:c r="K689" s="6" t="n">
        <x:v>3.168</x:v>
      </x:c>
      <x:c r="L689" s="6" t="n">
        <x:v>4.29</x:v>
      </x:c>
      <x:c r="M689" s="6" t="str">
        <x:v>https://raw.githubusercontent.com/Mar-7th/StarRailRes/dbe8cdfcfb0bf657b9fe1cf92d5537f118ccb487/index_new/cn/character_promotions.json</x:v>
      </x:c>
    </x:row>
    <x:row r="690" ht="20" customHeight="1">
      <x:c r="A690" s="6" t="str">
        <x:v>8010_6</x:v>
      </x:c>
      <x:c r="B690" s="6" t="str">
        <x:v>8010</x:v>
      </x:c>
      <x:c r="C690" s="6" t="n">
        <x:v>6</x:v>
      </x:c>
      <x:c r="D690" s="6" t="n">
        <x:v>502.656</x:v>
      </x:c>
      <x:c r="E690" s="6" t="n">
        <x:v>215.424</x:v>
      </x:c>
      <x:c r="F690" s="6" t="n">
        <x:v>291.72</x:v>
      </x:c>
      <x:c r="G690" s="6" t="n">
        <x:v>106</x:v>
      </x:c>
      <x:c r="H690" s="6" t="n">
        <x:v>0.05</x:v>
      </x:c>
      <x:c r="I690" s="6" t="n">
        <x:v>0.5</x:v>
      </x:c>
      <x:c r="J690" s="6" t="n">
        <x:v>7.392</x:v>
      </x:c>
      <x:c r="K690" s="6" t="n">
        <x:v>3.168</x:v>
      </x:c>
      <x:c r="L690" s="6" t="n">
        <x:v>4.29</x:v>
      </x:c>
      <x:c r="M690" s="6" t="str">
        <x:v>https://raw.githubusercontent.com/Mar-7th/StarRailRes/dbe8cdfcfb0bf657b9fe1cf92d5537f118ccb487/index_new/cn/character_promotions.json</x:v>
      </x:c>
    </x:row>
    <x:row r="691" ht="20" customHeight="1">
      <x:c r="A691" s="6" t="str">
        <x:v>11004_0</x:v>
      </x:c>
      <x:c r="B691" s="6" t="str">
        <x:v>11004</x:v>
      </x:c>
      <x:c r="C691" s="6" t="n">
        <x:v>0</x:v>
      </x:c>
      <x:c r="D691" s="6" t="n">
        <x:v>153.12</x:v>
      </x:c>
      <x:c r="E691" s="6" t="n">
        <x:v>84.48</x:v>
      </x:c>
      <x:c r="F691" s="6" t="n">
        <x:v>69.3</x:v>
      </x:c>
      <x:c r="G691" s="6" t="n">
        <x:v>102</x:v>
      </x:c>
      <x:c r="H691" s="6" t="n">
        <x:v>0.05</x:v>
      </x:c>
      <x:c r="I691" s="6" t="n">
        <x:v>0.5</x:v>
      </x:c>
      <x:c r="J691" s="6" t="n">
        <x:v>7.656</x:v>
      </x:c>
      <x:c r="K691" s="6" t="n">
        <x:v>4.224</x:v>
      </x:c>
      <x:c r="L691" s="6" t="n">
        <x:v>3.465</x:v>
      </x:c>
      <x:c r="M691" s="6" t="str">
        <x:v>https://raw.githubusercontent.com/Mar-7th/StarRailRes/dbe8cdfcfb0bf657b9fe1cf92d5537f118ccb487/index_new/cn/character_promotions.json</x:v>
      </x:c>
    </x:row>
    <x:row r="692" ht="20" customHeight="1">
      <x:c r="A692" s="6" t="str">
        <x:v>11004_1</x:v>
      </x:c>
      <x:c r="B692" s="6" t="str">
        <x:v>11004</x:v>
      </x:c>
      <x:c r="C692" s="6" t="n">
        <x:v>1</x:v>
      </x:c>
      <x:c r="D692" s="6" t="n">
        <x:v>214.368</x:v>
      </x:c>
      <x:c r="E692" s="6" t="n">
        <x:v>118.272</x:v>
      </x:c>
      <x:c r="F692" s="6" t="n">
        <x:v>97.02</x:v>
      </x:c>
      <x:c r="G692" s="6" t="n">
        <x:v>102</x:v>
      </x:c>
      <x:c r="H692" s="6" t="n">
        <x:v>0.05</x:v>
      </x:c>
      <x:c r="I692" s="6" t="n">
        <x:v>0.5</x:v>
      </x:c>
      <x:c r="J692" s="6" t="n">
        <x:v>7.656</x:v>
      </x:c>
      <x:c r="K692" s="6" t="n">
        <x:v>4.224</x:v>
      </x:c>
      <x:c r="L692" s="6" t="n">
        <x:v>3.465</x:v>
      </x:c>
      <x:c r="M692" s="6" t="str">
        <x:v>https://raw.githubusercontent.com/Mar-7th/StarRailRes/dbe8cdfcfb0bf657b9fe1cf92d5537f118ccb487/index_new/cn/character_promotions.json</x:v>
      </x:c>
    </x:row>
    <x:row r="693" ht="20" customHeight="1">
      <x:c r="A693" s="6" t="str">
        <x:v>11004_2</x:v>
      </x:c>
      <x:c r="B693" s="6" t="str">
        <x:v>11004</x:v>
      </x:c>
      <x:c r="C693" s="6" t="n">
        <x:v>2</x:v>
      </x:c>
      <x:c r="D693" s="6" t="n">
        <x:v>275.616</x:v>
      </x:c>
      <x:c r="E693" s="6" t="n">
        <x:v>152.064</x:v>
      </x:c>
      <x:c r="F693" s="6" t="n">
        <x:v>124.74</x:v>
      </x:c>
      <x:c r="G693" s="6" t="n">
        <x:v>102</x:v>
      </x:c>
      <x:c r="H693" s="6" t="n">
        <x:v>0.05</x:v>
      </x:c>
      <x:c r="I693" s="6" t="n">
        <x:v>0.5</x:v>
      </x:c>
      <x:c r="J693" s="6" t="n">
        <x:v>7.656</x:v>
      </x:c>
      <x:c r="K693" s="6" t="n">
        <x:v>4.224</x:v>
      </x:c>
      <x:c r="L693" s="6" t="n">
        <x:v>3.465</x:v>
      </x:c>
      <x:c r="M693" s="6" t="str">
        <x:v>https://raw.githubusercontent.com/Mar-7th/StarRailRes/dbe8cdfcfb0bf657b9fe1cf92d5537f118ccb487/index_new/cn/character_promotions.json</x:v>
      </x:c>
    </x:row>
    <x:row r="694" ht="20" customHeight="1">
      <x:c r="A694" s="6" t="str">
        <x:v>11004_3</x:v>
      </x:c>
      <x:c r="B694" s="6" t="str">
        <x:v>11004</x:v>
      </x:c>
      <x:c r="C694" s="6" t="n">
        <x:v>3</x:v>
      </x:c>
      <x:c r="D694" s="6" t="n">
        <x:v>336.864</x:v>
      </x:c>
      <x:c r="E694" s="6" t="n">
        <x:v>185.856</x:v>
      </x:c>
      <x:c r="F694" s="6" t="n">
        <x:v>152.46</x:v>
      </x:c>
      <x:c r="G694" s="6" t="n">
        <x:v>102</x:v>
      </x:c>
      <x:c r="H694" s="6" t="n">
        <x:v>0.05</x:v>
      </x:c>
      <x:c r="I694" s="6" t="n">
        <x:v>0.5</x:v>
      </x:c>
      <x:c r="J694" s="6" t="n">
        <x:v>7.656</x:v>
      </x:c>
      <x:c r="K694" s="6" t="n">
        <x:v>4.224</x:v>
      </x:c>
      <x:c r="L694" s="6" t="n">
        <x:v>3.465</x:v>
      </x:c>
      <x:c r="M694" s="6" t="str">
        <x:v>https://raw.githubusercontent.com/Mar-7th/StarRailRes/dbe8cdfcfb0bf657b9fe1cf92d5537f118ccb487/index_new/cn/character_promotions.json</x:v>
      </x:c>
    </x:row>
    <x:row r="695" ht="20" customHeight="1">
      <x:c r="A695" s="6" t="str">
        <x:v>11004_4</x:v>
      </x:c>
      <x:c r="B695" s="6" t="str">
        <x:v>11004</x:v>
      </x:c>
      <x:c r="C695" s="6" t="n">
        <x:v>4</x:v>
      </x:c>
      <x:c r="D695" s="6" t="n">
        <x:v>398.112</x:v>
      </x:c>
      <x:c r="E695" s="6" t="n">
        <x:v>219.648</x:v>
      </x:c>
      <x:c r="F695" s="6" t="n">
        <x:v>180.18</x:v>
      </x:c>
      <x:c r="G695" s="6" t="n">
        <x:v>102</x:v>
      </x:c>
      <x:c r="H695" s="6" t="n">
        <x:v>0.05</x:v>
      </x:c>
      <x:c r="I695" s="6" t="n">
        <x:v>0.5</x:v>
      </x:c>
      <x:c r="J695" s="6" t="n">
        <x:v>7.656</x:v>
      </x:c>
      <x:c r="K695" s="6" t="n">
        <x:v>4.224</x:v>
      </x:c>
      <x:c r="L695" s="6" t="n">
        <x:v>3.465</x:v>
      </x:c>
      <x:c r="M695" s="6" t="str">
        <x:v>https://raw.githubusercontent.com/Mar-7th/StarRailRes/dbe8cdfcfb0bf657b9fe1cf92d5537f118ccb487/index_new/cn/character_promotions.json</x:v>
      </x:c>
    </x:row>
    <x:row r="696" ht="20" customHeight="1">
      <x:c r="A696" s="6" t="str">
        <x:v>11004_5</x:v>
      </x:c>
      <x:c r="B696" s="6" t="str">
        <x:v>11004</x:v>
      </x:c>
      <x:c r="C696" s="6" t="n">
        <x:v>5</x:v>
      </x:c>
      <x:c r="D696" s="6" t="n">
        <x:v>459.36</x:v>
      </x:c>
      <x:c r="E696" s="6" t="n">
        <x:v>253.44</x:v>
      </x:c>
      <x:c r="F696" s="6" t="n">
        <x:v>207.9</x:v>
      </x:c>
      <x:c r="G696" s="6" t="n">
        <x:v>102</x:v>
      </x:c>
      <x:c r="H696" s="6" t="n">
        <x:v>0.05</x:v>
      </x:c>
      <x:c r="I696" s="6" t="n">
        <x:v>0.5</x:v>
      </x:c>
      <x:c r="J696" s="6" t="n">
        <x:v>7.656</x:v>
      </x:c>
      <x:c r="K696" s="6" t="n">
        <x:v>4.224</x:v>
      </x:c>
      <x:c r="L696" s="6" t="n">
        <x:v>3.465</x:v>
      </x:c>
      <x:c r="M696" s="6" t="str">
        <x:v>https://raw.githubusercontent.com/Mar-7th/StarRailRes/dbe8cdfcfb0bf657b9fe1cf92d5537f118ccb487/index_new/cn/character_promotions.json</x:v>
      </x:c>
    </x:row>
    <x:row r="697" ht="20" customHeight="1">
      <x:c r="A697" s="6" t="str">
        <x:v>11004_6</x:v>
      </x:c>
      <x:c r="B697" s="6" t="str">
        <x:v>11004</x:v>
      </x:c>
      <x:c r="C697" s="6" t="n">
        <x:v>6</x:v>
      </x:c>
      <x:c r="D697" s="6" t="n">
        <x:v>520.608</x:v>
      </x:c>
      <x:c r="E697" s="6" t="n">
        <x:v>287.232</x:v>
      </x:c>
      <x:c r="F697" s="6" t="n">
        <x:v>235.62</x:v>
      </x:c>
      <x:c r="G697" s="6" t="n">
        <x:v>102</x:v>
      </x:c>
      <x:c r="H697" s="6" t="n">
        <x:v>0.05</x:v>
      </x:c>
      <x:c r="I697" s="6" t="n">
        <x:v>0.5</x:v>
      </x:c>
      <x:c r="J697" s="6" t="n">
        <x:v>7.656</x:v>
      </x:c>
      <x:c r="K697" s="6" t="n">
        <x:v>4.224</x:v>
      </x:c>
      <x:c r="L697" s="6" t="n">
        <x:v>3.465</x:v>
      </x:c>
      <x:c r="M697" s="6" t="str">
        <x:v>https://raw.githubusercontent.com/Mar-7th/StarRailRes/dbe8cdfcfb0bf657b9fe1cf92d5537f118ccb487/index_new/cn/character_promotions.json</x:v>
      </x:c>
    </x:row>
    <x:row r="698" ht="20" customHeight="1">
      <x:c r="A698" s="6" t="str">
        <x:v>11005_0</x:v>
      </x:c>
      <x:c r="B698" s="6" t="str">
        <x:v>11005</x:v>
      </x:c>
      <x:c r="C698" s="6" t="n">
        <x:v>0</x:v>
      </x:c>
      <x:c r="D698" s="6" t="n">
        <x:v>147.84</x:v>
      </x:c>
      <x:c r="E698" s="6" t="n">
        <x:v>92.4</x:v>
      </x:c>
      <x:c r="F698" s="6" t="n">
        <x:v>66</x:v>
      </x:c>
      <x:c r="G698" s="6" t="n">
        <x:v>100</x:v>
      </x:c>
      <x:c r="H698" s="6" t="n">
        <x:v>0.05</x:v>
      </x:c>
      <x:c r="I698" s="6" t="n">
        <x:v>0.5</x:v>
      </x:c>
      <x:c r="J698" s="6" t="n">
        <x:v>7.392</x:v>
      </x:c>
      <x:c r="K698" s="6" t="n">
        <x:v>4.62</x:v>
      </x:c>
      <x:c r="L698" s="6" t="n">
        <x:v>3.3</x:v>
      </x:c>
      <x:c r="M698" s="6" t="str">
        <x:v>https://raw.githubusercontent.com/Mar-7th/StarRailRes/dbe8cdfcfb0bf657b9fe1cf92d5537f118ccb487/index_new/cn/character_promotions.json</x:v>
      </x:c>
    </x:row>
    <x:row r="699" ht="20" customHeight="1">
      <x:c r="A699" s="6" t="str">
        <x:v>11005_1</x:v>
      </x:c>
      <x:c r="B699" s="6" t="str">
        <x:v>11005</x:v>
      </x:c>
      <x:c r="C699" s="6" t="n">
        <x:v>1</x:v>
      </x:c>
      <x:c r="D699" s="6" t="n">
        <x:v>206.976</x:v>
      </x:c>
      <x:c r="E699" s="6" t="n">
        <x:v>129.36</x:v>
      </x:c>
      <x:c r="F699" s="6" t="n">
        <x:v>92.4</x:v>
      </x:c>
      <x:c r="G699" s="6" t="n">
        <x:v>100</x:v>
      </x:c>
      <x:c r="H699" s="6" t="n">
        <x:v>0.05</x:v>
      </x:c>
      <x:c r="I699" s="6" t="n">
        <x:v>0.5</x:v>
      </x:c>
      <x:c r="J699" s="6" t="n">
        <x:v>7.392</x:v>
      </x:c>
      <x:c r="K699" s="6" t="n">
        <x:v>4.62</x:v>
      </x:c>
      <x:c r="L699" s="6" t="n">
        <x:v>3.3</x:v>
      </x:c>
      <x:c r="M699" s="6" t="str">
        <x:v>https://raw.githubusercontent.com/Mar-7th/StarRailRes/dbe8cdfcfb0bf657b9fe1cf92d5537f118ccb487/index_new/cn/character_promotions.json</x:v>
      </x:c>
    </x:row>
    <x:row r="700" ht="20" customHeight="1">
      <x:c r="A700" s="6" t="str">
        <x:v>11005_2</x:v>
      </x:c>
      <x:c r="B700" s="6" t="str">
        <x:v>11005</x:v>
      </x:c>
      <x:c r="C700" s="6" t="n">
        <x:v>2</x:v>
      </x:c>
      <x:c r="D700" s="6" t="n">
        <x:v>266.112</x:v>
      </x:c>
      <x:c r="E700" s="6" t="n">
        <x:v>166.32</x:v>
      </x:c>
      <x:c r="F700" s="6" t="n">
        <x:v>118.8</x:v>
      </x:c>
      <x:c r="G700" s="6" t="n">
        <x:v>100</x:v>
      </x:c>
      <x:c r="H700" s="6" t="n">
        <x:v>0.05</x:v>
      </x:c>
      <x:c r="I700" s="6" t="n">
        <x:v>0.5</x:v>
      </x:c>
      <x:c r="J700" s="6" t="n">
        <x:v>7.392</x:v>
      </x:c>
      <x:c r="K700" s="6" t="n">
        <x:v>4.62</x:v>
      </x:c>
      <x:c r="L700" s="6" t="n">
        <x:v>3.3</x:v>
      </x:c>
      <x:c r="M700" s="6" t="str">
        <x:v>https://raw.githubusercontent.com/Mar-7th/StarRailRes/dbe8cdfcfb0bf657b9fe1cf92d5537f118ccb487/index_new/cn/character_promotions.json</x:v>
      </x:c>
    </x:row>
    <x:row r="701" ht="20" customHeight="1">
      <x:c r="A701" s="6" t="str">
        <x:v>11005_3</x:v>
      </x:c>
      <x:c r="B701" s="6" t="str">
        <x:v>11005</x:v>
      </x:c>
      <x:c r="C701" s="6" t="n">
        <x:v>3</x:v>
      </x:c>
      <x:c r="D701" s="6" t="n">
        <x:v>325.248</x:v>
      </x:c>
      <x:c r="E701" s="6" t="n">
        <x:v>203.28</x:v>
      </x:c>
      <x:c r="F701" s="6" t="n">
        <x:v>145.2</x:v>
      </x:c>
      <x:c r="G701" s="6" t="n">
        <x:v>100</x:v>
      </x:c>
      <x:c r="H701" s="6" t="n">
        <x:v>0.05</x:v>
      </x:c>
      <x:c r="I701" s="6" t="n">
        <x:v>0.5</x:v>
      </x:c>
      <x:c r="J701" s="6" t="n">
        <x:v>7.392</x:v>
      </x:c>
      <x:c r="K701" s="6" t="n">
        <x:v>4.62</x:v>
      </x:c>
      <x:c r="L701" s="6" t="n">
        <x:v>3.3</x:v>
      </x:c>
      <x:c r="M701" s="6" t="str">
        <x:v>https://raw.githubusercontent.com/Mar-7th/StarRailRes/dbe8cdfcfb0bf657b9fe1cf92d5537f118ccb487/index_new/cn/character_promotions.json</x:v>
      </x:c>
    </x:row>
    <x:row r="702" ht="20" customHeight="1">
      <x:c r="A702" s="6" t="str">
        <x:v>11005_4</x:v>
      </x:c>
      <x:c r="B702" s="6" t="str">
        <x:v>11005</x:v>
      </x:c>
      <x:c r="C702" s="6" t="n">
        <x:v>4</x:v>
      </x:c>
      <x:c r="D702" s="6" t="n">
        <x:v>384.384</x:v>
      </x:c>
      <x:c r="E702" s="6" t="n">
        <x:v>240.24</x:v>
      </x:c>
      <x:c r="F702" s="6" t="n">
        <x:v>171.6</x:v>
      </x:c>
      <x:c r="G702" s="6" t="n">
        <x:v>100</x:v>
      </x:c>
      <x:c r="H702" s="6" t="n">
        <x:v>0.05</x:v>
      </x:c>
      <x:c r="I702" s="6" t="n">
        <x:v>0.5</x:v>
      </x:c>
      <x:c r="J702" s="6" t="n">
        <x:v>7.392</x:v>
      </x:c>
      <x:c r="K702" s="6" t="n">
        <x:v>4.62</x:v>
      </x:c>
      <x:c r="L702" s="6" t="n">
        <x:v>3.3</x:v>
      </x:c>
      <x:c r="M702" s="6" t="str">
        <x:v>https://raw.githubusercontent.com/Mar-7th/StarRailRes/dbe8cdfcfb0bf657b9fe1cf92d5537f118ccb487/index_new/cn/character_promotions.json</x:v>
      </x:c>
    </x:row>
    <x:row r="703" ht="20" customHeight="1">
      <x:c r="A703" s="6" t="str">
        <x:v>11005_5</x:v>
      </x:c>
      <x:c r="B703" s="6" t="str">
        <x:v>11005</x:v>
      </x:c>
      <x:c r="C703" s="6" t="n">
        <x:v>5</x:v>
      </x:c>
      <x:c r="D703" s="6" t="n">
        <x:v>443.52</x:v>
      </x:c>
      <x:c r="E703" s="6" t="n">
        <x:v>277.2</x:v>
      </x:c>
      <x:c r="F703" s="6" t="n">
        <x:v>198</x:v>
      </x:c>
      <x:c r="G703" s="6" t="n">
        <x:v>100</x:v>
      </x:c>
      <x:c r="H703" s="6" t="n">
        <x:v>0.05</x:v>
      </x:c>
      <x:c r="I703" s="6" t="n">
        <x:v>0.5</x:v>
      </x:c>
      <x:c r="J703" s="6" t="n">
        <x:v>7.392</x:v>
      </x:c>
      <x:c r="K703" s="6" t="n">
        <x:v>4.62</x:v>
      </x:c>
      <x:c r="L703" s="6" t="n">
        <x:v>3.3</x:v>
      </x:c>
      <x:c r="M703" s="6" t="str">
        <x:v>https://raw.githubusercontent.com/Mar-7th/StarRailRes/dbe8cdfcfb0bf657b9fe1cf92d5537f118ccb487/index_new/cn/character_promotions.json</x:v>
      </x:c>
    </x:row>
    <x:row r="704" ht="20" customHeight="1">
      <x:c r="A704" s="6" t="str">
        <x:v>11005_6</x:v>
      </x:c>
      <x:c r="B704" s="6" t="str">
        <x:v>11005</x:v>
      </x:c>
      <x:c r="C704" s="6" t="n">
        <x:v>6</x:v>
      </x:c>
      <x:c r="D704" s="6" t="n">
        <x:v>502.656</x:v>
      </x:c>
      <x:c r="E704" s="6" t="n">
        <x:v>314.16</x:v>
      </x:c>
      <x:c r="F704" s="6" t="n">
        <x:v>224.4</x:v>
      </x:c>
      <x:c r="G704" s="6" t="n">
        <x:v>100</x:v>
      </x:c>
      <x:c r="H704" s="6" t="n">
        <x:v>0.05</x:v>
      </x:c>
      <x:c r="I704" s="6" t="n">
        <x:v>0.5</x:v>
      </x:c>
      <x:c r="J704" s="6" t="n">
        <x:v>7.392</x:v>
      </x:c>
      <x:c r="K704" s="6" t="n">
        <x:v>4.62</x:v>
      </x:c>
      <x:c r="L704" s="6" t="n">
        <x:v>3.3</x:v>
      </x:c>
      <x:c r="M704" s="6" t="str">
        <x:v>https://raw.githubusercontent.com/Mar-7th/StarRailRes/dbe8cdfcfb0bf657b9fe1cf92d5537f118ccb487/index_new/cn/character_promotions.json</x:v>
      </x:c>
    </x:row>
    <x:row r="705" ht="20" customHeight="1">
      <x:c r="A705" s="6" t="str">
        <x:v>11006_0</x:v>
      </x:c>
      <x:c r="B705" s="6" t="str">
        <x:v>11006</x:v>
      </x:c>
      <x:c r="C705" s="6" t="n">
        <x:v>0</x:v>
      </x:c>
      <x:c r="D705" s="6" t="n">
        <x:v>142.56</x:v>
      </x:c>
      <x:c r="E705" s="6" t="n">
        <x:v>87.12</x:v>
      </x:c>
      <x:c r="F705" s="6" t="n">
        <x:v>62.7</x:v>
      </x:c>
      <x:c r="G705" s="6" t="n">
        <x:v>107</x:v>
      </x:c>
      <x:c r="H705" s="6" t="n">
        <x:v>0.05</x:v>
      </x:c>
      <x:c r="I705" s="6" t="n">
        <x:v>0.5</x:v>
      </x:c>
      <x:c r="J705" s="6" t="n">
        <x:v>7.128</x:v>
      </x:c>
      <x:c r="K705" s="6" t="n">
        <x:v>4.356</x:v>
      </x:c>
      <x:c r="L705" s="6" t="n">
        <x:v>3.135</x:v>
      </x:c>
      <x:c r="M705" s="6" t="str">
        <x:v>https://raw.githubusercontent.com/Mar-7th/StarRailRes/dbe8cdfcfb0bf657b9fe1cf92d5537f118ccb487/index_new/cn/character_promotions.json</x:v>
      </x:c>
    </x:row>
    <x:row r="706" ht="20" customHeight="1">
      <x:c r="A706" s="6" t="str">
        <x:v>11006_1</x:v>
      </x:c>
      <x:c r="B706" s="6" t="str">
        <x:v>11006</x:v>
      </x:c>
      <x:c r="C706" s="6" t="n">
        <x:v>1</x:v>
      </x:c>
      <x:c r="D706" s="6" t="n">
        <x:v>199.584</x:v>
      </x:c>
      <x:c r="E706" s="6" t="n">
        <x:v>121.968</x:v>
      </x:c>
      <x:c r="F706" s="6" t="n">
        <x:v>87.78</x:v>
      </x:c>
      <x:c r="G706" s="6" t="n">
        <x:v>107</x:v>
      </x:c>
      <x:c r="H706" s="6" t="n">
        <x:v>0.05</x:v>
      </x:c>
      <x:c r="I706" s="6" t="n">
        <x:v>0.5</x:v>
      </x:c>
      <x:c r="J706" s="6" t="n">
        <x:v>7.128</x:v>
      </x:c>
      <x:c r="K706" s="6" t="n">
        <x:v>4.356</x:v>
      </x:c>
      <x:c r="L706" s="6" t="n">
        <x:v>3.135</x:v>
      </x:c>
      <x:c r="M706" s="6" t="str">
        <x:v>https://raw.githubusercontent.com/Mar-7th/StarRailRes/dbe8cdfcfb0bf657b9fe1cf92d5537f118ccb487/index_new/cn/character_promotions.json</x:v>
      </x:c>
    </x:row>
    <x:row r="707" ht="20" customHeight="1">
      <x:c r="A707" s="6" t="str">
        <x:v>11006_2</x:v>
      </x:c>
      <x:c r="B707" s="6" t="str">
        <x:v>11006</x:v>
      </x:c>
      <x:c r="C707" s="6" t="n">
        <x:v>2</x:v>
      </x:c>
      <x:c r="D707" s="6" t="n">
        <x:v>256.608</x:v>
      </x:c>
      <x:c r="E707" s="6" t="n">
        <x:v>156.816</x:v>
      </x:c>
      <x:c r="F707" s="6" t="n">
        <x:v>112.86</x:v>
      </x:c>
      <x:c r="G707" s="6" t="n">
        <x:v>107</x:v>
      </x:c>
      <x:c r="H707" s="6" t="n">
        <x:v>0.05</x:v>
      </x:c>
      <x:c r="I707" s="6" t="n">
        <x:v>0.5</x:v>
      </x:c>
      <x:c r="J707" s="6" t="n">
        <x:v>7.128</x:v>
      </x:c>
      <x:c r="K707" s="6" t="n">
        <x:v>4.356</x:v>
      </x:c>
      <x:c r="L707" s="6" t="n">
        <x:v>3.135</x:v>
      </x:c>
      <x:c r="M707" s="6" t="str">
        <x:v>https://raw.githubusercontent.com/Mar-7th/StarRailRes/dbe8cdfcfb0bf657b9fe1cf92d5537f118ccb487/index_new/cn/character_promotions.json</x:v>
      </x:c>
    </x:row>
    <x:row r="708" ht="20" customHeight="1">
      <x:c r="A708" s="6" t="str">
        <x:v>11006_3</x:v>
      </x:c>
      <x:c r="B708" s="6" t="str">
        <x:v>11006</x:v>
      </x:c>
      <x:c r="C708" s="6" t="n">
        <x:v>3</x:v>
      </x:c>
      <x:c r="D708" s="6" t="n">
        <x:v>313.632</x:v>
      </x:c>
      <x:c r="E708" s="6" t="n">
        <x:v>191.664</x:v>
      </x:c>
      <x:c r="F708" s="6" t="n">
        <x:v>137.94</x:v>
      </x:c>
      <x:c r="G708" s="6" t="n">
        <x:v>107</x:v>
      </x:c>
      <x:c r="H708" s="6" t="n">
        <x:v>0.05</x:v>
      </x:c>
      <x:c r="I708" s="6" t="n">
        <x:v>0.5</x:v>
      </x:c>
      <x:c r="J708" s="6" t="n">
        <x:v>7.128</x:v>
      </x:c>
      <x:c r="K708" s="6" t="n">
        <x:v>4.356</x:v>
      </x:c>
      <x:c r="L708" s="6" t="n">
        <x:v>3.135</x:v>
      </x:c>
      <x:c r="M708" s="6" t="str">
        <x:v>https://raw.githubusercontent.com/Mar-7th/StarRailRes/dbe8cdfcfb0bf657b9fe1cf92d5537f118ccb487/index_new/cn/character_promotions.json</x:v>
      </x:c>
    </x:row>
    <x:row r="709" ht="20" customHeight="1">
      <x:c r="A709" s="6" t="str">
        <x:v>11006_4</x:v>
      </x:c>
      <x:c r="B709" s="6" t="str">
        <x:v>11006</x:v>
      </x:c>
      <x:c r="C709" s="6" t="n">
        <x:v>4</x:v>
      </x:c>
      <x:c r="D709" s="6" t="n">
        <x:v>370.656</x:v>
      </x:c>
      <x:c r="E709" s="6" t="n">
        <x:v>226.512</x:v>
      </x:c>
      <x:c r="F709" s="6" t="n">
        <x:v>163.02</x:v>
      </x:c>
      <x:c r="G709" s="6" t="n">
        <x:v>107</x:v>
      </x:c>
      <x:c r="H709" s="6" t="n">
        <x:v>0.05</x:v>
      </x:c>
      <x:c r="I709" s="6" t="n">
        <x:v>0.5</x:v>
      </x:c>
      <x:c r="J709" s="6" t="n">
        <x:v>7.128</x:v>
      </x:c>
      <x:c r="K709" s="6" t="n">
        <x:v>4.356</x:v>
      </x:c>
      <x:c r="L709" s="6" t="n">
        <x:v>3.135</x:v>
      </x:c>
      <x:c r="M709" s="6" t="str">
        <x:v>https://raw.githubusercontent.com/Mar-7th/StarRailRes/dbe8cdfcfb0bf657b9fe1cf92d5537f118ccb487/index_new/cn/character_promotions.json</x:v>
      </x:c>
    </x:row>
    <x:row r="710" ht="20" customHeight="1">
      <x:c r="A710" s="6" t="str">
        <x:v>11006_5</x:v>
      </x:c>
      <x:c r="B710" s="6" t="str">
        <x:v>11006</x:v>
      </x:c>
      <x:c r="C710" s="6" t="n">
        <x:v>5</x:v>
      </x:c>
      <x:c r="D710" s="6" t="n">
        <x:v>427.68</x:v>
      </x:c>
      <x:c r="E710" s="6" t="n">
        <x:v>261.36</x:v>
      </x:c>
      <x:c r="F710" s="6" t="n">
        <x:v>188.1</x:v>
      </x:c>
      <x:c r="G710" s="6" t="n">
        <x:v>107</x:v>
      </x:c>
      <x:c r="H710" s="6" t="n">
        <x:v>0.05</x:v>
      </x:c>
      <x:c r="I710" s="6" t="n">
        <x:v>0.5</x:v>
      </x:c>
      <x:c r="J710" s="6" t="n">
        <x:v>7.128</x:v>
      </x:c>
      <x:c r="K710" s="6" t="n">
        <x:v>4.356</x:v>
      </x:c>
      <x:c r="L710" s="6" t="n">
        <x:v>3.135</x:v>
      </x:c>
      <x:c r="M710" s="6" t="str">
        <x:v>https://raw.githubusercontent.com/Mar-7th/StarRailRes/dbe8cdfcfb0bf657b9fe1cf92d5537f118ccb487/index_new/cn/character_promotions.json</x:v>
      </x:c>
    </x:row>
    <x:row r="711" ht="20" customHeight="1">
      <x:c r="A711" s="6" t="str">
        <x:v>11006_6</x:v>
      </x:c>
      <x:c r="B711" s="6" t="str">
        <x:v>11006</x:v>
      </x:c>
      <x:c r="C711" s="6" t="n">
        <x:v>6</x:v>
      </x:c>
      <x:c r="D711" s="6" t="n">
        <x:v>484.704</x:v>
      </x:c>
      <x:c r="E711" s="6" t="n">
        <x:v>296.208</x:v>
      </x:c>
      <x:c r="F711" s="6" t="n">
        <x:v>213.18</x:v>
      </x:c>
      <x:c r="G711" s="6" t="n">
        <x:v>107</x:v>
      </x:c>
      <x:c r="H711" s="6" t="n">
        <x:v>0.05</x:v>
      </x:c>
      <x:c r="I711" s="6" t="n">
        <x:v>0.5</x:v>
      </x:c>
      <x:c r="J711" s="6" t="n">
        <x:v>7.128</x:v>
      </x:c>
      <x:c r="K711" s="6" t="n">
        <x:v>4.356</x:v>
      </x:c>
      <x:c r="L711" s="6" t="n">
        <x:v>3.135</x:v>
      </x:c>
      <x:c r="M711" s="6" t="str">
        <x:v>https://raw.githubusercontent.com/Mar-7th/StarRailRes/dbe8cdfcfb0bf657b9fe1cf92d5537f118ccb487/index_new/cn/character_promotions.json</x:v>
      </x:c>
    </x:row>
    <x:row r="712" ht="20" customHeight="1">
      <x:c r="A712" s="6" t="str">
        <x:v>11102_0</x:v>
      </x:c>
      <x:c r="B712" s="6" t="str">
        <x:v>11102</x:v>
      </x:c>
      <x:c r="C712" s="6" t="n">
        <x:v>0</x:v>
      </x:c>
      <x:c r="D712" s="6" t="n">
        <x:v>126.72</x:v>
      </x:c>
      <x:c r="E712" s="6" t="n">
        <x:v>87.12</x:v>
      </x:c>
      <x:c r="F712" s="6" t="n">
        <x:v>49.5</x:v>
      </x:c>
      <x:c r="G712" s="6" t="n">
        <x:v>115</x:v>
      </x:c>
      <x:c r="H712" s="6" t="n">
        <x:v>0.05</x:v>
      </x:c>
      <x:c r="I712" s="6" t="n">
        <x:v>0.5</x:v>
      </x:c>
      <x:c r="J712" s="6" t="n">
        <x:v>6.336</x:v>
      </x:c>
      <x:c r="K712" s="6" t="n">
        <x:v>4.356</x:v>
      </x:c>
      <x:c r="L712" s="6" t="n">
        <x:v>2.475</x:v>
      </x:c>
      <x:c r="M712" s="6" t="str">
        <x:v>https://raw.githubusercontent.com/Mar-7th/StarRailRes/dbe8cdfcfb0bf657b9fe1cf92d5537f118ccb487/index_new/cn/character_promotions.json</x:v>
      </x:c>
    </x:row>
    <x:row r="713" ht="20" customHeight="1">
      <x:c r="A713" s="6" t="str">
        <x:v>11102_1</x:v>
      </x:c>
      <x:c r="B713" s="6" t="str">
        <x:v>11102</x:v>
      </x:c>
      <x:c r="C713" s="6" t="n">
        <x:v>1</x:v>
      </x:c>
      <x:c r="D713" s="6" t="n">
        <x:v>177.408</x:v>
      </x:c>
      <x:c r="E713" s="6" t="n">
        <x:v>121.968</x:v>
      </x:c>
      <x:c r="F713" s="6" t="n">
        <x:v>69.3</x:v>
      </x:c>
      <x:c r="G713" s="6" t="n">
        <x:v>115</x:v>
      </x:c>
      <x:c r="H713" s="6" t="n">
        <x:v>0.05</x:v>
      </x:c>
      <x:c r="I713" s="6" t="n">
        <x:v>0.5</x:v>
      </x:c>
      <x:c r="J713" s="6" t="n">
        <x:v>6.336</x:v>
      </x:c>
      <x:c r="K713" s="6" t="n">
        <x:v>4.356</x:v>
      </x:c>
      <x:c r="L713" s="6" t="n">
        <x:v>2.475</x:v>
      </x:c>
      <x:c r="M713" s="6" t="str">
        <x:v>https://raw.githubusercontent.com/Mar-7th/StarRailRes/dbe8cdfcfb0bf657b9fe1cf92d5537f118ccb487/index_new/cn/character_promotions.json</x:v>
      </x:c>
    </x:row>
    <x:row r="714" ht="20" customHeight="1">
      <x:c r="A714" s="6" t="str">
        <x:v>11102_2</x:v>
      </x:c>
      <x:c r="B714" s="6" t="str">
        <x:v>11102</x:v>
      </x:c>
      <x:c r="C714" s="6" t="n">
        <x:v>2</x:v>
      </x:c>
      <x:c r="D714" s="6" t="n">
        <x:v>228.096</x:v>
      </x:c>
      <x:c r="E714" s="6" t="n">
        <x:v>156.816</x:v>
      </x:c>
      <x:c r="F714" s="6" t="n">
        <x:v>89.1</x:v>
      </x:c>
      <x:c r="G714" s="6" t="n">
        <x:v>115</x:v>
      </x:c>
      <x:c r="H714" s="6" t="n">
        <x:v>0.05</x:v>
      </x:c>
      <x:c r="I714" s="6" t="n">
        <x:v>0.5</x:v>
      </x:c>
      <x:c r="J714" s="6" t="n">
        <x:v>6.336</x:v>
      </x:c>
      <x:c r="K714" s="6" t="n">
        <x:v>4.356</x:v>
      </x:c>
      <x:c r="L714" s="6" t="n">
        <x:v>2.475</x:v>
      </x:c>
      <x:c r="M714" s="6" t="str">
        <x:v>https://raw.githubusercontent.com/Mar-7th/StarRailRes/dbe8cdfcfb0bf657b9fe1cf92d5537f118ccb487/index_new/cn/character_promotions.json</x:v>
      </x:c>
    </x:row>
    <x:row r="715" ht="20" customHeight="1">
      <x:c r="A715" s="6" t="str">
        <x:v>11102_3</x:v>
      </x:c>
      <x:c r="B715" s="6" t="str">
        <x:v>11102</x:v>
      </x:c>
      <x:c r="C715" s="6" t="n">
        <x:v>3</x:v>
      </x:c>
      <x:c r="D715" s="6" t="n">
        <x:v>278.784</x:v>
      </x:c>
      <x:c r="E715" s="6" t="n">
        <x:v>191.664</x:v>
      </x:c>
      <x:c r="F715" s="6" t="n">
        <x:v>108.9</x:v>
      </x:c>
      <x:c r="G715" s="6" t="n">
        <x:v>115</x:v>
      </x:c>
      <x:c r="H715" s="6" t="n">
        <x:v>0.05</x:v>
      </x:c>
      <x:c r="I715" s="6" t="n">
        <x:v>0.5</x:v>
      </x:c>
      <x:c r="J715" s="6" t="n">
        <x:v>6.336</x:v>
      </x:c>
      <x:c r="K715" s="6" t="n">
        <x:v>4.356</x:v>
      </x:c>
      <x:c r="L715" s="6" t="n">
        <x:v>2.475</x:v>
      </x:c>
      <x:c r="M715" s="6" t="str">
        <x:v>https://raw.githubusercontent.com/Mar-7th/StarRailRes/dbe8cdfcfb0bf657b9fe1cf92d5537f118ccb487/index_new/cn/character_promotions.json</x:v>
      </x:c>
    </x:row>
    <x:row r="716" ht="20" customHeight="1">
      <x:c r="A716" s="6" t="str">
        <x:v>11102_4</x:v>
      </x:c>
      <x:c r="B716" s="6" t="str">
        <x:v>11102</x:v>
      </x:c>
      <x:c r="C716" s="6" t="n">
        <x:v>4</x:v>
      </x:c>
      <x:c r="D716" s="6" t="n">
        <x:v>329.472</x:v>
      </x:c>
      <x:c r="E716" s="6" t="n">
        <x:v>226.512</x:v>
      </x:c>
      <x:c r="F716" s="6" t="n">
        <x:v>128.7</x:v>
      </x:c>
      <x:c r="G716" s="6" t="n">
        <x:v>115</x:v>
      </x:c>
      <x:c r="H716" s="6" t="n">
        <x:v>0.05</x:v>
      </x:c>
      <x:c r="I716" s="6" t="n">
        <x:v>0.5</x:v>
      </x:c>
      <x:c r="J716" s="6" t="n">
        <x:v>6.336</x:v>
      </x:c>
      <x:c r="K716" s="6" t="n">
        <x:v>4.356</x:v>
      </x:c>
      <x:c r="L716" s="6" t="n">
        <x:v>2.475</x:v>
      </x:c>
      <x:c r="M716" s="6" t="str">
        <x:v>https://raw.githubusercontent.com/Mar-7th/StarRailRes/dbe8cdfcfb0bf657b9fe1cf92d5537f118ccb487/index_new/cn/character_promotions.json</x:v>
      </x:c>
    </x:row>
    <x:row r="717" ht="20" customHeight="1">
      <x:c r="A717" s="6" t="str">
        <x:v>11102_5</x:v>
      </x:c>
      <x:c r="B717" s="6" t="str">
        <x:v>11102</x:v>
      </x:c>
      <x:c r="C717" s="6" t="n">
        <x:v>5</x:v>
      </x:c>
      <x:c r="D717" s="6" t="n">
        <x:v>380.16</x:v>
      </x:c>
      <x:c r="E717" s="6" t="n">
        <x:v>261.36</x:v>
      </x:c>
      <x:c r="F717" s="6" t="n">
        <x:v>148.5</x:v>
      </x:c>
      <x:c r="G717" s="6" t="n">
        <x:v>115</x:v>
      </x:c>
      <x:c r="H717" s="6" t="n">
        <x:v>0.05</x:v>
      </x:c>
      <x:c r="I717" s="6" t="n">
        <x:v>0.5</x:v>
      </x:c>
      <x:c r="J717" s="6" t="n">
        <x:v>6.336</x:v>
      </x:c>
      <x:c r="K717" s="6" t="n">
        <x:v>4.356</x:v>
      </x:c>
      <x:c r="L717" s="6" t="n">
        <x:v>2.475</x:v>
      </x:c>
      <x:c r="M717" s="6" t="str">
        <x:v>https://raw.githubusercontent.com/Mar-7th/StarRailRes/dbe8cdfcfb0bf657b9fe1cf92d5537f118ccb487/index_new/cn/character_promotions.json</x:v>
      </x:c>
    </x:row>
    <x:row r="718" ht="20" customHeight="1">
      <x:c r="A718" s="6" t="str">
        <x:v>11102_6</x:v>
      </x:c>
      <x:c r="B718" s="6" t="str">
        <x:v>11102</x:v>
      </x:c>
      <x:c r="C718" s="6" t="n">
        <x:v>6</x:v>
      </x:c>
      <x:c r="D718" s="6" t="n">
        <x:v>430.848</x:v>
      </x:c>
      <x:c r="E718" s="6" t="n">
        <x:v>296.208</x:v>
      </x:c>
      <x:c r="F718" s="6" t="n">
        <x:v>168.3</x:v>
      </x:c>
      <x:c r="G718" s="6" t="n">
        <x:v>115</x:v>
      </x:c>
      <x:c r="H718" s="6" t="n">
        <x:v>0.05</x:v>
      </x:c>
      <x:c r="I718" s="6" t="n">
        <x:v>0.5</x:v>
      </x:c>
      <x:c r="J718" s="6" t="n">
        <x:v>6.336</x:v>
      </x:c>
      <x:c r="K718" s="6" t="n">
        <x:v>4.356</x:v>
      </x:c>
      <x:c r="L718" s="6" t="n">
        <x:v>2.475</x:v>
      </x:c>
      <x:c r="M718" s="6" t="str">
        <x:v>https://raw.githubusercontent.com/Mar-7th/StarRailRes/dbe8cdfcfb0bf657b9fe1cf92d5537f118ccb487/index_new/cn/character_promotions.json</x:v>
      </x:c>
    </x:row>
    <x:row r="719" ht="20" customHeight="1">
      <x:c r="A719" s="6" t="str">
        <x:v>11205_0</x:v>
      </x:c>
      <x:c r="B719" s="6" t="str">
        <x:v>11205</x:v>
      </x:c>
      <x:c r="C719" s="6" t="n">
        <x:v>0</x:v>
      </x:c>
      <x:c r="D719" s="6" t="n">
        <x:v>184.8</x:v>
      </x:c>
      <x:c r="E719" s="6" t="n">
        <x:v>73.92</x:v>
      </x:c>
      <x:c r="F719" s="6" t="n">
        <x:v>66</x:v>
      </x:c>
      <x:c r="G719" s="6" t="n">
        <x:v>97</x:v>
      </x:c>
      <x:c r="H719" s="6" t="n">
        <x:v>0.05</x:v>
      </x:c>
      <x:c r="I719" s="6" t="n">
        <x:v>0.5</x:v>
      </x:c>
      <x:c r="J719" s="6" t="n">
        <x:v>9.24</x:v>
      </x:c>
      <x:c r="K719" s="6" t="n">
        <x:v>3.696</x:v>
      </x:c>
      <x:c r="L719" s="6" t="n">
        <x:v>3.3</x:v>
      </x:c>
      <x:c r="M719" s="6" t="str">
        <x:v>https://raw.githubusercontent.com/Mar-7th/StarRailRes/dbe8cdfcfb0bf657b9fe1cf92d5537f118ccb487/index_new/cn/character_promotions.json</x:v>
      </x:c>
    </x:row>
    <x:row r="720" ht="20" customHeight="1">
      <x:c r="A720" s="6" t="str">
        <x:v>11205_1</x:v>
      </x:c>
      <x:c r="B720" s="6" t="str">
        <x:v>11205</x:v>
      </x:c>
      <x:c r="C720" s="6" t="n">
        <x:v>1</x:v>
      </x:c>
      <x:c r="D720" s="6" t="n">
        <x:v>258.72</x:v>
      </x:c>
      <x:c r="E720" s="6" t="n">
        <x:v>103.488</x:v>
      </x:c>
      <x:c r="F720" s="6" t="n">
        <x:v>92.4</x:v>
      </x:c>
      <x:c r="G720" s="6" t="n">
        <x:v>97</x:v>
      </x:c>
      <x:c r="H720" s="6" t="n">
        <x:v>0.05</x:v>
      </x:c>
      <x:c r="I720" s="6" t="n">
        <x:v>0.5</x:v>
      </x:c>
      <x:c r="J720" s="6" t="n">
        <x:v>9.24</x:v>
      </x:c>
      <x:c r="K720" s="6" t="n">
        <x:v>3.696</x:v>
      </x:c>
      <x:c r="L720" s="6" t="n">
        <x:v>3.3</x:v>
      </x:c>
      <x:c r="M720" s="6" t="str">
        <x:v>https://raw.githubusercontent.com/Mar-7th/StarRailRes/dbe8cdfcfb0bf657b9fe1cf92d5537f118ccb487/index_new/cn/character_promotions.json</x:v>
      </x:c>
    </x:row>
    <x:row r="721" ht="20" customHeight="1">
      <x:c r="A721" s="6" t="str">
        <x:v>11205_2</x:v>
      </x:c>
      <x:c r="B721" s="6" t="str">
        <x:v>11205</x:v>
      </x:c>
      <x:c r="C721" s="6" t="n">
        <x:v>2</x:v>
      </x:c>
      <x:c r="D721" s="6" t="n">
        <x:v>332.64</x:v>
      </x:c>
      <x:c r="E721" s="6" t="n">
        <x:v>133.056</x:v>
      </x:c>
      <x:c r="F721" s="6" t="n">
        <x:v>118.8</x:v>
      </x:c>
      <x:c r="G721" s="6" t="n">
        <x:v>97</x:v>
      </x:c>
      <x:c r="H721" s="6" t="n">
        <x:v>0.05</x:v>
      </x:c>
      <x:c r="I721" s="6" t="n">
        <x:v>0.5</x:v>
      </x:c>
      <x:c r="J721" s="6" t="n">
        <x:v>9.24</x:v>
      </x:c>
      <x:c r="K721" s="6" t="n">
        <x:v>3.696</x:v>
      </x:c>
      <x:c r="L721" s="6" t="n">
        <x:v>3.3</x:v>
      </x:c>
      <x:c r="M721" s="6" t="str">
        <x:v>https://raw.githubusercontent.com/Mar-7th/StarRailRes/dbe8cdfcfb0bf657b9fe1cf92d5537f118ccb487/index_new/cn/character_promotions.json</x:v>
      </x:c>
    </x:row>
    <x:row r="722" ht="20" customHeight="1">
      <x:c r="A722" s="6" t="str">
        <x:v>11205_3</x:v>
      </x:c>
      <x:c r="B722" s="6" t="str">
        <x:v>11205</x:v>
      </x:c>
      <x:c r="C722" s="6" t="n">
        <x:v>3</x:v>
      </x:c>
      <x:c r="D722" s="6" t="n">
        <x:v>406.56</x:v>
      </x:c>
      <x:c r="E722" s="6" t="n">
        <x:v>162.624</x:v>
      </x:c>
      <x:c r="F722" s="6" t="n">
        <x:v>145.2</x:v>
      </x:c>
      <x:c r="G722" s="6" t="n">
        <x:v>97</x:v>
      </x:c>
      <x:c r="H722" s="6" t="n">
        <x:v>0.05</x:v>
      </x:c>
      <x:c r="I722" s="6" t="n">
        <x:v>0.5</x:v>
      </x:c>
      <x:c r="J722" s="6" t="n">
        <x:v>9.24</x:v>
      </x:c>
      <x:c r="K722" s="6" t="n">
        <x:v>3.696</x:v>
      </x:c>
      <x:c r="L722" s="6" t="n">
        <x:v>3.3</x:v>
      </x:c>
      <x:c r="M722" s="6" t="str">
        <x:v>https://raw.githubusercontent.com/Mar-7th/StarRailRes/dbe8cdfcfb0bf657b9fe1cf92d5537f118ccb487/index_new/cn/character_promotions.json</x:v>
      </x:c>
    </x:row>
    <x:row r="723" ht="20" customHeight="1">
      <x:c r="A723" s="6" t="str">
        <x:v>11205_4</x:v>
      </x:c>
      <x:c r="B723" s="6" t="str">
        <x:v>11205</x:v>
      </x:c>
      <x:c r="C723" s="6" t="n">
        <x:v>4</x:v>
      </x:c>
      <x:c r="D723" s="6" t="n">
        <x:v>480.48</x:v>
      </x:c>
      <x:c r="E723" s="6" t="n">
        <x:v>192.192</x:v>
      </x:c>
      <x:c r="F723" s="6" t="n">
        <x:v>171.6</x:v>
      </x:c>
      <x:c r="G723" s="6" t="n">
        <x:v>97</x:v>
      </x:c>
      <x:c r="H723" s="6" t="n">
        <x:v>0.05</x:v>
      </x:c>
      <x:c r="I723" s="6" t="n">
        <x:v>0.5</x:v>
      </x:c>
      <x:c r="J723" s="6" t="n">
        <x:v>9.24</x:v>
      </x:c>
      <x:c r="K723" s="6" t="n">
        <x:v>3.696</x:v>
      </x:c>
      <x:c r="L723" s="6" t="n">
        <x:v>3.3</x:v>
      </x:c>
      <x:c r="M723" s="6" t="str">
        <x:v>https://raw.githubusercontent.com/Mar-7th/StarRailRes/dbe8cdfcfb0bf657b9fe1cf92d5537f118ccb487/index_new/cn/character_promotions.json</x:v>
      </x:c>
    </x:row>
    <x:row r="724" ht="20" customHeight="1">
      <x:c r="A724" s="6" t="str">
        <x:v>11205_5</x:v>
      </x:c>
      <x:c r="B724" s="6" t="str">
        <x:v>11205</x:v>
      </x:c>
      <x:c r="C724" s="6" t="n">
        <x:v>5</x:v>
      </x:c>
      <x:c r="D724" s="6" t="n">
        <x:v>554.4</x:v>
      </x:c>
      <x:c r="E724" s="6" t="n">
        <x:v>221.76</x:v>
      </x:c>
      <x:c r="F724" s="6" t="n">
        <x:v>198</x:v>
      </x:c>
      <x:c r="G724" s="6" t="n">
        <x:v>97</x:v>
      </x:c>
      <x:c r="H724" s="6" t="n">
        <x:v>0.05</x:v>
      </x:c>
      <x:c r="I724" s="6" t="n">
        <x:v>0.5</x:v>
      </x:c>
      <x:c r="J724" s="6" t="n">
        <x:v>9.24</x:v>
      </x:c>
      <x:c r="K724" s="6" t="n">
        <x:v>3.696</x:v>
      </x:c>
      <x:c r="L724" s="6" t="n">
        <x:v>3.3</x:v>
      </x:c>
      <x:c r="M724" s="6" t="str">
        <x:v>https://raw.githubusercontent.com/Mar-7th/StarRailRes/dbe8cdfcfb0bf657b9fe1cf92d5537f118ccb487/index_new/cn/character_promotions.json</x:v>
      </x:c>
    </x:row>
    <x:row r="725" ht="20" customHeight="1">
      <x:c r="A725" s="6" t="str">
        <x:v>11205_6</x:v>
      </x:c>
      <x:c r="B725" s="6" t="str">
        <x:v>11205</x:v>
      </x:c>
      <x:c r="C725" s="6" t="n">
        <x:v>6</x:v>
      </x:c>
      <x:c r="D725" s="6" t="n">
        <x:v>628.32</x:v>
      </x:c>
      <x:c r="E725" s="6" t="n">
        <x:v>251.328</x:v>
      </x:c>
      <x:c r="F725" s="6" t="n">
        <x:v>224.4</x:v>
      </x:c>
      <x:c r="G725" s="6" t="n">
        <x:v>97</x:v>
      </x:c>
      <x:c r="H725" s="6" t="n">
        <x:v>0.05</x:v>
      </x:c>
      <x:c r="I725" s="6" t="n">
        <x:v>0.5</x:v>
      </x:c>
      <x:c r="J725" s="6" t="n">
        <x:v>9.24</x:v>
      </x:c>
      <x:c r="K725" s="6" t="n">
        <x:v>3.696</x:v>
      </x:c>
      <x:c r="L725" s="6" t="n">
        <x:v>3.3</x:v>
      </x:c>
      <x:c r="M725" s="6" t="str">
        <x:v>https://raw.githubusercontent.com/Mar-7th/StarRailRes/dbe8cdfcfb0bf657b9fe1cf92d5537f118ccb487/index_new/cn/character_promotions.json</x:v>
      </x:c>
    </x:row>
    <x:row r="726" ht="20" customHeight="1">
      <x:c r="A726" s="6" t="str">
        <x:v>11212_0</x:v>
      </x:c>
      <x:c r="B726" s="6" t="str">
        <x:v>11212</x:v>
      </x:c>
      <x:c r="C726" s="6" t="n">
        <x:v>0</x:v>
      </x:c>
      <x:c r="D726" s="6" t="n">
        <x:v>195.36</x:v>
      </x:c>
      <x:c r="E726" s="6" t="n">
        <x:v>92.4</x:v>
      </x:c>
      <x:c r="F726" s="6" t="n">
        <x:v>66</x:v>
      </x:c>
      <x:c r="G726" s="6" t="n">
        <x:v>96</x:v>
      </x:c>
      <x:c r="H726" s="6" t="n">
        <x:v>0.05</x:v>
      </x:c>
      <x:c r="I726" s="6" t="n">
        <x:v>0.5</x:v>
      </x:c>
      <x:c r="J726" s="6" t="n">
        <x:v>9.768</x:v>
      </x:c>
      <x:c r="K726" s="6" t="n">
        <x:v>4.62</x:v>
      </x:c>
      <x:c r="L726" s="6" t="n">
        <x:v>3.3</x:v>
      </x:c>
      <x:c r="M726" s="6" t="str">
        <x:v>https://raw.githubusercontent.com/Mar-7th/StarRailRes/dbe8cdfcfb0bf657b9fe1cf92d5537f118ccb487/index_new/cn/character_promotions.json</x:v>
      </x:c>
    </x:row>
    <x:row r="727" ht="20" customHeight="1">
      <x:c r="A727" s="6" t="str">
        <x:v>11212_1</x:v>
      </x:c>
      <x:c r="B727" s="6" t="str">
        <x:v>11212</x:v>
      </x:c>
      <x:c r="C727" s="6" t="n">
        <x:v>1</x:v>
      </x:c>
      <x:c r="D727" s="6" t="n">
        <x:v>273.504</x:v>
      </x:c>
      <x:c r="E727" s="6" t="n">
        <x:v>129.36</x:v>
      </x:c>
      <x:c r="F727" s="6" t="n">
        <x:v>92.4</x:v>
      </x:c>
      <x:c r="G727" s="6" t="n">
        <x:v>96</x:v>
      </x:c>
      <x:c r="H727" s="6" t="n">
        <x:v>0.05</x:v>
      </x:c>
      <x:c r="I727" s="6" t="n">
        <x:v>0.5</x:v>
      </x:c>
      <x:c r="J727" s="6" t="n">
        <x:v>9.768</x:v>
      </x:c>
      <x:c r="K727" s="6" t="n">
        <x:v>4.62</x:v>
      </x:c>
      <x:c r="L727" s="6" t="n">
        <x:v>3.3</x:v>
      </x:c>
      <x:c r="M727" s="6" t="str">
        <x:v>https://raw.githubusercontent.com/Mar-7th/StarRailRes/dbe8cdfcfb0bf657b9fe1cf92d5537f118ccb487/index_new/cn/character_promotions.json</x:v>
      </x:c>
    </x:row>
    <x:row r="728" ht="20" customHeight="1">
      <x:c r="A728" s="6" t="str">
        <x:v>11212_2</x:v>
      </x:c>
      <x:c r="B728" s="6" t="str">
        <x:v>11212</x:v>
      </x:c>
      <x:c r="C728" s="6" t="n">
        <x:v>2</x:v>
      </x:c>
      <x:c r="D728" s="6" t="n">
        <x:v>351.648</x:v>
      </x:c>
      <x:c r="E728" s="6" t="n">
        <x:v>166.32</x:v>
      </x:c>
      <x:c r="F728" s="6" t="n">
        <x:v>118.8</x:v>
      </x:c>
      <x:c r="G728" s="6" t="n">
        <x:v>96</x:v>
      </x:c>
      <x:c r="H728" s="6" t="n">
        <x:v>0.05</x:v>
      </x:c>
      <x:c r="I728" s="6" t="n">
        <x:v>0.5</x:v>
      </x:c>
      <x:c r="J728" s="6" t="n">
        <x:v>9.768</x:v>
      </x:c>
      <x:c r="K728" s="6" t="n">
        <x:v>4.62</x:v>
      </x:c>
      <x:c r="L728" s="6" t="n">
        <x:v>3.3</x:v>
      </x:c>
      <x:c r="M728" s="6" t="str">
        <x:v>https://raw.githubusercontent.com/Mar-7th/StarRailRes/dbe8cdfcfb0bf657b9fe1cf92d5537f118ccb487/index_new/cn/character_promotions.json</x:v>
      </x:c>
    </x:row>
    <x:row r="729" ht="20" customHeight="1">
      <x:c r="A729" s="6" t="str">
        <x:v>11212_3</x:v>
      </x:c>
      <x:c r="B729" s="6" t="str">
        <x:v>11212</x:v>
      </x:c>
      <x:c r="C729" s="6" t="n">
        <x:v>3</x:v>
      </x:c>
      <x:c r="D729" s="6" t="n">
        <x:v>429.792</x:v>
      </x:c>
      <x:c r="E729" s="6" t="n">
        <x:v>203.28</x:v>
      </x:c>
      <x:c r="F729" s="6" t="n">
        <x:v>145.2</x:v>
      </x:c>
      <x:c r="G729" s="6" t="n">
        <x:v>96</x:v>
      </x:c>
      <x:c r="H729" s="6" t="n">
        <x:v>0.05</x:v>
      </x:c>
      <x:c r="I729" s="6" t="n">
        <x:v>0.5</x:v>
      </x:c>
      <x:c r="J729" s="6" t="n">
        <x:v>9.768</x:v>
      </x:c>
      <x:c r="K729" s="6" t="n">
        <x:v>4.62</x:v>
      </x:c>
      <x:c r="L729" s="6" t="n">
        <x:v>3.3</x:v>
      </x:c>
      <x:c r="M729" s="6" t="str">
        <x:v>https://raw.githubusercontent.com/Mar-7th/StarRailRes/dbe8cdfcfb0bf657b9fe1cf92d5537f118ccb487/index_new/cn/character_promotions.json</x:v>
      </x:c>
    </x:row>
    <x:row r="730" ht="20" customHeight="1">
      <x:c r="A730" s="6" t="str">
        <x:v>11212_4</x:v>
      </x:c>
      <x:c r="B730" s="6" t="str">
        <x:v>11212</x:v>
      </x:c>
      <x:c r="C730" s="6" t="n">
        <x:v>4</x:v>
      </x:c>
      <x:c r="D730" s="6" t="n">
        <x:v>507.936</x:v>
      </x:c>
      <x:c r="E730" s="6" t="n">
        <x:v>240.24</x:v>
      </x:c>
      <x:c r="F730" s="6" t="n">
        <x:v>171.6</x:v>
      </x:c>
      <x:c r="G730" s="6" t="n">
        <x:v>96</x:v>
      </x:c>
      <x:c r="H730" s="6" t="n">
        <x:v>0.05</x:v>
      </x:c>
      <x:c r="I730" s="6" t="n">
        <x:v>0.5</x:v>
      </x:c>
      <x:c r="J730" s="6" t="n">
        <x:v>9.768</x:v>
      </x:c>
      <x:c r="K730" s="6" t="n">
        <x:v>4.62</x:v>
      </x:c>
      <x:c r="L730" s="6" t="n">
        <x:v>3.3</x:v>
      </x:c>
      <x:c r="M730" s="6" t="str">
        <x:v>https://raw.githubusercontent.com/Mar-7th/StarRailRes/dbe8cdfcfb0bf657b9fe1cf92d5537f118ccb487/index_new/cn/character_promotions.json</x:v>
      </x:c>
    </x:row>
    <x:row r="731" ht="20" customHeight="1">
      <x:c r="A731" s="6" t="str">
        <x:v>11212_5</x:v>
      </x:c>
      <x:c r="B731" s="6" t="str">
        <x:v>11212</x:v>
      </x:c>
      <x:c r="C731" s="6" t="n">
        <x:v>5</x:v>
      </x:c>
      <x:c r="D731" s="6" t="n">
        <x:v>586.08</x:v>
      </x:c>
      <x:c r="E731" s="6" t="n">
        <x:v>277.2</x:v>
      </x:c>
      <x:c r="F731" s="6" t="n">
        <x:v>198</x:v>
      </x:c>
      <x:c r="G731" s="6" t="n">
        <x:v>96</x:v>
      </x:c>
      <x:c r="H731" s="6" t="n">
        <x:v>0.05</x:v>
      </x:c>
      <x:c r="I731" s="6" t="n">
        <x:v>0.5</x:v>
      </x:c>
      <x:c r="J731" s="6" t="n">
        <x:v>9.768</x:v>
      </x:c>
      <x:c r="K731" s="6" t="n">
        <x:v>4.62</x:v>
      </x:c>
      <x:c r="L731" s="6" t="n">
        <x:v>3.3</x:v>
      </x:c>
      <x:c r="M731" s="6" t="str">
        <x:v>https://raw.githubusercontent.com/Mar-7th/StarRailRes/dbe8cdfcfb0bf657b9fe1cf92d5537f118ccb487/index_new/cn/character_promotions.json</x:v>
      </x:c>
    </x:row>
    <x:row r="732" ht="20" customHeight="1">
      <x:c r="A732" s="6" t="str">
        <x:v>11212_6</x:v>
      </x:c>
      <x:c r="B732" s="6" t="str">
        <x:v>11212</x:v>
      </x:c>
      <x:c r="C732" s="6" t="n">
        <x:v>6</x:v>
      </x:c>
      <x:c r="D732" s="6" t="n">
        <x:v>664.224</x:v>
      </x:c>
      <x:c r="E732" s="6" t="n">
        <x:v>314.16</x:v>
      </x:c>
      <x:c r="F732" s="6" t="n">
        <x:v>224.4</x:v>
      </x:c>
      <x:c r="G732" s="6" t="n">
        <x:v>96</x:v>
      </x:c>
      <x:c r="H732" s="6" t="n">
        <x:v>0.05</x:v>
      </x:c>
      <x:c r="I732" s="6" t="n">
        <x:v>0.5</x:v>
      </x:c>
      <x:c r="J732" s="6" t="n">
        <x:v>9.768</x:v>
      </x:c>
      <x:c r="K732" s="6" t="n">
        <x:v>4.62</x:v>
      </x:c>
      <x:c r="L732" s="6" t="n">
        <x:v>3.3</x:v>
      </x:c>
      <x:c r="M732" s="6" t="str">
        <x:v>https://raw.githubusercontent.com/Mar-7th/StarRailRes/dbe8cdfcfb0bf657b9fe1cf92d5537f118ccb487/index_new/cn/character_promotions.json</x:v>
      </x:c>
    </x:row>
    <x:row r="733" ht="20" customHeight="1">
      <x:c r="A733" s="6" t="str">
        <x:v>11217_0</x:v>
      </x:c>
      <x:c r="B733" s="6" t="str">
        <x:v>11217</x:v>
      </x:c>
      <x:c r="C733" s="6" t="n">
        <x:v>0</x:v>
      </x:c>
      <x:c r="D733" s="6" t="n">
        <x:v>184.8</x:v>
      </x:c>
      <x:c r="E733" s="6" t="n">
        <x:v>81.84</x:v>
      </x:c>
      <x:c r="F733" s="6" t="n">
        <x:v>69.3</x:v>
      </x:c>
      <x:c r="G733" s="6" t="n">
        <x:v>98</x:v>
      </x:c>
      <x:c r="H733" s="6" t="n">
        <x:v>0.05</x:v>
      </x:c>
      <x:c r="I733" s="6" t="n">
        <x:v>0.5</x:v>
      </x:c>
      <x:c r="J733" s="6" t="n">
        <x:v>9.24</x:v>
      </x:c>
      <x:c r="K733" s="6" t="n">
        <x:v>4.092</x:v>
      </x:c>
      <x:c r="L733" s="6" t="n">
        <x:v>3.465</x:v>
      </x:c>
      <x:c r="M733" s="6" t="str">
        <x:v>https://raw.githubusercontent.com/Mar-7th/StarRailRes/dbe8cdfcfb0bf657b9fe1cf92d5537f118ccb487/index_new/cn/character_promotions.json</x:v>
      </x:c>
    </x:row>
    <x:row r="734" ht="20" customHeight="1">
      <x:c r="A734" s="6" t="str">
        <x:v>11217_1</x:v>
      </x:c>
      <x:c r="B734" s="6" t="str">
        <x:v>11217</x:v>
      </x:c>
      <x:c r="C734" s="6" t="n">
        <x:v>1</x:v>
      </x:c>
      <x:c r="D734" s="6" t="n">
        <x:v>258.72</x:v>
      </x:c>
      <x:c r="E734" s="6" t="n">
        <x:v>114.576</x:v>
      </x:c>
      <x:c r="F734" s="6" t="n">
        <x:v>97.02</x:v>
      </x:c>
      <x:c r="G734" s="6" t="n">
        <x:v>98</x:v>
      </x:c>
      <x:c r="H734" s="6" t="n">
        <x:v>0.05</x:v>
      </x:c>
      <x:c r="I734" s="6" t="n">
        <x:v>0.5</x:v>
      </x:c>
      <x:c r="J734" s="6" t="n">
        <x:v>9.24</x:v>
      </x:c>
      <x:c r="K734" s="6" t="n">
        <x:v>4.092</x:v>
      </x:c>
      <x:c r="L734" s="6" t="n">
        <x:v>3.465</x:v>
      </x:c>
      <x:c r="M734" s="6" t="str">
        <x:v>https://raw.githubusercontent.com/Mar-7th/StarRailRes/dbe8cdfcfb0bf657b9fe1cf92d5537f118ccb487/index_new/cn/character_promotions.json</x:v>
      </x:c>
    </x:row>
    <x:row r="735" ht="20" customHeight="1">
      <x:c r="A735" s="6" t="str">
        <x:v>11217_2</x:v>
      </x:c>
      <x:c r="B735" s="6" t="str">
        <x:v>11217</x:v>
      </x:c>
      <x:c r="C735" s="6" t="n">
        <x:v>2</x:v>
      </x:c>
      <x:c r="D735" s="6" t="n">
        <x:v>332.64</x:v>
      </x:c>
      <x:c r="E735" s="6" t="n">
        <x:v>147.312</x:v>
      </x:c>
      <x:c r="F735" s="6" t="n">
        <x:v>124.74</x:v>
      </x:c>
      <x:c r="G735" s="6" t="n">
        <x:v>98</x:v>
      </x:c>
      <x:c r="H735" s="6" t="n">
        <x:v>0.05</x:v>
      </x:c>
      <x:c r="I735" s="6" t="n">
        <x:v>0.5</x:v>
      </x:c>
      <x:c r="J735" s="6" t="n">
        <x:v>9.24</x:v>
      </x:c>
      <x:c r="K735" s="6" t="n">
        <x:v>4.092</x:v>
      </x:c>
      <x:c r="L735" s="6" t="n">
        <x:v>3.465</x:v>
      </x:c>
      <x:c r="M735" s="6" t="str">
        <x:v>https://raw.githubusercontent.com/Mar-7th/StarRailRes/dbe8cdfcfb0bf657b9fe1cf92d5537f118ccb487/index_new/cn/character_promotions.json</x:v>
      </x:c>
    </x:row>
    <x:row r="736" ht="20" customHeight="1">
      <x:c r="A736" s="6" t="str">
        <x:v>11217_3</x:v>
      </x:c>
      <x:c r="B736" s="6" t="str">
        <x:v>11217</x:v>
      </x:c>
      <x:c r="C736" s="6" t="n">
        <x:v>3</x:v>
      </x:c>
      <x:c r="D736" s="6" t="n">
        <x:v>406.56</x:v>
      </x:c>
      <x:c r="E736" s="6" t="n">
        <x:v>180.048</x:v>
      </x:c>
      <x:c r="F736" s="6" t="n">
        <x:v>152.46</x:v>
      </x:c>
      <x:c r="G736" s="6" t="n">
        <x:v>98</x:v>
      </x:c>
      <x:c r="H736" s="6" t="n">
        <x:v>0.05</x:v>
      </x:c>
      <x:c r="I736" s="6" t="n">
        <x:v>0.5</x:v>
      </x:c>
      <x:c r="J736" s="6" t="n">
        <x:v>9.24</x:v>
      </x:c>
      <x:c r="K736" s="6" t="n">
        <x:v>4.092</x:v>
      </x:c>
      <x:c r="L736" s="6" t="n">
        <x:v>3.465</x:v>
      </x:c>
      <x:c r="M736" s="6" t="str">
        <x:v>https://raw.githubusercontent.com/Mar-7th/StarRailRes/dbe8cdfcfb0bf657b9fe1cf92d5537f118ccb487/index_new/cn/character_promotions.json</x:v>
      </x:c>
    </x:row>
    <x:row r="737" ht="20" customHeight="1">
      <x:c r="A737" s="6" t="str">
        <x:v>11217_4</x:v>
      </x:c>
      <x:c r="B737" s="6" t="str">
        <x:v>11217</x:v>
      </x:c>
      <x:c r="C737" s="6" t="n">
        <x:v>4</x:v>
      </x:c>
      <x:c r="D737" s="6" t="n">
        <x:v>480.48</x:v>
      </x:c>
      <x:c r="E737" s="6" t="n">
        <x:v>212.784</x:v>
      </x:c>
      <x:c r="F737" s="6" t="n">
        <x:v>180.18</x:v>
      </x:c>
      <x:c r="G737" s="6" t="n">
        <x:v>98</x:v>
      </x:c>
      <x:c r="H737" s="6" t="n">
        <x:v>0.05</x:v>
      </x:c>
      <x:c r="I737" s="6" t="n">
        <x:v>0.5</x:v>
      </x:c>
      <x:c r="J737" s="6" t="n">
        <x:v>9.24</x:v>
      </x:c>
      <x:c r="K737" s="6" t="n">
        <x:v>4.092</x:v>
      </x:c>
      <x:c r="L737" s="6" t="n">
        <x:v>3.465</x:v>
      </x:c>
      <x:c r="M737" s="6" t="str">
        <x:v>https://raw.githubusercontent.com/Mar-7th/StarRailRes/dbe8cdfcfb0bf657b9fe1cf92d5537f118ccb487/index_new/cn/character_promotions.json</x:v>
      </x:c>
    </x:row>
    <x:row r="738" ht="20" customHeight="1">
      <x:c r="A738" s="6" t="str">
        <x:v>11217_5</x:v>
      </x:c>
      <x:c r="B738" s="6" t="str">
        <x:v>11217</x:v>
      </x:c>
      <x:c r="C738" s="6" t="n">
        <x:v>5</x:v>
      </x:c>
      <x:c r="D738" s="6" t="n">
        <x:v>554.4</x:v>
      </x:c>
      <x:c r="E738" s="6" t="n">
        <x:v>245.52</x:v>
      </x:c>
      <x:c r="F738" s="6" t="n">
        <x:v>207.9</x:v>
      </x:c>
      <x:c r="G738" s="6" t="n">
        <x:v>98</x:v>
      </x:c>
      <x:c r="H738" s="6" t="n">
        <x:v>0.05</x:v>
      </x:c>
      <x:c r="I738" s="6" t="n">
        <x:v>0.5</x:v>
      </x:c>
      <x:c r="J738" s="6" t="n">
        <x:v>9.24</x:v>
      </x:c>
      <x:c r="K738" s="6" t="n">
        <x:v>4.092</x:v>
      </x:c>
      <x:c r="L738" s="6" t="n">
        <x:v>3.465</x:v>
      </x:c>
      <x:c r="M738" s="6" t="str">
        <x:v>https://raw.githubusercontent.com/Mar-7th/StarRailRes/dbe8cdfcfb0bf657b9fe1cf92d5537f118ccb487/index_new/cn/character_promotions.json</x:v>
      </x:c>
    </x:row>
    <x:row r="739" ht="20" customHeight="1">
      <x:c r="A739" s="6" t="str">
        <x:v>11217_6</x:v>
      </x:c>
      <x:c r="B739" s="6" t="str">
        <x:v>11217</x:v>
      </x:c>
      <x:c r="C739" s="6" t="n">
        <x:v>6</x:v>
      </x:c>
      <x:c r="D739" s="6" t="n">
        <x:v>628.32</x:v>
      </x:c>
      <x:c r="E739" s="6" t="n">
        <x:v>278.256</x:v>
      </x:c>
      <x:c r="F739" s="6" t="n">
        <x:v>235.62</x:v>
      </x:c>
      <x:c r="G739" s="6" t="n">
        <x:v>98</x:v>
      </x:c>
      <x:c r="H739" s="6" t="n">
        <x:v>0.05</x:v>
      </x:c>
      <x:c r="I739" s="6" t="n">
        <x:v>0.5</x:v>
      </x:c>
      <x:c r="J739" s="6" t="n">
        <x:v>9.24</x:v>
      </x:c>
      <x:c r="K739" s="6" t="n">
        <x:v>4.092</x:v>
      </x:c>
      <x:c r="L739" s="6" t="n">
        <x:v>3.465</x:v>
      </x:c>
      <x:c r="M739" s="6" t="str">
        <x:v>https://raw.githubusercontent.com/Mar-7th/StarRailRes/dbe8cdfcfb0bf657b9fe1cf92d5537f118ccb487/index_new/cn/character_promotions.json</x:v>
      </x:c>
    </x:row>
    <x:row r="740" ht="20" customHeight="1">
      <x:c r="A740" s="6" t="str">
        <x:v>11306_0</x:v>
      </x:c>
      <x:c r="B740" s="6" t="str">
        <x:v>11306</x:v>
      </x:c>
      <x:c r="C740" s="6" t="n">
        <x:v>0</x:v>
      </x:c>
      <x:c r="D740" s="6" t="n">
        <x:v>190.08</x:v>
      </x:c>
      <x:c r="E740" s="6" t="n">
        <x:v>71.28</x:v>
      </x:c>
      <x:c r="F740" s="6" t="n">
        <x:v>66</x:v>
      </x:c>
      <x:c r="G740" s="6" t="n">
        <x:v>101</x:v>
      </x:c>
      <x:c r="H740" s="6" t="n">
        <x:v>0.05</x:v>
      </x:c>
      <x:c r="I740" s="6" t="n">
        <x:v>0.5</x:v>
      </x:c>
      <x:c r="J740" s="6" t="n">
        <x:v>9.504</x:v>
      </x:c>
      <x:c r="K740" s="6" t="n">
        <x:v>3.564</x:v>
      </x:c>
      <x:c r="L740" s="6" t="n">
        <x:v>3.3</x:v>
      </x:c>
      <x:c r="M740" s="6" t="str">
        <x:v>https://raw.githubusercontent.com/Mar-7th/StarRailRes/dbe8cdfcfb0bf657b9fe1cf92d5537f118ccb487/index_new/cn/character_promotions.json</x:v>
      </x:c>
    </x:row>
    <x:row r="741" ht="20" customHeight="1">
      <x:c r="A741" s="6" t="str">
        <x:v>11306_1</x:v>
      </x:c>
      <x:c r="B741" s="6" t="str">
        <x:v>11306</x:v>
      </x:c>
      <x:c r="C741" s="6" t="n">
        <x:v>1</x:v>
      </x:c>
      <x:c r="D741" s="6" t="n">
        <x:v>266.112</x:v>
      </x:c>
      <x:c r="E741" s="6" t="n">
        <x:v>99.792</x:v>
      </x:c>
      <x:c r="F741" s="6" t="n">
        <x:v>92.4</x:v>
      </x:c>
      <x:c r="G741" s="6" t="n">
        <x:v>101</x:v>
      </x:c>
      <x:c r="H741" s="6" t="n">
        <x:v>0.05</x:v>
      </x:c>
      <x:c r="I741" s="6" t="n">
        <x:v>0.5</x:v>
      </x:c>
      <x:c r="J741" s="6" t="n">
        <x:v>9.504</x:v>
      </x:c>
      <x:c r="K741" s="6" t="n">
        <x:v>3.564</x:v>
      </x:c>
      <x:c r="L741" s="6" t="n">
        <x:v>3.3</x:v>
      </x:c>
      <x:c r="M741" s="6" t="str">
        <x:v>https://raw.githubusercontent.com/Mar-7th/StarRailRes/dbe8cdfcfb0bf657b9fe1cf92d5537f118ccb487/index_new/cn/character_promotions.json</x:v>
      </x:c>
    </x:row>
    <x:row r="742" ht="20" customHeight="1">
      <x:c r="A742" s="6" t="str">
        <x:v>11306_2</x:v>
      </x:c>
      <x:c r="B742" s="6" t="str">
        <x:v>11306</x:v>
      </x:c>
      <x:c r="C742" s="6" t="n">
        <x:v>2</x:v>
      </x:c>
      <x:c r="D742" s="6" t="n">
        <x:v>342.144</x:v>
      </x:c>
      <x:c r="E742" s="6" t="n">
        <x:v>128.304</x:v>
      </x:c>
      <x:c r="F742" s="6" t="n">
        <x:v>118.8</x:v>
      </x:c>
      <x:c r="G742" s="6" t="n">
        <x:v>101</x:v>
      </x:c>
      <x:c r="H742" s="6" t="n">
        <x:v>0.05</x:v>
      </x:c>
      <x:c r="I742" s="6" t="n">
        <x:v>0.5</x:v>
      </x:c>
      <x:c r="J742" s="6" t="n">
        <x:v>9.504</x:v>
      </x:c>
      <x:c r="K742" s="6" t="n">
        <x:v>3.564</x:v>
      </x:c>
      <x:c r="L742" s="6" t="n">
        <x:v>3.3</x:v>
      </x:c>
      <x:c r="M742" s="6" t="str">
        <x:v>https://raw.githubusercontent.com/Mar-7th/StarRailRes/dbe8cdfcfb0bf657b9fe1cf92d5537f118ccb487/index_new/cn/character_promotions.json</x:v>
      </x:c>
    </x:row>
    <x:row r="743" ht="20" customHeight="1">
      <x:c r="A743" s="6" t="str">
        <x:v>11306_3</x:v>
      </x:c>
      <x:c r="B743" s="6" t="str">
        <x:v>11306</x:v>
      </x:c>
      <x:c r="C743" s="6" t="n">
        <x:v>3</x:v>
      </x:c>
      <x:c r="D743" s="6" t="n">
        <x:v>418.176</x:v>
      </x:c>
      <x:c r="E743" s="6" t="n">
        <x:v>156.816</x:v>
      </x:c>
      <x:c r="F743" s="6" t="n">
        <x:v>145.2</x:v>
      </x:c>
      <x:c r="G743" s="6" t="n">
        <x:v>101</x:v>
      </x:c>
      <x:c r="H743" s="6" t="n">
        <x:v>0.05</x:v>
      </x:c>
      <x:c r="I743" s="6" t="n">
        <x:v>0.5</x:v>
      </x:c>
      <x:c r="J743" s="6" t="n">
        <x:v>9.504</x:v>
      </x:c>
      <x:c r="K743" s="6" t="n">
        <x:v>3.564</x:v>
      </x:c>
      <x:c r="L743" s="6" t="n">
        <x:v>3.3</x:v>
      </x:c>
      <x:c r="M743" s="6" t="str">
        <x:v>https://raw.githubusercontent.com/Mar-7th/StarRailRes/dbe8cdfcfb0bf657b9fe1cf92d5537f118ccb487/index_new/cn/character_promotions.json</x:v>
      </x:c>
    </x:row>
    <x:row r="744" ht="20" customHeight="1">
      <x:c r="A744" s="6" t="str">
        <x:v>11306_4</x:v>
      </x:c>
      <x:c r="B744" s="6" t="str">
        <x:v>11306</x:v>
      </x:c>
      <x:c r="C744" s="6" t="n">
        <x:v>4</x:v>
      </x:c>
      <x:c r="D744" s="6" t="n">
        <x:v>494.208</x:v>
      </x:c>
      <x:c r="E744" s="6" t="n">
        <x:v>185.328</x:v>
      </x:c>
      <x:c r="F744" s="6" t="n">
        <x:v>171.6</x:v>
      </x:c>
      <x:c r="G744" s="6" t="n">
        <x:v>101</x:v>
      </x:c>
      <x:c r="H744" s="6" t="n">
        <x:v>0.05</x:v>
      </x:c>
      <x:c r="I744" s="6" t="n">
        <x:v>0.5</x:v>
      </x:c>
      <x:c r="J744" s="6" t="n">
        <x:v>9.504</x:v>
      </x:c>
      <x:c r="K744" s="6" t="n">
        <x:v>3.564</x:v>
      </x:c>
      <x:c r="L744" s="6" t="n">
        <x:v>3.3</x:v>
      </x:c>
      <x:c r="M744" s="6" t="str">
        <x:v>https://raw.githubusercontent.com/Mar-7th/StarRailRes/dbe8cdfcfb0bf657b9fe1cf92d5537f118ccb487/index_new/cn/character_promotions.json</x:v>
      </x:c>
    </x:row>
    <x:row r="745" ht="20" customHeight="1">
      <x:c r="A745" s="6" t="str">
        <x:v>11306_5</x:v>
      </x:c>
      <x:c r="B745" s="6" t="str">
        <x:v>11306</x:v>
      </x:c>
      <x:c r="C745" s="6" t="n">
        <x:v>5</x:v>
      </x:c>
      <x:c r="D745" s="6" t="n">
        <x:v>570.24</x:v>
      </x:c>
      <x:c r="E745" s="6" t="n">
        <x:v>213.84</x:v>
      </x:c>
      <x:c r="F745" s="6" t="n">
        <x:v>198</x:v>
      </x:c>
      <x:c r="G745" s="6" t="n">
        <x:v>101</x:v>
      </x:c>
      <x:c r="H745" s="6" t="n">
        <x:v>0.05</x:v>
      </x:c>
      <x:c r="I745" s="6" t="n">
        <x:v>0.5</x:v>
      </x:c>
      <x:c r="J745" s="6" t="n">
        <x:v>9.504</x:v>
      </x:c>
      <x:c r="K745" s="6" t="n">
        <x:v>3.564</x:v>
      </x:c>
      <x:c r="L745" s="6" t="n">
        <x:v>3.3</x:v>
      </x:c>
      <x:c r="M745" s="6" t="str">
        <x:v>https://raw.githubusercontent.com/Mar-7th/StarRailRes/dbe8cdfcfb0bf657b9fe1cf92d5537f118ccb487/index_new/cn/character_promotions.json</x:v>
      </x:c>
    </x:row>
    <x:row r="746" ht="20" customHeight="1">
      <x:c r="A746" s="6" t="str">
        <x:v>11306_6</x:v>
      </x:c>
      <x:c r="B746" s="6" t="str">
        <x:v>11306</x:v>
      </x:c>
      <x:c r="C746" s="6" t="n">
        <x:v>6</x:v>
      </x:c>
      <x:c r="D746" s="6" t="n">
        <x:v>646.272</x:v>
      </x:c>
      <x:c r="E746" s="6" t="n">
        <x:v>242.352</x:v>
      </x:c>
      <x:c r="F746" s="6" t="n">
        <x:v>224.4</x:v>
      </x:c>
      <x:c r="G746" s="6" t="n">
        <x:v>101</x:v>
      </x:c>
      <x:c r="H746" s="6" t="n">
        <x:v>0.05</x:v>
      </x:c>
      <x:c r="I746" s="6" t="n">
        <x:v>0.5</x:v>
      </x:c>
      <x:c r="J746" s="6" t="n">
        <x:v>9.504</x:v>
      </x:c>
      <x:c r="K746" s="6" t="n">
        <x:v>3.564</x:v>
      </x:c>
      <x:c r="L746" s="6" t="n">
        <x:v>3.3</x:v>
      </x:c>
      <x:c r="M746" s="6" t="str">
        <x:v>https://raw.githubusercontent.com/Mar-7th/StarRailRes/dbe8cdfcfb0bf657b9fe1cf92d5537f118ccb487/index_new/cn/character_promotions.json</x:v>
      </x:c>
    </x:row>
    <x:row r="747" ht="20" customHeight="1">
      <x:c r="A747" s="6" t="str">
        <x:v>11307_0</x:v>
      </x:c>
      <x:c r="B747" s="6" t="str">
        <x:v>11307</x:v>
      </x:c>
      <x:c r="C747" s="6" t="n">
        <x:v>0</x:v>
      </x:c>
      <x:c r="D747" s="6" t="n">
        <x:v>147.84</x:v>
      </x:c>
      <x:c r="E747" s="6" t="n">
        <x:v>89.76</x:v>
      </x:c>
      <x:c r="F747" s="6" t="n">
        <x:v>66</x:v>
      </x:c>
      <x:c r="G747" s="6" t="n">
        <x:v>102</x:v>
      </x:c>
      <x:c r="H747" s="6" t="n">
        <x:v>0.05</x:v>
      </x:c>
      <x:c r="I747" s="6" t="n">
        <x:v>0.5</x:v>
      </x:c>
      <x:c r="J747" s="6" t="n">
        <x:v>7.392</x:v>
      </x:c>
      <x:c r="K747" s="6" t="n">
        <x:v>4.488</x:v>
      </x:c>
      <x:c r="L747" s="6" t="n">
        <x:v>3.3</x:v>
      </x:c>
      <x:c r="M747" s="6" t="str">
        <x:v>https://raw.githubusercontent.com/Mar-7th/StarRailRes/dbe8cdfcfb0bf657b9fe1cf92d5537f118ccb487/index_new/cn/character_promotions.json</x:v>
      </x:c>
    </x:row>
    <x:row r="748" ht="20" customHeight="1">
      <x:c r="A748" s="6" t="str">
        <x:v>11307_1</x:v>
      </x:c>
      <x:c r="B748" s="6" t="str">
        <x:v>11307</x:v>
      </x:c>
      <x:c r="C748" s="6" t="n">
        <x:v>1</x:v>
      </x:c>
      <x:c r="D748" s="6" t="n">
        <x:v>206.976</x:v>
      </x:c>
      <x:c r="E748" s="6" t="n">
        <x:v>125.664</x:v>
      </x:c>
      <x:c r="F748" s="6" t="n">
        <x:v>92.4</x:v>
      </x:c>
      <x:c r="G748" s="6" t="n">
        <x:v>102</x:v>
      </x:c>
      <x:c r="H748" s="6" t="n">
        <x:v>0.05</x:v>
      </x:c>
      <x:c r="I748" s="6" t="n">
        <x:v>0.5</x:v>
      </x:c>
      <x:c r="J748" s="6" t="n">
        <x:v>7.392</x:v>
      </x:c>
      <x:c r="K748" s="6" t="n">
        <x:v>4.488</x:v>
      </x:c>
      <x:c r="L748" s="6" t="n">
        <x:v>3.3</x:v>
      </x:c>
      <x:c r="M748" s="6" t="str">
        <x:v>https://raw.githubusercontent.com/Mar-7th/StarRailRes/dbe8cdfcfb0bf657b9fe1cf92d5537f118ccb487/index_new/cn/character_promotions.json</x:v>
      </x:c>
    </x:row>
    <x:row r="749" ht="20" customHeight="1">
      <x:c r="A749" s="6" t="str">
        <x:v>11307_2</x:v>
      </x:c>
      <x:c r="B749" s="6" t="str">
        <x:v>11307</x:v>
      </x:c>
      <x:c r="C749" s="6" t="n">
        <x:v>2</x:v>
      </x:c>
      <x:c r="D749" s="6" t="n">
        <x:v>266.112</x:v>
      </x:c>
      <x:c r="E749" s="6" t="n">
        <x:v>161.568</x:v>
      </x:c>
      <x:c r="F749" s="6" t="n">
        <x:v>118.8</x:v>
      </x:c>
      <x:c r="G749" s="6" t="n">
        <x:v>102</x:v>
      </x:c>
      <x:c r="H749" s="6" t="n">
        <x:v>0.05</x:v>
      </x:c>
      <x:c r="I749" s="6" t="n">
        <x:v>0.5</x:v>
      </x:c>
      <x:c r="J749" s="6" t="n">
        <x:v>7.392</x:v>
      </x:c>
      <x:c r="K749" s="6" t="n">
        <x:v>4.488</x:v>
      </x:c>
      <x:c r="L749" s="6" t="n">
        <x:v>3.3</x:v>
      </x:c>
      <x:c r="M749" s="6" t="str">
        <x:v>https://raw.githubusercontent.com/Mar-7th/StarRailRes/dbe8cdfcfb0bf657b9fe1cf92d5537f118ccb487/index_new/cn/character_promotions.json</x:v>
      </x:c>
    </x:row>
    <x:row r="750" ht="20" customHeight="1">
      <x:c r="A750" s="6" t="str">
        <x:v>11307_3</x:v>
      </x:c>
      <x:c r="B750" s="6" t="str">
        <x:v>11307</x:v>
      </x:c>
      <x:c r="C750" s="6" t="n">
        <x:v>3</x:v>
      </x:c>
      <x:c r="D750" s="6" t="n">
        <x:v>325.248</x:v>
      </x:c>
      <x:c r="E750" s="6" t="n">
        <x:v>197.472</x:v>
      </x:c>
      <x:c r="F750" s="6" t="n">
        <x:v>145.2</x:v>
      </x:c>
      <x:c r="G750" s="6" t="n">
        <x:v>102</x:v>
      </x:c>
      <x:c r="H750" s="6" t="n">
        <x:v>0.05</x:v>
      </x:c>
      <x:c r="I750" s="6" t="n">
        <x:v>0.5</x:v>
      </x:c>
      <x:c r="J750" s="6" t="n">
        <x:v>7.392</x:v>
      </x:c>
      <x:c r="K750" s="6" t="n">
        <x:v>4.488</x:v>
      </x:c>
      <x:c r="L750" s="6" t="n">
        <x:v>3.3</x:v>
      </x:c>
      <x:c r="M750" s="6" t="str">
        <x:v>https://raw.githubusercontent.com/Mar-7th/StarRailRes/dbe8cdfcfb0bf657b9fe1cf92d5537f118ccb487/index_new/cn/character_promotions.json</x:v>
      </x:c>
    </x:row>
    <x:row r="751" ht="20" customHeight="1">
      <x:c r="A751" s="6" t="str">
        <x:v>11307_4</x:v>
      </x:c>
      <x:c r="B751" s="6" t="str">
        <x:v>11307</x:v>
      </x:c>
      <x:c r="C751" s="6" t="n">
        <x:v>4</x:v>
      </x:c>
      <x:c r="D751" s="6" t="n">
        <x:v>384.384</x:v>
      </x:c>
      <x:c r="E751" s="6" t="n">
        <x:v>233.376</x:v>
      </x:c>
      <x:c r="F751" s="6" t="n">
        <x:v>171.6</x:v>
      </x:c>
      <x:c r="G751" s="6" t="n">
        <x:v>102</x:v>
      </x:c>
      <x:c r="H751" s="6" t="n">
        <x:v>0.05</x:v>
      </x:c>
      <x:c r="I751" s="6" t="n">
        <x:v>0.5</x:v>
      </x:c>
      <x:c r="J751" s="6" t="n">
        <x:v>7.392</x:v>
      </x:c>
      <x:c r="K751" s="6" t="n">
        <x:v>4.488</x:v>
      </x:c>
      <x:c r="L751" s="6" t="n">
        <x:v>3.3</x:v>
      </x:c>
      <x:c r="M751" s="6" t="str">
        <x:v>https://raw.githubusercontent.com/Mar-7th/StarRailRes/dbe8cdfcfb0bf657b9fe1cf92d5537f118ccb487/index_new/cn/character_promotions.json</x:v>
      </x:c>
    </x:row>
    <x:row r="752" ht="20" customHeight="1">
      <x:c r="A752" s="6" t="str">
        <x:v>11307_5</x:v>
      </x:c>
      <x:c r="B752" s="6" t="str">
        <x:v>11307</x:v>
      </x:c>
      <x:c r="C752" s="6" t="n">
        <x:v>5</x:v>
      </x:c>
      <x:c r="D752" s="6" t="n">
        <x:v>443.52</x:v>
      </x:c>
      <x:c r="E752" s="6" t="n">
        <x:v>269.28</x:v>
      </x:c>
      <x:c r="F752" s="6" t="n">
        <x:v>198</x:v>
      </x:c>
      <x:c r="G752" s="6" t="n">
        <x:v>102</x:v>
      </x:c>
      <x:c r="H752" s="6" t="n">
        <x:v>0.05</x:v>
      </x:c>
      <x:c r="I752" s="6" t="n">
        <x:v>0.5</x:v>
      </x:c>
      <x:c r="J752" s="6" t="n">
        <x:v>7.392</x:v>
      </x:c>
      <x:c r="K752" s="6" t="n">
        <x:v>4.488</x:v>
      </x:c>
      <x:c r="L752" s="6" t="n">
        <x:v>3.3</x:v>
      </x:c>
      <x:c r="M752" s="6" t="str">
        <x:v>https://raw.githubusercontent.com/Mar-7th/StarRailRes/dbe8cdfcfb0bf657b9fe1cf92d5537f118ccb487/index_new/cn/character_promotions.json</x:v>
      </x:c>
    </x:row>
    <x:row r="753" ht="20" customHeight="1">
      <x:c r="A753" s="6" t="str">
        <x:v>11307_6</x:v>
      </x:c>
      <x:c r="B753" s="6" t="str">
        <x:v>11307</x:v>
      </x:c>
      <x:c r="C753" s="6" t="n">
        <x:v>6</x:v>
      </x:c>
      <x:c r="D753" s="6" t="n">
        <x:v>502.656</x:v>
      </x:c>
      <x:c r="E753" s="6" t="n">
        <x:v>305.184</x:v>
      </x:c>
      <x:c r="F753" s="6" t="n">
        <x:v>224.4</x:v>
      </x:c>
      <x:c r="G753" s="6" t="n">
        <x:v>102</x:v>
      </x:c>
      <x:c r="H753" s="6" t="n">
        <x:v>0.05</x:v>
      </x:c>
      <x:c r="I753" s="6" t="n">
        <x:v>0.5</x:v>
      </x:c>
      <x:c r="J753" s="6" t="n">
        <x:v>7.392</x:v>
      </x:c>
      <x:c r="K753" s="6" t="n">
        <x:v>4.488</x:v>
      </x:c>
      <x:c r="L753" s="6" t="n">
        <x:v>3.3</x:v>
      </x:c>
      <x:c r="M753" s="6" t="str">
        <x:v>https://raw.githubusercontent.com/Mar-7th/StarRailRes/dbe8cdfcfb0bf657b9fe1cf92d5537f118ccb487/index_new/cn/character_promotions.json</x:v>
      </x:c>
    </x:row>
    <x:row r="754" ht="20" customHeight="1">
      <x:c r="A754" s="6" t="str">
        <x:v>11310_0</x:v>
      </x:c>
      <x:c r="B754" s="6" t="str">
        <x:v>11310</x:v>
      </x:c>
      <x:c r="C754" s="6" t="n">
        <x:v>0</x:v>
      </x:c>
      <x:c r="D754" s="6" t="n">
        <x:v>110.88</x:v>
      </x:c>
      <x:c r="E754" s="6" t="n">
        <x:v>71.28</x:v>
      </x:c>
      <x:c r="F754" s="6" t="n">
        <x:v>105.6</x:v>
      </x:c>
      <x:c r="G754" s="6" t="n">
        <x:v>104</x:v>
      </x:c>
      <x:c r="H754" s="6" t="n">
        <x:v>0.05</x:v>
      </x:c>
      <x:c r="I754" s="6" t="n">
        <x:v>0.5</x:v>
      </x:c>
      <x:c r="J754" s="6" t="n">
        <x:v>5.544</x:v>
      </x:c>
      <x:c r="K754" s="6" t="n">
        <x:v>3.564</x:v>
      </x:c>
      <x:c r="L754" s="6" t="n">
        <x:v>5.28</x:v>
      </x:c>
      <x:c r="M754" s="6" t="str">
        <x:v>https://raw.githubusercontent.com/Mar-7th/StarRailRes/dbe8cdfcfb0bf657b9fe1cf92d5537f118ccb487/index_new/cn/character_promotions.json</x:v>
      </x:c>
    </x:row>
    <x:row r="755" ht="20" customHeight="1">
      <x:c r="A755" s="6" t="str">
        <x:v>11310_1</x:v>
      </x:c>
      <x:c r="B755" s="6" t="str">
        <x:v>11310</x:v>
      </x:c>
      <x:c r="C755" s="6" t="n">
        <x:v>1</x:v>
      </x:c>
      <x:c r="D755" s="6" t="n">
        <x:v>155.232</x:v>
      </x:c>
      <x:c r="E755" s="6" t="n">
        <x:v>99.792</x:v>
      </x:c>
      <x:c r="F755" s="6" t="n">
        <x:v>147.84</x:v>
      </x:c>
      <x:c r="G755" s="6" t="n">
        <x:v>104</x:v>
      </x:c>
      <x:c r="H755" s="6" t="n">
        <x:v>0.05</x:v>
      </x:c>
      <x:c r="I755" s="6" t="n">
        <x:v>0.5</x:v>
      </x:c>
      <x:c r="J755" s="6" t="n">
        <x:v>5.544</x:v>
      </x:c>
      <x:c r="K755" s="6" t="n">
        <x:v>3.564</x:v>
      </x:c>
      <x:c r="L755" s="6" t="n">
        <x:v>5.28</x:v>
      </x:c>
      <x:c r="M755" s="6" t="str">
        <x:v>https://raw.githubusercontent.com/Mar-7th/StarRailRes/dbe8cdfcfb0bf657b9fe1cf92d5537f118ccb487/index_new/cn/character_promotions.json</x:v>
      </x:c>
    </x:row>
    <x:row r="756" ht="20" customHeight="1">
      <x:c r="A756" s="6" t="str">
        <x:v>11310_2</x:v>
      </x:c>
      <x:c r="B756" s="6" t="str">
        <x:v>11310</x:v>
      </x:c>
      <x:c r="C756" s="6" t="n">
        <x:v>2</x:v>
      </x:c>
      <x:c r="D756" s="6" t="n">
        <x:v>199.584</x:v>
      </x:c>
      <x:c r="E756" s="6" t="n">
        <x:v>128.304</x:v>
      </x:c>
      <x:c r="F756" s="6" t="n">
        <x:v>190.08</x:v>
      </x:c>
      <x:c r="G756" s="6" t="n">
        <x:v>104</x:v>
      </x:c>
      <x:c r="H756" s="6" t="n">
        <x:v>0.05</x:v>
      </x:c>
      <x:c r="I756" s="6" t="n">
        <x:v>0.5</x:v>
      </x:c>
      <x:c r="J756" s="6" t="n">
        <x:v>5.544</x:v>
      </x:c>
      <x:c r="K756" s="6" t="n">
        <x:v>3.564</x:v>
      </x:c>
      <x:c r="L756" s="6" t="n">
        <x:v>5.28</x:v>
      </x:c>
      <x:c r="M756" s="6" t="str">
        <x:v>https://raw.githubusercontent.com/Mar-7th/StarRailRes/dbe8cdfcfb0bf657b9fe1cf92d5537f118ccb487/index_new/cn/character_promotions.json</x:v>
      </x:c>
    </x:row>
    <x:row r="757" ht="20" customHeight="1">
      <x:c r="A757" s="6" t="str">
        <x:v>11310_3</x:v>
      </x:c>
      <x:c r="B757" s="6" t="str">
        <x:v>11310</x:v>
      </x:c>
      <x:c r="C757" s="6" t="n">
        <x:v>3</x:v>
      </x:c>
      <x:c r="D757" s="6" t="n">
        <x:v>243.936</x:v>
      </x:c>
      <x:c r="E757" s="6" t="n">
        <x:v>156.816</x:v>
      </x:c>
      <x:c r="F757" s="6" t="n">
        <x:v>232.32</x:v>
      </x:c>
      <x:c r="G757" s="6" t="n">
        <x:v>104</x:v>
      </x:c>
      <x:c r="H757" s="6" t="n">
        <x:v>0.05</x:v>
      </x:c>
      <x:c r="I757" s="6" t="n">
        <x:v>0.5</x:v>
      </x:c>
      <x:c r="J757" s="6" t="n">
        <x:v>5.544</x:v>
      </x:c>
      <x:c r="K757" s="6" t="n">
        <x:v>3.564</x:v>
      </x:c>
      <x:c r="L757" s="6" t="n">
        <x:v>5.28</x:v>
      </x:c>
      <x:c r="M757" s="6" t="str">
        <x:v>https://raw.githubusercontent.com/Mar-7th/StarRailRes/dbe8cdfcfb0bf657b9fe1cf92d5537f118ccb487/index_new/cn/character_promotions.json</x:v>
      </x:c>
    </x:row>
    <x:row r="758" ht="20" customHeight="1">
      <x:c r="A758" s="6" t="str">
        <x:v>11310_4</x:v>
      </x:c>
      <x:c r="B758" s="6" t="str">
        <x:v>11310</x:v>
      </x:c>
      <x:c r="C758" s="6" t="n">
        <x:v>4</x:v>
      </x:c>
      <x:c r="D758" s="6" t="n">
        <x:v>288.288</x:v>
      </x:c>
      <x:c r="E758" s="6" t="n">
        <x:v>185.328</x:v>
      </x:c>
      <x:c r="F758" s="6" t="n">
        <x:v>274.56</x:v>
      </x:c>
      <x:c r="G758" s="6" t="n">
        <x:v>104</x:v>
      </x:c>
      <x:c r="H758" s="6" t="n">
        <x:v>0.05</x:v>
      </x:c>
      <x:c r="I758" s="6" t="n">
        <x:v>0.5</x:v>
      </x:c>
      <x:c r="J758" s="6" t="n">
        <x:v>5.544</x:v>
      </x:c>
      <x:c r="K758" s="6" t="n">
        <x:v>3.564</x:v>
      </x:c>
      <x:c r="L758" s="6" t="n">
        <x:v>5.28</x:v>
      </x:c>
      <x:c r="M758" s="6" t="str">
        <x:v>https://raw.githubusercontent.com/Mar-7th/StarRailRes/dbe8cdfcfb0bf657b9fe1cf92d5537f118ccb487/index_new/cn/character_promotions.json</x:v>
      </x:c>
    </x:row>
    <x:row r="759" ht="20" customHeight="1">
      <x:c r="A759" s="6" t="str">
        <x:v>11310_5</x:v>
      </x:c>
      <x:c r="B759" s="6" t="str">
        <x:v>11310</x:v>
      </x:c>
      <x:c r="C759" s="6" t="n">
        <x:v>5</x:v>
      </x:c>
      <x:c r="D759" s="6" t="n">
        <x:v>332.64</x:v>
      </x:c>
      <x:c r="E759" s="6" t="n">
        <x:v>213.84</x:v>
      </x:c>
      <x:c r="F759" s="6" t="n">
        <x:v>316.8</x:v>
      </x:c>
      <x:c r="G759" s="6" t="n">
        <x:v>104</x:v>
      </x:c>
      <x:c r="H759" s="6" t="n">
        <x:v>0.05</x:v>
      </x:c>
      <x:c r="I759" s="6" t="n">
        <x:v>0.5</x:v>
      </x:c>
      <x:c r="J759" s="6" t="n">
        <x:v>5.544</x:v>
      </x:c>
      <x:c r="K759" s="6" t="n">
        <x:v>3.564</x:v>
      </x:c>
      <x:c r="L759" s="6" t="n">
        <x:v>5.28</x:v>
      </x:c>
      <x:c r="M759" s="6" t="str">
        <x:v>https://raw.githubusercontent.com/Mar-7th/StarRailRes/dbe8cdfcfb0bf657b9fe1cf92d5537f118ccb487/index_new/cn/character_promotions.json</x:v>
      </x:c>
    </x:row>
    <x:row r="760" ht="20" customHeight="1">
      <x:c r="A760" s="6" t="str">
        <x:v>11310_6</x:v>
      </x:c>
      <x:c r="B760" s="6" t="str">
        <x:v>11310</x:v>
      </x:c>
      <x:c r="C760" s="6" t="n">
        <x:v>6</x:v>
      </x:c>
      <x:c r="D760" s="6" t="n">
        <x:v>376.992</x:v>
      </x:c>
      <x:c r="E760" s="6" t="n">
        <x:v>242.352</x:v>
      </x:c>
      <x:c r="F760" s="6" t="n">
        <x:v>359.04</x:v>
      </x:c>
      <x:c r="G760" s="6" t="n">
        <x:v>104</x:v>
      </x:c>
      <x:c r="H760" s="6" t="n">
        <x:v>0.05</x:v>
      </x:c>
      <x:c r="I760" s="6" t="n">
        <x:v>0.5</x:v>
      </x:c>
      <x:c r="J760" s="6" t="n">
        <x:v>5.544</x:v>
      </x:c>
      <x:c r="K760" s="6" t="n">
        <x:v>3.564</x:v>
      </x:c>
      <x:c r="L760" s="6" t="n">
        <x:v>5.28</x:v>
      </x:c>
      <x:c r="M760" s="6" t="str">
        <x:v>https://raw.githubusercontent.com/Mar-7th/StarRailRes/dbe8cdfcfb0bf657b9fe1cf92d5537f118ccb487/index_new/cn/character_promotions.json</x:v>
      </x:c>
    </x:row>
  </x:sheetData>
  <x:pageMargins left="0.7" right="0.7" top="0.75" bottom="0.75" header="0.3" footer="0.3"/>
  <x:tableParts count="1">
    <x:tablePart xmlns:r="http://schemas.openxmlformats.org/officeDocument/2006/relationships" r:id="Rfcc3a6c4b3364108"/>
  </x:tableParts>
</x:worksheet>
</file>

<file path=xl/worksheets/sheet1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24" hidden="0" customWidth="1"/>
    <x:col min="3" max="3" width="17" hidden="0" customWidth="1"/>
    <x:col min="4" max="4" width="17" hidden="0" customWidth="1"/>
    <x:col min="5" max="5" width="28" hidden="0" customWidth="1"/>
  </x:cols>
  <x:sheetData>
    <x:row r="1">
      <x:c r="A1" s="1" t="str">
        <x:v>光锥库</x:v>
      </x:c>
      <x:c r="B1" s="1"/>
      <x:c r="C1" s="1"/>
      <x:c r="D1" s="1"/>
      <x:c r="E1" s="1"/>
    </x:row>
    <x:row r="2">
      <x:c r="A2" s="2" t="str">
        <x:v>4.6 数据快照；筛选表头可查找名称与ID。来源列保存逐表网址。</x:v>
      </x:c>
      <x:c r="B2" s="2"/>
      <x:c r="C2" s="2"/>
      <x:c r="D2" s="2"/>
      <x:c r="E2" s="2"/>
    </x:row>
    <x:row r="4" ht="28" customHeight="1">
      <x:c r="A4" s="5" t="str">
        <x:v>光锥ID</x:v>
      </x:c>
      <x:c r="B4" s="5" t="str">
        <x:v>名称</x:v>
      </x:c>
      <x:c r="C4" s="5" t="str">
        <x:v>星级</x:v>
      </x:c>
      <x:c r="D4" s="5" t="str">
        <x:v>命途</x:v>
      </x:c>
      <x:c r="E4" s="5" t="str">
        <x:v>来源</x:v>
      </x:c>
    </x:row>
    <x:row r="5" ht="20" customHeight="1">
      <x:c r="A5" s="6" t="str">
        <x:v>20000</x:v>
      </x:c>
      <x:c r="B5" s="6" t="str">
        <x:v>锋镝</x:v>
      </x:c>
      <x:c r="C5" s="6" t="n">
        <x:v>3</x:v>
      </x:c>
      <x:c r="D5" s="6" t="str">
        <x:v>巡猎</x:v>
      </x:c>
      <x:c r="E5" s="6" t="str">
        <x:v>https://raw.githubusercontent.com/Mar-7th/StarRailRes/dbe8cdfcfb0bf657b9fe1cf92d5537f118ccb487/index_new/cn/light_cones.json</x:v>
      </x:c>
    </x:row>
    <x:row r="6" ht="20" customHeight="1">
      <x:c r="A6" s="6" t="str">
        <x:v>20001</x:v>
      </x:c>
      <x:c r="B6" s="6" t="str">
        <x:v>物穰</x:v>
      </x:c>
      <x:c r="C6" s="6" t="n">
        <x:v>3</x:v>
      </x:c>
      <x:c r="D6" s="6" t="str">
        <x:v>丰饶</x:v>
      </x:c>
      <x:c r="E6" s="6" t="str">
        <x:v>https://raw.githubusercontent.com/Mar-7th/StarRailRes/dbe8cdfcfb0bf657b9fe1cf92d5537f118ccb487/index_new/cn/light_cones.json</x:v>
      </x:c>
    </x:row>
    <x:row r="7" ht="20" customHeight="1">
      <x:c r="A7" s="6" t="str">
        <x:v>20002</x:v>
      </x:c>
      <x:c r="B7" s="6" t="str">
        <x:v>天倾</x:v>
      </x:c>
      <x:c r="C7" s="6" t="n">
        <x:v>3</x:v>
      </x:c>
      <x:c r="D7" s="6" t="str">
        <x:v>毁灭</x:v>
      </x:c>
      <x:c r="E7" s="6" t="str">
        <x:v>https://raw.githubusercontent.com/Mar-7th/StarRailRes/dbe8cdfcfb0bf657b9fe1cf92d5537f118ccb487/index_new/cn/light_cones.json</x:v>
      </x:c>
    </x:row>
    <x:row r="8" ht="20" customHeight="1">
      <x:c r="A8" s="6" t="str">
        <x:v>20003</x:v>
      </x:c>
      <x:c r="B8" s="6" t="str">
        <x:v>琥珀</x:v>
      </x:c>
      <x:c r="C8" s="6" t="n">
        <x:v>3</x:v>
      </x:c>
      <x:c r="D8" s="6" t="str">
        <x:v>存护</x:v>
      </x:c>
      <x:c r="E8" s="6" t="str">
        <x:v>https://raw.githubusercontent.com/Mar-7th/StarRailRes/dbe8cdfcfb0bf657b9fe1cf92d5537f118ccb487/index_new/cn/light_cones.json</x:v>
      </x:c>
    </x:row>
    <x:row r="9" ht="20" customHeight="1">
      <x:c r="A9" s="6" t="str">
        <x:v>20004</x:v>
      </x:c>
      <x:c r="B9" s="6" t="str">
        <x:v>幽邃</x:v>
      </x:c>
      <x:c r="C9" s="6" t="n">
        <x:v>3</x:v>
      </x:c>
      <x:c r="D9" s="6" t="str">
        <x:v>虚无</x:v>
      </x:c>
      <x:c r="E9" s="6" t="str">
        <x:v>https://raw.githubusercontent.com/Mar-7th/StarRailRes/dbe8cdfcfb0bf657b9fe1cf92d5537f118ccb487/index_new/cn/light_cones.json</x:v>
      </x:c>
    </x:row>
    <x:row r="10" ht="20" customHeight="1">
      <x:c r="A10" s="6" t="str">
        <x:v>20005</x:v>
      </x:c>
      <x:c r="B10" s="6" t="str">
        <x:v>齐颂</x:v>
      </x:c>
      <x:c r="C10" s="6" t="n">
        <x:v>3</x:v>
      </x:c>
      <x:c r="D10" s="6" t="str">
        <x:v>同谐</x:v>
      </x:c>
      <x:c r="E10" s="6" t="str">
        <x:v>https://raw.githubusercontent.com/Mar-7th/StarRailRes/dbe8cdfcfb0bf657b9fe1cf92d5537f118ccb487/index_new/cn/light_cones.json</x:v>
      </x:c>
    </x:row>
    <x:row r="11" ht="20" customHeight="1">
      <x:c r="A11" s="6" t="str">
        <x:v>20006</x:v>
      </x:c>
      <x:c r="B11" s="6" t="str">
        <x:v>智库</x:v>
      </x:c>
      <x:c r="C11" s="6" t="n">
        <x:v>3</x:v>
      </x:c>
      <x:c r="D11" s="6" t="str">
        <x:v>智识</x:v>
      </x:c>
      <x:c r="E11" s="6" t="str">
        <x:v>https://raw.githubusercontent.com/Mar-7th/StarRailRes/dbe8cdfcfb0bf657b9fe1cf92d5537f118ccb487/index_new/cn/light_cones.json</x:v>
      </x:c>
    </x:row>
    <x:row r="12" ht="20" customHeight="1">
      <x:c r="A12" s="6" t="str">
        <x:v>20007</x:v>
      </x:c>
      <x:c r="B12" s="6" t="str">
        <x:v>离弦</x:v>
      </x:c>
      <x:c r="C12" s="6" t="n">
        <x:v>3</x:v>
      </x:c>
      <x:c r="D12" s="6" t="str">
        <x:v>巡猎</x:v>
      </x:c>
      <x:c r="E12" s="6" t="str">
        <x:v>https://raw.githubusercontent.com/Mar-7th/StarRailRes/dbe8cdfcfb0bf657b9fe1cf92d5537f118ccb487/index_new/cn/light_cones.json</x:v>
      </x:c>
    </x:row>
    <x:row r="13" ht="20" customHeight="1">
      <x:c r="A13" s="6" t="str">
        <x:v>20008</x:v>
      </x:c>
      <x:c r="B13" s="6" t="str">
        <x:v>嘉果</x:v>
      </x:c>
      <x:c r="C13" s="6" t="n">
        <x:v>3</x:v>
      </x:c>
      <x:c r="D13" s="6" t="str">
        <x:v>丰饶</x:v>
      </x:c>
      <x:c r="E13" s="6" t="str">
        <x:v>https://raw.githubusercontent.com/Mar-7th/StarRailRes/dbe8cdfcfb0bf657b9fe1cf92d5537f118ccb487/index_new/cn/light_cones.json</x:v>
      </x:c>
    </x:row>
    <x:row r="14" ht="20" customHeight="1">
      <x:c r="A14" s="6" t="str">
        <x:v>20009</x:v>
      </x:c>
      <x:c r="B14" s="6" t="str">
        <x:v>乐圮</x:v>
      </x:c>
      <x:c r="C14" s="6" t="n">
        <x:v>3</x:v>
      </x:c>
      <x:c r="D14" s="6" t="str">
        <x:v>毁灭</x:v>
      </x:c>
      <x:c r="E14" s="6" t="str">
        <x:v>https://raw.githubusercontent.com/Mar-7th/StarRailRes/dbe8cdfcfb0bf657b9fe1cf92d5537f118ccb487/index_new/cn/light_cones.json</x:v>
      </x:c>
    </x:row>
    <x:row r="15" ht="20" customHeight="1">
      <x:c r="A15" s="6" t="str">
        <x:v>20010</x:v>
      </x:c>
      <x:c r="B15" s="6" t="str">
        <x:v>戍御</x:v>
      </x:c>
      <x:c r="C15" s="6" t="n">
        <x:v>3</x:v>
      </x:c>
      <x:c r="D15" s="6" t="str">
        <x:v>存护</x:v>
      </x:c>
      <x:c r="E15" s="6" t="str">
        <x:v>https://raw.githubusercontent.com/Mar-7th/StarRailRes/dbe8cdfcfb0bf657b9fe1cf92d5537f118ccb487/index_new/cn/light_cones.json</x:v>
      </x:c>
    </x:row>
    <x:row r="16" ht="20" customHeight="1">
      <x:c r="A16" s="6" t="str">
        <x:v>20011</x:v>
      </x:c>
      <x:c r="B16" s="6" t="str">
        <x:v>渊环</x:v>
      </x:c>
      <x:c r="C16" s="6" t="n">
        <x:v>3</x:v>
      </x:c>
      <x:c r="D16" s="6" t="str">
        <x:v>虚无</x:v>
      </x:c>
      <x:c r="E16" s="6" t="str">
        <x:v>https://raw.githubusercontent.com/Mar-7th/StarRailRes/dbe8cdfcfb0bf657b9fe1cf92d5537f118ccb487/index_new/cn/light_cones.json</x:v>
      </x:c>
    </x:row>
    <x:row r="17" ht="20" customHeight="1">
      <x:c r="A17" s="6" t="str">
        <x:v>20012</x:v>
      </x:c>
      <x:c r="B17" s="6" t="str">
        <x:v>轮契</x:v>
      </x:c>
      <x:c r="C17" s="6" t="n">
        <x:v>3</x:v>
      </x:c>
      <x:c r="D17" s="6" t="str">
        <x:v>同谐</x:v>
      </x:c>
      <x:c r="E17" s="6" t="str">
        <x:v>https://raw.githubusercontent.com/Mar-7th/StarRailRes/dbe8cdfcfb0bf657b9fe1cf92d5537f118ccb487/index_new/cn/light_cones.json</x:v>
      </x:c>
    </x:row>
    <x:row r="18" ht="20" customHeight="1">
      <x:c r="A18" s="6" t="str">
        <x:v>20013</x:v>
      </x:c>
      <x:c r="B18" s="6" t="str">
        <x:v>灵钥</x:v>
      </x:c>
      <x:c r="C18" s="6" t="n">
        <x:v>3</x:v>
      </x:c>
      <x:c r="D18" s="6" t="str">
        <x:v>智识</x:v>
      </x:c>
      <x:c r="E18" s="6" t="str">
        <x:v>https://raw.githubusercontent.com/Mar-7th/StarRailRes/dbe8cdfcfb0bf657b9fe1cf92d5537f118ccb487/index_new/cn/light_cones.json</x:v>
      </x:c>
    </x:row>
    <x:row r="19" ht="20" customHeight="1">
      <x:c r="A19" s="6" t="str">
        <x:v>20014</x:v>
      </x:c>
      <x:c r="B19" s="6" t="str">
        <x:v>相抗</x:v>
      </x:c>
      <x:c r="C19" s="6" t="n">
        <x:v>3</x:v>
      </x:c>
      <x:c r="D19" s="6" t="str">
        <x:v>巡猎</x:v>
      </x:c>
      <x:c r="E19" s="6" t="str">
        <x:v>https://raw.githubusercontent.com/Mar-7th/StarRailRes/dbe8cdfcfb0bf657b9fe1cf92d5537f118ccb487/index_new/cn/light_cones.json</x:v>
      </x:c>
    </x:row>
    <x:row r="20" ht="20" customHeight="1">
      <x:c r="A20" s="6" t="str">
        <x:v>20015</x:v>
      </x:c>
      <x:c r="B20" s="6" t="str">
        <x:v>蕃息</x:v>
      </x:c>
      <x:c r="C20" s="6" t="n">
        <x:v>3</x:v>
      </x:c>
      <x:c r="D20" s="6" t="str">
        <x:v>丰饶</x:v>
      </x:c>
      <x:c r="E20" s="6" t="str">
        <x:v>https://raw.githubusercontent.com/Mar-7th/StarRailRes/dbe8cdfcfb0bf657b9fe1cf92d5537f118ccb487/index_new/cn/light_cones.json</x:v>
      </x:c>
    </x:row>
    <x:row r="21" ht="20" customHeight="1">
      <x:c r="A21" s="6" t="str">
        <x:v>20016</x:v>
      </x:c>
      <x:c r="B21" s="6" t="str">
        <x:v>俱殁</x:v>
      </x:c>
      <x:c r="C21" s="6" t="n">
        <x:v>3</x:v>
      </x:c>
      <x:c r="D21" s="6" t="str">
        <x:v>毁灭</x:v>
      </x:c>
      <x:c r="E21" s="6" t="str">
        <x:v>https://raw.githubusercontent.com/Mar-7th/StarRailRes/dbe8cdfcfb0bf657b9fe1cf92d5537f118ccb487/index_new/cn/light_cones.json</x:v>
      </x:c>
    </x:row>
    <x:row r="22" ht="20" customHeight="1">
      <x:c r="A22" s="6" t="str">
        <x:v>20017</x:v>
      </x:c>
      <x:c r="B22" s="6" t="str">
        <x:v>开疆</x:v>
      </x:c>
      <x:c r="C22" s="6" t="n">
        <x:v>3</x:v>
      </x:c>
      <x:c r="D22" s="6" t="str">
        <x:v>存护</x:v>
      </x:c>
      <x:c r="E22" s="6" t="str">
        <x:v>https://raw.githubusercontent.com/Mar-7th/StarRailRes/dbe8cdfcfb0bf657b9fe1cf92d5537f118ccb487/index_new/cn/light_cones.json</x:v>
      </x:c>
    </x:row>
    <x:row r="23" ht="20" customHeight="1">
      <x:c r="A23" s="6" t="str">
        <x:v>20018</x:v>
      </x:c>
      <x:c r="B23" s="6" t="str">
        <x:v>匿影</x:v>
      </x:c>
      <x:c r="C23" s="6" t="n">
        <x:v>3</x:v>
      </x:c>
      <x:c r="D23" s="6" t="str">
        <x:v>虚无</x:v>
      </x:c>
      <x:c r="E23" s="6" t="str">
        <x:v>https://raw.githubusercontent.com/Mar-7th/StarRailRes/dbe8cdfcfb0bf657b9fe1cf92d5537f118ccb487/index_new/cn/light_cones.json</x:v>
      </x:c>
    </x:row>
    <x:row r="24" ht="20" customHeight="1">
      <x:c r="A24" s="6" t="str">
        <x:v>20019</x:v>
      </x:c>
      <x:c r="B24" s="6" t="str">
        <x:v>调和</x:v>
      </x:c>
      <x:c r="C24" s="6" t="n">
        <x:v>3</x:v>
      </x:c>
      <x:c r="D24" s="6" t="str">
        <x:v>同谐</x:v>
      </x:c>
      <x:c r="E24" s="6" t="str">
        <x:v>https://raw.githubusercontent.com/Mar-7th/StarRailRes/dbe8cdfcfb0bf657b9fe1cf92d5537f118ccb487/index_new/cn/light_cones.json</x:v>
      </x:c>
    </x:row>
    <x:row r="25" ht="20" customHeight="1">
      <x:c r="A25" s="6" t="str">
        <x:v>20020</x:v>
      </x:c>
      <x:c r="B25" s="6" t="str">
        <x:v>睿见</x:v>
      </x:c>
      <x:c r="C25" s="6" t="n">
        <x:v>3</x:v>
      </x:c>
      <x:c r="D25" s="6" t="str">
        <x:v>智识</x:v>
      </x:c>
      <x:c r="E25" s="6" t="str">
        <x:v>https://raw.githubusercontent.com/Mar-7th/StarRailRes/dbe8cdfcfb0bf657b9fe1cf92d5537f118ccb487/index_new/cn/light_cones.json</x:v>
      </x:c>
    </x:row>
    <x:row r="26" ht="20" customHeight="1">
      <x:c r="A26" s="6" t="str">
        <x:v>20021</x:v>
      </x:c>
      <x:c r="B26" s="6" t="str">
        <x:v>焚影</x:v>
      </x:c>
      <x:c r="C26" s="6" t="n">
        <x:v>3</x:v>
      </x:c>
      <x:c r="D26" s="6" t="str">
        <x:v>记忆</x:v>
      </x:c>
      <x:c r="E26" s="6" t="str">
        <x:v>https://raw.githubusercontent.com/Mar-7th/StarRailRes/dbe8cdfcfb0bf657b9fe1cf92d5537f118ccb487/index_new/cn/light_cones.json</x:v>
      </x:c>
    </x:row>
    <x:row r="27" ht="20" customHeight="1">
      <x:c r="A27" s="6" t="str">
        <x:v>20022</x:v>
      </x:c>
      <x:c r="B27" s="6" t="str">
        <x:v>溯忆</x:v>
      </x:c>
      <x:c r="C27" s="6" t="n">
        <x:v>3</x:v>
      </x:c>
      <x:c r="D27" s="6" t="str">
        <x:v>记忆</x:v>
      </x:c>
      <x:c r="E27" s="6" t="str">
        <x:v>https://raw.githubusercontent.com/Mar-7th/StarRailRes/dbe8cdfcfb0bf657b9fe1cf92d5537f118ccb487/index_new/cn/light_cones.json</x:v>
      </x:c>
    </x:row>
    <x:row r="28" ht="20" customHeight="1">
      <x:c r="A28" s="6" t="str">
        <x:v>20023</x:v>
      </x:c>
      <x:c r="B28" s="6" t="str">
        <x:v>嗤笑</x:v>
      </x:c>
      <x:c r="C28" s="6" t="n">
        <x:v>3</x:v>
      </x:c>
      <x:c r="D28" s="6" t="str">
        <x:v>欢愉</x:v>
      </x:c>
      <x:c r="E28" s="6" t="str">
        <x:v>https://raw.githubusercontent.com/Mar-7th/StarRailRes/dbe8cdfcfb0bf657b9fe1cf92d5537f118ccb487/index_new/cn/light_cones.json</x:v>
      </x:c>
    </x:row>
    <x:row r="29" ht="20" customHeight="1">
      <x:c r="A29" s="6" t="str">
        <x:v>20024</x:v>
      </x:c>
      <x:c r="B29" s="6" t="str">
        <x:v>残泪</x:v>
      </x:c>
      <x:c r="C29" s="6" t="n">
        <x:v>3</x:v>
      </x:c>
      <x:c r="D29" s="6" t="str">
        <x:v>欢愉</x:v>
      </x:c>
      <x:c r="E29" s="6" t="str">
        <x:v>https://raw.githubusercontent.com/Mar-7th/StarRailRes/dbe8cdfcfb0bf657b9fe1cf92d5537f118ccb487/index_new/cn/light_cones.json</x:v>
      </x:c>
    </x:row>
    <x:row r="30" ht="20" customHeight="1">
      <x:c r="A30" s="6" t="str">
        <x:v>21000</x:v>
      </x:c>
      <x:c r="B30" s="6" t="str">
        <x:v>一场术后对话</x:v>
      </x:c>
      <x:c r="C30" s="6" t="n">
        <x:v>4</x:v>
      </x:c>
      <x:c r="D30" s="6" t="str">
        <x:v>丰饶</x:v>
      </x:c>
      <x:c r="E30" s="6" t="str">
        <x:v>https://raw.githubusercontent.com/Mar-7th/StarRailRes/dbe8cdfcfb0bf657b9fe1cf92d5537f118ccb487/index_new/cn/light_cones.json</x:v>
      </x:c>
    </x:row>
    <x:row r="31" ht="20" customHeight="1">
      <x:c r="A31" s="6" t="str">
        <x:v>21001</x:v>
      </x:c>
      <x:c r="B31" s="6" t="str">
        <x:v>晚安与睡颜</x:v>
      </x:c>
      <x:c r="C31" s="6" t="n">
        <x:v>4</x:v>
      </x:c>
      <x:c r="D31" s="6" t="str">
        <x:v>虚无</x:v>
      </x:c>
      <x:c r="E31" s="6" t="str">
        <x:v>https://raw.githubusercontent.com/Mar-7th/StarRailRes/dbe8cdfcfb0bf657b9fe1cf92d5537f118ccb487/index_new/cn/light_cones.json</x:v>
      </x:c>
    </x:row>
    <x:row r="32" ht="20" customHeight="1">
      <x:c r="A32" s="6" t="str">
        <x:v>21002</x:v>
      </x:c>
      <x:c r="B32" s="6" t="str">
        <x:v>余生的第一天</x:v>
      </x:c>
      <x:c r="C32" s="6" t="n">
        <x:v>4</x:v>
      </x:c>
      <x:c r="D32" s="6" t="str">
        <x:v>存护</x:v>
      </x:c>
      <x:c r="E32" s="6" t="str">
        <x:v>https://raw.githubusercontent.com/Mar-7th/StarRailRes/dbe8cdfcfb0bf657b9fe1cf92d5537f118ccb487/index_new/cn/light_cones.json</x:v>
      </x:c>
    </x:row>
    <x:row r="33" ht="20" customHeight="1">
      <x:c r="A33" s="6" t="str">
        <x:v>21003</x:v>
      </x:c>
      <x:c r="B33" s="6" t="str">
        <x:v>唯有沉默</x:v>
      </x:c>
      <x:c r="C33" s="6" t="n">
        <x:v>4</x:v>
      </x:c>
      <x:c r="D33" s="6" t="str">
        <x:v>巡猎</x:v>
      </x:c>
      <x:c r="E33" s="6" t="str">
        <x:v>https://raw.githubusercontent.com/Mar-7th/StarRailRes/dbe8cdfcfb0bf657b9fe1cf92d5537f118ccb487/index_new/cn/light_cones.json</x:v>
      </x:c>
    </x:row>
    <x:row r="34" ht="20" customHeight="1">
      <x:c r="A34" s="6" t="str">
        <x:v>21004</x:v>
      </x:c>
      <x:c r="B34" s="6" t="str">
        <x:v>记忆中的模样</x:v>
      </x:c>
      <x:c r="C34" s="6" t="n">
        <x:v>4</x:v>
      </x:c>
      <x:c r="D34" s="6" t="str">
        <x:v>同谐</x:v>
      </x:c>
      <x:c r="E34" s="6" t="str">
        <x:v>https://raw.githubusercontent.com/Mar-7th/StarRailRes/dbe8cdfcfb0bf657b9fe1cf92d5537f118ccb487/index_new/cn/light_cones.json</x:v>
      </x:c>
    </x:row>
    <x:row r="35" ht="20" customHeight="1">
      <x:c r="A35" s="6" t="str">
        <x:v>21005</x:v>
      </x:c>
      <x:c r="B35" s="6" t="str">
        <x:v>鼹鼠党欢迎你</x:v>
      </x:c>
      <x:c r="C35" s="6" t="n">
        <x:v>4</x:v>
      </x:c>
      <x:c r="D35" s="6" t="str">
        <x:v>毁灭</x:v>
      </x:c>
      <x:c r="E35" s="6" t="str">
        <x:v>https://raw.githubusercontent.com/Mar-7th/StarRailRes/dbe8cdfcfb0bf657b9fe1cf92d5537f118ccb487/index_new/cn/light_cones.json</x:v>
      </x:c>
    </x:row>
    <x:row r="36" ht="20" customHeight="1">
      <x:c r="A36" s="6" t="str">
        <x:v>21006</x:v>
      </x:c>
      <x:c r="B36" s="6" t="str">
        <x:v>「我」的诞生</x:v>
      </x:c>
      <x:c r="C36" s="6" t="n">
        <x:v>4</x:v>
      </x:c>
      <x:c r="D36" s="6" t="str">
        <x:v>智识</x:v>
      </x:c>
      <x:c r="E36" s="6" t="str">
        <x:v>https://raw.githubusercontent.com/Mar-7th/StarRailRes/dbe8cdfcfb0bf657b9fe1cf92d5537f118ccb487/index_new/cn/light_cones.json</x:v>
      </x:c>
    </x:row>
    <x:row r="37" ht="20" customHeight="1">
      <x:c r="A37" s="6" t="str">
        <x:v>21007</x:v>
      </x:c>
      <x:c r="B37" s="6" t="str">
        <x:v>同一种心情</x:v>
      </x:c>
      <x:c r="C37" s="6" t="n">
        <x:v>4</x:v>
      </x:c>
      <x:c r="D37" s="6" t="str">
        <x:v>丰饶</x:v>
      </x:c>
      <x:c r="E37" s="6" t="str">
        <x:v>https://raw.githubusercontent.com/Mar-7th/StarRailRes/dbe8cdfcfb0bf657b9fe1cf92d5537f118ccb487/index_new/cn/light_cones.json</x:v>
      </x:c>
    </x:row>
    <x:row r="38" ht="20" customHeight="1">
      <x:c r="A38" s="6" t="str">
        <x:v>21008</x:v>
      </x:c>
      <x:c r="B38" s="6" t="str">
        <x:v>猎物的视线</x:v>
      </x:c>
      <x:c r="C38" s="6" t="n">
        <x:v>4</x:v>
      </x:c>
      <x:c r="D38" s="6" t="str">
        <x:v>虚无</x:v>
      </x:c>
      <x:c r="E38" s="6" t="str">
        <x:v>https://raw.githubusercontent.com/Mar-7th/StarRailRes/dbe8cdfcfb0bf657b9fe1cf92d5537f118ccb487/index_new/cn/light_cones.json</x:v>
      </x:c>
    </x:row>
    <x:row r="39" ht="20" customHeight="1">
      <x:c r="A39" s="6" t="str">
        <x:v>21009</x:v>
      </x:c>
      <x:c r="B39" s="6" t="str">
        <x:v>朗道的选择</x:v>
      </x:c>
      <x:c r="C39" s="6" t="n">
        <x:v>4</x:v>
      </x:c>
      <x:c r="D39" s="6" t="str">
        <x:v>存护</x:v>
      </x:c>
      <x:c r="E39" s="6" t="str">
        <x:v>https://raw.githubusercontent.com/Mar-7th/StarRailRes/dbe8cdfcfb0bf657b9fe1cf92d5537f118ccb487/index_new/cn/light_cones.json</x:v>
      </x:c>
    </x:row>
    <x:row r="40" ht="20" customHeight="1">
      <x:c r="A40" s="6" t="str">
        <x:v>21010</x:v>
      </x:c>
      <x:c r="B40" s="6" t="str">
        <x:v>论剑</x:v>
      </x:c>
      <x:c r="C40" s="6" t="n">
        <x:v>4</x:v>
      </x:c>
      <x:c r="D40" s="6" t="str">
        <x:v>巡猎</x:v>
      </x:c>
      <x:c r="E40" s="6" t="str">
        <x:v>https://raw.githubusercontent.com/Mar-7th/StarRailRes/dbe8cdfcfb0bf657b9fe1cf92d5537f118ccb487/index_new/cn/light_cones.json</x:v>
      </x:c>
    </x:row>
    <x:row r="41" ht="20" customHeight="1">
      <x:c r="A41" s="6" t="str">
        <x:v>21011</x:v>
      </x:c>
      <x:c r="B41" s="6" t="str">
        <x:v>与行星相会</x:v>
      </x:c>
      <x:c r="C41" s="6" t="n">
        <x:v>4</x:v>
      </x:c>
      <x:c r="D41" s="6" t="str">
        <x:v>同谐</x:v>
      </x:c>
      <x:c r="E41" s="6" t="str">
        <x:v>https://raw.githubusercontent.com/Mar-7th/StarRailRes/dbe8cdfcfb0bf657b9fe1cf92d5537f118ccb487/index_new/cn/light_cones.json</x:v>
      </x:c>
    </x:row>
    <x:row r="42" ht="20" customHeight="1">
      <x:c r="A42" s="6" t="str">
        <x:v>21012</x:v>
      </x:c>
      <x:c r="B42" s="6" t="str">
        <x:v>秘密誓心</x:v>
      </x:c>
      <x:c r="C42" s="6" t="n">
        <x:v>4</x:v>
      </x:c>
      <x:c r="D42" s="6" t="str">
        <x:v>毁灭</x:v>
      </x:c>
      <x:c r="E42" s="6" t="str">
        <x:v>https://raw.githubusercontent.com/Mar-7th/StarRailRes/dbe8cdfcfb0bf657b9fe1cf92d5537f118ccb487/index_new/cn/light_cones.json</x:v>
      </x:c>
    </x:row>
    <x:row r="43" ht="20" customHeight="1">
      <x:c r="A43" s="6" t="str">
        <x:v>21013</x:v>
      </x:c>
      <x:c r="B43" s="6" t="str">
        <x:v>别让世界静下来</x:v>
      </x:c>
      <x:c r="C43" s="6" t="n">
        <x:v>4</x:v>
      </x:c>
      <x:c r="D43" s="6" t="str">
        <x:v>智识</x:v>
      </x:c>
      <x:c r="E43" s="6" t="str">
        <x:v>https://raw.githubusercontent.com/Mar-7th/StarRailRes/dbe8cdfcfb0bf657b9fe1cf92d5537f118ccb487/index_new/cn/light_cones.json</x:v>
      </x:c>
    </x:row>
    <x:row r="44" ht="20" customHeight="1">
      <x:c r="A44" s="6" t="str">
        <x:v>21014</x:v>
      </x:c>
      <x:c r="B44" s="6" t="str">
        <x:v>此时恰好</x:v>
      </x:c>
      <x:c r="C44" s="6" t="n">
        <x:v>4</x:v>
      </x:c>
      <x:c r="D44" s="6" t="str">
        <x:v>丰饶</x:v>
      </x:c>
      <x:c r="E44" s="6" t="str">
        <x:v>https://raw.githubusercontent.com/Mar-7th/StarRailRes/dbe8cdfcfb0bf657b9fe1cf92d5537f118ccb487/index_new/cn/light_cones.json</x:v>
      </x:c>
    </x:row>
    <x:row r="45" ht="20" customHeight="1">
      <x:c r="A45" s="6" t="str">
        <x:v>21015</x:v>
      </x:c>
      <x:c r="B45" s="6" t="str">
        <x:v>决心如汗珠般闪耀</x:v>
      </x:c>
      <x:c r="C45" s="6" t="n">
        <x:v>4</x:v>
      </x:c>
      <x:c r="D45" s="6" t="str">
        <x:v>虚无</x:v>
      </x:c>
      <x:c r="E45" s="6" t="str">
        <x:v>https://raw.githubusercontent.com/Mar-7th/StarRailRes/dbe8cdfcfb0bf657b9fe1cf92d5537f118ccb487/index_new/cn/light_cones.json</x:v>
      </x:c>
    </x:row>
    <x:row r="46" ht="20" customHeight="1">
      <x:c r="A46" s="6" t="str">
        <x:v>21016</x:v>
      </x:c>
      <x:c r="B46" s="6" t="str">
        <x:v>宇宙市场趋势</x:v>
      </x:c>
      <x:c r="C46" s="6" t="n">
        <x:v>4</x:v>
      </x:c>
      <x:c r="D46" s="6" t="str">
        <x:v>存护</x:v>
      </x:c>
      <x:c r="E46" s="6" t="str">
        <x:v>https://raw.githubusercontent.com/Mar-7th/StarRailRes/dbe8cdfcfb0bf657b9fe1cf92d5537f118ccb487/index_new/cn/light_cones.json</x:v>
      </x:c>
    </x:row>
    <x:row r="47" ht="20" customHeight="1">
      <x:c r="A47" s="6" t="str">
        <x:v>21017</x:v>
      </x:c>
      <x:c r="B47" s="6" t="str">
        <x:v>点个关注吧！</x:v>
      </x:c>
      <x:c r="C47" s="6" t="n">
        <x:v>4</x:v>
      </x:c>
      <x:c r="D47" s="6" t="str">
        <x:v>巡猎</x:v>
      </x:c>
      <x:c r="E47" s="6" t="str">
        <x:v>https://raw.githubusercontent.com/Mar-7th/StarRailRes/dbe8cdfcfb0bf657b9fe1cf92d5537f118ccb487/index_new/cn/light_cones.json</x:v>
      </x:c>
    </x:row>
    <x:row r="48" ht="20" customHeight="1">
      <x:c r="A48" s="6" t="str">
        <x:v>21018</x:v>
      </x:c>
      <x:c r="B48" s="6" t="str">
        <x:v>舞！舞！舞！</x:v>
      </x:c>
      <x:c r="C48" s="6" t="n">
        <x:v>4</x:v>
      </x:c>
      <x:c r="D48" s="6" t="str">
        <x:v>同谐</x:v>
      </x:c>
      <x:c r="E48" s="6" t="str">
        <x:v>https://raw.githubusercontent.com/Mar-7th/StarRailRes/dbe8cdfcfb0bf657b9fe1cf92d5537f118ccb487/index_new/cn/light_cones.json</x:v>
      </x:c>
    </x:row>
    <x:row r="49" ht="20" customHeight="1">
      <x:c r="A49" s="6" t="str">
        <x:v>21019</x:v>
      </x:c>
      <x:c r="B49" s="6" t="str">
        <x:v>在蓝天下</x:v>
      </x:c>
      <x:c r="C49" s="6" t="n">
        <x:v>4</x:v>
      </x:c>
      <x:c r="D49" s="6" t="str">
        <x:v>毁灭</x:v>
      </x:c>
      <x:c r="E49" s="6" t="str">
        <x:v>https://raw.githubusercontent.com/Mar-7th/StarRailRes/dbe8cdfcfb0bf657b9fe1cf92d5537f118ccb487/index_new/cn/light_cones.json</x:v>
      </x:c>
    </x:row>
    <x:row r="50" ht="20" customHeight="1">
      <x:c r="A50" s="6" t="str">
        <x:v>21020</x:v>
      </x:c>
      <x:c r="B50" s="6" t="str">
        <x:v>天才们的休憩</x:v>
      </x:c>
      <x:c r="C50" s="6" t="n">
        <x:v>4</x:v>
      </x:c>
      <x:c r="D50" s="6" t="str">
        <x:v>智识</x:v>
      </x:c>
      <x:c r="E50" s="6" t="str">
        <x:v>https://raw.githubusercontent.com/Mar-7th/StarRailRes/dbe8cdfcfb0bf657b9fe1cf92d5537f118ccb487/index_new/cn/light_cones.json</x:v>
      </x:c>
    </x:row>
    <x:row r="51" ht="20" customHeight="1">
      <x:c r="A51" s="6" t="str">
        <x:v>21021</x:v>
      </x:c>
      <x:c r="B51" s="6" t="str">
        <x:v>等价交换</x:v>
      </x:c>
      <x:c r="C51" s="6" t="n">
        <x:v>4</x:v>
      </x:c>
      <x:c r="D51" s="6" t="str">
        <x:v>丰饶</x:v>
      </x:c>
      <x:c r="E51" s="6" t="str">
        <x:v>https://raw.githubusercontent.com/Mar-7th/StarRailRes/dbe8cdfcfb0bf657b9fe1cf92d5537f118ccb487/index_new/cn/light_cones.json</x:v>
      </x:c>
    </x:row>
    <x:row r="52" ht="20" customHeight="1">
      <x:c r="A52" s="6" t="str">
        <x:v>21022</x:v>
      </x:c>
      <x:c r="B52" s="6" t="str">
        <x:v>延长记号</x:v>
      </x:c>
      <x:c r="C52" s="6" t="n">
        <x:v>4</x:v>
      </x:c>
      <x:c r="D52" s="6" t="str">
        <x:v>虚无</x:v>
      </x:c>
      <x:c r="E52" s="6" t="str">
        <x:v>https://raw.githubusercontent.com/Mar-7th/StarRailRes/dbe8cdfcfb0bf657b9fe1cf92d5537f118ccb487/index_new/cn/light_cones.json</x:v>
      </x:c>
    </x:row>
    <x:row r="53" ht="20" customHeight="1">
      <x:c r="A53" s="6" t="str">
        <x:v>21023</x:v>
      </x:c>
      <x:c r="B53" s="6" t="str">
        <x:v>我们是地火</x:v>
      </x:c>
      <x:c r="C53" s="6" t="n">
        <x:v>4</x:v>
      </x:c>
      <x:c r="D53" s="6" t="str">
        <x:v>存护</x:v>
      </x:c>
      <x:c r="E53" s="6" t="str">
        <x:v>https://raw.githubusercontent.com/Mar-7th/StarRailRes/dbe8cdfcfb0bf657b9fe1cf92d5537f118ccb487/index_new/cn/light_cones.json</x:v>
      </x:c>
    </x:row>
    <x:row r="54" ht="20" customHeight="1">
      <x:c r="A54" s="6" t="str">
        <x:v>21024</x:v>
      </x:c>
      <x:c r="B54" s="6" t="str">
        <x:v>春水初生</x:v>
      </x:c>
      <x:c r="C54" s="6" t="n">
        <x:v>4</x:v>
      </x:c>
      <x:c r="D54" s="6" t="str">
        <x:v>巡猎</x:v>
      </x:c>
      <x:c r="E54" s="6" t="str">
        <x:v>https://raw.githubusercontent.com/Mar-7th/StarRailRes/dbe8cdfcfb0bf657b9fe1cf92d5537f118ccb487/index_new/cn/light_cones.json</x:v>
      </x:c>
    </x:row>
    <x:row r="55" ht="20" customHeight="1">
      <x:c r="A55" s="6" t="str">
        <x:v>21025</x:v>
      </x:c>
      <x:c r="B55" s="6" t="str">
        <x:v>过往未来</x:v>
      </x:c>
      <x:c r="C55" s="6" t="n">
        <x:v>4</x:v>
      </x:c>
      <x:c r="D55" s="6" t="str">
        <x:v>同谐</x:v>
      </x:c>
      <x:c r="E55" s="6" t="str">
        <x:v>https://raw.githubusercontent.com/Mar-7th/StarRailRes/dbe8cdfcfb0bf657b9fe1cf92d5537f118ccb487/index_new/cn/light_cones.json</x:v>
      </x:c>
    </x:row>
    <x:row r="56" ht="20" customHeight="1">
      <x:c r="A56" s="6" t="str">
        <x:v>21026</x:v>
      </x:c>
      <x:c r="B56" s="6" t="str">
        <x:v>汪！散步时间！</x:v>
      </x:c>
      <x:c r="C56" s="6" t="n">
        <x:v>4</x:v>
      </x:c>
      <x:c r="D56" s="6" t="str">
        <x:v>毁灭</x:v>
      </x:c>
      <x:c r="E56" s="6" t="str">
        <x:v>https://raw.githubusercontent.com/Mar-7th/StarRailRes/dbe8cdfcfb0bf657b9fe1cf92d5537f118ccb487/index_new/cn/light_cones.json</x:v>
      </x:c>
    </x:row>
    <x:row r="57" ht="20" customHeight="1">
      <x:c r="A57" s="6" t="str">
        <x:v>21027</x:v>
      </x:c>
      <x:c r="B57" s="6" t="str">
        <x:v>早餐的仪式感</x:v>
      </x:c>
      <x:c r="C57" s="6" t="n">
        <x:v>4</x:v>
      </x:c>
      <x:c r="D57" s="6" t="str">
        <x:v>智识</x:v>
      </x:c>
      <x:c r="E57" s="6" t="str">
        <x:v>https://raw.githubusercontent.com/Mar-7th/StarRailRes/dbe8cdfcfb0bf657b9fe1cf92d5537f118ccb487/index_new/cn/light_cones.json</x:v>
      </x:c>
    </x:row>
    <x:row r="58" ht="20" customHeight="1">
      <x:c r="A58" s="6" t="str">
        <x:v>21028</x:v>
      </x:c>
      <x:c r="B58" s="6" t="str">
        <x:v>暖夜不会漫长</x:v>
      </x:c>
      <x:c r="C58" s="6" t="n">
        <x:v>4</x:v>
      </x:c>
      <x:c r="D58" s="6" t="str">
        <x:v>丰饶</x:v>
      </x:c>
      <x:c r="E58" s="6" t="str">
        <x:v>https://raw.githubusercontent.com/Mar-7th/StarRailRes/dbe8cdfcfb0bf657b9fe1cf92d5537f118ccb487/index_new/cn/light_cones.json</x:v>
      </x:c>
    </x:row>
    <x:row r="59" ht="20" customHeight="1">
      <x:c r="A59" s="6" t="str">
        <x:v>21029</x:v>
      </x:c>
      <x:c r="B59" s="6" t="str">
        <x:v>后会有期</x:v>
      </x:c>
      <x:c r="C59" s="6" t="n">
        <x:v>4</x:v>
      </x:c>
      <x:c r="D59" s="6" t="str">
        <x:v>虚无</x:v>
      </x:c>
      <x:c r="E59" s="6" t="str">
        <x:v>https://raw.githubusercontent.com/Mar-7th/StarRailRes/dbe8cdfcfb0bf657b9fe1cf92d5537f118ccb487/index_new/cn/light_cones.json</x:v>
      </x:c>
    </x:row>
    <x:row r="60" ht="20" customHeight="1">
      <x:c r="A60" s="6" t="str">
        <x:v>21030</x:v>
      </x:c>
      <x:c r="B60" s="6" t="str">
        <x:v>这就是我啦！</x:v>
      </x:c>
      <x:c r="C60" s="6" t="n">
        <x:v>4</x:v>
      </x:c>
      <x:c r="D60" s="6" t="str">
        <x:v>存护</x:v>
      </x:c>
      <x:c r="E60" s="6" t="str">
        <x:v>https://raw.githubusercontent.com/Mar-7th/StarRailRes/dbe8cdfcfb0bf657b9fe1cf92d5537f118ccb487/index_new/cn/light_cones.json</x:v>
      </x:c>
    </x:row>
    <x:row r="61" ht="20" customHeight="1">
      <x:c r="A61" s="6" t="str">
        <x:v>21031</x:v>
      </x:c>
      <x:c r="B61" s="6" t="str">
        <x:v>重返幽冥</x:v>
      </x:c>
      <x:c r="C61" s="6" t="n">
        <x:v>4</x:v>
      </x:c>
      <x:c r="D61" s="6" t="str">
        <x:v>巡猎</x:v>
      </x:c>
      <x:c r="E61" s="6" t="str">
        <x:v>https://raw.githubusercontent.com/Mar-7th/StarRailRes/dbe8cdfcfb0bf657b9fe1cf92d5537f118ccb487/index_new/cn/light_cones.json</x:v>
      </x:c>
    </x:row>
    <x:row r="62" ht="20" customHeight="1">
      <x:c r="A62" s="6" t="str">
        <x:v>21032</x:v>
      </x:c>
      <x:c r="B62" s="6" t="str">
        <x:v>镂月裁云之意</x:v>
      </x:c>
      <x:c r="C62" s="6" t="n">
        <x:v>4</x:v>
      </x:c>
      <x:c r="D62" s="6" t="str">
        <x:v>同谐</x:v>
      </x:c>
      <x:c r="E62" s="6" t="str">
        <x:v>https://raw.githubusercontent.com/Mar-7th/StarRailRes/dbe8cdfcfb0bf657b9fe1cf92d5537f118ccb487/index_new/cn/light_cones.json</x:v>
      </x:c>
    </x:row>
    <x:row r="63" ht="20" customHeight="1">
      <x:c r="A63" s="6" t="str">
        <x:v>21033</x:v>
      </x:c>
      <x:c r="B63" s="6" t="str">
        <x:v>无处可逃</x:v>
      </x:c>
      <x:c r="C63" s="6" t="n">
        <x:v>4</x:v>
      </x:c>
      <x:c r="D63" s="6" t="str">
        <x:v>毁灭</x:v>
      </x:c>
      <x:c r="E63" s="6" t="str">
        <x:v>https://raw.githubusercontent.com/Mar-7th/StarRailRes/dbe8cdfcfb0bf657b9fe1cf92d5537f118ccb487/index_new/cn/light_cones.json</x:v>
      </x:c>
    </x:row>
    <x:row r="64" ht="20" customHeight="1">
      <x:c r="A64" s="6" t="str">
        <x:v>21034</x:v>
      </x:c>
      <x:c r="B64" s="6" t="str">
        <x:v>今日亦是和平的一日</x:v>
      </x:c>
      <x:c r="C64" s="6" t="n">
        <x:v>4</x:v>
      </x:c>
      <x:c r="D64" s="6" t="str">
        <x:v>智识</x:v>
      </x:c>
      <x:c r="E64" s="6" t="str">
        <x:v>https://raw.githubusercontent.com/Mar-7th/StarRailRes/dbe8cdfcfb0bf657b9fe1cf92d5537f118ccb487/index_new/cn/light_cones.json</x:v>
      </x:c>
    </x:row>
    <x:row r="65" ht="20" customHeight="1">
      <x:c r="A65" s="6" t="str">
        <x:v>21035</x:v>
      </x:c>
      <x:c r="B65" s="6" t="str">
        <x:v>何物为真</x:v>
      </x:c>
      <x:c r="C65" s="6" t="n">
        <x:v>4</x:v>
      </x:c>
      <x:c r="D65" s="6" t="str">
        <x:v>丰饶</x:v>
      </x:c>
      <x:c r="E65" s="6" t="str">
        <x:v>https://raw.githubusercontent.com/Mar-7th/StarRailRes/dbe8cdfcfb0bf657b9fe1cf92d5537f118ccb487/index_new/cn/light_cones.json</x:v>
      </x:c>
    </x:row>
    <x:row r="66" ht="20" customHeight="1">
      <x:c r="A66" s="6" t="str">
        <x:v>21036</x:v>
      </x:c>
      <x:c r="B66" s="6" t="str">
        <x:v>美梦小镇大冒险</x:v>
      </x:c>
      <x:c r="C66" s="6" t="n">
        <x:v>4</x:v>
      </x:c>
      <x:c r="D66" s="6" t="str">
        <x:v>同谐</x:v>
      </x:c>
      <x:c r="E66" s="6" t="str">
        <x:v>https://raw.githubusercontent.com/Mar-7th/StarRailRes/dbe8cdfcfb0bf657b9fe1cf92d5537f118ccb487/index_new/cn/light_cones.json</x:v>
      </x:c>
    </x:row>
    <x:row r="67" ht="20" customHeight="1">
      <x:c r="A67" s="6" t="str">
        <x:v>21037</x:v>
      </x:c>
      <x:c r="B67" s="6" t="str">
        <x:v>最后的赢家</x:v>
      </x:c>
      <x:c r="C67" s="6" t="n">
        <x:v>4</x:v>
      </x:c>
      <x:c r="D67" s="6" t="str">
        <x:v>巡猎</x:v>
      </x:c>
      <x:c r="E67" s="6" t="str">
        <x:v>https://raw.githubusercontent.com/Mar-7th/StarRailRes/dbe8cdfcfb0bf657b9fe1cf92d5537f118ccb487/index_new/cn/light_cones.json</x:v>
      </x:c>
    </x:row>
    <x:row r="68" ht="20" customHeight="1">
      <x:c r="A68" s="6" t="str">
        <x:v>21038</x:v>
      </x:c>
      <x:c r="B68" s="6" t="str">
        <x:v>在火的远处</x:v>
      </x:c>
      <x:c r="C68" s="6" t="n">
        <x:v>4</x:v>
      </x:c>
      <x:c r="D68" s="6" t="str">
        <x:v>毁灭</x:v>
      </x:c>
      <x:c r="E68" s="6" t="str">
        <x:v>https://raw.githubusercontent.com/Mar-7th/StarRailRes/dbe8cdfcfb0bf657b9fe1cf92d5537f118ccb487/index_new/cn/light_cones.json</x:v>
      </x:c>
    </x:row>
    <x:row r="69" ht="20" customHeight="1">
      <x:c r="A69" s="6" t="str">
        <x:v>21039</x:v>
      </x:c>
      <x:c r="B69" s="6" t="str">
        <x:v>织造命运之线</x:v>
      </x:c>
      <x:c r="C69" s="6" t="n">
        <x:v>4</x:v>
      </x:c>
      <x:c r="D69" s="6" t="str">
        <x:v>存护</x:v>
      </x:c>
      <x:c r="E69" s="6" t="str">
        <x:v>https://raw.githubusercontent.com/Mar-7th/StarRailRes/dbe8cdfcfb0bf657b9fe1cf92d5537f118ccb487/index_new/cn/light_cones.json</x:v>
      </x:c>
    </x:row>
    <x:row r="70" ht="20" customHeight="1">
      <x:c r="A70" s="6" t="str">
        <x:v>21040</x:v>
      </x:c>
      <x:c r="B70" s="6" t="str">
        <x:v>银河沦陷日</x:v>
      </x:c>
      <x:c r="C70" s="6" t="n">
        <x:v>4</x:v>
      </x:c>
      <x:c r="D70" s="6" t="str">
        <x:v>智识</x:v>
      </x:c>
      <x:c r="E70" s="6" t="str">
        <x:v>https://raw.githubusercontent.com/Mar-7th/StarRailRes/dbe8cdfcfb0bf657b9fe1cf92d5537f118ccb487/index_new/cn/light_cones.json</x:v>
      </x:c>
    </x:row>
    <x:row r="71" ht="20" customHeight="1">
      <x:c r="A71" s="6" t="str">
        <x:v>21041</x:v>
      </x:c>
      <x:c r="B71" s="6" t="str">
        <x:v>好戏开演</x:v>
      </x:c>
      <x:c r="C71" s="6" t="n">
        <x:v>4</x:v>
      </x:c>
      <x:c r="D71" s="6" t="str">
        <x:v>虚无</x:v>
      </x:c>
      <x:c r="E71" s="6" t="str">
        <x:v>https://raw.githubusercontent.com/Mar-7th/StarRailRes/dbe8cdfcfb0bf657b9fe1cf92d5537f118ccb487/index_new/cn/light_cones.json</x:v>
      </x:c>
    </x:row>
    <x:row r="72" ht="20" customHeight="1">
      <x:c r="A72" s="6" t="str">
        <x:v>21042</x:v>
      </x:c>
      <x:c r="B72" s="6" t="str">
        <x:v>铭记于心的约定</x:v>
      </x:c>
      <x:c r="C72" s="6" t="n">
        <x:v>4</x:v>
      </x:c>
      <x:c r="D72" s="6" t="str">
        <x:v>毁灭</x:v>
      </x:c>
      <x:c r="E72" s="6" t="str">
        <x:v>https://raw.githubusercontent.com/Mar-7th/StarRailRes/dbe8cdfcfb0bf657b9fe1cf92d5537f118ccb487/index_new/cn/light_cones.json</x:v>
      </x:c>
    </x:row>
    <x:row r="73" ht="20" customHeight="1">
      <x:c r="A73" s="6" t="str">
        <x:v>21043</x:v>
      </x:c>
      <x:c r="B73" s="6" t="str">
        <x:v>两个人的演唱会</x:v>
      </x:c>
      <x:c r="C73" s="6" t="n">
        <x:v>4</x:v>
      </x:c>
      <x:c r="D73" s="6" t="str">
        <x:v>存护</x:v>
      </x:c>
      <x:c r="E73" s="6" t="str">
        <x:v>https://raw.githubusercontent.com/Mar-7th/StarRailRes/dbe8cdfcfb0bf657b9fe1cf92d5537f118ccb487/index_new/cn/light_cones.json</x:v>
      </x:c>
    </x:row>
    <x:row r="74" ht="20" customHeight="1">
      <x:c r="A74" s="6" t="str">
        <x:v>21044</x:v>
      </x:c>
      <x:c r="B74" s="6" t="str">
        <x:v>无边曼舞</x:v>
      </x:c>
      <x:c r="C74" s="6" t="n">
        <x:v>4</x:v>
      </x:c>
      <x:c r="D74" s="6" t="str">
        <x:v>虚无</x:v>
      </x:c>
      <x:c r="E74" s="6" t="str">
        <x:v>https://raw.githubusercontent.com/Mar-7th/StarRailRes/dbe8cdfcfb0bf657b9fe1cf92d5537f118ccb487/index_new/cn/light_cones.json</x:v>
      </x:c>
    </x:row>
    <x:row r="75" ht="20" customHeight="1">
      <x:c r="A75" s="6" t="str">
        <x:v>21045</x:v>
      </x:c>
      <x:c r="B75" s="6" t="str">
        <x:v>谐乐静默之后</x:v>
      </x:c>
      <x:c r="C75" s="6" t="n">
        <x:v>4</x:v>
      </x:c>
      <x:c r="D75" s="6" t="str">
        <x:v>智识</x:v>
      </x:c>
      <x:c r="E75" s="6" t="str">
        <x:v>https://raw.githubusercontent.com/Mar-7th/StarRailRes/dbe8cdfcfb0bf657b9fe1cf92d5537f118ccb487/index_new/cn/light_cones.json</x:v>
      </x:c>
    </x:row>
    <x:row r="76" ht="20" customHeight="1">
      <x:c r="A76" s="6" t="str">
        <x:v>21046</x:v>
      </x:c>
      <x:c r="B76" s="6" t="str">
        <x:v>芳华待灼</x:v>
      </x:c>
      <x:c r="C76" s="6" t="n">
        <x:v>4</x:v>
      </x:c>
      <x:c r="D76" s="6" t="str">
        <x:v>同谐</x:v>
      </x:c>
      <x:c r="E76" s="6" t="str">
        <x:v>https://raw.githubusercontent.com/Mar-7th/StarRailRes/dbe8cdfcfb0bf657b9fe1cf92d5537f118ccb487/index_new/cn/light_cones.json</x:v>
      </x:c>
    </x:row>
    <x:row r="77" ht="20" customHeight="1">
      <x:c r="A77" s="6" t="str">
        <x:v>21047</x:v>
      </x:c>
      <x:c r="B77" s="6" t="str">
        <x:v>黑夜如影随行</x:v>
      </x:c>
      <x:c r="C77" s="6" t="n">
        <x:v>4</x:v>
      </x:c>
      <x:c r="D77" s="6" t="str">
        <x:v>巡猎</x:v>
      </x:c>
      <x:c r="E77" s="6" t="str">
        <x:v>https://raw.githubusercontent.com/Mar-7th/StarRailRes/dbe8cdfcfb0bf657b9fe1cf92d5537f118ccb487/index_new/cn/light_cones.json</x:v>
      </x:c>
    </x:row>
    <x:row r="78" ht="20" customHeight="1">
      <x:c r="A78" s="6" t="str">
        <x:v>21048</x:v>
      </x:c>
      <x:c r="B78" s="6" t="str">
        <x:v>梦的蒙太奇</x:v>
      </x:c>
      <x:c r="C78" s="6" t="n">
        <x:v>4</x:v>
      </x:c>
      <x:c r="D78" s="6" t="str">
        <x:v>丰饶</x:v>
      </x:c>
      <x:c r="E78" s="6" t="str">
        <x:v>https://raw.githubusercontent.com/Mar-7th/StarRailRes/dbe8cdfcfb0bf657b9fe1cf92d5537f118ccb487/index_new/cn/light_cones.json</x:v>
      </x:c>
    </x:row>
    <x:row r="79" ht="20" customHeight="1">
      <x:c r="A79" s="6" t="str">
        <x:v>21050</x:v>
      </x:c>
      <x:c r="B79" s="6" t="str">
        <x:v>胜利只在朝夕间</x:v>
      </x:c>
      <x:c r="C79" s="6" t="n">
        <x:v>4</x:v>
      </x:c>
      <x:c r="D79" s="6" t="str">
        <x:v>记忆</x:v>
      </x:c>
      <x:c r="E79" s="6" t="str">
        <x:v>https://raw.githubusercontent.com/Mar-7th/StarRailRes/dbe8cdfcfb0bf657b9fe1cf92d5537f118ccb487/index_new/cn/light_cones.json</x:v>
      </x:c>
    </x:row>
    <x:row r="80" ht="20" customHeight="1">
      <x:c r="A80" s="6" t="str">
        <x:v>21051</x:v>
      </x:c>
      <x:c r="B80" s="6" t="str">
        <x:v>天才们的问候</x:v>
      </x:c>
      <x:c r="C80" s="6" t="n">
        <x:v>4</x:v>
      </x:c>
      <x:c r="D80" s="6" t="str">
        <x:v>记忆</x:v>
      </x:c>
      <x:c r="E80" s="6" t="str">
        <x:v>https://raw.githubusercontent.com/Mar-7th/StarRailRes/dbe8cdfcfb0bf657b9fe1cf92d5537f118ccb487/index_new/cn/light_cones.json</x:v>
      </x:c>
    </x:row>
    <x:row r="81" ht="20" customHeight="1">
      <x:c r="A81" s="6" t="str">
        <x:v>21052</x:v>
      </x:c>
      <x:c r="B81" s="6" t="str">
        <x:v>多流汗，少流泪</x:v>
      </x:c>
      <x:c r="C81" s="6" t="n">
        <x:v>4</x:v>
      </x:c>
      <x:c r="D81" s="6" t="str">
        <x:v>记忆</x:v>
      </x:c>
      <x:c r="E81" s="6" t="str">
        <x:v>https://raw.githubusercontent.com/Mar-7th/StarRailRes/dbe8cdfcfb0bf657b9fe1cf92d5537f118ccb487/index_new/cn/light_cones.json</x:v>
      </x:c>
    </x:row>
    <x:row r="82" ht="20" customHeight="1">
      <x:c r="A82" s="6" t="str">
        <x:v>21053</x:v>
      </x:c>
      <x:c r="B82" s="6" t="str">
        <x:v>愿旅途永远坦然</x:v>
      </x:c>
      <x:c r="C82" s="6" t="n">
        <x:v>4</x:v>
      </x:c>
      <x:c r="D82" s="6" t="str">
        <x:v>存护</x:v>
      </x:c>
      <x:c r="E82" s="6" t="str">
        <x:v>https://raw.githubusercontent.com/Mar-7th/StarRailRes/dbe8cdfcfb0bf657b9fe1cf92d5537f118ccb487/index_new/cn/light_cones.json</x:v>
      </x:c>
    </x:row>
    <x:row r="83" ht="20" customHeight="1">
      <x:c r="A83" s="6" t="str">
        <x:v>21054</x:v>
      </x:c>
      <x:c r="B83" s="6" t="str">
        <x:v>故事的下一页</x:v>
      </x:c>
      <x:c r="C83" s="6" t="n">
        <x:v>4</x:v>
      </x:c>
      <x:c r="D83" s="6" t="str">
        <x:v>记忆</x:v>
      </x:c>
      <x:c r="E83" s="6" t="str">
        <x:v>https://raw.githubusercontent.com/Mar-7th/StarRailRes/dbe8cdfcfb0bf657b9fe1cf92d5537f118ccb487/index_new/cn/light_cones.json</x:v>
      </x:c>
    </x:row>
    <x:row r="84" ht="20" customHeight="1">
      <x:c r="A84" s="6" t="str">
        <x:v>21055</x:v>
      </x:c>
      <x:c r="B84" s="6" t="str">
        <x:v>直到明天的明天</x:v>
      </x:c>
      <x:c r="C84" s="6" t="n">
        <x:v>4</x:v>
      </x:c>
      <x:c r="D84" s="6" t="str">
        <x:v>丰饶</x:v>
      </x:c>
      <x:c r="E84" s="6" t="str">
        <x:v>https://raw.githubusercontent.com/Mar-7th/StarRailRes/dbe8cdfcfb0bf657b9fe1cf92d5537f118ccb487/index_new/cn/light_cones.json</x:v>
      </x:c>
    </x:row>
    <x:row r="85" ht="20" customHeight="1">
      <x:c r="A85" s="6" t="str">
        <x:v>21056</x:v>
      </x:c>
      <x:c r="B85" s="6" t="str">
        <x:v>追逐风的时候</x:v>
      </x:c>
      <x:c r="C85" s="6" t="n">
        <x:v>4</x:v>
      </x:c>
      <x:c r="D85" s="6" t="str">
        <x:v>同谐</x:v>
      </x:c>
      <x:c r="E85" s="6" t="str">
        <x:v>https://raw.githubusercontent.com/Mar-7th/StarRailRes/dbe8cdfcfb0bf657b9fe1cf92d5537f118ccb487/index_new/cn/light_cones.json</x:v>
      </x:c>
    </x:row>
    <x:row r="86" ht="20" customHeight="1">
      <x:c r="A86" s="6" t="str">
        <x:v>21057</x:v>
      </x:c>
      <x:c r="B86" s="6" t="str">
        <x:v>花儿不会忘记</x:v>
      </x:c>
      <x:c r="C86" s="6" t="n">
        <x:v>4</x:v>
      </x:c>
      <x:c r="D86" s="6" t="str">
        <x:v>记忆</x:v>
      </x:c>
      <x:c r="E86" s="6" t="str">
        <x:v>https://raw.githubusercontent.com/Mar-7th/StarRailRes/dbe8cdfcfb0bf657b9fe1cf92d5537f118ccb487/index_new/cn/light_cones.json</x:v>
      </x:c>
    </x:row>
    <x:row r="87" ht="20" customHeight="1">
      <x:c r="A87" s="6" t="str">
        <x:v>21058</x:v>
      </x:c>
      <x:c r="B87" s="6" t="str">
        <x:v>一行往日的血</x:v>
      </x:c>
      <x:c r="C87" s="6" t="n">
        <x:v>4</x:v>
      </x:c>
      <x:c r="D87" s="6" t="str">
        <x:v>毁灭</x:v>
      </x:c>
      <x:c r="E87" s="6" t="str">
        <x:v>https://raw.githubusercontent.com/Mar-7th/StarRailRes/dbe8cdfcfb0bf657b9fe1cf92d5537f118ccb487/index_new/cn/light_cones.json</x:v>
      </x:c>
    </x:row>
    <x:row r="88" ht="20" customHeight="1">
      <x:c r="A88" s="6" t="str">
        <x:v>21060</x:v>
      </x:c>
      <x:c r="B88" s="6" t="str">
        <x:v>氤氲麦香的梦</x:v>
      </x:c>
      <x:c r="C88" s="6" t="n">
        <x:v>4</x:v>
      </x:c>
      <x:c r="D88" s="6" t="str">
        <x:v>智识</x:v>
      </x:c>
      <x:c r="E88" s="6" t="str">
        <x:v>https://raw.githubusercontent.com/Mar-7th/StarRailRes/dbe8cdfcfb0bf657b9fe1cf92d5537f118ccb487/index_new/cn/light_cones.json</x:v>
      </x:c>
    </x:row>
    <x:row r="89" ht="20" customHeight="1">
      <x:c r="A89" s="6" t="str">
        <x:v>21061</x:v>
      </x:c>
      <x:c r="B89" s="6" t="str">
        <x:v>假日浴场大冒险</x:v>
      </x:c>
      <x:c r="C89" s="6" t="n">
        <x:v>4</x:v>
      </x:c>
      <x:c r="D89" s="6" t="str">
        <x:v>虚无</x:v>
      </x:c>
      <x:c r="E89" s="6" t="str">
        <x:v>https://raw.githubusercontent.com/Mar-7th/StarRailRes/dbe8cdfcfb0bf657b9fe1cf92d5537f118ccb487/index_new/cn/light_cones.json</x:v>
      </x:c>
    </x:row>
    <x:row r="90" ht="20" customHeight="1">
      <x:c r="A90" s="6" t="str">
        <x:v>21062</x:v>
      </x:c>
      <x:c r="B90" s="6" t="str">
        <x:v>于那终点再见</x:v>
      </x:c>
      <x:c r="C90" s="6" t="n">
        <x:v>4</x:v>
      </x:c>
      <x:c r="D90" s="6" t="str">
        <x:v>巡猎</x:v>
      </x:c>
      <x:c r="E90" s="6" t="str">
        <x:v>https://raw.githubusercontent.com/Mar-7th/StarRailRes/dbe8cdfcfb0bf657b9fe1cf92d5537f118ccb487/index_new/cn/light_cones.json</x:v>
      </x:c>
    </x:row>
    <x:row r="91" ht="20" customHeight="1">
      <x:c r="A91" s="6" t="str">
        <x:v>21064</x:v>
      </x:c>
      <x:c r="B91" s="6" t="str">
        <x:v>菇菇嘎嘎历险记</x:v>
      </x:c>
      <x:c r="C91" s="6" t="n">
        <x:v>4</x:v>
      </x:c>
      <x:c r="D91" s="6" t="str">
        <x:v>欢愉</x:v>
      </x:c>
      <x:c r="E91" s="6" t="str">
        <x:v>https://raw.githubusercontent.com/Mar-7th/StarRailRes/dbe8cdfcfb0bf657b9fe1cf92d5537f118ccb487/index_new/cn/light_cones.json</x:v>
      </x:c>
    </x:row>
    <x:row r="92" ht="20" customHeight="1">
      <x:c r="A92" s="6" t="str">
        <x:v>21065</x:v>
      </x:c>
      <x:c r="B92" s="6" t="str">
        <x:v>今日好手气</x:v>
      </x:c>
      <x:c r="C92" s="6" t="n">
        <x:v>4</x:v>
      </x:c>
      <x:c r="D92" s="6" t="str">
        <x:v>欢愉</x:v>
      </x:c>
      <x:c r="E92" s="6" t="str">
        <x:v>https://raw.githubusercontent.com/Mar-7th/StarRailRes/dbe8cdfcfb0bf657b9fe1cf92d5537f118ccb487/index_new/cn/light_cones.json</x:v>
      </x:c>
    </x:row>
    <x:row r="93" ht="20" customHeight="1">
      <x:c r="A93" s="6" t="str">
        <x:v>21066</x:v>
      </x:c>
      <x:c r="B93" s="6" t="str">
        <x:v>放个短假</x:v>
      </x:c>
      <x:c r="C93" s="6" t="n">
        <x:v>4</x:v>
      </x:c>
      <x:c r="D93" s="6" t="str">
        <x:v>欢愉</x:v>
      </x:c>
      <x:c r="E93" s="6" t="str">
        <x:v>https://raw.githubusercontent.com/Mar-7th/StarRailRes/dbe8cdfcfb0bf657b9fe1cf92d5537f118ccb487/index_new/cn/light_cones.json</x:v>
      </x:c>
    </x:row>
    <x:row r="94" ht="20" customHeight="1">
      <x:c r="A94" s="6" t="str">
        <x:v>22000</x:v>
      </x:c>
      <x:c r="B94" s="6" t="str">
        <x:v>新手任务开始前</x:v>
      </x:c>
      <x:c r="C94" s="6" t="n">
        <x:v>4</x:v>
      </x:c>
      <x:c r="D94" s="6" t="str">
        <x:v>虚无</x:v>
      </x:c>
      <x:c r="E94" s="6" t="str">
        <x:v>https://raw.githubusercontent.com/Mar-7th/StarRailRes/dbe8cdfcfb0bf657b9fe1cf92d5537f118ccb487/index_new/cn/light_cones.json</x:v>
      </x:c>
    </x:row>
    <x:row r="95" ht="20" customHeight="1">
      <x:c r="A95" s="6" t="str">
        <x:v>22001</x:v>
      </x:c>
      <x:c r="B95" s="6" t="str">
        <x:v>嘿，我在这儿</x:v>
      </x:c>
      <x:c r="C95" s="6" t="n">
        <x:v>4</x:v>
      </x:c>
      <x:c r="D95" s="6" t="str">
        <x:v>丰饶</x:v>
      </x:c>
      <x:c r="E95" s="6" t="str">
        <x:v>https://raw.githubusercontent.com/Mar-7th/StarRailRes/dbe8cdfcfb0bf657b9fe1cf92d5537f118ccb487/index_new/cn/light_cones.json</x:v>
      </x:c>
    </x:row>
    <x:row r="96" ht="20" customHeight="1">
      <x:c r="A96" s="6" t="str">
        <x:v>22002</x:v>
      </x:c>
      <x:c r="B96" s="6" t="str">
        <x:v>为了明日的旅途</x:v>
      </x:c>
      <x:c r="C96" s="6" t="n">
        <x:v>4</x:v>
      </x:c>
      <x:c r="D96" s="6" t="str">
        <x:v>同谐</x:v>
      </x:c>
      <x:c r="E96" s="6" t="str">
        <x:v>https://raw.githubusercontent.com/Mar-7th/StarRailRes/dbe8cdfcfb0bf657b9fe1cf92d5537f118ccb487/index_new/cn/light_cones.json</x:v>
      </x:c>
    </x:row>
    <x:row r="97" ht="20" customHeight="1">
      <x:c r="A97" s="6" t="str">
        <x:v>22003</x:v>
      </x:c>
      <x:c r="B97" s="6" t="str">
        <x:v>忍事录•音律狩猎</x:v>
      </x:c>
      <x:c r="C97" s="6" t="n">
        <x:v>4</x:v>
      </x:c>
      <x:c r="D97" s="6" t="str">
        <x:v>毁灭</x:v>
      </x:c>
      <x:c r="E97" s="6" t="str">
        <x:v>https://raw.githubusercontent.com/Mar-7th/StarRailRes/dbe8cdfcfb0bf657b9fe1cf92d5537f118ccb487/index_new/cn/light_cones.json</x:v>
      </x:c>
    </x:row>
    <x:row r="98" ht="20" customHeight="1">
      <x:c r="A98" s="6" t="str">
        <x:v>22004</x:v>
      </x:c>
      <x:c r="B98" s="6" t="str">
        <x:v>宇宙大生意</x:v>
      </x:c>
      <x:c r="C98" s="6" t="n">
        <x:v>4</x:v>
      </x:c>
      <x:c r="D98" s="6" t="str">
        <x:v>智识</x:v>
      </x:c>
      <x:c r="E98" s="6" t="str">
        <x:v>https://raw.githubusercontent.com/Mar-7th/StarRailRes/dbe8cdfcfb0bf657b9fe1cf92d5537f118ccb487/index_new/cn/light_cones.json</x:v>
      </x:c>
    </x:row>
    <x:row r="99" ht="20" customHeight="1">
      <x:c r="A99" s="6" t="str">
        <x:v>22005</x:v>
      </x:c>
      <x:c r="B99" s="6" t="str">
        <x:v>永远的迷境饭</x:v>
      </x:c>
      <x:c r="C99" s="6" t="n">
        <x:v>4</x:v>
      </x:c>
      <x:c r="D99" s="6" t="str">
        <x:v>同谐</x:v>
      </x:c>
      <x:c r="E99" s="6" t="str">
        <x:v>https://raw.githubusercontent.com/Mar-7th/StarRailRes/dbe8cdfcfb0bf657b9fe1cf92d5537f118ccb487/index_new/cn/light_cones.json</x:v>
      </x:c>
    </x:row>
    <x:row r="100" ht="20" customHeight="1">
      <x:c r="A100" s="6" t="str">
        <x:v>22006</x:v>
      </x:c>
      <x:c r="B100" s="6" t="str">
        <x:v>飞向粉色的明天</x:v>
      </x:c>
      <x:c r="C100" s="6" t="n">
        <x:v>4</x:v>
      </x:c>
      <x:c r="D100" s="6" t="str">
        <x:v>记忆</x:v>
      </x:c>
      <x:c r="E100" s="6" t="str">
        <x:v>https://raw.githubusercontent.com/Mar-7th/StarRailRes/dbe8cdfcfb0bf657b9fe1cf92d5537f118ccb487/index_new/cn/light_cones.json</x:v>
      </x:c>
    </x:row>
    <x:row r="101" ht="20" customHeight="1">
      <x:c r="A101" s="6" t="str">
        <x:v>22007</x:v>
      </x:c>
      <x:c r="B101" s="6" t="str">
        <x:v>未来，有我们一起</x:v>
      </x:c>
      <x:c r="C101" s="6" t="n">
        <x:v>4</x:v>
      </x:c>
      <x:c r="D101" s="6" t="str">
        <x:v>欢愉</x:v>
      </x:c>
      <x:c r="E101" s="6" t="str">
        <x:v>https://raw.githubusercontent.com/Mar-7th/StarRailRes/dbe8cdfcfb0bf657b9fe1cf92d5537f118ccb487/index_new/cn/light_cones.json</x:v>
      </x:c>
    </x:row>
    <x:row r="102" ht="20" customHeight="1">
      <x:c r="A102" s="6" t="str">
        <x:v>22008</x:v>
      </x:c>
      <x:c r="B102" s="6" t="str">
        <x:v>向着地平线的终点</x:v>
      </x:c>
      <x:c r="C102" s="6" t="n">
        <x:v>4</x:v>
      </x:c>
      <x:c r="D102" s="6" t="str">
        <x:v>巡猎</x:v>
      </x:c>
      <x:c r="E102" s="6" t="str">
        <x:v>https://raw.githubusercontent.com/Mar-7th/StarRailRes/dbe8cdfcfb0bf657b9fe1cf92d5537f118ccb487/index_new/cn/light_cones.json</x:v>
      </x:c>
    </x:row>
    <x:row r="103" ht="20" customHeight="1">
      <x:c r="A103" s="6" t="str">
        <x:v>23000</x:v>
      </x:c>
      <x:c r="B103" s="6" t="str">
        <x:v>银河铁道之夜</x:v>
      </x:c>
      <x:c r="C103" s="6" t="n">
        <x:v>5</x:v>
      </x:c>
      <x:c r="D103" s="6" t="str">
        <x:v>智识</x:v>
      </x:c>
      <x:c r="E103" s="6" t="str">
        <x:v>https://raw.githubusercontent.com/Mar-7th/StarRailRes/dbe8cdfcfb0bf657b9fe1cf92d5537f118ccb487/index_new/cn/light_cones.json</x:v>
      </x:c>
    </x:row>
    <x:row r="104" ht="20" customHeight="1">
      <x:c r="A104" s="6" t="str">
        <x:v>23001</x:v>
      </x:c>
      <x:c r="B104" s="6" t="str">
        <x:v>于夜色中</x:v>
      </x:c>
      <x:c r="C104" s="6" t="n">
        <x:v>5</x:v>
      </x:c>
      <x:c r="D104" s="6" t="str">
        <x:v>巡猎</x:v>
      </x:c>
      <x:c r="E104" s="6" t="str">
        <x:v>https://raw.githubusercontent.com/Mar-7th/StarRailRes/dbe8cdfcfb0bf657b9fe1cf92d5537f118ccb487/index_new/cn/light_cones.json</x:v>
      </x:c>
    </x:row>
    <x:row r="105" ht="20" customHeight="1">
      <x:c r="A105" s="6" t="str">
        <x:v>23002</x:v>
      </x:c>
      <x:c r="B105" s="6" t="str">
        <x:v>无可取代的东西</x:v>
      </x:c>
      <x:c r="C105" s="6" t="n">
        <x:v>5</x:v>
      </x:c>
      <x:c r="D105" s="6" t="str">
        <x:v>毁灭</x:v>
      </x:c>
      <x:c r="E105" s="6" t="str">
        <x:v>https://raw.githubusercontent.com/Mar-7th/StarRailRes/dbe8cdfcfb0bf657b9fe1cf92d5537f118ccb487/index_new/cn/light_cones.json</x:v>
      </x:c>
    </x:row>
    <x:row r="106" ht="20" customHeight="1">
      <x:c r="A106" s="6" t="str">
        <x:v>23003</x:v>
      </x:c>
      <x:c r="B106" s="6" t="str">
        <x:v>但战斗还未结束</x:v>
      </x:c>
      <x:c r="C106" s="6" t="n">
        <x:v>5</x:v>
      </x:c>
      <x:c r="D106" s="6" t="str">
        <x:v>同谐</x:v>
      </x:c>
      <x:c r="E106" s="6" t="str">
        <x:v>https://raw.githubusercontent.com/Mar-7th/StarRailRes/dbe8cdfcfb0bf657b9fe1cf92d5537f118ccb487/index_new/cn/light_cones.json</x:v>
      </x:c>
    </x:row>
    <x:row r="107" ht="20" customHeight="1">
      <x:c r="A107" s="6" t="str">
        <x:v>23004</x:v>
      </x:c>
      <x:c r="B107" s="6" t="str">
        <x:v>以世界之名</x:v>
      </x:c>
      <x:c r="C107" s="6" t="n">
        <x:v>5</x:v>
      </x:c>
      <x:c r="D107" s="6" t="str">
        <x:v>虚无</x:v>
      </x:c>
      <x:c r="E107" s="6" t="str">
        <x:v>https://raw.githubusercontent.com/Mar-7th/StarRailRes/dbe8cdfcfb0bf657b9fe1cf92d5537f118ccb487/index_new/cn/light_cones.json</x:v>
      </x:c>
    </x:row>
    <x:row r="108" ht="20" customHeight="1">
      <x:c r="A108" s="6" t="str">
        <x:v>23005</x:v>
      </x:c>
      <x:c r="B108" s="6" t="str">
        <x:v>制胜的瞬间</x:v>
      </x:c>
      <x:c r="C108" s="6" t="n">
        <x:v>5</x:v>
      </x:c>
      <x:c r="D108" s="6" t="str">
        <x:v>存护</x:v>
      </x:c>
      <x:c r="E108" s="6" t="str">
        <x:v>https://raw.githubusercontent.com/Mar-7th/StarRailRes/dbe8cdfcfb0bf657b9fe1cf92d5537f118ccb487/index_new/cn/light_cones.json</x:v>
      </x:c>
    </x:row>
    <x:row r="109" ht="20" customHeight="1">
      <x:c r="A109" s="6" t="str">
        <x:v>23006</x:v>
      </x:c>
      <x:c r="B109" s="6" t="str">
        <x:v>只需等待</x:v>
      </x:c>
      <x:c r="C109" s="6" t="n">
        <x:v>5</x:v>
      </x:c>
      <x:c r="D109" s="6" t="str">
        <x:v>虚无</x:v>
      </x:c>
      <x:c r="E109" s="6" t="str">
        <x:v>https://raw.githubusercontent.com/Mar-7th/StarRailRes/dbe8cdfcfb0bf657b9fe1cf92d5537f118ccb487/index_new/cn/light_cones.json</x:v>
      </x:c>
    </x:row>
    <x:row r="110" ht="20" customHeight="1">
      <x:c r="A110" s="6" t="str">
        <x:v>23007</x:v>
      </x:c>
      <x:c r="B110" s="6" t="str">
        <x:v>雨一直下</x:v>
      </x:c>
      <x:c r="C110" s="6" t="n">
        <x:v>5</x:v>
      </x:c>
      <x:c r="D110" s="6" t="str">
        <x:v>虚无</x:v>
      </x:c>
      <x:c r="E110" s="6" t="str">
        <x:v>https://raw.githubusercontent.com/Mar-7th/StarRailRes/dbe8cdfcfb0bf657b9fe1cf92d5537f118ccb487/index_new/cn/light_cones.json</x:v>
      </x:c>
    </x:row>
    <x:row r="111" ht="20" customHeight="1">
      <x:c r="A111" s="6" t="str">
        <x:v>23008</x:v>
      </x:c>
      <x:c r="B111" s="6" t="str">
        <x:v>棺的回响</x:v>
      </x:c>
      <x:c r="C111" s="6" t="n">
        <x:v>5</x:v>
      </x:c>
      <x:c r="D111" s="6" t="str">
        <x:v>丰饶</x:v>
      </x:c>
      <x:c r="E111" s="6" t="str">
        <x:v>https://raw.githubusercontent.com/Mar-7th/StarRailRes/dbe8cdfcfb0bf657b9fe1cf92d5537f118ccb487/index_new/cn/light_cones.json</x:v>
      </x:c>
    </x:row>
    <x:row r="112" ht="20" customHeight="1">
      <x:c r="A112" s="6" t="str">
        <x:v>23009</x:v>
      </x:c>
      <x:c r="B112" s="6" t="str">
        <x:v>到不了的彼岸</x:v>
      </x:c>
      <x:c r="C112" s="6" t="n">
        <x:v>5</x:v>
      </x:c>
      <x:c r="D112" s="6" t="str">
        <x:v>毁灭</x:v>
      </x:c>
      <x:c r="E112" s="6" t="str">
        <x:v>https://raw.githubusercontent.com/Mar-7th/StarRailRes/dbe8cdfcfb0bf657b9fe1cf92d5537f118ccb487/index_new/cn/light_cones.json</x:v>
      </x:c>
    </x:row>
    <x:row r="113" ht="20" customHeight="1">
      <x:c r="A113" s="6" t="str">
        <x:v>23010</x:v>
      </x:c>
      <x:c r="B113" s="6" t="str">
        <x:v>拂晓之前</x:v>
      </x:c>
      <x:c r="C113" s="6" t="n">
        <x:v>5</x:v>
      </x:c>
      <x:c r="D113" s="6" t="str">
        <x:v>智识</x:v>
      </x:c>
      <x:c r="E113" s="6" t="str">
        <x:v>https://raw.githubusercontent.com/Mar-7th/StarRailRes/dbe8cdfcfb0bf657b9fe1cf92d5537f118ccb487/index_new/cn/light_cones.json</x:v>
      </x:c>
    </x:row>
    <x:row r="114" ht="20" customHeight="1">
      <x:c r="A114" s="6" t="str">
        <x:v>23011</x:v>
      </x:c>
      <x:c r="B114" s="6" t="str">
        <x:v>她已闭上双眼</x:v>
      </x:c>
      <x:c r="C114" s="6" t="n">
        <x:v>5</x:v>
      </x:c>
      <x:c r="D114" s="6" t="str">
        <x:v>存护</x:v>
      </x:c>
      <x:c r="E114" s="6" t="str">
        <x:v>https://raw.githubusercontent.com/Mar-7th/StarRailRes/dbe8cdfcfb0bf657b9fe1cf92d5537f118ccb487/index_new/cn/light_cones.json</x:v>
      </x:c>
    </x:row>
    <x:row r="115" ht="20" customHeight="1">
      <x:c r="A115" s="6" t="str">
        <x:v>23012</x:v>
      </x:c>
      <x:c r="B115" s="6" t="str">
        <x:v>如泥酣眠</x:v>
      </x:c>
      <x:c r="C115" s="6" t="n">
        <x:v>5</x:v>
      </x:c>
      <x:c r="D115" s="6" t="str">
        <x:v>巡猎</x:v>
      </x:c>
      <x:c r="E115" s="6" t="str">
        <x:v>https://raw.githubusercontent.com/Mar-7th/StarRailRes/dbe8cdfcfb0bf657b9fe1cf92d5537f118ccb487/index_new/cn/light_cones.json</x:v>
      </x:c>
    </x:row>
    <x:row r="116" ht="20" customHeight="1">
      <x:c r="A116" s="6" t="str">
        <x:v>23013</x:v>
      </x:c>
      <x:c r="B116" s="6" t="str">
        <x:v>时节不居</x:v>
      </x:c>
      <x:c r="C116" s="6" t="n">
        <x:v>5</x:v>
      </x:c>
      <x:c r="D116" s="6" t="str">
        <x:v>丰饶</x:v>
      </x:c>
      <x:c r="E116" s="6" t="str">
        <x:v>https://raw.githubusercontent.com/Mar-7th/StarRailRes/dbe8cdfcfb0bf657b9fe1cf92d5537f118ccb487/index_new/cn/light_cones.json</x:v>
      </x:c>
    </x:row>
    <x:row r="117" ht="20" customHeight="1">
      <x:c r="A117" s="6" t="str">
        <x:v>23014</x:v>
      </x:c>
      <x:c r="B117" s="6" t="str">
        <x:v>此身为剑</x:v>
      </x:c>
      <x:c r="C117" s="6" t="n">
        <x:v>5</x:v>
      </x:c>
      <x:c r="D117" s="6" t="str">
        <x:v>毁灭</x:v>
      </x:c>
      <x:c r="E117" s="6" t="str">
        <x:v>https://raw.githubusercontent.com/Mar-7th/StarRailRes/dbe8cdfcfb0bf657b9fe1cf92d5537f118ccb487/index_new/cn/light_cones.json</x:v>
      </x:c>
    </x:row>
    <x:row r="118" ht="20" customHeight="1">
      <x:c r="A118" s="6" t="str">
        <x:v>23015</x:v>
      </x:c>
      <x:c r="B118" s="6" t="str">
        <x:v>比阳光更明亮的</x:v>
      </x:c>
      <x:c r="C118" s="6" t="n">
        <x:v>5</x:v>
      </x:c>
      <x:c r="D118" s="6" t="str">
        <x:v>毁灭</x:v>
      </x:c>
      <x:c r="E118" s="6" t="str">
        <x:v>https://raw.githubusercontent.com/Mar-7th/StarRailRes/dbe8cdfcfb0bf657b9fe1cf92d5537f118ccb487/index_new/cn/light_cones.json</x:v>
      </x:c>
    </x:row>
    <x:row r="119" ht="20" customHeight="1">
      <x:c r="A119" s="6" t="str">
        <x:v>23016</x:v>
      </x:c>
      <x:c r="B119" s="6" t="str">
        <x:v>烦恼着，幸福着</x:v>
      </x:c>
      <x:c r="C119" s="6" t="n">
        <x:v>5</x:v>
      </x:c>
      <x:c r="D119" s="6" t="str">
        <x:v>巡猎</x:v>
      </x:c>
      <x:c r="E119" s="6" t="str">
        <x:v>https://raw.githubusercontent.com/Mar-7th/StarRailRes/dbe8cdfcfb0bf657b9fe1cf92d5537f118ccb487/index_new/cn/light_cones.json</x:v>
      </x:c>
    </x:row>
    <x:row r="120" ht="20" customHeight="1">
      <x:c r="A120" s="6" t="str">
        <x:v>23017</x:v>
      </x:c>
      <x:c r="B120" s="6" t="str">
        <x:v>惊魂夜</x:v>
      </x:c>
      <x:c r="C120" s="6" t="n">
        <x:v>5</x:v>
      </x:c>
      <x:c r="D120" s="6" t="str">
        <x:v>丰饶</x:v>
      </x:c>
      <x:c r="E120" s="6" t="str">
        <x:v>https://raw.githubusercontent.com/Mar-7th/StarRailRes/dbe8cdfcfb0bf657b9fe1cf92d5537f118ccb487/index_new/cn/light_cones.json</x:v>
      </x:c>
    </x:row>
    <x:row r="121" ht="20" customHeight="1">
      <x:c r="A121" s="6" t="str">
        <x:v>23018</x:v>
      </x:c>
      <x:c r="B121" s="6" t="str">
        <x:v>片刻，留在眼底</x:v>
      </x:c>
      <x:c r="C121" s="6" t="n">
        <x:v>5</x:v>
      </x:c>
      <x:c r="D121" s="6" t="str">
        <x:v>智识</x:v>
      </x:c>
      <x:c r="E121" s="6" t="str">
        <x:v>https://raw.githubusercontent.com/Mar-7th/StarRailRes/dbe8cdfcfb0bf657b9fe1cf92d5537f118ccb487/index_new/cn/light_cones.json</x:v>
      </x:c>
    </x:row>
    <x:row r="122" ht="20" customHeight="1">
      <x:c r="A122" s="6" t="str">
        <x:v>23019</x:v>
      </x:c>
      <x:c r="B122" s="6" t="str">
        <x:v>镜中故我</x:v>
      </x:c>
      <x:c r="C122" s="6" t="n">
        <x:v>5</x:v>
      </x:c>
      <x:c r="D122" s="6" t="str">
        <x:v>同谐</x:v>
      </x:c>
      <x:c r="E122" s="6" t="str">
        <x:v>https://raw.githubusercontent.com/Mar-7th/StarRailRes/dbe8cdfcfb0bf657b9fe1cf92d5537f118ccb487/index_new/cn/light_cones.json</x:v>
      </x:c>
    </x:row>
    <x:row r="123" ht="20" customHeight="1">
      <x:c r="A123" s="6" t="str">
        <x:v>23020</x:v>
      </x:c>
      <x:c r="B123" s="6" t="str">
        <x:v>纯粹思维的洗礼</x:v>
      </x:c>
      <x:c r="C123" s="6" t="n">
        <x:v>5</x:v>
      </x:c>
      <x:c r="D123" s="6" t="str">
        <x:v>巡猎</x:v>
      </x:c>
      <x:c r="E123" s="6" t="str">
        <x:v>https://raw.githubusercontent.com/Mar-7th/StarRailRes/dbe8cdfcfb0bf657b9fe1cf92d5537f118ccb487/index_new/cn/light_cones.json</x:v>
      </x:c>
    </x:row>
    <x:row r="124" ht="20" customHeight="1">
      <x:c r="A124" s="6" t="str">
        <x:v>23021</x:v>
      </x:c>
      <x:c r="B124" s="6" t="str">
        <x:v>游戏尘寰</x:v>
      </x:c>
      <x:c r="C124" s="6" t="n">
        <x:v>5</x:v>
      </x:c>
      <x:c r="D124" s="6" t="str">
        <x:v>同谐</x:v>
      </x:c>
      <x:c r="E124" s="6" t="str">
        <x:v>https://raw.githubusercontent.com/Mar-7th/StarRailRes/dbe8cdfcfb0bf657b9fe1cf92d5537f118ccb487/index_new/cn/light_cones.json</x:v>
      </x:c>
    </x:row>
    <x:row r="125" ht="20" customHeight="1">
      <x:c r="A125" s="6" t="str">
        <x:v>23022</x:v>
      </x:c>
      <x:c r="B125" s="6" t="str">
        <x:v>重塑时光之忆</x:v>
      </x:c>
      <x:c r="C125" s="6" t="n">
        <x:v>5</x:v>
      </x:c>
      <x:c r="D125" s="6" t="str">
        <x:v>虚无</x:v>
      </x:c>
      <x:c r="E125" s="6" t="str">
        <x:v>https://raw.githubusercontent.com/Mar-7th/StarRailRes/dbe8cdfcfb0bf657b9fe1cf92d5537f118ccb487/index_new/cn/light_cones.json</x:v>
      </x:c>
    </x:row>
    <x:row r="126" ht="20" customHeight="1">
      <x:c r="A126" s="6" t="str">
        <x:v>23023</x:v>
      </x:c>
      <x:c r="B126" s="6" t="str">
        <x:v>命运从未公平</x:v>
      </x:c>
      <x:c r="C126" s="6" t="n">
        <x:v>5</x:v>
      </x:c>
      <x:c r="D126" s="6" t="str">
        <x:v>存护</x:v>
      </x:c>
      <x:c r="E126" s="6" t="str">
        <x:v>https://raw.githubusercontent.com/Mar-7th/StarRailRes/dbe8cdfcfb0bf657b9fe1cf92d5537f118ccb487/index_new/cn/light_cones.json</x:v>
      </x:c>
    </x:row>
    <x:row r="127" ht="20" customHeight="1">
      <x:c r="A127" s="6" t="str">
        <x:v>23024</x:v>
      </x:c>
      <x:c r="B127" s="6" t="str">
        <x:v>行于流逝的岸</x:v>
      </x:c>
      <x:c r="C127" s="6" t="n">
        <x:v>5</x:v>
      </x:c>
      <x:c r="D127" s="6" t="str">
        <x:v>虚无</x:v>
      </x:c>
      <x:c r="E127" s="6" t="str">
        <x:v>https://raw.githubusercontent.com/Mar-7th/StarRailRes/dbe8cdfcfb0bf657b9fe1cf92d5537f118ccb487/index_new/cn/light_cones.json</x:v>
      </x:c>
    </x:row>
    <x:row r="128" ht="20" customHeight="1">
      <x:c r="A128" s="6" t="str">
        <x:v>23025</x:v>
      </x:c>
      <x:c r="B128" s="6" t="str">
        <x:v>梦应归于何处</x:v>
      </x:c>
      <x:c r="C128" s="6" t="n">
        <x:v>5</x:v>
      </x:c>
      <x:c r="D128" s="6" t="str">
        <x:v>毁灭</x:v>
      </x:c>
      <x:c r="E128" s="6" t="str">
        <x:v>https://raw.githubusercontent.com/Mar-7th/StarRailRes/dbe8cdfcfb0bf657b9fe1cf92d5537f118ccb487/index_new/cn/light_cones.json</x:v>
      </x:c>
    </x:row>
    <x:row r="129" ht="20" customHeight="1">
      <x:c r="A129" s="6" t="str">
        <x:v>23026</x:v>
      </x:c>
      <x:c r="B129" s="6" t="str">
        <x:v>夜色流光溢彩</x:v>
      </x:c>
      <x:c r="C129" s="6" t="n">
        <x:v>5</x:v>
      </x:c>
      <x:c r="D129" s="6" t="str">
        <x:v>同谐</x:v>
      </x:c>
      <x:c r="E129" s="6" t="str">
        <x:v>https://raw.githubusercontent.com/Mar-7th/StarRailRes/dbe8cdfcfb0bf657b9fe1cf92d5537f118ccb487/index_new/cn/light_cones.json</x:v>
      </x:c>
    </x:row>
    <x:row r="130" ht="20" customHeight="1">
      <x:c r="A130" s="6" t="str">
        <x:v>23027</x:v>
      </x:c>
      <x:c r="B130" s="6" t="str">
        <x:v>驶向第二次生命</x:v>
      </x:c>
      <x:c r="C130" s="6" t="n">
        <x:v>5</x:v>
      </x:c>
      <x:c r="D130" s="6" t="str">
        <x:v>巡猎</x:v>
      </x:c>
      <x:c r="E130" s="6" t="str">
        <x:v>https://raw.githubusercontent.com/Mar-7th/StarRailRes/dbe8cdfcfb0bf657b9fe1cf92d5537f118ccb487/index_new/cn/light_cones.json</x:v>
      </x:c>
    </x:row>
    <x:row r="131" ht="20" customHeight="1">
      <x:c r="A131" s="6" t="str">
        <x:v>23028</x:v>
      </x:c>
      <x:c r="B131" s="6" t="str">
        <x:v>偏偏希望无价</x:v>
      </x:c>
      <x:c r="C131" s="6" t="n">
        <x:v>5</x:v>
      </x:c>
      <x:c r="D131" s="6" t="str">
        <x:v>智识</x:v>
      </x:c>
      <x:c r="E131" s="6" t="str">
        <x:v>https://raw.githubusercontent.com/Mar-7th/StarRailRes/dbe8cdfcfb0bf657b9fe1cf92d5537f118ccb487/index_new/cn/light_cones.json</x:v>
      </x:c>
    </x:row>
    <x:row r="132" ht="20" customHeight="1">
      <x:c r="A132" s="6" t="str">
        <x:v>23029</x:v>
      </x:c>
      <x:c r="B132" s="6" t="str">
        <x:v>那无数个春天</x:v>
      </x:c>
      <x:c r="C132" s="6" t="n">
        <x:v>5</x:v>
      </x:c>
      <x:c r="D132" s="6" t="str">
        <x:v>虚无</x:v>
      </x:c>
      <x:c r="E132" s="6" t="str">
        <x:v>https://raw.githubusercontent.com/Mar-7th/StarRailRes/dbe8cdfcfb0bf657b9fe1cf92d5537f118ccb487/index_new/cn/light_cones.json</x:v>
      </x:c>
    </x:row>
    <x:row r="133" ht="20" customHeight="1">
      <x:c r="A133" s="6" t="str">
        <x:v>23030</x:v>
      </x:c>
      <x:c r="B133" s="6" t="str">
        <x:v>落日时起舞</x:v>
      </x:c>
      <x:c r="C133" s="6" t="n">
        <x:v>5</x:v>
      </x:c>
      <x:c r="D133" s="6" t="str">
        <x:v>毁灭</x:v>
      </x:c>
      <x:c r="E133" s="6" t="str">
        <x:v>https://raw.githubusercontent.com/Mar-7th/StarRailRes/dbe8cdfcfb0bf657b9fe1cf92d5537f118ccb487/index_new/cn/light_cones.json</x:v>
      </x:c>
    </x:row>
    <x:row r="134" ht="20" customHeight="1">
      <x:c r="A134" s="6" t="str">
        <x:v>23031</x:v>
      </x:c>
      <x:c r="B134" s="6" t="str">
        <x:v>我将，巡征追猎</x:v>
      </x:c>
      <x:c r="C134" s="6" t="n">
        <x:v>5</x:v>
      </x:c>
      <x:c r="D134" s="6" t="str">
        <x:v>巡猎</x:v>
      </x:c>
      <x:c r="E134" s="6" t="str">
        <x:v>https://raw.githubusercontent.com/Mar-7th/StarRailRes/dbe8cdfcfb0bf657b9fe1cf92d5537f118ccb487/index_new/cn/light_cones.json</x:v>
      </x:c>
    </x:row>
    <x:row r="135" ht="20" customHeight="1">
      <x:c r="A135" s="6" t="str">
        <x:v>23032</x:v>
      </x:c>
      <x:c r="B135" s="6" t="str">
        <x:v>唯有香如故</x:v>
      </x:c>
      <x:c r="C135" s="6" t="n">
        <x:v>5</x:v>
      </x:c>
      <x:c r="D135" s="6" t="str">
        <x:v>丰饶</x:v>
      </x:c>
      <x:c r="E135" s="6" t="str">
        <x:v>https://raw.githubusercontent.com/Mar-7th/StarRailRes/dbe8cdfcfb0bf657b9fe1cf92d5537f118ccb487/index_new/cn/light_cones.json</x:v>
      </x:c>
    </x:row>
    <x:row r="136" ht="20" customHeight="1">
      <x:c r="A136" s="6" t="str">
        <x:v>23033</x:v>
      </x:c>
      <x:c r="B136" s="6" t="str">
        <x:v>忍法帖•缭乱破魔</x:v>
      </x:c>
      <x:c r="C136" s="6" t="n">
        <x:v>5</x:v>
      </x:c>
      <x:c r="D136" s="6" t="str">
        <x:v>智识</x:v>
      </x:c>
      <x:c r="E136" s="6" t="str">
        <x:v>https://raw.githubusercontent.com/Mar-7th/StarRailRes/dbe8cdfcfb0bf657b9fe1cf92d5537f118ccb487/index_new/cn/light_cones.json</x:v>
      </x:c>
    </x:row>
    <x:row r="137" ht="20" customHeight="1">
      <x:c r="A137" s="6" t="str">
        <x:v>23034</x:v>
      </x:c>
      <x:c r="B137" s="6" t="str">
        <x:v>回到大地的飞行</x:v>
      </x:c>
      <x:c r="C137" s="6" t="n">
        <x:v>5</x:v>
      </x:c>
      <x:c r="D137" s="6" t="str">
        <x:v>同谐</x:v>
      </x:c>
      <x:c r="E137" s="6" t="str">
        <x:v>https://raw.githubusercontent.com/Mar-7th/StarRailRes/dbe8cdfcfb0bf657b9fe1cf92d5537f118ccb487/index_new/cn/light_cones.json</x:v>
      </x:c>
    </x:row>
    <x:row r="138" ht="20" customHeight="1">
      <x:c r="A138" s="6" t="str">
        <x:v>23035</x:v>
      </x:c>
      <x:c r="B138" s="6" t="str">
        <x:v>长路终有归途</x:v>
      </x:c>
      <x:c r="C138" s="6" t="n">
        <x:v>5</x:v>
      </x:c>
      <x:c r="D138" s="6" t="str">
        <x:v>虚无</x:v>
      </x:c>
      <x:c r="E138" s="6" t="str">
        <x:v>https://raw.githubusercontent.com/Mar-7th/StarRailRes/dbe8cdfcfb0bf657b9fe1cf92d5537f118ccb487/index_new/cn/light_cones.json</x:v>
      </x:c>
    </x:row>
    <x:row r="139" ht="20" customHeight="1">
      <x:c r="A139" s="6" t="str">
        <x:v>23036</x:v>
      </x:c>
      <x:c r="B139" s="6" t="str">
        <x:v>将光阴织成黄金</x:v>
      </x:c>
      <x:c r="C139" s="6" t="n">
        <x:v>5</x:v>
      </x:c>
      <x:c r="D139" s="6" t="str">
        <x:v>记忆</x:v>
      </x:c>
      <x:c r="E139" s="6" t="str">
        <x:v>https://raw.githubusercontent.com/Mar-7th/StarRailRes/dbe8cdfcfb0bf657b9fe1cf92d5537f118ccb487/index_new/cn/light_cones.json</x:v>
      </x:c>
    </x:row>
    <x:row r="140" ht="20" customHeight="1">
      <x:c r="A140" s="6" t="str">
        <x:v>23037</x:v>
      </x:c>
      <x:c r="B140" s="6" t="str">
        <x:v>向着不可追问处</x:v>
      </x:c>
      <x:c r="C140" s="6" t="n">
        <x:v>5</x:v>
      </x:c>
      <x:c r="D140" s="6" t="str">
        <x:v>智识</x:v>
      </x:c>
      <x:c r="E140" s="6" t="str">
        <x:v>https://raw.githubusercontent.com/Mar-7th/StarRailRes/dbe8cdfcfb0bf657b9fe1cf92d5537f118ccb487/index_new/cn/light_cones.json</x:v>
      </x:c>
    </x:row>
    <x:row r="141" ht="20" customHeight="1">
      <x:c r="A141" s="6" t="str">
        <x:v>23038</x:v>
      </x:c>
      <x:c r="B141" s="6" t="str">
        <x:v>如果时间是一朵花</x:v>
      </x:c>
      <x:c r="C141" s="6" t="n">
        <x:v>5</x:v>
      </x:c>
      <x:c r="D141" s="6" t="str">
        <x:v>同谐</x:v>
      </x:c>
      <x:c r="E141" s="6" t="str">
        <x:v>https://raw.githubusercontent.com/Mar-7th/StarRailRes/dbe8cdfcfb0bf657b9fe1cf92d5537f118ccb487/index_new/cn/light_cones.json</x:v>
      </x:c>
    </x:row>
    <x:row r="142" ht="20" customHeight="1">
      <x:c r="A142" s="6" t="str">
        <x:v>23039</x:v>
      </x:c>
      <x:c r="B142" s="6" t="str">
        <x:v>血火啊，燃烧前路</x:v>
      </x:c>
      <x:c r="C142" s="6" t="n">
        <x:v>5</x:v>
      </x:c>
      <x:c r="D142" s="6" t="str">
        <x:v>毁灭</x:v>
      </x:c>
      <x:c r="E142" s="6" t="str">
        <x:v>https://raw.githubusercontent.com/Mar-7th/StarRailRes/dbe8cdfcfb0bf657b9fe1cf92d5537f118ccb487/index_new/cn/light_cones.json</x:v>
      </x:c>
    </x:row>
    <x:row r="143" ht="20" customHeight="1">
      <x:c r="A143" s="6" t="str">
        <x:v>23040</x:v>
      </x:c>
      <x:c r="B143" s="6" t="str">
        <x:v>让告别，更美一些</x:v>
      </x:c>
      <x:c r="C143" s="6" t="n">
        <x:v>5</x:v>
      </x:c>
      <x:c r="D143" s="6" t="str">
        <x:v>记忆</x:v>
      </x:c>
      <x:c r="E143" s="6" t="str">
        <x:v>https://raw.githubusercontent.com/Mar-7th/StarRailRes/dbe8cdfcfb0bf657b9fe1cf92d5537f118ccb487/index_new/cn/light_cones.json</x:v>
      </x:c>
    </x:row>
    <x:row r="144" ht="20" customHeight="1">
      <x:c r="A144" s="6" t="str">
        <x:v>23041</x:v>
      </x:c>
      <x:c r="B144" s="6" t="str">
        <x:v>生命当付之一炬</x:v>
      </x:c>
      <x:c r="C144" s="6" t="n">
        <x:v>5</x:v>
      </x:c>
      <x:c r="D144" s="6" t="str">
        <x:v>智识</x:v>
      </x:c>
      <x:c r="E144" s="6" t="str">
        <x:v>https://raw.githubusercontent.com/Mar-7th/StarRailRes/dbe8cdfcfb0bf657b9fe1cf92d5537f118ccb487/index_new/cn/light_cones.json</x:v>
      </x:c>
    </x:row>
    <x:row r="145" ht="20" customHeight="1">
      <x:c r="A145" s="6" t="str">
        <x:v>23042</x:v>
      </x:c>
      <x:c r="B145" s="6" t="str">
        <x:v>愿虹光永驻天空</x:v>
      </x:c>
      <x:c r="C145" s="6" t="n">
        <x:v>5</x:v>
      </x:c>
      <x:c r="D145" s="6" t="str">
        <x:v>记忆</x:v>
      </x:c>
      <x:c r="E145" s="6" t="str">
        <x:v>https://raw.githubusercontent.com/Mar-7th/StarRailRes/dbe8cdfcfb0bf657b9fe1cf92d5537f118ccb487/index_new/cn/light_cones.json</x:v>
      </x:c>
    </x:row>
    <x:row r="146" ht="20" customHeight="1">
      <x:c r="A146" s="6" t="str">
        <x:v>23043</x:v>
      </x:c>
      <x:c r="B146" s="6" t="str">
        <x:v>谎言在风中飘扬</x:v>
      </x:c>
      <x:c r="C146" s="6" t="n">
        <x:v>5</x:v>
      </x:c>
      <x:c r="D146" s="6" t="str">
        <x:v>虚无</x:v>
      </x:c>
      <x:c r="E146" s="6" t="str">
        <x:v>https://raw.githubusercontent.com/Mar-7th/StarRailRes/dbe8cdfcfb0bf657b9fe1cf92d5537f118ccb487/index_new/cn/light_cones.json</x:v>
      </x:c>
    </x:row>
    <x:row r="147" ht="20" customHeight="1">
      <x:c r="A147" s="6" t="str">
        <x:v>23044</x:v>
      </x:c>
      <x:c r="B147" s="6" t="str">
        <x:v>黎明恰如此燃烧</x:v>
      </x:c>
      <x:c r="C147" s="6" t="n">
        <x:v>5</x:v>
      </x:c>
      <x:c r="D147" s="6" t="str">
        <x:v>毁灭</x:v>
      </x:c>
      <x:c r="E147" s="6" t="str">
        <x:v>https://raw.githubusercontent.com/Mar-7th/StarRailRes/dbe8cdfcfb0bf657b9fe1cf92d5537f118ccb487/index_new/cn/light_cones.json</x:v>
      </x:c>
    </x:row>
    <x:row r="148" ht="20" customHeight="1">
      <x:c r="A148" s="6" t="str">
        <x:v>23045</x:v>
      </x:c>
      <x:c r="B148" s="6" t="str">
        <x:v>没有回报的加冕</x:v>
      </x:c>
      <x:c r="C148" s="6" t="n">
        <x:v>5</x:v>
      </x:c>
      <x:c r="D148" s="6" t="str">
        <x:v>毁灭</x:v>
      </x:c>
      <x:c r="E148" s="6" t="str">
        <x:v>https://raw.githubusercontent.com/Mar-7th/StarRailRes/dbe8cdfcfb0bf657b9fe1cf92d5537f118ccb487/index_new/cn/light_cones.json</x:v>
      </x:c>
    </x:row>
    <x:row r="149" ht="20" customHeight="1">
      <x:c r="A149" s="6" t="str">
        <x:v>23046</x:v>
      </x:c>
      <x:c r="B149" s="6" t="str">
        <x:v>理想燃烧的地狱</x:v>
      </x:c>
      <x:c r="C149" s="6" t="n">
        <x:v>5</x:v>
      </x:c>
      <x:c r="D149" s="6" t="str">
        <x:v>巡猎</x:v>
      </x:c>
      <x:c r="E149" s="6" t="str">
        <x:v>https://raw.githubusercontent.com/Mar-7th/StarRailRes/dbe8cdfcfb0bf657b9fe1cf92d5537f118ccb487/index_new/cn/light_cones.json</x:v>
      </x:c>
    </x:row>
    <x:row r="150" ht="20" customHeight="1">
      <x:c r="A150" s="6" t="str">
        <x:v>23047</x:v>
      </x:c>
      <x:c r="B150" s="6" t="str">
        <x:v>海洋为何而歌</x:v>
      </x:c>
      <x:c r="C150" s="6" t="n">
        <x:v>5</x:v>
      </x:c>
      <x:c r="D150" s="6" t="str">
        <x:v>虚无</x:v>
      </x:c>
      <x:c r="E150" s="6" t="str">
        <x:v>https://raw.githubusercontent.com/Mar-7th/StarRailRes/dbe8cdfcfb0bf657b9fe1cf92d5537f118ccb487/index_new/cn/light_cones.json</x:v>
      </x:c>
    </x:row>
    <x:row r="151" ht="20" customHeight="1">
      <x:c r="A151" s="6" t="str">
        <x:v>23048</x:v>
      </x:c>
      <x:c r="B151" s="6" t="str">
        <x:v>金血铭刻的时代</x:v>
      </x:c>
      <x:c r="C151" s="6" t="n">
        <x:v>5</x:v>
      </x:c>
      <x:c r="D151" s="6" t="str">
        <x:v>同谐</x:v>
      </x:c>
      <x:c r="E151" s="6" t="str">
        <x:v>https://raw.githubusercontent.com/Mar-7th/StarRailRes/dbe8cdfcfb0bf657b9fe1cf92d5537f118ccb487/index_new/cn/light_cones.json</x:v>
      </x:c>
    </x:row>
    <x:row r="152" ht="20" customHeight="1">
      <x:c r="A152" s="6" t="str">
        <x:v>23049</x:v>
      </x:c>
      <x:c r="B152" s="6" t="str">
        <x:v>致长夜的星光</x:v>
      </x:c>
      <x:c r="C152" s="6" t="n">
        <x:v>5</x:v>
      </x:c>
      <x:c r="D152" s="6" t="str">
        <x:v>记忆</x:v>
      </x:c>
      <x:c r="E152" s="6" t="str">
        <x:v>https://raw.githubusercontent.com/Mar-7th/StarRailRes/dbe8cdfcfb0bf657b9fe1cf92d5537f118ccb487/index_new/cn/light_cones.json</x:v>
      </x:c>
    </x:row>
    <x:row r="153" ht="20" customHeight="1">
      <x:c r="A153" s="6" t="str">
        <x:v>23050</x:v>
      </x:c>
      <x:c r="B153" s="6" t="str">
        <x:v>勿忘她的火焰</x:v>
      </x:c>
      <x:c r="C153" s="6" t="n">
        <x:v>5</x:v>
      </x:c>
      <x:c r="D153" s="6" t="str">
        <x:v>虚无</x:v>
      </x:c>
      <x:c r="E153" s="6" t="str">
        <x:v>https://raw.githubusercontent.com/Mar-7th/StarRailRes/dbe8cdfcfb0bf657b9fe1cf92d5537f118ccb487/index_new/cn/light_cones.json</x:v>
      </x:c>
    </x:row>
    <x:row r="154" ht="20" customHeight="1">
      <x:c r="A154" s="6" t="str">
        <x:v>23051</x:v>
      </x:c>
      <x:c r="B154" s="6" t="str">
        <x:v>纵然山河万程</x:v>
      </x:c>
      <x:c r="C154" s="6" t="n">
        <x:v>5</x:v>
      </x:c>
      <x:c r="D154" s="6" t="str">
        <x:v>存护</x:v>
      </x:c>
      <x:c r="E154" s="6" t="str">
        <x:v>https://raw.githubusercontent.com/Mar-7th/StarRailRes/dbe8cdfcfb0bf657b9fe1cf92d5537f118ccb487/index_new/cn/light_cones.json</x:v>
      </x:c>
    </x:row>
    <x:row r="155" ht="20" customHeight="1">
      <x:c r="A155" s="6" t="str">
        <x:v>23052</x:v>
      </x:c>
      <x:c r="B155" s="6" t="str">
        <x:v>爱如此刻永恒</x:v>
      </x:c>
      <x:c r="C155" s="6" t="n">
        <x:v>5</x:v>
      </x:c>
      <x:c r="D155" s="6" t="str">
        <x:v>记忆</x:v>
      </x:c>
      <x:c r="E155" s="6" t="str">
        <x:v>https://raw.githubusercontent.com/Mar-7th/StarRailRes/dbe8cdfcfb0bf657b9fe1cf92d5537f118ccb487/index_new/cn/light_cones.json</x:v>
      </x:c>
    </x:row>
    <x:row r="156" ht="20" customHeight="1">
      <x:c r="A156" s="6" t="str">
        <x:v>23053</x:v>
      </x:c>
      <x:c r="B156" s="6" t="str">
        <x:v>花花世界迷人眼</x:v>
      </x:c>
      <x:c r="C156" s="6" t="n">
        <x:v>5</x:v>
      </x:c>
      <x:c r="D156" s="6" t="str">
        <x:v>欢愉</x:v>
      </x:c>
      <x:c r="E156" s="6" t="str">
        <x:v>https://raw.githubusercontent.com/Mar-7th/StarRailRes/dbe8cdfcfb0bf657b9fe1cf92d5537f118ccb487/index_new/cn/light_cones.json</x:v>
      </x:c>
    </x:row>
    <x:row r="157" ht="20" customHeight="1">
      <x:c r="A157" s="6" t="str">
        <x:v>23054</x:v>
      </x:c>
      <x:c r="B157" s="6" t="str">
        <x:v>当她决定看见</x:v>
      </x:c>
      <x:c r="C157" s="6" t="n">
        <x:v>5</x:v>
      </x:c>
      <x:c r="D157" s="6" t="str">
        <x:v>欢愉</x:v>
      </x:c>
      <x:c r="E157" s="6" t="str">
        <x:v>https://raw.githubusercontent.com/Mar-7th/StarRailRes/dbe8cdfcfb0bf657b9fe1cf92d5537f118ccb487/index_new/cn/light_cones.json</x:v>
      </x:c>
    </x:row>
    <x:row r="158" ht="20" customHeight="1">
      <x:c r="A158" s="6" t="str">
        <x:v>23055</x:v>
      </x:c>
      <x:c r="B158" s="6" t="str">
        <x:v>献给明日的色彩</x:v>
      </x:c>
      <x:c r="C158" s="6" t="n">
        <x:v>5</x:v>
      </x:c>
      <x:c r="D158" s="6" t="str">
        <x:v>欢愉</x:v>
      </x:c>
      <x:c r="E158" s="6" t="str">
        <x:v>https://raw.githubusercontent.com/Mar-7th/StarRailRes/dbe8cdfcfb0bf657b9fe1cf92d5537f118ccb487/index_new/cn/light_cones.json</x:v>
      </x:c>
    </x:row>
    <x:row r="159" ht="20" customHeight="1">
      <x:c r="A159" s="6" t="str">
        <x:v>23056</x:v>
      </x:c>
      <x:c r="B159" s="6" t="str">
        <x:v>一场谎言的终幕</x:v>
      </x:c>
      <x:c r="C159" s="6" t="n">
        <x:v>5</x:v>
      </x:c>
      <x:c r="D159" s="6" t="str">
        <x:v>巡猎</x:v>
      </x:c>
      <x:c r="E159" s="6" t="str">
        <x:v>https://raw.githubusercontent.com/Mar-7th/StarRailRes/dbe8cdfcfb0bf657b9fe1cf92d5537f118ccb487/index_new/cn/light_cones.json</x:v>
      </x:c>
    </x:row>
    <x:row r="160" ht="20" customHeight="1">
      <x:c r="A160" s="6" t="str">
        <x:v>23057</x:v>
      </x:c>
      <x:c r="B160" s="6" t="str">
        <x:v>欢迎来到银河城</x:v>
      </x:c>
      <x:c r="C160" s="6" t="n">
        <x:v>5</x:v>
      </x:c>
      <x:c r="D160" s="6" t="str">
        <x:v>欢愉</x:v>
      </x:c>
      <x:c r="E160" s="6" t="str">
        <x:v>https://raw.githubusercontent.com/Mar-7th/StarRailRes/dbe8cdfcfb0bf657b9fe1cf92d5537f118ccb487/index_new/cn/light_cones.json</x:v>
      </x:c>
    </x:row>
    <x:row r="161" ht="20" customHeight="1">
      <x:c r="A161" s="6" t="str">
        <x:v>23058</x:v>
      </x:c>
      <x:c r="B161" s="6" t="str">
        <x:v>邂逅于下一个花季</x:v>
      </x:c>
      <x:c r="C161" s="6" t="n">
        <x:v>5</x:v>
      </x:c>
      <x:c r="D161" s="6" t="str">
        <x:v>欢愉</x:v>
      </x:c>
      <x:c r="E161" s="6" t="str">
        <x:v>https://raw.githubusercontent.com/Mar-7th/StarRailRes/dbe8cdfcfb0bf657b9fe1cf92d5537f118ccb487/index_new/cn/light_cones.json</x:v>
      </x:c>
    </x:row>
    <x:row r="162" ht="20" customHeight="1">
      <x:c r="A162" s="6" t="str">
        <x:v>23059</x:v>
      </x:c>
      <x:c r="B162" s="6" t="str">
        <x:v>灼尽炼狱的新骸</x:v>
      </x:c>
      <x:c r="C162" s="6" t="n">
        <x:v>5</x:v>
      </x:c>
      <x:c r="D162" s="6" t="str">
        <x:v>虚无</x:v>
      </x:c>
      <x:c r="E162" s="6" t="str">
        <x:v>https://raw.githubusercontent.com/Mar-7th/StarRailRes/dbe8cdfcfb0bf657b9fe1cf92d5537f118ccb487/index_new/cn/light_cones.json</x:v>
      </x:c>
    </x:row>
    <x:row r="163" ht="20" customHeight="1">
      <x:c r="A163" s="6" t="str">
        <x:v>23060</x:v>
      </x:c>
      <x:c r="B163" s="6" t="str">
        <x:v>当一颗星照亮夜空</x:v>
      </x:c>
      <x:c r="C163" s="6" t="n">
        <x:v>5</x:v>
      </x:c>
      <x:c r="D163" s="6" t="str">
        <x:v>智识</x:v>
      </x:c>
      <x:c r="E163" s="6" t="str">
        <x:v>https://raw.githubusercontent.com/Mar-7th/StarRailRes/dbe8cdfcfb0bf657b9fe1cf92d5537f118ccb487/index_new/cn/light_cones.json</x:v>
      </x:c>
    </x:row>
    <x:row r="164" ht="20" customHeight="1">
      <x:c r="A164" s="6" t="str">
        <x:v>23061</x:v>
      </x:c>
      <x:c r="B164" s="6" t="str">
        <x:v>星火悄然闪耀</x:v>
      </x:c>
      <x:c r="C164" s="6" t="n">
        <x:v>5</x:v>
      </x:c>
      <x:c r="D164" s="6" t="str">
        <x:v>智识</x:v>
      </x:c>
      <x:c r="E164" s="6" t="str">
        <x:v>https://raw.githubusercontent.com/Mar-7th/StarRailRes/dbe8cdfcfb0bf657b9fe1cf92d5537f118ccb487/index_new/cn/light_cones.json</x:v>
      </x:c>
    </x:row>
    <x:row r="165" ht="20" customHeight="1">
      <x:c r="A165" s="6" t="str">
        <x:v>23062</x:v>
      </x:c>
      <x:c r="B165" s="6" t="str">
        <x:v>所见即我</x:v>
      </x:c>
      <x:c r="C165" s="6" t="n">
        <x:v>5</x:v>
      </x:c>
      <x:c r="D165" s="6" t="str">
        <x:v>毁灭</x:v>
      </x:c>
      <x:c r="E165" s="6" t="str">
        <x:v>https://raw.githubusercontent.com/Mar-7th/StarRailRes/dbe8cdfcfb0bf657b9fe1cf92d5537f118ccb487/index_new/cn/light_cones.json</x:v>
      </x:c>
    </x:row>
    <x:row r="166" ht="20" customHeight="1">
      <x:c r="A166" s="6" t="str">
        <x:v>23063</x:v>
      </x:c>
      <x:c r="B166" s="6" t="str">
        <x:v>你将起身歌唱</x:v>
      </x:c>
      <x:c r="C166" s="6" t="n">
        <x:v>5</x:v>
      </x:c>
      <x:c r="D166" s="6" t="str">
        <x:v>记忆</x:v>
      </x:c>
      <x:c r="E166" s="6" t="str">
        <x:v>https://raw.githubusercontent.com/Mar-7th/StarRailRes/dbe8cdfcfb0bf657b9fe1cf92d5537f118ccb487/index_new/cn/light_cones.json</x:v>
      </x:c>
    </x:row>
    <x:row r="167" ht="20" customHeight="1">
      <x:c r="A167" s="6" t="str">
        <x:v>23064</x:v>
      </x:c>
      <x:c r="B167" s="6" t="str">
        <x:v>向浪花掷下盛夏</x:v>
      </x:c>
      <x:c r="C167" s="6" t="n">
        <x:v>5</x:v>
      </x:c>
      <x:c r="D167" s="6" t="str">
        <x:v>欢愉</x:v>
      </x:c>
      <x:c r="E167" s="6" t="str">
        <x:v>https://raw.githubusercontent.com/Mar-7th/StarRailRes/dbe8cdfcfb0bf657b9fe1cf92d5537f118ccb487/index_new/cn/light_cones.json</x:v>
      </x:c>
    </x:row>
    <x:row r="168" ht="20" customHeight="1">
      <x:c r="A168" s="6" t="str">
        <x:v>24000</x:v>
      </x:c>
      <x:c r="B168" s="6" t="str">
        <x:v>记一位星神的陨落</x:v>
      </x:c>
      <x:c r="C168" s="6" t="n">
        <x:v>5</x:v>
      </x:c>
      <x:c r="D168" s="6" t="str">
        <x:v>毁灭</x:v>
      </x:c>
      <x:c r="E168" s="6" t="str">
        <x:v>https://raw.githubusercontent.com/Mar-7th/StarRailRes/dbe8cdfcfb0bf657b9fe1cf92d5537f118ccb487/index_new/cn/light_cones.json</x:v>
      </x:c>
    </x:row>
    <x:row r="169" ht="20" customHeight="1">
      <x:c r="A169" s="6" t="str">
        <x:v>24001</x:v>
      </x:c>
      <x:c r="B169" s="6" t="str">
        <x:v>星海巡航</x:v>
      </x:c>
      <x:c r="C169" s="6" t="n">
        <x:v>5</x:v>
      </x:c>
      <x:c r="D169" s="6" t="str">
        <x:v>巡猎</x:v>
      </x:c>
      <x:c r="E169" s="6" t="str">
        <x:v>https://raw.githubusercontent.com/Mar-7th/StarRailRes/dbe8cdfcfb0bf657b9fe1cf92d5537f118ccb487/index_new/cn/light_cones.json</x:v>
      </x:c>
    </x:row>
    <x:row r="170" ht="20" customHeight="1">
      <x:c r="A170" s="6" t="str">
        <x:v>24002</x:v>
      </x:c>
      <x:c r="B170" s="6" t="str">
        <x:v>记忆的质料</x:v>
      </x:c>
      <x:c r="C170" s="6" t="n">
        <x:v>5</x:v>
      </x:c>
      <x:c r="D170" s="6" t="str">
        <x:v>存护</x:v>
      </x:c>
      <x:c r="E170" s="6" t="str">
        <x:v>https://raw.githubusercontent.com/Mar-7th/StarRailRes/dbe8cdfcfb0bf657b9fe1cf92d5537f118ccb487/index_new/cn/light_cones.json</x:v>
      </x:c>
    </x:row>
    <x:row r="171" ht="20" customHeight="1">
      <x:c r="A171" s="6" t="str">
        <x:v>24003</x:v>
      </x:c>
      <x:c r="B171" s="6" t="str">
        <x:v>孤独的疗愈</x:v>
      </x:c>
      <x:c r="C171" s="6" t="n">
        <x:v>5</x:v>
      </x:c>
      <x:c r="D171" s="6" t="str">
        <x:v>虚无</x:v>
      </x:c>
      <x:c r="E171" s="6" t="str">
        <x:v>https://raw.githubusercontent.com/Mar-7th/StarRailRes/dbe8cdfcfb0bf657b9fe1cf92d5537f118ccb487/index_new/cn/light_cones.json</x:v>
      </x:c>
    </x:row>
    <x:row r="172" ht="20" customHeight="1">
      <x:c r="A172" s="6" t="str">
        <x:v>24004</x:v>
      </x:c>
      <x:c r="B172" s="6" t="str">
        <x:v>不息的演算</x:v>
      </x:c>
      <x:c r="C172" s="6" t="n">
        <x:v>5</x:v>
      </x:c>
      <x:c r="D172" s="6" t="str">
        <x:v>智识</x:v>
      </x:c>
      <x:c r="E172" s="6" t="str">
        <x:v>https://raw.githubusercontent.com/Mar-7th/StarRailRes/dbe8cdfcfb0bf657b9fe1cf92d5537f118ccb487/index_new/cn/light_cones.json</x:v>
      </x:c>
    </x:row>
    <x:row r="173" ht="20" customHeight="1">
      <x:c r="A173" s="6" t="str">
        <x:v>24005</x:v>
      </x:c>
      <x:c r="B173" s="6" t="str">
        <x:v>记忆永不落幕</x:v>
      </x:c>
      <x:c r="C173" s="6" t="n">
        <x:v>5</x:v>
      </x:c>
      <x:c r="D173" s="6" t="str">
        <x:v>记忆</x:v>
      </x:c>
      <x:c r="E173" s="6" t="str">
        <x:v>https://raw.githubusercontent.com/Mar-7th/StarRailRes/dbe8cdfcfb0bf657b9fe1cf92d5537f118ccb487/index_new/cn/light_cones.json</x:v>
      </x:c>
    </x:row>
    <x:row r="174" ht="20" customHeight="1">
      <x:c r="A174" s="6" t="str">
        <x:v>24006</x:v>
      </x:c>
      <x:c r="B174" s="6" t="str">
        <x:v>欢愉满溢祝福</x:v>
      </x:c>
      <x:c r="C174" s="6" t="n">
        <x:v>5</x:v>
      </x:c>
      <x:c r="D174" s="6" t="str">
        <x:v>欢愉</x:v>
      </x:c>
      <x:c r="E174" s="6" t="str">
        <x:v>https://raw.githubusercontent.com/Mar-7th/StarRailRes/dbe8cdfcfb0bf657b9fe1cf92d5537f118ccb487/index_new/cn/light_cones.json</x:v>
      </x:c>
    </x:row>
  </x:sheetData>
  <x:pageMargins left="0.7" right="0.7" top="0.75" bottom="0.75" header="0.3" footer="0.3"/>
  <x:tableParts count="1">
    <x:tablePart xmlns:r="http://schemas.openxmlformats.org/officeDocument/2006/relationships" r:id="R59857dbaf17e4f2a"/>
  </x:tableParts>
</x:worksheet>
</file>

<file path=xl/worksheets/sheet1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17" hidden="0" customWidth="1"/>
    <x:col min="10" max="10" width="28" hidden="0" customWidth="1"/>
  </x:cols>
  <x:sheetData>
    <x:row r="1">
      <x:c r="A1" s="1" t="str">
        <x:v>光锥成长库</x:v>
      </x:c>
      <x:c r="B1" s="1"/>
      <x:c r="C1" s="1"/>
      <x:c r="D1" s="1"/>
      <x:c r="E1" s="1"/>
      <x:c r="F1" s="1"/>
      <x:c r="G1" s="1"/>
      <x:c r="H1" s="1"/>
      <x:c r="I1" s="1"/>
      <x:c r="J1" s="1"/>
    </x:row>
    <x:row r="2">
      <x:c r="A2" s="2" t="str">
        <x:v>4.6 数据快照；筛选表头可查找名称与ID。来源列保存逐表网址。</x:v>
      </x:c>
      <x:c r="B2" s="2"/>
      <x:c r="C2" s="2"/>
      <x:c r="D2" s="2"/>
      <x:c r="E2" s="2"/>
      <x:c r="F2" s="2"/>
      <x:c r="G2" s="2"/>
      <x:c r="H2" s="2"/>
      <x:c r="I2" s="2"/>
      <x:c r="J2" s="2"/>
    </x:row>
    <x:row r="4" ht="28" customHeight="1">
      <x:c r="A4" s="5" t="str">
        <x:v>成长键</x:v>
      </x:c>
      <x:c r="B4" s="5" t="str">
        <x:v>光锥ID</x:v>
      </x:c>
      <x:c r="C4" s="5" t="str">
        <x:v>突破</x:v>
      </x:c>
      <x:c r="D4" s="5" t="str">
        <x:v>生命基值</x:v>
      </x:c>
      <x:c r="E4" s="5" t="str">
        <x:v>攻击基值</x:v>
      </x:c>
      <x:c r="F4" s="5" t="str">
        <x:v>防御基值</x:v>
      </x:c>
      <x:c r="G4" s="5" t="str">
        <x:v>生命每级</x:v>
      </x:c>
      <x:c r="H4" s="5" t="str">
        <x:v>攻击每级</x:v>
      </x:c>
      <x:c r="I4" s="5" t="str">
        <x:v>防御每级</x:v>
      </x:c>
      <x:c r="J4" s="5" t="str">
        <x:v>来源</x:v>
      </x:c>
    </x:row>
    <x:row r="5" ht="20" customHeight="1">
      <x:c r="A5" s="6" t="str">
        <x:v>20000_0</x:v>
      </x:c>
      <x:c r="B5" s="6" t="str">
        <x:v>20000</x:v>
      </x:c>
      <x:c r="C5" s="6" t="n">
        <x:v>0</x:v>
      </x:c>
      <x:c r="D5" s="6" t="n">
        <x:v>38.4</x:v>
      </x:c>
      <x:c r="E5" s="6" t="n">
        <x:v>14.4</x:v>
      </x:c>
      <x:c r="F5" s="6" t="n">
        <x:v>12</x:v>
      </x:c>
      <x:c r="G5" s="6" t="n">
        <x:v>5.76</x:v>
      </x:c>
      <x:c r="H5" s="6" t="n">
        <x:v>2.16</x:v>
      </x:c>
      <x:c r="I5" s="6" t="n">
        <x:v>1.8</x:v>
      </x:c>
      <x:c r="J5" s="6" t="str">
        <x:v>https://raw.githubusercontent.com/Mar-7th/StarRailRes/dbe8cdfcfb0bf657b9fe1cf92d5537f118ccb487/index_new/cn/light_cone_promotions.json</x:v>
      </x:c>
    </x:row>
    <x:row r="6" ht="20" customHeight="1">
      <x:c r="A6" s="6" t="str">
        <x:v>20000_1</x:v>
      </x:c>
      <x:c r="B6" s="6" t="str">
        <x:v>20000</x:v>
      </x:c>
      <x:c r="C6" s="6" t="n">
        <x:v>1</x:v>
      </x:c>
      <x:c r="D6" s="6" t="n">
        <x:v>84.48</x:v>
      </x:c>
      <x:c r="E6" s="6" t="n">
        <x:v>31.68</x:v>
      </x:c>
      <x:c r="F6" s="6" t="n">
        <x:v>26.4</x:v>
      </x:c>
      <x:c r="G6" s="6" t="n">
        <x:v>5.76</x:v>
      </x:c>
      <x:c r="H6" s="6" t="n">
        <x:v>2.16</x:v>
      </x:c>
      <x:c r="I6" s="6" t="n">
        <x:v>1.8</x:v>
      </x:c>
      <x:c r="J6" s="6" t="str">
        <x:v>https://raw.githubusercontent.com/Mar-7th/StarRailRes/dbe8cdfcfb0bf657b9fe1cf92d5537f118ccb487/index_new/cn/light_cone_promotions.json</x:v>
      </x:c>
    </x:row>
    <x:row r="7" ht="20" customHeight="1">
      <x:c r="A7" s="6" t="str">
        <x:v>20000_2</x:v>
      </x:c>
      <x:c r="B7" s="6" t="str">
        <x:v>20000</x:v>
      </x:c>
      <x:c r="C7" s="6" t="n">
        <x:v>2</x:v>
      </x:c>
      <x:c r="D7" s="6" t="n">
        <x:v>145.92</x:v>
      </x:c>
      <x:c r="E7" s="6" t="n">
        <x:v>54.72</x:v>
      </x:c>
      <x:c r="F7" s="6" t="n">
        <x:v>45.6</x:v>
      </x:c>
      <x:c r="G7" s="6" t="n">
        <x:v>5.76</x:v>
      </x:c>
      <x:c r="H7" s="6" t="n">
        <x:v>2.16</x:v>
      </x:c>
      <x:c r="I7" s="6" t="n">
        <x:v>1.8</x:v>
      </x:c>
      <x:c r="J7" s="6" t="str">
        <x:v>https://raw.githubusercontent.com/Mar-7th/StarRailRes/dbe8cdfcfb0bf657b9fe1cf92d5537f118ccb487/index_new/cn/light_cone_promotions.json</x:v>
      </x:c>
    </x:row>
    <x:row r="8" ht="20" customHeight="1">
      <x:c r="A8" s="6" t="str">
        <x:v>20000_3</x:v>
      </x:c>
      <x:c r="B8" s="6" t="str">
        <x:v>20000</x:v>
      </x:c>
      <x:c r="C8" s="6" t="n">
        <x:v>3</x:v>
      </x:c>
      <x:c r="D8" s="6" t="n">
        <x:v>207.36</x:v>
      </x:c>
      <x:c r="E8" s="6" t="n">
        <x:v>77.76</x:v>
      </x:c>
      <x:c r="F8" s="6" t="n">
        <x:v>64.8</x:v>
      </x:c>
      <x:c r="G8" s="6" t="n">
        <x:v>5.76</x:v>
      </x:c>
      <x:c r="H8" s="6" t="n">
        <x:v>2.16</x:v>
      </x:c>
      <x:c r="I8" s="6" t="n">
        <x:v>1.8</x:v>
      </x:c>
      <x:c r="J8" s="6" t="str">
        <x:v>https://raw.githubusercontent.com/Mar-7th/StarRailRes/dbe8cdfcfb0bf657b9fe1cf92d5537f118ccb487/index_new/cn/light_cone_promotions.json</x:v>
      </x:c>
    </x:row>
    <x:row r="9" ht="20" customHeight="1">
      <x:c r="A9" s="6" t="str">
        <x:v>20000_4</x:v>
      </x:c>
      <x:c r="B9" s="6" t="str">
        <x:v>20000</x:v>
      </x:c>
      <x:c r="C9" s="6" t="n">
        <x:v>4</x:v>
      </x:c>
      <x:c r="D9" s="6" t="n">
        <x:v>268.8</x:v>
      </x:c>
      <x:c r="E9" s="6" t="n">
        <x:v>100.8</x:v>
      </x:c>
      <x:c r="F9" s="6" t="n">
        <x:v>84</x:v>
      </x:c>
      <x:c r="G9" s="6" t="n">
        <x:v>5.76</x:v>
      </x:c>
      <x:c r="H9" s="6" t="n">
        <x:v>2.16</x:v>
      </x:c>
      <x:c r="I9" s="6" t="n">
        <x:v>1.8</x:v>
      </x:c>
      <x:c r="J9" s="6" t="str">
        <x:v>https://raw.githubusercontent.com/Mar-7th/StarRailRes/dbe8cdfcfb0bf657b9fe1cf92d5537f118ccb487/index_new/cn/light_cone_promotions.json</x:v>
      </x:c>
    </x:row>
    <x:row r="10" ht="20" customHeight="1">
      <x:c r="A10" s="6" t="str">
        <x:v>20000_5</x:v>
      </x:c>
      <x:c r="B10" s="6" t="str">
        <x:v>20000</x:v>
      </x:c>
      <x:c r="C10" s="6" t="n">
        <x:v>5</x:v>
      </x:c>
      <x:c r="D10" s="6" t="n">
        <x:v>330.24</x:v>
      </x:c>
      <x:c r="E10" s="6" t="n">
        <x:v>123.84</x:v>
      </x:c>
      <x:c r="F10" s="6" t="n">
        <x:v>103.2</x:v>
      </x:c>
      <x:c r="G10" s="6" t="n">
        <x:v>5.76</x:v>
      </x:c>
      <x:c r="H10" s="6" t="n">
        <x:v>2.16</x:v>
      </x:c>
      <x:c r="I10" s="6" t="n">
        <x:v>1.8</x:v>
      </x:c>
      <x:c r="J10" s="6" t="str">
        <x:v>https://raw.githubusercontent.com/Mar-7th/StarRailRes/dbe8cdfcfb0bf657b9fe1cf92d5537f118ccb487/index_new/cn/light_cone_promotions.json</x:v>
      </x:c>
    </x:row>
    <x:row r="11" ht="20" customHeight="1">
      <x:c r="A11" s="6" t="str">
        <x:v>20000_6</x:v>
      </x:c>
      <x:c r="B11" s="6" t="str">
        <x:v>20000</x:v>
      </x:c>
      <x:c r="C11" s="6" t="n">
        <x:v>6</x:v>
      </x:c>
      <x:c r="D11" s="6" t="n">
        <x:v>391.68</x:v>
      </x:c>
      <x:c r="E11" s="6" t="n">
        <x:v>146.88</x:v>
      </x:c>
      <x:c r="F11" s="6" t="n">
        <x:v>122.4</x:v>
      </x:c>
      <x:c r="G11" s="6" t="n">
        <x:v>5.76</x:v>
      </x:c>
      <x:c r="H11" s="6" t="n">
        <x:v>2.16</x:v>
      </x:c>
      <x:c r="I11" s="6" t="n">
        <x:v>1.8</x:v>
      </x:c>
      <x:c r="J11" s="6" t="str">
        <x:v>https://raw.githubusercontent.com/Mar-7th/StarRailRes/dbe8cdfcfb0bf657b9fe1cf92d5537f118ccb487/index_new/cn/light_cone_promotions.json</x:v>
      </x:c>
    </x:row>
    <x:row r="12" ht="20" customHeight="1">
      <x:c r="A12" s="6" t="str">
        <x:v>20001_0</x:v>
      </x:c>
      <x:c r="B12" s="6" t="str">
        <x:v>20001</x:v>
      </x:c>
      <x:c r="C12" s="6" t="n">
        <x:v>0</x:v>
      </x:c>
      <x:c r="D12" s="6" t="n">
        <x:v>43.2</x:v>
      </x:c>
      <x:c r="E12" s="6" t="n">
        <x:v>12</x:v>
      </x:c>
      <x:c r="F12" s="6" t="n">
        <x:v>12</x:v>
      </x:c>
      <x:c r="G12" s="6" t="n">
        <x:v>6.48</x:v>
      </x:c>
      <x:c r="H12" s="6" t="n">
        <x:v>1.8</x:v>
      </x:c>
      <x:c r="I12" s="6" t="n">
        <x:v>1.8</x:v>
      </x:c>
      <x:c r="J12" s="6" t="str">
        <x:v>https://raw.githubusercontent.com/Mar-7th/StarRailRes/dbe8cdfcfb0bf657b9fe1cf92d5537f118ccb487/index_new/cn/light_cone_promotions.json</x:v>
      </x:c>
    </x:row>
    <x:row r="13" ht="20" customHeight="1">
      <x:c r="A13" s="6" t="str">
        <x:v>20001_1</x:v>
      </x:c>
      <x:c r="B13" s="6" t="str">
        <x:v>20001</x:v>
      </x:c>
      <x:c r="C13" s="6" t="n">
        <x:v>1</x:v>
      </x:c>
      <x:c r="D13" s="6" t="n">
        <x:v>95.04</x:v>
      </x:c>
      <x:c r="E13" s="6" t="n">
        <x:v>26.4</x:v>
      </x:c>
      <x:c r="F13" s="6" t="n">
        <x:v>26.4</x:v>
      </x:c>
      <x:c r="G13" s="6" t="n">
        <x:v>6.48</x:v>
      </x:c>
      <x:c r="H13" s="6" t="n">
        <x:v>1.8</x:v>
      </x:c>
      <x:c r="I13" s="6" t="n">
        <x:v>1.8</x:v>
      </x:c>
      <x:c r="J13" s="6" t="str">
        <x:v>https://raw.githubusercontent.com/Mar-7th/StarRailRes/dbe8cdfcfb0bf657b9fe1cf92d5537f118ccb487/index_new/cn/light_cone_promotions.json</x:v>
      </x:c>
    </x:row>
    <x:row r="14" ht="20" customHeight="1">
      <x:c r="A14" s="6" t="str">
        <x:v>20001_2</x:v>
      </x:c>
      <x:c r="B14" s="6" t="str">
        <x:v>20001</x:v>
      </x:c>
      <x:c r="C14" s="6" t="n">
        <x:v>2</x:v>
      </x:c>
      <x:c r="D14" s="6" t="n">
        <x:v>164.16</x:v>
      </x:c>
      <x:c r="E14" s="6" t="n">
        <x:v>45.6</x:v>
      </x:c>
      <x:c r="F14" s="6" t="n">
        <x:v>45.6</x:v>
      </x:c>
      <x:c r="G14" s="6" t="n">
        <x:v>6.48</x:v>
      </x:c>
      <x:c r="H14" s="6" t="n">
        <x:v>1.8</x:v>
      </x:c>
      <x:c r="I14" s="6" t="n">
        <x:v>1.8</x:v>
      </x:c>
      <x:c r="J14" s="6" t="str">
        <x:v>https://raw.githubusercontent.com/Mar-7th/StarRailRes/dbe8cdfcfb0bf657b9fe1cf92d5537f118ccb487/index_new/cn/light_cone_promotions.json</x:v>
      </x:c>
    </x:row>
    <x:row r="15" ht="20" customHeight="1">
      <x:c r="A15" s="6" t="str">
        <x:v>20001_3</x:v>
      </x:c>
      <x:c r="B15" s="6" t="str">
        <x:v>20001</x:v>
      </x:c>
      <x:c r="C15" s="6" t="n">
        <x:v>3</x:v>
      </x:c>
      <x:c r="D15" s="6" t="n">
        <x:v>233.28</x:v>
      </x:c>
      <x:c r="E15" s="6" t="n">
        <x:v>64.8</x:v>
      </x:c>
      <x:c r="F15" s="6" t="n">
        <x:v>64.8</x:v>
      </x:c>
      <x:c r="G15" s="6" t="n">
        <x:v>6.48</x:v>
      </x:c>
      <x:c r="H15" s="6" t="n">
        <x:v>1.8</x:v>
      </x:c>
      <x:c r="I15" s="6" t="n">
        <x:v>1.8</x:v>
      </x:c>
      <x:c r="J15" s="6" t="str">
        <x:v>https://raw.githubusercontent.com/Mar-7th/StarRailRes/dbe8cdfcfb0bf657b9fe1cf92d5537f118ccb487/index_new/cn/light_cone_promotions.json</x:v>
      </x:c>
    </x:row>
    <x:row r="16" ht="20" customHeight="1">
      <x:c r="A16" s="6" t="str">
        <x:v>20001_4</x:v>
      </x:c>
      <x:c r="B16" s="6" t="str">
        <x:v>20001</x:v>
      </x:c>
      <x:c r="C16" s="6" t="n">
        <x:v>4</x:v>
      </x:c>
      <x:c r="D16" s="6" t="n">
        <x:v>302.4</x:v>
      </x:c>
      <x:c r="E16" s="6" t="n">
        <x:v>84</x:v>
      </x:c>
      <x:c r="F16" s="6" t="n">
        <x:v>84</x:v>
      </x:c>
      <x:c r="G16" s="6" t="n">
        <x:v>6.48</x:v>
      </x:c>
      <x:c r="H16" s="6" t="n">
        <x:v>1.8</x:v>
      </x:c>
      <x:c r="I16" s="6" t="n">
        <x:v>1.8</x:v>
      </x:c>
      <x:c r="J16" s="6" t="str">
        <x:v>https://raw.githubusercontent.com/Mar-7th/StarRailRes/dbe8cdfcfb0bf657b9fe1cf92d5537f118ccb487/index_new/cn/light_cone_promotions.json</x:v>
      </x:c>
    </x:row>
    <x:row r="17" ht="20" customHeight="1">
      <x:c r="A17" s="6" t="str">
        <x:v>20001_5</x:v>
      </x:c>
      <x:c r="B17" s="6" t="str">
        <x:v>20001</x:v>
      </x:c>
      <x:c r="C17" s="6" t="n">
        <x:v>5</x:v>
      </x:c>
      <x:c r="D17" s="6" t="n">
        <x:v>371.52</x:v>
      </x:c>
      <x:c r="E17" s="6" t="n">
        <x:v>103.2</x:v>
      </x:c>
      <x:c r="F17" s="6" t="n">
        <x:v>103.2</x:v>
      </x:c>
      <x:c r="G17" s="6" t="n">
        <x:v>6.48</x:v>
      </x:c>
      <x:c r="H17" s="6" t="n">
        <x:v>1.8</x:v>
      </x:c>
      <x:c r="I17" s="6" t="n">
        <x:v>1.8</x:v>
      </x:c>
      <x:c r="J17" s="6" t="str">
        <x:v>https://raw.githubusercontent.com/Mar-7th/StarRailRes/dbe8cdfcfb0bf657b9fe1cf92d5537f118ccb487/index_new/cn/light_cone_promotions.json</x:v>
      </x:c>
    </x:row>
    <x:row r="18" ht="20" customHeight="1">
      <x:c r="A18" s="6" t="str">
        <x:v>20001_6</x:v>
      </x:c>
      <x:c r="B18" s="6" t="str">
        <x:v>20001</x:v>
      </x:c>
      <x:c r="C18" s="6" t="n">
        <x:v>6</x:v>
      </x:c>
      <x:c r="D18" s="6" t="n">
        <x:v>440.64</x:v>
      </x:c>
      <x:c r="E18" s="6" t="n">
        <x:v>122.4</x:v>
      </x:c>
      <x:c r="F18" s="6" t="n">
        <x:v>122.4</x:v>
      </x:c>
      <x:c r="G18" s="6" t="n">
        <x:v>6.48</x:v>
      </x:c>
      <x:c r="H18" s="6" t="n">
        <x:v>1.8</x:v>
      </x:c>
      <x:c r="I18" s="6" t="n">
        <x:v>1.8</x:v>
      </x:c>
      <x:c r="J18" s="6" t="str">
        <x:v>https://raw.githubusercontent.com/Mar-7th/StarRailRes/dbe8cdfcfb0bf657b9fe1cf92d5537f118ccb487/index_new/cn/light_cone_promotions.json</x:v>
      </x:c>
    </x:row>
    <x:row r="19" ht="20" customHeight="1">
      <x:c r="A19" s="6" t="str">
        <x:v>20002_0</x:v>
      </x:c>
      <x:c r="B19" s="6" t="str">
        <x:v>20002</x:v>
      </x:c>
      <x:c r="C19" s="6" t="n">
        <x:v>0</x:v>
      </x:c>
      <x:c r="D19" s="6" t="n">
        <x:v>38.4</x:v>
      </x:c>
      <x:c r="E19" s="6" t="n">
        <x:v>16.8</x:v>
      </x:c>
      <x:c r="F19" s="6" t="n">
        <x:v>9</x:v>
      </x:c>
      <x:c r="G19" s="6" t="n">
        <x:v>5.76</x:v>
      </x:c>
      <x:c r="H19" s="6" t="n">
        <x:v>2.52</x:v>
      </x:c>
      <x:c r="I19" s="6" t="n">
        <x:v>1.35</x:v>
      </x:c>
      <x:c r="J19" s="6" t="str">
        <x:v>https://raw.githubusercontent.com/Mar-7th/StarRailRes/dbe8cdfcfb0bf657b9fe1cf92d5537f118ccb487/index_new/cn/light_cone_promotions.json</x:v>
      </x:c>
    </x:row>
    <x:row r="20" ht="20" customHeight="1">
      <x:c r="A20" s="6" t="str">
        <x:v>20002_1</x:v>
      </x:c>
      <x:c r="B20" s="6" t="str">
        <x:v>20002</x:v>
      </x:c>
      <x:c r="C20" s="6" t="n">
        <x:v>1</x:v>
      </x:c>
      <x:c r="D20" s="6" t="n">
        <x:v>84.48</x:v>
      </x:c>
      <x:c r="E20" s="6" t="n">
        <x:v>36.96</x:v>
      </x:c>
      <x:c r="F20" s="6" t="n">
        <x:v>19.8</x:v>
      </x:c>
      <x:c r="G20" s="6" t="n">
        <x:v>5.76</x:v>
      </x:c>
      <x:c r="H20" s="6" t="n">
        <x:v>2.52</x:v>
      </x:c>
      <x:c r="I20" s="6" t="n">
        <x:v>1.35</x:v>
      </x:c>
      <x:c r="J20" s="6" t="str">
        <x:v>https://raw.githubusercontent.com/Mar-7th/StarRailRes/dbe8cdfcfb0bf657b9fe1cf92d5537f118ccb487/index_new/cn/light_cone_promotions.json</x:v>
      </x:c>
    </x:row>
    <x:row r="21" ht="20" customHeight="1">
      <x:c r="A21" s="6" t="str">
        <x:v>20002_2</x:v>
      </x:c>
      <x:c r="B21" s="6" t="str">
        <x:v>20002</x:v>
      </x:c>
      <x:c r="C21" s="6" t="n">
        <x:v>2</x:v>
      </x:c>
      <x:c r="D21" s="6" t="n">
        <x:v>145.92</x:v>
      </x:c>
      <x:c r="E21" s="6" t="n">
        <x:v>63.84</x:v>
      </x:c>
      <x:c r="F21" s="6" t="n">
        <x:v>34.2</x:v>
      </x:c>
      <x:c r="G21" s="6" t="n">
        <x:v>5.76</x:v>
      </x:c>
      <x:c r="H21" s="6" t="n">
        <x:v>2.52</x:v>
      </x:c>
      <x:c r="I21" s="6" t="n">
        <x:v>1.35</x:v>
      </x:c>
      <x:c r="J21" s="6" t="str">
        <x:v>https://raw.githubusercontent.com/Mar-7th/StarRailRes/dbe8cdfcfb0bf657b9fe1cf92d5537f118ccb487/index_new/cn/light_cone_promotions.json</x:v>
      </x:c>
    </x:row>
    <x:row r="22" ht="20" customHeight="1">
      <x:c r="A22" s="6" t="str">
        <x:v>20002_3</x:v>
      </x:c>
      <x:c r="B22" s="6" t="str">
        <x:v>20002</x:v>
      </x:c>
      <x:c r="C22" s="6" t="n">
        <x:v>3</x:v>
      </x:c>
      <x:c r="D22" s="6" t="n">
        <x:v>207.36</x:v>
      </x:c>
      <x:c r="E22" s="6" t="n">
        <x:v>90.72</x:v>
      </x:c>
      <x:c r="F22" s="6" t="n">
        <x:v>48.6</x:v>
      </x:c>
      <x:c r="G22" s="6" t="n">
        <x:v>5.76</x:v>
      </x:c>
      <x:c r="H22" s="6" t="n">
        <x:v>2.52</x:v>
      </x:c>
      <x:c r="I22" s="6" t="n">
        <x:v>1.35</x:v>
      </x:c>
      <x:c r="J22" s="6" t="str">
        <x:v>https://raw.githubusercontent.com/Mar-7th/StarRailRes/dbe8cdfcfb0bf657b9fe1cf92d5537f118ccb487/index_new/cn/light_cone_promotions.json</x:v>
      </x:c>
    </x:row>
    <x:row r="23" ht="20" customHeight="1">
      <x:c r="A23" s="6" t="str">
        <x:v>20002_4</x:v>
      </x:c>
      <x:c r="B23" s="6" t="str">
        <x:v>20002</x:v>
      </x:c>
      <x:c r="C23" s="6" t="n">
        <x:v>4</x:v>
      </x:c>
      <x:c r="D23" s="6" t="n">
        <x:v>268.8</x:v>
      </x:c>
      <x:c r="E23" s="6" t="n">
        <x:v>117.6</x:v>
      </x:c>
      <x:c r="F23" s="6" t="n">
        <x:v>63</x:v>
      </x:c>
      <x:c r="G23" s="6" t="n">
        <x:v>5.76</x:v>
      </x:c>
      <x:c r="H23" s="6" t="n">
        <x:v>2.52</x:v>
      </x:c>
      <x:c r="I23" s="6" t="n">
        <x:v>1.35</x:v>
      </x:c>
      <x:c r="J23" s="6" t="str">
        <x:v>https://raw.githubusercontent.com/Mar-7th/StarRailRes/dbe8cdfcfb0bf657b9fe1cf92d5537f118ccb487/index_new/cn/light_cone_promotions.json</x:v>
      </x:c>
    </x:row>
    <x:row r="24" ht="20" customHeight="1">
      <x:c r="A24" s="6" t="str">
        <x:v>20002_5</x:v>
      </x:c>
      <x:c r="B24" s="6" t="str">
        <x:v>20002</x:v>
      </x:c>
      <x:c r="C24" s="6" t="n">
        <x:v>5</x:v>
      </x:c>
      <x:c r="D24" s="6" t="n">
        <x:v>330.24</x:v>
      </x:c>
      <x:c r="E24" s="6" t="n">
        <x:v>144.48</x:v>
      </x:c>
      <x:c r="F24" s="6" t="n">
        <x:v>77.4</x:v>
      </x:c>
      <x:c r="G24" s="6" t="n">
        <x:v>5.76</x:v>
      </x:c>
      <x:c r="H24" s="6" t="n">
        <x:v>2.52</x:v>
      </x:c>
      <x:c r="I24" s="6" t="n">
        <x:v>1.35</x:v>
      </x:c>
      <x:c r="J24" s="6" t="str">
        <x:v>https://raw.githubusercontent.com/Mar-7th/StarRailRes/dbe8cdfcfb0bf657b9fe1cf92d5537f118ccb487/index_new/cn/light_cone_promotions.json</x:v>
      </x:c>
    </x:row>
    <x:row r="25" ht="20" customHeight="1">
      <x:c r="A25" s="6" t="str">
        <x:v>20002_6</x:v>
      </x:c>
      <x:c r="B25" s="6" t="str">
        <x:v>20002</x:v>
      </x:c>
      <x:c r="C25" s="6" t="n">
        <x:v>6</x:v>
      </x:c>
      <x:c r="D25" s="6" t="n">
        <x:v>391.68</x:v>
      </x:c>
      <x:c r="E25" s="6" t="n">
        <x:v>171.36</x:v>
      </x:c>
      <x:c r="F25" s="6" t="n">
        <x:v>91.8</x:v>
      </x:c>
      <x:c r="G25" s="6" t="n">
        <x:v>5.76</x:v>
      </x:c>
      <x:c r="H25" s="6" t="n">
        <x:v>2.52</x:v>
      </x:c>
      <x:c r="I25" s="6" t="n">
        <x:v>1.35</x:v>
      </x:c>
      <x:c r="J25" s="6" t="str">
        <x:v>https://raw.githubusercontent.com/Mar-7th/StarRailRes/dbe8cdfcfb0bf657b9fe1cf92d5537f118ccb487/index_new/cn/light_cone_promotions.json</x:v>
      </x:c>
    </x:row>
    <x:row r="26" ht="20" customHeight="1">
      <x:c r="A26" s="6" t="str">
        <x:v>20003_0</x:v>
      </x:c>
      <x:c r="B26" s="6" t="str">
        <x:v>20003</x:v>
      </x:c>
      <x:c r="C26" s="6" t="n">
        <x:v>0</x:v>
      </x:c>
      <x:c r="D26" s="6" t="n">
        <x:v>38.4</x:v>
      </x:c>
      <x:c r="E26" s="6" t="n">
        <x:v>12</x:v>
      </x:c>
      <x:c r="F26" s="6" t="n">
        <x:v>15</x:v>
      </x:c>
      <x:c r="G26" s="6" t="n">
        <x:v>5.76</x:v>
      </x:c>
      <x:c r="H26" s="6" t="n">
        <x:v>1.8</x:v>
      </x:c>
      <x:c r="I26" s="6" t="n">
        <x:v>2.25</x:v>
      </x:c>
      <x:c r="J26" s="6" t="str">
        <x:v>https://raw.githubusercontent.com/Mar-7th/StarRailRes/dbe8cdfcfb0bf657b9fe1cf92d5537f118ccb487/index_new/cn/light_cone_promotions.json</x:v>
      </x:c>
    </x:row>
    <x:row r="27" ht="20" customHeight="1">
      <x:c r="A27" s="6" t="str">
        <x:v>20003_1</x:v>
      </x:c>
      <x:c r="B27" s="6" t="str">
        <x:v>20003</x:v>
      </x:c>
      <x:c r="C27" s="6" t="n">
        <x:v>1</x:v>
      </x:c>
      <x:c r="D27" s="6" t="n">
        <x:v>84.48</x:v>
      </x:c>
      <x:c r="E27" s="6" t="n">
        <x:v>26.4</x:v>
      </x:c>
      <x:c r="F27" s="6" t="n">
        <x:v>33</x:v>
      </x:c>
      <x:c r="G27" s="6" t="n">
        <x:v>5.76</x:v>
      </x:c>
      <x:c r="H27" s="6" t="n">
        <x:v>1.8</x:v>
      </x:c>
      <x:c r="I27" s="6" t="n">
        <x:v>2.25</x:v>
      </x:c>
      <x:c r="J27" s="6" t="str">
        <x:v>https://raw.githubusercontent.com/Mar-7th/StarRailRes/dbe8cdfcfb0bf657b9fe1cf92d5537f118ccb487/index_new/cn/light_cone_promotions.json</x:v>
      </x:c>
    </x:row>
    <x:row r="28" ht="20" customHeight="1">
      <x:c r="A28" s="6" t="str">
        <x:v>20003_2</x:v>
      </x:c>
      <x:c r="B28" s="6" t="str">
        <x:v>20003</x:v>
      </x:c>
      <x:c r="C28" s="6" t="n">
        <x:v>2</x:v>
      </x:c>
      <x:c r="D28" s="6" t="n">
        <x:v>145.92</x:v>
      </x:c>
      <x:c r="E28" s="6" t="n">
        <x:v>45.6</x:v>
      </x:c>
      <x:c r="F28" s="6" t="n">
        <x:v>57</x:v>
      </x:c>
      <x:c r="G28" s="6" t="n">
        <x:v>5.76</x:v>
      </x:c>
      <x:c r="H28" s="6" t="n">
        <x:v>1.8</x:v>
      </x:c>
      <x:c r="I28" s="6" t="n">
        <x:v>2.25</x:v>
      </x:c>
      <x:c r="J28" s="6" t="str">
        <x:v>https://raw.githubusercontent.com/Mar-7th/StarRailRes/dbe8cdfcfb0bf657b9fe1cf92d5537f118ccb487/index_new/cn/light_cone_promotions.json</x:v>
      </x:c>
    </x:row>
    <x:row r="29" ht="20" customHeight="1">
      <x:c r="A29" s="6" t="str">
        <x:v>20003_3</x:v>
      </x:c>
      <x:c r="B29" s="6" t="str">
        <x:v>20003</x:v>
      </x:c>
      <x:c r="C29" s="6" t="n">
        <x:v>3</x:v>
      </x:c>
      <x:c r="D29" s="6" t="n">
        <x:v>207.36</x:v>
      </x:c>
      <x:c r="E29" s="6" t="n">
        <x:v>64.8</x:v>
      </x:c>
      <x:c r="F29" s="6" t="n">
        <x:v>81</x:v>
      </x:c>
      <x:c r="G29" s="6" t="n">
        <x:v>5.76</x:v>
      </x:c>
      <x:c r="H29" s="6" t="n">
        <x:v>1.8</x:v>
      </x:c>
      <x:c r="I29" s="6" t="n">
        <x:v>2.25</x:v>
      </x:c>
      <x:c r="J29" s="6" t="str">
        <x:v>https://raw.githubusercontent.com/Mar-7th/StarRailRes/dbe8cdfcfb0bf657b9fe1cf92d5537f118ccb487/index_new/cn/light_cone_promotions.json</x:v>
      </x:c>
    </x:row>
    <x:row r="30" ht="20" customHeight="1">
      <x:c r="A30" s="6" t="str">
        <x:v>20003_4</x:v>
      </x:c>
      <x:c r="B30" s="6" t="str">
        <x:v>20003</x:v>
      </x:c>
      <x:c r="C30" s="6" t="n">
        <x:v>4</x:v>
      </x:c>
      <x:c r="D30" s="6" t="n">
        <x:v>268.8</x:v>
      </x:c>
      <x:c r="E30" s="6" t="n">
        <x:v>84</x:v>
      </x:c>
      <x:c r="F30" s="6" t="n">
        <x:v>105</x:v>
      </x:c>
      <x:c r="G30" s="6" t="n">
        <x:v>5.76</x:v>
      </x:c>
      <x:c r="H30" s="6" t="n">
        <x:v>1.8</x:v>
      </x:c>
      <x:c r="I30" s="6" t="n">
        <x:v>2.25</x:v>
      </x:c>
      <x:c r="J30" s="6" t="str">
        <x:v>https://raw.githubusercontent.com/Mar-7th/StarRailRes/dbe8cdfcfb0bf657b9fe1cf92d5537f118ccb487/index_new/cn/light_cone_promotions.json</x:v>
      </x:c>
    </x:row>
    <x:row r="31" ht="20" customHeight="1">
      <x:c r="A31" s="6" t="str">
        <x:v>20003_5</x:v>
      </x:c>
      <x:c r="B31" s="6" t="str">
        <x:v>20003</x:v>
      </x:c>
      <x:c r="C31" s="6" t="n">
        <x:v>5</x:v>
      </x:c>
      <x:c r="D31" s="6" t="n">
        <x:v>330.24</x:v>
      </x:c>
      <x:c r="E31" s="6" t="n">
        <x:v>103.2</x:v>
      </x:c>
      <x:c r="F31" s="6" t="n">
        <x:v>129</x:v>
      </x:c>
      <x:c r="G31" s="6" t="n">
        <x:v>5.76</x:v>
      </x:c>
      <x:c r="H31" s="6" t="n">
        <x:v>1.8</x:v>
      </x:c>
      <x:c r="I31" s="6" t="n">
        <x:v>2.25</x:v>
      </x:c>
      <x:c r="J31" s="6" t="str">
        <x:v>https://raw.githubusercontent.com/Mar-7th/StarRailRes/dbe8cdfcfb0bf657b9fe1cf92d5537f118ccb487/index_new/cn/light_cone_promotions.json</x:v>
      </x:c>
    </x:row>
    <x:row r="32" ht="20" customHeight="1">
      <x:c r="A32" s="6" t="str">
        <x:v>20003_6</x:v>
      </x:c>
      <x:c r="B32" s="6" t="str">
        <x:v>20003</x:v>
      </x:c>
      <x:c r="C32" s="6" t="n">
        <x:v>6</x:v>
      </x:c>
      <x:c r="D32" s="6" t="n">
        <x:v>391.68</x:v>
      </x:c>
      <x:c r="E32" s="6" t="n">
        <x:v>122.4</x:v>
      </x:c>
      <x:c r="F32" s="6" t="n">
        <x:v>153</x:v>
      </x:c>
      <x:c r="G32" s="6" t="n">
        <x:v>5.76</x:v>
      </x:c>
      <x:c r="H32" s="6" t="n">
        <x:v>1.8</x:v>
      </x:c>
      <x:c r="I32" s="6" t="n">
        <x:v>2.25</x:v>
      </x:c>
      <x:c r="J32" s="6" t="str">
        <x:v>https://raw.githubusercontent.com/Mar-7th/StarRailRes/dbe8cdfcfb0bf657b9fe1cf92d5537f118ccb487/index_new/cn/light_cone_promotions.json</x:v>
      </x:c>
    </x:row>
    <x:row r="33" ht="20" customHeight="1">
      <x:c r="A33" s="6" t="str">
        <x:v>20004_0</x:v>
      </x:c>
      <x:c r="B33" s="6" t="str">
        <x:v>20004</x:v>
      </x:c>
      <x:c r="C33" s="6" t="n">
        <x:v>0</x:v>
      </x:c>
      <x:c r="D33" s="6" t="n">
        <x:v>38.4</x:v>
      </x:c>
      <x:c r="E33" s="6" t="n">
        <x:v>14.4</x:v>
      </x:c>
      <x:c r="F33" s="6" t="n">
        <x:v>12</x:v>
      </x:c>
      <x:c r="G33" s="6" t="n">
        <x:v>5.76</x:v>
      </x:c>
      <x:c r="H33" s="6" t="n">
        <x:v>2.16</x:v>
      </x:c>
      <x:c r="I33" s="6" t="n">
        <x:v>1.8</x:v>
      </x:c>
      <x:c r="J33" s="6" t="str">
        <x:v>https://raw.githubusercontent.com/Mar-7th/StarRailRes/dbe8cdfcfb0bf657b9fe1cf92d5537f118ccb487/index_new/cn/light_cone_promotions.json</x:v>
      </x:c>
    </x:row>
    <x:row r="34" ht="20" customHeight="1">
      <x:c r="A34" s="6" t="str">
        <x:v>20004_1</x:v>
      </x:c>
      <x:c r="B34" s="6" t="str">
        <x:v>20004</x:v>
      </x:c>
      <x:c r="C34" s="6" t="n">
        <x:v>1</x:v>
      </x:c>
      <x:c r="D34" s="6" t="n">
        <x:v>84.48</x:v>
      </x:c>
      <x:c r="E34" s="6" t="n">
        <x:v>31.68</x:v>
      </x:c>
      <x:c r="F34" s="6" t="n">
        <x:v>26.4</x:v>
      </x:c>
      <x:c r="G34" s="6" t="n">
        <x:v>5.76</x:v>
      </x:c>
      <x:c r="H34" s="6" t="n">
        <x:v>2.16</x:v>
      </x:c>
      <x:c r="I34" s="6" t="n">
        <x:v>1.8</x:v>
      </x:c>
      <x:c r="J34" s="6" t="str">
        <x:v>https://raw.githubusercontent.com/Mar-7th/StarRailRes/dbe8cdfcfb0bf657b9fe1cf92d5537f118ccb487/index_new/cn/light_cone_promotions.json</x:v>
      </x:c>
    </x:row>
    <x:row r="35" ht="20" customHeight="1">
      <x:c r="A35" s="6" t="str">
        <x:v>20004_2</x:v>
      </x:c>
      <x:c r="B35" s="6" t="str">
        <x:v>20004</x:v>
      </x:c>
      <x:c r="C35" s="6" t="n">
        <x:v>2</x:v>
      </x:c>
      <x:c r="D35" s="6" t="n">
        <x:v>145.92</x:v>
      </x:c>
      <x:c r="E35" s="6" t="n">
        <x:v>54.72</x:v>
      </x:c>
      <x:c r="F35" s="6" t="n">
        <x:v>45.6</x:v>
      </x:c>
      <x:c r="G35" s="6" t="n">
        <x:v>5.76</x:v>
      </x:c>
      <x:c r="H35" s="6" t="n">
        <x:v>2.16</x:v>
      </x:c>
      <x:c r="I35" s="6" t="n">
        <x:v>1.8</x:v>
      </x:c>
      <x:c r="J35" s="6" t="str">
        <x:v>https://raw.githubusercontent.com/Mar-7th/StarRailRes/dbe8cdfcfb0bf657b9fe1cf92d5537f118ccb487/index_new/cn/light_cone_promotions.json</x:v>
      </x:c>
    </x:row>
    <x:row r="36" ht="20" customHeight="1">
      <x:c r="A36" s="6" t="str">
        <x:v>20004_3</x:v>
      </x:c>
      <x:c r="B36" s="6" t="str">
        <x:v>20004</x:v>
      </x:c>
      <x:c r="C36" s="6" t="n">
        <x:v>3</x:v>
      </x:c>
      <x:c r="D36" s="6" t="n">
        <x:v>207.36</x:v>
      </x:c>
      <x:c r="E36" s="6" t="n">
        <x:v>77.76</x:v>
      </x:c>
      <x:c r="F36" s="6" t="n">
        <x:v>64.8</x:v>
      </x:c>
      <x:c r="G36" s="6" t="n">
        <x:v>5.76</x:v>
      </x:c>
      <x:c r="H36" s="6" t="n">
        <x:v>2.16</x:v>
      </x:c>
      <x:c r="I36" s="6" t="n">
        <x:v>1.8</x:v>
      </x:c>
      <x:c r="J36" s="6" t="str">
        <x:v>https://raw.githubusercontent.com/Mar-7th/StarRailRes/dbe8cdfcfb0bf657b9fe1cf92d5537f118ccb487/index_new/cn/light_cone_promotions.json</x:v>
      </x:c>
    </x:row>
    <x:row r="37" ht="20" customHeight="1">
      <x:c r="A37" s="6" t="str">
        <x:v>20004_4</x:v>
      </x:c>
      <x:c r="B37" s="6" t="str">
        <x:v>20004</x:v>
      </x:c>
      <x:c r="C37" s="6" t="n">
        <x:v>4</x:v>
      </x:c>
      <x:c r="D37" s="6" t="n">
        <x:v>268.8</x:v>
      </x:c>
      <x:c r="E37" s="6" t="n">
        <x:v>100.8</x:v>
      </x:c>
      <x:c r="F37" s="6" t="n">
        <x:v>84</x:v>
      </x:c>
      <x:c r="G37" s="6" t="n">
        <x:v>5.76</x:v>
      </x:c>
      <x:c r="H37" s="6" t="n">
        <x:v>2.16</x:v>
      </x:c>
      <x:c r="I37" s="6" t="n">
        <x:v>1.8</x:v>
      </x:c>
      <x:c r="J37" s="6" t="str">
        <x:v>https://raw.githubusercontent.com/Mar-7th/StarRailRes/dbe8cdfcfb0bf657b9fe1cf92d5537f118ccb487/index_new/cn/light_cone_promotions.json</x:v>
      </x:c>
    </x:row>
    <x:row r="38" ht="20" customHeight="1">
      <x:c r="A38" s="6" t="str">
        <x:v>20004_5</x:v>
      </x:c>
      <x:c r="B38" s="6" t="str">
        <x:v>20004</x:v>
      </x:c>
      <x:c r="C38" s="6" t="n">
        <x:v>5</x:v>
      </x:c>
      <x:c r="D38" s="6" t="n">
        <x:v>330.24</x:v>
      </x:c>
      <x:c r="E38" s="6" t="n">
        <x:v>123.84</x:v>
      </x:c>
      <x:c r="F38" s="6" t="n">
        <x:v>103.2</x:v>
      </x:c>
      <x:c r="G38" s="6" t="n">
        <x:v>5.76</x:v>
      </x:c>
      <x:c r="H38" s="6" t="n">
        <x:v>2.16</x:v>
      </x:c>
      <x:c r="I38" s="6" t="n">
        <x:v>1.8</x:v>
      </x:c>
      <x:c r="J38" s="6" t="str">
        <x:v>https://raw.githubusercontent.com/Mar-7th/StarRailRes/dbe8cdfcfb0bf657b9fe1cf92d5537f118ccb487/index_new/cn/light_cone_promotions.json</x:v>
      </x:c>
    </x:row>
    <x:row r="39" ht="20" customHeight="1">
      <x:c r="A39" s="6" t="str">
        <x:v>20004_6</x:v>
      </x:c>
      <x:c r="B39" s="6" t="str">
        <x:v>20004</x:v>
      </x:c>
      <x:c r="C39" s="6" t="n">
        <x:v>6</x:v>
      </x:c>
      <x:c r="D39" s="6" t="n">
        <x:v>391.68</x:v>
      </x:c>
      <x:c r="E39" s="6" t="n">
        <x:v>146.88</x:v>
      </x:c>
      <x:c r="F39" s="6" t="n">
        <x:v>122.4</x:v>
      </x:c>
      <x:c r="G39" s="6" t="n">
        <x:v>5.76</x:v>
      </x:c>
      <x:c r="H39" s="6" t="n">
        <x:v>2.16</x:v>
      </x:c>
      <x:c r="I39" s="6" t="n">
        <x:v>1.8</x:v>
      </x:c>
      <x:c r="J39" s="6" t="str">
        <x:v>https://raw.githubusercontent.com/Mar-7th/StarRailRes/dbe8cdfcfb0bf657b9fe1cf92d5537f118ccb487/index_new/cn/light_cone_promotions.json</x:v>
      </x:c>
    </x:row>
    <x:row r="40" ht="20" customHeight="1">
      <x:c r="A40" s="6" t="str">
        <x:v>20005_0</x:v>
      </x:c>
      <x:c r="B40" s="6" t="str">
        <x:v>20005</x:v>
      </x:c>
      <x:c r="C40" s="6" t="n">
        <x:v>0</x:v>
      </x:c>
      <x:c r="D40" s="6" t="n">
        <x:v>38.4</x:v>
      </x:c>
      <x:c r="E40" s="6" t="n">
        <x:v>14.4</x:v>
      </x:c>
      <x:c r="F40" s="6" t="n">
        <x:v>12</x:v>
      </x:c>
      <x:c r="G40" s="6" t="n">
        <x:v>5.76</x:v>
      </x:c>
      <x:c r="H40" s="6" t="n">
        <x:v>2.16</x:v>
      </x:c>
      <x:c r="I40" s="6" t="n">
        <x:v>1.8</x:v>
      </x:c>
      <x:c r="J40" s="6" t="str">
        <x:v>https://raw.githubusercontent.com/Mar-7th/StarRailRes/dbe8cdfcfb0bf657b9fe1cf92d5537f118ccb487/index_new/cn/light_cone_promotions.json</x:v>
      </x:c>
    </x:row>
    <x:row r="41" ht="20" customHeight="1">
      <x:c r="A41" s="6" t="str">
        <x:v>20005_1</x:v>
      </x:c>
      <x:c r="B41" s="6" t="str">
        <x:v>20005</x:v>
      </x:c>
      <x:c r="C41" s="6" t="n">
        <x:v>1</x:v>
      </x:c>
      <x:c r="D41" s="6" t="n">
        <x:v>84.48</x:v>
      </x:c>
      <x:c r="E41" s="6" t="n">
        <x:v>31.68</x:v>
      </x:c>
      <x:c r="F41" s="6" t="n">
        <x:v>26.4</x:v>
      </x:c>
      <x:c r="G41" s="6" t="n">
        <x:v>5.76</x:v>
      </x:c>
      <x:c r="H41" s="6" t="n">
        <x:v>2.16</x:v>
      </x:c>
      <x:c r="I41" s="6" t="n">
        <x:v>1.8</x:v>
      </x:c>
      <x:c r="J41" s="6" t="str">
        <x:v>https://raw.githubusercontent.com/Mar-7th/StarRailRes/dbe8cdfcfb0bf657b9fe1cf92d5537f118ccb487/index_new/cn/light_cone_promotions.json</x:v>
      </x:c>
    </x:row>
    <x:row r="42" ht="20" customHeight="1">
      <x:c r="A42" s="6" t="str">
        <x:v>20005_2</x:v>
      </x:c>
      <x:c r="B42" s="6" t="str">
        <x:v>20005</x:v>
      </x:c>
      <x:c r="C42" s="6" t="n">
        <x:v>2</x:v>
      </x:c>
      <x:c r="D42" s="6" t="n">
        <x:v>145.92</x:v>
      </x:c>
      <x:c r="E42" s="6" t="n">
        <x:v>54.72</x:v>
      </x:c>
      <x:c r="F42" s="6" t="n">
        <x:v>45.6</x:v>
      </x:c>
      <x:c r="G42" s="6" t="n">
        <x:v>5.76</x:v>
      </x:c>
      <x:c r="H42" s="6" t="n">
        <x:v>2.16</x:v>
      </x:c>
      <x:c r="I42" s="6" t="n">
        <x:v>1.8</x:v>
      </x:c>
      <x:c r="J42" s="6" t="str">
        <x:v>https://raw.githubusercontent.com/Mar-7th/StarRailRes/dbe8cdfcfb0bf657b9fe1cf92d5537f118ccb487/index_new/cn/light_cone_promotions.json</x:v>
      </x:c>
    </x:row>
    <x:row r="43" ht="20" customHeight="1">
      <x:c r="A43" s="6" t="str">
        <x:v>20005_3</x:v>
      </x:c>
      <x:c r="B43" s="6" t="str">
        <x:v>20005</x:v>
      </x:c>
      <x:c r="C43" s="6" t="n">
        <x:v>3</x:v>
      </x:c>
      <x:c r="D43" s="6" t="n">
        <x:v>207.36</x:v>
      </x:c>
      <x:c r="E43" s="6" t="n">
        <x:v>77.76</x:v>
      </x:c>
      <x:c r="F43" s="6" t="n">
        <x:v>64.8</x:v>
      </x:c>
      <x:c r="G43" s="6" t="n">
        <x:v>5.76</x:v>
      </x:c>
      <x:c r="H43" s="6" t="n">
        <x:v>2.16</x:v>
      </x:c>
      <x:c r="I43" s="6" t="n">
        <x:v>1.8</x:v>
      </x:c>
      <x:c r="J43" s="6" t="str">
        <x:v>https://raw.githubusercontent.com/Mar-7th/StarRailRes/dbe8cdfcfb0bf657b9fe1cf92d5537f118ccb487/index_new/cn/light_cone_promotions.json</x:v>
      </x:c>
    </x:row>
    <x:row r="44" ht="20" customHeight="1">
      <x:c r="A44" s="6" t="str">
        <x:v>20005_4</x:v>
      </x:c>
      <x:c r="B44" s="6" t="str">
        <x:v>20005</x:v>
      </x:c>
      <x:c r="C44" s="6" t="n">
        <x:v>4</x:v>
      </x:c>
      <x:c r="D44" s="6" t="n">
        <x:v>268.8</x:v>
      </x:c>
      <x:c r="E44" s="6" t="n">
        <x:v>100.8</x:v>
      </x:c>
      <x:c r="F44" s="6" t="n">
        <x:v>84</x:v>
      </x:c>
      <x:c r="G44" s="6" t="n">
        <x:v>5.76</x:v>
      </x:c>
      <x:c r="H44" s="6" t="n">
        <x:v>2.16</x:v>
      </x:c>
      <x:c r="I44" s="6" t="n">
        <x:v>1.8</x:v>
      </x:c>
      <x:c r="J44" s="6" t="str">
        <x:v>https://raw.githubusercontent.com/Mar-7th/StarRailRes/dbe8cdfcfb0bf657b9fe1cf92d5537f118ccb487/index_new/cn/light_cone_promotions.json</x:v>
      </x:c>
    </x:row>
    <x:row r="45" ht="20" customHeight="1">
      <x:c r="A45" s="6" t="str">
        <x:v>20005_5</x:v>
      </x:c>
      <x:c r="B45" s="6" t="str">
        <x:v>20005</x:v>
      </x:c>
      <x:c r="C45" s="6" t="n">
        <x:v>5</x:v>
      </x:c>
      <x:c r="D45" s="6" t="n">
        <x:v>330.24</x:v>
      </x:c>
      <x:c r="E45" s="6" t="n">
        <x:v>123.84</x:v>
      </x:c>
      <x:c r="F45" s="6" t="n">
        <x:v>103.2</x:v>
      </x:c>
      <x:c r="G45" s="6" t="n">
        <x:v>5.76</x:v>
      </x:c>
      <x:c r="H45" s="6" t="n">
        <x:v>2.16</x:v>
      </x:c>
      <x:c r="I45" s="6" t="n">
        <x:v>1.8</x:v>
      </x:c>
      <x:c r="J45" s="6" t="str">
        <x:v>https://raw.githubusercontent.com/Mar-7th/StarRailRes/dbe8cdfcfb0bf657b9fe1cf92d5537f118ccb487/index_new/cn/light_cone_promotions.json</x:v>
      </x:c>
    </x:row>
    <x:row r="46" ht="20" customHeight="1">
      <x:c r="A46" s="6" t="str">
        <x:v>20005_6</x:v>
      </x:c>
      <x:c r="B46" s="6" t="str">
        <x:v>20005</x:v>
      </x:c>
      <x:c r="C46" s="6" t="n">
        <x:v>6</x:v>
      </x:c>
      <x:c r="D46" s="6" t="n">
        <x:v>391.68</x:v>
      </x:c>
      <x:c r="E46" s="6" t="n">
        <x:v>146.88</x:v>
      </x:c>
      <x:c r="F46" s="6" t="n">
        <x:v>122.4</x:v>
      </x:c>
      <x:c r="G46" s="6" t="n">
        <x:v>5.76</x:v>
      </x:c>
      <x:c r="H46" s="6" t="n">
        <x:v>2.16</x:v>
      </x:c>
      <x:c r="I46" s="6" t="n">
        <x:v>1.8</x:v>
      </x:c>
      <x:c r="J46" s="6" t="str">
        <x:v>https://raw.githubusercontent.com/Mar-7th/StarRailRes/dbe8cdfcfb0bf657b9fe1cf92d5537f118ccb487/index_new/cn/light_cone_promotions.json</x:v>
      </x:c>
    </x:row>
    <x:row r="47" ht="20" customHeight="1">
      <x:c r="A47" s="6" t="str">
        <x:v>20006_0</x:v>
      </x:c>
      <x:c r="B47" s="6" t="str">
        <x:v>20006</x:v>
      </x:c>
      <x:c r="C47" s="6" t="n">
        <x:v>0</x:v>
      </x:c>
      <x:c r="D47" s="6" t="n">
        <x:v>33.6</x:v>
      </x:c>
      <x:c r="E47" s="6" t="n">
        <x:v>16.8</x:v>
      </x:c>
      <x:c r="F47" s="6" t="n">
        <x:v>12</x:v>
      </x:c>
      <x:c r="G47" s="6" t="n">
        <x:v>5.04</x:v>
      </x:c>
      <x:c r="H47" s="6" t="n">
        <x:v>2.52</x:v>
      </x:c>
      <x:c r="I47" s="6" t="n">
        <x:v>1.8</x:v>
      </x:c>
      <x:c r="J47" s="6" t="str">
        <x:v>https://raw.githubusercontent.com/Mar-7th/StarRailRes/dbe8cdfcfb0bf657b9fe1cf92d5537f118ccb487/index_new/cn/light_cone_promotions.json</x:v>
      </x:c>
    </x:row>
    <x:row r="48" ht="20" customHeight="1">
      <x:c r="A48" s="6" t="str">
        <x:v>20006_1</x:v>
      </x:c>
      <x:c r="B48" s="6" t="str">
        <x:v>20006</x:v>
      </x:c>
      <x:c r="C48" s="6" t="n">
        <x:v>1</x:v>
      </x:c>
      <x:c r="D48" s="6" t="n">
        <x:v>73.92</x:v>
      </x:c>
      <x:c r="E48" s="6" t="n">
        <x:v>36.96</x:v>
      </x:c>
      <x:c r="F48" s="6" t="n">
        <x:v>26.4</x:v>
      </x:c>
      <x:c r="G48" s="6" t="n">
        <x:v>5.04</x:v>
      </x:c>
      <x:c r="H48" s="6" t="n">
        <x:v>2.52</x:v>
      </x:c>
      <x:c r="I48" s="6" t="n">
        <x:v>1.8</x:v>
      </x:c>
      <x:c r="J48" s="6" t="str">
        <x:v>https://raw.githubusercontent.com/Mar-7th/StarRailRes/dbe8cdfcfb0bf657b9fe1cf92d5537f118ccb487/index_new/cn/light_cone_promotions.json</x:v>
      </x:c>
    </x:row>
    <x:row r="49" ht="20" customHeight="1">
      <x:c r="A49" s="6" t="str">
        <x:v>20006_2</x:v>
      </x:c>
      <x:c r="B49" s="6" t="str">
        <x:v>20006</x:v>
      </x:c>
      <x:c r="C49" s="6" t="n">
        <x:v>2</x:v>
      </x:c>
      <x:c r="D49" s="6" t="n">
        <x:v>127.68</x:v>
      </x:c>
      <x:c r="E49" s="6" t="n">
        <x:v>63.84</x:v>
      </x:c>
      <x:c r="F49" s="6" t="n">
        <x:v>45.6</x:v>
      </x:c>
      <x:c r="G49" s="6" t="n">
        <x:v>5.04</x:v>
      </x:c>
      <x:c r="H49" s="6" t="n">
        <x:v>2.52</x:v>
      </x:c>
      <x:c r="I49" s="6" t="n">
        <x:v>1.8</x:v>
      </x:c>
      <x:c r="J49" s="6" t="str">
        <x:v>https://raw.githubusercontent.com/Mar-7th/StarRailRes/dbe8cdfcfb0bf657b9fe1cf92d5537f118ccb487/index_new/cn/light_cone_promotions.json</x:v>
      </x:c>
    </x:row>
    <x:row r="50" ht="20" customHeight="1">
      <x:c r="A50" s="6" t="str">
        <x:v>20006_3</x:v>
      </x:c>
      <x:c r="B50" s="6" t="str">
        <x:v>20006</x:v>
      </x:c>
      <x:c r="C50" s="6" t="n">
        <x:v>3</x:v>
      </x:c>
      <x:c r="D50" s="6" t="n">
        <x:v>181.44</x:v>
      </x:c>
      <x:c r="E50" s="6" t="n">
        <x:v>90.72</x:v>
      </x:c>
      <x:c r="F50" s="6" t="n">
        <x:v>64.8</x:v>
      </x:c>
      <x:c r="G50" s="6" t="n">
        <x:v>5.04</x:v>
      </x:c>
      <x:c r="H50" s="6" t="n">
        <x:v>2.52</x:v>
      </x:c>
      <x:c r="I50" s="6" t="n">
        <x:v>1.8</x:v>
      </x:c>
      <x:c r="J50" s="6" t="str">
        <x:v>https://raw.githubusercontent.com/Mar-7th/StarRailRes/dbe8cdfcfb0bf657b9fe1cf92d5537f118ccb487/index_new/cn/light_cone_promotions.json</x:v>
      </x:c>
    </x:row>
    <x:row r="51" ht="20" customHeight="1">
      <x:c r="A51" s="6" t="str">
        <x:v>20006_4</x:v>
      </x:c>
      <x:c r="B51" s="6" t="str">
        <x:v>20006</x:v>
      </x:c>
      <x:c r="C51" s="6" t="n">
        <x:v>4</x:v>
      </x:c>
      <x:c r="D51" s="6" t="n">
        <x:v>235.2</x:v>
      </x:c>
      <x:c r="E51" s="6" t="n">
        <x:v>117.6</x:v>
      </x:c>
      <x:c r="F51" s="6" t="n">
        <x:v>84</x:v>
      </x:c>
      <x:c r="G51" s="6" t="n">
        <x:v>5.04</x:v>
      </x:c>
      <x:c r="H51" s="6" t="n">
        <x:v>2.52</x:v>
      </x:c>
      <x:c r="I51" s="6" t="n">
        <x:v>1.8</x:v>
      </x:c>
      <x:c r="J51" s="6" t="str">
        <x:v>https://raw.githubusercontent.com/Mar-7th/StarRailRes/dbe8cdfcfb0bf657b9fe1cf92d5537f118ccb487/index_new/cn/light_cone_promotions.json</x:v>
      </x:c>
    </x:row>
    <x:row r="52" ht="20" customHeight="1">
      <x:c r="A52" s="6" t="str">
        <x:v>20006_5</x:v>
      </x:c>
      <x:c r="B52" s="6" t="str">
        <x:v>20006</x:v>
      </x:c>
      <x:c r="C52" s="6" t="n">
        <x:v>5</x:v>
      </x:c>
      <x:c r="D52" s="6" t="n">
        <x:v>288.96</x:v>
      </x:c>
      <x:c r="E52" s="6" t="n">
        <x:v>144.48</x:v>
      </x:c>
      <x:c r="F52" s="6" t="n">
        <x:v>103.2</x:v>
      </x:c>
      <x:c r="G52" s="6" t="n">
        <x:v>5.04</x:v>
      </x:c>
      <x:c r="H52" s="6" t="n">
        <x:v>2.52</x:v>
      </x:c>
      <x:c r="I52" s="6" t="n">
        <x:v>1.8</x:v>
      </x:c>
      <x:c r="J52" s="6" t="str">
        <x:v>https://raw.githubusercontent.com/Mar-7th/StarRailRes/dbe8cdfcfb0bf657b9fe1cf92d5537f118ccb487/index_new/cn/light_cone_promotions.json</x:v>
      </x:c>
    </x:row>
    <x:row r="53" ht="20" customHeight="1">
      <x:c r="A53" s="6" t="str">
        <x:v>20006_6</x:v>
      </x:c>
      <x:c r="B53" s="6" t="str">
        <x:v>20006</x:v>
      </x:c>
      <x:c r="C53" s="6" t="n">
        <x:v>6</x:v>
      </x:c>
      <x:c r="D53" s="6" t="n">
        <x:v>342.72</x:v>
      </x:c>
      <x:c r="E53" s="6" t="n">
        <x:v>171.36</x:v>
      </x:c>
      <x:c r="F53" s="6" t="n">
        <x:v>122.4</x:v>
      </x:c>
      <x:c r="G53" s="6" t="n">
        <x:v>5.04</x:v>
      </x:c>
      <x:c r="H53" s="6" t="n">
        <x:v>2.52</x:v>
      </x:c>
      <x:c r="I53" s="6" t="n">
        <x:v>1.8</x:v>
      </x:c>
      <x:c r="J53" s="6" t="str">
        <x:v>https://raw.githubusercontent.com/Mar-7th/StarRailRes/dbe8cdfcfb0bf657b9fe1cf92d5537f118ccb487/index_new/cn/light_cone_promotions.json</x:v>
      </x:c>
    </x:row>
    <x:row r="54" ht="20" customHeight="1">
      <x:c r="A54" s="6" t="str">
        <x:v>20007_0</x:v>
      </x:c>
      <x:c r="B54" s="6" t="str">
        <x:v>20007</x:v>
      </x:c>
      <x:c r="C54" s="6" t="n">
        <x:v>0</x:v>
      </x:c>
      <x:c r="D54" s="6" t="n">
        <x:v>33.6</x:v>
      </x:c>
      <x:c r="E54" s="6" t="n">
        <x:v>16.8</x:v>
      </x:c>
      <x:c r="F54" s="6" t="n">
        <x:v>12</x:v>
      </x:c>
      <x:c r="G54" s="6" t="n">
        <x:v>5.04</x:v>
      </x:c>
      <x:c r="H54" s="6" t="n">
        <x:v>2.52</x:v>
      </x:c>
      <x:c r="I54" s="6" t="n">
        <x:v>1.8</x:v>
      </x:c>
      <x:c r="J54" s="6" t="str">
        <x:v>https://raw.githubusercontent.com/Mar-7th/StarRailRes/dbe8cdfcfb0bf657b9fe1cf92d5537f118ccb487/index_new/cn/light_cone_promotions.json</x:v>
      </x:c>
    </x:row>
    <x:row r="55" ht="20" customHeight="1">
      <x:c r="A55" s="6" t="str">
        <x:v>20007_1</x:v>
      </x:c>
      <x:c r="B55" s="6" t="str">
        <x:v>20007</x:v>
      </x:c>
      <x:c r="C55" s="6" t="n">
        <x:v>1</x:v>
      </x:c>
      <x:c r="D55" s="6" t="n">
        <x:v>73.92</x:v>
      </x:c>
      <x:c r="E55" s="6" t="n">
        <x:v>36.96</x:v>
      </x:c>
      <x:c r="F55" s="6" t="n">
        <x:v>26.4</x:v>
      </x:c>
      <x:c r="G55" s="6" t="n">
        <x:v>5.04</x:v>
      </x:c>
      <x:c r="H55" s="6" t="n">
        <x:v>2.52</x:v>
      </x:c>
      <x:c r="I55" s="6" t="n">
        <x:v>1.8</x:v>
      </x:c>
      <x:c r="J55" s="6" t="str">
        <x:v>https://raw.githubusercontent.com/Mar-7th/StarRailRes/dbe8cdfcfb0bf657b9fe1cf92d5537f118ccb487/index_new/cn/light_cone_promotions.json</x:v>
      </x:c>
    </x:row>
    <x:row r="56" ht="20" customHeight="1">
      <x:c r="A56" s="6" t="str">
        <x:v>20007_2</x:v>
      </x:c>
      <x:c r="B56" s="6" t="str">
        <x:v>20007</x:v>
      </x:c>
      <x:c r="C56" s="6" t="n">
        <x:v>2</x:v>
      </x:c>
      <x:c r="D56" s="6" t="n">
        <x:v>127.68</x:v>
      </x:c>
      <x:c r="E56" s="6" t="n">
        <x:v>63.84</x:v>
      </x:c>
      <x:c r="F56" s="6" t="n">
        <x:v>45.6</x:v>
      </x:c>
      <x:c r="G56" s="6" t="n">
        <x:v>5.04</x:v>
      </x:c>
      <x:c r="H56" s="6" t="n">
        <x:v>2.52</x:v>
      </x:c>
      <x:c r="I56" s="6" t="n">
        <x:v>1.8</x:v>
      </x:c>
      <x:c r="J56" s="6" t="str">
        <x:v>https://raw.githubusercontent.com/Mar-7th/StarRailRes/dbe8cdfcfb0bf657b9fe1cf92d5537f118ccb487/index_new/cn/light_cone_promotions.json</x:v>
      </x:c>
    </x:row>
    <x:row r="57" ht="20" customHeight="1">
      <x:c r="A57" s="6" t="str">
        <x:v>20007_3</x:v>
      </x:c>
      <x:c r="B57" s="6" t="str">
        <x:v>20007</x:v>
      </x:c>
      <x:c r="C57" s="6" t="n">
        <x:v>3</x:v>
      </x:c>
      <x:c r="D57" s="6" t="n">
        <x:v>181.44</x:v>
      </x:c>
      <x:c r="E57" s="6" t="n">
        <x:v>90.72</x:v>
      </x:c>
      <x:c r="F57" s="6" t="n">
        <x:v>64.8</x:v>
      </x:c>
      <x:c r="G57" s="6" t="n">
        <x:v>5.04</x:v>
      </x:c>
      <x:c r="H57" s="6" t="n">
        <x:v>2.52</x:v>
      </x:c>
      <x:c r="I57" s="6" t="n">
        <x:v>1.8</x:v>
      </x:c>
      <x:c r="J57" s="6" t="str">
        <x:v>https://raw.githubusercontent.com/Mar-7th/StarRailRes/dbe8cdfcfb0bf657b9fe1cf92d5537f118ccb487/index_new/cn/light_cone_promotions.json</x:v>
      </x:c>
    </x:row>
    <x:row r="58" ht="20" customHeight="1">
      <x:c r="A58" s="6" t="str">
        <x:v>20007_4</x:v>
      </x:c>
      <x:c r="B58" s="6" t="str">
        <x:v>20007</x:v>
      </x:c>
      <x:c r="C58" s="6" t="n">
        <x:v>4</x:v>
      </x:c>
      <x:c r="D58" s="6" t="n">
        <x:v>235.2</x:v>
      </x:c>
      <x:c r="E58" s="6" t="n">
        <x:v>117.6</x:v>
      </x:c>
      <x:c r="F58" s="6" t="n">
        <x:v>84</x:v>
      </x:c>
      <x:c r="G58" s="6" t="n">
        <x:v>5.04</x:v>
      </x:c>
      <x:c r="H58" s="6" t="n">
        <x:v>2.52</x:v>
      </x:c>
      <x:c r="I58" s="6" t="n">
        <x:v>1.8</x:v>
      </x:c>
      <x:c r="J58" s="6" t="str">
        <x:v>https://raw.githubusercontent.com/Mar-7th/StarRailRes/dbe8cdfcfb0bf657b9fe1cf92d5537f118ccb487/index_new/cn/light_cone_promotions.json</x:v>
      </x:c>
    </x:row>
    <x:row r="59" ht="20" customHeight="1">
      <x:c r="A59" s="6" t="str">
        <x:v>20007_5</x:v>
      </x:c>
      <x:c r="B59" s="6" t="str">
        <x:v>20007</x:v>
      </x:c>
      <x:c r="C59" s="6" t="n">
        <x:v>5</x:v>
      </x:c>
      <x:c r="D59" s="6" t="n">
        <x:v>288.96</x:v>
      </x:c>
      <x:c r="E59" s="6" t="n">
        <x:v>144.48</x:v>
      </x:c>
      <x:c r="F59" s="6" t="n">
        <x:v>103.2</x:v>
      </x:c>
      <x:c r="G59" s="6" t="n">
        <x:v>5.04</x:v>
      </x:c>
      <x:c r="H59" s="6" t="n">
        <x:v>2.52</x:v>
      </x:c>
      <x:c r="I59" s="6" t="n">
        <x:v>1.8</x:v>
      </x:c>
      <x:c r="J59" s="6" t="str">
        <x:v>https://raw.githubusercontent.com/Mar-7th/StarRailRes/dbe8cdfcfb0bf657b9fe1cf92d5537f118ccb487/index_new/cn/light_cone_promotions.json</x:v>
      </x:c>
    </x:row>
    <x:row r="60" ht="20" customHeight="1">
      <x:c r="A60" s="6" t="str">
        <x:v>20007_6</x:v>
      </x:c>
      <x:c r="B60" s="6" t="str">
        <x:v>20007</x:v>
      </x:c>
      <x:c r="C60" s="6" t="n">
        <x:v>6</x:v>
      </x:c>
      <x:c r="D60" s="6" t="n">
        <x:v>342.72</x:v>
      </x:c>
      <x:c r="E60" s="6" t="n">
        <x:v>171.36</x:v>
      </x:c>
      <x:c r="F60" s="6" t="n">
        <x:v>122.4</x:v>
      </x:c>
      <x:c r="G60" s="6" t="n">
        <x:v>5.04</x:v>
      </x:c>
      <x:c r="H60" s="6" t="n">
        <x:v>2.52</x:v>
      </x:c>
      <x:c r="I60" s="6" t="n">
        <x:v>1.8</x:v>
      </x:c>
      <x:c r="J60" s="6" t="str">
        <x:v>https://raw.githubusercontent.com/Mar-7th/StarRailRes/dbe8cdfcfb0bf657b9fe1cf92d5537f118ccb487/index_new/cn/light_cone_promotions.json</x:v>
      </x:c>
    </x:row>
    <x:row r="61" ht="20" customHeight="1">
      <x:c r="A61" s="6" t="str">
        <x:v>20008_0</x:v>
      </x:c>
      <x:c r="B61" s="6" t="str">
        <x:v>20008</x:v>
      </x:c>
      <x:c r="C61" s="6" t="n">
        <x:v>0</x:v>
      </x:c>
      <x:c r="D61" s="6" t="n">
        <x:v>43.2</x:v>
      </x:c>
      <x:c r="E61" s="6" t="n">
        <x:v>14.4</x:v>
      </x:c>
      <x:c r="F61" s="6" t="n">
        <x:v>9</x:v>
      </x:c>
      <x:c r="G61" s="6" t="n">
        <x:v>6.48</x:v>
      </x:c>
      <x:c r="H61" s="6" t="n">
        <x:v>2.16</x:v>
      </x:c>
      <x:c r="I61" s="6" t="n">
        <x:v>1.35</x:v>
      </x:c>
      <x:c r="J61" s="6" t="str">
        <x:v>https://raw.githubusercontent.com/Mar-7th/StarRailRes/dbe8cdfcfb0bf657b9fe1cf92d5537f118ccb487/index_new/cn/light_cone_promotions.json</x:v>
      </x:c>
    </x:row>
    <x:row r="62" ht="20" customHeight="1">
      <x:c r="A62" s="6" t="str">
        <x:v>20008_1</x:v>
      </x:c>
      <x:c r="B62" s="6" t="str">
        <x:v>20008</x:v>
      </x:c>
      <x:c r="C62" s="6" t="n">
        <x:v>1</x:v>
      </x:c>
      <x:c r="D62" s="6" t="n">
        <x:v>95.04</x:v>
      </x:c>
      <x:c r="E62" s="6" t="n">
        <x:v>31.68</x:v>
      </x:c>
      <x:c r="F62" s="6" t="n">
        <x:v>19.8</x:v>
      </x:c>
      <x:c r="G62" s="6" t="n">
        <x:v>6.48</x:v>
      </x:c>
      <x:c r="H62" s="6" t="n">
        <x:v>2.16</x:v>
      </x:c>
      <x:c r="I62" s="6" t="n">
        <x:v>1.35</x:v>
      </x:c>
      <x:c r="J62" s="6" t="str">
        <x:v>https://raw.githubusercontent.com/Mar-7th/StarRailRes/dbe8cdfcfb0bf657b9fe1cf92d5537f118ccb487/index_new/cn/light_cone_promotions.json</x:v>
      </x:c>
    </x:row>
    <x:row r="63" ht="20" customHeight="1">
      <x:c r="A63" s="6" t="str">
        <x:v>20008_2</x:v>
      </x:c>
      <x:c r="B63" s="6" t="str">
        <x:v>20008</x:v>
      </x:c>
      <x:c r="C63" s="6" t="n">
        <x:v>2</x:v>
      </x:c>
      <x:c r="D63" s="6" t="n">
        <x:v>164.16</x:v>
      </x:c>
      <x:c r="E63" s="6" t="n">
        <x:v>54.72</x:v>
      </x:c>
      <x:c r="F63" s="6" t="n">
        <x:v>34.2</x:v>
      </x:c>
      <x:c r="G63" s="6" t="n">
        <x:v>6.48</x:v>
      </x:c>
      <x:c r="H63" s="6" t="n">
        <x:v>2.16</x:v>
      </x:c>
      <x:c r="I63" s="6" t="n">
        <x:v>1.35</x:v>
      </x:c>
      <x:c r="J63" s="6" t="str">
        <x:v>https://raw.githubusercontent.com/Mar-7th/StarRailRes/dbe8cdfcfb0bf657b9fe1cf92d5537f118ccb487/index_new/cn/light_cone_promotions.json</x:v>
      </x:c>
    </x:row>
    <x:row r="64" ht="20" customHeight="1">
      <x:c r="A64" s="6" t="str">
        <x:v>20008_3</x:v>
      </x:c>
      <x:c r="B64" s="6" t="str">
        <x:v>20008</x:v>
      </x:c>
      <x:c r="C64" s="6" t="n">
        <x:v>3</x:v>
      </x:c>
      <x:c r="D64" s="6" t="n">
        <x:v>233.28</x:v>
      </x:c>
      <x:c r="E64" s="6" t="n">
        <x:v>77.76</x:v>
      </x:c>
      <x:c r="F64" s="6" t="n">
        <x:v>48.6</x:v>
      </x:c>
      <x:c r="G64" s="6" t="n">
        <x:v>6.48</x:v>
      </x:c>
      <x:c r="H64" s="6" t="n">
        <x:v>2.16</x:v>
      </x:c>
      <x:c r="I64" s="6" t="n">
        <x:v>1.35</x:v>
      </x:c>
      <x:c r="J64" s="6" t="str">
        <x:v>https://raw.githubusercontent.com/Mar-7th/StarRailRes/dbe8cdfcfb0bf657b9fe1cf92d5537f118ccb487/index_new/cn/light_cone_promotions.json</x:v>
      </x:c>
    </x:row>
    <x:row r="65" ht="20" customHeight="1">
      <x:c r="A65" s="6" t="str">
        <x:v>20008_4</x:v>
      </x:c>
      <x:c r="B65" s="6" t="str">
        <x:v>20008</x:v>
      </x:c>
      <x:c r="C65" s="6" t="n">
        <x:v>4</x:v>
      </x:c>
      <x:c r="D65" s="6" t="n">
        <x:v>302.4</x:v>
      </x:c>
      <x:c r="E65" s="6" t="n">
        <x:v>100.8</x:v>
      </x:c>
      <x:c r="F65" s="6" t="n">
        <x:v>63</x:v>
      </x:c>
      <x:c r="G65" s="6" t="n">
        <x:v>6.48</x:v>
      </x:c>
      <x:c r="H65" s="6" t="n">
        <x:v>2.16</x:v>
      </x:c>
      <x:c r="I65" s="6" t="n">
        <x:v>1.35</x:v>
      </x:c>
      <x:c r="J65" s="6" t="str">
        <x:v>https://raw.githubusercontent.com/Mar-7th/StarRailRes/dbe8cdfcfb0bf657b9fe1cf92d5537f118ccb487/index_new/cn/light_cone_promotions.json</x:v>
      </x:c>
    </x:row>
    <x:row r="66" ht="20" customHeight="1">
      <x:c r="A66" s="6" t="str">
        <x:v>20008_5</x:v>
      </x:c>
      <x:c r="B66" s="6" t="str">
        <x:v>20008</x:v>
      </x:c>
      <x:c r="C66" s="6" t="n">
        <x:v>5</x:v>
      </x:c>
      <x:c r="D66" s="6" t="n">
        <x:v>371.52</x:v>
      </x:c>
      <x:c r="E66" s="6" t="n">
        <x:v>123.84</x:v>
      </x:c>
      <x:c r="F66" s="6" t="n">
        <x:v>77.4</x:v>
      </x:c>
      <x:c r="G66" s="6" t="n">
        <x:v>6.48</x:v>
      </x:c>
      <x:c r="H66" s="6" t="n">
        <x:v>2.16</x:v>
      </x:c>
      <x:c r="I66" s="6" t="n">
        <x:v>1.35</x:v>
      </x:c>
      <x:c r="J66" s="6" t="str">
        <x:v>https://raw.githubusercontent.com/Mar-7th/StarRailRes/dbe8cdfcfb0bf657b9fe1cf92d5537f118ccb487/index_new/cn/light_cone_promotions.json</x:v>
      </x:c>
    </x:row>
    <x:row r="67" ht="20" customHeight="1">
      <x:c r="A67" s="6" t="str">
        <x:v>20008_6</x:v>
      </x:c>
      <x:c r="B67" s="6" t="str">
        <x:v>20008</x:v>
      </x:c>
      <x:c r="C67" s="6" t="n">
        <x:v>6</x:v>
      </x:c>
      <x:c r="D67" s="6" t="n">
        <x:v>440.64</x:v>
      </x:c>
      <x:c r="E67" s="6" t="n">
        <x:v>146.88</x:v>
      </x:c>
      <x:c r="F67" s="6" t="n">
        <x:v>91.8</x:v>
      </x:c>
      <x:c r="G67" s="6" t="n">
        <x:v>6.48</x:v>
      </x:c>
      <x:c r="H67" s="6" t="n">
        <x:v>2.16</x:v>
      </x:c>
      <x:c r="I67" s="6" t="n">
        <x:v>1.35</x:v>
      </x:c>
      <x:c r="J67" s="6" t="str">
        <x:v>https://raw.githubusercontent.com/Mar-7th/StarRailRes/dbe8cdfcfb0bf657b9fe1cf92d5537f118ccb487/index_new/cn/light_cone_promotions.json</x:v>
      </x:c>
    </x:row>
    <x:row r="68" ht="20" customHeight="1">
      <x:c r="A68" s="6" t="str">
        <x:v>20009_0</x:v>
      </x:c>
      <x:c r="B68" s="6" t="str">
        <x:v>20009</x:v>
      </x:c>
      <x:c r="C68" s="6" t="n">
        <x:v>0</x:v>
      </x:c>
      <x:c r="D68" s="6" t="n">
        <x:v>38.4</x:v>
      </x:c>
      <x:c r="E68" s="6" t="n">
        <x:v>16.8</x:v>
      </x:c>
      <x:c r="F68" s="6" t="n">
        <x:v>9</x:v>
      </x:c>
      <x:c r="G68" s="6" t="n">
        <x:v>5.76</x:v>
      </x:c>
      <x:c r="H68" s="6" t="n">
        <x:v>2.52</x:v>
      </x:c>
      <x:c r="I68" s="6" t="n">
        <x:v>1.35</x:v>
      </x:c>
      <x:c r="J68" s="6" t="str">
        <x:v>https://raw.githubusercontent.com/Mar-7th/StarRailRes/dbe8cdfcfb0bf657b9fe1cf92d5537f118ccb487/index_new/cn/light_cone_promotions.json</x:v>
      </x:c>
    </x:row>
    <x:row r="69" ht="20" customHeight="1">
      <x:c r="A69" s="6" t="str">
        <x:v>20009_1</x:v>
      </x:c>
      <x:c r="B69" s="6" t="str">
        <x:v>20009</x:v>
      </x:c>
      <x:c r="C69" s="6" t="n">
        <x:v>1</x:v>
      </x:c>
      <x:c r="D69" s="6" t="n">
        <x:v>84.48</x:v>
      </x:c>
      <x:c r="E69" s="6" t="n">
        <x:v>36.96</x:v>
      </x:c>
      <x:c r="F69" s="6" t="n">
        <x:v>19.8</x:v>
      </x:c>
      <x:c r="G69" s="6" t="n">
        <x:v>5.76</x:v>
      </x:c>
      <x:c r="H69" s="6" t="n">
        <x:v>2.52</x:v>
      </x:c>
      <x:c r="I69" s="6" t="n">
        <x:v>1.35</x:v>
      </x:c>
      <x:c r="J69" s="6" t="str">
        <x:v>https://raw.githubusercontent.com/Mar-7th/StarRailRes/dbe8cdfcfb0bf657b9fe1cf92d5537f118ccb487/index_new/cn/light_cone_promotions.json</x:v>
      </x:c>
    </x:row>
    <x:row r="70" ht="20" customHeight="1">
      <x:c r="A70" s="6" t="str">
        <x:v>20009_2</x:v>
      </x:c>
      <x:c r="B70" s="6" t="str">
        <x:v>20009</x:v>
      </x:c>
      <x:c r="C70" s="6" t="n">
        <x:v>2</x:v>
      </x:c>
      <x:c r="D70" s="6" t="n">
        <x:v>145.92</x:v>
      </x:c>
      <x:c r="E70" s="6" t="n">
        <x:v>63.84</x:v>
      </x:c>
      <x:c r="F70" s="6" t="n">
        <x:v>34.2</x:v>
      </x:c>
      <x:c r="G70" s="6" t="n">
        <x:v>5.76</x:v>
      </x:c>
      <x:c r="H70" s="6" t="n">
        <x:v>2.52</x:v>
      </x:c>
      <x:c r="I70" s="6" t="n">
        <x:v>1.35</x:v>
      </x:c>
      <x:c r="J70" s="6" t="str">
        <x:v>https://raw.githubusercontent.com/Mar-7th/StarRailRes/dbe8cdfcfb0bf657b9fe1cf92d5537f118ccb487/index_new/cn/light_cone_promotions.json</x:v>
      </x:c>
    </x:row>
    <x:row r="71" ht="20" customHeight="1">
      <x:c r="A71" s="6" t="str">
        <x:v>20009_3</x:v>
      </x:c>
      <x:c r="B71" s="6" t="str">
        <x:v>20009</x:v>
      </x:c>
      <x:c r="C71" s="6" t="n">
        <x:v>3</x:v>
      </x:c>
      <x:c r="D71" s="6" t="n">
        <x:v>207.36</x:v>
      </x:c>
      <x:c r="E71" s="6" t="n">
        <x:v>90.72</x:v>
      </x:c>
      <x:c r="F71" s="6" t="n">
        <x:v>48.6</x:v>
      </x:c>
      <x:c r="G71" s="6" t="n">
        <x:v>5.76</x:v>
      </x:c>
      <x:c r="H71" s="6" t="n">
        <x:v>2.52</x:v>
      </x:c>
      <x:c r="I71" s="6" t="n">
        <x:v>1.35</x:v>
      </x:c>
      <x:c r="J71" s="6" t="str">
        <x:v>https://raw.githubusercontent.com/Mar-7th/StarRailRes/dbe8cdfcfb0bf657b9fe1cf92d5537f118ccb487/index_new/cn/light_cone_promotions.json</x:v>
      </x:c>
    </x:row>
    <x:row r="72" ht="20" customHeight="1">
      <x:c r="A72" s="6" t="str">
        <x:v>20009_4</x:v>
      </x:c>
      <x:c r="B72" s="6" t="str">
        <x:v>20009</x:v>
      </x:c>
      <x:c r="C72" s="6" t="n">
        <x:v>4</x:v>
      </x:c>
      <x:c r="D72" s="6" t="n">
        <x:v>268.8</x:v>
      </x:c>
      <x:c r="E72" s="6" t="n">
        <x:v>117.6</x:v>
      </x:c>
      <x:c r="F72" s="6" t="n">
        <x:v>63</x:v>
      </x:c>
      <x:c r="G72" s="6" t="n">
        <x:v>5.76</x:v>
      </x:c>
      <x:c r="H72" s="6" t="n">
        <x:v>2.52</x:v>
      </x:c>
      <x:c r="I72" s="6" t="n">
        <x:v>1.35</x:v>
      </x:c>
      <x:c r="J72" s="6" t="str">
        <x:v>https://raw.githubusercontent.com/Mar-7th/StarRailRes/dbe8cdfcfb0bf657b9fe1cf92d5537f118ccb487/index_new/cn/light_cone_promotions.json</x:v>
      </x:c>
    </x:row>
    <x:row r="73" ht="20" customHeight="1">
      <x:c r="A73" s="6" t="str">
        <x:v>20009_5</x:v>
      </x:c>
      <x:c r="B73" s="6" t="str">
        <x:v>20009</x:v>
      </x:c>
      <x:c r="C73" s="6" t="n">
        <x:v>5</x:v>
      </x:c>
      <x:c r="D73" s="6" t="n">
        <x:v>330.24</x:v>
      </x:c>
      <x:c r="E73" s="6" t="n">
        <x:v>144.48</x:v>
      </x:c>
      <x:c r="F73" s="6" t="n">
        <x:v>77.4</x:v>
      </x:c>
      <x:c r="G73" s="6" t="n">
        <x:v>5.76</x:v>
      </x:c>
      <x:c r="H73" s="6" t="n">
        <x:v>2.52</x:v>
      </x:c>
      <x:c r="I73" s="6" t="n">
        <x:v>1.35</x:v>
      </x:c>
      <x:c r="J73" s="6" t="str">
        <x:v>https://raw.githubusercontent.com/Mar-7th/StarRailRes/dbe8cdfcfb0bf657b9fe1cf92d5537f118ccb487/index_new/cn/light_cone_promotions.json</x:v>
      </x:c>
    </x:row>
    <x:row r="74" ht="20" customHeight="1">
      <x:c r="A74" s="6" t="str">
        <x:v>20009_6</x:v>
      </x:c>
      <x:c r="B74" s="6" t="str">
        <x:v>20009</x:v>
      </x:c>
      <x:c r="C74" s="6" t="n">
        <x:v>6</x:v>
      </x:c>
      <x:c r="D74" s="6" t="n">
        <x:v>391.68</x:v>
      </x:c>
      <x:c r="E74" s="6" t="n">
        <x:v>171.36</x:v>
      </x:c>
      <x:c r="F74" s="6" t="n">
        <x:v>91.8</x:v>
      </x:c>
      <x:c r="G74" s="6" t="n">
        <x:v>5.76</x:v>
      </x:c>
      <x:c r="H74" s="6" t="n">
        <x:v>2.52</x:v>
      </x:c>
      <x:c r="I74" s="6" t="n">
        <x:v>1.35</x:v>
      </x:c>
      <x:c r="J74" s="6" t="str">
        <x:v>https://raw.githubusercontent.com/Mar-7th/StarRailRes/dbe8cdfcfb0bf657b9fe1cf92d5537f118ccb487/index_new/cn/light_cone_promotions.json</x:v>
      </x:c>
    </x:row>
    <x:row r="75" ht="20" customHeight="1">
      <x:c r="A75" s="6" t="str">
        <x:v>20010_0</x:v>
      </x:c>
      <x:c r="B75" s="6" t="str">
        <x:v>20010</x:v>
      </x:c>
      <x:c r="C75" s="6" t="n">
        <x:v>0</x:v>
      </x:c>
      <x:c r="D75" s="6" t="n">
        <x:v>43.2</x:v>
      </x:c>
      <x:c r="E75" s="6" t="n">
        <x:v>12</x:v>
      </x:c>
      <x:c r="F75" s="6" t="n">
        <x:v>12</x:v>
      </x:c>
      <x:c r="G75" s="6" t="n">
        <x:v>6.48</x:v>
      </x:c>
      <x:c r="H75" s="6" t="n">
        <x:v>1.8</x:v>
      </x:c>
      <x:c r="I75" s="6" t="n">
        <x:v>1.8</x:v>
      </x:c>
      <x:c r="J75" s="6" t="str">
        <x:v>https://raw.githubusercontent.com/Mar-7th/StarRailRes/dbe8cdfcfb0bf657b9fe1cf92d5537f118ccb487/index_new/cn/light_cone_promotions.json</x:v>
      </x:c>
    </x:row>
    <x:row r="76" ht="20" customHeight="1">
      <x:c r="A76" s="6" t="str">
        <x:v>20010_1</x:v>
      </x:c>
      <x:c r="B76" s="6" t="str">
        <x:v>20010</x:v>
      </x:c>
      <x:c r="C76" s="6" t="n">
        <x:v>1</x:v>
      </x:c>
      <x:c r="D76" s="6" t="n">
        <x:v>95.04</x:v>
      </x:c>
      <x:c r="E76" s="6" t="n">
        <x:v>26.4</x:v>
      </x:c>
      <x:c r="F76" s="6" t="n">
        <x:v>26.4</x:v>
      </x:c>
      <x:c r="G76" s="6" t="n">
        <x:v>6.48</x:v>
      </x:c>
      <x:c r="H76" s="6" t="n">
        <x:v>1.8</x:v>
      </x:c>
      <x:c r="I76" s="6" t="n">
        <x:v>1.8</x:v>
      </x:c>
      <x:c r="J76" s="6" t="str">
        <x:v>https://raw.githubusercontent.com/Mar-7th/StarRailRes/dbe8cdfcfb0bf657b9fe1cf92d5537f118ccb487/index_new/cn/light_cone_promotions.json</x:v>
      </x:c>
    </x:row>
    <x:row r="77" ht="20" customHeight="1">
      <x:c r="A77" s="6" t="str">
        <x:v>20010_2</x:v>
      </x:c>
      <x:c r="B77" s="6" t="str">
        <x:v>20010</x:v>
      </x:c>
      <x:c r="C77" s="6" t="n">
        <x:v>2</x:v>
      </x:c>
      <x:c r="D77" s="6" t="n">
        <x:v>164.16</x:v>
      </x:c>
      <x:c r="E77" s="6" t="n">
        <x:v>45.6</x:v>
      </x:c>
      <x:c r="F77" s="6" t="n">
        <x:v>45.6</x:v>
      </x:c>
      <x:c r="G77" s="6" t="n">
        <x:v>6.48</x:v>
      </x:c>
      <x:c r="H77" s="6" t="n">
        <x:v>1.8</x:v>
      </x:c>
      <x:c r="I77" s="6" t="n">
        <x:v>1.8</x:v>
      </x:c>
      <x:c r="J77" s="6" t="str">
        <x:v>https://raw.githubusercontent.com/Mar-7th/StarRailRes/dbe8cdfcfb0bf657b9fe1cf92d5537f118ccb487/index_new/cn/light_cone_promotions.json</x:v>
      </x:c>
    </x:row>
    <x:row r="78" ht="20" customHeight="1">
      <x:c r="A78" s="6" t="str">
        <x:v>20010_3</x:v>
      </x:c>
      <x:c r="B78" s="6" t="str">
        <x:v>20010</x:v>
      </x:c>
      <x:c r="C78" s="6" t="n">
        <x:v>3</x:v>
      </x:c>
      <x:c r="D78" s="6" t="n">
        <x:v>233.28</x:v>
      </x:c>
      <x:c r="E78" s="6" t="n">
        <x:v>64.8</x:v>
      </x:c>
      <x:c r="F78" s="6" t="n">
        <x:v>64.8</x:v>
      </x:c>
      <x:c r="G78" s="6" t="n">
        <x:v>6.48</x:v>
      </x:c>
      <x:c r="H78" s="6" t="n">
        <x:v>1.8</x:v>
      </x:c>
      <x:c r="I78" s="6" t="n">
        <x:v>1.8</x:v>
      </x:c>
      <x:c r="J78" s="6" t="str">
        <x:v>https://raw.githubusercontent.com/Mar-7th/StarRailRes/dbe8cdfcfb0bf657b9fe1cf92d5537f118ccb487/index_new/cn/light_cone_promotions.json</x:v>
      </x:c>
    </x:row>
    <x:row r="79" ht="20" customHeight="1">
      <x:c r="A79" s="6" t="str">
        <x:v>20010_4</x:v>
      </x:c>
      <x:c r="B79" s="6" t="str">
        <x:v>20010</x:v>
      </x:c>
      <x:c r="C79" s="6" t="n">
        <x:v>4</x:v>
      </x:c>
      <x:c r="D79" s="6" t="n">
        <x:v>302.4</x:v>
      </x:c>
      <x:c r="E79" s="6" t="n">
        <x:v>84</x:v>
      </x:c>
      <x:c r="F79" s="6" t="n">
        <x:v>84</x:v>
      </x:c>
      <x:c r="G79" s="6" t="n">
        <x:v>6.48</x:v>
      </x:c>
      <x:c r="H79" s="6" t="n">
        <x:v>1.8</x:v>
      </x:c>
      <x:c r="I79" s="6" t="n">
        <x:v>1.8</x:v>
      </x:c>
      <x:c r="J79" s="6" t="str">
        <x:v>https://raw.githubusercontent.com/Mar-7th/StarRailRes/dbe8cdfcfb0bf657b9fe1cf92d5537f118ccb487/index_new/cn/light_cone_promotions.json</x:v>
      </x:c>
    </x:row>
    <x:row r="80" ht="20" customHeight="1">
      <x:c r="A80" s="6" t="str">
        <x:v>20010_5</x:v>
      </x:c>
      <x:c r="B80" s="6" t="str">
        <x:v>20010</x:v>
      </x:c>
      <x:c r="C80" s="6" t="n">
        <x:v>5</x:v>
      </x:c>
      <x:c r="D80" s="6" t="n">
        <x:v>371.52</x:v>
      </x:c>
      <x:c r="E80" s="6" t="n">
        <x:v>103.2</x:v>
      </x:c>
      <x:c r="F80" s="6" t="n">
        <x:v>103.2</x:v>
      </x:c>
      <x:c r="G80" s="6" t="n">
        <x:v>6.48</x:v>
      </x:c>
      <x:c r="H80" s="6" t="n">
        <x:v>1.8</x:v>
      </x:c>
      <x:c r="I80" s="6" t="n">
        <x:v>1.8</x:v>
      </x:c>
      <x:c r="J80" s="6" t="str">
        <x:v>https://raw.githubusercontent.com/Mar-7th/StarRailRes/dbe8cdfcfb0bf657b9fe1cf92d5537f118ccb487/index_new/cn/light_cone_promotions.json</x:v>
      </x:c>
    </x:row>
    <x:row r="81" ht="20" customHeight="1">
      <x:c r="A81" s="6" t="str">
        <x:v>20010_6</x:v>
      </x:c>
      <x:c r="B81" s="6" t="str">
        <x:v>20010</x:v>
      </x:c>
      <x:c r="C81" s="6" t="n">
        <x:v>6</x:v>
      </x:c>
      <x:c r="D81" s="6" t="n">
        <x:v>440.64</x:v>
      </x:c>
      <x:c r="E81" s="6" t="n">
        <x:v>122.4</x:v>
      </x:c>
      <x:c r="F81" s="6" t="n">
        <x:v>122.4</x:v>
      </x:c>
      <x:c r="G81" s="6" t="n">
        <x:v>6.48</x:v>
      </x:c>
      <x:c r="H81" s="6" t="n">
        <x:v>1.8</x:v>
      </x:c>
      <x:c r="I81" s="6" t="n">
        <x:v>1.8</x:v>
      </x:c>
      <x:c r="J81" s="6" t="str">
        <x:v>https://raw.githubusercontent.com/Mar-7th/StarRailRes/dbe8cdfcfb0bf657b9fe1cf92d5537f118ccb487/index_new/cn/light_cone_promotions.json</x:v>
      </x:c>
    </x:row>
    <x:row r="82" ht="20" customHeight="1">
      <x:c r="A82" s="6" t="str">
        <x:v>20011_0</x:v>
      </x:c>
      <x:c r="B82" s="6" t="str">
        <x:v>20011</x:v>
      </x:c>
      <x:c r="C82" s="6" t="n">
        <x:v>0</x:v>
      </x:c>
      <x:c r="D82" s="6" t="n">
        <x:v>38.4</x:v>
      </x:c>
      <x:c r="E82" s="6" t="n">
        <x:v>14.4</x:v>
      </x:c>
      <x:c r="F82" s="6" t="n">
        <x:v>12</x:v>
      </x:c>
      <x:c r="G82" s="6" t="n">
        <x:v>5.76</x:v>
      </x:c>
      <x:c r="H82" s="6" t="n">
        <x:v>2.16</x:v>
      </x:c>
      <x:c r="I82" s="6" t="n">
        <x:v>1.8</x:v>
      </x:c>
      <x:c r="J82" s="6" t="str">
        <x:v>https://raw.githubusercontent.com/Mar-7th/StarRailRes/dbe8cdfcfb0bf657b9fe1cf92d5537f118ccb487/index_new/cn/light_cone_promotions.json</x:v>
      </x:c>
    </x:row>
    <x:row r="83" ht="20" customHeight="1">
      <x:c r="A83" s="6" t="str">
        <x:v>20011_1</x:v>
      </x:c>
      <x:c r="B83" s="6" t="str">
        <x:v>20011</x:v>
      </x:c>
      <x:c r="C83" s="6" t="n">
        <x:v>1</x:v>
      </x:c>
      <x:c r="D83" s="6" t="n">
        <x:v>84.48</x:v>
      </x:c>
      <x:c r="E83" s="6" t="n">
        <x:v>31.68</x:v>
      </x:c>
      <x:c r="F83" s="6" t="n">
        <x:v>26.4</x:v>
      </x:c>
      <x:c r="G83" s="6" t="n">
        <x:v>5.76</x:v>
      </x:c>
      <x:c r="H83" s="6" t="n">
        <x:v>2.16</x:v>
      </x:c>
      <x:c r="I83" s="6" t="n">
        <x:v>1.8</x:v>
      </x:c>
      <x:c r="J83" s="6" t="str">
        <x:v>https://raw.githubusercontent.com/Mar-7th/StarRailRes/dbe8cdfcfb0bf657b9fe1cf92d5537f118ccb487/index_new/cn/light_cone_promotions.json</x:v>
      </x:c>
    </x:row>
    <x:row r="84" ht="20" customHeight="1">
      <x:c r="A84" s="6" t="str">
        <x:v>20011_2</x:v>
      </x:c>
      <x:c r="B84" s="6" t="str">
        <x:v>20011</x:v>
      </x:c>
      <x:c r="C84" s="6" t="n">
        <x:v>2</x:v>
      </x:c>
      <x:c r="D84" s="6" t="n">
        <x:v>145.92</x:v>
      </x:c>
      <x:c r="E84" s="6" t="n">
        <x:v>54.72</x:v>
      </x:c>
      <x:c r="F84" s="6" t="n">
        <x:v>45.6</x:v>
      </x:c>
      <x:c r="G84" s="6" t="n">
        <x:v>5.76</x:v>
      </x:c>
      <x:c r="H84" s="6" t="n">
        <x:v>2.16</x:v>
      </x:c>
      <x:c r="I84" s="6" t="n">
        <x:v>1.8</x:v>
      </x:c>
      <x:c r="J84" s="6" t="str">
        <x:v>https://raw.githubusercontent.com/Mar-7th/StarRailRes/dbe8cdfcfb0bf657b9fe1cf92d5537f118ccb487/index_new/cn/light_cone_promotions.json</x:v>
      </x:c>
    </x:row>
    <x:row r="85" ht="20" customHeight="1">
      <x:c r="A85" s="6" t="str">
        <x:v>20011_3</x:v>
      </x:c>
      <x:c r="B85" s="6" t="str">
        <x:v>20011</x:v>
      </x:c>
      <x:c r="C85" s="6" t="n">
        <x:v>3</x:v>
      </x:c>
      <x:c r="D85" s="6" t="n">
        <x:v>207.36</x:v>
      </x:c>
      <x:c r="E85" s="6" t="n">
        <x:v>77.76</x:v>
      </x:c>
      <x:c r="F85" s="6" t="n">
        <x:v>64.8</x:v>
      </x:c>
      <x:c r="G85" s="6" t="n">
        <x:v>5.76</x:v>
      </x:c>
      <x:c r="H85" s="6" t="n">
        <x:v>2.16</x:v>
      </x:c>
      <x:c r="I85" s="6" t="n">
        <x:v>1.8</x:v>
      </x:c>
      <x:c r="J85" s="6" t="str">
        <x:v>https://raw.githubusercontent.com/Mar-7th/StarRailRes/dbe8cdfcfb0bf657b9fe1cf92d5537f118ccb487/index_new/cn/light_cone_promotions.json</x:v>
      </x:c>
    </x:row>
    <x:row r="86" ht="20" customHeight="1">
      <x:c r="A86" s="6" t="str">
        <x:v>20011_4</x:v>
      </x:c>
      <x:c r="B86" s="6" t="str">
        <x:v>20011</x:v>
      </x:c>
      <x:c r="C86" s="6" t="n">
        <x:v>4</x:v>
      </x:c>
      <x:c r="D86" s="6" t="n">
        <x:v>268.8</x:v>
      </x:c>
      <x:c r="E86" s="6" t="n">
        <x:v>100.8</x:v>
      </x:c>
      <x:c r="F86" s="6" t="n">
        <x:v>84</x:v>
      </x:c>
      <x:c r="G86" s="6" t="n">
        <x:v>5.76</x:v>
      </x:c>
      <x:c r="H86" s="6" t="n">
        <x:v>2.16</x:v>
      </x:c>
      <x:c r="I86" s="6" t="n">
        <x:v>1.8</x:v>
      </x:c>
      <x:c r="J86" s="6" t="str">
        <x:v>https://raw.githubusercontent.com/Mar-7th/StarRailRes/dbe8cdfcfb0bf657b9fe1cf92d5537f118ccb487/index_new/cn/light_cone_promotions.json</x:v>
      </x:c>
    </x:row>
    <x:row r="87" ht="20" customHeight="1">
      <x:c r="A87" s="6" t="str">
        <x:v>20011_5</x:v>
      </x:c>
      <x:c r="B87" s="6" t="str">
        <x:v>20011</x:v>
      </x:c>
      <x:c r="C87" s="6" t="n">
        <x:v>5</x:v>
      </x:c>
      <x:c r="D87" s="6" t="n">
        <x:v>330.24</x:v>
      </x:c>
      <x:c r="E87" s="6" t="n">
        <x:v>123.84</x:v>
      </x:c>
      <x:c r="F87" s="6" t="n">
        <x:v>103.2</x:v>
      </x:c>
      <x:c r="G87" s="6" t="n">
        <x:v>5.76</x:v>
      </x:c>
      <x:c r="H87" s="6" t="n">
        <x:v>2.16</x:v>
      </x:c>
      <x:c r="I87" s="6" t="n">
        <x:v>1.8</x:v>
      </x:c>
      <x:c r="J87" s="6" t="str">
        <x:v>https://raw.githubusercontent.com/Mar-7th/StarRailRes/dbe8cdfcfb0bf657b9fe1cf92d5537f118ccb487/index_new/cn/light_cone_promotions.json</x:v>
      </x:c>
    </x:row>
    <x:row r="88" ht="20" customHeight="1">
      <x:c r="A88" s="6" t="str">
        <x:v>20011_6</x:v>
      </x:c>
      <x:c r="B88" s="6" t="str">
        <x:v>20011</x:v>
      </x:c>
      <x:c r="C88" s="6" t="n">
        <x:v>6</x:v>
      </x:c>
      <x:c r="D88" s="6" t="n">
        <x:v>391.68</x:v>
      </x:c>
      <x:c r="E88" s="6" t="n">
        <x:v>146.88</x:v>
      </x:c>
      <x:c r="F88" s="6" t="n">
        <x:v>122.4</x:v>
      </x:c>
      <x:c r="G88" s="6" t="n">
        <x:v>5.76</x:v>
      </x:c>
      <x:c r="H88" s="6" t="n">
        <x:v>2.16</x:v>
      </x:c>
      <x:c r="I88" s="6" t="n">
        <x:v>1.8</x:v>
      </x:c>
      <x:c r="J88" s="6" t="str">
        <x:v>https://raw.githubusercontent.com/Mar-7th/StarRailRes/dbe8cdfcfb0bf657b9fe1cf92d5537f118ccb487/index_new/cn/light_cone_promotions.json</x:v>
      </x:c>
    </x:row>
    <x:row r="89" ht="20" customHeight="1">
      <x:c r="A89" s="6" t="str">
        <x:v>20012_0</x:v>
      </x:c>
      <x:c r="B89" s="6" t="str">
        <x:v>20012</x:v>
      </x:c>
      <x:c r="C89" s="6" t="n">
        <x:v>0</x:v>
      </x:c>
      <x:c r="D89" s="6" t="n">
        <x:v>38.4</x:v>
      </x:c>
      <x:c r="E89" s="6" t="n">
        <x:v>14.4</x:v>
      </x:c>
      <x:c r="F89" s="6" t="n">
        <x:v>12</x:v>
      </x:c>
      <x:c r="G89" s="6" t="n">
        <x:v>5.76</x:v>
      </x:c>
      <x:c r="H89" s="6" t="n">
        <x:v>2.16</x:v>
      </x:c>
      <x:c r="I89" s="6" t="n">
        <x:v>1.8</x:v>
      </x:c>
      <x:c r="J89" s="6" t="str">
        <x:v>https://raw.githubusercontent.com/Mar-7th/StarRailRes/dbe8cdfcfb0bf657b9fe1cf92d5537f118ccb487/index_new/cn/light_cone_promotions.json</x:v>
      </x:c>
    </x:row>
    <x:row r="90" ht="20" customHeight="1">
      <x:c r="A90" s="6" t="str">
        <x:v>20012_1</x:v>
      </x:c>
      <x:c r="B90" s="6" t="str">
        <x:v>20012</x:v>
      </x:c>
      <x:c r="C90" s="6" t="n">
        <x:v>1</x:v>
      </x:c>
      <x:c r="D90" s="6" t="n">
        <x:v>84.48</x:v>
      </x:c>
      <x:c r="E90" s="6" t="n">
        <x:v>31.68</x:v>
      </x:c>
      <x:c r="F90" s="6" t="n">
        <x:v>26.4</x:v>
      </x:c>
      <x:c r="G90" s="6" t="n">
        <x:v>5.76</x:v>
      </x:c>
      <x:c r="H90" s="6" t="n">
        <x:v>2.16</x:v>
      </x:c>
      <x:c r="I90" s="6" t="n">
        <x:v>1.8</x:v>
      </x:c>
      <x:c r="J90" s="6" t="str">
        <x:v>https://raw.githubusercontent.com/Mar-7th/StarRailRes/dbe8cdfcfb0bf657b9fe1cf92d5537f118ccb487/index_new/cn/light_cone_promotions.json</x:v>
      </x:c>
    </x:row>
    <x:row r="91" ht="20" customHeight="1">
      <x:c r="A91" s="6" t="str">
        <x:v>20012_2</x:v>
      </x:c>
      <x:c r="B91" s="6" t="str">
        <x:v>20012</x:v>
      </x:c>
      <x:c r="C91" s="6" t="n">
        <x:v>2</x:v>
      </x:c>
      <x:c r="D91" s="6" t="n">
        <x:v>145.92</x:v>
      </x:c>
      <x:c r="E91" s="6" t="n">
        <x:v>54.72</x:v>
      </x:c>
      <x:c r="F91" s="6" t="n">
        <x:v>45.6</x:v>
      </x:c>
      <x:c r="G91" s="6" t="n">
        <x:v>5.76</x:v>
      </x:c>
      <x:c r="H91" s="6" t="n">
        <x:v>2.16</x:v>
      </x:c>
      <x:c r="I91" s="6" t="n">
        <x:v>1.8</x:v>
      </x:c>
      <x:c r="J91" s="6" t="str">
        <x:v>https://raw.githubusercontent.com/Mar-7th/StarRailRes/dbe8cdfcfb0bf657b9fe1cf92d5537f118ccb487/index_new/cn/light_cone_promotions.json</x:v>
      </x:c>
    </x:row>
    <x:row r="92" ht="20" customHeight="1">
      <x:c r="A92" s="6" t="str">
        <x:v>20012_3</x:v>
      </x:c>
      <x:c r="B92" s="6" t="str">
        <x:v>20012</x:v>
      </x:c>
      <x:c r="C92" s="6" t="n">
        <x:v>3</x:v>
      </x:c>
      <x:c r="D92" s="6" t="n">
        <x:v>207.36</x:v>
      </x:c>
      <x:c r="E92" s="6" t="n">
        <x:v>77.76</x:v>
      </x:c>
      <x:c r="F92" s="6" t="n">
        <x:v>64.8</x:v>
      </x:c>
      <x:c r="G92" s="6" t="n">
        <x:v>5.76</x:v>
      </x:c>
      <x:c r="H92" s="6" t="n">
        <x:v>2.16</x:v>
      </x:c>
      <x:c r="I92" s="6" t="n">
        <x:v>1.8</x:v>
      </x:c>
      <x:c r="J92" s="6" t="str">
        <x:v>https://raw.githubusercontent.com/Mar-7th/StarRailRes/dbe8cdfcfb0bf657b9fe1cf92d5537f118ccb487/index_new/cn/light_cone_promotions.json</x:v>
      </x:c>
    </x:row>
    <x:row r="93" ht="20" customHeight="1">
      <x:c r="A93" s="6" t="str">
        <x:v>20012_4</x:v>
      </x:c>
      <x:c r="B93" s="6" t="str">
        <x:v>20012</x:v>
      </x:c>
      <x:c r="C93" s="6" t="n">
        <x:v>4</x:v>
      </x:c>
      <x:c r="D93" s="6" t="n">
        <x:v>268.8</x:v>
      </x:c>
      <x:c r="E93" s="6" t="n">
        <x:v>100.8</x:v>
      </x:c>
      <x:c r="F93" s="6" t="n">
        <x:v>84</x:v>
      </x:c>
      <x:c r="G93" s="6" t="n">
        <x:v>5.76</x:v>
      </x:c>
      <x:c r="H93" s="6" t="n">
        <x:v>2.16</x:v>
      </x:c>
      <x:c r="I93" s="6" t="n">
        <x:v>1.8</x:v>
      </x:c>
      <x:c r="J93" s="6" t="str">
        <x:v>https://raw.githubusercontent.com/Mar-7th/StarRailRes/dbe8cdfcfb0bf657b9fe1cf92d5537f118ccb487/index_new/cn/light_cone_promotions.json</x:v>
      </x:c>
    </x:row>
    <x:row r="94" ht="20" customHeight="1">
      <x:c r="A94" s="6" t="str">
        <x:v>20012_5</x:v>
      </x:c>
      <x:c r="B94" s="6" t="str">
        <x:v>20012</x:v>
      </x:c>
      <x:c r="C94" s="6" t="n">
        <x:v>5</x:v>
      </x:c>
      <x:c r="D94" s="6" t="n">
        <x:v>330.24</x:v>
      </x:c>
      <x:c r="E94" s="6" t="n">
        <x:v>123.84</x:v>
      </x:c>
      <x:c r="F94" s="6" t="n">
        <x:v>103.2</x:v>
      </x:c>
      <x:c r="G94" s="6" t="n">
        <x:v>5.76</x:v>
      </x:c>
      <x:c r="H94" s="6" t="n">
        <x:v>2.16</x:v>
      </x:c>
      <x:c r="I94" s="6" t="n">
        <x:v>1.8</x:v>
      </x:c>
      <x:c r="J94" s="6" t="str">
        <x:v>https://raw.githubusercontent.com/Mar-7th/StarRailRes/dbe8cdfcfb0bf657b9fe1cf92d5537f118ccb487/index_new/cn/light_cone_promotions.json</x:v>
      </x:c>
    </x:row>
    <x:row r="95" ht="20" customHeight="1">
      <x:c r="A95" s="6" t="str">
        <x:v>20012_6</x:v>
      </x:c>
      <x:c r="B95" s="6" t="str">
        <x:v>20012</x:v>
      </x:c>
      <x:c r="C95" s="6" t="n">
        <x:v>6</x:v>
      </x:c>
      <x:c r="D95" s="6" t="n">
        <x:v>391.68</x:v>
      </x:c>
      <x:c r="E95" s="6" t="n">
        <x:v>146.88</x:v>
      </x:c>
      <x:c r="F95" s="6" t="n">
        <x:v>122.4</x:v>
      </x:c>
      <x:c r="G95" s="6" t="n">
        <x:v>5.76</x:v>
      </x:c>
      <x:c r="H95" s="6" t="n">
        <x:v>2.16</x:v>
      </x:c>
      <x:c r="I95" s="6" t="n">
        <x:v>1.8</x:v>
      </x:c>
      <x:c r="J95" s="6" t="str">
        <x:v>https://raw.githubusercontent.com/Mar-7th/StarRailRes/dbe8cdfcfb0bf657b9fe1cf92d5537f118ccb487/index_new/cn/light_cone_promotions.json</x:v>
      </x:c>
    </x:row>
    <x:row r="96" ht="20" customHeight="1">
      <x:c r="A96" s="6" t="str">
        <x:v>20013_0</x:v>
      </x:c>
      <x:c r="B96" s="6" t="str">
        <x:v>20013</x:v>
      </x:c>
      <x:c r="C96" s="6" t="n">
        <x:v>0</x:v>
      </x:c>
      <x:c r="D96" s="6" t="n">
        <x:v>33.6</x:v>
      </x:c>
      <x:c r="E96" s="6" t="n">
        <x:v>16.8</x:v>
      </x:c>
      <x:c r="F96" s="6" t="n">
        <x:v>12</x:v>
      </x:c>
      <x:c r="G96" s="6" t="n">
        <x:v>5.04</x:v>
      </x:c>
      <x:c r="H96" s="6" t="n">
        <x:v>2.52</x:v>
      </x:c>
      <x:c r="I96" s="6" t="n">
        <x:v>1.8</x:v>
      </x:c>
      <x:c r="J96" s="6" t="str">
        <x:v>https://raw.githubusercontent.com/Mar-7th/StarRailRes/dbe8cdfcfb0bf657b9fe1cf92d5537f118ccb487/index_new/cn/light_cone_promotions.json</x:v>
      </x:c>
    </x:row>
    <x:row r="97" ht="20" customHeight="1">
      <x:c r="A97" s="6" t="str">
        <x:v>20013_1</x:v>
      </x:c>
      <x:c r="B97" s="6" t="str">
        <x:v>20013</x:v>
      </x:c>
      <x:c r="C97" s="6" t="n">
        <x:v>1</x:v>
      </x:c>
      <x:c r="D97" s="6" t="n">
        <x:v>73.92</x:v>
      </x:c>
      <x:c r="E97" s="6" t="n">
        <x:v>36.96</x:v>
      </x:c>
      <x:c r="F97" s="6" t="n">
        <x:v>26.4</x:v>
      </x:c>
      <x:c r="G97" s="6" t="n">
        <x:v>5.04</x:v>
      </x:c>
      <x:c r="H97" s="6" t="n">
        <x:v>2.52</x:v>
      </x:c>
      <x:c r="I97" s="6" t="n">
        <x:v>1.8</x:v>
      </x:c>
      <x:c r="J97" s="6" t="str">
        <x:v>https://raw.githubusercontent.com/Mar-7th/StarRailRes/dbe8cdfcfb0bf657b9fe1cf92d5537f118ccb487/index_new/cn/light_cone_promotions.json</x:v>
      </x:c>
    </x:row>
    <x:row r="98" ht="20" customHeight="1">
      <x:c r="A98" s="6" t="str">
        <x:v>20013_2</x:v>
      </x:c>
      <x:c r="B98" s="6" t="str">
        <x:v>20013</x:v>
      </x:c>
      <x:c r="C98" s="6" t="n">
        <x:v>2</x:v>
      </x:c>
      <x:c r="D98" s="6" t="n">
        <x:v>127.68</x:v>
      </x:c>
      <x:c r="E98" s="6" t="n">
        <x:v>63.84</x:v>
      </x:c>
      <x:c r="F98" s="6" t="n">
        <x:v>45.6</x:v>
      </x:c>
      <x:c r="G98" s="6" t="n">
        <x:v>5.04</x:v>
      </x:c>
      <x:c r="H98" s="6" t="n">
        <x:v>2.52</x:v>
      </x:c>
      <x:c r="I98" s="6" t="n">
        <x:v>1.8</x:v>
      </x:c>
      <x:c r="J98" s="6" t="str">
        <x:v>https://raw.githubusercontent.com/Mar-7th/StarRailRes/dbe8cdfcfb0bf657b9fe1cf92d5537f118ccb487/index_new/cn/light_cone_promotions.json</x:v>
      </x:c>
    </x:row>
    <x:row r="99" ht="20" customHeight="1">
      <x:c r="A99" s="6" t="str">
        <x:v>20013_3</x:v>
      </x:c>
      <x:c r="B99" s="6" t="str">
        <x:v>20013</x:v>
      </x:c>
      <x:c r="C99" s="6" t="n">
        <x:v>3</x:v>
      </x:c>
      <x:c r="D99" s="6" t="n">
        <x:v>181.44</x:v>
      </x:c>
      <x:c r="E99" s="6" t="n">
        <x:v>90.72</x:v>
      </x:c>
      <x:c r="F99" s="6" t="n">
        <x:v>64.8</x:v>
      </x:c>
      <x:c r="G99" s="6" t="n">
        <x:v>5.04</x:v>
      </x:c>
      <x:c r="H99" s="6" t="n">
        <x:v>2.52</x:v>
      </x:c>
      <x:c r="I99" s="6" t="n">
        <x:v>1.8</x:v>
      </x:c>
      <x:c r="J99" s="6" t="str">
        <x:v>https://raw.githubusercontent.com/Mar-7th/StarRailRes/dbe8cdfcfb0bf657b9fe1cf92d5537f118ccb487/index_new/cn/light_cone_promotions.json</x:v>
      </x:c>
    </x:row>
    <x:row r="100" ht="20" customHeight="1">
      <x:c r="A100" s="6" t="str">
        <x:v>20013_4</x:v>
      </x:c>
      <x:c r="B100" s="6" t="str">
        <x:v>20013</x:v>
      </x:c>
      <x:c r="C100" s="6" t="n">
        <x:v>4</x:v>
      </x:c>
      <x:c r="D100" s="6" t="n">
        <x:v>235.2</x:v>
      </x:c>
      <x:c r="E100" s="6" t="n">
        <x:v>117.6</x:v>
      </x:c>
      <x:c r="F100" s="6" t="n">
        <x:v>84</x:v>
      </x:c>
      <x:c r="G100" s="6" t="n">
        <x:v>5.04</x:v>
      </x:c>
      <x:c r="H100" s="6" t="n">
        <x:v>2.52</x:v>
      </x:c>
      <x:c r="I100" s="6" t="n">
        <x:v>1.8</x:v>
      </x:c>
      <x:c r="J100" s="6" t="str">
        <x:v>https://raw.githubusercontent.com/Mar-7th/StarRailRes/dbe8cdfcfb0bf657b9fe1cf92d5537f118ccb487/index_new/cn/light_cone_promotions.json</x:v>
      </x:c>
    </x:row>
    <x:row r="101" ht="20" customHeight="1">
      <x:c r="A101" s="6" t="str">
        <x:v>20013_5</x:v>
      </x:c>
      <x:c r="B101" s="6" t="str">
        <x:v>20013</x:v>
      </x:c>
      <x:c r="C101" s="6" t="n">
        <x:v>5</x:v>
      </x:c>
      <x:c r="D101" s="6" t="n">
        <x:v>288.96</x:v>
      </x:c>
      <x:c r="E101" s="6" t="n">
        <x:v>144.48</x:v>
      </x:c>
      <x:c r="F101" s="6" t="n">
        <x:v>103.2</x:v>
      </x:c>
      <x:c r="G101" s="6" t="n">
        <x:v>5.04</x:v>
      </x:c>
      <x:c r="H101" s="6" t="n">
        <x:v>2.52</x:v>
      </x:c>
      <x:c r="I101" s="6" t="n">
        <x:v>1.8</x:v>
      </x:c>
      <x:c r="J101" s="6" t="str">
        <x:v>https://raw.githubusercontent.com/Mar-7th/StarRailRes/dbe8cdfcfb0bf657b9fe1cf92d5537f118ccb487/index_new/cn/light_cone_promotions.json</x:v>
      </x:c>
    </x:row>
    <x:row r="102" ht="20" customHeight="1">
      <x:c r="A102" s="6" t="str">
        <x:v>20013_6</x:v>
      </x:c>
      <x:c r="B102" s="6" t="str">
        <x:v>20013</x:v>
      </x:c>
      <x:c r="C102" s="6" t="n">
        <x:v>6</x:v>
      </x:c>
      <x:c r="D102" s="6" t="n">
        <x:v>342.72</x:v>
      </x:c>
      <x:c r="E102" s="6" t="n">
        <x:v>171.36</x:v>
      </x:c>
      <x:c r="F102" s="6" t="n">
        <x:v>122.4</x:v>
      </x:c>
      <x:c r="G102" s="6" t="n">
        <x:v>5.04</x:v>
      </x:c>
      <x:c r="H102" s="6" t="n">
        <x:v>2.52</x:v>
      </x:c>
      <x:c r="I102" s="6" t="n">
        <x:v>1.8</x:v>
      </x:c>
      <x:c r="J102" s="6" t="str">
        <x:v>https://raw.githubusercontent.com/Mar-7th/StarRailRes/dbe8cdfcfb0bf657b9fe1cf92d5537f118ccb487/index_new/cn/light_cone_promotions.json</x:v>
      </x:c>
    </x:row>
    <x:row r="103" ht="20" customHeight="1">
      <x:c r="A103" s="6" t="str">
        <x:v>20014_0</x:v>
      </x:c>
      <x:c r="B103" s="6" t="str">
        <x:v>20014</x:v>
      </x:c>
      <x:c r="C103" s="6" t="n">
        <x:v>0</x:v>
      </x:c>
      <x:c r="D103" s="6" t="n">
        <x:v>33.6</x:v>
      </x:c>
      <x:c r="E103" s="6" t="n">
        <x:v>16.8</x:v>
      </x:c>
      <x:c r="F103" s="6" t="n">
        <x:v>12</x:v>
      </x:c>
      <x:c r="G103" s="6" t="n">
        <x:v>5.04</x:v>
      </x:c>
      <x:c r="H103" s="6" t="n">
        <x:v>2.52</x:v>
      </x:c>
      <x:c r="I103" s="6" t="n">
        <x:v>1.8</x:v>
      </x:c>
      <x:c r="J103" s="6" t="str">
        <x:v>https://raw.githubusercontent.com/Mar-7th/StarRailRes/dbe8cdfcfb0bf657b9fe1cf92d5537f118ccb487/index_new/cn/light_cone_promotions.json</x:v>
      </x:c>
    </x:row>
    <x:row r="104" ht="20" customHeight="1">
      <x:c r="A104" s="6" t="str">
        <x:v>20014_1</x:v>
      </x:c>
      <x:c r="B104" s="6" t="str">
        <x:v>20014</x:v>
      </x:c>
      <x:c r="C104" s="6" t="n">
        <x:v>1</x:v>
      </x:c>
      <x:c r="D104" s="6" t="n">
        <x:v>73.92</x:v>
      </x:c>
      <x:c r="E104" s="6" t="n">
        <x:v>36.96</x:v>
      </x:c>
      <x:c r="F104" s="6" t="n">
        <x:v>26.4</x:v>
      </x:c>
      <x:c r="G104" s="6" t="n">
        <x:v>5.04</x:v>
      </x:c>
      <x:c r="H104" s="6" t="n">
        <x:v>2.52</x:v>
      </x:c>
      <x:c r="I104" s="6" t="n">
        <x:v>1.8</x:v>
      </x:c>
      <x:c r="J104" s="6" t="str">
        <x:v>https://raw.githubusercontent.com/Mar-7th/StarRailRes/dbe8cdfcfb0bf657b9fe1cf92d5537f118ccb487/index_new/cn/light_cone_promotions.json</x:v>
      </x:c>
    </x:row>
    <x:row r="105" ht="20" customHeight="1">
      <x:c r="A105" s="6" t="str">
        <x:v>20014_2</x:v>
      </x:c>
      <x:c r="B105" s="6" t="str">
        <x:v>20014</x:v>
      </x:c>
      <x:c r="C105" s="6" t="n">
        <x:v>2</x:v>
      </x:c>
      <x:c r="D105" s="6" t="n">
        <x:v>127.68</x:v>
      </x:c>
      <x:c r="E105" s="6" t="n">
        <x:v>63.84</x:v>
      </x:c>
      <x:c r="F105" s="6" t="n">
        <x:v>45.6</x:v>
      </x:c>
      <x:c r="G105" s="6" t="n">
        <x:v>5.04</x:v>
      </x:c>
      <x:c r="H105" s="6" t="n">
        <x:v>2.52</x:v>
      </x:c>
      <x:c r="I105" s="6" t="n">
        <x:v>1.8</x:v>
      </x:c>
      <x:c r="J105" s="6" t="str">
        <x:v>https://raw.githubusercontent.com/Mar-7th/StarRailRes/dbe8cdfcfb0bf657b9fe1cf92d5537f118ccb487/index_new/cn/light_cone_promotions.json</x:v>
      </x:c>
    </x:row>
    <x:row r="106" ht="20" customHeight="1">
      <x:c r="A106" s="6" t="str">
        <x:v>20014_3</x:v>
      </x:c>
      <x:c r="B106" s="6" t="str">
        <x:v>20014</x:v>
      </x:c>
      <x:c r="C106" s="6" t="n">
        <x:v>3</x:v>
      </x:c>
      <x:c r="D106" s="6" t="n">
        <x:v>181.44</x:v>
      </x:c>
      <x:c r="E106" s="6" t="n">
        <x:v>90.72</x:v>
      </x:c>
      <x:c r="F106" s="6" t="n">
        <x:v>64.8</x:v>
      </x:c>
      <x:c r="G106" s="6" t="n">
        <x:v>5.04</x:v>
      </x:c>
      <x:c r="H106" s="6" t="n">
        <x:v>2.52</x:v>
      </x:c>
      <x:c r="I106" s="6" t="n">
        <x:v>1.8</x:v>
      </x:c>
      <x:c r="J106" s="6" t="str">
        <x:v>https://raw.githubusercontent.com/Mar-7th/StarRailRes/dbe8cdfcfb0bf657b9fe1cf92d5537f118ccb487/index_new/cn/light_cone_promotions.json</x:v>
      </x:c>
    </x:row>
    <x:row r="107" ht="20" customHeight="1">
      <x:c r="A107" s="6" t="str">
        <x:v>20014_4</x:v>
      </x:c>
      <x:c r="B107" s="6" t="str">
        <x:v>20014</x:v>
      </x:c>
      <x:c r="C107" s="6" t="n">
        <x:v>4</x:v>
      </x:c>
      <x:c r="D107" s="6" t="n">
        <x:v>235.2</x:v>
      </x:c>
      <x:c r="E107" s="6" t="n">
        <x:v>117.6</x:v>
      </x:c>
      <x:c r="F107" s="6" t="n">
        <x:v>84</x:v>
      </x:c>
      <x:c r="G107" s="6" t="n">
        <x:v>5.04</x:v>
      </x:c>
      <x:c r="H107" s="6" t="n">
        <x:v>2.52</x:v>
      </x:c>
      <x:c r="I107" s="6" t="n">
        <x:v>1.8</x:v>
      </x:c>
      <x:c r="J107" s="6" t="str">
        <x:v>https://raw.githubusercontent.com/Mar-7th/StarRailRes/dbe8cdfcfb0bf657b9fe1cf92d5537f118ccb487/index_new/cn/light_cone_promotions.json</x:v>
      </x:c>
    </x:row>
    <x:row r="108" ht="20" customHeight="1">
      <x:c r="A108" s="6" t="str">
        <x:v>20014_5</x:v>
      </x:c>
      <x:c r="B108" s="6" t="str">
        <x:v>20014</x:v>
      </x:c>
      <x:c r="C108" s="6" t="n">
        <x:v>5</x:v>
      </x:c>
      <x:c r="D108" s="6" t="n">
        <x:v>288.96</x:v>
      </x:c>
      <x:c r="E108" s="6" t="n">
        <x:v>144.48</x:v>
      </x:c>
      <x:c r="F108" s="6" t="n">
        <x:v>103.2</x:v>
      </x:c>
      <x:c r="G108" s="6" t="n">
        <x:v>5.04</x:v>
      </x:c>
      <x:c r="H108" s="6" t="n">
        <x:v>2.52</x:v>
      </x:c>
      <x:c r="I108" s="6" t="n">
        <x:v>1.8</x:v>
      </x:c>
      <x:c r="J108" s="6" t="str">
        <x:v>https://raw.githubusercontent.com/Mar-7th/StarRailRes/dbe8cdfcfb0bf657b9fe1cf92d5537f118ccb487/index_new/cn/light_cone_promotions.json</x:v>
      </x:c>
    </x:row>
    <x:row r="109" ht="20" customHeight="1">
      <x:c r="A109" s="6" t="str">
        <x:v>20014_6</x:v>
      </x:c>
      <x:c r="B109" s="6" t="str">
        <x:v>20014</x:v>
      </x:c>
      <x:c r="C109" s="6" t="n">
        <x:v>6</x:v>
      </x:c>
      <x:c r="D109" s="6" t="n">
        <x:v>342.72</x:v>
      </x:c>
      <x:c r="E109" s="6" t="n">
        <x:v>171.36</x:v>
      </x:c>
      <x:c r="F109" s="6" t="n">
        <x:v>122.4</x:v>
      </x:c>
      <x:c r="G109" s="6" t="n">
        <x:v>5.04</x:v>
      </x:c>
      <x:c r="H109" s="6" t="n">
        <x:v>2.52</x:v>
      </x:c>
      <x:c r="I109" s="6" t="n">
        <x:v>1.8</x:v>
      </x:c>
      <x:c r="J109" s="6" t="str">
        <x:v>https://raw.githubusercontent.com/Mar-7th/StarRailRes/dbe8cdfcfb0bf657b9fe1cf92d5537f118ccb487/index_new/cn/light_cone_promotions.json</x:v>
      </x:c>
    </x:row>
    <x:row r="110" ht="20" customHeight="1">
      <x:c r="A110" s="6" t="str">
        <x:v>20015_0</x:v>
      </x:c>
      <x:c r="B110" s="6" t="str">
        <x:v>20015</x:v>
      </x:c>
      <x:c r="C110" s="6" t="n">
        <x:v>0</x:v>
      </x:c>
      <x:c r="D110" s="6" t="n">
        <x:v>43.2</x:v>
      </x:c>
      <x:c r="E110" s="6" t="n">
        <x:v>14.4</x:v>
      </x:c>
      <x:c r="F110" s="6" t="n">
        <x:v>9</x:v>
      </x:c>
      <x:c r="G110" s="6" t="n">
        <x:v>6.48</x:v>
      </x:c>
      <x:c r="H110" s="6" t="n">
        <x:v>2.16</x:v>
      </x:c>
      <x:c r="I110" s="6" t="n">
        <x:v>1.35</x:v>
      </x:c>
      <x:c r="J110" s="6" t="str">
        <x:v>https://raw.githubusercontent.com/Mar-7th/StarRailRes/dbe8cdfcfb0bf657b9fe1cf92d5537f118ccb487/index_new/cn/light_cone_promotions.json</x:v>
      </x:c>
    </x:row>
    <x:row r="111" ht="20" customHeight="1">
      <x:c r="A111" s="6" t="str">
        <x:v>20015_1</x:v>
      </x:c>
      <x:c r="B111" s="6" t="str">
        <x:v>20015</x:v>
      </x:c>
      <x:c r="C111" s="6" t="n">
        <x:v>1</x:v>
      </x:c>
      <x:c r="D111" s="6" t="n">
        <x:v>95.04</x:v>
      </x:c>
      <x:c r="E111" s="6" t="n">
        <x:v>31.68</x:v>
      </x:c>
      <x:c r="F111" s="6" t="n">
        <x:v>19.8</x:v>
      </x:c>
      <x:c r="G111" s="6" t="n">
        <x:v>6.48</x:v>
      </x:c>
      <x:c r="H111" s="6" t="n">
        <x:v>2.16</x:v>
      </x:c>
      <x:c r="I111" s="6" t="n">
        <x:v>1.35</x:v>
      </x:c>
      <x:c r="J111" s="6" t="str">
        <x:v>https://raw.githubusercontent.com/Mar-7th/StarRailRes/dbe8cdfcfb0bf657b9fe1cf92d5537f118ccb487/index_new/cn/light_cone_promotions.json</x:v>
      </x:c>
    </x:row>
    <x:row r="112" ht="20" customHeight="1">
      <x:c r="A112" s="6" t="str">
        <x:v>20015_2</x:v>
      </x:c>
      <x:c r="B112" s="6" t="str">
        <x:v>20015</x:v>
      </x:c>
      <x:c r="C112" s="6" t="n">
        <x:v>2</x:v>
      </x:c>
      <x:c r="D112" s="6" t="n">
        <x:v>164.16</x:v>
      </x:c>
      <x:c r="E112" s="6" t="n">
        <x:v>54.72</x:v>
      </x:c>
      <x:c r="F112" s="6" t="n">
        <x:v>34.2</x:v>
      </x:c>
      <x:c r="G112" s="6" t="n">
        <x:v>6.48</x:v>
      </x:c>
      <x:c r="H112" s="6" t="n">
        <x:v>2.16</x:v>
      </x:c>
      <x:c r="I112" s="6" t="n">
        <x:v>1.35</x:v>
      </x:c>
      <x:c r="J112" s="6" t="str">
        <x:v>https://raw.githubusercontent.com/Mar-7th/StarRailRes/dbe8cdfcfb0bf657b9fe1cf92d5537f118ccb487/index_new/cn/light_cone_promotions.json</x:v>
      </x:c>
    </x:row>
    <x:row r="113" ht="20" customHeight="1">
      <x:c r="A113" s="6" t="str">
        <x:v>20015_3</x:v>
      </x:c>
      <x:c r="B113" s="6" t="str">
        <x:v>20015</x:v>
      </x:c>
      <x:c r="C113" s="6" t="n">
        <x:v>3</x:v>
      </x:c>
      <x:c r="D113" s="6" t="n">
        <x:v>233.28</x:v>
      </x:c>
      <x:c r="E113" s="6" t="n">
        <x:v>77.76</x:v>
      </x:c>
      <x:c r="F113" s="6" t="n">
        <x:v>48.6</x:v>
      </x:c>
      <x:c r="G113" s="6" t="n">
        <x:v>6.48</x:v>
      </x:c>
      <x:c r="H113" s="6" t="n">
        <x:v>2.16</x:v>
      </x:c>
      <x:c r="I113" s="6" t="n">
        <x:v>1.35</x:v>
      </x:c>
      <x:c r="J113" s="6" t="str">
        <x:v>https://raw.githubusercontent.com/Mar-7th/StarRailRes/dbe8cdfcfb0bf657b9fe1cf92d5537f118ccb487/index_new/cn/light_cone_promotions.json</x:v>
      </x:c>
    </x:row>
    <x:row r="114" ht="20" customHeight="1">
      <x:c r="A114" s="6" t="str">
        <x:v>20015_4</x:v>
      </x:c>
      <x:c r="B114" s="6" t="str">
        <x:v>20015</x:v>
      </x:c>
      <x:c r="C114" s="6" t="n">
        <x:v>4</x:v>
      </x:c>
      <x:c r="D114" s="6" t="n">
        <x:v>302.4</x:v>
      </x:c>
      <x:c r="E114" s="6" t="n">
        <x:v>100.8</x:v>
      </x:c>
      <x:c r="F114" s="6" t="n">
        <x:v>63</x:v>
      </x:c>
      <x:c r="G114" s="6" t="n">
        <x:v>6.48</x:v>
      </x:c>
      <x:c r="H114" s="6" t="n">
        <x:v>2.16</x:v>
      </x:c>
      <x:c r="I114" s="6" t="n">
        <x:v>1.35</x:v>
      </x:c>
      <x:c r="J114" s="6" t="str">
        <x:v>https://raw.githubusercontent.com/Mar-7th/StarRailRes/dbe8cdfcfb0bf657b9fe1cf92d5537f118ccb487/index_new/cn/light_cone_promotions.json</x:v>
      </x:c>
    </x:row>
    <x:row r="115" ht="20" customHeight="1">
      <x:c r="A115" s="6" t="str">
        <x:v>20015_5</x:v>
      </x:c>
      <x:c r="B115" s="6" t="str">
        <x:v>20015</x:v>
      </x:c>
      <x:c r="C115" s="6" t="n">
        <x:v>5</x:v>
      </x:c>
      <x:c r="D115" s="6" t="n">
        <x:v>371.52</x:v>
      </x:c>
      <x:c r="E115" s="6" t="n">
        <x:v>123.84</x:v>
      </x:c>
      <x:c r="F115" s="6" t="n">
        <x:v>77.4</x:v>
      </x:c>
      <x:c r="G115" s="6" t="n">
        <x:v>6.48</x:v>
      </x:c>
      <x:c r="H115" s="6" t="n">
        <x:v>2.16</x:v>
      </x:c>
      <x:c r="I115" s="6" t="n">
        <x:v>1.35</x:v>
      </x:c>
      <x:c r="J115" s="6" t="str">
        <x:v>https://raw.githubusercontent.com/Mar-7th/StarRailRes/dbe8cdfcfb0bf657b9fe1cf92d5537f118ccb487/index_new/cn/light_cone_promotions.json</x:v>
      </x:c>
    </x:row>
    <x:row r="116" ht="20" customHeight="1">
      <x:c r="A116" s="6" t="str">
        <x:v>20015_6</x:v>
      </x:c>
      <x:c r="B116" s="6" t="str">
        <x:v>20015</x:v>
      </x:c>
      <x:c r="C116" s="6" t="n">
        <x:v>6</x:v>
      </x:c>
      <x:c r="D116" s="6" t="n">
        <x:v>440.64</x:v>
      </x:c>
      <x:c r="E116" s="6" t="n">
        <x:v>146.88</x:v>
      </x:c>
      <x:c r="F116" s="6" t="n">
        <x:v>91.8</x:v>
      </x:c>
      <x:c r="G116" s="6" t="n">
        <x:v>6.48</x:v>
      </x:c>
      <x:c r="H116" s="6" t="n">
        <x:v>2.16</x:v>
      </x:c>
      <x:c r="I116" s="6" t="n">
        <x:v>1.35</x:v>
      </x:c>
      <x:c r="J116" s="6" t="str">
        <x:v>https://raw.githubusercontent.com/Mar-7th/StarRailRes/dbe8cdfcfb0bf657b9fe1cf92d5537f118ccb487/index_new/cn/light_cone_promotions.json</x:v>
      </x:c>
    </x:row>
    <x:row r="117" ht="20" customHeight="1">
      <x:c r="A117" s="6" t="str">
        <x:v>20016_0</x:v>
      </x:c>
      <x:c r="B117" s="6" t="str">
        <x:v>20016</x:v>
      </x:c>
      <x:c r="C117" s="6" t="n">
        <x:v>0</x:v>
      </x:c>
      <x:c r="D117" s="6" t="n">
        <x:v>38.4</x:v>
      </x:c>
      <x:c r="E117" s="6" t="n">
        <x:v>16.8</x:v>
      </x:c>
      <x:c r="F117" s="6" t="n">
        <x:v>9</x:v>
      </x:c>
      <x:c r="G117" s="6" t="n">
        <x:v>5.76</x:v>
      </x:c>
      <x:c r="H117" s="6" t="n">
        <x:v>2.52</x:v>
      </x:c>
      <x:c r="I117" s="6" t="n">
        <x:v>1.35</x:v>
      </x:c>
      <x:c r="J117" s="6" t="str">
        <x:v>https://raw.githubusercontent.com/Mar-7th/StarRailRes/dbe8cdfcfb0bf657b9fe1cf92d5537f118ccb487/index_new/cn/light_cone_promotions.json</x:v>
      </x:c>
    </x:row>
    <x:row r="118" ht="20" customHeight="1">
      <x:c r="A118" s="6" t="str">
        <x:v>20016_1</x:v>
      </x:c>
      <x:c r="B118" s="6" t="str">
        <x:v>20016</x:v>
      </x:c>
      <x:c r="C118" s="6" t="n">
        <x:v>1</x:v>
      </x:c>
      <x:c r="D118" s="6" t="n">
        <x:v>84.48</x:v>
      </x:c>
      <x:c r="E118" s="6" t="n">
        <x:v>36.96</x:v>
      </x:c>
      <x:c r="F118" s="6" t="n">
        <x:v>19.8</x:v>
      </x:c>
      <x:c r="G118" s="6" t="n">
        <x:v>5.76</x:v>
      </x:c>
      <x:c r="H118" s="6" t="n">
        <x:v>2.52</x:v>
      </x:c>
      <x:c r="I118" s="6" t="n">
        <x:v>1.35</x:v>
      </x:c>
      <x:c r="J118" s="6" t="str">
        <x:v>https://raw.githubusercontent.com/Mar-7th/StarRailRes/dbe8cdfcfb0bf657b9fe1cf92d5537f118ccb487/index_new/cn/light_cone_promotions.json</x:v>
      </x:c>
    </x:row>
    <x:row r="119" ht="20" customHeight="1">
      <x:c r="A119" s="6" t="str">
        <x:v>20016_2</x:v>
      </x:c>
      <x:c r="B119" s="6" t="str">
        <x:v>20016</x:v>
      </x:c>
      <x:c r="C119" s="6" t="n">
        <x:v>2</x:v>
      </x:c>
      <x:c r="D119" s="6" t="n">
        <x:v>145.92</x:v>
      </x:c>
      <x:c r="E119" s="6" t="n">
        <x:v>63.84</x:v>
      </x:c>
      <x:c r="F119" s="6" t="n">
        <x:v>34.2</x:v>
      </x:c>
      <x:c r="G119" s="6" t="n">
        <x:v>5.76</x:v>
      </x:c>
      <x:c r="H119" s="6" t="n">
        <x:v>2.52</x:v>
      </x:c>
      <x:c r="I119" s="6" t="n">
        <x:v>1.35</x:v>
      </x:c>
      <x:c r="J119" s="6" t="str">
        <x:v>https://raw.githubusercontent.com/Mar-7th/StarRailRes/dbe8cdfcfb0bf657b9fe1cf92d5537f118ccb487/index_new/cn/light_cone_promotions.json</x:v>
      </x:c>
    </x:row>
    <x:row r="120" ht="20" customHeight="1">
      <x:c r="A120" s="6" t="str">
        <x:v>20016_3</x:v>
      </x:c>
      <x:c r="B120" s="6" t="str">
        <x:v>20016</x:v>
      </x:c>
      <x:c r="C120" s="6" t="n">
        <x:v>3</x:v>
      </x:c>
      <x:c r="D120" s="6" t="n">
        <x:v>207.36</x:v>
      </x:c>
      <x:c r="E120" s="6" t="n">
        <x:v>90.72</x:v>
      </x:c>
      <x:c r="F120" s="6" t="n">
        <x:v>48.6</x:v>
      </x:c>
      <x:c r="G120" s="6" t="n">
        <x:v>5.76</x:v>
      </x:c>
      <x:c r="H120" s="6" t="n">
        <x:v>2.52</x:v>
      </x:c>
      <x:c r="I120" s="6" t="n">
        <x:v>1.35</x:v>
      </x:c>
      <x:c r="J120" s="6" t="str">
        <x:v>https://raw.githubusercontent.com/Mar-7th/StarRailRes/dbe8cdfcfb0bf657b9fe1cf92d5537f118ccb487/index_new/cn/light_cone_promotions.json</x:v>
      </x:c>
    </x:row>
    <x:row r="121" ht="20" customHeight="1">
      <x:c r="A121" s="6" t="str">
        <x:v>20016_4</x:v>
      </x:c>
      <x:c r="B121" s="6" t="str">
        <x:v>20016</x:v>
      </x:c>
      <x:c r="C121" s="6" t="n">
        <x:v>4</x:v>
      </x:c>
      <x:c r="D121" s="6" t="n">
        <x:v>268.8</x:v>
      </x:c>
      <x:c r="E121" s="6" t="n">
        <x:v>117.6</x:v>
      </x:c>
      <x:c r="F121" s="6" t="n">
        <x:v>63</x:v>
      </x:c>
      <x:c r="G121" s="6" t="n">
        <x:v>5.76</x:v>
      </x:c>
      <x:c r="H121" s="6" t="n">
        <x:v>2.52</x:v>
      </x:c>
      <x:c r="I121" s="6" t="n">
        <x:v>1.35</x:v>
      </x:c>
      <x:c r="J121" s="6" t="str">
        <x:v>https://raw.githubusercontent.com/Mar-7th/StarRailRes/dbe8cdfcfb0bf657b9fe1cf92d5537f118ccb487/index_new/cn/light_cone_promotions.json</x:v>
      </x:c>
    </x:row>
    <x:row r="122" ht="20" customHeight="1">
      <x:c r="A122" s="6" t="str">
        <x:v>20016_5</x:v>
      </x:c>
      <x:c r="B122" s="6" t="str">
        <x:v>20016</x:v>
      </x:c>
      <x:c r="C122" s="6" t="n">
        <x:v>5</x:v>
      </x:c>
      <x:c r="D122" s="6" t="n">
        <x:v>330.24</x:v>
      </x:c>
      <x:c r="E122" s="6" t="n">
        <x:v>144.48</x:v>
      </x:c>
      <x:c r="F122" s="6" t="n">
        <x:v>77.4</x:v>
      </x:c>
      <x:c r="G122" s="6" t="n">
        <x:v>5.76</x:v>
      </x:c>
      <x:c r="H122" s="6" t="n">
        <x:v>2.52</x:v>
      </x:c>
      <x:c r="I122" s="6" t="n">
        <x:v>1.35</x:v>
      </x:c>
      <x:c r="J122" s="6" t="str">
        <x:v>https://raw.githubusercontent.com/Mar-7th/StarRailRes/dbe8cdfcfb0bf657b9fe1cf92d5537f118ccb487/index_new/cn/light_cone_promotions.json</x:v>
      </x:c>
    </x:row>
    <x:row r="123" ht="20" customHeight="1">
      <x:c r="A123" s="6" t="str">
        <x:v>20016_6</x:v>
      </x:c>
      <x:c r="B123" s="6" t="str">
        <x:v>20016</x:v>
      </x:c>
      <x:c r="C123" s="6" t="n">
        <x:v>6</x:v>
      </x:c>
      <x:c r="D123" s="6" t="n">
        <x:v>391.68</x:v>
      </x:c>
      <x:c r="E123" s="6" t="n">
        <x:v>171.36</x:v>
      </x:c>
      <x:c r="F123" s="6" t="n">
        <x:v>91.8</x:v>
      </x:c>
      <x:c r="G123" s="6" t="n">
        <x:v>5.76</x:v>
      </x:c>
      <x:c r="H123" s="6" t="n">
        <x:v>2.52</x:v>
      </x:c>
      <x:c r="I123" s="6" t="n">
        <x:v>1.35</x:v>
      </x:c>
      <x:c r="J123" s="6" t="str">
        <x:v>https://raw.githubusercontent.com/Mar-7th/StarRailRes/dbe8cdfcfb0bf657b9fe1cf92d5537f118ccb487/index_new/cn/light_cone_promotions.json</x:v>
      </x:c>
    </x:row>
    <x:row r="124" ht="20" customHeight="1">
      <x:c r="A124" s="6" t="str">
        <x:v>20017_0</x:v>
      </x:c>
      <x:c r="B124" s="6" t="str">
        <x:v>20017</x:v>
      </x:c>
      <x:c r="C124" s="6" t="n">
        <x:v>0</x:v>
      </x:c>
      <x:c r="D124" s="6" t="n">
        <x:v>43.2</x:v>
      </x:c>
      <x:c r="E124" s="6" t="n">
        <x:v>12</x:v>
      </x:c>
      <x:c r="F124" s="6" t="n">
        <x:v>12</x:v>
      </x:c>
      <x:c r="G124" s="6" t="n">
        <x:v>6.48</x:v>
      </x:c>
      <x:c r="H124" s="6" t="n">
        <x:v>1.8</x:v>
      </x:c>
      <x:c r="I124" s="6" t="n">
        <x:v>1.8</x:v>
      </x:c>
      <x:c r="J124" s="6" t="str">
        <x:v>https://raw.githubusercontent.com/Mar-7th/StarRailRes/dbe8cdfcfb0bf657b9fe1cf92d5537f118ccb487/index_new/cn/light_cone_promotions.json</x:v>
      </x:c>
    </x:row>
    <x:row r="125" ht="20" customHeight="1">
      <x:c r="A125" s="6" t="str">
        <x:v>20017_1</x:v>
      </x:c>
      <x:c r="B125" s="6" t="str">
        <x:v>20017</x:v>
      </x:c>
      <x:c r="C125" s="6" t="n">
        <x:v>1</x:v>
      </x:c>
      <x:c r="D125" s="6" t="n">
        <x:v>95.04</x:v>
      </x:c>
      <x:c r="E125" s="6" t="n">
        <x:v>26.4</x:v>
      </x:c>
      <x:c r="F125" s="6" t="n">
        <x:v>26.4</x:v>
      </x:c>
      <x:c r="G125" s="6" t="n">
        <x:v>6.48</x:v>
      </x:c>
      <x:c r="H125" s="6" t="n">
        <x:v>1.8</x:v>
      </x:c>
      <x:c r="I125" s="6" t="n">
        <x:v>1.8</x:v>
      </x:c>
      <x:c r="J125" s="6" t="str">
        <x:v>https://raw.githubusercontent.com/Mar-7th/StarRailRes/dbe8cdfcfb0bf657b9fe1cf92d5537f118ccb487/index_new/cn/light_cone_promotions.json</x:v>
      </x:c>
    </x:row>
    <x:row r="126" ht="20" customHeight="1">
      <x:c r="A126" s="6" t="str">
        <x:v>20017_2</x:v>
      </x:c>
      <x:c r="B126" s="6" t="str">
        <x:v>20017</x:v>
      </x:c>
      <x:c r="C126" s="6" t="n">
        <x:v>2</x:v>
      </x:c>
      <x:c r="D126" s="6" t="n">
        <x:v>164.16</x:v>
      </x:c>
      <x:c r="E126" s="6" t="n">
        <x:v>45.6</x:v>
      </x:c>
      <x:c r="F126" s="6" t="n">
        <x:v>45.6</x:v>
      </x:c>
      <x:c r="G126" s="6" t="n">
        <x:v>6.48</x:v>
      </x:c>
      <x:c r="H126" s="6" t="n">
        <x:v>1.8</x:v>
      </x:c>
      <x:c r="I126" s="6" t="n">
        <x:v>1.8</x:v>
      </x:c>
      <x:c r="J126" s="6" t="str">
        <x:v>https://raw.githubusercontent.com/Mar-7th/StarRailRes/dbe8cdfcfb0bf657b9fe1cf92d5537f118ccb487/index_new/cn/light_cone_promotions.json</x:v>
      </x:c>
    </x:row>
    <x:row r="127" ht="20" customHeight="1">
      <x:c r="A127" s="6" t="str">
        <x:v>20017_3</x:v>
      </x:c>
      <x:c r="B127" s="6" t="str">
        <x:v>20017</x:v>
      </x:c>
      <x:c r="C127" s="6" t="n">
        <x:v>3</x:v>
      </x:c>
      <x:c r="D127" s="6" t="n">
        <x:v>233.28</x:v>
      </x:c>
      <x:c r="E127" s="6" t="n">
        <x:v>64.8</x:v>
      </x:c>
      <x:c r="F127" s="6" t="n">
        <x:v>64.8</x:v>
      </x:c>
      <x:c r="G127" s="6" t="n">
        <x:v>6.48</x:v>
      </x:c>
      <x:c r="H127" s="6" t="n">
        <x:v>1.8</x:v>
      </x:c>
      <x:c r="I127" s="6" t="n">
        <x:v>1.8</x:v>
      </x:c>
      <x:c r="J127" s="6" t="str">
        <x:v>https://raw.githubusercontent.com/Mar-7th/StarRailRes/dbe8cdfcfb0bf657b9fe1cf92d5537f118ccb487/index_new/cn/light_cone_promotions.json</x:v>
      </x:c>
    </x:row>
    <x:row r="128" ht="20" customHeight="1">
      <x:c r="A128" s="6" t="str">
        <x:v>20017_4</x:v>
      </x:c>
      <x:c r="B128" s="6" t="str">
        <x:v>20017</x:v>
      </x:c>
      <x:c r="C128" s="6" t="n">
        <x:v>4</x:v>
      </x:c>
      <x:c r="D128" s="6" t="n">
        <x:v>302.4</x:v>
      </x:c>
      <x:c r="E128" s="6" t="n">
        <x:v>84</x:v>
      </x:c>
      <x:c r="F128" s="6" t="n">
        <x:v>84</x:v>
      </x:c>
      <x:c r="G128" s="6" t="n">
        <x:v>6.48</x:v>
      </x:c>
      <x:c r="H128" s="6" t="n">
        <x:v>1.8</x:v>
      </x:c>
      <x:c r="I128" s="6" t="n">
        <x:v>1.8</x:v>
      </x:c>
      <x:c r="J128" s="6" t="str">
        <x:v>https://raw.githubusercontent.com/Mar-7th/StarRailRes/dbe8cdfcfb0bf657b9fe1cf92d5537f118ccb487/index_new/cn/light_cone_promotions.json</x:v>
      </x:c>
    </x:row>
    <x:row r="129" ht="20" customHeight="1">
      <x:c r="A129" s="6" t="str">
        <x:v>20017_5</x:v>
      </x:c>
      <x:c r="B129" s="6" t="str">
        <x:v>20017</x:v>
      </x:c>
      <x:c r="C129" s="6" t="n">
        <x:v>5</x:v>
      </x:c>
      <x:c r="D129" s="6" t="n">
        <x:v>371.52</x:v>
      </x:c>
      <x:c r="E129" s="6" t="n">
        <x:v>103.2</x:v>
      </x:c>
      <x:c r="F129" s="6" t="n">
        <x:v>103.2</x:v>
      </x:c>
      <x:c r="G129" s="6" t="n">
        <x:v>6.48</x:v>
      </x:c>
      <x:c r="H129" s="6" t="n">
        <x:v>1.8</x:v>
      </x:c>
      <x:c r="I129" s="6" t="n">
        <x:v>1.8</x:v>
      </x:c>
      <x:c r="J129" s="6" t="str">
        <x:v>https://raw.githubusercontent.com/Mar-7th/StarRailRes/dbe8cdfcfb0bf657b9fe1cf92d5537f118ccb487/index_new/cn/light_cone_promotions.json</x:v>
      </x:c>
    </x:row>
    <x:row r="130" ht="20" customHeight="1">
      <x:c r="A130" s="6" t="str">
        <x:v>20017_6</x:v>
      </x:c>
      <x:c r="B130" s="6" t="str">
        <x:v>20017</x:v>
      </x:c>
      <x:c r="C130" s="6" t="n">
        <x:v>6</x:v>
      </x:c>
      <x:c r="D130" s="6" t="n">
        <x:v>440.64</x:v>
      </x:c>
      <x:c r="E130" s="6" t="n">
        <x:v>122.4</x:v>
      </x:c>
      <x:c r="F130" s="6" t="n">
        <x:v>122.4</x:v>
      </x:c>
      <x:c r="G130" s="6" t="n">
        <x:v>6.48</x:v>
      </x:c>
      <x:c r="H130" s="6" t="n">
        <x:v>1.8</x:v>
      </x:c>
      <x:c r="I130" s="6" t="n">
        <x:v>1.8</x:v>
      </x:c>
      <x:c r="J130" s="6" t="str">
        <x:v>https://raw.githubusercontent.com/Mar-7th/StarRailRes/dbe8cdfcfb0bf657b9fe1cf92d5537f118ccb487/index_new/cn/light_cone_promotions.json</x:v>
      </x:c>
    </x:row>
    <x:row r="131" ht="20" customHeight="1">
      <x:c r="A131" s="6" t="str">
        <x:v>20018_0</x:v>
      </x:c>
      <x:c r="B131" s="6" t="str">
        <x:v>20018</x:v>
      </x:c>
      <x:c r="C131" s="6" t="n">
        <x:v>0</x:v>
      </x:c>
      <x:c r="D131" s="6" t="n">
        <x:v>38.4</x:v>
      </x:c>
      <x:c r="E131" s="6" t="n">
        <x:v>14.4</x:v>
      </x:c>
      <x:c r="F131" s="6" t="n">
        <x:v>12</x:v>
      </x:c>
      <x:c r="G131" s="6" t="n">
        <x:v>5.76</x:v>
      </x:c>
      <x:c r="H131" s="6" t="n">
        <x:v>2.16</x:v>
      </x:c>
      <x:c r="I131" s="6" t="n">
        <x:v>1.8</x:v>
      </x:c>
      <x:c r="J131" s="6" t="str">
        <x:v>https://raw.githubusercontent.com/Mar-7th/StarRailRes/dbe8cdfcfb0bf657b9fe1cf92d5537f118ccb487/index_new/cn/light_cone_promotions.json</x:v>
      </x:c>
    </x:row>
    <x:row r="132" ht="20" customHeight="1">
      <x:c r="A132" s="6" t="str">
        <x:v>20018_1</x:v>
      </x:c>
      <x:c r="B132" s="6" t="str">
        <x:v>20018</x:v>
      </x:c>
      <x:c r="C132" s="6" t="n">
        <x:v>1</x:v>
      </x:c>
      <x:c r="D132" s="6" t="n">
        <x:v>84.48</x:v>
      </x:c>
      <x:c r="E132" s="6" t="n">
        <x:v>31.68</x:v>
      </x:c>
      <x:c r="F132" s="6" t="n">
        <x:v>26.4</x:v>
      </x:c>
      <x:c r="G132" s="6" t="n">
        <x:v>5.76</x:v>
      </x:c>
      <x:c r="H132" s="6" t="n">
        <x:v>2.16</x:v>
      </x:c>
      <x:c r="I132" s="6" t="n">
        <x:v>1.8</x:v>
      </x:c>
      <x:c r="J132" s="6" t="str">
        <x:v>https://raw.githubusercontent.com/Mar-7th/StarRailRes/dbe8cdfcfb0bf657b9fe1cf92d5537f118ccb487/index_new/cn/light_cone_promotions.json</x:v>
      </x:c>
    </x:row>
    <x:row r="133" ht="20" customHeight="1">
      <x:c r="A133" s="6" t="str">
        <x:v>20018_2</x:v>
      </x:c>
      <x:c r="B133" s="6" t="str">
        <x:v>20018</x:v>
      </x:c>
      <x:c r="C133" s="6" t="n">
        <x:v>2</x:v>
      </x:c>
      <x:c r="D133" s="6" t="n">
        <x:v>145.92</x:v>
      </x:c>
      <x:c r="E133" s="6" t="n">
        <x:v>54.72</x:v>
      </x:c>
      <x:c r="F133" s="6" t="n">
        <x:v>45.6</x:v>
      </x:c>
      <x:c r="G133" s="6" t="n">
        <x:v>5.76</x:v>
      </x:c>
      <x:c r="H133" s="6" t="n">
        <x:v>2.16</x:v>
      </x:c>
      <x:c r="I133" s="6" t="n">
        <x:v>1.8</x:v>
      </x:c>
      <x:c r="J133" s="6" t="str">
        <x:v>https://raw.githubusercontent.com/Mar-7th/StarRailRes/dbe8cdfcfb0bf657b9fe1cf92d5537f118ccb487/index_new/cn/light_cone_promotions.json</x:v>
      </x:c>
    </x:row>
    <x:row r="134" ht="20" customHeight="1">
      <x:c r="A134" s="6" t="str">
        <x:v>20018_3</x:v>
      </x:c>
      <x:c r="B134" s="6" t="str">
        <x:v>20018</x:v>
      </x:c>
      <x:c r="C134" s="6" t="n">
        <x:v>3</x:v>
      </x:c>
      <x:c r="D134" s="6" t="n">
        <x:v>207.36</x:v>
      </x:c>
      <x:c r="E134" s="6" t="n">
        <x:v>77.76</x:v>
      </x:c>
      <x:c r="F134" s="6" t="n">
        <x:v>64.8</x:v>
      </x:c>
      <x:c r="G134" s="6" t="n">
        <x:v>5.76</x:v>
      </x:c>
      <x:c r="H134" s="6" t="n">
        <x:v>2.16</x:v>
      </x:c>
      <x:c r="I134" s="6" t="n">
        <x:v>1.8</x:v>
      </x:c>
      <x:c r="J134" s="6" t="str">
        <x:v>https://raw.githubusercontent.com/Mar-7th/StarRailRes/dbe8cdfcfb0bf657b9fe1cf92d5537f118ccb487/index_new/cn/light_cone_promotions.json</x:v>
      </x:c>
    </x:row>
    <x:row r="135" ht="20" customHeight="1">
      <x:c r="A135" s="6" t="str">
        <x:v>20018_4</x:v>
      </x:c>
      <x:c r="B135" s="6" t="str">
        <x:v>20018</x:v>
      </x:c>
      <x:c r="C135" s="6" t="n">
        <x:v>4</x:v>
      </x:c>
      <x:c r="D135" s="6" t="n">
        <x:v>268.8</x:v>
      </x:c>
      <x:c r="E135" s="6" t="n">
        <x:v>100.8</x:v>
      </x:c>
      <x:c r="F135" s="6" t="n">
        <x:v>84</x:v>
      </x:c>
      <x:c r="G135" s="6" t="n">
        <x:v>5.76</x:v>
      </x:c>
      <x:c r="H135" s="6" t="n">
        <x:v>2.16</x:v>
      </x:c>
      <x:c r="I135" s="6" t="n">
        <x:v>1.8</x:v>
      </x:c>
      <x:c r="J135" s="6" t="str">
        <x:v>https://raw.githubusercontent.com/Mar-7th/StarRailRes/dbe8cdfcfb0bf657b9fe1cf92d5537f118ccb487/index_new/cn/light_cone_promotions.json</x:v>
      </x:c>
    </x:row>
    <x:row r="136" ht="20" customHeight="1">
      <x:c r="A136" s="6" t="str">
        <x:v>20018_5</x:v>
      </x:c>
      <x:c r="B136" s="6" t="str">
        <x:v>20018</x:v>
      </x:c>
      <x:c r="C136" s="6" t="n">
        <x:v>5</x:v>
      </x:c>
      <x:c r="D136" s="6" t="n">
        <x:v>330.24</x:v>
      </x:c>
      <x:c r="E136" s="6" t="n">
        <x:v>123.84</x:v>
      </x:c>
      <x:c r="F136" s="6" t="n">
        <x:v>103.2</x:v>
      </x:c>
      <x:c r="G136" s="6" t="n">
        <x:v>5.76</x:v>
      </x:c>
      <x:c r="H136" s="6" t="n">
        <x:v>2.16</x:v>
      </x:c>
      <x:c r="I136" s="6" t="n">
        <x:v>1.8</x:v>
      </x:c>
      <x:c r="J136" s="6" t="str">
        <x:v>https://raw.githubusercontent.com/Mar-7th/StarRailRes/dbe8cdfcfb0bf657b9fe1cf92d5537f118ccb487/index_new/cn/light_cone_promotions.json</x:v>
      </x:c>
    </x:row>
    <x:row r="137" ht="20" customHeight="1">
      <x:c r="A137" s="6" t="str">
        <x:v>20018_6</x:v>
      </x:c>
      <x:c r="B137" s="6" t="str">
        <x:v>20018</x:v>
      </x:c>
      <x:c r="C137" s="6" t="n">
        <x:v>6</x:v>
      </x:c>
      <x:c r="D137" s="6" t="n">
        <x:v>391.68</x:v>
      </x:c>
      <x:c r="E137" s="6" t="n">
        <x:v>146.88</x:v>
      </x:c>
      <x:c r="F137" s="6" t="n">
        <x:v>122.4</x:v>
      </x:c>
      <x:c r="G137" s="6" t="n">
        <x:v>5.76</x:v>
      </x:c>
      <x:c r="H137" s="6" t="n">
        <x:v>2.16</x:v>
      </x:c>
      <x:c r="I137" s="6" t="n">
        <x:v>1.8</x:v>
      </x:c>
      <x:c r="J137" s="6" t="str">
        <x:v>https://raw.githubusercontent.com/Mar-7th/StarRailRes/dbe8cdfcfb0bf657b9fe1cf92d5537f118ccb487/index_new/cn/light_cone_promotions.json</x:v>
      </x:c>
    </x:row>
    <x:row r="138" ht="20" customHeight="1">
      <x:c r="A138" s="6" t="str">
        <x:v>20019_0</x:v>
      </x:c>
      <x:c r="B138" s="6" t="str">
        <x:v>20019</x:v>
      </x:c>
      <x:c r="C138" s="6" t="n">
        <x:v>0</x:v>
      </x:c>
      <x:c r="D138" s="6" t="n">
        <x:v>38.4</x:v>
      </x:c>
      <x:c r="E138" s="6" t="n">
        <x:v>14.4</x:v>
      </x:c>
      <x:c r="F138" s="6" t="n">
        <x:v>12</x:v>
      </x:c>
      <x:c r="G138" s="6" t="n">
        <x:v>5.76</x:v>
      </x:c>
      <x:c r="H138" s="6" t="n">
        <x:v>2.16</x:v>
      </x:c>
      <x:c r="I138" s="6" t="n">
        <x:v>1.8</x:v>
      </x:c>
      <x:c r="J138" s="6" t="str">
        <x:v>https://raw.githubusercontent.com/Mar-7th/StarRailRes/dbe8cdfcfb0bf657b9fe1cf92d5537f118ccb487/index_new/cn/light_cone_promotions.json</x:v>
      </x:c>
    </x:row>
    <x:row r="139" ht="20" customHeight="1">
      <x:c r="A139" s="6" t="str">
        <x:v>20019_1</x:v>
      </x:c>
      <x:c r="B139" s="6" t="str">
        <x:v>20019</x:v>
      </x:c>
      <x:c r="C139" s="6" t="n">
        <x:v>1</x:v>
      </x:c>
      <x:c r="D139" s="6" t="n">
        <x:v>84.48</x:v>
      </x:c>
      <x:c r="E139" s="6" t="n">
        <x:v>31.68</x:v>
      </x:c>
      <x:c r="F139" s="6" t="n">
        <x:v>26.4</x:v>
      </x:c>
      <x:c r="G139" s="6" t="n">
        <x:v>5.76</x:v>
      </x:c>
      <x:c r="H139" s="6" t="n">
        <x:v>2.16</x:v>
      </x:c>
      <x:c r="I139" s="6" t="n">
        <x:v>1.8</x:v>
      </x:c>
      <x:c r="J139" s="6" t="str">
        <x:v>https://raw.githubusercontent.com/Mar-7th/StarRailRes/dbe8cdfcfb0bf657b9fe1cf92d5537f118ccb487/index_new/cn/light_cone_promotions.json</x:v>
      </x:c>
    </x:row>
    <x:row r="140" ht="20" customHeight="1">
      <x:c r="A140" s="6" t="str">
        <x:v>20019_2</x:v>
      </x:c>
      <x:c r="B140" s="6" t="str">
        <x:v>20019</x:v>
      </x:c>
      <x:c r="C140" s="6" t="n">
        <x:v>2</x:v>
      </x:c>
      <x:c r="D140" s="6" t="n">
        <x:v>145.92</x:v>
      </x:c>
      <x:c r="E140" s="6" t="n">
        <x:v>54.72</x:v>
      </x:c>
      <x:c r="F140" s="6" t="n">
        <x:v>45.6</x:v>
      </x:c>
      <x:c r="G140" s="6" t="n">
        <x:v>5.76</x:v>
      </x:c>
      <x:c r="H140" s="6" t="n">
        <x:v>2.16</x:v>
      </x:c>
      <x:c r="I140" s="6" t="n">
        <x:v>1.8</x:v>
      </x:c>
      <x:c r="J140" s="6" t="str">
        <x:v>https://raw.githubusercontent.com/Mar-7th/StarRailRes/dbe8cdfcfb0bf657b9fe1cf92d5537f118ccb487/index_new/cn/light_cone_promotions.json</x:v>
      </x:c>
    </x:row>
    <x:row r="141" ht="20" customHeight="1">
      <x:c r="A141" s="6" t="str">
        <x:v>20019_3</x:v>
      </x:c>
      <x:c r="B141" s="6" t="str">
        <x:v>20019</x:v>
      </x:c>
      <x:c r="C141" s="6" t="n">
        <x:v>3</x:v>
      </x:c>
      <x:c r="D141" s="6" t="n">
        <x:v>207.36</x:v>
      </x:c>
      <x:c r="E141" s="6" t="n">
        <x:v>77.76</x:v>
      </x:c>
      <x:c r="F141" s="6" t="n">
        <x:v>64.8</x:v>
      </x:c>
      <x:c r="G141" s="6" t="n">
        <x:v>5.76</x:v>
      </x:c>
      <x:c r="H141" s="6" t="n">
        <x:v>2.16</x:v>
      </x:c>
      <x:c r="I141" s="6" t="n">
        <x:v>1.8</x:v>
      </x:c>
      <x:c r="J141" s="6" t="str">
        <x:v>https://raw.githubusercontent.com/Mar-7th/StarRailRes/dbe8cdfcfb0bf657b9fe1cf92d5537f118ccb487/index_new/cn/light_cone_promotions.json</x:v>
      </x:c>
    </x:row>
    <x:row r="142" ht="20" customHeight="1">
      <x:c r="A142" s="6" t="str">
        <x:v>20019_4</x:v>
      </x:c>
      <x:c r="B142" s="6" t="str">
        <x:v>20019</x:v>
      </x:c>
      <x:c r="C142" s="6" t="n">
        <x:v>4</x:v>
      </x:c>
      <x:c r="D142" s="6" t="n">
        <x:v>268.8</x:v>
      </x:c>
      <x:c r="E142" s="6" t="n">
        <x:v>100.8</x:v>
      </x:c>
      <x:c r="F142" s="6" t="n">
        <x:v>84</x:v>
      </x:c>
      <x:c r="G142" s="6" t="n">
        <x:v>5.76</x:v>
      </x:c>
      <x:c r="H142" s="6" t="n">
        <x:v>2.16</x:v>
      </x:c>
      <x:c r="I142" s="6" t="n">
        <x:v>1.8</x:v>
      </x:c>
      <x:c r="J142" s="6" t="str">
        <x:v>https://raw.githubusercontent.com/Mar-7th/StarRailRes/dbe8cdfcfb0bf657b9fe1cf92d5537f118ccb487/index_new/cn/light_cone_promotions.json</x:v>
      </x:c>
    </x:row>
    <x:row r="143" ht="20" customHeight="1">
      <x:c r="A143" s="6" t="str">
        <x:v>20019_5</x:v>
      </x:c>
      <x:c r="B143" s="6" t="str">
        <x:v>20019</x:v>
      </x:c>
      <x:c r="C143" s="6" t="n">
        <x:v>5</x:v>
      </x:c>
      <x:c r="D143" s="6" t="n">
        <x:v>330.24</x:v>
      </x:c>
      <x:c r="E143" s="6" t="n">
        <x:v>123.84</x:v>
      </x:c>
      <x:c r="F143" s="6" t="n">
        <x:v>103.2</x:v>
      </x:c>
      <x:c r="G143" s="6" t="n">
        <x:v>5.76</x:v>
      </x:c>
      <x:c r="H143" s="6" t="n">
        <x:v>2.16</x:v>
      </x:c>
      <x:c r="I143" s="6" t="n">
        <x:v>1.8</x:v>
      </x:c>
      <x:c r="J143" s="6" t="str">
        <x:v>https://raw.githubusercontent.com/Mar-7th/StarRailRes/dbe8cdfcfb0bf657b9fe1cf92d5537f118ccb487/index_new/cn/light_cone_promotions.json</x:v>
      </x:c>
    </x:row>
    <x:row r="144" ht="20" customHeight="1">
      <x:c r="A144" s="6" t="str">
        <x:v>20019_6</x:v>
      </x:c>
      <x:c r="B144" s="6" t="str">
        <x:v>20019</x:v>
      </x:c>
      <x:c r="C144" s="6" t="n">
        <x:v>6</x:v>
      </x:c>
      <x:c r="D144" s="6" t="n">
        <x:v>391.68</x:v>
      </x:c>
      <x:c r="E144" s="6" t="n">
        <x:v>146.88</x:v>
      </x:c>
      <x:c r="F144" s="6" t="n">
        <x:v>122.4</x:v>
      </x:c>
      <x:c r="G144" s="6" t="n">
        <x:v>5.76</x:v>
      </x:c>
      <x:c r="H144" s="6" t="n">
        <x:v>2.16</x:v>
      </x:c>
      <x:c r="I144" s="6" t="n">
        <x:v>1.8</x:v>
      </x:c>
      <x:c r="J144" s="6" t="str">
        <x:v>https://raw.githubusercontent.com/Mar-7th/StarRailRes/dbe8cdfcfb0bf657b9fe1cf92d5537f118ccb487/index_new/cn/light_cone_promotions.json</x:v>
      </x:c>
    </x:row>
    <x:row r="145" ht="20" customHeight="1">
      <x:c r="A145" s="6" t="str">
        <x:v>20020_0</x:v>
      </x:c>
      <x:c r="B145" s="6" t="str">
        <x:v>20020</x:v>
      </x:c>
      <x:c r="C145" s="6" t="n">
        <x:v>0</x:v>
      </x:c>
      <x:c r="D145" s="6" t="n">
        <x:v>33.6</x:v>
      </x:c>
      <x:c r="E145" s="6" t="n">
        <x:v>16.8</x:v>
      </x:c>
      <x:c r="F145" s="6" t="n">
        <x:v>12</x:v>
      </x:c>
      <x:c r="G145" s="6" t="n">
        <x:v>5.04</x:v>
      </x:c>
      <x:c r="H145" s="6" t="n">
        <x:v>2.52</x:v>
      </x:c>
      <x:c r="I145" s="6" t="n">
        <x:v>1.8</x:v>
      </x:c>
      <x:c r="J145" s="6" t="str">
        <x:v>https://raw.githubusercontent.com/Mar-7th/StarRailRes/dbe8cdfcfb0bf657b9fe1cf92d5537f118ccb487/index_new/cn/light_cone_promotions.json</x:v>
      </x:c>
    </x:row>
    <x:row r="146" ht="20" customHeight="1">
      <x:c r="A146" s="6" t="str">
        <x:v>20020_1</x:v>
      </x:c>
      <x:c r="B146" s="6" t="str">
        <x:v>20020</x:v>
      </x:c>
      <x:c r="C146" s="6" t="n">
        <x:v>1</x:v>
      </x:c>
      <x:c r="D146" s="6" t="n">
        <x:v>73.92</x:v>
      </x:c>
      <x:c r="E146" s="6" t="n">
        <x:v>36.96</x:v>
      </x:c>
      <x:c r="F146" s="6" t="n">
        <x:v>26.4</x:v>
      </x:c>
      <x:c r="G146" s="6" t="n">
        <x:v>5.04</x:v>
      </x:c>
      <x:c r="H146" s="6" t="n">
        <x:v>2.52</x:v>
      </x:c>
      <x:c r="I146" s="6" t="n">
        <x:v>1.8</x:v>
      </x:c>
      <x:c r="J146" s="6" t="str">
        <x:v>https://raw.githubusercontent.com/Mar-7th/StarRailRes/dbe8cdfcfb0bf657b9fe1cf92d5537f118ccb487/index_new/cn/light_cone_promotions.json</x:v>
      </x:c>
    </x:row>
    <x:row r="147" ht="20" customHeight="1">
      <x:c r="A147" s="6" t="str">
        <x:v>20020_2</x:v>
      </x:c>
      <x:c r="B147" s="6" t="str">
        <x:v>20020</x:v>
      </x:c>
      <x:c r="C147" s="6" t="n">
        <x:v>2</x:v>
      </x:c>
      <x:c r="D147" s="6" t="n">
        <x:v>127.68</x:v>
      </x:c>
      <x:c r="E147" s="6" t="n">
        <x:v>63.84</x:v>
      </x:c>
      <x:c r="F147" s="6" t="n">
        <x:v>45.6</x:v>
      </x:c>
      <x:c r="G147" s="6" t="n">
        <x:v>5.04</x:v>
      </x:c>
      <x:c r="H147" s="6" t="n">
        <x:v>2.52</x:v>
      </x:c>
      <x:c r="I147" s="6" t="n">
        <x:v>1.8</x:v>
      </x:c>
      <x:c r="J147" s="6" t="str">
        <x:v>https://raw.githubusercontent.com/Mar-7th/StarRailRes/dbe8cdfcfb0bf657b9fe1cf92d5537f118ccb487/index_new/cn/light_cone_promotions.json</x:v>
      </x:c>
    </x:row>
    <x:row r="148" ht="20" customHeight="1">
      <x:c r="A148" s="6" t="str">
        <x:v>20020_3</x:v>
      </x:c>
      <x:c r="B148" s="6" t="str">
        <x:v>20020</x:v>
      </x:c>
      <x:c r="C148" s="6" t="n">
        <x:v>3</x:v>
      </x:c>
      <x:c r="D148" s="6" t="n">
        <x:v>181.44</x:v>
      </x:c>
      <x:c r="E148" s="6" t="n">
        <x:v>90.72</x:v>
      </x:c>
      <x:c r="F148" s="6" t="n">
        <x:v>64.8</x:v>
      </x:c>
      <x:c r="G148" s="6" t="n">
        <x:v>5.04</x:v>
      </x:c>
      <x:c r="H148" s="6" t="n">
        <x:v>2.52</x:v>
      </x:c>
      <x:c r="I148" s="6" t="n">
        <x:v>1.8</x:v>
      </x:c>
      <x:c r="J148" s="6" t="str">
        <x:v>https://raw.githubusercontent.com/Mar-7th/StarRailRes/dbe8cdfcfb0bf657b9fe1cf92d5537f118ccb487/index_new/cn/light_cone_promotions.json</x:v>
      </x:c>
    </x:row>
    <x:row r="149" ht="20" customHeight="1">
      <x:c r="A149" s="6" t="str">
        <x:v>20020_4</x:v>
      </x:c>
      <x:c r="B149" s="6" t="str">
        <x:v>20020</x:v>
      </x:c>
      <x:c r="C149" s="6" t="n">
        <x:v>4</x:v>
      </x:c>
      <x:c r="D149" s="6" t="n">
        <x:v>235.2</x:v>
      </x:c>
      <x:c r="E149" s="6" t="n">
        <x:v>117.6</x:v>
      </x:c>
      <x:c r="F149" s="6" t="n">
        <x:v>84</x:v>
      </x:c>
      <x:c r="G149" s="6" t="n">
        <x:v>5.04</x:v>
      </x:c>
      <x:c r="H149" s="6" t="n">
        <x:v>2.52</x:v>
      </x:c>
      <x:c r="I149" s="6" t="n">
        <x:v>1.8</x:v>
      </x:c>
      <x:c r="J149" s="6" t="str">
        <x:v>https://raw.githubusercontent.com/Mar-7th/StarRailRes/dbe8cdfcfb0bf657b9fe1cf92d5537f118ccb487/index_new/cn/light_cone_promotions.json</x:v>
      </x:c>
    </x:row>
    <x:row r="150" ht="20" customHeight="1">
      <x:c r="A150" s="6" t="str">
        <x:v>20020_5</x:v>
      </x:c>
      <x:c r="B150" s="6" t="str">
        <x:v>20020</x:v>
      </x:c>
      <x:c r="C150" s="6" t="n">
        <x:v>5</x:v>
      </x:c>
      <x:c r="D150" s="6" t="n">
        <x:v>288.96</x:v>
      </x:c>
      <x:c r="E150" s="6" t="n">
        <x:v>144.48</x:v>
      </x:c>
      <x:c r="F150" s="6" t="n">
        <x:v>103.2</x:v>
      </x:c>
      <x:c r="G150" s="6" t="n">
        <x:v>5.04</x:v>
      </x:c>
      <x:c r="H150" s="6" t="n">
        <x:v>2.52</x:v>
      </x:c>
      <x:c r="I150" s="6" t="n">
        <x:v>1.8</x:v>
      </x:c>
      <x:c r="J150" s="6" t="str">
        <x:v>https://raw.githubusercontent.com/Mar-7th/StarRailRes/dbe8cdfcfb0bf657b9fe1cf92d5537f118ccb487/index_new/cn/light_cone_promotions.json</x:v>
      </x:c>
    </x:row>
    <x:row r="151" ht="20" customHeight="1">
      <x:c r="A151" s="6" t="str">
        <x:v>20020_6</x:v>
      </x:c>
      <x:c r="B151" s="6" t="str">
        <x:v>20020</x:v>
      </x:c>
      <x:c r="C151" s="6" t="n">
        <x:v>6</x:v>
      </x:c>
      <x:c r="D151" s="6" t="n">
        <x:v>342.72</x:v>
      </x:c>
      <x:c r="E151" s="6" t="n">
        <x:v>171.36</x:v>
      </x:c>
      <x:c r="F151" s="6" t="n">
        <x:v>122.4</x:v>
      </x:c>
      <x:c r="G151" s="6" t="n">
        <x:v>5.04</x:v>
      </x:c>
      <x:c r="H151" s="6" t="n">
        <x:v>2.52</x:v>
      </x:c>
      <x:c r="I151" s="6" t="n">
        <x:v>1.8</x:v>
      </x:c>
      <x:c r="J151" s="6" t="str">
        <x:v>https://raw.githubusercontent.com/Mar-7th/StarRailRes/dbe8cdfcfb0bf657b9fe1cf92d5537f118ccb487/index_new/cn/light_cone_promotions.json</x:v>
      </x:c>
    </x:row>
    <x:row r="152" ht="20" customHeight="1">
      <x:c r="A152" s="6" t="str">
        <x:v>20021_0</x:v>
      </x:c>
      <x:c r="B152" s="6" t="str">
        <x:v>20021</x:v>
      </x:c>
      <x:c r="C152" s="6" t="n">
        <x:v>0</x:v>
      </x:c>
      <x:c r="D152" s="6" t="n">
        <x:v>38.4</x:v>
      </x:c>
      <x:c r="E152" s="6" t="n">
        <x:v>14.4</x:v>
      </x:c>
      <x:c r="F152" s="6" t="n">
        <x:v>12</x:v>
      </x:c>
      <x:c r="G152" s="6" t="n">
        <x:v>5.76</x:v>
      </x:c>
      <x:c r="H152" s="6" t="n">
        <x:v>2.16</x:v>
      </x:c>
      <x:c r="I152" s="6" t="n">
        <x:v>1.8</x:v>
      </x:c>
      <x:c r="J152" s="6" t="str">
        <x:v>https://raw.githubusercontent.com/Mar-7th/StarRailRes/dbe8cdfcfb0bf657b9fe1cf92d5537f118ccb487/index_new/cn/light_cone_promotions.json</x:v>
      </x:c>
    </x:row>
    <x:row r="153" ht="20" customHeight="1">
      <x:c r="A153" s="6" t="str">
        <x:v>20021_1</x:v>
      </x:c>
      <x:c r="B153" s="6" t="str">
        <x:v>20021</x:v>
      </x:c>
      <x:c r="C153" s="6" t="n">
        <x:v>1</x:v>
      </x:c>
      <x:c r="D153" s="6" t="n">
        <x:v>84.48</x:v>
      </x:c>
      <x:c r="E153" s="6" t="n">
        <x:v>31.68</x:v>
      </x:c>
      <x:c r="F153" s="6" t="n">
        <x:v>26.4</x:v>
      </x:c>
      <x:c r="G153" s="6" t="n">
        <x:v>5.76</x:v>
      </x:c>
      <x:c r="H153" s="6" t="n">
        <x:v>2.16</x:v>
      </x:c>
      <x:c r="I153" s="6" t="n">
        <x:v>1.8</x:v>
      </x:c>
      <x:c r="J153" s="6" t="str">
        <x:v>https://raw.githubusercontent.com/Mar-7th/StarRailRes/dbe8cdfcfb0bf657b9fe1cf92d5537f118ccb487/index_new/cn/light_cone_promotions.json</x:v>
      </x:c>
    </x:row>
    <x:row r="154" ht="20" customHeight="1">
      <x:c r="A154" s="6" t="str">
        <x:v>20021_2</x:v>
      </x:c>
      <x:c r="B154" s="6" t="str">
        <x:v>20021</x:v>
      </x:c>
      <x:c r="C154" s="6" t="n">
        <x:v>2</x:v>
      </x:c>
      <x:c r="D154" s="6" t="n">
        <x:v>145.92</x:v>
      </x:c>
      <x:c r="E154" s="6" t="n">
        <x:v>54.72</x:v>
      </x:c>
      <x:c r="F154" s="6" t="n">
        <x:v>45.6</x:v>
      </x:c>
      <x:c r="G154" s="6" t="n">
        <x:v>5.76</x:v>
      </x:c>
      <x:c r="H154" s="6" t="n">
        <x:v>2.16</x:v>
      </x:c>
      <x:c r="I154" s="6" t="n">
        <x:v>1.8</x:v>
      </x:c>
      <x:c r="J154" s="6" t="str">
        <x:v>https://raw.githubusercontent.com/Mar-7th/StarRailRes/dbe8cdfcfb0bf657b9fe1cf92d5537f118ccb487/index_new/cn/light_cone_promotions.json</x:v>
      </x:c>
    </x:row>
    <x:row r="155" ht="20" customHeight="1">
      <x:c r="A155" s="6" t="str">
        <x:v>20021_3</x:v>
      </x:c>
      <x:c r="B155" s="6" t="str">
        <x:v>20021</x:v>
      </x:c>
      <x:c r="C155" s="6" t="n">
        <x:v>3</x:v>
      </x:c>
      <x:c r="D155" s="6" t="n">
        <x:v>207.36</x:v>
      </x:c>
      <x:c r="E155" s="6" t="n">
        <x:v>77.76</x:v>
      </x:c>
      <x:c r="F155" s="6" t="n">
        <x:v>64.8</x:v>
      </x:c>
      <x:c r="G155" s="6" t="n">
        <x:v>5.76</x:v>
      </x:c>
      <x:c r="H155" s="6" t="n">
        <x:v>2.16</x:v>
      </x:c>
      <x:c r="I155" s="6" t="n">
        <x:v>1.8</x:v>
      </x:c>
      <x:c r="J155" s="6" t="str">
        <x:v>https://raw.githubusercontent.com/Mar-7th/StarRailRes/dbe8cdfcfb0bf657b9fe1cf92d5537f118ccb487/index_new/cn/light_cone_promotions.json</x:v>
      </x:c>
    </x:row>
    <x:row r="156" ht="20" customHeight="1">
      <x:c r="A156" s="6" t="str">
        <x:v>20021_4</x:v>
      </x:c>
      <x:c r="B156" s="6" t="str">
        <x:v>20021</x:v>
      </x:c>
      <x:c r="C156" s="6" t="n">
        <x:v>4</x:v>
      </x:c>
      <x:c r="D156" s="6" t="n">
        <x:v>268.8</x:v>
      </x:c>
      <x:c r="E156" s="6" t="n">
        <x:v>100.8</x:v>
      </x:c>
      <x:c r="F156" s="6" t="n">
        <x:v>84</x:v>
      </x:c>
      <x:c r="G156" s="6" t="n">
        <x:v>5.76</x:v>
      </x:c>
      <x:c r="H156" s="6" t="n">
        <x:v>2.16</x:v>
      </x:c>
      <x:c r="I156" s="6" t="n">
        <x:v>1.8</x:v>
      </x:c>
      <x:c r="J156" s="6" t="str">
        <x:v>https://raw.githubusercontent.com/Mar-7th/StarRailRes/dbe8cdfcfb0bf657b9fe1cf92d5537f118ccb487/index_new/cn/light_cone_promotions.json</x:v>
      </x:c>
    </x:row>
    <x:row r="157" ht="20" customHeight="1">
      <x:c r="A157" s="6" t="str">
        <x:v>20021_5</x:v>
      </x:c>
      <x:c r="B157" s="6" t="str">
        <x:v>20021</x:v>
      </x:c>
      <x:c r="C157" s="6" t="n">
        <x:v>5</x:v>
      </x:c>
      <x:c r="D157" s="6" t="n">
        <x:v>330.24</x:v>
      </x:c>
      <x:c r="E157" s="6" t="n">
        <x:v>123.84</x:v>
      </x:c>
      <x:c r="F157" s="6" t="n">
        <x:v>103.2</x:v>
      </x:c>
      <x:c r="G157" s="6" t="n">
        <x:v>5.76</x:v>
      </x:c>
      <x:c r="H157" s="6" t="n">
        <x:v>2.16</x:v>
      </x:c>
      <x:c r="I157" s="6" t="n">
        <x:v>1.8</x:v>
      </x:c>
      <x:c r="J157" s="6" t="str">
        <x:v>https://raw.githubusercontent.com/Mar-7th/StarRailRes/dbe8cdfcfb0bf657b9fe1cf92d5537f118ccb487/index_new/cn/light_cone_promotions.json</x:v>
      </x:c>
    </x:row>
    <x:row r="158" ht="20" customHeight="1">
      <x:c r="A158" s="6" t="str">
        <x:v>20021_6</x:v>
      </x:c>
      <x:c r="B158" s="6" t="str">
        <x:v>20021</x:v>
      </x:c>
      <x:c r="C158" s="6" t="n">
        <x:v>6</x:v>
      </x:c>
      <x:c r="D158" s="6" t="n">
        <x:v>391.68</x:v>
      </x:c>
      <x:c r="E158" s="6" t="n">
        <x:v>146.88</x:v>
      </x:c>
      <x:c r="F158" s="6" t="n">
        <x:v>122.4</x:v>
      </x:c>
      <x:c r="G158" s="6" t="n">
        <x:v>5.76</x:v>
      </x:c>
      <x:c r="H158" s="6" t="n">
        <x:v>2.16</x:v>
      </x:c>
      <x:c r="I158" s="6" t="n">
        <x:v>1.8</x:v>
      </x:c>
      <x:c r="J158" s="6" t="str">
        <x:v>https://raw.githubusercontent.com/Mar-7th/StarRailRes/dbe8cdfcfb0bf657b9fe1cf92d5537f118ccb487/index_new/cn/light_cone_promotions.json</x:v>
      </x:c>
    </x:row>
    <x:row r="159" ht="20" customHeight="1">
      <x:c r="A159" s="6" t="str">
        <x:v>20022_0</x:v>
      </x:c>
      <x:c r="B159" s="6" t="str">
        <x:v>20022</x:v>
      </x:c>
      <x:c r="C159" s="6" t="n">
        <x:v>0</x:v>
      </x:c>
      <x:c r="D159" s="6" t="n">
        <x:v>28.8</x:v>
      </x:c>
      <x:c r="E159" s="6" t="n">
        <x:v>19.2</x:v>
      </x:c>
      <x:c r="F159" s="6" t="n">
        <x:v>12</x:v>
      </x:c>
      <x:c r="G159" s="6" t="n">
        <x:v>4.32</x:v>
      </x:c>
      <x:c r="H159" s="6" t="n">
        <x:v>2.88</x:v>
      </x:c>
      <x:c r="I159" s="6" t="n">
        <x:v>1.8</x:v>
      </x:c>
      <x:c r="J159" s="6" t="str">
        <x:v>https://raw.githubusercontent.com/Mar-7th/StarRailRes/dbe8cdfcfb0bf657b9fe1cf92d5537f118ccb487/index_new/cn/light_cone_promotions.json</x:v>
      </x:c>
    </x:row>
    <x:row r="160" ht="20" customHeight="1">
      <x:c r="A160" s="6" t="str">
        <x:v>20022_1</x:v>
      </x:c>
      <x:c r="B160" s="6" t="str">
        <x:v>20022</x:v>
      </x:c>
      <x:c r="C160" s="6" t="n">
        <x:v>1</x:v>
      </x:c>
      <x:c r="D160" s="6" t="n">
        <x:v>63.36</x:v>
      </x:c>
      <x:c r="E160" s="6" t="n">
        <x:v>42.24</x:v>
      </x:c>
      <x:c r="F160" s="6" t="n">
        <x:v>26.4</x:v>
      </x:c>
      <x:c r="G160" s="6" t="n">
        <x:v>4.32</x:v>
      </x:c>
      <x:c r="H160" s="6" t="n">
        <x:v>2.88</x:v>
      </x:c>
      <x:c r="I160" s="6" t="n">
        <x:v>1.8</x:v>
      </x:c>
      <x:c r="J160" s="6" t="str">
        <x:v>https://raw.githubusercontent.com/Mar-7th/StarRailRes/dbe8cdfcfb0bf657b9fe1cf92d5537f118ccb487/index_new/cn/light_cone_promotions.json</x:v>
      </x:c>
    </x:row>
    <x:row r="161" ht="20" customHeight="1">
      <x:c r="A161" s="6" t="str">
        <x:v>20022_2</x:v>
      </x:c>
      <x:c r="B161" s="6" t="str">
        <x:v>20022</x:v>
      </x:c>
      <x:c r="C161" s="6" t="n">
        <x:v>2</x:v>
      </x:c>
      <x:c r="D161" s="6" t="n">
        <x:v>109.44</x:v>
      </x:c>
      <x:c r="E161" s="6" t="n">
        <x:v>72.96</x:v>
      </x:c>
      <x:c r="F161" s="6" t="n">
        <x:v>45.6</x:v>
      </x:c>
      <x:c r="G161" s="6" t="n">
        <x:v>4.32</x:v>
      </x:c>
      <x:c r="H161" s="6" t="n">
        <x:v>2.88</x:v>
      </x:c>
      <x:c r="I161" s="6" t="n">
        <x:v>1.8</x:v>
      </x:c>
      <x:c r="J161" s="6" t="str">
        <x:v>https://raw.githubusercontent.com/Mar-7th/StarRailRes/dbe8cdfcfb0bf657b9fe1cf92d5537f118ccb487/index_new/cn/light_cone_promotions.json</x:v>
      </x:c>
    </x:row>
    <x:row r="162" ht="20" customHeight="1">
      <x:c r="A162" s="6" t="str">
        <x:v>20022_3</x:v>
      </x:c>
      <x:c r="B162" s="6" t="str">
        <x:v>20022</x:v>
      </x:c>
      <x:c r="C162" s="6" t="n">
        <x:v>3</x:v>
      </x:c>
      <x:c r="D162" s="6" t="n">
        <x:v>155.52</x:v>
      </x:c>
      <x:c r="E162" s="6" t="n">
        <x:v>103.68</x:v>
      </x:c>
      <x:c r="F162" s="6" t="n">
        <x:v>64.8</x:v>
      </x:c>
      <x:c r="G162" s="6" t="n">
        <x:v>4.32</x:v>
      </x:c>
      <x:c r="H162" s="6" t="n">
        <x:v>2.88</x:v>
      </x:c>
      <x:c r="I162" s="6" t="n">
        <x:v>1.8</x:v>
      </x:c>
      <x:c r="J162" s="6" t="str">
        <x:v>https://raw.githubusercontent.com/Mar-7th/StarRailRes/dbe8cdfcfb0bf657b9fe1cf92d5537f118ccb487/index_new/cn/light_cone_promotions.json</x:v>
      </x:c>
    </x:row>
    <x:row r="163" ht="20" customHeight="1">
      <x:c r="A163" s="6" t="str">
        <x:v>20022_4</x:v>
      </x:c>
      <x:c r="B163" s="6" t="str">
        <x:v>20022</x:v>
      </x:c>
      <x:c r="C163" s="6" t="n">
        <x:v>4</x:v>
      </x:c>
      <x:c r="D163" s="6" t="n">
        <x:v>201.6</x:v>
      </x:c>
      <x:c r="E163" s="6" t="n">
        <x:v>134.4</x:v>
      </x:c>
      <x:c r="F163" s="6" t="n">
        <x:v>84</x:v>
      </x:c>
      <x:c r="G163" s="6" t="n">
        <x:v>4.32</x:v>
      </x:c>
      <x:c r="H163" s="6" t="n">
        <x:v>2.88</x:v>
      </x:c>
      <x:c r="I163" s="6" t="n">
        <x:v>1.8</x:v>
      </x:c>
      <x:c r="J163" s="6" t="str">
        <x:v>https://raw.githubusercontent.com/Mar-7th/StarRailRes/dbe8cdfcfb0bf657b9fe1cf92d5537f118ccb487/index_new/cn/light_cone_promotions.json</x:v>
      </x:c>
    </x:row>
    <x:row r="164" ht="20" customHeight="1">
      <x:c r="A164" s="6" t="str">
        <x:v>20022_5</x:v>
      </x:c>
      <x:c r="B164" s="6" t="str">
        <x:v>20022</x:v>
      </x:c>
      <x:c r="C164" s="6" t="n">
        <x:v>5</x:v>
      </x:c>
      <x:c r="D164" s="6" t="n">
        <x:v>247.68</x:v>
      </x:c>
      <x:c r="E164" s="6" t="n">
        <x:v>165.12</x:v>
      </x:c>
      <x:c r="F164" s="6" t="n">
        <x:v>103.2</x:v>
      </x:c>
      <x:c r="G164" s="6" t="n">
        <x:v>4.32</x:v>
      </x:c>
      <x:c r="H164" s="6" t="n">
        <x:v>2.88</x:v>
      </x:c>
      <x:c r="I164" s="6" t="n">
        <x:v>1.8</x:v>
      </x:c>
      <x:c r="J164" s="6" t="str">
        <x:v>https://raw.githubusercontent.com/Mar-7th/StarRailRes/dbe8cdfcfb0bf657b9fe1cf92d5537f118ccb487/index_new/cn/light_cone_promotions.json</x:v>
      </x:c>
    </x:row>
    <x:row r="165" ht="20" customHeight="1">
      <x:c r="A165" s="6" t="str">
        <x:v>20022_6</x:v>
      </x:c>
      <x:c r="B165" s="6" t="str">
        <x:v>20022</x:v>
      </x:c>
      <x:c r="C165" s="6" t="n">
        <x:v>6</x:v>
      </x:c>
      <x:c r="D165" s="6" t="n">
        <x:v>293.76</x:v>
      </x:c>
      <x:c r="E165" s="6" t="n">
        <x:v>195.84</x:v>
      </x:c>
      <x:c r="F165" s="6" t="n">
        <x:v>122.4</x:v>
      </x:c>
      <x:c r="G165" s="6" t="n">
        <x:v>4.32</x:v>
      </x:c>
      <x:c r="H165" s="6" t="n">
        <x:v>2.88</x:v>
      </x:c>
      <x:c r="I165" s="6" t="n">
        <x:v>1.8</x:v>
      </x:c>
      <x:c r="J165" s="6" t="str">
        <x:v>https://raw.githubusercontent.com/Mar-7th/StarRailRes/dbe8cdfcfb0bf657b9fe1cf92d5537f118ccb487/index_new/cn/light_cone_promotions.json</x:v>
      </x:c>
    </x:row>
    <x:row r="166" ht="20" customHeight="1">
      <x:c r="A166" s="6" t="str">
        <x:v>20023_0</x:v>
      </x:c>
      <x:c r="B166" s="6" t="str">
        <x:v>20023</x:v>
      </x:c>
      <x:c r="C166" s="6" t="n">
        <x:v>0</x:v>
      </x:c>
      <x:c r="D166" s="6" t="n">
        <x:v>33.6</x:v>
      </x:c>
      <x:c r="E166" s="6" t="n">
        <x:v>16.8</x:v>
      </x:c>
      <x:c r="F166" s="6" t="n">
        <x:v>12</x:v>
      </x:c>
      <x:c r="G166" s="6" t="n">
        <x:v>5.04</x:v>
      </x:c>
      <x:c r="H166" s="6" t="n">
        <x:v>2.52</x:v>
      </x:c>
      <x:c r="I166" s="6" t="n">
        <x:v>1.8</x:v>
      </x:c>
      <x:c r="J166" s="6" t="str">
        <x:v>https://raw.githubusercontent.com/Mar-7th/StarRailRes/dbe8cdfcfb0bf657b9fe1cf92d5537f118ccb487/index_new/cn/light_cone_promotions.json</x:v>
      </x:c>
    </x:row>
    <x:row r="167" ht="20" customHeight="1">
      <x:c r="A167" s="6" t="str">
        <x:v>20023_1</x:v>
      </x:c>
      <x:c r="B167" s="6" t="str">
        <x:v>20023</x:v>
      </x:c>
      <x:c r="C167" s="6" t="n">
        <x:v>1</x:v>
      </x:c>
      <x:c r="D167" s="6" t="n">
        <x:v>73.92</x:v>
      </x:c>
      <x:c r="E167" s="6" t="n">
        <x:v>36.96</x:v>
      </x:c>
      <x:c r="F167" s="6" t="n">
        <x:v>26.4</x:v>
      </x:c>
      <x:c r="G167" s="6" t="n">
        <x:v>5.04</x:v>
      </x:c>
      <x:c r="H167" s="6" t="n">
        <x:v>2.52</x:v>
      </x:c>
      <x:c r="I167" s="6" t="n">
        <x:v>1.8</x:v>
      </x:c>
      <x:c r="J167" s="6" t="str">
        <x:v>https://raw.githubusercontent.com/Mar-7th/StarRailRes/dbe8cdfcfb0bf657b9fe1cf92d5537f118ccb487/index_new/cn/light_cone_promotions.json</x:v>
      </x:c>
    </x:row>
    <x:row r="168" ht="20" customHeight="1">
      <x:c r="A168" s="6" t="str">
        <x:v>20023_2</x:v>
      </x:c>
      <x:c r="B168" s="6" t="str">
        <x:v>20023</x:v>
      </x:c>
      <x:c r="C168" s="6" t="n">
        <x:v>2</x:v>
      </x:c>
      <x:c r="D168" s="6" t="n">
        <x:v>127.68</x:v>
      </x:c>
      <x:c r="E168" s="6" t="n">
        <x:v>63.84</x:v>
      </x:c>
      <x:c r="F168" s="6" t="n">
        <x:v>45.6</x:v>
      </x:c>
      <x:c r="G168" s="6" t="n">
        <x:v>5.04</x:v>
      </x:c>
      <x:c r="H168" s="6" t="n">
        <x:v>2.52</x:v>
      </x:c>
      <x:c r="I168" s="6" t="n">
        <x:v>1.8</x:v>
      </x:c>
      <x:c r="J168" s="6" t="str">
        <x:v>https://raw.githubusercontent.com/Mar-7th/StarRailRes/dbe8cdfcfb0bf657b9fe1cf92d5537f118ccb487/index_new/cn/light_cone_promotions.json</x:v>
      </x:c>
    </x:row>
    <x:row r="169" ht="20" customHeight="1">
      <x:c r="A169" s="6" t="str">
        <x:v>20023_3</x:v>
      </x:c>
      <x:c r="B169" s="6" t="str">
        <x:v>20023</x:v>
      </x:c>
      <x:c r="C169" s="6" t="n">
        <x:v>3</x:v>
      </x:c>
      <x:c r="D169" s="6" t="n">
        <x:v>181.44</x:v>
      </x:c>
      <x:c r="E169" s="6" t="n">
        <x:v>90.72</x:v>
      </x:c>
      <x:c r="F169" s="6" t="n">
        <x:v>64.8</x:v>
      </x:c>
      <x:c r="G169" s="6" t="n">
        <x:v>5.04</x:v>
      </x:c>
      <x:c r="H169" s="6" t="n">
        <x:v>2.52</x:v>
      </x:c>
      <x:c r="I169" s="6" t="n">
        <x:v>1.8</x:v>
      </x:c>
      <x:c r="J169" s="6" t="str">
        <x:v>https://raw.githubusercontent.com/Mar-7th/StarRailRes/dbe8cdfcfb0bf657b9fe1cf92d5537f118ccb487/index_new/cn/light_cone_promotions.json</x:v>
      </x:c>
    </x:row>
    <x:row r="170" ht="20" customHeight="1">
      <x:c r="A170" s="6" t="str">
        <x:v>20023_4</x:v>
      </x:c>
      <x:c r="B170" s="6" t="str">
        <x:v>20023</x:v>
      </x:c>
      <x:c r="C170" s="6" t="n">
        <x:v>4</x:v>
      </x:c>
      <x:c r="D170" s="6" t="n">
        <x:v>235.2</x:v>
      </x:c>
      <x:c r="E170" s="6" t="n">
        <x:v>117.6</x:v>
      </x:c>
      <x:c r="F170" s="6" t="n">
        <x:v>84</x:v>
      </x:c>
      <x:c r="G170" s="6" t="n">
        <x:v>5.04</x:v>
      </x:c>
      <x:c r="H170" s="6" t="n">
        <x:v>2.52</x:v>
      </x:c>
      <x:c r="I170" s="6" t="n">
        <x:v>1.8</x:v>
      </x:c>
      <x:c r="J170" s="6" t="str">
        <x:v>https://raw.githubusercontent.com/Mar-7th/StarRailRes/dbe8cdfcfb0bf657b9fe1cf92d5537f118ccb487/index_new/cn/light_cone_promotions.json</x:v>
      </x:c>
    </x:row>
    <x:row r="171" ht="20" customHeight="1">
      <x:c r="A171" s="6" t="str">
        <x:v>20023_5</x:v>
      </x:c>
      <x:c r="B171" s="6" t="str">
        <x:v>20023</x:v>
      </x:c>
      <x:c r="C171" s="6" t="n">
        <x:v>5</x:v>
      </x:c>
      <x:c r="D171" s="6" t="n">
        <x:v>288.96</x:v>
      </x:c>
      <x:c r="E171" s="6" t="n">
        <x:v>144.48</x:v>
      </x:c>
      <x:c r="F171" s="6" t="n">
        <x:v>103.2</x:v>
      </x:c>
      <x:c r="G171" s="6" t="n">
        <x:v>5.04</x:v>
      </x:c>
      <x:c r="H171" s="6" t="n">
        <x:v>2.52</x:v>
      </x:c>
      <x:c r="I171" s="6" t="n">
        <x:v>1.8</x:v>
      </x:c>
      <x:c r="J171" s="6" t="str">
        <x:v>https://raw.githubusercontent.com/Mar-7th/StarRailRes/dbe8cdfcfb0bf657b9fe1cf92d5537f118ccb487/index_new/cn/light_cone_promotions.json</x:v>
      </x:c>
    </x:row>
    <x:row r="172" ht="20" customHeight="1">
      <x:c r="A172" s="6" t="str">
        <x:v>20023_6</x:v>
      </x:c>
      <x:c r="B172" s="6" t="str">
        <x:v>20023</x:v>
      </x:c>
      <x:c r="C172" s="6" t="n">
        <x:v>6</x:v>
      </x:c>
      <x:c r="D172" s="6" t="n">
        <x:v>342.72</x:v>
      </x:c>
      <x:c r="E172" s="6" t="n">
        <x:v>171.36</x:v>
      </x:c>
      <x:c r="F172" s="6" t="n">
        <x:v>122.4</x:v>
      </x:c>
      <x:c r="G172" s="6" t="n">
        <x:v>5.04</x:v>
      </x:c>
      <x:c r="H172" s="6" t="n">
        <x:v>2.52</x:v>
      </x:c>
      <x:c r="I172" s="6" t="n">
        <x:v>1.8</x:v>
      </x:c>
      <x:c r="J172" s="6" t="str">
        <x:v>https://raw.githubusercontent.com/Mar-7th/StarRailRes/dbe8cdfcfb0bf657b9fe1cf92d5537f118ccb487/index_new/cn/light_cone_promotions.json</x:v>
      </x:c>
    </x:row>
    <x:row r="173" ht="20" customHeight="1">
      <x:c r="A173" s="6" t="str">
        <x:v>20024_0</x:v>
      </x:c>
      <x:c r="B173" s="6" t="str">
        <x:v>20024</x:v>
      </x:c>
      <x:c r="C173" s="6" t="n">
        <x:v>0</x:v>
      </x:c>
      <x:c r="D173" s="6" t="n">
        <x:v>38.4</x:v>
      </x:c>
      <x:c r="E173" s="6" t="n">
        <x:v>14.4</x:v>
      </x:c>
      <x:c r="F173" s="6" t="n">
        <x:v>12</x:v>
      </x:c>
      <x:c r="G173" s="6" t="n">
        <x:v>5.76</x:v>
      </x:c>
      <x:c r="H173" s="6" t="n">
        <x:v>2.16</x:v>
      </x:c>
      <x:c r="I173" s="6" t="n">
        <x:v>1.8</x:v>
      </x:c>
      <x:c r="J173" s="6" t="str">
        <x:v>https://raw.githubusercontent.com/Mar-7th/StarRailRes/dbe8cdfcfb0bf657b9fe1cf92d5537f118ccb487/index_new/cn/light_cone_promotions.json</x:v>
      </x:c>
    </x:row>
    <x:row r="174" ht="20" customHeight="1">
      <x:c r="A174" s="6" t="str">
        <x:v>20024_1</x:v>
      </x:c>
      <x:c r="B174" s="6" t="str">
        <x:v>20024</x:v>
      </x:c>
      <x:c r="C174" s="6" t="n">
        <x:v>1</x:v>
      </x:c>
      <x:c r="D174" s="6" t="n">
        <x:v>84.48</x:v>
      </x:c>
      <x:c r="E174" s="6" t="n">
        <x:v>31.68</x:v>
      </x:c>
      <x:c r="F174" s="6" t="n">
        <x:v>26.4</x:v>
      </x:c>
      <x:c r="G174" s="6" t="n">
        <x:v>5.76</x:v>
      </x:c>
      <x:c r="H174" s="6" t="n">
        <x:v>2.16</x:v>
      </x:c>
      <x:c r="I174" s="6" t="n">
        <x:v>1.8</x:v>
      </x:c>
      <x:c r="J174" s="6" t="str">
        <x:v>https://raw.githubusercontent.com/Mar-7th/StarRailRes/dbe8cdfcfb0bf657b9fe1cf92d5537f118ccb487/index_new/cn/light_cone_promotions.json</x:v>
      </x:c>
    </x:row>
    <x:row r="175" ht="20" customHeight="1">
      <x:c r="A175" s="6" t="str">
        <x:v>20024_2</x:v>
      </x:c>
      <x:c r="B175" s="6" t="str">
        <x:v>20024</x:v>
      </x:c>
      <x:c r="C175" s="6" t="n">
        <x:v>2</x:v>
      </x:c>
      <x:c r="D175" s="6" t="n">
        <x:v>145.92</x:v>
      </x:c>
      <x:c r="E175" s="6" t="n">
        <x:v>54.72</x:v>
      </x:c>
      <x:c r="F175" s="6" t="n">
        <x:v>45.6</x:v>
      </x:c>
      <x:c r="G175" s="6" t="n">
        <x:v>5.76</x:v>
      </x:c>
      <x:c r="H175" s="6" t="n">
        <x:v>2.16</x:v>
      </x:c>
      <x:c r="I175" s="6" t="n">
        <x:v>1.8</x:v>
      </x:c>
      <x:c r="J175" s="6" t="str">
        <x:v>https://raw.githubusercontent.com/Mar-7th/StarRailRes/dbe8cdfcfb0bf657b9fe1cf92d5537f118ccb487/index_new/cn/light_cone_promotions.json</x:v>
      </x:c>
    </x:row>
    <x:row r="176" ht="20" customHeight="1">
      <x:c r="A176" s="6" t="str">
        <x:v>20024_3</x:v>
      </x:c>
      <x:c r="B176" s="6" t="str">
        <x:v>20024</x:v>
      </x:c>
      <x:c r="C176" s="6" t="n">
        <x:v>3</x:v>
      </x:c>
      <x:c r="D176" s="6" t="n">
        <x:v>207.36</x:v>
      </x:c>
      <x:c r="E176" s="6" t="n">
        <x:v>77.76</x:v>
      </x:c>
      <x:c r="F176" s="6" t="n">
        <x:v>64.8</x:v>
      </x:c>
      <x:c r="G176" s="6" t="n">
        <x:v>5.76</x:v>
      </x:c>
      <x:c r="H176" s="6" t="n">
        <x:v>2.16</x:v>
      </x:c>
      <x:c r="I176" s="6" t="n">
        <x:v>1.8</x:v>
      </x:c>
      <x:c r="J176" s="6" t="str">
        <x:v>https://raw.githubusercontent.com/Mar-7th/StarRailRes/dbe8cdfcfb0bf657b9fe1cf92d5537f118ccb487/index_new/cn/light_cone_promotions.json</x:v>
      </x:c>
    </x:row>
    <x:row r="177" ht="20" customHeight="1">
      <x:c r="A177" s="6" t="str">
        <x:v>20024_4</x:v>
      </x:c>
      <x:c r="B177" s="6" t="str">
        <x:v>20024</x:v>
      </x:c>
      <x:c r="C177" s="6" t="n">
        <x:v>4</x:v>
      </x:c>
      <x:c r="D177" s="6" t="n">
        <x:v>268.8</x:v>
      </x:c>
      <x:c r="E177" s="6" t="n">
        <x:v>100.8</x:v>
      </x:c>
      <x:c r="F177" s="6" t="n">
        <x:v>84</x:v>
      </x:c>
      <x:c r="G177" s="6" t="n">
        <x:v>5.76</x:v>
      </x:c>
      <x:c r="H177" s="6" t="n">
        <x:v>2.16</x:v>
      </x:c>
      <x:c r="I177" s="6" t="n">
        <x:v>1.8</x:v>
      </x:c>
      <x:c r="J177" s="6" t="str">
        <x:v>https://raw.githubusercontent.com/Mar-7th/StarRailRes/dbe8cdfcfb0bf657b9fe1cf92d5537f118ccb487/index_new/cn/light_cone_promotions.json</x:v>
      </x:c>
    </x:row>
    <x:row r="178" ht="20" customHeight="1">
      <x:c r="A178" s="6" t="str">
        <x:v>20024_5</x:v>
      </x:c>
      <x:c r="B178" s="6" t="str">
        <x:v>20024</x:v>
      </x:c>
      <x:c r="C178" s="6" t="n">
        <x:v>5</x:v>
      </x:c>
      <x:c r="D178" s="6" t="n">
        <x:v>330.24</x:v>
      </x:c>
      <x:c r="E178" s="6" t="n">
        <x:v>123.84</x:v>
      </x:c>
      <x:c r="F178" s="6" t="n">
        <x:v>103.2</x:v>
      </x:c>
      <x:c r="G178" s="6" t="n">
        <x:v>5.76</x:v>
      </x:c>
      <x:c r="H178" s="6" t="n">
        <x:v>2.16</x:v>
      </x:c>
      <x:c r="I178" s="6" t="n">
        <x:v>1.8</x:v>
      </x:c>
      <x:c r="J178" s="6" t="str">
        <x:v>https://raw.githubusercontent.com/Mar-7th/StarRailRes/dbe8cdfcfb0bf657b9fe1cf92d5537f118ccb487/index_new/cn/light_cone_promotions.json</x:v>
      </x:c>
    </x:row>
    <x:row r="179" ht="20" customHeight="1">
      <x:c r="A179" s="6" t="str">
        <x:v>20024_6</x:v>
      </x:c>
      <x:c r="B179" s="6" t="str">
        <x:v>20024</x:v>
      </x:c>
      <x:c r="C179" s="6" t="n">
        <x:v>6</x:v>
      </x:c>
      <x:c r="D179" s="6" t="n">
        <x:v>391.68</x:v>
      </x:c>
      <x:c r="E179" s="6" t="n">
        <x:v>146.88</x:v>
      </x:c>
      <x:c r="F179" s="6" t="n">
        <x:v>122.4</x:v>
      </x:c>
      <x:c r="G179" s="6" t="n">
        <x:v>5.76</x:v>
      </x:c>
      <x:c r="H179" s="6" t="n">
        <x:v>2.16</x:v>
      </x:c>
      <x:c r="I179" s="6" t="n">
        <x:v>1.8</x:v>
      </x:c>
      <x:c r="J179" s="6" t="str">
        <x:v>https://raw.githubusercontent.com/Mar-7th/StarRailRes/dbe8cdfcfb0bf657b9fe1cf92d5537f118ccb487/index_new/cn/light_cone_promotions.json</x:v>
      </x:c>
    </x:row>
    <x:row r="180" ht="20" customHeight="1">
      <x:c r="A180" s="6" t="str">
        <x:v>21000_0</x:v>
      </x:c>
      <x:c r="B180" s="6" t="str">
        <x:v>21000</x:v>
      </x:c>
      <x:c r="C180" s="6" t="n">
        <x:v>0</x:v>
      </x:c>
      <x:c r="D180" s="6" t="n">
        <x:v>48</x:v>
      </x:c>
      <x:c r="E180" s="6" t="n">
        <x:v>19.2</x:v>
      </x:c>
      <x:c r="F180" s="6" t="n">
        <x:v>15</x:v>
      </x:c>
      <x:c r="G180" s="6" t="n">
        <x:v>7.2</x:v>
      </x:c>
      <x:c r="H180" s="6" t="n">
        <x:v>2.88</x:v>
      </x:c>
      <x:c r="I180" s="6" t="n">
        <x:v>2.25</x:v>
      </x:c>
      <x:c r="J180" s="6" t="str">
        <x:v>https://raw.githubusercontent.com/Mar-7th/StarRailRes/dbe8cdfcfb0bf657b9fe1cf92d5537f118ccb487/index_new/cn/light_cone_promotions.json</x:v>
      </x:c>
    </x:row>
    <x:row r="181" ht="20" customHeight="1">
      <x:c r="A181" s="6" t="str">
        <x:v>21000_1</x:v>
      </x:c>
      <x:c r="B181" s="6" t="str">
        <x:v>21000</x:v>
      </x:c>
      <x:c r="C181" s="6" t="n">
        <x:v>1</x:v>
      </x:c>
      <x:c r="D181" s="6" t="n">
        <x:v>105.6</x:v>
      </x:c>
      <x:c r="E181" s="6" t="n">
        <x:v>42.24</x:v>
      </x:c>
      <x:c r="F181" s="6" t="n">
        <x:v>33</x:v>
      </x:c>
      <x:c r="G181" s="6" t="n">
        <x:v>7.2</x:v>
      </x:c>
      <x:c r="H181" s="6" t="n">
        <x:v>2.88</x:v>
      </x:c>
      <x:c r="I181" s="6" t="n">
        <x:v>2.25</x:v>
      </x:c>
      <x:c r="J181" s="6" t="str">
        <x:v>https://raw.githubusercontent.com/Mar-7th/StarRailRes/dbe8cdfcfb0bf657b9fe1cf92d5537f118ccb487/index_new/cn/light_cone_promotions.json</x:v>
      </x:c>
    </x:row>
    <x:row r="182" ht="20" customHeight="1">
      <x:c r="A182" s="6" t="str">
        <x:v>21000_2</x:v>
      </x:c>
      <x:c r="B182" s="6" t="str">
        <x:v>21000</x:v>
      </x:c>
      <x:c r="C182" s="6" t="n">
        <x:v>2</x:v>
      </x:c>
      <x:c r="D182" s="6" t="n">
        <x:v>182.4</x:v>
      </x:c>
      <x:c r="E182" s="6" t="n">
        <x:v>72.96</x:v>
      </x:c>
      <x:c r="F182" s="6" t="n">
        <x:v>57</x:v>
      </x:c>
      <x:c r="G182" s="6" t="n">
        <x:v>7.2</x:v>
      </x:c>
      <x:c r="H182" s="6" t="n">
        <x:v>2.88</x:v>
      </x:c>
      <x:c r="I182" s="6" t="n">
        <x:v>2.25</x:v>
      </x:c>
      <x:c r="J182" s="6" t="str">
        <x:v>https://raw.githubusercontent.com/Mar-7th/StarRailRes/dbe8cdfcfb0bf657b9fe1cf92d5537f118ccb487/index_new/cn/light_cone_promotions.json</x:v>
      </x:c>
    </x:row>
    <x:row r="183" ht="20" customHeight="1">
      <x:c r="A183" s="6" t="str">
        <x:v>21000_3</x:v>
      </x:c>
      <x:c r="B183" s="6" t="str">
        <x:v>21000</x:v>
      </x:c>
      <x:c r="C183" s="6" t="n">
        <x:v>3</x:v>
      </x:c>
      <x:c r="D183" s="6" t="n">
        <x:v>259.2</x:v>
      </x:c>
      <x:c r="E183" s="6" t="n">
        <x:v>103.68</x:v>
      </x:c>
      <x:c r="F183" s="6" t="n">
        <x:v>81</x:v>
      </x:c>
      <x:c r="G183" s="6" t="n">
        <x:v>7.2</x:v>
      </x:c>
      <x:c r="H183" s="6" t="n">
        <x:v>2.88</x:v>
      </x:c>
      <x:c r="I183" s="6" t="n">
        <x:v>2.25</x:v>
      </x:c>
      <x:c r="J183" s="6" t="str">
        <x:v>https://raw.githubusercontent.com/Mar-7th/StarRailRes/dbe8cdfcfb0bf657b9fe1cf92d5537f118ccb487/index_new/cn/light_cone_promotions.json</x:v>
      </x:c>
    </x:row>
    <x:row r="184" ht="20" customHeight="1">
      <x:c r="A184" s="6" t="str">
        <x:v>21000_4</x:v>
      </x:c>
      <x:c r="B184" s="6" t="str">
        <x:v>21000</x:v>
      </x:c>
      <x:c r="C184" s="6" t="n">
        <x:v>4</x:v>
      </x:c>
      <x:c r="D184" s="6" t="n">
        <x:v>336</x:v>
      </x:c>
      <x:c r="E184" s="6" t="n">
        <x:v>134.4</x:v>
      </x:c>
      <x:c r="F184" s="6" t="n">
        <x:v>105</x:v>
      </x:c>
      <x:c r="G184" s="6" t="n">
        <x:v>7.2</x:v>
      </x:c>
      <x:c r="H184" s="6" t="n">
        <x:v>2.88</x:v>
      </x:c>
      <x:c r="I184" s="6" t="n">
        <x:v>2.25</x:v>
      </x:c>
      <x:c r="J184" s="6" t="str">
        <x:v>https://raw.githubusercontent.com/Mar-7th/StarRailRes/dbe8cdfcfb0bf657b9fe1cf92d5537f118ccb487/index_new/cn/light_cone_promotions.json</x:v>
      </x:c>
    </x:row>
    <x:row r="185" ht="20" customHeight="1">
      <x:c r="A185" s="6" t="str">
        <x:v>21000_5</x:v>
      </x:c>
      <x:c r="B185" s="6" t="str">
        <x:v>21000</x:v>
      </x:c>
      <x:c r="C185" s="6" t="n">
        <x:v>5</x:v>
      </x:c>
      <x:c r="D185" s="6" t="n">
        <x:v>412.8</x:v>
      </x:c>
      <x:c r="E185" s="6" t="n">
        <x:v>165.12</x:v>
      </x:c>
      <x:c r="F185" s="6" t="n">
        <x:v>129</x:v>
      </x:c>
      <x:c r="G185" s="6" t="n">
        <x:v>7.2</x:v>
      </x:c>
      <x:c r="H185" s="6" t="n">
        <x:v>2.88</x:v>
      </x:c>
      <x:c r="I185" s="6" t="n">
        <x:v>2.25</x:v>
      </x:c>
      <x:c r="J185" s="6" t="str">
        <x:v>https://raw.githubusercontent.com/Mar-7th/StarRailRes/dbe8cdfcfb0bf657b9fe1cf92d5537f118ccb487/index_new/cn/light_cone_promotions.json</x:v>
      </x:c>
    </x:row>
    <x:row r="186" ht="20" customHeight="1">
      <x:c r="A186" s="6" t="str">
        <x:v>21000_6</x:v>
      </x:c>
      <x:c r="B186" s="6" t="str">
        <x:v>21000</x:v>
      </x:c>
      <x:c r="C186" s="6" t="n">
        <x:v>6</x:v>
      </x:c>
      <x:c r="D186" s="6" t="n">
        <x:v>489.6</x:v>
      </x:c>
      <x:c r="E186" s="6" t="n">
        <x:v>195.84</x:v>
      </x:c>
      <x:c r="F186" s="6" t="n">
        <x:v>153</x:v>
      </x:c>
      <x:c r="G186" s="6" t="n">
        <x:v>7.2</x:v>
      </x:c>
      <x:c r="H186" s="6" t="n">
        <x:v>2.88</x:v>
      </x:c>
      <x:c r="I186" s="6" t="n">
        <x:v>2.25</x:v>
      </x:c>
      <x:c r="J186" s="6" t="str">
        <x:v>https://raw.githubusercontent.com/Mar-7th/StarRailRes/dbe8cdfcfb0bf657b9fe1cf92d5537f118ccb487/index_new/cn/light_cone_promotions.json</x:v>
      </x:c>
    </x:row>
    <x:row r="187" ht="20" customHeight="1">
      <x:c r="A187" s="6" t="str">
        <x:v>21001_0</x:v>
      </x:c>
      <x:c r="B187" s="6" t="str">
        <x:v>21001</x:v>
      </x:c>
      <x:c r="C187" s="6" t="n">
        <x:v>0</x:v>
      </x:c>
      <x:c r="D187" s="6" t="n">
        <x:v>43.2</x:v>
      </x:c>
      <x:c r="E187" s="6" t="n">
        <x:v>21.6</x:v>
      </x:c>
      <x:c r="F187" s="6" t="n">
        <x:v>15</x:v>
      </x:c>
      <x:c r="G187" s="6" t="n">
        <x:v>6.48</x:v>
      </x:c>
      <x:c r="H187" s="6" t="n">
        <x:v>3.24</x:v>
      </x:c>
      <x:c r="I187" s="6" t="n">
        <x:v>2.25</x:v>
      </x:c>
      <x:c r="J187" s="6" t="str">
        <x:v>https://raw.githubusercontent.com/Mar-7th/StarRailRes/dbe8cdfcfb0bf657b9fe1cf92d5537f118ccb487/index_new/cn/light_cone_promotions.json</x:v>
      </x:c>
    </x:row>
    <x:row r="188" ht="20" customHeight="1">
      <x:c r="A188" s="6" t="str">
        <x:v>21001_1</x:v>
      </x:c>
      <x:c r="B188" s="6" t="str">
        <x:v>21001</x:v>
      </x:c>
      <x:c r="C188" s="6" t="n">
        <x:v>1</x:v>
      </x:c>
      <x:c r="D188" s="6" t="n">
        <x:v>95.04</x:v>
      </x:c>
      <x:c r="E188" s="6" t="n">
        <x:v>47.52</x:v>
      </x:c>
      <x:c r="F188" s="6" t="n">
        <x:v>33</x:v>
      </x:c>
      <x:c r="G188" s="6" t="n">
        <x:v>6.48</x:v>
      </x:c>
      <x:c r="H188" s="6" t="n">
        <x:v>3.24</x:v>
      </x:c>
      <x:c r="I188" s="6" t="n">
        <x:v>2.25</x:v>
      </x:c>
      <x:c r="J188" s="6" t="str">
        <x:v>https://raw.githubusercontent.com/Mar-7th/StarRailRes/dbe8cdfcfb0bf657b9fe1cf92d5537f118ccb487/index_new/cn/light_cone_promotions.json</x:v>
      </x:c>
    </x:row>
    <x:row r="189" ht="20" customHeight="1">
      <x:c r="A189" s="6" t="str">
        <x:v>21001_2</x:v>
      </x:c>
      <x:c r="B189" s="6" t="str">
        <x:v>21001</x:v>
      </x:c>
      <x:c r="C189" s="6" t="n">
        <x:v>2</x:v>
      </x:c>
      <x:c r="D189" s="6" t="n">
        <x:v>164.16</x:v>
      </x:c>
      <x:c r="E189" s="6" t="n">
        <x:v>82.08</x:v>
      </x:c>
      <x:c r="F189" s="6" t="n">
        <x:v>57</x:v>
      </x:c>
      <x:c r="G189" s="6" t="n">
        <x:v>6.48</x:v>
      </x:c>
      <x:c r="H189" s="6" t="n">
        <x:v>3.24</x:v>
      </x:c>
      <x:c r="I189" s="6" t="n">
        <x:v>2.25</x:v>
      </x:c>
      <x:c r="J189" s="6" t="str">
        <x:v>https://raw.githubusercontent.com/Mar-7th/StarRailRes/dbe8cdfcfb0bf657b9fe1cf92d5537f118ccb487/index_new/cn/light_cone_promotions.json</x:v>
      </x:c>
    </x:row>
    <x:row r="190" ht="20" customHeight="1">
      <x:c r="A190" s="6" t="str">
        <x:v>21001_3</x:v>
      </x:c>
      <x:c r="B190" s="6" t="str">
        <x:v>21001</x:v>
      </x:c>
      <x:c r="C190" s="6" t="n">
        <x:v>3</x:v>
      </x:c>
      <x:c r="D190" s="6" t="n">
        <x:v>233.28</x:v>
      </x:c>
      <x:c r="E190" s="6" t="n">
        <x:v>116.64</x:v>
      </x:c>
      <x:c r="F190" s="6" t="n">
        <x:v>81</x:v>
      </x:c>
      <x:c r="G190" s="6" t="n">
        <x:v>6.48</x:v>
      </x:c>
      <x:c r="H190" s="6" t="n">
        <x:v>3.24</x:v>
      </x:c>
      <x:c r="I190" s="6" t="n">
        <x:v>2.25</x:v>
      </x:c>
      <x:c r="J190" s="6" t="str">
        <x:v>https://raw.githubusercontent.com/Mar-7th/StarRailRes/dbe8cdfcfb0bf657b9fe1cf92d5537f118ccb487/index_new/cn/light_cone_promotions.json</x:v>
      </x:c>
    </x:row>
    <x:row r="191" ht="20" customHeight="1">
      <x:c r="A191" s="6" t="str">
        <x:v>21001_4</x:v>
      </x:c>
      <x:c r="B191" s="6" t="str">
        <x:v>21001</x:v>
      </x:c>
      <x:c r="C191" s="6" t="n">
        <x:v>4</x:v>
      </x:c>
      <x:c r="D191" s="6" t="n">
        <x:v>302.4</x:v>
      </x:c>
      <x:c r="E191" s="6" t="n">
        <x:v>151.2</x:v>
      </x:c>
      <x:c r="F191" s="6" t="n">
        <x:v>105</x:v>
      </x:c>
      <x:c r="G191" s="6" t="n">
        <x:v>6.48</x:v>
      </x:c>
      <x:c r="H191" s="6" t="n">
        <x:v>3.24</x:v>
      </x:c>
      <x:c r="I191" s="6" t="n">
        <x:v>2.25</x:v>
      </x:c>
      <x:c r="J191" s="6" t="str">
        <x:v>https://raw.githubusercontent.com/Mar-7th/StarRailRes/dbe8cdfcfb0bf657b9fe1cf92d5537f118ccb487/index_new/cn/light_cone_promotions.json</x:v>
      </x:c>
    </x:row>
    <x:row r="192" ht="20" customHeight="1">
      <x:c r="A192" s="6" t="str">
        <x:v>21001_5</x:v>
      </x:c>
      <x:c r="B192" s="6" t="str">
        <x:v>21001</x:v>
      </x:c>
      <x:c r="C192" s="6" t="n">
        <x:v>5</x:v>
      </x:c>
      <x:c r="D192" s="6" t="n">
        <x:v>371.52</x:v>
      </x:c>
      <x:c r="E192" s="6" t="n">
        <x:v>185.76</x:v>
      </x:c>
      <x:c r="F192" s="6" t="n">
        <x:v>129</x:v>
      </x:c>
      <x:c r="G192" s="6" t="n">
        <x:v>6.48</x:v>
      </x:c>
      <x:c r="H192" s="6" t="n">
        <x:v>3.24</x:v>
      </x:c>
      <x:c r="I192" s="6" t="n">
        <x:v>2.25</x:v>
      </x:c>
      <x:c r="J192" s="6" t="str">
        <x:v>https://raw.githubusercontent.com/Mar-7th/StarRailRes/dbe8cdfcfb0bf657b9fe1cf92d5537f118ccb487/index_new/cn/light_cone_promotions.json</x:v>
      </x:c>
    </x:row>
    <x:row r="193" ht="20" customHeight="1">
      <x:c r="A193" s="6" t="str">
        <x:v>21001_6</x:v>
      </x:c>
      <x:c r="B193" s="6" t="str">
        <x:v>21001</x:v>
      </x:c>
      <x:c r="C193" s="6" t="n">
        <x:v>6</x:v>
      </x:c>
      <x:c r="D193" s="6" t="n">
        <x:v>440.64</x:v>
      </x:c>
      <x:c r="E193" s="6" t="n">
        <x:v>220.32</x:v>
      </x:c>
      <x:c r="F193" s="6" t="n">
        <x:v>153</x:v>
      </x:c>
      <x:c r="G193" s="6" t="n">
        <x:v>6.48</x:v>
      </x:c>
      <x:c r="H193" s="6" t="n">
        <x:v>3.24</x:v>
      </x:c>
      <x:c r="I193" s="6" t="n">
        <x:v>2.25</x:v>
      </x:c>
      <x:c r="J193" s="6" t="str">
        <x:v>https://raw.githubusercontent.com/Mar-7th/StarRailRes/dbe8cdfcfb0bf657b9fe1cf92d5537f118ccb487/index_new/cn/light_cone_promotions.json</x:v>
      </x:c>
    </x:row>
    <x:row r="194" ht="20" customHeight="1">
      <x:c r="A194" s="6" t="str">
        <x:v>21002_0</x:v>
      </x:c>
      <x:c r="B194" s="6" t="str">
        <x:v>21002</x:v>
      </x:c>
      <x:c r="C194" s="6" t="n">
        <x:v>0</x:v>
      </x:c>
      <x:c r="D194" s="6" t="n">
        <x:v>43.2</x:v>
      </x:c>
      <x:c r="E194" s="6" t="n">
        <x:v>16.8</x:v>
      </x:c>
      <x:c r="F194" s="6" t="n">
        <x:v>21</x:v>
      </x:c>
      <x:c r="G194" s="6" t="n">
        <x:v>6.48</x:v>
      </x:c>
      <x:c r="H194" s="6" t="n">
        <x:v>2.52</x:v>
      </x:c>
      <x:c r="I194" s="6" t="n">
        <x:v>3.15</x:v>
      </x:c>
      <x:c r="J194" s="6" t="str">
        <x:v>https://raw.githubusercontent.com/Mar-7th/StarRailRes/dbe8cdfcfb0bf657b9fe1cf92d5537f118ccb487/index_new/cn/light_cone_promotions.json</x:v>
      </x:c>
    </x:row>
    <x:row r="195" ht="20" customHeight="1">
      <x:c r="A195" s="6" t="str">
        <x:v>21002_1</x:v>
      </x:c>
      <x:c r="B195" s="6" t="str">
        <x:v>21002</x:v>
      </x:c>
      <x:c r="C195" s="6" t="n">
        <x:v>1</x:v>
      </x:c>
      <x:c r="D195" s="6" t="n">
        <x:v>95.04</x:v>
      </x:c>
      <x:c r="E195" s="6" t="n">
        <x:v>36.96</x:v>
      </x:c>
      <x:c r="F195" s="6" t="n">
        <x:v>46.2</x:v>
      </x:c>
      <x:c r="G195" s="6" t="n">
        <x:v>6.48</x:v>
      </x:c>
      <x:c r="H195" s="6" t="n">
        <x:v>2.52</x:v>
      </x:c>
      <x:c r="I195" s="6" t="n">
        <x:v>3.15</x:v>
      </x:c>
      <x:c r="J195" s="6" t="str">
        <x:v>https://raw.githubusercontent.com/Mar-7th/StarRailRes/dbe8cdfcfb0bf657b9fe1cf92d5537f118ccb487/index_new/cn/light_cone_promotions.json</x:v>
      </x:c>
    </x:row>
    <x:row r="196" ht="20" customHeight="1">
      <x:c r="A196" s="6" t="str">
        <x:v>21002_2</x:v>
      </x:c>
      <x:c r="B196" s="6" t="str">
        <x:v>21002</x:v>
      </x:c>
      <x:c r="C196" s="6" t="n">
        <x:v>2</x:v>
      </x:c>
      <x:c r="D196" s="6" t="n">
        <x:v>164.16</x:v>
      </x:c>
      <x:c r="E196" s="6" t="n">
        <x:v>63.84</x:v>
      </x:c>
      <x:c r="F196" s="6" t="n">
        <x:v>79.8</x:v>
      </x:c>
      <x:c r="G196" s="6" t="n">
        <x:v>6.48</x:v>
      </x:c>
      <x:c r="H196" s="6" t="n">
        <x:v>2.52</x:v>
      </x:c>
      <x:c r="I196" s="6" t="n">
        <x:v>3.15</x:v>
      </x:c>
      <x:c r="J196" s="6" t="str">
        <x:v>https://raw.githubusercontent.com/Mar-7th/StarRailRes/dbe8cdfcfb0bf657b9fe1cf92d5537f118ccb487/index_new/cn/light_cone_promotions.json</x:v>
      </x:c>
    </x:row>
    <x:row r="197" ht="20" customHeight="1">
      <x:c r="A197" s="6" t="str">
        <x:v>21002_3</x:v>
      </x:c>
      <x:c r="B197" s="6" t="str">
        <x:v>21002</x:v>
      </x:c>
      <x:c r="C197" s="6" t="n">
        <x:v>3</x:v>
      </x:c>
      <x:c r="D197" s="6" t="n">
        <x:v>233.28</x:v>
      </x:c>
      <x:c r="E197" s="6" t="n">
        <x:v>90.72</x:v>
      </x:c>
      <x:c r="F197" s="6" t="n">
        <x:v>113.4</x:v>
      </x:c>
      <x:c r="G197" s="6" t="n">
        <x:v>6.48</x:v>
      </x:c>
      <x:c r="H197" s="6" t="n">
        <x:v>2.52</x:v>
      </x:c>
      <x:c r="I197" s="6" t="n">
        <x:v>3.15</x:v>
      </x:c>
      <x:c r="J197" s="6" t="str">
        <x:v>https://raw.githubusercontent.com/Mar-7th/StarRailRes/dbe8cdfcfb0bf657b9fe1cf92d5537f118ccb487/index_new/cn/light_cone_promotions.json</x:v>
      </x:c>
    </x:row>
    <x:row r="198" ht="20" customHeight="1">
      <x:c r="A198" s="6" t="str">
        <x:v>21002_4</x:v>
      </x:c>
      <x:c r="B198" s="6" t="str">
        <x:v>21002</x:v>
      </x:c>
      <x:c r="C198" s="6" t="n">
        <x:v>4</x:v>
      </x:c>
      <x:c r="D198" s="6" t="n">
        <x:v>302.4</x:v>
      </x:c>
      <x:c r="E198" s="6" t="n">
        <x:v>117.6</x:v>
      </x:c>
      <x:c r="F198" s="6" t="n">
        <x:v>147</x:v>
      </x:c>
      <x:c r="G198" s="6" t="n">
        <x:v>6.48</x:v>
      </x:c>
      <x:c r="H198" s="6" t="n">
        <x:v>2.52</x:v>
      </x:c>
      <x:c r="I198" s="6" t="n">
        <x:v>3.15</x:v>
      </x:c>
      <x:c r="J198" s="6" t="str">
        <x:v>https://raw.githubusercontent.com/Mar-7th/StarRailRes/dbe8cdfcfb0bf657b9fe1cf92d5537f118ccb487/index_new/cn/light_cone_promotions.json</x:v>
      </x:c>
    </x:row>
    <x:row r="199" ht="20" customHeight="1">
      <x:c r="A199" s="6" t="str">
        <x:v>21002_5</x:v>
      </x:c>
      <x:c r="B199" s="6" t="str">
        <x:v>21002</x:v>
      </x:c>
      <x:c r="C199" s="6" t="n">
        <x:v>5</x:v>
      </x:c>
      <x:c r="D199" s="6" t="n">
        <x:v>371.52</x:v>
      </x:c>
      <x:c r="E199" s="6" t="n">
        <x:v>144.48</x:v>
      </x:c>
      <x:c r="F199" s="6" t="n">
        <x:v>180.6</x:v>
      </x:c>
      <x:c r="G199" s="6" t="n">
        <x:v>6.48</x:v>
      </x:c>
      <x:c r="H199" s="6" t="n">
        <x:v>2.52</x:v>
      </x:c>
      <x:c r="I199" s="6" t="n">
        <x:v>3.15</x:v>
      </x:c>
      <x:c r="J199" s="6" t="str">
        <x:v>https://raw.githubusercontent.com/Mar-7th/StarRailRes/dbe8cdfcfb0bf657b9fe1cf92d5537f118ccb487/index_new/cn/light_cone_promotions.json</x:v>
      </x:c>
    </x:row>
    <x:row r="200" ht="20" customHeight="1">
      <x:c r="A200" s="6" t="str">
        <x:v>21002_6</x:v>
      </x:c>
      <x:c r="B200" s="6" t="str">
        <x:v>21002</x:v>
      </x:c>
      <x:c r="C200" s="6" t="n">
        <x:v>6</x:v>
      </x:c>
      <x:c r="D200" s="6" t="n">
        <x:v>440.64</x:v>
      </x:c>
      <x:c r="E200" s="6" t="n">
        <x:v>171.36</x:v>
      </x:c>
      <x:c r="F200" s="6" t="n">
        <x:v>214.2</x:v>
      </x:c>
      <x:c r="G200" s="6" t="n">
        <x:v>6.48</x:v>
      </x:c>
      <x:c r="H200" s="6" t="n">
        <x:v>2.52</x:v>
      </x:c>
      <x:c r="I200" s="6" t="n">
        <x:v>3.15</x:v>
      </x:c>
      <x:c r="J200" s="6" t="str">
        <x:v>https://raw.githubusercontent.com/Mar-7th/StarRailRes/dbe8cdfcfb0bf657b9fe1cf92d5537f118ccb487/index_new/cn/light_cone_promotions.json</x:v>
      </x:c>
    </x:row>
    <x:row r="201" ht="20" customHeight="1">
      <x:c r="A201" s="6" t="str">
        <x:v>21003_0</x:v>
      </x:c>
      <x:c r="B201" s="6" t="str">
        <x:v>21003</x:v>
      </x:c>
      <x:c r="C201" s="6" t="n">
        <x:v>0</x:v>
      </x:c>
      <x:c r="D201" s="6" t="n">
        <x:v>43.2</x:v>
      </x:c>
      <x:c r="E201" s="6" t="n">
        <x:v>21.6</x:v>
      </x:c>
      <x:c r="F201" s="6" t="n">
        <x:v>15</x:v>
      </x:c>
      <x:c r="G201" s="6" t="n">
        <x:v>6.48</x:v>
      </x:c>
      <x:c r="H201" s="6" t="n">
        <x:v>3.24</x:v>
      </x:c>
      <x:c r="I201" s="6" t="n">
        <x:v>2.25</x:v>
      </x:c>
      <x:c r="J201" s="6" t="str">
        <x:v>https://raw.githubusercontent.com/Mar-7th/StarRailRes/dbe8cdfcfb0bf657b9fe1cf92d5537f118ccb487/index_new/cn/light_cone_promotions.json</x:v>
      </x:c>
    </x:row>
    <x:row r="202" ht="20" customHeight="1">
      <x:c r="A202" s="6" t="str">
        <x:v>21003_1</x:v>
      </x:c>
      <x:c r="B202" s="6" t="str">
        <x:v>21003</x:v>
      </x:c>
      <x:c r="C202" s="6" t="n">
        <x:v>1</x:v>
      </x:c>
      <x:c r="D202" s="6" t="n">
        <x:v>95.04</x:v>
      </x:c>
      <x:c r="E202" s="6" t="n">
        <x:v>47.52</x:v>
      </x:c>
      <x:c r="F202" s="6" t="n">
        <x:v>33</x:v>
      </x:c>
      <x:c r="G202" s="6" t="n">
        <x:v>6.48</x:v>
      </x:c>
      <x:c r="H202" s="6" t="n">
        <x:v>3.24</x:v>
      </x:c>
      <x:c r="I202" s="6" t="n">
        <x:v>2.25</x:v>
      </x:c>
      <x:c r="J202" s="6" t="str">
        <x:v>https://raw.githubusercontent.com/Mar-7th/StarRailRes/dbe8cdfcfb0bf657b9fe1cf92d5537f118ccb487/index_new/cn/light_cone_promotions.json</x:v>
      </x:c>
    </x:row>
    <x:row r="203" ht="20" customHeight="1">
      <x:c r="A203" s="6" t="str">
        <x:v>21003_2</x:v>
      </x:c>
      <x:c r="B203" s="6" t="str">
        <x:v>21003</x:v>
      </x:c>
      <x:c r="C203" s="6" t="n">
        <x:v>2</x:v>
      </x:c>
      <x:c r="D203" s="6" t="n">
        <x:v>164.16</x:v>
      </x:c>
      <x:c r="E203" s="6" t="n">
        <x:v>82.08</x:v>
      </x:c>
      <x:c r="F203" s="6" t="n">
        <x:v>57</x:v>
      </x:c>
      <x:c r="G203" s="6" t="n">
        <x:v>6.48</x:v>
      </x:c>
      <x:c r="H203" s="6" t="n">
        <x:v>3.24</x:v>
      </x:c>
      <x:c r="I203" s="6" t="n">
        <x:v>2.25</x:v>
      </x:c>
      <x:c r="J203" s="6" t="str">
        <x:v>https://raw.githubusercontent.com/Mar-7th/StarRailRes/dbe8cdfcfb0bf657b9fe1cf92d5537f118ccb487/index_new/cn/light_cone_promotions.json</x:v>
      </x:c>
    </x:row>
    <x:row r="204" ht="20" customHeight="1">
      <x:c r="A204" s="6" t="str">
        <x:v>21003_3</x:v>
      </x:c>
      <x:c r="B204" s="6" t="str">
        <x:v>21003</x:v>
      </x:c>
      <x:c r="C204" s="6" t="n">
        <x:v>3</x:v>
      </x:c>
      <x:c r="D204" s="6" t="n">
        <x:v>233.28</x:v>
      </x:c>
      <x:c r="E204" s="6" t="n">
        <x:v>116.64</x:v>
      </x:c>
      <x:c r="F204" s="6" t="n">
        <x:v>81</x:v>
      </x:c>
      <x:c r="G204" s="6" t="n">
        <x:v>6.48</x:v>
      </x:c>
      <x:c r="H204" s="6" t="n">
        <x:v>3.24</x:v>
      </x:c>
      <x:c r="I204" s="6" t="n">
        <x:v>2.25</x:v>
      </x:c>
      <x:c r="J204" s="6" t="str">
        <x:v>https://raw.githubusercontent.com/Mar-7th/StarRailRes/dbe8cdfcfb0bf657b9fe1cf92d5537f118ccb487/index_new/cn/light_cone_promotions.json</x:v>
      </x:c>
    </x:row>
    <x:row r="205" ht="20" customHeight="1">
      <x:c r="A205" s="6" t="str">
        <x:v>21003_4</x:v>
      </x:c>
      <x:c r="B205" s="6" t="str">
        <x:v>21003</x:v>
      </x:c>
      <x:c r="C205" s="6" t="n">
        <x:v>4</x:v>
      </x:c>
      <x:c r="D205" s="6" t="n">
        <x:v>302.4</x:v>
      </x:c>
      <x:c r="E205" s="6" t="n">
        <x:v>151.2</x:v>
      </x:c>
      <x:c r="F205" s="6" t="n">
        <x:v>105</x:v>
      </x:c>
      <x:c r="G205" s="6" t="n">
        <x:v>6.48</x:v>
      </x:c>
      <x:c r="H205" s="6" t="n">
        <x:v>3.24</x:v>
      </x:c>
      <x:c r="I205" s="6" t="n">
        <x:v>2.25</x:v>
      </x:c>
      <x:c r="J205" s="6" t="str">
        <x:v>https://raw.githubusercontent.com/Mar-7th/StarRailRes/dbe8cdfcfb0bf657b9fe1cf92d5537f118ccb487/index_new/cn/light_cone_promotions.json</x:v>
      </x:c>
    </x:row>
    <x:row r="206" ht="20" customHeight="1">
      <x:c r="A206" s="6" t="str">
        <x:v>21003_5</x:v>
      </x:c>
      <x:c r="B206" s="6" t="str">
        <x:v>21003</x:v>
      </x:c>
      <x:c r="C206" s="6" t="n">
        <x:v>5</x:v>
      </x:c>
      <x:c r="D206" s="6" t="n">
        <x:v>371.52</x:v>
      </x:c>
      <x:c r="E206" s="6" t="n">
        <x:v>185.76</x:v>
      </x:c>
      <x:c r="F206" s="6" t="n">
        <x:v>129</x:v>
      </x:c>
      <x:c r="G206" s="6" t="n">
        <x:v>6.48</x:v>
      </x:c>
      <x:c r="H206" s="6" t="n">
        <x:v>3.24</x:v>
      </x:c>
      <x:c r="I206" s="6" t="n">
        <x:v>2.25</x:v>
      </x:c>
      <x:c r="J206" s="6" t="str">
        <x:v>https://raw.githubusercontent.com/Mar-7th/StarRailRes/dbe8cdfcfb0bf657b9fe1cf92d5537f118ccb487/index_new/cn/light_cone_promotions.json</x:v>
      </x:c>
    </x:row>
    <x:row r="207" ht="20" customHeight="1">
      <x:c r="A207" s="6" t="str">
        <x:v>21003_6</x:v>
      </x:c>
      <x:c r="B207" s="6" t="str">
        <x:v>21003</x:v>
      </x:c>
      <x:c r="C207" s="6" t="n">
        <x:v>6</x:v>
      </x:c>
      <x:c r="D207" s="6" t="n">
        <x:v>440.64</x:v>
      </x:c>
      <x:c r="E207" s="6" t="n">
        <x:v>220.32</x:v>
      </x:c>
      <x:c r="F207" s="6" t="n">
        <x:v>153</x:v>
      </x:c>
      <x:c r="G207" s="6" t="n">
        <x:v>6.48</x:v>
      </x:c>
      <x:c r="H207" s="6" t="n">
        <x:v>3.24</x:v>
      </x:c>
      <x:c r="I207" s="6" t="n">
        <x:v>2.25</x:v>
      </x:c>
      <x:c r="J207" s="6" t="str">
        <x:v>https://raw.githubusercontent.com/Mar-7th/StarRailRes/dbe8cdfcfb0bf657b9fe1cf92d5537f118ccb487/index_new/cn/light_cone_promotions.json</x:v>
      </x:c>
    </x:row>
    <x:row r="208" ht="20" customHeight="1">
      <x:c r="A208" s="6" t="str">
        <x:v>21004_0</x:v>
      </x:c>
      <x:c r="B208" s="6" t="str">
        <x:v>21004</x:v>
      </x:c>
      <x:c r="C208" s="6" t="n">
        <x:v>0</x:v>
      </x:c>
      <x:c r="D208" s="6" t="n">
        <x:v>43.2</x:v>
      </x:c>
      <x:c r="E208" s="6" t="n">
        <x:v>19.2</x:v>
      </x:c>
      <x:c r="F208" s="6" t="n">
        <x:v>18</x:v>
      </x:c>
      <x:c r="G208" s="6" t="n">
        <x:v>6.48</x:v>
      </x:c>
      <x:c r="H208" s="6" t="n">
        <x:v>2.88</x:v>
      </x:c>
      <x:c r="I208" s="6" t="n">
        <x:v>2.7</x:v>
      </x:c>
      <x:c r="J208" s="6" t="str">
        <x:v>https://raw.githubusercontent.com/Mar-7th/StarRailRes/dbe8cdfcfb0bf657b9fe1cf92d5537f118ccb487/index_new/cn/light_cone_promotions.json</x:v>
      </x:c>
    </x:row>
    <x:row r="209" ht="20" customHeight="1">
      <x:c r="A209" s="6" t="str">
        <x:v>21004_1</x:v>
      </x:c>
      <x:c r="B209" s="6" t="str">
        <x:v>21004</x:v>
      </x:c>
      <x:c r="C209" s="6" t="n">
        <x:v>1</x:v>
      </x:c>
      <x:c r="D209" s="6" t="n">
        <x:v>95.04</x:v>
      </x:c>
      <x:c r="E209" s="6" t="n">
        <x:v>42.24</x:v>
      </x:c>
      <x:c r="F209" s="6" t="n">
        <x:v>39.6</x:v>
      </x:c>
      <x:c r="G209" s="6" t="n">
        <x:v>6.48</x:v>
      </x:c>
      <x:c r="H209" s="6" t="n">
        <x:v>2.88</x:v>
      </x:c>
      <x:c r="I209" s="6" t="n">
        <x:v>2.7</x:v>
      </x:c>
      <x:c r="J209" s="6" t="str">
        <x:v>https://raw.githubusercontent.com/Mar-7th/StarRailRes/dbe8cdfcfb0bf657b9fe1cf92d5537f118ccb487/index_new/cn/light_cone_promotions.json</x:v>
      </x:c>
    </x:row>
    <x:row r="210" ht="20" customHeight="1">
      <x:c r="A210" s="6" t="str">
        <x:v>21004_2</x:v>
      </x:c>
      <x:c r="B210" s="6" t="str">
        <x:v>21004</x:v>
      </x:c>
      <x:c r="C210" s="6" t="n">
        <x:v>2</x:v>
      </x:c>
      <x:c r="D210" s="6" t="n">
        <x:v>164.16</x:v>
      </x:c>
      <x:c r="E210" s="6" t="n">
        <x:v>72.96</x:v>
      </x:c>
      <x:c r="F210" s="6" t="n">
        <x:v>68.4</x:v>
      </x:c>
      <x:c r="G210" s="6" t="n">
        <x:v>6.48</x:v>
      </x:c>
      <x:c r="H210" s="6" t="n">
        <x:v>2.88</x:v>
      </x:c>
      <x:c r="I210" s="6" t="n">
        <x:v>2.7</x:v>
      </x:c>
      <x:c r="J210" s="6" t="str">
        <x:v>https://raw.githubusercontent.com/Mar-7th/StarRailRes/dbe8cdfcfb0bf657b9fe1cf92d5537f118ccb487/index_new/cn/light_cone_promotions.json</x:v>
      </x:c>
    </x:row>
    <x:row r="211" ht="20" customHeight="1">
      <x:c r="A211" s="6" t="str">
        <x:v>21004_3</x:v>
      </x:c>
      <x:c r="B211" s="6" t="str">
        <x:v>21004</x:v>
      </x:c>
      <x:c r="C211" s="6" t="n">
        <x:v>3</x:v>
      </x:c>
      <x:c r="D211" s="6" t="n">
        <x:v>233.28</x:v>
      </x:c>
      <x:c r="E211" s="6" t="n">
        <x:v>103.68</x:v>
      </x:c>
      <x:c r="F211" s="6" t="n">
        <x:v>97.2</x:v>
      </x:c>
      <x:c r="G211" s="6" t="n">
        <x:v>6.48</x:v>
      </x:c>
      <x:c r="H211" s="6" t="n">
        <x:v>2.88</x:v>
      </x:c>
      <x:c r="I211" s="6" t="n">
        <x:v>2.7</x:v>
      </x:c>
      <x:c r="J211" s="6" t="str">
        <x:v>https://raw.githubusercontent.com/Mar-7th/StarRailRes/dbe8cdfcfb0bf657b9fe1cf92d5537f118ccb487/index_new/cn/light_cone_promotions.json</x:v>
      </x:c>
    </x:row>
    <x:row r="212" ht="20" customHeight="1">
      <x:c r="A212" s="6" t="str">
        <x:v>21004_4</x:v>
      </x:c>
      <x:c r="B212" s="6" t="str">
        <x:v>21004</x:v>
      </x:c>
      <x:c r="C212" s="6" t="n">
        <x:v>4</x:v>
      </x:c>
      <x:c r="D212" s="6" t="n">
        <x:v>302.4</x:v>
      </x:c>
      <x:c r="E212" s="6" t="n">
        <x:v>134.4</x:v>
      </x:c>
      <x:c r="F212" s="6" t="n">
        <x:v>126</x:v>
      </x:c>
      <x:c r="G212" s="6" t="n">
        <x:v>6.48</x:v>
      </x:c>
      <x:c r="H212" s="6" t="n">
        <x:v>2.88</x:v>
      </x:c>
      <x:c r="I212" s="6" t="n">
        <x:v>2.7</x:v>
      </x:c>
      <x:c r="J212" s="6" t="str">
        <x:v>https://raw.githubusercontent.com/Mar-7th/StarRailRes/dbe8cdfcfb0bf657b9fe1cf92d5537f118ccb487/index_new/cn/light_cone_promotions.json</x:v>
      </x:c>
    </x:row>
    <x:row r="213" ht="20" customHeight="1">
      <x:c r="A213" s="6" t="str">
        <x:v>21004_5</x:v>
      </x:c>
      <x:c r="B213" s="6" t="str">
        <x:v>21004</x:v>
      </x:c>
      <x:c r="C213" s="6" t="n">
        <x:v>5</x:v>
      </x:c>
      <x:c r="D213" s="6" t="n">
        <x:v>371.52</x:v>
      </x:c>
      <x:c r="E213" s="6" t="n">
        <x:v>165.12</x:v>
      </x:c>
      <x:c r="F213" s="6" t="n">
        <x:v>154.8</x:v>
      </x:c>
      <x:c r="G213" s="6" t="n">
        <x:v>6.48</x:v>
      </x:c>
      <x:c r="H213" s="6" t="n">
        <x:v>2.88</x:v>
      </x:c>
      <x:c r="I213" s="6" t="n">
        <x:v>2.7</x:v>
      </x:c>
      <x:c r="J213" s="6" t="str">
        <x:v>https://raw.githubusercontent.com/Mar-7th/StarRailRes/dbe8cdfcfb0bf657b9fe1cf92d5537f118ccb487/index_new/cn/light_cone_promotions.json</x:v>
      </x:c>
    </x:row>
    <x:row r="214" ht="20" customHeight="1">
      <x:c r="A214" s="6" t="str">
        <x:v>21004_6</x:v>
      </x:c>
      <x:c r="B214" s="6" t="str">
        <x:v>21004</x:v>
      </x:c>
      <x:c r="C214" s="6" t="n">
        <x:v>6</x:v>
      </x:c>
      <x:c r="D214" s="6" t="n">
        <x:v>440.64</x:v>
      </x:c>
      <x:c r="E214" s="6" t="n">
        <x:v>195.84</x:v>
      </x:c>
      <x:c r="F214" s="6" t="n">
        <x:v>183.6</x:v>
      </x:c>
      <x:c r="G214" s="6" t="n">
        <x:v>6.48</x:v>
      </x:c>
      <x:c r="H214" s="6" t="n">
        <x:v>2.88</x:v>
      </x:c>
      <x:c r="I214" s="6" t="n">
        <x:v>2.7</x:v>
      </x:c>
      <x:c r="J214" s="6" t="str">
        <x:v>https://raw.githubusercontent.com/Mar-7th/StarRailRes/dbe8cdfcfb0bf657b9fe1cf92d5537f118ccb487/index_new/cn/light_cone_promotions.json</x:v>
      </x:c>
    </x:row>
    <x:row r="215" ht="20" customHeight="1">
      <x:c r="A215" s="6" t="str">
        <x:v>21005_0</x:v>
      </x:c>
      <x:c r="B215" s="6" t="str">
        <x:v>21005</x:v>
      </x:c>
      <x:c r="C215" s="6" t="n">
        <x:v>0</x:v>
      </x:c>
      <x:c r="D215" s="6" t="n">
        <x:v>48</x:v>
      </x:c>
      <x:c r="E215" s="6" t="n">
        <x:v>21.6</x:v>
      </x:c>
      <x:c r="F215" s="6" t="n">
        <x:v>12</x:v>
      </x:c>
      <x:c r="G215" s="6" t="n">
        <x:v>7.2</x:v>
      </x:c>
      <x:c r="H215" s="6" t="n">
        <x:v>3.24</x:v>
      </x:c>
      <x:c r="I215" s="6" t="n">
        <x:v>1.8</x:v>
      </x:c>
      <x:c r="J215" s="6" t="str">
        <x:v>https://raw.githubusercontent.com/Mar-7th/StarRailRes/dbe8cdfcfb0bf657b9fe1cf92d5537f118ccb487/index_new/cn/light_cone_promotions.json</x:v>
      </x:c>
    </x:row>
    <x:row r="216" ht="20" customHeight="1">
      <x:c r="A216" s="6" t="str">
        <x:v>21005_1</x:v>
      </x:c>
      <x:c r="B216" s="6" t="str">
        <x:v>21005</x:v>
      </x:c>
      <x:c r="C216" s="6" t="n">
        <x:v>1</x:v>
      </x:c>
      <x:c r="D216" s="6" t="n">
        <x:v>105.6</x:v>
      </x:c>
      <x:c r="E216" s="6" t="n">
        <x:v>47.52</x:v>
      </x:c>
      <x:c r="F216" s="6" t="n">
        <x:v>26.4</x:v>
      </x:c>
      <x:c r="G216" s="6" t="n">
        <x:v>7.2</x:v>
      </x:c>
      <x:c r="H216" s="6" t="n">
        <x:v>3.24</x:v>
      </x:c>
      <x:c r="I216" s="6" t="n">
        <x:v>1.8</x:v>
      </x:c>
      <x:c r="J216" s="6" t="str">
        <x:v>https://raw.githubusercontent.com/Mar-7th/StarRailRes/dbe8cdfcfb0bf657b9fe1cf92d5537f118ccb487/index_new/cn/light_cone_promotions.json</x:v>
      </x:c>
    </x:row>
    <x:row r="217" ht="20" customHeight="1">
      <x:c r="A217" s="6" t="str">
        <x:v>21005_2</x:v>
      </x:c>
      <x:c r="B217" s="6" t="str">
        <x:v>21005</x:v>
      </x:c>
      <x:c r="C217" s="6" t="n">
        <x:v>2</x:v>
      </x:c>
      <x:c r="D217" s="6" t="n">
        <x:v>182.4</x:v>
      </x:c>
      <x:c r="E217" s="6" t="n">
        <x:v>82.08</x:v>
      </x:c>
      <x:c r="F217" s="6" t="n">
        <x:v>45.6</x:v>
      </x:c>
      <x:c r="G217" s="6" t="n">
        <x:v>7.2</x:v>
      </x:c>
      <x:c r="H217" s="6" t="n">
        <x:v>3.24</x:v>
      </x:c>
      <x:c r="I217" s="6" t="n">
        <x:v>1.8</x:v>
      </x:c>
      <x:c r="J217" s="6" t="str">
        <x:v>https://raw.githubusercontent.com/Mar-7th/StarRailRes/dbe8cdfcfb0bf657b9fe1cf92d5537f118ccb487/index_new/cn/light_cone_promotions.json</x:v>
      </x:c>
    </x:row>
    <x:row r="218" ht="20" customHeight="1">
      <x:c r="A218" s="6" t="str">
        <x:v>21005_3</x:v>
      </x:c>
      <x:c r="B218" s="6" t="str">
        <x:v>21005</x:v>
      </x:c>
      <x:c r="C218" s="6" t="n">
        <x:v>3</x:v>
      </x:c>
      <x:c r="D218" s="6" t="n">
        <x:v>259.2</x:v>
      </x:c>
      <x:c r="E218" s="6" t="n">
        <x:v>116.64</x:v>
      </x:c>
      <x:c r="F218" s="6" t="n">
        <x:v>64.8</x:v>
      </x:c>
      <x:c r="G218" s="6" t="n">
        <x:v>7.2</x:v>
      </x:c>
      <x:c r="H218" s="6" t="n">
        <x:v>3.24</x:v>
      </x:c>
      <x:c r="I218" s="6" t="n">
        <x:v>1.8</x:v>
      </x:c>
      <x:c r="J218" s="6" t="str">
        <x:v>https://raw.githubusercontent.com/Mar-7th/StarRailRes/dbe8cdfcfb0bf657b9fe1cf92d5537f118ccb487/index_new/cn/light_cone_promotions.json</x:v>
      </x:c>
    </x:row>
    <x:row r="219" ht="20" customHeight="1">
      <x:c r="A219" s="6" t="str">
        <x:v>21005_4</x:v>
      </x:c>
      <x:c r="B219" s="6" t="str">
        <x:v>21005</x:v>
      </x:c>
      <x:c r="C219" s="6" t="n">
        <x:v>4</x:v>
      </x:c>
      <x:c r="D219" s="6" t="n">
        <x:v>336</x:v>
      </x:c>
      <x:c r="E219" s="6" t="n">
        <x:v>151.2</x:v>
      </x:c>
      <x:c r="F219" s="6" t="n">
        <x:v>84</x:v>
      </x:c>
      <x:c r="G219" s="6" t="n">
        <x:v>7.2</x:v>
      </x:c>
      <x:c r="H219" s="6" t="n">
        <x:v>3.24</x:v>
      </x:c>
      <x:c r="I219" s="6" t="n">
        <x:v>1.8</x:v>
      </x:c>
      <x:c r="J219" s="6" t="str">
        <x:v>https://raw.githubusercontent.com/Mar-7th/StarRailRes/dbe8cdfcfb0bf657b9fe1cf92d5537f118ccb487/index_new/cn/light_cone_promotions.json</x:v>
      </x:c>
    </x:row>
    <x:row r="220" ht="20" customHeight="1">
      <x:c r="A220" s="6" t="str">
        <x:v>21005_5</x:v>
      </x:c>
      <x:c r="B220" s="6" t="str">
        <x:v>21005</x:v>
      </x:c>
      <x:c r="C220" s="6" t="n">
        <x:v>5</x:v>
      </x:c>
      <x:c r="D220" s="6" t="n">
        <x:v>412.8</x:v>
      </x:c>
      <x:c r="E220" s="6" t="n">
        <x:v>185.76</x:v>
      </x:c>
      <x:c r="F220" s="6" t="n">
        <x:v>103.2</x:v>
      </x:c>
      <x:c r="G220" s="6" t="n">
        <x:v>7.2</x:v>
      </x:c>
      <x:c r="H220" s="6" t="n">
        <x:v>3.24</x:v>
      </x:c>
      <x:c r="I220" s="6" t="n">
        <x:v>1.8</x:v>
      </x:c>
      <x:c r="J220" s="6" t="str">
        <x:v>https://raw.githubusercontent.com/Mar-7th/StarRailRes/dbe8cdfcfb0bf657b9fe1cf92d5537f118ccb487/index_new/cn/light_cone_promotions.json</x:v>
      </x:c>
    </x:row>
    <x:row r="221" ht="20" customHeight="1">
      <x:c r="A221" s="6" t="str">
        <x:v>21005_6</x:v>
      </x:c>
      <x:c r="B221" s="6" t="str">
        <x:v>21005</x:v>
      </x:c>
      <x:c r="C221" s="6" t="n">
        <x:v>6</x:v>
      </x:c>
      <x:c r="D221" s="6" t="n">
        <x:v>489.6</x:v>
      </x:c>
      <x:c r="E221" s="6" t="n">
        <x:v>220.32</x:v>
      </x:c>
      <x:c r="F221" s="6" t="n">
        <x:v>122.4</x:v>
      </x:c>
      <x:c r="G221" s="6" t="n">
        <x:v>7.2</x:v>
      </x:c>
      <x:c r="H221" s="6" t="n">
        <x:v>3.24</x:v>
      </x:c>
      <x:c r="I221" s="6" t="n">
        <x:v>1.8</x:v>
      </x:c>
      <x:c r="J221" s="6" t="str">
        <x:v>https://raw.githubusercontent.com/Mar-7th/StarRailRes/dbe8cdfcfb0bf657b9fe1cf92d5537f118ccb487/index_new/cn/light_cone_promotions.json</x:v>
      </x:c>
    </x:row>
    <x:row r="222" ht="20" customHeight="1">
      <x:c r="A222" s="6" t="str">
        <x:v>21006_0</x:v>
      </x:c>
      <x:c r="B222" s="6" t="str">
        <x:v>21006</x:v>
      </x:c>
      <x:c r="C222" s="6" t="n">
        <x:v>0</x:v>
      </x:c>
      <x:c r="D222" s="6" t="n">
        <x:v>43.2</x:v>
      </x:c>
      <x:c r="E222" s="6" t="n">
        <x:v>21.6</x:v>
      </x:c>
      <x:c r="F222" s="6" t="n">
        <x:v>15</x:v>
      </x:c>
      <x:c r="G222" s="6" t="n">
        <x:v>6.48</x:v>
      </x:c>
      <x:c r="H222" s="6" t="n">
        <x:v>3.24</x:v>
      </x:c>
      <x:c r="I222" s="6" t="n">
        <x:v>2.25</x:v>
      </x:c>
      <x:c r="J222" s="6" t="str">
        <x:v>https://raw.githubusercontent.com/Mar-7th/StarRailRes/dbe8cdfcfb0bf657b9fe1cf92d5537f118ccb487/index_new/cn/light_cone_promotions.json</x:v>
      </x:c>
    </x:row>
    <x:row r="223" ht="20" customHeight="1">
      <x:c r="A223" s="6" t="str">
        <x:v>21006_1</x:v>
      </x:c>
      <x:c r="B223" s="6" t="str">
        <x:v>21006</x:v>
      </x:c>
      <x:c r="C223" s="6" t="n">
        <x:v>1</x:v>
      </x:c>
      <x:c r="D223" s="6" t="n">
        <x:v>95.04</x:v>
      </x:c>
      <x:c r="E223" s="6" t="n">
        <x:v>47.52</x:v>
      </x:c>
      <x:c r="F223" s="6" t="n">
        <x:v>33</x:v>
      </x:c>
      <x:c r="G223" s="6" t="n">
        <x:v>6.48</x:v>
      </x:c>
      <x:c r="H223" s="6" t="n">
        <x:v>3.24</x:v>
      </x:c>
      <x:c r="I223" s="6" t="n">
        <x:v>2.25</x:v>
      </x:c>
      <x:c r="J223" s="6" t="str">
        <x:v>https://raw.githubusercontent.com/Mar-7th/StarRailRes/dbe8cdfcfb0bf657b9fe1cf92d5537f118ccb487/index_new/cn/light_cone_promotions.json</x:v>
      </x:c>
    </x:row>
    <x:row r="224" ht="20" customHeight="1">
      <x:c r="A224" s="6" t="str">
        <x:v>21006_2</x:v>
      </x:c>
      <x:c r="B224" s="6" t="str">
        <x:v>21006</x:v>
      </x:c>
      <x:c r="C224" s="6" t="n">
        <x:v>2</x:v>
      </x:c>
      <x:c r="D224" s="6" t="n">
        <x:v>164.16</x:v>
      </x:c>
      <x:c r="E224" s="6" t="n">
        <x:v>82.08</x:v>
      </x:c>
      <x:c r="F224" s="6" t="n">
        <x:v>57</x:v>
      </x:c>
      <x:c r="G224" s="6" t="n">
        <x:v>6.48</x:v>
      </x:c>
      <x:c r="H224" s="6" t="n">
        <x:v>3.24</x:v>
      </x:c>
      <x:c r="I224" s="6" t="n">
        <x:v>2.25</x:v>
      </x:c>
      <x:c r="J224" s="6" t="str">
        <x:v>https://raw.githubusercontent.com/Mar-7th/StarRailRes/dbe8cdfcfb0bf657b9fe1cf92d5537f118ccb487/index_new/cn/light_cone_promotions.json</x:v>
      </x:c>
    </x:row>
    <x:row r="225" ht="20" customHeight="1">
      <x:c r="A225" s="6" t="str">
        <x:v>21006_3</x:v>
      </x:c>
      <x:c r="B225" s="6" t="str">
        <x:v>21006</x:v>
      </x:c>
      <x:c r="C225" s="6" t="n">
        <x:v>3</x:v>
      </x:c>
      <x:c r="D225" s="6" t="n">
        <x:v>233.28</x:v>
      </x:c>
      <x:c r="E225" s="6" t="n">
        <x:v>116.64</x:v>
      </x:c>
      <x:c r="F225" s="6" t="n">
        <x:v>81</x:v>
      </x:c>
      <x:c r="G225" s="6" t="n">
        <x:v>6.48</x:v>
      </x:c>
      <x:c r="H225" s="6" t="n">
        <x:v>3.24</x:v>
      </x:c>
      <x:c r="I225" s="6" t="n">
        <x:v>2.25</x:v>
      </x:c>
      <x:c r="J225" s="6" t="str">
        <x:v>https://raw.githubusercontent.com/Mar-7th/StarRailRes/dbe8cdfcfb0bf657b9fe1cf92d5537f118ccb487/index_new/cn/light_cone_promotions.json</x:v>
      </x:c>
    </x:row>
    <x:row r="226" ht="20" customHeight="1">
      <x:c r="A226" s="6" t="str">
        <x:v>21006_4</x:v>
      </x:c>
      <x:c r="B226" s="6" t="str">
        <x:v>21006</x:v>
      </x:c>
      <x:c r="C226" s="6" t="n">
        <x:v>4</x:v>
      </x:c>
      <x:c r="D226" s="6" t="n">
        <x:v>302.4</x:v>
      </x:c>
      <x:c r="E226" s="6" t="n">
        <x:v>151.2</x:v>
      </x:c>
      <x:c r="F226" s="6" t="n">
        <x:v>105</x:v>
      </x:c>
      <x:c r="G226" s="6" t="n">
        <x:v>6.48</x:v>
      </x:c>
      <x:c r="H226" s="6" t="n">
        <x:v>3.24</x:v>
      </x:c>
      <x:c r="I226" s="6" t="n">
        <x:v>2.25</x:v>
      </x:c>
      <x:c r="J226" s="6" t="str">
        <x:v>https://raw.githubusercontent.com/Mar-7th/StarRailRes/dbe8cdfcfb0bf657b9fe1cf92d5537f118ccb487/index_new/cn/light_cone_promotions.json</x:v>
      </x:c>
    </x:row>
    <x:row r="227" ht="20" customHeight="1">
      <x:c r="A227" s="6" t="str">
        <x:v>21006_5</x:v>
      </x:c>
      <x:c r="B227" s="6" t="str">
        <x:v>21006</x:v>
      </x:c>
      <x:c r="C227" s="6" t="n">
        <x:v>5</x:v>
      </x:c>
      <x:c r="D227" s="6" t="n">
        <x:v>371.52</x:v>
      </x:c>
      <x:c r="E227" s="6" t="n">
        <x:v>185.76</x:v>
      </x:c>
      <x:c r="F227" s="6" t="n">
        <x:v>129</x:v>
      </x:c>
      <x:c r="G227" s="6" t="n">
        <x:v>6.48</x:v>
      </x:c>
      <x:c r="H227" s="6" t="n">
        <x:v>3.24</x:v>
      </x:c>
      <x:c r="I227" s="6" t="n">
        <x:v>2.25</x:v>
      </x:c>
      <x:c r="J227" s="6" t="str">
        <x:v>https://raw.githubusercontent.com/Mar-7th/StarRailRes/dbe8cdfcfb0bf657b9fe1cf92d5537f118ccb487/index_new/cn/light_cone_promotions.json</x:v>
      </x:c>
    </x:row>
    <x:row r="228" ht="20" customHeight="1">
      <x:c r="A228" s="6" t="str">
        <x:v>21006_6</x:v>
      </x:c>
      <x:c r="B228" s="6" t="str">
        <x:v>21006</x:v>
      </x:c>
      <x:c r="C228" s="6" t="n">
        <x:v>6</x:v>
      </x:c>
      <x:c r="D228" s="6" t="n">
        <x:v>440.64</x:v>
      </x:c>
      <x:c r="E228" s="6" t="n">
        <x:v>220.32</x:v>
      </x:c>
      <x:c r="F228" s="6" t="n">
        <x:v>153</x:v>
      </x:c>
      <x:c r="G228" s="6" t="n">
        <x:v>6.48</x:v>
      </x:c>
      <x:c r="H228" s="6" t="n">
        <x:v>3.24</x:v>
      </x:c>
      <x:c r="I228" s="6" t="n">
        <x:v>2.25</x:v>
      </x:c>
      <x:c r="J228" s="6" t="str">
        <x:v>https://raw.githubusercontent.com/Mar-7th/StarRailRes/dbe8cdfcfb0bf657b9fe1cf92d5537f118ccb487/index_new/cn/light_cone_promotions.json</x:v>
      </x:c>
    </x:row>
    <x:row r="229" ht="20" customHeight="1">
      <x:c r="A229" s="6" t="str">
        <x:v>21007_0</x:v>
      </x:c>
      <x:c r="B229" s="6" t="str">
        <x:v>21007</x:v>
      </x:c>
      <x:c r="C229" s="6" t="n">
        <x:v>0</x:v>
      </x:c>
      <x:c r="D229" s="6" t="n">
        <x:v>43.2</x:v>
      </x:c>
      <x:c r="E229" s="6" t="n">
        <x:v>19.2</x:v>
      </x:c>
      <x:c r="F229" s="6" t="n">
        <x:v>18</x:v>
      </x:c>
      <x:c r="G229" s="6" t="n">
        <x:v>6.48</x:v>
      </x:c>
      <x:c r="H229" s="6" t="n">
        <x:v>2.88</x:v>
      </x:c>
      <x:c r="I229" s="6" t="n">
        <x:v>2.7</x:v>
      </x:c>
      <x:c r="J229" s="6" t="str">
        <x:v>https://raw.githubusercontent.com/Mar-7th/StarRailRes/dbe8cdfcfb0bf657b9fe1cf92d5537f118ccb487/index_new/cn/light_cone_promotions.json</x:v>
      </x:c>
    </x:row>
    <x:row r="230" ht="20" customHeight="1">
      <x:c r="A230" s="6" t="str">
        <x:v>21007_1</x:v>
      </x:c>
      <x:c r="B230" s="6" t="str">
        <x:v>21007</x:v>
      </x:c>
      <x:c r="C230" s="6" t="n">
        <x:v>1</x:v>
      </x:c>
      <x:c r="D230" s="6" t="n">
        <x:v>95.04</x:v>
      </x:c>
      <x:c r="E230" s="6" t="n">
        <x:v>42.24</x:v>
      </x:c>
      <x:c r="F230" s="6" t="n">
        <x:v>39.6</x:v>
      </x:c>
      <x:c r="G230" s="6" t="n">
        <x:v>6.48</x:v>
      </x:c>
      <x:c r="H230" s="6" t="n">
        <x:v>2.88</x:v>
      </x:c>
      <x:c r="I230" s="6" t="n">
        <x:v>2.7</x:v>
      </x:c>
      <x:c r="J230" s="6" t="str">
        <x:v>https://raw.githubusercontent.com/Mar-7th/StarRailRes/dbe8cdfcfb0bf657b9fe1cf92d5537f118ccb487/index_new/cn/light_cone_promotions.json</x:v>
      </x:c>
    </x:row>
    <x:row r="231" ht="20" customHeight="1">
      <x:c r="A231" s="6" t="str">
        <x:v>21007_2</x:v>
      </x:c>
      <x:c r="B231" s="6" t="str">
        <x:v>21007</x:v>
      </x:c>
      <x:c r="C231" s="6" t="n">
        <x:v>2</x:v>
      </x:c>
      <x:c r="D231" s="6" t="n">
        <x:v>164.16</x:v>
      </x:c>
      <x:c r="E231" s="6" t="n">
        <x:v>72.96</x:v>
      </x:c>
      <x:c r="F231" s="6" t="n">
        <x:v>68.4</x:v>
      </x:c>
      <x:c r="G231" s="6" t="n">
        <x:v>6.48</x:v>
      </x:c>
      <x:c r="H231" s="6" t="n">
        <x:v>2.88</x:v>
      </x:c>
      <x:c r="I231" s="6" t="n">
        <x:v>2.7</x:v>
      </x:c>
      <x:c r="J231" s="6" t="str">
        <x:v>https://raw.githubusercontent.com/Mar-7th/StarRailRes/dbe8cdfcfb0bf657b9fe1cf92d5537f118ccb487/index_new/cn/light_cone_promotions.json</x:v>
      </x:c>
    </x:row>
    <x:row r="232" ht="20" customHeight="1">
      <x:c r="A232" s="6" t="str">
        <x:v>21007_3</x:v>
      </x:c>
      <x:c r="B232" s="6" t="str">
        <x:v>21007</x:v>
      </x:c>
      <x:c r="C232" s="6" t="n">
        <x:v>3</x:v>
      </x:c>
      <x:c r="D232" s="6" t="n">
        <x:v>233.28</x:v>
      </x:c>
      <x:c r="E232" s="6" t="n">
        <x:v>103.68</x:v>
      </x:c>
      <x:c r="F232" s="6" t="n">
        <x:v>97.2</x:v>
      </x:c>
      <x:c r="G232" s="6" t="n">
        <x:v>6.48</x:v>
      </x:c>
      <x:c r="H232" s="6" t="n">
        <x:v>2.88</x:v>
      </x:c>
      <x:c r="I232" s="6" t="n">
        <x:v>2.7</x:v>
      </x:c>
      <x:c r="J232" s="6" t="str">
        <x:v>https://raw.githubusercontent.com/Mar-7th/StarRailRes/dbe8cdfcfb0bf657b9fe1cf92d5537f118ccb487/index_new/cn/light_cone_promotions.json</x:v>
      </x:c>
    </x:row>
    <x:row r="233" ht="20" customHeight="1">
      <x:c r="A233" s="6" t="str">
        <x:v>21007_4</x:v>
      </x:c>
      <x:c r="B233" s="6" t="str">
        <x:v>21007</x:v>
      </x:c>
      <x:c r="C233" s="6" t="n">
        <x:v>4</x:v>
      </x:c>
      <x:c r="D233" s="6" t="n">
        <x:v>302.4</x:v>
      </x:c>
      <x:c r="E233" s="6" t="n">
        <x:v>134.4</x:v>
      </x:c>
      <x:c r="F233" s="6" t="n">
        <x:v>126</x:v>
      </x:c>
      <x:c r="G233" s="6" t="n">
        <x:v>6.48</x:v>
      </x:c>
      <x:c r="H233" s="6" t="n">
        <x:v>2.88</x:v>
      </x:c>
      <x:c r="I233" s="6" t="n">
        <x:v>2.7</x:v>
      </x:c>
      <x:c r="J233" s="6" t="str">
        <x:v>https://raw.githubusercontent.com/Mar-7th/StarRailRes/dbe8cdfcfb0bf657b9fe1cf92d5537f118ccb487/index_new/cn/light_cone_promotions.json</x:v>
      </x:c>
    </x:row>
    <x:row r="234" ht="20" customHeight="1">
      <x:c r="A234" s="6" t="str">
        <x:v>21007_5</x:v>
      </x:c>
      <x:c r="B234" s="6" t="str">
        <x:v>21007</x:v>
      </x:c>
      <x:c r="C234" s="6" t="n">
        <x:v>5</x:v>
      </x:c>
      <x:c r="D234" s="6" t="n">
        <x:v>371.52</x:v>
      </x:c>
      <x:c r="E234" s="6" t="n">
        <x:v>165.12</x:v>
      </x:c>
      <x:c r="F234" s="6" t="n">
        <x:v>154.8</x:v>
      </x:c>
      <x:c r="G234" s="6" t="n">
        <x:v>6.48</x:v>
      </x:c>
      <x:c r="H234" s="6" t="n">
        <x:v>2.88</x:v>
      </x:c>
      <x:c r="I234" s="6" t="n">
        <x:v>2.7</x:v>
      </x:c>
      <x:c r="J234" s="6" t="str">
        <x:v>https://raw.githubusercontent.com/Mar-7th/StarRailRes/dbe8cdfcfb0bf657b9fe1cf92d5537f118ccb487/index_new/cn/light_cone_promotions.json</x:v>
      </x:c>
    </x:row>
    <x:row r="235" ht="20" customHeight="1">
      <x:c r="A235" s="6" t="str">
        <x:v>21007_6</x:v>
      </x:c>
      <x:c r="B235" s="6" t="str">
        <x:v>21007</x:v>
      </x:c>
      <x:c r="C235" s="6" t="n">
        <x:v>6</x:v>
      </x:c>
      <x:c r="D235" s="6" t="n">
        <x:v>440.64</x:v>
      </x:c>
      <x:c r="E235" s="6" t="n">
        <x:v>195.84</x:v>
      </x:c>
      <x:c r="F235" s="6" t="n">
        <x:v>183.6</x:v>
      </x:c>
      <x:c r="G235" s="6" t="n">
        <x:v>6.48</x:v>
      </x:c>
      <x:c r="H235" s="6" t="n">
        <x:v>2.88</x:v>
      </x:c>
      <x:c r="I235" s="6" t="n">
        <x:v>2.7</x:v>
      </x:c>
      <x:c r="J235" s="6" t="str">
        <x:v>https://raw.githubusercontent.com/Mar-7th/StarRailRes/dbe8cdfcfb0bf657b9fe1cf92d5537f118ccb487/index_new/cn/light_cone_promotions.json</x:v>
      </x:c>
    </x:row>
    <x:row r="236" ht="20" customHeight="1">
      <x:c r="A236" s="6" t="str">
        <x:v>21008_0</x:v>
      </x:c>
      <x:c r="B236" s="6" t="str">
        <x:v>21008</x:v>
      </x:c>
      <x:c r="C236" s="6" t="n">
        <x:v>0</x:v>
      </x:c>
      <x:c r="D236" s="6" t="n">
        <x:v>43.2</x:v>
      </x:c>
      <x:c r="E236" s="6" t="n">
        <x:v>21.6</x:v>
      </x:c>
      <x:c r="F236" s="6" t="n">
        <x:v>15</x:v>
      </x:c>
      <x:c r="G236" s="6" t="n">
        <x:v>6.48</x:v>
      </x:c>
      <x:c r="H236" s="6" t="n">
        <x:v>3.24</x:v>
      </x:c>
      <x:c r="I236" s="6" t="n">
        <x:v>2.25</x:v>
      </x:c>
      <x:c r="J236" s="6" t="str">
        <x:v>https://raw.githubusercontent.com/Mar-7th/StarRailRes/dbe8cdfcfb0bf657b9fe1cf92d5537f118ccb487/index_new/cn/light_cone_promotions.json</x:v>
      </x:c>
    </x:row>
    <x:row r="237" ht="20" customHeight="1">
      <x:c r="A237" s="6" t="str">
        <x:v>21008_1</x:v>
      </x:c>
      <x:c r="B237" s="6" t="str">
        <x:v>21008</x:v>
      </x:c>
      <x:c r="C237" s="6" t="n">
        <x:v>1</x:v>
      </x:c>
      <x:c r="D237" s="6" t="n">
        <x:v>95.04</x:v>
      </x:c>
      <x:c r="E237" s="6" t="n">
        <x:v>47.52</x:v>
      </x:c>
      <x:c r="F237" s="6" t="n">
        <x:v>33</x:v>
      </x:c>
      <x:c r="G237" s="6" t="n">
        <x:v>6.48</x:v>
      </x:c>
      <x:c r="H237" s="6" t="n">
        <x:v>3.24</x:v>
      </x:c>
      <x:c r="I237" s="6" t="n">
        <x:v>2.25</x:v>
      </x:c>
      <x:c r="J237" s="6" t="str">
        <x:v>https://raw.githubusercontent.com/Mar-7th/StarRailRes/dbe8cdfcfb0bf657b9fe1cf92d5537f118ccb487/index_new/cn/light_cone_promotions.json</x:v>
      </x:c>
    </x:row>
    <x:row r="238" ht="20" customHeight="1">
      <x:c r="A238" s="6" t="str">
        <x:v>21008_2</x:v>
      </x:c>
      <x:c r="B238" s="6" t="str">
        <x:v>21008</x:v>
      </x:c>
      <x:c r="C238" s="6" t="n">
        <x:v>2</x:v>
      </x:c>
      <x:c r="D238" s="6" t="n">
        <x:v>164.16</x:v>
      </x:c>
      <x:c r="E238" s="6" t="n">
        <x:v>82.08</x:v>
      </x:c>
      <x:c r="F238" s="6" t="n">
        <x:v>57</x:v>
      </x:c>
      <x:c r="G238" s="6" t="n">
        <x:v>6.48</x:v>
      </x:c>
      <x:c r="H238" s="6" t="n">
        <x:v>3.24</x:v>
      </x:c>
      <x:c r="I238" s="6" t="n">
        <x:v>2.25</x:v>
      </x:c>
      <x:c r="J238" s="6" t="str">
        <x:v>https://raw.githubusercontent.com/Mar-7th/StarRailRes/dbe8cdfcfb0bf657b9fe1cf92d5537f118ccb487/index_new/cn/light_cone_promotions.json</x:v>
      </x:c>
    </x:row>
    <x:row r="239" ht="20" customHeight="1">
      <x:c r="A239" s="6" t="str">
        <x:v>21008_3</x:v>
      </x:c>
      <x:c r="B239" s="6" t="str">
        <x:v>21008</x:v>
      </x:c>
      <x:c r="C239" s="6" t="n">
        <x:v>3</x:v>
      </x:c>
      <x:c r="D239" s="6" t="n">
        <x:v>233.28</x:v>
      </x:c>
      <x:c r="E239" s="6" t="n">
        <x:v>116.64</x:v>
      </x:c>
      <x:c r="F239" s="6" t="n">
        <x:v>81</x:v>
      </x:c>
      <x:c r="G239" s="6" t="n">
        <x:v>6.48</x:v>
      </x:c>
      <x:c r="H239" s="6" t="n">
        <x:v>3.24</x:v>
      </x:c>
      <x:c r="I239" s="6" t="n">
        <x:v>2.25</x:v>
      </x:c>
      <x:c r="J239" s="6" t="str">
        <x:v>https://raw.githubusercontent.com/Mar-7th/StarRailRes/dbe8cdfcfb0bf657b9fe1cf92d5537f118ccb487/index_new/cn/light_cone_promotions.json</x:v>
      </x:c>
    </x:row>
    <x:row r="240" ht="20" customHeight="1">
      <x:c r="A240" s="6" t="str">
        <x:v>21008_4</x:v>
      </x:c>
      <x:c r="B240" s="6" t="str">
        <x:v>21008</x:v>
      </x:c>
      <x:c r="C240" s="6" t="n">
        <x:v>4</x:v>
      </x:c>
      <x:c r="D240" s="6" t="n">
        <x:v>302.4</x:v>
      </x:c>
      <x:c r="E240" s="6" t="n">
        <x:v>151.2</x:v>
      </x:c>
      <x:c r="F240" s="6" t="n">
        <x:v>105</x:v>
      </x:c>
      <x:c r="G240" s="6" t="n">
        <x:v>6.48</x:v>
      </x:c>
      <x:c r="H240" s="6" t="n">
        <x:v>3.24</x:v>
      </x:c>
      <x:c r="I240" s="6" t="n">
        <x:v>2.25</x:v>
      </x:c>
      <x:c r="J240" s="6" t="str">
        <x:v>https://raw.githubusercontent.com/Mar-7th/StarRailRes/dbe8cdfcfb0bf657b9fe1cf92d5537f118ccb487/index_new/cn/light_cone_promotions.json</x:v>
      </x:c>
    </x:row>
    <x:row r="241" ht="20" customHeight="1">
      <x:c r="A241" s="6" t="str">
        <x:v>21008_5</x:v>
      </x:c>
      <x:c r="B241" s="6" t="str">
        <x:v>21008</x:v>
      </x:c>
      <x:c r="C241" s="6" t="n">
        <x:v>5</x:v>
      </x:c>
      <x:c r="D241" s="6" t="n">
        <x:v>371.52</x:v>
      </x:c>
      <x:c r="E241" s="6" t="n">
        <x:v>185.76</x:v>
      </x:c>
      <x:c r="F241" s="6" t="n">
        <x:v>129</x:v>
      </x:c>
      <x:c r="G241" s="6" t="n">
        <x:v>6.48</x:v>
      </x:c>
      <x:c r="H241" s="6" t="n">
        <x:v>3.24</x:v>
      </x:c>
      <x:c r="I241" s="6" t="n">
        <x:v>2.25</x:v>
      </x:c>
      <x:c r="J241" s="6" t="str">
        <x:v>https://raw.githubusercontent.com/Mar-7th/StarRailRes/dbe8cdfcfb0bf657b9fe1cf92d5537f118ccb487/index_new/cn/light_cone_promotions.json</x:v>
      </x:c>
    </x:row>
    <x:row r="242" ht="20" customHeight="1">
      <x:c r="A242" s="6" t="str">
        <x:v>21008_6</x:v>
      </x:c>
      <x:c r="B242" s="6" t="str">
        <x:v>21008</x:v>
      </x:c>
      <x:c r="C242" s="6" t="n">
        <x:v>6</x:v>
      </x:c>
      <x:c r="D242" s="6" t="n">
        <x:v>440.64</x:v>
      </x:c>
      <x:c r="E242" s="6" t="n">
        <x:v>220.32</x:v>
      </x:c>
      <x:c r="F242" s="6" t="n">
        <x:v>153</x:v>
      </x:c>
      <x:c r="G242" s="6" t="n">
        <x:v>6.48</x:v>
      </x:c>
      <x:c r="H242" s="6" t="n">
        <x:v>3.24</x:v>
      </x:c>
      <x:c r="I242" s="6" t="n">
        <x:v>2.25</x:v>
      </x:c>
      <x:c r="J242" s="6" t="str">
        <x:v>https://raw.githubusercontent.com/Mar-7th/StarRailRes/dbe8cdfcfb0bf657b9fe1cf92d5537f118ccb487/index_new/cn/light_cone_promotions.json</x:v>
      </x:c>
    </x:row>
    <x:row r="243" ht="20" customHeight="1">
      <x:c r="A243" s="6" t="str">
        <x:v>21009_0</x:v>
      </x:c>
      <x:c r="B243" s="6" t="str">
        <x:v>21009</x:v>
      </x:c>
      <x:c r="C243" s="6" t="n">
        <x:v>0</x:v>
      </x:c>
      <x:c r="D243" s="6" t="n">
        <x:v>43.2</x:v>
      </x:c>
      <x:c r="E243" s="6" t="n">
        <x:v>19.2</x:v>
      </x:c>
      <x:c r="F243" s="6" t="n">
        <x:v>18</x:v>
      </x:c>
      <x:c r="G243" s="6" t="n">
        <x:v>6.48</x:v>
      </x:c>
      <x:c r="H243" s="6" t="n">
        <x:v>2.88</x:v>
      </x:c>
      <x:c r="I243" s="6" t="n">
        <x:v>2.7</x:v>
      </x:c>
      <x:c r="J243" s="6" t="str">
        <x:v>https://raw.githubusercontent.com/Mar-7th/StarRailRes/dbe8cdfcfb0bf657b9fe1cf92d5537f118ccb487/index_new/cn/light_cone_promotions.json</x:v>
      </x:c>
    </x:row>
    <x:row r="244" ht="20" customHeight="1">
      <x:c r="A244" s="6" t="str">
        <x:v>21009_1</x:v>
      </x:c>
      <x:c r="B244" s="6" t="str">
        <x:v>21009</x:v>
      </x:c>
      <x:c r="C244" s="6" t="n">
        <x:v>1</x:v>
      </x:c>
      <x:c r="D244" s="6" t="n">
        <x:v>95.04</x:v>
      </x:c>
      <x:c r="E244" s="6" t="n">
        <x:v>42.24</x:v>
      </x:c>
      <x:c r="F244" s="6" t="n">
        <x:v>39.6</x:v>
      </x:c>
      <x:c r="G244" s="6" t="n">
        <x:v>6.48</x:v>
      </x:c>
      <x:c r="H244" s="6" t="n">
        <x:v>2.88</x:v>
      </x:c>
      <x:c r="I244" s="6" t="n">
        <x:v>2.7</x:v>
      </x:c>
      <x:c r="J244" s="6" t="str">
        <x:v>https://raw.githubusercontent.com/Mar-7th/StarRailRes/dbe8cdfcfb0bf657b9fe1cf92d5537f118ccb487/index_new/cn/light_cone_promotions.json</x:v>
      </x:c>
    </x:row>
    <x:row r="245" ht="20" customHeight="1">
      <x:c r="A245" s="6" t="str">
        <x:v>21009_2</x:v>
      </x:c>
      <x:c r="B245" s="6" t="str">
        <x:v>21009</x:v>
      </x:c>
      <x:c r="C245" s="6" t="n">
        <x:v>2</x:v>
      </x:c>
      <x:c r="D245" s="6" t="n">
        <x:v>164.16</x:v>
      </x:c>
      <x:c r="E245" s="6" t="n">
        <x:v>72.96</x:v>
      </x:c>
      <x:c r="F245" s="6" t="n">
        <x:v>68.4</x:v>
      </x:c>
      <x:c r="G245" s="6" t="n">
        <x:v>6.48</x:v>
      </x:c>
      <x:c r="H245" s="6" t="n">
        <x:v>2.88</x:v>
      </x:c>
      <x:c r="I245" s="6" t="n">
        <x:v>2.7</x:v>
      </x:c>
      <x:c r="J245" s="6" t="str">
        <x:v>https://raw.githubusercontent.com/Mar-7th/StarRailRes/dbe8cdfcfb0bf657b9fe1cf92d5537f118ccb487/index_new/cn/light_cone_promotions.json</x:v>
      </x:c>
    </x:row>
    <x:row r="246" ht="20" customHeight="1">
      <x:c r="A246" s="6" t="str">
        <x:v>21009_3</x:v>
      </x:c>
      <x:c r="B246" s="6" t="str">
        <x:v>21009</x:v>
      </x:c>
      <x:c r="C246" s="6" t="n">
        <x:v>3</x:v>
      </x:c>
      <x:c r="D246" s="6" t="n">
        <x:v>233.28</x:v>
      </x:c>
      <x:c r="E246" s="6" t="n">
        <x:v>103.68</x:v>
      </x:c>
      <x:c r="F246" s="6" t="n">
        <x:v>97.2</x:v>
      </x:c>
      <x:c r="G246" s="6" t="n">
        <x:v>6.48</x:v>
      </x:c>
      <x:c r="H246" s="6" t="n">
        <x:v>2.88</x:v>
      </x:c>
      <x:c r="I246" s="6" t="n">
        <x:v>2.7</x:v>
      </x:c>
      <x:c r="J246" s="6" t="str">
        <x:v>https://raw.githubusercontent.com/Mar-7th/StarRailRes/dbe8cdfcfb0bf657b9fe1cf92d5537f118ccb487/index_new/cn/light_cone_promotions.json</x:v>
      </x:c>
    </x:row>
    <x:row r="247" ht="20" customHeight="1">
      <x:c r="A247" s="6" t="str">
        <x:v>21009_4</x:v>
      </x:c>
      <x:c r="B247" s="6" t="str">
        <x:v>21009</x:v>
      </x:c>
      <x:c r="C247" s="6" t="n">
        <x:v>4</x:v>
      </x:c>
      <x:c r="D247" s="6" t="n">
        <x:v>302.4</x:v>
      </x:c>
      <x:c r="E247" s="6" t="n">
        <x:v>134.4</x:v>
      </x:c>
      <x:c r="F247" s="6" t="n">
        <x:v>126</x:v>
      </x:c>
      <x:c r="G247" s="6" t="n">
        <x:v>6.48</x:v>
      </x:c>
      <x:c r="H247" s="6" t="n">
        <x:v>2.88</x:v>
      </x:c>
      <x:c r="I247" s="6" t="n">
        <x:v>2.7</x:v>
      </x:c>
      <x:c r="J247" s="6" t="str">
        <x:v>https://raw.githubusercontent.com/Mar-7th/StarRailRes/dbe8cdfcfb0bf657b9fe1cf92d5537f118ccb487/index_new/cn/light_cone_promotions.json</x:v>
      </x:c>
    </x:row>
    <x:row r="248" ht="20" customHeight="1">
      <x:c r="A248" s="6" t="str">
        <x:v>21009_5</x:v>
      </x:c>
      <x:c r="B248" s="6" t="str">
        <x:v>21009</x:v>
      </x:c>
      <x:c r="C248" s="6" t="n">
        <x:v>5</x:v>
      </x:c>
      <x:c r="D248" s="6" t="n">
        <x:v>371.52</x:v>
      </x:c>
      <x:c r="E248" s="6" t="n">
        <x:v>165.12</x:v>
      </x:c>
      <x:c r="F248" s="6" t="n">
        <x:v>154.8</x:v>
      </x:c>
      <x:c r="G248" s="6" t="n">
        <x:v>6.48</x:v>
      </x:c>
      <x:c r="H248" s="6" t="n">
        <x:v>2.88</x:v>
      </x:c>
      <x:c r="I248" s="6" t="n">
        <x:v>2.7</x:v>
      </x:c>
      <x:c r="J248" s="6" t="str">
        <x:v>https://raw.githubusercontent.com/Mar-7th/StarRailRes/dbe8cdfcfb0bf657b9fe1cf92d5537f118ccb487/index_new/cn/light_cone_promotions.json</x:v>
      </x:c>
    </x:row>
    <x:row r="249" ht="20" customHeight="1">
      <x:c r="A249" s="6" t="str">
        <x:v>21009_6</x:v>
      </x:c>
      <x:c r="B249" s="6" t="str">
        <x:v>21009</x:v>
      </x:c>
      <x:c r="C249" s="6" t="n">
        <x:v>6</x:v>
      </x:c>
      <x:c r="D249" s="6" t="n">
        <x:v>440.64</x:v>
      </x:c>
      <x:c r="E249" s="6" t="n">
        <x:v>195.84</x:v>
      </x:c>
      <x:c r="F249" s="6" t="n">
        <x:v>183.6</x:v>
      </x:c>
      <x:c r="G249" s="6" t="n">
        <x:v>6.48</x:v>
      </x:c>
      <x:c r="H249" s="6" t="n">
        <x:v>2.88</x:v>
      </x:c>
      <x:c r="I249" s="6" t="n">
        <x:v>2.7</x:v>
      </x:c>
      <x:c r="J249" s="6" t="str">
        <x:v>https://raw.githubusercontent.com/Mar-7th/StarRailRes/dbe8cdfcfb0bf657b9fe1cf92d5537f118ccb487/index_new/cn/light_cone_promotions.json</x:v>
      </x:c>
    </x:row>
    <x:row r="250" ht="20" customHeight="1">
      <x:c r="A250" s="6" t="str">
        <x:v>21010_0</x:v>
      </x:c>
      <x:c r="B250" s="6" t="str">
        <x:v>21010</x:v>
      </x:c>
      <x:c r="C250" s="6" t="n">
        <x:v>0</x:v>
      </x:c>
      <x:c r="D250" s="6" t="n">
        <x:v>43.2</x:v>
      </x:c>
      <x:c r="E250" s="6" t="n">
        <x:v>21.6</x:v>
      </x:c>
      <x:c r="F250" s="6" t="n">
        <x:v>15</x:v>
      </x:c>
      <x:c r="G250" s="6" t="n">
        <x:v>6.48</x:v>
      </x:c>
      <x:c r="H250" s="6" t="n">
        <x:v>3.24</x:v>
      </x:c>
      <x:c r="I250" s="6" t="n">
        <x:v>2.25</x:v>
      </x:c>
      <x:c r="J250" s="6" t="str">
        <x:v>https://raw.githubusercontent.com/Mar-7th/StarRailRes/dbe8cdfcfb0bf657b9fe1cf92d5537f118ccb487/index_new/cn/light_cone_promotions.json</x:v>
      </x:c>
    </x:row>
    <x:row r="251" ht="20" customHeight="1">
      <x:c r="A251" s="6" t="str">
        <x:v>21010_1</x:v>
      </x:c>
      <x:c r="B251" s="6" t="str">
        <x:v>21010</x:v>
      </x:c>
      <x:c r="C251" s="6" t="n">
        <x:v>1</x:v>
      </x:c>
      <x:c r="D251" s="6" t="n">
        <x:v>95.04</x:v>
      </x:c>
      <x:c r="E251" s="6" t="n">
        <x:v>47.52</x:v>
      </x:c>
      <x:c r="F251" s="6" t="n">
        <x:v>33</x:v>
      </x:c>
      <x:c r="G251" s="6" t="n">
        <x:v>6.48</x:v>
      </x:c>
      <x:c r="H251" s="6" t="n">
        <x:v>3.24</x:v>
      </x:c>
      <x:c r="I251" s="6" t="n">
        <x:v>2.25</x:v>
      </x:c>
      <x:c r="J251" s="6" t="str">
        <x:v>https://raw.githubusercontent.com/Mar-7th/StarRailRes/dbe8cdfcfb0bf657b9fe1cf92d5537f118ccb487/index_new/cn/light_cone_promotions.json</x:v>
      </x:c>
    </x:row>
    <x:row r="252" ht="20" customHeight="1">
      <x:c r="A252" s="6" t="str">
        <x:v>21010_2</x:v>
      </x:c>
      <x:c r="B252" s="6" t="str">
        <x:v>21010</x:v>
      </x:c>
      <x:c r="C252" s="6" t="n">
        <x:v>2</x:v>
      </x:c>
      <x:c r="D252" s="6" t="n">
        <x:v>164.16</x:v>
      </x:c>
      <x:c r="E252" s="6" t="n">
        <x:v>82.08</x:v>
      </x:c>
      <x:c r="F252" s="6" t="n">
        <x:v>57</x:v>
      </x:c>
      <x:c r="G252" s="6" t="n">
        <x:v>6.48</x:v>
      </x:c>
      <x:c r="H252" s="6" t="n">
        <x:v>3.24</x:v>
      </x:c>
      <x:c r="I252" s="6" t="n">
        <x:v>2.25</x:v>
      </x:c>
      <x:c r="J252" s="6" t="str">
        <x:v>https://raw.githubusercontent.com/Mar-7th/StarRailRes/dbe8cdfcfb0bf657b9fe1cf92d5537f118ccb487/index_new/cn/light_cone_promotions.json</x:v>
      </x:c>
    </x:row>
    <x:row r="253" ht="20" customHeight="1">
      <x:c r="A253" s="6" t="str">
        <x:v>21010_3</x:v>
      </x:c>
      <x:c r="B253" s="6" t="str">
        <x:v>21010</x:v>
      </x:c>
      <x:c r="C253" s="6" t="n">
        <x:v>3</x:v>
      </x:c>
      <x:c r="D253" s="6" t="n">
        <x:v>233.28</x:v>
      </x:c>
      <x:c r="E253" s="6" t="n">
        <x:v>116.64</x:v>
      </x:c>
      <x:c r="F253" s="6" t="n">
        <x:v>81</x:v>
      </x:c>
      <x:c r="G253" s="6" t="n">
        <x:v>6.48</x:v>
      </x:c>
      <x:c r="H253" s="6" t="n">
        <x:v>3.24</x:v>
      </x:c>
      <x:c r="I253" s="6" t="n">
        <x:v>2.25</x:v>
      </x:c>
      <x:c r="J253" s="6" t="str">
        <x:v>https://raw.githubusercontent.com/Mar-7th/StarRailRes/dbe8cdfcfb0bf657b9fe1cf92d5537f118ccb487/index_new/cn/light_cone_promotions.json</x:v>
      </x:c>
    </x:row>
    <x:row r="254" ht="20" customHeight="1">
      <x:c r="A254" s="6" t="str">
        <x:v>21010_4</x:v>
      </x:c>
      <x:c r="B254" s="6" t="str">
        <x:v>21010</x:v>
      </x:c>
      <x:c r="C254" s="6" t="n">
        <x:v>4</x:v>
      </x:c>
      <x:c r="D254" s="6" t="n">
        <x:v>302.4</x:v>
      </x:c>
      <x:c r="E254" s="6" t="n">
        <x:v>151.2</x:v>
      </x:c>
      <x:c r="F254" s="6" t="n">
        <x:v>105</x:v>
      </x:c>
      <x:c r="G254" s="6" t="n">
        <x:v>6.48</x:v>
      </x:c>
      <x:c r="H254" s="6" t="n">
        <x:v>3.24</x:v>
      </x:c>
      <x:c r="I254" s="6" t="n">
        <x:v>2.25</x:v>
      </x:c>
      <x:c r="J254" s="6" t="str">
        <x:v>https://raw.githubusercontent.com/Mar-7th/StarRailRes/dbe8cdfcfb0bf657b9fe1cf92d5537f118ccb487/index_new/cn/light_cone_promotions.json</x:v>
      </x:c>
    </x:row>
    <x:row r="255" ht="20" customHeight="1">
      <x:c r="A255" s="6" t="str">
        <x:v>21010_5</x:v>
      </x:c>
      <x:c r="B255" s="6" t="str">
        <x:v>21010</x:v>
      </x:c>
      <x:c r="C255" s="6" t="n">
        <x:v>5</x:v>
      </x:c>
      <x:c r="D255" s="6" t="n">
        <x:v>371.52</x:v>
      </x:c>
      <x:c r="E255" s="6" t="n">
        <x:v>185.76</x:v>
      </x:c>
      <x:c r="F255" s="6" t="n">
        <x:v>129</x:v>
      </x:c>
      <x:c r="G255" s="6" t="n">
        <x:v>6.48</x:v>
      </x:c>
      <x:c r="H255" s="6" t="n">
        <x:v>3.24</x:v>
      </x:c>
      <x:c r="I255" s="6" t="n">
        <x:v>2.25</x:v>
      </x:c>
      <x:c r="J255" s="6" t="str">
        <x:v>https://raw.githubusercontent.com/Mar-7th/StarRailRes/dbe8cdfcfb0bf657b9fe1cf92d5537f118ccb487/index_new/cn/light_cone_promotions.json</x:v>
      </x:c>
    </x:row>
    <x:row r="256" ht="20" customHeight="1">
      <x:c r="A256" s="6" t="str">
        <x:v>21010_6</x:v>
      </x:c>
      <x:c r="B256" s="6" t="str">
        <x:v>21010</x:v>
      </x:c>
      <x:c r="C256" s="6" t="n">
        <x:v>6</x:v>
      </x:c>
      <x:c r="D256" s="6" t="n">
        <x:v>440.64</x:v>
      </x:c>
      <x:c r="E256" s="6" t="n">
        <x:v>220.32</x:v>
      </x:c>
      <x:c r="F256" s="6" t="n">
        <x:v>153</x:v>
      </x:c>
      <x:c r="G256" s="6" t="n">
        <x:v>6.48</x:v>
      </x:c>
      <x:c r="H256" s="6" t="n">
        <x:v>3.24</x:v>
      </x:c>
      <x:c r="I256" s="6" t="n">
        <x:v>2.25</x:v>
      </x:c>
      <x:c r="J256" s="6" t="str">
        <x:v>https://raw.githubusercontent.com/Mar-7th/StarRailRes/dbe8cdfcfb0bf657b9fe1cf92d5537f118ccb487/index_new/cn/light_cone_promotions.json</x:v>
      </x:c>
    </x:row>
    <x:row r="257" ht="20" customHeight="1">
      <x:c r="A257" s="6" t="str">
        <x:v>21011_0</x:v>
      </x:c>
      <x:c r="B257" s="6" t="str">
        <x:v>21011</x:v>
      </x:c>
      <x:c r="C257" s="6" t="n">
        <x:v>0</x:v>
      </x:c>
      <x:c r="D257" s="6" t="n">
        <x:v>48</x:v>
      </x:c>
      <x:c r="E257" s="6" t="n">
        <x:v>19.2</x:v>
      </x:c>
      <x:c r="F257" s="6" t="n">
        <x:v>15</x:v>
      </x:c>
      <x:c r="G257" s="6" t="n">
        <x:v>7.2</x:v>
      </x:c>
      <x:c r="H257" s="6" t="n">
        <x:v>2.88</x:v>
      </x:c>
      <x:c r="I257" s="6" t="n">
        <x:v>2.25</x:v>
      </x:c>
      <x:c r="J257" s="6" t="str">
        <x:v>https://raw.githubusercontent.com/Mar-7th/StarRailRes/dbe8cdfcfb0bf657b9fe1cf92d5537f118ccb487/index_new/cn/light_cone_promotions.json</x:v>
      </x:c>
    </x:row>
    <x:row r="258" ht="20" customHeight="1">
      <x:c r="A258" s="6" t="str">
        <x:v>21011_1</x:v>
      </x:c>
      <x:c r="B258" s="6" t="str">
        <x:v>21011</x:v>
      </x:c>
      <x:c r="C258" s="6" t="n">
        <x:v>1</x:v>
      </x:c>
      <x:c r="D258" s="6" t="n">
        <x:v>105.6</x:v>
      </x:c>
      <x:c r="E258" s="6" t="n">
        <x:v>42.24</x:v>
      </x:c>
      <x:c r="F258" s="6" t="n">
        <x:v>33</x:v>
      </x:c>
      <x:c r="G258" s="6" t="n">
        <x:v>7.2</x:v>
      </x:c>
      <x:c r="H258" s="6" t="n">
        <x:v>2.88</x:v>
      </x:c>
      <x:c r="I258" s="6" t="n">
        <x:v>2.25</x:v>
      </x:c>
      <x:c r="J258" s="6" t="str">
        <x:v>https://raw.githubusercontent.com/Mar-7th/StarRailRes/dbe8cdfcfb0bf657b9fe1cf92d5537f118ccb487/index_new/cn/light_cone_promotions.json</x:v>
      </x:c>
    </x:row>
    <x:row r="259" ht="20" customHeight="1">
      <x:c r="A259" s="6" t="str">
        <x:v>21011_2</x:v>
      </x:c>
      <x:c r="B259" s="6" t="str">
        <x:v>21011</x:v>
      </x:c>
      <x:c r="C259" s="6" t="n">
        <x:v>2</x:v>
      </x:c>
      <x:c r="D259" s="6" t="n">
        <x:v>182.4</x:v>
      </x:c>
      <x:c r="E259" s="6" t="n">
        <x:v>72.96</x:v>
      </x:c>
      <x:c r="F259" s="6" t="n">
        <x:v>57</x:v>
      </x:c>
      <x:c r="G259" s="6" t="n">
        <x:v>7.2</x:v>
      </x:c>
      <x:c r="H259" s="6" t="n">
        <x:v>2.88</x:v>
      </x:c>
      <x:c r="I259" s="6" t="n">
        <x:v>2.25</x:v>
      </x:c>
      <x:c r="J259" s="6" t="str">
        <x:v>https://raw.githubusercontent.com/Mar-7th/StarRailRes/dbe8cdfcfb0bf657b9fe1cf92d5537f118ccb487/index_new/cn/light_cone_promotions.json</x:v>
      </x:c>
    </x:row>
    <x:row r="260" ht="20" customHeight="1">
      <x:c r="A260" s="6" t="str">
        <x:v>21011_3</x:v>
      </x:c>
      <x:c r="B260" s="6" t="str">
        <x:v>21011</x:v>
      </x:c>
      <x:c r="C260" s="6" t="n">
        <x:v>3</x:v>
      </x:c>
      <x:c r="D260" s="6" t="n">
        <x:v>259.2</x:v>
      </x:c>
      <x:c r="E260" s="6" t="n">
        <x:v>103.68</x:v>
      </x:c>
      <x:c r="F260" s="6" t="n">
        <x:v>81</x:v>
      </x:c>
      <x:c r="G260" s="6" t="n">
        <x:v>7.2</x:v>
      </x:c>
      <x:c r="H260" s="6" t="n">
        <x:v>2.88</x:v>
      </x:c>
      <x:c r="I260" s="6" t="n">
        <x:v>2.25</x:v>
      </x:c>
      <x:c r="J260" s="6" t="str">
        <x:v>https://raw.githubusercontent.com/Mar-7th/StarRailRes/dbe8cdfcfb0bf657b9fe1cf92d5537f118ccb487/index_new/cn/light_cone_promotions.json</x:v>
      </x:c>
    </x:row>
    <x:row r="261" ht="20" customHeight="1">
      <x:c r="A261" s="6" t="str">
        <x:v>21011_4</x:v>
      </x:c>
      <x:c r="B261" s="6" t="str">
        <x:v>21011</x:v>
      </x:c>
      <x:c r="C261" s="6" t="n">
        <x:v>4</x:v>
      </x:c>
      <x:c r="D261" s="6" t="n">
        <x:v>336</x:v>
      </x:c>
      <x:c r="E261" s="6" t="n">
        <x:v>134.4</x:v>
      </x:c>
      <x:c r="F261" s="6" t="n">
        <x:v>105</x:v>
      </x:c>
      <x:c r="G261" s="6" t="n">
        <x:v>7.2</x:v>
      </x:c>
      <x:c r="H261" s="6" t="n">
        <x:v>2.88</x:v>
      </x:c>
      <x:c r="I261" s="6" t="n">
        <x:v>2.25</x:v>
      </x:c>
      <x:c r="J261" s="6" t="str">
        <x:v>https://raw.githubusercontent.com/Mar-7th/StarRailRes/dbe8cdfcfb0bf657b9fe1cf92d5537f118ccb487/index_new/cn/light_cone_promotions.json</x:v>
      </x:c>
    </x:row>
    <x:row r="262" ht="20" customHeight="1">
      <x:c r="A262" s="6" t="str">
        <x:v>21011_5</x:v>
      </x:c>
      <x:c r="B262" s="6" t="str">
        <x:v>21011</x:v>
      </x:c>
      <x:c r="C262" s="6" t="n">
        <x:v>5</x:v>
      </x:c>
      <x:c r="D262" s="6" t="n">
        <x:v>412.8</x:v>
      </x:c>
      <x:c r="E262" s="6" t="n">
        <x:v>165.12</x:v>
      </x:c>
      <x:c r="F262" s="6" t="n">
        <x:v>129</x:v>
      </x:c>
      <x:c r="G262" s="6" t="n">
        <x:v>7.2</x:v>
      </x:c>
      <x:c r="H262" s="6" t="n">
        <x:v>2.88</x:v>
      </x:c>
      <x:c r="I262" s="6" t="n">
        <x:v>2.25</x:v>
      </x:c>
      <x:c r="J262" s="6" t="str">
        <x:v>https://raw.githubusercontent.com/Mar-7th/StarRailRes/dbe8cdfcfb0bf657b9fe1cf92d5537f118ccb487/index_new/cn/light_cone_promotions.json</x:v>
      </x:c>
    </x:row>
    <x:row r="263" ht="20" customHeight="1">
      <x:c r="A263" s="6" t="str">
        <x:v>21011_6</x:v>
      </x:c>
      <x:c r="B263" s="6" t="str">
        <x:v>21011</x:v>
      </x:c>
      <x:c r="C263" s="6" t="n">
        <x:v>6</x:v>
      </x:c>
      <x:c r="D263" s="6" t="n">
        <x:v>489.6</x:v>
      </x:c>
      <x:c r="E263" s="6" t="n">
        <x:v>195.84</x:v>
      </x:c>
      <x:c r="F263" s="6" t="n">
        <x:v>153</x:v>
      </x:c>
      <x:c r="G263" s="6" t="n">
        <x:v>7.2</x:v>
      </x:c>
      <x:c r="H263" s="6" t="n">
        <x:v>2.88</x:v>
      </x:c>
      <x:c r="I263" s="6" t="n">
        <x:v>2.25</x:v>
      </x:c>
      <x:c r="J263" s="6" t="str">
        <x:v>https://raw.githubusercontent.com/Mar-7th/StarRailRes/dbe8cdfcfb0bf657b9fe1cf92d5537f118ccb487/index_new/cn/light_cone_promotions.json</x:v>
      </x:c>
    </x:row>
    <x:row r="264" ht="20" customHeight="1">
      <x:c r="A264" s="6" t="str">
        <x:v>21012_0</x:v>
      </x:c>
      <x:c r="B264" s="6" t="str">
        <x:v>21012</x:v>
      </x:c>
      <x:c r="C264" s="6" t="n">
        <x:v>0</x:v>
      </x:c>
      <x:c r="D264" s="6" t="n">
        <x:v>48</x:v>
      </x:c>
      <x:c r="E264" s="6" t="n">
        <x:v>21.6</x:v>
      </x:c>
      <x:c r="F264" s="6" t="n">
        <x:v>12</x:v>
      </x:c>
      <x:c r="G264" s="6" t="n">
        <x:v>7.2</x:v>
      </x:c>
      <x:c r="H264" s="6" t="n">
        <x:v>3.24</x:v>
      </x:c>
      <x:c r="I264" s="6" t="n">
        <x:v>1.8</x:v>
      </x:c>
      <x:c r="J264" s="6" t="str">
        <x:v>https://raw.githubusercontent.com/Mar-7th/StarRailRes/dbe8cdfcfb0bf657b9fe1cf92d5537f118ccb487/index_new/cn/light_cone_promotions.json</x:v>
      </x:c>
    </x:row>
    <x:row r="265" ht="20" customHeight="1">
      <x:c r="A265" s="6" t="str">
        <x:v>21012_1</x:v>
      </x:c>
      <x:c r="B265" s="6" t="str">
        <x:v>21012</x:v>
      </x:c>
      <x:c r="C265" s="6" t="n">
        <x:v>1</x:v>
      </x:c>
      <x:c r="D265" s="6" t="n">
        <x:v>105.6</x:v>
      </x:c>
      <x:c r="E265" s="6" t="n">
        <x:v>47.52</x:v>
      </x:c>
      <x:c r="F265" s="6" t="n">
        <x:v>26.4</x:v>
      </x:c>
      <x:c r="G265" s="6" t="n">
        <x:v>7.2</x:v>
      </x:c>
      <x:c r="H265" s="6" t="n">
        <x:v>3.24</x:v>
      </x:c>
      <x:c r="I265" s="6" t="n">
        <x:v>1.8</x:v>
      </x:c>
      <x:c r="J265" s="6" t="str">
        <x:v>https://raw.githubusercontent.com/Mar-7th/StarRailRes/dbe8cdfcfb0bf657b9fe1cf92d5537f118ccb487/index_new/cn/light_cone_promotions.json</x:v>
      </x:c>
    </x:row>
    <x:row r="266" ht="20" customHeight="1">
      <x:c r="A266" s="6" t="str">
        <x:v>21012_2</x:v>
      </x:c>
      <x:c r="B266" s="6" t="str">
        <x:v>21012</x:v>
      </x:c>
      <x:c r="C266" s="6" t="n">
        <x:v>2</x:v>
      </x:c>
      <x:c r="D266" s="6" t="n">
        <x:v>182.4</x:v>
      </x:c>
      <x:c r="E266" s="6" t="n">
        <x:v>82.08</x:v>
      </x:c>
      <x:c r="F266" s="6" t="n">
        <x:v>45.6</x:v>
      </x:c>
      <x:c r="G266" s="6" t="n">
        <x:v>7.2</x:v>
      </x:c>
      <x:c r="H266" s="6" t="n">
        <x:v>3.24</x:v>
      </x:c>
      <x:c r="I266" s="6" t="n">
        <x:v>1.8</x:v>
      </x:c>
      <x:c r="J266" s="6" t="str">
        <x:v>https://raw.githubusercontent.com/Mar-7th/StarRailRes/dbe8cdfcfb0bf657b9fe1cf92d5537f118ccb487/index_new/cn/light_cone_promotions.json</x:v>
      </x:c>
    </x:row>
    <x:row r="267" ht="20" customHeight="1">
      <x:c r="A267" s="6" t="str">
        <x:v>21012_3</x:v>
      </x:c>
      <x:c r="B267" s="6" t="str">
        <x:v>21012</x:v>
      </x:c>
      <x:c r="C267" s="6" t="n">
        <x:v>3</x:v>
      </x:c>
      <x:c r="D267" s="6" t="n">
        <x:v>259.2</x:v>
      </x:c>
      <x:c r="E267" s="6" t="n">
        <x:v>116.64</x:v>
      </x:c>
      <x:c r="F267" s="6" t="n">
        <x:v>64.8</x:v>
      </x:c>
      <x:c r="G267" s="6" t="n">
        <x:v>7.2</x:v>
      </x:c>
      <x:c r="H267" s="6" t="n">
        <x:v>3.24</x:v>
      </x:c>
      <x:c r="I267" s="6" t="n">
        <x:v>1.8</x:v>
      </x:c>
      <x:c r="J267" s="6" t="str">
        <x:v>https://raw.githubusercontent.com/Mar-7th/StarRailRes/dbe8cdfcfb0bf657b9fe1cf92d5537f118ccb487/index_new/cn/light_cone_promotions.json</x:v>
      </x:c>
    </x:row>
    <x:row r="268" ht="20" customHeight="1">
      <x:c r="A268" s="6" t="str">
        <x:v>21012_4</x:v>
      </x:c>
      <x:c r="B268" s="6" t="str">
        <x:v>21012</x:v>
      </x:c>
      <x:c r="C268" s="6" t="n">
        <x:v>4</x:v>
      </x:c>
      <x:c r="D268" s="6" t="n">
        <x:v>336</x:v>
      </x:c>
      <x:c r="E268" s="6" t="n">
        <x:v>151.2</x:v>
      </x:c>
      <x:c r="F268" s="6" t="n">
        <x:v>84</x:v>
      </x:c>
      <x:c r="G268" s="6" t="n">
        <x:v>7.2</x:v>
      </x:c>
      <x:c r="H268" s="6" t="n">
        <x:v>3.24</x:v>
      </x:c>
      <x:c r="I268" s="6" t="n">
        <x:v>1.8</x:v>
      </x:c>
      <x:c r="J268" s="6" t="str">
        <x:v>https://raw.githubusercontent.com/Mar-7th/StarRailRes/dbe8cdfcfb0bf657b9fe1cf92d5537f118ccb487/index_new/cn/light_cone_promotions.json</x:v>
      </x:c>
    </x:row>
    <x:row r="269" ht="20" customHeight="1">
      <x:c r="A269" s="6" t="str">
        <x:v>21012_5</x:v>
      </x:c>
      <x:c r="B269" s="6" t="str">
        <x:v>21012</x:v>
      </x:c>
      <x:c r="C269" s="6" t="n">
        <x:v>5</x:v>
      </x:c>
      <x:c r="D269" s="6" t="n">
        <x:v>412.8</x:v>
      </x:c>
      <x:c r="E269" s="6" t="n">
        <x:v>185.76</x:v>
      </x:c>
      <x:c r="F269" s="6" t="n">
        <x:v>103.2</x:v>
      </x:c>
      <x:c r="G269" s="6" t="n">
        <x:v>7.2</x:v>
      </x:c>
      <x:c r="H269" s="6" t="n">
        <x:v>3.24</x:v>
      </x:c>
      <x:c r="I269" s="6" t="n">
        <x:v>1.8</x:v>
      </x:c>
      <x:c r="J269" s="6" t="str">
        <x:v>https://raw.githubusercontent.com/Mar-7th/StarRailRes/dbe8cdfcfb0bf657b9fe1cf92d5537f118ccb487/index_new/cn/light_cone_promotions.json</x:v>
      </x:c>
    </x:row>
    <x:row r="270" ht="20" customHeight="1">
      <x:c r="A270" s="6" t="str">
        <x:v>21012_6</x:v>
      </x:c>
      <x:c r="B270" s="6" t="str">
        <x:v>21012</x:v>
      </x:c>
      <x:c r="C270" s="6" t="n">
        <x:v>6</x:v>
      </x:c>
      <x:c r="D270" s="6" t="n">
        <x:v>489.6</x:v>
      </x:c>
      <x:c r="E270" s="6" t="n">
        <x:v>220.32</x:v>
      </x:c>
      <x:c r="F270" s="6" t="n">
        <x:v>122.4</x:v>
      </x:c>
      <x:c r="G270" s="6" t="n">
        <x:v>7.2</x:v>
      </x:c>
      <x:c r="H270" s="6" t="n">
        <x:v>3.24</x:v>
      </x:c>
      <x:c r="I270" s="6" t="n">
        <x:v>1.8</x:v>
      </x:c>
      <x:c r="J270" s="6" t="str">
        <x:v>https://raw.githubusercontent.com/Mar-7th/StarRailRes/dbe8cdfcfb0bf657b9fe1cf92d5537f118ccb487/index_new/cn/light_cone_promotions.json</x:v>
      </x:c>
    </x:row>
    <x:row r="271" ht="20" customHeight="1">
      <x:c r="A271" s="6" t="str">
        <x:v>21013_0</x:v>
      </x:c>
      <x:c r="B271" s="6" t="str">
        <x:v>21013</x:v>
      </x:c>
      <x:c r="C271" s="6" t="n">
        <x:v>0</x:v>
      </x:c>
      <x:c r="D271" s="6" t="n">
        <x:v>38.4</x:v>
      </x:c>
      <x:c r="E271" s="6" t="n">
        <x:v>21.6</x:v>
      </x:c>
      <x:c r="F271" s="6" t="n">
        <x:v>18</x:v>
      </x:c>
      <x:c r="G271" s="6" t="n">
        <x:v>5.76</x:v>
      </x:c>
      <x:c r="H271" s="6" t="n">
        <x:v>3.24</x:v>
      </x:c>
      <x:c r="I271" s="6" t="n">
        <x:v>2.7</x:v>
      </x:c>
      <x:c r="J271" s="6" t="str">
        <x:v>https://raw.githubusercontent.com/Mar-7th/StarRailRes/dbe8cdfcfb0bf657b9fe1cf92d5537f118ccb487/index_new/cn/light_cone_promotions.json</x:v>
      </x:c>
    </x:row>
    <x:row r="272" ht="20" customHeight="1">
      <x:c r="A272" s="6" t="str">
        <x:v>21013_1</x:v>
      </x:c>
      <x:c r="B272" s="6" t="str">
        <x:v>21013</x:v>
      </x:c>
      <x:c r="C272" s="6" t="n">
        <x:v>1</x:v>
      </x:c>
      <x:c r="D272" s="6" t="n">
        <x:v>84.48</x:v>
      </x:c>
      <x:c r="E272" s="6" t="n">
        <x:v>47.52</x:v>
      </x:c>
      <x:c r="F272" s="6" t="n">
        <x:v>39.6</x:v>
      </x:c>
      <x:c r="G272" s="6" t="n">
        <x:v>5.76</x:v>
      </x:c>
      <x:c r="H272" s="6" t="n">
        <x:v>3.24</x:v>
      </x:c>
      <x:c r="I272" s="6" t="n">
        <x:v>2.7</x:v>
      </x:c>
      <x:c r="J272" s="6" t="str">
        <x:v>https://raw.githubusercontent.com/Mar-7th/StarRailRes/dbe8cdfcfb0bf657b9fe1cf92d5537f118ccb487/index_new/cn/light_cone_promotions.json</x:v>
      </x:c>
    </x:row>
    <x:row r="273" ht="20" customHeight="1">
      <x:c r="A273" s="6" t="str">
        <x:v>21013_2</x:v>
      </x:c>
      <x:c r="B273" s="6" t="str">
        <x:v>21013</x:v>
      </x:c>
      <x:c r="C273" s="6" t="n">
        <x:v>2</x:v>
      </x:c>
      <x:c r="D273" s="6" t="n">
        <x:v>145.92</x:v>
      </x:c>
      <x:c r="E273" s="6" t="n">
        <x:v>82.08</x:v>
      </x:c>
      <x:c r="F273" s="6" t="n">
        <x:v>68.4</x:v>
      </x:c>
      <x:c r="G273" s="6" t="n">
        <x:v>5.76</x:v>
      </x:c>
      <x:c r="H273" s="6" t="n">
        <x:v>3.24</x:v>
      </x:c>
      <x:c r="I273" s="6" t="n">
        <x:v>2.7</x:v>
      </x:c>
      <x:c r="J273" s="6" t="str">
        <x:v>https://raw.githubusercontent.com/Mar-7th/StarRailRes/dbe8cdfcfb0bf657b9fe1cf92d5537f118ccb487/index_new/cn/light_cone_promotions.json</x:v>
      </x:c>
    </x:row>
    <x:row r="274" ht="20" customHeight="1">
      <x:c r="A274" s="6" t="str">
        <x:v>21013_3</x:v>
      </x:c>
      <x:c r="B274" s="6" t="str">
        <x:v>21013</x:v>
      </x:c>
      <x:c r="C274" s="6" t="n">
        <x:v>3</x:v>
      </x:c>
      <x:c r="D274" s="6" t="n">
        <x:v>207.36</x:v>
      </x:c>
      <x:c r="E274" s="6" t="n">
        <x:v>116.64</x:v>
      </x:c>
      <x:c r="F274" s="6" t="n">
        <x:v>97.2</x:v>
      </x:c>
      <x:c r="G274" s="6" t="n">
        <x:v>5.76</x:v>
      </x:c>
      <x:c r="H274" s="6" t="n">
        <x:v>3.24</x:v>
      </x:c>
      <x:c r="I274" s="6" t="n">
        <x:v>2.7</x:v>
      </x:c>
      <x:c r="J274" s="6" t="str">
        <x:v>https://raw.githubusercontent.com/Mar-7th/StarRailRes/dbe8cdfcfb0bf657b9fe1cf92d5537f118ccb487/index_new/cn/light_cone_promotions.json</x:v>
      </x:c>
    </x:row>
    <x:row r="275" ht="20" customHeight="1">
      <x:c r="A275" s="6" t="str">
        <x:v>21013_4</x:v>
      </x:c>
      <x:c r="B275" s="6" t="str">
        <x:v>21013</x:v>
      </x:c>
      <x:c r="C275" s="6" t="n">
        <x:v>4</x:v>
      </x:c>
      <x:c r="D275" s="6" t="n">
        <x:v>268.8</x:v>
      </x:c>
      <x:c r="E275" s="6" t="n">
        <x:v>151.2</x:v>
      </x:c>
      <x:c r="F275" s="6" t="n">
        <x:v>126</x:v>
      </x:c>
      <x:c r="G275" s="6" t="n">
        <x:v>5.76</x:v>
      </x:c>
      <x:c r="H275" s="6" t="n">
        <x:v>3.24</x:v>
      </x:c>
      <x:c r="I275" s="6" t="n">
        <x:v>2.7</x:v>
      </x:c>
      <x:c r="J275" s="6" t="str">
        <x:v>https://raw.githubusercontent.com/Mar-7th/StarRailRes/dbe8cdfcfb0bf657b9fe1cf92d5537f118ccb487/index_new/cn/light_cone_promotions.json</x:v>
      </x:c>
    </x:row>
    <x:row r="276" ht="20" customHeight="1">
      <x:c r="A276" s="6" t="str">
        <x:v>21013_5</x:v>
      </x:c>
      <x:c r="B276" s="6" t="str">
        <x:v>21013</x:v>
      </x:c>
      <x:c r="C276" s="6" t="n">
        <x:v>5</x:v>
      </x:c>
      <x:c r="D276" s="6" t="n">
        <x:v>330.24</x:v>
      </x:c>
      <x:c r="E276" s="6" t="n">
        <x:v>185.76</x:v>
      </x:c>
      <x:c r="F276" s="6" t="n">
        <x:v>154.8</x:v>
      </x:c>
      <x:c r="G276" s="6" t="n">
        <x:v>5.76</x:v>
      </x:c>
      <x:c r="H276" s="6" t="n">
        <x:v>3.24</x:v>
      </x:c>
      <x:c r="I276" s="6" t="n">
        <x:v>2.7</x:v>
      </x:c>
      <x:c r="J276" s="6" t="str">
        <x:v>https://raw.githubusercontent.com/Mar-7th/StarRailRes/dbe8cdfcfb0bf657b9fe1cf92d5537f118ccb487/index_new/cn/light_cone_promotions.json</x:v>
      </x:c>
    </x:row>
    <x:row r="277" ht="20" customHeight="1">
      <x:c r="A277" s="6" t="str">
        <x:v>21013_6</x:v>
      </x:c>
      <x:c r="B277" s="6" t="str">
        <x:v>21013</x:v>
      </x:c>
      <x:c r="C277" s="6" t="n">
        <x:v>6</x:v>
      </x:c>
      <x:c r="D277" s="6" t="n">
        <x:v>391.68</x:v>
      </x:c>
      <x:c r="E277" s="6" t="n">
        <x:v>220.32</x:v>
      </x:c>
      <x:c r="F277" s="6" t="n">
        <x:v>183.6</x:v>
      </x:c>
      <x:c r="G277" s="6" t="n">
        <x:v>5.76</x:v>
      </x:c>
      <x:c r="H277" s="6" t="n">
        <x:v>3.24</x:v>
      </x:c>
      <x:c r="I277" s="6" t="n">
        <x:v>2.7</x:v>
      </x:c>
      <x:c r="J277" s="6" t="str">
        <x:v>https://raw.githubusercontent.com/Mar-7th/StarRailRes/dbe8cdfcfb0bf657b9fe1cf92d5537f118ccb487/index_new/cn/light_cone_promotions.json</x:v>
      </x:c>
    </x:row>
    <x:row r="278" ht="20" customHeight="1">
      <x:c r="A278" s="6" t="str">
        <x:v>21014_0</x:v>
      </x:c>
      <x:c r="B278" s="6" t="str">
        <x:v>21014</x:v>
      </x:c>
      <x:c r="C278" s="6" t="n">
        <x:v>0</x:v>
      </x:c>
      <x:c r="D278" s="6" t="n">
        <x:v>43.2</x:v>
      </x:c>
      <x:c r="E278" s="6" t="n">
        <x:v>19.2</x:v>
      </x:c>
      <x:c r="F278" s="6" t="n">
        <x:v>18</x:v>
      </x:c>
      <x:c r="G278" s="6" t="n">
        <x:v>6.48</x:v>
      </x:c>
      <x:c r="H278" s="6" t="n">
        <x:v>2.88</x:v>
      </x:c>
      <x:c r="I278" s="6" t="n">
        <x:v>2.7</x:v>
      </x:c>
      <x:c r="J278" s="6" t="str">
        <x:v>https://raw.githubusercontent.com/Mar-7th/StarRailRes/dbe8cdfcfb0bf657b9fe1cf92d5537f118ccb487/index_new/cn/light_cone_promotions.json</x:v>
      </x:c>
    </x:row>
    <x:row r="279" ht="20" customHeight="1">
      <x:c r="A279" s="6" t="str">
        <x:v>21014_1</x:v>
      </x:c>
      <x:c r="B279" s="6" t="str">
        <x:v>21014</x:v>
      </x:c>
      <x:c r="C279" s="6" t="n">
        <x:v>1</x:v>
      </x:c>
      <x:c r="D279" s="6" t="n">
        <x:v>95.04</x:v>
      </x:c>
      <x:c r="E279" s="6" t="n">
        <x:v>42.24</x:v>
      </x:c>
      <x:c r="F279" s="6" t="n">
        <x:v>39.6</x:v>
      </x:c>
      <x:c r="G279" s="6" t="n">
        <x:v>6.48</x:v>
      </x:c>
      <x:c r="H279" s="6" t="n">
        <x:v>2.88</x:v>
      </x:c>
      <x:c r="I279" s="6" t="n">
        <x:v>2.7</x:v>
      </x:c>
      <x:c r="J279" s="6" t="str">
        <x:v>https://raw.githubusercontent.com/Mar-7th/StarRailRes/dbe8cdfcfb0bf657b9fe1cf92d5537f118ccb487/index_new/cn/light_cone_promotions.json</x:v>
      </x:c>
    </x:row>
    <x:row r="280" ht="20" customHeight="1">
      <x:c r="A280" s="6" t="str">
        <x:v>21014_2</x:v>
      </x:c>
      <x:c r="B280" s="6" t="str">
        <x:v>21014</x:v>
      </x:c>
      <x:c r="C280" s="6" t="n">
        <x:v>2</x:v>
      </x:c>
      <x:c r="D280" s="6" t="n">
        <x:v>164.16</x:v>
      </x:c>
      <x:c r="E280" s="6" t="n">
        <x:v>72.96</x:v>
      </x:c>
      <x:c r="F280" s="6" t="n">
        <x:v>68.4</x:v>
      </x:c>
      <x:c r="G280" s="6" t="n">
        <x:v>6.48</x:v>
      </x:c>
      <x:c r="H280" s="6" t="n">
        <x:v>2.88</x:v>
      </x:c>
      <x:c r="I280" s="6" t="n">
        <x:v>2.7</x:v>
      </x:c>
      <x:c r="J280" s="6" t="str">
        <x:v>https://raw.githubusercontent.com/Mar-7th/StarRailRes/dbe8cdfcfb0bf657b9fe1cf92d5537f118ccb487/index_new/cn/light_cone_promotions.json</x:v>
      </x:c>
    </x:row>
    <x:row r="281" ht="20" customHeight="1">
      <x:c r="A281" s="6" t="str">
        <x:v>21014_3</x:v>
      </x:c>
      <x:c r="B281" s="6" t="str">
        <x:v>21014</x:v>
      </x:c>
      <x:c r="C281" s="6" t="n">
        <x:v>3</x:v>
      </x:c>
      <x:c r="D281" s="6" t="n">
        <x:v>233.28</x:v>
      </x:c>
      <x:c r="E281" s="6" t="n">
        <x:v>103.68</x:v>
      </x:c>
      <x:c r="F281" s="6" t="n">
        <x:v>97.2</x:v>
      </x:c>
      <x:c r="G281" s="6" t="n">
        <x:v>6.48</x:v>
      </x:c>
      <x:c r="H281" s="6" t="n">
        <x:v>2.88</x:v>
      </x:c>
      <x:c r="I281" s="6" t="n">
        <x:v>2.7</x:v>
      </x:c>
      <x:c r="J281" s="6" t="str">
        <x:v>https://raw.githubusercontent.com/Mar-7th/StarRailRes/dbe8cdfcfb0bf657b9fe1cf92d5537f118ccb487/index_new/cn/light_cone_promotions.json</x:v>
      </x:c>
    </x:row>
    <x:row r="282" ht="20" customHeight="1">
      <x:c r="A282" s="6" t="str">
        <x:v>21014_4</x:v>
      </x:c>
      <x:c r="B282" s="6" t="str">
        <x:v>21014</x:v>
      </x:c>
      <x:c r="C282" s="6" t="n">
        <x:v>4</x:v>
      </x:c>
      <x:c r="D282" s="6" t="n">
        <x:v>302.4</x:v>
      </x:c>
      <x:c r="E282" s="6" t="n">
        <x:v>134.4</x:v>
      </x:c>
      <x:c r="F282" s="6" t="n">
        <x:v>126</x:v>
      </x:c>
      <x:c r="G282" s="6" t="n">
        <x:v>6.48</x:v>
      </x:c>
      <x:c r="H282" s="6" t="n">
        <x:v>2.88</x:v>
      </x:c>
      <x:c r="I282" s="6" t="n">
        <x:v>2.7</x:v>
      </x:c>
      <x:c r="J282" s="6" t="str">
        <x:v>https://raw.githubusercontent.com/Mar-7th/StarRailRes/dbe8cdfcfb0bf657b9fe1cf92d5537f118ccb487/index_new/cn/light_cone_promotions.json</x:v>
      </x:c>
    </x:row>
    <x:row r="283" ht="20" customHeight="1">
      <x:c r="A283" s="6" t="str">
        <x:v>21014_5</x:v>
      </x:c>
      <x:c r="B283" s="6" t="str">
        <x:v>21014</x:v>
      </x:c>
      <x:c r="C283" s="6" t="n">
        <x:v>5</x:v>
      </x:c>
      <x:c r="D283" s="6" t="n">
        <x:v>371.52</x:v>
      </x:c>
      <x:c r="E283" s="6" t="n">
        <x:v>165.12</x:v>
      </x:c>
      <x:c r="F283" s="6" t="n">
        <x:v>154.8</x:v>
      </x:c>
      <x:c r="G283" s="6" t="n">
        <x:v>6.48</x:v>
      </x:c>
      <x:c r="H283" s="6" t="n">
        <x:v>2.88</x:v>
      </x:c>
      <x:c r="I283" s="6" t="n">
        <x:v>2.7</x:v>
      </x:c>
      <x:c r="J283" s="6" t="str">
        <x:v>https://raw.githubusercontent.com/Mar-7th/StarRailRes/dbe8cdfcfb0bf657b9fe1cf92d5537f118ccb487/index_new/cn/light_cone_promotions.json</x:v>
      </x:c>
    </x:row>
    <x:row r="284" ht="20" customHeight="1">
      <x:c r="A284" s="6" t="str">
        <x:v>21014_6</x:v>
      </x:c>
      <x:c r="B284" s="6" t="str">
        <x:v>21014</x:v>
      </x:c>
      <x:c r="C284" s="6" t="n">
        <x:v>6</x:v>
      </x:c>
      <x:c r="D284" s="6" t="n">
        <x:v>440.64</x:v>
      </x:c>
      <x:c r="E284" s="6" t="n">
        <x:v>195.84</x:v>
      </x:c>
      <x:c r="F284" s="6" t="n">
        <x:v>183.6</x:v>
      </x:c>
      <x:c r="G284" s="6" t="n">
        <x:v>6.48</x:v>
      </x:c>
      <x:c r="H284" s="6" t="n">
        <x:v>2.88</x:v>
      </x:c>
      <x:c r="I284" s="6" t="n">
        <x:v>2.7</x:v>
      </x:c>
      <x:c r="J284" s="6" t="str">
        <x:v>https://raw.githubusercontent.com/Mar-7th/StarRailRes/dbe8cdfcfb0bf657b9fe1cf92d5537f118ccb487/index_new/cn/light_cone_promotions.json</x:v>
      </x:c>
    </x:row>
    <x:row r="285" ht="20" customHeight="1">
      <x:c r="A285" s="6" t="str">
        <x:v>21015_0</x:v>
      </x:c>
      <x:c r="B285" s="6" t="str">
        <x:v>21015</x:v>
      </x:c>
      <x:c r="C285" s="6" t="n">
        <x:v>0</x:v>
      </x:c>
      <x:c r="D285" s="6" t="n">
        <x:v>43.2</x:v>
      </x:c>
      <x:c r="E285" s="6" t="n">
        <x:v>21.6</x:v>
      </x:c>
      <x:c r="F285" s="6" t="n">
        <x:v>15</x:v>
      </x:c>
      <x:c r="G285" s="6" t="n">
        <x:v>6.48</x:v>
      </x:c>
      <x:c r="H285" s="6" t="n">
        <x:v>3.24</x:v>
      </x:c>
      <x:c r="I285" s="6" t="n">
        <x:v>2.25</x:v>
      </x:c>
      <x:c r="J285" s="6" t="str">
        <x:v>https://raw.githubusercontent.com/Mar-7th/StarRailRes/dbe8cdfcfb0bf657b9fe1cf92d5537f118ccb487/index_new/cn/light_cone_promotions.json</x:v>
      </x:c>
    </x:row>
    <x:row r="286" ht="20" customHeight="1">
      <x:c r="A286" s="6" t="str">
        <x:v>21015_1</x:v>
      </x:c>
      <x:c r="B286" s="6" t="str">
        <x:v>21015</x:v>
      </x:c>
      <x:c r="C286" s="6" t="n">
        <x:v>1</x:v>
      </x:c>
      <x:c r="D286" s="6" t="n">
        <x:v>95.04</x:v>
      </x:c>
      <x:c r="E286" s="6" t="n">
        <x:v>47.52</x:v>
      </x:c>
      <x:c r="F286" s="6" t="n">
        <x:v>33</x:v>
      </x:c>
      <x:c r="G286" s="6" t="n">
        <x:v>6.48</x:v>
      </x:c>
      <x:c r="H286" s="6" t="n">
        <x:v>3.24</x:v>
      </x:c>
      <x:c r="I286" s="6" t="n">
        <x:v>2.25</x:v>
      </x:c>
      <x:c r="J286" s="6" t="str">
        <x:v>https://raw.githubusercontent.com/Mar-7th/StarRailRes/dbe8cdfcfb0bf657b9fe1cf92d5537f118ccb487/index_new/cn/light_cone_promotions.json</x:v>
      </x:c>
    </x:row>
    <x:row r="287" ht="20" customHeight="1">
      <x:c r="A287" s="6" t="str">
        <x:v>21015_2</x:v>
      </x:c>
      <x:c r="B287" s="6" t="str">
        <x:v>21015</x:v>
      </x:c>
      <x:c r="C287" s="6" t="n">
        <x:v>2</x:v>
      </x:c>
      <x:c r="D287" s="6" t="n">
        <x:v>164.16</x:v>
      </x:c>
      <x:c r="E287" s="6" t="n">
        <x:v>82.08</x:v>
      </x:c>
      <x:c r="F287" s="6" t="n">
        <x:v>57</x:v>
      </x:c>
      <x:c r="G287" s="6" t="n">
        <x:v>6.48</x:v>
      </x:c>
      <x:c r="H287" s="6" t="n">
        <x:v>3.24</x:v>
      </x:c>
      <x:c r="I287" s="6" t="n">
        <x:v>2.25</x:v>
      </x:c>
      <x:c r="J287" s="6" t="str">
        <x:v>https://raw.githubusercontent.com/Mar-7th/StarRailRes/dbe8cdfcfb0bf657b9fe1cf92d5537f118ccb487/index_new/cn/light_cone_promotions.json</x:v>
      </x:c>
    </x:row>
    <x:row r="288" ht="20" customHeight="1">
      <x:c r="A288" s="6" t="str">
        <x:v>21015_3</x:v>
      </x:c>
      <x:c r="B288" s="6" t="str">
        <x:v>21015</x:v>
      </x:c>
      <x:c r="C288" s="6" t="n">
        <x:v>3</x:v>
      </x:c>
      <x:c r="D288" s="6" t="n">
        <x:v>233.28</x:v>
      </x:c>
      <x:c r="E288" s="6" t="n">
        <x:v>116.64</x:v>
      </x:c>
      <x:c r="F288" s="6" t="n">
        <x:v>81</x:v>
      </x:c>
      <x:c r="G288" s="6" t="n">
        <x:v>6.48</x:v>
      </x:c>
      <x:c r="H288" s="6" t="n">
        <x:v>3.24</x:v>
      </x:c>
      <x:c r="I288" s="6" t="n">
        <x:v>2.25</x:v>
      </x:c>
      <x:c r="J288" s="6" t="str">
        <x:v>https://raw.githubusercontent.com/Mar-7th/StarRailRes/dbe8cdfcfb0bf657b9fe1cf92d5537f118ccb487/index_new/cn/light_cone_promotions.json</x:v>
      </x:c>
    </x:row>
    <x:row r="289" ht="20" customHeight="1">
      <x:c r="A289" s="6" t="str">
        <x:v>21015_4</x:v>
      </x:c>
      <x:c r="B289" s="6" t="str">
        <x:v>21015</x:v>
      </x:c>
      <x:c r="C289" s="6" t="n">
        <x:v>4</x:v>
      </x:c>
      <x:c r="D289" s="6" t="n">
        <x:v>302.4</x:v>
      </x:c>
      <x:c r="E289" s="6" t="n">
        <x:v>151.2</x:v>
      </x:c>
      <x:c r="F289" s="6" t="n">
        <x:v>105</x:v>
      </x:c>
      <x:c r="G289" s="6" t="n">
        <x:v>6.48</x:v>
      </x:c>
      <x:c r="H289" s="6" t="n">
        <x:v>3.24</x:v>
      </x:c>
      <x:c r="I289" s="6" t="n">
        <x:v>2.25</x:v>
      </x:c>
      <x:c r="J289" s="6" t="str">
        <x:v>https://raw.githubusercontent.com/Mar-7th/StarRailRes/dbe8cdfcfb0bf657b9fe1cf92d5537f118ccb487/index_new/cn/light_cone_promotions.json</x:v>
      </x:c>
    </x:row>
    <x:row r="290" ht="20" customHeight="1">
      <x:c r="A290" s="6" t="str">
        <x:v>21015_5</x:v>
      </x:c>
      <x:c r="B290" s="6" t="str">
        <x:v>21015</x:v>
      </x:c>
      <x:c r="C290" s="6" t="n">
        <x:v>5</x:v>
      </x:c>
      <x:c r="D290" s="6" t="n">
        <x:v>371.52</x:v>
      </x:c>
      <x:c r="E290" s="6" t="n">
        <x:v>185.76</x:v>
      </x:c>
      <x:c r="F290" s="6" t="n">
        <x:v>129</x:v>
      </x:c>
      <x:c r="G290" s="6" t="n">
        <x:v>6.48</x:v>
      </x:c>
      <x:c r="H290" s="6" t="n">
        <x:v>3.24</x:v>
      </x:c>
      <x:c r="I290" s="6" t="n">
        <x:v>2.25</x:v>
      </x:c>
      <x:c r="J290" s="6" t="str">
        <x:v>https://raw.githubusercontent.com/Mar-7th/StarRailRes/dbe8cdfcfb0bf657b9fe1cf92d5537f118ccb487/index_new/cn/light_cone_promotions.json</x:v>
      </x:c>
    </x:row>
    <x:row r="291" ht="20" customHeight="1">
      <x:c r="A291" s="6" t="str">
        <x:v>21015_6</x:v>
      </x:c>
      <x:c r="B291" s="6" t="str">
        <x:v>21015</x:v>
      </x:c>
      <x:c r="C291" s="6" t="n">
        <x:v>6</x:v>
      </x:c>
      <x:c r="D291" s="6" t="n">
        <x:v>440.64</x:v>
      </x:c>
      <x:c r="E291" s="6" t="n">
        <x:v>220.32</x:v>
      </x:c>
      <x:c r="F291" s="6" t="n">
        <x:v>153</x:v>
      </x:c>
      <x:c r="G291" s="6" t="n">
        <x:v>6.48</x:v>
      </x:c>
      <x:c r="H291" s="6" t="n">
        <x:v>3.24</x:v>
      </x:c>
      <x:c r="I291" s="6" t="n">
        <x:v>2.25</x:v>
      </x:c>
      <x:c r="J291" s="6" t="str">
        <x:v>https://raw.githubusercontent.com/Mar-7th/StarRailRes/dbe8cdfcfb0bf657b9fe1cf92d5537f118ccb487/index_new/cn/light_cone_promotions.json</x:v>
      </x:c>
    </x:row>
    <x:row r="292" ht="20" customHeight="1">
      <x:c r="A292" s="6" t="str">
        <x:v>21016_0</x:v>
      </x:c>
      <x:c r="B292" s="6" t="str">
        <x:v>21016</x:v>
      </x:c>
      <x:c r="C292" s="6" t="n">
        <x:v>0</x:v>
      </x:c>
      <x:c r="D292" s="6" t="n">
        <x:v>48</x:v>
      </x:c>
      <x:c r="E292" s="6" t="n">
        <x:v>16.8</x:v>
      </x:c>
      <x:c r="F292" s="6" t="n">
        <x:v>18</x:v>
      </x:c>
      <x:c r="G292" s="6" t="n">
        <x:v>7.2</x:v>
      </x:c>
      <x:c r="H292" s="6" t="n">
        <x:v>2.52</x:v>
      </x:c>
      <x:c r="I292" s="6" t="n">
        <x:v>2.7</x:v>
      </x:c>
      <x:c r="J292" s="6" t="str">
        <x:v>https://raw.githubusercontent.com/Mar-7th/StarRailRes/dbe8cdfcfb0bf657b9fe1cf92d5537f118ccb487/index_new/cn/light_cone_promotions.json</x:v>
      </x:c>
    </x:row>
    <x:row r="293" ht="20" customHeight="1">
      <x:c r="A293" s="6" t="str">
        <x:v>21016_1</x:v>
      </x:c>
      <x:c r="B293" s="6" t="str">
        <x:v>21016</x:v>
      </x:c>
      <x:c r="C293" s="6" t="n">
        <x:v>1</x:v>
      </x:c>
      <x:c r="D293" s="6" t="n">
        <x:v>105.6</x:v>
      </x:c>
      <x:c r="E293" s="6" t="n">
        <x:v>36.96</x:v>
      </x:c>
      <x:c r="F293" s="6" t="n">
        <x:v>39.6</x:v>
      </x:c>
      <x:c r="G293" s="6" t="n">
        <x:v>7.2</x:v>
      </x:c>
      <x:c r="H293" s="6" t="n">
        <x:v>2.52</x:v>
      </x:c>
      <x:c r="I293" s="6" t="n">
        <x:v>2.7</x:v>
      </x:c>
      <x:c r="J293" s="6" t="str">
        <x:v>https://raw.githubusercontent.com/Mar-7th/StarRailRes/dbe8cdfcfb0bf657b9fe1cf92d5537f118ccb487/index_new/cn/light_cone_promotions.json</x:v>
      </x:c>
    </x:row>
    <x:row r="294" ht="20" customHeight="1">
      <x:c r="A294" s="6" t="str">
        <x:v>21016_2</x:v>
      </x:c>
      <x:c r="B294" s="6" t="str">
        <x:v>21016</x:v>
      </x:c>
      <x:c r="C294" s="6" t="n">
        <x:v>2</x:v>
      </x:c>
      <x:c r="D294" s="6" t="n">
        <x:v>182.4</x:v>
      </x:c>
      <x:c r="E294" s="6" t="n">
        <x:v>63.84</x:v>
      </x:c>
      <x:c r="F294" s="6" t="n">
        <x:v>68.4</x:v>
      </x:c>
      <x:c r="G294" s="6" t="n">
        <x:v>7.2</x:v>
      </x:c>
      <x:c r="H294" s="6" t="n">
        <x:v>2.52</x:v>
      </x:c>
      <x:c r="I294" s="6" t="n">
        <x:v>2.7</x:v>
      </x:c>
      <x:c r="J294" s="6" t="str">
        <x:v>https://raw.githubusercontent.com/Mar-7th/StarRailRes/dbe8cdfcfb0bf657b9fe1cf92d5537f118ccb487/index_new/cn/light_cone_promotions.json</x:v>
      </x:c>
    </x:row>
    <x:row r="295" ht="20" customHeight="1">
      <x:c r="A295" s="6" t="str">
        <x:v>21016_3</x:v>
      </x:c>
      <x:c r="B295" s="6" t="str">
        <x:v>21016</x:v>
      </x:c>
      <x:c r="C295" s="6" t="n">
        <x:v>3</x:v>
      </x:c>
      <x:c r="D295" s="6" t="n">
        <x:v>259.2</x:v>
      </x:c>
      <x:c r="E295" s="6" t="n">
        <x:v>90.72</x:v>
      </x:c>
      <x:c r="F295" s="6" t="n">
        <x:v>97.2</x:v>
      </x:c>
      <x:c r="G295" s="6" t="n">
        <x:v>7.2</x:v>
      </x:c>
      <x:c r="H295" s="6" t="n">
        <x:v>2.52</x:v>
      </x:c>
      <x:c r="I295" s="6" t="n">
        <x:v>2.7</x:v>
      </x:c>
      <x:c r="J295" s="6" t="str">
        <x:v>https://raw.githubusercontent.com/Mar-7th/StarRailRes/dbe8cdfcfb0bf657b9fe1cf92d5537f118ccb487/index_new/cn/light_cone_promotions.json</x:v>
      </x:c>
    </x:row>
    <x:row r="296" ht="20" customHeight="1">
      <x:c r="A296" s="6" t="str">
        <x:v>21016_4</x:v>
      </x:c>
      <x:c r="B296" s="6" t="str">
        <x:v>21016</x:v>
      </x:c>
      <x:c r="C296" s="6" t="n">
        <x:v>4</x:v>
      </x:c>
      <x:c r="D296" s="6" t="n">
        <x:v>336</x:v>
      </x:c>
      <x:c r="E296" s="6" t="n">
        <x:v>117.6</x:v>
      </x:c>
      <x:c r="F296" s="6" t="n">
        <x:v>126</x:v>
      </x:c>
      <x:c r="G296" s="6" t="n">
        <x:v>7.2</x:v>
      </x:c>
      <x:c r="H296" s="6" t="n">
        <x:v>2.52</x:v>
      </x:c>
      <x:c r="I296" s="6" t="n">
        <x:v>2.7</x:v>
      </x:c>
      <x:c r="J296" s="6" t="str">
        <x:v>https://raw.githubusercontent.com/Mar-7th/StarRailRes/dbe8cdfcfb0bf657b9fe1cf92d5537f118ccb487/index_new/cn/light_cone_promotions.json</x:v>
      </x:c>
    </x:row>
    <x:row r="297" ht="20" customHeight="1">
      <x:c r="A297" s="6" t="str">
        <x:v>21016_5</x:v>
      </x:c>
      <x:c r="B297" s="6" t="str">
        <x:v>21016</x:v>
      </x:c>
      <x:c r="C297" s="6" t="n">
        <x:v>5</x:v>
      </x:c>
      <x:c r="D297" s="6" t="n">
        <x:v>412.8</x:v>
      </x:c>
      <x:c r="E297" s="6" t="n">
        <x:v>144.48</x:v>
      </x:c>
      <x:c r="F297" s="6" t="n">
        <x:v>154.8</x:v>
      </x:c>
      <x:c r="G297" s="6" t="n">
        <x:v>7.2</x:v>
      </x:c>
      <x:c r="H297" s="6" t="n">
        <x:v>2.52</x:v>
      </x:c>
      <x:c r="I297" s="6" t="n">
        <x:v>2.7</x:v>
      </x:c>
      <x:c r="J297" s="6" t="str">
        <x:v>https://raw.githubusercontent.com/Mar-7th/StarRailRes/dbe8cdfcfb0bf657b9fe1cf92d5537f118ccb487/index_new/cn/light_cone_promotions.json</x:v>
      </x:c>
    </x:row>
    <x:row r="298" ht="20" customHeight="1">
      <x:c r="A298" s="6" t="str">
        <x:v>21016_6</x:v>
      </x:c>
      <x:c r="B298" s="6" t="str">
        <x:v>21016</x:v>
      </x:c>
      <x:c r="C298" s="6" t="n">
        <x:v>6</x:v>
      </x:c>
      <x:c r="D298" s="6" t="n">
        <x:v>489.6</x:v>
      </x:c>
      <x:c r="E298" s="6" t="n">
        <x:v>171.36</x:v>
      </x:c>
      <x:c r="F298" s="6" t="n">
        <x:v>183.6</x:v>
      </x:c>
      <x:c r="G298" s="6" t="n">
        <x:v>7.2</x:v>
      </x:c>
      <x:c r="H298" s="6" t="n">
        <x:v>2.52</x:v>
      </x:c>
      <x:c r="I298" s="6" t="n">
        <x:v>2.7</x:v>
      </x:c>
      <x:c r="J298" s="6" t="str">
        <x:v>https://raw.githubusercontent.com/Mar-7th/StarRailRes/dbe8cdfcfb0bf657b9fe1cf92d5537f118ccb487/index_new/cn/light_cone_promotions.json</x:v>
      </x:c>
    </x:row>
    <x:row r="299" ht="20" customHeight="1">
      <x:c r="A299" s="6" t="str">
        <x:v>21017_0</x:v>
      </x:c>
      <x:c r="B299" s="6" t="str">
        <x:v>21017</x:v>
      </x:c>
      <x:c r="C299" s="6" t="n">
        <x:v>0</x:v>
      </x:c>
      <x:c r="D299" s="6" t="n">
        <x:v>43.2</x:v>
      </x:c>
      <x:c r="E299" s="6" t="n">
        <x:v>21.6</x:v>
      </x:c>
      <x:c r="F299" s="6" t="n">
        <x:v>15</x:v>
      </x:c>
      <x:c r="G299" s="6" t="n">
        <x:v>6.48</x:v>
      </x:c>
      <x:c r="H299" s="6" t="n">
        <x:v>3.24</x:v>
      </x:c>
      <x:c r="I299" s="6" t="n">
        <x:v>2.25</x:v>
      </x:c>
      <x:c r="J299" s="6" t="str">
        <x:v>https://raw.githubusercontent.com/Mar-7th/StarRailRes/dbe8cdfcfb0bf657b9fe1cf92d5537f118ccb487/index_new/cn/light_cone_promotions.json</x:v>
      </x:c>
    </x:row>
    <x:row r="300" ht="20" customHeight="1">
      <x:c r="A300" s="6" t="str">
        <x:v>21017_1</x:v>
      </x:c>
      <x:c r="B300" s="6" t="str">
        <x:v>21017</x:v>
      </x:c>
      <x:c r="C300" s="6" t="n">
        <x:v>1</x:v>
      </x:c>
      <x:c r="D300" s="6" t="n">
        <x:v>95.04</x:v>
      </x:c>
      <x:c r="E300" s="6" t="n">
        <x:v>47.52</x:v>
      </x:c>
      <x:c r="F300" s="6" t="n">
        <x:v>33</x:v>
      </x:c>
      <x:c r="G300" s="6" t="n">
        <x:v>6.48</x:v>
      </x:c>
      <x:c r="H300" s="6" t="n">
        <x:v>3.24</x:v>
      </x:c>
      <x:c r="I300" s="6" t="n">
        <x:v>2.25</x:v>
      </x:c>
      <x:c r="J300" s="6" t="str">
        <x:v>https://raw.githubusercontent.com/Mar-7th/StarRailRes/dbe8cdfcfb0bf657b9fe1cf92d5537f118ccb487/index_new/cn/light_cone_promotions.json</x:v>
      </x:c>
    </x:row>
    <x:row r="301" ht="20" customHeight="1">
      <x:c r="A301" s="6" t="str">
        <x:v>21017_2</x:v>
      </x:c>
      <x:c r="B301" s="6" t="str">
        <x:v>21017</x:v>
      </x:c>
      <x:c r="C301" s="6" t="n">
        <x:v>2</x:v>
      </x:c>
      <x:c r="D301" s="6" t="n">
        <x:v>164.16</x:v>
      </x:c>
      <x:c r="E301" s="6" t="n">
        <x:v>82.08</x:v>
      </x:c>
      <x:c r="F301" s="6" t="n">
        <x:v>57</x:v>
      </x:c>
      <x:c r="G301" s="6" t="n">
        <x:v>6.48</x:v>
      </x:c>
      <x:c r="H301" s="6" t="n">
        <x:v>3.24</x:v>
      </x:c>
      <x:c r="I301" s="6" t="n">
        <x:v>2.25</x:v>
      </x:c>
      <x:c r="J301" s="6" t="str">
        <x:v>https://raw.githubusercontent.com/Mar-7th/StarRailRes/dbe8cdfcfb0bf657b9fe1cf92d5537f118ccb487/index_new/cn/light_cone_promotions.json</x:v>
      </x:c>
    </x:row>
    <x:row r="302" ht="20" customHeight="1">
      <x:c r="A302" s="6" t="str">
        <x:v>21017_3</x:v>
      </x:c>
      <x:c r="B302" s="6" t="str">
        <x:v>21017</x:v>
      </x:c>
      <x:c r="C302" s="6" t="n">
        <x:v>3</x:v>
      </x:c>
      <x:c r="D302" s="6" t="n">
        <x:v>233.28</x:v>
      </x:c>
      <x:c r="E302" s="6" t="n">
        <x:v>116.64</x:v>
      </x:c>
      <x:c r="F302" s="6" t="n">
        <x:v>81</x:v>
      </x:c>
      <x:c r="G302" s="6" t="n">
        <x:v>6.48</x:v>
      </x:c>
      <x:c r="H302" s="6" t="n">
        <x:v>3.24</x:v>
      </x:c>
      <x:c r="I302" s="6" t="n">
        <x:v>2.25</x:v>
      </x:c>
      <x:c r="J302" s="6" t="str">
        <x:v>https://raw.githubusercontent.com/Mar-7th/StarRailRes/dbe8cdfcfb0bf657b9fe1cf92d5537f118ccb487/index_new/cn/light_cone_promotions.json</x:v>
      </x:c>
    </x:row>
    <x:row r="303" ht="20" customHeight="1">
      <x:c r="A303" s="6" t="str">
        <x:v>21017_4</x:v>
      </x:c>
      <x:c r="B303" s="6" t="str">
        <x:v>21017</x:v>
      </x:c>
      <x:c r="C303" s="6" t="n">
        <x:v>4</x:v>
      </x:c>
      <x:c r="D303" s="6" t="n">
        <x:v>302.4</x:v>
      </x:c>
      <x:c r="E303" s="6" t="n">
        <x:v>151.2</x:v>
      </x:c>
      <x:c r="F303" s="6" t="n">
        <x:v>105</x:v>
      </x:c>
      <x:c r="G303" s="6" t="n">
        <x:v>6.48</x:v>
      </x:c>
      <x:c r="H303" s="6" t="n">
        <x:v>3.24</x:v>
      </x:c>
      <x:c r="I303" s="6" t="n">
        <x:v>2.25</x:v>
      </x:c>
      <x:c r="J303" s="6" t="str">
        <x:v>https://raw.githubusercontent.com/Mar-7th/StarRailRes/dbe8cdfcfb0bf657b9fe1cf92d5537f118ccb487/index_new/cn/light_cone_promotions.json</x:v>
      </x:c>
    </x:row>
    <x:row r="304" ht="20" customHeight="1">
      <x:c r="A304" s="6" t="str">
        <x:v>21017_5</x:v>
      </x:c>
      <x:c r="B304" s="6" t="str">
        <x:v>21017</x:v>
      </x:c>
      <x:c r="C304" s="6" t="n">
        <x:v>5</x:v>
      </x:c>
      <x:c r="D304" s="6" t="n">
        <x:v>371.52</x:v>
      </x:c>
      <x:c r="E304" s="6" t="n">
        <x:v>185.76</x:v>
      </x:c>
      <x:c r="F304" s="6" t="n">
        <x:v>129</x:v>
      </x:c>
      <x:c r="G304" s="6" t="n">
        <x:v>6.48</x:v>
      </x:c>
      <x:c r="H304" s="6" t="n">
        <x:v>3.24</x:v>
      </x:c>
      <x:c r="I304" s="6" t="n">
        <x:v>2.25</x:v>
      </x:c>
      <x:c r="J304" s="6" t="str">
        <x:v>https://raw.githubusercontent.com/Mar-7th/StarRailRes/dbe8cdfcfb0bf657b9fe1cf92d5537f118ccb487/index_new/cn/light_cone_promotions.json</x:v>
      </x:c>
    </x:row>
    <x:row r="305" ht="20" customHeight="1">
      <x:c r="A305" s="6" t="str">
        <x:v>21017_6</x:v>
      </x:c>
      <x:c r="B305" s="6" t="str">
        <x:v>21017</x:v>
      </x:c>
      <x:c r="C305" s="6" t="n">
        <x:v>6</x:v>
      </x:c>
      <x:c r="D305" s="6" t="n">
        <x:v>440.64</x:v>
      </x:c>
      <x:c r="E305" s="6" t="n">
        <x:v>220.32</x:v>
      </x:c>
      <x:c r="F305" s="6" t="n">
        <x:v>153</x:v>
      </x:c>
      <x:c r="G305" s="6" t="n">
        <x:v>6.48</x:v>
      </x:c>
      <x:c r="H305" s="6" t="n">
        <x:v>3.24</x:v>
      </x:c>
      <x:c r="I305" s="6" t="n">
        <x:v>2.25</x:v>
      </x:c>
      <x:c r="J305" s="6" t="str">
        <x:v>https://raw.githubusercontent.com/Mar-7th/StarRailRes/dbe8cdfcfb0bf657b9fe1cf92d5537f118ccb487/index_new/cn/light_cone_promotions.json</x:v>
      </x:c>
    </x:row>
    <x:row r="306" ht="20" customHeight="1">
      <x:c r="A306" s="6" t="str">
        <x:v>21018_0</x:v>
      </x:c>
      <x:c r="B306" s="6" t="str">
        <x:v>21018</x:v>
      </x:c>
      <x:c r="C306" s="6" t="n">
        <x:v>0</x:v>
      </x:c>
      <x:c r="D306" s="6" t="n">
        <x:v>43.2</x:v>
      </x:c>
      <x:c r="E306" s="6" t="n">
        <x:v>19.2</x:v>
      </x:c>
      <x:c r="F306" s="6" t="n">
        <x:v>18</x:v>
      </x:c>
      <x:c r="G306" s="6" t="n">
        <x:v>6.48</x:v>
      </x:c>
      <x:c r="H306" s="6" t="n">
        <x:v>2.88</x:v>
      </x:c>
      <x:c r="I306" s="6" t="n">
        <x:v>2.7</x:v>
      </x:c>
      <x:c r="J306" s="6" t="str">
        <x:v>https://raw.githubusercontent.com/Mar-7th/StarRailRes/dbe8cdfcfb0bf657b9fe1cf92d5537f118ccb487/index_new/cn/light_cone_promotions.json</x:v>
      </x:c>
    </x:row>
    <x:row r="307" ht="20" customHeight="1">
      <x:c r="A307" s="6" t="str">
        <x:v>21018_1</x:v>
      </x:c>
      <x:c r="B307" s="6" t="str">
        <x:v>21018</x:v>
      </x:c>
      <x:c r="C307" s="6" t="n">
        <x:v>1</x:v>
      </x:c>
      <x:c r="D307" s="6" t="n">
        <x:v>95.04</x:v>
      </x:c>
      <x:c r="E307" s="6" t="n">
        <x:v>42.24</x:v>
      </x:c>
      <x:c r="F307" s="6" t="n">
        <x:v>39.6</x:v>
      </x:c>
      <x:c r="G307" s="6" t="n">
        <x:v>6.48</x:v>
      </x:c>
      <x:c r="H307" s="6" t="n">
        <x:v>2.88</x:v>
      </x:c>
      <x:c r="I307" s="6" t="n">
        <x:v>2.7</x:v>
      </x:c>
      <x:c r="J307" s="6" t="str">
        <x:v>https://raw.githubusercontent.com/Mar-7th/StarRailRes/dbe8cdfcfb0bf657b9fe1cf92d5537f118ccb487/index_new/cn/light_cone_promotions.json</x:v>
      </x:c>
    </x:row>
    <x:row r="308" ht="20" customHeight="1">
      <x:c r="A308" s="6" t="str">
        <x:v>21018_2</x:v>
      </x:c>
      <x:c r="B308" s="6" t="str">
        <x:v>21018</x:v>
      </x:c>
      <x:c r="C308" s="6" t="n">
        <x:v>2</x:v>
      </x:c>
      <x:c r="D308" s="6" t="n">
        <x:v>164.16</x:v>
      </x:c>
      <x:c r="E308" s="6" t="n">
        <x:v>72.96</x:v>
      </x:c>
      <x:c r="F308" s="6" t="n">
        <x:v>68.4</x:v>
      </x:c>
      <x:c r="G308" s="6" t="n">
        <x:v>6.48</x:v>
      </x:c>
      <x:c r="H308" s="6" t="n">
        <x:v>2.88</x:v>
      </x:c>
      <x:c r="I308" s="6" t="n">
        <x:v>2.7</x:v>
      </x:c>
      <x:c r="J308" s="6" t="str">
        <x:v>https://raw.githubusercontent.com/Mar-7th/StarRailRes/dbe8cdfcfb0bf657b9fe1cf92d5537f118ccb487/index_new/cn/light_cone_promotions.json</x:v>
      </x:c>
    </x:row>
    <x:row r="309" ht="20" customHeight="1">
      <x:c r="A309" s="6" t="str">
        <x:v>21018_3</x:v>
      </x:c>
      <x:c r="B309" s="6" t="str">
        <x:v>21018</x:v>
      </x:c>
      <x:c r="C309" s="6" t="n">
        <x:v>3</x:v>
      </x:c>
      <x:c r="D309" s="6" t="n">
        <x:v>233.28</x:v>
      </x:c>
      <x:c r="E309" s="6" t="n">
        <x:v>103.68</x:v>
      </x:c>
      <x:c r="F309" s="6" t="n">
        <x:v>97.2</x:v>
      </x:c>
      <x:c r="G309" s="6" t="n">
        <x:v>6.48</x:v>
      </x:c>
      <x:c r="H309" s="6" t="n">
        <x:v>2.88</x:v>
      </x:c>
      <x:c r="I309" s="6" t="n">
        <x:v>2.7</x:v>
      </x:c>
      <x:c r="J309" s="6" t="str">
        <x:v>https://raw.githubusercontent.com/Mar-7th/StarRailRes/dbe8cdfcfb0bf657b9fe1cf92d5537f118ccb487/index_new/cn/light_cone_promotions.json</x:v>
      </x:c>
    </x:row>
    <x:row r="310" ht="20" customHeight="1">
      <x:c r="A310" s="6" t="str">
        <x:v>21018_4</x:v>
      </x:c>
      <x:c r="B310" s="6" t="str">
        <x:v>21018</x:v>
      </x:c>
      <x:c r="C310" s="6" t="n">
        <x:v>4</x:v>
      </x:c>
      <x:c r="D310" s="6" t="n">
        <x:v>302.4</x:v>
      </x:c>
      <x:c r="E310" s="6" t="n">
        <x:v>134.4</x:v>
      </x:c>
      <x:c r="F310" s="6" t="n">
        <x:v>126</x:v>
      </x:c>
      <x:c r="G310" s="6" t="n">
        <x:v>6.48</x:v>
      </x:c>
      <x:c r="H310" s="6" t="n">
        <x:v>2.88</x:v>
      </x:c>
      <x:c r="I310" s="6" t="n">
        <x:v>2.7</x:v>
      </x:c>
      <x:c r="J310" s="6" t="str">
        <x:v>https://raw.githubusercontent.com/Mar-7th/StarRailRes/dbe8cdfcfb0bf657b9fe1cf92d5537f118ccb487/index_new/cn/light_cone_promotions.json</x:v>
      </x:c>
    </x:row>
    <x:row r="311" ht="20" customHeight="1">
      <x:c r="A311" s="6" t="str">
        <x:v>21018_5</x:v>
      </x:c>
      <x:c r="B311" s="6" t="str">
        <x:v>21018</x:v>
      </x:c>
      <x:c r="C311" s="6" t="n">
        <x:v>5</x:v>
      </x:c>
      <x:c r="D311" s="6" t="n">
        <x:v>371.52</x:v>
      </x:c>
      <x:c r="E311" s="6" t="n">
        <x:v>165.12</x:v>
      </x:c>
      <x:c r="F311" s="6" t="n">
        <x:v>154.8</x:v>
      </x:c>
      <x:c r="G311" s="6" t="n">
        <x:v>6.48</x:v>
      </x:c>
      <x:c r="H311" s="6" t="n">
        <x:v>2.88</x:v>
      </x:c>
      <x:c r="I311" s="6" t="n">
        <x:v>2.7</x:v>
      </x:c>
      <x:c r="J311" s="6" t="str">
        <x:v>https://raw.githubusercontent.com/Mar-7th/StarRailRes/dbe8cdfcfb0bf657b9fe1cf92d5537f118ccb487/index_new/cn/light_cone_promotions.json</x:v>
      </x:c>
    </x:row>
    <x:row r="312" ht="20" customHeight="1">
      <x:c r="A312" s="6" t="str">
        <x:v>21018_6</x:v>
      </x:c>
      <x:c r="B312" s="6" t="str">
        <x:v>21018</x:v>
      </x:c>
      <x:c r="C312" s="6" t="n">
        <x:v>6</x:v>
      </x:c>
      <x:c r="D312" s="6" t="n">
        <x:v>440.64</x:v>
      </x:c>
      <x:c r="E312" s="6" t="n">
        <x:v>195.84</x:v>
      </x:c>
      <x:c r="F312" s="6" t="n">
        <x:v>183.6</x:v>
      </x:c>
      <x:c r="G312" s="6" t="n">
        <x:v>6.48</x:v>
      </x:c>
      <x:c r="H312" s="6" t="n">
        <x:v>2.88</x:v>
      </x:c>
      <x:c r="I312" s="6" t="n">
        <x:v>2.7</x:v>
      </x:c>
      <x:c r="J312" s="6" t="str">
        <x:v>https://raw.githubusercontent.com/Mar-7th/StarRailRes/dbe8cdfcfb0bf657b9fe1cf92d5537f118ccb487/index_new/cn/light_cone_promotions.json</x:v>
      </x:c>
    </x:row>
    <x:row r="313" ht="20" customHeight="1">
      <x:c r="A313" s="6" t="str">
        <x:v>21019_0</x:v>
      </x:c>
      <x:c r="B313" s="6" t="str">
        <x:v>21019</x:v>
      </x:c>
      <x:c r="C313" s="6" t="n">
        <x:v>0</x:v>
      </x:c>
      <x:c r="D313" s="6" t="n">
        <x:v>43.2</x:v>
      </x:c>
      <x:c r="E313" s="6" t="n">
        <x:v>21.6</x:v>
      </x:c>
      <x:c r="F313" s="6" t="n">
        <x:v>15</x:v>
      </x:c>
      <x:c r="G313" s="6" t="n">
        <x:v>6.48</x:v>
      </x:c>
      <x:c r="H313" s="6" t="n">
        <x:v>3.24</x:v>
      </x:c>
      <x:c r="I313" s="6" t="n">
        <x:v>2.25</x:v>
      </x:c>
      <x:c r="J313" s="6" t="str">
        <x:v>https://raw.githubusercontent.com/Mar-7th/StarRailRes/dbe8cdfcfb0bf657b9fe1cf92d5537f118ccb487/index_new/cn/light_cone_promotions.json</x:v>
      </x:c>
    </x:row>
    <x:row r="314" ht="20" customHeight="1">
      <x:c r="A314" s="6" t="str">
        <x:v>21019_1</x:v>
      </x:c>
      <x:c r="B314" s="6" t="str">
        <x:v>21019</x:v>
      </x:c>
      <x:c r="C314" s="6" t="n">
        <x:v>1</x:v>
      </x:c>
      <x:c r="D314" s="6" t="n">
        <x:v>95.04</x:v>
      </x:c>
      <x:c r="E314" s="6" t="n">
        <x:v>47.52</x:v>
      </x:c>
      <x:c r="F314" s="6" t="n">
        <x:v>33</x:v>
      </x:c>
      <x:c r="G314" s="6" t="n">
        <x:v>6.48</x:v>
      </x:c>
      <x:c r="H314" s="6" t="n">
        <x:v>3.24</x:v>
      </x:c>
      <x:c r="I314" s="6" t="n">
        <x:v>2.25</x:v>
      </x:c>
      <x:c r="J314" s="6" t="str">
        <x:v>https://raw.githubusercontent.com/Mar-7th/StarRailRes/dbe8cdfcfb0bf657b9fe1cf92d5537f118ccb487/index_new/cn/light_cone_promotions.json</x:v>
      </x:c>
    </x:row>
    <x:row r="315" ht="20" customHeight="1">
      <x:c r="A315" s="6" t="str">
        <x:v>21019_2</x:v>
      </x:c>
      <x:c r="B315" s="6" t="str">
        <x:v>21019</x:v>
      </x:c>
      <x:c r="C315" s="6" t="n">
        <x:v>2</x:v>
      </x:c>
      <x:c r="D315" s="6" t="n">
        <x:v>164.16</x:v>
      </x:c>
      <x:c r="E315" s="6" t="n">
        <x:v>82.08</x:v>
      </x:c>
      <x:c r="F315" s="6" t="n">
        <x:v>57</x:v>
      </x:c>
      <x:c r="G315" s="6" t="n">
        <x:v>6.48</x:v>
      </x:c>
      <x:c r="H315" s="6" t="n">
        <x:v>3.24</x:v>
      </x:c>
      <x:c r="I315" s="6" t="n">
        <x:v>2.25</x:v>
      </x:c>
      <x:c r="J315" s="6" t="str">
        <x:v>https://raw.githubusercontent.com/Mar-7th/StarRailRes/dbe8cdfcfb0bf657b9fe1cf92d5537f118ccb487/index_new/cn/light_cone_promotions.json</x:v>
      </x:c>
    </x:row>
    <x:row r="316" ht="20" customHeight="1">
      <x:c r="A316" s="6" t="str">
        <x:v>21019_3</x:v>
      </x:c>
      <x:c r="B316" s="6" t="str">
        <x:v>21019</x:v>
      </x:c>
      <x:c r="C316" s="6" t="n">
        <x:v>3</x:v>
      </x:c>
      <x:c r="D316" s="6" t="n">
        <x:v>233.28</x:v>
      </x:c>
      <x:c r="E316" s="6" t="n">
        <x:v>116.64</x:v>
      </x:c>
      <x:c r="F316" s="6" t="n">
        <x:v>81</x:v>
      </x:c>
      <x:c r="G316" s="6" t="n">
        <x:v>6.48</x:v>
      </x:c>
      <x:c r="H316" s="6" t="n">
        <x:v>3.24</x:v>
      </x:c>
      <x:c r="I316" s="6" t="n">
        <x:v>2.25</x:v>
      </x:c>
      <x:c r="J316" s="6" t="str">
        <x:v>https://raw.githubusercontent.com/Mar-7th/StarRailRes/dbe8cdfcfb0bf657b9fe1cf92d5537f118ccb487/index_new/cn/light_cone_promotions.json</x:v>
      </x:c>
    </x:row>
    <x:row r="317" ht="20" customHeight="1">
      <x:c r="A317" s="6" t="str">
        <x:v>21019_4</x:v>
      </x:c>
      <x:c r="B317" s="6" t="str">
        <x:v>21019</x:v>
      </x:c>
      <x:c r="C317" s="6" t="n">
        <x:v>4</x:v>
      </x:c>
      <x:c r="D317" s="6" t="n">
        <x:v>302.4</x:v>
      </x:c>
      <x:c r="E317" s="6" t="n">
        <x:v>151.2</x:v>
      </x:c>
      <x:c r="F317" s="6" t="n">
        <x:v>105</x:v>
      </x:c>
      <x:c r="G317" s="6" t="n">
        <x:v>6.48</x:v>
      </x:c>
      <x:c r="H317" s="6" t="n">
        <x:v>3.24</x:v>
      </x:c>
      <x:c r="I317" s="6" t="n">
        <x:v>2.25</x:v>
      </x:c>
      <x:c r="J317" s="6" t="str">
        <x:v>https://raw.githubusercontent.com/Mar-7th/StarRailRes/dbe8cdfcfb0bf657b9fe1cf92d5537f118ccb487/index_new/cn/light_cone_promotions.json</x:v>
      </x:c>
    </x:row>
    <x:row r="318" ht="20" customHeight="1">
      <x:c r="A318" s="6" t="str">
        <x:v>21019_5</x:v>
      </x:c>
      <x:c r="B318" s="6" t="str">
        <x:v>21019</x:v>
      </x:c>
      <x:c r="C318" s="6" t="n">
        <x:v>5</x:v>
      </x:c>
      <x:c r="D318" s="6" t="n">
        <x:v>371.52</x:v>
      </x:c>
      <x:c r="E318" s="6" t="n">
        <x:v>185.76</x:v>
      </x:c>
      <x:c r="F318" s="6" t="n">
        <x:v>129</x:v>
      </x:c>
      <x:c r="G318" s="6" t="n">
        <x:v>6.48</x:v>
      </x:c>
      <x:c r="H318" s="6" t="n">
        <x:v>3.24</x:v>
      </x:c>
      <x:c r="I318" s="6" t="n">
        <x:v>2.25</x:v>
      </x:c>
      <x:c r="J318" s="6" t="str">
        <x:v>https://raw.githubusercontent.com/Mar-7th/StarRailRes/dbe8cdfcfb0bf657b9fe1cf92d5537f118ccb487/index_new/cn/light_cone_promotions.json</x:v>
      </x:c>
    </x:row>
    <x:row r="319" ht="20" customHeight="1">
      <x:c r="A319" s="6" t="str">
        <x:v>21019_6</x:v>
      </x:c>
      <x:c r="B319" s="6" t="str">
        <x:v>21019</x:v>
      </x:c>
      <x:c r="C319" s="6" t="n">
        <x:v>6</x:v>
      </x:c>
      <x:c r="D319" s="6" t="n">
        <x:v>440.64</x:v>
      </x:c>
      <x:c r="E319" s="6" t="n">
        <x:v>220.32</x:v>
      </x:c>
      <x:c r="F319" s="6" t="n">
        <x:v>153</x:v>
      </x:c>
      <x:c r="G319" s="6" t="n">
        <x:v>6.48</x:v>
      </x:c>
      <x:c r="H319" s="6" t="n">
        <x:v>3.24</x:v>
      </x:c>
      <x:c r="I319" s="6" t="n">
        <x:v>2.25</x:v>
      </x:c>
      <x:c r="J319" s="6" t="str">
        <x:v>https://raw.githubusercontent.com/Mar-7th/StarRailRes/dbe8cdfcfb0bf657b9fe1cf92d5537f118ccb487/index_new/cn/light_cone_promotions.json</x:v>
      </x:c>
    </x:row>
    <x:row r="320" ht="20" customHeight="1">
      <x:c r="A320" s="6" t="str">
        <x:v>21020_0</x:v>
      </x:c>
      <x:c r="B320" s="6" t="str">
        <x:v>21020</x:v>
      </x:c>
      <x:c r="C320" s="6" t="n">
        <x:v>0</x:v>
      </x:c>
      <x:c r="D320" s="6" t="n">
        <x:v>38.4</x:v>
      </x:c>
      <x:c r="E320" s="6" t="n">
        <x:v>21.6</x:v>
      </x:c>
      <x:c r="F320" s="6" t="n">
        <x:v>18</x:v>
      </x:c>
      <x:c r="G320" s="6" t="n">
        <x:v>5.76</x:v>
      </x:c>
      <x:c r="H320" s="6" t="n">
        <x:v>3.24</x:v>
      </x:c>
      <x:c r="I320" s="6" t="n">
        <x:v>2.7</x:v>
      </x:c>
      <x:c r="J320" s="6" t="str">
        <x:v>https://raw.githubusercontent.com/Mar-7th/StarRailRes/dbe8cdfcfb0bf657b9fe1cf92d5537f118ccb487/index_new/cn/light_cone_promotions.json</x:v>
      </x:c>
    </x:row>
    <x:row r="321" ht="20" customHeight="1">
      <x:c r="A321" s="6" t="str">
        <x:v>21020_1</x:v>
      </x:c>
      <x:c r="B321" s="6" t="str">
        <x:v>21020</x:v>
      </x:c>
      <x:c r="C321" s="6" t="n">
        <x:v>1</x:v>
      </x:c>
      <x:c r="D321" s="6" t="n">
        <x:v>84.48</x:v>
      </x:c>
      <x:c r="E321" s="6" t="n">
        <x:v>47.52</x:v>
      </x:c>
      <x:c r="F321" s="6" t="n">
        <x:v>39.6</x:v>
      </x:c>
      <x:c r="G321" s="6" t="n">
        <x:v>5.76</x:v>
      </x:c>
      <x:c r="H321" s="6" t="n">
        <x:v>3.24</x:v>
      </x:c>
      <x:c r="I321" s="6" t="n">
        <x:v>2.7</x:v>
      </x:c>
      <x:c r="J321" s="6" t="str">
        <x:v>https://raw.githubusercontent.com/Mar-7th/StarRailRes/dbe8cdfcfb0bf657b9fe1cf92d5537f118ccb487/index_new/cn/light_cone_promotions.json</x:v>
      </x:c>
    </x:row>
    <x:row r="322" ht="20" customHeight="1">
      <x:c r="A322" s="6" t="str">
        <x:v>21020_2</x:v>
      </x:c>
      <x:c r="B322" s="6" t="str">
        <x:v>21020</x:v>
      </x:c>
      <x:c r="C322" s="6" t="n">
        <x:v>2</x:v>
      </x:c>
      <x:c r="D322" s="6" t="n">
        <x:v>145.92</x:v>
      </x:c>
      <x:c r="E322" s="6" t="n">
        <x:v>82.08</x:v>
      </x:c>
      <x:c r="F322" s="6" t="n">
        <x:v>68.4</x:v>
      </x:c>
      <x:c r="G322" s="6" t="n">
        <x:v>5.76</x:v>
      </x:c>
      <x:c r="H322" s="6" t="n">
        <x:v>3.24</x:v>
      </x:c>
      <x:c r="I322" s="6" t="n">
        <x:v>2.7</x:v>
      </x:c>
      <x:c r="J322" s="6" t="str">
        <x:v>https://raw.githubusercontent.com/Mar-7th/StarRailRes/dbe8cdfcfb0bf657b9fe1cf92d5537f118ccb487/index_new/cn/light_cone_promotions.json</x:v>
      </x:c>
    </x:row>
    <x:row r="323" ht="20" customHeight="1">
      <x:c r="A323" s="6" t="str">
        <x:v>21020_3</x:v>
      </x:c>
      <x:c r="B323" s="6" t="str">
        <x:v>21020</x:v>
      </x:c>
      <x:c r="C323" s="6" t="n">
        <x:v>3</x:v>
      </x:c>
      <x:c r="D323" s="6" t="n">
        <x:v>207.36</x:v>
      </x:c>
      <x:c r="E323" s="6" t="n">
        <x:v>116.64</x:v>
      </x:c>
      <x:c r="F323" s="6" t="n">
        <x:v>97.2</x:v>
      </x:c>
      <x:c r="G323" s="6" t="n">
        <x:v>5.76</x:v>
      </x:c>
      <x:c r="H323" s="6" t="n">
        <x:v>3.24</x:v>
      </x:c>
      <x:c r="I323" s="6" t="n">
        <x:v>2.7</x:v>
      </x:c>
      <x:c r="J323" s="6" t="str">
        <x:v>https://raw.githubusercontent.com/Mar-7th/StarRailRes/dbe8cdfcfb0bf657b9fe1cf92d5537f118ccb487/index_new/cn/light_cone_promotions.json</x:v>
      </x:c>
    </x:row>
    <x:row r="324" ht="20" customHeight="1">
      <x:c r="A324" s="6" t="str">
        <x:v>21020_4</x:v>
      </x:c>
      <x:c r="B324" s="6" t="str">
        <x:v>21020</x:v>
      </x:c>
      <x:c r="C324" s="6" t="n">
        <x:v>4</x:v>
      </x:c>
      <x:c r="D324" s="6" t="n">
        <x:v>268.8</x:v>
      </x:c>
      <x:c r="E324" s="6" t="n">
        <x:v>151.2</x:v>
      </x:c>
      <x:c r="F324" s="6" t="n">
        <x:v>126</x:v>
      </x:c>
      <x:c r="G324" s="6" t="n">
        <x:v>5.76</x:v>
      </x:c>
      <x:c r="H324" s="6" t="n">
        <x:v>3.24</x:v>
      </x:c>
      <x:c r="I324" s="6" t="n">
        <x:v>2.7</x:v>
      </x:c>
      <x:c r="J324" s="6" t="str">
        <x:v>https://raw.githubusercontent.com/Mar-7th/StarRailRes/dbe8cdfcfb0bf657b9fe1cf92d5537f118ccb487/index_new/cn/light_cone_promotions.json</x:v>
      </x:c>
    </x:row>
    <x:row r="325" ht="20" customHeight="1">
      <x:c r="A325" s="6" t="str">
        <x:v>21020_5</x:v>
      </x:c>
      <x:c r="B325" s="6" t="str">
        <x:v>21020</x:v>
      </x:c>
      <x:c r="C325" s="6" t="n">
        <x:v>5</x:v>
      </x:c>
      <x:c r="D325" s="6" t="n">
        <x:v>330.24</x:v>
      </x:c>
      <x:c r="E325" s="6" t="n">
        <x:v>185.76</x:v>
      </x:c>
      <x:c r="F325" s="6" t="n">
        <x:v>154.8</x:v>
      </x:c>
      <x:c r="G325" s="6" t="n">
        <x:v>5.76</x:v>
      </x:c>
      <x:c r="H325" s="6" t="n">
        <x:v>3.24</x:v>
      </x:c>
      <x:c r="I325" s="6" t="n">
        <x:v>2.7</x:v>
      </x:c>
      <x:c r="J325" s="6" t="str">
        <x:v>https://raw.githubusercontent.com/Mar-7th/StarRailRes/dbe8cdfcfb0bf657b9fe1cf92d5537f118ccb487/index_new/cn/light_cone_promotions.json</x:v>
      </x:c>
    </x:row>
    <x:row r="326" ht="20" customHeight="1">
      <x:c r="A326" s="6" t="str">
        <x:v>21020_6</x:v>
      </x:c>
      <x:c r="B326" s="6" t="str">
        <x:v>21020</x:v>
      </x:c>
      <x:c r="C326" s="6" t="n">
        <x:v>6</x:v>
      </x:c>
      <x:c r="D326" s="6" t="n">
        <x:v>391.68</x:v>
      </x:c>
      <x:c r="E326" s="6" t="n">
        <x:v>220.32</x:v>
      </x:c>
      <x:c r="F326" s="6" t="n">
        <x:v>183.6</x:v>
      </x:c>
      <x:c r="G326" s="6" t="n">
        <x:v>5.76</x:v>
      </x:c>
      <x:c r="H326" s="6" t="n">
        <x:v>3.24</x:v>
      </x:c>
      <x:c r="I326" s="6" t="n">
        <x:v>2.7</x:v>
      </x:c>
      <x:c r="J326" s="6" t="str">
        <x:v>https://raw.githubusercontent.com/Mar-7th/StarRailRes/dbe8cdfcfb0bf657b9fe1cf92d5537f118ccb487/index_new/cn/light_cone_promotions.json</x:v>
      </x:c>
    </x:row>
    <x:row r="327" ht="20" customHeight="1">
      <x:c r="A327" s="6" t="str">
        <x:v>21021_0</x:v>
      </x:c>
      <x:c r="B327" s="6" t="str">
        <x:v>21021</x:v>
      </x:c>
      <x:c r="C327" s="6" t="n">
        <x:v>0</x:v>
      </x:c>
      <x:c r="D327" s="6" t="n">
        <x:v>43.2</x:v>
      </x:c>
      <x:c r="E327" s="6" t="n">
        <x:v>19.2</x:v>
      </x:c>
      <x:c r="F327" s="6" t="n">
        <x:v>18</x:v>
      </x:c>
      <x:c r="G327" s="6" t="n">
        <x:v>6.48</x:v>
      </x:c>
      <x:c r="H327" s="6" t="n">
        <x:v>2.88</x:v>
      </x:c>
      <x:c r="I327" s="6" t="n">
        <x:v>2.7</x:v>
      </x:c>
      <x:c r="J327" s="6" t="str">
        <x:v>https://raw.githubusercontent.com/Mar-7th/StarRailRes/dbe8cdfcfb0bf657b9fe1cf92d5537f118ccb487/index_new/cn/light_cone_promotions.json</x:v>
      </x:c>
    </x:row>
    <x:row r="328" ht="20" customHeight="1">
      <x:c r="A328" s="6" t="str">
        <x:v>21021_1</x:v>
      </x:c>
      <x:c r="B328" s="6" t="str">
        <x:v>21021</x:v>
      </x:c>
      <x:c r="C328" s="6" t="n">
        <x:v>1</x:v>
      </x:c>
      <x:c r="D328" s="6" t="n">
        <x:v>95.04</x:v>
      </x:c>
      <x:c r="E328" s="6" t="n">
        <x:v>42.24</x:v>
      </x:c>
      <x:c r="F328" s="6" t="n">
        <x:v>39.6</x:v>
      </x:c>
      <x:c r="G328" s="6" t="n">
        <x:v>6.48</x:v>
      </x:c>
      <x:c r="H328" s="6" t="n">
        <x:v>2.88</x:v>
      </x:c>
      <x:c r="I328" s="6" t="n">
        <x:v>2.7</x:v>
      </x:c>
      <x:c r="J328" s="6" t="str">
        <x:v>https://raw.githubusercontent.com/Mar-7th/StarRailRes/dbe8cdfcfb0bf657b9fe1cf92d5537f118ccb487/index_new/cn/light_cone_promotions.json</x:v>
      </x:c>
    </x:row>
    <x:row r="329" ht="20" customHeight="1">
      <x:c r="A329" s="6" t="str">
        <x:v>21021_2</x:v>
      </x:c>
      <x:c r="B329" s="6" t="str">
        <x:v>21021</x:v>
      </x:c>
      <x:c r="C329" s="6" t="n">
        <x:v>2</x:v>
      </x:c>
      <x:c r="D329" s="6" t="n">
        <x:v>164.16</x:v>
      </x:c>
      <x:c r="E329" s="6" t="n">
        <x:v>72.96</x:v>
      </x:c>
      <x:c r="F329" s="6" t="n">
        <x:v>68.4</x:v>
      </x:c>
      <x:c r="G329" s="6" t="n">
        <x:v>6.48</x:v>
      </x:c>
      <x:c r="H329" s="6" t="n">
        <x:v>2.88</x:v>
      </x:c>
      <x:c r="I329" s="6" t="n">
        <x:v>2.7</x:v>
      </x:c>
      <x:c r="J329" s="6" t="str">
        <x:v>https://raw.githubusercontent.com/Mar-7th/StarRailRes/dbe8cdfcfb0bf657b9fe1cf92d5537f118ccb487/index_new/cn/light_cone_promotions.json</x:v>
      </x:c>
    </x:row>
    <x:row r="330" ht="20" customHeight="1">
      <x:c r="A330" s="6" t="str">
        <x:v>21021_3</x:v>
      </x:c>
      <x:c r="B330" s="6" t="str">
        <x:v>21021</x:v>
      </x:c>
      <x:c r="C330" s="6" t="n">
        <x:v>3</x:v>
      </x:c>
      <x:c r="D330" s="6" t="n">
        <x:v>233.28</x:v>
      </x:c>
      <x:c r="E330" s="6" t="n">
        <x:v>103.68</x:v>
      </x:c>
      <x:c r="F330" s="6" t="n">
        <x:v>97.2</x:v>
      </x:c>
      <x:c r="G330" s="6" t="n">
        <x:v>6.48</x:v>
      </x:c>
      <x:c r="H330" s="6" t="n">
        <x:v>2.88</x:v>
      </x:c>
      <x:c r="I330" s="6" t="n">
        <x:v>2.7</x:v>
      </x:c>
      <x:c r="J330" s="6" t="str">
        <x:v>https://raw.githubusercontent.com/Mar-7th/StarRailRes/dbe8cdfcfb0bf657b9fe1cf92d5537f118ccb487/index_new/cn/light_cone_promotions.json</x:v>
      </x:c>
    </x:row>
    <x:row r="331" ht="20" customHeight="1">
      <x:c r="A331" s="6" t="str">
        <x:v>21021_4</x:v>
      </x:c>
      <x:c r="B331" s="6" t="str">
        <x:v>21021</x:v>
      </x:c>
      <x:c r="C331" s="6" t="n">
        <x:v>4</x:v>
      </x:c>
      <x:c r="D331" s="6" t="n">
        <x:v>302.4</x:v>
      </x:c>
      <x:c r="E331" s="6" t="n">
        <x:v>134.4</x:v>
      </x:c>
      <x:c r="F331" s="6" t="n">
        <x:v>126</x:v>
      </x:c>
      <x:c r="G331" s="6" t="n">
        <x:v>6.48</x:v>
      </x:c>
      <x:c r="H331" s="6" t="n">
        <x:v>2.88</x:v>
      </x:c>
      <x:c r="I331" s="6" t="n">
        <x:v>2.7</x:v>
      </x:c>
      <x:c r="J331" s="6" t="str">
        <x:v>https://raw.githubusercontent.com/Mar-7th/StarRailRes/dbe8cdfcfb0bf657b9fe1cf92d5537f118ccb487/index_new/cn/light_cone_promotions.json</x:v>
      </x:c>
    </x:row>
    <x:row r="332" ht="20" customHeight="1">
      <x:c r="A332" s="6" t="str">
        <x:v>21021_5</x:v>
      </x:c>
      <x:c r="B332" s="6" t="str">
        <x:v>21021</x:v>
      </x:c>
      <x:c r="C332" s="6" t="n">
        <x:v>5</x:v>
      </x:c>
      <x:c r="D332" s="6" t="n">
        <x:v>371.52</x:v>
      </x:c>
      <x:c r="E332" s="6" t="n">
        <x:v>165.12</x:v>
      </x:c>
      <x:c r="F332" s="6" t="n">
        <x:v>154.8</x:v>
      </x:c>
      <x:c r="G332" s="6" t="n">
        <x:v>6.48</x:v>
      </x:c>
      <x:c r="H332" s="6" t="n">
        <x:v>2.88</x:v>
      </x:c>
      <x:c r="I332" s="6" t="n">
        <x:v>2.7</x:v>
      </x:c>
      <x:c r="J332" s="6" t="str">
        <x:v>https://raw.githubusercontent.com/Mar-7th/StarRailRes/dbe8cdfcfb0bf657b9fe1cf92d5537f118ccb487/index_new/cn/light_cone_promotions.json</x:v>
      </x:c>
    </x:row>
    <x:row r="333" ht="20" customHeight="1">
      <x:c r="A333" s="6" t="str">
        <x:v>21021_6</x:v>
      </x:c>
      <x:c r="B333" s="6" t="str">
        <x:v>21021</x:v>
      </x:c>
      <x:c r="C333" s="6" t="n">
        <x:v>6</x:v>
      </x:c>
      <x:c r="D333" s="6" t="n">
        <x:v>440.64</x:v>
      </x:c>
      <x:c r="E333" s="6" t="n">
        <x:v>195.84</x:v>
      </x:c>
      <x:c r="F333" s="6" t="n">
        <x:v>183.6</x:v>
      </x:c>
      <x:c r="G333" s="6" t="n">
        <x:v>6.48</x:v>
      </x:c>
      <x:c r="H333" s="6" t="n">
        <x:v>2.88</x:v>
      </x:c>
      <x:c r="I333" s="6" t="n">
        <x:v>2.7</x:v>
      </x:c>
      <x:c r="J333" s="6" t="str">
        <x:v>https://raw.githubusercontent.com/Mar-7th/StarRailRes/dbe8cdfcfb0bf657b9fe1cf92d5537f118ccb487/index_new/cn/light_cone_promotions.json</x:v>
      </x:c>
    </x:row>
    <x:row r="334" ht="20" customHeight="1">
      <x:c r="A334" s="6" t="str">
        <x:v>21022_0</x:v>
      </x:c>
      <x:c r="B334" s="6" t="str">
        <x:v>21022</x:v>
      </x:c>
      <x:c r="C334" s="6" t="n">
        <x:v>0</x:v>
      </x:c>
      <x:c r="D334" s="6" t="n">
        <x:v>43.2</x:v>
      </x:c>
      <x:c r="E334" s="6" t="n">
        <x:v>21.6</x:v>
      </x:c>
      <x:c r="F334" s="6" t="n">
        <x:v>15</x:v>
      </x:c>
      <x:c r="G334" s="6" t="n">
        <x:v>6.48</x:v>
      </x:c>
      <x:c r="H334" s="6" t="n">
        <x:v>3.24</x:v>
      </x:c>
      <x:c r="I334" s="6" t="n">
        <x:v>2.25</x:v>
      </x:c>
      <x:c r="J334" s="6" t="str">
        <x:v>https://raw.githubusercontent.com/Mar-7th/StarRailRes/dbe8cdfcfb0bf657b9fe1cf92d5537f118ccb487/index_new/cn/light_cone_promotions.json</x:v>
      </x:c>
    </x:row>
    <x:row r="335" ht="20" customHeight="1">
      <x:c r="A335" s="6" t="str">
        <x:v>21022_1</x:v>
      </x:c>
      <x:c r="B335" s="6" t="str">
        <x:v>21022</x:v>
      </x:c>
      <x:c r="C335" s="6" t="n">
        <x:v>1</x:v>
      </x:c>
      <x:c r="D335" s="6" t="n">
        <x:v>95.04</x:v>
      </x:c>
      <x:c r="E335" s="6" t="n">
        <x:v>47.52</x:v>
      </x:c>
      <x:c r="F335" s="6" t="n">
        <x:v>33</x:v>
      </x:c>
      <x:c r="G335" s="6" t="n">
        <x:v>6.48</x:v>
      </x:c>
      <x:c r="H335" s="6" t="n">
        <x:v>3.24</x:v>
      </x:c>
      <x:c r="I335" s="6" t="n">
        <x:v>2.25</x:v>
      </x:c>
      <x:c r="J335" s="6" t="str">
        <x:v>https://raw.githubusercontent.com/Mar-7th/StarRailRes/dbe8cdfcfb0bf657b9fe1cf92d5537f118ccb487/index_new/cn/light_cone_promotions.json</x:v>
      </x:c>
    </x:row>
    <x:row r="336" ht="20" customHeight="1">
      <x:c r="A336" s="6" t="str">
        <x:v>21022_2</x:v>
      </x:c>
      <x:c r="B336" s="6" t="str">
        <x:v>21022</x:v>
      </x:c>
      <x:c r="C336" s="6" t="n">
        <x:v>2</x:v>
      </x:c>
      <x:c r="D336" s="6" t="n">
        <x:v>164.16</x:v>
      </x:c>
      <x:c r="E336" s="6" t="n">
        <x:v>82.08</x:v>
      </x:c>
      <x:c r="F336" s="6" t="n">
        <x:v>57</x:v>
      </x:c>
      <x:c r="G336" s="6" t="n">
        <x:v>6.48</x:v>
      </x:c>
      <x:c r="H336" s="6" t="n">
        <x:v>3.24</x:v>
      </x:c>
      <x:c r="I336" s="6" t="n">
        <x:v>2.25</x:v>
      </x:c>
      <x:c r="J336" s="6" t="str">
        <x:v>https://raw.githubusercontent.com/Mar-7th/StarRailRes/dbe8cdfcfb0bf657b9fe1cf92d5537f118ccb487/index_new/cn/light_cone_promotions.json</x:v>
      </x:c>
    </x:row>
    <x:row r="337" ht="20" customHeight="1">
      <x:c r="A337" s="6" t="str">
        <x:v>21022_3</x:v>
      </x:c>
      <x:c r="B337" s="6" t="str">
        <x:v>21022</x:v>
      </x:c>
      <x:c r="C337" s="6" t="n">
        <x:v>3</x:v>
      </x:c>
      <x:c r="D337" s="6" t="n">
        <x:v>233.28</x:v>
      </x:c>
      <x:c r="E337" s="6" t="n">
        <x:v>116.64</x:v>
      </x:c>
      <x:c r="F337" s="6" t="n">
        <x:v>81</x:v>
      </x:c>
      <x:c r="G337" s="6" t="n">
        <x:v>6.48</x:v>
      </x:c>
      <x:c r="H337" s="6" t="n">
        <x:v>3.24</x:v>
      </x:c>
      <x:c r="I337" s="6" t="n">
        <x:v>2.25</x:v>
      </x:c>
      <x:c r="J337" s="6" t="str">
        <x:v>https://raw.githubusercontent.com/Mar-7th/StarRailRes/dbe8cdfcfb0bf657b9fe1cf92d5537f118ccb487/index_new/cn/light_cone_promotions.json</x:v>
      </x:c>
    </x:row>
    <x:row r="338" ht="20" customHeight="1">
      <x:c r="A338" s="6" t="str">
        <x:v>21022_4</x:v>
      </x:c>
      <x:c r="B338" s="6" t="str">
        <x:v>21022</x:v>
      </x:c>
      <x:c r="C338" s="6" t="n">
        <x:v>4</x:v>
      </x:c>
      <x:c r="D338" s="6" t="n">
        <x:v>302.4</x:v>
      </x:c>
      <x:c r="E338" s="6" t="n">
        <x:v>151.2</x:v>
      </x:c>
      <x:c r="F338" s="6" t="n">
        <x:v>105</x:v>
      </x:c>
      <x:c r="G338" s="6" t="n">
        <x:v>6.48</x:v>
      </x:c>
      <x:c r="H338" s="6" t="n">
        <x:v>3.24</x:v>
      </x:c>
      <x:c r="I338" s="6" t="n">
        <x:v>2.25</x:v>
      </x:c>
      <x:c r="J338" s="6" t="str">
        <x:v>https://raw.githubusercontent.com/Mar-7th/StarRailRes/dbe8cdfcfb0bf657b9fe1cf92d5537f118ccb487/index_new/cn/light_cone_promotions.json</x:v>
      </x:c>
    </x:row>
    <x:row r="339" ht="20" customHeight="1">
      <x:c r="A339" s="6" t="str">
        <x:v>21022_5</x:v>
      </x:c>
      <x:c r="B339" s="6" t="str">
        <x:v>21022</x:v>
      </x:c>
      <x:c r="C339" s="6" t="n">
        <x:v>5</x:v>
      </x:c>
      <x:c r="D339" s="6" t="n">
        <x:v>371.52</x:v>
      </x:c>
      <x:c r="E339" s="6" t="n">
        <x:v>185.76</x:v>
      </x:c>
      <x:c r="F339" s="6" t="n">
        <x:v>129</x:v>
      </x:c>
      <x:c r="G339" s="6" t="n">
        <x:v>6.48</x:v>
      </x:c>
      <x:c r="H339" s="6" t="n">
        <x:v>3.24</x:v>
      </x:c>
      <x:c r="I339" s="6" t="n">
        <x:v>2.25</x:v>
      </x:c>
      <x:c r="J339" s="6" t="str">
        <x:v>https://raw.githubusercontent.com/Mar-7th/StarRailRes/dbe8cdfcfb0bf657b9fe1cf92d5537f118ccb487/index_new/cn/light_cone_promotions.json</x:v>
      </x:c>
    </x:row>
    <x:row r="340" ht="20" customHeight="1">
      <x:c r="A340" s="6" t="str">
        <x:v>21022_6</x:v>
      </x:c>
      <x:c r="B340" s="6" t="str">
        <x:v>21022</x:v>
      </x:c>
      <x:c r="C340" s="6" t="n">
        <x:v>6</x:v>
      </x:c>
      <x:c r="D340" s="6" t="n">
        <x:v>440.64</x:v>
      </x:c>
      <x:c r="E340" s="6" t="n">
        <x:v>220.32</x:v>
      </x:c>
      <x:c r="F340" s="6" t="n">
        <x:v>153</x:v>
      </x:c>
      <x:c r="G340" s="6" t="n">
        <x:v>6.48</x:v>
      </x:c>
      <x:c r="H340" s="6" t="n">
        <x:v>3.24</x:v>
      </x:c>
      <x:c r="I340" s="6" t="n">
        <x:v>2.25</x:v>
      </x:c>
      <x:c r="J340" s="6" t="str">
        <x:v>https://raw.githubusercontent.com/Mar-7th/StarRailRes/dbe8cdfcfb0bf657b9fe1cf92d5537f118ccb487/index_new/cn/light_cone_promotions.json</x:v>
      </x:c>
    </x:row>
    <x:row r="341" ht="20" customHeight="1">
      <x:c r="A341" s="6" t="str">
        <x:v>21023_0</x:v>
      </x:c>
      <x:c r="B341" s="6" t="str">
        <x:v>21023</x:v>
      </x:c>
      <x:c r="C341" s="6" t="n">
        <x:v>0</x:v>
      </x:c>
      <x:c r="D341" s="6" t="n">
        <x:v>33.6</x:v>
      </x:c>
      <x:c r="E341" s="6" t="n">
        <x:v>21.6</x:v>
      </x:c>
      <x:c r="F341" s="6" t="n">
        <x:v>21</x:v>
      </x:c>
      <x:c r="G341" s="6" t="n">
        <x:v>5.04</x:v>
      </x:c>
      <x:c r="H341" s="6" t="n">
        <x:v>3.24</x:v>
      </x:c>
      <x:c r="I341" s="6" t="n">
        <x:v>3.15</x:v>
      </x:c>
      <x:c r="J341" s="6" t="str">
        <x:v>https://raw.githubusercontent.com/Mar-7th/StarRailRes/dbe8cdfcfb0bf657b9fe1cf92d5537f118ccb487/index_new/cn/light_cone_promotions.json</x:v>
      </x:c>
    </x:row>
    <x:row r="342" ht="20" customHeight="1">
      <x:c r="A342" s="6" t="str">
        <x:v>21023_1</x:v>
      </x:c>
      <x:c r="B342" s="6" t="str">
        <x:v>21023</x:v>
      </x:c>
      <x:c r="C342" s="6" t="n">
        <x:v>1</x:v>
      </x:c>
      <x:c r="D342" s="6" t="n">
        <x:v>73.92</x:v>
      </x:c>
      <x:c r="E342" s="6" t="n">
        <x:v>47.52</x:v>
      </x:c>
      <x:c r="F342" s="6" t="n">
        <x:v>46.2</x:v>
      </x:c>
      <x:c r="G342" s="6" t="n">
        <x:v>5.04</x:v>
      </x:c>
      <x:c r="H342" s="6" t="n">
        <x:v>3.24</x:v>
      </x:c>
      <x:c r="I342" s="6" t="n">
        <x:v>3.15</x:v>
      </x:c>
      <x:c r="J342" s="6" t="str">
        <x:v>https://raw.githubusercontent.com/Mar-7th/StarRailRes/dbe8cdfcfb0bf657b9fe1cf92d5537f118ccb487/index_new/cn/light_cone_promotions.json</x:v>
      </x:c>
    </x:row>
    <x:row r="343" ht="20" customHeight="1">
      <x:c r="A343" s="6" t="str">
        <x:v>21023_2</x:v>
      </x:c>
      <x:c r="B343" s="6" t="str">
        <x:v>21023</x:v>
      </x:c>
      <x:c r="C343" s="6" t="n">
        <x:v>2</x:v>
      </x:c>
      <x:c r="D343" s="6" t="n">
        <x:v>127.68</x:v>
      </x:c>
      <x:c r="E343" s="6" t="n">
        <x:v>82.08</x:v>
      </x:c>
      <x:c r="F343" s="6" t="n">
        <x:v>79.8</x:v>
      </x:c>
      <x:c r="G343" s="6" t="n">
        <x:v>5.04</x:v>
      </x:c>
      <x:c r="H343" s="6" t="n">
        <x:v>3.24</x:v>
      </x:c>
      <x:c r="I343" s="6" t="n">
        <x:v>3.15</x:v>
      </x:c>
      <x:c r="J343" s="6" t="str">
        <x:v>https://raw.githubusercontent.com/Mar-7th/StarRailRes/dbe8cdfcfb0bf657b9fe1cf92d5537f118ccb487/index_new/cn/light_cone_promotions.json</x:v>
      </x:c>
    </x:row>
    <x:row r="344" ht="20" customHeight="1">
      <x:c r="A344" s="6" t="str">
        <x:v>21023_3</x:v>
      </x:c>
      <x:c r="B344" s="6" t="str">
        <x:v>21023</x:v>
      </x:c>
      <x:c r="C344" s="6" t="n">
        <x:v>3</x:v>
      </x:c>
      <x:c r="D344" s="6" t="n">
        <x:v>181.44</x:v>
      </x:c>
      <x:c r="E344" s="6" t="n">
        <x:v>116.64</x:v>
      </x:c>
      <x:c r="F344" s="6" t="n">
        <x:v>113.4</x:v>
      </x:c>
      <x:c r="G344" s="6" t="n">
        <x:v>5.04</x:v>
      </x:c>
      <x:c r="H344" s="6" t="n">
        <x:v>3.24</x:v>
      </x:c>
      <x:c r="I344" s="6" t="n">
        <x:v>3.15</x:v>
      </x:c>
      <x:c r="J344" s="6" t="str">
        <x:v>https://raw.githubusercontent.com/Mar-7th/StarRailRes/dbe8cdfcfb0bf657b9fe1cf92d5537f118ccb487/index_new/cn/light_cone_promotions.json</x:v>
      </x:c>
    </x:row>
    <x:row r="345" ht="20" customHeight="1">
      <x:c r="A345" s="6" t="str">
        <x:v>21023_4</x:v>
      </x:c>
      <x:c r="B345" s="6" t="str">
        <x:v>21023</x:v>
      </x:c>
      <x:c r="C345" s="6" t="n">
        <x:v>4</x:v>
      </x:c>
      <x:c r="D345" s="6" t="n">
        <x:v>235.2</x:v>
      </x:c>
      <x:c r="E345" s="6" t="n">
        <x:v>151.2</x:v>
      </x:c>
      <x:c r="F345" s="6" t="n">
        <x:v>147</x:v>
      </x:c>
      <x:c r="G345" s="6" t="n">
        <x:v>5.04</x:v>
      </x:c>
      <x:c r="H345" s="6" t="n">
        <x:v>3.24</x:v>
      </x:c>
      <x:c r="I345" s="6" t="n">
        <x:v>3.15</x:v>
      </x:c>
      <x:c r="J345" s="6" t="str">
        <x:v>https://raw.githubusercontent.com/Mar-7th/StarRailRes/dbe8cdfcfb0bf657b9fe1cf92d5537f118ccb487/index_new/cn/light_cone_promotions.json</x:v>
      </x:c>
    </x:row>
    <x:row r="346" ht="20" customHeight="1">
      <x:c r="A346" s="6" t="str">
        <x:v>21023_5</x:v>
      </x:c>
      <x:c r="B346" s="6" t="str">
        <x:v>21023</x:v>
      </x:c>
      <x:c r="C346" s="6" t="n">
        <x:v>5</x:v>
      </x:c>
      <x:c r="D346" s="6" t="n">
        <x:v>288.96</x:v>
      </x:c>
      <x:c r="E346" s="6" t="n">
        <x:v>185.76</x:v>
      </x:c>
      <x:c r="F346" s="6" t="n">
        <x:v>180.6</x:v>
      </x:c>
      <x:c r="G346" s="6" t="n">
        <x:v>5.04</x:v>
      </x:c>
      <x:c r="H346" s="6" t="n">
        <x:v>3.24</x:v>
      </x:c>
      <x:c r="I346" s="6" t="n">
        <x:v>3.15</x:v>
      </x:c>
      <x:c r="J346" s="6" t="str">
        <x:v>https://raw.githubusercontent.com/Mar-7th/StarRailRes/dbe8cdfcfb0bf657b9fe1cf92d5537f118ccb487/index_new/cn/light_cone_promotions.json</x:v>
      </x:c>
    </x:row>
    <x:row r="347" ht="20" customHeight="1">
      <x:c r="A347" s="6" t="str">
        <x:v>21023_6</x:v>
      </x:c>
      <x:c r="B347" s="6" t="str">
        <x:v>21023</x:v>
      </x:c>
      <x:c r="C347" s="6" t="n">
        <x:v>6</x:v>
      </x:c>
      <x:c r="D347" s="6" t="n">
        <x:v>342.72</x:v>
      </x:c>
      <x:c r="E347" s="6" t="n">
        <x:v>220.32</x:v>
      </x:c>
      <x:c r="F347" s="6" t="n">
        <x:v>214.2</x:v>
      </x:c>
      <x:c r="G347" s="6" t="n">
        <x:v>5.04</x:v>
      </x:c>
      <x:c r="H347" s="6" t="n">
        <x:v>3.24</x:v>
      </x:c>
      <x:c r="I347" s="6" t="n">
        <x:v>3.15</x:v>
      </x:c>
      <x:c r="J347" s="6" t="str">
        <x:v>https://raw.githubusercontent.com/Mar-7th/StarRailRes/dbe8cdfcfb0bf657b9fe1cf92d5537f118ccb487/index_new/cn/light_cone_promotions.json</x:v>
      </x:c>
    </x:row>
    <x:row r="348" ht="20" customHeight="1">
      <x:c r="A348" s="6" t="str">
        <x:v>21024_0</x:v>
      </x:c>
      <x:c r="B348" s="6" t="str">
        <x:v>21024</x:v>
      </x:c>
      <x:c r="C348" s="6" t="n">
        <x:v>0</x:v>
      </x:c>
      <x:c r="D348" s="6" t="n">
        <x:v>38.4</x:v>
      </x:c>
      <x:c r="E348" s="6" t="n">
        <x:v>21.6</x:v>
      </x:c>
      <x:c r="F348" s="6" t="n">
        <x:v>18</x:v>
      </x:c>
      <x:c r="G348" s="6" t="n">
        <x:v>5.76</x:v>
      </x:c>
      <x:c r="H348" s="6" t="n">
        <x:v>3.24</x:v>
      </x:c>
      <x:c r="I348" s="6" t="n">
        <x:v>2.7</x:v>
      </x:c>
      <x:c r="J348" s="6" t="str">
        <x:v>https://raw.githubusercontent.com/Mar-7th/StarRailRes/dbe8cdfcfb0bf657b9fe1cf92d5537f118ccb487/index_new/cn/light_cone_promotions.json</x:v>
      </x:c>
    </x:row>
    <x:row r="349" ht="20" customHeight="1">
      <x:c r="A349" s="6" t="str">
        <x:v>21024_1</x:v>
      </x:c>
      <x:c r="B349" s="6" t="str">
        <x:v>21024</x:v>
      </x:c>
      <x:c r="C349" s="6" t="n">
        <x:v>1</x:v>
      </x:c>
      <x:c r="D349" s="6" t="n">
        <x:v>84.48</x:v>
      </x:c>
      <x:c r="E349" s="6" t="n">
        <x:v>47.52</x:v>
      </x:c>
      <x:c r="F349" s="6" t="n">
        <x:v>39.6</x:v>
      </x:c>
      <x:c r="G349" s="6" t="n">
        <x:v>5.76</x:v>
      </x:c>
      <x:c r="H349" s="6" t="n">
        <x:v>3.24</x:v>
      </x:c>
      <x:c r="I349" s="6" t="n">
        <x:v>2.7</x:v>
      </x:c>
      <x:c r="J349" s="6" t="str">
        <x:v>https://raw.githubusercontent.com/Mar-7th/StarRailRes/dbe8cdfcfb0bf657b9fe1cf92d5537f118ccb487/index_new/cn/light_cone_promotions.json</x:v>
      </x:c>
    </x:row>
    <x:row r="350" ht="20" customHeight="1">
      <x:c r="A350" s="6" t="str">
        <x:v>21024_2</x:v>
      </x:c>
      <x:c r="B350" s="6" t="str">
        <x:v>21024</x:v>
      </x:c>
      <x:c r="C350" s="6" t="n">
        <x:v>2</x:v>
      </x:c>
      <x:c r="D350" s="6" t="n">
        <x:v>145.92</x:v>
      </x:c>
      <x:c r="E350" s="6" t="n">
        <x:v>82.08</x:v>
      </x:c>
      <x:c r="F350" s="6" t="n">
        <x:v>68.4</x:v>
      </x:c>
      <x:c r="G350" s="6" t="n">
        <x:v>5.76</x:v>
      </x:c>
      <x:c r="H350" s="6" t="n">
        <x:v>3.24</x:v>
      </x:c>
      <x:c r="I350" s="6" t="n">
        <x:v>2.7</x:v>
      </x:c>
      <x:c r="J350" s="6" t="str">
        <x:v>https://raw.githubusercontent.com/Mar-7th/StarRailRes/dbe8cdfcfb0bf657b9fe1cf92d5537f118ccb487/index_new/cn/light_cone_promotions.json</x:v>
      </x:c>
    </x:row>
    <x:row r="351" ht="20" customHeight="1">
      <x:c r="A351" s="6" t="str">
        <x:v>21024_3</x:v>
      </x:c>
      <x:c r="B351" s="6" t="str">
        <x:v>21024</x:v>
      </x:c>
      <x:c r="C351" s="6" t="n">
        <x:v>3</x:v>
      </x:c>
      <x:c r="D351" s="6" t="n">
        <x:v>207.36</x:v>
      </x:c>
      <x:c r="E351" s="6" t="n">
        <x:v>116.64</x:v>
      </x:c>
      <x:c r="F351" s="6" t="n">
        <x:v>97.2</x:v>
      </x:c>
      <x:c r="G351" s="6" t="n">
        <x:v>5.76</x:v>
      </x:c>
      <x:c r="H351" s="6" t="n">
        <x:v>3.24</x:v>
      </x:c>
      <x:c r="I351" s="6" t="n">
        <x:v>2.7</x:v>
      </x:c>
      <x:c r="J351" s="6" t="str">
        <x:v>https://raw.githubusercontent.com/Mar-7th/StarRailRes/dbe8cdfcfb0bf657b9fe1cf92d5537f118ccb487/index_new/cn/light_cone_promotions.json</x:v>
      </x:c>
    </x:row>
    <x:row r="352" ht="20" customHeight="1">
      <x:c r="A352" s="6" t="str">
        <x:v>21024_4</x:v>
      </x:c>
      <x:c r="B352" s="6" t="str">
        <x:v>21024</x:v>
      </x:c>
      <x:c r="C352" s="6" t="n">
        <x:v>4</x:v>
      </x:c>
      <x:c r="D352" s="6" t="n">
        <x:v>268.8</x:v>
      </x:c>
      <x:c r="E352" s="6" t="n">
        <x:v>151.2</x:v>
      </x:c>
      <x:c r="F352" s="6" t="n">
        <x:v>126</x:v>
      </x:c>
      <x:c r="G352" s="6" t="n">
        <x:v>5.76</x:v>
      </x:c>
      <x:c r="H352" s="6" t="n">
        <x:v>3.24</x:v>
      </x:c>
      <x:c r="I352" s="6" t="n">
        <x:v>2.7</x:v>
      </x:c>
      <x:c r="J352" s="6" t="str">
        <x:v>https://raw.githubusercontent.com/Mar-7th/StarRailRes/dbe8cdfcfb0bf657b9fe1cf92d5537f118ccb487/index_new/cn/light_cone_promotions.json</x:v>
      </x:c>
    </x:row>
    <x:row r="353" ht="20" customHeight="1">
      <x:c r="A353" s="6" t="str">
        <x:v>21024_5</x:v>
      </x:c>
      <x:c r="B353" s="6" t="str">
        <x:v>21024</x:v>
      </x:c>
      <x:c r="C353" s="6" t="n">
        <x:v>5</x:v>
      </x:c>
      <x:c r="D353" s="6" t="n">
        <x:v>330.24</x:v>
      </x:c>
      <x:c r="E353" s="6" t="n">
        <x:v>185.76</x:v>
      </x:c>
      <x:c r="F353" s="6" t="n">
        <x:v>154.8</x:v>
      </x:c>
      <x:c r="G353" s="6" t="n">
        <x:v>5.76</x:v>
      </x:c>
      <x:c r="H353" s="6" t="n">
        <x:v>3.24</x:v>
      </x:c>
      <x:c r="I353" s="6" t="n">
        <x:v>2.7</x:v>
      </x:c>
      <x:c r="J353" s="6" t="str">
        <x:v>https://raw.githubusercontent.com/Mar-7th/StarRailRes/dbe8cdfcfb0bf657b9fe1cf92d5537f118ccb487/index_new/cn/light_cone_promotions.json</x:v>
      </x:c>
    </x:row>
    <x:row r="354" ht="20" customHeight="1">
      <x:c r="A354" s="6" t="str">
        <x:v>21024_6</x:v>
      </x:c>
      <x:c r="B354" s="6" t="str">
        <x:v>21024</x:v>
      </x:c>
      <x:c r="C354" s="6" t="n">
        <x:v>6</x:v>
      </x:c>
      <x:c r="D354" s="6" t="n">
        <x:v>391.68</x:v>
      </x:c>
      <x:c r="E354" s="6" t="n">
        <x:v>220.32</x:v>
      </x:c>
      <x:c r="F354" s="6" t="n">
        <x:v>183.6</x:v>
      </x:c>
      <x:c r="G354" s="6" t="n">
        <x:v>5.76</x:v>
      </x:c>
      <x:c r="H354" s="6" t="n">
        <x:v>3.24</x:v>
      </x:c>
      <x:c r="I354" s="6" t="n">
        <x:v>2.7</x:v>
      </x:c>
      <x:c r="J354" s="6" t="str">
        <x:v>https://raw.githubusercontent.com/Mar-7th/StarRailRes/dbe8cdfcfb0bf657b9fe1cf92d5537f118ccb487/index_new/cn/light_cone_promotions.json</x:v>
      </x:c>
    </x:row>
    <x:row r="355" ht="20" customHeight="1">
      <x:c r="A355" s="6" t="str">
        <x:v>21025_0</x:v>
      </x:c>
      <x:c r="B355" s="6" t="str">
        <x:v>21025</x:v>
      </x:c>
      <x:c r="C355" s="6" t="n">
        <x:v>0</x:v>
      </x:c>
      <x:c r="D355" s="6" t="n">
        <x:v>43.2</x:v>
      </x:c>
      <x:c r="E355" s="6" t="n">
        <x:v>19.2</x:v>
      </x:c>
      <x:c r="F355" s="6" t="n">
        <x:v>18</x:v>
      </x:c>
      <x:c r="G355" s="6" t="n">
        <x:v>6.48</x:v>
      </x:c>
      <x:c r="H355" s="6" t="n">
        <x:v>2.88</x:v>
      </x:c>
      <x:c r="I355" s="6" t="n">
        <x:v>2.7</x:v>
      </x:c>
      <x:c r="J355" s="6" t="str">
        <x:v>https://raw.githubusercontent.com/Mar-7th/StarRailRes/dbe8cdfcfb0bf657b9fe1cf92d5537f118ccb487/index_new/cn/light_cone_promotions.json</x:v>
      </x:c>
    </x:row>
    <x:row r="356" ht="20" customHeight="1">
      <x:c r="A356" s="6" t="str">
        <x:v>21025_1</x:v>
      </x:c>
      <x:c r="B356" s="6" t="str">
        <x:v>21025</x:v>
      </x:c>
      <x:c r="C356" s="6" t="n">
        <x:v>1</x:v>
      </x:c>
      <x:c r="D356" s="6" t="n">
        <x:v>95.04</x:v>
      </x:c>
      <x:c r="E356" s="6" t="n">
        <x:v>42.24</x:v>
      </x:c>
      <x:c r="F356" s="6" t="n">
        <x:v>39.6</x:v>
      </x:c>
      <x:c r="G356" s="6" t="n">
        <x:v>6.48</x:v>
      </x:c>
      <x:c r="H356" s="6" t="n">
        <x:v>2.88</x:v>
      </x:c>
      <x:c r="I356" s="6" t="n">
        <x:v>2.7</x:v>
      </x:c>
      <x:c r="J356" s="6" t="str">
        <x:v>https://raw.githubusercontent.com/Mar-7th/StarRailRes/dbe8cdfcfb0bf657b9fe1cf92d5537f118ccb487/index_new/cn/light_cone_promotions.json</x:v>
      </x:c>
    </x:row>
    <x:row r="357" ht="20" customHeight="1">
      <x:c r="A357" s="6" t="str">
        <x:v>21025_2</x:v>
      </x:c>
      <x:c r="B357" s="6" t="str">
        <x:v>21025</x:v>
      </x:c>
      <x:c r="C357" s="6" t="n">
        <x:v>2</x:v>
      </x:c>
      <x:c r="D357" s="6" t="n">
        <x:v>164.16</x:v>
      </x:c>
      <x:c r="E357" s="6" t="n">
        <x:v>72.96</x:v>
      </x:c>
      <x:c r="F357" s="6" t="n">
        <x:v>68.4</x:v>
      </x:c>
      <x:c r="G357" s="6" t="n">
        <x:v>6.48</x:v>
      </x:c>
      <x:c r="H357" s="6" t="n">
        <x:v>2.88</x:v>
      </x:c>
      <x:c r="I357" s="6" t="n">
        <x:v>2.7</x:v>
      </x:c>
      <x:c r="J357" s="6" t="str">
        <x:v>https://raw.githubusercontent.com/Mar-7th/StarRailRes/dbe8cdfcfb0bf657b9fe1cf92d5537f118ccb487/index_new/cn/light_cone_promotions.json</x:v>
      </x:c>
    </x:row>
    <x:row r="358" ht="20" customHeight="1">
      <x:c r="A358" s="6" t="str">
        <x:v>21025_3</x:v>
      </x:c>
      <x:c r="B358" s="6" t="str">
        <x:v>21025</x:v>
      </x:c>
      <x:c r="C358" s="6" t="n">
        <x:v>3</x:v>
      </x:c>
      <x:c r="D358" s="6" t="n">
        <x:v>233.28</x:v>
      </x:c>
      <x:c r="E358" s="6" t="n">
        <x:v>103.68</x:v>
      </x:c>
      <x:c r="F358" s="6" t="n">
        <x:v>97.2</x:v>
      </x:c>
      <x:c r="G358" s="6" t="n">
        <x:v>6.48</x:v>
      </x:c>
      <x:c r="H358" s="6" t="n">
        <x:v>2.88</x:v>
      </x:c>
      <x:c r="I358" s="6" t="n">
        <x:v>2.7</x:v>
      </x:c>
      <x:c r="J358" s="6" t="str">
        <x:v>https://raw.githubusercontent.com/Mar-7th/StarRailRes/dbe8cdfcfb0bf657b9fe1cf92d5537f118ccb487/index_new/cn/light_cone_promotions.json</x:v>
      </x:c>
    </x:row>
    <x:row r="359" ht="20" customHeight="1">
      <x:c r="A359" s="6" t="str">
        <x:v>21025_4</x:v>
      </x:c>
      <x:c r="B359" s="6" t="str">
        <x:v>21025</x:v>
      </x:c>
      <x:c r="C359" s="6" t="n">
        <x:v>4</x:v>
      </x:c>
      <x:c r="D359" s="6" t="n">
        <x:v>302.4</x:v>
      </x:c>
      <x:c r="E359" s="6" t="n">
        <x:v>134.4</x:v>
      </x:c>
      <x:c r="F359" s="6" t="n">
        <x:v>126</x:v>
      </x:c>
      <x:c r="G359" s="6" t="n">
        <x:v>6.48</x:v>
      </x:c>
      <x:c r="H359" s="6" t="n">
        <x:v>2.88</x:v>
      </x:c>
      <x:c r="I359" s="6" t="n">
        <x:v>2.7</x:v>
      </x:c>
      <x:c r="J359" s="6" t="str">
        <x:v>https://raw.githubusercontent.com/Mar-7th/StarRailRes/dbe8cdfcfb0bf657b9fe1cf92d5537f118ccb487/index_new/cn/light_cone_promotions.json</x:v>
      </x:c>
    </x:row>
    <x:row r="360" ht="20" customHeight="1">
      <x:c r="A360" s="6" t="str">
        <x:v>21025_5</x:v>
      </x:c>
      <x:c r="B360" s="6" t="str">
        <x:v>21025</x:v>
      </x:c>
      <x:c r="C360" s="6" t="n">
        <x:v>5</x:v>
      </x:c>
      <x:c r="D360" s="6" t="n">
        <x:v>371.52</x:v>
      </x:c>
      <x:c r="E360" s="6" t="n">
        <x:v>165.12</x:v>
      </x:c>
      <x:c r="F360" s="6" t="n">
        <x:v>154.8</x:v>
      </x:c>
      <x:c r="G360" s="6" t="n">
        <x:v>6.48</x:v>
      </x:c>
      <x:c r="H360" s="6" t="n">
        <x:v>2.88</x:v>
      </x:c>
      <x:c r="I360" s="6" t="n">
        <x:v>2.7</x:v>
      </x:c>
      <x:c r="J360" s="6" t="str">
        <x:v>https://raw.githubusercontent.com/Mar-7th/StarRailRes/dbe8cdfcfb0bf657b9fe1cf92d5537f118ccb487/index_new/cn/light_cone_promotions.json</x:v>
      </x:c>
    </x:row>
    <x:row r="361" ht="20" customHeight="1">
      <x:c r="A361" s="6" t="str">
        <x:v>21025_6</x:v>
      </x:c>
      <x:c r="B361" s="6" t="str">
        <x:v>21025</x:v>
      </x:c>
      <x:c r="C361" s="6" t="n">
        <x:v>6</x:v>
      </x:c>
      <x:c r="D361" s="6" t="n">
        <x:v>440.64</x:v>
      </x:c>
      <x:c r="E361" s="6" t="n">
        <x:v>195.84</x:v>
      </x:c>
      <x:c r="F361" s="6" t="n">
        <x:v>183.6</x:v>
      </x:c>
      <x:c r="G361" s="6" t="n">
        <x:v>6.48</x:v>
      </x:c>
      <x:c r="H361" s="6" t="n">
        <x:v>2.88</x:v>
      </x:c>
      <x:c r="I361" s="6" t="n">
        <x:v>2.7</x:v>
      </x:c>
      <x:c r="J361" s="6" t="str">
        <x:v>https://raw.githubusercontent.com/Mar-7th/StarRailRes/dbe8cdfcfb0bf657b9fe1cf92d5537f118ccb487/index_new/cn/light_cone_promotions.json</x:v>
      </x:c>
    </x:row>
    <x:row r="362" ht="20" customHeight="1">
      <x:c r="A362" s="6" t="str">
        <x:v>21026_0</x:v>
      </x:c>
      <x:c r="B362" s="6" t="str">
        <x:v>21026</x:v>
      </x:c>
      <x:c r="C362" s="6" t="n">
        <x:v>0</x:v>
      </x:c>
      <x:c r="D362" s="6" t="n">
        <x:v>43.2</x:v>
      </x:c>
      <x:c r="E362" s="6" t="n">
        <x:v>21.6</x:v>
      </x:c>
      <x:c r="F362" s="6" t="n">
        <x:v>15</x:v>
      </x:c>
      <x:c r="G362" s="6" t="n">
        <x:v>6.48</x:v>
      </x:c>
      <x:c r="H362" s="6" t="n">
        <x:v>3.24</x:v>
      </x:c>
      <x:c r="I362" s="6" t="n">
        <x:v>2.25</x:v>
      </x:c>
      <x:c r="J362" s="6" t="str">
        <x:v>https://raw.githubusercontent.com/Mar-7th/StarRailRes/dbe8cdfcfb0bf657b9fe1cf92d5537f118ccb487/index_new/cn/light_cone_promotions.json</x:v>
      </x:c>
    </x:row>
    <x:row r="363" ht="20" customHeight="1">
      <x:c r="A363" s="6" t="str">
        <x:v>21026_1</x:v>
      </x:c>
      <x:c r="B363" s="6" t="str">
        <x:v>21026</x:v>
      </x:c>
      <x:c r="C363" s="6" t="n">
        <x:v>1</x:v>
      </x:c>
      <x:c r="D363" s="6" t="n">
        <x:v>95.04</x:v>
      </x:c>
      <x:c r="E363" s="6" t="n">
        <x:v>47.52</x:v>
      </x:c>
      <x:c r="F363" s="6" t="n">
        <x:v>33</x:v>
      </x:c>
      <x:c r="G363" s="6" t="n">
        <x:v>6.48</x:v>
      </x:c>
      <x:c r="H363" s="6" t="n">
        <x:v>3.24</x:v>
      </x:c>
      <x:c r="I363" s="6" t="n">
        <x:v>2.25</x:v>
      </x:c>
      <x:c r="J363" s="6" t="str">
        <x:v>https://raw.githubusercontent.com/Mar-7th/StarRailRes/dbe8cdfcfb0bf657b9fe1cf92d5537f118ccb487/index_new/cn/light_cone_promotions.json</x:v>
      </x:c>
    </x:row>
    <x:row r="364" ht="20" customHeight="1">
      <x:c r="A364" s="6" t="str">
        <x:v>21026_2</x:v>
      </x:c>
      <x:c r="B364" s="6" t="str">
        <x:v>21026</x:v>
      </x:c>
      <x:c r="C364" s="6" t="n">
        <x:v>2</x:v>
      </x:c>
      <x:c r="D364" s="6" t="n">
        <x:v>164.16</x:v>
      </x:c>
      <x:c r="E364" s="6" t="n">
        <x:v>82.08</x:v>
      </x:c>
      <x:c r="F364" s="6" t="n">
        <x:v>57</x:v>
      </x:c>
      <x:c r="G364" s="6" t="n">
        <x:v>6.48</x:v>
      </x:c>
      <x:c r="H364" s="6" t="n">
        <x:v>3.24</x:v>
      </x:c>
      <x:c r="I364" s="6" t="n">
        <x:v>2.25</x:v>
      </x:c>
      <x:c r="J364" s="6" t="str">
        <x:v>https://raw.githubusercontent.com/Mar-7th/StarRailRes/dbe8cdfcfb0bf657b9fe1cf92d5537f118ccb487/index_new/cn/light_cone_promotions.json</x:v>
      </x:c>
    </x:row>
    <x:row r="365" ht="20" customHeight="1">
      <x:c r="A365" s="6" t="str">
        <x:v>21026_3</x:v>
      </x:c>
      <x:c r="B365" s="6" t="str">
        <x:v>21026</x:v>
      </x:c>
      <x:c r="C365" s="6" t="n">
        <x:v>3</x:v>
      </x:c>
      <x:c r="D365" s="6" t="n">
        <x:v>233.28</x:v>
      </x:c>
      <x:c r="E365" s="6" t="n">
        <x:v>116.64</x:v>
      </x:c>
      <x:c r="F365" s="6" t="n">
        <x:v>81</x:v>
      </x:c>
      <x:c r="G365" s="6" t="n">
        <x:v>6.48</x:v>
      </x:c>
      <x:c r="H365" s="6" t="n">
        <x:v>3.24</x:v>
      </x:c>
      <x:c r="I365" s="6" t="n">
        <x:v>2.25</x:v>
      </x:c>
      <x:c r="J365" s="6" t="str">
        <x:v>https://raw.githubusercontent.com/Mar-7th/StarRailRes/dbe8cdfcfb0bf657b9fe1cf92d5537f118ccb487/index_new/cn/light_cone_promotions.json</x:v>
      </x:c>
    </x:row>
    <x:row r="366" ht="20" customHeight="1">
      <x:c r="A366" s="6" t="str">
        <x:v>21026_4</x:v>
      </x:c>
      <x:c r="B366" s="6" t="str">
        <x:v>21026</x:v>
      </x:c>
      <x:c r="C366" s="6" t="n">
        <x:v>4</x:v>
      </x:c>
      <x:c r="D366" s="6" t="n">
        <x:v>302.4</x:v>
      </x:c>
      <x:c r="E366" s="6" t="n">
        <x:v>151.2</x:v>
      </x:c>
      <x:c r="F366" s="6" t="n">
        <x:v>105</x:v>
      </x:c>
      <x:c r="G366" s="6" t="n">
        <x:v>6.48</x:v>
      </x:c>
      <x:c r="H366" s="6" t="n">
        <x:v>3.24</x:v>
      </x:c>
      <x:c r="I366" s="6" t="n">
        <x:v>2.25</x:v>
      </x:c>
      <x:c r="J366" s="6" t="str">
        <x:v>https://raw.githubusercontent.com/Mar-7th/StarRailRes/dbe8cdfcfb0bf657b9fe1cf92d5537f118ccb487/index_new/cn/light_cone_promotions.json</x:v>
      </x:c>
    </x:row>
    <x:row r="367" ht="20" customHeight="1">
      <x:c r="A367" s="6" t="str">
        <x:v>21026_5</x:v>
      </x:c>
      <x:c r="B367" s="6" t="str">
        <x:v>21026</x:v>
      </x:c>
      <x:c r="C367" s="6" t="n">
        <x:v>5</x:v>
      </x:c>
      <x:c r="D367" s="6" t="n">
        <x:v>371.52</x:v>
      </x:c>
      <x:c r="E367" s="6" t="n">
        <x:v>185.76</x:v>
      </x:c>
      <x:c r="F367" s="6" t="n">
        <x:v>129</x:v>
      </x:c>
      <x:c r="G367" s="6" t="n">
        <x:v>6.48</x:v>
      </x:c>
      <x:c r="H367" s="6" t="n">
        <x:v>3.24</x:v>
      </x:c>
      <x:c r="I367" s="6" t="n">
        <x:v>2.25</x:v>
      </x:c>
      <x:c r="J367" s="6" t="str">
        <x:v>https://raw.githubusercontent.com/Mar-7th/StarRailRes/dbe8cdfcfb0bf657b9fe1cf92d5537f118ccb487/index_new/cn/light_cone_promotions.json</x:v>
      </x:c>
    </x:row>
    <x:row r="368" ht="20" customHeight="1">
      <x:c r="A368" s="6" t="str">
        <x:v>21026_6</x:v>
      </x:c>
      <x:c r="B368" s="6" t="str">
        <x:v>21026</x:v>
      </x:c>
      <x:c r="C368" s="6" t="n">
        <x:v>6</x:v>
      </x:c>
      <x:c r="D368" s="6" t="n">
        <x:v>440.64</x:v>
      </x:c>
      <x:c r="E368" s="6" t="n">
        <x:v>220.32</x:v>
      </x:c>
      <x:c r="F368" s="6" t="n">
        <x:v>153</x:v>
      </x:c>
      <x:c r="G368" s="6" t="n">
        <x:v>6.48</x:v>
      </x:c>
      <x:c r="H368" s="6" t="n">
        <x:v>3.24</x:v>
      </x:c>
      <x:c r="I368" s="6" t="n">
        <x:v>2.25</x:v>
      </x:c>
      <x:c r="J368" s="6" t="str">
        <x:v>https://raw.githubusercontent.com/Mar-7th/StarRailRes/dbe8cdfcfb0bf657b9fe1cf92d5537f118ccb487/index_new/cn/light_cone_promotions.json</x:v>
      </x:c>
    </x:row>
    <x:row r="369" ht="20" customHeight="1">
      <x:c r="A369" s="6" t="str">
        <x:v>21027_0</x:v>
      </x:c>
      <x:c r="B369" s="6" t="str">
        <x:v>21027</x:v>
      </x:c>
      <x:c r="C369" s="6" t="n">
        <x:v>0</x:v>
      </x:c>
      <x:c r="D369" s="6" t="n">
        <x:v>38.4</x:v>
      </x:c>
      <x:c r="E369" s="6" t="n">
        <x:v>21.6</x:v>
      </x:c>
      <x:c r="F369" s="6" t="n">
        <x:v>18</x:v>
      </x:c>
      <x:c r="G369" s="6" t="n">
        <x:v>5.76</x:v>
      </x:c>
      <x:c r="H369" s="6" t="n">
        <x:v>3.24</x:v>
      </x:c>
      <x:c r="I369" s="6" t="n">
        <x:v>2.7</x:v>
      </x:c>
      <x:c r="J369" s="6" t="str">
        <x:v>https://raw.githubusercontent.com/Mar-7th/StarRailRes/dbe8cdfcfb0bf657b9fe1cf92d5537f118ccb487/index_new/cn/light_cone_promotions.json</x:v>
      </x:c>
    </x:row>
    <x:row r="370" ht="20" customHeight="1">
      <x:c r="A370" s="6" t="str">
        <x:v>21027_1</x:v>
      </x:c>
      <x:c r="B370" s="6" t="str">
        <x:v>21027</x:v>
      </x:c>
      <x:c r="C370" s="6" t="n">
        <x:v>1</x:v>
      </x:c>
      <x:c r="D370" s="6" t="n">
        <x:v>84.48</x:v>
      </x:c>
      <x:c r="E370" s="6" t="n">
        <x:v>47.52</x:v>
      </x:c>
      <x:c r="F370" s="6" t="n">
        <x:v>39.6</x:v>
      </x:c>
      <x:c r="G370" s="6" t="n">
        <x:v>5.76</x:v>
      </x:c>
      <x:c r="H370" s="6" t="n">
        <x:v>3.24</x:v>
      </x:c>
      <x:c r="I370" s="6" t="n">
        <x:v>2.7</x:v>
      </x:c>
      <x:c r="J370" s="6" t="str">
        <x:v>https://raw.githubusercontent.com/Mar-7th/StarRailRes/dbe8cdfcfb0bf657b9fe1cf92d5537f118ccb487/index_new/cn/light_cone_promotions.json</x:v>
      </x:c>
    </x:row>
    <x:row r="371" ht="20" customHeight="1">
      <x:c r="A371" s="6" t="str">
        <x:v>21027_2</x:v>
      </x:c>
      <x:c r="B371" s="6" t="str">
        <x:v>21027</x:v>
      </x:c>
      <x:c r="C371" s="6" t="n">
        <x:v>2</x:v>
      </x:c>
      <x:c r="D371" s="6" t="n">
        <x:v>145.92</x:v>
      </x:c>
      <x:c r="E371" s="6" t="n">
        <x:v>82.08</x:v>
      </x:c>
      <x:c r="F371" s="6" t="n">
        <x:v>68.4</x:v>
      </x:c>
      <x:c r="G371" s="6" t="n">
        <x:v>5.76</x:v>
      </x:c>
      <x:c r="H371" s="6" t="n">
        <x:v>3.24</x:v>
      </x:c>
      <x:c r="I371" s="6" t="n">
        <x:v>2.7</x:v>
      </x:c>
      <x:c r="J371" s="6" t="str">
        <x:v>https://raw.githubusercontent.com/Mar-7th/StarRailRes/dbe8cdfcfb0bf657b9fe1cf92d5537f118ccb487/index_new/cn/light_cone_promotions.json</x:v>
      </x:c>
    </x:row>
    <x:row r="372" ht="20" customHeight="1">
      <x:c r="A372" s="6" t="str">
        <x:v>21027_3</x:v>
      </x:c>
      <x:c r="B372" s="6" t="str">
        <x:v>21027</x:v>
      </x:c>
      <x:c r="C372" s="6" t="n">
        <x:v>3</x:v>
      </x:c>
      <x:c r="D372" s="6" t="n">
        <x:v>207.36</x:v>
      </x:c>
      <x:c r="E372" s="6" t="n">
        <x:v>116.64</x:v>
      </x:c>
      <x:c r="F372" s="6" t="n">
        <x:v>97.2</x:v>
      </x:c>
      <x:c r="G372" s="6" t="n">
        <x:v>5.76</x:v>
      </x:c>
      <x:c r="H372" s="6" t="n">
        <x:v>3.24</x:v>
      </x:c>
      <x:c r="I372" s="6" t="n">
        <x:v>2.7</x:v>
      </x:c>
      <x:c r="J372" s="6" t="str">
        <x:v>https://raw.githubusercontent.com/Mar-7th/StarRailRes/dbe8cdfcfb0bf657b9fe1cf92d5537f118ccb487/index_new/cn/light_cone_promotions.json</x:v>
      </x:c>
    </x:row>
    <x:row r="373" ht="20" customHeight="1">
      <x:c r="A373" s="6" t="str">
        <x:v>21027_4</x:v>
      </x:c>
      <x:c r="B373" s="6" t="str">
        <x:v>21027</x:v>
      </x:c>
      <x:c r="C373" s="6" t="n">
        <x:v>4</x:v>
      </x:c>
      <x:c r="D373" s="6" t="n">
        <x:v>268.8</x:v>
      </x:c>
      <x:c r="E373" s="6" t="n">
        <x:v>151.2</x:v>
      </x:c>
      <x:c r="F373" s="6" t="n">
        <x:v>126</x:v>
      </x:c>
      <x:c r="G373" s="6" t="n">
        <x:v>5.76</x:v>
      </x:c>
      <x:c r="H373" s="6" t="n">
        <x:v>3.24</x:v>
      </x:c>
      <x:c r="I373" s="6" t="n">
        <x:v>2.7</x:v>
      </x:c>
      <x:c r="J373" s="6" t="str">
        <x:v>https://raw.githubusercontent.com/Mar-7th/StarRailRes/dbe8cdfcfb0bf657b9fe1cf92d5537f118ccb487/index_new/cn/light_cone_promotions.json</x:v>
      </x:c>
    </x:row>
    <x:row r="374" ht="20" customHeight="1">
      <x:c r="A374" s="6" t="str">
        <x:v>21027_5</x:v>
      </x:c>
      <x:c r="B374" s="6" t="str">
        <x:v>21027</x:v>
      </x:c>
      <x:c r="C374" s="6" t="n">
        <x:v>5</x:v>
      </x:c>
      <x:c r="D374" s="6" t="n">
        <x:v>330.24</x:v>
      </x:c>
      <x:c r="E374" s="6" t="n">
        <x:v>185.76</x:v>
      </x:c>
      <x:c r="F374" s="6" t="n">
        <x:v>154.8</x:v>
      </x:c>
      <x:c r="G374" s="6" t="n">
        <x:v>5.76</x:v>
      </x:c>
      <x:c r="H374" s="6" t="n">
        <x:v>3.24</x:v>
      </x:c>
      <x:c r="I374" s="6" t="n">
        <x:v>2.7</x:v>
      </x:c>
      <x:c r="J374" s="6" t="str">
        <x:v>https://raw.githubusercontent.com/Mar-7th/StarRailRes/dbe8cdfcfb0bf657b9fe1cf92d5537f118ccb487/index_new/cn/light_cone_promotions.json</x:v>
      </x:c>
    </x:row>
    <x:row r="375" ht="20" customHeight="1">
      <x:c r="A375" s="6" t="str">
        <x:v>21027_6</x:v>
      </x:c>
      <x:c r="B375" s="6" t="str">
        <x:v>21027</x:v>
      </x:c>
      <x:c r="C375" s="6" t="n">
        <x:v>6</x:v>
      </x:c>
      <x:c r="D375" s="6" t="n">
        <x:v>391.68</x:v>
      </x:c>
      <x:c r="E375" s="6" t="n">
        <x:v>220.32</x:v>
      </x:c>
      <x:c r="F375" s="6" t="n">
        <x:v>183.6</x:v>
      </x:c>
      <x:c r="G375" s="6" t="n">
        <x:v>5.76</x:v>
      </x:c>
      <x:c r="H375" s="6" t="n">
        <x:v>3.24</x:v>
      </x:c>
      <x:c r="I375" s="6" t="n">
        <x:v>2.7</x:v>
      </x:c>
      <x:c r="J375" s="6" t="str">
        <x:v>https://raw.githubusercontent.com/Mar-7th/StarRailRes/dbe8cdfcfb0bf657b9fe1cf92d5537f118ccb487/index_new/cn/light_cone_promotions.json</x:v>
      </x:c>
    </x:row>
    <x:row r="376" ht="20" customHeight="1">
      <x:c r="A376" s="6" t="str">
        <x:v>21028_0</x:v>
      </x:c>
      <x:c r="B376" s="6" t="str">
        <x:v>21028</x:v>
      </x:c>
      <x:c r="C376" s="6" t="n">
        <x:v>0</x:v>
      </x:c>
      <x:c r="D376" s="6" t="n">
        <x:v>48</x:v>
      </x:c>
      <x:c r="E376" s="6" t="n">
        <x:v>16.8</x:v>
      </x:c>
      <x:c r="F376" s="6" t="n">
        <x:v>18</x:v>
      </x:c>
      <x:c r="G376" s="6" t="n">
        <x:v>7.2</x:v>
      </x:c>
      <x:c r="H376" s="6" t="n">
        <x:v>2.52</x:v>
      </x:c>
      <x:c r="I376" s="6" t="n">
        <x:v>2.7</x:v>
      </x:c>
      <x:c r="J376" s="6" t="str">
        <x:v>https://raw.githubusercontent.com/Mar-7th/StarRailRes/dbe8cdfcfb0bf657b9fe1cf92d5537f118ccb487/index_new/cn/light_cone_promotions.json</x:v>
      </x:c>
    </x:row>
    <x:row r="377" ht="20" customHeight="1">
      <x:c r="A377" s="6" t="str">
        <x:v>21028_1</x:v>
      </x:c>
      <x:c r="B377" s="6" t="str">
        <x:v>21028</x:v>
      </x:c>
      <x:c r="C377" s="6" t="n">
        <x:v>1</x:v>
      </x:c>
      <x:c r="D377" s="6" t="n">
        <x:v>105.6</x:v>
      </x:c>
      <x:c r="E377" s="6" t="n">
        <x:v>36.96</x:v>
      </x:c>
      <x:c r="F377" s="6" t="n">
        <x:v>39.6</x:v>
      </x:c>
      <x:c r="G377" s="6" t="n">
        <x:v>7.2</x:v>
      </x:c>
      <x:c r="H377" s="6" t="n">
        <x:v>2.52</x:v>
      </x:c>
      <x:c r="I377" s="6" t="n">
        <x:v>2.7</x:v>
      </x:c>
      <x:c r="J377" s="6" t="str">
        <x:v>https://raw.githubusercontent.com/Mar-7th/StarRailRes/dbe8cdfcfb0bf657b9fe1cf92d5537f118ccb487/index_new/cn/light_cone_promotions.json</x:v>
      </x:c>
    </x:row>
    <x:row r="378" ht="20" customHeight="1">
      <x:c r="A378" s="6" t="str">
        <x:v>21028_2</x:v>
      </x:c>
      <x:c r="B378" s="6" t="str">
        <x:v>21028</x:v>
      </x:c>
      <x:c r="C378" s="6" t="n">
        <x:v>2</x:v>
      </x:c>
      <x:c r="D378" s="6" t="n">
        <x:v>182.4</x:v>
      </x:c>
      <x:c r="E378" s="6" t="n">
        <x:v>63.84</x:v>
      </x:c>
      <x:c r="F378" s="6" t="n">
        <x:v>68.4</x:v>
      </x:c>
      <x:c r="G378" s="6" t="n">
        <x:v>7.2</x:v>
      </x:c>
      <x:c r="H378" s="6" t="n">
        <x:v>2.52</x:v>
      </x:c>
      <x:c r="I378" s="6" t="n">
        <x:v>2.7</x:v>
      </x:c>
      <x:c r="J378" s="6" t="str">
        <x:v>https://raw.githubusercontent.com/Mar-7th/StarRailRes/dbe8cdfcfb0bf657b9fe1cf92d5537f118ccb487/index_new/cn/light_cone_promotions.json</x:v>
      </x:c>
    </x:row>
    <x:row r="379" ht="20" customHeight="1">
      <x:c r="A379" s="6" t="str">
        <x:v>21028_3</x:v>
      </x:c>
      <x:c r="B379" s="6" t="str">
        <x:v>21028</x:v>
      </x:c>
      <x:c r="C379" s="6" t="n">
        <x:v>3</x:v>
      </x:c>
      <x:c r="D379" s="6" t="n">
        <x:v>259.2</x:v>
      </x:c>
      <x:c r="E379" s="6" t="n">
        <x:v>90.72</x:v>
      </x:c>
      <x:c r="F379" s="6" t="n">
        <x:v>97.2</x:v>
      </x:c>
      <x:c r="G379" s="6" t="n">
        <x:v>7.2</x:v>
      </x:c>
      <x:c r="H379" s="6" t="n">
        <x:v>2.52</x:v>
      </x:c>
      <x:c r="I379" s="6" t="n">
        <x:v>2.7</x:v>
      </x:c>
      <x:c r="J379" s="6" t="str">
        <x:v>https://raw.githubusercontent.com/Mar-7th/StarRailRes/dbe8cdfcfb0bf657b9fe1cf92d5537f118ccb487/index_new/cn/light_cone_promotions.json</x:v>
      </x:c>
    </x:row>
    <x:row r="380" ht="20" customHeight="1">
      <x:c r="A380" s="6" t="str">
        <x:v>21028_4</x:v>
      </x:c>
      <x:c r="B380" s="6" t="str">
        <x:v>21028</x:v>
      </x:c>
      <x:c r="C380" s="6" t="n">
        <x:v>4</x:v>
      </x:c>
      <x:c r="D380" s="6" t="n">
        <x:v>336</x:v>
      </x:c>
      <x:c r="E380" s="6" t="n">
        <x:v>117.6</x:v>
      </x:c>
      <x:c r="F380" s="6" t="n">
        <x:v>126</x:v>
      </x:c>
      <x:c r="G380" s="6" t="n">
        <x:v>7.2</x:v>
      </x:c>
      <x:c r="H380" s="6" t="n">
        <x:v>2.52</x:v>
      </x:c>
      <x:c r="I380" s="6" t="n">
        <x:v>2.7</x:v>
      </x:c>
      <x:c r="J380" s="6" t="str">
        <x:v>https://raw.githubusercontent.com/Mar-7th/StarRailRes/dbe8cdfcfb0bf657b9fe1cf92d5537f118ccb487/index_new/cn/light_cone_promotions.json</x:v>
      </x:c>
    </x:row>
    <x:row r="381" ht="20" customHeight="1">
      <x:c r="A381" s="6" t="str">
        <x:v>21028_5</x:v>
      </x:c>
      <x:c r="B381" s="6" t="str">
        <x:v>21028</x:v>
      </x:c>
      <x:c r="C381" s="6" t="n">
        <x:v>5</x:v>
      </x:c>
      <x:c r="D381" s="6" t="n">
        <x:v>412.8</x:v>
      </x:c>
      <x:c r="E381" s="6" t="n">
        <x:v>144.48</x:v>
      </x:c>
      <x:c r="F381" s="6" t="n">
        <x:v>154.8</x:v>
      </x:c>
      <x:c r="G381" s="6" t="n">
        <x:v>7.2</x:v>
      </x:c>
      <x:c r="H381" s="6" t="n">
        <x:v>2.52</x:v>
      </x:c>
      <x:c r="I381" s="6" t="n">
        <x:v>2.7</x:v>
      </x:c>
      <x:c r="J381" s="6" t="str">
        <x:v>https://raw.githubusercontent.com/Mar-7th/StarRailRes/dbe8cdfcfb0bf657b9fe1cf92d5537f118ccb487/index_new/cn/light_cone_promotions.json</x:v>
      </x:c>
    </x:row>
    <x:row r="382" ht="20" customHeight="1">
      <x:c r="A382" s="6" t="str">
        <x:v>21028_6</x:v>
      </x:c>
      <x:c r="B382" s="6" t="str">
        <x:v>21028</x:v>
      </x:c>
      <x:c r="C382" s="6" t="n">
        <x:v>6</x:v>
      </x:c>
      <x:c r="D382" s="6" t="n">
        <x:v>489.6</x:v>
      </x:c>
      <x:c r="E382" s="6" t="n">
        <x:v>171.36</x:v>
      </x:c>
      <x:c r="F382" s="6" t="n">
        <x:v>183.6</x:v>
      </x:c>
      <x:c r="G382" s="6" t="n">
        <x:v>7.2</x:v>
      </x:c>
      <x:c r="H382" s="6" t="n">
        <x:v>2.52</x:v>
      </x:c>
      <x:c r="I382" s="6" t="n">
        <x:v>2.7</x:v>
      </x:c>
      <x:c r="J382" s="6" t="str">
        <x:v>https://raw.githubusercontent.com/Mar-7th/StarRailRes/dbe8cdfcfb0bf657b9fe1cf92d5537f118ccb487/index_new/cn/light_cone_promotions.json</x:v>
      </x:c>
    </x:row>
    <x:row r="383" ht="20" customHeight="1">
      <x:c r="A383" s="6" t="str">
        <x:v>21029_0</x:v>
      </x:c>
      <x:c r="B383" s="6" t="str">
        <x:v>21029</x:v>
      </x:c>
      <x:c r="C383" s="6" t="n">
        <x:v>0</x:v>
      </x:c>
      <x:c r="D383" s="6" t="n">
        <x:v>38.4</x:v>
      </x:c>
      <x:c r="E383" s="6" t="n">
        <x:v>24</x:v>
      </x:c>
      <x:c r="F383" s="6" t="n">
        <x:v>15</x:v>
      </x:c>
      <x:c r="G383" s="6" t="n">
        <x:v>5.76</x:v>
      </x:c>
      <x:c r="H383" s="6" t="n">
        <x:v>3.6</x:v>
      </x:c>
      <x:c r="I383" s="6" t="n">
        <x:v>2.25</x:v>
      </x:c>
      <x:c r="J383" s="6" t="str">
        <x:v>https://raw.githubusercontent.com/Mar-7th/StarRailRes/dbe8cdfcfb0bf657b9fe1cf92d5537f118ccb487/index_new/cn/light_cone_promotions.json</x:v>
      </x:c>
    </x:row>
    <x:row r="384" ht="20" customHeight="1">
      <x:c r="A384" s="6" t="str">
        <x:v>21029_1</x:v>
      </x:c>
      <x:c r="B384" s="6" t="str">
        <x:v>21029</x:v>
      </x:c>
      <x:c r="C384" s="6" t="n">
        <x:v>1</x:v>
      </x:c>
      <x:c r="D384" s="6" t="n">
        <x:v>84.48</x:v>
      </x:c>
      <x:c r="E384" s="6" t="n">
        <x:v>52.8</x:v>
      </x:c>
      <x:c r="F384" s="6" t="n">
        <x:v>33</x:v>
      </x:c>
      <x:c r="G384" s="6" t="n">
        <x:v>5.76</x:v>
      </x:c>
      <x:c r="H384" s="6" t="n">
        <x:v>3.6</x:v>
      </x:c>
      <x:c r="I384" s="6" t="n">
        <x:v>2.25</x:v>
      </x:c>
      <x:c r="J384" s="6" t="str">
        <x:v>https://raw.githubusercontent.com/Mar-7th/StarRailRes/dbe8cdfcfb0bf657b9fe1cf92d5537f118ccb487/index_new/cn/light_cone_promotions.json</x:v>
      </x:c>
    </x:row>
    <x:row r="385" ht="20" customHeight="1">
      <x:c r="A385" s="6" t="str">
        <x:v>21029_2</x:v>
      </x:c>
      <x:c r="B385" s="6" t="str">
        <x:v>21029</x:v>
      </x:c>
      <x:c r="C385" s="6" t="n">
        <x:v>2</x:v>
      </x:c>
      <x:c r="D385" s="6" t="n">
        <x:v>145.92</x:v>
      </x:c>
      <x:c r="E385" s="6" t="n">
        <x:v>91.2</x:v>
      </x:c>
      <x:c r="F385" s="6" t="n">
        <x:v>57</x:v>
      </x:c>
      <x:c r="G385" s="6" t="n">
        <x:v>5.76</x:v>
      </x:c>
      <x:c r="H385" s="6" t="n">
        <x:v>3.6</x:v>
      </x:c>
      <x:c r="I385" s="6" t="n">
        <x:v>2.25</x:v>
      </x:c>
      <x:c r="J385" s="6" t="str">
        <x:v>https://raw.githubusercontent.com/Mar-7th/StarRailRes/dbe8cdfcfb0bf657b9fe1cf92d5537f118ccb487/index_new/cn/light_cone_promotions.json</x:v>
      </x:c>
    </x:row>
    <x:row r="386" ht="20" customHeight="1">
      <x:c r="A386" s="6" t="str">
        <x:v>21029_3</x:v>
      </x:c>
      <x:c r="B386" s="6" t="str">
        <x:v>21029</x:v>
      </x:c>
      <x:c r="C386" s="6" t="n">
        <x:v>3</x:v>
      </x:c>
      <x:c r="D386" s="6" t="n">
        <x:v>207.36</x:v>
      </x:c>
      <x:c r="E386" s="6" t="n">
        <x:v>129.6</x:v>
      </x:c>
      <x:c r="F386" s="6" t="n">
        <x:v>81</x:v>
      </x:c>
      <x:c r="G386" s="6" t="n">
        <x:v>5.76</x:v>
      </x:c>
      <x:c r="H386" s="6" t="n">
        <x:v>3.6</x:v>
      </x:c>
      <x:c r="I386" s="6" t="n">
        <x:v>2.25</x:v>
      </x:c>
      <x:c r="J386" s="6" t="str">
        <x:v>https://raw.githubusercontent.com/Mar-7th/StarRailRes/dbe8cdfcfb0bf657b9fe1cf92d5537f118ccb487/index_new/cn/light_cone_promotions.json</x:v>
      </x:c>
    </x:row>
    <x:row r="387" ht="20" customHeight="1">
      <x:c r="A387" s="6" t="str">
        <x:v>21029_4</x:v>
      </x:c>
      <x:c r="B387" s="6" t="str">
        <x:v>21029</x:v>
      </x:c>
      <x:c r="C387" s="6" t="n">
        <x:v>4</x:v>
      </x:c>
      <x:c r="D387" s="6" t="n">
        <x:v>268.8</x:v>
      </x:c>
      <x:c r="E387" s="6" t="n">
        <x:v>168</x:v>
      </x:c>
      <x:c r="F387" s="6" t="n">
        <x:v>105</x:v>
      </x:c>
      <x:c r="G387" s="6" t="n">
        <x:v>5.76</x:v>
      </x:c>
      <x:c r="H387" s="6" t="n">
        <x:v>3.6</x:v>
      </x:c>
      <x:c r="I387" s="6" t="n">
        <x:v>2.25</x:v>
      </x:c>
      <x:c r="J387" s="6" t="str">
        <x:v>https://raw.githubusercontent.com/Mar-7th/StarRailRes/dbe8cdfcfb0bf657b9fe1cf92d5537f118ccb487/index_new/cn/light_cone_promotions.json</x:v>
      </x:c>
    </x:row>
    <x:row r="388" ht="20" customHeight="1">
      <x:c r="A388" s="6" t="str">
        <x:v>21029_5</x:v>
      </x:c>
      <x:c r="B388" s="6" t="str">
        <x:v>21029</x:v>
      </x:c>
      <x:c r="C388" s="6" t="n">
        <x:v>5</x:v>
      </x:c>
      <x:c r="D388" s="6" t="n">
        <x:v>330.24</x:v>
      </x:c>
      <x:c r="E388" s="6" t="n">
        <x:v>206.4</x:v>
      </x:c>
      <x:c r="F388" s="6" t="n">
        <x:v>129</x:v>
      </x:c>
      <x:c r="G388" s="6" t="n">
        <x:v>5.76</x:v>
      </x:c>
      <x:c r="H388" s="6" t="n">
        <x:v>3.6</x:v>
      </x:c>
      <x:c r="I388" s="6" t="n">
        <x:v>2.25</x:v>
      </x:c>
      <x:c r="J388" s="6" t="str">
        <x:v>https://raw.githubusercontent.com/Mar-7th/StarRailRes/dbe8cdfcfb0bf657b9fe1cf92d5537f118ccb487/index_new/cn/light_cone_promotions.json</x:v>
      </x:c>
    </x:row>
    <x:row r="389" ht="20" customHeight="1">
      <x:c r="A389" s="6" t="str">
        <x:v>21029_6</x:v>
      </x:c>
      <x:c r="B389" s="6" t="str">
        <x:v>21029</x:v>
      </x:c>
      <x:c r="C389" s="6" t="n">
        <x:v>6</x:v>
      </x:c>
      <x:c r="D389" s="6" t="n">
        <x:v>391.68</x:v>
      </x:c>
      <x:c r="E389" s="6" t="n">
        <x:v>244.8</x:v>
      </x:c>
      <x:c r="F389" s="6" t="n">
        <x:v>153</x:v>
      </x:c>
      <x:c r="G389" s="6" t="n">
        <x:v>5.76</x:v>
      </x:c>
      <x:c r="H389" s="6" t="n">
        <x:v>3.6</x:v>
      </x:c>
      <x:c r="I389" s="6" t="n">
        <x:v>2.25</x:v>
      </x:c>
      <x:c r="J389" s="6" t="str">
        <x:v>https://raw.githubusercontent.com/Mar-7th/StarRailRes/dbe8cdfcfb0bf657b9fe1cf92d5537f118ccb487/index_new/cn/light_cone_promotions.json</x:v>
      </x:c>
    </x:row>
    <x:row r="390" ht="20" customHeight="1">
      <x:c r="A390" s="6" t="str">
        <x:v>21030_0</x:v>
      </x:c>
      <x:c r="B390" s="6" t="str">
        <x:v>21030</x:v>
      </x:c>
      <x:c r="C390" s="6" t="n">
        <x:v>0</x:v>
      </x:c>
      <x:c r="D390" s="6" t="n">
        <x:v>38.4</x:v>
      </x:c>
      <x:c r="E390" s="6" t="n">
        <x:v>16.8</x:v>
      </x:c>
      <x:c r="F390" s="6" t="n">
        <x:v>24</x:v>
      </x:c>
      <x:c r="G390" s="6" t="n">
        <x:v>5.76</x:v>
      </x:c>
      <x:c r="H390" s="6" t="n">
        <x:v>2.52</x:v>
      </x:c>
      <x:c r="I390" s="6" t="n">
        <x:v>3.6</x:v>
      </x:c>
      <x:c r="J390" s="6" t="str">
        <x:v>https://raw.githubusercontent.com/Mar-7th/StarRailRes/dbe8cdfcfb0bf657b9fe1cf92d5537f118ccb487/index_new/cn/light_cone_promotions.json</x:v>
      </x:c>
    </x:row>
    <x:row r="391" ht="20" customHeight="1">
      <x:c r="A391" s="6" t="str">
        <x:v>21030_1</x:v>
      </x:c>
      <x:c r="B391" s="6" t="str">
        <x:v>21030</x:v>
      </x:c>
      <x:c r="C391" s="6" t="n">
        <x:v>1</x:v>
      </x:c>
      <x:c r="D391" s="6" t="n">
        <x:v>84.48</x:v>
      </x:c>
      <x:c r="E391" s="6" t="n">
        <x:v>36.96</x:v>
      </x:c>
      <x:c r="F391" s="6" t="n">
        <x:v>52.8</x:v>
      </x:c>
      <x:c r="G391" s="6" t="n">
        <x:v>5.76</x:v>
      </x:c>
      <x:c r="H391" s="6" t="n">
        <x:v>2.52</x:v>
      </x:c>
      <x:c r="I391" s="6" t="n">
        <x:v>3.6</x:v>
      </x:c>
      <x:c r="J391" s="6" t="str">
        <x:v>https://raw.githubusercontent.com/Mar-7th/StarRailRes/dbe8cdfcfb0bf657b9fe1cf92d5537f118ccb487/index_new/cn/light_cone_promotions.json</x:v>
      </x:c>
    </x:row>
    <x:row r="392" ht="20" customHeight="1">
      <x:c r="A392" s="6" t="str">
        <x:v>21030_2</x:v>
      </x:c>
      <x:c r="B392" s="6" t="str">
        <x:v>21030</x:v>
      </x:c>
      <x:c r="C392" s="6" t="n">
        <x:v>2</x:v>
      </x:c>
      <x:c r="D392" s="6" t="n">
        <x:v>145.92</x:v>
      </x:c>
      <x:c r="E392" s="6" t="n">
        <x:v>63.84</x:v>
      </x:c>
      <x:c r="F392" s="6" t="n">
        <x:v>91.2</x:v>
      </x:c>
      <x:c r="G392" s="6" t="n">
        <x:v>5.76</x:v>
      </x:c>
      <x:c r="H392" s="6" t="n">
        <x:v>2.52</x:v>
      </x:c>
      <x:c r="I392" s="6" t="n">
        <x:v>3.6</x:v>
      </x:c>
      <x:c r="J392" s="6" t="str">
        <x:v>https://raw.githubusercontent.com/Mar-7th/StarRailRes/dbe8cdfcfb0bf657b9fe1cf92d5537f118ccb487/index_new/cn/light_cone_promotions.json</x:v>
      </x:c>
    </x:row>
    <x:row r="393" ht="20" customHeight="1">
      <x:c r="A393" s="6" t="str">
        <x:v>21030_3</x:v>
      </x:c>
      <x:c r="B393" s="6" t="str">
        <x:v>21030</x:v>
      </x:c>
      <x:c r="C393" s="6" t="n">
        <x:v>3</x:v>
      </x:c>
      <x:c r="D393" s="6" t="n">
        <x:v>207.36</x:v>
      </x:c>
      <x:c r="E393" s="6" t="n">
        <x:v>90.72</x:v>
      </x:c>
      <x:c r="F393" s="6" t="n">
        <x:v>129.6</x:v>
      </x:c>
      <x:c r="G393" s="6" t="n">
        <x:v>5.76</x:v>
      </x:c>
      <x:c r="H393" s="6" t="n">
        <x:v>2.52</x:v>
      </x:c>
      <x:c r="I393" s="6" t="n">
        <x:v>3.6</x:v>
      </x:c>
      <x:c r="J393" s="6" t="str">
        <x:v>https://raw.githubusercontent.com/Mar-7th/StarRailRes/dbe8cdfcfb0bf657b9fe1cf92d5537f118ccb487/index_new/cn/light_cone_promotions.json</x:v>
      </x:c>
    </x:row>
    <x:row r="394" ht="20" customHeight="1">
      <x:c r="A394" s="6" t="str">
        <x:v>21030_4</x:v>
      </x:c>
      <x:c r="B394" s="6" t="str">
        <x:v>21030</x:v>
      </x:c>
      <x:c r="C394" s="6" t="n">
        <x:v>4</x:v>
      </x:c>
      <x:c r="D394" s="6" t="n">
        <x:v>268.8</x:v>
      </x:c>
      <x:c r="E394" s="6" t="n">
        <x:v>117.6</x:v>
      </x:c>
      <x:c r="F394" s="6" t="n">
        <x:v>168</x:v>
      </x:c>
      <x:c r="G394" s="6" t="n">
        <x:v>5.76</x:v>
      </x:c>
      <x:c r="H394" s="6" t="n">
        <x:v>2.52</x:v>
      </x:c>
      <x:c r="I394" s="6" t="n">
        <x:v>3.6</x:v>
      </x:c>
      <x:c r="J394" s="6" t="str">
        <x:v>https://raw.githubusercontent.com/Mar-7th/StarRailRes/dbe8cdfcfb0bf657b9fe1cf92d5537f118ccb487/index_new/cn/light_cone_promotions.json</x:v>
      </x:c>
    </x:row>
    <x:row r="395" ht="20" customHeight="1">
      <x:c r="A395" s="6" t="str">
        <x:v>21030_5</x:v>
      </x:c>
      <x:c r="B395" s="6" t="str">
        <x:v>21030</x:v>
      </x:c>
      <x:c r="C395" s="6" t="n">
        <x:v>5</x:v>
      </x:c>
      <x:c r="D395" s="6" t="n">
        <x:v>330.24</x:v>
      </x:c>
      <x:c r="E395" s="6" t="n">
        <x:v>144.48</x:v>
      </x:c>
      <x:c r="F395" s="6" t="n">
        <x:v>206.4</x:v>
      </x:c>
      <x:c r="G395" s="6" t="n">
        <x:v>5.76</x:v>
      </x:c>
      <x:c r="H395" s="6" t="n">
        <x:v>2.52</x:v>
      </x:c>
      <x:c r="I395" s="6" t="n">
        <x:v>3.6</x:v>
      </x:c>
      <x:c r="J395" s="6" t="str">
        <x:v>https://raw.githubusercontent.com/Mar-7th/StarRailRes/dbe8cdfcfb0bf657b9fe1cf92d5537f118ccb487/index_new/cn/light_cone_promotions.json</x:v>
      </x:c>
    </x:row>
    <x:row r="396" ht="20" customHeight="1">
      <x:c r="A396" s="6" t="str">
        <x:v>21030_6</x:v>
      </x:c>
      <x:c r="B396" s="6" t="str">
        <x:v>21030</x:v>
      </x:c>
      <x:c r="C396" s="6" t="n">
        <x:v>6</x:v>
      </x:c>
      <x:c r="D396" s="6" t="n">
        <x:v>391.68</x:v>
      </x:c>
      <x:c r="E396" s="6" t="n">
        <x:v>171.36</x:v>
      </x:c>
      <x:c r="F396" s="6" t="n">
        <x:v>244.8</x:v>
      </x:c>
      <x:c r="G396" s="6" t="n">
        <x:v>5.76</x:v>
      </x:c>
      <x:c r="H396" s="6" t="n">
        <x:v>2.52</x:v>
      </x:c>
      <x:c r="I396" s="6" t="n">
        <x:v>3.6</x:v>
      </x:c>
      <x:c r="J396" s="6" t="str">
        <x:v>https://raw.githubusercontent.com/Mar-7th/StarRailRes/dbe8cdfcfb0bf657b9fe1cf92d5537f118ccb487/index_new/cn/light_cone_promotions.json</x:v>
      </x:c>
    </x:row>
    <x:row r="397" ht="20" customHeight="1">
      <x:c r="A397" s="6" t="str">
        <x:v>21031_0</x:v>
      </x:c>
      <x:c r="B397" s="6" t="str">
        <x:v>21031</x:v>
      </x:c>
      <x:c r="C397" s="6" t="n">
        <x:v>0</x:v>
      </x:c>
      <x:c r="D397" s="6" t="n">
        <x:v>38.4</x:v>
      </x:c>
      <x:c r="E397" s="6" t="n">
        <x:v>24</x:v>
      </x:c>
      <x:c r="F397" s="6" t="n">
        <x:v>15</x:v>
      </x:c>
      <x:c r="G397" s="6" t="n">
        <x:v>5.76</x:v>
      </x:c>
      <x:c r="H397" s="6" t="n">
        <x:v>3.6</x:v>
      </x:c>
      <x:c r="I397" s="6" t="n">
        <x:v>2.25</x:v>
      </x:c>
      <x:c r="J397" s="6" t="str">
        <x:v>https://raw.githubusercontent.com/Mar-7th/StarRailRes/dbe8cdfcfb0bf657b9fe1cf92d5537f118ccb487/index_new/cn/light_cone_promotions.json</x:v>
      </x:c>
    </x:row>
    <x:row r="398" ht="20" customHeight="1">
      <x:c r="A398" s="6" t="str">
        <x:v>21031_1</x:v>
      </x:c>
      <x:c r="B398" s="6" t="str">
        <x:v>21031</x:v>
      </x:c>
      <x:c r="C398" s="6" t="n">
        <x:v>1</x:v>
      </x:c>
      <x:c r="D398" s="6" t="n">
        <x:v>84.48</x:v>
      </x:c>
      <x:c r="E398" s="6" t="n">
        <x:v>52.8</x:v>
      </x:c>
      <x:c r="F398" s="6" t="n">
        <x:v>33</x:v>
      </x:c>
      <x:c r="G398" s="6" t="n">
        <x:v>5.76</x:v>
      </x:c>
      <x:c r="H398" s="6" t="n">
        <x:v>3.6</x:v>
      </x:c>
      <x:c r="I398" s="6" t="n">
        <x:v>2.25</x:v>
      </x:c>
      <x:c r="J398" s="6" t="str">
        <x:v>https://raw.githubusercontent.com/Mar-7th/StarRailRes/dbe8cdfcfb0bf657b9fe1cf92d5537f118ccb487/index_new/cn/light_cone_promotions.json</x:v>
      </x:c>
    </x:row>
    <x:row r="399" ht="20" customHeight="1">
      <x:c r="A399" s="6" t="str">
        <x:v>21031_2</x:v>
      </x:c>
      <x:c r="B399" s="6" t="str">
        <x:v>21031</x:v>
      </x:c>
      <x:c r="C399" s="6" t="n">
        <x:v>2</x:v>
      </x:c>
      <x:c r="D399" s="6" t="n">
        <x:v>145.92</x:v>
      </x:c>
      <x:c r="E399" s="6" t="n">
        <x:v>91.2</x:v>
      </x:c>
      <x:c r="F399" s="6" t="n">
        <x:v>57</x:v>
      </x:c>
      <x:c r="G399" s="6" t="n">
        <x:v>5.76</x:v>
      </x:c>
      <x:c r="H399" s="6" t="n">
        <x:v>3.6</x:v>
      </x:c>
      <x:c r="I399" s="6" t="n">
        <x:v>2.25</x:v>
      </x:c>
      <x:c r="J399" s="6" t="str">
        <x:v>https://raw.githubusercontent.com/Mar-7th/StarRailRes/dbe8cdfcfb0bf657b9fe1cf92d5537f118ccb487/index_new/cn/light_cone_promotions.json</x:v>
      </x:c>
    </x:row>
    <x:row r="400" ht="20" customHeight="1">
      <x:c r="A400" s="6" t="str">
        <x:v>21031_3</x:v>
      </x:c>
      <x:c r="B400" s="6" t="str">
        <x:v>21031</x:v>
      </x:c>
      <x:c r="C400" s="6" t="n">
        <x:v>3</x:v>
      </x:c>
      <x:c r="D400" s="6" t="n">
        <x:v>207.36</x:v>
      </x:c>
      <x:c r="E400" s="6" t="n">
        <x:v>129.6</x:v>
      </x:c>
      <x:c r="F400" s="6" t="n">
        <x:v>81</x:v>
      </x:c>
      <x:c r="G400" s="6" t="n">
        <x:v>5.76</x:v>
      </x:c>
      <x:c r="H400" s="6" t="n">
        <x:v>3.6</x:v>
      </x:c>
      <x:c r="I400" s="6" t="n">
        <x:v>2.25</x:v>
      </x:c>
      <x:c r="J400" s="6" t="str">
        <x:v>https://raw.githubusercontent.com/Mar-7th/StarRailRes/dbe8cdfcfb0bf657b9fe1cf92d5537f118ccb487/index_new/cn/light_cone_promotions.json</x:v>
      </x:c>
    </x:row>
    <x:row r="401" ht="20" customHeight="1">
      <x:c r="A401" s="6" t="str">
        <x:v>21031_4</x:v>
      </x:c>
      <x:c r="B401" s="6" t="str">
        <x:v>21031</x:v>
      </x:c>
      <x:c r="C401" s="6" t="n">
        <x:v>4</x:v>
      </x:c>
      <x:c r="D401" s="6" t="n">
        <x:v>268.8</x:v>
      </x:c>
      <x:c r="E401" s="6" t="n">
        <x:v>168</x:v>
      </x:c>
      <x:c r="F401" s="6" t="n">
        <x:v>105</x:v>
      </x:c>
      <x:c r="G401" s="6" t="n">
        <x:v>5.76</x:v>
      </x:c>
      <x:c r="H401" s="6" t="n">
        <x:v>3.6</x:v>
      </x:c>
      <x:c r="I401" s="6" t="n">
        <x:v>2.25</x:v>
      </x:c>
      <x:c r="J401" s="6" t="str">
        <x:v>https://raw.githubusercontent.com/Mar-7th/StarRailRes/dbe8cdfcfb0bf657b9fe1cf92d5537f118ccb487/index_new/cn/light_cone_promotions.json</x:v>
      </x:c>
    </x:row>
    <x:row r="402" ht="20" customHeight="1">
      <x:c r="A402" s="6" t="str">
        <x:v>21031_5</x:v>
      </x:c>
      <x:c r="B402" s="6" t="str">
        <x:v>21031</x:v>
      </x:c>
      <x:c r="C402" s="6" t="n">
        <x:v>5</x:v>
      </x:c>
      <x:c r="D402" s="6" t="n">
        <x:v>330.24</x:v>
      </x:c>
      <x:c r="E402" s="6" t="n">
        <x:v>206.4</x:v>
      </x:c>
      <x:c r="F402" s="6" t="n">
        <x:v>129</x:v>
      </x:c>
      <x:c r="G402" s="6" t="n">
        <x:v>5.76</x:v>
      </x:c>
      <x:c r="H402" s="6" t="n">
        <x:v>3.6</x:v>
      </x:c>
      <x:c r="I402" s="6" t="n">
        <x:v>2.25</x:v>
      </x:c>
      <x:c r="J402" s="6" t="str">
        <x:v>https://raw.githubusercontent.com/Mar-7th/StarRailRes/dbe8cdfcfb0bf657b9fe1cf92d5537f118ccb487/index_new/cn/light_cone_promotions.json</x:v>
      </x:c>
    </x:row>
    <x:row r="403" ht="20" customHeight="1">
      <x:c r="A403" s="6" t="str">
        <x:v>21031_6</x:v>
      </x:c>
      <x:c r="B403" s="6" t="str">
        <x:v>21031</x:v>
      </x:c>
      <x:c r="C403" s="6" t="n">
        <x:v>6</x:v>
      </x:c>
      <x:c r="D403" s="6" t="n">
        <x:v>391.68</x:v>
      </x:c>
      <x:c r="E403" s="6" t="n">
        <x:v>244.8</x:v>
      </x:c>
      <x:c r="F403" s="6" t="n">
        <x:v>153</x:v>
      </x:c>
      <x:c r="G403" s="6" t="n">
        <x:v>5.76</x:v>
      </x:c>
      <x:c r="H403" s="6" t="n">
        <x:v>3.6</x:v>
      </x:c>
      <x:c r="I403" s="6" t="n">
        <x:v>2.25</x:v>
      </x:c>
      <x:c r="J403" s="6" t="str">
        <x:v>https://raw.githubusercontent.com/Mar-7th/StarRailRes/dbe8cdfcfb0bf657b9fe1cf92d5537f118ccb487/index_new/cn/light_cone_promotions.json</x:v>
      </x:c>
    </x:row>
    <x:row r="404" ht="20" customHeight="1">
      <x:c r="A404" s="6" t="str">
        <x:v>21032_0</x:v>
      </x:c>
      <x:c r="B404" s="6" t="str">
        <x:v>21032</x:v>
      </x:c>
      <x:c r="C404" s="6" t="n">
        <x:v>0</x:v>
      </x:c>
      <x:c r="D404" s="6" t="n">
        <x:v>43.2</x:v>
      </x:c>
      <x:c r="E404" s="6" t="n">
        <x:v>21.6</x:v>
      </x:c>
      <x:c r="F404" s="6" t="n">
        <x:v>15</x:v>
      </x:c>
      <x:c r="G404" s="6" t="n">
        <x:v>6.48</x:v>
      </x:c>
      <x:c r="H404" s="6" t="n">
        <x:v>3.24</x:v>
      </x:c>
      <x:c r="I404" s="6" t="n">
        <x:v>2.25</x:v>
      </x:c>
      <x:c r="J404" s="6" t="str">
        <x:v>https://raw.githubusercontent.com/Mar-7th/StarRailRes/dbe8cdfcfb0bf657b9fe1cf92d5537f118ccb487/index_new/cn/light_cone_promotions.json</x:v>
      </x:c>
    </x:row>
    <x:row r="405" ht="20" customHeight="1">
      <x:c r="A405" s="6" t="str">
        <x:v>21032_1</x:v>
      </x:c>
      <x:c r="B405" s="6" t="str">
        <x:v>21032</x:v>
      </x:c>
      <x:c r="C405" s="6" t="n">
        <x:v>1</x:v>
      </x:c>
      <x:c r="D405" s="6" t="n">
        <x:v>95.04</x:v>
      </x:c>
      <x:c r="E405" s="6" t="n">
        <x:v>47.52</x:v>
      </x:c>
      <x:c r="F405" s="6" t="n">
        <x:v>33</x:v>
      </x:c>
      <x:c r="G405" s="6" t="n">
        <x:v>6.48</x:v>
      </x:c>
      <x:c r="H405" s="6" t="n">
        <x:v>3.24</x:v>
      </x:c>
      <x:c r="I405" s="6" t="n">
        <x:v>2.25</x:v>
      </x:c>
      <x:c r="J405" s="6" t="str">
        <x:v>https://raw.githubusercontent.com/Mar-7th/StarRailRes/dbe8cdfcfb0bf657b9fe1cf92d5537f118ccb487/index_new/cn/light_cone_promotions.json</x:v>
      </x:c>
    </x:row>
    <x:row r="406" ht="20" customHeight="1">
      <x:c r="A406" s="6" t="str">
        <x:v>21032_2</x:v>
      </x:c>
      <x:c r="B406" s="6" t="str">
        <x:v>21032</x:v>
      </x:c>
      <x:c r="C406" s="6" t="n">
        <x:v>2</x:v>
      </x:c>
      <x:c r="D406" s="6" t="n">
        <x:v>164.16</x:v>
      </x:c>
      <x:c r="E406" s="6" t="n">
        <x:v>82.08</x:v>
      </x:c>
      <x:c r="F406" s="6" t="n">
        <x:v>57</x:v>
      </x:c>
      <x:c r="G406" s="6" t="n">
        <x:v>6.48</x:v>
      </x:c>
      <x:c r="H406" s="6" t="n">
        <x:v>3.24</x:v>
      </x:c>
      <x:c r="I406" s="6" t="n">
        <x:v>2.25</x:v>
      </x:c>
      <x:c r="J406" s="6" t="str">
        <x:v>https://raw.githubusercontent.com/Mar-7th/StarRailRes/dbe8cdfcfb0bf657b9fe1cf92d5537f118ccb487/index_new/cn/light_cone_promotions.json</x:v>
      </x:c>
    </x:row>
    <x:row r="407" ht="20" customHeight="1">
      <x:c r="A407" s="6" t="str">
        <x:v>21032_3</x:v>
      </x:c>
      <x:c r="B407" s="6" t="str">
        <x:v>21032</x:v>
      </x:c>
      <x:c r="C407" s="6" t="n">
        <x:v>3</x:v>
      </x:c>
      <x:c r="D407" s="6" t="n">
        <x:v>233.28</x:v>
      </x:c>
      <x:c r="E407" s="6" t="n">
        <x:v>116.64</x:v>
      </x:c>
      <x:c r="F407" s="6" t="n">
        <x:v>81</x:v>
      </x:c>
      <x:c r="G407" s="6" t="n">
        <x:v>6.48</x:v>
      </x:c>
      <x:c r="H407" s="6" t="n">
        <x:v>3.24</x:v>
      </x:c>
      <x:c r="I407" s="6" t="n">
        <x:v>2.25</x:v>
      </x:c>
      <x:c r="J407" s="6" t="str">
        <x:v>https://raw.githubusercontent.com/Mar-7th/StarRailRes/dbe8cdfcfb0bf657b9fe1cf92d5537f118ccb487/index_new/cn/light_cone_promotions.json</x:v>
      </x:c>
    </x:row>
    <x:row r="408" ht="20" customHeight="1">
      <x:c r="A408" s="6" t="str">
        <x:v>21032_4</x:v>
      </x:c>
      <x:c r="B408" s="6" t="str">
        <x:v>21032</x:v>
      </x:c>
      <x:c r="C408" s="6" t="n">
        <x:v>4</x:v>
      </x:c>
      <x:c r="D408" s="6" t="n">
        <x:v>302.4</x:v>
      </x:c>
      <x:c r="E408" s="6" t="n">
        <x:v>151.2</x:v>
      </x:c>
      <x:c r="F408" s="6" t="n">
        <x:v>105</x:v>
      </x:c>
      <x:c r="G408" s="6" t="n">
        <x:v>6.48</x:v>
      </x:c>
      <x:c r="H408" s="6" t="n">
        <x:v>3.24</x:v>
      </x:c>
      <x:c r="I408" s="6" t="n">
        <x:v>2.25</x:v>
      </x:c>
      <x:c r="J408" s="6" t="str">
        <x:v>https://raw.githubusercontent.com/Mar-7th/StarRailRes/dbe8cdfcfb0bf657b9fe1cf92d5537f118ccb487/index_new/cn/light_cone_promotions.json</x:v>
      </x:c>
    </x:row>
    <x:row r="409" ht="20" customHeight="1">
      <x:c r="A409" s="6" t="str">
        <x:v>21032_5</x:v>
      </x:c>
      <x:c r="B409" s="6" t="str">
        <x:v>21032</x:v>
      </x:c>
      <x:c r="C409" s="6" t="n">
        <x:v>5</x:v>
      </x:c>
      <x:c r="D409" s="6" t="n">
        <x:v>371.52</x:v>
      </x:c>
      <x:c r="E409" s="6" t="n">
        <x:v>185.76</x:v>
      </x:c>
      <x:c r="F409" s="6" t="n">
        <x:v>129</x:v>
      </x:c>
      <x:c r="G409" s="6" t="n">
        <x:v>6.48</x:v>
      </x:c>
      <x:c r="H409" s="6" t="n">
        <x:v>3.24</x:v>
      </x:c>
      <x:c r="I409" s="6" t="n">
        <x:v>2.25</x:v>
      </x:c>
      <x:c r="J409" s="6" t="str">
        <x:v>https://raw.githubusercontent.com/Mar-7th/StarRailRes/dbe8cdfcfb0bf657b9fe1cf92d5537f118ccb487/index_new/cn/light_cone_promotions.json</x:v>
      </x:c>
    </x:row>
    <x:row r="410" ht="20" customHeight="1">
      <x:c r="A410" s="6" t="str">
        <x:v>21032_6</x:v>
      </x:c>
      <x:c r="B410" s="6" t="str">
        <x:v>21032</x:v>
      </x:c>
      <x:c r="C410" s="6" t="n">
        <x:v>6</x:v>
      </x:c>
      <x:c r="D410" s="6" t="n">
        <x:v>440.64</x:v>
      </x:c>
      <x:c r="E410" s="6" t="n">
        <x:v>220.32</x:v>
      </x:c>
      <x:c r="F410" s="6" t="n">
        <x:v>153</x:v>
      </x:c>
      <x:c r="G410" s="6" t="n">
        <x:v>6.48</x:v>
      </x:c>
      <x:c r="H410" s="6" t="n">
        <x:v>3.24</x:v>
      </x:c>
      <x:c r="I410" s="6" t="n">
        <x:v>2.25</x:v>
      </x:c>
      <x:c r="J410" s="6" t="str">
        <x:v>https://raw.githubusercontent.com/Mar-7th/StarRailRes/dbe8cdfcfb0bf657b9fe1cf92d5537f118ccb487/index_new/cn/light_cone_promotions.json</x:v>
      </x:c>
    </x:row>
    <x:row r="411" ht="20" customHeight="1">
      <x:c r="A411" s="6" t="str">
        <x:v>21033_0</x:v>
      </x:c>
      <x:c r="B411" s="6" t="str">
        <x:v>21033</x:v>
      </x:c>
      <x:c r="C411" s="6" t="n">
        <x:v>0</x:v>
      </x:c>
      <x:c r="D411" s="6" t="n">
        <x:v>43.2</x:v>
      </x:c>
      <x:c r="E411" s="6" t="n">
        <x:v>24</x:v>
      </x:c>
      <x:c r="F411" s="6" t="n">
        <x:v>12</x:v>
      </x:c>
      <x:c r="G411" s="6" t="n">
        <x:v>6.48</x:v>
      </x:c>
      <x:c r="H411" s="6" t="n">
        <x:v>3.6</x:v>
      </x:c>
      <x:c r="I411" s="6" t="n">
        <x:v>1.8</x:v>
      </x:c>
      <x:c r="J411" s="6" t="str">
        <x:v>https://raw.githubusercontent.com/Mar-7th/StarRailRes/dbe8cdfcfb0bf657b9fe1cf92d5537f118ccb487/index_new/cn/light_cone_promotions.json</x:v>
      </x:c>
    </x:row>
    <x:row r="412" ht="20" customHeight="1">
      <x:c r="A412" s="6" t="str">
        <x:v>21033_1</x:v>
      </x:c>
      <x:c r="B412" s="6" t="str">
        <x:v>21033</x:v>
      </x:c>
      <x:c r="C412" s="6" t="n">
        <x:v>1</x:v>
      </x:c>
      <x:c r="D412" s="6" t="n">
        <x:v>95.04</x:v>
      </x:c>
      <x:c r="E412" s="6" t="n">
        <x:v>52.8</x:v>
      </x:c>
      <x:c r="F412" s="6" t="n">
        <x:v>26.4</x:v>
      </x:c>
      <x:c r="G412" s="6" t="n">
        <x:v>6.48</x:v>
      </x:c>
      <x:c r="H412" s="6" t="n">
        <x:v>3.6</x:v>
      </x:c>
      <x:c r="I412" s="6" t="n">
        <x:v>1.8</x:v>
      </x:c>
      <x:c r="J412" s="6" t="str">
        <x:v>https://raw.githubusercontent.com/Mar-7th/StarRailRes/dbe8cdfcfb0bf657b9fe1cf92d5537f118ccb487/index_new/cn/light_cone_promotions.json</x:v>
      </x:c>
    </x:row>
    <x:row r="413" ht="20" customHeight="1">
      <x:c r="A413" s="6" t="str">
        <x:v>21033_2</x:v>
      </x:c>
      <x:c r="B413" s="6" t="str">
        <x:v>21033</x:v>
      </x:c>
      <x:c r="C413" s="6" t="n">
        <x:v>2</x:v>
      </x:c>
      <x:c r="D413" s="6" t="n">
        <x:v>164.16</x:v>
      </x:c>
      <x:c r="E413" s="6" t="n">
        <x:v>91.2</x:v>
      </x:c>
      <x:c r="F413" s="6" t="n">
        <x:v>45.6</x:v>
      </x:c>
      <x:c r="G413" s="6" t="n">
        <x:v>6.48</x:v>
      </x:c>
      <x:c r="H413" s="6" t="n">
        <x:v>3.6</x:v>
      </x:c>
      <x:c r="I413" s="6" t="n">
        <x:v>1.8</x:v>
      </x:c>
      <x:c r="J413" s="6" t="str">
        <x:v>https://raw.githubusercontent.com/Mar-7th/StarRailRes/dbe8cdfcfb0bf657b9fe1cf92d5537f118ccb487/index_new/cn/light_cone_promotions.json</x:v>
      </x:c>
    </x:row>
    <x:row r="414" ht="20" customHeight="1">
      <x:c r="A414" s="6" t="str">
        <x:v>21033_3</x:v>
      </x:c>
      <x:c r="B414" s="6" t="str">
        <x:v>21033</x:v>
      </x:c>
      <x:c r="C414" s="6" t="n">
        <x:v>3</x:v>
      </x:c>
      <x:c r="D414" s="6" t="n">
        <x:v>233.28</x:v>
      </x:c>
      <x:c r="E414" s="6" t="n">
        <x:v>129.6</x:v>
      </x:c>
      <x:c r="F414" s="6" t="n">
        <x:v>64.8</x:v>
      </x:c>
      <x:c r="G414" s="6" t="n">
        <x:v>6.48</x:v>
      </x:c>
      <x:c r="H414" s="6" t="n">
        <x:v>3.6</x:v>
      </x:c>
      <x:c r="I414" s="6" t="n">
        <x:v>1.8</x:v>
      </x:c>
      <x:c r="J414" s="6" t="str">
        <x:v>https://raw.githubusercontent.com/Mar-7th/StarRailRes/dbe8cdfcfb0bf657b9fe1cf92d5537f118ccb487/index_new/cn/light_cone_promotions.json</x:v>
      </x:c>
    </x:row>
    <x:row r="415" ht="20" customHeight="1">
      <x:c r="A415" s="6" t="str">
        <x:v>21033_4</x:v>
      </x:c>
      <x:c r="B415" s="6" t="str">
        <x:v>21033</x:v>
      </x:c>
      <x:c r="C415" s="6" t="n">
        <x:v>4</x:v>
      </x:c>
      <x:c r="D415" s="6" t="n">
        <x:v>302.4</x:v>
      </x:c>
      <x:c r="E415" s="6" t="n">
        <x:v>168</x:v>
      </x:c>
      <x:c r="F415" s="6" t="n">
        <x:v>84</x:v>
      </x:c>
      <x:c r="G415" s="6" t="n">
        <x:v>6.48</x:v>
      </x:c>
      <x:c r="H415" s="6" t="n">
        <x:v>3.6</x:v>
      </x:c>
      <x:c r="I415" s="6" t="n">
        <x:v>1.8</x:v>
      </x:c>
      <x:c r="J415" s="6" t="str">
        <x:v>https://raw.githubusercontent.com/Mar-7th/StarRailRes/dbe8cdfcfb0bf657b9fe1cf92d5537f118ccb487/index_new/cn/light_cone_promotions.json</x:v>
      </x:c>
    </x:row>
    <x:row r="416" ht="20" customHeight="1">
      <x:c r="A416" s="6" t="str">
        <x:v>21033_5</x:v>
      </x:c>
      <x:c r="B416" s="6" t="str">
        <x:v>21033</x:v>
      </x:c>
      <x:c r="C416" s="6" t="n">
        <x:v>5</x:v>
      </x:c>
      <x:c r="D416" s="6" t="n">
        <x:v>371.52</x:v>
      </x:c>
      <x:c r="E416" s="6" t="n">
        <x:v>206.4</x:v>
      </x:c>
      <x:c r="F416" s="6" t="n">
        <x:v>103.2</x:v>
      </x:c>
      <x:c r="G416" s="6" t="n">
        <x:v>6.48</x:v>
      </x:c>
      <x:c r="H416" s="6" t="n">
        <x:v>3.6</x:v>
      </x:c>
      <x:c r="I416" s="6" t="n">
        <x:v>1.8</x:v>
      </x:c>
      <x:c r="J416" s="6" t="str">
        <x:v>https://raw.githubusercontent.com/Mar-7th/StarRailRes/dbe8cdfcfb0bf657b9fe1cf92d5537f118ccb487/index_new/cn/light_cone_promotions.json</x:v>
      </x:c>
    </x:row>
    <x:row r="417" ht="20" customHeight="1">
      <x:c r="A417" s="6" t="str">
        <x:v>21033_6</x:v>
      </x:c>
      <x:c r="B417" s="6" t="str">
        <x:v>21033</x:v>
      </x:c>
      <x:c r="C417" s="6" t="n">
        <x:v>6</x:v>
      </x:c>
      <x:c r="D417" s="6" t="n">
        <x:v>440.64</x:v>
      </x:c>
      <x:c r="E417" s="6" t="n">
        <x:v>244.8</x:v>
      </x:c>
      <x:c r="F417" s="6" t="n">
        <x:v>122.4</x:v>
      </x:c>
      <x:c r="G417" s="6" t="n">
        <x:v>6.48</x:v>
      </x:c>
      <x:c r="H417" s="6" t="n">
        <x:v>3.6</x:v>
      </x:c>
      <x:c r="I417" s="6" t="n">
        <x:v>1.8</x:v>
      </x:c>
      <x:c r="J417" s="6" t="str">
        <x:v>https://raw.githubusercontent.com/Mar-7th/StarRailRes/dbe8cdfcfb0bf657b9fe1cf92d5537f118ccb487/index_new/cn/light_cone_promotions.json</x:v>
      </x:c>
    </x:row>
    <x:row r="418" ht="20" customHeight="1">
      <x:c r="A418" s="6" t="str">
        <x:v>21034_0</x:v>
      </x:c>
      <x:c r="B418" s="6" t="str">
        <x:v>21034</x:v>
      </x:c>
      <x:c r="C418" s="6" t="n">
        <x:v>0</x:v>
      </x:c>
      <x:c r="D418" s="6" t="n">
        <x:v>38.4</x:v>
      </x:c>
      <x:c r="E418" s="6" t="n">
        <x:v>24</x:v>
      </x:c>
      <x:c r="F418" s="6" t="n">
        <x:v>15</x:v>
      </x:c>
      <x:c r="G418" s="6" t="n">
        <x:v>5.76</x:v>
      </x:c>
      <x:c r="H418" s="6" t="n">
        <x:v>3.6</x:v>
      </x:c>
      <x:c r="I418" s="6" t="n">
        <x:v>2.25</x:v>
      </x:c>
      <x:c r="J418" s="6" t="str">
        <x:v>https://raw.githubusercontent.com/Mar-7th/StarRailRes/dbe8cdfcfb0bf657b9fe1cf92d5537f118ccb487/index_new/cn/light_cone_promotions.json</x:v>
      </x:c>
    </x:row>
    <x:row r="419" ht="20" customHeight="1">
      <x:c r="A419" s="6" t="str">
        <x:v>21034_1</x:v>
      </x:c>
      <x:c r="B419" s="6" t="str">
        <x:v>21034</x:v>
      </x:c>
      <x:c r="C419" s="6" t="n">
        <x:v>1</x:v>
      </x:c>
      <x:c r="D419" s="6" t="n">
        <x:v>84.48</x:v>
      </x:c>
      <x:c r="E419" s="6" t="n">
        <x:v>52.8</x:v>
      </x:c>
      <x:c r="F419" s="6" t="n">
        <x:v>33</x:v>
      </x:c>
      <x:c r="G419" s="6" t="n">
        <x:v>5.76</x:v>
      </x:c>
      <x:c r="H419" s="6" t="n">
        <x:v>3.6</x:v>
      </x:c>
      <x:c r="I419" s="6" t="n">
        <x:v>2.25</x:v>
      </x:c>
      <x:c r="J419" s="6" t="str">
        <x:v>https://raw.githubusercontent.com/Mar-7th/StarRailRes/dbe8cdfcfb0bf657b9fe1cf92d5537f118ccb487/index_new/cn/light_cone_promotions.json</x:v>
      </x:c>
    </x:row>
    <x:row r="420" ht="20" customHeight="1">
      <x:c r="A420" s="6" t="str">
        <x:v>21034_2</x:v>
      </x:c>
      <x:c r="B420" s="6" t="str">
        <x:v>21034</x:v>
      </x:c>
      <x:c r="C420" s="6" t="n">
        <x:v>2</x:v>
      </x:c>
      <x:c r="D420" s="6" t="n">
        <x:v>145.92</x:v>
      </x:c>
      <x:c r="E420" s="6" t="n">
        <x:v>91.2</x:v>
      </x:c>
      <x:c r="F420" s="6" t="n">
        <x:v>57</x:v>
      </x:c>
      <x:c r="G420" s="6" t="n">
        <x:v>5.76</x:v>
      </x:c>
      <x:c r="H420" s="6" t="n">
        <x:v>3.6</x:v>
      </x:c>
      <x:c r="I420" s="6" t="n">
        <x:v>2.25</x:v>
      </x:c>
      <x:c r="J420" s="6" t="str">
        <x:v>https://raw.githubusercontent.com/Mar-7th/StarRailRes/dbe8cdfcfb0bf657b9fe1cf92d5537f118ccb487/index_new/cn/light_cone_promotions.json</x:v>
      </x:c>
    </x:row>
    <x:row r="421" ht="20" customHeight="1">
      <x:c r="A421" s="6" t="str">
        <x:v>21034_3</x:v>
      </x:c>
      <x:c r="B421" s="6" t="str">
        <x:v>21034</x:v>
      </x:c>
      <x:c r="C421" s="6" t="n">
        <x:v>3</x:v>
      </x:c>
      <x:c r="D421" s="6" t="n">
        <x:v>207.36</x:v>
      </x:c>
      <x:c r="E421" s="6" t="n">
        <x:v>129.6</x:v>
      </x:c>
      <x:c r="F421" s="6" t="n">
        <x:v>81</x:v>
      </x:c>
      <x:c r="G421" s="6" t="n">
        <x:v>5.76</x:v>
      </x:c>
      <x:c r="H421" s="6" t="n">
        <x:v>3.6</x:v>
      </x:c>
      <x:c r="I421" s="6" t="n">
        <x:v>2.25</x:v>
      </x:c>
      <x:c r="J421" s="6" t="str">
        <x:v>https://raw.githubusercontent.com/Mar-7th/StarRailRes/dbe8cdfcfb0bf657b9fe1cf92d5537f118ccb487/index_new/cn/light_cone_promotions.json</x:v>
      </x:c>
    </x:row>
    <x:row r="422" ht="20" customHeight="1">
      <x:c r="A422" s="6" t="str">
        <x:v>21034_4</x:v>
      </x:c>
      <x:c r="B422" s="6" t="str">
        <x:v>21034</x:v>
      </x:c>
      <x:c r="C422" s="6" t="n">
        <x:v>4</x:v>
      </x:c>
      <x:c r="D422" s="6" t="n">
        <x:v>268.8</x:v>
      </x:c>
      <x:c r="E422" s="6" t="n">
        <x:v>168</x:v>
      </x:c>
      <x:c r="F422" s="6" t="n">
        <x:v>105</x:v>
      </x:c>
      <x:c r="G422" s="6" t="n">
        <x:v>5.76</x:v>
      </x:c>
      <x:c r="H422" s="6" t="n">
        <x:v>3.6</x:v>
      </x:c>
      <x:c r="I422" s="6" t="n">
        <x:v>2.25</x:v>
      </x:c>
      <x:c r="J422" s="6" t="str">
        <x:v>https://raw.githubusercontent.com/Mar-7th/StarRailRes/dbe8cdfcfb0bf657b9fe1cf92d5537f118ccb487/index_new/cn/light_cone_promotions.json</x:v>
      </x:c>
    </x:row>
    <x:row r="423" ht="20" customHeight="1">
      <x:c r="A423" s="6" t="str">
        <x:v>21034_5</x:v>
      </x:c>
      <x:c r="B423" s="6" t="str">
        <x:v>21034</x:v>
      </x:c>
      <x:c r="C423" s="6" t="n">
        <x:v>5</x:v>
      </x:c>
      <x:c r="D423" s="6" t="n">
        <x:v>330.24</x:v>
      </x:c>
      <x:c r="E423" s="6" t="n">
        <x:v>206.4</x:v>
      </x:c>
      <x:c r="F423" s="6" t="n">
        <x:v>129</x:v>
      </x:c>
      <x:c r="G423" s="6" t="n">
        <x:v>5.76</x:v>
      </x:c>
      <x:c r="H423" s="6" t="n">
        <x:v>3.6</x:v>
      </x:c>
      <x:c r="I423" s="6" t="n">
        <x:v>2.25</x:v>
      </x:c>
      <x:c r="J423" s="6" t="str">
        <x:v>https://raw.githubusercontent.com/Mar-7th/StarRailRes/dbe8cdfcfb0bf657b9fe1cf92d5537f118ccb487/index_new/cn/light_cone_promotions.json</x:v>
      </x:c>
    </x:row>
    <x:row r="424" ht="20" customHeight="1">
      <x:c r="A424" s="6" t="str">
        <x:v>21034_6</x:v>
      </x:c>
      <x:c r="B424" s="6" t="str">
        <x:v>21034</x:v>
      </x:c>
      <x:c r="C424" s="6" t="n">
        <x:v>6</x:v>
      </x:c>
      <x:c r="D424" s="6" t="n">
        <x:v>391.68</x:v>
      </x:c>
      <x:c r="E424" s="6" t="n">
        <x:v>244.8</x:v>
      </x:c>
      <x:c r="F424" s="6" t="n">
        <x:v>153</x:v>
      </x:c>
      <x:c r="G424" s="6" t="n">
        <x:v>5.76</x:v>
      </x:c>
      <x:c r="H424" s="6" t="n">
        <x:v>3.6</x:v>
      </x:c>
      <x:c r="I424" s="6" t="n">
        <x:v>2.25</x:v>
      </x:c>
      <x:c r="J424" s="6" t="str">
        <x:v>https://raw.githubusercontent.com/Mar-7th/StarRailRes/dbe8cdfcfb0bf657b9fe1cf92d5537f118ccb487/index_new/cn/light_cone_promotions.json</x:v>
      </x:c>
    </x:row>
    <x:row r="425" ht="20" customHeight="1">
      <x:c r="A425" s="6" t="str">
        <x:v>21035_0</x:v>
      </x:c>
      <x:c r="B425" s="6" t="str">
        <x:v>21035</x:v>
      </x:c>
      <x:c r="C425" s="6" t="n">
        <x:v>0</x:v>
      </x:c>
      <x:c r="D425" s="6" t="n">
        <x:v>48</x:v>
      </x:c>
      <x:c r="E425" s="6" t="n">
        <x:v>19.2</x:v>
      </x:c>
      <x:c r="F425" s="6" t="n">
        <x:v>15</x:v>
      </x:c>
      <x:c r="G425" s="6" t="n">
        <x:v>7.2</x:v>
      </x:c>
      <x:c r="H425" s="6" t="n">
        <x:v>2.88</x:v>
      </x:c>
      <x:c r="I425" s="6" t="n">
        <x:v>2.25</x:v>
      </x:c>
      <x:c r="J425" s="6" t="str">
        <x:v>https://raw.githubusercontent.com/Mar-7th/StarRailRes/dbe8cdfcfb0bf657b9fe1cf92d5537f118ccb487/index_new/cn/light_cone_promotions.json</x:v>
      </x:c>
    </x:row>
    <x:row r="426" ht="20" customHeight="1">
      <x:c r="A426" s="6" t="str">
        <x:v>21035_1</x:v>
      </x:c>
      <x:c r="B426" s="6" t="str">
        <x:v>21035</x:v>
      </x:c>
      <x:c r="C426" s="6" t="n">
        <x:v>1</x:v>
      </x:c>
      <x:c r="D426" s="6" t="n">
        <x:v>105.6</x:v>
      </x:c>
      <x:c r="E426" s="6" t="n">
        <x:v>42.24</x:v>
      </x:c>
      <x:c r="F426" s="6" t="n">
        <x:v>33</x:v>
      </x:c>
      <x:c r="G426" s="6" t="n">
        <x:v>7.2</x:v>
      </x:c>
      <x:c r="H426" s="6" t="n">
        <x:v>2.88</x:v>
      </x:c>
      <x:c r="I426" s="6" t="n">
        <x:v>2.25</x:v>
      </x:c>
      <x:c r="J426" s="6" t="str">
        <x:v>https://raw.githubusercontent.com/Mar-7th/StarRailRes/dbe8cdfcfb0bf657b9fe1cf92d5537f118ccb487/index_new/cn/light_cone_promotions.json</x:v>
      </x:c>
    </x:row>
    <x:row r="427" ht="20" customHeight="1">
      <x:c r="A427" s="6" t="str">
        <x:v>21035_2</x:v>
      </x:c>
      <x:c r="B427" s="6" t="str">
        <x:v>21035</x:v>
      </x:c>
      <x:c r="C427" s="6" t="n">
        <x:v>2</x:v>
      </x:c>
      <x:c r="D427" s="6" t="n">
        <x:v>182.4</x:v>
      </x:c>
      <x:c r="E427" s="6" t="n">
        <x:v>72.96</x:v>
      </x:c>
      <x:c r="F427" s="6" t="n">
        <x:v>57</x:v>
      </x:c>
      <x:c r="G427" s="6" t="n">
        <x:v>7.2</x:v>
      </x:c>
      <x:c r="H427" s="6" t="n">
        <x:v>2.88</x:v>
      </x:c>
      <x:c r="I427" s="6" t="n">
        <x:v>2.25</x:v>
      </x:c>
      <x:c r="J427" s="6" t="str">
        <x:v>https://raw.githubusercontent.com/Mar-7th/StarRailRes/dbe8cdfcfb0bf657b9fe1cf92d5537f118ccb487/index_new/cn/light_cone_promotions.json</x:v>
      </x:c>
    </x:row>
    <x:row r="428" ht="20" customHeight="1">
      <x:c r="A428" s="6" t="str">
        <x:v>21035_3</x:v>
      </x:c>
      <x:c r="B428" s="6" t="str">
        <x:v>21035</x:v>
      </x:c>
      <x:c r="C428" s="6" t="n">
        <x:v>3</x:v>
      </x:c>
      <x:c r="D428" s="6" t="n">
        <x:v>259.2</x:v>
      </x:c>
      <x:c r="E428" s="6" t="n">
        <x:v>103.68</x:v>
      </x:c>
      <x:c r="F428" s="6" t="n">
        <x:v>81</x:v>
      </x:c>
      <x:c r="G428" s="6" t="n">
        <x:v>7.2</x:v>
      </x:c>
      <x:c r="H428" s="6" t="n">
        <x:v>2.88</x:v>
      </x:c>
      <x:c r="I428" s="6" t="n">
        <x:v>2.25</x:v>
      </x:c>
      <x:c r="J428" s="6" t="str">
        <x:v>https://raw.githubusercontent.com/Mar-7th/StarRailRes/dbe8cdfcfb0bf657b9fe1cf92d5537f118ccb487/index_new/cn/light_cone_promotions.json</x:v>
      </x:c>
    </x:row>
    <x:row r="429" ht="20" customHeight="1">
      <x:c r="A429" s="6" t="str">
        <x:v>21035_4</x:v>
      </x:c>
      <x:c r="B429" s="6" t="str">
        <x:v>21035</x:v>
      </x:c>
      <x:c r="C429" s="6" t="n">
        <x:v>4</x:v>
      </x:c>
      <x:c r="D429" s="6" t="n">
        <x:v>336</x:v>
      </x:c>
      <x:c r="E429" s="6" t="n">
        <x:v>134.4</x:v>
      </x:c>
      <x:c r="F429" s="6" t="n">
        <x:v>105</x:v>
      </x:c>
      <x:c r="G429" s="6" t="n">
        <x:v>7.2</x:v>
      </x:c>
      <x:c r="H429" s="6" t="n">
        <x:v>2.88</x:v>
      </x:c>
      <x:c r="I429" s="6" t="n">
        <x:v>2.25</x:v>
      </x:c>
      <x:c r="J429" s="6" t="str">
        <x:v>https://raw.githubusercontent.com/Mar-7th/StarRailRes/dbe8cdfcfb0bf657b9fe1cf92d5537f118ccb487/index_new/cn/light_cone_promotions.json</x:v>
      </x:c>
    </x:row>
    <x:row r="430" ht="20" customHeight="1">
      <x:c r="A430" s="6" t="str">
        <x:v>21035_5</x:v>
      </x:c>
      <x:c r="B430" s="6" t="str">
        <x:v>21035</x:v>
      </x:c>
      <x:c r="C430" s="6" t="n">
        <x:v>5</x:v>
      </x:c>
      <x:c r="D430" s="6" t="n">
        <x:v>412.8</x:v>
      </x:c>
      <x:c r="E430" s="6" t="n">
        <x:v>165.12</x:v>
      </x:c>
      <x:c r="F430" s="6" t="n">
        <x:v>129</x:v>
      </x:c>
      <x:c r="G430" s="6" t="n">
        <x:v>7.2</x:v>
      </x:c>
      <x:c r="H430" s="6" t="n">
        <x:v>2.88</x:v>
      </x:c>
      <x:c r="I430" s="6" t="n">
        <x:v>2.25</x:v>
      </x:c>
      <x:c r="J430" s="6" t="str">
        <x:v>https://raw.githubusercontent.com/Mar-7th/StarRailRes/dbe8cdfcfb0bf657b9fe1cf92d5537f118ccb487/index_new/cn/light_cone_promotions.json</x:v>
      </x:c>
    </x:row>
    <x:row r="431" ht="20" customHeight="1">
      <x:c r="A431" s="6" t="str">
        <x:v>21035_6</x:v>
      </x:c>
      <x:c r="B431" s="6" t="str">
        <x:v>21035</x:v>
      </x:c>
      <x:c r="C431" s="6" t="n">
        <x:v>6</x:v>
      </x:c>
      <x:c r="D431" s="6" t="n">
        <x:v>489.6</x:v>
      </x:c>
      <x:c r="E431" s="6" t="n">
        <x:v>195.84</x:v>
      </x:c>
      <x:c r="F431" s="6" t="n">
        <x:v>153</x:v>
      </x:c>
      <x:c r="G431" s="6" t="n">
        <x:v>7.2</x:v>
      </x:c>
      <x:c r="H431" s="6" t="n">
        <x:v>2.88</x:v>
      </x:c>
      <x:c r="I431" s="6" t="n">
        <x:v>2.25</x:v>
      </x:c>
      <x:c r="J431" s="6" t="str">
        <x:v>https://raw.githubusercontent.com/Mar-7th/StarRailRes/dbe8cdfcfb0bf657b9fe1cf92d5537f118ccb487/index_new/cn/light_cone_promotions.json</x:v>
      </x:c>
    </x:row>
    <x:row r="432" ht="20" customHeight="1">
      <x:c r="A432" s="6" t="str">
        <x:v>21036_0</x:v>
      </x:c>
      <x:c r="B432" s="6" t="str">
        <x:v>21036</x:v>
      </x:c>
      <x:c r="C432" s="6" t="n">
        <x:v>0</x:v>
      </x:c>
      <x:c r="D432" s="6" t="n">
        <x:v>43.2</x:v>
      </x:c>
      <x:c r="E432" s="6" t="n">
        <x:v>19.2</x:v>
      </x:c>
      <x:c r="F432" s="6" t="n">
        <x:v>18</x:v>
      </x:c>
      <x:c r="G432" s="6" t="n">
        <x:v>6.48</x:v>
      </x:c>
      <x:c r="H432" s="6" t="n">
        <x:v>2.88</x:v>
      </x:c>
      <x:c r="I432" s="6" t="n">
        <x:v>2.7</x:v>
      </x:c>
      <x:c r="J432" s="6" t="str">
        <x:v>https://raw.githubusercontent.com/Mar-7th/StarRailRes/dbe8cdfcfb0bf657b9fe1cf92d5537f118ccb487/index_new/cn/light_cone_promotions.json</x:v>
      </x:c>
    </x:row>
    <x:row r="433" ht="20" customHeight="1">
      <x:c r="A433" s="6" t="str">
        <x:v>21036_1</x:v>
      </x:c>
      <x:c r="B433" s="6" t="str">
        <x:v>21036</x:v>
      </x:c>
      <x:c r="C433" s="6" t="n">
        <x:v>1</x:v>
      </x:c>
      <x:c r="D433" s="6" t="n">
        <x:v>95.04</x:v>
      </x:c>
      <x:c r="E433" s="6" t="n">
        <x:v>42.24</x:v>
      </x:c>
      <x:c r="F433" s="6" t="n">
        <x:v>39.6</x:v>
      </x:c>
      <x:c r="G433" s="6" t="n">
        <x:v>6.48</x:v>
      </x:c>
      <x:c r="H433" s="6" t="n">
        <x:v>2.88</x:v>
      </x:c>
      <x:c r="I433" s="6" t="n">
        <x:v>2.7</x:v>
      </x:c>
      <x:c r="J433" s="6" t="str">
        <x:v>https://raw.githubusercontent.com/Mar-7th/StarRailRes/dbe8cdfcfb0bf657b9fe1cf92d5537f118ccb487/index_new/cn/light_cone_promotions.json</x:v>
      </x:c>
    </x:row>
    <x:row r="434" ht="20" customHeight="1">
      <x:c r="A434" s="6" t="str">
        <x:v>21036_2</x:v>
      </x:c>
      <x:c r="B434" s="6" t="str">
        <x:v>21036</x:v>
      </x:c>
      <x:c r="C434" s="6" t="n">
        <x:v>2</x:v>
      </x:c>
      <x:c r="D434" s="6" t="n">
        <x:v>164.16</x:v>
      </x:c>
      <x:c r="E434" s="6" t="n">
        <x:v>72.96</x:v>
      </x:c>
      <x:c r="F434" s="6" t="n">
        <x:v>68.4</x:v>
      </x:c>
      <x:c r="G434" s="6" t="n">
        <x:v>6.48</x:v>
      </x:c>
      <x:c r="H434" s="6" t="n">
        <x:v>2.88</x:v>
      </x:c>
      <x:c r="I434" s="6" t="n">
        <x:v>2.7</x:v>
      </x:c>
      <x:c r="J434" s="6" t="str">
        <x:v>https://raw.githubusercontent.com/Mar-7th/StarRailRes/dbe8cdfcfb0bf657b9fe1cf92d5537f118ccb487/index_new/cn/light_cone_promotions.json</x:v>
      </x:c>
    </x:row>
    <x:row r="435" ht="20" customHeight="1">
      <x:c r="A435" s="6" t="str">
        <x:v>21036_3</x:v>
      </x:c>
      <x:c r="B435" s="6" t="str">
        <x:v>21036</x:v>
      </x:c>
      <x:c r="C435" s="6" t="n">
        <x:v>3</x:v>
      </x:c>
      <x:c r="D435" s="6" t="n">
        <x:v>233.28</x:v>
      </x:c>
      <x:c r="E435" s="6" t="n">
        <x:v>103.68</x:v>
      </x:c>
      <x:c r="F435" s="6" t="n">
        <x:v>97.2</x:v>
      </x:c>
      <x:c r="G435" s="6" t="n">
        <x:v>6.48</x:v>
      </x:c>
      <x:c r="H435" s="6" t="n">
        <x:v>2.88</x:v>
      </x:c>
      <x:c r="I435" s="6" t="n">
        <x:v>2.7</x:v>
      </x:c>
      <x:c r="J435" s="6" t="str">
        <x:v>https://raw.githubusercontent.com/Mar-7th/StarRailRes/dbe8cdfcfb0bf657b9fe1cf92d5537f118ccb487/index_new/cn/light_cone_promotions.json</x:v>
      </x:c>
    </x:row>
    <x:row r="436" ht="20" customHeight="1">
      <x:c r="A436" s="6" t="str">
        <x:v>21036_4</x:v>
      </x:c>
      <x:c r="B436" s="6" t="str">
        <x:v>21036</x:v>
      </x:c>
      <x:c r="C436" s="6" t="n">
        <x:v>4</x:v>
      </x:c>
      <x:c r="D436" s="6" t="n">
        <x:v>302.4</x:v>
      </x:c>
      <x:c r="E436" s="6" t="n">
        <x:v>134.4</x:v>
      </x:c>
      <x:c r="F436" s="6" t="n">
        <x:v>126</x:v>
      </x:c>
      <x:c r="G436" s="6" t="n">
        <x:v>6.48</x:v>
      </x:c>
      <x:c r="H436" s="6" t="n">
        <x:v>2.88</x:v>
      </x:c>
      <x:c r="I436" s="6" t="n">
        <x:v>2.7</x:v>
      </x:c>
      <x:c r="J436" s="6" t="str">
        <x:v>https://raw.githubusercontent.com/Mar-7th/StarRailRes/dbe8cdfcfb0bf657b9fe1cf92d5537f118ccb487/index_new/cn/light_cone_promotions.json</x:v>
      </x:c>
    </x:row>
    <x:row r="437" ht="20" customHeight="1">
      <x:c r="A437" s="6" t="str">
        <x:v>21036_5</x:v>
      </x:c>
      <x:c r="B437" s="6" t="str">
        <x:v>21036</x:v>
      </x:c>
      <x:c r="C437" s="6" t="n">
        <x:v>5</x:v>
      </x:c>
      <x:c r="D437" s="6" t="n">
        <x:v>371.52</x:v>
      </x:c>
      <x:c r="E437" s="6" t="n">
        <x:v>165.12</x:v>
      </x:c>
      <x:c r="F437" s="6" t="n">
        <x:v>154.8</x:v>
      </x:c>
      <x:c r="G437" s="6" t="n">
        <x:v>6.48</x:v>
      </x:c>
      <x:c r="H437" s="6" t="n">
        <x:v>2.88</x:v>
      </x:c>
      <x:c r="I437" s="6" t="n">
        <x:v>2.7</x:v>
      </x:c>
      <x:c r="J437" s="6" t="str">
        <x:v>https://raw.githubusercontent.com/Mar-7th/StarRailRes/dbe8cdfcfb0bf657b9fe1cf92d5537f118ccb487/index_new/cn/light_cone_promotions.json</x:v>
      </x:c>
    </x:row>
    <x:row r="438" ht="20" customHeight="1">
      <x:c r="A438" s="6" t="str">
        <x:v>21036_6</x:v>
      </x:c>
      <x:c r="B438" s="6" t="str">
        <x:v>21036</x:v>
      </x:c>
      <x:c r="C438" s="6" t="n">
        <x:v>6</x:v>
      </x:c>
      <x:c r="D438" s="6" t="n">
        <x:v>440.64</x:v>
      </x:c>
      <x:c r="E438" s="6" t="n">
        <x:v>195.84</x:v>
      </x:c>
      <x:c r="F438" s="6" t="n">
        <x:v>183.6</x:v>
      </x:c>
      <x:c r="G438" s="6" t="n">
        <x:v>6.48</x:v>
      </x:c>
      <x:c r="H438" s="6" t="n">
        <x:v>2.88</x:v>
      </x:c>
      <x:c r="I438" s="6" t="n">
        <x:v>2.7</x:v>
      </x:c>
      <x:c r="J438" s="6" t="str">
        <x:v>https://raw.githubusercontent.com/Mar-7th/StarRailRes/dbe8cdfcfb0bf657b9fe1cf92d5537f118ccb487/index_new/cn/light_cone_promotions.json</x:v>
      </x:c>
    </x:row>
    <x:row r="439" ht="20" customHeight="1">
      <x:c r="A439" s="6" t="str">
        <x:v>21037_0</x:v>
      </x:c>
      <x:c r="B439" s="6" t="str">
        <x:v>21037</x:v>
      </x:c>
      <x:c r="C439" s="6" t="n">
        <x:v>0</x:v>
      </x:c>
      <x:c r="D439" s="6" t="n">
        <x:v>43.2</x:v>
      </x:c>
      <x:c r="E439" s="6" t="n">
        <x:v>21.6</x:v>
      </x:c>
      <x:c r="F439" s="6" t="n">
        <x:v>15</x:v>
      </x:c>
      <x:c r="G439" s="6" t="n">
        <x:v>6.48</x:v>
      </x:c>
      <x:c r="H439" s="6" t="n">
        <x:v>3.24</x:v>
      </x:c>
      <x:c r="I439" s="6" t="n">
        <x:v>2.25</x:v>
      </x:c>
      <x:c r="J439" s="6" t="str">
        <x:v>https://raw.githubusercontent.com/Mar-7th/StarRailRes/dbe8cdfcfb0bf657b9fe1cf92d5537f118ccb487/index_new/cn/light_cone_promotions.json</x:v>
      </x:c>
    </x:row>
    <x:row r="440" ht="20" customHeight="1">
      <x:c r="A440" s="6" t="str">
        <x:v>21037_1</x:v>
      </x:c>
      <x:c r="B440" s="6" t="str">
        <x:v>21037</x:v>
      </x:c>
      <x:c r="C440" s="6" t="n">
        <x:v>1</x:v>
      </x:c>
      <x:c r="D440" s="6" t="n">
        <x:v>95.04</x:v>
      </x:c>
      <x:c r="E440" s="6" t="n">
        <x:v>47.52</x:v>
      </x:c>
      <x:c r="F440" s="6" t="n">
        <x:v>33</x:v>
      </x:c>
      <x:c r="G440" s="6" t="n">
        <x:v>6.48</x:v>
      </x:c>
      <x:c r="H440" s="6" t="n">
        <x:v>3.24</x:v>
      </x:c>
      <x:c r="I440" s="6" t="n">
        <x:v>2.25</x:v>
      </x:c>
      <x:c r="J440" s="6" t="str">
        <x:v>https://raw.githubusercontent.com/Mar-7th/StarRailRes/dbe8cdfcfb0bf657b9fe1cf92d5537f118ccb487/index_new/cn/light_cone_promotions.json</x:v>
      </x:c>
    </x:row>
    <x:row r="441" ht="20" customHeight="1">
      <x:c r="A441" s="6" t="str">
        <x:v>21037_2</x:v>
      </x:c>
      <x:c r="B441" s="6" t="str">
        <x:v>21037</x:v>
      </x:c>
      <x:c r="C441" s="6" t="n">
        <x:v>2</x:v>
      </x:c>
      <x:c r="D441" s="6" t="n">
        <x:v>164.16</x:v>
      </x:c>
      <x:c r="E441" s="6" t="n">
        <x:v>82.08</x:v>
      </x:c>
      <x:c r="F441" s="6" t="n">
        <x:v>57</x:v>
      </x:c>
      <x:c r="G441" s="6" t="n">
        <x:v>6.48</x:v>
      </x:c>
      <x:c r="H441" s="6" t="n">
        <x:v>3.24</x:v>
      </x:c>
      <x:c r="I441" s="6" t="n">
        <x:v>2.25</x:v>
      </x:c>
      <x:c r="J441" s="6" t="str">
        <x:v>https://raw.githubusercontent.com/Mar-7th/StarRailRes/dbe8cdfcfb0bf657b9fe1cf92d5537f118ccb487/index_new/cn/light_cone_promotions.json</x:v>
      </x:c>
    </x:row>
    <x:row r="442" ht="20" customHeight="1">
      <x:c r="A442" s="6" t="str">
        <x:v>21037_3</x:v>
      </x:c>
      <x:c r="B442" s="6" t="str">
        <x:v>21037</x:v>
      </x:c>
      <x:c r="C442" s="6" t="n">
        <x:v>3</x:v>
      </x:c>
      <x:c r="D442" s="6" t="n">
        <x:v>233.28</x:v>
      </x:c>
      <x:c r="E442" s="6" t="n">
        <x:v>116.64</x:v>
      </x:c>
      <x:c r="F442" s="6" t="n">
        <x:v>81</x:v>
      </x:c>
      <x:c r="G442" s="6" t="n">
        <x:v>6.48</x:v>
      </x:c>
      <x:c r="H442" s="6" t="n">
        <x:v>3.24</x:v>
      </x:c>
      <x:c r="I442" s="6" t="n">
        <x:v>2.25</x:v>
      </x:c>
      <x:c r="J442" s="6" t="str">
        <x:v>https://raw.githubusercontent.com/Mar-7th/StarRailRes/dbe8cdfcfb0bf657b9fe1cf92d5537f118ccb487/index_new/cn/light_cone_promotions.json</x:v>
      </x:c>
    </x:row>
    <x:row r="443" ht="20" customHeight="1">
      <x:c r="A443" s="6" t="str">
        <x:v>21037_4</x:v>
      </x:c>
      <x:c r="B443" s="6" t="str">
        <x:v>21037</x:v>
      </x:c>
      <x:c r="C443" s="6" t="n">
        <x:v>4</x:v>
      </x:c>
      <x:c r="D443" s="6" t="n">
        <x:v>302.4</x:v>
      </x:c>
      <x:c r="E443" s="6" t="n">
        <x:v>151.2</x:v>
      </x:c>
      <x:c r="F443" s="6" t="n">
        <x:v>105</x:v>
      </x:c>
      <x:c r="G443" s="6" t="n">
        <x:v>6.48</x:v>
      </x:c>
      <x:c r="H443" s="6" t="n">
        <x:v>3.24</x:v>
      </x:c>
      <x:c r="I443" s="6" t="n">
        <x:v>2.25</x:v>
      </x:c>
      <x:c r="J443" s="6" t="str">
        <x:v>https://raw.githubusercontent.com/Mar-7th/StarRailRes/dbe8cdfcfb0bf657b9fe1cf92d5537f118ccb487/index_new/cn/light_cone_promotions.json</x:v>
      </x:c>
    </x:row>
    <x:row r="444" ht="20" customHeight="1">
      <x:c r="A444" s="6" t="str">
        <x:v>21037_5</x:v>
      </x:c>
      <x:c r="B444" s="6" t="str">
        <x:v>21037</x:v>
      </x:c>
      <x:c r="C444" s="6" t="n">
        <x:v>5</x:v>
      </x:c>
      <x:c r="D444" s="6" t="n">
        <x:v>371.52</x:v>
      </x:c>
      <x:c r="E444" s="6" t="n">
        <x:v>185.76</x:v>
      </x:c>
      <x:c r="F444" s="6" t="n">
        <x:v>129</x:v>
      </x:c>
      <x:c r="G444" s="6" t="n">
        <x:v>6.48</x:v>
      </x:c>
      <x:c r="H444" s="6" t="n">
        <x:v>3.24</x:v>
      </x:c>
      <x:c r="I444" s="6" t="n">
        <x:v>2.25</x:v>
      </x:c>
      <x:c r="J444" s="6" t="str">
        <x:v>https://raw.githubusercontent.com/Mar-7th/StarRailRes/dbe8cdfcfb0bf657b9fe1cf92d5537f118ccb487/index_new/cn/light_cone_promotions.json</x:v>
      </x:c>
    </x:row>
    <x:row r="445" ht="20" customHeight="1">
      <x:c r="A445" s="6" t="str">
        <x:v>21037_6</x:v>
      </x:c>
      <x:c r="B445" s="6" t="str">
        <x:v>21037</x:v>
      </x:c>
      <x:c r="C445" s="6" t="n">
        <x:v>6</x:v>
      </x:c>
      <x:c r="D445" s="6" t="n">
        <x:v>440.64</x:v>
      </x:c>
      <x:c r="E445" s="6" t="n">
        <x:v>220.32</x:v>
      </x:c>
      <x:c r="F445" s="6" t="n">
        <x:v>153</x:v>
      </x:c>
      <x:c r="G445" s="6" t="n">
        <x:v>6.48</x:v>
      </x:c>
      <x:c r="H445" s="6" t="n">
        <x:v>3.24</x:v>
      </x:c>
      <x:c r="I445" s="6" t="n">
        <x:v>2.25</x:v>
      </x:c>
      <x:c r="J445" s="6" t="str">
        <x:v>https://raw.githubusercontent.com/Mar-7th/StarRailRes/dbe8cdfcfb0bf657b9fe1cf92d5537f118ccb487/index_new/cn/light_cone_promotions.json</x:v>
      </x:c>
    </x:row>
    <x:row r="446" ht="20" customHeight="1">
      <x:c r="A446" s="6" t="str">
        <x:v>21038_0</x:v>
      </x:c>
      <x:c r="B446" s="6" t="str">
        <x:v>21038</x:v>
      </x:c>
      <x:c r="C446" s="6" t="n">
        <x:v>0</x:v>
      </x:c>
      <x:c r="D446" s="6" t="n">
        <x:v>48</x:v>
      </x:c>
      <x:c r="E446" s="6" t="n">
        <x:v>21.6</x:v>
      </x:c>
      <x:c r="F446" s="6" t="n">
        <x:v>12</x:v>
      </x:c>
      <x:c r="G446" s="6" t="n">
        <x:v>7.2</x:v>
      </x:c>
      <x:c r="H446" s="6" t="n">
        <x:v>3.24</x:v>
      </x:c>
      <x:c r="I446" s="6" t="n">
        <x:v>1.8</x:v>
      </x:c>
      <x:c r="J446" s="6" t="str">
        <x:v>https://raw.githubusercontent.com/Mar-7th/StarRailRes/dbe8cdfcfb0bf657b9fe1cf92d5537f118ccb487/index_new/cn/light_cone_promotions.json</x:v>
      </x:c>
    </x:row>
    <x:row r="447" ht="20" customHeight="1">
      <x:c r="A447" s="6" t="str">
        <x:v>21038_1</x:v>
      </x:c>
      <x:c r="B447" s="6" t="str">
        <x:v>21038</x:v>
      </x:c>
      <x:c r="C447" s="6" t="n">
        <x:v>1</x:v>
      </x:c>
      <x:c r="D447" s="6" t="n">
        <x:v>105.6</x:v>
      </x:c>
      <x:c r="E447" s="6" t="n">
        <x:v>47.52</x:v>
      </x:c>
      <x:c r="F447" s="6" t="n">
        <x:v>26.4</x:v>
      </x:c>
      <x:c r="G447" s="6" t="n">
        <x:v>7.2</x:v>
      </x:c>
      <x:c r="H447" s="6" t="n">
        <x:v>3.24</x:v>
      </x:c>
      <x:c r="I447" s="6" t="n">
        <x:v>1.8</x:v>
      </x:c>
      <x:c r="J447" s="6" t="str">
        <x:v>https://raw.githubusercontent.com/Mar-7th/StarRailRes/dbe8cdfcfb0bf657b9fe1cf92d5537f118ccb487/index_new/cn/light_cone_promotions.json</x:v>
      </x:c>
    </x:row>
    <x:row r="448" ht="20" customHeight="1">
      <x:c r="A448" s="6" t="str">
        <x:v>21038_2</x:v>
      </x:c>
      <x:c r="B448" s="6" t="str">
        <x:v>21038</x:v>
      </x:c>
      <x:c r="C448" s="6" t="n">
        <x:v>2</x:v>
      </x:c>
      <x:c r="D448" s="6" t="n">
        <x:v>182.4</x:v>
      </x:c>
      <x:c r="E448" s="6" t="n">
        <x:v>82.08</x:v>
      </x:c>
      <x:c r="F448" s="6" t="n">
        <x:v>45.6</x:v>
      </x:c>
      <x:c r="G448" s="6" t="n">
        <x:v>7.2</x:v>
      </x:c>
      <x:c r="H448" s="6" t="n">
        <x:v>3.24</x:v>
      </x:c>
      <x:c r="I448" s="6" t="n">
        <x:v>1.8</x:v>
      </x:c>
      <x:c r="J448" s="6" t="str">
        <x:v>https://raw.githubusercontent.com/Mar-7th/StarRailRes/dbe8cdfcfb0bf657b9fe1cf92d5537f118ccb487/index_new/cn/light_cone_promotions.json</x:v>
      </x:c>
    </x:row>
    <x:row r="449" ht="20" customHeight="1">
      <x:c r="A449" s="6" t="str">
        <x:v>21038_3</x:v>
      </x:c>
      <x:c r="B449" s="6" t="str">
        <x:v>21038</x:v>
      </x:c>
      <x:c r="C449" s="6" t="n">
        <x:v>3</x:v>
      </x:c>
      <x:c r="D449" s="6" t="n">
        <x:v>259.2</x:v>
      </x:c>
      <x:c r="E449" s="6" t="n">
        <x:v>116.64</x:v>
      </x:c>
      <x:c r="F449" s="6" t="n">
        <x:v>64.8</x:v>
      </x:c>
      <x:c r="G449" s="6" t="n">
        <x:v>7.2</x:v>
      </x:c>
      <x:c r="H449" s="6" t="n">
        <x:v>3.24</x:v>
      </x:c>
      <x:c r="I449" s="6" t="n">
        <x:v>1.8</x:v>
      </x:c>
      <x:c r="J449" s="6" t="str">
        <x:v>https://raw.githubusercontent.com/Mar-7th/StarRailRes/dbe8cdfcfb0bf657b9fe1cf92d5537f118ccb487/index_new/cn/light_cone_promotions.json</x:v>
      </x:c>
    </x:row>
    <x:row r="450" ht="20" customHeight="1">
      <x:c r="A450" s="6" t="str">
        <x:v>21038_4</x:v>
      </x:c>
      <x:c r="B450" s="6" t="str">
        <x:v>21038</x:v>
      </x:c>
      <x:c r="C450" s="6" t="n">
        <x:v>4</x:v>
      </x:c>
      <x:c r="D450" s="6" t="n">
        <x:v>336</x:v>
      </x:c>
      <x:c r="E450" s="6" t="n">
        <x:v>151.2</x:v>
      </x:c>
      <x:c r="F450" s="6" t="n">
        <x:v>84</x:v>
      </x:c>
      <x:c r="G450" s="6" t="n">
        <x:v>7.2</x:v>
      </x:c>
      <x:c r="H450" s="6" t="n">
        <x:v>3.24</x:v>
      </x:c>
      <x:c r="I450" s="6" t="n">
        <x:v>1.8</x:v>
      </x:c>
      <x:c r="J450" s="6" t="str">
        <x:v>https://raw.githubusercontent.com/Mar-7th/StarRailRes/dbe8cdfcfb0bf657b9fe1cf92d5537f118ccb487/index_new/cn/light_cone_promotions.json</x:v>
      </x:c>
    </x:row>
    <x:row r="451" ht="20" customHeight="1">
      <x:c r="A451" s="6" t="str">
        <x:v>21038_5</x:v>
      </x:c>
      <x:c r="B451" s="6" t="str">
        <x:v>21038</x:v>
      </x:c>
      <x:c r="C451" s="6" t="n">
        <x:v>5</x:v>
      </x:c>
      <x:c r="D451" s="6" t="n">
        <x:v>412.8</x:v>
      </x:c>
      <x:c r="E451" s="6" t="n">
        <x:v>185.76</x:v>
      </x:c>
      <x:c r="F451" s="6" t="n">
        <x:v>103.2</x:v>
      </x:c>
      <x:c r="G451" s="6" t="n">
        <x:v>7.2</x:v>
      </x:c>
      <x:c r="H451" s="6" t="n">
        <x:v>3.24</x:v>
      </x:c>
      <x:c r="I451" s="6" t="n">
        <x:v>1.8</x:v>
      </x:c>
      <x:c r="J451" s="6" t="str">
        <x:v>https://raw.githubusercontent.com/Mar-7th/StarRailRes/dbe8cdfcfb0bf657b9fe1cf92d5537f118ccb487/index_new/cn/light_cone_promotions.json</x:v>
      </x:c>
    </x:row>
    <x:row r="452" ht="20" customHeight="1">
      <x:c r="A452" s="6" t="str">
        <x:v>21038_6</x:v>
      </x:c>
      <x:c r="B452" s="6" t="str">
        <x:v>21038</x:v>
      </x:c>
      <x:c r="C452" s="6" t="n">
        <x:v>6</x:v>
      </x:c>
      <x:c r="D452" s="6" t="n">
        <x:v>489.6</x:v>
      </x:c>
      <x:c r="E452" s="6" t="n">
        <x:v>220.32</x:v>
      </x:c>
      <x:c r="F452" s="6" t="n">
        <x:v>122.4</x:v>
      </x:c>
      <x:c r="G452" s="6" t="n">
        <x:v>7.2</x:v>
      </x:c>
      <x:c r="H452" s="6" t="n">
        <x:v>3.24</x:v>
      </x:c>
      <x:c r="I452" s="6" t="n">
        <x:v>1.8</x:v>
      </x:c>
      <x:c r="J452" s="6" t="str">
        <x:v>https://raw.githubusercontent.com/Mar-7th/StarRailRes/dbe8cdfcfb0bf657b9fe1cf92d5537f118ccb487/index_new/cn/light_cone_promotions.json</x:v>
      </x:c>
    </x:row>
    <x:row r="453" ht="20" customHeight="1">
      <x:c r="A453" s="6" t="str">
        <x:v>21039_0</x:v>
      </x:c>
      <x:c r="B453" s="6" t="str">
        <x:v>21039</x:v>
      </x:c>
      <x:c r="C453" s="6" t="n">
        <x:v>0</x:v>
      </x:c>
      <x:c r="D453" s="6" t="n">
        <x:v>43.2</x:v>
      </x:c>
      <x:c r="E453" s="6" t="n">
        <x:v>16.8</x:v>
      </x:c>
      <x:c r="F453" s="6" t="n">
        <x:v>21</x:v>
      </x:c>
      <x:c r="G453" s="6" t="n">
        <x:v>6.48</x:v>
      </x:c>
      <x:c r="H453" s="6" t="n">
        <x:v>2.52</x:v>
      </x:c>
      <x:c r="I453" s="6" t="n">
        <x:v>3.15</x:v>
      </x:c>
      <x:c r="J453" s="6" t="str">
        <x:v>https://raw.githubusercontent.com/Mar-7th/StarRailRes/dbe8cdfcfb0bf657b9fe1cf92d5537f118ccb487/index_new/cn/light_cone_promotions.json</x:v>
      </x:c>
    </x:row>
    <x:row r="454" ht="20" customHeight="1">
      <x:c r="A454" s="6" t="str">
        <x:v>21039_1</x:v>
      </x:c>
      <x:c r="B454" s="6" t="str">
        <x:v>21039</x:v>
      </x:c>
      <x:c r="C454" s="6" t="n">
        <x:v>1</x:v>
      </x:c>
      <x:c r="D454" s="6" t="n">
        <x:v>95.04</x:v>
      </x:c>
      <x:c r="E454" s="6" t="n">
        <x:v>36.96</x:v>
      </x:c>
      <x:c r="F454" s="6" t="n">
        <x:v>46.2</x:v>
      </x:c>
      <x:c r="G454" s="6" t="n">
        <x:v>6.48</x:v>
      </x:c>
      <x:c r="H454" s="6" t="n">
        <x:v>2.52</x:v>
      </x:c>
      <x:c r="I454" s="6" t="n">
        <x:v>3.15</x:v>
      </x:c>
      <x:c r="J454" s="6" t="str">
        <x:v>https://raw.githubusercontent.com/Mar-7th/StarRailRes/dbe8cdfcfb0bf657b9fe1cf92d5537f118ccb487/index_new/cn/light_cone_promotions.json</x:v>
      </x:c>
    </x:row>
    <x:row r="455" ht="20" customHeight="1">
      <x:c r="A455" s="6" t="str">
        <x:v>21039_2</x:v>
      </x:c>
      <x:c r="B455" s="6" t="str">
        <x:v>21039</x:v>
      </x:c>
      <x:c r="C455" s="6" t="n">
        <x:v>2</x:v>
      </x:c>
      <x:c r="D455" s="6" t="n">
        <x:v>164.16</x:v>
      </x:c>
      <x:c r="E455" s="6" t="n">
        <x:v>63.84</x:v>
      </x:c>
      <x:c r="F455" s="6" t="n">
        <x:v>79.8</x:v>
      </x:c>
      <x:c r="G455" s="6" t="n">
        <x:v>6.48</x:v>
      </x:c>
      <x:c r="H455" s="6" t="n">
        <x:v>2.52</x:v>
      </x:c>
      <x:c r="I455" s="6" t="n">
        <x:v>3.15</x:v>
      </x:c>
      <x:c r="J455" s="6" t="str">
        <x:v>https://raw.githubusercontent.com/Mar-7th/StarRailRes/dbe8cdfcfb0bf657b9fe1cf92d5537f118ccb487/index_new/cn/light_cone_promotions.json</x:v>
      </x:c>
    </x:row>
    <x:row r="456" ht="20" customHeight="1">
      <x:c r="A456" s="6" t="str">
        <x:v>21039_3</x:v>
      </x:c>
      <x:c r="B456" s="6" t="str">
        <x:v>21039</x:v>
      </x:c>
      <x:c r="C456" s="6" t="n">
        <x:v>3</x:v>
      </x:c>
      <x:c r="D456" s="6" t="n">
        <x:v>233.28</x:v>
      </x:c>
      <x:c r="E456" s="6" t="n">
        <x:v>90.72</x:v>
      </x:c>
      <x:c r="F456" s="6" t="n">
        <x:v>113.4</x:v>
      </x:c>
      <x:c r="G456" s="6" t="n">
        <x:v>6.48</x:v>
      </x:c>
      <x:c r="H456" s="6" t="n">
        <x:v>2.52</x:v>
      </x:c>
      <x:c r="I456" s="6" t="n">
        <x:v>3.15</x:v>
      </x:c>
      <x:c r="J456" s="6" t="str">
        <x:v>https://raw.githubusercontent.com/Mar-7th/StarRailRes/dbe8cdfcfb0bf657b9fe1cf92d5537f118ccb487/index_new/cn/light_cone_promotions.json</x:v>
      </x:c>
    </x:row>
    <x:row r="457" ht="20" customHeight="1">
      <x:c r="A457" s="6" t="str">
        <x:v>21039_4</x:v>
      </x:c>
      <x:c r="B457" s="6" t="str">
        <x:v>21039</x:v>
      </x:c>
      <x:c r="C457" s="6" t="n">
        <x:v>4</x:v>
      </x:c>
      <x:c r="D457" s="6" t="n">
        <x:v>302.4</x:v>
      </x:c>
      <x:c r="E457" s="6" t="n">
        <x:v>117.6</x:v>
      </x:c>
      <x:c r="F457" s="6" t="n">
        <x:v>147</x:v>
      </x:c>
      <x:c r="G457" s="6" t="n">
        <x:v>6.48</x:v>
      </x:c>
      <x:c r="H457" s="6" t="n">
        <x:v>2.52</x:v>
      </x:c>
      <x:c r="I457" s="6" t="n">
        <x:v>3.15</x:v>
      </x:c>
      <x:c r="J457" s="6" t="str">
        <x:v>https://raw.githubusercontent.com/Mar-7th/StarRailRes/dbe8cdfcfb0bf657b9fe1cf92d5537f118ccb487/index_new/cn/light_cone_promotions.json</x:v>
      </x:c>
    </x:row>
    <x:row r="458" ht="20" customHeight="1">
      <x:c r="A458" s="6" t="str">
        <x:v>21039_5</x:v>
      </x:c>
      <x:c r="B458" s="6" t="str">
        <x:v>21039</x:v>
      </x:c>
      <x:c r="C458" s="6" t="n">
        <x:v>5</x:v>
      </x:c>
      <x:c r="D458" s="6" t="n">
        <x:v>371.52</x:v>
      </x:c>
      <x:c r="E458" s="6" t="n">
        <x:v>144.48</x:v>
      </x:c>
      <x:c r="F458" s="6" t="n">
        <x:v>180.6</x:v>
      </x:c>
      <x:c r="G458" s="6" t="n">
        <x:v>6.48</x:v>
      </x:c>
      <x:c r="H458" s="6" t="n">
        <x:v>2.52</x:v>
      </x:c>
      <x:c r="I458" s="6" t="n">
        <x:v>3.15</x:v>
      </x:c>
      <x:c r="J458" s="6" t="str">
        <x:v>https://raw.githubusercontent.com/Mar-7th/StarRailRes/dbe8cdfcfb0bf657b9fe1cf92d5537f118ccb487/index_new/cn/light_cone_promotions.json</x:v>
      </x:c>
    </x:row>
    <x:row r="459" ht="20" customHeight="1">
      <x:c r="A459" s="6" t="str">
        <x:v>21039_6</x:v>
      </x:c>
      <x:c r="B459" s="6" t="str">
        <x:v>21039</x:v>
      </x:c>
      <x:c r="C459" s="6" t="n">
        <x:v>6</x:v>
      </x:c>
      <x:c r="D459" s="6" t="n">
        <x:v>440.64</x:v>
      </x:c>
      <x:c r="E459" s="6" t="n">
        <x:v>171.36</x:v>
      </x:c>
      <x:c r="F459" s="6" t="n">
        <x:v>214.2</x:v>
      </x:c>
      <x:c r="G459" s="6" t="n">
        <x:v>6.48</x:v>
      </x:c>
      <x:c r="H459" s="6" t="n">
        <x:v>2.52</x:v>
      </x:c>
      <x:c r="I459" s="6" t="n">
        <x:v>3.15</x:v>
      </x:c>
      <x:c r="J459" s="6" t="str">
        <x:v>https://raw.githubusercontent.com/Mar-7th/StarRailRes/dbe8cdfcfb0bf657b9fe1cf92d5537f118ccb487/index_new/cn/light_cone_promotions.json</x:v>
      </x:c>
    </x:row>
    <x:row r="460" ht="20" customHeight="1">
      <x:c r="A460" s="6" t="str">
        <x:v>21040_0</x:v>
      </x:c>
      <x:c r="B460" s="6" t="str">
        <x:v>21040</x:v>
      </x:c>
      <x:c r="C460" s="6" t="n">
        <x:v>0</x:v>
      </x:c>
      <x:c r="D460" s="6" t="n">
        <x:v>43.2</x:v>
      </x:c>
      <x:c r="E460" s="6" t="n">
        <x:v>21.6</x:v>
      </x:c>
      <x:c r="F460" s="6" t="n">
        <x:v>15</x:v>
      </x:c>
      <x:c r="G460" s="6" t="n">
        <x:v>6.48</x:v>
      </x:c>
      <x:c r="H460" s="6" t="n">
        <x:v>3.24</x:v>
      </x:c>
      <x:c r="I460" s="6" t="n">
        <x:v>2.25</x:v>
      </x:c>
      <x:c r="J460" s="6" t="str">
        <x:v>https://raw.githubusercontent.com/Mar-7th/StarRailRes/dbe8cdfcfb0bf657b9fe1cf92d5537f118ccb487/index_new/cn/light_cone_promotions.json</x:v>
      </x:c>
    </x:row>
    <x:row r="461" ht="20" customHeight="1">
      <x:c r="A461" s="6" t="str">
        <x:v>21040_1</x:v>
      </x:c>
      <x:c r="B461" s="6" t="str">
        <x:v>21040</x:v>
      </x:c>
      <x:c r="C461" s="6" t="n">
        <x:v>1</x:v>
      </x:c>
      <x:c r="D461" s="6" t="n">
        <x:v>95.04</x:v>
      </x:c>
      <x:c r="E461" s="6" t="n">
        <x:v>47.52</x:v>
      </x:c>
      <x:c r="F461" s="6" t="n">
        <x:v>33</x:v>
      </x:c>
      <x:c r="G461" s="6" t="n">
        <x:v>6.48</x:v>
      </x:c>
      <x:c r="H461" s="6" t="n">
        <x:v>3.24</x:v>
      </x:c>
      <x:c r="I461" s="6" t="n">
        <x:v>2.25</x:v>
      </x:c>
      <x:c r="J461" s="6" t="str">
        <x:v>https://raw.githubusercontent.com/Mar-7th/StarRailRes/dbe8cdfcfb0bf657b9fe1cf92d5537f118ccb487/index_new/cn/light_cone_promotions.json</x:v>
      </x:c>
    </x:row>
    <x:row r="462" ht="20" customHeight="1">
      <x:c r="A462" s="6" t="str">
        <x:v>21040_2</x:v>
      </x:c>
      <x:c r="B462" s="6" t="str">
        <x:v>21040</x:v>
      </x:c>
      <x:c r="C462" s="6" t="n">
        <x:v>2</x:v>
      </x:c>
      <x:c r="D462" s="6" t="n">
        <x:v>164.16</x:v>
      </x:c>
      <x:c r="E462" s="6" t="n">
        <x:v>82.08</x:v>
      </x:c>
      <x:c r="F462" s="6" t="n">
        <x:v>57</x:v>
      </x:c>
      <x:c r="G462" s="6" t="n">
        <x:v>6.48</x:v>
      </x:c>
      <x:c r="H462" s="6" t="n">
        <x:v>3.24</x:v>
      </x:c>
      <x:c r="I462" s="6" t="n">
        <x:v>2.25</x:v>
      </x:c>
      <x:c r="J462" s="6" t="str">
        <x:v>https://raw.githubusercontent.com/Mar-7th/StarRailRes/dbe8cdfcfb0bf657b9fe1cf92d5537f118ccb487/index_new/cn/light_cone_promotions.json</x:v>
      </x:c>
    </x:row>
    <x:row r="463" ht="20" customHeight="1">
      <x:c r="A463" s="6" t="str">
        <x:v>21040_3</x:v>
      </x:c>
      <x:c r="B463" s="6" t="str">
        <x:v>21040</x:v>
      </x:c>
      <x:c r="C463" s="6" t="n">
        <x:v>3</x:v>
      </x:c>
      <x:c r="D463" s="6" t="n">
        <x:v>233.28</x:v>
      </x:c>
      <x:c r="E463" s="6" t="n">
        <x:v>116.64</x:v>
      </x:c>
      <x:c r="F463" s="6" t="n">
        <x:v>81</x:v>
      </x:c>
      <x:c r="G463" s="6" t="n">
        <x:v>6.48</x:v>
      </x:c>
      <x:c r="H463" s="6" t="n">
        <x:v>3.24</x:v>
      </x:c>
      <x:c r="I463" s="6" t="n">
        <x:v>2.25</x:v>
      </x:c>
      <x:c r="J463" s="6" t="str">
        <x:v>https://raw.githubusercontent.com/Mar-7th/StarRailRes/dbe8cdfcfb0bf657b9fe1cf92d5537f118ccb487/index_new/cn/light_cone_promotions.json</x:v>
      </x:c>
    </x:row>
    <x:row r="464" ht="20" customHeight="1">
      <x:c r="A464" s="6" t="str">
        <x:v>21040_4</x:v>
      </x:c>
      <x:c r="B464" s="6" t="str">
        <x:v>21040</x:v>
      </x:c>
      <x:c r="C464" s="6" t="n">
        <x:v>4</x:v>
      </x:c>
      <x:c r="D464" s="6" t="n">
        <x:v>302.4</x:v>
      </x:c>
      <x:c r="E464" s="6" t="n">
        <x:v>151.2</x:v>
      </x:c>
      <x:c r="F464" s="6" t="n">
        <x:v>105</x:v>
      </x:c>
      <x:c r="G464" s="6" t="n">
        <x:v>6.48</x:v>
      </x:c>
      <x:c r="H464" s="6" t="n">
        <x:v>3.24</x:v>
      </x:c>
      <x:c r="I464" s="6" t="n">
        <x:v>2.25</x:v>
      </x:c>
      <x:c r="J464" s="6" t="str">
        <x:v>https://raw.githubusercontent.com/Mar-7th/StarRailRes/dbe8cdfcfb0bf657b9fe1cf92d5537f118ccb487/index_new/cn/light_cone_promotions.json</x:v>
      </x:c>
    </x:row>
    <x:row r="465" ht="20" customHeight="1">
      <x:c r="A465" s="6" t="str">
        <x:v>21040_5</x:v>
      </x:c>
      <x:c r="B465" s="6" t="str">
        <x:v>21040</x:v>
      </x:c>
      <x:c r="C465" s="6" t="n">
        <x:v>5</x:v>
      </x:c>
      <x:c r="D465" s="6" t="n">
        <x:v>371.52</x:v>
      </x:c>
      <x:c r="E465" s="6" t="n">
        <x:v>185.76</x:v>
      </x:c>
      <x:c r="F465" s="6" t="n">
        <x:v>129</x:v>
      </x:c>
      <x:c r="G465" s="6" t="n">
        <x:v>6.48</x:v>
      </x:c>
      <x:c r="H465" s="6" t="n">
        <x:v>3.24</x:v>
      </x:c>
      <x:c r="I465" s="6" t="n">
        <x:v>2.25</x:v>
      </x:c>
      <x:c r="J465" s="6" t="str">
        <x:v>https://raw.githubusercontent.com/Mar-7th/StarRailRes/dbe8cdfcfb0bf657b9fe1cf92d5537f118ccb487/index_new/cn/light_cone_promotions.json</x:v>
      </x:c>
    </x:row>
    <x:row r="466" ht="20" customHeight="1">
      <x:c r="A466" s="6" t="str">
        <x:v>21040_6</x:v>
      </x:c>
      <x:c r="B466" s="6" t="str">
        <x:v>21040</x:v>
      </x:c>
      <x:c r="C466" s="6" t="n">
        <x:v>6</x:v>
      </x:c>
      <x:c r="D466" s="6" t="n">
        <x:v>440.64</x:v>
      </x:c>
      <x:c r="E466" s="6" t="n">
        <x:v>220.32</x:v>
      </x:c>
      <x:c r="F466" s="6" t="n">
        <x:v>153</x:v>
      </x:c>
      <x:c r="G466" s="6" t="n">
        <x:v>6.48</x:v>
      </x:c>
      <x:c r="H466" s="6" t="n">
        <x:v>3.24</x:v>
      </x:c>
      <x:c r="I466" s="6" t="n">
        <x:v>2.25</x:v>
      </x:c>
      <x:c r="J466" s="6" t="str">
        <x:v>https://raw.githubusercontent.com/Mar-7th/StarRailRes/dbe8cdfcfb0bf657b9fe1cf92d5537f118ccb487/index_new/cn/light_cone_promotions.json</x:v>
      </x:c>
    </x:row>
    <x:row r="467" ht="20" customHeight="1">
      <x:c r="A467" s="6" t="str">
        <x:v>21041_0</x:v>
      </x:c>
      <x:c r="B467" s="6" t="str">
        <x:v>21041</x:v>
      </x:c>
      <x:c r="C467" s="6" t="n">
        <x:v>0</x:v>
      </x:c>
      <x:c r="D467" s="6" t="n">
        <x:v>48</x:v>
      </x:c>
      <x:c r="E467" s="6" t="n">
        <x:v>21.6</x:v>
      </x:c>
      <x:c r="F467" s="6" t="n">
        <x:v>12</x:v>
      </x:c>
      <x:c r="G467" s="6" t="n">
        <x:v>7.2</x:v>
      </x:c>
      <x:c r="H467" s="6" t="n">
        <x:v>3.24</x:v>
      </x:c>
      <x:c r="I467" s="6" t="n">
        <x:v>1.8</x:v>
      </x:c>
      <x:c r="J467" s="6" t="str">
        <x:v>https://raw.githubusercontent.com/Mar-7th/StarRailRes/dbe8cdfcfb0bf657b9fe1cf92d5537f118ccb487/index_new/cn/light_cone_promotions.json</x:v>
      </x:c>
    </x:row>
    <x:row r="468" ht="20" customHeight="1">
      <x:c r="A468" s="6" t="str">
        <x:v>21041_1</x:v>
      </x:c>
      <x:c r="B468" s="6" t="str">
        <x:v>21041</x:v>
      </x:c>
      <x:c r="C468" s="6" t="n">
        <x:v>1</x:v>
      </x:c>
      <x:c r="D468" s="6" t="n">
        <x:v>105.6</x:v>
      </x:c>
      <x:c r="E468" s="6" t="n">
        <x:v>47.52</x:v>
      </x:c>
      <x:c r="F468" s="6" t="n">
        <x:v>26.4</x:v>
      </x:c>
      <x:c r="G468" s="6" t="n">
        <x:v>7.2</x:v>
      </x:c>
      <x:c r="H468" s="6" t="n">
        <x:v>3.24</x:v>
      </x:c>
      <x:c r="I468" s="6" t="n">
        <x:v>1.8</x:v>
      </x:c>
      <x:c r="J468" s="6" t="str">
        <x:v>https://raw.githubusercontent.com/Mar-7th/StarRailRes/dbe8cdfcfb0bf657b9fe1cf92d5537f118ccb487/index_new/cn/light_cone_promotions.json</x:v>
      </x:c>
    </x:row>
    <x:row r="469" ht="20" customHeight="1">
      <x:c r="A469" s="6" t="str">
        <x:v>21041_2</x:v>
      </x:c>
      <x:c r="B469" s="6" t="str">
        <x:v>21041</x:v>
      </x:c>
      <x:c r="C469" s="6" t="n">
        <x:v>2</x:v>
      </x:c>
      <x:c r="D469" s="6" t="n">
        <x:v>182.4</x:v>
      </x:c>
      <x:c r="E469" s="6" t="n">
        <x:v>82.08</x:v>
      </x:c>
      <x:c r="F469" s="6" t="n">
        <x:v>45.6</x:v>
      </x:c>
      <x:c r="G469" s="6" t="n">
        <x:v>7.2</x:v>
      </x:c>
      <x:c r="H469" s="6" t="n">
        <x:v>3.24</x:v>
      </x:c>
      <x:c r="I469" s="6" t="n">
        <x:v>1.8</x:v>
      </x:c>
      <x:c r="J469" s="6" t="str">
        <x:v>https://raw.githubusercontent.com/Mar-7th/StarRailRes/dbe8cdfcfb0bf657b9fe1cf92d5537f118ccb487/index_new/cn/light_cone_promotions.json</x:v>
      </x:c>
    </x:row>
    <x:row r="470" ht="20" customHeight="1">
      <x:c r="A470" s="6" t="str">
        <x:v>21041_3</x:v>
      </x:c>
      <x:c r="B470" s="6" t="str">
        <x:v>21041</x:v>
      </x:c>
      <x:c r="C470" s="6" t="n">
        <x:v>3</x:v>
      </x:c>
      <x:c r="D470" s="6" t="n">
        <x:v>259.2</x:v>
      </x:c>
      <x:c r="E470" s="6" t="n">
        <x:v>116.64</x:v>
      </x:c>
      <x:c r="F470" s="6" t="n">
        <x:v>64.8</x:v>
      </x:c>
      <x:c r="G470" s="6" t="n">
        <x:v>7.2</x:v>
      </x:c>
      <x:c r="H470" s="6" t="n">
        <x:v>3.24</x:v>
      </x:c>
      <x:c r="I470" s="6" t="n">
        <x:v>1.8</x:v>
      </x:c>
      <x:c r="J470" s="6" t="str">
        <x:v>https://raw.githubusercontent.com/Mar-7th/StarRailRes/dbe8cdfcfb0bf657b9fe1cf92d5537f118ccb487/index_new/cn/light_cone_promotions.json</x:v>
      </x:c>
    </x:row>
    <x:row r="471" ht="20" customHeight="1">
      <x:c r="A471" s="6" t="str">
        <x:v>21041_4</x:v>
      </x:c>
      <x:c r="B471" s="6" t="str">
        <x:v>21041</x:v>
      </x:c>
      <x:c r="C471" s="6" t="n">
        <x:v>4</x:v>
      </x:c>
      <x:c r="D471" s="6" t="n">
        <x:v>336</x:v>
      </x:c>
      <x:c r="E471" s="6" t="n">
        <x:v>151.2</x:v>
      </x:c>
      <x:c r="F471" s="6" t="n">
        <x:v>84</x:v>
      </x:c>
      <x:c r="G471" s="6" t="n">
        <x:v>7.2</x:v>
      </x:c>
      <x:c r="H471" s="6" t="n">
        <x:v>3.24</x:v>
      </x:c>
      <x:c r="I471" s="6" t="n">
        <x:v>1.8</x:v>
      </x:c>
      <x:c r="J471" s="6" t="str">
        <x:v>https://raw.githubusercontent.com/Mar-7th/StarRailRes/dbe8cdfcfb0bf657b9fe1cf92d5537f118ccb487/index_new/cn/light_cone_promotions.json</x:v>
      </x:c>
    </x:row>
    <x:row r="472" ht="20" customHeight="1">
      <x:c r="A472" s="6" t="str">
        <x:v>21041_5</x:v>
      </x:c>
      <x:c r="B472" s="6" t="str">
        <x:v>21041</x:v>
      </x:c>
      <x:c r="C472" s="6" t="n">
        <x:v>5</x:v>
      </x:c>
      <x:c r="D472" s="6" t="n">
        <x:v>412.8</x:v>
      </x:c>
      <x:c r="E472" s="6" t="n">
        <x:v>185.76</x:v>
      </x:c>
      <x:c r="F472" s="6" t="n">
        <x:v>103.2</x:v>
      </x:c>
      <x:c r="G472" s="6" t="n">
        <x:v>7.2</x:v>
      </x:c>
      <x:c r="H472" s="6" t="n">
        <x:v>3.24</x:v>
      </x:c>
      <x:c r="I472" s="6" t="n">
        <x:v>1.8</x:v>
      </x:c>
      <x:c r="J472" s="6" t="str">
        <x:v>https://raw.githubusercontent.com/Mar-7th/StarRailRes/dbe8cdfcfb0bf657b9fe1cf92d5537f118ccb487/index_new/cn/light_cone_promotions.json</x:v>
      </x:c>
    </x:row>
    <x:row r="473" ht="20" customHeight="1">
      <x:c r="A473" s="6" t="str">
        <x:v>21041_6</x:v>
      </x:c>
      <x:c r="B473" s="6" t="str">
        <x:v>21041</x:v>
      </x:c>
      <x:c r="C473" s="6" t="n">
        <x:v>6</x:v>
      </x:c>
      <x:c r="D473" s="6" t="n">
        <x:v>489.6</x:v>
      </x:c>
      <x:c r="E473" s="6" t="n">
        <x:v>220.32</x:v>
      </x:c>
      <x:c r="F473" s="6" t="n">
        <x:v>122.4</x:v>
      </x:c>
      <x:c r="G473" s="6" t="n">
        <x:v>7.2</x:v>
      </x:c>
      <x:c r="H473" s="6" t="n">
        <x:v>3.24</x:v>
      </x:c>
      <x:c r="I473" s="6" t="n">
        <x:v>1.8</x:v>
      </x:c>
      <x:c r="J473" s="6" t="str">
        <x:v>https://raw.githubusercontent.com/Mar-7th/StarRailRes/dbe8cdfcfb0bf657b9fe1cf92d5537f118ccb487/index_new/cn/light_cone_promotions.json</x:v>
      </x:c>
    </x:row>
    <x:row r="474" ht="20" customHeight="1">
      <x:c r="A474" s="6" t="str">
        <x:v>21042_0</x:v>
      </x:c>
      <x:c r="B474" s="6" t="str">
        <x:v>21042</x:v>
      </x:c>
      <x:c r="C474" s="6" t="n">
        <x:v>0</x:v>
      </x:c>
      <x:c r="D474" s="6" t="n">
        <x:v>43.2</x:v>
      </x:c>
      <x:c r="E474" s="6" t="n">
        <x:v>21.6</x:v>
      </x:c>
      <x:c r="F474" s="6" t="n">
        <x:v>15</x:v>
      </x:c>
      <x:c r="G474" s="6" t="n">
        <x:v>6.48</x:v>
      </x:c>
      <x:c r="H474" s="6" t="n">
        <x:v>3.24</x:v>
      </x:c>
      <x:c r="I474" s="6" t="n">
        <x:v>2.25</x:v>
      </x:c>
      <x:c r="J474" s="6" t="str">
        <x:v>https://raw.githubusercontent.com/Mar-7th/StarRailRes/dbe8cdfcfb0bf657b9fe1cf92d5537f118ccb487/index_new/cn/light_cone_promotions.json</x:v>
      </x:c>
    </x:row>
    <x:row r="475" ht="20" customHeight="1">
      <x:c r="A475" s="6" t="str">
        <x:v>21042_1</x:v>
      </x:c>
      <x:c r="B475" s="6" t="str">
        <x:v>21042</x:v>
      </x:c>
      <x:c r="C475" s="6" t="n">
        <x:v>1</x:v>
      </x:c>
      <x:c r="D475" s="6" t="n">
        <x:v>95.04</x:v>
      </x:c>
      <x:c r="E475" s="6" t="n">
        <x:v>47.52</x:v>
      </x:c>
      <x:c r="F475" s="6" t="n">
        <x:v>33</x:v>
      </x:c>
      <x:c r="G475" s="6" t="n">
        <x:v>6.48</x:v>
      </x:c>
      <x:c r="H475" s="6" t="n">
        <x:v>3.24</x:v>
      </x:c>
      <x:c r="I475" s="6" t="n">
        <x:v>2.25</x:v>
      </x:c>
      <x:c r="J475" s="6" t="str">
        <x:v>https://raw.githubusercontent.com/Mar-7th/StarRailRes/dbe8cdfcfb0bf657b9fe1cf92d5537f118ccb487/index_new/cn/light_cone_promotions.json</x:v>
      </x:c>
    </x:row>
    <x:row r="476" ht="20" customHeight="1">
      <x:c r="A476" s="6" t="str">
        <x:v>21042_2</x:v>
      </x:c>
      <x:c r="B476" s="6" t="str">
        <x:v>21042</x:v>
      </x:c>
      <x:c r="C476" s="6" t="n">
        <x:v>2</x:v>
      </x:c>
      <x:c r="D476" s="6" t="n">
        <x:v>164.16</x:v>
      </x:c>
      <x:c r="E476" s="6" t="n">
        <x:v>82.08</x:v>
      </x:c>
      <x:c r="F476" s="6" t="n">
        <x:v>57</x:v>
      </x:c>
      <x:c r="G476" s="6" t="n">
        <x:v>6.48</x:v>
      </x:c>
      <x:c r="H476" s="6" t="n">
        <x:v>3.24</x:v>
      </x:c>
      <x:c r="I476" s="6" t="n">
        <x:v>2.25</x:v>
      </x:c>
      <x:c r="J476" s="6" t="str">
        <x:v>https://raw.githubusercontent.com/Mar-7th/StarRailRes/dbe8cdfcfb0bf657b9fe1cf92d5537f118ccb487/index_new/cn/light_cone_promotions.json</x:v>
      </x:c>
    </x:row>
    <x:row r="477" ht="20" customHeight="1">
      <x:c r="A477" s="6" t="str">
        <x:v>21042_3</x:v>
      </x:c>
      <x:c r="B477" s="6" t="str">
        <x:v>21042</x:v>
      </x:c>
      <x:c r="C477" s="6" t="n">
        <x:v>3</x:v>
      </x:c>
      <x:c r="D477" s="6" t="n">
        <x:v>233.28</x:v>
      </x:c>
      <x:c r="E477" s="6" t="n">
        <x:v>116.64</x:v>
      </x:c>
      <x:c r="F477" s="6" t="n">
        <x:v>81</x:v>
      </x:c>
      <x:c r="G477" s="6" t="n">
        <x:v>6.48</x:v>
      </x:c>
      <x:c r="H477" s="6" t="n">
        <x:v>3.24</x:v>
      </x:c>
      <x:c r="I477" s="6" t="n">
        <x:v>2.25</x:v>
      </x:c>
      <x:c r="J477" s="6" t="str">
        <x:v>https://raw.githubusercontent.com/Mar-7th/StarRailRes/dbe8cdfcfb0bf657b9fe1cf92d5537f118ccb487/index_new/cn/light_cone_promotions.json</x:v>
      </x:c>
    </x:row>
    <x:row r="478" ht="20" customHeight="1">
      <x:c r="A478" s="6" t="str">
        <x:v>21042_4</x:v>
      </x:c>
      <x:c r="B478" s="6" t="str">
        <x:v>21042</x:v>
      </x:c>
      <x:c r="C478" s="6" t="n">
        <x:v>4</x:v>
      </x:c>
      <x:c r="D478" s="6" t="n">
        <x:v>302.4</x:v>
      </x:c>
      <x:c r="E478" s="6" t="n">
        <x:v>151.2</x:v>
      </x:c>
      <x:c r="F478" s="6" t="n">
        <x:v>105</x:v>
      </x:c>
      <x:c r="G478" s="6" t="n">
        <x:v>6.48</x:v>
      </x:c>
      <x:c r="H478" s="6" t="n">
        <x:v>3.24</x:v>
      </x:c>
      <x:c r="I478" s="6" t="n">
        <x:v>2.25</x:v>
      </x:c>
      <x:c r="J478" s="6" t="str">
        <x:v>https://raw.githubusercontent.com/Mar-7th/StarRailRes/dbe8cdfcfb0bf657b9fe1cf92d5537f118ccb487/index_new/cn/light_cone_promotions.json</x:v>
      </x:c>
    </x:row>
    <x:row r="479" ht="20" customHeight="1">
      <x:c r="A479" s="6" t="str">
        <x:v>21042_5</x:v>
      </x:c>
      <x:c r="B479" s="6" t="str">
        <x:v>21042</x:v>
      </x:c>
      <x:c r="C479" s="6" t="n">
        <x:v>5</x:v>
      </x:c>
      <x:c r="D479" s="6" t="n">
        <x:v>371.52</x:v>
      </x:c>
      <x:c r="E479" s="6" t="n">
        <x:v>185.76</x:v>
      </x:c>
      <x:c r="F479" s="6" t="n">
        <x:v>129</x:v>
      </x:c>
      <x:c r="G479" s="6" t="n">
        <x:v>6.48</x:v>
      </x:c>
      <x:c r="H479" s="6" t="n">
        <x:v>3.24</x:v>
      </x:c>
      <x:c r="I479" s="6" t="n">
        <x:v>2.25</x:v>
      </x:c>
      <x:c r="J479" s="6" t="str">
        <x:v>https://raw.githubusercontent.com/Mar-7th/StarRailRes/dbe8cdfcfb0bf657b9fe1cf92d5537f118ccb487/index_new/cn/light_cone_promotions.json</x:v>
      </x:c>
    </x:row>
    <x:row r="480" ht="20" customHeight="1">
      <x:c r="A480" s="6" t="str">
        <x:v>21042_6</x:v>
      </x:c>
      <x:c r="B480" s="6" t="str">
        <x:v>21042</x:v>
      </x:c>
      <x:c r="C480" s="6" t="n">
        <x:v>6</x:v>
      </x:c>
      <x:c r="D480" s="6" t="n">
        <x:v>440.64</x:v>
      </x:c>
      <x:c r="E480" s="6" t="n">
        <x:v>220.32</x:v>
      </x:c>
      <x:c r="F480" s="6" t="n">
        <x:v>153</x:v>
      </x:c>
      <x:c r="G480" s="6" t="n">
        <x:v>6.48</x:v>
      </x:c>
      <x:c r="H480" s="6" t="n">
        <x:v>3.24</x:v>
      </x:c>
      <x:c r="I480" s="6" t="n">
        <x:v>2.25</x:v>
      </x:c>
      <x:c r="J480" s="6" t="str">
        <x:v>https://raw.githubusercontent.com/Mar-7th/StarRailRes/dbe8cdfcfb0bf657b9fe1cf92d5537f118ccb487/index_new/cn/light_cone_promotions.json</x:v>
      </x:c>
    </x:row>
    <x:row r="481" ht="20" customHeight="1">
      <x:c r="A481" s="6" t="str">
        <x:v>21043_0</x:v>
      </x:c>
      <x:c r="B481" s="6" t="str">
        <x:v>21043</x:v>
      </x:c>
      <x:c r="C481" s="6" t="n">
        <x:v>0</x:v>
      </x:c>
      <x:c r="D481" s="6" t="n">
        <x:v>43.2</x:v>
      </x:c>
      <x:c r="E481" s="6" t="n">
        <x:v>16.8</x:v>
      </x:c>
      <x:c r="F481" s="6" t="n">
        <x:v>21</x:v>
      </x:c>
      <x:c r="G481" s="6" t="n">
        <x:v>6.48</x:v>
      </x:c>
      <x:c r="H481" s="6" t="n">
        <x:v>2.52</x:v>
      </x:c>
      <x:c r="I481" s="6" t="n">
        <x:v>3.15</x:v>
      </x:c>
      <x:c r="J481" s="6" t="str">
        <x:v>https://raw.githubusercontent.com/Mar-7th/StarRailRes/dbe8cdfcfb0bf657b9fe1cf92d5537f118ccb487/index_new/cn/light_cone_promotions.json</x:v>
      </x:c>
    </x:row>
    <x:row r="482" ht="20" customHeight="1">
      <x:c r="A482" s="6" t="str">
        <x:v>21043_1</x:v>
      </x:c>
      <x:c r="B482" s="6" t="str">
        <x:v>21043</x:v>
      </x:c>
      <x:c r="C482" s="6" t="n">
        <x:v>1</x:v>
      </x:c>
      <x:c r="D482" s="6" t="n">
        <x:v>95.04</x:v>
      </x:c>
      <x:c r="E482" s="6" t="n">
        <x:v>36.96</x:v>
      </x:c>
      <x:c r="F482" s="6" t="n">
        <x:v>46.2</x:v>
      </x:c>
      <x:c r="G482" s="6" t="n">
        <x:v>6.48</x:v>
      </x:c>
      <x:c r="H482" s="6" t="n">
        <x:v>2.52</x:v>
      </x:c>
      <x:c r="I482" s="6" t="n">
        <x:v>3.15</x:v>
      </x:c>
      <x:c r="J482" s="6" t="str">
        <x:v>https://raw.githubusercontent.com/Mar-7th/StarRailRes/dbe8cdfcfb0bf657b9fe1cf92d5537f118ccb487/index_new/cn/light_cone_promotions.json</x:v>
      </x:c>
    </x:row>
    <x:row r="483" ht="20" customHeight="1">
      <x:c r="A483" s="6" t="str">
        <x:v>21043_2</x:v>
      </x:c>
      <x:c r="B483" s="6" t="str">
        <x:v>21043</x:v>
      </x:c>
      <x:c r="C483" s="6" t="n">
        <x:v>2</x:v>
      </x:c>
      <x:c r="D483" s="6" t="n">
        <x:v>164.16</x:v>
      </x:c>
      <x:c r="E483" s="6" t="n">
        <x:v>63.84</x:v>
      </x:c>
      <x:c r="F483" s="6" t="n">
        <x:v>79.8</x:v>
      </x:c>
      <x:c r="G483" s="6" t="n">
        <x:v>6.48</x:v>
      </x:c>
      <x:c r="H483" s="6" t="n">
        <x:v>2.52</x:v>
      </x:c>
      <x:c r="I483" s="6" t="n">
        <x:v>3.15</x:v>
      </x:c>
      <x:c r="J483" s="6" t="str">
        <x:v>https://raw.githubusercontent.com/Mar-7th/StarRailRes/dbe8cdfcfb0bf657b9fe1cf92d5537f118ccb487/index_new/cn/light_cone_promotions.json</x:v>
      </x:c>
    </x:row>
    <x:row r="484" ht="20" customHeight="1">
      <x:c r="A484" s="6" t="str">
        <x:v>21043_3</x:v>
      </x:c>
      <x:c r="B484" s="6" t="str">
        <x:v>21043</x:v>
      </x:c>
      <x:c r="C484" s="6" t="n">
        <x:v>3</x:v>
      </x:c>
      <x:c r="D484" s="6" t="n">
        <x:v>233.28</x:v>
      </x:c>
      <x:c r="E484" s="6" t="n">
        <x:v>90.72</x:v>
      </x:c>
      <x:c r="F484" s="6" t="n">
        <x:v>113.4</x:v>
      </x:c>
      <x:c r="G484" s="6" t="n">
        <x:v>6.48</x:v>
      </x:c>
      <x:c r="H484" s="6" t="n">
        <x:v>2.52</x:v>
      </x:c>
      <x:c r="I484" s="6" t="n">
        <x:v>3.15</x:v>
      </x:c>
      <x:c r="J484" s="6" t="str">
        <x:v>https://raw.githubusercontent.com/Mar-7th/StarRailRes/dbe8cdfcfb0bf657b9fe1cf92d5537f118ccb487/index_new/cn/light_cone_promotions.json</x:v>
      </x:c>
    </x:row>
    <x:row r="485" ht="20" customHeight="1">
      <x:c r="A485" s="6" t="str">
        <x:v>21043_4</x:v>
      </x:c>
      <x:c r="B485" s="6" t="str">
        <x:v>21043</x:v>
      </x:c>
      <x:c r="C485" s="6" t="n">
        <x:v>4</x:v>
      </x:c>
      <x:c r="D485" s="6" t="n">
        <x:v>302.4</x:v>
      </x:c>
      <x:c r="E485" s="6" t="n">
        <x:v>117.6</x:v>
      </x:c>
      <x:c r="F485" s="6" t="n">
        <x:v>147</x:v>
      </x:c>
      <x:c r="G485" s="6" t="n">
        <x:v>6.48</x:v>
      </x:c>
      <x:c r="H485" s="6" t="n">
        <x:v>2.52</x:v>
      </x:c>
      <x:c r="I485" s="6" t="n">
        <x:v>3.15</x:v>
      </x:c>
      <x:c r="J485" s="6" t="str">
        <x:v>https://raw.githubusercontent.com/Mar-7th/StarRailRes/dbe8cdfcfb0bf657b9fe1cf92d5537f118ccb487/index_new/cn/light_cone_promotions.json</x:v>
      </x:c>
    </x:row>
    <x:row r="486" ht="20" customHeight="1">
      <x:c r="A486" s="6" t="str">
        <x:v>21043_5</x:v>
      </x:c>
      <x:c r="B486" s="6" t="str">
        <x:v>21043</x:v>
      </x:c>
      <x:c r="C486" s="6" t="n">
        <x:v>5</x:v>
      </x:c>
      <x:c r="D486" s="6" t="n">
        <x:v>371.52</x:v>
      </x:c>
      <x:c r="E486" s="6" t="n">
        <x:v>144.48</x:v>
      </x:c>
      <x:c r="F486" s="6" t="n">
        <x:v>180.6</x:v>
      </x:c>
      <x:c r="G486" s="6" t="n">
        <x:v>6.48</x:v>
      </x:c>
      <x:c r="H486" s="6" t="n">
        <x:v>2.52</x:v>
      </x:c>
      <x:c r="I486" s="6" t="n">
        <x:v>3.15</x:v>
      </x:c>
      <x:c r="J486" s="6" t="str">
        <x:v>https://raw.githubusercontent.com/Mar-7th/StarRailRes/dbe8cdfcfb0bf657b9fe1cf92d5537f118ccb487/index_new/cn/light_cone_promotions.json</x:v>
      </x:c>
    </x:row>
    <x:row r="487" ht="20" customHeight="1">
      <x:c r="A487" s="6" t="str">
        <x:v>21043_6</x:v>
      </x:c>
      <x:c r="B487" s="6" t="str">
        <x:v>21043</x:v>
      </x:c>
      <x:c r="C487" s="6" t="n">
        <x:v>6</x:v>
      </x:c>
      <x:c r="D487" s="6" t="n">
        <x:v>440.64</x:v>
      </x:c>
      <x:c r="E487" s="6" t="n">
        <x:v>171.36</x:v>
      </x:c>
      <x:c r="F487" s="6" t="n">
        <x:v>214.2</x:v>
      </x:c>
      <x:c r="G487" s="6" t="n">
        <x:v>6.48</x:v>
      </x:c>
      <x:c r="H487" s="6" t="n">
        <x:v>2.52</x:v>
      </x:c>
      <x:c r="I487" s="6" t="n">
        <x:v>3.15</x:v>
      </x:c>
      <x:c r="J487" s="6" t="str">
        <x:v>https://raw.githubusercontent.com/Mar-7th/StarRailRes/dbe8cdfcfb0bf657b9fe1cf92d5537f118ccb487/index_new/cn/light_cone_promotions.json</x:v>
      </x:c>
    </x:row>
    <x:row r="488" ht="20" customHeight="1">
      <x:c r="A488" s="6" t="str">
        <x:v>21044_0</x:v>
      </x:c>
      <x:c r="B488" s="6" t="str">
        <x:v>21044</x:v>
      </x:c>
      <x:c r="C488" s="6" t="n">
        <x:v>0</x:v>
      </x:c>
      <x:c r="D488" s="6" t="n">
        <x:v>43.2</x:v>
      </x:c>
      <x:c r="E488" s="6" t="n">
        <x:v>21.6</x:v>
      </x:c>
      <x:c r="F488" s="6" t="n">
        <x:v>15</x:v>
      </x:c>
      <x:c r="G488" s="6" t="n">
        <x:v>6.48</x:v>
      </x:c>
      <x:c r="H488" s="6" t="n">
        <x:v>3.24</x:v>
      </x:c>
      <x:c r="I488" s="6" t="n">
        <x:v>2.25</x:v>
      </x:c>
      <x:c r="J488" s="6" t="str">
        <x:v>https://raw.githubusercontent.com/Mar-7th/StarRailRes/dbe8cdfcfb0bf657b9fe1cf92d5537f118ccb487/index_new/cn/light_cone_promotions.json</x:v>
      </x:c>
    </x:row>
    <x:row r="489" ht="20" customHeight="1">
      <x:c r="A489" s="6" t="str">
        <x:v>21044_1</x:v>
      </x:c>
      <x:c r="B489" s="6" t="str">
        <x:v>21044</x:v>
      </x:c>
      <x:c r="C489" s="6" t="n">
        <x:v>1</x:v>
      </x:c>
      <x:c r="D489" s="6" t="n">
        <x:v>95.04</x:v>
      </x:c>
      <x:c r="E489" s="6" t="n">
        <x:v>47.52</x:v>
      </x:c>
      <x:c r="F489" s="6" t="n">
        <x:v>33</x:v>
      </x:c>
      <x:c r="G489" s="6" t="n">
        <x:v>6.48</x:v>
      </x:c>
      <x:c r="H489" s="6" t="n">
        <x:v>3.24</x:v>
      </x:c>
      <x:c r="I489" s="6" t="n">
        <x:v>2.25</x:v>
      </x:c>
      <x:c r="J489" s="6" t="str">
        <x:v>https://raw.githubusercontent.com/Mar-7th/StarRailRes/dbe8cdfcfb0bf657b9fe1cf92d5537f118ccb487/index_new/cn/light_cone_promotions.json</x:v>
      </x:c>
    </x:row>
    <x:row r="490" ht="20" customHeight="1">
      <x:c r="A490" s="6" t="str">
        <x:v>21044_2</x:v>
      </x:c>
      <x:c r="B490" s="6" t="str">
        <x:v>21044</x:v>
      </x:c>
      <x:c r="C490" s="6" t="n">
        <x:v>2</x:v>
      </x:c>
      <x:c r="D490" s="6" t="n">
        <x:v>164.16</x:v>
      </x:c>
      <x:c r="E490" s="6" t="n">
        <x:v>82.08</x:v>
      </x:c>
      <x:c r="F490" s="6" t="n">
        <x:v>57</x:v>
      </x:c>
      <x:c r="G490" s="6" t="n">
        <x:v>6.48</x:v>
      </x:c>
      <x:c r="H490" s="6" t="n">
        <x:v>3.24</x:v>
      </x:c>
      <x:c r="I490" s="6" t="n">
        <x:v>2.25</x:v>
      </x:c>
      <x:c r="J490" s="6" t="str">
        <x:v>https://raw.githubusercontent.com/Mar-7th/StarRailRes/dbe8cdfcfb0bf657b9fe1cf92d5537f118ccb487/index_new/cn/light_cone_promotions.json</x:v>
      </x:c>
    </x:row>
    <x:row r="491" ht="20" customHeight="1">
      <x:c r="A491" s="6" t="str">
        <x:v>21044_3</x:v>
      </x:c>
      <x:c r="B491" s="6" t="str">
        <x:v>21044</x:v>
      </x:c>
      <x:c r="C491" s="6" t="n">
        <x:v>3</x:v>
      </x:c>
      <x:c r="D491" s="6" t="n">
        <x:v>233.28</x:v>
      </x:c>
      <x:c r="E491" s="6" t="n">
        <x:v>116.64</x:v>
      </x:c>
      <x:c r="F491" s="6" t="n">
        <x:v>81</x:v>
      </x:c>
      <x:c r="G491" s="6" t="n">
        <x:v>6.48</x:v>
      </x:c>
      <x:c r="H491" s="6" t="n">
        <x:v>3.24</x:v>
      </x:c>
      <x:c r="I491" s="6" t="n">
        <x:v>2.25</x:v>
      </x:c>
      <x:c r="J491" s="6" t="str">
        <x:v>https://raw.githubusercontent.com/Mar-7th/StarRailRes/dbe8cdfcfb0bf657b9fe1cf92d5537f118ccb487/index_new/cn/light_cone_promotions.json</x:v>
      </x:c>
    </x:row>
    <x:row r="492" ht="20" customHeight="1">
      <x:c r="A492" s="6" t="str">
        <x:v>21044_4</x:v>
      </x:c>
      <x:c r="B492" s="6" t="str">
        <x:v>21044</x:v>
      </x:c>
      <x:c r="C492" s="6" t="n">
        <x:v>4</x:v>
      </x:c>
      <x:c r="D492" s="6" t="n">
        <x:v>302.4</x:v>
      </x:c>
      <x:c r="E492" s="6" t="n">
        <x:v>151.2</x:v>
      </x:c>
      <x:c r="F492" s="6" t="n">
        <x:v>105</x:v>
      </x:c>
      <x:c r="G492" s="6" t="n">
        <x:v>6.48</x:v>
      </x:c>
      <x:c r="H492" s="6" t="n">
        <x:v>3.24</x:v>
      </x:c>
      <x:c r="I492" s="6" t="n">
        <x:v>2.25</x:v>
      </x:c>
      <x:c r="J492" s="6" t="str">
        <x:v>https://raw.githubusercontent.com/Mar-7th/StarRailRes/dbe8cdfcfb0bf657b9fe1cf92d5537f118ccb487/index_new/cn/light_cone_promotions.json</x:v>
      </x:c>
    </x:row>
    <x:row r="493" ht="20" customHeight="1">
      <x:c r="A493" s="6" t="str">
        <x:v>21044_5</x:v>
      </x:c>
      <x:c r="B493" s="6" t="str">
        <x:v>21044</x:v>
      </x:c>
      <x:c r="C493" s="6" t="n">
        <x:v>5</x:v>
      </x:c>
      <x:c r="D493" s="6" t="n">
        <x:v>371.52</x:v>
      </x:c>
      <x:c r="E493" s="6" t="n">
        <x:v>185.76</x:v>
      </x:c>
      <x:c r="F493" s="6" t="n">
        <x:v>129</x:v>
      </x:c>
      <x:c r="G493" s="6" t="n">
        <x:v>6.48</x:v>
      </x:c>
      <x:c r="H493" s="6" t="n">
        <x:v>3.24</x:v>
      </x:c>
      <x:c r="I493" s="6" t="n">
        <x:v>2.25</x:v>
      </x:c>
      <x:c r="J493" s="6" t="str">
        <x:v>https://raw.githubusercontent.com/Mar-7th/StarRailRes/dbe8cdfcfb0bf657b9fe1cf92d5537f118ccb487/index_new/cn/light_cone_promotions.json</x:v>
      </x:c>
    </x:row>
    <x:row r="494" ht="20" customHeight="1">
      <x:c r="A494" s="6" t="str">
        <x:v>21044_6</x:v>
      </x:c>
      <x:c r="B494" s="6" t="str">
        <x:v>21044</x:v>
      </x:c>
      <x:c r="C494" s="6" t="n">
        <x:v>6</x:v>
      </x:c>
      <x:c r="D494" s="6" t="n">
        <x:v>440.64</x:v>
      </x:c>
      <x:c r="E494" s="6" t="n">
        <x:v>220.32</x:v>
      </x:c>
      <x:c r="F494" s="6" t="n">
        <x:v>153</x:v>
      </x:c>
      <x:c r="G494" s="6" t="n">
        <x:v>6.48</x:v>
      </x:c>
      <x:c r="H494" s="6" t="n">
        <x:v>3.24</x:v>
      </x:c>
      <x:c r="I494" s="6" t="n">
        <x:v>2.25</x:v>
      </x:c>
      <x:c r="J494" s="6" t="str">
        <x:v>https://raw.githubusercontent.com/Mar-7th/StarRailRes/dbe8cdfcfb0bf657b9fe1cf92d5537f118ccb487/index_new/cn/light_cone_promotions.json</x:v>
      </x:c>
    </x:row>
    <x:row r="495" ht="20" customHeight="1">
      <x:c r="A495" s="6" t="str">
        <x:v>21045_0</x:v>
      </x:c>
      <x:c r="B495" s="6" t="str">
        <x:v>21045</x:v>
      </x:c>
      <x:c r="C495" s="6" t="n">
        <x:v>0</x:v>
      </x:c>
      <x:c r="D495" s="6" t="n">
        <x:v>38.4</x:v>
      </x:c>
      <x:c r="E495" s="6" t="n">
        <x:v>21.6</x:v>
      </x:c>
      <x:c r="F495" s="6" t="n">
        <x:v>18</x:v>
      </x:c>
      <x:c r="G495" s="6" t="n">
        <x:v>5.76</x:v>
      </x:c>
      <x:c r="H495" s="6" t="n">
        <x:v>3.24</x:v>
      </x:c>
      <x:c r="I495" s="6" t="n">
        <x:v>2.7</x:v>
      </x:c>
      <x:c r="J495" s="6" t="str">
        <x:v>https://raw.githubusercontent.com/Mar-7th/StarRailRes/dbe8cdfcfb0bf657b9fe1cf92d5537f118ccb487/index_new/cn/light_cone_promotions.json</x:v>
      </x:c>
    </x:row>
    <x:row r="496" ht="20" customHeight="1">
      <x:c r="A496" s="6" t="str">
        <x:v>21045_1</x:v>
      </x:c>
      <x:c r="B496" s="6" t="str">
        <x:v>21045</x:v>
      </x:c>
      <x:c r="C496" s="6" t="n">
        <x:v>1</x:v>
      </x:c>
      <x:c r="D496" s="6" t="n">
        <x:v>84.48</x:v>
      </x:c>
      <x:c r="E496" s="6" t="n">
        <x:v>47.52</x:v>
      </x:c>
      <x:c r="F496" s="6" t="n">
        <x:v>39.6</x:v>
      </x:c>
      <x:c r="G496" s="6" t="n">
        <x:v>5.76</x:v>
      </x:c>
      <x:c r="H496" s="6" t="n">
        <x:v>3.24</x:v>
      </x:c>
      <x:c r="I496" s="6" t="n">
        <x:v>2.7</x:v>
      </x:c>
      <x:c r="J496" s="6" t="str">
        <x:v>https://raw.githubusercontent.com/Mar-7th/StarRailRes/dbe8cdfcfb0bf657b9fe1cf92d5537f118ccb487/index_new/cn/light_cone_promotions.json</x:v>
      </x:c>
    </x:row>
    <x:row r="497" ht="20" customHeight="1">
      <x:c r="A497" s="6" t="str">
        <x:v>21045_2</x:v>
      </x:c>
      <x:c r="B497" s="6" t="str">
        <x:v>21045</x:v>
      </x:c>
      <x:c r="C497" s="6" t="n">
        <x:v>2</x:v>
      </x:c>
      <x:c r="D497" s="6" t="n">
        <x:v>145.92</x:v>
      </x:c>
      <x:c r="E497" s="6" t="n">
        <x:v>82.08</x:v>
      </x:c>
      <x:c r="F497" s="6" t="n">
        <x:v>68.4</x:v>
      </x:c>
      <x:c r="G497" s="6" t="n">
        <x:v>5.76</x:v>
      </x:c>
      <x:c r="H497" s="6" t="n">
        <x:v>3.24</x:v>
      </x:c>
      <x:c r="I497" s="6" t="n">
        <x:v>2.7</x:v>
      </x:c>
      <x:c r="J497" s="6" t="str">
        <x:v>https://raw.githubusercontent.com/Mar-7th/StarRailRes/dbe8cdfcfb0bf657b9fe1cf92d5537f118ccb487/index_new/cn/light_cone_promotions.json</x:v>
      </x:c>
    </x:row>
    <x:row r="498" ht="20" customHeight="1">
      <x:c r="A498" s="6" t="str">
        <x:v>21045_3</x:v>
      </x:c>
      <x:c r="B498" s="6" t="str">
        <x:v>21045</x:v>
      </x:c>
      <x:c r="C498" s="6" t="n">
        <x:v>3</x:v>
      </x:c>
      <x:c r="D498" s="6" t="n">
        <x:v>207.36</x:v>
      </x:c>
      <x:c r="E498" s="6" t="n">
        <x:v>116.64</x:v>
      </x:c>
      <x:c r="F498" s="6" t="n">
        <x:v>97.2</x:v>
      </x:c>
      <x:c r="G498" s="6" t="n">
        <x:v>5.76</x:v>
      </x:c>
      <x:c r="H498" s="6" t="n">
        <x:v>3.24</x:v>
      </x:c>
      <x:c r="I498" s="6" t="n">
        <x:v>2.7</x:v>
      </x:c>
      <x:c r="J498" s="6" t="str">
        <x:v>https://raw.githubusercontent.com/Mar-7th/StarRailRes/dbe8cdfcfb0bf657b9fe1cf92d5537f118ccb487/index_new/cn/light_cone_promotions.json</x:v>
      </x:c>
    </x:row>
    <x:row r="499" ht="20" customHeight="1">
      <x:c r="A499" s="6" t="str">
        <x:v>21045_4</x:v>
      </x:c>
      <x:c r="B499" s="6" t="str">
        <x:v>21045</x:v>
      </x:c>
      <x:c r="C499" s="6" t="n">
        <x:v>4</x:v>
      </x:c>
      <x:c r="D499" s="6" t="n">
        <x:v>268.8</x:v>
      </x:c>
      <x:c r="E499" s="6" t="n">
        <x:v>151.2</x:v>
      </x:c>
      <x:c r="F499" s="6" t="n">
        <x:v>126</x:v>
      </x:c>
      <x:c r="G499" s="6" t="n">
        <x:v>5.76</x:v>
      </x:c>
      <x:c r="H499" s="6" t="n">
        <x:v>3.24</x:v>
      </x:c>
      <x:c r="I499" s="6" t="n">
        <x:v>2.7</x:v>
      </x:c>
      <x:c r="J499" s="6" t="str">
        <x:v>https://raw.githubusercontent.com/Mar-7th/StarRailRes/dbe8cdfcfb0bf657b9fe1cf92d5537f118ccb487/index_new/cn/light_cone_promotions.json</x:v>
      </x:c>
    </x:row>
    <x:row r="500" ht="20" customHeight="1">
      <x:c r="A500" s="6" t="str">
        <x:v>21045_5</x:v>
      </x:c>
      <x:c r="B500" s="6" t="str">
        <x:v>21045</x:v>
      </x:c>
      <x:c r="C500" s="6" t="n">
        <x:v>5</x:v>
      </x:c>
      <x:c r="D500" s="6" t="n">
        <x:v>330.24</x:v>
      </x:c>
      <x:c r="E500" s="6" t="n">
        <x:v>185.76</x:v>
      </x:c>
      <x:c r="F500" s="6" t="n">
        <x:v>154.8</x:v>
      </x:c>
      <x:c r="G500" s="6" t="n">
        <x:v>5.76</x:v>
      </x:c>
      <x:c r="H500" s="6" t="n">
        <x:v>3.24</x:v>
      </x:c>
      <x:c r="I500" s="6" t="n">
        <x:v>2.7</x:v>
      </x:c>
      <x:c r="J500" s="6" t="str">
        <x:v>https://raw.githubusercontent.com/Mar-7th/StarRailRes/dbe8cdfcfb0bf657b9fe1cf92d5537f118ccb487/index_new/cn/light_cone_promotions.json</x:v>
      </x:c>
    </x:row>
    <x:row r="501" ht="20" customHeight="1">
      <x:c r="A501" s="6" t="str">
        <x:v>21045_6</x:v>
      </x:c>
      <x:c r="B501" s="6" t="str">
        <x:v>21045</x:v>
      </x:c>
      <x:c r="C501" s="6" t="n">
        <x:v>6</x:v>
      </x:c>
      <x:c r="D501" s="6" t="n">
        <x:v>391.68</x:v>
      </x:c>
      <x:c r="E501" s="6" t="n">
        <x:v>220.32</x:v>
      </x:c>
      <x:c r="F501" s="6" t="n">
        <x:v>183.6</x:v>
      </x:c>
      <x:c r="G501" s="6" t="n">
        <x:v>5.76</x:v>
      </x:c>
      <x:c r="H501" s="6" t="n">
        <x:v>3.24</x:v>
      </x:c>
      <x:c r="I501" s="6" t="n">
        <x:v>2.7</x:v>
      </x:c>
      <x:c r="J501" s="6" t="str">
        <x:v>https://raw.githubusercontent.com/Mar-7th/StarRailRes/dbe8cdfcfb0bf657b9fe1cf92d5537f118ccb487/index_new/cn/light_cone_promotions.json</x:v>
      </x:c>
    </x:row>
    <x:row r="502" ht="20" customHeight="1">
      <x:c r="A502" s="6" t="str">
        <x:v>21046_0</x:v>
      </x:c>
      <x:c r="B502" s="6" t="str">
        <x:v>21046</x:v>
      </x:c>
      <x:c r="C502" s="6" t="n">
        <x:v>0</x:v>
      </x:c>
      <x:c r="D502" s="6" t="n">
        <x:v>43.2</x:v>
      </x:c>
      <x:c r="E502" s="6" t="n">
        <x:v>19.2</x:v>
      </x:c>
      <x:c r="F502" s="6" t="n">
        <x:v>18</x:v>
      </x:c>
      <x:c r="G502" s="6" t="n">
        <x:v>6.48</x:v>
      </x:c>
      <x:c r="H502" s="6" t="n">
        <x:v>2.88</x:v>
      </x:c>
      <x:c r="I502" s="6" t="n">
        <x:v>2.7</x:v>
      </x:c>
      <x:c r="J502" s="6" t="str">
        <x:v>https://raw.githubusercontent.com/Mar-7th/StarRailRes/dbe8cdfcfb0bf657b9fe1cf92d5537f118ccb487/index_new/cn/light_cone_promotions.json</x:v>
      </x:c>
    </x:row>
    <x:row r="503" ht="20" customHeight="1">
      <x:c r="A503" s="6" t="str">
        <x:v>21046_1</x:v>
      </x:c>
      <x:c r="B503" s="6" t="str">
        <x:v>21046</x:v>
      </x:c>
      <x:c r="C503" s="6" t="n">
        <x:v>1</x:v>
      </x:c>
      <x:c r="D503" s="6" t="n">
        <x:v>95.04</x:v>
      </x:c>
      <x:c r="E503" s="6" t="n">
        <x:v>42.24</x:v>
      </x:c>
      <x:c r="F503" s="6" t="n">
        <x:v>39.6</x:v>
      </x:c>
      <x:c r="G503" s="6" t="n">
        <x:v>6.48</x:v>
      </x:c>
      <x:c r="H503" s="6" t="n">
        <x:v>2.88</x:v>
      </x:c>
      <x:c r="I503" s="6" t="n">
        <x:v>2.7</x:v>
      </x:c>
      <x:c r="J503" s="6" t="str">
        <x:v>https://raw.githubusercontent.com/Mar-7th/StarRailRes/dbe8cdfcfb0bf657b9fe1cf92d5537f118ccb487/index_new/cn/light_cone_promotions.json</x:v>
      </x:c>
    </x:row>
    <x:row r="504" ht="20" customHeight="1">
      <x:c r="A504" s="6" t="str">
        <x:v>21046_2</x:v>
      </x:c>
      <x:c r="B504" s="6" t="str">
        <x:v>21046</x:v>
      </x:c>
      <x:c r="C504" s="6" t="n">
        <x:v>2</x:v>
      </x:c>
      <x:c r="D504" s="6" t="n">
        <x:v>164.16</x:v>
      </x:c>
      <x:c r="E504" s="6" t="n">
        <x:v>72.96</x:v>
      </x:c>
      <x:c r="F504" s="6" t="n">
        <x:v>68.4</x:v>
      </x:c>
      <x:c r="G504" s="6" t="n">
        <x:v>6.48</x:v>
      </x:c>
      <x:c r="H504" s="6" t="n">
        <x:v>2.88</x:v>
      </x:c>
      <x:c r="I504" s="6" t="n">
        <x:v>2.7</x:v>
      </x:c>
      <x:c r="J504" s="6" t="str">
        <x:v>https://raw.githubusercontent.com/Mar-7th/StarRailRes/dbe8cdfcfb0bf657b9fe1cf92d5537f118ccb487/index_new/cn/light_cone_promotions.json</x:v>
      </x:c>
    </x:row>
    <x:row r="505" ht="20" customHeight="1">
      <x:c r="A505" s="6" t="str">
        <x:v>21046_3</x:v>
      </x:c>
      <x:c r="B505" s="6" t="str">
        <x:v>21046</x:v>
      </x:c>
      <x:c r="C505" s="6" t="n">
        <x:v>3</x:v>
      </x:c>
      <x:c r="D505" s="6" t="n">
        <x:v>233.28</x:v>
      </x:c>
      <x:c r="E505" s="6" t="n">
        <x:v>103.68</x:v>
      </x:c>
      <x:c r="F505" s="6" t="n">
        <x:v>97.2</x:v>
      </x:c>
      <x:c r="G505" s="6" t="n">
        <x:v>6.48</x:v>
      </x:c>
      <x:c r="H505" s="6" t="n">
        <x:v>2.88</x:v>
      </x:c>
      <x:c r="I505" s="6" t="n">
        <x:v>2.7</x:v>
      </x:c>
      <x:c r="J505" s="6" t="str">
        <x:v>https://raw.githubusercontent.com/Mar-7th/StarRailRes/dbe8cdfcfb0bf657b9fe1cf92d5537f118ccb487/index_new/cn/light_cone_promotions.json</x:v>
      </x:c>
    </x:row>
    <x:row r="506" ht="20" customHeight="1">
      <x:c r="A506" s="6" t="str">
        <x:v>21046_4</x:v>
      </x:c>
      <x:c r="B506" s="6" t="str">
        <x:v>21046</x:v>
      </x:c>
      <x:c r="C506" s="6" t="n">
        <x:v>4</x:v>
      </x:c>
      <x:c r="D506" s="6" t="n">
        <x:v>302.4</x:v>
      </x:c>
      <x:c r="E506" s="6" t="n">
        <x:v>134.4</x:v>
      </x:c>
      <x:c r="F506" s="6" t="n">
        <x:v>126</x:v>
      </x:c>
      <x:c r="G506" s="6" t="n">
        <x:v>6.48</x:v>
      </x:c>
      <x:c r="H506" s="6" t="n">
        <x:v>2.88</x:v>
      </x:c>
      <x:c r="I506" s="6" t="n">
        <x:v>2.7</x:v>
      </x:c>
      <x:c r="J506" s="6" t="str">
        <x:v>https://raw.githubusercontent.com/Mar-7th/StarRailRes/dbe8cdfcfb0bf657b9fe1cf92d5537f118ccb487/index_new/cn/light_cone_promotions.json</x:v>
      </x:c>
    </x:row>
    <x:row r="507" ht="20" customHeight="1">
      <x:c r="A507" s="6" t="str">
        <x:v>21046_5</x:v>
      </x:c>
      <x:c r="B507" s="6" t="str">
        <x:v>21046</x:v>
      </x:c>
      <x:c r="C507" s="6" t="n">
        <x:v>5</x:v>
      </x:c>
      <x:c r="D507" s="6" t="n">
        <x:v>371.52</x:v>
      </x:c>
      <x:c r="E507" s="6" t="n">
        <x:v>165.12</x:v>
      </x:c>
      <x:c r="F507" s="6" t="n">
        <x:v>154.8</x:v>
      </x:c>
      <x:c r="G507" s="6" t="n">
        <x:v>6.48</x:v>
      </x:c>
      <x:c r="H507" s="6" t="n">
        <x:v>2.88</x:v>
      </x:c>
      <x:c r="I507" s="6" t="n">
        <x:v>2.7</x:v>
      </x:c>
      <x:c r="J507" s="6" t="str">
        <x:v>https://raw.githubusercontent.com/Mar-7th/StarRailRes/dbe8cdfcfb0bf657b9fe1cf92d5537f118ccb487/index_new/cn/light_cone_promotions.json</x:v>
      </x:c>
    </x:row>
    <x:row r="508" ht="20" customHeight="1">
      <x:c r="A508" s="6" t="str">
        <x:v>21046_6</x:v>
      </x:c>
      <x:c r="B508" s="6" t="str">
        <x:v>21046</x:v>
      </x:c>
      <x:c r="C508" s="6" t="n">
        <x:v>6</x:v>
      </x:c>
      <x:c r="D508" s="6" t="n">
        <x:v>440.64</x:v>
      </x:c>
      <x:c r="E508" s="6" t="n">
        <x:v>195.84</x:v>
      </x:c>
      <x:c r="F508" s="6" t="n">
        <x:v>183.6</x:v>
      </x:c>
      <x:c r="G508" s="6" t="n">
        <x:v>6.48</x:v>
      </x:c>
      <x:c r="H508" s="6" t="n">
        <x:v>2.88</x:v>
      </x:c>
      <x:c r="I508" s="6" t="n">
        <x:v>2.7</x:v>
      </x:c>
      <x:c r="J508" s="6" t="str">
        <x:v>https://raw.githubusercontent.com/Mar-7th/StarRailRes/dbe8cdfcfb0bf657b9fe1cf92d5537f118ccb487/index_new/cn/light_cone_promotions.json</x:v>
      </x:c>
    </x:row>
    <x:row r="509" ht="20" customHeight="1">
      <x:c r="A509" s="6" t="str">
        <x:v>21047_0</x:v>
      </x:c>
      <x:c r="B509" s="6" t="str">
        <x:v>21047</x:v>
      </x:c>
      <x:c r="C509" s="6" t="n">
        <x:v>0</x:v>
      </x:c>
      <x:c r="D509" s="6" t="n">
        <x:v>38.4</x:v>
      </x:c>
      <x:c r="E509" s="6" t="n">
        <x:v>21.6</x:v>
      </x:c>
      <x:c r="F509" s="6" t="n">
        <x:v>18</x:v>
      </x:c>
      <x:c r="G509" s="6" t="n">
        <x:v>5.76</x:v>
      </x:c>
      <x:c r="H509" s="6" t="n">
        <x:v>3.24</x:v>
      </x:c>
      <x:c r="I509" s="6" t="n">
        <x:v>2.7</x:v>
      </x:c>
      <x:c r="J509" s="6" t="str">
        <x:v>https://raw.githubusercontent.com/Mar-7th/StarRailRes/dbe8cdfcfb0bf657b9fe1cf92d5537f118ccb487/index_new/cn/light_cone_promotions.json</x:v>
      </x:c>
    </x:row>
    <x:row r="510" ht="20" customHeight="1">
      <x:c r="A510" s="6" t="str">
        <x:v>21047_1</x:v>
      </x:c>
      <x:c r="B510" s="6" t="str">
        <x:v>21047</x:v>
      </x:c>
      <x:c r="C510" s="6" t="n">
        <x:v>1</x:v>
      </x:c>
      <x:c r="D510" s="6" t="n">
        <x:v>84.48</x:v>
      </x:c>
      <x:c r="E510" s="6" t="n">
        <x:v>47.52</x:v>
      </x:c>
      <x:c r="F510" s="6" t="n">
        <x:v>39.6</x:v>
      </x:c>
      <x:c r="G510" s="6" t="n">
        <x:v>5.76</x:v>
      </x:c>
      <x:c r="H510" s="6" t="n">
        <x:v>3.24</x:v>
      </x:c>
      <x:c r="I510" s="6" t="n">
        <x:v>2.7</x:v>
      </x:c>
      <x:c r="J510" s="6" t="str">
        <x:v>https://raw.githubusercontent.com/Mar-7th/StarRailRes/dbe8cdfcfb0bf657b9fe1cf92d5537f118ccb487/index_new/cn/light_cone_promotions.json</x:v>
      </x:c>
    </x:row>
    <x:row r="511" ht="20" customHeight="1">
      <x:c r="A511" s="6" t="str">
        <x:v>21047_2</x:v>
      </x:c>
      <x:c r="B511" s="6" t="str">
        <x:v>21047</x:v>
      </x:c>
      <x:c r="C511" s="6" t="n">
        <x:v>2</x:v>
      </x:c>
      <x:c r="D511" s="6" t="n">
        <x:v>145.92</x:v>
      </x:c>
      <x:c r="E511" s="6" t="n">
        <x:v>82.08</x:v>
      </x:c>
      <x:c r="F511" s="6" t="n">
        <x:v>68.4</x:v>
      </x:c>
      <x:c r="G511" s="6" t="n">
        <x:v>5.76</x:v>
      </x:c>
      <x:c r="H511" s="6" t="n">
        <x:v>3.24</x:v>
      </x:c>
      <x:c r="I511" s="6" t="n">
        <x:v>2.7</x:v>
      </x:c>
      <x:c r="J511" s="6" t="str">
        <x:v>https://raw.githubusercontent.com/Mar-7th/StarRailRes/dbe8cdfcfb0bf657b9fe1cf92d5537f118ccb487/index_new/cn/light_cone_promotions.json</x:v>
      </x:c>
    </x:row>
    <x:row r="512" ht="20" customHeight="1">
      <x:c r="A512" s="6" t="str">
        <x:v>21047_3</x:v>
      </x:c>
      <x:c r="B512" s="6" t="str">
        <x:v>21047</x:v>
      </x:c>
      <x:c r="C512" s="6" t="n">
        <x:v>3</x:v>
      </x:c>
      <x:c r="D512" s="6" t="n">
        <x:v>207.36</x:v>
      </x:c>
      <x:c r="E512" s="6" t="n">
        <x:v>116.64</x:v>
      </x:c>
      <x:c r="F512" s="6" t="n">
        <x:v>97.2</x:v>
      </x:c>
      <x:c r="G512" s="6" t="n">
        <x:v>5.76</x:v>
      </x:c>
      <x:c r="H512" s="6" t="n">
        <x:v>3.24</x:v>
      </x:c>
      <x:c r="I512" s="6" t="n">
        <x:v>2.7</x:v>
      </x:c>
      <x:c r="J512" s="6" t="str">
        <x:v>https://raw.githubusercontent.com/Mar-7th/StarRailRes/dbe8cdfcfb0bf657b9fe1cf92d5537f118ccb487/index_new/cn/light_cone_promotions.json</x:v>
      </x:c>
    </x:row>
    <x:row r="513" ht="20" customHeight="1">
      <x:c r="A513" s="6" t="str">
        <x:v>21047_4</x:v>
      </x:c>
      <x:c r="B513" s="6" t="str">
        <x:v>21047</x:v>
      </x:c>
      <x:c r="C513" s="6" t="n">
        <x:v>4</x:v>
      </x:c>
      <x:c r="D513" s="6" t="n">
        <x:v>268.8</x:v>
      </x:c>
      <x:c r="E513" s="6" t="n">
        <x:v>151.2</x:v>
      </x:c>
      <x:c r="F513" s="6" t="n">
        <x:v>126</x:v>
      </x:c>
      <x:c r="G513" s="6" t="n">
        <x:v>5.76</x:v>
      </x:c>
      <x:c r="H513" s="6" t="n">
        <x:v>3.24</x:v>
      </x:c>
      <x:c r="I513" s="6" t="n">
        <x:v>2.7</x:v>
      </x:c>
      <x:c r="J513" s="6" t="str">
        <x:v>https://raw.githubusercontent.com/Mar-7th/StarRailRes/dbe8cdfcfb0bf657b9fe1cf92d5537f118ccb487/index_new/cn/light_cone_promotions.json</x:v>
      </x:c>
    </x:row>
    <x:row r="514" ht="20" customHeight="1">
      <x:c r="A514" s="6" t="str">
        <x:v>21047_5</x:v>
      </x:c>
      <x:c r="B514" s="6" t="str">
        <x:v>21047</x:v>
      </x:c>
      <x:c r="C514" s="6" t="n">
        <x:v>5</x:v>
      </x:c>
      <x:c r="D514" s="6" t="n">
        <x:v>330.24</x:v>
      </x:c>
      <x:c r="E514" s="6" t="n">
        <x:v>185.76</x:v>
      </x:c>
      <x:c r="F514" s="6" t="n">
        <x:v>154.8</x:v>
      </x:c>
      <x:c r="G514" s="6" t="n">
        <x:v>5.76</x:v>
      </x:c>
      <x:c r="H514" s="6" t="n">
        <x:v>3.24</x:v>
      </x:c>
      <x:c r="I514" s="6" t="n">
        <x:v>2.7</x:v>
      </x:c>
      <x:c r="J514" s="6" t="str">
        <x:v>https://raw.githubusercontent.com/Mar-7th/StarRailRes/dbe8cdfcfb0bf657b9fe1cf92d5537f118ccb487/index_new/cn/light_cone_promotions.json</x:v>
      </x:c>
    </x:row>
    <x:row r="515" ht="20" customHeight="1">
      <x:c r="A515" s="6" t="str">
        <x:v>21047_6</x:v>
      </x:c>
      <x:c r="B515" s="6" t="str">
        <x:v>21047</x:v>
      </x:c>
      <x:c r="C515" s="6" t="n">
        <x:v>6</x:v>
      </x:c>
      <x:c r="D515" s="6" t="n">
        <x:v>391.68</x:v>
      </x:c>
      <x:c r="E515" s="6" t="n">
        <x:v>220.32</x:v>
      </x:c>
      <x:c r="F515" s="6" t="n">
        <x:v>183.6</x:v>
      </x:c>
      <x:c r="G515" s="6" t="n">
        <x:v>5.76</x:v>
      </x:c>
      <x:c r="H515" s="6" t="n">
        <x:v>3.24</x:v>
      </x:c>
      <x:c r="I515" s="6" t="n">
        <x:v>2.7</x:v>
      </x:c>
      <x:c r="J515" s="6" t="str">
        <x:v>https://raw.githubusercontent.com/Mar-7th/StarRailRes/dbe8cdfcfb0bf657b9fe1cf92d5537f118ccb487/index_new/cn/light_cone_promotions.json</x:v>
      </x:c>
    </x:row>
    <x:row r="516" ht="20" customHeight="1">
      <x:c r="A516" s="6" t="str">
        <x:v>21048_0</x:v>
      </x:c>
      <x:c r="B516" s="6" t="str">
        <x:v>21048</x:v>
      </x:c>
      <x:c r="C516" s="6" t="n">
        <x:v>0</x:v>
      </x:c>
      <x:c r="D516" s="6" t="n">
        <x:v>43.2</x:v>
      </x:c>
      <x:c r="E516" s="6" t="n">
        <x:v>19.2</x:v>
      </x:c>
      <x:c r="F516" s="6" t="n">
        <x:v>18</x:v>
      </x:c>
      <x:c r="G516" s="6" t="n">
        <x:v>6.48</x:v>
      </x:c>
      <x:c r="H516" s="6" t="n">
        <x:v>2.88</x:v>
      </x:c>
      <x:c r="I516" s="6" t="n">
        <x:v>2.7</x:v>
      </x:c>
      <x:c r="J516" s="6" t="str">
        <x:v>https://raw.githubusercontent.com/Mar-7th/StarRailRes/dbe8cdfcfb0bf657b9fe1cf92d5537f118ccb487/index_new/cn/light_cone_promotions.json</x:v>
      </x:c>
    </x:row>
    <x:row r="517" ht="20" customHeight="1">
      <x:c r="A517" s="6" t="str">
        <x:v>21048_1</x:v>
      </x:c>
      <x:c r="B517" s="6" t="str">
        <x:v>21048</x:v>
      </x:c>
      <x:c r="C517" s="6" t="n">
        <x:v>1</x:v>
      </x:c>
      <x:c r="D517" s="6" t="n">
        <x:v>95.04</x:v>
      </x:c>
      <x:c r="E517" s="6" t="n">
        <x:v>42.24</x:v>
      </x:c>
      <x:c r="F517" s="6" t="n">
        <x:v>39.6</x:v>
      </x:c>
      <x:c r="G517" s="6" t="n">
        <x:v>6.48</x:v>
      </x:c>
      <x:c r="H517" s="6" t="n">
        <x:v>2.88</x:v>
      </x:c>
      <x:c r="I517" s="6" t="n">
        <x:v>2.7</x:v>
      </x:c>
      <x:c r="J517" s="6" t="str">
        <x:v>https://raw.githubusercontent.com/Mar-7th/StarRailRes/dbe8cdfcfb0bf657b9fe1cf92d5537f118ccb487/index_new/cn/light_cone_promotions.json</x:v>
      </x:c>
    </x:row>
    <x:row r="518" ht="20" customHeight="1">
      <x:c r="A518" s="6" t="str">
        <x:v>21048_2</x:v>
      </x:c>
      <x:c r="B518" s="6" t="str">
        <x:v>21048</x:v>
      </x:c>
      <x:c r="C518" s="6" t="n">
        <x:v>2</x:v>
      </x:c>
      <x:c r="D518" s="6" t="n">
        <x:v>164.16</x:v>
      </x:c>
      <x:c r="E518" s="6" t="n">
        <x:v>72.96</x:v>
      </x:c>
      <x:c r="F518" s="6" t="n">
        <x:v>68.4</x:v>
      </x:c>
      <x:c r="G518" s="6" t="n">
        <x:v>6.48</x:v>
      </x:c>
      <x:c r="H518" s="6" t="n">
        <x:v>2.88</x:v>
      </x:c>
      <x:c r="I518" s="6" t="n">
        <x:v>2.7</x:v>
      </x:c>
      <x:c r="J518" s="6" t="str">
        <x:v>https://raw.githubusercontent.com/Mar-7th/StarRailRes/dbe8cdfcfb0bf657b9fe1cf92d5537f118ccb487/index_new/cn/light_cone_promotions.json</x:v>
      </x:c>
    </x:row>
    <x:row r="519" ht="20" customHeight="1">
      <x:c r="A519" s="6" t="str">
        <x:v>21048_3</x:v>
      </x:c>
      <x:c r="B519" s="6" t="str">
        <x:v>21048</x:v>
      </x:c>
      <x:c r="C519" s="6" t="n">
        <x:v>3</x:v>
      </x:c>
      <x:c r="D519" s="6" t="n">
        <x:v>233.28</x:v>
      </x:c>
      <x:c r="E519" s="6" t="n">
        <x:v>103.68</x:v>
      </x:c>
      <x:c r="F519" s="6" t="n">
        <x:v>97.2</x:v>
      </x:c>
      <x:c r="G519" s="6" t="n">
        <x:v>6.48</x:v>
      </x:c>
      <x:c r="H519" s="6" t="n">
        <x:v>2.88</x:v>
      </x:c>
      <x:c r="I519" s="6" t="n">
        <x:v>2.7</x:v>
      </x:c>
      <x:c r="J519" s="6" t="str">
        <x:v>https://raw.githubusercontent.com/Mar-7th/StarRailRes/dbe8cdfcfb0bf657b9fe1cf92d5537f118ccb487/index_new/cn/light_cone_promotions.json</x:v>
      </x:c>
    </x:row>
    <x:row r="520" ht="20" customHeight="1">
      <x:c r="A520" s="6" t="str">
        <x:v>21048_4</x:v>
      </x:c>
      <x:c r="B520" s="6" t="str">
        <x:v>21048</x:v>
      </x:c>
      <x:c r="C520" s="6" t="n">
        <x:v>4</x:v>
      </x:c>
      <x:c r="D520" s="6" t="n">
        <x:v>302.4</x:v>
      </x:c>
      <x:c r="E520" s="6" t="n">
        <x:v>134.4</x:v>
      </x:c>
      <x:c r="F520" s="6" t="n">
        <x:v>126</x:v>
      </x:c>
      <x:c r="G520" s="6" t="n">
        <x:v>6.48</x:v>
      </x:c>
      <x:c r="H520" s="6" t="n">
        <x:v>2.88</x:v>
      </x:c>
      <x:c r="I520" s="6" t="n">
        <x:v>2.7</x:v>
      </x:c>
      <x:c r="J520" s="6" t="str">
        <x:v>https://raw.githubusercontent.com/Mar-7th/StarRailRes/dbe8cdfcfb0bf657b9fe1cf92d5537f118ccb487/index_new/cn/light_cone_promotions.json</x:v>
      </x:c>
    </x:row>
    <x:row r="521" ht="20" customHeight="1">
      <x:c r="A521" s="6" t="str">
        <x:v>21048_5</x:v>
      </x:c>
      <x:c r="B521" s="6" t="str">
        <x:v>21048</x:v>
      </x:c>
      <x:c r="C521" s="6" t="n">
        <x:v>5</x:v>
      </x:c>
      <x:c r="D521" s="6" t="n">
        <x:v>371.52</x:v>
      </x:c>
      <x:c r="E521" s="6" t="n">
        <x:v>165.12</x:v>
      </x:c>
      <x:c r="F521" s="6" t="n">
        <x:v>154.8</x:v>
      </x:c>
      <x:c r="G521" s="6" t="n">
        <x:v>6.48</x:v>
      </x:c>
      <x:c r="H521" s="6" t="n">
        <x:v>2.88</x:v>
      </x:c>
      <x:c r="I521" s="6" t="n">
        <x:v>2.7</x:v>
      </x:c>
      <x:c r="J521" s="6" t="str">
        <x:v>https://raw.githubusercontent.com/Mar-7th/StarRailRes/dbe8cdfcfb0bf657b9fe1cf92d5537f118ccb487/index_new/cn/light_cone_promotions.json</x:v>
      </x:c>
    </x:row>
    <x:row r="522" ht="20" customHeight="1">
      <x:c r="A522" s="6" t="str">
        <x:v>21048_6</x:v>
      </x:c>
      <x:c r="B522" s="6" t="str">
        <x:v>21048</x:v>
      </x:c>
      <x:c r="C522" s="6" t="n">
        <x:v>6</x:v>
      </x:c>
      <x:c r="D522" s="6" t="n">
        <x:v>440.64</x:v>
      </x:c>
      <x:c r="E522" s="6" t="n">
        <x:v>195.84</x:v>
      </x:c>
      <x:c r="F522" s="6" t="n">
        <x:v>183.6</x:v>
      </x:c>
      <x:c r="G522" s="6" t="n">
        <x:v>6.48</x:v>
      </x:c>
      <x:c r="H522" s="6" t="n">
        <x:v>2.88</x:v>
      </x:c>
      <x:c r="I522" s="6" t="n">
        <x:v>2.7</x:v>
      </x:c>
      <x:c r="J522" s="6" t="str">
        <x:v>https://raw.githubusercontent.com/Mar-7th/StarRailRes/dbe8cdfcfb0bf657b9fe1cf92d5537f118ccb487/index_new/cn/light_cone_promotions.json</x:v>
      </x:c>
    </x:row>
    <x:row r="523" ht="20" customHeight="1">
      <x:c r="A523" s="6" t="str">
        <x:v>21050_0</x:v>
      </x:c>
      <x:c r="B523" s="6" t="str">
        <x:v>21050</x:v>
      </x:c>
      <x:c r="C523" s="6" t="n">
        <x:v>0</x:v>
      </x:c>
      <x:c r="D523" s="6" t="n">
        <x:v>38.4</x:v>
      </x:c>
      <x:c r="E523" s="6" t="n">
        <x:v>21.6</x:v>
      </x:c>
      <x:c r="F523" s="6" t="n">
        <x:v>18</x:v>
      </x:c>
      <x:c r="G523" s="6" t="n">
        <x:v>5.76</x:v>
      </x:c>
      <x:c r="H523" s="6" t="n">
        <x:v>3.24</x:v>
      </x:c>
      <x:c r="I523" s="6" t="n">
        <x:v>2.7</x:v>
      </x:c>
      <x:c r="J523" s="6" t="str">
        <x:v>https://raw.githubusercontent.com/Mar-7th/StarRailRes/dbe8cdfcfb0bf657b9fe1cf92d5537f118ccb487/index_new/cn/light_cone_promotions.json</x:v>
      </x:c>
    </x:row>
    <x:row r="524" ht="20" customHeight="1">
      <x:c r="A524" s="6" t="str">
        <x:v>21050_1</x:v>
      </x:c>
      <x:c r="B524" s="6" t="str">
        <x:v>21050</x:v>
      </x:c>
      <x:c r="C524" s="6" t="n">
        <x:v>1</x:v>
      </x:c>
      <x:c r="D524" s="6" t="n">
        <x:v>84.48</x:v>
      </x:c>
      <x:c r="E524" s="6" t="n">
        <x:v>47.52</x:v>
      </x:c>
      <x:c r="F524" s="6" t="n">
        <x:v>39.6</x:v>
      </x:c>
      <x:c r="G524" s="6" t="n">
        <x:v>5.76</x:v>
      </x:c>
      <x:c r="H524" s="6" t="n">
        <x:v>3.24</x:v>
      </x:c>
      <x:c r="I524" s="6" t="n">
        <x:v>2.7</x:v>
      </x:c>
      <x:c r="J524" s="6" t="str">
        <x:v>https://raw.githubusercontent.com/Mar-7th/StarRailRes/dbe8cdfcfb0bf657b9fe1cf92d5537f118ccb487/index_new/cn/light_cone_promotions.json</x:v>
      </x:c>
    </x:row>
    <x:row r="525" ht="20" customHeight="1">
      <x:c r="A525" s="6" t="str">
        <x:v>21050_2</x:v>
      </x:c>
      <x:c r="B525" s="6" t="str">
        <x:v>21050</x:v>
      </x:c>
      <x:c r="C525" s="6" t="n">
        <x:v>2</x:v>
      </x:c>
      <x:c r="D525" s="6" t="n">
        <x:v>145.92</x:v>
      </x:c>
      <x:c r="E525" s="6" t="n">
        <x:v>82.08</x:v>
      </x:c>
      <x:c r="F525" s="6" t="n">
        <x:v>68.4</x:v>
      </x:c>
      <x:c r="G525" s="6" t="n">
        <x:v>5.76</x:v>
      </x:c>
      <x:c r="H525" s="6" t="n">
        <x:v>3.24</x:v>
      </x:c>
      <x:c r="I525" s="6" t="n">
        <x:v>2.7</x:v>
      </x:c>
      <x:c r="J525" s="6" t="str">
        <x:v>https://raw.githubusercontent.com/Mar-7th/StarRailRes/dbe8cdfcfb0bf657b9fe1cf92d5537f118ccb487/index_new/cn/light_cone_promotions.json</x:v>
      </x:c>
    </x:row>
    <x:row r="526" ht="20" customHeight="1">
      <x:c r="A526" s="6" t="str">
        <x:v>21050_3</x:v>
      </x:c>
      <x:c r="B526" s="6" t="str">
        <x:v>21050</x:v>
      </x:c>
      <x:c r="C526" s="6" t="n">
        <x:v>3</x:v>
      </x:c>
      <x:c r="D526" s="6" t="n">
        <x:v>207.36</x:v>
      </x:c>
      <x:c r="E526" s="6" t="n">
        <x:v>116.64</x:v>
      </x:c>
      <x:c r="F526" s="6" t="n">
        <x:v>97.2</x:v>
      </x:c>
      <x:c r="G526" s="6" t="n">
        <x:v>5.76</x:v>
      </x:c>
      <x:c r="H526" s="6" t="n">
        <x:v>3.24</x:v>
      </x:c>
      <x:c r="I526" s="6" t="n">
        <x:v>2.7</x:v>
      </x:c>
      <x:c r="J526" s="6" t="str">
        <x:v>https://raw.githubusercontent.com/Mar-7th/StarRailRes/dbe8cdfcfb0bf657b9fe1cf92d5537f118ccb487/index_new/cn/light_cone_promotions.json</x:v>
      </x:c>
    </x:row>
    <x:row r="527" ht="20" customHeight="1">
      <x:c r="A527" s="6" t="str">
        <x:v>21050_4</x:v>
      </x:c>
      <x:c r="B527" s="6" t="str">
        <x:v>21050</x:v>
      </x:c>
      <x:c r="C527" s="6" t="n">
        <x:v>4</x:v>
      </x:c>
      <x:c r="D527" s="6" t="n">
        <x:v>268.8</x:v>
      </x:c>
      <x:c r="E527" s="6" t="n">
        <x:v>151.2</x:v>
      </x:c>
      <x:c r="F527" s="6" t="n">
        <x:v>126</x:v>
      </x:c>
      <x:c r="G527" s="6" t="n">
        <x:v>5.76</x:v>
      </x:c>
      <x:c r="H527" s="6" t="n">
        <x:v>3.24</x:v>
      </x:c>
      <x:c r="I527" s="6" t="n">
        <x:v>2.7</x:v>
      </x:c>
      <x:c r="J527" s="6" t="str">
        <x:v>https://raw.githubusercontent.com/Mar-7th/StarRailRes/dbe8cdfcfb0bf657b9fe1cf92d5537f118ccb487/index_new/cn/light_cone_promotions.json</x:v>
      </x:c>
    </x:row>
    <x:row r="528" ht="20" customHeight="1">
      <x:c r="A528" s="6" t="str">
        <x:v>21050_5</x:v>
      </x:c>
      <x:c r="B528" s="6" t="str">
        <x:v>21050</x:v>
      </x:c>
      <x:c r="C528" s="6" t="n">
        <x:v>5</x:v>
      </x:c>
      <x:c r="D528" s="6" t="n">
        <x:v>330.24</x:v>
      </x:c>
      <x:c r="E528" s="6" t="n">
        <x:v>185.76</x:v>
      </x:c>
      <x:c r="F528" s="6" t="n">
        <x:v>154.8</x:v>
      </x:c>
      <x:c r="G528" s="6" t="n">
        <x:v>5.76</x:v>
      </x:c>
      <x:c r="H528" s="6" t="n">
        <x:v>3.24</x:v>
      </x:c>
      <x:c r="I528" s="6" t="n">
        <x:v>2.7</x:v>
      </x:c>
      <x:c r="J528" s="6" t="str">
        <x:v>https://raw.githubusercontent.com/Mar-7th/StarRailRes/dbe8cdfcfb0bf657b9fe1cf92d5537f118ccb487/index_new/cn/light_cone_promotions.json</x:v>
      </x:c>
    </x:row>
    <x:row r="529" ht="20" customHeight="1">
      <x:c r="A529" s="6" t="str">
        <x:v>21050_6</x:v>
      </x:c>
      <x:c r="B529" s="6" t="str">
        <x:v>21050</x:v>
      </x:c>
      <x:c r="C529" s="6" t="n">
        <x:v>6</x:v>
      </x:c>
      <x:c r="D529" s="6" t="n">
        <x:v>391.68</x:v>
      </x:c>
      <x:c r="E529" s="6" t="n">
        <x:v>220.32</x:v>
      </x:c>
      <x:c r="F529" s="6" t="n">
        <x:v>183.6</x:v>
      </x:c>
      <x:c r="G529" s="6" t="n">
        <x:v>5.76</x:v>
      </x:c>
      <x:c r="H529" s="6" t="n">
        <x:v>3.24</x:v>
      </x:c>
      <x:c r="I529" s="6" t="n">
        <x:v>2.7</x:v>
      </x:c>
      <x:c r="J529" s="6" t="str">
        <x:v>https://raw.githubusercontent.com/Mar-7th/StarRailRes/dbe8cdfcfb0bf657b9fe1cf92d5537f118ccb487/index_new/cn/light_cone_promotions.json</x:v>
      </x:c>
    </x:row>
    <x:row r="530" ht="20" customHeight="1">
      <x:c r="A530" s="6" t="str">
        <x:v>21051_0</x:v>
      </x:c>
      <x:c r="B530" s="6" t="str">
        <x:v>21051</x:v>
      </x:c>
      <x:c r="C530" s="6" t="n">
        <x:v>0</x:v>
      </x:c>
      <x:c r="D530" s="6" t="n">
        <x:v>43.2</x:v>
      </x:c>
      <x:c r="E530" s="6" t="n">
        <x:v>21.6</x:v>
      </x:c>
      <x:c r="F530" s="6" t="n">
        <x:v>15</x:v>
      </x:c>
      <x:c r="G530" s="6" t="n">
        <x:v>6.48</x:v>
      </x:c>
      <x:c r="H530" s="6" t="n">
        <x:v>3.24</x:v>
      </x:c>
      <x:c r="I530" s="6" t="n">
        <x:v>2.25</x:v>
      </x:c>
      <x:c r="J530" s="6" t="str">
        <x:v>https://raw.githubusercontent.com/Mar-7th/StarRailRes/dbe8cdfcfb0bf657b9fe1cf92d5537f118ccb487/index_new/cn/light_cone_promotions.json</x:v>
      </x:c>
    </x:row>
    <x:row r="531" ht="20" customHeight="1">
      <x:c r="A531" s="6" t="str">
        <x:v>21051_1</x:v>
      </x:c>
      <x:c r="B531" s="6" t="str">
        <x:v>21051</x:v>
      </x:c>
      <x:c r="C531" s="6" t="n">
        <x:v>1</x:v>
      </x:c>
      <x:c r="D531" s="6" t="n">
        <x:v>95.04</x:v>
      </x:c>
      <x:c r="E531" s="6" t="n">
        <x:v>47.52</x:v>
      </x:c>
      <x:c r="F531" s="6" t="n">
        <x:v>33</x:v>
      </x:c>
      <x:c r="G531" s="6" t="n">
        <x:v>6.48</x:v>
      </x:c>
      <x:c r="H531" s="6" t="n">
        <x:v>3.24</x:v>
      </x:c>
      <x:c r="I531" s="6" t="n">
        <x:v>2.25</x:v>
      </x:c>
      <x:c r="J531" s="6" t="str">
        <x:v>https://raw.githubusercontent.com/Mar-7th/StarRailRes/dbe8cdfcfb0bf657b9fe1cf92d5537f118ccb487/index_new/cn/light_cone_promotions.json</x:v>
      </x:c>
    </x:row>
    <x:row r="532" ht="20" customHeight="1">
      <x:c r="A532" s="6" t="str">
        <x:v>21051_2</x:v>
      </x:c>
      <x:c r="B532" s="6" t="str">
        <x:v>21051</x:v>
      </x:c>
      <x:c r="C532" s="6" t="n">
        <x:v>2</x:v>
      </x:c>
      <x:c r="D532" s="6" t="n">
        <x:v>164.16</x:v>
      </x:c>
      <x:c r="E532" s="6" t="n">
        <x:v>82.08</x:v>
      </x:c>
      <x:c r="F532" s="6" t="n">
        <x:v>57</x:v>
      </x:c>
      <x:c r="G532" s="6" t="n">
        <x:v>6.48</x:v>
      </x:c>
      <x:c r="H532" s="6" t="n">
        <x:v>3.24</x:v>
      </x:c>
      <x:c r="I532" s="6" t="n">
        <x:v>2.25</x:v>
      </x:c>
      <x:c r="J532" s="6" t="str">
        <x:v>https://raw.githubusercontent.com/Mar-7th/StarRailRes/dbe8cdfcfb0bf657b9fe1cf92d5537f118ccb487/index_new/cn/light_cone_promotions.json</x:v>
      </x:c>
    </x:row>
    <x:row r="533" ht="20" customHeight="1">
      <x:c r="A533" s="6" t="str">
        <x:v>21051_3</x:v>
      </x:c>
      <x:c r="B533" s="6" t="str">
        <x:v>21051</x:v>
      </x:c>
      <x:c r="C533" s="6" t="n">
        <x:v>3</x:v>
      </x:c>
      <x:c r="D533" s="6" t="n">
        <x:v>233.28</x:v>
      </x:c>
      <x:c r="E533" s="6" t="n">
        <x:v>116.64</x:v>
      </x:c>
      <x:c r="F533" s="6" t="n">
        <x:v>81</x:v>
      </x:c>
      <x:c r="G533" s="6" t="n">
        <x:v>6.48</x:v>
      </x:c>
      <x:c r="H533" s="6" t="n">
        <x:v>3.24</x:v>
      </x:c>
      <x:c r="I533" s="6" t="n">
        <x:v>2.25</x:v>
      </x:c>
      <x:c r="J533" s="6" t="str">
        <x:v>https://raw.githubusercontent.com/Mar-7th/StarRailRes/dbe8cdfcfb0bf657b9fe1cf92d5537f118ccb487/index_new/cn/light_cone_promotions.json</x:v>
      </x:c>
    </x:row>
    <x:row r="534" ht="20" customHeight="1">
      <x:c r="A534" s="6" t="str">
        <x:v>21051_4</x:v>
      </x:c>
      <x:c r="B534" s="6" t="str">
        <x:v>21051</x:v>
      </x:c>
      <x:c r="C534" s="6" t="n">
        <x:v>4</x:v>
      </x:c>
      <x:c r="D534" s="6" t="n">
        <x:v>302.4</x:v>
      </x:c>
      <x:c r="E534" s="6" t="n">
        <x:v>151.2</x:v>
      </x:c>
      <x:c r="F534" s="6" t="n">
        <x:v>105</x:v>
      </x:c>
      <x:c r="G534" s="6" t="n">
        <x:v>6.48</x:v>
      </x:c>
      <x:c r="H534" s="6" t="n">
        <x:v>3.24</x:v>
      </x:c>
      <x:c r="I534" s="6" t="n">
        <x:v>2.25</x:v>
      </x:c>
      <x:c r="J534" s="6" t="str">
        <x:v>https://raw.githubusercontent.com/Mar-7th/StarRailRes/dbe8cdfcfb0bf657b9fe1cf92d5537f118ccb487/index_new/cn/light_cone_promotions.json</x:v>
      </x:c>
    </x:row>
    <x:row r="535" ht="20" customHeight="1">
      <x:c r="A535" s="6" t="str">
        <x:v>21051_5</x:v>
      </x:c>
      <x:c r="B535" s="6" t="str">
        <x:v>21051</x:v>
      </x:c>
      <x:c r="C535" s="6" t="n">
        <x:v>5</x:v>
      </x:c>
      <x:c r="D535" s="6" t="n">
        <x:v>371.52</x:v>
      </x:c>
      <x:c r="E535" s="6" t="n">
        <x:v>185.76</x:v>
      </x:c>
      <x:c r="F535" s="6" t="n">
        <x:v>129</x:v>
      </x:c>
      <x:c r="G535" s="6" t="n">
        <x:v>6.48</x:v>
      </x:c>
      <x:c r="H535" s="6" t="n">
        <x:v>3.24</x:v>
      </x:c>
      <x:c r="I535" s="6" t="n">
        <x:v>2.25</x:v>
      </x:c>
      <x:c r="J535" s="6" t="str">
        <x:v>https://raw.githubusercontent.com/Mar-7th/StarRailRes/dbe8cdfcfb0bf657b9fe1cf92d5537f118ccb487/index_new/cn/light_cone_promotions.json</x:v>
      </x:c>
    </x:row>
    <x:row r="536" ht="20" customHeight="1">
      <x:c r="A536" s="6" t="str">
        <x:v>21051_6</x:v>
      </x:c>
      <x:c r="B536" s="6" t="str">
        <x:v>21051</x:v>
      </x:c>
      <x:c r="C536" s="6" t="n">
        <x:v>6</x:v>
      </x:c>
      <x:c r="D536" s="6" t="n">
        <x:v>440.64</x:v>
      </x:c>
      <x:c r="E536" s="6" t="n">
        <x:v>220.32</x:v>
      </x:c>
      <x:c r="F536" s="6" t="n">
        <x:v>153</x:v>
      </x:c>
      <x:c r="G536" s="6" t="n">
        <x:v>6.48</x:v>
      </x:c>
      <x:c r="H536" s="6" t="n">
        <x:v>3.24</x:v>
      </x:c>
      <x:c r="I536" s="6" t="n">
        <x:v>2.25</x:v>
      </x:c>
      <x:c r="J536" s="6" t="str">
        <x:v>https://raw.githubusercontent.com/Mar-7th/StarRailRes/dbe8cdfcfb0bf657b9fe1cf92d5537f118ccb487/index_new/cn/light_cone_promotions.json</x:v>
      </x:c>
    </x:row>
    <x:row r="537" ht="20" customHeight="1">
      <x:c r="A537" s="6" t="str">
        <x:v>21052_0</x:v>
      </x:c>
      <x:c r="B537" s="6" t="str">
        <x:v>21052</x:v>
      </x:c>
      <x:c r="C537" s="6" t="n">
        <x:v>0</x:v>
      </x:c>
      <x:c r="D537" s="6" t="n">
        <x:v>48</x:v>
      </x:c>
      <x:c r="E537" s="6" t="n">
        <x:v>24</x:v>
      </x:c>
      <x:c r="F537" s="6" t="n">
        <x:v>9</x:v>
      </x:c>
      <x:c r="G537" s="6" t="n">
        <x:v>7.2</x:v>
      </x:c>
      <x:c r="H537" s="6" t="n">
        <x:v>3.6</x:v>
      </x:c>
      <x:c r="I537" s="6" t="n">
        <x:v>1.35</x:v>
      </x:c>
      <x:c r="J537" s="6" t="str">
        <x:v>https://raw.githubusercontent.com/Mar-7th/StarRailRes/dbe8cdfcfb0bf657b9fe1cf92d5537f118ccb487/index_new/cn/light_cone_promotions.json</x:v>
      </x:c>
    </x:row>
    <x:row r="538" ht="20" customHeight="1">
      <x:c r="A538" s="6" t="str">
        <x:v>21052_1</x:v>
      </x:c>
      <x:c r="B538" s="6" t="str">
        <x:v>21052</x:v>
      </x:c>
      <x:c r="C538" s="6" t="n">
        <x:v>1</x:v>
      </x:c>
      <x:c r="D538" s="6" t="n">
        <x:v>105.6</x:v>
      </x:c>
      <x:c r="E538" s="6" t="n">
        <x:v>52.8</x:v>
      </x:c>
      <x:c r="F538" s="6" t="n">
        <x:v>19.8</x:v>
      </x:c>
      <x:c r="G538" s="6" t="n">
        <x:v>7.2</x:v>
      </x:c>
      <x:c r="H538" s="6" t="n">
        <x:v>3.6</x:v>
      </x:c>
      <x:c r="I538" s="6" t="n">
        <x:v>1.35</x:v>
      </x:c>
      <x:c r="J538" s="6" t="str">
        <x:v>https://raw.githubusercontent.com/Mar-7th/StarRailRes/dbe8cdfcfb0bf657b9fe1cf92d5537f118ccb487/index_new/cn/light_cone_promotions.json</x:v>
      </x:c>
    </x:row>
    <x:row r="539" ht="20" customHeight="1">
      <x:c r="A539" s="6" t="str">
        <x:v>21052_2</x:v>
      </x:c>
      <x:c r="B539" s="6" t="str">
        <x:v>21052</x:v>
      </x:c>
      <x:c r="C539" s="6" t="n">
        <x:v>2</x:v>
      </x:c>
      <x:c r="D539" s="6" t="n">
        <x:v>182.4</x:v>
      </x:c>
      <x:c r="E539" s="6" t="n">
        <x:v>91.2</x:v>
      </x:c>
      <x:c r="F539" s="6" t="n">
        <x:v>34.2</x:v>
      </x:c>
      <x:c r="G539" s="6" t="n">
        <x:v>7.2</x:v>
      </x:c>
      <x:c r="H539" s="6" t="n">
        <x:v>3.6</x:v>
      </x:c>
      <x:c r="I539" s="6" t="n">
        <x:v>1.35</x:v>
      </x:c>
      <x:c r="J539" s="6" t="str">
        <x:v>https://raw.githubusercontent.com/Mar-7th/StarRailRes/dbe8cdfcfb0bf657b9fe1cf92d5537f118ccb487/index_new/cn/light_cone_promotions.json</x:v>
      </x:c>
    </x:row>
    <x:row r="540" ht="20" customHeight="1">
      <x:c r="A540" s="6" t="str">
        <x:v>21052_3</x:v>
      </x:c>
      <x:c r="B540" s="6" t="str">
        <x:v>21052</x:v>
      </x:c>
      <x:c r="C540" s="6" t="n">
        <x:v>3</x:v>
      </x:c>
      <x:c r="D540" s="6" t="n">
        <x:v>259.2</x:v>
      </x:c>
      <x:c r="E540" s="6" t="n">
        <x:v>129.6</x:v>
      </x:c>
      <x:c r="F540" s="6" t="n">
        <x:v>48.6</x:v>
      </x:c>
      <x:c r="G540" s="6" t="n">
        <x:v>7.2</x:v>
      </x:c>
      <x:c r="H540" s="6" t="n">
        <x:v>3.6</x:v>
      </x:c>
      <x:c r="I540" s="6" t="n">
        <x:v>1.35</x:v>
      </x:c>
      <x:c r="J540" s="6" t="str">
        <x:v>https://raw.githubusercontent.com/Mar-7th/StarRailRes/dbe8cdfcfb0bf657b9fe1cf92d5537f118ccb487/index_new/cn/light_cone_promotions.json</x:v>
      </x:c>
    </x:row>
    <x:row r="541" ht="20" customHeight="1">
      <x:c r="A541" s="6" t="str">
        <x:v>21052_4</x:v>
      </x:c>
      <x:c r="B541" s="6" t="str">
        <x:v>21052</x:v>
      </x:c>
      <x:c r="C541" s="6" t="n">
        <x:v>4</x:v>
      </x:c>
      <x:c r="D541" s="6" t="n">
        <x:v>336</x:v>
      </x:c>
      <x:c r="E541" s="6" t="n">
        <x:v>168</x:v>
      </x:c>
      <x:c r="F541" s="6" t="n">
        <x:v>63</x:v>
      </x:c>
      <x:c r="G541" s="6" t="n">
        <x:v>7.2</x:v>
      </x:c>
      <x:c r="H541" s="6" t="n">
        <x:v>3.6</x:v>
      </x:c>
      <x:c r="I541" s="6" t="n">
        <x:v>1.35</x:v>
      </x:c>
      <x:c r="J541" s="6" t="str">
        <x:v>https://raw.githubusercontent.com/Mar-7th/StarRailRes/dbe8cdfcfb0bf657b9fe1cf92d5537f118ccb487/index_new/cn/light_cone_promotions.json</x:v>
      </x:c>
    </x:row>
    <x:row r="542" ht="20" customHeight="1">
      <x:c r="A542" s="6" t="str">
        <x:v>21052_5</x:v>
      </x:c>
      <x:c r="B542" s="6" t="str">
        <x:v>21052</x:v>
      </x:c>
      <x:c r="C542" s="6" t="n">
        <x:v>5</x:v>
      </x:c>
      <x:c r="D542" s="6" t="n">
        <x:v>412.8</x:v>
      </x:c>
      <x:c r="E542" s="6" t="n">
        <x:v>206.4</x:v>
      </x:c>
      <x:c r="F542" s="6" t="n">
        <x:v>77.4</x:v>
      </x:c>
      <x:c r="G542" s="6" t="n">
        <x:v>7.2</x:v>
      </x:c>
      <x:c r="H542" s="6" t="n">
        <x:v>3.6</x:v>
      </x:c>
      <x:c r="I542" s="6" t="n">
        <x:v>1.35</x:v>
      </x:c>
      <x:c r="J542" s="6" t="str">
        <x:v>https://raw.githubusercontent.com/Mar-7th/StarRailRes/dbe8cdfcfb0bf657b9fe1cf92d5537f118ccb487/index_new/cn/light_cone_promotions.json</x:v>
      </x:c>
    </x:row>
    <x:row r="543" ht="20" customHeight="1">
      <x:c r="A543" s="6" t="str">
        <x:v>21052_6</x:v>
      </x:c>
      <x:c r="B543" s="6" t="str">
        <x:v>21052</x:v>
      </x:c>
      <x:c r="C543" s="6" t="n">
        <x:v>6</x:v>
      </x:c>
      <x:c r="D543" s="6" t="n">
        <x:v>489.6</x:v>
      </x:c>
      <x:c r="E543" s="6" t="n">
        <x:v>244.8</x:v>
      </x:c>
      <x:c r="F543" s="6" t="n">
        <x:v>91.8</x:v>
      </x:c>
      <x:c r="G543" s="6" t="n">
        <x:v>7.2</x:v>
      </x:c>
      <x:c r="H543" s="6" t="n">
        <x:v>3.6</x:v>
      </x:c>
      <x:c r="I543" s="6" t="n">
        <x:v>1.35</x:v>
      </x:c>
      <x:c r="J543" s="6" t="str">
        <x:v>https://raw.githubusercontent.com/Mar-7th/StarRailRes/dbe8cdfcfb0bf657b9fe1cf92d5537f118ccb487/index_new/cn/light_cone_promotions.json</x:v>
      </x:c>
    </x:row>
    <x:row r="544" ht="20" customHeight="1">
      <x:c r="A544" s="6" t="str">
        <x:v>21053_0</x:v>
      </x:c>
      <x:c r="B544" s="6" t="str">
        <x:v>21053</x:v>
      </x:c>
      <x:c r="C544" s="6" t="n">
        <x:v>0</x:v>
      </x:c>
      <x:c r="D544" s="6" t="n">
        <x:v>48</x:v>
      </x:c>
      <x:c r="E544" s="6" t="n">
        <x:v>16.8</x:v>
      </x:c>
      <x:c r="F544" s="6" t="n">
        <x:v>24</x:v>
      </x:c>
      <x:c r="G544" s="6" t="n">
        <x:v>7.2</x:v>
      </x:c>
      <x:c r="H544" s="6" t="n">
        <x:v>2.52</x:v>
      </x:c>
      <x:c r="I544" s="6" t="n">
        <x:v>3.6</x:v>
      </x:c>
      <x:c r="J544" s="6" t="str">
        <x:v>https://raw.githubusercontent.com/Mar-7th/StarRailRes/dbe8cdfcfb0bf657b9fe1cf92d5537f118ccb487/index_new/cn/light_cone_promotions.json</x:v>
      </x:c>
    </x:row>
    <x:row r="545" ht="20" customHeight="1">
      <x:c r="A545" s="6" t="str">
        <x:v>21053_1</x:v>
      </x:c>
      <x:c r="B545" s="6" t="str">
        <x:v>21053</x:v>
      </x:c>
      <x:c r="C545" s="6" t="n">
        <x:v>1</x:v>
      </x:c>
      <x:c r="D545" s="6" t="n">
        <x:v>105.6</x:v>
      </x:c>
      <x:c r="E545" s="6" t="n">
        <x:v>36.96</x:v>
      </x:c>
      <x:c r="F545" s="6" t="n">
        <x:v>52.8</x:v>
      </x:c>
      <x:c r="G545" s="6" t="n">
        <x:v>7.2</x:v>
      </x:c>
      <x:c r="H545" s="6" t="n">
        <x:v>2.52</x:v>
      </x:c>
      <x:c r="I545" s="6" t="n">
        <x:v>3.6</x:v>
      </x:c>
      <x:c r="J545" s="6" t="str">
        <x:v>https://raw.githubusercontent.com/Mar-7th/StarRailRes/dbe8cdfcfb0bf657b9fe1cf92d5537f118ccb487/index_new/cn/light_cone_promotions.json</x:v>
      </x:c>
    </x:row>
    <x:row r="546" ht="20" customHeight="1">
      <x:c r="A546" s="6" t="str">
        <x:v>21053_2</x:v>
      </x:c>
      <x:c r="B546" s="6" t="str">
        <x:v>21053</x:v>
      </x:c>
      <x:c r="C546" s="6" t="n">
        <x:v>2</x:v>
      </x:c>
      <x:c r="D546" s="6" t="n">
        <x:v>182.4</x:v>
      </x:c>
      <x:c r="E546" s="6" t="n">
        <x:v>63.84</x:v>
      </x:c>
      <x:c r="F546" s="6" t="n">
        <x:v>91.2</x:v>
      </x:c>
      <x:c r="G546" s="6" t="n">
        <x:v>7.2</x:v>
      </x:c>
      <x:c r="H546" s="6" t="n">
        <x:v>2.52</x:v>
      </x:c>
      <x:c r="I546" s="6" t="n">
        <x:v>3.6</x:v>
      </x:c>
      <x:c r="J546" s="6" t="str">
        <x:v>https://raw.githubusercontent.com/Mar-7th/StarRailRes/dbe8cdfcfb0bf657b9fe1cf92d5537f118ccb487/index_new/cn/light_cone_promotions.json</x:v>
      </x:c>
    </x:row>
    <x:row r="547" ht="20" customHeight="1">
      <x:c r="A547" s="6" t="str">
        <x:v>21053_3</x:v>
      </x:c>
      <x:c r="B547" s="6" t="str">
        <x:v>21053</x:v>
      </x:c>
      <x:c r="C547" s="6" t="n">
        <x:v>3</x:v>
      </x:c>
      <x:c r="D547" s="6" t="n">
        <x:v>259.2</x:v>
      </x:c>
      <x:c r="E547" s="6" t="n">
        <x:v>90.72</x:v>
      </x:c>
      <x:c r="F547" s="6" t="n">
        <x:v>129.6</x:v>
      </x:c>
      <x:c r="G547" s="6" t="n">
        <x:v>7.2</x:v>
      </x:c>
      <x:c r="H547" s="6" t="n">
        <x:v>2.52</x:v>
      </x:c>
      <x:c r="I547" s="6" t="n">
        <x:v>3.6</x:v>
      </x:c>
      <x:c r="J547" s="6" t="str">
        <x:v>https://raw.githubusercontent.com/Mar-7th/StarRailRes/dbe8cdfcfb0bf657b9fe1cf92d5537f118ccb487/index_new/cn/light_cone_promotions.json</x:v>
      </x:c>
    </x:row>
    <x:row r="548" ht="20" customHeight="1">
      <x:c r="A548" s="6" t="str">
        <x:v>21053_4</x:v>
      </x:c>
      <x:c r="B548" s="6" t="str">
        <x:v>21053</x:v>
      </x:c>
      <x:c r="C548" s="6" t="n">
        <x:v>4</x:v>
      </x:c>
      <x:c r="D548" s="6" t="n">
        <x:v>336</x:v>
      </x:c>
      <x:c r="E548" s="6" t="n">
        <x:v>117.6</x:v>
      </x:c>
      <x:c r="F548" s="6" t="n">
        <x:v>168</x:v>
      </x:c>
      <x:c r="G548" s="6" t="n">
        <x:v>7.2</x:v>
      </x:c>
      <x:c r="H548" s="6" t="n">
        <x:v>2.52</x:v>
      </x:c>
      <x:c r="I548" s="6" t="n">
        <x:v>3.6</x:v>
      </x:c>
      <x:c r="J548" s="6" t="str">
        <x:v>https://raw.githubusercontent.com/Mar-7th/StarRailRes/dbe8cdfcfb0bf657b9fe1cf92d5537f118ccb487/index_new/cn/light_cone_promotions.json</x:v>
      </x:c>
    </x:row>
    <x:row r="549" ht="20" customHeight="1">
      <x:c r="A549" s="6" t="str">
        <x:v>21053_5</x:v>
      </x:c>
      <x:c r="B549" s="6" t="str">
        <x:v>21053</x:v>
      </x:c>
      <x:c r="C549" s="6" t="n">
        <x:v>5</x:v>
      </x:c>
      <x:c r="D549" s="6" t="n">
        <x:v>412.8</x:v>
      </x:c>
      <x:c r="E549" s="6" t="n">
        <x:v>144.48</x:v>
      </x:c>
      <x:c r="F549" s="6" t="n">
        <x:v>206.4</x:v>
      </x:c>
      <x:c r="G549" s="6" t="n">
        <x:v>7.2</x:v>
      </x:c>
      <x:c r="H549" s="6" t="n">
        <x:v>2.52</x:v>
      </x:c>
      <x:c r="I549" s="6" t="n">
        <x:v>3.6</x:v>
      </x:c>
      <x:c r="J549" s="6" t="str">
        <x:v>https://raw.githubusercontent.com/Mar-7th/StarRailRes/dbe8cdfcfb0bf657b9fe1cf92d5537f118ccb487/index_new/cn/light_cone_promotions.json</x:v>
      </x:c>
    </x:row>
    <x:row r="550" ht="20" customHeight="1">
      <x:c r="A550" s="6" t="str">
        <x:v>21053_6</x:v>
      </x:c>
      <x:c r="B550" s="6" t="str">
        <x:v>21053</x:v>
      </x:c>
      <x:c r="C550" s="6" t="n">
        <x:v>6</x:v>
      </x:c>
      <x:c r="D550" s="6" t="n">
        <x:v>489.6</x:v>
      </x:c>
      <x:c r="E550" s="6" t="n">
        <x:v>171.36</x:v>
      </x:c>
      <x:c r="F550" s="6" t="n">
        <x:v>244.8</x:v>
      </x:c>
      <x:c r="G550" s="6" t="n">
        <x:v>7.2</x:v>
      </x:c>
      <x:c r="H550" s="6" t="n">
        <x:v>2.52</x:v>
      </x:c>
      <x:c r="I550" s="6" t="n">
        <x:v>3.6</x:v>
      </x:c>
      <x:c r="J550" s="6" t="str">
        <x:v>https://raw.githubusercontent.com/Mar-7th/StarRailRes/dbe8cdfcfb0bf657b9fe1cf92d5537f118ccb487/index_new/cn/light_cone_promotions.json</x:v>
      </x:c>
    </x:row>
    <x:row r="551" ht="20" customHeight="1">
      <x:c r="A551" s="6" t="str">
        <x:v>21054_0</x:v>
      </x:c>
      <x:c r="B551" s="6" t="str">
        <x:v>21054</x:v>
      </x:c>
      <x:c r="C551" s="6" t="n">
        <x:v>0</x:v>
      </x:c>
      <x:c r="D551" s="6" t="n">
        <x:v>48</x:v>
      </x:c>
      <x:c r="E551" s="6" t="n">
        <x:v>16.8</x:v>
      </x:c>
      <x:c r="F551" s="6" t="n">
        <x:v>18</x:v>
      </x:c>
      <x:c r="G551" s="6" t="n">
        <x:v>7.2</x:v>
      </x:c>
      <x:c r="H551" s="6" t="n">
        <x:v>2.52</x:v>
      </x:c>
      <x:c r="I551" s="6" t="n">
        <x:v>2.7</x:v>
      </x:c>
      <x:c r="J551" s="6" t="str">
        <x:v>https://raw.githubusercontent.com/Mar-7th/StarRailRes/dbe8cdfcfb0bf657b9fe1cf92d5537f118ccb487/index_new/cn/light_cone_promotions.json</x:v>
      </x:c>
    </x:row>
    <x:row r="552" ht="20" customHeight="1">
      <x:c r="A552" s="6" t="str">
        <x:v>21054_1</x:v>
      </x:c>
      <x:c r="B552" s="6" t="str">
        <x:v>21054</x:v>
      </x:c>
      <x:c r="C552" s="6" t="n">
        <x:v>1</x:v>
      </x:c>
      <x:c r="D552" s="6" t="n">
        <x:v>105.6</x:v>
      </x:c>
      <x:c r="E552" s="6" t="n">
        <x:v>36.96</x:v>
      </x:c>
      <x:c r="F552" s="6" t="n">
        <x:v>39.6</x:v>
      </x:c>
      <x:c r="G552" s="6" t="n">
        <x:v>7.2</x:v>
      </x:c>
      <x:c r="H552" s="6" t="n">
        <x:v>2.52</x:v>
      </x:c>
      <x:c r="I552" s="6" t="n">
        <x:v>2.7</x:v>
      </x:c>
      <x:c r="J552" s="6" t="str">
        <x:v>https://raw.githubusercontent.com/Mar-7th/StarRailRes/dbe8cdfcfb0bf657b9fe1cf92d5537f118ccb487/index_new/cn/light_cone_promotions.json</x:v>
      </x:c>
    </x:row>
    <x:row r="553" ht="20" customHeight="1">
      <x:c r="A553" s="6" t="str">
        <x:v>21054_2</x:v>
      </x:c>
      <x:c r="B553" s="6" t="str">
        <x:v>21054</x:v>
      </x:c>
      <x:c r="C553" s="6" t="n">
        <x:v>2</x:v>
      </x:c>
      <x:c r="D553" s="6" t="n">
        <x:v>182.4</x:v>
      </x:c>
      <x:c r="E553" s="6" t="n">
        <x:v>63.84</x:v>
      </x:c>
      <x:c r="F553" s="6" t="n">
        <x:v>68.4</x:v>
      </x:c>
      <x:c r="G553" s="6" t="n">
        <x:v>7.2</x:v>
      </x:c>
      <x:c r="H553" s="6" t="n">
        <x:v>2.52</x:v>
      </x:c>
      <x:c r="I553" s="6" t="n">
        <x:v>2.7</x:v>
      </x:c>
      <x:c r="J553" s="6" t="str">
        <x:v>https://raw.githubusercontent.com/Mar-7th/StarRailRes/dbe8cdfcfb0bf657b9fe1cf92d5537f118ccb487/index_new/cn/light_cone_promotions.json</x:v>
      </x:c>
    </x:row>
    <x:row r="554" ht="20" customHeight="1">
      <x:c r="A554" s="6" t="str">
        <x:v>21054_3</x:v>
      </x:c>
      <x:c r="B554" s="6" t="str">
        <x:v>21054</x:v>
      </x:c>
      <x:c r="C554" s="6" t="n">
        <x:v>3</x:v>
      </x:c>
      <x:c r="D554" s="6" t="n">
        <x:v>259.2</x:v>
      </x:c>
      <x:c r="E554" s="6" t="n">
        <x:v>90.72</x:v>
      </x:c>
      <x:c r="F554" s="6" t="n">
        <x:v>97.2</x:v>
      </x:c>
      <x:c r="G554" s="6" t="n">
        <x:v>7.2</x:v>
      </x:c>
      <x:c r="H554" s="6" t="n">
        <x:v>2.52</x:v>
      </x:c>
      <x:c r="I554" s="6" t="n">
        <x:v>2.7</x:v>
      </x:c>
      <x:c r="J554" s="6" t="str">
        <x:v>https://raw.githubusercontent.com/Mar-7th/StarRailRes/dbe8cdfcfb0bf657b9fe1cf92d5537f118ccb487/index_new/cn/light_cone_promotions.json</x:v>
      </x:c>
    </x:row>
    <x:row r="555" ht="20" customHeight="1">
      <x:c r="A555" s="6" t="str">
        <x:v>21054_4</x:v>
      </x:c>
      <x:c r="B555" s="6" t="str">
        <x:v>21054</x:v>
      </x:c>
      <x:c r="C555" s="6" t="n">
        <x:v>4</x:v>
      </x:c>
      <x:c r="D555" s="6" t="n">
        <x:v>336</x:v>
      </x:c>
      <x:c r="E555" s="6" t="n">
        <x:v>117.6</x:v>
      </x:c>
      <x:c r="F555" s="6" t="n">
        <x:v>126</x:v>
      </x:c>
      <x:c r="G555" s="6" t="n">
        <x:v>7.2</x:v>
      </x:c>
      <x:c r="H555" s="6" t="n">
        <x:v>2.52</x:v>
      </x:c>
      <x:c r="I555" s="6" t="n">
        <x:v>2.7</x:v>
      </x:c>
      <x:c r="J555" s="6" t="str">
        <x:v>https://raw.githubusercontent.com/Mar-7th/StarRailRes/dbe8cdfcfb0bf657b9fe1cf92d5537f118ccb487/index_new/cn/light_cone_promotions.json</x:v>
      </x:c>
    </x:row>
    <x:row r="556" ht="20" customHeight="1">
      <x:c r="A556" s="6" t="str">
        <x:v>21054_5</x:v>
      </x:c>
      <x:c r="B556" s="6" t="str">
        <x:v>21054</x:v>
      </x:c>
      <x:c r="C556" s="6" t="n">
        <x:v>5</x:v>
      </x:c>
      <x:c r="D556" s="6" t="n">
        <x:v>412.8</x:v>
      </x:c>
      <x:c r="E556" s="6" t="n">
        <x:v>144.48</x:v>
      </x:c>
      <x:c r="F556" s="6" t="n">
        <x:v>154.8</x:v>
      </x:c>
      <x:c r="G556" s="6" t="n">
        <x:v>7.2</x:v>
      </x:c>
      <x:c r="H556" s="6" t="n">
        <x:v>2.52</x:v>
      </x:c>
      <x:c r="I556" s="6" t="n">
        <x:v>2.7</x:v>
      </x:c>
      <x:c r="J556" s="6" t="str">
        <x:v>https://raw.githubusercontent.com/Mar-7th/StarRailRes/dbe8cdfcfb0bf657b9fe1cf92d5537f118ccb487/index_new/cn/light_cone_promotions.json</x:v>
      </x:c>
    </x:row>
    <x:row r="557" ht="20" customHeight="1">
      <x:c r="A557" s="6" t="str">
        <x:v>21054_6</x:v>
      </x:c>
      <x:c r="B557" s="6" t="str">
        <x:v>21054</x:v>
      </x:c>
      <x:c r="C557" s="6" t="n">
        <x:v>6</x:v>
      </x:c>
      <x:c r="D557" s="6" t="n">
        <x:v>489.6</x:v>
      </x:c>
      <x:c r="E557" s="6" t="n">
        <x:v>171.36</x:v>
      </x:c>
      <x:c r="F557" s="6" t="n">
        <x:v>183.6</x:v>
      </x:c>
      <x:c r="G557" s="6" t="n">
        <x:v>7.2</x:v>
      </x:c>
      <x:c r="H557" s="6" t="n">
        <x:v>2.52</x:v>
      </x:c>
      <x:c r="I557" s="6" t="n">
        <x:v>2.7</x:v>
      </x:c>
      <x:c r="J557" s="6" t="str">
        <x:v>https://raw.githubusercontent.com/Mar-7th/StarRailRes/dbe8cdfcfb0bf657b9fe1cf92d5537f118ccb487/index_new/cn/light_cone_promotions.json</x:v>
      </x:c>
    </x:row>
    <x:row r="558" ht="20" customHeight="1">
      <x:c r="A558" s="6" t="str">
        <x:v>21055_0</x:v>
      </x:c>
      <x:c r="B558" s="6" t="str">
        <x:v>21055</x:v>
      </x:c>
      <x:c r="C558" s="6" t="n">
        <x:v>0</x:v>
      </x:c>
      <x:c r="D558" s="6" t="n">
        <x:v>48</x:v>
      </x:c>
      <x:c r="E558" s="6" t="n">
        <x:v>21.6</x:v>
      </x:c>
      <x:c r="F558" s="6" t="n">
        <x:v>18</x:v>
      </x:c>
      <x:c r="G558" s="6" t="n">
        <x:v>7.2</x:v>
      </x:c>
      <x:c r="H558" s="6" t="n">
        <x:v>3.24</x:v>
      </x:c>
      <x:c r="I558" s="6" t="n">
        <x:v>2.7</x:v>
      </x:c>
      <x:c r="J558" s="6" t="str">
        <x:v>https://raw.githubusercontent.com/Mar-7th/StarRailRes/dbe8cdfcfb0bf657b9fe1cf92d5537f118ccb487/index_new/cn/light_cone_promotions.json</x:v>
      </x:c>
    </x:row>
    <x:row r="559" ht="20" customHeight="1">
      <x:c r="A559" s="6" t="str">
        <x:v>21055_1</x:v>
      </x:c>
      <x:c r="B559" s="6" t="str">
        <x:v>21055</x:v>
      </x:c>
      <x:c r="C559" s="6" t="n">
        <x:v>1</x:v>
      </x:c>
      <x:c r="D559" s="6" t="n">
        <x:v>105.6</x:v>
      </x:c>
      <x:c r="E559" s="6" t="n">
        <x:v>47.52</x:v>
      </x:c>
      <x:c r="F559" s="6" t="n">
        <x:v>39.6</x:v>
      </x:c>
      <x:c r="G559" s="6" t="n">
        <x:v>7.2</x:v>
      </x:c>
      <x:c r="H559" s="6" t="n">
        <x:v>3.24</x:v>
      </x:c>
      <x:c r="I559" s="6" t="n">
        <x:v>2.7</x:v>
      </x:c>
      <x:c r="J559" s="6" t="str">
        <x:v>https://raw.githubusercontent.com/Mar-7th/StarRailRes/dbe8cdfcfb0bf657b9fe1cf92d5537f118ccb487/index_new/cn/light_cone_promotions.json</x:v>
      </x:c>
    </x:row>
    <x:row r="560" ht="20" customHeight="1">
      <x:c r="A560" s="6" t="str">
        <x:v>21055_2</x:v>
      </x:c>
      <x:c r="B560" s="6" t="str">
        <x:v>21055</x:v>
      </x:c>
      <x:c r="C560" s="6" t="n">
        <x:v>2</x:v>
      </x:c>
      <x:c r="D560" s="6" t="n">
        <x:v>182.4</x:v>
      </x:c>
      <x:c r="E560" s="6" t="n">
        <x:v>82.08</x:v>
      </x:c>
      <x:c r="F560" s="6" t="n">
        <x:v>68.4</x:v>
      </x:c>
      <x:c r="G560" s="6" t="n">
        <x:v>7.2</x:v>
      </x:c>
      <x:c r="H560" s="6" t="n">
        <x:v>3.24</x:v>
      </x:c>
      <x:c r="I560" s="6" t="n">
        <x:v>2.7</x:v>
      </x:c>
      <x:c r="J560" s="6" t="str">
        <x:v>https://raw.githubusercontent.com/Mar-7th/StarRailRes/dbe8cdfcfb0bf657b9fe1cf92d5537f118ccb487/index_new/cn/light_cone_promotions.json</x:v>
      </x:c>
    </x:row>
    <x:row r="561" ht="20" customHeight="1">
      <x:c r="A561" s="6" t="str">
        <x:v>21055_3</x:v>
      </x:c>
      <x:c r="B561" s="6" t="str">
        <x:v>21055</x:v>
      </x:c>
      <x:c r="C561" s="6" t="n">
        <x:v>3</x:v>
      </x:c>
      <x:c r="D561" s="6" t="n">
        <x:v>259.2</x:v>
      </x:c>
      <x:c r="E561" s="6" t="n">
        <x:v>116.64</x:v>
      </x:c>
      <x:c r="F561" s="6" t="n">
        <x:v>97.2</x:v>
      </x:c>
      <x:c r="G561" s="6" t="n">
        <x:v>7.2</x:v>
      </x:c>
      <x:c r="H561" s="6" t="n">
        <x:v>3.24</x:v>
      </x:c>
      <x:c r="I561" s="6" t="n">
        <x:v>2.7</x:v>
      </x:c>
      <x:c r="J561" s="6" t="str">
        <x:v>https://raw.githubusercontent.com/Mar-7th/StarRailRes/dbe8cdfcfb0bf657b9fe1cf92d5537f118ccb487/index_new/cn/light_cone_promotions.json</x:v>
      </x:c>
    </x:row>
    <x:row r="562" ht="20" customHeight="1">
      <x:c r="A562" s="6" t="str">
        <x:v>21055_4</x:v>
      </x:c>
      <x:c r="B562" s="6" t="str">
        <x:v>21055</x:v>
      </x:c>
      <x:c r="C562" s="6" t="n">
        <x:v>4</x:v>
      </x:c>
      <x:c r="D562" s="6" t="n">
        <x:v>336</x:v>
      </x:c>
      <x:c r="E562" s="6" t="n">
        <x:v>151.2</x:v>
      </x:c>
      <x:c r="F562" s="6" t="n">
        <x:v>126</x:v>
      </x:c>
      <x:c r="G562" s="6" t="n">
        <x:v>7.2</x:v>
      </x:c>
      <x:c r="H562" s="6" t="n">
        <x:v>3.24</x:v>
      </x:c>
      <x:c r="I562" s="6" t="n">
        <x:v>2.7</x:v>
      </x:c>
      <x:c r="J562" s="6" t="str">
        <x:v>https://raw.githubusercontent.com/Mar-7th/StarRailRes/dbe8cdfcfb0bf657b9fe1cf92d5537f118ccb487/index_new/cn/light_cone_promotions.json</x:v>
      </x:c>
    </x:row>
    <x:row r="563" ht="20" customHeight="1">
      <x:c r="A563" s="6" t="str">
        <x:v>21055_5</x:v>
      </x:c>
      <x:c r="B563" s="6" t="str">
        <x:v>21055</x:v>
      </x:c>
      <x:c r="C563" s="6" t="n">
        <x:v>5</x:v>
      </x:c>
      <x:c r="D563" s="6" t="n">
        <x:v>412.8</x:v>
      </x:c>
      <x:c r="E563" s="6" t="n">
        <x:v>185.76</x:v>
      </x:c>
      <x:c r="F563" s="6" t="n">
        <x:v>154.8</x:v>
      </x:c>
      <x:c r="G563" s="6" t="n">
        <x:v>7.2</x:v>
      </x:c>
      <x:c r="H563" s="6" t="n">
        <x:v>3.24</x:v>
      </x:c>
      <x:c r="I563" s="6" t="n">
        <x:v>2.7</x:v>
      </x:c>
      <x:c r="J563" s="6" t="str">
        <x:v>https://raw.githubusercontent.com/Mar-7th/StarRailRes/dbe8cdfcfb0bf657b9fe1cf92d5537f118ccb487/index_new/cn/light_cone_promotions.json</x:v>
      </x:c>
    </x:row>
    <x:row r="564" ht="20" customHeight="1">
      <x:c r="A564" s="6" t="str">
        <x:v>21055_6</x:v>
      </x:c>
      <x:c r="B564" s="6" t="str">
        <x:v>21055</x:v>
      </x:c>
      <x:c r="C564" s="6" t="n">
        <x:v>6</x:v>
      </x:c>
      <x:c r="D564" s="6" t="n">
        <x:v>489.6</x:v>
      </x:c>
      <x:c r="E564" s="6" t="n">
        <x:v>220.32</x:v>
      </x:c>
      <x:c r="F564" s="6" t="n">
        <x:v>183.6</x:v>
      </x:c>
      <x:c r="G564" s="6" t="n">
        <x:v>7.2</x:v>
      </x:c>
      <x:c r="H564" s="6" t="n">
        <x:v>3.24</x:v>
      </x:c>
      <x:c r="I564" s="6" t="n">
        <x:v>2.7</x:v>
      </x:c>
      <x:c r="J564" s="6" t="str">
        <x:v>https://raw.githubusercontent.com/Mar-7th/StarRailRes/dbe8cdfcfb0bf657b9fe1cf92d5537f118ccb487/index_new/cn/light_cone_promotions.json</x:v>
      </x:c>
    </x:row>
    <x:row r="565" ht="20" customHeight="1">
      <x:c r="A565" s="6" t="str">
        <x:v>21056_0</x:v>
      </x:c>
      <x:c r="B565" s="6" t="str">
        <x:v>21056</x:v>
      </x:c>
      <x:c r="C565" s="6" t="n">
        <x:v>0</x:v>
      </x:c>
      <x:c r="D565" s="6" t="n">
        <x:v>48</x:v>
      </x:c>
      <x:c r="E565" s="6" t="n">
        <x:v>21.6</x:v>
      </x:c>
      <x:c r="F565" s="6" t="n">
        <x:v>18</x:v>
      </x:c>
      <x:c r="G565" s="6" t="n">
        <x:v>7.2</x:v>
      </x:c>
      <x:c r="H565" s="6" t="n">
        <x:v>3.24</x:v>
      </x:c>
      <x:c r="I565" s="6" t="n">
        <x:v>2.7</x:v>
      </x:c>
      <x:c r="J565" s="6" t="str">
        <x:v>https://raw.githubusercontent.com/Mar-7th/StarRailRes/dbe8cdfcfb0bf657b9fe1cf92d5537f118ccb487/index_new/cn/light_cone_promotions.json</x:v>
      </x:c>
    </x:row>
    <x:row r="566" ht="20" customHeight="1">
      <x:c r="A566" s="6" t="str">
        <x:v>21056_1</x:v>
      </x:c>
      <x:c r="B566" s="6" t="str">
        <x:v>21056</x:v>
      </x:c>
      <x:c r="C566" s="6" t="n">
        <x:v>1</x:v>
      </x:c>
      <x:c r="D566" s="6" t="n">
        <x:v>105.6</x:v>
      </x:c>
      <x:c r="E566" s="6" t="n">
        <x:v>47.52</x:v>
      </x:c>
      <x:c r="F566" s="6" t="n">
        <x:v>39.6</x:v>
      </x:c>
      <x:c r="G566" s="6" t="n">
        <x:v>7.2</x:v>
      </x:c>
      <x:c r="H566" s="6" t="n">
        <x:v>3.24</x:v>
      </x:c>
      <x:c r="I566" s="6" t="n">
        <x:v>2.7</x:v>
      </x:c>
      <x:c r="J566" s="6" t="str">
        <x:v>https://raw.githubusercontent.com/Mar-7th/StarRailRes/dbe8cdfcfb0bf657b9fe1cf92d5537f118ccb487/index_new/cn/light_cone_promotions.json</x:v>
      </x:c>
    </x:row>
    <x:row r="567" ht="20" customHeight="1">
      <x:c r="A567" s="6" t="str">
        <x:v>21056_2</x:v>
      </x:c>
      <x:c r="B567" s="6" t="str">
        <x:v>21056</x:v>
      </x:c>
      <x:c r="C567" s="6" t="n">
        <x:v>2</x:v>
      </x:c>
      <x:c r="D567" s="6" t="n">
        <x:v>182.4</x:v>
      </x:c>
      <x:c r="E567" s="6" t="n">
        <x:v>82.08</x:v>
      </x:c>
      <x:c r="F567" s="6" t="n">
        <x:v>68.4</x:v>
      </x:c>
      <x:c r="G567" s="6" t="n">
        <x:v>7.2</x:v>
      </x:c>
      <x:c r="H567" s="6" t="n">
        <x:v>3.24</x:v>
      </x:c>
      <x:c r="I567" s="6" t="n">
        <x:v>2.7</x:v>
      </x:c>
      <x:c r="J567" s="6" t="str">
        <x:v>https://raw.githubusercontent.com/Mar-7th/StarRailRes/dbe8cdfcfb0bf657b9fe1cf92d5537f118ccb487/index_new/cn/light_cone_promotions.json</x:v>
      </x:c>
    </x:row>
    <x:row r="568" ht="20" customHeight="1">
      <x:c r="A568" s="6" t="str">
        <x:v>21056_3</x:v>
      </x:c>
      <x:c r="B568" s="6" t="str">
        <x:v>21056</x:v>
      </x:c>
      <x:c r="C568" s="6" t="n">
        <x:v>3</x:v>
      </x:c>
      <x:c r="D568" s="6" t="n">
        <x:v>259.2</x:v>
      </x:c>
      <x:c r="E568" s="6" t="n">
        <x:v>116.64</x:v>
      </x:c>
      <x:c r="F568" s="6" t="n">
        <x:v>97.2</x:v>
      </x:c>
      <x:c r="G568" s="6" t="n">
        <x:v>7.2</x:v>
      </x:c>
      <x:c r="H568" s="6" t="n">
        <x:v>3.24</x:v>
      </x:c>
      <x:c r="I568" s="6" t="n">
        <x:v>2.7</x:v>
      </x:c>
      <x:c r="J568" s="6" t="str">
        <x:v>https://raw.githubusercontent.com/Mar-7th/StarRailRes/dbe8cdfcfb0bf657b9fe1cf92d5537f118ccb487/index_new/cn/light_cone_promotions.json</x:v>
      </x:c>
    </x:row>
    <x:row r="569" ht="20" customHeight="1">
      <x:c r="A569" s="6" t="str">
        <x:v>21056_4</x:v>
      </x:c>
      <x:c r="B569" s="6" t="str">
        <x:v>21056</x:v>
      </x:c>
      <x:c r="C569" s="6" t="n">
        <x:v>4</x:v>
      </x:c>
      <x:c r="D569" s="6" t="n">
        <x:v>336</x:v>
      </x:c>
      <x:c r="E569" s="6" t="n">
        <x:v>151.2</x:v>
      </x:c>
      <x:c r="F569" s="6" t="n">
        <x:v>126</x:v>
      </x:c>
      <x:c r="G569" s="6" t="n">
        <x:v>7.2</x:v>
      </x:c>
      <x:c r="H569" s="6" t="n">
        <x:v>3.24</x:v>
      </x:c>
      <x:c r="I569" s="6" t="n">
        <x:v>2.7</x:v>
      </x:c>
      <x:c r="J569" s="6" t="str">
        <x:v>https://raw.githubusercontent.com/Mar-7th/StarRailRes/dbe8cdfcfb0bf657b9fe1cf92d5537f118ccb487/index_new/cn/light_cone_promotions.json</x:v>
      </x:c>
    </x:row>
    <x:row r="570" ht="20" customHeight="1">
      <x:c r="A570" s="6" t="str">
        <x:v>21056_5</x:v>
      </x:c>
      <x:c r="B570" s="6" t="str">
        <x:v>21056</x:v>
      </x:c>
      <x:c r="C570" s="6" t="n">
        <x:v>5</x:v>
      </x:c>
      <x:c r="D570" s="6" t="n">
        <x:v>412.8</x:v>
      </x:c>
      <x:c r="E570" s="6" t="n">
        <x:v>185.76</x:v>
      </x:c>
      <x:c r="F570" s="6" t="n">
        <x:v>154.8</x:v>
      </x:c>
      <x:c r="G570" s="6" t="n">
        <x:v>7.2</x:v>
      </x:c>
      <x:c r="H570" s="6" t="n">
        <x:v>3.24</x:v>
      </x:c>
      <x:c r="I570" s="6" t="n">
        <x:v>2.7</x:v>
      </x:c>
      <x:c r="J570" s="6" t="str">
        <x:v>https://raw.githubusercontent.com/Mar-7th/StarRailRes/dbe8cdfcfb0bf657b9fe1cf92d5537f118ccb487/index_new/cn/light_cone_promotions.json</x:v>
      </x:c>
    </x:row>
    <x:row r="571" ht="20" customHeight="1">
      <x:c r="A571" s="6" t="str">
        <x:v>21056_6</x:v>
      </x:c>
      <x:c r="B571" s="6" t="str">
        <x:v>21056</x:v>
      </x:c>
      <x:c r="C571" s="6" t="n">
        <x:v>6</x:v>
      </x:c>
      <x:c r="D571" s="6" t="n">
        <x:v>489.6</x:v>
      </x:c>
      <x:c r="E571" s="6" t="n">
        <x:v>220.32</x:v>
      </x:c>
      <x:c r="F571" s="6" t="n">
        <x:v>183.6</x:v>
      </x:c>
      <x:c r="G571" s="6" t="n">
        <x:v>7.2</x:v>
      </x:c>
      <x:c r="H571" s="6" t="n">
        <x:v>3.24</x:v>
      </x:c>
      <x:c r="I571" s="6" t="n">
        <x:v>2.7</x:v>
      </x:c>
      <x:c r="J571" s="6" t="str">
        <x:v>https://raw.githubusercontent.com/Mar-7th/StarRailRes/dbe8cdfcfb0bf657b9fe1cf92d5537f118ccb487/index_new/cn/light_cone_promotions.json</x:v>
      </x:c>
    </x:row>
    <x:row r="572" ht="20" customHeight="1">
      <x:c r="A572" s="6" t="str">
        <x:v>21057_0</x:v>
      </x:c>
      <x:c r="B572" s="6" t="str">
        <x:v>21057</x:v>
      </x:c>
      <x:c r="C572" s="6" t="n">
        <x:v>0</x:v>
      </x:c>
      <x:c r="D572" s="6" t="n">
        <x:v>48</x:v>
      </x:c>
      <x:c r="E572" s="6" t="n">
        <x:v>24</x:v>
      </x:c>
      <x:c r="F572" s="6" t="n">
        <x:v>15</x:v>
      </x:c>
      <x:c r="G572" s="6" t="n">
        <x:v>7.2</x:v>
      </x:c>
      <x:c r="H572" s="6" t="n">
        <x:v>3.6</x:v>
      </x:c>
      <x:c r="I572" s="6" t="n">
        <x:v>2.25</x:v>
      </x:c>
      <x:c r="J572" s="6" t="str">
        <x:v>https://raw.githubusercontent.com/Mar-7th/StarRailRes/dbe8cdfcfb0bf657b9fe1cf92d5537f118ccb487/index_new/cn/light_cone_promotions.json</x:v>
      </x:c>
    </x:row>
    <x:row r="573" ht="20" customHeight="1">
      <x:c r="A573" s="6" t="str">
        <x:v>21057_1</x:v>
      </x:c>
      <x:c r="B573" s="6" t="str">
        <x:v>21057</x:v>
      </x:c>
      <x:c r="C573" s="6" t="n">
        <x:v>1</x:v>
      </x:c>
      <x:c r="D573" s="6" t="n">
        <x:v>105.6</x:v>
      </x:c>
      <x:c r="E573" s="6" t="n">
        <x:v>52.8</x:v>
      </x:c>
      <x:c r="F573" s="6" t="n">
        <x:v>33</x:v>
      </x:c>
      <x:c r="G573" s="6" t="n">
        <x:v>7.2</x:v>
      </x:c>
      <x:c r="H573" s="6" t="n">
        <x:v>3.6</x:v>
      </x:c>
      <x:c r="I573" s="6" t="n">
        <x:v>2.25</x:v>
      </x:c>
      <x:c r="J573" s="6" t="str">
        <x:v>https://raw.githubusercontent.com/Mar-7th/StarRailRes/dbe8cdfcfb0bf657b9fe1cf92d5537f118ccb487/index_new/cn/light_cone_promotions.json</x:v>
      </x:c>
    </x:row>
    <x:row r="574" ht="20" customHeight="1">
      <x:c r="A574" s="6" t="str">
        <x:v>21057_2</x:v>
      </x:c>
      <x:c r="B574" s="6" t="str">
        <x:v>21057</x:v>
      </x:c>
      <x:c r="C574" s="6" t="n">
        <x:v>2</x:v>
      </x:c>
      <x:c r="D574" s="6" t="n">
        <x:v>182.4</x:v>
      </x:c>
      <x:c r="E574" s="6" t="n">
        <x:v>91.2</x:v>
      </x:c>
      <x:c r="F574" s="6" t="n">
        <x:v>57</x:v>
      </x:c>
      <x:c r="G574" s="6" t="n">
        <x:v>7.2</x:v>
      </x:c>
      <x:c r="H574" s="6" t="n">
        <x:v>3.6</x:v>
      </x:c>
      <x:c r="I574" s="6" t="n">
        <x:v>2.25</x:v>
      </x:c>
      <x:c r="J574" s="6" t="str">
        <x:v>https://raw.githubusercontent.com/Mar-7th/StarRailRes/dbe8cdfcfb0bf657b9fe1cf92d5537f118ccb487/index_new/cn/light_cone_promotions.json</x:v>
      </x:c>
    </x:row>
    <x:row r="575" ht="20" customHeight="1">
      <x:c r="A575" s="6" t="str">
        <x:v>21057_3</x:v>
      </x:c>
      <x:c r="B575" s="6" t="str">
        <x:v>21057</x:v>
      </x:c>
      <x:c r="C575" s="6" t="n">
        <x:v>3</x:v>
      </x:c>
      <x:c r="D575" s="6" t="n">
        <x:v>259.2</x:v>
      </x:c>
      <x:c r="E575" s="6" t="n">
        <x:v>129.6</x:v>
      </x:c>
      <x:c r="F575" s="6" t="n">
        <x:v>81</x:v>
      </x:c>
      <x:c r="G575" s="6" t="n">
        <x:v>7.2</x:v>
      </x:c>
      <x:c r="H575" s="6" t="n">
        <x:v>3.6</x:v>
      </x:c>
      <x:c r="I575" s="6" t="n">
        <x:v>2.25</x:v>
      </x:c>
      <x:c r="J575" s="6" t="str">
        <x:v>https://raw.githubusercontent.com/Mar-7th/StarRailRes/dbe8cdfcfb0bf657b9fe1cf92d5537f118ccb487/index_new/cn/light_cone_promotions.json</x:v>
      </x:c>
    </x:row>
    <x:row r="576" ht="20" customHeight="1">
      <x:c r="A576" s="6" t="str">
        <x:v>21057_4</x:v>
      </x:c>
      <x:c r="B576" s="6" t="str">
        <x:v>21057</x:v>
      </x:c>
      <x:c r="C576" s="6" t="n">
        <x:v>4</x:v>
      </x:c>
      <x:c r="D576" s="6" t="n">
        <x:v>336</x:v>
      </x:c>
      <x:c r="E576" s="6" t="n">
        <x:v>168</x:v>
      </x:c>
      <x:c r="F576" s="6" t="n">
        <x:v>105</x:v>
      </x:c>
      <x:c r="G576" s="6" t="n">
        <x:v>7.2</x:v>
      </x:c>
      <x:c r="H576" s="6" t="n">
        <x:v>3.6</x:v>
      </x:c>
      <x:c r="I576" s="6" t="n">
        <x:v>2.25</x:v>
      </x:c>
      <x:c r="J576" s="6" t="str">
        <x:v>https://raw.githubusercontent.com/Mar-7th/StarRailRes/dbe8cdfcfb0bf657b9fe1cf92d5537f118ccb487/index_new/cn/light_cone_promotions.json</x:v>
      </x:c>
    </x:row>
    <x:row r="577" ht="20" customHeight="1">
      <x:c r="A577" s="6" t="str">
        <x:v>21057_5</x:v>
      </x:c>
      <x:c r="B577" s="6" t="str">
        <x:v>21057</x:v>
      </x:c>
      <x:c r="C577" s="6" t="n">
        <x:v>5</x:v>
      </x:c>
      <x:c r="D577" s="6" t="n">
        <x:v>412.8</x:v>
      </x:c>
      <x:c r="E577" s="6" t="n">
        <x:v>206.4</x:v>
      </x:c>
      <x:c r="F577" s="6" t="n">
        <x:v>129</x:v>
      </x:c>
      <x:c r="G577" s="6" t="n">
        <x:v>7.2</x:v>
      </x:c>
      <x:c r="H577" s="6" t="n">
        <x:v>3.6</x:v>
      </x:c>
      <x:c r="I577" s="6" t="n">
        <x:v>2.25</x:v>
      </x:c>
      <x:c r="J577" s="6" t="str">
        <x:v>https://raw.githubusercontent.com/Mar-7th/StarRailRes/dbe8cdfcfb0bf657b9fe1cf92d5537f118ccb487/index_new/cn/light_cone_promotions.json</x:v>
      </x:c>
    </x:row>
    <x:row r="578" ht="20" customHeight="1">
      <x:c r="A578" s="6" t="str">
        <x:v>21057_6</x:v>
      </x:c>
      <x:c r="B578" s="6" t="str">
        <x:v>21057</x:v>
      </x:c>
      <x:c r="C578" s="6" t="n">
        <x:v>6</x:v>
      </x:c>
      <x:c r="D578" s="6" t="n">
        <x:v>489.6</x:v>
      </x:c>
      <x:c r="E578" s="6" t="n">
        <x:v>244.8</x:v>
      </x:c>
      <x:c r="F578" s="6" t="n">
        <x:v>153</x:v>
      </x:c>
      <x:c r="G578" s="6" t="n">
        <x:v>7.2</x:v>
      </x:c>
      <x:c r="H578" s="6" t="n">
        <x:v>3.6</x:v>
      </x:c>
      <x:c r="I578" s="6" t="n">
        <x:v>2.25</x:v>
      </x:c>
      <x:c r="J578" s="6" t="str">
        <x:v>https://raw.githubusercontent.com/Mar-7th/StarRailRes/dbe8cdfcfb0bf657b9fe1cf92d5537f118ccb487/index_new/cn/light_cone_promotions.json</x:v>
      </x:c>
    </x:row>
    <x:row r="579" ht="20" customHeight="1">
      <x:c r="A579" s="6" t="str">
        <x:v>21058_0</x:v>
      </x:c>
      <x:c r="B579" s="6" t="str">
        <x:v>21058</x:v>
      </x:c>
      <x:c r="C579" s="6" t="n">
        <x:v>0</x:v>
      </x:c>
      <x:c r="D579" s="6" t="n">
        <x:v>48</x:v>
      </x:c>
      <x:c r="E579" s="6" t="n">
        <x:v>24</x:v>
      </x:c>
      <x:c r="F579" s="6" t="n">
        <x:v>15</x:v>
      </x:c>
      <x:c r="G579" s="6" t="n">
        <x:v>7.2</x:v>
      </x:c>
      <x:c r="H579" s="6" t="n">
        <x:v>3.6</x:v>
      </x:c>
      <x:c r="I579" s="6" t="n">
        <x:v>2.25</x:v>
      </x:c>
      <x:c r="J579" s="6" t="str">
        <x:v>https://raw.githubusercontent.com/Mar-7th/StarRailRes/dbe8cdfcfb0bf657b9fe1cf92d5537f118ccb487/index_new/cn/light_cone_promotions.json</x:v>
      </x:c>
    </x:row>
    <x:row r="580" ht="20" customHeight="1">
      <x:c r="A580" s="6" t="str">
        <x:v>21058_1</x:v>
      </x:c>
      <x:c r="B580" s="6" t="str">
        <x:v>21058</x:v>
      </x:c>
      <x:c r="C580" s="6" t="n">
        <x:v>1</x:v>
      </x:c>
      <x:c r="D580" s="6" t="n">
        <x:v>105.6</x:v>
      </x:c>
      <x:c r="E580" s="6" t="n">
        <x:v>52.8</x:v>
      </x:c>
      <x:c r="F580" s="6" t="n">
        <x:v>33</x:v>
      </x:c>
      <x:c r="G580" s="6" t="n">
        <x:v>7.2</x:v>
      </x:c>
      <x:c r="H580" s="6" t="n">
        <x:v>3.6</x:v>
      </x:c>
      <x:c r="I580" s="6" t="n">
        <x:v>2.25</x:v>
      </x:c>
      <x:c r="J580" s="6" t="str">
        <x:v>https://raw.githubusercontent.com/Mar-7th/StarRailRes/dbe8cdfcfb0bf657b9fe1cf92d5537f118ccb487/index_new/cn/light_cone_promotions.json</x:v>
      </x:c>
    </x:row>
    <x:row r="581" ht="20" customHeight="1">
      <x:c r="A581" s="6" t="str">
        <x:v>21058_2</x:v>
      </x:c>
      <x:c r="B581" s="6" t="str">
        <x:v>21058</x:v>
      </x:c>
      <x:c r="C581" s="6" t="n">
        <x:v>2</x:v>
      </x:c>
      <x:c r="D581" s="6" t="n">
        <x:v>182.4</x:v>
      </x:c>
      <x:c r="E581" s="6" t="n">
        <x:v>91.2</x:v>
      </x:c>
      <x:c r="F581" s="6" t="n">
        <x:v>57</x:v>
      </x:c>
      <x:c r="G581" s="6" t="n">
        <x:v>7.2</x:v>
      </x:c>
      <x:c r="H581" s="6" t="n">
        <x:v>3.6</x:v>
      </x:c>
      <x:c r="I581" s="6" t="n">
        <x:v>2.25</x:v>
      </x:c>
      <x:c r="J581" s="6" t="str">
        <x:v>https://raw.githubusercontent.com/Mar-7th/StarRailRes/dbe8cdfcfb0bf657b9fe1cf92d5537f118ccb487/index_new/cn/light_cone_promotions.json</x:v>
      </x:c>
    </x:row>
    <x:row r="582" ht="20" customHeight="1">
      <x:c r="A582" s="6" t="str">
        <x:v>21058_3</x:v>
      </x:c>
      <x:c r="B582" s="6" t="str">
        <x:v>21058</x:v>
      </x:c>
      <x:c r="C582" s="6" t="n">
        <x:v>3</x:v>
      </x:c>
      <x:c r="D582" s="6" t="n">
        <x:v>259.2</x:v>
      </x:c>
      <x:c r="E582" s="6" t="n">
        <x:v>129.6</x:v>
      </x:c>
      <x:c r="F582" s="6" t="n">
        <x:v>81</x:v>
      </x:c>
      <x:c r="G582" s="6" t="n">
        <x:v>7.2</x:v>
      </x:c>
      <x:c r="H582" s="6" t="n">
        <x:v>3.6</x:v>
      </x:c>
      <x:c r="I582" s="6" t="n">
        <x:v>2.25</x:v>
      </x:c>
      <x:c r="J582" s="6" t="str">
        <x:v>https://raw.githubusercontent.com/Mar-7th/StarRailRes/dbe8cdfcfb0bf657b9fe1cf92d5537f118ccb487/index_new/cn/light_cone_promotions.json</x:v>
      </x:c>
    </x:row>
    <x:row r="583" ht="20" customHeight="1">
      <x:c r="A583" s="6" t="str">
        <x:v>21058_4</x:v>
      </x:c>
      <x:c r="B583" s="6" t="str">
        <x:v>21058</x:v>
      </x:c>
      <x:c r="C583" s="6" t="n">
        <x:v>4</x:v>
      </x:c>
      <x:c r="D583" s="6" t="n">
        <x:v>336</x:v>
      </x:c>
      <x:c r="E583" s="6" t="n">
        <x:v>168</x:v>
      </x:c>
      <x:c r="F583" s="6" t="n">
        <x:v>105</x:v>
      </x:c>
      <x:c r="G583" s="6" t="n">
        <x:v>7.2</x:v>
      </x:c>
      <x:c r="H583" s="6" t="n">
        <x:v>3.6</x:v>
      </x:c>
      <x:c r="I583" s="6" t="n">
        <x:v>2.25</x:v>
      </x:c>
      <x:c r="J583" s="6" t="str">
        <x:v>https://raw.githubusercontent.com/Mar-7th/StarRailRes/dbe8cdfcfb0bf657b9fe1cf92d5537f118ccb487/index_new/cn/light_cone_promotions.json</x:v>
      </x:c>
    </x:row>
    <x:row r="584" ht="20" customHeight="1">
      <x:c r="A584" s="6" t="str">
        <x:v>21058_5</x:v>
      </x:c>
      <x:c r="B584" s="6" t="str">
        <x:v>21058</x:v>
      </x:c>
      <x:c r="C584" s="6" t="n">
        <x:v>5</x:v>
      </x:c>
      <x:c r="D584" s="6" t="n">
        <x:v>412.8</x:v>
      </x:c>
      <x:c r="E584" s="6" t="n">
        <x:v>206.4</x:v>
      </x:c>
      <x:c r="F584" s="6" t="n">
        <x:v>129</x:v>
      </x:c>
      <x:c r="G584" s="6" t="n">
        <x:v>7.2</x:v>
      </x:c>
      <x:c r="H584" s="6" t="n">
        <x:v>3.6</x:v>
      </x:c>
      <x:c r="I584" s="6" t="n">
        <x:v>2.25</x:v>
      </x:c>
      <x:c r="J584" s="6" t="str">
        <x:v>https://raw.githubusercontent.com/Mar-7th/StarRailRes/dbe8cdfcfb0bf657b9fe1cf92d5537f118ccb487/index_new/cn/light_cone_promotions.json</x:v>
      </x:c>
    </x:row>
    <x:row r="585" ht="20" customHeight="1">
      <x:c r="A585" s="6" t="str">
        <x:v>21058_6</x:v>
      </x:c>
      <x:c r="B585" s="6" t="str">
        <x:v>21058</x:v>
      </x:c>
      <x:c r="C585" s="6" t="n">
        <x:v>6</x:v>
      </x:c>
      <x:c r="D585" s="6" t="n">
        <x:v>489.6</x:v>
      </x:c>
      <x:c r="E585" s="6" t="n">
        <x:v>244.8</x:v>
      </x:c>
      <x:c r="F585" s="6" t="n">
        <x:v>153</x:v>
      </x:c>
      <x:c r="G585" s="6" t="n">
        <x:v>7.2</x:v>
      </x:c>
      <x:c r="H585" s="6" t="n">
        <x:v>3.6</x:v>
      </x:c>
      <x:c r="I585" s="6" t="n">
        <x:v>2.25</x:v>
      </x:c>
      <x:c r="J585" s="6" t="str">
        <x:v>https://raw.githubusercontent.com/Mar-7th/StarRailRes/dbe8cdfcfb0bf657b9fe1cf92d5537f118ccb487/index_new/cn/light_cone_promotions.json</x:v>
      </x:c>
    </x:row>
    <x:row r="586" ht="20" customHeight="1">
      <x:c r="A586" s="6" t="str">
        <x:v>21060_0</x:v>
      </x:c>
      <x:c r="B586" s="6" t="str">
        <x:v>21060</x:v>
      </x:c>
      <x:c r="C586" s="6" t="n">
        <x:v>0</x:v>
      </x:c>
      <x:c r="D586" s="6" t="n">
        <x:v>43.2</x:v>
      </x:c>
      <x:c r="E586" s="6" t="n">
        <x:v>24</x:v>
      </x:c>
      <x:c r="F586" s="6" t="n">
        <x:v>18</x:v>
      </x:c>
      <x:c r="G586" s="6" t="n">
        <x:v>6.48</x:v>
      </x:c>
      <x:c r="H586" s="6" t="n">
        <x:v>3.6</x:v>
      </x:c>
      <x:c r="I586" s="6" t="n">
        <x:v>2.7</x:v>
      </x:c>
      <x:c r="J586" s="6" t="str">
        <x:v>https://raw.githubusercontent.com/Mar-7th/StarRailRes/dbe8cdfcfb0bf657b9fe1cf92d5537f118ccb487/index_new/cn/light_cone_promotions.json</x:v>
      </x:c>
    </x:row>
    <x:row r="587" ht="20" customHeight="1">
      <x:c r="A587" s="6" t="str">
        <x:v>21060_1</x:v>
      </x:c>
      <x:c r="B587" s="6" t="str">
        <x:v>21060</x:v>
      </x:c>
      <x:c r="C587" s="6" t="n">
        <x:v>1</x:v>
      </x:c>
      <x:c r="D587" s="6" t="n">
        <x:v>95.04</x:v>
      </x:c>
      <x:c r="E587" s="6" t="n">
        <x:v>52.8</x:v>
      </x:c>
      <x:c r="F587" s="6" t="n">
        <x:v>39.6</x:v>
      </x:c>
      <x:c r="G587" s="6" t="n">
        <x:v>6.48</x:v>
      </x:c>
      <x:c r="H587" s="6" t="n">
        <x:v>3.6</x:v>
      </x:c>
      <x:c r="I587" s="6" t="n">
        <x:v>2.7</x:v>
      </x:c>
      <x:c r="J587" s="6" t="str">
        <x:v>https://raw.githubusercontent.com/Mar-7th/StarRailRes/dbe8cdfcfb0bf657b9fe1cf92d5537f118ccb487/index_new/cn/light_cone_promotions.json</x:v>
      </x:c>
    </x:row>
    <x:row r="588" ht="20" customHeight="1">
      <x:c r="A588" s="6" t="str">
        <x:v>21060_2</x:v>
      </x:c>
      <x:c r="B588" s="6" t="str">
        <x:v>21060</x:v>
      </x:c>
      <x:c r="C588" s="6" t="n">
        <x:v>2</x:v>
      </x:c>
      <x:c r="D588" s="6" t="n">
        <x:v>164.16</x:v>
      </x:c>
      <x:c r="E588" s="6" t="n">
        <x:v>91.2</x:v>
      </x:c>
      <x:c r="F588" s="6" t="n">
        <x:v>68.4</x:v>
      </x:c>
      <x:c r="G588" s="6" t="n">
        <x:v>6.48</x:v>
      </x:c>
      <x:c r="H588" s="6" t="n">
        <x:v>3.6</x:v>
      </x:c>
      <x:c r="I588" s="6" t="n">
        <x:v>2.7</x:v>
      </x:c>
      <x:c r="J588" s="6" t="str">
        <x:v>https://raw.githubusercontent.com/Mar-7th/StarRailRes/dbe8cdfcfb0bf657b9fe1cf92d5537f118ccb487/index_new/cn/light_cone_promotions.json</x:v>
      </x:c>
    </x:row>
    <x:row r="589" ht="20" customHeight="1">
      <x:c r="A589" s="6" t="str">
        <x:v>21060_3</x:v>
      </x:c>
      <x:c r="B589" s="6" t="str">
        <x:v>21060</x:v>
      </x:c>
      <x:c r="C589" s="6" t="n">
        <x:v>3</x:v>
      </x:c>
      <x:c r="D589" s="6" t="n">
        <x:v>233.28</x:v>
      </x:c>
      <x:c r="E589" s="6" t="n">
        <x:v>129.6</x:v>
      </x:c>
      <x:c r="F589" s="6" t="n">
        <x:v>97.2</x:v>
      </x:c>
      <x:c r="G589" s="6" t="n">
        <x:v>6.48</x:v>
      </x:c>
      <x:c r="H589" s="6" t="n">
        <x:v>3.6</x:v>
      </x:c>
      <x:c r="I589" s="6" t="n">
        <x:v>2.7</x:v>
      </x:c>
      <x:c r="J589" s="6" t="str">
        <x:v>https://raw.githubusercontent.com/Mar-7th/StarRailRes/dbe8cdfcfb0bf657b9fe1cf92d5537f118ccb487/index_new/cn/light_cone_promotions.json</x:v>
      </x:c>
    </x:row>
    <x:row r="590" ht="20" customHeight="1">
      <x:c r="A590" s="6" t="str">
        <x:v>21060_4</x:v>
      </x:c>
      <x:c r="B590" s="6" t="str">
        <x:v>21060</x:v>
      </x:c>
      <x:c r="C590" s="6" t="n">
        <x:v>4</x:v>
      </x:c>
      <x:c r="D590" s="6" t="n">
        <x:v>302.4</x:v>
      </x:c>
      <x:c r="E590" s="6" t="n">
        <x:v>168</x:v>
      </x:c>
      <x:c r="F590" s="6" t="n">
        <x:v>126</x:v>
      </x:c>
      <x:c r="G590" s="6" t="n">
        <x:v>6.48</x:v>
      </x:c>
      <x:c r="H590" s="6" t="n">
        <x:v>3.6</x:v>
      </x:c>
      <x:c r="I590" s="6" t="n">
        <x:v>2.7</x:v>
      </x:c>
      <x:c r="J590" s="6" t="str">
        <x:v>https://raw.githubusercontent.com/Mar-7th/StarRailRes/dbe8cdfcfb0bf657b9fe1cf92d5537f118ccb487/index_new/cn/light_cone_promotions.json</x:v>
      </x:c>
    </x:row>
    <x:row r="591" ht="20" customHeight="1">
      <x:c r="A591" s="6" t="str">
        <x:v>21060_5</x:v>
      </x:c>
      <x:c r="B591" s="6" t="str">
        <x:v>21060</x:v>
      </x:c>
      <x:c r="C591" s="6" t="n">
        <x:v>5</x:v>
      </x:c>
      <x:c r="D591" s="6" t="n">
        <x:v>371.52</x:v>
      </x:c>
      <x:c r="E591" s="6" t="n">
        <x:v>206.4</x:v>
      </x:c>
      <x:c r="F591" s="6" t="n">
        <x:v>154.8</x:v>
      </x:c>
      <x:c r="G591" s="6" t="n">
        <x:v>6.48</x:v>
      </x:c>
      <x:c r="H591" s="6" t="n">
        <x:v>3.6</x:v>
      </x:c>
      <x:c r="I591" s="6" t="n">
        <x:v>2.7</x:v>
      </x:c>
      <x:c r="J591" s="6" t="str">
        <x:v>https://raw.githubusercontent.com/Mar-7th/StarRailRes/dbe8cdfcfb0bf657b9fe1cf92d5537f118ccb487/index_new/cn/light_cone_promotions.json</x:v>
      </x:c>
    </x:row>
    <x:row r="592" ht="20" customHeight="1">
      <x:c r="A592" s="6" t="str">
        <x:v>21060_6</x:v>
      </x:c>
      <x:c r="B592" s="6" t="str">
        <x:v>21060</x:v>
      </x:c>
      <x:c r="C592" s="6" t="n">
        <x:v>6</x:v>
      </x:c>
      <x:c r="D592" s="6" t="n">
        <x:v>440.64</x:v>
      </x:c>
      <x:c r="E592" s="6" t="n">
        <x:v>244.8</x:v>
      </x:c>
      <x:c r="F592" s="6" t="n">
        <x:v>183.6</x:v>
      </x:c>
      <x:c r="G592" s="6" t="n">
        <x:v>6.48</x:v>
      </x:c>
      <x:c r="H592" s="6" t="n">
        <x:v>3.6</x:v>
      </x:c>
      <x:c r="I592" s="6" t="n">
        <x:v>2.7</x:v>
      </x:c>
      <x:c r="J592" s="6" t="str">
        <x:v>https://raw.githubusercontent.com/Mar-7th/StarRailRes/dbe8cdfcfb0bf657b9fe1cf92d5537f118ccb487/index_new/cn/light_cone_promotions.json</x:v>
      </x:c>
    </x:row>
    <x:row r="593" ht="20" customHeight="1">
      <x:c r="A593" s="6" t="str">
        <x:v>21061_0</x:v>
      </x:c>
      <x:c r="B593" s="6" t="str">
        <x:v>21061</x:v>
      </x:c>
      <x:c r="C593" s="6" t="n">
        <x:v>0</x:v>
      </x:c>
      <x:c r="D593" s="6" t="n">
        <x:v>48</x:v>
      </x:c>
      <x:c r="E593" s="6" t="n">
        <x:v>24</x:v>
      </x:c>
      <x:c r="F593" s="6" t="n">
        <x:v>15</x:v>
      </x:c>
      <x:c r="G593" s="6" t="n">
        <x:v>7.2</x:v>
      </x:c>
      <x:c r="H593" s="6" t="n">
        <x:v>3.6</x:v>
      </x:c>
      <x:c r="I593" s="6" t="n">
        <x:v>2.25</x:v>
      </x:c>
      <x:c r="J593" s="6" t="str">
        <x:v>https://raw.githubusercontent.com/Mar-7th/StarRailRes/dbe8cdfcfb0bf657b9fe1cf92d5537f118ccb487/index_new/cn/light_cone_promotions.json</x:v>
      </x:c>
    </x:row>
    <x:row r="594" ht="20" customHeight="1">
      <x:c r="A594" s="6" t="str">
        <x:v>21061_1</x:v>
      </x:c>
      <x:c r="B594" s="6" t="str">
        <x:v>21061</x:v>
      </x:c>
      <x:c r="C594" s="6" t="n">
        <x:v>1</x:v>
      </x:c>
      <x:c r="D594" s="6" t="n">
        <x:v>105.6</x:v>
      </x:c>
      <x:c r="E594" s="6" t="n">
        <x:v>52.8</x:v>
      </x:c>
      <x:c r="F594" s="6" t="n">
        <x:v>33</x:v>
      </x:c>
      <x:c r="G594" s="6" t="n">
        <x:v>7.2</x:v>
      </x:c>
      <x:c r="H594" s="6" t="n">
        <x:v>3.6</x:v>
      </x:c>
      <x:c r="I594" s="6" t="n">
        <x:v>2.25</x:v>
      </x:c>
      <x:c r="J594" s="6" t="str">
        <x:v>https://raw.githubusercontent.com/Mar-7th/StarRailRes/dbe8cdfcfb0bf657b9fe1cf92d5537f118ccb487/index_new/cn/light_cone_promotions.json</x:v>
      </x:c>
    </x:row>
    <x:row r="595" ht="20" customHeight="1">
      <x:c r="A595" s="6" t="str">
        <x:v>21061_2</x:v>
      </x:c>
      <x:c r="B595" s="6" t="str">
        <x:v>21061</x:v>
      </x:c>
      <x:c r="C595" s="6" t="n">
        <x:v>2</x:v>
      </x:c>
      <x:c r="D595" s="6" t="n">
        <x:v>182.4</x:v>
      </x:c>
      <x:c r="E595" s="6" t="n">
        <x:v>91.2</x:v>
      </x:c>
      <x:c r="F595" s="6" t="n">
        <x:v>57</x:v>
      </x:c>
      <x:c r="G595" s="6" t="n">
        <x:v>7.2</x:v>
      </x:c>
      <x:c r="H595" s="6" t="n">
        <x:v>3.6</x:v>
      </x:c>
      <x:c r="I595" s="6" t="n">
        <x:v>2.25</x:v>
      </x:c>
      <x:c r="J595" s="6" t="str">
        <x:v>https://raw.githubusercontent.com/Mar-7th/StarRailRes/dbe8cdfcfb0bf657b9fe1cf92d5537f118ccb487/index_new/cn/light_cone_promotions.json</x:v>
      </x:c>
    </x:row>
    <x:row r="596" ht="20" customHeight="1">
      <x:c r="A596" s="6" t="str">
        <x:v>21061_3</x:v>
      </x:c>
      <x:c r="B596" s="6" t="str">
        <x:v>21061</x:v>
      </x:c>
      <x:c r="C596" s="6" t="n">
        <x:v>3</x:v>
      </x:c>
      <x:c r="D596" s="6" t="n">
        <x:v>259.2</x:v>
      </x:c>
      <x:c r="E596" s="6" t="n">
        <x:v>129.6</x:v>
      </x:c>
      <x:c r="F596" s="6" t="n">
        <x:v>81</x:v>
      </x:c>
      <x:c r="G596" s="6" t="n">
        <x:v>7.2</x:v>
      </x:c>
      <x:c r="H596" s="6" t="n">
        <x:v>3.6</x:v>
      </x:c>
      <x:c r="I596" s="6" t="n">
        <x:v>2.25</x:v>
      </x:c>
      <x:c r="J596" s="6" t="str">
        <x:v>https://raw.githubusercontent.com/Mar-7th/StarRailRes/dbe8cdfcfb0bf657b9fe1cf92d5537f118ccb487/index_new/cn/light_cone_promotions.json</x:v>
      </x:c>
    </x:row>
    <x:row r="597" ht="20" customHeight="1">
      <x:c r="A597" s="6" t="str">
        <x:v>21061_4</x:v>
      </x:c>
      <x:c r="B597" s="6" t="str">
        <x:v>21061</x:v>
      </x:c>
      <x:c r="C597" s="6" t="n">
        <x:v>4</x:v>
      </x:c>
      <x:c r="D597" s="6" t="n">
        <x:v>336</x:v>
      </x:c>
      <x:c r="E597" s="6" t="n">
        <x:v>168</x:v>
      </x:c>
      <x:c r="F597" s="6" t="n">
        <x:v>105</x:v>
      </x:c>
      <x:c r="G597" s="6" t="n">
        <x:v>7.2</x:v>
      </x:c>
      <x:c r="H597" s="6" t="n">
        <x:v>3.6</x:v>
      </x:c>
      <x:c r="I597" s="6" t="n">
        <x:v>2.25</x:v>
      </x:c>
      <x:c r="J597" s="6" t="str">
        <x:v>https://raw.githubusercontent.com/Mar-7th/StarRailRes/dbe8cdfcfb0bf657b9fe1cf92d5537f118ccb487/index_new/cn/light_cone_promotions.json</x:v>
      </x:c>
    </x:row>
    <x:row r="598" ht="20" customHeight="1">
      <x:c r="A598" s="6" t="str">
        <x:v>21061_5</x:v>
      </x:c>
      <x:c r="B598" s="6" t="str">
        <x:v>21061</x:v>
      </x:c>
      <x:c r="C598" s="6" t="n">
        <x:v>5</x:v>
      </x:c>
      <x:c r="D598" s="6" t="n">
        <x:v>412.8</x:v>
      </x:c>
      <x:c r="E598" s="6" t="n">
        <x:v>206.4</x:v>
      </x:c>
      <x:c r="F598" s="6" t="n">
        <x:v>129</x:v>
      </x:c>
      <x:c r="G598" s="6" t="n">
        <x:v>7.2</x:v>
      </x:c>
      <x:c r="H598" s="6" t="n">
        <x:v>3.6</x:v>
      </x:c>
      <x:c r="I598" s="6" t="n">
        <x:v>2.25</x:v>
      </x:c>
      <x:c r="J598" s="6" t="str">
        <x:v>https://raw.githubusercontent.com/Mar-7th/StarRailRes/dbe8cdfcfb0bf657b9fe1cf92d5537f118ccb487/index_new/cn/light_cone_promotions.json</x:v>
      </x:c>
    </x:row>
    <x:row r="599" ht="20" customHeight="1">
      <x:c r="A599" s="6" t="str">
        <x:v>21061_6</x:v>
      </x:c>
      <x:c r="B599" s="6" t="str">
        <x:v>21061</x:v>
      </x:c>
      <x:c r="C599" s="6" t="n">
        <x:v>6</x:v>
      </x:c>
      <x:c r="D599" s="6" t="n">
        <x:v>489.6</x:v>
      </x:c>
      <x:c r="E599" s="6" t="n">
        <x:v>244.8</x:v>
      </x:c>
      <x:c r="F599" s="6" t="n">
        <x:v>153</x:v>
      </x:c>
      <x:c r="G599" s="6" t="n">
        <x:v>7.2</x:v>
      </x:c>
      <x:c r="H599" s="6" t="n">
        <x:v>3.6</x:v>
      </x:c>
      <x:c r="I599" s="6" t="n">
        <x:v>2.25</x:v>
      </x:c>
      <x:c r="J599" s="6" t="str">
        <x:v>https://raw.githubusercontent.com/Mar-7th/StarRailRes/dbe8cdfcfb0bf657b9fe1cf92d5537f118ccb487/index_new/cn/light_cone_promotions.json</x:v>
      </x:c>
    </x:row>
    <x:row r="600" ht="20" customHeight="1">
      <x:c r="A600" s="6" t="str">
        <x:v>21062_0</x:v>
      </x:c>
      <x:c r="B600" s="6" t="str">
        <x:v>21062</x:v>
      </x:c>
      <x:c r="C600" s="6" t="n">
        <x:v>0</x:v>
      </x:c>
      <x:c r="D600" s="6" t="n">
        <x:v>43.2</x:v>
      </x:c>
      <x:c r="E600" s="6" t="n">
        <x:v>24</x:v>
      </x:c>
      <x:c r="F600" s="6" t="n">
        <x:v>18</x:v>
      </x:c>
      <x:c r="G600" s="6" t="n">
        <x:v>6.48</x:v>
      </x:c>
      <x:c r="H600" s="6" t="n">
        <x:v>3.6</x:v>
      </x:c>
      <x:c r="I600" s="6" t="n">
        <x:v>2.7</x:v>
      </x:c>
      <x:c r="J600" s="6" t="str">
        <x:v>https://raw.githubusercontent.com/Mar-7th/StarRailRes/dbe8cdfcfb0bf657b9fe1cf92d5537f118ccb487/index_new/cn/light_cone_promotions.json</x:v>
      </x:c>
    </x:row>
    <x:row r="601" ht="20" customHeight="1">
      <x:c r="A601" s="6" t="str">
        <x:v>21062_1</x:v>
      </x:c>
      <x:c r="B601" s="6" t="str">
        <x:v>21062</x:v>
      </x:c>
      <x:c r="C601" s="6" t="n">
        <x:v>1</x:v>
      </x:c>
      <x:c r="D601" s="6" t="n">
        <x:v>95.04</x:v>
      </x:c>
      <x:c r="E601" s="6" t="n">
        <x:v>52.8</x:v>
      </x:c>
      <x:c r="F601" s="6" t="n">
        <x:v>39.6</x:v>
      </x:c>
      <x:c r="G601" s="6" t="n">
        <x:v>6.48</x:v>
      </x:c>
      <x:c r="H601" s="6" t="n">
        <x:v>3.6</x:v>
      </x:c>
      <x:c r="I601" s="6" t="n">
        <x:v>2.7</x:v>
      </x:c>
      <x:c r="J601" s="6" t="str">
        <x:v>https://raw.githubusercontent.com/Mar-7th/StarRailRes/dbe8cdfcfb0bf657b9fe1cf92d5537f118ccb487/index_new/cn/light_cone_promotions.json</x:v>
      </x:c>
    </x:row>
    <x:row r="602" ht="20" customHeight="1">
      <x:c r="A602" s="6" t="str">
        <x:v>21062_2</x:v>
      </x:c>
      <x:c r="B602" s="6" t="str">
        <x:v>21062</x:v>
      </x:c>
      <x:c r="C602" s="6" t="n">
        <x:v>2</x:v>
      </x:c>
      <x:c r="D602" s="6" t="n">
        <x:v>164.16</x:v>
      </x:c>
      <x:c r="E602" s="6" t="n">
        <x:v>91.2</x:v>
      </x:c>
      <x:c r="F602" s="6" t="n">
        <x:v>68.4</x:v>
      </x:c>
      <x:c r="G602" s="6" t="n">
        <x:v>6.48</x:v>
      </x:c>
      <x:c r="H602" s="6" t="n">
        <x:v>3.6</x:v>
      </x:c>
      <x:c r="I602" s="6" t="n">
        <x:v>2.7</x:v>
      </x:c>
      <x:c r="J602" s="6" t="str">
        <x:v>https://raw.githubusercontent.com/Mar-7th/StarRailRes/dbe8cdfcfb0bf657b9fe1cf92d5537f118ccb487/index_new/cn/light_cone_promotions.json</x:v>
      </x:c>
    </x:row>
    <x:row r="603" ht="20" customHeight="1">
      <x:c r="A603" s="6" t="str">
        <x:v>21062_3</x:v>
      </x:c>
      <x:c r="B603" s="6" t="str">
        <x:v>21062</x:v>
      </x:c>
      <x:c r="C603" s="6" t="n">
        <x:v>3</x:v>
      </x:c>
      <x:c r="D603" s="6" t="n">
        <x:v>233.28</x:v>
      </x:c>
      <x:c r="E603" s="6" t="n">
        <x:v>129.6</x:v>
      </x:c>
      <x:c r="F603" s="6" t="n">
        <x:v>97.2</x:v>
      </x:c>
      <x:c r="G603" s="6" t="n">
        <x:v>6.48</x:v>
      </x:c>
      <x:c r="H603" s="6" t="n">
        <x:v>3.6</x:v>
      </x:c>
      <x:c r="I603" s="6" t="n">
        <x:v>2.7</x:v>
      </x:c>
      <x:c r="J603" s="6" t="str">
        <x:v>https://raw.githubusercontent.com/Mar-7th/StarRailRes/dbe8cdfcfb0bf657b9fe1cf92d5537f118ccb487/index_new/cn/light_cone_promotions.json</x:v>
      </x:c>
    </x:row>
    <x:row r="604" ht="20" customHeight="1">
      <x:c r="A604" s="6" t="str">
        <x:v>21062_4</x:v>
      </x:c>
      <x:c r="B604" s="6" t="str">
        <x:v>21062</x:v>
      </x:c>
      <x:c r="C604" s="6" t="n">
        <x:v>4</x:v>
      </x:c>
      <x:c r="D604" s="6" t="n">
        <x:v>302.4</x:v>
      </x:c>
      <x:c r="E604" s="6" t="n">
        <x:v>168</x:v>
      </x:c>
      <x:c r="F604" s="6" t="n">
        <x:v>126</x:v>
      </x:c>
      <x:c r="G604" s="6" t="n">
        <x:v>6.48</x:v>
      </x:c>
      <x:c r="H604" s="6" t="n">
        <x:v>3.6</x:v>
      </x:c>
      <x:c r="I604" s="6" t="n">
        <x:v>2.7</x:v>
      </x:c>
      <x:c r="J604" s="6" t="str">
        <x:v>https://raw.githubusercontent.com/Mar-7th/StarRailRes/dbe8cdfcfb0bf657b9fe1cf92d5537f118ccb487/index_new/cn/light_cone_promotions.json</x:v>
      </x:c>
    </x:row>
    <x:row r="605" ht="20" customHeight="1">
      <x:c r="A605" s="6" t="str">
        <x:v>21062_5</x:v>
      </x:c>
      <x:c r="B605" s="6" t="str">
        <x:v>21062</x:v>
      </x:c>
      <x:c r="C605" s="6" t="n">
        <x:v>5</x:v>
      </x:c>
      <x:c r="D605" s="6" t="n">
        <x:v>371.52</x:v>
      </x:c>
      <x:c r="E605" s="6" t="n">
        <x:v>206.4</x:v>
      </x:c>
      <x:c r="F605" s="6" t="n">
        <x:v>154.8</x:v>
      </x:c>
      <x:c r="G605" s="6" t="n">
        <x:v>6.48</x:v>
      </x:c>
      <x:c r="H605" s="6" t="n">
        <x:v>3.6</x:v>
      </x:c>
      <x:c r="I605" s="6" t="n">
        <x:v>2.7</x:v>
      </x:c>
      <x:c r="J605" s="6" t="str">
        <x:v>https://raw.githubusercontent.com/Mar-7th/StarRailRes/dbe8cdfcfb0bf657b9fe1cf92d5537f118ccb487/index_new/cn/light_cone_promotions.json</x:v>
      </x:c>
    </x:row>
    <x:row r="606" ht="20" customHeight="1">
      <x:c r="A606" s="6" t="str">
        <x:v>21062_6</x:v>
      </x:c>
      <x:c r="B606" s="6" t="str">
        <x:v>21062</x:v>
      </x:c>
      <x:c r="C606" s="6" t="n">
        <x:v>6</x:v>
      </x:c>
      <x:c r="D606" s="6" t="n">
        <x:v>440.64</x:v>
      </x:c>
      <x:c r="E606" s="6" t="n">
        <x:v>244.8</x:v>
      </x:c>
      <x:c r="F606" s="6" t="n">
        <x:v>183.6</x:v>
      </x:c>
      <x:c r="G606" s="6" t="n">
        <x:v>6.48</x:v>
      </x:c>
      <x:c r="H606" s="6" t="n">
        <x:v>3.6</x:v>
      </x:c>
      <x:c r="I606" s="6" t="n">
        <x:v>2.7</x:v>
      </x:c>
      <x:c r="J606" s="6" t="str">
        <x:v>https://raw.githubusercontent.com/Mar-7th/StarRailRes/dbe8cdfcfb0bf657b9fe1cf92d5537f118ccb487/index_new/cn/light_cone_promotions.json</x:v>
      </x:c>
    </x:row>
    <x:row r="607" ht="20" customHeight="1">
      <x:c r="A607" s="6" t="str">
        <x:v>21064_0</x:v>
      </x:c>
      <x:c r="B607" s="6" t="str">
        <x:v>21064</x:v>
      </x:c>
      <x:c r="C607" s="6" t="n">
        <x:v>0</x:v>
      </x:c>
      <x:c r="D607" s="6" t="n">
        <x:v>38.4</x:v>
      </x:c>
      <x:c r="E607" s="6" t="n">
        <x:v>21.6</x:v>
      </x:c>
      <x:c r="F607" s="6" t="n">
        <x:v>18</x:v>
      </x:c>
      <x:c r="G607" s="6" t="n">
        <x:v>5.76</x:v>
      </x:c>
      <x:c r="H607" s="6" t="n">
        <x:v>3.24</x:v>
      </x:c>
      <x:c r="I607" s="6" t="n">
        <x:v>2.7</x:v>
      </x:c>
      <x:c r="J607" s="6" t="str">
        <x:v>https://raw.githubusercontent.com/Mar-7th/StarRailRes/dbe8cdfcfb0bf657b9fe1cf92d5537f118ccb487/index_new/cn/light_cone_promotions.json</x:v>
      </x:c>
    </x:row>
    <x:row r="608" ht="20" customHeight="1">
      <x:c r="A608" s="6" t="str">
        <x:v>21064_1</x:v>
      </x:c>
      <x:c r="B608" s="6" t="str">
        <x:v>21064</x:v>
      </x:c>
      <x:c r="C608" s="6" t="n">
        <x:v>1</x:v>
      </x:c>
      <x:c r="D608" s="6" t="n">
        <x:v>84.48</x:v>
      </x:c>
      <x:c r="E608" s="6" t="n">
        <x:v>47.52</x:v>
      </x:c>
      <x:c r="F608" s="6" t="n">
        <x:v>39.6</x:v>
      </x:c>
      <x:c r="G608" s="6" t="n">
        <x:v>5.76</x:v>
      </x:c>
      <x:c r="H608" s="6" t="n">
        <x:v>3.24</x:v>
      </x:c>
      <x:c r="I608" s="6" t="n">
        <x:v>2.7</x:v>
      </x:c>
      <x:c r="J608" s="6" t="str">
        <x:v>https://raw.githubusercontent.com/Mar-7th/StarRailRes/dbe8cdfcfb0bf657b9fe1cf92d5537f118ccb487/index_new/cn/light_cone_promotions.json</x:v>
      </x:c>
    </x:row>
    <x:row r="609" ht="20" customHeight="1">
      <x:c r="A609" s="6" t="str">
        <x:v>21064_2</x:v>
      </x:c>
      <x:c r="B609" s="6" t="str">
        <x:v>21064</x:v>
      </x:c>
      <x:c r="C609" s="6" t="n">
        <x:v>2</x:v>
      </x:c>
      <x:c r="D609" s="6" t="n">
        <x:v>145.92</x:v>
      </x:c>
      <x:c r="E609" s="6" t="n">
        <x:v>82.08</x:v>
      </x:c>
      <x:c r="F609" s="6" t="n">
        <x:v>68.4</x:v>
      </x:c>
      <x:c r="G609" s="6" t="n">
        <x:v>5.76</x:v>
      </x:c>
      <x:c r="H609" s="6" t="n">
        <x:v>3.24</x:v>
      </x:c>
      <x:c r="I609" s="6" t="n">
        <x:v>2.7</x:v>
      </x:c>
      <x:c r="J609" s="6" t="str">
        <x:v>https://raw.githubusercontent.com/Mar-7th/StarRailRes/dbe8cdfcfb0bf657b9fe1cf92d5537f118ccb487/index_new/cn/light_cone_promotions.json</x:v>
      </x:c>
    </x:row>
    <x:row r="610" ht="20" customHeight="1">
      <x:c r="A610" s="6" t="str">
        <x:v>21064_3</x:v>
      </x:c>
      <x:c r="B610" s="6" t="str">
        <x:v>21064</x:v>
      </x:c>
      <x:c r="C610" s="6" t="n">
        <x:v>3</x:v>
      </x:c>
      <x:c r="D610" s="6" t="n">
        <x:v>207.36</x:v>
      </x:c>
      <x:c r="E610" s="6" t="n">
        <x:v>116.64</x:v>
      </x:c>
      <x:c r="F610" s="6" t="n">
        <x:v>97.2</x:v>
      </x:c>
      <x:c r="G610" s="6" t="n">
        <x:v>5.76</x:v>
      </x:c>
      <x:c r="H610" s="6" t="n">
        <x:v>3.24</x:v>
      </x:c>
      <x:c r="I610" s="6" t="n">
        <x:v>2.7</x:v>
      </x:c>
      <x:c r="J610" s="6" t="str">
        <x:v>https://raw.githubusercontent.com/Mar-7th/StarRailRes/dbe8cdfcfb0bf657b9fe1cf92d5537f118ccb487/index_new/cn/light_cone_promotions.json</x:v>
      </x:c>
    </x:row>
    <x:row r="611" ht="20" customHeight="1">
      <x:c r="A611" s="6" t="str">
        <x:v>21064_4</x:v>
      </x:c>
      <x:c r="B611" s="6" t="str">
        <x:v>21064</x:v>
      </x:c>
      <x:c r="C611" s="6" t="n">
        <x:v>4</x:v>
      </x:c>
      <x:c r="D611" s="6" t="n">
        <x:v>268.8</x:v>
      </x:c>
      <x:c r="E611" s="6" t="n">
        <x:v>151.2</x:v>
      </x:c>
      <x:c r="F611" s="6" t="n">
        <x:v>126</x:v>
      </x:c>
      <x:c r="G611" s="6" t="n">
        <x:v>5.76</x:v>
      </x:c>
      <x:c r="H611" s="6" t="n">
        <x:v>3.24</x:v>
      </x:c>
      <x:c r="I611" s="6" t="n">
        <x:v>2.7</x:v>
      </x:c>
      <x:c r="J611" s="6" t="str">
        <x:v>https://raw.githubusercontent.com/Mar-7th/StarRailRes/dbe8cdfcfb0bf657b9fe1cf92d5537f118ccb487/index_new/cn/light_cone_promotions.json</x:v>
      </x:c>
    </x:row>
    <x:row r="612" ht="20" customHeight="1">
      <x:c r="A612" s="6" t="str">
        <x:v>21064_5</x:v>
      </x:c>
      <x:c r="B612" s="6" t="str">
        <x:v>21064</x:v>
      </x:c>
      <x:c r="C612" s="6" t="n">
        <x:v>5</x:v>
      </x:c>
      <x:c r="D612" s="6" t="n">
        <x:v>330.24</x:v>
      </x:c>
      <x:c r="E612" s="6" t="n">
        <x:v>185.76</x:v>
      </x:c>
      <x:c r="F612" s="6" t="n">
        <x:v>154.8</x:v>
      </x:c>
      <x:c r="G612" s="6" t="n">
        <x:v>5.76</x:v>
      </x:c>
      <x:c r="H612" s="6" t="n">
        <x:v>3.24</x:v>
      </x:c>
      <x:c r="I612" s="6" t="n">
        <x:v>2.7</x:v>
      </x:c>
      <x:c r="J612" s="6" t="str">
        <x:v>https://raw.githubusercontent.com/Mar-7th/StarRailRes/dbe8cdfcfb0bf657b9fe1cf92d5537f118ccb487/index_new/cn/light_cone_promotions.json</x:v>
      </x:c>
    </x:row>
    <x:row r="613" ht="20" customHeight="1">
      <x:c r="A613" s="6" t="str">
        <x:v>21064_6</x:v>
      </x:c>
      <x:c r="B613" s="6" t="str">
        <x:v>21064</x:v>
      </x:c>
      <x:c r="C613" s="6" t="n">
        <x:v>6</x:v>
      </x:c>
      <x:c r="D613" s="6" t="n">
        <x:v>391.68</x:v>
      </x:c>
      <x:c r="E613" s="6" t="n">
        <x:v>220.32</x:v>
      </x:c>
      <x:c r="F613" s="6" t="n">
        <x:v>183.6</x:v>
      </x:c>
      <x:c r="G613" s="6" t="n">
        <x:v>5.76</x:v>
      </x:c>
      <x:c r="H613" s="6" t="n">
        <x:v>3.24</x:v>
      </x:c>
      <x:c r="I613" s="6" t="n">
        <x:v>2.7</x:v>
      </x:c>
      <x:c r="J613" s="6" t="str">
        <x:v>https://raw.githubusercontent.com/Mar-7th/StarRailRes/dbe8cdfcfb0bf657b9fe1cf92d5537f118ccb487/index_new/cn/light_cone_promotions.json</x:v>
      </x:c>
    </x:row>
    <x:row r="614" ht="20" customHeight="1">
      <x:c r="A614" s="6" t="str">
        <x:v>21065_0</x:v>
      </x:c>
      <x:c r="B614" s="6" t="str">
        <x:v>21065</x:v>
      </x:c>
      <x:c r="C614" s="6" t="n">
        <x:v>0</x:v>
      </x:c>
      <x:c r="D614" s="6" t="n">
        <x:v>43.2</x:v>
      </x:c>
      <x:c r="E614" s="6" t="n">
        <x:v>24</x:v>
      </x:c>
      <x:c r="F614" s="6" t="n">
        <x:v>18</x:v>
      </x:c>
      <x:c r="G614" s="6" t="n">
        <x:v>6.48</x:v>
      </x:c>
      <x:c r="H614" s="6" t="n">
        <x:v>3.6</x:v>
      </x:c>
      <x:c r="I614" s="6" t="n">
        <x:v>2.7</x:v>
      </x:c>
      <x:c r="J614" s="6" t="str">
        <x:v>https://raw.githubusercontent.com/Mar-7th/StarRailRes/dbe8cdfcfb0bf657b9fe1cf92d5537f118ccb487/index_new/cn/light_cone_promotions.json</x:v>
      </x:c>
    </x:row>
    <x:row r="615" ht="20" customHeight="1">
      <x:c r="A615" s="6" t="str">
        <x:v>21065_1</x:v>
      </x:c>
      <x:c r="B615" s="6" t="str">
        <x:v>21065</x:v>
      </x:c>
      <x:c r="C615" s="6" t="n">
        <x:v>1</x:v>
      </x:c>
      <x:c r="D615" s="6" t="n">
        <x:v>95.04</x:v>
      </x:c>
      <x:c r="E615" s="6" t="n">
        <x:v>52.8</x:v>
      </x:c>
      <x:c r="F615" s="6" t="n">
        <x:v>39.6</x:v>
      </x:c>
      <x:c r="G615" s="6" t="n">
        <x:v>6.48</x:v>
      </x:c>
      <x:c r="H615" s="6" t="n">
        <x:v>3.6</x:v>
      </x:c>
      <x:c r="I615" s="6" t="n">
        <x:v>2.7</x:v>
      </x:c>
      <x:c r="J615" s="6" t="str">
        <x:v>https://raw.githubusercontent.com/Mar-7th/StarRailRes/dbe8cdfcfb0bf657b9fe1cf92d5537f118ccb487/index_new/cn/light_cone_promotions.json</x:v>
      </x:c>
    </x:row>
    <x:row r="616" ht="20" customHeight="1">
      <x:c r="A616" s="6" t="str">
        <x:v>21065_2</x:v>
      </x:c>
      <x:c r="B616" s="6" t="str">
        <x:v>21065</x:v>
      </x:c>
      <x:c r="C616" s="6" t="n">
        <x:v>2</x:v>
      </x:c>
      <x:c r="D616" s="6" t="n">
        <x:v>164.16</x:v>
      </x:c>
      <x:c r="E616" s="6" t="n">
        <x:v>91.2</x:v>
      </x:c>
      <x:c r="F616" s="6" t="n">
        <x:v>68.4</x:v>
      </x:c>
      <x:c r="G616" s="6" t="n">
        <x:v>6.48</x:v>
      </x:c>
      <x:c r="H616" s="6" t="n">
        <x:v>3.6</x:v>
      </x:c>
      <x:c r="I616" s="6" t="n">
        <x:v>2.7</x:v>
      </x:c>
      <x:c r="J616" s="6" t="str">
        <x:v>https://raw.githubusercontent.com/Mar-7th/StarRailRes/dbe8cdfcfb0bf657b9fe1cf92d5537f118ccb487/index_new/cn/light_cone_promotions.json</x:v>
      </x:c>
    </x:row>
    <x:row r="617" ht="20" customHeight="1">
      <x:c r="A617" s="6" t="str">
        <x:v>21065_3</x:v>
      </x:c>
      <x:c r="B617" s="6" t="str">
        <x:v>21065</x:v>
      </x:c>
      <x:c r="C617" s="6" t="n">
        <x:v>3</x:v>
      </x:c>
      <x:c r="D617" s="6" t="n">
        <x:v>233.28</x:v>
      </x:c>
      <x:c r="E617" s="6" t="n">
        <x:v>129.6</x:v>
      </x:c>
      <x:c r="F617" s="6" t="n">
        <x:v>97.2</x:v>
      </x:c>
      <x:c r="G617" s="6" t="n">
        <x:v>6.48</x:v>
      </x:c>
      <x:c r="H617" s="6" t="n">
        <x:v>3.6</x:v>
      </x:c>
      <x:c r="I617" s="6" t="n">
        <x:v>2.7</x:v>
      </x:c>
      <x:c r="J617" s="6" t="str">
        <x:v>https://raw.githubusercontent.com/Mar-7th/StarRailRes/dbe8cdfcfb0bf657b9fe1cf92d5537f118ccb487/index_new/cn/light_cone_promotions.json</x:v>
      </x:c>
    </x:row>
    <x:row r="618" ht="20" customHeight="1">
      <x:c r="A618" s="6" t="str">
        <x:v>21065_4</x:v>
      </x:c>
      <x:c r="B618" s="6" t="str">
        <x:v>21065</x:v>
      </x:c>
      <x:c r="C618" s="6" t="n">
        <x:v>4</x:v>
      </x:c>
      <x:c r="D618" s="6" t="n">
        <x:v>302.4</x:v>
      </x:c>
      <x:c r="E618" s="6" t="n">
        <x:v>168</x:v>
      </x:c>
      <x:c r="F618" s="6" t="n">
        <x:v>126</x:v>
      </x:c>
      <x:c r="G618" s="6" t="n">
        <x:v>6.48</x:v>
      </x:c>
      <x:c r="H618" s="6" t="n">
        <x:v>3.6</x:v>
      </x:c>
      <x:c r="I618" s="6" t="n">
        <x:v>2.7</x:v>
      </x:c>
      <x:c r="J618" s="6" t="str">
        <x:v>https://raw.githubusercontent.com/Mar-7th/StarRailRes/dbe8cdfcfb0bf657b9fe1cf92d5537f118ccb487/index_new/cn/light_cone_promotions.json</x:v>
      </x:c>
    </x:row>
    <x:row r="619" ht="20" customHeight="1">
      <x:c r="A619" s="6" t="str">
        <x:v>21065_5</x:v>
      </x:c>
      <x:c r="B619" s="6" t="str">
        <x:v>21065</x:v>
      </x:c>
      <x:c r="C619" s="6" t="n">
        <x:v>5</x:v>
      </x:c>
      <x:c r="D619" s="6" t="n">
        <x:v>371.52</x:v>
      </x:c>
      <x:c r="E619" s="6" t="n">
        <x:v>206.4</x:v>
      </x:c>
      <x:c r="F619" s="6" t="n">
        <x:v>154.8</x:v>
      </x:c>
      <x:c r="G619" s="6" t="n">
        <x:v>6.48</x:v>
      </x:c>
      <x:c r="H619" s="6" t="n">
        <x:v>3.6</x:v>
      </x:c>
      <x:c r="I619" s="6" t="n">
        <x:v>2.7</x:v>
      </x:c>
      <x:c r="J619" s="6" t="str">
        <x:v>https://raw.githubusercontent.com/Mar-7th/StarRailRes/dbe8cdfcfb0bf657b9fe1cf92d5537f118ccb487/index_new/cn/light_cone_promotions.json</x:v>
      </x:c>
    </x:row>
    <x:row r="620" ht="20" customHeight="1">
      <x:c r="A620" s="6" t="str">
        <x:v>21065_6</x:v>
      </x:c>
      <x:c r="B620" s="6" t="str">
        <x:v>21065</x:v>
      </x:c>
      <x:c r="C620" s="6" t="n">
        <x:v>6</x:v>
      </x:c>
      <x:c r="D620" s="6" t="n">
        <x:v>440.64</x:v>
      </x:c>
      <x:c r="E620" s="6" t="n">
        <x:v>244.8</x:v>
      </x:c>
      <x:c r="F620" s="6" t="n">
        <x:v>183.6</x:v>
      </x:c>
      <x:c r="G620" s="6" t="n">
        <x:v>6.48</x:v>
      </x:c>
      <x:c r="H620" s="6" t="n">
        <x:v>3.6</x:v>
      </x:c>
      <x:c r="I620" s="6" t="n">
        <x:v>2.7</x:v>
      </x:c>
      <x:c r="J620" s="6" t="str">
        <x:v>https://raw.githubusercontent.com/Mar-7th/StarRailRes/dbe8cdfcfb0bf657b9fe1cf92d5537f118ccb487/index_new/cn/light_cone_promotions.json</x:v>
      </x:c>
    </x:row>
    <x:row r="621" ht="20" customHeight="1">
      <x:c r="A621" s="6" t="str">
        <x:v>21066_0</x:v>
      </x:c>
      <x:c r="B621" s="6" t="str">
        <x:v>21066</x:v>
      </x:c>
      <x:c r="C621" s="6" t="n">
        <x:v>0</x:v>
      </x:c>
      <x:c r="D621" s="6" t="n">
        <x:v>43.2</x:v>
      </x:c>
      <x:c r="E621" s="6" t="n">
        <x:v>19.2</x:v>
      </x:c>
      <x:c r="F621" s="6" t="n">
        <x:v>18</x:v>
      </x:c>
      <x:c r="G621" s="6" t="n">
        <x:v>6.48</x:v>
      </x:c>
      <x:c r="H621" s="6" t="n">
        <x:v>2.88</x:v>
      </x:c>
      <x:c r="I621" s="6" t="n">
        <x:v>2.7</x:v>
      </x:c>
      <x:c r="J621" s="6" t="str">
        <x:v>https://raw.githubusercontent.com/Mar-7th/StarRailRes/dbe8cdfcfb0bf657b9fe1cf92d5537f118ccb487/index_new/cn/light_cone_promotions.json</x:v>
      </x:c>
    </x:row>
    <x:row r="622" ht="20" customHeight="1">
      <x:c r="A622" s="6" t="str">
        <x:v>21066_1</x:v>
      </x:c>
      <x:c r="B622" s="6" t="str">
        <x:v>21066</x:v>
      </x:c>
      <x:c r="C622" s="6" t="n">
        <x:v>1</x:v>
      </x:c>
      <x:c r="D622" s="6" t="n">
        <x:v>95.04</x:v>
      </x:c>
      <x:c r="E622" s="6" t="n">
        <x:v>42.24</x:v>
      </x:c>
      <x:c r="F622" s="6" t="n">
        <x:v>39.6</x:v>
      </x:c>
      <x:c r="G622" s="6" t="n">
        <x:v>6.48</x:v>
      </x:c>
      <x:c r="H622" s="6" t="n">
        <x:v>2.88</x:v>
      </x:c>
      <x:c r="I622" s="6" t="n">
        <x:v>2.7</x:v>
      </x:c>
      <x:c r="J622" s="6" t="str">
        <x:v>https://raw.githubusercontent.com/Mar-7th/StarRailRes/dbe8cdfcfb0bf657b9fe1cf92d5537f118ccb487/index_new/cn/light_cone_promotions.json</x:v>
      </x:c>
    </x:row>
    <x:row r="623" ht="20" customHeight="1">
      <x:c r="A623" s="6" t="str">
        <x:v>21066_2</x:v>
      </x:c>
      <x:c r="B623" s="6" t="str">
        <x:v>21066</x:v>
      </x:c>
      <x:c r="C623" s="6" t="n">
        <x:v>2</x:v>
      </x:c>
      <x:c r="D623" s="6" t="n">
        <x:v>164.16</x:v>
      </x:c>
      <x:c r="E623" s="6" t="n">
        <x:v>72.96</x:v>
      </x:c>
      <x:c r="F623" s="6" t="n">
        <x:v>68.4</x:v>
      </x:c>
      <x:c r="G623" s="6" t="n">
        <x:v>6.48</x:v>
      </x:c>
      <x:c r="H623" s="6" t="n">
        <x:v>2.88</x:v>
      </x:c>
      <x:c r="I623" s="6" t="n">
        <x:v>2.7</x:v>
      </x:c>
      <x:c r="J623" s="6" t="str">
        <x:v>https://raw.githubusercontent.com/Mar-7th/StarRailRes/dbe8cdfcfb0bf657b9fe1cf92d5537f118ccb487/index_new/cn/light_cone_promotions.json</x:v>
      </x:c>
    </x:row>
    <x:row r="624" ht="20" customHeight="1">
      <x:c r="A624" s="6" t="str">
        <x:v>21066_3</x:v>
      </x:c>
      <x:c r="B624" s="6" t="str">
        <x:v>21066</x:v>
      </x:c>
      <x:c r="C624" s="6" t="n">
        <x:v>3</x:v>
      </x:c>
      <x:c r="D624" s="6" t="n">
        <x:v>233.28</x:v>
      </x:c>
      <x:c r="E624" s="6" t="n">
        <x:v>103.68</x:v>
      </x:c>
      <x:c r="F624" s="6" t="n">
        <x:v>97.2</x:v>
      </x:c>
      <x:c r="G624" s="6" t="n">
        <x:v>6.48</x:v>
      </x:c>
      <x:c r="H624" s="6" t="n">
        <x:v>2.88</x:v>
      </x:c>
      <x:c r="I624" s="6" t="n">
        <x:v>2.7</x:v>
      </x:c>
      <x:c r="J624" s="6" t="str">
        <x:v>https://raw.githubusercontent.com/Mar-7th/StarRailRes/dbe8cdfcfb0bf657b9fe1cf92d5537f118ccb487/index_new/cn/light_cone_promotions.json</x:v>
      </x:c>
    </x:row>
    <x:row r="625" ht="20" customHeight="1">
      <x:c r="A625" s="6" t="str">
        <x:v>21066_4</x:v>
      </x:c>
      <x:c r="B625" s="6" t="str">
        <x:v>21066</x:v>
      </x:c>
      <x:c r="C625" s="6" t="n">
        <x:v>4</x:v>
      </x:c>
      <x:c r="D625" s="6" t="n">
        <x:v>302.4</x:v>
      </x:c>
      <x:c r="E625" s="6" t="n">
        <x:v>134.4</x:v>
      </x:c>
      <x:c r="F625" s="6" t="n">
        <x:v>126</x:v>
      </x:c>
      <x:c r="G625" s="6" t="n">
        <x:v>6.48</x:v>
      </x:c>
      <x:c r="H625" s="6" t="n">
        <x:v>2.88</x:v>
      </x:c>
      <x:c r="I625" s="6" t="n">
        <x:v>2.7</x:v>
      </x:c>
      <x:c r="J625" s="6" t="str">
        <x:v>https://raw.githubusercontent.com/Mar-7th/StarRailRes/dbe8cdfcfb0bf657b9fe1cf92d5537f118ccb487/index_new/cn/light_cone_promotions.json</x:v>
      </x:c>
    </x:row>
    <x:row r="626" ht="20" customHeight="1">
      <x:c r="A626" s="6" t="str">
        <x:v>21066_5</x:v>
      </x:c>
      <x:c r="B626" s="6" t="str">
        <x:v>21066</x:v>
      </x:c>
      <x:c r="C626" s="6" t="n">
        <x:v>5</x:v>
      </x:c>
      <x:c r="D626" s="6" t="n">
        <x:v>371.52</x:v>
      </x:c>
      <x:c r="E626" s="6" t="n">
        <x:v>165.12</x:v>
      </x:c>
      <x:c r="F626" s="6" t="n">
        <x:v>154.8</x:v>
      </x:c>
      <x:c r="G626" s="6" t="n">
        <x:v>6.48</x:v>
      </x:c>
      <x:c r="H626" s="6" t="n">
        <x:v>2.88</x:v>
      </x:c>
      <x:c r="I626" s="6" t="n">
        <x:v>2.7</x:v>
      </x:c>
      <x:c r="J626" s="6" t="str">
        <x:v>https://raw.githubusercontent.com/Mar-7th/StarRailRes/dbe8cdfcfb0bf657b9fe1cf92d5537f118ccb487/index_new/cn/light_cone_promotions.json</x:v>
      </x:c>
    </x:row>
    <x:row r="627" ht="20" customHeight="1">
      <x:c r="A627" s="6" t="str">
        <x:v>21066_6</x:v>
      </x:c>
      <x:c r="B627" s="6" t="str">
        <x:v>21066</x:v>
      </x:c>
      <x:c r="C627" s="6" t="n">
        <x:v>6</x:v>
      </x:c>
      <x:c r="D627" s="6" t="n">
        <x:v>440.64</x:v>
      </x:c>
      <x:c r="E627" s="6" t="n">
        <x:v>195.84</x:v>
      </x:c>
      <x:c r="F627" s="6" t="n">
        <x:v>183.6</x:v>
      </x:c>
      <x:c r="G627" s="6" t="n">
        <x:v>6.48</x:v>
      </x:c>
      <x:c r="H627" s="6" t="n">
        <x:v>2.88</x:v>
      </x:c>
      <x:c r="I627" s="6" t="n">
        <x:v>2.7</x:v>
      </x:c>
      <x:c r="J627" s="6" t="str">
        <x:v>https://raw.githubusercontent.com/Mar-7th/StarRailRes/dbe8cdfcfb0bf657b9fe1cf92d5537f118ccb487/index_new/cn/light_cone_promotions.json</x:v>
      </x:c>
    </x:row>
    <x:row r="628" ht="20" customHeight="1">
      <x:c r="A628" s="6" t="str">
        <x:v>22000_0</x:v>
      </x:c>
      <x:c r="B628" s="6" t="str">
        <x:v>22000</x:v>
      </x:c>
      <x:c r="C628" s="6" t="n">
        <x:v>0</x:v>
      </x:c>
      <x:c r="D628" s="6" t="n">
        <x:v>43.2</x:v>
      </x:c>
      <x:c r="E628" s="6" t="n">
        <x:v>21.6</x:v>
      </x:c>
      <x:c r="F628" s="6" t="n">
        <x:v>15</x:v>
      </x:c>
      <x:c r="G628" s="6" t="n">
        <x:v>6.48</x:v>
      </x:c>
      <x:c r="H628" s="6" t="n">
        <x:v>3.24</x:v>
      </x:c>
      <x:c r="I628" s="6" t="n">
        <x:v>2.25</x:v>
      </x:c>
      <x:c r="J628" s="6" t="str">
        <x:v>https://raw.githubusercontent.com/Mar-7th/StarRailRes/dbe8cdfcfb0bf657b9fe1cf92d5537f118ccb487/index_new/cn/light_cone_promotions.json</x:v>
      </x:c>
    </x:row>
    <x:row r="629" ht="20" customHeight="1">
      <x:c r="A629" s="6" t="str">
        <x:v>22000_1</x:v>
      </x:c>
      <x:c r="B629" s="6" t="str">
        <x:v>22000</x:v>
      </x:c>
      <x:c r="C629" s="6" t="n">
        <x:v>1</x:v>
      </x:c>
      <x:c r="D629" s="6" t="n">
        <x:v>95.04</x:v>
      </x:c>
      <x:c r="E629" s="6" t="n">
        <x:v>47.52</x:v>
      </x:c>
      <x:c r="F629" s="6" t="n">
        <x:v>33</x:v>
      </x:c>
      <x:c r="G629" s="6" t="n">
        <x:v>6.48</x:v>
      </x:c>
      <x:c r="H629" s="6" t="n">
        <x:v>3.24</x:v>
      </x:c>
      <x:c r="I629" s="6" t="n">
        <x:v>2.25</x:v>
      </x:c>
      <x:c r="J629" s="6" t="str">
        <x:v>https://raw.githubusercontent.com/Mar-7th/StarRailRes/dbe8cdfcfb0bf657b9fe1cf92d5537f118ccb487/index_new/cn/light_cone_promotions.json</x:v>
      </x:c>
    </x:row>
    <x:row r="630" ht="20" customHeight="1">
      <x:c r="A630" s="6" t="str">
        <x:v>22000_2</x:v>
      </x:c>
      <x:c r="B630" s="6" t="str">
        <x:v>22000</x:v>
      </x:c>
      <x:c r="C630" s="6" t="n">
        <x:v>2</x:v>
      </x:c>
      <x:c r="D630" s="6" t="n">
        <x:v>164.16</x:v>
      </x:c>
      <x:c r="E630" s="6" t="n">
        <x:v>82.08</x:v>
      </x:c>
      <x:c r="F630" s="6" t="n">
        <x:v>57</x:v>
      </x:c>
      <x:c r="G630" s="6" t="n">
        <x:v>6.48</x:v>
      </x:c>
      <x:c r="H630" s="6" t="n">
        <x:v>3.24</x:v>
      </x:c>
      <x:c r="I630" s="6" t="n">
        <x:v>2.25</x:v>
      </x:c>
      <x:c r="J630" s="6" t="str">
        <x:v>https://raw.githubusercontent.com/Mar-7th/StarRailRes/dbe8cdfcfb0bf657b9fe1cf92d5537f118ccb487/index_new/cn/light_cone_promotions.json</x:v>
      </x:c>
    </x:row>
    <x:row r="631" ht="20" customHeight="1">
      <x:c r="A631" s="6" t="str">
        <x:v>22000_3</x:v>
      </x:c>
      <x:c r="B631" s="6" t="str">
        <x:v>22000</x:v>
      </x:c>
      <x:c r="C631" s="6" t="n">
        <x:v>3</x:v>
      </x:c>
      <x:c r="D631" s="6" t="n">
        <x:v>233.28</x:v>
      </x:c>
      <x:c r="E631" s="6" t="n">
        <x:v>116.64</x:v>
      </x:c>
      <x:c r="F631" s="6" t="n">
        <x:v>81</x:v>
      </x:c>
      <x:c r="G631" s="6" t="n">
        <x:v>6.48</x:v>
      </x:c>
      <x:c r="H631" s="6" t="n">
        <x:v>3.24</x:v>
      </x:c>
      <x:c r="I631" s="6" t="n">
        <x:v>2.25</x:v>
      </x:c>
      <x:c r="J631" s="6" t="str">
        <x:v>https://raw.githubusercontent.com/Mar-7th/StarRailRes/dbe8cdfcfb0bf657b9fe1cf92d5537f118ccb487/index_new/cn/light_cone_promotions.json</x:v>
      </x:c>
    </x:row>
    <x:row r="632" ht="20" customHeight="1">
      <x:c r="A632" s="6" t="str">
        <x:v>22000_4</x:v>
      </x:c>
      <x:c r="B632" s="6" t="str">
        <x:v>22000</x:v>
      </x:c>
      <x:c r="C632" s="6" t="n">
        <x:v>4</x:v>
      </x:c>
      <x:c r="D632" s="6" t="n">
        <x:v>302.4</x:v>
      </x:c>
      <x:c r="E632" s="6" t="n">
        <x:v>151.2</x:v>
      </x:c>
      <x:c r="F632" s="6" t="n">
        <x:v>105</x:v>
      </x:c>
      <x:c r="G632" s="6" t="n">
        <x:v>6.48</x:v>
      </x:c>
      <x:c r="H632" s="6" t="n">
        <x:v>3.24</x:v>
      </x:c>
      <x:c r="I632" s="6" t="n">
        <x:v>2.25</x:v>
      </x:c>
      <x:c r="J632" s="6" t="str">
        <x:v>https://raw.githubusercontent.com/Mar-7th/StarRailRes/dbe8cdfcfb0bf657b9fe1cf92d5537f118ccb487/index_new/cn/light_cone_promotions.json</x:v>
      </x:c>
    </x:row>
    <x:row r="633" ht="20" customHeight="1">
      <x:c r="A633" s="6" t="str">
        <x:v>22000_5</x:v>
      </x:c>
      <x:c r="B633" s="6" t="str">
        <x:v>22000</x:v>
      </x:c>
      <x:c r="C633" s="6" t="n">
        <x:v>5</x:v>
      </x:c>
      <x:c r="D633" s="6" t="n">
        <x:v>371.52</x:v>
      </x:c>
      <x:c r="E633" s="6" t="n">
        <x:v>185.76</x:v>
      </x:c>
      <x:c r="F633" s="6" t="n">
        <x:v>129</x:v>
      </x:c>
      <x:c r="G633" s="6" t="n">
        <x:v>6.48</x:v>
      </x:c>
      <x:c r="H633" s="6" t="n">
        <x:v>3.24</x:v>
      </x:c>
      <x:c r="I633" s="6" t="n">
        <x:v>2.25</x:v>
      </x:c>
      <x:c r="J633" s="6" t="str">
        <x:v>https://raw.githubusercontent.com/Mar-7th/StarRailRes/dbe8cdfcfb0bf657b9fe1cf92d5537f118ccb487/index_new/cn/light_cone_promotions.json</x:v>
      </x:c>
    </x:row>
    <x:row r="634" ht="20" customHeight="1">
      <x:c r="A634" s="6" t="str">
        <x:v>22000_6</x:v>
      </x:c>
      <x:c r="B634" s="6" t="str">
        <x:v>22000</x:v>
      </x:c>
      <x:c r="C634" s="6" t="n">
        <x:v>6</x:v>
      </x:c>
      <x:c r="D634" s="6" t="n">
        <x:v>440.64</x:v>
      </x:c>
      <x:c r="E634" s="6" t="n">
        <x:v>220.32</x:v>
      </x:c>
      <x:c r="F634" s="6" t="n">
        <x:v>153</x:v>
      </x:c>
      <x:c r="G634" s="6" t="n">
        <x:v>6.48</x:v>
      </x:c>
      <x:c r="H634" s="6" t="n">
        <x:v>3.24</x:v>
      </x:c>
      <x:c r="I634" s="6" t="n">
        <x:v>2.25</x:v>
      </x:c>
      <x:c r="J634" s="6" t="str">
        <x:v>https://raw.githubusercontent.com/Mar-7th/StarRailRes/dbe8cdfcfb0bf657b9fe1cf92d5537f118ccb487/index_new/cn/light_cone_promotions.json</x:v>
      </x:c>
    </x:row>
    <x:row r="635" ht="20" customHeight="1">
      <x:c r="A635" s="6" t="str">
        <x:v>22001_0</x:v>
      </x:c>
      <x:c r="B635" s="6" t="str">
        <x:v>22001</x:v>
      </x:c>
      <x:c r="C635" s="6" t="n">
        <x:v>0</x:v>
      </x:c>
      <x:c r="D635" s="6" t="n">
        <x:v>43.2</x:v>
      </x:c>
      <x:c r="E635" s="6" t="n">
        <x:v>19.2</x:v>
      </x:c>
      <x:c r="F635" s="6" t="n">
        <x:v>18</x:v>
      </x:c>
      <x:c r="G635" s="6" t="n">
        <x:v>6.48</x:v>
      </x:c>
      <x:c r="H635" s="6" t="n">
        <x:v>2.88</x:v>
      </x:c>
      <x:c r="I635" s="6" t="n">
        <x:v>2.7</x:v>
      </x:c>
      <x:c r="J635" s="6" t="str">
        <x:v>https://raw.githubusercontent.com/Mar-7th/StarRailRes/dbe8cdfcfb0bf657b9fe1cf92d5537f118ccb487/index_new/cn/light_cone_promotions.json</x:v>
      </x:c>
    </x:row>
    <x:row r="636" ht="20" customHeight="1">
      <x:c r="A636" s="6" t="str">
        <x:v>22001_1</x:v>
      </x:c>
      <x:c r="B636" s="6" t="str">
        <x:v>22001</x:v>
      </x:c>
      <x:c r="C636" s="6" t="n">
        <x:v>1</x:v>
      </x:c>
      <x:c r="D636" s="6" t="n">
        <x:v>95.04</x:v>
      </x:c>
      <x:c r="E636" s="6" t="n">
        <x:v>42.24</x:v>
      </x:c>
      <x:c r="F636" s="6" t="n">
        <x:v>39.6</x:v>
      </x:c>
      <x:c r="G636" s="6" t="n">
        <x:v>6.48</x:v>
      </x:c>
      <x:c r="H636" s="6" t="n">
        <x:v>2.88</x:v>
      </x:c>
      <x:c r="I636" s="6" t="n">
        <x:v>2.7</x:v>
      </x:c>
      <x:c r="J636" s="6" t="str">
        <x:v>https://raw.githubusercontent.com/Mar-7th/StarRailRes/dbe8cdfcfb0bf657b9fe1cf92d5537f118ccb487/index_new/cn/light_cone_promotions.json</x:v>
      </x:c>
    </x:row>
    <x:row r="637" ht="20" customHeight="1">
      <x:c r="A637" s="6" t="str">
        <x:v>22001_2</x:v>
      </x:c>
      <x:c r="B637" s="6" t="str">
        <x:v>22001</x:v>
      </x:c>
      <x:c r="C637" s="6" t="n">
        <x:v>2</x:v>
      </x:c>
      <x:c r="D637" s="6" t="n">
        <x:v>164.16</x:v>
      </x:c>
      <x:c r="E637" s="6" t="n">
        <x:v>72.96</x:v>
      </x:c>
      <x:c r="F637" s="6" t="n">
        <x:v>68.4</x:v>
      </x:c>
      <x:c r="G637" s="6" t="n">
        <x:v>6.48</x:v>
      </x:c>
      <x:c r="H637" s="6" t="n">
        <x:v>2.88</x:v>
      </x:c>
      <x:c r="I637" s="6" t="n">
        <x:v>2.7</x:v>
      </x:c>
      <x:c r="J637" s="6" t="str">
        <x:v>https://raw.githubusercontent.com/Mar-7th/StarRailRes/dbe8cdfcfb0bf657b9fe1cf92d5537f118ccb487/index_new/cn/light_cone_promotions.json</x:v>
      </x:c>
    </x:row>
    <x:row r="638" ht="20" customHeight="1">
      <x:c r="A638" s="6" t="str">
        <x:v>22001_3</x:v>
      </x:c>
      <x:c r="B638" s="6" t="str">
        <x:v>22001</x:v>
      </x:c>
      <x:c r="C638" s="6" t="n">
        <x:v>3</x:v>
      </x:c>
      <x:c r="D638" s="6" t="n">
        <x:v>233.28</x:v>
      </x:c>
      <x:c r="E638" s="6" t="n">
        <x:v>103.68</x:v>
      </x:c>
      <x:c r="F638" s="6" t="n">
        <x:v>97.2</x:v>
      </x:c>
      <x:c r="G638" s="6" t="n">
        <x:v>6.48</x:v>
      </x:c>
      <x:c r="H638" s="6" t="n">
        <x:v>2.88</x:v>
      </x:c>
      <x:c r="I638" s="6" t="n">
        <x:v>2.7</x:v>
      </x:c>
      <x:c r="J638" s="6" t="str">
        <x:v>https://raw.githubusercontent.com/Mar-7th/StarRailRes/dbe8cdfcfb0bf657b9fe1cf92d5537f118ccb487/index_new/cn/light_cone_promotions.json</x:v>
      </x:c>
    </x:row>
    <x:row r="639" ht="20" customHeight="1">
      <x:c r="A639" s="6" t="str">
        <x:v>22001_4</x:v>
      </x:c>
      <x:c r="B639" s="6" t="str">
        <x:v>22001</x:v>
      </x:c>
      <x:c r="C639" s="6" t="n">
        <x:v>4</x:v>
      </x:c>
      <x:c r="D639" s="6" t="n">
        <x:v>302.4</x:v>
      </x:c>
      <x:c r="E639" s="6" t="n">
        <x:v>134.4</x:v>
      </x:c>
      <x:c r="F639" s="6" t="n">
        <x:v>126</x:v>
      </x:c>
      <x:c r="G639" s="6" t="n">
        <x:v>6.48</x:v>
      </x:c>
      <x:c r="H639" s="6" t="n">
        <x:v>2.88</x:v>
      </x:c>
      <x:c r="I639" s="6" t="n">
        <x:v>2.7</x:v>
      </x:c>
      <x:c r="J639" s="6" t="str">
        <x:v>https://raw.githubusercontent.com/Mar-7th/StarRailRes/dbe8cdfcfb0bf657b9fe1cf92d5537f118ccb487/index_new/cn/light_cone_promotions.json</x:v>
      </x:c>
    </x:row>
    <x:row r="640" ht="20" customHeight="1">
      <x:c r="A640" s="6" t="str">
        <x:v>22001_5</x:v>
      </x:c>
      <x:c r="B640" s="6" t="str">
        <x:v>22001</x:v>
      </x:c>
      <x:c r="C640" s="6" t="n">
        <x:v>5</x:v>
      </x:c>
      <x:c r="D640" s="6" t="n">
        <x:v>371.52</x:v>
      </x:c>
      <x:c r="E640" s="6" t="n">
        <x:v>165.12</x:v>
      </x:c>
      <x:c r="F640" s="6" t="n">
        <x:v>154.8</x:v>
      </x:c>
      <x:c r="G640" s="6" t="n">
        <x:v>6.48</x:v>
      </x:c>
      <x:c r="H640" s="6" t="n">
        <x:v>2.88</x:v>
      </x:c>
      <x:c r="I640" s="6" t="n">
        <x:v>2.7</x:v>
      </x:c>
      <x:c r="J640" s="6" t="str">
        <x:v>https://raw.githubusercontent.com/Mar-7th/StarRailRes/dbe8cdfcfb0bf657b9fe1cf92d5537f118ccb487/index_new/cn/light_cone_promotions.json</x:v>
      </x:c>
    </x:row>
    <x:row r="641" ht="20" customHeight="1">
      <x:c r="A641" s="6" t="str">
        <x:v>22001_6</x:v>
      </x:c>
      <x:c r="B641" s="6" t="str">
        <x:v>22001</x:v>
      </x:c>
      <x:c r="C641" s="6" t="n">
        <x:v>6</x:v>
      </x:c>
      <x:c r="D641" s="6" t="n">
        <x:v>440.64</x:v>
      </x:c>
      <x:c r="E641" s="6" t="n">
        <x:v>195.84</x:v>
      </x:c>
      <x:c r="F641" s="6" t="n">
        <x:v>183.6</x:v>
      </x:c>
      <x:c r="G641" s="6" t="n">
        <x:v>6.48</x:v>
      </x:c>
      <x:c r="H641" s="6" t="n">
        <x:v>2.88</x:v>
      </x:c>
      <x:c r="I641" s="6" t="n">
        <x:v>2.7</x:v>
      </x:c>
      <x:c r="J641" s="6" t="str">
        <x:v>https://raw.githubusercontent.com/Mar-7th/StarRailRes/dbe8cdfcfb0bf657b9fe1cf92d5537f118ccb487/index_new/cn/light_cone_promotions.json</x:v>
      </x:c>
    </x:row>
    <x:row r="642" ht="20" customHeight="1">
      <x:c r="A642" s="6" t="str">
        <x:v>22002_0</x:v>
      </x:c>
      <x:c r="B642" s="6" t="str">
        <x:v>22002</x:v>
      </x:c>
      <x:c r="C642" s="6" t="n">
        <x:v>0</x:v>
      </x:c>
      <x:c r="D642" s="6" t="n">
        <x:v>43.2</x:v>
      </x:c>
      <x:c r="E642" s="6" t="n">
        <x:v>21.6</x:v>
      </x:c>
      <x:c r="F642" s="6" t="n">
        <x:v>15</x:v>
      </x:c>
      <x:c r="G642" s="6" t="n">
        <x:v>6.48</x:v>
      </x:c>
      <x:c r="H642" s="6" t="n">
        <x:v>3.24</x:v>
      </x:c>
      <x:c r="I642" s="6" t="n">
        <x:v>2.25</x:v>
      </x:c>
      <x:c r="J642" s="6" t="str">
        <x:v>https://raw.githubusercontent.com/Mar-7th/StarRailRes/dbe8cdfcfb0bf657b9fe1cf92d5537f118ccb487/index_new/cn/light_cone_promotions.json</x:v>
      </x:c>
    </x:row>
    <x:row r="643" ht="20" customHeight="1">
      <x:c r="A643" s="6" t="str">
        <x:v>22002_1</x:v>
      </x:c>
      <x:c r="B643" s="6" t="str">
        <x:v>22002</x:v>
      </x:c>
      <x:c r="C643" s="6" t="n">
        <x:v>1</x:v>
      </x:c>
      <x:c r="D643" s="6" t="n">
        <x:v>95.04</x:v>
      </x:c>
      <x:c r="E643" s="6" t="n">
        <x:v>47.52</x:v>
      </x:c>
      <x:c r="F643" s="6" t="n">
        <x:v>33</x:v>
      </x:c>
      <x:c r="G643" s="6" t="n">
        <x:v>6.48</x:v>
      </x:c>
      <x:c r="H643" s="6" t="n">
        <x:v>3.24</x:v>
      </x:c>
      <x:c r="I643" s="6" t="n">
        <x:v>2.25</x:v>
      </x:c>
      <x:c r="J643" s="6" t="str">
        <x:v>https://raw.githubusercontent.com/Mar-7th/StarRailRes/dbe8cdfcfb0bf657b9fe1cf92d5537f118ccb487/index_new/cn/light_cone_promotions.json</x:v>
      </x:c>
    </x:row>
    <x:row r="644" ht="20" customHeight="1">
      <x:c r="A644" s="6" t="str">
        <x:v>22002_2</x:v>
      </x:c>
      <x:c r="B644" s="6" t="str">
        <x:v>22002</x:v>
      </x:c>
      <x:c r="C644" s="6" t="n">
        <x:v>2</x:v>
      </x:c>
      <x:c r="D644" s="6" t="n">
        <x:v>164.16</x:v>
      </x:c>
      <x:c r="E644" s="6" t="n">
        <x:v>82.08</x:v>
      </x:c>
      <x:c r="F644" s="6" t="n">
        <x:v>57</x:v>
      </x:c>
      <x:c r="G644" s="6" t="n">
        <x:v>6.48</x:v>
      </x:c>
      <x:c r="H644" s="6" t="n">
        <x:v>3.24</x:v>
      </x:c>
      <x:c r="I644" s="6" t="n">
        <x:v>2.25</x:v>
      </x:c>
      <x:c r="J644" s="6" t="str">
        <x:v>https://raw.githubusercontent.com/Mar-7th/StarRailRes/dbe8cdfcfb0bf657b9fe1cf92d5537f118ccb487/index_new/cn/light_cone_promotions.json</x:v>
      </x:c>
    </x:row>
    <x:row r="645" ht="20" customHeight="1">
      <x:c r="A645" s="6" t="str">
        <x:v>22002_3</x:v>
      </x:c>
      <x:c r="B645" s="6" t="str">
        <x:v>22002</x:v>
      </x:c>
      <x:c r="C645" s="6" t="n">
        <x:v>3</x:v>
      </x:c>
      <x:c r="D645" s="6" t="n">
        <x:v>233.28</x:v>
      </x:c>
      <x:c r="E645" s="6" t="n">
        <x:v>116.64</x:v>
      </x:c>
      <x:c r="F645" s="6" t="n">
        <x:v>81</x:v>
      </x:c>
      <x:c r="G645" s="6" t="n">
        <x:v>6.48</x:v>
      </x:c>
      <x:c r="H645" s="6" t="n">
        <x:v>3.24</x:v>
      </x:c>
      <x:c r="I645" s="6" t="n">
        <x:v>2.25</x:v>
      </x:c>
      <x:c r="J645" s="6" t="str">
        <x:v>https://raw.githubusercontent.com/Mar-7th/StarRailRes/dbe8cdfcfb0bf657b9fe1cf92d5537f118ccb487/index_new/cn/light_cone_promotions.json</x:v>
      </x:c>
    </x:row>
    <x:row r="646" ht="20" customHeight="1">
      <x:c r="A646" s="6" t="str">
        <x:v>22002_4</x:v>
      </x:c>
      <x:c r="B646" s="6" t="str">
        <x:v>22002</x:v>
      </x:c>
      <x:c r="C646" s="6" t="n">
        <x:v>4</x:v>
      </x:c>
      <x:c r="D646" s="6" t="n">
        <x:v>302.4</x:v>
      </x:c>
      <x:c r="E646" s="6" t="n">
        <x:v>151.2</x:v>
      </x:c>
      <x:c r="F646" s="6" t="n">
        <x:v>105</x:v>
      </x:c>
      <x:c r="G646" s="6" t="n">
        <x:v>6.48</x:v>
      </x:c>
      <x:c r="H646" s="6" t="n">
        <x:v>3.24</x:v>
      </x:c>
      <x:c r="I646" s="6" t="n">
        <x:v>2.25</x:v>
      </x:c>
      <x:c r="J646" s="6" t="str">
        <x:v>https://raw.githubusercontent.com/Mar-7th/StarRailRes/dbe8cdfcfb0bf657b9fe1cf92d5537f118ccb487/index_new/cn/light_cone_promotions.json</x:v>
      </x:c>
    </x:row>
    <x:row r="647" ht="20" customHeight="1">
      <x:c r="A647" s="6" t="str">
        <x:v>22002_5</x:v>
      </x:c>
      <x:c r="B647" s="6" t="str">
        <x:v>22002</x:v>
      </x:c>
      <x:c r="C647" s="6" t="n">
        <x:v>5</x:v>
      </x:c>
      <x:c r="D647" s="6" t="n">
        <x:v>371.52</x:v>
      </x:c>
      <x:c r="E647" s="6" t="n">
        <x:v>185.76</x:v>
      </x:c>
      <x:c r="F647" s="6" t="n">
        <x:v>129</x:v>
      </x:c>
      <x:c r="G647" s="6" t="n">
        <x:v>6.48</x:v>
      </x:c>
      <x:c r="H647" s="6" t="n">
        <x:v>3.24</x:v>
      </x:c>
      <x:c r="I647" s="6" t="n">
        <x:v>2.25</x:v>
      </x:c>
      <x:c r="J647" s="6" t="str">
        <x:v>https://raw.githubusercontent.com/Mar-7th/StarRailRes/dbe8cdfcfb0bf657b9fe1cf92d5537f118ccb487/index_new/cn/light_cone_promotions.json</x:v>
      </x:c>
    </x:row>
    <x:row r="648" ht="20" customHeight="1">
      <x:c r="A648" s="6" t="str">
        <x:v>22002_6</x:v>
      </x:c>
      <x:c r="B648" s="6" t="str">
        <x:v>22002</x:v>
      </x:c>
      <x:c r="C648" s="6" t="n">
        <x:v>6</x:v>
      </x:c>
      <x:c r="D648" s="6" t="n">
        <x:v>440.64</x:v>
      </x:c>
      <x:c r="E648" s="6" t="n">
        <x:v>220.32</x:v>
      </x:c>
      <x:c r="F648" s="6" t="n">
        <x:v>153</x:v>
      </x:c>
      <x:c r="G648" s="6" t="n">
        <x:v>6.48</x:v>
      </x:c>
      <x:c r="H648" s="6" t="n">
        <x:v>3.24</x:v>
      </x:c>
      <x:c r="I648" s="6" t="n">
        <x:v>2.25</x:v>
      </x:c>
      <x:c r="J648" s="6" t="str">
        <x:v>https://raw.githubusercontent.com/Mar-7th/StarRailRes/dbe8cdfcfb0bf657b9fe1cf92d5537f118ccb487/index_new/cn/light_cone_promotions.json</x:v>
      </x:c>
    </x:row>
    <x:row r="649" ht="20" customHeight="1">
      <x:c r="A649" s="6" t="str">
        <x:v>22003_0</x:v>
      </x:c>
      <x:c r="B649" s="6" t="str">
        <x:v>22003</x:v>
      </x:c>
      <x:c r="C649" s="6" t="n">
        <x:v>0</x:v>
      </x:c>
      <x:c r="D649" s="6" t="n">
        <x:v>48</x:v>
      </x:c>
      <x:c r="E649" s="6" t="n">
        <x:v>21.6</x:v>
      </x:c>
      <x:c r="F649" s="6" t="n">
        <x:v>12</x:v>
      </x:c>
      <x:c r="G649" s="6" t="n">
        <x:v>7.2</x:v>
      </x:c>
      <x:c r="H649" s="6" t="n">
        <x:v>3.24</x:v>
      </x:c>
      <x:c r="I649" s="6" t="n">
        <x:v>1.8</x:v>
      </x:c>
      <x:c r="J649" s="6" t="str">
        <x:v>https://raw.githubusercontent.com/Mar-7th/StarRailRes/dbe8cdfcfb0bf657b9fe1cf92d5537f118ccb487/index_new/cn/light_cone_promotions.json</x:v>
      </x:c>
    </x:row>
    <x:row r="650" ht="20" customHeight="1">
      <x:c r="A650" s="6" t="str">
        <x:v>22003_1</x:v>
      </x:c>
      <x:c r="B650" s="6" t="str">
        <x:v>22003</x:v>
      </x:c>
      <x:c r="C650" s="6" t="n">
        <x:v>1</x:v>
      </x:c>
      <x:c r="D650" s="6" t="n">
        <x:v>105.6</x:v>
      </x:c>
      <x:c r="E650" s="6" t="n">
        <x:v>47.52</x:v>
      </x:c>
      <x:c r="F650" s="6" t="n">
        <x:v>26.4</x:v>
      </x:c>
      <x:c r="G650" s="6" t="n">
        <x:v>7.2</x:v>
      </x:c>
      <x:c r="H650" s="6" t="n">
        <x:v>3.24</x:v>
      </x:c>
      <x:c r="I650" s="6" t="n">
        <x:v>1.8</x:v>
      </x:c>
      <x:c r="J650" s="6" t="str">
        <x:v>https://raw.githubusercontent.com/Mar-7th/StarRailRes/dbe8cdfcfb0bf657b9fe1cf92d5537f118ccb487/index_new/cn/light_cone_promotions.json</x:v>
      </x:c>
    </x:row>
    <x:row r="651" ht="20" customHeight="1">
      <x:c r="A651" s="6" t="str">
        <x:v>22003_2</x:v>
      </x:c>
      <x:c r="B651" s="6" t="str">
        <x:v>22003</x:v>
      </x:c>
      <x:c r="C651" s="6" t="n">
        <x:v>2</x:v>
      </x:c>
      <x:c r="D651" s="6" t="n">
        <x:v>182.4</x:v>
      </x:c>
      <x:c r="E651" s="6" t="n">
        <x:v>82.08</x:v>
      </x:c>
      <x:c r="F651" s="6" t="n">
        <x:v>45.6</x:v>
      </x:c>
      <x:c r="G651" s="6" t="n">
        <x:v>7.2</x:v>
      </x:c>
      <x:c r="H651" s="6" t="n">
        <x:v>3.24</x:v>
      </x:c>
      <x:c r="I651" s="6" t="n">
        <x:v>1.8</x:v>
      </x:c>
      <x:c r="J651" s="6" t="str">
        <x:v>https://raw.githubusercontent.com/Mar-7th/StarRailRes/dbe8cdfcfb0bf657b9fe1cf92d5537f118ccb487/index_new/cn/light_cone_promotions.json</x:v>
      </x:c>
    </x:row>
    <x:row r="652" ht="20" customHeight="1">
      <x:c r="A652" s="6" t="str">
        <x:v>22003_3</x:v>
      </x:c>
      <x:c r="B652" s="6" t="str">
        <x:v>22003</x:v>
      </x:c>
      <x:c r="C652" s="6" t="n">
        <x:v>3</x:v>
      </x:c>
      <x:c r="D652" s="6" t="n">
        <x:v>259.2</x:v>
      </x:c>
      <x:c r="E652" s="6" t="n">
        <x:v>116.64</x:v>
      </x:c>
      <x:c r="F652" s="6" t="n">
        <x:v>64.8</x:v>
      </x:c>
      <x:c r="G652" s="6" t="n">
        <x:v>7.2</x:v>
      </x:c>
      <x:c r="H652" s="6" t="n">
        <x:v>3.24</x:v>
      </x:c>
      <x:c r="I652" s="6" t="n">
        <x:v>1.8</x:v>
      </x:c>
      <x:c r="J652" s="6" t="str">
        <x:v>https://raw.githubusercontent.com/Mar-7th/StarRailRes/dbe8cdfcfb0bf657b9fe1cf92d5537f118ccb487/index_new/cn/light_cone_promotions.json</x:v>
      </x:c>
    </x:row>
    <x:row r="653" ht="20" customHeight="1">
      <x:c r="A653" s="6" t="str">
        <x:v>22003_4</x:v>
      </x:c>
      <x:c r="B653" s="6" t="str">
        <x:v>22003</x:v>
      </x:c>
      <x:c r="C653" s="6" t="n">
        <x:v>4</x:v>
      </x:c>
      <x:c r="D653" s="6" t="n">
        <x:v>336</x:v>
      </x:c>
      <x:c r="E653" s="6" t="n">
        <x:v>151.2</x:v>
      </x:c>
      <x:c r="F653" s="6" t="n">
        <x:v>84</x:v>
      </x:c>
      <x:c r="G653" s="6" t="n">
        <x:v>7.2</x:v>
      </x:c>
      <x:c r="H653" s="6" t="n">
        <x:v>3.24</x:v>
      </x:c>
      <x:c r="I653" s="6" t="n">
        <x:v>1.8</x:v>
      </x:c>
      <x:c r="J653" s="6" t="str">
        <x:v>https://raw.githubusercontent.com/Mar-7th/StarRailRes/dbe8cdfcfb0bf657b9fe1cf92d5537f118ccb487/index_new/cn/light_cone_promotions.json</x:v>
      </x:c>
    </x:row>
    <x:row r="654" ht="20" customHeight="1">
      <x:c r="A654" s="6" t="str">
        <x:v>22003_5</x:v>
      </x:c>
      <x:c r="B654" s="6" t="str">
        <x:v>22003</x:v>
      </x:c>
      <x:c r="C654" s="6" t="n">
        <x:v>5</x:v>
      </x:c>
      <x:c r="D654" s="6" t="n">
        <x:v>412.8</x:v>
      </x:c>
      <x:c r="E654" s="6" t="n">
        <x:v>185.76</x:v>
      </x:c>
      <x:c r="F654" s="6" t="n">
        <x:v>103.2</x:v>
      </x:c>
      <x:c r="G654" s="6" t="n">
        <x:v>7.2</x:v>
      </x:c>
      <x:c r="H654" s="6" t="n">
        <x:v>3.24</x:v>
      </x:c>
      <x:c r="I654" s="6" t="n">
        <x:v>1.8</x:v>
      </x:c>
      <x:c r="J654" s="6" t="str">
        <x:v>https://raw.githubusercontent.com/Mar-7th/StarRailRes/dbe8cdfcfb0bf657b9fe1cf92d5537f118ccb487/index_new/cn/light_cone_promotions.json</x:v>
      </x:c>
    </x:row>
    <x:row r="655" ht="20" customHeight="1">
      <x:c r="A655" s="6" t="str">
        <x:v>22003_6</x:v>
      </x:c>
      <x:c r="B655" s="6" t="str">
        <x:v>22003</x:v>
      </x:c>
      <x:c r="C655" s="6" t="n">
        <x:v>6</x:v>
      </x:c>
      <x:c r="D655" s="6" t="n">
        <x:v>489.6</x:v>
      </x:c>
      <x:c r="E655" s="6" t="n">
        <x:v>220.32</x:v>
      </x:c>
      <x:c r="F655" s="6" t="n">
        <x:v>122.4</x:v>
      </x:c>
      <x:c r="G655" s="6" t="n">
        <x:v>7.2</x:v>
      </x:c>
      <x:c r="H655" s="6" t="n">
        <x:v>3.24</x:v>
      </x:c>
      <x:c r="I655" s="6" t="n">
        <x:v>1.8</x:v>
      </x:c>
      <x:c r="J655" s="6" t="str">
        <x:v>https://raw.githubusercontent.com/Mar-7th/StarRailRes/dbe8cdfcfb0bf657b9fe1cf92d5537f118ccb487/index_new/cn/light_cone_promotions.json</x:v>
      </x:c>
    </x:row>
    <x:row r="656" ht="20" customHeight="1">
      <x:c r="A656" s="6" t="str">
        <x:v>22004_0</x:v>
      </x:c>
      <x:c r="B656" s="6" t="str">
        <x:v>22004</x:v>
      </x:c>
      <x:c r="C656" s="6" t="n">
        <x:v>0</x:v>
      </x:c>
      <x:c r="D656" s="6" t="n">
        <x:v>43.2</x:v>
      </x:c>
      <x:c r="E656" s="6" t="n">
        <x:v>21.6</x:v>
      </x:c>
      <x:c r="F656" s="6" t="n">
        <x:v>15</x:v>
      </x:c>
      <x:c r="G656" s="6" t="n">
        <x:v>6.48</x:v>
      </x:c>
      <x:c r="H656" s="6" t="n">
        <x:v>3.24</x:v>
      </x:c>
      <x:c r="I656" s="6" t="n">
        <x:v>2.25</x:v>
      </x:c>
      <x:c r="J656" s="6" t="str">
        <x:v>https://raw.githubusercontent.com/Mar-7th/StarRailRes/dbe8cdfcfb0bf657b9fe1cf92d5537f118ccb487/index_new/cn/light_cone_promotions.json</x:v>
      </x:c>
    </x:row>
    <x:row r="657" ht="20" customHeight="1">
      <x:c r="A657" s="6" t="str">
        <x:v>22004_1</x:v>
      </x:c>
      <x:c r="B657" s="6" t="str">
        <x:v>22004</x:v>
      </x:c>
      <x:c r="C657" s="6" t="n">
        <x:v>1</x:v>
      </x:c>
      <x:c r="D657" s="6" t="n">
        <x:v>95.04</x:v>
      </x:c>
      <x:c r="E657" s="6" t="n">
        <x:v>47.52</x:v>
      </x:c>
      <x:c r="F657" s="6" t="n">
        <x:v>33</x:v>
      </x:c>
      <x:c r="G657" s="6" t="n">
        <x:v>6.48</x:v>
      </x:c>
      <x:c r="H657" s="6" t="n">
        <x:v>3.24</x:v>
      </x:c>
      <x:c r="I657" s="6" t="n">
        <x:v>2.25</x:v>
      </x:c>
      <x:c r="J657" s="6" t="str">
        <x:v>https://raw.githubusercontent.com/Mar-7th/StarRailRes/dbe8cdfcfb0bf657b9fe1cf92d5537f118ccb487/index_new/cn/light_cone_promotions.json</x:v>
      </x:c>
    </x:row>
    <x:row r="658" ht="20" customHeight="1">
      <x:c r="A658" s="6" t="str">
        <x:v>22004_2</x:v>
      </x:c>
      <x:c r="B658" s="6" t="str">
        <x:v>22004</x:v>
      </x:c>
      <x:c r="C658" s="6" t="n">
        <x:v>2</x:v>
      </x:c>
      <x:c r="D658" s="6" t="n">
        <x:v>164.16</x:v>
      </x:c>
      <x:c r="E658" s="6" t="n">
        <x:v>82.08</x:v>
      </x:c>
      <x:c r="F658" s="6" t="n">
        <x:v>57</x:v>
      </x:c>
      <x:c r="G658" s="6" t="n">
        <x:v>6.48</x:v>
      </x:c>
      <x:c r="H658" s="6" t="n">
        <x:v>3.24</x:v>
      </x:c>
      <x:c r="I658" s="6" t="n">
        <x:v>2.25</x:v>
      </x:c>
      <x:c r="J658" s="6" t="str">
        <x:v>https://raw.githubusercontent.com/Mar-7th/StarRailRes/dbe8cdfcfb0bf657b9fe1cf92d5537f118ccb487/index_new/cn/light_cone_promotions.json</x:v>
      </x:c>
    </x:row>
    <x:row r="659" ht="20" customHeight="1">
      <x:c r="A659" s="6" t="str">
        <x:v>22004_3</x:v>
      </x:c>
      <x:c r="B659" s="6" t="str">
        <x:v>22004</x:v>
      </x:c>
      <x:c r="C659" s="6" t="n">
        <x:v>3</x:v>
      </x:c>
      <x:c r="D659" s="6" t="n">
        <x:v>233.28</x:v>
      </x:c>
      <x:c r="E659" s="6" t="n">
        <x:v>116.64</x:v>
      </x:c>
      <x:c r="F659" s="6" t="n">
        <x:v>81</x:v>
      </x:c>
      <x:c r="G659" s="6" t="n">
        <x:v>6.48</x:v>
      </x:c>
      <x:c r="H659" s="6" t="n">
        <x:v>3.24</x:v>
      </x:c>
      <x:c r="I659" s="6" t="n">
        <x:v>2.25</x:v>
      </x:c>
      <x:c r="J659" s="6" t="str">
        <x:v>https://raw.githubusercontent.com/Mar-7th/StarRailRes/dbe8cdfcfb0bf657b9fe1cf92d5537f118ccb487/index_new/cn/light_cone_promotions.json</x:v>
      </x:c>
    </x:row>
    <x:row r="660" ht="20" customHeight="1">
      <x:c r="A660" s="6" t="str">
        <x:v>22004_4</x:v>
      </x:c>
      <x:c r="B660" s="6" t="str">
        <x:v>22004</x:v>
      </x:c>
      <x:c r="C660" s="6" t="n">
        <x:v>4</x:v>
      </x:c>
      <x:c r="D660" s="6" t="n">
        <x:v>302.4</x:v>
      </x:c>
      <x:c r="E660" s="6" t="n">
        <x:v>151.2</x:v>
      </x:c>
      <x:c r="F660" s="6" t="n">
        <x:v>105</x:v>
      </x:c>
      <x:c r="G660" s="6" t="n">
        <x:v>6.48</x:v>
      </x:c>
      <x:c r="H660" s="6" t="n">
        <x:v>3.24</x:v>
      </x:c>
      <x:c r="I660" s="6" t="n">
        <x:v>2.25</x:v>
      </x:c>
      <x:c r="J660" s="6" t="str">
        <x:v>https://raw.githubusercontent.com/Mar-7th/StarRailRes/dbe8cdfcfb0bf657b9fe1cf92d5537f118ccb487/index_new/cn/light_cone_promotions.json</x:v>
      </x:c>
    </x:row>
    <x:row r="661" ht="20" customHeight="1">
      <x:c r="A661" s="6" t="str">
        <x:v>22004_5</x:v>
      </x:c>
      <x:c r="B661" s="6" t="str">
        <x:v>22004</x:v>
      </x:c>
      <x:c r="C661" s="6" t="n">
        <x:v>5</x:v>
      </x:c>
      <x:c r="D661" s="6" t="n">
        <x:v>371.52</x:v>
      </x:c>
      <x:c r="E661" s="6" t="n">
        <x:v>185.76</x:v>
      </x:c>
      <x:c r="F661" s="6" t="n">
        <x:v>129</x:v>
      </x:c>
      <x:c r="G661" s="6" t="n">
        <x:v>6.48</x:v>
      </x:c>
      <x:c r="H661" s="6" t="n">
        <x:v>3.24</x:v>
      </x:c>
      <x:c r="I661" s="6" t="n">
        <x:v>2.25</x:v>
      </x:c>
      <x:c r="J661" s="6" t="str">
        <x:v>https://raw.githubusercontent.com/Mar-7th/StarRailRes/dbe8cdfcfb0bf657b9fe1cf92d5537f118ccb487/index_new/cn/light_cone_promotions.json</x:v>
      </x:c>
    </x:row>
    <x:row r="662" ht="20" customHeight="1">
      <x:c r="A662" s="6" t="str">
        <x:v>22004_6</x:v>
      </x:c>
      <x:c r="B662" s="6" t="str">
        <x:v>22004</x:v>
      </x:c>
      <x:c r="C662" s="6" t="n">
        <x:v>6</x:v>
      </x:c>
      <x:c r="D662" s="6" t="n">
        <x:v>440.64</x:v>
      </x:c>
      <x:c r="E662" s="6" t="n">
        <x:v>220.32</x:v>
      </x:c>
      <x:c r="F662" s="6" t="n">
        <x:v>153</x:v>
      </x:c>
      <x:c r="G662" s="6" t="n">
        <x:v>6.48</x:v>
      </x:c>
      <x:c r="H662" s="6" t="n">
        <x:v>3.24</x:v>
      </x:c>
      <x:c r="I662" s="6" t="n">
        <x:v>2.25</x:v>
      </x:c>
      <x:c r="J662" s="6" t="str">
        <x:v>https://raw.githubusercontent.com/Mar-7th/StarRailRes/dbe8cdfcfb0bf657b9fe1cf92d5537f118ccb487/index_new/cn/light_cone_promotions.json</x:v>
      </x:c>
    </x:row>
    <x:row r="663" ht="20" customHeight="1">
      <x:c r="A663" s="6" t="str">
        <x:v>22005_0</x:v>
      </x:c>
      <x:c r="B663" s="6" t="str">
        <x:v>22005</x:v>
      </x:c>
      <x:c r="C663" s="6" t="n">
        <x:v>0</x:v>
      </x:c>
      <x:c r="D663" s="6" t="n">
        <x:v>43.2</x:v>
      </x:c>
      <x:c r="E663" s="6" t="n">
        <x:v>21.6</x:v>
      </x:c>
      <x:c r="F663" s="6" t="n">
        <x:v>15</x:v>
      </x:c>
      <x:c r="G663" s="6" t="n">
        <x:v>6.48</x:v>
      </x:c>
      <x:c r="H663" s="6" t="n">
        <x:v>3.24</x:v>
      </x:c>
      <x:c r="I663" s="6" t="n">
        <x:v>2.25</x:v>
      </x:c>
      <x:c r="J663" s="6" t="str">
        <x:v>https://raw.githubusercontent.com/Mar-7th/StarRailRes/dbe8cdfcfb0bf657b9fe1cf92d5537f118ccb487/index_new/cn/light_cone_promotions.json</x:v>
      </x:c>
    </x:row>
    <x:row r="664" ht="20" customHeight="1">
      <x:c r="A664" s="6" t="str">
        <x:v>22005_1</x:v>
      </x:c>
      <x:c r="B664" s="6" t="str">
        <x:v>22005</x:v>
      </x:c>
      <x:c r="C664" s="6" t="n">
        <x:v>1</x:v>
      </x:c>
      <x:c r="D664" s="6" t="n">
        <x:v>95.04</x:v>
      </x:c>
      <x:c r="E664" s="6" t="n">
        <x:v>47.52</x:v>
      </x:c>
      <x:c r="F664" s="6" t="n">
        <x:v>33</x:v>
      </x:c>
      <x:c r="G664" s="6" t="n">
        <x:v>6.48</x:v>
      </x:c>
      <x:c r="H664" s="6" t="n">
        <x:v>3.24</x:v>
      </x:c>
      <x:c r="I664" s="6" t="n">
        <x:v>2.25</x:v>
      </x:c>
      <x:c r="J664" s="6" t="str">
        <x:v>https://raw.githubusercontent.com/Mar-7th/StarRailRes/dbe8cdfcfb0bf657b9fe1cf92d5537f118ccb487/index_new/cn/light_cone_promotions.json</x:v>
      </x:c>
    </x:row>
    <x:row r="665" ht="20" customHeight="1">
      <x:c r="A665" s="6" t="str">
        <x:v>22005_2</x:v>
      </x:c>
      <x:c r="B665" s="6" t="str">
        <x:v>22005</x:v>
      </x:c>
      <x:c r="C665" s="6" t="n">
        <x:v>2</x:v>
      </x:c>
      <x:c r="D665" s="6" t="n">
        <x:v>164.16</x:v>
      </x:c>
      <x:c r="E665" s="6" t="n">
        <x:v>82.08</x:v>
      </x:c>
      <x:c r="F665" s="6" t="n">
        <x:v>57</x:v>
      </x:c>
      <x:c r="G665" s="6" t="n">
        <x:v>6.48</x:v>
      </x:c>
      <x:c r="H665" s="6" t="n">
        <x:v>3.24</x:v>
      </x:c>
      <x:c r="I665" s="6" t="n">
        <x:v>2.25</x:v>
      </x:c>
      <x:c r="J665" s="6" t="str">
        <x:v>https://raw.githubusercontent.com/Mar-7th/StarRailRes/dbe8cdfcfb0bf657b9fe1cf92d5537f118ccb487/index_new/cn/light_cone_promotions.json</x:v>
      </x:c>
    </x:row>
    <x:row r="666" ht="20" customHeight="1">
      <x:c r="A666" s="6" t="str">
        <x:v>22005_3</x:v>
      </x:c>
      <x:c r="B666" s="6" t="str">
        <x:v>22005</x:v>
      </x:c>
      <x:c r="C666" s="6" t="n">
        <x:v>3</x:v>
      </x:c>
      <x:c r="D666" s="6" t="n">
        <x:v>233.28</x:v>
      </x:c>
      <x:c r="E666" s="6" t="n">
        <x:v>116.64</x:v>
      </x:c>
      <x:c r="F666" s="6" t="n">
        <x:v>81</x:v>
      </x:c>
      <x:c r="G666" s="6" t="n">
        <x:v>6.48</x:v>
      </x:c>
      <x:c r="H666" s="6" t="n">
        <x:v>3.24</x:v>
      </x:c>
      <x:c r="I666" s="6" t="n">
        <x:v>2.25</x:v>
      </x:c>
      <x:c r="J666" s="6" t="str">
        <x:v>https://raw.githubusercontent.com/Mar-7th/StarRailRes/dbe8cdfcfb0bf657b9fe1cf92d5537f118ccb487/index_new/cn/light_cone_promotions.json</x:v>
      </x:c>
    </x:row>
    <x:row r="667" ht="20" customHeight="1">
      <x:c r="A667" s="6" t="str">
        <x:v>22005_4</x:v>
      </x:c>
      <x:c r="B667" s="6" t="str">
        <x:v>22005</x:v>
      </x:c>
      <x:c r="C667" s="6" t="n">
        <x:v>4</x:v>
      </x:c>
      <x:c r="D667" s="6" t="n">
        <x:v>302.4</x:v>
      </x:c>
      <x:c r="E667" s="6" t="n">
        <x:v>151.2</x:v>
      </x:c>
      <x:c r="F667" s="6" t="n">
        <x:v>105</x:v>
      </x:c>
      <x:c r="G667" s="6" t="n">
        <x:v>6.48</x:v>
      </x:c>
      <x:c r="H667" s="6" t="n">
        <x:v>3.24</x:v>
      </x:c>
      <x:c r="I667" s="6" t="n">
        <x:v>2.25</x:v>
      </x:c>
      <x:c r="J667" s="6" t="str">
        <x:v>https://raw.githubusercontent.com/Mar-7th/StarRailRes/dbe8cdfcfb0bf657b9fe1cf92d5537f118ccb487/index_new/cn/light_cone_promotions.json</x:v>
      </x:c>
    </x:row>
    <x:row r="668" ht="20" customHeight="1">
      <x:c r="A668" s="6" t="str">
        <x:v>22005_5</x:v>
      </x:c>
      <x:c r="B668" s="6" t="str">
        <x:v>22005</x:v>
      </x:c>
      <x:c r="C668" s="6" t="n">
        <x:v>5</x:v>
      </x:c>
      <x:c r="D668" s="6" t="n">
        <x:v>371.52</x:v>
      </x:c>
      <x:c r="E668" s="6" t="n">
        <x:v>185.76</x:v>
      </x:c>
      <x:c r="F668" s="6" t="n">
        <x:v>129</x:v>
      </x:c>
      <x:c r="G668" s="6" t="n">
        <x:v>6.48</x:v>
      </x:c>
      <x:c r="H668" s="6" t="n">
        <x:v>3.24</x:v>
      </x:c>
      <x:c r="I668" s="6" t="n">
        <x:v>2.25</x:v>
      </x:c>
      <x:c r="J668" s="6" t="str">
        <x:v>https://raw.githubusercontent.com/Mar-7th/StarRailRes/dbe8cdfcfb0bf657b9fe1cf92d5537f118ccb487/index_new/cn/light_cone_promotions.json</x:v>
      </x:c>
    </x:row>
    <x:row r="669" ht="20" customHeight="1">
      <x:c r="A669" s="6" t="str">
        <x:v>22005_6</x:v>
      </x:c>
      <x:c r="B669" s="6" t="str">
        <x:v>22005</x:v>
      </x:c>
      <x:c r="C669" s="6" t="n">
        <x:v>6</x:v>
      </x:c>
      <x:c r="D669" s="6" t="n">
        <x:v>440.64</x:v>
      </x:c>
      <x:c r="E669" s="6" t="n">
        <x:v>220.32</x:v>
      </x:c>
      <x:c r="F669" s="6" t="n">
        <x:v>153</x:v>
      </x:c>
      <x:c r="G669" s="6" t="n">
        <x:v>6.48</x:v>
      </x:c>
      <x:c r="H669" s="6" t="n">
        <x:v>3.24</x:v>
      </x:c>
      <x:c r="I669" s="6" t="n">
        <x:v>2.25</x:v>
      </x:c>
      <x:c r="J669" s="6" t="str">
        <x:v>https://raw.githubusercontent.com/Mar-7th/StarRailRes/dbe8cdfcfb0bf657b9fe1cf92d5537f118ccb487/index_new/cn/light_cone_promotions.json</x:v>
      </x:c>
    </x:row>
    <x:row r="670" ht="20" customHeight="1">
      <x:c r="A670" s="6" t="str">
        <x:v>22006_0</x:v>
      </x:c>
      <x:c r="B670" s="6" t="str">
        <x:v>22006</x:v>
      </x:c>
      <x:c r="C670" s="6" t="n">
        <x:v>0</x:v>
      </x:c>
      <x:c r="D670" s="6" t="n">
        <x:v>38.4</x:v>
      </x:c>
      <x:c r="E670" s="6" t="n">
        <x:v>21.6</x:v>
      </x:c>
      <x:c r="F670" s="6" t="n">
        <x:v>18</x:v>
      </x:c>
      <x:c r="G670" s="6" t="n">
        <x:v>5.76</x:v>
      </x:c>
      <x:c r="H670" s="6" t="n">
        <x:v>3.24</x:v>
      </x:c>
      <x:c r="I670" s="6" t="n">
        <x:v>2.7</x:v>
      </x:c>
      <x:c r="J670" s="6" t="str">
        <x:v>https://raw.githubusercontent.com/Mar-7th/StarRailRes/dbe8cdfcfb0bf657b9fe1cf92d5537f118ccb487/index_new/cn/light_cone_promotions.json</x:v>
      </x:c>
    </x:row>
    <x:row r="671" ht="20" customHeight="1">
      <x:c r="A671" s="6" t="str">
        <x:v>22006_1</x:v>
      </x:c>
      <x:c r="B671" s="6" t="str">
        <x:v>22006</x:v>
      </x:c>
      <x:c r="C671" s="6" t="n">
        <x:v>1</x:v>
      </x:c>
      <x:c r="D671" s="6" t="n">
        <x:v>84.48</x:v>
      </x:c>
      <x:c r="E671" s="6" t="n">
        <x:v>47.52</x:v>
      </x:c>
      <x:c r="F671" s="6" t="n">
        <x:v>39.6</x:v>
      </x:c>
      <x:c r="G671" s="6" t="n">
        <x:v>5.76</x:v>
      </x:c>
      <x:c r="H671" s="6" t="n">
        <x:v>3.24</x:v>
      </x:c>
      <x:c r="I671" s="6" t="n">
        <x:v>2.7</x:v>
      </x:c>
      <x:c r="J671" s="6" t="str">
        <x:v>https://raw.githubusercontent.com/Mar-7th/StarRailRes/dbe8cdfcfb0bf657b9fe1cf92d5537f118ccb487/index_new/cn/light_cone_promotions.json</x:v>
      </x:c>
    </x:row>
    <x:row r="672" ht="20" customHeight="1">
      <x:c r="A672" s="6" t="str">
        <x:v>22006_2</x:v>
      </x:c>
      <x:c r="B672" s="6" t="str">
        <x:v>22006</x:v>
      </x:c>
      <x:c r="C672" s="6" t="n">
        <x:v>2</x:v>
      </x:c>
      <x:c r="D672" s="6" t="n">
        <x:v>145.92</x:v>
      </x:c>
      <x:c r="E672" s="6" t="n">
        <x:v>82.08</x:v>
      </x:c>
      <x:c r="F672" s="6" t="n">
        <x:v>68.4</x:v>
      </x:c>
      <x:c r="G672" s="6" t="n">
        <x:v>5.76</x:v>
      </x:c>
      <x:c r="H672" s="6" t="n">
        <x:v>3.24</x:v>
      </x:c>
      <x:c r="I672" s="6" t="n">
        <x:v>2.7</x:v>
      </x:c>
      <x:c r="J672" s="6" t="str">
        <x:v>https://raw.githubusercontent.com/Mar-7th/StarRailRes/dbe8cdfcfb0bf657b9fe1cf92d5537f118ccb487/index_new/cn/light_cone_promotions.json</x:v>
      </x:c>
    </x:row>
    <x:row r="673" ht="20" customHeight="1">
      <x:c r="A673" s="6" t="str">
        <x:v>22006_3</x:v>
      </x:c>
      <x:c r="B673" s="6" t="str">
        <x:v>22006</x:v>
      </x:c>
      <x:c r="C673" s="6" t="n">
        <x:v>3</x:v>
      </x:c>
      <x:c r="D673" s="6" t="n">
        <x:v>207.36</x:v>
      </x:c>
      <x:c r="E673" s="6" t="n">
        <x:v>116.64</x:v>
      </x:c>
      <x:c r="F673" s="6" t="n">
        <x:v>97.2</x:v>
      </x:c>
      <x:c r="G673" s="6" t="n">
        <x:v>5.76</x:v>
      </x:c>
      <x:c r="H673" s="6" t="n">
        <x:v>3.24</x:v>
      </x:c>
      <x:c r="I673" s="6" t="n">
        <x:v>2.7</x:v>
      </x:c>
      <x:c r="J673" s="6" t="str">
        <x:v>https://raw.githubusercontent.com/Mar-7th/StarRailRes/dbe8cdfcfb0bf657b9fe1cf92d5537f118ccb487/index_new/cn/light_cone_promotions.json</x:v>
      </x:c>
    </x:row>
    <x:row r="674" ht="20" customHeight="1">
      <x:c r="A674" s="6" t="str">
        <x:v>22006_4</x:v>
      </x:c>
      <x:c r="B674" s="6" t="str">
        <x:v>22006</x:v>
      </x:c>
      <x:c r="C674" s="6" t="n">
        <x:v>4</x:v>
      </x:c>
      <x:c r="D674" s="6" t="n">
        <x:v>268.8</x:v>
      </x:c>
      <x:c r="E674" s="6" t="n">
        <x:v>151.2</x:v>
      </x:c>
      <x:c r="F674" s="6" t="n">
        <x:v>126</x:v>
      </x:c>
      <x:c r="G674" s="6" t="n">
        <x:v>5.76</x:v>
      </x:c>
      <x:c r="H674" s="6" t="n">
        <x:v>3.24</x:v>
      </x:c>
      <x:c r="I674" s="6" t="n">
        <x:v>2.7</x:v>
      </x:c>
      <x:c r="J674" s="6" t="str">
        <x:v>https://raw.githubusercontent.com/Mar-7th/StarRailRes/dbe8cdfcfb0bf657b9fe1cf92d5537f118ccb487/index_new/cn/light_cone_promotions.json</x:v>
      </x:c>
    </x:row>
    <x:row r="675" ht="20" customHeight="1">
      <x:c r="A675" s="6" t="str">
        <x:v>22006_5</x:v>
      </x:c>
      <x:c r="B675" s="6" t="str">
        <x:v>22006</x:v>
      </x:c>
      <x:c r="C675" s="6" t="n">
        <x:v>5</x:v>
      </x:c>
      <x:c r="D675" s="6" t="n">
        <x:v>330.24</x:v>
      </x:c>
      <x:c r="E675" s="6" t="n">
        <x:v>185.76</x:v>
      </x:c>
      <x:c r="F675" s="6" t="n">
        <x:v>154.8</x:v>
      </x:c>
      <x:c r="G675" s="6" t="n">
        <x:v>5.76</x:v>
      </x:c>
      <x:c r="H675" s="6" t="n">
        <x:v>3.24</x:v>
      </x:c>
      <x:c r="I675" s="6" t="n">
        <x:v>2.7</x:v>
      </x:c>
      <x:c r="J675" s="6" t="str">
        <x:v>https://raw.githubusercontent.com/Mar-7th/StarRailRes/dbe8cdfcfb0bf657b9fe1cf92d5537f118ccb487/index_new/cn/light_cone_promotions.json</x:v>
      </x:c>
    </x:row>
    <x:row r="676" ht="20" customHeight="1">
      <x:c r="A676" s="6" t="str">
        <x:v>22006_6</x:v>
      </x:c>
      <x:c r="B676" s="6" t="str">
        <x:v>22006</x:v>
      </x:c>
      <x:c r="C676" s="6" t="n">
        <x:v>6</x:v>
      </x:c>
      <x:c r="D676" s="6" t="n">
        <x:v>391.68</x:v>
      </x:c>
      <x:c r="E676" s="6" t="n">
        <x:v>220.32</x:v>
      </x:c>
      <x:c r="F676" s="6" t="n">
        <x:v>183.6</x:v>
      </x:c>
      <x:c r="G676" s="6" t="n">
        <x:v>5.76</x:v>
      </x:c>
      <x:c r="H676" s="6" t="n">
        <x:v>3.24</x:v>
      </x:c>
      <x:c r="I676" s="6" t="n">
        <x:v>2.7</x:v>
      </x:c>
      <x:c r="J676" s="6" t="str">
        <x:v>https://raw.githubusercontent.com/Mar-7th/StarRailRes/dbe8cdfcfb0bf657b9fe1cf92d5537f118ccb487/index_new/cn/light_cone_promotions.json</x:v>
      </x:c>
    </x:row>
    <x:row r="677" ht="20" customHeight="1">
      <x:c r="A677" s="6" t="str">
        <x:v>22007_0</x:v>
      </x:c>
      <x:c r="B677" s="6" t="str">
        <x:v>22007</x:v>
      </x:c>
      <x:c r="C677" s="6" t="n">
        <x:v>0</x:v>
      </x:c>
      <x:c r="D677" s="6" t="n">
        <x:v>43.2</x:v>
      </x:c>
      <x:c r="E677" s="6" t="n">
        <x:v>21.6</x:v>
      </x:c>
      <x:c r="F677" s="6" t="n">
        <x:v>15</x:v>
      </x:c>
      <x:c r="G677" s="6" t="n">
        <x:v>6.48</x:v>
      </x:c>
      <x:c r="H677" s="6" t="n">
        <x:v>3.24</x:v>
      </x:c>
      <x:c r="I677" s="6" t="n">
        <x:v>2.25</x:v>
      </x:c>
      <x:c r="J677" s="6" t="str">
        <x:v>https://raw.githubusercontent.com/Mar-7th/StarRailRes/dbe8cdfcfb0bf657b9fe1cf92d5537f118ccb487/index_new/cn/light_cone_promotions.json</x:v>
      </x:c>
    </x:row>
    <x:row r="678" ht="20" customHeight="1">
      <x:c r="A678" s="6" t="str">
        <x:v>22007_1</x:v>
      </x:c>
      <x:c r="B678" s="6" t="str">
        <x:v>22007</x:v>
      </x:c>
      <x:c r="C678" s="6" t="n">
        <x:v>1</x:v>
      </x:c>
      <x:c r="D678" s="6" t="n">
        <x:v>95.04</x:v>
      </x:c>
      <x:c r="E678" s="6" t="n">
        <x:v>47.52</x:v>
      </x:c>
      <x:c r="F678" s="6" t="n">
        <x:v>33</x:v>
      </x:c>
      <x:c r="G678" s="6" t="n">
        <x:v>6.48</x:v>
      </x:c>
      <x:c r="H678" s="6" t="n">
        <x:v>3.24</x:v>
      </x:c>
      <x:c r="I678" s="6" t="n">
        <x:v>2.25</x:v>
      </x:c>
      <x:c r="J678" s="6" t="str">
        <x:v>https://raw.githubusercontent.com/Mar-7th/StarRailRes/dbe8cdfcfb0bf657b9fe1cf92d5537f118ccb487/index_new/cn/light_cone_promotions.json</x:v>
      </x:c>
    </x:row>
    <x:row r="679" ht="20" customHeight="1">
      <x:c r="A679" s="6" t="str">
        <x:v>22007_2</x:v>
      </x:c>
      <x:c r="B679" s="6" t="str">
        <x:v>22007</x:v>
      </x:c>
      <x:c r="C679" s="6" t="n">
        <x:v>2</x:v>
      </x:c>
      <x:c r="D679" s="6" t="n">
        <x:v>164.16</x:v>
      </x:c>
      <x:c r="E679" s="6" t="n">
        <x:v>82.08</x:v>
      </x:c>
      <x:c r="F679" s="6" t="n">
        <x:v>57</x:v>
      </x:c>
      <x:c r="G679" s="6" t="n">
        <x:v>6.48</x:v>
      </x:c>
      <x:c r="H679" s="6" t="n">
        <x:v>3.24</x:v>
      </x:c>
      <x:c r="I679" s="6" t="n">
        <x:v>2.25</x:v>
      </x:c>
      <x:c r="J679" s="6" t="str">
        <x:v>https://raw.githubusercontent.com/Mar-7th/StarRailRes/dbe8cdfcfb0bf657b9fe1cf92d5537f118ccb487/index_new/cn/light_cone_promotions.json</x:v>
      </x:c>
    </x:row>
    <x:row r="680" ht="20" customHeight="1">
      <x:c r="A680" s="6" t="str">
        <x:v>22007_3</x:v>
      </x:c>
      <x:c r="B680" s="6" t="str">
        <x:v>22007</x:v>
      </x:c>
      <x:c r="C680" s="6" t="n">
        <x:v>3</x:v>
      </x:c>
      <x:c r="D680" s="6" t="n">
        <x:v>233.28</x:v>
      </x:c>
      <x:c r="E680" s="6" t="n">
        <x:v>116.64</x:v>
      </x:c>
      <x:c r="F680" s="6" t="n">
        <x:v>81</x:v>
      </x:c>
      <x:c r="G680" s="6" t="n">
        <x:v>6.48</x:v>
      </x:c>
      <x:c r="H680" s="6" t="n">
        <x:v>3.24</x:v>
      </x:c>
      <x:c r="I680" s="6" t="n">
        <x:v>2.25</x:v>
      </x:c>
      <x:c r="J680" s="6" t="str">
        <x:v>https://raw.githubusercontent.com/Mar-7th/StarRailRes/dbe8cdfcfb0bf657b9fe1cf92d5537f118ccb487/index_new/cn/light_cone_promotions.json</x:v>
      </x:c>
    </x:row>
    <x:row r="681" ht="20" customHeight="1">
      <x:c r="A681" s="6" t="str">
        <x:v>22007_4</x:v>
      </x:c>
      <x:c r="B681" s="6" t="str">
        <x:v>22007</x:v>
      </x:c>
      <x:c r="C681" s="6" t="n">
        <x:v>4</x:v>
      </x:c>
      <x:c r="D681" s="6" t="n">
        <x:v>302.4</x:v>
      </x:c>
      <x:c r="E681" s="6" t="n">
        <x:v>151.2</x:v>
      </x:c>
      <x:c r="F681" s="6" t="n">
        <x:v>105</x:v>
      </x:c>
      <x:c r="G681" s="6" t="n">
        <x:v>6.48</x:v>
      </x:c>
      <x:c r="H681" s="6" t="n">
        <x:v>3.24</x:v>
      </x:c>
      <x:c r="I681" s="6" t="n">
        <x:v>2.25</x:v>
      </x:c>
      <x:c r="J681" s="6" t="str">
        <x:v>https://raw.githubusercontent.com/Mar-7th/StarRailRes/dbe8cdfcfb0bf657b9fe1cf92d5537f118ccb487/index_new/cn/light_cone_promotions.json</x:v>
      </x:c>
    </x:row>
    <x:row r="682" ht="20" customHeight="1">
      <x:c r="A682" s="6" t="str">
        <x:v>22007_5</x:v>
      </x:c>
      <x:c r="B682" s="6" t="str">
        <x:v>22007</x:v>
      </x:c>
      <x:c r="C682" s="6" t="n">
        <x:v>5</x:v>
      </x:c>
      <x:c r="D682" s="6" t="n">
        <x:v>371.52</x:v>
      </x:c>
      <x:c r="E682" s="6" t="n">
        <x:v>185.76</x:v>
      </x:c>
      <x:c r="F682" s="6" t="n">
        <x:v>129</x:v>
      </x:c>
      <x:c r="G682" s="6" t="n">
        <x:v>6.48</x:v>
      </x:c>
      <x:c r="H682" s="6" t="n">
        <x:v>3.24</x:v>
      </x:c>
      <x:c r="I682" s="6" t="n">
        <x:v>2.25</x:v>
      </x:c>
      <x:c r="J682" s="6" t="str">
        <x:v>https://raw.githubusercontent.com/Mar-7th/StarRailRes/dbe8cdfcfb0bf657b9fe1cf92d5537f118ccb487/index_new/cn/light_cone_promotions.json</x:v>
      </x:c>
    </x:row>
    <x:row r="683" ht="20" customHeight="1">
      <x:c r="A683" s="6" t="str">
        <x:v>22007_6</x:v>
      </x:c>
      <x:c r="B683" s="6" t="str">
        <x:v>22007</x:v>
      </x:c>
      <x:c r="C683" s="6" t="n">
        <x:v>6</x:v>
      </x:c>
      <x:c r="D683" s="6" t="n">
        <x:v>440.64</x:v>
      </x:c>
      <x:c r="E683" s="6" t="n">
        <x:v>220.32</x:v>
      </x:c>
      <x:c r="F683" s="6" t="n">
        <x:v>153</x:v>
      </x:c>
      <x:c r="G683" s="6" t="n">
        <x:v>6.48</x:v>
      </x:c>
      <x:c r="H683" s="6" t="n">
        <x:v>3.24</x:v>
      </x:c>
      <x:c r="I683" s="6" t="n">
        <x:v>2.25</x:v>
      </x:c>
      <x:c r="J683" s="6" t="str">
        <x:v>https://raw.githubusercontent.com/Mar-7th/StarRailRes/dbe8cdfcfb0bf657b9fe1cf92d5537f118ccb487/index_new/cn/light_cone_promotions.json</x:v>
      </x:c>
    </x:row>
    <x:row r="684" ht="20" customHeight="1">
      <x:c r="A684" s="6" t="str">
        <x:v>22008_0</x:v>
      </x:c>
      <x:c r="B684" s="6" t="str">
        <x:v>22008</x:v>
      </x:c>
      <x:c r="C684" s="6" t="n">
        <x:v>0</x:v>
      </x:c>
      <x:c r="D684" s="6" t="n">
        <x:v>38.4</x:v>
      </x:c>
      <x:c r="E684" s="6" t="n">
        <x:v>21.6</x:v>
      </x:c>
      <x:c r="F684" s="6" t="n">
        <x:v>18</x:v>
      </x:c>
      <x:c r="G684" s="6" t="n">
        <x:v>5.76</x:v>
      </x:c>
      <x:c r="H684" s="6" t="n">
        <x:v>3.24</x:v>
      </x:c>
      <x:c r="I684" s="6" t="n">
        <x:v>2.7</x:v>
      </x:c>
      <x:c r="J684" s="6" t="str">
        <x:v>https://raw.githubusercontent.com/Mar-7th/StarRailRes/dbe8cdfcfb0bf657b9fe1cf92d5537f118ccb487/index_new/cn/light_cone_promotions.json</x:v>
      </x:c>
    </x:row>
    <x:row r="685" ht="20" customHeight="1">
      <x:c r="A685" s="6" t="str">
        <x:v>22008_1</x:v>
      </x:c>
      <x:c r="B685" s="6" t="str">
        <x:v>22008</x:v>
      </x:c>
      <x:c r="C685" s="6" t="n">
        <x:v>1</x:v>
      </x:c>
      <x:c r="D685" s="6" t="n">
        <x:v>84.48</x:v>
      </x:c>
      <x:c r="E685" s="6" t="n">
        <x:v>47.52</x:v>
      </x:c>
      <x:c r="F685" s="6" t="n">
        <x:v>39.6</x:v>
      </x:c>
      <x:c r="G685" s="6" t="n">
        <x:v>5.76</x:v>
      </x:c>
      <x:c r="H685" s="6" t="n">
        <x:v>3.24</x:v>
      </x:c>
      <x:c r="I685" s="6" t="n">
        <x:v>2.7</x:v>
      </x:c>
      <x:c r="J685" s="6" t="str">
        <x:v>https://raw.githubusercontent.com/Mar-7th/StarRailRes/dbe8cdfcfb0bf657b9fe1cf92d5537f118ccb487/index_new/cn/light_cone_promotions.json</x:v>
      </x:c>
    </x:row>
    <x:row r="686" ht="20" customHeight="1">
      <x:c r="A686" s="6" t="str">
        <x:v>22008_2</x:v>
      </x:c>
      <x:c r="B686" s="6" t="str">
        <x:v>22008</x:v>
      </x:c>
      <x:c r="C686" s="6" t="n">
        <x:v>2</x:v>
      </x:c>
      <x:c r="D686" s="6" t="n">
        <x:v>145.92</x:v>
      </x:c>
      <x:c r="E686" s="6" t="n">
        <x:v>82.08</x:v>
      </x:c>
      <x:c r="F686" s="6" t="n">
        <x:v>68.4</x:v>
      </x:c>
      <x:c r="G686" s="6" t="n">
        <x:v>5.76</x:v>
      </x:c>
      <x:c r="H686" s="6" t="n">
        <x:v>3.24</x:v>
      </x:c>
      <x:c r="I686" s="6" t="n">
        <x:v>2.7</x:v>
      </x:c>
      <x:c r="J686" s="6" t="str">
        <x:v>https://raw.githubusercontent.com/Mar-7th/StarRailRes/dbe8cdfcfb0bf657b9fe1cf92d5537f118ccb487/index_new/cn/light_cone_promotions.json</x:v>
      </x:c>
    </x:row>
    <x:row r="687" ht="20" customHeight="1">
      <x:c r="A687" s="6" t="str">
        <x:v>22008_3</x:v>
      </x:c>
      <x:c r="B687" s="6" t="str">
        <x:v>22008</x:v>
      </x:c>
      <x:c r="C687" s="6" t="n">
        <x:v>3</x:v>
      </x:c>
      <x:c r="D687" s="6" t="n">
        <x:v>207.36</x:v>
      </x:c>
      <x:c r="E687" s="6" t="n">
        <x:v>116.64</x:v>
      </x:c>
      <x:c r="F687" s="6" t="n">
        <x:v>97.2</x:v>
      </x:c>
      <x:c r="G687" s="6" t="n">
        <x:v>5.76</x:v>
      </x:c>
      <x:c r="H687" s="6" t="n">
        <x:v>3.24</x:v>
      </x:c>
      <x:c r="I687" s="6" t="n">
        <x:v>2.7</x:v>
      </x:c>
      <x:c r="J687" s="6" t="str">
        <x:v>https://raw.githubusercontent.com/Mar-7th/StarRailRes/dbe8cdfcfb0bf657b9fe1cf92d5537f118ccb487/index_new/cn/light_cone_promotions.json</x:v>
      </x:c>
    </x:row>
    <x:row r="688" ht="20" customHeight="1">
      <x:c r="A688" s="6" t="str">
        <x:v>22008_4</x:v>
      </x:c>
      <x:c r="B688" s="6" t="str">
        <x:v>22008</x:v>
      </x:c>
      <x:c r="C688" s="6" t="n">
        <x:v>4</x:v>
      </x:c>
      <x:c r="D688" s="6" t="n">
        <x:v>268.8</x:v>
      </x:c>
      <x:c r="E688" s="6" t="n">
        <x:v>151.2</x:v>
      </x:c>
      <x:c r="F688" s="6" t="n">
        <x:v>126</x:v>
      </x:c>
      <x:c r="G688" s="6" t="n">
        <x:v>5.76</x:v>
      </x:c>
      <x:c r="H688" s="6" t="n">
        <x:v>3.24</x:v>
      </x:c>
      <x:c r="I688" s="6" t="n">
        <x:v>2.7</x:v>
      </x:c>
      <x:c r="J688" s="6" t="str">
        <x:v>https://raw.githubusercontent.com/Mar-7th/StarRailRes/dbe8cdfcfb0bf657b9fe1cf92d5537f118ccb487/index_new/cn/light_cone_promotions.json</x:v>
      </x:c>
    </x:row>
    <x:row r="689" ht="20" customHeight="1">
      <x:c r="A689" s="6" t="str">
        <x:v>22008_5</x:v>
      </x:c>
      <x:c r="B689" s="6" t="str">
        <x:v>22008</x:v>
      </x:c>
      <x:c r="C689" s="6" t="n">
        <x:v>5</x:v>
      </x:c>
      <x:c r="D689" s="6" t="n">
        <x:v>330.24</x:v>
      </x:c>
      <x:c r="E689" s="6" t="n">
        <x:v>185.76</x:v>
      </x:c>
      <x:c r="F689" s="6" t="n">
        <x:v>154.8</x:v>
      </x:c>
      <x:c r="G689" s="6" t="n">
        <x:v>5.76</x:v>
      </x:c>
      <x:c r="H689" s="6" t="n">
        <x:v>3.24</x:v>
      </x:c>
      <x:c r="I689" s="6" t="n">
        <x:v>2.7</x:v>
      </x:c>
      <x:c r="J689" s="6" t="str">
        <x:v>https://raw.githubusercontent.com/Mar-7th/StarRailRes/dbe8cdfcfb0bf657b9fe1cf92d5537f118ccb487/index_new/cn/light_cone_promotions.json</x:v>
      </x:c>
    </x:row>
    <x:row r="690" ht="20" customHeight="1">
      <x:c r="A690" s="6" t="str">
        <x:v>22008_6</x:v>
      </x:c>
      <x:c r="B690" s="6" t="str">
        <x:v>22008</x:v>
      </x:c>
      <x:c r="C690" s="6" t="n">
        <x:v>6</x:v>
      </x:c>
      <x:c r="D690" s="6" t="n">
        <x:v>391.68</x:v>
      </x:c>
      <x:c r="E690" s="6" t="n">
        <x:v>220.32</x:v>
      </x:c>
      <x:c r="F690" s="6" t="n">
        <x:v>183.6</x:v>
      </x:c>
      <x:c r="G690" s="6" t="n">
        <x:v>5.76</x:v>
      </x:c>
      <x:c r="H690" s="6" t="n">
        <x:v>3.24</x:v>
      </x:c>
      <x:c r="I690" s="6" t="n">
        <x:v>2.7</x:v>
      </x:c>
      <x:c r="J690" s="6" t="str">
        <x:v>https://raw.githubusercontent.com/Mar-7th/StarRailRes/dbe8cdfcfb0bf657b9fe1cf92d5537f118ccb487/index_new/cn/light_cone_promotions.json</x:v>
      </x:c>
    </x:row>
    <x:row r="691" ht="20" customHeight="1">
      <x:c r="A691" s="6" t="str">
        <x:v>23000_0</x:v>
      </x:c>
      <x:c r="B691" s="6" t="str">
        <x:v>23000</x:v>
      </x:c>
      <x:c r="C691" s="6" t="n">
        <x:v>0</x:v>
      </x:c>
      <x:c r="D691" s="6" t="n">
        <x:v>52.8</x:v>
      </x:c>
      <x:c r="E691" s="6" t="n">
        <x:v>26.4</x:v>
      </x:c>
      <x:c r="F691" s="6" t="n">
        <x:v>18</x:v>
      </x:c>
      <x:c r="G691" s="6" t="n">
        <x:v>7.92</x:v>
      </x:c>
      <x:c r="H691" s="6" t="n">
        <x:v>3.96</x:v>
      </x:c>
      <x:c r="I691" s="6" t="n">
        <x:v>2.7</x:v>
      </x:c>
      <x:c r="J691" s="6" t="str">
        <x:v>https://raw.githubusercontent.com/Mar-7th/StarRailRes/dbe8cdfcfb0bf657b9fe1cf92d5537f118ccb487/index_new/cn/light_cone_promotions.json</x:v>
      </x:c>
    </x:row>
    <x:row r="692" ht="20" customHeight="1">
      <x:c r="A692" s="6" t="str">
        <x:v>23000_1</x:v>
      </x:c>
      <x:c r="B692" s="6" t="str">
        <x:v>23000</x:v>
      </x:c>
      <x:c r="C692" s="6" t="n">
        <x:v>1</x:v>
      </x:c>
      <x:c r="D692" s="6" t="n">
        <x:v>116.16</x:v>
      </x:c>
      <x:c r="E692" s="6" t="n">
        <x:v>58.08</x:v>
      </x:c>
      <x:c r="F692" s="6" t="n">
        <x:v>39.6</x:v>
      </x:c>
      <x:c r="G692" s="6" t="n">
        <x:v>7.92</x:v>
      </x:c>
      <x:c r="H692" s="6" t="n">
        <x:v>3.96</x:v>
      </x:c>
      <x:c r="I692" s="6" t="n">
        <x:v>2.7</x:v>
      </x:c>
      <x:c r="J692" s="6" t="str">
        <x:v>https://raw.githubusercontent.com/Mar-7th/StarRailRes/dbe8cdfcfb0bf657b9fe1cf92d5537f118ccb487/index_new/cn/light_cone_promotions.json</x:v>
      </x:c>
    </x:row>
    <x:row r="693" ht="20" customHeight="1">
      <x:c r="A693" s="6" t="str">
        <x:v>23000_2</x:v>
      </x:c>
      <x:c r="B693" s="6" t="str">
        <x:v>23000</x:v>
      </x:c>
      <x:c r="C693" s="6" t="n">
        <x:v>2</x:v>
      </x:c>
      <x:c r="D693" s="6" t="n">
        <x:v>200.64</x:v>
      </x:c>
      <x:c r="E693" s="6" t="n">
        <x:v>100.32</x:v>
      </x:c>
      <x:c r="F693" s="6" t="n">
        <x:v>68.4</x:v>
      </x:c>
      <x:c r="G693" s="6" t="n">
        <x:v>7.92</x:v>
      </x:c>
      <x:c r="H693" s="6" t="n">
        <x:v>3.96</x:v>
      </x:c>
      <x:c r="I693" s="6" t="n">
        <x:v>2.7</x:v>
      </x:c>
      <x:c r="J693" s="6" t="str">
        <x:v>https://raw.githubusercontent.com/Mar-7th/StarRailRes/dbe8cdfcfb0bf657b9fe1cf92d5537f118ccb487/index_new/cn/light_cone_promotions.json</x:v>
      </x:c>
    </x:row>
    <x:row r="694" ht="20" customHeight="1">
      <x:c r="A694" s="6" t="str">
        <x:v>23000_3</x:v>
      </x:c>
      <x:c r="B694" s="6" t="str">
        <x:v>23000</x:v>
      </x:c>
      <x:c r="C694" s="6" t="n">
        <x:v>3</x:v>
      </x:c>
      <x:c r="D694" s="6" t="n">
        <x:v>285.12</x:v>
      </x:c>
      <x:c r="E694" s="6" t="n">
        <x:v>142.56</x:v>
      </x:c>
      <x:c r="F694" s="6" t="n">
        <x:v>97.2</x:v>
      </x:c>
      <x:c r="G694" s="6" t="n">
        <x:v>7.92</x:v>
      </x:c>
      <x:c r="H694" s="6" t="n">
        <x:v>3.96</x:v>
      </x:c>
      <x:c r="I694" s="6" t="n">
        <x:v>2.7</x:v>
      </x:c>
      <x:c r="J694" s="6" t="str">
        <x:v>https://raw.githubusercontent.com/Mar-7th/StarRailRes/dbe8cdfcfb0bf657b9fe1cf92d5537f118ccb487/index_new/cn/light_cone_promotions.json</x:v>
      </x:c>
    </x:row>
    <x:row r="695" ht="20" customHeight="1">
      <x:c r="A695" s="6" t="str">
        <x:v>23000_4</x:v>
      </x:c>
      <x:c r="B695" s="6" t="str">
        <x:v>23000</x:v>
      </x:c>
      <x:c r="C695" s="6" t="n">
        <x:v>4</x:v>
      </x:c>
      <x:c r="D695" s="6" t="n">
        <x:v>369.6</x:v>
      </x:c>
      <x:c r="E695" s="6" t="n">
        <x:v>184.8</x:v>
      </x:c>
      <x:c r="F695" s="6" t="n">
        <x:v>126</x:v>
      </x:c>
      <x:c r="G695" s="6" t="n">
        <x:v>7.92</x:v>
      </x:c>
      <x:c r="H695" s="6" t="n">
        <x:v>3.96</x:v>
      </x:c>
      <x:c r="I695" s="6" t="n">
        <x:v>2.7</x:v>
      </x:c>
      <x:c r="J695" s="6" t="str">
        <x:v>https://raw.githubusercontent.com/Mar-7th/StarRailRes/dbe8cdfcfb0bf657b9fe1cf92d5537f118ccb487/index_new/cn/light_cone_promotions.json</x:v>
      </x:c>
    </x:row>
    <x:row r="696" ht="20" customHeight="1">
      <x:c r="A696" s="6" t="str">
        <x:v>23000_5</x:v>
      </x:c>
      <x:c r="B696" s="6" t="str">
        <x:v>23000</x:v>
      </x:c>
      <x:c r="C696" s="6" t="n">
        <x:v>5</x:v>
      </x:c>
      <x:c r="D696" s="6" t="n">
        <x:v>454.08</x:v>
      </x:c>
      <x:c r="E696" s="6" t="n">
        <x:v>227.04</x:v>
      </x:c>
      <x:c r="F696" s="6" t="n">
        <x:v>154.8</x:v>
      </x:c>
      <x:c r="G696" s="6" t="n">
        <x:v>7.92</x:v>
      </x:c>
      <x:c r="H696" s="6" t="n">
        <x:v>3.96</x:v>
      </x:c>
      <x:c r="I696" s="6" t="n">
        <x:v>2.7</x:v>
      </x:c>
      <x:c r="J696" s="6" t="str">
        <x:v>https://raw.githubusercontent.com/Mar-7th/StarRailRes/dbe8cdfcfb0bf657b9fe1cf92d5537f118ccb487/index_new/cn/light_cone_promotions.json</x:v>
      </x:c>
    </x:row>
    <x:row r="697" ht="20" customHeight="1">
      <x:c r="A697" s="6" t="str">
        <x:v>23000_6</x:v>
      </x:c>
      <x:c r="B697" s="6" t="str">
        <x:v>23000</x:v>
      </x:c>
      <x:c r="C697" s="6" t="n">
        <x:v>6</x:v>
      </x:c>
      <x:c r="D697" s="6" t="n">
        <x:v>538.56</x:v>
      </x:c>
      <x:c r="E697" s="6" t="n">
        <x:v>269.28</x:v>
      </x:c>
      <x:c r="F697" s="6" t="n">
        <x:v>183.6</x:v>
      </x:c>
      <x:c r="G697" s="6" t="n">
        <x:v>7.92</x:v>
      </x:c>
      <x:c r="H697" s="6" t="n">
        <x:v>3.96</x:v>
      </x:c>
      <x:c r="I697" s="6" t="n">
        <x:v>2.7</x:v>
      </x:c>
      <x:c r="J697" s="6" t="str">
        <x:v>https://raw.githubusercontent.com/Mar-7th/StarRailRes/dbe8cdfcfb0bf657b9fe1cf92d5537f118ccb487/index_new/cn/light_cone_promotions.json</x:v>
      </x:c>
    </x:row>
    <x:row r="698" ht="20" customHeight="1">
      <x:c r="A698" s="6" t="str">
        <x:v>23001_0</x:v>
      </x:c>
      <x:c r="B698" s="6" t="str">
        <x:v>23001</x:v>
      </x:c>
      <x:c r="C698" s="6" t="n">
        <x:v>0</x:v>
      </x:c>
      <x:c r="D698" s="6" t="n">
        <x:v>48</x:v>
      </x:c>
      <x:c r="E698" s="6" t="n">
        <x:v>26.4</x:v>
      </x:c>
      <x:c r="F698" s="6" t="n">
        <x:v>21</x:v>
      </x:c>
      <x:c r="G698" s="6" t="n">
        <x:v>7.2</x:v>
      </x:c>
      <x:c r="H698" s="6" t="n">
        <x:v>3.96</x:v>
      </x:c>
      <x:c r="I698" s="6" t="n">
        <x:v>3.15</x:v>
      </x:c>
      <x:c r="J698" s="6" t="str">
        <x:v>https://raw.githubusercontent.com/Mar-7th/StarRailRes/dbe8cdfcfb0bf657b9fe1cf92d5537f118ccb487/index_new/cn/light_cone_promotions.json</x:v>
      </x:c>
    </x:row>
    <x:row r="699" ht="20" customHeight="1">
      <x:c r="A699" s="6" t="str">
        <x:v>23001_1</x:v>
      </x:c>
      <x:c r="B699" s="6" t="str">
        <x:v>23001</x:v>
      </x:c>
      <x:c r="C699" s="6" t="n">
        <x:v>1</x:v>
      </x:c>
      <x:c r="D699" s="6" t="n">
        <x:v>105.6</x:v>
      </x:c>
      <x:c r="E699" s="6" t="n">
        <x:v>58.08</x:v>
      </x:c>
      <x:c r="F699" s="6" t="n">
        <x:v>46.2</x:v>
      </x:c>
      <x:c r="G699" s="6" t="n">
        <x:v>7.2</x:v>
      </x:c>
      <x:c r="H699" s="6" t="n">
        <x:v>3.96</x:v>
      </x:c>
      <x:c r="I699" s="6" t="n">
        <x:v>3.15</x:v>
      </x:c>
      <x:c r="J699" s="6" t="str">
        <x:v>https://raw.githubusercontent.com/Mar-7th/StarRailRes/dbe8cdfcfb0bf657b9fe1cf92d5537f118ccb487/index_new/cn/light_cone_promotions.json</x:v>
      </x:c>
    </x:row>
    <x:row r="700" ht="20" customHeight="1">
      <x:c r="A700" s="6" t="str">
        <x:v>23001_2</x:v>
      </x:c>
      <x:c r="B700" s="6" t="str">
        <x:v>23001</x:v>
      </x:c>
      <x:c r="C700" s="6" t="n">
        <x:v>2</x:v>
      </x:c>
      <x:c r="D700" s="6" t="n">
        <x:v>182.4</x:v>
      </x:c>
      <x:c r="E700" s="6" t="n">
        <x:v>100.32</x:v>
      </x:c>
      <x:c r="F700" s="6" t="n">
        <x:v>79.8</x:v>
      </x:c>
      <x:c r="G700" s="6" t="n">
        <x:v>7.2</x:v>
      </x:c>
      <x:c r="H700" s="6" t="n">
        <x:v>3.96</x:v>
      </x:c>
      <x:c r="I700" s="6" t="n">
        <x:v>3.15</x:v>
      </x:c>
      <x:c r="J700" s="6" t="str">
        <x:v>https://raw.githubusercontent.com/Mar-7th/StarRailRes/dbe8cdfcfb0bf657b9fe1cf92d5537f118ccb487/index_new/cn/light_cone_promotions.json</x:v>
      </x:c>
    </x:row>
    <x:row r="701" ht="20" customHeight="1">
      <x:c r="A701" s="6" t="str">
        <x:v>23001_3</x:v>
      </x:c>
      <x:c r="B701" s="6" t="str">
        <x:v>23001</x:v>
      </x:c>
      <x:c r="C701" s="6" t="n">
        <x:v>3</x:v>
      </x:c>
      <x:c r="D701" s="6" t="n">
        <x:v>259.2</x:v>
      </x:c>
      <x:c r="E701" s="6" t="n">
        <x:v>142.56</x:v>
      </x:c>
      <x:c r="F701" s="6" t="n">
        <x:v>113.4</x:v>
      </x:c>
      <x:c r="G701" s="6" t="n">
        <x:v>7.2</x:v>
      </x:c>
      <x:c r="H701" s="6" t="n">
        <x:v>3.96</x:v>
      </x:c>
      <x:c r="I701" s="6" t="n">
        <x:v>3.15</x:v>
      </x:c>
      <x:c r="J701" s="6" t="str">
        <x:v>https://raw.githubusercontent.com/Mar-7th/StarRailRes/dbe8cdfcfb0bf657b9fe1cf92d5537f118ccb487/index_new/cn/light_cone_promotions.json</x:v>
      </x:c>
    </x:row>
    <x:row r="702" ht="20" customHeight="1">
      <x:c r="A702" s="6" t="str">
        <x:v>23001_4</x:v>
      </x:c>
      <x:c r="B702" s="6" t="str">
        <x:v>23001</x:v>
      </x:c>
      <x:c r="C702" s="6" t="n">
        <x:v>4</x:v>
      </x:c>
      <x:c r="D702" s="6" t="n">
        <x:v>336</x:v>
      </x:c>
      <x:c r="E702" s="6" t="n">
        <x:v>184.8</x:v>
      </x:c>
      <x:c r="F702" s="6" t="n">
        <x:v>147</x:v>
      </x:c>
      <x:c r="G702" s="6" t="n">
        <x:v>7.2</x:v>
      </x:c>
      <x:c r="H702" s="6" t="n">
        <x:v>3.96</x:v>
      </x:c>
      <x:c r="I702" s="6" t="n">
        <x:v>3.15</x:v>
      </x:c>
      <x:c r="J702" s="6" t="str">
        <x:v>https://raw.githubusercontent.com/Mar-7th/StarRailRes/dbe8cdfcfb0bf657b9fe1cf92d5537f118ccb487/index_new/cn/light_cone_promotions.json</x:v>
      </x:c>
    </x:row>
    <x:row r="703" ht="20" customHeight="1">
      <x:c r="A703" s="6" t="str">
        <x:v>23001_5</x:v>
      </x:c>
      <x:c r="B703" s="6" t="str">
        <x:v>23001</x:v>
      </x:c>
      <x:c r="C703" s="6" t="n">
        <x:v>5</x:v>
      </x:c>
      <x:c r="D703" s="6" t="n">
        <x:v>412.8</x:v>
      </x:c>
      <x:c r="E703" s="6" t="n">
        <x:v>227.04</x:v>
      </x:c>
      <x:c r="F703" s="6" t="n">
        <x:v>180.6</x:v>
      </x:c>
      <x:c r="G703" s="6" t="n">
        <x:v>7.2</x:v>
      </x:c>
      <x:c r="H703" s="6" t="n">
        <x:v>3.96</x:v>
      </x:c>
      <x:c r="I703" s="6" t="n">
        <x:v>3.15</x:v>
      </x:c>
      <x:c r="J703" s="6" t="str">
        <x:v>https://raw.githubusercontent.com/Mar-7th/StarRailRes/dbe8cdfcfb0bf657b9fe1cf92d5537f118ccb487/index_new/cn/light_cone_promotions.json</x:v>
      </x:c>
    </x:row>
    <x:row r="704" ht="20" customHeight="1">
      <x:c r="A704" s="6" t="str">
        <x:v>23001_6</x:v>
      </x:c>
      <x:c r="B704" s="6" t="str">
        <x:v>23001</x:v>
      </x:c>
      <x:c r="C704" s="6" t="n">
        <x:v>6</x:v>
      </x:c>
      <x:c r="D704" s="6" t="n">
        <x:v>489.6</x:v>
      </x:c>
      <x:c r="E704" s="6" t="n">
        <x:v>269.28</x:v>
      </x:c>
      <x:c r="F704" s="6" t="n">
        <x:v>214.2</x:v>
      </x:c>
      <x:c r="G704" s="6" t="n">
        <x:v>7.2</x:v>
      </x:c>
      <x:c r="H704" s="6" t="n">
        <x:v>3.96</x:v>
      </x:c>
      <x:c r="I704" s="6" t="n">
        <x:v>3.15</x:v>
      </x:c>
      <x:c r="J704" s="6" t="str">
        <x:v>https://raw.githubusercontent.com/Mar-7th/StarRailRes/dbe8cdfcfb0bf657b9fe1cf92d5537f118ccb487/index_new/cn/light_cone_promotions.json</x:v>
      </x:c>
    </x:row>
    <x:row r="705" ht="20" customHeight="1">
      <x:c r="A705" s="6" t="str">
        <x:v>23002_0</x:v>
      </x:c>
      <x:c r="B705" s="6" t="str">
        <x:v>23002</x:v>
      </x:c>
      <x:c r="C705" s="6" t="n">
        <x:v>0</x:v>
      </x:c>
      <x:c r="D705" s="6" t="n">
        <x:v>52.8</x:v>
      </x:c>
      <x:c r="E705" s="6" t="n">
        <x:v>26.4</x:v>
      </x:c>
      <x:c r="F705" s="6" t="n">
        <x:v>18</x:v>
      </x:c>
      <x:c r="G705" s="6" t="n">
        <x:v>7.92</x:v>
      </x:c>
      <x:c r="H705" s="6" t="n">
        <x:v>3.96</x:v>
      </x:c>
      <x:c r="I705" s="6" t="n">
        <x:v>2.7</x:v>
      </x:c>
      <x:c r="J705" s="6" t="str">
        <x:v>https://raw.githubusercontent.com/Mar-7th/StarRailRes/dbe8cdfcfb0bf657b9fe1cf92d5537f118ccb487/index_new/cn/light_cone_promotions.json</x:v>
      </x:c>
    </x:row>
    <x:row r="706" ht="20" customHeight="1">
      <x:c r="A706" s="6" t="str">
        <x:v>23002_1</x:v>
      </x:c>
      <x:c r="B706" s="6" t="str">
        <x:v>23002</x:v>
      </x:c>
      <x:c r="C706" s="6" t="n">
        <x:v>1</x:v>
      </x:c>
      <x:c r="D706" s="6" t="n">
        <x:v>116.16</x:v>
      </x:c>
      <x:c r="E706" s="6" t="n">
        <x:v>58.08</x:v>
      </x:c>
      <x:c r="F706" s="6" t="n">
        <x:v>39.6</x:v>
      </x:c>
      <x:c r="G706" s="6" t="n">
        <x:v>7.92</x:v>
      </x:c>
      <x:c r="H706" s="6" t="n">
        <x:v>3.96</x:v>
      </x:c>
      <x:c r="I706" s="6" t="n">
        <x:v>2.7</x:v>
      </x:c>
      <x:c r="J706" s="6" t="str">
        <x:v>https://raw.githubusercontent.com/Mar-7th/StarRailRes/dbe8cdfcfb0bf657b9fe1cf92d5537f118ccb487/index_new/cn/light_cone_promotions.json</x:v>
      </x:c>
    </x:row>
    <x:row r="707" ht="20" customHeight="1">
      <x:c r="A707" s="6" t="str">
        <x:v>23002_2</x:v>
      </x:c>
      <x:c r="B707" s="6" t="str">
        <x:v>23002</x:v>
      </x:c>
      <x:c r="C707" s="6" t="n">
        <x:v>2</x:v>
      </x:c>
      <x:c r="D707" s="6" t="n">
        <x:v>200.64</x:v>
      </x:c>
      <x:c r="E707" s="6" t="n">
        <x:v>100.32</x:v>
      </x:c>
      <x:c r="F707" s="6" t="n">
        <x:v>68.4</x:v>
      </x:c>
      <x:c r="G707" s="6" t="n">
        <x:v>7.92</x:v>
      </x:c>
      <x:c r="H707" s="6" t="n">
        <x:v>3.96</x:v>
      </x:c>
      <x:c r="I707" s="6" t="n">
        <x:v>2.7</x:v>
      </x:c>
      <x:c r="J707" s="6" t="str">
        <x:v>https://raw.githubusercontent.com/Mar-7th/StarRailRes/dbe8cdfcfb0bf657b9fe1cf92d5537f118ccb487/index_new/cn/light_cone_promotions.json</x:v>
      </x:c>
    </x:row>
    <x:row r="708" ht="20" customHeight="1">
      <x:c r="A708" s="6" t="str">
        <x:v>23002_3</x:v>
      </x:c>
      <x:c r="B708" s="6" t="str">
        <x:v>23002</x:v>
      </x:c>
      <x:c r="C708" s="6" t="n">
        <x:v>3</x:v>
      </x:c>
      <x:c r="D708" s="6" t="n">
        <x:v>285.12</x:v>
      </x:c>
      <x:c r="E708" s="6" t="n">
        <x:v>142.56</x:v>
      </x:c>
      <x:c r="F708" s="6" t="n">
        <x:v>97.2</x:v>
      </x:c>
      <x:c r="G708" s="6" t="n">
        <x:v>7.92</x:v>
      </x:c>
      <x:c r="H708" s="6" t="n">
        <x:v>3.96</x:v>
      </x:c>
      <x:c r="I708" s="6" t="n">
        <x:v>2.7</x:v>
      </x:c>
      <x:c r="J708" s="6" t="str">
        <x:v>https://raw.githubusercontent.com/Mar-7th/StarRailRes/dbe8cdfcfb0bf657b9fe1cf92d5537f118ccb487/index_new/cn/light_cone_promotions.json</x:v>
      </x:c>
    </x:row>
    <x:row r="709" ht="20" customHeight="1">
      <x:c r="A709" s="6" t="str">
        <x:v>23002_4</x:v>
      </x:c>
      <x:c r="B709" s="6" t="str">
        <x:v>23002</x:v>
      </x:c>
      <x:c r="C709" s="6" t="n">
        <x:v>4</x:v>
      </x:c>
      <x:c r="D709" s="6" t="n">
        <x:v>369.6</x:v>
      </x:c>
      <x:c r="E709" s="6" t="n">
        <x:v>184.8</x:v>
      </x:c>
      <x:c r="F709" s="6" t="n">
        <x:v>126</x:v>
      </x:c>
      <x:c r="G709" s="6" t="n">
        <x:v>7.92</x:v>
      </x:c>
      <x:c r="H709" s="6" t="n">
        <x:v>3.96</x:v>
      </x:c>
      <x:c r="I709" s="6" t="n">
        <x:v>2.7</x:v>
      </x:c>
      <x:c r="J709" s="6" t="str">
        <x:v>https://raw.githubusercontent.com/Mar-7th/StarRailRes/dbe8cdfcfb0bf657b9fe1cf92d5537f118ccb487/index_new/cn/light_cone_promotions.json</x:v>
      </x:c>
    </x:row>
    <x:row r="710" ht="20" customHeight="1">
      <x:c r="A710" s="6" t="str">
        <x:v>23002_5</x:v>
      </x:c>
      <x:c r="B710" s="6" t="str">
        <x:v>23002</x:v>
      </x:c>
      <x:c r="C710" s="6" t="n">
        <x:v>5</x:v>
      </x:c>
      <x:c r="D710" s="6" t="n">
        <x:v>454.08</x:v>
      </x:c>
      <x:c r="E710" s="6" t="n">
        <x:v>227.04</x:v>
      </x:c>
      <x:c r="F710" s="6" t="n">
        <x:v>154.8</x:v>
      </x:c>
      <x:c r="G710" s="6" t="n">
        <x:v>7.92</x:v>
      </x:c>
      <x:c r="H710" s="6" t="n">
        <x:v>3.96</x:v>
      </x:c>
      <x:c r="I710" s="6" t="n">
        <x:v>2.7</x:v>
      </x:c>
      <x:c r="J710" s="6" t="str">
        <x:v>https://raw.githubusercontent.com/Mar-7th/StarRailRes/dbe8cdfcfb0bf657b9fe1cf92d5537f118ccb487/index_new/cn/light_cone_promotions.json</x:v>
      </x:c>
    </x:row>
    <x:row r="711" ht="20" customHeight="1">
      <x:c r="A711" s="6" t="str">
        <x:v>23002_6</x:v>
      </x:c>
      <x:c r="B711" s="6" t="str">
        <x:v>23002</x:v>
      </x:c>
      <x:c r="C711" s="6" t="n">
        <x:v>6</x:v>
      </x:c>
      <x:c r="D711" s="6" t="n">
        <x:v>538.56</x:v>
      </x:c>
      <x:c r="E711" s="6" t="n">
        <x:v>269.28</x:v>
      </x:c>
      <x:c r="F711" s="6" t="n">
        <x:v>183.6</x:v>
      </x:c>
      <x:c r="G711" s="6" t="n">
        <x:v>7.92</x:v>
      </x:c>
      <x:c r="H711" s="6" t="n">
        <x:v>3.96</x:v>
      </x:c>
      <x:c r="I711" s="6" t="n">
        <x:v>2.7</x:v>
      </x:c>
      <x:c r="J711" s="6" t="str">
        <x:v>https://raw.githubusercontent.com/Mar-7th/StarRailRes/dbe8cdfcfb0bf657b9fe1cf92d5537f118ccb487/index_new/cn/light_cone_promotions.json</x:v>
      </x:c>
    </x:row>
    <x:row r="712" ht="20" customHeight="1">
      <x:c r="A712" s="6" t="str">
        <x:v>23003_0</x:v>
      </x:c>
      <x:c r="B712" s="6" t="str">
        <x:v>23003</x:v>
      </x:c>
      <x:c r="C712" s="6" t="n">
        <x:v>0</x:v>
      </x:c>
      <x:c r="D712" s="6" t="n">
        <x:v>52.8</x:v>
      </x:c>
      <x:c r="E712" s="6" t="n">
        <x:v>24</x:v>
      </x:c>
      <x:c r="F712" s="6" t="n">
        <x:v>21</x:v>
      </x:c>
      <x:c r="G712" s="6" t="n">
        <x:v>7.92</x:v>
      </x:c>
      <x:c r="H712" s="6" t="n">
        <x:v>3.6</x:v>
      </x:c>
      <x:c r="I712" s="6" t="n">
        <x:v>3.15</x:v>
      </x:c>
      <x:c r="J712" s="6" t="str">
        <x:v>https://raw.githubusercontent.com/Mar-7th/StarRailRes/dbe8cdfcfb0bf657b9fe1cf92d5537f118ccb487/index_new/cn/light_cone_promotions.json</x:v>
      </x:c>
    </x:row>
    <x:row r="713" ht="20" customHeight="1">
      <x:c r="A713" s="6" t="str">
        <x:v>23003_1</x:v>
      </x:c>
      <x:c r="B713" s="6" t="str">
        <x:v>23003</x:v>
      </x:c>
      <x:c r="C713" s="6" t="n">
        <x:v>1</x:v>
      </x:c>
      <x:c r="D713" s="6" t="n">
        <x:v>116.16</x:v>
      </x:c>
      <x:c r="E713" s="6" t="n">
        <x:v>52.8</x:v>
      </x:c>
      <x:c r="F713" s="6" t="n">
        <x:v>46.2</x:v>
      </x:c>
      <x:c r="G713" s="6" t="n">
        <x:v>7.92</x:v>
      </x:c>
      <x:c r="H713" s="6" t="n">
        <x:v>3.6</x:v>
      </x:c>
      <x:c r="I713" s="6" t="n">
        <x:v>3.15</x:v>
      </x:c>
      <x:c r="J713" s="6" t="str">
        <x:v>https://raw.githubusercontent.com/Mar-7th/StarRailRes/dbe8cdfcfb0bf657b9fe1cf92d5537f118ccb487/index_new/cn/light_cone_promotions.json</x:v>
      </x:c>
    </x:row>
    <x:row r="714" ht="20" customHeight="1">
      <x:c r="A714" s="6" t="str">
        <x:v>23003_2</x:v>
      </x:c>
      <x:c r="B714" s="6" t="str">
        <x:v>23003</x:v>
      </x:c>
      <x:c r="C714" s="6" t="n">
        <x:v>2</x:v>
      </x:c>
      <x:c r="D714" s="6" t="n">
        <x:v>200.64</x:v>
      </x:c>
      <x:c r="E714" s="6" t="n">
        <x:v>91.2</x:v>
      </x:c>
      <x:c r="F714" s="6" t="n">
        <x:v>79.8</x:v>
      </x:c>
      <x:c r="G714" s="6" t="n">
        <x:v>7.92</x:v>
      </x:c>
      <x:c r="H714" s="6" t="n">
        <x:v>3.6</x:v>
      </x:c>
      <x:c r="I714" s="6" t="n">
        <x:v>3.15</x:v>
      </x:c>
      <x:c r="J714" s="6" t="str">
        <x:v>https://raw.githubusercontent.com/Mar-7th/StarRailRes/dbe8cdfcfb0bf657b9fe1cf92d5537f118ccb487/index_new/cn/light_cone_promotions.json</x:v>
      </x:c>
    </x:row>
    <x:row r="715" ht="20" customHeight="1">
      <x:c r="A715" s="6" t="str">
        <x:v>23003_3</x:v>
      </x:c>
      <x:c r="B715" s="6" t="str">
        <x:v>23003</x:v>
      </x:c>
      <x:c r="C715" s="6" t="n">
        <x:v>3</x:v>
      </x:c>
      <x:c r="D715" s="6" t="n">
        <x:v>285.12</x:v>
      </x:c>
      <x:c r="E715" s="6" t="n">
        <x:v>129.6</x:v>
      </x:c>
      <x:c r="F715" s="6" t="n">
        <x:v>113.4</x:v>
      </x:c>
      <x:c r="G715" s="6" t="n">
        <x:v>7.92</x:v>
      </x:c>
      <x:c r="H715" s="6" t="n">
        <x:v>3.6</x:v>
      </x:c>
      <x:c r="I715" s="6" t="n">
        <x:v>3.15</x:v>
      </x:c>
      <x:c r="J715" s="6" t="str">
        <x:v>https://raw.githubusercontent.com/Mar-7th/StarRailRes/dbe8cdfcfb0bf657b9fe1cf92d5537f118ccb487/index_new/cn/light_cone_promotions.json</x:v>
      </x:c>
    </x:row>
    <x:row r="716" ht="20" customHeight="1">
      <x:c r="A716" s="6" t="str">
        <x:v>23003_4</x:v>
      </x:c>
      <x:c r="B716" s="6" t="str">
        <x:v>23003</x:v>
      </x:c>
      <x:c r="C716" s="6" t="n">
        <x:v>4</x:v>
      </x:c>
      <x:c r="D716" s="6" t="n">
        <x:v>369.6</x:v>
      </x:c>
      <x:c r="E716" s="6" t="n">
        <x:v>168</x:v>
      </x:c>
      <x:c r="F716" s="6" t="n">
        <x:v>147</x:v>
      </x:c>
      <x:c r="G716" s="6" t="n">
        <x:v>7.92</x:v>
      </x:c>
      <x:c r="H716" s="6" t="n">
        <x:v>3.6</x:v>
      </x:c>
      <x:c r="I716" s="6" t="n">
        <x:v>3.15</x:v>
      </x:c>
      <x:c r="J716" s="6" t="str">
        <x:v>https://raw.githubusercontent.com/Mar-7th/StarRailRes/dbe8cdfcfb0bf657b9fe1cf92d5537f118ccb487/index_new/cn/light_cone_promotions.json</x:v>
      </x:c>
    </x:row>
    <x:row r="717" ht="20" customHeight="1">
      <x:c r="A717" s="6" t="str">
        <x:v>23003_5</x:v>
      </x:c>
      <x:c r="B717" s="6" t="str">
        <x:v>23003</x:v>
      </x:c>
      <x:c r="C717" s="6" t="n">
        <x:v>5</x:v>
      </x:c>
      <x:c r="D717" s="6" t="n">
        <x:v>454.08</x:v>
      </x:c>
      <x:c r="E717" s="6" t="n">
        <x:v>206.4</x:v>
      </x:c>
      <x:c r="F717" s="6" t="n">
        <x:v>180.6</x:v>
      </x:c>
      <x:c r="G717" s="6" t="n">
        <x:v>7.92</x:v>
      </x:c>
      <x:c r="H717" s="6" t="n">
        <x:v>3.6</x:v>
      </x:c>
      <x:c r="I717" s="6" t="n">
        <x:v>3.15</x:v>
      </x:c>
      <x:c r="J717" s="6" t="str">
        <x:v>https://raw.githubusercontent.com/Mar-7th/StarRailRes/dbe8cdfcfb0bf657b9fe1cf92d5537f118ccb487/index_new/cn/light_cone_promotions.json</x:v>
      </x:c>
    </x:row>
    <x:row r="718" ht="20" customHeight="1">
      <x:c r="A718" s="6" t="str">
        <x:v>23003_6</x:v>
      </x:c>
      <x:c r="B718" s="6" t="str">
        <x:v>23003</x:v>
      </x:c>
      <x:c r="C718" s="6" t="n">
        <x:v>6</x:v>
      </x:c>
      <x:c r="D718" s="6" t="n">
        <x:v>538.56</x:v>
      </x:c>
      <x:c r="E718" s="6" t="n">
        <x:v>244.8</x:v>
      </x:c>
      <x:c r="F718" s="6" t="n">
        <x:v>214.2</x:v>
      </x:c>
      <x:c r="G718" s="6" t="n">
        <x:v>7.92</x:v>
      </x:c>
      <x:c r="H718" s="6" t="n">
        <x:v>3.6</x:v>
      </x:c>
      <x:c r="I718" s="6" t="n">
        <x:v>3.15</x:v>
      </x:c>
      <x:c r="J718" s="6" t="str">
        <x:v>https://raw.githubusercontent.com/Mar-7th/StarRailRes/dbe8cdfcfb0bf657b9fe1cf92d5537f118ccb487/index_new/cn/light_cone_promotions.json</x:v>
      </x:c>
    </x:row>
    <x:row r="719" ht="20" customHeight="1">
      <x:c r="A719" s="6" t="str">
        <x:v>23004_0</x:v>
      </x:c>
      <x:c r="B719" s="6" t="str">
        <x:v>23004</x:v>
      </x:c>
      <x:c r="C719" s="6" t="n">
        <x:v>0</x:v>
      </x:c>
      <x:c r="D719" s="6" t="n">
        <x:v>48</x:v>
      </x:c>
      <x:c r="E719" s="6" t="n">
        <x:v>26.4</x:v>
      </x:c>
      <x:c r="F719" s="6" t="n">
        <x:v>21</x:v>
      </x:c>
      <x:c r="G719" s="6" t="n">
        <x:v>7.2</x:v>
      </x:c>
      <x:c r="H719" s="6" t="n">
        <x:v>3.96</x:v>
      </x:c>
      <x:c r="I719" s="6" t="n">
        <x:v>3.15</x:v>
      </x:c>
      <x:c r="J719" s="6" t="str">
        <x:v>https://raw.githubusercontent.com/Mar-7th/StarRailRes/dbe8cdfcfb0bf657b9fe1cf92d5537f118ccb487/index_new/cn/light_cone_promotions.json</x:v>
      </x:c>
    </x:row>
    <x:row r="720" ht="20" customHeight="1">
      <x:c r="A720" s="6" t="str">
        <x:v>23004_1</x:v>
      </x:c>
      <x:c r="B720" s="6" t="str">
        <x:v>23004</x:v>
      </x:c>
      <x:c r="C720" s="6" t="n">
        <x:v>1</x:v>
      </x:c>
      <x:c r="D720" s="6" t="n">
        <x:v>105.6</x:v>
      </x:c>
      <x:c r="E720" s="6" t="n">
        <x:v>58.08</x:v>
      </x:c>
      <x:c r="F720" s="6" t="n">
        <x:v>46.2</x:v>
      </x:c>
      <x:c r="G720" s="6" t="n">
        <x:v>7.2</x:v>
      </x:c>
      <x:c r="H720" s="6" t="n">
        <x:v>3.96</x:v>
      </x:c>
      <x:c r="I720" s="6" t="n">
        <x:v>3.15</x:v>
      </x:c>
      <x:c r="J720" s="6" t="str">
        <x:v>https://raw.githubusercontent.com/Mar-7th/StarRailRes/dbe8cdfcfb0bf657b9fe1cf92d5537f118ccb487/index_new/cn/light_cone_promotions.json</x:v>
      </x:c>
    </x:row>
    <x:row r="721" ht="20" customHeight="1">
      <x:c r="A721" s="6" t="str">
        <x:v>23004_2</x:v>
      </x:c>
      <x:c r="B721" s="6" t="str">
        <x:v>23004</x:v>
      </x:c>
      <x:c r="C721" s="6" t="n">
        <x:v>2</x:v>
      </x:c>
      <x:c r="D721" s="6" t="n">
        <x:v>182.4</x:v>
      </x:c>
      <x:c r="E721" s="6" t="n">
        <x:v>100.32</x:v>
      </x:c>
      <x:c r="F721" s="6" t="n">
        <x:v>79.8</x:v>
      </x:c>
      <x:c r="G721" s="6" t="n">
        <x:v>7.2</x:v>
      </x:c>
      <x:c r="H721" s="6" t="n">
        <x:v>3.96</x:v>
      </x:c>
      <x:c r="I721" s="6" t="n">
        <x:v>3.15</x:v>
      </x:c>
      <x:c r="J721" s="6" t="str">
        <x:v>https://raw.githubusercontent.com/Mar-7th/StarRailRes/dbe8cdfcfb0bf657b9fe1cf92d5537f118ccb487/index_new/cn/light_cone_promotions.json</x:v>
      </x:c>
    </x:row>
    <x:row r="722" ht="20" customHeight="1">
      <x:c r="A722" s="6" t="str">
        <x:v>23004_3</x:v>
      </x:c>
      <x:c r="B722" s="6" t="str">
        <x:v>23004</x:v>
      </x:c>
      <x:c r="C722" s="6" t="n">
        <x:v>3</x:v>
      </x:c>
      <x:c r="D722" s="6" t="n">
        <x:v>259.2</x:v>
      </x:c>
      <x:c r="E722" s="6" t="n">
        <x:v>142.56</x:v>
      </x:c>
      <x:c r="F722" s="6" t="n">
        <x:v>113.4</x:v>
      </x:c>
      <x:c r="G722" s="6" t="n">
        <x:v>7.2</x:v>
      </x:c>
      <x:c r="H722" s="6" t="n">
        <x:v>3.96</x:v>
      </x:c>
      <x:c r="I722" s="6" t="n">
        <x:v>3.15</x:v>
      </x:c>
      <x:c r="J722" s="6" t="str">
        <x:v>https://raw.githubusercontent.com/Mar-7th/StarRailRes/dbe8cdfcfb0bf657b9fe1cf92d5537f118ccb487/index_new/cn/light_cone_promotions.json</x:v>
      </x:c>
    </x:row>
    <x:row r="723" ht="20" customHeight="1">
      <x:c r="A723" s="6" t="str">
        <x:v>23004_4</x:v>
      </x:c>
      <x:c r="B723" s="6" t="str">
        <x:v>23004</x:v>
      </x:c>
      <x:c r="C723" s="6" t="n">
        <x:v>4</x:v>
      </x:c>
      <x:c r="D723" s="6" t="n">
        <x:v>336</x:v>
      </x:c>
      <x:c r="E723" s="6" t="n">
        <x:v>184.8</x:v>
      </x:c>
      <x:c r="F723" s="6" t="n">
        <x:v>147</x:v>
      </x:c>
      <x:c r="G723" s="6" t="n">
        <x:v>7.2</x:v>
      </x:c>
      <x:c r="H723" s="6" t="n">
        <x:v>3.96</x:v>
      </x:c>
      <x:c r="I723" s="6" t="n">
        <x:v>3.15</x:v>
      </x:c>
      <x:c r="J723" s="6" t="str">
        <x:v>https://raw.githubusercontent.com/Mar-7th/StarRailRes/dbe8cdfcfb0bf657b9fe1cf92d5537f118ccb487/index_new/cn/light_cone_promotions.json</x:v>
      </x:c>
    </x:row>
    <x:row r="724" ht="20" customHeight="1">
      <x:c r="A724" s="6" t="str">
        <x:v>23004_5</x:v>
      </x:c>
      <x:c r="B724" s="6" t="str">
        <x:v>23004</x:v>
      </x:c>
      <x:c r="C724" s="6" t="n">
        <x:v>5</x:v>
      </x:c>
      <x:c r="D724" s="6" t="n">
        <x:v>412.8</x:v>
      </x:c>
      <x:c r="E724" s="6" t="n">
        <x:v>227.04</x:v>
      </x:c>
      <x:c r="F724" s="6" t="n">
        <x:v>180.6</x:v>
      </x:c>
      <x:c r="G724" s="6" t="n">
        <x:v>7.2</x:v>
      </x:c>
      <x:c r="H724" s="6" t="n">
        <x:v>3.96</x:v>
      </x:c>
      <x:c r="I724" s="6" t="n">
        <x:v>3.15</x:v>
      </x:c>
      <x:c r="J724" s="6" t="str">
        <x:v>https://raw.githubusercontent.com/Mar-7th/StarRailRes/dbe8cdfcfb0bf657b9fe1cf92d5537f118ccb487/index_new/cn/light_cone_promotions.json</x:v>
      </x:c>
    </x:row>
    <x:row r="725" ht="20" customHeight="1">
      <x:c r="A725" s="6" t="str">
        <x:v>23004_6</x:v>
      </x:c>
      <x:c r="B725" s="6" t="str">
        <x:v>23004</x:v>
      </x:c>
      <x:c r="C725" s="6" t="n">
        <x:v>6</x:v>
      </x:c>
      <x:c r="D725" s="6" t="n">
        <x:v>489.6</x:v>
      </x:c>
      <x:c r="E725" s="6" t="n">
        <x:v>269.28</x:v>
      </x:c>
      <x:c r="F725" s="6" t="n">
        <x:v>214.2</x:v>
      </x:c>
      <x:c r="G725" s="6" t="n">
        <x:v>7.2</x:v>
      </x:c>
      <x:c r="H725" s="6" t="n">
        <x:v>3.96</x:v>
      </x:c>
      <x:c r="I725" s="6" t="n">
        <x:v>3.15</x:v>
      </x:c>
      <x:c r="J725" s="6" t="str">
        <x:v>https://raw.githubusercontent.com/Mar-7th/StarRailRes/dbe8cdfcfb0bf657b9fe1cf92d5537f118ccb487/index_new/cn/light_cone_promotions.json</x:v>
      </x:c>
    </x:row>
    <x:row r="726" ht="20" customHeight="1">
      <x:c r="A726" s="6" t="str">
        <x:v>23005_0</x:v>
      </x:c>
      <x:c r="B726" s="6" t="str">
        <x:v>23005</x:v>
      </x:c>
      <x:c r="C726" s="6" t="n">
        <x:v>0</x:v>
      </x:c>
      <x:c r="D726" s="6" t="n">
        <x:v>48</x:v>
      </x:c>
      <x:c r="E726" s="6" t="n">
        <x:v>21.6</x:v>
      </x:c>
      <x:c r="F726" s="6" t="n">
        <x:v>27</x:v>
      </x:c>
      <x:c r="G726" s="6" t="n">
        <x:v>7.2</x:v>
      </x:c>
      <x:c r="H726" s="6" t="n">
        <x:v>3.24</x:v>
      </x:c>
      <x:c r="I726" s="6" t="n">
        <x:v>4.05</x:v>
      </x:c>
      <x:c r="J726" s="6" t="str">
        <x:v>https://raw.githubusercontent.com/Mar-7th/StarRailRes/dbe8cdfcfb0bf657b9fe1cf92d5537f118ccb487/index_new/cn/light_cone_promotions.json</x:v>
      </x:c>
    </x:row>
    <x:row r="727" ht="20" customHeight="1">
      <x:c r="A727" s="6" t="str">
        <x:v>23005_1</x:v>
      </x:c>
      <x:c r="B727" s="6" t="str">
        <x:v>23005</x:v>
      </x:c>
      <x:c r="C727" s="6" t="n">
        <x:v>1</x:v>
      </x:c>
      <x:c r="D727" s="6" t="n">
        <x:v>105.6</x:v>
      </x:c>
      <x:c r="E727" s="6" t="n">
        <x:v>47.52</x:v>
      </x:c>
      <x:c r="F727" s="6" t="n">
        <x:v>59.4</x:v>
      </x:c>
      <x:c r="G727" s="6" t="n">
        <x:v>7.2</x:v>
      </x:c>
      <x:c r="H727" s="6" t="n">
        <x:v>3.24</x:v>
      </x:c>
      <x:c r="I727" s="6" t="n">
        <x:v>4.05</x:v>
      </x:c>
      <x:c r="J727" s="6" t="str">
        <x:v>https://raw.githubusercontent.com/Mar-7th/StarRailRes/dbe8cdfcfb0bf657b9fe1cf92d5537f118ccb487/index_new/cn/light_cone_promotions.json</x:v>
      </x:c>
    </x:row>
    <x:row r="728" ht="20" customHeight="1">
      <x:c r="A728" s="6" t="str">
        <x:v>23005_2</x:v>
      </x:c>
      <x:c r="B728" s="6" t="str">
        <x:v>23005</x:v>
      </x:c>
      <x:c r="C728" s="6" t="n">
        <x:v>2</x:v>
      </x:c>
      <x:c r="D728" s="6" t="n">
        <x:v>182.4</x:v>
      </x:c>
      <x:c r="E728" s="6" t="n">
        <x:v>82.08</x:v>
      </x:c>
      <x:c r="F728" s="6" t="n">
        <x:v>102.6</x:v>
      </x:c>
      <x:c r="G728" s="6" t="n">
        <x:v>7.2</x:v>
      </x:c>
      <x:c r="H728" s="6" t="n">
        <x:v>3.24</x:v>
      </x:c>
      <x:c r="I728" s="6" t="n">
        <x:v>4.05</x:v>
      </x:c>
      <x:c r="J728" s="6" t="str">
        <x:v>https://raw.githubusercontent.com/Mar-7th/StarRailRes/dbe8cdfcfb0bf657b9fe1cf92d5537f118ccb487/index_new/cn/light_cone_promotions.json</x:v>
      </x:c>
    </x:row>
    <x:row r="729" ht="20" customHeight="1">
      <x:c r="A729" s="6" t="str">
        <x:v>23005_3</x:v>
      </x:c>
      <x:c r="B729" s="6" t="str">
        <x:v>23005</x:v>
      </x:c>
      <x:c r="C729" s="6" t="n">
        <x:v>3</x:v>
      </x:c>
      <x:c r="D729" s="6" t="n">
        <x:v>259.2</x:v>
      </x:c>
      <x:c r="E729" s="6" t="n">
        <x:v>116.64</x:v>
      </x:c>
      <x:c r="F729" s="6" t="n">
        <x:v>145.8</x:v>
      </x:c>
      <x:c r="G729" s="6" t="n">
        <x:v>7.2</x:v>
      </x:c>
      <x:c r="H729" s="6" t="n">
        <x:v>3.24</x:v>
      </x:c>
      <x:c r="I729" s="6" t="n">
        <x:v>4.05</x:v>
      </x:c>
      <x:c r="J729" s="6" t="str">
        <x:v>https://raw.githubusercontent.com/Mar-7th/StarRailRes/dbe8cdfcfb0bf657b9fe1cf92d5537f118ccb487/index_new/cn/light_cone_promotions.json</x:v>
      </x:c>
    </x:row>
    <x:row r="730" ht="20" customHeight="1">
      <x:c r="A730" s="6" t="str">
        <x:v>23005_4</x:v>
      </x:c>
      <x:c r="B730" s="6" t="str">
        <x:v>23005</x:v>
      </x:c>
      <x:c r="C730" s="6" t="n">
        <x:v>4</x:v>
      </x:c>
      <x:c r="D730" s="6" t="n">
        <x:v>336</x:v>
      </x:c>
      <x:c r="E730" s="6" t="n">
        <x:v>151.2</x:v>
      </x:c>
      <x:c r="F730" s="6" t="n">
        <x:v>189</x:v>
      </x:c>
      <x:c r="G730" s="6" t="n">
        <x:v>7.2</x:v>
      </x:c>
      <x:c r="H730" s="6" t="n">
        <x:v>3.24</x:v>
      </x:c>
      <x:c r="I730" s="6" t="n">
        <x:v>4.05</x:v>
      </x:c>
      <x:c r="J730" s="6" t="str">
        <x:v>https://raw.githubusercontent.com/Mar-7th/StarRailRes/dbe8cdfcfb0bf657b9fe1cf92d5537f118ccb487/index_new/cn/light_cone_promotions.json</x:v>
      </x:c>
    </x:row>
    <x:row r="731" ht="20" customHeight="1">
      <x:c r="A731" s="6" t="str">
        <x:v>23005_5</x:v>
      </x:c>
      <x:c r="B731" s="6" t="str">
        <x:v>23005</x:v>
      </x:c>
      <x:c r="C731" s="6" t="n">
        <x:v>5</x:v>
      </x:c>
      <x:c r="D731" s="6" t="n">
        <x:v>412.8</x:v>
      </x:c>
      <x:c r="E731" s="6" t="n">
        <x:v>185.76</x:v>
      </x:c>
      <x:c r="F731" s="6" t="n">
        <x:v>232.2</x:v>
      </x:c>
      <x:c r="G731" s="6" t="n">
        <x:v>7.2</x:v>
      </x:c>
      <x:c r="H731" s="6" t="n">
        <x:v>3.24</x:v>
      </x:c>
      <x:c r="I731" s="6" t="n">
        <x:v>4.05</x:v>
      </x:c>
      <x:c r="J731" s="6" t="str">
        <x:v>https://raw.githubusercontent.com/Mar-7th/StarRailRes/dbe8cdfcfb0bf657b9fe1cf92d5537f118ccb487/index_new/cn/light_cone_promotions.json</x:v>
      </x:c>
    </x:row>
    <x:row r="732" ht="20" customHeight="1">
      <x:c r="A732" s="6" t="str">
        <x:v>23005_6</x:v>
      </x:c>
      <x:c r="B732" s="6" t="str">
        <x:v>23005</x:v>
      </x:c>
      <x:c r="C732" s="6" t="n">
        <x:v>6</x:v>
      </x:c>
      <x:c r="D732" s="6" t="n">
        <x:v>489.6</x:v>
      </x:c>
      <x:c r="E732" s="6" t="n">
        <x:v>220.32</x:v>
      </x:c>
      <x:c r="F732" s="6" t="n">
        <x:v>275.4</x:v>
      </x:c>
      <x:c r="G732" s="6" t="n">
        <x:v>7.2</x:v>
      </x:c>
      <x:c r="H732" s="6" t="n">
        <x:v>3.24</x:v>
      </x:c>
      <x:c r="I732" s="6" t="n">
        <x:v>4.05</x:v>
      </x:c>
      <x:c r="J732" s="6" t="str">
        <x:v>https://raw.githubusercontent.com/Mar-7th/StarRailRes/dbe8cdfcfb0bf657b9fe1cf92d5537f118ccb487/index_new/cn/light_cone_promotions.json</x:v>
      </x:c>
    </x:row>
    <x:row r="733" ht="20" customHeight="1">
      <x:c r="A733" s="6" t="str">
        <x:v>23006_0</x:v>
      </x:c>
      <x:c r="B733" s="6" t="str">
        <x:v>23006</x:v>
      </x:c>
      <x:c r="C733" s="6" t="n">
        <x:v>0</x:v>
      </x:c>
      <x:c r="D733" s="6" t="n">
        <x:v>48</x:v>
      </x:c>
      <x:c r="E733" s="6" t="n">
        <x:v>26.4</x:v>
      </x:c>
      <x:c r="F733" s="6" t="n">
        <x:v>21</x:v>
      </x:c>
      <x:c r="G733" s="6" t="n">
        <x:v>7.2</x:v>
      </x:c>
      <x:c r="H733" s="6" t="n">
        <x:v>3.96</x:v>
      </x:c>
      <x:c r="I733" s="6" t="n">
        <x:v>3.15</x:v>
      </x:c>
      <x:c r="J733" s="6" t="str">
        <x:v>https://raw.githubusercontent.com/Mar-7th/StarRailRes/dbe8cdfcfb0bf657b9fe1cf92d5537f118ccb487/index_new/cn/light_cone_promotions.json</x:v>
      </x:c>
    </x:row>
    <x:row r="734" ht="20" customHeight="1">
      <x:c r="A734" s="6" t="str">
        <x:v>23006_1</x:v>
      </x:c>
      <x:c r="B734" s="6" t="str">
        <x:v>23006</x:v>
      </x:c>
      <x:c r="C734" s="6" t="n">
        <x:v>1</x:v>
      </x:c>
      <x:c r="D734" s="6" t="n">
        <x:v>105.6</x:v>
      </x:c>
      <x:c r="E734" s="6" t="n">
        <x:v>58.08</x:v>
      </x:c>
      <x:c r="F734" s="6" t="n">
        <x:v>46.2</x:v>
      </x:c>
      <x:c r="G734" s="6" t="n">
        <x:v>7.2</x:v>
      </x:c>
      <x:c r="H734" s="6" t="n">
        <x:v>3.96</x:v>
      </x:c>
      <x:c r="I734" s="6" t="n">
        <x:v>3.15</x:v>
      </x:c>
      <x:c r="J734" s="6" t="str">
        <x:v>https://raw.githubusercontent.com/Mar-7th/StarRailRes/dbe8cdfcfb0bf657b9fe1cf92d5537f118ccb487/index_new/cn/light_cone_promotions.json</x:v>
      </x:c>
    </x:row>
    <x:row r="735" ht="20" customHeight="1">
      <x:c r="A735" s="6" t="str">
        <x:v>23006_2</x:v>
      </x:c>
      <x:c r="B735" s="6" t="str">
        <x:v>23006</x:v>
      </x:c>
      <x:c r="C735" s="6" t="n">
        <x:v>2</x:v>
      </x:c>
      <x:c r="D735" s="6" t="n">
        <x:v>182.4</x:v>
      </x:c>
      <x:c r="E735" s="6" t="n">
        <x:v>100.32</x:v>
      </x:c>
      <x:c r="F735" s="6" t="n">
        <x:v>79.8</x:v>
      </x:c>
      <x:c r="G735" s="6" t="n">
        <x:v>7.2</x:v>
      </x:c>
      <x:c r="H735" s="6" t="n">
        <x:v>3.96</x:v>
      </x:c>
      <x:c r="I735" s="6" t="n">
        <x:v>3.15</x:v>
      </x:c>
      <x:c r="J735" s="6" t="str">
        <x:v>https://raw.githubusercontent.com/Mar-7th/StarRailRes/dbe8cdfcfb0bf657b9fe1cf92d5537f118ccb487/index_new/cn/light_cone_promotions.json</x:v>
      </x:c>
    </x:row>
    <x:row r="736" ht="20" customHeight="1">
      <x:c r="A736" s="6" t="str">
        <x:v>23006_3</x:v>
      </x:c>
      <x:c r="B736" s="6" t="str">
        <x:v>23006</x:v>
      </x:c>
      <x:c r="C736" s="6" t="n">
        <x:v>3</x:v>
      </x:c>
      <x:c r="D736" s="6" t="n">
        <x:v>259.2</x:v>
      </x:c>
      <x:c r="E736" s="6" t="n">
        <x:v>142.56</x:v>
      </x:c>
      <x:c r="F736" s="6" t="n">
        <x:v>113.4</x:v>
      </x:c>
      <x:c r="G736" s="6" t="n">
        <x:v>7.2</x:v>
      </x:c>
      <x:c r="H736" s="6" t="n">
        <x:v>3.96</x:v>
      </x:c>
      <x:c r="I736" s="6" t="n">
        <x:v>3.15</x:v>
      </x:c>
      <x:c r="J736" s="6" t="str">
        <x:v>https://raw.githubusercontent.com/Mar-7th/StarRailRes/dbe8cdfcfb0bf657b9fe1cf92d5537f118ccb487/index_new/cn/light_cone_promotions.json</x:v>
      </x:c>
    </x:row>
    <x:row r="737" ht="20" customHeight="1">
      <x:c r="A737" s="6" t="str">
        <x:v>23006_4</x:v>
      </x:c>
      <x:c r="B737" s="6" t="str">
        <x:v>23006</x:v>
      </x:c>
      <x:c r="C737" s="6" t="n">
        <x:v>4</x:v>
      </x:c>
      <x:c r="D737" s="6" t="n">
        <x:v>336</x:v>
      </x:c>
      <x:c r="E737" s="6" t="n">
        <x:v>184.8</x:v>
      </x:c>
      <x:c r="F737" s="6" t="n">
        <x:v>147</x:v>
      </x:c>
      <x:c r="G737" s="6" t="n">
        <x:v>7.2</x:v>
      </x:c>
      <x:c r="H737" s="6" t="n">
        <x:v>3.96</x:v>
      </x:c>
      <x:c r="I737" s="6" t="n">
        <x:v>3.15</x:v>
      </x:c>
      <x:c r="J737" s="6" t="str">
        <x:v>https://raw.githubusercontent.com/Mar-7th/StarRailRes/dbe8cdfcfb0bf657b9fe1cf92d5537f118ccb487/index_new/cn/light_cone_promotions.json</x:v>
      </x:c>
    </x:row>
    <x:row r="738" ht="20" customHeight="1">
      <x:c r="A738" s="6" t="str">
        <x:v>23006_5</x:v>
      </x:c>
      <x:c r="B738" s="6" t="str">
        <x:v>23006</x:v>
      </x:c>
      <x:c r="C738" s="6" t="n">
        <x:v>5</x:v>
      </x:c>
      <x:c r="D738" s="6" t="n">
        <x:v>412.8</x:v>
      </x:c>
      <x:c r="E738" s="6" t="n">
        <x:v>227.04</x:v>
      </x:c>
      <x:c r="F738" s="6" t="n">
        <x:v>180.6</x:v>
      </x:c>
      <x:c r="G738" s="6" t="n">
        <x:v>7.2</x:v>
      </x:c>
      <x:c r="H738" s="6" t="n">
        <x:v>3.96</x:v>
      </x:c>
      <x:c r="I738" s="6" t="n">
        <x:v>3.15</x:v>
      </x:c>
      <x:c r="J738" s="6" t="str">
        <x:v>https://raw.githubusercontent.com/Mar-7th/StarRailRes/dbe8cdfcfb0bf657b9fe1cf92d5537f118ccb487/index_new/cn/light_cone_promotions.json</x:v>
      </x:c>
    </x:row>
    <x:row r="739" ht="20" customHeight="1">
      <x:c r="A739" s="6" t="str">
        <x:v>23006_6</x:v>
      </x:c>
      <x:c r="B739" s="6" t="str">
        <x:v>23006</x:v>
      </x:c>
      <x:c r="C739" s="6" t="n">
        <x:v>6</x:v>
      </x:c>
      <x:c r="D739" s="6" t="n">
        <x:v>489.6</x:v>
      </x:c>
      <x:c r="E739" s="6" t="n">
        <x:v>269.28</x:v>
      </x:c>
      <x:c r="F739" s="6" t="n">
        <x:v>214.2</x:v>
      </x:c>
      <x:c r="G739" s="6" t="n">
        <x:v>7.2</x:v>
      </x:c>
      <x:c r="H739" s="6" t="n">
        <x:v>3.96</x:v>
      </x:c>
      <x:c r="I739" s="6" t="n">
        <x:v>3.15</x:v>
      </x:c>
      <x:c r="J739" s="6" t="str">
        <x:v>https://raw.githubusercontent.com/Mar-7th/StarRailRes/dbe8cdfcfb0bf657b9fe1cf92d5537f118ccb487/index_new/cn/light_cone_promotions.json</x:v>
      </x:c>
    </x:row>
    <x:row r="740" ht="20" customHeight="1">
      <x:c r="A740" s="6" t="str">
        <x:v>23007_0</x:v>
      </x:c>
      <x:c r="B740" s="6" t="str">
        <x:v>23007</x:v>
      </x:c>
      <x:c r="C740" s="6" t="n">
        <x:v>0</x:v>
      </x:c>
      <x:c r="D740" s="6" t="n">
        <x:v>48</x:v>
      </x:c>
      <x:c r="E740" s="6" t="n">
        <x:v>26.4</x:v>
      </x:c>
      <x:c r="F740" s="6" t="n">
        <x:v>21</x:v>
      </x:c>
      <x:c r="G740" s="6" t="n">
        <x:v>7.2</x:v>
      </x:c>
      <x:c r="H740" s="6" t="n">
        <x:v>3.96</x:v>
      </x:c>
      <x:c r="I740" s="6" t="n">
        <x:v>3.15</x:v>
      </x:c>
      <x:c r="J740" s="6" t="str">
        <x:v>https://raw.githubusercontent.com/Mar-7th/StarRailRes/dbe8cdfcfb0bf657b9fe1cf92d5537f118ccb487/index_new/cn/light_cone_promotions.json</x:v>
      </x:c>
    </x:row>
    <x:row r="741" ht="20" customHeight="1">
      <x:c r="A741" s="6" t="str">
        <x:v>23007_1</x:v>
      </x:c>
      <x:c r="B741" s="6" t="str">
        <x:v>23007</x:v>
      </x:c>
      <x:c r="C741" s="6" t="n">
        <x:v>1</x:v>
      </x:c>
      <x:c r="D741" s="6" t="n">
        <x:v>105.6</x:v>
      </x:c>
      <x:c r="E741" s="6" t="n">
        <x:v>58.08</x:v>
      </x:c>
      <x:c r="F741" s="6" t="n">
        <x:v>46.2</x:v>
      </x:c>
      <x:c r="G741" s="6" t="n">
        <x:v>7.2</x:v>
      </x:c>
      <x:c r="H741" s="6" t="n">
        <x:v>3.96</x:v>
      </x:c>
      <x:c r="I741" s="6" t="n">
        <x:v>3.15</x:v>
      </x:c>
      <x:c r="J741" s="6" t="str">
        <x:v>https://raw.githubusercontent.com/Mar-7th/StarRailRes/dbe8cdfcfb0bf657b9fe1cf92d5537f118ccb487/index_new/cn/light_cone_promotions.json</x:v>
      </x:c>
    </x:row>
    <x:row r="742" ht="20" customHeight="1">
      <x:c r="A742" s="6" t="str">
        <x:v>23007_2</x:v>
      </x:c>
      <x:c r="B742" s="6" t="str">
        <x:v>23007</x:v>
      </x:c>
      <x:c r="C742" s="6" t="n">
        <x:v>2</x:v>
      </x:c>
      <x:c r="D742" s="6" t="n">
        <x:v>182.4</x:v>
      </x:c>
      <x:c r="E742" s="6" t="n">
        <x:v>100.32</x:v>
      </x:c>
      <x:c r="F742" s="6" t="n">
        <x:v>79.8</x:v>
      </x:c>
      <x:c r="G742" s="6" t="n">
        <x:v>7.2</x:v>
      </x:c>
      <x:c r="H742" s="6" t="n">
        <x:v>3.96</x:v>
      </x:c>
      <x:c r="I742" s="6" t="n">
        <x:v>3.15</x:v>
      </x:c>
      <x:c r="J742" s="6" t="str">
        <x:v>https://raw.githubusercontent.com/Mar-7th/StarRailRes/dbe8cdfcfb0bf657b9fe1cf92d5537f118ccb487/index_new/cn/light_cone_promotions.json</x:v>
      </x:c>
    </x:row>
    <x:row r="743" ht="20" customHeight="1">
      <x:c r="A743" s="6" t="str">
        <x:v>23007_3</x:v>
      </x:c>
      <x:c r="B743" s="6" t="str">
        <x:v>23007</x:v>
      </x:c>
      <x:c r="C743" s="6" t="n">
        <x:v>3</x:v>
      </x:c>
      <x:c r="D743" s="6" t="n">
        <x:v>259.2</x:v>
      </x:c>
      <x:c r="E743" s="6" t="n">
        <x:v>142.56</x:v>
      </x:c>
      <x:c r="F743" s="6" t="n">
        <x:v>113.4</x:v>
      </x:c>
      <x:c r="G743" s="6" t="n">
        <x:v>7.2</x:v>
      </x:c>
      <x:c r="H743" s="6" t="n">
        <x:v>3.96</x:v>
      </x:c>
      <x:c r="I743" s="6" t="n">
        <x:v>3.15</x:v>
      </x:c>
      <x:c r="J743" s="6" t="str">
        <x:v>https://raw.githubusercontent.com/Mar-7th/StarRailRes/dbe8cdfcfb0bf657b9fe1cf92d5537f118ccb487/index_new/cn/light_cone_promotions.json</x:v>
      </x:c>
    </x:row>
    <x:row r="744" ht="20" customHeight="1">
      <x:c r="A744" s="6" t="str">
        <x:v>23007_4</x:v>
      </x:c>
      <x:c r="B744" s="6" t="str">
        <x:v>23007</x:v>
      </x:c>
      <x:c r="C744" s="6" t="n">
        <x:v>4</x:v>
      </x:c>
      <x:c r="D744" s="6" t="n">
        <x:v>336</x:v>
      </x:c>
      <x:c r="E744" s="6" t="n">
        <x:v>184.8</x:v>
      </x:c>
      <x:c r="F744" s="6" t="n">
        <x:v>147</x:v>
      </x:c>
      <x:c r="G744" s="6" t="n">
        <x:v>7.2</x:v>
      </x:c>
      <x:c r="H744" s="6" t="n">
        <x:v>3.96</x:v>
      </x:c>
      <x:c r="I744" s="6" t="n">
        <x:v>3.15</x:v>
      </x:c>
      <x:c r="J744" s="6" t="str">
        <x:v>https://raw.githubusercontent.com/Mar-7th/StarRailRes/dbe8cdfcfb0bf657b9fe1cf92d5537f118ccb487/index_new/cn/light_cone_promotions.json</x:v>
      </x:c>
    </x:row>
    <x:row r="745" ht="20" customHeight="1">
      <x:c r="A745" s="6" t="str">
        <x:v>23007_5</x:v>
      </x:c>
      <x:c r="B745" s="6" t="str">
        <x:v>23007</x:v>
      </x:c>
      <x:c r="C745" s="6" t="n">
        <x:v>5</x:v>
      </x:c>
      <x:c r="D745" s="6" t="n">
        <x:v>412.8</x:v>
      </x:c>
      <x:c r="E745" s="6" t="n">
        <x:v>227.04</x:v>
      </x:c>
      <x:c r="F745" s="6" t="n">
        <x:v>180.6</x:v>
      </x:c>
      <x:c r="G745" s="6" t="n">
        <x:v>7.2</x:v>
      </x:c>
      <x:c r="H745" s="6" t="n">
        <x:v>3.96</x:v>
      </x:c>
      <x:c r="I745" s="6" t="n">
        <x:v>3.15</x:v>
      </x:c>
      <x:c r="J745" s="6" t="str">
        <x:v>https://raw.githubusercontent.com/Mar-7th/StarRailRes/dbe8cdfcfb0bf657b9fe1cf92d5537f118ccb487/index_new/cn/light_cone_promotions.json</x:v>
      </x:c>
    </x:row>
    <x:row r="746" ht="20" customHeight="1">
      <x:c r="A746" s="6" t="str">
        <x:v>23007_6</x:v>
      </x:c>
      <x:c r="B746" s="6" t="str">
        <x:v>23007</x:v>
      </x:c>
      <x:c r="C746" s="6" t="n">
        <x:v>6</x:v>
      </x:c>
      <x:c r="D746" s="6" t="n">
        <x:v>489.6</x:v>
      </x:c>
      <x:c r="E746" s="6" t="n">
        <x:v>269.28</x:v>
      </x:c>
      <x:c r="F746" s="6" t="n">
        <x:v>214.2</x:v>
      </x:c>
      <x:c r="G746" s="6" t="n">
        <x:v>7.2</x:v>
      </x:c>
      <x:c r="H746" s="6" t="n">
        <x:v>3.96</x:v>
      </x:c>
      <x:c r="I746" s="6" t="n">
        <x:v>3.15</x:v>
      </x:c>
      <x:c r="J746" s="6" t="str">
        <x:v>https://raw.githubusercontent.com/Mar-7th/StarRailRes/dbe8cdfcfb0bf657b9fe1cf92d5537f118ccb487/index_new/cn/light_cone_promotions.json</x:v>
      </x:c>
    </x:row>
    <x:row r="747" ht="20" customHeight="1">
      <x:c r="A747" s="6" t="str">
        <x:v>23008_0</x:v>
      </x:c>
      <x:c r="B747" s="6" t="str">
        <x:v>23008</x:v>
      </x:c>
      <x:c r="C747" s="6" t="n">
        <x:v>0</x:v>
      </x:c>
      <x:c r="D747" s="6" t="n">
        <x:v>52.8</x:v>
      </x:c>
      <x:c r="E747" s="6" t="n">
        <x:v>26.4</x:v>
      </x:c>
      <x:c r="F747" s="6" t="n">
        <x:v>18</x:v>
      </x:c>
      <x:c r="G747" s="6" t="n">
        <x:v>7.92</x:v>
      </x:c>
      <x:c r="H747" s="6" t="n">
        <x:v>3.96</x:v>
      </x:c>
      <x:c r="I747" s="6" t="n">
        <x:v>2.7</x:v>
      </x:c>
      <x:c r="J747" s="6" t="str">
        <x:v>https://raw.githubusercontent.com/Mar-7th/StarRailRes/dbe8cdfcfb0bf657b9fe1cf92d5537f118ccb487/index_new/cn/light_cone_promotions.json</x:v>
      </x:c>
    </x:row>
    <x:row r="748" ht="20" customHeight="1">
      <x:c r="A748" s="6" t="str">
        <x:v>23008_1</x:v>
      </x:c>
      <x:c r="B748" s="6" t="str">
        <x:v>23008</x:v>
      </x:c>
      <x:c r="C748" s="6" t="n">
        <x:v>1</x:v>
      </x:c>
      <x:c r="D748" s="6" t="n">
        <x:v>116.16</x:v>
      </x:c>
      <x:c r="E748" s="6" t="n">
        <x:v>58.08</x:v>
      </x:c>
      <x:c r="F748" s="6" t="n">
        <x:v>39.6</x:v>
      </x:c>
      <x:c r="G748" s="6" t="n">
        <x:v>7.92</x:v>
      </x:c>
      <x:c r="H748" s="6" t="n">
        <x:v>3.96</x:v>
      </x:c>
      <x:c r="I748" s="6" t="n">
        <x:v>2.7</x:v>
      </x:c>
      <x:c r="J748" s="6" t="str">
        <x:v>https://raw.githubusercontent.com/Mar-7th/StarRailRes/dbe8cdfcfb0bf657b9fe1cf92d5537f118ccb487/index_new/cn/light_cone_promotions.json</x:v>
      </x:c>
    </x:row>
    <x:row r="749" ht="20" customHeight="1">
      <x:c r="A749" s="6" t="str">
        <x:v>23008_2</x:v>
      </x:c>
      <x:c r="B749" s="6" t="str">
        <x:v>23008</x:v>
      </x:c>
      <x:c r="C749" s="6" t="n">
        <x:v>2</x:v>
      </x:c>
      <x:c r="D749" s="6" t="n">
        <x:v>200.64</x:v>
      </x:c>
      <x:c r="E749" s="6" t="n">
        <x:v>100.32</x:v>
      </x:c>
      <x:c r="F749" s="6" t="n">
        <x:v>68.4</x:v>
      </x:c>
      <x:c r="G749" s="6" t="n">
        <x:v>7.92</x:v>
      </x:c>
      <x:c r="H749" s="6" t="n">
        <x:v>3.96</x:v>
      </x:c>
      <x:c r="I749" s="6" t="n">
        <x:v>2.7</x:v>
      </x:c>
      <x:c r="J749" s="6" t="str">
        <x:v>https://raw.githubusercontent.com/Mar-7th/StarRailRes/dbe8cdfcfb0bf657b9fe1cf92d5537f118ccb487/index_new/cn/light_cone_promotions.json</x:v>
      </x:c>
    </x:row>
    <x:row r="750" ht="20" customHeight="1">
      <x:c r="A750" s="6" t="str">
        <x:v>23008_3</x:v>
      </x:c>
      <x:c r="B750" s="6" t="str">
        <x:v>23008</x:v>
      </x:c>
      <x:c r="C750" s="6" t="n">
        <x:v>3</x:v>
      </x:c>
      <x:c r="D750" s="6" t="n">
        <x:v>285.12</x:v>
      </x:c>
      <x:c r="E750" s="6" t="n">
        <x:v>142.56</x:v>
      </x:c>
      <x:c r="F750" s="6" t="n">
        <x:v>97.2</x:v>
      </x:c>
      <x:c r="G750" s="6" t="n">
        <x:v>7.92</x:v>
      </x:c>
      <x:c r="H750" s="6" t="n">
        <x:v>3.96</x:v>
      </x:c>
      <x:c r="I750" s="6" t="n">
        <x:v>2.7</x:v>
      </x:c>
      <x:c r="J750" s="6" t="str">
        <x:v>https://raw.githubusercontent.com/Mar-7th/StarRailRes/dbe8cdfcfb0bf657b9fe1cf92d5537f118ccb487/index_new/cn/light_cone_promotions.json</x:v>
      </x:c>
    </x:row>
    <x:row r="751" ht="20" customHeight="1">
      <x:c r="A751" s="6" t="str">
        <x:v>23008_4</x:v>
      </x:c>
      <x:c r="B751" s="6" t="str">
        <x:v>23008</x:v>
      </x:c>
      <x:c r="C751" s="6" t="n">
        <x:v>4</x:v>
      </x:c>
      <x:c r="D751" s="6" t="n">
        <x:v>369.6</x:v>
      </x:c>
      <x:c r="E751" s="6" t="n">
        <x:v>184.8</x:v>
      </x:c>
      <x:c r="F751" s="6" t="n">
        <x:v>126</x:v>
      </x:c>
      <x:c r="G751" s="6" t="n">
        <x:v>7.92</x:v>
      </x:c>
      <x:c r="H751" s="6" t="n">
        <x:v>3.96</x:v>
      </x:c>
      <x:c r="I751" s="6" t="n">
        <x:v>2.7</x:v>
      </x:c>
      <x:c r="J751" s="6" t="str">
        <x:v>https://raw.githubusercontent.com/Mar-7th/StarRailRes/dbe8cdfcfb0bf657b9fe1cf92d5537f118ccb487/index_new/cn/light_cone_promotions.json</x:v>
      </x:c>
    </x:row>
    <x:row r="752" ht="20" customHeight="1">
      <x:c r="A752" s="6" t="str">
        <x:v>23008_5</x:v>
      </x:c>
      <x:c r="B752" s="6" t="str">
        <x:v>23008</x:v>
      </x:c>
      <x:c r="C752" s="6" t="n">
        <x:v>5</x:v>
      </x:c>
      <x:c r="D752" s="6" t="n">
        <x:v>454.08</x:v>
      </x:c>
      <x:c r="E752" s="6" t="n">
        <x:v>227.04</x:v>
      </x:c>
      <x:c r="F752" s="6" t="n">
        <x:v>154.8</x:v>
      </x:c>
      <x:c r="G752" s="6" t="n">
        <x:v>7.92</x:v>
      </x:c>
      <x:c r="H752" s="6" t="n">
        <x:v>3.96</x:v>
      </x:c>
      <x:c r="I752" s="6" t="n">
        <x:v>2.7</x:v>
      </x:c>
      <x:c r="J752" s="6" t="str">
        <x:v>https://raw.githubusercontent.com/Mar-7th/StarRailRes/dbe8cdfcfb0bf657b9fe1cf92d5537f118ccb487/index_new/cn/light_cone_promotions.json</x:v>
      </x:c>
    </x:row>
    <x:row r="753" ht="20" customHeight="1">
      <x:c r="A753" s="6" t="str">
        <x:v>23008_6</x:v>
      </x:c>
      <x:c r="B753" s="6" t="str">
        <x:v>23008</x:v>
      </x:c>
      <x:c r="C753" s="6" t="n">
        <x:v>6</x:v>
      </x:c>
      <x:c r="D753" s="6" t="n">
        <x:v>538.56</x:v>
      </x:c>
      <x:c r="E753" s="6" t="n">
        <x:v>269.28</x:v>
      </x:c>
      <x:c r="F753" s="6" t="n">
        <x:v>183.6</x:v>
      </x:c>
      <x:c r="G753" s="6" t="n">
        <x:v>7.92</x:v>
      </x:c>
      <x:c r="H753" s="6" t="n">
        <x:v>3.96</x:v>
      </x:c>
      <x:c r="I753" s="6" t="n">
        <x:v>2.7</x:v>
      </x:c>
      <x:c r="J753" s="6" t="str">
        <x:v>https://raw.githubusercontent.com/Mar-7th/StarRailRes/dbe8cdfcfb0bf657b9fe1cf92d5537f118ccb487/index_new/cn/light_cone_promotions.json</x:v>
      </x:c>
    </x:row>
    <x:row r="754" ht="20" customHeight="1">
      <x:c r="A754" s="6" t="str">
        <x:v>23009_0</x:v>
      </x:c>
      <x:c r="B754" s="6" t="str">
        <x:v>23009</x:v>
      </x:c>
      <x:c r="C754" s="6" t="n">
        <x:v>0</x:v>
      </x:c>
      <x:c r="D754" s="6" t="n">
        <x:v>57.6</x:v>
      </x:c>
      <x:c r="E754" s="6" t="n">
        <x:v>26.4</x:v>
      </x:c>
      <x:c r="F754" s="6" t="n">
        <x:v>15</x:v>
      </x:c>
      <x:c r="G754" s="6" t="n">
        <x:v>8.64</x:v>
      </x:c>
      <x:c r="H754" s="6" t="n">
        <x:v>3.96</x:v>
      </x:c>
      <x:c r="I754" s="6" t="n">
        <x:v>2.25</x:v>
      </x:c>
      <x:c r="J754" s="6" t="str">
        <x:v>https://raw.githubusercontent.com/Mar-7th/StarRailRes/dbe8cdfcfb0bf657b9fe1cf92d5537f118ccb487/index_new/cn/light_cone_promotions.json</x:v>
      </x:c>
    </x:row>
    <x:row r="755" ht="20" customHeight="1">
      <x:c r="A755" s="6" t="str">
        <x:v>23009_1</x:v>
      </x:c>
      <x:c r="B755" s="6" t="str">
        <x:v>23009</x:v>
      </x:c>
      <x:c r="C755" s="6" t="n">
        <x:v>1</x:v>
      </x:c>
      <x:c r="D755" s="6" t="n">
        <x:v>126.72</x:v>
      </x:c>
      <x:c r="E755" s="6" t="n">
        <x:v>58.08</x:v>
      </x:c>
      <x:c r="F755" s="6" t="n">
        <x:v>33</x:v>
      </x:c>
      <x:c r="G755" s="6" t="n">
        <x:v>8.64</x:v>
      </x:c>
      <x:c r="H755" s="6" t="n">
        <x:v>3.96</x:v>
      </x:c>
      <x:c r="I755" s="6" t="n">
        <x:v>2.25</x:v>
      </x:c>
      <x:c r="J755" s="6" t="str">
        <x:v>https://raw.githubusercontent.com/Mar-7th/StarRailRes/dbe8cdfcfb0bf657b9fe1cf92d5537f118ccb487/index_new/cn/light_cone_promotions.json</x:v>
      </x:c>
    </x:row>
    <x:row r="756" ht="20" customHeight="1">
      <x:c r="A756" s="6" t="str">
        <x:v>23009_2</x:v>
      </x:c>
      <x:c r="B756" s="6" t="str">
        <x:v>23009</x:v>
      </x:c>
      <x:c r="C756" s="6" t="n">
        <x:v>2</x:v>
      </x:c>
      <x:c r="D756" s="6" t="n">
        <x:v>218.88</x:v>
      </x:c>
      <x:c r="E756" s="6" t="n">
        <x:v>100.32</x:v>
      </x:c>
      <x:c r="F756" s="6" t="n">
        <x:v>57</x:v>
      </x:c>
      <x:c r="G756" s="6" t="n">
        <x:v>8.64</x:v>
      </x:c>
      <x:c r="H756" s="6" t="n">
        <x:v>3.96</x:v>
      </x:c>
      <x:c r="I756" s="6" t="n">
        <x:v>2.25</x:v>
      </x:c>
      <x:c r="J756" s="6" t="str">
        <x:v>https://raw.githubusercontent.com/Mar-7th/StarRailRes/dbe8cdfcfb0bf657b9fe1cf92d5537f118ccb487/index_new/cn/light_cone_promotions.json</x:v>
      </x:c>
    </x:row>
    <x:row r="757" ht="20" customHeight="1">
      <x:c r="A757" s="6" t="str">
        <x:v>23009_3</x:v>
      </x:c>
      <x:c r="B757" s="6" t="str">
        <x:v>23009</x:v>
      </x:c>
      <x:c r="C757" s="6" t="n">
        <x:v>3</x:v>
      </x:c>
      <x:c r="D757" s="6" t="n">
        <x:v>311.04</x:v>
      </x:c>
      <x:c r="E757" s="6" t="n">
        <x:v>142.56</x:v>
      </x:c>
      <x:c r="F757" s="6" t="n">
        <x:v>81</x:v>
      </x:c>
      <x:c r="G757" s="6" t="n">
        <x:v>8.64</x:v>
      </x:c>
      <x:c r="H757" s="6" t="n">
        <x:v>3.96</x:v>
      </x:c>
      <x:c r="I757" s="6" t="n">
        <x:v>2.25</x:v>
      </x:c>
      <x:c r="J757" s="6" t="str">
        <x:v>https://raw.githubusercontent.com/Mar-7th/StarRailRes/dbe8cdfcfb0bf657b9fe1cf92d5537f118ccb487/index_new/cn/light_cone_promotions.json</x:v>
      </x:c>
    </x:row>
    <x:row r="758" ht="20" customHeight="1">
      <x:c r="A758" s="6" t="str">
        <x:v>23009_4</x:v>
      </x:c>
      <x:c r="B758" s="6" t="str">
        <x:v>23009</x:v>
      </x:c>
      <x:c r="C758" s="6" t="n">
        <x:v>4</x:v>
      </x:c>
      <x:c r="D758" s="6" t="n">
        <x:v>403.2</x:v>
      </x:c>
      <x:c r="E758" s="6" t="n">
        <x:v>184.8</x:v>
      </x:c>
      <x:c r="F758" s="6" t="n">
        <x:v>105</x:v>
      </x:c>
      <x:c r="G758" s="6" t="n">
        <x:v>8.64</x:v>
      </x:c>
      <x:c r="H758" s="6" t="n">
        <x:v>3.96</x:v>
      </x:c>
      <x:c r="I758" s="6" t="n">
        <x:v>2.25</x:v>
      </x:c>
      <x:c r="J758" s="6" t="str">
        <x:v>https://raw.githubusercontent.com/Mar-7th/StarRailRes/dbe8cdfcfb0bf657b9fe1cf92d5537f118ccb487/index_new/cn/light_cone_promotions.json</x:v>
      </x:c>
    </x:row>
    <x:row r="759" ht="20" customHeight="1">
      <x:c r="A759" s="6" t="str">
        <x:v>23009_5</x:v>
      </x:c>
      <x:c r="B759" s="6" t="str">
        <x:v>23009</x:v>
      </x:c>
      <x:c r="C759" s="6" t="n">
        <x:v>5</x:v>
      </x:c>
      <x:c r="D759" s="6" t="n">
        <x:v>495.36</x:v>
      </x:c>
      <x:c r="E759" s="6" t="n">
        <x:v>227.04</x:v>
      </x:c>
      <x:c r="F759" s="6" t="n">
        <x:v>129</x:v>
      </x:c>
      <x:c r="G759" s="6" t="n">
        <x:v>8.64</x:v>
      </x:c>
      <x:c r="H759" s="6" t="n">
        <x:v>3.96</x:v>
      </x:c>
      <x:c r="I759" s="6" t="n">
        <x:v>2.25</x:v>
      </x:c>
      <x:c r="J759" s="6" t="str">
        <x:v>https://raw.githubusercontent.com/Mar-7th/StarRailRes/dbe8cdfcfb0bf657b9fe1cf92d5537f118ccb487/index_new/cn/light_cone_promotions.json</x:v>
      </x:c>
    </x:row>
    <x:row r="760" ht="20" customHeight="1">
      <x:c r="A760" s="6" t="str">
        <x:v>23009_6</x:v>
      </x:c>
      <x:c r="B760" s="6" t="str">
        <x:v>23009</x:v>
      </x:c>
      <x:c r="C760" s="6" t="n">
        <x:v>6</x:v>
      </x:c>
      <x:c r="D760" s="6" t="n">
        <x:v>587.52</x:v>
      </x:c>
      <x:c r="E760" s="6" t="n">
        <x:v>269.28</x:v>
      </x:c>
      <x:c r="F760" s="6" t="n">
        <x:v>153</x:v>
      </x:c>
      <x:c r="G760" s="6" t="n">
        <x:v>8.64</x:v>
      </x:c>
      <x:c r="H760" s="6" t="n">
        <x:v>3.96</x:v>
      </x:c>
      <x:c r="I760" s="6" t="n">
        <x:v>2.25</x:v>
      </x:c>
      <x:c r="J760" s="6" t="str">
        <x:v>https://raw.githubusercontent.com/Mar-7th/StarRailRes/dbe8cdfcfb0bf657b9fe1cf92d5537f118ccb487/index_new/cn/light_cone_promotions.json</x:v>
      </x:c>
    </x:row>
    <x:row r="761" ht="20" customHeight="1">
      <x:c r="A761" s="6" t="str">
        <x:v>23010_0</x:v>
      </x:c>
      <x:c r="B761" s="6" t="str">
        <x:v>23010</x:v>
      </x:c>
      <x:c r="C761" s="6" t="n">
        <x:v>0</x:v>
      </x:c>
      <x:c r="D761" s="6" t="n">
        <x:v>48</x:v>
      </x:c>
      <x:c r="E761" s="6" t="n">
        <x:v>26.4</x:v>
      </x:c>
      <x:c r="F761" s="6" t="n">
        <x:v>21</x:v>
      </x:c>
      <x:c r="G761" s="6" t="n">
        <x:v>7.2</x:v>
      </x:c>
      <x:c r="H761" s="6" t="n">
        <x:v>3.96</x:v>
      </x:c>
      <x:c r="I761" s="6" t="n">
        <x:v>3.15</x:v>
      </x:c>
      <x:c r="J761" s="6" t="str">
        <x:v>https://raw.githubusercontent.com/Mar-7th/StarRailRes/dbe8cdfcfb0bf657b9fe1cf92d5537f118ccb487/index_new/cn/light_cone_promotions.json</x:v>
      </x:c>
    </x:row>
    <x:row r="762" ht="20" customHeight="1">
      <x:c r="A762" s="6" t="str">
        <x:v>23010_1</x:v>
      </x:c>
      <x:c r="B762" s="6" t="str">
        <x:v>23010</x:v>
      </x:c>
      <x:c r="C762" s="6" t="n">
        <x:v>1</x:v>
      </x:c>
      <x:c r="D762" s="6" t="n">
        <x:v>105.6</x:v>
      </x:c>
      <x:c r="E762" s="6" t="n">
        <x:v>58.08</x:v>
      </x:c>
      <x:c r="F762" s="6" t="n">
        <x:v>46.2</x:v>
      </x:c>
      <x:c r="G762" s="6" t="n">
        <x:v>7.2</x:v>
      </x:c>
      <x:c r="H762" s="6" t="n">
        <x:v>3.96</x:v>
      </x:c>
      <x:c r="I762" s="6" t="n">
        <x:v>3.15</x:v>
      </x:c>
      <x:c r="J762" s="6" t="str">
        <x:v>https://raw.githubusercontent.com/Mar-7th/StarRailRes/dbe8cdfcfb0bf657b9fe1cf92d5537f118ccb487/index_new/cn/light_cone_promotions.json</x:v>
      </x:c>
    </x:row>
    <x:row r="763" ht="20" customHeight="1">
      <x:c r="A763" s="6" t="str">
        <x:v>23010_2</x:v>
      </x:c>
      <x:c r="B763" s="6" t="str">
        <x:v>23010</x:v>
      </x:c>
      <x:c r="C763" s="6" t="n">
        <x:v>2</x:v>
      </x:c>
      <x:c r="D763" s="6" t="n">
        <x:v>182.4</x:v>
      </x:c>
      <x:c r="E763" s="6" t="n">
        <x:v>100.32</x:v>
      </x:c>
      <x:c r="F763" s="6" t="n">
        <x:v>79.8</x:v>
      </x:c>
      <x:c r="G763" s="6" t="n">
        <x:v>7.2</x:v>
      </x:c>
      <x:c r="H763" s="6" t="n">
        <x:v>3.96</x:v>
      </x:c>
      <x:c r="I763" s="6" t="n">
        <x:v>3.15</x:v>
      </x:c>
      <x:c r="J763" s="6" t="str">
        <x:v>https://raw.githubusercontent.com/Mar-7th/StarRailRes/dbe8cdfcfb0bf657b9fe1cf92d5537f118ccb487/index_new/cn/light_cone_promotions.json</x:v>
      </x:c>
    </x:row>
    <x:row r="764" ht="20" customHeight="1">
      <x:c r="A764" s="6" t="str">
        <x:v>23010_3</x:v>
      </x:c>
      <x:c r="B764" s="6" t="str">
        <x:v>23010</x:v>
      </x:c>
      <x:c r="C764" s="6" t="n">
        <x:v>3</x:v>
      </x:c>
      <x:c r="D764" s="6" t="n">
        <x:v>259.2</x:v>
      </x:c>
      <x:c r="E764" s="6" t="n">
        <x:v>142.56</x:v>
      </x:c>
      <x:c r="F764" s="6" t="n">
        <x:v>113.4</x:v>
      </x:c>
      <x:c r="G764" s="6" t="n">
        <x:v>7.2</x:v>
      </x:c>
      <x:c r="H764" s="6" t="n">
        <x:v>3.96</x:v>
      </x:c>
      <x:c r="I764" s="6" t="n">
        <x:v>3.15</x:v>
      </x:c>
      <x:c r="J764" s="6" t="str">
        <x:v>https://raw.githubusercontent.com/Mar-7th/StarRailRes/dbe8cdfcfb0bf657b9fe1cf92d5537f118ccb487/index_new/cn/light_cone_promotions.json</x:v>
      </x:c>
    </x:row>
    <x:row r="765" ht="20" customHeight="1">
      <x:c r="A765" s="6" t="str">
        <x:v>23010_4</x:v>
      </x:c>
      <x:c r="B765" s="6" t="str">
        <x:v>23010</x:v>
      </x:c>
      <x:c r="C765" s="6" t="n">
        <x:v>4</x:v>
      </x:c>
      <x:c r="D765" s="6" t="n">
        <x:v>336</x:v>
      </x:c>
      <x:c r="E765" s="6" t="n">
        <x:v>184.8</x:v>
      </x:c>
      <x:c r="F765" s="6" t="n">
        <x:v>147</x:v>
      </x:c>
      <x:c r="G765" s="6" t="n">
        <x:v>7.2</x:v>
      </x:c>
      <x:c r="H765" s="6" t="n">
        <x:v>3.96</x:v>
      </x:c>
      <x:c r="I765" s="6" t="n">
        <x:v>3.15</x:v>
      </x:c>
      <x:c r="J765" s="6" t="str">
        <x:v>https://raw.githubusercontent.com/Mar-7th/StarRailRes/dbe8cdfcfb0bf657b9fe1cf92d5537f118ccb487/index_new/cn/light_cone_promotions.json</x:v>
      </x:c>
    </x:row>
    <x:row r="766" ht="20" customHeight="1">
      <x:c r="A766" s="6" t="str">
        <x:v>23010_5</x:v>
      </x:c>
      <x:c r="B766" s="6" t="str">
        <x:v>23010</x:v>
      </x:c>
      <x:c r="C766" s="6" t="n">
        <x:v>5</x:v>
      </x:c>
      <x:c r="D766" s="6" t="n">
        <x:v>412.8</x:v>
      </x:c>
      <x:c r="E766" s="6" t="n">
        <x:v>227.04</x:v>
      </x:c>
      <x:c r="F766" s="6" t="n">
        <x:v>180.6</x:v>
      </x:c>
      <x:c r="G766" s="6" t="n">
        <x:v>7.2</x:v>
      </x:c>
      <x:c r="H766" s="6" t="n">
        <x:v>3.96</x:v>
      </x:c>
      <x:c r="I766" s="6" t="n">
        <x:v>3.15</x:v>
      </x:c>
      <x:c r="J766" s="6" t="str">
        <x:v>https://raw.githubusercontent.com/Mar-7th/StarRailRes/dbe8cdfcfb0bf657b9fe1cf92d5537f118ccb487/index_new/cn/light_cone_promotions.json</x:v>
      </x:c>
    </x:row>
    <x:row r="767" ht="20" customHeight="1">
      <x:c r="A767" s="6" t="str">
        <x:v>23010_6</x:v>
      </x:c>
      <x:c r="B767" s="6" t="str">
        <x:v>23010</x:v>
      </x:c>
      <x:c r="C767" s="6" t="n">
        <x:v>6</x:v>
      </x:c>
      <x:c r="D767" s="6" t="n">
        <x:v>489.6</x:v>
      </x:c>
      <x:c r="E767" s="6" t="n">
        <x:v>269.28</x:v>
      </x:c>
      <x:c r="F767" s="6" t="n">
        <x:v>214.2</x:v>
      </x:c>
      <x:c r="G767" s="6" t="n">
        <x:v>7.2</x:v>
      </x:c>
      <x:c r="H767" s="6" t="n">
        <x:v>3.96</x:v>
      </x:c>
      <x:c r="I767" s="6" t="n">
        <x:v>3.15</x:v>
      </x:c>
      <x:c r="J767" s="6" t="str">
        <x:v>https://raw.githubusercontent.com/Mar-7th/StarRailRes/dbe8cdfcfb0bf657b9fe1cf92d5537f118ccb487/index_new/cn/light_cone_promotions.json</x:v>
      </x:c>
    </x:row>
    <x:row r="768" ht="20" customHeight="1">
      <x:c r="A768" s="6" t="str">
        <x:v>23011_0</x:v>
      </x:c>
      <x:c r="B768" s="6" t="str">
        <x:v>23011</x:v>
      </x:c>
      <x:c r="C768" s="6" t="n">
        <x:v>0</x:v>
      </x:c>
      <x:c r="D768" s="6" t="n">
        <x:v>57.6</x:v>
      </x:c>
      <x:c r="E768" s="6" t="n">
        <x:v>19.2</x:v>
      </x:c>
      <x:c r="F768" s="6" t="n">
        <x:v>24</x:v>
      </x:c>
      <x:c r="G768" s="6" t="n">
        <x:v>8.64</x:v>
      </x:c>
      <x:c r="H768" s="6" t="n">
        <x:v>2.88</x:v>
      </x:c>
      <x:c r="I768" s="6" t="n">
        <x:v>3.6</x:v>
      </x:c>
      <x:c r="J768" s="6" t="str">
        <x:v>https://raw.githubusercontent.com/Mar-7th/StarRailRes/dbe8cdfcfb0bf657b9fe1cf92d5537f118ccb487/index_new/cn/light_cone_promotions.json</x:v>
      </x:c>
    </x:row>
    <x:row r="769" ht="20" customHeight="1">
      <x:c r="A769" s="6" t="str">
        <x:v>23011_1</x:v>
      </x:c>
      <x:c r="B769" s="6" t="str">
        <x:v>23011</x:v>
      </x:c>
      <x:c r="C769" s="6" t="n">
        <x:v>1</x:v>
      </x:c>
      <x:c r="D769" s="6" t="n">
        <x:v>126.72</x:v>
      </x:c>
      <x:c r="E769" s="6" t="n">
        <x:v>42.24</x:v>
      </x:c>
      <x:c r="F769" s="6" t="n">
        <x:v>52.8</x:v>
      </x:c>
      <x:c r="G769" s="6" t="n">
        <x:v>8.64</x:v>
      </x:c>
      <x:c r="H769" s="6" t="n">
        <x:v>2.88</x:v>
      </x:c>
      <x:c r="I769" s="6" t="n">
        <x:v>3.6</x:v>
      </x:c>
      <x:c r="J769" s="6" t="str">
        <x:v>https://raw.githubusercontent.com/Mar-7th/StarRailRes/dbe8cdfcfb0bf657b9fe1cf92d5537f118ccb487/index_new/cn/light_cone_promotions.json</x:v>
      </x:c>
    </x:row>
    <x:row r="770" ht="20" customHeight="1">
      <x:c r="A770" s="6" t="str">
        <x:v>23011_2</x:v>
      </x:c>
      <x:c r="B770" s="6" t="str">
        <x:v>23011</x:v>
      </x:c>
      <x:c r="C770" s="6" t="n">
        <x:v>2</x:v>
      </x:c>
      <x:c r="D770" s="6" t="n">
        <x:v>218.88</x:v>
      </x:c>
      <x:c r="E770" s="6" t="n">
        <x:v>72.96</x:v>
      </x:c>
      <x:c r="F770" s="6" t="n">
        <x:v>91.2</x:v>
      </x:c>
      <x:c r="G770" s="6" t="n">
        <x:v>8.64</x:v>
      </x:c>
      <x:c r="H770" s="6" t="n">
        <x:v>2.88</x:v>
      </x:c>
      <x:c r="I770" s="6" t="n">
        <x:v>3.6</x:v>
      </x:c>
      <x:c r="J770" s="6" t="str">
        <x:v>https://raw.githubusercontent.com/Mar-7th/StarRailRes/dbe8cdfcfb0bf657b9fe1cf92d5537f118ccb487/index_new/cn/light_cone_promotions.json</x:v>
      </x:c>
    </x:row>
    <x:row r="771" ht="20" customHeight="1">
      <x:c r="A771" s="6" t="str">
        <x:v>23011_3</x:v>
      </x:c>
      <x:c r="B771" s="6" t="str">
        <x:v>23011</x:v>
      </x:c>
      <x:c r="C771" s="6" t="n">
        <x:v>3</x:v>
      </x:c>
      <x:c r="D771" s="6" t="n">
        <x:v>311.04</x:v>
      </x:c>
      <x:c r="E771" s="6" t="n">
        <x:v>103.68</x:v>
      </x:c>
      <x:c r="F771" s="6" t="n">
        <x:v>129.6</x:v>
      </x:c>
      <x:c r="G771" s="6" t="n">
        <x:v>8.64</x:v>
      </x:c>
      <x:c r="H771" s="6" t="n">
        <x:v>2.88</x:v>
      </x:c>
      <x:c r="I771" s="6" t="n">
        <x:v>3.6</x:v>
      </x:c>
      <x:c r="J771" s="6" t="str">
        <x:v>https://raw.githubusercontent.com/Mar-7th/StarRailRes/dbe8cdfcfb0bf657b9fe1cf92d5537f118ccb487/index_new/cn/light_cone_promotions.json</x:v>
      </x:c>
    </x:row>
    <x:row r="772" ht="20" customHeight="1">
      <x:c r="A772" s="6" t="str">
        <x:v>23011_4</x:v>
      </x:c>
      <x:c r="B772" s="6" t="str">
        <x:v>23011</x:v>
      </x:c>
      <x:c r="C772" s="6" t="n">
        <x:v>4</x:v>
      </x:c>
      <x:c r="D772" s="6" t="n">
        <x:v>403.2</x:v>
      </x:c>
      <x:c r="E772" s="6" t="n">
        <x:v>134.4</x:v>
      </x:c>
      <x:c r="F772" s="6" t="n">
        <x:v>168</x:v>
      </x:c>
      <x:c r="G772" s="6" t="n">
        <x:v>8.64</x:v>
      </x:c>
      <x:c r="H772" s="6" t="n">
        <x:v>2.88</x:v>
      </x:c>
      <x:c r="I772" s="6" t="n">
        <x:v>3.6</x:v>
      </x:c>
      <x:c r="J772" s="6" t="str">
        <x:v>https://raw.githubusercontent.com/Mar-7th/StarRailRes/dbe8cdfcfb0bf657b9fe1cf92d5537f118ccb487/index_new/cn/light_cone_promotions.json</x:v>
      </x:c>
    </x:row>
    <x:row r="773" ht="20" customHeight="1">
      <x:c r="A773" s="6" t="str">
        <x:v>23011_5</x:v>
      </x:c>
      <x:c r="B773" s="6" t="str">
        <x:v>23011</x:v>
      </x:c>
      <x:c r="C773" s="6" t="n">
        <x:v>5</x:v>
      </x:c>
      <x:c r="D773" s="6" t="n">
        <x:v>495.36</x:v>
      </x:c>
      <x:c r="E773" s="6" t="n">
        <x:v>165.12</x:v>
      </x:c>
      <x:c r="F773" s="6" t="n">
        <x:v>206.4</x:v>
      </x:c>
      <x:c r="G773" s="6" t="n">
        <x:v>8.64</x:v>
      </x:c>
      <x:c r="H773" s="6" t="n">
        <x:v>2.88</x:v>
      </x:c>
      <x:c r="I773" s="6" t="n">
        <x:v>3.6</x:v>
      </x:c>
      <x:c r="J773" s="6" t="str">
        <x:v>https://raw.githubusercontent.com/Mar-7th/StarRailRes/dbe8cdfcfb0bf657b9fe1cf92d5537f118ccb487/index_new/cn/light_cone_promotions.json</x:v>
      </x:c>
    </x:row>
    <x:row r="774" ht="20" customHeight="1">
      <x:c r="A774" s="6" t="str">
        <x:v>23011_6</x:v>
      </x:c>
      <x:c r="B774" s="6" t="str">
        <x:v>23011</x:v>
      </x:c>
      <x:c r="C774" s="6" t="n">
        <x:v>6</x:v>
      </x:c>
      <x:c r="D774" s="6" t="n">
        <x:v>587.52</x:v>
      </x:c>
      <x:c r="E774" s="6" t="n">
        <x:v>195.84</x:v>
      </x:c>
      <x:c r="F774" s="6" t="n">
        <x:v>244.8</x:v>
      </x:c>
      <x:c r="G774" s="6" t="n">
        <x:v>8.64</x:v>
      </x:c>
      <x:c r="H774" s="6" t="n">
        <x:v>2.88</x:v>
      </x:c>
      <x:c r="I774" s="6" t="n">
        <x:v>3.6</x:v>
      </x:c>
      <x:c r="J774" s="6" t="str">
        <x:v>https://raw.githubusercontent.com/Mar-7th/StarRailRes/dbe8cdfcfb0bf657b9fe1cf92d5537f118ccb487/index_new/cn/light_cone_promotions.json</x:v>
      </x:c>
    </x:row>
    <x:row r="775" ht="20" customHeight="1">
      <x:c r="A775" s="6" t="str">
        <x:v>23012_0</x:v>
      </x:c>
      <x:c r="B775" s="6" t="str">
        <x:v>23012</x:v>
      </x:c>
      <x:c r="C775" s="6" t="n">
        <x:v>0</x:v>
      </x:c>
      <x:c r="D775" s="6" t="n">
        <x:v>48</x:v>
      </x:c>
      <x:c r="E775" s="6" t="n">
        <x:v>26.4</x:v>
      </x:c>
      <x:c r="F775" s="6" t="n">
        <x:v>21</x:v>
      </x:c>
      <x:c r="G775" s="6" t="n">
        <x:v>7.2</x:v>
      </x:c>
      <x:c r="H775" s="6" t="n">
        <x:v>3.96</x:v>
      </x:c>
      <x:c r="I775" s="6" t="n">
        <x:v>3.15</x:v>
      </x:c>
      <x:c r="J775" s="6" t="str">
        <x:v>https://raw.githubusercontent.com/Mar-7th/StarRailRes/dbe8cdfcfb0bf657b9fe1cf92d5537f118ccb487/index_new/cn/light_cone_promotions.json</x:v>
      </x:c>
    </x:row>
    <x:row r="776" ht="20" customHeight="1">
      <x:c r="A776" s="6" t="str">
        <x:v>23012_1</x:v>
      </x:c>
      <x:c r="B776" s="6" t="str">
        <x:v>23012</x:v>
      </x:c>
      <x:c r="C776" s="6" t="n">
        <x:v>1</x:v>
      </x:c>
      <x:c r="D776" s="6" t="n">
        <x:v>105.6</x:v>
      </x:c>
      <x:c r="E776" s="6" t="n">
        <x:v>58.08</x:v>
      </x:c>
      <x:c r="F776" s="6" t="n">
        <x:v>46.2</x:v>
      </x:c>
      <x:c r="G776" s="6" t="n">
        <x:v>7.2</x:v>
      </x:c>
      <x:c r="H776" s="6" t="n">
        <x:v>3.96</x:v>
      </x:c>
      <x:c r="I776" s="6" t="n">
        <x:v>3.15</x:v>
      </x:c>
      <x:c r="J776" s="6" t="str">
        <x:v>https://raw.githubusercontent.com/Mar-7th/StarRailRes/dbe8cdfcfb0bf657b9fe1cf92d5537f118ccb487/index_new/cn/light_cone_promotions.json</x:v>
      </x:c>
    </x:row>
    <x:row r="777" ht="20" customHeight="1">
      <x:c r="A777" s="6" t="str">
        <x:v>23012_2</x:v>
      </x:c>
      <x:c r="B777" s="6" t="str">
        <x:v>23012</x:v>
      </x:c>
      <x:c r="C777" s="6" t="n">
        <x:v>2</x:v>
      </x:c>
      <x:c r="D777" s="6" t="n">
        <x:v>182.4</x:v>
      </x:c>
      <x:c r="E777" s="6" t="n">
        <x:v>100.32</x:v>
      </x:c>
      <x:c r="F777" s="6" t="n">
        <x:v>79.8</x:v>
      </x:c>
      <x:c r="G777" s="6" t="n">
        <x:v>7.2</x:v>
      </x:c>
      <x:c r="H777" s="6" t="n">
        <x:v>3.96</x:v>
      </x:c>
      <x:c r="I777" s="6" t="n">
        <x:v>3.15</x:v>
      </x:c>
      <x:c r="J777" s="6" t="str">
        <x:v>https://raw.githubusercontent.com/Mar-7th/StarRailRes/dbe8cdfcfb0bf657b9fe1cf92d5537f118ccb487/index_new/cn/light_cone_promotions.json</x:v>
      </x:c>
    </x:row>
    <x:row r="778" ht="20" customHeight="1">
      <x:c r="A778" s="6" t="str">
        <x:v>23012_3</x:v>
      </x:c>
      <x:c r="B778" s="6" t="str">
        <x:v>23012</x:v>
      </x:c>
      <x:c r="C778" s="6" t="n">
        <x:v>3</x:v>
      </x:c>
      <x:c r="D778" s="6" t="n">
        <x:v>259.2</x:v>
      </x:c>
      <x:c r="E778" s="6" t="n">
        <x:v>142.56</x:v>
      </x:c>
      <x:c r="F778" s="6" t="n">
        <x:v>113.4</x:v>
      </x:c>
      <x:c r="G778" s="6" t="n">
        <x:v>7.2</x:v>
      </x:c>
      <x:c r="H778" s="6" t="n">
        <x:v>3.96</x:v>
      </x:c>
      <x:c r="I778" s="6" t="n">
        <x:v>3.15</x:v>
      </x:c>
      <x:c r="J778" s="6" t="str">
        <x:v>https://raw.githubusercontent.com/Mar-7th/StarRailRes/dbe8cdfcfb0bf657b9fe1cf92d5537f118ccb487/index_new/cn/light_cone_promotions.json</x:v>
      </x:c>
    </x:row>
    <x:row r="779" ht="20" customHeight="1">
      <x:c r="A779" s="6" t="str">
        <x:v>23012_4</x:v>
      </x:c>
      <x:c r="B779" s="6" t="str">
        <x:v>23012</x:v>
      </x:c>
      <x:c r="C779" s="6" t="n">
        <x:v>4</x:v>
      </x:c>
      <x:c r="D779" s="6" t="n">
        <x:v>336</x:v>
      </x:c>
      <x:c r="E779" s="6" t="n">
        <x:v>184.8</x:v>
      </x:c>
      <x:c r="F779" s="6" t="n">
        <x:v>147</x:v>
      </x:c>
      <x:c r="G779" s="6" t="n">
        <x:v>7.2</x:v>
      </x:c>
      <x:c r="H779" s="6" t="n">
        <x:v>3.96</x:v>
      </x:c>
      <x:c r="I779" s="6" t="n">
        <x:v>3.15</x:v>
      </x:c>
      <x:c r="J779" s="6" t="str">
        <x:v>https://raw.githubusercontent.com/Mar-7th/StarRailRes/dbe8cdfcfb0bf657b9fe1cf92d5537f118ccb487/index_new/cn/light_cone_promotions.json</x:v>
      </x:c>
    </x:row>
    <x:row r="780" ht="20" customHeight="1">
      <x:c r="A780" s="6" t="str">
        <x:v>23012_5</x:v>
      </x:c>
      <x:c r="B780" s="6" t="str">
        <x:v>23012</x:v>
      </x:c>
      <x:c r="C780" s="6" t="n">
        <x:v>5</x:v>
      </x:c>
      <x:c r="D780" s="6" t="n">
        <x:v>412.8</x:v>
      </x:c>
      <x:c r="E780" s="6" t="n">
        <x:v>227.04</x:v>
      </x:c>
      <x:c r="F780" s="6" t="n">
        <x:v>180.6</x:v>
      </x:c>
      <x:c r="G780" s="6" t="n">
        <x:v>7.2</x:v>
      </x:c>
      <x:c r="H780" s="6" t="n">
        <x:v>3.96</x:v>
      </x:c>
      <x:c r="I780" s="6" t="n">
        <x:v>3.15</x:v>
      </x:c>
      <x:c r="J780" s="6" t="str">
        <x:v>https://raw.githubusercontent.com/Mar-7th/StarRailRes/dbe8cdfcfb0bf657b9fe1cf92d5537f118ccb487/index_new/cn/light_cone_promotions.json</x:v>
      </x:c>
    </x:row>
    <x:row r="781" ht="20" customHeight="1">
      <x:c r="A781" s="6" t="str">
        <x:v>23012_6</x:v>
      </x:c>
      <x:c r="B781" s="6" t="str">
        <x:v>23012</x:v>
      </x:c>
      <x:c r="C781" s="6" t="n">
        <x:v>6</x:v>
      </x:c>
      <x:c r="D781" s="6" t="n">
        <x:v>489.6</x:v>
      </x:c>
      <x:c r="E781" s="6" t="n">
        <x:v>269.28</x:v>
      </x:c>
      <x:c r="F781" s="6" t="n">
        <x:v>214.2</x:v>
      </x:c>
      <x:c r="G781" s="6" t="n">
        <x:v>7.2</x:v>
      </x:c>
      <x:c r="H781" s="6" t="n">
        <x:v>3.96</x:v>
      </x:c>
      <x:c r="I781" s="6" t="n">
        <x:v>3.15</x:v>
      </x:c>
      <x:c r="J781" s="6" t="str">
        <x:v>https://raw.githubusercontent.com/Mar-7th/StarRailRes/dbe8cdfcfb0bf657b9fe1cf92d5537f118ccb487/index_new/cn/light_cone_promotions.json</x:v>
      </x:c>
    </x:row>
    <x:row r="782" ht="20" customHeight="1">
      <x:c r="A782" s="6" t="str">
        <x:v>23013_0</x:v>
      </x:c>
      <x:c r="B782" s="6" t="str">
        <x:v>23013</x:v>
      </x:c>
      <x:c r="C782" s="6" t="n">
        <x:v>0</x:v>
      </x:c>
      <x:c r="D782" s="6" t="n">
        <x:v>57.6</x:v>
      </x:c>
      <x:c r="E782" s="6" t="n">
        <x:v>21.6</x:v>
      </x:c>
      <x:c r="F782" s="6" t="n">
        <x:v>21</x:v>
      </x:c>
      <x:c r="G782" s="6" t="n">
        <x:v>8.64</x:v>
      </x:c>
      <x:c r="H782" s="6" t="n">
        <x:v>3.24</x:v>
      </x:c>
      <x:c r="I782" s="6" t="n">
        <x:v>3.15</x:v>
      </x:c>
      <x:c r="J782" s="6" t="str">
        <x:v>https://raw.githubusercontent.com/Mar-7th/StarRailRes/dbe8cdfcfb0bf657b9fe1cf92d5537f118ccb487/index_new/cn/light_cone_promotions.json</x:v>
      </x:c>
    </x:row>
    <x:row r="783" ht="20" customHeight="1">
      <x:c r="A783" s="6" t="str">
        <x:v>23013_1</x:v>
      </x:c>
      <x:c r="B783" s="6" t="str">
        <x:v>23013</x:v>
      </x:c>
      <x:c r="C783" s="6" t="n">
        <x:v>1</x:v>
      </x:c>
      <x:c r="D783" s="6" t="n">
        <x:v>126.72</x:v>
      </x:c>
      <x:c r="E783" s="6" t="n">
        <x:v>47.52</x:v>
      </x:c>
      <x:c r="F783" s="6" t="n">
        <x:v>46.2</x:v>
      </x:c>
      <x:c r="G783" s="6" t="n">
        <x:v>8.64</x:v>
      </x:c>
      <x:c r="H783" s="6" t="n">
        <x:v>3.24</x:v>
      </x:c>
      <x:c r="I783" s="6" t="n">
        <x:v>3.15</x:v>
      </x:c>
      <x:c r="J783" s="6" t="str">
        <x:v>https://raw.githubusercontent.com/Mar-7th/StarRailRes/dbe8cdfcfb0bf657b9fe1cf92d5537f118ccb487/index_new/cn/light_cone_promotions.json</x:v>
      </x:c>
    </x:row>
    <x:row r="784" ht="20" customHeight="1">
      <x:c r="A784" s="6" t="str">
        <x:v>23013_2</x:v>
      </x:c>
      <x:c r="B784" s="6" t="str">
        <x:v>23013</x:v>
      </x:c>
      <x:c r="C784" s="6" t="n">
        <x:v>2</x:v>
      </x:c>
      <x:c r="D784" s="6" t="n">
        <x:v>218.88</x:v>
      </x:c>
      <x:c r="E784" s="6" t="n">
        <x:v>82.08</x:v>
      </x:c>
      <x:c r="F784" s="6" t="n">
        <x:v>79.8</x:v>
      </x:c>
      <x:c r="G784" s="6" t="n">
        <x:v>8.64</x:v>
      </x:c>
      <x:c r="H784" s="6" t="n">
        <x:v>3.24</x:v>
      </x:c>
      <x:c r="I784" s="6" t="n">
        <x:v>3.15</x:v>
      </x:c>
      <x:c r="J784" s="6" t="str">
        <x:v>https://raw.githubusercontent.com/Mar-7th/StarRailRes/dbe8cdfcfb0bf657b9fe1cf92d5537f118ccb487/index_new/cn/light_cone_promotions.json</x:v>
      </x:c>
    </x:row>
    <x:row r="785" ht="20" customHeight="1">
      <x:c r="A785" s="6" t="str">
        <x:v>23013_3</x:v>
      </x:c>
      <x:c r="B785" s="6" t="str">
        <x:v>23013</x:v>
      </x:c>
      <x:c r="C785" s="6" t="n">
        <x:v>3</x:v>
      </x:c>
      <x:c r="D785" s="6" t="n">
        <x:v>311.04</x:v>
      </x:c>
      <x:c r="E785" s="6" t="n">
        <x:v>116.64</x:v>
      </x:c>
      <x:c r="F785" s="6" t="n">
        <x:v>113.4</x:v>
      </x:c>
      <x:c r="G785" s="6" t="n">
        <x:v>8.64</x:v>
      </x:c>
      <x:c r="H785" s="6" t="n">
        <x:v>3.24</x:v>
      </x:c>
      <x:c r="I785" s="6" t="n">
        <x:v>3.15</x:v>
      </x:c>
      <x:c r="J785" s="6" t="str">
        <x:v>https://raw.githubusercontent.com/Mar-7th/StarRailRes/dbe8cdfcfb0bf657b9fe1cf92d5537f118ccb487/index_new/cn/light_cone_promotions.json</x:v>
      </x:c>
    </x:row>
    <x:row r="786" ht="20" customHeight="1">
      <x:c r="A786" s="6" t="str">
        <x:v>23013_4</x:v>
      </x:c>
      <x:c r="B786" s="6" t="str">
        <x:v>23013</x:v>
      </x:c>
      <x:c r="C786" s="6" t="n">
        <x:v>4</x:v>
      </x:c>
      <x:c r="D786" s="6" t="n">
        <x:v>403.2</x:v>
      </x:c>
      <x:c r="E786" s="6" t="n">
        <x:v>151.2</x:v>
      </x:c>
      <x:c r="F786" s="6" t="n">
        <x:v>147</x:v>
      </x:c>
      <x:c r="G786" s="6" t="n">
        <x:v>8.64</x:v>
      </x:c>
      <x:c r="H786" s="6" t="n">
        <x:v>3.24</x:v>
      </x:c>
      <x:c r="I786" s="6" t="n">
        <x:v>3.15</x:v>
      </x:c>
      <x:c r="J786" s="6" t="str">
        <x:v>https://raw.githubusercontent.com/Mar-7th/StarRailRes/dbe8cdfcfb0bf657b9fe1cf92d5537f118ccb487/index_new/cn/light_cone_promotions.json</x:v>
      </x:c>
    </x:row>
    <x:row r="787" ht="20" customHeight="1">
      <x:c r="A787" s="6" t="str">
        <x:v>23013_5</x:v>
      </x:c>
      <x:c r="B787" s="6" t="str">
        <x:v>23013</x:v>
      </x:c>
      <x:c r="C787" s="6" t="n">
        <x:v>5</x:v>
      </x:c>
      <x:c r="D787" s="6" t="n">
        <x:v>495.36</x:v>
      </x:c>
      <x:c r="E787" s="6" t="n">
        <x:v>185.76</x:v>
      </x:c>
      <x:c r="F787" s="6" t="n">
        <x:v>180.6</x:v>
      </x:c>
      <x:c r="G787" s="6" t="n">
        <x:v>8.64</x:v>
      </x:c>
      <x:c r="H787" s="6" t="n">
        <x:v>3.24</x:v>
      </x:c>
      <x:c r="I787" s="6" t="n">
        <x:v>3.15</x:v>
      </x:c>
      <x:c r="J787" s="6" t="str">
        <x:v>https://raw.githubusercontent.com/Mar-7th/StarRailRes/dbe8cdfcfb0bf657b9fe1cf92d5537f118ccb487/index_new/cn/light_cone_promotions.json</x:v>
      </x:c>
    </x:row>
    <x:row r="788" ht="20" customHeight="1">
      <x:c r="A788" s="6" t="str">
        <x:v>23013_6</x:v>
      </x:c>
      <x:c r="B788" s="6" t="str">
        <x:v>23013</x:v>
      </x:c>
      <x:c r="C788" s="6" t="n">
        <x:v>6</x:v>
      </x:c>
      <x:c r="D788" s="6" t="n">
        <x:v>587.52</x:v>
      </x:c>
      <x:c r="E788" s="6" t="n">
        <x:v>220.32</x:v>
      </x:c>
      <x:c r="F788" s="6" t="n">
        <x:v>214.2</x:v>
      </x:c>
      <x:c r="G788" s="6" t="n">
        <x:v>8.64</x:v>
      </x:c>
      <x:c r="H788" s="6" t="n">
        <x:v>3.24</x:v>
      </x:c>
      <x:c r="I788" s="6" t="n">
        <x:v>3.15</x:v>
      </x:c>
      <x:c r="J788" s="6" t="str">
        <x:v>https://raw.githubusercontent.com/Mar-7th/StarRailRes/dbe8cdfcfb0bf657b9fe1cf92d5537f118ccb487/index_new/cn/light_cone_promotions.json</x:v>
      </x:c>
    </x:row>
    <x:row r="789" ht="20" customHeight="1">
      <x:c r="A789" s="6" t="str">
        <x:v>23014_0</x:v>
      </x:c>
      <x:c r="B789" s="6" t="str">
        <x:v>23014</x:v>
      </x:c>
      <x:c r="C789" s="6" t="n">
        <x:v>0</x:v>
      </x:c>
      <x:c r="D789" s="6" t="n">
        <x:v>52.8</x:v>
      </x:c>
      <x:c r="E789" s="6" t="n">
        <x:v>26.4</x:v>
      </x:c>
      <x:c r="F789" s="6" t="n">
        <x:v>18</x:v>
      </x:c>
      <x:c r="G789" s="6" t="n">
        <x:v>7.92</x:v>
      </x:c>
      <x:c r="H789" s="6" t="n">
        <x:v>3.96</x:v>
      </x:c>
      <x:c r="I789" s="6" t="n">
        <x:v>2.7</x:v>
      </x:c>
      <x:c r="J789" s="6" t="str">
        <x:v>https://raw.githubusercontent.com/Mar-7th/StarRailRes/dbe8cdfcfb0bf657b9fe1cf92d5537f118ccb487/index_new/cn/light_cone_promotions.json</x:v>
      </x:c>
    </x:row>
    <x:row r="790" ht="20" customHeight="1">
      <x:c r="A790" s="6" t="str">
        <x:v>23014_1</x:v>
      </x:c>
      <x:c r="B790" s="6" t="str">
        <x:v>23014</x:v>
      </x:c>
      <x:c r="C790" s="6" t="n">
        <x:v>1</x:v>
      </x:c>
      <x:c r="D790" s="6" t="n">
        <x:v>116.16</x:v>
      </x:c>
      <x:c r="E790" s="6" t="n">
        <x:v>58.08</x:v>
      </x:c>
      <x:c r="F790" s="6" t="n">
        <x:v>39.6</x:v>
      </x:c>
      <x:c r="G790" s="6" t="n">
        <x:v>7.92</x:v>
      </x:c>
      <x:c r="H790" s="6" t="n">
        <x:v>3.96</x:v>
      </x:c>
      <x:c r="I790" s="6" t="n">
        <x:v>2.7</x:v>
      </x:c>
      <x:c r="J790" s="6" t="str">
        <x:v>https://raw.githubusercontent.com/Mar-7th/StarRailRes/dbe8cdfcfb0bf657b9fe1cf92d5537f118ccb487/index_new/cn/light_cone_promotions.json</x:v>
      </x:c>
    </x:row>
    <x:row r="791" ht="20" customHeight="1">
      <x:c r="A791" s="6" t="str">
        <x:v>23014_2</x:v>
      </x:c>
      <x:c r="B791" s="6" t="str">
        <x:v>23014</x:v>
      </x:c>
      <x:c r="C791" s="6" t="n">
        <x:v>2</x:v>
      </x:c>
      <x:c r="D791" s="6" t="n">
        <x:v>200.64</x:v>
      </x:c>
      <x:c r="E791" s="6" t="n">
        <x:v>100.32</x:v>
      </x:c>
      <x:c r="F791" s="6" t="n">
        <x:v>68.4</x:v>
      </x:c>
      <x:c r="G791" s="6" t="n">
        <x:v>7.92</x:v>
      </x:c>
      <x:c r="H791" s="6" t="n">
        <x:v>3.96</x:v>
      </x:c>
      <x:c r="I791" s="6" t="n">
        <x:v>2.7</x:v>
      </x:c>
      <x:c r="J791" s="6" t="str">
        <x:v>https://raw.githubusercontent.com/Mar-7th/StarRailRes/dbe8cdfcfb0bf657b9fe1cf92d5537f118ccb487/index_new/cn/light_cone_promotions.json</x:v>
      </x:c>
    </x:row>
    <x:row r="792" ht="20" customHeight="1">
      <x:c r="A792" s="6" t="str">
        <x:v>23014_3</x:v>
      </x:c>
      <x:c r="B792" s="6" t="str">
        <x:v>23014</x:v>
      </x:c>
      <x:c r="C792" s="6" t="n">
        <x:v>3</x:v>
      </x:c>
      <x:c r="D792" s="6" t="n">
        <x:v>285.12</x:v>
      </x:c>
      <x:c r="E792" s="6" t="n">
        <x:v>142.56</x:v>
      </x:c>
      <x:c r="F792" s="6" t="n">
        <x:v>97.2</x:v>
      </x:c>
      <x:c r="G792" s="6" t="n">
        <x:v>7.92</x:v>
      </x:c>
      <x:c r="H792" s="6" t="n">
        <x:v>3.96</x:v>
      </x:c>
      <x:c r="I792" s="6" t="n">
        <x:v>2.7</x:v>
      </x:c>
      <x:c r="J792" s="6" t="str">
        <x:v>https://raw.githubusercontent.com/Mar-7th/StarRailRes/dbe8cdfcfb0bf657b9fe1cf92d5537f118ccb487/index_new/cn/light_cone_promotions.json</x:v>
      </x:c>
    </x:row>
    <x:row r="793" ht="20" customHeight="1">
      <x:c r="A793" s="6" t="str">
        <x:v>23014_4</x:v>
      </x:c>
      <x:c r="B793" s="6" t="str">
        <x:v>23014</x:v>
      </x:c>
      <x:c r="C793" s="6" t="n">
        <x:v>4</x:v>
      </x:c>
      <x:c r="D793" s="6" t="n">
        <x:v>369.6</x:v>
      </x:c>
      <x:c r="E793" s="6" t="n">
        <x:v>184.8</x:v>
      </x:c>
      <x:c r="F793" s="6" t="n">
        <x:v>126</x:v>
      </x:c>
      <x:c r="G793" s="6" t="n">
        <x:v>7.92</x:v>
      </x:c>
      <x:c r="H793" s="6" t="n">
        <x:v>3.96</x:v>
      </x:c>
      <x:c r="I793" s="6" t="n">
        <x:v>2.7</x:v>
      </x:c>
      <x:c r="J793" s="6" t="str">
        <x:v>https://raw.githubusercontent.com/Mar-7th/StarRailRes/dbe8cdfcfb0bf657b9fe1cf92d5537f118ccb487/index_new/cn/light_cone_promotions.json</x:v>
      </x:c>
    </x:row>
    <x:row r="794" ht="20" customHeight="1">
      <x:c r="A794" s="6" t="str">
        <x:v>23014_5</x:v>
      </x:c>
      <x:c r="B794" s="6" t="str">
        <x:v>23014</x:v>
      </x:c>
      <x:c r="C794" s="6" t="n">
        <x:v>5</x:v>
      </x:c>
      <x:c r="D794" s="6" t="n">
        <x:v>454.08</x:v>
      </x:c>
      <x:c r="E794" s="6" t="n">
        <x:v>227.04</x:v>
      </x:c>
      <x:c r="F794" s="6" t="n">
        <x:v>154.8</x:v>
      </x:c>
      <x:c r="G794" s="6" t="n">
        <x:v>7.92</x:v>
      </x:c>
      <x:c r="H794" s="6" t="n">
        <x:v>3.96</x:v>
      </x:c>
      <x:c r="I794" s="6" t="n">
        <x:v>2.7</x:v>
      </x:c>
      <x:c r="J794" s="6" t="str">
        <x:v>https://raw.githubusercontent.com/Mar-7th/StarRailRes/dbe8cdfcfb0bf657b9fe1cf92d5537f118ccb487/index_new/cn/light_cone_promotions.json</x:v>
      </x:c>
    </x:row>
    <x:row r="795" ht="20" customHeight="1">
      <x:c r="A795" s="6" t="str">
        <x:v>23014_6</x:v>
      </x:c>
      <x:c r="B795" s="6" t="str">
        <x:v>23014</x:v>
      </x:c>
      <x:c r="C795" s="6" t="n">
        <x:v>6</x:v>
      </x:c>
      <x:c r="D795" s="6" t="n">
        <x:v>538.56</x:v>
      </x:c>
      <x:c r="E795" s="6" t="n">
        <x:v>269.28</x:v>
      </x:c>
      <x:c r="F795" s="6" t="n">
        <x:v>183.6</x:v>
      </x:c>
      <x:c r="G795" s="6" t="n">
        <x:v>7.92</x:v>
      </x:c>
      <x:c r="H795" s="6" t="n">
        <x:v>3.96</x:v>
      </x:c>
      <x:c r="I795" s="6" t="n">
        <x:v>2.7</x:v>
      </x:c>
      <x:c r="J795" s="6" t="str">
        <x:v>https://raw.githubusercontent.com/Mar-7th/StarRailRes/dbe8cdfcfb0bf657b9fe1cf92d5537f118ccb487/index_new/cn/light_cone_promotions.json</x:v>
      </x:c>
    </x:row>
    <x:row r="796" ht="20" customHeight="1">
      <x:c r="A796" s="6" t="str">
        <x:v>23015_0</x:v>
      </x:c>
      <x:c r="B796" s="6" t="str">
        <x:v>23015</x:v>
      </x:c>
      <x:c r="C796" s="6" t="n">
        <x:v>0</x:v>
      </x:c>
      <x:c r="D796" s="6" t="n">
        <x:v>48</x:v>
      </x:c>
      <x:c r="E796" s="6" t="n">
        <x:v>28.8</x:v>
      </x:c>
      <x:c r="F796" s="6" t="n">
        <x:v>18</x:v>
      </x:c>
      <x:c r="G796" s="6" t="n">
        <x:v>7.2</x:v>
      </x:c>
      <x:c r="H796" s="6" t="n">
        <x:v>4.32</x:v>
      </x:c>
      <x:c r="I796" s="6" t="n">
        <x:v>2.7</x:v>
      </x:c>
      <x:c r="J796" s="6" t="str">
        <x:v>https://raw.githubusercontent.com/Mar-7th/StarRailRes/dbe8cdfcfb0bf657b9fe1cf92d5537f118ccb487/index_new/cn/light_cone_promotions.json</x:v>
      </x:c>
    </x:row>
    <x:row r="797" ht="20" customHeight="1">
      <x:c r="A797" s="6" t="str">
        <x:v>23015_1</x:v>
      </x:c>
      <x:c r="B797" s="6" t="str">
        <x:v>23015</x:v>
      </x:c>
      <x:c r="C797" s="6" t="n">
        <x:v>1</x:v>
      </x:c>
      <x:c r="D797" s="6" t="n">
        <x:v>105.6</x:v>
      </x:c>
      <x:c r="E797" s="6" t="n">
        <x:v>63.36</x:v>
      </x:c>
      <x:c r="F797" s="6" t="n">
        <x:v>39.6</x:v>
      </x:c>
      <x:c r="G797" s="6" t="n">
        <x:v>7.2</x:v>
      </x:c>
      <x:c r="H797" s="6" t="n">
        <x:v>4.32</x:v>
      </x:c>
      <x:c r="I797" s="6" t="n">
        <x:v>2.7</x:v>
      </x:c>
      <x:c r="J797" s="6" t="str">
        <x:v>https://raw.githubusercontent.com/Mar-7th/StarRailRes/dbe8cdfcfb0bf657b9fe1cf92d5537f118ccb487/index_new/cn/light_cone_promotions.json</x:v>
      </x:c>
    </x:row>
    <x:row r="798" ht="20" customHeight="1">
      <x:c r="A798" s="6" t="str">
        <x:v>23015_2</x:v>
      </x:c>
      <x:c r="B798" s="6" t="str">
        <x:v>23015</x:v>
      </x:c>
      <x:c r="C798" s="6" t="n">
        <x:v>2</x:v>
      </x:c>
      <x:c r="D798" s="6" t="n">
        <x:v>182.4</x:v>
      </x:c>
      <x:c r="E798" s="6" t="n">
        <x:v>109.44</x:v>
      </x:c>
      <x:c r="F798" s="6" t="n">
        <x:v>68.4</x:v>
      </x:c>
      <x:c r="G798" s="6" t="n">
        <x:v>7.2</x:v>
      </x:c>
      <x:c r="H798" s="6" t="n">
        <x:v>4.32</x:v>
      </x:c>
      <x:c r="I798" s="6" t="n">
        <x:v>2.7</x:v>
      </x:c>
      <x:c r="J798" s="6" t="str">
        <x:v>https://raw.githubusercontent.com/Mar-7th/StarRailRes/dbe8cdfcfb0bf657b9fe1cf92d5537f118ccb487/index_new/cn/light_cone_promotions.json</x:v>
      </x:c>
    </x:row>
    <x:row r="799" ht="20" customHeight="1">
      <x:c r="A799" s="6" t="str">
        <x:v>23015_3</x:v>
      </x:c>
      <x:c r="B799" s="6" t="str">
        <x:v>23015</x:v>
      </x:c>
      <x:c r="C799" s="6" t="n">
        <x:v>3</x:v>
      </x:c>
      <x:c r="D799" s="6" t="n">
        <x:v>259.2</x:v>
      </x:c>
      <x:c r="E799" s="6" t="n">
        <x:v>155.52</x:v>
      </x:c>
      <x:c r="F799" s="6" t="n">
        <x:v>97.2</x:v>
      </x:c>
      <x:c r="G799" s="6" t="n">
        <x:v>7.2</x:v>
      </x:c>
      <x:c r="H799" s="6" t="n">
        <x:v>4.32</x:v>
      </x:c>
      <x:c r="I799" s="6" t="n">
        <x:v>2.7</x:v>
      </x:c>
      <x:c r="J799" s="6" t="str">
        <x:v>https://raw.githubusercontent.com/Mar-7th/StarRailRes/dbe8cdfcfb0bf657b9fe1cf92d5537f118ccb487/index_new/cn/light_cone_promotions.json</x:v>
      </x:c>
    </x:row>
    <x:row r="800" ht="20" customHeight="1">
      <x:c r="A800" s="6" t="str">
        <x:v>23015_4</x:v>
      </x:c>
      <x:c r="B800" s="6" t="str">
        <x:v>23015</x:v>
      </x:c>
      <x:c r="C800" s="6" t="n">
        <x:v>4</x:v>
      </x:c>
      <x:c r="D800" s="6" t="n">
        <x:v>336</x:v>
      </x:c>
      <x:c r="E800" s="6" t="n">
        <x:v>201.6</x:v>
      </x:c>
      <x:c r="F800" s="6" t="n">
        <x:v>126</x:v>
      </x:c>
      <x:c r="G800" s="6" t="n">
        <x:v>7.2</x:v>
      </x:c>
      <x:c r="H800" s="6" t="n">
        <x:v>4.32</x:v>
      </x:c>
      <x:c r="I800" s="6" t="n">
        <x:v>2.7</x:v>
      </x:c>
      <x:c r="J800" s="6" t="str">
        <x:v>https://raw.githubusercontent.com/Mar-7th/StarRailRes/dbe8cdfcfb0bf657b9fe1cf92d5537f118ccb487/index_new/cn/light_cone_promotions.json</x:v>
      </x:c>
    </x:row>
    <x:row r="801" ht="20" customHeight="1">
      <x:c r="A801" s="6" t="str">
        <x:v>23015_5</x:v>
      </x:c>
      <x:c r="B801" s="6" t="str">
        <x:v>23015</x:v>
      </x:c>
      <x:c r="C801" s="6" t="n">
        <x:v>5</x:v>
      </x:c>
      <x:c r="D801" s="6" t="n">
        <x:v>412.8</x:v>
      </x:c>
      <x:c r="E801" s="6" t="n">
        <x:v>247.68</x:v>
      </x:c>
      <x:c r="F801" s="6" t="n">
        <x:v>154.8</x:v>
      </x:c>
      <x:c r="G801" s="6" t="n">
        <x:v>7.2</x:v>
      </x:c>
      <x:c r="H801" s="6" t="n">
        <x:v>4.32</x:v>
      </x:c>
      <x:c r="I801" s="6" t="n">
        <x:v>2.7</x:v>
      </x:c>
      <x:c r="J801" s="6" t="str">
        <x:v>https://raw.githubusercontent.com/Mar-7th/StarRailRes/dbe8cdfcfb0bf657b9fe1cf92d5537f118ccb487/index_new/cn/light_cone_promotions.json</x:v>
      </x:c>
    </x:row>
    <x:row r="802" ht="20" customHeight="1">
      <x:c r="A802" s="6" t="str">
        <x:v>23015_6</x:v>
      </x:c>
      <x:c r="B802" s="6" t="str">
        <x:v>23015</x:v>
      </x:c>
      <x:c r="C802" s="6" t="n">
        <x:v>6</x:v>
      </x:c>
      <x:c r="D802" s="6" t="n">
        <x:v>489.6</x:v>
      </x:c>
      <x:c r="E802" s="6" t="n">
        <x:v>293.76</x:v>
      </x:c>
      <x:c r="F802" s="6" t="n">
        <x:v>183.6</x:v>
      </x:c>
      <x:c r="G802" s="6" t="n">
        <x:v>7.2</x:v>
      </x:c>
      <x:c r="H802" s="6" t="n">
        <x:v>4.32</x:v>
      </x:c>
      <x:c r="I802" s="6" t="n">
        <x:v>2.7</x:v>
      </x:c>
      <x:c r="J802" s="6" t="str">
        <x:v>https://raw.githubusercontent.com/Mar-7th/StarRailRes/dbe8cdfcfb0bf657b9fe1cf92d5537f118ccb487/index_new/cn/light_cone_promotions.json</x:v>
      </x:c>
    </x:row>
    <x:row r="803" ht="20" customHeight="1">
      <x:c r="A803" s="6" t="str">
        <x:v>23016_0</x:v>
      </x:c>
      <x:c r="B803" s="6" t="str">
        <x:v>23016</x:v>
      </x:c>
      <x:c r="C803" s="6" t="n">
        <x:v>0</x:v>
      </x:c>
      <x:c r="D803" s="6" t="n">
        <x:v>48</x:v>
      </x:c>
      <x:c r="E803" s="6" t="n">
        <x:v>26.4</x:v>
      </x:c>
      <x:c r="F803" s="6" t="n">
        <x:v>21</x:v>
      </x:c>
      <x:c r="G803" s="6" t="n">
        <x:v>7.2</x:v>
      </x:c>
      <x:c r="H803" s="6" t="n">
        <x:v>3.96</x:v>
      </x:c>
      <x:c r="I803" s="6" t="n">
        <x:v>3.15</x:v>
      </x:c>
      <x:c r="J803" s="6" t="str">
        <x:v>https://raw.githubusercontent.com/Mar-7th/StarRailRes/dbe8cdfcfb0bf657b9fe1cf92d5537f118ccb487/index_new/cn/light_cone_promotions.json</x:v>
      </x:c>
    </x:row>
    <x:row r="804" ht="20" customHeight="1">
      <x:c r="A804" s="6" t="str">
        <x:v>23016_1</x:v>
      </x:c>
      <x:c r="B804" s="6" t="str">
        <x:v>23016</x:v>
      </x:c>
      <x:c r="C804" s="6" t="n">
        <x:v>1</x:v>
      </x:c>
      <x:c r="D804" s="6" t="n">
        <x:v>105.6</x:v>
      </x:c>
      <x:c r="E804" s="6" t="n">
        <x:v>58.08</x:v>
      </x:c>
      <x:c r="F804" s="6" t="n">
        <x:v>46.2</x:v>
      </x:c>
      <x:c r="G804" s="6" t="n">
        <x:v>7.2</x:v>
      </x:c>
      <x:c r="H804" s="6" t="n">
        <x:v>3.96</x:v>
      </x:c>
      <x:c r="I804" s="6" t="n">
        <x:v>3.15</x:v>
      </x:c>
      <x:c r="J804" s="6" t="str">
        <x:v>https://raw.githubusercontent.com/Mar-7th/StarRailRes/dbe8cdfcfb0bf657b9fe1cf92d5537f118ccb487/index_new/cn/light_cone_promotions.json</x:v>
      </x:c>
    </x:row>
    <x:row r="805" ht="20" customHeight="1">
      <x:c r="A805" s="6" t="str">
        <x:v>23016_2</x:v>
      </x:c>
      <x:c r="B805" s="6" t="str">
        <x:v>23016</x:v>
      </x:c>
      <x:c r="C805" s="6" t="n">
        <x:v>2</x:v>
      </x:c>
      <x:c r="D805" s="6" t="n">
        <x:v>182.4</x:v>
      </x:c>
      <x:c r="E805" s="6" t="n">
        <x:v>100.32</x:v>
      </x:c>
      <x:c r="F805" s="6" t="n">
        <x:v>79.8</x:v>
      </x:c>
      <x:c r="G805" s="6" t="n">
        <x:v>7.2</x:v>
      </x:c>
      <x:c r="H805" s="6" t="n">
        <x:v>3.96</x:v>
      </x:c>
      <x:c r="I805" s="6" t="n">
        <x:v>3.15</x:v>
      </x:c>
      <x:c r="J805" s="6" t="str">
        <x:v>https://raw.githubusercontent.com/Mar-7th/StarRailRes/dbe8cdfcfb0bf657b9fe1cf92d5537f118ccb487/index_new/cn/light_cone_promotions.json</x:v>
      </x:c>
    </x:row>
    <x:row r="806" ht="20" customHeight="1">
      <x:c r="A806" s="6" t="str">
        <x:v>23016_3</x:v>
      </x:c>
      <x:c r="B806" s="6" t="str">
        <x:v>23016</x:v>
      </x:c>
      <x:c r="C806" s="6" t="n">
        <x:v>3</x:v>
      </x:c>
      <x:c r="D806" s="6" t="n">
        <x:v>259.2</x:v>
      </x:c>
      <x:c r="E806" s="6" t="n">
        <x:v>142.56</x:v>
      </x:c>
      <x:c r="F806" s="6" t="n">
        <x:v>113.4</x:v>
      </x:c>
      <x:c r="G806" s="6" t="n">
        <x:v>7.2</x:v>
      </x:c>
      <x:c r="H806" s="6" t="n">
        <x:v>3.96</x:v>
      </x:c>
      <x:c r="I806" s="6" t="n">
        <x:v>3.15</x:v>
      </x:c>
      <x:c r="J806" s="6" t="str">
        <x:v>https://raw.githubusercontent.com/Mar-7th/StarRailRes/dbe8cdfcfb0bf657b9fe1cf92d5537f118ccb487/index_new/cn/light_cone_promotions.json</x:v>
      </x:c>
    </x:row>
    <x:row r="807" ht="20" customHeight="1">
      <x:c r="A807" s="6" t="str">
        <x:v>23016_4</x:v>
      </x:c>
      <x:c r="B807" s="6" t="str">
        <x:v>23016</x:v>
      </x:c>
      <x:c r="C807" s="6" t="n">
        <x:v>4</x:v>
      </x:c>
      <x:c r="D807" s="6" t="n">
        <x:v>336</x:v>
      </x:c>
      <x:c r="E807" s="6" t="n">
        <x:v>184.8</x:v>
      </x:c>
      <x:c r="F807" s="6" t="n">
        <x:v>147</x:v>
      </x:c>
      <x:c r="G807" s="6" t="n">
        <x:v>7.2</x:v>
      </x:c>
      <x:c r="H807" s="6" t="n">
        <x:v>3.96</x:v>
      </x:c>
      <x:c r="I807" s="6" t="n">
        <x:v>3.15</x:v>
      </x:c>
      <x:c r="J807" s="6" t="str">
        <x:v>https://raw.githubusercontent.com/Mar-7th/StarRailRes/dbe8cdfcfb0bf657b9fe1cf92d5537f118ccb487/index_new/cn/light_cone_promotions.json</x:v>
      </x:c>
    </x:row>
    <x:row r="808" ht="20" customHeight="1">
      <x:c r="A808" s="6" t="str">
        <x:v>23016_5</x:v>
      </x:c>
      <x:c r="B808" s="6" t="str">
        <x:v>23016</x:v>
      </x:c>
      <x:c r="C808" s="6" t="n">
        <x:v>5</x:v>
      </x:c>
      <x:c r="D808" s="6" t="n">
        <x:v>412.8</x:v>
      </x:c>
      <x:c r="E808" s="6" t="n">
        <x:v>227.04</x:v>
      </x:c>
      <x:c r="F808" s="6" t="n">
        <x:v>180.6</x:v>
      </x:c>
      <x:c r="G808" s="6" t="n">
        <x:v>7.2</x:v>
      </x:c>
      <x:c r="H808" s="6" t="n">
        <x:v>3.96</x:v>
      </x:c>
      <x:c r="I808" s="6" t="n">
        <x:v>3.15</x:v>
      </x:c>
      <x:c r="J808" s="6" t="str">
        <x:v>https://raw.githubusercontent.com/Mar-7th/StarRailRes/dbe8cdfcfb0bf657b9fe1cf92d5537f118ccb487/index_new/cn/light_cone_promotions.json</x:v>
      </x:c>
    </x:row>
    <x:row r="809" ht="20" customHeight="1">
      <x:c r="A809" s="6" t="str">
        <x:v>23016_6</x:v>
      </x:c>
      <x:c r="B809" s="6" t="str">
        <x:v>23016</x:v>
      </x:c>
      <x:c r="C809" s="6" t="n">
        <x:v>6</x:v>
      </x:c>
      <x:c r="D809" s="6" t="n">
        <x:v>489.6</x:v>
      </x:c>
      <x:c r="E809" s="6" t="n">
        <x:v>269.28</x:v>
      </x:c>
      <x:c r="F809" s="6" t="n">
        <x:v>214.2</x:v>
      </x:c>
      <x:c r="G809" s="6" t="n">
        <x:v>7.2</x:v>
      </x:c>
      <x:c r="H809" s="6" t="n">
        <x:v>3.96</x:v>
      </x:c>
      <x:c r="I809" s="6" t="n">
        <x:v>3.15</x:v>
      </x:c>
      <x:c r="J809" s="6" t="str">
        <x:v>https://raw.githubusercontent.com/Mar-7th/StarRailRes/dbe8cdfcfb0bf657b9fe1cf92d5537f118ccb487/index_new/cn/light_cone_promotions.json</x:v>
      </x:c>
    </x:row>
    <x:row r="810" ht="20" customHeight="1">
      <x:c r="A810" s="6" t="str">
        <x:v>23017_0</x:v>
      </x:c>
      <x:c r="B810" s="6" t="str">
        <x:v>23017</x:v>
      </x:c>
      <x:c r="C810" s="6" t="n">
        <x:v>0</x:v>
      </x:c>
      <x:c r="D810" s="6" t="n">
        <x:v>52.8</x:v>
      </x:c>
      <x:c r="E810" s="6" t="n">
        <x:v>21.6</x:v>
      </x:c>
      <x:c r="F810" s="6" t="n">
        <x:v>24</x:v>
      </x:c>
      <x:c r="G810" s="6" t="n">
        <x:v>7.92</x:v>
      </x:c>
      <x:c r="H810" s="6" t="n">
        <x:v>3.24</x:v>
      </x:c>
      <x:c r="I810" s="6" t="n">
        <x:v>3.6</x:v>
      </x:c>
      <x:c r="J810" s="6" t="str">
        <x:v>https://raw.githubusercontent.com/Mar-7th/StarRailRes/dbe8cdfcfb0bf657b9fe1cf92d5537f118ccb487/index_new/cn/light_cone_promotions.json</x:v>
      </x:c>
    </x:row>
    <x:row r="811" ht="20" customHeight="1">
      <x:c r="A811" s="6" t="str">
        <x:v>23017_1</x:v>
      </x:c>
      <x:c r="B811" s="6" t="str">
        <x:v>23017</x:v>
      </x:c>
      <x:c r="C811" s="6" t="n">
        <x:v>1</x:v>
      </x:c>
      <x:c r="D811" s="6" t="n">
        <x:v>116.16</x:v>
      </x:c>
      <x:c r="E811" s="6" t="n">
        <x:v>47.52</x:v>
      </x:c>
      <x:c r="F811" s="6" t="n">
        <x:v>52.8</x:v>
      </x:c>
      <x:c r="G811" s="6" t="n">
        <x:v>7.92</x:v>
      </x:c>
      <x:c r="H811" s="6" t="n">
        <x:v>3.24</x:v>
      </x:c>
      <x:c r="I811" s="6" t="n">
        <x:v>3.6</x:v>
      </x:c>
      <x:c r="J811" s="6" t="str">
        <x:v>https://raw.githubusercontent.com/Mar-7th/StarRailRes/dbe8cdfcfb0bf657b9fe1cf92d5537f118ccb487/index_new/cn/light_cone_promotions.json</x:v>
      </x:c>
    </x:row>
    <x:row r="812" ht="20" customHeight="1">
      <x:c r="A812" s="6" t="str">
        <x:v>23017_2</x:v>
      </x:c>
      <x:c r="B812" s="6" t="str">
        <x:v>23017</x:v>
      </x:c>
      <x:c r="C812" s="6" t="n">
        <x:v>2</x:v>
      </x:c>
      <x:c r="D812" s="6" t="n">
        <x:v>200.64</x:v>
      </x:c>
      <x:c r="E812" s="6" t="n">
        <x:v>82.08</x:v>
      </x:c>
      <x:c r="F812" s="6" t="n">
        <x:v>91.2</x:v>
      </x:c>
      <x:c r="G812" s="6" t="n">
        <x:v>7.92</x:v>
      </x:c>
      <x:c r="H812" s="6" t="n">
        <x:v>3.24</x:v>
      </x:c>
      <x:c r="I812" s="6" t="n">
        <x:v>3.6</x:v>
      </x:c>
      <x:c r="J812" s="6" t="str">
        <x:v>https://raw.githubusercontent.com/Mar-7th/StarRailRes/dbe8cdfcfb0bf657b9fe1cf92d5537f118ccb487/index_new/cn/light_cone_promotions.json</x:v>
      </x:c>
    </x:row>
    <x:row r="813" ht="20" customHeight="1">
      <x:c r="A813" s="6" t="str">
        <x:v>23017_3</x:v>
      </x:c>
      <x:c r="B813" s="6" t="str">
        <x:v>23017</x:v>
      </x:c>
      <x:c r="C813" s="6" t="n">
        <x:v>3</x:v>
      </x:c>
      <x:c r="D813" s="6" t="n">
        <x:v>285.12</x:v>
      </x:c>
      <x:c r="E813" s="6" t="n">
        <x:v>116.64</x:v>
      </x:c>
      <x:c r="F813" s="6" t="n">
        <x:v>129.6</x:v>
      </x:c>
      <x:c r="G813" s="6" t="n">
        <x:v>7.92</x:v>
      </x:c>
      <x:c r="H813" s="6" t="n">
        <x:v>3.24</x:v>
      </x:c>
      <x:c r="I813" s="6" t="n">
        <x:v>3.6</x:v>
      </x:c>
      <x:c r="J813" s="6" t="str">
        <x:v>https://raw.githubusercontent.com/Mar-7th/StarRailRes/dbe8cdfcfb0bf657b9fe1cf92d5537f118ccb487/index_new/cn/light_cone_promotions.json</x:v>
      </x:c>
    </x:row>
    <x:row r="814" ht="20" customHeight="1">
      <x:c r="A814" s="6" t="str">
        <x:v>23017_4</x:v>
      </x:c>
      <x:c r="B814" s="6" t="str">
        <x:v>23017</x:v>
      </x:c>
      <x:c r="C814" s="6" t="n">
        <x:v>4</x:v>
      </x:c>
      <x:c r="D814" s="6" t="n">
        <x:v>369.6</x:v>
      </x:c>
      <x:c r="E814" s="6" t="n">
        <x:v>151.2</x:v>
      </x:c>
      <x:c r="F814" s="6" t="n">
        <x:v>168</x:v>
      </x:c>
      <x:c r="G814" s="6" t="n">
        <x:v>7.92</x:v>
      </x:c>
      <x:c r="H814" s="6" t="n">
        <x:v>3.24</x:v>
      </x:c>
      <x:c r="I814" s="6" t="n">
        <x:v>3.6</x:v>
      </x:c>
      <x:c r="J814" s="6" t="str">
        <x:v>https://raw.githubusercontent.com/Mar-7th/StarRailRes/dbe8cdfcfb0bf657b9fe1cf92d5537f118ccb487/index_new/cn/light_cone_promotions.json</x:v>
      </x:c>
    </x:row>
    <x:row r="815" ht="20" customHeight="1">
      <x:c r="A815" s="6" t="str">
        <x:v>23017_5</x:v>
      </x:c>
      <x:c r="B815" s="6" t="str">
        <x:v>23017</x:v>
      </x:c>
      <x:c r="C815" s="6" t="n">
        <x:v>5</x:v>
      </x:c>
      <x:c r="D815" s="6" t="n">
        <x:v>454.08</x:v>
      </x:c>
      <x:c r="E815" s="6" t="n">
        <x:v>185.76</x:v>
      </x:c>
      <x:c r="F815" s="6" t="n">
        <x:v>206.4</x:v>
      </x:c>
      <x:c r="G815" s="6" t="n">
        <x:v>7.92</x:v>
      </x:c>
      <x:c r="H815" s="6" t="n">
        <x:v>3.24</x:v>
      </x:c>
      <x:c r="I815" s="6" t="n">
        <x:v>3.6</x:v>
      </x:c>
      <x:c r="J815" s="6" t="str">
        <x:v>https://raw.githubusercontent.com/Mar-7th/StarRailRes/dbe8cdfcfb0bf657b9fe1cf92d5537f118ccb487/index_new/cn/light_cone_promotions.json</x:v>
      </x:c>
    </x:row>
    <x:row r="816" ht="20" customHeight="1">
      <x:c r="A816" s="6" t="str">
        <x:v>23017_6</x:v>
      </x:c>
      <x:c r="B816" s="6" t="str">
        <x:v>23017</x:v>
      </x:c>
      <x:c r="C816" s="6" t="n">
        <x:v>6</x:v>
      </x:c>
      <x:c r="D816" s="6" t="n">
        <x:v>538.56</x:v>
      </x:c>
      <x:c r="E816" s="6" t="n">
        <x:v>220.32</x:v>
      </x:c>
      <x:c r="F816" s="6" t="n">
        <x:v>244.8</x:v>
      </x:c>
      <x:c r="G816" s="6" t="n">
        <x:v>7.92</x:v>
      </x:c>
      <x:c r="H816" s="6" t="n">
        <x:v>3.24</x:v>
      </x:c>
      <x:c r="I816" s="6" t="n">
        <x:v>3.6</x:v>
      </x:c>
      <x:c r="J816" s="6" t="str">
        <x:v>https://raw.githubusercontent.com/Mar-7th/StarRailRes/dbe8cdfcfb0bf657b9fe1cf92d5537f118ccb487/index_new/cn/light_cone_promotions.json</x:v>
      </x:c>
    </x:row>
    <x:row r="817" ht="20" customHeight="1">
      <x:c r="A817" s="6" t="str">
        <x:v>23018_0</x:v>
      </x:c>
      <x:c r="B817" s="6" t="str">
        <x:v>23018</x:v>
      </x:c>
      <x:c r="C817" s="6" t="n">
        <x:v>0</x:v>
      </x:c>
      <x:c r="D817" s="6" t="n">
        <x:v>48</x:v>
      </x:c>
      <x:c r="E817" s="6" t="n">
        <x:v>26.4</x:v>
      </x:c>
      <x:c r="F817" s="6" t="n">
        <x:v>21</x:v>
      </x:c>
      <x:c r="G817" s="6" t="n">
        <x:v>7.2</x:v>
      </x:c>
      <x:c r="H817" s="6" t="n">
        <x:v>3.96</x:v>
      </x:c>
      <x:c r="I817" s="6" t="n">
        <x:v>3.15</x:v>
      </x:c>
      <x:c r="J817" s="6" t="str">
        <x:v>https://raw.githubusercontent.com/Mar-7th/StarRailRes/dbe8cdfcfb0bf657b9fe1cf92d5537f118ccb487/index_new/cn/light_cone_promotions.json</x:v>
      </x:c>
    </x:row>
    <x:row r="818" ht="20" customHeight="1">
      <x:c r="A818" s="6" t="str">
        <x:v>23018_1</x:v>
      </x:c>
      <x:c r="B818" s="6" t="str">
        <x:v>23018</x:v>
      </x:c>
      <x:c r="C818" s="6" t="n">
        <x:v>1</x:v>
      </x:c>
      <x:c r="D818" s="6" t="n">
        <x:v>105.6</x:v>
      </x:c>
      <x:c r="E818" s="6" t="n">
        <x:v>58.08</x:v>
      </x:c>
      <x:c r="F818" s="6" t="n">
        <x:v>46.2</x:v>
      </x:c>
      <x:c r="G818" s="6" t="n">
        <x:v>7.2</x:v>
      </x:c>
      <x:c r="H818" s="6" t="n">
        <x:v>3.96</x:v>
      </x:c>
      <x:c r="I818" s="6" t="n">
        <x:v>3.15</x:v>
      </x:c>
      <x:c r="J818" s="6" t="str">
        <x:v>https://raw.githubusercontent.com/Mar-7th/StarRailRes/dbe8cdfcfb0bf657b9fe1cf92d5537f118ccb487/index_new/cn/light_cone_promotions.json</x:v>
      </x:c>
    </x:row>
    <x:row r="819" ht="20" customHeight="1">
      <x:c r="A819" s="6" t="str">
        <x:v>23018_2</x:v>
      </x:c>
      <x:c r="B819" s="6" t="str">
        <x:v>23018</x:v>
      </x:c>
      <x:c r="C819" s="6" t="n">
        <x:v>2</x:v>
      </x:c>
      <x:c r="D819" s="6" t="n">
        <x:v>182.4</x:v>
      </x:c>
      <x:c r="E819" s="6" t="n">
        <x:v>100.32</x:v>
      </x:c>
      <x:c r="F819" s="6" t="n">
        <x:v>79.8</x:v>
      </x:c>
      <x:c r="G819" s="6" t="n">
        <x:v>7.2</x:v>
      </x:c>
      <x:c r="H819" s="6" t="n">
        <x:v>3.96</x:v>
      </x:c>
      <x:c r="I819" s="6" t="n">
        <x:v>3.15</x:v>
      </x:c>
      <x:c r="J819" s="6" t="str">
        <x:v>https://raw.githubusercontent.com/Mar-7th/StarRailRes/dbe8cdfcfb0bf657b9fe1cf92d5537f118ccb487/index_new/cn/light_cone_promotions.json</x:v>
      </x:c>
    </x:row>
    <x:row r="820" ht="20" customHeight="1">
      <x:c r="A820" s="6" t="str">
        <x:v>23018_3</x:v>
      </x:c>
      <x:c r="B820" s="6" t="str">
        <x:v>23018</x:v>
      </x:c>
      <x:c r="C820" s="6" t="n">
        <x:v>3</x:v>
      </x:c>
      <x:c r="D820" s="6" t="n">
        <x:v>259.2</x:v>
      </x:c>
      <x:c r="E820" s="6" t="n">
        <x:v>142.56</x:v>
      </x:c>
      <x:c r="F820" s="6" t="n">
        <x:v>113.4</x:v>
      </x:c>
      <x:c r="G820" s="6" t="n">
        <x:v>7.2</x:v>
      </x:c>
      <x:c r="H820" s="6" t="n">
        <x:v>3.96</x:v>
      </x:c>
      <x:c r="I820" s="6" t="n">
        <x:v>3.15</x:v>
      </x:c>
      <x:c r="J820" s="6" t="str">
        <x:v>https://raw.githubusercontent.com/Mar-7th/StarRailRes/dbe8cdfcfb0bf657b9fe1cf92d5537f118ccb487/index_new/cn/light_cone_promotions.json</x:v>
      </x:c>
    </x:row>
    <x:row r="821" ht="20" customHeight="1">
      <x:c r="A821" s="6" t="str">
        <x:v>23018_4</x:v>
      </x:c>
      <x:c r="B821" s="6" t="str">
        <x:v>23018</x:v>
      </x:c>
      <x:c r="C821" s="6" t="n">
        <x:v>4</x:v>
      </x:c>
      <x:c r="D821" s="6" t="n">
        <x:v>336</x:v>
      </x:c>
      <x:c r="E821" s="6" t="n">
        <x:v>184.8</x:v>
      </x:c>
      <x:c r="F821" s="6" t="n">
        <x:v>147</x:v>
      </x:c>
      <x:c r="G821" s="6" t="n">
        <x:v>7.2</x:v>
      </x:c>
      <x:c r="H821" s="6" t="n">
        <x:v>3.96</x:v>
      </x:c>
      <x:c r="I821" s="6" t="n">
        <x:v>3.15</x:v>
      </x:c>
      <x:c r="J821" s="6" t="str">
        <x:v>https://raw.githubusercontent.com/Mar-7th/StarRailRes/dbe8cdfcfb0bf657b9fe1cf92d5537f118ccb487/index_new/cn/light_cone_promotions.json</x:v>
      </x:c>
    </x:row>
    <x:row r="822" ht="20" customHeight="1">
      <x:c r="A822" s="6" t="str">
        <x:v>23018_5</x:v>
      </x:c>
      <x:c r="B822" s="6" t="str">
        <x:v>23018</x:v>
      </x:c>
      <x:c r="C822" s="6" t="n">
        <x:v>5</x:v>
      </x:c>
      <x:c r="D822" s="6" t="n">
        <x:v>412.8</x:v>
      </x:c>
      <x:c r="E822" s="6" t="n">
        <x:v>227.04</x:v>
      </x:c>
      <x:c r="F822" s="6" t="n">
        <x:v>180.6</x:v>
      </x:c>
      <x:c r="G822" s="6" t="n">
        <x:v>7.2</x:v>
      </x:c>
      <x:c r="H822" s="6" t="n">
        <x:v>3.96</x:v>
      </x:c>
      <x:c r="I822" s="6" t="n">
        <x:v>3.15</x:v>
      </x:c>
      <x:c r="J822" s="6" t="str">
        <x:v>https://raw.githubusercontent.com/Mar-7th/StarRailRes/dbe8cdfcfb0bf657b9fe1cf92d5537f118ccb487/index_new/cn/light_cone_promotions.json</x:v>
      </x:c>
    </x:row>
    <x:row r="823" ht="20" customHeight="1">
      <x:c r="A823" s="6" t="str">
        <x:v>23018_6</x:v>
      </x:c>
      <x:c r="B823" s="6" t="str">
        <x:v>23018</x:v>
      </x:c>
      <x:c r="C823" s="6" t="n">
        <x:v>6</x:v>
      </x:c>
      <x:c r="D823" s="6" t="n">
        <x:v>489.6</x:v>
      </x:c>
      <x:c r="E823" s="6" t="n">
        <x:v>269.28</x:v>
      </x:c>
      <x:c r="F823" s="6" t="n">
        <x:v>214.2</x:v>
      </x:c>
      <x:c r="G823" s="6" t="n">
        <x:v>7.2</x:v>
      </x:c>
      <x:c r="H823" s="6" t="n">
        <x:v>3.96</x:v>
      </x:c>
      <x:c r="I823" s="6" t="n">
        <x:v>3.15</x:v>
      </x:c>
      <x:c r="J823" s="6" t="str">
        <x:v>https://raw.githubusercontent.com/Mar-7th/StarRailRes/dbe8cdfcfb0bf657b9fe1cf92d5537f118ccb487/index_new/cn/light_cone_promotions.json</x:v>
      </x:c>
    </x:row>
    <x:row r="824" ht="20" customHeight="1">
      <x:c r="A824" s="6" t="str">
        <x:v>23019_0</x:v>
      </x:c>
      <x:c r="B824" s="6" t="str">
        <x:v>23019</x:v>
      </x:c>
      <x:c r="C824" s="6" t="n">
        <x:v>0</x:v>
      </x:c>
      <x:c r="D824" s="6" t="n">
        <x:v>48</x:v>
      </x:c>
      <x:c r="E824" s="6" t="n">
        <x:v>24</x:v>
      </x:c>
      <x:c r="F824" s="6" t="n">
        <x:v>24</x:v>
      </x:c>
      <x:c r="G824" s="6" t="n">
        <x:v>7.2</x:v>
      </x:c>
      <x:c r="H824" s="6" t="n">
        <x:v>3.6</x:v>
      </x:c>
      <x:c r="I824" s="6" t="n">
        <x:v>3.6</x:v>
      </x:c>
      <x:c r="J824" s="6" t="str">
        <x:v>https://raw.githubusercontent.com/Mar-7th/StarRailRes/dbe8cdfcfb0bf657b9fe1cf92d5537f118ccb487/index_new/cn/light_cone_promotions.json</x:v>
      </x:c>
    </x:row>
    <x:row r="825" ht="20" customHeight="1">
      <x:c r="A825" s="6" t="str">
        <x:v>23019_1</x:v>
      </x:c>
      <x:c r="B825" s="6" t="str">
        <x:v>23019</x:v>
      </x:c>
      <x:c r="C825" s="6" t="n">
        <x:v>1</x:v>
      </x:c>
      <x:c r="D825" s="6" t="n">
        <x:v>105.6</x:v>
      </x:c>
      <x:c r="E825" s="6" t="n">
        <x:v>52.8</x:v>
      </x:c>
      <x:c r="F825" s="6" t="n">
        <x:v>52.8</x:v>
      </x:c>
      <x:c r="G825" s="6" t="n">
        <x:v>7.2</x:v>
      </x:c>
      <x:c r="H825" s="6" t="n">
        <x:v>3.6</x:v>
      </x:c>
      <x:c r="I825" s="6" t="n">
        <x:v>3.6</x:v>
      </x:c>
      <x:c r="J825" s="6" t="str">
        <x:v>https://raw.githubusercontent.com/Mar-7th/StarRailRes/dbe8cdfcfb0bf657b9fe1cf92d5537f118ccb487/index_new/cn/light_cone_promotions.json</x:v>
      </x:c>
    </x:row>
    <x:row r="826" ht="20" customHeight="1">
      <x:c r="A826" s="6" t="str">
        <x:v>23019_2</x:v>
      </x:c>
      <x:c r="B826" s="6" t="str">
        <x:v>23019</x:v>
      </x:c>
      <x:c r="C826" s="6" t="n">
        <x:v>2</x:v>
      </x:c>
      <x:c r="D826" s="6" t="n">
        <x:v>182.4</x:v>
      </x:c>
      <x:c r="E826" s="6" t="n">
        <x:v>91.2</x:v>
      </x:c>
      <x:c r="F826" s="6" t="n">
        <x:v>91.2</x:v>
      </x:c>
      <x:c r="G826" s="6" t="n">
        <x:v>7.2</x:v>
      </x:c>
      <x:c r="H826" s="6" t="n">
        <x:v>3.6</x:v>
      </x:c>
      <x:c r="I826" s="6" t="n">
        <x:v>3.6</x:v>
      </x:c>
      <x:c r="J826" s="6" t="str">
        <x:v>https://raw.githubusercontent.com/Mar-7th/StarRailRes/dbe8cdfcfb0bf657b9fe1cf92d5537f118ccb487/index_new/cn/light_cone_promotions.json</x:v>
      </x:c>
    </x:row>
    <x:row r="827" ht="20" customHeight="1">
      <x:c r="A827" s="6" t="str">
        <x:v>23019_3</x:v>
      </x:c>
      <x:c r="B827" s="6" t="str">
        <x:v>23019</x:v>
      </x:c>
      <x:c r="C827" s="6" t="n">
        <x:v>3</x:v>
      </x:c>
      <x:c r="D827" s="6" t="n">
        <x:v>259.2</x:v>
      </x:c>
      <x:c r="E827" s="6" t="n">
        <x:v>129.6</x:v>
      </x:c>
      <x:c r="F827" s="6" t="n">
        <x:v>129.6</x:v>
      </x:c>
      <x:c r="G827" s="6" t="n">
        <x:v>7.2</x:v>
      </x:c>
      <x:c r="H827" s="6" t="n">
        <x:v>3.6</x:v>
      </x:c>
      <x:c r="I827" s="6" t="n">
        <x:v>3.6</x:v>
      </x:c>
      <x:c r="J827" s="6" t="str">
        <x:v>https://raw.githubusercontent.com/Mar-7th/StarRailRes/dbe8cdfcfb0bf657b9fe1cf92d5537f118ccb487/index_new/cn/light_cone_promotions.json</x:v>
      </x:c>
    </x:row>
    <x:row r="828" ht="20" customHeight="1">
      <x:c r="A828" s="6" t="str">
        <x:v>23019_4</x:v>
      </x:c>
      <x:c r="B828" s="6" t="str">
        <x:v>23019</x:v>
      </x:c>
      <x:c r="C828" s="6" t="n">
        <x:v>4</x:v>
      </x:c>
      <x:c r="D828" s="6" t="n">
        <x:v>336</x:v>
      </x:c>
      <x:c r="E828" s="6" t="n">
        <x:v>168</x:v>
      </x:c>
      <x:c r="F828" s="6" t="n">
        <x:v>168</x:v>
      </x:c>
      <x:c r="G828" s="6" t="n">
        <x:v>7.2</x:v>
      </x:c>
      <x:c r="H828" s="6" t="n">
        <x:v>3.6</x:v>
      </x:c>
      <x:c r="I828" s="6" t="n">
        <x:v>3.6</x:v>
      </x:c>
      <x:c r="J828" s="6" t="str">
        <x:v>https://raw.githubusercontent.com/Mar-7th/StarRailRes/dbe8cdfcfb0bf657b9fe1cf92d5537f118ccb487/index_new/cn/light_cone_promotions.json</x:v>
      </x:c>
    </x:row>
    <x:row r="829" ht="20" customHeight="1">
      <x:c r="A829" s="6" t="str">
        <x:v>23019_5</x:v>
      </x:c>
      <x:c r="B829" s="6" t="str">
        <x:v>23019</x:v>
      </x:c>
      <x:c r="C829" s="6" t="n">
        <x:v>5</x:v>
      </x:c>
      <x:c r="D829" s="6" t="n">
        <x:v>412.8</x:v>
      </x:c>
      <x:c r="E829" s="6" t="n">
        <x:v>206.4</x:v>
      </x:c>
      <x:c r="F829" s="6" t="n">
        <x:v>206.4</x:v>
      </x:c>
      <x:c r="G829" s="6" t="n">
        <x:v>7.2</x:v>
      </x:c>
      <x:c r="H829" s="6" t="n">
        <x:v>3.6</x:v>
      </x:c>
      <x:c r="I829" s="6" t="n">
        <x:v>3.6</x:v>
      </x:c>
      <x:c r="J829" s="6" t="str">
        <x:v>https://raw.githubusercontent.com/Mar-7th/StarRailRes/dbe8cdfcfb0bf657b9fe1cf92d5537f118ccb487/index_new/cn/light_cone_promotions.json</x:v>
      </x:c>
    </x:row>
    <x:row r="830" ht="20" customHeight="1">
      <x:c r="A830" s="6" t="str">
        <x:v>23019_6</x:v>
      </x:c>
      <x:c r="B830" s="6" t="str">
        <x:v>23019</x:v>
      </x:c>
      <x:c r="C830" s="6" t="n">
        <x:v>6</x:v>
      </x:c>
      <x:c r="D830" s="6" t="n">
        <x:v>489.6</x:v>
      </x:c>
      <x:c r="E830" s="6" t="n">
        <x:v>244.8</x:v>
      </x:c>
      <x:c r="F830" s="6" t="n">
        <x:v>244.8</x:v>
      </x:c>
      <x:c r="G830" s="6" t="n">
        <x:v>7.2</x:v>
      </x:c>
      <x:c r="H830" s="6" t="n">
        <x:v>3.6</x:v>
      </x:c>
      <x:c r="I830" s="6" t="n">
        <x:v>3.6</x:v>
      </x:c>
      <x:c r="J830" s="6" t="str">
        <x:v>https://raw.githubusercontent.com/Mar-7th/StarRailRes/dbe8cdfcfb0bf657b9fe1cf92d5537f118ccb487/index_new/cn/light_cone_promotions.json</x:v>
      </x:c>
    </x:row>
    <x:row r="831" ht="20" customHeight="1">
      <x:c r="A831" s="6" t="str">
        <x:v>23020_0</x:v>
      </x:c>
      <x:c r="B831" s="6" t="str">
        <x:v>23020</x:v>
      </x:c>
      <x:c r="C831" s="6" t="n">
        <x:v>0</x:v>
      </x:c>
      <x:c r="D831" s="6" t="n">
        <x:v>43.2</x:v>
      </x:c>
      <x:c r="E831" s="6" t="n">
        <x:v>26.4</x:v>
      </x:c>
      <x:c r="F831" s="6" t="n">
        <x:v>24</x:v>
      </x:c>
      <x:c r="G831" s="6" t="n">
        <x:v>6.48</x:v>
      </x:c>
      <x:c r="H831" s="6" t="n">
        <x:v>3.96</x:v>
      </x:c>
      <x:c r="I831" s="6" t="n">
        <x:v>3.6</x:v>
      </x:c>
      <x:c r="J831" s="6" t="str">
        <x:v>https://raw.githubusercontent.com/Mar-7th/StarRailRes/dbe8cdfcfb0bf657b9fe1cf92d5537f118ccb487/index_new/cn/light_cone_promotions.json</x:v>
      </x:c>
    </x:row>
    <x:row r="832" ht="20" customHeight="1">
      <x:c r="A832" s="6" t="str">
        <x:v>23020_1</x:v>
      </x:c>
      <x:c r="B832" s="6" t="str">
        <x:v>23020</x:v>
      </x:c>
      <x:c r="C832" s="6" t="n">
        <x:v>1</x:v>
      </x:c>
      <x:c r="D832" s="6" t="n">
        <x:v>95.04</x:v>
      </x:c>
      <x:c r="E832" s="6" t="n">
        <x:v>58.08</x:v>
      </x:c>
      <x:c r="F832" s="6" t="n">
        <x:v>52.8</x:v>
      </x:c>
      <x:c r="G832" s="6" t="n">
        <x:v>6.48</x:v>
      </x:c>
      <x:c r="H832" s="6" t="n">
        <x:v>3.96</x:v>
      </x:c>
      <x:c r="I832" s="6" t="n">
        <x:v>3.6</x:v>
      </x:c>
      <x:c r="J832" s="6" t="str">
        <x:v>https://raw.githubusercontent.com/Mar-7th/StarRailRes/dbe8cdfcfb0bf657b9fe1cf92d5537f118ccb487/index_new/cn/light_cone_promotions.json</x:v>
      </x:c>
    </x:row>
    <x:row r="833" ht="20" customHeight="1">
      <x:c r="A833" s="6" t="str">
        <x:v>23020_2</x:v>
      </x:c>
      <x:c r="B833" s="6" t="str">
        <x:v>23020</x:v>
      </x:c>
      <x:c r="C833" s="6" t="n">
        <x:v>2</x:v>
      </x:c>
      <x:c r="D833" s="6" t="n">
        <x:v>164.16</x:v>
      </x:c>
      <x:c r="E833" s="6" t="n">
        <x:v>100.32</x:v>
      </x:c>
      <x:c r="F833" s="6" t="n">
        <x:v>91.2</x:v>
      </x:c>
      <x:c r="G833" s="6" t="n">
        <x:v>6.48</x:v>
      </x:c>
      <x:c r="H833" s="6" t="n">
        <x:v>3.96</x:v>
      </x:c>
      <x:c r="I833" s="6" t="n">
        <x:v>3.6</x:v>
      </x:c>
      <x:c r="J833" s="6" t="str">
        <x:v>https://raw.githubusercontent.com/Mar-7th/StarRailRes/dbe8cdfcfb0bf657b9fe1cf92d5537f118ccb487/index_new/cn/light_cone_promotions.json</x:v>
      </x:c>
    </x:row>
    <x:row r="834" ht="20" customHeight="1">
      <x:c r="A834" s="6" t="str">
        <x:v>23020_3</x:v>
      </x:c>
      <x:c r="B834" s="6" t="str">
        <x:v>23020</x:v>
      </x:c>
      <x:c r="C834" s="6" t="n">
        <x:v>3</x:v>
      </x:c>
      <x:c r="D834" s="6" t="n">
        <x:v>233.28</x:v>
      </x:c>
      <x:c r="E834" s="6" t="n">
        <x:v>142.56</x:v>
      </x:c>
      <x:c r="F834" s="6" t="n">
        <x:v>129.6</x:v>
      </x:c>
      <x:c r="G834" s="6" t="n">
        <x:v>6.48</x:v>
      </x:c>
      <x:c r="H834" s="6" t="n">
        <x:v>3.96</x:v>
      </x:c>
      <x:c r="I834" s="6" t="n">
        <x:v>3.6</x:v>
      </x:c>
      <x:c r="J834" s="6" t="str">
        <x:v>https://raw.githubusercontent.com/Mar-7th/StarRailRes/dbe8cdfcfb0bf657b9fe1cf92d5537f118ccb487/index_new/cn/light_cone_promotions.json</x:v>
      </x:c>
    </x:row>
    <x:row r="835" ht="20" customHeight="1">
      <x:c r="A835" s="6" t="str">
        <x:v>23020_4</x:v>
      </x:c>
      <x:c r="B835" s="6" t="str">
        <x:v>23020</x:v>
      </x:c>
      <x:c r="C835" s="6" t="n">
        <x:v>4</x:v>
      </x:c>
      <x:c r="D835" s="6" t="n">
        <x:v>302.4</x:v>
      </x:c>
      <x:c r="E835" s="6" t="n">
        <x:v>184.8</x:v>
      </x:c>
      <x:c r="F835" s="6" t="n">
        <x:v>168</x:v>
      </x:c>
      <x:c r="G835" s="6" t="n">
        <x:v>6.48</x:v>
      </x:c>
      <x:c r="H835" s="6" t="n">
        <x:v>3.96</x:v>
      </x:c>
      <x:c r="I835" s="6" t="n">
        <x:v>3.6</x:v>
      </x:c>
      <x:c r="J835" s="6" t="str">
        <x:v>https://raw.githubusercontent.com/Mar-7th/StarRailRes/dbe8cdfcfb0bf657b9fe1cf92d5537f118ccb487/index_new/cn/light_cone_promotions.json</x:v>
      </x:c>
    </x:row>
    <x:row r="836" ht="20" customHeight="1">
      <x:c r="A836" s="6" t="str">
        <x:v>23020_5</x:v>
      </x:c>
      <x:c r="B836" s="6" t="str">
        <x:v>23020</x:v>
      </x:c>
      <x:c r="C836" s="6" t="n">
        <x:v>5</x:v>
      </x:c>
      <x:c r="D836" s="6" t="n">
        <x:v>371.52</x:v>
      </x:c>
      <x:c r="E836" s="6" t="n">
        <x:v>227.04</x:v>
      </x:c>
      <x:c r="F836" s="6" t="n">
        <x:v>206.4</x:v>
      </x:c>
      <x:c r="G836" s="6" t="n">
        <x:v>6.48</x:v>
      </x:c>
      <x:c r="H836" s="6" t="n">
        <x:v>3.96</x:v>
      </x:c>
      <x:c r="I836" s="6" t="n">
        <x:v>3.6</x:v>
      </x:c>
      <x:c r="J836" s="6" t="str">
        <x:v>https://raw.githubusercontent.com/Mar-7th/StarRailRes/dbe8cdfcfb0bf657b9fe1cf92d5537f118ccb487/index_new/cn/light_cone_promotions.json</x:v>
      </x:c>
    </x:row>
    <x:row r="837" ht="20" customHeight="1">
      <x:c r="A837" s="6" t="str">
        <x:v>23020_6</x:v>
      </x:c>
      <x:c r="B837" s="6" t="str">
        <x:v>23020</x:v>
      </x:c>
      <x:c r="C837" s="6" t="n">
        <x:v>6</x:v>
      </x:c>
      <x:c r="D837" s="6" t="n">
        <x:v>440.64</x:v>
      </x:c>
      <x:c r="E837" s="6" t="n">
        <x:v>269.28</x:v>
      </x:c>
      <x:c r="F837" s="6" t="n">
        <x:v>244.8</x:v>
      </x:c>
      <x:c r="G837" s="6" t="n">
        <x:v>6.48</x:v>
      </x:c>
      <x:c r="H837" s="6" t="n">
        <x:v>3.96</x:v>
      </x:c>
      <x:c r="I837" s="6" t="n">
        <x:v>3.6</x:v>
      </x:c>
      <x:c r="J837" s="6" t="str">
        <x:v>https://raw.githubusercontent.com/Mar-7th/StarRailRes/dbe8cdfcfb0bf657b9fe1cf92d5537f118ccb487/index_new/cn/light_cone_promotions.json</x:v>
      </x:c>
    </x:row>
    <x:row r="838" ht="20" customHeight="1">
      <x:c r="A838" s="6" t="str">
        <x:v>23021_0</x:v>
      </x:c>
      <x:c r="B838" s="6" t="str">
        <x:v>23021</x:v>
      </x:c>
      <x:c r="C838" s="6" t="n">
        <x:v>0</x:v>
      </x:c>
      <x:c r="D838" s="6" t="n">
        <x:v>52.8</x:v>
      </x:c>
      <x:c r="E838" s="6" t="n">
        <x:v>24</x:v>
      </x:c>
      <x:c r="F838" s="6" t="n">
        <x:v>21</x:v>
      </x:c>
      <x:c r="G838" s="6" t="n">
        <x:v>7.92</x:v>
      </x:c>
      <x:c r="H838" s="6" t="n">
        <x:v>3.6</x:v>
      </x:c>
      <x:c r="I838" s="6" t="n">
        <x:v>3.15</x:v>
      </x:c>
      <x:c r="J838" s="6" t="str">
        <x:v>https://raw.githubusercontent.com/Mar-7th/StarRailRes/dbe8cdfcfb0bf657b9fe1cf92d5537f118ccb487/index_new/cn/light_cone_promotions.json</x:v>
      </x:c>
    </x:row>
    <x:row r="839" ht="20" customHeight="1">
      <x:c r="A839" s="6" t="str">
        <x:v>23021_1</x:v>
      </x:c>
      <x:c r="B839" s="6" t="str">
        <x:v>23021</x:v>
      </x:c>
      <x:c r="C839" s="6" t="n">
        <x:v>1</x:v>
      </x:c>
      <x:c r="D839" s="6" t="n">
        <x:v>116.16</x:v>
      </x:c>
      <x:c r="E839" s="6" t="n">
        <x:v>52.8</x:v>
      </x:c>
      <x:c r="F839" s="6" t="n">
        <x:v>46.2</x:v>
      </x:c>
      <x:c r="G839" s="6" t="n">
        <x:v>7.92</x:v>
      </x:c>
      <x:c r="H839" s="6" t="n">
        <x:v>3.6</x:v>
      </x:c>
      <x:c r="I839" s="6" t="n">
        <x:v>3.15</x:v>
      </x:c>
      <x:c r="J839" s="6" t="str">
        <x:v>https://raw.githubusercontent.com/Mar-7th/StarRailRes/dbe8cdfcfb0bf657b9fe1cf92d5537f118ccb487/index_new/cn/light_cone_promotions.json</x:v>
      </x:c>
    </x:row>
    <x:row r="840" ht="20" customHeight="1">
      <x:c r="A840" s="6" t="str">
        <x:v>23021_2</x:v>
      </x:c>
      <x:c r="B840" s="6" t="str">
        <x:v>23021</x:v>
      </x:c>
      <x:c r="C840" s="6" t="n">
        <x:v>2</x:v>
      </x:c>
      <x:c r="D840" s="6" t="n">
        <x:v>200.64</x:v>
      </x:c>
      <x:c r="E840" s="6" t="n">
        <x:v>91.2</x:v>
      </x:c>
      <x:c r="F840" s="6" t="n">
        <x:v>79.8</x:v>
      </x:c>
      <x:c r="G840" s="6" t="n">
        <x:v>7.92</x:v>
      </x:c>
      <x:c r="H840" s="6" t="n">
        <x:v>3.6</x:v>
      </x:c>
      <x:c r="I840" s="6" t="n">
        <x:v>3.15</x:v>
      </x:c>
      <x:c r="J840" s="6" t="str">
        <x:v>https://raw.githubusercontent.com/Mar-7th/StarRailRes/dbe8cdfcfb0bf657b9fe1cf92d5537f118ccb487/index_new/cn/light_cone_promotions.json</x:v>
      </x:c>
    </x:row>
    <x:row r="841" ht="20" customHeight="1">
      <x:c r="A841" s="6" t="str">
        <x:v>23021_3</x:v>
      </x:c>
      <x:c r="B841" s="6" t="str">
        <x:v>23021</x:v>
      </x:c>
      <x:c r="C841" s="6" t="n">
        <x:v>3</x:v>
      </x:c>
      <x:c r="D841" s="6" t="n">
        <x:v>285.12</x:v>
      </x:c>
      <x:c r="E841" s="6" t="n">
        <x:v>129.6</x:v>
      </x:c>
      <x:c r="F841" s="6" t="n">
        <x:v>113.4</x:v>
      </x:c>
      <x:c r="G841" s="6" t="n">
        <x:v>7.92</x:v>
      </x:c>
      <x:c r="H841" s="6" t="n">
        <x:v>3.6</x:v>
      </x:c>
      <x:c r="I841" s="6" t="n">
        <x:v>3.15</x:v>
      </x:c>
      <x:c r="J841" s="6" t="str">
        <x:v>https://raw.githubusercontent.com/Mar-7th/StarRailRes/dbe8cdfcfb0bf657b9fe1cf92d5537f118ccb487/index_new/cn/light_cone_promotions.json</x:v>
      </x:c>
    </x:row>
    <x:row r="842" ht="20" customHeight="1">
      <x:c r="A842" s="6" t="str">
        <x:v>23021_4</x:v>
      </x:c>
      <x:c r="B842" s="6" t="str">
        <x:v>23021</x:v>
      </x:c>
      <x:c r="C842" s="6" t="n">
        <x:v>4</x:v>
      </x:c>
      <x:c r="D842" s="6" t="n">
        <x:v>369.6</x:v>
      </x:c>
      <x:c r="E842" s="6" t="n">
        <x:v>168</x:v>
      </x:c>
      <x:c r="F842" s="6" t="n">
        <x:v>147</x:v>
      </x:c>
      <x:c r="G842" s="6" t="n">
        <x:v>7.92</x:v>
      </x:c>
      <x:c r="H842" s="6" t="n">
        <x:v>3.6</x:v>
      </x:c>
      <x:c r="I842" s="6" t="n">
        <x:v>3.15</x:v>
      </x:c>
      <x:c r="J842" s="6" t="str">
        <x:v>https://raw.githubusercontent.com/Mar-7th/StarRailRes/dbe8cdfcfb0bf657b9fe1cf92d5537f118ccb487/index_new/cn/light_cone_promotions.json</x:v>
      </x:c>
    </x:row>
    <x:row r="843" ht="20" customHeight="1">
      <x:c r="A843" s="6" t="str">
        <x:v>23021_5</x:v>
      </x:c>
      <x:c r="B843" s="6" t="str">
        <x:v>23021</x:v>
      </x:c>
      <x:c r="C843" s="6" t="n">
        <x:v>5</x:v>
      </x:c>
      <x:c r="D843" s="6" t="n">
        <x:v>454.08</x:v>
      </x:c>
      <x:c r="E843" s="6" t="n">
        <x:v>206.4</x:v>
      </x:c>
      <x:c r="F843" s="6" t="n">
        <x:v>180.6</x:v>
      </x:c>
      <x:c r="G843" s="6" t="n">
        <x:v>7.92</x:v>
      </x:c>
      <x:c r="H843" s="6" t="n">
        <x:v>3.6</x:v>
      </x:c>
      <x:c r="I843" s="6" t="n">
        <x:v>3.15</x:v>
      </x:c>
      <x:c r="J843" s="6" t="str">
        <x:v>https://raw.githubusercontent.com/Mar-7th/StarRailRes/dbe8cdfcfb0bf657b9fe1cf92d5537f118ccb487/index_new/cn/light_cone_promotions.json</x:v>
      </x:c>
    </x:row>
    <x:row r="844" ht="20" customHeight="1">
      <x:c r="A844" s="6" t="str">
        <x:v>23021_6</x:v>
      </x:c>
      <x:c r="B844" s="6" t="str">
        <x:v>23021</x:v>
      </x:c>
      <x:c r="C844" s="6" t="n">
        <x:v>6</x:v>
      </x:c>
      <x:c r="D844" s="6" t="n">
        <x:v>538.56</x:v>
      </x:c>
      <x:c r="E844" s="6" t="n">
        <x:v>244.8</x:v>
      </x:c>
      <x:c r="F844" s="6" t="n">
        <x:v>214.2</x:v>
      </x:c>
      <x:c r="G844" s="6" t="n">
        <x:v>7.92</x:v>
      </x:c>
      <x:c r="H844" s="6" t="n">
        <x:v>3.6</x:v>
      </x:c>
      <x:c r="I844" s="6" t="n">
        <x:v>3.15</x:v>
      </x:c>
      <x:c r="J844" s="6" t="str">
        <x:v>https://raw.githubusercontent.com/Mar-7th/StarRailRes/dbe8cdfcfb0bf657b9fe1cf92d5537f118ccb487/index_new/cn/light_cone_promotions.json</x:v>
      </x:c>
    </x:row>
    <x:row r="845" ht="20" customHeight="1">
      <x:c r="A845" s="6" t="str">
        <x:v>23022_0</x:v>
      </x:c>
      <x:c r="B845" s="6" t="str">
        <x:v>23022</x:v>
      </x:c>
      <x:c r="C845" s="6" t="n">
        <x:v>0</x:v>
      </x:c>
      <x:c r="D845" s="6" t="n">
        <x:v>48</x:v>
      </x:c>
      <x:c r="E845" s="6" t="n">
        <x:v>26.4</x:v>
      </x:c>
      <x:c r="F845" s="6" t="n">
        <x:v>21</x:v>
      </x:c>
      <x:c r="G845" s="6" t="n">
        <x:v>7.2</x:v>
      </x:c>
      <x:c r="H845" s="6" t="n">
        <x:v>3.96</x:v>
      </x:c>
      <x:c r="I845" s="6" t="n">
        <x:v>3.15</x:v>
      </x:c>
      <x:c r="J845" s="6" t="str">
        <x:v>https://raw.githubusercontent.com/Mar-7th/StarRailRes/dbe8cdfcfb0bf657b9fe1cf92d5537f118ccb487/index_new/cn/light_cone_promotions.json</x:v>
      </x:c>
    </x:row>
    <x:row r="846" ht="20" customHeight="1">
      <x:c r="A846" s="6" t="str">
        <x:v>23022_1</x:v>
      </x:c>
      <x:c r="B846" s="6" t="str">
        <x:v>23022</x:v>
      </x:c>
      <x:c r="C846" s="6" t="n">
        <x:v>1</x:v>
      </x:c>
      <x:c r="D846" s="6" t="n">
        <x:v>105.6</x:v>
      </x:c>
      <x:c r="E846" s="6" t="n">
        <x:v>58.08</x:v>
      </x:c>
      <x:c r="F846" s="6" t="n">
        <x:v>46.2</x:v>
      </x:c>
      <x:c r="G846" s="6" t="n">
        <x:v>7.2</x:v>
      </x:c>
      <x:c r="H846" s="6" t="n">
        <x:v>3.96</x:v>
      </x:c>
      <x:c r="I846" s="6" t="n">
        <x:v>3.15</x:v>
      </x:c>
      <x:c r="J846" s="6" t="str">
        <x:v>https://raw.githubusercontent.com/Mar-7th/StarRailRes/dbe8cdfcfb0bf657b9fe1cf92d5537f118ccb487/index_new/cn/light_cone_promotions.json</x:v>
      </x:c>
    </x:row>
    <x:row r="847" ht="20" customHeight="1">
      <x:c r="A847" s="6" t="str">
        <x:v>23022_2</x:v>
      </x:c>
      <x:c r="B847" s="6" t="str">
        <x:v>23022</x:v>
      </x:c>
      <x:c r="C847" s="6" t="n">
        <x:v>2</x:v>
      </x:c>
      <x:c r="D847" s="6" t="n">
        <x:v>182.4</x:v>
      </x:c>
      <x:c r="E847" s="6" t="n">
        <x:v>100.32</x:v>
      </x:c>
      <x:c r="F847" s="6" t="n">
        <x:v>79.8</x:v>
      </x:c>
      <x:c r="G847" s="6" t="n">
        <x:v>7.2</x:v>
      </x:c>
      <x:c r="H847" s="6" t="n">
        <x:v>3.96</x:v>
      </x:c>
      <x:c r="I847" s="6" t="n">
        <x:v>3.15</x:v>
      </x:c>
      <x:c r="J847" s="6" t="str">
        <x:v>https://raw.githubusercontent.com/Mar-7th/StarRailRes/dbe8cdfcfb0bf657b9fe1cf92d5537f118ccb487/index_new/cn/light_cone_promotions.json</x:v>
      </x:c>
    </x:row>
    <x:row r="848" ht="20" customHeight="1">
      <x:c r="A848" s="6" t="str">
        <x:v>23022_3</x:v>
      </x:c>
      <x:c r="B848" s="6" t="str">
        <x:v>23022</x:v>
      </x:c>
      <x:c r="C848" s="6" t="n">
        <x:v>3</x:v>
      </x:c>
      <x:c r="D848" s="6" t="n">
        <x:v>259.2</x:v>
      </x:c>
      <x:c r="E848" s="6" t="n">
        <x:v>142.56</x:v>
      </x:c>
      <x:c r="F848" s="6" t="n">
        <x:v>113.4</x:v>
      </x:c>
      <x:c r="G848" s="6" t="n">
        <x:v>7.2</x:v>
      </x:c>
      <x:c r="H848" s="6" t="n">
        <x:v>3.96</x:v>
      </x:c>
      <x:c r="I848" s="6" t="n">
        <x:v>3.15</x:v>
      </x:c>
      <x:c r="J848" s="6" t="str">
        <x:v>https://raw.githubusercontent.com/Mar-7th/StarRailRes/dbe8cdfcfb0bf657b9fe1cf92d5537f118ccb487/index_new/cn/light_cone_promotions.json</x:v>
      </x:c>
    </x:row>
    <x:row r="849" ht="20" customHeight="1">
      <x:c r="A849" s="6" t="str">
        <x:v>23022_4</x:v>
      </x:c>
      <x:c r="B849" s="6" t="str">
        <x:v>23022</x:v>
      </x:c>
      <x:c r="C849" s="6" t="n">
        <x:v>4</x:v>
      </x:c>
      <x:c r="D849" s="6" t="n">
        <x:v>336</x:v>
      </x:c>
      <x:c r="E849" s="6" t="n">
        <x:v>184.8</x:v>
      </x:c>
      <x:c r="F849" s="6" t="n">
        <x:v>147</x:v>
      </x:c>
      <x:c r="G849" s="6" t="n">
        <x:v>7.2</x:v>
      </x:c>
      <x:c r="H849" s="6" t="n">
        <x:v>3.96</x:v>
      </x:c>
      <x:c r="I849" s="6" t="n">
        <x:v>3.15</x:v>
      </x:c>
      <x:c r="J849" s="6" t="str">
        <x:v>https://raw.githubusercontent.com/Mar-7th/StarRailRes/dbe8cdfcfb0bf657b9fe1cf92d5537f118ccb487/index_new/cn/light_cone_promotions.json</x:v>
      </x:c>
    </x:row>
    <x:row r="850" ht="20" customHeight="1">
      <x:c r="A850" s="6" t="str">
        <x:v>23022_5</x:v>
      </x:c>
      <x:c r="B850" s="6" t="str">
        <x:v>23022</x:v>
      </x:c>
      <x:c r="C850" s="6" t="n">
        <x:v>5</x:v>
      </x:c>
      <x:c r="D850" s="6" t="n">
        <x:v>412.8</x:v>
      </x:c>
      <x:c r="E850" s="6" t="n">
        <x:v>227.04</x:v>
      </x:c>
      <x:c r="F850" s="6" t="n">
        <x:v>180.6</x:v>
      </x:c>
      <x:c r="G850" s="6" t="n">
        <x:v>7.2</x:v>
      </x:c>
      <x:c r="H850" s="6" t="n">
        <x:v>3.96</x:v>
      </x:c>
      <x:c r="I850" s="6" t="n">
        <x:v>3.15</x:v>
      </x:c>
      <x:c r="J850" s="6" t="str">
        <x:v>https://raw.githubusercontent.com/Mar-7th/StarRailRes/dbe8cdfcfb0bf657b9fe1cf92d5537f118ccb487/index_new/cn/light_cone_promotions.json</x:v>
      </x:c>
    </x:row>
    <x:row r="851" ht="20" customHeight="1">
      <x:c r="A851" s="6" t="str">
        <x:v>23022_6</x:v>
      </x:c>
      <x:c r="B851" s="6" t="str">
        <x:v>23022</x:v>
      </x:c>
      <x:c r="C851" s="6" t="n">
        <x:v>6</x:v>
      </x:c>
      <x:c r="D851" s="6" t="n">
        <x:v>489.6</x:v>
      </x:c>
      <x:c r="E851" s="6" t="n">
        <x:v>269.28</x:v>
      </x:c>
      <x:c r="F851" s="6" t="n">
        <x:v>214.2</x:v>
      </x:c>
      <x:c r="G851" s="6" t="n">
        <x:v>7.2</x:v>
      </x:c>
      <x:c r="H851" s="6" t="n">
        <x:v>3.96</x:v>
      </x:c>
      <x:c r="I851" s="6" t="n">
        <x:v>3.15</x:v>
      </x:c>
      <x:c r="J851" s="6" t="str">
        <x:v>https://raw.githubusercontent.com/Mar-7th/StarRailRes/dbe8cdfcfb0bf657b9fe1cf92d5537f118ccb487/index_new/cn/light_cone_promotions.json</x:v>
      </x:c>
    </x:row>
    <x:row r="852" ht="20" customHeight="1">
      <x:c r="A852" s="6" t="str">
        <x:v>23023_0</x:v>
      </x:c>
      <x:c r="B852" s="6" t="str">
        <x:v>23023</x:v>
      </x:c>
      <x:c r="C852" s="6" t="n">
        <x:v>0</x:v>
      </x:c>
      <x:c r="D852" s="6" t="n">
        <x:v>48</x:v>
      </x:c>
      <x:c r="E852" s="6" t="n">
        <x:v>19.2</x:v>
      </x:c>
      <x:c r="F852" s="6" t="n">
        <x:v>30</x:v>
      </x:c>
      <x:c r="G852" s="6" t="n">
        <x:v>7.2</x:v>
      </x:c>
      <x:c r="H852" s="6" t="n">
        <x:v>2.88</x:v>
      </x:c>
      <x:c r="I852" s="6" t="n">
        <x:v>4.5</x:v>
      </x:c>
      <x:c r="J852" s="6" t="str">
        <x:v>https://raw.githubusercontent.com/Mar-7th/StarRailRes/dbe8cdfcfb0bf657b9fe1cf92d5537f118ccb487/index_new/cn/light_cone_promotions.json</x:v>
      </x:c>
    </x:row>
    <x:row r="853" ht="20" customHeight="1">
      <x:c r="A853" s="6" t="str">
        <x:v>23023_1</x:v>
      </x:c>
      <x:c r="B853" s="6" t="str">
        <x:v>23023</x:v>
      </x:c>
      <x:c r="C853" s="6" t="n">
        <x:v>1</x:v>
      </x:c>
      <x:c r="D853" s="6" t="n">
        <x:v>105.6</x:v>
      </x:c>
      <x:c r="E853" s="6" t="n">
        <x:v>42.24</x:v>
      </x:c>
      <x:c r="F853" s="6" t="n">
        <x:v>66</x:v>
      </x:c>
      <x:c r="G853" s="6" t="n">
        <x:v>7.2</x:v>
      </x:c>
      <x:c r="H853" s="6" t="n">
        <x:v>2.88</x:v>
      </x:c>
      <x:c r="I853" s="6" t="n">
        <x:v>4.5</x:v>
      </x:c>
      <x:c r="J853" s="6" t="str">
        <x:v>https://raw.githubusercontent.com/Mar-7th/StarRailRes/dbe8cdfcfb0bf657b9fe1cf92d5537f118ccb487/index_new/cn/light_cone_promotions.json</x:v>
      </x:c>
    </x:row>
    <x:row r="854" ht="20" customHeight="1">
      <x:c r="A854" s="6" t="str">
        <x:v>23023_2</x:v>
      </x:c>
      <x:c r="B854" s="6" t="str">
        <x:v>23023</x:v>
      </x:c>
      <x:c r="C854" s="6" t="n">
        <x:v>2</x:v>
      </x:c>
      <x:c r="D854" s="6" t="n">
        <x:v>182.4</x:v>
      </x:c>
      <x:c r="E854" s="6" t="n">
        <x:v>72.96</x:v>
      </x:c>
      <x:c r="F854" s="6" t="n">
        <x:v>114</x:v>
      </x:c>
      <x:c r="G854" s="6" t="n">
        <x:v>7.2</x:v>
      </x:c>
      <x:c r="H854" s="6" t="n">
        <x:v>2.88</x:v>
      </x:c>
      <x:c r="I854" s="6" t="n">
        <x:v>4.5</x:v>
      </x:c>
      <x:c r="J854" s="6" t="str">
        <x:v>https://raw.githubusercontent.com/Mar-7th/StarRailRes/dbe8cdfcfb0bf657b9fe1cf92d5537f118ccb487/index_new/cn/light_cone_promotions.json</x:v>
      </x:c>
    </x:row>
    <x:row r="855" ht="20" customHeight="1">
      <x:c r="A855" s="6" t="str">
        <x:v>23023_3</x:v>
      </x:c>
      <x:c r="B855" s="6" t="str">
        <x:v>23023</x:v>
      </x:c>
      <x:c r="C855" s="6" t="n">
        <x:v>3</x:v>
      </x:c>
      <x:c r="D855" s="6" t="n">
        <x:v>259.2</x:v>
      </x:c>
      <x:c r="E855" s="6" t="n">
        <x:v>103.68</x:v>
      </x:c>
      <x:c r="F855" s="6" t="n">
        <x:v>162</x:v>
      </x:c>
      <x:c r="G855" s="6" t="n">
        <x:v>7.2</x:v>
      </x:c>
      <x:c r="H855" s="6" t="n">
        <x:v>2.88</x:v>
      </x:c>
      <x:c r="I855" s="6" t="n">
        <x:v>4.5</x:v>
      </x:c>
      <x:c r="J855" s="6" t="str">
        <x:v>https://raw.githubusercontent.com/Mar-7th/StarRailRes/dbe8cdfcfb0bf657b9fe1cf92d5537f118ccb487/index_new/cn/light_cone_promotions.json</x:v>
      </x:c>
    </x:row>
    <x:row r="856" ht="20" customHeight="1">
      <x:c r="A856" s="6" t="str">
        <x:v>23023_4</x:v>
      </x:c>
      <x:c r="B856" s="6" t="str">
        <x:v>23023</x:v>
      </x:c>
      <x:c r="C856" s="6" t="n">
        <x:v>4</x:v>
      </x:c>
      <x:c r="D856" s="6" t="n">
        <x:v>336</x:v>
      </x:c>
      <x:c r="E856" s="6" t="n">
        <x:v>134.4</x:v>
      </x:c>
      <x:c r="F856" s="6" t="n">
        <x:v>210</x:v>
      </x:c>
      <x:c r="G856" s="6" t="n">
        <x:v>7.2</x:v>
      </x:c>
      <x:c r="H856" s="6" t="n">
        <x:v>2.88</x:v>
      </x:c>
      <x:c r="I856" s="6" t="n">
        <x:v>4.5</x:v>
      </x:c>
      <x:c r="J856" s="6" t="str">
        <x:v>https://raw.githubusercontent.com/Mar-7th/StarRailRes/dbe8cdfcfb0bf657b9fe1cf92d5537f118ccb487/index_new/cn/light_cone_promotions.json</x:v>
      </x:c>
    </x:row>
    <x:row r="857" ht="20" customHeight="1">
      <x:c r="A857" s="6" t="str">
        <x:v>23023_5</x:v>
      </x:c>
      <x:c r="B857" s="6" t="str">
        <x:v>23023</x:v>
      </x:c>
      <x:c r="C857" s="6" t="n">
        <x:v>5</x:v>
      </x:c>
      <x:c r="D857" s="6" t="n">
        <x:v>412.8</x:v>
      </x:c>
      <x:c r="E857" s="6" t="n">
        <x:v>165.12</x:v>
      </x:c>
      <x:c r="F857" s="6" t="n">
        <x:v>258</x:v>
      </x:c>
      <x:c r="G857" s="6" t="n">
        <x:v>7.2</x:v>
      </x:c>
      <x:c r="H857" s="6" t="n">
        <x:v>2.88</x:v>
      </x:c>
      <x:c r="I857" s="6" t="n">
        <x:v>4.5</x:v>
      </x:c>
      <x:c r="J857" s="6" t="str">
        <x:v>https://raw.githubusercontent.com/Mar-7th/StarRailRes/dbe8cdfcfb0bf657b9fe1cf92d5537f118ccb487/index_new/cn/light_cone_promotions.json</x:v>
      </x:c>
    </x:row>
    <x:row r="858" ht="20" customHeight="1">
      <x:c r="A858" s="6" t="str">
        <x:v>23023_6</x:v>
      </x:c>
      <x:c r="B858" s="6" t="str">
        <x:v>23023</x:v>
      </x:c>
      <x:c r="C858" s="6" t="n">
        <x:v>6</x:v>
      </x:c>
      <x:c r="D858" s="6" t="n">
        <x:v>489.6</x:v>
      </x:c>
      <x:c r="E858" s="6" t="n">
        <x:v>195.84</x:v>
      </x:c>
      <x:c r="F858" s="6" t="n">
        <x:v>306</x:v>
      </x:c>
      <x:c r="G858" s="6" t="n">
        <x:v>7.2</x:v>
      </x:c>
      <x:c r="H858" s="6" t="n">
        <x:v>2.88</x:v>
      </x:c>
      <x:c r="I858" s="6" t="n">
        <x:v>4.5</x:v>
      </x:c>
      <x:c r="J858" s="6" t="str">
        <x:v>https://raw.githubusercontent.com/Mar-7th/StarRailRes/dbe8cdfcfb0bf657b9fe1cf92d5537f118ccb487/index_new/cn/light_cone_promotions.json</x:v>
      </x:c>
    </x:row>
    <x:row r="859" ht="20" customHeight="1">
      <x:c r="A859" s="6" t="str">
        <x:v>23024_0</x:v>
      </x:c>
      <x:c r="B859" s="6" t="str">
        <x:v>23024</x:v>
      </x:c>
      <x:c r="C859" s="6" t="n">
        <x:v>0</x:v>
      </x:c>
      <x:c r="D859" s="6" t="n">
        <x:v>48</x:v>
      </x:c>
      <x:c r="E859" s="6" t="n">
        <x:v>28.8</x:v>
      </x:c>
      <x:c r="F859" s="6" t="n">
        <x:v>18</x:v>
      </x:c>
      <x:c r="G859" s="6" t="n">
        <x:v>7.2</x:v>
      </x:c>
      <x:c r="H859" s="6" t="n">
        <x:v>4.32</x:v>
      </x:c>
      <x:c r="I859" s="6" t="n">
        <x:v>2.7</x:v>
      </x:c>
      <x:c r="J859" s="6" t="str">
        <x:v>https://raw.githubusercontent.com/Mar-7th/StarRailRes/dbe8cdfcfb0bf657b9fe1cf92d5537f118ccb487/index_new/cn/light_cone_promotions.json</x:v>
      </x:c>
    </x:row>
    <x:row r="860" ht="20" customHeight="1">
      <x:c r="A860" s="6" t="str">
        <x:v>23024_1</x:v>
      </x:c>
      <x:c r="B860" s="6" t="str">
        <x:v>23024</x:v>
      </x:c>
      <x:c r="C860" s="6" t="n">
        <x:v>1</x:v>
      </x:c>
      <x:c r="D860" s="6" t="n">
        <x:v>105.6</x:v>
      </x:c>
      <x:c r="E860" s="6" t="n">
        <x:v>63.36</x:v>
      </x:c>
      <x:c r="F860" s="6" t="n">
        <x:v>39.6</x:v>
      </x:c>
      <x:c r="G860" s="6" t="n">
        <x:v>7.2</x:v>
      </x:c>
      <x:c r="H860" s="6" t="n">
        <x:v>4.32</x:v>
      </x:c>
      <x:c r="I860" s="6" t="n">
        <x:v>2.7</x:v>
      </x:c>
      <x:c r="J860" s="6" t="str">
        <x:v>https://raw.githubusercontent.com/Mar-7th/StarRailRes/dbe8cdfcfb0bf657b9fe1cf92d5537f118ccb487/index_new/cn/light_cone_promotions.json</x:v>
      </x:c>
    </x:row>
    <x:row r="861" ht="20" customHeight="1">
      <x:c r="A861" s="6" t="str">
        <x:v>23024_2</x:v>
      </x:c>
      <x:c r="B861" s="6" t="str">
        <x:v>23024</x:v>
      </x:c>
      <x:c r="C861" s="6" t="n">
        <x:v>2</x:v>
      </x:c>
      <x:c r="D861" s="6" t="n">
        <x:v>182.4</x:v>
      </x:c>
      <x:c r="E861" s="6" t="n">
        <x:v>109.44</x:v>
      </x:c>
      <x:c r="F861" s="6" t="n">
        <x:v>68.4</x:v>
      </x:c>
      <x:c r="G861" s="6" t="n">
        <x:v>7.2</x:v>
      </x:c>
      <x:c r="H861" s="6" t="n">
        <x:v>4.32</x:v>
      </x:c>
      <x:c r="I861" s="6" t="n">
        <x:v>2.7</x:v>
      </x:c>
      <x:c r="J861" s="6" t="str">
        <x:v>https://raw.githubusercontent.com/Mar-7th/StarRailRes/dbe8cdfcfb0bf657b9fe1cf92d5537f118ccb487/index_new/cn/light_cone_promotions.json</x:v>
      </x:c>
    </x:row>
    <x:row r="862" ht="20" customHeight="1">
      <x:c r="A862" s="6" t="str">
        <x:v>23024_3</x:v>
      </x:c>
      <x:c r="B862" s="6" t="str">
        <x:v>23024</x:v>
      </x:c>
      <x:c r="C862" s="6" t="n">
        <x:v>3</x:v>
      </x:c>
      <x:c r="D862" s="6" t="n">
        <x:v>259.2</x:v>
      </x:c>
      <x:c r="E862" s="6" t="n">
        <x:v>155.52</x:v>
      </x:c>
      <x:c r="F862" s="6" t="n">
        <x:v>97.2</x:v>
      </x:c>
      <x:c r="G862" s="6" t="n">
        <x:v>7.2</x:v>
      </x:c>
      <x:c r="H862" s="6" t="n">
        <x:v>4.32</x:v>
      </x:c>
      <x:c r="I862" s="6" t="n">
        <x:v>2.7</x:v>
      </x:c>
      <x:c r="J862" s="6" t="str">
        <x:v>https://raw.githubusercontent.com/Mar-7th/StarRailRes/dbe8cdfcfb0bf657b9fe1cf92d5537f118ccb487/index_new/cn/light_cone_promotions.json</x:v>
      </x:c>
    </x:row>
    <x:row r="863" ht="20" customHeight="1">
      <x:c r="A863" s="6" t="str">
        <x:v>23024_4</x:v>
      </x:c>
      <x:c r="B863" s="6" t="str">
        <x:v>23024</x:v>
      </x:c>
      <x:c r="C863" s="6" t="n">
        <x:v>4</x:v>
      </x:c>
      <x:c r="D863" s="6" t="n">
        <x:v>336</x:v>
      </x:c>
      <x:c r="E863" s="6" t="n">
        <x:v>201.6</x:v>
      </x:c>
      <x:c r="F863" s="6" t="n">
        <x:v>126</x:v>
      </x:c>
      <x:c r="G863" s="6" t="n">
        <x:v>7.2</x:v>
      </x:c>
      <x:c r="H863" s="6" t="n">
        <x:v>4.32</x:v>
      </x:c>
      <x:c r="I863" s="6" t="n">
        <x:v>2.7</x:v>
      </x:c>
      <x:c r="J863" s="6" t="str">
        <x:v>https://raw.githubusercontent.com/Mar-7th/StarRailRes/dbe8cdfcfb0bf657b9fe1cf92d5537f118ccb487/index_new/cn/light_cone_promotions.json</x:v>
      </x:c>
    </x:row>
    <x:row r="864" ht="20" customHeight="1">
      <x:c r="A864" s="6" t="str">
        <x:v>23024_5</x:v>
      </x:c>
      <x:c r="B864" s="6" t="str">
        <x:v>23024</x:v>
      </x:c>
      <x:c r="C864" s="6" t="n">
        <x:v>5</x:v>
      </x:c>
      <x:c r="D864" s="6" t="n">
        <x:v>412.8</x:v>
      </x:c>
      <x:c r="E864" s="6" t="n">
        <x:v>247.68</x:v>
      </x:c>
      <x:c r="F864" s="6" t="n">
        <x:v>154.8</x:v>
      </x:c>
      <x:c r="G864" s="6" t="n">
        <x:v>7.2</x:v>
      </x:c>
      <x:c r="H864" s="6" t="n">
        <x:v>4.32</x:v>
      </x:c>
      <x:c r="I864" s="6" t="n">
        <x:v>2.7</x:v>
      </x:c>
      <x:c r="J864" s="6" t="str">
        <x:v>https://raw.githubusercontent.com/Mar-7th/StarRailRes/dbe8cdfcfb0bf657b9fe1cf92d5537f118ccb487/index_new/cn/light_cone_promotions.json</x:v>
      </x:c>
    </x:row>
    <x:row r="865" ht="20" customHeight="1">
      <x:c r="A865" s="6" t="str">
        <x:v>23024_6</x:v>
      </x:c>
      <x:c r="B865" s="6" t="str">
        <x:v>23024</x:v>
      </x:c>
      <x:c r="C865" s="6" t="n">
        <x:v>6</x:v>
      </x:c>
      <x:c r="D865" s="6" t="n">
        <x:v>489.6</x:v>
      </x:c>
      <x:c r="E865" s="6" t="n">
        <x:v>293.76</x:v>
      </x:c>
      <x:c r="F865" s="6" t="n">
        <x:v>183.6</x:v>
      </x:c>
      <x:c r="G865" s="6" t="n">
        <x:v>7.2</x:v>
      </x:c>
      <x:c r="H865" s="6" t="n">
        <x:v>4.32</x:v>
      </x:c>
      <x:c r="I865" s="6" t="n">
        <x:v>2.7</x:v>
      </x:c>
      <x:c r="J865" s="6" t="str">
        <x:v>https://raw.githubusercontent.com/Mar-7th/StarRailRes/dbe8cdfcfb0bf657b9fe1cf92d5537f118ccb487/index_new/cn/light_cone_promotions.json</x:v>
      </x:c>
    </x:row>
    <x:row r="866" ht="20" customHeight="1">
      <x:c r="A866" s="6" t="str">
        <x:v>23025_0</x:v>
      </x:c>
      <x:c r="B866" s="6" t="str">
        <x:v>23025</x:v>
      </x:c>
      <x:c r="C866" s="6" t="n">
        <x:v>0</x:v>
      </x:c>
      <x:c r="D866" s="6" t="n">
        <x:v>52.8</x:v>
      </x:c>
      <x:c r="E866" s="6" t="n">
        <x:v>21.6</x:v>
      </x:c>
      <x:c r="F866" s="6" t="n">
        <x:v>24</x:v>
      </x:c>
      <x:c r="G866" s="6" t="n">
        <x:v>7.92</x:v>
      </x:c>
      <x:c r="H866" s="6" t="n">
        <x:v>3.24</x:v>
      </x:c>
      <x:c r="I866" s="6" t="n">
        <x:v>3.6</x:v>
      </x:c>
      <x:c r="J866" s="6" t="str">
        <x:v>https://raw.githubusercontent.com/Mar-7th/StarRailRes/dbe8cdfcfb0bf657b9fe1cf92d5537f118ccb487/index_new/cn/light_cone_promotions.json</x:v>
      </x:c>
    </x:row>
    <x:row r="867" ht="20" customHeight="1">
      <x:c r="A867" s="6" t="str">
        <x:v>23025_1</x:v>
      </x:c>
      <x:c r="B867" s="6" t="str">
        <x:v>23025</x:v>
      </x:c>
      <x:c r="C867" s="6" t="n">
        <x:v>1</x:v>
      </x:c>
      <x:c r="D867" s="6" t="n">
        <x:v>116.16</x:v>
      </x:c>
      <x:c r="E867" s="6" t="n">
        <x:v>47.52</x:v>
      </x:c>
      <x:c r="F867" s="6" t="n">
        <x:v>52.8</x:v>
      </x:c>
      <x:c r="G867" s="6" t="n">
        <x:v>7.92</x:v>
      </x:c>
      <x:c r="H867" s="6" t="n">
        <x:v>3.24</x:v>
      </x:c>
      <x:c r="I867" s="6" t="n">
        <x:v>3.6</x:v>
      </x:c>
      <x:c r="J867" s="6" t="str">
        <x:v>https://raw.githubusercontent.com/Mar-7th/StarRailRes/dbe8cdfcfb0bf657b9fe1cf92d5537f118ccb487/index_new/cn/light_cone_promotions.json</x:v>
      </x:c>
    </x:row>
    <x:row r="868" ht="20" customHeight="1">
      <x:c r="A868" s="6" t="str">
        <x:v>23025_2</x:v>
      </x:c>
      <x:c r="B868" s="6" t="str">
        <x:v>23025</x:v>
      </x:c>
      <x:c r="C868" s="6" t="n">
        <x:v>2</x:v>
      </x:c>
      <x:c r="D868" s="6" t="n">
        <x:v>200.64</x:v>
      </x:c>
      <x:c r="E868" s="6" t="n">
        <x:v>82.08</x:v>
      </x:c>
      <x:c r="F868" s="6" t="n">
        <x:v>91.2</x:v>
      </x:c>
      <x:c r="G868" s="6" t="n">
        <x:v>7.92</x:v>
      </x:c>
      <x:c r="H868" s="6" t="n">
        <x:v>3.24</x:v>
      </x:c>
      <x:c r="I868" s="6" t="n">
        <x:v>3.6</x:v>
      </x:c>
      <x:c r="J868" s="6" t="str">
        <x:v>https://raw.githubusercontent.com/Mar-7th/StarRailRes/dbe8cdfcfb0bf657b9fe1cf92d5537f118ccb487/index_new/cn/light_cone_promotions.json</x:v>
      </x:c>
    </x:row>
    <x:row r="869" ht="20" customHeight="1">
      <x:c r="A869" s="6" t="str">
        <x:v>23025_3</x:v>
      </x:c>
      <x:c r="B869" s="6" t="str">
        <x:v>23025</x:v>
      </x:c>
      <x:c r="C869" s="6" t="n">
        <x:v>3</x:v>
      </x:c>
      <x:c r="D869" s="6" t="n">
        <x:v>285.12</x:v>
      </x:c>
      <x:c r="E869" s="6" t="n">
        <x:v>116.64</x:v>
      </x:c>
      <x:c r="F869" s="6" t="n">
        <x:v>129.6</x:v>
      </x:c>
      <x:c r="G869" s="6" t="n">
        <x:v>7.92</x:v>
      </x:c>
      <x:c r="H869" s="6" t="n">
        <x:v>3.24</x:v>
      </x:c>
      <x:c r="I869" s="6" t="n">
        <x:v>3.6</x:v>
      </x:c>
      <x:c r="J869" s="6" t="str">
        <x:v>https://raw.githubusercontent.com/Mar-7th/StarRailRes/dbe8cdfcfb0bf657b9fe1cf92d5537f118ccb487/index_new/cn/light_cone_promotions.json</x:v>
      </x:c>
    </x:row>
    <x:row r="870" ht="20" customHeight="1">
      <x:c r="A870" s="6" t="str">
        <x:v>23025_4</x:v>
      </x:c>
      <x:c r="B870" s="6" t="str">
        <x:v>23025</x:v>
      </x:c>
      <x:c r="C870" s="6" t="n">
        <x:v>4</x:v>
      </x:c>
      <x:c r="D870" s="6" t="n">
        <x:v>369.6</x:v>
      </x:c>
      <x:c r="E870" s="6" t="n">
        <x:v>151.2</x:v>
      </x:c>
      <x:c r="F870" s="6" t="n">
        <x:v>168</x:v>
      </x:c>
      <x:c r="G870" s="6" t="n">
        <x:v>7.92</x:v>
      </x:c>
      <x:c r="H870" s="6" t="n">
        <x:v>3.24</x:v>
      </x:c>
      <x:c r="I870" s="6" t="n">
        <x:v>3.6</x:v>
      </x:c>
      <x:c r="J870" s="6" t="str">
        <x:v>https://raw.githubusercontent.com/Mar-7th/StarRailRes/dbe8cdfcfb0bf657b9fe1cf92d5537f118ccb487/index_new/cn/light_cone_promotions.json</x:v>
      </x:c>
    </x:row>
    <x:row r="871" ht="20" customHeight="1">
      <x:c r="A871" s="6" t="str">
        <x:v>23025_5</x:v>
      </x:c>
      <x:c r="B871" s="6" t="str">
        <x:v>23025</x:v>
      </x:c>
      <x:c r="C871" s="6" t="n">
        <x:v>5</x:v>
      </x:c>
      <x:c r="D871" s="6" t="n">
        <x:v>454.08</x:v>
      </x:c>
      <x:c r="E871" s="6" t="n">
        <x:v>185.76</x:v>
      </x:c>
      <x:c r="F871" s="6" t="n">
        <x:v>206.4</x:v>
      </x:c>
      <x:c r="G871" s="6" t="n">
        <x:v>7.92</x:v>
      </x:c>
      <x:c r="H871" s="6" t="n">
        <x:v>3.24</x:v>
      </x:c>
      <x:c r="I871" s="6" t="n">
        <x:v>3.6</x:v>
      </x:c>
      <x:c r="J871" s="6" t="str">
        <x:v>https://raw.githubusercontent.com/Mar-7th/StarRailRes/dbe8cdfcfb0bf657b9fe1cf92d5537f118ccb487/index_new/cn/light_cone_promotions.json</x:v>
      </x:c>
    </x:row>
    <x:row r="872" ht="20" customHeight="1">
      <x:c r="A872" s="6" t="str">
        <x:v>23025_6</x:v>
      </x:c>
      <x:c r="B872" s="6" t="str">
        <x:v>23025</x:v>
      </x:c>
      <x:c r="C872" s="6" t="n">
        <x:v>6</x:v>
      </x:c>
      <x:c r="D872" s="6" t="n">
        <x:v>538.56</x:v>
      </x:c>
      <x:c r="E872" s="6" t="n">
        <x:v>220.32</x:v>
      </x:c>
      <x:c r="F872" s="6" t="n">
        <x:v>244.8</x:v>
      </x:c>
      <x:c r="G872" s="6" t="n">
        <x:v>7.92</x:v>
      </x:c>
      <x:c r="H872" s="6" t="n">
        <x:v>3.24</x:v>
      </x:c>
      <x:c r="I872" s="6" t="n">
        <x:v>3.6</x:v>
      </x:c>
      <x:c r="J872" s="6" t="str">
        <x:v>https://raw.githubusercontent.com/Mar-7th/StarRailRes/dbe8cdfcfb0bf657b9fe1cf92d5537f118ccb487/index_new/cn/light_cone_promotions.json</x:v>
      </x:c>
    </x:row>
    <x:row r="873" ht="20" customHeight="1">
      <x:c r="A873" s="6" t="str">
        <x:v>23026_0</x:v>
      </x:c>
      <x:c r="B873" s="6" t="str">
        <x:v>23026</x:v>
      </x:c>
      <x:c r="C873" s="6" t="n">
        <x:v>0</x:v>
      </x:c>
      <x:c r="D873" s="6" t="n">
        <x:v>43.2</x:v>
      </x:c>
      <x:c r="E873" s="6" t="n">
        <x:v>28.8</x:v>
      </x:c>
      <x:c r="F873" s="6" t="n">
        <x:v>21</x:v>
      </x:c>
      <x:c r="G873" s="6" t="n">
        <x:v>6.48</x:v>
      </x:c>
      <x:c r="H873" s="6" t="n">
        <x:v>4.32</x:v>
      </x:c>
      <x:c r="I873" s="6" t="n">
        <x:v>3.15</x:v>
      </x:c>
      <x:c r="J873" s="6" t="str">
        <x:v>https://raw.githubusercontent.com/Mar-7th/StarRailRes/dbe8cdfcfb0bf657b9fe1cf92d5537f118ccb487/index_new/cn/light_cone_promotions.json</x:v>
      </x:c>
    </x:row>
    <x:row r="874" ht="20" customHeight="1">
      <x:c r="A874" s="6" t="str">
        <x:v>23026_1</x:v>
      </x:c>
      <x:c r="B874" s="6" t="str">
        <x:v>23026</x:v>
      </x:c>
      <x:c r="C874" s="6" t="n">
        <x:v>1</x:v>
      </x:c>
      <x:c r="D874" s="6" t="n">
        <x:v>95.04</x:v>
      </x:c>
      <x:c r="E874" s="6" t="n">
        <x:v>63.36</x:v>
      </x:c>
      <x:c r="F874" s="6" t="n">
        <x:v>46.2</x:v>
      </x:c>
      <x:c r="G874" s="6" t="n">
        <x:v>6.48</x:v>
      </x:c>
      <x:c r="H874" s="6" t="n">
        <x:v>4.32</x:v>
      </x:c>
      <x:c r="I874" s="6" t="n">
        <x:v>3.15</x:v>
      </x:c>
      <x:c r="J874" s="6" t="str">
        <x:v>https://raw.githubusercontent.com/Mar-7th/StarRailRes/dbe8cdfcfb0bf657b9fe1cf92d5537f118ccb487/index_new/cn/light_cone_promotions.json</x:v>
      </x:c>
    </x:row>
    <x:row r="875" ht="20" customHeight="1">
      <x:c r="A875" s="6" t="str">
        <x:v>23026_2</x:v>
      </x:c>
      <x:c r="B875" s="6" t="str">
        <x:v>23026</x:v>
      </x:c>
      <x:c r="C875" s="6" t="n">
        <x:v>2</x:v>
      </x:c>
      <x:c r="D875" s="6" t="n">
        <x:v>164.16</x:v>
      </x:c>
      <x:c r="E875" s="6" t="n">
        <x:v>109.44</x:v>
      </x:c>
      <x:c r="F875" s="6" t="n">
        <x:v>79.8</x:v>
      </x:c>
      <x:c r="G875" s="6" t="n">
        <x:v>6.48</x:v>
      </x:c>
      <x:c r="H875" s="6" t="n">
        <x:v>4.32</x:v>
      </x:c>
      <x:c r="I875" s="6" t="n">
        <x:v>3.15</x:v>
      </x:c>
      <x:c r="J875" s="6" t="str">
        <x:v>https://raw.githubusercontent.com/Mar-7th/StarRailRes/dbe8cdfcfb0bf657b9fe1cf92d5537f118ccb487/index_new/cn/light_cone_promotions.json</x:v>
      </x:c>
    </x:row>
    <x:row r="876" ht="20" customHeight="1">
      <x:c r="A876" s="6" t="str">
        <x:v>23026_3</x:v>
      </x:c>
      <x:c r="B876" s="6" t="str">
        <x:v>23026</x:v>
      </x:c>
      <x:c r="C876" s="6" t="n">
        <x:v>3</x:v>
      </x:c>
      <x:c r="D876" s="6" t="n">
        <x:v>233.28</x:v>
      </x:c>
      <x:c r="E876" s="6" t="n">
        <x:v>155.52</x:v>
      </x:c>
      <x:c r="F876" s="6" t="n">
        <x:v>113.4</x:v>
      </x:c>
      <x:c r="G876" s="6" t="n">
        <x:v>6.48</x:v>
      </x:c>
      <x:c r="H876" s="6" t="n">
        <x:v>4.32</x:v>
      </x:c>
      <x:c r="I876" s="6" t="n">
        <x:v>3.15</x:v>
      </x:c>
      <x:c r="J876" s="6" t="str">
        <x:v>https://raw.githubusercontent.com/Mar-7th/StarRailRes/dbe8cdfcfb0bf657b9fe1cf92d5537f118ccb487/index_new/cn/light_cone_promotions.json</x:v>
      </x:c>
    </x:row>
    <x:row r="877" ht="20" customHeight="1">
      <x:c r="A877" s="6" t="str">
        <x:v>23026_4</x:v>
      </x:c>
      <x:c r="B877" s="6" t="str">
        <x:v>23026</x:v>
      </x:c>
      <x:c r="C877" s="6" t="n">
        <x:v>4</x:v>
      </x:c>
      <x:c r="D877" s="6" t="n">
        <x:v>302.4</x:v>
      </x:c>
      <x:c r="E877" s="6" t="n">
        <x:v>201.6</x:v>
      </x:c>
      <x:c r="F877" s="6" t="n">
        <x:v>147</x:v>
      </x:c>
      <x:c r="G877" s="6" t="n">
        <x:v>6.48</x:v>
      </x:c>
      <x:c r="H877" s="6" t="n">
        <x:v>4.32</x:v>
      </x:c>
      <x:c r="I877" s="6" t="n">
        <x:v>3.15</x:v>
      </x:c>
      <x:c r="J877" s="6" t="str">
        <x:v>https://raw.githubusercontent.com/Mar-7th/StarRailRes/dbe8cdfcfb0bf657b9fe1cf92d5537f118ccb487/index_new/cn/light_cone_promotions.json</x:v>
      </x:c>
    </x:row>
    <x:row r="878" ht="20" customHeight="1">
      <x:c r="A878" s="6" t="str">
        <x:v>23026_5</x:v>
      </x:c>
      <x:c r="B878" s="6" t="str">
        <x:v>23026</x:v>
      </x:c>
      <x:c r="C878" s="6" t="n">
        <x:v>5</x:v>
      </x:c>
      <x:c r="D878" s="6" t="n">
        <x:v>371.52</x:v>
      </x:c>
      <x:c r="E878" s="6" t="n">
        <x:v>247.68</x:v>
      </x:c>
      <x:c r="F878" s="6" t="n">
        <x:v>180.6</x:v>
      </x:c>
      <x:c r="G878" s="6" t="n">
        <x:v>6.48</x:v>
      </x:c>
      <x:c r="H878" s="6" t="n">
        <x:v>4.32</x:v>
      </x:c>
      <x:c r="I878" s="6" t="n">
        <x:v>3.15</x:v>
      </x:c>
      <x:c r="J878" s="6" t="str">
        <x:v>https://raw.githubusercontent.com/Mar-7th/StarRailRes/dbe8cdfcfb0bf657b9fe1cf92d5537f118ccb487/index_new/cn/light_cone_promotions.json</x:v>
      </x:c>
    </x:row>
    <x:row r="879" ht="20" customHeight="1">
      <x:c r="A879" s="6" t="str">
        <x:v>23026_6</x:v>
      </x:c>
      <x:c r="B879" s="6" t="str">
        <x:v>23026</x:v>
      </x:c>
      <x:c r="C879" s="6" t="n">
        <x:v>6</x:v>
      </x:c>
      <x:c r="D879" s="6" t="n">
        <x:v>440.64</x:v>
      </x:c>
      <x:c r="E879" s="6" t="n">
        <x:v>293.76</x:v>
      </x:c>
      <x:c r="F879" s="6" t="n">
        <x:v>214.2</x:v>
      </x:c>
      <x:c r="G879" s="6" t="n">
        <x:v>6.48</x:v>
      </x:c>
      <x:c r="H879" s="6" t="n">
        <x:v>4.32</x:v>
      </x:c>
      <x:c r="I879" s="6" t="n">
        <x:v>3.15</x:v>
      </x:c>
      <x:c r="J879" s="6" t="str">
        <x:v>https://raw.githubusercontent.com/Mar-7th/StarRailRes/dbe8cdfcfb0bf657b9fe1cf92d5537f118ccb487/index_new/cn/light_cone_promotions.json</x:v>
      </x:c>
    </x:row>
    <x:row r="880" ht="20" customHeight="1">
      <x:c r="A880" s="6" t="str">
        <x:v>23027_0</x:v>
      </x:c>
      <x:c r="B880" s="6" t="str">
        <x:v>23027</x:v>
      </x:c>
      <x:c r="C880" s="6" t="n">
        <x:v>0</x:v>
      </x:c>
      <x:c r="D880" s="6" t="n">
        <x:v>48</x:v>
      </x:c>
      <x:c r="E880" s="6" t="n">
        <x:v>26.4</x:v>
      </x:c>
      <x:c r="F880" s="6" t="n">
        <x:v>21</x:v>
      </x:c>
      <x:c r="G880" s="6" t="n">
        <x:v>7.2</x:v>
      </x:c>
      <x:c r="H880" s="6" t="n">
        <x:v>3.96</x:v>
      </x:c>
      <x:c r="I880" s="6" t="n">
        <x:v>3.15</x:v>
      </x:c>
      <x:c r="J880" s="6" t="str">
        <x:v>https://raw.githubusercontent.com/Mar-7th/StarRailRes/dbe8cdfcfb0bf657b9fe1cf92d5537f118ccb487/index_new/cn/light_cone_promotions.json</x:v>
      </x:c>
    </x:row>
    <x:row r="881" ht="20" customHeight="1">
      <x:c r="A881" s="6" t="str">
        <x:v>23027_1</x:v>
      </x:c>
      <x:c r="B881" s="6" t="str">
        <x:v>23027</x:v>
      </x:c>
      <x:c r="C881" s="6" t="n">
        <x:v>1</x:v>
      </x:c>
      <x:c r="D881" s="6" t="n">
        <x:v>105.6</x:v>
      </x:c>
      <x:c r="E881" s="6" t="n">
        <x:v>58.08</x:v>
      </x:c>
      <x:c r="F881" s="6" t="n">
        <x:v>46.2</x:v>
      </x:c>
      <x:c r="G881" s="6" t="n">
        <x:v>7.2</x:v>
      </x:c>
      <x:c r="H881" s="6" t="n">
        <x:v>3.96</x:v>
      </x:c>
      <x:c r="I881" s="6" t="n">
        <x:v>3.15</x:v>
      </x:c>
      <x:c r="J881" s="6" t="str">
        <x:v>https://raw.githubusercontent.com/Mar-7th/StarRailRes/dbe8cdfcfb0bf657b9fe1cf92d5537f118ccb487/index_new/cn/light_cone_promotions.json</x:v>
      </x:c>
    </x:row>
    <x:row r="882" ht="20" customHeight="1">
      <x:c r="A882" s="6" t="str">
        <x:v>23027_2</x:v>
      </x:c>
      <x:c r="B882" s="6" t="str">
        <x:v>23027</x:v>
      </x:c>
      <x:c r="C882" s="6" t="n">
        <x:v>2</x:v>
      </x:c>
      <x:c r="D882" s="6" t="n">
        <x:v>182.4</x:v>
      </x:c>
      <x:c r="E882" s="6" t="n">
        <x:v>100.32</x:v>
      </x:c>
      <x:c r="F882" s="6" t="n">
        <x:v>79.8</x:v>
      </x:c>
      <x:c r="G882" s="6" t="n">
        <x:v>7.2</x:v>
      </x:c>
      <x:c r="H882" s="6" t="n">
        <x:v>3.96</x:v>
      </x:c>
      <x:c r="I882" s="6" t="n">
        <x:v>3.15</x:v>
      </x:c>
      <x:c r="J882" s="6" t="str">
        <x:v>https://raw.githubusercontent.com/Mar-7th/StarRailRes/dbe8cdfcfb0bf657b9fe1cf92d5537f118ccb487/index_new/cn/light_cone_promotions.json</x:v>
      </x:c>
    </x:row>
    <x:row r="883" ht="20" customHeight="1">
      <x:c r="A883" s="6" t="str">
        <x:v>23027_3</x:v>
      </x:c>
      <x:c r="B883" s="6" t="str">
        <x:v>23027</x:v>
      </x:c>
      <x:c r="C883" s="6" t="n">
        <x:v>3</x:v>
      </x:c>
      <x:c r="D883" s="6" t="n">
        <x:v>259.2</x:v>
      </x:c>
      <x:c r="E883" s="6" t="n">
        <x:v>142.56</x:v>
      </x:c>
      <x:c r="F883" s="6" t="n">
        <x:v>113.4</x:v>
      </x:c>
      <x:c r="G883" s="6" t="n">
        <x:v>7.2</x:v>
      </x:c>
      <x:c r="H883" s="6" t="n">
        <x:v>3.96</x:v>
      </x:c>
      <x:c r="I883" s="6" t="n">
        <x:v>3.15</x:v>
      </x:c>
      <x:c r="J883" s="6" t="str">
        <x:v>https://raw.githubusercontent.com/Mar-7th/StarRailRes/dbe8cdfcfb0bf657b9fe1cf92d5537f118ccb487/index_new/cn/light_cone_promotions.json</x:v>
      </x:c>
    </x:row>
    <x:row r="884" ht="20" customHeight="1">
      <x:c r="A884" s="6" t="str">
        <x:v>23027_4</x:v>
      </x:c>
      <x:c r="B884" s="6" t="str">
        <x:v>23027</x:v>
      </x:c>
      <x:c r="C884" s="6" t="n">
        <x:v>4</x:v>
      </x:c>
      <x:c r="D884" s="6" t="n">
        <x:v>336</x:v>
      </x:c>
      <x:c r="E884" s="6" t="n">
        <x:v>184.8</x:v>
      </x:c>
      <x:c r="F884" s="6" t="n">
        <x:v>147</x:v>
      </x:c>
      <x:c r="G884" s="6" t="n">
        <x:v>7.2</x:v>
      </x:c>
      <x:c r="H884" s="6" t="n">
        <x:v>3.96</x:v>
      </x:c>
      <x:c r="I884" s="6" t="n">
        <x:v>3.15</x:v>
      </x:c>
      <x:c r="J884" s="6" t="str">
        <x:v>https://raw.githubusercontent.com/Mar-7th/StarRailRes/dbe8cdfcfb0bf657b9fe1cf92d5537f118ccb487/index_new/cn/light_cone_promotions.json</x:v>
      </x:c>
    </x:row>
    <x:row r="885" ht="20" customHeight="1">
      <x:c r="A885" s="6" t="str">
        <x:v>23027_5</x:v>
      </x:c>
      <x:c r="B885" s="6" t="str">
        <x:v>23027</x:v>
      </x:c>
      <x:c r="C885" s="6" t="n">
        <x:v>5</x:v>
      </x:c>
      <x:c r="D885" s="6" t="n">
        <x:v>412.8</x:v>
      </x:c>
      <x:c r="E885" s="6" t="n">
        <x:v>227.04</x:v>
      </x:c>
      <x:c r="F885" s="6" t="n">
        <x:v>180.6</x:v>
      </x:c>
      <x:c r="G885" s="6" t="n">
        <x:v>7.2</x:v>
      </x:c>
      <x:c r="H885" s="6" t="n">
        <x:v>3.96</x:v>
      </x:c>
      <x:c r="I885" s="6" t="n">
        <x:v>3.15</x:v>
      </x:c>
      <x:c r="J885" s="6" t="str">
        <x:v>https://raw.githubusercontent.com/Mar-7th/StarRailRes/dbe8cdfcfb0bf657b9fe1cf92d5537f118ccb487/index_new/cn/light_cone_promotions.json</x:v>
      </x:c>
    </x:row>
    <x:row r="886" ht="20" customHeight="1">
      <x:c r="A886" s="6" t="str">
        <x:v>23027_6</x:v>
      </x:c>
      <x:c r="B886" s="6" t="str">
        <x:v>23027</x:v>
      </x:c>
      <x:c r="C886" s="6" t="n">
        <x:v>6</x:v>
      </x:c>
      <x:c r="D886" s="6" t="n">
        <x:v>489.6</x:v>
      </x:c>
      <x:c r="E886" s="6" t="n">
        <x:v>269.28</x:v>
      </x:c>
      <x:c r="F886" s="6" t="n">
        <x:v>214.2</x:v>
      </x:c>
      <x:c r="G886" s="6" t="n">
        <x:v>7.2</x:v>
      </x:c>
      <x:c r="H886" s="6" t="n">
        <x:v>3.96</x:v>
      </x:c>
      <x:c r="I886" s="6" t="n">
        <x:v>3.15</x:v>
      </x:c>
      <x:c r="J886" s="6" t="str">
        <x:v>https://raw.githubusercontent.com/Mar-7th/StarRailRes/dbe8cdfcfb0bf657b9fe1cf92d5537f118ccb487/index_new/cn/light_cone_promotions.json</x:v>
      </x:c>
    </x:row>
    <x:row r="887" ht="20" customHeight="1">
      <x:c r="A887" s="6" t="str">
        <x:v>23028_0</x:v>
      </x:c>
      <x:c r="B887" s="6" t="str">
        <x:v>23028</x:v>
      </x:c>
      <x:c r="C887" s="6" t="n">
        <x:v>0</x:v>
      </x:c>
      <x:c r="D887" s="6" t="n">
        <x:v>43.2</x:v>
      </x:c>
      <x:c r="E887" s="6" t="n">
        <x:v>26.4</x:v>
      </x:c>
      <x:c r="F887" s="6" t="n">
        <x:v>24</x:v>
      </x:c>
      <x:c r="G887" s="6" t="n">
        <x:v>6.48</x:v>
      </x:c>
      <x:c r="H887" s="6" t="n">
        <x:v>3.96</x:v>
      </x:c>
      <x:c r="I887" s="6" t="n">
        <x:v>3.6</x:v>
      </x:c>
      <x:c r="J887" s="6" t="str">
        <x:v>https://raw.githubusercontent.com/Mar-7th/StarRailRes/dbe8cdfcfb0bf657b9fe1cf92d5537f118ccb487/index_new/cn/light_cone_promotions.json</x:v>
      </x:c>
    </x:row>
    <x:row r="888" ht="20" customHeight="1">
      <x:c r="A888" s="6" t="str">
        <x:v>23028_1</x:v>
      </x:c>
      <x:c r="B888" s="6" t="str">
        <x:v>23028</x:v>
      </x:c>
      <x:c r="C888" s="6" t="n">
        <x:v>1</x:v>
      </x:c>
      <x:c r="D888" s="6" t="n">
        <x:v>95.04</x:v>
      </x:c>
      <x:c r="E888" s="6" t="n">
        <x:v>58.08</x:v>
      </x:c>
      <x:c r="F888" s="6" t="n">
        <x:v>52.8</x:v>
      </x:c>
      <x:c r="G888" s="6" t="n">
        <x:v>6.48</x:v>
      </x:c>
      <x:c r="H888" s="6" t="n">
        <x:v>3.96</x:v>
      </x:c>
      <x:c r="I888" s="6" t="n">
        <x:v>3.6</x:v>
      </x:c>
      <x:c r="J888" s="6" t="str">
        <x:v>https://raw.githubusercontent.com/Mar-7th/StarRailRes/dbe8cdfcfb0bf657b9fe1cf92d5537f118ccb487/index_new/cn/light_cone_promotions.json</x:v>
      </x:c>
    </x:row>
    <x:row r="889" ht="20" customHeight="1">
      <x:c r="A889" s="6" t="str">
        <x:v>23028_2</x:v>
      </x:c>
      <x:c r="B889" s="6" t="str">
        <x:v>23028</x:v>
      </x:c>
      <x:c r="C889" s="6" t="n">
        <x:v>2</x:v>
      </x:c>
      <x:c r="D889" s="6" t="n">
        <x:v>164.16</x:v>
      </x:c>
      <x:c r="E889" s="6" t="n">
        <x:v>100.32</x:v>
      </x:c>
      <x:c r="F889" s="6" t="n">
        <x:v>91.2</x:v>
      </x:c>
      <x:c r="G889" s="6" t="n">
        <x:v>6.48</x:v>
      </x:c>
      <x:c r="H889" s="6" t="n">
        <x:v>3.96</x:v>
      </x:c>
      <x:c r="I889" s="6" t="n">
        <x:v>3.6</x:v>
      </x:c>
      <x:c r="J889" s="6" t="str">
        <x:v>https://raw.githubusercontent.com/Mar-7th/StarRailRes/dbe8cdfcfb0bf657b9fe1cf92d5537f118ccb487/index_new/cn/light_cone_promotions.json</x:v>
      </x:c>
    </x:row>
    <x:row r="890" ht="20" customHeight="1">
      <x:c r="A890" s="6" t="str">
        <x:v>23028_3</x:v>
      </x:c>
      <x:c r="B890" s="6" t="str">
        <x:v>23028</x:v>
      </x:c>
      <x:c r="C890" s="6" t="n">
        <x:v>3</x:v>
      </x:c>
      <x:c r="D890" s="6" t="n">
        <x:v>233.28</x:v>
      </x:c>
      <x:c r="E890" s="6" t="n">
        <x:v>142.56</x:v>
      </x:c>
      <x:c r="F890" s="6" t="n">
        <x:v>129.6</x:v>
      </x:c>
      <x:c r="G890" s="6" t="n">
        <x:v>6.48</x:v>
      </x:c>
      <x:c r="H890" s="6" t="n">
        <x:v>3.96</x:v>
      </x:c>
      <x:c r="I890" s="6" t="n">
        <x:v>3.6</x:v>
      </x:c>
      <x:c r="J890" s="6" t="str">
        <x:v>https://raw.githubusercontent.com/Mar-7th/StarRailRes/dbe8cdfcfb0bf657b9fe1cf92d5537f118ccb487/index_new/cn/light_cone_promotions.json</x:v>
      </x:c>
    </x:row>
    <x:row r="891" ht="20" customHeight="1">
      <x:c r="A891" s="6" t="str">
        <x:v>23028_4</x:v>
      </x:c>
      <x:c r="B891" s="6" t="str">
        <x:v>23028</x:v>
      </x:c>
      <x:c r="C891" s="6" t="n">
        <x:v>4</x:v>
      </x:c>
      <x:c r="D891" s="6" t="n">
        <x:v>302.4</x:v>
      </x:c>
      <x:c r="E891" s="6" t="n">
        <x:v>184.8</x:v>
      </x:c>
      <x:c r="F891" s="6" t="n">
        <x:v>168</x:v>
      </x:c>
      <x:c r="G891" s="6" t="n">
        <x:v>6.48</x:v>
      </x:c>
      <x:c r="H891" s="6" t="n">
        <x:v>3.96</x:v>
      </x:c>
      <x:c r="I891" s="6" t="n">
        <x:v>3.6</x:v>
      </x:c>
      <x:c r="J891" s="6" t="str">
        <x:v>https://raw.githubusercontent.com/Mar-7th/StarRailRes/dbe8cdfcfb0bf657b9fe1cf92d5537f118ccb487/index_new/cn/light_cone_promotions.json</x:v>
      </x:c>
    </x:row>
    <x:row r="892" ht="20" customHeight="1">
      <x:c r="A892" s="6" t="str">
        <x:v>23028_5</x:v>
      </x:c>
      <x:c r="B892" s="6" t="str">
        <x:v>23028</x:v>
      </x:c>
      <x:c r="C892" s="6" t="n">
        <x:v>5</x:v>
      </x:c>
      <x:c r="D892" s="6" t="n">
        <x:v>371.52</x:v>
      </x:c>
      <x:c r="E892" s="6" t="n">
        <x:v>227.04</x:v>
      </x:c>
      <x:c r="F892" s="6" t="n">
        <x:v>206.4</x:v>
      </x:c>
      <x:c r="G892" s="6" t="n">
        <x:v>6.48</x:v>
      </x:c>
      <x:c r="H892" s="6" t="n">
        <x:v>3.96</x:v>
      </x:c>
      <x:c r="I892" s="6" t="n">
        <x:v>3.6</x:v>
      </x:c>
      <x:c r="J892" s="6" t="str">
        <x:v>https://raw.githubusercontent.com/Mar-7th/StarRailRes/dbe8cdfcfb0bf657b9fe1cf92d5537f118ccb487/index_new/cn/light_cone_promotions.json</x:v>
      </x:c>
    </x:row>
    <x:row r="893" ht="20" customHeight="1">
      <x:c r="A893" s="6" t="str">
        <x:v>23028_6</x:v>
      </x:c>
      <x:c r="B893" s="6" t="str">
        <x:v>23028</x:v>
      </x:c>
      <x:c r="C893" s="6" t="n">
        <x:v>6</x:v>
      </x:c>
      <x:c r="D893" s="6" t="n">
        <x:v>440.64</x:v>
      </x:c>
      <x:c r="E893" s="6" t="n">
        <x:v>269.28</x:v>
      </x:c>
      <x:c r="F893" s="6" t="n">
        <x:v>244.8</x:v>
      </x:c>
      <x:c r="G893" s="6" t="n">
        <x:v>6.48</x:v>
      </x:c>
      <x:c r="H893" s="6" t="n">
        <x:v>3.96</x:v>
      </x:c>
      <x:c r="I893" s="6" t="n">
        <x:v>3.6</x:v>
      </x:c>
      <x:c r="J893" s="6" t="str">
        <x:v>https://raw.githubusercontent.com/Mar-7th/StarRailRes/dbe8cdfcfb0bf657b9fe1cf92d5537f118ccb487/index_new/cn/light_cone_promotions.json</x:v>
      </x:c>
    </x:row>
    <x:row r="894" ht="20" customHeight="1">
      <x:c r="A894" s="6" t="str">
        <x:v>23029_0</x:v>
      </x:c>
      <x:c r="B894" s="6" t="str">
        <x:v>23029</x:v>
      </x:c>
      <x:c r="C894" s="6" t="n">
        <x:v>0</x:v>
      </x:c>
      <x:c r="D894" s="6" t="n">
        <x:v>43.2</x:v>
      </x:c>
      <x:c r="E894" s="6" t="n">
        <x:v>26.4</x:v>
      </x:c>
      <x:c r="F894" s="6" t="n">
        <x:v>24</x:v>
      </x:c>
      <x:c r="G894" s="6" t="n">
        <x:v>6.48</x:v>
      </x:c>
      <x:c r="H894" s="6" t="n">
        <x:v>3.96</x:v>
      </x:c>
      <x:c r="I894" s="6" t="n">
        <x:v>3.6</x:v>
      </x:c>
      <x:c r="J894" s="6" t="str">
        <x:v>https://raw.githubusercontent.com/Mar-7th/StarRailRes/dbe8cdfcfb0bf657b9fe1cf92d5537f118ccb487/index_new/cn/light_cone_promotions.json</x:v>
      </x:c>
    </x:row>
    <x:row r="895" ht="20" customHeight="1">
      <x:c r="A895" s="6" t="str">
        <x:v>23029_1</x:v>
      </x:c>
      <x:c r="B895" s="6" t="str">
        <x:v>23029</x:v>
      </x:c>
      <x:c r="C895" s="6" t="n">
        <x:v>1</x:v>
      </x:c>
      <x:c r="D895" s="6" t="n">
        <x:v>95.04</x:v>
      </x:c>
      <x:c r="E895" s="6" t="n">
        <x:v>58.08</x:v>
      </x:c>
      <x:c r="F895" s="6" t="n">
        <x:v>52.8</x:v>
      </x:c>
      <x:c r="G895" s="6" t="n">
        <x:v>6.48</x:v>
      </x:c>
      <x:c r="H895" s="6" t="n">
        <x:v>3.96</x:v>
      </x:c>
      <x:c r="I895" s="6" t="n">
        <x:v>3.6</x:v>
      </x:c>
      <x:c r="J895" s="6" t="str">
        <x:v>https://raw.githubusercontent.com/Mar-7th/StarRailRes/dbe8cdfcfb0bf657b9fe1cf92d5537f118ccb487/index_new/cn/light_cone_promotions.json</x:v>
      </x:c>
    </x:row>
    <x:row r="896" ht="20" customHeight="1">
      <x:c r="A896" s="6" t="str">
        <x:v>23029_2</x:v>
      </x:c>
      <x:c r="B896" s="6" t="str">
        <x:v>23029</x:v>
      </x:c>
      <x:c r="C896" s="6" t="n">
        <x:v>2</x:v>
      </x:c>
      <x:c r="D896" s="6" t="n">
        <x:v>164.16</x:v>
      </x:c>
      <x:c r="E896" s="6" t="n">
        <x:v>100.32</x:v>
      </x:c>
      <x:c r="F896" s="6" t="n">
        <x:v>91.2</x:v>
      </x:c>
      <x:c r="G896" s="6" t="n">
        <x:v>6.48</x:v>
      </x:c>
      <x:c r="H896" s="6" t="n">
        <x:v>3.96</x:v>
      </x:c>
      <x:c r="I896" s="6" t="n">
        <x:v>3.6</x:v>
      </x:c>
      <x:c r="J896" s="6" t="str">
        <x:v>https://raw.githubusercontent.com/Mar-7th/StarRailRes/dbe8cdfcfb0bf657b9fe1cf92d5537f118ccb487/index_new/cn/light_cone_promotions.json</x:v>
      </x:c>
    </x:row>
    <x:row r="897" ht="20" customHeight="1">
      <x:c r="A897" s="6" t="str">
        <x:v>23029_3</x:v>
      </x:c>
      <x:c r="B897" s="6" t="str">
        <x:v>23029</x:v>
      </x:c>
      <x:c r="C897" s="6" t="n">
        <x:v>3</x:v>
      </x:c>
      <x:c r="D897" s="6" t="n">
        <x:v>233.28</x:v>
      </x:c>
      <x:c r="E897" s="6" t="n">
        <x:v>142.56</x:v>
      </x:c>
      <x:c r="F897" s="6" t="n">
        <x:v>129.6</x:v>
      </x:c>
      <x:c r="G897" s="6" t="n">
        <x:v>6.48</x:v>
      </x:c>
      <x:c r="H897" s="6" t="n">
        <x:v>3.96</x:v>
      </x:c>
      <x:c r="I897" s="6" t="n">
        <x:v>3.6</x:v>
      </x:c>
      <x:c r="J897" s="6" t="str">
        <x:v>https://raw.githubusercontent.com/Mar-7th/StarRailRes/dbe8cdfcfb0bf657b9fe1cf92d5537f118ccb487/index_new/cn/light_cone_promotions.json</x:v>
      </x:c>
    </x:row>
    <x:row r="898" ht="20" customHeight="1">
      <x:c r="A898" s="6" t="str">
        <x:v>23029_4</x:v>
      </x:c>
      <x:c r="B898" s="6" t="str">
        <x:v>23029</x:v>
      </x:c>
      <x:c r="C898" s="6" t="n">
        <x:v>4</x:v>
      </x:c>
      <x:c r="D898" s="6" t="n">
        <x:v>302.4</x:v>
      </x:c>
      <x:c r="E898" s="6" t="n">
        <x:v>184.8</x:v>
      </x:c>
      <x:c r="F898" s="6" t="n">
        <x:v>168</x:v>
      </x:c>
      <x:c r="G898" s="6" t="n">
        <x:v>6.48</x:v>
      </x:c>
      <x:c r="H898" s="6" t="n">
        <x:v>3.96</x:v>
      </x:c>
      <x:c r="I898" s="6" t="n">
        <x:v>3.6</x:v>
      </x:c>
      <x:c r="J898" s="6" t="str">
        <x:v>https://raw.githubusercontent.com/Mar-7th/StarRailRes/dbe8cdfcfb0bf657b9fe1cf92d5537f118ccb487/index_new/cn/light_cone_promotions.json</x:v>
      </x:c>
    </x:row>
    <x:row r="899" ht="20" customHeight="1">
      <x:c r="A899" s="6" t="str">
        <x:v>23029_5</x:v>
      </x:c>
      <x:c r="B899" s="6" t="str">
        <x:v>23029</x:v>
      </x:c>
      <x:c r="C899" s="6" t="n">
        <x:v>5</x:v>
      </x:c>
      <x:c r="D899" s="6" t="n">
        <x:v>371.52</x:v>
      </x:c>
      <x:c r="E899" s="6" t="n">
        <x:v>227.04</x:v>
      </x:c>
      <x:c r="F899" s="6" t="n">
        <x:v>206.4</x:v>
      </x:c>
      <x:c r="G899" s="6" t="n">
        <x:v>6.48</x:v>
      </x:c>
      <x:c r="H899" s="6" t="n">
        <x:v>3.96</x:v>
      </x:c>
      <x:c r="I899" s="6" t="n">
        <x:v>3.6</x:v>
      </x:c>
      <x:c r="J899" s="6" t="str">
        <x:v>https://raw.githubusercontent.com/Mar-7th/StarRailRes/dbe8cdfcfb0bf657b9fe1cf92d5537f118ccb487/index_new/cn/light_cone_promotions.json</x:v>
      </x:c>
    </x:row>
    <x:row r="900" ht="20" customHeight="1">
      <x:c r="A900" s="6" t="str">
        <x:v>23029_6</x:v>
      </x:c>
      <x:c r="B900" s="6" t="str">
        <x:v>23029</x:v>
      </x:c>
      <x:c r="C900" s="6" t="n">
        <x:v>6</x:v>
      </x:c>
      <x:c r="D900" s="6" t="n">
        <x:v>440.64</x:v>
      </x:c>
      <x:c r="E900" s="6" t="n">
        <x:v>269.28</x:v>
      </x:c>
      <x:c r="F900" s="6" t="n">
        <x:v>244.8</x:v>
      </x:c>
      <x:c r="G900" s="6" t="n">
        <x:v>6.48</x:v>
      </x:c>
      <x:c r="H900" s="6" t="n">
        <x:v>3.96</x:v>
      </x:c>
      <x:c r="I900" s="6" t="n">
        <x:v>3.6</x:v>
      </x:c>
      <x:c r="J900" s="6" t="str">
        <x:v>https://raw.githubusercontent.com/Mar-7th/StarRailRes/dbe8cdfcfb0bf657b9fe1cf92d5537f118ccb487/index_new/cn/light_cone_promotions.json</x:v>
      </x:c>
    </x:row>
    <x:row r="901" ht="20" customHeight="1">
      <x:c r="A901" s="6" t="str">
        <x:v>23030_0</x:v>
      </x:c>
      <x:c r="B901" s="6" t="str">
        <x:v>23030</x:v>
      </x:c>
      <x:c r="C901" s="6" t="n">
        <x:v>0</x:v>
      </x:c>
      <x:c r="D901" s="6" t="n">
        <x:v>48</x:v>
      </x:c>
      <x:c r="E901" s="6" t="n">
        <x:v>26.4</x:v>
      </x:c>
      <x:c r="F901" s="6" t="n">
        <x:v>21</x:v>
      </x:c>
      <x:c r="G901" s="6" t="n">
        <x:v>7.2</x:v>
      </x:c>
      <x:c r="H901" s="6" t="n">
        <x:v>3.96</x:v>
      </x:c>
      <x:c r="I901" s="6" t="n">
        <x:v>3.15</x:v>
      </x:c>
      <x:c r="J901" s="6" t="str">
        <x:v>https://raw.githubusercontent.com/Mar-7th/StarRailRes/dbe8cdfcfb0bf657b9fe1cf92d5537f118ccb487/index_new/cn/light_cone_promotions.json</x:v>
      </x:c>
    </x:row>
    <x:row r="902" ht="20" customHeight="1">
      <x:c r="A902" s="6" t="str">
        <x:v>23030_1</x:v>
      </x:c>
      <x:c r="B902" s="6" t="str">
        <x:v>23030</x:v>
      </x:c>
      <x:c r="C902" s="6" t="n">
        <x:v>1</x:v>
      </x:c>
      <x:c r="D902" s="6" t="n">
        <x:v>105.6</x:v>
      </x:c>
      <x:c r="E902" s="6" t="n">
        <x:v>58.08</x:v>
      </x:c>
      <x:c r="F902" s="6" t="n">
        <x:v>46.2</x:v>
      </x:c>
      <x:c r="G902" s="6" t="n">
        <x:v>7.2</x:v>
      </x:c>
      <x:c r="H902" s="6" t="n">
        <x:v>3.96</x:v>
      </x:c>
      <x:c r="I902" s="6" t="n">
        <x:v>3.15</x:v>
      </x:c>
      <x:c r="J902" s="6" t="str">
        <x:v>https://raw.githubusercontent.com/Mar-7th/StarRailRes/dbe8cdfcfb0bf657b9fe1cf92d5537f118ccb487/index_new/cn/light_cone_promotions.json</x:v>
      </x:c>
    </x:row>
    <x:row r="903" ht="20" customHeight="1">
      <x:c r="A903" s="6" t="str">
        <x:v>23030_2</x:v>
      </x:c>
      <x:c r="B903" s="6" t="str">
        <x:v>23030</x:v>
      </x:c>
      <x:c r="C903" s="6" t="n">
        <x:v>2</x:v>
      </x:c>
      <x:c r="D903" s="6" t="n">
        <x:v>182.4</x:v>
      </x:c>
      <x:c r="E903" s="6" t="n">
        <x:v>100.32</x:v>
      </x:c>
      <x:c r="F903" s="6" t="n">
        <x:v>79.8</x:v>
      </x:c>
      <x:c r="G903" s="6" t="n">
        <x:v>7.2</x:v>
      </x:c>
      <x:c r="H903" s="6" t="n">
        <x:v>3.96</x:v>
      </x:c>
      <x:c r="I903" s="6" t="n">
        <x:v>3.15</x:v>
      </x:c>
      <x:c r="J903" s="6" t="str">
        <x:v>https://raw.githubusercontent.com/Mar-7th/StarRailRes/dbe8cdfcfb0bf657b9fe1cf92d5537f118ccb487/index_new/cn/light_cone_promotions.json</x:v>
      </x:c>
    </x:row>
    <x:row r="904" ht="20" customHeight="1">
      <x:c r="A904" s="6" t="str">
        <x:v>23030_3</x:v>
      </x:c>
      <x:c r="B904" s="6" t="str">
        <x:v>23030</x:v>
      </x:c>
      <x:c r="C904" s="6" t="n">
        <x:v>3</x:v>
      </x:c>
      <x:c r="D904" s="6" t="n">
        <x:v>259.2</x:v>
      </x:c>
      <x:c r="E904" s="6" t="n">
        <x:v>142.56</x:v>
      </x:c>
      <x:c r="F904" s="6" t="n">
        <x:v>113.4</x:v>
      </x:c>
      <x:c r="G904" s="6" t="n">
        <x:v>7.2</x:v>
      </x:c>
      <x:c r="H904" s="6" t="n">
        <x:v>3.96</x:v>
      </x:c>
      <x:c r="I904" s="6" t="n">
        <x:v>3.15</x:v>
      </x:c>
      <x:c r="J904" s="6" t="str">
        <x:v>https://raw.githubusercontent.com/Mar-7th/StarRailRes/dbe8cdfcfb0bf657b9fe1cf92d5537f118ccb487/index_new/cn/light_cone_promotions.json</x:v>
      </x:c>
    </x:row>
    <x:row r="905" ht="20" customHeight="1">
      <x:c r="A905" s="6" t="str">
        <x:v>23030_4</x:v>
      </x:c>
      <x:c r="B905" s="6" t="str">
        <x:v>23030</x:v>
      </x:c>
      <x:c r="C905" s="6" t="n">
        <x:v>4</x:v>
      </x:c>
      <x:c r="D905" s="6" t="n">
        <x:v>336</x:v>
      </x:c>
      <x:c r="E905" s="6" t="n">
        <x:v>184.8</x:v>
      </x:c>
      <x:c r="F905" s="6" t="n">
        <x:v>147</x:v>
      </x:c>
      <x:c r="G905" s="6" t="n">
        <x:v>7.2</x:v>
      </x:c>
      <x:c r="H905" s="6" t="n">
        <x:v>3.96</x:v>
      </x:c>
      <x:c r="I905" s="6" t="n">
        <x:v>3.15</x:v>
      </x:c>
      <x:c r="J905" s="6" t="str">
        <x:v>https://raw.githubusercontent.com/Mar-7th/StarRailRes/dbe8cdfcfb0bf657b9fe1cf92d5537f118ccb487/index_new/cn/light_cone_promotions.json</x:v>
      </x:c>
    </x:row>
    <x:row r="906" ht="20" customHeight="1">
      <x:c r="A906" s="6" t="str">
        <x:v>23030_5</x:v>
      </x:c>
      <x:c r="B906" s="6" t="str">
        <x:v>23030</x:v>
      </x:c>
      <x:c r="C906" s="6" t="n">
        <x:v>5</x:v>
      </x:c>
      <x:c r="D906" s="6" t="n">
        <x:v>412.8</x:v>
      </x:c>
      <x:c r="E906" s="6" t="n">
        <x:v>227.04</x:v>
      </x:c>
      <x:c r="F906" s="6" t="n">
        <x:v>180.6</x:v>
      </x:c>
      <x:c r="G906" s="6" t="n">
        <x:v>7.2</x:v>
      </x:c>
      <x:c r="H906" s="6" t="n">
        <x:v>3.96</x:v>
      </x:c>
      <x:c r="I906" s="6" t="n">
        <x:v>3.15</x:v>
      </x:c>
      <x:c r="J906" s="6" t="str">
        <x:v>https://raw.githubusercontent.com/Mar-7th/StarRailRes/dbe8cdfcfb0bf657b9fe1cf92d5537f118ccb487/index_new/cn/light_cone_promotions.json</x:v>
      </x:c>
    </x:row>
    <x:row r="907" ht="20" customHeight="1">
      <x:c r="A907" s="6" t="str">
        <x:v>23030_6</x:v>
      </x:c>
      <x:c r="B907" s="6" t="str">
        <x:v>23030</x:v>
      </x:c>
      <x:c r="C907" s="6" t="n">
        <x:v>6</x:v>
      </x:c>
      <x:c r="D907" s="6" t="n">
        <x:v>489.6</x:v>
      </x:c>
      <x:c r="E907" s="6" t="n">
        <x:v>269.28</x:v>
      </x:c>
      <x:c r="F907" s="6" t="n">
        <x:v>214.2</x:v>
      </x:c>
      <x:c r="G907" s="6" t="n">
        <x:v>7.2</x:v>
      </x:c>
      <x:c r="H907" s="6" t="n">
        <x:v>3.96</x:v>
      </x:c>
      <x:c r="I907" s="6" t="n">
        <x:v>3.15</x:v>
      </x:c>
      <x:c r="J907" s="6" t="str">
        <x:v>https://raw.githubusercontent.com/Mar-7th/StarRailRes/dbe8cdfcfb0bf657b9fe1cf92d5537f118ccb487/index_new/cn/light_cone_promotions.json</x:v>
      </x:c>
    </x:row>
    <x:row r="908" ht="20" customHeight="1">
      <x:c r="A908" s="6" t="str">
        <x:v>23031_0</x:v>
      </x:c>
      <x:c r="B908" s="6" t="str">
        <x:v>23031</x:v>
      </x:c>
      <x:c r="C908" s="6" t="n">
        <x:v>0</x:v>
      </x:c>
      <x:c r="D908" s="6" t="n">
        <x:v>43.2</x:v>
      </x:c>
      <x:c r="E908" s="6" t="n">
        <x:v>28.8</x:v>
      </x:c>
      <x:c r="F908" s="6" t="n">
        <x:v>21</x:v>
      </x:c>
      <x:c r="G908" s="6" t="n">
        <x:v>6.48</x:v>
      </x:c>
      <x:c r="H908" s="6" t="n">
        <x:v>4.32</x:v>
      </x:c>
      <x:c r="I908" s="6" t="n">
        <x:v>3.15</x:v>
      </x:c>
      <x:c r="J908" s="6" t="str">
        <x:v>https://raw.githubusercontent.com/Mar-7th/StarRailRes/dbe8cdfcfb0bf657b9fe1cf92d5537f118ccb487/index_new/cn/light_cone_promotions.json</x:v>
      </x:c>
    </x:row>
    <x:row r="909" ht="20" customHeight="1">
      <x:c r="A909" s="6" t="str">
        <x:v>23031_1</x:v>
      </x:c>
      <x:c r="B909" s="6" t="str">
        <x:v>23031</x:v>
      </x:c>
      <x:c r="C909" s="6" t="n">
        <x:v>1</x:v>
      </x:c>
      <x:c r="D909" s="6" t="n">
        <x:v>95.04</x:v>
      </x:c>
      <x:c r="E909" s="6" t="n">
        <x:v>63.36</x:v>
      </x:c>
      <x:c r="F909" s="6" t="n">
        <x:v>46.2</x:v>
      </x:c>
      <x:c r="G909" s="6" t="n">
        <x:v>6.48</x:v>
      </x:c>
      <x:c r="H909" s="6" t="n">
        <x:v>4.32</x:v>
      </x:c>
      <x:c r="I909" s="6" t="n">
        <x:v>3.15</x:v>
      </x:c>
      <x:c r="J909" s="6" t="str">
        <x:v>https://raw.githubusercontent.com/Mar-7th/StarRailRes/dbe8cdfcfb0bf657b9fe1cf92d5537f118ccb487/index_new/cn/light_cone_promotions.json</x:v>
      </x:c>
    </x:row>
    <x:row r="910" ht="20" customHeight="1">
      <x:c r="A910" s="6" t="str">
        <x:v>23031_2</x:v>
      </x:c>
      <x:c r="B910" s="6" t="str">
        <x:v>23031</x:v>
      </x:c>
      <x:c r="C910" s="6" t="n">
        <x:v>2</x:v>
      </x:c>
      <x:c r="D910" s="6" t="n">
        <x:v>164.16</x:v>
      </x:c>
      <x:c r="E910" s="6" t="n">
        <x:v>109.44</x:v>
      </x:c>
      <x:c r="F910" s="6" t="n">
        <x:v>79.8</x:v>
      </x:c>
      <x:c r="G910" s="6" t="n">
        <x:v>6.48</x:v>
      </x:c>
      <x:c r="H910" s="6" t="n">
        <x:v>4.32</x:v>
      </x:c>
      <x:c r="I910" s="6" t="n">
        <x:v>3.15</x:v>
      </x:c>
      <x:c r="J910" s="6" t="str">
        <x:v>https://raw.githubusercontent.com/Mar-7th/StarRailRes/dbe8cdfcfb0bf657b9fe1cf92d5537f118ccb487/index_new/cn/light_cone_promotions.json</x:v>
      </x:c>
    </x:row>
    <x:row r="911" ht="20" customHeight="1">
      <x:c r="A911" s="6" t="str">
        <x:v>23031_3</x:v>
      </x:c>
      <x:c r="B911" s="6" t="str">
        <x:v>23031</x:v>
      </x:c>
      <x:c r="C911" s="6" t="n">
        <x:v>3</x:v>
      </x:c>
      <x:c r="D911" s="6" t="n">
        <x:v>233.28</x:v>
      </x:c>
      <x:c r="E911" s="6" t="n">
        <x:v>155.52</x:v>
      </x:c>
      <x:c r="F911" s="6" t="n">
        <x:v>113.4</x:v>
      </x:c>
      <x:c r="G911" s="6" t="n">
        <x:v>6.48</x:v>
      </x:c>
      <x:c r="H911" s="6" t="n">
        <x:v>4.32</x:v>
      </x:c>
      <x:c r="I911" s="6" t="n">
        <x:v>3.15</x:v>
      </x:c>
      <x:c r="J911" s="6" t="str">
        <x:v>https://raw.githubusercontent.com/Mar-7th/StarRailRes/dbe8cdfcfb0bf657b9fe1cf92d5537f118ccb487/index_new/cn/light_cone_promotions.json</x:v>
      </x:c>
    </x:row>
    <x:row r="912" ht="20" customHeight="1">
      <x:c r="A912" s="6" t="str">
        <x:v>23031_4</x:v>
      </x:c>
      <x:c r="B912" s="6" t="str">
        <x:v>23031</x:v>
      </x:c>
      <x:c r="C912" s="6" t="n">
        <x:v>4</x:v>
      </x:c>
      <x:c r="D912" s="6" t="n">
        <x:v>302.4</x:v>
      </x:c>
      <x:c r="E912" s="6" t="n">
        <x:v>201.6</x:v>
      </x:c>
      <x:c r="F912" s="6" t="n">
        <x:v>147</x:v>
      </x:c>
      <x:c r="G912" s="6" t="n">
        <x:v>6.48</x:v>
      </x:c>
      <x:c r="H912" s="6" t="n">
        <x:v>4.32</x:v>
      </x:c>
      <x:c r="I912" s="6" t="n">
        <x:v>3.15</x:v>
      </x:c>
      <x:c r="J912" s="6" t="str">
        <x:v>https://raw.githubusercontent.com/Mar-7th/StarRailRes/dbe8cdfcfb0bf657b9fe1cf92d5537f118ccb487/index_new/cn/light_cone_promotions.json</x:v>
      </x:c>
    </x:row>
    <x:row r="913" ht="20" customHeight="1">
      <x:c r="A913" s="6" t="str">
        <x:v>23031_5</x:v>
      </x:c>
      <x:c r="B913" s="6" t="str">
        <x:v>23031</x:v>
      </x:c>
      <x:c r="C913" s="6" t="n">
        <x:v>5</x:v>
      </x:c>
      <x:c r="D913" s="6" t="n">
        <x:v>371.52</x:v>
      </x:c>
      <x:c r="E913" s="6" t="n">
        <x:v>247.68</x:v>
      </x:c>
      <x:c r="F913" s="6" t="n">
        <x:v>180.6</x:v>
      </x:c>
      <x:c r="G913" s="6" t="n">
        <x:v>6.48</x:v>
      </x:c>
      <x:c r="H913" s="6" t="n">
        <x:v>4.32</x:v>
      </x:c>
      <x:c r="I913" s="6" t="n">
        <x:v>3.15</x:v>
      </x:c>
      <x:c r="J913" s="6" t="str">
        <x:v>https://raw.githubusercontent.com/Mar-7th/StarRailRes/dbe8cdfcfb0bf657b9fe1cf92d5537f118ccb487/index_new/cn/light_cone_promotions.json</x:v>
      </x:c>
    </x:row>
    <x:row r="914" ht="20" customHeight="1">
      <x:c r="A914" s="6" t="str">
        <x:v>23031_6</x:v>
      </x:c>
      <x:c r="B914" s="6" t="str">
        <x:v>23031</x:v>
      </x:c>
      <x:c r="C914" s="6" t="n">
        <x:v>6</x:v>
      </x:c>
      <x:c r="D914" s="6" t="n">
        <x:v>440.64</x:v>
      </x:c>
      <x:c r="E914" s="6" t="n">
        <x:v>293.76</x:v>
      </x:c>
      <x:c r="F914" s="6" t="n">
        <x:v>214.2</x:v>
      </x:c>
      <x:c r="G914" s="6" t="n">
        <x:v>6.48</x:v>
      </x:c>
      <x:c r="H914" s="6" t="n">
        <x:v>4.32</x:v>
      </x:c>
      <x:c r="I914" s="6" t="n">
        <x:v>3.15</x:v>
      </x:c>
      <x:c r="J914" s="6" t="str">
        <x:v>https://raw.githubusercontent.com/Mar-7th/StarRailRes/dbe8cdfcfb0bf657b9fe1cf92d5537f118ccb487/index_new/cn/light_cone_promotions.json</x:v>
      </x:c>
    </x:row>
    <x:row r="915" ht="20" customHeight="1">
      <x:c r="A915" s="6" t="str">
        <x:v>23032_0</x:v>
      </x:c>
      <x:c r="B915" s="6" t="str">
        <x:v>23032</x:v>
      </x:c>
      <x:c r="C915" s="6" t="n">
        <x:v>0</x:v>
      </x:c>
      <x:c r="D915" s="6" t="n">
        <x:v>48</x:v>
      </x:c>
      <x:c r="E915" s="6" t="n">
        <x:v>24</x:v>
      </x:c>
      <x:c r="F915" s="6" t="n">
        <x:v>24</x:v>
      </x:c>
      <x:c r="G915" s="6" t="n">
        <x:v>7.2</x:v>
      </x:c>
      <x:c r="H915" s="6" t="n">
        <x:v>3.6</x:v>
      </x:c>
      <x:c r="I915" s="6" t="n">
        <x:v>3.6</x:v>
      </x:c>
      <x:c r="J915" s="6" t="str">
        <x:v>https://raw.githubusercontent.com/Mar-7th/StarRailRes/dbe8cdfcfb0bf657b9fe1cf92d5537f118ccb487/index_new/cn/light_cone_promotions.json</x:v>
      </x:c>
    </x:row>
    <x:row r="916" ht="20" customHeight="1">
      <x:c r="A916" s="6" t="str">
        <x:v>23032_1</x:v>
      </x:c>
      <x:c r="B916" s="6" t="str">
        <x:v>23032</x:v>
      </x:c>
      <x:c r="C916" s="6" t="n">
        <x:v>1</x:v>
      </x:c>
      <x:c r="D916" s="6" t="n">
        <x:v>105.6</x:v>
      </x:c>
      <x:c r="E916" s="6" t="n">
        <x:v>52.8</x:v>
      </x:c>
      <x:c r="F916" s="6" t="n">
        <x:v>52.8</x:v>
      </x:c>
      <x:c r="G916" s="6" t="n">
        <x:v>7.2</x:v>
      </x:c>
      <x:c r="H916" s="6" t="n">
        <x:v>3.6</x:v>
      </x:c>
      <x:c r="I916" s="6" t="n">
        <x:v>3.6</x:v>
      </x:c>
      <x:c r="J916" s="6" t="str">
        <x:v>https://raw.githubusercontent.com/Mar-7th/StarRailRes/dbe8cdfcfb0bf657b9fe1cf92d5537f118ccb487/index_new/cn/light_cone_promotions.json</x:v>
      </x:c>
    </x:row>
    <x:row r="917" ht="20" customHeight="1">
      <x:c r="A917" s="6" t="str">
        <x:v>23032_2</x:v>
      </x:c>
      <x:c r="B917" s="6" t="str">
        <x:v>23032</x:v>
      </x:c>
      <x:c r="C917" s="6" t="n">
        <x:v>2</x:v>
      </x:c>
      <x:c r="D917" s="6" t="n">
        <x:v>182.4</x:v>
      </x:c>
      <x:c r="E917" s="6" t="n">
        <x:v>91.2</x:v>
      </x:c>
      <x:c r="F917" s="6" t="n">
        <x:v>91.2</x:v>
      </x:c>
      <x:c r="G917" s="6" t="n">
        <x:v>7.2</x:v>
      </x:c>
      <x:c r="H917" s="6" t="n">
        <x:v>3.6</x:v>
      </x:c>
      <x:c r="I917" s="6" t="n">
        <x:v>3.6</x:v>
      </x:c>
      <x:c r="J917" s="6" t="str">
        <x:v>https://raw.githubusercontent.com/Mar-7th/StarRailRes/dbe8cdfcfb0bf657b9fe1cf92d5537f118ccb487/index_new/cn/light_cone_promotions.json</x:v>
      </x:c>
    </x:row>
    <x:row r="918" ht="20" customHeight="1">
      <x:c r="A918" s="6" t="str">
        <x:v>23032_3</x:v>
      </x:c>
      <x:c r="B918" s="6" t="str">
        <x:v>23032</x:v>
      </x:c>
      <x:c r="C918" s="6" t="n">
        <x:v>3</x:v>
      </x:c>
      <x:c r="D918" s="6" t="n">
        <x:v>259.2</x:v>
      </x:c>
      <x:c r="E918" s="6" t="n">
        <x:v>129.6</x:v>
      </x:c>
      <x:c r="F918" s="6" t="n">
        <x:v>129.6</x:v>
      </x:c>
      <x:c r="G918" s="6" t="n">
        <x:v>7.2</x:v>
      </x:c>
      <x:c r="H918" s="6" t="n">
        <x:v>3.6</x:v>
      </x:c>
      <x:c r="I918" s="6" t="n">
        <x:v>3.6</x:v>
      </x:c>
      <x:c r="J918" s="6" t="str">
        <x:v>https://raw.githubusercontent.com/Mar-7th/StarRailRes/dbe8cdfcfb0bf657b9fe1cf92d5537f118ccb487/index_new/cn/light_cone_promotions.json</x:v>
      </x:c>
    </x:row>
    <x:row r="919" ht="20" customHeight="1">
      <x:c r="A919" s="6" t="str">
        <x:v>23032_4</x:v>
      </x:c>
      <x:c r="B919" s="6" t="str">
        <x:v>23032</x:v>
      </x:c>
      <x:c r="C919" s="6" t="n">
        <x:v>4</x:v>
      </x:c>
      <x:c r="D919" s="6" t="n">
        <x:v>336</x:v>
      </x:c>
      <x:c r="E919" s="6" t="n">
        <x:v>168</x:v>
      </x:c>
      <x:c r="F919" s="6" t="n">
        <x:v>168</x:v>
      </x:c>
      <x:c r="G919" s="6" t="n">
        <x:v>7.2</x:v>
      </x:c>
      <x:c r="H919" s="6" t="n">
        <x:v>3.6</x:v>
      </x:c>
      <x:c r="I919" s="6" t="n">
        <x:v>3.6</x:v>
      </x:c>
      <x:c r="J919" s="6" t="str">
        <x:v>https://raw.githubusercontent.com/Mar-7th/StarRailRes/dbe8cdfcfb0bf657b9fe1cf92d5537f118ccb487/index_new/cn/light_cone_promotions.json</x:v>
      </x:c>
    </x:row>
    <x:row r="920" ht="20" customHeight="1">
      <x:c r="A920" s="6" t="str">
        <x:v>23032_5</x:v>
      </x:c>
      <x:c r="B920" s="6" t="str">
        <x:v>23032</x:v>
      </x:c>
      <x:c r="C920" s="6" t="n">
        <x:v>5</x:v>
      </x:c>
      <x:c r="D920" s="6" t="n">
        <x:v>412.8</x:v>
      </x:c>
      <x:c r="E920" s="6" t="n">
        <x:v>206.4</x:v>
      </x:c>
      <x:c r="F920" s="6" t="n">
        <x:v>206.4</x:v>
      </x:c>
      <x:c r="G920" s="6" t="n">
        <x:v>7.2</x:v>
      </x:c>
      <x:c r="H920" s="6" t="n">
        <x:v>3.6</x:v>
      </x:c>
      <x:c r="I920" s="6" t="n">
        <x:v>3.6</x:v>
      </x:c>
      <x:c r="J920" s="6" t="str">
        <x:v>https://raw.githubusercontent.com/Mar-7th/StarRailRes/dbe8cdfcfb0bf657b9fe1cf92d5537f118ccb487/index_new/cn/light_cone_promotions.json</x:v>
      </x:c>
    </x:row>
    <x:row r="921" ht="20" customHeight="1">
      <x:c r="A921" s="6" t="str">
        <x:v>23032_6</x:v>
      </x:c>
      <x:c r="B921" s="6" t="str">
        <x:v>23032</x:v>
      </x:c>
      <x:c r="C921" s="6" t="n">
        <x:v>6</x:v>
      </x:c>
      <x:c r="D921" s="6" t="n">
        <x:v>489.6</x:v>
      </x:c>
      <x:c r="E921" s="6" t="n">
        <x:v>244.8</x:v>
      </x:c>
      <x:c r="F921" s="6" t="n">
        <x:v>244.8</x:v>
      </x:c>
      <x:c r="G921" s="6" t="n">
        <x:v>7.2</x:v>
      </x:c>
      <x:c r="H921" s="6" t="n">
        <x:v>3.6</x:v>
      </x:c>
      <x:c r="I921" s="6" t="n">
        <x:v>3.6</x:v>
      </x:c>
      <x:c r="J921" s="6" t="str">
        <x:v>https://raw.githubusercontent.com/Mar-7th/StarRailRes/dbe8cdfcfb0bf657b9fe1cf92d5537f118ccb487/index_new/cn/light_cone_promotions.json</x:v>
      </x:c>
    </x:row>
    <x:row r="922" ht="20" customHeight="1">
      <x:c r="A922" s="6" t="str">
        <x:v>23033_0</x:v>
      </x:c>
      <x:c r="B922" s="6" t="str">
        <x:v>23033</x:v>
      </x:c>
      <x:c r="C922" s="6" t="n">
        <x:v>0</x:v>
      </x:c>
      <x:c r="D922" s="6" t="n">
        <x:v>43.2</x:v>
      </x:c>
      <x:c r="E922" s="6" t="n">
        <x:v>26.4</x:v>
      </x:c>
      <x:c r="F922" s="6" t="n">
        <x:v>24</x:v>
      </x:c>
      <x:c r="G922" s="6" t="n">
        <x:v>6.48</x:v>
      </x:c>
      <x:c r="H922" s="6" t="n">
        <x:v>3.96</x:v>
      </x:c>
      <x:c r="I922" s="6" t="n">
        <x:v>3.6</x:v>
      </x:c>
      <x:c r="J922" s="6" t="str">
        <x:v>https://raw.githubusercontent.com/Mar-7th/StarRailRes/dbe8cdfcfb0bf657b9fe1cf92d5537f118ccb487/index_new/cn/light_cone_promotions.json</x:v>
      </x:c>
    </x:row>
    <x:row r="923" ht="20" customHeight="1">
      <x:c r="A923" s="6" t="str">
        <x:v>23033_1</x:v>
      </x:c>
      <x:c r="B923" s="6" t="str">
        <x:v>23033</x:v>
      </x:c>
      <x:c r="C923" s="6" t="n">
        <x:v>1</x:v>
      </x:c>
      <x:c r="D923" s="6" t="n">
        <x:v>95.04</x:v>
      </x:c>
      <x:c r="E923" s="6" t="n">
        <x:v>58.08</x:v>
      </x:c>
      <x:c r="F923" s="6" t="n">
        <x:v>52.8</x:v>
      </x:c>
      <x:c r="G923" s="6" t="n">
        <x:v>6.48</x:v>
      </x:c>
      <x:c r="H923" s="6" t="n">
        <x:v>3.96</x:v>
      </x:c>
      <x:c r="I923" s="6" t="n">
        <x:v>3.6</x:v>
      </x:c>
      <x:c r="J923" s="6" t="str">
        <x:v>https://raw.githubusercontent.com/Mar-7th/StarRailRes/dbe8cdfcfb0bf657b9fe1cf92d5537f118ccb487/index_new/cn/light_cone_promotions.json</x:v>
      </x:c>
    </x:row>
    <x:row r="924" ht="20" customHeight="1">
      <x:c r="A924" s="6" t="str">
        <x:v>23033_2</x:v>
      </x:c>
      <x:c r="B924" s="6" t="str">
        <x:v>23033</x:v>
      </x:c>
      <x:c r="C924" s="6" t="n">
        <x:v>2</x:v>
      </x:c>
      <x:c r="D924" s="6" t="n">
        <x:v>164.16</x:v>
      </x:c>
      <x:c r="E924" s="6" t="n">
        <x:v>100.32</x:v>
      </x:c>
      <x:c r="F924" s="6" t="n">
        <x:v>91.2</x:v>
      </x:c>
      <x:c r="G924" s="6" t="n">
        <x:v>6.48</x:v>
      </x:c>
      <x:c r="H924" s="6" t="n">
        <x:v>3.96</x:v>
      </x:c>
      <x:c r="I924" s="6" t="n">
        <x:v>3.6</x:v>
      </x:c>
      <x:c r="J924" s="6" t="str">
        <x:v>https://raw.githubusercontent.com/Mar-7th/StarRailRes/dbe8cdfcfb0bf657b9fe1cf92d5537f118ccb487/index_new/cn/light_cone_promotions.json</x:v>
      </x:c>
    </x:row>
    <x:row r="925" ht="20" customHeight="1">
      <x:c r="A925" s="6" t="str">
        <x:v>23033_3</x:v>
      </x:c>
      <x:c r="B925" s="6" t="str">
        <x:v>23033</x:v>
      </x:c>
      <x:c r="C925" s="6" t="n">
        <x:v>3</x:v>
      </x:c>
      <x:c r="D925" s="6" t="n">
        <x:v>233.28</x:v>
      </x:c>
      <x:c r="E925" s="6" t="n">
        <x:v>142.56</x:v>
      </x:c>
      <x:c r="F925" s="6" t="n">
        <x:v>129.6</x:v>
      </x:c>
      <x:c r="G925" s="6" t="n">
        <x:v>6.48</x:v>
      </x:c>
      <x:c r="H925" s="6" t="n">
        <x:v>3.96</x:v>
      </x:c>
      <x:c r="I925" s="6" t="n">
        <x:v>3.6</x:v>
      </x:c>
      <x:c r="J925" s="6" t="str">
        <x:v>https://raw.githubusercontent.com/Mar-7th/StarRailRes/dbe8cdfcfb0bf657b9fe1cf92d5537f118ccb487/index_new/cn/light_cone_promotions.json</x:v>
      </x:c>
    </x:row>
    <x:row r="926" ht="20" customHeight="1">
      <x:c r="A926" s="6" t="str">
        <x:v>23033_4</x:v>
      </x:c>
      <x:c r="B926" s="6" t="str">
        <x:v>23033</x:v>
      </x:c>
      <x:c r="C926" s="6" t="n">
        <x:v>4</x:v>
      </x:c>
      <x:c r="D926" s="6" t="n">
        <x:v>302.4</x:v>
      </x:c>
      <x:c r="E926" s="6" t="n">
        <x:v>184.8</x:v>
      </x:c>
      <x:c r="F926" s="6" t="n">
        <x:v>168</x:v>
      </x:c>
      <x:c r="G926" s="6" t="n">
        <x:v>6.48</x:v>
      </x:c>
      <x:c r="H926" s="6" t="n">
        <x:v>3.96</x:v>
      </x:c>
      <x:c r="I926" s="6" t="n">
        <x:v>3.6</x:v>
      </x:c>
      <x:c r="J926" s="6" t="str">
        <x:v>https://raw.githubusercontent.com/Mar-7th/StarRailRes/dbe8cdfcfb0bf657b9fe1cf92d5537f118ccb487/index_new/cn/light_cone_promotions.json</x:v>
      </x:c>
    </x:row>
    <x:row r="927" ht="20" customHeight="1">
      <x:c r="A927" s="6" t="str">
        <x:v>23033_5</x:v>
      </x:c>
      <x:c r="B927" s="6" t="str">
        <x:v>23033</x:v>
      </x:c>
      <x:c r="C927" s="6" t="n">
        <x:v>5</x:v>
      </x:c>
      <x:c r="D927" s="6" t="n">
        <x:v>371.52</x:v>
      </x:c>
      <x:c r="E927" s="6" t="n">
        <x:v>227.04</x:v>
      </x:c>
      <x:c r="F927" s="6" t="n">
        <x:v>206.4</x:v>
      </x:c>
      <x:c r="G927" s="6" t="n">
        <x:v>6.48</x:v>
      </x:c>
      <x:c r="H927" s="6" t="n">
        <x:v>3.96</x:v>
      </x:c>
      <x:c r="I927" s="6" t="n">
        <x:v>3.6</x:v>
      </x:c>
      <x:c r="J927" s="6" t="str">
        <x:v>https://raw.githubusercontent.com/Mar-7th/StarRailRes/dbe8cdfcfb0bf657b9fe1cf92d5537f118ccb487/index_new/cn/light_cone_promotions.json</x:v>
      </x:c>
    </x:row>
    <x:row r="928" ht="20" customHeight="1">
      <x:c r="A928" s="6" t="str">
        <x:v>23033_6</x:v>
      </x:c>
      <x:c r="B928" s="6" t="str">
        <x:v>23033</x:v>
      </x:c>
      <x:c r="C928" s="6" t="n">
        <x:v>6</x:v>
      </x:c>
      <x:c r="D928" s="6" t="n">
        <x:v>440.64</x:v>
      </x:c>
      <x:c r="E928" s="6" t="n">
        <x:v>269.28</x:v>
      </x:c>
      <x:c r="F928" s="6" t="n">
        <x:v>244.8</x:v>
      </x:c>
      <x:c r="G928" s="6" t="n">
        <x:v>6.48</x:v>
      </x:c>
      <x:c r="H928" s="6" t="n">
        <x:v>3.96</x:v>
      </x:c>
      <x:c r="I928" s="6" t="n">
        <x:v>3.6</x:v>
      </x:c>
      <x:c r="J928" s="6" t="str">
        <x:v>https://raw.githubusercontent.com/Mar-7th/StarRailRes/dbe8cdfcfb0bf657b9fe1cf92d5537f118ccb487/index_new/cn/light_cone_promotions.json</x:v>
      </x:c>
    </x:row>
    <x:row r="929" ht="20" customHeight="1">
      <x:c r="A929" s="6" t="str">
        <x:v>23034_0</x:v>
      </x:c>
      <x:c r="B929" s="6" t="str">
        <x:v>23034</x:v>
      </x:c>
      <x:c r="C929" s="6" t="n">
        <x:v>0</x:v>
      </x:c>
      <x:c r="D929" s="6" t="n">
        <x:v>52.8</x:v>
      </x:c>
      <x:c r="E929" s="6" t="n">
        <x:v>21.6</x:v>
      </x:c>
      <x:c r="F929" s="6" t="n">
        <x:v>24</x:v>
      </x:c>
      <x:c r="G929" s="6" t="n">
        <x:v>7.92</x:v>
      </x:c>
      <x:c r="H929" s="6" t="n">
        <x:v>3.24</x:v>
      </x:c>
      <x:c r="I929" s="6" t="n">
        <x:v>3.6</x:v>
      </x:c>
      <x:c r="J929" s="6" t="str">
        <x:v>https://raw.githubusercontent.com/Mar-7th/StarRailRes/dbe8cdfcfb0bf657b9fe1cf92d5537f118ccb487/index_new/cn/light_cone_promotions.json</x:v>
      </x:c>
    </x:row>
    <x:row r="930" ht="20" customHeight="1">
      <x:c r="A930" s="6" t="str">
        <x:v>23034_1</x:v>
      </x:c>
      <x:c r="B930" s="6" t="str">
        <x:v>23034</x:v>
      </x:c>
      <x:c r="C930" s="6" t="n">
        <x:v>1</x:v>
      </x:c>
      <x:c r="D930" s="6" t="n">
        <x:v>116.16</x:v>
      </x:c>
      <x:c r="E930" s="6" t="n">
        <x:v>47.52</x:v>
      </x:c>
      <x:c r="F930" s="6" t="n">
        <x:v>52.8</x:v>
      </x:c>
      <x:c r="G930" s="6" t="n">
        <x:v>7.92</x:v>
      </x:c>
      <x:c r="H930" s="6" t="n">
        <x:v>3.24</x:v>
      </x:c>
      <x:c r="I930" s="6" t="n">
        <x:v>3.6</x:v>
      </x:c>
      <x:c r="J930" s="6" t="str">
        <x:v>https://raw.githubusercontent.com/Mar-7th/StarRailRes/dbe8cdfcfb0bf657b9fe1cf92d5537f118ccb487/index_new/cn/light_cone_promotions.json</x:v>
      </x:c>
    </x:row>
    <x:row r="931" ht="20" customHeight="1">
      <x:c r="A931" s="6" t="str">
        <x:v>23034_2</x:v>
      </x:c>
      <x:c r="B931" s="6" t="str">
        <x:v>23034</x:v>
      </x:c>
      <x:c r="C931" s="6" t="n">
        <x:v>2</x:v>
      </x:c>
      <x:c r="D931" s="6" t="n">
        <x:v>200.64</x:v>
      </x:c>
      <x:c r="E931" s="6" t="n">
        <x:v>82.08</x:v>
      </x:c>
      <x:c r="F931" s="6" t="n">
        <x:v>91.2</x:v>
      </x:c>
      <x:c r="G931" s="6" t="n">
        <x:v>7.92</x:v>
      </x:c>
      <x:c r="H931" s="6" t="n">
        <x:v>3.24</x:v>
      </x:c>
      <x:c r="I931" s="6" t="n">
        <x:v>3.6</x:v>
      </x:c>
      <x:c r="J931" s="6" t="str">
        <x:v>https://raw.githubusercontent.com/Mar-7th/StarRailRes/dbe8cdfcfb0bf657b9fe1cf92d5537f118ccb487/index_new/cn/light_cone_promotions.json</x:v>
      </x:c>
    </x:row>
    <x:row r="932" ht="20" customHeight="1">
      <x:c r="A932" s="6" t="str">
        <x:v>23034_3</x:v>
      </x:c>
      <x:c r="B932" s="6" t="str">
        <x:v>23034</x:v>
      </x:c>
      <x:c r="C932" s="6" t="n">
        <x:v>3</x:v>
      </x:c>
      <x:c r="D932" s="6" t="n">
        <x:v>285.12</x:v>
      </x:c>
      <x:c r="E932" s="6" t="n">
        <x:v>116.64</x:v>
      </x:c>
      <x:c r="F932" s="6" t="n">
        <x:v>129.6</x:v>
      </x:c>
      <x:c r="G932" s="6" t="n">
        <x:v>7.92</x:v>
      </x:c>
      <x:c r="H932" s="6" t="n">
        <x:v>3.24</x:v>
      </x:c>
      <x:c r="I932" s="6" t="n">
        <x:v>3.6</x:v>
      </x:c>
      <x:c r="J932" s="6" t="str">
        <x:v>https://raw.githubusercontent.com/Mar-7th/StarRailRes/dbe8cdfcfb0bf657b9fe1cf92d5537f118ccb487/index_new/cn/light_cone_promotions.json</x:v>
      </x:c>
    </x:row>
    <x:row r="933" ht="20" customHeight="1">
      <x:c r="A933" s="6" t="str">
        <x:v>23034_4</x:v>
      </x:c>
      <x:c r="B933" s="6" t="str">
        <x:v>23034</x:v>
      </x:c>
      <x:c r="C933" s="6" t="n">
        <x:v>4</x:v>
      </x:c>
      <x:c r="D933" s="6" t="n">
        <x:v>369.6</x:v>
      </x:c>
      <x:c r="E933" s="6" t="n">
        <x:v>151.2</x:v>
      </x:c>
      <x:c r="F933" s="6" t="n">
        <x:v>168</x:v>
      </x:c>
      <x:c r="G933" s="6" t="n">
        <x:v>7.92</x:v>
      </x:c>
      <x:c r="H933" s="6" t="n">
        <x:v>3.24</x:v>
      </x:c>
      <x:c r="I933" s="6" t="n">
        <x:v>3.6</x:v>
      </x:c>
      <x:c r="J933" s="6" t="str">
        <x:v>https://raw.githubusercontent.com/Mar-7th/StarRailRes/dbe8cdfcfb0bf657b9fe1cf92d5537f118ccb487/index_new/cn/light_cone_promotions.json</x:v>
      </x:c>
    </x:row>
    <x:row r="934" ht="20" customHeight="1">
      <x:c r="A934" s="6" t="str">
        <x:v>23034_5</x:v>
      </x:c>
      <x:c r="B934" s="6" t="str">
        <x:v>23034</x:v>
      </x:c>
      <x:c r="C934" s="6" t="n">
        <x:v>5</x:v>
      </x:c>
      <x:c r="D934" s="6" t="n">
        <x:v>454.08</x:v>
      </x:c>
      <x:c r="E934" s="6" t="n">
        <x:v>185.76</x:v>
      </x:c>
      <x:c r="F934" s="6" t="n">
        <x:v>206.4</x:v>
      </x:c>
      <x:c r="G934" s="6" t="n">
        <x:v>7.92</x:v>
      </x:c>
      <x:c r="H934" s="6" t="n">
        <x:v>3.24</x:v>
      </x:c>
      <x:c r="I934" s="6" t="n">
        <x:v>3.6</x:v>
      </x:c>
      <x:c r="J934" s="6" t="str">
        <x:v>https://raw.githubusercontent.com/Mar-7th/StarRailRes/dbe8cdfcfb0bf657b9fe1cf92d5537f118ccb487/index_new/cn/light_cone_promotions.json</x:v>
      </x:c>
    </x:row>
    <x:row r="935" ht="20" customHeight="1">
      <x:c r="A935" s="6" t="str">
        <x:v>23034_6</x:v>
      </x:c>
      <x:c r="B935" s="6" t="str">
        <x:v>23034</x:v>
      </x:c>
      <x:c r="C935" s="6" t="n">
        <x:v>6</x:v>
      </x:c>
      <x:c r="D935" s="6" t="n">
        <x:v>538.56</x:v>
      </x:c>
      <x:c r="E935" s="6" t="n">
        <x:v>220.32</x:v>
      </x:c>
      <x:c r="F935" s="6" t="n">
        <x:v>244.8</x:v>
      </x:c>
      <x:c r="G935" s="6" t="n">
        <x:v>7.92</x:v>
      </x:c>
      <x:c r="H935" s="6" t="n">
        <x:v>3.24</x:v>
      </x:c>
      <x:c r="I935" s="6" t="n">
        <x:v>3.6</x:v>
      </x:c>
      <x:c r="J935" s="6" t="str">
        <x:v>https://raw.githubusercontent.com/Mar-7th/StarRailRes/dbe8cdfcfb0bf657b9fe1cf92d5537f118ccb487/index_new/cn/light_cone_promotions.json</x:v>
      </x:c>
    </x:row>
    <x:row r="936" ht="20" customHeight="1">
      <x:c r="A936" s="6" t="str">
        <x:v>23035_0</x:v>
      </x:c>
      <x:c r="B936" s="6" t="str">
        <x:v>23035</x:v>
      </x:c>
      <x:c r="C936" s="6" t="n">
        <x:v>0</x:v>
      </x:c>
      <x:c r="D936" s="6" t="n">
        <x:v>43.2</x:v>
      </x:c>
      <x:c r="E936" s="6" t="n">
        <x:v>21.6</x:v>
      </x:c>
      <x:c r="F936" s="6" t="n">
        <x:v>30</x:v>
      </x:c>
      <x:c r="G936" s="6" t="n">
        <x:v>6.48</x:v>
      </x:c>
      <x:c r="H936" s="6" t="n">
        <x:v>3.24</x:v>
      </x:c>
      <x:c r="I936" s="6" t="n">
        <x:v>4.5</x:v>
      </x:c>
      <x:c r="J936" s="6" t="str">
        <x:v>https://raw.githubusercontent.com/Mar-7th/StarRailRes/dbe8cdfcfb0bf657b9fe1cf92d5537f118ccb487/index_new/cn/light_cone_promotions.json</x:v>
      </x:c>
    </x:row>
    <x:row r="937" ht="20" customHeight="1">
      <x:c r="A937" s="6" t="str">
        <x:v>23035_1</x:v>
      </x:c>
      <x:c r="B937" s="6" t="str">
        <x:v>23035</x:v>
      </x:c>
      <x:c r="C937" s="6" t="n">
        <x:v>1</x:v>
      </x:c>
      <x:c r="D937" s="6" t="n">
        <x:v>95.04</x:v>
      </x:c>
      <x:c r="E937" s="6" t="n">
        <x:v>47.52</x:v>
      </x:c>
      <x:c r="F937" s="6" t="n">
        <x:v>66</x:v>
      </x:c>
      <x:c r="G937" s="6" t="n">
        <x:v>6.48</x:v>
      </x:c>
      <x:c r="H937" s="6" t="n">
        <x:v>3.24</x:v>
      </x:c>
      <x:c r="I937" s="6" t="n">
        <x:v>4.5</x:v>
      </x:c>
      <x:c r="J937" s="6" t="str">
        <x:v>https://raw.githubusercontent.com/Mar-7th/StarRailRes/dbe8cdfcfb0bf657b9fe1cf92d5537f118ccb487/index_new/cn/light_cone_promotions.json</x:v>
      </x:c>
    </x:row>
    <x:row r="938" ht="20" customHeight="1">
      <x:c r="A938" s="6" t="str">
        <x:v>23035_2</x:v>
      </x:c>
      <x:c r="B938" s="6" t="str">
        <x:v>23035</x:v>
      </x:c>
      <x:c r="C938" s="6" t="n">
        <x:v>2</x:v>
      </x:c>
      <x:c r="D938" s="6" t="n">
        <x:v>164.16</x:v>
      </x:c>
      <x:c r="E938" s="6" t="n">
        <x:v>82.08</x:v>
      </x:c>
      <x:c r="F938" s="6" t="n">
        <x:v>114</x:v>
      </x:c>
      <x:c r="G938" s="6" t="n">
        <x:v>6.48</x:v>
      </x:c>
      <x:c r="H938" s="6" t="n">
        <x:v>3.24</x:v>
      </x:c>
      <x:c r="I938" s="6" t="n">
        <x:v>4.5</x:v>
      </x:c>
      <x:c r="J938" s="6" t="str">
        <x:v>https://raw.githubusercontent.com/Mar-7th/StarRailRes/dbe8cdfcfb0bf657b9fe1cf92d5537f118ccb487/index_new/cn/light_cone_promotions.json</x:v>
      </x:c>
    </x:row>
    <x:row r="939" ht="20" customHeight="1">
      <x:c r="A939" s="6" t="str">
        <x:v>23035_3</x:v>
      </x:c>
      <x:c r="B939" s="6" t="str">
        <x:v>23035</x:v>
      </x:c>
      <x:c r="C939" s="6" t="n">
        <x:v>3</x:v>
      </x:c>
      <x:c r="D939" s="6" t="n">
        <x:v>233.28</x:v>
      </x:c>
      <x:c r="E939" s="6" t="n">
        <x:v>116.64</x:v>
      </x:c>
      <x:c r="F939" s="6" t="n">
        <x:v>162</x:v>
      </x:c>
      <x:c r="G939" s="6" t="n">
        <x:v>6.48</x:v>
      </x:c>
      <x:c r="H939" s="6" t="n">
        <x:v>3.24</x:v>
      </x:c>
      <x:c r="I939" s="6" t="n">
        <x:v>4.5</x:v>
      </x:c>
      <x:c r="J939" s="6" t="str">
        <x:v>https://raw.githubusercontent.com/Mar-7th/StarRailRes/dbe8cdfcfb0bf657b9fe1cf92d5537f118ccb487/index_new/cn/light_cone_promotions.json</x:v>
      </x:c>
    </x:row>
    <x:row r="940" ht="20" customHeight="1">
      <x:c r="A940" s="6" t="str">
        <x:v>23035_4</x:v>
      </x:c>
      <x:c r="B940" s="6" t="str">
        <x:v>23035</x:v>
      </x:c>
      <x:c r="C940" s="6" t="n">
        <x:v>4</x:v>
      </x:c>
      <x:c r="D940" s="6" t="n">
        <x:v>302.4</x:v>
      </x:c>
      <x:c r="E940" s="6" t="n">
        <x:v>151.2</x:v>
      </x:c>
      <x:c r="F940" s="6" t="n">
        <x:v>210</x:v>
      </x:c>
      <x:c r="G940" s="6" t="n">
        <x:v>6.48</x:v>
      </x:c>
      <x:c r="H940" s="6" t="n">
        <x:v>3.24</x:v>
      </x:c>
      <x:c r="I940" s="6" t="n">
        <x:v>4.5</x:v>
      </x:c>
      <x:c r="J940" s="6" t="str">
        <x:v>https://raw.githubusercontent.com/Mar-7th/StarRailRes/dbe8cdfcfb0bf657b9fe1cf92d5537f118ccb487/index_new/cn/light_cone_promotions.json</x:v>
      </x:c>
    </x:row>
    <x:row r="941" ht="20" customHeight="1">
      <x:c r="A941" s="6" t="str">
        <x:v>23035_5</x:v>
      </x:c>
      <x:c r="B941" s="6" t="str">
        <x:v>23035</x:v>
      </x:c>
      <x:c r="C941" s="6" t="n">
        <x:v>5</x:v>
      </x:c>
      <x:c r="D941" s="6" t="n">
        <x:v>371.52</x:v>
      </x:c>
      <x:c r="E941" s="6" t="n">
        <x:v>185.76</x:v>
      </x:c>
      <x:c r="F941" s="6" t="n">
        <x:v>258</x:v>
      </x:c>
      <x:c r="G941" s="6" t="n">
        <x:v>6.48</x:v>
      </x:c>
      <x:c r="H941" s="6" t="n">
        <x:v>3.24</x:v>
      </x:c>
      <x:c r="I941" s="6" t="n">
        <x:v>4.5</x:v>
      </x:c>
      <x:c r="J941" s="6" t="str">
        <x:v>https://raw.githubusercontent.com/Mar-7th/StarRailRes/dbe8cdfcfb0bf657b9fe1cf92d5537f118ccb487/index_new/cn/light_cone_promotions.json</x:v>
      </x:c>
    </x:row>
    <x:row r="942" ht="20" customHeight="1">
      <x:c r="A942" s="6" t="str">
        <x:v>23035_6</x:v>
      </x:c>
      <x:c r="B942" s="6" t="str">
        <x:v>23035</x:v>
      </x:c>
      <x:c r="C942" s="6" t="n">
        <x:v>6</x:v>
      </x:c>
      <x:c r="D942" s="6" t="n">
        <x:v>440.64</x:v>
      </x:c>
      <x:c r="E942" s="6" t="n">
        <x:v>220.32</x:v>
      </x:c>
      <x:c r="F942" s="6" t="n">
        <x:v>306</x:v>
      </x:c>
      <x:c r="G942" s="6" t="n">
        <x:v>6.48</x:v>
      </x:c>
      <x:c r="H942" s="6" t="n">
        <x:v>3.24</x:v>
      </x:c>
      <x:c r="I942" s="6" t="n">
        <x:v>4.5</x:v>
      </x:c>
      <x:c r="J942" s="6" t="str">
        <x:v>https://raw.githubusercontent.com/Mar-7th/StarRailRes/dbe8cdfcfb0bf657b9fe1cf92d5537f118ccb487/index_new/cn/light_cone_promotions.json</x:v>
      </x:c>
    </x:row>
    <x:row r="943" ht="20" customHeight="1">
      <x:c r="A943" s="6" t="str">
        <x:v>23036_0</x:v>
      </x:c>
      <x:c r="B943" s="6" t="str">
        <x:v>23036</x:v>
      </x:c>
      <x:c r="C943" s="6" t="n">
        <x:v>0</x:v>
      </x:c>
      <x:c r="D943" s="6" t="n">
        <x:v>48</x:v>
      </x:c>
      <x:c r="E943" s="6" t="n">
        <x:v>28.8</x:v>
      </x:c>
      <x:c r="F943" s="6" t="n">
        <x:v>18</x:v>
      </x:c>
      <x:c r="G943" s="6" t="n">
        <x:v>7.2</x:v>
      </x:c>
      <x:c r="H943" s="6" t="n">
        <x:v>4.32</x:v>
      </x:c>
      <x:c r="I943" s="6" t="n">
        <x:v>2.7</x:v>
      </x:c>
      <x:c r="J943" s="6" t="str">
        <x:v>https://raw.githubusercontent.com/Mar-7th/StarRailRes/dbe8cdfcfb0bf657b9fe1cf92d5537f118ccb487/index_new/cn/light_cone_promotions.json</x:v>
      </x:c>
    </x:row>
    <x:row r="944" ht="20" customHeight="1">
      <x:c r="A944" s="6" t="str">
        <x:v>23036_1</x:v>
      </x:c>
      <x:c r="B944" s="6" t="str">
        <x:v>23036</x:v>
      </x:c>
      <x:c r="C944" s="6" t="n">
        <x:v>1</x:v>
      </x:c>
      <x:c r="D944" s="6" t="n">
        <x:v>105.6</x:v>
      </x:c>
      <x:c r="E944" s="6" t="n">
        <x:v>63.36</x:v>
      </x:c>
      <x:c r="F944" s="6" t="n">
        <x:v>39.6</x:v>
      </x:c>
      <x:c r="G944" s="6" t="n">
        <x:v>7.2</x:v>
      </x:c>
      <x:c r="H944" s="6" t="n">
        <x:v>4.32</x:v>
      </x:c>
      <x:c r="I944" s="6" t="n">
        <x:v>2.7</x:v>
      </x:c>
      <x:c r="J944" s="6" t="str">
        <x:v>https://raw.githubusercontent.com/Mar-7th/StarRailRes/dbe8cdfcfb0bf657b9fe1cf92d5537f118ccb487/index_new/cn/light_cone_promotions.json</x:v>
      </x:c>
    </x:row>
    <x:row r="945" ht="20" customHeight="1">
      <x:c r="A945" s="6" t="str">
        <x:v>23036_2</x:v>
      </x:c>
      <x:c r="B945" s="6" t="str">
        <x:v>23036</x:v>
      </x:c>
      <x:c r="C945" s="6" t="n">
        <x:v>2</x:v>
      </x:c>
      <x:c r="D945" s="6" t="n">
        <x:v>182.4</x:v>
      </x:c>
      <x:c r="E945" s="6" t="n">
        <x:v>109.44</x:v>
      </x:c>
      <x:c r="F945" s="6" t="n">
        <x:v>68.4</x:v>
      </x:c>
      <x:c r="G945" s="6" t="n">
        <x:v>7.2</x:v>
      </x:c>
      <x:c r="H945" s="6" t="n">
        <x:v>4.32</x:v>
      </x:c>
      <x:c r="I945" s="6" t="n">
        <x:v>2.7</x:v>
      </x:c>
      <x:c r="J945" s="6" t="str">
        <x:v>https://raw.githubusercontent.com/Mar-7th/StarRailRes/dbe8cdfcfb0bf657b9fe1cf92d5537f118ccb487/index_new/cn/light_cone_promotions.json</x:v>
      </x:c>
    </x:row>
    <x:row r="946" ht="20" customHeight="1">
      <x:c r="A946" s="6" t="str">
        <x:v>23036_3</x:v>
      </x:c>
      <x:c r="B946" s="6" t="str">
        <x:v>23036</x:v>
      </x:c>
      <x:c r="C946" s="6" t="n">
        <x:v>3</x:v>
      </x:c>
      <x:c r="D946" s="6" t="n">
        <x:v>259.2</x:v>
      </x:c>
      <x:c r="E946" s="6" t="n">
        <x:v>155.52</x:v>
      </x:c>
      <x:c r="F946" s="6" t="n">
        <x:v>97.2</x:v>
      </x:c>
      <x:c r="G946" s="6" t="n">
        <x:v>7.2</x:v>
      </x:c>
      <x:c r="H946" s="6" t="n">
        <x:v>4.32</x:v>
      </x:c>
      <x:c r="I946" s="6" t="n">
        <x:v>2.7</x:v>
      </x:c>
      <x:c r="J946" s="6" t="str">
        <x:v>https://raw.githubusercontent.com/Mar-7th/StarRailRes/dbe8cdfcfb0bf657b9fe1cf92d5537f118ccb487/index_new/cn/light_cone_promotions.json</x:v>
      </x:c>
    </x:row>
    <x:row r="947" ht="20" customHeight="1">
      <x:c r="A947" s="6" t="str">
        <x:v>23036_4</x:v>
      </x:c>
      <x:c r="B947" s="6" t="str">
        <x:v>23036</x:v>
      </x:c>
      <x:c r="C947" s="6" t="n">
        <x:v>4</x:v>
      </x:c>
      <x:c r="D947" s="6" t="n">
        <x:v>336</x:v>
      </x:c>
      <x:c r="E947" s="6" t="n">
        <x:v>201.6</x:v>
      </x:c>
      <x:c r="F947" s="6" t="n">
        <x:v>126</x:v>
      </x:c>
      <x:c r="G947" s="6" t="n">
        <x:v>7.2</x:v>
      </x:c>
      <x:c r="H947" s="6" t="n">
        <x:v>4.32</x:v>
      </x:c>
      <x:c r="I947" s="6" t="n">
        <x:v>2.7</x:v>
      </x:c>
      <x:c r="J947" s="6" t="str">
        <x:v>https://raw.githubusercontent.com/Mar-7th/StarRailRes/dbe8cdfcfb0bf657b9fe1cf92d5537f118ccb487/index_new/cn/light_cone_promotions.json</x:v>
      </x:c>
    </x:row>
    <x:row r="948" ht="20" customHeight="1">
      <x:c r="A948" s="6" t="str">
        <x:v>23036_5</x:v>
      </x:c>
      <x:c r="B948" s="6" t="str">
        <x:v>23036</x:v>
      </x:c>
      <x:c r="C948" s="6" t="n">
        <x:v>5</x:v>
      </x:c>
      <x:c r="D948" s="6" t="n">
        <x:v>412.8</x:v>
      </x:c>
      <x:c r="E948" s="6" t="n">
        <x:v>247.68</x:v>
      </x:c>
      <x:c r="F948" s="6" t="n">
        <x:v>154.8</x:v>
      </x:c>
      <x:c r="G948" s="6" t="n">
        <x:v>7.2</x:v>
      </x:c>
      <x:c r="H948" s="6" t="n">
        <x:v>4.32</x:v>
      </x:c>
      <x:c r="I948" s="6" t="n">
        <x:v>2.7</x:v>
      </x:c>
      <x:c r="J948" s="6" t="str">
        <x:v>https://raw.githubusercontent.com/Mar-7th/StarRailRes/dbe8cdfcfb0bf657b9fe1cf92d5537f118ccb487/index_new/cn/light_cone_promotions.json</x:v>
      </x:c>
    </x:row>
    <x:row r="949" ht="20" customHeight="1">
      <x:c r="A949" s="6" t="str">
        <x:v>23036_6</x:v>
      </x:c>
      <x:c r="B949" s="6" t="str">
        <x:v>23036</x:v>
      </x:c>
      <x:c r="C949" s="6" t="n">
        <x:v>6</x:v>
      </x:c>
      <x:c r="D949" s="6" t="n">
        <x:v>489.6</x:v>
      </x:c>
      <x:c r="E949" s="6" t="n">
        <x:v>293.76</x:v>
      </x:c>
      <x:c r="F949" s="6" t="n">
        <x:v>183.6</x:v>
      </x:c>
      <x:c r="G949" s="6" t="n">
        <x:v>7.2</x:v>
      </x:c>
      <x:c r="H949" s="6" t="n">
        <x:v>4.32</x:v>
      </x:c>
      <x:c r="I949" s="6" t="n">
        <x:v>2.7</x:v>
      </x:c>
      <x:c r="J949" s="6" t="str">
        <x:v>https://raw.githubusercontent.com/Mar-7th/StarRailRes/dbe8cdfcfb0bf657b9fe1cf92d5537f118ccb487/index_new/cn/light_cone_promotions.json</x:v>
      </x:c>
    </x:row>
    <x:row r="950" ht="20" customHeight="1">
      <x:c r="A950" s="6" t="str">
        <x:v>23037_0</x:v>
      </x:c>
      <x:c r="B950" s="6" t="str">
        <x:v>23037</x:v>
      </x:c>
      <x:c r="C950" s="6" t="n">
        <x:v>0</x:v>
      </x:c>
      <x:c r="D950" s="6" t="n">
        <x:v>43.2</x:v>
      </x:c>
      <x:c r="E950" s="6" t="n">
        <x:v>28.8</x:v>
      </x:c>
      <x:c r="F950" s="6" t="n">
        <x:v>21</x:v>
      </x:c>
      <x:c r="G950" s="6" t="n">
        <x:v>6.48</x:v>
      </x:c>
      <x:c r="H950" s="6" t="n">
        <x:v>4.32</x:v>
      </x:c>
      <x:c r="I950" s="6" t="n">
        <x:v>3.15</x:v>
      </x:c>
      <x:c r="J950" s="6" t="str">
        <x:v>https://raw.githubusercontent.com/Mar-7th/StarRailRes/dbe8cdfcfb0bf657b9fe1cf92d5537f118ccb487/index_new/cn/light_cone_promotions.json</x:v>
      </x:c>
    </x:row>
    <x:row r="951" ht="20" customHeight="1">
      <x:c r="A951" s="6" t="str">
        <x:v>23037_1</x:v>
      </x:c>
      <x:c r="B951" s="6" t="str">
        <x:v>23037</x:v>
      </x:c>
      <x:c r="C951" s="6" t="n">
        <x:v>1</x:v>
      </x:c>
      <x:c r="D951" s="6" t="n">
        <x:v>95.04</x:v>
      </x:c>
      <x:c r="E951" s="6" t="n">
        <x:v>63.36</x:v>
      </x:c>
      <x:c r="F951" s="6" t="n">
        <x:v>46.2</x:v>
      </x:c>
      <x:c r="G951" s="6" t="n">
        <x:v>6.48</x:v>
      </x:c>
      <x:c r="H951" s="6" t="n">
        <x:v>4.32</x:v>
      </x:c>
      <x:c r="I951" s="6" t="n">
        <x:v>3.15</x:v>
      </x:c>
      <x:c r="J951" s="6" t="str">
        <x:v>https://raw.githubusercontent.com/Mar-7th/StarRailRes/dbe8cdfcfb0bf657b9fe1cf92d5537f118ccb487/index_new/cn/light_cone_promotions.json</x:v>
      </x:c>
    </x:row>
    <x:row r="952" ht="20" customHeight="1">
      <x:c r="A952" s="6" t="str">
        <x:v>23037_2</x:v>
      </x:c>
      <x:c r="B952" s="6" t="str">
        <x:v>23037</x:v>
      </x:c>
      <x:c r="C952" s="6" t="n">
        <x:v>2</x:v>
      </x:c>
      <x:c r="D952" s="6" t="n">
        <x:v>164.16</x:v>
      </x:c>
      <x:c r="E952" s="6" t="n">
        <x:v>109.44</x:v>
      </x:c>
      <x:c r="F952" s="6" t="n">
        <x:v>79.8</x:v>
      </x:c>
      <x:c r="G952" s="6" t="n">
        <x:v>6.48</x:v>
      </x:c>
      <x:c r="H952" s="6" t="n">
        <x:v>4.32</x:v>
      </x:c>
      <x:c r="I952" s="6" t="n">
        <x:v>3.15</x:v>
      </x:c>
      <x:c r="J952" s="6" t="str">
        <x:v>https://raw.githubusercontent.com/Mar-7th/StarRailRes/dbe8cdfcfb0bf657b9fe1cf92d5537f118ccb487/index_new/cn/light_cone_promotions.json</x:v>
      </x:c>
    </x:row>
    <x:row r="953" ht="20" customHeight="1">
      <x:c r="A953" s="6" t="str">
        <x:v>23037_3</x:v>
      </x:c>
      <x:c r="B953" s="6" t="str">
        <x:v>23037</x:v>
      </x:c>
      <x:c r="C953" s="6" t="n">
        <x:v>3</x:v>
      </x:c>
      <x:c r="D953" s="6" t="n">
        <x:v>233.28</x:v>
      </x:c>
      <x:c r="E953" s="6" t="n">
        <x:v>155.52</x:v>
      </x:c>
      <x:c r="F953" s="6" t="n">
        <x:v>113.4</x:v>
      </x:c>
      <x:c r="G953" s="6" t="n">
        <x:v>6.48</x:v>
      </x:c>
      <x:c r="H953" s="6" t="n">
        <x:v>4.32</x:v>
      </x:c>
      <x:c r="I953" s="6" t="n">
        <x:v>3.15</x:v>
      </x:c>
      <x:c r="J953" s="6" t="str">
        <x:v>https://raw.githubusercontent.com/Mar-7th/StarRailRes/dbe8cdfcfb0bf657b9fe1cf92d5537f118ccb487/index_new/cn/light_cone_promotions.json</x:v>
      </x:c>
    </x:row>
    <x:row r="954" ht="20" customHeight="1">
      <x:c r="A954" s="6" t="str">
        <x:v>23037_4</x:v>
      </x:c>
      <x:c r="B954" s="6" t="str">
        <x:v>23037</x:v>
      </x:c>
      <x:c r="C954" s="6" t="n">
        <x:v>4</x:v>
      </x:c>
      <x:c r="D954" s="6" t="n">
        <x:v>302.4</x:v>
      </x:c>
      <x:c r="E954" s="6" t="n">
        <x:v>201.6</x:v>
      </x:c>
      <x:c r="F954" s="6" t="n">
        <x:v>147</x:v>
      </x:c>
      <x:c r="G954" s="6" t="n">
        <x:v>6.48</x:v>
      </x:c>
      <x:c r="H954" s="6" t="n">
        <x:v>4.32</x:v>
      </x:c>
      <x:c r="I954" s="6" t="n">
        <x:v>3.15</x:v>
      </x:c>
      <x:c r="J954" s="6" t="str">
        <x:v>https://raw.githubusercontent.com/Mar-7th/StarRailRes/dbe8cdfcfb0bf657b9fe1cf92d5537f118ccb487/index_new/cn/light_cone_promotions.json</x:v>
      </x:c>
    </x:row>
    <x:row r="955" ht="20" customHeight="1">
      <x:c r="A955" s="6" t="str">
        <x:v>23037_5</x:v>
      </x:c>
      <x:c r="B955" s="6" t="str">
        <x:v>23037</x:v>
      </x:c>
      <x:c r="C955" s="6" t="n">
        <x:v>5</x:v>
      </x:c>
      <x:c r="D955" s="6" t="n">
        <x:v>371.52</x:v>
      </x:c>
      <x:c r="E955" s="6" t="n">
        <x:v>247.68</x:v>
      </x:c>
      <x:c r="F955" s="6" t="n">
        <x:v>180.6</x:v>
      </x:c>
      <x:c r="G955" s="6" t="n">
        <x:v>6.48</x:v>
      </x:c>
      <x:c r="H955" s="6" t="n">
        <x:v>4.32</x:v>
      </x:c>
      <x:c r="I955" s="6" t="n">
        <x:v>3.15</x:v>
      </x:c>
      <x:c r="J955" s="6" t="str">
        <x:v>https://raw.githubusercontent.com/Mar-7th/StarRailRes/dbe8cdfcfb0bf657b9fe1cf92d5537f118ccb487/index_new/cn/light_cone_promotions.json</x:v>
      </x:c>
    </x:row>
    <x:row r="956" ht="20" customHeight="1">
      <x:c r="A956" s="6" t="str">
        <x:v>23037_6</x:v>
      </x:c>
      <x:c r="B956" s="6" t="str">
        <x:v>23037</x:v>
      </x:c>
      <x:c r="C956" s="6" t="n">
        <x:v>6</x:v>
      </x:c>
      <x:c r="D956" s="6" t="n">
        <x:v>440.64</x:v>
      </x:c>
      <x:c r="E956" s="6" t="n">
        <x:v>293.76</x:v>
      </x:c>
      <x:c r="F956" s="6" t="n">
        <x:v>214.2</x:v>
      </x:c>
      <x:c r="G956" s="6" t="n">
        <x:v>6.48</x:v>
      </x:c>
      <x:c r="H956" s="6" t="n">
        <x:v>4.32</x:v>
      </x:c>
      <x:c r="I956" s="6" t="n">
        <x:v>3.15</x:v>
      </x:c>
      <x:c r="J956" s="6" t="str">
        <x:v>https://raw.githubusercontent.com/Mar-7th/StarRailRes/dbe8cdfcfb0bf657b9fe1cf92d5537f118ccb487/index_new/cn/light_cone_promotions.json</x:v>
      </x:c>
    </x:row>
    <x:row r="957" ht="20" customHeight="1">
      <x:c r="A957" s="6" t="str">
        <x:v>23038_0</x:v>
      </x:c>
      <x:c r="B957" s="6" t="str">
        <x:v>23038</x:v>
      </x:c>
      <x:c r="C957" s="6" t="n">
        <x:v>0</x:v>
      </x:c>
      <x:c r="D957" s="6" t="n">
        <x:v>57.6</x:v>
      </x:c>
      <x:c r="E957" s="6" t="n">
        <x:v>24</x:v>
      </x:c>
      <x:c r="F957" s="6" t="n">
        <x:v>18</x:v>
      </x:c>
      <x:c r="G957" s="6" t="n">
        <x:v>8.64</x:v>
      </x:c>
      <x:c r="H957" s="6" t="n">
        <x:v>3.6</x:v>
      </x:c>
      <x:c r="I957" s="6" t="n">
        <x:v>2.7</x:v>
      </x:c>
      <x:c r="J957" s="6" t="str">
        <x:v>https://raw.githubusercontent.com/Mar-7th/StarRailRes/dbe8cdfcfb0bf657b9fe1cf92d5537f118ccb487/index_new/cn/light_cone_promotions.json</x:v>
      </x:c>
    </x:row>
    <x:row r="958" ht="20" customHeight="1">
      <x:c r="A958" s="6" t="str">
        <x:v>23038_1</x:v>
      </x:c>
      <x:c r="B958" s="6" t="str">
        <x:v>23038</x:v>
      </x:c>
      <x:c r="C958" s="6" t="n">
        <x:v>1</x:v>
      </x:c>
      <x:c r="D958" s="6" t="n">
        <x:v>126.72</x:v>
      </x:c>
      <x:c r="E958" s="6" t="n">
        <x:v>52.8</x:v>
      </x:c>
      <x:c r="F958" s="6" t="n">
        <x:v>39.6</x:v>
      </x:c>
      <x:c r="G958" s="6" t="n">
        <x:v>8.64</x:v>
      </x:c>
      <x:c r="H958" s="6" t="n">
        <x:v>3.6</x:v>
      </x:c>
      <x:c r="I958" s="6" t="n">
        <x:v>2.7</x:v>
      </x:c>
      <x:c r="J958" s="6" t="str">
        <x:v>https://raw.githubusercontent.com/Mar-7th/StarRailRes/dbe8cdfcfb0bf657b9fe1cf92d5537f118ccb487/index_new/cn/light_cone_promotions.json</x:v>
      </x:c>
    </x:row>
    <x:row r="959" ht="20" customHeight="1">
      <x:c r="A959" s="6" t="str">
        <x:v>23038_2</x:v>
      </x:c>
      <x:c r="B959" s="6" t="str">
        <x:v>23038</x:v>
      </x:c>
      <x:c r="C959" s="6" t="n">
        <x:v>2</x:v>
      </x:c>
      <x:c r="D959" s="6" t="n">
        <x:v>218.88</x:v>
      </x:c>
      <x:c r="E959" s="6" t="n">
        <x:v>91.2</x:v>
      </x:c>
      <x:c r="F959" s="6" t="n">
        <x:v>68.4</x:v>
      </x:c>
      <x:c r="G959" s="6" t="n">
        <x:v>8.64</x:v>
      </x:c>
      <x:c r="H959" s="6" t="n">
        <x:v>3.6</x:v>
      </x:c>
      <x:c r="I959" s="6" t="n">
        <x:v>2.7</x:v>
      </x:c>
      <x:c r="J959" s="6" t="str">
        <x:v>https://raw.githubusercontent.com/Mar-7th/StarRailRes/dbe8cdfcfb0bf657b9fe1cf92d5537f118ccb487/index_new/cn/light_cone_promotions.json</x:v>
      </x:c>
    </x:row>
    <x:row r="960" ht="20" customHeight="1">
      <x:c r="A960" s="6" t="str">
        <x:v>23038_3</x:v>
      </x:c>
      <x:c r="B960" s="6" t="str">
        <x:v>23038</x:v>
      </x:c>
      <x:c r="C960" s="6" t="n">
        <x:v>3</x:v>
      </x:c>
      <x:c r="D960" s="6" t="n">
        <x:v>311.04</x:v>
      </x:c>
      <x:c r="E960" s="6" t="n">
        <x:v>129.6</x:v>
      </x:c>
      <x:c r="F960" s="6" t="n">
        <x:v>97.2</x:v>
      </x:c>
      <x:c r="G960" s="6" t="n">
        <x:v>8.64</x:v>
      </x:c>
      <x:c r="H960" s="6" t="n">
        <x:v>3.6</x:v>
      </x:c>
      <x:c r="I960" s="6" t="n">
        <x:v>2.7</x:v>
      </x:c>
      <x:c r="J960" s="6" t="str">
        <x:v>https://raw.githubusercontent.com/Mar-7th/StarRailRes/dbe8cdfcfb0bf657b9fe1cf92d5537f118ccb487/index_new/cn/light_cone_promotions.json</x:v>
      </x:c>
    </x:row>
    <x:row r="961" ht="20" customHeight="1">
      <x:c r="A961" s="6" t="str">
        <x:v>23038_4</x:v>
      </x:c>
      <x:c r="B961" s="6" t="str">
        <x:v>23038</x:v>
      </x:c>
      <x:c r="C961" s="6" t="n">
        <x:v>4</x:v>
      </x:c>
      <x:c r="D961" s="6" t="n">
        <x:v>403.2</x:v>
      </x:c>
      <x:c r="E961" s="6" t="n">
        <x:v>168</x:v>
      </x:c>
      <x:c r="F961" s="6" t="n">
        <x:v>126</x:v>
      </x:c>
      <x:c r="G961" s="6" t="n">
        <x:v>8.64</x:v>
      </x:c>
      <x:c r="H961" s="6" t="n">
        <x:v>3.6</x:v>
      </x:c>
      <x:c r="I961" s="6" t="n">
        <x:v>2.7</x:v>
      </x:c>
      <x:c r="J961" s="6" t="str">
        <x:v>https://raw.githubusercontent.com/Mar-7th/StarRailRes/dbe8cdfcfb0bf657b9fe1cf92d5537f118ccb487/index_new/cn/light_cone_promotions.json</x:v>
      </x:c>
    </x:row>
    <x:row r="962" ht="20" customHeight="1">
      <x:c r="A962" s="6" t="str">
        <x:v>23038_5</x:v>
      </x:c>
      <x:c r="B962" s="6" t="str">
        <x:v>23038</x:v>
      </x:c>
      <x:c r="C962" s="6" t="n">
        <x:v>5</x:v>
      </x:c>
      <x:c r="D962" s="6" t="n">
        <x:v>495.36</x:v>
      </x:c>
      <x:c r="E962" s="6" t="n">
        <x:v>206.4</x:v>
      </x:c>
      <x:c r="F962" s="6" t="n">
        <x:v>154.8</x:v>
      </x:c>
      <x:c r="G962" s="6" t="n">
        <x:v>8.64</x:v>
      </x:c>
      <x:c r="H962" s="6" t="n">
        <x:v>3.6</x:v>
      </x:c>
      <x:c r="I962" s="6" t="n">
        <x:v>2.7</x:v>
      </x:c>
      <x:c r="J962" s="6" t="str">
        <x:v>https://raw.githubusercontent.com/Mar-7th/StarRailRes/dbe8cdfcfb0bf657b9fe1cf92d5537f118ccb487/index_new/cn/light_cone_promotions.json</x:v>
      </x:c>
    </x:row>
    <x:row r="963" ht="20" customHeight="1">
      <x:c r="A963" s="6" t="str">
        <x:v>23038_6</x:v>
      </x:c>
      <x:c r="B963" s="6" t="str">
        <x:v>23038</x:v>
      </x:c>
      <x:c r="C963" s="6" t="n">
        <x:v>6</x:v>
      </x:c>
      <x:c r="D963" s="6" t="n">
        <x:v>587.52</x:v>
      </x:c>
      <x:c r="E963" s="6" t="n">
        <x:v>244.8</x:v>
      </x:c>
      <x:c r="F963" s="6" t="n">
        <x:v>183.6</x:v>
      </x:c>
      <x:c r="G963" s="6" t="n">
        <x:v>8.64</x:v>
      </x:c>
      <x:c r="H963" s="6" t="n">
        <x:v>3.6</x:v>
      </x:c>
      <x:c r="I963" s="6" t="n">
        <x:v>2.7</x:v>
      </x:c>
      <x:c r="J963" s="6" t="str">
        <x:v>https://raw.githubusercontent.com/Mar-7th/StarRailRes/dbe8cdfcfb0bf657b9fe1cf92d5537f118ccb487/index_new/cn/light_cone_promotions.json</x:v>
      </x:c>
    </x:row>
    <x:row r="964" ht="20" customHeight="1">
      <x:c r="A964" s="6" t="str">
        <x:v>23039_0</x:v>
      </x:c>
      <x:c r="B964" s="6" t="str">
        <x:v>23039</x:v>
      </x:c>
      <x:c r="C964" s="6" t="n">
        <x:v>0</x:v>
      </x:c>
      <x:c r="D964" s="6" t="n">
        <x:v>62.4</x:v>
      </x:c>
      <x:c r="E964" s="6" t="n">
        <x:v>21.6</x:v>
      </x:c>
      <x:c r="F964" s="6" t="n">
        <x:v>18</x:v>
      </x:c>
      <x:c r="G964" s="6" t="n">
        <x:v>9.36</x:v>
      </x:c>
      <x:c r="H964" s="6" t="n">
        <x:v>3.24</x:v>
      </x:c>
      <x:c r="I964" s="6" t="n">
        <x:v>2.7</x:v>
      </x:c>
      <x:c r="J964" s="6" t="str">
        <x:v>https://raw.githubusercontent.com/Mar-7th/StarRailRes/dbe8cdfcfb0bf657b9fe1cf92d5537f118ccb487/index_new/cn/light_cone_promotions.json</x:v>
      </x:c>
    </x:row>
    <x:row r="965" ht="20" customHeight="1">
      <x:c r="A965" s="6" t="str">
        <x:v>23039_1</x:v>
      </x:c>
      <x:c r="B965" s="6" t="str">
        <x:v>23039</x:v>
      </x:c>
      <x:c r="C965" s="6" t="n">
        <x:v>1</x:v>
      </x:c>
      <x:c r="D965" s="6" t="n">
        <x:v>137.28</x:v>
      </x:c>
      <x:c r="E965" s="6" t="n">
        <x:v>47.52</x:v>
      </x:c>
      <x:c r="F965" s="6" t="n">
        <x:v>39.6</x:v>
      </x:c>
      <x:c r="G965" s="6" t="n">
        <x:v>9.36</x:v>
      </x:c>
      <x:c r="H965" s="6" t="n">
        <x:v>3.24</x:v>
      </x:c>
      <x:c r="I965" s="6" t="n">
        <x:v>2.7</x:v>
      </x:c>
      <x:c r="J965" s="6" t="str">
        <x:v>https://raw.githubusercontent.com/Mar-7th/StarRailRes/dbe8cdfcfb0bf657b9fe1cf92d5537f118ccb487/index_new/cn/light_cone_promotions.json</x:v>
      </x:c>
    </x:row>
    <x:row r="966" ht="20" customHeight="1">
      <x:c r="A966" s="6" t="str">
        <x:v>23039_2</x:v>
      </x:c>
      <x:c r="B966" s="6" t="str">
        <x:v>23039</x:v>
      </x:c>
      <x:c r="C966" s="6" t="n">
        <x:v>2</x:v>
      </x:c>
      <x:c r="D966" s="6" t="n">
        <x:v>237.12</x:v>
      </x:c>
      <x:c r="E966" s="6" t="n">
        <x:v>82.08</x:v>
      </x:c>
      <x:c r="F966" s="6" t="n">
        <x:v>68.4</x:v>
      </x:c>
      <x:c r="G966" s="6" t="n">
        <x:v>9.36</x:v>
      </x:c>
      <x:c r="H966" s="6" t="n">
        <x:v>3.24</x:v>
      </x:c>
      <x:c r="I966" s="6" t="n">
        <x:v>2.7</x:v>
      </x:c>
      <x:c r="J966" s="6" t="str">
        <x:v>https://raw.githubusercontent.com/Mar-7th/StarRailRes/dbe8cdfcfb0bf657b9fe1cf92d5537f118ccb487/index_new/cn/light_cone_promotions.json</x:v>
      </x:c>
    </x:row>
    <x:row r="967" ht="20" customHeight="1">
      <x:c r="A967" s="6" t="str">
        <x:v>23039_3</x:v>
      </x:c>
      <x:c r="B967" s="6" t="str">
        <x:v>23039</x:v>
      </x:c>
      <x:c r="C967" s="6" t="n">
        <x:v>3</x:v>
      </x:c>
      <x:c r="D967" s="6" t="n">
        <x:v>336.96</x:v>
      </x:c>
      <x:c r="E967" s="6" t="n">
        <x:v>116.64</x:v>
      </x:c>
      <x:c r="F967" s="6" t="n">
        <x:v>97.2</x:v>
      </x:c>
      <x:c r="G967" s="6" t="n">
        <x:v>9.36</x:v>
      </x:c>
      <x:c r="H967" s="6" t="n">
        <x:v>3.24</x:v>
      </x:c>
      <x:c r="I967" s="6" t="n">
        <x:v>2.7</x:v>
      </x:c>
      <x:c r="J967" s="6" t="str">
        <x:v>https://raw.githubusercontent.com/Mar-7th/StarRailRes/dbe8cdfcfb0bf657b9fe1cf92d5537f118ccb487/index_new/cn/light_cone_promotions.json</x:v>
      </x:c>
    </x:row>
    <x:row r="968" ht="20" customHeight="1">
      <x:c r="A968" s="6" t="str">
        <x:v>23039_4</x:v>
      </x:c>
      <x:c r="B968" s="6" t="str">
        <x:v>23039</x:v>
      </x:c>
      <x:c r="C968" s="6" t="n">
        <x:v>4</x:v>
      </x:c>
      <x:c r="D968" s="6" t="n">
        <x:v>436.8</x:v>
      </x:c>
      <x:c r="E968" s="6" t="n">
        <x:v>151.2</x:v>
      </x:c>
      <x:c r="F968" s="6" t="n">
        <x:v>126</x:v>
      </x:c>
      <x:c r="G968" s="6" t="n">
        <x:v>9.36</x:v>
      </x:c>
      <x:c r="H968" s="6" t="n">
        <x:v>3.24</x:v>
      </x:c>
      <x:c r="I968" s="6" t="n">
        <x:v>2.7</x:v>
      </x:c>
      <x:c r="J968" s="6" t="str">
        <x:v>https://raw.githubusercontent.com/Mar-7th/StarRailRes/dbe8cdfcfb0bf657b9fe1cf92d5537f118ccb487/index_new/cn/light_cone_promotions.json</x:v>
      </x:c>
    </x:row>
    <x:row r="969" ht="20" customHeight="1">
      <x:c r="A969" s="6" t="str">
        <x:v>23039_5</x:v>
      </x:c>
      <x:c r="B969" s="6" t="str">
        <x:v>23039</x:v>
      </x:c>
      <x:c r="C969" s="6" t="n">
        <x:v>5</x:v>
      </x:c>
      <x:c r="D969" s="6" t="n">
        <x:v>536.64</x:v>
      </x:c>
      <x:c r="E969" s="6" t="n">
        <x:v>185.76</x:v>
      </x:c>
      <x:c r="F969" s="6" t="n">
        <x:v>154.8</x:v>
      </x:c>
      <x:c r="G969" s="6" t="n">
        <x:v>9.36</x:v>
      </x:c>
      <x:c r="H969" s="6" t="n">
        <x:v>3.24</x:v>
      </x:c>
      <x:c r="I969" s="6" t="n">
        <x:v>2.7</x:v>
      </x:c>
      <x:c r="J969" s="6" t="str">
        <x:v>https://raw.githubusercontent.com/Mar-7th/StarRailRes/dbe8cdfcfb0bf657b9fe1cf92d5537f118ccb487/index_new/cn/light_cone_promotions.json</x:v>
      </x:c>
    </x:row>
    <x:row r="970" ht="20" customHeight="1">
      <x:c r="A970" s="6" t="str">
        <x:v>23039_6</x:v>
      </x:c>
      <x:c r="B970" s="6" t="str">
        <x:v>23039</x:v>
      </x:c>
      <x:c r="C970" s="6" t="n">
        <x:v>6</x:v>
      </x:c>
      <x:c r="D970" s="6" t="n">
        <x:v>636.48</x:v>
      </x:c>
      <x:c r="E970" s="6" t="n">
        <x:v>220.32</x:v>
      </x:c>
      <x:c r="F970" s="6" t="n">
        <x:v>183.6</x:v>
      </x:c>
      <x:c r="G970" s="6" t="n">
        <x:v>9.36</x:v>
      </x:c>
      <x:c r="H970" s="6" t="n">
        <x:v>3.24</x:v>
      </x:c>
      <x:c r="I970" s="6" t="n">
        <x:v>2.7</x:v>
      </x:c>
      <x:c r="J970" s="6" t="str">
        <x:v>https://raw.githubusercontent.com/Mar-7th/StarRailRes/dbe8cdfcfb0bf657b9fe1cf92d5537f118ccb487/index_new/cn/light_cone_promotions.json</x:v>
      </x:c>
    </x:row>
    <x:row r="971" ht="20" customHeight="1">
      <x:c r="A971" s="6" t="str">
        <x:v>23040_0</x:v>
      </x:c>
      <x:c r="B971" s="6" t="str">
        <x:v>23040</x:v>
      </x:c>
      <x:c r="C971" s="6" t="n">
        <x:v>0</x:v>
      </x:c>
      <x:c r="D971" s="6" t="n">
        <x:v>57.6</x:v>
      </x:c>
      <x:c r="E971" s="6" t="n">
        <x:v>24</x:v>
      </x:c>
      <x:c r="F971" s="6" t="n">
        <x:v>18</x:v>
      </x:c>
      <x:c r="G971" s="6" t="n">
        <x:v>8.64</x:v>
      </x:c>
      <x:c r="H971" s="6" t="n">
        <x:v>3.6</x:v>
      </x:c>
      <x:c r="I971" s="6" t="n">
        <x:v>2.7</x:v>
      </x:c>
      <x:c r="J971" s="6" t="str">
        <x:v>https://raw.githubusercontent.com/Mar-7th/StarRailRes/dbe8cdfcfb0bf657b9fe1cf92d5537f118ccb487/index_new/cn/light_cone_promotions.json</x:v>
      </x:c>
    </x:row>
    <x:row r="972" ht="20" customHeight="1">
      <x:c r="A972" s="6" t="str">
        <x:v>23040_1</x:v>
      </x:c>
      <x:c r="B972" s="6" t="str">
        <x:v>23040</x:v>
      </x:c>
      <x:c r="C972" s="6" t="n">
        <x:v>1</x:v>
      </x:c>
      <x:c r="D972" s="6" t="n">
        <x:v>126.72</x:v>
      </x:c>
      <x:c r="E972" s="6" t="n">
        <x:v>52.8</x:v>
      </x:c>
      <x:c r="F972" s="6" t="n">
        <x:v>39.6</x:v>
      </x:c>
      <x:c r="G972" s="6" t="n">
        <x:v>8.64</x:v>
      </x:c>
      <x:c r="H972" s="6" t="n">
        <x:v>3.6</x:v>
      </x:c>
      <x:c r="I972" s="6" t="n">
        <x:v>2.7</x:v>
      </x:c>
      <x:c r="J972" s="6" t="str">
        <x:v>https://raw.githubusercontent.com/Mar-7th/StarRailRes/dbe8cdfcfb0bf657b9fe1cf92d5537f118ccb487/index_new/cn/light_cone_promotions.json</x:v>
      </x:c>
    </x:row>
    <x:row r="973" ht="20" customHeight="1">
      <x:c r="A973" s="6" t="str">
        <x:v>23040_2</x:v>
      </x:c>
      <x:c r="B973" s="6" t="str">
        <x:v>23040</x:v>
      </x:c>
      <x:c r="C973" s="6" t="n">
        <x:v>2</x:v>
      </x:c>
      <x:c r="D973" s="6" t="n">
        <x:v>218.88</x:v>
      </x:c>
      <x:c r="E973" s="6" t="n">
        <x:v>91.2</x:v>
      </x:c>
      <x:c r="F973" s="6" t="n">
        <x:v>68.4</x:v>
      </x:c>
      <x:c r="G973" s="6" t="n">
        <x:v>8.64</x:v>
      </x:c>
      <x:c r="H973" s="6" t="n">
        <x:v>3.6</x:v>
      </x:c>
      <x:c r="I973" s="6" t="n">
        <x:v>2.7</x:v>
      </x:c>
      <x:c r="J973" s="6" t="str">
        <x:v>https://raw.githubusercontent.com/Mar-7th/StarRailRes/dbe8cdfcfb0bf657b9fe1cf92d5537f118ccb487/index_new/cn/light_cone_promotions.json</x:v>
      </x:c>
    </x:row>
    <x:row r="974" ht="20" customHeight="1">
      <x:c r="A974" s="6" t="str">
        <x:v>23040_3</x:v>
      </x:c>
      <x:c r="B974" s="6" t="str">
        <x:v>23040</x:v>
      </x:c>
      <x:c r="C974" s="6" t="n">
        <x:v>3</x:v>
      </x:c>
      <x:c r="D974" s="6" t="n">
        <x:v>311.04</x:v>
      </x:c>
      <x:c r="E974" s="6" t="n">
        <x:v>129.6</x:v>
      </x:c>
      <x:c r="F974" s="6" t="n">
        <x:v>97.2</x:v>
      </x:c>
      <x:c r="G974" s="6" t="n">
        <x:v>8.64</x:v>
      </x:c>
      <x:c r="H974" s="6" t="n">
        <x:v>3.6</x:v>
      </x:c>
      <x:c r="I974" s="6" t="n">
        <x:v>2.7</x:v>
      </x:c>
      <x:c r="J974" s="6" t="str">
        <x:v>https://raw.githubusercontent.com/Mar-7th/StarRailRes/dbe8cdfcfb0bf657b9fe1cf92d5537f118ccb487/index_new/cn/light_cone_promotions.json</x:v>
      </x:c>
    </x:row>
    <x:row r="975" ht="20" customHeight="1">
      <x:c r="A975" s="6" t="str">
        <x:v>23040_4</x:v>
      </x:c>
      <x:c r="B975" s="6" t="str">
        <x:v>23040</x:v>
      </x:c>
      <x:c r="C975" s="6" t="n">
        <x:v>4</x:v>
      </x:c>
      <x:c r="D975" s="6" t="n">
        <x:v>403.2</x:v>
      </x:c>
      <x:c r="E975" s="6" t="n">
        <x:v>168</x:v>
      </x:c>
      <x:c r="F975" s="6" t="n">
        <x:v>126</x:v>
      </x:c>
      <x:c r="G975" s="6" t="n">
        <x:v>8.64</x:v>
      </x:c>
      <x:c r="H975" s="6" t="n">
        <x:v>3.6</x:v>
      </x:c>
      <x:c r="I975" s="6" t="n">
        <x:v>2.7</x:v>
      </x:c>
      <x:c r="J975" s="6" t="str">
        <x:v>https://raw.githubusercontent.com/Mar-7th/StarRailRes/dbe8cdfcfb0bf657b9fe1cf92d5537f118ccb487/index_new/cn/light_cone_promotions.json</x:v>
      </x:c>
    </x:row>
    <x:row r="976" ht="20" customHeight="1">
      <x:c r="A976" s="6" t="str">
        <x:v>23040_5</x:v>
      </x:c>
      <x:c r="B976" s="6" t="str">
        <x:v>23040</x:v>
      </x:c>
      <x:c r="C976" s="6" t="n">
        <x:v>5</x:v>
      </x:c>
      <x:c r="D976" s="6" t="n">
        <x:v>495.36</x:v>
      </x:c>
      <x:c r="E976" s="6" t="n">
        <x:v>206.4</x:v>
      </x:c>
      <x:c r="F976" s="6" t="n">
        <x:v>154.8</x:v>
      </x:c>
      <x:c r="G976" s="6" t="n">
        <x:v>8.64</x:v>
      </x:c>
      <x:c r="H976" s="6" t="n">
        <x:v>3.6</x:v>
      </x:c>
      <x:c r="I976" s="6" t="n">
        <x:v>2.7</x:v>
      </x:c>
      <x:c r="J976" s="6" t="str">
        <x:v>https://raw.githubusercontent.com/Mar-7th/StarRailRes/dbe8cdfcfb0bf657b9fe1cf92d5537f118ccb487/index_new/cn/light_cone_promotions.json</x:v>
      </x:c>
    </x:row>
    <x:row r="977" ht="20" customHeight="1">
      <x:c r="A977" s="6" t="str">
        <x:v>23040_6</x:v>
      </x:c>
      <x:c r="B977" s="6" t="str">
        <x:v>23040</x:v>
      </x:c>
      <x:c r="C977" s="6" t="n">
        <x:v>6</x:v>
      </x:c>
      <x:c r="D977" s="6" t="n">
        <x:v>587.52</x:v>
      </x:c>
      <x:c r="E977" s="6" t="n">
        <x:v>244.8</x:v>
      </x:c>
      <x:c r="F977" s="6" t="n">
        <x:v>183.6</x:v>
      </x:c>
      <x:c r="G977" s="6" t="n">
        <x:v>8.64</x:v>
      </x:c>
      <x:c r="H977" s="6" t="n">
        <x:v>3.6</x:v>
      </x:c>
      <x:c r="I977" s="6" t="n">
        <x:v>2.7</x:v>
      </x:c>
      <x:c r="J977" s="6" t="str">
        <x:v>https://raw.githubusercontent.com/Mar-7th/StarRailRes/dbe8cdfcfb0bf657b9fe1cf92d5537f118ccb487/index_new/cn/light_cone_promotions.json</x:v>
      </x:c>
    </x:row>
    <x:row r="978" ht="20" customHeight="1">
      <x:c r="A978" s="6" t="str">
        <x:v>23041_0</x:v>
      </x:c>
      <x:c r="B978" s="6" t="str">
        <x:v>23041</x:v>
      </x:c>
      <x:c r="C978" s="6" t="n">
        <x:v>0</x:v>
      </x:c>
      <x:c r="D978" s="6" t="n">
        <x:v>43.2</x:v>
      </x:c>
      <x:c r="E978" s="6" t="n">
        <x:v>26.4</x:v>
      </x:c>
      <x:c r="F978" s="6" t="n">
        <x:v>24</x:v>
      </x:c>
      <x:c r="G978" s="6" t="n">
        <x:v>6.48</x:v>
      </x:c>
      <x:c r="H978" s="6" t="n">
        <x:v>3.96</x:v>
      </x:c>
      <x:c r="I978" s="6" t="n">
        <x:v>3.6</x:v>
      </x:c>
      <x:c r="J978" s="6" t="str">
        <x:v>https://raw.githubusercontent.com/Mar-7th/StarRailRes/dbe8cdfcfb0bf657b9fe1cf92d5537f118ccb487/index_new/cn/light_cone_promotions.json</x:v>
      </x:c>
    </x:row>
    <x:row r="979" ht="20" customHeight="1">
      <x:c r="A979" s="6" t="str">
        <x:v>23041_1</x:v>
      </x:c>
      <x:c r="B979" s="6" t="str">
        <x:v>23041</x:v>
      </x:c>
      <x:c r="C979" s="6" t="n">
        <x:v>1</x:v>
      </x:c>
      <x:c r="D979" s="6" t="n">
        <x:v>95.04</x:v>
      </x:c>
      <x:c r="E979" s="6" t="n">
        <x:v>58.08</x:v>
      </x:c>
      <x:c r="F979" s="6" t="n">
        <x:v>52.8</x:v>
      </x:c>
      <x:c r="G979" s="6" t="n">
        <x:v>6.48</x:v>
      </x:c>
      <x:c r="H979" s="6" t="n">
        <x:v>3.96</x:v>
      </x:c>
      <x:c r="I979" s="6" t="n">
        <x:v>3.6</x:v>
      </x:c>
      <x:c r="J979" s="6" t="str">
        <x:v>https://raw.githubusercontent.com/Mar-7th/StarRailRes/dbe8cdfcfb0bf657b9fe1cf92d5537f118ccb487/index_new/cn/light_cone_promotions.json</x:v>
      </x:c>
    </x:row>
    <x:row r="980" ht="20" customHeight="1">
      <x:c r="A980" s="6" t="str">
        <x:v>23041_2</x:v>
      </x:c>
      <x:c r="B980" s="6" t="str">
        <x:v>23041</x:v>
      </x:c>
      <x:c r="C980" s="6" t="n">
        <x:v>2</x:v>
      </x:c>
      <x:c r="D980" s="6" t="n">
        <x:v>164.16</x:v>
      </x:c>
      <x:c r="E980" s="6" t="n">
        <x:v>100.32</x:v>
      </x:c>
      <x:c r="F980" s="6" t="n">
        <x:v>91.2</x:v>
      </x:c>
      <x:c r="G980" s="6" t="n">
        <x:v>6.48</x:v>
      </x:c>
      <x:c r="H980" s="6" t="n">
        <x:v>3.96</x:v>
      </x:c>
      <x:c r="I980" s="6" t="n">
        <x:v>3.6</x:v>
      </x:c>
      <x:c r="J980" s="6" t="str">
        <x:v>https://raw.githubusercontent.com/Mar-7th/StarRailRes/dbe8cdfcfb0bf657b9fe1cf92d5537f118ccb487/index_new/cn/light_cone_promotions.json</x:v>
      </x:c>
    </x:row>
    <x:row r="981" ht="20" customHeight="1">
      <x:c r="A981" s="6" t="str">
        <x:v>23041_3</x:v>
      </x:c>
      <x:c r="B981" s="6" t="str">
        <x:v>23041</x:v>
      </x:c>
      <x:c r="C981" s="6" t="n">
        <x:v>3</x:v>
      </x:c>
      <x:c r="D981" s="6" t="n">
        <x:v>233.28</x:v>
      </x:c>
      <x:c r="E981" s="6" t="n">
        <x:v>142.56</x:v>
      </x:c>
      <x:c r="F981" s="6" t="n">
        <x:v>129.6</x:v>
      </x:c>
      <x:c r="G981" s="6" t="n">
        <x:v>6.48</x:v>
      </x:c>
      <x:c r="H981" s="6" t="n">
        <x:v>3.96</x:v>
      </x:c>
      <x:c r="I981" s="6" t="n">
        <x:v>3.6</x:v>
      </x:c>
      <x:c r="J981" s="6" t="str">
        <x:v>https://raw.githubusercontent.com/Mar-7th/StarRailRes/dbe8cdfcfb0bf657b9fe1cf92d5537f118ccb487/index_new/cn/light_cone_promotions.json</x:v>
      </x:c>
    </x:row>
    <x:row r="982" ht="20" customHeight="1">
      <x:c r="A982" s="6" t="str">
        <x:v>23041_4</x:v>
      </x:c>
      <x:c r="B982" s="6" t="str">
        <x:v>23041</x:v>
      </x:c>
      <x:c r="C982" s="6" t="n">
        <x:v>4</x:v>
      </x:c>
      <x:c r="D982" s="6" t="n">
        <x:v>302.4</x:v>
      </x:c>
      <x:c r="E982" s="6" t="n">
        <x:v>184.8</x:v>
      </x:c>
      <x:c r="F982" s="6" t="n">
        <x:v>168</x:v>
      </x:c>
      <x:c r="G982" s="6" t="n">
        <x:v>6.48</x:v>
      </x:c>
      <x:c r="H982" s="6" t="n">
        <x:v>3.96</x:v>
      </x:c>
      <x:c r="I982" s="6" t="n">
        <x:v>3.6</x:v>
      </x:c>
      <x:c r="J982" s="6" t="str">
        <x:v>https://raw.githubusercontent.com/Mar-7th/StarRailRes/dbe8cdfcfb0bf657b9fe1cf92d5537f118ccb487/index_new/cn/light_cone_promotions.json</x:v>
      </x:c>
    </x:row>
    <x:row r="983" ht="20" customHeight="1">
      <x:c r="A983" s="6" t="str">
        <x:v>23041_5</x:v>
      </x:c>
      <x:c r="B983" s="6" t="str">
        <x:v>23041</x:v>
      </x:c>
      <x:c r="C983" s="6" t="n">
        <x:v>5</x:v>
      </x:c>
      <x:c r="D983" s="6" t="n">
        <x:v>371.52</x:v>
      </x:c>
      <x:c r="E983" s="6" t="n">
        <x:v>227.04</x:v>
      </x:c>
      <x:c r="F983" s="6" t="n">
        <x:v>206.4</x:v>
      </x:c>
      <x:c r="G983" s="6" t="n">
        <x:v>6.48</x:v>
      </x:c>
      <x:c r="H983" s="6" t="n">
        <x:v>3.96</x:v>
      </x:c>
      <x:c r="I983" s="6" t="n">
        <x:v>3.6</x:v>
      </x:c>
      <x:c r="J983" s="6" t="str">
        <x:v>https://raw.githubusercontent.com/Mar-7th/StarRailRes/dbe8cdfcfb0bf657b9fe1cf92d5537f118ccb487/index_new/cn/light_cone_promotions.json</x:v>
      </x:c>
    </x:row>
    <x:row r="984" ht="20" customHeight="1">
      <x:c r="A984" s="6" t="str">
        <x:v>23041_6</x:v>
      </x:c>
      <x:c r="B984" s="6" t="str">
        <x:v>23041</x:v>
      </x:c>
      <x:c r="C984" s="6" t="n">
        <x:v>6</x:v>
      </x:c>
      <x:c r="D984" s="6" t="n">
        <x:v>440.64</x:v>
      </x:c>
      <x:c r="E984" s="6" t="n">
        <x:v>269.28</x:v>
      </x:c>
      <x:c r="F984" s="6" t="n">
        <x:v>244.8</x:v>
      </x:c>
      <x:c r="G984" s="6" t="n">
        <x:v>6.48</x:v>
      </x:c>
      <x:c r="H984" s="6" t="n">
        <x:v>3.96</x:v>
      </x:c>
      <x:c r="I984" s="6" t="n">
        <x:v>3.6</x:v>
      </x:c>
      <x:c r="J984" s="6" t="str">
        <x:v>https://raw.githubusercontent.com/Mar-7th/StarRailRes/dbe8cdfcfb0bf657b9fe1cf92d5537f118ccb487/index_new/cn/light_cone_promotions.json</x:v>
      </x:c>
    </x:row>
    <x:row r="985" ht="20" customHeight="1">
      <x:c r="A985" s="6" t="str">
        <x:v>23042_0</x:v>
      </x:c>
      <x:c r="B985" s="6" t="str">
        <x:v>23042</x:v>
      </x:c>
      <x:c r="C985" s="6" t="n">
        <x:v>0</x:v>
      </x:c>
      <x:c r="D985" s="6" t="n">
        <x:v>52.8</x:v>
      </x:c>
      <x:c r="E985" s="6" t="n">
        <x:v>21.6</x:v>
      </x:c>
      <x:c r="F985" s="6" t="n">
        <x:v>24</x:v>
      </x:c>
      <x:c r="G985" s="6" t="n">
        <x:v>7.92</x:v>
      </x:c>
      <x:c r="H985" s="6" t="n">
        <x:v>3.24</x:v>
      </x:c>
      <x:c r="I985" s="6" t="n">
        <x:v>3.6</x:v>
      </x:c>
      <x:c r="J985" s="6" t="str">
        <x:v>https://raw.githubusercontent.com/Mar-7th/StarRailRes/dbe8cdfcfb0bf657b9fe1cf92d5537f118ccb487/index_new/cn/light_cone_promotions.json</x:v>
      </x:c>
    </x:row>
    <x:row r="986" ht="20" customHeight="1">
      <x:c r="A986" s="6" t="str">
        <x:v>23042_1</x:v>
      </x:c>
      <x:c r="B986" s="6" t="str">
        <x:v>23042</x:v>
      </x:c>
      <x:c r="C986" s="6" t="n">
        <x:v>1</x:v>
      </x:c>
      <x:c r="D986" s="6" t="n">
        <x:v>116.16</x:v>
      </x:c>
      <x:c r="E986" s="6" t="n">
        <x:v>47.52</x:v>
      </x:c>
      <x:c r="F986" s="6" t="n">
        <x:v>52.8</x:v>
      </x:c>
      <x:c r="G986" s="6" t="n">
        <x:v>7.92</x:v>
      </x:c>
      <x:c r="H986" s="6" t="n">
        <x:v>3.24</x:v>
      </x:c>
      <x:c r="I986" s="6" t="n">
        <x:v>3.6</x:v>
      </x:c>
      <x:c r="J986" s="6" t="str">
        <x:v>https://raw.githubusercontent.com/Mar-7th/StarRailRes/dbe8cdfcfb0bf657b9fe1cf92d5537f118ccb487/index_new/cn/light_cone_promotions.json</x:v>
      </x:c>
    </x:row>
    <x:row r="987" ht="20" customHeight="1">
      <x:c r="A987" s="6" t="str">
        <x:v>23042_2</x:v>
      </x:c>
      <x:c r="B987" s="6" t="str">
        <x:v>23042</x:v>
      </x:c>
      <x:c r="C987" s="6" t="n">
        <x:v>2</x:v>
      </x:c>
      <x:c r="D987" s="6" t="n">
        <x:v>200.64</x:v>
      </x:c>
      <x:c r="E987" s="6" t="n">
        <x:v>82.08</x:v>
      </x:c>
      <x:c r="F987" s="6" t="n">
        <x:v>91.2</x:v>
      </x:c>
      <x:c r="G987" s="6" t="n">
        <x:v>7.92</x:v>
      </x:c>
      <x:c r="H987" s="6" t="n">
        <x:v>3.24</x:v>
      </x:c>
      <x:c r="I987" s="6" t="n">
        <x:v>3.6</x:v>
      </x:c>
      <x:c r="J987" s="6" t="str">
        <x:v>https://raw.githubusercontent.com/Mar-7th/StarRailRes/dbe8cdfcfb0bf657b9fe1cf92d5537f118ccb487/index_new/cn/light_cone_promotions.json</x:v>
      </x:c>
    </x:row>
    <x:row r="988" ht="20" customHeight="1">
      <x:c r="A988" s="6" t="str">
        <x:v>23042_3</x:v>
      </x:c>
      <x:c r="B988" s="6" t="str">
        <x:v>23042</x:v>
      </x:c>
      <x:c r="C988" s="6" t="n">
        <x:v>3</x:v>
      </x:c>
      <x:c r="D988" s="6" t="n">
        <x:v>285.12</x:v>
      </x:c>
      <x:c r="E988" s="6" t="n">
        <x:v>116.64</x:v>
      </x:c>
      <x:c r="F988" s="6" t="n">
        <x:v>129.6</x:v>
      </x:c>
      <x:c r="G988" s="6" t="n">
        <x:v>7.92</x:v>
      </x:c>
      <x:c r="H988" s="6" t="n">
        <x:v>3.24</x:v>
      </x:c>
      <x:c r="I988" s="6" t="n">
        <x:v>3.6</x:v>
      </x:c>
      <x:c r="J988" s="6" t="str">
        <x:v>https://raw.githubusercontent.com/Mar-7th/StarRailRes/dbe8cdfcfb0bf657b9fe1cf92d5537f118ccb487/index_new/cn/light_cone_promotions.json</x:v>
      </x:c>
    </x:row>
    <x:row r="989" ht="20" customHeight="1">
      <x:c r="A989" s="6" t="str">
        <x:v>23042_4</x:v>
      </x:c>
      <x:c r="B989" s="6" t="str">
        <x:v>23042</x:v>
      </x:c>
      <x:c r="C989" s="6" t="n">
        <x:v>4</x:v>
      </x:c>
      <x:c r="D989" s="6" t="n">
        <x:v>369.6</x:v>
      </x:c>
      <x:c r="E989" s="6" t="n">
        <x:v>151.2</x:v>
      </x:c>
      <x:c r="F989" s="6" t="n">
        <x:v>168</x:v>
      </x:c>
      <x:c r="G989" s="6" t="n">
        <x:v>7.92</x:v>
      </x:c>
      <x:c r="H989" s="6" t="n">
        <x:v>3.24</x:v>
      </x:c>
      <x:c r="I989" s="6" t="n">
        <x:v>3.6</x:v>
      </x:c>
      <x:c r="J989" s="6" t="str">
        <x:v>https://raw.githubusercontent.com/Mar-7th/StarRailRes/dbe8cdfcfb0bf657b9fe1cf92d5537f118ccb487/index_new/cn/light_cone_promotions.json</x:v>
      </x:c>
    </x:row>
    <x:row r="990" ht="20" customHeight="1">
      <x:c r="A990" s="6" t="str">
        <x:v>23042_5</x:v>
      </x:c>
      <x:c r="B990" s="6" t="str">
        <x:v>23042</x:v>
      </x:c>
      <x:c r="C990" s="6" t="n">
        <x:v>5</x:v>
      </x:c>
      <x:c r="D990" s="6" t="n">
        <x:v>454.08</x:v>
      </x:c>
      <x:c r="E990" s="6" t="n">
        <x:v>185.76</x:v>
      </x:c>
      <x:c r="F990" s="6" t="n">
        <x:v>206.4</x:v>
      </x:c>
      <x:c r="G990" s="6" t="n">
        <x:v>7.92</x:v>
      </x:c>
      <x:c r="H990" s="6" t="n">
        <x:v>3.24</x:v>
      </x:c>
      <x:c r="I990" s="6" t="n">
        <x:v>3.6</x:v>
      </x:c>
      <x:c r="J990" s="6" t="str">
        <x:v>https://raw.githubusercontent.com/Mar-7th/StarRailRes/dbe8cdfcfb0bf657b9fe1cf92d5537f118ccb487/index_new/cn/light_cone_promotions.json</x:v>
      </x:c>
    </x:row>
    <x:row r="991" ht="20" customHeight="1">
      <x:c r="A991" s="6" t="str">
        <x:v>23042_6</x:v>
      </x:c>
      <x:c r="B991" s="6" t="str">
        <x:v>23042</x:v>
      </x:c>
      <x:c r="C991" s="6" t="n">
        <x:v>6</x:v>
      </x:c>
      <x:c r="D991" s="6" t="n">
        <x:v>538.56</x:v>
      </x:c>
      <x:c r="E991" s="6" t="n">
        <x:v>220.32</x:v>
      </x:c>
      <x:c r="F991" s="6" t="n">
        <x:v>244.8</x:v>
      </x:c>
      <x:c r="G991" s="6" t="n">
        <x:v>7.92</x:v>
      </x:c>
      <x:c r="H991" s="6" t="n">
        <x:v>3.24</x:v>
      </x:c>
      <x:c r="I991" s="6" t="n">
        <x:v>3.6</x:v>
      </x:c>
      <x:c r="J991" s="6" t="str">
        <x:v>https://raw.githubusercontent.com/Mar-7th/StarRailRes/dbe8cdfcfb0bf657b9fe1cf92d5537f118ccb487/index_new/cn/light_cone_promotions.json</x:v>
      </x:c>
    </x:row>
    <x:row r="992" ht="20" customHeight="1">
      <x:c r="A992" s="6" t="str">
        <x:v>23043_0</x:v>
      </x:c>
      <x:c r="B992" s="6" t="str">
        <x:v>23043</x:v>
      </x:c>
      <x:c r="C992" s="6" t="n">
        <x:v>0</x:v>
      </x:c>
      <x:c r="D992" s="6" t="n">
        <x:v>43.2</x:v>
      </x:c>
      <x:c r="E992" s="6" t="n">
        <x:v>26.4</x:v>
      </x:c>
      <x:c r="F992" s="6" t="n">
        <x:v>24</x:v>
      </x:c>
      <x:c r="G992" s="6" t="n">
        <x:v>6.48</x:v>
      </x:c>
      <x:c r="H992" s="6" t="n">
        <x:v>3.96</x:v>
      </x:c>
      <x:c r="I992" s="6" t="n">
        <x:v>3.6</x:v>
      </x:c>
      <x:c r="J992" s="6" t="str">
        <x:v>https://raw.githubusercontent.com/Mar-7th/StarRailRes/dbe8cdfcfb0bf657b9fe1cf92d5537f118ccb487/index_new/cn/light_cone_promotions.json</x:v>
      </x:c>
    </x:row>
    <x:row r="993" ht="20" customHeight="1">
      <x:c r="A993" s="6" t="str">
        <x:v>23043_1</x:v>
      </x:c>
      <x:c r="B993" s="6" t="str">
        <x:v>23043</x:v>
      </x:c>
      <x:c r="C993" s="6" t="n">
        <x:v>1</x:v>
      </x:c>
      <x:c r="D993" s="6" t="n">
        <x:v>95.04</x:v>
      </x:c>
      <x:c r="E993" s="6" t="n">
        <x:v>58.08</x:v>
      </x:c>
      <x:c r="F993" s="6" t="n">
        <x:v>52.8</x:v>
      </x:c>
      <x:c r="G993" s="6" t="n">
        <x:v>6.48</x:v>
      </x:c>
      <x:c r="H993" s="6" t="n">
        <x:v>3.96</x:v>
      </x:c>
      <x:c r="I993" s="6" t="n">
        <x:v>3.6</x:v>
      </x:c>
      <x:c r="J993" s="6" t="str">
        <x:v>https://raw.githubusercontent.com/Mar-7th/StarRailRes/dbe8cdfcfb0bf657b9fe1cf92d5537f118ccb487/index_new/cn/light_cone_promotions.json</x:v>
      </x:c>
    </x:row>
    <x:row r="994" ht="20" customHeight="1">
      <x:c r="A994" s="6" t="str">
        <x:v>23043_2</x:v>
      </x:c>
      <x:c r="B994" s="6" t="str">
        <x:v>23043</x:v>
      </x:c>
      <x:c r="C994" s="6" t="n">
        <x:v>2</x:v>
      </x:c>
      <x:c r="D994" s="6" t="n">
        <x:v>164.16</x:v>
      </x:c>
      <x:c r="E994" s="6" t="n">
        <x:v>100.32</x:v>
      </x:c>
      <x:c r="F994" s="6" t="n">
        <x:v>91.2</x:v>
      </x:c>
      <x:c r="G994" s="6" t="n">
        <x:v>6.48</x:v>
      </x:c>
      <x:c r="H994" s="6" t="n">
        <x:v>3.96</x:v>
      </x:c>
      <x:c r="I994" s="6" t="n">
        <x:v>3.6</x:v>
      </x:c>
      <x:c r="J994" s="6" t="str">
        <x:v>https://raw.githubusercontent.com/Mar-7th/StarRailRes/dbe8cdfcfb0bf657b9fe1cf92d5537f118ccb487/index_new/cn/light_cone_promotions.json</x:v>
      </x:c>
    </x:row>
    <x:row r="995" ht="20" customHeight="1">
      <x:c r="A995" s="6" t="str">
        <x:v>23043_3</x:v>
      </x:c>
      <x:c r="B995" s="6" t="str">
        <x:v>23043</x:v>
      </x:c>
      <x:c r="C995" s="6" t="n">
        <x:v>3</x:v>
      </x:c>
      <x:c r="D995" s="6" t="n">
        <x:v>233.28</x:v>
      </x:c>
      <x:c r="E995" s="6" t="n">
        <x:v>142.56</x:v>
      </x:c>
      <x:c r="F995" s="6" t="n">
        <x:v>129.6</x:v>
      </x:c>
      <x:c r="G995" s="6" t="n">
        <x:v>6.48</x:v>
      </x:c>
      <x:c r="H995" s="6" t="n">
        <x:v>3.96</x:v>
      </x:c>
      <x:c r="I995" s="6" t="n">
        <x:v>3.6</x:v>
      </x:c>
      <x:c r="J995" s="6" t="str">
        <x:v>https://raw.githubusercontent.com/Mar-7th/StarRailRes/dbe8cdfcfb0bf657b9fe1cf92d5537f118ccb487/index_new/cn/light_cone_promotions.json</x:v>
      </x:c>
    </x:row>
    <x:row r="996" ht="20" customHeight="1">
      <x:c r="A996" s="6" t="str">
        <x:v>23043_4</x:v>
      </x:c>
      <x:c r="B996" s="6" t="str">
        <x:v>23043</x:v>
      </x:c>
      <x:c r="C996" s="6" t="n">
        <x:v>4</x:v>
      </x:c>
      <x:c r="D996" s="6" t="n">
        <x:v>302.4</x:v>
      </x:c>
      <x:c r="E996" s="6" t="n">
        <x:v>184.8</x:v>
      </x:c>
      <x:c r="F996" s="6" t="n">
        <x:v>168</x:v>
      </x:c>
      <x:c r="G996" s="6" t="n">
        <x:v>6.48</x:v>
      </x:c>
      <x:c r="H996" s="6" t="n">
        <x:v>3.96</x:v>
      </x:c>
      <x:c r="I996" s="6" t="n">
        <x:v>3.6</x:v>
      </x:c>
      <x:c r="J996" s="6" t="str">
        <x:v>https://raw.githubusercontent.com/Mar-7th/StarRailRes/dbe8cdfcfb0bf657b9fe1cf92d5537f118ccb487/index_new/cn/light_cone_promotions.json</x:v>
      </x:c>
    </x:row>
    <x:row r="997" ht="20" customHeight="1">
      <x:c r="A997" s="6" t="str">
        <x:v>23043_5</x:v>
      </x:c>
      <x:c r="B997" s="6" t="str">
        <x:v>23043</x:v>
      </x:c>
      <x:c r="C997" s="6" t="n">
        <x:v>5</x:v>
      </x:c>
      <x:c r="D997" s="6" t="n">
        <x:v>371.52</x:v>
      </x:c>
      <x:c r="E997" s="6" t="n">
        <x:v>227.04</x:v>
      </x:c>
      <x:c r="F997" s="6" t="n">
        <x:v>206.4</x:v>
      </x:c>
      <x:c r="G997" s="6" t="n">
        <x:v>6.48</x:v>
      </x:c>
      <x:c r="H997" s="6" t="n">
        <x:v>3.96</x:v>
      </x:c>
      <x:c r="I997" s="6" t="n">
        <x:v>3.6</x:v>
      </x:c>
      <x:c r="J997" s="6" t="str">
        <x:v>https://raw.githubusercontent.com/Mar-7th/StarRailRes/dbe8cdfcfb0bf657b9fe1cf92d5537f118ccb487/index_new/cn/light_cone_promotions.json</x:v>
      </x:c>
    </x:row>
    <x:row r="998" ht="20" customHeight="1">
      <x:c r="A998" s="6" t="str">
        <x:v>23043_6</x:v>
      </x:c>
      <x:c r="B998" s="6" t="str">
        <x:v>23043</x:v>
      </x:c>
      <x:c r="C998" s="6" t="n">
        <x:v>6</x:v>
      </x:c>
      <x:c r="D998" s="6" t="n">
        <x:v>440.64</x:v>
      </x:c>
      <x:c r="E998" s="6" t="n">
        <x:v>269.28</x:v>
      </x:c>
      <x:c r="F998" s="6" t="n">
        <x:v>244.8</x:v>
      </x:c>
      <x:c r="G998" s="6" t="n">
        <x:v>6.48</x:v>
      </x:c>
      <x:c r="H998" s="6" t="n">
        <x:v>3.96</x:v>
      </x:c>
      <x:c r="I998" s="6" t="n">
        <x:v>3.6</x:v>
      </x:c>
      <x:c r="J998" s="6" t="str">
        <x:v>https://raw.githubusercontent.com/Mar-7th/StarRailRes/dbe8cdfcfb0bf657b9fe1cf92d5537f118ccb487/index_new/cn/light_cone_promotions.json</x:v>
      </x:c>
    </x:row>
    <x:row r="999" ht="20" customHeight="1">
      <x:c r="A999" s="6" t="str">
        <x:v>23044_0</x:v>
      </x:c>
      <x:c r="B999" s="6" t="str">
        <x:v>23044</x:v>
      </x:c>
      <x:c r="C999" s="6" t="n">
        <x:v>0</x:v>
      </x:c>
      <x:c r="D999" s="6" t="n">
        <x:v>43.2</x:v>
      </x:c>
      <x:c r="E999" s="6" t="n">
        <x:v>31.2</x:v>
      </x:c>
      <x:c r="F999" s="6" t="n">
        <x:v>18</x:v>
      </x:c>
      <x:c r="G999" s="6" t="n">
        <x:v>6.48</x:v>
      </x:c>
      <x:c r="H999" s="6" t="n">
        <x:v>4.68</x:v>
      </x:c>
      <x:c r="I999" s="6" t="n">
        <x:v>2.7</x:v>
      </x:c>
      <x:c r="J999" s="6" t="str">
        <x:v>https://raw.githubusercontent.com/Mar-7th/StarRailRes/dbe8cdfcfb0bf657b9fe1cf92d5537f118ccb487/index_new/cn/light_cone_promotions.json</x:v>
      </x:c>
    </x:row>
    <x:row r="1000" ht="20" customHeight="1">
      <x:c r="A1000" s="6" t="str">
        <x:v>23044_1</x:v>
      </x:c>
      <x:c r="B1000" s="6" t="str">
        <x:v>23044</x:v>
      </x:c>
      <x:c r="C1000" s="6" t="n">
        <x:v>1</x:v>
      </x:c>
      <x:c r="D1000" s="6" t="n">
        <x:v>95.04</x:v>
      </x:c>
      <x:c r="E1000" s="6" t="n">
        <x:v>68.64</x:v>
      </x:c>
      <x:c r="F1000" s="6" t="n">
        <x:v>39.6</x:v>
      </x:c>
      <x:c r="G1000" s="6" t="n">
        <x:v>6.48</x:v>
      </x:c>
      <x:c r="H1000" s="6" t="n">
        <x:v>4.68</x:v>
      </x:c>
      <x:c r="I1000" s="6" t="n">
        <x:v>2.7</x:v>
      </x:c>
      <x:c r="J1000" s="6" t="str">
        <x:v>https://raw.githubusercontent.com/Mar-7th/StarRailRes/dbe8cdfcfb0bf657b9fe1cf92d5537f118ccb487/index_new/cn/light_cone_promotions.json</x:v>
      </x:c>
    </x:row>
    <x:row r="1001" ht="20" customHeight="1">
      <x:c r="A1001" s="6" t="str">
        <x:v>23044_2</x:v>
      </x:c>
      <x:c r="B1001" s="6" t="str">
        <x:v>23044</x:v>
      </x:c>
      <x:c r="C1001" s="6" t="n">
        <x:v>2</x:v>
      </x:c>
      <x:c r="D1001" s="6" t="n">
        <x:v>164.16</x:v>
      </x:c>
      <x:c r="E1001" s="6" t="n">
        <x:v>118.56</x:v>
      </x:c>
      <x:c r="F1001" s="6" t="n">
        <x:v>68.4</x:v>
      </x:c>
      <x:c r="G1001" s="6" t="n">
        <x:v>6.48</x:v>
      </x:c>
      <x:c r="H1001" s="6" t="n">
        <x:v>4.68</x:v>
      </x:c>
      <x:c r="I1001" s="6" t="n">
        <x:v>2.7</x:v>
      </x:c>
      <x:c r="J1001" s="6" t="str">
        <x:v>https://raw.githubusercontent.com/Mar-7th/StarRailRes/dbe8cdfcfb0bf657b9fe1cf92d5537f118ccb487/index_new/cn/light_cone_promotions.json</x:v>
      </x:c>
    </x:row>
    <x:row r="1002" ht="20" customHeight="1">
      <x:c r="A1002" s="6" t="str">
        <x:v>23044_3</x:v>
      </x:c>
      <x:c r="B1002" s="6" t="str">
        <x:v>23044</x:v>
      </x:c>
      <x:c r="C1002" s="6" t="n">
        <x:v>3</x:v>
      </x:c>
      <x:c r="D1002" s="6" t="n">
        <x:v>233.28</x:v>
      </x:c>
      <x:c r="E1002" s="6" t="n">
        <x:v>168.48</x:v>
      </x:c>
      <x:c r="F1002" s="6" t="n">
        <x:v>97.2</x:v>
      </x:c>
      <x:c r="G1002" s="6" t="n">
        <x:v>6.48</x:v>
      </x:c>
      <x:c r="H1002" s="6" t="n">
        <x:v>4.68</x:v>
      </x:c>
      <x:c r="I1002" s="6" t="n">
        <x:v>2.7</x:v>
      </x:c>
      <x:c r="J1002" s="6" t="str">
        <x:v>https://raw.githubusercontent.com/Mar-7th/StarRailRes/dbe8cdfcfb0bf657b9fe1cf92d5537f118ccb487/index_new/cn/light_cone_promotions.json</x:v>
      </x:c>
    </x:row>
    <x:row r="1003" ht="20" customHeight="1">
      <x:c r="A1003" s="6" t="str">
        <x:v>23044_4</x:v>
      </x:c>
      <x:c r="B1003" s="6" t="str">
        <x:v>23044</x:v>
      </x:c>
      <x:c r="C1003" s="6" t="n">
        <x:v>4</x:v>
      </x:c>
      <x:c r="D1003" s="6" t="n">
        <x:v>302.4</x:v>
      </x:c>
      <x:c r="E1003" s="6" t="n">
        <x:v>218.4</x:v>
      </x:c>
      <x:c r="F1003" s="6" t="n">
        <x:v>126</x:v>
      </x:c>
      <x:c r="G1003" s="6" t="n">
        <x:v>6.48</x:v>
      </x:c>
      <x:c r="H1003" s="6" t="n">
        <x:v>4.68</x:v>
      </x:c>
      <x:c r="I1003" s="6" t="n">
        <x:v>2.7</x:v>
      </x:c>
      <x:c r="J1003" s="6" t="str">
        <x:v>https://raw.githubusercontent.com/Mar-7th/StarRailRes/dbe8cdfcfb0bf657b9fe1cf92d5537f118ccb487/index_new/cn/light_cone_promotions.json</x:v>
      </x:c>
    </x:row>
    <x:row r="1004" ht="20" customHeight="1">
      <x:c r="A1004" s="6" t="str">
        <x:v>23044_5</x:v>
      </x:c>
      <x:c r="B1004" s="6" t="str">
        <x:v>23044</x:v>
      </x:c>
      <x:c r="C1004" s="6" t="n">
        <x:v>5</x:v>
      </x:c>
      <x:c r="D1004" s="6" t="n">
        <x:v>371.52</x:v>
      </x:c>
      <x:c r="E1004" s="6" t="n">
        <x:v>268.32</x:v>
      </x:c>
      <x:c r="F1004" s="6" t="n">
        <x:v>154.8</x:v>
      </x:c>
      <x:c r="G1004" s="6" t="n">
        <x:v>6.48</x:v>
      </x:c>
      <x:c r="H1004" s="6" t="n">
        <x:v>4.68</x:v>
      </x:c>
      <x:c r="I1004" s="6" t="n">
        <x:v>2.7</x:v>
      </x:c>
      <x:c r="J1004" s="6" t="str">
        <x:v>https://raw.githubusercontent.com/Mar-7th/StarRailRes/dbe8cdfcfb0bf657b9fe1cf92d5537f118ccb487/index_new/cn/light_cone_promotions.json</x:v>
      </x:c>
    </x:row>
    <x:row r="1005" ht="20" customHeight="1">
      <x:c r="A1005" s="6" t="str">
        <x:v>23044_6</x:v>
      </x:c>
      <x:c r="B1005" s="6" t="str">
        <x:v>23044</x:v>
      </x:c>
      <x:c r="C1005" s="6" t="n">
        <x:v>6</x:v>
      </x:c>
      <x:c r="D1005" s="6" t="n">
        <x:v>440.64</x:v>
      </x:c>
      <x:c r="E1005" s="6" t="n">
        <x:v>318.24</x:v>
      </x:c>
      <x:c r="F1005" s="6" t="n">
        <x:v>183.6</x:v>
      </x:c>
      <x:c r="G1005" s="6" t="n">
        <x:v>6.48</x:v>
      </x:c>
      <x:c r="H1005" s="6" t="n">
        <x:v>4.68</x:v>
      </x:c>
      <x:c r="I1005" s="6" t="n">
        <x:v>2.7</x:v>
      </x:c>
      <x:c r="J1005" s="6" t="str">
        <x:v>https://raw.githubusercontent.com/Mar-7th/StarRailRes/dbe8cdfcfb0bf657b9fe1cf92d5537f118ccb487/index_new/cn/light_cone_promotions.json</x:v>
      </x:c>
    </x:row>
    <x:row r="1006" ht="20" customHeight="1">
      <x:c r="A1006" s="6" t="str">
        <x:v>23045_0</x:v>
      </x:c>
      <x:c r="B1006" s="6" t="str">
        <x:v>23045</x:v>
      </x:c>
      <x:c r="C1006" s="6" t="n">
        <x:v>0</x:v>
      </x:c>
      <x:c r="D1006" s="6" t="n">
        <x:v>43.2</x:v>
      </x:c>
      <x:c r="E1006" s="6" t="n">
        <x:v>26.4</x:v>
      </x:c>
      <x:c r="F1006" s="6" t="n">
        <x:v>24</x:v>
      </x:c>
      <x:c r="G1006" s="6" t="n">
        <x:v>6.48</x:v>
      </x:c>
      <x:c r="H1006" s="6" t="n">
        <x:v>3.96</x:v>
      </x:c>
      <x:c r="I1006" s="6" t="n">
        <x:v>3.6</x:v>
      </x:c>
      <x:c r="J1006" s="6" t="str">
        <x:v>https://raw.githubusercontent.com/Mar-7th/StarRailRes/dbe8cdfcfb0bf657b9fe1cf92d5537f118ccb487/index_new/cn/light_cone_promotions.json</x:v>
      </x:c>
    </x:row>
    <x:row r="1007" ht="20" customHeight="1">
      <x:c r="A1007" s="6" t="str">
        <x:v>23045_1</x:v>
      </x:c>
      <x:c r="B1007" s="6" t="str">
        <x:v>23045</x:v>
      </x:c>
      <x:c r="C1007" s="6" t="n">
        <x:v>1</x:v>
      </x:c>
      <x:c r="D1007" s="6" t="n">
        <x:v>95.04</x:v>
      </x:c>
      <x:c r="E1007" s="6" t="n">
        <x:v>58.08</x:v>
      </x:c>
      <x:c r="F1007" s="6" t="n">
        <x:v>52.8</x:v>
      </x:c>
      <x:c r="G1007" s="6" t="n">
        <x:v>6.48</x:v>
      </x:c>
      <x:c r="H1007" s="6" t="n">
        <x:v>3.96</x:v>
      </x:c>
      <x:c r="I1007" s="6" t="n">
        <x:v>3.6</x:v>
      </x:c>
      <x:c r="J1007" s="6" t="str">
        <x:v>https://raw.githubusercontent.com/Mar-7th/StarRailRes/dbe8cdfcfb0bf657b9fe1cf92d5537f118ccb487/index_new/cn/light_cone_promotions.json</x:v>
      </x:c>
    </x:row>
    <x:row r="1008" ht="20" customHeight="1">
      <x:c r="A1008" s="6" t="str">
        <x:v>23045_2</x:v>
      </x:c>
      <x:c r="B1008" s="6" t="str">
        <x:v>23045</x:v>
      </x:c>
      <x:c r="C1008" s="6" t="n">
        <x:v>2</x:v>
      </x:c>
      <x:c r="D1008" s="6" t="n">
        <x:v>164.16</x:v>
      </x:c>
      <x:c r="E1008" s="6" t="n">
        <x:v>100.32</x:v>
      </x:c>
      <x:c r="F1008" s="6" t="n">
        <x:v>91.2</x:v>
      </x:c>
      <x:c r="G1008" s="6" t="n">
        <x:v>6.48</x:v>
      </x:c>
      <x:c r="H1008" s="6" t="n">
        <x:v>3.96</x:v>
      </x:c>
      <x:c r="I1008" s="6" t="n">
        <x:v>3.6</x:v>
      </x:c>
      <x:c r="J1008" s="6" t="str">
        <x:v>https://raw.githubusercontent.com/Mar-7th/StarRailRes/dbe8cdfcfb0bf657b9fe1cf92d5537f118ccb487/index_new/cn/light_cone_promotions.json</x:v>
      </x:c>
    </x:row>
    <x:row r="1009" ht="20" customHeight="1">
      <x:c r="A1009" s="6" t="str">
        <x:v>23045_3</x:v>
      </x:c>
      <x:c r="B1009" s="6" t="str">
        <x:v>23045</x:v>
      </x:c>
      <x:c r="C1009" s="6" t="n">
        <x:v>3</x:v>
      </x:c>
      <x:c r="D1009" s="6" t="n">
        <x:v>233.28</x:v>
      </x:c>
      <x:c r="E1009" s="6" t="n">
        <x:v>142.56</x:v>
      </x:c>
      <x:c r="F1009" s="6" t="n">
        <x:v>129.6</x:v>
      </x:c>
      <x:c r="G1009" s="6" t="n">
        <x:v>6.48</x:v>
      </x:c>
      <x:c r="H1009" s="6" t="n">
        <x:v>3.96</x:v>
      </x:c>
      <x:c r="I1009" s="6" t="n">
        <x:v>3.6</x:v>
      </x:c>
      <x:c r="J1009" s="6" t="str">
        <x:v>https://raw.githubusercontent.com/Mar-7th/StarRailRes/dbe8cdfcfb0bf657b9fe1cf92d5537f118ccb487/index_new/cn/light_cone_promotions.json</x:v>
      </x:c>
    </x:row>
    <x:row r="1010" ht="20" customHeight="1">
      <x:c r="A1010" s="6" t="str">
        <x:v>23045_4</x:v>
      </x:c>
      <x:c r="B1010" s="6" t="str">
        <x:v>23045</x:v>
      </x:c>
      <x:c r="C1010" s="6" t="n">
        <x:v>4</x:v>
      </x:c>
      <x:c r="D1010" s="6" t="n">
        <x:v>302.4</x:v>
      </x:c>
      <x:c r="E1010" s="6" t="n">
        <x:v>184.8</x:v>
      </x:c>
      <x:c r="F1010" s="6" t="n">
        <x:v>168</x:v>
      </x:c>
      <x:c r="G1010" s="6" t="n">
        <x:v>6.48</x:v>
      </x:c>
      <x:c r="H1010" s="6" t="n">
        <x:v>3.96</x:v>
      </x:c>
      <x:c r="I1010" s="6" t="n">
        <x:v>3.6</x:v>
      </x:c>
      <x:c r="J1010" s="6" t="str">
        <x:v>https://raw.githubusercontent.com/Mar-7th/StarRailRes/dbe8cdfcfb0bf657b9fe1cf92d5537f118ccb487/index_new/cn/light_cone_promotions.json</x:v>
      </x:c>
    </x:row>
    <x:row r="1011" ht="20" customHeight="1">
      <x:c r="A1011" s="6" t="str">
        <x:v>23045_5</x:v>
      </x:c>
      <x:c r="B1011" s="6" t="str">
        <x:v>23045</x:v>
      </x:c>
      <x:c r="C1011" s="6" t="n">
        <x:v>5</x:v>
      </x:c>
      <x:c r="D1011" s="6" t="n">
        <x:v>371.52</x:v>
      </x:c>
      <x:c r="E1011" s="6" t="n">
        <x:v>227.04</x:v>
      </x:c>
      <x:c r="F1011" s="6" t="n">
        <x:v>206.4</x:v>
      </x:c>
      <x:c r="G1011" s="6" t="n">
        <x:v>6.48</x:v>
      </x:c>
      <x:c r="H1011" s="6" t="n">
        <x:v>3.96</x:v>
      </x:c>
      <x:c r="I1011" s="6" t="n">
        <x:v>3.6</x:v>
      </x:c>
      <x:c r="J1011" s="6" t="str">
        <x:v>https://raw.githubusercontent.com/Mar-7th/StarRailRes/dbe8cdfcfb0bf657b9fe1cf92d5537f118ccb487/index_new/cn/light_cone_promotions.json</x:v>
      </x:c>
    </x:row>
    <x:row r="1012" ht="20" customHeight="1">
      <x:c r="A1012" s="6" t="str">
        <x:v>23045_6</x:v>
      </x:c>
      <x:c r="B1012" s="6" t="str">
        <x:v>23045</x:v>
      </x:c>
      <x:c r="C1012" s="6" t="n">
        <x:v>6</x:v>
      </x:c>
      <x:c r="D1012" s="6" t="n">
        <x:v>440.64</x:v>
      </x:c>
      <x:c r="E1012" s="6" t="n">
        <x:v>269.28</x:v>
      </x:c>
      <x:c r="F1012" s="6" t="n">
        <x:v>244.8</x:v>
      </x:c>
      <x:c r="G1012" s="6" t="n">
        <x:v>6.48</x:v>
      </x:c>
      <x:c r="H1012" s="6" t="n">
        <x:v>3.96</x:v>
      </x:c>
      <x:c r="I1012" s="6" t="n">
        <x:v>3.6</x:v>
      </x:c>
      <x:c r="J1012" s="6" t="str">
        <x:v>https://raw.githubusercontent.com/Mar-7th/StarRailRes/dbe8cdfcfb0bf657b9fe1cf92d5537f118ccb487/index_new/cn/light_cone_promotions.json</x:v>
      </x:c>
    </x:row>
    <x:row r="1013" ht="20" customHeight="1">
      <x:c r="A1013" s="6" t="str">
        <x:v>23046_0</x:v>
      </x:c>
      <x:c r="B1013" s="6" t="str">
        <x:v>23046</x:v>
      </x:c>
      <x:c r="C1013" s="6" t="n">
        <x:v>0</x:v>
      </x:c>
      <x:c r="D1013" s="6" t="n">
        <x:v>43.2</x:v>
      </x:c>
      <x:c r="E1013" s="6" t="n">
        <x:v>26.4</x:v>
      </x:c>
      <x:c r="F1013" s="6" t="n">
        <x:v>24</x:v>
      </x:c>
      <x:c r="G1013" s="6" t="n">
        <x:v>6.48</x:v>
      </x:c>
      <x:c r="H1013" s="6" t="n">
        <x:v>3.96</x:v>
      </x:c>
      <x:c r="I1013" s="6" t="n">
        <x:v>3.6</x:v>
      </x:c>
      <x:c r="J1013" s="6" t="str">
        <x:v>https://raw.githubusercontent.com/Mar-7th/StarRailRes/dbe8cdfcfb0bf657b9fe1cf92d5537f118ccb487/index_new/cn/light_cone_promotions.json</x:v>
      </x:c>
    </x:row>
    <x:row r="1014" ht="20" customHeight="1">
      <x:c r="A1014" s="6" t="str">
        <x:v>23046_1</x:v>
      </x:c>
      <x:c r="B1014" s="6" t="str">
        <x:v>23046</x:v>
      </x:c>
      <x:c r="C1014" s="6" t="n">
        <x:v>1</x:v>
      </x:c>
      <x:c r="D1014" s="6" t="n">
        <x:v>95.04</x:v>
      </x:c>
      <x:c r="E1014" s="6" t="n">
        <x:v>58.08</x:v>
      </x:c>
      <x:c r="F1014" s="6" t="n">
        <x:v>52.8</x:v>
      </x:c>
      <x:c r="G1014" s="6" t="n">
        <x:v>6.48</x:v>
      </x:c>
      <x:c r="H1014" s="6" t="n">
        <x:v>3.96</x:v>
      </x:c>
      <x:c r="I1014" s="6" t="n">
        <x:v>3.6</x:v>
      </x:c>
      <x:c r="J1014" s="6" t="str">
        <x:v>https://raw.githubusercontent.com/Mar-7th/StarRailRes/dbe8cdfcfb0bf657b9fe1cf92d5537f118ccb487/index_new/cn/light_cone_promotions.json</x:v>
      </x:c>
    </x:row>
    <x:row r="1015" ht="20" customHeight="1">
      <x:c r="A1015" s="6" t="str">
        <x:v>23046_2</x:v>
      </x:c>
      <x:c r="B1015" s="6" t="str">
        <x:v>23046</x:v>
      </x:c>
      <x:c r="C1015" s="6" t="n">
        <x:v>2</x:v>
      </x:c>
      <x:c r="D1015" s="6" t="n">
        <x:v>164.16</x:v>
      </x:c>
      <x:c r="E1015" s="6" t="n">
        <x:v>100.32</x:v>
      </x:c>
      <x:c r="F1015" s="6" t="n">
        <x:v>91.2</x:v>
      </x:c>
      <x:c r="G1015" s="6" t="n">
        <x:v>6.48</x:v>
      </x:c>
      <x:c r="H1015" s="6" t="n">
        <x:v>3.96</x:v>
      </x:c>
      <x:c r="I1015" s="6" t="n">
        <x:v>3.6</x:v>
      </x:c>
      <x:c r="J1015" s="6" t="str">
        <x:v>https://raw.githubusercontent.com/Mar-7th/StarRailRes/dbe8cdfcfb0bf657b9fe1cf92d5537f118ccb487/index_new/cn/light_cone_promotions.json</x:v>
      </x:c>
    </x:row>
    <x:row r="1016" ht="20" customHeight="1">
      <x:c r="A1016" s="6" t="str">
        <x:v>23046_3</x:v>
      </x:c>
      <x:c r="B1016" s="6" t="str">
        <x:v>23046</x:v>
      </x:c>
      <x:c r="C1016" s="6" t="n">
        <x:v>3</x:v>
      </x:c>
      <x:c r="D1016" s="6" t="n">
        <x:v>233.28</x:v>
      </x:c>
      <x:c r="E1016" s="6" t="n">
        <x:v>142.56</x:v>
      </x:c>
      <x:c r="F1016" s="6" t="n">
        <x:v>129.6</x:v>
      </x:c>
      <x:c r="G1016" s="6" t="n">
        <x:v>6.48</x:v>
      </x:c>
      <x:c r="H1016" s="6" t="n">
        <x:v>3.96</x:v>
      </x:c>
      <x:c r="I1016" s="6" t="n">
        <x:v>3.6</x:v>
      </x:c>
      <x:c r="J1016" s="6" t="str">
        <x:v>https://raw.githubusercontent.com/Mar-7th/StarRailRes/dbe8cdfcfb0bf657b9fe1cf92d5537f118ccb487/index_new/cn/light_cone_promotions.json</x:v>
      </x:c>
    </x:row>
    <x:row r="1017" ht="20" customHeight="1">
      <x:c r="A1017" s="6" t="str">
        <x:v>23046_4</x:v>
      </x:c>
      <x:c r="B1017" s="6" t="str">
        <x:v>23046</x:v>
      </x:c>
      <x:c r="C1017" s="6" t="n">
        <x:v>4</x:v>
      </x:c>
      <x:c r="D1017" s="6" t="n">
        <x:v>302.4</x:v>
      </x:c>
      <x:c r="E1017" s="6" t="n">
        <x:v>184.8</x:v>
      </x:c>
      <x:c r="F1017" s="6" t="n">
        <x:v>168</x:v>
      </x:c>
      <x:c r="G1017" s="6" t="n">
        <x:v>6.48</x:v>
      </x:c>
      <x:c r="H1017" s="6" t="n">
        <x:v>3.96</x:v>
      </x:c>
      <x:c r="I1017" s="6" t="n">
        <x:v>3.6</x:v>
      </x:c>
      <x:c r="J1017" s="6" t="str">
        <x:v>https://raw.githubusercontent.com/Mar-7th/StarRailRes/dbe8cdfcfb0bf657b9fe1cf92d5537f118ccb487/index_new/cn/light_cone_promotions.json</x:v>
      </x:c>
    </x:row>
    <x:row r="1018" ht="20" customHeight="1">
      <x:c r="A1018" s="6" t="str">
        <x:v>23046_5</x:v>
      </x:c>
      <x:c r="B1018" s="6" t="str">
        <x:v>23046</x:v>
      </x:c>
      <x:c r="C1018" s="6" t="n">
        <x:v>5</x:v>
      </x:c>
      <x:c r="D1018" s="6" t="n">
        <x:v>371.52</x:v>
      </x:c>
      <x:c r="E1018" s="6" t="n">
        <x:v>227.04</x:v>
      </x:c>
      <x:c r="F1018" s="6" t="n">
        <x:v>206.4</x:v>
      </x:c>
      <x:c r="G1018" s="6" t="n">
        <x:v>6.48</x:v>
      </x:c>
      <x:c r="H1018" s="6" t="n">
        <x:v>3.96</x:v>
      </x:c>
      <x:c r="I1018" s="6" t="n">
        <x:v>3.6</x:v>
      </x:c>
      <x:c r="J1018" s="6" t="str">
        <x:v>https://raw.githubusercontent.com/Mar-7th/StarRailRes/dbe8cdfcfb0bf657b9fe1cf92d5537f118ccb487/index_new/cn/light_cone_promotions.json</x:v>
      </x:c>
    </x:row>
    <x:row r="1019" ht="20" customHeight="1">
      <x:c r="A1019" s="6" t="str">
        <x:v>23046_6</x:v>
      </x:c>
      <x:c r="B1019" s="6" t="str">
        <x:v>23046</x:v>
      </x:c>
      <x:c r="C1019" s="6" t="n">
        <x:v>6</x:v>
      </x:c>
      <x:c r="D1019" s="6" t="n">
        <x:v>440.64</x:v>
      </x:c>
      <x:c r="E1019" s="6" t="n">
        <x:v>269.28</x:v>
      </x:c>
      <x:c r="F1019" s="6" t="n">
        <x:v>244.8</x:v>
      </x:c>
      <x:c r="G1019" s="6" t="n">
        <x:v>6.48</x:v>
      </x:c>
      <x:c r="H1019" s="6" t="n">
        <x:v>3.96</x:v>
      </x:c>
      <x:c r="I1019" s="6" t="n">
        <x:v>3.6</x:v>
      </x:c>
      <x:c r="J1019" s="6" t="str">
        <x:v>https://raw.githubusercontent.com/Mar-7th/StarRailRes/dbe8cdfcfb0bf657b9fe1cf92d5537f118ccb487/index_new/cn/light_cone_promotions.json</x:v>
      </x:c>
    </x:row>
    <x:row r="1020" ht="20" customHeight="1">
      <x:c r="A1020" s="6" t="str">
        <x:v>23047_0</x:v>
      </x:c>
      <x:c r="B1020" s="6" t="str">
        <x:v>23047</x:v>
      </x:c>
      <x:c r="C1020" s="6" t="n">
        <x:v>0</x:v>
      </x:c>
      <x:c r="D1020" s="6" t="n">
        <x:v>43.2</x:v>
      </x:c>
      <x:c r="E1020" s="6" t="n">
        <x:v>28.8</x:v>
      </x:c>
      <x:c r="F1020" s="6" t="n">
        <x:v>21</x:v>
      </x:c>
      <x:c r="G1020" s="6" t="n">
        <x:v>6.48</x:v>
      </x:c>
      <x:c r="H1020" s="6" t="n">
        <x:v>4.32</x:v>
      </x:c>
      <x:c r="I1020" s="6" t="n">
        <x:v>3.15</x:v>
      </x:c>
      <x:c r="J1020" s="6" t="str">
        <x:v>https://raw.githubusercontent.com/Mar-7th/StarRailRes/dbe8cdfcfb0bf657b9fe1cf92d5537f118ccb487/index_new/cn/light_cone_promotions.json</x:v>
      </x:c>
    </x:row>
    <x:row r="1021" ht="20" customHeight="1">
      <x:c r="A1021" s="6" t="str">
        <x:v>23047_1</x:v>
      </x:c>
      <x:c r="B1021" s="6" t="str">
        <x:v>23047</x:v>
      </x:c>
      <x:c r="C1021" s="6" t="n">
        <x:v>1</x:v>
      </x:c>
      <x:c r="D1021" s="6" t="n">
        <x:v>95.04</x:v>
      </x:c>
      <x:c r="E1021" s="6" t="n">
        <x:v>63.36</x:v>
      </x:c>
      <x:c r="F1021" s="6" t="n">
        <x:v>46.2</x:v>
      </x:c>
      <x:c r="G1021" s="6" t="n">
        <x:v>6.48</x:v>
      </x:c>
      <x:c r="H1021" s="6" t="n">
        <x:v>4.32</x:v>
      </x:c>
      <x:c r="I1021" s="6" t="n">
        <x:v>3.15</x:v>
      </x:c>
      <x:c r="J1021" s="6" t="str">
        <x:v>https://raw.githubusercontent.com/Mar-7th/StarRailRes/dbe8cdfcfb0bf657b9fe1cf92d5537f118ccb487/index_new/cn/light_cone_promotions.json</x:v>
      </x:c>
    </x:row>
    <x:row r="1022" ht="20" customHeight="1">
      <x:c r="A1022" s="6" t="str">
        <x:v>23047_2</x:v>
      </x:c>
      <x:c r="B1022" s="6" t="str">
        <x:v>23047</x:v>
      </x:c>
      <x:c r="C1022" s="6" t="n">
        <x:v>2</x:v>
      </x:c>
      <x:c r="D1022" s="6" t="n">
        <x:v>164.16</x:v>
      </x:c>
      <x:c r="E1022" s="6" t="n">
        <x:v>109.44</x:v>
      </x:c>
      <x:c r="F1022" s="6" t="n">
        <x:v>79.8</x:v>
      </x:c>
      <x:c r="G1022" s="6" t="n">
        <x:v>6.48</x:v>
      </x:c>
      <x:c r="H1022" s="6" t="n">
        <x:v>4.32</x:v>
      </x:c>
      <x:c r="I1022" s="6" t="n">
        <x:v>3.15</x:v>
      </x:c>
      <x:c r="J1022" s="6" t="str">
        <x:v>https://raw.githubusercontent.com/Mar-7th/StarRailRes/dbe8cdfcfb0bf657b9fe1cf92d5537f118ccb487/index_new/cn/light_cone_promotions.json</x:v>
      </x:c>
    </x:row>
    <x:row r="1023" ht="20" customHeight="1">
      <x:c r="A1023" s="6" t="str">
        <x:v>23047_3</x:v>
      </x:c>
      <x:c r="B1023" s="6" t="str">
        <x:v>23047</x:v>
      </x:c>
      <x:c r="C1023" s="6" t="n">
        <x:v>3</x:v>
      </x:c>
      <x:c r="D1023" s="6" t="n">
        <x:v>233.28</x:v>
      </x:c>
      <x:c r="E1023" s="6" t="n">
        <x:v>155.52</x:v>
      </x:c>
      <x:c r="F1023" s="6" t="n">
        <x:v>113.4</x:v>
      </x:c>
      <x:c r="G1023" s="6" t="n">
        <x:v>6.48</x:v>
      </x:c>
      <x:c r="H1023" s="6" t="n">
        <x:v>4.32</x:v>
      </x:c>
      <x:c r="I1023" s="6" t="n">
        <x:v>3.15</x:v>
      </x:c>
      <x:c r="J1023" s="6" t="str">
        <x:v>https://raw.githubusercontent.com/Mar-7th/StarRailRes/dbe8cdfcfb0bf657b9fe1cf92d5537f118ccb487/index_new/cn/light_cone_promotions.json</x:v>
      </x:c>
    </x:row>
    <x:row r="1024" ht="20" customHeight="1">
      <x:c r="A1024" s="6" t="str">
        <x:v>23047_4</x:v>
      </x:c>
      <x:c r="B1024" s="6" t="str">
        <x:v>23047</x:v>
      </x:c>
      <x:c r="C1024" s="6" t="n">
        <x:v>4</x:v>
      </x:c>
      <x:c r="D1024" s="6" t="n">
        <x:v>302.4</x:v>
      </x:c>
      <x:c r="E1024" s="6" t="n">
        <x:v>201.6</x:v>
      </x:c>
      <x:c r="F1024" s="6" t="n">
        <x:v>147</x:v>
      </x:c>
      <x:c r="G1024" s="6" t="n">
        <x:v>6.48</x:v>
      </x:c>
      <x:c r="H1024" s="6" t="n">
        <x:v>4.32</x:v>
      </x:c>
      <x:c r="I1024" s="6" t="n">
        <x:v>3.15</x:v>
      </x:c>
      <x:c r="J1024" s="6" t="str">
        <x:v>https://raw.githubusercontent.com/Mar-7th/StarRailRes/dbe8cdfcfb0bf657b9fe1cf92d5537f118ccb487/index_new/cn/light_cone_promotions.json</x:v>
      </x:c>
    </x:row>
    <x:row r="1025" ht="20" customHeight="1">
      <x:c r="A1025" s="6" t="str">
        <x:v>23047_5</x:v>
      </x:c>
      <x:c r="B1025" s="6" t="str">
        <x:v>23047</x:v>
      </x:c>
      <x:c r="C1025" s="6" t="n">
        <x:v>5</x:v>
      </x:c>
      <x:c r="D1025" s="6" t="n">
        <x:v>371.52</x:v>
      </x:c>
      <x:c r="E1025" s="6" t="n">
        <x:v>247.68</x:v>
      </x:c>
      <x:c r="F1025" s="6" t="n">
        <x:v>180.6</x:v>
      </x:c>
      <x:c r="G1025" s="6" t="n">
        <x:v>6.48</x:v>
      </x:c>
      <x:c r="H1025" s="6" t="n">
        <x:v>4.32</x:v>
      </x:c>
      <x:c r="I1025" s="6" t="n">
        <x:v>3.15</x:v>
      </x:c>
      <x:c r="J1025" s="6" t="str">
        <x:v>https://raw.githubusercontent.com/Mar-7th/StarRailRes/dbe8cdfcfb0bf657b9fe1cf92d5537f118ccb487/index_new/cn/light_cone_promotions.json</x:v>
      </x:c>
    </x:row>
    <x:row r="1026" ht="20" customHeight="1">
      <x:c r="A1026" s="6" t="str">
        <x:v>23047_6</x:v>
      </x:c>
      <x:c r="B1026" s="6" t="str">
        <x:v>23047</x:v>
      </x:c>
      <x:c r="C1026" s="6" t="n">
        <x:v>6</x:v>
      </x:c>
      <x:c r="D1026" s="6" t="n">
        <x:v>440.64</x:v>
      </x:c>
      <x:c r="E1026" s="6" t="n">
        <x:v>293.76</x:v>
      </x:c>
      <x:c r="F1026" s="6" t="n">
        <x:v>214.2</x:v>
      </x:c>
      <x:c r="G1026" s="6" t="n">
        <x:v>6.48</x:v>
      </x:c>
      <x:c r="H1026" s="6" t="n">
        <x:v>4.32</x:v>
      </x:c>
      <x:c r="I1026" s="6" t="n">
        <x:v>3.15</x:v>
      </x:c>
      <x:c r="J1026" s="6" t="str">
        <x:v>https://raw.githubusercontent.com/Mar-7th/StarRailRes/dbe8cdfcfb0bf657b9fe1cf92d5537f118ccb487/index_new/cn/light_cone_promotions.json</x:v>
      </x:c>
    </x:row>
    <x:row r="1027" ht="20" customHeight="1">
      <x:c r="A1027" s="6" t="str">
        <x:v>23048_0</x:v>
      </x:c>
      <x:c r="B1027" s="6" t="str">
        <x:v>23048</x:v>
      </x:c>
      <x:c r="C1027" s="6" t="n">
        <x:v>0</x:v>
      </x:c>
      <x:c r="D1027" s="6" t="n">
        <x:v>43.2</x:v>
      </x:c>
      <x:c r="E1027" s="6" t="n">
        <x:v>28.8</x:v>
      </x:c>
      <x:c r="F1027" s="6" t="n">
        <x:v>21</x:v>
      </x:c>
      <x:c r="G1027" s="6" t="n">
        <x:v>6.48</x:v>
      </x:c>
      <x:c r="H1027" s="6" t="n">
        <x:v>4.32</x:v>
      </x:c>
      <x:c r="I1027" s="6" t="n">
        <x:v>3.15</x:v>
      </x:c>
      <x:c r="J1027" s="6" t="str">
        <x:v>https://raw.githubusercontent.com/Mar-7th/StarRailRes/dbe8cdfcfb0bf657b9fe1cf92d5537f118ccb487/index_new/cn/light_cone_promotions.json</x:v>
      </x:c>
    </x:row>
    <x:row r="1028" ht="20" customHeight="1">
      <x:c r="A1028" s="6" t="str">
        <x:v>23048_1</x:v>
      </x:c>
      <x:c r="B1028" s="6" t="str">
        <x:v>23048</x:v>
      </x:c>
      <x:c r="C1028" s="6" t="n">
        <x:v>1</x:v>
      </x:c>
      <x:c r="D1028" s="6" t="n">
        <x:v>95.04</x:v>
      </x:c>
      <x:c r="E1028" s="6" t="n">
        <x:v>63.36</x:v>
      </x:c>
      <x:c r="F1028" s="6" t="n">
        <x:v>46.2</x:v>
      </x:c>
      <x:c r="G1028" s="6" t="n">
        <x:v>6.48</x:v>
      </x:c>
      <x:c r="H1028" s="6" t="n">
        <x:v>4.32</x:v>
      </x:c>
      <x:c r="I1028" s="6" t="n">
        <x:v>3.15</x:v>
      </x:c>
      <x:c r="J1028" s="6" t="str">
        <x:v>https://raw.githubusercontent.com/Mar-7th/StarRailRes/dbe8cdfcfb0bf657b9fe1cf92d5537f118ccb487/index_new/cn/light_cone_promotions.json</x:v>
      </x:c>
    </x:row>
    <x:row r="1029" ht="20" customHeight="1">
      <x:c r="A1029" s="6" t="str">
        <x:v>23048_2</x:v>
      </x:c>
      <x:c r="B1029" s="6" t="str">
        <x:v>23048</x:v>
      </x:c>
      <x:c r="C1029" s="6" t="n">
        <x:v>2</x:v>
      </x:c>
      <x:c r="D1029" s="6" t="n">
        <x:v>164.16</x:v>
      </x:c>
      <x:c r="E1029" s="6" t="n">
        <x:v>109.44</x:v>
      </x:c>
      <x:c r="F1029" s="6" t="n">
        <x:v>79.8</x:v>
      </x:c>
      <x:c r="G1029" s="6" t="n">
        <x:v>6.48</x:v>
      </x:c>
      <x:c r="H1029" s="6" t="n">
        <x:v>4.32</x:v>
      </x:c>
      <x:c r="I1029" s="6" t="n">
        <x:v>3.15</x:v>
      </x:c>
      <x:c r="J1029" s="6" t="str">
        <x:v>https://raw.githubusercontent.com/Mar-7th/StarRailRes/dbe8cdfcfb0bf657b9fe1cf92d5537f118ccb487/index_new/cn/light_cone_promotions.json</x:v>
      </x:c>
    </x:row>
    <x:row r="1030" ht="20" customHeight="1">
      <x:c r="A1030" s="6" t="str">
        <x:v>23048_3</x:v>
      </x:c>
      <x:c r="B1030" s="6" t="str">
        <x:v>23048</x:v>
      </x:c>
      <x:c r="C1030" s="6" t="n">
        <x:v>3</x:v>
      </x:c>
      <x:c r="D1030" s="6" t="n">
        <x:v>233.28</x:v>
      </x:c>
      <x:c r="E1030" s="6" t="n">
        <x:v>155.52</x:v>
      </x:c>
      <x:c r="F1030" s="6" t="n">
        <x:v>113.4</x:v>
      </x:c>
      <x:c r="G1030" s="6" t="n">
        <x:v>6.48</x:v>
      </x:c>
      <x:c r="H1030" s="6" t="n">
        <x:v>4.32</x:v>
      </x:c>
      <x:c r="I1030" s="6" t="n">
        <x:v>3.15</x:v>
      </x:c>
      <x:c r="J1030" s="6" t="str">
        <x:v>https://raw.githubusercontent.com/Mar-7th/StarRailRes/dbe8cdfcfb0bf657b9fe1cf92d5537f118ccb487/index_new/cn/light_cone_promotions.json</x:v>
      </x:c>
    </x:row>
    <x:row r="1031" ht="20" customHeight="1">
      <x:c r="A1031" s="6" t="str">
        <x:v>23048_4</x:v>
      </x:c>
      <x:c r="B1031" s="6" t="str">
        <x:v>23048</x:v>
      </x:c>
      <x:c r="C1031" s="6" t="n">
        <x:v>4</x:v>
      </x:c>
      <x:c r="D1031" s="6" t="n">
        <x:v>302.4</x:v>
      </x:c>
      <x:c r="E1031" s="6" t="n">
        <x:v>201.6</x:v>
      </x:c>
      <x:c r="F1031" s="6" t="n">
        <x:v>147</x:v>
      </x:c>
      <x:c r="G1031" s="6" t="n">
        <x:v>6.48</x:v>
      </x:c>
      <x:c r="H1031" s="6" t="n">
        <x:v>4.32</x:v>
      </x:c>
      <x:c r="I1031" s="6" t="n">
        <x:v>3.15</x:v>
      </x:c>
      <x:c r="J1031" s="6" t="str">
        <x:v>https://raw.githubusercontent.com/Mar-7th/StarRailRes/dbe8cdfcfb0bf657b9fe1cf92d5537f118ccb487/index_new/cn/light_cone_promotions.json</x:v>
      </x:c>
    </x:row>
    <x:row r="1032" ht="20" customHeight="1">
      <x:c r="A1032" s="6" t="str">
        <x:v>23048_5</x:v>
      </x:c>
      <x:c r="B1032" s="6" t="str">
        <x:v>23048</x:v>
      </x:c>
      <x:c r="C1032" s="6" t="n">
        <x:v>5</x:v>
      </x:c>
      <x:c r="D1032" s="6" t="n">
        <x:v>371.52</x:v>
      </x:c>
      <x:c r="E1032" s="6" t="n">
        <x:v>247.68</x:v>
      </x:c>
      <x:c r="F1032" s="6" t="n">
        <x:v>180.6</x:v>
      </x:c>
      <x:c r="G1032" s="6" t="n">
        <x:v>6.48</x:v>
      </x:c>
      <x:c r="H1032" s="6" t="n">
        <x:v>4.32</x:v>
      </x:c>
      <x:c r="I1032" s="6" t="n">
        <x:v>3.15</x:v>
      </x:c>
      <x:c r="J1032" s="6" t="str">
        <x:v>https://raw.githubusercontent.com/Mar-7th/StarRailRes/dbe8cdfcfb0bf657b9fe1cf92d5537f118ccb487/index_new/cn/light_cone_promotions.json</x:v>
      </x:c>
    </x:row>
    <x:row r="1033" ht="20" customHeight="1">
      <x:c r="A1033" s="6" t="str">
        <x:v>23048_6</x:v>
      </x:c>
      <x:c r="B1033" s="6" t="str">
        <x:v>23048</x:v>
      </x:c>
      <x:c r="C1033" s="6" t="n">
        <x:v>6</x:v>
      </x:c>
      <x:c r="D1033" s="6" t="n">
        <x:v>440.64</x:v>
      </x:c>
      <x:c r="E1033" s="6" t="n">
        <x:v>293.76</x:v>
      </x:c>
      <x:c r="F1033" s="6" t="n">
        <x:v>214.2</x:v>
      </x:c>
      <x:c r="G1033" s="6" t="n">
        <x:v>6.48</x:v>
      </x:c>
      <x:c r="H1033" s="6" t="n">
        <x:v>4.32</x:v>
      </x:c>
      <x:c r="I1033" s="6" t="n">
        <x:v>3.15</x:v>
      </x:c>
      <x:c r="J1033" s="6" t="str">
        <x:v>https://raw.githubusercontent.com/Mar-7th/StarRailRes/dbe8cdfcfb0bf657b9fe1cf92d5537f118ccb487/index_new/cn/light_cone_promotions.json</x:v>
      </x:c>
    </x:row>
    <x:row r="1034" ht="20" customHeight="1">
      <x:c r="A1034" s="6" t="str">
        <x:v>23049_0</x:v>
      </x:c>
      <x:c r="B1034" s="6" t="str">
        <x:v>23049</x:v>
      </x:c>
      <x:c r="C1034" s="6" t="n">
        <x:v>0</x:v>
      </x:c>
      <x:c r="D1034" s="6" t="n">
        <x:v>52.8</x:v>
      </x:c>
      <x:c r="E1034" s="6" t="n">
        <x:v>24</x:v>
      </x:c>
      <x:c r="F1034" s="6" t="n">
        <x:v>21</x:v>
      </x:c>
      <x:c r="G1034" s="6" t="n">
        <x:v>7.92</x:v>
      </x:c>
      <x:c r="H1034" s="6" t="n">
        <x:v>3.6</x:v>
      </x:c>
      <x:c r="I1034" s="6" t="n">
        <x:v>3.15</x:v>
      </x:c>
      <x:c r="J1034" s="6" t="str">
        <x:v>https://raw.githubusercontent.com/Mar-7th/StarRailRes/dbe8cdfcfb0bf657b9fe1cf92d5537f118ccb487/index_new/cn/light_cone_promotions.json</x:v>
      </x:c>
    </x:row>
    <x:row r="1035" ht="20" customHeight="1">
      <x:c r="A1035" s="6" t="str">
        <x:v>23049_1</x:v>
      </x:c>
      <x:c r="B1035" s="6" t="str">
        <x:v>23049</x:v>
      </x:c>
      <x:c r="C1035" s="6" t="n">
        <x:v>1</x:v>
      </x:c>
      <x:c r="D1035" s="6" t="n">
        <x:v>116.16</x:v>
      </x:c>
      <x:c r="E1035" s="6" t="n">
        <x:v>52.8</x:v>
      </x:c>
      <x:c r="F1035" s="6" t="n">
        <x:v>46.2</x:v>
      </x:c>
      <x:c r="G1035" s="6" t="n">
        <x:v>7.92</x:v>
      </x:c>
      <x:c r="H1035" s="6" t="n">
        <x:v>3.6</x:v>
      </x:c>
      <x:c r="I1035" s="6" t="n">
        <x:v>3.15</x:v>
      </x:c>
      <x:c r="J1035" s="6" t="str">
        <x:v>https://raw.githubusercontent.com/Mar-7th/StarRailRes/dbe8cdfcfb0bf657b9fe1cf92d5537f118ccb487/index_new/cn/light_cone_promotions.json</x:v>
      </x:c>
    </x:row>
    <x:row r="1036" ht="20" customHeight="1">
      <x:c r="A1036" s="6" t="str">
        <x:v>23049_2</x:v>
      </x:c>
      <x:c r="B1036" s="6" t="str">
        <x:v>23049</x:v>
      </x:c>
      <x:c r="C1036" s="6" t="n">
        <x:v>2</x:v>
      </x:c>
      <x:c r="D1036" s="6" t="n">
        <x:v>200.64</x:v>
      </x:c>
      <x:c r="E1036" s="6" t="n">
        <x:v>91.2</x:v>
      </x:c>
      <x:c r="F1036" s="6" t="n">
        <x:v>79.8</x:v>
      </x:c>
      <x:c r="G1036" s="6" t="n">
        <x:v>7.92</x:v>
      </x:c>
      <x:c r="H1036" s="6" t="n">
        <x:v>3.6</x:v>
      </x:c>
      <x:c r="I1036" s="6" t="n">
        <x:v>3.15</x:v>
      </x:c>
      <x:c r="J1036" s="6" t="str">
        <x:v>https://raw.githubusercontent.com/Mar-7th/StarRailRes/dbe8cdfcfb0bf657b9fe1cf92d5537f118ccb487/index_new/cn/light_cone_promotions.json</x:v>
      </x:c>
    </x:row>
    <x:row r="1037" ht="20" customHeight="1">
      <x:c r="A1037" s="6" t="str">
        <x:v>23049_3</x:v>
      </x:c>
      <x:c r="B1037" s="6" t="str">
        <x:v>23049</x:v>
      </x:c>
      <x:c r="C1037" s="6" t="n">
        <x:v>3</x:v>
      </x:c>
      <x:c r="D1037" s="6" t="n">
        <x:v>285.12</x:v>
      </x:c>
      <x:c r="E1037" s="6" t="n">
        <x:v>129.6</x:v>
      </x:c>
      <x:c r="F1037" s="6" t="n">
        <x:v>113.4</x:v>
      </x:c>
      <x:c r="G1037" s="6" t="n">
        <x:v>7.92</x:v>
      </x:c>
      <x:c r="H1037" s="6" t="n">
        <x:v>3.6</x:v>
      </x:c>
      <x:c r="I1037" s="6" t="n">
        <x:v>3.15</x:v>
      </x:c>
      <x:c r="J1037" s="6" t="str">
        <x:v>https://raw.githubusercontent.com/Mar-7th/StarRailRes/dbe8cdfcfb0bf657b9fe1cf92d5537f118ccb487/index_new/cn/light_cone_promotions.json</x:v>
      </x:c>
    </x:row>
    <x:row r="1038" ht="20" customHeight="1">
      <x:c r="A1038" s="6" t="str">
        <x:v>23049_4</x:v>
      </x:c>
      <x:c r="B1038" s="6" t="str">
        <x:v>23049</x:v>
      </x:c>
      <x:c r="C1038" s="6" t="n">
        <x:v>4</x:v>
      </x:c>
      <x:c r="D1038" s="6" t="n">
        <x:v>369.6</x:v>
      </x:c>
      <x:c r="E1038" s="6" t="n">
        <x:v>168</x:v>
      </x:c>
      <x:c r="F1038" s="6" t="n">
        <x:v>147</x:v>
      </x:c>
      <x:c r="G1038" s="6" t="n">
        <x:v>7.92</x:v>
      </x:c>
      <x:c r="H1038" s="6" t="n">
        <x:v>3.6</x:v>
      </x:c>
      <x:c r="I1038" s="6" t="n">
        <x:v>3.15</x:v>
      </x:c>
      <x:c r="J1038" s="6" t="str">
        <x:v>https://raw.githubusercontent.com/Mar-7th/StarRailRes/dbe8cdfcfb0bf657b9fe1cf92d5537f118ccb487/index_new/cn/light_cone_promotions.json</x:v>
      </x:c>
    </x:row>
    <x:row r="1039" ht="20" customHeight="1">
      <x:c r="A1039" s="6" t="str">
        <x:v>23049_5</x:v>
      </x:c>
      <x:c r="B1039" s="6" t="str">
        <x:v>23049</x:v>
      </x:c>
      <x:c r="C1039" s="6" t="n">
        <x:v>5</x:v>
      </x:c>
      <x:c r="D1039" s="6" t="n">
        <x:v>454.08</x:v>
      </x:c>
      <x:c r="E1039" s="6" t="n">
        <x:v>206.4</x:v>
      </x:c>
      <x:c r="F1039" s="6" t="n">
        <x:v>180.6</x:v>
      </x:c>
      <x:c r="G1039" s="6" t="n">
        <x:v>7.92</x:v>
      </x:c>
      <x:c r="H1039" s="6" t="n">
        <x:v>3.6</x:v>
      </x:c>
      <x:c r="I1039" s="6" t="n">
        <x:v>3.15</x:v>
      </x:c>
      <x:c r="J1039" s="6" t="str">
        <x:v>https://raw.githubusercontent.com/Mar-7th/StarRailRes/dbe8cdfcfb0bf657b9fe1cf92d5537f118ccb487/index_new/cn/light_cone_promotions.json</x:v>
      </x:c>
    </x:row>
    <x:row r="1040" ht="20" customHeight="1">
      <x:c r="A1040" s="6" t="str">
        <x:v>23049_6</x:v>
      </x:c>
      <x:c r="B1040" s="6" t="str">
        <x:v>23049</x:v>
      </x:c>
      <x:c r="C1040" s="6" t="n">
        <x:v>6</x:v>
      </x:c>
      <x:c r="D1040" s="6" t="n">
        <x:v>538.56</x:v>
      </x:c>
      <x:c r="E1040" s="6" t="n">
        <x:v>244.8</x:v>
      </x:c>
      <x:c r="F1040" s="6" t="n">
        <x:v>214.2</x:v>
      </x:c>
      <x:c r="G1040" s="6" t="n">
        <x:v>7.92</x:v>
      </x:c>
      <x:c r="H1040" s="6" t="n">
        <x:v>3.6</x:v>
      </x:c>
      <x:c r="I1040" s="6" t="n">
        <x:v>3.15</x:v>
      </x:c>
      <x:c r="J1040" s="6" t="str">
        <x:v>https://raw.githubusercontent.com/Mar-7th/StarRailRes/dbe8cdfcfb0bf657b9fe1cf92d5537f118ccb487/index_new/cn/light_cone_promotions.json</x:v>
      </x:c>
    </x:row>
    <x:row r="1041" ht="20" customHeight="1">
      <x:c r="A1041" s="6" t="str">
        <x:v>23050_0</x:v>
      </x:c>
      <x:c r="B1041" s="6" t="str">
        <x:v>23050</x:v>
      </x:c>
      <x:c r="C1041" s="6" t="n">
        <x:v>0</x:v>
      </x:c>
      <x:c r="D1041" s="6" t="n">
        <x:v>52.8</x:v>
      </x:c>
      <x:c r="E1041" s="6" t="n">
        <x:v>24</x:v>
      </x:c>
      <x:c r="F1041" s="6" t="n">
        <x:v>21</x:v>
      </x:c>
      <x:c r="G1041" s="6" t="n">
        <x:v>7.92</x:v>
      </x:c>
      <x:c r="H1041" s="6" t="n">
        <x:v>3.6</x:v>
      </x:c>
      <x:c r="I1041" s="6" t="n">
        <x:v>3.15</x:v>
      </x:c>
      <x:c r="J1041" s="6" t="str">
        <x:v>https://raw.githubusercontent.com/Mar-7th/StarRailRes/dbe8cdfcfb0bf657b9fe1cf92d5537f118ccb487/index_new/cn/light_cone_promotions.json</x:v>
      </x:c>
    </x:row>
    <x:row r="1042" ht="20" customHeight="1">
      <x:c r="A1042" s="6" t="str">
        <x:v>23050_1</x:v>
      </x:c>
      <x:c r="B1042" s="6" t="str">
        <x:v>23050</x:v>
      </x:c>
      <x:c r="C1042" s="6" t="n">
        <x:v>1</x:v>
      </x:c>
      <x:c r="D1042" s="6" t="n">
        <x:v>116.16</x:v>
      </x:c>
      <x:c r="E1042" s="6" t="n">
        <x:v>52.8</x:v>
      </x:c>
      <x:c r="F1042" s="6" t="n">
        <x:v>46.2</x:v>
      </x:c>
      <x:c r="G1042" s="6" t="n">
        <x:v>7.92</x:v>
      </x:c>
      <x:c r="H1042" s="6" t="n">
        <x:v>3.6</x:v>
      </x:c>
      <x:c r="I1042" s="6" t="n">
        <x:v>3.15</x:v>
      </x:c>
      <x:c r="J1042" s="6" t="str">
        <x:v>https://raw.githubusercontent.com/Mar-7th/StarRailRes/dbe8cdfcfb0bf657b9fe1cf92d5537f118ccb487/index_new/cn/light_cone_promotions.json</x:v>
      </x:c>
    </x:row>
    <x:row r="1043" ht="20" customHeight="1">
      <x:c r="A1043" s="6" t="str">
        <x:v>23050_2</x:v>
      </x:c>
      <x:c r="B1043" s="6" t="str">
        <x:v>23050</x:v>
      </x:c>
      <x:c r="C1043" s="6" t="n">
        <x:v>2</x:v>
      </x:c>
      <x:c r="D1043" s="6" t="n">
        <x:v>200.64</x:v>
      </x:c>
      <x:c r="E1043" s="6" t="n">
        <x:v>91.2</x:v>
      </x:c>
      <x:c r="F1043" s="6" t="n">
        <x:v>79.8</x:v>
      </x:c>
      <x:c r="G1043" s="6" t="n">
        <x:v>7.92</x:v>
      </x:c>
      <x:c r="H1043" s="6" t="n">
        <x:v>3.6</x:v>
      </x:c>
      <x:c r="I1043" s="6" t="n">
        <x:v>3.15</x:v>
      </x:c>
      <x:c r="J1043" s="6" t="str">
        <x:v>https://raw.githubusercontent.com/Mar-7th/StarRailRes/dbe8cdfcfb0bf657b9fe1cf92d5537f118ccb487/index_new/cn/light_cone_promotions.json</x:v>
      </x:c>
    </x:row>
    <x:row r="1044" ht="20" customHeight="1">
      <x:c r="A1044" s="6" t="str">
        <x:v>23050_3</x:v>
      </x:c>
      <x:c r="B1044" s="6" t="str">
        <x:v>23050</x:v>
      </x:c>
      <x:c r="C1044" s="6" t="n">
        <x:v>3</x:v>
      </x:c>
      <x:c r="D1044" s="6" t="n">
        <x:v>285.12</x:v>
      </x:c>
      <x:c r="E1044" s="6" t="n">
        <x:v>129.6</x:v>
      </x:c>
      <x:c r="F1044" s="6" t="n">
        <x:v>113.4</x:v>
      </x:c>
      <x:c r="G1044" s="6" t="n">
        <x:v>7.92</x:v>
      </x:c>
      <x:c r="H1044" s="6" t="n">
        <x:v>3.6</x:v>
      </x:c>
      <x:c r="I1044" s="6" t="n">
        <x:v>3.15</x:v>
      </x:c>
      <x:c r="J1044" s="6" t="str">
        <x:v>https://raw.githubusercontent.com/Mar-7th/StarRailRes/dbe8cdfcfb0bf657b9fe1cf92d5537f118ccb487/index_new/cn/light_cone_promotions.json</x:v>
      </x:c>
    </x:row>
    <x:row r="1045" ht="20" customHeight="1">
      <x:c r="A1045" s="6" t="str">
        <x:v>23050_4</x:v>
      </x:c>
      <x:c r="B1045" s="6" t="str">
        <x:v>23050</x:v>
      </x:c>
      <x:c r="C1045" s="6" t="n">
        <x:v>4</x:v>
      </x:c>
      <x:c r="D1045" s="6" t="n">
        <x:v>369.6</x:v>
      </x:c>
      <x:c r="E1045" s="6" t="n">
        <x:v>168</x:v>
      </x:c>
      <x:c r="F1045" s="6" t="n">
        <x:v>147</x:v>
      </x:c>
      <x:c r="G1045" s="6" t="n">
        <x:v>7.92</x:v>
      </x:c>
      <x:c r="H1045" s="6" t="n">
        <x:v>3.6</x:v>
      </x:c>
      <x:c r="I1045" s="6" t="n">
        <x:v>3.15</x:v>
      </x:c>
      <x:c r="J1045" s="6" t="str">
        <x:v>https://raw.githubusercontent.com/Mar-7th/StarRailRes/dbe8cdfcfb0bf657b9fe1cf92d5537f118ccb487/index_new/cn/light_cone_promotions.json</x:v>
      </x:c>
    </x:row>
    <x:row r="1046" ht="20" customHeight="1">
      <x:c r="A1046" s="6" t="str">
        <x:v>23050_5</x:v>
      </x:c>
      <x:c r="B1046" s="6" t="str">
        <x:v>23050</x:v>
      </x:c>
      <x:c r="C1046" s="6" t="n">
        <x:v>5</x:v>
      </x:c>
      <x:c r="D1046" s="6" t="n">
        <x:v>454.08</x:v>
      </x:c>
      <x:c r="E1046" s="6" t="n">
        <x:v>206.4</x:v>
      </x:c>
      <x:c r="F1046" s="6" t="n">
        <x:v>180.6</x:v>
      </x:c>
      <x:c r="G1046" s="6" t="n">
        <x:v>7.92</x:v>
      </x:c>
      <x:c r="H1046" s="6" t="n">
        <x:v>3.6</x:v>
      </x:c>
      <x:c r="I1046" s="6" t="n">
        <x:v>3.15</x:v>
      </x:c>
      <x:c r="J1046" s="6" t="str">
        <x:v>https://raw.githubusercontent.com/Mar-7th/StarRailRes/dbe8cdfcfb0bf657b9fe1cf92d5537f118ccb487/index_new/cn/light_cone_promotions.json</x:v>
      </x:c>
    </x:row>
    <x:row r="1047" ht="20" customHeight="1">
      <x:c r="A1047" s="6" t="str">
        <x:v>23050_6</x:v>
      </x:c>
      <x:c r="B1047" s="6" t="str">
        <x:v>23050</x:v>
      </x:c>
      <x:c r="C1047" s="6" t="n">
        <x:v>6</x:v>
      </x:c>
      <x:c r="D1047" s="6" t="n">
        <x:v>538.56</x:v>
      </x:c>
      <x:c r="E1047" s="6" t="n">
        <x:v>244.8</x:v>
      </x:c>
      <x:c r="F1047" s="6" t="n">
        <x:v>214.2</x:v>
      </x:c>
      <x:c r="G1047" s="6" t="n">
        <x:v>7.92</x:v>
      </x:c>
      <x:c r="H1047" s="6" t="n">
        <x:v>3.6</x:v>
      </x:c>
      <x:c r="I1047" s="6" t="n">
        <x:v>3.15</x:v>
      </x:c>
      <x:c r="J1047" s="6" t="str">
        <x:v>https://raw.githubusercontent.com/Mar-7th/StarRailRes/dbe8cdfcfb0bf657b9fe1cf92d5537f118ccb487/index_new/cn/light_cone_promotions.json</x:v>
      </x:c>
    </x:row>
    <x:row r="1048" ht="20" customHeight="1">
      <x:c r="A1048" s="6" t="str">
        <x:v>23051_0</x:v>
      </x:c>
      <x:c r="B1048" s="6" t="str">
        <x:v>23051</x:v>
      </x:c>
      <x:c r="C1048" s="6" t="n">
        <x:v>0</x:v>
      </x:c>
      <x:c r="D1048" s="6" t="n">
        <x:v>48</x:v>
      </x:c>
      <x:c r="E1048" s="6" t="n">
        <x:v>26.4</x:v>
      </x:c>
      <x:c r="F1048" s="6" t="n">
        <x:v>21</x:v>
      </x:c>
      <x:c r="G1048" s="6" t="n">
        <x:v>7.2</x:v>
      </x:c>
      <x:c r="H1048" s="6" t="n">
        <x:v>3.96</x:v>
      </x:c>
      <x:c r="I1048" s="6" t="n">
        <x:v>3.15</x:v>
      </x:c>
      <x:c r="J1048" s="6" t="str">
        <x:v>https://raw.githubusercontent.com/Mar-7th/StarRailRes/dbe8cdfcfb0bf657b9fe1cf92d5537f118ccb487/index_new/cn/light_cone_promotions.json</x:v>
      </x:c>
    </x:row>
    <x:row r="1049" ht="20" customHeight="1">
      <x:c r="A1049" s="6" t="str">
        <x:v>23051_1</x:v>
      </x:c>
      <x:c r="B1049" s="6" t="str">
        <x:v>23051</x:v>
      </x:c>
      <x:c r="C1049" s="6" t="n">
        <x:v>1</x:v>
      </x:c>
      <x:c r="D1049" s="6" t="n">
        <x:v>105.6</x:v>
      </x:c>
      <x:c r="E1049" s="6" t="n">
        <x:v>58.08</x:v>
      </x:c>
      <x:c r="F1049" s="6" t="n">
        <x:v>46.2</x:v>
      </x:c>
      <x:c r="G1049" s="6" t="n">
        <x:v>7.2</x:v>
      </x:c>
      <x:c r="H1049" s="6" t="n">
        <x:v>3.96</x:v>
      </x:c>
      <x:c r="I1049" s="6" t="n">
        <x:v>3.15</x:v>
      </x:c>
      <x:c r="J1049" s="6" t="str">
        <x:v>https://raw.githubusercontent.com/Mar-7th/StarRailRes/dbe8cdfcfb0bf657b9fe1cf92d5537f118ccb487/index_new/cn/light_cone_promotions.json</x:v>
      </x:c>
    </x:row>
    <x:row r="1050" ht="20" customHeight="1">
      <x:c r="A1050" s="6" t="str">
        <x:v>23051_2</x:v>
      </x:c>
      <x:c r="B1050" s="6" t="str">
        <x:v>23051</x:v>
      </x:c>
      <x:c r="C1050" s="6" t="n">
        <x:v>2</x:v>
      </x:c>
      <x:c r="D1050" s="6" t="n">
        <x:v>182.4</x:v>
      </x:c>
      <x:c r="E1050" s="6" t="n">
        <x:v>100.32</x:v>
      </x:c>
      <x:c r="F1050" s="6" t="n">
        <x:v>79.8</x:v>
      </x:c>
      <x:c r="G1050" s="6" t="n">
        <x:v>7.2</x:v>
      </x:c>
      <x:c r="H1050" s="6" t="n">
        <x:v>3.96</x:v>
      </x:c>
      <x:c r="I1050" s="6" t="n">
        <x:v>3.15</x:v>
      </x:c>
      <x:c r="J1050" s="6" t="str">
        <x:v>https://raw.githubusercontent.com/Mar-7th/StarRailRes/dbe8cdfcfb0bf657b9fe1cf92d5537f118ccb487/index_new/cn/light_cone_promotions.json</x:v>
      </x:c>
    </x:row>
    <x:row r="1051" ht="20" customHeight="1">
      <x:c r="A1051" s="6" t="str">
        <x:v>23051_3</x:v>
      </x:c>
      <x:c r="B1051" s="6" t="str">
        <x:v>23051</x:v>
      </x:c>
      <x:c r="C1051" s="6" t="n">
        <x:v>3</x:v>
      </x:c>
      <x:c r="D1051" s="6" t="n">
        <x:v>259.2</x:v>
      </x:c>
      <x:c r="E1051" s="6" t="n">
        <x:v>142.56</x:v>
      </x:c>
      <x:c r="F1051" s="6" t="n">
        <x:v>113.4</x:v>
      </x:c>
      <x:c r="G1051" s="6" t="n">
        <x:v>7.2</x:v>
      </x:c>
      <x:c r="H1051" s="6" t="n">
        <x:v>3.96</x:v>
      </x:c>
      <x:c r="I1051" s="6" t="n">
        <x:v>3.15</x:v>
      </x:c>
      <x:c r="J1051" s="6" t="str">
        <x:v>https://raw.githubusercontent.com/Mar-7th/StarRailRes/dbe8cdfcfb0bf657b9fe1cf92d5537f118ccb487/index_new/cn/light_cone_promotions.json</x:v>
      </x:c>
    </x:row>
    <x:row r="1052" ht="20" customHeight="1">
      <x:c r="A1052" s="6" t="str">
        <x:v>23051_4</x:v>
      </x:c>
      <x:c r="B1052" s="6" t="str">
        <x:v>23051</x:v>
      </x:c>
      <x:c r="C1052" s="6" t="n">
        <x:v>4</x:v>
      </x:c>
      <x:c r="D1052" s="6" t="n">
        <x:v>336</x:v>
      </x:c>
      <x:c r="E1052" s="6" t="n">
        <x:v>184.8</x:v>
      </x:c>
      <x:c r="F1052" s="6" t="n">
        <x:v>147</x:v>
      </x:c>
      <x:c r="G1052" s="6" t="n">
        <x:v>7.2</x:v>
      </x:c>
      <x:c r="H1052" s="6" t="n">
        <x:v>3.96</x:v>
      </x:c>
      <x:c r="I1052" s="6" t="n">
        <x:v>3.15</x:v>
      </x:c>
      <x:c r="J1052" s="6" t="str">
        <x:v>https://raw.githubusercontent.com/Mar-7th/StarRailRes/dbe8cdfcfb0bf657b9fe1cf92d5537f118ccb487/index_new/cn/light_cone_promotions.json</x:v>
      </x:c>
    </x:row>
    <x:row r="1053" ht="20" customHeight="1">
      <x:c r="A1053" s="6" t="str">
        <x:v>23051_5</x:v>
      </x:c>
      <x:c r="B1053" s="6" t="str">
        <x:v>23051</x:v>
      </x:c>
      <x:c r="C1053" s="6" t="n">
        <x:v>5</x:v>
      </x:c>
      <x:c r="D1053" s="6" t="n">
        <x:v>412.8</x:v>
      </x:c>
      <x:c r="E1053" s="6" t="n">
        <x:v>227.04</x:v>
      </x:c>
      <x:c r="F1053" s="6" t="n">
        <x:v>180.6</x:v>
      </x:c>
      <x:c r="G1053" s="6" t="n">
        <x:v>7.2</x:v>
      </x:c>
      <x:c r="H1053" s="6" t="n">
        <x:v>3.96</x:v>
      </x:c>
      <x:c r="I1053" s="6" t="n">
        <x:v>3.15</x:v>
      </x:c>
      <x:c r="J1053" s="6" t="str">
        <x:v>https://raw.githubusercontent.com/Mar-7th/StarRailRes/dbe8cdfcfb0bf657b9fe1cf92d5537f118ccb487/index_new/cn/light_cone_promotions.json</x:v>
      </x:c>
    </x:row>
    <x:row r="1054" ht="20" customHeight="1">
      <x:c r="A1054" s="6" t="str">
        <x:v>23051_6</x:v>
      </x:c>
      <x:c r="B1054" s="6" t="str">
        <x:v>23051</x:v>
      </x:c>
      <x:c r="C1054" s="6" t="n">
        <x:v>6</x:v>
      </x:c>
      <x:c r="D1054" s="6" t="n">
        <x:v>489.6</x:v>
      </x:c>
      <x:c r="E1054" s="6" t="n">
        <x:v>269.28</x:v>
      </x:c>
      <x:c r="F1054" s="6" t="n">
        <x:v>214.2</x:v>
      </x:c>
      <x:c r="G1054" s="6" t="n">
        <x:v>7.2</x:v>
      </x:c>
      <x:c r="H1054" s="6" t="n">
        <x:v>3.96</x:v>
      </x:c>
      <x:c r="I1054" s="6" t="n">
        <x:v>3.15</x:v>
      </x:c>
      <x:c r="J1054" s="6" t="str">
        <x:v>https://raw.githubusercontent.com/Mar-7th/StarRailRes/dbe8cdfcfb0bf657b9fe1cf92d5537f118ccb487/index_new/cn/light_cone_promotions.json</x:v>
      </x:c>
    </x:row>
    <x:row r="1055" ht="20" customHeight="1">
      <x:c r="A1055" s="6" t="str">
        <x:v>23052_0</x:v>
      </x:c>
      <x:c r="B1055" s="6" t="str">
        <x:v>23052</x:v>
      </x:c>
      <x:c r="C1055" s="6" t="n">
        <x:v>0</x:v>
      </x:c>
      <x:c r="D1055" s="6" t="n">
        <x:v>57.6</x:v>
      </x:c>
      <x:c r="E1055" s="6" t="n">
        <x:v>21.6</x:v>
      </x:c>
      <x:c r="F1055" s="6" t="n">
        <x:v>21</x:v>
      </x:c>
      <x:c r="G1055" s="6" t="n">
        <x:v>8.64</x:v>
      </x:c>
      <x:c r="H1055" s="6" t="n">
        <x:v>3.24</x:v>
      </x:c>
      <x:c r="I1055" s="6" t="n">
        <x:v>3.15</x:v>
      </x:c>
      <x:c r="J1055" s="6" t="str">
        <x:v>https://raw.githubusercontent.com/Mar-7th/StarRailRes/dbe8cdfcfb0bf657b9fe1cf92d5537f118ccb487/index_new/cn/light_cone_promotions.json</x:v>
      </x:c>
    </x:row>
    <x:row r="1056" ht="20" customHeight="1">
      <x:c r="A1056" s="6" t="str">
        <x:v>23052_1</x:v>
      </x:c>
      <x:c r="B1056" s="6" t="str">
        <x:v>23052</x:v>
      </x:c>
      <x:c r="C1056" s="6" t="n">
        <x:v>1</x:v>
      </x:c>
      <x:c r="D1056" s="6" t="n">
        <x:v>126.72</x:v>
      </x:c>
      <x:c r="E1056" s="6" t="n">
        <x:v>47.52</x:v>
      </x:c>
      <x:c r="F1056" s="6" t="n">
        <x:v>46.2</x:v>
      </x:c>
      <x:c r="G1056" s="6" t="n">
        <x:v>8.64</x:v>
      </x:c>
      <x:c r="H1056" s="6" t="n">
        <x:v>3.24</x:v>
      </x:c>
      <x:c r="I1056" s="6" t="n">
        <x:v>3.15</x:v>
      </x:c>
      <x:c r="J1056" s="6" t="str">
        <x:v>https://raw.githubusercontent.com/Mar-7th/StarRailRes/dbe8cdfcfb0bf657b9fe1cf92d5537f118ccb487/index_new/cn/light_cone_promotions.json</x:v>
      </x:c>
    </x:row>
    <x:row r="1057" ht="20" customHeight="1">
      <x:c r="A1057" s="6" t="str">
        <x:v>23052_2</x:v>
      </x:c>
      <x:c r="B1057" s="6" t="str">
        <x:v>23052</x:v>
      </x:c>
      <x:c r="C1057" s="6" t="n">
        <x:v>2</x:v>
      </x:c>
      <x:c r="D1057" s="6" t="n">
        <x:v>218.88</x:v>
      </x:c>
      <x:c r="E1057" s="6" t="n">
        <x:v>82.08</x:v>
      </x:c>
      <x:c r="F1057" s="6" t="n">
        <x:v>79.8</x:v>
      </x:c>
      <x:c r="G1057" s="6" t="n">
        <x:v>8.64</x:v>
      </x:c>
      <x:c r="H1057" s="6" t="n">
        <x:v>3.24</x:v>
      </x:c>
      <x:c r="I1057" s="6" t="n">
        <x:v>3.15</x:v>
      </x:c>
      <x:c r="J1057" s="6" t="str">
        <x:v>https://raw.githubusercontent.com/Mar-7th/StarRailRes/dbe8cdfcfb0bf657b9fe1cf92d5537f118ccb487/index_new/cn/light_cone_promotions.json</x:v>
      </x:c>
    </x:row>
    <x:row r="1058" ht="20" customHeight="1">
      <x:c r="A1058" s="6" t="str">
        <x:v>23052_3</x:v>
      </x:c>
      <x:c r="B1058" s="6" t="str">
        <x:v>23052</x:v>
      </x:c>
      <x:c r="C1058" s="6" t="n">
        <x:v>3</x:v>
      </x:c>
      <x:c r="D1058" s="6" t="n">
        <x:v>311.04</x:v>
      </x:c>
      <x:c r="E1058" s="6" t="n">
        <x:v>116.64</x:v>
      </x:c>
      <x:c r="F1058" s="6" t="n">
        <x:v>113.4</x:v>
      </x:c>
      <x:c r="G1058" s="6" t="n">
        <x:v>8.64</x:v>
      </x:c>
      <x:c r="H1058" s="6" t="n">
        <x:v>3.24</x:v>
      </x:c>
      <x:c r="I1058" s="6" t="n">
        <x:v>3.15</x:v>
      </x:c>
      <x:c r="J1058" s="6" t="str">
        <x:v>https://raw.githubusercontent.com/Mar-7th/StarRailRes/dbe8cdfcfb0bf657b9fe1cf92d5537f118ccb487/index_new/cn/light_cone_promotions.json</x:v>
      </x:c>
    </x:row>
    <x:row r="1059" ht="20" customHeight="1">
      <x:c r="A1059" s="6" t="str">
        <x:v>23052_4</x:v>
      </x:c>
      <x:c r="B1059" s="6" t="str">
        <x:v>23052</x:v>
      </x:c>
      <x:c r="C1059" s="6" t="n">
        <x:v>4</x:v>
      </x:c>
      <x:c r="D1059" s="6" t="n">
        <x:v>403.2</x:v>
      </x:c>
      <x:c r="E1059" s="6" t="n">
        <x:v>151.2</x:v>
      </x:c>
      <x:c r="F1059" s="6" t="n">
        <x:v>147</x:v>
      </x:c>
      <x:c r="G1059" s="6" t="n">
        <x:v>8.64</x:v>
      </x:c>
      <x:c r="H1059" s="6" t="n">
        <x:v>3.24</x:v>
      </x:c>
      <x:c r="I1059" s="6" t="n">
        <x:v>3.15</x:v>
      </x:c>
      <x:c r="J1059" s="6" t="str">
        <x:v>https://raw.githubusercontent.com/Mar-7th/StarRailRes/dbe8cdfcfb0bf657b9fe1cf92d5537f118ccb487/index_new/cn/light_cone_promotions.json</x:v>
      </x:c>
    </x:row>
    <x:row r="1060" ht="20" customHeight="1">
      <x:c r="A1060" s="6" t="str">
        <x:v>23052_5</x:v>
      </x:c>
      <x:c r="B1060" s="6" t="str">
        <x:v>23052</x:v>
      </x:c>
      <x:c r="C1060" s="6" t="n">
        <x:v>5</x:v>
      </x:c>
      <x:c r="D1060" s="6" t="n">
        <x:v>495.36</x:v>
      </x:c>
      <x:c r="E1060" s="6" t="n">
        <x:v>185.76</x:v>
      </x:c>
      <x:c r="F1060" s="6" t="n">
        <x:v>180.6</x:v>
      </x:c>
      <x:c r="G1060" s="6" t="n">
        <x:v>8.64</x:v>
      </x:c>
      <x:c r="H1060" s="6" t="n">
        <x:v>3.24</x:v>
      </x:c>
      <x:c r="I1060" s="6" t="n">
        <x:v>3.15</x:v>
      </x:c>
      <x:c r="J1060" s="6" t="str">
        <x:v>https://raw.githubusercontent.com/Mar-7th/StarRailRes/dbe8cdfcfb0bf657b9fe1cf92d5537f118ccb487/index_new/cn/light_cone_promotions.json</x:v>
      </x:c>
    </x:row>
    <x:row r="1061" ht="20" customHeight="1">
      <x:c r="A1061" s="6" t="str">
        <x:v>23052_6</x:v>
      </x:c>
      <x:c r="B1061" s="6" t="str">
        <x:v>23052</x:v>
      </x:c>
      <x:c r="C1061" s="6" t="n">
        <x:v>6</x:v>
      </x:c>
      <x:c r="D1061" s="6" t="n">
        <x:v>587.52</x:v>
      </x:c>
      <x:c r="E1061" s="6" t="n">
        <x:v>220.32</x:v>
      </x:c>
      <x:c r="F1061" s="6" t="n">
        <x:v>214.2</x:v>
      </x:c>
      <x:c r="G1061" s="6" t="n">
        <x:v>8.64</x:v>
      </x:c>
      <x:c r="H1061" s="6" t="n">
        <x:v>3.24</x:v>
      </x:c>
      <x:c r="I1061" s="6" t="n">
        <x:v>3.15</x:v>
      </x:c>
      <x:c r="J1061" s="6" t="str">
        <x:v>https://raw.githubusercontent.com/Mar-7th/StarRailRes/dbe8cdfcfb0bf657b9fe1cf92d5537f118ccb487/index_new/cn/light_cone_promotions.json</x:v>
      </x:c>
    </x:row>
    <x:row r="1062" ht="20" customHeight="1">
      <x:c r="A1062" s="6" t="str">
        <x:v>23053_0</x:v>
      </x:c>
      <x:c r="B1062" s="6" t="str">
        <x:v>23053</x:v>
      </x:c>
      <x:c r="C1062" s="6" t="n">
        <x:v>0</x:v>
      </x:c>
      <x:c r="D1062" s="6" t="n">
        <x:v>48</x:v>
      </x:c>
      <x:c r="E1062" s="6" t="n">
        <x:v>26.4</x:v>
      </x:c>
      <x:c r="F1062" s="6" t="n">
        <x:v>21</x:v>
      </x:c>
      <x:c r="G1062" s="6" t="n">
        <x:v>7.2</x:v>
      </x:c>
      <x:c r="H1062" s="6" t="n">
        <x:v>3.96</x:v>
      </x:c>
      <x:c r="I1062" s="6" t="n">
        <x:v>3.15</x:v>
      </x:c>
      <x:c r="J1062" s="6" t="str">
        <x:v>https://raw.githubusercontent.com/Mar-7th/StarRailRes/dbe8cdfcfb0bf657b9fe1cf92d5537f118ccb487/index_new/cn/light_cone_promotions.json</x:v>
      </x:c>
    </x:row>
    <x:row r="1063" ht="20" customHeight="1">
      <x:c r="A1063" s="6" t="str">
        <x:v>23053_1</x:v>
      </x:c>
      <x:c r="B1063" s="6" t="str">
        <x:v>23053</x:v>
      </x:c>
      <x:c r="C1063" s="6" t="n">
        <x:v>1</x:v>
      </x:c>
      <x:c r="D1063" s="6" t="n">
        <x:v>105.6</x:v>
      </x:c>
      <x:c r="E1063" s="6" t="n">
        <x:v>58.08</x:v>
      </x:c>
      <x:c r="F1063" s="6" t="n">
        <x:v>46.2</x:v>
      </x:c>
      <x:c r="G1063" s="6" t="n">
        <x:v>7.2</x:v>
      </x:c>
      <x:c r="H1063" s="6" t="n">
        <x:v>3.96</x:v>
      </x:c>
      <x:c r="I1063" s="6" t="n">
        <x:v>3.15</x:v>
      </x:c>
      <x:c r="J1063" s="6" t="str">
        <x:v>https://raw.githubusercontent.com/Mar-7th/StarRailRes/dbe8cdfcfb0bf657b9fe1cf92d5537f118ccb487/index_new/cn/light_cone_promotions.json</x:v>
      </x:c>
    </x:row>
    <x:row r="1064" ht="20" customHeight="1">
      <x:c r="A1064" s="6" t="str">
        <x:v>23053_2</x:v>
      </x:c>
      <x:c r="B1064" s="6" t="str">
        <x:v>23053</x:v>
      </x:c>
      <x:c r="C1064" s="6" t="n">
        <x:v>2</x:v>
      </x:c>
      <x:c r="D1064" s="6" t="n">
        <x:v>182.4</x:v>
      </x:c>
      <x:c r="E1064" s="6" t="n">
        <x:v>100.32</x:v>
      </x:c>
      <x:c r="F1064" s="6" t="n">
        <x:v>79.8</x:v>
      </x:c>
      <x:c r="G1064" s="6" t="n">
        <x:v>7.2</x:v>
      </x:c>
      <x:c r="H1064" s="6" t="n">
        <x:v>3.96</x:v>
      </x:c>
      <x:c r="I1064" s="6" t="n">
        <x:v>3.15</x:v>
      </x:c>
      <x:c r="J1064" s="6" t="str">
        <x:v>https://raw.githubusercontent.com/Mar-7th/StarRailRes/dbe8cdfcfb0bf657b9fe1cf92d5537f118ccb487/index_new/cn/light_cone_promotions.json</x:v>
      </x:c>
    </x:row>
    <x:row r="1065" ht="20" customHeight="1">
      <x:c r="A1065" s="6" t="str">
        <x:v>23053_3</x:v>
      </x:c>
      <x:c r="B1065" s="6" t="str">
        <x:v>23053</x:v>
      </x:c>
      <x:c r="C1065" s="6" t="n">
        <x:v>3</x:v>
      </x:c>
      <x:c r="D1065" s="6" t="n">
        <x:v>259.2</x:v>
      </x:c>
      <x:c r="E1065" s="6" t="n">
        <x:v>142.56</x:v>
      </x:c>
      <x:c r="F1065" s="6" t="n">
        <x:v>113.4</x:v>
      </x:c>
      <x:c r="G1065" s="6" t="n">
        <x:v>7.2</x:v>
      </x:c>
      <x:c r="H1065" s="6" t="n">
        <x:v>3.96</x:v>
      </x:c>
      <x:c r="I1065" s="6" t="n">
        <x:v>3.15</x:v>
      </x:c>
      <x:c r="J1065" s="6" t="str">
        <x:v>https://raw.githubusercontent.com/Mar-7th/StarRailRes/dbe8cdfcfb0bf657b9fe1cf92d5537f118ccb487/index_new/cn/light_cone_promotions.json</x:v>
      </x:c>
    </x:row>
    <x:row r="1066" ht="20" customHeight="1">
      <x:c r="A1066" s="6" t="str">
        <x:v>23053_4</x:v>
      </x:c>
      <x:c r="B1066" s="6" t="str">
        <x:v>23053</x:v>
      </x:c>
      <x:c r="C1066" s="6" t="n">
        <x:v>4</x:v>
      </x:c>
      <x:c r="D1066" s="6" t="n">
        <x:v>336</x:v>
      </x:c>
      <x:c r="E1066" s="6" t="n">
        <x:v>184.8</x:v>
      </x:c>
      <x:c r="F1066" s="6" t="n">
        <x:v>147</x:v>
      </x:c>
      <x:c r="G1066" s="6" t="n">
        <x:v>7.2</x:v>
      </x:c>
      <x:c r="H1066" s="6" t="n">
        <x:v>3.96</x:v>
      </x:c>
      <x:c r="I1066" s="6" t="n">
        <x:v>3.15</x:v>
      </x:c>
      <x:c r="J1066" s="6" t="str">
        <x:v>https://raw.githubusercontent.com/Mar-7th/StarRailRes/dbe8cdfcfb0bf657b9fe1cf92d5537f118ccb487/index_new/cn/light_cone_promotions.json</x:v>
      </x:c>
    </x:row>
    <x:row r="1067" ht="20" customHeight="1">
      <x:c r="A1067" s="6" t="str">
        <x:v>23053_5</x:v>
      </x:c>
      <x:c r="B1067" s="6" t="str">
        <x:v>23053</x:v>
      </x:c>
      <x:c r="C1067" s="6" t="n">
        <x:v>5</x:v>
      </x:c>
      <x:c r="D1067" s="6" t="n">
        <x:v>412.8</x:v>
      </x:c>
      <x:c r="E1067" s="6" t="n">
        <x:v>227.04</x:v>
      </x:c>
      <x:c r="F1067" s="6" t="n">
        <x:v>180.6</x:v>
      </x:c>
      <x:c r="G1067" s="6" t="n">
        <x:v>7.2</x:v>
      </x:c>
      <x:c r="H1067" s="6" t="n">
        <x:v>3.96</x:v>
      </x:c>
      <x:c r="I1067" s="6" t="n">
        <x:v>3.15</x:v>
      </x:c>
      <x:c r="J1067" s="6" t="str">
        <x:v>https://raw.githubusercontent.com/Mar-7th/StarRailRes/dbe8cdfcfb0bf657b9fe1cf92d5537f118ccb487/index_new/cn/light_cone_promotions.json</x:v>
      </x:c>
    </x:row>
    <x:row r="1068" ht="20" customHeight="1">
      <x:c r="A1068" s="6" t="str">
        <x:v>23053_6</x:v>
      </x:c>
      <x:c r="B1068" s="6" t="str">
        <x:v>23053</x:v>
      </x:c>
      <x:c r="C1068" s="6" t="n">
        <x:v>6</x:v>
      </x:c>
      <x:c r="D1068" s="6" t="n">
        <x:v>489.6</x:v>
      </x:c>
      <x:c r="E1068" s="6" t="n">
        <x:v>269.28</x:v>
      </x:c>
      <x:c r="F1068" s="6" t="n">
        <x:v>214.2</x:v>
      </x:c>
      <x:c r="G1068" s="6" t="n">
        <x:v>7.2</x:v>
      </x:c>
      <x:c r="H1068" s="6" t="n">
        <x:v>3.96</x:v>
      </x:c>
      <x:c r="I1068" s="6" t="n">
        <x:v>3.15</x:v>
      </x:c>
      <x:c r="J1068" s="6" t="str">
        <x:v>https://raw.githubusercontent.com/Mar-7th/StarRailRes/dbe8cdfcfb0bf657b9fe1cf92d5537f118ccb487/index_new/cn/light_cone_promotions.json</x:v>
      </x:c>
    </x:row>
    <x:row r="1069" ht="20" customHeight="1">
      <x:c r="A1069" s="6" t="str">
        <x:v>23054_0</x:v>
      </x:c>
      <x:c r="B1069" s="6" t="str">
        <x:v>23054</x:v>
      </x:c>
      <x:c r="C1069" s="6" t="n">
        <x:v>0</x:v>
      </x:c>
      <x:c r="D1069" s="6" t="n">
        <x:v>48</x:v>
      </x:c>
      <x:c r="E1069" s="6" t="n">
        <x:v>24</x:v>
      </x:c>
      <x:c r="F1069" s="6" t="n">
        <x:v>24</x:v>
      </x:c>
      <x:c r="G1069" s="6" t="n">
        <x:v>7.2</x:v>
      </x:c>
      <x:c r="H1069" s="6" t="n">
        <x:v>3.6</x:v>
      </x:c>
      <x:c r="I1069" s="6" t="n">
        <x:v>3.6</x:v>
      </x:c>
      <x:c r="J1069" s="6" t="str">
        <x:v>https://raw.githubusercontent.com/Mar-7th/StarRailRes/dbe8cdfcfb0bf657b9fe1cf92d5537f118ccb487/index_new/cn/light_cone_promotions.json</x:v>
      </x:c>
    </x:row>
    <x:row r="1070" ht="20" customHeight="1">
      <x:c r="A1070" s="6" t="str">
        <x:v>23054_1</x:v>
      </x:c>
      <x:c r="B1070" s="6" t="str">
        <x:v>23054</x:v>
      </x:c>
      <x:c r="C1070" s="6" t="n">
        <x:v>1</x:v>
      </x:c>
      <x:c r="D1070" s="6" t="n">
        <x:v>105.6</x:v>
      </x:c>
      <x:c r="E1070" s="6" t="n">
        <x:v>52.8</x:v>
      </x:c>
      <x:c r="F1070" s="6" t="n">
        <x:v>52.8</x:v>
      </x:c>
      <x:c r="G1070" s="6" t="n">
        <x:v>7.2</x:v>
      </x:c>
      <x:c r="H1070" s="6" t="n">
        <x:v>3.6</x:v>
      </x:c>
      <x:c r="I1070" s="6" t="n">
        <x:v>3.6</x:v>
      </x:c>
      <x:c r="J1070" s="6" t="str">
        <x:v>https://raw.githubusercontent.com/Mar-7th/StarRailRes/dbe8cdfcfb0bf657b9fe1cf92d5537f118ccb487/index_new/cn/light_cone_promotions.json</x:v>
      </x:c>
    </x:row>
    <x:row r="1071" ht="20" customHeight="1">
      <x:c r="A1071" s="6" t="str">
        <x:v>23054_2</x:v>
      </x:c>
      <x:c r="B1071" s="6" t="str">
        <x:v>23054</x:v>
      </x:c>
      <x:c r="C1071" s="6" t="n">
        <x:v>2</x:v>
      </x:c>
      <x:c r="D1071" s="6" t="n">
        <x:v>182.4</x:v>
      </x:c>
      <x:c r="E1071" s="6" t="n">
        <x:v>91.2</x:v>
      </x:c>
      <x:c r="F1071" s="6" t="n">
        <x:v>91.2</x:v>
      </x:c>
      <x:c r="G1071" s="6" t="n">
        <x:v>7.2</x:v>
      </x:c>
      <x:c r="H1071" s="6" t="n">
        <x:v>3.6</x:v>
      </x:c>
      <x:c r="I1071" s="6" t="n">
        <x:v>3.6</x:v>
      </x:c>
      <x:c r="J1071" s="6" t="str">
        <x:v>https://raw.githubusercontent.com/Mar-7th/StarRailRes/dbe8cdfcfb0bf657b9fe1cf92d5537f118ccb487/index_new/cn/light_cone_promotions.json</x:v>
      </x:c>
    </x:row>
    <x:row r="1072" ht="20" customHeight="1">
      <x:c r="A1072" s="6" t="str">
        <x:v>23054_3</x:v>
      </x:c>
      <x:c r="B1072" s="6" t="str">
        <x:v>23054</x:v>
      </x:c>
      <x:c r="C1072" s="6" t="n">
        <x:v>3</x:v>
      </x:c>
      <x:c r="D1072" s="6" t="n">
        <x:v>259.2</x:v>
      </x:c>
      <x:c r="E1072" s="6" t="n">
        <x:v>129.6</x:v>
      </x:c>
      <x:c r="F1072" s="6" t="n">
        <x:v>129.6</x:v>
      </x:c>
      <x:c r="G1072" s="6" t="n">
        <x:v>7.2</x:v>
      </x:c>
      <x:c r="H1072" s="6" t="n">
        <x:v>3.6</x:v>
      </x:c>
      <x:c r="I1072" s="6" t="n">
        <x:v>3.6</x:v>
      </x:c>
      <x:c r="J1072" s="6" t="str">
        <x:v>https://raw.githubusercontent.com/Mar-7th/StarRailRes/dbe8cdfcfb0bf657b9fe1cf92d5537f118ccb487/index_new/cn/light_cone_promotions.json</x:v>
      </x:c>
    </x:row>
    <x:row r="1073" ht="20" customHeight="1">
      <x:c r="A1073" s="6" t="str">
        <x:v>23054_4</x:v>
      </x:c>
      <x:c r="B1073" s="6" t="str">
        <x:v>23054</x:v>
      </x:c>
      <x:c r="C1073" s="6" t="n">
        <x:v>4</x:v>
      </x:c>
      <x:c r="D1073" s="6" t="n">
        <x:v>336</x:v>
      </x:c>
      <x:c r="E1073" s="6" t="n">
        <x:v>168</x:v>
      </x:c>
      <x:c r="F1073" s="6" t="n">
        <x:v>168</x:v>
      </x:c>
      <x:c r="G1073" s="6" t="n">
        <x:v>7.2</x:v>
      </x:c>
      <x:c r="H1073" s="6" t="n">
        <x:v>3.6</x:v>
      </x:c>
      <x:c r="I1073" s="6" t="n">
        <x:v>3.6</x:v>
      </x:c>
      <x:c r="J1073" s="6" t="str">
        <x:v>https://raw.githubusercontent.com/Mar-7th/StarRailRes/dbe8cdfcfb0bf657b9fe1cf92d5537f118ccb487/index_new/cn/light_cone_promotions.json</x:v>
      </x:c>
    </x:row>
    <x:row r="1074" ht="20" customHeight="1">
      <x:c r="A1074" s="6" t="str">
        <x:v>23054_5</x:v>
      </x:c>
      <x:c r="B1074" s="6" t="str">
        <x:v>23054</x:v>
      </x:c>
      <x:c r="C1074" s="6" t="n">
        <x:v>5</x:v>
      </x:c>
      <x:c r="D1074" s="6" t="n">
        <x:v>412.8</x:v>
      </x:c>
      <x:c r="E1074" s="6" t="n">
        <x:v>206.4</x:v>
      </x:c>
      <x:c r="F1074" s="6" t="n">
        <x:v>206.4</x:v>
      </x:c>
      <x:c r="G1074" s="6" t="n">
        <x:v>7.2</x:v>
      </x:c>
      <x:c r="H1074" s="6" t="n">
        <x:v>3.6</x:v>
      </x:c>
      <x:c r="I1074" s="6" t="n">
        <x:v>3.6</x:v>
      </x:c>
      <x:c r="J1074" s="6" t="str">
        <x:v>https://raw.githubusercontent.com/Mar-7th/StarRailRes/dbe8cdfcfb0bf657b9fe1cf92d5537f118ccb487/index_new/cn/light_cone_promotions.json</x:v>
      </x:c>
    </x:row>
    <x:row r="1075" ht="20" customHeight="1">
      <x:c r="A1075" s="6" t="str">
        <x:v>23054_6</x:v>
      </x:c>
      <x:c r="B1075" s="6" t="str">
        <x:v>23054</x:v>
      </x:c>
      <x:c r="C1075" s="6" t="n">
        <x:v>6</x:v>
      </x:c>
      <x:c r="D1075" s="6" t="n">
        <x:v>489.6</x:v>
      </x:c>
      <x:c r="E1075" s="6" t="n">
        <x:v>244.8</x:v>
      </x:c>
      <x:c r="F1075" s="6" t="n">
        <x:v>244.8</x:v>
      </x:c>
      <x:c r="G1075" s="6" t="n">
        <x:v>7.2</x:v>
      </x:c>
      <x:c r="H1075" s="6" t="n">
        <x:v>3.6</x:v>
      </x:c>
      <x:c r="I1075" s="6" t="n">
        <x:v>3.6</x:v>
      </x:c>
      <x:c r="J1075" s="6" t="str">
        <x:v>https://raw.githubusercontent.com/Mar-7th/StarRailRes/dbe8cdfcfb0bf657b9fe1cf92d5537f118ccb487/index_new/cn/light_cone_promotions.json</x:v>
      </x:c>
    </x:row>
    <x:row r="1076" ht="20" customHeight="1">
      <x:c r="A1076" s="6" t="str">
        <x:v>23055_0</x:v>
      </x:c>
      <x:c r="B1076" s="6" t="str">
        <x:v>23055</x:v>
      </x:c>
      <x:c r="C1076" s="6" t="n">
        <x:v>0</x:v>
      </x:c>
      <x:c r="D1076" s="6" t="n">
        <x:v>48</x:v>
      </x:c>
      <x:c r="E1076" s="6" t="n">
        <x:v>21.6</x:v>
      </x:c>
      <x:c r="F1076" s="6" t="n">
        <x:v>27</x:v>
      </x:c>
      <x:c r="G1076" s="6" t="n">
        <x:v>7.2</x:v>
      </x:c>
      <x:c r="H1076" s="6" t="n">
        <x:v>3.24</x:v>
      </x:c>
      <x:c r="I1076" s="6" t="n">
        <x:v>4.05</x:v>
      </x:c>
      <x:c r="J1076" s="6" t="str">
        <x:v>https://raw.githubusercontent.com/Mar-7th/StarRailRes/dbe8cdfcfb0bf657b9fe1cf92d5537f118ccb487/index_new/cn/light_cone_promotions.json</x:v>
      </x:c>
    </x:row>
    <x:row r="1077" ht="20" customHeight="1">
      <x:c r="A1077" s="6" t="str">
        <x:v>23055_1</x:v>
      </x:c>
      <x:c r="B1077" s="6" t="str">
        <x:v>23055</x:v>
      </x:c>
      <x:c r="C1077" s="6" t="n">
        <x:v>1</x:v>
      </x:c>
      <x:c r="D1077" s="6" t="n">
        <x:v>105.6</x:v>
      </x:c>
      <x:c r="E1077" s="6" t="n">
        <x:v>47.52</x:v>
      </x:c>
      <x:c r="F1077" s="6" t="n">
        <x:v>59.4</x:v>
      </x:c>
      <x:c r="G1077" s="6" t="n">
        <x:v>7.2</x:v>
      </x:c>
      <x:c r="H1077" s="6" t="n">
        <x:v>3.24</x:v>
      </x:c>
      <x:c r="I1077" s="6" t="n">
        <x:v>4.05</x:v>
      </x:c>
      <x:c r="J1077" s="6" t="str">
        <x:v>https://raw.githubusercontent.com/Mar-7th/StarRailRes/dbe8cdfcfb0bf657b9fe1cf92d5537f118ccb487/index_new/cn/light_cone_promotions.json</x:v>
      </x:c>
    </x:row>
    <x:row r="1078" ht="20" customHeight="1">
      <x:c r="A1078" s="6" t="str">
        <x:v>23055_2</x:v>
      </x:c>
      <x:c r="B1078" s="6" t="str">
        <x:v>23055</x:v>
      </x:c>
      <x:c r="C1078" s="6" t="n">
        <x:v>2</x:v>
      </x:c>
      <x:c r="D1078" s="6" t="n">
        <x:v>182.4</x:v>
      </x:c>
      <x:c r="E1078" s="6" t="n">
        <x:v>82.08</x:v>
      </x:c>
      <x:c r="F1078" s="6" t="n">
        <x:v>102.6</x:v>
      </x:c>
      <x:c r="G1078" s="6" t="n">
        <x:v>7.2</x:v>
      </x:c>
      <x:c r="H1078" s="6" t="n">
        <x:v>3.24</x:v>
      </x:c>
      <x:c r="I1078" s="6" t="n">
        <x:v>4.05</x:v>
      </x:c>
      <x:c r="J1078" s="6" t="str">
        <x:v>https://raw.githubusercontent.com/Mar-7th/StarRailRes/dbe8cdfcfb0bf657b9fe1cf92d5537f118ccb487/index_new/cn/light_cone_promotions.json</x:v>
      </x:c>
    </x:row>
    <x:row r="1079" ht="20" customHeight="1">
      <x:c r="A1079" s="6" t="str">
        <x:v>23055_3</x:v>
      </x:c>
      <x:c r="B1079" s="6" t="str">
        <x:v>23055</x:v>
      </x:c>
      <x:c r="C1079" s="6" t="n">
        <x:v>3</x:v>
      </x:c>
      <x:c r="D1079" s="6" t="n">
        <x:v>259.2</x:v>
      </x:c>
      <x:c r="E1079" s="6" t="n">
        <x:v>116.64</x:v>
      </x:c>
      <x:c r="F1079" s="6" t="n">
        <x:v>145.8</x:v>
      </x:c>
      <x:c r="G1079" s="6" t="n">
        <x:v>7.2</x:v>
      </x:c>
      <x:c r="H1079" s="6" t="n">
        <x:v>3.24</x:v>
      </x:c>
      <x:c r="I1079" s="6" t="n">
        <x:v>4.05</x:v>
      </x:c>
      <x:c r="J1079" s="6" t="str">
        <x:v>https://raw.githubusercontent.com/Mar-7th/StarRailRes/dbe8cdfcfb0bf657b9fe1cf92d5537f118ccb487/index_new/cn/light_cone_promotions.json</x:v>
      </x:c>
    </x:row>
    <x:row r="1080" ht="20" customHeight="1">
      <x:c r="A1080" s="6" t="str">
        <x:v>23055_4</x:v>
      </x:c>
      <x:c r="B1080" s="6" t="str">
        <x:v>23055</x:v>
      </x:c>
      <x:c r="C1080" s="6" t="n">
        <x:v>4</x:v>
      </x:c>
      <x:c r="D1080" s="6" t="n">
        <x:v>336</x:v>
      </x:c>
      <x:c r="E1080" s="6" t="n">
        <x:v>151.2</x:v>
      </x:c>
      <x:c r="F1080" s="6" t="n">
        <x:v>189</x:v>
      </x:c>
      <x:c r="G1080" s="6" t="n">
        <x:v>7.2</x:v>
      </x:c>
      <x:c r="H1080" s="6" t="n">
        <x:v>3.24</x:v>
      </x:c>
      <x:c r="I1080" s="6" t="n">
        <x:v>4.05</x:v>
      </x:c>
      <x:c r="J1080" s="6" t="str">
        <x:v>https://raw.githubusercontent.com/Mar-7th/StarRailRes/dbe8cdfcfb0bf657b9fe1cf92d5537f118ccb487/index_new/cn/light_cone_promotions.json</x:v>
      </x:c>
    </x:row>
    <x:row r="1081" ht="20" customHeight="1">
      <x:c r="A1081" s="6" t="str">
        <x:v>23055_5</x:v>
      </x:c>
      <x:c r="B1081" s="6" t="str">
        <x:v>23055</x:v>
      </x:c>
      <x:c r="C1081" s="6" t="n">
        <x:v>5</x:v>
      </x:c>
      <x:c r="D1081" s="6" t="n">
        <x:v>412.8</x:v>
      </x:c>
      <x:c r="E1081" s="6" t="n">
        <x:v>185.76</x:v>
      </x:c>
      <x:c r="F1081" s="6" t="n">
        <x:v>232.2</x:v>
      </x:c>
      <x:c r="G1081" s="6" t="n">
        <x:v>7.2</x:v>
      </x:c>
      <x:c r="H1081" s="6" t="n">
        <x:v>3.24</x:v>
      </x:c>
      <x:c r="I1081" s="6" t="n">
        <x:v>4.05</x:v>
      </x:c>
      <x:c r="J1081" s="6" t="str">
        <x:v>https://raw.githubusercontent.com/Mar-7th/StarRailRes/dbe8cdfcfb0bf657b9fe1cf92d5537f118ccb487/index_new/cn/light_cone_promotions.json</x:v>
      </x:c>
    </x:row>
    <x:row r="1082" ht="20" customHeight="1">
      <x:c r="A1082" s="6" t="str">
        <x:v>23055_6</x:v>
      </x:c>
      <x:c r="B1082" s="6" t="str">
        <x:v>23055</x:v>
      </x:c>
      <x:c r="C1082" s="6" t="n">
        <x:v>6</x:v>
      </x:c>
      <x:c r="D1082" s="6" t="n">
        <x:v>489.6</x:v>
      </x:c>
      <x:c r="E1082" s="6" t="n">
        <x:v>220.32</x:v>
      </x:c>
      <x:c r="F1082" s="6" t="n">
        <x:v>275.4</x:v>
      </x:c>
      <x:c r="G1082" s="6" t="n">
        <x:v>7.2</x:v>
      </x:c>
      <x:c r="H1082" s="6" t="n">
        <x:v>3.24</x:v>
      </x:c>
      <x:c r="I1082" s="6" t="n">
        <x:v>4.05</x:v>
      </x:c>
      <x:c r="J1082" s="6" t="str">
        <x:v>https://raw.githubusercontent.com/Mar-7th/StarRailRes/dbe8cdfcfb0bf657b9fe1cf92d5537f118ccb487/index_new/cn/light_cone_promotions.json</x:v>
      </x:c>
    </x:row>
    <x:row r="1083" ht="20" customHeight="1">
      <x:c r="A1083" s="6" t="str">
        <x:v>23056_0</x:v>
      </x:c>
      <x:c r="B1083" s="6" t="str">
        <x:v>23056</x:v>
      </x:c>
      <x:c r="C1083" s="6" t="n">
        <x:v>0</x:v>
      </x:c>
      <x:c r="D1083" s="6" t="n">
        <x:v>38.4</x:v>
      </x:c>
      <x:c r="E1083" s="6" t="n">
        <x:v>28.8</x:v>
      </x:c>
      <x:c r="F1083" s="6" t="n">
        <x:v>24</x:v>
      </x:c>
      <x:c r="G1083" s="6" t="n">
        <x:v>5.76</x:v>
      </x:c>
      <x:c r="H1083" s="6" t="n">
        <x:v>4.32</x:v>
      </x:c>
      <x:c r="I1083" s="6" t="n">
        <x:v>3.6</x:v>
      </x:c>
      <x:c r="J1083" s="6" t="str">
        <x:v>https://raw.githubusercontent.com/Mar-7th/StarRailRes/dbe8cdfcfb0bf657b9fe1cf92d5537f118ccb487/index_new/cn/light_cone_promotions.json</x:v>
      </x:c>
    </x:row>
    <x:row r="1084" ht="20" customHeight="1">
      <x:c r="A1084" s="6" t="str">
        <x:v>23056_1</x:v>
      </x:c>
      <x:c r="B1084" s="6" t="str">
        <x:v>23056</x:v>
      </x:c>
      <x:c r="C1084" s="6" t="n">
        <x:v>1</x:v>
      </x:c>
      <x:c r="D1084" s="6" t="n">
        <x:v>84.48</x:v>
      </x:c>
      <x:c r="E1084" s="6" t="n">
        <x:v>63.36</x:v>
      </x:c>
      <x:c r="F1084" s="6" t="n">
        <x:v>52.8</x:v>
      </x:c>
      <x:c r="G1084" s="6" t="n">
        <x:v>5.76</x:v>
      </x:c>
      <x:c r="H1084" s="6" t="n">
        <x:v>4.32</x:v>
      </x:c>
      <x:c r="I1084" s="6" t="n">
        <x:v>3.6</x:v>
      </x:c>
      <x:c r="J1084" s="6" t="str">
        <x:v>https://raw.githubusercontent.com/Mar-7th/StarRailRes/dbe8cdfcfb0bf657b9fe1cf92d5537f118ccb487/index_new/cn/light_cone_promotions.json</x:v>
      </x:c>
    </x:row>
    <x:row r="1085" ht="20" customHeight="1">
      <x:c r="A1085" s="6" t="str">
        <x:v>23056_2</x:v>
      </x:c>
      <x:c r="B1085" s="6" t="str">
        <x:v>23056</x:v>
      </x:c>
      <x:c r="C1085" s="6" t="n">
        <x:v>2</x:v>
      </x:c>
      <x:c r="D1085" s="6" t="n">
        <x:v>145.92</x:v>
      </x:c>
      <x:c r="E1085" s="6" t="n">
        <x:v>109.44</x:v>
      </x:c>
      <x:c r="F1085" s="6" t="n">
        <x:v>91.2</x:v>
      </x:c>
      <x:c r="G1085" s="6" t="n">
        <x:v>5.76</x:v>
      </x:c>
      <x:c r="H1085" s="6" t="n">
        <x:v>4.32</x:v>
      </x:c>
      <x:c r="I1085" s="6" t="n">
        <x:v>3.6</x:v>
      </x:c>
      <x:c r="J1085" s="6" t="str">
        <x:v>https://raw.githubusercontent.com/Mar-7th/StarRailRes/dbe8cdfcfb0bf657b9fe1cf92d5537f118ccb487/index_new/cn/light_cone_promotions.json</x:v>
      </x:c>
    </x:row>
    <x:row r="1086" ht="20" customHeight="1">
      <x:c r="A1086" s="6" t="str">
        <x:v>23056_3</x:v>
      </x:c>
      <x:c r="B1086" s="6" t="str">
        <x:v>23056</x:v>
      </x:c>
      <x:c r="C1086" s="6" t="n">
        <x:v>3</x:v>
      </x:c>
      <x:c r="D1086" s="6" t="n">
        <x:v>207.36</x:v>
      </x:c>
      <x:c r="E1086" s="6" t="n">
        <x:v>155.52</x:v>
      </x:c>
      <x:c r="F1086" s="6" t="n">
        <x:v>129.6</x:v>
      </x:c>
      <x:c r="G1086" s="6" t="n">
        <x:v>5.76</x:v>
      </x:c>
      <x:c r="H1086" s="6" t="n">
        <x:v>4.32</x:v>
      </x:c>
      <x:c r="I1086" s="6" t="n">
        <x:v>3.6</x:v>
      </x:c>
      <x:c r="J1086" s="6" t="str">
        <x:v>https://raw.githubusercontent.com/Mar-7th/StarRailRes/dbe8cdfcfb0bf657b9fe1cf92d5537f118ccb487/index_new/cn/light_cone_promotions.json</x:v>
      </x:c>
    </x:row>
    <x:row r="1087" ht="20" customHeight="1">
      <x:c r="A1087" s="6" t="str">
        <x:v>23056_4</x:v>
      </x:c>
      <x:c r="B1087" s="6" t="str">
        <x:v>23056</x:v>
      </x:c>
      <x:c r="C1087" s="6" t="n">
        <x:v>4</x:v>
      </x:c>
      <x:c r="D1087" s="6" t="n">
        <x:v>268.8</x:v>
      </x:c>
      <x:c r="E1087" s="6" t="n">
        <x:v>201.6</x:v>
      </x:c>
      <x:c r="F1087" s="6" t="n">
        <x:v>168</x:v>
      </x:c>
      <x:c r="G1087" s="6" t="n">
        <x:v>5.76</x:v>
      </x:c>
      <x:c r="H1087" s="6" t="n">
        <x:v>4.32</x:v>
      </x:c>
      <x:c r="I1087" s="6" t="n">
        <x:v>3.6</x:v>
      </x:c>
      <x:c r="J1087" s="6" t="str">
        <x:v>https://raw.githubusercontent.com/Mar-7th/StarRailRes/dbe8cdfcfb0bf657b9fe1cf92d5537f118ccb487/index_new/cn/light_cone_promotions.json</x:v>
      </x:c>
    </x:row>
    <x:row r="1088" ht="20" customHeight="1">
      <x:c r="A1088" s="6" t="str">
        <x:v>23056_5</x:v>
      </x:c>
      <x:c r="B1088" s="6" t="str">
        <x:v>23056</x:v>
      </x:c>
      <x:c r="C1088" s="6" t="n">
        <x:v>5</x:v>
      </x:c>
      <x:c r="D1088" s="6" t="n">
        <x:v>330.24</x:v>
      </x:c>
      <x:c r="E1088" s="6" t="n">
        <x:v>247.68</x:v>
      </x:c>
      <x:c r="F1088" s="6" t="n">
        <x:v>206.4</x:v>
      </x:c>
      <x:c r="G1088" s="6" t="n">
        <x:v>5.76</x:v>
      </x:c>
      <x:c r="H1088" s="6" t="n">
        <x:v>4.32</x:v>
      </x:c>
      <x:c r="I1088" s="6" t="n">
        <x:v>3.6</x:v>
      </x:c>
      <x:c r="J1088" s="6" t="str">
        <x:v>https://raw.githubusercontent.com/Mar-7th/StarRailRes/dbe8cdfcfb0bf657b9fe1cf92d5537f118ccb487/index_new/cn/light_cone_promotions.json</x:v>
      </x:c>
    </x:row>
    <x:row r="1089" ht="20" customHeight="1">
      <x:c r="A1089" s="6" t="str">
        <x:v>23056_6</x:v>
      </x:c>
      <x:c r="B1089" s="6" t="str">
        <x:v>23056</x:v>
      </x:c>
      <x:c r="C1089" s="6" t="n">
        <x:v>6</x:v>
      </x:c>
      <x:c r="D1089" s="6" t="n">
        <x:v>391.68</x:v>
      </x:c>
      <x:c r="E1089" s="6" t="n">
        <x:v>293.76</x:v>
      </x:c>
      <x:c r="F1089" s="6" t="n">
        <x:v>244.8</x:v>
      </x:c>
      <x:c r="G1089" s="6" t="n">
        <x:v>5.76</x:v>
      </x:c>
      <x:c r="H1089" s="6" t="n">
        <x:v>4.32</x:v>
      </x:c>
      <x:c r="I1089" s="6" t="n">
        <x:v>3.6</x:v>
      </x:c>
      <x:c r="J1089" s="6" t="str">
        <x:v>https://raw.githubusercontent.com/Mar-7th/StarRailRes/dbe8cdfcfb0bf657b9fe1cf92d5537f118ccb487/index_new/cn/light_cone_promotions.json</x:v>
      </x:c>
    </x:row>
    <x:row r="1090" ht="20" customHeight="1">
      <x:c r="A1090" s="6" t="str">
        <x:v>23057_0</x:v>
      </x:c>
      <x:c r="B1090" s="6" t="str">
        <x:v>23057</x:v>
      </x:c>
      <x:c r="C1090" s="6" t="n">
        <x:v>0</x:v>
      </x:c>
      <x:c r="D1090" s="6" t="n">
        <x:v>52.8</x:v>
      </x:c>
      <x:c r="E1090" s="6" t="n">
        <x:v>21.6</x:v>
      </x:c>
      <x:c r="F1090" s="6" t="n">
        <x:v>24</x:v>
      </x:c>
      <x:c r="G1090" s="6" t="n">
        <x:v>7.92</x:v>
      </x:c>
      <x:c r="H1090" s="6" t="n">
        <x:v>3.24</x:v>
      </x:c>
      <x:c r="I1090" s="6" t="n">
        <x:v>3.6</x:v>
      </x:c>
      <x:c r="J1090" s="6" t="str">
        <x:v>https://raw.githubusercontent.com/Mar-7th/StarRailRes/dbe8cdfcfb0bf657b9fe1cf92d5537f118ccb487/index_new/cn/light_cone_promotions.json</x:v>
      </x:c>
    </x:row>
    <x:row r="1091" ht="20" customHeight="1">
      <x:c r="A1091" s="6" t="str">
        <x:v>23057_1</x:v>
      </x:c>
      <x:c r="B1091" s="6" t="str">
        <x:v>23057</x:v>
      </x:c>
      <x:c r="C1091" s="6" t="n">
        <x:v>1</x:v>
      </x:c>
      <x:c r="D1091" s="6" t="n">
        <x:v>116.16</x:v>
      </x:c>
      <x:c r="E1091" s="6" t="n">
        <x:v>47.52</x:v>
      </x:c>
      <x:c r="F1091" s="6" t="n">
        <x:v>52.8</x:v>
      </x:c>
      <x:c r="G1091" s="6" t="n">
        <x:v>7.92</x:v>
      </x:c>
      <x:c r="H1091" s="6" t="n">
        <x:v>3.24</x:v>
      </x:c>
      <x:c r="I1091" s="6" t="n">
        <x:v>3.6</x:v>
      </x:c>
      <x:c r="J1091" s="6" t="str">
        <x:v>https://raw.githubusercontent.com/Mar-7th/StarRailRes/dbe8cdfcfb0bf657b9fe1cf92d5537f118ccb487/index_new/cn/light_cone_promotions.json</x:v>
      </x:c>
    </x:row>
    <x:row r="1092" ht="20" customHeight="1">
      <x:c r="A1092" s="6" t="str">
        <x:v>23057_2</x:v>
      </x:c>
      <x:c r="B1092" s="6" t="str">
        <x:v>23057</x:v>
      </x:c>
      <x:c r="C1092" s="6" t="n">
        <x:v>2</x:v>
      </x:c>
      <x:c r="D1092" s="6" t="n">
        <x:v>200.64</x:v>
      </x:c>
      <x:c r="E1092" s="6" t="n">
        <x:v>82.08</x:v>
      </x:c>
      <x:c r="F1092" s="6" t="n">
        <x:v>91.2</x:v>
      </x:c>
      <x:c r="G1092" s="6" t="n">
        <x:v>7.92</x:v>
      </x:c>
      <x:c r="H1092" s="6" t="n">
        <x:v>3.24</x:v>
      </x:c>
      <x:c r="I1092" s="6" t="n">
        <x:v>3.6</x:v>
      </x:c>
      <x:c r="J1092" s="6" t="str">
        <x:v>https://raw.githubusercontent.com/Mar-7th/StarRailRes/dbe8cdfcfb0bf657b9fe1cf92d5537f118ccb487/index_new/cn/light_cone_promotions.json</x:v>
      </x:c>
    </x:row>
    <x:row r="1093" ht="20" customHeight="1">
      <x:c r="A1093" s="6" t="str">
        <x:v>23057_3</x:v>
      </x:c>
      <x:c r="B1093" s="6" t="str">
        <x:v>23057</x:v>
      </x:c>
      <x:c r="C1093" s="6" t="n">
        <x:v>3</x:v>
      </x:c>
      <x:c r="D1093" s="6" t="n">
        <x:v>285.12</x:v>
      </x:c>
      <x:c r="E1093" s="6" t="n">
        <x:v>116.64</x:v>
      </x:c>
      <x:c r="F1093" s="6" t="n">
        <x:v>129.6</x:v>
      </x:c>
      <x:c r="G1093" s="6" t="n">
        <x:v>7.92</x:v>
      </x:c>
      <x:c r="H1093" s="6" t="n">
        <x:v>3.24</x:v>
      </x:c>
      <x:c r="I1093" s="6" t="n">
        <x:v>3.6</x:v>
      </x:c>
      <x:c r="J1093" s="6" t="str">
        <x:v>https://raw.githubusercontent.com/Mar-7th/StarRailRes/dbe8cdfcfb0bf657b9fe1cf92d5537f118ccb487/index_new/cn/light_cone_promotions.json</x:v>
      </x:c>
    </x:row>
    <x:row r="1094" ht="20" customHeight="1">
      <x:c r="A1094" s="6" t="str">
        <x:v>23057_4</x:v>
      </x:c>
      <x:c r="B1094" s="6" t="str">
        <x:v>23057</x:v>
      </x:c>
      <x:c r="C1094" s="6" t="n">
        <x:v>4</x:v>
      </x:c>
      <x:c r="D1094" s="6" t="n">
        <x:v>369.6</x:v>
      </x:c>
      <x:c r="E1094" s="6" t="n">
        <x:v>151.2</x:v>
      </x:c>
      <x:c r="F1094" s="6" t="n">
        <x:v>168</x:v>
      </x:c>
      <x:c r="G1094" s="6" t="n">
        <x:v>7.92</x:v>
      </x:c>
      <x:c r="H1094" s="6" t="n">
        <x:v>3.24</x:v>
      </x:c>
      <x:c r="I1094" s="6" t="n">
        <x:v>3.6</x:v>
      </x:c>
      <x:c r="J1094" s="6" t="str">
        <x:v>https://raw.githubusercontent.com/Mar-7th/StarRailRes/dbe8cdfcfb0bf657b9fe1cf92d5537f118ccb487/index_new/cn/light_cone_promotions.json</x:v>
      </x:c>
    </x:row>
    <x:row r="1095" ht="20" customHeight="1">
      <x:c r="A1095" s="6" t="str">
        <x:v>23057_5</x:v>
      </x:c>
      <x:c r="B1095" s="6" t="str">
        <x:v>23057</x:v>
      </x:c>
      <x:c r="C1095" s="6" t="n">
        <x:v>5</x:v>
      </x:c>
      <x:c r="D1095" s="6" t="n">
        <x:v>454.08</x:v>
      </x:c>
      <x:c r="E1095" s="6" t="n">
        <x:v>185.76</x:v>
      </x:c>
      <x:c r="F1095" s="6" t="n">
        <x:v>206.4</x:v>
      </x:c>
      <x:c r="G1095" s="6" t="n">
        <x:v>7.92</x:v>
      </x:c>
      <x:c r="H1095" s="6" t="n">
        <x:v>3.24</x:v>
      </x:c>
      <x:c r="I1095" s="6" t="n">
        <x:v>3.6</x:v>
      </x:c>
      <x:c r="J1095" s="6" t="str">
        <x:v>https://raw.githubusercontent.com/Mar-7th/StarRailRes/dbe8cdfcfb0bf657b9fe1cf92d5537f118ccb487/index_new/cn/light_cone_promotions.json</x:v>
      </x:c>
    </x:row>
    <x:row r="1096" ht="20" customHeight="1">
      <x:c r="A1096" s="6" t="str">
        <x:v>23057_6</x:v>
      </x:c>
      <x:c r="B1096" s="6" t="str">
        <x:v>23057</x:v>
      </x:c>
      <x:c r="C1096" s="6" t="n">
        <x:v>6</x:v>
      </x:c>
      <x:c r="D1096" s="6" t="n">
        <x:v>538.56</x:v>
      </x:c>
      <x:c r="E1096" s="6" t="n">
        <x:v>220.32</x:v>
      </x:c>
      <x:c r="F1096" s="6" t="n">
        <x:v>244.8</x:v>
      </x:c>
      <x:c r="G1096" s="6" t="n">
        <x:v>7.92</x:v>
      </x:c>
      <x:c r="H1096" s="6" t="n">
        <x:v>3.24</x:v>
      </x:c>
      <x:c r="I1096" s="6" t="n">
        <x:v>3.6</x:v>
      </x:c>
      <x:c r="J1096" s="6" t="str">
        <x:v>https://raw.githubusercontent.com/Mar-7th/StarRailRes/dbe8cdfcfb0bf657b9fe1cf92d5537f118ccb487/index_new/cn/light_cone_promotions.json</x:v>
      </x:c>
    </x:row>
    <x:row r="1097" ht="20" customHeight="1">
      <x:c r="A1097" s="6" t="str">
        <x:v>23058_0</x:v>
      </x:c>
      <x:c r="B1097" s="6" t="str">
        <x:v>23058</x:v>
      </x:c>
      <x:c r="C1097" s="6" t="n">
        <x:v>0</x:v>
      </x:c>
      <x:c r="D1097" s="6" t="n">
        <x:v>43.2</x:v>
      </x:c>
      <x:c r="E1097" s="6" t="n">
        <x:v>28.8</x:v>
      </x:c>
      <x:c r="F1097" s="6" t="n">
        <x:v>21</x:v>
      </x:c>
      <x:c r="G1097" s="6" t="n">
        <x:v>6.48</x:v>
      </x:c>
      <x:c r="H1097" s="6" t="n">
        <x:v>4.32</x:v>
      </x:c>
      <x:c r="I1097" s="6" t="n">
        <x:v>3.15</x:v>
      </x:c>
      <x:c r="J1097" s="6" t="str">
        <x:v>https://raw.githubusercontent.com/Mar-7th/StarRailRes/dbe8cdfcfb0bf657b9fe1cf92d5537f118ccb487/index_new/cn/light_cone_promotions.json</x:v>
      </x:c>
    </x:row>
    <x:row r="1098" ht="20" customHeight="1">
      <x:c r="A1098" s="6" t="str">
        <x:v>23058_1</x:v>
      </x:c>
      <x:c r="B1098" s="6" t="str">
        <x:v>23058</x:v>
      </x:c>
      <x:c r="C1098" s="6" t="n">
        <x:v>1</x:v>
      </x:c>
      <x:c r="D1098" s="6" t="n">
        <x:v>95.04</x:v>
      </x:c>
      <x:c r="E1098" s="6" t="n">
        <x:v>63.36</x:v>
      </x:c>
      <x:c r="F1098" s="6" t="n">
        <x:v>46.2</x:v>
      </x:c>
      <x:c r="G1098" s="6" t="n">
        <x:v>6.48</x:v>
      </x:c>
      <x:c r="H1098" s="6" t="n">
        <x:v>4.32</x:v>
      </x:c>
      <x:c r="I1098" s="6" t="n">
        <x:v>3.15</x:v>
      </x:c>
      <x:c r="J1098" s="6" t="str">
        <x:v>https://raw.githubusercontent.com/Mar-7th/StarRailRes/dbe8cdfcfb0bf657b9fe1cf92d5537f118ccb487/index_new/cn/light_cone_promotions.json</x:v>
      </x:c>
    </x:row>
    <x:row r="1099" ht="20" customHeight="1">
      <x:c r="A1099" s="6" t="str">
        <x:v>23058_2</x:v>
      </x:c>
      <x:c r="B1099" s="6" t="str">
        <x:v>23058</x:v>
      </x:c>
      <x:c r="C1099" s="6" t="n">
        <x:v>2</x:v>
      </x:c>
      <x:c r="D1099" s="6" t="n">
        <x:v>164.16</x:v>
      </x:c>
      <x:c r="E1099" s="6" t="n">
        <x:v>109.44</x:v>
      </x:c>
      <x:c r="F1099" s="6" t="n">
        <x:v>79.8</x:v>
      </x:c>
      <x:c r="G1099" s="6" t="n">
        <x:v>6.48</x:v>
      </x:c>
      <x:c r="H1099" s="6" t="n">
        <x:v>4.32</x:v>
      </x:c>
      <x:c r="I1099" s="6" t="n">
        <x:v>3.15</x:v>
      </x:c>
      <x:c r="J1099" s="6" t="str">
        <x:v>https://raw.githubusercontent.com/Mar-7th/StarRailRes/dbe8cdfcfb0bf657b9fe1cf92d5537f118ccb487/index_new/cn/light_cone_promotions.json</x:v>
      </x:c>
    </x:row>
    <x:row r="1100" ht="20" customHeight="1">
      <x:c r="A1100" s="6" t="str">
        <x:v>23058_3</x:v>
      </x:c>
      <x:c r="B1100" s="6" t="str">
        <x:v>23058</x:v>
      </x:c>
      <x:c r="C1100" s="6" t="n">
        <x:v>3</x:v>
      </x:c>
      <x:c r="D1100" s="6" t="n">
        <x:v>233.28</x:v>
      </x:c>
      <x:c r="E1100" s="6" t="n">
        <x:v>155.52</x:v>
      </x:c>
      <x:c r="F1100" s="6" t="n">
        <x:v>113.4</x:v>
      </x:c>
      <x:c r="G1100" s="6" t="n">
        <x:v>6.48</x:v>
      </x:c>
      <x:c r="H1100" s="6" t="n">
        <x:v>4.32</x:v>
      </x:c>
      <x:c r="I1100" s="6" t="n">
        <x:v>3.15</x:v>
      </x:c>
      <x:c r="J1100" s="6" t="str">
        <x:v>https://raw.githubusercontent.com/Mar-7th/StarRailRes/dbe8cdfcfb0bf657b9fe1cf92d5537f118ccb487/index_new/cn/light_cone_promotions.json</x:v>
      </x:c>
    </x:row>
    <x:row r="1101" ht="20" customHeight="1">
      <x:c r="A1101" s="6" t="str">
        <x:v>23058_4</x:v>
      </x:c>
      <x:c r="B1101" s="6" t="str">
        <x:v>23058</x:v>
      </x:c>
      <x:c r="C1101" s="6" t="n">
        <x:v>4</x:v>
      </x:c>
      <x:c r="D1101" s="6" t="n">
        <x:v>302.4</x:v>
      </x:c>
      <x:c r="E1101" s="6" t="n">
        <x:v>201.6</x:v>
      </x:c>
      <x:c r="F1101" s="6" t="n">
        <x:v>147</x:v>
      </x:c>
      <x:c r="G1101" s="6" t="n">
        <x:v>6.48</x:v>
      </x:c>
      <x:c r="H1101" s="6" t="n">
        <x:v>4.32</x:v>
      </x:c>
      <x:c r="I1101" s="6" t="n">
        <x:v>3.15</x:v>
      </x:c>
      <x:c r="J1101" s="6" t="str">
        <x:v>https://raw.githubusercontent.com/Mar-7th/StarRailRes/dbe8cdfcfb0bf657b9fe1cf92d5537f118ccb487/index_new/cn/light_cone_promotions.json</x:v>
      </x:c>
    </x:row>
    <x:row r="1102" ht="20" customHeight="1">
      <x:c r="A1102" s="6" t="str">
        <x:v>23058_5</x:v>
      </x:c>
      <x:c r="B1102" s="6" t="str">
        <x:v>23058</x:v>
      </x:c>
      <x:c r="C1102" s="6" t="n">
        <x:v>5</x:v>
      </x:c>
      <x:c r="D1102" s="6" t="n">
        <x:v>371.52</x:v>
      </x:c>
      <x:c r="E1102" s="6" t="n">
        <x:v>247.68</x:v>
      </x:c>
      <x:c r="F1102" s="6" t="n">
        <x:v>180.6</x:v>
      </x:c>
      <x:c r="G1102" s="6" t="n">
        <x:v>6.48</x:v>
      </x:c>
      <x:c r="H1102" s="6" t="n">
        <x:v>4.32</x:v>
      </x:c>
      <x:c r="I1102" s="6" t="n">
        <x:v>3.15</x:v>
      </x:c>
      <x:c r="J1102" s="6" t="str">
        <x:v>https://raw.githubusercontent.com/Mar-7th/StarRailRes/dbe8cdfcfb0bf657b9fe1cf92d5537f118ccb487/index_new/cn/light_cone_promotions.json</x:v>
      </x:c>
    </x:row>
    <x:row r="1103" ht="20" customHeight="1">
      <x:c r="A1103" s="6" t="str">
        <x:v>23058_6</x:v>
      </x:c>
      <x:c r="B1103" s="6" t="str">
        <x:v>23058</x:v>
      </x:c>
      <x:c r="C1103" s="6" t="n">
        <x:v>6</x:v>
      </x:c>
      <x:c r="D1103" s="6" t="n">
        <x:v>440.64</x:v>
      </x:c>
      <x:c r="E1103" s="6" t="n">
        <x:v>293.76</x:v>
      </x:c>
      <x:c r="F1103" s="6" t="n">
        <x:v>214.2</x:v>
      </x:c>
      <x:c r="G1103" s="6" t="n">
        <x:v>6.48</x:v>
      </x:c>
      <x:c r="H1103" s="6" t="n">
        <x:v>4.32</x:v>
      </x:c>
      <x:c r="I1103" s="6" t="n">
        <x:v>3.15</x:v>
      </x:c>
      <x:c r="J1103" s="6" t="str">
        <x:v>https://raw.githubusercontent.com/Mar-7th/StarRailRes/dbe8cdfcfb0bf657b9fe1cf92d5537f118ccb487/index_new/cn/light_cone_promotions.json</x:v>
      </x:c>
    </x:row>
    <x:row r="1104" ht="20" customHeight="1">
      <x:c r="A1104" s="6" t="str">
        <x:v>23059_0</x:v>
      </x:c>
      <x:c r="B1104" s="6" t="str">
        <x:v>23059</x:v>
      </x:c>
      <x:c r="C1104" s="6" t="n">
        <x:v>0</x:v>
      </x:c>
      <x:c r="D1104" s="6" t="n">
        <x:v>62.4</x:v>
      </x:c>
      <x:c r="E1104" s="6" t="n">
        <x:v>19.2</x:v>
      </x:c>
      <x:c r="F1104" s="6" t="n">
        <x:v>21</x:v>
      </x:c>
      <x:c r="G1104" s="6" t="n">
        <x:v>9.36</x:v>
      </x:c>
      <x:c r="H1104" s="6" t="n">
        <x:v>2.88</x:v>
      </x:c>
      <x:c r="I1104" s="6" t="n">
        <x:v>3.15</x:v>
      </x:c>
      <x:c r="J1104" s="6" t="str">
        <x:v>https://raw.githubusercontent.com/Mar-7th/StarRailRes/dbe8cdfcfb0bf657b9fe1cf92d5537f118ccb487/index_new/cn/light_cone_promotions.json</x:v>
      </x:c>
    </x:row>
    <x:row r="1105" ht="20" customHeight="1">
      <x:c r="A1105" s="6" t="str">
        <x:v>23059_1</x:v>
      </x:c>
      <x:c r="B1105" s="6" t="str">
        <x:v>23059</x:v>
      </x:c>
      <x:c r="C1105" s="6" t="n">
        <x:v>1</x:v>
      </x:c>
      <x:c r="D1105" s="6" t="n">
        <x:v>137.28</x:v>
      </x:c>
      <x:c r="E1105" s="6" t="n">
        <x:v>42.24</x:v>
      </x:c>
      <x:c r="F1105" s="6" t="n">
        <x:v>46.2</x:v>
      </x:c>
      <x:c r="G1105" s="6" t="n">
        <x:v>9.36</x:v>
      </x:c>
      <x:c r="H1105" s="6" t="n">
        <x:v>2.88</x:v>
      </x:c>
      <x:c r="I1105" s="6" t="n">
        <x:v>3.15</x:v>
      </x:c>
      <x:c r="J1105" s="6" t="str">
        <x:v>https://raw.githubusercontent.com/Mar-7th/StarRailRes/dbe8cdfcfb0bf657b9fe1cf92d5537f118ccb487/index_new/cn/light_cone_promotions.json</x:v>
      </x:c>
    </x:row>
    <x:row r="1106" ht="20" customHeight="1">
      <x:c r="A1106" s="6" t="str">
        <x:v>23059_2</x:v>
      </x:c>
      <x:c r="B1106" s="6" t="str">
        <x:v>23059</x:v>
      </x:c>
      <x:c r="C1106" s="6" t="n">
        <x:v>2</x:v>
      </x:c>
      <x:c r="D1106" s="6" t="n">
        <x:v>237.12</x:v>
      </x:c>
      <x:c r="E1106" s="6" t="n">
        <x:v>72.96</x:v>
      </x:c>
      <x:c r="F1106" s="6" t="n">
        <x:v>79.8</x:v>
      </x:c>
      <x:c r="G1106" s="6" t="n">
        <x:v>9.36</x:v>
      </x:c>
      <x:c r="H1106" s="6" t="n">
        <x:v>2.88</x:v>
      </x:c>
      <x:c r="I1106" s="6" t="n">
        <x:v>3.15</x:v>
      </x:c>
      <x:c r="J1106" s="6" t="str">
        <x:v>https://raw.githubusercontent.com/Mar-7th/StarRailRes/dbe8cdfcfb0bf657b9fe1cf92d5537f118ccb487/index_new/cn/light_cone_promotions.json</x:v>
      </x:c>
    </x:row>
    <x:row r="1107" ht="20" customHeight="1">
      <x:c r="A1107" s="6" t="str">
        <x:v>23059_3</x:v>
      </x:c>
      <x:c r="B1107" s="6" t="str">
        <x:v>23059</x:v>
      </x:c>
      <x:c r="C1107" s="6" t="n">
        <x:v>3</x:v>
      </x:c>
      <x:c r="D1107" s="6" t="n">
        <x:v>336.96</x:v>
      </x:c>
      <x:c r="E1107" s="6" t="n">
        <x:v>103.68</x:v>
      </x:c>
      <x:c r="F1107" s="6" t="n">
        <x:v>113.4</x:v>
      </x:c>
      <x:c r="G1107" s="6" t="n">
        <x:v>9.36</x:v>
      </x:c>
      <x:c r="H1107" s="6" t="n">
        <x:v>2.88</x:v>
      </x:c>
      <x:c r="I1107" s="6" t="n">
        <x:v>3.15</x:v>
      </x:c>
      <x:c r="J1107" s="6" t="str">
        <x:v>https://raw.githubusercontent.com/Mar-7th/StarRailRes/dbe8cdfcfb0bf657b9fe1cf92d5537f118ccb487/index_new/cn/light_cone_promotions.json</x:v>
      </x:c>
    </x:row>
    <x:row r="1108" ht="20" customHeight="1">
      <x:c r="A1108" s="6" t="str">
        <x:v>23059_4</x:v>
      </x:c>
      <x:c r="B1108" s="6" t="str">
        <x:v>23059</x:v>
      </x:c>
      <x:c r="C1108" s="6" t="n">
        <x:v>4</x:v>
      </x:c>
      <x:c r="D1108" s="6" t="n">
        <x:v>436.8</x:v>
      </x:c>
      <x:c r="E1108" s="6" t="n">
        <x:v>134.4</x:v>
      </x:c>
      <x:c r="F1108" s="6" t="n">
        <x:v>147</x:v>
      </x:c>
      <x:c r="G1108" s="6" t="n">
        <x:v>9.36</x:v>
      </x:c>
      <x:c r="H1108" s="6" t="n">
        <x:v>2.88</x:v>
      </x:c>
      <x:c r="I1108" s="6" t="n">
        <x:v>3.15</x:v>
      </x:c>
      <x:c r="J1108" s="6" t="str">
        <x:v>https://raw.githubusercontent.com/Mar-7th/StarRailRes/dbe8cdfcfb0bf657b9fe1cf92d5537f118ccb487/index_new/cn/light_cone_promotions.json</x:v>
      </x:c>
    </x:row>
    <x:row r="1109" ht="20" customHeight="1">
      <x:c r="A1109" s="6" t="str">
        <x:v>23059_5</x:v>
      </x:c>
      <x:c r="B1109" s="6" t="str">
        <x:v>23059</x:v>
      </x:c>
      <x:c r="C1109" s="6" t="n">
        <x:v>5</x:v>
      </x:c>
      <x:c r="D1109" s="6" t="n">
        <x:v>536.64</x:v>
      </x:c>
      <x:c r="E1109" s="6" t="n">
        <x:v>165.12</x:v>
      </x:c>
      <x:c r="F1109" s="6" t="n">
        <x:v>180.6</x:v>
      </x:c>
      <x:c r="G1109" s="6" t="n">
        <x:v>9.36</x:v>
      </x:c>
      <x:c r="H1109" s="6" t="n">
        <x:v>2.88</x:v>
      </x:c>
      <x:c r="I1109" s="6" t="n">
        <x:v>3.15</x:v>
      </x:c>
      <x:c r="J1109" s="6" t="str">
        <x:v>https://raw.githubusercontent.com/Mar-7th/StarRailRes/dbe8cdfcfb0bf657b9fe1cf92d5537f118ccb487/index_new/cn/light_cone_promotions.json</x:v>
      </x:c>
    </x:row>
    <x:row r="1110" ht="20" customHeight="1">
      <x:c r="A1110" s="6" t="str">
        <x:v>23059_6</x:v>
      </x:c>
      <x:c r="B1110" s="6" t="str">
        <x:v>23059</x:v>
      </x:c>
      <x:c r="C1110" s="6" t="n">
        <x:v>6</x:v>
      </x:c>
      <x:c r="D1110" s="6" t="n">
        <x:v>636.48</x:v>
      </x:c>
      <x:c r="E1110" s="6" t="n">
        <x:v>195.84</x:v>
      </x:c>
      <x:c r="F1110" s="6" t="n">
        <x:v>214.2</x:v>
      </x:c>
      <x:c r="G1110" s="6" t="n">
        <x:v>9.36</x:v>
      </x:c>
      <x:c r="H1110" s="6" t="n">
        <x:v>2.88</x:v>
      </x:c>
      <x:c r="I1110" s="6" t="n">
        <x:v>3.15</x:v>
      </x:c>
      <x:c r="J1110" s="6" t="str">
        <x:v>https://raw.githubusercontent.com/Mar-7th/StarRailRes/dbe8cdfcfb0bf657b9fe1cf92d5537f118ccb487/index_new/cn/light_cone_promotions.json</x:v>
      </x:c>
    </x:row>
    <x:row r="1111" ht="20" customHeight="1">
      <x:c r="A1111" s="6" t="str">
        <x:v>23060_0</x:v>
      </x:c>
      <x:c r="B1111" s="6" t="str">
        <x:v>23060</x:v>
      </x:c>
      <x:c r="C1111" s="6" t="n">
        <x:v>0</x:v>
      </x:c>
      <x:c r="D1111" s="6" t="n">
        <x:v>38.4</x:v>
      </x:c>
      <x:c r="E1111" s="6" t="n">
        <x:v>28.8</x:v>
      </x:c>
      <x:c r="F1111" s="6" t="n">
        <x:v>24</x:v>
      </x:c>
      <x:c r="G1111" s="6" t="n">
        <x:v>5.76</x:v>
      </x:c>
      <x:c r="H1111" s="6" t="n">
        <x:v>4.32</x:v>
      </x:c>
      <x:c r="I1111" s="6" t="n">
        <x:v>3.6</x:v>
      </x:c>
      <x:c r="J1111" s="6" t="str">
        <x:v>https://raw.githubusercontent.com/Mar-7th/StarRailRes/dbe8cdfcfb0bf657b9fe1cf92d5537f118ccb487/index_new/cn/light_cone_promotions.json</x:v>
      </x:c>
    </x:row>
    <x:row r="1112" ht="20" customHeight="1">
      <x:c r="A1112" s="6" t="str">
        <x:v>23060_1</x:v>
      </x:c>
      <x:c r="B1112" s="6" t="str">
        <x:v>23060</x:v>
      </x:c>
      <x:c r="C1112" s="6" t="n">
        <x:v>1</x:v>
      </x:c>
      <x:c r="D1112" s="6" t="n">
        <x:v>84.48</x:v>
      </x:c>
      <x:c r="E1112" s="6" t="n">
        <x:v>63.36</x:v>
      </x:c>
      <x:c r="F1112" s="6" t="n">
        <x:v>52.8</x:v>
      </x:c>
      <x:c r="G1112" s="6" t="n">
        <x:v>5.76</x:v>
      </x:c>
      <x:c r="H1112" s="6" t="n">
        <x:v>4.32</x:v>
      </x:c>
      <x:c r="I1112" s="6" t="n">
        <x:v>3.6</x:v>
      </x:c>
      <x:c r="J1112" s="6" t="str">
        <x:v>https://raw.githubusercontent.com/Mar-7th/StarRailRes/dbe8cdfcfb0bf657b9fe1cf92d5537f118ccb487/index_new/cn/light_cone_promotions.json</x:v>
      </x:c>
    </x:row>
    <x:row r="1113" ht="20" customHeight="1">
      <x:c r="A1113" s="6" t="str">
        <x:v>23060_2</x:v>
      </x:c>
      <x:c r="B1113" s="6" t="str">
        <x:v>23060</x:v>
      </x:c>
      <x:c r="C1113" s="6" t="n">
        <x:v>2</x:v>
      </x:c>
      <x:c r="D1113" s="6" t="n">
        <x:v>145.92</x:v>
      </x:c>
      <x:c r="E1113" s="6" t="n">
        <x:v>109.44</x:v>
      </x:c>
      <x:c r="F1113" s="6" t="n">
        <x:v>91.2</x:v>
      </x:c>
      <x:c r="G1113" s="6" t="n">
        <x:v>5.76</x:v>
      </x:c>
      <x:c r="H1113" s="6" t="n">
        <x:v>4.32</x:v>
      </x:c>
      <x:c r="I1113" s="6" t="n">
        <x:v>3.6</x:v>
      </x:c>
      <x:c r="J1113" s="6" t="str">
        <x:v>https://raw.githubusercontent.com/Mar-7th/StarRailRes/dbe8cdfcfb0bf657b9fe1cf92d5537f118ccb487/index_new/cn/light_cone_promotions.json</x:v>
      </x:c>
    </x:row>
    <x:row r="1114" ht="20" customHeight="1">
      <x:c r="A1114" s="6" t="str">
        <x:v>23060_3</x:v>
      </x:c>
      <x:c r="B1114" s="6" t="str">
        <x:v>23060</x:v>
      </x:c>
      <x:c r="C1114" s="6" t="n">
        <x:v>3</x:v>
      </x:c>
      <x:c r="D1114" s="6" t="n">
        <x:v>207.36</x:v>
      </x:c>
      <x:c r="E1114" s="6" t="n">
        <x:v>155.52</x:v>
      </x:c>
      <x:c r="F1114" s="6" t="n">
        <x:v>129.6</x:v>
      </x:c>
      <x:c r="G1114" s="6" t="n">
        <x:v>5.76</x:v>
      </x:c>
      <x:c r="H1114" s="6" t="n">
        <x:v>4.32</x:v>
      </x:c>
      <x:c r="I1114" s="6" t="n">
        <x:v>3.6</x:v>
      </x:c>
      <x:c r="J1114" s="6" t="str">
        <x:v>https://raw.githubusercontent.com/Mar-7th/StarRailRes/dbe8cdfcfb0bf657b9fe1cf92d5537f118ccb487/index_new/cn/light_cone_promotions.json</x:v>
      </x:c>
    </x:row>
    <x:row r="1115" ht="20" customHeight="1">
      <x:c r="A1115" s="6" t="str">
        <x:v>23060_4</x:v>
      </x:c>
      <x:c r="B1115" s="6" t="str">
        <x:v>23060</x:v>
      </x:c>
      <x:c r="C1115" s="6" t="n">
        <x:v>4</x:v>
      </x:c>
      <x:c r="D1115" s="6" t="n">
        <x:v>268.8</x:v>
      </x:c>
      <x:c r="E1115" s="6" t="n">
        <x:v>201.6</x:v>
      </x:c>
      <x:c r="F1115" s="6" t="n">
        <x:v>168</x:v>
      </x:c>
      <x:c r="G1115" s="6" t="n">
        <x:v>5.76</x:v>
      </x:c>
      <x:c r="H1115" s="6" t="n">
        <x:v>4.32</x:v>
      </x:c>
      <x:c r="I1115" s="6" t="n">
        <x:v>3.6</x:v>
      </x:c>
      <x:c r="J1115" s="6" t="str">
        <x:v>https://raw.githubusercontent.com/Mar-7th/StarRailRes/dbe8cdfcfb0bf657b9fe1cf92d5537f118ccb487/index_new/cn/light_cone_promotions.json</x:v>
      </x:c>
    </x:row>
    <x:row r="1116" ht="20" customHeight="1">
      <x:c r="A1116" s="6" t="str">
        <x:v>23060_5</x:v>
      </x:c>
      <x:c r="B1116" s="6" t="str">
        <x:v>23060</x:v>
      </x:c>
      <x:c r="C1116" s="6" t="n">
        <x:v>5</x:v>
      </x:c>
      <x:c r="D1116" s="6" t="n">
        <x:v>330.24</x:v>
      </x:c>
      <x:c r="E1116" s="6" t="n">
        <x:v>247.68</x:v>
      </x:c>
      <x:c r="F1116" s="6" t="n">
        <x:v>206.4</x:v>
      </x:c>
      <x:c r="G1116" s="6" t="n">
        <x:v>5.76</x:v>
      </x:c>
      <x:c r="H1116" s="6" t="n">
        <x:v>4.32</x:v>
      </x:c>
      <x:c r="I1116" s="6" t="n">
        <x:v>3.6</x:v>
      </x:c>
      <x:c r="J1116" s="6" t="str">
        <x:v>https://raw.githubusercontent.com/Mar-7th/StarRailRes/dbe8cdfcfb0bf657b9fe1cf92d5537f118ccb487/index_new/cn/light_cone_promotions.json</x:v>
      </x:c>
    </x:row>
    <x:row r="1117" ht="20" customHeight="1">
      <x:c r="A1117" s="6" t="str">
        <x:v>23060_6</x:v>
      </x:c>
      <x:c r="B1117" s="6" t="str">
        <x:v>23060</x:v>
      </x:c>
      <x:c r="C1117" s="6" t="n">
        <x:v>6</x:v>
      </x:c>
      <x:c r="D1117" s="6" t="n">
        <x:v>391.68</x:v>
      </x:c>
      <x:c r="E1117" s="6" t="n">
        <x:v>293.76</x:v>
      </x:c>
      <x:c r="F1117" s="6" t="n">
        <x:v>244.8</x:v>
      </x:c>
      <x:c r="G1117" s="6" t="n">
        <x:v>5.76</x:v>
      </x:c>
      <x:c r="H1117" s="6" t="n">
        <x:v>4.32</x:v>
      </x:c>
      <x:c r="I1117" s="6" t="n">
        <x:v>3.6</x:v>
      </x:c>
      <x:c r="J1117" s="6" t="str">
        <x:v>https://raw.githubusercontent.com/Mar-7th/StarRailRes/dbe8cdfcfb0bf657b9fe1cf92d5537f118ccb487/index_new/cn/light_cone_promotions.json</x:v>
      </x:c>
    </x:row>
    <x:row r="1118" ht="20" customHeight="1">
      <x:c r="A1118" s="6" t="str">
        <x:v>23061_0</x:v>
      </x:c>
      <x:c r="B1118" s="6" t="str">
        <x:v>23061</x:v>
      </x:c>
      <x:c r="C1118" s="6" t="n">
        <x:v>0</x:v>
      </x:c>
      <x:c r="D1118" s="6" t="n">
        <x:v>38.4</x:v>
      </x:c>
      <x:c r="E1118" s="6" t="n">
        <x:v>28.8</x:v>
      </x:c>
      <x:c r="F1118" s="6" t="n">
        <x:v>24</x:v>
      </x:c>
      <x:c r="G1118" s="6" t="n">
        <x:v>5.76</x:v>
      </x:c>
      <x:c r="H1118" s="6" t="n">
        <x:v>4.32</x:v>
      </x:c>
      <x:c r="I1118" s="6" t="n">
        <x:v>3.6</x:v>
      </x:c>
      <x:c r="J1118" s="6" t="str">
        <x:v>https://raw.githubusercontent.com/Mar-7th/StarRailRes/dbe8cdfcfb0bf657b9fe1cf92d5537f118ccb487/index_new/cn/light_cone_promotions.json</x:v>
      </x:c>
    </x:row>
    <x:row r="1119" ht="20" customHeight="1">
      <x:c r="A1119" s="6" t="str">
        <x:v>23061_1</x:v>
      </x:c>
      <x:c r="B1119" s="6" t="str">
        <x:v>23061</x:v>
      </x:c>
      <x:c r="C1119" s="6" t="n">
        <x:v>1</x:v>
      </x:c>
      <x:c r="D1119" s="6" t="n">
        <x:v>84.48</x:v>
      </x:c>
      <x:c r="E1119" s="6" t="n">
        <x:v>63.36</x:v>
      </x:c>
      <x:c r="F1119" s="6" t="n">
        <x:v>52.8</x:v>
      </x:c>
      <x:c r="G1119" s="6" t="n">
        <x:v>5.76</x:v>
      </x:c>
      <x:c r="H1119" s="6" t="n">
        <x:v>4.32</x:v>
      </x:c>
      <x:c r="I1119" s="6" t="n">
        <x:v>3.6</x:v>
      </x:c>
      <x:c r="J1119" s="6" t="str">
        <x:v>https://raw.githubusercontent.com/Mar-7th/StarRailRes/dbe8cdfcfb0bf657b9fe1cf92d5537f118ccb487/index_new/cn/light_cone_promotions.json</x:v>
      </x:c>
    </x:row>
    <x:row r="1120" ht="20" customHeight="1">
      <x:c r="A1120" s="6" t="str">
        <x:v>23061_2</x:v>
      </x:c>
      <x:c r="B1120" s="6" t="str">
        <x:v>23061</x:v>
      </x:c>
      <x:c r="C1120" s="6" t="n">
        <x:v>2</x:v>
      </x:c>
      <x:c r="D1120" s="6" t="n">
        <x:v>145.92</x:v>
      </x:c>
      <x:c r="E1120" s="6" t="n">
        <x:v>109.44</x:v>
      </x:c>
      <x:c r="F1120" s="6" t="n">
        <x:v>91.2</x:v>
      </x:c>
      <x:c r="G1120" s="6" t="n">
        <x:v>5.76</x:v>
      </x:c>
      <x:c r="H1120" s="6" t="n">
        <x:v>4.32</x:v>
      </x:c>
      <x:c r="I1120" s="6" t="n">
        <x:v>3.6</x:v>
      </x:c>
      <x:c r="J1120" s="6" t="str">
        <x:v>https://raw.githubusercontent.com/Mar-7th/StarRailRes/dbe8cdfcfb0bf657b9fe1cf92d5537f118ccb487/index_new/cn/light_cone_promotions.json</x:v>
      </x:c>
    </x:row>
    <x:row r="1121" ht="20" customHeight="1">
      <x:c r="A1121" s="6" t="str">
        <x:v>23061_3</x:v>
      </x:c>
      <x:c r="B1121" s="6" t="str">
        <x:v>23061</x:v>
      </x:c>
      <x:c r="C1121" s="6" t="n">
        <x:v>3</x:v>
      </x:c>
      <x:c r="D1121" s="6" t="n">
        <x:v>207.36</x:v>
      </x:c>
      <x:c r="E1121" s="6" t="n">
        <x:v>155.52</x:v>
      </x:c>
      <x:c r="F1121" s="6" t="n">
        <x:v>129.6</x:v>
      </x:c>
      <x:c r="G1121" s="6" t="n">
        <x:v>5.76</x:v>
      </x:c>
      <x:c r="H1121" s="6" t="n">
        <x:v>4.32</x:v>
      </x:c>
      <x:c r="I1121" s="6" t="n">
        <x:v>3.6</x:v>
      </x:c>
      <x:c r="J1121" s="6" t="str">
        <x:v>https://raw.githubusercontent.com/Mar-7th/StarRailRes/dbe8cdfcfb0bf657b9fe1cf92d5537f118ccb487/index_new/cn/light_cone_promotions.json</x:v>
      </x:c>
    </x:row>
    <x:row r="1122" ht="20" customHeight="1">
      <x:c r="A1122" s="6" t="str">
        <x:v>23061_4</x:v>
      </x:c>
      <x:c r="B1122" s="6" t="str">
        <x:v>23061</x:v>
      </x:c>
      <x:c r="C1122" s="6" t="n">
        <x:v>4</x:v>
      </x:c>
      <x:c r="D1122" s="6" t="n">
        <x:v>268.8</x:v>
      </x:c>
      <x:c r="E1122" s="6" t="n">
        <x:v>201.6</x:v>
      </x:c>
      <x:c r="F1122" s="6" t="n">
        <x:v>168</x:v>
      </x:c>
      <x:c r="G1122" s="6" t="n">
        <x:v>5.76</x:v>
      </x:c>
      <x:c r="H1122" s="6" t="n">
        <x:v>4.32</x:v>
      </x:c>
      <x:c r="I1122" s="6" t="n">
        <x:v>3.6</x:v>
      </x:c>
      <x:c r="J1122" s="6" t="str">
        <x:v>https://raw.githubusercontent.com/Mar-7th/StarRailRes/dbe8cdfcfb0bf657b9fe1cf92d5537f118ccb487/index_new/cn/light_cone_promotions.json</x:v>
      </x:c>
    </x:row>
    <x:row r="1123" ht="20" customHeight="1">
      <x:c r="A1123" s="6" t="str">
        <x:v>23061_5</x:v>
      </x:c>
      <x:c r="B1123" s="6" t="str">
        <x:v>23061</x:v>
      </x:c>
      <x:c r="C1123" s="6" t="n">
        <x:v>5</x:v>
      </x:c>
      <x:c r="D1123" s="6" t="n">
        <x:v>330.24</x:v>
      </x:c>
      <x:c r="E1123" s="6" t="n">
        <x:v>247.68</x:v>
      </x:c>
      <x:c r="F1123" s="6" t="n">
        <x:v>206.4</x:v>
      </x:c>
      <x:c r="G1123" s="6" t="n">
        <x:v>5.76</x:v>
      </x:c>
      <x:c r="H1123" s="6" t="n">
        <x:v>4.32</x:v>
      </x:c>
      <x:c r="I1123" s="6" t="n">
        <x:v>3.6</x:v>
      </x:c>
      <x:c r="J1123" s="6" t="str">
        <x:v>https://raw.githubusercontent.com/Mar-7th/StarRailRes/dbe8cdfcfb0bf657b9fe1cf92d5537f118ccb487/index_new/cn/light_cone_promotions.json</x:v>
      </x:c>
    </x:row>
    <x:row r="1124" ht="20" customHeight="1">
      <x:c r="A1124" s="6" t="str">
        <x:v>23061_6</x:v>
      </x:c>
      <x:c r="B1124" s="6" t="str">
        <x:v>23061</x:v>
      </x:c>
      <x:c r="C1124" s="6" t="n">
        <x:v>6</x:v>
      </x:c>
      <x:c r="D1124" s="6" t="n">
        <x:v>391.68</x:v>
      </x:c>
      <x:c r="E1124" s="6" t="n">
        <x:v>293.76</x:v>
      </x:c>
      <x:c r="F1124" s="6" t="n">
        <x:v>244.8</x:v>
      </x:c>
      <x:c r="G1124" s="6" t="n">
        <x:v>5.76</x:v>
      </x:c>
      <x:c r="H1124" s="6" t="n">
        <x:v>4.32</x:v>
      </x:c>
      <x:c r="I1124" s="6" t="n">
        <x:v>3.6</x:v>
      </x:c>
      <x:c r="J1124" s="6" t="str">
        <x:v>https://raw.githubusercontent.com/Mar-7th/StarRailRes/dbe8cdfcfb0bf657b9fe1cf92d5537f118ccb487/index_new/cn/light_cone_promotions.json</x:v>
      </x:c>
    </x:row>
    <x:row r="1125" ht="20" customHeight="1">
      <x:c r="A1125" s="6" t="str">
        <x:v>23062_0</x:v>
      </x:c>
      <x:c r="B1125" s="6" t="str">
        <x:v>23062</x:v>
      </x:c>
      <x:c r="C1125" s="6" t="n">
        <x:v>0</x:v>
      </x:c>
      <x:c r="D1125" s="6" t="n">
        <x:v>43.2</x:v>
      </x:c>
      <x:c r="E1125" s="6" t="n">
        <x:v>28.8</x:v>
      </x:c>
      <x:c r="F1125" s="6" t="n">
        <x:v>21</x:v>
      </x:c>
      <x:c r="G1125" s="6" t="n">
        <x:v>6.48</x:v>
      </x:c>
      <x:c r="H1125" s="6" t="n">
        <x:v>4.32</x:v>
      </x:c>
      <x:c r="I1125" s="6" t="n">
        <x:v>3.15</x:v>
      </x:c>
      <x:c r="J1125" s="6" t="str">
        <x:v>https://raw.githubusercontent.com/Mar-7th/StarRailRes/dbe8cdfcfb0bf657b9fe1cf92d5537f118ccb487/index_new/cn/light_cone_promotions.json</x:v>
      </x:c>
    </x:row>
    <x:row r="1126" ht="20" customHeight="1">
      <x:c r="A1126" s="6" t="str">
        <x:v>23062_1</x:v>
      </x:c>
      <x:c r="B1126" s="6" t="str">
        <x:v>23062</x:v>
      </x:c>
      <x:c r="C1126" s="6" t="n">
        <x:v>1</x:v>
      </x:c>
      <x:c r="D1126" s="6" t="n">
        <x:v>95.04</x:v>
      </x:c>
      <x:c r="E1126" s="6" t="n">
        <x:v>63.36</x:v>
      </x:c>
      <x:c r="F1126" s="6" t="n">
        <x:v>46.2</x:v>
      </x:c>
      <x:c r="G1126" s="6" t="n">
        <x:v>6.48</x:v>
      </x:c>
      <x:c r="H1126" s="6" t="n">
        <x:v>4.32</x:v>
      </x:c>
      <x:c r="I1126" s="6" t="n">
        <x:v>3.15</x:v>
      </x:c>
      <x:c r="J1126" s="6" t="str">
        <x:v>https://raw.githubusercontent.com/Mar-7th/StarRailRes/dbe8cdfcfb0bf657b9fe1cf92d5537f118ccb487/index_new/cn/light_cone_promotions.json</x:v>
      </x:c>
    </x:row>
    <x:row r="1127" ht="20" customHeight="1">
      <x:c r="A1127" s="6" t="str">
        <x:v>23062_2</x:v>
      </x:c>
      <x:c r="B1127" s="6" t="str">
        <x:v>23062</x:v>
      </x:c>
      <x:c r="C1127" s="6" t="n">
        <x:v>2</x:v>
      </x:c>
      <x:c r="D1127" s="6" t="n">
        <x:v>164.16</x:v>
      </x:c>
      <x:c r="E1127" s="6" t="n">
        <x:v>109.44</x:v>
      </x:c>
      <x:c r="F1127" s="6" t="n">
        <x:v>79.8</x:v>
      </x:c>
      <x:c r="G1127" s="6" t="n">
        <x:v>6.48</x:v>
      </x:c>
      <x:c r="H1127" s="6" t="n">
        <x:v>4.32</x:v>
      </x:c>
      <x:c r="I1127" s="6" t="n">
        <x:v>3.15</x:v>
      </x:c>
      <x:c r="J1127" s="6" t="str">
        <x:v>https://raw.githubusercontent.com/Mar-7th/StarRailRes/dbe8cdfcfb0bf657b9fe1cf92d5537f118ccb487/index_new/cn/light_cone_promotions.json</x:v>
      </x:c>
    </x:row>
    <x:row r="1128" ht="20" customHeight="1">
      <x:c r="A1128" s="6" t="str">
        <x:v>23062_3</x:v>
      </x:c>
      <x:c r="B1128" s="6" t="str">
        <x:v>23062</x:v>
      </x:c>
      <x:c r="C1128" s="6" t="n">
        <x:v>3</x:v>
      </x:c>
      <x:c r="D1128" s="6" t="n">
        <x:v>233.28</x:v>
      </x:c>
      <x:c r="E1128" s="6" t="n">
        <x:v>155.52</x:v>
      </x:c>
      <x:c r="F1128" s="6" t="n">
        <x:v>113.4</x:v>
      </x:c>
      <x:c r="G1128" s="6" t="n">
        <x:v>6.48</x:v>
      </x:c>
      <x:c r="H1128" s="6" t="n">
        <x:v>4.32</x:v>
      </x:c>
      <x:c r="I1128" s="6" t="n">
        <x:v>3.15</x:v>
      </x:c>
      <x:c r="J1128" s="6" t="str">
        <x:v>https://raw.githubusercontent.com/Mar-7th/StarRailRes/dbe8cdfcfb0bf657b9fe1cf92d5537f118ccb487/index_new/cn/light_cone_promotions.json</x:v>
      </x:c>
    </x:row>
    <x:row r="1129" ht="20" customHeight="1">
      <x:c r="A1129" s="6" t="str">
        <x:v>23062_4</x:v>
      </x:c>
      <x:c r="B1129" s="6" t="str">
        <x:v>23062</x:v>
      </x:c>
      <x:c r="C1129" s="6" t="n">
        <x:v>4</x:v>
      </x:c>
      <x:c r="D1129" s="6" t="n">
        <x:v>302.4</x:v>
      </x:c>
      <x:c r="E1129" s="6" t="n">
        <x:v>201.6</x:v>
      </x:c>
      <x:c r="F1129" s="6" t="n">
        <x:v>147</x:v>
      </x:c>
      <x:c r="G1129" s="6" t="n">
        <x:v>6.48</x:v>
      </x:c>
      <x:c r="H1129" s="6" t="n">
        <x:v>4.32</x:v>
      </x:c>
      <x:c r="I1129" s="6" t="n">
        <x:v>3.15</x:v>
      </x:c>
      <x:c r="J1129" s="6" t="str">
        <x:v>https://raw.githubusercontent.com/Mar-7th/StarRailRes/dbe8cdfcfb0bf657b9fe1cf92d5537f118ccb487/index_new/cn/light_cone_promotions.json</x:v>
      </x:c>
    </x:row>
    <x:row r="1130" ht="20" customHeight="1">
      <x:c r="A1130" s="6" t="str">
        <x:v>23062_5</x:v>
      </x:c>
      <x:c r="B1130" s="6" t="str">
        <x:v>23062</x:v>
      </x:c>
      <x:c r="C1130" s="6" t="n">
        <x:v>5</x:v>
      </x:c>
      <x:c r="D1130" s="6" t="n">
        <x:v>371.52</x:v>
      </x:c>
      <x:c r="E1130" s="6" t="n">
        <x:v>247.68</x:v>
      </x:c>
      <x:c r="F1130" s="6" t="n">
        <x:v>180.6</x:v>
      </x:c>
      <x:c r="G1130" s="6" t="n">
        <x:v>6.48</x:v>
      </x:c>
      <x:c r="H1130" s="6" t="n">
        <x:v>4.32</x:v>
      </x:c>
      <x:c r="I1130" s="6" t="n">
        <x:v>3.15</x:v>
      </x:c>
      <x:c r="J1130" s="6" t="str">
        <x:v>https://raw.githubusercontent.com/Mar-7th/StarRailRes/dbe8cdfcfb0bf657b9fe1cf92d5537f118ccb487/index_new/cn/light_cone_promotions.json</x:v>
      </x:c>
    </x:row>
    <x:row r="1131" ht="20" customHeight="1">
      <x:c r="A1131" s="6" t="str">
        <x:v>23062_6</x:v>
      </x:c>
      <x:c r="B1131" s="6" t="str">
        <x:v>23062</x:v>
      </x:c>
      <x:c r="C1131" s="6" t="n">
        <x:v>6</x:v>
      </x:c>
      <x:c r="D1131" s="6" t="n">
        <x:v>440.64</x:v>
      </x:c>
      <x:c r="E1131" s="6" t="n">
        <x:v>293.76</x:v>
      </x:c>
      <x:c r="F1131" s="6" t="n">
        <x:v>214.2</x:v>
      </x:c>
      <x:c r="G1131" s="6" t="n">
        <x:v>6.48</x:v>
      </x:c>
      <x:c r="H1131" s="6" t="n">
        <x:v>4.32</x:v>
      </x:c>
      <x:c r="I1131" s="6" t="n">
        <x:v>3.15</x:v>
      </x:c>
      <x:c r="J1131" s="6" t="str">
        <x:v>https://raw.githubusercontent.com/Mar-7th/StarRailRes/dbe8cdfcfb0bf657b9fe1cf92d5537f118ccb487/index_new/cn/light_cone_promotions.json</x:v>
      </x:c>
    </x:row>
    <x:row r="1132" ht="20" customHeight="1">
      <x:c r="A1132" s="6" t="str">
        <x:v>23063_0</x:v>
      </x:c>
      <x:c r="B1132" s="6" t="str">
        <x:v>23063</x:v>
      </x:c>
      <x:c r="C1132" s="6" t="n">
        <x:v>0</x:v>
      </x:c>
      <x:c r="D1132" s="6" t="n">
        <x:v>52.8</x:v>
      </x:c>
      <x:c r="E1132" s="6" t="n">
        <x:v>26.4</x:v>
      </x:c>
      <x:c r="F1132" s="6" t="n">
        <x:v>18</x:v>
      </x:c>
      <x:c r="G1132" s="6" t="n">
        <x:v>7.92</x:v>
      </x:c>
      <x:c r="H1132" s="6" t="n">
        <x:v>3.96</x:v>
      </x:c>
      <x:c r="I1132" s="6" t="n">
        <x:v>2.7</x:v>
      </x:c>
      <x:c r="J1132" s="6" t="str">
        <x:v>https://raw.githubusercontent.com/Mar-7th/StarRailRes/dbe8cdfcfb0bf657b9fe1cf92d5537f118ccb487/index_new/cn/light_cone_promotions.json</x:v>
      </x:c>
    </x:row>
    <x:row r="1133" ht="20" customHeight="1">
      <x:c r="A1133" s="6" t="str">
        <x:v>23063_1</x:v>
      </x:c>
      <x:c r="B1133" s="6" t="str">
        <x:v>23063</x:v>
      </x:c>
      <x:c r="C1133" s="6" t="n">
        <x:v>1</x:v>
      </x:c>
      <x:c r="D1133" s="6" t="n">
        <x:v>116.16</x:v>
      </x:c>
      <x:c r="E1133" s="6" t="n">
        <x:v>58.08</x:v>
      </x:c>
      <x:c r="F1133" s="6" t="n">
        <x:v>39.6</x:v>
      </x:c>
      <x:c r="G1133" s="6" t="n">
        <x:v>7.92</x:v>
      </x:c>
      <x:c r="H1133" s="6" t="n">
        <x:v>3.96</x:v>
      </x:c>
      <x:c r="I1133" s="6" t="n">
        <x:v>2.7</x:v>
      </x:c>
      <x:c r="J1133" s="6" t="str">
        <x:v>https://raw.githubusercontent.com/Mar-7th/StarRailRes/dbe8cdfcfb0bf657b9fe1cf92d5537f118ccb487/index_new/cn/light_cone_promotions.json</x:v>
      </x:c>
    </x:row>
    <x:row r="1134" ht="20" customHeight="1">
      <x:c r="A1134" s="6" t="str">
        <x:v>23063_2</x:v>
      </x:c>
      <x:c r="B1134" s="6" t="str">
        <x:v>23063</x:v>
      </x:c>
      <x:c r="C1134" s="6" t="n">
        <x:v>2</x:v>
      </x:c>
      <x:c r="D1134" s="6" t="n">
        <x:v>200.64</x:v>
      </x:c>
      <x:c r="E1134" s="6" t="n">
        <x:v>100.32</x:v>
      </x:c>
      <x:c r="F1134" s="6" t="n">
        <x:v>68.4</x:v>
      </x:c>
      <x:c r="G1134" s="6" t="n">
        <x:v>7.92</x:v>
      </x:c>
      <x:c r="H1134" s="6" t="n">
        <x:v>3.96</x:v>
      </x:c>
      <x:c r="I1134" s="6" t="n">
        <x:v>2.7</x:v>
      </x:c>
      <x:c r="J1134" s="6" t="str">
        <x:v>https://raw.githubusercontent.com/Mar-7th/StarRailRes/dbe8cdfcfb0bf657b9fe1cf92d5537f118ccb487/index_new/cn/light_cone_promotions.json</x:v>
      </x:c>
    </x:row>
    <x:row r="1135" ht="20" customHeight="1">
      <x:c r="A1135" s="6" t="str">
        <x:v>23063_3</x:v>
      </x:c>
      <x:c r="B1135" s="6" t="str">
        <x:v>23063</x:v>
      </x:c>
      <x:c r="C1135" s="6" t="n">
        <x:v>3</x:v>
      </x:c>
      <x:c r="D1135" s="6" t="n">
        <x:v>285.12</x:v>
      </x:c>
      <x:c r="E1135" s="6" t="n">
        <x:v>142.56</x:v>
      </x:c>
      <x:c r="F1135" s="6" t="n">
        <x:v>97.2</x:v>
      </x:c>
      <x:c r="G1135" s="6" t="n">
        <x:v>7.92</x:v>
      </x:c>
      <x:c r="H1135" s="6" t="n">
        <x:v>3.96</x:v>
      </x:c>
      <x:c r="I1135" s="6" t="n">
        <x:v>2.7</x:v>
      </x:c>
      <x:c r="J1135" s="6" t="str">
        <x:v>https://raw.githubusercontent.com/Mar-7th/StarRailRes/dbe8cdfcfb0bf657b9fe1cf92d5537f118ccb487/index_new/cn/light_cone_promotions.json</x:v>
      </x:c>
    </x:row>
    <x:row r="1136" ht="20" customHeight="1">
      <x:c r="A1136" s="6" t="str">
        <x:v>23063_4</x:v>
      </x:c>
      <x:c r="B1136" s="6" t="str">
        <x:v>23063</x:v>
      </x:c>
      <x:c r="C1136" s="6" t="n">
        <x:v>4</x:v>
      </x:c>
      <x:c r="D1136" s="6" t="n">
        <x:v>369.6</x:v>
      </x:c>
      <x:c r="E1136" s="6" t="n">
        <x:v>184.8</x:v>
      </x:c>
      <x:c r="F1136" s="6" t="n">
        <x:v>126</x:v>
      </x:c>
      <x:c r="G1136" s="6" t="n">
        <x:v>7.92</x:v>
      </x:c>
      <x:c r="H1136" s="6" t="n">
        <x:v>3.96</x:v>
      </x:c>
      <x:c r="I1136" s="6" t="n">
        <x:v>2.7</x:v>
      </x:c>
      <x:c r="J1136" s="6" t="str">
        <x:v>https://raw.githubusercontent.com/Mar-7th/StarRailRes/dbe8cdfcfb0bf657b9fe1cf92d5537f118ccb487/index_new/cn/light_cone_promotions.json</x:v>
      </x:c>
    </x:row>
    <x:row r="1137" ht="20" customHeight="1">
      <x:c r="A1137" s="6" t="str">
        <x:v>23063_5</x:v>
      </x:c>
      <x:c r="B1137" s="6" t="str">
        <x:v>23063</x:v>
      </x:c>
      <x:c r="C1137" s="6" t="n">
        <x:v>5</x:v>
      </x:c>
      <x:c r="D1137" s="6" t="n">
        <x:v>454.08</x:v>
      </x:c>
      <x:c r="E1137" s="6" t="n">
        <x:v>227.04</x:v>
      </x:c>
      <x:c r="F1137" s="6" t="n">
        <x:v>154.8</x:v>
      </x:c>
      <x:c r="G1137" s="6" t="n">
        <x:v>7.92</x:v>
      </x:c>
      <x:c r="H1137" s="6" t="n">
        <x:v>3.96</x:v>
      </x:c>
      <x:c r="I1137" s="6" t="n">
        <x:v>2.7</x:v>
      </x:c>
      <x:c r="J1137" s="6" t="str">
        <x:v>https://raw.githubusercontent.com/Mar-7th/StarRailRes/dbe8cdfcfb0bf657b9fe1cf92d5537f118ccb487/index_new/cn/light_cone_promotions.json</x:v>
      </x:c>
    </x:row>
    <x:row r="1138" ht="20" customHeight="1">
      <x:c r="A1138" s="6" t="str">
        <x:v>23063_6</x:v>
      </x:c>
      <x:c r="B1138" s="6" t="str">
        <x:v>23063</x:v>
      </x:c>
      <x:c r="C1138" s="6" t="n">
        <x:v>6</x:v>
      </x:c>
      <x:c r="D1138" s="6" t="n">
        <x:v>538.56</x:v>
      </x:c>
      <x:c r="E1138" s="6" t="n">
        <x:v>269.28</x:v>
      </x:c>
      <x:c r="F1138" s="6" t="n">
        <x:v>183.6</x:v>
      </x:c>
      <x:c r="G1138" s="6" t="n">
        <x:v>7.92</x:v>
      </x:c>
      <x:c r="H1138" s="6" t="n">
        <x:v>3.96</x:v>
      </x:c>
      <x:c r="I1138" s="6" t="n">
        <x:v>2.7</x:v>
      </x:c>
      <x:c r="J1138" s="6" t="str">
        <x:v>https://raw.githubusercontent.com/Mar-7th/StarRailRes/dbe8cdfcfb0bf657b9fe1cf92d5537f118ccb487/index_new/cn/light_cone_promotions.json</x:v>
      </x:c>
    </x:row>
    <x:row r="1139" ht="20" customHeight="1">
      <x:c r="A1139" s="6" t="str">
        <x:v>23064_0</x:v>
      </x:c>
      <x:c r="B1139" s="6" t="str">
        <x:v>23064</x:v>
      </x:c>
      <x:c r="C1139" s="6" t="n">
        <x:v>0</x:v>
      </x:c>
      <x:c r="D1139" s="6" t="n">
        <x:v>43.2</x:v>
      </x:c>
      <x:c r="E1139" s="6" t="n">
        <x:v>26.4</x:v>
      </x:c>
      <x:c r="F1139" s="6" t="n">
        <x:v>24</x:v>
      </x:c>
      <x:c r="G1139" s="6" t="n">
        <x:v>6.48</x:v>
      </x:c>
      <x:c r="H1139" s="6" t="n">
        <x:v>3.96</x:v>
      </x:c>
      <x:c r="I1139" s="6" t="n">
        <x:v>3.6</x:v>
      </x:c>
      <x:c r="J1139" s="6" t="str">
        <x:v>https://raw.githubusercontent.com/Mar-7th/StarRailRes/dbe8cdfcfb0bf657b9fe1cf92d5537f118ccb487/index_new/cn/light_cone_promotions.json</x:v>
      </x:c>
    </x:row>
    <x:row r="1140" ht="20" customHeight="1">
      <x:c r="A1140" s="6" t="str">
        <x:v>23064_1</x:v>
      </x:c>
      <x:c r="B1140" s="6" t="str">
        <x:v>23064</x:v>
      </x:c>
      <x:c r="C1140" s="6" t="n">
        <x:v>1</x:v>
      </x:c>
      <x:c r="D1140" s="6" t="n">
        <x:v>95.04</x:v>
      </x:c>
      <x:c r="E1140" s="6" t="n">
        <x:v>58.08</x:v>
      </x:c>
      <x:c r="F1140" s="6" t="n">
        <x:v>52.8</x:v>
      </x:c>
      <x:c r="G1140" s="6" t="n">
        <x:v>6.48</x:v>
      </x:c>
      <x:c r="H1140" s="6" t="n">
        <x:v>3.96</x:v>
      </x:c>
      <x:c r="I1140" s="6" t="n">
        <x:v>3.6</x:v>
      </x:c>
      <x:c r="J1140" s="6" t="str">
        <x:v>https://raw.githubusercontent.com/Mar-7th/StarRailRes/dbe8cdfcfb0bf657b9fe1cf92d5537f118ccb487/index_new/cn/light_cone_promotions.json</x:v>
      </x:c>
    </x:row>
    <x:row r="1141" ht="20" customHeight="1">
      <x:c r="A1141" s="6" t="str">
        <x:v>23064_2</x:v>
      </x:c>
      <x:c r="B1141" s="6" t="str">
        <x:v>23064</x:v>
      </x:c>
      <x:c r="C1141" s="6" t="n">
        <x:v>2</x:v>
      </x:c>
      <x:c r="D1141" s="6" t="n">
        <x:v>164.16</x:v>
      </x:c>
      <x:c r="E1141" s="6" t="n">
        <x:v>100.32</x:v>
      </x:c>
      <x:c r="F1141" s="6" t="n">
        <x:v>91.2</x:v>
      </x:c>
      <x:c r="G1141" s="6" t="n">
        <x:v>6.48</x:v>
      </x:c>
      <x:c r="H1141" s="6" t="n">
        <x:v>3.96</x:v>
      </x:c>
      <x:c r="I1141" s="6" t="n">
        <x:v>3.6</x:v>
      </x:c>
      <x:c r="J1141" s="6" t="str">
        <x:v>https://raw.githubusercontent.com/Mar-7th/StarRailRes/dbe8cdfcfb0bf657b9fe1cf92d5537f118ccb487/index_new/cn/light_cone_promotions.json</x:v>
      </x:c>
    </x:row>
    <x:row r="1142" ht="20" customHeight="1">
      <x:c r="A1142" s="6" t="str">
        <x:v>23064_3</x:v>
      </x:c>
      <x:c r="B1142" s="6" t="str">
        <x:v>23064</x:v>
      </x:c>
      <x:c r="C1142" s="6" t="n">
        <x:v>3</x:v>
      </x:c>
      <x:c r="D1142" s="6" t="n">
        <x:v>233.28</x:v>
      </x:c>
      <x:c r="E1142" s="6" t="n">
        <x:v>142.56</x:v>
      </x:c>
      <x:c r="F1142" s="6" t="n">
        <x:v>129.6</x:v>
      </x:c>
      <x:c r="G1142" s="6" t="n">
        <x:v>6.48</x:v>
      </x:c>
      <x:c r="H1142" s="6" t="n">
        <x:v>3.96</x:v>
      </x:c>
      <x:c r="I1142" s="6" t="n">
        <x:v>3.6</x:v>
      </x:c>
      <x:c r="J1142" s="6" t="str">
        <x:v>https://raw.githubusercontent.com/Mar-7th/StarRailRes/dbe8cdfcfb0bf657b9fe1cf92d5537f118ccb487/index_new/cn/light_cone_promotions.json</x:v>
      </x:c>
    </x:row>
    <x:row r="1143" ht="20" customHeight="1">
      <x:c r="A1143" s="6" t="str">
        <x:v>23064_4</x:v>
      </x:c>
      <x:c r="B1143" s="6" t="str">
        <x:v>23064</x:v>
      </x:c>
      <x:c r="C1143" s="6" t="n">
        <x:v>4</x:v>
      </x:c>
      <x:c r="D1143" s="6" t="n">
        <x:v>302.4</x:v>
      </x:c>
      <x:c r="E1143" s="6" t="n">
        <x:v>184.8</x:v>
      </x:c>
      <x:c r="F1143" s="6" t="n">
        <x:v>168</x:v>
      </x:c>
      <x:c r="G1143" s="6" t="n">
        <x:v>6.48</x:v>
      </x:c>
      <x:c r="H1143" s="6" t="n">
        <x:v>3.96</x:v>
      </x:c>
      <x:c r="I1143" s="6" t="n">
        <x:v>3.6</x:v>
      </x:c>
      <x:c r="J1143" s="6" t="str">
        <x:v>https://raw.githubusercontent.com/Mar-7th/StarRailRes/dbe8cdfcfb0bf657b9fe1cf92d5537f118ccb487/index_new/cn/light_cone_promotions.json</x:v>
      </x:c>
    </x:row>
    <x:row r="1144" ht="20" customHeight="1">
      <x:c r="A1144" s="6" t="str">
        <x:v>23064_5</x:v>
      </x:c>
      <x:c r="B1144" s="6" t="str">
        <x:v>23064</x:v>
      </x:c>
      <x:c r="C1144" s="6" t="n">
        <x:v>5</x:v>
      </x:c>
      <x:c r="D1144" s="6" t="n">
        <x:v>371.52</x:v>
      </x:c>
      <x:c r="E1144" s="6" t="n">
        <x:v>227.04</x:v>
      </x:c>
      <x:c r="F1144" s="6" t="n">
        <x:v>206.4</x:v>
      </x:c>
      <x:c r="G1144" s="6" t="n">
        <x:v>6.48</x:v>
      </x:c>
      <x:c r="H1144" s="6" t="n">
        <x:v>3.96</x:v>
      </x:c>
      <x:c r="I1144" s="6" t="n">
        <x:v>3.6</x:v>
      </x:c>
      <x:c r="J1144" s="6" t="str">
        <x:v>https://raw.githubusercontent.com/Mar-7th/StarRailRes/dbe8cdfcfb0bf657b9fe1cf92d5537f118ccb487/index_new/cn/light_cone_promotions.json</x:v>
      </x:c>
    </x:row>
    <x:row r="1145" ht="20" customHeight="1">
      <x:c r="A1145" s="6" t="str">
        <x:v>23064_6</x:v>
      </x:c>
      <x:c r="B1145" s="6" t="str">
        <x:v>23064</x:v>
      </x:c>
      <x:c r="C1145" s="6" t="n">
        <x:v>6</x:v>
      </x:c>
      <x:c r="D1145" s="6" t="n">
        <x:v>440.64</x:v>
      </x:c>
      <x:c r="E1145" s="6" t="n">
        <x:v>269.28</x:v>
      </x:c>
      <x:c r="F1145" s="6" t="n">
        <x:v>244.8</x:v>
      </x:c>
      <x:c r="G1145" s="6" t="n">
        <x:v>6.48</x:v>
      </x:c>
      <x:c r="H1145" s="6" t="n">
        <x:v>3.96</x:v>
      </x:c>
      <x:c r="I1145" s="6" t="n">
        <x:v>3.6</x:v>
      </x:c>
      <x:c r="J1145" s="6" t="str">
        <x:v>https://raw.githubusercontent.com/Mar-7th/StarRailRes/dbe8cdfcfb0bf657b9fe1cf92d5537f118ccb487/index_new/cn/light_cone_promotions.json</x:v>
      </x:c>
    </x:row>
    <x:row r="1146" ht="20" customHeight="1">
      <x:c r="A1146" s="6" t="str">
        <x:v>24000_0</x:v>
      </x:c>
      <x:c r="B1146" s="6" t="str">
        <x:v>24000</x:v>
      </x:c>
      <x:c r="C1146" s="6" t="n">
        <x:v>0</x:v>
      </x:c>
      <x:c r="D1146" s="6" t="n">
        <x:v>48</x:v>
      </x:c>
      <x:c r="E1146" s="6" t="n">
        <x:v>24</x:v>
      </x:c>
      <x:c r="F1146" s="6" t="n">
        <x:v>18</x:v>
      </x:c>
      <x:c r="G1146" s="6" t="n">
        <x:v>7.2</x:v>
      </x:c>
      <x:c r="H1146" s="6" t="n">
        <x:v>3.6</x:v>
      </x:c>
      <x:c r="I1146" s="6" t="n">
        <x:v>2.7</x:v>
      </x:c>
      <x:c r="J1146" s="6" t="str">
        <x:v>https://raw.githubusercontent.com/Mar-7th/StarRailRes/dbe8cdfcfb0bf657b9fe1cf92d5537f118ccb487/index_new/cn/light_cone_promotions.json</x:v>
      </x:c>
    </x:row>
    <x:row r="1147" ht="20" customHeight="1">
      <x:c r="A1147" s="6" t="str">
        <x:v>24000_1</x:v>
      </x:c>
      <x:c r="B1147" s="6" t="str">
        <x:v>24000</x:v>
      </x:c>
      <x:c r="C1147" s="6" t="n">
        <x:v>1</x:v>
      </x:c>
      <x:c r="D1147" s="6" t="n">
        <x:v>105.6</x:v>
      </x:c>
      <x:c r="E1147" s="6" t="n">
        <x:v>52.8</x:v>
      </x:c>
      <x:c r="F1147" s="6" t="n">
        <x:v>39.6</x:v>
      </x:c>
      <x:c r="G1147" s="6" t="n">
        <x:v>7.2</x:v>
      </x:c>
      <x:c r="H1147" s="6" t="n">
        <x:v>3.6</x:v>
      </x:c>
      <x:c r="I1147" s="6" t="n">
        <x:v>2.7</x:v>
      </x:c>
      <x:c r="J1147" s="6" t="str">
        <x:v>https://raw.githubusercontent.com/Mar-7th/StarRailRes/dbe8cdfcfb0bf657b9fe1cf92d5537f118ccb487/index_new/cn/light_cone_promotions.json</x:v>
      </x:c>
    </x:row>
    <x:row r="1148" ht="20" customHeight="1">
      <x:c r="A1148" s="6" t="str">
        <x:v>24000_2</x:v>
      </x:c>
      <x:c r="B1148" s="6" t="str">
        <x:v>24000</x:v>
      </x:c>
      <x:c r="C1148" s="6" t="n">
        <x:v>2</x:v>
      </x:c>
      <x:c r="D1148" s="6" t="n">
        <x:v>182.4</x:v>
      </x:c>
      <x:c r="E1148" s="6" t="n">
        <x:v>91.2</x:v>
      </x:c>
      <x:c r="F1148" s="6" t="n">
        <x:v>68.4</x:v>
      </x:c>
      <x:c r="G1148" s="6" t="n">
        <x:v>7.2</x:v>
      </x:c>
      <x:c r="H1148" s="6" t="n">
        <x:v>3.6</x:v>
      </x:c>
      <x:c r="I1148" s="6" t="n">
        <x:v>2.7</x:v>
      </x:c>
      <x:c r="J1148" s="6" t="str">
        <x:v>https://raw.githubusercontent.com/Mar-7th/StarRailRes/dbe8cdfcfb0bf657b9fe1cf92d5537f118ccb487/index_new/cn/light_cone_promotions.json</x:v>
      </x:c>
    </x:row>
    <x:row r="1149" ht="20" customHeight="1">
      <x:c r="A1149" s="6" t="str">
        <x:v>24000_3</x:v>
      </x:c>
      <x:c r="B1149" s="6" t="str">
        <x:v>24000</x:v>
      </x:c>
      <x:c r="C1149" s="6" t="n">
        <x:v>3</x:v>
      </x:c>
      <x:c r="D1149" s="6" t="n">
        <x:v>259.2</x:v>
      </x:c>
      <x:c r="E1149" s="6" t="n">
        <x:v>129.6</x:v>
      </x:c>
      <x:c r="F1149" s="6" t="n">
        <x:v>97.2</x:v>
      </x:c>
      <x:c r="G1149" s="6" t="n">
        <x:v>7.2</x:v>
      </x:c>
      <x:c r="H1149" s="6" t="n">
        <x:v>3.6</x:v>
      </x:c>
      <x:c r="I1149" s="6" t="n">
        <x:v>2.7</x:v>
      </x:c>
      <x:c r="J1149" s="6" t="str">
        <x:v>https://raw.githubusercontent.com/Mar-7th/StarRailRes/dbe8cdfcfb0bf657b9fe1cf92d5537f118ccb487/index_new/cn/light_cone_promotions.json</x:v>
      </x:c>
    </x:row>
    <x:row r="1150" ht="20" customHeight="1">
      <x:c r="A1150" s="6" t="str">
        <x:v>24000_4</x:v>
      </x:c>
      <x:c r="B1150" s="6" t="str">
        <x:v>24000</x:v>
      </x:c>
      <x:c r="C1150" s="6" t="n">
        <x:v>4</x:v>
      </x:c>
      <x:c r="D1150" s="6" t="n">
        <x:v>336</x:v>
      </x:c>
      <x:c r="E1150" s="6" t="n">
        <x:v>168</x:v>
      </x:c>
      <x:c r="F1150" s="6" t="n">
        <x:v>126</x:v>
      </x:c>
      <x:c r="G1150" s="6" t="n">
        <x:v>7.2</x:v>
      </x:c>
      <x:c r="H1150" s="6" t="n">
        <x:v>3.6</x:v>
      </x:c>
      <x:c r="I1150" s="6" t="n">
        <x:v>2.7</x:v>
      </x:c>
      <x:c r="J1150" s="6" t="str">
        <x:v>https://raw.githubusercontent.com/Mar-7th/StarRailRes/dbe8cdfcfb0bf657b9fe1cf92d5537f118ccb487/index_new/cn/light_cone_promotions.json</x:v>
      </x:c>
    </x:row>
    <x:row r="1151" ht="20" customHeight="1">
      <x:c r="A1151" s="6" t="str">
        <x:v>24000_5</x:v>
      </x:c>
      <x:c r="B1151" s="6" t="str">
        <x:v>24000</x:v>
      </x:c>
      <x:c r="C1151" s="6" t="n">
        <x:v>5</x:v>
      </x:c>
      <x:c r="D1151" s="6" t="n">
        <x:v>412.8</x:v>
      </x:c>
      <x:c r="E1151" s="6" t="n">
        <x:v>206.4</x:v>
      </x:c>
      <x:c r="F1151" s="6" t="n">
        <x:v>154.8</x:v>
      </x:c>
      <x:c r="G1151" s="6" t="n">
        <x:v>7.2</x:v>
      </x:c>
      <x:c r="H1151" s="6" t="n">
        <x:v>3.6</x:v>
      </x:c>
      <x:c r="I1151" s="6" t="n">
        <x:v>2.7</x:v>
      </x:c>
      <x:c r="J1151" s="6" t="str">
        <x:v>https://raw.githubusercontent.com/Mar-7th/StarRailRes/dbe8cdfcfb0bf657b9fe1cf92d5537f118ccb487/index_new/cn/light_cone_promotions.json</x:v>
      </x:c>
    </x:row>
    <x:row r="1152" ht="20" customHeight="1">
      <x:c r="A1152" s="6" t="str">
        <x:v>24000_6</x:v>
      </x:c>
      <x:c r="B1152" s="6" t="str">
        <x:v>24000</x:v>
      </x:c>
      <x:c r="C1152" s="6" t="n">
        <x:v>6</x:v>
      </x:c>
      <x:c r="D1152" s="6" t="n">
        <x:v>489.6</x:v>
      </x:c>
      <x:c r="E1152" s="6" t="n">
        <x:v>244.8</x:v>
      </x:c>
      <x:c r="F1152" s="6" t="n">
        <x:v>183.6</x:v>
      </x:c>
      <x:c r="G1152" s="6" t="n">
        <x:v>7.2</x:v>
      </x:c>
      <x:c r="H1152" s="6" t="n">
        <x:v>3.6</x:v>
      </x:c>
      <x:c r="I1152" s="6" t="n">
        <x:v>2.7</x:v>
      </x:c>
      <x:c r="J1152" s="6" t="str">
        <x:v>https://raw.githubusercontent.com/Mar-7th/StarRailRes/dbe8cdfcfb0bf657b9fe1cf92d5537f118ccb487/index_new/cn/light_cone_promotions.json</x:v>
      </x:c>
    </x:row>
    <x:row r="1153" ht="20" customHeight="1">
      <x:c r="A1153" s="6" t="str">
        <x:v>24001_0</x:v>
      </x:c>
      <x:c r="B1153" s="6" t="str">
        <x:v>24001</x:v>
      </x:c>
      <x:c r="C1153" s="6" t="n">
        <x:v>0</x:v>
      </x:c>
      <x:c r="D1153" s="6" t="n">
        <x:v>43.2</x:v>
      </x:c>
      <x:c r="E1153" s="6" t="n">
        <x:v>24</x:v>
      </x:c>
      <x:c r="F1153" s="6" t="n">
        <x:v>21</x:v>
      </x:c>
      <x:c r="G1153" s="6" t="n">
        <x:v>6.48</x:v>
      </x:c>
      <x:c r="H1153" s="6" t="n">
        <x:v>3.6</x:v>
      </x:c>
      <x:c r="I1153" s="6" t="n">
        <x:v>3.15</x:v>
      </x:c>
      <x:c r="J1153" s="6" t="str">
        <x:v>https://raw.githubusercontent.com/Mar-7th/StarRailRes/dbe8cdfcfb0bf657b9fe1cf92d5537f118ccb487/index_new/cn/light_cone_promotions.json</x:v>
      </x:c>
    </x:row>
    <x:row r="1154" ht="20" customHeight="1">
      <x:c r="A1154" s="6" t="str">
        <x:v>24001_1</x:v>
      </x:c>
      <x:c r="B1154" s="6" t="str">
        <x:v>24001</x:v>
      </x:c>
      <x:c r="C1154" s="6" t="n">
        <x:v>1</x:v>
      </x:c>
      <x:c r="D1154" s="6" t="n">
        <x:v>95.04</x:v>
      </x:c>
      <x:c r="E1154" s="6" t="n">
        <x:v>52.8</x:v>
      </x:c>
      <x:c r="F1154" s="6" t="n">
        <x:v>46.2</x:v>
      </x:c>
      <x:c r="G1154" s="6" t="n">
        <x:v>6.48</x:v>
      </x:c>
      <x:c r="H1154" s="6" t="n">
        <x:v>3.6</x:v>
      </x:c>
      <x:c r="I1154" s="6" t="n">
        <x:v>3.15</x:v>
      </x:c>
      <x:c r="J1154" s="6" t="str">
        <x:v>https://raw.githubusercontent.com/Mar-7th/StarRailRes/dbe8cdfcfb0bf657b9fe1cf92d5537f118ccb487/index_new/cn/light_cone_promotions.json</x:v>
      </x:c>
    </x:row>
    <x:row r="1155" ht="20" customHeight="1">
      <x:c r="A1155" s="6" t="str">
        <x:v>24001_2</x:v>
      </x:c>
      <x:c r="B1155" s="6" t="str">
        <x:v>24001</x:v>
      </x:c>
      <x:c r="C1155" s="6" t="n">
        <x:v>2</x:v>
      </x:c>
      <x:c r="D1155" s="6" t="n">
        <x:v>164.16</x:v>
      </x:c>
      <x:c r="E1155" s="6" t="n">
        <x:v>91.2</x:v>
      </x:c>
      <x:c r="F1155" s="6" t="n">
        <x:v>79.8</x:v>
      </x:c>
      <x:c r="G1155" s="6" t="n">
        <x:v>6.48</x:v>
      </x:c>
      <x:c r="H1155" s="6" t="n">
        <x:v>3.6</x:v>
      </x:c>
      <x:c r="I1155" s="6" t="n">
        <x:v>3.15</x:v>
      </x:c>
      <x:c r="J1155" s="6" t="str">
        <x:v>https://raw.githubusercontent.com/Mar-7th/StarRailRes/dbe8cdfcfb0bf657b9fe1cf92d5537f118ccb487/index_new/cn/light_cone_promotions.json</x:v>
      </x:c>
    </x:row>
    <x:row r="1156" ht="20" customHeight="1">
      <x:c r="A1156" s="6" t="str">
        <x:v>24001_3</x:v>
      </x:c>
      <x:c r="B1156" s="6" t="str">
        <x:v>24001</x:v>
      </x:c>
      <x:c r="C1156" s="6" t="n">
        <x:v>3</x:v>
      </x:c>
      <x:c r="D1156" s="6" t="n">
        <x:v>233.28</x:v>
      </x:c>
      <x:c r="E1156" s="6" t="n">
        <x:v>129.6</x:v>
      </x:c>
      <x:c r="F1156" s="6" t="n">
        <x:v>113.4</x:v>
      </x:c>
      <x:c r="G1156" s="6" t="n">
        <x:v>6.48</x:v>
      </x:c>
      <x:c r="H1156" s="6" t="n">
        <x:v>3.6</x:v>
      </x:c>
      <x:c r="I1156" s="6" t="n">
        <x:v>3.15</x:v>
      </x:c>
      <x:c r="J1156" s="6" t="str">
        <x:v>https://raw.githubusercontent.com/Mar-7th/StarRailRes/dbe8cdfcfb0bf657b9fe1cf92d5537f118ccb487/index_new/cn/light_cone_promotions.json</x:v>
      </x:c>
    </x:row>
    <x:row r="1157" ht="20" customHeight="1">
      <x:c r="A1157" s="6" t="str">
        <x:v>24001_4</x:v>
      </x:c>
      <x:c r="B1157" s="6" t="str">
        <x:v>24001</x:v>
      </x:c>
      <x:c r="C1157" s="6" t="n">
        <x:v>4</x:v>
      </x:c>
      <x:c r="D1157" s="6" t="n">
        <x:v>302.4</x:v>
      </x:c>
      <x:c r="E1157" s="6" t="n">
        <x:v>168</x:v>
      </x:c>
      <x:c r="F1157" s="6" t="n">
        <x:v>147</x:v>
      </x:c>
      <x:c r="G1157" s="6" t="n">
        <x:v>6.48</x:v>
      </x:c>
      <x:c r="H1157" s="6" t="n">
        <x:v>3.6</x:v>
      </x:c>
      <x:c r="I1157" s="6" t="n">
        <x:v>3.15</x:v>
      </x:c>
      <x:c r="J1157" s="6" t="str">
        <x:v>https://raw.githubusercontent.com/Mar-7th/StarRailRes/dbe8cdfcfb0bf657b9fe1cf92d5537f118ccb487/index_new/cn/light_cone_promotions.json</x:v>
      </x:c>
    </x:row>
    <x:row r="1158" ht="20" customHeight="1">
      <x:c r="A1158" s="6" t="str">
        <x:v>24001_5</x:v>
      </x:c>
      <x:c r="B1158" s="6" t="str">
        <x:v>24001</x:v>
      </x:c>
      <x:c r="C1158" s="6" t="n">
        <x:v>5</x:v>
      </x:c>
      <x:c r="D1158" s="6" t="n">
        <x:v>371.52</x:v>
      </x:c>
      <x:c r="E1158" s="6" t="n">
        <x:v>206.4</x:v>
      </x:c>
      <x:c r="F1158" s="6" t="n">
        <x:v>180.6</x:v>
      </x:c>
      <x:c r="G1158" s="6" t="n">
        <x:v>6.48</x:v>
      </x:c>
      <x:c r="H1158" s="6" t="n">
        <x:v>3.6</x:v>
      </x:c>
      <x:c r="I1158" s="6" t="n">
        <x:v>3.15</x:v>
      </x:c>
      <x:c r="J1158" s="6" t="str">
        <x:v>https://raw.githubusercontent.com/Mar-7th/StarRailRes/dbe8cdfcfb0bf657b9fe1cf92d5537f118ccb487/index_new/cn/light_cone_promotions.json</x:v>
      </x:c>
    </x:row>
    <x:row r="1159" ht="20" customHeight="1">
      <x:c r="A1159" s="6" t="str">
        <x:v>24001_6</x:v>
      </x:c>
      <x:c r="B1159" s="6" t="str">
        <x:v>24001</x:v>
      </x:c>
      <x:c r="C1159" s="6" t="n">
        <x:v>6</x:v>
      </x:c>
      <x:c r="D1159" s="6" t="n">
        <x:v>440.64</x:v>
      </x:c>
      <x:c r="E1159" s="6" t="n">
        <x:v>244.8</x:v>
      </x:c>
      <x:c r="F1159" s="6" t="n">
        <x:v>214.2</x:v>
      </x:c>
      <x:c r="G1159" s="6" t="n">
        <x:v>6.48</x:v>
      </x:c>
      <x:c r="H1159" s="6" t="n">
        <x:v>3.6</x:v>
      </x:c>
      <x:c r="I1159" s="6" t="n">
        <x:v>3.15</x:v>
      </x:c>
      <x:c r="J1159" s="6" t="str">
        <x:v>https://raw.githubusercontent.com/Mar-7th/StarRailRes/dbe8cdfcfb0bf657b9fe1cf92d5537f118ccb487/index_new/cn/light_cone_promotions.json</x:v>
      </x:c>
    </x:row>
    <x:row r="1160" ht="20" customHeight="1">
      <x:c r="A1160" s="6" t="str">
        <x:v>24002_0</x:v>
      </x:c>
      <x:c r="B1160" s="6" t="str">
        <x:v>24002</x:v>
      </x:c>
      <x:c r="C1160" s="6" t="n">
        <x:v>0</x:v>
      </x:c>
      <x:c r="D1160" s="6" t="n">
        <x:v>48</x:v>
      </x:c>
      <x:c r="E1160" s="6" t="n">
        <x:v>19.2</x:v>
      </x:c>
      <x:c r="F1160" s="6" t="n">
        <x:v>24</x:v>
      </x:c>
      <x:c r="G1160" s="6" t="n">
        <x:v>7.2</x:v>
      </x:c>
      <x:c r="H1160" s="6" t="n">
        <x:v>2.88</x:v>
      </x:c>
      <x:c r="I1160" s="6" t="n">
        <x:v>3.6</x:v>
      </x:c>
      <x:c r="J1160" s="6" t="str">
        <x:v>https://raw.githubusercontent.com/Mar-7th/StarRailRes/dbe8cdfcfb0bf657b9fe1cf92d5537f118ccb487/index_new/cn/light_cone_promotions.json</x:v>
      </x:c>
    </x:row>
    <x:row r="1161" ht="20" customHeight="1">
      <x:c r="A1161" s="6" t="str">
        <x:v>24002_1</x:v>
      </x:c>
      <x:c r="B1161" s="6" t="str">
        <x:v>24002</x:v>
      </x:c>
      <x:c r="C1161" s="6" t="n">
        <x:v>1</x:v>
      </x:c>
      <x:c r="D1161" s="6" t="n">
        <x:v>105.6</x:v>
      </x:c>
      <x:c r="E1161" s="6" t="n">
        <x:v>42.24</x:v>
      </x:c>
      <x:c r="F1161" s="6" t="n">
        <x:v>52.8</x:v>
      </x:c>
      <x:c r="G1161" s="6" t="n">
        <x:v>7.2</x:v>
      </x:c>
      <x:c r="H1161" s="6" t="n">
        <x:v>2.88</x:v>
      </x:c>
      <x:c r="I1161" s="6" t="n">
        <x:v>3.6</x:v>
      </x:c>
      <x:c r="J1161" s="6" t="str">
        <x:v>https://raw.githubusercontent.com/Mar-7th/StarRailRes/dbe8cdfcfb0bf657b9fe1cf92d5537f118ccb487/index_new/cn/light_cone_promotions.json</x:v>
      </x:c>
    </x:row>
    <x:row r="1162" ht="20" customHeight="1">
      <x:c r="A1162" s="6" t="str">
        <x:v>24002_2</x:v>
      </x:c>
      <x:c r="B1162" s="6" t="str">
        <x:v>24002</x:v>
      </x:c>
      <x:c r="C1162" s="6" t="n">
        <x:v>2</x:v>
      </x:c>
      <x:c r="D1162" s="6" t="n">
        <x:v>182.4</x:v>
      </x:c>
      <x:c r="E1162" s="6" t="n">
        <x:v>72.96</x:v>
      </x:c>
      <x:c r="F1162" s="6" t="n">
        <x:v>91.2</x:v>
      </x:c>
      <x:c r="G1162" s="6" t="n">
        <x:v>7.2</x:v>
      </x:c>
      <x:c r="H1162" s="6" t="n">
        <x:v>2.88</x:v>
      </x:c>
      <x:c r="I1162" s="6" t="n">
        <x:v>3.6</x:v>
      </x:c>
      <x:c r="J1162" s="6" t="str">
        <x:v>https://raw.githubusercontent.com/Mar-7th/StarRailRes/dbe8cdfcfb0bf657b9fe1cf92d5537f118ccb487/index_new/cn/light_cone_promotions.json</x:v>
      </x:c>
    </x:row>
    <x:row r="1163" ht="20" customHeight="1">
      <x:c r="A1163" s="6" t="str">
        <x:v>24002_3</x:v>
      </x:c>
      <x:c r="B1163" s="6" t="str">
        <x:v>24002</x:v>
      </x:c>
      <x:c r="C1163" s="6" t="n">
        <x:v>3</x:v>
      </x:c>
      <x:c r="D1163" s="6" t="n">
        <x:v>259.2</x:v>
      </x:c>
      <x:c r="E1163" s="6" t="n">
        <x:v>103.68</x:v>
      </x:c>
      <x:c r="F1163" s="6" t="n">
        <x:v>129.6</x:v>
      </x:c>
      <x:c r="G1163" s="6" t="n">
        <x:v>7.2</x:v>
      </x:c>
      <x:c r="H1163" s="6" t="n">
        <x:v>2.88</x:v>
      </x:c>
      <x:c r="I1163" s="6" t="n">
        <x:v>3.6</x:v>
      </x:c>
      <x:c r="J1163" s="6" t="str">
        <x:v>https://raw.githubusercontent.com/Mar-7th/StarRailRes/dbe8cdfcfb0bf657b9fe1cf92d5537f118ccb487/index_new/cn/light_cone_promotions.json</x:v>
      </x:c>
    </x:row>
    <x:row r="1164" ht="20" customHeight="1">
      <x:c r="A1164" s="6" t="str">
        <x:v>24002_4</x:v>
      </x:c>
      <x:c r="B1164" s="6" t="str">
        <x:v>24002</x:v>
      </x:c>
      <x:c r="C1164" s="6" t="n">
        <x:v>4</x:v>
      </x:c>
      <x:c r="D1164" s="6" t="n">
        <x:v>336</x:v>
      </x:c>
      <x:c r="E1164" s="6" t="n">
        <x:v>134.4</x:v>
      </x:c>
      <x:c r="F1164" s="6" t="n">
        <x:v>168</x:v>
      </x:c>
      <x:c r="G1164" s="6" t="n">
        <x:v>7.2</x:v>
      </x:c>
      <x:c r="H1164" s="6" t="n">
        <x:v>2.88</x:v>
      </x:c>
      <x:c r="I1164" s="6" t="n">
        <x:v>3.6</x:v>
      </x:c>
      <x:c r="J1164" s="6" t="str">
        <x:v>https://raw.githubusercontent.com/Mar-7th/StarRailRes/dbe8cdfcfb0bf657b9fe1cf92d5537f118ccb487/index_new/cn/light_cone_promotions.json</x:v>
      </x:c>
    </x:row>
    <x:row r="1165" ht="20" customHeight="1">
      <x:c r="A1165" s="6" t="str">
        <x:v>24002_5</x:v>
      </x:c>
      <x:c r="B1165" s="6" t="str">
        <x:v>24002</x:v>
      </x:c>
      <x:c r="C1165" s="6" t="n">
        <x:v>5</x:v>
      </x:c>
      <x:c r="D1165" s="6" t="n">
        <x:v>412.8</x:v>
      </x:c>
      <x:c r="E1165" s="6" t="n">
        <x:v>165.12</x:v>
      </x:c>
      <x:c r="F1165" s="6" t="n">
        <x:v>206.4</x:v>
      </x:c>
      <x:c r="G1165" s="6" t="n">
        <x:v>7.2</x:v>
      </x:c>
      <x:c r="H1165" s="6" t="n">
        <x:v>2.88</x:v>
      </x:c>
      <x:c r="I1165" s="6" t="n">
        <x:v>3.6</x:v>
      </x:c>
      <x:c r="J1165" s="6" t="str">
        <x:v>https://raw.githubusercontent.com/Mar-7th/StarRailRes/dbe8cdfcfb0bf657b9fe1cf92d5537f118ccb487/index_new/cn/light_cone_promotions.json</x:v>
      </x:c>
    </x:row>
    <x:row r="1166" ht="20" customHeight="1">
      <x:c r="A1166" s="6" t="str">
        <x:v>24002_6</x:v>
      </x:c>
      <x:c r="B1166" s="6" t="str">
        <x:v>24002</x:v>
      </x:c>
      <x:c r="C1166" s="6" t="n">
        <x:v>6</x:v>
      </x:c>
      <x:c r="D1166" s="6" t="n">
        <x:v>489.6</x:v>
      </x:c>
      <x:c r="E1166" s="6" t="n">
        <x:v>195.84</x:v>
      </x:c>
      <x:c r="F1166" s="6" t="n">
        <x:v>244.8</x:v>
      </x:c>
      <x:c r="G1166" s="6" t="n">
        <x:v>7.2</x:v>
      </x:c>
      <x:c r="H1166" s="6" t="n">
        <x:v>2.88</x:v>
      </x:c>
      <x:c r="I1166" s="6" t="n">
        <x:v>3.6</x:v>
      </x:c>
      <x:c r="J1166" s="6" t="str">
        <x:v>https://raw.githubusercontent.com/Mar-7th/StarRailRes/dbe8cdfcfb0bf657b9fe1cf92d5537f118ccb487/index_new/cn/light_cone_promotions.json</x:v>
      </x:c>
    </x:row>
    <x:row r="1167" ht="20" customHeight="1">
      <x:c r="A1167" s="6" t="str">
        <x:v>24003_0</x:v>
      </x:c>
      <x:c r="B1167" s="6" t="str">
        <x:v>24003</x:v>
      </x:c>
      <x:c r="C1167" s="6" t="n">
        <x:v>0</x:v>
      </x:c>
      <x:c r="D1167" s="6" t="n">
        <x:v>48</x:v>
      </x:c>
      <x:c r="E1167" s="6" t="n">
        <x:v>24</x:v>
      </x:c>
      <x:c r="F1167" s="6" t="n">
        <x:v>18</x:v>
      </x:c>
      <x:c r="G1167" s="6" t="n">
        <x:v>7.2</x:v>
      </x:c>
      <x:c r="H1167" s="6" t="n">
        <x:v>3.6</x:v>
      </x:c>
      <x:c r="I1167" s="6" t="n">
        <x:v>2.7</x:v>
      </x:c>
      <x:c r="J1167" s="6" t="str">
        <x:v>https://raw.githubusercontent.com/Mar-7th/StarRailRes/dbe8cdfcfb0bf657b9fe1cf92d5537f118ccb487/index_new/cn/light_cone_promotions.json</x:v>
      </x:c>
    </x:row>
    <x:row r="1168" ht="20" customHeight="1">
      <x:c r="A1168" s="6" t="str">
        <x:v>24003_1</x:v>
      </x:c>
      <x:c r="B1168" s="6" t="str">
        <x:v>24003</x:v>
      </x:c>
      <x:c r="C1168" s="6" t="n">
        <x:v>1</x:v>
      </x:c>
      <x:c r="D1168" s="6" t="n">
        <x:v>105.6</x:v>
      </x:c>
      <x:c r="E1168" s="6" t="n">
        <x:v>52.8</x:v>
      </x:c>
      <x:c r="F1168" s="6" t="n">
        <x:v>39.6</x:v>
      </x:c>
      <x:c r="G1168" s="6" t="n">
        <x:v>7.2</x:v>
      </x:c>
      <x:c r="H1168" s="6" t="n">
        <x:v>3.6</x:v>
      </x:c>
      <x:c r="I1168" s="6" t="n">
        <x:v>2.7</x:v>
      </x:c>
      <x:c r="J1168" s="6" t="str">
        <x:v>https://raw.githubusercontent.com/Mar-7th/StarRailRes/dbe8cdfcfb0bf657b9fe1cf92d5537f118ccb487/index_new/cn/light_cone_promotions.json</x:v>
      </x:c>
    </x:row>
    <x:row r="1169" ht="20" customHeight="1">
      <x:c r="A1169" s="6" t="str">
        <x:v>24003_2</x:v>
      </x:c>
      <x:c r="B1169" s="6" t="str">
        <x:v>24003</x:v>
      </x:c>
      <x:c r="C1169" s="6" t="n">
        <x:v>2</x:v>
      </x:c>
      <x:c r="D1169" s="6" t="n">
        <x:v>182.4</x:v>
      </x:c>
      <x:c r="E1169" s="6" t="n">
        <x:v>91.2</x:v>
      </x:c>
      <x:c r="F1169" s="6" t="n">
        <x:v>68.4</x:v>
      </x:c>
      <x:c r="G1169" s="6" t="n">
        <x:v>7.2</x:v>
      </x:c>
      <x:c r="H1169" s="6" t="n">
        <x:v>3.6</x:v>
      </x:c>
      <x:c r="I1169" s="6" t="n">
        <x:v>2.7</x:v>
      </x:c>
      <x:c r="J1169" s="6" t="str">
        <x:v>https://raw.githubusercontent.com/Mar-7th/StarRailRes/dbe8cdfcfb0bf657b9fe1cf92d5537f118ccb487/index_new/cn/light_cone_promotions.json</x:v>
      </x:c>
    </x:row>
    <x:row r="1170" ht="20" customHeight="1">
      <x:c r="A1170" s="6" t="str">
        <x:v>24003_3</x:v>
      </x:c>
      <x:c r="B1170" s="6" t="str">
        <x:v>24003</x:v>
      </x:c>
      <x:c r="C1170" s="6" t="n">
        <x:v>3</x:v>
      </x:c>
      <x:c r="D1170" s="6" t="n">
        <x:v>259.2</x:v>
      </x:c>
      <x:c r="E1170" s="6" t="n">
        <x:v>129.6</x:v>
      </x:c>
      <x:c r="F1170" s="6" t="n">
        <x:v>97.2</x:v>
      </x:c>
      <x:c r="G1170" s="6" t="n">
        <x:v>7.2</x:v>
      </x:c>
      <x:c r="H1170" s="6" t="n">
        <x:v>3.6</x:v>
      </x:c>
      <x:c r="I1170" s="6" t="n">
        <x:v>2.7</x:v>
      </x:c>
      <x:c r="J1170" s="6" t="str">
        <x:v>https://raw.githubusercontent.com/Mar-7th/StarRailRes/dbe8cdfcfb0bf657b9fe1cf92d5537f118ccb487/index_new/cn/light_cone_promotions.json</x:v>
      </x:c>
    </x:row>
    <x:row r="1171" ht="20" customHeight="1">
      <x:c r="A1171" s="6" t="str">
        <x:v>24003_4</x:v>
      </x:c>
      <x:c r="B1171" s="6" t="str">
        <x:v>24003</x:v>
      </x:c>
      <x:c r="C1171" s="6" t="n">
        <x:v>4</x:v>
      </x:c>
      <x:c r="D1171" s="6" t="n">
        <x:v>336</x:v>
      </x:c>
      <x:c r="E1171" s="6" t="n">
        <x:v>168</x:v>
      </x:c>
      <x:c r="F1171" s="6" t="n">
        <x:v>126</x:v>
      </x:c>
      <x:c r="G1171" s="6" t="n">
        <x:v>7.2</x:v>
      </x:c>
      <x:c r="H1171" s="6" t="n">
        <x:v>3.6</x:v>
      </x:c>
      <x:c r="I1171" s="6" t="n">
        <x:v>2.7</x:v>
      </x:c>
      <x:c r="J1171" s="6" t="str">
        <x:v>https://raw.githubusercontent.com/Mar-7th/StarRailRes/dbe8cdfcfb0bf657b9fe1cf92d5537f118ccb487/index_new/cn/light_cone_promotions.json</x:v>
      </x:c>
    </x:row>
    <x:row r="1172" ht="20" customHeight="1">
      <x:c r="A1172" s="6" t="str">
        <x:v>24003_5</x:v>
      </x:c>
      <x:c r="B1172" s="6" t="str">
        <x:v>24003</x:v>
      </x:c>
      <x:c r="C1172" s="6" t="n">
        <x:v>5</x:v>
      </x:c>
      <x:c r="D1172" s="6" t="n">
        <x:v>412.8</x:v>
      </x:c>
      <x:c r="E1172" s="6" t="n">
        <x:v>206.4</x:v>
      </x:c>
      <x:c r="F1172" s="6" t="n">
        <x:v>154.8</x:v>
      </x:c>
      <x:c r="G1172" s="6" t="n">
        <x:v>7.2</x:v>
      </x:c>
      <x:c r="H1172" s="6" t="n">
        <x:v>3.6</x:v>
      </x:c>
      <x:c r="I1172" s="6" t="n">
        <x:v>2.7</x:v>
      </x:c>
      <x:c r="J1172" s="6" t="str">
        <x:v>https://raw.githubusercontent.com/Mar-7th/StarRailRes/dbe8cdfcfb0bf657b9fe1cf92d5537f118ccb487/index_new/cn/light_cone_promotions.json</x:v>
      </x:c>
    </x:row>
    <x:row r="1173" ht="20" customHeight="1">
      <x:c r="A1173" s="6" t="str">
        <x:v>24003_6</x:v>
      </x:c>
      <x:c r="B1173" s="6" t="str">
        <x:v>24003</x:v>
      </x:c>
      <x:c r="C1173" s="6" t="n">
        <x:v>6</x:v>
      </x:c>
      <x:c r="D1173" s="6" t="n">
        <x:v>489.6</x:v>
      </x:c>
      <x:c r="E1173" s="6" t="n">
        <x:v>244.8</x:v>
      </x:c>
      <x:c r="F1173" s="6" t="n">
        <x:v>183.6</x:v>
      </x:c>
      <x:c r="G1173" s="6" t="n">
        <x:v>7.2</x:v>
      </x:c>
      <x:c r="H1173" s="6" t="n">
        <x:v>3.6</x:v>
      </x:c>
      <x:c r="I1173" s="6" t="n">
        <x:v>2.7</x:v>
      </x:c>
      <x:c r="J1173" s="6" t="str">
        <x:v>https://raw.githubusercontent.com/Mar-7th/StarRailRes/dbe8cdfcfb0bf657b9fe1cf92d5537f118ccb487/index_new/cn/light_cone_promotions.json</x:v>
      </x:c>
    </x:row>
    <x:row r="1174" ht="20" customHeight="1">
      <x:c r="A1174" s="6" t="str">
        <x:v>24004_0</x:v>
      </x:c>
      <x:c r="B1174" s="6" t="str">
        <x:v>24004</x:v>
      </x:c>
      <x:c r="C1174" s="6" t="n">
        <x:v>0</x:v>
      </x:c>
      <x:c r="D1174" s="6" t="n">
        <x:v>48</x:v>
      </x:c>
      <x:c r="E1174" s="6" t="n">
        <x:v>24</x:v>
      </x:c>
      <x:c r="F1174" s="6" t="n">
        <x:v>18</x:v>
      </x:c>
      <x:c r="G1174" s="6" t="n">
        <x:v>7.2</x:v>
      </x:c>
      <x:c r="H1174" s="6" t="n">
        <x:v>3.6</x:v>
      </x:c>
      <x:c r="I1174" s="6" t="n">
        <x:v>2.7</x:v>
      </x:c>
      <x:c r="J1174" s="6" t="str">
        <x:v>https://raw.githubusercontent.com/Mar-7th/StarRailRes/dbe8cdfcfb0bf657b9fe1cf92d5537f118ccb487/index_new/cn/light_cone_promotions.json</x:v>
      </x:c>
    </x:row>
    <x:row r="1175" ht="20" customHeight="1">
      <x:c r="A1175" s="6" t="str">
        <x:v>24004_1</x:v>
      </x:c>
      <x:c r="B1175" s="6" t="str">
        <x:v>24004</x:v>
      </x:c>
      <x:c r="C1175" s="6" t="n">
        <x:v>1</x:v>
      </x:c>
      <x:c r="D1175" s="6" t="n">
        <x:v>105.6</x:v>
      </x:c>
      <x:c r="E1175" s="6" t="n">
        <x:v>52.8</x:v>
      </x:c>
      <x:c r="F1175" s="6" t="n">
        <x:v>39.6</x:v>
      </x:c>
      <x:c r="G1175" s="6" t="n">
        <x:v>7.2</x:v>
      </x:c>
      <x:c r="H1175" s="6" t="n">
        <x:v>3.6</x:v>
      </x:c>
      <x:c r="I1175" s="6" t="n">
        <x:v>2.7</x:v>
      </x:c>
      <x:c r="J1175" s="6" t="str">
        <x:v>https://raw.githubusercontent.com/Mar-7th/StarRailRes/dbe8cdfcfb0bf657b9fe1cf92d5537f118ccb487/index_new/cn/light_cone_promotions.json</x:v>
      </x:c>
    </x:row>
    <x:row r="1176" ht="20" customHeight="1">
      <x:c r="A1176" s="6" t="str">
        <x:v>24004_2</x:v>
      </x:c>
      <x:c r="B1176" s="6" t="str">
        <x:v>24004</x:v>
      </x:c>
      <x:c r="C1176" s="6" t="n">
        <x:v>2</x:v>
      </x:c>
      <x:c r="D1176" s="6" t="n">
        <x:v>182.4</x:v>
      </x:c>
      <x:c r="E1176" s="6" t="n">
        <x:v>91.2</x:v>
      </x:c>
      <x:c r="F1176" s="6" t="n">
        <x:v>68.4</x:v>
      </x:c>
      <x:c r="G1176" s="6" t="n">
        <x:v>7.2</x:v>
      </x:c>
      <x:c r="H1176" s="6" t="n">
        <x:v>3.6</x:v>
      </x:c>
      <x:c r="I1176" s="6" t="n">
        <x:v>2.7</x:v>
      </x:c>
      <x:c r="J1176" s="6" t="str">
        <x:v>https://raw.githubusercontent.com/Mar-7th/StarRailRes/dbe8cdfcfb0bf657b9fe1cf92d5537f118ccb487/index_new/cn/light_cone_promotions.json</x:v>
      </x:c>
    </x:row>
    <x:row r="1177" ht="20" customHeight="1">
      <x:c r="A1177" s="6" t="str">
        <x:v>24004_3</x:v>
      </x:c>
      <x:c r="B1177" s="6" t="str">
        <x:v>24004</x:v>
      </x:c>
      <x:c r="C1177" s="6" t="n">
        <x:v>3</x:v>
      </x:c>
      <x:c r="D1177" s="6" t="n">
        <x:v>259.2</x:v>
      </x:c>
      <x:c r="E1177" s="6" t="n">
        <x:v>129.6</x:v>
      </x:c>
      <x:c r="F1177" s="6" t="n">
        <x:v>97.2</x:v>
      </x:c>
      <x:c r="G1177" s="6" t="n">
        <x:v>7.2</x:v>
      </x:c>
      <x:c r="H1177" s="6" t="n">
        <x:v>3.6</x:v>
      </x:c>
      <x:c r="I1177" s="6" t="n">
        <x:v>2.7</x:v>
      </x:c>
      <x:c r="J1177" s="6" t="str">
        <x:v>https://raw.githubusercontent.com/Mar-7th/StarRailRes/dbe8cdfcfb0bf657b9fe1cf92d5537f118ccb487/index_new/cn/light_cone_promotions.json</x:v>
      </x:c>
    </x:row>
    <x:row r="1178" ht="20" customHeight="1">
      <x:c r="A1178" s="6" t="str">
        <x:v>24004_4</x:v>
      </x:c>
      <x:c r="B1178" s="6" t="str">
        <x:v>24004</x:v>
      </x:c>
      <x:c r="C1178" s="6" t="n">
        <x:v>4</x:v>
      </x:c>
      <x:c r="D1178" s="6" t="n">
        <x:v>336</x:v>
      </x:c>
      <x:c r="E1178" s="6" t="n">
        <x:v>168</x:v>
      </x:c>
      <x:c r="F1178" s="6" t="n">
        <x:v>126</x:v>
      </x:c>
      <x:c r="G1178" s="6" t="n">
        <x:v>7.2</x:v>
      </x:c>
      <x:c r="H1178" s="6" t="n">
        <x:v>3.6</x:v>
      </x:c>
      <x:c r="I1178" s="6" t="n">
        <x:v>2.7</x:v>
      </x:c>
      <x:c r="J1178" s="6" t="str">
        <x:v>https://raw.githubusercontent.com/Mar-7th/StarRailRes/dbe8cdfcfb0bf657b9fe1cf92d5537f118ccb487/index_new/cn/light_cone_promotions.json</x:v>
      </x:c>
    </x:row>
    <x:row r="1179" ht="20" customHeight="1">
      <x:c r="A1179" s="6" t="str">
        <x:v>24004_5</x:v>
      </x:c>
      <x:c r="B1179" s="6" t="str">
        <x:v>24004</x:v>
      </x:c>
      <x:c r="C1179" s="6" t="n">
        <x:v>5</x:v>
      </x:c>
      <x:c r="D1179" s="6" t="n">
        <x:v>412.8</x:v>
      </x:c>
      <x:c r="E1179" s="6" t="n">
        <x:v>206.4</x:v>
      </x:c>
      <x:c r="F1179" s="6" t="n">
        <x:v>154.8</x:v>
      </x:c>
      <x:c r="G1179" s="6" t="n">
        <x:v>7.2</x:v>
      </x:c>
      <x:c r="H1179" s="6" t="n">
        <x:v>3.6</x:v>
      </x:c>
      <x:c r="I1179" s="6" t="n">
        <x:v>2.7</x:v>
      </x:c>
      <x:c r="J1179" s="6" t="str">
        <x:v>https://raw.githubusercontent.com/Mar-7th/StarRailRes/dbe8cdfcfb0bf657b9fe1cf92d5537f118ccb487/index_new/cn/light_cone_promotions.json</x:v>
      </x:c>
    </x:row>
    <x:row r="1180" ht="20" customHeight="1">
      <x:c r="A1180" s="6" t="str">
        <x:v>24004_6</x:v>
      </x:c>
      <x:c r="B1180" s="6" t="str">
        <x:v>24004</x:v>
      </x:c>
      <x:c r="C1180" s="6" t="n">
        <x:v>6</x:v>
      </x:c>
      <x:c r="D1180" s="6" t="n">
        <x:v>489.6</x:v>
      </x:c>
      <x:c r="E1180" s="6" t="n">
        <x:v>244.8</x:v>
      </x:c>
      <x:c r="F1180" s="6" t="n">
        <x:v>183.6</x:v>
      </x:c>
      <x:c r="G1180" s="6" t="n">
        <x:v>7.2</x:v>
      </x:c>
      <x:c r="H1180" s="6" t="n">
        <x:v>3.6</x:v>
      </x:c>
      <x:c r="I1180" s="6" t="n">
        <x:v>2.7</x:v>
      </x:c>
      <x:c r="J1180" s="6" t="str">
        <x:v>https://raw.githubusercontent.com/Mar-7th/StarRailRes/dbe8cdfcfb0bf657b9fe1cf92d5537f118ccb487/index_new/cn/light_cone_promotions.json</x:v>
      </x:c>
    </x:row>
    <x:row r="1181" ht="20" customHeight="1">
      <x:c r="A1181" s="6" t="str">
        <x:v>24005_0</x:v>
      </x:c>
      <x:c r="B1181" s="6" t="str">
        <x:v>24005</x:v>
      </x:c>
      <x:c r="C1181" s="6" t="n">
        <x:v>0</x:v>
      </x:c>
      <x:c r="D1181" s="6" t="n">
        <x:v>48</x:v>
      </x:c>
      <x:c r="E1181" s="6" t="n">
        <x:v>24</x:v>
      </x:c>
      <x:c r="F1181" s="6" t="n">
        <x:v>18</x:v>
      </x:c>
      <x:c r="G1181" s="6" t="n">
        <x:v>7.2</x:v>
      </x:c>
      <x:c r="H1181" s="6" t="n">
        <x:v>3.6</x:v>
      </x:c>
      <x:c r="I1181" s="6" t="n">
        <x:v>2.7</x:v>
      </x:c>
      <x:c r="J1181" s="6" t="str">
        <x:v>https://raw.githubusercontent.com/Mar-7th/StarRailRes/dbe8cdfcfb0bf657b9fe1cf92d5537f118ccb487/index_new/cn/light_cone_promotions.json</x:v>
      </x:c>
    </x:row>
    <x:row r="1182" ht="20" customHeight="1">
      <x:c r="A1182" s="6" t="str">
        <x:v>24005_1</x:v>
      </x:c>
      <x:c r="B1182" s="6" t="str">
        <x:v>24005</x:v>
      </x:c>
      <x:c r="C1182" s="6" t="n">
        <x:v>1</x:v>
      </x:c>
      <x:c r="D1182" s="6" t="n">
        <x:v>105.6</x:v>
      </x:c>
      <x:c r="E1182" s="6" t="n">
        <x:v>52.8</x:v>
      </x:c>
      <x:c r="F1182" s="6" t="n">
        <x:v>39.6</x:v>
      </x:c>
      <x:c r="G1182" s="6" t="n">
        <x:v>7.2</x:v>
      </x:c>
      <x:c r="H1182" s="6" t="n">
        <x:v>3.6</x:v>
      </x:c>
      <x:c r="I1182" s="6" t="n">
        <x:v>2.7</x:v>
      </x:c>
      <x:c r="J1182" s="6" t="str">
        <x:v>https://raw.githubusercontent.com/Mar-7th/StarRailRes/dbe8cdfcfb0bf657b9fe1cf92d5537f118ccb487/index_new/cn/light_cone_promotions.json</x:v>
      </x:c>
    </x:row>
    <x:row r="1183" ht="20" customHeight="1">
      <x:c r="A1183" s="6" t="str">
        <x:v>24005_2</x:v>
      </x:c>
      <x:c r="B1183" s="6" t="str">
        <x:v>24005</x:v>
      </x:c>
      <x:c r="C1183" s="6" t="n">
        <x:v>2</x:v>
      </x:c>
      <x:c r="D1183" s="6" t="n">
        <x:v>182.4</x:v>
      </x:c>
      <x:c r="E1183" s="6" t="n">
        <x:v>91.2</x:v>
      </x:c>
      <x:c r="F1183" s="6" t="n">
        <x:v>68.4</x:v>
      </x:c>
      <x:c r="G1183" s="6" t="n">
        <x:v>7.2</x:v>
      </x:c>
      <x:c r="H1183" s="6" t="n">
        <x:v>3.6</x:v>
      </x:c>
      <x:c r="I1183" s="6" t="n">
        <x:v>2.7</x:v>
      </x:c>
      <x:c r="J1183" s="6" t="str">
        <x:v>https://raw.githubusercontent.com/Mar-7th/StarRailRes/dbe8cdfcfb0bf657b9fe1cf92d5537f118ccb487/index_new/cn/light_cone_promotions.json</x:v>
      </x:c>
    </x:row>
    <x:row r="1184" ht="20" customHeight="1">
      <x:c r="A1184" s="6" t="str">
        <x:v>24005_3</x:v>
      </x:c>
      <x:c r="B1184" s="6" t="str">
        <x:v>24005</x:v>
      </x:c>
      <x:c r="C1184" s="6" t="n">
        <x:v>3</x:v>
      </x:c>
      <x:c r="D1184" s="6" t="n">
        <x:v>259.2</x:v>
      </x:c>
      <x:c r="E1184" s="6" t="n">
        <x:v>129.6</x:v>
      </x:c>
      <x:c r="F1184" s="6" t="n">
        <x:v>97.2</x:v>
      </x:c>
      <x:c r="G1184" s="6" t="n">
        <x:v>7.2</x:v>
      </x:c>
      <x:c r="H1184" s="6" t="n">
        <x:v>3.6</x:v>
      </x:c>
      <x:c r="I1184" s="6" t="n">
        <x:v>2.7</x:v>
      </x:c>
      <x:c r="J1184" s="6" t="str">
        <x:v>https://raw.githubusercontent.com/Mar-7th/StarRailRes/dbe8cdfcfb0bf657b9fe1cf92d5537f118ccb487/index_new/cn/light_cone_promotions.json</x:v>
      </x:c>
    </x:row>
    <x:row r="1185" ht="20" customHeight="1">
      <x:c r="A1185" s="6" t="str">
        <x:v>24005_4</x:v>
      </x:c>
      <x:c r="B1185" s="6" t="str">
        <x:v>24005</x:v>
      </x:c>
      <x:c r="C1185" s="6" t="n">
        <x:v>4</x:v>
      </x:c>
      <x:c r="D1185" s="6" t="n">
        <x:v>336</x:v>
      </x:c>
      <x:c r="E1185" s="6" t="n">
        <x:v>168</x:v>
      </x:c>
      <x:c r="F1185" s="6" t="n">
        <x:v>126</x:v>
      </x:c>
      <x:c r="G1185" s="6" t="n">
        <x:v>7.2</x:v>
      </x:c>
      <x:c r="H1185" s="6" t="n">
        <x:v>3.6</x:v>
      </x:c>
      <x:c r="I1185" s="6" t="n">
        <x:v>2.7</x:v>
      </x:c>
      <x:c r="J1185" s="6" t="str">
        <x:v>https://raw.githubusercontent.com/Mar-7th/StarRailRes/dbe8cdfcfb0bf657b9fe1cf92d5537f118ccb487/index_new/cn/light_cone_promotions.json</x:v>
      </x:c>
    </x:row>
    <x:row r="1186" ht="20" customHeight="1">
      <x:c r="A1186" s="6" t="str">
        <x:v>24005_5</x:v>
      </x:c>
      <x:c r="B1186" s="6" t="str">
        <x:v>24005</x:v>
      </x:c>
      <x:c r="C1186" s="6" t="n">
        <x:v>5</x:v>
      </x:c>
      <x:c r="D1186" s="6" t="n">
        <x:v>412.8</x:v>
      </x:c>
      <x:c r="E1186" s="6" t="n">
        <x:v>206.4</x:v>
      </x:c>
      <x:c r="F1186" s="6" t="n">
        <x:v>154.8</x:v>
      </x:c>
      <x:c r="G1186" s="6" t="n">
        <x:v>7.2</x:v>
      </x:c>
      <x:c r="H1186" s="6" t="n">
        <x:v>3.6</x:v>
      </x:c>
      <x:c r="I1186" s="6" t="n">
        <x:v>2.7</x:v>
      </x:c>
      <x:c r="J1186" s="6" t="str">
        <x:v>https://raw.githubusercontent.com/Mar-7th/StarRailRes/dbe8cdfcfb0bf657b9fe1cf92d5537f118ccb487/index_new/cn/light_cone_promotions.json</x:v>
      </x:c>
    </x:row>
    <x:row r="1187" ht="20" customHeight="1">
      <x:c r="A1187" s="6" t="str">
        <x:v>24005_6</x:v>
      </x:c>
      <x:c r="B1187" s="6" t="str">
        <x:v>24005</x:v>
      </x:c>
      <x:c r="C1187" s="6" t="n">
        <x:v>6</x:v>
      </x:c>
      <x:c r="D1187" s="6" t="n">
        <x:v>489.6</x:v>
      </x:c>
      <x:c r="E1187" s="6" t="n">
        <x:v>244.8</x:v>
      </x:c>
      <x:c r="F1187" s="6" t="n">
        <x:v>183.6</x:v>
      </x:c>
      <x:c r="G1187" s="6" t="n">
        <x:v>7.2</x:v>
      </x:c>
      <x:c r="H1187" s="6" t="n">
        <x:v>3.6</x:v>
      </x:c>
      <x:c r="I1187" s="6" t="n">
        <x:v>2.7</x:v>
      </x:c>
      <x:c r="J1187" s="6" t="str">
        <x:v>https://raw.githubusercontent.com/Mar-7th/StarRailRes/dbe8cdfcfb0bf657b9fe1cf92d5537f118ccb487/index_new/cn/light_cone_promotions.json</x:v>
      </x:c>
    </x:row>
    <x:row r="1188" ht="20" customHeight="1">
      <x:c r="A1188" s="6" t="str">
        <x:v>24006_0</x:v>
      </x:c>
      <x:c r="B1188" s="6" t="str">
        <x:v>24006</x:v>
      </x:c>
      <x:c r="C1188" s="6" t="n">
        <x:v>0</x:v>
      </x:c>
      <x:c r="D1188" s="6" t="n">
        <x:v>43.2</x:v>
      </x:c>
      <x:c r="E1188" s="6" t="n">
        <x:v>24</x:v>
      </x:c>
      <x:c r="F1188" s="6" t="n">
        <x:v>21</x:v>
      </x:c>
      <x:c r="G1188" s="6" t="n">
        <x:v>6.48</x:v>
      </x:c>
      <x:c r="H1188" s="6" t="n">
        <x:v>3.6</x:v>
      </x:c>
      <x:c r="I1188" s="6" t="n">
        <x:v>3.15</x:v>
      </x:c>
      <x:c r="J1188" s="6" t="str">
        <x:v>https://raw.githubusercontent.com/Mar-7th/StarRailRes/dbe8cdfcfb0bf657b9fe1cf92d5537f118ccb487/index_new/cn/light_cone_promotions.json</x:v>
      </x:c>
    </x:row>
    <x:row r="1189" ht="20" customHeight="1">
      <x:c r="A1189" s="6" t="str">
        <x:v>24006_1</x:v>
      </x:c>
      <x:c r="B1189" s="6" t="str">
        <x:v>24006</x:v>
      </x:c>
      <x:c r="C1189" s="6" t="n">
        <x:v>1</x:v>
      </x:c>
      <x:c r="D1189" s="6" t="n">
        <x:v>95.04</x:v>
      </x:c>
      <x:c r="E1189" s="6" t="n">
        <x:v>52.8</x:v>
      </x:c>
      <x:c r="F1189" s="6" t="n">
        <x:v>46.2</x:v>
      </x:c>
      <x:c r="G1189" s="6" t="n">
        <x:v>6.48</x:v>
      </x:c>
      <x:c r="H1189" s="6" t="n">
        <x:v>3.6</x:v>
      </x:c>
      <x:c r="I1189" s="6" t="n">
        <x:v>3.15</x:v>
      </x:c>
      <x:c r="J1189" s="6" t="str">
        <x:v>https://raw.githubusercontent.com/Mar-7th/StarRailRes/dbe8cdfcfb0bf657b9fe1cf92d5537f118ccb487/index_new/cn/light_cone_promotions.json</x:v>
      </x:c>
    </x:row>
    <x:row r="1190" ht="20" customHeight="1">
      <x:c r="A1190" s="6" t="str">
        <x:v>24006_2</x:v>
      </x:c>
      <x:c r="B1190" s="6" t="str">
        <x:v>24006</x:v>
      </x:c>
      <x:c r="C1190" s="6" t="n">
        <x:v>2</x:v>
      </x:c>
      <x:c r="D1190" s="6" t="n">
        <x:v>164.16</x:v>
      </x:c>
      <x:c r="E1190" s="6" t="n">
        <x:v>91.2</x:v>
      </x:c>
      <x:c r="F1190" s="6" t="n">
        <x:v>79.8</x:v>
      </x:c>
      <x:c r="G1190" s="6" t="n">
        <x:v>6.48</x:v>
      </x:c>
      <x:c r="H1190" s="6" t="n">
        <x:v>3.6</x:v>
      </x:c>
      <x:c r="I1190" s="6" t="n">
        <x:v>3.15</x:v>
      </x:c>
      <x:c r="J1190" s="6" t="str">
        <x:v>https://raw.githubusercontent.com/Mar-7th/StarRailRes/dbe8cdfcfb0bf657b9fe1cf92d5537f118ccb487/index_new/cn/light_cone_promotions.json</x:v>
      </x:c>
    </x:row>
    <x:row r="1191" ht="20" customHeight="1">
      <x:c r="A1191" s="6" t="str">
        <x:v>24006_3</x:v>
      </x:c>
      <x:c r="B1191" s="6" t="str">
        <x:v>24006</x:v>
      </x:c>
      <x:c r="C1191" s="6" t="n">
        <x:v>3</x:v>
      </x:c>
      <x:c r="D1191" s="6" t="n">
        <x:v>233.28</x:v>
      </x:c>
      <x:c r="E1191" s="6" t="n">
        <x:v>129.6</x:v>
      </x:c>
      <x:c r="F1191" s="6" t="n">
        <x:v>113.4</x:v>
      </x:c>
      <x:c r="G1191" s="6" t="n">
        <x:v>6.48</x:v>
      </x:c>
      <x:c r="H1191" s="6" t="n">
        <x:v>3.6</x:v>
      </x:c>
      <x:c r="I1191" s="6" t="n">
        <x:v>3.15</x:v>
      </x:c>
      <x:c r="J1191" s="6" t="str">
        <x:v>https://raw.githubusercontent.com/Mar-7th/StarRailRes/dbe8cdfcfb0bf657b9fe1cf92d5537f118ccb487/index_new/cn/light_cone_promotions.json</x:v>
      </x:c>
    </x:row>
    <x:row r="1192" ht="20" customHeight="1">
      <x:c r="A1192" s="6" t="str">
        <x:v>24006_4</x:v>
      </x:c>
      <x:c r="B1192" s="6" t="str">
        <x:v>24006</x:v>
      </x:c>
      <x:c r="C1192" s="6" t="n">
        <x:v>4</x:v>
      </x:c>
      <x:c r="D1192" s="6" t="n">
        <x:v>302.4</x:v>
      </x:c>
      <x:c r="E1192" s="6" t="n">
        <x:v>168</x:v>
      </x:c>
      <x:c r="F1192" s="6" t="n">
        <x:v>147</x:v>
      </x:c>
      <x:c r="G1192" s="6" t="n">
        <x:v>6.48</x:v>
      </x:c>
      <x:c r="H1192" s="6" t="n">
        <x:v>3.6</x:v>
      </x:c>
      <x:c r="I1192" s="6" t="n">
        <x:v>3.15</x:v>
      </x:c>
      <x:c r="J1192" s="6" t="str">
        <x:v>https://raw.githubusercontent.com/Mar-7th/StarRailRes/dbe8cdfcfb0bf657b9fe1cf92d5537f118ccb487/index_new/cn/light_cone_promotions.json</x:v>
      </x:c>
    </x:row>
    <x:row r="1193" ht="20" customHeight="1">
      <x:c r="A1193" s="6" t="str">
        <x:v>24006_5</x:v>
      </x:c>
      <x:c r="B1193" s="6" t="str">
        <x:v>24006</x:v>
      </x:c>
      <x:c r="C1193" s="6" t="n">
        <x:v>5</x:v>
      </x:c>
      <x:c r="D1193" s="6" t="n">
        <x:v>371.52</x:v>
      </x:c>
      <x:c r="E1193" s="6" t="n">
        <x:v>206.4</x:v>
      </x:c>
      <x:c r="F1193" s="6" t="n">
        <x:v>180.6</x:v>
      </x:c>
      <x:c r="G1193" s="6" t="n">
        <x:v>6.48</x:v>
      </x:c>
      <x:c r="H1193" s="6" t="n">
        <x:v>3.6</x:v>
      </x:c>
      <x:c r="I1193" s="6" t="n">
        <x:v>3.15</x:v>
      </x:c>
      <x:c r="J1193" s="6" t="str">
        <x:v>https://raw.githubusercontent.com/Mar-7th/StarRailRes/dbe8cdfcfb0bf657b9fe1cf92d5537f118ccb487/index_new/cn/light_cone_promotions.json</x:v>
      </x:c>
    </x:row>
    <x:row r="1194" ht="20" customHeight="1">
      <x:c r="A1194" s="6" t="str">
        <x:v>24006_6</x:v>
      </x:c>
      <x:c r="B1194" s="6" t="str">
        <x:v>24006</x:v>
      </x:c>
      <x:c r="C1194" s="6" t="n">
        <x:v>6</x:v>
      </x:c>
      <x:c r="D1194" s="6" t="n">
        <x:v>440.64</x:v>
      </x:c>
      <x:c r="E1194" s="6" t="n">
        <x:v>244.8</x:v>
      </x:c>
      <x:c r="F1194" s="6" t="n">
        <x:v>214.2</x:v>
      </x:c>
      <x:c r="G1194" s="6" t="n">
        <x:v>6.48</x:v>
      </x:c>
      <x:c r="H1194" s="6" t="n">
        <x:v>3.6</x:v>
      </x:c>
      <x:c r="I1194" s="6" t="n">
        <x:v>3.15</x:v>
      </x:c>
      <x:c r="J1194" s="6" t="str">
        <x:v>https://raw.githubusercontent.com/Mar-7th/StarRailRes/dbe8cdfcfb0bf657b9fe1cf92d5537f118ccb487/index_new/cn/light_cone_promotions.json</x:v>
      </x:c>
    </x:row>
  </x:sheetData>
  <x:pageMargins left="0.7" right="0.7" top="0.75" bottom="0.75" header="0.3" footer="0.3"/>
  <x:tableParts count="1">
    <x:tablePart xmlns:r="http://schemas.openxmlformats.org/officeDocument/2006/relationships" r:id="Re70c92449d9d4bcb"/>
  </x:tableParts>
</x:worksheet>
</file>

<file path=xl/worksheets/sheet1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24" hidden="0" customWidth="1"/>
    <x:col min="4" max="4" width="17" hidden="0" customWidth="1"/>
    <x:col min="5" max="5" width="24" hidden="0" customWidth="1"/>
    <x:col min="6" max="6" width="64" hidden="0" customWidth="1"/>
    <x:col min="7" max="7" width="17" hidden="0" customWidth="1"/>
    <x:col min="8" max="8" width="28" hidden="0" customWidth="1"/>
  </x:cols>
  <x:sheetData>
    <x:row r="1">
      <x:c r="A1" s="1" t="str">
        <x:v>光锥效果库</x:v>
      </x:c>
      <x:c r="B1" s="1"/>
      <x:c r="C1" s="1"/>
      <x:c r="D1" s="1"/>
      <x:c r="E1" s="1"/>
      <x:c r="F1" s="1"/>
      <x:c r="G1" s="1"/>
      <x:c r="H1" s="1"/>
    </x:row>
    <x:row r="2">
      <x:c r="A2" s="2" t="str">
        <x:v>4.6 数据快照；筛选表头可查找名称与ID。来源列保存逐表网址。</x:v>
      </x:c>
      <x:c r="B2" s="2"/>
      <x:c r="C2" s="2"/>
      <x:c r="D2" s="2"/>
      <x:c r="E2" s="2"/>
      <x:c r="F2" s="2"/>
      <x:c r="G2" s="2"/>
      <x:c r="H2" s="2"/>
    </x:row>
    <x:row r="4" ht="28" customHeight="1">
      <x:c r="A4" s="5" t="str">
        <x:v>叠影键</x:v>
      </x:c>
      <x:c r="B4" s="5" t="str">
        <x:v>光锥ID</x:v>
      </x:c>
      <x:c r="C4" s="5" t="str">
        <x:v>名称</x:v>
      </x:c>
      <x:c r="D4" s="5" t="str">
        <x:v>叠影</x:v>
      </x:c>
      <x:c r="E4" s="5" t="str">
        <x:v>效果名</x:v>
      </x:c>
      <x:c r="F4" s="5" t="str">
        <x:v>效果全文</x:v>
      </x:c>
      <x:c r="G4" s="5" t="str">
        <x:v>参数数组</x:v>
      </x:c>
      <x:c r="H4" s="5" t="str">
        <x:v>来源</x:v>
      </x:c>
    </x:row>
    <x:row r="5" ht="20" customHeight="1">
      <x:c r="A5" s="6" t="str">
        <x:v>20000_1</x:v>
      </x:c>
      <x:c r="B5" s="6" t="str">
        <x:v>20000</x:v>
      </x:c>
      <x:c r="C5" s="6" t="str">
        <x:v>锋镝</x:v>
      </x:c>
      <x:c r="D5" s="6" t="n">
        <x:v>1</x:v>
      </x:c>
      <x:c r="E5" s="6" t="str">
        <x:v>危机</x:v>
      </x:c>
      <x:c r="F5" s="7" t="str">
        <x:v>战斗开始时，使装备者的暴击率提高12%，持续3回合。</x:v>
      </x:c>
      <x:c r="G5" s="6" t="str">
        <x:v>[0.12, 3]</x:v>
      </x:c>
      <x:c r="H5" s="6" t="str">
        <x:v>https://raw.githubusercontent.com/Mar-7th/StarRailRes/dbe8cdfcfb0bf657b9fe1cf92d5537f118ccb487/index_new/cn/light_cone_ranks.json</x:v>
      </x:c>
    </x:row>
    <x:row r="6" ht="20" customHeight="1">
      <x:c r="A6" s="6" t="str">
        <x:v>20000_2</x:v>
      </x:c>
      <x:c r="B6" s="6" t="str">
        <x:v>20000</x:v>
      </x:c>
      <x:c r="C6" s="6" t="str">
        <x:v>锋镝</x:v>
      </x:c>
      <x:c r="D6" s="6" t="n">
        <x:v>2</x:v>
      </x:c>
      <x:c r="E6" s="6" t="str">
        <x:v>危机</x:v>
      </x:c>
      <x:c r="F6" s="7" t="str">
        <x:v>战斗开始时，使装备者的暴击率提高15%，持续3回合。</x:v>
      </x:c>
      <x:c r="G6" s="6" t="str">
        <x:v>[0.15, 3]</x:v>
      </x:c>
      <x:c r="H6" s="6" t="str">
        <x:v>https://raw.githubusercontent.com/Mar-7th/StarRailRes/dbe8cdfcfb0bf657b9fe1cf92d5537f118ccb487/index_new/cn/light_cone_ranks.json</x:v>
      </x:c>
    </x:row>
    <x:row r="7" ht="20" customHeight="1">
      <x:c r="A7" s="6" t="str">
        <x:v>20000_3</x:v>
      </x:c>
      <x:c r="B7" s="6" t="str">
        <x:v>20000</x:v>
      </x:c>
      <x:c r="C7" s="6" t="str">
        <x:v>锋镝</x:v>
      </x:c>
      <x:c r="D7" s="6" t="n">
        <x:v>3</x:v>
      </x:c>
      <x:c r="E7" s="6" t="str">
        <x:v>危机</x:v>
      </x:c>
      <x:c r="F7" s="7" t="str">
        <x:v>战斗开始时，使装备者的暴击率提高18%，持续3回合。</x:v>
      </x:c>
      <x:c r="G7" s="6" t="str">
        <x:v>[0.18, 3]</x:v>
      </x:c>
      <x:c r="H7" s="6" t="str">
        <x:v>https://raw.githubusercontent.com/Mar-7th/StarRailRes/dbe8cdfcfb0bf657b9fe1cf92d5537f118ccb487/index_new/cn/light_cone_ranks.json</x:v>
      </x:c>
    </x:row>
    <x:row r="8" ht="20" customHeight="1">
      <x:c r="A8" s="6" t="str">
        <x:v>20000_4</x:v>
      </x:c>
      <x:c r="B8" s="6" t="str">
        <x:v>20000</x:v>
      </x:c>
      <x:c r="C8" s="6" t="str">
        <x:v>锋镝</x:v>
      </x:c>
      <x:c r="D8" s="6" t="n">
        <x:v>4</x:v>
      </x:c>
      <x:c r="E8" s="6" t="str">
        <x:v>危机</x:v>
      </x:c>
      <x:c r="F8" s="7" t="str">
        <x:v>战斗开始时，使装备者的暴击率提高21%，持续3回合。</x:v>
      </x:c>
      <x:c r="G8" s="6" t="str">
        <x:v>[0.21, 3]</x:v>
      </x:c>
      <x:c r="H8" s="6" t="str">
        <x:v>https://raw.githubusercontent.com/Mar-7th/StarRailRes/dbe8cdfcfb0bf657b9fe1cf92d5537f118ccb487/index_new/cn/light_cone_ranks.json</x:v>
      </x:c>
    </x:row>
    <x:row r="9" ht="20" customHeight="1">
      <x:c r="A9" s="6" t="str">
        <x:v>20000_5</x:v>
      </x:c>
      <x:c r="B9" s="6" t="str">
        <x:v>20000</x:v>
      </x:c>
      <x:c r="C9" s="6" t="str">
        <x:v>锋镝</x:v>
      </x:c>
      <x:c r="D9" s="6" t="n">
        <x:v>5</x:v>
      </x:c>
      <x:c r="E9" s="6" t="str">
        <x:v>危机</x:v>
      </x:c>
      <x:c r="F9" s="7" t="str">
        <x:v>战斗开始时，使装备者的暴击率提高24%，持续3回合。</x:v>
      </x:c>
      <x:c r="G9" s="6" t="str">
        <x:v>[0.24, 3]</x:v>
      </x:c>
      <x:c r="H9" s="6" t="str">
        <x:v>https://raw.githubusercontent.com/Mar-7th/StarRailRes/dbe8cdfcfb0bf657b9fe1cf92d5537f118ccb487/index_new/cn/light_cone_ranks.json</x:v>
      </x:c>
    </x:row>
    <x:row r="10" ht="20" customHeight="1">
      <x:c r="A10" s="6" t="str">
        <x:v>20001_1</x:v>
      </x:c>
      <x:c r="B10" s="6" t="str">
        <x:v>20001</x:v>
      </x:c>
      <x:c r="C10" s="6" t="str">
        <x:v>物穰</x:v>
      </x:c>
      <x:c r="D10" s="6" t="n">
        <x:v>1</x:v>
      </x:c>
      <x:c r="E10" s="6" t="str">
        <x:v>繁盛</x:v>
      </x:c>
      <x:c r="F10" s="7" t="str">
        <x:v>装备者施放战技和终结技时，治疗量提高12%。</x:v>
      </x:c>
      <x:c r="G10" s="6" t="str">
        <x:v>[0.12]</x:v>
      </x:c>
      <x:c r="H10" s="6" t="str">
        <x:v>https://raw.githubusercontent.com/Mar-7th/StarRailRes/dbe8cdfcfb0bf657b9fe1cf92d5537f118ccb487/index_new/cn/light_cone_ranks.json</x:v>
      </x:c>
    </x:row>
    <x:row r="11" ht="20" customHeight="1">
      <x:c r="A11" s="6" t="str">
        <x:v>20001_2</x:v>
      </x:c>
      <x:c r="B11" s="6" t="str">
        <x:v>20001</x:v>
      </x:c>
      <x:c r="C11" s="6" t="str">
        <x:v>物穰</x:v>
      </x:c>
      <x:c r="D11" s="6" t="n">
        <x:v>2</x:v>
      </x:c>
      <x:c r="E11" s="6" t="str">
        <x:v>繁盛</x:v>
      </x:c>
      <x:c r="F11" s="7" t="str">
        <x:v>装备者施放战技和终结技时，治疗量提高15%。</x:v>
      </x:c>
      <x:c r="G11" s="6" t="str">
        <x:v>[0.15]</x:v>
      </x:c>
      <x:c r="H11" s="6" t="str">
        <x:v>https://raw.githubusercontent.com/Mar-7th/StarRailRes/dbe8cdfcfb0bf657b9fe1cf92d5537f118ccb487/index_new/cn/light_cone_ranks.json</x:v>
      </x:c>
    </x:row>
    <x:row r="12" ht="20" customHeight="1">
      <x:c r="A12" s="6" t="str">
        <x:v>20001_3</x:v>
      </x:c>
      <x:c r="B12" s="6" t="str">
        <x:v>20001</x:v>
      </x:c>
      <x:c r="C12" s="6" t="str">
        <x:v>物穰</x:v>
      </x:c>
      <x:c r="D12" s="6" t="n">
        <x:v>3</x:v>
      </x:c>
      <x:c r="E12" s="6" t="str">
        <x:v>繁盛</x:v>
      </x:c>
      <x:c r="F12" s="7" t="str">
        <x:v>装备者施放战技和终结技时，治疗量提高18%。</x:v>
      </x:c>
      <x:c r="G12" s="6" t="str">
        <x:v>[0.18]</x:v>
      </x:c>
      <x:c r="H12" s="6" t="str">
        <x:v>https://raw.githubusercontent.com/Mar-7th/StarRailRes/dbe8cdfcfb0bf657b9fe1cf92d5537f118ccb487/index_new/cn/light_cone_ranks.json</x:v>
      </x:c>
    </x:row>
    <x:row r="13" ht="20" customHeight="1">
      <x:c r="A13" s="6" t="str">
        <x:v>20001_4</x:v>
      </x:c>
      <x:c r="B13" s="6" t="str">
        <x:v>20001</x:v>
      </x:c>
      <x:c r="C13" s="6" t="str">
        <x:v>物穰</x:v>
      </x:c>
      <x:c r="D13" s="6" t="n">
        <x:v>4</x:v>
      </x:c>
      <x:c r="E13" s="6" t="str">
        <x:v>繁盛</x:v>
      </x:c>
      <x:c r="F13" s="7" t="str">
        <x:v>装备者施放战技和终结技时，治疗量提高21%。</x:v>
      </x:c>
      <x:c r="G13" s="6" t="str">
        <x:v>[0.21]</x:v>
      </x:c>
      <x:c r="H13" s="6" t="str">
        <x:v>https://raw.githubusercontent.com/Mar-7th/StarRailRes/dbe8cdfcfb0bf657b9fe1cf92d5537f118ccb487/index_new/cn/light_cone_ranks.json</x:v>
      </x:c>
    </x:row>
    <x:row r="14" ht="20" customHeight="1">
      <x:c r="A14" s="6" t="str">
        <x:v>20001_5</x:v>
      </x:c>
      <x:c r="B14" s="6" t="str">
        <x:v>20001</x:v>
      </x:c>
      <x:c r="C14" s="6" t="str">
        <x:v>物穰</x:v>
      </x:c>
      <x:c r="D14" s="6" t="n">
        <x:v>5</x:v>
      </x:c>
      <x:c r="E14" s="6" t="str">
        <x:v>繁盛</x:v>
      </x:c>
      <x:c r="F14" s="7" t="str">
        <x:v>装备者施放战技和终结技时，治疗量提高24%。</x:v>
      </x:c>
      <x:c r="G14" s="6" t="str">
        <x:v>[0.24]</x:v>
      </x:c>
      <x:c r="H14" s="6" t="str">
        <x:v>https://raw.githubusercontent.com/Mar-7th/StarRailRes/dbe8cdfcfb0bf657b9fe1cf92d5537f118ccb487/index_new/cn/light_cone_ranks.json</x:v>
      </x:c>
    </x:row>
    <x:row r="15" ht="20" customHeight="1">
      <x:c r="A15" s="6" t="str">
        <x:v>20002_1</x:v>
      </x:c>
      <x:c r="B15" s="6" t="str">
        <x:v>20002</x:v>
      </x:c>
      <x:c r="C15" s="6" t="str">
        <x:v>天倾</x:v>
      </x:c>
      <x:c r="D15" s="6" t="n">
        <x:v>1</x:v>
      </x:c>
      <x:c r="E15" s="6" t="str">
        <x:v>破灭</x:v>
      </x:c>
      <x:c r="F15" s="7" t="str">
        <x:v>使装备者普攻和战技造成的伤害提高20%。</x:v>
      </x:c>
      <x:c r="G15" s="6" t="str">
        <x:v>[0.2]</x:v>
      </x:c>
      <x:c r="H15" s="6" t="str">
        <x:v>https://raw.githubusercontent.com/Mar-7th/StarRailRes/dbe8cdfcfb0bf657b9fe1cf92d5537f118ccb487/index_new/cn/light_cone_ranks.json</x:v>
      </x:c>
    </x:row>
    <x:row r="16" ht="20" customHeight="1">
      <x:c r="A16" s="6" t="str">
        <x:v>20002_2</x:v>
      </x:c>
      <x:c r="B16" s="6" t="str">
        <x:v>20002</x:v>
      </x:c>
      <x:c r="C16" s="6" t="str">
        <x:v>天倾</x:v>
      </x:c>
      <x:c r="D16" s="6" t="n">
        <x:v>2</x:v>
      </x:c>
      <x:c r="E16" s="6" t="str">
        <x:v>破灭</x:v>
      </x:c>
      <x:c r="F16" s="7" t="str">
        <x:v>使装备者普攻和战技造成的伤害提高25%。</x:v>
      </x:c>
      <x:c r="G16" s="6" t="str">
        <x:v>[0.25]</x:v>
      </x:c>
      <x:c r="H16" s="6" t="str">
        <x:v>https://raw.githubusercontent.com/Mar-7th/StarRailRes/dbe8cdfcfb0bf657b9fe1cf92d5537f118ccb487/index_new/cn/light_cone_ranks.json</x:v>
      </x:c>
    </x:row>
    <x:row r="17" ht="20" customHeight="1">
      <x:c r="A17" s="6" t="str">
        <x:v>20002_3</x:v>
      </x:c>
      <x:c r="B17" s="6" t="str">
        <x:v>20002</x:v>
      </x:c>
      <x:c r="C17" s="6" t="str">
        <x:v>天倾</x:v>
      </x:c>
      <x:c r="D17" s="6" t="n">
        <x:v>3</x:v>
      </x:c>
      <x:c r="E17" s="6" t="str">
        <x:v>破灭</x:v>
      </x:c>
      <x:c r="F17" s="7" t="str">
        <x:v>使装备者普攻和战技造成的伤害提高30%。</x:v>
      </x:c>
      <x:c r="G17" s="6" t="str">
        <x:v>[0.3]</x:v>
      </x:c>
      <x:c r="H17" s="6" t="str">
        <x:v>https://raw.githubusercontent.com/Mar-7th/StarRailRes/dbe8cdfcfb0bf657b9fe1cf92d5537f118ccb487/index_new/cn/light_cone_ranks.json</x:v>
      </x:c>
    </x:row>
    <x:row r="18" ht="20" customHeight="1">
      <x:c r="A18" s="6" t="str">
        <x:v>20002_4</x:v>
      </x:c>
      <x:c r="B18" s="6" t="str">
        <x:v>20002</x:v>
      </x:c>
      <x:c r="C18" s="6" t="str">
        <x:v>天倾</x:v>
      </x:c>
      <x:c r="D18" s="6" t="n">
        <x:v>4</x:v>
      </x:c>
      <x:c r="E18" s="6" t="str">
        <x:v>破灭</x:v>
      </x:c>
      <x:c r="F18" s="7" t="str">
        <x:v>使装备者普攻和战技造成的伤害提高35%。</x:v>
      </x:c>
      <x:c r="G18" s="6" t="str">
        <x:v>[0.35]</x:v>
      </x:c>
      <x:c r="H18" s="6" t="str">
        <x:v>https://raw.githubusercontent.com/Mar-7th/StarRailRes/dbe8cdfcfb0bf657b9fe1cf92d5537f118ccb487/index_new/cn/light_cone_ranks.json</x:v>
      </x:c>
    </x:row>
    <x:row r="19" ht="20" customHeight="1">
      <x:c r="A19" s="6" t="str">
        <x:v>20002_5</x:v>
      </x:c>
      <x:c r="B19" s="6" t="str">
        <x:v>20002</x:v>
      </x:c>
      <x:c r="C19" s="6" t="str">
        <x:v>天倾</x:v>
      </x:c>
      <x:c r="D19" s="6" t="n">
        <x:v>5</x:v>
      </x:c>
      <x:c r="E19" s="6" t="str">
        <x:v>破灭</x:v>
      </x:c>
      <x:c r="F19" s="7" t="str">
        <x:v>使装备者普攻和战技造成的伤害提高40%。</x:v>
      </x:c>
      <x:c r="G19" s="6" t="str">
        <x:v>[0.4]</x:v>
      </x:c>
      <x:c r="H19" s="6" t="str">
        <x:v>https://raw.githubusercontent.com/Mar-7th/StarRailRes/dbe8cdfcfb0bf657b9fe1cf92d5537f118ccb487/index_new/cn/light_cone_ranks.json</x:v>
      </x:c>
    </x:row>
    <x:row r="20" ht="20" customHeight="1">
      <x:c r="A20" s="6" t="str">
        <x:v>20003_1</x:v>
      </x:c>
      <x:c r="B20" s="6" t="str">
        <x:v>20003</x:v>
      </x:c>
      <x:c r="C20" s="6" t="str">
        <x:v>琥珀</x:v>
      </x:c>
      <x:c r="D20" s="6" t="n">
        <x:v>1</x:v>
      </x:c>
      <x:c r="E20" s="6" t="str">
        <x:v>静滞</x:v>
      </x:c>
      <x:c r="F20" s="7" t="str">
        <x:v>使装备者的防御力提高16%。当装备者当前生命值百分比小于50%时，其防御力额外提高16%。</x:v>
      </x:c>
      <x:c r="G20" s="6" t="str">
        <x:v>[0.16, 0.5, 0.16]</x:v>
      </x:c>
      <x:c r="H20" s="6" t="str">
        <x:v>https://raw.githubusercontent.com/Mar-7th/StarRailRes/dbe8cdfcfb0bf657b9fe1cf92d5537f118ccb487/index_new/cn/light_cone_ranks.json</x:v>
      </x:c>
    </x:row>
    <x:row r="21" ht="20" customHeight="1">
      <x:c r="A21" s="6" t="str">
        <x:v>20003_2</x:v>
      </x:c>
      <x:c r="B21" s="6" t="str">
        <x:v>20003</x:v>
      </x:c>
      <x:c r="C21" s="6" t="str">
        <x:v>琥珀</x:v>
      </x:c>
      <x:c r="D21" s="6" t="n">
        <x:v>2</x:v>
      </x:c>
      <x:c r="E21" s="6" t="str">
        <x:v>静滞</x:v>
      </x:c>
      <x:c r="F21" s="7" t="str">
        <x:v>使装备者的防御力提高20%。当装备者当前生命值百分比小于50%时，其防御力额外提高20%。</x:v>
      </x:c>
      <x:c r="G21" s="6" t="str">
        <x:v>[0.2, 0.5, 0.2]</x:v>
      </x:c>
      <x:c r="H21" s="6" t="str">
        <x:v>https://raw.githubusercontent.com/Mar-7th/StarRailRes/dbe8cdfcfb0bf657b9fe1cf92d5537f118ccb487/index_new/cn/light_cone_ranks.json</x:v>
      </x:c>
    </x:row>
    <x:row r="22" ht="20" customHeight="1">
      <x:c r="A22" s="6" t="str">
        <x:v>20003_3</x:v>
      </x:c>
      <x:c r="B22" s="6" t="str">
        <x:v>20003</x:v>
      </x:c>
      <x:c r="C22" s="6" t="str">
        <x:v>琥珀</x:v>
      </x:c>
      <x:c r="D22" s="6" t="n">
        <x:v>3</x:v>
      </x:c>
      <x:c r="E22" s="6" t="str">
        <x:v>静滞</x:v>
      </x:c>
      <x:c r="F22" s="7" t="str">
        <x:v>使装备者的防御力提高24%。当装备者当前生命值百分比小于50%时，其防御力额外提高24%。</x:v>
      </x:c>
      <x:c r="G22" s="6" t="str">
        <x:v>[0.24, 0.5, 0.24]</x:v>
      </x:c>
      <x:c r="H22" s="6" t="str">
        <x:v>https://raw.githubusercontent.com/Mar-7th/StarRailRes/dbe8cdfcfb0bf657b9fe1cf92d5537f118ccb487/index_new/cn/light_cone_ranks.json</x:v>
      </x:c>
    </x:row>
    <x:row r="23" ht="20" customHeight="1">
      <x:c r="A23" s="6" t="str">
        <x:v>20003_4</x:v>
      </x:c>
      <x:c r="B23" s="6" t="str">
        <x:v>20003</x:v>
      </x:c>
      <x:c r="C23" s="6" t="str">
        <x:v>琥珀</x:v>
      </x:c>
      <x:c r="D23" s="6" t="n">
        <x:v>4</x:v>
      </x:c>
      <x:c r="E23" s="6" t="str">
        <x:v>静滞</x:v>
      </x:c>
      <x:c r="F23" s="7" t="str">
        <x:v>使装备者的防御力提高28%。当装备者当前生命值百分比小于50%时，其防御力额外提高28%。</x:v>
      </x:c>
      <x:c r="G23" s="6" t="str">
        <x:v>[0.28, 0.5, 0.28]</x:v>
      </x:c>
      <x:c r="H23" s="6" t="str">
        <x:v>https://raw.githubusercontent.com/Mar-7th/StarRailRes/dbe8cdfcfb0bf657b9fe1cf92d5537f118ccb487/index_new/cn/light_cone_ranks.json</x:v>
      </x:c>
    </x:row>
    <x:row r="24" ht="20" customHeight="1">
      <x:c r="A24" s="6" t="str">
        <x:v>20003_5</x:v>
      </x:c>
      <x:c r="B24" s="6" t="str">
        <x:v>20003</x:v>
      </x:c>
      <x:c r="C24" s="6" t="str">
        <x:v>琥珀</x:v>
      </x:c>
      <x:c r="D24" s="6" t="n">
        <x:v>5</x:v>
      </x:c>
      <x:c r="E24" s="6" t="str">
        <x:v>静滞</x:v>
      </x:c>
      <x:c r="F24" s="7" t="str">
        <x:v>使装备者的防御力提高32%。当装备者当前生命值百分比小于50%时，其防御力额外提高32%。</x:v>
      </x:c>
      <x:c r="G24" s="6" t="str">
        <x:v>[0.32, 0.5, 0.32]</x:v>
      </x:c>
      <x:c r="H24" s="6" t="str">
        <x:v>https://raw.githubusercontent.com/Mar-7th/StarRailRes/dbe8cdfcfb0bf657b9fe1cf92d5537f118ccb487/index_new/cn/light_cone_ranks.json</x:v>
      </x:c>
    </x:row>
    <x:row r="25" ht="20" customHeight="1">
      <x:c r="A25" s="6" t="str">
        <x:v>20004_1</x:v>
      </x:c>
      <x:c r="B25" s="6" t="str">
        <x:v>20004</x:v>
      </x:c>
      <x:c r="C25" s="6" t="str">
        <x:v>幽邃</x:v>
      </x:c>
      <x:c r="D25" s="6" t="n">
        <x:v>1</x:v>
      </x:c>
      <x:c r="E25" s="6" t="str">
        <x:v>沉沦</x:v>
      </x:c>
      <x:c r="F25" s="7" t="str">
        <x:v>战斗开始时，使装备者的效果命中提高20%，持续3回合。</x:v>
      </x:c>
      <x:c r="G25" s="6" t="str">
        <x:v>[0.2, 3]</x:v>
      </x:c>
      <x:c r="H25" s="6" t="str">
        <x:v>https://raw.githubusercontent.com/Mar-7th/StarRailRes/dbe8cdfcfb0bf657b9fe1cf92d5537f118ccb487/index_new/cn/light_cone_ranks.json</x:v>
      </x:c>
    </x:row>
    <x:row r="26" ht="20" customHeight="1">
      <x:c r="A26" s="6" t="str">
        <x:v>20004_2</x:v>
      </x:c>
      <x:c r="B26" s="6" t="str">
        <x:v>20004</x:v>
      </x:c>
      <x:c r="C26" s="6" t="str">
        <x:v>幽邃</x:v>
      </x:c>
      <x:c r="D26" s="6" t="n">
        <x:v>2</x:v>
      </x:c>
      <x:c r="E26" s="6" t="str">
        <x:v>沉沦</x:v>
      </x:c>
      <x:c r="F26" s="7" t="str">
        <x:v>战斗开始时，使装备者的效果命中提高25%，持续3回合。</x:v>
      </x:c>
      <x:c r="G26" s="6" t="str">
        <x:v>[0.25, 3]</x:v>
      </x:c>
      <x:c r="H26" s="6" t="str">
        <x:v>https://raw.githubusercontent.com/Mar-7th/StarRailRes/dbe8cdfcfb0bf657b9fe1cf92d5537f118ccb487/index_new/cn/light_cone_ranks.json</x:v>
      </x:c>
    </x:row>
    <x:row r="27" ht="20" customHeight="1">
      <x:c r="A27" s="6" t="str">
        <x:v>20004_3</x:v>
      </x:c>
      <x:c r="B27" s="6" t="str">
        <x:v>20004</x:v>
      </x:c>
      <x:c r="C27" s="6" t="str">
        <x:v>幽邃</x:v>
      </x:c>
      <x:c r="D27" s="6" t="n">
        <x:v>3</x:v>
      </x:c>
      <x:c r="E27" s="6" t="str">
        <x:v>沉沦</x:v>
      </x:c>
      <x:c r="F27" s="7" t="str">
        <x:v>战斗开始时，使装备者的效果命中提高30%，持续3回合。</x:v>
      </x:c>
      <x:c r="G27" s="6" t="str">
        <x:v>[0.3, 3]</x:v>
      </x:c>
      <x:c r="H27" s="6" t="str">
        <x:v>https://raw.githubusercontent.com/Mar-7th/StarRailRes/dbe8cdfcfb0bf657b9fe1cf92d5537f118ccb487/index_new/cn/light_cone_ranks.json</x:v>
      </x:c>
    </x:row>
    <x:row r="28" ht="20" customHeight="1">
      <x:c r="A28" s="6" t="str">
        <x:v>20004_4</x:v>
      </x:c>
      <x:c r="B28" s="6" t="str">
        <x:v>20004</x:v>
      </x:c>
      <x:c r="C28" s="6" t="str">
        <x:v>幽邃</x:v>
      </x:c>
      <x:c r="D28" s="6" t="n">
        <x:v>4</x:v>
      </x:c>
      <x:c r="E28" s="6" t="str">
        <x:v>沉沦</x:v>
      </x:c>
      <x:c r="F28" s="7" t="str">
        <x:v>战斗开始时，使装备者的效果命中提高35%，持续3回合。</x:v>
      </x:c>
      <x:c r="G28" s="6" t="str">
        <x:v>[0.35, 3]</x:v>
      </x:c>
      <x:c r="H28" s="6" t="str">
        <x:v>https://raw.githubusercontent.com/Mar-7th/StarRailRes/dbe8cdfcfb0bf657b9fe1cf92d5537f118ccb487/index_new/cn/light_cone_ranks.json</x:v>
      </x:c>
    </x:row>
    <x:row r="29" ht="20" customHeight="1">
      <x:c r="A29" s="6" t="str">
        <x:v>20004_5</x:v>
      </x:c>
      <x:c r="B29" s="6" t="str">
        <x:v>20004</x:v>
      </x:c>
      <x:c r="C29" s="6" t="str">
        <x:v>幽邃</x:v>
      </x:c>
      <x:c r="D29" s="6" t="n">
        <x:v>5</x:v>
      </x:c>
      <x:c r="E29" s="6" t="str">
        <x:v>沉沦</x:v>
      </x:c>
      <x:c r="F29" s="7" t="str">
        <x:v>战斗开始时，使装备者的效果命中提高40%，持续3回合。</x:v>
      </x:c>
      <x:c r="G29" s="6" t="str">
        <x:v>[0.4, 3]</x:v>
      </x:c>
      <x:c r="H29" s="6" t="str">
        <x:v>https://raw.githubusercontent.com/Mar-7th/StarRailRes/dbe8cdfcfb0bf657b9fe1cf92d5537f118ccb487/index_new/cn/light_cone_ranks.json</x:v>
      </x:c>
    </x:row>
    <x:row r="30" ht="20" customHeight="1">
      <x:c r="A30" s="6" t="str">
        <x:v>20005_1</x:v>
      </x:c>
      <x:c r="B30" s="6" t="str">
        <x:v>20005</x:v>
      </x:c>
      <x:c r="C30" s="6" t="str">
        <x:v>齐颂</x:v>
      </x:c>
      <x:c r="D30" s="6" t="n">
        <x:v>1</x:v>
      </x:c>
      <x:c r="E30" s="6" t="str">
        <x:v>协力</x:v>
      </x:c>
      <x:c r="F30" s="7" t="str">
        <x:v>进入战斗后，使我方全体的攻击力提高8%。同类技能无法重复生效。</x:v>
      </x:c>
      <x:c r="G30" s="6" t="str">
        <x:v>[0.08]</x:v>
      </x:c>
      <x:c r="H30" s="6" t="str">
        <x:v>https://raw.githubusercontent.com/Mar-7th/StarRailRes/dbe8cdfcfb0bf657b9fe1cf92d5537f118ccb487/index_new/cn/light_cone_ranks.json</x:v>
      </x:c>
    </x:row>
    <x:row r="31" ht="20" customHeight="1">
      <x:c r="A31" s="6" t="str">
        <x:v>20005_2</x:v>
      </x:c>
      <x:c r="B31" s="6" t="str">
        <x:v>20005</x:v>
      </x:c>
      <x:c r="C31" s="6" t="str">
        <x:v>齐颂</x:v>
      </x:c>
      <x:c r="D31" s="6" t="n">
        <x:v>2</x:v>
      </x:c>
      <x:c r="E31" s="6" t="str">
        <x:v>协力</x:v>
      </x:c>
      <x:c r="F31" s="7" t="str">
        <x:v>进入战斗后，使我方全体的攻击力提高9%。同类技能无法重复生效。</x:v>
      </x:c>
      <x:c r="G31" s="6" t="str">
        <x:v>[0.09]</x:v>
      </x:c>
      <x:c r="H31" s="6" t="str">
        <x:v>https://raw.githubusercontent.com/Mar-7th/StarRailRes/dbe8cdfcfb0bf657b9fe1cf92d5537f118ccb487/index_new/cn/light_cone_ranks.json</x:v>
      </x:c>
    </x:row>
    <x:row r="32" ht="20" customHeight="1">
      <x:c r="A32" s="6" t="str">
        <x:v>20005_3</x:v>
      </x:c>
      <x:c r="B32" s="6" t="str">
        <x:v>20005</x:v>
      </x:c>
      <x:c r="C32" s="6" t="str">
        <x:v>齐颂</x:v>
      </x:c>
      <x:c r="D32" s="6" t="n">
        <x:v>3</x:v>
      </x:c>
      <x:c r="E32" s="6" t="str">
        <x:v>协力</x:v>
      </x:c>
      <x:c r="F32" s="7" t="str">
        <x:v>进入战斗后，使我方全体的攻击力提高10%。同类技能无法重复生效。</x:v>
      </x:c>
      <x:c r="G32" s="6" t="str">
        <x:v>[0.1]</x:v>
      </x:c>
      <x:c r="H32" s="6" t="str">
        <x:v>https://raw.githubusercontent.com/Mar-7th/StarRailRes/dbe8cdfcfb0bf657b9fe1cf92d5537f118ccb487/index_new/cn/light_cone_ranks.json</x:v>
      </x:c>
    </x:row>
    <x:row r="33" ht="20" customHeight="1">
      <x:c r="A33" s="6" t="str">
        <x:v>20005_4</x:v>
      </x:c>
      <x:c r="B33" s="6" t="str">
        <x:v>20005</x:v>
      </x:c>
      <x:c r="C33" s="6" t="str">
        <x:v>齐颂</x:v>
      </x:c>
      <x:c r="D33" s="6" t="n">
        <x:v>4</x:v>
      </x:c>
      <x:c r="E33" s="6" t="str">
        <x:v>协力</x:v>
      </x:c>
      <x:c r="F33" s="7" t="str">
        <x:v>进入战斗后，使我方全体的攻击力提高11%。同类技能无法重复生效。</x:v>
      </x:c>
      <x:c r="G33" s="6" t="str">
        <x:v>[0.11]</x:v>
      </x:c>
      <x:c r="H33" s="6" t="str">
        <x:v>https://raw.githubusercontent.com/Mar-7th/StarRailRes/dbe8cdfcfb0bf657b9fe1cf92d5537f118ccb487/index_new/cn/light_cone_ranks.json</x:v>
      </x:c>
    </x:row>
    <x:row r="34" ht="20" customHeight="1">
      <x:c r="A34" s="6" t="str">
        <x:v>20005_5</x:v>
      </x:c>
      <x:c r="B34" s="6" t="str">
        <x:v>20005</x:v>
      </x:c>
      <x:c r="C34" s="6" t="str">
        <x:v>齐颂</x:v>
      </x:c>
      <x:c r="D34" s="6" t="n">
        <x:v>5</x:v>
      </x:c>
      <x:c r="E34" s="6" t="str">
        <x:v>协力</x:v>
      </x:c>
      <x:c r="F34" s="7" t="str">
        <x:v>进入战斗后，使我方全体的攻击力提高12%。同类技能无法重复生效。</x:v>
      </x:c>
      <x:c r="G34" s="6" t="str">
        <x:v>[0.12]</x:v>
      </x:c>
      <x:c r="H34" s="6" t="str">
        <x:v>https://raw.githubusercontent.com/Mar-7th/StarRailRes/dbe8cdfcfb0bf657b9fe1cf92d5537f118ccb487/index_new/cn/light_cone_ranks.json</x:v>
      </x:c>
    </x:row>
    <x:row r="35" ht="20" customHeight="1">
      <x:c r="A35" s="6" t="str">
        <x:v>20006_1</x:v>
      </x:c>
      <x:c r="B35" s="6" t="str">
        <x:v>20006</x:v>
      </x:c>
      <x:c r="C35" s="6" t="str">
        <x:v>智库</x:v>
      </x:c>
      <x:c r="D35" s="6" t="n">
        <x:v>1</x:v>
      </x:c>
      <x:c r="E35" s="6" t="str">
        <x:v>博识</x:v>
      </x:c>
      <x:c r="F35" s="7" t="str">
        <x:v>使装备者终结技造成的伤害提高28%。</x:v>
      </x:c>
      <x:c r="G35" s="6" t="str">
        <x:v>[0.28]</x:v>
      </x:c>
      <x:c r="H35" s="6" t="str">
        <x:v>https://raw.githubusercontent.com/Mar-7th/StarRailRes/dbe8cdfcfb0bf657b9fe1cf92d5537f118ccb487/index_new/cn/light_cone_ranks.json</x:v>
      </x:c>
    </x:row>
    <x:row r="36" ht="20" customHeight="1">
      <x:c r="A36" s="6" t="str">
        <x:v>20006_2</x:v>
      </x:c>
      <x:c r="B36" s="6" t="str">
        <x:v>20006</x:v>
      </x:c>
      <x:c r="C36" s="6" t="str">
        <x:v>智库</x:v>
      </x:c>
      <x:c r="D36" s="6" t="n">
        <x:v>2</x:v>
      </x:c>
      <x:c r="E36" s="6" t="str">
        <x:v>博识</x:v>
      </x:c>
      <x:c r="F36" s="7" t="str">
        <x:v>使装备者终结技造成的伤害提高35%。</x:v>
      </x:c>
      <x:c r="G36" s="6" t="str">
        <x:v>[0.35]</x:v>
      </x:c>
      <x:c r="H36" s="6" t="str">
        <x:v>https://raw.githubusercontent.com/Mar-7th/StarRailRes/dbe8cdfcfb0bf657b9fe1cf92d5537f118ccb487/index_new/cn/light_cone_ranks.json</x:v>
      </x:c>
    </x:row>
    <x:row r="37" ht="20" customHeight="1">
      <x:c r="A37" s="6" t="str">
        <x:v>20006_3</x:v>
      </x:c>
      <x:c r="B37" s="6" t="str">
        <x:v>20006</x:v>
      </x:c>
      <x:c r="C37" s="6" t="str">
        <x:v>智库</x:v>
      </x:c>
      <x:c r="D37" s="6" t="n">
        <x:v>3</x:v>
      </x:c>
      <x:c r="E37" s="6" t="str">
        <x:v>博识</x:v>
      </x:c>
      <x:c r="F37" s="7" t="str">
        <x:v>使装备者终结技造成的伤害提高42%。</x:v>
      </x:c>
      <x:c r="G37" s="6" t="str">
        <x:v>[0.42]</x:v>
      </x:c>
      <x:c r="H37" s="6" t="str">
        <x:v>https://raw.githubusercontent.com/Mar-7th/StarRailRes/dbe8cdfcfb0bf657b9fe1cf92d5537f118ccb487/index_new/cn/light_cone_ranks.json</x:v>
      </x:c>
    </x:row>
    <x:row r="38" ht="20" customHeight="1">
      <x:c r="A38" s="6" t="str">
        <x:v>20006_4</x:v>
      </x:c>
      <x:c r="B38" s="6" t="str">
        <x:v>20006</x:v>
      </x:c>
      <x:c r="C38" s="6" t="str">
        <x:v>智库</x:v>
      </x:c>
      <x:c r="D38" s="6" t="n">
        <x:v>4</x:v>
      </x:c>
      <x:c r="E38" s="6" t="str">
        <x:v>博识</x:v>
      </x:c>
      <x:c r="F38" s="7" t="str">
        <x:v>使装备者终结技造成的伤害提高49%。</x:v>
      </x:c>
      <x:c r="G38" s="6" t="str">
        <x:v>[0.49]</x:v>
      </x:c>
      <x:c r="H38" s="6" t="str">
        <x:v>https://raw.githubusercontent.com/Mar-7th/StarRailRes/dbe8cdfcfb0bf657b9fe1cf92d5537f118ccb487/index_new/cn/light_cone_ranks.json</x:v>
      </x:c>
    </x:row>
    <x:row r="39" ht="20" customHeight="1">
      <x:c r="A39" s="6" t="str">
        <x:v>20006_5</x:v>
      </x:c>
      <x:c r="B39" s="6" t="str">
        <x:v>20006</x:v>
      </x:c>
      <x:c r="C39" s="6" t="str">
        <x:v>智库</x:v>
      </x:c>
      <x:c r="D39" s="6" t="n">
        <x:v>5</x:v>
      </x:c>
      <x:c r="E39" s="6" t="str">
        <x:v>博识</x:v>
      </x:c>
      <x:c r="F39" s="7" t="str">
        <x:v>使装备者终结技造成的伤害提高56%。</x:v>
      </x:c>
      <x:c r="G39" s="6" t="str">
        <x:v>[0.56]</x:v>
      </x:c>
      <x:c r="H39" s="6" t="str">
        <x:v>https://raw.githubusercontent.com/Mar-7th/StarRailRes/dbe8cdfcfb0bf657b9fe1cf92d5537f118ccb487/index_new/cn/light_cone_ranks.json</x:v>
      </x:c>
    </x:row>
    <x:row r="40" ht="20" customHeight="1">
      <x:c r="A40" s="6" t="str">
        <x:v>20007_1</x:v>
      </x:c>
      <x:c r="B40" s="6" t="str">
        <x:v>20007</x:v>
      </x:c>
      <x:c r="C40" s="6" t="str">
        <x:v>离弦</x:v>
      </x:c>
      <x:c r="D40" s="6" t="n">
        <x:v>1</x:v>
      </x:c>
      <x:c r="E40" s="6" t="str">
        <x:v>鸣角</x:v>
      </x:c>
      <x:c r="F40" s="7" t="str">
        <x:v>使装备者消灭敌方目标后，攻击力提高24%，持续3回合。</x:v>
      </x:c>
      <x:c r="G40" s="6" t="str">
        <x:v>[0.24, 3]</x:v>
      </x:c>
      <x:c r="H40" s="6" t="str">
        <x:v>https://raw.githubusercontent.com/Mar-7th/StarRailRes/dbe8cdfcfb0bf657b9fe1cf92d5537f118ccb487/index_new/cn/light_cone_ranks.json</x:v>
      </x:c>
    </x:row>
    <x:row r="41" ht="20" customHeight="1">
      <x:c r="A41" s="6" t="str">
        <x:v>20007_2</x:v>
      </x:c>
      <x:c r="B41" s="6" t="str">
        <x:v>20007</x:v>
      </x:c>
      <x:c r="C41" s="6" t="str">
        <x:v>离弦</x:v>
      </x:c>
      <x:c r="D41" s="6" t="n">
        <x:v>2</x:v>
      </x:c>
      <x:c r="E41" s="6" t="str">
        <x:v>鸣角</x:v>
      </x:c>
      <x:c r="F41" s="7" t="str">
        <x:v>使装备者消灭敌方目标后，攻击力提高30%，持续3回合。</x:v>
      </x:c>
      <x:c r="G41" s="6" t="str">
        <x:v>[0.3, 3]</x:v>
      </x:c>
      <x:c r="H41" s="6" t="str">
        <x:v>https://raw.githubusercontent.com/Mar-7th/StarRailRes/dbe8cdfcfb0bf657b9fe1cf92d5537f118ccb487/index_new/cn/light_cone_ranks.json</x:v>
      </x:c>
    </x:row>
    <x:row r="42" ht="20" customHeight="1">
      <x:c r="A42" s="6" t="str">
        <x:v>20007_3</x:v>
      </x:c>
      <x:c r="B42" s="6" t="str">
        <x:v>20007</x:v>
      </x:c>
      <x:c r="C42" s="6" t="str">
        <x:v>离弦</x:v>
      </x:c>
      <x:c r="D42" s="6" t="n">
        <x:v>3</x:v>
      </x:c>
      <x:c r="E42" s="6" t="str">
        <x:v>鸣角</x:v>
      </x:c>
      <x:c r="F42" s="7" t="str">
        <x:v>使装备者消灭敌方目标后，攻击力提高36%，持续3回合。</x:v>
      </x:c>
      <x:c r="G42" s="6" t="str">
        <x:v>[0.36, 3]</x:v>
      </x:c>
      <x:c r="H42" s="6" t="str">
        <x:v>https://raw.githubusercontent.com/Mar-7th/StarRailRes/dbe8cdfcfb0bf657b9fe1cf92d5537f118ccb487/index_new/cn/light_cone_ranks.json</x:v>
      </x:c>
    </x:row>
    <x:row r="43" ht="20" customHeight="1">
      <x:c r="A43" s="6" t="str">
        <x:v>20007_4</x:v>
      </x:c>
      <x:c r="B43" s="6" t="str">
        <x:v>20007</x:v>
      </x:c>
      <x:c r="C43" s="6" t="str">
        <x:v>离弦</x:v>
      </x:c>
      <x:c r="D43" s="6" t="n">
        <x:v>4</x:v>
      </x:c>
      <x:c r="E43" s="6" t="str">
        <x:v>鸣角</x:v>
      </x:c>
      <x:c r="F43" s="7" t="str">
        <x:v>使装备者消灭敌方目标后，攻击力提高42%，持续3回合。</x:v>
      </x:c>
      <x:c r="G43" s="6" t="str">
        <x:v>[0.42, 3]</x:v>
      </x:c>
      <x:c r="H43" s="6" t="str">
        <x:v>https://raw.githubusercontent.com/Mar-7th/StarRailRes/dbe8cdfcfb0bf657b9fe1cf92d5537f118ccb487/index_new/cn/light_cone_ranks.json</x:v>
      </x:c>
    </x:row>
    <x:row r="44" ht="20" customHeight="1">
      <x:c r="A44" s="6" t="str">
        <x:v>20007_5</x:v>
      </x:c>
      <x:c r="B44" s="6" t="str">
        <x:v>20007</x:v>
      </x:c>
      <x:c r="C44" s="6" t="str">
        <x:v>离弦</x:v>
      </x:c>
      <x:c r="D44" s="6" t="n">
        <x:v>5</x:v>
      </x:c>
      <x:c r="E44" s="6" t="str">
        <x:v>鸣角</x:v>
      </x:c>
      <x:c r="F44" s="7" t="str">
        <x:v>使装备者消灭敌方目标后，攻击力提高48%，持续3回合。</x:v>
      </x:c>
      <x:c r="G44" s="6" t="str">
        <x:v>[0.48, 3]</x:v>
      </x:c>
      <x:c r="H44" s="6" t="str">
        <x:v>https://raw.githubusercontent.com/Mar-7th/StarRailRes/dbe8cdfcfb0bf657b9fe1cf92d5537f118ccb487/index_new/cn/light_cone_ranks.json</x:v>
      </x:c>
    </x:row>
    <x:row r="45" ht="20" customHeight="1">
      <x:c r="A45" s="6" t="str">
        <x:v>20008_1</x:v>
      </x:c>
      <x:c r="B45" s="6" t="str">
        <x:v>20008</x:v>
      </x:c>
      <x:c r="C45" s="6" t="str">
        <x:v>嘉果</x:v>
      </x:c>
      <x:c r="D45" s="6" t="n">
        <x:v>1</x:v>
      </x:c>
      <x:c r="E45" s="6" t="str">
        <x:v>甘美</x:v>
      </x:c>
      <x:c r="F45" s="7" t="str">
        <x:v>战斗开始时，立即为我方全体恢复6点能量。</x:v>
      </x:c>
      <x:c r="G45" s="6" t="str">
        <x:v>[6]</x:v>
      </x:c>
      <x:c r="H45" s="6" t="str">
        <x:v>https://raw.githubusercontent.com/Mar-7th/StarRailRes/dbe8cdfcfb0bf657b9fe1cf92d5537f118ccb487/index_new/cn/light_cone_ranks.json</x:v>
      </x:c>
    </x:row>
    <x:row r="46" ht="20" customHeight="1">
      <x:c r="A46" s="6" t="str">
        <x:v>20008_2</x:v>
      </x:c>
      <x:c r="B46" s="6" t="str">
        <x:v>20008</x:v>
      </x:c>
      <x:c r="C46" s="6" t="str">
        <x:v>嘉果</x:v>
      </x:c>
      <x:c r="D46" s="6" t="n">
        <x:v>2</x:v>
      </x:c>
      <x:c r="E46" s="6" t="str">
        <x:v>甘美</x:v>
      </x:c>
      <x:c r="F46" s="7" t="str">
        <x:v>战斗开始时，立即为我方全体恢复7.5点能量。</x:v>
      </x:c>
      <x:c r="G46" s="6" t="str">
        <x:v>[7.5]</x:v>
      </x:c>
      <x:c r="H46" s="6" t="str">
        <x:v>https://raw.githubusercontent.com/Mar-7th/StarRailRes/dbe8cdfcfb0bf657b9fe1cf92d5537f118ccb487/index_new/cn/light_cone_ranks.json</x:v>
      </x:c>
    </x:row>
    <x:row r="47" ht="20" customHeight="1">
      <x:c r="A47" s="6" t="str">
        <x:v>20008_3</x:v>
      </x:c>
      <x:c r="B47" s="6" t="str">
        <x:v>20008</x:v>
      </x:c>
      <x:c r="C47" s="6" t="str">
        <x:v>嘉果</x:v>
      </x:c>
      <x:c r="D47" s="6" t="n">
        <x:v>3</x:v>
      </x:c>
      <x:c r="E47" s="6" t="str">
        <x:v>甘美</x:v>
      </x:c>
      <x:c r="F47" s="7" t="str">
        <x:v>战斗开始时，立即为我方全体恢复9点能量。</x:v>
      </x:c>
      <x:c r="G47" s="6" t="str">
        <x:v>[9]</x:v>
      </x:c>
      <x:c r="H47" s="6" t="str">
        <x:v>https://raw.githubusercontent.com/Mar-7th/StarRailRes/dbe8cdfcfb0bf657b9fe1cf92d5537f118ccb487/index_new/cn/light_cone_ranks.json</x:v>
      </x:c>
    </x:row>
    <x:row r="48" ht="20" customHeight="1">
      <x:c r="A48" s="6" t="str">
        <x:v>20008_4</x:v>
      </x:c>
      <x:c r="B48" s="6" t="str">
        <x:v>20008</x:v>
      </x:c>
      <x:c r="C48" s="6" t="str">
        <x:v>嘉果</x:v>
      </x:c>
      <x:c r="D48" s="6" t="n">
        <x:v>4</x:v>
      </x:c>
      <x:c r="E48" s="6" t="str">
        <x:v>甘美</x:v>
      </x:c>
      <x:c r="F48" s="7" t="str">
        <x:v>战斗开始时，立即为我方全体恢复10.5点能量。</x:v>
      </x:c>
      <x:c r="G48" s="6" t="str">
        <x:v>[10.5]</x:v>
      </x:c>
      <x:c r="H48" s="6" t="str">
        <x:v>https://raw.githubusercontent.com/Mar-7th/StarRailRes/dbe8cdfcfb0bf657b9fe1cf92d5537f118ccb487/index_new/cn/light_cone_ranks.json</x:v>
      </x:c>
    </x:row>
    <x:row r="49" ht="20" customHeight="1">
      <x:c r="A49" s="6" t="str">
        <x:v>20008_5</x:v>
      </x:c>
      <x:c r="B49" s="6" t="str">
        <x:v>20008</x:v>
      </x:c>
      <x:c r="C49" s="6" t="str">
        <x:v>嘉果</x:v>
      </x:c>
      <x:c r="D49" s="6" t="n">
        <x:v>5</x:v>
      </x:c>
      <x:c r="E49" s="6" t="str">
        <x:v>甘美</x:v>
      </x:c>
      <x:c r="F49" s="7" t="str">
        <x:v>战斗开始时，立即为我方全体恢复12点能量。</x:v>
      </x:c>
      <x:c r="G49" s="6" t="str">
        <x:v>[12]</x:v>
      </x:c>
      <x:c r="H49" s="6" t="str">
        <x:v>https://raw.githubusercontent.com/Mar-7th/StarRailRes/dbe8cdfcfb0bf657b9fe1cf92d5537f118ccb487/index_new/cn/light_cone_ranks.json</x:v>
      </x:c>
    </x:row>
    <x:row r="50" ht="20" customHeight="1">
      <x:c r="A50" s="6" t="str">
        <x:v>20009_1</x:v>
      </x:c>
      <x:c r="B50" s="6" t="str">
        <x:v>20009</x:v>
      </x:c>
      <x:c r="C50" s="6" t="str">
        <x:v>乐圮</x:v>
      </x:c>
      <x:c r="D50" s="6" t="n">
        <x:v>1</x:v>
      </x:c>
      <x:c r="E50" s="6" t="str">
        <x:v>诛讨</x:v>
      </x:c>
      <x:c r="F50" s="7" t="str">
        <x:v>使装备者对当前生命值百分比大于50%的敌方目标造成的伤害提高20%。</x:v>
      </x:c>
      <x:c r="G50" s="6" t="str">
        <x:v>[0.5, 0.2]</x:v>
      </x:c>
      <x:c r="H50" s="6" t="str">
        <x:v>https://raw.githubusercontent.com/Mar-7th/StarRailRes/dbe8cdfcfb0bf657b9fe1cf92d5537f118ccb487/index_new/cn/light_cone_ranks.json</x:v>
      </x:c>
    </x:row>
    <x:row r="51" ht="20" customHeight="1">
      <x:c r="A51" s="6" t="str">
        <x:v>20009_2</x:v>
      </x:c>
      <x:c r="B51" s="6" t="str">
        <x:v>20009</x:v>
      </x:c>
      <x:c r="C51" s="6" t="str">
        <x:v>乐圮</x:v>
      </x:c>
      <x:c r="D51" s="6" t="n">
        <x:v>2</x:v>
      </x:c>
      <x:c r="E51" s="6" t="str">
        <x:v>诛讨</x:v>
      </x:c>
      <x:c r="F51" s="7" t="str">
        <x:v>使装备者对当前生命值百分比大于50%的敌方目标造成的伤害提高25%。</x:v>
      </x:c>
      <x:c r="G51" s="6" t="str">
        <x:v>[0.5, 0.25]</x:v>
      </x:c>
      <x:c r="H51" s="6" t="str">
        <x:v>https://raw.githubusercontent.com/Mar-7th/StarRailRes/dbe8cdfcfb0bf657b9fe1cf92d5537f118ccb487/index_new/cn/light_cone_ranks.json</x:v>
      </x:c>
    </x:row>
    <x:row r="52" ht="20" customHeight="1">
      <x:c r="A52" s="6" t="str">
        <x:v>20009_3</x:v>
      </x:c>
      <x:c r="B52" s="6" t="str">
        <x:v>20009</x:v>
      </x:c>
      <x:c r="C52" s="6" t="str">
        <x:v>乐圮</x:v>
      </x:c>
      <x:c r="D52" s="6" t="n">
        <x:v>3</x:v>
      </x:c>
      <x:c r="E52" s="6" t="str">
        <x:v>诛讨</x:v>
      </x:c>
      <x:c r="F52" s="7" t="str">
        <x:v>使装备者对当前生命值百分比大于50%的敌方目标造成的伤害提高30%。</x:v>
      </x:c>
      <x:c r="G52" s="6" t="str">
        <x:v>[0.5, 0.3]</x:v>
      </x:c>
      <x:c r="H52" s="6" t="str">
        <x:v>https://raw.githubusercontent.com/Mar-7th/StarRailRes/dbe8cdfcfb0bf657b9fe1cf92d5537f118ccb487/index_new/cn/light_cone_ranks.json</x:v>
      </x:c>
    </x:row>
    <x:row r="53" ht="20" customHeight="1">
      <x:c r="A53" s="6" t="str">
        <x:v>20009_4</x:v>
      </x:c>
      <x:c r="B53" s="6" t="str">
        <x:v>20009</x:v>
      </x:c>
      <x:c r="C53" s="6" t="str">
        <x:v>乐圮</x:v>
      </x:c>
      <x:c r="D53" s="6" t="n">
        <x:v>4</x:v>
      </x:c>
      <x:c r="E53" s="6" t="str">
        <x:v>诛讨</x:v>
      </x:c>
      <x:c r="F53" s="7" t="str">
        <x:v>使装备者对当前生命值百分比大于50%的敌方目标造成的伤害提高35%。</x:v>
      </x:c>
      <x:c r="G53" s="6" t="str">
        <x:v>[0.5, 0.35]</x:v>
      </x:c>
      <x:c r="H53" s="6" t="str">
        <x:v>https://raw.githubusercontent.com/Mar-7th/StarRailRes/dbe8cdfcfb0bf657b9fe1cf92d5537f118ccb487/index_new/cn/light_cone_ranks.json</x:v>
      </x:c>
    </x:row>
    <x:row r="54" ht="20" customHeight="1">
      <x:c r="A54" s="6" t="str">
        <x:v>20009_5</x:v>
      </x:c>
      <x:c r="B54" s="6" t="str">
        <x:v>20009</x:v>
      </x:c>
      <x:c r="C54" s="6" t="str">
        <x:v>乐圮</x:v>
      </x:c>
      <x:c r="D54" s="6" t="n">
        <x:v>5</x:v>
      </x:c>
      <x:c r="E54" s="6" t="str">
        <x:v>诛讨</x:v>
      </x:c>
      <x:c r="F54" s="7" t="str">
        <x:v>使装备者对当前生命值百分比大于50%的敌方目标造成的伤害提高40%。</x:v>
      </x:c>
      <x:c r="G54" s="6" t="str">
        <x:v>[0.5, 0.4]</x:v>
      </x:c>
      <x:c r="H54" s="6" t="str">
        <x:v>https://raw.githubusercontent.com/Mar-7th/StarRailRes/dbe8cdfcfb0bf657b9fe1cf92d5537f118ccb487/index_new/cn/light_cone_ranks.json</x:v>
      </x:c>
    </x:row>
    <x:row r="55" ht="20" customHeight="1">
      <x:c r="A55" s="6" t="str">
        <x:v>20010_1</x:v>
      </x:c>
      <x:c r="B55" s="6" t="str">
        <x:v>20010</x:v>
      </x:c>
      <x:c r="C55" s="6" t="str">
        <x:v>戍御</x:v>
      </x:c>
      <x:c r="D55" s="6" t="n">
        <x:v>1</x:v>
      </x:c>
      <x:c r="E55" s="6" t="str">
        <x:v>兴复</x:v>
      </x:c>
      <x:c r="F55" s="7" t="str">
        <x:v>使装备者施放终结技时，回复等同于自身生命上限18%的生命值。</x:v>
      </x:c>
      <x:c r="G55" s="6" t="str">
        <x:v>[0.18]</x:v>
      </x:c>
      <x:c r="H55" s="6" t="str">
        <x:v>https://raw.githubusercontent.com/Mar-7th/StarRailRes/dbe8cdfcfb0bf657b9fe1cf92d5537f118ccb487/index_new/cn/light_cone_ranks.json</x:v>
      </x:c>
    </x:row>
    <x:row r="56" ht="20" customHeight="1">
      <x:c r="A56" s="6" t="str">
        <x:v>20010_2</x:v>
      </x:c>
      <x:c r="B56" s="6" t="str">
        <x:v>20010</x:v>
      </x:c>
      <x:c r="C56" s="6" t="str">
        <x:v>戍御</x:v>
      </x:c>
      <x:c r="D56" s="6" t="n">
        <x:v>2</x:v>
      </x:c>
      <x:c r="E56" s="6" t="str">
        <x:v>兴复</x:v>
      </x:c>
      <x:c r="F56" s="7" t="str">
        <x:v>使装备者施放终结技时，回复等同于自身生命上限21%的生命值。</x:v>
      </x:c>
      <x:c r="G56" s="6" t="str">
        <x:v>[0.21]</x:v>
      </x:c>
      <x:c r="H56" s="6" t="str">
        <x:v>https://raw.githubusercontent.com/Mar-7th/StarRailRes/dbe8cdfcfb0bf657b9fe1cf92d5537f118ccb487/index_new/cn/light_cone_ranks.json</x:v>
      </x:c>
    </x:row>
    <x:row r="57" ht="20" customHeight="1">
      <x:c r="A57" s="6" t="str">
        <x:v>20010_3</x:v>
      </x:c>
      <x:c r="B57" s="6" t="str">
        <x:v>20010</x:v>
      </x:c>
      <x:c r="C57" s="6" t="str">
        <x:v>戍御</x:v>
      </x:c>
      <x:c r="D57" s="6" t="n">
        <x:v>3</x:v>
      </x:c>
      <x:c r="E57" s="6" t="str">
        <x:v>兴复</x:v>
      </x:c>
      <x:c r="F57" s="7" t="str">
        <x:v>使装备者施放终结技时，回复等同于自身生命上限24%的生命值。</x:v>
      </x:c>
      <x:c r="G57" s="6" t="str">
        <x:v>[0.24]</x:v>
      </x:c>
      <x:c r="H57" s="6" t="str">
        <x:v>https://raw.githubusercontent.com/Mar-7th/StarRailRes/dbe8cdfcfb0bf657b9fe1cf92d5537f118ccb487/index_new/cn/light_cone_ranks.json</x:v>
      </x:c>
    </x:row>
    <x:row r="58" ht="20" customHeight="1">
      <x:c r="A58" s="6" t="str">
        <x:v>20010_4</x:v>
      </x:c>
      <x:c r="B58" s="6" t="str">
        <x:v>20010</x:v>
      </x:c>
      <x:c r="C58" s="6" t="str">
        <x:v>戍御</x:v>
      </x:c>
      <x:c r="D58" s="6" t="n">
        <x:v>4</x:v>
      </x:c>
      <x:c r="E58" s="6" t="str">
        <x:v>兴复</x:v>
      </x:c>
      <x:c r="F58" s="7" t="str">
        <x:v>使装备者施放终结技时，回复等同于自身生命上限27%的生命值。</x:v>
      </x:c>
      <x:c r="G58" s="6" t="str">
        <x:v>[0.27]</x:v>
      </x:c>
      <x:c r="H58" s="6" t="str">
        <x:v>https://raw.githubusercontent.com/Mar-7th/StarRailRes/dbe8cdfcfb0bf657b9fe1cf92d5537f118ccb487/index_new/cn/light_cone_ranks.json</x:v>
      </x:c>
    </x:row>
    <x:row r="59" ht="20" customHeight="1">
      <x:c r="A59" s="6" t="str">
        <x:v>20010_5</x:v>
      </x:c>
      <x:c r="B59" s="6" t="str">
        <x:v>20010</x:v>
      </x:c>
      <x:c r="C59" s="6" t="str">
        <x:v>戍御</x:v>
      </x:c>
      <x:c r="D59" s="6" t="n">
        <x:v>5</x:v>
      </x:c>
      <x:c r="E59" s="6" t="str">
        <x:v>兴复</x:v>
      </x:c>
      <x:c r="F59" s="7" t="str">
        <x:v>使装备者施放终结技时，回复等同于自身生命上限30%的生命值。</x:v>
      </x:c>
      <x:c r="G59" s="6" t="str">
        <x:v>[0.3]</x:v>
      </x:c>
      <x:c r="H59" s="6" t="str">
        <x:v>https://raw.githubusercontent.com/Mar-7th/StarRailRes/dbe8cdfcfb0bf657b9fe1cf92d5537f118ccb487/index_new/cn/light_cone_ranks.json</x:v>
      </x:c>
    </x:row>
    <x:row r="60" ht="20" customHeight="1">
      <x:c r="A60" s="6" t="str">
        <x:v>20011_1</x:v>
      </x:c>
      <x:c r="B60" s="6" t="str">
        <x:v>20011</x:v>
      </x:c>
      <x:c r="C60" s="6" t="str">
        <x:v>渊环</x:v>
      </x:c>
      <x:c r="D60" s="6" t="n">
        <x:v>1</x:v>
      </x:c>
      <x:c r="E60" s="6" t="str">
        <x:v>追逼</x:v>
      </x:c>
      <x:c r="F60" s="7" t="str">
        <x:v>使装备者对减速状态下的敌方目标造成的伤害提高24%。</x:v>
      </x:c>
      <x:c r="G60" s="6" t="str">
        <x:v>[0.24]</x:v>
      </x:c>
      <x:c r="H60" s="6" t="str">
        <x:v>https://raw.githubusercontent.com/Mar-7th/StarRailRes/dbe8cdfcfb0bf657b9fe1cf92d5537f118ccb487/index_new/cn/light_cone_ranks.json</x:v>
      </x:c>
    </x:row>
    <x:row r="61" ht="20" customHeight="1">
      <x:c r="A61" s="6" t="str">
        <x:v>20011_2</x:v>
      </x:c>
      <x:c r="B61" s="6" t="str">
        <x:v>20011</x:v>
      </x:c>
      <x:c r="C61" s="6" t="str">
        <x:v>渊环</x:v>
      </x:c>
      <x:c r="D61" s="6" t="n">
        <x:v>2</x:v>
      </x:c>
      <x:c r="E61" s="6" t="str">
        <x:v>追逼</x:v>
      </x:c>
      <x:c r="F61" s="7" t="str">
        <x:v>使装备者对减速状态下的敌方目标造成的伤害提高30%。</x:v>
      </x:c>
      <x:c r="G61" s="6" t="str">
        <x:v>[0.3]</x:v>
      </x:c>
      <x:c r="H61" s="6" t="str">
        <x:v>https://raw.githubusercontent.com/Mar-7th/StarRailRes/dbe8cdfcfb0bf657b9fe1cf92d5537f118ccb487/index_new/cn/light_cone_ranks.json</x:v>
      </x:c>
    </x:row>
    <x:row r="62" ht="20" customHeight="1">
      <x:c r="A62" s="6" t="str">
        <x:v>20011_3</x:v>
      </x:c>
      <x:c r="B62" s="6" t="str">
        <x:v>20011</x:v>
      </x:c>
      <x:c r="C62" s="6" t="str">
        <x:v>渊环</x:v>
      </x:c>
      <x:c r="D62" s="6" t="n">
        <x:v>3</x:v>
      </x:c>
      <x:c r="E62" s="6" t="str">
        <x:v>追逼</x:v>
      </x:c>
      <x:c r="F62" s="7" t="str">
        <x:v>使装备者对减速状态下的敌方目标造成的伤害提高36%。</x:v>
      </x:c>
      <x:c r="G62" s="6" t="str">
        <x:v>[0.36]</x:v>
      </x:c>
      <x:c r="H62" s="6" t="str">
        <x:v>https://raw.githubusercontent.com/Mar-7th/StarRailRes/dbe8cdfcfb0bf657b9fe1cf92d5537f118ccb487/index_new/cn/light_cone_ranks.json</x:v>
      </x:c>
    </x:row>
    <x:row r="63" ht="20" customHeight="1">
      <x:c r="A63" s="6" t="str">
        <x:v>20011_4</x:v>
      </x:c>
      <x:c r="B63" s="6" t="str">
        <x:v>20011</x:v>
      </x:c>
      <x:c r="C63" s="6" t="str">
        <x:v>渊环</x:v>
      </x:c>
      <x:c r="D63" s="6" t="n">
        <x:v>4</x:v>
      </x:c>
      <x:c r="E63" s="6" t="str">
        <x:v>追逼</x:v>
      </x:c>
      <x:c r="F63" s="7" t="str">
        <x:v>使装备者对减速状态下的敌方目标造成的伤害提高42%。</x:v>
      </x:c>
      <x:c r="G63" s="6" t="str">
        <x:v>[0.42]</x:v>
      </x:c>
      <x:c r="H63" s="6" t="str">
        <x:v>https://raw.githubusercontent.com/Mar-7th/StarRailRes/dbe8cdfcfb0bf657b9fe1cf92d5537f118ccb487/index_new/cn/light_cone_ranks.json</x:v>
      </x:c>
    </x:row>
    <x:row r="64" ht="20" customHeight="1">
      <x:c r="A64" s="6" t="str">
        <x:v>20011_5</x:v>
      </x:c>
      <x:c r="B64" s="6" t="str">
        <x:v>20011</x:v>
      </x:c>
      <x:c r="C64" s="6" t="str">
        <x:v>渊环</x:v>
      </x:c>
      <x:c r="D64" s="6" t="n">
        <x:v>5</x:v>
      </x:c>
      <x:c r="E64" s="6" t="str">
        <x:v>追逼</x:v>
      </x:c>
      <x:c r="F64" s="7" t="str">
        <x:v>使装备者对减速状态下的敌方目标造成的伤害提高48%。</x:v>
      </x:c>
      <x:c r="G64" s="6" t="str">
        <x:v>[0.48]</x:v>
      </x:c>
      <x:c r="H64" s="6" t="str">
        <x:v>https://raw.githubusercontent.com/Mar-7th/StarRailRes/dbe8cdfcfb0bf657b9fe1cf92d5537f118ccb487/index_new/cn/light_cone_ranks.json</x:v>
      </x:c>
    </x:row>
    <x:row r="65" ht="20" customHeight="1">
      <x:c r="A65" s="6" t="str">
        <x:v>20012_1</x:v>
      </x:c>
      <x:c r="B65" s="6" t="str">
        <x:v>20012</x:v>
      </x:c>
      <x:c r="C65" s="6" t="str">
        <x:v>轮契</x:v>
      </x:c>
      <x:c r="D65" s="6" t="n">
        <x:v>1</x:v>
      </x:c>
      <x:c r="E65" s="6" t="str">
        <x:v>速决</x:v>
      </x:c>
      <x:c r="F65" s="7" t="str">
        <x:v>使装备者施放攻击或受到攻击后，额外恢复4点能量，该效果单个回合内不可重复触发。</x:v>
      </x:c>
      <x:c r="G65" s="6" t="str">
        <x:v>[4]</x:v>
      </x:c>
      <x:c r="H65" s="6" t="str">
        <x:v>https://raw.githubusercontent.com/Mar-7th/StarRailRes/dbe8cdfcfb0bf657b9fe1cf92d5537f118ccb487/index_new/cn/light_cone_ranks.json</x:v>
      </x:c>
    </x:row>
    <x:row r="66" ht="20" customHeight="1">
      <x:c r="A66" s="6" t="str">
        <x:v>20012_2</x:v>
      </x:c>
      <x:c r="B66" s="6" t="str">
        <x:v>20012</x:v>
      </x:c>
      <x:c r="C66" s="6" t="str">
        <x:v>轮契</x:v>
      </x:c>
      <x:c r="D66" s="6" t="n">
        <x:v>2</x:v>
      </x:c>
      <x:c r="E66" s="6" t="str">
        <x:v>速决</x:v>
      </x:c>
      <x:c r="F66" s="7" t="str">
        <x:v>使装备者施放攻击或受到攻击后，额外恢复5点能量，该效果单个回合内不可重复触发。</x:v>
      </x:c>
      <x:c r="G66" s="6" t="str">
        <x:v>[5]</x:v>
      </x:c>
      <x:c r="H66" s="6" t="str">
        <x:v>https://raw.githubusercontent.com/Mar-7th/StarRailRes/dbe8cdfcfb0bf657b9fe1cf92d5537f118ccb487/index_new/cn/light_cone_ranks.json</x:v>
      </x:c>
    </x:row>
    <x:row r="67" ht="20" customHeight="1">
      <x:c r="A67" s="6" t="str">
        <x:v>20012_3</x:v>
      </x:c>
      <x:c r="B67" s="6" t="str">
        <x:v>20012</x:v>
      </x:c>
      <x:c r="C67" s="6" t="str">
        <x:v>轮契</x:v>
      </x:c>
      <x:c r="D67" s="6" t="n">
        <x:v>3</x:v>
      </x:c>
      <x:c r="E67" s="6" t="str">
        <x:v>速决</x:v>
      </x:c>
      <x:c r="F67" s="7" t="str">
        <x:v>使装备者施放攻击或受到攻击后，额外恢复6点能量，该效果单个回合内不可重复触发。</x:v>
      </x:c>
      <x:c r="G67" s="6" t="str">
        <x:v>[6]</x:v>
      </x:c>
      <x:c r="H67" s="6" t="str">
        <x:v>https://raw.githubusercontent.com/Mar-7th/StarRailRes/dbe8cdfcfb0bf657b9fe1cf92d5537f118ccb487/index_new/cn/light_cone_ranks.json</x:v>
      </x:c>
    </x:row>
    <x:row r="68" ht="20" customHeight="1">
      <x:c r="A68" s="6" t="str">
        <x:v>20012_4</x:v>
      </x:c>
      <x:c r="B68" s="6" t="str">
        <x:v>20012</x:v>
      </x:c>
      <x:c r="C68" s="6" t="str">
        <x:v>轮契</x:v>
      </x:c>
      <x:c r="D68" s="6" t="n">
        <x:v>4</x:v>
      </x:c>
      <x:c r="E68" s="6" t="str">
        <x:v>速决</x:v>
      </x:c>
      <x:c r="F68" s="7" t="str">
        <x:v>使装备者施放攻击或受到攻击后，额外恢复7点能量，该效果单个回合内不可重复触发。</x:v>
      </x:c>
      <x:c r="G68" s="6" t="str">
        <x:v>[7]</x:v>
      </x:c>
      <x:c r="H68" s="6" t="str">
        <x:v>https://raw.githubusercontent.com/Mar-7th/StarRailRes/dbe8cdfcfb0bf657b9fe1cf92d5537f118ccb487/index_new/cn/light_cone_ranks.json</x:v>
      </x:c>
    </x:row>
    <x:row r="69" ht="20" customHeight="1">
      <x:c r="A69" s="6" t="str">
        <x:v>20012_5</x:v>
      </x:c>
      <x:c r="B69" s="6" t="str">
        <x:v>20012</x:v>
      </x:c>
      <x:c r="C69" s="6" t="str">
        <x:v>轮契</x:v>
      </x:c>
      <x:c r="D69" s="6" t="n">
        <x:v>5</x:v>
      </x:c>
      <x:c r="E69" s="6" t="str">
        <x:v>速决</x:v>
      </x:c>
      <x:c r="F69" s="7" t="str">
        <x:v>使装备者施放攻击或受到攻击后，额外恢复8点能量，该效果单个回合内不可重复触发。</x:v>
      </x:c>
      <x:c r="G69" s="6" t="str">
        <x:v>[8]</x:v>
      </x:c>
      <x:c r="H69" s="6" t="str">
        <x:v>https://raw.githubusercontent.com/Mar-7th/StarRailRes/dbe8cdfcfb0bf657b9fe1cf92d5537f118ccb487/index_new/cn/light_cone_ranks.json</x:v>
      </x:c>
    </x:row>
    <x:row r="70" ht="20" customHeight="1">
      <x:c r="A70" s="6" t="str">
        <x:v>20013_1</x:v>
      </x:c>
      <x:c r="B70" s="6" t="str">
        <x:v>20013</x:v>
      </x:c>
      <x:c r="C70" s="6" t="str">
        <x:v>灵钥</x:v>
      </x:c>
      <x:c r="D70" s="6" t="n">
        <x:v>1</x:v>
      </x:c>
      <x:c r="E70" s="6" t="str">
        <x:v>顿悟</x:v>
      </x:c>
      <x:c r="F70" s="7" t="str">
        <x:v>使装备者施放战技后额外恢复8点能量，该效果单个回合内不可重复触发。</x:v>
      </x:c>
      <x:c r="G70" s="6" t="str">
        <x:v>[8]</x:v>
      </x:c>
      <x:c r="H70" s="6" t="str">
        <x:v>https://raw.githubusercontent.com/Mar-7th/StarRailRes/dbe8cdfcfb0bf657b9fe1cf92d5537f118ccb487/index_new/cn/light_cone_ranks.json</x:v>
      </x:c>
    </x:row>
    <x:row r="71" ht="20" customHeight="1">
      <x:c r="A71" s="6" t="str">
        <x:v>20013_2</x:v>
      </x:c>
      <x:c r="B71" s="6" t="str">
        <x:v>20013</x:v>
      </x:c>
      <x:c r="C71" s="6" t="str">
        <x:v>灵钥</x:v>
      </x:c>
      <x:c r="D71" s="6" t="n">
        <x:v>2</x:v>
      </x:c>
      <x:c r="E71" s="6" t="str">
        <x:v>顿悟</x:v>
      </x:c>
      <x:c r="F71" s="7" t="str">
        <x:v>使装备者施放战技后额外恢复9点能量，该效果单个回合内不可重复触发。</x:v>
      </x:c>
      <x:c r="G71" s="6" t="str">
        <x:v>[9]</x:v>
      </x:c>
      <x:c r="H71" s="6" t="str">
        <x:v>https://raw.githubusercontent.com/Mar-7th/StarRailRes/dbe8cdfcfb0bf657b9fe1cf92d5537f118ccb487/index_new/cn/light_cone_ranks.json</x:v>
      </x:c>
    </x:row>
    <x:row r="72" ht="20" customHeight="1">
      <x:c r="A72" s="6" t="str">
        <x:v>20013_3</x:v>
      </x:c>
      <x:c r="B72" s="6" t="str">
        <x:v>20013</x:v>
      </x:c>
      <x:c r="C72" s="6" t="str">
        <x:v>灵钥</x:v>
      </x:c>
      <x:c r="D72" s="6" t="n">
        <x:v>3</x:v>
      </x:c>
      <x:c r="E72" s="6" t="str">
        <x:v>顿悟</x:v>
      </x:c>
      <x:c r="F72" s="7" t="str">
        <x:v>使装备者施放战技后额外恢复10点能量，该效果单个回合内不可重复触发。</x:v>
      </x:c>
      <x:c r="G72" s="6" t="str">
        <x:v>[10]</x:v>
      </x:c>
      <x:c r="H72" s="6" t="str">
        <x:v>https://raw.githubusercontent.com/Mar-7th/StarRailRes/dbe8cdfcfb0bf657b9fe1cf92d5537f118ccb487/index_new/cn/light_cone_ranks.json</x:v>
      </x:c>
    </x:row>
    <x:row r="73" ht="20" customHeight="1">
      <x:c r="A73" s="6" t="str">
        <x:v>20013_4</x:v>
      </x:c>
      <x:c r="B73" s="6" t="str">
        <x:v>20013</x:v>
      </x:c>
      <x:c r="C73" s="6" t="str">
        <x:v>灵钥</x:v>
      </x:c>
      <x:c r="D73" s="6" t="n">
        <x:v>4</x:v>
      </x:c>
      <x:c r="E73" s="6" t="str">
        <x:v>顿悟</x:v>
      </x:c>
      <x:c r="F73" s="7" t="str">
        <x:v>使装备者施放战技后额外恢复11点能量，该效果单个回合内不可重复触发。</x:v>
      </x:c>
      <x:c r="G73" s="6" t="str">
        <x:v>[11]</x:v>
      </x:c>
      <x:c r="H73" s="6" t="str">
        <x:v>https://raw.githubusercontent.com/Mar-7th/StarRailRes/dbe8cdfcfb0bf657b9fe1cf92d5537f118ccb487/index_new/cn/light_cone_ranks.json</x:v>
      </x:c>
    </x:row>
    <x:row r="74" ht="20" customHeight="1">
      <x:c r="A74" s="6" t="str">
        <x:v>20013_5</x:v>
      </x:c>
      <x:c r="B74" s="6" t="str">
        <x:v>20013</x:v>
      </x:c>
      <x:c r="C74" s="6" t="str">
        <x:v>灵钥</x:v>
      </x:c>
      <x:c r="D74" s="6" t="n">
        <x:v>5</x:v>
      </x:c>
      <x:c r="E74" s="6" t="str">
        <x:v>顿悟</x:v>
      </x:c>
      <x:c r="F74" s="7" t="str">
        <x:v>使装备者施放战技后额外恢复12点能量，该效果单个回合内不可重复触发。</x:v>
      </x:c>
      <x:c r="G74" s="6" t="str">
        <x:v>[12]</x:v>
      </x:c>
      <x:c r="H74" s="6" t="str">
        <x:v>https://raw.githubusercontent.com/Mar-7th/StarRailRes/dbe8cdfcfb0bf657b9fe1cf92d5537f118ccb487/index_new/cn/light_cone_ranks.json</x:v>
      </x:c>
    </x:row>
    <x:row r="75" ht="20" customHeight="1">
      <x:c r="A75" s="6" t="str">
        <x:v>20014_1</x:v>
      </x:c>
      <x:c r="B75" s="6" t="str">
        <x:v>20014</x:v>
      </x:c>
      <x:c r="C75" s="6" t="str">
        <x:v>相抗</x:v>
      </x:c>
      <x:c r="D75" s="6" t="n">
        <x:v>1</x:v>
      </x:c>
      <x:c r="E75" s="6" t="str">
        <x:v>联盟</x:v>
      </x:c>
      <x:c r="F75" s="7" t="str">
        <x:v>使装备者在消灭敌方目标后，速度提高10%，持续2回合。</x:v>
      </x:c>
      <x:c r="G75" s="6" t="str">
        <x:v>[0.1, 2]</x:v>
      </x:c>
      <x:c r="H75" s="6" t="str">
        <x:v>https://raw.githubusercontent.com/Mar-7th/StarRailRes/dbe8cdfcfb0bf657b9fe1cf92d5537f118ccb487/index_new/cn/light_cone_ranks.json</x:v>
      </x:c>
    </x:row>
    <x:row r="76" ht="20" customHeight="1">
      <x:c r="A76" s="6" t="str">
        <x:v>20014_2</x:v>
      </x:c>
      <x:c r="B76" s="6" t="str">
        <x:v>20014</x:v>
      </x:c>
      <x:c r="C76" s="6" t="str">
        <x:v>相抗</x:v>
      </x:c>
      <x:c r="D76" s="6" t="n">
        <x:v>2</x:v>
      </x:c>
      <x:c r="E76" s="6" t="str">
        <x:v>联盟</x:v>
      </x:c>
      <x:c r="F76" s="7" t="str">
        <x:v>使装备者在消灭敌方目标后，速度提高12%，持续2回合。</x:v>
      </x:c>
      <x:c r="G76" s="6" t="str">
        <x:v>[0.12, 2]</x:v>
      </x:c>
      <x:c r="H76" s="6" t="str">
        <x:v>https://raw.githubusercontent.com/Mar-7th/StarRailRes/dbe8cdfcfb0bf657b9fe1cf92d5537f118ccb487/index_new/cn/light_cone_ranks.json</x:v>
      </x:c>
    </x:row>
    <x:row r="77" ht="20" customHeight="1">
      <x:c r="A77" s="6" t="str">
        <x:v>20014_3</x:v>
      </x:c>
      <x:c r="B77" s="6" t="str">
        <x:v>20014</x:v>
      </x:c>
      <x:c r="C77" s="6" t="str">
        <x:v>相抗</x:v>
      </x:c>
      <x:c r="D77" s="6" t="n">
        <x:v>3</x:v>
      </x:c>
      <x:c r="E77" s="6" t="str">
        <x:v>联盟</x:v>
      </x:c>
      <x:c r="F77" s="7" t="str">
        <x:v>使装备者在消灭敌方目标后，速度提高14%，持续2回合。</x:v>
      </x:c>
      <x:c r="G77" s="6" t="str">
        <x:v>[0.14, 2]</x:v>
      </x:c>
      <x:c r="H77" s="6" t="str">
        <x:v>https://raw.githubusercontent.com/Mar-7th/StarRailRes/dbe8cdfcfb0bf657b9fe1cf92d5537f118ccb487/index_new/cn/light_cone_ranks.json</x:v>
      </x:c>
    </x:row>
    <x:row r="78" ht="20" customHeight="1">
      <x:c r="A78" s="6" t="str">
        <x:v>20014_4</x:v>
      </x:c>
      <x:c r="B78" s="6" t="str">
        <x:v>20014</x:v>
      </x:c>
      <x:c r="C78" s="6" t="str">
        <x:v>相抗</x:v>
      </x:c>
      <x:c r="D78" s="6" t="n">
        <x:v>4</x:v>
      </x:c>
      <x:c r="E78" s="6" t="str">
        <x:v>联盟</x:v>
      </x:c>
      <x:c r="F78" s="7" t="str">
        <x:v>使装备者在消灭敌方目标后，速度提高16%，持续2回合。</x:v>
      </x:c>
      <x:c r="G78" s="6" t="str">
        <x:v>[0.16, 2]</x:v>
      </x:c>
      <x:c r="H78" s="6" t="str">
        <x:v>https://raw.githubusercontent.com/Mar-7th/StarRailRes/dbe8cdfcfb0bf657b9fe1cf92d5537f118ccb487/index_new/cn/light_cone_ranks.json</x:v>
      </x:c>
    </x:row>
    <x:row r="79" ht="20" customHeight="1">
      <x:c r="A79" s="6" t="str">
        <x:v>20014_5</x:v>
      </x:c>
      <x:c r="B79" s="6" t="str">
        <x:v>20014</x:v>
      </x:c>
      <x:c r="C79" s="6" t="str">
        <x:v>相抗</x:v>
      </x:c>
      <x:c r="D79" s="6" t="n">
        <x:v>5</x:v>
      </x:c>
      <x:c r="E79" s="6" t="str">
        <x:v>联盟</x:v>
      </x:c>
      <x:c r="F79" s="7" t="str">
        <x:v>使装备者在消灭敌方目标后，速度提高18%，持续2回合。</x:v>
      </x:c>
      <x:c r="G79" s="6" t="str">
        <x:v>[0.18, 2]</x:v>
      </x:c>
      <x:c r="H79" s="6" t="str">
        <x:v>https://raw.githubusercontent.com/Mar-7th/StarRailRes/dbe8cdfcfb0bf657b9fe1cf92d5537f118ccb487/index_new/cn/light_cone_ranks.json</x:v>
      </x:c>
    </x:row>
    <x:row r="80" ht="20" customHeight="1">
      <x:c r="A80" s="6" t="str">
        <x:v>20015_1</x:v>
      </x:c>
      <x:c r="B80" s="6" t="str">
        <x:v>20015</x:v>
      </x:c>
      <x:c r="C80" s="6" t="str">
        <x:v>蕃息</x:v>
      </x:c>
      <x:c r="D80" s="6" t="n">
        <x:v>1</x:v>
      </x:c>
      <x:c r="E80" s="6" t="str">
        <x:v>丰饶民</x:v>
      </x:c>
      <x:c r="F80" s="7" t="str">
        <x:v>当装备者施放普攻后，使下一次行动提前12%。</x:v>
      </x:c>
      <x:c r="G80" s="6" t="str">
        <x:v>[0.12]</x:v>
      </x:c>
      <x:c r="H80" s="6" t="str">
        <x:v>https://raw.githubusercontent.com/Mar-7th/StarRailRes/dbe8cdfcfb0bf657b9fe1cf92d5537f118ccb487/index_new/cn/light_cone_ranks.json</x:v>
      </x:c>
    </x:row>
    <x:row r="81" ht="20" customHeight="1">
      <x:c r="A81" s="6" t="str">
        <x:v>20015_2</x:v>
      </x:c>
      <x:c r="B81" s="6" t="str">
        <x:v>20015</x:v>
      </x:c>
      <x:c r="C81" s="6" t="str">
        <x:v>蕃息</x:v>
      </x:c>
      <x:c r="D81" s="6" t="n">
        <x:v>2</x:v>
      </x:c>
      <x:c r="E81" s="6" t="str">
        <x:v>丰饶民</x:v>
      </x:c>
      <x:c r="F81" s="7" t="str">
        <x:v>当装备者施放普攻后，使下一次行动提前14%。</x:v>
      </x:c>
      <x:c r="G81" s="6" t="str">
        <x:v>[0.14]</x:v>
      </x:c>
      <x:c r="H81" s="6" t="str">
        <x:v>https://raw.githubusercontent.com/Mar-7th/StarRailRes/dbe8cdfcfb0bf657b9fe1cf92d5537f118ccb487/index_new/cn/light_cone_ranks.json</x:v>
      </x:c>
    </x:row>
    <x:row r="82" ht="20" customHeight="1">
      <x:c r="A82" s="6" t="str">
        <x:v>20015_3</x:v>
      </x:c>
      <x:c r="B82" s="6" t="str">
        <x:v>20015</x:v>
      </x:c>
      <x:c r="C82" s="6" t="str">
        <x:v>蕃息</x:v>
      </x:c>
      <x:c r="D82" s="6" t="n">
        <x:v>3</x:v>
      </x:c>
      <x:c r="E82" s="6" t="str">
        <x:v>丰饶民</x:v>
      </x:c>
      <x:c r="F82" s="7" t="str">
        <x:v>当装备者施放普攻后，使下一次行动提前16%。</x:v>
      </x:c>
      <x:c r="G82" s="6" t="str">
        <x:v>[0.16]</x:v>
      </x:c>
      <x:c r="H82" s="6" t="str">
        <x:v>https://raw.githubusercontent.com/Mar-7th/StarRailRes/dbe8cdfcfb0bf657b9fe1cf92d5537f118ccb487/index_new/cn/light_cone_ranks.json</x:v>
      </x:c>
    </x:row>
    <x:row r="83" ht="20" customHeight="1">
      <x:c r="A83" s="6" t="str">
        <x:v>20015_4</x:v>
      </x:c>
      <x:c r="B83" s="6" t="str">
        <x:v>20015</x:v>
      </x:c>
      <x:c r="C83" s="6" t="str">
        <x:v>蕃息</x:v>
      </x:c>
      <x:c r="D83" s="6" t="n">
        <x:v>4</x:v>
      </x:c>
      <x:c r="E83" s="6" t="str">
        <x:v>丰饶民</x:v>
      </x:c>
      <x:c r="F83" s="7" t="str">
        <x:v>当装备者施放普攻后，使下一次行动提前18%。</x:v>
      </x:c>
      <x:c r="G83" s="6" t="str">
        <x:v>[0.18]</x:v>
      </x:c>
      <x:c r="H83" s="6" t="str">
        <x:v>https://raw.githubusercontent.com/Mar-7th/StarRailRes/dbe8cdfcfb0bf657b9fe1cf92d5537f118ccb487/index_new/cn/light_cone_ranks.json</x:v>
      </x:c>
    </x:row>
    <x:row r="84" ht="20" customHeight="1">
      <x:c r="A84" s="6" t="str">
        <x:v>20015_5</x:v>
      </x:c>
      <x:c r="B84" s="6" t="str">
        <x:v>20015</x:v>
      </x:c>
      <x:c r="C84" s="6" t="str">
        <x:v>蕃息</x:v>
      </x:c>
      <x:c r="D84" s="6" t="n">
        <x:v>5</x:v>
      </x:c>
      <x:c r="E84" s="6" t="str">
        <x:v>丰饶民</x:v>
      </x:c>
      <x:c r="F84" s="7" t="str">
        <x:v>当装备者施放普攻后，使下一次行动提前20%。</x:v>
      </x:c>
      <x:c r="G84" s="6" t="str">
        <x:v>[0.2]</x:v>
      </x:c>
      <x:c r="H84" s="6" t="str">
        <x:v>https://raw.githubusercontent.com/Mar-7th/StarRailRes/dbe8cdfcfb0bf657b9fe1cf92d5537f118ccb487/index_new/cn/light_cone_ranks.json</x:v>
      </x:c>
    </x:row>
    <x:row r="85" ht="20" customHeight="1">
      <x:c r="A85" s="6" t="str">
        <x:v>20016_1</x:v>
      </x:c>
      <x:c r="B85" s="6" t="str">
        <x:v>20016</x:v>
      </x:c>
      <x:c r="C85" s="6" t="str">
        <x:v>俱殁</x:v>
      </x:c>
      <x:c r="D85" s="6" t="n">
        <x:v>1</x:v>
      </x:c>
      <x:c r="E85" s="6" t="str">
        <x:v>军团</x:v>
      </x:c>
      <x:c r="F85" s="7" t="str">
        <x:v>装备者当前生命值百分比小于80%时，暴击率提高12%。</x:v>
      </x:c>
      <x:c r="G85" s="6" t="str">
        <x:v>[0.8, 0.12]</x:v>
      </x:c>
      <x:c r="H85" s="6" t="str">
        <x:v>https://raw.githubusercontent.com/Mar-7th/StarRailRes/dbe8cdfcfb0bf657b9fe1cf92d5537f118ccb487/index_new/cn/light_cone_ranks.json</x:v>
      </x:c>
    </x:row>
    <x:row r="86" ht="20" customHeight="1">
      <x:c r="A86" s="6" t="str">
        <x:v>20016_2</x:v>
      </x:c>
      <x:c r="B86" s="6" t="str">
        <x:v>20016</x:v>
      </x:c>
      <x:c r="C86" s="6" t="str">
        <x:v>俱殁</x:v>
      </x:c>
      <x:c r="D86" s="6" t="n">
        <x:v>2</x:v>
      </x:c>
      <x:c r="E86" s="6" t="str">
        <x:v>军团</x:v>
      </x:c>
      <x:c r="F86" s="7" t="str">
        <x:v>装备者当前生命值百分比小于80%时，暴击率提高15%。</x:v>
      </x:c>
      <x:c r="G86" s="6" t="str">
        <x:v>[0.8, 0.15]</x:v>
      </x:c>
      <x:c r="H86" s="6" t="str">
        <x:v>https://raw.githubusercontent.com/Mar-7th/StarRailRes/dbe8cdfcfb0bf657b9fe1cf92d5537f118ccb487/index_new/cn/light_cone_ranks.json</x:v>
      </x:c>
    </x:row>
    <x:row r="87" ht="20" customHeight="1">
      <x:c r="A87" s="6" t="str">
        <x:v>20016_3</x:v>
      </x:c>
      <x:c r="B87" s="6" t="str">
        <x:v>20016</x:v>
      </x:c>
      <x:c r="C87" s="6" t="str">
        <x:v>俱殁</x:v>
      </x:c>
      <x:c r="D87" s="6" t="n">
        <x:v>3</x:v>
      </x:c>
      <x:c r="E87" s="6" t="str">
        <x:v>军团</x:v>
      </x:c>
      <x:c r="F87" s="7" t="str">
        <x:v>装备者当前生命值百分比小于80%时，暴击率提高18%。</x:v>
      </x:c>
      <x:c r="G87" s="6" t="str">
        <x:v>[0.8, 0.18]</x:v>
      </x:c>
      <x:c r="H87" s="6" t="str">
        <x:v>https://raw.githubusercontent.com/Mar-7th/StarRailRes/dbe8cdfcfb0bf657b9fe1cf92d5537f118ccb487/index_new/cn/light_cone_ranks.json</x:v>
      </x:c>
    </x:row>
    <x:row r="88" ht="20" customHeight="1">
      <x:c r="A88" s="6" t="str">
        <x:v>20016_4</x:v>
      </x:c>
      <x:c r="B88" s="6" t="str">
        <x:v>20016</x:v>
      </x:c>
      <x:c r="C88" s="6" t="str">
        <x:v>俱殁</x:v>
      </x:c>
      <x:c r="D88" s="6" t="n">
        <x:v>4</x:v>
      </x:c>
      <x:c r="E88" s="6" t="str">
        <x:v>军团</x:v>
      </x:c>
      <x:c r="F88" s="7" t="str">
        <x:v>装备者当前生命值百分比小于80%时，暴击率提高21%。</x:v>
      </x:c>
      <x:c r="G88" s="6" t="str">
        <x:v>[0.8, 0.21]</x:v>
      </x:c>
      <x:c r="H88" s="6" t="str">
        <x:v>https://raw.githubusercontent.com/Mar-7th/StarRailRes/dbe8cdfcfb0bf657b9fe1cf92d5537f118ccb487/index_new/cn/light_cone_ranks.json</x:v>
      </x:c>
    </x:row>
    <x:row r="89" ht="20" customHeight="1">
      <x:c r="A89" s="6" t="str">
        <x:v>20016_5</x:v>
      </x:c>
      <x:c r="B89" s="6" t="str">
        <x:v>20016</x:v>
      </x:c>
      <x:c r="C89" s="6" t="str">
        <x:v>俱殁</x:v>
      </x:c>
      <x:c r="D89" s="6" t="n">
        <x:v>5</x:v>
      </x:c>
      <x:c r="E89" s="6" t="str">
        <x:v>军团</x:v>
      </x:c>
      <x:c r="F89" s="7" t="str">
        <x:v>装备者当前生命值百分比小于80%时，暴击率提高24%。</x:v>
      </x:c>
      <x:c r="G89" s="6" t="str">
        <x:v>[0.8, 0.24]</x:v>
      </x:c>
      <x:c r="H89" s="6" t="str">
        <x:v>https://raw.githubusercontent.com/Mar-7th/StarRailRes/dbe8cdfcfb0bf657b9fe1cf92d5537f118ccb487/index_new/cn/light_cone_ranks.json</x:v>
      </x:c>
    </x:row>
    <x:row r="90" ht="20" customHeight="1">
      <x:c r="A90" s="6" t="str">
        <x:v>20017_1</x:v>
      </x:c>
      <x:c r="B90" s="6" t="str">
        <x:v>20017</x:v>
      </x:c>
      <x:c r="C90" s="6" t="str">
        <x:v>开疆</x:v>
      </x:c>
      <x:c r="D90" s="6" t="n">
        <x:v>1</x:v>
      </x:c>
      <x:c r="E90" s="6" t="str">
        <x:v>公司</x:v>
      </x:c>
      <x:c r="F90" s="7" t="str">
        <x:v>当装备者击破敌方目标的弱点时，回复等同于自身生命上限12%的生命值。</x:v>
      </x:c>
      <x:c r="G90" s="6" t="str">
        <x:v>[0.12]</x:v>
      </x:c>
      <x:c r="H90" s="6" t="str">
        <x:v>https://raw.githubusercontent.com/Mar-7th/StarRailRes/dbe8cdfcfb0bf657b9fe1cf92d5537f118ccb487/index_new/cn/light_cone_ranks.json</x:v>
      </x:c>
    </x:row>
    <x:row r="91" ht="20" customHeight="1">
      <x:c r="A91" s="6" t="str">
        <x:v>20017_2</x:v>
      </x:c>
      <x:c r="B91" s="6" t="str">
        <x:v>20017</x:v>
      </x:c>
      <x:c r="C91" s="6" t="str">
        <x:v>开疆</x:v>
      </x:c>
      <x:c r="D91" s="6" t="n">
        <x:v>2</x:v>
      </x:c>
      <x:c r="E91" s="6" t="str">
        <x:v>公司</x:v>
      </x:c>
      <x:c r="F91" s="7" t="str">
        <x:v>当装备者击破敌方目标的弱点时，回复等同于自身生命上限14%的生命值。</x:v>
      </x:c>
      <x:c r="G91" s="6" t="str">
        <x:v>[0.14]</x:v>
      </x:c>
      <x:c r="H91" s="6" t="str">
        <x:v>https://raw.githubusercontent.com/Mar-7th/StarRailRes/dbe8cdfcfb0bf657b9fe1cf92d5537f118ccb487/index_new/cn/light_cone_ranks.json</x:v>
      </x:c>
    </x:row>
    <x:row r="92" ht="20" customHeight="1">
      <x:c r="A92" s="6" t="str">
        <x:v>20017_3</x:v>
      </x:c>
      <x:c r="B92" s="6" t="str">
        <x:v>20017</x:v>
      </x:c>
      <x:c r="C92" s="6" t="str">
        <x:v>开疆</x:v>
      </x:c>
      <x:c r="D92" s="6" t="n">
        <x:v>3</x:v>
      </x:c>
      <x:c r="E92" s="6" t="str">
        <x:v>公司</x:v>
      </x:c>
      <x:c r="F92" s="7" t="str">
        <x:v>当装备者击破敌方目标的弱点时，回复等同于自身生命上限16%的生命值。</x:v>
      </x:c>
      <x:c r="G92" s="6" t="str">
        <x:v>[0.16]</x:v>
      </x:c>
      <x:c r="H92" s="6" t="str">
        <x:v>https://raw.githubusercontent.com/Mar-7th/StarRailRes/dbe8cdfcfb0bf657b9fe1cf92d5537f118ccb487/index_new/cn/light_cone_ranks.json</x:v>
      </x:c>
    </x:row>
    <x:row r="93" ht="20" customHeight="1">
      <x:c r="A93" s="6" t="str">
        <x:v>20017_4</x:v>
      </x:c>
      <x:c r="B93" s="6" t="str">
        <x:v>20017</x:v>
      </x:c>
      <x:c r="C93" s="6" t="str">
        <x:v>开疆</x:v>
      </x:c>
      <x:c r="D93" s="6" t="n">
        <x:v>4</x:v>
      </x:c>
      <x:c r="E93" s="6" t="str">
        <x:v>公司</x:v>
      </x:c>
      <x:c r="F93" s="7" t="str">
        <x:v>当装备者击破敌方目标的弱点时，回复等同于自身生命上限18%的生命值。</x:v>
      </x:c>
      <x:c r="G93" s="6" t="str">
        <x:v>[0.18]</x:v>
      </x:c>
      <x:c r="H93" s="6" t="str">
        <x:v>https://raw.githubusercontent.com/Mar-7th/StarRailRes/dbe8cdfcfb0bf657b9fe1cf92d5537f118ccb487/index_new/cn/light_cone_ranks.json</x:v>
      </x:c>
    </x:row>
    <x:row r="94" ht="20" customHeight="1">
      <x:c r="A94" s="6" t="str">
        <x:v>20017_5</x:v>
      </x:c>
      <x:c r="B94" s="6" t="str">
        <x:v>20017</x:v>
      </x:c>
      <x:c r="C94" s="6" t="str">
        <x:v>开疆</x:v>
      </x:c>
      <x:c r="D94" s="6" t="n">
        <x:v>5</x:v>
      </x:c>
      <x:c r="E94" s="6" t="str">
        <x:v>公司</x:v>
      </x:c>
      <x:c r="F94" s="7" t="str">
        <x:v>当装备者击破敌方目标的弱点时，回复等同于自身生命上限20%的生命值。</x:v>
      </x:c>
      <x:c r="G94" s="6" t="str">
        <x:v>[0.2]</x:v>
      </x:c>
      <x:c r="H94" s="6" t="str">
        <x:v>https://raw.githubusercontent.com/Mar-7th/StarRailRes/dbe8cdfcfb0bf657b9fe1cf92d5537f118ccb487/index_new/cn/light_cone_ranks.json</x:v>
      </x:c>
    </x:row>
    <x:row r="95" ht="20" customHeight="1">
      <x:c r="A95" s="6" t="str">
        <x:v>20018_1</x:v>
      </x:c>
      <x:c r="B95" s="6" t="str">
        <x:v>20018</x:v>
      </x:c>
      <x:c r="C95" s="6" t="str">
        <x:v>匿影</x:v>
      </x:c>
      <x:c r="D95" s="6" t="n">
        <x:v>1</x:v>
      </x:c>
      <x:c r="E95" s="6" t="str">
        <x:v>机关</x:v>
      </x:c>
      <x:c r="F95" s="7" t="str">
        <x:v>施放战技后，使装备者的下一次普攻对敌方目标造成等同于自身60%攻击力的附加伤害。</x:v>
      </x:c>
      <x:c r="G95" s="6" t="str">
        <x:v>[0.6]</x:v>
      </x:c>
      <x:c r="H95" s="6" t="str">
        <x:v>https://raw.githubusercontent.com/Mar-7th/StarRailRes/dbe8cdfcfb0bf657b9fe1cf92d5537f118ccb487/index_new/cn/light_cone_ranks.json</x:v>
      </x:c>
    </x:row>
    <x:row r="96" ht="20" customHeight="1">
      <x:c r="A96" s="6" t="str">
        <x:v>20018_2</x:v>
      </x:c>
      <x:c r="B96" s="6" t="str">
        <x:v>20018</x:v>
      </x:c>
      <x:c r="C96" s="6" t="str">
        <x:v>匿影</x:v>
      </x:c>
      <x:c r="D96" s="6" t="n">
        <x:v>2</x:v>
      </x:c>
      <x:c r="E96" s="6" t="str">
        <x:v>机关</x:v>
      </x:c>
      <x:c r="F96" s="7" t="str">
        <x:v>施放战技后，使装备者的下一次普攻对敌方目标造成等同于自身75%攻击力的附加伤害。</x:v>
      </x:c>
      <x:c r="G96" s="6" t="str">
        <x:v>[0.75]</x:v>
      </x:c>
      <x:c r="H96" s="6" t="str">
        <x:v>https://raw.githubusercontent.com/Mar-7th/StarRailRes/dbe8cdfcfb0bf657b9fe1cf92d5537f118ccb487/index_new/cn/light_cone_ranks.json</x:v>
      </x:c>
    </x:row>
    <x:row r="97" ht="20" customHeight="1">
      <x:c r="A97" s="6" t="str">
        <x:v>20018_3</x:v>
      </x:c>
      <x:c r="B97" s="6" t="str">
        <x:v>20018</x:v>
      </x:c>
      <x:c r="C97" s="6" t="str">
        <x:v>匿影</x:v>
      </x:c>
      <x:c r="D97" s="6" t="n">
        <x:v>3</x:v>
      </x:c>
      <x:c r="E97" s="6" t="str">
        <x:v>机关</x:v>
      </x:c>
      <x:c r="F97" s="7" t="str">
        <x:v>施放战技后，使装备者的下一次普攻对敌方目标造成等同于自身90%攻击力的附加伤害。</x:v>
      </x:c>
      <x:c r="G97" s="6" t="str">
        <x:v>[0.9]</x:v>
      </x:c>
      <x:c r="H97" s="6" t="str">
        <x:v>https://raw.githubusercontent.com/Mar-7th/StarRailRes/dbe8cdfcfb0bf657b9fe1cf92d5537f118ccb487/index_new/cn/light_cone_ranks.json</x:v>
      </x:c>
    </x:row>
    <x:row r="98" ht="20" customHeight="1">
      <x:c r="A98" s="6" t="str">
        <x:v>20018_4</x:v>
      </x:c>
      <x:c r="B98" s="6" t="str">
        <x:v>20018</x:v>
      </x:c>
      <x:c r="C98" s="6" t="str">
        <x:v>匿影</x:v>
      </x:c>
      <x:c r="D98" s="6" t="n">
        <x:v>4</x:v>
      </x:c>
      <x:c r="E98" s="6" t="str">
        <x:v>机关</x:v>
      </x:c>
      <x:c r="F98" s="7" t="str">
        <x:v>施放战技后，使装备者的下一次普攻对敌方目标造成等同于自身105%攻击力的附加伤害。</x:v>
      </x:c>
      <x:c r="G98" s="6" t="str">
        <x:v>[1.05]</x:v>
      </x:c>
      <x:c r="H98" s="6" t="str">
        <x:v>https://raw.githubusercontent.com/Mar-7th/StarRailRes/dbe8cdfcfb0bf657b9fe1cf92d5537f118ccb487/index_new/cn/light_cone_ranks.json</x:v>
      </x:c>
    </x:row>
    <x:row r="99" ht="20" customHeight="1">
      <x:c r="A99" s="6" t="str">
        <x:v>20018_5</x:v>
      </x:c>
      <x:c r="B99" s="6" t="str">
        <x:v>20018</x:v>
      </x:c>
      <x:c r="C99" s="6" t="str">
        <x:v>匿影</x:v>
      </x:c>
      <x:c r="D99" s="6" t="n">
        <x:v>5</x:v>
      </x:c>
      <x:c r="E99" s="6" t="str">
        <x:v>机关</x:v>
      </x:c>
      <x:c r="F99" s="7" t="str">
        <x:v>施放战技后，使装备者的下一次普攻对敌方目标造成等同于自身120%攻击力的附加伤害。</x:v>
      </x:c>
      <x:c r="G99" s="6" t="str">
        <x:v>[1.2]</x:v>
      </x:c>
      <x:c r="H99" s="6" t="str">
        <x:v>https://raw.githubusercontent.com/Mar-7th/StarRailRes/dbe8cdfcfb0bf657b9fe1cf92d5537f118ccb487/index_new/cn/light_cone_ranks.json</x:v>
      </x:c>
    </x:row>
    <x:row r="100" ht="20" customHeight="1">
      <x:c r="A100" s="6" t="str">
        <x:v>20019_1</x:v>
      </x:c>
      <x:c r="B100" s="6" t="str">
        <x:v>20019</x:v>
      </x:c>
      <x:c r="C100" s="6" t="str">
        <x:v>调和</x:v>
      </x:c>
      <x:c r="D100" s="6" t="n">
        <x:v>1</x:v>
      </x:c>
      <x:c r="E100" s="6" t="str">
        <x:v>家族</x:v>
      </x:c>
      <x:c r="F100" s="7" t="str">
        <x:v>进入战斗时，我方全体速度提高12点，持续1回合。</x:v>
      </x:c>
      <x:c r="G100" s="6" t="str">
        <x:v>[12, 1]</x:v>
      </x:c>
      <x:c r="H100" s="6" t="str">
        <x:v>https://raw.githubusercontent.com/Mar-7th/StarRailRes/dbe8cdfcfb0bf657b9fe1cf92d5537f118ccb487/index_new/cn/light_cone_ranks.json</x:v>
      </x:c>
    </x:row>
    <x:row r="101" ht="20" customHeight="1">
      <x:c r="A101" s="6" t="str">
        <x:v>20019_2</x:v>
      </x:c>
      <x:c r="B101" s="6" t="str">
        <x:v>20019</x:v>
      </x:c>
      <x:c r="C101" s="6" t="str">
        <x:v>调和</x:v>
      </x:c>
      <x:c r="D101" s="6" t="n">
        <x:v>2</x:v>
      </x:c>
      <x:c r="E101" s="6" t="str">
        <x:v>家族</x:v>
      </x:c>
      <x:c r="F101" s="7" t="str">
        <x:v>进入战斗时，我方全体速度提高14点，持续1回合。</x:v>
      </x:c>
      <x:c r="G101" s="6" t="str">
        <x:v>[14, 1]</x:v>
      </x:c>
      <x:c r="H101" s="6" t="str">
        <x:v>https://raw.githubusercontent.com/Mar-7th/StarRailRes/dbe8cdfcfb0bf657b9fe1cf92d5537f118ccb487/index_new/cn/light_cone_ranks.json</x:v>
      </x:c>
    </x:row>
    <x:row r="102" ht="20" customHeight="1">
      <x:c r="A102" s="6" t="str">
        <x:v>20019_3</x:v>
      </x:c>
      <x:c r="B102" s="6" t="str">
        <x:v>20019</x:v>
      </x:c>
      <x:c r="C102" s="6" t="str">
        <x:v>调和</x:v>
      </x:c>
      <x:c r="D102" s="6" t="n">
        <x:v>3</x:v>
      </x:c>
      <x:c r="E102" s="6" t="str">
        <x:v>家族</x:v>
      </x:c>
      <x:c r="F102" s="7" t="str">
        <x:v>进入战斗时，我方全体速度提高16点，持续1回合。</x:v>
      </x:c>
      <x:c r="G102" s="6" t="str">
        <x:v>[16, 1]</x:v>
      </x:c>
      <x:c r="H102" s="6" t="str">
        <x:v>https://raw.githubusercontent.com/Mar-7th/StarRailRes/dbe8cdfcfb0bf657b9fe1cf92d5537f118ccb487/index_new/cn/light_cone_ranks.json</x:v>
      </x:c>
    </x:row>
    <x:row r="103" ht="20" customHeight="1">
      <x:c r="A103" s="6" t="str">
        <x:v>20019_4</x:v>
      </x:c>
      <x:c r="B103" s="6" t="str">
        <x:v>20019</x:v>
      </x:c>
      <x:c r="C103" s="6" t="str">
        <x:v>调和</x:v>
      </x:c>
      <x:c r="D103" s="6" t="n">
        <x:v>4</x:v>
      </x:c>
      <x:c r="E103" s="6" t="str">
        <x:v>家族</x:v>
      </x:c>
      <x:c r="F103" s="7" t="str">
        <x:v>进入战斗时，我方全体速度提高18点，持续1回合。</x:v>
      </x:c>
      <x:c r="G103" s="6" t="str">
        <x:v>[18, 1]</x:v>
      </x:c>
      <x:c r="H103" s="6" t="str">
        <x:v>https://raw.githubusercontent.com/Mar-7th/StarRailRes/dbe8cdfcfb0bf657b9fe1cf92d5537f118ccb487/index_new/cn/light_cone_ranks.json</x:v>
      </x:c>
    </x:row>
    <x:row r="104" ht="20" customHeight="1">
      <x:c r="A104" s="6" t="str">
        <x:v>20019_5</x:v>
      </x:c>
      <x:c r="B104" s="6" t="str">
        <x:v>20019</x:v>
      </x:c>
      <x:c r="C104" s="6" t="str">
        <x:v>调和</x:v>
      </x:c>
      <x:c r="D104" s="6" t="n">
        <x:v>5</x:v>
      </x:c>
      <x:c r="E104" s="6" t="str">
        <x:v>家族</x:v>
      </x:c>
      <x:c r="F104" s="7" t="str">
        <x:v>进入战斗时，我方全体速度提高20点，持续1回合。</x:v>
      </x:c>
      <x:c r="G104" s="6" t="str">
        <x:v>[20, 1]</x:v>
      </x:c>
      <x:c r="H104" s="6" t="str">
        <x:v>https://raw.githubusercontent.com/Mar-7th/StarRailRes/dbe8cdfcfb0bf657b9fe1cf92d5537f118ccb487/index_new/cn/light_cone_ranks.json</x:v>
      </x:c>
    </x:row>
    <x:row r="105" ht="20" customHeight="1">
      <x:c r="A105" s="6" t="str">
        <x:v>20020_1</x:v>
      </x:c>
      <x:c r="B105" s="6" t="str">
        <x:v>20020</x:v>
      </x:c>
      <x:c r="C105" s="6" t="str">
        <x:v>睿见</x:v>
      </x:c>
      <x:c r="D105" s="6" t="n">
        <x:v>1</x:v>
      </x:c>
      <x:c r="E105" s="6" t="str">
        <x:v>天才</x:v>
      </x:c>
      <x:c r="F105" s="7" t="str">
        <x:v>当装备者施放终结技时，攻击力提高24%，持续2回合。</x:v>
      </x:c>
      <x:c r="G105" s="6" t="str">
        <x:v>[0.24, 2]</x:v>
      </x:c>
      <x:c r="H105" s="6" t="str">
        <x:v>https://raw.githubusercontent.com/Mar-7th/StarRailRes/dbe8cdfcfb0bf657b9fe1cf92d5537f118ccb487/index_new/cn/light_cone_ranks.json</x:v>
      </x:c>
    </x:row>
    <x:row r="106" ht="20" customHeight="1">
      <x:c r="A106" s="6" t="str">
        <x:v>20020_2</x:v>
      </x:c>
      <x:c r="B106" s="6" t="str">
        <x:v>20020</x:v>
      </x:c>
      <x:c r="C106" s="6" t="str">
        <x:v>睿见</x:v>
      </x:c>
      <x:c r="D106" s="6" t="n">
        <x:v>2</x:v>
      </x:c>
      <x:c r="E106" s="6" t="str">
        <x:v>天才</x:v>
      </x:c>
      <x:c r="F106" s="7" t="str">
        <x:v>当装备者施放终结技时，攻击力提高30%，持续2回合。</x:v>
      </x:c>
      <x:c r="G106" s="6" t="str">
        <x:v>[0.3, 2]</x:v>
      </x:c>
      <x:c r="H106" s="6" t="str">
        <x:v>https://raw.githubusercontent.com/Mar-7th/StarRailRes/dbe8cdfcfb0bf657b9fe1cf92d5537f118ccb487/index_new/cn/light_cone_ranks.json</x:v>
      </x:c>
    </x:row>
    <x:row r="107" ht="20" customHeight="1">
      <x:c r="A107" s="6" t="str">
        <x:v>20020_3</x:v>
      </x:c>
      <x:c r="B107" s="6" t="str">
        <x:v>20020</x:v>
      </x:c>
      <x:c r="C107" s="6" t="str">
        <x:v>睿见</x:v>
      </x:c>
      <x:c r="D107" s="6" t="n">
        <x:v>3</x:v>
      </x:c>
      <x:c r="E107" s="6" t="str">
        <x:v>天才</x:v>
      </x:c>
      <x:c r="F107" s="7" t="str">
        <x:v>当装备者施放终结技时，攻击力提高36%，持续2回合。</x:v>
      </x:c>
      <x:c r="G107" s="6" t="str">
        <x:v>[0.36, 2]</x:v>
      </x:c>
      <x:c r="H107" s="6" t="str">
        <x:v>https://raw.githubusercontent.com/Mar-7th/StarRailRes/dbe8cdfcfb0bf657b9fe1cf92d5537f118ccb487/index_new/cn/light_cone_ranks.json</x:v>
      </x:c>
    </x:row>
    <x:row r="108" ht="20" customHeight="1">
      <x:c r="A108" s="6" t="str">
        <x:v>20020_4</x:v>
      </x:c>
      <x:c r="B108" s="6" t="str">
        <x:v>20020</x:v>
      </x:c>
      <x:c r="C108" s="6" t="str">
        <x:v>睿见</x:v>
      </x:c>
      <x:c r="D108" s="6" t="n">
        <x:v>4</x:v>
      </x:c>
      <x:c r="E108" s="6" t="str">
        <x:v>天才</x:v>
      </x:c>
      <x:c r="F108" s="7" t="str">
        <x:v>当装备者施放终结技时，攻击力提高42%，持续2回合。</x:v>
      </x:c>
      <x:c r="G108" s="6" t="str">
        <x:v>[0.42, 2]</x:v>
      </x:c>
      <x:c r="H108" s="6" t="str">
        <x:v>https://raw.githubusercontent.com/Mar-7th/StarRailRes/dbe8cdfcfb0bf657b9fe1cf92d5537f118ccb487/index_new/cn/light_cone_ranks.json</x:v>
      </x:c>
    </x:row>
    <x:row r="109" ht="20" customHeight="1">
      <x:c r="A109" s="6" t="str">
        <x:v>20020_5</x:v>
      </x:c>
      <x:c r="B109" s="6" t="str">
        <x:v>20020</x:v>
      </x:c>
      <x:c r="C109" s="6" t="str">
        <x:v>睿见</x:v>
      </x:c>
      <x:c r="D109" s="6" t="n">
        <x:v>5</x:v>
      </x:c>
      <x:c r="E109" s="6" t="str">
        <x:v>天才</x:v>
      </x:c>
      <x:c r="F109" s="7" t="str">
        <x:v>当装备者施放终结技时，攻击力提高48%，持续2回合。</x:v>
      </x:c>
      <x:c r="G109" s="6" t="str">
        <x:v>[0.48, 2]</x:v>
      </x:c>
      <x:c r="H109" s="6" t="str">
        <x:v>https://raw.githubusercontent.com/Mar-7th/StarRailRes/dbe8cdfcfb0bf657b9fe1cf92d5537f118ccb487/index_new/cn/light_cone_ranks.json</x:v>
      </x:c>
    </x:row>
    <x:row r="110" ht="20" customHeight="1">
      <x:c r="A110" s="6" t="str">
        <x:v>20021_1</x:v>
      </x:c>
      <x:c r="B110" s="6" t="str">
        <x:v>20021</x:v>
      </x:c>
      <x:c r="C110" s="6" t="str">
        <x:v>焚影</x:v>
      </x:c>
      <x:c r="D110" s="6" t="n">
        <x:v>1</x:v>
      </x:c>
      <x:c r="E110" s="6" t="str">
        <x:v>美化</x:v>
      </x:c>
      <x:c r="F110" s="7" t="str">
        <x:v>装备者首次召唤忆灵时，恢复1点战技点，并恢复自身12点能量。</x:v>
      </x:c>
      <x:c r="G110" s="6" t="str">
        <x:v>[1, 12]</x:v>
      </x:c>
      <x:c r="H110" s="6" t="str">
        <x:v>https://raw.githubusercontent.com/Mar-7th/StarRailRes/dbe8cdfcfb0bf657b9fe1cf92d5537f118ccb487/index_new/cn/light_cone_ranks.json</x:v>
      </x:c>
    </x:row>
    <x:row r="111" ht="20" customHeight="1">
      <x:c r="A111" s="6" t="str">
        <x:v>20021_2</x:v>
      </x:c>
      <x:c r="B111" s="6" t="str">
        <x:v>20021</x:v>
      </x:c>
      <x:c r="C111" s="6" t="str">
        <x:v>焚影</x:v>
      </x:c>
      <x:c r="D111" s="6" t="n">
        <x:v>2</x:v>
      </x:c>
      <x:c r="E111" s="6" t="str">
        <x:v>美化</x:v>
      </x:c>
      <x:c r="F111" s="7" t="str">
        <x:v>装备者首次召唤忆灵时，恢复1点战技点，并恢复自身14点能量。</x:v>
      </x:c>
      <x:c r="G111" s="6" t="str">
        <x:v>[1, 14]</x:v>
      </x:c>
      <x:c r="H111" s="6" t="str">
        <x:v>https://raw.githubusercontent.com/Mar-7th/StarRailRes/dbe8cdfcfb0bf657b9fe1cf92d5537f118ccb487/index_new/cn/light_cone_ranks.json</x:v>
      </x:c>
    </x:row>
    <x:row r="112" ht="20" customHeight="1">
      <x:c r="A112" s="6" t="str">
        <x:v>20021_3</x:v>
      </x:c>
      <x:c r="B112" s="6" t="str">
        <x:v>20021</x:v>
      </x:c>
      <x:c r="C112" s="6" t="str">
        <x:v>焚影</x:v>
      </x:c>
      <x:c r="D112" s="6" t="n">
        <x:v>3</x:v>
      </x:c>
      <x:c r="E112" s="6" t="str">
        <x:v>美化</x:v>
      </x:c>
      <x:c r="F112" s="7" t="str">
        <x:v>装备者首次召唤忆灵时，恢复1点战技点，并恢复自身16点能量。</x:v>
      </x:c>
      <x:c r="G112" s="6" t="str">
        <x:v>[1, 16]</x:v>
      </x:c>
      <x:c r="H112" s="6" t="str">
        <x:v>https://raw.githubusercontent.com/Mar-7th/StarRailRes/dbe8cdfcfb0bf657b9fe1cf92d5537f118ccb487/index_new/cn/light_cone_ranks.json</x:v>
      </x:c>
    </x:row>
    <x:row r="113" ht="20" customHeight="1">
      <x:c r="A113" s="6" t="str">
        <x:v>20021_4</x:v>
      </x:c>
      <x:c r="B113" s="6" t="str">
        <x:v>20021</x:v>
      </x:c>
      <x:c r="C113" s="6" t="str">
        <x:v>焚影</x:v>
      </x:c>
      <x:c r="D113" s="6" t="n">
        <x:v>4</x:v>
      </x:c>
      <x:c r="E113" s="6" t="str">
        <x:v>美化</x:v>
      </x:c>
      <x:c r="F113" s="7" t="str">
        <x:v>装备者首次召唤忆灵时，恢复1点战技点，并恢复自身18点能量。</x:v>
      </x:c>
      <x:c r="G113" s="6" t="str">
        <x:v>[1, 18]</x:v>
      </x:c>
      <x:c r="H113" s="6" t="str">
        <x:v>https://raw.githubusercontent.com/Mar-7th/StarRailRes/dbe8cdfcfb0bf657b9fe1cf92d5537f118ccb487/index_new/cn/light_cone_ranks.json</x:v>
      </x:c>
    </x:row>
    <x:row r="114" ht="20" customHeight="1">
      <x:c r="A114" s="6" t="str">
        <x:v>20021_5</x:v>
      </x:c>
      <x:c r="B114" s="6" t="str">
        <x:v>20021</x:v>
      </x:c>
      <x:c r="C114" s="6" t="str">
        <x:v>焚影</x:v>
      </x:c>
      <x:c r="D114" s="6" t="n">
        <x:v>5</x:v>
      </x:c>
      <x:c r="E114" s="6" t="str">
        <x:v>美化</x:v>
      </x:c>
      <x:c r="F114" s="7" t="str">
        <x:v>装备者首次召唤忆灵时，恢复1点战技点，并恢复自身20点能量。</x:v>
      </x:c>
      <x:c r="G114" s="6" t="str">
        <x:v>[1, 20]</x:v>
      </x:c>
      <x:c r="H114" s="6" t="str">
        <x:v>https://raw.githubusercontent.com/Mar-7th/StarRailRes/dbe8cdfcfb0bf657b9fe1cf92d5537f118ccb487/index_new/cn/light_cone_ranks.json</x:v>
      </x:c>
    </x:row>
    <x:row r="115" ht="38" customHeight="1">
      <x:c r="A115" s="6" t="str">
        <x:v>20022_1</x:v>
      </x:c>
      <x:c r="B115" s="6" t="str">
        <x:v>20022</x:v>
      </x:c>
      <x:c r="C115" s="6" t="str">
        <x:v>溯忆</x:v>
      </x:c>
      <x:c r="D115" s="6" t="n">
        <x:v>1</x:v>
      </x:c>
      <x:c r="E115" s="6" t="str">
        <x:v>入寐</x:v>
      </x:c>
      <x:c r="F115" s="7" t="str">
        <x:v>忆灵的回合开始时，使装备者和忆灵分别获得1层【缅怀】，每层使造成的伤害提高8%，最多叠加4层。忆灵消失时移除装备者和忆灵的【缅怀】。</x:v>
      </x:c>
      <x:c r="G115" s="6" t="str">
        <x:v>[0.08, 4]</x:v>
      </x:c>
      <x:c r="H115" s="6" t="str">
        <x:v>https://raw.githubusercontent.com/Mar-7th/StarRailRes/dbe8cdfcfb0bf657b9fe1cf92d5537f118ccb487/index_new/cn/light_cone_ranks.json</x:v>
      </x:c>
    </x:row>
    <x:row r="116" ht="38" customHeight="1">
      <x:c r="A116" s="6" t="str">
        <x:v>20022_2</x:v>
      </x:c>
      <x:c r="B116" s="6" t="str">
        <x:v>20022</x:v>
      </x:c>
      <x:c r="C116" s="6" t="str">
        <x:v>溯忆</x:v>
      </x:c>
      <x:c r="D116" s="6" t="n">
        <x:v>2</x:v>
      </x:c>
      <x:c r="E116" s="6" t="str">
        <x:v>入寐</x:v>
      </x:c>
      <x:c r="F116" s="7" t="str">
        <x:v>忆灵的回合开始时，使装备者和忆灵分别获得1层【缅怀】，每层使造成的伤害提高9%，最多叠加4层。忆灵消失时移除装备者和忆灵的【缅怀】。</x:v>
      </x:c>
      <x:c r="G116" s="6" t="str">
        <x:v>[0.09, 4]</x:v>
      </x:c>
      <x:c r="H116" s="6" t="str">
        <x:v>https://raw.githubusercontent.com/Mar-7th/StarRailRes/dbe8cdfcfb0bf657b9fe1cf92d5537f118ccb487/index_new/cn/light_cone_ranks.json</x:v>
      </x:c>
    </x:row>
    <x:row r="117" ht="38" customHeight="1">
      <x:c r="A117" s="6" t="str">
        <x:v>20022_3</x:v>
      </x:c>
      <x:c r="B117" s="6" t="str">
        <x:v>20022</x:v>
      </x:c>
      <x:c r="C117" s="6" t="str">
        <x:v>溯忆</x:v>
      </x:c>
      <x:c r="D117" s="6" t="n">
        <x:v>3</x:v>
      </x:c>
      <x:c r="E117" s="6" t="str">
        <x:v>入寐</x:v>
      </x:c>
      <x:c r="F117" s="7" t="str">
        <x:v>忆灵的回合开始时，使装备者和忆灵分别获得1层【缅怀】，每层使造成的伤害提高10%，最多叠加4层。忆灵消失时移除装备者和忆灵的【缅怀】。</x:v>
      </x:c>
      <x:c r="G117" s="6" t="str">
        <x:v>[0.1, 4]</x:v>
      </x:c>
      <x:c r="H117" s="6" t="str">
        <x:v>https://raw.githubusercontent.com/Mar-7th/StarRailRes/dbe8cdfcfb0bf657b9fe1cf92d5537f118ccb487/index_new/cn/light_cone_ranks.json</x:v>
      </x:c>
    </x:row>
    <x:row r="118" ht="38" customHeight="1">
      <x:c r="A118" s="6" t="str">
        <x:v>20022_4</x:v>
      </x:c>
      <x:c r="B118" s="6" t="str">
        <x:v>20022</x:v>
      </x:c>
      <x:c r="C118" s="6" t="str">
        <x:v>溯忆</x:v>
      </x:c>
      <x:c r="D118" s="6" t="n">
        <x:v>4</x:v>
      </x:c>
      <x:c r="E118" s="6" t="str">
        <x:v>入寐</x:v>
      </x:c>
      <x:c r="F118" s="7" t="str">
        <x:v>忆灵的回合开始时，使装备者和忆灵分别获得1层【缅怀】，每层使造成的伤害提高11%，最多叠加4层。忆灵消失时移除装备者和忆灵的【缅怀】。</x:v>
      </x:c>
      <x:c r="G118" s="6" t="str">
        <x:v>[0.11, 4]</x:v>
      </x:c>
      <x:c r="H118" s="6" t="str">
        <x:v>https://raw.githubusercontent.com/Mar-7th/StarRailRes/dbe8cdfcfb0bf657b9fe1cf92d5537f118ccb487/index_new/cn/light_cone_ranks.json</x:v>
      </x:c>
    </x:row>
    <x:row r="119" ht="38" customHeight="1">
      <x:c r="A119" s="6" t="str">
        <x:v>20022_5</x:v>
      </x:c>
      <x:c r="B119" s="6" t="str">
        <x:v>20022</x:v>
      </x:c>
      <x:c r="C119" s="6" t="str">
        <x:v>溯忆</x:v>
      </x:c>
      <x:c r="D119" s="6" t="n">
        <x:v>5</x:v>
      </x:c>
      <x:c r="E119" s="6" t="str">
        <x:v>入寐</x:v>
      </x:c>
      <x:c r="F119" s="7" t="str">
        <x:v>忆灵的回合开始时，使装备者和忆灵分别获得1层【缅怀】，每层使造成的伤害提高12%，最多叠加4层。忆灵消失时移除装备者和忆灵的【缅怀】。</x:v>
      </x:c>
      <x:c r="G119" s="6" t="str">
        <x:v>[0.12, 4]</x:v>
      </x:c>
      <x:c r="H119" s="6" t="str">
        <x:v>https://raw.githubusercontent.com/Mar-7th/StarRailRes/dbe8cdfcfb0bf657b9fe1cf92d5537f118ccb487/index_new/cn/light_cone_ranks.json</x:v>
      </x:c>
    </x:row>
    <x:row r="120" ht="20" customHeight="1">
      <x:c r="A120" s="6" t="str">
        <x:v>20023_1</x:v>
      </x:c>
      <x:c r="B120" s="6" t="str">
        <x:v>20023</x:v>
      </x:c>
      <x:c r="C120" s="6" t="str">
        <x:v>嗤笑</x:v>
      </x:c>
      <x:c r="D120" s="6" t="n">
        <x:v>1</x:v>
      </x:c>
      <x:c r="E120" s="6" t="str">
        <x:v>纵欢</x:v>
      </x:c>
      <x:c r="F120" s="7" t="str">
        <x:v>阿哈时刻发动时，使装备者的欢愉度提高16%，持续到阿哈时刻结束。</x:v>
      </x:c>
      <x:c r="G120" s="6" t="str">
        <x:v>[0.16]</x:v>
      </x:c>
      <x:c r="H120" s="6" t="str">
        <x:v>https://raw.githubusercontent.com/Mar-7th/StarRailRes/dbe8cdfcfb0bf657b9fe1cf92d5537f118ccb487/index_new/cn/light_cone_ranks.json</x:v>
      </x:c>
    </x:row>
    <x:row r="121" ht="20" customHeight="1">
      <x:c r="A121" s="6" t="str">
        <x:v>20023_2</x:v>
      </x:c>
      <x:c r="B121" s="6" t="str">
        <x:v>20023</x:v>
      </x:c>
      <x:c r="C121" s="6" t="str">
        <x:v>嗤笑</x:v>
      </x:c>
      <x:c r="D121" s="6" t="n">
        <x:v>2</x:v>
      </x:c>
      <x:c r="E121" s="6" t="str">
        <x:v>纵欢</x:v>
      </x:c>
      <x:c r="F121" s="7" t="str">
        <x:v>阿哈时刻发动时，使装备者的欢愉度提高20%，持续到阿哈时刻结束。</x:v>
      </x:c>
      <x:c r="G121" s="6" t="str">
        <x:v>[0.2]</x:v>
      </x:c>
      <x:c r="H121" s="6" t="str">
        <x:v>https://raw.githubusercontent.com/Mar-7th/StarRailRes/dbe8cdfcfb0bf657b9fe1cf92d5537f118ccb487/index_new/cn/light_cone_ranks.json</x:v>
      </x:c>
    </x:row>
    <x:row r="122" ht="20" customHeight="1">
      <x:c r="A122" s="6" t="str">
        <x:v>20023_3</x:v>
      </x:c>
      <x:c r="B122" s="6" t="str">
        <x:v>20023</x:v>
      </x:c>
      <x:c r="C122" s="6" t="str">
        <x:v>嗤笑</x:v>
      </x:c>
      <x:c r="D122" s="6" t="n">
        <x:v>3</x:v>
      </x:c>
      <x:c r="E122" s="6" t="str">
        <x:v>纵欢</x:v>
      </x:c>
      <x:c r="F122" s="7" t="str">
        <x:v>阿哈时刻发动时，使装备者的欢愉度提高24%，持续到阿哈时刻结束。</x:v>
      </x:c>
      <x:c r="G122" s="6" t="str">
        <x:v>[0.24]</x:v>
      </x:c>
      <x:c r="H122" s="6" t="str">
        <x:v>https://raw.githubusercontent.com/Mar-7th/StarRailRes/dbe8cdfcfb0bf657b9fe1cf92d5537f118ccb487/index_new/cn/light_cone_ranks.json</x:v>
      </x:c>
    </x:row>
    <x:row r="123" ht="20" customHeight="1">
      <x:c r="A123" s="6" t="str">
        <x:v>20023_4</x:v>
      </x:c>
      <x:c r="B123" s="6" t="str">
        <x:v>20023</x:v>
      </x:c>
      <x:c r="C123" s="6" t="str">
        <x:v>嗤笑</x:v>
      </x:c>
      <x:c r="D123" s="6" t="n">
        <x:v>4</x:v>
      </x:c>
      <x:c r="E123" s="6" t="str">
        <x:v>纵欢</x:v>
      </x:c>
      <x:c r="F123" s="7" t="str">
        <x:v>阿哈时刻发动时，使装备者的欢愉度提高28%，持续到阿哈时刻结束。</x:v>
      </x:c>
      <x:c r="G123" s="6" t="str">
        <x:v>[0.28]</x:v>
      </x:c>
      <x:c r="H123" s="6" t="str">
        <x:v>https://raw.githubusercontent.com/Mar-7th/StarRailRes/dbe8cdfcfb0bf657b9fe1cf92d5537f118ccb487/index_new/cn/light_cone_ranks.json</x:v>
      </x:c>
    </x:row>
    <x:row r="124" ht="20" customHeight="1">
      <x:c r="A124" s="6" t="str">
        <x:v>20023_5</x:v>
      </x:c>
      <x:c r="B124" s="6" t="str">
        <x:v>20023</x:v>
      </x:c>
      <x:c r="C124" s="6" t="str">
        <x:v>嗤笑</x:v>
      </x:c>
      <x:c r="D124" s="6" t="n">
        <x:v>5</x:v>
      </x:c>
      <x:c r="E124" s="6" t="str">
        <x:v>纵欢</x:v>
      </x:c>
      <x:c r="F124" s="7" t="str">
        <x:v>阿哈时刻发动时，使装备者的欢愉度提高32%，持续到阿哈时刻结束。</x:v>
      </x:c>
      <x:c r="G124" s="6" t="str">
        <x:v>[0.32]</x:v>
      </x:c>
      <x:c r="H124" s="6" t="str">
        <x:v>https://raw.githubusercontent.com/Mar-7th/StarRailRes/dbe8cdfcfb0bf657b9fe1cf92d5537f118ccb487/index_new/cn/light_cone_ranks.json</x:v>
      </x:c>
    </x:row>
    <x:row r="125" ht="20" customHeight="1">
      <x:c r="A125" s="6" t="str">
        <x:v>20024_1</x:v>
      </x:c>
      <x:c r="B125" s="6" t="str">
        <x:v>20024</x:v>
      </x:c>
      <x:c r="C125" s="6" t="str">
        <x:v>残泪</x:v>
      </x:c>
      <x:c r="D125" s="6" t="n">
        <x:v>1</x:v>
      </x:c>
      <x:c r="E125" s="6" t="str">
        <x:v>悼念</x:v>
      </x:c>
      <x:c r="F125" s="7" t="str">
        <x:v>当拥有的笑点大于等于10时，装备者的暴击伤害提高20%。</x:v>
      </x:c>
      <x:c r="G125" s="6" t="str">
        <x:v>[10, 0.2]</x:v>
      </x:c>
      <x:c r="H125" s="6" t="str">
        <x:v>https://raw.githubusercontent.com/Mar-7th/StarRailRes/dbe8cdfcfb0bf657b9fe1cf92d5537f118ccb487/index_new/cn/light_cone_ranks.json</x:v>
      </x:c>
    </x:row>
    <x:row r="126" ht="20" customHeight="1">
      <x:c r="A126" s="6" t="str">
        <x:v>20024_2</x:v>
      </x:c>
      <x:c r="B126" s="6" t="str">
        <x:v>20024</x:v>
      </x:c>
      <x:c r="C126" s="6" t="str">
        <x:v>残泪</x:v>
      </x:c>
      <x:c r="D126" s="6" t="n">
        <x:v>2</x:v>
      </x:c>
      <x:c r="E126" s="6" t="str">
        <x:v>悼念</x:v>
      </x:c>
      <x:c r="F126" s="7" t="str">
        <x:v>当拥有的笑点大于等于10时，装备者的暴击伤害提高25%。</x:v>
      </x:c>
      <x:c r="G126" s="6" t="str">
        <x:v>[10, 0.25]</x:v>
      </x:c>
      <x:c r="H126" s="6" t="str">
        <x:v>https://raw.githubusercontent.com/Mar-7th/StarRailRes/dbe8cdfcfb0bf657b9fe1cf92d5537f118ccb487/index_new/cn/light_cone_ranks.json</x:v>
      </x:c>
    </x:row>
    <x:row r="127" ht="20" customHeight="1">
      <x:c r="A127" s="6" t="str">
        <x:v>20024_3</x:v>
      </x:c>
      <x:c r="B127" s="6" t="str">
        <x:v>20024</x:v>
      </x:c>
      <x:c r="C127" s="6" t="str">
        <x:v>残泪</x:v>
      </x:c>
      <x:c r="D127" s="6" t="n">
        <x:v>3</x:v>
      </x:c>
      <x:c r="E127" s="6" t="str">
        <x:v>悼念</x:v>
      </x:c>
      <x:c r="F127" s="7" t="str">
        <x:v>当拥有的笑点大于等于10时，装备者的暴击伤害提高30%。</x:v>
      </x:c>
      <x:c r="G127" s="6" t="str">
        <x:v>[10, 0.3]</x:v>
      </x:c>
      <x:c r="H127" s="6" t="str">
        <x:v>https://raw.githubusercontent.com/Mar-7th/StarRailRes/dbe8cdfcfb0bf657b9fe1cf92d5537f118ccb487/index_new/cn/light_cone_ranks.json</x:v>
      </x:c>
    </x:row>
    <x:row r="128" ht="20" customHeight="1">
      <x:c r="A128" s="6" t="str">
        <x:v>20024_4</x:v>
      </x:c>
      <x:c r="B128" s="6" t="str">
        <x:v>20024</x:v>
      </x:c>
      <x:c r="C128" s="6" t="str">
        <x:v>残泪</x:v>
      </x:c>
      <x:c r="D128" s="6" t="n">
        <x:v>4</x:v>
      </x:c>
      <x:c r="E128" s="6" t="str">
        <x:v>悼念</x:v>
      </x:c>
      <x:c r="F128" s="7" t="str">
        <x:v>当拥有的笑点大于等于10时，装备者的暴击伤害提高35%。</x:v>
      </x:c>
      <x:c r="G128" s="6" t="str">
        <x:v>[10, 0.35]</x:v>
      </x:c>
      <x:c r="H128" s="6" t="str">
        <x:v>https://raw.githubusercontent.com/Mar-7th/StarRailRes/dbe8cdfcfb0bf657b9fe1cf92d5537f118ccb487/index_new/cn/light_cone_ranks.json</x:v>
      </x:c>
    </x:row>
    <x:row r="129" ht="20" customHeight="1">
      <x:c r="A129" s="6" t="str">
        <x:v>20024_5</x:v>
      </x:c>
      <x:c r="B129" s="6" t="str">
        <x:v>20024</x:v>
      </x:c>
      <x:c r="C129" s="6" t="str">
        <x:v>残泪</x:v>
      </x:c>
      <x:c r="D129" s="6" t="n">
        <x:v>5</x:v>
      </x:c>
      <x:c r="E129" s="6" t="str">
        <x:v>悼念</x:v>
      </x:c>
      <x:c r="F129" s="7" t="str">
        <x:v>当拥有的笑点大于等于10时，装备者的暴击伤害提高40%。</x:v>
      </x:c>
      <x:c r="G129" s="6" t="str">
        <x:v>[10, 0.4]</x:v>
      </x:c>
      <x:c r="H129" s="6" t="str">
        <x:v>https://raw.githubusercontent.com/Mar-7th/StarRailRes/dbe8cdfcfb0bf657b9fe1cf92d5537f118ccb487/index_new/cn/light_cone_ranks.json</x:v>
      </x:c>
    </x:row>
    <x:row r="130" ht="20" customHeight="1">
      <x:c r="A130" s="6" t="str">
        <x:v>21000_1</x:v>
      </x:c>
      <x:c r="B130" s="6" t="str">
        <x:v>21000</x:v>
      </x:c>
      <x:c r="C130" s="6" t="str">
        <x:v>一场术后对话</x:v>
      </x:c>
      <x:c r="D130" s="6" t="n">
        <x:v>1</x:v>
      </x:c>
      <x:c r="E130" s="6" t="str">
        <x:v>互相治愈</x:v>
      </x:c>
      <x:c r="F130" s="7" t="str">
        <x:v>使装备者的能量恢复效率提高8%，并在施放终结技时治疗量提高12%。</x:v>
      </x:c>
      <x:c r="G130" s="6" t="str">
        <x:v>[0.08, 0.12]</x:v>
      </x:c>
      <x:c r="H130" s="6" t="str">
        <x:v>https://raw.githubusercontent.com/Mar-7th/StarRailRes/dbe8cdfcfb0bf657b9fe1cf92d5537f118ccb487/index_new/cn/light_cone_ranks.json</x:v>
      </x:c>
    </x:row>
    <x:row r="131" ht="20" customHeight="1">
      <x:c r="A131" s="6" t="str">
        <x:v>21000_2</x:v>
      </x:c>
      <x:c r="B131" s="6" t="str">
        <x:v>21000</x:v>
      </x:c>
      <x:c r="C131" s="6" t="str">
        <x:v>一场术后对话</x:v>
      </x:c>
      <x:c r="D131" s="6" t="n">
        <x:v>2</x:v>
      </x:c>
      <x:c r="E131" s="6" t="str">
        <x:v>互相治愈</x:v>
      </x:c>
      <x:c r="F131" s="7" t="str">
        <x:v>使装备者的能量恢复效率提高10%，并在施放终结技时治疗量提高15%。</x:v>
      </x:c>
      <x:c r="G131" s="6" t="str">
        <x:v>[0.1, 0.15]</x:v>
      </x:c>
      <x:c r="H131" s="6" t="str">
        <x:v>https://raw.githubusercontent.com/Mar-7th/StarRailRes/dbe8cdfcfb0bf657b9fe1cf92d5537f118ccb487/index_new/cn/light_cone_ranks.json</x:v>
      </x:c>
    </x:row>
    <x:row r="132" ht="20" customHeight="1">
      <x:c r="A132" s="6" t="str">
        <x:v>21000_3</x:v>
      </x:c>
      <x:c r="B132" s="6" t="str">
        <x:v>21000</x:v>
      </x:c>
      <x:c r="C132" s="6" t="str">
        <x:v>一场术后对话</x:v>
      </x:c>
      <x:c r="D132" s="6" t="n">
        <x:v>3</x:v>
      </x:c>
      <x:c r="E132" s="6" t="str">
        <x:v>互相治愈</x:v>
      </x:c>
      <x:c r="F132" s="7" t="str">
        <x:v>使装备者的能量恢复效率提高12%，并在施放终结技时治疗量提高18%。</x:v>
      </x:c>
      <x:c r="G132" s="6" t="str">
        <x:v>[0.12, 0.18]</x:v>
      </x:c>
      <x:c r="H132" s="6" t="str">
        <x:v>https://raw.githubusercontent.com/Mar-7th/StarRailRes/dbe8cdfcfb0bf657b9fe1cf92d5537f118ccb487/index_new/cn/light_cone_ranks.json</x:v>
      </x:c>
    </x:row>
    <x:row r="133" ht="20" customHeight="1">
      <x:c r="A133" s="6" t="str">
        <x:v>21000_4</x:v>
      </x:c>
      <x:c r="B133" s="6" t="str">
        <x:v>21000</x:v>
      </x:c>
      <x:c r="C133" s="6" t="str">
        <x:v>一场术后对话</x:v>
      </x:c>
      <x:c r="D133" s="6" t="n">
        <x:v>4</x:v>
      </x:c>
      <x:c r="E133" s="6" t="str">
        <x:v>互相治愈</x:v>
      </x:c>
      <x:c r="F133" s="7" t="str">
        <x:v>使装备者的能量恢复效率提高14%，并在施放终结技时治疗量提高21%。</x:v>
      </x:c>
      <x:c r="G133" s="6" t="str">
        <x:v>[0.14, 0.21]</x:v>
      </x:c>
      <x:c r="H133" s="6" t="str">
        <x:v>https://raw.githubusercontent.com/Mar-7th/StarRailRes/dbe8cdfcfb0bf657b9fe1cf92d5537f118ccb487/index_new/cn/light_cone_ranks.json</x:v>
      </x:c>
    </x:row>
    <x:row r="134" ht="20" customHeight="1">
      <x:c r="A134" s="6" t="str">
        <x:v>21000_5</x:v>
      </x:c>
      <x:c r="B134" s="6" t="str">
        <x:v>21000</x:v>
      </x:c>
      <x:c r="C134" s="6" t="str">
        <x:v>一场术后对话</x:v>
      </x:c>
      <x:c r="D134" s="6" t="n">
        <x:v>5</x:v>
      </x:c>
      <x:c r="E134" s="6" t="str">
        <x:v>互相治愈</x:v>
      </x:c>
      <x:c r="F134" s="7" t="str">
        <x:v>使装备者的能量恢复效率提高16%，并在施放终结技时治疗量提高24%。</x:v>
      </x:c>
      <x:c r="G134" s="6" t="str">
        <x:v>[0.16, 0.24]</x:v>
      </x:c>
      <x:c r="H134" s="6" t="str">
        <x:v>https://raw.githubusercontent.com/Mar-7th/StarRailRes/dbe8cdfcfb0bf657b9fe1cf92d5537f118ccb487/index_new/cn/light_cone_ranks.json</x:v>
      </x:c>
    </x:row>
    <x:row r="135" ht="38" customHeight="1">
      <x:c r="A135" s="6" t="str">
        <x:v>21001_1</x:v>
      </x:c>
      <x:c r="B135" s="6" t="str">
        <x:v>21001</x:v>
      </x:c>
      <x:c r="C135" s="6" t="str">
        <x:v>晚安与睡颜</x:v>
      </x:c>
      <x:c r="D135" s="6" t="n">
        <x:v>1</x:v>
      </x:c>
      <x:c r="E135" s="6" t="str">
        <x:v>劳碌者</x:v>
      </x:c>
      <x:c r="F135" s="7" t="str">
        <x:v>敌方目标每承受1个负面效果，装备者对其造成的伤害提高12%，最多叠加3层。该效果对持续伤害也会生效。</x:v>
      </x:c>
      <x:c r="G135" s="6" t="str">
        <x:v>[0.12, 3]</x:v>
      </x:c>
      <x:c r="H135" s="6" t="str">
        <x:v>https://raw.githubusercontent.com/Mar-7th/StarRailRes/dbe8cdfcfb0bf657b9fe1cf92d5537f118ccb487/index_new/cn/light_cone_ranks.json</x:v>
      </x:c>
    </x:row>
    <x:row r="136" ht="38" customHeight="1">
      <x:c r="A136" s="6" t="str">
        <x:v>21001_2</x:v>
      </x:c>
      <x:c r="B136" s="6" t="str">
        <x:v>21001</x:v>
      </x:c>
      <x:c r="C136" s="6" t="str">
        <x:v>晚安与睡颜</x:v>
      </x:c>
      <x:c r="D136" s="6" t="n">
        <x:v>2</x:v>
      </x:c>
      <x:c r="E136" s="6" t="str">
        <x:v>劳碌者</x:v>
      </x:c>
      <x:c r="F136" s="7" t="str">
        <x:v>敌方目标每承受1个负面效果，装备者对其造成的伤害提高15%，最多叠加3层。该效果对持续伤害也会生效。</x:v>
      </x:c>
      <x:c r="G136" s="6" t="str">
        <x:v>[0.15, 3]</x:v>
      </x:c>
      <x:c r="H136" s="6" t="str">
        <x:v>https://raw.githubusercontent.com/Mar-7th/StarRailRes/dbe8cdfcfb0bf657b9fe1cf92d5537f118ccb487/index_new/cn/light_cone_ranks.json</x:v>
      </x:c>
    </x:row>
    <x:row r="137" ht="38" customHeight="1">
      <x:c r="A137" s="6" t="str">
        <x:v>21001_3</x:v>
      </x:c>
      <x:c r="B137" s="6" t="str">
        <x:v>21001</x:v>
      </x:c>
      <x:c r="C137" s="6" t="str">
        <x:v>晚安与睡颜</x:v>
      </x:c>
      <x:c r="D137" s="6" t="n">
        <x:v>3</x:v>
      </x:c>
      <x:c r="E137" s="6" t="str">
        <x:v>劳碌者</x:v>
      </x:c>
      <x:c r="F137" s="7" t="str">
        <x:v>敌方目标每承受1个负面效果，装备者对其造成的伤害提高18%，最多叠加3层。该效果对持续伤害也会生效。</x:v>
      </x:c>
      <x:c r="G137" s="6" t="str">
        <x:v>[0.18, 3]</x:v>
      </x:c>
      <x:c r="H137" s="6" t="str">
        <x:v>https://raw.githubusercontent.com/Mar-7th/StarRailRes/dbe8cdfcfb0bf657b9fe1cf92d5537f118ccb487/index_new/cn/light_cone_ranks.json</x:v>
      </x:c>
    </x:row>
    <x:row r="138" ht="38" customHeight="1">
      <x:c r="A138" s="6" t="str">
        <x:v>21001_4</x:v>
      </x:c>
      <x:c r="B138" s="6" t="str">
        <x:v>21001</x:v>
      </x:c>
      <x:c r="C138" s="6" t="str">
        <x:v>晚安与睡颜</x:v>
      </x:c>
      <x:c r="D138" s="6" t="n">
        <x:v>4</x:v>
      </x:c>
      <x:c r="E138" s="6" t="str">
        <x:v>劳碌者</x:v>
      </x:c>
      <x:c r="F138" s="7" t="str">
        <x:v>敌方目标每承受1个负面效果，装备者对其造成的伤害提高21%，最多叠加3层。该效果对持续伤害也会生效。</x:v>
      </x:c>
      <x:c r="G138" s="6" t="str">
        <x:v>[0.21, 3]</x:v>
      </x:c>
      <x:c r="H138" s="6" t="str">
        <x:v>https://raw.githubusercontent.com/Mar-7th/StarRailRes/dbe8cdfcfb0bf657b9fe1cf92d5537f118ccb487/index_new/cn/light_cone_ranks.json</x:v>
      </x:c>
    </x:row>
    <x:row r="139" ht="38" customHeight="1">
      <x:c r="A139" s="6" t="str">
        <x:v>21001_5</x:v>
      </x:c>
      <x:c r="B139" s="6" t="str">
        <x:v>21001</x:v>
      </x:c>
      <x:c r="C139" s="6" t="str">
        <x:v>晚安与睡颜</x:v>
      </x:c>
      <x:c r="D139" s="6" t="n">
        <x:v>5</x:v>
      </x:c>
      <x:c r="E139" s="6" t="str">
        <x:v>劳碌者</x:v>
      </x:c>
      <x:c r="F139" s="7" t="str">
        <x:v>敌方目标每承受1个负面效果，装备者对其造成的伤害提高24%，最多叠加3层。该效果对持续伤害也会生效。</x:v>
      </x:c>
      <x:c r="G139" s="6" t="str">
        <x:v>[0.24, 3]</x:v>
      </x:c>
      <x:c r="H139" s="6" t="str">
        <x:v>https://raw.githubusercontent.com/Mar-7th/StarRailRes/dbe8cdfcfb0bf657b9fe1cf92d5537f118ccb487/index_new/cn/light_cone_ranks.json</x:v>
      </x:c>
    </x:row>
    <x:row r="140" ht="38" customHeight="1">
      <x:c r="A140" s="6" t="str">
        <x:v>21002_1</x:v>
      </x:c>
      <x:c r="B140" s="6" t="str">
        <x:v>21002</x:v>
      </x:c>
      <x:c r="C140" s="6" t="str">
        <x:v>余生的第一天</x:v>
      </x:c>
      <x:c r="D140" s="6" t="n">
        <x:v>1</x:v>
      </x:c>
      <x:c r="E140" s="6" t="str">
        <x:v>此刻定格</x:v>
      </x:c>
      <x:c r="F140" s="7" t="str">
        <x:v>使装备者的防御力提高16%。进入战斗后，使我方全体的全属性抗性提高8%。同类技能无法重复生效。</x:v>
      </x:c>
      <x:c r="G140" s="6" t="str">
        <x:v>[0.16, 0.08]</x:v>
      </x:c>
      <x:c r="H140" s="6" t="str">
        <x:v>https://raw.githubusercontent.com/Mar-7th/StarRailRes/dbe8cdfcfb0bf657b9fe1cf92d5537f118ccb487/index_new/cn/light_cone_ranks.json</x:v>
      </x:c>
    </x:row>
    <x:row r="141" ht="38" customHeight="1">
      <x:c r="A141" s="6" t="str">
        <x:v>21002_2</x:v>
      </x:c>
      <x:c r="B141" s="6" t="str">
        <x:v>21002</x:v>
      </x:c>
      <x:c r="C141" s="6" t="str">
        <x:v>余生的第一天</x:v>
      </x:c>
      <x:c r="D141" s="6" t="n">
        <x:v>2</x:v>
      </x:c>
      <x:c r="E141" s="6" t="str">
        <x:v>此刻定格</x:v>
      </x:c>
      <x:c r="F141" s="7" t="str">
        <x:v>使装备者的防御力提高18%。进入战斗后，使我方全体的全属性抗性提高9%。同类技能无法重复生效。</x:v>
      </x:c>
      <x:c r="G141" s="6" t="str">
        <x:v>[0.18, 0.09]</x:v>
      </x:c>
      <x:c r="H141" s="6" t="str">
        <x:v>https://raw.githubusercontent.com/Mar-7th/StarRailRes/dbe8cdfcfb0bf657b9fe1cf92d5537f118ccb487/index_new/cn/light_cone_ranks.json</x:v>
      </x:c>
    </x:row>
    <x:row r="142" ht="38" customHeight="1">
      <x:c r="A142" s="6" t="str">
        <x:v>21002_3</x:v>
      </x:c>
      <x:c r="B142" s="6" t="str">
        <x:v>21002</x:v>
      </x:c>
      <x:c r="C142" s="6" t="str">
        <x:v>余生的第一天</x:v>
      </x:c>
      <x:c r="D142" s="6" t="n">
        <x:v>3</x:v>
      </x:c>
      <x:c r="E142" s="6" t="str">
        <x:v>此刻定格</x:v>
      </x:c>
      <x:c r="F142" s="7" t="str">
        <x:v>使装备者的防御力提高20%。进入战斗后，使我方全体的全属性抗性提高10%。同类技能无法重复生效。</x:v>
      </x:c>
      <x:c r="G142" s="6" t="str">
        <x:v>[0.2, 0.1]</x:v>
      </x:c>
      <x:c r="H142" s="6" t="str">
        <x:v>https://raw.githubusercontent.com/Mar-7th/StarRailRes/dbe8cdfcfb0bf657b9fe1cf92d5537f118ccb487/index_new/cn/light_cone_ranks.json</x:v>
      </x:c>
    </x:row>
    <x:row r="143" ht="38" customHeight="1">
      <x:c r="A143" s="6" t="str">
        <x:v>21002_4</x:v>
      </x:c>
      <x:c r="B143" s="6" t="str">
        <x:v>21002</x:v>
      </x:c>
      <x:c r="C143" s="6" t="str">
        <x:v>余生的第一天</x:v>
      </x:c>
      <x:c r="D143" s="6" t="n">
        <x:v>4</x:v>
      </x:c>
      <x:c r="E143" s="6" t="str">
        <x:v>此刻定格</x:v>
      </x:c>
      <x:c r="F143" s="7" t="str">
        <x:v>使装备者的防御力提高22%。进入战斗后，使我方全体的全属性抗性提高11%。同类技能无法重复生效。</x:v>
      </x:c>
      <x:c r="G143" s="6" t="str">
        <x:v>[0.22, 0.11]</x:v>
      </x:c>
      <x:c r="H143" s="6" t="str">
        <x:v>https://raw.githubusercontent.com/Mar-7th/StarRailRes/dbe8cdfcfb0bf657b9fe1cf92d5537f118ccb487/index_new/cn/light_cone_ranks.json</x:v>
      </x:c>
    </x:row>
    <x:row r="144" ht="38" customHeight="1">
      <x:c r="A144" s="6" t="str">
        <x:v>21002_5</x:v>
      </x:c>
      <x:c r="B144" s="6" t="str">
        <x:v>21002</x:v>
      </x:c>
      <x:c r="C144" s="6" t="str">
        <x:v>余生的第一天</x:v>
      </x:c>
      <x:c r="D144" s="6" t="n">
        <x:v>5</x:v>
      </x:c>
      <x:c r="E144" s="6" t="str">
        <x:v>此刻定格</x:v>
      </x:c>
      <x:c r="F144" s="7" t="str">
        <x:v>使装备者的防御力提高24%。进入战斗后，使我方全体的全属性抗性提高12%。同类技能无法重复生效。</x:v>
      </x:c>
      <x:c r="G144" s="6" t="str">
        <x:v>[0.24, 0.12]</x:v>
      </x:c>
      <x:c r="H144" s="6" t="str">
        <x:v>https://raw.githubusercontent.com/Mar-7th/StarRailRes/dbe8cdfcfb0bf657b9fe1cf92d5537f118ccb487/index_new/cn/light_cone_ranks.json</x:v>
      </x:c>
    </x:row>
    <x:row r="145" ht="20" customHeight="1">
      <x:c r="A145" s="6" t="str">
        <x:v>21003_1</x:v>
      </x:c>
      <x:c r="B145" s="6" t="str">
        <x:v>21003</x:v>
      </x:c>
      <x:c r="C145" s="6" t="str">
        <x:v>唯有沉默</x:v>
      </x:c>
      <x:c r="D145" s="6" t="n">
        <x:v>1</x:v>
      </x:c>
      <x:c r="E145" s="6" t="str">
        <x:v>记录</x:v>
      </x:c>
      <x:c r="F145" s="7" t="str">
        <x:v>使装备者的攻击力提高16%。当场上的敌方目标数量小于等于2时，装备者的暴击率提高12%。</x:v>
      </x:c>
      <x:c r="G145" s="6" t="str">
        <x:v>[0.16, 0.12]</x:v>
      </x:c>
      <x:c r="H145" s="6" t="str">
        <x:v>https://raw.githubusercontent.com/Mar-7th/StarRailRes/dbe8cdfcfb0bf657b9fe1cf92d5537f118ccb487/index_new/cn/light_cone_ranks.json</x:v>
      </x:c>
    </x:row>
    <x:row r="146" ht="20" customHeight="1">
      <x:c r="A146" s="6" t="str">
        <x:v>21003_2</x:v>
      </x:c>
      <x:c r="B146" s="6" t="str">
        <x:v>21003</x:v>
      </x:c>
      <x:c r="C146" s="6" t="str">
        <x:v>唯有沉默</x:v>
      </x:c>
      <x:c r="D146" s="6" t="n">
        <x:v>2</x:v>
      </x:c>
      <x:c r="E146" s="6" t="str">
        <x:v>记录</x:v>
      </x:c>
      <x:c r="F146" s="7" t="str">
        <x:v>使装备者的攻击力提高20%。当场上的敌方目标数量小于等于2时，装备者的暴击率提高15%。</x:v>
      </x:c>
      <x:c r="G146" s="6" t="str">
        <x:v>[0.2, 0.15]</x:v>
      </x:c>
      <x:c r="H146" s="6" t="str">
        <x:v>https://raw.githubusercontent.com/Mar-7th/StarRailRes/dbe8cdfcfb0bf657b9fe1cf92d5537f118ccb487/index_new/cn/light_cone_ranks.json</x:v>
      </x:c>
    </x:row>
    <x:row r="147" ht="20" customHeight="1">
      <x:c r="A147" s="6" t="str">
        <x:v>21003_3</x:v>
      </x:c>
      <x:c r="B147" s="6" t="str">
        <x:v>21003</x:v>
      </x:c>
      <x:c r="C147" s="6" t="str">
        <x:v>唯有沉默</x:v>
      </x:c>
      <x:c r="D147" s="6" t="n">
        <x:v>3</x:v>
      </x:c>
      <x:c r="E147" s="6" t="str">
        <x:v>记录</x:v>
      </x:c>
      <x:c r="F147" s="7" t="str">
        <x:v>使装备者的攻击力提高24%。当场上的敌方目标数量小于等于2时，装备者的暴击率提高18%。</x:v>
      </x:c>
      <x:c r="G147" s="6" t="str">
        <x:v>[0.24, 0.18]</x:v>
      </x:c>
      <x:c r="H147" s="6" t="str">
        <x:v>https://raw.githubusercontent.com/Mar-7th/StarRailRes/dbe8cdfcfb0bf657b9fe1cf92d5537f118ccb487/index_new/cn/light_cone_ranks.json</x:v>
      </x:c>
    </x:row>
    <x:row r="148" ht="20" customHeight="1">
      <x:c r="A148" s="6" t="str">
        <x:v>21003_4</x:v>
      </x:c>
      <x:c r="B148" s="6" t="str">
        <x:v>21003</x:v>
      </x:c>
      <x:c r="C148" s="6" t="str">
        <x:v>唯有沉默</x:v>
      </x:c>
      <x:c r="D148" s="6" t="n">
        <x:v>4</x:v>
      </x:c>
      <x:c r="E148" s="6" t="str">
        <x:v>记录</x:v>
      </x:c>
      <x:c r="F148" s="7" t="str">
        <x:v>使装备者的攻击力提高28%。当场上的敌方目标数量小于等于2时，装备者的暴击率提高21%。</x:v>
      </x:c>
      <x:c r="G148" s="6" t="str">
        <x:v>[0.28, 0.21]</x:v>
      </x:c>
      <x:c r="H148" s="6" t="str">
        <x:v>https://raw.githubusercontent.com/Mar-7th/StarRailRes/dbe8cdfcfb0bf657b9fe1cf92d5537f118ccb487/index_new/cn/light_cone_ranks.json</x:v>
      </x:c>
    </x:row>
    <x:row r="149" ht="20" customHeight="1">
      <x:c r="A149" s="6" t="str">
        <x:v>21003_5</x:v>
      </x:c>
      <x:c r="B149" s="6" t="str">
        <x:v>21003</x:v>
      </x:c>
      <x:c r="C149" s="6" t="str">
        <x:v>唯有沉默</x:v>
      </x:c>
      <x:c r="D149" s="6" t="n">
        <x:v>5</x:v>
      </x:c>
      <x:c r="E149" s="6" t="str">
        <x:v>记录</x:v>
      </x:c>
      <x:c r="F149" s="7" t="str">
        <x:v>使装备者的攻击力提高32%。当场上的敌方目标数量小于等于2时，装备者的暴击率提高24%。</x:v>
      </x:c>
      <x:c r="G149" s="6" t="str">
        <x:v>[0.32, 0.24]</x:v>
      </x:c>
      <x:c r="H149" s="6" t="str">
        <x:v>https://raw.githubusercontent.com/Mar-7th/StarRailRes/dbe8cdfcfb0bf657b9fe1cf92d5537f118ccb487/index_new/cn/light_cone_ranks.json</x:v>
      </x:c>
    </x:row>
    <x:row r="150" ht="38" customHeight="1">
      <x:c r="A150" s="6" t="str">
        <x:v>21004_1</x:v>
      </x:c>
      <x:c r="B150" s="6" t="str">
        <x:v>21004</x:v>
      </x:c>
      <x:c r="C150" s="6" t="str">
        <x:v>记忆中的模样</x:v>
      </x:c>
      <x:c r="D150" s="6" t="n">
        <x:v>1</x:v>
      </x:c>
      <x:c r="E150" s="6" t="str">
        <x:v>老相片</x:v>
      </x:c>
      <x:c r="F150" s="7" t="str">
        <x:v>使装备者的击破特攻提高28%。装备者施放攻击后，额外恢复4点能量，该效果单个回合内不可重复触发。</x:v>
      </x:c>
      <x:c r="G150" s="6" t="str">
        <x:v>[0.28, 4]</x:v>
      </x:c>
      <x:c r="H150" s="6" t="str">
        <x:v>https://raw.githubusercontent.com/Mar-7th/StarRailRes/dbe8cdfcfb0bf657b9fe1cf92d5537f118ccb487/index_new/cn/light_cone_ranks.json</x:v>
      </x:c>
    </x:row>
    <x:row r="151" ht="38" customHeight="1">
      <x:c r="A151" s="6" t="str">
        <x:v>21004_2</x:v>
      </x:c>
      <x:c r="B151" s="6" t="str">
        <x:v>21004</x:v>
      </x:c>
      <x:c r="C151" s="6" t="str">
        <x:v>记忆中的模样</x:v>
      </x:c>
      <x:c r="D151" s="6" t="n">
        <x:v>2</x:v>
      </x:c>
      <x:c r="E151" s="6" t="str">
        <x:v>老相片</x:v>
      </x:c>
      <x:c r="F151" s="7" t="str">
        <x:v>使装备者的击破特攻提高35%。装备者施放攻击后，额外恢复5点能量，该效果单个回合内不可重复触发。</x:v>
      </x:c>
      <x:c r="G151" s="6" t="str">
        <x:v>[0.35, 5]</x:v>
      </x:c>
      <x:c r="H151" s="6" t="str">
        <x:v>https://raw.githubusercontent.com/Mar-7th/StarRailRes/dbe8cdfcfb0bf657b9fe1cf92d5537f118ccb487/index_new/cn/light_cone_ranks.json</x:v>
      </x:c>
    </x:row>
    <x:row r="152" ht="38" customHeight="1">
      <x:c r="A152" s="6" t="str">
        <x:v>21004_3</x:v>
      </x:c>
      <x:c r="B152" s="6" t="str">
        <x:v>21004</x:v>
      </x:c>
      <x:c r="C152" s="6" t="str">
        <x:v>记忆中的模样</x:v>
      </x:c>
      <x:c r="D152" s="6" t="n">
        <x:v>3</x:v>
      </x:c>
      <x:c r="E152" s="6" t="str">
        <x:v>老相片</x:v>
      </x:c>
      <x:c r="F152" s="7" t="str">
        <x:v>使装备者的击破特攻提高42%。装备者施放攻击后，额外恢复6点能量，该效果单个回合内不可重复触发。</x:v>
      </x:c>
      <x:c r="G152" s="6" t="str">
        <x:v>[0.42, 6]</x:v>
      </x:c>
      <x:c r="H152" s="6" t="str">
        <x:v>https://raw.githubusercontent.com/Mar-7th/StarRailRes/dbe8cdfcfb0bf657b9fe1cf92d5537f118ccb487/index_new/cn/light_cone_ranks.json</x:v>
      </x:c>
    </x:row>
    <x:row r="153" ht="38" customHeight="1">
      <x:c r="A153" s="6" t="str">
        <x:v>21004_4</x:v>
      </x:c>
      <x:c r="B153" s="6" t="str">
        <x:v>21004</x:v>
      </x:c>
      <x:c r="C153" s="6" t="str">
        <x:v>记忆中的模样</x:v>
      </x:c>
      <x:c r="D153" s="6" t="n">
        <x:v>4</x:v>
      </x:c>
      <x:c r="E153" s="6" t="str">
        <x:v>老相片</x:v>
      </x:c>
      <x:c r="F153" s="7" t="str">
        <x:v>使装备者的击破特攻提高49%。装备者施放攻击后，额外恢复7点能量，该效果单个回合内不可重复触发。</x:v>
      </x:c>
      <x:c r="G153" s="6" t="str">
        <x:v>[0.49, 7]</x:v>
      </x:c>
      <x:c r="H153" s="6" t="str">
        <x:v>https://raw.githubusercontent.com/Mar-7th/StarRailRes/dbe8cdfcfb0bf657b9fe1cf92d5537f118ccb487/index_new/cn/light_cone_ranks.json</x:v>
      </x:c>
    </x:row>
    <x:row r="154" ht="38" customHeight="1">
      <x:c r="A154" s="6" t="str">
        <x:v>21004_5</x:v>
      </x:c>
      <x:c r="B154" s="6" t="str">
        <x:v>21004</x:v>
      </x:c>
      <x:c r="C154" s="6" t="str">
        <x:v>记忆中的模样</x:v>
      </x:c>
      <x:c r="D154" s="6" t="n">
        <x:v>5</x:v>
      </x:c>
      <x:c r="E154" s="6" t="str">
        <x:v>老相片</x:v>
      </x:c>
      <x:c r="F154" s="7" t="str">
        <x:v>使装备者的击破特攻提高56%。装备者施放攻击后，额外恢复8点能量，该效果单个回合内不可重复触发。</x:v>
      </x:c>
      <x:c r="G154" s="6" t="str">
        <x:v>[0.56, 8]</x:v>
      </x:c>
      <x:c r="H154" s="6" t="str">
        <x:v>https://raw.githubusercontent.com/Mar-7th/StarRailRes/dbe8cdfcfb0bf657b9fe1cf92d5537f118ccb487/index_new/cn/light_cone_ranks.json</x:v>
      </x:c>
    </x:row>
    <x:row r="155" ht="38" customHeight="1">
      <x:c r="A155" s="6" t="str">
        <x:v>21005_1</x:v>
      </x:c>
      <x:c r="B155" s="6" t="str">
        <x:v>21005</x:v>
      </x:c>
      <x:c r="C155" s="6" t="str">
        <x:v>鼹鼠党欢迎你</x:v>
      </x:c>
      <x:c r="D155" s="6" t="n">
        <x:v>1</x:v>
      </x:c>
      <x:c r="E155" s="6" t="str">
        <x:v>奇妙冒险</x:v>
      </x:c>
      <x:c r="F155" s="7" t="str">
        <x:v>装备者施放普攻、战技或终结技攻击敌方目标后，分别获取一层【淘气值】。每层使装备者的攻击力提高12%。</x:v>
      </x:c>
      <x:c r="G155" s="6" t="str">
        <x:v>[0.12]</x:v>
      </x:c>
      <x:c r="H155" s="6" t="str">
        <x:v>https://raw.githubusercontent.com/Mar-7th/StarRailRes/dbe8cdfcfb0bf657b9fe1cf92d5537f118ccb487/index_new/cn/light_cone_ranks.json</x:v>
      </x:c>
    </x:row>
    <x:row r="156" ht="38" customHeight="1">
      <x:c r="A156" s="6" t="str">
        <x:v>21005_2</x:v>
      </x:c>
      <x:c r="B156" s="6" t="str">
        <x:v>21005</x:v>
      </x:c>
      <x:c r="C156" s="6" t="str">
        <x:v>鼹鼠党欢迎你</x:v>
      </x:c>
      <x:c r="D156" s="6" t="n">
        <x:v>2</x:v>
      </x:c>
      <x:c r="E156" s="6" t="str">
        <x:v>奇妙冒险</x:v>
      </x:c>
      <x:c r="F156" s="7" t="str">
        <x:v>装备者施放普攻、战技或终结技攻击敌方目标后，分别获取一层【淘气值】。每层使装备者的攻击力提高15%。</x:v>
      </x:c>
      <x:c r="G156" s="6" t="str">
        <x:v>[0.15]</x:v>
      </x:c>
      <x:c r="H156" s="6" t="str">
        <x:v>https://raw.githubusercontent.com/Mar-7th/StarRailRes/dbe8cdfcfb0bf657b9fe1cf92d5537f118ccb487/index_new/cn/light_cone_ranks.json</x:v>
      </x:c>
    </x:row>
    <x:row r="157" ht="38" customHeight="1">
      <x:c r="A157" s="6" t="str">
        <x:v>21005_3</x:v>
      </x:c>
      <x:c r="B157" s="6" t="str">
        <x:v>21005</x:v>
      </x:c>
      <x:c r="C157" s="6" t="str">
        <x:v>鼹鼠党欢迎你</x:v>
      </x:c>
      <x:c r="D157" s="6" t="n">
        <x:v>3</x:v>
      </x:c>
      <x:c r="E157" s="6" t="str">
        <x:v>奇妙冒险</x:v>
      </x:c>
      <x:c r="F157" s="7" t="str">
        <x:v>装备者施放普攻、战技或终结技攻击敌方目标后，分别获取一层【淘气值】。每层使装备者的攻击力提高18%。</x:v>
      </x:c>
      <x:c r="G157" s="6" t="str">
        <x:v>[0.18]</x:v>
      </x:c>
      <x:c r="H157" s="6" t="str">
        <x:v>https://raw.githubusercontent.com/Mar-7th/StarRailRes/dbe8cdfcfb0bf657b9fe1cf92d5537f118ccb487/index_new/cn/light_cone_ranks.json</x:v>
      </x:c>
    </x:row>
    <x:row r="158" ht="38" customHeight="1">
      <x:c r="A158" s="6" t="str">
        <x:v>21005_4</x:v>
      </x:c>
      <x:c r="B158" s="6" t="str">
        <x:v>21005</x:v>
      </x:c>
      <x:c r="C158" s="6" t="str">
        <x:v>鼹鼠党欢迎你</x:v>
      </x:c>
      <x:c r="D158" s="6" t="n">
        <x:v>4</x:v>
      </x:c>
      <x:c r="E158" s="6" t="str">
        <x:v>奇妙冒险</x:v>
      </x:c>
      <x:c r="F158" s="7" t="str">
        <x:v>装备者施放普攻、战技或终结技攻击敌方目标后，分别获取一层【淘气值】。每层使装备者的攻击力提高21%。</x:v>
      </x:c>
      <x:c r="G158" s="6" t="str">
        <x:v>[0.21]</x:v>
      </x:c>
      <x:c r="H158" s="6" t="str">
        <x:v>https://raw.githubusercontent.com/Mar-7th/StarRailRes/dbe8cdfcfb0bf657b9fe1cf92d5537f118ccb487/index_new/cn/light_cone_ranks.json</x:v>
      </x:c>
    </x:row>
    <x:row r="159" ht="38" customHeight="1">
      <x:c r="A159" s="6" t="str">
        <x:v>21005_5</x:v>
      </x:c>
      <x:c r="B159" s="6" t="str">
        <x:v>21005</x:v>
      </x:c>
      <x:c r="C159" s="6" t="str">
        <x:v>鼹鼠党欢迎你</x:v>
      </x:c>
      <x:c r="D159" s="6" t="n">
        <x:v>5</x:v>
      </x:c>
      <x:c r="E159" s="6" t="str">
        <x:v>奇妙冒险</x:v>
      </x:c>
      <x:c r="F159" s="7" t="str">
        <x:v>装备者施放普攻、战技或终结技攻击敌方目标后，分别获取一层【淘气值】。每层使装备者的攻击力提高24%。</x:v>
      </x:c>
      <x:c r="G159" s="6" t="str">
        <x:v>[0.24]</x:v>
      </x:c>
      <x:c r="H159" s="6" t="str">
        <x:v>https://raw.githubusercontent.com/Mar-7th/StarRailRes/dbe8cdfcfb0bf657b9fe1cf92d5537f118ccb487/index_new/cn/light_cone_ranks.json</x:v>
      </x:c>
    </x:row>
    <x:row r="160" ht="38" customHeight="1">
      <x:c r="A160" s="6" t="str">
        <x:v>21006_1</x:v>
      </x:c>
      <x:c r="B160" s="6" t="str">
        <x:v>21006</x:v>
      </x:c>
      <x:c r="C160" s="6" t="str">
        <x:v>「我」的诞生</x:v>
      </x:c>
      <x:c r="D160" s="6" t="n">
        <x:v>1</x:v>
      </x:c>
      <x:c r="E160" s="6" t="str">
        <x:v>画像少女</x:v>
      </x:c>
      <x:c r="F160" s="7" t="str">
        <x:v>使装备者追加攻击造成的伤害提高24%。若该敌方目标当前生命值百分比小于等于50%，则追加攻击造成的伤害额外提高24%。</x:v>
      </x:c>
      <x:c r="G160" s="6" t="str">
        <x:v>[0.24, 0.5, 0.24]</x:v>
      </x:c>
      <x:c r="H160" s="6" t="str">
        <x:v>https://raw.githubusercontent.com/Mar-7th/StarRailRes/dbe8cdfcfb0bf657b9fe1cf92d5537f118ccb487/index_new/cn/light_cone_ranks.json</x:v>
      </x:c>
    </x:row>
    <x:row r="161" ht="38" customHeight="1">
      <x:c r="A161" s="6" t="str">
        <x:v>21006_2</x:v>
      </x:c>
      <x:c r="B161" s="6" t="str">
        <x:v>21006</x:v>
      </x:c>
      <x:c r="C161" s="6" t="str">
        <x:v>「我」的诞生</x:v>
      </x:c>
      <x:c r="D161" s="6" t="n">
        <x:v>2</x:v>
      </x:c>
      <x:c r="E161" s="6" t="str">
        <x:v>画像少女</x:v>
      </x:c>
      <x:c r="F161" s="7" t="str">
        <x:v>使装备者追加攻击造成的伤害提高30%。若该敌方目标当前生命值百分比小于等于50%，则追加攻击造成的伤害额外提高30%。</x:v>
      </x:c>
      <x:c r="G161" s="6" t="str">
        <x:v>[0.3, 0.5, 0.3]</x:v>
      </x:c>
      <x:c r="H161" s="6" t="str">
        <x:v>https://raw.githubusercontent.com/Mar-7th/StarRailRes/dbe8cdfcfb0bf657b9fe1cf92d5537f118ccb487/index_new/cn/light_cone_ranks.json</x:v>
      </x:c>
    </x:row>
    <x:row r="162" ht="38" customHeight="1">
      <x:c r="A162" s="6" t="str">
        <x:v>21006_3</x:v>
      </x:c>
      <x:c r="B162" s="6" t="str">
        <x:v>21006</x:v>
      </x:c>
      <x:c r="C162" s="6" t="str">
        <x:v>「我」的诞生</x:v>
      </x:c>
      <x:c r="D162" s="6" t="n">
        <x:v>3</x:v>
      </x:c>
      <x:c r="E162" s="6" t="str">
        <x:v>画像少女</x:v>
      </x:c>
      <x:c r="F162" s="7" t="str">
        <x:v>使装备者追加攻击造成的伤害提高36%。若该敌方目标当前生命值百分比小于等于50%，则追加攻击造成的伤害额外提高36%。</x:v>
      </x:c>
      <x:c r="G162" s="6" t="str">
        <x:v>[0.36, 0.5, 0.36]</x:v>
      </x:c>
      <x:c r="H162" s="6" t="str">
        <x:v>https://raw.githubusercontent.com/Mar-7th/StarRailRes/dbe8cdfcfb0bf657b9fe1cf92d5537f118ccb487/index_new/cn/light_cone_ranks.json</x:v>
      </x:c>
    </x:row>
    <x:row r="163" ht="38" customHeight="1">
      <x:c r="A163" s="6" t="str">
        <x:v>21006_4</x:v>
      </x:c>
      <x:c r="B163" s="6" t="str">
        <x:v>21006</x:v>
      </x:c>
      <x:c r="C163" s="6" t="str">
        <x:v>「我」的诞生</x:v>
      </x:c>
      <x:c r="D163" s="6" t="n">
        <x:v>4</x:v>
      </x:c>
      <x:c r="E163" s="6" t="str">
        <x:v>画像少女</x:v>
      </x:c>
      <x:c r="F163" s="7" t="str">
        <x:v>使装备者追加攻击造成的伤害提高42%。若该敌方目标当前生命值百分比小于等于50%，则追加攻击造成的伤害额外提高42%。</x:v>
      </x:c>
      <x:c r="G163" s="6" t="str">
        <x:v>[0.42, 0.5, 0.42]</x:v>
      </x:c>
      <x:c r="H163" s="6" t="str">
        <x:v>https://raw.githubusercontent.com/Mar-7th/StarRailRes/dbe8cdfcfb0bf657b9fe1cf92d5537f118ccb487/index_new/cn/light_cone_ranks.json</x:v>
      </x:c>
    </x:row>
    <x:row r="164" ht="38" customHeight="1">
      <x:c r="A164" s="6" t="str">
        <x:v>21006_5</x:v>
      </x:c>
      <x:c r="B164" s="6" t="str">
        <x:v>21006</x:v>
      </x:c>
      <x:c r="C164" s="6" t="str">
        <x:v>「我」的诞生</x:v>
      </x:c>
      <x:c r="D164" s="6" t="n">
        <x:v>5</x:v>
      </x:c>
      <x:c r="E164" s="6" t="str">
        <x:v>画像少女</x:v>
      </x:c>
      <x:c r="F164" s="7" t="str">
        <x:v>使装备者追加攻击造成的伤害提高48%。若该敌方目标当前生命值百分比小于等于50%，则追加攻击造成的伤害额外提高48%。</x:v>
      </x:c>
      <x:c r="G164" s="6" t="str">
        <x:v>[0.48, 0.5, 0.48]</x:v>
      </x:c>
      <x:c r="H164" s="6" t="str">
        <x:v>https://raw.githubusercontent.com/Mar-7th/StarRailRes/dbe8cdfcfb0bf657b9fe1cf92d5537f118ccb487/index_new/cn/light_cone_ranks.json</x:v>
      </x:c>
    </x:row>
    <x:row r="165" ht="20" customHeight="1">
      <x:c r="A165" s="6" t="str">
        <x:v>21007_1</x:v>
      </x:c>
      <x:c r="B165" s="6" t="str">
        <x:v>21007</x:v>
      </x:c>
      <x:c r="C165" s="6" t="str">
        <x:v>同一种心情</x:v>
      </x:c>
      <x:c r="D165" s="6" t="n">
        <x:v>1</x:v>
      </x:c>
      <x:c r="E165" s="6" t="str">
        <x:v>救治与维修</x:v>
      </x:c>
      <x:c r="F165" s="7" t="str">
        <x:v>使装备者的治疗量提高10%，并在施放战技时为我方全体恢复2点能量。</x:v>
      </x:c>
      <x:c r="G165" s="6" t="str">
        <x:v>[0.1, 2]</x:v>
      </x:c>
      <x:c r="H165" s="6" t="str">
        <x:v>https://raw.githubusercontent.com/Mar-7th/StarRailRes/dbe8cdfcfb0bf657b9fe1cf92d5537f118ccb487/index_new/cn/light_cone_ranks.json</x:v>
      </x:c>
    </x:row>
    <x:row r="166" ht="20" customHeight="1">
      <x:c r="A166" s="6" t="str">
        <x:v>21007_2</x:v>
      </x:c>
      <x:c r="B166" s="6" t="str">
        <x:v>21007</x:v>
      </x:c>
      <x:c r="C166" s="6" t="str">
        <x:v>同一种心情</x:v>
      </x:c>
      <x:c r="D166" s="6" t="n">
        <x:v>2</x:v>
      </x:c>
      <x:c r="E166" s="6" t="str">
        <x:v>救治与维修</x:v>
      </x:c>
      <x:c r="F166" s="7" t="str">
        <x:v>使装备者的治疗量提高12.5%，并在施放战技时为我方全体恢复2.5点能量。</x:v>
      </x:c>
      <x:c r="G166" s="6" t="str">
        <x:v>[0.125, 2.5]</x:v>
      </x:c>
      <x:c r="H166" s="6" t="str">
        <x:v>https://raw.githubusercontent.com/Mar-7th/StarRailRes/dbe8cdfcfb0bf657b9fe1cf92d5537f118ccb487/index_new/cn/light_cone_ranks.json</x:v>
      </x:c>
    </x:row>
    <x:row r="167" ht="20" customHeight="1">
      <x:c r="A167" s="6" t="str">
        <x:v>21007_3</x:v>
      </x:c>
      <x:c r="B167" s="6" t="str">
        <x:v>21007</x:v>
      </x:c>
      <x:c r="C167" s="6" t="str">
        <x:v>同一种心情</x:v>
      </x:c>
      <x:c r="D167" s="6" t="n">
        <x:v>3</x:v>
      </x:c>
      <x:c r="E167" s="6" t="str">
        <x:v>救治与维修</x:v>
      </x:c>
      <x:c r="F167" s="7" t="str">
        <x:v>使装备者的治疗量提高15%，并在施放战技时为我方全体恢复3点能量。</x:v>
      </x:c>
      <x:c r="G167" s="6" t="str">
        <x:v>[0.15, 3]</x:v>
      </x:c>
      <x:c r="H167" s="6" t="str">
        <x:v>https://raw.githubusercontent.com/Mar-7th/StarRailRes/dbe8cdfcfb0bf657b9fe1cf92d5537f118ccb487/index_new/cn/light_cone_ranks.json</x:v>
      </x:c>
    </x:row>
    <x:row r="168" ht="20" customHeight="1">
      <x:c r="A168" s="6" t="str">
        <x:v>21007_4</x:v>
      </x:c>
      <x:c r="B168" s="6" t="str">
        <x:v>21007</x:v>
      </x:c>
      <x:c r="C168" s="6" t="str">
        <x:v>同一种心情</x:v>
      </x:c>
      <x:c r="D168" s="6" t="n">
        <x:v>4</x:v>
      </x:c>
      <x:c r="E168" s="6" t="str">
        <x:v>救治与维修</x:v>
      </x:c>
      <x:c r="F168" s="7" t="str">
        <x:v>使装备者的治疗量提高17.5%，并在施放战技时为我方全体恢复3.5点能量。</x:v>
      </x:c>
      <x:c r="G168" s="6" t="str">
        <x:v>[0.175, 3.5]</x:v>
      </x:c>
      <x:c r="H168" s="6" t="str">
        <x:v>https://raw.githubusercontent.com/Mar-7th/StarRailRes/dbe8cdfcfb0bf657b9fe1cf92d5537f118ccb487/index_new/cn/light_cone_ranks.json</x:v>
      </x:c>
    </x:row>
    <x:row r="169" ht="20" customHeight="1">
      <x:c r="A169" s="6" t="str">
        <x:v>21007_5</x:v>
      </x:c>
      <x:c r="B169" s="6" t="str">
        <x:v>21007</x:v>
      </x:c>
      <x:c r="C169" s="6" t="str">
        <x:v>同一种心情</x:v>
      </x:c>
      <x:c r="D169" s="6" t="n">
        <x:v>5</x:v>
      </x:c>
      <x:c r="E169" s="6" t="str">
        <x:v>救治与维修</x:v>
      </x:c>
      <x:c r="F169" s="7" t="str">
        <x:v>使装备者的治疗量提高20%，并在施放战技时为我方全体恢复4点能量。</x:v>
      </x:c>
      <x:c r="G169" s="6" t="str">
        <x:v>[0.2, 4]</x:v>
      </x:c>
      <x:c r="H169" s="6" t="str">
        <x:v>https://raw.githubusercontent.com/Mar-7th/StarRailRes/dbe8cdfcfb0bf657b9fe1cf92d5537f118ccb487/index_new/cn/light_cone_ranks.json</x:v>
      </x:c>
    </x:row>
    <x:row r="170" ht="20" customHeight="1">
      <x:c r="A170" s="6" t="str">
        <x:v>21008_1</x:v>
      </x:c>
      <x:c r="B170" s="6" t="str">
        <x:v>21008</x:v>
      </x:c>
      <x:c r="C170" s="6" t="str">
        <x:v>猎物的视线</x:v>
      </x:c>
      <x:c r="D170" s="6" t="n">
        <x:v>1</x:v>
      </x:c>
      <x:c r="E170" s="6" t="str">
        <x:v>自信</x:v>
      </x:c>
      <x:c r="F170" s="7" t="str">
        <x:v>使装备者的效果命中提高20%，同时造成的持续伤害提高24%。</x:v>
      </x:c>
      <x:c r="G170" s="6" t="str">
        <x:v>[0.2, 0.24]</x:v>
      </x:c>
      <x:c r="H170" s="6" t="str">
        <x:v>https://raw.githubusercontent.com/Mar-7th/StarRailRes/dbe8cdfcfb0bf657b9fe1cf92d5537f118ccb487/index_new/cn/light_cone_ranks.json</x:v>
      </x:c>
    </x:row>
    <x:row r="171" ht="20" customHeight="1">
      <x:c r="A171" s="6" t="str">
        <x:v>21008_2</x:v>
      </x:c>
      <x:c r="B171" s="6" t="str">
        <x:v>21008</x:v>
      </x:c>
      <x:c r="C171" s="6" t="str">
        <x:v>猎物的视线</x:v>
      </x:c>
      <x:c r="D171" s="6" t="n">
        <x:v>2</x:v>
      </x:c>
      <x:c r="E171" s="6" t="str">
        <x:v>自信</x:v>
      </x:c>
      <x:c r="F171" s="7" t="str">
        <x:v>使装备者的效果命中提高25%，同时造成的持续伤害提高30%。</x:v>
      </x:c>
      <x:c r="G171" s="6" t="str">
        <x:v>[0.25, 0.3]</x:v>
      </x:c>
      <x:c r="H171" s="6" t="str">
        <x:v>https://raw.githubusercontent.com/Mar-7th/StarRailRes/dbe8cdfcfb0bf657b9fe1cf92d5537f118ccb487/index_new/cn/light_cone_ranks.json</x:v>
      </x:c>
    </x:row>
    <x:row r="172" ht="20" customHeight="1">
      <x:c r="A172" s="6" t="str">
        <x:v>21008_3</x:v>
      </x:c>
      <x:c r="B172" s="6" t="str">
        <x:v>21008</x:v>
      </x:c>
      <x:c r="C172" s="6" t="str">
        <x:v>猎物的视线</x:v>
      </x:c>
      <x:c r="D172" s="6" t="n">
        <x:v>3</x:v>
      </x:c>
      <x:c r="E172" s="6" t="str">
        <x:v>自信</x:v>
      </x:c>
      <x:c r="F172" s="7" t="str">
        <x:v>使装备者的效果命中提高30%，同时造成的持续伤害提高36%。</x:v>
      </x:c>
      <x:c r="G172" s="6" t="str">
        <x:v>[0.3, 0.36]</x:v>
      </x:c>
      <x:c r="H172" s="6" t="str">
        <x:v>https://raw.githubusercontent.com/Mar-7th/StarRailRes/dbe8cdfcfb0bf657b9fe1cf92d5537f118ccb487/index_new/cn/light_cone_ranks.json</x:v>
      </x:c>
    </x:row>
    <x:row r="173" ht="20" customHeight="1">
      <x:c r="A173" s="6" t="str">
        <x:v>21008_4</x:v>
      </x:c>
      <x:c r="B173" s="6" t="str">
        <x:v>21008</x:v>
      </x:c>
      <x:c r="C173" s="6" t="str">
        <x:v>猎物的视线</x:v>
      </x:c>
      <x:c r="D173" s="6" t="n">
        <x:v>4</x:v>
      </x:c>
      <x:c r="E173" s="6" t="str">
        <x:v>自信</x:v>
      </x:c>
      <x:c r="F173" s="7" t="str">
        <x:v>使装备者的效果命中提高35%，同时造成的持续伤害提高42%。</x:v>
      </x:c>
      <x:c r="G173" s="6" t="str">
        <x:v>[0.35, 0.42]</x:v>
      </x:c>
      <x:c r="H173" s="6" t="str">
        <x:v>https://raw.githubusercontent.com/Mar-7th/StarRailRes/dbe8cdfcfb0bf657b9fe1cf92d5537f118ccb487/index_new/cn/light_cone_ranks.json</x:v>
      </x:c>
    </x:row>
    <x:row r="174" ht="20" customHeight="1">
      <x:c r="A174" s="6" t="str">
        <x:v>21008_5</x:v>
      </x:c>
      <x:c r="B174" s="6" t="str">
        <x:v>21008</x:v>
      </x:c>
      <x:c r="C174" s="6" t="str">
        <x:v>猎物的视线</x:v>
      </x:c>
      <x:c r="D174" s="6" t="n">
        <x:v>5</x:v>
      </x:c>
      <x:c r="E174" s="6" t="str">
        <x:v>自信</x:v>
      </x:c>
      <x:c r="F174" s="7" t="str">
        <x:v>使装备者的效果命中提高40%，同时造成的持续伤害提高48%。</x:v>
      </x:c>
      <x:c r="G174" s="6" t="str">
        <x:v>[0.4, 0.48]</x:v>
      </x:c>
      <x:c r="H174" s="6" t="str">
        <x:v>https://raw.githubusercontent.com/Mar-7th/StarRailRes/dbe8cdfcfb0bf657b9fe1cf92d5537f118ccb487/index_new/cn/light_cone_ranks.json</x:v>
      </x:c>
    </x:row>
    <x:row r="175" ht="20" customHeight="1">
      <x:c r="A175" s="6" t="str">
        <x:v>21009_1</x:v>
      </x:c>
      <x:c r="B175" s="6" t="str">
        <x:v>21009</x:v>
      </x:c>
      <x:c r="C175" s="6" t="str">
        <x:v>朗道的选择</x:v>
      </x:c>
      <x:c r="D175" s="6" t="n">
        <x:v>1</x:v>
      </x:c>
      <x:c r="E175" s="6" t="str">
        <x:v>时光如梭</x:v>
      </x:c>
      <x:c r="F175" s="7" t="str">
        <x:v>使装备者受到攻击的概率提高，同时受到的伤害降低16%。</x:v>
      </x:c>
      <x:c r="G175" s="6" t="str">
        <x:v>[2, 0.16]</x:v>
      </x:c>
      <x:c r="H175" s="6" t="str">
        <x:v>https://raw.githubusercontent.com/Mar-7th/StarRailRes/dbe8cdfcfb0bf657b9fe1cf92d5537f118ccb487/index_new/cn/light_cone_ranks.json</x:v>
      </x:c>
    </x:row>
    <x:row r="176" ht="20" customHeight="1">
      <x:c r="A176" s="6" t="str">
        <x:v>21009_2</x:v>
      </x:c>
      <x:c r="B176" s="6" t="str">
        <x:v>21009</x:v>
      </x:c>
      <x:c r="C176" s="6" t="str">
        <x:v>朗道的选择</x:v>
      </x:c>
      <x:c r="D176" s="6" t="n">
        <x:v>2</x:v>
      </x:c>
      <x:c r="E176" s="6" t="str">
        <x:v>时光如梭</x:v>
      </x:c>
      <x:c r="F176" s="7" t="str">
        <x:v>使装备者受到攻击的概率提高，同时受到的伤害降低18%。</x:v>
      </x:c>
      <x:c r="G176" s="6" t="str">
        <x:v>[2, 0.18]</x:v>
      </x:c>
      <x:c r="H176" s="6" t="str">
        <x:v>https://raw.githubusercontent.com/Mar-7th/StarRailRes/dbe8cdfcfb0bf657b9fe1cf92d5537f118ccb487/index_new/cn/light_cone_ranks.json</x:v>
      </x:c>
    </x:row>
    <x:row r="177" ht="20" customHeight="1">
      <x:c r="A177" s="6" t="str">
        <x:v>21009_3</x:v>
      </x:c>
      <x:c r="B177" s="6" t="str">
        <x:v>21009</x:v>
      </x:c>
      <x:c r="C177" s="6" t="str">
        <x:v>朗道的选择</x:v>
      </x:c>
      <x:c r="D177" s="6" t="n">
        <x:v>3</x:v>
      </x:c>
      <x:c r="E177" s="6" t="str">
        <x:v>时光如梭</x:v>
      </x:c>
      <x:c r="F177" s="7" t="str">
        <x:v>使装备者受到攻击的概率提高，同时受到的伤害降低20%。</x:v>
      </x:c>
      <x:c r="G177" s="6" t="str">
        <x:v>[2, 0.2]</x:v>
      </x:c>
      <x:c r="H177" s="6" t="str">
        <x:v>https://raw.githubusercontent.com/Mar-7th/StarRailRes/dbe8cdfcfb0bf657b9fe1cf92d5537f118ccb487/index_new/cn/light_cone_ranks.json</x:v>
      </x:c>
    </x:row>
    <x:row r="178" ht="20" customHeight="1">
      <x:c r="A178" s="6" t="str">
        <x:v>21009_4</x:v>
      </x:c>
      <x:c r="B178" s="6" t="str">
        <x:v>21009</x:v>
      </x:c>
      <x:c r="C178" s="6" t="str">
        <x:v>朗道的选择</x:v>
      </x:c>
      <x:c r="D178" s="6" t="n">
        <x:v>4</x:v>
      </x:c>
      <x:c r="E178" s="6" t="str">
        <x:v>时光如梭</x:v>
      </x:c>
      <x:c r="F178" s="7" t="str">
        <x:v>使装备者受到攻击的概率提高，同时受到的伤害降低22%。</x:v>
      </x:c>
      <x:c r="G178" s="6" t="str">
        <x:v>[2, 0.22]</x:v>
      </x:c>
      <x:c r="H178" s="6" t="str">
        <x:v>https://raw.githubusercontent.com/Mar-7th/StarRailRes/dbe8cdfcfb0bf657b9fe1cf92d5537f118ccb487/index_new/cn/light_cone_ranks.json</x:v>
      </x:c>
    </x:row>
    <x:row r="179" ht="20" customHeight="1">
      <x:c r="A179" s="6" t="str">
        <x:v>21009_5</x:v>
      </x:c>
      <x:c r="B179" s="6" t="str">
        <x:v>21009</x:v>
      </x:c>
      <x:c r="C179" s="6" t="str">
        <x:v>朗道的选择</x:v>
      </x:c>
      <x:c r="D179" s="6" t="n">
        <x:v>5</x:v>
      </x:c>
      <x:c r="E179" s="6" t="str">
        <x:v>时光如梭</x:v>
      </x:c>
      <x:c r="F179" s="7" t="str">
        <x:v>使装备者受到攻击的概率提高，同时受到的伤害降低24%。</x:v>
      </x:c>
      <x:c r="G179" s="6" t="str">
        <x:v>[2, 0.24]</x:v>
      </x:c>
      <x:c r="H179" s="6" t="str">
        <x:v>https://raw.githubusercontent.com/Mar-7th/StarRailRes/dbe8cdfcfb0bf657b9fe1cf92d5537f118ccb487/index_new/cn/light_cone_ranks.json</x:v>
      </x:c>
    </x:row>
    <x:row r="180" ht="38" customHeight="1">
      <x:c r="A180" s="6" t="str">
        <x:v>21010_1</x:v>
      </x:c>
      <x:c r="B180" s="6" t="str">
        <x:v>21010</x:v>
      </x:c>
      <x:c r="C180" s="6" t="str">
        <x:v>论剑</x:v>
      </x:c>
      <x:c r="D180" s="6" t="n">
        <x:v>1</x:v>
      </x:c>
      <x:c r="E180" s="6" t="str">
        <x:v>各自的答案</x:v>
      </x:c>
      <x:c r="F180" s="7" t="str">
        <x:v>当装备者多次击中同一敌方目标时，每次造成的伤害提高8%，该效果最多叠加5层。若攻击目标发生变化，立即解除当前的增益效果。</x:v>
      </x:c>
      <x:c r="G180" s="6" t="str">
        <x:v>[0.08, 5]</x:v>
      </x:c>
      <x:c r="H180" s="6" t="str">
        <x:v>https://raw.githubusercontent.com/Mar-7th/StarRailRes/dbe8cdfcfb0bf657b9fe1cf92d5537f118ccb487/index_new/cn/light_cone_ranks.json</x:v>
      </x:c>
    </x:row>
    <x:row r="181" ht="38" customHeight="1">
      <x:c r="A181" s="6" t="str">
        <x:v>21010_2</x:v>
      </x:c>
      <x:c r="B181" s="6" t="str">
        <x:v>21010</x:v>
      </x:c>
      <x:c r="C181" s="6" t="str">
        <x:v>论剑</x:v>
      </x:c>
      <x:c r="D181" s="6" t="n">
        <x:v>2</x:v>
      </x:c>
      <x:c r="E181" s="6" t="str">
        <x:v>各自的答案</x:v>
      </x:c>
      <x:c r="F181" s="7" t="str">
        <x:v>当装备者多次击中同一敌方目标时，每次造成的伤害提高10%，该效果最多叠加5层。若攻击目标发生变化，立即解除当前的增益效果。</x:v>
      </x:c>
      <x:c r="G181" s="6" t="str">
        <x:v>[0.1, 5]</x:v>
      </x:c>
      <x:c r="H181" s="6" t="str">
        <x:v>https://raw.githubusercontent.com/Mar-7th/StarRailRes/dbe8cdfcfb0bf657b9fe1cf92d5537f118ccb487/index_new/cn/light_cone_ranks.json</x:v>
      </x:c>
    </x:row>
    <x:row r="182" ht="38" customHeight="1">
      <x:c r="A182" s="6" t="str">
        <x:v>21010_3</x:v>
      </x:c>
      <x:c r="B182" s="6" t="str">
        <x:v>21010</x:v>
      </x:c>
      <x:c r="C182" s="6" t="str">
        <x:v>论剑</x:v>
      </x:c>
      <x:c r="D182" s="6" t="n">
        <x:v>3</x:v>
      </x:c>
      <x:c r="E182" s="6" t="str">
        <x:v>各自的答案</x:v>
      </x:c>
      <x:c r="F182" s="7" t="str">
        <x:v>当装备者多次击中同一敌方目标时，每次造成的伤害提高12%，该效果最多叠加5层。若攻击目标发生变化，立即解除当前的增益效果。</x:v>
      </x:c>
      <x:c r="G182" s="6" t="str">
        <x:v>[0.12, 5]</x:v>
      </x:c>
      <x:c r="H182" s="6" t="str">
        <x:v>https://raw.githubusercontent.com/Mar-7th/StarRailRes/dbe8cdfcfb0bf657b9fe1cf92d5537f118ccb487/index_new/cn/light_cone_ranks.json</x:v>
      </x:c>
    </x:row>
    <x:row r="183" ht="38" customHeight="1">
      <x:c r="A183" s="6" t="str">
        <x:v>21010_4</x:v>
      </x:c>
      <x:c r="B183" s="6" t="str">
        <x:v>21010</x:v>
      </x:c>
      <x:c r="C183" s="6" t="str">
        <x:v>论剑</x:v>
      </x:c>
      <x:c r="D183" s="6" t="n">
        <x:v>4</x:v>
      </x:c>
      <x:c r="E183" s="6" t="str">
        <x:v>各自的答案</x:v>
      </x:c>
      <x:c r="F183" s="7" t="str">
        <x:v>当装备者多次击中同一敌方目标时，每次造成的伤害提高14%，该效果最多叠加5层。若攻击目标发生变化，立即解除当前的增益效果。</x:v>
      </x:c>
      <x:c r="G183" s="6" t="str">
        <x:v>[0.14, 5]</x:v>
      </x:c>
      <x:c r="H183" s="6" t="str">
        <x:v>https://raw.githubusercontent.com/Mar-7th/StarRailRes/dbe8cdfcfb0bf657b9fe1cf92d5537f118ccb487/index_new/cn/light_cone_ranks.json</x:v>
      </x:c>
    </x:row>
    <x:row r="184" ht="38" customHeight="1">
      <x:c r="A184" s="6" t="str">
        <x:v>21010_5</x:v>
      </x:c>
      <x:c r="B184" s="6" t="str">
        <x:v>21010</x:v>
      </x:c>
      <x:c r="C184" s="6" t="str">
        <x:v>论剑</x:v>
      </x:c>
      <x:c r="D184" s="6" t="n">
        <x:v>5</x:v>
      </x:c>
      <x:c r="E184" s="6" t="str">
        <x:v>各自的答案</x:v>
      </x:c>
      <x:c r="F184" s="7" t="str">
        <x:v>当装备者多次击中同一敌方目标时，每次造成的伤害提高16%，该效果最多叠加5层。若攻击目标发生变化，立即解除当前的增益效果。</x:v>
      </x:c>
      <x:c r="G184" s="6" t="str">
        <x:v>[0.16, 5]</x:v>
      </x:c>
      <x:c r="H184" s="6" t="str">
        <x:v>https://raw.githubusercontent.com/Mar-7th/StarRailRes/dbe8cdfcfb0bf657b9fe1cf92d5537f118ccb487/index_new/cn/light_cone_ranks.json</x:v>
      </x:c>
    </x:row>
    <x:row r="185" ht="20" customHeight="1">
      <x:c r="A185" s="6" t="str">
        <x:v>21011_1</x:v>
      </x:c>
      <x:c r="B185" s="6" t="str">
        <x:v>21011</x:v>
      </x:c>
      <x:c r="C185" s="6" t="str">
        <x:v>与行星相会</x:v>
      </x:c>
      <x:c r="D185" s="6" t="n">
        <x:v>1</x:v>
      </x:c>
      <x:c r="E185" s="6" t="str">
        <x:v>启程</x:v>
      </x:c>
      <x:c r="F185" s="7" t="str">
        <x:v>进入战斗后，当我方目标造成与装备者相同属性的伤害时，造成的伤害提高12%。</x:v>
      </x:c>
      <x:c r="G185" s="6" t="str">
        <x:v>[0.12]</x:v>
      </x:c>
      <x:c r="H185" s="6" t="str">
        <x:v>https://raw.githubusercontent.com/Mar-7th/StarRailRes/dbe8cdfcfb0bf657b9fe1cf92d5537f118ccb487/index_new/cn/light_cone_ranks.json</x:v>
      </x:c>
    </x:row>
    <x:row r="186" ht="20" customHeight="1">
      <x:c r="A186" s="6" t="str">
        <x:v>21011_2</x:v>
      </x:c>
      <x:c r="B186" s="6" t="str">
        <x:v>21011</x:v>
      </x:c>
      <x:c r="C186" s="6" t="str">
        <x:v>与行星相会</x:v>
      </x:c>
      <x:c r="D186" s="6" t="n">
        <x:v>2</x:v>
      </x:c>
      <x:c r="E186" s="6" t="str">
        <x:v>启程</x:v>
      </x:c>
      <x:c r="F186" s="7" t="str">
        <x:v>进入战斗后，当我方目标造成与装备者相同属性的伤害时，造成的伤害提高15%。</x:v>
      </x:c>
      <x:c r="G186" s="6" t="str">
        <x:v>[0.15]</x:v>
      </x:c>
      <x:c r="H186" s="6" t="str">
        <x:v>https://raw.githubusercontent.com/Mar-7th/StarRailRes/dbe8cdfcfb0bf657b9fe1cf92d5537f118ccb487/index_new/cn/light_cone_ranks.json</x:v>
      </x:c>
    </x:row>
    <x:row r="187" ht="20" customHeight="1">
      <x:c r="A187" s="6" t="str">
        <x:v>21011_3</x:v>
      </x:c>
      <x:c r="B187" s="6" t="str">
        <x:v>21011</x:v>
      </x:c>
      <x:c r="C187" s="6" t="str">
        <x:v>与行星相会</x:v>
      </x:c>
      <x:c r="D187" s="6" t="n">
        <x:v>3</x:v>
      </x:c>
      <x:c r="E187" s="6" t="str">
        <x:v>启程</x:v>
      </x:c>
      <x:c r="F187" s="7" t="str">
        <x:v>进入战斗后，当我方目标造成与装备者相同属性的伤害时，造成的伤害提高18%。</x:v>
      </x:c>
      <x:c r="G187" s="6" t="str">
        <x:v>[0.18]</x:v>
      </x:c>
      <x:c r="H187" s="6" t="str">
        <x:v>https://raw.githubusercontent.com/Mar-7th/StarRailRes/dbe8cdfcfb0bf657b9fe1cf92d5537f118ccb487/index_new/cn/light_cone_ranks.json</x:v>
      </x:c>
    </x:row>
    <x:row r="188" ht="20" customHeight="1">
      <x:c r="A188" s="6" t="str">
        <x:v>21011_4</x:v>
      </x:c>
      <x:c r="B188" s="6" t="str">
        <x:v>21011</x:v>
      </x:c>
      <x:c r="C188" s="6" t="str">
        <x:v>与行星相会</x:v>
      </x:c>
      <x:c r="D188" s="6" t="n">
        <x:v>4</x:v>
      </x:c>
      <x:c r="E188" s="6" t="str">
        <x:v>启程</x:v>
      </x:c>
      <x:c r="F188" s="7" t="str">
        <x:v>进入战斗后，当我方目标造成与装备者相同属性的伤害时，造成的伤害提高21%。</x:v>
      </x:c>
      <x:c r="G188" s="6" t="str">
        <x:v>[0.21]</x:v>
      </x:c>
      <x:c r="H188" s="6" t="str">
        <x:v>https://raw.githubusercontent.com/Mar-7th/StarRailRes/dbe8cdfcfb0bf657b9fe1cf92d5537f118ccb487/index_new/cn/light_cone_ranks.json</x:v>
      </x:c>
    </x:row>
    <x:row r="189" ht="20" customHeight="1">
      <x:c r="A189" s="6" t="str">
        <x:v>21011_5</x:v>
      </x:c>
      <x:c r="B189" s="6" t="str">
        <x:v>21011</x:v>
      </x:c>
      <x:c r="C189" s="6" t="str">
        <x:v>与行星相会</x:v>
      </x:c>
      <x:c r="D189" s="6" t="n">
        <x:v>5</x:v>
      </x:c>
      <x:c r="E189" s="6" t="str">
        <x:v>启程</x:v>
      </x:c>
      <x:c r="F189" s="7" t="str">
        <x:v>进入战斗后，当我方目标造成与装备者相同属性的伤害时，造成的伤害提高24%。</x:v>
      </x:c>
      <x:c r="G189" s="6" t="str">
        <x:v>[0.24]</x:v>
      </x:c>
      <x:c r="H189" s="6" t="str">
        <x:v>https://raw.githubusercontent.com/Mar-7th/StarRailRes/dbe8cdfcfb0bf657b9fe1cf92d5537f118ccb487/index_new/cn/light_cone_ranks.json</x:v>
      </x:c>
    </x:row>
    <x:row r="190" ht="38" customHeight="1">
      <x:c r="A190" s="6" t="str">
        <x:v>21012_1</x:v>
      </x:c>
      <x:c r="B190" s="6" t="str">
        <x:v>21012</x:v>
      </x:c>
      <x:c r="C190" s="6" t="str">
        <x:v>秘密誓心</x:v>
      </x:c>
      <x:c r="D190" s="6" t="n">
        <x:v>1</x:v>
      </x:c>
      <x:c r="E190" s="6" t="str">
        <x:v>竭力而为</x:v>
      </x:c>
      <x:c r="F190" s="7" t="str">
        <x:v>使装备者造成的伤害提高20%，同时对当前生命值百分比大于等于装备者自身当前生命值百分比的敌方目标造成的伤害额外提高20%。</x:v>
      </x:c>
      <x:c r="G190" s="6" t="str">
        <x:v>[0.2, 0.2]</x:v>
      </x:c>
      <x:c r="H190" s="6" t="str">
        <x:v>https://raw.githubusercontent.com/Mar-7th/StarRailRes/dbe8cdfcfb0bf657b9fe1cf92d5537f118ccb487/index_new/cn/light_cone_ranks.json</x:v>
      </x:c>
    </x:row>
    <x:row r="191" ht="38" customHeight="1">
      <x:c r="A191" s="6" t="str">
        <x:v>21012_2</x:v>
      </x:c>
      <x:c r="B191" s="6" t="str">
        <x:v>21012</x:v>
      </x:c>
      <x:c r="C191" s="6" t="str">
        <x:v>秘密誓心</x:v>
      </x:c>
      <x:c r="D191" s="6" t="n">
        <x:v>2</x:v>
      </x:c>
      <x:c r="E191" s="6" t="str">
        <x:v>竭力而为</x:v>
      </x:c>
      <x:c r="F191" s="7" t="str">
        <x:v>使装备者造成的伤害提高25%，同时对当前生命值百分比大于等于装备者自身当前生命值百分比的敌方目标造成的伤害额外提高25%。</x:v>
      </x:c>
      <x:c r="G191" s="6" t="str">
        <x:v>[0.25, 0.25]</x:v>
      </x:c>
      <x:c r="H191" s="6" t="str">
        <x:v>https://raw.githubusercontent.com/Mar-7th/StarRailRes/dbe8cdfcfb0bf657b9fe1cf92d5537f118ccb487/index_new/cn/light_cone_ranks.json</x:v>
      </x:c>
    </x:row>
    <x:row r="192" ht="38" customHeight="1">
      <x:c r="A192" s="6" t="str">
        <x:v>21012_3</x:v>
      </x:c>
      <x:c r="B192" s="6" t="str">
        <x:v>21012</x:v>
      </x:c>
      <x:c r="C192" s="6" t="str">
        <x:v>秘密誓心</x:v>
      </x:c>
      <x:c r="D192" s="6" t="n">
        <x:v>3</x:v>
      </x:c>
      <x:c r="E192" s="6" t="str">
        <x:v>竭力而为</x:v>
      </x:c>
      <x:c r="F192" s="7" t="str">
        <x:v>使装备者造成的伤害提高30%，同时对当前生命值百分比大于等于装备者自身当前生命值百分比的敌方目标造成的伤害额外提高30%。</x:v>
      </x:c>
      <x:c r="G192" s="6" t="str">
        <x:v>[0.3, 0.3]</x:v>
      </x:c>
      <x:c r="H192" s="6" t="str">
        <x:v>https://raw.githubusercontent.com/Mar-7th/StarRailRes/dbe8cdfcfb0bf657b9fe1cf92d5537f118ccb487/index_new/cn/light_cone_ranks.json</x:v>
      </x:c>
    </x:row>
    <x:row r="193" ht="38" customHeight="1">
      <x:c r="A193" s="6" t="str">
        <x:v>21012_4</x:v>
      </x:c>
      <x:c r="B193" s="6" t="str">
        <x:v>21012</x:v>
      </x:c>
      <x:c r="C193" s="6" t="str">
        <x:v>秘密誓心</x:v>
      </x:c>
      <x:c r="D193" s="6" t="n">
        <x:v>4</x:v>
      </x:c>
      <x:c r="E193" s="6" t="str">
        <x:v>竭力而为</x:v>
      </x:c>
      <x:c r="F193" s="7" t="str">
        <x:v>使装备者造成的伤害提高35%，同时对当前生命值百分比大于等于装备者自身当前生命值百分比的敌方目标造成的伤害额外提高35%。</x:v>
      </x:c>
      <x:c r="G193" s="6" t="str">
        <x:v>[0.35, 0.35]</x:v>
      </x:c>
      <x:c r="H193" s="6" t="str">
        <x:v>https://raw.githubusercontent.com/Mar-7th/StarRailRes/dbe8cdfcfb0bf657b9fe1cf92d5537f118ccb487/index_new/cn/light_cone_ranks.json</x:v>
      </x:c>
    </x:row>
    <x:row r="194" ht="38" customHeight="1">
      <x:c r="A194" s="6" t="str">
        <x:v>21012_5</x:v>
      </x:c>
      <x:c r="B194" s="6" t="str">
        <x:v>21012</x:v>
      </x:c>
      <x:c r="C194" s="6" t="str">
        <x:v>秘密誓心</x:v>
      </x:c>
      <x:c r="D194" s="6" t="n">
        <x:v>5</x:v>
      </x:c>
      <x:c r="E194" s="6" t="str">
        <x:v>竭力而为</x:v>
      </x:c>
      <x:c r="F194" s="7" t="str">
        <x:v>使装备者造成的伤害提高40%，同时对当前生命值百分比大于等于装备者自身当前生命值百分比的敌方目标造成的伤害额外提高40%。</x:v>
      </x:c>
      <x:c r="G194" s="6" t="str">
        <x:v>[0.4, 0.4]</x:v>
      </x:c>
      <x:c r="H194" s="6" t="str">
        <x:v>https://raw.githubusercontent.com/Mar-7th/StarRailRes/dbe8cdfcfb0bf657b9fe1cf92d5537f118ccb487/index_new/cn/light_cone_ranks.json</x:v>
      </x:c>
    </x:row>
    <x:row r="195" ht="20" customHeight="1">
      <x:c r="A195" s="6" t="str">
        <x:v>21013_1</x:v>
      </x:c>
      <x:c r="B195" s="6" t="str">
        <x:v>21013</x:v>
      </x:c>
      <x:c r="C195" s="6" t="str">
        <x:v>别让世界静下来</x:v>
      </x:c>
      <x:c r="D195" s="6" t="n">
        <x:v>1</x:v>
      </x:c>
      <x:c r="E195" s="6" t="str">
        <x:v>声音的力量</x:v>
      </x:c>
      <x:c r="F195" s="7" t="str">
        <x:v>使装备者进入战斗时立即恢复20点能量，同时使其终结技造成的伤害提高32%。</x:v>
      </x:c>
      <x:c r="G195" s="6" t="str">
        <x:v>[0.32, 20]</x:v>
      </x:c>
      <x:c r="H195" s="6" t="str">
        <x:v>https://raw.githubusercontent.com/Mar-7th/StarRailRes/dbe8cdfcfb0bf657b9fe1cf92d5537f118ccb487/index_new/cn/light_cone_ranks.json</x:v>
      </x:c>
    </x:row>
    <x:row r="196" ht="20" customHeight="1">
      <x:c r="A196" s="6" t="str">
        <x:v>21013_2</x:v>
      </x:c>
      <x:c r="B196" s="6" t="str">
        <x:v>21013</x:v>
      </x:c>
      <x:c r="C196" s="6" t="str">
        <x:v>别让世界静下来</x:v>
      </x:c>
      <x:c r="D196" s="6" t="n">
        <x:v>2</x:v>
      </x:c>
      <x:c r="E196" s="6" t="str">
        <x:v>声音的力量</x:v>
      </x:c>
      <x:c r="F196" s="7" t="str">
        <x:v>使装备者进入战斗时立即恢复23点能量，同时使其终结技造成的伤害提高40%。</x:v>
      </x:c>
      <x:c r="G196" s="6" t="str">
        <x:v>[0.4, 23]</x:v>
      </x:c>
      <x:c r="H196" s="6" t="str">
        <x:v>https://raw.githubusercontent.com/Mar-7th/StarRailRes/dbe8cdfcfb0bf657b9fe1cf92d5537f118ccb487/index_new/cn/light_cone_ranks.json</x:v>
      </x:c>
    </x:row>
    <x:row r="197" ht="20" customHeight="1">
      <x:c r="A197" s="6" t="str">
        <x:v>21013_3</x:v>
      </x:c>
      <x:c r="B197" s="6" t="str">
        <x:v>21013</x:v>
      </x:c>
      <x:c r="C197" s="6" t="str">
        <x:v>别让世界静下来</x:v>
      </x:c>
      <x:c r="D197" s="6" t="n">
        <x:v>3</x:v>
      </x:c>
      <x:c r="E197" s="6" t="str">
        <x:v>声音的力量</x:v>
      </x:c>
      <x:c r="F197" s="7" t="str">
        <x:v>使装备者进入战斗时立即恢复26点能量，同时使其终结技造成的伤害提高48%。</x:v>
      </x:c>
      <x:c r="G197" s="6" t="str">
        <x:v>[0.48, 26]</x:v>
      </x:c>
      <x:c r="H197" s="6" t="str">
        <x:v>https://raw.githubusercontent.com/Mar-7th/StarRailRes/dbe8cdfcfb0bf657b9fe1cf92d5537f118ccb487/index_new/cn/light_cone_ranks.json</x:v>
      </x:c>
    </x:row>
    <x:row r="198" ht="20" customHeight="1">
      <x:c r="A198" s="6" t="str">
        <x:v>21013_4</x:v>
      </x:c>
      <x:c r="B198" s="6" t="str">
        <x:v>21013</x:v>
      </x:c>
      <x:c r="C198" s="6" t="str">
        <x:v>别让世界静下来</x:v>
      </x:c>
      <x:c r="D198" s="6" t="n">
        <x:v>4</x:v>
      </x:c>
      <x:c r="E198" s="6" t="str">
        <x:v>声音的力量</x:v>
      </x:c>
      <x:c r="F198" s="7" t="str">
        <x:v>使装备者进入战斗时立即恢复29点能量，同时使其终结技造成的伤害提高56%。</x:v>
      </x:c>
      <x:c r="G198" s="6" t="str">
        <x:v>[0.56, 29]</x:v>
      </x:c>
      <x:c r="H198" s="6" t="str">
        <x:v>https://raw.githubusercontent.com/Mar-7th/StarRailRes/dbe8cdfcfb0bf657b9fe1cf92d5537f118ccb487/index_new/cn/light_cone_ranks.json</x:v>
      </x:c>
    </x:row>
    <x:row r="199" ht="20" customHeight="1">
      <x:c r="A199" s="6" t="str">
        <x:v>21013_5</x:v>
      </x:c>
      <x:c r="B199" s="6" t="str">
        <x:v>21013</x:v>
      </x:c>
      <x:c r="C199" s="6" t="str">
        <x:v>别让世界静下来</x:v>
      </x:c>
      <x:c r="D199" s="6" t="n">
        <x:v>5</x:v>
      </x:c>
      <x:c r="E199" s="6" t="str">
        <x:v>声音的力量</x:v>
      </x:c>
      <x:c r="F199" s="7" t="str">
        <x:v>使装备者进入战斗时立即恢复32点能量，同时使其终结技造成的伤害提高64%。</x:v>
      </x:c>
      <x:c r="G199" s="6" t="str">
        <x:v>[0.64, 32]</x:v>
      </x:c>
      <x:c r="H199" s="6" t="str">
        <x:v>https://raw.githubusercontent.com/Mar-7th/StarRailRes/dbe8cdfcfb0bf657b9fe1cf92d5537f118ccb487/index_new/cn/light_cone_ranks.json</x:v>
      </x:c>
    </x:row>
    <x:row r="200" ht="38" customHeight="1">
      <x:c r="A200" s="6" t="str">
        <x:v>21014_1</x:v>
      </x:c>
      <x:c r="B200" s="6" t="str">
        <x:v>21014</x:v>
      </x:c>
      <x:c r="C200" s="6" t="str">
        <x:v>此时恰好</x:v>
      </x:c>
      <x:c r="D200" s="6" t="n">
        <x:v>1</x:v>
      </x:c>
      <x:c r="E200" s="6" t="str">
        <x:v>折射的视线</x:v>
      </x:c>
      <x:c r="F200" s="7" t="str">
        <x:v>使装备者的效果抵抗提高16%，并使装备者的治疗量提高，提高数值等同于效果抵抗的33%，最多使治疗量提高15%。</x:v>
      </x:c>
      <x:c r="G200" s="6" t="str">
        <x:v>[0.16, 0.33, 0.15]</x:v>
      </x:c>
      <x:c r="H200" s="6" t="str">
        <x:v>https://raw.githubusercontent.com/Mar-7th/StarRailRes/dbe8cdfcfb0bf657b9fe1cf92d5537f118ccb487/index_new/cn/light_cone_ranks.json</x:v>
      </x:c>
    </x:row>
    <x:row r="201" ht="38" customHeight="1">
      <x:c r="A201" s="6" t="str">
        <x:v>21014_2</x:v>
      </x:c>
      <x:c r="B201" s="6" t="str">
        <x:v>21014</x:v>
      </x:c>
      <x:c r="C201" s="6" t="str">
        <x:v>此时恰好</x:v>
      </x:c>
      <x:c r="D201" s="6" t="n">
        <x:v>2</x:v>
      </x:c>
      <x:c r="E201" s="6" t="str">
        <x:v>折射的视线</x:v>
      </x:c>
      <x:c r="F201" s="7" t="str">
        <x:v>使装备者的效果抵抗提高20%，并使装备者的治疗量提高，提高数值等同于效果抵抗的36%，最多使治疗量提高18%。</x:v>
      </x:c>
      <x:c r="G201" s="6" t="str">
        <x:v>[0.2, 0.36, 0.18]</x:v>
      </x:c>
      <x:c r="H201" s="6" t="str">
        <x:v>https://raw.githubusercontent.com/Mar-7th/StarRailRes/dbe8cdfcfb0bf657b9fe1cf92d5537f118ccb487/index_new/cn/light_cone_ranks.json</x:v>
      </x:c>
    </x:row>
    <x:row r="202" ht="38" customHeight="1">
      <x:c r="A202" s="6" t="str">
        <x:v>21014_3</x:v>
      </x:c>
      <x:c r="B202" s="6" t="str">
        <x:v>21014</x:v>
      </x:c>
      <x:c r="C202" s="6" t="str">
        <x:v>此时恰好</x:v>
      </x:c>
      <x:c r="D202" s="6" t="n">
        <x:v>3</x:v>
      </x:c>
      <x:c r="E202" s="6" t="str">
        <x:v>折射的视线</x:v>
      </x:c>
      <x:c r="F202" s="7" t="str">
        <x:v>使装备者的效果抵抗提高24%，并使装备者的治疗量提高，提高数值等同于效果抵抗的39%，最多使治疗量提高21%。</x:v>
      </x:c>
      <x:c r="G202" s="6" t="str">
        <x:v>[0.24, 0.39, 0.21]</x:v>
      </x:c>
      <x:c r="H202" s="6" t="str">
        <x:v>https://raw.githubusercontent.com/Mar-7th/StarRailRes/dbe8cdfcfb0bf657b9fe1cf92d5537f118ccb487/index_new/cn/light_cone_ranks.json</x:v>
      </x:c>
    </x:row>
    <x:row r="203" ht="38" customHeight="1">
      <x:c r="A203" s="6" t="str">
        <x:v>21014_4</x:v>
      </x:c>
      <x:c r="B203" s="6" t="str">
        <x:v>21014</x:v>
      </x:c>
      <x:c r="C203" s="6" t="str">
        <x:v>此时恰好</x:v>
      </x:c>
      <x:c r="D203" s="6" t="n">
        <x:v>4</x:v>
      </x:c>
      <x:c r="E203" s="6" t="str">
        <x:v>折射的视线</x:v>
      </x:c>
      <x:c r="F203" s="7" t="str">
        <x:v>使装备者的效果抵抗提高28%，并使装备者的治疗量提高，提高数值等同于效果抵抗的42%，最多使治疗量提高24%。</x:v>
      </x:c>
      <x:c r="G203" s="6" t="str">
        <x:v>[0.28, 0.42, 0.24]</x:v>
      </x:c>
      <x:c r="H203" s="6" t="str">
        <x:v>https://raw.githubusercontent.com/Mar-7th/StarRailRes/dbe8cdfcfb0bf657b9fe1cf92d5537f118ccb487/index_new/cn/light_cone_ranks.json</x:v>
      </x:c>
    </x:row>
    <x:row r="204" ht="38" customHeight="1">
      <x:c r="A204" s="6" t="str">
        <x:v>21014_5</x:v>
      </x:c>
      <x:c r="B204" s="6" t="str">
        <x:v>21014</x:v>
      </x:c>
      <x:c r="C204" s="6" t="str">
        <x:v>此时恰好</x:v>
      </x:c>
      <x:c r="D204" s="6" t="n">
        <x:v>5</x:v>
      </x:c>
      <x:c r="E204" s="6" t="str">
        <x:v>折射的视线</x:v>
      </x:c>
      <x:c r="F204" s="7" t="str">
        <x:v>使装备者的效果抵抗提高32%，并使装备者的治疗量提高，提高数值等同于效果抵抗的45%，最多使治疗量提高27%。</x:v>
      </x:c>
      <x:c r="G204" s="6" t="str">
        <x:v>[0.32, 0.45, 0.27]</x:v>
      </x:c>
      <x:c r="H204" s="6" t="str">
        <x:v>https://raw.githubusercontent.com/Mar-7th/StarRailRes/dbe8cdfcfb0bf657b9fe1cf92d5537f118ccb487/index_new/cn/light_cone_ranks.json</x:v>
      </x:c>
    </x:row>
    <x:row r="205" ht="38" customHeight="1">
      <x:c r="A205" s="6" t="str">
        <x:v>21015_1</x:v>
      </x:c>
      <x:c r="B205" s="6" t="str">
        <x:v>21015</x:v>
      </x:c>
      <x:c r="C205" s="6" t="str">
        <x:v>决心如汗珠般闪耀</x:v>
      </x:c>
      <x:c r="D205" s="6" t="n">
        <x:v>1</x:v>
      </x:c>
      <x:c r="E205" s="6" t="str">
        <x:v>回眸</x:v>
      </x:c>
      <x:c r="F205" s="7" t="str">
        <x:v>当装备者击中敌方目标时，如果该目标不处于【攻陷】状态，则有60%的基础概率使其陷入【攻陷】状态。【攻陷】状态下的敌方目标防御力降低12%，持续1回合。</x:v>
      </x:c>
      <x:c r="G205" s="6" t="str">
        <x:v>[0.6, 0.12, 1]</x:v>
      </x:c>
      <x:c r="H205" s="6" t="str">
        <x:v>https://raw.githubusercontent.com/Mar-7th/StarRailRes/dbe8cdfcfb0bf657b9fe1cf92d5537f118ccb487/index_new/cn/light_cone_ranks.json</x:v>
      </x:c>
    </x:row>
    <x:row r="206" ht="38" customHeight="1">
      <x:c r="A206" s="6" t="str">
        <x:v>21015_2</x:v>
      </x:c>
      <x:c r="B206" s="6" t="str">
        <x:v>21015</x:v>
      </x:c>
      <x:c r="C206" s="6" t="str">
        <x:v>决心如汗珠般闪耀</x:v>
      </x:c>
      <x:c r="D206" s="6" t="n">
        <x:v>2</x:v>
      </x:c>
      <x:c r="E206" s="6" t="str">
        <x:v>回眸</x:v>
      </x:c>
      <x:c r="F206" s="7" t="str">
        <x:v>当装备者击中敌方目标时，如果该目标不处于【攻陷】状态，则有70%的基础概率使其陷入【攻陷】状态。【攻陷】状态下的敌方目标防御力降低13%，持续1回合。</x:v>
      </x:c>
      <x:c r="G206" s="6" t="str">
        <x:v>[0.7, 0.13, 1]</x:v>
      </x:c>
      <x:c r="H206" s="6" t="str">
        <x:v>https://raw.githubusercontent.com/Mar-7th/StarRailRes/dbe8cdfcfb0bf657b9fe1cf92d5537f118ccb487/index_new/cn/light_cone_ranks.json</x:v>
      </x:c>
    </x:row>
    <x:row r="207" ht="38" customHeight="1">
      <x:c r="A207" s="6" t="str">
        <x:v>21015_3</x:v>
      </x:c>
      <x:c r="B207" s="6" t="str">
        <x:v>21015</x:v>
      </x:c>
      <x:c r="C207" s="6" t="str">
        <x:v>决心如汗珠般闪耀</x:v>
      </x:c>
      <x:c r="D207" s="6" t="n">
        <x:v>3</x:v>
      </x:c>
      <x:c r="E207" s="6" t="str">
        <x:v>回眸</x:v>
      </x:c>
      <x:c r="F207" s="7" t="str">
        <x:v>当装备者击中敌方目标时，如果该目标不处于【攻陷】状态，则有80%的基础概率使其陷入【攻陷】状态。【攻陷】状态下的敌方目标防御力降低14%，持续1回合。</x:v>
      </x:c>
      <x:c r="G207" s="6" t="str">
        <x:v>[0.8, 0.14, 1]</x:v>
      </x:c>
      <x:c r="H207" s="6" t="str">
        <x:v>https://raw.githubusercontent.com/Mar-7th/StarRailRes/dbe8cdfcfb0bf657b9fe1cf92d5537f118ccb487/index_new/cn/light_cone_ranks.json</x:v>
      </x:c>
    </x:row>
    <x:row r="208" ht="38" customHeight="1">
      <x:c r="A208" s="6" t="str">
        <x:v>21015_4</x:v>
      </x:c>
      <x:c r="B208" s="6" t="str">
        <x:v>21015</x:v>
      </x:c>
      <x:c r="C208" s="6" t="str">
        <x:v>决心如汗珠般闪耀</x:v>
      </x:c>
      <x:c r="D208" s="6" t="n">
        <x:v>4</x:v>
      </x:c>
      <x:c r="E208" s="6" t="str">
        <x:v>回眸</x:v>
      </x:c>
      <x:c r="F208" s="7" t="str">
        <x:v>当装备者击中敌方目标时，如果该目标不处于【攻陷】状态，则有90%的基础概率使其陷入【攻陷】状态。【攻陷】状态下的敌方目标防御力降低15%，持续1回合。</x:v>
      </x:c>
      <x:c r="G208" s="6" t="str">
        <x:v>[0.9, 0.15, 1]</x:v>
      </x:c>
      <x:c r="H208" s="6" t="str">
        <x:v>https://raw.githubusercontent.com/Mar-7th/StarRailRes/dbe8cdfcfb0bf657b9fe1cf92d5537f118ccb487/index_new/cn/light_cone_ranks.json</x:v>
      </x:c>
    </x:row>
    <x:row r="209" ht="38" customHeight="1">
      <x:c r="A209" s="6" t="str">
        <x:v>21015_5</x:v>
      </x:c>
      <x:c r="B209" s="6" t="str">
        <x:v>21015</x:v>
      </x:c>
      <x:c r="C209" s="6" t="str">
        <x:v>决心如汗珠般闪耀</x:v>
      </x:c>
      <x:c r="D209" s="6" t="n">
        <x:v>5</x:v>
      </x:c>
      <x:c r="E209" s="6" t="str">
        <x:v>回眸</x:v>
      </x:c>
      <x:c r="F209" s="7" t="str">
        <x:v>当装备者击中敌方目标时，如果该目标不处于【攻陷】状态，则有100%的基础概率使其陷入【攻陷】状态。【攻陷】状态下的敌方目标防御力降低16%，持续1回合。</x:v>
      </x:c>
      <x:c r="G209" s="6" t="str">
        <x:v>[1, 0.16, 1]</x:v>
      </x:c>
      <x:c r="H209" s="6" t="str">
        <x:v>https://raw.githubusercontent.com/Mar-7th/StarRailRes/dbe8cdfcfb0bf657b9fe1cf92d5537f118ccb487/index_new/cn/light_cone_ranks.json</x:v>
      </x:c>
    </x:row>
    <x:row r="210" ht="38" customHeight="1">
      <x:c r="A210" s="6" t="str">
        <x:v>21016_1</x:v>
      </x:c>
      <x:c r="B210" s="6" t="str">
        <x:v>21016</x:v>
      </x:c>
      <x:c r="C210" s="6" t="str">
        <x:v>宇宙市场趋势</x:v>
      </x:c>
      <x:c r="D210" s="6" t="n">
        <x:v>1</x:v>
      </x:c>
      <x:c r="E210" s="6" t="str">
        <x:v>新一轮洗牌</x:v>
      </x:c>
      <x:c r="F210" s="7" t="str">
        <x:v>使装备者的防御力提高16%。当装备者受到攻击后，有100%的基础概率使敌方目标陷入灼烧状态，每回合造成等同于装备者40%防御力的持续伤害，持续2回合。</x:v>
      </x:c>
      <x:c r="G210" s="6" t="str">
        <x:v>[0.16, 1, 0.4, 2]</x:v>
      </x:c>
      <x:c r="H210" s="6" t="str">
        <x:v>https://raw.githubusercontent.com/Mar-7th/StarRailRes/dbe8cdfcfb0bf657b9fe1cf92d5537f118ccb487/index_new/cn/light_cone_ranks.json</x:v>
      </x:c>
    </x:row>
    <x:row r="211" ht="38" customHeight="1">
      <x:c r="A211" s="6" t="str">
        <x:v>21016_2</x:v>
      </x:c>
      <x:c r="B211" s="6" t="str">
        <x:v>21016</x:v>
      </x:c>
      <x:c r="C211" s="6" t="str">
        <x:v>宇宙市场趋势</x:v>
      </x:c>
      <x:c r="D211" s="6" t="n">
        <x:v>2</x:v>
      </x:c>
      <x:c r="E211" s="6" t="str">
        <x:v>新一轮洗牌</x:v>
      </x:c>
      <x:c r="F211" s="7" t="str">
        <x:v>使装备者的防御力提高20%。当装备者受到攻击后，有105%的基础概率使敌方目标陷入灼烧状态，每回合造成等同于装备者50%防御力的持续伤害，持续2回合。</x:v>
      </x:c>
      <x:c r="G211" s="6" t="str">
        <x:v>[0.2, 1.05, 0.5, 2]</x:v>
      </x:c>
      <x:c r="H211" s="6" t="str">
        <x:v>https://raw.githubusercontent.com/Mar-7th/StarRailRes/dbe8cdfcfb0bf657b9fe1cf92d5537f118ccb487/index_new/cn/light_cone_ranks.json</x:v>
      </x:c>
    </x:row>
    <x:row r="212" ht="38" customHeight="1">
      <x:c r="A212" s="6" t="str">
        <x:v>21016_3</x:v>
      </x:c>
      <x:c r="B212" s="6" t="str">
        <x:v>21016</x:v>
      </x:c>
      <x:c r="C212" s="6" t="str">
        <x:v>宇宙市场趋势</x:v>
      </x:c>
      <x:c r="D212" s="6" t="n">
        <x:v>3</x:v>
      </x:c>
      <x:c r="E212" s="6" t="str">
        <x:v>新一轮洗牌</x:v>
      </x:c>
      <x:c r="F212" s="7" t="str">
        <x:v>使装备者的防御力提高24%。当装备者受到攻击后，有110%的基础概率使敌方目标陷入灼烧状态，每回合造成等同于装备者60%防御力的持续伤害，持续2回合。</x:v>
      </x:c>
      <x:c r="G212" s="6" t="str">
        <x:v>[0.24, 1.1, 0.6, 2]</x:v>
      </x:c>
      <x:c r="H212" s="6" t="str">
        <x:v>https://raw.githubusercontent.com/Mar-7th/StarRailRes/dbe8cdfcfb0bf657b9fe1cf92d5537f118ccb487/index_new/cn/light_cone_ranks.json</x:v>
      </x:c>
    </x:row>
    <x:row r="213" ht="38" customHeight="1">
      <x:c r="A213" s="6" t="str">
        <x:v>21016_4</x:v>
      </x:c>
      <x:c r="B213" s="6" t="str">
        <x:v>21016</x:v>
      </x:c>
      <x:c r="C213" s="6" t="str">
        <x:v>宇宙市场趋势</x:v>
      </x:c>
      <x:c r="D213" s="6" t="n">
        <x:v>4</x:v>
      </x:c>
      <x:c r="E213" s="6" t="str">
        <x:v>新一轮洗牌</x:v>
      </x:c>
      <x:c r="F213" s="7" t="str">
        <x:v>使装备者的防御力提高28%。当装备者受到攻击后，有115%的基础概率使敌方目标陷入灼烧状态，每回合造成等同于装备者70%防御力的持续伤害，持续2回合。</x:v>
      </x:c>
      <x:c r="G213" s="6" t="str">
        <x:v>[0.28, 1.15, 0.7, 2]</x:v>
      </x:c>
      <x:c r="H213" s="6" t="str">
        <x:v>https://raw.githubusercontent.com/Mar-7th/StarRailRes/dbe8cdfcfb0bf657b9fe1cf92d5537f118ccb487/index_new/cn/light_cone_ranks.json</x:v>
      </x:c>
    </x:row>
    <x:row r="214" ht="38" customHeight="1">
      <x:c r="A214" s="6" t="str">
        <x:v>21016_5</x:v>
      </x:c>
      <x:c r="B214" s="6" t="str">
        <x:v>21016</x:v>
      </x:c>
      <x:c r="C214" s="6" t="str">
        <x:v>宇宙市场趋势</x:v>
      </x:c>
      <x:c r="D214" s="6" t="n">
        <x:v>5</x:v>
      </x:c>
      <x:c r="E214" s="6" t="str">
        <x:v>新一轮洗牌</x:v>
      </x:c>
      <x:c r="F214" s="7" t="str">
        <x:v>使装备者的防御力提高32%。当装备者受到攻击后，有120%的基础概率使敌方目标陷入灼烧状态，每回合造成等同于装备者80%防御力的持续伤害，持续2回合。</x:v>
      </x:c>
      <x:c r="G214" s="6" t="str">
        <x:v>[0.32, 1.2, 0.8, 2]</x:v>
      </x:c>
      <x:c r="H214" s="6" t="str">
        <x:v>https://raw.githubusercontent.com/Mar-7th/StarRailRes/dbe8cdfcfb0bf657b9fe1cf92d5537f118ccb487/index_new/cn/light_cone_ranks.json</x:v>
      </x:c>
    </x:row>
    <x:row r="215" ht="38" customHeight="1">
      <x:c r="A215" s="6" t="str">
        <x:v>21017_1</x:v>
      </x:c>
      <x:c r="B215" s="6" t="str">
        <x:v>21017</x:v>
      </x:c>
      <x:c r="C215" s="6" t="str">
        <x:v>点个关注吧！</x:v>
      </x:c>
      <x:c r="D215" s="6" t="n">
        <x:v>1</x:v>
      </x:c>
      <x:c r="E215" s="6" t="str">
        <x:v>不赞不许走！</x:v>
      </x:c>
      <x:c r="F215" s="7" t="str">
        <x:v>使装备者普攻和战技造成的伤害提高24%，当装备者的当前能量值等于其能量上限时，该效果额外提高24%。</x:v>
      </x:c>
      <x:c r="G215" s="6" t="str">
        <x:v>[0.24, 0.24]</x:v>
      </x:c>
      <x:c r="H215" s="6" t="str">
        <x:v>https://raw.githubusercontent.com/Mar-7th/StarRailRes/dbe8cdfcfb0bf657b9fe1cf92d5537f118ccb487/index_new/cn/light_cone_ranks.json</x:v>
      </x:c>
    </x:row>
    <x:row r="216" ht="38" customHeight="1">
      <x:c r="A216" s="6" t="str">
        <x:v>21017_2</x:v>
      </x:c>
      <x:c r="B216" s="6" t="str">
        <x:v>21017</x:v>
      </x:c>
      <x:c r="C216" s="6" t="str">
        <x:v>点个关注吧！</x:v>
      </x:c>
      <x:c r="D216" s="6" t="n">
        <x:v>2</x:v>
      </x:c>
      <x:c r="E216" s="6" t="str">
        <x:v>不赞不许走！</x:v>
      </x:c>
      <x:c r="F216" s="7" t="str">
        <x:v>使装备者普攻和战技造成的伤害提高30%，当装备者的当前能量值等于其能量上限时，该效果额外提高30%。</x:v>
      </x:c>
      <x:c r="G216" s="6" t="str">
        <x:v>[0.3, 0.3]</x:v>
      </x:c>
      <x:c r="H216" s="6" t="str">
        <x:v>https://raw.githubusercontent.com/Mar-7th/StarRailRes/dbe8cdfcfb0bf657b9fe1cf92d5537f118ccb487/index_new/cn/light_cone_ranks.json</x:v>
      </x:c>
    </x:row>
    <x:row r="217" ht="38" customHeight="1">
      <x:c r="A217" s="6" t="str">
        <x:v>21017_3</x:v>
      </x:c>
      <x:c r="B217" s="6" t="str">
        <x:v>21017</x:v>
      </x:c>
      <x:c r="C217" s="6" t="str">
        <x:v>点个关注吧！</x:v>
      </x:c>
      <x:c r="D217" s="6" t="n">
        <x:v>3</x:v>
      </x:c>
      <x:c r="E217" s="6" t="str">
        <x:v>不赞不许走！</x:v>
      </x:c>
      <x:c r="F217" s="7" t="str">
        <x:v>使装备者普攻和战技造成的伤害提高36%，当装备者的当前能量值等于其能量上限时，该效果额外提高36%。</x:v>
      </x:c>
      <x:c r="G217" s="6" t="str">
        <x:v>[0.36, 0.36]</x:v>
      </x:c>
      <x:c r="H217" s="6" t="str">
        <x:v>https://raw.githubusercontent.com/Mar-7th/StarRailRes/dbe8cdfcfb0bf657b9fe1cf92d5537f118ccb487/index_new/cn/light_cone_ranks.json</x:v>
      </x:c>
    </x:row>
    <x:row r="218" ht="38" customHeight="1">
      <x:c r="A218" s="6" t="str">
        <x:v>21017_4</x:v>
      </x:c>
      <x:c r="B218" s="6" t="str">
        <x:v>21017</x:v>
      </x:c>
      <x:c r="C218" s="6" t="str">
        <x:v>点个关注吧！</x:v>
      </x:c>
      <x:c r="D218" s="6" t="n">
        <x:v>4</x:v>
      </x:c>
      <x:c r="E218" s="6" t="str">
        <x:v>不赞不许走！</x:v>
      </x:c>
      <x:c r="F218" s="7" t="str">
        <x:v>使装备者普攻和战技造成的伤害提高42%，当装备者的当前能量值等于其能量上限时，该效果额外提高42%。</x:v>
      </x:c>
      <x:c r="G218" s="6" t="str">
        <x:v>[0.42, 0.42]</x:v>
      </x:c>
      <x:c r="H218" s="6" t="str">
        <x:v>https://raw.githubusercontent.com/Mar-7th/StarRailRes/dbe8cdfcfb0bf657b9fe1cf92d5537f118ccb487/index_new/cn/light_cone_ranks.json</x:v>
      </x:c>
    </x:row>
    <x:row r="219" ht="38" customHeight="1">
      <x:c r="A219" s="6" t="str">
        <x:v>21017_5</x:v>
      </x:c>
      <x:c r="B219" s="6" t="str">
        <x:v>21017</x:v>
      </x:c>
      <x:c r="C219" s="6" t="str">
        <x:v>点个关注吧！</x:v>
      </x:c>
      <x:c r="D219" s="6" t="n">
        <x:v>5</x:v>
      </x:c>
      <x:c r="E219" s="6" t="str">
        <x:v>不赞不许走！</x:v>
      </x:c>
      <x:c r="F219" s="7" t="str">
        <x:v>使装备者普攻和战技造成的伤害提高48%，当装备者的当前能量值等于其能量上限时，该效果额外提高48%。</x:v>
      </x:c>
      <x:c r="G219" s="6" t="str">
        <x:v>[0.48, 0.48]</x:v>
      </x:c>
      <x:c r="H219" s="6" t="str">
        <x:v>https://raw.githubusercontent.com/Mar-7th/StarRailRes/dbe8cdfcfb0bf657b9fe1cf92d5537f118ccb487/index_new/cn/light_cone_ranks.json</x:v>
      </x:c>
    </x:row>
    <x:row r="220" ht="20" customHeight="1">
      <x:c r="A220" s="6" t="str">
        <x:v>21018_1</x:v>
      </x:c>
      <x:c r="B220" s="6" t="str">
        <x:v>21018</x:v>
      </x:c>
      <x:c r="C220" s="6" t="str">
        <x:v>舞！舞！舞！</x:v>
      </x:c>
      <x:c r="D220" s="6" t="n">
        <x:v>1</x:v>
      </x:c>
      <x:c r="E220" s="6" t="str">
        <x:v>停不下来啦！</x:v>
      </x:c>
      <x:c r="F220" s="7" t="str">
        <x:v>当装备者施放终结技后，我方全体行动提前16%。</x:v>
      </x:c>
      <x:c r="G220" s="6" t="str">
        <x:v>[0.16]</x:v>
      </x:c>
      <x:c r="H220" s="6" t="str">
        <x:v>https://raw.githubusercontent.com/Mar-7th/StarRailRes/dbe8cdfcfb0bf657b9fe1cf92d5537f118ccb487/index_new/cn/light_cone_ranks.json</x:v>
      </x:c>
    </x:row>
    <x:row r="221" ht="20" customHeight="1">
      <x:c r="A221" s="6" t="str">
        <x:v>21018_2</x:v>
      </x:c>
      <x:c r="B221" s="6" t="str">
        <x:v>21018</x:v>
      </x:c>
      <x:c r="C221" s="6" t="str">
        <x:v>舞！舞！舞！</x:v>
      </x:c>
      <x:c r="D221" s="6" t="n">
        <x:v>2</x:v>
      </x:c>
      <x:c r="E221" s="6" t="str">
        <x:v>停不下来啦！</x:v>
      </x:c>
      <x:c r="F221" s="7" t="str">
        <x:v>当装备者施放终结技后，我方全体行动提前18%。</x:v>
      </x:c>
      <x:c r="G221" s="6" t="str">
        <x:v>[0.18]</x:v>
      </x:c>
      <x:c r="H221" s="6" t="str">
        <x:v>https://raw.githubusercontent.com/Mar-7th/StarRailRes/dbe8cdfcfb0bf657b9fe1cf92d5537f118ccb487/index_new/cn/light_cone_ranks.json</x:v>
      </x:c>
    </x:row>
    <x:row r="222" ht="20" customHeight="1">
      <x:c r="A222" s="6" t="str">
        <x:v>21018_3</x:v>
      </x:c>
      <x:c r="B222" s="6" t="str">
        <x:v>21018</x:v>
      </x:c>
      <x:c r="C222" s="6" t="str">
        <x:v>舞！舞！舞！</x:v>
      </x:c>
      <x:c r="D222" s="6" t="n">
        <x:v>3</x:v>
      </x:c>
      <x:c r="E222" s="6" t="str">
        <x:v>停不下来啦！</x:v>
      </x:c>
      <x:c r="F222" s="7" t="str">
        <x:v>当装备者施放终结技后，我方全体行动提前20%。</x:v>
      </x:c>
      <x:c r="G222" s="6" t="str">
        <x:v>[0.2]</x:v>
      </x:c>
      <x:c r="H222" s="6" t="str">
        <x:v>https://raw.githubusercontent.com/Mar-7th/StarRailRes/dbe8cdfcfb0bf657b9fe1cf92d5537f118ccb487/index_new/cn/light_cone_ranks.json</x:v>
      </x:c>
    </x:row>
    <x:row r="223" ht="20" customHeight="1">
      <x:c r="A223" s="6" t="str">
        <x:v>21018_4</x:v>
      </x:c>
      <x:c r="B223" s="6" t="str">
        <x:v>21018</x:v>
      </x:c>
      <x:c r="C223" s="6" t="str">
        <x:v>舞！舞！舞！</x:v>
      </x:c>
      <x:c r="D223" s="6" t="n">
        <x:v>4</x:v>
      </x:c>
      <x:c r="E223" s="6" t="str">
        <x:v>停不下来啦！</x:v>
      </x:c>
      <x:c r="F223" s="7" t="str">
        <x:v>当装备者施放终结技后，我方全体行动提前22%。</x:v>
      </x:c>
      <x:c r="G223" s="6" t="str">
        <x:v>[0.22]</x:v>
      </x:c>
      <x:c r="H223" s="6" t="str">
        <x:v>https://raw.githubusercontent.com/Mar-7th/StarRailRes/dbe8cdfcfb0bf657b9fe1cf92d5537f118ccb487/index_new/cn/light_cone_ranks.json</x:v>
      </x:c>
    </x:row>
    <x:row r="224" ht="20" customHeight="1">
      <x:c r="A224" s="6" t="str">
        <x:v>21018_5</x:v>
      </x:c>
      <x:c r="B224" s="6" t="str">
        <x:v>21018</x:v>
      </x:c>
      <x:c r="C224" s="6" t="str">
        <x:v>舞！舞！舞！</x:v>
      </x:c>
      <x:c r="D224" s="6" t="n">
        <x:v>5</x:v>
      </x:c>
      <x:c r="E224" s="6" t="str">
        <x:v>停不下来啦！</x:v>
      </x:c>
      <x:c r="F224" s="7" t="str">
        <x:v>当装备者施放终结技后，我方全体行动提前24%。</x:v>
      </x:c>
      <x:c r="G224" s="6" t="str">
        <x:v>[0.24]</x:v>
      </x:c>
      <x:c r="H224" s="6" t="str">
        <x:v>https://raw.githubusercontent.com/Mar-7th/StarRailRes/dbe8cdfcfb0bf657b9fe1cf92d5537f118ccb487/index_new/cn/light_cone_ranks.json</x:v>
      </x:c>
    </x:row>
    <x:row r="225" ht="20" customHeight="1">
      <x:c r="A225" s="6" t="str">
        <x:v>21019_1</x:v>
      </x:c>
      <x:c r="B225" s="6" t="str">
        <x:v>21019</x:v>
      </x:c>
      <x:c r="C225" s="6" t="str">
        <x:v>在蓝天下</x:v>
      </x:c>
      <x:c r="D225" s="6" t="n">
        <x:v>1</x:v>
      </x:c>
      <x:c r="E225" s="6" t="str">
        <x:v>暖阳麦浪</x:v>
      </x:c>
      <x:c r="F225" s="7" t="str">
        <x:v>使装备者攻击力提高16%，当装备者消灭敌方目标后，暴击率提高12%，持续3回合。</x:v>
      </x:c>
      <x:c r="G225" s="6" t="str">
        <x:v>[0.16, 0.12, 3]</x:v>
      </x:c>
      <x:c r="H225" s="6" t="str">
        <x:v>https://raw.githubusercontent.com/Mar-7th/StarRailRes/dbe8cdfcfb0bf657b9fe1cf92d5537f118ccb487/index_new/cn/light_cone_ranks.json</x:v>
      </x:c>
    </x:row>
    <x:row r="226" ht="20" customHeight="1">
      <x:c r="A226" s="6" t="str">
        <x:v>21019_2</x:v>
      </x:c>
      <x:c r="B226" s="6" t="str">
        <x:v>21019</x:v>
      </x:c>
      <x:c r="C226" s="6" t="str">
        <x:v>在蓝天下</x:v>
      </x:c>
      <x:c r="D226" s="6" t="n">
        <x:v>2</x:v>
      </x:c>
      <x:c r="E226" s="6" t="str">
        <x:v>暖阳麦浪</x:v>
      </x:c>
      <x:c r="F226" s="7" t="str">
        <x:v>使装备者攻击力提高20%，当装备者消灭敌方目标后，暴击率提高15%，持续3回合。</x:v>
      </x:c>
      <x:c r="G226" s="6" t="str">
        <x:v>[0.2, 0.15, 3]</x:v>
      </x:c>
      <x:c r="H226" s="6" t="str">
        <x:v>https://raw.githubusercontent.com/Mar-7th/StarRailRes/dbe8cdfcfb0bf657b9fe1cf92d5537f118ccb487/index_new/cn/light_cone_ranks.json</x:v>
      </x:c>
    </x:row>
    <x:row r="227" ht="20" customHeight="1">
      <x:c r="A227" s="6" t="str">
        <x:v>21019_3</x:v>
      </x:c>
      <x:c r="B227" s="6" t="str">
        <x:v>21019</x:v>
      </x:c>
      <x:c r="C227" s="6" t="str">
        <x:v>在蓝天下</x:v>
      </x:c>
      <x:c r="D227" s="6" t="n">
        <x:v>3</x:v>
      </x:c>
      <x:c r="E227" s="6" t="str">
        <x:v>暖阳麦浪</x:v>
      </x:c>
      <x:c r="F227" s="7" t="str">
        <x:v>使装备者攻击力提高24%，当装备者消灭敌方目标后，暴击率提高18%，持续3回合。</x:v>
      </x:c>
      <x:c r="G227" s="6" t="str">
        <x:v>[0.24, 0.18, 3]</x:v>
      </x:c>
      <x:c r="H227" s="6" t="str">
        <x:v>https://raw.githubusercontent.com/Mar-7th/StarRailRes/dbe8cdfcfb0bf657b9fe1cf92d5537f118ccb487/index_new/cn/light_cone_ranks.json</x:v>
      </x:c>
    </x:row>
    <x:row r="228" ht="20" customHeight="1">
      <x:c r="A228" s="6" t="str">
        <x:v>21019_4</x:v>
      </x:c>
      <x:c r="B228" s="6" t="str">
        <x:v>21019</x:v>
      </x:c>
      <x:c r="C228" s="6" t="str">
        <x:v>在蓝天下</x:v>
      </x:c>
      <x:c r="D228" s="6" t="n">
        <x:v>4</x:v>
      </x:c>
      <x:c r="E228" s="6" t="str">
        <x:v>暖阳麦浪</x:v>
      </x:c>
      <x:c r="F228" s="7" t="str">
        <x:v>使装备者攻击力提高28%，当装备者消灭敌方目标后，暴击率提高21%，持续3回合。</x:v>
      </x:c>
      <x:c r="G228" s="6" t="str">
        <x:v>[0.28, 0.21, 3]</x:v>
      </x:c>
      <x:c r="H228" s="6" t="str">
        <x:v>https://raw.githubusercontent.com/Mar-7th/StarRailRes/dbe8cdfcfb0bf657b9fe1cf92d5537f118ccb487/index_new/cn/light_cone_ranks.json</x:v>
      </x:c>
    </x:row>
    <x:row r="229" ht="20" customHeight="1">
      <x:c r="A229" s="6" t="str">
        <x:v>21019_5</x:v>
      </x:c>
      <x:c r="B229" s="6" t="str">
        <x:v>21019</x:v>
      </x:c>
      <x:c r="C229" s="6" t="str">
        <x:v>在蓝天下</x:v>
      </x:c>
      <x:c r="D229" s="6" t="n">
        <x:v>5</x:v>
      </x:c>
      <x:c r="E229" s="6" t="str">
        <x:v>暖阳麦浪</x:v>
      </x:c>
      <x:c r="F229" s="7" t="str">
        <x:v>使装备者攻击力提高32%，当装备者消灭敌方目标后，暴击率提高24%，持续3回合。</x:v>
      </x:c>
      <x:c r="G229" s="6" t="str">
        <x:v>[0.32, 0.24, 3]</x:v>
      </x:c>
      <x:c r="H229" s="6" t="str">
        <x:v>https://raw.githubusercontent.com/Mar-7th/StarRailRes/dbe8cdfcfb0bf657b9fe1cf92d5537f118ccb487/index_new/cn/light_cone_ranks.json</x:v>
      </x:c>
    </x:row>
    <x:row r="230" ht="20" customHeight="1">
      <x:c r="A230" s="6" t="str">
        <x:v>21020_1</x:v>
      </x:c>
      <x:c r="B230" s="6" t="str">
        <x:v>21020</x:v>
      </x:c>
      <x:c r="C230" s="6" t="str">
        <x:v>天才们的休憩</x:v>
      </x:c>
      <x:c r="D230" s="6" t="n">
        <x:v>1</x:v>
      </x:c>
      <x:c r="E230" s="6" t="str">
        <x:v>各得其所</x:v>
      </x:c>
      <x:c r="F230" s="7" t="str">
        <x:v>使装备者攻击力提高16%，当装备者消灭敌方目标后，暴击伤害提高24%，持续3回合。</x:v>
      </x:c>
      <x:c r="G230" s="6" t="str">
        <x:v>[0.16, 0.24, 3]</x:v>
      </x:c>
      <x:c r="H230" s="6" t="str">
        <x:v>https://raw.githubusercontent.com/Mar-7th/StarRailRes/dbe8cdfcfb0bf657b9fe1cf92d5537f118ccb487/index_new/cn/light_cone_ranks.json</x:v>
      </x:c>
    </x:row>
    <x:row r="231" ht="20" customHeight="1">
      <x:c r="A231" s="6" t="str">
        <x:v>21020_2</x:v>
      </x:c>
      <x:c r="B231" s="6" t="str">
        <x:v>21020</x:v>
      </x:c>
      <x:c r="C231" s="6" t="str">
        <x:v>天才们的休憩</x:v>
      </x:c>
      <x:c r="D231" s="6" t="n">
        <x:v>2</x:v>
      </x:c>
      <x:c r="E231" s="6" t="str">
        <x:v>各得其所</x:v>
      </x:c>
      <x:c r="F231" s="7" t="str">
        <x:v>使装备者攻击力提高20%，当装备者消灭敌方目标后，暴击伤害提高30%，持续3回合。</x:v>
      </x:c>
      <x:c r="G231" s="6" t="str">
        <x:v>[0.2, 0.3, 3]</x:v>
      </x:c>
      <x:c r="H231" s="6" t="str">
        <x:v>https://raw.githubusercontent.com/Mar-7th/StarRailRes/dbe8cdfcfb0bf657b9fe1cf92d5537f118ccb487/index_new/cn/light_cone_ranks.json</x:v>
      </x:c>
    </x:row>
    <x:row r="232" ht="20" customHeight="1">
      <x:c r="A232" s="6" t="str">
        <x:v>21020_3</x:v>
      </x:c>
      <x:c r="B232" s="6" t="str">
        <x:v>21020</x:v>
      </x:c>
      <x:c r="C232" s="6" t="str">
        <x:v>天才们的休憩</x:v>
      </x:c>
      <x:c r="D232" s="6" t="n">
        <x:v>3</x:v>
      </x:c>
      <x:c r="E232" s="6" t="str">
        <x:v>各得其所</x:v>
      </x:c>
      <x:c r="F232" s="7" t="str">
        <x:v>使装备者攻击力提高24%，当装备者消灭敌方目标后，暴击伤害提高36%，持续3回合。</x:v>
      </x:c>
      <x:c r="G232" s="6" t="str">
        <x:v>[0.24, 0.36, 3]</x:v>
      </x:c>
      <x:c r="H232" s="6" t="str">
        <x:v>https://raw.githubusercontent.com/Mar-7th/StarRailRes/dbe8cdfcfb0bf657b9fe1cf92d5537f118ccb487/index_new/cn/light_cone_ranks.json</x:v>
      </x:c>
    </x:row>
    <x:row r="233" ht="20" customHeight="1">
      <x:c r="A233" s="6" t="str">
        <x:v>21020_4</x:v>
      </x:c>
      <x:c r="B233" s="6" t="str">
        <x:v>21020</x:v>
      </x:c>
      <x:c r="C233" s="6" t="str">
        <x:v>天才们的休憩</x:v>
      </x:c>
      <x:c r="D233" s="6" t="n">
        <x:v>4</x:v>
      </x:c>
      <x:c r="E233" s="6" t="str">
        <x:v>各得其所</x:v>
      </x:c>
      <x:c r="F233" s="7" t="str">
        <x:v>使装备者攻击力提高28%，当装备者消灭敌方目标后，暴击伤害提高42%，持续3回合。</x:v>
      </x:c>
      <x:c r="G233" s="6" t="str">
        <x:v>[0.28, 0.42, 3]</x:v>
      </x:c>
      <x:c r="H233" s="6" t="str">
        <x:v>https://raw.githubusercontent.com/Mar-7th/StarRailRes/dbe8cdfcfb0bf657b9fe1cf92d5537f118ccb487/index_new/cn/light_cone_ranks.json</x:v>
      </x:c>
    </x:row>
    <x:row r="234" ht="20" customHeight="1">
      <x:c r="A234" s="6" t="str">
        <x:v>21020_5</x:v>
      </x:c>
      <x:c r="B234" s="6" t="str">
        <x:v>21020</x:v>
      </x:c>
      <x:c r="C234" s="6" t="str">
        <x:v>天才们的休憩</x:v>
      </x:c>
      <x:c r="D234" s="6" t="n">
        <x:v>5</x:v>
      </x:c>
      <x:c r="E234" s="6" t="str">
        <x:v>各得其所</x:v>
      </x:c>
      <x:c r="F234" s="7" t="str">
        <x:v>使装备者攻击力提高32%，当装备者消灭敌方目标后，暴击伤害提高48%，持续3回合。</x:v>
      </x:c>
      <x:c r="G234" s="6" t="str">
        <x:v>[0.32, 0.48, 3]</x:v>
      </x:c>
      <x:c r="H234" s="6" t="str">
        <x:v>https://raw.githubusercontent.com/Mar-7th/StarRailRes/dbe8cdfcfb0bf657b9fe1cf92d5537f118ccb487/index_new/cn/light_cone_ranks.json</x:v>
      </x:c>
    </x:row>
    <x:row r="235" ht="20" customHeight="1">
      <x:c r="A235" s="6" t="str">
        <x:v>21021_1</x:v>
      </x:c>
      <x:c r="B235" s="6" t="str">
        <x:v>21021</x:v>
      </x:c>
      <x:c r="C235" s="6" t="str">
        <x:v>等价交换</x:v>
      </x:c>
      <x:c r="D235" s="6" t="n">
        <x:v>1</x:v>
      </x:c>
      <x:c r="E235" s="6" t="str">
        <x:v>酣适</x:v>
      </x:c>
      <x:c r="F235" s="7" t="str">
        <x:v>当装备者的回合开始时，随机为1个当前能量百分比小于50%的我方其他目标恢复8点能量。</x:v>
      </x:c>
      <x:c r="G235" s="6" t="str">
        <x:v>[0.5, 8]</x:v>
      </x:c>
      <x:c r="H235" s="6" t="str">
        <x:v>https://raw.githubusercontent.com/Mar-7th/StarRailRes/dbe8cdfcfb0bf657b9fe1cf92d5537f118ccb487/index_new/cn/light_cone_ranks.json</x:v>
      </x:c>
    </x:row>
    <x:row r="236" ht="20" customHeight="1">
      <x:c r="A236" s="6" t="str">
        <x:v>21021_2</x:v>
      </x:c>
      <x:c r="B236" s="6" t="str">
        <x:v>21021</x:v>
      </x:c>
      <x:c r="C236" s="6" t="str">
        <x:v>等价交换</x:v>
      </x:c>
      <x:c r="D236" s="6" t="n">
        <x:v>2</x:v>
      </x:c>
      <x:c r="E236" s="6" t="str">
        <x:v>酣适</x:v>
      </x:c>
      <x:c r="F236" s="7" t="str">
        <x:v>当装备者的回合开始时，随机为1个当前能量百分比小于50%的我方其他目标恢复10点能量。</x:v>
      </x:c>
      <x:c r="G236" s="6" t="str">
        <x:v>[0.5, 10]</x:v>
      </x:c>
      <x:c r="H236" s="6" t="str">
        <x:v>https://raw.githubusercontent.com/Mar-7th/StarRailRes/dbe8cdfcfb0bf657b9fe1cf92d5537f118ccb487/index_new/cn/light_cone_ranks.json</x:v>
      </x:c>
    </x:row>
    <x:row r="237" ht="20" customHeight="1">
      <x:c r="A237" s="6" t="str">
        <x:v>21021_3</x:v>
      </x:c>
      <x:c r="B237" s="6" t="str">
        <x:v>21021</x:v>
      </x:c>
      <x:c r="C237" s="6" t="str">
        <x:v>等价交换</x:v>
      </x:c>
      <x:c r="D237" s="6" t="n">
        <x:v>3</x:v>
      </x:c>
      <x:c r="E237" s="6" t="str">
        <x:v>酣适</x:v>
      </x:c>
      <x:c r="F237" s="7" t="str">
        <x:v>当装备者的回合开始时，随机为1个当前能量百分比小于50%的我方其他目标恢复12点能量。</x:v>
      </x:c>
      <x:c r="G237" s="6" t="str">
        <x:v>[0.5, 12]</x:v>
      </x:c>
      <x:c r="H237" s="6" t="str">
        <x:v>https://raw.githubusercontent.com/Mar-7th/StarRailRes/dbe8cdfcfb0bf657b9fe1cf92d5537f118ccb487/index_new/cn/light_cone_ranks.json</x:v>
      </x:c>
    </x:row>
    <x:row r="238" ht="20" customHeight="1">
      <x:c r="A238" s="6" t="str">
        <x:v>21021_4</x:v>
      </x:c>
      <x:c r="B238" s="6" t="str">
        <x:v>21021</x:v>
      </x:c>
      <x:c r="C238" s="6" t="str">
        <x:v>等价交换</x:v>
      </x:c>
      <x:c r="D238" s="6" t="n">
        <x:v>4</x:v>
      </x:c>
      <x:c r="E238" s="6" t="str">
        <x:v>酣适</x:v>
      </x:c>
      <x:c r="F238" s="7" t="str">
        <x:v>当装备者的回合开始时，随机为1个当前能量百分比小于50%的我方其他目标恢复14点能量。</x:v>
      </x:c>
      <x:c r="G238" s="6" t="str">
        <x:v>[0.5, 14]</x:v>
      </x:c>
      <x:c r="H238" s="6" t="str">
        <x:v>https://raw.githubusercontent.com/Mar-7th/StarRailRes/dbe8cdfcfb0bf657b9fe1cf92d5537f118ccb487/index_new/cn/light_cone_ranks.json</x:v>
      </x:c>
    </x:row>
    <x:row r="239" ht="20" customHeight="1">
      <x:c r="A239" s="6" t="str">
        <x:v>21021_5</x:v>
      </x:c>
      <x:c r="B239" s="6" t="str">
        <x:v>21021</x:v>
      </x:c>
      <x:c r="C239" s="6" t="str">
        <x:v>等价交换</x:v>
      </x:c>
      <x:c r="D239" s="6" t="n">
        <x:v>5</x:v>
      </x:c>
      <x:c r="E239" s="6" t="str">
        <x:v>酣适</x:v>
      </x:c>
      <x:c r="F239" s="7" t="str">
        <x:v>当装备者的回合开始时，随机为1个当前能量百分比小于50%的我方其他目标恢复16点能量。</x:v>
      </x:c>
      <x:c r="G239" s="6" t="str">
        <x:v>[0.5, 16]</x:v>
      </x:c>
      <x:c r="H239" s="6" t="str">
        <x:v>https://raw.githubusercontent.com/Mar-7th/StarRailRes/dbe8cdfcfb0bf657b9fe1cf92d5537f118ccb487/index_new/cn/light_cone_ranks.json</x:v>
      </x:c>
    </x:row>
    <x:row r="240" ht="38" customHeight="1">
      <x:c r="A240" s="6" t="str">
        <x:v>21022_1</x:v>
      </x:c>
      <x:c r="B240" s="6" t="str">
        <x:v>21022</x:v>
      </x:c>
      <x:c r="C240" s="6" t="str">
        <x:v>延长记号</x:v>
      </x:c>
      <x:c r="D240" s="6" t="n">
        <x:v>1</x:v>
      </x:c>
      <x:c r="E240" s="6" t="str">
        <x:v>休止符</x:v>
      </x:c>
      <x:c r="F240" s="7" t="str">
        <x:v>使装备者的击破特攻提高16%，对处于触电或风化状态的敌方目标造成的伤害提高16%，该效果对持续伤害也会生效。</x:v>
      </x:c>
      <x:c r="G240" s="6" t="str">
        <x:v>[0.16, 0.16]</x:v>
      </x:c>
      <x:c r="H240" s="6" t="str">
        <x:v>https://raw.githubusercontent.com/Mar-7th/StarRailRes/dbe8cdfcfb0bf657b9fe1cf92d5537f118ccb487/index_new/cn/light_cone_ranks.json</x:v>
      </x:c>
    </x:row>
    <x:row r="241" ht="38" customHeight="1">
      <x:c r="A241" s="6" t="str">
        <x:v>21022_2</x:v>
      </x:c>
      <x:c r="B241" s="6" t="str">
        <x:v>21022</x:v>
      </x:c>
      <x:c r="C241" s="6" t="str">
        <x:v>延长记号</x:v>
      </x:c>
      <x:c r="D241" s="6" t="n">
        <x:v>2</x:v>
      </x:c>
      <x:c r="E241" s="6" t="str">
        <x:v>休止符</x:v>
      </x:c>
      <x:c r="F241" s="7" t="str">
        <x:v>使装备者的击破特攻提高20%，对处于触电或风化状态的敌方目标造成的伤害提高20%，该效果对持续伤害也会生效。</x:v>
      </x:c>
      <x:c r="G241" s="6" t="str">
        <x:v>[0.2, 0.2]</x:v>
      </x:c>
      <x:c r="H241" s="6" t="str">
        <x:v>https://raw.githubusercontent.com/Mar-7th/StarRailRes/dbe8cdfcfb0bf657b9fe1cf92d5537f118ccb487/index_new/cn/light_cone_ranks.json</x:v>
      </x:c>
    </x:row>
    <x:row r="242" ht="38" customHeight="1">
      <x:c r="A242" s="6" t="str">
        <x:v>21022_3</x:v>
      </x:c>
      <x:c r="B242" s="6" t="str">
        <x:v>21022</x:v>
      </x:c>
      <x:c r="C242" s="6" t="str">
        <x:v>延长记号</x:v>
      </x:c>
      <x:c r="D242" s="6" t="n">
        <x:v>3</x:v>
      </x:c>
      <x:c r="E242" s="6" t="str">
        <x:v>休止符</x:v>
      </x:c>
      <x:c r="F242" s="7" t="str">
        <x:v>使装备者的击破特攻提高24%，对处于触电或风化状态的敌方目标造成的伤害提高24%，该效果对持续伤害也会生效。</x:v>
      </x:c>
      <x:c r="G242" s="6" t="str">
        <x:v>[0.24, 0.24]</x:v>
      </x:c>
      <x:c r="H242" s="6" t="str">
        <x:v>https://raw.githubusercontent.com/Mar-7th/StarRailRes/dbe8cdfcfb0bf657b9fe1cf92d5537f118ccb487/index_new/cn/light_cone_ranks.json</x:v>
      </x:c>
    </x:row>
    <x:row r="243" ht="38" customHeight="1">
      <x:c r="A243" s="6" t="str">
        <x:v>21022_4</x:v>
      </x:c>
      <x:c r="B243" s="6" t="str">
        <x:v>21022</x:v>
      </x:c>
      <x:c r="C243" s="6" t="str">
        <x:v>延长记号</x:v>
      </x:c>
      <x:c r="D243" s="6" t="n">
        <x:v>4</x:v>
      </x:c>
      <x:c r="E243" s="6" t="str">
        <x:v>休止符</x:v>
      </x:c>
      <x:c r="F243" s="7" t="str">
        <x:v>使装备者的击破特攻提高28%，对处于触电或风化状态的敌方目标造成的伤害提高28%，该效果对持续伤害也会生效。</x:v>
      </x:c>
      <x:c r="G243" s="6" t="str">
        <x:v>[0.28, 0.28]</x:v>
      </x:c>
      <x:c r="H243" s="6" t="str">
        <x:v>https://raw.githubusercontent.com/Mar-7th/StarRailRes/dbe8cdfcfb0bf657b9fe1cf92d5537f118ccb487/index_new/cn/light_cone_ranks.json</x:v>
      </x:c>
    </x:row>
    <x:row r="244" ht="38" customHeight="1">
      <x:c r="A244" s="6" t="str">
        <x:v>21022_5</x:v>
      </x:c>
      <x:c r="B244" s="6" t="str">
        <x:v>21022</x:v>
      </x:c>
      <x:c r="C244" s="6" t="str">
        <x:v>延长记号</x:v>
      </x:c>
      <x:c r="D244" s="6" t="n">
        <x:v>5</x:v>
      </x:c>
      <x:c r="E244" s="6" t="str">
        <x:v>休止符</x:v>
      </x:c>
      <x:c r="F244" s="7" t="str">
        <x:v>使装备者的击破特攻提高32%，对处于触电或风化状态的敌方目标造成的伤害提高32%，该效果对持续伤害也会生效。</x:v>
      </x:c>
      <x:c r="G244" s="6" t="str">
        <x:v>[0.32, 0.32]</x:v>
      </x:c>
      <x:c r="H244" s="6" t="str">
        <x:v>https://raw.githubusercontent.com/Mar-7th/StarRailRes/dbe8cdfcfb0bf657b9fe1cf92d5537f118ccb487/index_new/cn/light_cone_ranks.json</x:v>
      </x:c>
    </x:row>
    <x:row r="245" ht="38" customHeight="1">
      <x:c r="A245" s="6" t="str">
        <x:v>21023_1</x:v>
      </x:c>
      <x:c r="B245" s="6" t="str">
        <x:v>21023</x:v>
      </x:c>
      <x:c r="C245" s="6" t="str">
        <x:v>我们是地火</x:v>
      </x:c>
      <x:c r="D245" s="6" t="n">
        <x:v>1</x:v>
      </x:c>
      <x:c r="E245" s="6" t="str">
        <x:v>泪中人</x:v>
      </x:c>
      <x:c r="F245" s="7" t="str">
        <x:v>战斗开始时，使我方全体受到的伤害降低8%，持续5回合。同时立即为我方全体回复等同于各自已损失生命值30%的生命值。</x:v>
      </x:c>
      <x:c r="G245" s="6" t="str">
        <x:v>[0.3, 0.08, 5]</x:v>
      </x:c>
      <x:c r="H245" s="6" t="str">
        <x:v>https://raw.githubusercontent.com/Mar-7th/StarRailRes/dbe8cdfcfb0bf657b9fe1cf92d5537f118ccb487/index_new/cn/light_cone_ranks.json</x:v>
      </x:c>
    </x:row>
    <x:row r="246" ht="38" customHeight="1">
      <x:c r="A246" s="6" t="str">
        <x:v>21023_2</x:v>
      </x:c>
      <x:c r="B246" s="6" t="str">
        <x:v>21023</x:v>
      </x:c>
      <x:c r="C246" s="6" t="str">
        <x:v>我们是地火</x:v>
      </x:c>
      <x:c r="D246" s="6" t="n">
        <x:v>2</x:v>
      </x:c>
      <x:c r="E246" s="6" t="str">
        <x:v>泪中人</x:v>
      </x:c>
      <x:c r="F246" s="7" t="str">
        <x:v>战斗开始时，使我方全体受到的伤害降低10%，持续5回合。同时立即为我方全体回复等同于各自已损失生命值35%的生命值。</x:v>
      </x:c>
      <x:c r="G246" s="6" t="str">
        <x:v>[0.35, 0.1, 5]</x:v>
      </x:c>
      <x:c r="H246" s="6" t="str">
        <x:v>https://raw.githubusercontent.com/Mar-7th/StarRailRes/dbe8cdfcfb0bf657b9fe1cf92d5537f118ccb487/index_new/cn/light_cone_ranks.json</x:v>
      </x:c>
    </x:row>
    <x:row r="247" ht="38" customHeight="1">
      <x:c r="A247" s="6" t="str">
        <x:v>21023_3</x:v>
      </x:c>
      <x:c r="B247" s="6" t="str">
        <x:v>21023</x:v>
      </x:c>
      <x:c r="C247" s="6" t="str">
        <x:v>我们是地火</x:v>
      </x:c>
      <x:c r="D247" s="6" t="n">
        <x:v>3</x:v>
      </x:c>
      <x:c r="E247" s="6" t="str">
        <x:v>泪中人</x:v>
      </x:c>
      <x:c r="F247" s="7" t="str">
        <x:v>战斗开始时，使我方全体受到的伤害降低12%，持续5回合。同时立即为我方全体回复等同于各自已损失生命值40%的生命值。</x:v>
      </x:c>
      <x:c r="G247" s="6" t="str">
        <x:v>[0.4, 0.12, 5]</x:v>
      </x:c>
      <x:c r="H247" s="6" t="str">
        <x:v>https://raw.githubusercontent.com/Mar-7th/StarRailRes/dbe8cdfcfb0bf657b9fe1cf92d5537f118ccb487/index_new/cn/light_cone_ranks.json</x:v>
      </x:c>
    </x:row>
    <x:row r="248" ht="38" customHeight="1">
      <x:c r="A248" s="6" t="str">
        <x:v>21023_4</x:v>
      </x:c>
      <x:c r="B248" s="6" t="str">
        <x:v>21023</x:v>
      </x:c>
      <x:c r="C248" s="6" t="str">
        <x:v>我们是地火</x:v>
      </x:c>
      <x:c r="D248" s="6" t="n">
        <x:v>4</x:v>
      </x:c>
      <x:c r="E248" s="6" t="str">
        <x:v>泪中人</x:v>
      </x:c>
      <x:c r="F248" s="7" t="str">
        <x:v>战斗开始时，使我方全体受到的伤害降低14%，持续5回合。同时立即为我方全体回复等同于各自已损失生命值45%的生命值。</x:v>
      </x:c>
      <x:c r="G248" s="6" t="str">
        <x:v>[0.45, 0.14, 5]</x:v>
      </x:c>
      <x:c r="H248" s="6" t="str">
        <x:v>https://raw.githubusercontent.com/Mar-7th/StarRailRes/dbe8cdfcfb0bf657b9fe1cf92d5537f118ccb487/index_new/cn/light_cone_ranks.json</x:v>
      </x:c>
    </x:row>
    <x:row r="249" ht="38" customHeight="1">
      <x:c r="A249" s="6" t="str">
        <x:v>21023_5</x:v>
      </x:c>
      <x:c r="B249" s="6" t="str">
        <x:v>21023</x:v>
      </x:c>
      <x:c r="C249" s="6" t="str">
        <x:v>我们是地火</x:v>
      </x:c>
      <x:c r="D249" s="6" t="n">
        <x:v>5</x:v>
      </x:c>
      <x:c r="E249" s="6" t="str">
        <x:v>泪中人</x:v>
      </x:c>
      <x:c r="F249" s="7" t="str">
        <x:v>战斗开始时，使我方全体受到的伤害降低16%，持续5回合。同时立即为我方全体回复等同于各自已损失生命值50%的生命值。</x:v>
      </x:c>
      <x:c r="G249" s="6" t="str">
        <x:v>[0.5, 0.16, 5]</x:v>
      </x:c>
      <x:c r="H249" s="6" t="str">
        <x:v>https://raw.githubusercontent.com/Mar-7th/StarRailRes/dbe8cdfcfb0bf657b9fe1cf92d5537f118ccb487/index_new/cn/light_cone_ranks.json</x:v>
      </x:c>
    </x:row>
    <x:row r="250" ht="38" customHeight="1">
      <x:c r="A250" s="6" t="str">
        <x:v>21024_1</x:v>
      </x:c>
      <x:c r="B250" s="6" t="str">
        <x:v>21024</x:v>
      </x:c>
      <x:c r="C250" s="6" t="str">
        <x:v>春水初生</x:v>
      </x:c>
      <x:c r="D250" s="6" t="n">
        <x:v>1</x:v>
      </x:c>
      <x:c r="E250" s="6" t="str">
        <x:v>驱散余寒</x:v>
      </x:c>
      <x:c r="F250" s="7" t="str">
        <x:v>进入战斗后，使装备者速度提高8%，造成的伤害提高12%。当装备者受到伤害后该效果失效，下个回合结束时该效果恢复。</x:v>
      </x:c>
      <x:c r="G250" s="6" t="str">
        <x:v>[0.08, 0.12]</x:v>
      </x:c>
      <x:c r="H250" s="6" t="str">
        <x:v>https://raw.githubusercontent.com/Mar-7th/StarRailRes/dbe8cdfcfb0bf657b9fe1cf92d5537f118ccb487/index_new/cn/light_cone_ranks.json</x:v>
      </x:c>
    </x:row>
    <x:row r="251" ht="38" customHeight="1">
      <x:c r="A251" s="6" t="str">
        <x:v>21024_2</x:v>
      </x:c>
      <x:c r="B251" s="6" t="str">
        <x:v>21024</x:v>
      </x:c>
      <x:c r="C251" s="6" t="str">
        <x:v>春水初生</x:v>
      </x:c>
      <x:c r="D251" s="6" t="n">
        <x:v>2</x:v>
      </x:c>
      <x:c r="E251" s="6" t="str">
        <x:v>驱散余寒</x:v>
      </x:c>
      <x:c r="F251" s="7" t="str">
        <x:v>进入战斗后，使装备者速度提高9%，造成的伤害提高15%。当装备者受到伤害后该效果失效，下个回合结束时该效果恢复。</x:v>
      </x:c>
      <x:c r="G251" s="6" t="str">
        <x:v>[0.09, 0.15]</x:v>
      </x:c>
      <x:c r="H251" s="6" t="str">
        <x:v>https://raw.githubusercontent.com/Mar-7th/StarRailRes/dbe8cdfcfb0bf657b9fe1cf92d5537f118ccb487/index_new/cn/light_cone_ranks.json</x:v>
      </x:c>
    </x:row>
    <x:row r="252" ht="38" customHeight="1">
      <x:c r="A252" s="6" t="str">
        <x:v>21024_3</x:v>
      </x:c>
      <x:c r="B252" s="6" t="str">
        <x:v>21024</x:v>
      </x:c>
      <x:c r="C252" s="6" t="str">
        <x:v>春水初生</x:v>
      </x:c>
      <x:c r="D252" s="6" t="n">
        <x:v>3</x:v>
      </x:c>
      <x:c r="E252" s="6" t="str">
        <x:v>驱散余寒</x:v>
      </x:c>
      <x:c r="F252" s="7" t="str">
        <x:v>进入战斗后，使装备者速度提高10%，造成的伤害提高18%。当装备者受到伤害后该效果失效，下个回合结束时该效果恢复。</x:v>
      </x:c>
      <x:c r="G252" s="6" t="str">
        <x:v>[0.1, 0.18]</x:v>
      </x:c>
      <x:c r="H252" s="6" t="str">
        <x:v>https://raw.githubusercontent.com/Mar-7th/StarRailRes/dbe8cdfcfb0bf657b9fe1cf92d5537f118ccb487/index_new/cn/light_cone_ranks.json</x:v>
      </x:c>
    </x:row>
    <x:row r="253" ht="38" customHeight="1">
      <x:c r="A253" s="6" t="str">
        <x:v>21024_4</x:v>
      </x:c>
      <x:c r="B253" s="6" t="str">
        <x:v>21024</x:v>
      </x:c>
      <x:c r="C253" s="6" t="str">
        <x:v>春水初生</x:v>
      </x:c>
      <x:c r="D253" s="6" t="n">
        <x:v>4</x:v>
      </x:c>
      <x:c r="E253" s="6" t="str">
        <x:v>驱散余寒</x:v>
      </x:c>
      <x:c r="F253" s="7" t="str">
        <x:v>进入战斗后，使装备者速度提高11%，造成的伤害提高21%。当装备者受到伤害后该效果失效，下个回合结束时该效果恢复。</x:v>
      </x:c>
      <x:c r="G253" s="6" t="str">
        <x:v>[0.11, 0.21]</x:v>
      </x:c>
      <x:c r="H253" s="6" t="str">
        <x:v>https://raw.githubusercontent.com/Mar-7th/StarRailRes/dbe8cdfcfb0bf657b9fe1cf92d5537f118ccb487/index_new/cn/light_cone_ranks.json</x:v>
      </x:c>
    </x:row>
    <x:row r="254" ht="38" customHeight="1">
      <x:c r="A254" s="6" t="str">
        <x:v>21024_5</x:v>
      </x:c>
      <x:c r="B254" s="6" t="str">
        <x:v>21024</x:v>
      </x:c>
      <x:c r="C254" s="6" t="str">
        <x:v>春水初生</x:v>
      </x:c>
      <x:c r="D254" s="6" t="n">
        <x:v>5</x:v>
      </x:c>
      <x:c r="E254" s="6" t="str">
        <x:v>驱散余寒</x:v>
      </x:c>
      <x:c r="F254" s="7" t="str">
        <x:v>进入战斗后，使装备者速度提高12%，造成的伤害提高24%。当装备者受到伤害后该效果失效，下个回合结束时该效果恢复。</x:v>
      </x:c>
      <x:c r="G254" s="6" t="str">
        <x:v>[0.12, 0.24]</x:v>
      </x:c>
      <x:c r="H254" s="6" t="str">
        <x:v>https://raw.githubusercontent.com/Mar-7th/StarRailRes/dbe8cdfcfb0bf657b9fe1cf92d5537f118ccb487/index_new/cn/light_cone_ranks.json</x:v>
      </x:c>
    </x:row>
    <x:row r="255" ht="20" customHeight="1">
      <x:c r="A255" s="6" t="str">
        <x:v>21025_1</x:v>
      </x:c>
      <x:c r="B255" s="6" t="str">
        <x:v>21025</x:v>
      </x:c>
      <x:c r="C255" s="6" t="str">
        <x:v>过往未来</x:v>
      </x:c>
      <x:c r="D255" s="6" t="n">
        <x:v>1</x:v>
      </x:c>
      <x:c r="E255" s="6" t="str">
        <x:v>旧日纸鸢</x:v>
      </x:c>
      <x:c r="F255" s="7" t="str">
        <x:v>当装备者施放战技后，使下一个行动的我方其他目标造成的伤害提高16%，持续1回合。</x:v>
      </x:c>
      <x:c r="G255" s="6" t="str">
        <x:v>[0.16, 1]</x:v>
      </x:c>
      <x:c r="H255" s="6" t="str">
        <x:v>https://raw.githubusercontent.com/Mar-7th/StarRailRes/dbe8cdfcfb0bf657b9fe1cf92d5537f118ccb487/index_new/cn/light_cone_ranks.json</x:v>
      </x:c>
    </x:row>
    <x:row r="256" ht="20" customHeight="1">
      <x:c r="A256" s="6" t="str">
        <x:v>21025_2</x:v>
      </x:c>
      <x:c r="B256" s="6" t="str">
        <x:v>21025</x:v>
      </x:c>
      <x:c r="C256" s="6" t="str">
        <x:v>过往未来</x:v>
      </x:c>
      <x:c r="D256" s="6" t="n">
        <x:v>2</x:v>
      </x:c>
      <x:c r="E256" s="6" t="str">
        <x:v>旧日纸鸢</x:v>
      </x:c>
      <x:c r="F256" s="7" t="str">
        <x:v>当装备者施放战技后，使下一个行动的我方其他目标造成的伤害提高20%，持续1回合。</x:v>
      </x:c>
      <x:c r="G256" s="6" t="str">
        <x:v>[0.2, 1]</x:v>
      </x:c>
      <x:c r="H256" s="6" t="str">
        <x:v>https://raw.githubusercontent.com/Mar-7th/StarRailRes/dbe8cdfcfb0bf657b9fe1cf92d5537f118ccb487/index_new/cn/light_cone_ranks.json</x:v>
      </x:c>
    </x:row>
    <x:row r="257" ht="20" customHeight="1">
      <x:c r="A257" s="6" t="str">
        <x:v>21025_3</x:v>
      </x:c>
      <x:c r="B257" s="6" t="str">
        <x:v>21025</x:v>
      </x:c>
      <x:c r="C257" s="6" t="str">
        <x:v>过往未来</x:v>
      </x:c>
      <x:c r="D257" s="6" t="n">
        <x:v>3</x:v>
      </x:c>
      <x:c r="E257" s="6" t="str">
        <x:v>旧日纸鸢</x:v>
      </x:c>
      <x:c r="F257" s="7" t="str">
        <x:v>当装备者施放战技后，使下一个行动的我方其他目标造成的伤害提高24%，持续1回合。</x:v>
      </x:c>
      <x:c r="G257" s="6" t="str">
        <x:v>[0.24, 1]</x:v>
      </x:c>
      <x:c r="H257" s="6" t="str">
        <x:v>https://raw.githubusercontent.com/Mar-7th/StarRailRes/dbe8cdfcfb0bf657b9fe1cf92d5537f118ccb487/index_new/cn/light_cone_ranks.json</x:v>
      </x:c>
    </x:row>
    <x:row r="258" ht="20" customHeight="1">
      <x:c r="A258" s="6" t="str">
        <x:v>21025_4</x:v>
      </x:c>
      <x:c r="B258" s="6" t="str">
        <x:v>21025</x:v>
      </x:c>
      <x:c r="C258" s="6" t="str">
        <x:v>过往未来</x:v>
      </x:c>
      <x:c r="D258" s="6" t="n">
        <x:v>4</x:v>
      </x:c>
      <x:c r="E258" s="6" t="str">
        <x:v>旧日纸鸢</x:v>
      </x:c>
      <x:c r="F258" s="7" t="str">
        <x:v>当装备者施放战技后，使下一个行动的我方其他目标造成的伤害提高28%，持续1回合。</x:v>
      </x:c>
      <x:c r="G258" s="6" t="str">
        <x:v>[0.28, 1]</x:v>
      </x:c>
      <x:c r="H258" s="6" t="str">
        <x:v>https://raw.githubusercontent.com/Mar-7th/StarRailRes/dbe8cdfcfb0bf657b9fe1cf92d5537f118ccb487/index_new/cn/light_cone_ranks.json</x:v>
      </x:c>
    </x:row>
    <x:row r="259" ht="20" customHeight="1">
      <x:c r="A259" s="6" t="str">
        <x:v>21025_5</x:v>
      </x:c>
      <x:c r="B259" s="6" t="str">
        <x:v>21025</x:v>
      </x:c>
      <x:c r="C259" s="6" t="str">
        <x:v>过往未来</x:v>
      </x:c>
      <x:c r="D259" s="6" t="n">
        <x:v>5</x:v>
      </x:c>
      <x:c r="E259" s="6" t="str">
        <x:v>旧日纸鸢</x:v>
      </x:c>
      <x:c r="F259" s="7" t="str">
        <x:v>当装备者施放战技后，使下一个行动的我方其他目标造成的伤害提高32%，持续1回合。</x:v>
      </x:c>
      <x:c r="G259" s="6" t="str">
        <x:v>[0.32, 1]</x:v>
      </x:c>
      <x:c r="H259" s="6" t="str">
        <x:v>https://raw.githubusercontent.com/Mar-7th/StarRailRes/dbe8cdfcfb0bf657b9fe1cf92d5537f118ccb487/index_new/cn/light_cone_ranks.json</x:v>
      </x:c>
    </x:row>
    <x:row r="260" ht="38" customHeight="1">
      <x:c r="A260" s="6" t="str">
        <x:v>21026_1</x:v>
      </x:c>
      <x:c r="B260" s="6" t="str">
        <x:v>21026</x:v>
      </x:c>
      <x:c r="C260" s="6" t="str">
        <x:v>汪！散步时间！</x:v>
      </x:c>
      <x:c r="D260" s="6" t="n">
        <x:v>1</x:v>
      </x:c>
      <x:c r="E260" s="6" t="str">
        <x:v>快溜</x:v>
      </x:c>
      <x:c r="F260" s="7" t="str">
        <x:v>使装备者的攻击力提高10%，对处于灼烧或裂伤状态的敌方目标造成的伤害提高16%，该效果对持续伤害也会生效。</x:v>
      </x:c>
      <x:c r="G260" s="6" t="str">
        <x:v>[0.1, 0.16]</x:v>
      </x:c>
      <x:c r="H260" s="6" t="str">
        <x:v>https://raw.githubusercontent.com/Mar-7th/StarRailRes/dbe8cdfcfb0bf657b9fe1cf92d5537f118ccb487/index_new/cn/light_cone_ranks.json</x:v>
      </x:c>
    </x:row>
    <x:row r="261" ht="38" customHeight="1">
      <x:c r="A261" s="6" t="str">
        <x:v>21026_2</x:v>
      </x:c>
      <x:c r="B261" s="6" t="str">
        <x:v>21026</x:v>
      </x:c>
      <x:c r="C261" s="6" t="str">
        <x:v>汪！散步时间！</x:v>
      </x:c>
      <x:c r="D261" s="6" t="n">
        <x:v>2</x:v>
      </x:c>
      <x:c r="E261" s="6" t="str">
        <x:v>快溜</x:v>
      </x:c>
      <x:c r="F261" s="7" t="str">
        <x:v>使装备者的攻击力提高12.5%，对处于灼烧或裂伤状态的敌方目标造成的伤害提高20%，该效果对持续伤害也会生效。</x:v>
      </x:c>
      <x:c r="G261" s="6" t="str">
        <x:v>[0.125, 0.2]</x:v>
      </x:c>
      <x:c r="H261" s="6" t="str">
        <x:v>https://raw.githubusercontent.com/Mar-7th/StarRailRes/dbe8cdfcfb0bf657b9fe1cf92d5537f118ccb487/index_new/cn/light_cone_ranks.json</x:v>
      </x:c>
    </x:row>
    <x:row r="262" ht="38" customHeight="1">
      <x:c r="A262" s="6" t="str">
        <x:v>21026_3</x:v>
      </x:c>
      <x:c r="B262" s="6" t="str">
        <x:v>21026</x:v>
      </x:c>
      <x:c r="C262" s="6" t="str">
        <x:v>汪！散步时间！</x:v>
      </x:c>
      <x:c r="D262" s="6" t="n">
        <x:v>3</x:v>
      </x:c>
      <x:c r="E262" s="6" t="str">
        <x:v>快溜</x:v>
      </x:c>
      <x:c r="F262" s="7" t="str">
        <x:v>使装备者的攻击力提高15%，对处于灼烧或裂伤状态的敌方目标造成的伤害提高24%，该效果对持续伤害也会生效。</x:v>
      </x:c>
      <x:c r="G262" s="6" t="str">
        <x:v>[0.15, 0.24]</x:v>
      </x:c>
      <x:c r="H262" s="6" t="str">
        <x:v>https://raw.githubusercontent.com/Mar-7th/StarRailRes/dbe8cdfcfb0bf657b9fe1cf92d5537f118ccb487/index_new/cn/light_cone_ranks.json</x:v>
      </x:c>
    </x:row>
    <x:row r="263" ht="38" customHeight="1">
      <x:c r="A263" s="6" t="str">
        <x:v>21026_4</x:v>
      </x:c>
      <x:c r="B263" s="6" t="str">
        <x:v>21026</x:v>
      </x:c>
      <x:c r="C263" s="6" t="str">
        <x:v>汪！散步时间！</x:v>
      </x:c>
      <x:c r="D263" s="6" t="n">
        <x:v>4</x:v>
      </x:c>
      <x:c r="E263" s="6" t="str">
        <x:v>快溜</x:v>
      </x:c>
      <x:c r="F263" s="7" t="str">
        <x:v>使装备者的攻击力提高17.5%，对处于灼烧或裂伤状态的敌方目标造成的伤害提高28%，该效果对持续伤害也会生效。</x:v>
      </x:c>
      <x:c r="G263" s="6" t="str">
        <x:v>[0.175, 0.28]</x:v>
      </x:c>
      <x:c r="H263" s="6" t="str">
        <x:v>https://raw.githubusercontent.com/Mar-7th/StarRailRes/dbe8cdfcfb0bf657b9fe1cf92d5537f118ccb487/index_new/cn/light_cone_ranks.json</x:v>
      </x:c>
    </x:row>
    <x:row r="264" ht="38" customHeight="1">
      <x:c r="A264" s="6" t="str">
        <x:v>21026_5</x:v>
      </x:c>
      <x:c r="B264" s="6" t="str">
        <x:v>21026</x:v>
      </x:c>
      <x:c r="C264" s="6" t="str">
        <x:v>汪！散步时间！</x:v>
      </x:c>
      <x:c r="D264" s="6" t="n">
        <x:v>5</x:v>
      </x:c>
      <x:c r="E264" s="6" t="str">
        <x:v>快溜</x:v>
      </x:c>
      <x:c r="F264" s="7" t="str">
        <x:v>使装备者的攻击力提高20%，对处于灼烧或裂伤状态的敌方目标造成的伤害提高32%，该效果对持续伤害也会生效。</x:v>
      </x:c>
      <x:c r="G264" s="6" t="str">
        <x:v>[0.2, 0.32]</x:v>
      </x:c>
      <x:c r="H264" s="6" t="str">
        <x:v>https://raw.githubusercontent.com/Mar-7th/StarRailRes/dbe8cdfcfb0bf657b9fe1cf92d5537f118ccb487/index_new/cn/light_cone_ranks.json</x:v>
      </x:c>
    </x:row>
    <x:row r="265" ht="38" customHeight="1">
      <x:c r="A265" s="6" t="str">
        <x:v>21027_1</x:v>
      </x:c>
      <x:c r="B265" s="6" t="str">
        <x:v>21027</x:v>
      </x:c>
      <x:c r="C265" s="6" t="str">
        <x:v>早餐的仪式感</x:v>
      </x:c>
      <x:c r="D265" s="6" t="n">
        <x:v>1</x:v>
      </x:c>
      <x:c r="E265" s="6" t="str">
        <x:v>各就其位</x:v>
      </x:c>
      <x:c r="F265" s="7" t="str">
        <x:v>使装备者造成伤害提高12%。每消灭1个敌方目标，装备者的攻击力提高4%，该效果最多叠加3层。</x:v>
      </x:c>
      <x:c r="G265" s="6" t="str">
        <x:v>[0.12, 0.04, 3]</x:v>
      </x:c>
      <x:c r="H265" s="6" t="str">
        <x:v>https://raw.githubusercontent.com/Mar-7th/StarRailRes/dbe8cdfcfb0bf657b9fe1cf92d5537f118ccb487/index_new/cn/light_cone_ranks.json</x:v>
      </x:c>
    </x:row>
    <x:row r="266" ht="38" customHeight="1">
      <x:c r="A266" s="6" t="str">
        <x:v>21027_2</x:v>
      </x:c>
      <x:c r="B266" s="6" t="str">
        <x:v>21027</x:v>
      </x:c>
      <x:c r="C266" s="6" t="str">
        <x:v>早餐的仪式感</x:v>
      </x:c>
      <x:c r="D266" s="6" t="n">
        <x:v>2</x:v>
      </x:c>
      <x:c r="E266" s="6" t="str">
        <x:v>各就其位</x:v>
      </x:c>
      <x:c r="F266" s="7" t="str">
        <x:v>使装备者造成伤害提高15%。每消灭1个敌方目标，装备者的攻击力提高5%，该效果最多叠加3层。</x:v>
      </x:c>
      <x:c r="G266" s="6" t="str">
        <x:v>[0.15, 0.05, 3]</x:v>
      </x:c>
      <x:c r="H266" s="6" t="str">
        <x:v>https://raw.githubusercontent.com/Mar-7th/StarRailRes/dbe8cdfcfb0bf657b9fe1cf92d5537f118ccb487/index_new/cn/light_cone_ranks.json</x:v>
      </x:c>
    </x:row>
    <x:row r="267" ht="38" customHeight="1">
      <x:c r="A267" s="6" t="str">
        <x:v>21027_3</x:v>
      </x:c>
      <x:c r="B267" s="6" t="str">
        <x:v>21027</x:v>
      </x:c>
      <x:c r="C267" s="6" t="str">
        <x:v>早餐的仪式感</x:v>
      </x:c>
      <x:c r="D267" s="6" t="n">
        <x:v>3</x:v>
      </x:c>
      <x:c r="E267" s="6" t="str">
        <x:v>各就其位</x:v>
      </x:c>
      <x:c r="F267" s="7" t="str">
        <x:v>使装备者造成伤害提高18%。每消灭1个敌方目标，装备者的攻击力提高6%，该效果最多叠加3层。</x:v>
      </x:c>
      <x:c r="G267" s="6" t="str">
        <x:v>[0.18, 0.06, 3]</x:v>
      </x:c>
      <x:c r="H267" s="6" t="str">
        <x:v>https://raw.githubusercontent.com/Mar-7th/StarRailRes/dbe8cdfcfb0bf657b9fe1cf92d5537f118ccb487/index_new/cn/light_cone_ranks.json</x:v>
      </x:c>
    </x:row>
    <x:row r="268" ht="38" customHeight="1">
      <x:c r="A268" s="6" t="str">
        <x:v>21027_4</x:v>
      </x:c>
      <x:c r="B268" s="6" t="str">
        <x:v>21027</x:v>
      </x:c>
      <x:c r="C268" s="6" t="str">
        <x:v>早餐的仪式感</x:v>
      </x:c>
      <x:c r="D268" s="6" t="n">
        <x:v>4</x:v>
      </x:c>
      <x:c r="E268" s="6" t="str">
        <x:v>各就其位</x:v>
      </x:c>
      <x:c r="F268" s="7" t="str">
        <x:v>使装备者造成伤害提高21%。每消灭1个敌方目标，装备者的攻击力提高7%，该效果最多叠加3层。</x:v>
      </x:c>
      <x:c r="G268" s="6" t="str">
        <x:v>[0.21, 0.07, 3]</x:v>
      </x:c>
      <x:c r="H268" s="6" t="str">
        <x:v>https://raw.githubusercontent.com/Mar-7th/StarRailRes/dbe8cdfcfb0bf657b9fe1cf92d5537f118ccb487/index_new/cn/light_cone_ranks.json</x:v>
      </x:c>
    </x:row>
    <x:row r="269" ht="38" customHeight="1">
      <x:c r="A269" s="6" t="str">
        <x:v>21027_5</x:v>
      </x:c>
      <x:c r="B269" s="6" t="str">
        <x:v>21027</x:v>
      </x:c>
      <x:c r="C269" s="6" t="str">
        <x:v>早餐的仪式感</x:v>
      </x:c>
      <x:c r="D269" s="6" t="n">
        <x:v>5</x:v>
      </x:c>
      <x:c r="E269" s="6" t="str">
        <x:v>各就其位</x:v>
      </x:c>
      <x:c r="F269" s="7" t="str">
        <x:v>使装备者造成伤害提高24%。每消灭1个敌方目标，装备者的攻击力提高8%，该效果最多叠加3层。</x:v>
      </x:c>
      <x:c r="G269" s="6" t="str">
        <x:v>[0.24, 0.08, 3]</x:v>
      </x:c>
      <x:c r="H269" s="6" t="str">
        <x:v>https://raw.githubusercontent.com/Mar-7th/StarRailRes/dbe8cdfcfb0bf657b9fe1cf92d5537f118ccb487/index_new/cn/light_cone_ranks.json</x:v>
      </x:c>
    </x:row>
    <x:row r="270" ht="38" customHeight="1">
      <x:c r="A270" s="6" t="str">
        <x:v>21028_1</x:v>
      </x:c>
      <x:c r="B270" s="6" t="str">
        <x:v>21028</x:v>
      </x:c>
      <x:c r="C270" s="6" t="str">
        <x:v>暖夜不会漫长</x:v>
      </x:c>
      <x:c r="D270" s="6" t="n">
        <x:v>1</x:v>
      </x:c>
      <x:c r="E270" s="6" t="str">
        <x:v>小小灯火</x:v>
      </x:c>
      <x:c r="F270" s="7" t="str">
        <x:v>使装备者的生命上限提高16%。施放普攻或战技后，为我方全体回复等同于各自生命上限2%的生命值。</x:v>
      </x:c>
      <x:c r="G270" s="6" t="str">
        <x:v>[0.16, 0.02]</x:v>
      </x:c>
      <x:c r="H270" s="6" t="str">
        <x:v>https://raw.githubusercontent.com/Mar-7th/StarRailRes/dbe8cdfcfb0bf657b9fe1cf92d5537f118ccb487/index_new/cn/light_cone_ranks.json</x:v>
      </x:c>
    </x:row>
    <x:row r="271" ht="38" customHeight="1">
      <x:c r="A271" s="6" t="str">
        <x:v>21028_2</x:v>
      </x:c>
      <x:c r="B271" s="6" t="str">
        <x:v>21028</x:v>
      </x:c>
      <x:c r="C271" s="6" t="str">
        <x:v>暖夜不会漫长</x:v>
      </x:c>
      <x:c r="D271" s="6" t="n">
        <x:v>2</x:v>
      </x:c>
      <x:c r="E271" s="6" t="str">
        <x:v>小小灯火</x:v>
      </x:c>
      <x:c r="F271" s="7" t="str">
        <x:v>使装备者的生命上限提高20%。施放普攻或战技后，为我方全体回复等同于各自生命上限2.5%的生命值。</x:v>
      </x:c>
      <x:c r="G271" s="6" t="str">
        <x:v>[0.2, 0.025]</x:v>
      </x:c>
      <x:c r="H271" s="6" t="str">
        <x:v>https://raw.githubusercontent.com/Mar-7th/StarRailRes/dbe8cdfcfb0bf657b9fe1cf92d5537f118ccb487/index_new/cn/light_cone_ranks.json</x:v>
      </x:c>
    </x:row>
    <x:row r="272" ht="38" customHeight="1">
      <x:c r="A272" s="6" t="str">
        <x:v>21028_3</x:v>
      </x:c>
      <x:c r="B272" s="6" t="str">
        <x:v>21028</x:v>
      </x:c>
      <x:c r="C272" s="6" t="str">
        <x:v>暖夜不会漫长</x:v>
      </x:c>
      <x:c r="D272" s="6" t="n">
        <x:v>3</x:v>
      </x:c>
      <x:c r="E272" s="6" t="str">
        <x:v>小小灯火</x:v>
      </x:c>
      <x:c r="F272" s="7" t="str">
        <x:v>使装备者的生命上限提高24%。施放普攻或战技后，为我方全体回复等同于各自生命上限3%的生命值。</x:v>
      </x:c>
      <x:c r="G272" s="6" t="str">
        <x:v>[0.24, 0.03]</x:v>
      </x:c>
      <x:c r="H272" s="6" t="str">
        <x:v>https://raw.githubusercontent.com/Mar-7th/StarRailRes/dbe8cdfcfb0bf657b9fe1cf92d5537f118ccb487/index_new/cn/light_cone_ranks.json</x:v>
      </x:c>
    </x:row>
    <x:row r="273" ht="38" customHeight="1">
      <x:c r="A273" s="6" t="str">
        <x:v>21028_4</x:v>
      </x:c>
      <x:c r="B273" s="6" t="str">
        <x:v>21028</x:v>
      </x:c>
      <x:c r="C273" s="6" t="str">
        <x:v>暖夜不会漫长</x:v>
      </x:c>
      <x:c r="D273" s="6" t="n">
        <x:v>4</x:v>
      </x:c>
      <x:c r="E273" s="6" t="str">
        <x:v>小小灯火</x:v>
      </x:c>
      <x:c r="F273" s="7" t="str">
        <x:v>使装备者的生命上限提高28%。施放普攻或战技后，为我方全体回复等同于各自生命上限3.5%的生命值。</x:v>
      </x:c>
      <x:c r="G273" s="6" t="str">
        <x:v>[0.28, 0.035]</x:v>
      </x:c>
      <x:c r="H273" s="6" t="str">
        <x:v>https://raw.githubusercontent.com/Mar-7th/StarRailRes/dbe8cdfcfb0bf657b9fe1cf92d5537f118ccb487/index_new/cn/light_cone_ranks.json</x:v>
      </x:c>
    </x:row>
    <x:row r="274" ht="38" customHeight="1">
      <x:c r="A274" s="6" t="str">
        <x:v>21028_5</x:v>
      </x:c>
      <x:c r="B274" s="6" t="str">
        <x:v>21028</x:v>
      </x:c>
      <x:c r="C274" s="6" t="str">
        <x:v>暖夜不会漫长</x:v>
      </x:c>
      <x:c r="D274" s="6" t="n">
        <x:v>5</x:v>
      </x:c>
      <x:c r="E274" s="6" t="str">
        <x:v>小小灯火</x:v>
      </x:c>
      <x:c r="F274" s="7" t="str">
        <x:v>使装备者的生命上限提高32%。施放普攻或战技后，为我方全体回复等同于各自生命上限4%的生命值。</x:v>
      </x:c>
      <x:c r="G274" s="6" t="str">
        <x:v>[0.32, 0.04]</x:v>
      </x:c>
      <x:c r="H274" s="6" t="str">
        <x:v>https://raw.githubusercontent.com/Mar-7th/StarRailRes/dbe8cdfcfb0bf657b9fe1cf92d5537f118ccb487/index_new/cn/light_cone_ranks.json</x:v>
      </x:c>
    </x:row>
    <x:row r="275" ht="20" customHeight="1">
      <x:c r="A275" s="6" t="str">
        <x:v>21029_1</x:v>
      </x:c>
      <x:c r="B275" s="6" t="str">
        <x:v>21029</x:v>
      </x:c>
      <x:c r="C275" s="6" t="str">
        <x:v>后会有期</x:v>
      </x:c>
      <x:c r="D275" s="6" t="n">
        <x:v>1</x:v>
      </x:c>
      <x:c r="E275" s="6" t="str">
        <x:v>交手如交谈</x:v>
      </x:c>
      <x:c r="F275" s="7" t="str">
        <x:v>装备者施放普攻或战技后，对随机1个受到攻击的敌方目标造成等同于自身48%攻击力的附加伤害。</x:v>
      </x:c>
      <x:c r="G275" s="6" t="str">
        <x:v>[0.48]</x:v>
      </x:c>
      <x:c r="H275" s="6" t="str">
        <x:v>https://raw.githubusercontent.com/Mar-7th/StarRailRes/dbe8cdfcfb0bf657b9fe1cf92d5537f118ccb487/index_new/cn/light_cone_ranks.json</x:v>
      </x:c>
    </x:row>
    <x:row r="276" ht="20" customHeight="1">
      <x:c r="A276" s="6" t="str">
        <x:v>21029_2</x:v>
      </x:c>
      <x:c r="B276" s="6" t="str">
        <x:v>21029</x:v>
      </x:c>
      <x:c r="C276" s="6" t="str">
        <x:v>后会有期</x:v>
      </x:c>
      <x:c r="D276" s="6" t="n">
        <x:v>2</x:v>
      </x:c>
      <x:c r="E276" s="6" t="str">
        <x:v>交手如交谈</x:v>
      </x:c>
      <x:c r="F276" s="7" t="str">
        <x:v>装备者施放普攻或战技后，对随机1个受到攻击的敌方目标造成等同于自身60%攻击力的附加伤害。</x:v>
      </x:c>
      <x:c r="G276" s="6" t="str">
        <x:v>[0.6]</x:v>
      </x:c>
      <x:c r="H276" s="6" t="str">
        <x:v>https://raw.githubusercontent.com/Mar-7th/StarRailRes/dbe8cdfcfb0bf657b9fe1cf92d5537f118ccb487/index_new/cn/light_cone_ranks.json</x:v>
      </x:c>
    </x:row>
    <x:row r="277" ht="20" customHeight="1">
      <x:c r="A277" s="6" t="str">
        <x:v>21029_3</x:v>
      </x:c>
      <x:c r="B277" s="6" t="str">
        <x:v>21029</x:v>
      </x:c>
      <x:c r="C277" s="6" t="str">
        <x:v>后会有期</x:v>
      </x:c>
      <x:c r="D277" s="6" t="n">
        <x:v>3</x:v>
      </x:c>
      <x:c r="E277" s="6" t="str">
        <x:v>交手如交谈</x:v>
      </x:c>
      <x:c r="F277" s="7" t="str">
        <x:v>装备者施放普攻或战技后，对随机1个受到攻击的敌方目标造成等同于自身72%攻击力的附加伤害。</x:v>
      </x:c>
      <x:c r="G277" s="6" t="str">
        <x:v>[0.72]</x:v>
      </x:c>
      <x:c r="H277" s="6" t="str">
        <x:v>https://raw.githubusercontent.com/Mar-7th/StarRailRes/dbe8cdfcfb0bf657b9fe1cf92d5537f118ccb487/index_new/cn/light_cone_ranks.json</x:v>
      </x:c>
    </x:row>
    <x:row r="278" ht="20" customHeight="1">
      <x:c r="A278" s="6" t="str">
        <x:v>21029_4</x:v>
      </x:c>
      <x:c r="B278" s="6" t="str">
        <x:v>21029</x:v>
      </x:c>
      <x:c r="C278" s="6" t="str">
        <x:v>后会有期</x:v>
      </x:c>
      <x:c r="D278" s="6" t="n">
        <x:v>4</x:v>
      </x:c>
      <x:c r="E278" s="6" t="str">
        <x:v>交手如交谈</x:v>
      </x:c>
      <x:c r="F278" s="7" t="str">
        <x:v>装备者施放普攻或战技后，对随机1个受到攻击的敌方目标造成等同于自身84%攻击力的附加伤害。</x:v>
      </x:c>
      <x:c r="G278" s="6" t="str">
        <x:v>[0.84]</x:v>
      </x:c>
      <x:c r="H278" s="6" t="str">
        <x:v>https://raw.githubusercontent.com/Mar-7th/StarRailRes/dbe8cdfcfb0bf657b9fe1cf92d5537f118ccb487/index_new/cn/light_cone_ranks.json</x:v>
      </x:c>
    </x:row>
    <x:row r="279" ht="20" customHeight="1">
      <x:c r="A279" s="6" t="str">
        <x:v>21029_5</x:v>
      </x:c>
      <x:c r="B279" s="6" t="str">
        <x:v>21029</x:v>
      </x:c>
      <x:c r="C279" s="6" t="str">
        <x:v>后会有期</x:v>
      </x:c>
      <x:c r="D279" s="6" t="n">
        <x:v>5</x:v>
      </x:c>
      <x:c r="E279" s="6" t="str">
        <x:v>交手如交谈</x:v>
      </x:c>
      <x:c r="F279" s="7" t="str">
        <x:v>装备者施放普攻或战技后，对随机1个受到攻击的敌方目标造成等同于自身96%攻击力的附加伤害。</x:v>
      </x:c>
      <x:c r="G279" s="6" t="str">
        <x:v>[0.96]</x:v>
      </x:c>
      <x:c r="H279" s="6" t="str">
        <x:v>https://raw.githubusercontent.com/Mar-7th/StarRailRes/dbe8cdfcfb0bf657b9fe1cf92d5537f118ccb487/index_new/cn/light_cone_ranks.json</x:v>
      </x:c>
    </x:row>
    <x:row r="280" ht="38" customHeight="1">
      <x:c r="A280" s="6" t="str">
        <x:v>21030_1</x:v>
      </x:c>
      <x:c r="B280" s="6" t="str">
        <x:v>21030</x:v>
      </x:c>
      <x:c r="C280" s="6" t="str">
        <x:v>这就是我啦！</x:v>
      </x:c>
      <x:c r="D280" s="6" t="n">
        <x:v>1</x:v>
      </x:c>
      <x:c r="E280" s="6" t="str">
        <x:v>新篇章</x:v>
      </x:c>
      <x:c r="F280" s="7" t="str">
        <x:v>使装备者防御力提高16%。使装备者施放终结技时造成的伤害值提高，提高数值等同于装备者防御力的60%，该效果每次施放终结技时对每个敌方目标仅生效1次。</x:v>
      </x:c>
      <x:c r="G280" s="6" t="str">
        <x:v>[0.16, 0.6]</x:v>
      </x:c>
      <x:c r="H280" s="6" t="str">
        <x:v>https://raw.githubusercontent.com/Mar-7th/StarRailRes/dbe8cdfcfb0bf657b9fe1cf92d5537f118ccb487/index_new/cn/light_cone_ranks.json</x:v>
      </x:c>
    </x:row>
    <x:row r="281" ht="38" customHeight="1">
      <x:c r="A281" s="6" t="str">
        <x:v>21030_2</x:v>
      </x:c>
      <x:c r="B281" s="6" t="str">
        <x:v>21030</x:v>
      </x:c>
      <x:c r="C281" s="6" t="str">
        <x:v>这就是我啦！</x:v>
      </x:c>
      <x:c r="D281" s="6" t="n">
        <x:v>2</x:v>
      </x:c>
      <x:c r="E281" s="6" t="str">
        <x:v>新篇章</x:v>
      </x:c>
      <x:c r="F281" s="7" t="str">
        <x:v>使装备者防御力提高20%。使装备者施放终结技时造成的伤害值提高，提高数值等同于装备者防御力的75%，该效果每次施放终结技时对每个敌方目标仅生效1次。</x:v>
      </x:c>
      <x:c r="G281" s="6" t="str">
        <x:v>[0.2, 0.75]</x:v>
      </x:c>
      <x:c r="H281" s="6" t="str">
        <x:v>https://raw.githubusercontent.com/Mar-7th/StarRailRes/dbe8cdfcfb0bf657b9fe1cf92d5537f118ccb487/index_new/cn/light_cone_ranks.json</x:v>
      </x:c>
    </x:row>
    <x:row r="282" ht="38" customHeight="1">
      <x:c r="A282" s="6" t="str">
        <x:v>21030_3</x:v>
      </x:c>
      <x:c r="B282" s="6" t="str">
        <x:v>21030</x:v>
      </x:c>
      <x:c r="C282" s="6" t="str">
        <x:v>这就是我啦！</x:v>
      </x:c>
      <x:c r="D282" s="6" t="n">
        <x:v>3</x:v>
      </x:c>
      <x:c r="E282" s="6" t="str">
        <x:v>新篇章</x:v>
      </x:c>
      <x:c r="F282" s="7" t="str">
        <x:v>使装备者防御力提高24%。使装备者施放终结技时造成的伤害值提高，提高数值等同于装备者防御力的90%，该效果每次施放终结技时对每个敌方目标仅生效1次。</x:v>
      </x:c>
      <x:c r="G282" s="6" t="str">
        <x:v>[0.24, 0.9]</x:v>
      </x:c>
      <x:c r="H282" s="6" t="str">
        <x:v>https://raw.githubusercontent.com/Mar-7th/StarRailRes/dbe8cdfcfb0bf657b9fe1cf92d5537f118ccb487/index_new/cn/light_cone_ranks.json</x:v>
      </x:c>
    </x:row>
    <x:row r="283" ht="38" customHeight="1">
      <x:c r="A283" s="6" t="str">
        <x:v>21030_4</x:v>
      </x:c>
      <x:c r="B283" s="6" t="str">
        <x:v>21030</x:v>
      </x:c>
      <x:c r="C283" s="6" t="str">
        <x:v>这就是我啦！</x:v>
      </x:c>
      <x:c r="D283" s="6" t="n">
        <x:v>4</x:v>
      </x:c>
      <x:c r="E283" s="6" t="str">
        <x:v>新篇章</x:v>
      </x:c>
      <x:c r="F283" s="7" t="str">
        <x:v>使装备者防御力提高28%。使装备者施放终结技时造成的伤害值提高，提高数值等同于装备者防御力的105%，该效果每次施放终结技时对每个敌方目标仅生效1次。</x:v>
      </x:c>
      <x:c r="G283" s="6" t="str">
        <x:v>[0.28, 1.05]</x:v>
      </x:c>
      <x:c r="H283" s="6" t="str">
        <x:v>https://raw.githubusercontent.com/Mar-7th/StarRailRes/dbe8cdfcfb0bf657b9fe1cf92d5537f118ccb487/index_new/cn/light_cone_ranks.json</x:v>
      </x:c>
    </x:row>
    <x:row r="284" ht="38" customHeight="1">
      <x:c r="A284" s="6" t="str">
        <x:v>21030_5</x:v>
      </x:c>
      <x:c r="B284" s="6" t="str">
        <x:v>21030</x:v>
      </x:c>
      <x:c r="C284" s="6" t="str">
        <x:v>这就是我啦！</x:v>
      </x:c>
      <x:c r="D284" s="6" t="n">
        <x:v>5</x:v>
      </x:c>
      <x:c r="E284" s="6" t="str">
        <x:v>新篇章</x:v>
      </x:c>
      <x:c r="F284" s="7" t="str">
        <x:v>使装备者防御力提高32%。使装备者施放终结技时造成的伤害值提高，提高数值等同于装备者防御力的120%，该效果每次施放终结技时对每个敌方目标仅生效1次。</x:v>
      </x:c>
      <x:c r="G284" s="6" t="str">
        <x:v>[0.32, 1.2]</x:v>
      </x:c>
      <x:c r="H284" s="6" t="str">
        <x:v>https://raw.githubusercontent.com/Mar-7th/StarRailRes/dbe8cdfcfb0bf657b9fe1cf92d5537f118ccb487/index_new/cn/light_cone_ranks.json</x:v>
      </x:c>
    </x:row>
    <x:row r="285" ht="38" customHeight="1">
      <x:c r="A285" s="6" t="str">
        <x:v>21031_1</x:v>
      </x:c>
      <x:c r="B285" s="6" t="str">
        <x:v>21031</x:v>
      </x:c>
      <x:c r="C285" s="6" t="str">
        <x:v>重返幽冥</x:v>
      </x:c>
      <x:c r="D285" s="6" t="n">
        <x:v>1</x:v>
      </x:c>
      <x:c r="E285" s="6" t="str">
        <x:v>汹涌</x:v>
      </x:c>
      <x:c r="F285" s="7" t="str">
        <x:v>使装备者暴击率提高12%。暴击后有16%的固定概率解除被攻击敌方目标所持有的1个增益效果，该效果每次攻击只可触发1次。</x:v>
      </x:c>
      <x:c r="G285" s="6" t="str">
        <x:v>[0.12, 0.16]</x:v>
      </x:c>
      <x:c r="H285" s="6" t="str">
        <x:v>https://raw.githubusercontent.com/Mar-7th/StarRailRes/dbe8cdfcfb0bf657b9fe1cf92d5537f118ccb487/index_new/cn/light_cone_ranks.json</x:v>
      </x:c>
    </x:row>
    <x:row r="286" ht="38" customHeight="1">
      <x:c r="A286" s="6" t="str">
        <x:v>21031_2</x:v>
      </x:c>
      <x:c r="B286" s="6" t="str">
        <x:v>21031</x:v>
      </x:c>
      <x:c r="C286" s="6" t="str">
        <x:v>重返幽冥</x:v>
      </x:c>
      <x:c r="D286" s="6" t="n">
        <x:v>2</x:v>
      </x:c>
      <x:c r="E286" s="6" t="str">
        <x:v>汹涌</x:v>
      </x:c>
      <x:c r="F286" s="7" t="str">
        <x:v>使装备者暴击率提高15%。暴击后有20%的固定概率解除被攻击敌方目标所持有的1个增益效果，该效果每次攻击只可触发1次。</x:v>
      </x:c>
      <x:c r="G286" s="6" t="str">
        <x:v>[0.15, 0.2]</x:v>
      </x:c>
      <x:c r="H286" s="6" t="str">
        <x:v>https://raw.githubusercontent.com/Mar-7th/StarRailRes/dbe8cdfcfb0bf657b9fe1cf92d5537f118ccb487/index_new/cn/light_cone_ranks.json</x:v>
      </x:c>
    </x:row>
    <x:row r="287" ht="38" customHeight="1">
      <x:c r="A287" s="6" t="str">
        <x:v>21031_3</x:v>
      </x:c>
      <x:c r="B287" s="6" t="str">
        <x:v>21031</x:v>
      </x:c>
      <x:c r="C287" s="6" t="str">
        <x:v>重返幽冥</x:v>
      </x:c>
      <x:c r="D287" s="6" t="n">
        <x:v>3</x:v>
      </x:c>
      <x:c r="E287" s="6" t="str">
        <x:v>汹涌</x:v>
      </x:c>
      <x:c r="F287" s="7" t="str">
        <x:v>使装备者暴击率提高18%。暴击后有24%的固定概率解除被攻击敌方目标所持有的1个增益效果，该效果每次攻击只可触发1次。</x:v>
      </x:c>
      <x:c r="G287" s="6" t="str">
        <x:v>[0.18, 0.24]</x:v>
      </x:c>
      <x:c r="H287" s="6" t="str">
        <x:v>https://raw.githubusercontent.com/Mar-7th/StarRailRes/dbe8cdfcfb0bf657b9fe1cf92d5537f118ccb487/index_new/cn/light_cone_ranks.json</x:v>
      </x:c>
    </x:row>
    <x:row r="288" ht="38" customHeight="1">
      <x:c r="A288" s="6" t="str">
        <x:v>21031_4</x:v>
      </x:c>
      <x:c r="B288" s="6" t="str">
        <x:v>21031</x:v>
      </x:c>
      <x:c r="C288" s="6" t="str">
        <x:v>重返幽冥</x:v>
      </x:c>
      <x:c r="D288" s="6" t="n">
        <x:v>4</x:v>
      </x:c>
      <x:c r="E288" s="6" t="str">
        <x:v>汹涌</x:v>
      </x:c>
      <x:c r="F288" s="7" t="str">
        <x:v>使装备者暴击率提高21%。暴击后有28%的固定概率解除被攻击敌方目标所持有的1个增益效果，该效果每次攻击只可触发1次。</x:v>
      </x:c>
      <x:c r="G288" s="6" t="str">
        <x:v>[0.21, 0.28]</x:v>
      </x:c>
      <x:c r="H288" s="6" t="str">
        <x:v>https://raw.githubusercontent.com/Mar-7th/StarRailRes/dbe8cdfcfb0bf657b9fe1cf92d5537f118ccb487/index_new/cn/light_cone_ranks.json</x:v>
      </x:c>
    </x:row>
    <x:row r="289" ht="38" customHeight="1">
      <x:c r="A289" s="6" t="str">
        <x:v>21031_5</x:v>
      </x:c>
      <x:c r="B289" s="6" t="str">
        <x:v>21031</x:v>
      </x:c>
      <x:c r="C289" s="6" t="str">
        <x:v>重返幽冥</x:v>
      </x:c>
      <x:c r="D289" s="6" t="n">
        <x:v>5</x:v>
      </x:c>
      <x:c r="E289" s="6" t="str">
        <x:v>汹涌</x:v>
      </x:c>
      <x:c r="F289" s="7" t="str">
        <x:v>使装备者暴击率提高24%。暴击后有32%的固定概率解除被攻击敌方目标所持有的1个增益效果，该效果每次攻击只可触发1次。</x:v>
      </x:c>
      <x:c r="G289" s="6" t="str">
        <x:v>[0.24, 0.32]</x:v>
      </x:c>
      <x:c r="H289" s="6" t="str">
        <x:v>https://raw.githubusercontent.com/Mar-7th/StarRailRes/dbe8cdfcfb0bf657b9fe1cf92d5537f118ccb487/index_new/cn/light_cone_ranks.json</x:v>
      </x:c>
    </x:row>
    <x:row r="290" ht="53" customHeight="1">
      <x:c r="A290" s="6" t="str">
        <x:v>21032_1</x:v>
      </x:c>
      <x:c r="B290" s="6" t="str">
        <x:v>21032</x:v>
      </x:c>
      <x:c r="C290" s="6" t="str">
        <x:v>镂月裁云之意</x:v>
      </x:c>
      <x:c r="D290" s="6" t="n">
        <x:v>1</x:v>
      </x:c>
      <x:c r="E290" s="6" t="str">
        <x:v>秘密</x:v>
      </x:c>
      <x:c r="F290" s="7" t="str">
        <x:v>在战斗开始时以及当装备者回合开始时，随机生效1个效果。该效果生效时，替换上次的效果且本次不会与上次重复。效果包含：使我方全体攻击力提高10%；使我方全体暴击伤害提高12%；使我方全体能量恢复效率提高6%。同类效果无法叠加，在装备者陷入无法战斗状态时解除。</x:v>
      </x:c>
      <x:c r="G290" s="6" t="str">
        <x:v>[0.1, 0.12, 0.06]</x:v>
      </x:c>
      <x:c r="H290" s="6" t="str">
        <x:v>https://raw.githubusercontent.com/Mar-7th/StarRailRes/dbe8cdfcfb0bf657b9fe1cf92d5537f118ccb487/index_new/cn/light_cone_ranks.json</x:v>
      </x:c>
    </x:row>
    <x:row r="291" ht="53" customHeight="1">
      <x:c r="A291" s="6" t="str">
        <x:v>21032_2</x:v>
      </x:c>
      <x:c r="B291" s="6" t="str">
        <x:v>21032</x:v>
      </x:c>
      <x:c r="C291" s="6" t="str">
        <x:v>镂月裁云之意</x:v>
      </x:c>
      <x:c r="D291" s="6" t="n">
        <x:v>2</x:v>
      </x:c>
      <x:c r="E291" s="6" t="str">
        <x:v>秘密</x:v>
      </x:c>
      <x:c r="F291" s="7" t="str">
        <x:v>在战斗开始时以及当装备者回合开始时，随机生效1个效果。该效果生效时，替换上次的效果且本次不会与上次重复。效果包含：使我方全体攻击力提高12.5%；使我方全体暴击伤害提高15%；使我方全体能量恢复效率提高7.5%。同类效果无法叠加，在装备者陷入无法战斗状态时解除。</x:v>
      </x:c>
      <x:c r="G291" s="6" t="str">
        <x:v>[0.125, 0.15, 0.075]</x:v>
      </x:c>
      <x:c r="H291" s="6" t="str">
        <x:v>https://raw.githubusercontent.com/Mar-7th/StarRailRes/dbe8cdfcfb0bf657b9fe1cf92d5537f118ccb487/index_new/cn/light_cone_ranks.json</x:v>
      </x:c>
    </x:row>
    <x:row r="292" ht="53" customHeight="1">
      <x:c r="A292" s="6" t="str">
        <x:v>21032_3</x:v>
      </x:c>
      <x:c r="B292" s="6" t="str">
        <x:v>21032</x:v>
      </x:c>
      <x:c r="C292" s="6" t="str">
        <x:v>镂月裁云之意</x:v>
      </x:c>
      <x:c r="D292" s="6" t="n">
        <x:v>3</x:v>
      </x:c>
      <x:c r="E292" s="6" t="str">
        <x:v>秘密</x:v>
      </x:c>
      <x:c r="F292" s="7" t="str">
        <x:v>在战斗开始时以及当装备者回合开始时，随机生效1个效果。该效果生效时，替换上次的效果且本次不会与上次重复。效果包含：使我方全体攻击力提高15%；使我方全体暴击伤害提高18%；使我方全体能量恢复效率提高9%。同类效果无法叠加，在装备者陷入无法战斗状态时解除。</x:v>
      </x:c>
      <x:c r="G292" s="6" t="str">
        <x:v>[0.15, 0.18, 0.09]</x:v>
      </x:c>
      <x:c r="H292" s="6" t="str">
        <x:v>https://raw.githubusercontent.com/Mar-7th/StarRailRes/dbe8cdfcfb0bf657b9fe1cf92d5537f118ccb487/index_new/cn/light_cone_ranks.json</x:v>
      </x:c>
    </x:row>
    <x:row r="293" ht="53" customHeight="1">
      <x:c r="A293" s="6" t="str">
        <x:v>21032_4</x:v>
      </x:c>
      <x:c r="B293" s="6" t="str">
        <x:v>21032</x:v>
      </x:c>
      <x:c r="C293" s="6" t="str">
        <x:v>镂月裁云之意</x:v>
      </x:c>
      <x:c r="D293" s="6" t="n">
        <x:v>4</x:v>
      </x:c>
      <x:c r="E293" s="6" t="str">
        <x:v>秘密</x:v>
      </x:c>
      <x:c r="F293" s="7" t="str">
        <x:v>在战斗开始时以及当装备者回合开始时，随机生效1个效果。该效果生效时，替换上次的效果且本次不会与上次重复。效果包含：使我方全体攻击力提高17.5%；使我方全体暴击伤害提高21%；使我方全体能量恢复效率提高10.5%。同类效果无法叠加，在装备者陷入无法战斗状态时解除。</x:v>
      </x:c>
      <x:c r="G293" s="6" t="str">
        <x:v>[0.175, 0.21, 0.105]</x:v>
      </x:c>
      <x:c r="H293" s="6" t="str">
        <x:v>https://raw.githubusercontent.com/Mar-7th/StarRailRes/dbe8cdfcfb0bf657b9fe1cf92d5537f118ccb487/index_new/cn/light_cone_ranks.json</x:v>
      </x:c>
    </x:row>
    <x:row r="294" ht="53" customHeight="1">
      <x:c r="A294" s="6" t="str">
        <x:v>21032_5</x:v>
      </x:c>
      <x:c r="B294" s="6" t="str">
        <x:v>21032</x:v>
      </x:c>
      <x:c r="C294" s="6" t="str">
        <x:v>镂月裁云之意</x:v>
      </x:c>
      <x:c r="D294" s="6" t="n">
        <x:v>5</x:v>
      </x:c>
      <x:c r="E294" s="6" t="str">
        <x:v>秘密</x:v>
      </x:c>
      <x:c r="F294" s="7" t="str">
        <x:v>在战斗开始时以及当装备者回合开始时，随机生效1个效果。该效果生效时，替换上次的效果且本次不会与上次重复。效果包含：使我方全体攻击力提高20%；使我方全体暴击伤害提高24%；使我方全体能量恢复效率提高12%。同类效果无法叠加，在装备者陷入无法战斗状态时解除。</x:v>
      </x:c>
      <x:c r="G294" s="6" t="str">
        <x:v>[0.2, 0.24, 0.12]</x:v>
      </x:c>
      <x:c r="H294" s="6" t="str">
        <x:v>https://raw.githubusercontent.com/Mar-7th/StarRailRes/dbe8cdfcfb0bf657b9fe1cf92d5537f118ccb487/index_new/cn/light_cone_ranks.json</x:v>
      </x:c>
    </x:row>
    <x:row r="295" ht="20" customHeight="1">
      <x:c r="A295" s="6" t="str">
        <x:v>21033_1</x:v>
      </x:c>
      <x:c r="B295" s="6" t="str">
        <x:v>21033</x:v>
      </x:c>
      <x:c r="C295" s="6" t="str">
        <x:v>无处可逃</x:v>
      </x:c>
      <x:c r="D295" s="6" t="n">
        <x:v>1</x:v>
      </x:c>
      <x:c r="E295" s="6" t="str">
        <x:v>绝境</x:v>
      </x:c>
      <x:c r="F295" s="7" t="str">
        <x:v>使装备者的攻击力提高24%。当装备者消灭敌方目标时，回复等同于自身12%攻击力的生命值。</x:v>
      </x:c>
      <x:c r="G295" s="6" t="str">
        <x:v>[0.24, 0.12]</x:v>
      </x:c>
      <x:c r="H295" s="6" t="str">
        <x:v>https://raw.githubusercontent.com/Mar-7th/StarRailRes/dbe8cdfcfb0bf657b9fe1cf92d5537f118ccb487/index_new/cn/light_cone_ranks.json</x:v>
      </x:c>
    </x:row>
    <x:row r="296" ht="20" customHeight="1">
      <x:c r="A296" s="6" t="str">
        <x:v>21033_2</x:v>
      </x:c>
      <x:c r="B296" s="6" t="str">
        <x:v>21033</x:v>
      </x:c>
      <x:c r="C296" s="6" t="str">
        <x:v>无处可逃</x:v>
      </x:c>
      <x:c r="D296" s="6" t="n">
        <x:v>2</x:v>
      </x:c>
      <x:c r="E296" s="6" t="str">
        <x:v>绝境</x:v>
      </x:c>
      <x:c r="F296" s="7" t="str">
        <x:v>使装备者的攻击力提高30%。当装备者消灭敌方目标时，回复等同于自身15%攻击力的生命值。</x:v>
      </x:c>
      <x:c r="G296" s="6" t="str">
        <x:v>[0.3, 0.15]</x:v>
      </x:c>
      <x:c r="H296" s="6" t="str">
        <x:v>https://raw.githubusercontent.com/Mar-7th/StarRailRes/dbe8cdfcfb0bf657b9fe1cf92d5537f118ccb487/index_new/cn/light_cone_ranks.json</x:v>
      </x:c>
    </x:row>
    <x:row r="297" ht="20" customHeight="1">
      <x:c r="A297" s="6" t="str">
        <x:v>21033_3</x:v>
      </x:c>
      <x:c r="B297" s="6" t="str">
        <x:v>21033</x:v>
      </x:c>
      <x:c r="C297" s="6" t="str">
        <x:v>无处可逃</x:v>
      </x:c>
      <x:c r="D297" s="6" t="n">
        <x:v>3</x:v>
      </x:c>
      <x:c r="E297" s="6" t="str">
        <x:v>绝境</x:v>
      </x:c>
      <x:c r="F297" s="7" t="str">
        <x:v>使装备者的攻击力提高36%。当装备者消灭敌方目标时，回复等同于自身18%攻击力的生命值。</x:v>
      </x:c>
      <x:c r="G297" s="6" t="str">
        <x:v>[0.36, 0.18]</x:v>
      </x:c>
      <x:c r="H297" s="6" t="str">
        <x:v>https://raw.githubusercontent.com/Mar-7th/StarRailRes/dbe8cdfcfb0bf657b9fe1cf92d5537f118ccb487/index_new/cn/light_cone_ranks.json</x:v>
      </x:c>
    </x:row>
    <x:row r="298" ht="20" customHeight="1">
      <x:c r="A298" s="6" t="str">
        <x:v>21033_4</x:v>
      </x:c>
      <x:c r="B298" s="6" t="str">
        <x:v>21033</x:v>
      </x:c>
      <x:c r="C298" s="6" t="str">
        <x:v>无处可逃</x:v>
      </x:c>
      <x:c r="D298" s="6" t="n">
        <x:v>4</x:v>
      </x:c>
      <x:c r="E298" s="6" t="str">
        <x:v>绝境</x:v>
      </x:c>
      <x:c r="F298" s="7" t="str">
        <x:v>使装备者的攻击力提高42%。当装备者消灭敌方目标时，回复等同于自身21%攻击力的生命值。</x:v>
      </x:c>
      <x:c r="G298" s="6" t="str">
        <x:v>[0.42, 0.21]</x:v>
      </x:c>
      <x:c r="H298" s="6" t="str">
        <x:v>https://raw.githubusercontent.com/Mar-7th/StarRailRes/dbe8cdfcfb0bf657b9fe1cf92d5537f118ccb487/index_new/cn/light_cone_ranks.json</x:v>
      </x:c>
    </x:row>
    <x:row r="299" ht="20" customHeight="1">
      <x:c r="A299" s="6" t="str">
        <x:v>21033_5</x:v>
      </x:c>
      <x:c r="B299" s="6" t="str">
        <x:v>21033</x:v>
      </x:c>
      <x:c r="C299" s="6" t="str">
        <x:v>无处可逃</x:v>
      </x:c>
      <x:c r="D299" s="6" t="n">
        <x:v>5</x:v>
      </x:c>
      <x:c r="E299" s="6" t="str">
        <x:v>绝境</x:v>
      </x:c>
      <x:c r="F299" s="7" t="str">
        <x:v>使装备者的攻击力提高48%。当装备者消灭敌方目标时，回复等同于自身24%攻击力的生命值。</x:v>
      </x:c>
      <x:c r="G299" s="6" t="str">
        <x:v>[0.48, 0.24]</x:v>
      </x:c>
      <x:c r="H299" s="6" t="str">
        <x:v>https://raw.githubusercontent.com/Mar-7th/StarRailRes/dbe8cdfcfb0bf657b9fe1cf92d5537f118ccb487/index_new/cn/light_cone_ranks.json</x:v>
      </x:c>
    </x:row>
    <x:row r="300" ht="38" customHeight="1">
      <x:c r="A300" s="6" t="str">
        <x:v>21034_1</x:v>
      </x:c>
      <x:c r="B300" s="6" t="str">
        <x:v>21034</x:v>
      </x:c>
      <x:c r="C300" s="6" t="str">
        <x:v>今日亦是和平的一日</x:v>
      </x:c>
      <x:c r="D300" s="6" t="n">
        <x:v>1</x:v>
      </x:c>
      <x:c r="E300" s="6" t="str">
        <x:v>风雨将至</x:v>
      </x:c>
      <x:c r="F300" s="7" t="str">
        <x:v>进入战斗后，根据装备者的能量上限，提高装备者造成的伤害：每点能量提高0.2%，最多计入160点。</x:v>
      </x:c>
      <x:c r="G300" s="6" t="str">
        <x:v>[0.002, 160]</x:v>
      </x:c>
      <x:c r="H300" s="6" t="str">
        <x:v>https://raw.githubusercontent.com/Mar-7th/StarRailRes/dbe8cdfcfb0bf657b9fe1cf92d5537f118ccb487/index_new/cn/light_cone_ranks.json</x:v>
      </x:c>
    </x:row>
    <x:row r="301" ht="38" customHeight="1">
      <x:c r="A301" s="6" t="str">
        <x:v>21034_2</x:v>
      </x:c>
      <x:c r="B301" s="6" t="str">
        <x:v>21034</x:v>
      </x:c>
      <x:c r="C301" s="6" t="str">
        <x:v>今日亦是和平的一日</x:v>
      </x:c>
      <x:c r="D301" s="6" t="n">
        <x:v>2</x:v>
      </x:c>
      <x:c r="E301" s="6" t="str">
        <x:v>风雨将至</x:v>
      </x:c>
      <x:c r="F301" s="7" t="str">
        <x:v>进入战斗后，根据装备者的能量上限，提高装备者造成的伤害：每点能量提高0.25%，最多计入160点。</x:v>
      </x:c>
      <x:c r="G301" s="6" t="str">
        <x:v>[0.0025, 160]</x:v>
      </x:c>
      <x:c r="H301" s="6" t="str">
        <x:v>https://raw.githubusercontent.com/Mar-7th/StarRailRes/dbe8cdfcfb0bf657b9fe1cf92d5537f118ccb487/index_new/cn/light_cone_ranks.json</x:v>
      </x:c>
    </x:row>
    <x:row r="302" ht="38" customHeight="1">
      <x:c r="A302" s="6" t="str">
        <x:v>21034_3</x:v>
      </x:c>
      <x:c r="B302" s="6" t="str">
        <x:v>21034</x:v>
      </x:c>
      <x:c r="C302" s="6" t="str">
        <x:v>今日亦是和平的一日</x:v>
      </x:c>
      <x:c r="D302" s="6" t="n">
        <x:v>3</x:v>
      </x:c>
      <x:c r="E302" s="6" t="str">
        <x:v>风雨将至</x:v>
      </x:c>
      <x:c r="F302" s="7" t="str">
        <x:v>进入战斗后，根据装备者的能量上限，提高装备者造成的伤害：每点能量提高0.3%，最多计入160点。</x:v>
      </x:c>
      <x:c r="G302" s="6" t="str">
        <x:v>[0.003, 160]</x:v>
      </x:c>
      <x:c r="H302" s="6" t="str">
        <x:v>https://raw.githubusercontent.com/Mar-7th/StarRailRes/dbe8cdfcfb0bf657b9fe1cf92d5537f118ccb487/index_new/cn/light_cone_ranks.json</x:v>
      </x:c>
    </x:row>
    <x:row r="303" ht="38" customHeight="1">
      <x:c r="A303" s="6" t="str">
        <x:v>21034_4</x:v>
      </x:c>
      <x:c r="B303" s="6" t="str">
        <x:v>21034</x:v>
      </x:c>
      <x:c r="C303" s="6" t="str">
        <x:v>今日亦是和平的一日</x:v>
      </x:c>
      <x:c r="D303" s="6" t="n">
        <x:v>4</x:v>
      </x:c>
      <x:c r="E303" s="6" t="str">
        <x:v>风雨将至</x:v>
      </x:c>
      <x:c r="F303" s="7" t="str">
        <x:v>进入战斗后，根据装备者的能量上限，提高装备者造成的伤害：每点能量提高0.35%，最多计入160点。</x:v>
      </x:c>
      <x:c r="G303" s="6" t="str">
        <x:v>[0.0035, 160]</x:v>
      </x:c>
      <x:c r="H303" s="6" t="str">
        <x:v>https://raw.githubusercontent.com/Mar-7th/StarRailRes/dbe8cdfcfb0bf657b9fe1cf92d5537f118ccb487/index_new/cn/light_cone_ranks.json</x:v>
      </x:c>
    </x:row>
    <x:row r="304" ht="38" customHeight="1">
      <x:c r="A304" s="6" t="str">
        <x:v>21034_5</x:v>
      </x:c>
      <x:c r="B304" s="6" t="str">
        <x:v>21034</x:v>
      </x:c>
      <x:c r="C304" s="6" t="str">
        <x:v>今日亦是和平的一日</x:v>
      </x:c>
      <x:c r="D304" s="6" t="n">
        <x:v>5</x:v>
      </x:c>
      <x:c r="E304" s="6" t="str">
        <x:v>风雨将至</x:v>
      </x:c>
      <x:c r="F304" s="7" t="str">
        <x:v>进入战斗后，根据装备者的能量上限，提高装备者造成的伤害：每点能量提高0.4%，最多计入160点。</x:v>
      </x:c>
      <x:c r="G304" s="6" t="str">
        <x:v>[0.004, 160]</x:v>
      </x:c>
      <x:c r="H304" s="6" t="str">
        <x:v>https://raw.githubusercontent.com/Mar-7th/StarRailRes/dbe8cdfcfb0bf657b9fe1cf92d5537f118ccb487/index_new/cn/light_cone_ranks.json</x:v>
      </x:c>
    </x:row>
    <x:row r="305" ht="20" customHeight="1">
      <x:c r="A305" s="6" t="str">
        <x:v>21035_1</x:v>
      </x:c>
      <x:c r="B305" s="6" t="str">
        <x:v>21035</x:v>
      </x:c>
      <x:c r="C305" s="6" t="str">
        <x:v>何物为真</x:v>
      </x:c>
      <x:c r="D305" s="6" t="n">
        <x:v>1</x:v>
      </x:c>
      <x:c r="E305" s="6" t="str">
        <x:v>假设</x:v>
      </x:c>
      <x:c r="F305" s="7" t="str">
        <x:v>使装备者的击破特攻提高24%。施放普攻后，装备者回复等同于2%生命上限+800点的生命值。</x:v>
      </x:c>
      <x:c r="G305" s="6" t="str">
        <x:v>[0.24, 0.02, 800]</x:v>
      </x:c>
      <x:c r="H305" s="6" t="str">
        <x:v>https://raw.githubusercontent.com/Mar-7th/StarRailRes/dbe8cdfcfb0bf657b9fe1cf92d5537f118ccb487/index_new/cn/light_cone_ranks.json</x:v>
      </x:c>
    </x:row>
    <x:row r="306" ht="38" customHeight="1">
      <x:c r="A306" s="6" t="str">
        <x:v>21035_2</x:v>
      </x:c>
      <x:c r="B306" s="6" t="str">
        <x:v>21035</x:v>
      </x:c>
      <x:c r="C306" s="6" t="str">
        <x:v>何物为真</x:v>
      </x:c>
      <x:c r="D306" s="6" t="n">
        <x:v>2</x:v>
      </x:c>
      <x:c r="E306" s="6" t="str">
        <x:v>假设</x:v>
      </x:c>
      <x:c r="F306" s="7" t="str">
        <x:v>使装备者的击破特攻提高30%。施放普攻后，装备者回复等同于2.5%生命上限+800点的生命值。</x:v>
      </x:c>
      <x:c r="G306" s="6" t="str">
        <x:v>[0.3, 0.025, 800]</x:v>
      </x:c>
      <x:c r="H306" s="6" t="str">
        <x:v>https://raw.githubusercontent.com/Mar-7th/StarRailRes/dbe8cdfcfb0bf657b9fe1cf92d5537f118ccb487/index_new/cn/light_cone_ranks.json</x:v>
      </x:c>
    </x:row>
    <x:row r="307" ht="20" customHeight="1">
      <x:c r="A307" s="6" t="str">
        <x:v>21035_3</x:v>
      </x:c>
      <x:c r="B307" s="6" t="str">
        <x:v>21035</x:v>
      </x:c>
      <x:c r="C307" s="6" t="str">
        <x:v>何物为真</x:v>
      </x:c>
      <x:c r="D307" s="6" t="n">
        <x:v>3</x:v>
      </x:c>
      <x:c r="E307" s="6" t="str">
        <x:v>假设</x:v>
      </x:c>
      <x:c r="F307" s="7" t="str">
        <x:v>使装备者的击破特攻提高36%。施放普攻后，装备者回复等同于3%生命上限+800点的生命值。</x:v>
      </x:c>
      <x:c r="G307" s="6" t="str">
        <x:v>[0.36, 0.03, 800]</x:v>
      </x:c>
      <x:c r="H307" s="6" t="str">
        <x:v>https://raw.githubusercontent.com/Mar-7th/StarRailRes/dbe8cdfcfb0bf657b9fe1cf92d5537f118ccb487/index_new/cn/light_cone_ranks.json</x:v>
      </x:c>
    </x:row>
    <x:row r="308" ht="38" customHeight="1">
      <x:c r="A308" s="6" t="str">
        <x:v>21035_4</x:v>
      </x:c>
      <x:c r="B308" s="6" t="str">
        <x:v>21035</x:v>
      </x:c>
      <x:c r="C308" s="6" t="str">
        <x:v>何物为真</x:v>
      </x:c>
      <x:c r="D308" s="6" t="n">
        <x:v>4</x:v>
      </x:c>
      <x:c r="E308" s="6" t="str">
        <x:v>假设</x:v>
      </x:c>
      <x:c r="F308" s="7" t="str">
        <x:v>使装备者的击破特攻提高42%。施放普攻后，装备者回复等同于3.5%生命上限+800点的生命值。</x:v>
      </x:c>
      <x:c r="G308" s="6" t="str">
        <x:v>[0.42, 0.035, 800]</x:v>
      </x:c>
      <x:c r="H308" s="6" t="str">
        <x:v>https://raw.githubusercontent.com/Mar-7th/StarRailRes/dbe8cdfcfb0bf657b9fe1cf92d5537f118ccb487/index_new/cn/light_cone_ranks.json</x:v>
      </x:c>
    </x:row>
    <x:row r="309" ht="20" customHeight="1">
      <x:c r="A309" s="6" t="str">
        <x:v>21035_5</x:v>
      </x:c>
      <x:c r="B309" s="6" t="str">
        <x:v>21035</x:v>
      </x:c>
      <x:c r="C309" s="6" t="str">
        <x:v>何物为真</x:v>
      </x:c>
      <x:c r="D309" s="6" t="n">
        <x:v>5</x:v>
      </x:c>
      <x:c r="E309" s="6" t="str">
        <x:v>假设</x:v>
      </x:c>
      <x:c r="F309" s="7" t="str">
        <x:v>使装备者的击破特攻提高48%。施放普攻后，装备者回复等同于4%生命上限+800点的生命值。</x:v>
      </x:c>
      <x:c r="G309" s="6" t="str">
        <x:v>[0.48, 0.04, 800]</x:v>
      </x:c>
      <x:c r="H309" s="6" t="str">
        <x:v>https://raw.githubusercontent.com/Mar-7th/StarRailRes/dbe8cdfcfb0bf657b9fe1cf92d5537f118ccb487/index_new/cn/light_cone_ranks.json</x:v>
      </x:c>
    </x:row>
    <x:row r="310" ht="53" customHeight="1">
      <x:c r="A310" s="6" t="str">
        <x:v>21036_1</x:v>
      </x:c>
      <x:c r="B310" s="6" t="str">
        <x:v>21036</x:v>
      </x:c>
      <x:c r="C310" s="6" t="str">
        <x:v>美梦小镇大冒险</x:v>
      </x:c>
      <x:c r="D310" s="6" t="n">
        <x:v>1</x:v>
      </x:c>
      <x:c r="E310" s="6" t="str">
        <x:v>团结</x:v>
      </x:c>
      <x:c r="F310" s="7" t="str">
        <x:v>装备者施放普攻、战技、终结技中某一类型的技能后，为我方全体附加【童心】，【童心】可以使我方目标对应类型的技能所造成的伤害提高12%。【童心】仅对装备者最新使用的技能类型生效，且不可叠加。</x:v>
      </x:c>
      <x:c r="G310" s="6" t="str">
        <x:v>[0.12]</x:v>
      </x:c>
      <x:c r="H310" s="6" t="str">
        <x:v>https://raw.githubusercontent.com/Mar-7th/StarRailRes/dbe8cdfcfb0bf657b9fe1cf92d5537f118ccb487/index_new/cn/light_cone_ranks.json</x:v>
      </x:c>
    </x:row>
    <x:row r="311" ht="53" customHeight="1">
      <x:c r="A311" s="6" t="str">
        <x:v>21036_2</x:v>
      </x:c>
      <x:c r="B311" s="6" t="str">
        <x:v>21036</x:v>
      </x:c>
      <x:c r="C311" s="6" t="str">
        <x:v>美梦小镇大冒险</x:v>
      </x:c>
      <x:c r="D311" s="6" t="n">
        <x:v>2</x:v>
      </x:c>
      <x:c r="E311" s="6" t="str">
        <x:v>团结</x:v>
      </x:c>
      <x:c r="F311" s="7" t="str">
        <x:v>装备者施放普攻、战技、终结技中某一类型的技能后，为我方全体附加【童心】，【童心】可以使我方目标对应类型的技能所造成的伤害提高14%。【童心】仅对装备者最新使用的技能类型生效，且不可叠加。</x:v>
      </x:c>
      <x:c r="G311" s="6" t="str">
        <x:v>[0.14]</x:v>
      </x:c>
      <x:c r="H311" s="6" t="str">
        <x:v>https://raw.githubusercontent.com/Mar-7th/StarRailRes/dbe8cdfcfb0bf657b9fe1cf92d5537f118ccb487/index_new/cn/light_cone_ranks.json</x:v>
      </x:c>
    </x:row>
    <x:row r="312" ht="53" customHeight="1">
      <x:c r="A312" s="6" t="str">
        <x:v>21036_3</x:v>
      </x:c>
      <x:c r="B312" s="6" t="str">
        <x:v>21036</x:v>
      </x:c>
      <x:c r="C312" s="6" t="str">
        <x:v>美梦小镇大冒险</x:v>
      </x:c>
      <x:c r="D312" s="6" t="n">
        <x:v>3</x:v>
      </x:c>
      <x:c r="E312" s="6" t="str">
        <x:v>团结</x:v>
      </x:c>
      <x:c r="F312" s="7" t="str">
        <x:v>装备者施放普攻、战技、终结技中某一类型的技能后，为我方全体附加【童心】，【童心】可以使我方目标对应类型的技能所造成的伤害提高16%。【童心】仅对装备者最新使用的技能类型生效，且不可叠加。</x:v>
      </x:c>
      <x:c r="G312" s="6" t="str">
        <x:v>[0.16]</x:v>
      </x:c>
      <x:c r="H312" s="6" t="str">
        <x:v>https://raw.githubusercontent.com/Mar-7th/StarRailRes/dbe8cdfcfb0bf657b9fe1cf92d5537f118ccb487/index_new/cn/light_cone_ranks.json</x:v>
      </x:c>
    </x:row>
    <x:row r="313" ht="53" customHeight="1">
      <x:c r="A313" s="6" t="str">
        <x:v>21036_4</x:v>
      </x:c>
      <x:c r="B313" s="6" t="str">
        <x:v>21036</x:v>
      </x:c>
      <x:c r="C313" s="6" t="str">
        <x:v>美梦小镇大冒险</x:v>
      </x:c>
      <x:c r="D313" s="6" t="n">
        <x:v>4</x:v>
      </x:c>
      <x:c r="E313" s="6" t="str">
        <x:v>团结</x:v>
      </x:c>
      <x:c r="F313" s="7" t="str">
        <x:v>装备者施放普攻、战技、终结技中某一类型的技能后，为我方全体附加【童心】，【童心】可以使我方目标对应类型的技能所造成的伤害提高18%。【童心】仅对装备者最新使用的技能类型生效，且不可叠加。</x:v>
      </x:c>
      <x:c r="G313" s="6" t="str">
        <x:v>[0.18]</x:v>
      </x:c>
      <x:c r="H313" s="6" t="str">
        <x:v>https://raw.githubusercontent.com/Mar-7th/StarRailRes/dbe8cdfcfb0bf657b9fe1cf92d5537f118ccb487/index_new/cn/light_cone_ranks.json</x:v>
      </x:c>
    </x:row>
    <x:row r="314" ht="53" customHeight="1">
      <x:c r="A314" s="6" t="str">
        <x:v>21036_5</x:v>
      </x:c>
      <x:c r="B314" s="6" t="str">
        <x:v>21036</x:v>
      </x:c>
      <x:c r="C314" s="6" t="str">
        <x:v>美梦小镇大冒险</x:v>
      </x:c>
      <x:c r="D314" s="6" t="n">
        <x:v>5</x:v>
      </x:c>
      <x:c r="E314" s="6" t="str">
        <x:v>团结</x:v>
      </x:c>
      <x:c r="F314" s="7" t="str">
        <x:v>装备者施放普攻、战技、终结技中某一类型的技能后，为我方全体附加【童心】，【童心】可以使我方目标对应类型的技能所造成的伤害提高20%。【童心】仅对装备者最新使用的技能类型生效，且不可叠加。</x:v>
      </x:c>
      <x:c r="G314" s="6" t="str">
        <x:v>[0.2]</x:v>
      </x:c>
      <x:c r="H314" s="6" t="str">
        <x:v>https://raw.githubusercontent.com/Mar-7th/StarRailRes/dbe8cdfcfb0bf657b9fe1cf92d5537f118ccb487/index_new/cn/light_cone_ranks.json</x:v>
      </x:c>
    </x:row>
    <x:row r="315" ht="38" customHeight="1">
      <x:c r="A315" s="6" t="str">
        <x:v>21037_1</x:v>
      </x:c>
      <x:c r="B315" s="6" t="str">
        <x:v>21037</x:v>
      </x:c>
      <x:c r="C315" s="6" t="str">
        <x:v>最后的赢家</x:v>
      </x:c>
      <x:c r="D315" s="6" t="n">
        <x:v>1</x:v>
      </x:c>
      <x:c r="E315" s="6" t="str">
        <x:v>下注</x:v>
      </x:c>
      <x:c r="F315" s="7" t="str">
        <x:v>使装备者的攻击力提高12%。当装备者对敌方目标造成暴击后获得一层【好运】，最多叠加4层。每层【好运】使装备者的暴击伤害提高8%，【好运】在装备者的回合结束时移除。</x:v>
      </x:c>
      <x:c r="G315" s="6" t="str">
        <x:v>[0.12, 0.08, 4]</x:v>
      </x:c>
      <x:c r="H315" s="6" t="str">
        <x:v>https://raw.githubusercontent.com/Mar-7th/StarRailRes/dbe8cdfcfb0bf657b9fe1cf92d5537f118ccb487/index_new/cn/light_cone_ranks.json</x:v>
      </x:c>
    </x:row>
    <x:row r="316" ht="38" customHeight="1">
      <x:c r="A316" s="6" t="str">
        <x:v>21037_2</x:v>
      </x:c>
      <x:c r="B316" s="6" t="str">
        <x:v>21037</x:v>
      </x:c>
      <x:c r="C316" s="6" t="str">
        <x:v>最后的赢家</x:v>
      </x:c>
      <x:c r="D316" s="6" t="n">
        <x:v>2</x:v>
      </x:c>
      <x:c r="E316" s="6" t="str">
        <x:v>下注</x:v>
      </x:c>
      <x:c r="F316" s="7" t="str">
        <x:v>使装备者的攻击力提高14%。当装备者对敌方目标造成暴击后获得一层【好运】，最多叠加4层。每层【好运】使装备者的暴击伤害提高9%，【好运】在装备者的回合结束时移除。</x:v>
      </x:c>
      <x:c r="G316" s="6" t="str">
        <x:v>[0.14, 0.09, 4]</x:v>
      </x:c>
      <x:c r="H316" s="6" t="str">
        <x:v>https://raw.githubusercontent.com/Mar-7th/StarRailRes/dbe8cdfcfb0bf657b9fe1cf92d5537f118ccb487/index_new/cn/light_cone_ranks.json</x:v>
      </x:c>
    </x:row>
    <x:row r="317" ht="38" customHeight="1">
      <x:c r="A317" s="6" t="str">
        <x:v>21037_3</x:v>
      </x:c>
      <x:c r="B317" s="6" t="str">
        <x:v>21037</x:v>
      </x:c>
      <x:c r="C317" s="6" t="str">
        <x:v>最后的赢家</x:v>
      </x:c>
      <x:c r="D317" s="6" t="n">
        <x:v>3</x:v>
      </x:c>
      <x:c r="E317" s="6" t="str">
        <x:v>下注</x:v>
      </x:c>
      <x:c r="F317" s="7" t="str">
        <x:v>使装备者的攻击力提高16%。当装备者对敌方目标造成暴击后获得一层【好运】，最多叠加4层。每层【好运】使装备者的暴击伤害提高10%，【好运】在装备者的回合结束时移除。</x:v>
      </x:c>
      <x:c r="G317" s="6" t="str">
        <x:v>[0.16, 0.1, 4]</x:v>
      </x:c>
      <x:c r="H317" s="6" t="str">
        <x:v>https://raw.githubusercontent.com/Mar-7th/StarRailRes/dbe8cdfcfb0bf657b9fe1cf92d5537f118ccb487/index_new/cn/light_cone_ranks.json</x:v>
      </x:c>
    </x:row>
    <x:row r="318" ht="38" customHeight="1">
      <x:c r="A318" s="6" t="str">
        <x:v>21037_4</x:v>
      </x:c>
      <x:c r="B318" s="6" t="str">
        <x:v>21037</x:v>
      </x:c>
      <x:c r="C318" s="6" t="str">
        <x:v>最后的赢家</x:v>
      </x:c>
      <x:c r="D318" s="6" t="n">
        <x:v>4</x:v>
      </x:c>
      <x:c r="E318" s="6" t="str">
        <x:v>下注</x:v>
      </x:c>
      <x:c r="F318" s="7" t="str">
        <x:v>使装备者的攻击力提高18%。当装备者对敌方目标造成暴击后获得一层【好运】，最多叠加4层。每层【好运】使装备者的暴击伤害提高11%，【好运】在装备者的回合结束时移除。</x:v>
      </x:c>
      <x:c r="G318" s="6" t="str">
        <x:v>[0.18, 0.11, 4]</x:v>
      </x:c>
      <x:c r="H318" s="6" t="str">
        <x:v>https://raw.githubusercontent.com/Mar-7th/StarRailRes/dbe8cdfcfb0bf657b9fe1cf92d5537f118ccb487/index_new/cn/light_cone_ranks.json</x:v>
      </x:c>
    </x:row>
    <x:row r="319" ht="38" customHeight="1">
      <x:c r="A319" s="6" t="str">
        <x:v>21037_5</x:v>
      </x:c>
      <x:c r="B319" s="6" t="str">
        <x:v>21037</x:v>
      </x:c>
      <x:c r="C319" s="6" t="str">
        <x:v>最后的赢家</x:v>
      </x:c>
      <x:c r="D319" s="6" t="n">
        <x:v>5</x:v>
      </x:c>
      <x:c r="E319" s="6" t="str">
        <x:v>下注</x:v>
      </x:c>
      <x:c r="F319" s="7" t="str">
        <x:v>使装备者的攻击力提高20%。当装备者对敌方目标造成暴击后获得一层【好运】，最多叠加4层。每层【好运】使装备者的暴击伤害提高12%，【好运】在装备者的回合结束时移除。</x:v>
      </x:c>
      <x:c r="G319" s="6" t="str">
        <x:v>[0.2, 0.12, 4]</x:v>
      </x:c>
      <x:c r="H319" s="6" t="str">
        <x:v>https://raw.githubusercontent.com/Mar-7th/StarRailRes/dbe8cdfcfb0bf657b9fe1cf92d5537f118ccb487/index_new/cn/light_cone_ranks.json</x:v>
      </x:c>
    </x:row>
    <x:row r="320" ht="53" customHeight="1">
      <x:c r="A320" s="6" t="str">
        <x:v>21038_1</x:v>
      </x:c>
      <x:c r="B320" s="6" t="str">
        <x:v>21038</x:v>
      </x:c>
      <x:c r="C320" s="6" t="str">
        <x:v>在火的远处</x:v>
      </x:c>
      <x:c r="D320" s="6" t="n">
        <x:v>1</x:v>
      </x:c>
      <x:c r="E320" s="6" t="str">
        <x:v>爆燃</x:v>
      </x:c>
      <x:c r="F320" s="7" t="str">
        <x:v>当装备者在单次受到攻击中累计损失的生命值超过最大生命值的25%，或单次消耗自身生命值超过最大生命值的25%，则立即回复等同于装备者生命上限15%的生命值，同时使装备者造成的伤害提高25%，持续2回合。该效果每3回合只能触发1次。</x:v>
      </x:c>
      <x:c r="G320" s="6" t="str">
        <x:v>[0.25, 0.25, 0.15, 2, 3]</x:v>
      </x:c>
      <x:c r="H320" s="6" t="str">
        <x:v>https://raw.githubusercontent.com/Mar-7th/StarRailRes/dbe8cdfcfb0bf657b9fe1cf92d5537f118ccb487/index_new/cn/light_cone_ranks.json</x:v>
      </x:c>
    </x:row>
    <x:row r="321" ht="53" customHeight="1">
      <x:c r="A321" s="6" t="str">
        <x:v>21038_2</x:v>
      </x:c>
      <x:c r="B321" s="6" t="str">
        <x:v>21038</x:v>
      </x:c>
      <x:c r="C321" s="6" t="str">
        <x:v>在火的远处</x:v>
      </x:c>
      <x:c r="D321" s="6" t="n">
        <x:v>2</x:v>
      </x:c>
      <x:c r="E321" s="6" t="str">
        <x:v>爆燃</x:v>
      </x:c>
      <x:c r="F321" s="7" t="str">
        <x:v>当装备者在单次受到攻击中累计损失的生命值超过最大生命值的25%，或单次消耗自身生命值超过最大生命值的25%，则立即回复等同于装备者生命上限15%的生命值，同时使装备者造成的伤害提高31.25%，持续2回合。该效果每3回合只能触发1次。</x:v>
      </x:c>
      <x:c r="G321" s="6" t="str">
        <x:v>[0.25, 0.3125, 0.15, 2, 3]</x:v>
      </x:c>
      <x:c r="H321" s="6" t="str">
        <x:v>https://raw.githubusercontent.com/Mar-7th/StarRailRes/dbe8cdfcfb0bf657b9fe1cf92d5537f118ccb487/index_new/cn/light_cone_ranks.json</x:v>
      </x:c>
    </x:row>
    <x:row r="322" ht="53" customHeight="1">
      <x:c r="A322" s="6" t="str">
        <x:v>21038_3</x:v>
      </x:c>
      <x:c r="B322" s="6" t="str">
        <x:v>21038</x:v>
      </x:c>
      <x:c r="C322" s="6" t="str">
        <x:v>在火的远处</x:v>
      </x:c>
      <x:c r="D322" s="6" t="n">
        <x:v>3</x:v>
      </x:c>
      <x:c r="E322" s="6" t="str">
        <x:v>爆燃</x:v>
      </x:c>
      <x:c r="F322" s="7" t="str">
        <x:v>当装备者在单次受到攻击中累计损失的生命值超过最大生命值的25%，或单次消耗自身生命值超过最大生命值的25%，则立即回复等同于装备者生命上限15%的生命值，同时使装备者造成的伤害提高37.5%，持续2回合。该效果每3回合只能触发1次。</x:v>
      </x:c>
      <x:c r="G322" s="6" t="str">
        <x:v>[0.25, 0.375, 0.15, 2, 3]</x:v>
      </x:c>
      <x:c r="H322" s="6" t="str">
        <x:v>https://raw.githubusercontent.com/Mar-7th/StarRailRes/dbe8cdfcfb0bf657b9fe1cf92d5537f118ccb487/index_new/cn/light_cone_ranks.json</x:v>
      </x:c>
    </x:row>
    <x:row r="323" ht="53" customHeight="1">
      <x:c r="A323" s="6" t="str">
        <x:v>21038_4</x:v>
      </x:c>
      <x:c r="B323" s="6" t="str">
        <x:v>21038</x:v>
      </x:c>
      <x:c r="C323" s="6" t="str">
        <x:v>在火的远处</x:v>
      </x:c>
      <x:c r="D323" s="6" t="n">
        <x:v>4</x:v>
      </x:c>
      <x:c r="E323" s="6" t="str">
        <x:v>爆燃</x:v>
      </x:c>
      <x:c r="F323" s="7" t="str">
        <x:v>当装备者在单次受到攻击中累计损失的生命值超过最大生命值的25%，或单次消耗自身生命值超过最大生命值的25%，则立即回复等同于装备者生命上限15%的生命值，同时使装备者造成的伤害提高43.75%，持续2回合。该效果每3回合只能触发1次。</x:v>
      </x:c>
      <x:c r="G323" s="6" t="str">
        <x:v>[0.25, 0.4375, 0.15, 2, 3]</x:v>
      </x:c>
      <x:c r="H323" s="6" t="str">
        <x:v>https://raw.githubusercontent.com/Mar-7th/StarRailRes/dbe8cdfcfb0bf657b9fe1cf92d5537f118ccb487/index_new/cn/light_cone_ranks.json</x:v>
      </x:c>
    </x:row>
    <x:row r="324" ht="53" customHeight="1">
      <x:c r="A324" s="6" t="str">
        <x:v>21038_5</x:v>
      </x:c>
      <x:c r="B324" s="6" t="str">
        <x:v>21038</x:v>
      </x:c>
      <x:c r="C324" s="6" t="str">
        <x:v>在火的远处</x:v>
      </x:c>
      <x:c r="D324" s="6" t="n">
        <x:v>5</x:v>
      </x:c>
      <x:c r="E324" s="6" t="str">
        <x:v>爆燃</x:v>
      </x:c>
      <x:c r="F324" s="7" t="str">
        <x:v>当装备者在单次受到攻击中累计损失的生命值超过最大生命值的25%，或单次消耗自身生命值超过最大生命值的25%，则立即回复等同于装备者生命上限15%的生命值，同时使装备者造成的伤害提高50%，持续2回合。该效果每3回合只能触发1次。</x:v>
      </x:c>
      <x:c r="G324" s="6" t="str">
        <x:v>[0.25, 0.5, 0.15, 2, 3]</x:v>
      </x:c>
      <x:c r="H324" s="6" t="str">
        <x:v>https://raw.githubusercontent.com/Mar-7th/StarRailRes/dbe8cdfcfb0bf657b9fe1cf92d5537f118ccb487/index_new/cn/light_cone_ranks.json</x:v>
      </x:c>
    </x:row>
    <x:row r="325" ht="38" customHeight="1">
      <x:c r="A325" s="6" t="str">
        <x:v>21039_1</x:v>
      </x:c>
      <x:c r="B325" s="6" t="str">
        <x:v>21039</x:v>
      </x:c>
      <x:c r="C325" s="6" t="str">
        <x:v>织造命运之线</x:v>
      </x:c>
      <x:c r="D325" s="6" t="n">
        <x:v>1</x:v>
      </x:c>
      <x:c r="E325" s="6" t="str">
        <x:v>洞见</x:v>
      </x:c>
      <x:c r="F325" s="7" t="str">
        <x:v>使装备者的效果抵抗提高12%。装备者每有100点防御力，使装备者造成的伤害提高0.8%，最多使造成的伤害提高32%。</x:v>
      </x:c>
      <x:c r="G325" s="6" t="str">
        <x:v>[0.12, 100, 0.008, 0.32]</x:v>
      </x:c>
      <x:c r="H325" s="6" t="str">
        <x:v>https://raw.githubusercontent.com/Mar-7th/StarRailRes/dbe8cdfcfb0bf657b9fe1cf92d5537f118ccb487/index_new/cn/light_cone_ranks.json</x:v>
      </x:c>
    </x:row>
    <x:row r="326" ht="38" customHeight="1">
      <x:c r="A326" s="6" t="str">
        <x:v>21039_2</x:v>
      </x:c>
      <x:c r="B326" s="6" t="str">
        <x:v>21039</x:v>
      </x:c>
      <x:c r="C326" s="6" t="str">
        <x:v>织造命运之线</x:v>
      </x:c>
      <x:c r="D326" s="6" t="n">
        <x:v>2</x:v>
      </x:c>
      <x:c r="E326" s="6" t="str">
        <x:v>洞见</x:v>
      </x:c>
      <x:c r="F326" s="7" t="str">
        <x:v>使装备者的效果抵抗提高14%。装备者每有100点防御力，使装备者造成的伤害提高0.9%，最多使造成的伤害提高36%。</x:v>
      </x:c>
      <x:c r="G326" s="6" t="str">
        <x:v>[0.14, 100, 0.009, 0.36]</x:v>
      </x:c>
      <x:c r="H326" s="6" t="str">
        <x:v>https://raw.githubusercontent.com/Mar-7th/StarRailRes/dbe8cdfcfb0bf657b9fe1cf92d5537f118ccb487/index_new/cn/light_cone_ranks.json</x:v>
      </x:c>
    </x:row>
    <x:row r="327" ht="38" customHeight="1">
      <x:c r="A327" s="6" t="str">
        <x:v>21039_3</x:v>
      </x:c>
      <x:c r="B327" s="6" t="str">
        <x:v>21039</x:v>
      </x:c>
      <x:c r="C327" s="6" t="str">
        <x:v>织造命运之线</x:v>
      </x:c>
      <x:c r="D327" s="6" t="n">
        <x:v>3</x:v>
      </x:c>
      <x:c r="E327" s="6" t="str">
        <x:v>洞见</x:v>
      </x:c>
      <x:c r="F327" s="7" t="str">
        <x:v>使装备者的效果抵抗提高16%。装备者每有100点防御力，使装备者造成的伤害提高1%，最多使造成的伤害提高40%。</x:v>
      </x:c>
      <x:c r="G327" s="6" t="str">
        <x:v>[0.16, 100, 0.01, 0.4]</x:v>
      </x:c>
      <x:c r="H327" s="6" t="str">
        <x:v>https://raw.githubusercontent.com/Mar-7th/StarRailRes/dbe8cdfcfb0bf657b9fe1cf92d5537f118ccb487/index_new/cn/light_cone_ranks.json</x:v>
      </x:c>
    </x:row>
    <x:row r="328" ht="38" customHeight="1">
      <x:c r="A328" s="6" t="str">
        <x:v>21039_4</x:v>
      </x:c>
      <x:c r="B328" s="6" t="str">
        <x:v>21039</x:v>
      </x:c>
      <x:c r="C328" s="6" t="str">
        <x:v>织造命运之线</x:v>
      </x:c>
      <x:c r="D328" s="6" t="n">
        <x:v>4</x:v>
      </x:c>
      <x:c r="E328" s="6" t="str">
        <x:v>洞见</x:v>
      </x:c>
      <x:c r="F328" s="7" t="str">
        <x:v>使装备者的效果抵抗提高18%。装备者每有100点防御力，使装备者造成的伤害提高1.1%，最多使造成的伤害提高44%。</x:v>
      </x:c>
      <x:c r="G328" s="6" t="str">
        <x:v>[0.18, 100, 0.011, 0.44]</x:v>
      </x:c>
      <x:c r="H328" s="6" t="str">
        <x:v>https://raw.githubusercontent.com/Mar-7th/StarRailRes/dbe8cdfcfb0bf657b9fe1cf92d5537f118ccb487/index_new/cn/light_cone_ranks.json</x:v>
      </x:c>
    </x:row>
    <x:row r="329" ht="38" customHeight="1">
      <x:c r="A329" s="6" t="str">
        <x:v>21039_5</x:v>
      </x:c>
      <x:c r="B329" s="6" t="str">
        <x:v>21039</x:v>
      </x:c>
      <x:c r="C329" s="6" t="str">
        <x:v>织造命运之线</x:v>
      </x:c>
      <x:c r="D329" s="6" t="n">
        <x:v>5</x:v>
      </x:c>
      <x:c r="E329" s="6" t="str">
        <x:v>洞见</x:v>
      </x:c>
      <x:c r="F329" s="7" t="str">
        <x:v>使装备者的效果抵抗提高20%。装备者每有100点防御力，使装备者造成的伤害提高1.2%，最多使造成的伤害提高48%。</x:v>
      </x:c>
      <x:c r="G329" s="6" t="str">
        <x:v>[0.2, 100, 0.012, 0.48]</x:v>
      </x:c>
      <x:c r="H329" s="6" t="str">
        <x:v>https://raw.githubusercontent.com/Mar-7th/StarRailRes/dbe8cdfcfb0bf657b9fe1cf92d5537f118ccb487/index_new/cn/light_cone_ranks.json</x:v>
      </x:c>
    </x:row>
    <x:row r="330" ht="38" customHeight="1">
      <x:c r="A330" s="6" t="str">
        <x:v>21040_1</x:v>
      </x:c>
      <x:c r="B330" s="6" t="str">
        <x:v>21040</x:v>
      </x:c>
      <x:c r="C330" s="6" t="str">
        <x:v>银河沦陷日</x:v>
      </x:c>
      <x:c r="D330" s="6" t="n">
        <x:v>1</x:v>
      </x:c>
      <x:c r="E330" s="6" t="str">
        <x:v>攻略</x:v>
      </x:c>
      <x:c r="F330" s="7" t="str">
        <x:v>使装备者的攻击力提高16%。装备者施放攻击后，若有不少于2个被攻击的敌方目标具有对应属性弱点，装备者的暴击伤害提高20%，持续2回合。</x:v>
      </x:c>
      <x:c r="G330" s="6" t="str">
        <x:v>[0.16, 0.2, 2]</x:v>
      </x:c>
      <x:c r="H330" s="6" t="str">
        <x:v>https://raw.githubusercontent.com/Mar-7th/StarRailRes/dbe8cdfcfb0bf657b9fe1cf92d5537f118ccb487/index_new/cn/light_cone_ranks.json</x:v>
      </x:c>
    </x:row>
    <x:row r="331" ht="38" customHeight="1">
      <x:c r="A331" s="6" t="str">
        <x:v>21040_2</x:v>
      </x:c>
      <x:c r="B331" s="6" t="str">
        <x:v>21040</x:v>
      </x:c>
      <x:c r="C331" s="6" t="str">
        <x:v>银河沦陷日</x:v>
      </x:c>
      <x:c r="D331" s="6" t="n">
        <x:v>2</x:v>
      </x:c>
      <x:c r="E331" s="6" t="str">
        <x:v>攻略</x:v>
      </x:c>
      <x:c r="F331" s="7" t="str">
        <x:v>使装备者的攻击力提高18%。装备者施放攻击后，若有不少于2个被攻击的敌方目标具有对应属性弱点，装备者的暴击伤害提高25%，持续2回合。</x:v>
      </x:c>
      <x:c r="G331" s="6" t="str">
        <x:v>[0.18, 0.25, 2]</x:v>
      </x:c>
      <x:c r="H331" s="6" t="str">
        <x:v>https://raw.githubusercontent.com/Mar-7th/StarRailRes/dbe8cdfcfb0bf657b9fe1cf92d5537f118ccb487/index_new/cn/light_cone_ranks.json</x:v>
      </x:c>
    </x:row>
    <x:row r="332" ht="38" customHeight="1">
      <x:c r="A332" s="6" t="str">
        <x:v>21040_3</x:v>
      </x:c>
      <x:c r="B332" s="6" t="str">
        <x:v>21040</x:v>
      </x:c>
      <x:c r="C332" s="6" t="str">
        <x:v>银河沦陷日</x:v>
      </x:c>
      <x:c r="D332" s="6" t="n">
        <x:v>3</x:v>
      </x:c>
      <x:c r="E332" s="6" t="str">
        <x:v>攻略</x:v>
      </x:c>
      <x:c r="F332" s="7" t="str">
        <x:v>使装备者的攻击力提高20%。装备者施放攻击后，若有不少于2个被攻击的敌方目标具有对应属性弱点，装备者的暴击伤害提高30%，持续2回合。</x:v>
      </x:c>
      <x:c r="G332" s="6" t="str">
        <x:v>[0.2, 0.3, 2]</x:v>
      </x:c>
      <x:c r="H332" s="6" t="str">
        <x:v>https://raw.githubusercontent.com/Mar-7th/StarRailRes/dbe8cdfcfb0bf657b9fe1cf92d5537f118ccb487/index_new/cn/light_cone_ranks.json</x:v>
      </x:c>
    </x:row>
    <x:row r="333" ht="38" customHeight="1">
      <x:c r="A333" s="6" t="str">
        <x:v>21040_4</x:v>
      </x:c>
      <x:c r="B333" s="6" t="str">
        <x:v>21040</x:v>
      </x:c>
      <x:c r="C333" s="6" t="str">
        <x:v>银河沦陷日</x:v>
      </x:c>
      <x:c r="D333" s="6" t="n">
        <x:v>4</x:v>
      </x:c>
      <x:c r="E333" s="6" t="str">
        <x:v>攻略</x:v>
      </x:c>
      <x:c r="F333" s="7" t="str">
        <x:v>使装备者的攻击力提高22%。装备者施放攻击后，若有不少于2个被攻击的敌方目标具有对应属性弱点，装备者的暴击伤害提高35%，持续2回合。</x:v>
      </x:c>
      <x:c r="G333" s="6" t="str">
        <x:v>[0.22, 0.35, 2]</x:v>
      </x:c>
      <x:c r="H333" s="6" t="str">
        <x:v>https://raw.githubusercontent.com/Mar-7th/StarRailRes/dbe8cdfcfb0bf657b9fe1cf92d5537f118ccb487/index_new/cn/light_cone_ranks.json</x:v>
      </x:c>
    </x:row>
    <x:row r="334" ht="38" customHeight="1">
      <x:c r="A334" s="6" t="str">
        <x:v>21040_5</x:v>
      </x:c>
      <x:c r="B334" s="6" t="str">
        <x:v>21040</x:v>
      </x:c>
      <x:c r="C334" s="6" t="str">
        <x:v>银河沦陷日</x:v>
      </x:c>
      <x:c r="D334" s="6" t="n">
        <x:v>5</x:v>
      </x:c>
      <x:c r="E334" s="6" t="str">
        <x:v>攻略</x:v>
      </x:c>
      <x:c r="F334" s="7" t="str">
        <x:v>使装备者的攻击力提高24%。装备者施放攻击后，若有不少于2个被攻击的敌方目标具有对应属性弱点，装备者的暴击伤害提高40%，持续2回合。</x:v>
      </x:c>
      <x:c r="G334" s="6" t="str">
        <x:v>[0.24, 0.4, 2]</x:v>
      </x:c>
      <x:c r="H334" s="6" t="str">
        <x:v>https://raw.githubusercontent.com/Mar-7th/StarRailRes/dbe8cdfcfb0bf657b9fe1cf92d5537f118ccb487/index_new/cn/light_cone_ranks.json</x:v>
      </x:c>
    </x:row>
    <x:row r="335" ht="38" customHeight="1">
      <x:c r="A335" s="6" t="str">
        <x:v>21041_1</x:v>
      </x:c>
      <x:c r="B335" s="6" t="str">
        <x:v>21041</x:v>
      </x:c>
      <x:c r="C335" s="6" t="str">
        <x:v>好戏开演</x:v>
      </x:c>
      <x:c r="D335" s="6" t="n">
        <x:v>1</x:v>
      </x:c>
      <x:c r="E335" s="6" t="str">
        <x:v>自娱自乐</x:v>
      </x:c>
      <x:c r="F335" s="7" t="str">
        <x:v>装备者对敌方目标施加负面状态后，获得一层【戏法】，每层【戏法】使装备者造成的伤害提高6%，最多叠加3层，持续1回合。当装备者的效果命中大于等于80%时，攻击力提高20%。</x:v>
      </x:c>
      <x:c r="G335" s="6" t="str">
        <x:v>[0.06, 3, 1, 0.8, 0.2]</x:v>
      </x:c>
      <x:c r="H335" s="6" t="str">
        <x:v>https://raw.githubusercontent.com/Mar-7th/StarRailRes/dbe8cdfcfb0bf657b9fe1cf92d5537f118ccb487/index_new/cn/light_cone_ranks.json</x:v>
      </x:c>
    </x:row>
    <x:row r="336" ht="38" customHeight="1">
      <x:c r="A336" s="6" t="str">
        <x:v>21041_2</x:v>
      </x:c>
      <x:c r="B336" s="6" t="str">
        <x:v>21041</x:v>
      </x:c>
      <x:c r="C336" s="6" t="str">
        <x:v>好戏开演</x:v>
      </x:c>
      <x:c r="D336" s="6" t="n">
        <x:v>2</x:v>
      </x:c>
      <x:c r="E336" s="6" t="str">
        <x:v>自娱自乐</x:v>
      </x:c>
      <x:c r="F336" s="7" t="str">
        <x:v>装备者对敌方目标施加负面状态后，获得一层【戏法】，每层【戏法】使装备者造成的伤害提高7%，最多叠加3层，持续1回合。当装备者的效果命中大于等于80%时，攻击力提高24%。</x:v>
      </x:c>
      <x:c r="G336" s="6" t="str">
        <x:v>[0.07, 3, 1, 0.8, 0.24]</x:v>
      </x:c>
      <x:c r="H336" s="6" t="str">
        <x:v>https://raw.githubusercontent.com/Mar-7th/StarRailRes/dbe8cdfcfb0bf657b9fe1cf92d5537f118ccb487/index_new/cn/light_cone_ranks.json</x:v>
      </x:c>
    </x:row>
    <x:row r="337" ht="38" customHeight="1">
      <x:c r="A337" s="6" t="str">
        <x:v>21041_3</x:v>
      </x:c>
      <x:c r="B337" s="6" t="str">
        <x:v>21041</x:v>
      </x:c>
      <x:c r="C337" s="6" t="str">
        <x:v>好戏开演</x:v>
      </x:c>
      <x:c r="D337" s="6" t="n">
        <x:v>3</x:v>
      </x:c>
      <x:c r="E337" s="6" t="str">
        <x:v>自娱自乐</x:v>
      </x:c>
      <x:c r="F337" s="7" t="str">
        <x:v>装备者对敌方目标施加负面状态后，获得一层【戏法】，每层【戏法】使装备者造成的伤害提高8%，最多叠加3层，持续1回合。当装备者的效果命中大于等于80%时，攻击力提高28%。</x:v>
      </x:c>
      <x:c r="G337" s="6" t="str">
        <x:v>[0.08, 3, 1, 0.8, 0.28]</x:v>
      </x:c>
      <x:c r="H337" s="6" t="str">
        <x:v>https://raw.githubusercontent.com/Mar-7th/StarRailRes/dbe8cdfcfb0bf657b9fe1cf92d5537f118ccb487/index_new/cn/light_cone_ranks.json</x:v>
      </x:c>
    </x:row>
    <x:row r="338" ht="38" customHeight="1">
      <x:c r="A338" s="6" t="str">
        <x:v>21041_4</x:v>
      </x:c>
      <x:c r="B338" s="6" t="str">
        <x:v>21041</x:v>
      </x:c>
      <x:c r="C338" s="6" t="str">
        <x:v>好戏开演</x:v>
      </x:c>
      <x:c r="D338" s="6" t="n">
        <x:v>4</x:v>
      </x:c>
      <x:c r="E338" s="6" t="str">
        <x:v>自娱自乐</x:v>
      </x:c>
      <x:c r="F338" s="7" t="str">
        <x:v>装备者对敌方目标施加负面状态后，获得一层【戏法】，每层【戏法】使装备者造成的伤害提高9%，最多叠加3层，持续1回合。当装备者的效果命中大于等于80%时，攻击力提高32%。</x:v>
      </x:c>
      <x:c r="G338" s="6" t="str">
        <x:v>[0.09, 3, 1, 0.8, 0.32]</x:v>
      </x:c>
      <x:c r="H338" s="6" t="str">
        <x:v>https://raw.githubusercontent.com/Mar-7th/StarRailRes/dbe8cdfcfb0bf657b9fe1cf92d5537f118ccb487/index_new/cn/light_cone_ranks.json</x:v>
      </x:c>
    </x:row>
    <x:row r="339" ht="38" customHeight="1">
      <x:c r="A339" s="6" t="str">
        <x:v>21041_5</x:v>
      </x:c>
      <x:c r="B339" s="6" t="str">
        <x:v>21041</x:v>
      </x:c>
      <x:c r="C339" s="6" t="str">
        <x:v>好戏开演</x:v>
      </x:c>
      <x:c r="D339" s="6" t="n">
        <x:v>5</x:v>
      </x:c>
      <x:c r="E339" s="6" t="str">
        <x:v>自娱自乐</x:v>
      </x:c>
      <x:c r="F339" s="7" t="str">
        <x:v>装备者对敌方目标施加负面状态后，获得一层【戏法】，每层【戏法】使装备者造成的伤害提高10%，最多叠加3层，持续1回合。当装备者的效果命中大于等于80%时，攻击力提高36%。</x:v>
      </x:c>
      <x:c r="G339" s="6" t="str">
        <x:v>[0.1, 3, 1, 0.8, 0.36]</x:v>
      </x:c>
      <x:c r="H339" s="6" t="str">
        <x:v>https://raw.githubusercontent.com/Mar-7th/StarRailRes/dbe8cdfcfb0bf657b9fe1cf92d5537f118ccb487/index_new/cn/light_cone_ranks.json</x:v>
      </x:c>
    </x:row>
    <x:row r="340" ht="20" customHeight="1">
      <x:c r="A340" s="6" t="str">
        <x:v>21042_1</x:v>
      </x:c>
      <x:c r="B340" s="6" t="str">
        <x:v>21042</x:v>
      </x:c>
      <x:c r="C340" s="6" t="str">
        <x:v>铭记于心的约定</x:v>
      </x:c>
      <x:c r="D340" s="6" t="n">
        <x:v>1</x:v>
      </x:c>
      <x:c r="E340" s="6" t="str">
        <x:v>传承</x:v>
      </x:c>
      <x:c r="F340" s="7" t="str">
        <x:v>使装备者的击破特攻提高28%。当装备者施放终结技时，暴击率提高15%，持续2回合。</x:v>
      </x:c>
      <x:c r="G340" s="6" t="str">
        <x:v>[0.28, 0.15, 2]</x:v>
      </x:c>
      <x:c r="H340" s="6" t="str">
        <x:v>https://raw.githubusercontent.com/Mar-7th/StarRailRes/dbe8cdfcfb0bf657b9fe1cf92d5537f118ccb487/index_new/cn/light_cone_ranks.json</x:v>
      </x:c>
    </x:row>
    <x:row r="341" ht="20" customHeight="1">
      <x:c r="A341" s="6" t="str">
        <x:v>21042_2</x:v>
      </x:c>
      <x:c r="B341" s="6" t="str">
        <x:v>21042</x:v>
      </x:c>
      <x:c r="C341" s="6" t="str">
        <x:v>铭记于心的约定</x:v>
      </x:c>
      <x:c r="D341" s="6" t="n">
        <x:v>2</x:v>
      </x:c>
      <x:c r="E341" s="6" t="str">
        <x:v>传承</x:v>
      </x:c>
      <x:c r="F341" s="7" t="str">
        <x:v>使装备者的击破特攻提高35%。当装备者施放终结技时，暴击率提高18.75%，持续2回合。</x:v>
      </x:c>
      <x:c r="G341" s="6" t="str">
        <x:v>[0.35, 0.1875, 2]</x:v>
      </x:c>
      <x:c r="H341" s="6" t="str">
        <x:v>https://raw.githubusercontent.com/Mar-7th/StarRailRes/dbe8cdfcfb0bf657b9fe1cf92d5537f118ccb487/index_new/cn/light_cone_ranks.json</x:v>
      </x:c>
    </x:row>
    <x:row r="342" ht="20" customHeight="1">
      <x:c r="A342" s="6" t="str">
        <x:v>21042_3</x:v>
      </x:c>
      <x:c r="B342" s="6" t="str">
        <x:v>21042</x:v>
      </x:c>
      <x:c r="C342" s="6" t="str">
        <x:v>铭记于心的约定</x:v>
      </x:c>
      <x:c r="D342" s="6" t="n">
        <x:v>3</x:v>
      </x:c>
      <x:c r="E342" s="6" t="str">
        <x:v>传承</x:v>
      </x:c>
      <x:c r="F342" s="7" t="str">
        <x:v>使装备者的击破特攻提高42%。当装备者施放终结技时，暴击率提高22.5%，持续2回合。</x:v>
      </x:c>
      <x:c r="G342" s="6" t="str">
        <x:v>[0.42, 0.225, 2]</x:v>
      </x:c>
      <x:c r="H342" s="6" t="str">
        <x:v>https://raw.githubusercontent.com/Mar-7th/StarRailRes/dbe8cdfcfb0bf657b9fe1cf92d5537f118ccb487/index_new/cn/light_cone_ranks.json</x:v>
      </x:c>
    </x:row>
    <x:row r="343" ht="20" customHeight="1">
      <x:c r="A343" s="6" t="str">
        <x:v>21042_4</x:v>
      </x:c>
      <x:c r="B343" s="6" t="str">
        <x:v>21042</x:v>
      </x:c>
      <x:c r="C343" s="6" t="str">
        <x:v>铭记于心的约定</x:v>
      </x:c>
      <x:c r="D343" s="6" t="n">
        <x:v>4</x:v>
      </x:c>
      <x:c r="E343" s="6" t="str">
        <x:v>传承</x:v>
      </x:c>
      <x:c r="F343" s="7" t="str">
        <x:v>使装备者的击破特攻提高49%。当装备者施放终结技时，暴击率提高26.25%，持续2回合。</x:v>
      </x:c>
      <x:c r="G343" s="6" t="str">
        <x:v>[0.49, 0.2625, 2]</x:v>
      </x:c>
      <x:c r="H343" s="6" t="str">
        <x:v>https://raw.githubusercontent.com/Mar-7th/StarRailRes/dbe8cdfcfb0bf657b9fe1cf92d5537f118ccb487/index_new/cn/light_cone_ranks.json</x:v>
      </x:c>
    </x:row>
    <x:row r="344" ht="20" customHeight="1">
      <x:c r="A344" s="6" t="str">
        <x:v>21042_5</x:v>
      </x:c>
      <x:c r="B344" s="6" t="str">
        <x:v>21042</x:v>
      </x:c>
      <x:c r="C344" s="6" t="str">
        <x:v>铭记于心的约定</x:v>
      </x:c>
      <x:c r="D344" s="6" t="n">
        <x:v>5</x:v>
      </x:c>
      <x:c r="E344" s="6" t="str">
        <x:v>传承</x:v>
      </x:c>
      <x:c r="F344" s="7" t="str">
        <x:v>使装备者的击破特攻提高56%。当装备者施放终结技时，暴击率提高30%，持续2回合。</x:v>
      </x:c>
      <x:c r="G344" s="6" t="str">
        <x:v>[0.56, 0.3, 2]</x:v>
      </x:c>
      <x:c r="H344" s="6" t="str">
        <x:v>https://raw.githubusercontent.com/Mar-7th/StarRailRes/dbe8cdfcfb0bf657b9fe1cf92d5537f118ccb487/index_new/cn/light_cone_ranks.json</x:v>
      </x:c>
    </x:row>
    <x:row r="345" ht="20" customHeight="1">
      <x:c r="A345" s="6" t="str">
        <x:v>21043_1</x:v>
      </x:c>
      <x:c r="B345" s="6" t="str">
        <x:v>21043</x:v>
      </x:c>
      <x:c r="C345" s="6" t="str">
        <x:v>两个人的演唱会</x:v>
      </x:c>
      <x:c r="D345" s="6" t="n">
        <x:v>1</x:v>
      </x:c>
      <x:c r="E345" s="6" t="str">
        <x:v>鼓舞</x:v>
      </x:c>
      <x:c r="F345" s="7" t="str">
        <x:v>使装备者的防御力提高16%。场上每有一名持有护盾的角色，装备者造成的伤害提高4%。</x:v>
      </x:c>
      <x:c r="G345" s="6" t="str">
        <x:v>[0.16, 0.04]</x:v>
      </x:c>
      <x:c r="H345" s="6" t="str">
        <x:v>https://raw.githubusercontent.com/Mar-7th/StarRailRes/dbe8cdfcfb0bf657b9fe1cf92d5537f118ccb487/index_new/cn/light_cone_ranks.json</x:v>
      </x:c>
    </x:row>
    <x:row r="346" ht="20" customHeight="1">
      <x:c r="A346" s="6" t="str">
        <x:v>21043_2</x:v>
      </x:c>
      <x:c r="B346" s="6" t="str">
        <x:v>21043</x:v>
      </x:c>
      <x:c r="C346" s="6" t="str">
        <x:v>两个人的演唱会</x:v>
      </x:c>
      <x:c r="D346" s="6" t="n">
        <x:v>2</x:v>
      </x:c>
      <x:c r="E346" s="6" t="str">
        <x:v>鼓舞</x:v>
      </x:c>
      <x:c r="F346" s="7" t="str">
        <x:v>使装备者的防御力提高20%。场上每有一名持有护盾的角色，装备者造成的伤害提高5%。</x:v>
      </x:c>
      <x:c r="G346" s="6" t="str">
        <x:v>[0.2, 0.05]</x:v>
      </x:c>
      <x:c r="H346" s="6" t="str">
        <x:v>https://raw.githubusercontent.com/Mar-7th/StarRailRes/dbe8cdfcfb0bf657b9fe1cf92d5537f118ccb487/index_new/cn/light_cone_ranks.json</x:v>
      </x:c>
    </x:row>
    <x:row r="347" ht="20" customHeight="1">
      <x:c r="A347" s="6" t="str">
        <x:v>21043_3</x:v>
      </x:c>
      <x:c r="B347" s="6" t="str">
        <x:v>21043</x:v>
      </x:c>
      <x:c r="C347" s="6" t="str">
        <x:v>两个人的演唱会</x:v>
      </x:c>
      <x:c r="D347" s="6" t="n">
        <x:v>3</x:v>
      </x:c>
      <x:c r="E347" s="6" t="str">
        <x:v>鼓舞</x:v>
      </x:c>
      <x:c r="F347" s="7" t="str">
        <x:v>使装备者的防御力提高24%。场上每有一名持有护盾的角色，装备者造成的伤害提高6%。</x:v>
      </x:c>
      <x:c r="G347" s="6" t="str">
        <x:v>[0.24, 0.06]</x:v>
      </x:c>
      <x:c r="H347" s="6" t="str">
        <x:v>https://raw.githubusercontent.com/Mar-7th/StarRailRes/dbe8cdfcfb0bf657b9fe1cf92d5537f118ccb487/index_new/cn/light_cone_ranks.json</x:v>
      </x:c>
    </x:row>
    <x:row r="348" ht="20" customHeight="1">
      <x:c r="A348" s="6" t="str">
        <x:v>21043_4</x:v>
      </x:c>
      <x:c r="B348" s="6" t="str">
        <x:v>21043</x:v>
      </x:c>
      <x:c r="C348" s="6" t="str">
        <x:v>两个人的演唱会</x:v>
      </x:c>
      <x:c r="D348" s="6" t="n">
        <x:v>4</x:v>
      </x:c>
      <x:c r="E348" s="6" t="str">
        <x:v>鼓舞</x:v>
      </x:c>
      <x:c r="F348" s="7" t="str">
        <x:v>使装备者的防御力提高28%。场上每有一名持有护盾的角色，装备者造成的伤害提高7%。</x:v>
      </x:c>
      <x:c r="G348" s="6" t="str">
        <x:v>[0.28, 0.07]</x:v>
      </x:c>
      <x:c r="H348" s="6" t="str">
        <x:v>https://raw.githubusercontent.com/Mar-7th/StarRailRes/dbe8cdfcfb0bf657b9fe1cf92d5537f118ccb487/index_new/cn/light_cone_ranks.json</x:v>
      </x:c>
    </x:row>
    <x:row r="349" ht="20" customHeight="1">
      <x:c r="A349" s="6" t="str">
        <x:v>21043_5</x:v>
      </x:c>
      <x:c r="B349" s="6" t="str">
        <x:v>21043</x:v>
      </x:c>
      <x:c r="C349" s="6" t="str">
        <x:v>两个人的演唱会</x:v>
      </x:c>
      <x:c r="D349" s="6" t="n">
        <x:v>5</x:v>
      </x:c>
      <x:c r="E349" s="6" t="str">
        <x:v>鼓舞</x:v>
      </x:c>
      <x:c r="F349" s="7" t="str">
        <x:v>使装备者的防御力提高32%。场上每有一名持有护盾的角色，装备者造成的伤害提高8%。</x:v>
      </x:c>
      <x:c r="G349" s="6" t="str">
        <x:v>[0.32, 0.08]</x:v>
      </x:c>
      <x:c r="H349" s="6" t="str">
        <x:v>https://raw.githubusercontent.com/Mar-7th/StarRailRes/dbe8cdfcfb0bf657b9fe1cf92d5537f118ccb487/index_new/cn/light_cone_ranks.json</x:v>
      </x:c>
    </x:row>
    <x:row r="350" ht="20" customHeight="1">
      <x:c r="A350" s="6" t="str">
        <x:v>21044_1</x:v>
      </x:c>
      <x:c r="B350" s="6" t="str">
        <x:v>21044</x:v>
      </x:c>
      <x:c r="C350" s="6" t="str">
        <x:v>无边曼舞</x:v>
      </x:c>
      <x:c r="D350" s="6" t="n">
        <x:v>1</x:v>
      </x:c>
      <x:c r="E350" s="6" t="str">
        <x:v>试探</x:v>
      </x:c>
      <x:c r="F350" s="7" t="str">
        <x:v>使装备者的暴击率提高8%。装备者对处于防御降低或减速状态下的敌人造成的暴击伤害提高24%。</x:v>
      </x:c>
      <x:c r="G350" s="6" t="str">
        <x:v>[0.08, 0.24]</x:v>
      </x:c>
      <x:c r="H350" s="6" t="str">
        <x:v>https://raw.githubusercontent.com/Mar-7th/StarRailRes/dbe8cdfcfb0bf657b9fe1cf92d5537f118ccb487/index_new/cn/light_cone_ranks.json</x:v>
      </x:c>
    </x:row>
    <x:row r="351" ht="38" customHeight="1">
      <x:c r="A351" s="6" t="str">
        <x:v>21044_2</x:v>
      </x:c>
      <x:c r="B351" s="6" t="str">
        <x:v>21044</x:v>
      </x:c>
      <x:c r="C351" s="6" t="str">
        <x:v>无边曼舞</x:v>
      </x:c>
      <x:c r="D351" s="6" t="n">
        <x:v>2</x:v>
      </x:c>
      <x:c r="E351" s="6" t="str">
        <x:v>试探</x:v>
      </x:c>
      <x:c r="F351" s="7" t="str">
        <x:v>使装备者的暴击率提高10%。装备者对处于防御降低或减速状态下的敌人造成的暴击伤害提高30%。</x:v>
      </x:c>
      <x:c r="G351" s="6" t="str">
        <x:v>[0.1, 0.3]</x:v>
      </x:c>
      <x:c r="H351" s="6" t="str">
        <x:v>https://raw.githubusercontent.com/Mar-7th/StarRailRes/dbe8cdfcfb0bf657b9fe1cf92d5537f118ccb487/index_new/cn/light_cone_ranks.json</x:v>
      </x:c>
    </x:row>
    <x:row r="352" ht="38" customHeight="1">
      <x:c r="A352" s="6" t="str">
        <x:v>21044_3</x:v>
      </x:c>
      <x:c r="B352" s="6" t="str">
        <x:v>21044</x:v>
      </x:c>
      <x:c r="C352" s="6" t="str">
        <x:v>无边曼舞</x:v>
      </x:c>
      <x:c r="D352" s="6" t="n">
        <x:v>3</x:v>
      </x:c>
      <x:c r="E352" s="6" t="str">
        <x:v>试探</x:v>
      </x:c>
      <x:c r="F352" s="7" t="str">
        <x:v>使装备者的暴击率提高12%。装备者对处于防御降低或减速状态下的敌人造成的暴击伤害提高36%。</x:v>
      </x:c>
      <x:c r="G352" s="6" t="str">
        <x:v>[0.12, 0.36]</x:v>
      </x:c>
      <x:c r="H352" s="6" t="str">
        <x:v>https://raw.githubusercontent.com/Mar-7th/StarRailRes/dbe8cdfcfb0bf657b9fe1cf92d5537f118ccb487/index_new/cn/light_cone_ranks.json</x:v>
      </x:c>
    </x:row>
    <x:row r="353" ht="38" customHeight="1">
      <x:c r="A353" s="6" t="str">
        <x:v>21044_4</x:v>
      </x:c>
      <x:c r="B353" s="6" t="str">
        <x:v>21044</x:v>
      </x:c>
      <x:c r="C353" s="6" t="str">
        <x:v>无边曼舞</x:v>
      </x:c>
      <x:c r="D353" s="6" t="n">
        <x:v>4</x:v>
      </x:c>
      <x:c r="E353" s="6" t="str">
        <x:v>试探</x:v>
      </x:c>
      <x:c r="F353" s="7" t="str">
        <x:v>使装备者的暴击率提高14%。装备者对处于防御降低或减速状态下的敌人造成的暴击伤害提高42%。</x:v>
      </x:c>
      <x:c r="G353" s="6" t="str">
        <x:v>[0.14, 0.42]</x:v>
      </x:c>
      <x:c r="H353" s="6" t="str">
        <x:v>https://raw.githubusercontent.com/Mar-7th/StarRailRes/dbe8cdfcfb0bf657b9fe1cf92d5537f118ccb487/index_new/cn/light_cone_ranks.json</x:v>
      </x:c>
    </x:row>
    <x:row r="354" ht="38" customHeight="1">
      <x:c r="A354" s="6" t="str">
        <x:v>21044_5</x:v>
      </x:c>
      <x:c r="B354" s="6" t="str">
        <x:v>21044</x:v>
      </x:c>
      <x:c r="C354" s="6" t="str">
        <x:v>无边曼舞</x:v>
      </x:c>
      <x:c r="D354" s="6" t="n">
        <x:v>5</x:v>
      </x:c>
      <x:c r="E354" s="6" t="str">
        <x:v>试探</x:v>
      </x:c>
      <x:c r="F354" s="7" t="str">
        <x:v>使装备者的暴击率提高16%。装备者对处于防御降低或减速状态下的敌人造成的暴击伤害提高48%。</x:v>
      </x:c>
      <x:c r="G354" s="6" t="str">
        <x:v>[0.16, 0.48]</x:v>
      </x:c>
      <x:c r="H354" s="6" t="str">
        <x:v>https://raw.githubusercontent.com/Mar-7th/StarRailRes/dbe8cdfcfb0bf657b9fe1cf92d5537f118ccb487/index_new/cn/light_cone_ranks.json</x:v>
      </x:c>
    </x:row>
    <x:row r="355" ht="20" customHeight="1">
      <x:c r="A355" s="6" t="str">
        <x:v>21045_1</x:v>
      </x:c>
      <x:c r="B355" s="6" t="str">
        <x:v>21045</x:v>
      </x:c>
      <x:c r="C355" s="6" t="str">
        <x:v>谐乐静默之后</x:v>
      </x:c>
      <x:c r="D355" s="6" t="n">
        <x:v>1</x:v>
      </x:c>
      <x:c r="E355" s="6" t="str">
        <x:v>沉寂</x:v>
      </x:c>
      <x:c r="F355" s="7" t="str">
        <x:v>使装备者的击破特攻提高28%。装备者施放终结技后，速度提高8%，持续2回合。</x:v>
      </x:c>
      <x:c r="G355" s="6" t="str">
        <x:v>[0.28, 0.08, 2]</x:v>
      </x:c>
      <x:c r="H355" s="6" t="str">
        <x:v>https://raw.githubusercontent.com/Mar-7th/StarRailRes/dbe8cdfcfb0bf657b9fe1cf92d5537f118ccb487/index_new/cn/light_cone_ranks.json</x:v>
      </x:c>
    </x:row>
    <x:row r="356" ht="20" customHeight="1">
      <x:c r="A356" s="6" t="str">
        <x:v>21045_2</x:v>
      </x:c>
      <x:c r="B356" s="6" t="str">
        <x:v>21045</x:v>
      </x:c>
      <x:c r="C356" s="6" t="str">
        <x:v>谐乐静默之后</x:v>
      </x:c>
      <x:c r="D356" s="6" t="n">
        <x:v>2</x:v>
      </x:c>
      <x:c r="E356" s="6" t="str">
        <x:v>沉寂</x:v>
      </x:c>
      <x:c r="F356" s="7" t="str">
        <x:v>使装备者的击破特攻提高35%。装备者施放终结技后，速度提高10%，持续2回合。</x:v>
      </x:c>
      <x:c r="G356" s="6" t="str">
        <x:v>[0.35, 0.1, 2]</x:v>
      </x:c>
      <x:c r="H356" s="6" t="str">
        <x:v>https://raw.githubusercontent.com/Mar-7th/StarRailRes/dbe8cdfcfb0bf657b9fe1cf92d5537f118ccb487/index_new/cn/light_cone_ranks.json</x:v>
      </x:c>
    </x:row>
    <x:row r="357" ht="20" customHeight="1">
      <x:c r="A357" s="6" t="str">
        <x:v>21045_3</x:v>
      </x:c>
      <x:c r="B357" s="6" t="str">
        <x:v>21045</x:v>
      </x:c>
      <x:c r="C357" s="6" t="str">
        <x:v>谐乐静默之后</x:v>
      </x:c>
      <x:c r="D357" s="6" t="n">
        <x:v>3</x:v>
      </x:c>
      <x:c r="E357" s="6" t="str">
        <x:v>沉寂</x:v>
      </x:c>
      <x:c r="F357" s="7" t="str">
        <x:v>使装备者的击破特攻提高42%。装备者施放终结技后，速度提高12%，持续2回合。</x:v>
      </x:c>
      <x:c r="G357" s="6" t="str">
        <x:v>[0.42, 0.12, 2]</x:v>
      </x:c>
      <x:c r="H357" s="6" t="str">
        <x:v>https://raw.githubusercontent.com/Mar-7th/StarRailRes/dbe8cdfcfb0bf657b9fe1cf92d5537f118ccb487/index_new/cn/light_cone_ranks.json</x:v>
      </x:c>
    </x:row>
    <x:row r="358" ht="20" customHeight="1">
      <x:c r="A358" s="6" t="str">
        <x:v>21045_4</x:v>
      </x:c>
      <x:c r="B358" s="6" t="str">
        <x:v>21045</x:v>
      </x:c>
      <x:c r="C358" s="6" t="str">
        <x:v>谐乐静默之后</x:v>
      </x:c>
      <x:c r="D358" s="6" t="n">
        <x:v>4</x:v>
      </x:c>
      <x:c r="E358" s="6" t="str">
        <x:v>沉寂</x:v>
      </x:c>
      <x:c r="F358" s="7" t="str">
        <x:v>使装备者的击破特攻提高49%。装备者施放终结技后，速度提高14%，持续2回合。</x:v>
      </x:c>
      <x:c r="G358" s="6" t="str">
        <x:v>[0.49, 0.14, 2]</x:v>
      </x:c>
      <x:c r="H358" s="6" t="str">
        <x:v>https://raw.githubusercontent.com/Mar-7th/StarRailRes/dbe8cdfcfb0bf657b9fe1cf92d5537f118ccb487/index_new/cn/light_cone_ranks.json</x:v>
      </x:c>
    </x:row>
    <x:row r="359" ht="20" customHeight="1">
      <x:c r="A359" s="6" t="str">
        <x:v>21045_5</x:v>
      </x:c>
      <x:c r="B359" s="6" t="str">
        <x:v>21045</x:v>
      </x:c>
      <x:c r="C359" s="6" t="str">
        <x:v>谐乐静默之后</x:v>
      </x:c>
      <x:c r="D359" s="6" t="n">
        <x:v>5</x:v>
      </x:c>
      <x:c r="E359" s="6" t="str">
        <x:v>沉寂</x:v>
      </x:c>
      <x:c r="F359" s="7" t="str">
        <x:v>使装备者的击破特攻提高56%。装备者施放终结技后，速度提高16%，持续2回合。</x:v>
      </x:c>
      <x:c r="G359" s="6" t="str">
        <x:v>[0.56, 0.16, 2]</x:v>
      </x:c>
      <x:c r="H359" s="6" t="str">
        <x:v>https://raw.githubusercontent.com/Mar-7th/StarRailRes/dbe8cdfcfb0bf657b9fe1cf92d5537f118ccb487/index_new/cn/light_cone_ranks.json</x:v>
      </x:c>
    </x:row>
    <x:row r="360" ht="38" customHeight="1">
      <x:c r="A360" s="6" t="str">
        <x:v>21046_1</x:v>
      </x:c>
      <x:c r="B360" s="6" t="str">
        <x:v>21046</x:v>
      </x:c>
      <x:c r="C360" s="6" t="str">
        <x:v>芳华待灼</x:v>
      </x:c>
      <x:c r="D360" s="6" t="n">
        <x:v>1</x:v>
      </x:c>
      <x:c r="E360" s="6" t="str">
        <x:v>莫失莫忘</x:v>
      </x:c>
      <x:c r="F360" s="7" t="str">
        <x:v>使装备者的攻击力提高16%。进入战斗时，若有两名及以上我方角色拥有任意相同命途，使这些角色的暴击伤害提高16%。同类技能无法重复生效。</x:v>
      </x:c>
      <x:c r="G360" s="6" t="str">
        <x:v>[0.16, 0.16]</x:v>
      </x:c>
      <x:c r="H360" s="6" t="str">
        <x:v>https://raw.githubusercontent.com/Mar-7th/StarRailRes/dbe8cdfcfb0bf657b9fe1cf92d5537f118ccb487/index_new/cn/light_cone_ranks.json</x:v>
      </x:c>
    </x:row>
    <x:row r="361" ht="38" customHeight="1">
      <x:c r="A361" s="6" t="str">
        <x:v>21046_2</x:v>
      </x:c>
      <x:c r="B361" s="6" t="str">
        <x:v>21046</x:v>
      </x:c>
      <x:c r="C361" s="6" t="str">
        <x:v>芳华待灼</x:v>
      </x:c>
      <x:c r="D361" s="6" t="n">
        <x:v>2</x:v>
      </x:c>
      <x:c r="E361" s="6" t="str">
        <x:v>莫失莫忘</x:v>
      </x:c>
      <x:c r="F361" s="7" t="str">
        <x:v>使装备者的攻击力提高20%。进入战斗时，若有两名及以上我方角色拥有任意相同命途，使这些角色的暴击伤害提高20%。同类技能无法重复生效。</x:v>
      </x:c>
      <x:c r="G361" s="6" t="str">
        <x:v>[0.2, 0.2]</x:v>
      </x:c>
      <x:c r="H361" s="6" t="str">
        <x:v>https://raw.githubusercontent.com/Mar-7th/StarRailRes/dbe8cdfcfb0bf657b9fe1cf92d5537f118ccb487/index_new/cn/light_cone_ranks.json</x:v>
      </x:c>
    </x:row>
    <x:row r="362" ht="38" customHeight="1">
      <x:c r="A362" s="6" t="str">
        <x:v>21046_3</x:v>
      </x:c>
      <x:c r="B362" s="6" t="str">
        <x:v>21046</x:v>
      </x:c>
      <x:c r="C362" s="6" t="str">
        <x:v>芳华待灼</x:v>
      </x:c>
      <x:c r="D362" s="6" t="n">
        <x:v>3</x:v>
      </x:c>
      <x:c r="E362" s="6" t="str">
        <x:v>莫失莫忘</x:v>
      </x:c>
      <x:c r="F362" s="7" t="str">
        <x:v>使装备者的攻击力提高24%。进入战斗时，若有两名及以上我方角色拥有任意相同命途，使这些角色的暴击伤害提高24%。同类技能无法重复生效。</x:v>
      </x:c>
      <x:c r="G362" s="6" t="str">
        <x:v>[0.24, 0.24]</x:v>
      </x:c>
      <x:c r="H362" s="6" t="str">
        <x:v>https://raw.githubusercontent.com/Mar-7th/StarRailRes/dbe8cdfcfb0bf657b9fe1cf92d5537f118ccb487/index_new/cn/light_cone_ranks.json</x:v>
      </x:c>
    </x:row>
    <x:row r="363" ht="38" customHeight="1">
      <x:c r="A363" s="6" t="str">
        <x:v>21046_4</x:v>
      </x:c>
      <x:c r="B363" s="6" t="str">
        <x:v>21046</x:v>
      </x:c>
      <x:c r="C363" s="6" t="str">
        <x:v>芳华待灼</x:v>
      </x:c>
      <x:c r="D363" s="6" t="n">
        <x:v>4</x:v>
      </x:c>
      <x:c r="E363" s="6" t="str">
        <x:v>莫失莫忘</x:v>
      </x:c>
      <x:c r="F363" s="7" t="str">
        <x:v>使装备者的攻击力提高28%。进入战斗时，若有两名及以上我方角色拥有任意相同命途，使这些角色的暴击伤害提高28%。同类技能无法重复生效。</x:v>
      </x:c>
      <x:c r="G363" s="6" t="str">
        <x:v>[0.28, 0.28]</x:v>
      </x:c>
      <x:c r="H363" s="6" t="str">
        <x:v>https://raw.githubusercontent.com/Mar-7th/StarRailRes/dbe8cdfcfb0bf657b9fe1cf92d5537f118ccb487/index_new/cn/light_cone_ranks.json</x:v>
      </x:c>
    </x:row>
    <x:row r="364" ht="38" customHeight="1">
      <x:c r="A364" s="6" t="str">
        <x:v>21046_5</x:v>
      </x:c>
      <x:c r="B364" s="6" t="str">
        <x:v>21046</x:v>
      </x:c>
      <x:c r="C364" s="6" t="str">
        <x:v>芳华待灼</x:v>
      </x:c>
      <x:c r="D364" s="6" t="n">
        <x:v>5</x:v>
      </x:c>
      <x:c r="E364" s="6" t="str">
        <x:v>莫失莫忘</x:v>
      </x:c>
      <x:c r="F364" s="7" t="str">
        <x:v>使装备者的攻击力提高32%。进入战斗时，若有两名及以上我方角色拥有任意相同命途，使这些角色的暴击伤害提高32%。同类技能无法重复生效。</x:v>
      </x:c>
      <x:c r="G364" s="6" t="str">
        <x:v>[0.32, 0.32]</x:v>
      </x:c>
      <x:c r="H364" s="6" t="str">
        <x:v>https://raw.githubusercontent.com/Mar-7th/StarRailRes/dbe8cdfcfb0bf657b9fe1cf92d5537f118ccb487/index_new/cn/light_cone_ranks.json</x:v>
      </x:c>
    </x:row>
    <x:row r="365" ht="38" customHeight="1">
      <x:c r="A365" s="6" t="str">
        <x:v>21047_1</x:v>
      </x:c>
      <x:c r="B365" s="6" t="str">
        <x:v>21047</x:v>
      </x:c>
      <x:c r="C365" s="6" t="str">
        <x:v>黑夜如影随行</x:v>
      </x:c>
      <x:c r="D365" s="6" t="n">
        <x:v>1</x:v>
      </x:c>
      <x:c r="E365" s="6" t="str">
        <x:v>隐匿</x:v>
      </x:c>
      <x:c r="F365" s="7" t="str">
        <x:v>使装备者的击破特攻提高28%。进入战斗时或造成击破伤害后，速度提高8%，持续2回合，该效果每回合只可触发1次。</x:v>
      </x:c>
      <x:c r="G365" s="6" t="str">
        <x:v>[0.28, 0.08, 2]</x:v>
      </x:c>
      <x:c r="H365" s="6" t="str">
        <x:v>https://raw.githubusercontent.com/Mar-7th/StarRailRes/dbe8cdfcfb0bf657b9fe1cf92d5537f118ccb487/index_new/cn/light_cone_ranks.json</x:v>
      </x:c>
    </x:row>
    <x:row r="366" ht="38" customHeight="1">
      <x:c r="A366" s="6" t="str">
        <x:v>21047_2</x:v>
      </x:c>
      <x:c r="B366" s="6" t="str">
        <x:v>21047</x:v>
      </x:c>
      <x:c r="C366" s="6" t="str">
        <x:v>黑夜如影随行</x:v>
      </x:c>
      <x:c r="D366" s="6" t="n">
        <x:v>2</x:v>
      </x:c>
      <x:c r="E366" s="6" t="str">
        <x:v>隐匿</x:v>
      </x:c>
      <x:c r="F366" s="7" t="str">
        <x:v>使装备者的击破特攻提高35%。进入战斗时或造成击破伤害后，速度提高9%，持续2回合，该效果每回合只可触发1次。</x:v>
      </x:c>
      <x:c r="G366" s="6" t="str">
        <x:v>[0.35, 0.09, 2]</x:v>
      </x:c>
      <x:c r="H366" s="6" t="str">
        <x:v>https://raw.githubusercontent.com/Mar-7th/StarRailRes/dbe8cdfcfb0bf657b9fe1cf92d5537f118ccb487/index_new/cn/light_cone_ranks.json</x:v>
      </x:c>
    </x:row>
    <x:row r="367" ht="38" customHeight="1">
      <x:c r="A367" s="6" t="str">
        <x:v>21047_3</x:v>
      </x:c>
      <x:c r="B367" s="6" t="str">
        <x:v>21047</x:v>
      </x:c>
      <x:c r="C367" s="6" t="str">
        <x:v>黑夜如影随行</x:v>
      </x:c>
      <x:c r="D367" s="6" t="n">
        <x:v>3</x:v>
      </x:c>
      <x:c r="E367" s="6" t="str">
        <x:v>隐匿</x:v>
      </x:c>
      <x:c r="F367" s="7" t="str">
        <x:v>使装备者的击破特攻提高42%。进入战斗时或造成击破伤害后，速度提高10%，持续2回合，该效果每回合只可触发1次。</x:v>
      </x:c>
      <x:c r="G367" s="6" t="str">
        <x:v>[0.42, 0.1, 2]</x:v>
      </x:c>
      <x:c r="H367" s="6" t="str">
        <x:v>https://raw.githubusercontent.com/Mar-7th/StarRailRes/dbe8cdfcfb0bf657b9fe1cf92d5537f118ccb487/index_new/cn/light_cone_ranks.json</x:v>
      </x:c>
    </x:row>
    <x:row r="368" ht="38" customHeight="1">
      <x:c r="A368" s="6" t="str">
        <x:v>21047_4</x:v>
      </x:c>
      <x:c r="B368" s="6" t="str">
        <x:v>21047</x:v>
      </x:c>
      <x:c r="C368" s="6" t="str">
        <x:v>黑夜如影随行</x:v>
      </x:c>
      <x:c r="D368" s="6" t="n">
        <x:v>4</x:v>
      </x:c>
      <x:c r="E368" s="6" t="str">
        <x:v>隐匿</x:v>
      </x:c>
      <x:c r="F368" s="7" t="str">
        <x:v>使装备者的击破特攻提高49%。进入战斗时或造成击破伤害后，速度提高11%，持续2回合，该效果每回合只可触发1次。</x:v>
      </x:c>
      <x:c r="G368" s="6" t="str">
        <x:v>[0.49, 0.11, 2]</x:v>
      </x:c>
      <x:c r="H368" s="6" t="str">
        <x:v>https://raw.githubusercontent.com/Mar-7th/StarRailRes/dbe8cdfcfb0bf657b9fe1cf92d5537f118ccb487/index_new/cn/light_cone_ranks.json</x:v>
      </x:c>
    </x:row>
    <x:row r="369" ht="38" customHeight="1">
      <x:c r="A369" s="6" t="str">
        <x:v>21047_5</x:v>
      </x:c>
      <x:c r="B369" s="6" t="str">
        <x:v>21047</x:v>
      </x:c>
      <x:c r="C369" s="6" t="str">
        <x:v>黑夜如影随行</x:v>
      </x:c>
      <x:c r="D369" s="6" t="n">
        <x:v>5</x:v>
      </x:c>
      <x:c r="E369" s="6" t="str">
        <x:v>隐匿</x:v>
      </x:c>
      <x:c r="F369" s="7" t="str">
        <x:v>使装备者的击破特攻提高56%。进入战斗时或造成击破伤害后，速度提高12%，持续2回合，该效果每回合只可触发1次。</x:v>
      </x:c>
      <x:c r="G369" s="6" t="str">
        <x:v>[0.56, 0.12, 2]</x:v>
      </x:c>
      <x:c r="H369" s="6" t="str">
        <x:v>https://raw.githubusercontent.com/Mar-7th/StarRailRes/dbe8cdfcfb0bf657b9fe1cf92d5537f118ccb487/index_new/cn/light_cone_ranks.json</x:v>
      </x:c>
    </x:row>
    <x:row r="370" ht="38" customHeight="1">
      <x:c r="A370" s="6" t="str">
        <x:v>21048_1</x:v>
      </x:c>
      <x:c r="B370" s="6" t="str">
        <x:v>21048</x:v>
      </x:c>
      <x:c r="C370" s="6" t="str">
        <x:v>梦的蒙太奇</x:v>
      </x:c>
      <x:c r="D370" s="6" t="n">
        <x:v>1</x:v>
      </x:c>
      <x:c r="E370" s="6" t="str">
        <x:v>学院式剪接</x:v>
      </x:c>
      <x:c r="F370" s="7" t="str">
        <x:v>使装备者的速度提高8%，攻击处于弱点击破状态下的敌方目标后，恢复3点能量，该效果每回合最多触发2次。</x:v>
      </x:c>
      <x:c r="G370" s="6" t="str">
        <x:v>[0.08, 3, 2]</x:v>
      </x:c>
      <x:c r="H370" s="6" t="str">
        <x:v>https://raw.githubusercontent.com/Mar-7th/StarRailRes/dbe8cdfcfb0bf657b9fe1cf92d5537f118ccb487/index_new/cn/light_cone_ranks.json</x:v>
      </x:c>
    </x:row>
    <x:row r="371" ht="38" customHeight="1">
      <x:c r="A371" s="6" t="str">
        <x:v>21048_2</x:v>
      </x:c>
      <x:c r="B371" s="6" t="str">
        <x:v>21048</x:v>
      </x:c>
      <x:c r="C371" s="6" t="str">
        <x:v>梦的蒙太奇</x:v>
      </x:c>
      <x:c r="D371" s="6" t="n">
        <x:v>2</x:v>
      </x:c>
      <x:c r="E371" s="6" t="str">
        <x:v>学院式剪接</x:v>
      </x:c>
      <x:c r="F371" s="7" t="str">
        <x:v>使装备者的速度提高9%，攻击处于弱点击破状态下的敌方目标后，恢复3.5点能量，该效果每回合最多触发2次。</x:v>
      </x:c>
      <x:c r="G371" s="6" t="str">
        <x:v>[0.09, 3.5, 2]</x:v>
      </x:c>
      <x:c r="H371" s="6" t="str">
        <x:v>https://raw.githubusercontent.com/Mar-7th/StarRailRes/dbe8cdfcfb0bf657b9fe1cf92d5537f118ccb487/index_new/cn/light_cone_ranks.json</x:v>
      </x:c>
    </x:row>
    <x:row r="372" ht="38" customHeight="1">
      <x:c r="A372" s="6" t="str">
        <x:v>21048_3</x:v>
      </x:c>
      <x:c r="B372" s="6" t="str">
        <x:v>21048</x:v>
      </x:c>
      <x:c r="C372" s="6" t="str">
        <x:v>梦的蒙太奇</x:v>
      </x:c>
      <x:c r="D372" s="6" t="n">
        <x:v>3</x:v>
      </x:c>
      <x:c r="E372" s="6" t="str">
        <x:v>学院式剪接</x:v>
      </x:c>
      <x:c r="F372" s="7" t="str">
        <x:v>使装备者的速度提高10%，攻击处于弱点击破状态下的敌方目标后，恢复4点能量，该效果每回合最多触发2次。</x:v>
      </x:c>
      <x:c r="G372" s="6" t="str">
        <x:v>[0.1, 4, 2]</x:v>
      </x:c>
      <x:c r="H372" s="6" t="str">
        <x:v>https://raw.githubusercontent.com/Mar-7th/StarRailRes/dbe8cdfcfb0bf657b9fe1cf92d5537f118ccb487/index_new/cn/light_cone_ranks.json</x:v>
      </x:c>
    </x:row>
    <x:row r="373" ht="38" customHeight="1">
      <x:c r="A373" s="6" t="str">
        <x:v>21048_4</x:v>
      </x:c>
      <x:c r="B373" s="6" t="str">
        <x:v>21048</x:v>
      </x:c>
      <x:c r="C373" s="6" t="str">
        <x:v>梦的蒙太奇</x:v>
      </x:c>
      <x:c r="D373" s="6" t="n">
        <x:v>4</x:v>
      </x:c>
      <x:c r="E373" s="6" t="str">
        <x:v>学院式剪接</x:v>
      </x:c>
      <x:c r="F373" s="7" t="str">
        <x:v>使装备者的速度提高11%，攻击处于弱点击破状态下的敌方目标后，恢复4.5点能量，该效果每回合最多触发2次。</x:v>
      </x:c>
      <x:c r="G373" s="6" t="str">
        <x:v>[0.11, 4.5, 2]</x:v>
      </x:c>
      <x:c r="H373" s="6" t="str">
        <x:v>https://raw.githubusercontent.com/Mar-7th/StarRailRes/dbe8cdfcfb0bf657b9fe1cf92d5537f118ccb487/index_new/cn/light_cone_ranks.json</x:v>
      </x:c>
    </x:row>
    <x:row r="374" ht="38" customHeight="1">
      <x:c r="A374" s="6" t="str">
        <x:v>21048_5</x:v>
      </x:c>
      <x:c r="B374" s="6" t="str">
        <x:v>21048</x:v>
      </x:c>
      <x:c r="C374" s="6" t="str">
        <x:v>梦的蒙太奇</x:v>
      </x:c>
      <x:c r="D374" s="6" t="n">
        <x:v>5</x:v>
      </x:c>
      <x:c r="E374" s="6" t="str">
        <x:v>学院式剪接</x:v>
      </x:c>
      <x:c r="F374" s="7" t="str">
        <x:v>使装备者的速度提高12%，攻击处于弱点击破状态下的敌方目标后，恢复5点能量，该效果每回合最多触发2次。</x:v>
      </x:c>
      <x:c r="G374" s="6" t="str">
        <x:v>[0.12, 5, 2]</x:v>
      </x:c>
      <x:c r="H374" s="6" t="str">
        <x:v>https://raw.githubusercontent.com/Mar-7th/StarRailRes/dbe8cdfcfb0bf657b9fe1cf92d5537f118ccb487/index_new/cn/light_cone_ranks.json</x:v>
      </x:c>
    </x:row>
    <x:row r="375" ht="38" customHeight="1">
      <x:c r="A375" s="6" t="str">
        <x:v>21050_1</x:v>
      </x:c>
      <x:c r="B375" s="6" t="str">
        <x:v>21050</x:v>
      </x:c>
      <x:c r="C375" s="6" t="str">
        <x:v>胜利只在朝夕间</x:v>
      </x:c>
      <x:c r="D375" s="6" t="n">
        <x:v>1</x:v>
      </x:c>
      <x:c r="E375" s="6" t="str">
        <x:v>最后一击</x:v>
      </x:c>
      <x:c r="F375" s="7" t="str">
        <x:v>使装备者的暴击伤害提高12%，当装备者的忆灵对我方目标施放技能时，使我方全体目标造成的伤害提高8%，持续3回合。</x:v>
      </x:c>
      <x:c r="G375" s="6" t="str">
        <x:v>[0.12, 0.08, 3]</x:v>
      </x:c>
      <x:c r="H375" s="6" t="str">
        <x:v>https://raw.githubusercontent.com/Mar-7th/StarRailRes/dbe8cdfcfb0bf657b9fe1cf92d5537f118ccb487/index_new/cn/light_cone_ranks.json</x:v>
      </x:c>
    </x:row>
    <x:row r="376" ht="38" customHeight="1">
      <x:c r="A376" s="6" t="str">
        <x:v>21050_2</x:v>
      </x:c>
      <x:c r="B376" s="6" t="str">
        <x:v>21050</x:v>
      </x:c>
      <x:c r="C376" s="6" t="str">
        <x:v>胜利只在朝夕间</x:v>
      </x:c>
      <x:c r="D376" s="6" t="n">
        <x:v>2</x:v>
      </x:c>
      <x:c r="E376" s="6" t="str">
        <x:v>最后一击</x:v>
      </x:c>
      <x:c r="F376" s="7" t="str">
        <x:v>使装备者的暴击伤害提高15%，当装备者的忆灵对我方目标施放技能时，使我方全体目标造成的伤害提高10%，持续3回合。</x:v>
      </x:c>
      <x:c r="G376" s="6" t="str">
        <x:v>[0.15, 0.1, 3]</x:v>
      </x:c>
      <x:c r="H376" s="6" t="str">
        <x:v>https://raw.githubusercontent.com/Mar-7th/StarRailRes/dbe8cdfcfb0bf657b9fe1cf92d5537f118ccb487/index_new/cn/light_cone_ranks.json</x:v>
      </x:c>
    </x:row>
    <x:row r="377" ht="38" customHeight="1">
      <x:c r="A377" s="6" t="str">
        <x:v>21050_3</x:v>
      </x:c>
      <x:c r="B377" s="6" t="str">
        <x:v>21050</x:v>
      </x:c>
      <x:c r="C377" s="6" t="str">
        <x:v>胜利只在朝夕间</x:v>
      </x:c>
      <x:c r="D377" s="6" t="n">
        <x:v>3</x:v>
      </x:c>
      <x:c r="E377" s="6" t="str">
        <x:v>最后一击</x:v>
      </x:c>
      <x:c r="F377" s="7" t="str">
        <x:v>使装备者的暴击伤害提高18%，当装备者的忆灵对我方目标施放技能时，使我方全体目标造成的伤害提高12%，持续3回合。</x:v>
      </x:c>
      <x:c r="G377" s="6" t="str">
        <x:v>[0.18, 0.12, 3]</x:v>
      </x:c>
      <x:c r="H377" s="6" t="str">
        <x:v>https://raw.githubusercontent.com/Mar-7th/StarRailRes/dbe8cdfcfb0bf657b9fe1cf92d5537f118ccb487/index_new/cn/light_cone_ranks.json</x:v>
      </x:c>
    </x:row>
    <x:row r="378" ht="38" customHeight="1">
      <x:c r="A378" s="6" t="str">
        <x:v>21050_4</x:v>
      </x:c>
      <x:c r="B378" s="6" t="str">
        <x:v>21050</x:v>
      </x:c>
      <x:c r="C378" s="6" t="str">
        <x:v>胜利只在朝夕间</x:v>
      </x:c>
      <x:c r="D378" s="6" t="n">
        <x:v>4</x:v>
      </x:c>
      <x:c r="E378" s="6" t="str">
        <x:v>最后一击</x:v>
      </x:c>
      <x:c r="F378" s="7" t="str">
        <x:v>使装备者的暴击伤害提高21%，当装备者的忆灵对我方目标施放技能时，使我方全体目标造成的伤害提高14%，持续3回合。</x:v>
      </x:c>
      <x:c r="G378" s="6" t="str">
        <x:v>[0.21, 0.14, 3]</x:v>
      </x:c>
      <x:c r="H378" s="6" t="str">
        <x:v>https://raw.githubusercontent.com/Mar-7th/StarRailRes/dbe8cdfcfb0bf657b9fe1cf92d5537f118ccb487/index_new/cn/light_cone_ranks.json</x:v>
      </x:c>
    </x:row>
    <x:row r="379" ht="38" customHeight="1">
      <x:c r="A379" s="6" t="str">
        <x:v>21050_5</x:v>
      </x:c>
      <x:c r="B379" s="6" t="str">
        <x:v>21050</x:v>
      </x:c>
      <x:c r="C379" s="6" t="str">
        <x:v>胜利只在朝夕间</x:v>
      </x:c>
      <x:c r="D379" s="6" t="n">
        <x:v>5</x:v>
      </x:c>
      <x:c r="E379" s="6" t="str">
        <x:v>最后一击</x:v>
      </x:c>
      <x:c r="F379" s="7" t="str">
        <x:v>使装备者的暴击伤害提高24%，当装备者的忆灵对我方目标施放技能时，使我方全体目标造成的伤害提高16%，持续3回合。</x:v>
      </x:c>
      <x:c r="G379" s="6" t="str">
        <x:v>[0.24, 0.16, 3]</x:v>
      </x:c>
      <x:c r="H379" s="6" t="str">
        <x:v>https://raw.githubusercontent.com/Mar-7th/StarRailRes/dbe8cdfcfb0bf657b9fe1cf92d5537f118ccb487/index_new/cn/light_cone_ranks.json</x:v>
      </x:c>
    </x:row>
    <x:row r="380" ht="38" customHeight="1">
      <x:c r="A380" s="6" t="str">
        <x:v>21051_1</x:v>
      </x:c>
      <x:c r="B380" s="6" t="str">
        <x:v>21051</x:v>
      </x:c>
      <x:c r="C380" s="6" t="str">
        <x:v>天才们的问候</x:v>
      </x:c>
      <x:c r="D380" s="6" t="n">
        <x:v>1</x:v>
      </x:c>
      <x:c r="E380" s="6" t="str">
        <x:v>恭喜</x:v>
      </x:c>
      <x:c r="F380" s="7" t="str">
        <x:v>使装备者的攻击力提高16%，装备者施放终结技后，使装备者与忆灵造成的普攻伤害提高20%，持续3回合。</x:v>
      </x:c>
      <x:c r="G380" s="6" t="str">
        <x:v>[0.16, 0.2, 3]</x:v>
      </x:c>
      <x:c r="H380" s="6" t="str">
        <x:v>https://raw.githubusercontent.com/Mar-7th/StarRailRes/dbe8cdfcfb0bf657b9fe1cf92d5537f118ccb487/index_new/cn/light_cone_ranks.json</x:v>
      </x:c>
    </x:row>
    <x:row r="381" ht="38" customHeight="1">
      <x:c r="A381" s="6" t="str">
        <x:v>21051_2</x:v>
      </x:c>
      <x:c r="B381" s="6" t="str">
        <x:v>21051</x:v>
      </x:c>
      <x:c r="C381" s="6" t="str">
        <x:v>天才们的问候</x:v>
      </x:c>
      <x:c r="D381" s="6" t="n">
        <x:v>2</x:v>
      </x:c>
      <x:c r="E381" s="6" t="str">
        <x:v>恭喜</x:v>
      </x:c>
      <x:c r="F381" s="7" t="str">
        <x:v>使装备者的攻击力提高20%，装备者施放终结技后，使装备者与忆灵造成的普攻伤害提高25%，持续3回合。</x:v>
      </x:c>
      <x:c r="G381" s="6" t="str">
        <x:v>[0.2, 0.25, 3]</x:v>
      </x:c>
      <x:c r="H381" s="6" t="str">
        <x:v>https://raw.githubusercontent.com/Mar-7th/StarRailRes/dbe8cdfcfb0bf657b9fe1cf92d5537f118ccb487/index_new/cn/light_cone_ranks.json</x:v>
      </x:c>
    </x:row>
    <x:row r="382" ht="38" customHeight="1">
      <x:c r="A382" s="6" t="str">
        <x:v>21051_3</x:v>
      </x:c>
      <x:c r="B382" s="6" t="str">
        <x:v>21051</x:v>
      </x:c>
      <x:c r="C382" s="6" t="str">
        <x:v>天才们的问候</x:v>
      </x:c>
      <x:c r="D382" s="6" t="n">
        <x:v>3</x:v>
      </x:c>
      <x:c r="E382" s="6" t="str">
        <x:v>恭喜</x:v>
      </x:c>
      <x:c r="F382" s="7" t="str">
        <x:v>使装备者的攻击力提高24%，装备者施放终结技后，使装备者与忆灵造成的普攻伤害提高30%，持续3回合。</x:v>
      </x:c>
      <x:c r="G382" s="6" t="str">
        <x:v>[0.24, 0.3, 3]</x:v>
      </x:c>
      <x:c r="H382" s="6" t="str">
        <x:v>https://raw.githubusercontent.com/Mar-7th/StarRailRes/dbe8cdfcfb0bf657b9fe1cf92d5537f118ccb487/index_new/cn/light_cone_ranks.json</x:v>
      </x:c>
    </x:row>
    <x:row r="383" ht="38" customHeight="1">
      <x:c r="A383" s="6" t="str">
        <x:v>21051_4</x:v>
      </x:c>
      <x:c r="B383" s="6" t="str">
        <x:v>21051</x:v>
      </x:c>
      <x:c r="C383" s="6" t="str">
        <x:v>天才们的问候</x:v>
      </x:c>
      <x:c r="D383" s="6" t="n">
        <x:v>4</x:v>
      </x:c>
      <x:c r="E383" s="6" t="str">
        <x:v>恭喜</x:v>
      </x:c>
      <x:c r="F383" s="7" t="str">
        <x:v>使装备者的攻击力提高28%，装备者施放终结技后，使装备者与忆灵造成的普攻伤害提高35%，持续3回合。</x:v>
      </x:c>
      <x:c r="G383" s="6" t="str">
        <x:v>[0.28, 0.35, 3]</x:v>
      </x:c>
      <x:c r="H383" s="6" t="str">
        <x:v>https://raw.githubusercontent.com/Mar-7th/StarRailRes/dbe8cdfcfb0bf657b9fe1cf92d5537f118ccb487/index_new/cn/light_cone_ranks.json</x:v>
      </x:c>
    </x:row>
    <x:row r="384" ht="38" customHeight="1">
      <x:c r="A384" s="6" t="str">
        <x:v>21051_5</x:v>
      </x:c>
      <x:c r="B384" s="6" t="str">
        <x:v>21051</x:v>
      </x:c>
      <x:c r="C384" s="6" t="str">
        <x:v>天才们的问候</x:v>
      </x:c>
      <x:c r="D384" s="6" t="n">
        <x:v>5</x:v>
      </x:c>
      <x:c r="E384" s="6" t="str">
        <x:v>恭喜</x:v>
      </x:c>
      <x:c r="F384" s="7" t="str">
        <x:v>使装备者的攻击力提高32%，装备者施放终结技后，使装备者与忆灵造成的普攻伤害提高40%，持续3回合。</x:v>
      </x:c>
      <x:c r="G384" s="6" t="str">
        <x:v>[0.32, 0.4, 3]</x:v>
      </x:c>
      <x:c r="H384" s="6" t="str">
        <x:v>https://raw.githubusercontent.com/Mar-7th/StarRailRes/dbe8cdfcfb0bf657b9fe1cf92d5537f118ccb487/index_new/cn/light_cone_ranks.json</x:v>
      </x:c>
    </x:row>
    <x:row r="385" ht="20" customHeight="1">
      <x:c r="A385" s="6" t="str">
        <x:v>21052_1</x:v>
      </x:c>
      <x:c r="B385" s="6" t="str">
        <x:v>21052</x:v>
      </x:c>
      <x:c r="C385" s="6" t="str">
        <x:v>多流汗，少流泪</x:v>
      </x:c>
      <x:c r="D385" s="6" t="n">
        <x:v>1</x:v>
      </x:c>
      <x:c r="E385" s="6" t="str">
        <x:v>来练！</x:v>
      </x:c>
      <x:c r="F385" s="7" t="str">
        <x:v>使装备者的暴击率提高12%，装备者的忆灵在场上时，装备者与忆灵造成的伤害提高24%。</x:v>
      </x:c>
      <x:c r="G385" s="6" t="str">
        <x:v>[0.12, 0.24]</x:v>
      </x:c>
      <x:c r="H385" s="6" t="str">
        <x:v>https://raw.githubusercontent.com/Mar-7th/StarRailRes/dbe8cdfcfb0bf657b9fe1cf92d5537f118ccb487/index_new/cn/light_cone_ranks.json</x:v>
      </x:c>
    </x:row>
    <x:row r="386" ht="20" customHeight="1">
      <x:c r="A386" s="6" t="str">
        <x:v>21052_2</x:v>
      </x:c>
      <x:c r="B386" s="6" t="str">
        <x:v>21052</x:v>
      </x:c>
      <x:c r="C386" s="6" t="str">
        <x:v>多流汗，少流泪</x:v>
      </x:c>
      <x:c r="D386" s="6" t="n">
        <x:v>2</x:v>
      </x:c>
      <x:c r="E386" s="6" t="str">
        <x:v>来练！</x:v>
      </x:c>
      <x:c r="F386" s="7" t="str">
        <x:v>使装备者的暴击率提高14%，装备者的忆灵在场上时，装备者与忆灵造成的伤害提高27%。</x:v>
      </x:c>
      <x:c r="G386" s="6" t="str">
        <x:v>[0.14, 0.27]</x:v>
      </x:c>
      <x:c r="H386" s="6" t="str">
        <x:v>https://raw.githubusercontent.com/Mar-7th/StarRailRes/dbe8cdfcfb0bf657b9fe1cf92d5537f118ccb487/index_new/cn/light_cone_ranks.json</x:v>
      </x:c>
    </x:row>
    <x:row r="387" ht="20" customHeight="1">
      <x:c r="A387" s="6" t="str">
        <x:v>21052_3</x:v>
      </x:c>
      <x:c r="B387" s="6" t="str">
        <x:v>21052</x:v>
      </x:c>
      <x:c r="C387" s="6" t="str">
        <x:v>多流汗，少流泪</x:v>
      </x:c>
      <x:c r="D387" s="6" t="n">
        <x:v>3</x:v>
      </x:c>
      <x:c r="E387" s="6" t="str">
        <x:v>来练！</x:v>
      </x:c>
      <x:c r="F387" s="7" t="str">
        <x:v>使装备者的暴击率提高16%，装备者的忆灵在场上时，装备者与忆灵造成的伤害提高30%。</x:v>
      </x:c>
      <x:c r="G387" s="6" t="str">
        <x:v>[0.16, 0.3]</x:v>
      </x:c>
      <x:c r="H387" s="6" t="str">
        <x:v>https://raw.githubusercontent.com/Mar-7th/StarRailRes/dbe8cdfcfb0bf657b9fe1cf92d5537f118ccb487/index_new/cn/light_cone_ranks.json</x:v>
      </x:c>
    </x:row>
    <x:row r="388" ht="20" customHeight="1">
      <x:c r="A388" s="6" t="str">
        <x:v>21052_4</x:v>
      </x:c>
      <x:c r="B388" s="6" t="str">
        <x:v>21052</x:v>
      </x:c>
      <x:c r="C388" s="6" t="str">
        <x:v>多流汗，少流泪</x:v>
      </x:c>
      <x:c r="D388" s="6" t="n">
        <x:v>4</x:v>
      </x:c>
      <x:c r="E388" s="6" t="str">
        <x:v>来练！</x:v>
      </x:c>
      <x:c r="F388" s="7" t="str">
        <x:v>使装备者的暴击率提高18%，装备者的忆灵在场上时，装备者与忆灵造成的伤害提高33%。</x:v>
      </x:c>
      <x:c r="G388" s="6" t="str">
        <x:v>[0.18, 0.33]</x:v>
      </x:c>
      <x:c r="H388" s="6" t="str">
        <x:v>https://raw.githubusercontent.com/Mar-7th/StarRailRes/dbe8cdfcfb0bf657b9fe1cf92d5537f118ccb487/index_new/cn/light_cone_ranks.json</x:v>
      </x:c>
    </x:row>
    <x:row r="389" ht="20" customHeight="1">
      <x:c r="A389" s="6" t="str">
        <x:v>21052_5</x:v>
      </x:c>
      <x:c r="B389" s="6" t="str">
        <x:v>21052</x:v>
      </x:c>
      <x:c r="C389" s="6" t="str">
        <x:v>多流汗，少流泪</x:v>
      </x:c>
      <x:c r="D389" s="6" t="n">
        <x:v>5</x:v>
      </x:c>
      <x:c r="E389" s="6" t="str">
        <x:v>来练！</x:v>
      </x:c>
      <x:c r="F389" s="7" t="str">
        <x:v>使装备者的暴击率提高20%，装备者的忆灵在场上时，装备者与忆灵造成的伤害提高36%。</x:v>
      </x:c>
      <x:c r="G389" s="6" t="str">
        <x:v>[0.2, 0.36]</x:v>
      </x:c>
      <x:c r="H389" s="6" t="str">
        <x:v>https://raw.githubusercontent.com/Mar-7th/StarRailRes/dbe8cdfcfb0bf657b9fe1cf92d5537f118ccb487/index_new/cn/light_cone_ranks.json</x:v>
      </x:c>
    </x:row>
    <x:row r="390" ht="20" customHeight="1">
      <x:c r="A390" s="6" t="str">
        <x:v>21053_1</x:v>
      </x:c>
      <x:c r="B390" s="6" t="str">
        <x:v>21053</x:v>
      </x:c>
      <x:c r="C390" s="6" t="str">
        <x:v>愿旅途永远坦然</x:v>
      </x:c>
      <x:c r="D390" s="6" t="n">
        <x:v>1</x:v>
      </x:c>
      <x:c r="E390" s="6" t="str">
        <x:v>甜梦</x:v>
      </x:c>
      <x:c r="F390" s="7" t="str">
        <x:v>使装备者提供的护盾量提高12%，我方目标持有护盾时，造成的伤害提高12%。</x:v>
      </x:c>
      <x:c r="G390" s="6" t="str">
        <x:v>[0.12, 0.12]</x:v>
      </x:c>
      <x:c r="H390" s="6" t="str">
        <x:v>https://raw.githubusercontent.com/Mar-7th/StarRailRes/dbe8cdfcfb0bf657b9fe1cf92d5537f118ccb487/index_new/cn/light_cone_ranks.json</x:v>
      </x:c>
    </x:row>
    <x:row r="391" ht="20" customHeight="1">
      <x:c r="A391" s="6" t="str">
        <x:v>21053_2</x:v>
      </x:c>
      <x:c r="B391" s="6" t="str">
        <x:v>21053</x:v>
      </x:c>
      <x:c r="C391" s="6" t="str">
        <x:v>愿旅途永远坦然</x:v>
      </x:c>
      <x:c r="D391" s="6" t="n">
        <x:v>2</x:v>
      </x:c>
      <x:c r="E391" s="6" t="str">
        <x:v>甜梦</x:v>
      </x:c>
      <x:c r="F391" s="7" t="str">
        <x:v>使装备者提供的护盾量提高15%，我方目标持有护盾时，造成的伤害提高14%。</x:v>
      </x:c>
      <x:c r="G391" s="6" t="str">
        <x:v>[0.15, 0.14]</x:v>
      </x:c>
      <x:c r="H391" s="6" t="str">
        <x:v>https://raw.githubusercontent.com/Mar-7th/StarRailRes/dbe8cdfcfb0bf657b9fe1cf92d5537f118ccb487/index_new/cn/light_cone_ranks.json</x:v>
      </x:c>
    </x:row>
    <x:row r="392" ht="20" customHeight="1">
      <x:c r="A392" s="6" t="str">
        <x:v>21053_3</x:v>
      </x:c>
      <x:c r="B392" s="6" t="str">
        <x:v>21053</x:v>
      </x:c>
      <x:c r="C392" s="6" t="str">
        <x:v>愿旅途永远坦然</x:v>
      </x:c>
      <x:c r="D392" s="6" t="n">
        <x:v>3</x:v>
      </x:c>
      <x:c r="E392" s="6" t="str">
        <x:v>甜梦</x:v>
      </x:c>
      <x:c r="F392" s="7" t="str">
        <x:v>使装备者提供的护盾量提高18%，我方目标持有护盾时，造成的伤害提高16%。</x:v>
      </x:c>
      <x:c r="G392" s="6" t="str">
        <x:v>[0.18, 0.16]</x:v>
      </x:c>
      <x:c r="H392" s="6" t="str">
        <x:v>https://raw.githubusercontent.com/Mar-7th/StarRailRes/dbe8cdfcfb0bf657b9fe1cf92d5537f118ccb487/index_new/cn/light_cone_ranks.json</x:v>
      </x:c>
    </x:row>
    <x:row r="393" ht="20" customHeight="1">
      <x:c r="A393" s="6" t="str">
        <x:v>21053_4</x:v>
      </x:c>
      <x:c r="B393" s="6" t="str">
        <x:v>21053</x:v>
      </x:c>
      <x:c r="C393" s="6" t="str">
        <x:v>愿旅途永远坦然</x:v>
      </x:c>
      <x:c r="D393" s="6" t="n">
        <x:v>4</x:v>
      </x:c>
      <x:c r="E393" s="6" t="str">
        <x:v>甜梦</x:v>
      </x:c>
      <x:c r="F393" s="7" t="str">
        <x:v>使装备者提供的护盾量提高21%，我方目标持有护盾时，造成的伤害提高18%。</x:v>
      </x:c>
      <x:c r="G393" s="6" t="str">
        <x:v>[0.21, 0.18]</x:v>
      </x:c>
      <x:c r="H393" s="6" t="str">
        <x:v>https://raw.githubusercontent.com/Mar-7th/StarRailRes/dbe8cdfcfb0bf657b9fe1cf92d5537f118ccb487/index_new/cn/light_cone_ranks.json</x:v>
      </x:c>
    </x:row>
    <x:row r="394" ht="20" customHeight="1">
      <x:c r="A394" s="6" t="str">
        <x:v>21053_5</x:v>
      </x:c>
      <x:c r="B394" s="6" t="str">
        <x:v>21053</x:v>
      </x:c>
      <x:c r="C394" s="6" t="str">
        <x:v>愿旅途永远坦然</x:v>
      </x:c>
      <x:c r="D394" s="6" t="n">
        <x:v>5</x:v>
      </x:c>
      <x:c r="E394" s="6" t="str">
        <x:v>甜梦</x:v>
      </x:c>
      <x:c r="F394" s="7" t="str">
        <x:v>使装备者提供的护盾量提高24%，我方目标持有护盾时，造成的伤害提高20%。</x:v>
      </x:c>
      <x:c r="G394" s="6" t="str">
        <x:v>[0.24, 0.2]</x:v>
      </x:c>
      <x:c r="H394" s="6" t="str">
        <x:v>https://raw.githubusercontent.com/Mar-7th/StarRailRes/dbe8cdfcfb0bf657b9fe1cf92d5537f118ccb487/index_new/cn/light_cone_ranks.json</x:v>
      </x:c>
    </x:row>
    <x:row r="395" ht="38" customHeight="1">
      <x:c r="A395" s="6" t="str">
        <x:v>21054_1</x:v>
      </x:c>
      <x:c r="B395" s="6" t="str">
        <x:v>21054</x:v>
      </x:c>
      <x:c r="C395" s="6" t="str">
        <x:v>故事的下一页</x:v>
      </x:c>
      <x:c r="D395" s="6" t="n">
        <x:v>1</x:v>
      </x:c>
      <x:c r="E395" s="6" t="str">
        <x:v>书写</x:v>
      </x:c>
      <x:c r="F395" s="7" t="str">
        <x:v>使装备者的生命上限提高16%。装备者的忆灵攻击后，使装备者与忆灵的治疗量提高12%，持续1回合。</x:v>
      </x:c>
      <x:c r="G395" s="6" t="str">
        <x:v>[0.16, 0.12, 1]</x:v>
      </x:c>
      <x:c r="H395" s="6" t="str">
        <x:v>https://raw.githubusercontent.com/Mar-7th/StarRailRes/dbe8cdfcfb0bf657b9fe1cf92d5537f118ccb487/index_new/cn/light_cone_ranks.json</x:v>
      </x:c>
    </x:row>
    <x:row r="396" ht="38" customHeight="1">
      <x:c r="A396" s="6" t="str">
        <x:v>21054_2</x:v>
      </x:c>
      <x:c r="B396" s="6" t="str">
        <x:v>21054</x:v>
      </x:c>
      <x:c r="C396" s="6" t="str">
        <x:v>故事的下一页</x:v>
      </x:c>
      <x:c r="D396" s="6" t="n">
        <x:v>2</x:v>
      </x:c>
      <x:c r="E396" s="6" t="str">
        <x:v>书写</x:v>
      </x:c>
      <x:c r="F396" s="7" t="str">
        <x:v>使装备者的生命上限提高20%。装备者的忆灵攻击后，使装备者与忆灵的治疗量提高15%，持续1回合。</x:v>
      </x:c>
      <x:c r="G396" s="6" t="str">
        <x:v>[0.2, 0.15, 1]</x:v>
      </x:c>
      <x:c r="H396" s="6" t="str">
        <x:v>https://raw.githubusercontent.com/Mar-7th/StarRailRes/dbe8cdfcfb0bf657b9fe1cf92d5537f118ccb487/index_new/cn/light_cone_ranks.json</x:v>
      </x:c>
    </x:row>
    <x:row r="397" ht="38" customHeight="1">
      <x:c r="A397" s="6" t="str">
        <x:v>21054_3</x:v>
      </x:c>
      <x:c r="B397" s="6" t="str">
        <x:v>21054</x:v>
      </x:c>
      <x:c r="C397" s="6" t="str">
        <x:v>故事的下一页</x:v>
      </x:c>
      <x:c r="D397" s="6" t="n">
        <x:v>3</x:v>
      </x:c>
      <x:c r="E397" s="6" t="str">
        <x:v>书写</x:v>
      </x:c>
      <x:c r="F397" s="7" t="str">
        <x:v>使装备者的生命上限提高24%。装备者的忆灵攻击后，使装备者与忆灵的治疗量提高18%，持续1回合。</x:v>
      </x:c>
      <x:c r="G397" s="6" t="str">
        <x:v>[0.24, 0.18, 1]</x:v>
      </x:c>
      <x:c r="H397" s="6" t="str">
        <x:v>https://raw.githubusercontent.com/Mar-7th/StarRailRes/dbe8cdfcfb0bf657b9fe1cf92d5537f118ccb487/index_new/cn/light_cone_ranks.json</x:v>
      </x:c>
    </x:row>
    <x:row r="398" ht="38" customHeight="1">
      <x:c r="A398" s="6" t="str">
        <x:v>21054_4</x:v>
      </x:c>
      <x:c r="B398" s="6" t="str">
        <x:v>21054</x:v>
      </x:c>
      <x:c r="C398" s="6" t="str">
        <x:v>故事的下一页</x:v>
      </x:c>
      <x:c r="D398" s="6" t="n">
        <x:v>4</x:v>
      </x:c>
      <x:c r="E398" s="6" t="str">
        <x:v>书写</x:v>
      </x:c>
      <x:c r="F398" s="7" t="str">
        <x:v>使装备者的生命上限提高28%。装备者的忆灵攻击后，使装备者与忆灵的治疗量提高21%，持续1回合。</x:v>
      </x:c>
      <x:c r="G398" s="6" t="str">
        <x:v>[0.28, 0.21, 1]</x:v>
      </x:c>
      <x:c r="H398" s="6" t="str">
        <x:v>https://raw.githubusercontent.com/Mar-7th/StarRailRes/dbe8cdfcfb0bf657b9fe1cf92d5537f118ccb487/index_new/cn/light_cone_ranks.json</x:v>
      </x:c>
    </x:row>
    <x:row r="399" ht="38" customHeight="1">
      <x:c r="A399" s="6" t="str">
        <x:v>21054_5</x:v>
      </x:c>
      <x:c r="B399" s="6" t="str">
        <x:v>21054</x:v>
      </x:c>
      <x:c r="C399" s="6" t="str">
        <x:v>故事的下一页</x:v>
      </x:c>
      <x:c r="D399" s="6" t="n">
        <x:v>5</x:v>
      </x:c>
      <x:c r="E399" s="6" t="str">
        <x:v>书写</x:v>
      </x:c>
      <x:c r="F399" s="7" t="str">
        <x:v>使装备者的生命上限提高32%。装备者的忆灵攻击后，使装备者与忆灵的治疗量提高24%，持续1回合。</x:v>
      </x:c>
      <x:c r="G399" s="6" t="str">
        <x:v>[0.32, 0.24, 1]</x:v>
      </x:c>
      <x:c r="H399" s="6" t="str">
        <x:v>https://raw.githubusercontent.com/Mar-7th/StarRailRes/dbe8cdfcfb0bf657b9fe1cf92d5537f118ccb487/index_new/cn/light_cone_ranks.json</x:v>
      </x:c>
    </x:row>
    <x:row r="400" ht="38" customHeight="1">
      <x:c r="A400" s="6" t="str">
        <x:v>21055_1</x:v>
      </x:c>
      <x:c r="B400" s="6" t="str">
        <x:v>21055</x:v>
      </x:c>
      <x:c r="C400" s="6" t="str">
        <x:v>直到明天的明天</x:v>
      </x:c>
      <x:c r="D400" s="6" t="n">
        <x:v>1</x:v>
      </x:c>
      <x:c r="E400" s="6" t="str">
        <x:v>离别</x:v>
      </x:c>
      <x:c r="F400" s="7" t="str">
        <x:v>使装备者的治疗量提高12%。我方目标当前生命值百分比大于等于50%时，造成的伤害提高12%。</x:v>
      </x:c>
      <x:c r="G400" s="6" t="str">
        <x:v>[0.12, 0.5, 0.12]</x:v>
      </x:c>
      <x:c r="H400" s="6" t="str">
        <x:v>https://raw.githubusercontent.com/Mar-7th/StarRailRes/dbe8cdfcfb0bf657b9fe1cf92d5537f118ccb487/index_new/cn/light_cone_ranks.json</x:v>
      </x:c>
    </x:row>
    <x:row r="401" ht="38" customHeight="1">
      <x:c r="A401" s="6" t="str">
        <x:v>21055_2</x:v>
      </x:c>
      <x:c r="B401" s="6" t="str">
        <x:v>21055</x:v>
      </x:c>
      <x:c r="C401" s="6" t="str">
        <x:v>直到明天的明天</x:v>
      </x:c>
      <x:c r="D401" s="6" t="n">
        <x:v>2</x:v>
      </x:c>
      <x:c r="E401" s="6" t="str">
        <x:v>离别</x:v>
      </x:c>
      <x:c r="F401" s="7" t="str">
        <x:v>使装备者的治疗量提高15%。我方目标当前生命值百分比大于等于50%时，造成的伤害提高14%。</x:v>
      </x:c>
      <x:c r="G401" s="6" t="str">
        <x:v>[0.15, 0.5, 0.14]</x:v>
      </x:c>
      <x:c r="H401" s="6" t="str">
        <x:v>https://raw.githubusercontent.com/Mar-7th/StarRailRes/dbe8cdfcfb0bf657b9fe1cf92d5537f118ccb487/index_new/cn/light_cone_ranks.json</x:v>
      </x:c>
    </x:row>
    <x:row r="402" ht="38" customHeight="1">
      <x:c r="A402" s="6" t="str">
        <x:v>21055_3</x:v>
      </x:c>
      <x:c r="B402" s="6" t="str">
        <x:v>21055</x:v>
      </x:c>
      <x:c r="C402" s="6" t="str">
        <x:v>直到明天的明天</x:v>
      </x:c>
      <x:c r="D402" s="6" t="n">
        <x:v>3</x:v>
      </x:c>
      <x:c r="E402" s="6" t="str">
        <x:v>离别</x:v>
      </x:c>
      <x:c r="F402" s="7" t="str">
        <x:v>使装备者的治疗量提高18%。我方目标当前生命值百分比大于等于50%时，造成的伤害提高16%。</x:v>
      </x:c>
      <x:c r="G402" s="6" t="str">
        <x:v>[0.18, 0.5, 0.16]</x:v>
      </x:c>
      <x:c r="H402" s="6" t="str">
        <x:v>https://raw.githubusercontent.com/Mar-7th/StarRailRes/dbe8cdfcfb0bf657b9fe1cf92d5537f118ccb487/index_new/cn/light_cone_ranks.json</x:v>
      </x:c>
    </x:row>
    <x:row r="403" ht="38" customHeight="1">
      <x:c r="A403" s="6" t="str">
        <x:v>21055_4</x:v>
      </x:c>
      <x:c r="B403" s="6" t="str">
        <x:v>21055</x:v>
      </x:c>
      <x:c r="C403" s="6" t="str">
        <x:v>直到明天的明天</x:v>
      </x:c>
      <x:c r="D403" s="6" t="n">
        <x:v>4</x:v>
      </x:c>
      <x:c r="E403" s="6" t="str">
        <x:v>离别</x:v>
      </x:c>
      <x:c r="F403" s="7" t="str">
        <x:v>使装备者的治疗量提高21%。我方目标当前生命值百分比大于等于50%时，造成的伤害提高18%。</x:v>
      </x:c>
      <x:c r="G403" s="6" t="str">
        <x:v>[0.21, 0.5, 0.18]</x:v>
      </x:c>
      <x:c r="H403" s="6" t="str">
        <x:v>https://raw.githubusercontent.com/Mar-7th/StarRailRes/dbe8cdfcfb0bf657b9fe1cf92d5537f118ccb487/index_new/cn/light_cone_ranks.json</x:v>
      </x:c>
    </x:row>
    <x:row r="404" ht="38" customHeight="1">
      <x:c r="A404" s="6" t="str">
        <x:v>21055_5</x:v>
      </x:c>
      <x:c r="B404" s="6" t="str">
        <x:v>21055</x:v>
      </x:c>
      <x:c r="C404" s="6" t="str">
        <x:v>直到明天的明天</x:v>
      </x:c>
      <x:c r="D404" s="6" t="n">
        <x:v>5</x:v>
      </x:c>
      <x:c r="E404" s="6" t="str">
        <x:v>离别</x:v>
      </x:c>
      <x:c r="F404" s="7" t="str">
        <x:v>使装备者的治疗量提高24%。我方目标当前生命值百分比大于等于50%时，造成的伤害提高20%。</x:v>
      </x:c>
      <x:c r="G404" s="6" t="str">
        <x:v>[0.24, 0.5, 0.2]</x:v>
      </x:c>
      <x:c r="H404" s="6" t="str">
        <x:v>https://raw.githubusercontent.com/Mar-7th/StarRailRes/dbe8cdfcfb0bf657b9fe1cf92d5537f118ccb487/index_new/cn/light_cone_ranks.json</x:v>
      </x:c>
    </x:row>
    <x:row r="405" ht="20" customHeight="1">
      <x:c r="A405" s="6" t="str">
        <x:v>21056_1</x:v>
      </x:c>
      <x:c r="B405" s="6" t="str">
        <x:v>21056</x:v>
      </x:c>
      <x:c r="C405" s="6" t="str">
        <x:v>追逐风的时候</x:v>
      </x:c>
      <x:c r="D405" s="6" t="n">
        <x:v>1</x:v>
      </x:c>
      <x:c r="E405" s="6" t="str">
        <x:v>慌张</x:v>
      </x:c>
      <x:c r="F405" s="7" t="str">
        <x:v>进入战斗后，使我方全体造成的击破伤害提高16%。同类技能无法重复生效。</x:v>
      </x:c>
      <x:c r="G405" s="6" t="str">
        <x:v>[0.16]</x:v>
      </x:c>
      <x:c r="H405" s="6" t="str">
        <x:v>https://raw.githubusercontent.com/Mar-7th/StarRailRes/dbe8cdfcfb0bf657b9fe1cf92d5537f118ccb487/index_new/cn/light_cone_ranks.json</x:v>
      </x:c>
    </x:row>
    <x:row r="406" ht="20" customHeight="1">
      <x:c r="A406" s="6" t="str">
        <x:v>21056_2</x:v>
      </x:c>
      <x:c r="B406" s="6" t="str">
        <x:v>21056</x:v>
      </x:c>
      <x:c r="C406" s="6" t="str">
        <x:v>追逐风的时候</x:v>
      </x:c>
      <x:c r="D406" s="6" t="n">
        <x:v>2</x:v>
      </x:c>
      <x:c r="E406" s="6" t="str">
        <x:v>慌张</x:v>
      </x:c>
      <x:c r="F406" s="7" t="str">
        <x:v>进入战斗后，使我方全体造成的击破伤害提高18%。同类技能无法重复生效。</x:v>
      </x:c>
      <x:c r="G406" s="6" t="str">
        <x:v>[0.18]</x:v>
      </x:c>
      <x:c r="H406" s="6" t="str">
        <x:v>https://raw.githubusercontent.com/Mar-7th/StarRailRes/dbe8cdfcfb0bf657b9fe1cf92d5537f118ccb487/index_new/cn/light_cone_ranks.json</x:v>
      </x:c>
    </x:row>
    <x:row r="407" ht="20" customHeight="1">
      <x:c r="A407" s="6" t="str">
        <x:v>21056_3</x:v>
      </x:c>
      <x:c r="B407" s="6" t="str">
        <x:v>21056</x:v>
      </x:c>
      <x:c r="C407" s="6" t="str">
        <x:v>追逐风的时候</x:v>
      </x:c>
      <x:c r="D407" s="6" t="n">
        <x:v>3</x:v>
      </x:c>
      <x:c r="E407" s="6" t="str">
        <x:v>慌张</x:v>
      </x:c>
      <x:c r="F407" s="7" t="str">
        <x:v>进入战斗后，使我方全体造成的击破伤害提高20%。同类技能无法重复生效。</x:v>
      </x:c>
      <x:c r="G407" s="6" t="str">
        <x:v>[0.2]</x:v>
      </x:c>
      <x:c r="H407" s="6" t="str">
        <x:v>https://raw.githubusercontent.com/Mar-7th/StarRailRes/dbe8cdfcfb0bf657b9fe1cf92d5537f118ccb487/index_new/cn/light_cone_ranks.json</x:v>
      </x:c>
    </x:row>
    <x:row r="408" ht="20" customHeight="1">
      <x:c r="A408" s="6" t="str">
        <x:v>21056_4</x:v>
      </x:c>
      <x:c r="B408" s="6" t="str">
        <x:v>21056</x:v>
      </x:c>
      <x:c r="C408" s="6" t="str">
        <x:v>追逐风的时候</x:v>
      </x:c>
      <x:c r="D408" s="6" t="n">
        <x:v>4</x:v>
      </x:c>
      <x:c r="E408" s="6" t="str">
        <x:v>慌张</x:v>
      </x:c>
      <x:c r="F408" s="7" t="str">
        <x:v>进入战斗后，使我方全体造成的击破伤害提高22%。同类技能无法重复生效。</x:v>
      </x:c>
      <x:c r="G408" s="6" t="str">
        <x:v>[0.22]</x:v>
      </x:c>
      <x:c r="H408" s="6" t="str">
        <x:v>https://raw.githubusercontent.com/Mar-7th/StarRailRes/dbe8cdfcfb0bf657b9fe1cf92d5537f118ccb487/index_new/cn/light_cone_ranks.json</x:v>
      </x:c>
    </x:row>
    <x:row r="409" ht="20" customHeight="1">
      <x:c r="A409" s="6" t="str">
        <x:v>21056_5</x:v>
      </x:c>
      <x:c r="B409" s="6" t="str">
        <x:v>21056</x:v>
      </x:c>
      <x:c r="C409" s="6" t="str">
        <x:v>追逐风的时候</x:v>
      </x:c>
      <x:c r="D409" s="6" t="n">
        <x:v>5</x:v>
      </x:c>
      <x:c r="E409" s="6" t="str">
        <x:v>慌张</x:v>
      </x:c>
      <x:c r="F409" s="7" t="str">
        <x:v>进入战斗后，使我方全体造成的击破伤害提高24%。同类技能无法重复生效。</x:v>
      </x:c>
      <x:c r="G409" s="6" t="str">
        <x:v>[0.24]</x:v>
      </x:c>
      <x:c r="H409" s="6" t="str">
        <x:v>https://raw.githubusercontent.com/Mar-7th/StarRailRes/dbe8cdfcfb0bf657b9fe1cf92d5537f118ccb487/index_new/cn/light_cone_ranks.json</x:v>
      </x:c>
    </x:row>
    <x:row r="410" ht="20" customHeight="1">
      <x:c r="A410" s="6" t="str">
        <x:v>21057_1</x:v>
      </x:c>
      <x:c r="B410" s="6" t="str">
        <x:v>21057</x:v>
      </x:c>
      <x:c r="C410" s="6" t="str">
        <x:v>花儿不会忘记</x:v>
      </x:c>
      <x:c r="D410" s="6" t="n">
        <x:v>1</x:v>
      </x:c>
      <x:c r="E410" s="6" t="str">
        <x:v>相依为命</x:v>
      </x:c>
      <x:c r="F410" s="7" t="str">
        <x:v>使装备者的暴击伤害提高24%。装备者忆灵造成的暴击伤害额外提高24%。</x:v>
      </x:c>
      <x:c r="G410" s="6" t="str">
        <x:v>[0.24, 0.24]</x:v>
      </x:c>
      <x:c r="H410" s="6" t="str">
        <x:v>https://raw.githubusercontent.com/Mar-7th/StarRailRes/dbe8cdfcfb0bf657b9fe1cf92d5537f118ccb487/index_new/cn/light_cone_ranks.json</x:v>
      </x:c>
    </x:row>
    <x:row r="411" ht="20" customHeight="1">
      <x:c r="A411" s="6" t="str">
        <x:v>21057_2</x:v>
      </x:c>
      <x:c r="B411" s="6" t="str">
        <x:v>21057</x:v>
      </x:c>
      <x:c r="C411" s="6" t="str">
        <x:v>花儿不会忘记</x:v>
      </x:c>
      <x:c r="D411" s="6" t="n">
        <x:v>2</x:v>
      </x:c>
      <x:c r="E411" s="6" t="str">
        <x:v>相依为命</x:v>
      </x:c>
      <x:c r="F411" s="7" t="str">
        <x:v>使装备者的暴击伤害提高28%。装备者忆灵造成的暴击伤害额外提高30%。</x:v>
      </x:c>
      <x:c r="G411" s="6" t="str">
        <x:v>[0.28, 0.3]</x:v>
      </x:c>
      <x:c r="H411" s="6" t="str">
        <x:v>https://raw.githubusercontent.com/Mar-7th/StarRailRes/dbe8cdfcfb0bf657b9fe1cf92d5537f118ccb487/index_new/cn/light_cone_ranks.json</x:v>
      </x:c>
    </x:row>
    <x:row r="412" ht="20" customHeight="1">
      <x:c r="A412" s="6" t="str">
        <x:v>21057_3</x:v>
      </x:c>
      <x:c r="B412" s="6" t="str">
        <x:v>21057</x:v>
      </x:c>
      <x:c r="C412" s="6" t="str">
        <x:v>花儿不会忘记</x:v>
      </x:c>
      <x:c r="D412" s="6" t="n">
        <x:v>3</x:v>
      </x:c>
      <x:c r="E412" s="6" t="str">
        <x:v>相依为命</x:v>
      </x:c>
      <x:c r="F412" s="7" t="str">
        <x:v>使装备者的暴击伤害提高32%。装备者忆灵造成的暴击伤害额外提高36%。</x:v>
      </x:c>
      <x:c r="G412" s="6" t="str">
        <x:v>[0.32, 0.36]</x:v>
      </x:c>
      <x:c r="H412" s="6" t="str">
        <x:v>https://raw.githubusercontent.com/Mar-7th/StarRailRes/dbe8cdfcfb0bf657b9fe1cf92d5537f118ccb487/index_new/cn/light_cone_ranks.json</x:v>
      </x:c>
    </x:row>
    <x:row r="413" ht="20" customHeight="1">
      <x:c r="A413" s="6" t="str">
        <x:v>21057_4</x:v>
      </x:c>
      <x:c r="B413" s="6" t="str">
        <x:v>21057</x:v>
      </x:c>
      <x:c r="C413" s="6" t="str">
        <x:v>花儿不会忘记</x:v>
      </x:c>
      <x:c r="D413" s="6" t="n">
        <x:v>4</x:v>
      </x:c>
      <x:c r="E413" s="6" t="str">
        <x:v>相依为命</x:v>
      </x:c>
      <x:c r="F413" s="7" t="str">
        <x:v>使装备者的暴击伤害提高36%。装备者忆灵造成的暴击伤害额外提高42%。</x:v>
      </x:c>
      <x:c r="G413" s="6" t="str">
        <x:v>[0.36, 0.42]</x:v>
      </x:c>
      <x:c r="H413" s="6" t="str">
        <x:v>https://raw.githubusercontent.com/Mar-7th/StarRailRes/dbe8cdfcfb0bf657b9fe1cf92d5537f118ccb487/index_new/cn/light_cone_ranks.json</x:v>
      </x:c>
    </x:row>
    <x:row r="414" ht="20" customHeight="1">
      <x:c r="A414" s="6" t="str">
        <x:v>21057_5</x:v>
      </x:c>
      <x:c r="B414" s="6" t="str">
        <x:v>21057</x:v>
      </x:c>
      <x:c r="C414" s="6" t="str">
        <x:v>花儿不会忘记</x:v>
      </x:c>
      <x:c r="D414" s="6" t="n">
        <x:v>5</x:v>
      </x:c>
      <x:c r="E414" s="6" t="str">
        <x:v>相依为命</x:v>
      </x:c>
      <x:c r="F414" s="7" t="str">
        <x:v>使装备者的暴击伤害提高40%。装备者忆灵造成的暴击伤害额外提高48%。</x:v>
      </x:c>
      <x:c r="G414" s="6" t="str">
        <x:v>[0.4, 0.48]</x:v>
      </x:c>
      <x:c r="H414" s="6" t="str">
        <x:v>https://raw.githubusercontent.com/Mar-7th/StarRailRes/dbe8cdfcfb0bf657b9fe1cf92d5537f118ccb487/index_new/cn/light_cone_ranks.json</x:v>
      </x:c>
    </x:row>
    <x:row r="415" ht="20" customHeight="1">
      <x:c r="A415" s="6" t="str">
        <x:v>21058_1</x:v>
      </x:c>
      <x:c r="B415" s="6" t="str">
        <x:v>21058</x:v>
      </x:c>
      <x:c r="C415" s="6" t="str">
        <x:v>一行往日的血</x:v>
      </x:c>
      <x:c r="D415" s="6" t="n">
        <x:v>1</x:v>
      </x:c>
      <x:c r="E415" s="6" t="str">
        <x:v>厮杀</x:v>
      </x:c>
      <x:c r="F415" s="7" t="str">
        <x:v>使装备者的暴击率提高12%。装备者造成的战技和终结技伤害提高24%。</x:v>
      </x:c>
      <x:c r="G415" s="6" t="str">
        <x:v>[0.12, 0.24]</x:v>
      </x:c>
      <x:c r="H415" s="6" t="str">
        <x:v>https://raw.githubusercontent.com/Mar-7th/StarRailRes/dbe8cdfcfb0bf657b9fe1cf92d5537f118ccb487/index_new/cn/light_cone_ranks.json</x:v>
      </x:c>
    </x:row>
    <x:row r="416" ht="20" customHeight="1">
      <x:c r="A416" s="6" t="str">
        <x:v>21058_2</x:v>
      </x:c>
      <x:c r="B416" s="6" t="str">
        <x:v>21058</x:v>
      </x:c>
      <x:c r="C416" s="6" t="str">
        <x:v>一行往日的血</x:v>
      </x:c>
      <x:c r="D416" s="6" t="n">
        <x:v>2</x:v>
      </x:c>
      <x:c r="E416" s="6" t="str">
        <x:v>厮杀</x:v>
      </x:c>
      <x:c r="F416" s="7" t="str">
        <x:v>使装备者的暴击率提高14%。装备者造成的战技和终结技伤害提高28%。</x:v>
      </x:c>
      <x:c r="G416" s="6" t="str">
        <x:v>[0.14, 0.28]</x:v>
      </x:c>
      <x:c r="H416" s="6" t="str">
        <x:v>https://raw.githubusercontent.com/Mar-7th/StarRailRes/dbe8cdfcfb0bf657b9fe1cf92d5537f118ccb487/index_new/cn/light_cone_ranks.json</x:v>
      </x:c>
    </x:row>
    <x:row r="417" ht="20" customHeight="1">
      <x:c r="A417" s="6" t="str">
        <x:v>21058_3</x:v>
      </x:c>
      <x:c r="B417" s="6" t="str">
        <x:v>21058</x:v>
      </x:c>
      <x:c r="C417" s="6" t="str">
        <x:v>一行往日的血</x:v>
      </x:c>
      <x:c r="D417" s="6" t="n">
        <x:v>3</x:v>
      </x:c>
      <x:c r="E417" s="6" t="str">
        <x:v>厮杀</x:v>
      </x:c>
      <x:c r="F417" s="7" t="str">
        <x:v>使装备者的暴击率提高16%。装备者造成的战技和终结技伤害提高32%。</x:v>
      </x:c>
      <x:c r="G417" s="6" t="str">
        <x:v>[0.16, 0.32]</x:v>
      </x:c>
      <x:c r="H417" s="6" t="str">
        <x:v>https://raw.githubusercontent.com/Mar-7th/StarRailRes/dbe8cdfcfb0bf657b9fe1cf92d5537f118ccb487/index_new/cn/light_cone_ranks.json</x:v>
      </x:c>
    </x:row>
    <x:row r="418" ht="20" customHeight="1">
      <x:c r="A418" s="6" t="str">
        <x:v>21058_4</x:v>
      </x:c>
      <x:c r="B418" s="6" t="str">
        <x:v>21058</x:v>
      </x:c>
      <x:c r="C418" s="6" t="str">
        <x:v>一行往日的血</x:v>
      </x:c>
      <x:c r="D418" s="6" t="n">
        <x:v>4</x:v>
      </x:c>
      <x:c r="E418" s="6" t="str">
        <x:v>厮杀</x:v>
      </x:c>
      <x:c r="F418" s="7" t="str">
        <x:v>使装备者的暴击率提高18%。装备者造成的战技和终结技伤害提高36%。</x:v>
      </x:c>
      <x:c r="G418" s="6" t="str">
        <x:v>[0.18, 0.36]</x:v>
      </x:c>
      <x:c r="H418" s="6" t="str">
        <x:v>https://raw.githubusercontent.com/Mar-7th/StarRailRes/dbe8cdfcfb0bf657b9fe1cf92d5537f118ccb487/index_new/cn/light_cone_ranks.json</x:v>
      </x:c>
    </x:row>
    <x:row r="419" ht="20" customHeight="1">
      <x:c r="A419" s="6" t="str">
        <x:v>21058_5</x:v>
      </x:c>
      <x:c r="B419" s="6" t="str">
        <x:v>21058</x:v>
      </x:c>
      <x:c r="C419" s="6" t="str">
        <x:v>一行往日的血</x:v>
      </x:c>
      <x:c r="D419" s="6" t="n">
        <x:v>5</x:v>
      </x:c>
      <x:c r="E419" s="6" t="str">
        <x:v>厮杀</x:v>
      </x:c>
      <x:c r="F419" s="7" t="str">
        <x:v>使装备者的暴击率提高20%。装备者造成的战技和终结技伤害提高40%。</x:v>
      </x:c>
      <x:c r="G419" s="6" t="str">
        <x:v>[0.2, 0.4]</x:v>
      </x:c>
      <x:c r="H419" s="6" t="str">
        <x:v>https://raw.githubusercontent.com/Mar-7th/StarRailRes/dbe8cdfcfb0bf657b9fe1cf92d5537f118ccb487/index_new/cn/light_cone_ranks.json</x:v>
      </x:c>
    </x:row>
    <x:row r="420" ht="20" customHeight="1">
      <x:c r="A420" s="6" t="str">
        <x:v>21060_1</x:v>
      </x:c>
      <x:c r="B420" s="6" t="str">
        <x:v>21060</x:v>
      </x:c>
      <x:c r="C420" s="6" t="str">
        <x:v>氤氲麦香的梦</x:v>
      </x:c>
      <x:c r="D420" s="6" t="n">
        <x:v>1</x:v>
      </x:c>
      <x:c r="E420" s="6" t="str">
        <x:v>憧憬</x:v>
      </x:c>
      <x:c r="F420" s="7" t="str">
        <x:v>使装备者的暴击率提高12%。装备者造成的终结技和追加攻击伤害提高24%。</x:v>
      </x:c>
      <x:c r="G420" s="6" t="str">
        <x:v>[0.12, 0.24]</x:v>
      </x:c>
      <x:c r="H420" s="6" t="str">
        <x:v>https://raw.githubusercontent.com/Mar-7th/StarRailRes/dbe8cdfcfb0bf657b9fe1cf92d5537f118ccb487/index_new/cn/light_cone_ranks.json</x:v>
      </x:c>
    </x:row>
    <x:row r="421" ht="20" customHeight="1">
      <x:c r="A421" s="6" t="str">
        <x:v>21060_2</x:v>
      </x:c>
      <x:c r="B421" s="6" t="str">
        <x:v>21060</x:v>
      </x:c>
      <x:c r="C421" s="6" t="str">
        <x:v>氤氲麦香的梦</x:v>
      </x:c>
      <x:c r="D421" s="6" t="n">
        <x:v>2</x:v>
      </x:c>
      <x:c r="E421" s="6" t="str">
        <x:v>憧憬</x:v>
      </x:c>
      <x:c r="F421" s="7" t="str">
        <x:v>使装备者的暴击率提高14%。装备者造成的终结技和追加攻击伤害提高28%。</x:v>
      </x:c>
      <x:c r="G421" s="6" t="str">
        <x:v>[0.14, 0.28]</x:v>
      </x:c>
      <x:c r="H421" s="6" t="str">
        <x:v>https://raw.githubusercontent.com/Mar-7th/StarRailRes/dbe8cdfcfb0bf657b9fe1cf92d5537f118ccb487/index_new/cn/light_cone_ranks.json</x:v>
      </x:c>
    </x:row>
    <x:row r="422" ht="20" customHeight="1">
      <x:c r="A422" s="6" t="str">
        <x:v>21060_3</x:v>
      </x:c>
      <x:c r="B422" s="6" t="str">
        <x:v>21060</x:v>
      </x:c>
      <x:c r="C422" s="6" t="str">
        <x:v>氤氲麦香的梦</x:v>
      </x:c>
      <x:c r="D422" s="6" t="n">
        <x:v>3</x:v>
      </x:c>
      <x:c r="E422" s="6" t="str">
        <x:v>憧憬</x:v>
      </x:c>
      <x:c r="F422" s="7" t="str">
        <x:v>使装备者的暴击率提高16%。装备者造成的终结技和追加攻击伤害提高32%。</x:v>
      </x:c>
      <x:c r="G422" s="6" t="str">
        <x:v>[0.16, 0.32]</x:v>
      </x:c>
      <x:c r="H422" s="6" t="str">
        <x:v>https://raw.githubusercontent.com/Mar-7th/StarRailRes/dbe8cdfcfb0bf657b9fe1cf92d5537f118ccb487/index_new/cn/light_cone_ranks.json</x:v>
      </x:c>
    </x:row>
    <x:row r="423" ht="20" customHeight="1">
      <x:c r="A423" s="6" t="str">
        <x:v>21060_4</x:v>
      </x:c>
      <x:c r="B423" s="6" t="str">
        <x:v>21060</x:v>
      </x:c>
      <x:c r="C423" s="6" t="str">
        <x:v>氤氲麦香的梦</x:v>
      </x:c>
      <x:c r="D423" s="6" t="n">
        <x:v>4</x:v>
      </x:c>
      <x:c r="E423" s="6" t="str">
        <x:v>憧憬</x:v>
      </x:c>
      <x:c r="F423" s="7" t="str">
        <x:v>使装备者的暴击率提高18%。装备者造成的终结技和追加攻击伤害提高36%。</x:v>
      </x:c>
      <x:c r="G423" s="6" t="str">
        <x:v>[0.18, 0.36]</x:v>
      </x:c>
      <x:c r="H423" s="6" t="str">
        <x:v>https://raw.githubusercontent.com/Mar-7th/StarRailRes/dbe8cdfcfb0bf657b9fe1cf92d5537f118ccb487/index_new/cn/light_cone_ranks.json</x:v>
      </x:c>
    </x:row>
    <x:row r="424" ht="20" customHeight="1">
      <x:c r="A424" s="6" t="str">
        <x:v>21060_5</x:v>
      </x:c>
      <x:c r="B424" s="6" t="str">
        <x:v>21060</x:v>
      </x:c>
      <x:c r="C424" s="6" t="str">
        <x:v>氤氲麦香的梦</x:v>
      </x:c>
      <x:c r="D424" s="6" t="n">
        <x:v>5</x:v>
      </x:c>
      <x:c r="E424" s="6" t="str">
        <x:v>憧憬</x:v>
      </x:c>
      <x:c r="F424" s="7" t="str">
        <x:v>使装备者的暴击率提高20%。装备者造成的终结技和追加攻击伤害提高40%。</x:v>
      </x:c>
      <x:c r="G424" s="6" t="str">
        <x:v>[0.2, 0.4]</x:v>
      </x:c>
      <x:c r="H424" s="6" t="str">
        <x:v>https://raw.githubusercontent.com/Mar-7th/StarRailRes/dbe8cdfcfb0bf657b9fe1cf92d5537f118ccb487/index_new/cn/light_cone_ranks.json</x:v>
      </x:c>
    </x:row>
    <x:row r="425" ht="38" customHeight="1">
      <x:c r="A425" s="6" t="str">
        <x:v>21061_1</x:v>
      </x:c>
      <x:c r="B425" s="6" t="str">
        <x:v>21061</x:v>
      </x:c>
      <x:c r="C425" s="6" t="str">
        <x:v>假日浴场大冒险</x:v>
      </x:c>
      <x:c r="D425" s="6" t="n">
        <x:v>1</x:v>
      </x:c>
      <x:c r="E425" s="6" t="str">
        <x:v>冷静一下</x:v>
      </x:c>
      <x:c r="F425" s="7" t="str">
        <x:v>使装备者造成的伤害提高16%。装备者攻击后，有100%基础概率使受到攻击的目标陷入易伤状态，受到的伤害提高10%，持续2回合。同类效果无法叠加。</x:v>
      </x:c>
      <x:c r="G425" s="6" t="str">
        <x:v>[0.16, 1, 0.1, 2]</x:v>
      </x:c>
      <x:c r="H425" s="6" t="str">
        <x:v>https://raw.githubusercontent.com/Mar-7th/StarRailRes/dbe8cdfcfb0bf657b9fe1cf92d5537f118ccb487/index_new/cn/light_cone_ranks.json</x:v>
      </x:c>
    </x:row>
    <x:row r="426" ht="38" customHeight="1">
      <x:c r="A426" s="6" t="str">
        <x:v>21061_2</x:v>
      </x:c>
      <x:c r="B426" s="6" t="str">
        <x:v>21061</x:v>
      </x:c>
      <x:c r="C426" s="6" t="str">
        <x:v>假日浴场大冒险</x:v>
      </x:c>
      <x:c r="D426" s="6" t="n">
        <x:v>2</x:v>
      </x:c>
      <x:c r="E426" s="6" t="str">
        <x:v>冷静一下</x:v>
      </x:c>
      <x:c r="F426" s="7" t="str">
        <x:v>使装备者造成的伤害提高20%。装备者攻击后，有100%基础概率使受到攻击的目标陷入易伤状态，受到的伤害提高11.5%，持续2回合。同类效果无法叠加。</x:v>
      </x:c>
      <x:c r="G426" s="6" t="str">
        <x:v>[0.2, 1, 0.115, 2]</x:v>
      </x:c>
      <x:c r="H426" s="6" t="str">
        <x:v>https://raw.githubusercontent.com/Mar-7th/StarRailRes/dbe8cdfcfb0bf657b9fe1cf92d5537f118ccb487/index_new/cn/light_cone_ranks.json</x:v>
      </x:c>
    </x:row>
    <x:row r="427" ht="38" customHeight="1">
      <x:c r="A427" s="6" t="str">
        <x:v>21061_3</x:v>
      </x:c>
      <x:c r="B427" s="6" t="str">
        <x:v>21061</x:v>
      </x:c>
      <x:c r="C427" s="6" t="str">
        <x:v>假日浴场大冒险</x:v>
      </x:c>
      <x:c r="D427" s="6" t="n">
        <x:v>3</x:v>
      </x:c>
      <x:c r="E427" s="6" t="str">
        <x:v>冷静一下</x:v>
      </x:c>
      <x:c r="F427" s="7" t="str">
        <x:v>使装备者造成的伤害提高24%。装备者攻击后，有100%基础概率使受到攻击的目标陷入易伤状态，受到的伤害提高13%，持续2回合。同类效果无法叠加。</x:v>
      </x:c>
      <x:c r="G427" s="6" t="str">
        <x:v>[0.24, 1, 0.13, 2]</x:v>
      </x:c>
      <x:c r="H427" s="6" t="str">
        <x:v>https://raw.githubusercontent.com/Mar-7th/StarRailRes/dbe8cdfcfb0bf657b9fe1cf92d5537f118ccb487/index_new/cn/light_cone_ranks.json</x:v>
      </x:c>
    </x:row>
    <x:row r="428" ht="38" customHeight="1">
      <x:c r="A428" s="6" t="str">
        <x:v>21061_4</x:v>
      </x:c>
      <x:c r="B428" s="6" t="str">
        <x:v>21061</x:v>
      </x:c>
      <x:c r="C428" s="6" t="str">
        <x:v>假日浴场大冒险</x:v>
      </x:c>
      <x:c r="D428" s="6" t="n">
        <x:v>4</x:v>
      </x:c>
      <x:c r="E428" s="6" t="str">
        <x:v>冷静一下</x:v>
      </x:c>
      <x:c r="F428" s="7" t="str">
        <x:v>使装备者造成的伤害提高28%。装备者攻击后，有100%基础概率使受到攻击的目标陷入易伤状态，受到的伤害提高14.5%，持续2回合。同类效果无法叠加。</x:v>
      </x:c>
      <x:c r="G428" s="6" t="str">
        <x:v>[0.28, 1, 0.145, 2]</x:v>
      </x:c>
      <x:c r="H428" s="6" t="str">
        <x:v>https://raw.githubusercontent.com/Mar-7th/StarRailRes/dbe8cdfcfb0bf657b9fe1cf92d5537f118ccb487/index_new/cn/light_cone_ranks.json</x:v>
      </x:c>
    </x:row>
    <x:row r="429" ht="38" customHeight="1">
      <x:c r="A429" s="6" t="str">
        <x:v>21061_5</x:v>
      </x:c>
      <x:c r="B429" s="6" t="str">
        <x:v>21061</x:v>
      </x:c>
      <x:c r="C429" s="6" t="str">
        <x:v>假日浴场大冒险</x:v>
      </x:c>
      <x:c r="D429" s="6" t="n">
        <x:v>5</x:v>
      </x:c>
      <x:c r="E429" s="6" t="str">
        <x:v>冷静一下</x:v>
      </x:c>
      <x:c r="F429" s="7" t="str">
        <x:v>使装备者造成的伤害提高32%。装备者攻击后，有100%基础概率使受到攻击的目标陷入易伤状态，受到的伤害提高16%，持续2回合。同类效果无法叠加。</x:v>
      </x:c>
      <x:c r="G429" s="6" t="str">
        <x:v>[0.32, 1, 0.16, 2]</x:v>
      </x:c>
      <x:c r="H429" s="6" t="str">
        <x:v>https://raw.githubusercontent.com/Mar-7th/StarRailRes/dbe8cdfcfb0bf657b9fe1cf92d5537f118ccb487/index_new/cn/light_cone_ranks.json</x:v>
      </x:c>
    </x:row>
    <x:row r="430" ht="20" customHeight="1">
      <x:c r="A430" s="6" t="str">
        <x:v>21062_1</x:v>
      </x:c>
      <x:c r="B430" s="6" t="str">
        <x:v>21062</x:v>
      </x:c>
      <x:c r="C430" s="6" t="str">
        <x:v>于那终点再见</x:v>
      </x:c>
      <x:c r="D430" s="6" t="n">
        <x:v>1</x:v>
      </x:c>
      <x:c r="E430" s="6" t="str">
        <x:v>执着</x:v>
      </x:c>
      <x:c r="F430" s="7" t="str">
        <x:v>使装备者的暴击伤害提高24%。装备者造成的战技和追加攻击伤害提高24%。</x:v>
      </x:c>
      <x:c r="G430" s="6" t="str">
        <x:v>[0.24, 0.24]</x:v>
      </x:c>
      <x:c r="H430" s="6" t="str">
        <x:v>https://raw.githubusercontent.com/Mar-7th/StarRailRes/dbe8cdfcfb0bf657b9fe1cf92d5537f118ccb487/index_new/cn/light_cone_ranks.json</x:v>
      </x:c>
    </x:row>
    <x:row r="431" ht="20" customHeight="1">
      <x:c r="A431" s="6" t="str">
        <x:v>21062_2</x:v>
      </x:c>
      <x:c r="B431" s="6" t="str">
        <x:v>21062</x:v>
      </x:c>
      <x:c r="C431" s="6" t="str">
        <x:v>于那终点再见</x:v>
      </x:c>
      <x:c r="D431" s="6" t="n">
        <x:v>2</x:v>
      </x:c>
      <x:c r="E431" s="6" t="str">
        <x:v>执着</x:v>
      </x:c>
      <x:c r="F431" s="7" t="str">
        <x:v>使装备者的暴击伤害提高28%。装备者造成的战技和追加攻击伤害提高28%。</x:v>
      </x:c>
      <x:c r="G431" s="6" t="str">
        <x:v>[0.28, 0.28]</x:v>
      </x:c>
      <x:c r="H431" s="6" t="str">
        <x:v>https://raw.githubusercontent.com/Mar-7th/StarRailRes/dbe8cdfcfb0bf657b9fe1cf92d5537f118ccb487/index_new/cn/light_cone_ranks.json</x:v>
      </x:c>
    </x:row>
    <x:row r="432" ht="20" customHeight="1">
      <x:c r="A432" s="6" t="str">
        <x:v>21062_3</x:v>
      </x:c>
      <x:c r="B432" s="6" t="str">
        <x:v>21062</x:v>
      </x:c>
      <x:c r="C432" s="6" t="str">
        <x:v>于那终点再见</x:v>
      </x:c>
      <x:c r="D432" s="6" t="n">
        <x:v>3</x:v>
      </x:c>
      <x:c r="E432" s="6" t="str">
        <x:v>执着</x:v>
      </x:c>
      <x:c r="F432" s="7" t="str">
        <x:v>使装备者的暴击伤害提高32%。装备者造成的战技和追加攻击伤害提高32%。</x:v>
      </x:c>
      <x:c r="G432" s="6" t="str">
        <x:v>[0.32, 0.32]</x:v>
      </x:c>
      <x:c r="H432" s="6" t="str">
        <x:v>https://raw.githubusercontent.com/Mar-7th/StarRailRes/dbe8cdfcfb0bf657b9fe1cf92d5537f118ccb487/index_new/cn/light_cone_ranks.json</x:v>
      </x:c>
    </x:row>
    <x:row r="433" ht="20" customHeight="1">
      <x:c r="A433" s="6" t="str">
        <x:v>21062_4</x:v>
      </x:c>
      <x:c r="B433" s="6" t="str">
        <x:v>21062</x:v>
      </x:c>
      <x:c r="C433" s="6" t="str">
        <x:v>于那终点再见</x:v>
      </x:c>
      <x:c r="D433" s="6" t="n">
        <x:v>4</x:v>
      </x:c>
      <x:c r="E433" s="6" t="str">
        <x:v>执着</x:v>
      </x:c>
      <x:c r="F433" s="7" t="str">
        <x:v>使装备者的暴击伤害提高36%。装备者造成的战技和追加攻击伤害提高36%。</x:v>
      </x:c>
      <x:c r="G433" s="6" t="str">
        <x:v>[0.36, 0.36]</x:v>
      </x:c>
      <x:c r="H433" s="6" t="str">
        <x:v>https://raw.githubusercontent.com/Mar-7th/StarRailRes/dbe8cdfcfb0bf657b9fe1cf92d5537f118ccb487/index_new/cn/light_cone_ranks.json</x:v>
      </x:c>
    </x:row>
    <x:row r="434" ht="20" customHeight="1">
      <x:c r="A434" s="6" t="str">
        <x:v>21062_5</x:v>
      </x:c>
      <x:c r="B434" s="6" t="str">
        <x:v>21062</x:v>
      </x:c>
      <x:c r="C434" s="6" t="str">
        <x:v>于那终点再见</x:v>
      </x:c>
      <x:c r="D434" s="6" t="n">
        <x:v>5</x:v>
      </x:c>
      <x:c r="E434" s="6" t="str">
        <x:v>执着</x:v>
      </x:c>
      <x:c r="F434" s="7" t="str">
        <x:v>使装备者的暴击伤害提高40%。装备者造成的战技和追加攻击伤害提高40%。</x:v>
      </x:c>
      <x:c r="G434" s="6" t="str">
        <x:v>[0.4, 0.4]</x:v>
      </x:c>
      <x:c r="H434" s="6" t="str">
        <x:v>https://raw.githubusercontent.com/Mar-7th/StarRailRes/dbe8cdfcfb0bf657b9fe1cf92d5537f118ccb487/index_new/cn/light_cone_ranks.json</x:v>
      </x:c>
    </x:row>
    <x:row r="435" ht="38" customHeight="1">
      <x:c r="A435" s="6" t="str">
        <x:v>21064_1</x:v>
      </x:c>
      <x:c r="B435" s="6" t="str">
        <x:v>21064</x:v>
      </x:c>
      <x:c r="C435" s="6" t="str">
        <x:v>菇菇嘎嘎历险记</x:v>
      </x:c>
      <x:c r="D435" s="6" t="n">
        <x:v>1</x:v>
      </x:c>
      <x:c r="E435" s="6" t="str">
        <x:v>乱斗</x:v>
      </x:c>
      <x:c r="F435" s="7" t="str">
        <x:v>使装备者的欢愉度提高12%。装备者施放欢愉技时，使敌方全体受到的欢愉伤害提高6%，持续2回合。</x:v>
      </x:c>
      <x:c r="G435" s="6" t="str">
        <x:v>[0.12, 0.06, 2]</x:v>
      </x:c>
      <x:c r="H435" s="6" t="str">
        <x:v>https://raw.githubusercontent.com/Mar-7th/StarRailRes/dbe8cdfcfb0bf657b9fe1cf92d5537f118ccb487/index_new/cn/light_cone_ranks.json</x:v>
      </x:c>
    </x:row>
    <x:row r="436" ht="38" customHeight="1">
      <x:c r="A436" s="6" t="str">
        <x:v>21064_2</x:v>
      </x:c>
      <x:c r="B436" s="6" t="str">
        <x:v>21064</x:v>
      </x:c>
      <x:c r="C436" s="6" t="str">
        <x:v>菇菇嘎嘎历险记</x:v>
      </x:c>
      <x:c r="D436" s="6" t="n">
        <x:v>2</x:v>
      </x:c>
      <x:c r="E436" s="6" t="str">
        <x:v>乱斗</x:v>
      </x:c>
      <x:c r="F436" s="7" t="str">
        <x:v>使装备者的欢愉度提高14%。装备者施放欢愉技时，使敌方全体受到的欢愉伤害提高7%，持续2回合。</x:v>
      </x:c>
      <x:c r="G436" s="6" t="str">
        <x:v>[0.14, 0.07, 2]</x:v>
      </x:c>
      <x:c r="H436" s="6" t="str">
        <x:v>https://raw.githubusercontent.com/Mar-7th/StarRailRes/dbe8cdfcfb0bf657b9fe1cf92d5537f118ccb487/index_new/cn/light_cone_ranks.json</x:v>
      </x:c>
    </x:row>
    <x:row r="437" ht="38" customHeight="1">
      <x:c r="A437" s="6" t="str">
        <x:v>21064_3</x:v>
      </x:c>
      <x:c r="B437" s="6" t="str">
        <x:v>21064</x:v>
      </x:c>
      <x:c r="C437" s="6" t="str">
        <x:v>菇菇嘎嘎历险记</x:v>
      </x:c>
      <x:c r="D437" s="6" t="n">
        <x:v>3</x:v>
      </x:c>
      <x:c r="E437" s="6" t="str">
        <x:v>乱斗</x:v>
      </x:c>
      <x:c r="F437" s="7" t="str">
        <x:v>使装备者的欢愉度提高16%。装备者施放欢愉技时，使敌方全体受到的欢愉伤害提高8%，持续2回合。</x:v>
      </x:c>
      <x:c r="G437" s="6" t="str">
        <x:v>[0.16, 0.08, 2]</x:v>
      </x:c>
      <x:c r="H437" s="6" t="str">
        <x:v>https://raw.githubusercontent.com/Mar-7th/StarRailRes/dbe8cdfcfb0bf657b9fe1cf92d5537f118ccb487/index_new/cn/light_cone_ranks.json</x:v>
      </x:c>
    </x:row>
    <x:row r="438" ht="38" customHeight="1">
      <x:c r="A438" s="6" t="str">
        <x:v>21064_4</x:v>
      </x:c>
      <x:c r="B438" s="6" t="str">
        <x:v>21064</x:v>
      </x:c>
      <x:c r="C438" s="6" t="str">
        <x:v>菇菇嘎嘎历险记</x:v>
      </x:c>
      <x:c r="D438" s="6" t="n">
        <x:v>4</x:v>
      </x:c>
      <x:c r="E438" s="6" t="str">
        <x:v>乱斗</x:v>
      </x:c>
      <x:c r="F438" s="7" t="str">
        <x:v>使装备者的欢愉度提高18%。装备者施放欢愉技时，使敌方全体受到的欢愉伤害提高9%，持续2回合。</x:v>
      </x:c>
      <x:c r="G438" s="6" t="str">
        <x:v>[0.18, 0.09, 2]</x:v>
      </x:c>
      <x:c r="H438" s="6" t="str">
        <x:v>https://raw.githubusercontent.com/Mar-7th/StarRailRes/dbe8cdfcfb0bf657b9fe1cf92d5537f118ccb487/index_new/cn/light_cone_ranks.json</x:v>
      </x:c>
    </x:row>
    <x:row r="439" ht="38" customHeight="1">
      <x:c r="A439" s="6" t="str">
        <x:v>21064_5</x:v>
      </x:c>
      <x:c r="B439" s="6" t="str">
        <x:v>21064</x:v>
      </x:c>
      <x:c r="C439" s="6" t="str">
        <x:v>菇菇嘎嘎历险记</x:v>
      </x:c>
      <x:c r="D439" s="6" t="n">
        <x:v>5</x:v>
      </x:c>
      <x:c r="E439" s="6" t="str">
        <x:v>乱斗</x:v>
      </x:c>
      <x:c r="F439" s="7" t="str">
        <x:v>使装备者的欢愉度提高20%。装备者施放欢愉技时，使敌方全体受到的欢愉伤害提高10%，持续2回合。</x:v>
      </x:c>
      <x:c r="G439" s="6" t="str">
        <x:v>[0.2, 0.1, 2]</x:v>
      </x:c>
      <x:c r="H439" s="6" t="str">
        <x:v>https://raw.githubusercontent.com/Mar-7th/StarRailRes/dbe8cdfcfb0bf657b9fe1cf92d5537f118ccb487/index_new/cn/light_cone_ranks.json</x:v>
      </x:c>
    </x:row>
    <x:row r="440" ht="20" customHeight="1">
      <x:c r="A440" s="6" t="str">
        <x:v>21065_1</x:v>
      </x:c>
      <x:c r="B440" s="6" t="str">
        <x:v>21065</x:v>
      </x:c>
      <x:c r="C440" s="6" t="str">
        <x:v>今日好手气</x:v>
      </x:c>
      <x:c r="D440" s="6" t="n">
        <x:v>1</x:v>
      </x:c>
      <x:c r="E440" s="6" t="str">
        <x:v>抉择</x:v>
      </x:c>
      <x:c r="F440" s="7" t="str">
        <x:v>使装备者的暴击率提高12%。装备者施放欢愉技时，欢愉度提高12%，该效果最多叠加2次。</x:v>
      </x:c>
      <x:c r="G440" s="6" t="str">
        <x:v>[0.12, 0.12, 2]</x:v>
      </x:c>
      <x:c r="H440" s="6" t="str">
        <x:v>https://raw.githubusercontent.com/Mar-7th/StarRailRes/dbe8cdfcfb0bf657b9fe1cf92d5537f118ccb487/index_new/cn/light_cone_ranks.json</x:v>
      </x:c>
    </x:row>
    <x:row r="441" ht="20" customHeight="1">
      <x:c r="A441" s="6" t="str">
        <x:v>21065_2</x:v>
      </x:c>
      <x:c r="B441" s="6" t="str">
        <x:v>21065</x:v>
      </x:c>
      <x:c r="C441" s="6" t="str">
        <x:v>今日好手气</x:v>
      </x:c>
      <x:c r="D441" s="6" t="n">
        <x:v>2</x:v>
      </x:c>
      <x:c r="E441" s="6" t="str">
        <x:v>抉择</x:v>
      </x:c>
      <x:c r="F441" s="7" t="str">
        <x:v>使装备者的暴击率提高14%。装备者施放欢愉技时，欢愉度提高14%，该效果最多叠加2次。</x:v>
      </x:c>
      <x:c r="G441" s="6" t="str">
        <x:v>[0.14, 0.14, 2]</x:v>
      </x:c>
      <x:c r="H441" s="6" t="str">
        <x:v>https://raw.githubusercontent.com/Mar-7th/StarRailRes/dbe8cdfcfb0bf657b9fe1cf92d5537f118ccb487/index_new/cn/light_cone_ranks.json</x:v>
      </x:c>
    </x:row>
    <x:row r="442" ht="20" customHeight="1">
      <x:c r="A442" s="6" t="str">
        <x:v>21065_3</x:v>
      </x:c>
      <x:c r="B442" s="6" t="str">
        <x:v>21065</x:v>
      </x:c>
      <x:c r="C442" s="6" t="str">
        <x:v>今日好手气</x:v>
      </x:c>
      <x:c r="D442" s="6" t="n">
        <x:v>3</x:v>
      </x:c>
      <x:c r="E442" s="6" t="str">
        <x:v>抉择</x:v>
      </x:c>
      <x:c r="F442" s="7" t="str">
        <x:v>使装备者的暴击率提高16%。装备者施放欢愉技时，欢愉度提高16%，该效果最多叠加2次。</x:v>
      </x:c>
      <x:c r="G442" s="6" t="str">
        <x:v>[0.16, 0.16, 2]</x:v>
      </x:c>
      <x:c r="H442" s="6" t="str">
        <x:v>https://raw.githubusercontent.com/Mar-7th/StarRailRes/dbe8cdfcfb0bf657b9fe1cf92d5537f118ccb487/index_new/cn/light_cone_ranks.json</x:v>
      </x:c>
    </x:row>
    <x:row r="443" ht="20" customHeight="1">
      <x:c r="A443" s="6" t="str">
        <x:v>21065_4</x:v>
      </x:c>
      <x:c r="B443" s="6" t="str">
        <x:v>21065</x:v>
      </x:c>
      <x:c r="C443" s="6" t="str">
        <x:v>今日好手气</x:v>
      </x:c>
      <x:c r="D443" s="6" t="n">
        <x:v>4</x:v>
      </x:c>
      <x:c r="E443" s="6" t="str">
        <x:v>抉择</x:v>
      </x:c>
      <x:c r="F443" s="7" t="str">
        <x:v>使装备者的暴击率提高18%。装备者施放欢愉技时，欢愉度提高18%，该效果最多叠加2次。</x:v>
      </x:c>
      <x:c r="G443" s="6" t="str">
        <x:v>[0.18, 0.18, 2]</x:v>
      </x:c>
      <x:c r="H443" s="6" t="str">
        <x:v>https://raw.githubusercontent.com/Mar-7th/StarRailRes/dbe8cdfcfb0bf657b9fe1cf92d5537f118ccb487/index_new/cn/light_cone_ranks.json</x:v>
      </x:c>
    </x:row>
    <x:row r="444" ht="20" customHeight="1">
      <x:c r="A444" s="6" t="str">
        <x:v>21065_5</x:v>
      </x:c>
      <x:c r="B444" s="6" t="str">
        <x:v>21065</x:v>
      </x:c>
      <x:c r="C444" s="6" t="str">
        <x:v>今日好手气</x:v>
      </x:c>
      <x:c r="D444" s="6" t="n">
        <x:v>5</x:v>
      </x:c>
      <x:c r="E444" s="6" t="str">
        <x:v>抉择</x:v>
      </x:c>
      <x:c r="F444" s="7" t="str">
        <x:v>使装备者的暴击率提高20%。装备者施放欢愉技时，欢愉度提高20%，该效果最多叠加2次。</x:v>
      </x:c>
      <x:c r="G444" s="6" t="str">
        <x:v>[0.2, 0.2, 2]</x:v>
      </x:c>
      <x:c r="H444" s="6" t="str">
        <x:v>https://raw.githubusercontent.com/Mar-7th/StarRailRes/dbe8cdfcfb0bf657b9fe1cf92d5537f118ccb487/index_new/cn/light_cone_ranks.json</x:v>
      </x:c>
    </x:row>
    <x:row r="445" ht="20" customHeight="1">
      <x:c r="A445" s="6" t="str">
        <x:v>21066_1</x:v>
      </x:c>
      <x:c r="B445" s="6" t="str">
        <x:v>21066</x:v>
      </x:c>
      <x:c r="C445" s="6" t="str">
        <x:v>放个短假</x:v>
      </x:c>
      <x:c r="D445" s="6" t="n">
        <x:v>1</x:v>
      </x:c>
      <x:c r="E445" s="6" t="str">
        <x:v>秘语</x:v>
      </x:c>
      <x:c r="F445" s="7" t="str">
        <x:v>使装备者的欢愉度提高20%。装备者施放欢愉技期间无视目标8%的防御力。</x:v>
      </x:c>
      <x:c r="G445" s="6" t="str">
        <x:v>[0.2, 0.08]</x:v>
      </x:c>
      <x:c r="H445" s="6" t="str">
        <x:v>https://raw.githubusercontent.com/Mar-7th/StarRailRes/dbe8cdfcfb0bf657b9fe1cf92d5537f118ccb487/index_new/cn/light_cone_ranks.json</x:v>
      </x:c>
    </x:row>
    <x:row r="446" ht="20" customHeight="1">
      <x:c r="A446" s="6" t="str">
        <x:v>21066_2</x:v>
      </x:c>
      <x:c r="B446" s="6" t="str">
        <x:v>21066</x:v>
      </x:c>
      <x:c r="C446" s="6" t="str">
        <x:v>放个短假</x:v>
      </x:c>
      <x:c r="D446" s="6" t="n">
        <x:v>2</x:v>
      </x:c>
      <x:c r="E446" s="6" t="str">
        <x:v>秘语</x:v>
      </x:c>
      <x:c r="F446" s="7" t="str">
        <x:v>使装备者的欢愉度提高25%。装备者施放欢愉技期间无视目标10%的防御力。</x:v>
      </x:c>
      <x:c r="G446" s="6" t="str">
        <x:v>[0.25, 0.1]</x:v>
      </x:c>
      <x:c r="H446" s="6" t="str">
        <x:v>https://raw.githubusercontent.com/Mar-7th/StarRailRes/dbe8cdfcfb0bf657b9fe1cf92d5537f118ccb487/index_new/cn/light_cone_ranks.json</x:v>
      </x:c>
    </x:row>
    <x:row r="447" ht="20" customHeight="1">
      <x:c r="A447" s="6" t="str">
        <x:v>21066_3</x:v>
      </x:c>
      <x:c r="B447" s="6" t="str">
        <x:v>21066</x:v>
      </x:c>
      <x:c r="C447" s="6" t="str">
        <x:v>放个短假</x:v>
      </x:c>
      <x:c r="D447" s="6" t="n">
        <x:v>3</x:v>
      </x:c>
      <x:c r="E447" s="6" t="str">
        <x:v>秘语</x:v>
      </x:c>
      <x:c r="F447" s="7" t="str">
        <x:v>使装备者的欢愉度提高30%。装备者施放欢愉技期间无视目标12%的防御力。</x:v>
      </x:c>
      <x:c r="G447" s="6" t="str">
        <x:v>[0.3, 0.12]</x:v>
      </x:c>
      <x:c r="H447" s="6" t="str">
        <x:v>https://raw.githubusercontent.com/Mar-7th/StarRailRes/dbe8cdfcfb0bf657b9fe1cf92d5537f118ccb487/index_new/cn/light_cone_ranks.json</x:v>
      </x:c>
    </x:row>
    <x:row r="448" ht="20" customHeight="1">
      <x:c r="A448" s="6" t="str">
        <x:v>21066_4</x:v>
      </x:c>
      <x:c r="B448" s="6" t="str">
        <x:v>21066</x:v>
      </x:c>
      <x:c r="C448" s="6" t="str">
        <x:v>放个短假</x:v>
      </x:c>
      <x:c r="D448" s="6" t="n">
        <x:v>4</x:v>
      </x:c>
      <x:c r="E448" s="6" t="str">
        <x:v>秘语</x:v>
      </x:c>
      <x:c r="F448" s="7" t="str">
        <x:v>使装备者的欢愉度提高35%。装备者施放欢愉技期间无视目标14%的防御力。</x:v>
      </x:c>
      <x:c r="G448" s="6" t="str">
        <x:v>[0.35, 0.14]</x:v>
      </x:c>
      <x:c r="H448" s="6" t="str">
        <x:v>https://raw.githubusercontent.com/Mar-7th/StarRailRes/dbe8cdfcfb0bf657b9fe1cf92d5537f118ccb487/index_new/cn/light_cone_ranks.json</x:v>
      </x:c>
    </x:row>
    <x:row r="449" ht="20" customHeight="1">
      <x:c r="A449" s="6" t="str">
        <x:v>21066_5</x:v>
      </x:c>
      <x:c r="B449" s="6" t="str">
        <x:v>21066</x:v>
      </x:c>
      <x:c r="C449" s="6" t="str">
        <x:v>放个短假</x:v>
      </x:c>
      <x:c r="D449" s="6" t="n">
        <x:v>5</x:v>
      </x:c>
      <x:c r="E449" s="6" t="str">
        <x:v>秘语</x:v>
      </x:c>
      <x:c r="F449" s="7" t="str">
        <x:v>使装备者的欢愉度提高40%。装备者施放欢愉技期间无视目标16%的防御力。</x:v>
      </x:c>
      <x:c r="G449" s="6" t="str">
        <x:v>[0.4, 0.16]</x:v>
      </x:c>
      <x:c r="H449" s="6" t="str">
        <x:v>https://raw.githubusercontent.com/Mar-7th/StarRailRes/dbe8cdfcfb0bf657b9fe1cf92d5537f118ccb487/index_new/cn/light_cone_ranks.json</x:v>
      </x:c>
    </x:row>
    <x:row r="450" ht="20" customHeight="1">
      <x:c r="A450" s="6" t="str">
        <x:v>22000_1</x:v>
      </x:c>
      <x:c r="B450" s="6" t="str">
        <x:v>22000</x:v>
      </x:c>
      <x:c r="C450" s="6" t="str">
        <x:v>新手任务开始前</x:v>
      </x:c>
      <x:c r="D450" s="6" t="n">
        <x:v>1</x:v>
      </x:c>
      <x:c r="E450" s="6" t="str">
        <x:v>眼疾手快</x:v>
      </x:c>
      <x:c r="F450" s="7" t="str">
        <x:v>使装备者的效果命中提高20%。当装备者攻击防御力被降低的敌方目标后，恢复4点能量。</x:v>
      </x:c>
      <x:c r="G450" s="6" t="str">
        <x:v>[0.2, 4]</x:v>
      </x:c>
      <x:c r="H450" s="6" t="str">
        <x:v>https://raw.githubusercontent.com/Mar-7th/StarRailRes/dbe8cdfcfb0bf657b9fe1cf92d5537f118ccb487/index_new/cn/light_cone_ranks.json</x:v>
      </x:c>
    </x:row>
    <x:row r="451" ht="20" customHeight="1">
      <x:c r="A451" s="6" t="str">
        <x:v>22000_2</x:v>
      </x:c>
      <x:c r="B451" s="6" t="str">
        <x:v>22000</x:v>
      </x:c>
      <x:c r="C451" s="6" t="str">
        <x:v>新手任务开始前</x:v>
      </x:c>
      <x:c r="D451" s="6" t="n">
        <x:v>2</x:v>
      </x:c>
      <x:c r="E451" s="6" t="str">
        <x:v>眼疾手快</x:v>
      </x:c>
      <x:c r="F451" s="7" t="str">
        <x:v>使装备者的效果命中提高25%。当装备者攻击防御力被降低的敌方目标后，恢复5点能量。</x:v>
      </x:c>
      <x:c r="G451" s="6" t="str">
        <x:v>[0.25, 5]</x:v>
      </x:c>
      <x:c r="H451" s="6" t="str">
        <x:v>https://raw.githubusercontent.com/Mar-7th/StarRailRes/dbe8cdfcfb0bf657b9fe1cf92d5537f118ccb487/index_new/cn/light_cone_ranks.json</x:v>
      </x:c>
    </x:row>
    <x:row r="452" ht="20" customHeight="1">
      <x:c r="A452" s="6" t="str">
        <x:v>22000_3</x:v>
      </x:c>
      <x:c r="B452" s="6" t="str">
        <x:v>22000</x:v>
      </x:c>
      <x:c r="C452" s="6" t="str">
        <x:v>新手任务开始前</x:v>
      </x:c>
      <x:c r="D452" s="6" t="n">
        <x:v>3</x:v>
      </x:c>
      <x:c r="E452" s="6" t="str">
        <x:v>眼疾手快</x:v>
      </x:c>
      <x:c r="F452" s="7" t="str">
        <x:v>使装备者的效果命中提高30%。当装备者攻击防御力被降低的敌方目标后，恢复6点能量。</x:v>
      </x:c>
      <x:c r="G452" s="6" t="str">
        <x:v>[0.3, 6]</x:v>
      </x:c>
      <x:c r="H452" s="6" t="str">
        <x:v>https://raw.githubusercontent.com/Mar-7th/StarRailRes/dbe8cdfcfb0bf657b9fe1cf92d5537f118ccb487/index_new/cn/light_cone_ranks.json</x:v>
      </x:c>
    </x:row>
    <x:row r="453" ht="20" customHeight="1">
      <x:c r="A453" s="6" t="str">
        <x:v>22000_4</x:v>
      </x:c>
      <x:c r="B453" s="6" t="str">
        <x:v>22000</x:v>
      </x:c>
      <x:c r="C453" s="6" t="str">
        <x:v>新手任务开始前</x:v>
      </x:c>
      <x:c r="D453" s="6" t="n">
        <x:v>4</x:v>
      </x:c>
      <x:c r="E453" s="6" t="str">
        <x:v>眼疾手快</x:v>
      </x:c>
      <x:c r="F453" s="7" t="str">
        <x:v>使装备者的效果命中提高35%。当装备者攻击防御力被降低的敌方目标后，恢复7点能量。</x:v>
      </x:c>
      <x:c r="G453" s="6" t="str">
        <x:v>[0.35, 7]</x:v>
      </x:c>
      <x:c r="H453" s="6" t="str">
        <x:v>https://raw.githubusercontent.com/Mar-7th/StarRailRes/dbe8cdfcfb0bf657b9fe1cf92d5537f118ccb487/index_new/cn/light_cone_ranks.json</x:v>
      </x:c>
    </x:row>
    <x:row r="454" ht="20" customHeight="1">
      <x:c r="A454" s="6" t="str">
        <x:v>22000_5</x:v>
      </x:c>
      <x:c r="B454" s="6" t="str">
        <x:v>22000</x:v>
      </x:c>
      <x:c r="C454" s="6" t="str">
        <x:v>新手任务开始前</x:v>
      </x:c>
      <x:c r="D454" s="6" t="n">
        <x:v>5</x:v>
      </x:c>
      <x:c r="E454" s="6" t="str">
        <x:v>眼疾手快</x:v>
      </x:c>
      <x:c r="F454" s="7" t="str">
        <x:v>使装备者的效果命中提高40%。当装备者攻击防御力被降低的敌方目标后，恢复8点能量。</x:v>
      </x:c>
      <x:c r="G454" s="6" t="str">
        <x:v>[0.4, 8]</x:v>
      </x:c>
      <x:c r="H454" s="6" t="str">
        <x:v>https://raw.githubusercontent.com/Mar-7th/StarRailRes/dbe8cdfcfb0bf657b9fe1cf92d5537f118ccb487/index_new/cn/light_cone_ranks.json</x:v>
      </x:c>
    </x:row>
    <x:row r="455" ht="20" customHeight="1">
      <x:c r="A455" s="6" t="str">
        <x:v>22001_1</x:v>
      </x:c>
      <x:c r="B455" s="6" t="str">
        <x:v>22001</x:v>
      </x:c>
      <x:c r="C455" s="6" t="str">
        <x:v>嘿，我在这儿</x:v>
      </x:c>
      <x:c r="D455" s="6" t="n">
        <x:v>1</x:v>
      </x:c>
      <x:c r="E455" s="6" t="str">
        <x:v>不怕不怕啦</x:v>
      </x:c>
      <x:c r="F455" s="7" t="str">
        <x:v>使装备者的生命上限提高8%。当装备者施放战技时，治疗量提高16%，持续2回合。</x:v>
      </x:c>
      <x:c r="G455" s="6" t="str">
        <x:v>[0.08, 0.16, 2]</x:v>
      </x:c>
      <x:c r="H455" s="6" t="str">
        <x:v>https://raw.githubusercontent.com/Mar-7th/StarRailRes/dbe8cdfcfb0bf657b9fe1cf92d5537f118ccb487/index_new/cn/light_cone_ranks.json</x:v>
      </x:c>
    </x:row>
    <x:row r="456" ht="20" customHeight="1">
      <x:c r="A456" s="6" t="str">
        <x:v>22001_2</x:v>
      </x:c>
      <x:c r="B456" s="6" t="str">
        <x:v>22001</x:v>
      </x:c>
      <x:c r="C456" s="6" t="str">
        <x:v>嘿，我在这儿</x:v>
      </x:c>
      <x:c r="D456" s="6" t="n">
        <x:v>2</x:v>
      </x:c>
      <x:c r="E456" s="6" t="str">
        <x:v>不怕不怕啦</x:v>
      </x:c>
      <x:c r="F456" s="7" t="str">
        <x:v>使装备者的生命上限提高9%。当装备者施放战技时，治疗量提高19%，持续2回合。</x:v>
      </x:c>
      <x:c r="G456" s="6" t="str">
        <x:v>[0.09, 0.19, 2]</x:v>
      </x:c>
      <x:c r="H456" s="6" t="str">
        <x:v>https://raw.githubusercontent.com/Mar-7th/StarRailRes/dbe8cdfcfb0bf657b9fe1cf92d5537f118ccb487/index_new/cn/light_cone_ranks.json</x:v>
      </x:c>
    </x:row>
    <x:row r="457" ht="20" customHeight="1">
      <x:c r="A457" s="6" t="str">
        <x:v>22001_3</x:v>
      </x:c>
      <x:c r="B457" s="6" t="str">
        <x:v>22001</x:v>
      </x:c>
      <x:c r="C457" s="6" t="str">
        <x:v>嘿，我在这儿</x:v>
      </x:c>
      <x:c r="D457" s="6" t="n">
        <x:v>3</x:v>
      </x:c>
      <x:c r="E457" s="6" t="str">
        <x:v>不怕不怕啦</x:v>
      </x:c>
      <x:c r="F457" s="7" t="str">
        <x:v>使装备者的生命上限提高10%。当装备者施放战技时，治疗量提高22%，持续2回合。</x:v>
      </x:c>
      <x:c r="G457" s="6" t="str">
        <x:v>[0.1, 0.22, 2]</x:v>
      </x:c>
      <x:c r="H457" s="6" t="str">
        <x:v>https://raw.githubusercontent.com/Mar-7th/StarRailRes/dbe8cdfcfb0bf657b9fe1cf92d5537f118ccb487/index_new/cn/light_cone_ranks.json</x:v>
      </x:c>
    </x:row>
    <x:row r="458" ht="20" customHeight="1">
      <x:c r="A458" s="6" t="str">
        <x:v>22001_4</x:v>
      </x:c>
      <x:c r="B458" s="6" t="str">
        <x:v>22001</x:v>
      </x:c>
      <x:c r="C458" s="6" t="str">
        <x:v>嘿，我在这儿</x:v>
      </x:c>
      <x:c r="D458" s="6" t="n">
        <x:v>4</x:v>
      </x:c>
      <x:c r="E458" s="6" t="str">
        <x:v>不怕不怕啦</x:v>
      </x:c>
      <x:c r="F458" s="7" t="str">
        <x:v>使装备者的生命上限提高11%。当装备者施放战技时，治疗量提高25%，持续2回合。</x:v>
      </x:c>
      <x:c r="G458" s="6" t="str">
        <x:v>[0.11, 0.25, 2]</x:v>
      </x:c>
      <x:c r="H458" s="6" t="str">
        <x:v>https://raw.githubusercontent.com/Mar-7th/StarRailRes/dbe8cdfcfb0bf657b9fe1cf92d5537f118ccb487/index_new/cn/light_cone_ranks.json</x:v>
      </x:c>
    </x:row>
    <x:row r="459" ht="20" customHeight="1">
      <x:c r="A459" s="6" t="str">
        <x:v>22001_5</x:v>
      </x:c>
      <x:c r="B459" s="6" t="str">
        <x:v>22001</x:v>
      </x:c>
      <x:c r="C459" s="6" t="str">
        <x:v>嘿，我在这儿</x:v>
      </x:c>
      <x:c r="D459" s="6" t="n">
        <x:v>5</x:v>
      </x:c>
      <x:c r="E459" s="6" t="str">
        <x:v>不怕不怕啦</x:v>
      </x:c>
      <x:c r="F459" s="7" t="str">
        <x:v>使装备者的生命上限提高12%。当装备者施放战技时，治疗量提高28%，持续2回合。</x:v>
      </x:c>
      <x:c r="G459" s="6" t="str">
        <x:v>[0.12, 0.28, 2]</x:v>
      </x:c>
      <x:c r="H459" s="6" t="str">
        <x:v>https://raw.githubusercontent.com/Mar-7th/StarRailRes/dbe8cdfcfb0bf657b9fe1cf92d5537f118ccb487/index_new/cn/light_cone_ranks.json</x:v>
      </x:c>
    </x:row>
    <x:row r="460" ht="20" customHeight="1">
      <x:c r="A460" s="6" t="str">
        <x:v>22002_1</x:v>
      </x:c>
      <x:c r="B460" s="6" t="str">
        <x:v>22002</x:v>
      </x:c>
      <x:c r="C460" s="6" t="str">
        <x:v>为了明日的旅途</x:v>
      </x:c>
      <x:c r="D460" s="6" t="n">
        <x:v>1</x:v>
      </x:c>
      <x:c r="E460" s="6" t="str">
        <x:v>联结</x:v>
      </x:c>
      <x:c r="F460" s="7" t="str">
        <x:v>使装备者的攻击力提高16%。装备者施放终结技后，造成的伤害提高18%，持续1回合。</x:v>
      </x:c>
      <x:c r="G460" s="6" t="str">
        <x:v>[0.16, 0.18, 1]</x:v>
      </x:c>
      <x:c r="H460" s="6" t="str">
        <x:v>https://raw.githubusercontent.com/Mar-7th/StarRailRes/dbe8cdfcfb0bf657b9fe1cf92d5537f118ccb487/index_new/cn/light_cone_ranks.json</x:v>
      </x:c>
    </x:row>
    <x:row r="461" ht="20" customHeight="1">
      <x:c r="A461" s="6" t="str">
        <x:v>22002_2</x:v>
      </x:c>
      <x:c r="B461" s="6" t="str">
        <x:v>22002</x:v>
      </x:c>
      <x:c r="C461" s="6" t="str">
        <x:v>为了明日的旅途</x:v>
      </x:c>
      <x:c r="D461" s="6" t="n">
        <x:v>2</x:v>
      </x:c>
      <x:c r="E461" s="6" t="str">
        <x:v>联结</x:v>
      </x:c>
      <x:c r="F461" s="7" t="str">
        <x:v>使装备者的攻击力提高20%。装备者施放终结技后，造成的伤害提高21%，持续1回合。</x:v>
      </x:c>
      <x:c r="G461" s="6" t="str">
        <x:v>[0.2, 0.21, 1]</x:v>
      </x:c>
      <x:c r="H461" s="6" t="str">
        <x:v>https://raw.githubusercontent.com/Mar-7th/StarRailRes/dbe8cdfcfb0bf657b9fe1cf92d5537f118ccb487/index_new/cn/light_cone_ranks.json</x:v>
      </x:c>
    </x:row>
    <x:row r="462" ht="20" customHeight="1">
      <x:c r="A462" s="6" t="str">
        <x:v>22002_3</x:v>
      </x:c>
      <x:c r="B462" s="6" t="str">
        <x:v>22002</x:v>
      </x:c>
      <x:c r="C462" s="6" t="str">
        <x:v>为了明日的旅途</x:v>
      </x:c>
      <x:c r="D462" s="6" t="n">
        <x:v>3</x:v>
      </x:c>
      <x:c r="E462" s="6" t="str">
        <x:v>联结</x:v>
      </x:c>
      <x:c r="F462" s="7" t="str">
        <x:v>使装备者的攻击力提高24%。装备者施放终结技后，造成的伤害提高24%，持续1回合。</x:v>
      </x:c>
      <x:c r="G462" s="6" t="str">
        <x:v>[0.24, 0.24, 1]</x:v>
      </x:c>
      <x:c r="H462" s="6" t="str">
        <x:v>https://raw.githubusercontent.com/Mar-7th/StarRailRes/dbe8cdfcfb0bf657b9fe1cf92d5537f118ccb487/index_new/cn/light_cone_ranks.json</x:v>
      </x:c>
    </x:row>
    <x:row r="463" ht="20" customHeight="1">
      <x:c r="A463" s="6" t="str">
        <x:v>22002_4</x:v>
      </x:c>
      <x:c r="B463" s="6" t="str">
        <x:v>22002</x:v>
      </x:c>
      <x:c r="C463" s="6" t="str">
        <x:v>为了明日的旅途</x:v>
      </x:c>
      <x:c r="D463" s="6" t="n">
        <x:v>4</x:v>
      </x:c>
      <x:c r="E463" s="6" t="str">
        <x:v>联结</x:v>
      </x:c>
      <x:c r="F463" s="7" t="str">
        <x:v>使装备者的攻击力提高28%。装备者施放终结技后，造成的伤害提高27%，持续1回合。</x:v>
      </x:c>
      <x:c r="G463" s="6" t="str">
        <x:v>[0.28, 0.27, 1]</x:v>
      </x:c>
      <x:c r="H463" s="6" t="str">
        <x:v>https://raw.githubusercontent.com/Mar-7th/StarRailRes/dbe8cdfcfb0bf657b9fe1cf92d5537f118ccb487/index_new/cn/light_cone_ranks.json</x:v>
      </x:c>
    </x:row>
    <x:row r="464" ht="20" customHeight="1">
      <x:c r="A464" s="6" t="str">
        <x:v>22002_5</x:v>
      </x:c>
      <x:c r="B464" s="6" t="str">
        <x:v>22002</x:v>
      </x:c>
      <x:c r="C464" s="6" t="str">
        <x:v>为了明日的旅途</x:v>
      </x:c>
      <x:c r="D464" s="6" t="n">
        <x:v>5</x:v>
      </x:c>
      <x:c r="E464" s="6" t="str">
        <x:v>联结</x:v>
      </x:c>
      <x:c r="F464" s="7" t="str">
        <x:v>使装备者的攻击力提高32%。装备者施放终结技后，造成的伤害提高30%，持续1回合。</x:v>
      </x:c>
      <x:c r="G464" s="6" t="str">
        <x:v>[0.32, 0.3, 1]</x:v>
      </x:c>
      <x:c r="H464" s="6" t="str">
        <x:v>https://raw.githubusercontent.com/Mar-7th/StarRailRes/dbe8cdfcfb0bf657b9fe1cf92d5537f118ccb487/index_new/cn/light_cone_ranks.json</x:v>
      </x:c>
    </x:row>
    <x:row r="465" ht="38" customHeight="1">
      <x:c r="A465" s="6" t="str">
        <x:v>22003_1</x:v>
      </x:c>
      <x:c r="B465" s="6" t="str">
        <x:v>22003</x:v>
      </x:c>
      <x:c r="C465" s="6" t="str">
        <x:v>忍事录•音律狩猎</x:v>
      </x:c>
      <x:c r="D465" s="6" t="n">
        <x:v>1</x:v>
      </x:c>
      <x:c r="E465" s="6" t="str">
        <x:v>开演！</x:v>
      </x:c>
      <x:c r="F465" s="7" t="str">
        <x:v>使装备者的生命上限提高12%，损失或回复自身生命值后，暴击伤害提高18%，持续2回合，该效果每回合只可触发1次。</x:v>
      </x:c>
      <x:c r="G465" s="6" t="str">
        <x:v>[0.12, 0.18, 2]</x:v>
      </x:c>
      <x:c r="H465" s="6" t="str">
        <x:v>https://raw.githubusercontent.com/Mar-7th/StarRailRes/dbe8cdfcfb0bf657b9fe1cf92d5537f118ccb487/index_new/cn/light_cone_ranks.json</x:v>
      </x:c>
    </x:row>
    <x:row r="466" ht="38" customHeight="1">
      <x:c r="A466" s="6" t="str">
        <x:v>22003_2</x:v>
      </x:c>
      <x:c r="B466" s="6" t="str">
        <x:v>22003</x:v>
      </x:c>
      <x:c r="C466" s="6" t="str">
        <x:v>忍事录•音律狩猎</x:v>
      </x:c>
      <x:c r="D466" s="6" t="n">
        <x:v>2</x:v>
      </x:c>
      <x:c r="E466" s="6" t="str">
        <x:v>开演！</x:v>
      </x:c>
      <x:c r="F466" s="7" t="str">
        <x:v>使装备者的生命上限提高15%，损失或回复自身生命值后，暴击伤害提高22.5%，持续2回合，该效果每回合只可触发1次。</x:v>
      </x:c>
      <x:c r="G466" s="6" t="str">
        <x:v>[0.15, 0.225, 2]</x:v>
      </x:c>
      <x:c r="H466" s="6" t="str">
        <x:v>https://raw.githubusercontent.com/Mar-7th/StarRailRes/dbe8cdfcfb0bf657b9fe1cf92d5537f118ccb487/index_new/cn/light_cone_ranks.json</x:v>
      </x:c>
    </x:row>
    <x:row r="467" ht="38" customHeight="1">
      <x:c r="A467" s="6" t="str">
        <x:v>22003_3</x:v>
      </x:c>
      <x:c r="B467" s="6" t="str">
        <x:v>22003</x:v>
      </x:c>
      <x:c r="C467" s="6" t="str">
        <x:v>忍事录•音律狩猎</x:v>
      </x:c>
      <x:c r="D467" s="6" t="n">
        <x:v>3</x:v>
      </x:c>
      <x:c r="E467" s="6" t="str">
        <x:v>开演！</x:v>
      </x:c>
      <x:c r="F467" s="7" t="str">
        <x:v>使装备者的生命上限提高18%，损失或回复自身生命值后，暴击伤害提高27%，持续2回合，该效果每回合只可触发1次。</x:v>
      </x:c>
      <x:c r="G467" s="6" t="str">
        <x:v>[0.18, 0.27, 2]</x:v>
      </x:c>
      <x:c r="H467" s="6" t="str">
        <x:v>https://raw.githubusercontent.com/Mar-7th/StarRailRes/dbe8cdfcfb0bf657b9fe1cf92d5537f118ccb487/index_new/cn/light_cone_ranks.json</x:v>
      </x:c>
    </x:row>
    <x:row r="468" ht="38" customHeight="1">
      <x:c r="A468" s="6" t="str">
        <x:v>22003_4</x:v>
      </x:c>
      <x:c r="B468" s="6" t="str">
        <x:v>22003</x:v>
      </x:c>
      <x:c r="C468" s="6" t="str">
        <x:v>忍事录•音律狩猎</x:v>
      </x:c>
      <x:c r="D468" s="6" t="n">
        <x:v>4</x:v>
      </x:c>
      <x:c r="E468" s="6" t="str">
        <x:v>开演！</x:v>
      </x:c>
      <x:c r="F468" s="7" t="str">
        <x:v>使装备者的生命上限提高21%，损失或回复自身生命值后，暴击伤害提高31.5%，持续2回合，该效果每回合只可触发1次。</x:v>
      </x:c>
      <x:c r="G468" s="6" t="str">
        <x:v>[0.21, 0.315, 2]</x:v>
      </x:c>
      <x:c r="H468" s="6" t="str">
        <x:v>https://raw.githubusercontent.com/Mar-7th/StarRailRes/dbe8cdfcfb0bf657b9fe1cf92d5537f118ccb487/index_new/cn/light_cone_ranks.json</x:v>
      </x:c>
    </x:row>
    <x:row r="469" ht="38" customHeight="1">
      <x:c r="A469" s="6" t="str">
        <x:v>22003_5</x:v>
      </x:c>
      <x:c r="B469" s="6" t="str">
        <x:v>22003</x:v>
      </x:c>
      <x:c r="C469" s="6" t="str">
        <x:v>忍事录•音律狩猎</x:v>
      </x:c>
      <x:c r="D469" s="6" t="n">
        <x:v>5</x:v>
      </x:c>
      <x:c r="E469" s="6" t="str">
        <x:v>开演！</x:v>
      </x:c>
      <x:c r="F469" s="7" t="str">
        <x:v>使装备者的生命上限提高24%，损失或回复自身生命值后，暴击伤害提高36%，持续2回合，该效果每回合只可触发1次。</x:v>
      </x:c>
      <x:c r="G469" s="6" t="str">
        <x:v>[0.24, 0.36, 2]</x:v>
      </x:c>
      <x:c r="H469" s="6" t="str">
        <x:v>https://raw.githubusercontent.com/Mar-7th/StarRailRes/dbe8cdfcfb0bf657b9fe1cf92d5537f118ccb487/index_new/cn/light_cone_ranks.json</x:v>
      </x:c>
    </x:row>
    <x:row r="470" ht="38" customHeight="1">
      <x:c r="A470" s="6" t="str">
        <x:v>22004_1</x:v>
      </x:c>
      <x:c r="B470" s="6" t="str">
        <x:v>22004</x:v>
      </x:c>
      <x:c r="C470" s="6" t="str">
        <x:v>宇宙大生意</x:v>
      </x:c>
      <x:c r="D470" s="6" t="n">
        <x:v>1</x:v>
      </x:c>
      <x:c r="E470" s="6" t="str">
        <x:v>互惠</x:v>
      </x:c>
      <x:c r="F470" s="7" t="str">
        <x:v>使装备者的攻击力提高8%。敌方目标每拥有1个不同属性的弱点，装备者对其造成的伤害提高4%，最多计入7个。</x:v>
      </x:c>
      <x:c r="G470" s="6" t="str">
        <x:v>[0.08, 0.04]</x:v>
      </x:c>
      <x:c r="H470" s="6" t="str">
        <x:v>https://raw.githubusercontent.com/Mar-7th/StarRailRes/dbe8cdfcfb0bf657b9fe1cf92d5537f118ccb487/index_new/cn/light_cone_ranks.json</x:v>
      </x:c>
    </x:row>
    <x:row r="471" ht="38" customHeight="1">
      <x:c r="A471" s="6" t="str">
        <x:v>22004_2</x:v>
      </x:c>
      <x:c r="B471" s="6" t="str">
        <x:v>22004</x:v>
      </x:c>
      <x:c r="C471" s="6" t="str">
        <x:v>宇宙大生意</x:v>
      </x:c>
      <x:c r="D471" s="6" t="n">
        <x:v>2</x:v>
      </x:c>
      <x:c r="E471" s="6" t="str">
        <x:v>互惠</x:v>
      </x:c>
      <x:c r="F471" s="7" t="str">
        <x:v>使装备者的攻击力提高10%。敌方目标每拥有1个不同属性的弱点，装备者对其造成的伤害提高5%，最多计入7个。</x:v>
      </x:c>
      <x:c r="G471" s="6" t="str">
        <x:v>[0.1, 0.05]</x:v>
      </x:c>
      <x:c r="H471" s="6" t="str">
        <x:v>https://raw.githubusercontent.com/Mar-7th/StarRailRes/dbe8cdfcfb0bf657b9fe1cf92d5537f118ccb487/index_new/cn/light_cone_ranks.json</x:v>
      </x:c>
    </x:row>
    <x:row r="472" ht="38" customHeight="1">
      <x:c r="A472" s="6" t="str">
        <x:v>22004_3</x:v>
      </x:c>
      <x:c r="B472" s="6" t="str">
        <x:v>22004</x:v>
      </x:c>
      <x:c r="C472" s="6" t="str">
        <x:v>宇宙大生意</x:v>
      </x:c>
      <x:c r="D472" s="6" t="n">
        <x:v>3</x:v>
      </x:c>
      <x:c r="E472" s="6" t="str">
        <x:v>互惠</x:v>
      </x:c>
      <x:c r="F472" s="7" t="str">
        <x:v>使装备者的攻击力提高12%。敌方目标每拥有1个不同属性的弱点，装备者对其造成的伤害提高6%，最多计入7个。</x:v>
      </x:c>
      <x:c r="G472" s="6" t="str">
        <x:v>[0.12, 0.06]</x:v>
      </x:c>
      <x:c r="H472" s="6" t="str">
        <x:v>https://raw.githubusercontent.com/Mar-7th/StarRailRes/dbe8cdfcfb0bf657b9fe1cf92d5537f118ccb487/index_new/cn/light_cone_ranks.json</x:v>
      </x:c>
    </x:row>
    <x:row r="473" ht="38" customHeight="1">
      <x:c r="A473" s="6" t="str">
        <x:v>22004_4</x:v>
      </x:c>
      <x:c r="B473" s="6" t="str">
        <x:v>22004</x:v>
      </x:c>
      <x:c r="C473" s="6" t="str">
        <x:v>宇宙大生意</x:v>
      </x:c>
      <x:c r="D473" s="6" t="n">
        <x:v>4</x:v>
      </x:c>
      <x:c r="E473" s="6" t="str">
        <x:v>互惠</x:v>
      </x:c>
      <x:c r="F473" s="7" t="str">
        <x:v>使装备者的攻击力提高14%。敌方目标每拥有1个不同属性的弱点，装备者对其造成的伤害提高7%，最多计入7个。</x:v>
      </x:c>
      <x:c r="G473" s="6" t="str">
        <x:v>[0.14, 0.07]</x:v>
      </x:c>
      <x:c r="H473" s="6" t="str">
        <x:v>https://raw.githubusercontent.com/Mar-7th/StarRailRes/dbe8cdfcfb0bf657b9fe1cf92d5537f118ccb487/index_new/cn/light_cone_ranks.json</x:v>
      </x:c>
    </x:row>
    <x:row r="474" ht="38" customHeight="1">
      <x:c r="A474" s="6" t="str">
        <x:v>22004_5</x:v>
      </x:c>
      <x:c r="B474" s="6" t="str">
        <x:v>22004</x:v>
      </x:c>
      <x:c r="C474" s="6" t="str">
        <x:v>宇宙大生意</x:v>
      </x:c>
      <x:c r="D474" s="6" t="n">
        <x:v>5</x:v>
      </x:c>
      <x:c r="E474" s="6" t="str">
        <x:v>互惠</x:v>
      </x:c>
      <x:c r="F474" s="7" t="str">
        <x:v>使装备者的攻击力提高16%。敌方目标每拥有1个不同属性的弱点，装备者对其造成的伤害提高8%，最多计入7个。</x:v>
      </x:c>
      <x:c r="G474" s="6" t="str">
        <x:v>[0.16, 0.08]</x:v>
      </x:c>
      <x:c r="H474" s="6" t="str">
        <x:v>https://raw.githubusercontent.com/Mar-7th/StarRailRes/dbe8cdfcfb0bf657b9fe1cf92d5537f118ccb487/index_new/cn/light_cone_ranks.json</x:v>
      </x:c>
    </x:row>
    <x:row r="475" ht="20" customHeight="1">
      <x:c r="A475" s="6" t="str">
        <x:v>22005_1</x:v>
      </x:c>
      <x:c r="B475" s="6" t="str">
        <x:v>22005</x:v>
      </x:c>
      <x:c r="C475" s="6" t="str">
        <x:v>永远的迷境饭</x:v>
      </x:c>
      <x:c r="D475" s="6" t="n">
        <x:v>1</x:v>
      </x:c>
      <x:c r="E475" s="6" t="str">
        <x:v>真香</x:v>
      </x:c>
      <x:c r="F475" s="7" t="str">
        <x:v>使装备者的攻击力提高16%。装备者施放战技后，攻击力提高8%，该效果最多叠加3层。</x:v>
      </x:c>
      <x:c r="G475" s="6" t="str">
        <x:v>[0.16, 0.08, 3]</x:v>
      </x:c>
      <x:c r="H475" s="6" t="str">
        <x:v>https://raw.githubusercontent.com/Mar-7th/StarRailRes/dbe8cdfcfb0bf657b9fe1cf92d5537f118ccb487/index_new/cn/light_cone_ranks.json</x:v>
      </x:c>
    </x:row>
    <x:row r="476" ht="20" customHeight="1">
      <x:c r="A476" s="6" t="str">
        <x:v>22005_2</x:v>
      </x:c>
      <x:c r="B476" s="6" t="str">
        <x:v>22005</x:v>
      </x:c>
      <x:c r="C476" s="6" t="str">
        <x:v>永远的迷境饭</x:v>
      </x:c>
      <x:c r="D476" s="6" t="n">
        <x:v>2</x:v>
      </x:c>
      <x:c r="E476" s="6" t="str">
        <x:v>真香</x:v>
      </x:c>
      <x:c r="F476" s="7" t="str">
        <x:v>使装备者的攻击力提高20%。装备者施放战技后，攻击力提高10%，该效果最多叠加3层。</x:v>
      </x:c>
      <x:c r="G476" s="6" t="str">
        <x:v>[0.2, 0.1, 3]</x:v>
      </x:c>
      <x:c r="H476" s="6" t="str">
        <x:v>https://raw.githubusercontent.com/Mar-7th/StarRailRes/dbe8cdfcfb0bf657b9fe1cf92d5537f118ccb487/index_new/cn/light_cone_ranks.json</x:v>
      </x:c>
    </x:row>
    <x:row r="477" ht="20" customHeight="1">
      <x:c r="A477" s="6" t="str">
        <x:v>22005_3</x:v>
      </x:c>
      <x:c r="B477" s="6" t="str">
        <x:v>22005</x:v>
      </x:c>
      <x:c r="C477" s="6" t="str">
        <x:v>永远的迷境饭</x:v>
      </x:c>
      <x:c r="D477" s="6" t="n">
        <x:v>3</x:v>
      </x:c>
      <x:c r="E477" s="6" t="str">
        <x:v>真香</x:v>
      </x:c>
      <x:c r="F477" s="7" t="str">
        <x:v>使装备者的攻击力提高24%。装备者施放战技后，攻击力提高12%，该效果最多叠加3层。</x:v>
      </x:c>
      <x:c r="G477" s="6" t="str">
        <x:v>[0.24, 0.12, 3]</x:v>
      </x:c>
      <x:c r="H477" s="6" t="str">
        <x:v>https://raw.githubusercontent.com/Mar-7th/StarRailRes/dbe8cdfcfb0bf657b9fe1cf92d5537f118ccb487/index_new/cn/light_cone_ranks.json</x:v>
      </x:c>
    </x:row>
    <x:row r="478" ht="20" customHeight="1">
      <x:c r="A478" s="6" t="str">
        <x:v>22005_4</x:v>
      </x:c>
      <x:c r="B478" s="6" t="str">
        <x:v>22005</x:v>
      </x:c>
      <x:c r="C478" s="6" t="str">
        <x:v>永远的迷境饭</x:v>
      </x:c>
      <x:c r="D478" s="6" t="n">
        <x:v>4</x:v>
      </x:c>
      <x:c r="E478" s="6" t="str">
        <x:v>真香</x:v>
      </x:c>
      <x:c r="F478" s="7" t="str">
        <x:v>使装备者的攻击力提高28%。装备者施放战技后，攻击力提高14%，该效果最多叠加3层。</x:v>
      </x:c>
      <x:c r="G478" s="6" t="str">
        <x:v>[0.28, 0.14, 3]</x:v>
      </x:c>
      <x:c r="H478" s="6" t="str">
        <x:v>https://raw.githubusercontent.com/Mar-7th/StarRailRes/dbe8cdfcfb0bf657b9fe1cf92d5537f118ccb487/index_new/cn/light_cone_ranks.json</x:v>
      </x:c>
    </x:row>
    <x:row r="479" ht="20" customHeight="1">
      <x:c r="A479" s="6" t="str">
        <x:v>22005_5</x:v>
      </x:c>
      <x:c r="B479" s="6" t="str">
        <x:v>22005</x:v>
      </x:c>
      <x:c r="C479" s="6" t="str">
        <x:v>永远的迷境饭</x:v>
      </x:c>
      <x:c r="D479" s="6" t="n">
        <x:v>5</x:v>
      </x:c>
      <x:c r="E479" s="6" t="str">
        <x:v>真香</x:v>
      </x:c>
      <x:c r="F479" s="7" t="str">
        <x:v>使装备者的攻击力提高32%。装备者施放战技后，攻击力提高16%，该效果最多叠加3层。</x:v>
      </x:c>
      <x:c r="G479" s="6" t="str">
        <x:v>[0.32, 0.16, 3]</x:v>
      </x:c>
      <x:c r="H479" s="6" t="str">
        <x:v>https://raw.githubusercontent.com/Mar-7th/StarRailRes/dbe8cdfcfb0bf657b9fe1cf92d5537f118ccb487/index_new/cn/light_cone_ranks.json</x:v>
      </x:c>
    </x:row>
    <x:row r="480" ht="38" customHeight="1">
      <x:c r="A480" s="6" t="str">
        <x:v>22006_1</x:v>
      </x:c>
      <x:c r="B480" s="6" t="str">
        <x:v>22006</x:v>
      </x:c>
      <x:c r="C480" s="6" t="str">
        <x:v>飞向粉色的明天</x:v>
      </x:c>
      <x:c r="D480" s="6" t="n">
        <x:v>1</x:v>
      </x:c>
      <x:c r="E480" s="6" t="str">
        <x:v>凝望</x:v>
      </x:c>
      <x:c r="F480" s="7" t="str">
        <x:v>使装备者的暴击伤害提高12%。开拓者•记忆装备时，使我方全体目标造成的伤害提高8%，强化普攻【明天，一同写下！】造成的伤害提高60%。</x:v>
      </x:c>
      <x:c r="G480" s="6" t="str">
        <x:v>[0.12, 0.08, 0.6]</x:v>
      </x:c>
      <x:c r="H480" s="6" t="str">
        <x:v>https://raw.githubusercontent.com/Mar-7th/StarRailRes/dbe8cdfcfb0bf657b9fe1cf92d5537f118ccb487/index_new/cn/light_cone_ranks.json</x:v>
      </x:c>
    </x:row>
    <x:row r="481" ht="38" customHeight="1">
      <x:c r="A481" s="6" t="str">
        <x:v>22006_2</x:v>
      </x:c>
      <x:c r="B481" s="6" t="str">
        <x:v>22006</x:v>
      </x:c>
      <x:c r="C481" s="6" t="str">
        <x:v>飞向粉色的明天</x:v>
      </x:c>
      <x:c r="D481" s="6" t="n">
        <x:v>2</x:v>
      </x:c>
      <x:c r="E481" s="6" t="str">
        <x:v>凝望</x:v>
      </x:c>
      <x:c r="F481" s="7" t="str">
        <x:v>使装备者的暴击伤害提高15%。开拓者•记忆装备时，使我方全体目标造成的伤害提高10%，强化普攻【明天，一同写下！】造成的伤害提高70%。</x:v>
      </x:c>
      <x:c r="G481" s="6" t="str">
        <x:v>[0.15, 0.1, 0.7]</x:v>
      </x:c>
      <x:c r="H481" s="6" t="str">
        <x:v>https://raw.githubusercontent.com/Mar-7th/StarRailRes/dbe8cdfcfb0bf657b9fe1cf92d5537f118ccb487/index_new/cn/light_cone_ranks.json</x:v>
      </x:c>
    </x:row>
    <x:row r="482" ht="38" customHeight="1">
      <x:c r="A482" s="6" t="str">
        <x:v>22006_3</x:v>
      </x:c>
      <x:c r="B482" s="6" t="str">
        <x:v>22006</x:v>
      </x:c>
      <x:c r="C482" s="6" t="str">
        <x:v>飞向粉色的明天</x:v>
      </x:c>
      <x:c r="D482" s="6" t="n">
        <x:v>3</x:v>
      </x:c>
      <x:c r="E482" s="6" t="str">
        <x:v>凝望</x:v>
      </x:c>
      <x:c r="F482" s="7" t="str">
        <x:v>使装备者的暴击伤害提高18%。开拓者•记忆装备时，使我方全体目标造成的伤害提高12%，强化普攻【明天，一同写下！】造成的伤害提高80%。</x:v>
      </x:c>
      <x:c r="G482" s="6" t="str">
        <x:v>[0.18, 0.12, 0.8]</x:v>
      </x:c>
      <x:c r="H482" s="6" t="str">
        <x:v>https://raw.githubusercontent.com/Mar-7th/StarRailRes/dbe8cdfcfb0bf657b9fe1cf92d5537f118ccb487/index_new/cn/light_cone_ranks.json</x:v>
      </x:c>
    </x:row>
    <x:row r="483" ht="38" customHeight="1">
      <x:c r="A483" s="6" t="str">
        <x:v>22006_4</x:v>
      </x:c>
      <x:c r="B483" s="6" t="str">
        <x:v>22006</x:v>
      </x:c>
      <x:c r="C483" s="6" t="str">
        <x:v>飞向粉色的明天</x:v>
      </x:c>
      <x:c r="D483" s="6" t="n">
        <x:v>4</x:v>
      </x:c>
      <x:c r="E483" s="6" t="str">
        <x:v>凝望</x:v>
      </x:c>
      <x:c r="F483" s="7" t="str">
        <x:v>使装备者的暴击伤害提高21%。开拓者•记忆装备时，使我方全体目标造成的伤害提高14%，强化普攻【明天，一同写下！】造成的伤害提高90%。</x:v>
      </x:c>
      <x:c r="G483" s="6" t="str">
        <x:v>[0.21, 0.14, 0.9]</x:v>
      </x:c>
      <x:c r="H483" s="6" t="str">
        <x:v>https://raw.githubusercontent.com/Mar-7th/StarRailRes/dbe8cdfcfb0bf657b9fe1cf92d5537f118ccb487/index_new/cn/light_cone_ranks.json</x:v>
      </x:c>
    </x:row>
    <x:row r="484" ht="38" customHeight="1">
      <x:c r="A484" s="6" t="str">
        <x:v>22006_5</x:v>
      </x:c>
      <x:c r="B484" s="6" t="str">
        <x:v>22006</x:v>
      </x:c>
      <x:c r="C484" s="6" t="str">
        <x:v>飞向粉色的明天</x:v>
      </x:c>
      <x:c r="D484" s="6" t="n">
        <x:v>5</x:v>
      </x:c>
      <x:c r="E484" s="6" t="str">
        <x:v>凝望</x:v>
      </x:c>
      <x:c r="F484" s="7" t="str">
        <x:v>使装备者的暴击伤害提高24%。开拓者•记忆装备时，使我方全体目标造成的伤害提高16%，强化普攻【明天，一同写下！】造成的伤害提高100%。</x:v>
      </x:c>
      <x:c r="G484" s="6" t="str">
        <x:v>[0.24, 0.16, 1]</x:v>
      </x:c>
      <x:c r="H484" s="6" t="str">
        <x:v>https://raw.githubusercontent.com/Mar-7th/StarRailRes/dbe8cdfcfb0bf657b9fe1cf92d5537f118ccb487/index_new/cn/light_cone_ranks.json</x:v>
      </x:c>
    </x:row>
    <x:row r="485" ht="20" customHeight="1">
      <x:c r="A485" s="6" t="str">
        <x:v>22007_1</x:v>
      </x:c>
      <x:c r="B485" s="6" t="str">
        <x:v>22007</x:v>
      </x:c>
      <x:c r="C485" s="6" t="str">
        <x:v>未来，有我们一起</x:v>
      </x:c>
      <x:c r="D485" s="6" t="n">
        <x:v>1</x:v>
      </x:c>
      <x:c r="E485" s="6" t="str">
        <x:v>同行</x:v>
      </x:c>
      <x:c r="F485" s="7" t="str">
        <x:v>使装备者的暴击伤害提高12%。装备者施放终结技后，使我方全体欢愉度提高8%，持续1回合。</x:v>
      </x:c>
      <x:c r="G485" s="6" t="str">
        <x:v>[0.12, 0.08, 1]</x:v>
      </x:c>
      <x:c r="H485" s="6" t="str">
        <x:v>https://raw.githubusercontent.com/Mar-7th/StarRailRes/dbe8cdfcfb0bf657b9fe1cf92d5537f118ccb487/index_new/cn/light_cone_ranks.json</x:v>
      </x:c>
    </x:row>
    <x:row r="486" ht="20" customHeight="1">
      <x:c r="A486" s="6" t="str">
        <x:v>22007_2</x:v>
      </x:c>
      <x:c r="B486" s="6" t="str">
        <x:v>22007</x:v>
      </x:c>
      <x:c r="C486" s="6" t="str">
        <x:v>未来，有我们一起</x:v>
      </x:c>
      <x:c r="D486" s="6" t="n">
        <x:v>2</x:v>
      </x:c>
      <x:c r="E486" s="6" t="str">
        <x:v>同行</x:v>
      </x:c>
      <x:c r="F486" s="7" t="str">
        <x:v>使装备者的暴击伤害提高15%。装备者施放终结技后，使我方全体欢愉度提高9%，持续1回合。</x:v>
      </x:c>
      <x:c r="G486" s="6" t="str">
        <x:v>[0.15, 0.09, 1]</x:v>
      </x:c>
      <x:c r="H486" s="6" t="str">
        <x:v>https://raw.githubusercontent.com/Mar-7th/StarRailRes/dbe8cdfcfb0bf657b9fe1cf92d5537f118ccb487/index_new/cn/light_cone_ranks.json</x:v>
      </x:c>
    </x:row>
    <x:row r="487" ht="20" customHeight="1">
      <x:c r="A487" s="6" t="str">
        <x:v>22007_3</x:v>
      </x:c>
      <x:c r="B487" s="6" t="str">
        <x:v>22007</x:v>
      </x:c>
      <x:c r="C487" s="6" t="str">
        <x:v>未来，有我们一起</x:v>
      </x:c>
      <x:c r="D487" s="6" t="n">
        <x:v>3</x:v>
      </x:c>
      <x:c r="E487" s="6" t="str">
        <x:v>同行</x:v>
      </x:c>
      <x:c r="F487" s="7" t="str">
        <x:v>使装备者的暴击伤害提高18%。装备者施放终结技后，使我方全体欢愉度提高10%，持续1回合。</x:v>
      </x:c>
      <x:c r="G487" s="6" t="str">
        <x:v>[0.18, 0.1, 1]</x:v>
      </x:c>
      <x:c r="H487" s="6" t="str">
        <x:v>https://raw.githubusercontent.com/Mar-7th/StarRailRes/dbe8cdfcfb0bf657b9fe1cf92d5537f118ccb487/index_new/cn/light_cone_ranks.json</x:v>
      </x:c>
    </x:row>
    <x:row r="488" ht="20" customHeight="1">
      <x:c r="A488" s="6" t="str">
        <x:v>22007_4</x:v>
      </x:c>
      <x:c r="B488" s="6" t="str">
        <x:v>22007</x:v>
      </x:c>
      <x:c r="C488" s="6" t="str">
        <x:v>未来，有我们一起</x:v>
      </x:c>
      <x:c r="D488" s="6" t="n">
        <x:v>4</x:v>
      </x:c>
      <x:c r="E488" s="6" t="str">
        <x:v>同行</x:v>
      </x:c>
      <x:c r="F488" s="7" t="str">
        <x:v>使装备者的暴击伤害提高21%。装备者施放终结技后，使我方全体欢愉度提高11%，持续1回合。</x:v>
      </x:c>
      <x:c r="G488" s="6" t="str">
        <x:v>[0.21, 0.11, 1]</x:v>
      </x:c>
      <x:c r="H488" s="6" t="str">
        <x:v>https://raw.githubusercontent.com/Mar-7th/StarRailRes/dbe8cdfcfb0bf657b9fe1cf92d5537f118ccb487/index_new/cn/light_cone_ranks.json</x:v>
      </x:c>
    </x:row>
    <x:row r="489" ht="20" customHeight="1">
      <x:c r="A489" s="6" t="str">
        <x:v>22007_5</x:v>
      </x:c>
      <x:c r="B489" s="6" t="str">
        <x:v>22007</x:v>
      </x:c>
      <x:c r="C489" s="6" t="str">
        <x:v>未来，有我们一起</x:v>
      </x:c>
      <x:c r="D489" s="6" t="n">
        <x:v>5</x:v>
      </x:c>
      <x:c r="E489" s="6" t="str">
        <x:v>同行</x:v>
      </x:c>
      <x:c r="F489" s="7" t="str">
        <x:v>使装备者的暴击伤害提高24%。装备者施放终结技后，使我方全体欢愉度提高12%，持续1回合。</x:v>
      </x:c>
      <x:c r="G489" s="6" t="str">
        <x:v>[0.24, 0.12, 1]</x:v>
      </x:c>
      <x:c r="H489" s="6" t="str">
        <x:v>https://raw.githubusercontent.com/Mar-7th/StarRailRes/dbe8cdfcfb0bf657b9fe1cf92d5537f118ccb487/index_new/cn/light_cone_ranks.json</x:v>
      </x:c>
    </x:row>
    <x:row r="490" ht="38" customHeight="1">
      <x:c r="A490" s="6" t="str">
        <x:v>22008_1</x:v>
      </x:c>
      <x:c r="B490" s="6" t="str">
        <x:v>22008</x:v>
      </x:c>
      <x:c r="C490" s="6" t="str">
        <x:v>向着地平线的终点</x:v>
      </x:c>
      <x:c r="D490" s="6" t="n">
        <x:v>1</x:v>
      </x:c>
      <x:c r="E490" s="6" t="str">
        <x:v>超越</x:v>
      </x:c>
      <x:c r="F490" s="7" t="str">
        <x:v>使装备者的攻击力提高12%。装备者施放追加攻击后，使装备者的暴击伤害提高3%，持续2回合，该效果最多叠加10层。</x:v>
      </x:c>
      <x:c r="G490" s="6" t="str">
        <x:v>[0.12, 0.03, 2, 10]</x:v>
      </x:c>
      <x:c r="H490" s="6" t="str">
        <x:v>https://raw.githubusercontent.com/Mar-7th/StarRailRes/dbe8cdfcfb0bf657b9fe1cf92d5537f118ccb487/index_new/cn/light_cone_ranks.json</x:v>
      </x:c>
    </x:row>
    <x:row r="491" ht="38" customHeight="1">
      <x:c r="A491" s="6" t="str">
        <x:v>22008_2</x:v>
      </x:c>
      <x:c r="B491" s="6" t="str">
        <x:v>22008</x:v>
      </x:c>
      <x:c r="C491" s="6" t="str">
        <x:v>向着地平线的终点</x:v>
      </x:c>
      <x:c r="D491" s="6" t="n">
        <x:v>2</x:v>
      </x:c>
      <x:c r="E491" s="6" t="str">
        <x:v>超越</x:v>
      </x:c>
      <x:c r="F491" s="7" t="str">
        <x:v>使装备者的攻击力提高15%。装备者施放追加攻击后，使装备者的暴击伤害提高3.5%，持续2回合，该效果最多叠加10层。</x:v>
      </x:c>
      <x:c r="G491" s="6" t="str">
        <x:v>[0.15, 0.035, 2, 10]</x:v>
      </x:c>
      <x:c r="H491" s="6" t="str">
        <x:v>https://raw.githubusercontent.com/Mar-7th/StarRailRes/dbe8cdfcfb0bf657b9fe1cf92d5537f118ccb487/index_new/cn/light_cone_ranks.json</x:v>
      </x:c>
    </x:row>
    <x:row r="492" ht="38" customHeight="1">
      <x:c r="A492" s="6" t="str">
        <x:v>22008_3</x:v>
      </x:c>
      <x:c r="B492" s="6" t="str">
        <x:v>22008</x:v>
      </x:c>
      <x:c r="C492" s="6" t="str">
        <x:v>向着地平线的终点</x:v>
      </x:c>
      <x:c r="D492" s="6" t="n">
        <x:v>3</x:v>
      </x:c>
      <x:c r="E492" s="6" t="str">
        <x:v>超越</x:v>
      </x:c>
      <x:c r="F492" s="7" t="str">
        <x:v>使装备者的攻击力提高18%。装备者施放追加攻击后，使装备者的暴击伤害提高4%，持续2回合，该效果最多叠加10层。</x:v>
      </x:c>
      <x:c r="G492" s="6" t="str">
        <x:v>[0.18, 0.04, 2, 10]</x:v>
      </x:c>
      <x:c r="H492" s="6" t="str">
        <x:v>https://raw.githubusercontent.com/Mar-7th/StarRailRes/dbe8cdfcfb0bf657b9fe1cf92d5537f118ccb487/index_new/cn/light_cone_ranks.json</x:v>
      </x:c>
    </x:row>
    <x:row r="493" ht="38" customHeight="1">
      <x:c r="A493" s="6" t="str">
        <x:v>22008_4</x:v>
      </x:c>
      <x:c r="B493" s="6" t="str">
        <x:v>22008</x:v>
      </x:c>
      <x:c r="C493" s="6" t="str">
        <x:v>向着地平线的终点</x:v>
      </x:c>
      <x:c r="D493" s="6" t="n">
        <x:v>4</x:v>
      </x:c>
      <x:c r="E493" s="6" t="str">
        <x:v>超越</x:v>
      </x:c>
      <x:c r="F493" s="7" t="str">
        <x:v>使装备者的攻击力提高21%。装备者施放追加攻击后，使装备者的暴击伤害提高4.5%，持续2回合，该效果最多叠加10层。</x:v>
      </x:c>
      <x:c r="G493" s="6" t="str">
        <x:v>[0.21, 0.045, 2, 10]</x:v>
      </x:c>
      <x:c r="H493" s="6" t="str">
        <x:v>https://raw.githubusercontent.com/Mar-7th/StarRailRes/dbe8cdfcfb0bf657b9fe1cf92d5537f118ccb487/index_new/cn/light_cone_ranks.json</x:v>
      </x:c>
    </x:row>
    <x:row r="494" ht="38" customHeight="1">
      <x:c r="A494" s="6" t="str">
        <x:v>22008_5</x:v>
      </x:c>
      <x:c r="B494" s="6" t="str">
        <x:v>22008</x:v>
      </x:c>
      <x:c r="C494" s="6" t="str">
        <x:v>向着地平线的终点</x:v>
      </x:c>
      <x:c r="D494" s="6" t="n">
        <x:v>5</x:v>
      </x:c>
      <x:c r="E494" s="6" t="str">
        <x:v>超越</x:v>
      </x:c>
      <x:c r="F494" s="7" t="str">
        <x:v>使装备者的攻击力提高24%。装备者施放追加攻击后，使装备者的暴击伤害提高5%，持续2回合，该效果最多叠加10层。</x:v>
      </x:c>
      <x:c r="G494" s="6" t="str">
        <x:v>[0.24, 0.05, 2, 10]</x:v>
      </x:c>
      <x:c r="H494" s="6" t="str">
        <x:v>https://raw.githubusercontent.com/Mar-7th/StarRailRes/dbe8cdfcfb0bf657b9fe1cf92d5537f118ccb487/index_new/cn/light_cone_ranks.json</x:v>
      </x:c>
    </x:row>
    <x:row r="495" ht="38" customHeight="1">
      <x:c r="A495" s="6" t="str">
        <x:v>23000_1</x:v>
      </x:c>
      <x:c r="B495" s="6" t="str">
        <x:v>23000</x:v>
      </x:c>
      <x:c r="C495" s="6" t="str">
        <x:v>银河铁道之夜</x:v>
      </x:c>
      <x:c r="D495" s="6" t="n">
        <x:v>1</x:v>
      </x:c>
      <x:c r="E495" s="6" t="str">
        <x:v>流星群</x:v>
      </x:c>
      <x:c r="F495" s="7" t="str">
        <x:v>场上每有1个敌方目标，使装备者的攻击力提高9%，该效果最多叠加5层。当有敌方目标的弱点被击破时，装备者造成的伤害提高30%，持续1回合。</x:v>
      </x:c>
      <x:c r="G495" s="6" t="str">
        <x:v>[0.3, 0.09]</x:v>
      </x:c>
      <x:c r="H495" s="6" t="str">
        <x:v>https://raw.githubusercontent.com/Mar-7th/StarRailRes/dbe8cdfcfb0bf657b9fe1cf92d5537f118ccb487/index_new/cn/light_cone_ranks.json</x:v>
      </x:c>
    </x:row>
    <x:row r="496" ht="38" customHeight="1">
      <x:c r="A496" s="6" t="str">
        <x:v>23000_2</x:v>
      </x:c>
      <x:c r="B496" s="6" t="str">
        <x:v>23000</x:v>
      </x:c>
      <x:c r="C496" s="6" t="str">
        <x:v>银河铁道之夜</x:v>
      </x:c>
      <x:c r="D496" s="6" t="n">
        <x:v>2</x:v>
      </x:c>
      <x:c r="E496" s="6" t="str">
        <x:v>流星群</x:v>
      </x:c>
      <x:c r="F496" s="7" t="str">
        <x:v>场上每有1个敌方目标，使装备者的攻击力提高10.5%，该效果最多叠加5层。当有敌方目标的弱点被击破时，装备者造成的伤害提高35%，持续1回合。</x:v>
      </x:c>
      <x:c r="G496" s="6" t="str">
        <x:v>[0.35, 0.105]</x:v>
      </x:c>
      <x:c r="H496" s="6" t="str">
        <x:v>https://raw.githubusercontent.com/Mar-7th/StarRailRes/dbe8cdfcfb0bf657b9fe1cf92d5537f118ccb487/index_new/cn/light_cone_ranks.json</x:v>
      </x:c>
    </x:row>
    <x:row r="497" ht="38" customHeight="1">
      <x:c r="A497" s="6" t="str">
        <x:v>23000_3</x:v>
      </x:c>
      <x:c r="B497" s="6" t="str">
        <x:v>23000</x:v>
      </x:c>
      <x:c r="C497" s="6" t="str">
        <x:v>银河铁道之夜</x:v>
      </x:c>
      <x:c r="D497" s="6" t="n">
        <x:v>3</x:v>
      </x:c>
      <x:c r="E497" s="6" t="str">
        <x:v>流星群</x:v>
      </x:c>
      <x:c r="F497" s="7" t="str">
        <x:v>场上每有1个敌方目标，使装备者的攻击力提高12%，该效果最多叠加5层。当有敌方目标的弱点被击破时，装备者造成的伤害提高40%，持续1回合。</x:v>
      </x:c>
      <x:c r="G497" s="6" t="str">
        <x:v>[0.4, 0.12]</x:v>
      </x:c>
      <x:c r="H497" s="6" t="str">
        <x:v>https://raw.githubusercontent.com/Mar-7th/StarRailRes/dbe8cdfcfb0bf657b9fe1cf92d5537f118ccb487/index_new/cn/light_cone_ranks.json</x:v>
      </x:c>
    </x:row>
    <x:row r="498" ht="38" customHeight="1">
      <x:c r="A498" s="6" t="str">
        <x:v>23000_4</x:v>
      </x:c>
      <x:c r="B498" s="6" t="str">
        <x:v>23000</x:v>
      </x:c>
      <x:c r="C498" s="6" t="str">
        <x:v>银河铁道之夜</x:v>
      </x:c>
      <x:c r="D498" s="6" t="n">
        <x:v>4</x:v>
      </x:c>
      <x:c r="E498" s="6" t="str">
        <x:v>流星群</x:v>
      </x:c>
      <x:c r="F498" s="7" t="str">
        <x:v>场上每有1个敌方目标，使装备者的攻击力提高13.5%，该效果最多叠加5层。当有敌方目标的弱点被击破时，装备者造成的伤害提高45%，持续1回合。</x:v>
      </x:c>
      <x:c r="G498" s="6" t="str">
        <x:v>[0.45, 0.135]</x:v>
      </x:c>
      <x:c r="H498" s="6" t="str">
        <x:v>https://raw.githubusercontent.com/Mar-7th/StarRailRes/dbe8cdfcfb0bf657b9fe1cf92d5537f118ccb487/index_new/cn/light_cone_ranks.json</x:v>
      </x:c>
    </x:row>
    <x:row r="499" ht="38" customHeight="1">
      <x:c r="A499" s="6" t="str">
        <x:v>23000_5</x:v>
      </x:c>
      <x:c r="B499" s="6" t="str">
        <x:v>23000</x:v>
      </x:c>
      <x:c r="C499" s="6" t="str">
        <x:v>银河铁道之夜</x:v>
      </x:c>
      <x:c r="D499" s="6" t="n">
        <x:v>5</x:v>
      </x:c>
      <x:c r="E499" s="6" t="str">
        <x:v>流星群</x:v>
      </x:c>
      <x:c r="F499" s="7" t="str">
        <x:v>场上每有1个敌方目标，使装备者的攻击力提高15%，该效果最多叠加5层。当有敌方目标的弱点被击破时，装备者造成的伤害提高50%，持续1回合。</x:v>
      </x:c>
      <x:c r="G499" s="6" t="str">
        <x:v>[0.5, 0.15]</x:v>
      </x:c>
      <x:c r="H499" s="6" t="str">
        <x:v>https://raw.githubusercontent.com/Mar-7th/StarRailRes/dbe8cdfcfb0bf657b9fe1cf92d5537f118ccb487/index_new/cn/light_cone_ranks.json</x:v>
      </x:c>
    </x:row>
    <x:row r="500" ht="38" customHeight="1">
      <x:c r="A500" s="6" t="str">
        <x:v>23001_1</x:v>
      </x:c>
      <x:c r="B500" s="6" t="str">
        <x:v>23001</x:v>
      </x:c>
      <x:c r="C500" s="6" t="str">
        <x:v>于夜色中</x:v>
      </x:c>
      <x:c r="D500" s="6" t="n">
        <x:v>1</x:v>
      </x:c>
      <x:c r="E500" s="6" t="str">
        <x:v>花与蝶</x:v>
      </x:c>
      <x:c r="F500" s="7" t="str">
        <x:v>使装备者的暴击率提高18%。当装备者在战斗中速度大于100时，每超过10点，普攻和战技造成的伤害提高6%，同时终结技的暴击伤害提高12%，该效果可叠加6层。</x:v>
      </x:c>
      <x:c r="G500" s="6" t="str">
        <x:v>[0.18, 10, 0.06, 0.12, 6]</x:v>
      </x:c>
      <x:c r="H500" s="6" t="str">
        <x:v>https://raw.githubusercontent.com/Mar-7th/StarRailRes/dbe8cdfcfb0bf657b9fe1cf92d5537f118ccb487/index_new/cn/light_cone_ranks.json</x:v>
      </x:c>
    </x:row>
    <x:row r="501" ht="38" customHeight="1">
      <x:c r="A501" s="6" t="str">
        <x:v>23001_2</x:v>
      </x:c>
      <x:c r="B501" s="6" t="str">
        <x:v>23001</x:v>
      </x:c>
      <x:c r="C501" s="6" t="str">
        <x:v>于夜色中</x:v>
      </x:c>
      <x:c r="D501" s="6" t="n">
        <x:v>2</x:v>
      </x:c>
      <x:c r="E501" s="6" t="str">
        <x:v>花与蝶</x:v>
      </x:c>
      <x:c r="F501" s="7" t="str">
        <x:v>使装备者的暴击率提高21%。当装备者在战斗中速度大于100时，每超过10点，普攻和战技造成的伤害提高7%，同时终结技的暴击伤害提高14%，该效果可叠加6层。</x:v>
      </x:c>
      <x:c r="G501" s="6" t="str">
        <x:v>[0.21, 10, 0.07, 0.14, 6]</x:v>
      </x:c>
      <x:c r="H501" s="6" t="str">
        <x:v>https://raw.githubusercontent.com/Mar-7th/StarRailRes/dbe8cdfcfb0bf657b9fe1cf92d5537f118ccb487/index_new/cn/light_cone_ranks.json</x:v>
      </x:c>
    </x:row>
    <x:row r="502" ht="38" customHeight="1">
      <x:c r="A502" s="6" t="str">
        <x:v>23001_3</x:v>
      </x:c>
      <x:c r="B502" s="6" t="str">
        <x:v>23001</x:v>
      </x:c>
      <x:c r="C502" s="6" t="str">
        <x:v>于夜色中</x:v>
      </x:c>
      <x:c r="D502" s="6" t="n">
        <x:v>3</x:v>
      </x:c>
      <x:c r="E502" s="6" t="str">
        <x:v>花与蝶</x:v>
      </x:c>
      <x:c r="F502" s="7" t="str">
        <x:v>使装备者的暴击率提高24%。当装备者在战斗中速度大于100时，每超过10点，普攻和战技造成的伤害提高8%，同时终结技的暴击伤害提高16%，该效果可叠加6层。</x:v>
      </x:c>
      <x:c r="G502" s="6" t="str">
        <x:v>[0.24, 10, 0.08, 0.16, 6]</x:v>
      </x:c>
      <x:c r="H502" s="6" t="str">
        <x:v>https://raw.githubusercontent.com/Mar-7th/StarRailRes/dbe8cdfcfb0bf657b9fe1cf92d5537f118ccb487/index_new/cn/light_cone_ranks.json</x:v>
      </x:c>
    </x:row>
    <x:row r="503" ht="38" customHeight="1">
      <x:c r="A503" s="6" t="str">
        <x:v>23001_4</x:v>
      </x:c>
      <x:c r="B503" s="6" t="str">
        <x:v>23001</x:v>
      </x:c>
      <x:c r="C503" s="6" t="str">
        <x:v>于夜色中</x:v>
      </x:c>
      <x:c r="D503" s="6" t="n">
        <x:v>4</x:v>
      </x:c>
      <x:c r="E503" s="6" t="str">
        <x:v>花与蝶</x:v>
      </x:c>
      <x:c r="F503" s="7" t="str">
        <x:v>使装备者的暴击率提高27%。当装备者在战斗中速度大于100时，每超过10点，普攻和战技造成的伤害提高9%，同时终结技的暴击伤害提高18%，该效果可叠加6层。</x:v>
      </x:c>
      <x:c r="G503" s="6" t="str">
        <x:v>[0.27, 10, 0.09, 0.18, 6]</x:v>
      </x:c>
      <x:c r="H503" s="6" t="str">
        <x:v>https://raw.githubusercontent.com/Mar-7th/StarRailRes/dbe8cdfcfb0bf657b9fe1cf92d5537f118ccb487/index_new/cn/light_cone_ranks.json</x:v>
      </x:c>
    </x:row>
    <x:row r="504" ht="38" customHeight="1">
      <x:c r="A504" s="6" t="str">
        <x:v>23001_5</x:v>
      </x:c>
      <x:c r="B504" s="6" t="str">
        <x:v>23001</x:v>
      </x:c>
      <x:c r="C504" s="6" t="str">
        <x:v>于夜色中</x:v>
      </x:c>
      <x:c r="D504" s="6" t="n">
        <x:v>5</x:v>
      </x:c>
      <x:c r="E504" s="6" t="str">
        <x:v>花与蝶</x:v>
      </x:c>
      <x:c r="F504" s="7" t="str">
        <x:v>使装备者的暴击率提高30%。当装备者在战斗中速度大于100时，每超过10点，普攻和战技造成的伤害提高10%，同时终结技的暴击伤害提高20%，该效果可叠加6层。</x:v>
      </x:c>
      <x:c r="G504" s="6" t="str">
        <x:v>[0.3, 10, 0.1, 0.2, 6]</x:v>
      </x:c>
      <x:c r="H504" s="6" t="str">
        <x:v>https://raw.githubusercontent.com/Mar-7th/StarRailRes/dbe8cdfcfb0bf657b9fe1cf92d5537f118ccb487/index_new/cn/light_cone_ranks.json</x:v>
      </x:c>
    </x:row>
    <x:row r="505" ht="53" customHeight="1">
      <x:c r="A505" s="6" t="str">
        <x:v>23002_1</x:v>
      </x:c>
      <x:c r="B505" s="6" t="str">
        <x:v>23002</x:v>
      </x:c>
      <x:c r="C505" s="6" t="str">
        <x:v>无可取代的东西</x:v>
      </x:c>
      <x:c r="D505" s="6" t="n">
        <x:v>1</x:v>
      </x:c>
      <x:c r="E505" s="6" t="str">
        <x:v>家人</x:v>
      </x:c>
      <x:c r="F505" s="7" t="str">
        <x:v>使装备者的攻击力提高24%。当装备者消灭敌方目标或受到攻击后，立即回复等同于装备者攻击力8%的生命值，同时造成的伤害提高24%，持续到自身下个回合结束。该效果不可叠加，每回合只可触发1次。</x:v>
      </x:c>
      <x:c r="G505" s="6" t="str">
        <x:v>[0.24, 0.08, 0.24]</x:v>
      </x:c>
      <x:c r="H505" s="6" t="str">
        <x:v>https://raw.githubusercontent.com/Mar-7th/StarRailRes/dbe8cdfcfb0bf657b9fe1cf92d5537f118ccb487/index_new/cn/light_cone_ranks.json</x:v>
      </x:c>
    </x:row>
    <x:row r="506" ht="53" customHeight="1">
      <x:c r="A506" s="6" t="str">
        <x:v>23002_2</x:v>
      </x:c>
      <x:c r="B506" s="6" t="str">
        <x:v>23002</x:v>
      </x:c>
      <x:c r="C506" s="6" t="str">
        <x:v>无可取代的东西</x:v>
      </x:c>
      <x:c r="D506" s="6" t="n">
        <x:v>2</x:v>
      </x:c>
      <x:c r="E506" s="6" t="str">
        <x:v>家人</x:v>
      </x:c>
      <x:c r="F506" s="7" t="str">
        <x:v>使装备者的攻击力提高28%。当装备者消灭敌方目标或受到攻击后，立即回复等同于装备者攻击力9%的生命值，同时造成的伤害提高28%，持续到自身下个回合结束。该效果不可叠加，每回合只可触发1次。</x:v>
      </x:c>
      <x:c r="G506" s="6" t="str">
        <x:v>[0.28, 0.09, 0.28]</x:v>
      </x:c>
      <x:c r="H506" s="6" t="str">
        <x:v>https://raw.githubusercontent.com/Mar-7th/StarRailRes/dbe8cdfcfb0bf657b9fe1cf92d5537f118ccb487/index_new/cn/light_cone_ranks.json</x:v>
      </x:c>
    </x:row>
    <x:row r="507" ht="53" customHeight="1">
      <x:c r="A507" s="6" t="str">
        <x:v>23002_3</x:v>
      </x:c>
      <x:c r="B507" s="6" t="str">
        <x:v>23002</x:v>
      </x:c>
      <x:c r="C507" s="6" t="str">
        <x:v>无可取代的东西</x:v>
      </x:c>
      <x:c r="D507" s="6" t="n">
        <x:v>3</x:v>
      </x:c>
      <x:c r="E507" s="6" t="str">
        <x:v>家人</x:v>
      </x:c>
      <x:c r="F507" s="7" t="str">
        <x:v>使装备者的攻击力提高32%。当装备者消灭敌方目标或受到攻击后，立即回复等同于装备者攻击力10%的生命值，同时造成的伤害提高32%，持续到自身下个回合结束。该效果不可叠加，每回合只可触发1次。</x:v>
      </x:c>
      <x:c r="G507" s="6" t="str">
        <x:v>[0.32, 0.1, 0.32]</x:v>
      </x:c>
      <x:c r="H507" s="6" t="str">
        <x:v>https://raw.githubusercontent.com/Mar-7th/StarRailRes/dbe8cdfcfb0bf657b9fe1cf92d5537f118ccb487/index_new/cn/light_cone_ranks.json</x:v>
      </x:c>
    </x:row>
    <x:row r="508" ht="53" customHeight="1">
      <x:c r="A508" s="6" t="str">
        <x:v>23002_4</x:v>
      </x:c>
      <x:c r="B508" s="6" t="str">
        <x:v>23002</x:v>
      </x:c>
      <x:c r="C508" s="6" t="str">
        <x:v>无可取代的东西</x:v>
      </x:c>
      <x:c r="D508" s="6" t="n">
        <x:v>4</x:v>
      </x:c>
      <x:c r="E508" s="6" t="str">
        <x:v>家人</x:v>
      </x:c>
      <x:c r="F508" s="7" t="str">
        <x:v>使装备者的攻击力提高36%。当装备者消灭敌方目标或受到攻击后，立即回复等同于装备者攻击力11%的生命值，同时造成的伤害提高36%，持续到自身下个回合结束。该效果不可叠加，每回合只可触发1次。</x:v>
      </x:c>
      <x:c r="G508" s="6" t="str">
        <x:v>[0.36, 0.11, 0.36]</x:v>
      </x:c>
      <x:c r="H508" s="6" t="str">
        <x:v>https://raw.githubusercontent.com/Mar-7th/StarRailRes/dbe8cdfcfb0bf657b9fe1cf92d5537f118ccb487/index_new/cn/light_cone_ranks.json</x:v>
      </x:c>
    </x:row>
    <x:row r="509" ht="53" customHeight="1">
      <x:c r="A509" s="6" t="str">
        <x:v>23002_5</x:v>
      </x:c>
      <x:c r="B509" s="6" t="str">
        <x:v>23002</x:v>
      </x:c>
      <x:c r="C509" s="6" t="str">
        <x:v>无可取代的东西</x:v>
      </x:c>
      <x:c r="D509" s="6" t="n">
        <x:v>5</x:v>
      </x:c>
      <x:c r="E509" s="6" t="str">
        <x:v>家人</x:v>
      </x:c>
      <x:c r="F509" s="7" t="str">
        <x:v>使装备者的攻击力提高40%。当装备者消灭敌方目标或受到攻击后，立即回复等同于装备者攻击力12%的生命值，同时造成的伤害提高40%，持续到自身下个回合结束。该效果不可叠加，每回合只可触发1次。</x:v>
      </x:c>
      <x:c r="G509" s="6" t="str">
        <x:v>[0.4, 0.12, 0.4]</x:v>
      </x:c>
      <x:c r="H509" s="6" t="str">
        <x:v>https://raw.githubusercontent.com/Mar-7th/StarRailRes/dbe8cdfcfb0bf657b9fe1cf92d5537f118ccb487/index_new/cn/light_cone_ranks.json</x:v>
      </x:c>
    </x:row>
    <x:row r="510" ht="53" customHeight="1">
      <x:c r="A510" s="6" t="str">
        <x:v>23003_1</x:v>
      </x:c>
      <x:c r="B510" s="6" t="str">
        <x:v>23003</x:v>
      </x:c>
      <x:c r="C510" s="6" t="str">
        <x:v>但战斗还未结束</x:v>
      </x:c>
      <x:c r="D510" s="6" t="n">
        <x:v>1</x:v>
      </x:c>
      <x:c r="E510" s="6" t="str">
        <x:v>继承人</x:v>
      </x:c>
      <x:c r="F510" s="7" t="str">
        <x:v>使装备者的能量恢复效率提高10%，并在对我方目标施放终结技时恢复1个战技点。该效果每施放2次终结技可触发1次。当装备者施放战技后，使下一个行动的我方其他目标造成的伤害提高30%，持续1回合。</x:v>
      </x:c>
      <x:c r="G510" s="6" t="str">
        <x:v>[0.1, 0.3, 1]</x:v>
      </x:c>
      <x:c r="H510" s="6" t="str">
        <x:v>https://raw.githubusercontent.com/Mar-7th/StarRailRes/dbe8cdfcfb0bf657b9fe1cf92d5537f118ccb487/index_new/cn/light_cone_ranks.json</x:v>
      </x:c>
    </x:row>
    <x:row r="511" ht="53" customHeight="1">
      <x:c r="A511" s="6" t="str">
        <x:v>23003_2</x:v>
      </x:c>
      <x:c r="B511" s="6" t="str">
        <x:v>23003</x:v>
      </x:c>
      <x:c r="C511" s="6" t="str">
        <x:v>但战斗还未结束</x:v>
      </x:c>
      <x:c r="D511" s="6" t="n">
        <x:v>2</x:v>
      </x:c>
      <x:c r="E511" s="6" t="str">
        <x:v>继承人</x:v>
      </x:c>
      <x:c r="F511" s="7" t="str">
        <x:v>使装备者的能量恢复效率提高12%，并在对我方目标施放终结技时恢复1个战技点。该效果每施放2次终结技可触发1次。当装备者施放战技后，使下一个行动的我方其他目标造成的伤害提高35%，持续1回合。</x:v>
      </x:c>
      <x:c r="G511" s="6" t="str">
        <x:v>[0.12, 0.35, 1]</x:v>
      </x:c>
      <x:c r="H511" s="6" t="str">
        <x:v>https://raw.githubusercontent.com/Mar-7th/StarRailRes/dbe8cdfcfb0bf657b9fe1cf92d5537f118ccb487/index_new/cn/light_cone_ranks.json</x:v>
      </x:c>
    </x:row>
    <x:row r="512" ht="53" customHeight="1">
      <x:c r="A512" s="6" t="str">
        <x:v>23003_3</x:v>
      </x:c>
      <x:c r="B512" s="6" t="str">
        <x:v>23003</x:v>
      </x:c>
      <x:c r="C512" s="6" t="str">
        <x:v>但战斗还未结束</x:v>
      </x:c>
      <x:c r="D512" s="6" t="n">
        <x:v>3</x:v>
      </x:c>
      <x:c r="E512" s="6" t="str">
        <x:v>继承人</x:v>
      </x:c>
      <x:c r="F512" s="7" t="str">
        <x:v>使装备者的能量恢复效率提高14%，并在对我方目标施放终结技时恢复1个战技点。该效果每施放2次终结技可触发1次。当装备者施放战技后，使下一个行动的我方其他目标造成的伤害提高40%，持续1回合。</x:v>
      </x:c>
      <x:c r="G512" s="6" t="str">
        <x:v>[0.14, 0.4, 1]</x:v>
      </x:c>
      <x:c r="H512" s="6" t="str">
        <x:v>https://raw.githubusercontent.com/Mar-7th/StarRailRes/dbe8cdfcfb0bf657b9fe1cf92d5537f118ccb487/index_new/cn/light_cone_ranks.json</x:v>
      </x:c>
    </x:row>
    <x:row r="513" ht="53" customHeight="1">
      <x:c r="A513" s="6" t="str">
        <x:v>23003_4</x:v>
      </x:c>
      <x:c r="B513" s="6" t="str">
        <x:v>23003</x:v>
      </x:c>
      <x:c r="C513" s="6" t="str">
        <x:v>但战斗还未结束</x:v>
      </x:c>
      <x:c r="D513" s="6" t="n">
        <x:v>4</x:v>
      </x:c>
      <x:c r="E513" s="6" t="str">
        <x:v>继承人</x:v>
      </x:c>
      <x:c r="F513" s="7" t="str">
        <x:v>使装备者的能量恢复效率提高16%，并在对我方目标施放终结技时恢复1个战技点。该效果每施放2次终结技可触发1次。当装备者施放战技后，使下一个行动的我方其他目标造成的伤害提高45%，持续1回合。</x:v>
      </x:c>
      <x:c r="G513" s="6" t="str">
        <x:v>[0.16, 0.45, 1]</x:v>
      </x:c>
      <x:c r="H513" s="6" t="str">
        <x:v>https://raw.githubusercontent.com/Mar-7th/StarRailRes/dbe8cdfcfb0bf657b9fe1cf92d5537f118ccb487/index_new/cn/light_cone_ranks.json</x:v>
      </x:c>
    </x:row>
    <x:row r="514" ht="53" customHeight="1">
      <x:c r="A514" s="6" t="str">
        <x:v>23003_5</x:v>
      </x:c>
      <x:c r="B514" s="6" t="str">
        <x:v>23003</x:v>
      </x:c>
      <x:c r="C514" s="6" t="str">
        <x:v>但战斗还未结束</x:v>
      </x:c>
      <x:c r="D514" s="6" t="n">
        <x:v>5</x:v>
      </x:c>
      <x:c r="E514" s="6" t="str">
        <x:v>继承人</x:v>
      </x:c>
      <x:c r="F514" s="7" t="str">
        <x:v>使装备者的能量恢复效率提高18%，并在对我方目标施放终结技时恢复1个战技点。该效果每施放2次终结技可触发1次。当装备者施放战技后，使下一个行动的我方其他目标造成的伤害提高50%，持续1回合。</x:v>
      </x:c>
      <x:c r="G514" s="6" t="str">
        <x:v>[0.18, 0.5, 1]</x:v>
      </x:c>
      <x:c r="H514" s="6" t="str">
        <x:v>https://raw.githubusercontent.com/Mar-7th/StarRailRes/dbe8cdfcfb0bf657b9fe1cf92d5537f118ccb487/index_new/cn/light_cone_ranks.json</x:v>
      </x:c>
    </x:row>
    <x:row r="515" ht="38" customHeight="1">
      <x:c r="A515" s="6" t="str">
        <x:v>23004_1</x:v>
      </x:c>
      <x:c r="B515" s="6" t="str">
        <x:v>23004</x:v>
      </x:c>
      <x:c r="C515" s="6" t="str">
        <x:v>以世界之名</x:v>
      </x:c>
      <x:c r="D515" s="6" t="n">
        <x:v>1</x:v>
      </x:c>
      <x:c r="E515" s="6" t="str">
        <x:v>传承者</x:v>
      </x:c>
      <x:c r="F515" s="7" t="str">
        <x:v>使装备者对陷入负面效果的敌方目标造成的伤害提高24%。当装备者施放战技时，装备者此次攻击的效果命中提高18%，攻击力提高24%。</x:v>
      </x:c>
      <x:c r="G515" s="6" t="str">
        <x:v>[0.24, 0.18, 0.24]</x:v>
      </x:c>
      <x:c r="H515" s="6" t="str">
        <x:v>https://raw.githubusercontent.com/Mar-7th/StarRailRes/dbe8cdfcfb0bf657b9fe1cf92d5537f118ccb487/index_new/cn/light_cone_ranks.json</x:v>
      </x:c>
    </x:row>
    <x:row r="516" ht="38" customHeight="1">
      <x:c r="A516" s="6" t="str">
        <x:v>23004_2</x:v>
      </x:c>
      <x:c r="B516" s="6" t="str">
        <x:v>23004</x:v>
      </x:c>
      <x:c r="C516" s="6" t="str">
        <x:v>以世界之名</x:v>
      </x:c>
      <x:c r="D516" s="6" t="n">
        <x:v>2</x:v>
      </x:c>
      <x:c r="E516" s="6" t="str">
        <x:v>传承者</x:v>
      </x:c>
      <x:c r="F516" s="7" t="str">
        <x:v>使装备者对陷入负面效果的敌方目标造成的伤害提高28%。当装备者施放战技时，装备者此次攻击的效果命中提高21%，攻击力提高28%。</x:v>
      </x:c>
      <x:c r="G516" s="6" t="str">
        <x:v>[0.28, 0.21, 0.28]</x:v>
      </x:c>
      <x:c r="H516" s="6" t="str">
        <x:v>https://raw.githubusercontent.com/Mar-7th/StarRailRes/dbe8cdfcfb0bf657b9fe1cf92d5537f118ccb487/index_new/cn/light_cone_ranks.json</x:v>
      </x:c>
    </x:row>
    <x:row r="517" ht="38" customHeight="1">
      <x:c r="A517" s="6" t="str">
        <x:v>23004_3</x:v>
      </x:c>
      <x:c r="B517" s="6" t="str">
        <x:v>23004</x:v>
      </x:c>
      <x:c r="C517" s="6" t="str">
        <x:v>以世界之名</x:v>
      </x:c>
      <x:c r="D517" s="6" t="n">
        <x:v>3</x:v>
      </x:c>
      <x:c r="E517" s="6" t="str">
        <x:v>传承者</x:v>
      </x:c>
      <x:c r="F517" s="7" t="str">
        <x:v>使装备者对陷入负面效果的敌方目标造成的伤害提高32%。当装备者施放战技时，装备者此次攻击的效果命中提高24%，攻击力提高32%。</x:v>
      </x:c>
      <x:c r="G517" s="6" t="str">
        <x:v>[0.32, 0.24, 0.32]</x:v>
      </x:c>
      <x:c r="H517" s="6" t="str">
        <x:v>https://raw.githubusercontent.com/Mar-7th/StarRailRes/dbe8cdfcfb0bf657b9fe1cf92d5537f118ccb487/index_new/cn/light_cone_ranks.json</x:v>
      </x:c>
    </x:row>
    <x:row r="518" ht="38" customHeight="1">
      <x:c r="A518" s="6" t="str">
        <x:v>23004_4</x:v>
      </x:c>
      <x:c r="B518" s="6" t="str">
        <x:v>23004</x:v>
      </x:c>
      <x:c r="C518" s="6" t="str">
        <x:v>以世界之名</x:v>
      </x:c>
      <x:c r="D518" s="6" t="n">
        <x:v>4</x:v>
      </x:c>
      <x:c r="E518" s="6" t="str">
        <x:v>传承者</x:v>
      </x:c>
      <x:c r="F518" s="7" t="str">
        <x:v>使装备者对陷入负面效果的敌方目标造成的伤害提高36%。当装备者施放战技时，装备者此次攻击的效果命中提高27%，攻击力提高36%。</x:v>
      </x:c>
      <x:c r="G518" s="6" t="str">
        <x:v>[0.36, 0.27, 0.36]</x:v>
      </x:c>
      <x:c r="H518" s="6" t="str">
        <x:v>https://raw.githubusercontent.com/Mar-7th/StarRailRes/dbe8cdfcfb0bf657b9fe1cf92d5537f118ccb487/index_new/cn/light_cone_ranks.json</x:v>
      </x:c>
    </x:row>
    <x:row r="519" ht="38" customHeight="1">
      <x:c r="A519" s="6" t="str">
        <x:v>23004_5</x:v>
      </x:c>
      <x:c r="B519" s="6" t="str">
        <x:v>23004</x:v>
      </x:c>
      <x:c r="C519" s="6" t="str">
        <x:v>以世界之名</x:v>
      </x:c>
      <x:c r="D519" s="6" t="n">
        <x:v>5</x:v>
      </x:c>
      <x:c r="E519" s="6" t="str">
        <x:v>传承者</x:v>
      </x:c>
      <x:c r="F519" s="7" t="str">
        <x:v>使装备者对陷入负面效果的敌方目标造成的伤害提高40%。当装备者施放战技时，装备者此次攻击的效果命中提高30%，攻击力提高40%。</x:v>
      </x:c>
      <x:c r="G519" s="6" t="str">
        <x:v>[0.4, 0.3, 0.4]</x:v>
      </x:c>
      <x:c r="H519" s="6" t="str">
        <x:v>https://raw.githubusercontent.com/Mar-7th/StarRailRes/dbe8cdfcfb0bf657b9fe1cf92d5537f118ccb487/index_new/cn/light_cone_ranks.json</x:v>
      </x:c>
    </x:row>
    <x:row r="520" ht="38" customHeight="1">
      <x:c r="A520" s="6" t="str">
        <x:v>23005_1</x:v>
      </x:c>
      <x:c r="B520" s="6" t="str">
        <x:v>23005</x:v>
      </x:c>
      <x:c r="C520" s="6" t="str">
        <x:v>制胜的瞬间</x:v>
      </x:c>
      <x:c r="D520" s="6" t="n">
        <x:v>1</x:v>
      </x:c>
      <x:c r="E520" s="6" t="str">
        <x:v>决断</x:v>
      </x:c>
      <x:c r="F520" s="7" t="str">
        <x:v>使装备者的防御力提高24%，效果命中提高24%，同时使自身受到攻击的概率提高。当装备者受到攻击后，防御力额外提高24%，持续到自身回合结束。</x:v>
      </x:c>
      <x:c r="G520" s="6" t="str">
        <x:v>[2, 0.24, 0.24, 0.24]</x:v>
      </x:c>
      <x:c r="H520" s="6" t="str">
        <x:v>https://raw.githubusercontent.com/Mar-7th/StarRailRes/dbe8cdfcfb0bf657b9fe1cf92d5537f118ccb487/index_new/cn/light_cone_ranks.json</x:v>
      </x:c>
    </x:row>
    <x:row r="521" ht="38" customHeight="1">
      <x:c r="A521" s="6" t="str">
        <x:v>23005_2</x:v>
      </x:c>
      <x:c r="B521" s="6" t="str">
        <x:v>23005</x:v>
      </x:c>
      <x:c r="C521" s="6" t="str">
        <x:v>制胜的瞬间</x:v>
      </x:c>
      <x:c r="D521" s="6" t="n">
        <x:v>2</x:v>
      </x:c>
      <x:c r="E521" s="6" t="str">
        <x:v>决断</x:v>
      </x:c>
      <x:c r="F521" s="7" t="str">
        <x:v>使装备者的防御力提高28%，效果命中提高28%，同时使自身受到攻击的概率提高。当装备者受到攻击后，防御力额外提高28%，持续到自身回合结束。</x:v>
      </x:c>
      <x:c r="G521" s="6" t="str">
        <x:v>[2, 0.28, 0.28, 0.28]</x:v>
      </x:c>
      <x:c r="H521" s="6" t="str">
        <x:v>https://raw.githubusercontent.com/Mar-7th/StarRailRes/dbe8cdfcfb0bf657b9fe1cf92d5537f118ccb487/index_new/cn/light_cone_ranks.json</x:v>
      </x:c>
    </x:row>
    <x:row r="522" ht="38" customHeight="1">
      <x:c r="A522" s="6" t="str">
        <x:v>23005_3</x:v>
      </x:c>
      <x:c r="B522" s="6" t="str">
        <x:v>23005</x:v>
      </x:c>
      <x:c r="C522" s="6" t="str">
        <x:v>制胜的瞬间</x:v>
      </x:c>
      <x:c r="D522" s="6" t="n">
        <x:v>3</x:v>
      </x:c>
      <x:c r="E522" s="6" t="str">
        <x:v>决断</x:v>
      </x:c>
      <x:c r="F522" s="7" t="str">
        <x:v>使装备者的防御力提高32%，效果命中提高32%，同时使自身受到攻击的概率提高。当装备者受到攻击后，防御力额外提高32%，持续到自身回合结束。</x:v>
      </x:c>
      <x:c r="G522" s="6" t="str">
        <x:v>[2, 0.32, 0.32, 0.32]</x:v>
      </x:c>
      <x:c r="H522" s="6" t="str">
        <x:v>https://raw.githubusercontent.com/Mar-7th/StarRailRes/dbe8cdfcfb0bf657b9fe1cf92d5537f118ccb487/index_new/cn/light_cone_ranks.json</x:v>
      </x:c>
    </x:row>
    <x:row r="523" ht="38" customHeight="1">
      <x:c r="A523" s="6" t="str">
        <x:v>23005_4</x:v>
      </x:c>
      <x:c r="B523" s="6" t="str">
        <x:v>23005</x:v>
      </x:c>
      <x:c r="C523" s="6" t="str">
        <x:v>制胜的瞬间</x:v>
      </x:c>
      <x:c r="D523" s="6" t="n">
        <x:v>4</x:v>
      </x:c>
      <x:c r="E523" s="6" t="str">
        <x:v>决断</x:v>
      </x:c>
      <x:c r="F523" s="7" t="str">
        <x:v>使装备者的防御力提高36%，效果命中提高36%，同时使自身受到攻击的概率提高。当装备者受到攻击后，防御力额外提高36%，持续到自身回合结束。</x:v>
      </x:c>
      <x:c r="G523" s="6" t="str">
        <x:v>[2, 0.36, 0.36, 0.36]</x:v>
      </x:c>
      <x:c r="H523" s="6" t="str">
        <x:v>https://raw.githubusercontent.com/Mar-7th/StarRailRes/dbe8cdfcfb0bf657b9fe1cf92d5537f118ccb487/index_new/cn/light_cone_ranks.json</x:v>
      </x:c>
    </x:row>
    <x:row r="524" ht="38" customHeight="1">
      <x:c r="A524" s="6" t="str">
        <x:v>23005_5</x:v>
      </x:c>
      <x:c r="B524" s="6" t="str">
        <x:v>23005</x:v>
      </x:c>
      <x:c r="C524" s="6" t="str">
        <x:v>制胜的瞬间</x:v>
      </x:c>
      <x:c r="D524" s="6" t="n">
        <x:v>5</x:v>
      </x:c>
      <x:c r="E524" s="6" t="str">
        <x:v>决断</x:v>
      </x:c>
      <x:c r="F524" s="7" t="str">
        <x:v>使装备者的防御力提高40%，效果命中提高40%，同时使自身受到攻击的概率提高。当装备者受到攻击后，防御力额外提高40%，持续到自身回合结束。</x:v>
      </x:c>
      <x:c r="G524" s="6" t="str">
        <x:v>[2, 0.4, 0.4, 0.4]</x:v>
      </x:c>
      <x:c r="H524" s="6" t="str">
        <x:v>https://raw.githubusercontent.com/Mar-7th/StarRailRes/dbe8cdfcfb0bf657b9fe1cf92d5537f118ccb487/index_new/cn/light_cone_ranks.json</x:v>
      </x:c>
    </x:row>
    <x:row r="525" ht="68" customHeight="1">
      <x:c r="A525" s="6" t="str">
        <x:v>23006_1</x:v>
      </x:c>
      <x:c r="B525" s="6" t="str">
        <x:v>23006</x:v>
      </x:c>
      <x:c r="C525" s="6" t="str">
        <x:v>只需等待</x:v>
      </x:c>
      <x:c r="D525" s="6" t="n">
        <x:v>1</x:v>
      </x:c>
      <x:c r="E525" s="6" t="str">
        <x:v>蜘蛛的网</x:v>
      </x:c>
      <x:c r="F525" s="7" t="str">
        <x:v>使装备者造成的伤害提高24%。装备者每次施放攻击后，速度提高4.8%，最多叠加3层。
当装备者击中敌方目标时，如果该目标不处于【游丝】状态，则有100%的基础概率使其陷入【游丝】状态。当敌方目标处于【游丝】状态时，也会被视为陷入了触电状态。【游丝】状态下，敌方目标每回合开始时受到等同于装备者60%攻击力的雷属性持续伤害，持续1回合。</x:v>
      </x:c>
      <x:c r="G525" s="6" t="str">
        <x:v>[0.6, 0.24, 0.048, 3, 1]</x:v>
      </x:c>
      <x:c r="H525" s="6" t="str">
        <x:v>https://raw.githubusercontent.com/Mar-7th/StarRailRes/dbe8cdfcfb0bf657b9fe1cf92d5537f118ccb487/index_new/cn/light_cone_ranks.json</x:v>
      </x:c>
    </x:row>
    <x:row r="526" ht="68" customHeight="1">
      <x:c r="A526" s="6" t="str">
        <x:v>23006_2</x:v>
      </x:c>
      <x:c r="B526" s="6" t="str">
        <x:v>23006</x:v>
      </x:c>
      <x:c r="C526" s="6" t="str">
        <x:v>只需等待</x:v>
      </x:c>
      <x:c r="D526" s="6" t="n">
        <x:v>2</x:v>
      </x:c>
      <x:c r="E526" s="6" t="str">
        <x:v>蜘蛛的网</x:v>
      </x:c>
      <x:c r="F526" s="7" t="str">
        <x:v>使装备者造成的伤害提高28%。装备者每次施放攻击后，速度提高5.6%，最多叠加3层。
当装备者击中敌方目标时，如果该目标不处于【游丝】状态，则有100%的基础概率使其陷入【游丝】状态。当敌方目标处于【游丝】状态时，也会被视为陷入了触电状态。【游丝】状态下，敌方目标每回合开始时受到等同于装备者70%攻击力的雷属性持续伤害，持续1回合。</x:v>
      </x:c>
      <x:c r="G526" s="6" t="str">
        <x:v>[0.7, 0.28, 0.056, 3, 1]</x:v>
      </x:c>
      <x:c r="H526" s="6" t="str">
        <x:v>https://raw.githubusercontent.com/Mar-7th/StarRailRes/dbe8cdfcfb0bf657b9fe1cf92d5537f118ccb487/index_new/cn/light_cone_ranks.json</x:v>
      </x:c>
    </x:row>
    <x:row r="527" ht="68" customHeight="1">
      <x:c r="A527" s="6" t="str">
        <x:v>23006_3</x:v>
      </x:c>
      <x:c r="B527" s="6" t="str">
        <x:v>23006</x:v>
      </x:c>
      <x:c r="C527" s="6" t="str">
        <x:v>只需等待</x:v>
      </x:c>
      <x:c r="D527" s="6" t="n">
        <x:v>3</x:v>
      </x:c>
      <x:c r="E527" s="6" t="str">
        <x:v>蜘蛛的网</x:v>
      </x:c>
      <x:c r="F527" s="7" t="str">
        <x:v>使装备者造成的伤害提高32%。装备者每次施放攻击后，速度提高6.4%，最多叠加3层。
当装备者击中敌方目标时，如果该目标不处于【游丝】状态，则有100%的基础概率使其陷入【游丝】状态。当敌方目标处于【游丝】状态时，也会被视为陷入了触电状态。【游丝】状态下，敌方目标每回合开始时受到等同于装备者80%攻击力的雷属性持续伤害，持续1回合。</x:v>
      </x:c>
      <x:c r="G527" s="6" t="str">
        <x:v>[0.8, 0.32, 0.064, 3, 1]</x:v>
      </x:c>
      <x:c r="H527" s="6" t="str">
        <x:v>https://raw.githubusercontent.com/Mar-7th/StarRailRes/dbe8cdfcfb0bf657b9fe1cf92d5537f118ccb487/index_new/cn/light_cone_ranks.json</x:v>
      </x:c>
    </x:row>
    <x:row r="528" ht="68" customHeight="1">
      <x:c r="A528" s="6" t="str">
        <x:v>23006_4</x:v>
      </x:c>
      <x:c r="B528" s="6" t="str">
        <x:v>23006</x:v>
      </x:c>
      <x:c r="C528" s="6" t="str">
        <x:v>只需等待</x:v>
      </x:c>
      <x:c r="D528" s="6" t="n">
        <x:v>4</x:v>
      </x:c>
      <x:c r="E528" s="6" t="str">
        <x:v>蜘蛛的网</x:v>
      </x:c>
      <x:c r="F528" s="7" t="str">
        <x:v>使装备者造成的伤害提高36%。装备者每次施放攻击后，速度提高7.2%，最多叠加3层。
当装备者击中敌方目标时，如果该目标不处于【游丝】状态，则有100%的基础概率使其陷入【游丝】状态。当敌方目标处于【游丝】状态时，也会被视为陷入了触电状态。【游丝】状态下，敌方目标每回合开始时受到等同于装备者90%攻击力的雷属性持续伤害，持续1回合。</x:v>
      </x:c>
      <x:c r="G528" s="6" t="str">
        <x:v>[0.9, 0.36, 0.072, 3, 1]</x:v>
      </x:c>
      <x:c r="H528" s="6" t="str">
        <x:v>https://raw.githubusercontent.com/Mar-7th/StarRailRes/dbe8cdfcfb0bf657b9fe1cf92d5537f118ccb487/index_new/cn/light_cone_ranks.json</x:v>
      </x:c>
    </x:row>
    <x:row r="529" ht="68" customHeight="1">
      <x:c r="A529" s="6" t="str">
        <x:v>23006_5</x:v>
      </x:c>
      <x:c r="B529" s="6" t="str">
        <x:v>23006</x:v>
      </x:c>
      <x:c r="C529" s="6" t="str">
        <x:v>只需等待</x:v>
      </x:c>
      <x:c r="D529" s="6" t="n">
        <x:v>5</x:v>
      </x:c>
      <x:c r="E529" s="6" t="str">
        <x:v>蜘蛛的网</x:v>
      </x:c>
      <x:c r="F529" s="7" t="str">
        <x:v>使装备者造成的伤害提高40%。装备者每次施放攻击后，速度提高8%，最多叠加3层。
当装备者击中敌方目标时，如果该目标不处于【游丝】状态，则有100%的基础概率使其陷入【游丝】状态。当敌方目标处于【游丝】状态时，也会被视为陷入了触电状态。【游丝】状态下，敌方目标每回合开始时受到等同于装备者100%攻击力的雷属性持续伤害，持续1回合。</x:v>
      </x:c>
      <x:c r="G529" s="6" t="str">
        <x:v>[1, 0.4, 0.08, 3, 1]</x:v>
      </x:c>
      <x:c r="H529" s="6" t="str">
        <x:v>https://raw.githubusercontent.com/Mar-7th/StarRailRes/dbe8cdfcfb0bf657b9fe1cf92d5537f118ccb487/index_new/cn/light_cone_ranks.json</x:v>
      </x:c>
    </x:row>
    <x:row r="530" ht="68" customHeight="1">
      <x:c r="A530" s="6" t="str">
        <x:v>23007_1</x:v>
      </x:c>
      <x:c r="B530" s="6" t="str">
        <x:v>23007</x:v>
      </x:c>
      <x:c r="C530" s="6" t="str">
        <x:v>雨一直下</x:v>
      </x:c>
      <x:c r="D530" s="6" t="n">
        <x:v>1</x:v>
      </x:c>
      <x:c r="E530" s="6" t="str">
        <x:v>幻影现实</x:v>
      </x:c>
      <x:c r="F530" s="7" t="str">
        <x:v>使装备者的效果命中提高24%。当装备者对同时处于大于等于3个负面效果的敌方目标造成伤害时，暴击率提高12%。装备者施放普攻、战技、终结技后，有100%的基础概率对随机1个未持有【以太编码】的受击目标施加【以太编码】。持有【以太编码】的目标受到的伤害提高12%，持续1回合。</x:v>
      </x:c>
      <x:c r="G530" s="6" t="str">
        <x:v>[0.24, 1, 0.12, 3, 0.12]</x:v>
      </x:c>
      <x:c r="H530" s="6" t="str">
        <x:v>https://raw.githubusercontent.com/Mar-7th/StarRailRes/dbe8cdfcfb0bf657b9fe1cf92d5537f118ccb487/index_new/cn/light_cone_ranks.json</x:v>
      </x:c>
    </x:row>
    <x:row r="531" ht="68" customHeight="1">
      <x:c r="A531" s="6" t="str">
        <x:v>23007_2</x:v>
      </x:c>
      <x:c r="B531" s="6" t="str">
        <x:v>23007</x:v>
      </x:c>
      <x:c r="C531" s="6" t="str">
        <x:v>雨一直下</x:v>
      </x:c>
      <x:c r="D531" s="6" t="n">
        <x:v>2</x:v>
      </x:c>
      <x:c r="E531" s="6" t="str">
        <x:v>幻影现实</x:v>
      </x:c>
      <x:c r="F531" s="7" t="str">
        <x:v>使装备者的效果命中提高28%。当装备者对同时处于大于等于3个负面效果的敌方目标造成伤害时，暴击率提高14%。装备者施放普攻、战技、终结技后，有100%的基础概率对随机1个未持有【以太编码】的受击目标施加【以太编码】。持有【以太编码】的目标受到的伤害提高14%，持续1回合。</x:v>
      </x:c>
      <x:c r="G531" s="6" t="str">
        <x:v>[0.28, 1, 0.14, 3, 0.14]</x:v>
      </x:c>
      <x:c r="H531" s="6" t="str">
        <x:v>https://raw.githubusercontent.com/Mar-7th/StarRailRes/dbe8cdfcfb0bf657b9fe1cf92d5537f118ccb487/index_new/cn/light_cone_ranks.json</x:v>
      </x:c>
    </x:row>
    <x:row r="532" ht="68" customHeight="1">
      <x:c r="A532" s="6" t="str">
        <x:v>23007_3</x:v>
      </x:c>
      <x:c r="B532" s="6" t="str">
        <x:v>23007</x:v>
      </x:c>
      <x:c r="C532" s="6" t="str">
        <x:v>雨一直下</x:v>
      </x:c>
      <x:c r="D532" s="6" t="n">
        <x:v>3</x:v>
      </x:c>
      <x:c r="E532" s="6" t="str">
        <x:v>幻影现实</x:v>
      </x:c>
      <x:c r="F532" s="7" t="str">
        <x:v>使装备者的效果命中提高32%。当装备者对同时处于大于等于3个负面效果的敌方目标造成伤害时，暴击率提高16%。装备者施放普攻、战技、终结技后，有100%的基础概率对随机1个未持有【以太编码】的受击目标施加【以太编码】。持有【以太编码】的目标受到的伤害提高16%，持续1回合。</x:v>
      </x:c>
      <x:c r="G532" s="6" t="str">
        <x:v>[0.32, 1, 0.16, 3, 0.16]</x:v>
      </x:c>
      <x:c r="H532" s="6" t="str">
        <x:v>https://raw.githubusercontent.com/Mar-7th/StarRailRes/dbe8cdfcfb0bf657b9fe1cf92d5537f118ccb487/index_new/cn/light_cone_ranks.json</x:v>
      </x:c>
    </x:row>
    <x:row r="533" ht="68" customHeight="1">
      <x:c r="A533" s="6" t="str">
        <x:v>23007_4</x:v>
      </x:c>
      <x:c r="B533" s="6" t="str">
        <x:v>23007</x:v>
      </x:c>
      <x:c r="C533" s="6" t="str">
        <x:v>雨一直下</x:v>
      </x:c>
      <x:c r="D533" s="6" t="n">
        <x:v>4</x:v>
      </x:c>
      <x:c r="E533" s="6" t="str">
        <x:v>幻影现实</x:v>
      </x:c>
      <x:c r="F533" s="7" t="str">
        <x:v>使装备者的效果命中提高36%。当装备者对同时处于大于等于3个负面效果的敌方目标造成伤害时，暴击率提高18%。装备者施放普攻、战技、终结技后，有100%的基础概率对随机1个未持有【以太编码】的受击目标施加【以太编码】。持有【以太编码】的目标受到的伤害提高18%，持续1回合。</x:v>
      </x:c>
      <x:c r="G533" s="6" t="str">
        <x:v>[0.36, 1, 0.18, 3, 0.18]</x:v>
      </x:c>
      <x:c r="H533" s="6" t="str">
        <x:v>https://raw.githubusercontent.com/Mar-7th/StarRailRes/dbe8cdfcfb0bf657b9fe1cf92d5537f118ccb487/index_new/cn/light_cone_ranks.json</x:v>
      </x:c>
    </x:row>
    <x:row r="534" ht="68" customHeight="1">
      <x:c r="A534" s="6" t="str">
        <x:v>23007_5</x:v>
      </x:c>
      <x:c r="B534" s="6" t="str">
        <x:v>23007</x:v>
      </x:c>
      <x:c r="C534" s="6" t="str">
        <x:v>雨一直下</x:v>
      </x:c>
      <x:c r="D534" s="6" t="n">
        <x:v>5</x:v>
      </x:c>
      <x:c r="E534" s="6" t="str">
        <x:v>幻影现实</x:v>
      </x:c>
      <x:c r="F534" s="7" t="str">
        <x:v>使装备者的效果命中提高40%。当装备者对同时处于大于等于3个负面效果的敌方目标造成伤害时，暴击率提高20%。装备者施放普攻、战技、终结技后，有100%的基础概率对随机1个未持有【以太编码】的受击目标施加【以太编码】。持有【以太编码】的目标受到的伤害提高20%，持续1回合。</x:v>
      </x:c>
      <x:c r="G534" s="6" t="str">
        <x:v>[0.4, 1, 0.2, 3, 0.2]</x:v>
      </x:c>
      <x:c r="H534" s="6" t="str">
        <x:v>https://raw.githubusercontent.com/Mar-7th/StarRailRes/dbe8cdfcfb0bf657b9fe1cf92d5537f118ccb487/index_new/cn/light_cone_ranks.json</x:v>
      </x:c>
    </x:row>
    <x:row r="535" ht="53" customHeight="1">
      <x:c r="A535" s="6" t="str">
        <x:v>23008_1</x:v>
      </x:c>
      <x:c r="B535" s="6" t="str">
        <x:v>23008</x:v>
      </x:c>
      <x:c r="C535" s="6" t="str">
        <x:v>棺的回响</x:v>
      </x:c>
      <x:c r="D535" s="6" t="n">
        <x:v>1</x:v>
      </x:c>
      <x:c r="E535" s="6" t="str">
        <x:v>荆棘</x:v>
      </x:c>
      <x:c r="F535" s="7" t="str">
        <x:v>使装备者的攻击力提高24%。当装备者施放攻击后，每击中1名不同的敌方目标，恢复3点能量，每次攻击最多通过该方式恢复3次能量。当装备者施放终结技后，使我方全体速度提高12点，持续1回合。</x:v>
      </x:c>
      <x:c r="G535" s="6" t="str">
        <x:v>[0.24, 12, 3, 3]</x:v>
      </x:c>
      <x:c r="H535" s="6" t="str">
        <x:v>https://raw.githubusercontent.com/Mar-7th/StarRailRes/dbe8cdfcfb0bf657b9fe1cf92d5537f118ccb487/index_new/cn/light_cone_ranks.json</x:v>
      </x:c>
    </x:row>
    <x:row r="536" ht="53" customHeight="1">
      <x:c r="A536" s="6" t="str">
        <x:v>23008_2</x:v>
      </x:c>
      <x:c r="B536" s="6" t="str">
        <x:v>23008</x:v>
      </x:c>
      <x:c r="C536" s="6" t="str">
        <x:v>棺的回响</x:v>
      </x:c>
      <x:c r="D536" s="6" t="n">
        <x:v>2</x:v>
      </x:c>
      <x:c r="E536" s="6" t="str">
        <x:v>荆棘</x:v>
      </x:c>
      <x:c r="F536" s="7" t="str">
        <x:v>使装备者的攻击力提高28%。当装备者施放攻击后，每击中1名不同的敌方目标，恢复3.5点能量，每次攻击最多通过该方式恢复3次能量。当装备者施放终结技后，使我方全体速度提高14点，持续1回合。</x:v>
      </x:c>
      <x:c r="G536" s="6" t="str">
        <x:v>[0.28, 14, 3.5, 3]</x:v>
      </x:c>
      <x:c r="H536" s="6" t="str">
        <x:v>https://raw.githubusercontent.com/Mar-7th/StarRailRes/dbe8cdfcfb0bf657b9fe1cf92d5537f118ccb487/index_new/cn/light_cone_ranks.json</x:v>
      </x:c>
    </x:row>
    <x:row r="537" ht="53" customHeight="1">
      <x:c r="A537" s="6" t="str">
        <x:v>23008_3</x:v>
      </x:c>
      <x:c r="B537" s="6" t="str">
        <x:v>23008</x:v>
      </x:c>
      <x:c r="C537" s="6" t="str">
        <x:v>棺的回响</x:v>
      </x:c>
      <x:c r="D537" s="6" t="n">
        <x:v>3</x:v>
      </x:c>
      <x:c r="E537" s="6" t="str">
        <x:v>荆棘</x:v>
      </x:c>
      <x:c r="F537" s="7" t="str">
        <x:v>使装备者的攻击力提高32%。当装备者施放攻击后，每击中1名不同的敌方目标，恢复4点能量，每次攻击最多通过该方式恢复3次能量。当装备者施放终结技后，使我方全体速度提高16点，持续1回合。</x:v>
      </x:c>
      <x:c r="G537" s="6" t="str">
        <x:v>[0.32, 16, 4, 3]</x:v>
      </x:c>
      <x:c r="H537" s="6" t="str">
        <x:v>https://raw.githubusercontent.com/Mar-7th/StarRailRes/dbe8cdfcfb0bf657b9fe1cf92d5537f118ccb487/index_new/cn/light_cone_ranks.json</x:v>
      </x:c>
    </x:row>
    <x:row r="538" ht="53" customHeight="1">
      <x:c r="A538" s="6" t="str">
        <x:v>23008_4</x:v>
      </x:c>
      <x:c r="B538" s="6" t="str">
        <x:v>23008</x:v>
      </x:c>
      <x:c r="C538" s="6" t="str">
        <x:v>棺的回响</x:v>
      </x:c>
      <x:c r="D538" s="6" t="n">
        <x:v>4</x:v>
      </x:c>
      <x:c r="E538" s="6" t="str">
        <x:v>荆棘</x:v>
      </x:c>
      <x:c r="F538" s="7" t="str">
        <x:v>使装备者的攻击力提高36%。当装备者施放攻击后，每击中1名不同的敌方目标，恢复4.5点能量，每次攻击最多通过该方式恢复3次能量。当装备者施放终结技后，使我方全体速度提高18点，持续1回合。</x:v>
      </x:c>
      <x:c r="G538" s="6" t="str">
        <x:v>[0.36, 18, 4.5, 3]</x:v>
      </x:c>
      <x:c r="H538" s="6" t="str">
        <x:v>https://raw.githubusercontent.com/Mar-7th/StarRailRes/dbe8cdfcfb0bf657b9fe1cf92d5537f118ccb487/index_new/cn/light_cone_ranks.json</x:v>
      </x:c>
    </x:row>
    <x:row r="539" ht="53" customHeight="1">
      <x:c r="A539" s="6" t="str">
        <x:v>23008_5</x:v>
      </x:c>
      <x:c r="B539" s="6" t="str">
        <x:v>23008</x:v>
      </x:c>
      <x:c r="C539" s="6" t="str">
        <x:v>棺的回响</x:v>
      </x:c>
      <x:c r="D539" s="6" t="n">
        <x:v>5</x:v>
      </x:c>
      <x:c r="E539" s="6" t="str">
        <x:v>荆棘</x:v>
      </x:c>
      <x:c r="F539" s="7" t="str">
        <x:v>使装备者的攻击力提高40%。当装备者施放攻击后，每击中1名不同的敌方目标，恢复5点能量，每次攻击最多通过该方式恢复3次能量。当装备者施放终结技后，使我方全体速度提高20点，持续1回合。</x:v>
      </x:c>
      <x:c r="G539" s="6" t="str">
        <x:v>[0.4, 20, 5, 3]</x:v>
      </x:c>
      <x:c r="H539" s="6" t="str">
        <x:v>https://raw.githubusercontent.com/Mar-7th/StarRailRes/dbe8cdfcfb0bf657b9fe1cf92d5537f118ccb487/index_new/cn/light_cone_ranks.json</x:v>
      </x:c>
    </x:row>
    <x:row r="540" ht="38" customHeight="1">
      <x:c r="A540" s="6" t="str">
        <x:v>23009_1</x:v>
      </x:c>
      <x:c r="B540" s="6" t="str">
        <x:v>23009</x:v>
      </x:c>
      <x:c r="C540" s="6" t="str">
        <x:v>到不了的彼岸</x:v>
      </x:c>
      <x:c r="D540" s="6" t="n">
        <x:v>1</x:v>
      </x:c>
      <x:c r="E540" s="6" t="str">
        <x:v>不得</x:v>
      </x:c>
      <x:c r="F540" s="7" t="str">
        <x:v>使装备者的暴击率提高18%，生命上限提高18%。当装备者受到攻击或装备者消耗自身生命值后，造成的伤害提高24%，该效果在装备者施放攻击后解除。</x:v>
      </x:c>
      <x:c r="G540" s="6" t="str">
        <x:v>[0.18, 0.18, 0.24]</x:v>
      </x:c>
      <x:c r="H540" s="6" t="str">
        <x:v>https://raw.githubusercontent.com/Mar-7th/StarRailRes/dbe8cdfcfb0bf657b9fe1cf92d5537f118ccb487/index_new/cn/light_cone_ranks.json</x:v>
      </x:c>
    </x:row>
    <x:row r="541" ht="38" customHeight="1">
      <x:c r="A541" s="6" t="str">
        <x:v>23009_2</x:v>
      </x:c>
      <x:c r="B541" s="6" t="str">
        <x:v>23009</x:v>
      </x:c>
      <x:c r="C541" s="6" t="str">
        <x:v>到不了的彼岸</x:v>
      </x:c>
      <x:c r="D541" s="6" t="n">
        <x:v>2</x:v>
      </x:c>
      <x:c r="E541" s="6" t="str">
        <x:v>不得</x:v>
      </x:c>
      <x:c r="F541" s="7" t="str">
        <x:v>使装备者的暴击率提高21%，生命上限提高21%。当装备者受到攻击或装备者消耗自身生命值后，造成的伤害提高28%，该效果在装备者施放攻击后解除。</x:v>
      </x:c>
      <x:c r="G541" s="6" t="str">
        <x:v>[0.21, 0.21, 0.28]</x:v>
      </x:c>
      <x:c r="H541" s="6" t="str">
        <x:v>https://raw.githubusercontent.com/Mar-7th/StarRailRes/dbe8cdfcfb0bf657b9fe1cf92d5537f118ccb487/index_new/cn/light_cone_ranks.json</x:v>
      </x:c>
    </x:row>
    <x:row r="542" ht="38" customHeight="1">
      <x:c r="A542" s="6" t="str">
        <x:v>23009_3</x:v>
      </x:c>
      <x:c r="B542" s="6" t="str">
        <x:v>23009</x:v>
      </x:c>
      <x:c r="C542" s="6" t="str">
        <x:v>到不了的彼岸</x:v>
      </x:c>
      <x:c r="D542" s="6" t="n">
        <x:v>3</x:v>
      </x:c>
      <x:c r="E542" s="6" t="str">
        <x:v>不得</x:v>
      </x:c>
      <x:c r="F542" s="7" t="str">
        <x:v>使装备者的暴击率提高24%，生命上限提高24%。当装备者受到攻击或装备者消耗自身生命值后，造成的伤害提高32%，该效果在装备者施放攻击后解除。</x:v>
      </x:c>
      <x:c r="G542" s="6" t="str">
        <x:v>[0.24, 0.24, 0.32]</x:v>
      </x:c>
      <x:c r="H542" s="6" t="str">
        <x:v>https://raw.githubusercontent.com/Mar-7th/StarRailRes/dbe8cdfcfb0bf657b9fe1cf92d5537f118ccb487/index_new/cn/light_cone_ranks.json</x:v>
      </x:c>
    </x:row>
    <x:row r="543" ht="38" customHeight="1">
      <x:c r="A543" s="6" t="str">
        <x:v>23009_4</x:v>
      </x:c>
      <x:c r="B543" s="6" t="str">
        <x:v>23009</x:v>
      </x:c>
      <x:c r="C543" s="6" t="str">
        <x:v>到不了的彼岸</x:v>
      </x:c>
      <x:c r="D543" s="6" t="n">
        <x:v>4</x:v>
      </x:c>
      <x:c r="E543" s="6" t="str">
        <x:v>不得</x:v>
      </x:c>
      <x:c r="F543" s="7" t="str">
        <x:v>使装备者的暴击率提高27%，生命上限提高27%。当装备者受到攻击或装备者消耗自身生命值后，造成的伤害提高36%，该效果在装备者施放攻击后解除。</x:v>
      </x:c>
      <x:c r="G543" s="6" t="str">
        <x:v>[0.27, 0.27, 0.36]</x:v>
      </x:c>
      <x:c r="H543" s="6" t="str">
        <x:v>https://raw.githubusercontent.com/Mar-7th/StarRailRes/dbe8cdfcfb0bf657b9fe1cf92d5537f118ccb487/index_new/cn/light_cone_ranks.json</x:v>
      </x:c>
    </x:row>
    <x:row r="544" ht="38" customHeight="1">
      <x:c r="A544" s="6" t="str">
        <x:v>23009_5</x:v>
      </x:c>
      <x:c r="B544" s="6" t="str">
        <x:v>23009</x:v>
      </x:c>
      <x:c r="C544" s="6" t="str">
        <x:v>到不了的彼岸</x:v>
      </x:c>
      <x:c r="D544" s="6" t="n">
        <x:v>5</x:v>
      </x:c>
      <x:c r="E544" s="6" t="str">
        <x:v>不得</x:v>
      </x:c>
      <x:c r="F544" s="7" t="str">
        <x:v>使装备者的暴击率提高30%，生命上限提高30%。当装备者受到攻击或装备者消耗自身生命值后，造成的伤害提高40%，该效果在装备者施放攻击后解除。</x:v>
      </x:c>
      <x:c r="G544" s="6" t="str">
        <x:v>[0.3, 0.3, 0.4]</x:v>
      </x:c>
      <x:c r="H544" s="6" t="str">
        <x:v>https://raw.githubusercontent.com/Mar-7th/StarRailRes/dbe8cdfcfb0bf657b9fe1cf92d5537f118ccb487/index_new/cn/light_cone_ranks.json</x:v>
      </x:c>
    </x:row>
    <x:row r="545" ht="53" customHeight="1">
      <x:c r="A545" s="6" t="str">
        <x:v>23010_1</x:v>
      </x:c>
      <x:c r="B545" s="6" t="str">
        <x:v>23010</x:v>
      </x:c>
      <x:c r="C545" s="6" t="str">
        <x:v>拂晓之前</x:v>
      </x:c>
      <x:c r="D545" s="6" t="n">
        <x:v>1</x:v>
      </x:c>
      <x:c r="E545" s="6" t="str">
        <x:v>长夜</x:v>
      </x:c>
      <x:c r="F545" s="7" t="str">
        <x:v>使装备者暴击伤害提高36%。使装备者战技和终结技造成的伤害提高18%。当装备者施放战技或终结技后，获得【梦身】效果。触发追加攻击时，消耗【梦身】，使追加攻击造成的伤害提高48%。</x:v>
      </x:c>
      <x:c r="G545" s="6" t="str">
        <x:v>[0.36, 0.18, 0.48]</x:v>
      </x:c>
      <x:c r="H545" s="6" t="str">
        <x:v>https://raw.githubusercontent.com/Mar-7th/StarRailRes/dbe8cdfcfb0bf657b9fe1cf92d5537f118ccb487/index_new/cn/light_cone_ranks.json</x:v>
      </x:c>
    </x:row>
    <x:row r="546" ht="53" customHeight="1">
      <x:c r="A546" s="6" t="str">
        <x:v>23010_2</x:v>
      </x:c>
      <x:c r="B546" s="6" t="str">
        <x:v>23010</x:v>
      </x:c>
      <x:c r="C546" s="6" t="str">
        <x:v>拂晓之前</x:v>
      </x:c>
      <x:c r="D546" s="6" t="n">
        <x:v>2</x:v>
      </x:c>
      <x:c r="E546" s="6" t="str">
        <x:v>长夜</x:v>
      </x:c>
      <x:c r="F546" s="7" t="str">
        <x:v>使装备者暴击伤害提高42%。使装备者战技和终结技造成的伤害提高21%。当装备者施放战技或终结技后，获得【梦身】效果。触发追加攻击时，消耗【梦身】，使追加攻击造成的伤害提高56%。</x:v>
      </x:c>
      <x:c r="G546" s="6" t="str">
        <x:v>[0.42, 0.21, 0.56]</x:v>
      </x:c>
      <x:c r="H546" s="6" t="str">
        <x:v>https://raw.githubusercontent.com/Mar-7th/StarRailRes/dbe8cdfcfb0bf657b9fe1cf92d5537f118ccb487/index_new/cn/light_cone_ranks.json</x:v>
      </x:c>
    </x:row>
    <x:row r="547" ht="53" customHeight="1">
      <x:c r="A547" s="6" t="str">
        <x:v>23010_3</x:v>
      </x:c>
      <x:c r="B547" s="6" t="str">
        <x:v>23010</x:v>
      </x:c>
      <x:c r="C547" s="6" t="str">
        <x:v>拂晓之前</x:v>
      </x:c>
      <x:c r="D547" s="6" t="n">
        <x:v>3</x:v>
      </x:c>
      <x:c r="E547" s="6" t="str">
        <x:v>长夜</x:v>
      </x:c>
      <x:c r="F547" s="7" t="str">
        <x:v>使装备者暴击伤害提高48%。使装备者战技和终结技造成的伤害提高24%。当装备者施放战技或终结技后，获得【梦身】效果。触发追加攻击时，消耗【梦身】，使追加攻击造成的伤害提高64%。</x:v>
      </x:c>
      <x:c r="G547" s="6" t="str">
        <x:v>[0.48, 0.24, 0.64]</x:v>
      </x:c>
      <x:c r="H547" s="6" t="str">
        <x:v>https://raw.githubusercontent.com/Mar-7th/StarRailRes/dbe8cdfcfb0bf657b9fe1cf92d5537f118ccb487/index_new/cn/light_cone_ranks.json</x:v>
      </x:c>
    </x:row>
    <x:row r="548" ht="53" customHeight="1">
      <x:c r="A548" s="6" t="str">
        <x:v>23010_4</x:v>
      </x:c>
      <x:c r="B548" s="6" t="str">
        <x:v>23010</x:v>
      </x:c>
      <x:c r="C548" s="6" t="str">
        <x:v>拂晓之前</x:v>
      </x:c>
      <x:c r="D548" s="6" t="n">
        <x:v>4</x:v>
      </x:c>
      <x:c r="E548" s="6" t="str">
        <x:v>长夜</x:v>
      </x:c>
      <x:c r="F548" s="7" t="str">
        <x:v>使装备者暴击伤害提高54%。使装备者战技和终结技造成的伤害提高27%。当装备者施放战技或终结技后，获得【梦身】效果。触发追加攻击时，消耗【梦身】，使追加攻击造成的伤害提高72%。</x:v>
      </x:c>
      <x:c r="G548" s="6" t="str">
        <x:v>[0.54, 0.27, 0.72]</x:v>
      </x:c>
      <x:c r="H548" s="6" t="str">
        <x:v>https://raw.githubusercontent.com/Mar-7th/StarRailRes/dbe8cdfcfb0bf657b9fe1cf92d5537f118ccb487/index_new/cn/light_cone_ranks.json</x:v>
      </x:c>
    </x:row>
    <x:row r="549" ht="53" customHeight="1">
      <x:c r="A549" s="6" t="str">
        <x:v>23010_5</x:v>
      </x:c>
      <x:c r="B549" s="6" t="str">
        <x:v>23010</x:v>
      </x:c>
      <x:c r="C549" s="6" t="str">
        <x:v>拂晓之前</x:v>
      </x:c>
      <x:c r="D549" s="6" t="n">
        <x:v>5</x:v>
      </x:c>
      <x:c r="E549" s="6" t="str">
        <x:v>长夜</x:v>
      </x:c>
      <x:c r="F549" s="7" t="str">
        <x:v>使装备者暴击伤害提高60%。使装备者战技和终结技造成的伤害提高30%。当装备者施放战技或终结技后，获得【梦身】效果。触发追加攻击时，消耗【梦身】，使追加攻击造成的伤害提高80%。</x:v>
      </x:c>
      <x:c r="G549" s="6" t="str">
        <x:v>[0.6, 0.3, 0.8]</x:v>
      </x:c>
      <x:c r="H549" s="6" t="str">
        <x:v>https://raw.githubusercontent.com/Mar-7th/StarRailRes/dbe8cdfcfb0bf657b9fe1cf92d5537f118ccb487/index_new/cn/light_cone_ranks.json</x:v>
      </x:c>
    </x:row>
    <x:row r="550" ht="53" customHeight="1">
      <x:c r="A550" s="6" t="str">
        <x:v>23011_1</x:v>
      </x:c>
      <x:c r="B550" s="6" t="str">
        <x:v>23011</x:v>
      </x:c>
      <x:c r="C550" s="6" t="str">
        <x:v>她已闭上双眼</x:v>
      </x:c>
      <x:c r="D550" s="6" t="n">
        <x:v>1</x:v>
      </x:c>
      <x:c r="E550" s="6" t="str">
        <x:v>视界</x:v>
      </x:c>
      <x:c r="F550" s="7" t="str">
        <x:v>使装备者的生命上限提高24%，能量恢复效率提高12%。当装备者的生命值降低时，使我方全体造成的伤害提高9%，持续2回合。
每个波次开始时，为我方全体回复等同于各自已损失生命值80%的生命值。</x:v>
      </x:c>
      <x:c r="G550" s="6" t="str">
        <x:v>[0.24, 0.09, 0.8, 0.12, 2]</x:v>
      </x:c>
      <x:c r="H550" s="6" t="str">
        <x:v>https://raw.githubusercontent.com/Mar-7th/StarRailRes/dbe8cdfcfb0bf657b9fe1cf92d5537f118ccb487/index_new/cn/light_cone_ranks.json</x:v>
      </x:c>
    </x:row>
    <x:row r="551" ht="53" customHeight="1">
      <x:c r="A551" s="6" t="str">
        <x:v>23011_2</x:v>
      </x:c>
      <x:c r="B551" s="6" t="str">
        <x:v>23011</x:v>
      </x:c>
      <x:c r="C551" s="6" t="str">
        <x:v>她已闭上双眼</x:v>
      </x:c>
      <x:c r="D551" s="6" t="n">
        <x:v>2</x:v>
      </x:c>
      <x:c r="E551" s="6" t="str">
        <x:v>视界</x:v>
      </x:c>
      <x:c r="F551" s="7" t="str">
        <x:v>使装备者的生命上限提高28%，能量恢复效率提高14%。当装备者的生命值降低时，使我方全体造成的伤害提高10.5%，持续2回合。
每个波次开始时，为我方全体回复等同于各自已损失生命值85%的生命值。</x:v>
      </x:c>
      <x:c r="G551" s="6" t="str">
        <x:v>[0.28, 0.105, 0.85, 0.14, 2]</x:v>
      </x:c>
      <x:c r="H551" s="6" t="str">
        <x:v>https://raw.githubusercontent.com/Mar-7th/StarRailRes/dbe8cdfcfb0bf657b9fe1cf92d5537f118ccb487/index_new/cn/light_cone_ranks.json</x:v>
      </x:c>
    </x:row>
    <x:row r="552" ht="53" customHeight="1">
      <x:c r="A552" s="6" t="str">
        <x:v>23011_3</x:v>
      </x:c>
      <x:c r="B552" s="6" t="str">
        <x:v>23011</x:v>
      </x:c>
      <x:c r="C552" s="6" t="str">
        <x:v>她已闭上双眼</x:v>
      </x:c>
      <x:c r="D552" s="6" t="n">
        <x:v>3</x:v>
      </x:c>
      <x:c r="E552" s="6" t="str">
        <x:v>视界</x:v>
      </x:c>
      <x:c r="F552" s="7" t="str">
        <x:v>使装备者的生命上限提高32%，能量恢复效率提高16%。当装备者的生命值降低时，使我方全体造成的伤害提高12%，持续2回合。
每个波次开始时，为我方全体回复等同于各自已损失生命值90%的生命值。</x:v>
      </x:c>
      <x:c r="G552" s="6" t="str">
        <x:v>[0.32, 0.12, 0.9, 0.16, 2]</x:v>
      </x:c>
      <x:c r="H552" s="6" t="str">
        <x:v>https://raw.githubusercontent.com/Mar-7th/StarRailRes/dbe8cdfcfb0bf657b9fe1cf92d5537f118ccb487/index_new/cn/light_cone_ranks.json</x:v>
      </x:c>
    </x:row>
    <x:row r="553" ht="53" customHeight="1">
      <x:c r="A553" s="6" t="str">
        <x:v>23011_4</x:v>
      </x:c>
      <x:c r="B553" s="6" t="str">
        <x:v>23011</x:v>
      </x:c>
      <x:c r="C553" s="6" t="str">
        <x:v>她已闭上双眼</x:v>
      </x:c>
      <x:c r="D553" s="6" t="n">
        <x:v>4</x:v>
      </x:c>
      <x:c r="E553" s="6" t="str">
        <x:v>视界</x:v>
      </x:c>
      <x:c r="F553" s="7" t="str">
        <x:v>使装备者的生命上限提高36%，能量恢复效率提高18%。当装备者的生命值降低时，使我方全体造成的伤害提高13.5%，持续2回合。
每个波次开始时，为我方全体回复等同于各自已损失生命值95%的生命值。</x:v>
      </x:c>
      <x:c r="G553" s="6" t="str">
        <x:v>[0.36, 0.135, 0.95, 0.18, 2]</x:v>
      </x:c>
      <x:c r="H553" s="6" t="str">
        <x:v>https://raw.githubusercontent.com/Mar-7th/StarRailRes/dbe8cdfcfb0bf657b9fe1cf92d5537f118ccb487/index_new/cn/light_cone_ranks.json</x:v>
      </x:c>
    </x:row>
    <x:row r="554" ht="53" customHeight="1">
      <x:c r="A554" s="6" t="str">
        <x:v>23011_5</x:v>
      </x:c>
      <x:c r="B554" s="6" t="str">
        <x:v>23011</x:v>
      </x:c>
      <x:c r="C554" s="6" t="str">
        <x:v>她已闭上双眼</x:v>
      </x:c>
      <x:c r="D554" s="6" t="n">
        <x:v>5</x:v>
      </x:c>
      <x:c r="E554" s="6" t="str">
        <x:v>视界</x:v>
      </x:c>
      <x:c r="F554" s="7" t="str">
        <x:v>使装备者的生命上限提高40%，能量恢复效率提高20%。当装备者的生命值降低时，使我方全体造成的伤害提高15%，持续2回合。
每个波次开始时，为我方全体回复等同于各自已损失生命值100%的生命值。</x:v>
      </x:c>
      <x:c r="G554" s="6" t="str">
        <x:v>[0.4, 0.15, 1, 0.2, 2]</x:v>
      </x:c>
      <x:c r="H554" s="6" t="str">
        <x:v>https://raw.githubusercontent.com/Mar-7th/StarRailRes/dbe8cdfcfb0bf657b9fe1cf92d5537f118ccb487/index_new/cn/light_cone_ranks.json</x:v>
      </x:c>
    </x:row>
    <x:row r="555" ht="38" customHeight="1">
      <x:c r="A555" s="6" t="str">
        <x:v>23012_1</x:v>
      </x:c>
      <x:c r="B555" s="6" t="str">
        <x:v>23012</x:v>
      </x:c>
      <x:c r="C555" s="6" t="str">
        <x:v>如泥酣眠</x:v>
      </x:c>
      <x:c r="D555" s="6" t="n">
        <x:v>1</x:v>
      </x:c>
      <x:c r="E555" s="6" t="str">
        <x:v>美梦</x:v>
      </x:c>
      <x:c r="F555" s="7" t="str">
        <x:v>使装备者的暴击伤害提高30%。当装备者的普攻或战技伤害未造成暴击时，使自身暴击率提高36%，持续1回合。该效果每3回合可以触发1次。</x:v>
      </x:c>
      <x:c r="G555" s="6" t="str">
        <x:v>[0.3, 0.36, 1, 3]</x:v>
      </x:c>
      <x:c r="H555" s="6" t="str">
        <x:v>https://raw.githubusercontent.com/Mar-7th/StarRailRes/dbe8cdfcfb0bf657b9fe1cf92d5537f118ccb487/index_new/cn/light_cone_ranks.json</x:v>
      </x:c>
    </x:row>
    <x:row r="556" ht="38" customHeight="1">
      <x:c r="A556" s="6" t="str">
        <x:v>23012_2</x:v>
      </x:c>
      <x:c r="B556" s="6" t="str">
        <x:v>23012</x:v>
      </x:c>
      <x:c r="C556" s="6" t="str">
        <x:v>如泥酣眠</x:v>
      </x:c>
      <x:c r="D556" s="6" t="n">
        <x:v>2</x:v>
      </x:c>
      <x:c r="E556" s="6" t="str">
        <x:v>美梦</x:v>
      </x:c>
      <x:c r="F556" s="7" t="str">
        <x:v>使装备者的暴击伤害提高35%。当装备者的普攻或战技伤害未造成暴击时，使自身暴击率提高42%，持续1回合。该效果每3回合可以触发1次。</x:v>
      </x:c>
      <x:c r="G556" s="6" t="str">
        <x:v>[0.35, 0.42, 1, 3]</x:v>
      </x:c>
      <x:c r="H556" s="6" t="str">
        <x:v>https://raw.githubusercontent.com/Mar-7th/StarRailRes/dbe8cdfcfb0bf657b9fe1cf92d5537f118ccb487/index_new/cn/light_cone_ranks.json</x:v>
      </x:c>
    </x:row>
    <x:row r="557" ht="38" customHeight="1">
      <x:c r="A557" s="6" t="str">
        <x:v>23012_3</x:v>
      </x:c>
      <x:c r="B557" s="6" t="str">
        <x:v>23012</x:v>
      </x:c>
      <x:c r="C557" s="6" t="str">
        <x:v>如泥酣眠</x:v>
      </x:c>
      <x:c r="D557" s="6" t="n">
        <x:v>3</x:v>
      </x:c>
      <x:c r="E557" s="6" t="str">
        <x:v>美梦</x:v>
      </x:c>
      <x:c r="F557" s="7" t="str">
        <x:v>使装备者的暴击伤害提高40%。当装备者的普攻或战技伤害未造成暴击时，使自身暴击率提高48%，持续1回合。该效果每3回合可以触发1次。</x:v>
      </x:c>
      <x:c r="G557" s="6" t="str">
        <x:v>[0.4, 0.48, 1, 3]</x:v>
      </x:c>
      <x:c r="H557" s="6" t="str">
        <x:v>https://raw.githubusercontent.com/Mar-7th/StarRailRes/dbe8cdfcfb0bf657b9fe1cf92d5537f118ccb487/index_new/cn/light_cone_ranks.json</x:v>
      </x:c>
    </x:row>
    <x:row r="558" ht="38" customHeight="1">
      <x:c r="A558" s="6" t="str">
        <x:v>23012_4</x:v>
      </x:c>
      <x:c r="B558" s="6" t="str">
        <x:v>23012</x:v>
      </x:c>
      <x:c r="C558" s="6" t="str">
        <x:v>如泥酣眠</x:v>
      </x:c>
      <x:c r="D558" s="6" t="n">
        <x:v>4</x:v>
      </x:c>
      <x:c r="E558" s="6" t="str">
        <x:v>美梦</x:v>
      </x:c>
      <x:c r="F558" s="7" t="str">
        <x:v>使装备者的暴击伤害提高45%。当装备者的普攻或战技伤害未造成暴击时，使自身暴击率提高54%，持续1回合。该效果每3回合可以触发1次。</x:v>
      </x:c>
      <x:c r="G558" s="6" t="str">
        <x:v>[0.45, 0.54, 1, 3]</x:v>
      </x:c>
      <x:c r="H558" s="6" t="str">
        <x:v>https://raw.githubusercontent.com/Mar-7th/StarRailRes/dbe8cdfcfb0bf657b9fe1cf92d5537f118ccb487/index_new/cn/light_cone_ranks.json</x:v>
      </x:c>
    </x:row>
    <x:row r="559" ht="38" customHeight="1">
      <x:c r="A559" s="6" t="str">
        <x:v>23012_5</x:v>
      </x:c>
      <x:c r="B559" s="6" t="str">
        <x:v>23012</x:v>
      </x:c>
      <x:c r="C559" s="6" t="str">
        <x:v>如泥酣眠</x:v>
      </x:c>
      <x:c r="D559" s="6" t="n">
        <x:v>5</x:v>
      </x:c>
      <x:c r="E559" s="6" t="str">
        <x:v>美梦</x:v>
      </x:c>
      <x:c r="F559" s="7" t="str">
        <x:v>使装备者的暴击伤害提高50%。当装备者的普攻或战技伤害未造成暴击时，使自身暴击率提高60%，持续1回合。该效果每3回合可以触发1次。</x:v>
      </x:c>
      <x:c r="G559" s="6" t="str">
        <x:v>[0.5, 0.6, 1, 3]</x:v>
      </x:c>
      <x:c r="H559" s="6" t="str">
        <x:v>https://raw.githubusercontent.com/Mar-7th/StarRailRes/dbe8cdfcfb0bf657b9fe1cf92d5537f118ccb487/index_new/cn/light_cone_ranks.json</x:v>
      </x:c>
    </x:row>
    <x:row r="560" ht="53" customHeight="1">
      <x:c r="A560" s="6" t="str">
        <x:v>23013_1</x:v>
      </x:c>
      <x:c r="B560" s="6" t="str">
        <x:v>23013</x:v>
      </x:c>
      <x:c r="C560" s="6" t="str">
        <x:v>时节不居</x:v>
      </x:c>
      <x:c r="D560" s="6" t="n">
        <x:v>1</x:v>
      </x:c>
      <x:c r="E560" s="6" t="str">
        <x:v>日有四时</x:v>
      </x:c>
      <x:c r="F560" s="7" t="str">
        <x:v>使装备者生命上限提高18%，治疗量提高12%。当装备者对我方目标提供治疗时，记录治疗量。当任意我方目标施放攻击后，根据记录治疗量的36%，对随机1个受到攻击的敌方目标造成基于装备者属性的附加伤害。该伤害不受加成影响，每回合最多结算1次。</x:v>
      </x:c>
      <x:c r="G560" s="6" t="str">
        <x:v>[0.18, 0.12, 0.36]</x:v>
      </x:c>
      <x:c r="H560" s="6" t="str">
        <x:v>https://raw.githubusercontent.com/Mar-7th/StarRailRes/dbe8cdfcfb0bf657b9fe1cf92d5537f118ccb487/index_new/cn/light_cone_ranks.json</x:v>
      </x:c>
    </x:row>
    <x:row r="561" ht="53" customHeight="1">
      <x:c r="A561" s="6" t="str">
        <x:v>23013_2</x:v>
      </x:c>
      <x:c r="B561" s="6" t="str">
        <x:v>23013</x:v>
      </x:c>
      <x:c r="C561" s="6" t="str">
        <x:v>时节不居</x:v>
      </x:c>
      <x:c r="D561" s="6" t="n">
        <x:v>2</x:v>
      </x:c>
      <x:c r="E561" s="6" t="str">
        <x:v>日有四时</x:v>
      </x:c>
      <x:c r="F561" s="7" t="str">
        <x:v>使装备者生命上限提高21%，治疗量提高14%。当装备者对我方目标提供治疗时，记录治疗量。当任意我方目标施放攻击后，根据记录治疗量的42%，对随机1个受到攻击的敌方目标造成基于装备者属性的附加伤害。该伤害不受加成影响，每回合最多结算1次。</x:v>
      </x:c>
      <x:c r="G561" s="6" t="str">
        <x:v>[0.21, 0.14, 0.42]</x:v>
      </x:c>
      <x:c r="H561" s="6" t="str">
        <x:v>https://raw.githubusercontent.com/Mar-7th/StarRailRes/dbe8cdfcfb0bf657b9fe1cf92d5537f118ccb487/index_new/cn/light_cone_ranks.json</x:v>
      </x:c>
    </x:row>
    <x:row r="562" ht="53" customHeight="1">
      <x:c r="A562" s="6" t="str">
        <x:v>23013_3</x:v>
      </x:c>
      <x:c r="B562" s="6" t="str">
        <x:v>23013</x:v>
      </x:c>
      <x:c r="C562" s="6" t="str">
        <x:v>时节不居</x:v>
      </x:c>
      <x:c r="D562" s="6" t="n">
        <x:v>3</x:v>
      </x:c>
      <x:c r="E562" s="6" t="str">
        <x:v>日有四时</x:v>
      </x:c>
      <x:c r="F562" s="7" t="str">
        <x:v>使装备者生命上限提高24%，治疗量提高16%。当装备者对我方目标提供治疗时，记录治疗量。当任意我方目标施放攻击后，根据记录治疗量的48%，对随机1个受到攻击的敌方目标造成基于装备者属性的附加伤害。该伤害不受加成影响，每回合最多结算1次。</x:v>
      </x:c>
      <x:c r="G562" s="6" t="str">
        <x:v>[0.24, 0.16, 0.48]</x:v>
      </x:c>
      <x:c r="H562" s="6" t="str">
        <x:v>https://raw.githubusercontent.com/Mar-7th/StarRailRes/dbe8cdfcfb0bf657b9fe1cf92d5537f118ccb487/index_new/cn/light_cone_ranks.json</x:v>
      </x:c>
    </x:row>
    <x:row r="563" ht="53" customHeight="1">
      <x:c r="A563" s="6" t="str">
        <x:v>23013_4</x:v>
      </x:c>
      <x:c r="B563" s="6" t="str">
        <x:v>23013</x:v>
      </x:c>
      <x:c r="C563" s="6" t="str">
        <x:v>时节不居</x:v>
      </x:c>
      <x:c r="D563" s="6" t="n">
        <x:v>4</x:v>
      </x:c>
      <x:c r="E563" s="6" t="str">
        <x:v>日有四时</x:v>
      </x:c>
      <x:c r="F563" s="7" t="str">
        <x:v>使装备者生命上限提高27%，治疗量提高18%。当装备者对我方目标提供治疗时，记录治疗量。当任意我方目标施放攻击后，根据记录治疗量的54%，对随机1个受到攻击的敌方目标造成基于装备者属性的附加伤害。该伤害不受加成影响，每回合最多结算1次。</x:v>
      </x:c>
      <x:c r="G563" s="6" t="str">
        <x:v>[0.27, 0.18, 0.54]</x:v>
      </x:c>
      <x:c r="H563" s="6" t="str">
        <x:v>https://raw.githubusercontent.com/Mar-7th/StarRailRes/dbe8cdfcfb0bf657b9fe1cf92d5537f118ccb487/index_new/cn/light_cone_ranks.json</x:v>
      </x:c>
    </x:row>
    <x:row r="564" ht="53" customHeight="1">
      <x:c r="A564" s="6" t="str">
        <x:v>23013_5</x:v>
      </x:c>
      <x:c r="B564" s="6" t="str">
        <x:v>23013</x:v>
      </x:c>
      <x:c r="C564" s="6" t="str">
        <x:v>时节不居</x:v>
      </x:c>
      <x:c r="D564" s="6" t="n">
        <x:v>5</x:v>
      </x:c>
      <x:c r="E564" s="6" t="str">
        <x:v>日有四时</x:v>
      </x:c>
      <x:c r="F564" s="7" t="str">
        <x:v>使装备者生命上限提高30%，治疗量提高20%。当装备者对我方目标提供治疗时，记录治疗量。当任意我方目标施放攻击后，根据记录治疗量的60%，对随机1个受到攻击的敌方目标造成基于装备者属性的附加伤害。该伤害不受加成影响，每回合最多结算1次。</x:v>
      </x:c>
      <x:c r="G564" s="6" t="str">
        <x:v>[0.3, 0.2, 0.6]</x:v>
      </x:c>
      <x:c r="H564" s="6" t="str">
        <x:v>https://raw.githubusercontent.com/Mar-7th/StarRailRes/dbe8cdfcfb0bf657b9fe1cf92d5537f118ccb487/index_new/cn/light_cone_ranks.json</x:v>
      </x:c>
    </x:row>
    <x:row r="565" ht="53" customHeight="1">
      <x:c r="A565" s="6" t="str">
        <x:v>23014_1</x:v>
      </x:c>
      <x:c r="B565" s="6" t="str">
        <x:v>23014</x:v>
      </x:c>
      <x:c r="C565" s="6" t="str">
        <x:v>此身为剑</x:v>
      </x:c>
      <x:c r="D565" s="6" t="n">
        <x:v>1</x:v>
      </x:c>
      <x:c r="E565" s="6" t="str">
        <x:v>执此宵玉</x:v>
      </x:c>
      <x:c r="F565" s="7" t="str">
        <x:v>使装备者的暴击伤害提高20%。当队友受到攻击或消耗生命值后，装备者获得1层【月蚀】，最多叠加3层。每层【月蚀】使装备者下一次攻击造成的伤害提高14%。叠满3层时，额外使该次攻击无视目标12%的防御力。该效果在装备者施放攻击后解除。</x:v>
      </x:c>
      <x:c r="G565" s="6" t="str">
        <x:v>[0.2, 3, 0.14, 0.12]</x:v>
      </x:c>
      <x:c r="H565" s="6" t="str">
        <x:v>https://raw.githubusercontent.com/Mar-7th/StarRailRes/dbe8cdfcfb0bf657b9fe1cf92d5537f118ccb487/index_new/cn/light_cone_ranks.json</x:v>
      </x:c>
    </x:row>
    <x:row r="566" ht="53" customHeight="1">
      <x:c r="A566" s="6" t="str">
        <x:v>23014_2</x:v>
      </x:c>
      <x:c r="B566" s="6" t="str">
        <x:v>23014</x:v>
      </x:c>
      <x:c r="C566" s="6" t="str">
        <x:v>此身为剑</x:v>
      </x:c>
      <x:c r="D566" s="6" t="n">
        <x:v>2</x:v>
      </x:c>
      <x:c r="E566" s="6" t="str">
        <x:v>执此宵玉</x:v>
      </x:c>
      <x:c r="F566" s="7" t="str">
        <x:v>使装备者的暴击伤害提高23%。当队友受到攻击或消耗生命值后，装备者获得1层【月蚀】，最多叠加3层。每层【月蚀】使装备者下一次攻击造成的伤害提高16.5%。叠满3层时，额外使该次攻击无视目标14%的防御力。该效果在装备者施放攻击后解除。</x:v>
      </x:c>
      <x:c r="G566" s="6" t="str">
        <x:v>[0.23, 3, 0.165, 0.14]</x:v>
      </x:c>
      <x:c r="H566" s="6" t="str">
        <x:v>https://raw.githubusercontent.com/Mar-7th/StarRailRes/dbe8cdfcfb0bf657b9fe1cf92d5537f118ccb487/index_new/cn/light_cone_ranks.json</x:v>
      </x:c>
    </x:row>
    <x:row r="567" ht="53" customHeight="1">
      <x:c r="A567" s="6" t="str">
        <x:v>23014_3</x:v>
      </x:c>
      <x:c r="B567" s="6" t="str">
        <x:v>23014</x:v>
      </x:c>
      <x:c r="C567" s="6" t="str">
        <x:v>此身为剑</x:v>
      </x:c>
      <x:c r="D567" s="6" t="n">
        <x:v>3</x:v>
      </x:c>
      <x:c r="E567" s="6" t="str">
        <x:v>执此宵玉</x:v>
      </x:c>
      <x:c r="F567" s="7" t="str">
        <x:v>使装备者的暴击伤害提高26%。当队友受到攻击或消耗生命值后，装备者获得1层【月蚀】，最多叠加3层。每层【月蚀】使装备者下一次攻击造成的伤害提高19%。叠满3层时，额外使该次攻击无视目标16%的防御力。该效果在装备者施放攻击后解除。</x:v>
      </x:c>
      <x:c r="G567" s="6" t="str">
        <x:v>[0.26, 3, 0.19, 0.16]</x:v>
      </x:c>
      <x:c r="H567" s="6" t="str">
        <x:v>https://raw.githubusercontent.com/Mar-7th/StarRailRes/dbe8cdfcfb0bf657b9fe1cf92d5537f118ccb487/index_new/cn/light_cone_ranks.json</x:v>
      </x:c>
    </x:row>
    <x:row r="568" ht="53" customHeight="1">
      <x:c r="A568" s="6" t="str">
        <x:v>23014_4</x:v>
      </x:c>
      <x:c r="B568" s="6" t="str">
        <x:v>23014</x:v>
      </x:c>
      <x:c r="C568" s="6" t="str">
        <x:v>此身为剑</x:v>
      </x:c>
      <x:c r="D568" s="6" t="n">
        <x:v>4</x:v>
      </x:c>
      <x:c r="E568" s="6" t="str">
        <x:v>执此宵玉</x:v>
      </x:c>
      <x:c r="F568" s="7" t="str">
        <x:v>使装备者的暴击伤害提高29%。当队友受到攻击或消耗生命值后，装备者获得1层【月蚀】，最多叠加3层。每层【月蚀】使装备者下一次攻击造成的伤害提高21.5%。叠满3层时，额外使该次攻击无视目标18%的防御力。该效果在装备者施放攻击后解除。</x:v>
      </x:c>
      <x:c r="G568" s="6" t="str">
        <x:v>[0.29, 3, 0.215, 0.18]</x:v>
      </x:c>
      <x:c r="H568" s="6" t="str">
        <x:v>https://raw.githubusercontent.com/Mar-7th/StarRailRes/dbe8cdfcfb0bf657b9fe1cf92d5537f118ccb487/index_new/cn/light_cone_ranks.json</x:v>
      </x:c>
    </x:row>
    <x:row r="569" ht="53" customHeight="1">
      <x:c r="A569" s="6" t="str">
        <x:v>23014_5</x:v>
      </x:c>
      <x:c r="B569" s="6" t="str">
        <x:v>23014</x:v>
      </x:c>
      <x:c r="C569" s="6" t="str">
        <x:v>此身为剑</x:v>
      </x:c>
      <x:c r="D569" s="6" t="n">
        <x:v>5</x:v>
      </x:c>
      <x:c r="E569" s="6" t="str">
        <x:v>执此宵玉</x:v>
      </x:c>
      <x:c r="F569" s="7" t="str">
        <x:v>使装备者的暴击伤害提高32%。当队友受到攻击或消耗生命值后，装备者获得1层【月蚀】，最多叠加3层。每层【月蚀】使装备者下一次攻击造成的伤害提高24%。叠满3层时，额外使该次攻击无视目标20%的防御力。该效果在装备者施放攻击后解除。</x:v>
      </x:c>
      <x:c r="G569" s="6" t="str">
        <x:v>[0.32, 3, 0.24, 0.2]</x:v>
      </x:c>
      <x:c r="H569" s="6" t="str">
        <x:v>https://raw.githubusercontent.com/Mar-7th/StarRailRes/dbe8cdfcfb0bf657b9fe1cf92d5537f118ccb487/index_new/cn/light_cone_ranks.json</x:v>
      </x:c>
    </x:row>
    <x:row r="570" ht="38" customHeight="1">
      <x:c r="A570" s="6" t="str">
        <x:v>23015_1</x:v>
      </x:c>
      <x:c r="B570" s="6" t="str">
        <x:v>23015</x:v>
      </x:c>
      <x:c r="C570" s="6" t="str">
        <x:v>比阳光更明亮的</x:v>
      </x:c>
      <x:c r="D570" s="6" t="n">
        <x:v>1</x:v>
      </x:c>
      <x:c r="E570" s="6" t="str">
        <x:v>抵死</x:v>
      </x:c>
      <x:c r="F570" s="7" t="str">
        <x:v>使装备者的暴击率提高18%。当装备者施放普攻时，获得1层【龙吟】，持续2回合。每层【龙吟】使装备者的攻击力提高18%，能量恢复效率提高6%。【龙吟】最多叠加2层。</x:v>
      </x:c>
      <x:c r="G570" s="6" t="str">
        <x:v>[0.18, 2, 2, 0.18, 0.06]</x:v>
      </x:c>
      <x:c r="H570" s="6" t="str">
        <x:v>https://raw.githubusercontent.com/Mar-7th/StarRailRes/dbe8cdfcfb0bf657b9fe1cf92d5537f118ccb487/index_new/cn/light_cone_ranks.json</x:v>
      </x:c>
    </x:row>
    <x:row r="571" ht="38" customHeight="1">
      <x:c r="A571" s="6" t="str">
        <x:v>23015_2</x:v>
      </x:c>
      <x:c r="B571" s="6" t="str">
        <x:v>23015</x:v>
      </x:c>
      <x:c r="C571" s="6" t="str">
        <x:v>比阳光更明亮的</x:v>
      </x:c>
      <x:c r="D571" s="6" t="n">
        <x:v>2</x:v>
      </x:c>
      <x:c r="E571" s="6" t="str">
        <x:v>抵死</x:v>
      </x:c>
      <x:c r="F571" s="7" t="str">
        <x:v>使装备者的暴击率提高21%。当装备者施放普攻时，获得1层【龙吟】，持续2回合。每层【龙吟】使装备者的攻击力提高21%，能量恢复效率提高7%。【龙吟】最多叠加2层。</x:v>
      </x:c>
      <x:c r="G571" s="6" t="str">
        <x:v>[0.21, 2, 2, 0.21, 0.07]</x:v>
      </x:c>
      <x:c r="H571" s="6" t="str">
        <x:v>https://raw.githubusercontent.com/Mar-7th/StarRailRes/dbe8cdfcfb0bf657b9fe1cf92d5537f118ccb487/index_new/cn/light_cone_ranks.json</x:v>
      </x:c>
    </x:row>
    <x:row r="572" ht="38" customHeight="1">
      <x:c r="A572" s="6" t="str">
        <x:v>23015_3</x:v>
      </x:c>
      <x:c r="B572" s="6" t="str">
        <x:v>23015</x:v>
      </x:c>
      <x:c r="C572" s="6" t="str">
        <x:v>比阳光更明亮的</x:v>
      </x:c>
      <x:c r="D572" s="6" t="n">
        <x:v>3</x:v>
      </x:c>
      <x:c r="E572" s="6" t="str">
        <x:v>抵死</x:v>
      </x:c>
      <x:c r="F572" s="7" t="str">
        <x:v>使装备者的暴击率提高24%。当装备者施放普攻时，获得1层【龙吟】，持续2回合。每层【龙吟】使装备者的攻击力提高24%，能量恢复效率提高8%。【龙吟】最多叠加2层。</x:v>
      </x:c>
      <x:c r="G572" s="6" t="str">
        <x:v>[0.24, 2, 2, 0.24, 0.08]</x:v>
      </x:c>
      <x:c r="H572" s="6" t="str">
        <x:v>https://raw.githubusercontent.com/Mar-7th/StarRailRes/dbe8cdfcfb0bf657b9fe1cf92d5537f118ccb487/index_new/cn/light_cone_ranks.json</x:v>
      </x:c>
    </x:row>
    <x:row r="573" ht="38" customHeight="1">
      <x:c r="A573" s="6" t="str">
        <x:v>23015_4</x:v>
      </x:c>
      <x:c r="B573" s="6" t="str">
        <x:v>23015</x:v>
      </x:c>
      <x:c r="C573" s="6" t="str">
        <x:v>比阳光更明亮的</x:v>
      </x:c>
      <x:c r="D573" s="6" t="n">
        <x:v>4</x:v>
      </x:c>
      <x:c r="E573" s="6" t="str">
        <x:v>抵死</x:v>
      </x:c>
      <x:c r="F573" s="7" t="str">
        <x:v>使装备者的暴击率提高27%。当装备者施放普攻时，获得1层【龙吟】，持续2回合。每层【龙吟】使装备者的攻击力提高27%，能量恢复效率提高9%。【龙吟】最多叠加2层。</x:v>
      </x:c>
      <x:c r="G573" s="6" t="str">
        <x:v>[0.27, 2, 2, 0.27, 0.09]</x:v>
      </x:c>
      <x:c r="H573" s="6" t="str">
        <x:v>https://raw.githubusercontent.com/Mar-7th/StarRailRes/dbe8cdfcfb0bf657b9fe1cf92d5537f118ccb487/index_new/cn/light_cone_ranks.json</x:v>
      </x:c>
    </x:row>
    <x:row r="574" ht="38" customHeight="1">
      <x:c r="A574" s="6" t="str">
        <x:v>23015_5</x:v>
      </x:c>
      <x:c r="B574" s="6" t="str">
        <x:v>23015</x:v>
      </x:c>
      <x:c r="C574" s="6" t="str">
        <x:v>比阳光更明亮的</x:v>
      </x:c>
      <x:c r="D574" s="6" t="n">
        <x:v>5</x:v>
      </x:c>
      <x:c r="E574" s="6" t="str">
        <x:v>抵死</x:v>
      </x:c>
      <x:c r="F574" s="7" t="str">
        <x:v>使装备者的暴击率提高30%。当装备者施放普攻时，获得1层【龙吟】，持续2回合。每层【龙吟】使装备者的攻击力提高30%，能量恢复效率提高10%。【龙吟】最多叠加2层。</x:v>
      </x:c>
      <x:c r="G574" s="6" t="str">
        <x:v>[0.3, 2, 2, 0.3, 0.1]</x:v>
      </x:c>
      <x:c r="H574" s="6" t="str">
        <x:v>https://raw.githubusercontent.com/Mar-7th/StarRailRes/dbe8cdfcfb0bf657b9fe1cf92d5537f118ccb487/index_new/cn/light_cone_ranks.json</x:v>
      </x:c>
    </x:row>
    <x:row r="575" ht="53" customHeight="1">
      <x:c r="A575" s="6" t="str">
        <x:v>23016_1</x:v>
      </x:c>
      <x:c r="B575" s="6" t="str">
        <x:v>23016</x:v>
      </x:c>
      <x:c r="C575" s="6" t="str">
        <x:v>烦恼着，幸福着</x:v>
      </x:c>
      <x:c r="D575" s="6" t="n">
        <x:v>1</x:v>
      </x:c>
      <x:c r="E575" s="6" t="str">
        <x:v>一个一个来</x:v>
      </x:c>
      <x:c r="F575" s="7" t="str">
        <x:v>使装备者暴击率提高18%，追加攻击造成的伤害提高30%。装备者施放追加攻击后，使目标陷入【温驯】状态，该效果最多叠加2层。我方目标击中【温驯】状态下的敌方目标时，每层【温驯】使造成的暴击伤害提高12%。</x:v>
      </x:c>
      <x:c r="G575" s="6" t="str">
        <x:v>[0.18, 0.3, 0.12, 2]</x:v>
      </x:c>
      <x:c r="H575" s="6" t="str">
        <x:v>https://raw.githubusercontent.com/Mar-7th/StarRailRes/dbe8cdfcfb0bf657b9fe1cf92d5537f118ccb487/index_new/cn/light_cone_ranks.json</x:v>
      </x:c>
    </x:row>
    <x:row r="576" ht="53" customHeight="1">
      <x:c r="A576" s="6" t="str">
        <x:v>23016_2</x:v>
      </x:c>
      <x:c r="B576" s="6" t="str">
        <x:v>23016</x:v>
      </x:c>
      <x:c r="C576" s="6" t="str">
        <x:v>烦恼着，幸福着</x:v>
      </x:c>
      <x:c r="D576" s="6" t="n">
        <x:v>2</x:v>
      </x:c>
      <x:c r="E576" s="6" t="str">
        <x:v>一个一个来</x:v>
      </x:c>
      <x:c r="F576" s="7" t="str">
        <x:v>使装备者暴击率提高21%，追加攻击造成的伤害提高35%。装备者施放追加攻击后，使目标陷入【温驯】状态，该效果最多叠加2层。我方目标击中【温驯】状态下的敌方目标时，每层【温驯】使造成的暴击伤害提高14%。</x:v>
      </x:c>
      <x:c r="G576" s="6" t="str">
        <x:v>[0.21, 0.35, 0.14, 2]</x:v>
      </x:c>
      <x:c r="H576" s="6" t="str">
        <x:v>https://raw.githubusercontent.com/Mar-7th/StarRailRes/dbe8cdfcfb0bf657b9fe1cf92d5537f118ccb487/index_new/cn/light_cone_ranks.json</x:v>
      </x:c>
    </x:row>
    <x:row r="577" ht="53" customHeight="1">
      <x:c r="A577" s="6" t="str">
        <x:v>23016_3</x:v>
      </x:c>
      <x:c r="B577" s="6" t="str">
        <x:v>23016</x:v>
      </x:c>
      <x:c r="C577" s="6" t="str">
        <x:v>烦恼着，幸福着</x:v>
      </x:c>
      <x:c r="D577" s="6" t="n">
        <x:v>3</x:v>
      </x:c>
      <x:c r="E577" s="6" t="str">
        <x:v>一个一个来</x:v>
      </x:c>
      <x:c r="F577" s="7" t="str">
        <x:v>使装备者暴击率提高24%，追加攻击造成的伤害提高40%。装备者施放追加攻击后，使目标陷入【温驯】状态，该效果最多叠加2层。我方目标击中【温驯】状态下的敌方目标时，每层【温驯】使造成的暴击伤害提高16%。</x:v>
      </x:c>
      <x:c r="G577" s="6" t="str">
        <x:v>[0.24, 0.4, 0.16, 2]</x:v>
      </x:c>
      <x:c r="H577" s="6" t="str">
        <x:v>https://raw.githubusercontent.com/Mar-7th/StarRailRes/dbe8cdfcfb0bf657b9fe1cf92d5537f118ccb487/index_new/cn/light_cone_ranks.json</x:v>
      </x:c>
    </x:row>
    <x:row r="578" ht="53" customHeight="1">
      <x:c r="A578" s="6" t="str">
        <x:v>23016_4</x:v>
      </x:c>
      <x:c r="B578" s="6" t="str">
        <x:v>23016</x:v>
      </x:c>
      <x:c r="C578" s="6" t="str">
        <x:v>烦恼着，幸福着</x:v>
      </x:c>
      <x:c r="D578" s="6" t="n">
        <x:v>4</x:v>
      </x:c>
      <x:c r="E578" s="6" t="str">
        <x:v>一个一个来</x:v>
      </x:c>
      <x:c r="F578" s="7" t="str">
        <x:v>使装备者暴击率提高27%，追加攻击造成的伤害提高45%。装备者施放追加攻击后，使目标陷入【温驯】状态，该效果最多叠加2层。我方目标击中【温驯】状态下的敌方目标时，每层【温驯】使造成的暴击伤害提高18%。</x:v>
      </x:c>
      <x:c r="G578" s="6" t="str">
        <x:v>[0.27, 0.45, 0.18, 2]</x:v>
      </x:c>
      <x:c r="H578" s="6" t="str">
        <x:v>https://raw.githubusercontent.com/Mar-7th/StarRailRes/dbe8cdfcfb0bf657b9fe1cf92d5537f118ccb487/index_new/cn/light_cone_ranks.json</x:v>
      </x:c>
    </x:row>
    <x:row r="579" ht="53" customHeight="1">
      <x:c r="A579" s="6" t="str">
        <x:v>23016_5</x:v>
      </x:c>
      <x:c r="B579" s="6" t="str">
        <x:v>23016</x:v>
      </x:c>
      <x:c r="C579" s="6" t="str">
        <x:v>烦恼着，幸福着</x:v>
      </x:c>
      <x:c r="D579" s="6" t="n">
        <x:v>5</x:v>
      </x:c>
      <x:c r="E579" s="6" t="str">
        <x:v>一个一个来</x:v>
      </x:c>
      <x:c r="F579" s="7" t="str">
        <x:v>使装备者暴击率提高30%，追加攻击造成的伤害提高50%。装备者施放追加攻击后，使目标陷入【温驯】状态，该效果最多叠加2层。我方目标击中【温驯】状态下的敌方目标时，每层【温驯】使造成的暴击伤害提高20%。</x:v>
      </x:c>
      <x:c r="G579" s="6" t="str">
        <x:v>[0.3, 0.5, 0.2, 2]</x:v>
      </x:c>
      <x:c r="H579" s="6" t="str">
        <x:v>https://raw.githubusercontent.com/Mar-7th/StarRailRes/dbe8cdfcfb0bf657b9fe1cf92d5537f118ccb487/index_new/cn/light_cone_ranks.json</x:v>
      </x:c>
    </x:row>
    <x:row r="580" ht="53" customHeight="1">
      <x:c r="A580" s="6" t="str">
        <x:v>23017_1</x:v>
      </x:c>
      <x:c r="B580" s="6" t="str">
        <x:v>23017</x:v>
      </x:c>
      <x:c r="C580" s="6" t="str">
        <x:v>惊魂夜</x:v>
      </x:c>
      <x:c r="D580" s="6" t="n">
        <x:v>1</x:v>
      </x:c>
      <x:c r="E580" s="6" t="str">
        <x:v>深度深呼吸</x:v>
      </x:c>
      <x:c r="F580" s="7" t="str">
        <x:v>使装备者的能量恢复效率提高12%。我方目标施放终结技时，装备者为当前生命值百分比最低的我方目标回复等同于其10%生命上限的生命值。当装备者为我方目标提供治疗时，使该目标的攻击力提高2.4%，该效果最多叠加5层，持续2回合。</x:v>
      </x:c>
      <x:c r="G580" s="6" t="str">
        <x:v>[0.12, 0.1, 0.024, 5, 2]</x:v>
      </x:c>
      <x:c r="H580" s="6" t="str">
        <x:v>https://raw.githubusercontent.com/Mar-7th/StarRailRes/dbe8cdfcfb0bf657b9fe1cf92d5537f118ccb487/index_new/cn/light_cone_ranks.json</x:v>
      </x:c>
    </x:row>
    <x:row r="581" ht="53" customHeight="1">
      <x:c r="A581" s="6" t="str">
        <x:v>23017_2</x:v>
      </x:c>
      <x:c r="B581" s="6" t="str">
        <x:v>23017</x:v>
      </x:c>
      <x:c r="C581" s="6" t="str">
        <x:v>惊魂夜</x:v>
      </x:c>
      <x:c r="D581" s="6" t="n">
        <x:v>2</x:v>
      </x:c>
      <x:c r="E581" s="6" t="str">
        <x:v>深度深呼吸</x:v>
      </x:c>
      <x:c r="F581" s="7" t="str">
        <x:v>使装备者的能量恢复效率提高14%。我方目标施放终结技时，装备者为当前生命值百分比最低的我方目标回复等同于其11%生命上限的生命值。当装备者为我方目标提供治疗时，使该目标的攻击力提高2.8%，该效果最多叠加5层，持续2回合。</x:v>
      </x:c>
      <x:c r="G581" s="6" t="str">
        <x:v>[0.14, 0.11, 0.028, 5, 2]</x:v>
      </x:c>
      <x:c r="H581" s="6" t="str">
        <x:v>https://raw.githubusercontent.com/Mar-7th/StarRailRes/dbe8cdfcfb0bf657b9fe1cf92d5537f118ccb487/index_new/cn/light_cone_ranks.json</x:v>
      </x:c>
    </x:row>
    <x:row r="582" ht="53" customHeight="1">
      <x:c r="A582" s="6" t="str">
        <x:v>23017_3</x:v>
      </x:c>
      <x:c r="B582" s="6" t="str">
        <x:v>23017</x:v>
      </x:c>
      <x:c r="C582" s="6" t="str">
        <x:v>惊魂夜</x:v>
      </x:c>
      <x:c r="D582" s="6" t="n">
        <x:v>3</x:v>
      </x:c>
      <x:c r="E582" s="6" t="str">
        <x:v>深度深呼吸</x:v>
      </x:c>
      <x:c r="F582" s="7" t="str">
        <x:v>使装备者的能量恢复效率提高16%。我方目标施放终结技时，装备者为当前生命值百分比最低的我方目标回复等同于其12%生命上限的生命值。当装备者为我方目标提供治疗时，使该目标的攻击力提高3.2%，该效果最多叠加5层，持续2回合。</x:v>
      </x:c>
      <x:c r="G582" s="6" t="str">
        <x:v>[0.16, 0.12, 0.032, 5, 2]</x:v>
      </x:c>
      <x:c r="H582" s="6" t="str">
        <x:v>https://raw.githubusercontent.com/Mar-7th/StarRailRes/dbe8cdfcfb0bf657b9fe1cf92d5537f118ccb487/index_new/cn/light_cone_ranks.json</x:v>
      </x:c>
    </x:row>
    <x:row r="583" ht="53" customHeight="1">
      <x:c r="A583" s="6" t="str">
        <x:v>23017_4</x:v>
      </x:c>
      <x:c r="B583" s="6" t="str">
        <x:v>23017</x:v>
      </x:c>
      <x:c r="C583" s="6" t="str">
        <x:v>惊魂夜</x:v>
      </x:c>
      <x:c r="D583" s="6" t="n">
        <x:v>4</x:v>
      </x:c>
      <x:c r="E583" s="6" t="str">
        <x:v>深度深呼吸</x:v>
      </x:c>
      <x:c r="F583" s="7" t="str">
        <x:v>使装备者的能量恢复效率提高18%。我方目标施放终结技时，装备者为当前生命值百分比最低的我方目标回复等同于其13%生命上限的生命值。当装备者为我方目标提供治疗时，使该目标的攻击力提高3.6%，该效果最多叠加5层，持续2回合。</x:v>
      </x:c>
      <x:c r="G583" s="6" t="str">
        <x:v>[0.18, 0.13, 0.036, 5, 2]</x:v>
      </x:c>
      <x:c r="H583" s="6" t="str">
        <x:v>https://raw.githubusercontent.com/Mar-7th/StarRailRes/dbe8cdfcfb0bf657b9fe1cf92d5537f118ccb487/index_new/cn/light_cone_ranks.json</x:v>
      </x:c>
    </x:row>
    <x:row r="584" ht="53" customHeight="1">
      <x:c r="A584" s="6" t="str">
        <x:v>23017_5</x:v>
      </x:c>
      <x:c r="B584" s="6" t="str">
        <x:v>23017</x:v>
      </x:c>
      <x:c r="C584" s="6" t="str">
        <x:v>惊魂夜</x:v>
      </x:c>
      <x:c r="D584" s="6" t="n">
        <x:v>5</x:v>
      </x:c>
      <x:c r="E584" s="6" t="str">
        <x:v>深度深呼吸</x:v>
      </x:c>
      <x:c r="F584" s="7" t="str">
        <x:v>使装备者的能量恢复效率提高20%。我方目标施放终结技时，装备者为当前生命值百分比最低的我方目标回复等同于其14%生命上限的生命值。当装备者为我方目标提供治疗时，使该目标的攻击力提高4%，该效果最多叠加5层，持续2回合。</x:v>
      </x:c>
      <x:c r="G584" s="6" t="str">
        <x:v>[0.2, 0.14, 0.04, 5, 2]</x:v>
      </x:c>
      <x:c r="H584" s="6" t="str">
        <x:v>https://raw.githubusercontent.com/Mar-7th/StarRailRes/dbe8cdfcfb0bf657b9fe1cf92d5537f118ccb487/index_new/cn/light_cone_ranks.json</x:v>
      </x:c>
    </x:row>
    <x:row r="585" ht="38" customHeight="1">
      <x:c r="A585" s="6" t="str">
        <x:v>23018_1</x:v>
      </x:c>
      <x:c r="B585" s="6" t="str">
        <x:v>23018</x:v>
      </x:c>
      <x:c r="C585" s="6" t="str">
        <x:v>片刻，留在眼底</x:v>
      </x:c>
      <x:c r="D585" s="6" t="n">
        <x:v>1</x:v>
      </x:c>
      <x:c r="E585" s="6" t="str">
        <x:v>骑士巡礼</x:v>
      </x:c>
      <x:c r="F585" s="7" t="str">
        <x:v>使装备者的暴击伤害提高36%。当装备者施放终结技时，根据装备者的能量上限，提高装备者终结技造成的伤害：每点能量提高0.36%，最多计入180点。</x:v>
      </x:c>
      <x:c r="G585" s="6" t="str">
        <x:v>[0.36, 0.0036, 180]</x:v>
      </x:c>
      <x:c r="H585" s="6" t="str">
        <x:v>https://raw.githubusercontent.com/Mar-7th/StarRailRes/dbe8cdfcfb0bf657b9fe1cf92d5537f118ccb487/index_new/cn/light_cone_ranks.json</x:v>
      </x:c>
    </x:row>
    <x:row r="586" ht="38" customHeight="1">
      <x:c r="A586" s="6" t="str">
        <x:v>23018_2</x:v>
      </x:c>
      <x:c r="B586" s="6" t="str">
        <x:v>23018</x:v>
      </x:c>
      <x:c r="C586" s="6" t="str">
        <x:v>片刻，留在眼底</x:v>
      </x:c>
      <x:c r="D586" s="6" t="n">
        <x:v>2</x:v>
      </x:c>
      <x:c r="E586" s="6" t="str">
        <x:v>骑士巡礼</x:v>
      </x:c>
      <x:c r="F586" s="7" t="str">
        <x:v>使装备者的暴击伤害提高42%。当装备者施放终结技时，根据装备者的能量上限，提高装备者终结技造成的伤害：每点能量提高0.42%，最多计入180点。</x:v>
      </x:c>
      <x:c r="G586" s="6" t="str">
        <x:v>[0.42, 0.0042, 180]</x:v>
      </x:c>
      <x:c r="H586" s="6" t="str">
        <x:v>https://raw.githubusercontent.com/Mar-7th/StarRailRes/dbe8cdfcfb0bf657b9fe1cf92d5537f118ccb487/index_new/cn/light_cone_ranks.json</x:v>
      </x:c>
    </x:row>
    <x:row r="587" ht="38" customHeight="1">
      <x:c r="A587" s="6" t="str">
        <x:v>23018_3</x:v>
      </x:c>
      <x:c r="B587" s="6" t="str">
        <x:v>23018</x:v>
      </x:c>
      <x:c r="C587" s="6" t="str">
        <x:v>片刻，留在眼底</x:v>
      </x:c>
      <x:c r="D587" s="6" t="n">
        <x:v>3</x:v>
      </x:c>
      <x:c r="E587" s="6" t="str">
        <x:v>骑士巡礼</x:v>
      </x:c>
      <x:c r="F587" s="7" t="str">
        <x:v>使装备者的暴击伤害提高48%。当装备者施放终结技时，根据装备者的能量上限，提高装备者终结技造成的伤害：每点能量提高0.48%，最多计入180点。</x:v>
      </x:c>
      <x:c r="G587" s="6" t="str">
        <x:v>[0.48, 0.0048, 180]</x:v>
      </x:c>
      <x:c r="H587" s="6" t="str">
        <x:v>https://raw.githubusercontent.com/Mar-7th/StarRailRes/dbe8cdfcfb0bf657b9fe1cf92d5537f118ccb487/index_new/cn/light_cone_ranks.json</x:v>
      </x:c>
    </x:row>
    <x:row r="588" ht="38" customHeight="1">
      <x:c r="A588" s="6" t="str">
        <x:v>23018_4</x:v>
      </x:c>
      <x:c r="B588" s="6" t="str">
        <x:v>23018</x:v>
      </x:c>
      <x:c r="C588" s="6" t="str">
        <x:v>片刻，留在眼底</x:v>
      </x:c>
      <x:c r="D588" s="6" t="n">
        <x:v>4</x:v>
      </x:c>
      <x:c r="E588" s="6" t="str">
        <x:v>骑士巡礼</x:v>
      </x:c>
      <x:c r="F588" s="7" t="str">
        <x:v>使装备者的暴击伤害提高54%。当装备者施放终结技时，根据装备者的能量上限，提高装备者终结技造成的伤害：每点能量提高0.54%，最多计入180点。</x:v>
      </x:c>
      <x:c r="G588" s="6" t="str">
        <x:v>[0.54, 0.0054, 180]</x:v>
      </x:c>
      <x:c r="H588" s="6" t="str">
        <x:v>https://raw.githubusercontent.com/Mar-7th/StarRailRes/dbe8cdfcfb0bf657b9fe1cf92d5537f118ccb487/index_new/cn/light_cone_ranks.json</x:v>
      </x:c>
    </x:row>
    <x:row r="589" ht="38" customHeight="1">
      <x:c r="A589" s="6" t="str">
        <x:v>23018_5</x:v>
      </x:c>
      <x:c r="B589" s="6" t="str">
        <x:v>23018</x:v>
      </x:c>
      <x:c r="C589" s="6" t="str">
        <x:v>片刻，留在眼底</x:v>
      </x:c>
      <x:c r="D589" s="6" t="n">
        <x:v>5</x:v>
      </x:c>
      <x:c r="E589" s="6" t="str">
        <x:v>骑士巡礼</x:v>
      </x:c>
      <x:c r="F589" s="7" t="str">
        <x:v>使装备者的暴击伤害提高60%。当装备者施放终结技时，根据装备者的能量上限，提高装备者终结技造成的伤害：每点能量提高0.6%，最多计入180点。</x:v>
      </x:c>
      <x:c r="G589" s="6" t="str">
        <x:v>[0.6, 0.006, 180]</x:v>
      </x:c>
      <x:c r="H589" s="6" t="str">
        <x:v>https://raw.githubusercontent.com/Mar-7th/StarRailRes/dbe8cdfcfb0bf657b9fe1cf92d5537f118ccb487/index_new/cn/light_cone_ranks.json</x:v>
      </x:c>
    </x:row>
    <x:row r="590" ht="53" customHeight="1">
      <x:c r="A590" s="6" t="str">
        <x:v>23019_1</x:v>
      </x:c>
      <x:c r="B590" s="6" t="str">
        <x:v>23019</x:v>
      </x:c>
      <x:c r="C590" s="6" t="str">
        <x:v>镜中故我</x:v>
      </x:c>
      <x:c r="D590" s="6" t="n">
        <x:v>1</x:v>
      </x:c>
      <x:c r="E590" s="6" t="str">
        <x:v>彻骨梅香</x:v>
      </x:c>
      <x:c r="F590" s="7" t="str">
        <x:v>使装备者击破特攻提高60%。装备者施放终结技后，使我方全体造成的伤害提高24%，持续3回合，并且若装备者击破特攻大于等于150%，则恢复1个战技点。
每个波次开始时，我方全体立即恢复10点能量，同类技能无法重复生效。</x:v>
      </x:c>
      <x:c r="G590" s="6" t="str">
        <x:v>[0.6, 0.24, 3, 1.5, 10]</x:v>
      </x:c>
      <x:c r="H590" s="6" t="str">
        <x:v>https://raw.githubusercontent.com/Mar-7th/StarRailRes/dbe8cdfcfb0bf657b9fe1cf92d5537f118ccb487/index_new/cn/light_cone_ranks.json</x:v>
      </x:c>
    </x:row>
    <x:row r="591" ht="53" customHeight="1">
      <x:c r="A591" s="6" t="str">
        <x:v>23019_2</x:v>
      </x:c>
      <x:c r="B591" s="6" t="str">
        <x:v>23019</x:v>
      </x:c>
      <x:c r="C591" s="6" t="str">
        <x:v>镜中故我</x:v>
      </x:c>
      <x:c r="D591" s="6" t="n">
        <x:v>2</x:v>
      </x:c>
      <x:c r="E591" s="6" t="str">
        <x:v>彻骨梅香</x:v>
      </x:c>
      <x:c r="F591" s="7" t="str">
        <x:v>使装备者击破特攻提高70%。装备者施放终结技后，使我方全体造成的伤害提高28%，持续3回合，并且若装备者击破特攻大于等于150%，则恢复1个战技点。
每个波次开始时，我方全体立即恢复12.5点能量，同类技能无法重复生效。</x:v>
      </x:c>
      <x:c r="G591" s="6" t="str">
        <x:v>[0.7, 0.28, 3, 1.5, 12.5]</x:v>
      </x:c>
      <x:c r="H591" s="6" t="str">
        <x:v>https://raw.githubusercontent.com/Mar-7th/StarRailRes/dbe8cdfcfb0bf657b9fe1cf92d5537f118ccb487/index_new/cn/light_cone_ranks.json</x:v>
      </x:c>
    </x:row>
    <x:row r="592" ht="53" customHeight="1">
      <x:c r="A592" s="6" t="str">
        <x:v>23019_3</x:v>
      </x:c>
      <x:c r="B592" s="6" t="str">
        <x:v>23019</x:v>
      </x:c>
      <x:c r="C592" s="6" t="str">
        <x:v>镜中故我</x:v>
      </x:c>
      <x:c r="D592" s="6" t="n">
        <x:v>3</x:v>
      </x:c>
      <x:c r="E592" s="6" t="str">
        <x:v>彻骨梅香</x:v>
      </x:c>
      <x:c r="F592" s="7" t="str">
        <x:v>使装备者击破特攻提高80%。装备者施放终结技后，使我方全体造成的伤害提高32%，持续3回合，并且若装备者击破特攻大于等于150%，则恢复1个战技点。
每个波次开始时，我方全体立即恢复15点能量，同类技能无法重复生效。</x:v>
      </x:c>
      <x:c r="G592" s="6" t="str">
        <x:v>[0.8, 0.32, 3, 1.5, 15]</x:v>
      </x:c>
      <x:c r="H592" s="6" t="str">
        <x:v>https://raw.githubusercontent.com/Mar-7th/StarRailRes/dbe8cdfcfb0bf657b9fe1cf92d5537f118ccb487/index_new/cn/light_cone_ranks.json</x:v>
      </x:c>
    </x:row>
    <x:row r="593" ht="53" customHeight="1">
      <x:c r="A593" s="6" t="str">
        <x:v>23019_4</x:v>
      </x:c>
      <x:c r="B593" s="6" t="str">
        <x:v>23019</x:v>
      </x:c>
      <x:c r="C593" s="6" t="str">
        <x:v>镜中故我</x:v>
      </x:c>
      <x:c r="D593" s="6" t="n">
        <x:v>4</x:v>
      </x:c>
      <x:c r="E593" s="6" t="str">
        <x:v>彻骨梅香</x:v>
      </x:c>
      <x:c r="F593" s="7" t="str">
        <x:v>使装备者击破特攻提高90%。装备者施放终结技后，使我方全体造成的伤害提高36%，持续3回合，并且若装备者击破特攻大于等于150%，则恢复1个战技点。
每个波次开始时，我方全体立即恢复17.5点能量，同类技能无法重复生效。</x:v>
      </x:c>
      <x:c r="G593" s="6" t="str">
        <x:v>[0.9, 0.36, 3, 1.5, 17.5]</x:v>
      </x:c>
      <x:c r="H593" s="6" t="str">
        <x:v>https://raw.githubusercontent.com/Mar-7th/StarRailRes/dbe8cdfcfb0bf657b9fe1cf92d5537f118ccb487/index_new/cn/light_cone_ranks.json</x:v>
      </x:c>
    </x:row>
    <x:row r="594" ht="53" customHeight="1">
      <x:c r="A594" s="6" t="str">
        <x:v>23019_5</x:v>
      </x:c>
      <x:c r="B594" s="6" t="str">
        <x:v>23019</x:v>
      </x:c>
      <x:c r="C594" s="6" t="str">
        <x:v>镜中故我</x:v>
      </x:c>
      <x:c r="D594" s="6" t="n">
        <x:v>5</x:v>
      </x:c>
      <x:c r="E594" s="6" t="str">
        <x:v>彻骨梅香</x:v>
      </x:c>
      <x:c r="F594" s="7" t="str">
        <x:v>使装备者击破特攻提高100%。装备者施放终结技后，使我方全体造成的伤害提高40%，持续3回合，并且若装备者击破特攻大于等于150%，则恢复1个战技点。
每个波次开始时，我方全体立即恢复20点能量，同类技能无法重复生效。</x:v>
      </x:c>
      <x:c r="G594" s="6" t="str">
        <x:v>[1, 0.4, 3, 1.5, 20]</x:v>
      </x:c>
      <x:c r="H594" s="6" t="str">
        <x:v>https://raw.githubusercontent.com/Mar-7th/StarRailRes/dbe8cdfcfb0bf657b9fe1cf92d5537f118ccb487/index_new/cn/light_cone_ranks.json</x:v>
      </x:c>
    </x:row>
    <x:row r="595" ht="53" customHeight="1">
      <x:c r="A595" s="6" t="str">
        <x:v>23020_1</x:v>
      </x:c>
      <x:c r="B595" s="6" t="str">
        <x:v>23020</x:v>
      </x:c>
      <x:c r="C595" s="6" t="str">
        <x:v>纯粹思维的洗礼</x:v>
      </x:c>
      <x:c r="D595" s="6" t="n">
        <x:v>1</x:v>
      </x:c>
      <x:c r="E595" s="6" t="str">
        <x:v>思想训练</x:v>
      </x:c>
      <x:c r="F595" s="7" t="str">
        <x:v>使装备者的暴击伤害提高20%。敌方目标每承受1个负面效果，装备者对其造成的暴击伤害额外提高8%，最多叠加3层。施放终结技攻击敌方目标时，使装备者获得【论辩】效果，造成的伤害提高36%，追加攻击无视目标24%的防御力，该效果持续2回合。</x:v>
      </x:c>
      <x:c r="G595" s="6" t="str">
        <x:v>[0.2, 0.08, 3, 0.36, 0.24, 2]</x:v>
      </x:c>
      <x:c r="H595" s="6" t="str">
        <x:v>https://raw.githubusercontent.com/Mar-7th/StarRailRes/dbe8cdfcfb0bf657b9fe1cf92d5537f118ccb487/index_new/cn/light_cone_ranks.json</x:v>
      </x:c>
    </x:row>
    <x:row r="596" ht="53" customHeight="1">
      <x:c r="A596" s="6" t="str">
        <x:v>23020_2</x:v>
      </x:c>
      <x:c r="B596" s="6" t="str">
        <x:v>23020</x:v>
      </x:c>
      <x:c r="C596" s="6" t="str">
        <x:v>纯粹思维的洗礼</x:v>
      </x:c>
      <x:c r="D596" s="6" t="n">
        <x:v>2</x:v>
      </x:c>
      <x:c r="E596" s="6" t="str">
        <x:v>思想训练</x:v>
      </x:c>
      <x:c r="F596" s="7" t="str">
        <x:v>使装备者的暴击伤害提高23%。敌方目标每承受1个负面效果，装备者对其造成的暴击伤害额外提高9%，最多叠加3层。施放终结技攻击敌方目标时，使装备者获得【论辩】效果，造成的伤害提高42%，追加攻击无视目标28%的防御力，该效果持续2回合。</x:v>
      </x:c>
      <x:c r="G596" s="6" t="str">
        <x:v>[0.23, 0.09, 3, 0.42, 0.28, 2]</x:v>
      </x:c>
      <x:c r="H596" s="6" t="str">
        <x:v>https://raw.githubusercontent.com/Mar-7th/StarRailRes/dbe8cdfcfb0bf657b9fe1cf92d5537f118ccb487/index_new/cn/light_cone_ranks.json</x:v>
      </x:c>
    </x:row>
    <x:row r="597" ht="53" customHeight="1">
      <x:c r="A597" s="6" t="str">
        <x:v>23020_3</x:v>
      </x:c>
      <x:c r="B597" s="6" t="str">
        <x:v>23020</x:v>
      </x:c>
      <x:c r="C597" s="6" t="str">
        <x:v>纯粹思维的洗礼</x:v>
      </x:c>
      <x:c r="D597" s="6" t="n">
        <x:v>3</x:v>
      </x:c>
      <x:c r="E597" s="6" t="str">
        <x:v>思想训练</x:v>
      </x:c>
      <x:c r="F597" s="7" t="str">
        <x:v>使装备者的暴击伤害提高26%。敌方目标每承受1个负面效果，装备者对其造成的暴击伤害额外提高10%，最多叠加3层。施放终结技攻击敌方目标时，使装备者获得【论辩】效果，造成的伤害提高48%，追加攻击无视目标32%的防御力，该效果持续2回合。</x:v>
      </x:c>
      <x:c r="G597" s="6" t="str">
        <x:v>[0.26, 0.1, 3, 0.48, 0.32, 2]</x:v>
      </x:c>
      <x:c r="H597" s="6" t="str">
        <x:v>https://raw.githubusercontent.com/Mar-7th/StarRailRes/dbe8cdfcfb0bf657b9fe1cf92d5537f118ccb487/index_new/cn/light_cone_ranks.json</x:v>
      </x:c>
    </x:row>
    <x:row r="598" ht="53" customHeight="1">
      <x:c r="A598" s="6" t="str">
        <x:v>23020_4</x:v>
      </x:c>
      <x:c r="B598" s="6" t="str">
        <x:v>23020</x:v>
      </x:c>
      <x:c r="C598" s="6" t="str">
        <x:v>纯粹思维的洗礼</x:v>
      </x:c>
      <x:c r="D598" s="6" t="n">
        <x:v>4</x:v>
      </x:c>
      <x:c r="E598" s="6" t="str">
        <x:v>思想训练</x:v>
      </x:c>
      <x:c r="F598" s="7" t="str">
        <x:v>使装备者的暴击伤害提高29%。敌方目标每承受1个负面效果，装备者对其造成的暴击伤害额外提高11%，最多叠加3层。施放终结技攻击敌方目标时，使装备者获得【论辩】效果，造成的伤害提高54%，追加攻击无视目标36%的防御力，该效果持续2回合。</x:v>
      </x:c>
      <x:c r="G598" s="6" t="str">
        <x:v>[0.29, 0.11, 3, 0.54, 0.36, 2]</x:v>
      </x:c>
      <x:c r="H598" s="6" t="str">
        <x:v>https://raw.githubusercontent.com/Mar-7th/StarRailRes/dbe8cdfcfb0bf657b9fe1cf92d5537f118ccb487/index_new/cn/light_cone_ranks.json</x:v>
      </x:c>
    </x:row>
    <x:row r="599" ht="53" customHeight="1">
      <x:c r="A599" s="6" t="str">
        <x:v>23020_5</x:v>
      </x:c>
      <x:c r="B599" s="6" t="str">
        <x:v>23020</x:v>
      </x:c>
      <x:c r="C599" s="6" t="str">
        <x:v>纯粹思维的洗礼</x:v>
      </x:c>
      <x:c r="D599" s="6" t="n">
        <x:v>5</x:v>
      </x:c>
      <x:c r="E599" s="6" t="str">
        <x:v>思想训练</x:v>
      </x:c>
      <x:c r="F599" s="7" t="str">
        <x:v>使装备者的暴击伤害提高32%。敌方目标每承受1个负面效果，装备者对其造成的暴击伤害额外提高12%，最多叠加3层。施放终结技攻击敌方目标时，使装备者获得【论辩】效果，造成的伤害提高60%，追加攻击无视目标40%的防御力，该效果持续2回合。</x:v>
      </x:c>
      <x:c r="G599" s="6" t="str">
        <x:v>[0.32, 0.12, 3, 0.6, 0.4, 2]</x:v>
      </x:c>
      <x:c r="H599" s="6" t="str">
        <x:v>https://raw.githubusercontent.com/Mar-7th/StarRailRes/dbe8cdfcfb0bf657b9fe1cf92d5537f118ccb487/index_new/cn/light_cone_ranks.json</x:v>
      </x:c>
    </x:row>
    <x:row r="600" ht="68" customHeight="1">
      <x:c r="A600" s="6" t="str">
        <x:v>23021_1</x:v>
      </x:c>
      <x:c r="B600" s="6" t="str">
        <x:v>23021</x:v>
      </x:c>
      <x:c r="C600" s="6" t="str">
        <x:v>游戏尘寰</x:v>
      </x:c>
      <x:c r="D600" s="6" t="n">
        <x:v>1</x:v>
      </x:c>
      <x:c r="E600" s="6" t="str">
        <x:v>善变</x:v>
      </x:c>
      <x:c r="F600" s="7" t="str">
        <x:v>使装备者的暴击伤害提高32%。战斗开始时，使装备者获得【假面】，持续3回合。当装备者持有【假面】时，装备者的队友暴击率提高10%，暴击伤害提高28%。装备者每恢复1个战技点，获得1层【彩焰】，恢复时溢出的战技点也会被计算在内。当【彩焰】达到4层后，移除所有【彩焰】并获得【假面】，持续4回合。</x:v>
      </x:c>
      <x:c r="G600" s="6" t="str">
        <x:v>[0.32, 0.28, 4, 4, 0.1, 3]</x:v>
      </x:c>
      <x:c r="H600" s="6" t="str">
        <x:v>https://raw.githubusercontent.com/Mar-7th/StarRailRes/dbe8cdfcfb0bf657b9fe1cf92d5537f118ccb487/index_new/cn/light_cone_ranks.json</x:v>
      </x:c>
    </x:row>
    <x:row r="601" ht="68" customHeight="1">
      <x:c r="A601" s="6" t="str">
        <x:v>23021_2</x:v>
      </x:c>
      <x:c r="B601" s="6" t="str">
        <x:v>23021</x:v>
      </x:c>
      <x:c r="C601" s="6" t="str">
        <x:v>游戏尘寰</x:v>
      </x:c>
      <x:c r="D601" s="6" t="n">
        <x:v>2</x:v>
      </x:c>
      <x:c r="E601" s="6" t="str">
        <x:v>善变</x:v>
      </x:c>
      <x:c r="F601" s="7" t="str">
        <x:v>使装备者的暴击伤害提高39%。战斗开始时，使装备者获得【假面】，持续3回合。当装备者持有【假面】时，装备者的队友暴击率提高11%，暴击伤害提高35%。装备者每恢复1个战技点，获得1层【彩焰】，恢复时溢出的战技点也会被计算在内。当【彩焰】达到4层后，移除所有【彩焰】并获得【假面】，持续4回合。</x:v>
      </x:c>
      <x:c r="G601" s="6" t="str">
        <x:v>[0.39, 0.35, 4, 4, 0.11, 3]</x:v>
      </x:c>
      <x:c r="H601" s="6" t="str">
        <x:v>https://raw.githubusercontent.com/Mar-7th/StarRailRes/dbe8cdfcfb0bf657b9fe1cf92d5537f118ccb487/index_new/cn/light_cone_ranks.json</x:v>
      </x:c>
    </x:row>
    <x:row r="602" ht="68" customHeight="1">
      <x:c r="A602" s="6" t="str">
        <x:v>23021_3</x:v>
      </x:c>
      <x:c r="B602" s="6" t="str">
        <x:v>23021</x:v>
      </x:c>
      <x:c r="C602" s="6" t="str">
        <x:v>游戏尘寰</x:v>
      </x:c>
      <x:c r="D602" s="6" t="n">
        <x:v>3</x:v>
      </x:c>
      <x:c r="E602" s="6" t="str">
        <x:v>善变</x:v>
      </x:c>
      <x:c r="F602" s="7" t="str">
        <x:v>使装备者的暴击伤害提高46%。战斗开始时，使装备者获得【假面】，持续3回合。当装备者持有【假面】时，装备者的队友暴击率提高12%，暴击伤害提高42%。装备者每恢复1个战技点，获得1层【彩焰】，恢复时溢出的战技点也会被计算在内。当【彩焰】达到4层后，移除所有【彩焰】并获得【假面】，持续4回合。</x:v>
      </x:c>
      <x:c r="G602" s="6" t="str">
        <x:v>[0.46, 0.42, 4, 4, 0.12, 3]</x:v>
      </x:c>
      <x:c r="H602" s="6" t="str">
        <x:v>https://raw.githubusercontent.com/Mar-7th/StarRailRes/dbe8cdfcfb0bf657b9fe1cf92d5537f118ccb487/index_new/cn/light_cone_ranks.json</x:v>
      </x:c>
    </x:row>
    <x:row r="603" ht="68" customHeight="1">
      <x:c r="A603" s="6" t="str">
        <x:v>23021_4</x:v>
      </x:c>
      <x:c r="B603" s="6" t="str">
        <x:v>23021</x:v>
      </x:c>
      <x:c r="C603" s="6" t="str">
        <x:v>游戏尘寰</x:v>
      </x:c>
      <x:c r="D603" s="6" t="n">
        <x:v>4</x:v>
      </x:c>
      <x:c r="E603" s="6" t="str">
        <x:v>善变</x:v>
      </x:c>
      <x:c r="F603" s="7" t="str">
        <x:v>使装备者的暴击伤害提高53%。战斗开始时，使装备者获得【假面】，持续3回合。当装备者持有【假面】时，装备者的队友暴击率提高13%，暴击伤害提高49%。装备者每恢复1个战技点，获得1层【彩焰】，恢复时溢出的战技点也会被计算在内。当【彩焰】达到4层后，移除所有【彩焰】并获得【假面】，持续4回合。</x:v>
      </x:c>
      <x:c r="G603" s="6" t="str">
        <x:v>[0.53, 0.49, 4, 4, 0.13, 3]</x:v>
      </x:c>
      <x:c r="H603" s="6" t="str">
        <x:v>https://raw.githubusercontent.com/Mar-7th/StarRailRes/dbe8cdfcfb0bf657b9fe1cf92d5537f118ccb487/index_new/cn/light_cone_ranks.json</x:v>
      </x:c>
    </x:row>
    <x:row r="604" ht="68" customHeight="1">
      <x:c r="A604" s="6" t="str">
        <x:v>23021_5</x:v>
      </x:c>
      <x:c r="B604" s="6" t="str">
        <x:v>23021</x:v>
      </x:c>
      <x:c r="C604" s="6" t="str">
        <x:v>游戏尘寰</x:v>
      </x:c>
      <x:c r="D604" s="6" t="n">
        <x:v>5</x:v>
      </x:c>
      <x:c r="E604" s="6" t="str">
        <x:v>善变</x:v>
      </x:c>
      <x:c r="F604" s="7" t="str">
        <x:v>使装备者的暴击伤害提高60%。战斗开始时，使装备者获得【假面】，持续3回合。当装备者持有【假面】时，装备者的队友暴击率提高14%，暴击伤害提高56%。装备者每恢复1个战技点，获得1层【彩焰】，恢复时溢出的战技点也会被计算在内。当【彩焰】达到4层后，移除所有【彩焰】并获得【假面】，持续4回合。</x:v>
      </x:c>
      <x:c r="G604" s="6" t="str">
        <x:v>[0.6, 0.56, 4, 4, 0.14, 3]</x:v>
      </x:c>
      <x:c r="H604" s="6" t="str">
        <x:v>https://raw.githubusercontent.com/Mar-7th/StarRailRes/dbe8cdfcfb0bf657b9fe1cf92d5537f118ccb487/index_new/cn/light_cone_ranks.json</x:v>
      </x:c>
    </x:row>
    <x:row r="605" ht="53" customHeight="1">
      <x:c r="A605" s="6" t="str">
        <x:v>23022_1</x:v>
      </x:c>
      <x:c r="B605" s="6" t="str">
        <x:v>23022</x:v>
      </x:c>
      <x:c r="C605" s="6" t="str">
        <x:v>重塑时光之忆</x:v>
      </x:c>
      <x:c r="D605" s="6" t="n">
        <x:v>1</x:v>
      </x:c>
      <x:c r="E605" s="6" t="str">
        <x:v>结晶</x:v>
      </x:c>
      <x:c r="F605" s="7" t="str">
        <x:v>使装备者的效果命中提高40%。装备者对陷入风化、灼烧、触电、裂伤状态的敌方目标造成伤害时，分别获得1层【先知】，最多叠加4层。单场战斗中，每种持续伤害状态类型仅可叠加1次【先知】效果。每层【先知】使装备者的攻击力提高5%，造成的持续伤害无视目标7.2%的防御力。</x:v>
      </x:c>
      <x:c r="G605" s="6" t="str">
        <x:v>[0.4, 0.05, 0.072, 4]</x:v>
      </x:c>
      <x:c r="H605" s="6" t="str">
        <x:v>https://raw.githubusercontent.com/Mar-7th/StarRailRes/dbe8cdfcfb0bf657b9fe1cf92d5537f118ccb487/index_new/cn/light_cone_ranks.json</x:v>
      </x:c>
    </x:row>
    <x:row r="606" ht="53" customHeight="1">
      <x:c r="A606" s="6" t="str">
        <x:v>23022_2</x:v>
      </x:c>
      <x:c r="B606" s="6" t="str">
        <x:v>23022</x:v>
      </x:c>
      <x:c r="C606" s="6" t="str">
        <x:v>重塑时光之忆</x:v>
      </x:c>
      <x:c r="D606" s="6" t="n">
        <x:v>2</x:v>
      </x:c>
      <x:c r="E606" s="6" t="str">
        <x:v>结晶</x:v>
      </x:c>
      <x:c r="F606" s="7" t="str">
        <x:v>使装备者的效果命中提高45%。装备者对陷入风化、灼烧、触电、裂伤状态的敌方目标造成伤害时，分别获得1层【先知】，最多叠加4层。单场战斗中，每种持续伤害状态类型仅可叠加1次【先知】效果。每层【先知】使装备者的攻击力提高6%，造成的持续伤害无视目标7.9%的防御力。</x:v>
      </x:c>
      <x:c r="G606" s="6" t="str">
        <x:v>[0.45, 0.06, 0.079, 4]</x:v>
      </x:c>
      <x:c r="H606" s="6" t="str">
        <x:v>https://raw.githubusercontent.com/Mar-7th/StarRailRes/dbe8cdfcfb0bf657b9fe1cf92d5537f118ccb487/index_new/cn/light_cone_ranks.json</x:v>
      </x:c>
    </x:row>
    <x:row r="607" ht="53" customHeight="1">
      <x:c r="A607" s="6" t="str">
        <x:v>23022_3</x:v>
      </x:c>
      <x:c r="B607" s="6" t="str">
        <x:v>23022</x:v>
      </x:c>
      <x:c r="C607" s="6" t="str">
        <x:v>重塑时光之忆</x:v>
      </x:c>
      <x:c r="D607" s="6" t="n">
        <x:v>3</x:v>
      </x:c>
      <x:c r="E607" s="6" t="str">
        <x:v>结晶</x:v>
      </x:c>
      <x:c r="F607" s="7" t="str">
        <x:v>使装备者的效果命中提高50%。装备者对陷入风化、灼烧、触电、裂伤状态的敌方目标造成伤害时，分别获得1层【先知】，最多叠加4层。单场战斗中，每种持续伤害状态类型仅可叠加1次【先知】效果。每层【先知】使装备者的攻击力提高7%，造成的持续伤害无视目标8.6%的防御力。</x:v>
      </x:c>
      <x:c r="G607" s="6" t="str">
        <x:v>[0.5, 0.07, 0.086, 4]</x:v>
      </x:c>
      <x:c r="H607" s="6" t="str">
        <x:v>https://raw.githubusercontent.com/Mar-7th/StarRailRes/dbe8cdfcfb0bf657b9fe1cf92d5537f118ccb487/index_new/cn/light_cone_ranks.json</x:v>
      </x:c>
    </x:row>
    <x:row r="608" ht="53" customHeight="1">
      <x:c r="A608" s="6" t="str">
        <x:v>23022_4</x:v>
      </x:c>
      <x:c r="B608" s="6" t="str">
        <x:v>23022</x:v>
      </x:c>
      <x:c r="C608" s="6" t="str">
        <x:v>重塑时光之忆</x:v>
      </x:c>
      <x:c r="D608" s="6" t="n">
        <x:v>4</x:v>
      </x:c>
      <x:c r="E608" s="6" t="str">
        <x:v>结晶</x:v>
      </x:c>
      <x:c r="F608" s="7" t="str">
        <x:v>使装备者的效果命中提高55%。装备者对陷入风化、灼烧、触电、裂伤状态的敌方目标造成伤害时，分别获得1层【先知】，最多叠加4层。单场战斗中，每种持续伤害状态类型仅可叠加1次【先知】效果。每层【先知】使装备者的攻击力提高8%，造成的持续伤害无视目标9.3%的防御力。</x:v>
      </x:c>
      <x:c r="G608" s="6" t="str">
        <x:v>[0.55, 0.08, 0.093, 4]</x:v>
      </x:c>
      <x:c r="H608" s="6" t="str">
        <x:v>https://raw.githubusercontent.com/Mar-7th/StarRailRes/dbe8cdfcfb0bf657b9fe1cf92d5537f118ccb487/index_new/cn/light_cone_ranks.json</x:v>
      </x:c>
    </x:row>
    <x:row r="609" ht="53" customHeight="1">
      <x:c r="A609" s="6" t="str">
        <x:v>23022_5</x:v>
      </x:c>
      <x:c r="B609" s="6" t="str">
        <x:v>23022</x:v>
      </x:c>
      <x:c r="C609" s="6" t="str">
        <x:v>重塑时光之忆</x:v>
      </x:c>
      <x:c r="D609" s="6" t="n">
        <x:v>5</x:v>
      </x:c>
      <x:c r="E609" s="6" t="str">
        <x:v>结晶</x:v>
      </x:c>
      <x:c r="F609" s="7" t="str">
        <x:v>使装备者的效果命中提高60%。装备者对陷入风化、灼烧、触电、裂伤状态的敌方目标造成伤害时，分别获得1层【先知】，最多叠加4层。单场战斗中，每种持续伤害状态类型仅可叠加1次【先知】效果。每层【先知】使装备者的攻击力提高9%，造成的持续伤害无视目标10%的防御力。</x:v>
      </x:c>
      <x:c r="G609" s="6" t="str">
        <x:v>[0.6, 0.09, 0.1, 4]</x:v>
      </x:c>
      <x:c r="H609" s="6" t="str">
        <x:v>https://raw.githubusercontent.com/Mar-7th/StarRailRes/dbe8cdfcfb0bf657b9fe1cf92d5537f118ccb487/index_new/cn/light_cone_ranks.json</x:v>
      </x:c>
    </x:row>
    <x:row r="610" ht="53" customHeight="1">
      <x:c r="A610" s="6" t="str">
        <x:v>23023_1</x:v>
      </x:c>
      <x:c r="B610" s="6" t="str">
        <x:v>23023</x:v>
      </x:c>
      <x:c r="C610" s="6" t="str">
        <x:v>命运从未公平</x:v>
      </x:c>
      <x:c r="D610" s="6" t="n">
        <x:v>1</x:v>
      </x:c>
      <x:c r="E610" s="6" t="str">
        <x:v>全下</x:v>
      </x:c>
      <x:c r="F610" s="7" t="str">
        <x:v>使装备者的防御力提高40%，当装备者为我方目标提供护盾时，使装备者的暴击伤害提高40%，持续2回合。当装备者发动追加攻击击中敌方目标时，有100%的基础概率使受到攻击的敌方目标受到的伤害提高10%，持续2回合。</x:v>
      </x:c>
      <x:c r="G610" s="6" t="str">
        <x:v>[0.4, 0.4, 2, 1, 0.1, 2]</x:v>
      </x:c>
      <x:c r="H610" s="6" t="str">
        <x:v>https://raw.githubusercontent.com/Mar-7th/StarRailRes/dbe8cdfcfb0bf657b9fe1cf92d5537f118ccb487/index_new/cn/light_cone_ranks.json</x:v>
      </x:c>
    </x:row>
    <x:row r="611" ht="53" customHeight="1">
      <x:c r="A611" s="6" t="str">
        <x:v>23023_2</x:v>
      </x:c>
      <x:c r="B611" s="6" t="str">
        <x:v>23023</x:v>
      </x:c>
      <x:c r="C611" s="6" t="str">
        <x:v>命运从未公平</x:v>
      </x:c>
      <x:c r="D611" s="6" t="n">
        <x:v>2</x:v>
      </x:c>
      <x:c r="E611" s="6" t="str">
        <x:v>全下</x:v>
      </x:c>
      <x:c r="F611" s="7" t="str">
        <x:v>使装备者的防御力提高46%，当装备者为我方目标提供护盾时，使装备者的暴击伤害提高46%，持续2回合。当装备者发动追加攻击击中敌方目标时，有115%的基础概率使受到攻击的敌方目标受到的伤害提高11.5%，持续2回合。</x:v>
      </x:c>
      <x:c r="G611" s="6" t="str">
        <x:v>[0.46, 0.46, 2, 1.15, 0.115, 2]</x:v>
      </x:c>
      <x:c r="H611" s="6" t="str">
        <x:v>https://raw.githubusercontent.com/Mar-7th/StarRailRes/dbe8cdfcfb0bf657b9fe1cf92d5537f118ccb487/index_new/cn/light_cone_ranks.json</x:v>
      </x:c>
    </x:row>
    <x:row r="612" ht="53" customHeight="1">
      <x:c r="A612" s="6" t="str">
        <x:v>23023_3</x:v>
      </x:c>
      <x:c r="B612" s="6" t="str">
        <x:v>23023</x:v>
      </x:c>
      <x:c r="C612" s="6" t="str">
        <x:v>命运从未公平</x:v>
      </x:c>
      <x:c r="D612" s="6" t="n">
        <x:v>3</x:v>
      </x:c>
      <x:c r="E612" s="6" t="str">
        <x:v>全下</x:v>
      </x:c>
      <x:c r="F612" s="7" t="str">
        <x:v>使装备者的防御力提高52%，当装备者为我方目标提供护盾时，使装备者的暴击伤害提高52%，持续2回合。当装备者发动追加攻击击中敌方目标时，有130%的基础概率使受到攻击的敌方目标受到的伤害提高13%，持续2回合。</x:v>
      </x:c>
      <x:c r="G612" s="6" t="str">
        <x:v>[0.52, 0.52, 2, 1.3, 0.13, 2]</x:v>
      </x:c>
      <x:c r="H612" s="6" t="str">
        <x:v>https://raw.githubusercontent.com/Mar-7th/StarRailRes/dbe8cdfcfb0bf657b9fe1cf92d5537f118ccb487/index_new/cn/light_cone_ranks.json</x:v>
      </x:c>
    </x:row>
    <x:row r="613" ht="53" customHeight="1">
      <x:c r="A613" s="6" t="str">
        <x:v>23023_4</x:v>
      </x:c>
      <x:c r="B613" s="6" t="str">
        <x:v>23023</x:v>
      </x:c>
      <x:c r="C613" s="6" t="str">
        <x:v>命运从未公平</x:v>
      </x:c>
      <x:c r="D613" s="6" t="n">
        <x:v>4</x:v>
      </x:c>
      <x:c r="E613" s="6" t="str">
        <x:v>全下</x:v>
      </x:c>
      <x:c r="F613" s="7" t="str">
        <x:v>使装备者的防御力提高58%，当装备者为我方目标提供护盾时，使装备者的暴击伤害提高58%，持续2回合。当装备者发动追加攻击击中敌方目标时，有145%的基础概率使受到攻击的敌方目标受到的伤害提高14.5%，持续2回合。</x:v>
      </x:c>
      <x:c r="G613" s="6" t="str">
        <x:v>[0.58, 0.58, 2, 1.45, 0.145, 2]</x:v>
      </x:c>
      <x:c r="H613" s="6" t="str">
        <x:v>https://raw.githubusercontent.com/Mar-7th/StarRailRes/dbe8cdfcfb0bf657b9fe1cf92d5537f118ccb487/index_new/cn/light_cone_ranks.json</x:v>
      </x:c>
    </x:row>
    <x:row r="614" ht="53" customHeight="1">
      <x:c r="A614" s="6" t="str">
        <x:v>23023_5</x:v>
      </x:c>
      <x:c r="B614" s="6" t="str">
        <x:v>23023</x:v>
      </x:c>
      <x:c r="C614" s="6" t="str">
        <x:v>命运从未公平</x:v>
      </x:c>
      <x:c r="D614" s="6" t="n">
        <x:v>5</x:v>
      </x:c>
      <x:c r="E614" s="6" t="str">
        <x:v>全下</x:v>
      </x:c>
      <x:c r="F614" s="7" t="str">
        <x:v>使装备者的防御力提高64%，当装备者为我方目标提供护盾时，使装备者的暴击伤害提高64%，持续2回合。当装备者发动追加攻击击中敌方目标时，有160%的基础概率使受到攻击的敌方目标受到的伤害提高16%，持续2回合。</x:v>
      </x:c>
      <x:c r="G614" s="6" t="str">
        <x:v>[0.64, 0.64, 2, 1.6, 0.16, 2]</x:v>
      </x:c>
      <x:c r="H614" s="6" t="str">
        <x:v>https://raw.githubusercontent.com/Mar-7th/StarRailRes/dbe8cdfcfb0bf657b9fe1cf92d5537f118ccb487/index_new/cn/light_cone_ranks.json</x:v>
      </x:c>
    </x:row>
    <x:row r="615" ht="53" customHeight="1">
      <x:c r="A615" s="6" t="str">
        <x:v>23024_1</x:v>
      </x:c>
      <x:c r="B615" s="6" t="str">
        <x:v>23024</x:v>
      </x:c>
      <x:c r="C615" s="6" t="str">
        <x:v>行于流逝的岸</x:v>
      </x:c>
      <x:c r="D615" s="6" t="n">
        <x:v>1</x:v>
      </x:c>
      <x:c r="E615" s="6" t="str">
        <x:v>司渡</x:v>
      </x:c>
      <x:c r="F615" s="7" t="str">
        <x:v>使装备者的暴击伤害提高36%。当装备者击中敌方目标时，使敌方陷入【泡影】状态，持续1回合。装备者每次攻击时，对每个目标只可触发1次。装备者对陷入【泡影】状态的目标造成的伤害提高24%，终结技造成的伤害额外提高24%。</x:v>
      </x:c>
      <x:c r="G615" s="6" t="str">
        <x:v>[0.36, 0.24, 0.24]</x:v>
      </x:c>
      <x:c r="H615" s="6" t="str">
        <x:v>https://raw.githubusercontent.com/Mar-7th/StarRailRes/dbe8cdfcfb0bf657b9fe1cf92d5537f118ccb487/index_new/cn/light_cone_ranks.json</x:v>
      </x:c>
    </x:row>
    <x:row r="616" ht="53" customHeight="1">
      <x:c r="A616" s="6" t="str">
        <x:v>23024_2</x:v>
      </x:c>
      <x:c r="B616" s="6" t="str">
        <x:v>23024</x:v>
      </x:c>
      <x:c r="C616" s="6" t="str">
        <x:v>行于流逝的岸</x:v>
      </x:c>
      <x:c r="D616" s="6" t="n">
        <x:v>2</x:v>
      </x:c>
      <x:c r="E616" s="6" t="str">
        <x:v>司渡</x:v>
      </x:c>
      <x:c r="F616" s="7" t="str">
        <x:v>使装备者的暴击伤害提高42%。当装备者击中敌方目标时，使敌方陷入【泡影】状态，持续1回合。装备者每次攻击时，对每个目标只可触发1次。装备者对陷入【泡影】状态的目标造成的伤害提高28%，终结技造成的伤害额外提高28%。</x:v>
      </x:c>
      <x:c r="G616" s="6" t="str">
        <x:v>[0.42, 0.28, 0.28]</x:v>
      </x:c>
      <x:c r="H616" s="6" t="str">
        <x:v>https://raw.githubusercontent.com/Mar-7th/StarRailRes/dbe8cdfcfb0bf657b9fe1cf92d5537f118ccb487/index_new/cn/light_cone_ranks.json</x:v>
      </x:c>
    </x:row>
    <x:row r="617" ht="53" customHeight="1">
      <x:c r="A617" s="6" t="str">
        <x:v>23024_3</x:v>
      </x:c>
      <x:c r="B617" s="6" t="str">
        <x:v>23024</x:v>
      </x:c>
      <x:c r="C617" s="6" t="str">
        <x:v>行于流逝的岸</x:v>
      </x:c>
      <x:c r="D617" s="6" t="n">
        <x:v>3</x:v>
      </x:c>
      <x:c r="E617" s="6" t="str">
        <x:v>司渡</x:v>
      </x:c>
      <x:c r="F617" s="7" t="str">
        <x:v>使装备者的暴击伤害提高48%。当装备者击中敌方目标时，使敌方陷入【泡影】状态，持续1回合。装备者每次攻击时，对每个目标只可触发1次。装备者对陷入【泡影】状态的目标造成的伤害提高32%，终结技造成的伤害额外提高32%。</x:v>
      </x:c>
      <x:c r="G617" s="6" t="str">
        <x:v>[0.48, 0.32, 0.32]</x:v>
      </x:c>
      <x:c r="H617" s="6" t="str">
        <x:v>https://raw.githubusercontent.com/Mar-7th/StarRailRes/dbe8cdfcfb0bf657b9fe1cf92d5537f118ccb487/index_new/cn/light_cone_ranks.json</x:v>
      </x:c>
    </x:row>
    <x:row r="618" ht="53" customHeight="1">
      <x:c r="A618" s="6" t="str">
        <x:v>23024_4</x:v>
      </x:c>
      <x:c r="B618" s="6" t="str">
        <x:v>23024</x:v>
      </x:c>
      <x:c r="C618" s="6" t="str">
        <x:v>行于流逝的岸</x:v>
      </x:c>
      <x:c r="D618" s="6" t="n">
        <x:v>4</x:v>
      </x:c>
      <x:c r="E618" s="6" t="str">
        <x:v>司渡</x:v>
      </x:c>
      <x:c r="F618" s="7" t="str">
        <x:v>使装备者的暴击伤害提高54%。当装备者击中敌方目标时，使敌方陷入【泡影】状态，持续1回合。装备者每次攻击时，对每个目标只可触发1次。装备者对陷入【泡影】状态的目标造成的伤害提高36%，终结技造成的伤害额外提高36%。</x:v>
      </x:c>
      <x:c r="G618" s="6" t="str">
        <x:v>[0.54, 0.36, 0.36]</x:v>
      </x:c>
      <x:c r="H618" s="6" t="str">
        <x:v>https://raw.githubusercontent.com/Mar-7th/StarRailRes/dbe8cdfcfb0bf657b9fe1cf92d5537f118ccb487/index_new/cn/light_cone_ranks.json</x:v>
      </x:c>
    </x:row>
    <x:row r="619" ht="53" customHeight="1">
      <x:c r="A619" s="6" t="str">
        <x:v>23024_5</x:v>
      </x:c>
      <x:c r="B619" s="6" t="str">
        <x:v>23024</x:v>
      </x:c>
      <x:c r="C619" s="6" t="str">
        <x:v>行于流逝的岸</x:v>
      </x:c>
      <x:c r="D619" s="6" t="n">
        <x:v>5</x:v>
      </x:c>
      <x:c r="E619" s="6" t="str">
        <x:v>司渡</x:v>
      </x:c>
      <x:c r="F619" s="7" t="str">
        <x:v>使装备者的暴击伤害提高60%。当装备者击中敌方目标时，使敌方陷入【泡影】状态，持续1回合。装备者每次攻击时，对每个目标只可触发1次。装备者对陷入【泡影】状态的目标造成的伤害提高40%，终结技造成的伤害额外提高40%。</x:v>
      </x:c>
      <x:c r="G619" s="6" t="str">
        <x:v>[0.6, 0.4, 0.4]</x:v>
      </x:c>
      <x:c r="H619" s="6" t="str">
        <x:v>https://raw.githubusercontent.com/Mar-7th/StarRailRes/dbe8cdfcfb0bf657b9fe1cf92d5537f118ccb487/index_new/cn/light_cone_ranks.json</x:v>
      </x:c>
    </x:row>
    <x:row r="620" ht="53" customHeight="1">
      <x:c r="A620" s="6" t="str">
        <x:v>23025_1</x:v>
      </x:c>
      <x:c r="B620" s="6" t="str">
        <x:v>23025</x:v>
      </x:c>
      <x:c r="C620" s="6" t="str">
        <x:v>梦应归于何处</x:v>
      </x:c>
      <x:c r="D620" s="6" t="n">
        <x:v>1</x:v>
      </x:c>
      <x:c r="E620" s="6" t="str">
        <x:v>蜕变</x:v>
      </x:c>
      <x:c r="F620" s="7" t="str">
        <x:v>使装备者的击破特攻提高60%。当装备者对敌方目标造成击破伤害时，使敌方陷入【溃败】状态，持续2回合。【溃败】状态下目标受到装备者造成的击破伤害提高24%，速度降低20%，同类效果无法叠加。</x:v>
      </x:c>
      <x:c r="G620" s="6" t="str">
        <x:v>[0.6, 0.24, 0.2, 2]</x:v>
      </x:c>
      <x:c r="H620" s="6" t="str">
        <x:v>https://raw.githubusercontent.com/Mar-7th/StarRailRes/dbe8cdfcfb0bf657b9fe1cf92d5537f118ccb487/index_new/cn/light_cone_ranks.json</x:v>
      </x:c>
    </x:row>
    <x:row r="621" ht="53" customHeight="1">
      <x:c r="A621" s="6" t="str">
        <x:v>23025_2</x:v>
      </x:c>
      <x:c r="B621" s="6" t="str">
        <x:v>23025</x:v>
      </x:c>
      <x:c r="C621" s="6" t="str">
        <x:v>梦应归于何处</x:v>
      </x:c>
      <x:c r="D621" s="6" t="n">
        <x:v>2</x:v>
      </x:c>
      <x:c r="E621" s="6" t="str">
        <x:v>蜕变</x:v>
      </x:c>
      <x:c r="F621" s="7" t="str">
        <x:v>使装备者的击破特攻提高70%。当装备者对敌方目标造成击破伤害时，使敌方陷入【溃败】状态，持续2回合。【溃败】状态下目标受到装备者造成的击破伤害提高28%，速度降低20%，同类效果无法叠加。</x:v>
      </x:c>
      <x:c r="G621" s="6" t="str">
        <x:v>[0.7, 0.28, 0.2, 2]</x:v>
      </x:c>
      <x:c r="H621" s="6" t="str">
        <x:v>https://raw.githubusercontent.com/Mar-7th/StarRailRes/dbe8cdfcfb0bf657b9fe1cf92d5537f118ccb487/index_new/cn/light_cone_ranks.json</x:v>
      </x:c>
    </x:row>
    <x:row r="622" ht="53" customHeight="1">
      <x:c r="A622" s="6" t="str">
        <x:v>23025_3</x:v>
      </x:c>
      <x:c r="B622" s="6" t="str">
        <x:v>23025</x:v>
      </x:c>
      <x:c r="C622" s="6" t="str">
        <x:v>梦应归于何处</x:v>
      </x:c>
      <x:c r="D622" s="6" t="n">
        <x:v>3</x:v>
      </x:c>
      <x:c r="E622" s="6" t="str">
        <x:v>蜕变</x:v>
      </x:c>
      <x:c r="F622" s="7" t="str">
        <x:v>使装备者的击破特攻提高80%。当装备者对敌方目标造成击破伤害时，使敌方陷入【溃败】状态，持续2回合。【溃败】状态下目标受到装备者造成的击破伤害提高32%，速度降低20%，同类效果无法叠加。</x:v>
      </x:c>
      <x:c r="G622" s="6" t="str">
        <x:v>[0.8, 0.32, 0.2, 2]</x:v>
      </x:c>
      <x:c r="H622" s="6" t="str">
        <x:v>https://raw.githubusercontent.com/Mar-7th/StarRailRes/dbe8cdfcfb0bf657b9fe1cf92d5537f118ccb487/index_new/cn/light_cone_ranks.json</x:v>
      </x:c>
    </x:row>
    <x:row r="623" ht="53" customHeight="1">
      <x:c r="A623" s="6" t="str">
        <x:v>23025_4</x:v>
      </x:c>
      <x:c r="B623" s="6" t="str">
        <x:v>23025</x:v>
      </x:c>
      <x:c r="C623" s="6" t="str">
        <x:v>梦应归于何处</x:v>
      </x:c>
      <x:c r="D623" s="6" t="n">
        <x:v>4</x:v>
      </x:c>
      <x:c r="E623" s="6" t="str">
        <x:v>蜕变</x:v>
      </x:c>
      <x:c r="F623" s="7" t="str">
        <x:v>使装备者的击破特攻提高90%。当装备者对敌方目标造成击破伤害时，使敌方陷入【溃败】状态，持续2回合。【溃败】状态下目标受到装备者造成的击破伤害提高36%，速度降低20%，同类效果无法叠加。</x:v>
      </x:c>
      <x:c r="G623" s="6" t="str">
        <x:v>[0.9, 0.36, 0.2, 2]</x:v>
      </x:c>
      <x:c r="H623" s="6" t="str">
        <x:v>https://raw.githubusercontent.com/Mar-7th/StarRailRes/dbe8cdfcfb0bf657b9fe1cf92d5537f118ccb487/index_new/cn/light_cone_ranks.json</x:v>
      </x:c>
    </x:row>
    <x:row r="624" ht="53" customHeight="1">
      <x:c r="A624" s="6" t="str">
        <x:v>23025_5</x:v>
      </x:c>
      <x:c r="B624" s="6" t="str">
        <x:v>23025</x:v>
      </x:c>
      <x:c r="C624" s="6" t="str">
        <x:v>梦应归于何处</x:v>
      </x:c>
      <x:c r="D624" s="6" t="n">
        <x:v>5</x:v>
      </x:c>
      <x:c r="E624" s="6" t="str">
        <x:v>蜕变</x:v>
      </x:c>
      <x:c r="F624" s="7" t="str">
        <x:v>使装备者的击破特攻提高100%。当装备者对敌方目标造成击破伤害时，使敌方陷入【溃败】状态，持续2回合。【溃败】状态下目标受到装备者造成的击破伤害提高40%，速度降低20%，同类效果无法叠加。</x:v>
      </x:c>
      <x:c r="G624" s="6" t="str">
        <x:v>[1, 0.4, 0.2, 2]</x:v>
      </x:c>
      <x:c r="H624" s="6" t="str">
        <x:v>https://raw.githubusercontent.com/Mar-7th/StarRailRes/dbe8cdfcfb0bf657b9fe1cf92d5537f118ccb487/index_new/cn/light_cone_ranks.json</x:v>
      </x:c>
    </x:row>
    <x:row r="625" ht="53" customHeight="1">
      <x:c r="A625" s="6" t="str">
        <x:v>23026_1</x:v>
      </x:c>
      <x:c r="B625" s="6" t="str">
        <x:v>23026</x:v>
      </x:c>
      <x:c r="C625" s="6" t="str">
        <x:v>夜色流光溢彩</x:v>
      </x:c>
      <x:c r="D625" s="6" t="n">
        <x:v>1</x:v>
      </x:c>
      <x:c r="E625" s="6" t="str">
        <x:v>抚慰</x:v>
      </x:c>
      <x:c r="F625" s="7" t="str">
        <x:v>我方角色每次攻击时，使装备者获得1层【歌咏】，每层【歌咏】使装备者的能量恢复效率提高3%，最多叠加5层。装备者施放终结技时，移除【歌咏】并获得【华彩】，【华彩】使装备者的攻击力提高48%，使我方全体造成的伤害提高24%，持续1回合。</x:v>
      </x:c>
      <x:c r="G625" s="6" t="str">
        <x:v>[0.03, 5, 0.24, 0.48, 1]</x:v>
      </x:c>
      <x:c r="H625" s="6" t="str">
        <x:v>https://raw.githubusercontent.com/Mar-7th/StarRailRes/dbe8cdfcfb0bf657b9fe1cf92d5537f118ccb487/index_new/cn/light_cone_ranks.json</x:v>
      </x:c>
    </x:row>
    <x:row r="626" ht="53" customHeight="1">
      <x:c r="A626" s="6" t="str">
        <x:v>23026_2</x:v>
      </x:c>
      <x:c r="B626" s="6" t="str">
        <x:v>23026</x:v>
      </x:c>
      <x:c r="C626" s="6" t="str">
        <x:v>夜色流光溢彩</x:v>
      </x:c>
      <x:c r="D626" s="6" t="n">
        <x:v>2</x:v>
      </x:c>
      <x:c r="E626" s="6" t="str">
        <x:v>抚慰</x:v>
      </x:c>
      <x:c r="F626" s="7" t="str">
        <x:v>我方角色每次攻击时，使装备者获得1层【歌咏】，每层【歌咏】使装备者的能量恢复效率提高3.5%，最多叠加5层。装备者施放终结技时，移除【歌咏】并获得【华彩】，【华彩】使装备者的攻击力提高60%，使我方全体造成的伤害提高28%，持续1回合。</x:v>
      </x:c>
      <x:c r="G626" s="6" t="str">
        <x:v>[0.035, 5, 0.28, 0.6, 1]</x:v>
      </x:c>
      <x:c r="H626" s="6" t="str">
        <x:v>https://raw.githubusercontent.com/Mar-7th/StarRailRes/dbe8cdfcfb0bf657b9fe1cf92d5537f118ccb487/index_new/cn/light_cone_ranks.json</x:v>
      </x:c>
    </x:row>
    <x:row r="627" ht="53" customHeight="1">
      <x:c r="A627" s="6" t="str">
        <x:v>23026_3</x:v>
      </x:c>
      <x:c r="B627" s="6" t="str">
        <x:v>23026</x:v>
      </x:c>
      <x:c r="C627" s="6" t="str">
        <x:v>夜色流光溢彩</x:v>
      </x:c>
      <x:c r="D627" s="6" t="n">
        <x:v>3</x:v>
      </x:c>
      <x:c r="E627" s="6" t="str">
        <x:v>抚慰</x:v>
      </x:c>
      <x:c r="F627" s="7" t="str">
        <x:v>我方角色每次攻击时，使装备者获得1层【歌咏】，每层【歌咏】使装备者的能量恢复效率提高4%，最多叠加5层。装备者施放终结技时，移除【歌咏】并获得【华彩】，【华彩】使装备者的攻击力提高72%，使我方全体造成的伤害提高32%，持续1回合。</x:v>
      </x:c>
      <x:c r="G627" s="6" t="str">
        <x:v>[0.04, 5, 0.32, 0.72, 1]</x:v>
      </x:c>
      <x:c r="H627" s="6" t="str">
        <x:v>https://raw.githubusercontent.com/Mar-7th/StarRailRes/dbe8cdfcfb0bf657b9fe1cf92d5537f118ccb487/index_new/cn/light_cone_ranks.json</x:v>
      </x:c>
    </x:row>
    <x:row r="628" ht="53" customHeight="1">
      <x:c r="A628" s="6" t="str">
        <x:v>23026_4</x:v>
      </x:c>
      <x:c r="B628" s="6" t="str">
        <x:v>23026</x:v>
      </x:c>
      <x:c r="C628" s="6" t="str">
        <x:v>夜色流光溢彩</x:v>
      </x:c>
      <x:c r="D628" s="6" t="n">
        <x:v>4</x:v>
      </x:c>
      <x:c r="E628" s="6" t="str">
        <x:v>抚慰</x:v>
      </x:c>
      <x:c r="F628" s="7" t="str">
        <x:v>我方角色每次攻击时，使装备者获得1层【歌咏】，每层【歌咏】使装备者的能量恢复效率提高4.5%，最多叠加5层。装备者施放终结技时，移除【歌咏】并获得【华彩】，【华彩】使装备者的攻击力提高84%，使我方全体造成的伤害提高36%，持续1回合。</x:v>
      </x:c>
      <x:c r="G628" s="6" t="str">
        <x:v>[0.045, 5, 0.36, 0.84, 1]</x:v>
      </x:c>
      <x:c r="H628" s="6" t="str">
        <x:v>https://raw.githubusercontent.com/Mar-7th/StarRailRes/dbe8cdfcfb0bf657b9fe1cf92d5537f118ccb487/index_new/cn/light_cone_ranks.json</x:v>
      </x:c>
    </x:row>
    <x:row r="629" ht="53" customHeight="1">
      <x:c r="A629" s="6" t="str">
        <x:v>23026_5</x:v>
      </x:c>
      <x:c r="B629" s="6" t="str">
        <x:v>23026</x:v>
      </x:c>
      <x:c r="C629" s="6" t="str">
        <x:v>夜色流光溢彩</x:v>
      </x:c>
      <x:c r="D629" s="6" t="n">
        <x:v>5</x:v>
      </x:c>
      <x:c r="E629" s="6" t="str">
        <x:v>抚慰</x:v>
      </x:c>
      <x:c r="F629" s="7" t="str">
        <x:v>我方角色每次攻击时，使装备者获得1层【歌咏】，每层【歌咏】使装备者的能量恢复效率提高5%，最多叠加5层。装备者施放终结技时，移除【歌咏】并获得【华彩】，【华彩】使装备者的攻击力提高96%，使我方全体造成的伤害提高40%，持续1回合。</x:v>
      </x:c>
      <x:c r="G629" s="6" t="str">
        <x:v>[0.05, 5, 0.4, 0.96, 1]</x:v>
      </x:c>
      <x:c r="H629" s="6" t="str">
        <x:v>https://raw.githubusercontent.com/Mar-7th/StarRailRes/dbe8cdfcfb0bf657b9fe1cf92d5537f118ccb487/index_new/cn/light_cone_ranks.json</x:v>
      </x:c>
    </x:row>
    <x:row r="630" ht="38" customHeight="1">
      <x:c r="A630" s="6" t="str">
        <x:v>23027_1</x:v>
      </x:c>
      <x:c r="B630" s="6" t="str">
        <x:v>23027</x:v>
      </x:c>
      <x:c r="C630" s="6" t="str">
        <x:v>驶向第二次生命</x:v>
      </x:c>
      <x:c r="D630" s="6" t="n">
        <x:v>1</x:v>
      </x:c>
      <x:c r="E630" s="6" t="str">
        <x:v>苦航</x:v>
      </x:c>
      <x:c r="F630" s="7" t="str">
        <x:v>使装备者的击破特攻提高60%，造成的击破伤害无视目标20%的防御力。当装备者在战斗中击破特攻大于等于150%时，速度提高12%。</x:v>
      </x:c>
      <x:c r="G630" s="6" t="str">
        <x:v>[0.6, 1.5, 0.2, 0.12]</x:v>
      </x:c>
      <x:c r="H630" s="6" t="str">
        <x:v>https://raw.githubusercontent.com/Mar-7th/StarRailRes/dbe8cdfcfb0bf657b9fe1cf92d5537f118ccb487/index_new/cn/light_cone_ranks.json</x:v>
      </x:c>
    </x:row>
    <x:row r="631" ht="38" customHeight="1">
      <x:c r="A631" s="6" t="str">
        <x:v>23027_2</x:v>
      </x:c>
      <x:c r="B631" s="6" t="str">
        <x:v>23027</x:v>
      </x:c>
      <x:c r="C631" s="6" t="str">
        <x:v>驶向第二次生命</x:v>
      </x:c>
      <x:c r="D631" s="6" t="n">
        <x:v>2</x:v>
      </x:c>
      <x:c r="E631" s="6" t="str">
        <x:v>苦航</x:v>
      </x:c>
      <x:c r="F631" s="7" t="str">
        <x:v>使装备者的击破特攻提高70%，造成的击破伤害无视目标23%的防御力。当装备者在战斗中击破特攻大于等于150%时，速度提高14%。</x:v>
      </x:c>
      <x:c r="G631" s="6" t="str">
        <x:v>[0.7, 1.5, 0.23, 0.14]</x:v>
      </x:c>
      <x:c r="H631" s="6" t="str">
        <x:v>https://raw.githubusercontent.com/Mar-7th/StarRailRes/dbe8cdfcfb0bf657b9fe1cf92d5537f118ccb487/index_new/cn/light_cone_ranks.json</x:v>
      </x:c>
    </x:row>
    <x:row r="632" ht="38" customHeight="1">
      <x:c r="A632" s="6" t="str">
        <x:v>23027_3</x:v>
      </x:c>
      <x:c r="B632" s="6" t="str">
        <x:v>23027</x:v>
      </x:c>
      <x:c r="C632" s="6" t="str">
        <x:v>驶向第二次生命</x:v>
      </x:c>
      <x:c r="D632" s="6" t="n">
        <x:v>3</x:v>
      </x:c>
      <x:c r="E632" s="6" t="str">
        <x:v>苦航</x:v>
      </x:c>
      <x:c r="F632" s="7" t="str">
        <x:v>使装备者的击破特攻提高80%，造成的击破伤害无视目标26%的防御力。当装备者在战斗中击破特攻大于等于150%时，速度提高16%。</x:v>
      </x:c>
      <x:c r="G632" s="6" t="str">
        <x:v>[0.8, 1.5, 0.26, 0.16]</x:v>
      </x:c>
      <x:c r="H632" s="6" t="str">
        <x:v>https://raw.githubusercontent.com/Mar-7th/StarRailRes/dbe8cdfcfb0bf657b9fe1cf92d5537f118ccb487/index_new/cn/light_cone_ranks.json</x:v>
      </x:c>
    </x:row>
    <x:row r="633" ht="38" customHeight="1">
      <x:c r="A633" s="6" t="str">
        <x:v>23027_4</x:v>
      </x:c>
      <x:c r="B633" s="6" t="str">
        <x:v>23027</x:v>
      </x:c>
      <x:c r="C633" s="6" t="str">
        <x:v>驶向第二次生命</x:v>
      </x:c>
      <x:c r="D633" s="6" t="n">
        <x:v>4</x:v>
      </x:c>
      <x:c r="E633" s="6" t="str">
        <x:v>苦航</x:v>
      </x:c>
      <x:c r="F633" s="7" t="str">
        <x:v>使装备者的击破特攻提高90%，造成的击破伤害无视目标29%的防御力。当装备者在战斗中击破特攻大于等于150%时，速度提高18%。</x:v>
      </x:c>
      <x:c r="G633" s="6" t="str">
        <x:v>[0.9, 1.5, 0.29, 0.18]</x:v>
      </x:c>
      <x:c r="H633" s="6" t="str">
        <x:v>https://raw.githubusercontent.com/Mar-7th/StarRailRes/dbe8cdfcfb0bf657b9fe1cf92d5537f118ccb487/index_new/cn/light_cone_ranks.json</x:v>
      </x:c>
    </x:row>
    <x:row r="634" ht="38" customHeight="1">
      <x:c r="A634" s="6" t="str">
        <x:v>23027_5</x:v>
      </x:c>
      <x:c r="B634" s="6" t="str">
        <x:v>23027</x:v>
      </x:c>
      <x:c r="C634" s="6" t="str">
        <x:v>驶向第二次生命</x:v>
      </x:c>
      <x:c r="D634" s="6" t="n">
        <x:v>5</x:v>
      </x:c>
      <x:c r="E634" s="6" t="str">
        <x:v>苦航</x:v>
      </x:c>
      <x:c r="F634" s="7" t="str">
        <x:v>使装备者的击破特攻提高100%，造成的击破伤害无视目标32%的防御力。当装备者在战斗中击破特攻大于等于150%时，速度提高20%。</x:v>
      </x:c>
      <x:c r="G634" s="6" t="str">
        <x:v>[1, 1.5, 0.32, 0.2]</x:v>
      </x:c>
      <x:c r="H634" s="6" t="str">
        <x:v>https://raw.githubusercontent.com/Mar-7th/StarRailRes/dbe8cdfcfb0bf657b9fe1cf92d5537f118ccb487/index_new/cn/light_cone_ranks.json</x:v>
      </x:c>
    </x:row>
    <x:row r="635" ht="53" customHeight="1">
      <x:c r="A635" s="6" t="str">
        <x:v>23028_1</x:v>
      </x:c>
      <x:c r="B635" s="6" t="str">
        <x:v>23028</x:v>
      </x:c>
      <x:c r="C635" s="6" t="str">
        <x:v>偏偏希望无价</x:v>
      </x:c>
      <x:c r="D635" s="6" t="n">
        <x:v>1</x:v>
      </x:c>
      <x:c r="E635" s="6" t="str">
        <x:v>承诺</x:v>
      </x:c>
      <x:c r="F635" s="7" t="str">
        <x:v>使装备者的暴击率提高16%。当装备者在战斗中暴击伤害大于120%时，每超过20%，追加攻击造成的伤害提高12%，该效果可叠加4层。战斗开始时和装备者施放普攻后，使终结技或追加攻击造成的伤害无视目标20%的防御，持续2回合。</x:v>
      </x:c>
      <x:c r="G635" s="6" t="str">
        <x:v>[0.16, 1.2, 0.2, 0.12, 4, 0.2, 2]</x:v>
      </x:c>
      <x:c r="H635" s="6" t="str">
        <x:v>https://raw.githubusercontent.com/Mar-7th/StarRailRes/dbe8cdfcfb0bf657b9fe1cf92d5537f118ccb487/index_new/cn/light_cone_ranks.json</x:v>
      </x:c>
    </x:row>
    <x:row r="636" ht="53" customHeight="1">
      <x:c r="A636" s="6" t="str">
        <x:v>23028_2</x:v>
      </x:c>
      <x:c r="B636" s="6" t="str">
        <x:v>23028</x:v>
      </x:c>
      <x:c r="C636" s="6" t="str">
        <x:v>偏偏希望无价</x:v>
      </x:c>
      <x:c r="D636" s="6" t="n">
        <x:v>2</x:v>
      </x:c>
      <x:c r="E636" s="6" t="str">
        <x:v>承诺</x:v>
      </x:c>
      <x:c r="F636" s="7" t="str">
        <x:v>使装备者的暴击率提高19%。当装备者在战斗中暴击伤害大于120%时，每超过20%，追加攻击造成的伤害提高14%，该效果可叠加4层。战斗开始时和装备者施放普攻后，使终结技或追加攻击造成的伤害无视目标24%的防御，持续2回合。</x:v>
      </x:c>
      <x:c r="G636" s="6" t="str">
        <x:v>[0.19, 1.2, 0.2, 0.14, 4, 0.24, 2]</x:v>
      </x:c>
      <x:c r="H636" s="6" t="str">
        <x:v>https://raw.githubusercontent.com/Mar-7th/StarRailRes/dbe8cdfcfb0bf657b9fe1cf92d5537f118ccb487/index_new/cn/light_cone_ranks.json</x:v>
      </x:c>
    </x:row>
    <x:row r="637" ht="53" customHeight="1">
      <x:c r="A637" s="6" t="str">
        <x:v>23028_3</x:v>
      </x:c>
      <x:c r="B637" s="6" t="str">
        <x:v>23028</x:v>
      </x:c>
      <x:c r="C637" s="6" t="str">
        <x:v>偏偏希望无价</x:v>
      </x:c>
      <x:c r="D637" s="6" t="n">
        <x:v>3</x:v>
      </x:c>
      <x:c r="E637" s="6" t="str">
        <x:v>承诺</x:v>
      </x:c>
      <x:c r="F637" s="7" t="str">
        <x:v>使装备者的暴击率提高22%。当装备者在战斗中暴击伤害大于120%时，每超过20%，追加攻击造成的伤害提高16%，该效果可叠加4层。战斗开始时和装备者施放普攻后，使终结技或追加攻击造成的伤害无视目标28%的防御，持续2回合。</x:v>
      </x:c>
      <x:c r="G637" s="6" t="str">
        <x:v>[0.22, 1.2, 0.2, 0.16, 4, 0.28, 2]</x:v>
      </x:c>
      <x:c r="H637" s="6" t="str">
        <x:v>https://raw.githubusercontent.com/Mar-7th/StarRailRes/dbe8cdfcfb0bf657b9fe1cf92d5537f118ccb487/index_new/cn/light_cone_ranks.json</x:v>
      </x:c>
    </x:row>
    <x:row r="638" ht="53" customHeight="1">
      <x:c r="A638" s="6" t="str">
        <x:v>23028_4</x:v>
      </x:c>
      <x:c r="B638" s="6" t="str">
        <x:v>23028</x:v>
      </x:c>
      <x:c r="C638" s="6" t="str">
        <x:v>偏偏希望无价</x:v>
      </x:c>
      <x:c r="D638" s="6" t="n">
        <x:v>4</x:v>
      </x:c>
      <x:c r="E638" s="6" t="str">
        <x:v>承诺</x:v>
      </x:c>
      <x:c r="F638" s="7" t="str">
        <x:v>使装备者的暴击率提高25%。当装备者在战斗中暴击伤害大于120%时，每超过20%，追加攻击造成的伤害提高18%，该效果可叠加4层。战斗开始时和装备者施放普攻后，使终结技或追加攻击造成的伤害无视目标32%的防御，持续2回合。</x:v>
      </x:c>
      <x:c r="G638" s="6" t="str">
        <x:v>[0.25, 1.2, 0.2, 0.18, 4, 0.32, 2]</x:v>
      </x:c>
      <x:c r="H638" s="6" t="str">
        <x:v>https://raw.githubusercontent.com/Mar-7th/StarRailRes/dbe8cdfcfb0bf657b9fe1cf92d5537f118ccb487/index_new/cn/light_cone_ranks.json</x:v>
      </x:c>
    </x:row>
    <x:row r="639" ht="53" customHeight="1">
      <x:c r="A639" s="6" t="str">
        <x:v>23028_5</x:v>
      </x:c>
      <x:c r="B639" s="6" t="str">
        <x:v>23028</x:v>
      </x:c>
      <x:c r="C639" s="6" t="str">
        <x:v>偏偏希望无价</x:v>
      </x:c>
      <x:c r="D639" s="6" t="n">
        <x:v>5</x:v>
      </x:c>
      <x:c r="E639" s="6" t="str">
        <x:v>承诺</x:v>
      </x:c>
      <x:c r="F639" s="7" t="str">
        <x:v>使装备者的暴击率提高28%。当装备者在战斗中暴击伤害大于120%时，每超过20%，追加攻击造成的伤害提高20%，该效果可叠加4层。战斗开始时和装备者施放普攻后，使终结技或追加攻击造成的伤害无视目标36%的防御，持续2回合。</x:v>
      </x:c>
      <x:c r="G639" s="6" t="str">
        <x:v>[0.28, 1.2, 0.2, 0.2, 4, 0.36, 2]</x:v>
      </x:c>
      <x:c r="H639" s="6" t="str">
        <x:v>https://raw.githubusercontent.com/Mar-7th/StarRailRes/dbe8cdfcfb0bf657b9fe1cf92d5537f118ccb487/index_new/cn/light_cone_ranks.json</x:v>
      </x:c>
    </x:row>
    <x:row r="640" ht="83" customHeight="1">
      <x:c r="A640" s="6" t="str">
        <x:v>23029_1</x:v>
      </x:c>
      <x:c r="B640" s="6" t="str">
        <x:v>23029</x:v>
      </x:c>
      <x:c r="C640" s="6" t="str">
        <x:v>那无数个春天</x:v>
      </x:c>
      <x:c r="D640" s="6" t="n">
        <x:v>1</x:v>
      </x:c>
      <x:c r="E640" s="6" t="str">
        <x:v>世事无痕</x:v>
      </x:c>
      <x:c r="F640" s="7" t="str">
        <x:v>使装备者的效果命中提高60%，装备者施放普攻、战技、终结技攻击敌方目标后，有60%的基础概率使其陷入【卸甲】状态。【卸甲】状态下，敌方目标受到的伤害提高10%，持续2回合。若目标处于装备者施加的持续伤害状态，则有60%的基础概率将装备者施加的【卸甲】状态升级成【穷寇】状态，使敌方目标受到的伤害额外提高14%，持续2回合，期间装备者无法对其施加【卸甲】。</x:v>
      </x:c>
      <x:c r="G640" s="6" t="str">
        <x:v>[0.6, 0.6, 0.1, 2, 0.6, 0.14]</x:v>
      </x:c>
      <x:c r="H640" s="6" t="str">
        <x:v>https://raw.githubusercontent.com/Mar-7th/StarRailRes/dbe8cdfcfb0bf657b9fe1cf92d5537f118ccb487/index_new/cn/light_cone_ranks.json</x:v>
      </x:c>
    </x:row>
    <x:row r="641" ht="83" customHeight="1">
      <x:c r="A641" s="6" t="str">
        <x:v>23029_2</x:v>
      </x:c>
      <x:c r="B641" s="6" t="str">
        <x:v>23029</x:v>
      </x:c>
      <x:c r="C641" s="6" t="str">
        <x:v>那无数个春天</x:v>
      </x:c>
      <x:c r="D641" s="6" t="n">
        <x:v>2</x:v>
      </x:c>
      <x:c r="E641" s="6" t="str">
        <x:v>世事无痕</x:v>
      </x:c>
      <x:c r="F641" s="7" t="str">
        <x:v>使装备者的效果命中提高70%，装备者施放普攻、战技、终结技攻击敌方目标后，有60%的基础概率使其陷入【卸甲】状态。【卸甲】状态下，敌方目标受到的伤害提高12%，持续2回合。若目标处于装备者施加的持续伤害状态，则有60%的基础概率将装备者施加的【卸甲】状态升级成【穷寇】状态，使敌方目标受到的伤害额外提高16%，持续2回合，期间装备者无法对其施加【卸甲】。</x:v>
      </x:c>
      <x:c r="G641" s="6" t="str">
        <x:v>[0.7, 0.6, 0.12, 2, 0.6, 0.16]</x:v>
      </x:c>
      <x:c r="H641" s="6" t="str">
        <x:v>https://raw.githubusercontent.com/Mar-7th/StarRailRes/dbe8cdfcfb0bf657b9fe1cf92d5537f118ccb487/index_new/cn/light_cone_ranks.json</x:v>
      </x:c>
    </x:row>
    <x:row r="642" ht="83" customHeight="1">
      <x:c r="A642" s="6" t="str">
        <x:v>23029_3</x:v>
      </x:c>
      <x:c r="B642" s="6" t="str">
        <x:v>23029</x:v>
      </x:c>
      <x:c r="C642" s="6" t="str">
        <x:v>那无数个春天</x:v>
      </x:c>
      <x:c r="D642" s="6" t="n">
        <x:v>3</x:v>
      </x:c>
      <x:c r="E642" s="6" t="str">
        <x:v>世事无痕</x:v>
      </x:c>
      <x:c r="F642" s="7" t="str">
        <x:v>使装备者的效果命中提高80%，装备者施放普攻、战技、终结技攻击敌方目标后，有60%的基础概率使其陷入【卸甲】状态。【卸甲】状态下，敌方目标受到的伤害提高14%，持续2回合。若目标处于装备者施加的持续伤害状态，则有60%的基础概率将装备者施加的【卸甲】状态升级成【穷寇】状态，使敌方目标受到的伤害额外提高18%，持续2回合，期间装备者无法对其施加【卸甲】。</x:v>
      </x:c>
      <x:c r="G642" s="6" t="str">
        <x:v>[0.8, 0.6, 0.14, 2, 0.6, 0.18]</x:v>
      </x:c>
      <x:c r="H642" s="6" t="str">
        <x:v>https://raw.githubusercontent.com/Mar-7th/StarRailRes/dbe8cdfcfb0bf657b9fe1cf92d5537f118ccb487/index_new/cn/light_cone_ranks.json</x:v>
      </x:c>
    </x:row>
    <x:row r="643" ht="83" customHeight="1">
      <x:c r="A643" s="6" t="str">
        <x:v>23029_4</x:v>
      </x:c>
      <x:c r="B643" s="6" t="str">
        <x:v>23029</x:v>
      </x:c>
      <x:c r="C643" s="6" t="str">
        <x:v>那无数个春天</x:v>
      </x:c>
      <x:c r="D643" s="6" t="n">
        <x:v>4</x:v>
      </x:c>
      <x:c r="E643" s="6" t="str">
        <x:v>世事无痕</x:v>
      </x:c>
      <x:c r="F643" s="7" t="str">
        <x:v>使装备者的效果命中提高90%，装备者施放普攻、战技、终结技攻击敌方目标后，有60%的基础概率使其陷入【卸甲】状态。【卸甲】状态下，敌方目标受到的伤害提高16%，持续2回合。若目标处于装备者施加的持续伤害状态，则有60%的基础概率将装备者施加的【卸甲】状态升级成【穷寇】状态，使敌方目标受到的伤害额外提高20%，持续2回合，期间装备者无法对其施加【卸甲】。</x:v>
      </x:c>
      <x:c r="G643" s="6" t="str">
        <x:v>[0.9, 0.6, 0.16, 2, 0.6, 0.2]</x:v>
      </x:c>
      <x:c r="H643" s="6" t="str">
        <x:v>https://raw.githubusercontent.com/Mar-7th/StarRailRes/dbe8cdfcfb0bf657b9fe1cf92d5537f118ccb487/index_new/cn/light_cone_ranks.json</x:v>
      </x:c>
    </x:row>
    <x:row r="644" ht="83" customHeight="1">
      <x:c r="A644" s="6" t="str">
        <x:v>23029_5</x:v>
      </x:c>
      <x:c r="B644" s="6" t="str">
        <x:v>23029</x:v>
      </x:c>
      <x:c r="C644" s="6" t="str">
        <x:v>那无数个春天</x:v>
      </x:c>
      <x:c r="D644" s="6" t="n">
        <x:v>5</x:v>
      </x:c>
      <x:c r="E644" s="6" t="str">
        <x:v>世事无痕</x:v>
      </x:c>
      <x:c r="F644" s="7" t="str">
        <x:v>使装备者的效果命中提高100%，装备者施放普攻、战技、终结技攻击敌方目标后，有60%的基础概率使其陷入【卸甲】状态。【卸甲】状态下，敌方目标受到的伤害提高18%，持续2回合。若目标处于装备者施加的持续伤害状态，则有60%的基础概率将装备者施加的【卸甲】状态升级成【穷寇】状态，使敌方目标受到的伤害额外提高22%，持续2回合，期间装备者无法对其施加【卸甲】。</x:v>
      </x:c>
      <x:c r="G644" s="6" t="str">
        <x:v>[1, 0.6, 0.18, 2, 0.6, 0.22]</x:v>
      </x:c>
      <x:c r="H644" s="6" t="str">
        <x:v>https://raw.githubusercontent.com/Mar-7th/StarRailRes/dbe8cdfcfb0bf657b9fe1cf92d5537f118ccb487/index_new/cn/light_cone_ranks.json</x:v>
      </x:c>
    </x:row>
    <x:row r="645" ht="38" customHeight="1">
      <x:c r="A645" s="6" t="str">
        <x:v>23030_1</x:v>
      </x:c>
      <x:c r="B645" s="6" t="str">
        <x:v>23030</x:v>
      </x:c>
      <x:c r="C645" s="6" t="str">
        <x:v>落日时起舞</x:v>
      </x:c>
      <x:c r="D645" s="6" t="n">
        <x:v>1</x:v>
      </x:c>
      <x:c r="E645" s="6" t="str">
        <x:v>沉酣</x:v>
      </x:c>
      <x:c r="F645" s="7" t="str">
        <x:v>使装备者受到攻击的概率大幅提高，暴击伤害提高36%。当装备者施放终结技后，获得1层【火舞】，持续2回合，最多叠加2层。每层【火舞】使装备者追加攻击造成的伤害提高36%。</x:v>
      </x:c>
      <x:c r="G645" s="6" t="str">
        <x:v>[0.36, 2, 0.36, 5]</x:v>
      </x:c>
      <x:c r="H645" s="6" t="str">
        <x:v>https://raw.githubusercontent.com/Mar-7th/StarRailRes/dbe8cdfcfb0bf657b9fe1cf92d5537f118ccb487/index_new/cn/light_cone_ranks.json</x:v>
      </x:c>
    </x:row>
    <x:row r="646" ht="38" customHeight="1">
      <x:c r="A646" s="6" t="str">
        <x:v>23030_2</x:v>
      </x:c>
      <x:c r="B646" s="6" t="str">
        <x:v>23030</x:v>
      </x:c>
      <x:c r="C646" s="6" t="str">
        <x:v>落日时起舞</x:v>
      </x:c>
      <x:c r="D646" s="6" t="n">
        <x:v>2</x:v>
      </x:c>
      <x:c r="E646" s="6" t="str">
        <x:v>沉酣</x:v>
      </x:c>
      <x:c r="F646" s="7" t="str">
        <x:v>使装备者受到攻击的概率大幅提高，暴击伤害提高42%。当装备者施放终结技后，获得1层【火舞】，持续2回合，最多叠加2层。每层【火舞】使装备者追加攻击造成的伤害提高42%。</x:v>
      </x:c>
      <x:c r="G646" s="6" t="str">
        <x:v>[0.42, 2, 0.42, 5]</x:v>
      </x:c>
      <x:c r="H646" s="6" t="str">
        <x:v>https://raw.githubusercontent.com/Mar-7th/StarRailRes/dbe8cdfcfb0bf657b9fe1cf92d5537f118ccb487/index_new/cn/light_cone_ranks.json</x:v>
      </x:c>
    </x:row>
    <x:row r="647" ht="38" customHeight="1">
      <x:c r="A647" s="6" t="str">
        <x:v>23030_3</x:v>
      </x:c>
      <x:c r="B647" s="6" t="str">
        <x:v>23030</x:v>
      </x:c>
      <x:c r="C647" s="6" t="str">
        <x:v>落日时起舞</x:v>
      </x:c>
      <x:c r="D647" s="6" t="n">
        <x:v>3</x:v>
      </x:c>
      <x:c r="E647" s="6" t="str">
        <x:v>沉酣</x:v>
      </x:c>
      <x:c r="F647" s="7" t="str">
        <x:v>使装备者受到攻击的概率大幅提高，暴击伤害提高48%。当装备者施放终结技后，获得1层【火舞】，持续2回合，最多叠加2层。每层【火舞】使装备者追加攻击造成的伤害提高48%。</x:v>
      </x:c>
      <x:c r="G647" s="6" t="str">
        <x:v>[0.48, 2, 0.48, 5]</x:v>
      </x:c>
      <x:c r="H647" s="6" t="str">
        <x:v>https://raw.githubusercontent.com/Mar-7th/StarRailRes/dbe8cdfcfb0bf657b9fe1cf92d5537f118ccb487/index_new/cn/light_cone_ranks.json</x:v>
      </x:c>
    </x:row>
    <x:row r="648" ht="38" customHeight="1">
      <x:c r="A648" s="6" t="str">
        <x:v>23030_4</x:v>
      </x:c>
      <x:c r="B648" s="6" t="str">
        <x:v>23030</x:v>
      </x:c>
      <x:c r="C648" s="6" t="str">
        <x:v>落日时起舞</x:v>
      </x:c>
      <x:c r="D648" s="6" t="n">
        <x:v>4</x:v>
      </x:c>
      <x:c r="E648" s="6" t="str">
        <x:v>沉酣</x:v>
      </x:c>
      <x:c r="F648" s="7" t="str">
        <x:v>使装备者受到攻击的概率大幅提高，暴击伤害提高54%。当装备者施放终结技后，获得1层【火舞】，持续2回合，最多叠加2层。每层【火舞】使装备者追加攻击造成的伤害提高54%。</x:v>
      </x:c>
      <x:c r="G648" s="6" t="str">
        <x:v>[0.54, 2, 0.54, 5]</x:v>
      </x:c>
      <x:c r="H648" s="6" t="str">
        <x:v>https://raw.githubusercontent.com/Mar-7th/StarRailRes/dbe8cdfcfb0bf657b9fe1cf92d5537f118ccb487/index_new/cn/light_cone_ranks.json</x:v>
      </x:c>
    </x:row>
    <x:row r="649" ht="38" customHeight="1">
      <x:c r="A649" s="6" t="str">
        <x:v>23030_5</x:v>
      </x:c>
      <x:c r="B649" s="6" t="str">
        <x:v>23030</x:v>
      </x:c>
      <x:c r="C649" s="6" t="str">
        <x:v>落日时起舞</x:v>
      </x:c>
      <x:c r="D649" s="6" t="n">
        <x:v>5</x:v>
      </x:c>
      <x:c r="E649" s="6" t="str">
        <x:v>沉酣</x:v>
      </x:c>
      <x:c r="F649" s="7" t="str">
        <x:v>使装备者受到攻击的概率大幅提高，暴击伤害提高60%。当装备者施放终结技后，获得1层【火舞】，持续2回合，最多叠加2层。每层【火舞】使装备者追加攻击造成的伤害提高60%。</x:v>
      </x:c>
      <x:c r="G649" s="6" t="str">
        <x:v>[0.6, 2, 0.6, 5]</x:v>
      </x:c>
      <x:c r="H649" s="6" t="str">
        <x:v>https://raw.githubusercontent.com/Mar-7th/StarRailRes/dbe8cdfcfb0bf657b9fe1cf92d5537f118ccb487/index_new/cn/light_cone_ranks.json</x:v>
      </x:c>
    </x:row>
    <x:row r="650" ht="53" customHeight="1">
      <x:c r="A650" s="6" t="str">
        <x:v>23031_1</x:v>
      </x:c>
      <x:c r="B650" s="6" t="str">
        <x:v>23031</x:v>
      </x:c>
      <x:c r="C650" s="6" t="str">
        <x:v>我将，巡征追猎</x:v>
      </x:c>
      <x:c r="D650" s="6" t="n">
        <x:v>1</x:v>
      </x:c>
      <x:c r="E650" s="6" t="str">
        <x:v>震慑</x:v>
      </x:c>
      <x:c r="F650" s="7" t="str">
        <x:v>使装备者的暴击率提高15%。装备者施放追加攻击时，获得1层【流光】，最多叠加2层。每层【流光】使装备者造成的终结技伤害无视目标27%的防御力。装备者回合结束时，移除1层【流光】。</x:v>
      </x:c>
      <x:c r="G650" s="6" t="str">
        <x:v>[0.15, 0.27, 2]</x:v>
      </x:c>
      <x:c r="H650" s="6" t="str">
        <x:v>https://raw.githubusercontent.com/Mar-7th/StarRailRes/dbe8cdfcfb0bf657b9fe1cf92d5537f118ccb487/index_new/cn/light_cone_ranks.json</x:v>
      </x:c>
    </x:row>
    <x:row r="651" ht="53" customHeight="1">
      <x:c r="A651" s="6" t="str">
        <x:v>23031_2</x:v>
      </x:c>
      <x:c r="B651" s="6" t="str">
        <x:v>23031</x:v>
      </x:c>
      <x:c r="C651" s="6" t="str">
        <x:v>我将，巡征追猎</x:v>
      </x:c>
      <x:c r="D651" s="6" t="n">
        <x:v>2</x:v>
      </x:c>
      <x:c r="E651" s="6" t="str">
        <x:v>震慑</x:v>
      </x:c>
      <x:c r="F651" s="7" t="str">
        <x:v>使装备者的暴击率提高17.5%。装备者施放追加攻击时，获得1层【流光】，最多叠加2层。每层【流光】使装备者造成的终结技伤害无视目标30%的防御力。装备者回合结束时，移除1层【流光】。</x:v>
      </x:c>
      <x:c r="G651" s="6" t="str">
        <x:v>[0.175, 0.3, 2]</x:v>
      </x:c>
      <x:c r="H651" s="6" t="str">
        <x:v>https://raw.githubusercontent.com/Mar-7th/StarRailRes/dbe8cdfcfb0bf657b9fe1cf92d5537f118ccb487/index_new/cn/light_cone_ranks.json</x:v>
      </x:c>
    </x:row>
    <x:row r="652" ht="53" customHeight="1">
      <x:c r="A652" s="6" t="str">
        <x:v>23031_3</x:v>
      </x:c>
      <x:c r="B652" s="6" t="str">
        <x:v>23031</x:v>
      </x:c>
      <x:c r="C652" s="6" t="str">
        <x:v>我将，巡征追猎</x:v>
      </x:c>
      <x:c r="D652" s="6" t="n">
        <x:v>3</x:v>
      </x:c>
      <x:c r="E652" s="6" t="str">
        <x:v>震慑</x:v>
      </x:c>
      <x:c r="F652" s="7" t="str">
        <x:v>使装备者的暴击率提高20%。装备者施放追加攻击时，获得1层【流光】，最多叠加2层。每层【流光】使装备者造成的终结技伤害无视目标33%的防御力。装备者回合结束时，移除1层【流光】。</x:v>
      </x:c>
      <x:c r="G652" s="6" t="str">
        <x:v>[0.2, 0.33, 2]</x:v>
      </x:c>
      <x:c r="H652" s="6" t="str">
        <x:v>https://raw.githubusercontent.com/Mar-7th/StarRailRes/dbe8cdfcfb0bf657b9fe1cf92d5537f118ccb487/index_new/cn/light_cone_ranks.json</x:v>
      </x:c>
    </x:row>
    <x:row r="653" ht="53" customHeight="1">
      <x:c r="A653" s="6" t="str">
        <x:v>23031_4</x:v>
      </x:c>
      <x:c r="B653" s="6" t="str">
        <x:v>23031</x:v>
      </x:c>
      <x:c r="C653" s="6" t="str">
        <x:v>我将，巡征追猎</x:v>
      </x:c>
      <x:c r="D653" s="6" t="n">
        <x:v>4</x:v>
      </x:c>
      <x:c r="E653" s="6" t="str">
        <x:v>震慑</x:v>
      </x:c>
      <x:c r="F653" s="7" t="str">
        <x:v>使装备者的暴击率提高22.5%。装备者施放追加攻击时，获得1层【流光】，最多叠加2层。每层【流光】使装备者造成的终结技伤害无视目标36%的防御力。装备者回合结束时，移除1层【流光】。</x:v>
      </x:c>
      <x:c r="G653" s="6" t="str">
        <x:v>[0.225, 0.36, 2]</x:v>
      </x:c>
      <x:c r="H653" s="6" t="str">
        <x:v>https://raw.githubusercontent.com/Mar-7th/StarRailRes/dbe8cdfcfb0bf657b9fe1cf92d5537f118ccb487/index_new/cn/light_cone_ranks.json</x:v>
      </x:c>
    </x:row>
    <x:row r="654" ht="53" customHeight="1">
      <x:c r="A654" s="6" t="str">
        <x:v>23031_5</x:v>
      </x:c>
      <x:c r="B654" s="6" t="str">
        <x:v>23031</x:v>
      </x:c>
      <x:c r="C654" s="6" t="str">
        <x:v>我将，巡征追猎</x:v>
      </x:c>
      <x:c r="D654" s="6" t="n">
        <x:v>5</x:v>
      </x:c>
      <x:c r="E654" s="6" t="str">
        <x:v>震慑</x:v>
      </x:c>
      <x:c r="F654" s="7" t="str">
        <x:v>使装备者的暴击率提高25%。装备者施放追加攻击时，获得1层【流光】，最多叠加2层。每层【流光】使装备者造成的终结技伤害无视目标39%的防御力。装备者回合结束时，移除1层【流光】。</x:v>
      </x:c>
      <x:c r="G654" s="6" t="str">
        <x:v>[0.25, 0.39, 2]</x:v>
      </x:c>
      <x:c r="H654" s="6" t="str">
        <x:v>https://raw.githubusercontent.com/Mar-7th/StarRailRes/dbe8cdfcfb0bf657b9fe1cf92d5537f118ccb487/index_new/cn/light_cone_ranks.json</x:v>
      </x:c>
    </x:row>
    <x:row r="655" ht="53" customHeight="1">
      <x:c r="A655" s="6" t="str">
        <x:v>23032_1</x:v>
      </x:c>
      <x:c r="B655" s="6" t="str">
        <x:v>23032</x:v>
      </x:c>
      <x:c r="C655" s="6" t="str">
        <x:v>唯有香如故</x:v>
      </x:c>
      <x:c r="D655" s="6" t="n">
        <x:v>1</x:v>
      </x:c>
      <x:c r="E655" s="6" t="str">
        <x:v>安心</x:v>
      </x:c>
      <x:c r="F655" s="7" t="str">
        <x:v>使装备者击破特攻提高60%。装备者施放终结技攻击敌方目标后，使其陷入【忘忧】状态，持续2回合，【忘忧】状态下的敌方目标受到的伤害提高10%，若装备者当前击破特攻大于等于150%，受到的伤害提高效果额外提高8%。</x:v>
      </x:c>
      <x:c r="G655" s="6" t="str">
        <x:v>[0.6, 0.1, 1.5, 0.08, 2]</x:v>
      </x:c>
      <x:c r="H655" s="6" t="str">
        <x:v>https://raw.githubusercontent.com/Mar-7th/StarRailRes/dbe8cdfcfb0bf657b9fe1cf92d5537f118ccb487/index_new/cn/light_cone_ranks.json</x:v>
      </x:c>
    </x:row>
    <x:row r="656" ht="53" customHeight="1">
      <x:c r="A656" s="6" t="str">
        <x:v>23032_2</x:v>
      </x:c>
      <x:c r="B656" s="6" t="str">
        <x:v>23032</x:v>
      </x:c>
      <x:c r="C656" s="6" t="str">
        <x:v>唯有香如故</x:v>
      </x:c>
      <x:c r="D656" s="6" t="n">
        <x:v>2</x:v>
      </x:c>
      <x:c r="E656" s="6" t="str">
        <x:v>安心</x:v>
      </x:c>
      <x:c r="F656" s="7" t="str">
        <x:v>使装备者击破特攻提高70%。装备者施放终结技攻击敌方目标后，使其陷入【忘忧】状态，持续2回合，【忘忧】状态下的敌方目标受到的伤害提高12%，若装备者当前击破特攻大于等于150%，受到的伤害提高效果额外提高10%。</x:v>
      </x:c>
      <x:c r="G656" s="6" t="str">
        <x:v>[0.7, 0.12, 1.5, 0.1, 2]</x:v>
      </x:c>
      <x:c r="H656" s="6" t="str">
        <x:v>https://raw.githubusercontent.com/Mar-7th/StarRailRes/dbe8cdfcfb0bf657b9fe1cf92d5537f118ccb487/index_new/cn/light_cone_ranks.json</x:v>
      </x:c>
    </x:row>
    <x:row r="657" ht="53" customHeight="1">
      <x:c r="A657" s="6" t="str">
        <x:v>23032_3</x:v>
      </x:c>
      <x:c r="B657" s="6" t="str">
        <x:v>23032</x:v>
      </x:c>
      <x:c r="C657" s="6" t="str">
        <x:v>唯有香如故</x:v>
      </x:c>
      <x:c r="D657" s="6" t="n">
        <x:v>3</x:v>
      </x:c>
      <x:c r="E657" s="6" t="str">
        <x:v>安心</x:v>
      </x:c>
      <x:c r="F657" s="7" t="str">
        <x:v>使装备者击破特攻提高80%。装备者施放终结技攻击敌方目标后，使其陷入【忘忧】状态，持续2回合，【忘忧】状态下的敌方目标受到的伤害提高14%，若装备者当前击破特攻大于等于150%，受到的伤害提高效果额外提高12%。</x:v>
      </x:c>
      <x:c r="G657" s="6" t="str">
        <x:v>[0.8, 0.14, 1.5, 0.12, 2]</x:v>
      </x:c>
      <x:c r="H657" s="6" t="str">
        <x:v>https://raw.githubusercontent.com/Mar-7th/StarRailRes/dbe8cdfcfb0bf657b9fe1cf92d5537f118ccb487/index_new/cn/light_cone_ranks.json</x:v>
      </x:c>
    </x:row>
    <x:row r="658" ht="53" customHeight="1">
      <x:c r="A658" s="6" t="str">
        <x:v>23032_4</x:v>
      </x:c>
      <x:c r="B658" s="6" t="str">
        <x:v>23032</x:v>
      </x:c>
      <x:c r="C658" s="6" t="str">
        <x:v>唯有香如故</x:v>
      </x:c>
      <x:c r="D658" s="6" t="n">
        <x:v>4</x:v>
      </x:c>
      <x:c r="E658" s="6" t="str">
        <x:v>安心</x:v>
      </x:c>
      <x:c r="F658" s="7" t="str">
        <x:v>使装备者击破特攻提高90%。装备者施放终结技攻击敌方目标后，使其陷入【忘忧】状态，持续2回合，【忘忧】状态下的敌方目标受到的伤害提高16%，若装备者当前击破特攻大于等于150%，受到的伤害提高效果额外提高14%。</x:v>
      </x:c>
      <x:c r="G658" s="6" t="str">
        <x:v>[0.9, 0.16, 1.5, 0.14, 2]</x:v>
      </x:c>
      <x:c r="H658" s="6" t="str">
        <x:v>https://raw.githubusercontent.com/Mar-7th/StarRailRes/dbe8cdfcfb0bf657b9fe1cf92d5537f118ccb487/index_new/cn/light_cone_ranks.json</x:v>
      </x:c>
    </x:row>
    <x:row r="659" ht="53" customHeight="1">
      <x:c r="A659" s="6" t="str">
        <x:v>23032_5</x:v>
      </x:c>
      <x:c r="B659" s="6" t="str">
        <x:v>23032</x:v>
      </x:c>
      <x:c r="C659" s="6" t="str">
        <x:v>唯有香如故</x:v>
      </x:c>
      <x:c r="D659" s="6" t="n">
        <x:v>5</x:v>
      </x:c>
      <x:c r="E659" s="6" t="str">
        <x:v>安心</x:v>
      </x:c>
      <x:c r="F659" s="7" t="str">
        <x:v>使装备者击破特攻提高100%。装备者施放终结技攻击敌方目标后，使其陷入【忘忧】状态，持续2回合，【忘忧】状态下的敌方目标受到的伤害提高18%，若装备者当前击破特攻大于等于150%，受到的伤害提高效果额外提高16%。</x:v>
      </x:c>
      <x:c r="G659" s="6" t="str">
        <x:v>[1, 0.18, 1.5, 0.16, 2]</x:v>
      </x:c>
      <x:c r="H659" s="6" t="str">
        <x:v>https://raw.githubusercontent.com/Mar-7th/StarRailRes/dbe8cdfcfb0bf657b9fe1cf92d5537f118ccb487/index_new/cn/light_cone_ranks.json</x:v>
      </x:c>
    </x:row>
    <x:row r="660" ht="53" customHeight="1">
      <x:c r="A660" s="6" t="str">
        <x:v>23033_1</x:v>
      </x:c>
      <x:c r="B660" s="6" t="str">
        <x:v>23033</x:v>
      </x:c>
      <x:c r="C660" s="6" t="str">
        <x:v>忍法帖•缭乱破魔</x:v>
      </x:c>
      <x:c r="D660" s="6" t="n">
        <x:v>1</x:v>
      </x:c>
      <x:c r="E660" s="6" t="str">
        <x:v>除邪</x:v>
      </x:c>
      <x:c r="F660" s="7" t="str">
        <x:v>使装备者的击破特攻提高60%。进入战斗时立即恢复30点能量，且装备者施放终结技后获得【雷遁】，施放2次普攻后，装备者行动提前50%，并移除【雷遁】。装备者施放终结技后会重置【雷遁】。</x:v>
      </x:c>
      <x:c r="G660" s="6" t="str">
        <x:v>[0.6, 30, 0.5]</x:v>
      </x:c>
      <x:c r="H660" s="6" t="str">
        <x:v>https://raw.githubusercontent.com/Mar-7th/StarRailRes/dbe8cdfcfb0bf657b9fe1cf92d5537f118ccb487/index_new/cn/light_cone_ranks.json</x:v>
      </x:c>
    </x:row>
    <x:row r="661" ht="53" customHeight="1">
      <x:c r="A661" s="6" t="str">
        <x:v>23033_2</x:v>
      </x:c>
      <x:c r="B661" s="6" t="str">
        <x:v>23033</x:v>
      </x:c>
      <x:c r="C661" s="6" t="str">
        <x:v>忍法帖•缭乱破魔</x:v>
      </x:c>
      <x:c r="D661" s="6" t="n">
        <x:v>2</x:v>
      </x:c>
      <x:c r="E661" s="6" t="str">
        <x:v>除邪</x:v>
      </x:c>
      <x:c r="F661" s="7" t="str">
        <x:v>使装备者的击破特攻提高70%。进入战斗时立即恢复32.5点能量，且装备者施放终结技后获得【雷遁】，施放2次普攻后，装备者行动提前55%，并移除【雷遁】。装备者施放终结技后会重置【雷遁】。</x:v>
      </x:c>
      <x:c r="G661" s="6" t="str">
        <x:v>[0.7, 32.5, 0.55]</x:v>
      </x:c>
      <x:c r="H661" s="6" t="str">
        <x:v>https://raw.githubusercontent.com/Mar-7th/StarRailRes/dbe8cdfcfb0bf657b9fe1cf92d5537f118ccb487/index_new/cn/light_cone_ranks.json</x:v>
      </x:c>
    </x:row>
    <x:row r="662" ht="53" customHeight="1">
      <x:c r="A662" s="6" t="str">
        <x:v>23033_3</x:v>
      </x:c>
      <x:c r="B662" s="6" t="str">
        <x:v>23033</x:v>
      </x:c>
      <x:c r="C662" s="6" t="str">
        <x:v>忍法帖•缭乱破魔</x:v>
      </x:c>
      <x:c r="D662" s="6" t="n">
        <x:v>3</x:v>
      </x:c>
      <x:c r="E662" s="6" t="str">
        <x:v>除邪</x:v>
      </x:c>
      <x:c r="F662" s="7" t="str">
        <x:v>使装备者的击破特攻提高80%。进入战斗时立即恢复35点能量，且装备者施放终结技后获得【雷遁】，施放2次普攻后，装备者行动提前60%，并移除【雷遁】。装备者施放终结技后会重置【雷遁】。</x:v>
      </x:c>
      <x:c r="G662" s="6" t="str">
        <x:v>[0.8, 35, 0.6]</x:v>
      </x:c>
      <x:c r="H662" s="6" t="str">
        <x:v>https://raw.githubusercontent.com/Mar-7th/StarRailRes/dbe8cdfcfb0bf657b9fe1cf92d5537f118ccb487/index_new/cn/light_cone_ranks.json</x:v>
      </x:c>
    </x:row>
    <x:row r="663" ht="53" customHeight="1">
      <x:c r="A663" s="6" t="str">
        <x:v>23033_4</x:v>
      </x:c>
      <x:c r="B663" s="6" t="str">
        <x:v>23033</x:v>
      </x:c>
      <x:c r="C663" s="6" t="str">
        <x:v>忍法帖•缭乱破魔</x:v>
      </x:c>
      <x:c r="D663" s="6" t="n">
        <x:v>4</x:v>
      </x:c>
      <x:c r="E663" s="6" t="str">
        <x:v>除邪</x:v>
      </x:c>
      <x:c r="F663" s="7" t="str">
        <x:v>使装备者的击破特攻提高90%。进入战斗时立即恢复37.5点能量，且装备者施放终结技后获得【雷遁】，施放2次普攻后，装备者行动提前65%，并移除【雷遁】。装备者施放终结技后会重置【雷遁】。</x:v>
      </x:c>
      <x:c r="G663" s="6" t="str">
        <x:v>[0.9, 37.5, 0.65]</x:v>
      </x:c>
      <x:c r="H663" s="6" t="str">
        <x:v>https://raw.githubusercontent.com/Mar-7th/StarRailRes/dbe8cdfcfb0bf657b9fe1cf92d5537f118ccb487/index_new/cn/light_cone_ranks.json</x:v>
      </x:c>
    </x:row>
    <x:row r="664" ht="53" customHeight="1">
      <x:c r="A664" s="6" t="str">
        <x:v>23033_5</x:v>
      </x:c>
      <x:c r="B664" s="6" t="str">
        <x:v>23033</x:v>
      </x:c>
      <x:c r="C664" s="6" t="str">
        <x:v>忍法帖•缭乱破魔</x:v>
      </x:c>
      <x:c r="D664" s="6" t="n">
        <x:v>5</x:v>
      </x:c>
      <x:c r="E664" s="6" t="str">
        <x:v>除邪</x:v>
      </x:c>
      <x:c r="F664" s="7" t="str">
        <x:v>使装备者的击破特攻提高100%。进入战斗时立即恢复40点能量，且装备者施放终结技后获得【雷遁】，施放2次普攻后，装备者行动提前70%，并移除【雷遁】。装备者施放终结技后会重置【雷遁】。</x:v>
      </x:c>
      <x:c r="G664" s="6" t="str">
        <x:v>[1, 40, 0.7]</x:v>
      </x:c>
      <x:c r="H664" s="6" t="str">
        <x:v>https://raw.githubusercontent.com/Mar-7th/StarRailRes/dbe8cdfcfb0bf657b9fe1cf92d5537f118ccb487/index_new/cn/light_cone_ranks.json</x:v>
      </x:c>
    </x:row>
    <x:row r="665" ht="53" customHeight="1">
      <x:c r="A665" s="6" t="str">
        <x:v>23034_1</x:v>
      </x:c>
      <x:c r="B665" s="6" t="str">
        <x:v>23034</x:v>
      </x:c>
      <x:c r="C665" s="6" t="str">
        <x:v>回到大地的飞行</x:v>
      </x:c>
      <x:c r="D665" s="6" t="n">
        <x:v>1</x:v>
      </x:c>
      <x:c r="E665" s="6" t="str">
        <x:v>再启程</x:v>
      </x:c>
      <x:c r="F665" s="7" t="str">
        <x:v>当装备者对我方单体角色施放战技或终结技后，装备者恢复6点能量，同时使技能目标获得1层【圣咏】，持续3回合，最多叠加3层，每层【圣咏】使持有者造成的伤害提高15%。装备者每对我方单体角色施放2次战技或终结技后，恢复1个战技点。</x:v>
      </x:c>
      <x:c r="G665" s="6" t="str">
        <x:v>[6, 0.15, 3, 3, 2]</x:v>
      </x:c>
      <x:c r="H665" s="6" t="str">
        <x:v>https://raw.githubusercontent.com/Mar-7th/StarRailRes/dbe8cdfcfb0bf657b9fe1cf92d5537f118ccb487/index_new/cn/light_cone_ranks.json</x:v>
      </x:c>
    </x:row>
    <x:row r="666" ht="53" customHeight="1">
      <x:c r="A666" s="6" t="str">
        <x:v>23034_2</x:v>
      </x:c>
      <x:c r="B666" s="6" t="str">
        <x:v>23034</x:v>
      </x:c>
      <x:c r="C666" s="6" t="str">
        <x:v>回到大地的飞行</x:v>
      </x:c>
      <x:c r="D666" s="6" t="n">
        <x:v>2</x:v>
      </x:c>
      <x:c r="E666" s="6" t="str">
        <x:v>再启程</x:v>
      </x:c>
      <x:c r="F666" s="7" t="str">
        <x:v>当装备者对我方单体角色施放战技或终结技后，装备者恢复6.5点能量，同时使技能目标获得1层【圣咏】，持续3回合，最多叠加3层，每层【圣咏】使持有者造成的伤害提高17.25%。装备者每对我方单体角色施放2次战技或终结技后，恢复1个战技点。</x:v>
      </x:c>
      <x:c r="G666" s="6" t="str">
        <x:v>[6.5, 0.1725, 3, 3, 2]</x:v>
      </x:c>
      <x:c r="H666" s="6" t="str">
        <x:v>https://raw.githubusercontent.com/Mar-7th/StarRailRes/dbe8cdfcfb0bf657b9fe1cf92d5537f118ccb487/index_new/cn/light_cone_ranks.json</x:v>
      </x:c>
    </x:row>
    <x:row r="667" ht="53" customHeight="1">
      <x:c r="A667" s="6" t="str">
        <x:v>23034_3</x:v>
      </x:c>
      <x:c r="B667" s="6" t="str">
        <x:v>23034</x:v>
      </x:c>
      <x:c r="C667" s="6" t="str">
        <x:v>回到大地的飞行</x:v>
      </x:c>
      <x:c r="D667" s="6" t="n">
        <x:v>3</x:v>
      </x:c>
      <x:c r="E667" s="6" t="str">
        <x:v>再启程</x:v>
      </x:c>
      <x:c r="F667" s="7" t="str">
        <x:v>当装备者对我方单体角色施放战技或终结技后，装备者恢复7点能量，同时使技能目标获得1层【圣咏】，持续3回合，最多叠加3层，每层【圣咏】使持有者造成的伤害提高19.5%。装备者每对我方单体角色施放2次战技或终结技后，恢复1个战技点。</x:v>
      </x:c>
      <x:c r="G667" s="6" t="str">
        <x:v>[7, 0.195, 3, 3, 2]</x:v>
      </x:c>
      <x:c r="H667" s="6" t="str">
        <x:v>https://raw.githubusercontent.com/Mar-7th/StarRailRes/dbe8cdfcfb0bf657b9fe1cf92d5537f118ccb487/index_new/cn/light_cone_ranks.json</x:v>
      </x:c>
    </x:row>
    <x:row r="668" ht="53" customHeight="1">
      <x:c r="A668" s="6" t="str">
        <x:v>23034_4</x:v>
      </x:c>
      <x:c r="B668" s="6" t="str">
        <x:v>23034</x:v>
      </x:c>
      <x:c r="C668" s="6" t="str">
        <x:v>回到大地的飞行</x:v>
      </x:c>
      <x:c r="D668" s="6" t="n">
        <x:v>4</x:v>
      </x:c>
      <x:c r="E668" s="6" t="str">
        <x:v>再启程</x:v>
      </x:c>
      <x:c r="F668" s="7" t="str">
        <x:v>当装备者对我方单体角色施放战技或终结技后，装备者恢复7.5点能量，同时使技能目标获得1层【圣咏】，持续3回合，最多叠加3层，每层【圣咏】使持有者造成的伤害提高21.75%。装备者每对我方单体角色施放2次战技或终结技后，恢复1个战技点。</x:v>
      </x:c>
      <x:c r="G668" s="6" t="str">
        <x:v>[7.5, 0.2175, 3, 3, 2]</x:v>
      </x:c>
      <x:c r="H668" s="6" t="str">
        <x:v>https://raw.githubusercontent.com/Mar-7th/StarRailRes/dbe8cdfcfb0bf657b9fe1cf92d5537f118ccb487/index_new/cn/light_cone_ranks.json</x:v>
      </x:c>
    </x:row>
    <x:row r="669" ht="53" customHeight="1">
      <x:c r="A669" s="6" t="str">
        <x:v>23034_5</x:v>
      </x:c>
      <x:c r="B669" s="6" t="str">
        <x:v>23034</x:v>
      </x:c>
      <x:c r="C669" s="6" t="str">
        <x:v>回到大地的飞行</x:v>
      </x:c>
      <x:c r="D669" s="6" t="n">
        <x:v>5</x:v>
      </x:c>
      <x:c r="E669" s="6" t="str">
        <x:v>再启程</x:v>
      </x:c>
      <x:c r="F669" s="7" t="str">
        <x:v>当装备者对我方单体角色施放战技或终结技后，装备者恢复8点能量，同时使技能目标获得1层【圣咏】，持续3回合，最多叠加3层，每层【圣咏】使持有者造成的伤害提高24%。装备者每对我方单体角色施放2次战技或终结技后，恢复1个战技点。</x:v>
      </x:c>
      <x:c r="G669" s="6" t="str">
        <x:v>[8, 0.24, 3, 3, 2]</x:v>
      </x:c>
      <x:c r="H669" s="6" t="str">
        <x:v>https://raw.githubusercontent.com/Mar-7th/StarRailRes/dbe8cdfcfb0bf657b9fe1cf92d5537f118ccb487/index_new/cn/light_cone_ranks.json</x:v>
      </x:c>
    </x:row>
    <x:row r="670" ht="38" customHeight="1">
      <x:c r="A670" s="6" t="str">
        <x:v>23035_1</x:v>
      </x:c>
      <x:c r="B670" s="6" t="str">
        <x:v>23035</x:v>
      </x:c>
      <x:c r="C670" s="6" t="str">
        <x:v>长路终有归途</x:v>
      </x:c>
      <x:c r="D670" s="6" t="n">
        <x:v>1</x:v>
      </x:c>
      <x:c r="E670" s="6" t="str">
        <x:v>新生</x:v>
      </x:c>
      <x:c r="F670" s="7" t="str">
        <x:v>使装备者的击破特攻提高60%。当有敌方目标的弱点被击破时，有100%的基础概率使其陷入【焚灼】状态，受到的击破伤害提高18%，持续2回合，此效果可叠加2层。</x:v>
      </x:c>
      <x:c r="G670" s="6" t="str">
        <x:v>[0.6, 1, 0.18, 2, 2]</x:v>
      </x:c>
      <x:c r="H670" s="6" t="str">
        <x:v>https://raw.githubusercontent.com/Mar-7th/StarRailRes/dbe8cdfcfb0bf657b9fe1cf92d5537f118ccb487/index_new/cn/light_cone_ranks.json</x:v>
      </x:c>
    </x:row>
    <x:row r="671" ht="38" customHeight="1">
      <x:c r="A671" s="6" t="str">
        <x:v>23035_2</x:v>
      </x:c>
      <x:c r="B671" s="6" t="str">
        <x:v>23035</x:v>
      </x:c>
      <x:c r="C671" s="6" t="str">
        <x:v>长路终有归途</x:v>
      </x:c>
      <x:c r="D671" s="6" t="n">
        <x:v>2</x:v>
      </x:c>
      <x:c r="E671" s="6" t="str">
        <x:v>新生</x:v>
      </x:c>
      <x:c r="F671" s="7" t="str">
        <x:v>使装备者的击破特攻提高70%。当有敌方目标的弱点被击破时，有100%的基础概率使其陷入【焚灼】状态，受到的击破伤害提高21%，持续2回合，此效果可叠加2层。</x:v>
      </x:c>
      <x:c r="G671" s="6" t="str">
        <x:v>[0.7, 1, 0.21, 2, 2]</x:v>
      </x:c>
      <x:c r="H671" s="6" t="str">
        <x:v>https://raw.githubusercontent.com/Mar-7th/StarRailRes/dbe8cdfcfb0bf657b9fe1cf92d5537f118ccb487/index_new/cn/light_cone_ranks.json</x:v>
      </x:c>
    </x:row>
    <x:row r="672" ht="38" customHeight="1">
      <x:c r="A672" s="6" t="str">
        <x:v>23035_3</x:v>
      </x:c>
      <x:c r="B672" s="6" t="str">
        <x:v>23035</x:v>
      </x:c>
      <x:c r="C672" s="6" t="str">
        <x:v>长路终有归途</x:v>
      </x:c>
      <x:c r="D672" s="6" t="n">
        <x:v>3</x:v>
      </x:c>
      <x:c r="E672" s="6" t="str">
        <x:v>新生</x:v>
      </x:c>
      <x:c r="F672" s="7" t="str">
        <x:v>使装备者的击破特攻提高80%。当有敌方目标的弱点被击破时，有100%的基础概率使其陷入【焚灼】状态，受到的击破伤害提高24%，持续2回合，此效果可叠加2层。</x:v>
      </x:c>
      <x:c r="G672" s="6" t="str">
        <x:v>[0.8, 1, 0.24, 2, 2]</x:v>
      </x:c>
      <x:c r="H672" s="6" t="str">
        <x:v>https://raw.githubusercontent.com/Mar-7th/StarRailRes/dbe8cdfcfb0bf657b9fe1cf92d5537f118ccb487/index_new/cn/light_cone_ranks.json</x:v>
      </x:c>
    </x:row>
    <x:row r="673" ht="38" customHeight="1">
      <x:c r="A673" s="6" t="str">
        <x:v>23035_4</x:v>
      </x:c>
      <x:c r="B673" s="6" t="str">
        <x:v>23035</x:v>
      </x:c>
      <x:c r="C673" s="6" t="str">
        <x:v>长路终有归途</x:v>
      </x:c>
      <x:c r="D673" s="6" t="n">
        <x:v>4</x:v>
      </x:c>
      <x:c r="E673" s="6" t="str">
        <x:v>新生</x:v>
      </x:c>
      <x:c r="F673" s="7" t="str">
        <x:v>使装备者的击破特攻提高90%。当有敌方目标的弱点被击破时，有100%的基础概率使其陷入【焚灼】状态，受到的击破伤害提高27%，持续2回合，此效果可叠加2层。</x:v>
      </x:c>
      <x:c r="G673" s="6" t="str">
        <x:v>[0.9, 1, 0.27, 2, 2]</x:v>
      </x:c>
      <x:c r="H673" s="6" t="str">
        <x:v>https://raw.githubusercontent.com/Mar-7th/StarRailRes/dbe8cdfcfb0bf657b9fe1cf92d5537f118ccb487/index_new/cn/light_cone_ranks.json</x:v>
      </x:c>
    </x:row>
    <x:row r="674" ht="38" customHeight="1">
      <x:c r="A674" s="6" t="str">
        <x:v>23035_5</x:v>
      </x:c>
      <x:c r="B674" s="6" t="str">
        <x:v>23035</x:v>
      </x:c>
      <x:c r="C674" s="6" t="str">
        <x:v>长路终有归途</x:v>
      </x:c>
      <x:c r="D674" s="6" t="n">
        <x:v>5</x:v>
      </x:c>
      <x:c r="E674" s="6" t="str">
        <x:v>新生</x:v>
      </x:c>
      <x:c r="F674" s="7" t="str">
        <x:v>使装备者的击破特攻提高100%。当有敌方目标的弱点被击破时，有100%的基础概率使其陷入【焚灼】状态，受到的击破伤害提高30%，持续2回合，此效果可叠加2层。</x:v>
      </x:c>
      <x:c r="G674" s="6" t="str">
        <x:v>[1, 1, 0.3, 2, 2]</x:v>
      </x:c>
      <x:c r="H674" s="6" t="str">
        <x:v>https://raw.githubusercontent.com/Mar-7th/StarRailRes/dbe8cdfcfb0bf657b9fe1cf92d5537f118ccb487/index_new/cn/light_cone_ranks.json</x:v>
      </x:c>
    </x:row>
    <x:row r="675" ht="53" customHeight="1">
      <x:c r="A675" s="6" t="str">
        <x:v>23036_1</x:v>
      </x:c>
      <x:c r="B675" s="6" t="str">
        <x:v>23036</x:v>
      </x:c>
      <x:c r="C675" s="6" t="str">
        <x:v>将光阴织成黄金</x:v>
      </x:c>
      <x:c r="D675" s="6" t="n">
        <x:v>1</x:v>
      </x:c>
      <x:c r="E675" s="6" t="str">
        <x:v>创设</x:v>
      </x:c>
      <x:c r="F675" s="7" t="str">
        <x:v>使装备者的基础速度提高12，装备者和装备者的忆灵在攻击后使装备者获得1层【织锦】，每层【织锦】使装备者和装备者的忆灵暴击伤害提高9%，最多叠加6层。叠加至上限时，每层【织锦】额外使造成的普攻伤害提高9%。</x:v>
      </x:c>
      <x:c r="G675" s="6" t="str">
        <x:v>[12, 6, 0.09, 0.09]</x:v>
      </x:c>
      <x:c r="H675" s="6" t="str">
        <x:v>https://raw.githubusercontent.com/Mar-7th/StarRailRes/dbe8cdfcfb0bf657b9fe1cf92d5537f118ccb487/index_new/cn/light_cone_ranks.json</x:v>
      </x:c>
    </x:row>
    <x:row r="676" ht="53" customHeight="1">
      <x:c r="A676" s="6" t="str">
        <x:v>23036_2</x:v>
      </x:c>
      <x:c r="B676" s="6" t="str">
        <x:v>23036</x:v>
      </x:c>
      <x:c r="C676" s="6" t="str">
        <x:v>将光阴织成黄金</x:v>
      </x:c>
      <x:c r="D676" s="6" t="n">
        <x:v>2</x:v>
      </x:c>
      <x:c r="E676" s="6" t="str">
        <x:v>创设</x:v>
      </x:c>
      <x:c r="F676" s="7" t="str">
        <x:v>使装备者的基础速度提高14，装备者和装备者的忆灵在攻击后使装备者获得1层【织锦】，每层【织锦】使装备者和装备者的忆灵暴击伤害提高10.5%，最多叠加6层。叠加至上限时，每层【织锦】额外使造成的普攻伤害提高10.5%。</x:v>
      </x:c>
      <x:c r="G676" s="6" t="str">
        <x:v>[14, 6, 0.105, 0.105]</x:v>
      </x:c>
      <x:c r="H676" s="6" t="str">
        <x:v>https://raw.githubusercontent.com/Mar-7th/StarRailRes/dbe8cdfcfb0bf657b9fe1cf92d5537f118ccb487/index_new/cn/light_cone_ranks.json</x:v>
      </x:c>
    </x:row>
    <x:row r="677" ht="53" customHeight="1">
      <x:c r="A677" s="6" t="str">
        <x:v>23036_3</x:v>
      </x:c>
      <x:c r="B677" s="6" t="str">
        <x:v>23036</x:v>
      </x:c>
      <x:c r="C677" s="6" t="str">
        <x:v>将光阴织成黄金</x:v>
      </x:c>
      <x:c r="D677" s="6" t="n">
        <x:v>3</x:v>
      </x:c>
      <x:c r="E677" s="6" t="str">
        <x:v>创设</x:v>
      </x:c>
      <x:c r="F677" s="7" t="str">
        <x:v>使装备者的基础速度提高16，装备者和装备者的忆灵在攻击后使装备者获得1层【织锦】，每层【织锦】使装备者和装备者的忆灵暴击伤害提高12%，最多叠加6层。叠加至上限时，每层【织锦】额外使造成的普攻伤害提高12%。</x:v>
      </x:c>
      <x:c r="G677" s="6" t="str">
        <x:v>[16, 6, 0.12, 0.12]</x:v>
      </x:c>
      <x:c r="H677" s="6" t="str">
        <x:v>https://raw.githubusercontent.com/Mar-7th/StarRailRes/dbe8cdfcfb0bf657b9fe1cf92d5537f118ccb487/index_new/cn/light_cone_ranks.json</x:v>
      </x:c>
    </x:row>
    <x:row r="678" ht="53" customHeight="1">
      <x:c r="A678" s="6" t="str">
        <x:v>23036_4</x:v>
      </x:c>
      <x:c r="B678" s="6" t="str">
        <x:v>23036</x:v>
      </x:c>
      <x:c r="C678" s="6" t="str">
        <x:v>将光阴织成黄金</x:v>
      </x:c>
      <x:c r="D678" s="6" t="n">
        <x:v>4</x:v>
      </x:c>
      <x:c r="E678" s="6" t="str">
        <x:v>创设</x:v>
      </x:c>
      <x:c r="F678" s="7" t="str">
        <x:v>使装备者的基础速度提高18，装备者和装备者的忆灵在攻击后使装备者获得1层【织锦】，每层【织锦】使装备者和装备者的忆灵暴击伤害提高13.5%，最多叠加6层。叠加至上限时，每层【织锦】额外使造成的普攻伤害提高13.5%。</x:v>
      </x:c>
      <x:c r="G678" s="6" t="str">
        <x:v>[18, 6, 0.135, 0.135]</x:v>
      </x:c>
      <x:c r="H678" s="6" t="str">
        <x:v>https://raw.githubusercontent.com/Mar-7th/StarRailRes/dbe8cdfcfb0bf657b9fe1cf92d5537f118ccb487/index_new/cn/light_cone_ranks.json</x:v>
      </x:c>
    </x:row>
    <x:row r="679" ht="53" customHeight="1">
      <x:c r="A679" s="6" t="str">
        <x:v>23036_5</x:v>
      </x:c>
      <x:c r="B679" s="6" t="str">
        <x:v>23036</x:v>
      </x:c>
      <x:c r="C679" s="6" t="str">
        <x:v>将光阴织成黄金</x:v>
      </x:c>
      <x:c r="D679" s="6" t="n">
        <x:v>5</x:v>
      </x:c>
      <x:c r="E679" s="6" t="str">
        <x:v>创设</x:v>
      </x:c>
      <x:c r="F679" s="7" t="str">
        <x:v>使装备者的基础速度提高20，装备者和装备者的忆灵在攻击后使装备者获得1层【织锦】，每层【织锦】使装备者和装备者的忆灵暴击伤害提高15%，最多叠加6层。叠加至上限时，每层【织锦】额外使造成的普攻伤害提高15%。</x:v>
      </x:c>
      <x:c r="G679" s="6" t="str">
        <x:v>[20, 6, 0.15, 0.15]</x:v>
      </x:c>
      <x:c r="H679" s="6" t="str">
        <x:v>https://raw.githubusercontent.com/Mar-7th/StarRailRes/dbe8cdfcfb0bf657b9fe1cf92d5537f118ccb487/index_new/cn/light_cone_ranks.json</x:v>
      </x:c>
    </x:row>
    <x:row r="680" ht="53" customHeight="1">
      <x:c r="A680" s="6" t="str">
        <x:v>23037_1</x:v>
      </x:c>
      <x:c r="B680" s="6" t="str">
        <x:v>23037</x:v>
      </x:c>
      <x:c r="C680" s="6" t="str">
        <x:v>向着不可追问处</x:v>
      </x:c>
      <x:c r="D680" s="6" t="n">
        <x:v>1</x:v>
      </x:c>
      <x:c r="E680" s="6" t="str">
        <x:v>思维游戏</x:v>
      </x:c>
      <x:c r="F680" s="7" t="str">
        <x:v>使装备者的暴击率提高12%。装备者施放终结技时，使装备者造成的战技和终结技伤害提高60%，持续3回合。装备者施放终结技后，若本次终结技消耗的能量大于等于140点，恢复1个战技点。</x:v>
      </x:c>
      <x:c r="G680" s="6" t="str">
        <x:v>[0.12, 2, 140, 0.6, 3]</x:v>
      </x:c>
      <x:c r="H680" s="6" t="str">
        <x:v>https://raw.githubusercontent.com/Mar-7th/StarRailRes/dbe8cdfcfb0bf657b9fe1cf92d5537f118ccb487/index_new/cn/light_cone_ranks.json</x:v>
      </x:c>
    </x:row>
    <x:row r="681" ht="53" customHeight="1">
      <x:c r="A681" s="6" t="str">
        <x:v>23037_2</x:v>
      </x:c>
      <x:c r="B681" s="6" t="str">
        <x:v>23037</x:v>
      </x:c>
      <x:c r="C681" s="6" t="str">
        <x:v>向着不可追问处</x:v>
      </x:c>
      <x:c r="D681" s="6" t="n">
        <x:v>2</x:v>
      </x:c>
      <x:c r="E681" s="6" t="str">
        <x:v>思维游戏</x:v>
      </x:c>
      <x:c r="F681" s="7" t="str">
        <x:v>使装备者的暴击率提高14%。装备者施放终结技时，使装备者造成的战技和终结技伤害提高70%，持续3回合。装备者施放终结技后，若本次终结技消耗的能量大于等于140点，恢复1个战技点。</x:v>
      </x:c>
      <x:c r="G681" s="6" t="str">
        <x:v>[0.14, 2, 140, 0.7, 3]</x:v>
      </x:c>
      <x:c r="H681" s="6" t="str">
        <x:v>https://raw.githubusercontent.com/Mar-7th/StarRailRes/dbe8cdfcfb0bf657b9fe1cf92d5537f118ccb487/index_new/cn/light_cone_ranks.json</x:v>
      </x:c>
    </x:row>
    <x:row r="682" ht="53" customHeight="1">
      <x:c r="A682" s="6" t="str">
        <x:v>23037_3</x:v>
      </x:c>
      <x:c r="B682" s="6" t="str">
        <x:v>23037</x:v>
      </x:c>
      <x:c r="C682" s="6" t="str">
        <x:v>向着不可追问处</x:v>
      </x:c>
      <x:c r="D682" s="6" t="n">
        <x:v>3</x:v>
      </x:c>
      <x:c r="E682" s="6" t="str">
        <x:v>思维游戏</x:v>
      </x:c>
      <x:c r="F682" s="7" t="str">
        <x:v>使装备者的暴击率提高16%。装备者施放终结技时，使装备者造成的战技和终结技伤害提高80%，持续3回合。装备者施放终结技后，若本次终结技消耗的能量大于等于140点，恢复1个战技点。</x:v>
      </x:c>
      <x:c r="G682" s="6" t="str">
        <x:v>[0.16, 2, 140, 0.8, 3]</x:v>
      </x:c>
      <x:c r="H682" s="6" t="str">
        <x:v>https://raw.githubusercontent.com/Mar-7th/StarRailRes/dbe8cdfcfb0bf657b9fe1cf92d5537f118ccb487/index_new/cn/light_cone_ranks.json</x:v>
      </x:c>
    </x:row>
    <x:row r="683" ht="53" customHeight="1">
      <x:c r="A683" s="6" t="str">
        <x:v>23037_4</x:v>
      </x:c>
      <x:c r="B683" s="6" t="str">
        <x:v>23037</x:v>
      </x:c>
      <x:c r="C683" s="6" t="str">
        <x:v>向着不可追问处</x:v>
      </x:c>
      <x:c r="D683" s="6" t="n">
        <x:v>4</x:v>
      </x:c>
      <x:c r="E683" s="6" t="str">
        <x:v>思维游戏</x:v>
      </x:c>
      <x:c r="F683" s="7" t="str">
        <x:v>使装备者的暴击率提高18%。装备者施放终结技时，使装备者造成的战技和终结技伤害提高90%，持续3回合。装备者施放终结技后，若本次终结技消耗的能量大于等于140点，恢复1个战技点。</x:v>
      </x:c>
      <x:c r="G683" s="6" t="str">
        <x:v>[0.18, 2, 140, 0.9, 3]</x:v>
      </x:c>
      <x:c r="H683" s="6" t="str">
        <x:v>https://raw.githubusercontent.com/Mar-7th/StarRailRes/dbe8cdfcfb0bf657b9fe1cf92d5537f118ccb487/index_new/cn/light_cone_ranks.json</x:v>
      </x:c>
    </x:row>
    <x:row r="684" ht="53" customHeight="1">
      <x:c r="A684" s="6" t="str">
        <x:v>23037_5</x:v>
      </x:c>
      <x:c r="B684" s="6" t="str">
        <x:v>23037</x:v>
      </x:c>
      <x:c r="C684" s="6" t="str">
        <x:v>向着不可追问处</x:v>
      </x:c>
      <x:c r="D684" s="6" t="n">
        <x:v>5</x:v>
      </x:c>
      <x:c r="E684" s="6" t="str">
        <x:v>思维游戏</x:v>
      </x:c>
      <x:c r="F684" s="7" t="str">
        <x:v>使装备者的暴击率提高20%。装备者施放终结技时，使装备者造成的战技和终结技伤害提高100%，持续3回合。装备者施放终结技后，若本次终结技消耗的能量大于等于140点，恢复1个战技点。</x:v>
      </x:c>
      <x:c r="G684" s="6" t="str">
        <x:v>[0.2, 2, 140, 1, 3]</x:v>
      </x:c>
      <x:c r="H684" s="6" t="str">
        <x:v>https://raw.githubusercontent.com/Mar-7th/StarRailRes/dbe8cdfcfb0bf657b9fe1cf92d5537f118ccb487/index_new/cn/light_cone_ranks.json</x:v>
      </x:c>
    </x:row>
    <x:row r="685" ht="53" customHeight="1">
      <x:c r="A685" s="6" t="str">
        <x:v>23038_1</x:v>
      </x:c>
      <x:c r="B685" s="6" t="str">
        <x:v>23038</x:v>
      </x:c>
      <x:c r="C685" s="6" t="str">
        <x:v>如果时间是一朵花</x:v>
      </x:c>
      <x:c r="D685" s="6" t="n">
        <x:v>1</x:v>
      </x:c>
      <x:c r="E685" s="6" t="str">
        <x:v>希冀</x:v>
      </x:c>
      <x:c r="F685" s="7" t="str">
        <x:v>使装备者的暴击伤害提高36%。装备者施放追加攻击后额外恢复12点能量，并获得【谕示】，持续2回合。当装备者持有【谕示】时，我方全体目标的暴击伤害提高48%。进入战斗时，装备者恢复21点能量，并获得【谕示】，持续2回合。</x:v>
      </x:c>
      <x:c r="G685" s="6" t="str">
        <x:v>[0.36, 12, 2, 0.48, 21, 2]</x:v>
      </x:c>
      <x:c r="H685" s="6" t="str">
        <x:v>https://raw.githubusercontent.com/Mar-7th/StarRailRes/dbe8cdfcfb0bf657b9fe1cf92d5537f118ccb487/index_new/cn/light_cone_ranks.json</x:v>
      </x:c>
    </x:row>
    <x:row r="686" ht="53" customHeight="1">
      <x:c r="A686" s="6" t="str">
        <x:v>23038_2</x:v>
      </x:c>
      <x:c r="B686" s="6" t="str">
        <x:v>23038</x:v>
      </x:c>
      <x:c r="C686" s="6" t="str">
        <x:v>如果时间是一朵花</x:v>
      </x:c>
      <x:c r="D686" s="6" t="n">
        <x:v>2</x:v>
      </x:c>
      <x:c r="E686" s="6" t="str">
        <x:v>希冀</x:v>
      </x:c>
      <x:c r="F686" s="7" t="str">
        <x:v>使装备者的暴击伤害提高42%。装备者施放追加攻击后额外恢复12点能量，并获得【谕示】，持续2回合。当装备者持有【谕示】时，我方全体目标的暴击伤害提高60%。进入战斗时，装备者恢复21点能量，并获得【谕示】，持续2回合。</x:v>
      </x:c>
      <x:c r="G686" s="6" t="str">
        <x:v>[0.42, 12, 2, 0.6, 21, 2]</x:v>
      </x:c>
      <x:c r="H686" s="6" t="str">
        <x:v>https://raw.githubusercontent.com/Mar-7th/StarRailRes/dbe8cdfcfb0bf657b9fe1cf92d5537f118ccb487/index_new/cn/light_cone_ranks.json</x:v>
      </x:c>
    </x:row>
    <x:row r="687" ht="53" customHeight="1">
      <x:c r="A687" s="6" t="str">
        <x:v>23038_3</x:v>
      </x:c>
      <x:c r="B687" s="6" t="str">
        <x:v>23038</x:v>
      </x:c>
      <x:c r="C687" s="6" t="str">
        <x:v>如果时间是一朵花</x:v>
      </x:c>
      <x:c r="D687" s="6" t="n">
        <x:v>3</x:v>
      </x:c>
      <x:c r="E687" s="6" t="str">
        <x:v>希冀</x:v>
      </x:c>
      <x:c r="F687" s="7" t="str">
        <x:v>使装备者的暴击伤害提高48%。装备者施放追加攻击后额外恢复12点能量，并获得【谕示】，持续2回合。当装备者持有【谕示】时，我方全体目标的暴击伤害提高72%。进入战斗时，装备者恢复21点能量，并获得【谕示】，持续2回合。</x:v>
      </x:c>
      <x:c r="G687" s="6" t="str">
        <x:v>[0.48, 12, 2, 0.72, 21, 2]</x:v>
      </x:c>
      <x:c r="H687" s="6" t="str">
        <x:v>https://raw.githubusercontent.com/Mar-7th/StarRailRes/dbe8cdfcfb0bf657b9fe1cf92d5537f118ccb487/index_new/cn/light_cone_ranks.json</x:v>
      </x:c>
    </x:row>
    <x:row r="688" ht="53" customHeight="1">
      <x:c r="A688" s="6" t="str">
        <x:v>23038_4</x:v>
      </x:c>
      <x:c r="B688" s="6" t="str">
        <x:v>23038</x:v>
      </x:c>
      <x:c r="C688" s="6" t="str">
        <x:v>如果时间是一朵花</x:v>
      </x:c>
      <x:c r="D688" s="6" t="n">
        <x:v>4</x:v>
      </x:c>
      <x:c r="E688" s="6" t="str">
        <x:v>希冀</x:v>
      </x:c>
      <x:c r="F688" s="7" t="str">
        <x:v>使装备者的暴击伤害提高54%。装备者施放追加攻击后额外恢复12点能量，并获得【谕示】，持续2回合。当装备者持有【谕示】时，我方全体目标的暴击伤害提高84%。进入战斗时，装备者恢复21点能量，并获得【谕示】，持续2回合。</x:v>
      </x:c>
      <x:c r="G688" s="6" t="str">
        <x:v>[0.54, 12, 2, 0.84, 21, 2]</x:v>
      </x:c>
      <x:c r="H688" s="6" t="str">
        <x:v>https://raw.githubusercontent.com/Mar-7th/StarRailRes/dbe8cdfcfb0bf657b9fe1cf92d5537f118ccb487/index_new/cn/light_cone_ranks.json</x:v>
      </x:c>
    </x:row>
    <x:row r="689" ht="53" customHeight="1">
      <x:c r="A689" s="6" t="str">
        <x:v>23038_5</x:v>
      </x:c>
      <x:c r="B689" s="6" t="str">
        <x:v>23038</x:v>
      </x:c>
      <x:c r="C689" s="6" t="str">
        <x:v>如果时间是一朵花</x:v>
      </x:c>
      <x:c r="D689" s="6" t="n">
        <x:v>5</x:v>
      </x:c>
      <x:c r="E689" s="6" t="str">
        <x:v>希冀</x:v>
      </x:c>
      <x:c r="F689" s="7" t="str">
        <x:v>使装备者的暴击伤害提高60%。装备者施放追加攻击后额外恢复12点能量，并获得【谕示】，持续2回合。当装备者持有【谕示】时，我方全体目标的暴击伤害提高96%。进入战斗时，装备者恢复21点能量，并获得【谕示】，持续2回合。</x:v>
      </x:c>
      <x:c r="G689" s="6" t="str">
        <x:v>[0.6, 12, 2, 0.96, 21, 2]</x:v>
      </x:c>
      <x:c r="H689" s="6" t="str">
        <x:v>https://raw.githubusercontent.com/Mar-7th/StarRailRes/dbe8cdfcfb0bf657b9fe1cf92d5537f118ccb487/index_new/cn/light_cone_ranks.json</x:v>
      </x:c>
    </x:row>
    <x:row r="690" ht="53" customHeight="1">
      <x:c r="A690" s="6" t="str">
        <x:v>23039_1</x:v>
      </x:c>
      <x:c r="B690" s="6" t="str">
        <x:v>23039</x:v>
      </x:c>
      <x:c r="C690" s="6" t="str">
        <x:v>血火啊，燃烧前路</x:v>
      </x:c>
      <x:c r="D690" s="6" t="n">
        <x:v>1</x:v>
      </x:c>
      <x:c r="E690" s="6" t="str">
        <x:v>远望</x:v>
      </x:c>
      <x:c r="F690" s="7" t="str">
        <x:v>使装备者的生命上限提高18%，受到的治疗量提高20%，施放战技或终结技时消耗等同于自身6%生命上限的生命值，并使本次攻击造成的伤害提高30%，若该效果消耗的生命值高于500点，可使伤害额外提高30%。
若当前生命值不足，该效果最多使装备者的当前生命值降低至1点。</x:v>
      </x:c>
      <x:c r="G690" s="6" t="str">
        <x:v>[0.18, 0.06, 0.3, 500, 0.3, 0.2]</x:v>
      </x:c>
      <x:c r="H690" s="6" t="str">
        <x:v>https://raw.githubusercontent.com/Mar-7th/StarRailRes/dbe8cdfcfb0bf657b9fe1cf92d5537f118ccb487/index_new/cn/light_cone_ranks.json</x:v>
      </x:c>
    </x:row>
    <x:row r="691" ht="68" customHeight="1">
      <x:c r="A691" s="6" t="str">
        <x:v>23039_2</x:v>
      </x:c>
      <x:c r="B691" s="6" t="str">
        <x:v>23039</x:v>
      </x:c>
      <x:c r="C691" s="6" t="str">
        <x:v>血火啊，燃烧前路</x:v>
      </x:c>
      <x:c r="D691" s="6" t="n">
        <x:v>2</x:v>
      </x:c>
      <x:c r="E691" s="6" t="str">
        <x:v>远望</x:v>
      </x:c>
      <x:c r="F691" s="7" t="str">
        <x:v>使装备者的生命上限提高21%，受到的治疗量提高25%，施放战技或终结技时消耗等同于自身6.5%生命上限的生命值，并使本次攻击造成的伤害提高35%，若该效果消耗的生命值高于500点，可使伤害额外提高35%。
若当前生命值不足，该效果最多使装备者的当前生命值降低至1点。</x:v>
      </x:c>
      <x:c r="G691" s="6" t="str">
        <x:v>[0.21, 0.065, 0.35, 500, 0.35, 0.25]</x:v>
      </x:c>
      <x:c r="H691" s="6" t="str">
        <x:v>https://raw.githubusercontent.com/Mar-7th/StarRailRes/dbe8cdfcfb0bf657b9fe1cf92d5537f118ccb487/index_new/cn/light_cone_ranks.json</x:v>
      </x:c>
    </x:row>
    <x:row r="692" ht="53" customHeight="1">
      <x:c r="A692" s="6" t="str">
        <x:v>23039_3</x:v>
      </x:c>
      <x:c r="B692" s="6" t="str">
        <x:v>23039</x:v>
      </x:c>
      <x:c r="C692" s="6" t="str">
        <x:v>血火啊，燃烧前路</x:v>
      </x:c>
      <x:c r="D692" s="6" t="n">
        <x:v>3</x:v>
      </x:c>
      <x:c r="E692" s="6" t="str">
        <x:v>远望</x:v>
      </x:c>
      <x:c r="F692" s="7" t="str">
        <x:v>使装备者的生命上限提高24%，受到的治疗量提高30%，施放战技或终结技时消耗等同于自身7%生命上限的生命值，并使本次攻击造成的伤害提高40%，若该效果消耗的生命值高于500点，可使伤害额外提高40%。
若当前生命值不足，该效果最多使装备者的当前生命值降低至1点。</x:v>
      </x:c>
      <x:c r="G692" s="6" t="str">
        <x:v>[0.24, 0.07, 0.4, 500, 0.4, 0.3]</x:v>
      </x:c>
      <x:c r="H692" s="6" t="str">
        <x:v>https://raw.githubusercontent.com/Mar-7th/StarRailRes/dbe8cdfcfb0bf657b9fe1cf92d5537f118ccb487/index_new/cn/light_cone_ranks.json</x:v>
      </x:c>
    </x:row>
    <x:row r="693" ht="68" customHeight="1">
      <x:c r="A693" s="6" t="str">
        <x:v>23039_4</x:v>
      </x:c>
      <x:c r="B693" s="6" t="str">
        <x:v>23039</x:v>
      </x:c>
      <x:c r="C693" s="6" t="str">
        <x:v>血火啊，燃烧前路</x:v>
      </x:c>
      <x:c r="D693" s="6" t="n">
        <x:v>4</x:v>
      </x:c>
      <x:c r="E693" s="6" t="str">
        <x:v>远望</x:v>
      </x:c>
      <x:c r="F693" s="7" t="str">
        <x:v>使装备者的生命上限提高27%，受到的治疗量提高35%，施放战技或终结技时消耗等同于自身7.5%生命上限的生命值，并使本次攻击造成的伤害提高45%，若该效果消耗的生命值高于500点，可使伤害额外提高45%。
若当前生命值不足，该效果最多使装备者的当前生命值降低至1点。</x:v>
      </x:c>
      <x:c r="G693" s="6" t="str">
        <x:v>[0.27, 0.075, 0.45, 500, 0.45, 0.35]</x:v>
      </x:c>
      <x:c r="H693" s="6" t="str">
        <x:v>https://raw.githubusercontent.com/Mar-7th/StarRailRes/dbe8cdfcfb0bf657b9fe1cf92d5537f118ccb487/index_new/cn/light_cone_ranks.json</x:v>
      </x:c>
    </x:row>
    <x:row r="694" ht="53" customHeight="1">
      <x:c r="A694" s="6" t="str">
        <x:v>23039_5</x:v>
      </x:c>
      <x:c r="B694" s="6" t="str">
        <x:v>23039</x:v>
      </x:c>
      <x:c r="C694" s="6" t="str">
        <x:v>血火啊，燃烧前路</x:v>
      </x:c>
      <x:c r="D694" s="6" t="n">
        <x:v>5</x:v>
      </x:c>
      <x:c r="E694" s="6" t="str">
        <x:v>远望</x:v>
      </x:c>
      <x:c r="F694" s="7" t="str">
        <x:v>使装备者的生命上限提高30%，受到的治疗量提高40%，施放战技或终结技时消耗等同于自身8%生命上限的生命值，并使本次攻击造成的伤害提高50%，若该效果消耗的生命值高于500点，可使伤害额外提高50%。
若当前生命值不足，该效果最多使装备者的当前生命值降低至1点。</x:v>
      </x:c>
      <x:c r="G694" s="6" t="str">
        <x:v>[0.3, 0.08, 0.5, 500, 0.5, 0.4]</x:v>
      </x:c>
      <x:c r="H694" s="6" t="str">
        <x:v>https://raw.githubusercontent.com/Mar-7th/StarRailRes/dbe8cdfcfb0bf657b9fe1cf92d5537f118ccb487/index_new/cn/light_cone_ranks.json</x:v>
      </x:c>
    </x:row>
    <x:row r="695" ht="68" customHeight="1">
      <x:c r="A695" s="6" t="str">
        <x:v>23040_1</x:v>
      </x:c>
      <x:c r="B695" s="6" t="str">
        <x:v>23040</x:v>
      </x:c>
      <x:c r="C695" s="6" t="str">
        <x:v>让告别，更美一些</x:v>
      </x:c>
      <x:c r="D695" s="6" t="n">
        <x:v>1</x:v>
      </x:c>
      <x:c r="E695" s="6" t="str">
        <x:v>铭刻</x:v>
      </x:c>
      <x:c r="F695" s="7" t="str">
        <x:v>使装备者的生命上限提高30%，装备者或装备者的忆灵在自身回合内损失生命值时，装备者获得【冥花】，【冥花】可以使装备者和装备者的忆灵造成伤害时，无视目标30%的防御力，持续2回合。
当装备者的忆灵消失时，使装备者行动提前12%。该效果最多触发1次，装备者每次施放终结技时重置触发次数。</x:v>
      </x:c>
      <x:c r="G695" s="6" t="str">
        <x:v>[0.3, 0.3, 2, 0.12]</x:v>
      </x:c>
      <x:c r="H695" s="6" t="str">
        <x:v>https://raw.githubusercontent.com/Mar-7th/StarRailRes/dbe8cdfcfb0bf657b9fe1cf92d5537f118ccb487/index_new/cn/light_cone_ranks.json</x:v>
      </x:c>
    </x:row>
    <x:row r="696" ht="68" customHeight="1">
      <x:c r="A696" s="6" t="str">
        <x:v>23040_2</x:v>
      </x:c>
      <x:c r="B696" s="6" t="str">
        <x:v>23040</x:v>
      </x:c>
      <x:c r="C696" s="6" t="str">
        <x:v>让告别，更美一些</x:v>
      </x:c>
      <x:c r="D696" s="6" t="n">
        <x:v>2</x:v>
      </x:c>
      <x:c r="E696" s="6" t="str">
        <x:v>铭刻</x:v>
      </x:c>
      <x:c r="F696" s="7" t="str">
        <x:v>使装备者的生命上限提高37.5%，装备者或装备者的忆灵在自身回合内损失生命值时，装备者获得【冥花】，【冥花】可以使装备者和装备者的忆灵造成伤害时，无视目标35%的防御力，持续2回合。
当装备者的忆灵消失时，使装备者行动提前15%。该效果最多触发1次，装备者每次施放终结技时重置触发次数。</x:v>
      </x:c>
      <x:c r="G696" s="6" t="str">
        <x:v>[0.375, 0.35, 2, 0.15]</x:v>
      </x:c>
      <x:c r="H696" s="6" t="str">
        <x:v>https://raw.githubusercontent.com/Mar-7th/StarRailRes/dbe8cdfcfb0bf657b9fe1cf92d5537f118ccb487/index_new/cn/light_cone_ranks.json</x:v>
      </x:c>
    </x:row>
    <x:row r="697" ht="68" customHeight="1">
      <x:c r="A697" s="6" t="str">
        <x:v>23040_3</x:v>
      </x:c>
      <x:c r="B697" s="6" t="str">
        <x:v>23040</x:v>
      </x:c>
      <x:c r="C697" s="6" t="str">
        <x:v>让告别，更美一些</x:v>
      </x:c>
      <x:c r="D697" s="6" t="n">
        <x:v>3</x:v>
      </x:c>
      <x:c r="E697" s="6" t="str">
        <x:v>铭刻</x:v>
      </x:c>
      <x:c r="F697" s="7" t="str">
        <x:v>使装备者的生命上限提高45%，装备者或装备者的忆灵在自身回合内损失生命值时，装备者获得【冥花】，【冥花】可以使装备者和装备者的忆灵造成伤害时，无视目标40%的防御力，持续2回合。
当装备者的忆灵消失时，使装备者行动提前18%。该效果最多触发1次，装备者每次施放终结技时重置触发次数。</x:v>
      </x:c>
      <x:c r="G697" s="6" t="str">
        <x:v>[0.45, 0.4, 2, 0.18]</x:v>
      </x:c>
      <x:c r="H697" s="6" t="str">
        <x:v>https://raw.githubusercontent.com/Mar-7th/StarRailRes/dbe8cdfcfb0bf657b9fe1cf92d5537f118ccb487/index_new/cn/light_cone_ranks.json</x:v>
      </x:c>
    </x:row>
    <x:row r="698" ht="68" customHeight="1">
      <x:c r="A698" s="6" t="str">
        <x:v>23040_4</x:v>
      </x:c>
      <x:c r="B698" s="6" t="str">
        <x:v>23040</x:v>
      </x:c>
      <x:c r="C698" s="6" t="str">
        <x:v>让告别，更美一些</x:v>
      </x:c>
      <x:c r="D698" s="6" t="n">
        <x:v>4</x:v>
      </x:c>
      <x:c r="E698" s="6" t="str">
        <x:v>铭刻</x:v>
      </x:c>
      <x:c r="F698" s="7" t="str">
        <x:v>使装备者的生命上限提高52.5%，装备者或装备者的忆灵在自身回合内损失生命值时，装备者获得【冥花】，【冥花】可以使装备者和装备者的忆灵造成伤害时，无视目标45%的防御力，持续2回合。
当装备者的忆灵消失时，使装备者行动提前21%。该效果最多触发1次，装备者每次施放终结技时重置触发次数。</x:v>
      </x:c>
      <x:c r="G698" s="6" t="str">
        <x:v>[0.525, 0.45, 2, 0.21]</x:v>
      </x:c>
      <x:c r="H698" s="6" t="str">
        <x:v>https://raw.githubusercontent.com/Mar-7th/StarRailRes/dbe8cdfcfb0bf657b9fe1cf92d5537f118ccb487/index_new/cn/light_cone_ranks.json</x:v>
      </x:c>
    </x:row>
    <x:row r="699" ht="68" customHeight="1">
      <x:c r="A699" s="6" t="str">
        <x:v>23040_5</x:v>
      </x:c>
      <x:c r="B699" s="6" t="str">
        <x:v>23040</x:v>
      </x:c>
      <x:c r="C699" s="6" t="str">
        <x:v>让告别，更美一些</x:v>
      </x:c>
      <x:c r="D699" s="6" t="n">
        <x:v>5</x:v>
      </x:c>
      <x:c r="E699" s="6" t="str">
        <x:v>铭刻</x:v>
      </x:c>
      <x:c r="F699" s="7" t="str">
        <x:v>使装备者的生命上限提高60%，装备者或装备者的忆灵在自身回合内损失生命值时，装备者获得【冥花】，【冥花】可以使装备者和装备者的忆灵造成伤害时，无视目标50%的防御力，持续2回合。
当装备者的忆灵消失时，使装备者行动提前24%。该效果最多触发1次，装备者每次施放终结技时重置触发次数。</x:v>
      </x:c>
      <x:c r="G699" s="6" t="str">
        <x:v>[0.6, 0.5, 2, 0.24]</x:v>
      </x:c>
      <x:c r="H699" s="6" t="str">
        <x:v>https://raw.githubusercontent.com/Mar-7th/StarRailRes/dbe8cdfcfb0bf657b9fe1cf92d5537f118ccb487/index_new/cn/light_cone_ranks.json</x:v>
      </x:c>
    </x:row>
    <x:row r="700" ht="53" customHeight="1">
      <x:c r="A700" s="6" t="str">
        <x:v>23041_1</x:v>
      </x:c>
      <x:c r="B700" s="6" t="str">
        <x:v>23041</x:v>
      </x:c>
      <x:c r="C700" s="6" t="str">
        <x:v>生命当付之一炬</x:v>
      </x:c>
      <x:c r="D700" s="6" t="n">
        <x:v>1</x:v>
      </x:c>
      <x:c r="E700" s="6" t="str">
        <x:v>熔炼</x:v>
      </x:c>
      <x:c r="F700" s="7" t="str">
        <x:v>装备者回合开始时恢复10点能量。若敌方目标拥有装备者添加的弱点，装备者对其造成的伤害提高60%。
当敌方目标受到装备者攻击时，装备者使其防御力降低12%，持续2回合。同类效果无法叠加。</x:v>
      </x:c>
      <x:c r="G700" s="6" t="str">
        <x:v>[0, 0.12, 0.6, 2, 10]</x:v>
      </x:c>
      <x:c r="H700" s="6" t="str">
        <x:v>https://raw.githubusercontent.com/Mar-7th/StarRailRes/dbe8cdfcfb0bf657b9fe1cf92d5537f118ccb487/index_new/cn/light_cone_ranks.json</x:v>
      </x:c>
    </x:row>
    <x:row r="701" ht="53" customHeight="1">
      <x:c r="A701" s="6" t="str">
        <x:v>23041_2</x:v>
      </x:c>
      <x:c r="B701" s="6" t="str">
        <x:v>23041</x:v>
      </x:c>
      <x:c r="C701" s="6" t="str">
        <x:v>生命当付之一炬</x:v>
      </x:c>
      <x:c r="D701" s="6" t="n">
        <x:v>2</x:v>
      </x:c>
      <x:c r="E701" s="6" t="str">
        <x:v>熔炼</x:v>
      </x:c>
      <x:c r="F701" s="7" t="str">
        <x:v>装备者回合开始时恢复10点能量。若敌方目标拥有装备者添加的弱点，装备者对其造成的伤害提高70%。
当敌方目标受到装备者攻击时，装备者使其防御力降低15%，持续2回合。同类效果无法叠加。</x:v>
      </x:c>
      <x:c r="G701" s="6" t="str">
        <x:v>[0, 0.15, 0.7, 2, 10]</x:v>
      </x:c>
      <x:c r="H701" s="6" t="str">
        <x:v>https://raw.githubusercontent.com/Mar-7th/StarRailRes/dbe8cdfcfb0bf657b9fe1cf92d5537f118ccb487/index_new/cn/light_cone_ranks.json</x:v>
      </x:c>
    </x:row>
    <x:row r="702" ht="53" customHeight="1">
      <x:c r="A702" s="6" t="str">
        <x:v>23041_3</x:v>
      </x:c>
      <x:c r="B702" s="6" t="str">
        <x:v>23041</x:v>
      </x:c>
      <x:c r="C702" s="6" t="str">
        <x:v>生命当付之一炬</x:v>
      </x:c>
      <x:c r="D702" s="6" t="n">
        <x:v>3</x:v>
      </x:c>
      <x:c r="E702" s="6" t="str">
        <x:v>熔炼</x:v>
      </x:c>
      <x:c r="F702" s="7" t="str">
        <x:v>装备者回合开始时恢复10点能量。若敌方目标拥有装备者添加的弱点，装备者对其造成的伤害提高80%。
当敌方目标受到装备者攻击时，装备者使其防御力降低18%，持续2回合。同类效果无法叠加。</x:v>
      </x:c>
      <x:c r="G702" s="6" t="str">
        <x:v>[0, 0.18, 0.8, 2, 10]</x:v>
      </x:c>
      <x:c r="H702" s="6" t="str">
        <x:v>https://raw.githubusercontent.com/Mar-7th/StarRailRes/dbe8cdfcfb0bf657b9fe1cf92d5537f118ccb487/index_new/cn/light_cone_ranks.json</x:v>
      </x:c>
    </x:row>
    <x:row r="703" ht="53" customHeight="1">
      <x:c r="A703" s="6" t="str">
        <x:v>23041_4</x:v>
      </x:c>
      <x:c r="B703" s="6" t="str">
        <x:v>23041</x:v>
      </x:c>
      <x:c r="C703" s="6" t="str">
        <x:v>生命当付之一炬</x:v>
      </x:c>
      <x:c r="D703" s="6" t="n">
        <x:v>4</x:v>
      </x:c>
      <x:c r="E703" s="6" t="str">
        <x:v>熔炼</x:v>
      </x:c>
      <x:c r="F703" s="7" t="str">
        <x:v>装备者回合开始时恢复10点能量。若敌方目标拥有装备者添加的弱点，装备者对其造成的伤害提高90%。
当敌方目标受到装备者攻击时，装备者使其防御力降低21%，持续2回合。同类效果无法叠加。</x:v>
      </x:c>
      <x:c r="G703" s="6" t="str">
        <x:v>[0, 0.21, 0.9, 2, 10]</x:v>
      </x:c>
      <x:c r="H703" s="6" t="str">
        <x:v>https://raw.githubusercontent.com/Mar-7th/StarRailRes/dbe8cdfcfb0bf657b9fe1cf92d5537f118ccb487/index_new/cn/light_cone_ranks.json</x:v>
      </x:c>
    </x:row>
    <x:row r="704" ht="53" customHeight="1">
      <x:c r="A704" s="6" t="str">
        <x:v>23041_5</x:v>
      </x:c>
      <x:c r="B704" s="6" t="str">
        <x:v>23041</x:v>
      </x:c>
      <x:c r="C704" s="6" t="str">
        <x:v>生命当付之一炬</x:v>
      </x:c>
      <x:c r="D704" s="6" t="n">
        <x:v>5</x:v>
      </x:c>
      <x:c r="E704" s="6" t="str">
        <x:v>熔炼</x:v>
      </x:c>
      <x:c r="F704" s="7" t="str">
        <x:v>装备者回合开始时恢复10点能量。若敌方目标拥有装备者添加的弱点，装备者对其造成的伤害提高100%。
当敌方目标受到装备者攻击时，装备者使其防御力降低24%，持续2回合。同类效果无法叠加。</x:v>
      </x:c>
      <x:c r="G704" s="6" t="str">
        <x:v>[0, 0.24, 1, 2, 10]</x:v>
      </x:c>
      <x:c r="H704" s="6" t="str">
        <x:v>https://raw.githubusercontent.com/Mar-7th/StarRailRes/dbe8cdfcfb0bf657b9fe1cf92d5537f118ccb487/index_new/cn/light_cone_ranks.json</x:v>
      </x:c>
    </x:row>
    <x:row r="705" ht="68" customHeight="1">
      <x:c r="A705" s="6" t="str">
        <x:v>23042_1</x:v>
      </x:c>
      <x:c r="B705" s="6" t="str">
        <x:v>23042</x:v>
      </x:c>
      <x:c r="C705" s="6" t="str">
        <x:v>愿虹光永驻天空</x:v>
      </x:c>
      <x:c r="D705" s="6" t="n">
        <x:v>1</x:v>
      </x:c>
      <x:c r="E705" s="6" t="str">
        <x:v>包容</x:v>
      </x:c>
      <x:c r="F705" s="7" t="str">
        <x:v>使装备者的速度提高18%。装备者施放普攻、战技和终结技时消耗我方全体等同于当前生命值1%的生命值并使装备者的忆灵下一次攻击后额外对攻击目标造成1次等同于250%生命值消耗总量的基于装备者的忆灵属性的附加伤害，随后清空生命值消耗总量。装备者的忆灵施放忆灵技时，使敌方全体受到的伤害提高18%，持续2回合。同类效果无法叠加。</x:v>
      </x:c>
      <x:c r="G705" s="6" t="str">
        <x:v>[0.18, 0.01, 0, 0.18, 2, 2.5]</x:v>
      </x:c>
      <x:c r="H705" s="6" t="str">
        <x:v>https://raw.githubusercontent.com/Mar-7th/StarRailRes/dbe8cdfcfb0bf657b9fe1cf92d5537f118ccb487/index_new/cn/light_cone_ranks.json</x:v>
      </x:c>
    </x:row>
    <x:row r="706" ht="68" customHeight="1">
      <x:c r="A706" s="6" t="str">
        <x:v>23042_2</x:v>
      </x:c>
      <x:c r="B706" s="6" t="str">
        <x:v>23042</x:v>
      </x:c>
      <x:c r="C706" s="6" t="str">
        <x:v>愿虹光永驻天空</x:v>
      </x:c>
      <x:c r="D706" s="6" t="n">
        <x:v>2</x:v>
      </x:c>
      <x:c r="E706" s="6" t="str">
        <x:v>包容</x:v>
      </x:c>
      <x:c r="F706" s="7" t="str">
        <x:v>使装备者的速度提高21%。装备者施放普攻、战技和终结技时消耗我方全体等同于当前生命值1.25%的生命值并使装备者的忆灵下一次攻击后额外对攻击目标造成1次等同于312.5%生命值消耗总量的基于装备者的忆灵属性的附加伤害，随后清空生命值消耗总量。装备者的忆灵施放忆灵技时，使敌方全体受到的伤害提高22.5%，持续2回合。同类效果无法叠加。</x:v>
      </x:c>
      <x:c r="G706" s="6" t="str">
        <x:v>[0.21, 0.0125, 0, 0.225, 2, 3.125]</x:v>
      </x:c>
      <x:c r="H706" s="6" t="str">
        <x:v>https://raw.githubusercontent.com/Mar-7th/StarRailRes/dbe8cdfcfb0bf657b9fe1cf92d5537f118ccb487/index_new/cn/light_cone_ranks.json</x:v>
      </x:c>
    </x:row>
    <x:row r="707" ht="68" customHeight="1">
      <x:c r="A707" s="6" t="str">
        <x:v>23042_3</x:v>
      </x:c>
      <x:c r="B707" s="6" t="str">
        <x:v>23042</x:v>
      </x:c>
      <x:c r="C707" s="6" t="str">
        <x:v>愿虹光永驻天空</x:v>
      </x:c>
      <x:c r="D707" s="6" t="n">
        <x:v>3</x:v>
      </x:c>
      <x:c r="E707" s="6" t="str">
        <x:v>包容</x:v>
      </x:c>
      <x:c r="F707" s="7" t="str">
        <x:v>使装备者的速度提高24%。装备者施放普攻、战技和终结技时消耗我方全体等同于当前生命值1.5%的生命值并使装备者的忆灵下一次攻击后额外对攻击目标造成1次等同于375%生命值消耗总量的基于装备者的忆灵属性的附加伤害，随后清空生命值消耗总量。装备者的忆灵施放忆灵技时，使敌方全体受到的伤害提高27%，持续2回合。同类效果无法叠加。</x:v>
      </x:c>
      <x:c r="G707" s="6" t="str">
        <x:v>[0.24, 0.015, 0, 0.27, 2, 3.75]</x:v>
      </x:c>
      <x:c r="H707" s="6" t="str">
        <x:v>https://raw.githubusercontent.com/Mar-7th/StarRailRes/dbe8cdfcfb0bf657b9fe1cf92d5537f118ccb487/index_new/cn/light_cone_ranks.json</x:v>
      </x:c>
    </x:row>
    <x:row r="708" ht="68" customHeight="1">
      <x:c r="A708" s="6" t="str">
        <x:v>23042_4</x:v>
      </x:c>
      <x:c r="B708" s="6" t="str">
        <x:v>23042</x:v>
      </x:c>
      <x:c r="C708" s="6" t="str">
        <x:v>愿虹光永驻天空</x:v>
      </x:c>
      <x:c r="D708" s="6" t="n">
        <x:v>4</x:v>
      </x:c>
      <x:c r="E708" s="6" t="str">
        <x:v>包容</x:v>
      </x:c>
      <x:c r="F708" s="7" t="str">
        <x:v>使装备者的速度提高27%。装备者施放普攻、战技和终结技时消耗我方全体等同于当前生命值1.75%的生命值并使装备者的忆灵下一次攻击后额外对攻击目标造成1次等同于437.5%生命值消耗总量的基于装备者的忆灵属性的附加伤害，随后清空生命值消耗总量。装备者的忆灵施放忆灵技时，使敌方全体受到的伤害提高31.5%，持续2回合。同类效果无法叠加。</x:v>
      </x:c>
      <x:c r="G708" s="6" t="str">
        <x:v>[0.27, 0.0175, 0, 0.315, 2, 4.375]</x:v>
      </x:c>
      <x:c r="H708" s="6" t="str">
        <x:v>https://raw.githubusercontent.com/Mar-7th/StarRailRes/dbe8cdfcfb0bf657b9fe1cf92d5537f118ccb487/index_new/cn/light_cone_ranks.json</x:v>
      </x:c>
    </x:row>
    <x:row r="709" ht="68" customHeight="1">
      <x:c r="A709" s="6" t="str">
        <x:v>23042_5</x:v>
      </x:c>
      <x:c r="B709" s="6" t="str">
        <x:v>23042</x:v>
      </x:c>
      <x:c r="C709" s="6" t="str">
        <x:v>愿虹光永驻天空</x:v>
      </x:c>
      <x:c r="D709" s="6" t="n">
        <x:v>5</x:v>
      </x:c>
      <x:c r="E709" s="6" t="str">
        <x:v>包容</x:v>
      </x:c>
      <x:c r="F709" s="7" t="str">
        <x:v>使装备者的速度提高30%。装备者施放普攻、战技和终结技时消耗我方全体等同于当前生命值2%的生命值并使装备者的忆灵下一次攻击后额外对攻击目标造成1次等同于500%生命值消耗总量的基于装备者的忆灵属性的附加伤害，随后清空生命值消耗总量。装备者的忆灵施放忆灵技时，使敌方全体受到的伤害提高36%，持续2回合。同类效果无法叠加。</x:v>
      </x:c>
      <x:c r="G709" s="6" t="str">
        <x:v>[0.3, 0.02, 0, 0.36, 2, 5]</x:v>
      </x:c>
      <x:c r="H709" s="6" t="str">
        <x:v>https://raw.githubusercontent.com/Mar-7th/StarRailRes/dbe8cdfcfb0bf657b9fe1cf92d5537f118ccb487/index_new/cn/light_cone_ranks.json</x:v>
      </x:c>
    </x:row>
    <x:row r="710" ht="68" customHeight="1">
      <x:c r="A710" s="6" t="str">
        <x:v>23043_1</x:v>
      </x:c>
      <x:c r="B710" s="6" t="str">
        <x:v>23043</x:v>
      </x:c>
      <x:c r="C710" s="6" t="str">
        <x:v>谎言在风中飘扬</x:v>
      </x:c>
      <x:c r="D710" s="6" t="n">
        <x:v>1</x:v>
      </x:c>
      <x:c r="E710" s="6" t="str">
        <x:v>欺瞒</x:v>
      </x:c>
      <x:c r="F710" s="7" t="str">
        <x:v>使装备者的速度提高18%。装备者施放攻击后，有120%的基础概率使敌方每个单体目标陷入【茫然】状态，【茫然】状态下的敌方目标防御力降低16%，持续2回合，若装备者的速度大于等于170，有120%的基础概率使敌方每个单体目标陷入【失窃】状态，【失窃】状态下的敌方目标防御力降低8%，持续2回合。【茫然】或【失窃】被重复施加时，仅最新施加的生效。</x:v>
      </x:c>
      <x:c r="G710" s="6" t="str">
        <x:v>[0.18, 1.2, 0.16, 2, 1.2, 0.08, 170]</x:v>
      </x:c>
      <x:c r="H710" s="6" t="str">
        <x:v>https://raw.githubusercontent.com/Mar-7th/StarRailRes/dbe8cdfcfb0bf657b9fe1cf92d5537f118ccb487/index_new/cn/light_cone_ranks.json</x:v>
      </x:c>
    </x:row>
    <x:row r="711" ht="68" customHeight="1">
      <x:c r="A711" s="6" t="str">
        <x:v>23043_2</x:v>
      </x:c>
      <x:c r="B711" s="6" t="str">
        <x:v>23043</x:v>
      </x:c>
      <x:c r="C711" s="6" t="str">
        <x:v>谎言在风中飘扬</x:v>
      </x:c>
      <x:c r="D711" s="6" t="n">
        <x:v>2</x:v>
      </x:c>
      <x:c r="E711" s="6" t="str">
        <x:v>欺瞒</x:v>
      </x:c>
      <x:c r="F711" s="7" t="str">
        <x:v>使装备者的速度提高21%。装备者施放攻击后，有120%的基础概率使敌方每个单体目标陷入【茫然】状态，【茫然】状态下的敌方目标防御力降低18%，持续2回合，若装备者的速度大于等于170，有120%的基础概率使敌方每个单体目标陷入【失窃】状态，【失窃】状态下的敌方目标防御力降低9%，持续2回合。【茫然】或【失窃】被重复施加时，仅最新施加的生效。</x:v>
      </x:c>
      <x:c r="G711" s="6" t="str">
        <x:v>[0.21, 1.2, 0.18, 2, 1.2, 0.09, 170]</x:v>
      </x:c>
      <x:c r="H711" s="6" t="str">
        <x:v>https://raw.githubusercontent.com/Mar-7th/StarRailRes/dbe8cdfcfb0bf657b9fe1cf92d5537f118ccb487/index_new/cn/light_cone_ranks.json</x:v>
      </x:c>
    </x:row>
    <x:row r="712" ht="68" customHeight="1">
      <x:c r="A712" s="6" t="str">
        <x:v>23043_3</x:v>
      </x:c>
      <x:c r="B712" s="6" t="str">
        <x:v>23043</x:v>
      </x:c>
      <x:c r="C712" s="6" t="str">
        <x:v>谎言在风中飘扬</x:v>
      </x:c>
      <x:c r="D712" s="6" t="n">
        <x:v>3</x:v>
      </x:c>
      <x:c r="E712" s="6" t="str">
        <x:v>欺瞒</x:v>
      </x:c>
      <x:c r="F712" s="7" t="str">
        <x:v>使装备者的速度提高24%。装备者施放攻击后，有120%的基础概率使敌方每个单体目标陷入【茫然】状态，【茫然】状态下的敌方目标防御力降低20%，持续2回合，若装备者的速度大于等于170，有120%的基础概率使敌方每个单体目标陷入【失窃】状态，【失窃】状态下的敌方目标防御力降低10%，持续2回合。【茫然】或【失窃】被重复施加时，仅最新施加的生效。</x:v>
      </x:c>
      <x:c r="G712" s="6" t="str">
        <x:v>[0.24, 1.2, 0.2, 2, 1.2, 0.1, 170]</x:v>
      </x:c>
      <x:c r="H712" s="6" t="str">
        <x:v>https://raw.githubusercontent.com/Mar-7th/StarRailRes/dbe8cdfcfb0bf657b9fe1cf92d5537f118ccb487/index_new/cn/light_cone_ranks.json</x:v>
      </x:c>
    </x:row>
    <x:row r="713" ht="68" customHeight="1">
      <x:c r="A713" s="6" t="str">
        <x:v>23043_4</x:v>
      </x:c>
      <x:c r="B713" s="6" t="str">
        <x:v>23043</x:v>
      </x:c>
      <x:c r="C713" s="6" t="str">
        <x:v>谎言在风中飘扬</x:v>
      </x:c>
      <x:c r="D713" s="6" t="n">
        <x:v>4</x:v>
      </x:c>
      <x:c r="E713" s="6" t="str">
        <x:v>欺瞒</x:v>
      </x:c>
      <x:c r="F713" s="7" t="str">
        <x:v>使装备者的速度提高27%。装备者施放攻击后，有120%的基础概率使敌方每个单体目标陷入【茫然】状态，【茫然】状态下的敌方目标防御力降低22%，持续2回合，若装备者的速度大于等于170，有120%的基础概率使敌方每个单体目标陷入【失窃】状态，【失窃】状态下的敌方目标防御力降低11%，持续2回合。【茫然】或【失窃】被重复施加时，仅最新施加的生效。</x:v>
      </x:c>
      <x:c r="G713" s="6" t="str">
        <x:v>[0.27, 1.2, 0.22, 2, 1.2, 0.11, 170]</x:v>
      </x:c>
      <x:c r="H713" s="6" t="str">
        <x:v>https://raw.githubusercontent.com/Mar-7th/StarRailRes/dbe8cdfcfb0bf657b9fe1cf92d5537f118ccb487/index_new/cn/light_cone_ranks.json</x:v>
      </x:c>
    </x:row>
    <x:row r="714" ht="68" customHeight="1">
      <x:c r="A714" s="6" t="str">
        <x:v>23043_5</x:v>
      </x:c>
      <x:c r="B714" s="6" t="str">
        <x:v>23043</x:v>
      </x:c>
      <x:c r="C714" s="6" t="str">
        <x:v>谎言在风中飘扬</x:v>
      </x:c>
      <x:c r="D714" s="6" t="n">
        <x:v>5</x:v>
      </x:c>
      <x:c r="E714" s="6" t="str">
        <x:v>欺瞒</x:v>
      </x:c>
      <x:c r="F714" s="7" t="str">
        <x:v>使装备者的速度提高30%。装备者施放攻击后，有120%的基础概率使敌方每个单体目标陷入【茫然】状态，【茫然】状态下的敌方目标防御力降低24%，持续2回合，若装备者的速度大于等于170，有120%的基础概率使敌方每个单体目标陷入【失窃】状态，【失窃】状态下的敌方目标防御力降低12%，持续2回合。【茫然】或【失窃】被重复施加时，仅最新施加的生效。</x:v>
      </x:c>
      <x:c r="G714" s="6" t="str">
        <x:v>[0.3, 1.2, 0.24, 2, 1.2, 0.12, 170]</x:v>
      </x:c>
      <x:c r="H714" s="6" t="str">
        <x:v>https://raw.githubusercontent.com/Mar-7th/StarRailRes/dbe8cdfcfb0bf657b9fe1cf92d5537f118ccb487/index_new/cn/light_cone_ranks.json</x:v>
      </x:c>
    </x:row>
    <x:row r="715" ht="38" customHeight="1">
      <x:c r="A715" s="6" t="str">
        <x:v>23044_1</x:v>
      </x:c>
      <x:c r="B715" s="6" t="str">
        <x:v>23044</x:v>
      </x:c>
      <x:c r="C715" s="6" t="str">
        <x:v>黎明恰如此燃烧</x:v>
      </x:c>
      <x:c r="D715" s="6" t="n">
        <x:v>1</x:v>
      </x:c>
      <x:c r="E715" s="6" t="str">
        <x:v>失却</x:v>
      </x:c>
      <x:c r="F715" s="7" t="str">
        <x:v>使装备者的基础速度提高12，造成伤害时无视目标18%的防御力。装备者施放终结技后，获得【烈阳】，回合开始时移除。持有【烈阳】时，装备者造成的伤害提高60%。</x:v>
      </x:c>
      <x:c r="G715" s="6" t="str">
        <x:v>[12, 0.18, 0.6]</x:v>
      </x:c>
      <x:c r="H715" s="6" t="str">
        <x:v>https://raw.githubusercontent.com/Mar-7th/StarRailRes/dbe8cdfcfb0bf657b9fe1cf92d5537f118ccb487/index_new/cn/light_cone_ranks.json</x:v>
      </x:c>
    </x:row>
    <x:row r="716" ht="38" customHeight="1">
      <x:c r="A716" s="6" t="str">
        <x:v>23044_2</x:v>
      </x:c>
      <x:c r="B716" s="6" t="str">
        <x:v>23044</x:v>
      </x:c>
      <x:c r="C716" s="6" t="str">
        <x:v>黎明恰如此燃烧</x:v>
      </x:c>
      <x:c r="D716" s="6" t="n">
        <x:v>2</x:v>
      </x:c>
      <x:c r="E716" s="6" t="str">
        <x:v>失却</x:v>
      </x:c>
      <x:c r="F716" s="7" t="str">
        <x:v>使装备者的基础速度提高14，造成伤害时无视目标22.5%的防御力。装备者施放终结技后，获得【烈阳】，回合开始时移除。持有【烈阳】时，装备者造成的伤害提高78%。</x:v>
      </x:c>
      <x:c r="G716" s="6" t="str">
        <x:v>[14, 0.225, 0.78]</x:v>
      </x:c>
      <x:c r="H716" s="6" t="str">
        <x:v>https://raw.githubusercontent.com/Mar-7th/StarRailRes/dbe8cdfcfb0bf657b9fe1cf92d5537f118ccb487/index_new/cn/light_cone_ranks.json</x:v>
      </x:c>
    </x:row>
    <x:row r="717" ht="38" customHeight="1">
      <x:c r="A717" s="6" t="str">
        <x:v>23044_3</x:v>
      </x:c>
      <x:c r="B717" s="6" t="str">
        <x:v>23044</x:v>
      </x:c>
      <x:c r="C717" s="6" t="str">
        <x:v>黎明恰如此燃烧</x:v>
      </x:c>
      <x:c r="D717" s="6" t="n">
        <x:v>3</x:v>
      </x:c>
      <x:c r="E717" s="6" t="str">
        <x:v>失却</x:v>
      </x:c>
      <x:c r="F717" s="7" t="str">
        <x:v>使装备者的基础速度提高16，造成伤害时无视目标27%的防御力。装备者施放终结技后，获得【烈阳】，回合开始时移除。持有【烈阳】时，装备者造成的伤害提高96%。</x:v>
      </x:c>
      <x:c r="G717" s="6" t="str">
        <x:v>[16, 0.27, 0.96]</x:v>
      </x:c>
      <x:c r="H717" s="6" t="str">
        <x:v>https://raw.githubusercontent.com/Mar-7th/StarRailRes/dbe8cdfcfb0bf657b9fe1cf92d5537f118ccb487/index_new/cn/light_cone_ranks.json</x:v>
      </x:c>
    </x:row>
    <x:row r="718" ht="38" customHeight="1">
      <x:c r="A718" s="6" t="str">
        <x:v>23044_4</x:v>
      </x:c>
      <x:c r="B718" s="6" t="str">
        <x:v>23044</x:v>
      </x:c>
      <x:c r="C718" s="6" t="str">
        <x:v>黎明恰如此燃烧</x:v>
      </x:c>
      <x:c r="D718" s="6" t="n">
        <x:v>4</x:v>
      </x:c>
      <x:c r="E718" s="6" t="str">
        <x:v>失却</x:v>
      </x:c>
      <x:c r="F718" s="7" t="str">
        <x:v>使装备者的基础速度提高18，造成伤害时无视目标31.5%的防御力。装备者施放终结技后，获得【烈阳】，回合开始时移除。持有【烈阳】时，装备者造成的伤害提高114%。</x:v>
      </x:c>
      <x:c r="G718" s="6" t="str">
        <x:v>[18, 0.315, 1.14]</x:v>
      </x:c>
      <x:c r="H718" s="6" t="str">
        <x:v>https://raw.githubusercontent.com/Mar-7th/StarRailRes/dbe8cdfcfb0bf657b9fe1cf92d5537f118ccb487/index_new/cn/light_cone_ranks.json</x:v>
      </x:c>
    </x:row>
    <x:row r="719" ht="38" customHeight="1">
      <x:c r="A719" s="6" t="str">
        <x:v>23044_5</x:v>
      </x:c>
      <x:c r="B719" s="6" t="str">
        <x:v>23044</x:v>
      </x:c>
      <x:c r="C719" s="6" t="str">
        <x:v>黎明恰如此燃烧</x:v>
      </x:c>
      <x:c r="D719" s="6" t="n">
        <x:v>5</x:v>
      </x:c>
      <x:c r="E719" s="6" t="str">
        <x:v>失却</x:v>
      </x:c>
      <x:c r="F719" s="7" t="str">
        <x:v>使装备者的基础速度提高20，造成伤害时无视目标36%的防御力。装备者施放终结技后，获得【烈阳】，回合开始时移除。持有【烈阳】时，装备者造成的伤害提高132%。</x:v>
      </x:c>
      <x:c r="G719" s="6" t="str">
        <x:v>[20, 0.36, 1.32]</x:v>
      </x:c>
      <x:c r="H719" s="6" t="str">
        <x:v>https://raw.githubusercontent.com/Mar-7th/StarRailRes/dbe8cdfcfb0bf657b9fe1cf92d5537f118ccb487/index_new/cn/light_cone_ranks.json</x:v>
      </x:c>
    </x:row>
    <x:row r="720" ht="53" customHeight="1">
      <x:c r="A720" s="6" t="str">
        <x:v>23045_1</x:v>
      </x:c>
      <x:c r="B720" s="6" t="str">
        <x:v>23045</x:v>
      </x:c>
      <x:c r="C720" s="6" t="str">
        <x:v>没有回报的加冕</x:v>
      </x:c>
      <x:c r="D720" s="6" t="n">
        <x:v>1</x:v>
      </x:c>
      <x:c r="E720" s="6" t="str">
        <x:v>骑士之王</x:v>
      </x:c>
      <x:c r="F720" s="7" t="str">
        <x:v>使装备者的暴击伤害提高36%。施放终结技时，使装备者的攻击力提高40%，若装备者的能量上限大于等于300点，为装备者固定恢复等同于装备者能量上限10%的能量，并再次使装备者的攻击力提高40%，持续2回合。</x:v>
      </x:c>
      <x:c r="G720" s="6" t="str">
        <x:v>[0.36, 0.4, 300, 2, 0.1, 0.4]</x:v>
      </x:c>
      <x:c r="H720" s="6" t="str">
        <x:v>https://raw.githubusercontent.com/Mar-7th/StarRailRes/dbe8cdfcfb0bf657b9fe1cf92d5537f118ccb487/index_new/cn/light_cone_ranks.json</x:v>
      </x:c>
    </x:row>
    <x:row r="721" ht="53" customHeight="1">
      <x:c r="A721" s="6" t="str">
        <x:v>23045_2</x:v>
      </x:c>
      <x:c r="B721" s="6" t="str">
        <x:v>23045</x:v>
      </x:c>
      <x:c r="C721" s="6" t="str">
        <x:v>没有回报的加冕</x:v>
      </x:c>
      <x:c r="D721" s="6" t="n">
        <x:v>2</x:v>
      </x:c>
      <x:c r="E721" s="6" t="str">
        <x:v>骑士之王</x:v>
      </x:c>
      <x:c r="F721" s="7" t="str">
        <x:v>使装备者的暴击伤害提高45%。施放终结技时，使装备者的攻击力提高50%，若装备者的能量上限大于等于300点，为装备者固定恢复等同于装备者能量上限10%的能量，并再次使装备者的攻击力提高50%，持续2回合。</x:v>
      </x:c>
      <x:c r="G721" s="6" t="str">
        <x:v>[0.45, 0.5, 300, 2, 0.1, 0.5]</x:v>
      </x:c>
      <x:c r="H721" s="6" t="str">
        <x:v>https://raw.githubusercontent.com/Mar-7th/StarRailRes/dbe8cdfcfb0bf657b9fe1cf92d5537f118ccb487/index_new/cn/light_cone_ranks.json</x:v>
      </x:c>
    </x:row>
    <x:row r="722" ht="53" customHeight="1">
      <x:c r="A722" s="6" t="str">
        <x:v>23045_3</x:v>
      </x:c>
      <x:c r="B722" s="6" t="str">
        <x:v>23045</x:v>
      </x:c>
      <x:c r="C722" s="6" t="str">
        <x:v>没有回报的加冕</x:v>
      </x:c>
      <x:c r="D722" s="6" t="n">
        <x:v>3</x:v>
      </x:c>
      <x:c r="E722" s="6" t="str">
        <x:v>骑士之王</x:v>
      </x:c>
      <x:c r="F722" s="7" t="str">
        <x:v>使装备者的暴击伤害提高54%。施放终结技时，使装备者的攻击力提高60%，若装备者的能量上限大于等于300点，为装备者固定恢复等同于装备者能量上限10%的能量，并再次使装备者的攻击力提高60%，持续2回合。</x:v>
      </x:c>
      <x:c r="G722" s="6" t="str">
        <x:v>[0.54, 0.6, 300, 2, 0.1, 0.6]</x:v>
      </x:c>
      <x:c r="H722" s="6" t="str">
        <x:v>https://raw.githubusercontent.com/Mar-7th/StarRailRes/dbe8cdfcfb0bf657b9fe1cf92d5537f118ccb487/index_new/cn/light_cone_ranks.json</x:v>
      </x:c>
    </x:row>
    <x:row r="723" ht="53" customHeight="1">
      <x:c r="A723" s="6" t="str">
        <x:v>23045_4</x:v>
      </x:c>
      <x:c r="B723" s="6" t="str">
        <x:v>23045</x:v>
      </x:c>
      <x:c r="C723" s="6" t="str">
        <x:v>没有回报的加冕</x:v>
      </x:c>
      <x:c r="D723" s="6" t="n">
        <x:v>4</x:v>
      </x:c>
      <x:c r="E723" s="6" t="str">
        <x:v>骑士之王</x:v>
      </x:c>
      <x:c r="F723" s="7" t="str">
        <x:v>使装备者的暴击伤害提高63%。施放终结技时，使装备者的攻击力提高70%，若装备者的能量上限大于等于300点，为装备者固定恢复等同于装备者能量上限10%的能量，并再次使装备者的攻击力提高70%，持续2回合。</x:v>
      </x:c>
      <x:c r="G723" s="6" t="str">
        <x:v>[0.63, 0.7, 300, 2, 0.1, 0.7]</x:v>
      </x:c>
      <x:c r="H723" s="6" t="str">
        <x:v>https://raw.githubusercontent.com/Mar-7th/StarRailRes/dbe8cdfcfb0bf657b9fe1cf92d5537f118ccb487/index_new/cn/light_cone_ranks.json</x:v>
      </x:c>
    </x:row>
    <x:row r="724" ht="53" customHeight="1">
      <x:c r="A724" s="6" t="str">
        <x:v>23045_5</x:v>
      </x:c>
      <x:c r="B724" s="6" t="str">
        <x:v>23045</x:v>
      </x:c>
      <x:c r="C724" s="6" t="str">
        <x:v>没有回报的加冕</x:v>
      </x:c>
      <x:c r="D724" s="6" t="n">
        <x:v>5</x:v>
      </x:c>
      <x:c r="E724" s="6" t="str">
        <x:v>骑士之王</x:v>
      </x:c>
      <x:c r="F724" s="7" t="str">
        <x:v>使装备者的暴击伤害提高72%。施放终结技时，使装备者的攻击力提高80%，若装备者的能量上限大于等于300点，为装备者固定恢复等同于装备者能量上限10%的能量，并再次使装备者的攻击力提高80%，持续2回合。</x:v>
      </x:c>
      <x:c r="G724" s="6" t="str">
        <x:v>[0.72, 0.8, 300, 2, 0.1, 0.8]</x:v>
      </x:c>
      <x:c r="H724" s="6" t="str">
        <x:v>https://raw.githubusercontent.com/Mar-7th/StarRailRes/dbe8cdfcfb0bf657b9fe1cf92d5537f118ccb487/index_new/cn/light_cone_ranks.json</x:v>
      </x:c>
    </x:row>
    <x:row r="725" ht="38" customHeight="1">
      <x:c r="A725" s="6" t="str">
        <x:v>23046_1</x:v>
      </x:c>
      <x:c r="B725" s="6" t="str">
        <x:v>23046</x:v>
      </x:c>
      <x:c r="C725" s="6" t="str">
        <x:v>理想燃烧的地狱</x:v>
      </x:c>
      <x:c r="D725" s="6" t="n">
        <x:v>1</x:v>
      </x:c>
      <x:c r="E725" s="6" t="str">
        <x:v>赤原猎兵</x:v>
      </x:c>
      <x:c r="F725" s="7" t="str">
        <x:v>使装备者的暴击率提高16%。进入战斗时，若我方的战技点上限大于等于6点，使装备者的攻击力提高40%。装备者每次施放战技后，使装备者的攻击力提高10%，最多叠加4次。</x:v>
      </x:c>
      <x:c r="G725" s="6" t="str">
        <x:v>[0.16, 6, 0.4, 0.1, 4]</x:v>
      </x:c>
      <x:c r="H725" s="6" t="str">
        <x:v>https://raw.githubusercontent.com/Mar-7th/StarRailRes/dbe8cdfcfb0bf657b9fe1cf92d5537f118ccb487/index_new/cn/light_cone_ranks.json</x:v>
      </x:c>
    </x:row>
    <x:row r="726" ht="38" customHeight="1">
      <x:c r="A726" s="6" t="str">
        <x:v>23046_2</x:v>
      </x:c>
      <x:c r="B726" s="6" t="str">
        <x:v>23046</x:v>
      </x:c>
      <x:c r="C726" s="6" t="str">
        <x:v>理想燃烧的地狱</x:v>
      </x:c>
      <x:c r="D726" s="6" t="n">
        <x:v>2</x:v>
      </x:c>
      <x:c r="E726" s="6" t="str">
        <x:v>赤原猎兵</x:v>
      </x:c>
      <x:c r="F726" s="7" t="str">
        <x:v>使装备者的暴击率提高20%。进入战斗时，若我方的战技点上限大于等于6点，使装备者的攻击力提高50%。装备者每次施放战技后，使装备者的攻击力提高12.5%，最多叠加4次。</x:v>
      </x:c>
      <x:c r="G726" s="6" t="str">
        <x:v>[0.2, 6, 0.5, 0.125, 4]</x:v>
      </x:c>
      <x:c r="H726" s="6" t="str">
        <x:v>https://raw.githubusercontent.com/Mar-7th/StarRailRes/dbe8cdfcfb0bf657b9fe1cf92d5537f118ccb487/index_new/cn/light_cone_ranks.json</x:v>
      </x:c>
    </x:row>
    <x:row r="727" ht="38" customHeight="1">
      <x:c r="A727" s="6" t="str">
        <x:v>23046_3</x:v>
      </x:c>
      <x:c r="B727" s="6" t="str">
        <x:v>23046</x:v>
      </x:c>
      <x:c r="C727" s="6" t="str">
        <x:v>理想燃烧的地狱</x:v>
      </x:c>
      <x:c r="D727" s="6" t="n">
        <x:v>3</x:v>
      </x:c>
      <x:c r="E727" s="6" t="str">
        <x:v>赤原猎兵</x:v>
      </x:c>
      <x:c r="F727" s="7" t="str">
        <x:v>使装备者的暴击率提高24%。进入战斗时，若我方的战技点上限大于等于6点，使装备者的攻击力提高60%。装备者每次施放战技后，使装备者的攻击力提高15%，最多叠加4次。</x:v>
      </x:c>
      <x:c r="G727" s="6" t="str">
        <x:v>[0.24, 6, 0.6, 0.15, 4]</x:v>
      </x:c>
      <x:c r="H727" s="6" t="str">
        <x:v>https://raw.githubusercontent.com/Mar-7th/StarRailRes/dbe8cdfcfb0bf657b9fe1cf92d5537f118ccb487/index_new/cn/light_cone_ranks.json</x:v>
      </x:c>
    </x:row>
    <x:row r="728" ht="38" customHeight="1">
      <x:c r="A728" s="6" t="str">
        <x:v>23046_4</x:v>
      </x:c>
      <x:c r="B728" s="6" t="str">
        <x:v>23046</x:v>
      </x:c>
      <x:c r="C728" s="6" t="str">
        <x:v>理想燃烧的地狱</x:v>
      </x:c>
      <x:c r="D728" s="6" t="n">
        <x:v>4</x:v>
      </x:c>
      <x:c r="E728" s="6" t="str">
        <x:v>赤原猎兵</x:v>
      </x:c>
      <x:c r="F728" s="7" t="str">
        <x:v>使装备者的暴击率提高28%。进入战斗时，若我方的战技点上限大于等于6点，使装备者的攻击力提高70%。装备者每次施放战技后，使装备者的攻击力提高17.5%，最多叠加4次。</x:v>
      </x:c>
      <x:c r="G728" s="6" t="str">
        <x:v>[0.28, 6, 0.7, 0.175, 4]</x:v>
      </x:c>
      <x:c r="H728" s="6" t="str">
        <x:v>https://raw.githubusercontent.com/Mar-7th/StarRailRes/dbe8cdfcfb0bf657b9fe1cf92d5537f118ccb487/index_new/cn/light_cone_ranks.json</x:v>
      </x:c>
    </x:row>
    <x:row r="729" ht="38" customHeight="1">
      <x:c r="A729" s="6" t="str">
        <x:v>23046_5</x:v>
      </x:c>
      <x:c r="B729" s="6" t="str">
        <x:v>23046</x:v>
      </x:c>
      <x:c r="C729" s="6" t="str">
        <x:v>理想燃烧的地狱</x:v>
      </x:c>
      <x:c r="D729" s="6" t="n">
        <x:v>5</x:v>
      </x:c>
      <x:c r="E729" s="6" t="str">
        <x:v>赤原猎兵</x:v>
      </x:c>
      <x:c r="F729" s="7" t="str">
        <x:v>使装备者的暴击率提高32%。进入战斗时，若我方的战技点上限大于等于6点，使装备者的攻击力提高80%。装备者每次施放战技后，使装备者的攻击力提高20%，最多叠加4次。</x:v>
      </x:c>
      <x:c r="G729" s="6" t="str">
        <x:v>[0.32, 6, 0.8, 0.2, 4]</x:v>
      </x:c>
      <x:c r="H729" s="6" t="str">
        <x:v>https://raw.githubusercontent.com/Mar-7th/StarRailRes/dbe8cdfcfb0bf657b9fe1cf92d5537f118ccb487/index_new/cn/light_cone_ranks.json</x:v>
      </x:c>
    </x:row>
    <x:row r="730" ht="68" customHeight="1">
      <x:c r="A730" s="6" t="str">
        <x:v>23047_1</x:v>
      </x:c>
      <x:c r="B730" s="6" t="str">
        <x:v>23047</x:v>
      </x:c>
      <x:c r="C730" s="6" t="str">
        <x:v>海洋为何而歌</x:v>
      </x:c>
      <x:c r="D730" s="6" t="n">
        <x:v>1</x:v>
      </x:c>
      <x:c r="E730" s="6" t="str">
        <x:v>独奏</x:v>
      </x:c>
      <x:c r="F730" s="7" t="str">
        <x:v>使装备者的效果命中提高40%，当有敌方目标陷入装备者施加的负面效果时，有80%的基础概率使其陷入【魂迷】状态，持续3回合，同类效果无法叠加。【魂迷】状态下，每有1个装备者施加的负面效果，受到的持续伤害提高5%，该效果最多叠加6层，受到我方目标攻击时，使攻击者速度提高10%，持续3回合。当装备者陷入无法战斗状态时，移除所有【魂迷】。</x:v>
      </x:c>
      <x:c r="G730" s="6" t="str">
        <x:v>[0.4, 0.8, 3, 0.05, 6, 0.1, 3]</x:v>
      </x:c>
      <x:c r="H730" s="6" t="str">
        <x:v>https://raw.githubusercontent.com/Mar-7th/StarRailRes/dbe8cdfcfb0bf657b9fe1cf92d5537f118ccb487/index_new/cn/light_cone_ranks.json</x:v>
      </x:c>
    </x:row>
    <x:row r="731" ht="68" customHeight="1">
      <x:c r="A731" s="6" t="str">
        <x:v>23047_2</x:v>
      </x:c>
      <x:c r="B731" s="6" t="str">
        <x:v>23047</x:v>
      </x:c>
      <x:c r="C731" s="6" t="str">
        <x:v>海洋为何而歌</x:v>
      </x:c>
      <x:c r="D731" s="6" t="n">
        <x:v>2</x:v>
      </x:c>
      <x:c r="E731" s="6" t="str">
        <x:v>独奏</x:v>
      </x:c>
      <x:c r="F731" s="7" t="str">
        <x:v>使装备者的效果命中提高45%，当有敌方目标陷入装备者施加的负面效果时，有80%的基础概率使其陷入【魂迷】状态，持续3回合，同类效果无法叠加。【魂迷】状态下，每有1个装备者施加的负面效果，受到的持续伤害提高6.25%，该效果最多叠加6层，受到我方目标攻击时，使攻击者速度提高12.5%，持续3回合。当装备者陷入无法战斗状态时，移除所有【魂迷】。</x:v>
      </x:c>
      <x:c r="G731" s="6" t="str">
        <x:v>[0.45, 0.8, 3, 0.0625, 6, 0.125, 3]</x:v>
      </x:c>
      <x:c r="H731" s="6" t="str">
        <x:v>https://raw.githubusercontent.com/Mar-7th/StarRailRes/dbe8cdfcfb0bf657b9fe1cf92d5537f118ccb487/index_new/cn/light_cone_ranks.json</x:v>
      </x:c>
    </x:row>
    <x:row r="732" ht="68" customHeight="1">
      <x:c r="A732" s="6" t="str">
        <x:v>23047_3</x:v>
      </x:c>
      <x:c r="B732" s="6" t="str">
        <x:v>23047</x:v>
      </x:c>
      <x:c r="C732" s="6" t="str">
        <x:v>海洋为何而歌</x:v>
      </x:c>
      <x:c r="D732" s="6" t="n">
        <x:v>3</x:v>
      </x:c>
      <x:c r="E732" s="6" t="str">
        <x:v>独奏</x:v>
      </x:c>
      <x:c r="F732" s="7" t="str">
        <x:v>使装备者的效果命中提高50%，当有敌方目标陷入装备者施加的负面效果时，有80%的基础概率使其陷入【魂迷】状态，持续3回合，同类效果无法叠加。【魂迷】状态下，每有1个装备者施加的负面效果，受到的持续伤害提高7.5%，该效果最多叠加6层，受到我方目标攻击时，使攻击者速度提高15%，持续3回合。当装备者陷入无法战斗状态时，移除所有【魂迷】。</x:v>
      </x:c>
      <x:c r="G732" s="6" t="str">
        <x:v>[0.5, 0.8, 3, 0.075, 6, 0.15, 3]</x:v>
      </x:c>
      <x:c r="H732" s="6" t="str">
        <x:v>https://raw.githubusercontent.com/Mar-7th/StarRailRes/dbe8cdfcfb0bf657b9fe1cf92d5537f118ccb487/index_new/cn/light_cone_ranks.json</x:v>
      </x:c>
    </x:row>
    <x:row r="733" ht="68" customHeight="1">
      <x:c r="A733" s="6" t="str">
        <x:v>23047_4</x:v>
      </x:c>
      <x:c r="B733" s="6" t="str">
        <x:v>23047</x:v>
      </x:c>
      <x:c r="C733" s="6" t="str">
        <x:v>海洋为何而歌</x:v>
      </x:c>
      <x:c r="D733" s="6" t="n">
        <x:v>4</x:v>
      </x:c>
      <x:c r="E733" s="6" t="str">
        <x:v>独奏</x:v>
      </x:c>
      <x:c r="F733" s="7" t="str">
        <x:v>使装备者的效果命中提高55%，当有敌方目标陷入装备者施加的负面效果时，有80%的基础概率使其陷入【魂迷】状态，持续3回合，同类效果无法叠加。【魂迷】状态下，每有1个装备者施加的负面效果，受到的持续伤害提高8.75%，该效果最多叠加6层，受到我方目标攻击时，使攻击者速度提高17.5%，持续3回合。当装备者陷入无法战斗状态时，移除所有【魂迷】。</x:v>
      </x:c>
      <x:c r="G733" s="6" t="str">
        <x:v>[0.55, 0.8, 3, 0.0875, 6, 0.175, 3]</x:v>
      </x:c>
      <x:c r="H733" s="6" t="str">
        <x:v>https://raw.githubusercontent.com/Mar-7th/StarRailRes/dbe8cdfcfb0bf657b9fe1cf92d5537f118ccb487/index_new/cn/light_cone_ranks.json</x:v>
      </x:c>
    </x:row>
    <x:row r="734" ht="68" customHeight="1">
      <x:c r="A734" s="6" t="str">
        <x:v>23047_5</x:v>
      </x:c>
      <x:c r="B734" s="6" t="str">
        <x:v>23047</x:v>
      </x:c>
      <x:c r="C734" s="6" t="str">
        <x:v>海洋为何而歌</x:v>
      </x:c>
      <x:c r="D734" s="6" t="n">
        <x:v>5</x:v>
      </x:c>
      <x:c r="E734" s="6" t="str">
        <x:v>独奏</x:v>
      </x:c>
      <x:c r="F734" s="7" t="str">
        <x:v>使装备者的效果命中提高60%，当有敌方目标陷入装备者施加的负面效果时，有80%的基础概率使其陷入【魂迷】状态，持续3回合，同类效果无法叠加。【魂迷】状态下，每有1个装备者施加的负面效果，受到的持续伤害提高10%，该效果最多叠加6层，受到我方目标攻击时，使攻击者速度提高20%，持续3回合。当装备者陷入无法战斗状态时，移除所有【魂迷】。</x:v>
      </x:c>
      <x:c r="G734" s="6" t="str">
        <x:v>[0.6, 0.8, 3, 0.1, 6, 0.2, 3]</x:v>
      </x:c>
      <x:c r="H734" s="6" t="str">
        <x:v>https://raw.githubusercontent.com/Mar-7th/StarRailRes/dbe8cdfcfb0bf657b9fe1cf92d5537f118ccb487/index_new/cn/light_cone_ranks.json</x:v>
      </x:c>
    </x:row>
    <x:row r="735" ht="38" customHeight="1">
      <x:c r="A735" s="6" t="str">
        <x:v>23048_1</x:v>
      </x:c>
      <x:c r="B735" s="6" t="str">
        <x:v>23048</x:v>
      </x:c>
      <x:c r="C735" s="6" t="str">
        <x:v>金血铭刻的时代</x:v>
      </x:c>
      <x:c r="D735" s="6" t="n">
        <x:v>1</x:v>
      </x:c>
      <x:c r="E735" s="6" t="str">
        <x:v>征服</x:v>
      </x:c>
      <x:c r="F735" s="7" t="str">
        <x:v>使装备者的攻击力提高64%。施放终结技攻击后恢复1个战技点，装备者对我方单体角色施放战技后，使目标造成的战技伤害提高54%，持续3回合。</x:v>
      </x:c>
      <x:c r="G735" s="6" t="str">
        <x:v>[0.64, 1, 1, 0.54, 3]</x:v>
      </x:c>
      <x:c r="H735" s="6" t="str">
        <x:v>https://raw.githubusercontent.com/Mar-7th/StarRailRes/dbe8cdfcfb0bf657b9fe1cf92d5537f118ccb487/index_new/cn/light_cone_ranks.json</x:v>
      </x:c>
    </x:row>
    <x:row r="736" ht="38" customHeight="1">
      <x:c r="A736" s="6" t="str">
        <x:v>23048_2</x:v>
      </x:c>
      <x:c r="B736" s="6" t="str">
        <x:v>23048</x:v>
      </x:c>
      <x:c r="C736" s="6" t="str">
        <x:v>金血铭刻的时代</x:v>
      </x:c>
      <x:c r="D736" s="6" t="n">
        <x:v>2</x:v>
      </x:c>
      <x:c r="E736" s="6" t="str">
        <x:v>征服</x:v>
      </x:c>
      <x:c r="F736" s="7" t="str">
        <x:v>使装备者的攻击力提高80%。施放终结技攻击后恢复1个战技点，装备者对我方单体角色施放战技后，使目标造成的战技伤害提高67.5%，持续3回合。</x:v>
      </x:c>
      <x:c r="G736" s="6" t="str">
        <x:v>[0.8, 1, 1, 0.675, 3]</x:v>
      </x:c>
      <x:c r="H736" s="6" t="str">
        <x:v>https://raw.githubusercontent.com/Mar-7th/StarRailRes/dbe8cdfcfb0bf657b9fe1cf92d5537f118ccb487/index_new/cn/light_cone_ranks.json</x:v>
      </x:c>
    </x:row>
    <x:row r="737" ht="38" customHeight="1">
      <x:c r="A737" s="6" t="str">
        <x:v>23048_3</x:v>
      </x:c>
      <x:c r="B737" s="6" t="str">
        <x:v>23048</x:v>
      </x:c>
      <x:c r="C737" s="6" t="str">
        <x:v>金血铭刻的时代</x:v>
      </x:c>
      <x:c r="D737" s="6" t="n">
        <x:v>3</x:v>
      </x:c>
      <x:c r="E737" s="6" t="str">
        <x:v>征服</x:v>
      </x:c>
      <x:c r="F737" s="7" t="str">
        <x:v>使装备者的攻击力提高96%。施放终结技攻击后恢复1个战技点，装备者对我方单体角色施放战技后，使目标造成的战技伤害提高81%，持续3回合。</x:v>
      </x:c>
      <x:c r="G737" s="6" t="str">
        <x:v>[0.96, 1, 1, 0.81, 3]</x:v>
      </x:c>
      <x:c r="H737" s="6" t="str">
        <x:v>https://raw.githubusercontent.com/Mar-7th/StarRailRes/dbe8cdfcfb0bf657b9fe1cf92d5537f118ccb487/index_new/cn/light_cone_ranks.json</x:v>
      </x:c>
    </x:row>
    <x:row r="738" ht="38" customHeight="1">
      <x:c r="A738" s="6" t="str">
        <x:v>23048_4</x:v>
      </x:c>
      <x:c r="B738" s="6" t="str">
        <x:v>23048</x:v>
      </x:c>
      <x:c r="C738" s="6" t="str">
        <x:v>金血铭刻的时代</x:v>
      </x:c>
      <x:c r="D738" s="6" t="n">
        <x:v>4</x:v>
      </x:c>
      <x:c r="E738" s="6" t="str">
        <x:v>征服</x:v>
      </x:c>
      <x:c r="F738" s="7" t="str">
        <x:v>使装备者的攻击力提高112%。施放终结技攻击后恢复1个战技点，装备者对我方单体角色施放战技后，使目标造成的战技伤害提高94.5%，持续3回合。</x:v>
      </x:c>
      <x:c r="G738" s="6" t="str">
        <x:v>[1.12, 1, 1, 0.945, 3]</x:v>
      </x:c>
      <x:c r="H738" s="6" t="str">
        <x:v>https://raw.githubusercontent.com/Mar-7th/StarRailRes/dbe8cdfcfb0bf657b9fe1cf92d5537f118ccb487/index_new/cn/light_cone_ranks.json</x:v>
      </x:c>
    </x:row>
    <x:row r="739" ht="38" customHeight="1">
      <x:c r="A739" s="6" t="str">
        <x:v>23048_5</x:v>
      </x:c>
      <x:c r="B739" s="6" t="str">
        <x:v>23048</x:v>
      </x:c>
      <x:c r="C739" s="6" t="str">
        <x:v>金血铭刻的时代</x:v>
      </x:c>
      <x:c r="D739" s="6" t="n">
        <x:v>5</x:v>
      </x:c>
      <x:c r="E739" s="6" t="str">
        <x:v>征服</x:v>
      </x:c>
      <x:c r="F739" s="7" t="str">
        <x:v>使装备者的攻击力提高128%。施放终结技攻击后恢复1个战技点，装备者对我方单体角色施放战技后，使目标造成的战技伤害提高108%，持续3回合。</x:v>
      </x:c>
      <x:c r="G739" s="6" t="str">
        <x:v>[1.28, 1, 1, 1.08, 3]</x:v>
      </x:c>
      <x:c r="H739" s="6" t="str">
        <x:v>https://raw.githubusercontent.com/Mar-7th/StarRailRes/dbe8cdfcfb0bf657b9fe1cf92d5537f118ccb487/index_new/cn/light_cone_ranks.json</x:v>
      </x:c>
    </x:row>
    <x:row r="740" ht="53" customHeight="1">
      <x:c r="A740" s="6" t="str">
        <x:v>23049_1</x:v>
      </x:c>
      <x:c r="B740" s="6" t="str">
        <x:v>23049</x:v>
      </x:c>
      <x:c r="C740" s="6" t="str">
        <x:v>致长夜的星光</x:v>
      </x:c>
      <x:c r="D740" s="6" t="n">
        <x:v>1</x:v>
      </x:c>
      <x:c r="E740" s="6" t="str">
        <x:v>未眠</x:v>
      </x:c>
      <x:c r="F740" s="7" t="str">
        <x:v>使装备者的生命上限提高30%。装备者的忆灵施放技能时，使装备者获得【夜色】。装备者持有【夜色】时，我方全体忆灵造成的伤害无视目标20%的防御力，装备者和装备者忆灵造成的伤害提高30%，装备者的忆灵消失时为装备者恢复8点能量，同类效果无法叠加。</x:v>
      </x:c>
      <x:c r="G740" s="6" t="str">
        <x:v>[0.3, 0.2, 0.3, 8]</x:v>
      </x:c>
      <x:c r="H740" s="6" t="str">
        <x:v>https://raw.githubusercontent.com/Mar-7th/StarRailRes/dbe8cdfcfb0bf657b9fe1cf92d5537f118ccb487/index_new/cn/light_cone_ranks.json</x:v>
      </x:c>
    </x:row>
    <x:row r="741" ht="53" customHeight="1">
      <x:c r="A741" s="6" t="str">
        <x:v>23049_2</x:v>
      </x:c>
      <x:c r="B741" s="6" t="str">
        <x:v>23049</x:v>
      </x:c>
      <x:c r="C741" s="6" t="str">
        <x:v>致长夜的星光</x:v>
      </x:c>
      <x:c r="D741" s="6" t="n">
        <x:v>2</x:v>
      </x:c>
      <x:c r="E741" s="6" t="str">
        <x:v>未眠</x:v>
      </x:c>
      <x:c r="F741" s="7" t="str">
        <x:v>使装备者的生命上限提高37.5%。装备者的忆灵施放技能时，使装备者获得【夜色】。装备者持有【夜色】时，我方全体忆灵造成的伤害无视目标22.5%的防御力，装备者和装备者忆灵造成的伤害提高37.5%，装备者的忆灵消失时为装备者恢复10点能量，同类效果无法叠加。</x:v>
      </x:c>
      <x:c r="G741" s="6" t="str">
        <x:v>[0.375, 0.225, 0.375, 10]</x:v>
      </x:c>
      <x:c r="H741" s="6" t="str">
        <x:v>https://raw.githubusercontent.com/Mar-7th/StarRailRes/dbe8cdfcfb0bf657b9fe1cf92d5537f118ccb487/index_new/cn/light_cone_ranks.json</x:v>
      </x:c>
    </x:row>
    <x:row r="742" ht="53" customHeight="1">
      <x:c r="A742" s="6" t="str">
        <x:v>23049_3</x:v>
      </x:c>
      <x:c r="B742" s="6" t="str">
        <x:v>23049</x:v>
      </x:c>
      <x:c r="C742" s="6" t="str">
        <x:v>致长夜的星光</x:v>
      </x:c>
      <x:c r="D742" s="6" t="n">
        <x:v>3</x:v>
      </x:c>
      <x:c r="E742" s="6" t="str">
        <x:v>未眠</x:v>
      </x:c>
      <x:c r="F742" s="7" t="str">
        <x:v>使装备者的生命上限提高45%。装备者的忆灵施放技能时，使装备者获得【夜色】。装备者持有【夜色】时，我方全体忆灵造成的伤害无视目标25%的防御力，装备者和装备者忆灵造成的伤害提高45%，装备者的忆灵消失时为装备者恢复12点能量，同类效果无法叠加。</x:v>
      </x:c>
      <x:c r="G742" s="6" t="str">
        <x:v>[0.45, 0.25, 0.45, 12]</x:v>
      </x:c>
      <x:c r="H742" s="6" t="str">
        <x:v>https://raw.githubusercontent.com/Mar-7th/StarRailRes/dbe8cdfcfb0bf657b9fe1cf92d5537f118ccb487/index_new/cn/light_cone_ranks.json</x:v>
      </x:c>
    </x:row>
    <x:row r="743" ht="53" customHeight="1">
      <x:c r="A743" s="6" t="str">
        <x:v>23049_4</x:v>
      </x:c>
      <x:c r="B743" s="6" t="str">
        <x:v>23049</x:v>
      </x:c>
      <x:c r="C743" s="6" t="str">
        <x:v>致长夜的星光</x:v>
      </x:c>
      <x:c r="D743" s="6" t="n">
        <x:v>4</x:v>
      </x:c>
      <x:c r="E743" s="6" t="str">
        <x:v>未眠</x:v>
      </x:c>
      <x:c r="F743" s="7" t="str">
        <x:v>使装备者的生命上限提高52.5%。装备者的忆灵施放技能时，使装备者获得【夜色】。装备者持有【夜色】时，我方全体忆灵造成的伤害无视目标27.5%的防御力，装备者和装备者忆灵造成的伤害提高52.5%，装备者的忆灵消失时为装备者恢复14点能量，同类效果无法叠加。</x:v>
      </x:c>
      <x:c r="G743" s="6" t="str">
        <x:v>[0.525, 0.275, 0.525, 14]</x:v>
      </x:c>
      <x:c r="H743" s="6" t="str">
        <x:v>https://raw.githubusercontent.com/Mar-7th/StarRailRes/dbe8cdfcfb0bf657b9fe1cf92d5537f118ccb487/index_new/cn/light_cone_ranks.json</x:v>
      </x:c>
    </x:row>
    <x:row r="744" ht="53" customHeight="1">
      <x:c r="A744" s="6" t="str">
        <x:v>23049_5</x:v>
      </x:c>
      <x:c r="B744" s="6" t="str">
        <x:v>23049</x:v>
      </x:c>
      <x:c r="C744" s="6" t="str">
        <x:v>致长夜的星光</x:v>
      </x:c>
      <x:c r="D744" s="6" t="n">
        <x:v>5</x:v>
      </x:c>
      <x:c r="E744" s="6" t="str">
        <x:v>未眠</x:v>
      </x:c>
      <x:c r="F744" s="7" t="str">
        <x:v>使装备者的生命上限提高60%。装备者的忆灵施放技能时，使装备者获得【夜色】。装备者持有【夜色】时，我方全体忆灵造成的伤害无视目标30%的防御力，装备者和装备者忆灵造成的伤害提高60%，装备者的忆灵消失时为装备者恢复16点能量，同类效果无法叠加。</x:v>
      </x:c>
      <x:c r="G744" s="6" t="str">
        <x:v>[0.6, 0.3, 0.6, 16]</x:v>
      </x:c>
      <x:c r="H744" s="6" t="str">
        <x:v>https://raw.githubusercontent.com/Mar-7th/StarRailRes/dbe8cdfcfb0bf657b9fe1cf92d5537f118ccb487/index_new/cn/light_cone_ranks.json</x:v>
      </x:c>
    </x:row>
    <x:row r="745" ht="53" customHeight="1">
      <x:c r="A745" s="6" t="str">
        <x:v>23050_1</x:v>
      </x:c>
      <x:c r="B745" s="6" t="str">
        <x:v>23050</x:v>
      </x:c>
      <x:c r="C745" s="6" t="str">
        <x:v>勿忘她的火焰</x:v>
      </x:c>
      <x:c r="D745" s="6" t="n">
        <x:v>1</x:v>
      </x:c>
      <x:c r="E745" s="6" t="str">
        <x:v>焚身</x:v>
      </x:c>
      <x:c r="F745" s="7" t="str">
        <x:v>使装备者的击破特攻提高60%。进入战斗时，使装备者和另一位开战的队友造成的击破伤害提高32%，若不存在开战的队友则对装备者和击破特攻最高的队友生效，同类效果无法叠加。装备者为敌方目标添加弱点时，恢复1个战技点，该效果最多触发1次，施放终结技时重置可触发次数。</x:v>
      </x:c>
      <x:c r="G745" s="6" t="str">
        <x:v>[0.6, 0.32]</x:v>
      </x:c>
      <x:c r="H745" s="6" t="str">
        <x:v>https://raw.githubusercontent.com/Mar-7th/StarRailRes/dbe8cdfcfb0bf657b9fe1cf92d5537f118ccb487/index_new/cn/light_cone_ranks.json</x:v>
      </x:c>
    </x:row>
    <x:row r="746" ht="53" customHeight="1">
      <x:c r="A746" s="6" t="str">
        <x:v>23050_2</x:v>
      </x:c>
      <x:c r="B746" s="6" t="str">
        <x:v>23050</x:v>
      </x:c>
      <x:c r="C746" s="6" t="str">
        <x:v>勿忘她的火焰</x:v>
      </x:c>
      <x:c r="D746" s="6" t="n">
        <x:v>2</x:v>
      </x:c>
      <x:c r="E746" s="6" t="str">
        <x:v>焚身</x:v>
      </x:c>
      <x:c r="F746" s="7" t="str">
        <x:v>使装备者的击破特攻提高75%。进入战斗时，使装备者和另一位开战的队友造成的击破伤害提高42%，若不存在开战的队友则对装备者和击破特攻最高的队友生效，同类效果无法叠加。装备者为敌方目标添加弱点时，恢复1个战技点，该效果最多触发1次，施放终结技时重置可触发次数。</x:v>
      </x:c>
      <x:c r="G746" s="6" t="str">
        <x:v>[0.75, 0.42]</x:v>
      </x:c>
      <x:c r="H746" s="6" t="str">
        <x:v>https://raw.githubusercontent.com/Mar-7th/StarRailRes/dbe8cdfcfb0bf657b9fe1cf92d5537f118ccb487/index_new/cn/light_cone_ranks.json</x:v>
      </x:c>
    </x:row>
    <x:row r="747" ht="53" customHeight="1">
      <x:c r="A747" s="6" t="str">
        <x:v>23050_3</x:v>
      </x:c>
      <x:c r="B747" s="6" t="str">
        <x:v>23050</x:v>
      </x:c>
      <x:c r="C747" s="6" t="str">
        <x:v>勿忘她的火焰</x:v>
      </x:c>
      <x:c r="D747" s="6" t="n">
        <x:v>3</x:v>
      </x:c>
      <x:c r="E747" s="6" t="str">
        <x:v>焚身</x:v>
      </x:c>
      <x:c r="F747" s="7" t="str">
        <x:v>使装备者的击破特攻提高90%。进入战斗时，使装备者和另一位开战的队友造成的击破伤害提高52%，若不存在开战的队友则对装备者和击破特攻最高的队友生效，同类效果无法叠加。装备者为敌方目标添加弱点时，恢复1个战技点，该效果最多触发1次，施放终结技时重置可触发次数。</x:v>
      </x:c>
      <x:c r="G747" s="6" t="str">
        <x:v>[0.9, 0.52]</x:v>
      </x:c>
      <x:c r="H747" s="6" t="str">
        <x:v>https://raw.githubusercontent.com/Mar-7th/StarRailRes/dbe8cdfcfb0bf657b9fe1cf92d5537f118ccb487/index_new/cn/light_cone_ranks.json</x:v>
      </x:c>
    </x:row>
    <x:row r="748" ht="53" customHeight="1">
      <x:c r="A748" s="6" t="str">
        <x:v>23050_4</x:v>
      </x:c>
      <x:c r="B748" s="6" t="str">
        <x:v>23050</x:v>
      </x:c>
      <x:c r="C748" s="6" t="str">
        <x:v>勿忘她的火焰</x:v>
      </x:c>
      <x:c r="D748" s="6" t="n">
        <x:v>4</x:v>
      </x:c>
      <x:c r="E748" s="6" t="str">
        <x:v>焚身</x:v>
      </x:c>
      <x:c r="F748" s="7" t="str">
        <x:v>使装备者的击破特攻提高105%。进入战斗时，使装备者和另一位开战的队友造成的击破伤害提高62%，若不存在开战的队友则对装备者和击破特攻最高的队友生效，同类效果无法叠加。装备者为敌方目标添加弱点时，恢复1个战技点，该效果最多触发1次，施放终结技时重置可触发次数。</x:v>
      </x:c>
      <x:c r="G748" s="6" t="str">
        <x:v>[1.05, 0.62]</x:v>
      </x:c>
      <x:c r="H748" s="6" t="str">
        <x:v>https://raw.githubusercontent.com/Mar-7th/StarRailRes/dbe8cdfcfb0bf657b9fe1cf92d5537f118ccb487/index_new/cn/light_cone_ranks.json</x:v>
      </x:c>
    </x:row>
    <x:row r="749" ht="53" customHeight="1">
      <x:c r="A749" s="6" t="str">
        <x:v>23050_5</x:v>
      </x:c>
      <x:c r="B749" s="6" t="str">
        <x:v>23050</x:v>
      </x:c>
      <x:c r="C749" s="6" t="str">
        <x:v>勿忘她的火焰</x:v>
      </x:c>
      <x:c r="D749" s="6" t="n">
        <x:v>5</x:v>
      </x:c>
      <x:c r="E749" s="6" t="str">
        <x:v>焚身</x:v>
      </x:c>
      <x:c r="F749" s="7" t="str">
        <x:v>使装备者的击破特攻提高120%。进入战斗时，使装备者和另一位开战的队友造成的击破伤害提高72%，若不存在开战的队友则对装备者和击破特攻最高的队友生效，同类效果无法叠加。装备者为敌方目标添加弱点时，恢复1个战技点，该效果最多触发1次，施放终结技时重置可触发次数。</x:v>
      </x:c>
      <x:c r="G749" s="6" t="str">
        <x:v>[1.2, 0.72]</x:v>
      </x:c>
      <x:c r="H749" s="6" t="str">
        <x:v>https://raw.githubusercontent.com/Mar-7th/StarRailRes/dbe8cdfcfb0bf657b9fe1cf92d5537f118ccb487/index_new/cn/light_cone_ranks.json</x:v>
      </x:c>
    </x:row>
    <x:row r="750" ht="68" customHeight="1">
      <x:c r="A750" s="6" t="str">
        <x:v>23051_1</x:v>
      </x:c>
      <x:c r="B750" s="6" t="str">
        <x:v>23051</x:v>
      </x:c>
      <x:c r="C750" s="6" t="str">
        <x:v>纵然山河万程</x:v>
      </x:c>
      <x:c r="D750" s="6" t="n">
        <x:v>1</x:v>
      </x:c>
      <x:c r="E750" s="6" t="str">
        <x:v>新鳞</x:v>
      </x:c>
      <x:c r="F750" s="7" t="str">
        <x:v>使装备者的攻击力提高64%。装备者施放终结技时，为我方全体回复等同于装备者攻击力10%的生命值，额外为当前生命值最低的角色回复等同于装备者攻击力10%的生命值，并使我方全体获得【卫戍】，【卫戍】持续3回合。获得【卫戍】的目标，造成的伤害提高24%，若目标拥有召唤物则造成的伤害额外提高12%。</x:v>
      </x:c>
      <x:c r="G750" s="6" t="str">
        <x:v>[0.64, 0.24, 0.12, 3, 0.1, 0.1]</x:v>
      </x:c>
      <x:c r="H750" s="6" t="str">
        <x:v>https://raw.githubusercontent.com/Mar-7th/StarRailRes/dbe8cdfcfb0bf657b9fe1cf92d5537f118ccb487/index_new/cn/light_cone_ranks.json</x:v>
      </x:c>
    </x:row>
    <x:row r="751" ht="68" customHeight="1">
      <x:c r="A751" s="6" t="str">
        <x:v>23051_2</x:v>
      </x:c>
      <x:c r="B751" s="6" t="str">
        <x:v>23051</x:v>
      </x:c>
      <x:c r="C751" s="6" t="str">
        <x:v>纵然山河万程</x:v>
      </x:c>
      <x:c r="D751" s="6" t="n">
        <x:v>2</x:v>
      </x:c>
      <x:c r="E751" s="6" t="str">
        <x:v>新鳞</x:v>
      </x:c>
      <x:c r="F751" s="7" t="str">
        <x:v>使装备者的攻击力提高80%。装备者施放终结技时，为我方全体回复等同于装备者攻击力12.5%的生命值，额外为当前生命值最低的角色回复等同于装备者攻击力12.5%的生命值，并使我方全体获得【卫戍】，【卫戍】持续3回合。获得【卫戍】的目标，造成的伤害提高30%，若目标拥有召唤物则造成的伤害额外提高15%。</x:v>
      </x:c>
      <x:c r="G751" s="6" t="str">
        <x:v>[0.8, 0.3, 0.15, 3, 0.125, 0.125]</x:v>
      </x:c>
      <x:c r="H751" s="6" t="str">
        <x:v>https://raw.githubusercontent.com/Mar-7th/StarRailRes/dbe8cdfcfb0bf657b9fe1cf92d5537f118ccb487/index_new/cn/light_cone_ranks.json</x:v>
      </x:c>
    </x:row>
    <x:row r="752" ht="68" customHeight="1">
      <x:c r="A752" s="6" t="str">
        <x:v>23051_3</x:v>
      </x:c>
      <x:c r="B752" s="6" t="str">
        <x:v>23051</x:v>
      </x:c>
      <x:c r="C752" s="6" t="str">
        <x:v>纵然山河万程</x:v>
      </x:c>
      <x:c r="D752" s="6" t="n">
        <x:v>3</x:v>
      </x:c>
      <x:c r="E752" s="6" t="str">
        <x:v>新鳞</x:v>
      </x:c>
      <x:c r="F752" s="7" t="str">
        <x:v>使装备者的攻击力提高96%。装备者施放终结技时，为我方全体回复等同于装备者攻击力15%的生命值，额外为当前生命值最低的角色回复等同于装备者攻击力15%的生命值，并使我方全体获得【卫戍】，【卫戍】持续3回合。获得【卫戍】的目标，造成的伤害提高36%，若目标拥有召唤物则造成的伤害额外提高18%。</x:v>
      </x:c>
      <x:c r="G752" s="6" t="str">
        <x:v>[0.96, 0.36, 0.18, 3, 0.15, 0.15]</x:v>
      </x:c>
      <x:c r="H752" s="6" t="str">
        <x:v>https://raw.githubusercontent.com/Mar-7th/StarRailRes/dbe8cdfcfb0bf657b9fe1cf92d5537f118ccb487/index_new/cn/light_cone_ranks.json</x:v>
      </x:c>
    </x:row>
    <x:row r="753" ht="68" customHeight="1">
      <x:c r="A753" s="6" t="str">
        <x:v>23051_4</x:v>
      </x:c>
      <x:c r="B753" s="6" t="str">
        <x:v>23051</x:v>
      </x:c>
      <x:c r="C753" s="6" t="str">
        <x:v>纵然山河万程</x:v>
      </x:c>
      <x:c r="D753" s="6" t="n">
        <x:v>4</x:v>
      </x:c>
      <x:c r="E753" s="6" t="str">
        <x:v>新鳞</x:v>
      </x:c>
      <x:c r="F753" s="7" t="str">
        <x:v>使装备者的攻击力提高112%。装备者施放终结技时，为我方全体回复等同于装备者攻击力17.5%的生命值，额外为当前生命值最低的角色回复等同于装备者攻击力17.5%的生命值，并使我方全体获得【卫戍】，【卫戍】持续3回合。获得【卫戍】的目标，造成的伤害提高42%，若目标拥有召唤物则造成的伤害额外提高21%。</x:v>
      </x:c>
      <x:c r="G753" s="6" t="str">
        <x:v>[1.12, 0.42, 0.21, 3, 0.175, 0.175]</x:v>
      </x:c>
      <x:c r="H753" s="6" t="str">
        <x:v>https://raw.githubusercontent.com/Mar-7th/StarRailRes/dbe8cdfcfb0bf657b9fe1cf92d5537f118ccb487/index_new/cn/light_cone_ranks.json</x:v>
      </x:c>
    </x:row>
    <x:row r="754" ht="68" customHeight="1">
      <x:c r="A754" s="6" t="str">
        <x:v>23051_5</x:v>
      </x:c>
      <x:c r="B754" s="6" t="str">
        <x:v>23051</x:v>
      </x:c>
      <x:c r="C754" s="6" t="str">
        <x:v>纵然山河万程</x:v>
      </x:c>
      <x:c r="D754" s="6" t="n">
        <x:v>5</x:v>
      </x:c>
      <x:c r="E754" s="6" t="str">
        <x:v>新鳞</x:v>
      </x:c>
      <x:c r="F754" s="7" t="str">
        <x:v>使装备者的攻击力提高128%。装备者施放终结技时，为我方全体回复等同于装备者攻击力20%的生命值，额外为当前生命值最低的角色回复等同于装备者攻击力20%的生命值，并使我方全体获得【卫戍】，【卫戍】持续3回合。获得【卫戍】的目标，造成的伤害提高48%，若目标拥有召唤物则造成的伤害额外提高24%。</x:v>
      </x:c>
      <x:c r="G754" s="6" t="str">
        <x:v>[1.28, 0.48, 0.24, 3, 0.2, 0.2]</x:v>
      </x:c>
      <x:c r="H754" s="6" t="str">
        <x:v>https://raw.githubusercontent.com/Mar-7th/StarRailRes/dbe8cdfcfb0bf657b9fe1cf92d5537f118ccb487/index_new/cn/light_cone_ranks.json</x:v>
      </x:c>
    </x:row>
    <x:row r="755" ht="53" customHeight="1">
      <x:c r="A755" s="6" t="str">
        <x:v>23052_1</x:v>
      </x:c>
      <x:c r="B755" s="6" t="str">
        <x:v>23052</x:v>
      </x:c>
      <x:c r="C755" s="6" t="str">
        <x:v>爱如此刻永恒</x:v>
      </x:c>
      <x:c r="D755" s="6" t="n">
        <x:v>1</x:v>
      </x:c>
      <x:c r="E755" s="6" t="str">
        <x:v>约定</x:v>
      </x:c>
      <x:c r="F755" s="7" t="str">
        <x:v>使装备者的速度提高18%。装备者的忆灵对我方单体施放忆灵技时获得【空白】：敌方全体受到的伤害提高10%。装备者的忆灵对敌方施放忆灵技时获得【诗行】：我方全体的暴击伤害提高16%。装备者的忆灵同时持有【空白】和【诗行】时，【空白】和【诗行】的效果提高60%。</x:v>
      </x:c>
      <x:c r="G755" s="6" t="str">
        <x:v>[0.18, 0.16, 0.1, 0.6]</x:v>
      </x:c>
      <x:c r="H755" s="6" t="str">
        <x:v>https://raw.githubusercontent.com/Mar-7th/StarRailRes/dbe8cdfcfb0bf657b9fe1cf92d5537f118ccb487/index_new/cn/light_cone_ranks.json</x:v>
      </x:c>
    </x:row>
    <x:row r="756" ht="53" customHeight="1">
      <x:c r="A756" s="6" t="str">
        <x:v>23052_2</x:v>
      </x:c>
      <x:c r="B756" s="6" t="str">
        <x:v>23052</x:v>
      </x:c>
      <x:c r="C756" s="6" t="str">
        <x:v>爱如此刻永恒</x:v>
      </x:c>
      <x:c r="D756" s="6" t="n">
        <x:v>2</x:v>
      </x:c>
      <x:c r="E756" s="6" t="str">
        <x:v>约定</x:v>
      </x:c>
      <x:c r="F756" s="7" t="str">
        <x:v>使装备者的速度提高21%。装备者的忆灵对我方单体施放忆灵技时获得【空白】：敌方全体受到的伤害提高12%。装备者的忆灵对敌方施放忆灵技时获得【诗行】：我方全体的暴击伤害提高19%。装备者的忆灵同时持有【空白】和【诗行】时，【空白】和【诗行】的效果提高65%。</x:v>
      </x:c>
      <x:c r="G756" s="6" t="str">
        <x:v>[0.21, 0.19, 0.12, 0.65]</x:v>
      </x:c>
      <x:c r="H756" s="6" t="str">
        <x:v>https://raw.githubusercontent.com/Mar-7th/StarRailRes/dbe8cdfcfb0bf657b9fe1cf92d5537f118ccb487/index_new/cn/light_cone_ranks.json</x:v>
      </x:c>
    </x:row>
    <x:row r="757" ht="53" customHeight="1">
      <x:c r="A757" s="6" t="str">
        <x:v>23052_3</x:v>
      </x:c>
      <x:c r="B757" s="6" t="str">
        <x:v>23052</x:v>
      </x:c>
      <x:c r="C757" s="6" t="str">
        <x:v>爱如此刻永恒</x:v>
      </x:c>
      <x:c r="D757" s="6" t="n">
        <x:v>3</x:v>
      </x:c>
      <x:c r="E757" s="6" t="str">
        <x:v>约定</x:v>
      </x:c>
      <x:c r="F757" s="7" t="str">
        <x:v>使装备者的速度提高24%。装备者的忆灵对我方单体施放忆灵技时获得【空白】：敌方全体受到的伤害提高14%。装备者的忆灵对敌方施放忆灵技时获得【诗行】：我方全体的暴击伤害提高22%。装备者的忆灵同时持有【空白】和【诗行】时，【空白】和【诗行】的效果提高70%。</x:v>
      </x:c>
      <x:c r="G757" s="6" t="str">
        <x:v>[0.24, 0.22, 0.14, 0.7]</x:v>
      </x:c>
      <x:c r="H757" s="6" t="str">
        <x:v>https://raw.githubusercontent.com/Mar-7th/StarRailRes/dbe8cdfcfb0bf657b9fe1cf92d5537f118ccb487/index_new/cn/light_cone_ranks.json</x:v>
      </x:c>
    </x:row>
    <x:row r="758" ht="53" customHeight="1">
      <x:c r="A758" s="6" t="str">
        <x:v>23052_4</x:v>
      </x:c>
      <x:c r="B758" s="6" t="str">
        <x:v>23052</x:v>
      </x:c>
      <x:c r="C758" s="6" t="str">
        <x:v>爱如此刻永恒</x:v>
      </x:c>
      <x:c r="D758" s="6" t="n">
        <x:v>4</x:v>
      </x:c>
      <x:c r="E758" s="6" t="str">
        <x:v>约定</x:v>
      </x:c>
      <x:c r="F758" s="7" t="str">
        <x:v>使装备者的速度提高27%。装备者的忆灵对我方单体施放忆灵技时获得【空白】：敌方全体受到的伤害提高16%。装备者的忆灵对敌方施放忆灵技时获得【诗行】：我方全体的暴击伤害提高25%。装备者的忆灵同时持有【空白】和【诗行】时，【空白】和【诗行】的效果提高75%。</x:v>
      </x:c>
      <x:c r="G758" s="6" t="str">
        <x:v>[0.27, 0.25, 0.16, 0.75]</x:v>
      </x:c>
      <x:c r="H758" s="6" t="str">
        <x:v>https://raw.githubusercontent.com/Mar-7th/StarRailRes/dbe8cdfcfb0bf657b9fe1cf92d5537f118ccb487/index_new/cn/light_cone_ranks.json</x:v>
      </x:c>
    </x:row>
    <x:row r="759" ht="53" customHeight="1">
      <x:c r="A759" s="6" t="str">
        <x:v>23052_5</x:v>
      </x:c>
      <x:c r="B759" s="6" t="str">
        <x:v>23052</x:v>
      </x:c>
      <x:c r="C759" s="6" t="str">
        <x:v>爱如此刻永恒</x:v>
      </x:c>
      <x:c r="D759" s="6" t="n">
        <x:v>5</x:v>
      </x:c>
      <x:c r="E759" s="6" t="str">
        <x:v>约定</x:v>
      </x:c>
      <x:c r="F759" s="7" t="str">
        <x:v>使装备者的速度提高30%。装备者的忆灵对我方单体施放忆灵技时获得【空白】：敌方全体受到的伤害提高18%。装备者的忆灵对敌方施放忆灵技时获得【诗行】：我方全体的暴击伤害提高28%。装备者的忆灵同时持有【空白】和【诗行】时，【空白】和【诗行】的效果提高80%。</x:v>
      </x:c>
      <x:c r="G759" s="6" t="str">
        <x:v>[0.3, 0.28, 0.18, 0.8]</x:v>
      </x:c>
      <x:c r="H759" s="6" t="str">
        <x:v>https://raw.githubusercontent.com/Mar-7th/StarRailRes/dbe8cdfcfb0bf657b9fe1cf92d5537f118ccb487/index_new/cn/light_cone_ranks.json</x:v>
      </x:c>
    </x:row>
    <x:row r="760" ht="68" customHeight="1">
      <x:c r="A760" s="6" t="str">
        <x:v>23053_1</x:v>
      </x:c>
      <x:c r="B760" s="6" t="str">
        <x:v>23053</x:v>
      </x:c>
      <x:c r="C760" s="6" t="str">
        <x:v>花花世界迷人眼</x:v>
      </x:c>
      <x:c r="D760" s="6" t="n">
        <x:v>1</x:v>
      </x:c>
      <x:c r="E760" s="6" t="str">
        <x:v>瞩目</x:v>
      </x:c>
      <x:c r="F760" s="7" t="str">
        <x:v>使装备者的暴击伤害提高48%。装备者在场时，队伍中每有1名「欢愉」命途的角色，战技点上限提高1点，最多提高3点；装备者每消耗1个战技点使自身造成的欢愉伤害无视敌方目标5%的防御力，最多叠加4层，若在同一回合内消耗大于等于4个战技点则使装备者获得【推流】。装备者持有【推流】时，我方全体欢愉度提高20%。同类光锥效果无法叠加。</x:v>
      </x:c>
      <x:c r="G760" s="6" t="str">
        <x:v>[0.48, 1, 3, 0.2, 4, 0.05, 4]</x:v>
      </x:c>
      <x:c r="H760" s="6" t="str">
        <x:v>https://raw.githubusercontent.com/Mar-7th/StarRailRes/dbe8cdfcfb0bf657b9fe1cf92d5537f118ccb487/index_new/cn/light_cone_ranks.json</x:v>
      </x:c>
    </x:row>
    <x:row r="761" ht="68" customHeight="1">
      <x:c r="A761" s="6" t="str">
        <x:v>23053_2</x:v>
      </x:c>
      <x:c r="B761" s="6" t="str">
        <x:v>23053</x:v>
      </x:c>
      <x:c r="C761" s="6" t="str">
        <x:v>花花世界迷人眼</x:v>
      </x:c>
      <x:c r="D761" s="6" t="n">
        <x:v>2</x:v>
      </x:c>
      <x:c r="E761" s="6" t="str">
        <x:v>瞩目</x:v>
      </x:c>
      <x:c r="F761" s="7" t="str">
        <x:v>使装备者的暴击伤害提高56%。装备者在场时，队伍中每有1名「欢愉」命途的角色，战技点上限提高1点，最多提高3点；装备者每消耗1个战技点使自身造成的欢愉伤害无视敌方目标6%的防御力，最多叠加4层，若在同一回合内消耗大于等于4个战技点则使装备者获得【推流】。装备者持有【推流】时，我方全体欢愉度提高24%。同类光锥效果无法叠加。</x:v>
      </x:c>
      <x:c r="G761" s="6" t="str">
        <x:v>[0.56, 1, 3, 0.24, 4, 0.06, 4]</x:v>
      </x:c>
      <x:c r="H761" s="6" t="str">
        <x:v>https://raw.githubusercontent.com/Mar-7th/StarRailRes/dbe8cdfcfb0bf657b9fe1cf92d5537f118ccb487/index_new/cn/light_cone_ranks.json</x:v>
      </x:c>
    </x:row>
    <x:row r="762" ht="68" customHeight="1">
      <x:c r="A762" s="6" t="str">
        <x:v>23053_3</x:v>
      </x:c>
      <x:c r="B762" s="6" t="str">
        <x:v>23053</x:v>
      </x:c>
      <x:c r="C762" s="6" t="str">
        <x:v>花花世界迷人眼</x:v>
      </x:c>
      <x:c r="D762" s="6" t="n">
        <x:v>3</x:v>
      </x:c>
      <x:c r="E762" s="6" t="str">
        <x:v>瞩目</x:v>
      </x:c>
      <x:c r="F762" s="7" t="str">
        <x:v>使装备者的暴击伤害提高64%。装备者在场时，队伍中每有1名「欢愉」命途的角色，战技点上限提高1点，最多提高3点；装备者每消耗1个战技点使自身造成的欢愉伤害无视敌方目标7%的防御力，最多叠加4层，若在同一回合内消耗大于等于4个战技点则使装备者获得【推流】。装备者持有【推流】时，我方全体欢愉度提高28%。同类光锥效果无法叠加。</x:v>
      </x:c>
      <x:c r="G762" s="6" t="str">
        <x:v>[0.64, 1, 3, 0.28, 4, 0.07, 4]</x:v>
      </x:c>
      <x:c r="H762" s="6" t="str">
        <x:v>https://raw.githubusercontent.com/Mar-7th/StarRailRes/dbe8cdfcfb0bf657b9fe1cf92d5537f118ccb487/index_new/cn/light_cone_ranks.json</x:v>
      </x:c>
    </x:row>
    <x:row r="763" ht="68" customHeight="1">
      <x:c r="A763" s="6" t="str">
        <x:v>23053_4</x:v>
      </x:c>
      <x:c r="B763" s="6" t="str">
        <x:v>23053</x:v>
      </x:c>
      <x:c r="C763" s="6" t="str">
        <x:v>花花世界迷人眼</x:v>
      </x:c>
      <x:c r="D763" s="6" t="n">
        <x:v>4</x:v>
      </x:c>
      <x:c r="E763" s="6" t="str">
        <x:v>瞩目</x:v>
      </x:c>
      <x:c r="F763" s="7" t="str">
        <x:v>使装备者的暴击伤害提高72%。装备者在场时，队伍中每有1名「欢愉」命途的角色，战技点上限提高1点，最多提高3点；装备者每消耗1个战技点使自身造成的欢愉伤害无视敌方目标8%的防御力，最多叠加4层，若在同一回合内消耗大于等于4个战技点则使装备者获得【推流】。装备者持有【推流】时，我方全体欢愉度提高32%。同类光锥效果无法叠加。</x:v>
      </x:c>
      <x:c r="G763" s="6" t="str">
        <x:v>[0.72, 1, 3, 0.32, 4, 0.08, 4]</x:v>
      </x:c>
      <x:c r="H763" s="6" t="str">
        <x:v>https://raw.githubusercontent.com/Mar-7th/StarRailRes/dbe8cdfcfb0bf657b9fe1cf92d5537f118ccb487/index_new/cn/light_cone_ranks.json</x:v>
      </x:c>
    </x:row>
    <x:row r="764" ht="68" customHeight="1">
      <x:c r="A764" s="6" t="str">
        <x:v>23053_5</x:v>
      </x:c>
      <x:c r="B764" s="6" t="str">
        <x:v>23053</x:v>
      </x:c>
      <x:c r="C764" s="6" t="str">
        <x:v>花花世界迷人眼</x:v>
      </x:c>
      <x:c r="D764" s="6" t="n">
        <x:v>5</x:v>
      </x:c>
      <x:c r="E764" s="6" t="str">
        <x:v>瞩目</x:v>
      </x:c>
      <x:c r="F764" s="7" t="str">
        <x:v>使装备者的暴击伤害提高80%。装备者在场时，队伍中每有1名「欢愉」命途的角色，战技点上限提高1点，最多提高3点；装备者每消耗1个战技点使自身造成的欢愉伤害无视敌方目标9%的防御力，最多叠加4层，若在同一回合内消耗大于等于4个战技点则使装备者获得【推流】。装备者持有【推流】时，我方全体欢愉度提高36%。同类光锥效果无法叠加。</x:v>
      </x:c>
      <x:c r="G764" s="6" t="str">
        <x:v>[0.8, 1, 3, 0.36, 4, 0.09, 4]</x:v>
      </x:c>
      <x:c r="H764" s="6" t="str">
        <x:v>https://raw.githubusercontent.com/Mar-7th/StarRailRes/dbe8cdfcfb0bf657b9fe1cf92d5537f118ccb487/index_new/cn/light_cone_ranks.json</x:v>
      </x:c>
    </x:row>
    <x:row r="765" ht="53" customHeight="1">
      <x:c r="A765" s="6" t="str">
        <x:v>23054_1</x:v>
      </x:c>
      <x:c r="B765" s="6" t="str">
        <x:v>23054</x:v>
      </x:c>
      <x:c r="C765" s="6" t="str">
        <x:v>当她决定看见</x:v>
      </x:c>
      <x:c r="D765" s="6" t="n">
        <x:v>1</x:v>
      </x:c>
      <x:c r="E765" s="6" t="str">
        <x:v>破局</x:v>
      </x:c>
      <x:c r="F765" s="7" t="str">
        <x:v>使装备者的速度提高18%。装备者进入战斗或对我方目标施放终结技时，使装备者获得【上上签】，持续3回合。当装备者持有【上上签】时，我方全体暴击率提高10%，暴击伤害提高30%，装备者自身能量恢复效率提高12%。
每个波次开始时，装备者固定恢复15点能量。</x:v>
      </x:c>
      <x:c r="G765" s="6" t="str">
        <x:v>[0.18, 0.1, 0.3, 3, 0.12, 15]</x:v>
      </x:c>
      <x:c r="H765" s="6" t="str">
        <x:v>https://raw.githubusercontent.com/Mar-7th/StarRailRes/dbe8cdfcfb0bf657b9fe1cf92d5537f118ccb487/index_new/cn/light_cone_ranks.json</x:v>
      </x:c>
    </x:row>
    <x:row r="766" ht="53" customHeight="1">
      <x:c r="A766" s="6" t="str">
        <x:v>23054_2</x:v>
      </x:c>
      <x:c r="B766" s="6" t="str">
        <x:v>23054</x:v>
      </x:c>
      <x:c r="C766" s="6" t="str">
        <x:v>当她决定看见</x:v>
      </x:c>
      <x:c r="D766" s="6" t="n">
        <x:v>2</x:v>
      </x:c>
      <x:c r="E766" s="6" t="str">
        <x:v>破局</x:v>
      </x:c>
      <x:c r="F766" s="7" t="str">
        <x:v>使装备者的速度提高21%。装备者进入战斗或对我方目标施放终结技时，使装备者获得【上上签】，持续3回合。当装备者持有【上上签】时，我方全体暴击率提高11%，暴击伤害提高37.5%，装备者自身能量恢复效率提高14%。
每个波次开始时，装备者固定恢复15点能量。</x:v>
      </x:c>
      <x:c r="G766" s="6" t="str">
        <x:v>[0.21, 0.11, 0.375, 3, 0.14, 15]</x:v>
      </x:c>
      <x:c r="H766" s="6" t="str">
        <x:v>https://raw.githubusercontent.com/Mar-7th/StarRailRes/dbe8cdfcfb0bf657b9fe1cf92d5537f118ccb487/index_new/cn/light_cone_ranks.json</x:v>
      </x:c>
    </x:row>
    <x:row r="767" ht="53" customHeight="1">
      <x:c r="A767" s="6" t="str">
        <x:v>23054_3</x:v>
      </x:c>
      <x:c r="B767" s="6" t="str">
        <x:v>23054</x:v>
      </x:c>
      <x:c r="C767" s="6" t="str">
        <x:v>当她决定看见</x:v>
      </x:c>
      <x:c r="D767" s="6" t="n">
        <x:v>3</x:v>
      </x:c>
      <x:c r="E767" s="6" t="str">
        <x:v>破局</x:v>
      </x:c>
      <x:c r="F767" s="7" t="str">
        <x:v>使装备者的速度提高24%。装备者进入战斗或对我方目标施放终结技时，使装备者获得【上上签】，持续3回合。当装备者持有【上上签】时，我方全体暴击率提高12%，暴击伤害提高45%，装备者自身能量恢复效率提高16%。
每个波次开始时，装备者固定恢复15点能量。</x:v>
      </x:c>
      <x:c r="G767" s="6" t="str">
        <x:v>[0.24, 0.12, 0.45, 3, 0.16, 15]</x:v>
      </x:c>
      <x:c r="H767" s="6" t="str">
        <x:v>https://raw.githubusercontent.com/Mar-7th/StarRailRes/dbe8cdfcfb0bf657b9fe1cf92d5537f118ccb487/index_new/cn/light_cone_ranks.json</x:v>
      </x:c>
    </x:row>
    <x:row r="768" ht="53" customHeight="1">
      <x:c r="A768" s="6" t="str">
        <x:v>23054_4</x:v>
      </x:c>
      <x:c r="B768" s="6" t="str">
        <x:v>23054</x:v>
      </x:c>
      <x:c r="C768" s="6" t="str">
        <x:v>当她决定看见</x:v>
      </x:c>
      <x:c r="D768" s="6" t="n">
        <x:v>4</x:v>
      </x:c>
      <x:c r="E768" s="6" t="str">
        <x:v>破局</x:v>
      </x:c>
      <x:c r="F768" s="7" t="str">
        <x:v>使装备者的速度提高27%。装备者进入战斗或对我方目标施放终结技时，使装备者获得【上上签】，持续3回合。当装备者持有【上上签】时，我方全体暴击率提高13%，暴击伤害提高52.5%，装备者自身能量恢复效率提高18%。
每个波次开始时，装备者固定恢复15点能量。</x:v>
      </x:c>
      <x:c r="G768" s="6" t="str">
        <x:v>[0.27, 0.13, 0.525, 3, 0.18, 15]</x:v>
      </x:c>
      <x:c r="H768" s="6" t="str">
        <x:v>https://raw.githubusercontent.com/Mar-7th/StarRailRes/dbe8cdfcfb0bf657b9fe1cf92d5537f118ccb487/index_new/cn/light_cone_ranks.json</x:v>
      </x:c>
    </x:row>
    <x:row r="769" ht="53" customHeight="1">
      <x:c r="A769" s="6" t="str">
        <x:v>23054_5</x:v>
      </x:c>
      <x:c r="B769" s="6" t="str">
        <x:v>23054</x:v>
      </x:c>
      <x:c r="C769" s="6" t="str">
        <x:v>当她决定看见</x:v>
      </x:c>
      <x:c r="D769" s="6" t="n">
        <x:v>5</x:v>
      </x:c>
      <x:c r="E769" s="6" t="str">
        <x:v>破局</x:v>
      </x:c>
      <x:c r="F769" s="7" t="str">
        <x:v>使装备者的速度提高30%。装备者进入战斗或对我方目标施放终结技时，使装备者获得【上上签】，持续3回合。当装备者持有【上上签】时，我方全体暴击率提高14%，暴击伤害提高60%，装备者自身能量恢复效率提高20%。
每个波次开始时，装备者固定恢复15点能量。</x:v>
      </x:c>
      <x:c r="G769" s="6" t="str">
        <x:v>[0.3, 0.14, 0.6, 3, 0.2, 15]</x:v>
      </x:c>
      <x:c r="H769" s="6" t="str">
        <x:v>https://raw.githubusercontent.com/Mar-7th/StarRailRes/dbe8cdfcfb0bf657b9fe1cf92d5537f118ccb487/index_new/cn/light_cone_ranks.json</x:v>
      </x:c>
    </x:row>
    <x:row r="770" ht="53" customHeight="1">
      <x:c r="A770" s="6" t="str">
        <x:v>23055_1</x:v>
      </x:c>
      <x:c r="B770" s="6" t="str">
        <x:v>23055</x:v>
      </x:c>
      <x:c r="C770" s="6" t="str">
        <x:v>献给明日的色彩</x:v>
      </x:c>
      <x:c r="D770" s="6" t="n">
        <x:v>1</x:v>
      </x:c>
      <x:c r="E770" s="6" t="str">
        <x:v>挥墨</x:v>
      </x:c>
      <x:c r="F770" s="7" t="str">
        <x:v>使装备者的防御力提高48%。装备者对我方全体施放欢愉技时，使敌方全体受到的伤害提高22%，持续3回合，为装备者固定恢复10点能量，并为我方全体回复等同于装备者防御力10%的生命值。</x:v>
      </x:c>
      <x:c r="G770" s="6" t="str">
        <x:v>[0.48, 10, 3, 0.22, 0.1]</x:v>
      </x:c>
      <x:c r="H770" s="6" t="str">
        <x:v>https://raw.githubusercontent.com/Mar-7th/StarRailRes/dbe8cdfcfb0bf657b9fe1cf92d5537f118ccb487/index_new/cn/light_cone_ranks.json</x:v>
      </x:c>
    </x:row>
    <x:row r="771" ht="53" customHeight="1">
      <x:c r="A771" s="6" t="str">
        <x:v>23055_2</x:v>
      </x:c>
      <x:c r="B771" s="6" t="str">
        <x:v>23055</x:v>
      </x:c>
      <x:c r="C771" s="6" t="str">
        <x:v>献给明日的色彩</x:v>
      </x:c>
      <x:c r="D771" s="6" t="n">
        <x:v>2</x:v>
      </x:c>
      <x:c r="E771" s="6" t="str">
        <x:v>挥墨</x:v>
      </x:c>
      <x:c r="F771" s="7" t="str">
        <x:v>使装备者的防御力提高60%。装备者对我方全体施放欢愉技时，使敌方全体受到的伤害提高27.5%，持续3回合，为装备者固定恢复10点能量，并为我方全体回复等同于装备者防御力12.5%的生命值。</x:v>
      </x:c>
      <x:c r="G771" s="6" t="str">
        <x:v>[0.6, 10, 3, 0.275, 0.125]</x:v>
      </x:c>
      <x:c r="H771" s="6" t="str">
        <x:v>https://raw.githubusercontent.com/Mar-7th/StarRailRes/dbe8cdfcfb0bf657b9fe1cf92d5537f118ccb487/index_new/cn/light_cone_ranks.json</x:v>
      </x:c>
    </x:row>
    <x:row r="772" ht="53" customHeight="1">
      <x:c r="A772" s="6" t="str">
        <x:v>23055_3</x:v>
      </x:c>
      <x:c r="B772" s="6" t="str">
        <x:v>23055</x:v>
      </x:c>
      <x:c r="C772" s="6" t="str">
        <x:v>献给明日的色彩</x:v>
      </x:c>
      <x:c r="D772" s="6" t="n">
        <x:v>3</x:v>
      </x:c>
      <x:c r="E772" s="6" t="str">
        <x:v>挥墨</x:v>
      </x:c>
      <x:c r="F772" s="7" t="str">
        <x:v>使装备者的防御力提高72%。装备者对我方全体施放欢愉技时，使敌方全体受到的伤害提高33%，持续3回合，为装备者固定恢复10点能量，并为我方全体回复等同于装备者防御力15%的生命值。</x:v>
      </x:c>
      <x:c r="G772" s="6" t="str">
        <x:v>[0.72, 10, 3, 0.33, 0.15]</x:v>
      </x:c>
      <x:c r="H772" s="6" t="str">
        <x:v>https://raw.githubusercontent.com/Mar-7th/StarRailRes/dbe8cdfcfb0bf657b9fe1cf92d5537f118ccb487/index_new/cn/light_cone_ranks.json</x:v>
      </x:c>
    </x:row>
    <x:row r="773" ht="53" customHeight="1">
      <x:c r="A773" s="6" t="str">
        <x:v>23055_4</x:v>
      </x:c>
      <x:c r="B773" s="6" t="str">
        <x:v>23055</x:v>
      </x:c>
      <x:c r="C773" s="6" t="str">
        <x:v>献给明日的色彩</x:v>
      </x:c>
      <x:c r="D773" s="6" t="n">
        <x:v>4</x:v>
      </x:c>
      <x:c r="E773" s="6" t="str">
        <x:v>挥墨</x:v>
      </x:c>
      <x:c r="F773" s="7" t="str">
        <x:v>使装备者的防御力提高84%。装备者对我方全体施放欢愉技时，使敌方全体受到的伤害提高38.5%，持续3回合，为装备者固定恢复10点能量，并为我方全体回复等同于装备者防御力17.5%的生命值。</x:v>
      </x:c>
      <x:c r="G773" s="6" t="str">
        <x:v>[0.84, 10, 3, 0.385, 0.175]</x:v>
      </x:c>
      <x:c r="H773" s="6" t="str">
        <x:v>https://raw.githubusercontent.com/Mar-7th/StarRailRes/dbe8cdfcfb0bf657b9fe1cf92d5537f118ccb487/index_new/cn/light_cone_ranks.json</x:v>
      </x:c>
    </x:row>
    <x:row r="774" ht="53" customHeight="1">
      <x:c r="A774" s="6" t="str">
        <x:v>23055_5</x:v>
      </x:c>
      <x:c r="B774" s="6" t="str">
        <x:v>23055</x:v>
      </x:c>
      <x:c r="C774" s="6" t="str">
        <x:v>献给明日的色彩</x:v>
      </x:c>
      <x:c r="D774" s="6" t="n">
        <x:v>5</x:v>
      </x:c>
      <x:c r="E774" s="6" t="str">
        <x:v>挥墨</x:v>
      </x:c>
      <x:c r="F774" s="7" t="str">
        <x:v>使装备者的防御力提高96%。装备者对我方全体施放欢愉技时，使敌方全体受到的伤害提高44%，持续3回合，为装备者固定恢复10点能量，并为我方全体回复等同于装备者防御力20%的生命值。</x:v>
      </x:c>
      <x:c r="G774" s="6" t="str">
        <x:v>[0.96, 10, 3, 0.44, 0.2]</x:v>
      </x:c>
      <x:c r="H774" s="6" t="str">
        <x:v>https://raw.githubusercontent.com/Mar-7th/StarRailRes/dbe8cdfcfb0bf657b9fe1cf92d5537f118ccb487/index_new/cn/light_cone_ranks.json</x:v>
      </x:c>
    </x:row>
    <x:row r="775" ht="53" customHeight="1">
      <x:c r="A775" s="6" t="str">
        <x:v>23056_1</x:v>
      </x:c>
      <x:c r="B775" s="6" t="str">
        <x:v>23056</x:v>
      </x:c>
      <x:c r="C775" s="6" t="str">
        <x:v>一场谎言的终幕</x:v>
      </x:c>
      <x:c r="D775" s="6" t="n">
        <x:v>1</x:v>
      </x:c>
      <x:c r="E775" s="6" t="str">
        <x:v>吞没</x:v>
      </x:c>
      <x:c r="F775" s="7" t="str">
        <x:v>使装备者的暴击率提高18%。战斗开始时或装备者每累计施放4次追加攻击，使装备者获得【影噬】，持续3回合。当装备者持有【影噬】时，攻击力提高40%，并使敌方全体受到的伤害提高20%，同类效果无法叠加。</x:v>
      </x:c>
      <x:c r="G775" s="6" t="str">
        <x:v>[0.18, 4, 3, 0.4, 0.2]</x:v>
      </x:c>
      <x:c r="H775" s="6" t="str">
        <x:v>https://raw.githubusercontent.com/Mar-7th/StarRailRes/dbe8cdfcfb0bf657b9fe1cf92d5537f118ccb487/index_new/cn/light_cone_ranks.json</x:v>
      </x:c>
    </x:row>
    <x:row r="776" ht="53" customHeight="1">
      <x:c r="A776" s="6" t="str">
        <x:v>23056_2</x:v>
      </x:c>
      <x:c r="B776" s="6" t="str">
        <x:v>23056</x:v>
      </x:c>
      <x:c r="C776" s="6" t="str">
        <x:v>一场谎言的终幕</x:v>
      </x:c>
      <x:c r="D776" s="6" t="n">
        <x:v>2</x:v>
      </x:c>
      <x:c r="E776" s="6" t="str">
        <x:v>吞没</x:v>
      </x:c>
      <x:c r="F776" s="7" t="str">
        <x:v>使装备者的暴击率提高21%。战斗开始时或装备者每累计施放4次追加攻击，使装备者获得【影噬】，持续3回合。当装备者持有【影噬】时，攻击力提高50%，并使敌方全体受到的伤害提高22.5%，同类效果无法叠加。</x:v>
      </x:c>
      <x:c r="G776" s="6" t="str">
        <x:v>[0.21, 4, 3, 0.5, 0.225]</x:v>
      </x:c>
      <x:c r="H776" s="6" t="str">
        <x:v>https://raw.githubusercontent.com/Mar-7th/StarRailRes/dbe8cdfcfb0bf657b9fe1cf92d5537f118ccb487/index_new/cn/light_cone_ranks.json</x:v>
      </x:c>
    </x:row>
    <x:row r="777" ht="53" customHeight="1">
      <x:c r="A777" s="6" t="str">
        <x:v>23056_3</x:v>
      </x:c>
      <x:c r="B777" s="6" t="str">
        <x:v>23056</x:v>
      </x:c>
      <x:c r="C777" s="6" t="str">
        <x:v>一场谎言的终幕</x:v>
      </x:c>
      <x:c r="D777" s="6" t="n">
        <x:v>3</x:v>
      </x:c>
      <x:c r="E777" s="6" t="str">
        <x:v>吞没</x:v>
      </x:c>
      <x:c r="F777" s="7" t="str">
        <x:v>使装备者的暴击率提高24%。战斗开始时或装备者每累计施放4次追加攻击，使装备者获得【影噬】，持续3回合。当装备者持有【影噬】时，攻击力提高60%，并使敌方全体受到的伤害提高25%，同类效果无法叠加。</x:v>
      </x:c>
      <x:c r="G777" s="6" t="str">
        <x:v>[0.24, 4, 3, 0.6, 0.25]</x:v>
      </x:c>
      <x:c r="H777" s="6" t="str">
        <x:v>https://raw.githubusercontent.com/Mar-7th/StarRailRes/dbe8cdfcfb0bf657b9fe1cf92d5537f118ccb487/index_new/cn/light_cone_ranks.json</x:v>
      </x:c>
    </x:row>
    <x:row r="778" ht="53" customHeight="1">
      <x:c r="A778" s="6" t="str">
        <x:v>23056_4</x:v>
      </x:c>
      <x:c r="B778" s="6" t="str">
        <x:v>23056</x:v>
      </x:c>
      <x:c r="C778" s="6" t="str">
        <x:v>一场谎言的终幕</x:v>
      </x:c>
      <x:c r="D778" s="6" t="n">
        <x:v>4</x:v>
      </x:c>
      <x:c r="E778" s="6" t="str">
        <x:v>吞没</x:v>
      </x:c>
      <x:c r="F778" s="7" t="str">
        <x:v>使装备者的暴击率提高27%。战斗开始时或装备者每累计施放4次追加攻击，使装备者获得【影噬】，持续3回合。当装备者持有【影噬】时，攻击力提高70%，并使敌方全体受到的伤害提高27.5%，同类效果无法叠加。</x:v>
      </x:c>
      <x:c r="G778" s="6" t="str">
        <x:v>[0.27, 4, 3, 0.7, 0.275]</x:v>
      </x:c>
      <x:c r="H778" s="6" t="str">
        <x:v>https://raw.githubusercontent.com/Mar-7th/StarRailRes/dbe8cdfcfb0bf657b9fe1cf92d5537f118ccb487/index_new/cn/light_cone_ranks.json</x:v>
      </x:c>
    </x:row>
    <x:row r="779" ht="53" customHeight="1">
      <x:c r="A779" s="6" t="str">
        <x:v>23056_5</x:v>
      </x:c>
      <x:c r="B779" s="6" t="str">
        <x:v>23056</x:v>
      </x:c>
      <x:c r="C779" s="6" t="str">
        <x:v>一场谎言的终幕</x:v>
      </x:c>
      <x:c r="D779" s="6" t="n">
        <x:v>5</x:v>
      </x:c>
      <x:c r="E779" s="6" t="str">
        <x:v>吞没</x:v>
      </x:c>
      <x:c r="F779" s="7" t="str">
        <x:v>使装备者的暴击率提高30%。战斗开始时或装备者每累计施放4次追加攻击，使装备者获得【影噬】，持续3回合。当装备者持有【影噬】时，攻击力提高80%，并使敌方全体受到的伤害提高30%，同类效果无法叠加。</x:v>
      </x:c>
      <x:c r="G779" s="6" t="str">
        <x:v>[0.3, 4, 3, 0.8, 0.3]</x:v>
      </x:c>
      <x:c r="H779" s="6" t="str">
        <x:v>https://raw.githubusercontent.com/Mar-7th/StarRailRes/dbe8cdfcfb0bf657b9fe1cf92d5537f118ccb487/index_new/cn/light_cone_ranks.json</x:v>
      </x:c>
    </x:row>
    <x:row r="780" ht="38" customHeight="1">
      <x:c r="A780" s="6" t="str">
        <x:v>23057_1</x:v>
      </x:c>
      <x:c r="B780" s="6" t="str">
        <x:v>23057</x:v>
      </x:c>
      <x:c r="C780" s="6" t="str">
        <x:v>欢迎来到银河城</x:v>
      </x:c>
      <x:c r="D780" s="6" t="n">
        <x:v>1</x:v>
      </x:c>
      <x:c r="E780" s="6" t="str">
        <x:v>稳赢</x:v>
      </x:c>
      <x:c r="F780" s="7" t="str">
        <x:v>使装备者的速度提高18%，造成的欢愉伤害无视目标20%的防御力。当装备者对自身单体施放终结技时，获得20点【笑点】。该效果最多触发1次，施放3次普攻后重置可触发次数。</x:v>
      </x:c>
      <x:c r="G780" s="6" t="str">
        <x:v>[0.18, 0.2, 20, 3]</x:v>
      </x:c>
      <x:c r="H780" s="6" t="str">
        <x:v>https://raw.githubusercontent.com/Mar-7th/StarRailRes/dbe8cdfcfb0bf657b9fe1cf92d5537f118ccb487/index_new/cn/light_cone_ranks.json</x:v>
      </x:c>
    </x:row>
    <x:row r="781" ht="38" customHeight="1">
      <x:c r="A781" s="6" t="str">
        <x:v>23057_2</x:v>
      </x:c>
      <x:c r="B781" s="6" t="str">
        <x:v>23057</x:v>
      </x:c>
      <x:c r="C781" s="6" t="str">
        <x:v>欢迎来到银河城</x:v>
      </x:c>
      <x:c r="D781" s="6" t="n">
        <x:v>2</x:v>
      </x:c>
      <x:c r="E781" s="6" t="str">
        <x:v>稳赢</x:v>
      </x:c>
      <x:c r="F781" s="7" t="str">
        <x:v>使装备者的速度提高21%，造成的欢愉伤害无视目标24%的防御力。当装备者对自身单体施放终结技时，获得25点【笑点】。该效果最多触发1次，施放3次普攻后重置可触发次数。</x:v>
      </x:c>
      <x:c r="G781" s="6" t="str">
        <x:v>[0.21, 0.24, 25, 3]</x:v>
      </x:c>
      <x:c r="H781" s="6" t="str">
        <x:v>https://raw.githubusercontent.com/Mar-7th/StarRailRes/dbe8cdfcfb0bf657b9fe1cf92d5537f118ccb487/index_new/cn/light_cone_ranks.json</x:v>
      </x:c>
    </x:row>
    <x:row r="782" ht="38" customHeight="1">
      <x:c r="A782" s="6" t="str">
        <x:v>23057_3</x:v>
      </x:c>
      <x:c r="B782" s="6" t="str">
        <x:v>23057</x:v>
      </x:c>
      <x:c r="C782" s="6" t="str">
        <x:v>欢迎来到银河城</x:v>
      </x:c>
      <x:c r="D782" s="6" t="n">
        <x:v>3</x:v>
      </x:c>
      <x:c r="E782" s="6" t="str">
        <x:v>稳赢</x:v>
      </x:c>
      <x:c r="F782" s="7" t="str">
        <x:v>使装备者的速度提高24%，造成的欢愉伤害无视目标28%的防御力。当装备者对自身单体施放终结技时，获得30点【笑点】。该效果最多触发1次，施放3次普攻后重置可触发次数。</x:v>
      </x:c>
      <x:c r="G782" s="6" t="str">
        <x:v>[0.24, 0.28, 30, 3]</x:v>
      </x:c>
      <x:c r="H782" s="6" t="str">
        <x:v>https://raw.githubusercontent.com/Mar-7th/StarRailRes/dbe8cdfcfb0bf657b9fe1cf92d5537f118ccb487/index_new/cn/light_cone_ranks.json</x:v>
      </x:c>
    </x:row>
    <x:row r="783" ht="38" customHeight="1">
      <x:c r="A783" s="6" t="str">
        <x:v>23057_4</x:v>
      </x:c>
      <x:c r="B783" s="6" t="str">
        <x:v>23057</x:v>
      </x:c>
      <x:c r="C783" s="6" t="str">
        <x:v>欢迎来到银河城</x:v>
      </x:c>
      <x:c r="D783" s="6" t="n">
        <x:v>4</x:v>
      </x:c>
      <x:c r="E783" s="6" t="str">
        <x:v>稳赢</x:v>
      </x:c>
      <x:c r="F783" s="7" t="str">
        <x:v>使装备者的速度提高27%，造成的欢愉伤害无视目标32%的防御力。当装备者对自身单体施放终结技时，获得35点【笑点】。该效果最多触发1次，施放3次普攻后重置可触发次数。</x:v>
      </x:c>
      <x:c r="G783" s="6" t="str">
        <x:v>[0.27, 0.32, 35, 3]</x:v>
      </x:c>
      <x:c r="H783" s="6" t="str">
        <x:v>https://raw.githubusercontent.com/Mar-7th/StarRailRes/dbe8cdfcfb0bf657b9fe1cf92d5537f118ccb487/index_new/cn/light_cone_ranks.json</x:v>
      </x:c>
    </x:row>
    <x:row r="784" ht="38" customHeight="1">
      <x:c r="A784" s="6" t="str">
        <x:v>23057_5</x:v>
      </x:c>
      <x:c r="B784" s="6" t="str">
        <x:v>23057</x:v>
      </x:c>
      <x:c r="C784" s="6" t="str">
        <x:v>欢迎来到银河城</x:v>
      </x:c>
      <x:c r="D784" s="6" t="n">
        <x:v>5</x:v>
      </x:c>
      <x:c r="E784" s="6" t="str">
        <x:v>稳赢</x:v>
      </x:c>
      <x:c r="F784" s="7" t="str">
        <x:v>使装备者的速度提高30%，造成的欢愉伤害无视目标36%的防御力。当装备者对自身单体施放终结技时，获得40点【笑点】。该效果最多触发1次，施放3次普攻后重置可触发次数。</x:v>
      </x:c>
      <x:c r="G784" s="6" t="str">
        <x:v>[0.3, 0.36, 40, 3]</x:v>
      </x:c>
      <x:c r="H784" s="6" t="str">
        <x:v>https://raw.githubusercontent.com/Mar-7th/StarRailRes/dbe8cdfcfb0bf657b9fe1cf92d5537f118ccb487/index_new/cn/light_cone_ranks.json</x:v>
      </x:c>
    </x:row>
    <x:row r="785" ht="53" customHeight="1">
      <x:c r="A785" s="6" t="str">
        <x:v>23058_1</x:v>
      </x:c>
      <x:c r="B785" s="6" t="str">
        <x:v>23058</x:v>
      </x:c>
      <x:c r="C785" s="6" t="str">
        <x:v>邂逅于下一个花季</x:v>
      </x:c>
      <x:c r="D785" s="6" t="n">
        <x:v>1</x:v>
      </x:c>
      <x:c r="E785" s="6" t="str">
        <x:v>遐想</x:v>
      </x:c>
      <x:c r="F785" s="7" t="str">
        <x:v>使装备者的暴击伤害提高60%，能量恢复效率提高10%。装备者的能量上限大于120时，每超出10点能量上限额外使能量恢复效率提高0.3%，最多计入360点超出的能量上限。装备者施放欢愉技时，使敌方全体受到的伤害提高15%，持续2回合，同类效果无法叠加。</x:v>
      </x:c>
      <x:c r="G785" s="6" t="str">
        <x:v>[0.6, 0.15, 2, 0.1, 120, 0.003, 360]</x:v>
      </x:c>
      <x:c r="H785" s="6" t="str">
        <x:v>https://raw.githubusercontent.com/Mar-7th/StarRailRes/dbe8cdfcfb0bf657b9fe1cf92d5537f118ccb487/index_new/cn/light_cone_ranks.json</x:v>
      </x:c>
    </x:row>
    <x:row r="786" ht="53" customHeight="1">
      <x:c r="A786" s="6" t="str">
        <x:v>23058_2</x:v>
      </x:c>
      <x:c r="B786" s="6" t="str">
        <x:v>23058</x:v>
      </x:c>
      <x:c r="C786" s="6" t="str">
        <x:v>邂逅于下一个花季</x:v>
      </x:c>
      <x:c r="D786" s="6" t="n">
        <x:v>2</x:v>
      </x:c>
      <x:c r="E786" s="6" t="str">
        <x:v>遐想</x:v>
      </x:c>
      <x:c r="F786" s="7" t="str">
        <x:v>使装备者的暴击伤害提高75%，能量恢复效率提高11.5%。装备者的能量上限大于120时，每超出10点能量上限额外使能量恢复效率提高0.3%，最多计入360点超出的能量上限。装备者施放欢愉技时，使敌方全体受到的伤害提高18.75%，持续2回合，同类效果无法叠加。</x:v>
      </x:c>
      <x:c r="G786" s="6" t="str">
        <x:v>[0.75, 0.1875, 2, 0.115, 120, 0.003, 360]</x:v>
      </x:c>
      <x:c r="H786" s="6" t="str">
        <x:v>https://raw.githubusercontent.com/Mar-7th/StarRailRes/dbe8cdfcfb0bf657b9fe1cf92d5537f118ccb487/index_new/cn/light_cone_ranks.json</x:v>
      </x:c>
    </x:row>
    <x:row r="787" ht="53" customHeight="1">
      <x:c r="A787" s="6" t="str">
        <x:v>23058_3</x:v>
      </x:c>
      <x:c r="B787" s="6" t="str">
        <x:v>23058</x:v>
      </x:c>
      <x:c r="C787" s="6" t="str">
        <x:v>邂逅于下一个花季</x:v>
      </x:c>
      <x:c r="D787" s="6" t="n">
        <x:v>3</x:v>
      </x:c>
      <x:c r="E787" s="6" t="str">
        <x:v>遐想</x:v>
      </x:c>
      <x:c r="F787" s="7" t="str">
        <x:v>使装备者的暴击伤害提高90%，能量恢复效率提高13%。装备者的能量上限大于120时，每超出10点能量上限额外使能量恢复效率提高0.3%，最多计入360点超出的能量上限。装备者施放欢愉技时，使敌方全体受到的伤害提高22.5%，持续2回合，同类效果无法叠加。</x:v>
      </x:c>
      <x:c r="G787" s="6" t="str">
        <x:v>[0.9, 0.225, 2, 0.13, 120, 0.003, 360]</x:v>
      </x:c>
      <x:c r="H787" s="6" t="str">
        <x:v>https://raw.githubusercontent.com/Mar-7th/StarRailRes/dbe8cdfcfb0bf657b9fe1cf92d5537f118ccb487/index_new/cn/light_cone_ranks.json</x:v>
      </x:c>
    </x:row>
    <x:row r="788" ht="53" customHeight="1">
      <x:c r="A788" s="6" t="str">
        <x:v>23058_4</x:v>
      </x:c>
      <x:c r="B788" s="6" t="str">
        <x:v>23058</x:v>
      </x:c>
      <x:c r="C788" s="6" t="str">
        <x:v>邂逅于下一个花季</x:v>
      </x:c>
      <x:c r="D788" s="6" t="n">
        <x:v>4</x:v>
      </x:c>
      <x:c r="E788" s="6" t="str">
        <x:v>遐想</x:v>
      </x:c>
      <x:c r="F788" s="7" t="str">
        <x:v>使装备者的暴击伤害提高105%，能量恢复效率提高14.5%。装备者的能量上限大于120时，每超出10点能量上限额外使能量恢复效率提高0.3%，最多计入360点超出的能量上限。装备者施放欢愉技时，使敌方全体受到的伤害提高26.25%，持续2回合，同类效果无法叠加。</x:v>
      </x:c>
      <x:c r="G788" s="6" t="str">
        <x:v>[1.05, 0.2625, 2, 0.145, 120, 0.003, 360]</x:v>
      </x:c>
      <x:c r="H788" s="6" t="str">
        <x:v>https://raw.githubusercontent.com/Mar-7th/StarRailRes/dbe8cdfcfb0bf657b9fe1cf92d5537f118ccb487/index_new/cn/light_cone_ranks.json</x:v>
      </x:c>
    </x:row>
    <x:row r="789" ht="53" customHeight="1">
      <x:c r="A789" s="6" t="str">
        <x:v>23058_5</x:v>
      </x:c>
      <x:c r="B789" s="6" t="str">
        <x:v>23058</x:v>
      </x:c>
      <x:c r="C789" s="6" t="str">
        <x:v>邂逅于下一个花季</x:v>
      </x:c>
      <x:c r="D789" s="6" t="n">
        <x:v>5</x:v>
      </x:c>
      <x:c r="E789" s="6" t="str">
        <x:v>遐想</x:v>
      </x:c>
      <x:c r="F789" s="7" t="str">
        <x:v>使装备者的暴击伤害提高120%，能量恢复效率提高16%。装备者的能量上限大于120时，每超出10点能量上限额外使能量恢复效率提高0.3%，最多计入360点超出的能量上限。装备者施放欢愉技时，使敌方全体受到的伤害提高30%，持续2回合，同类效果无法叠加。</x:v>
      </x:c>
      <x:c r="G789" s="6" t="str">
        <x:v>[1.2, 0.3, 2, 0.16, 120, 0.003, 360]</x:v>
      </x:c>
      <x:c r="H789" s="6" t="str">
        <x:v>https://raw.githubusercontent.com/Mar-7th/StarRailRes/dbe8cdfcfb0bf657b9fe1cf92d5537f118ccb487/index_new/cn/light_cone_ranks.json</x:v>
      </x:c>
    </x:row>
    <x:row r="790" ht="53" customHeight="1">
      <x:c r="A790" s="6" t="str">
        <x:v>23059_1</x:v>
      </x:c>
      <x:c r="B790" s="6" t="str">
        <x:v>23059</x:v>
      </x:c>
      <x:c r="C790" s="6" t="str">
        <x:v>灼尽炼狱的新骸</x:v>
      </x:c>
      <x:c r="D790" s="6" t="n">
        <x:v>1</x:v>
      </x:c>
      <x:c r="E790" s="6" t="str">
        <x:v>淬炼</x:v>
      </x:c>
      <x:c r="F790" s="7" t="str">
        <x:v>使装备者的生命上限提高30%，装备者回合开始时，固定恢复20点能量，该效果每个波次可触发1次。装备者施放战技攻击后，使目标陷入【炼狱】状态，持续2回合，【炼狱】状态下目标受到的暴击伤害提高30%，受到来自装备者的暴击伤害额外提高30%。</x:v>
      </x:c>
      <x:c r="G790" s="6" t="str">
        <x:v>[0.3, 20, 2, 0.3, 0.3]</x:v>
      </x:c>
      <x:c r="H790" s="6" t="str">
        <x:v>https://raw.githubusercontent.com/Mar-7th/StarRailRes/dbe8cdfcfb0bf657b9fe1cf92d5537f118ccb487/index_new/cn/light_cone_ranks.json</x:v>
      </x:c>
    </x:row>
    <x:row r="791" ht="53" customHeight="1">
      <x:c r="A791" s="6" t="str">
        <x:v>23059_2</x:v>
      </x:c>
      <x:c r="B791" s="6" t="str">
        <x:v>23059</x:v>
      </x:c>
      <x:c r="C791" s="6" t="str">
        <x:v>灼尽炼狱的新骸</x:v>
      </x:c>
      <x:c r="D791" s="6" t="n">
        <x:v>2</x:v>
      </x:c>
      <x:c r="E791" s="6" t="str">
        <x:v>淬炼</x:v>
      </x:c>
      <x:c r="F791" s="7" t="str">
        <x:v>使装备者的生命上限提高37.5%，装备者回合开始时，固定恢复20点能量，该效果每个波次可触发1次。装备者施放战技攻击后，使目标陷入【炼狱】状态，持续2回合，【炼狱】状态下目标受到的暴击伤害提高37.5%，受到来自装备者的暴击伤害额外提高37.5%。</x:v>
      </x:c>
      <x:c r="G791" s="6" t="str">
        <x:v>[0.375, 20, 2, 0.375, 0.375]</x:v>
      </x:c>
      <x:c r="H791" s="6" t="str">
        <x:v>https://raw.githubusercontent.com/Mar-7th/StarRailRes/dbe8cdfcfb0bf657b9fe1cf92d5537f118ccb487/index_new/cn/light_cone_ranks.json</x:v>
      </x:c>
    </x:row>
    <x:row r="792" ht="53" customHeight="1">
      <x:c r="A792" s="6" t="str">
        <x:v>23059_3</x:v>
      </x:c>
      <x:c r="B792" s="6" t="str">
        <x:v>23059</x:v>
      </x:c>
      <x:c r="C792" s="6" t="str">
        <x:v>灼尽炼狱的新骸</x:v>
      </x:c>
      <x:c r="D792" s="6" t="n">
        <x:v>3</x:v>
      </x:c>
      <x:c r="E792" s="6" t="str">
        <x:v>淬炼</x:v>
      </x:c>
      <x:c r="F792" s="7" t="str">
        <x:v>使装备者的生命上限提高45%，装备者回合开始时，固定恢复20点能量，该效果每个波次可触发1次。装备者施放战技攻击后，使目标陷入【炼狱】状态，持续2回合，【炼狱】状态下目标受到的暴击伤害提高45%，受到来自装备者的暴击伤害额外提高45%。</x:v>
      </x:c>
      <x:c r="G792" s="6" t="str">
        <x:v>[0.45, 20, 2, 0.45, 0.45]</x:v>
      </x:c>
      <x:c r="H792" s="6" t="str">
        <x:v>https://raw.githubusercontent.com/Mar-7th/StarRailRes/dbe8cdfcfb0bf657b9fe1cf92d5537f118ccb487/index_new/cn/light_cone_ranks.json</x:v>
      </x:c>
    </x:row>
    <x:row r="793" ht="53" customHeight="1">
      <x:c r="A793" s="6" t="str">
        <x:v>23059_4</x:v>
      </x:c>
      <x:c r="B793" s="6" t="str">
        <x:v>23059</x:v>
      </x:c>
      <x:c r="C793" s="6" t="str">
        <x:v>灼尽炼狱的新骸</x:v>
      </x:c>
      <x:c r="D793" s="6" t="n">
        <x:v>4</x:v>
      </x:c>
      <x:c r="E793" s="6" t="str">
        <x:v>淬炼</x:v>
      </x:c>
      <x:c r="F793" s="7" t="str">
        <x:v>使装备者的生命上限提高52.5%，装备者回合开始时，固定恢复20点能量，该效果每个波次可触发1次。装备者施放战技攻击后，使目标陷入【炼狱】状态，持续2回合，【炼狱】状态下目标受到的暴击伤害提高52.5%，受到来自装备者的暴击伤害额外提高52.5%。</x:v>
      </x:c>
      <x:c r="G793" s="6" t="str">
        <x:v>[0.525, 20, 2, 0.525, 0.525]</x:v>
      </x:c>
      <x:c r="H793" s="6" t="str">
        <x:v>https://raw.githubusercontent.com/Mar-7th/StarRailRes/dbe8cdfcfb0bf657b9fe1cf92d5537f118ccb487/index_new/cn/light_cone_ranks.json</x:v>
      </x:c>
    </x:row>
    <x:row r="794" ht="53" customHeight="1">
      <x:c r="A794" s="6" t="str">
        <x:v>23059_5</x:v>
      </x:c>
      <x:c r="B794" s="6" t="str">
        <x:v>23059</x:v>
      </x:c>
      <x:c r="C794" s="6" t="str">
        <x:v>灼尽炼狱的新骸</x:v>
      </x:c>
      <x:c r="D794" s="6" t="n">
        <x:v>5</x:v>
      </x:c>
      <x:c r="E794" s="6" t="str">
        <x:v>淬炼</x:v>
      </x:c>
      <x:c r="F794" s="7" t="str">
        <x:v>使装备者的生命上限提高60%，装备者回合开始时，固定恢复20点能量，该效果每个波次可触发1次。装备者施放战技攻击后，使目标陷入【炼狱】状态，持续2回合，【炼狱】状态下目标受到的暴击伤害提高60%，受到来自装备者的暴击伤害额外提高60%。</x:v>
      </x:c>
      <x:c r="G794" s="6" t="str">
        <x:v>[0.6, 20, 2, 0.6, 0.6]</x:v>
      </x:c>
      <x:c r="H794" s="6" t="str">
        <x:v>https://raw.githubusercontent.com/Mar-7th/StarRailRes/dbe8cdfcfb0bf657b9fe1cf92d5537f118ccb487/index_new/cn/light_cone_ranks.json</x:v>
      </x:c>
    </x:row>
    <x:row r="795" ht="53" customHeight="1">
      <x:c r="A795" s="6" t="str">
        <x:v>23060_1</x:v>
      </x:c>
      <x:c r="B795" s="6" t="str">
        <x:v>23060</x:v>
      </x:c>
      <x:c r="C795" s="6" t="str">
        <x:v>当一颗星照亮夜空</x:v>
      </x:c>
      <x:c r="D795" s="6" t="n">
        <x:v>1</x:v>
      </x:c>
      <x:c r="E795" s="6" t="str">
        <x:v>初愿</x:v>
      </x:c>
      <x:c r="F795" s="7" t="str">
        <x:v>使装备者造成伤害时无视目标32%的防御力。当装备者施放助战技时，恢复6点能量并获得【启航】，持续2回合，最多叠加3层。每层【启航】使助战技伤害提高20%，【启航】达到3层时，每层【启航】使终结技伤害提高20%。</x:v>
      </x:c>
      <x:c r="G795" s="6" t="str">
        <x:v>[0, 6, 3, 0.2, 3, 0.2, 0.32]</x:v>
      </x:c>
      <x:c r="H795" s="6" t="str">
        <x:v>https://raw.githubusercontent.com/Mar-7th/StarRailRes/dbe8cdfcfb0bf657b9fe1cf92d5537f118ccb487/index_new/cn/light_cone_ranks.json</x:v>
      </x:c>
    </x:row>
    <x:row r="796" ht="53" customHeight="1">
      <x:c r="A796" s="6" t="str">
        <x:v>23060_2</x:v>
      </x:c>
      <x:c r="B796" s="6" t="str">
        <x:v>23060</x:v>
      </x:c>
      <x:c r="C796" s="6" t="str">
        <x:v>当一颗星照亮夜空</x:v>
      </x:c>
      <x:c r="D796" s="6" t="n">
        <x:v>2</x:v>
      </x:c>
      <x:c r="E796" s="6" t="str">
        <x:v>初愿</x:v>
      </x:c>
      <x:c r="F796" s="7" t="str">
        <x:v>使装备者造成伤害时无视目标36%的防御力。当装备者施放助战技时，恢复6点能量并获得【启航】，持续2回合，最多叠加3层。每层【启航】使助战技伤害提高25%，【启航】达到3层时，每层【启航】使终结技伤害提高25%。</x:v>
      </x:c>
      <x:c r="G796" s="6" t="str">
        <x:v>[0, 6, 3, 0.25, 3, 0.25, 0.36]</x:v>
      </x:c>
      <x:c r="H796" s="6" t="str">
        <x:v>https://raw.githubusercontent.com/Mar-7th/StarRailRes/dbe8cdfcfb0bf657b9fe1cf92d5537f118ccb487/index_new/cn/light_cone_ranks.json</x:v>
      </x:c>
    </x:row>
    <x:row r="797" ht="53" customHeight="1">
      <x:c r="A797" s="6" t="str">
        <x:v>23060_3</x:v>
      </x:c>
      <x:c r="B797" s="6" t="str">
        <x:v>23060</x:v>
      </x:c>
      <x:c r="C797" s="6" t="str">
        <x:v>当一颗星照亮夜空</x:v>
      </x:c>
      <x:c r="D797" s="6" t="n">
        <x:v>3</x:v>
      </x:c>
      <x:c r="E797" s="6" t="str">
        <x:v>初愿</x:v>
      </x:c>
      <x:c r="F797" s="7" t="str">
        <x:v>使装备者造成伤害时无视目标40%的防御力。当装备者施放助战技时，恢复6点能量并获得【启航】，持续2回合，最多叠加3层。每层【启航】使助战技伤害提高30%，【启航】达到3层时，每层【启航】使终结技伤害提高30%。</x:v>
      </x:c>
      <x:c r="G797" s="6" t="str">
        <x:v>[0, 6, 3, 0.3, 3, 0.3, 0.4]</x:v>
      </x:c>
      <x:c r="H797" s="6" t="str">
        <x:v>https://raw.githubusercontent.com/Mar-7th/StarRailRes/dbe8cdfcfb0bf657b9fe1cf92d5537f118ccb487/index_new/cn/light_cone_ranks.json</x:v>
      </x:c>
    </x:row>
    <x:row r="798" ht="53" customHeight="1">
      <x:c r="A798" s="6" t="str">
        <x:v>23060_4</x:v>
      </x:c>
      <x:c r="B798" s="6" t="str">
        <x:v>23060</x:v>
      </x:c>
      <x:c r="C798" s="6" t="str">
        <x:v>当一颗星照亮夜空</x:v>
      </x:c>
      <x:c r="D798" s="6" t="n">
        <x:v>4</x:v>
      </x:c>
      <x:c r="E798" s="6" t="str">
        <x:v>初愿</x:v>
      </x:c>
      <x:c r="F798" s="7" t="str">
        <x:v>使装备者造成伤害时无视目标44%的防御力。当装备者施放助战技时，恢复6点能量并获得【启航】，持续2回合，最多叠加3层。每层【启航】使助战技伤害提高35%，【启航】达到3层时，每层【启航】使终结技伤害提高35%。</x:v>
      </x:c>
      <x:c r="G798" s="6" t="str">
        <x:v>[0, 6, 3, 0.35, 3, 0.35, 0.44]</x:v>
      </x:c>
      <x:c r="H798" s="6" t="str">
        <x:v>https://raw.githubusercontent.com/Mar-7th/StarRailRes/dbe8cdfcfb0bf657b9fe1cf92d5537f118ccb487/index_new/cn/light_cone_ranks.json</x:v>
      </x:c>
    </x:row>
    <x:row r="799" ht="53" customHeight="1">
      <x:c r="A799" s="6" t="str">
        <x:v>23060_5</x:v>
      </x:c>
      <x:c r="B799" s="6" t="str">
        <x:v>23060</x:v>
      </x:c>
      <x:c r="C799" s="6" t="str">
        <x:v>当一颗星照亮夜空</x:v>
      </x:c>
      <x:c r="D799" s="6" t="n">
        <x:v>5</x:v>
      </x:c>
      <x:c r="E799" s="6" t="str">
        <x:v>初愿</x:v>
      </x:c>
      <x:c r="F799" s="7" t="str">
        <x:v>使装备者造成伤害时无视目标48%的防御力。当装备者施放助战技时，恢复6点能量并获得【启航】，持续2回合，最多叠加3层。每层【启航】使助战技伤害提高40%，【启航】达到3层时，每层【启航】使终结技伤害提高40%。</x:v>
      </x:c>
      <x:c r="G799" s="6" t="str">
        <x:v>[0, 6, 3, 0.4, 3, 0.4, 0.48]</x:v>
      </x:c>
      <x:c r="H799" s="6" t="str">
        <x:v>https://raw.githubusercontent.com/Mar-7th/StarRailRes/dbe8cdfcfb0bf657b9fe1cf92d5537f118ccb487/index_new/cn/light_cone_ranks.json</x:v>
      </x:c>
    </x:row>
    <x:row r="800" ht="53" customHeight="1">
      <x:c r="A800" s="6" t="str">
        <x:v>23061_1</x:v>
      </x:c>
      <x:c r="B800" s="6" t="str">
        <x:v>23061</x:v>
      </x:c>
      <x:c r="C800" s="6" t="str">
        <x:v>星火悄然闪耀</x:v>
      </x:c>
      <x:c r="D800" s="6" t="n">
        <x:v>1</x:v>
      </x:c>
      <x:c r="E800" s="6" t="str">
        <x:v>萌芽</x:v>
      </x:c>
      <x:c r="F800" s="7" t="str">
        <x:v>使装备者的暴击率提高18%。我方任意角色在自身同一回合内累计消耗大于等于4点战技点时，装备者获得【闪耀王冠】，持续3回合。装备者持有【闪耀王冠】时，我方全体造成的伤害无视目标20%的防御力，装备者造成的战技伤害提高72%，同类效果无法叠加。</x:v>
      </x:c>
      <x:c r="G800" s="6" t="str">
        <x:v>[0.18, 0.72, 4, 3, 0.2]</x:v>
      </x:c>
      <x:c r="H800" s="6" t="str">
        <x:v>https://raw.githubusercontent.com/Mar-7th/StarRailRes/dbe8cdfcfb0bf657b9fe1cf92d5537f118ccb487/index_new/cn/light_cone_ranks.json</x:v>
      </x:c>
    </x:row>
    <x:row r="801" ht="53" customHeight="1">
      <x:c r="A801" s="6" t="str">
        <x:v>23061_2</x:v>
      </x:c>
      <x:c r="B801" s="6" t="str">
        <x:v>23061</x:v>
      </x:c>
      <x:c r="C801" s="6" t="str">
        <x:v>星火悄然闪耀</x:v>
      </x:c>
      <x:c r="D801" s="6" t="n">
        <x:v>2</x:v>
      </x:c>
      <x:c r="E801" s="6" t="str">
        <x:v>萌芽</x:v>
      </x:c>
      <x:c r="F801" s="7" t="str">
        <x:v>使装备者的暴击率提高21%。我方任意角色在自身同一回合内累计消耗大于等于4点战技点时，装备者获得【闪耀王冠】，持续3回合。装备者持有【闪耀王冠】时，我方全体造成的伤害无视目标24%的防御力，装备者造成的战技伤害提高84%，同类效果无法叠加。</x:v>
      </x:c>
      <x:c r="G801" s="6" t="str">
        <x:v>[0.21, 0.84, 4, 3, 0.24]</x:v>
      </x:c>
      <x:c r="H801" s="6" t="str">
        <x:v>https://raw.githubusercontent.com/Mar-7th/StarRailRes/dbe8cdfcfb0bf657b9fe1cf92d5537f118ccb487/index_new/cn/light_cone_ranks.json</x:v>
      </x:c>
    </x:row>
    <x:row r="802" ht="53" customHeight="1">
      <x:c r="A802" s="6" t="str">
        <x:v>23061_3</x:v>
      </x:c>
      <x:c r="B802" s="6" t="str">
        <x:v>23061</x:v>
      </x:c>
      <x:c r="C802" s="6" t="str">
        <x:v>星火悄然闪耀</x:v>
      </x:c>
      <x:c r="D802" s="6" t="n">
        <x:v>3</x:v>
      </x:c>
      <x:c r="E802" s="6" t="str">
        <x:v>萌芽</x:v>
      </x:c>
      <x:c r="F802" s="7" t="str">
        <x:v>使装备者的暴击率提高24%。我方任意角色在自身同一回合内累计消耗大于等于4点战技点时，装备者获得【闪耀王冠】，持续3回合。装备者持有【闪耀王冠】时，我方全体造成的伤害无视目标28%的防御力，装备者造成的战技伤害提高96%，同类效果无法叠加。</x:v>
      </x:c>
      <x:c r="G802" s="6" t="str">
        <x:v>[0.24, 0.96, 4, 3, 0.28]</x:v>
      </x:c>
      <x:c r="H802" s="6" t="str">
        <x:v>https://raw.githubusercontent.com/Mar-7th/StarRailRes/dbe8cdfcfb0bf657b9fe1cf92d5537f118ccb487/index_new/cn/light_cone_ranks.json</x:v>
      </x:c>
    </x:row>
    <x:row r="803" ht="53" customHeight="1">
      <x:c r="A803" s="6" t="str">
        <x:v>23061_4</x:v>
      </x:c>
      <x:c r="B803" s="6" t="str">
        <x:v>23061</x:v>
      </x:c>
      <x:c r="C803" s="6" t="str">
        <x:v>星火悄然闪耀</x:v>
      </x:c>
      <x:c r="D803" s="6" t="n">
        <x:v>4</x:v>
      </x:c>
      <x:c r="E803" s="6" t="str">
        <x:v>萌芽</x:v>
      </x:c>
      <x:c r="F803" s="7" t="str">
        <x:v>使装备者的暴击率提高27%。我方任意角色在自身同一回合内累计消耗大于等于4点战技点时，装备者获得【闪耀王冠】，持续3回合。装备者持有【闪耀王冠】时，我方全体造成的伤害无视目标32%的防御力，装备者造成的战技伤害提高108%，同类效果无法叠加。</x:v>
      </x:c>
      <x:c r="G803" s="6" t="str">
        <x:v>[0.27, 1.08, 4, 3, 0.32]</x:v>
      </x:c>
      <x:c r="H803" s="6" t="str">
        <x:v>https://raw.githubusercontent.com/Mar-7th/StarRailRes/dbe8cdfcfb0bf657b9fe1cf92d5537f118ccb487/index_new/cn/light_cone_ranks.json</x:v>
      </x:c>
    </x:row>
    <x:row r="804" ht="53" customHeight="1">
      <x:c r="A804" s="6" t="str">
        <x:v>23061_5</x:v>
      </x:c>
      <x:c r="B804" s="6" t="str">
        <x:v>23061</x:v>
      </x:c>
      <x:c r="C804" s="6" t="str">
        <x:v>星火悄然闪耀</x:v>
      </x:c>
      <x:c r="D804" s="6" t="n">
        <x:v>5</x:v>
      </x:c>
      <x:c r="E804" s="6" t="str">
        <x:v>萌芽</x:v>
      </x:c>
      <x:c r="F804" s="7" t="str">
        <x:v>使装备者的暴击率提高30%。我方任意角色在自身同一回合内累计消耗大于等于4点战技点时，装备者获得【闪耀王冠】，持续3回合。装备者持有【闪耀王冠】时，我方全体造成的伤害无视目标36%的防御力，装备者造成的战技伤害提高120%，同类效果无法叠加。</x:v>
      </x:c>
      <x:c r="G804" s="6" t="str">
        <x:v>[0.3, 1.2, 4, 3, 0.36]</x:v>
      </x:c>
      <x:c r="H804" s="6" t="str">
        <x:v>https://raw.githubusercontent.com/Mar-7th/StarRailRes/dbe8cdfcfb0bf657b9fe1cf92d5537f118ccb487/index_new/cn/light_cone_ranks.json</x:v>
      </x:c>
    </x:row>
    <x:row r="805" ht="68" customHeight="1">
      <x:c r="A805" s="6" t="str">
        <x:v>23062_1</x:v>
      </x:c>
      <x:c r="B805" s="6" t="str">
        <x:v>23062</x:v>
      </x:c>
      <x:c r="C805" s="6" t="str">
        <x:v>所见即我</x:v>
      </x:c>
      <x:c r="D805" s="6" t="n">
        <x:v>1</x:v>
      </x:c>
      <x:c r="E805" s="6" t="str">
        <x:v>随心</x:v>
      </x:c>
      <x:c r="F805" s="7" t="str">
        <x:v>使装备者的攻击力提高18%，能量恢复效率提高10%。装备者施放终结技时，每消耗1点能量值，使本次造成的终结技伤害提高0.2%，最多提高72%。装备者进入战斗或施放终结技时，使装备者获得【王之娱乐】，持续3回合。当装备者持有【王之娱乐】时，我方全体暴击伤害提高24%，同类效果无法叠加。</x:v>
      </x:c>
      <x:c r="G805" s="6" t="str">
        <x:v>[0.18, 0.1, 0.002, 3, 0.24, 0.72]</x:v>
      </x:c>
      <x:c r="H805" s="6" t="str">
        <x:v>https://raw.githubusercontent.com/Mar-7th/StarRailRes/dbe8cdfcfb0bf657b9fe1cf92d5537f118ccb487/index_new/cn/light_cone_ranks.json</x:v>
      </x:c>
    </x:row>
    <x:row r="806" ht="68" customHeight="1">
      <x:c r="A806" s="6" t="str">
        <x:v>23062_2</x:v>
      </x:c>
      <x:c r="B806" s="6" t="str">
        <x:v>23062</x:v>
      </x:c>
      <x:c r="C806" s="6" t="str">
        <x:v>所见即我</x:v>
      </x:c>
      <x:c r="D806" s="6" t="n">
        <x:v>2</x:v>
      </x:c>
      <x:c r="E806" s="6" t="str">
        <x:v>随心</x:v>
      </x:c>
      <x:c r="F806" s="7" t="str">
        <x:v>使装备者的攻击力提高21%，能量恢复效率提高12.5%。装备者施放终结技时，每消耗1点能量值，使本次造成的终结技伤害提高0.25%，最多提高90%。装备者进入战斗或施放终结技时，使装备者获得【王之娱乐】，持续3回合。当装备者持有【王之娱乐】时，我方全体暴击伤害提高30%，同类效果无法叠加。</x:v>
      </x:c>
      <x:c r="G806" s="6" t="str">
        <x:v>[0.21, 0.125, 0.0025, 3, 0.3, 0.9]</x:v>
      </x:c>
      <x:c r="H806" s="6" t="str">
        <x:v>https://raw.githubusercontent.com/Mar-7th/StarRailRes/dbe8cdfcfb0bf657b9fe1cf92d5537f118ccb487/index_new/cn/light_cone_ranks.json</x:v>
      </x:c>
    </x:row>
    <x:row r="807" ht="68" customHeight="1">
      <x:c r="A807" s="6" t="str">
        <x:v>23062_3</x:v>
      </x:c>
      <x:c r="B807" s="6" t="str">
        <x:v>23062</x:v>
      </x:c>
      <x:c r="C807" s="6" t="str">
        <x:v>所见即我</x:v>
      </x:c>
      <x:c r="D807" s="6" t="n">
        <x:v>3</x:v>
      </x:c>
      <x:c r="E807" s="6" t="str">
        <x:v>随心</x:v>
      </x:c>
      <x:c r="F807" s="7" t="str">
        <x:v>使装备者的攻击力提高24%，能量恢复效率提高15%。装备者施放终结技时，每消耗1点能量值，使本次造成的终结技伤害提高0.3%，最多提高108%。装备者进入战斗或施放终结技时，使装备者获得【王之娱乐】，持续3回合。当装备者持有【王之娱乐】时，我方全体暴击伤害提高36%，同类效果无法叠加。</x:v>
      </x:c>
      <x:c r="G807" s="6" t="str">
        <x:v>[0.24, 0.15, 0.003, 3, 0.36, 1.08]</x:v>
      </x:c>
      <x:c r="H807" s="6" t="str">
        <x:v>https://raw.githubusercontent.com/Mar-7th/StarRailRes/dbe8cdfcfb0bf657b9fe1cf92d5537f118ccb487/index_new/cn/light_cone_ranks.json</x:v>
      </x:c>
    </x:row>
    <x:row r="808" ht="68" customHeight="1">
      <x:c r="A808" s="6" t="str">
        <x:v>23062_4</x:v>
      </x:c>
      <x:c r="B808" s="6" t="str">
        <x:v>23062</x:v>
      </x:c>
      <x:c r="C808" s="6" t="str">
        <x:v>所见即我</x:v>
      </x:c>
      <x:c r="D808" s="6" t="n">
        <x:v>4</x:v>
      </x:c>
      <x:c r="E808" s="6" t="str">
        <x:v>随心</x:v>
      </x:c>
      <x:c r="F808" s="7" t="str">
        <x:v>使装备者的攻击力提高27%，能量恢复效率提高17.5%。装备者施放终结技时，每消耗1点能量值，使本次造成的终结技伤害提高0.35%，最多提高126%。装备者进入战斗或施放终结技时，使装备者获得【王之娱乐】，持续3回合。当装备者持有【王之娱乐】时，我方全体暴击伤害提高42%，同类效果无法叠加。</x:v>
      </x:c>
      <x:c r="G808" s="6" t="str">
        <x:v>[0.27, 0.175, 0.0035, 3, 0.42, 1.26]</x:v>
      </x:c>
      <x:c r="H808" s="6" t="str">
        <x:v>https://raw.githubusercontent.com/Mar-7th/StarRailRes/dbe8cdfcfb0bf657b9fe1cf92d5537f118ccb487/index_new/cn/light_cone_ranks.json</x:v>
      </x:c>
    </x:row>
    <x:row r="809" ht="68" customHeight="1">
      <x:c r="A809" s="6" t="str">
        <x:v>23062_5</x:v>
      </x:c>
      <x:c r="B809" s="6" t="str">
        <x:v>23062</x:v>
      </x:c>
      <x:c r="C809" s="6" t="str">
        <x:v>所见即我</x:v>
      </x:c>
      <x:c r="D809" s="6" t="n">
        <x:v>5</x:v>
      </x:c>
      <x:c r="E809" s="6" t="str">
        <x:v>随心</x:v>
      </x:c>
      <x:c r="F809" s="7" t="str">
        <x:v>使装备者的攻击力提高30%，能量恢复效率提高20%。装备者施放终结技时，每消耗1点能量值，使本次造成的终结技伤害提高0.4%，最多提高144%。装备者进入战斗或施放终结技时，使装备者获得【王之娱乐】，持续3回合。当装备者持有【王之娱乐】时，我方全体暴击伤害提高48%，同类效果无法叠加。</x:v>
      </x:c>
      <x:c r="G809" s="6" t="str">
        <x:v>[0.3, 0.2, 0.004, 3, 0.48, 1.44]</x:v>
      </x:c>
      <x:c r="H809" s="6" t="str">
        <x:v>https://raw.githubusercontent.com/Mar-7th/StarRailRes/dbe8cdfcfb0bf657b9fe1cf92d5537f118ccb487/index_new/cn/light_cone_ranks.json</x:v>
      </x:c>
    </x:row>
    <x:row r="810" ht="53" customHeight="1">
      <x:c r="A810" s="6" t="str">
        <x:v>23063_1</x:v>
      </x:c>
      <x:c r="B810" s="6" t="str">
        <x:v>23063</x:v>
      </x:c>
      <x:c r="C810" s="6" t="str">
        <x:v>你将起身歌唱</x:v>
      </x:c>
      <x:c r="D810" s="6" t="n">
        <x:v>1</x:v>
      </x:c>
      <x:c r="E810" s="6" t="str">
        <x:v>即兴</x:v>
      </x:c>
      <x:c r="F810" s="7" t="str">
        <x:v>使装备者的生命上限提高30%，装备者施放终结技后，为我方恢复1点战技点。进入战斗时，使装备者的行动提前30%，并使装备者获得【新声】，持续2回合。装备者持有【新声】时，我方全体速度提高20%。</x:v>
      </x:c>
      <x:c r="G810" s="6" t="str">
        <x:v>[0.3, 0.3, 0.2, 2]</x:v>
      </x:c>
      <x:c r="H810" s="6" t="str">
        <x:v>https://raw.githubusercontent.com/Mar-7th/StarRailRes/dbe8cdfcfb0bf657b9fe1cf92d5537f118ccb487/index_new/cn/light_cone_ranks.json</x:v>
      </x:c>
    </x:row>
    <x:row r="811" ht="53" customHeight="1">
      <x:c r="A811" s="6" t="str">
        <x:v>23063_2</x:v>
      </x:c>
      <x:c r="B811" s="6" t="str">
        <x:v>23063</x:v>
      </x:c>
      <x:c r="C811" s="6" t="str">
        <x:v>你将起身歌唱</x:v>
      </x:c>
      <x:c r="D811" s="6" t="n">
        <x:v>2</x:v>
      </x:c>
      <x:c r="E811" s="6" t="str">
        <x:v>即兴</x:v>
      </x:c>
      <x:c r="F811" s="7" t="str">
        <x:v>使装备者的生命上限提高37.5%，装备者施放终结技后，为我方恢复1点战技点。进入战斗时，使装备者的行动提前32.5%，并使装备者获得【新声】，持续2回合。装备者持有【新声】时，我方全体速度提高25%。</x:v>
      </x:c>
      <x:c r="G811" s="6" t="str">
        <x:v>[0.375, 0.325, 0.25, 2]</x:v>
      </x:c>
      <x:c r="H811" s="6" t="str">
        <x:v>https://raw.githubusercontent.com/Mar-7th/StarRailRes/dbe8cdfcfb0bf657b9fe1cf92d5537f118ccb487/index_new/cn/light_cone_ranks.json</x:v>
      </x:c>
    </x:row>
    <x:row r="812" ht="53" customHeight="1">
      <x:c r="A812" s="6" t="str">
        <x:v>23063_3</x:v>
      </x:c>
      <x:c r="B812" s="6" t="str">
        <x:v>23063</x:v>
      </x:c>
      <x:c r="C812" s="6" t="str">
        <x:v>你将起身歌唱</x:v>
      </x:c>
      <x:c r="D812" s="6" t="n">
        <x:v>3</x:v>
      </x:c>
      <x:c r="E812" s="6" t="str">
        <x:v>即兴</x:v>
      </x:c>
      <x:c r="F812" s="7" t="str">
        <x:v>使装备者的生命上限提高45%，装备者施放终结技后，为我方恢复1点战技点。进入战斗时，使装备者的行动提前35%，并使装备者获得【新声】，持续2回合。装备者持有【新声】时，我方全体速度提高30%。</x:v>
      </x:c>
      <x:c r="G812" s="6" t="str">
        <x:v>[0.45, 0.35, 0.3, 2]</x:v>
      </x:c>
      <x:c r="H812" s="6" t="str">
        <x:v>https://raw.githubusercontent.com/Mar-7th/StarRailRes/dbe8cdfcfb0bf657b9fe1cf92d5537f118ccb487/index_new/cn/light_cone_ranks.json</x:v>
      </x:c>
    </x:row>
    <x:row r="813" ht="53" customHeight="1">
      <x:c r="A813" s="6" t="str">
        <x:v>23063_4</x:v>
      </x:c>
      <x:c r="B813" s="6" t="str">
        <x:v>23063</x:v>
      </x:c>
      <x:c r="C813" s="6" t="str">
        <x:v>你将起身歌唱</x:v>
      </x:c>
      <x:c r="D813" s="6" t="n">
        <x:v>4</x:v>
      </x:c>
      <x:c r="E813" s="6" t="str">
        <x:v>即兴</x:v>
      </x:c>
      <x:c r="F813" s="7" t="str">
        <x:v>使装备者的生命上限提高52.5%，装备者施放终结技后，为我方恢复1点战技点。进入战斗时，使装备者的行动提前37.5%，并使装备者获得【新声】，持续2回合。装备者持有【新声】时，我方全体速度提高35%。</x:v>
      </x:c>
      <x:c r="G813" s="6" t="str">
        <x:v>[0.525, 0.375, 0.35, 2]</x:v>
      </x:c>
      <x:c r="H813" s="6" t="str">
        <x:v>https://raw.githubusercontent.com/Mar-7th/StarRailRes/dbe8cdfcfb0bf657b9fe1cf92d5537f118ccb487/index_new/cn/light_cone_ranks.json</x:v>
      </x:c>
    </x:row>
    <x:row r="814" ht="53" customHeight="1">
      <x:c r="A814" s="6" t="str">
        <x:v>23063_5</x:v>
      </x:c>
      <x:c r="B814" s="6" t="str">
        <x:v>23063</x:v>
      </x:c>
      <x:c r="C814" s="6" t="str">
        <x:v>你将起身歌唱</x:v>
      </x:c>
      <x:c r="D814" s="6" t="n">
        <x:v>5</x:v>
      </x:c>
      <x:c r="E814" s="6" t="str">
        <x:v>即兴</x:v>
      </x:c>
      <x:c r="F814" s="7" t="str">
        <x:v>使装备者的生命上限提高60%，装备者施放终结技后，为我方恢复1点战技点。进入战斗时，使装备者的行动提前40%，并使装备者获得【新声】，持续2回合。装备者持有【新声】时，我方全体速度提高40%。</x:v>
      </x:c>
      <x:c r="G814" s="6" t="str">
        <x:v>[0.6, 0.4, 0.4, 2]</x:v>
      </x:c>
      <x:c r="H814" s="6" t="str">
        <x:v>https://raw.githubusercontent.com/Mar-7th/StarRailRes/dbe8cdfcfb0bf657b9fe1cf92d5537f118ccb487/index_new/cn/light_cone_ranks.json</x:v>
      </x:c>
    </x:row>
    <x:row r="815" ht="53" customHeight="1">
      <x:c r="A815" s="6" t="str">
        <x:v>23064_1</x:v>
      </x:c>
      <x:c r="B815" s="6" t="str">
        <x:v>23064</x:v>
      </x:c>
      <x:c r="C815" s="6" t="str">
        <x:v>向浪花掷下盛夏</x:v>
      </x:c>
      <x:c r="D815" s="6" t="n">
        <x:v>1</x:v>
      </x:c>
      <x:c r="E815" s="6" t="str">
        <x:v>浪行</x:v>
      </x:c>
      <x:c r="F815" s="7" t="str">
        <x:v>使装备者的暴击率提高18%。装备者施放欢愉技时，获得【风口】，【风口】使装备者的速度提高24%。若施放的欢愉技与上一次施放的欢愉技不同，则额外获得【潮流】，【潮流】使装备者的欢愉度提高40%。
每个波次开始时或装备者每施放3次欢愉技后，恢复1个战技点。</x:v>
      </x:c>
      <x:c r="G815" s="6" t="str">
        <x:v>[0.18, 0.24, 0.4, 3]</x:v>
      </x:c>
      <x:c r="H815" s="6" t="str">
        <x:v>https://raw.githubusercontent.com/Mar-7th/StarRailRes/dbe8cdfcfb0bf657b9fe1cf92d5537f118ccb487/index_new/cn/light_cone_ranks.json</x:v>
      </x:c>
    </x:row>
    <x:row r="816" ht="53" customHeight="1">
      <x:c r="A816" s="6" t="str">
        <x:v>23064_2</x:v>
      </x:c>
      <x:c r="B816" s="6" t="str">
        <x:v>23064</x:v>
      </x:c>
      <x:c r="C816" s="6" t="str">
        <x:v>向浪花掷下盛夏</x:v>
      </x:c>
      <x:c r="D816" s="6" t="n">
        <x:v>2</x:v>
      </x:c>
      <x:c r="E816" s="6" t="str">
        <x:v>浪行</x:v>
      </x:c>
      <x:c r="F816" s="7" t="str">
        <x:v>使装备者的暴击率提高21%。装备者施放欢愉技时，获得【风口】，【风口】使装备者的速度提高28%。若施放的欢愉技与上一次施放的欢愉技不同，则额外获得【潮流】，【潮流】使装备者的欢愉度提高55%。
每个波次开始时或装备者每施放3次欢愉技后，恢复1个战技点。</x:v>
      </x:c>
      <x:c r="G816" s="6" t="str">
        <x:v>[0.21, 0.28, 0.55, 3]</x:v>
      </x:c>
      <x:c r="H816" s="6" t="str">
        <x:v>https://raw.githubusercontent.com/Mar-7th/StarRailRes/dbe8cdfcfb0bf657b9fe1cf92d5537f118ccb487/index_new/cn/light_cone_ranks.json</x:v>
      </x:c>
    </x:row>
    <x:row r="817" ht="53" customHeight="1">
      <x:c r="A817" s="6" t="str">
        <x:v>23064_3</x:v>
      </x:c>
      <x:c r="B817" s="6" t="str">
        <x:v>23064</x:v>
      </x:c>
      <x:c r="C817" s="6" t="str">
        <x:v>向浪花掷下盛夏</x:v>
      </x:c>
      <x:c r="D817" s="6" t="n">
        <x:v>3</x:v>
      </x:c>
      <x:c r="E817" s="6" t="str">
        <x:v>浪行</x:v>
      </x:c>
      <x:c r="F817" s="7" t="str">
        <x:v>使装备者的暴击率提高24%。装备者施放欢愉技时，获得【风口】，【风口】使装备者的速度提高32%。若施放的欢愉技与上一次施放的欢愉技不同，则额外获得【潮流】，【潮流】使装备者的欢愉度提高70%。
每个波次开始时或装备者每施放3次欢愉技后，恢复1个战技点。</x:v>
      </x:c>
      <x:c r="G817" s="6" t="str">
        <x:v>[0.24, 0.32, 0.7, 3]</x:v>
      </x:c>
      <x:c r="H817" s="6" t="str">
        <x:v>https://raw.githubusercontent.com/Mar-7th/StarRailRes/dbe8cdfcfb0bf657b9fe1cf92d5537f118ccb487/index_new/cn/light_cone_ranks.json</x:v>
      </x:c>
    </x:row>
    <x:row r="818" ht="53" customHeight="1">
      <x:c r="A818" s="6" t="str">
        <x:v>23064_4</x:v>
      </x:c>
      <x:c r="B818" s="6" t="str">
        <x:v>23064</x:v>
      </x:c>
      <x:c r="C818" s="6" t="str">
        <x:v>向浪花掷下盛夏</x:v>
      </x:c>
      <x:c r="D818" s="6" t="n">
        <x:v>4</x:v>
      </x:c>
      <x:c r="E818" s="6" t="str">
        <x:v>浪行</x:v>
      </x:c>
      <x:c r="F818" s="7" t="str">
        <x:v>使装备者的暴击率提高27%。装备者施放欢愉技时，获得【风口】，【风口】使装备者的速度提高36%。若施放的欢愉技与上一次施放的欢愉技不同，则额外获得【潮流】，【潮流】使装备者的欢愉度提高85%。
每个波次开始时或装备者每施放3次欢愉技后，恢复1个战技点。</x:v>
      </x:c>
      <x:c r="G818" s="6" t="str">
        <x:v>[0.27, 0.36, 0.85, 3]</x:v>
      </x:c>
      <x:c r="H818" s="6" t="str">
        <x:v>https://raw.githubusercontent.com/Mar-7th/StarRailRes/dbe8cdfcfb0bf657b9fe1cf92d5537f118ccb487/index_new/cn/light_cone_ranks.json</x:v>
      </x:c>
    </x:row>
    <x:row r="819" ht="53" customHeight="1">
      <x:c r="A819" s="6" t="str">
        <x:v>23064_5</x:v>
      </x:c>
      <x:c r="B819" s="6" t="str">
        <x:v>23064</x:v>
      </x:c>
      <x:c r="C819" s="6" t="str">
        <x:v>向浪花掷下盛夏</x:v>
      </x:c>
      <x:c r="D819" s="6" t="n">
        <x:v>5</x:v>
      </x:c>
      <x:c r="E819" s="6" t="str">
        <x:v>浪行</x:v>
      </x:c>
      <x:c r="F819" s="7" t="str">
        <x:v>使装备者的暴击率提高30%。装备者施放欢愉技时，获得【风口】，【风口】使装备者的速度提高40%。若施放的欢愉技与上一次施放的欢愉技不同，则额外获得【潮流】，【潮流】使装备者的欢愉度提高100%。
每个波次开始时或装备者每施放3次欢愉技后，恢复1个战技点。</x:v>
      </x:c>
      <x:c r="G819" s="6" t="str">
        <x:v>[0.3, 0.4, 1, 3]</x:v>
      </x:c>
      <x:c r="H819" s="6" t="str">
        <x:v>https://raw.githubusercontent.com/Mar-7th/StarRailRes/dbe8cdfcfb0bf657b9fe1cf92d5537f118ccb487/index_new/cn/light_cone_ranks.json</x:v>
      </x:c>
    </x:row>
    <x:row r="820" ht="38" customHeight="1">
      <x:c r="A820" s="6" t="str">
        <x:v>24000_1</x:v>
      </x:c>
      <x:c r="B820" s="6" t="str">
        <x:v>24000</x:v>
      </x:c>
      <x:c r="C820" s="6" t="str">
        <x:v>记一位星神的陨落</x:v>
      </x:c>
      <x:c r="D820" s="6" t="n">
        <x:v>1</x:v>
      </x:c>
      <x:c r="E820" s="6" t="str">
        <x:v>扑火</x:v>
      </x:c>
      <x:c r="F820" s="7" t="str">
        <x:v>当装备者施放攻击时，使装备者本场战斗中的攻击力提高8%，该效果最多叠加4层。当装备者击破敌方目标弱点后，造成的伤害提高12%，持续2回合。</x:v>
      </x:c>
      <x:c r="G820" s="6" t="str">
        <x:v>[0.08, 4, 0.12, 2]</x:v>
      </x:c>
      <x:c r="H820" s="6" t="str">
        <x:v>https://raw.githubusercontent.com/Mar-7th/StarRailRes/dbe8cdfcfb0bf657b9fe1cf92d5537f118ccb487/index_new/cn/light_cone_ranks.json</x:v>
      </x:c>
    </x:row>
    <x:row r="821" ht="38" customHeight="1">
      <x:c r="A821" s="6" t="str">
        <x:v>24000_2</x:v>
      </x:c>
      <x:c r="B821" s="6" t="str">
        <x:v>24000</x:v>
      </x:c>
      <x:c r="C821" s="6" t="str">
        <x:v>记一位星神的陨落</x:v>
      </x:c>
      <x:c r="D821" s="6" t="n">
        <x:v>2</x:v>
      </x:c>
      <x:c r="E821" s="6" t="str">
        <x:v>扑火</x:v>
      </x:c>
      <x:c r="F821" s="7" t="str">
        <x:v>当装备者施放攻击时，使装备者本场战斗中的攻击力提高10%，该效果最多叠加4层。当装备者击破敌方目标弱点后，造成的伤害提高15%，持续2回合。</x:v>
      </x:c>
      <x:c r="G821" s="6" t="str">
        <x:v>[0.1, 4, 0.15, 2]</x:v>
      </x:c>
      <x:c r="H821" s="6" t="str">
        <x:v>https://raw.githubusercontent.com/Mar-7th/StarRailRes/dbe8cdfcfb0bf657b9fe1cf92d5537f118ccb487/index_new/cn/light_cone_ranks.json</x:v>
      </x:c>
    </x:row>
    <x:row r="822" ht="38" customHeight="1">
      <x:c r="A822" s="6" t="str">
        <x:v>24000_3</x:v>
      </x:c>
      <x:c r="B822" s="6" t="str">
        <x:v>24000</x:v>
      </x:c>
      <x:c r="C822" s="6" t="str">
        <x:v>记一位星神的陨落</x:v>
      </x:c>
      <x:c r="D822" s="6" t="n">
        <x:v>3</x:v>
      </x:c>
      <x:c r="E822" s="6" t="str">
        <x:v>扑火</x:v>
      </x:c>
      <x:c r="F822" s="7" t="str">
        <x:v>当装备者施放攻击时，使装备者本场战斗中的攻击力提高12%，该效果最多叠加4层。当装备者击破敌方目标弱点后，造成的伤害提高18%，持续2回合。</x:v>
      </x:c>
      <x:c r="G822" s="6" t="str">
        <x:v>[0.12, 4, 0.18, 2]</x:v>
      </x:c>
      <x:c r="H822" s="6" t="str">
        <x:v>https://raw.githubusercontent.com/Mar-7th/StarRailRes/dbe8cdfcfb0bf657b9fe1cf92d5537f118ccb487/index_new/cn/light_cone_ranks.json</x:v>
      </x:c>
    </x:row>
    <x:row r="823" ht="38" customHeight="1">
      <x:c r="A823" s="6" t="str">
        <x:v>24000_4</x:v>
      </x:c>
      <x:c r="B823" s="6" t="str">
        <x:v>24000</x:v>
      </x:c>
      <x:c r="C823" s="6" t="str">
        <x:v>记一位星神的陨落</x:v>
      </x:c>
      <x:c r="D823" s="6" t="n">
        <x:v>4</x:v>
      </x:c>
      <x:c r="E823" s="6" t="str">
        <x:v>扑火</x:v>
      </x:c>
      <x:c r="F823" s="7" t="str">
        <x:v>当装备者施放攻击时，使装备者本场战斗中的攻击力提高14%，该效果最多叠加4层。当装备者击破敌方目标弱点后，造成的伤害提高21%，持续2回合。</x:v>
      </x:c>
      <x:c r="G823" s="6" t="str">
        <x:v>[0.14, 4, 0.21, 2]</x:v>
      </x:c>
      <x:c r="H823" s="6" t="str">
        <x:v>https://raw.githubusercontent.com/Mar-7th/StarRailRes/dbe8cdfcfb0bf657b9fe1cf92d5537f118ccb487/index_new/cn/light_cone_ranks.json</x:v>
      </x:c>
    </x:row>
    <x:row r="824" ht="38" customHeight="1">
      <x:c r="A824" s="6" t="str">
        <x:v>24000_5</x:v>
      </x:c>
      <x:c r="B824" s="6" t="str">
        <x:v>24000</x:v>
      </x:c>
      <x:c r="C824" s="6" t="str">
        <x:v>记一位星神的陨落</x:v>
      </x:c>
      <x:c r="D824" s="6" t="n">
        <x:v>5</x:v>
      </x:c>
      <x:c r="E824" s="6" t="str">
        <x:v>扑火</x:v>
      </x:c>
      <x:c r="F824" s="7" t="str">
        <x:v>当装备者施放攻击时，使装备者本场战斗中的攻击力提高16%，该效果最多叠加4层。当装备者击破敌方目标弱点后，造成的伤害提高24%，持续2回合。</x:v>
      </x:c>
      <x:c r="G824" s="6" t="str">
        <x:v>[0.16, 4, 0.24, 2]</x:v>
      </x:c>
      <x:c r="H824" s="6" t="str">
        <x:v>https://raw.githubusercontent.com/Mar-7th/StarRailRes/dbe8cdfcfb0bf657b9fe1cf92d5537f118ccb487/index_new/cn/light_cone_ranks.json</x:v>
      </x:c>
    </x:row>
    <x:row r="825" ht="38" customHeight="1">
      <x:c r="A825" s="6" t="str">
        <x:v>24001_1</x:v>
      </x:c>
      <x:c r="B825" s="6" t="str">
        <x:v>24001</x:v>
      </x:c>
      <x:c r="C825" s="6" t="str">
        <x:v>星海巡航</x:v>
      </x:c>
      <x:c r="D825" s="6" t="n">
        <x:v>1</x:v>
      </x:c>
      <x:c r="E825" s="6" t="str">
        <x:v>猎逐</x:v>
      </x:c>
      <x:c r="F825" s="7" t="str">
        <x:v>使装备者的暴击率提高8%，装备者对生命值百分比小于等于50%的敌方目标暴击率额外提高8%。当装备者消灭敌方目标后，攻击力提高20%，持续2回合。</x:v>
      </x:c>
      <x:c r="G825" s="6" t="str">
        <x:v>[0.08, 0.5, 0.08, 0.2, 2]</x:v>
      </x:c>
      <x:c r="H825" s="6" t="str">
        <x:v>https://raw.githubusercontent.com/Mar-7th/StarRailRes/dbe8cdfcfb0bf657b9fe1cf92d5537f118ccb487/index_new/cn/light_cone_ranks.json</x:v>
      </x:c>
    </x:row>
    <x:row r="826" ht="38" customHeight="1">
      <x:c r="A826" s="6" t="str">
        <x:v>24001_2</x:v>
      </x:c>
      <x:c r="B826" s="6" t="str">
        <x:v>24001</x:v>
      </x:c>
      <x:c r="C826" s="6" t="str">
        <x:v>星海巡航</x:v>
      </x:c>
      <x:c r="D826" s="6" t="n">
        <x:v>2</x:v>
      </x:c>
      <x:c r="E826" s="6" t="str">
        <x:v>猎逐</x:v>
      </x:c>
      <x:c r="F826" s="7" t="str">
        <x:v>使装备者的暴击率提高10%，装备者对生命值百分比小于等于50%的敌方目标暴击率额外提高10%。当装备者消灭敌方目标后，攻击力提高25%，持续2回合。</x:v>
      </x:c>
      <x:c r="G826" s="6" t="str">
        <x:v>[0.1, 0.5, 0.1, 0.25, 2]</x:v>
      </x:c>
      <x:c r="H826" s="6" t="str">
        <x:v>https://raw.githubusercontent.com/Mar-7th/StarRailRes/dbe8cdfcfb0bf657b9fe1cf92d5537f118ccb487/index_new/cn/light_cone_ranks.json</x:v>
      </x:c>
    </x:row>
    <x:row r="827" ht="38" customHeight="1">
      <x:c r="A827" s="6" t="str">
        <x:v>24001_3</x:v>
      </x:c>
      <x:c r="B827" s="6" t="str">
        <x:v>24001</x:v>
      </x:c>
      <x:c r="C827" s="6" t="str">
        <x:v>星海巡航</x:v>
      </x:c>
      <x:c r="D827" s="6" t="n">
        <x:v>3</x:v>
      </x:c>
      <x:c r="E827" s="6" t="str">
        <x:v>猎逐</x:v>
      </x:c>
      <x:c r="F827" s="7" t="str">
        <x:v>使装备者的暴击率提高12%，装备者对生命值百分比小于等于50%的敌方目标暴击率额外提高12%。当装备者消灭敌方目标后，攻击力提高30%，持续2回合。</x:v>
      </x:c>
      <x:c r="G827" s="6" t="str">
        <x:v>[0.12, 0.5, 0.12, 0.3, 2]</x:v>
      </x:c>
      <x:c r="H827" s="6" t="str">
        <x:v>https://raw.githubusercontent.com/Mar-7th/StarRailRes/dbe8cdfcfb0bf657b9fe1cf92d5537f118ccb487/index_new/cn/light_cone_ranks.json</x:v>
      </x:c>
    </x:row>
    <x:row r="828" ht="38" customHeight="1">
      <x:c r="A828" s="6" t="str">
        <x:v>24001_4</x:v>
      </x:c>
      <x:c r="B828" s="6" t="str">
        <x:v>24001</x:v>
      </x:c>
      <x:c r="C828" s="6" t="str">
        <x:v>星海巡航</x:v>
      </x:c>
      <x:c r="D828" s="6" t="n">
        <x:v>4</x:v>
      </x:c>
      <x:c r="E828" s="6" t="str">
        <x:v>猎逐</x:v>
      </x:c>
      <x:c r="F828" s="7" t="str">
        <x:v>使装备者的暴击率提高14%，装备者对生命值百分比小于等于50%的敌方目标暴击率额外提高14%。当装备者消灭敌方目标后，攻击力提高35%，持续2回合。</x:v>
      </x:c>
      <x:c r="G828" s="6" t="str">
        <x:v>[0.14, 0.5, 0.14, 0.35, 2]</x:v>
      </x:c>
      <x:c r="H828" s="6" t="str">
        <x:v>https://raw.githubusercontent.com/Mar-7th/StarRailRes/dbe8cdfcfb0bf657b9fe1cf92d5537f118ccb487/index_new/cn/light_cone_ranks.json</x:v>
      </x:c>
    </x:row>
    <x:row r="829" ht="38" customHeight="1">
      <x:c r="A829" s="6" t="str">
        <x:v>24001_5</x:v>
      </x:c>
      <x:c r="B829" s="6" t="str">
        <x:v>24001</x:v>
      </x:c>
      <x:c r="C829" s="6" t="str">
        <x:v>星海巡航</x:v>
      </x:c>
      <x:c r="D829" s="6" t="n">
        <x:v>5</x:v>
      </x:c>
      <x:c r="E829" s="6" t="str">
        <x:v>猎逐</x:v>
      </x:c>
      <x:c r="F829" s="7" t="str">
        <x:v>使装备者的暴击率提高16%，装备者对生命值百分比小于等于50%的敌方目标暴击率额外提高16%。当装备者消灭敌方目标后，攻击力提高40%，持续2回合。</x:v>
      </x:c>
      <x:c r="G829" s="6" t="str">
        <x:v>[0.16, 0.5, 0.16, 0.4, 2]</x:v>
      </x:c>
      <x:c r="H829" s="6" t="str">
        <x:v>https://raw.githubusercontent.com/Mar-7th/StarRailRes/dbe8cdfcfb0bf657b9fe1cf92d5537f118ccb487/index_new/cn/light_cone_ranks.json</x:v>
      </x:c>
    </x:row>
    <x:row r="830" ht="53" customHeight="1">
      <x:c r="A830" s="6" t="str">
        <x:v>24002_1</x:v>
      </x:c>
      <x:c r="B830" s="6" t="str">
        <x:v>24002</x:v>
      </x:c>
      <x:c r="C830" s="6" t="str">
        <x:v>记忆的质料</x:v>
      </x:c>
      <x:c r="D830" s="6" t="n">
        <x:v>1</x:v>
      </x:c>
      <x:c r="E830" s="6" t="str">
        <x:v>珍存</x:v>
      </x:c>
      <x:c r="F830" s="7" t="str">
        <x:v>使装备者的效果抵抗提高8%，当装备者受到攻击后，如果自身未持有护盾，则获得1个等同于装备者16%生命上限的护盾，持续2回合。该效果每3回合只能触发1次。如果装备者持有护盾，则使自身受到的伤害降低12%。</x:v>
      </x:c>
      <x:c r="G830" s="6" t="str">
        <x:v>[0.08, 0.16, 2, 3, 0.12]</x:v>
      </x:c>
      <x:c r="H830" s="6" t="str">
        <x:v>https://raw.githubusercontent.com/Mar-7th/StarRailRes/dbe8cdfcfb0bf657b9fe1cf92d5537f118ccb487/index_new/cn/light_cone_ranks.json</x:v>
      </x:c>
    </x:row>
    <x:row r="831" ht="53" customHeight="1">
      <x:c r="A831" s="6" t="str">
        <x:v>24002_2</x:v>
      </x:c>
      <x:c r="B831" s="6" t="str">
        <x:v>24002</x:v>
      </x:c>
      <x:c r="C831" s="6" t="str">
        <x:v>记忆的质料</x:v>
      </x:c>
      <x:c r="D831" s="6" t="n">
        <x:v>2</x:v>
      </x:c>
      <x:c r="E831" s="6" t="str">
        <x:v>珍存</x:v>
      </x:c>
      <x:c r="F831" s="7" t="str">
        <x:v>使装备者的效果抵抗提高10%，当装备者受到攻击后，如果自身未持有护盾，则获得1个等同于装备者20%生命上限的护盾，持续2回合。该效果每3回合只能触发1次。如果装备者持有护盾，则使自身受到的伤害降低15%。</x:v>
      </x:c>
      <x:c r="G831" s="6" t="str">
        <x:v>[0.1, 0.2, 2, 3, 0.15]</x:v>
      </x:c>
      <x:c r="H831" s="6" t="str">
        <x:v>https://raw.githubusercontent.com/Mar-7th/StarRailRes/dbe8cdfcfb0bf657b9fe1cf92d5537f118ccb487/index_new/cn/light_cone_ranks.json</x:v>
      </x:c>
    </x:row>
    <x:row r="832" ht="53" customHeight="1">
      <x:c r="A832" s="6" t="str">
        <x:v>24002_3</x:v>
      </x:c>
      <x:c r="B832" s="6" t="str">
        <x:v>24002</x:v>
      </x:c>
      <x:c r="C832" s="6" t="str">
        <x:v>记忆的质料</x:v>
      </x:c>
      <x:c r="D832" s="6" t="n">
        <x:v>3</x:v>
      </x:c>
      <x:c r="E832" s="6" t="str">
        <x:v>珍存</x:v>
      </x:c>
      <x:c r="F832" s="7" t="str">
        <x:v>使装备者的效果抵抗提高12%，当装备者受到攻击后，如果自身未持有护盾，则获得1个等同于装备者24%生命上限的护盾，持续2回合。该效果每3回合只能触发1次。如果装备者持有护盾，则使自身受到的伤害降低18%。</x:v>
      </x:c>
      <x:c r="G832" s="6" t="str">
        <x:v>[0.12, 0.24, 2, 3, 0.18]</x:v>
      </x:c>
      <x:c r="H832" s="6" t="str">
        <x:v>https://raw.githubusercontent.com/Mar-7th/StarRailRes/dbe8cdfcfb0bf657b9fe1cf92d5537f118ccb487/index_new/cn/light_cone_ranks.json</x:v>
      </x:c>
    </x:row>
    <x:row r="833" ht="53" customHeight="1">
      <x:c r="A833" s="6" t="str">
        <x:v>24002_4</x:v>
      </x:c>
      <x:c r="B833" s="6" t="str">
        <x:v>24002</x:v>
      </x:c>
      <x:c r="C833" s="6" t="str">
        <x:v>记忆的质料</x:v>
      </x:c>
      <x:c r="D833" s="6" t="n">
        <x:v>4</x:v>
      </x:c>
      <x:c r="E833" s="6" t="str">
        <x:v>珍存</x:v>
      </x:c>
      <x:c r="F833" s="7" t="str">
        <x:v>使装备者的效果抵抗提高14%，当装备者受到攻击后，如果自身未持有护盾，则获得1个等同于装备者28%生命上限的护盾，持续2回合。该效果每3回合只能触发1次。如果装备者持有护盾，则使自身受到的伤害降低21%。</x:v>
      </x:c>
      <x:c r="G833" s="6" t="str">
        <x:v>[0.14, 0.28, 2, 3, 0.21]</x:v>
      </x:c>
      <x:c r="H833" s="6" t="str">
        <x:v>https://raw.githubusercontent.com/Mar-7th/StarRailRes/dbe8cdfcfb0bf657b9fe1cf92d5537f118ccb487/index_new/cn/light_cone_ranks.json</x:v>
      </x:c>
    </x:row>
    <x:row r="834" ht="53" customHeight="1">
      <x:c r="A834" s="6" t="str">
        <x:v>24002_5</x:v>
      </x:c>
      <x:c r="B834" s="6" t="str">
        <x:v>24002</x:v>
      </x:c>
      <x:c r="C834" s="6" t="str">
        <x:v>记忆的质料</x:v>
      </x:c>
      <x:c r="D834" s="6" t="n">
        <x:v>5</x:v>
      </x:c>
      <x:c r="E834" s="6" t="str">
        <x:v>珍存</x:v>
      </x:c>
      <x:c r="F834" s="7" t="str">
        <x:v>使装备者的效果抵抗提高16%，当装备者受到攻击后，如果自身未持有护盾，则获得1个等同于装备者32%生命上限的护盾，持续2回合。该效果每3回合只能触发1次。如果装备者持有护盾，则使自身受到的伤害降低24%。</x:v>
      </x:c>
      <x:c r="G834" s="6" t="str">
        <x:v>[0.16, 0.32, 2, 3, 0.24]</x:v>
      </x:c>
      <x:c r="H834" s="6" t="str">
        <x:v>https://raw.githubusercontent.com/Mar-7th/StarRailRes/dbe8cdfcfb0bf657b9fe1cf92d5537f118ccb487/index_new/cn/light_cone_ranks.json</x:v>
      </x:c>
    </x:row>
    <x:row r="835" ht="38" customHeight="1">
      <x:c r="A835" s="6" t="str">
        <x:v>24003_1</x:v>
      </x:c>
      <x:c r="B835" s="6" t="str">
        <x:v>24003</x:v>
      </x:c>
      <x:c r="C835" s="6" t="str">
        <x:v>孤独的疗愈</x:v>
      </x:c>
      <x:c r="D835" s="6" t="n">
        <x:v>1</x:v>
      </x:c>
      <x:c r="E835" s="6" t="str">
        <x:v>混沌灵药</x:v>
      </x:c>
      <x:c r="F835" s="7" t="str">
        <x:v>使装备者的击破特攻提高20%。当装备者施放终结技时，使装备者造成的持续伤害提高24%，持续2回合。陷入装备者施加的持续伤害效果的敌方目标被消灭时，装备者恢复4点能量。</x:v>
      </x:c>
      <x:c r="G835" s="6" t="str">
        <x:v>[0.2, 0.24, 2, 4]</x:v>
      </x:c>
      <x:c r="H835" s="6" t="str">
        <x:v>https://raw.githubusercontent.com/Mar-7th/StarRailRes/dbe8cdfcfb0bf657b9fe1cf92d5537f118ccb487/index_new/cn/light_cone_ranks.json</x:v>
      </x:c>
    </x:row>
    <x:row r="836" ht="38" customHeight="1">
      <x:c r="A836" s="6" t="str">
        <x:v>24003_2</x:v>
      </x:c>
      <x:c r="B836" s="6" t="str">
        <x:v>24003</x:v>
      </x:c>
      <x:c r="C836" s="6" t="str">
        <x:v>孤独的疗愈</x:v>
      </x:c>
      <x:c r="D836" s="6" t="n">
        <x:v>2</x:v>
      </x:c>
      <x:c r="E836" s="6" t="str">
        <x:v>混沌灵药</x:v>
      </x:c>
      <x:c r="F836" s="7" t="str">
        <x:v>使装备者的击破特攻提高25%。当装备者施放终结技时，使装备者造成的持续伤害提高30%，持续2回合。陷入装备者施加的持续伤害效果的敌方目标被消灭时，装备者恢复4.5点能量。</x:v>
      </x:c>
      <x:c r="G836" s="6" t="str">
        <x:v>[0.25, 0.3, 2, 4.5]</x:v>
      </x:c>
      <x:c r="H836" s="6" t="str">
        <x:v>https://raw.githubusercontent.com/Mar-7th/StarRailRes/dbe8cdfcfb0bf657b9fe1cf92d5537f118ccb487/index_new/cn/light_cone_ranks.json</x:v>
      </x:c>
    </x:row>
    <x:row r="837" ht="38" customHeight="1">
      <x:c r="A837" s="6" t="str">
        <x:v>24003_3</x:v>
      </x:c>
      <x:c r="B837" s="6" t="str">
        <x:v>24003</x:v>
      </x:c>
      <x:c r="C837" s="6" t="str">
        <x:v>孤独的疗愈</x:v>
      </x:c>
      <x:c r="D837" s="6" t="n">
        <x:v>3</x:v>
      </x:c>
      <x:c r="E837" s="6" t="str">
        <x:v>混沌灵药</x:v>
      </x:c>
      <x:c r="F837" s="7" t="str">
        <x:v>使装备者的击破特攻提高30%。当装备者施放终结技时，使装备者造成的持续伤害提高36%，持续2回合。陷入装备者施加的持续伤害效果的敌方目标被消灭时，装备者恢复5点能量。</x:v>
      </x:c>
      <x:c r="G837" s="6" t="str">
        <x:v>[0.3, 0.36, 2, 5]</x:v>
      </x:c>
      <x:c r="H837" s="6" t="str">
        <x:v>https://raw.githubusercontent.com/Mar-7th/StarRailRes/dbe8cdfcfb0bf657b9fe1cf92d5537f118ccb487/index_new/cn/light_cone_ranks.json</x:v>
      </x:c>
    </x:row>
    <x:row r="838" ht="38" customHeight="1">
      <x:c r="A838" s="6" t="str">
        <x:v>24003_4</x:v>
      </x:c>
      <x:c r="B838" s="6" t="str">
        <x:v>24003</x:v>
      </x:c>
      <x:c r="C838" s="6" t="str">
        <x:v>孤独的疗愈</x:v>
      </x:c>
      <x:c r="D838" s="6" t="n">
        <x:v>4</x:v>
      </x:c>
      <x:c r="E838" s="6" t="str">
        <x:v>混沌灵药</x:v>
      </x:c>
      <x:c r="F838" s="7" t="str">
        <x:v>使装备者的击破特攻提高35%。当装备者施放终结技时，使装备者造成的持续伤害提高42%，持续2回合。陷入装备者施加的持续伤害效果的敌方目标被消灭时，装备者恢复5.5点能量。</x:v>
      </x:c>
      <x:c r="G838" s="6" t="str">
        <x:v>[0.35, 0.42, 2, 5.5]</x:v>
      </x:c>
      <x:c r="H838" s="6" t="str">
        <x:v>https://raw.githubusercontent.com/Mar-7th/StarRailRes/dbe8cdfcfb0bf657b9fe1cf92d5537f118ccb487/index_new/cn/light_cone_ranks.json</x:v>
      </x:c>
    </x:row>
    <x:row r="839" ht="38" customHeight="1">
      <x:c r="A839" s="6" t="str">
        <x:v>24003_5</x:v>
      </x:c>
      <x:c r="B839" s="6" t="str">
        <x:v>24003</x:v>
      </x:c>
      <x:c r="C839" s="6" t="str">
        <x:v>孤独的疗愈</x:v>
      </x:c>
      <x:c r="D839" s="6" t="n">
        <x:v>5</x:v>
      </x:c>
      <x:c r="E839" s="6" t="str">
        <x:v>混沌灵药</x:v>
      </x:c>
      <x:c r="F839" s="7" t="str">
        <x:v>使装备者的击破特攻提高40%。当装备者施放终结技时，使装备者造成的持续伤害提高48%，持续2回合。陷入装备者施加的持续伤害效果的敌方目标被消灭时，装备者恢复6点能量。</x:v>
      </x:c>
      <x:c r="G839" s="6" t="str">
        <x:v>[0.4, 0.48, 2, 6]</x:v>
      </x:c>
      <x:c r="H839" s="6" t="str">
        <x:v>https://raw.githubusercontent.com/Mar-7th/StarRailRes/dbe8cdfcfb0bf657b9fe1cf92d5537f118ccb487/index_new/cn/light_cone_ranks.json</x:v>
      </x:c>
    </x:row>
    <x:row r="840" ht="53" customHeight="1">
      <x:c r="A840" s="6" t="str">
        <x:v>24004_1</x:v>
      </x:c>
      <x:c r="B840" s="6" t="str">
        <x:v>24004</x:v>
      </x:c>
      <x:c r="C840" s="6" t="str">
        <x:v>不息的演算</x:v>
      </x:c>
      <x:c r="D840" s="6" t="n">
        <x:v>1</x:v>
      </x:c>
      <x:c r="E840" s="6" t="str">
        <x:v>无界之思</x:v>
      </x:c>
      <x:c r="F840" s="7" t="str">
        <x:v>使装备者的攻击力提高8%。施放攻击后，每击中一名敌方目标，使攻击力额外提高4%，该效果最多叠加5次，持续至下次攻击后，若击中大于等于3名敌方目标，使自身速度提高8%，持续1回合。</x:v>
      </x:c>
      <x:c r="G840" s="6" t="str">
        <x:v>[0.08, 0.04, 3, 0.08, 1]</x:v>
      </x:c>
      <x:c r="H840" s="6" t="str">
        <x:v>https://raw.githubusercontent.com/Mar-7th/StarRailRes/dbe8cdfcfb0bf657b9fe1cf92d5537f118ccb487/index_new/cn/light_cone_ranks.json</x:v>
      </x:c>
    </x:row>
    <x:row r="841" ht="53" customHeight="1">
      <x:c r="A841" s="6" t="str">
        <x:v>24004_2</x:v>
      </x:c>
      <x:c r="B841" s="6" t="str">
        <x:v>24004</x:v>
      </x:c>
      <x:c r="C841" s="6" t="str">
        <x:v>不息的演算</x:v>
      </x:c>
      <x:c r="D841" s="6" t="n">
        <x:v>2</x:v>
      </x:c>
      <x:c r="E841" s="6" t="str">
        <x:v>无界之思</x:v>
      </x:c>
      <x:c r="F841" s="7" t="str">
        <x:v>使装备者的攻击力提高9%。施放攻击后，每击中一名敌方目标，使攻击力额外提高5%，该效果最多叠加5次，持续至下次攻击后，若击中大于等于3名敌方目标，使自身速度提高10%，持续1回合。</x:v>
      </x:c>
      <x:c r="G841" s="6" t="str">
        <x:v>[0.09, 0.05, 3, 0.1, 1]</x:v>
      </x:c>
      <x:c r="H841" s="6" t="str">
        <x:v>https://raw.githubusercontent.com/Mar-7th/StarRailRes/dbe8cdfcfb0bf657b9fe1cf92d5537f118ccb487/index_new/cn/light_cone_ranks.json</x:v>
      </x:c>
    </x:row>
    <x:row r="842" ht="53" customHeight="1">
      <x:c r="A842" s="6" t="str">
        <x:v>24004_3</x:v>
      </x:c>
      <x:c r="B842" s="6" t="str">
        <x:v>24004</x:v>
      </x:c>
      <x:c r="C842" s="6" t="str">
        <x:v>不息的演算</x:v>
      </x:c>
      <x:c r="D842" s="6" t="n">
        <x:v>3</x:v>
      </x:c>
      <x:c r="E842" s="6" t="str">
        <x:v>无界之思</x:v>
      </x:c>
      <x:c r="F842" s="7" t="str">
        <x:v>使装备者的攻击力提高10%。施放攻击后，每击中一名敌方目标，使攻击力额外提高6%，该效果最多叠加5次，持续至下次攻击后，若击中大于等于3名敌方目标，使自身速度提高12%，持续1回合。</x:v>
      </x:c>
      <x:c r="G842" s="6" t="str">
        <x:v>[0.1, 0.06, 3, 0.12, 1]</x:v>
      </x:c>
      <x:c r="H842" s="6" t="str">
        <x:v>https://raw.githubusercontent.com/Mar-7th/StarRailRes/dbe8cdfcfb0bf657b9fe1cf92d5537f118ccb487/index_new/cn/light_cone_ranks.json</x:v>
      </x:c>
    </x:row>
    <x:row r="843" ht="53" customHeight="1">
      <x:c r="A843" s="6" t="str">
        <x:v>24004_4</x:v>
      </x:c>
      <x:c r="B843" s="6" t="str">
        <x:v>24004</x:v>
      </x:c>
      <x:c r="C843" s="6" t="str">
        <x:v>不息的演算</x:v>
      </x:c>
      <x:c r="D843" s="6" t="n">
        <x:v>4</x:v>
      </x:c>
      <x:c r="E843" s="6" t="str">
        <x:v>无界之思</x:v>
      </x:c>
      <x:c r="F843" s="7" t="str">
        <x:v>使装备者的攻击力提高11%。施放攻击后，每击中一名敌方目标，使攻击力额外提高7%，该效果最多叠加5次，持续至下次攻击后，若击中大于等于3名敌方目标，使自身速度提高14%，持续1回合。</x:v>
      </x:c>
      <x:c r="G843" s="6" t="str">
        <x:v>[0.11, 0.07, 3, 0.14, 1]</x:v>
      </x:c>
      <x:c r="H843" s="6" t="str">
        <x:v>https://raw.githubusercontent.com/Mar-7th/StarRailRes/dbe8cdfcfb0bf657b9fe1cf92d5537f118ccb487/index_new/cn/light_cone_ranks.json</x:v>
      </x:c>
    </x:row>
    <x:row r="844" ht="53" customHeight="1">
      <x:c r="A844" s="6" t="str">
        <x:v>24004_5</x:v>
      </x:c>
      <x:c r="B844" s="6" t="str">
        <x:v>24004</x:v>
      </x:c>
      <x:c r="C844" s="6" t="str">
        <x:v>不息的演算</x:v>
      </x:c>
      <x:c r="D844" s="6" t="n">
        <x:v>5</x:v>
      </x:c>
      <x:c r="E844" s="6" t="str">
        <x:v>无界之思</x:v>
      </x:c>
      <x:c r="F844" s="7" t="str">
        <x:v>使装备者的攻击力提高12%。施放攻击后，每击中一名敌方目标，使攻击力额外提高8%，该效果最多叠加5次，持续至下次攻击后，若击中大于等于3名敌方目标，使自身速度提高16%，持续1回合。</x:v>
      </x:c>
      <x:c r="G844" s="6" t="str">
        <x:v>[0.12, 0.08, 3, 0.16, 1]</x:v>
      </x:c>
      <x:c r="H844" s="6" t="str">
        <x:v>https://raw.githubusercontent.com/Mar-7th/StarRailRes/dbe8cdfcfb0bf657b9fe1cf92d5537f118ccb487/index_new/cn/light_cone_ranks.json</x:v>
      </x:c>
    </x:row>
    <x:row r="845" ht="20" customHeight="1">
      <x:c r="A845" s="6" t="str">
        <x:v>24005_1</x:v>
      </x:c>
      <x:c r="B845" s="6" t="str">
        <x:v>24005</x:v>
      </x:c>
      <x:c r="C845" s="6" t="str">
        <x:v>记忆永不落幕</x:v>
      </x:c>
      <x:c r="D845" s="6" t="n">
        <x:v>1</x:v>
      </x:c>
      <x:c r="E845" s="6" t="str">
        <x:v>收取</x:v>
      </x:c>
      <x:c r="F845" s="7" t="str">
        <x:v>使装备者的速度提高6%。装备者施放战技后，使我方全体造成的伤害提高8%，持续3回合。</x:v>
      </x:c>
      <x:c r="G845" s="6" t="str">
        <x:v>[0.06, 0.08, 3]</x:v>
      </x:c>
      <x:c r="H845" s="6" t="str">
        <x:v>https://raw.githubusercontent.com/Mar-7th/StarRailRes/dbe8cdfcfb0bf657b9fe1cf92d5537f118ccb487/index_new/cn/light_cone_ranks.json</x:v>
      </x:c>
    </x:row>
    <x:row r="846" ht="20" customHeight="1">
      <x:c r="A846" s="6" t="str">
        <x:v>24005_2</x:v>
      </x:c>
      <x:c r="B846" s="6" t="str">
        <x:v>24005</x:v>
      </x:c>
      <x:c r="C846" s="6" t="str">
        <x:v>记忆永不落幕</x:v>
      </x:c>
      <x:c r="D846" s="6" t="n">
        <x:v>2</x:v>
      </x:c>
      <x:c r="E846" s="6" t="str">
        <x:v>收取</x:v>
      </x:c>
      <x:c r="F846" s="7" t="str">
        <x:v>使装备者的速度提高7.5%。装备者施放战技后，使我方全体造成的伤害提高10%，持续3回合。</x:v>
      </x:c>
      <x:c r="G846" s="6" t="str">
        <x:v>[0.075, 0.1, 3]</x:v>
      </x:c>
      <x:c r="H846" s="6" t="str">
        <x:v>https://raw.githubusercontent.com/Mar-7th/StarRailRes/dbe8cdfcfb0bf657b9fe1cf92d5537f118ccb487/index_new/cn/light_cone_ranks.json</x:v>
      </x:c>
    </x:row>
    <x:row r="847" ht="20" customHeight="1">
      <x:c r="A847" s="6" t="str">
        <x:v>24005_3</x:v>
      </x:c>
      <x:c r="B847" s="6" t="str">
        <x:v>24005</x:v>
      </x:c>
      <x:c r="C847" s="6" t="str">
        <x:v>记忆永不落幕</x:v>
      </x:c>
      <x:c r="D847" s="6" t="n">
        <x:v>3</x:v>
      </x:c>
      <x:c r="E847" s="6" t="str">
        <x:v>收取</x:v>
      </x:c>
      <x:c r="F847" s="7" t="str">
        <x:v>使装备者的速度提高9%。装备者施放战技后，使我方全体造成的伤害提高12%，持续3回合。</x:v>
      </x:c>
      <x:c r="G847" s="6" t="str">
        <x:v>[0.09, 0.12, 3]</x:v>
      </x:c>
      <x:c r="H847" s="6" t="str">
        <x:v>https://raw.githubusercontent.com/Mar-7th/StarRailRes/dbe8cdfcfb0bf657b9fe1cf92d5537f118ccb487/index_new/cn/light_cone_ranks.json</x:v>
      </x:c>
    </x:row>
    <x:row r="848" ht="38" customHeight="1">
      <x:c r="A848" s="6" t="str">
        <x:v>24005_4</x:v>
      </x:c>
      <x:c r="B848" s="6" t="str">
        <x:v>24005</x:v>
      </x:c>
      <x:c r="C848" s="6" t="str">
        <x:v>记忆永不落幕</x:v>
      </x:c>
      <x:c r="D848" s="6" t="n">
        <x:v>4</x:v>
      </x:c>
      <x:c r="E848" s="6" t="str">
        <x:v>收取</x:v>
      </x:c>
      <x:c r="F848" s="7" t="str">
        <x:v>使装备者的速度提高10.5%。装备者施放战技后，使我方全体造成的伤害提高14%，持续3回合。</x:v>
      </x:c>
      <x:c r="G848" s="6" t="str">
        <x:v>[0.105, 0.14, 3]</x:v>
      </x:c>
      <x:c r="H848" s="6" t="str">
        <x:v>https://raw.githubusercontent.com/Mar-7th/StarRailRes/dbe8cdfcfb0bf657b9fe1cf92d5537f118ccb487/index_new/cn/light_cone_ranks.json</x:v>
      </x:c>
    </x:row>
    <x:row r="849" ht="20" customHeight="1">
      <x:c r="A849" s="6" t="str">
        <x:v>24005_5</x:v>
      </x:c>
      <x:c r="B849" s="6" t="str">
        <x:v>24005</x:v>
      </x:c>
      <x:c r="C849" s="6" t="str">
        <x:v>记忆永不落幕</x:v>
      </x:c>
      <x:c r="D849" s="6" t="n">
        <x:v>5</x:v>
      </x:c>
      <x:c r="E849" s="6" t="str">
        <x:v>收取</x:v>
      </x:c>
      <x:c r="F849" s="7" t="str">
        <x:v>使装备者的速度提高12%。装备者施放战技后，使我方全体造成的伤害提高16%，持续3回合。</x:v>
      </x:c>
      <x:c r="G849" s="6" t="str">
        <x:v>[0.12, 0.16, 3]</x:v>
      </x:c>
      <x:c r="H849" s="6" t="str">
        <x:v>https://raw.githubusercontent.com/Mar-7th/StarRailRes/dbe8cdfcfb0bf657b9fe1cf92d5537f118ccb487/index_new/cn/light_cone_ranks.json</x:v>
      </x:c>
    </x:row>
    <x:row r="850" ht="38" customHeight="1">
      <x:c r="A850" s="6" t="str">
        <x:v>24006_1</x:v>
      </x:c>
      <x:c r="B850" s="6" t="str">
        <x:v>24006</x:v>
      </x:c>
      <x:c r="C850" s="6" t="str">
        <x:v>欢愉满溢祝福</x:v>
      </x:c>
      <x:c r="D850" s="6" t="n">
        <x:v>1</x:v>
      </x:c>
      <x:c r="E850" s="6" t="str">
        <x:v>开场</x:v>
      </x:c>
      <x:c r="F850" s="7" t="str">
        <x:v>使装备者的攻击力提高20%。当装备者对我方单体角色施放战技或终结技后，使目标欢愉度提高12%，持续2回合。</x:v>
      </x:c>
      <x:c r="G850" s="6" t="str">
        <x:v>[0.2, 0.12, 2]</x:v>
      </x:c>
      <x:c r="H850" s="6" t="str">
        <x:v>https://raw.githubusercontent.com/Mar-7th/StarRailRes/dbe8cdfcfb0bf657b9fe1cf92d5537f118ccb487/index_new/cn/light_cone_ranks.json</x:v>
      </x:c>
    </x:row>
    <x:row r="851" ht="38" customHeight="1">
      <x:c r="A851" s="6" t="str">
        <x:v>24006_2</x:v>
      </x:c>
      <x:c r="B851" s="6" t="str">
        <x:v>24006</x:v>
      </x:c>
      <x:c r="C851" s="6" t="str">
        <x:v>欢愉满溢祝福</x:v>
      </x:c>
      <x:c r="D851" s="6" t="n">
        <x:v>2</x:v>
      </x:c>
      <x:c r="E851" s="6" t="str">
        <x:v>开场</x:v>
      </x:c>
      <x:c r="F851" s="7" t="str">
        <x:v>使装备者的攻击力提高25%。当装备者对我方单体角色施放战技或终结技后，使目标欢愉度提高15%，持续2回合。</x:v>
      </x:c>
      <x:c r="G851" s="6" t="str">
        <x:v>[0.25, 0.15, 2]</x:v>
      </x:c>
      <x:c r="H851" s="6" t="str">
        <x:v>https://raw.githubusercontent.com/Mar-7th/StarRailRes/dbe8cdfcfb0bf657b9fe1cf92d5537f118ccb487/index_new/cn/light_cone_ranks.json</x:v>
      </x:c>
    </x:row>
    <x:row r="852" ht="38" customHeight="1">
      <x:c r="A852" s="6" t="str">
        <x:v>24006_3</x:v>
      </x:c>
      <x:c r="B852" s="6" t="str">
        <x:v>24006</x:v>
      </x:c>
      <x:c r="C852" s="6" t="str">
        <x:v>欢愉满溢祝福</x:v>
      </x:c>
      <x:c r="D852" s="6" t="n">
        <x:v>3</x:v>
      </x:c>
      <x:c r="E852" s="6" t="str">
        <x:v>开场</x:v>
      </x:c>
      <x:c r="F852" s="7" t="str">
        <x:v>使装备者的攻击力提高30%。当装备者对我方单体角色施放战技或终结技后，使目标欢愉度提高18%，持续2回合。</x:v>
      </x:c>
      <x:c r="G852" s="6" t="str">
        <x:v>[0.3, 0.18, 2]</x:v>
      </x:c>
      <x:c r="H852" s="6" t="str">
        <x:v>https://raw.githubusercontent.com/Mar-7th/StarRailRes/dbe8cdfcfb0bf657b9fe1cf92d5537f118ccb487/index_new/cn/light_cone_ranks.json</x:v>
      </x:c>
    </x:row>
    <x:row r="853" ht="38" customHeight="1">
      <x:c r="A853" s="6" t="str">
        <x:v>24006_4</x:v>
      </x:c>
      <x:c r="B853" s="6" t="str">
        <x:v>24006</x:v>
      </x:c>
      <x:c r="C853" s="6" t="str">
        <x:v>欢愉满溢祝福</x:v>
      </x:c>
      <x:c r="D853" s="6" t="n">
        <x:v>4</x:v>
      </x:c>
      <x:c r="E853" s="6" t="str">
        <x:v>开场</x:v>
      </x:c>
      <x:c r="F853" s="7" t="str">
        <x:v>使装备者的攻击力提高35%。当装备者对我方单体角色施放战技或终结技后，使目标欢愉度提高21%，持续2回合。</x:v>
      </x:c>
      <x:c r="G853" s="6" t="str">
        <x:v>[0.35, 0.21, 2]</x:v>
      </x:c>
      <x:c r="H853" s="6" t="str">
        <x:v>https://raw.githubusercontent.com/Mar-7th/StarRailRes/dbe8cdfcfb0bf657b9fe1cf92d5537f118ccb487/index_new/cn/light_cone_ranks.json</x:v>
      </x:c>
    </x:row>
    <x:row r="854" ht="38" customHeight="1">
      <x:c r="A854" s="6" t="str">
        <x:v>24006_5</x:v>
      </x:c>
      <x:c r="B854" s="6" t="str">
        <x:v>24006</x:v>
      </x:c>
      <x:c r="C854" s="6" t="str">
        <x:v>欢愉满溢祝福</x:v>
      </x:c>
      <x:c r="D854" s="6" t="n">
        <x:v>5</x:v>
      </x:c>
      <x:c r="E854" s="6" t="str">
        <x:v>开场</x:v>
      </x:c>
      <x:c r="F854" s="7" t="str">
        <x:v>使装备者的攻击力提高40%。当装备者对我方单体角色施放战技或终结技后，使目标欢愉度提高24%，持续2回合。</x:v>
      </x:c>
      <x:c r="G854" s="6" t="str">
        <x:v>[0.4, 0.24, 2]</x:v>
      </x:c>
      <x:c r="H854" s="6" t="str">
        <x:v>https://raw.githubusercontent.com/Mar-7th/StarRailRes/dbe8cdfcfb0bf657b9fe1cf92d5537f118ccb487/index_new/cn/light_cone_ranks.json</x:v>
      </x:c>
    </x:row>
  </x:sheetData>
  <x:pageMargins left="0.7" right="0.7" top="0.75" bottom="0.75" header="0.3" footer="0.3"/>
  <x:tableParts count="1">
    <x:tablePart xmlns:r="http://schemas.openxmlformats.org/officeDocument/2006/relationships" r:id="Rcbd25e11d02245d2"/>
  </x:tableParts>
</x:worksheet>
</file>

<file path=xl/worksheets/sheet1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24" hidden="0" customWidth="1"/>
    <x:col min="5" max="5" width="28" hidden="0" customWidth="1"/>
  </x:cols>
  <x:sheetData>
    <x:row r="1">
      <x:c r="A1" s="1" t="str">
        <x:v>光锥固定属性</x:v>
      </x:c>
      <x:c r="B1" s="1"/>
      <x:c r="C1" s="1"/>
      <x:c r="D1" s="1"/>
      <x:c r="E1" s="1"/>
    </x:row>
    <x:row r="2">
      <x:c r="A2" s="2" t="str">
        <x:v>4.6 数据快照；筛选表头可查找名称与ID。来源列保存逐表网址。</x:v>
      </x:c>
      <x:c r="B2" s="2"/>
      <x:c r="C2" s="2"/>
      <x:c r="D2" s="2"/>
      <x:c r="E2" s="2"/>
    </x:row>
    <x:row r="4" ht="28" customHeight="1">
      <x:c r="A4" s="5" t="str">
        <x:v>叠影键</x:v>
      </x:c>
      <x:c r="B4" s="5" t="str">
        <x:v>属性键</x:v>
      </x:c>
      <x:c r="C4" s="5" t="str">
        <x:v>数值</x:v>
      </x:c>
      <x:c r="D4" s="5" t="str">
        <x:v>属性名称</x:v>
      </x:c>
      <x:c r="E4" s="5" t="str">
        <x:v>来源</x:v>
      </x:c>
    </x:row>
    <x:row r="5" ht="20" customHeight="1">
      <x:c r="A5" s="6" t="str">
        <x:v>20003_1</x:v>
      </x:c>
      <x:c r="B5" s="6" t="str">
        <x:v>DefenceAddedRatio</x:v>
      </x:c>
      <x:c r="C5" s="6" t="n">
        <x:v>0.16</x:v>
      </x:c>
      <x:c r="D5" s="6" t="str">
        <x:v>防御力</x:v>
      </x:c>
      <x:c r="E5" s="6" t="str">
        <x:v>https://raw.githubusercontent.com/Mar-7th/StarRailRes/dbe8cdfcfb0bf657b9fe1cf92d5537f118ccb487/index_new/cn/light_cone_ranks.json</x:v>
      </x:c>
    </x:row>
    <x:row r="6" ht="20" customHeight="1">
      <x:c r="A6" s="6" t="str">
        <x:v>20003_2</x:v>
      </x:c>
      <x:c r="B6" s="6" t="str">
        <x:v>DefenceAddedRatio</x:v>
      </x:c>
      <x:c r="C6" s="6" t="n">
        <x:v>0.2</x:v>
      </x:c>
      <x:c r="D6" s="6" t="str">
        <x:v>防御力</x:v>
      </x:c>
      <x:c r="E6" s="6" t="str">
        <x:v>https://raw.githubusercontent.com/Mar-7th/StarRailRes/dbe8cdfcfb0bf657b9fe1cf92d5537f118ccb487/index_new/cn/light_cone_ranks.json</x:v>
      </x:c>
    </x:row>
    <x:row r="7" ht="20" customHeight="1">
      <x:c r="A7" s="6" t="str">
        <x:v>20003_3</x:v>
      </x:c>
      <x:c r="B7" s="6" t="str">
        <x:v>DefenceAddedRatio</x:v>
      </x:c>
      <x:c r="C7" s="6" t="n">
        <x:v>0.24</x:v>
      </x:c>
      <x:c r="D7" s="6" t="str">
        <x:v>防御力</x:v>
      </x:c>
      <x:c r="E7" s="6" t="str">
        <x:v>https://raw.githubusercontent.com/Mar-7th/StarRailRes/dbe8cdfcfb0bf657b9fe1cf92d5537f118ccb487/index_new/cn/light_cone_ranks.json</x:v>
      </x:c>
    </x:row>
    <x:row r="8" ht="20" customHeight="1">
      <x:c r="A8" s="6" t="str">
        <x:v>20003_4</x:v>
      </x:c>
      <x:c r="B8" s="6" t="str">
        <x:v>DefenceAddedRatio</x:v>
      </x:c>
      <x:c r="C8" s="6" t="n">
        <x:v>0.28</x:v>
      </x:c>
      <x:c r="D8" s="6" t="str">
        <x:v>防御力</x:v>
      </x:c>
      <x:c r="E8" s="6" t="str">
        <x:v>https://raw.githubusercontent.com/Mar-7th/StarRailRes/dbe8cdfcfb0bf657b9fe1cf92d5537f118ccb487/index_new/cn/light_cone_ranks.json</x:v>
      </x:c>
    </x:row>
    <x:row r="9" ht="20" customHeight="1">
      <x:c r="A9" s="6" t="str">
        <x:v>20003_5</x:v>
      </x:c>
      <x:c r="B9" s="6" t="str">
        <x:v>DefenceAddedRatio</x:v>
      </x:c>
      <x:c r="C9" s="6" t="n">
        <x:v>0.32</x:v>
      </x:c>
      <x:c r="D9" s="6" t="str">
        <x:v>防御力</x:v>
      </x:c>
      <x:c r="E9" s="6" t="str">
        <x:v>https://raw.githubusercontent.com/Mar-7th/StarRailRes/dbe8cdfcfb0bf657b9fe1cf92d5537f118ccb487/index_new/cn/light_cone_ranks.json</x:v>
      </x:c>
    </x:row>
    <x:row r="10" ht="20" customHeight="1">
      <x:c r="A10" s="6" t="str">
        <x:v>21000_1</x:v>
      </x:c>
      <x:c r="B10" s="6" t="str">
        <x:v>SPRatioBase</x:v>
      </x:c>
      <x:c r="C10" s="6" t="n">
        <x:v>0.08</x:v>
      </x:c>
      <x:c r="D10" s="6" t="str">
        <x:v>能量恢复效率</x:v>
      </x:c>
      <x:c r="E10" s="6" t="str">
        <x:v>https://raw.githubusercontent.com/Mar-7th/StarRailRes/dbe8cdfcfb0bf657b9fe1cf92d5537f118ccb487/index_new/cn/light_cone_ranks.json</x:v>
      </x:c>
    </x:row>
    <x:row r="11" ht="20" customHeight="1">
      <x:c r="A11" s="6" t="str">
        <x:v>21000_2</x:v>
      </x:c>
      <x:c r="B11" s="6" t="str">
        <x:v>SPRatioBase</x:v>
      </x:c>
      <x:c r="C11" s="6" t="n">
        <x:v>0.1</x:v>
      </x:c>
      <x:c r="D11" s="6" t="str">
        <x:v>能量恢复效率</x:v>
      </x:c>
      <x:c r="E11" s="6" t="str">
        <x:v>https://raw.githubusercontent.com/Mar-7th/StarRailRes/dbe8cdfcfb0bf657b9fe1cf92d5537f118ccb487/index_new/cn/light_cone_ranks.json</x:v>
      </x:c>
    </x:row>
    <x:row r="12" ht="20" customHeight="1">
      <x:c r="A12" s="6" t="str">
        <x:v>21000_3</x:v>
      </x:c>
      <x:c r="B12" s="6" t="str">
        <x:v>SPRatioBase</x:v>
      </x:c>
      <x:c r="C12" s="6" t="n">
        <x:v>0.12</x:v>
      </x:c>
      <x:c r="D12" s="6" t="str">
        <x:v>能量恢复效率</x:v>
      </x:c>
      <x:c r="E12" s="6" t="str">
        <x:v>https://raw.githubusercontent.com/Mar-7th/StarRailRes/dbe8cdfcfb0bf657b9fe1cf92d5537f118ccb487/index_new/cn/light_cone_ranks.json</x:v>
      </x:c>
    </x:row>
    <x:row r="13" ht="20" customHeight="1">
      <x:c r="A13" s="6" t="str">
        <x:v>21000_4</x:v>
      </x:c>
      <x:c r="B13" s="6" t="str">
        <x:v>SPRatioBase</x:v>
      </x:c>
      <x:c r="C13" s="6" t="n">
        <x:v>0.14</x:v>
      </x:c>
      <x:c r="D13" s="6" t="str">
        <x:v>能量恢复效率</x:v>
      </x:c>
      <x:c r="E13" s="6" t="str">
        <x:v>https://raw.githubusercontent.com/Mar-7th/StarRailRes/dbe8cdfcfb0bf657b9fe1cf92d5537f118ccb487/index_new/cn/light_cone_ranks.json</x:v>
      </x:c>
    </x:row>
    <x:row r="14" ht="20" customHeight="1">
      <x:c r="A14" s="6" t="str">
        <x:v>21000_5</x:v>
      </x:c>
      <x:c r="B14" s="6" t="str">
        <x:v>SPRatioBase</x:v>
      </x:c>
      <x:c r="C14" s="6" t="n">
        <x:v>0.16</x:v>
      </x:c>
      <x:c r="D14" s="6" t="str">
        <x:v>能量恢复效率</x:v>
      </x:c>
      <x:c r="E14" s="6" t="str">
        <x:v>https://raw.githubusercontent.com/Mar-7th/StarRailRes/dbe8cdfcfb0bf657b9fe1cf92d5537f118ccb487/index_new/cn/light_cone_ranks.json</x:v>
      </x:c>
    </x:row>
    <x:row r="15" ht="20" customHeight="1">
      <x:c r="A15" s="6" t="str">
        <x:v>21002_1</x:v>
      </x:c>
      <x:c r="B15" s="6" t="str">
        <x:v>DefenceAddedRatio</x:v>
      </x:c>
      <x:c r="C15" s="6" t="n">
        <x:v>0.16</x:v>
      </x:c>
      <x:c r="D15" s="6" t="str">
        <x:v>防御力</x:v>
      </x:c>
      <x:c r="E15" s="6" t="str">
        <x:v>https://raw.githubusercontent.com/Mar-7th/StarRailRes/dbe8cdfcfb0bf657b9fe1cf92d5537f118ccb487/index_new/cn/light_cone_ranks.json</x:v>
      </x:c>
    </x:row>
    <x:row r="16" ht="20" customHeight="1">
      <x:c r="A16" s="6" t="str">
        <x:v>21002_2</x:v>
      </x:c>
      <x:c r="B16" s="6" t="str">
        <x:v>DefenceAddedRatio</x:v>
      </x:c>
      <x:c r="C16" s="6" t="n">
        <x:v>0.18</x:v>
      </x:c>
      <x:c r="D16" s="6" t="str">
        <x:v>防御力</x:v>
      </x:c>
      <x:c r="E16" s="6" t="str">
        <x:v>https://raw.githubusercontent.com/Mar-7th/StarRailRes/dbe8cdfcfb0bf657b9fe1cf92d5537f118ccb487/index_new/cn/light_cone_ranks.json</x:v>
      </x:c>
    </x:row>
    <x:row r="17" ht="20" customHeight="1">
      <x:c r="A17" s="6" t="str">
        <x:v>21002_3</x:v>
      </x:c>
      <x:c r="B17" s="6" t="str">
        <x:v>DefenceAddedRatio</x:v>
      </x:c>
      <x:c r="C17" s="6" t="n">
        <x:v>0.2</x:v>
      </x:c>
      <x:c r="D17" s="6" t="str">
        <x:v>防御力</x:v>
      </x:c>
      <x:c r="E17" s="6" t="str">
        <x:v>https://raw.githubusercontent.com/Mar-7th/StarRailRes/dbe8cdfcfb0bf657b9fe1cf92d5537f118ccb487/index_new/cn/light_cone_ranks.json</x:v>
      </x:c>
    </x:row>
    <x:row r="18" ht="20" customHeight="1">
      <x:c r="A18" s="6" t="str">
        <x:v>21002_4</x:v>
      </x:c>
      <x:c r="B18" s="6" t="str">
        <x:v>DefenceAddedRatio</x:v>
      </x:c>
      <x:c r="C18" s="6" t="n">
        <x:v>0.22</x:v>
      </x:c>
      <x:c r="D18" s="6" t="str">
        <x:v>防御力</x:v>
      </x:c>
      <x:c r="E18" s="6" t="str">
        <x:v>https://raw.githubusercontent.com/Mar-7th/StarRailRes/dbe8cdfcfb0bf657b9fe1cf92d5537f118ccb487/index_new/cn/light_cone_ranks.json</x:v>
      </x:c>
    </x:row>
    <x:row r="19" ht="20" customHeight="1">
      <x:c r="A19" s="6" t="str">
        <x:v>21002_5</x:v>
      </x:c>
      <x:c r="B19" s="6" t="str">
        <x:v>DefenceAddedRatio</x:v>
      </x:c>
      <x:c r="C19" s="6" t="n">
        <x:v>0.24</x:v>
      </x:c>
      <x:c r="D19" s="6" t="str">
        <x:v>防御力</x:v>
      </x:c>
      <x:c r="E19" s="6" t="str">
        <x:v>https://raw.githubusercontent.com/Mar-7th/StarRailRes/dbe8cdfcfb0bf657b9fe1cf92d5537f118ccb487/index_new/cn/light_cone_ranks.json</x:v>
      </x:c>
    </x:row>
    <x:row r="20" ht="20" customHeight="1">
      <x:c r="A20" s="6" t="str">
        <x:v>21003_1</x:v>
      </x:c>
      <x:c r="B20" s="6" t="str">
        <x:v>AttackAddedRatio</x:v>
      </x:c>
      <x:c r="C20" s="6" t="n">
        <x:v>0.16</x:v>
      </x:c>
      <x:c r="D20" s="6" t="str">
        <x:v>攻击力</x:v>
      </x:c>
      <x:c r="E20" s="6" t="str">
        <x:v>https://raw.githubusercontent.com/Mar-7th/StarRailRes/dbe8cdfcfb0bf657b9fe1cf92d5537f118ccb487/index_new/cn/light_cone_ranks.json</x:v>
      </x:c>
    </x:row>
    <x:row r="21" ht="20" customHeight="1">
      <x:c r="A21" s="6" t="str">
        <x:v>21003_2</x:v>
      </x:c>
      <x:c r="B21" s="6" t="str">
        <x:v>AttackAddedRatio</x:v>
      </x:c>
      <x:c r="C21" s="6" t="n">
        <x:v>0.2</x:v>
      </x:c>
      <x:c r="D21" s="6" t="str">
        <x:v>攻击力</x:v>
      </x:c>
      <x:c r="E21" s="6" t="str">
        <x:v>https://raw.githubusercontent.com/Mar-7th/StarRailRes/dbe8cdfcfb0bf657b9fe1cf92d5537f118ccb487/index_new/cn/light_cone_ranks.json</x:v>
      </x:c>
    </x:row>
    <x:row r="22" ht="20" customHeight="1">
      <x:c r="A22" s="6" t="str">
        <x:v>21003_3</x:v>
      </x:c>
      <x:c r="B22" s="6" t="str">
        <x:v>AttackAddedRatio</x:v>
      </x:c>
      <x:c r="C22" s="6" t="n">
        <x:v>0.24</x:v>
      </x:c>
      <x:c r="D22" s="6" t="str">
        <x:v>攻击力</x:v>
      </x:c>
      <x:c r="E22" s="6" t="str">
        <x:v>https://raw.githubusercontent.com/Mar-7th/StarRailRes/dbe8cdfcfb0bf657b9fe1cf92d5537f118ccb487/index_new/cn/light_cone_ranks.json</x:v>
      </x:c>
    </x:row>
    <x:row r="23" ht="20" customHeight="1">
      <x:c r="A23" s="6" t="str">
        <x:v>21003_4</x:v>
      </x:c>
      <x:c r="B23" s="6" t="str">
        <x:v>AttackAddedRatio</x:v>
      </x:c>
      <x:c r="C23" s="6" t="n">
        <x:v>0.28</x:v>
      </x:c>
      <x:c r="D23" s="6" t="str">
        <x:v>攻击力</x:v>
      </x:c>
      <x:c r="E23" s="6" t="str">
        <x:v>https://raw.githubusercontent.com/Mar-7th/StarRailRes/dbe8cdfcfb0bf657b9fe1cf92d5537f118ccb487/index_new/cn/light_cone_ranks.json</x:v>
      </x:c>
    </x:row>
    <x:row r="24" ht="20" customHeight="1">
      <x:c r="A24" s="6" t="str">
        <x:v>21003_5</x:v>
      </x:c>
      <x:c r="B24" s="6" t="str">
        <x:v>AttackAddedRatio</x:v>
      </x:c>
      <x:c r="C24" s="6" t="n">
        <x:v>0.32</x:v>
      </x:c>
      <x:c r="D24" s="6" t="str">
        <x:v>攻击力</x:v>
      </x:c>
      <x:c r="E24" s="6" t="str">
        <x:v>https://raw.githubusercontent.com/Mar-7th/StarRailRes/dbe8cdfcfb0bf657b9fe1cf92d5537f118ccb487/index_new/cn/light_cone_ranks.json</x:v>
      </x:c>
    </x:row>
    <x:row r="25" ht="20" customHeight="1">
      <x:c r="A25" s="6" t="str">
        <x:v>21004_1</x:v>
      </x:c>
      <x:c r="B25" s="6" t="str">
        <x:v>BreakDamageAddedRatioBase</x:v>
      </x:c>
      <x:c r="C25" s="6" t="n">
        <x:v>0.28</x:v>
      </x:c>
      <x:c r="D25" s="6" t="str">
        <x:v>击破特攻</x:v>
      </x:c>
      <x:c r="E25" s="6" t="str">
        <x:v>https://raw.githubusercontent.com/Mar-7th/StarRailRes/dbe8cdfcfb0bf657b9fe1cf92d5537f118ccb487/index_new/cn/light_cone_ranks.json</x:v>
      </x:c>
    </x:row>
    <x:row r="26" ht="20" customHeight="1">
      <x:c r="A26" s="6" t="str">
        <x:v>21004_2</x:v>
      </x:c>
      <x:c r="B26" s="6" t="str">
        <x:v>BreakDamageAddedRatioBase</x:v>
      </x:c>
      <x:c r="C26" s="6" t="n">
        <x:v>0.35</x:v>
      </x:c>
      <x:c r="D26" s="6" t="str">
        <x:v>击破特攻</x:v>
      </x:c>
      <x:c r="E26" s="6" t="str">
        <x:v>https://raw.githubusercontent.com/Mar-7th/StarRailRes/dbe8cdfcfb0bf657b9fe1cf92d5537f118ccb487/index_new/cn/light_cone_ranks.json</x:v>
      </x:c>
    </x:row>
    <x:row r="27" ht="20" customHeight="1">
      <x:c r="A27" s="6" t="str">
        <x:v>21004_3</x:v>
      </x:c>
      <x:c r="B27" s="6" t="str">
        <x:v>BreakDamageAddedRatioBase</x:v>
      </x:c>
      <x:c r="C27" s="6" t="n">
        <x:v>0.42</x:v>
      </x:c>
      <x:c r="D27" s="6" t="str">
        <x:v>击破特攻</x:v>
      </x:c>
      <x:c r="E27" s="6" t="str">
        <x:v>https://raw.githubusercontent.com/Mar-7th/StarRailRes/dbe8cdfcfb0bf657b9fe1cf92d5537f118ccb487/index_new/cn/light_cone_ranks.json</x:v>
      </x:c>
    </x:row>
    <x:row r="28" ht="20" customHeight="1">
      <x:c r="A28" s="6" t="str">
        <x:v>21004_4</x:v>
      </x:c>
      <x:c r="B28" s="6" t="str">
        <x:v>BreakDamageAddedRatioBase</x:v>
      </x:c>
      <x:c r="C28" s="6" t="n">
        <x:v>0.49</x:v>
      </x:c>
      <x:c r="D28" s="6" t="str">
        <x:v>击破特攻</x:v>
      </x:c>
      <x:c r="E28" s="6" t="str">
        <x:v>https://raw.githubusercontent.com/Mar-7th/StarRailRes/dbe8cdfcfb0bf657b9fe1cf92d5537f118ccb487/index_new/cn/light_cone_ranks.json</x:v>
      </x:c>
    </x:row>
    <x:row r="29" ht="20" customHeight="1">
      <x:c r="A29" s="6" t="str">
        <x:v>21004_5</x:v>
      </x:c>
      <x:c r="B29" s="6" t="str">
        <x:v>BreakDamageAddedRatioBase</x:v>
      </x:c>
      <x:c r="C29" s="6" t="n">
        <x:v>0.56</x:v>
      </x:c>
      <x:c r="D29" s="6" t="str">
        <x:v>击破特攻</x:v>
      </x:c>
      <x:c r="E29" s="6" t="str">
        <x:v>https://raw.githubusercontent.com/Mar-7th/StarRailRes/dbe8cdfcfb0bf657b9fe1cf92d5537f118ccb487/index_new/cn/light_cone_ranks.json</x:v>
      </x:c>
    </x:row>
    <x:row r="30" ht="20" customHeight="1">
      <x:c r="A30" s="6" t="str">
        <x:v>21007_1</x:v>
      </x:c>
      <x:c r="B30" s="6" t="str">
        <x:v>HealRatioBase</x:v>
      </x:c>
      <x:c r="C30" s="6" t="n">
        <x:v>0.1</x:v>
      </x:c>
      <x:c r="D30" s="6" t="str">
        <x:v>治疗量加成</x:v>
      </x:c>
      <x:c r="E30" s="6" t="str">
        <x:v>https://raw.githubusercontent.com/Mar-7th/StarRailRes/dbe8cdfcfb0bf657b9fe1cf92d5537f118ccb487/index_new/cn/light_cone_ranks.json</x:v>
      </x:c>
    </x:row>
    <x:row r="31" ht="20" customHeight="1">
      <x:c r="A31" s="6" t="str">
        <x:v>21007_2</x:v>
      </x:c>
      <x:c r="B31" s="6" t="str">
        <x:v>HealRatioBase</x:v>
      </x:c>
      <x:c r="C31" s="6" t="n">
        <x:v>0.125</x:v>
      </x:c>
      <x:c r="D31" s="6" t="str">
        <x:v>治疗量加成</x:v>
      </x:c>
      <x:c r="E31" s="6" t="str">
        <x:v>https://raw.githubusercontent.com/Mar-7th/StarRailRes/dbe8cdfcfb0bf657b9fe1cf92d5537f118ccb487/index_new/cn/light_cone_ranks.json</x:v>
      </x:c>
    </x:row>
    <x:row r="32" ht="20" customHeight="1">
      <x:c r="A32" s="6" t="str">
        <x:v>21007_3</x:v>
      </x:c>
      <x:c r="B32" s="6" t="str">
        <x:v>HealRatioBase</x:v>
      </x:c>
      <x:c r="C32" s="6" t="n">
        <x:v>0.15</x:v>
      </x:c>
      <x:c r="D32" s="6" t="str">
        <x:v>治疗量加成</x:v>
      </x:c>
      <x:c r="E32" s="6" t="str">
        <x:v>https://raw.githubusercontent.com/Mar-7th/StarRailRes/dbe8cdfcfb0bf657b9fe1cf92d5537f118ccb487/index_new/cn/light_cone_ranks.json</x:v>
      </x:c>
    </x:row>
    <x:row r="33" ht="20" customHeight="1">
      <x:c r="A33" s="6" t="str">
        <x:v>21007_4</x:v>
      </x:c>
      <x:c r="B33" s="6" t="str">
        <x:v>HealRatioBase</x:v>
      </x:c>
      <x:c r="C33" s="6" t="n">
        <x:v>0.175</x:v>
      </x:c>
      <x:c r="D33" s="6" t="str">
        <x:v>治疗量加成</x:v>
      </x:c>
      <x:c r="E33" s="6" t="str">
        <x:v>https://raw.githubusercontent.com/Mar-7th/StarRailRes/dbe8cdfcfb0bf657b9fe1cf92d5537f118ccb487/index_new/cn/light_cone_ranks.json</x:v>
      </x:c>
    </x:row>
    <x:row r="34" ht="20" customHeight="1">
      <x:c r="A34" s="6" t="str">
        <x:v>21007_5</x:v>
      </x:c>
      <x:c r="B34" s="6" t="str">
        <x:v>HealRatioBase</x:v>
      </x:c>
      <x:c r="C34" s="6" t="n">
        <x:v>0.2</x:v>
      </x:c>
      <x:c r="D34" s="6" t="str">
        <x:v>治疗量加成</x:v>
      </x:c>
      <x:c r="E34" s="6" t="str">
        <x:v>https://raw.githubusercontent.com/Mar-7th/StarRailRes/dbe8cdfcfb0bf657b9fe1cf92d5537f118ccb487/index_new/cn/light_cone_ranks.json</x:v>
      </x:c>
    </x:row>
    <x:row r="35" ht="20" customHeight="1">
      <x:c r="A35" s="6" t="str">
        <x:v>21008_1</x:v>
      </x:c>
      <x:c r="B35" s="6" t="str">
        <x:v>StatusProbabilityBase</x:v>
      </x:c>
      <x:c r="C35" s="6" t="n">
        <x:v>0.2</x:v>
      </x:c>
      <x:c r="D35" s="6" t="str">
        <x:v>效果命中</x:v>
      </x:c>
      <x:c r="E35" s="6" t="str">
        <x:v>https://raw.githubusercontent.com/Mar-7th/StarRailRes/dbe8cdfcfb0bf657b9fe1cf92d5537f118ccb487/index_new/cn/light_cone_ranks.json</x:v>
      </x:c>
    </x:row>
    <x:row r="36" ht="20" customHeight="1">
      <x:c r="A36" s="6" t="str">
        <x:v>21008_2</x:v>
      </x:c>
      <x:c r="B36" s="6" t="str">
        <x:v>StatusProbabilityBase</x:v>
      </x:c>
      <x:c r="C36" s="6" t="n">
        <x:v>0.25</x:v>
      </x:c>
      <x:c r="D36" s="6" t="str">
        <x:v>效果命中</x:v>
      </x:c>
      <x:c r="E36" s="6" t="str">
        <x:v>https://raw.githubusercontent.com/Mar-7th/StarRailRes/dbe8cdfcfb0bf657b9fe1cf92d5537f118ccb487/index_new/cn/light_cone_ranks.json</x:v>
      </x:c>
    </x:row>
    <x:row r="37" ht="20" customHeight="1">
      <x:c r="A37" s="6" t="str">
        <x:v>21008_3</x:v>
      </x:c>
      <x:c r="B37" s="6" t="str">
        <x:v>StatusProbabilityBase</x:v>
      </x:c>
      <x:c r="C37" s="6" t="n">
        <x:v>0.3</x:v>
      </x:c>
      <x:c r="D37" s="6" t="str">
        <x:v>效果命中</x:v>
      </x:c>
      <x:c r="E37" s="6" t="str">
        <x:v>https://raw.githubusercontent.com/Mar-7th/StarRailRes/dbe8cdfcfb0bf657b9fe1cf92d5537f118ccb487/index_new/cn/light_cone_ranks.json</x:v>
      </x:c>
    </x:row>
    <x:row r="38" ht="20" customHeight="1">
      <x:c r="A38" s="6" t="str">
        <x:v>21008_4</x:v>
      </x:c>
      <x:c r="B38" s="6" t="str">
        <x:v>StatusProbabilityBase</x:v>
      </x:c>
      <x:c r="C38" s="6" t="n">
        <x:v>0.35</x:v>
      </x:c>
      <x:c r="D38" s="6" t="str">
        <x:v>效果命中</x:v>
      </x:c>
      <x:c r="E38" s="6" t="str">
        <x:v>https://raw.githubusercontent.com/Mar-7th/StarRailRes/dbe8cdfcfb0bf657b9fe1cf92d5537f118ccb487/index_new/cn/light_cone_ranks.json</x:v>
      </x:c>
    </x:row>
    <x:row r="39" ht="20" customHeight="1">
      <x:c r="A39" s="6" t="str">
        <x:v>21008_5</x:v>
      </x:c>
      <x:c r="B39" s="6" t="str">
        <x:v>StatusProbabilityBase</x:v>
      </x:c>
      <x:c r="C39" s="6" t="n">
        <x:v>0.4</x:v>
      </x:c>
      <x:c r="D39" s="6" t="str">
        <x:v>效果命中</x:v>
      </x:c>
      <x:c r="E39" s="6" t="str">
        <x:v>https://raw.githubusercontent.com/Mar-7th/StarRailRes/dbe8cdfcfb0bf657b9fe1cf92d5537f118ccb487/index_new/cn/light_cone_ranks.json</x:v>
      </x:c>
    </x:row>
    <x:row r="40" ht="20" customHeight="1">
      <x:c r="A40" s="6" t="str">
        <x:v>21012_1</x:v>
      </x:c>
      <x:c r="B40" s="6" t="str">
        <x:v>AllDamageTypeAddedRatio</x:v>
      </x:c>
      <x:c r="C40" s="6" t="n">
        <x:v>0.2</x:v>
      </x:c>
      <x:c r="D40" s="6" t="str">
        <x:v>伤害提高</x:v>
      </x:c>
      <x:c r="E40" s="6" t="str">
        <x:v>https://raw.githubusercontent.com/Mar-7th/StarRailRes/dbe8cdfcfb0bf657b9fe1cf92d5537f118ccb487/index_new/cn/light_cone_ranks.json</x:v>
      </x:c>
    </x:row>
    <x:row r="41" ht="20" customHeight="1">
      <x:c r="A41" s="6" t="str">
        <x:v>21012_2</x:v>
      </x:c>
      <x:c r="B41" s="6" t="str">
        <x:v>AllDamageTypeAddedRatio</x:v>
      </x:c>
      <x:c r="C41" s="6" t="n">
        <x:v>0.25</x:v>
      </x:c>
      <x:c r="D41" s="6" t="str">
        <x:v>伤害提高</x:v>
      </x:c>
      <x:c r="E41" s="6" t="str">
        <x:v>https://raw.githubusercontent.com/Mar-7th/StarRailRes/dbe8cdfcfb0bf657b9fe1cf92d5537f118ccb487/index_new/cn/light_cone_ranks.json</x:v>
      </x:c>
    </x:row>
    <x:row r="42" ht="20" customHeight="1">
      <x:c r="A42" s="6" t="str">
        <x:v>21012_3</x:v>
      </x:c>
      <x:c r="B42" s="6" t="str">
        <x:v>AllDamageTypeAddedRatio</x:v>
      </x:c>
      <x:c r="C42" s="6" t="n">
        <x:v>0.3</x:v>
      </x:c>
      <x:c r="D42" s="6" t="str">
        <x:v>伤害提高</x:v>
      </x:c>
      <x:c r="E42" s="6" t="str">
        <x:v>https://raw.githubusercontent.com/Mar-7th/StarRailRes/dbe8cdfcfb0bf657b9fe1cf92d5537f118ccb487/index_new/cn/light_cone_ranks.json</x:v>
      </x:c>
    </x:row>
    <x:row r="43" ht="20" customHeight="1">
      <x:c r="A43" s="6" t="str">
        <x:v>21012_4</x:v>
      </x:c>
      <x:c r="B43" s="6" t="str">
        <x:v>AllDamageTypeAddedRatio</x:v>
      </x:c>
      <x:c r="C43" s="6" t="n">
        <x:v>0.35</x:v>
      </x:c>
      <x:c r="D43" s="6" t="str">
        <x:v>伤害提高</x:v>
      </x:c>
      <x:c r="E43" s="6" t="str">
        <x:v>https://raw.githubusercontent.com/Mar-7th/StarRailRes/dbe8cdfcfb0bf657b9fe1cf92d5537f118ccb487/index_new/cn/light_cone_ranks.json</x:v>
      </x:c>
    </x:row>
    <x:row r="44" ht="20" customHeight="1">
      <x:c r="A44" s="6" t="str">
        <x:v>21012_5</x:v>
      </x:c>
      <x:c r="B44" s="6" t="str">
        <x:v>AllDamageTypeAddedRatio</x:v>
      </x:c>
      <x:c r="C44" s="6" t="n">
        <x:v>0.4</x:v>
      </x:c>
      <x:c r="D44" s="6" t="str">
        <x:v>伤害提高</x:v>
      </x:c>
      <x:c r="E44" s="6" t="str">
        <x:v>https://raw.githubusercontent.com/Mar-7th/StarRailRes/dbe8cdfcfb0bf657b9fe1cf92d5537f118ccb487/index_new/cn/light_cone_ranks.json</x:v>
      </x:c>
    </x:row>
    <x:row r="45" ht="20" customHeight="1">
      <x:c r="A45" s="6" t="str">
        <x:v>21014_1</x:v>
      </x:c>
      <x:c r="B45" s="6" t="str">
        <x:v>StatusResistanceBase</x:v>
      </x:c>
      <x:c r="C45" s="6" t="n">
        <x:v>0.16</x:v>
      </x:c>
      <x:c r="D45" s="6" t="str">
        <x:v>效果抵抗</x:v>
      </x:c>
      <x:c r="E45" s="6" t="str">
        <x:v>https://raw.githubusercontent.com/Mar-7th/StarRailRes/dbe8cdfcfb0bf657b9fe1cf92d5537f118ccb487/index_new/cn/light_cone_ranks.json</x:v>
      </x:c>
    </x:row>
    <x:row r="46" ht="20" customHeight="1">
      <x:c r="A46" s="6" t="str">
        <x:v>21014_2</x:v>
      </x:c>
      <x:c r="B46" s="6" t="str">
        <x:v>StatusResistanceBase</x:v>
      </x:c>
      <x:c r="C46" s="6" t="n">
        <x:v>0.2</x:v>
      </x:c>
      <x:c r="D46" s="6" t="str">
        <x:v>效果抵抗</x:v>
      </x:c>
      <x:c r="E46" s="6" t="str">
        <x:v>https://raw.githubusercontent.com/Mar-7th/StarRailRes/dbe8cdfcfb0bf657b9fe1cf92d5537f118ccb487/index_new/cn/light_cone_ranks.json</x:v>
      </x:c>
    </x:row>
    <x:row r="47" ht="20" customHeight="1">
      <x:c r="A47" s="6" t="str">
        <x:v>21014_3</x:v>
      </x:c>
      <x:c r="B47" s="6" t="str">
        <x:v>StatusResistanceBase</x:v>
      </x:c>
      <x:c r="C47" s="6" t="n">
        <x:v>0.24</x:v>
      </x:c>
      <x:c r="D47" s="6" t="str">
        <x:v>效果抵抗</x:v>
      </x:c>
      <x:c r="E47" s="6" t="str">
        <x:v>https://raw.githubusercontent.com/Mar-7th/StarRailRes/dbe8cdfcfb0bf657b9fe1cf92d5537f118ccb487/index_new/cn/light_cone_ranks.json</x:v>
      </x:c>
    </x:row>
    <x:row r="48" ht="20" customHeight="1">
      <x:c r="A48" s="6" t="str">
        <x:v>21014_4</x:v>
      </x:c>
      <x:c r="B48" s="6" t="str">
        <x:v>StatusResistanceBase</x:v>
      </x:c>
      <x:c r="C48" s="6" t="n">
        <x:v>0.28</x:v>
      </x:c>
      <x:c r="D48" s="6" t="str">
        <x:v>效果抵抗</x:v>
      </x:c>
      <x:c r="E48" s="6" t="str">
        <x:v>https://raw.githubusercontent.com/Mar-7th/StarRailRes/dbe8cdfcfb0bf657b9fe1cf92d5537f118ccb487/index_new/cn/light_cone_ranks.json</x:v>
      </x:c>
    </x:row>
    <x:row r="49" ht="20" customHeight="1">
      <x:c r="A49" s="6" t="str">
        <x:v>21014_5</x:v>
      </x:c>
      <x:c r="B49" s="6" t="str">
        <x:v>StatusResistanceBase</x:v>
      </x:c>
      <x:c r="C49" s="6" t="n">
        <x:v>0.32</x:v>
      </x:c>
      <x:c r="D49" s="6" t="str">
        <x:v>效果抵抗</x:v>
      </x:c>
      <x:c r="E49" s="6" t="str">
        <x:v>https://raw.githubusercontent.com/Mar-7th/StarRailRes/dbe8cdfcfb0bf657b9fe1cf92d5537f118ccb487/index_new/cn/light_cone_ranks.json</x:v>
      </x:c>
    </x:row>
    <x:row r="50" ht="20" customHeight="1">
      <x:c r="A50" s="6" t="str">
        <x:v>21016_1</x:v>
      </x:c>
      <x:c r="B50" s="6" t="str">
        <x:v>DefenceAddedRatio</x:v>
      </x:c>
      <x:c r="C50" s="6" t="n">
        <x:v>0.16</x:v>
      </x:c>
      <x:c r="D50" s="6" t="str">
        <x:v>防御力</x:v>
      </x:c>
      <x:c r="E50" s="6" t="str">
        <x:v>https://raw.githubusercontent.com/Mar-7th/StarRailRes/dbe8cdfcfb0bf657b9fe1cf92d5537f118ccb487/index_new/cn/light_cone_ranks.json</x:v>
      </x:c>
    </x:row>
    <x:row r="51" ht="20" customHeight="1">
      <x:c r="A51" s="6" t="str">
        <x:v>21016_2</x:v>
      </x:c>
      <x:c r="B51" s="6" t="str">
        <x:v>DefenceAddedRatio</x:v>
      </x:c>
      <x:c r="C51" s="6" t="n">
        <x:v>0.2</x:v>
      </x:c>
      <x:c r="D51" s="6" t="str">
        <x:v>防御力</x:v>
      </x:c>
      <x:c r="E51" s="6" t="str">
        <x:v>https://raw.githubusercontent.com/Mar-7th/StarRailRes/dbe8cdfcfb0bf657b9fe1cf92d5537f118ccb487/index_new/cn/light_cone_ranks.json</x:v>
      </x:c>
    </x:row>
    <x:row r="52" ht="20" customHeight="1">
      <x:c r="A52" s="6" t="str">
        <x:v>21016_3</x:v>
      </x:c>
      <x:c r="B52" s="6" t="str">
        <x:v>DefenceAddedRatio</x:v>
      </x:c>
      <x:c r="C52" s="6" t="n">
        <x:v>0.24</x:v>
      </x:c>
      <x:c r="D52" s="6" t="str">
        <x:v>防御力</x:v>
      </x:c>
      <x:c r="E52" s="6" t="str">
        <x:v>https://raw.githubusercontent.com/Mar-7th/StarRailRes/dbe8cdfcfb0bf657b9fe1cf92d5537f118ccb487/index_new/cn/light_cone_ranks.json</x:v>
      </x:c>
    </x:row>
    <x:row r="53" ht="20" customHeight="1">
      <x:c r="A53" s="6" t="str">
        <x:v>21016_4</x:v>
      </x:c>
      <x:c r="B53" s="6" t="str">
        <x:v>DefenceAddedRatio</x:v>
      </x:c>
      <x:c r="C53" s="6" t="n">
        <x:v>0.28</x:v>
      </x:c>
      <x:c r="D53" s="6" t="str">
        <x:v>防御力</x:v>
      </x:c>
      <x:c r="E53" s="6" t="str">
        <x:v>https://raw.githubusercontent.com/Mar-7th/StarRailRes/dbe8cdfcfb0bf657b9fe1cf92d5537f118ccb487/index_new/cn/light_cone_ranks.json</x:v>
      </x:c>
    </x:row>
    <x:row r="54" ht="20" customHeight="1">
      <x:c r="A54" s="6" t="str">
        <x:v>21016_5</x:v>
      </x:c>
      <x:c r="B54" s="6" t="str">
        <x:v>DefenceAddedRatio</x:v>
      </x:c>
      <x:c r="C54" s="6" t="n">
        <x:v>0.32</x:v>
      </x:c>
      <x:c r="D54" s="6" t="str">
        <x:v>防御力</x:v>
      </x:c>
      <x:c r="E54" s="6" t="str">
        <x:v>https://raw.githubusercontent.com/Mar-7th/StarRailRes/dbe8cdfcfb0bf657b9fe1cf92d5537f118ccb487/index_new/cn/light_cone_ranks.json</x:v>
      </x:c>
    </x:row>
    <x:row r="55" ht="20" customHeight="1">
      <x:c r="A55" s="6" t="str">
        <x:v>21019_1</x:v>
      </x:c>
      <x:c r="B55" s="6" t="str">
        <x:v>AttackAddedRatio</x:v>
      </x:c>
      <x:c r="C55" s="6" t="n">
        <x:v>0.16</x:v>
      </x:c>
      <x:c r="D55" s="6" t="str">
        <x:v>攻击力</x:v>
      </x:c>
      <x:c r="E55" s="6" t="str">
        <x:v>https://raw.githubusercontent.com/Mar-7th/StarRailRes/dbe8cdfcfb0bf657b9fe1cf92d5537f118ccb487/index_new/cn/light_cone_ranks.json</x:v>
      </x:c>
    </x:row>
    <x:row r="56" ht="20" customHeight="1">
      <x:c r="A56" s="6" t="str">
        <x:v>21019_2</x:v>
      </x:c>
      <x:c r="B56" s="6" t="str">
        <x:v>AttackAddedRatio</x:v>
      </x:c>
      <x:c r="C56" s="6" t="n">
        <x:v>0.2</x:v>
      </x:c>
      <x:c r="D56" s="6" t="str">
        <x:v>攻击力</x:v>
      </x:c>
      <x:c r="E56" s="6" t="str">
        <x:v>https://raw.githubusercontent.com/Mar-7th/StarRailRes/dbe8cdfcfb0bf657b9fe1cf92d5537f118ccb487/index_new/cn/light_cone_ranks.json</x:v>
      </x:c>
    </x:row>
    <x:row r="57" ht="20" customHeight="1">
      <x:c r="A57" s="6" t="str">
        <x:v>21019_3</x:v>
      </x:c>
      <x:c r="B57" s="6" t="str">
        <x:v>AttackAddedRatio</x:v>
      </x:c>
      <x:c r="C57" s="6" t="n">
        <x:v>0.24</x:v>
      </x:c>
      <x:c r="D57" s="6" t="str">
        <x:v>攻击力</x:v>
      </x:c>
      <x:c r="E57" s="6" t="str">
        <x:v>https://raw.githubusercontent.com/Mar-7th/StarRailRes/dbe8cdfcfb0bf657b9fe1cf92d5537f118ccb487/index_new/cn/light_cone_ranks.json</x:v>
      </x:c>
    </x:row>
    <x:row r="58" ht="20" customHeight="1">
      <x:c r="A58" s="6" t="str">
        <x:v>21019_4</x:v>
      </x:c>
      <x:c r="B58" s="6" t="str">
        <x:v>AttackAddedRatio</x:v>
      </x:c>
      <x:c r="C58" s="6" t="n">
        <x:v>0.28</x:v>
      </x:c>
      <x:c r="D58" s="6" t="str">
        <x:v>攻击力</x:v>
      </x:c>
      <x:c r="E58" s="6" t="str">
        <x:v>https://raw.githubusercontent.com/Mar-7th/StarRailRes/dbe8cdfcfb0bf657b9fe1cf92d5537f118ccb487/index_new/cn/light_cone_ranks.json</x:v>
      </x:c>
    </x:row>
    <x:row r="59" ht="20" customHeight="1">
      <x:c r="A59" s="6" t="str">
        <x:v>21019_5</x:v>
      </x:c>
      <x:c r="B59" s="6" t="str">
        <x:v>AttackAddedRatio</x:v>
      </x:c>
      <x:c r="C59" s="6" t="n">
        <x:v>0.32</x:v>
      </x:c>
      <x:c r="D59" s="6" t="str">
        <x:v>攻击力</x:v>
      </x:c>
      <x:c r="E59" s="6" t="str">
        <x:v>https://raw.githubusercontent.com/Mar-7th/StarRailRes/dbe8cdfcfb0bf657b9fe1cf92d5537f118ccb487/index_new/cn/light_cone_ranks.json</x:v>
      </x:c>
    </x:row>
    <x:row r="60" ht="20" customHeight="1">
      <x:c r="A60" s="6" t="str">
        <x:v>21020_1</x:v>
      </x:c>
      <x:c r="B60" s="6" t="str">
        <x:v>AttackAddedRatio</x:v>
      </x:c>
      <x:c r="C60" s="6" t="n">
        <x:v>0.16</x:v>
      </x:c>
      <x:c r="D60" s="6" t="str">
        <x:v>攻击力</x:v>
      </x:c>
      <x:c r="E60" s="6" t="str">
        <x:v>https://raw.githubusercontent.com/Mar-7th/StarRailRes/dbe8cdfcfb0bf657b9fe1cf92d5537f118ccb487/index_new/cn/light_cone_ranks.json</x:v>
      </x:c>
    </x:row>
    <x:row r="61" ht="20" customHeight="1">
      <x:c r="A61" s="6" t="str">
        <x:v>21020_2</x:v>
      </x:c>
      <x:c r="B61" s="6" t="str">
        <x:v>AttackAddedRatio</x:v>
      </x:c>
      <x:c r="C61" s="6" t="n">
        <x:v>0.2</x:v>
      </x:c>
      <x:c r="D61" s="6" t="str">
        <x:v>攻击力</x:v>
      </x:c>
      <x:c r="E61" s="6" t="str">
        <x:v>https://raw.githubusercontent.com/Mar-7th/StarRailRes/dbe8cdfcfb0bf657b9fe1cf92d5537f118ccb487/index_new/cn/light_cone_ranks.json</x:v>
      </x:c>
    </x:row>
    <x:row r="62" ht="20" customHeight="1">
      <x:c r="A62" s="6" t="str">
        <x:v>21020_3</x:v>
      </x:c>
      <x:c r="B62" s="6" t="str">
        <x:v>AttackAddedRatio</x:v>
      </x:c>
      <x:c r="C62" s="6" t="n">
        <x:v>0.24</x:v>
      </x:c>
      <x:c r="D62" s="6" t="str">
        <x:v>攻击力</x:v>
      </x:c>
      <x:c r="E62" s="6" t="str">
        <x:v>https://raw.githubusercontent.com/Mar-7th/StarRailRes/dbe8cdfcfb0bf657b9fe1cf92d5537f118ccb487/index_new/cn/light_cone_ranks.json</x:v>
      </x:c>
    </x:row>
    <x:row r="63" ht="20" customHeight="1">
      <x:c r="A63" s="6" t="str">
        <x:v>21020_4</x:v>
      </x:c>
      <x:c r="B63" s="6" t="str">
        <x:v>AttackAddedRatio</x:v>
      </x:c>
      <x:c r="C63" s="6" t="n">
        <x:v>0.28</x:v>
      </x:c>
      <x:c r="D63" s="6" t="str">
        <x:v>攻击力</x:v>
      </x:c>
      <x:c r="E63" s="6" t="str">
        <x:v>https://raw.githubusercontent.com/Mar-7th/StarRailRes/dbe8cdfcfb0bf657b9fe1cf92d5537f118ccb487/index_new/cn/light_cone_ranks.json</x:v>
      </x:c>
    </x:row>
    <x:row r="64" ht="20" customHeight="1">
      <x:c r="A64" s="6" t="str">
        <x:v>21020_5</x:v>
      </x:c>
      <x:c r="B64" s="6" t="str">
        <x:v>AttackAddedRatio</x:v>
      </x:c>
      <x:c r="C64" s="6" t="n">
        <x:v>0.32</x:v>
      </x:c>
      <x:c r="D64" s="6" t="str">
        <x:v>攻击力</x:v>
      </x:c>
      <x:c r="E64" s="6" t="str">
        <x:v>https://raw.githubusercontent.com/Mar-7th/StarRailRes/dbe8cdfcfb0bf657b9fe1cf92d5537f118ccb487/index_new/cn/light_cone_ranks.json</x:v>
      </x:c>
    </x:row>
    <x:row r="65" ht="20" customHeight="1">
      <x:c r="A65" s="6" t="str">
        <x:v>21022_1</x:v>
      </x:c>
      <x:c r="B65" s="6" t="str">
        <x:v>BreakDamageAddedRatioBase</x:v>
      </x:c>
      <x:c r="C65" s="6" t="n">
        <x:v>0.16</x:v>
      </x:c>
      <x:c r="D65" s="6" t="str">
        <x:v>击破特攻</x:v>
      </x:c>
      <x:c r="E65" s="6" t="str">
        <x:v>https://raw.githubusercontent.com/Mar-7th/StarRailRes/dbe8cdfcfb0bf657b9fe1cf92d5537f118ccb487/index_new/cn/light_cone_ranks.json</x:v>
      </x:c>
    </x:row>
    <x:row r="66" ht="20" customHeight="1">
      <x:c r="A66" s="6" t="str">
        <x:v>21022_2</x:v>
      </x:c>
      <x:c r="B66" s="6" t="str">
        <x:v>BreakDamageAddedRatioBase</x:v>
      </x:c>
      <x:c r="C66" s="6" t="n">
        <x:v>0.2</x:v>
      </x:c>
      <x:c r="D66" s="6" t="str">
        <x:v>击破特攻</x:v>
      </x:c>
      <x:c r="E66" s="6" t="str">
        <x:v>https://raw.githubusercontent.com/Mar-7th/StarRailRes/dbe8cdfcfb0bf657b9fe1cf92d5537f118ccb487/index_new/cn/light_cone_ranks.json</x:v>
      </x:c>
    </x:row>
    <x:row r="67" ht="20" customHeight="1">
      <x:c r="A67" s="6" t="str">
        <x:v>21022_3</x:v>
      </x:c>
      <x:c r="B67" s="6" t="str">
        <x:v>BreakDamageAddedRatioBase</x:v>
      </x:c>
      <x:c r="C67" s="6" t="n">
        <x:v>0.24</x:v>
      </x:c>
      <x:c r="D67" s="6" t="str">
        <x:v>击破特攻</x:v>
      </x:c>
      <x:c r="E67" s="6" t="str">
        <x:v>https://raw.githubusercontent.com/Mar-7th/StarRailRes/dbe8cdfcfb0bf657b9fe1cf92d5537f118ccb487/index_new/cn/light_cone_ranks.json</x:v>
      </x:c>
    </x:row>
    <x:row r="68" ht="20" customHeight="1">
      <x:c r="A68" s="6" t="str">
        <x:v>21022_4</x:v>
      </x:c>
      <x:c r="B68" s="6" t="str">
        <x:v>BreakDamageAddedRatioBase</x:v>
      </x:c>
      <x:c r="C68" s="6" t="n">
        <x:v>0.28</x:v>
      </x:c>
      <x:c r="D68" s="6" t="str">
        <x:v>击破特攻</x:v>
      </x:c>
      <x:c r="E68" s="6" t="str">
        <x:v>https://raw.githubusercontent.com/Mar-7th/StarRailRes/dbe8cdfcfb0bf657b9fe1cf92d5537f118ccb487/index_new/cn/light_cone_ranks.json</x:v>
      </x:c>
    </x:row>
    <x:row r="69" ht="20" customHeight="1">
      <x:c r="A69" s="6" t="str">
        <x:v>21022_5</x:v>
      </x:c>
      <x:c r="B69" s="6" t="str">
        <x:v>BreakDamageAddedRatioBase</x:v>
      </x:c>
      <x:c r="C69" s="6" t="n">
        <x:v>0.32</x:v>
      </x:c>
      <x:c r="D69" s="6" t="str">
        <x:v>击破特攻</x:v>
      </x:c>
      <x:c r="E69" s="6" t="str">
        <x:v>https://raw.githubusercontent.com/Mar-7th/StarRailRes/dbe8cdfcfb0bf657b9fe1cf92d5537f118ccb487/index_new/cn/light_cone_ranks.json</x:v>
      </x:c>
    </x:row>
    <x:row r="70" ht="20" customHeight="1">
      <x:c r="A70" s="6" t="str">
        <x:v>21026_1</x:v>
      </x:c>
      <x:c r="B70" s="6" t="str">
        <x:v>AttackAddedRatio</x:v>
      </x:c>
      <x:c r="C70" s="6" t="n">
        <x:v>0.1</x:v>
      </x:c>
      <x:c r="D70" s="6" t="str">
        <x:v>攻击力</x:v>
      </x:c>
      <x:c r="E70" s="6" t="str">
        <x:v>https://raw.githubusercontent.com/Mar-7th/StarRailRes/dbe8cdfcfb0bf657b9fe1cf92d5537f118ccb487/index_new/cn/light_cone_ranks.json</x:v>
      </x:c>
    </x:row>
    <x:row r="71" ht="20" customHeight="1">
      <x:c r="A71" s="6" t="str">
        <x:v>21026_2</x:v>
      </x:c>
      <x:c r="B71" s="6" t="str">
        <x:v>AttackAddedRatio</x:v>
      </x:c>
      <x:c r="C71" s="6" t="n">
        <x:v>0.125</x:v>
      </x:c>
      <x:c r="D71" s="6" t="str">
        <x:v>攻击力</x:v>
      </x:c>
      <x:c r="E71" s="6" t="str">
        <x:v>https://raw.githubusercontent.com/Mar-7th/StarRailRes/dbe8cdfcfb0bf657b9fe1cf92d5537f118ccb487/index_new/cn/light_cone_ranks.json</x:v>
      </x:c>
    </x:row>
    <x:row r="72" ht="20" customHeight="1">
      <x:c r="A72" s="6" t="str">
        <x:v>21026_3</x:v>
      </x:c>
      <x:c r="B72" s="6" t="str">
        <x:v>AttackAddedRatio</x:v>
      </x:c>
      <x:c r="C72" s="6" t="n">
        <x:v>0.15</x:v>
      </x:c>
      <x:c r="D72" s="6" t="str">
        <x:v>攻击力</x:v>
      </x:c>
      <x:c r="E72" s="6" t="str">
        <x:v>https://raw.githubusercontent.com/Mar-7th/StarRailRes/dbe8cdfcfb0bf657b9fe1cf92d5537f118ccb487/index_new/cn/light_cone_ranks.json</x:v>
      </x:c>
    </x:row>
    <x:row r="73" ht="20" customHeight="1">
      <x:c r="A73" s="6" t="str">
        <x:v>21026_4</x:v>
      </x:c>
      <x:c r="B73" s="6" t="str">
        <x:v>AttackAddedRatio</x:v>
      </x:c>
      <x:c r="C73" s="6" t="n">
        <x:v>0.175</x:v>
      </x:c>
      <x:c r="D73" s="6" t="str">
        <x:v>攻击力</x:v>
      </x:c>
      <x:c r="E73" s="6" t="str">
        <x:v>https://raw.githubusercontent.com/Mar-7th/StarRailRes/dbe8cdfcfb0bf657b9fe1cf92d5537f118ccb487/index_new/cn/light_cone_ranks.json</x:v>
      </x:c>
    </x:row>
    <x:row r="74" ht="20" customHeight="1">
      <x:c r="A74" s="6" t="str">
        <x:v>21026_5</x:v>
      </x:c>
      <x:c r="B74" s="6" t="str">
        <x:v>AttackAddedRatio</x:v>
      </x:c>
      <x:c r="C74" s="6" t="n">
        <x:v>0.2</x:v>
      </x:c>
      <x:c r="D74" s="6" t="str">
        <x:v>攻击力</x:v>
      </x:c>
      <x:c r="E74" s="6" t="str">
        <x:v>https://raw.githubusercontent.com/Mar-7th/StarRailRes/dbe8cdfcfb0bf657b9fe1cf92d5537f118ccb487/index_new/cn/light_cone_ranks.json</x:v>
      </x:c>
    </x:row>
    <x:row r="75" ht="20" customHeight="1">
      <x:c r="A75" s="6" t="str">
        <x:v>21027_1</x:v>
      </x:c>
      <x:c r="B75" s="6" t="str">
        <x:v>AllDamageTypeAddedRatio</x:v>
      </x:c>
      <x:c r="C75" s="6" t="n">
        <x:v>0.12</x:v>
      </x:c>
      <x:c r="D75" s="6" t="str">
        <x:v>伤害提高</x:v>
      </x:c>
      <x:c r="E75" s="6" t="str">
        <x:v>https://raw.githubusercontent.com/Mar-7th/StarRailRes/dbe8cdfcfb0bf657b9fe1cf92d5537f118ccb487/index_new/cn/light_cone_ranks.json</x:v>
      </x:c>
    </x:row>
    <x:row r="76" ht="20" customHeight="1">
      <x:c r="A76" s="6" t="str">
        <x:v>21027_2</x:v>
      </x:c>
      <x:c r="B76" s="6" t="str">
        <x:v>AllDamageTypeAddedRatio</x:v>
      </x:c>
      <x:c r="C76" s="6" t="n">
        <x:v>0.15</x:v>
      </x:c>
      <x:c r="D76" s="6" t="str">
        <x:v>伤害提高</x:v>
      </x:c>
      <x:c r="E76" s="6" t="str">
        <x:v>https://raw.githubusercontent.com/Mar-7th/StarRailRes/dbe8cdfcfb0bf657b9fe1cf92d5537f118ccb487/index_new/cn/light_cone_ranks.json</x:v>
      </x:c>
    </x:row>
    <x:row r="77" ht="20" customHeight="1">
      <x:c r="A77" s="6" t="str">
        <x:v>21027_3</x:v>
      </x:c>
      <x:c r="B77" s="6" t="str">
        <x:v>AllDamageTypeAddedRatio</x:v>
      </x:c>
      <x:c r="C77" s="6" t="n">
        <x:v>0.18</x:v>
      </x:c>
      <x:c r="D77" s="6" t="str">
        <x:v>伤害提高</x:v>
      </x:c>
      <x:c r="E77" s="6" t="str">
        <x:v>https://raw.githubusercontent.com/Mar-7th/StarRailRes/dbe8cdfcfb0bf657b9fe1cf92d5537f118ccb487/index_new/cn/light_cone_ranks.json</x:v>
      </x:c>
    </x:row>
    <x:row r="78" ht="20" customHeight="1">
      <x:c r="A78" s="6" t="str">
        <x:v>21027_4</x:v>
      </x:c>
      <x:c r="B78" s="6" t="str">
        <x:v>AllDamageTypeAddedRatio</x:v>
      </x:c>
      <x:c r="C78" s="6" t="n">
        <x:v>0.21</x:v>
      </x:c>
      <x:c r="D78" s="6" t="str">
        <x:v>伤害提高</x:v>
      </x:c>
      <x:c r="E78" s="6" t="str">
        <x:v>https://raw.githubusercontent.com/Mar-7th/StarRailRes/dbe8cdfcfb0bf657b9fe1cf92d5537f118ccb487/index_new/cn/light_cone_ranks.json</x:v>
      </x:c>
    </x:row>
    <x:row r="79" ht="20" customHeight="1">
      <x:c r="A79" s="6" t="str">
        <x:v>21027_5</x:v>
      </x:c>
      <x:c r="B79" s="6" t="str">
        <x:v>AllDamageTypeAddedRatio</x:v>
      </x:c>
      <x:c r="C79" s="6" t="n">
        <x:v>0.24</x:v>
      </x:c>
      <x:c r="D79" s="6" t="str">
        <x:v>伤害提高</x:v>
      </x:c>
      <x:c r="E79" s="6" t="str">
        <x:v>https://raw.githubusercontent.com/Mar-7th/StarRailRes/dbe8cdfcfb0bf657b9fe1cf92d5537f118ccb487/index_new/cn/light_cone_ranks.json</x:v>
      </x:c>
    </x:row>
    <x:row r="80" ht="20" customHeight="1">
      <x:c r="A80" s="6" t="str">
        <x:v>21028_1</x:v>
      </x:c>
      <x:c r="B80" s="6" t="str">
        <x:v>HPAddedRatio</x:v>
      </x:c>
      <x:c r="C80" s="6" t="n">
        <x:v>0.16</x:v>
      </x:c>
      <x:c r="D80" s="6" t="str">
        <x:v>生命值</x:v>
      </x:c>
      <x:c r="E80" s="6" t="str">
        <x:v>https://raw.githubusercontent.com/Mar-7th/StarRailRes/dbe8cdfcfb0bf657b9fe1cf92d5537f118ccb487/index_new/cn/light_cone_ranks.json</x:v>
      </x:c>
    </x:row>
    <x:row r="81" ht="20" customHeight="1">
      <x:c r="A81" s="6" t="str">
        <x:v>21028_2</x:v>
      </x:c>
      <x:c r="B81" s="6" t="str">
        <x:v>HPAddedRatio</x:v>
      </x:c>
      <x:c r="C81" s="6" t="n">
        <x:v>0.2</x:v>
      </x:c>
      <x:c r="D81" s="6" t="str">
        <x:v>生命值</x:v>
      </x:c>
      <x:c r="E81" s="6" t="str">
        <x:v>https://raw.githubusercontent.com/Mar-7th/StarRailRes/dbe8cdfcfb0bf657b9fe1cf92d5537f118ccb487/index_new/cn/light_cone_ranks.json</x:v>
      </x:c>
    </x:row>
    <x:row r="82" ht="20" customHeight="1">
      <x:c r="A82" s="6" t="str">
        <x:v>21028_3</x:v>
      </x:c>
      <x:c r="B82" s="6" t="str">
        <x:v>HPAddedRatio</x:v>
      </x:c>
      <x:c r="C82" s="6" t="n">
        <x:v>0.24</x:v>
      </x:c>
      <x:c r="D82" s="6" t="str">
        <x:v>生命值</x:v>
      </x:c>
      <x:c r="E82" s="6" t="str">
        <x:v>https://raw.githubusercontent.com/Mar-7th/StarRailRes/dbe8cdfcfb0bf657b9fe1cf92d5537f118ccb487/index_new/cn/light_cone_ranks.json</x:v>
      </x:c>
    </x:row>
    <x:row r="83" ht="20" customHeight="1">
      <x:c r="A83" s="6" t="str">
        <x:v>21028_4</x:v>
      </x:c>
      <x:c r="B83" s="6" t="str">
        <x:v>HPAddedRatio</x:v>
      </x:c>
      <x:c r="C83" s="6" t="n">
        <x:v>0.28</x:v>
      </x:c>
      <x:c r="D83" s="6" t="str">
        <x:v>生命值</x:v>
      </x:c>
      <x:c r="E83" s="6" t="str">
        <x:v>https://raw.githubusercontent.com/Mar-7th/StarRailRes/dbe8cdfcfb0bf657b9fe1cf92d5537f118ccb487/index_new/cn/light_cone_ranks.json</x:v>
      </x:c>
    </x:row>
    <x:row r="84" ht="20" customHeight="1">
      <x:c r="A84" s="6" t="str">
        <x:v>21028_5</x:v>
      </x:c>
      <x:c r="B84" s="6" t="str">
        <x:v>HPAddedRatio</x:v>
      </x:c>
      <x:c r="C84" s="6" t="n">
        <x:v>0.32</x:v>
      </x:c>
      <x:c r="D84" s="6" t="str">
        <x:v>生命值</x:v>
      </x:c>
      <x:c r="E84" s="6" t="str">
        <x:v>https://raw.githubusercontent.com/Mar-7th/StarRailRes/dbe8cdfcfb0bf657b9fe1cf92d5537f118ccb487/index_new/cn/light_cone_ranks.json</x:v>
      </x:c>
    </x:row>
    <x:row r="85" ht="20" customHeight="1">
      <x:c r="A85" s="6" t="str">
        <x:v>21030_1</x:v>
      </x:c>
      <x:c r="B85" s="6" t="str">
        <x:v>DefenceAddedRatio</x:v>
      </x:c>
      <x:c r="C85" s="6" t="n">
        <x:v>0.16</x:v>
      </x:c>
      <x:c r="D85" s="6" t="str">
        <x:v>防御力</x:v>
      </x:c>
      <x:c r="E85" s="6" t="str">
        <x:v>https://raw.githubusercontent.com/Mar-7th/StarRailRes/dbe8cdfcfb0bf657b9fe1cf92d5537f118ccb487/index_new/cn/light_cone_ranks.json</x:v>
      </x:c>
    </x:row>
    <x:row r="86" ht="20" customHeight="1">
      <x:c r="A86" s="6" t="str">
        <x:v>21030_2</x:v>
      </x:c>
      <x:c r="B86" s="6" t="str">
        <x:v>DefenceAddedRatio</x:v>
      </x:c>
      <x:c r="C86" s="6" t="n">
        <x:v>0.2</x:v>
      </x:c>
      <x:c r="D86" s="6" t="str">
        <x:v>防御力</x:v>
      </x:c>
      <x:c r="E86" s="6" t="str">
        <x:v>https://raw.githubusercontent.com/Mar-7th/StarRailRes/dbe8cdfcfb0bf657b9fe1cf92d5537f118ccb487/index_new/cn/light_cone_ranks.json</x:v>
      </x:c>
    </x:row>
    <x:row r="87" ht="20" customHeight="1">
      <x:c r="A87" s="6" t="str">
        <x:v>21030_3</x:v>
      </x:c>
      <x:c r="B87" s="6" t="str">
        <x:v>DefenceAddedRatio</x:v>
      </x:c>
      <x:c r="C87" s="6" t="n">
        <x:v>0.24</x:v>
      </x:c>
      <x:c r="D87" s="6" t="str">
        <x:v>防御力</x:v>
      </x:c>
      <x:c r="E87" s="6" t="str">
        <x:v>https://raw.githubusercontent.com/Mar-7th/StarRailRes/dbe8cdfcfb0bf657b9fe1cf92d5537f118ccb487/index_new/cn/light_cone_ranks.json</x:v>
      </x:c>
    </x:row>
    <x:row r="88" ht="20" customHeight="1">
      <x:c r="A88" s="6" t="str">
        <x:v>21030_4</x:v>
      </x:c>
      <x:c r="B88" s="6" t="str">
        <x:v>DefenceAddedRatio</x:v>
      </x:c>
      <x:c r="C88" s="6" t="n">
        <x:v>0.28</x:v>
      </x:c>
      <x:c r="D88" s="6" t="str">
        <x:v>防御力</x:v>
      </x:c>
      <x:c r="E88" s="6" t="str">
        <x:v>https://raw.githubusercontent.com/Mar-7th/StarRailRes/dbe8cdfcfb0bf657b9fe1cf92d5537f118ccb487/index_new/cn/light_cone_ranks.json</x:v>
      </x:c>
    </x:row>
    <x:row r="89" ht="20" customHeight="1">
      <x:c r="A89" s="6" t="str">
        <x:v>21030_5</x:v>
      </x:c>
      <x:c r="B89" s="6" t="str">
        <x:v>DefenceAddedRatio</x:v>
      </x:c>
      <x:c r="C89" s="6" t="n">
        <x:v>0.32</x:v>
      </x:c>
      <x:c r="D89" s="6" t="str">
        <x:v>防御力</x:v>
      </x:c>
      <x:c r="E89" s="6" t="str">
        <x:v>https://raw.githubusercontent.com/Mar-7th/StarRailRes/dbe8cdfcfb0bf657b9fe1cf92d5537f118ccb487/index_new/cn/light_cone_ranks.json</x:v>
      </x:c>
    </x:row>
    <x:row r="90" ht="20" customHeight="1">
      <x:c r="A90" s="6" t="str">
        <x:v>21031_1</x:v>
      </x:c>
      <x:c r="B90" s="6" t="str">
        <x:v>CriticalChanceBase</x:v>
      </x:c>
      <x:c r="C90" s="6" t="n">
        <x:v>0.12</x:v>
      </x:c>
      <x:c r="D90" s="6" t="str">
        <x:v>暴击率</x:v>
      </x:c>
      <x:c r="E90" s="6" t="str">
        <x:v>https://raw.githubusercontent.com/Mar-7th/StarRailRes/dbe8cdfcfb0bf657b9fe1cf92d5537f118ccb487/index_new/cn/light_cone_ranks.json</x:v>
      </x:c>
    </x:row>
    <x:row r="91" ht="20" customHeight="1">
      <x:c r="A91" s="6" t="str">
        <x:v>21031_2</x:v>
      </x:c>
      <x:c r="B91" s="6" t="str">
        <x:v>CriticalChanceBase</x:v>
      </x:c>
      <x:c r="C91" s="6" t="n">
        <x:v>0.15</x:v>
      </x:c>
      <x:c r="D91" s="6" t="str">
        <x:v>暴击率</x:v>
      </x:c>
      <x:c r="E91" s="6" t="str">
        <x:v>https://raw.githubusercontent.com/Mar-7th/StarRailRes/dbe8cdfcfb0bf657b9fe1cf92d5537f118ccb487/index_new/cn/light_cone_ranks.json</x:v>
      </x:c>
    </x:row>
    <x:row r="92" ht="20" customHeight="1">
      <x:c r="A92" s="6" t="str">
        <x:v>21031_3</x:v>
      </x:c>
      <x:c r="B92" s="6" t="str">
        <x:v>CriticalChanceBase</x:v>
      </x:c>
      <x:c r="C92" s="6" t="n">
        <x:v>0.18</x:v>
      </x:c>
      <x:c r="D92" s="6" t="str">
        <x:v>暴击率</x:v>
      </x:c>
      <x:c r="E92" s="6" t="str">
        <x:v>https://raw.githubusercontent.com/Mar-7th/StarRailRes/dbe8cdfcfb0bf657b9fe1cf92d5537f118ccb487/index_new/cn/light_cone_ranks.json</x:v>
      </x:c>
    </x:row>
    <x:row r="93" ht="20" customHeight="1">
      <x:c r="A93" s="6" t="str">
        <x:v>21031_4</x:v>
      </x:c>
      <x:c r="B93" s="6" t="str">
        <x:v>CriticalChanceBase</x:v>
      </x:c>
      <x:c r="C93" s="6" t="n">
        <x:v>0.21</x:v>
      </x:c>
      <x:c r="D93" s="6" t="str">
        <x:v>暴击率</x:v>
      </x:c>
      <x:c r="E93" s="6" t="str">
        <x:v>https://raw.githubusercontent.com/Mar-7th/StarRailRes/dbe8cdfcfb0bf657b9fe1cf92d5537f118ccb487/index_new/cn/light_cone_ranks.json</x:v>
      </x:c>
    </x:row>
    <x:row r="94" ht="20" customHeight="1">
      <x:c r="A94" s="6" t="str">
        <x:v>21031_5</x:v>
      </x:c>
      <x:c r="B94" s="6" t="str">
        <x:v>CriticalChanceBase</x:v>
      </x:c>
      <x:c r="C94" s="6" t="n">
        <x:v>0.24</x:v>
      </x:c>
      <x:c r="D94" s="6" t="str">
        <x:v>暴击率</x:v>
      </x:c>
      <x:c r="E94" s="6" t="str">
        <x:v>https://raw.githubusercontent.com/Mar-7th/StarRailRes/dbe8cdfcfb0bf657b9fe1cf92d5537f118ccb487/index_new/cn/light_cone_ranks.json</x:v>
      </x:c>
    </x:row>
    <x:row r="95" ht="20" customHeight="1">
      <x:c r="A95" s="6" t="str">
        <x:v>21033_1</x:v>
      </x:c>
      <x:c r="B95" s="6" t="str">
        <x:v>AttackAddedRatio</x:v>
      </x:c>
      <x:c r="C95" s="6" t="n">
        <x:v>0.24</x:v>
      </x:c>
      <x:c r="D95" s="6" t="str">
        <x:v>攻击力</x:v>
      </x:c>
      <x:c r="E95" s="6" t="str">
        <x:v>https://raw.githubusercontent.com/Mar-7th/StarRailRes/dbe8cdfcfb0bf657b9fe1cf92d5537f118ccb487/index_new/cn/light_cone_ranks.json</x:v>
      </x:c>
    </x:row>
    <x:row r="96" ht="20" customHeight="1">
      <x:c r="A96" s="6" t="str">
        <x:v>21033_2</x:v>
      </x:c>
      <x:c r="B96" s="6" t="str">
        <x:v>AttackAddedRatio</x:v>
      </x:c>
      <x:c r="C96" s="6" t="n">
        <x:v>0.3</x:v>
      </x:c>
      <x:c r="D96" s="6" t="str">
        <x:v>攻击力</x:v>
      </x:c>
      <x:c r="E96" s="6" t="str">
        <x:v>https://raw.githubusercontent.com/Mar-7th/StarRailRes/dbe8cdfcfb0bf657b9fe1cf92d5537f118ccb487/index_new/cn/light_cone_ranks.json</x:v>
      </x:c>
    </x:row>
    <x:row r="97" ht="20" customHeight="1">
      <x:c r="A97" s="6" t="str">
        <x:v>21033_3</x:v>
      </x:c>
      <x:c r="B97" s="6" t="str">
        <x:v>AttackAddedRatio</x:v>
      </x:c>
      <x:c r="C97" s="6" t="n">
        <x:v>0.36</x:v>
      </x:c>
      <x:c r="D97" s="6" t="str">
        <x:v>攻击力</x:v>
      </x:c>
      <x:c r="E97" s="6" t="str">
        <x:v>https://raw.githubusercontent.com/Mar-7th/StarRailRes/dbe8cdfcfb0bf657b9fe1cf92d5537f118ccb487/index_new/cn/light_cone_ranks.json</x:v>
      </x:c>
    </x:row>
    <x:row r="98" ht="20" customHeight="1">
      <x:c r="A98" s="6" t="str">
        <x:v>21033_4</x:v>
      </x:c>
      <x:c r="B98" s="6" t="str">
        <x:v>AttackAddedRatio</x:v>
      </x:c>
      <x:c r="C98" s="6" t="n">
        <x:v>0.42</x:v>
      </x:c>
      <x:c r="D98" s="6" t="str">
        <x:v>攻击力</x:v>
      </x:c>
      <x:c r="E98" s="6" t="str">
        <x:v>https://raw.githubusercontent.com/Mar-7th/StarRailRes/dbe8cdfcfb0bf657b9fe1cf92d5537f118ccb487/index_new/cn/light_cone_ranks.json</x:v>
      </x:c>
    </x:row>
    <x:row r="99" ht="20" customHeight="1">
      <x:c r="A99" s="6" t="str">
        <x:v>21033_5</x:v>
      </x:c>
      <x:c r="B99" s="6" t="str">
        <x:v>AttackAddedRatio</x:v>
      </x:c>
      <x:c r="C99" s="6" t="n">
        <x:v>0.48</x:v>
      </x:c>
      <x:c r="D99" s="6" t="str">
        <x:v>攻击力</x:v>
      </x:c>
      <x:c r="E99" s="6" t="str">
        <x:v>https://raw.githubusercontent.com/Mar-7th/StarRailRes/dbe8cdfcfb0bf657b9fe1cf92d5537f118ccb487/index_new/cn/light_cone_ranks.json</x:v>
      </x:c>
    </x:row>
    <x:row r="100" ht="20" customHeight="1">
      <x:c r="A100" s="6" t="str">
        <x:v>21035_1</x:v>
      </x:c>
      <x:c r="B100" s="6" t="str">
        <x:v>BreakDamageAddedRatioBase</x:v>
      </x:c>
      <x:c r="C100" s="6" t="n">
        <x:v>0.24</x:v>
      </x:c>
      <x:c r="D100" s="6" t="str">
        <x:v>击破特攻</x:v>
      </x:c>
      <x:c r="E100" s="6" t="str">
        <x:v>https://raw.githubusercontent.com/Mar-7th/StarRailRes/dbe8cdfcfb0bf657b9fe1cf92d5537f118ccb487/index_new/cn/light_cone_ranks.json</x:v>
      </x:c>
    </x:row>
    <x:row r="101" ht="20" customHeight="1">
      <x:c r="A101" s="6" t="str">
        <x:v>21035_2</x:v>
      </x:c>
      <x:c r="B101" s="6" t="str">
        <x:v>BreakDamageAddedRatioBase</x:v>
      </x:c>
      <x:c r="C101" s="6" t="n">
        <x:v>0.3</x:v>
      </x:c>
      <x:c r="D101" s="6" t="str">
        <x:v>击破特攻</x:v>
      </x:c>
      <x:c r="E101" s="6" t="str">
        <x:v>https://raw.githubusercontent.com/Mar-7th/StarRailRes/dbe8cdfcfb0bf657b9fe1cf92d5537f118ccb487/index_new/cn/light_cone_ranks.json</x:v>
      </x:c>
    </x:row>
    <x:row r="102" ht="20" customHeight="1">
      <x:c r="A102" s="6" t="str">
        <x:v>21035_3</x:v>
      </x:c>
      <x:c r="B102" s="6" t="str">
        <x:v>BreakDamageAddedRatioBase</x:v>
      </x:c>
      <x:c r="C102" s="6" t="n">
        <x:v>0.36</x:v>
      </x:c>
      <x:c r="D102" s="6" t="str">
        <x:v>击破特攻</x:v>
      </x:c>
      <x:c r="E102" s="6" t="str">
        <x:v>https://raw.githubusercontent.com/Mar-7th/StarRailRes/dbe8cdfcfb0bf657b9fe1cf92d5537f118ccb487/index_new/cn/light_cone_ranks.json</x:v>
      </x:c>
    </x:row>
    <x:row r="103" ht="20" customHeight="1">
      <x:c r="A103" s="6" t="str">
        <x:v>21035_4</x:v>
      </x:c>
      <x:c r="B103" s="6" t="str">
        <x:v>BreakDamageAddedRatioBase</x:v>
      </x:c>
      <x:c r="C103" s="6" t="n">
        <x:v>0.42</x:v>
      </x:c>
      <x:c r="D103" s="6" t="str">
        <x:v>击破特攻</x:v>
      </x:c>
      <x:c r="E103" s="6" t="str">
        <x:v>https://raw.githubusercontent.com/Mar-7th/StarRailRes/dbe8cdfcfb0bf657b9fe1cf92d5537f118ccb487/index_new/cn/light_cone_ranks.json</x:v>
      </x:c>
    </x:row>
    <x:row r="104" ht="20" customHeight="1">
      <x:c r="A104" s="6" t="str">
        <x:v>21035_5</x:v>
      </x:c>
      <x:c r="B104" s="6" t="str">
        <x:v>BreakDamageAddedRatioBase</x:v>
      </x:c>
      <x:c r="C104" s="6" t="n">
        <x:v>0.48</x:v>
      </x:c>
      <x:c r="D104" s="6" t="str">
        <x:v>击破特攻</x:v>
      </x:c>
      <x:c r="E104" s="6" t="str">
        <x:v>https://raw.githubusercontent.com/Mar-7th/StarRailRes/dbe8cdfcfb0bf657b9fe1cf92d5537f118ccb487/index_new/cn/light_cone_ranks.json</x:v>
      </x:c>
    </x:row>
    <x:row r="105" ht="20" customHeight="1">
      <x:c r="A105" s="6" t="str">
        <x:v>21037_1</x:v>
      </x:c>
      <x:c r="B105" s="6" t="str">
        <x:v>AttackAddedRatio</x:v>
      </x:c>
      <x:c r="C105" s="6" t="n">
        <x:v>0.12</x:v>
      </x:c>
      <x:c r="D105" s="6" t="str">
        <x:v>攻击力</x:v>
      </x:c>
      <x:c r="E105" s="6" t="str">
        <x:v>https://raw.githubusercontent.com/Mar-7th/StarRailRes/dbe8cdfcfb0bf657b9fe1cf92d5537f118ccb487/index_new/cn/light_cone_ranks.json</x:v>
      </x:c>
    </x:row>
    <x:row r="106" ht="20" customHeight="1">
      <x:c r="A106" s="6" t="str">
        <x:v>21037_2</x:v>
      </x:c>
      <x:c r="B106" s="6" t="str">
        <x:v>AttackAddedRatio</x:v>
      </x:c>
      <x:c r="C106" s="6" t="n">
        <x:v>0.14</x:v>
      </x:c>
      <x:c r="D106" s="6" t="str">
        <x:v>攻击力</x:v>
      </x:c>
      <x:c r="E106" s="6" t="str">
        <x:v>https://raw.githubusercontent.com/Mar-7th/StarRailRes/dbe8cdfcfb0bf657b9fe1cf92d5537f118ccb487/index_new/cn/light_cone_ranks.json</x:v>
      </x:c>
    </x:row>
    <x:row r="107" ht="20" customHeight="1">
      <x:c r="A107" s="6" t="str">
        <x:v>21037_3</x:v>
      </x:c>
      <x:c r="B107" s="6" t="str">
        <x:v>AttackAddedRatio</x:v>
      </x:c>
      <x:c r="C107" s="6" t="n">
        <x:v>0.16</x:v>
      </x:c>
      <x:c r="D107" s="6" t="str">
        <x:v>攻击力</x:v>
      </x:c>
      <x:c r="E107" s="6" t="str">
        <x:v>https://raw.githubusercontent.com/Mar-7th/StarRailRes/dbe8cdfcfb0bf657b9fe1cf92d5537f118ccb487/index_new/cn/light_cone_ranks.json</x:v>
      </x:c>
    </x:row>
    <x:row r="108" ht="20" customHeight="1">
      <x:c r="A108" s="6" t="str">
        <x:v>21037_4</x:v>
      </x:c>
      <x:c r="B108" s="6" t="str">
        <x:v>AttackAddedRatio</x:v>
      </x:c>
      <x:c r="C108" s="6" t="n">
        <x:v>0.18</x:v>
      </x:c>
      <x:c r="D108" s="6" t="str">
        <x:v>攻击力</x:v>
      </x:c>
      <x:c r="E108" s="6" t="str">
        <x:v>https://raw.githubusercontent.com/Mar-7th/StarRailRes/dbe8cdfcfb0bf657b9fe1cf92d5537f118ccb487/index_new/cn/light_cone_ranks.json</x:v>
      </x:c>
    </x:row>
    <x:row r="109" ht="20" customHeight="1">
      <x:c r="A109" s="6" t="str">
        <x:v>21037_5</x:v>
      </x:c>
      <x:c r="B109" s="6" t="str">
        <x:v>AttackAddedRatio</x:v>
      </x:c>
      <x:c r="C109" s="6" t="n">
        <x:v>0.2</x:v>
      </x:c>
      <x:c r="D109" s="6" t="str">
        <x:v>攻击力</x:v>
      </x:c>
      <x:c r="E109" s="6" t="str">
        <x:v>https://raw.githubusercontent.com/Mar-7th/StarRailRes/dbe8cdfcfb0bf657b9fe1cf92d5537f118ccb487/index_new/cn/light_cone_ranks.json</x:v>
      </x:c>
    </x:row>
    <x:row r="110" ht="20" customHeight="1">
      <x:c r="A110" s="6" t="str">
        <x:v>21039_1</x:v>
      </x:c>
      <x:c r="B110" s="6" t="str">
        <x:v>StatusResistanceBase</x:v>
      </x:c>
      <x:c r="C110" s="6" t="n">
        <x:v>0.12</x:v>
      </x:c>
      <x:c r="D110" s="6" t="str">
        <x:v>效果抵抗</x:v>
      </x:c>
      <x:c r="E110" s="6" t="str">
        <x:v>https://raw.githubusercontent.com/Mar-7th/StarRailRes/dbe8cdfcfb0bf657b9fe1cf92d5537f118ccb487/index_new/cn/light_cone_ranks.json</x:v>
      </x:c>
    </x:row>
    <x:row r="111" ht="20" customHeight="1">
      <x:c r="A111" s="6" t="str">
        <x:v>21039_2</x:v>
      </x:c>
      <x:c r="B111" s="6" t="str">
        <x:v>StatusResistanceBase</x:v>
      </x:c>
      <x:c r="C111" s="6" t="n">
        <x:v>0.14</x:v>
      </x:c>
      <x:c r="D111" s="6" t="str">
        <x:v>效果抵抗</x:v>
      </x:c>
      <x:c r="E111" s="6" t="str">
        <x:v>https://raw.githubusercontent.com/Mar-7th/StarRailRes/dbe8cdfcfb0bf657b9fe1cf92d5537f118ccb487/index_new/cn/light_cone_ranks.json</x:v>
      </x:c>
    </x:row>
    <x:row r="112" ht="20" customHeight="1">
      <x:c r="A112" s="6" t="str">
        <x:v>21039_3</x:v>
      </x:c>
      <x:c r="B112" s="6" t="str">
        <x:v>StatusResistanceBase</x:v>
      </x:c>
      <x:c r="C112" s="6" t="n">
        <x:v>0.16</x:v>
      </x:c>
      <x:c r="D112" s="6" t="str">
        <x:v>效果抵抗</x:v>
      </x:c>
      <x:c r="E112" s="6" t="str">
        <x:v>https://raw.githubusercontent.com/Mar-7th/StarRailRes/dbe8cdfcfb0bf657b9fe1cf92d5537f118ccb487/index_new/cn/light_cone_ranks.json</x:v>
      </x:c>
    </x:row>
    <x:row r="113" ht="20" customHeight="1">
      <x:c r="A113" s="6" t="str">
        <x:v>21039_4</x:v>
      </x:c>
      <x:c r="B113" s="6" t="str">
        <x:v>StatusResistanceBase</x:v>
      </x:c>
      <x:c r="C113" s="6" t="n">
        <x:v>0.18</x:v>
      </x:c>
      <x:c r="D113" s="6" t="str">
        <x:v>效果抵抗</x:v>
      </x:c>
      <x:c r="E113" s="6" t="str">
        <x:v>https://raw.githubusercontent.com/Mar-7th/StarRailRes/dbe8cdfcfb0bf657b9fe1cf92d5537f118ccb487/index_new/cn/light_cone_ranks.json</x:v>
      </x:c>
    </x:row>
    <x:row r="114" ht="20" customHeight="1">
      <x:c r="A114" s="6" t="str">
        <x:v>21039_5</x:v>
      </x:c>
      <x:c r="B114" s="6" t="str">
        <x:v>StatusResistanceBase</x:v>
      </x:c>
      <x:c r="C114" s="6" t="n">
        <x:v>0.2</x:v>
      </x:c>
      <x:c r="D114" s="6" t="str">
        <x:v>效果抵抗</x:v>
      </x:c>
      <x:c r="E114" s="6" t="str">
        <x:v>https://raw.githubusercontent.com/Mar-7th/StarRailRes/dbe8cdfcfb0bf657b9fe1cf92d5537f118ccb487/index_new/cn/light_cone_ranks.json</x:v>
      </x:c>
    </x:row>
    <x:row r="115" ht="20" customHeight="1">
      <x:c r="A115" s="6" t="str">
        <x:v>21040_1</x:v>
      </x:c>
      <x:c r="B115" s="6" t="str">
        <x:v>AttackAddedRatio</x:v>
      </x:c>
      <x:c r="C115" s="6" t="n">
        <x:v>0.16</x:v>
      </x:c>
      <x:c r="D115" s="6" t="str">
        <x:v>攻击力</x:v>
      </x:c>
      <x:c r="E115" s="6" t="str">
        <x:v>https://raw.githubusercontent.com/Mar-7th/StarRailRes/dbe8cdfcfb0bf657b9fe1cf92d5537f118ccb487/index_new/cn/light_cone_ranks.json</x:v>
      </x:c>
    </x:row>
    <x:row r="116" ht="20" customHeight="1">
      <x:c r="A116" s="6" t="str">
        <x:v>21040_2</x:v>
      </x:c>
      <x:c r="B116" s="6" t="str">
        <x:v>AttackAddedRatio</x:v>
      </x:c>
      <x:c r="C116" s="6" t="n">
        <x:v>0.18</x:v>
      </x:c>
      <x:c r="D116" s="6" t="str">
        <x:v>攻击力</x:v>
      </x:c>
      <x:c r="E116" s="6" t="str">
        <x:v>https://raw.githubusercontent.com/Mar-7th/StarRailRes/dbe8cdfcfb0bf657b9fe1cf92d5537f118ccb487/index_new/cn/light_cone_ranks.json</x:v>
      </x:c>
    </x:row>
    <x:row r="117" ht="20" customHeight="1">
      <x:c r="A117" s="6" t="str">
        <x:v>21040_3</x:v>
      </x:c>
      <x:c r="B117" s="6" t="str">
        <x:v>AttackAddedRatio</x:v>
      </x:c>
      <x:c r="C117" s="6" t="n">
        <x:v>0.2</x:v>
      </x:c>
      <x:c r="D117" s="6" t="str">
        <x:v>攻击力</x:v>
      </x:c>
      <x:c r="E117" s="6" t="str">
        <x:v>https://raw.githubusercontent.com/Mar-7th/StarRailRes/dbe8cdfcfb0bf657b9fe1cf92d5537f118ccb487/index_new/cn/light_cone_ranks.json</x:v>
      </x:c>
    </x:row>
    <x:row r="118" ht="20" customHeight="1">
      <x:c r="A118" s="6" t="str">
        <x:v>21040_4</x:v>
      </x:c>
      <x:c r="B118" s="6" t="str">
        <x:v>AttackAddedRatio</x:v>
      </x:c>
      <x:c r="C118" s="6" t="n">
        <x:v>0.22</x:v>
      </x:c>
      <x:c r="D118" s="6" t="str">
        <x:v>攻击力</x:v>
      </x:c>
      <x:c r="E118" s="6" t="str">
        <x:v>https://raw.githubusercontent.com/Mar-7th/StarRailRes/dbe8cdfcfb0bf657b9fe1cf92d5537f118ccb487/index_new/cn/light_cone_ranks.json</x:v>
      </x:c>
    </x:row>
    <x:row r="119" ht="20" customHeight="1">
      <x:c r="A119" s="6" t="str">
        <x:v>21040_5</x:v>
      </x:c>
      <x:c r="B119" s="6" t="str">
        <x:v>AttackAddedRatio</x:v>
      </x:c>
      <x:c r="C119" s="6" t="n">
        <x:v>0.24</x:v>
      </x:c>
      <x:c r="D119" s="6" t="str">
        <x:v>攻击力</x:v>
      </x:c>
      <x:c r="E119" s="6" t="str">
        <x:v>https://raw.githubusercontent.com/Mar-7th/StarRailRes/dbe8cdfcfb0bf657b9fe1cf92d5537f118ccb487/index_new/cn/light_cone_ranks.json</x:v>
      </x:c>
    </x:row>
    <x:row r="120" ht="20" customHeight="1">
      <x:c r="A120" s="6" t="str">
        <x:v>21042_1</x:v>
      </x:c>
      <x:c r="B120" s="6" t="str">
        <x:v>BreakDamageAddedRatioBase</x:v>
      </x:c>
      <x:c r="C120" s="6" t="n">
        <x:v>0.28</x:v>
      </x:c>
      <x:c r="D120" s="6" t="str">
        <x:v>击破特攻</x:v>
      </x:c>
      <x:c r="E120" s="6" t="str">
        <x:v>https://raw.githubusercontent.com/Mar-7th/StarRailRes/dbe8cdfcfb0bf657b9fe1cf92d5537f118ccb487/index_new/cn/light_cone_ranks.json</x:v>
      </x:c>
    </x:row>
    <x:row r="121" ht="20" customHeight="1">
      <x:c r="A121" s="6" t="str">
        <x:v>21042_2</x:v>
      </x:c>
      <x:c r="B121" s="6" t="str">
        <x:v>BreakDamageAddedRatioBase</x:v>
      </x:c>
      <x:c r="C121" s="6" t="n">
        <x:v>0.35</x:v>
      </x:c>
      <x:c r="D121" s="6" t="str">
        <x:v>击破特攻</x:v>
      </x:c>
      <x:c r="E121" s="6" t="str">
        <x:v>https://raw.githubusercontent.com/Mar-7th/StarRailRes/dbe8cdfcfb0bf657b9fe1cf92d5537f118ccb487/index_new/cn/light_cone_ranks.json</x:v>
      </x:c>
    </x:row>
    <x:row r="122" ht="20" customHeight="1">
      <x:c r="A122" s="6" t="str">
        <x:v>21042_3</x:v>
      </x:c>
      <x:c r="B122" s="6" t="str">
        <x:v>BreakDamageAddedRatioBase</x:v>
      </x:c>
      <x:c r="C122" s="6" t="n">
        <x:v>0.42</x:v>
      </x:c>
      <x:c r="D122" s="6" t="str">
        <x:v>击破特攻</x:v>
      </x:c>
      <x:c r="E122" s="6" t="str">
        <x:v>https://raw.githubusercontent.com/Mar-7th/StarRailRes/dbe8cdfcfb0bf657b9fe1cf92d5537f118ccb487/index_new/cn/light_cone_ranks.json</x:v>
      </x:c>
    </x:row>
    <x:row r="123" ht="20" customHeight="1">
      <x:c r="A123" s="6" t="str">
        <x:v>21042_4</x:v>
      </x:c>
      <x:c r="B123" s="6" t="str">
        <x:v>BreakDamageAddedRatioBase</x:v>
      </x:c>
      <x:c r="C123" s="6" t="n">
        <x:v>0.49</x:v>
      </x:c>
      <x:c r="D123" s="6" t="str">
        <x:v>击破特攻</x:v>
      </x:c>
      <x:c r="E123" s="6" t="str">
        <x:v>https://raw.githubusercontent.com/Mar-7th/StarRailRes/dbe8cdfcfb0bf657b9fe1cf92d5537f118ccb487/index_new/cn/light_cone_ranks.json</x:v>
      </x:c>
    </x:row>
    <x:row r="124" ht="20" customHeight="1">
      <x:c r="A124" s="6" t="str">
        <x:v>21042_5</x:v>
      </x:c>
      <x:c r="B124" s="6" t="str">
        <x:v>BreakDamageAddedRatioBase</x:v>
      </x:c>
      <x:c r="C124" s="6" t="n">
        <x:v>0.56</x:v>
      </x:c>
      <x:c r="D124" s="6" t="str">
        <x:v>击破特攻</x:v>
      </x:c>
      <x:c r="E124" s="6" t="str">
        <x:v>https://raw.githubusercontent.com/Mar-7th/StarRailRes/dbe8cdfcfb0bf657b9fe1cf92d5537f118ccb487/index_new/cn/light_cone_ranks.json</x:v>
      </x:c>
    </x:row>
    <x:row r="125" ht="20" customHeight="1">
      <x:c r="A125" s="6" t="str">
        <x:v>21043_1</x:v>
      </x:c>
      <x:c r="B125" s="6" t="str">
        <x:v>DefenceAddedRatio</x:v>
      </x:c>
      <x:c r="C125" s="6" t="n">
        <x:v>0.16</x:v>
      </x:c>
      <x:c r="D125" s="6" t="str">
        <x:v>防御力</x:v>
      </x:c>
      <x:c r="E125" s="6" t="str">
        <x:v>https://raw.githubusercontent.com/Mar-7th/StarRailRes/dbe8cdfcfb0bf657b9fe1cf92d5537f118ccb487/index_new/cn/light_cone_ranks.json</x:v>
      </x:c>
    </x:row>
    <x:row r="126" ht="20" customHeight="1">
      <x:c r="A126" s="6" t="str">
        <x:v>21043_2</x:v>
      </x:c>
      <x:c r="B126" s="6" t="str">
        <x:v>DefenceAddedRatio</x:v>
      </x:c>
      <x:c r="C126" s="6" t="n">
        <x:v>0.2</x:v>
      </x:c>
      <x:c r="D126" s="6" t="str">
        <x:v>防御力</x:v>
      </x:c>
      <x:c r="E126" s="6" t="str">
        <x:v>https://raw.githubusercontent.com/Mar-7th/StarRailRes/dbe8cdfcfb0bf657b9fe1cf92d5537f118ccb487/index_new/cn/light_cone_ranks.json</x:v>
      </x:c>
    </x:row>
    <x:row r="127" ht="20" customHeight="1">
      <x:c r="A127" s="6" t="str">
        <x:v>21043_3</x:v>
      </x:c>
      <x:c r="B127" s="6" t="str">
        <x:v>DefenceAddedRatio</x:v>
      </x:c>
      <x:c r="C127" s="6" t="n">
        <x:v>0.24</x:v>
      </x:c>
      <x:c r="D127" s="6" t="str">
        <x:v>防御力</x:v>
      </x:c>
      <x:c r="E127" s="6" t="str">
        <x:v>https://raw.githubusercontent.com/Mar-7th/StarRailRes/dbe8cdfcfb0bf657b9fe1cf92d5537f118ccb487/index_new/cn/light_cone_ranks.json</x:v>
      </x:c>
    </x:row>
    <x:row r="128" ht="20" customHeight="1">
      <x:c r="A128" s="6" t="str">
        <x:v>21043_4</x:v>
      </x:c>
      <x:c r="B128" s="6" t="str">
        <x:v>DefenceAddedRatio</x:v>
      </x:c>
      <x:c r="C128" s="6" t="n">
        <x:v>0.28</x:v>
      </x:c>
      <x:c r="D128" s="6" t="str">
        <x:v>防御力</x:v>
      </x:c>
      <x:c r="E128" s="6" t="str">
        <x:v>https://raw.githubusercontent.com/Mar-7th/StarRailRes/dbe8cdfcfb0bf657b9fe1cf92d5537f118ccb487/index_new/cn/light_cone_ranks.json</x:v>
      </x:c>
    </x:row>
    <x:row r="129" ht="20" customHeight="1">
      <x:c r="A129" s="6" t="str">
        <x:v>21043_5</x:v>
      </x:c>
      <x:c r="B129" s="6" t="str">
        <x:v>DefenceAddedRatio</x:v>
      </x:c>
      <x:c r="C129" s="6" t="n">
        <x:v>0.32</x:v>
      </x:c>
      <x:c r="D129" s="6" t="str">
        <x:v>防御力</x:v>
      </x:c>
      <x:c r="E129" s="6" t="str">
        <x:v>https://raw.githubusercontent.com/Mar-7th/StarRailRes/dbe8cdfcfb0bf657b9fe1cf92d5537f118ccb487/index_new/cn/light_cone_ranks.json</x:v>
      </x:c>
    </x:row>
    <x:row r="130" ht="20" customHeight="1">
      <x:c r="A130" s="6" t="str">
        <x:v>21044_1</x:v>
      </x:c>
      <x:c r="B130" s="6" t="str">
        <x:v>CriticalChanceBase</x:v>
      </x:c>
      <x:c r="C130" s="6" t="n">
        <x:v>0.08</x:v>
      </x:c>
      <x:c r="D130" s="6" t="str">
        <x:v>暴击率</x:v>
      </x:c>
      <x:c r="E130" s="6" t="str">
        <x:v>https://raw.githubusercontent.com/Mar-7th/StarRailRes/dbe8cdfcfb0bf657b9fe1cf92d5537f118ccb487/index_new/cn/light_cone_ranks.json</x:v>
      </x:c>
    </x:row>
    <x:row r="131" ht="20" customHeight="1">
      <x:c r="A131" s="6" t="str">
        <x:v>21044_2</x:v>
      </x:c>
      <x:c r="B131" s="6" t="str">
        <x:v>CriticalChanceBase</x:v>
      </x:c>
      <x:c r="C131" s="6" t="n">
        <x:v>0.1</x:v>
      </x:c>
      <x:c r="D131" s="6" t="str">
        <x:v>暴击率</x:v>
      </x:c>
      <x:c r="E131" s="6" t="str">
        <x:v>https://raw.githubusercontent.com/Mar-7th/StarRailRes/dbe8cdfcfb0bf657b9fe1cf92d5537f118ccb487/index_new/cn/light_cone_ranks.json</x:v>
      </x:c>
    </x:row>
    <x:row r="132" ht="20" customHeight="1">
      <x:c r="A132" s="6" t="str">
        <x:v>21044_3</x:v>
      </x:c>
      <x:c r="B132" s="6" t="str">
        <x:v>CriticalChanceBase</x:v>
      </x:c>
      <x:c r="C132" s="6" t="n">
        <x:v>0.12</x:v>
      </x:c>
      <x:c r="D132" s="6" t="str">
        <x:v>暴击率</x:v>
      </x:c>
      <x:c r="E132" s="6" t="str">
        <x:v>https://raw.githubusercontent.com/Mar-7th/StarRailRes/dbe8cdfcfb0bf657b9fe1cf92d5537f118ccb487/index_new/cn/light_cone_ranks.json</x:v>
      </x:c>
    </x:row>
    <x:row r="133" ht="20" customHeight="1">
      <x:c r="A133" s="6" t="str">
        <x:v>21044_4</x:v>
      </x:c>
      <x:c r="B133" s="6" t="str">
        <x:v>CriticalChanceBase</x:v>
      </x:c>
      <x:c r="C133" s="6" t="n">
        <x:v>0.14</x:v>
      </x:c>
      <x:c r="D133" s="6" t="str">
        <x:v>暴击率</x:v>
      </x:c>
      <x:c r="E133" s="6" t="str">
        <x:v>https://raw.githubusercontent.com/Mar-7th/StarRailRes/dbe8cdfcfb0bf657b9fe1cf92d5537f118ccb487/index_new/cn/light_cone_ranks.json</x:v>
      </x:c>
    </x:row>
    <x:row r="134" ht="20" customHeight="1">
      <x:c r="A134" s="6" t="str">
        <x:v>21044_5</x:v>
      </x:c>
      <x:c r="B134" s="6" t="str">
        <x:v>CriticalChanceBase</x:v>
      </x:c>
      <x:c r="C134" s="6" t="n">
        <x:v>0.16</x:v>
      </x:c>
      <x:c r="D134" s="6" t="str">
        <x:v>暴击率</x:v>
      </x:c>
      <x:c r="E134" s="6" t="str">
        <x:v>https://raw.githubusercontent.com/Mar-7th/StarRailRes/dbe8cdfcfb0bf657b9fe1cf92d5537f118ccb487/index_new/cn/light_cone_ranks.json</x:v>
      </x:c>
    </x:row>
    <x:row r="135" ht="20" customHeight="1">
      <x:c r="A135" s="6" t="str">
        <x:v>21045_1</x:v>
      </x:c>
      <x:c r="B135" s="6" t="str">
        <x:v>BreakDamageAddedRatioBase</x:v>
      </x:c>
      <x:c r="C135" s="6" t="n">
        <x:v>0.28</x:v>
      </x:c>
      <x:c r="D135" s="6" t="str">
        <x:v>击破特攻</x:v>
      </x:c>
      <x:c r="E135" s="6" t="str">
        <x:v>https://raw.githubusercontent.com/Mar-7th/StarRailRes/dbe8cdfcfb0bf657b9fe1cf92d5537f118ccb487/index_new/cn/light_cone_ranks.json</x:v>
      </x:c>
    </x:row>
    <x:row r="136" ht="20" customHeight="1">
      <x:c r="A136" s="6" t="str">
        <x:v>21045_2</x:v>
      </x:c>
      <x:c r="B136" s="6" t="str">
        <x:v>BreakDamageAddedRatioBase</x:v>
      </x:c>
      <x:c r="C136" s="6" t="n">
        <x:v>0.35</x:v>
      </x:c>
      <x:c r="D136" s="6" t="str">
        <x:v>击破特攻</x:v>
      </x:c>
      <x:c r="E136" s="6" t="str">
        <x:v>https://raw.githubusercontent.com/Mar-7th/StarRailRes/dbe8cdfcfb0bf657b9fe1cf92d5537f118ccb487/index_new/cn/light_cone_ranks.json</x:v>
      </x:c>
    </x:row>
    <x:row r="137" ht="20" customHeight="1">
      <x:c r="A137" s="6" t="str">
        <x:v>21045_3</x:v>
      </x:c>
      <x:c r="B137" s="6" t="str">
        <x:v>BreakDamageAddedRatioBase</x:v>
      </x:c>
      <x:c r="C137" s="6" t="n">
        <x:v>0.42</x:v>
      </x:c>
      <x:c r="D137" s="6" t="str">
        <x:v>击破特攻</x:v>
      </x:c>
      <x:c r="E137" s="6" t="str">
        <x:v>https://raw.githubusercontent.com/Mar-7th/StarRailRes/dbe8cdfcfb0bf657b9fe1cf92d5537f118ccb487/index_new/cn/light_cone_ranks.json</x:v>
      </x:c>
    </x:row>
    <x:row r="138" ht="20" customHeight="1">
      <x:c r="A138" s="6" t="str">
        <x:v>21045_4</x:v>
      </x:c>
      <x:c r="B138" s="6" t="str">
        <x:v>BreakDamageAddedRatioBase</x:v>
      </x:c>
      <x:c r="C138" s="6" t="n">
        <x:v>0.49</x:v>
      </x:c>
      <x:c r="D138" s="6" t="str">
        <x:v>击破特攻</x:v>
      </x:c>
      <x:c r="E138" s="6" t="str">
        <x:v>https://raw.githubusercontent.com/Mar-7th/StarRailRes/dbe8cdfcfb0bf657b9fe1cf92d5537f118ccb487/index_new/cn/light_cone_ranks.json</x:v>
      </x:c>
    </x:row>
    <x:row r="139" ht="20" customHeight="1">
      <x:c r="A139" s="6" t="str">
        <x:v>21045_5</x:v>
      </x:c>
      <x:c r="B139" s="6" t="str">
        <x:v>BreakDamageAddedRatioBase</x:v>
      </x:c>
      <x:c r="C139" s="6" t="n">
        <x:v>0.56</x:v>
      </x:c>
      <x:c r="D139" s="6" t="str">
        <x:v>击破特攻</x:v>
      </x:c>
      <x:c r="E139" s="6" t="str">
        <x:v>https://raw.githubusercontent.com/Mar-7th/StarRailRes/dbe8cdfcfb0bf657b9fe1cf92d5537f118ccb487/index_new/cn/light_cone_ranks.json</x:v>
      </x:c>
    </x:row>
    <x:row r="140" ht="20" customHeight="1">
      <x:c r="A140" s="6" t="str">
        <x:v>21046_1</x:v>
      </x:c>
      <x:c r="B140" s="6" t="str">
        <x:v>AttackAddedRatio</x:v>
      </x:c>
      <x:c r="C140" s="6" t="n">
        <x:v>0.16</x:v>
      </x:c>
      <x:c r="D140" s="6" t="str">
        <x:v>攻击力</x:v>
      </x:c>
      <x:c r="E140" s="6" t="str">
        <x:v>https://raw.githubusercontent.com/Mar-7th/StarRailRes/dbe8cdfcfb0bf657b9fe1cf92d5537f118ccb487/index_new/cn/light_cone_ranks.json</x:v>
      </x:c>
    </x:row>
    <x:row r="141" ht="20" customHeight="1">
      <x:c r="A141" s="6" t="str">
        <x:v>21046_2</x:v>
      </x:c>
      <x:c r="B141" s="6" t="str">
        <x:v>AttackAddedRatio</x:v>
      </x:c>
      <x:c r="C141" s="6" t="n">
        <x:v>0.2</x:v>
      </x:c>
      <x:c r="D141" s="6" t="str">
        <x:v>攻击力</x:v>
      </x:c>
      <x:c r="E141" s="6" t="str">
        <x:v>https://raw.githubusercontent.com/Mar-7th/StarRailRes/dbe8cdfcfb0bf657b9fe1cf92d5537f118ccb487/index_new/cn/light_cone_ranks.json</x:v>
      </x:c>
    </x:row>
    <x:row r="142" ht="20" customHeight="1">
      <x:c r="A142" s="6" t="str">
        <x:v>21046_3</x:v>
      </x:c>
      <x:c r="B142" s="6" t="str">
        <x:v>AttackAddedRatio</x:v>
      </x:c>
      <x:c r="C142" s="6" t="n">
        <x:v>0.24</x:v>
      </x:c>
      <x:c r="D142" s="6" t="str">
        <x:v>攻击力</x:v>
      </x:c>
      <x:c r="E142" s="6" t="str">
        <x:v>https://raw.githubusercontent.com/Mar-7th/StarRailRes/dbe8cdfcfb0bf657b9fe1cf92d5537f118ccb487/index_new/cn/light_cone_ranks.json</x:v>
      </x:c>
    </x:row>
    <x:row r="143" ht="20" customHeight="1">
      <x:c r="A143" s="6" t="str">
        <x:v>21046_4</x:v>
      </x:c>
      <x:c r="B143" s="6" t="str">
        <x:v>AttackAddedRatio</x:v>
      </x:c>
      <x:c r="C143" s="6" t="n">
        <x:v>0.28</x:v>
      </x:c>
      <x:c r="D143" s="6" t="str">
        <x:v>攻击力</x:v>
      </x:c>
      <x:c r="E143" s="6" t="str">
        <x:v>https://raw.githubusercontent.com/Mar-7th/StarRailRes/dbe8cdfcfb0bf657b9fe1cf92d5537f118ccb487/index_new/cn/light_cone_ranks.json</x:v>
      </x:c>
    </x:row>
    <x:row r="144" ht="20" customHeight="1">
      <x:c r="A144" s="6" t="str">
        <x:v>21046_5</x:v>
      </x:c>
      <x:c r="B144" s="6" t="str">
        <x:v>AttackAddedRatio</x:v>
      </x:c>
      <x:c r="C144" s="6" t="n">
        <x:v>0.32</x:v>
      </x:c>
      <x:c r="D144" s="6" t="str">
        <x:v>攻击力</x:v>
      </x:c>
      <x:c r="E144" s="6" t="str">
        <x:v>https://raw.githubusercontent.com/Mar-7th/StarRailRes/dbe8cdfcfb0bf657b9fe1cf92d5537f118ccb487/index_new/cn/light_cone_ranks.json</x:v>
      </x:c>
    </x:row>
    <x:row r="145" ht="20" customHeight="1">
      <x:c r="A145" s="6" t="str">
        <x:v>21047_1</x:v>
      </x:c>
      <x:c r="B145" s="6" t="str">
        <x:v>BreakDamageAddedRatioBase</x:v>
      </x:c>
      <x:c r="C145" s="6" t="n">
        <x:v>0.28</x:v>
      </x:c>
      <x:c r="D145" s="6" t="str">
        <x:v>击破特攻</x:v>
      </x:c>
      <x:c r="E145" s="6" t="str">
        <x:v>https://raw.githubusercontent.com/Mar-7th/StarRailRes/dbe8cdfcfb0bf657b9fe1cf92d5537f118ccb487/index_new/cn/light_cone_ranks.json</x:v>
      </x:c>
    </x:row>
    <x:row r="146" ht="20" customHeight="1">
      <x:c r="A146" s="6" t="str">
        <x:v>21047_2</x:v>
      </x:c>
      <x:c r="B146" s="6" t="str">
        <x:v>BreakDamageAddedRatioBase</x:v>
      </x:c>
      <x:c r="C146" s="6" t="n">
        <x:v>0.35</x:v>
      </x:c>
      <x:c r="D146" s="6" t="str">
        <x:v>击破特攻</x:v>
      </x:c>
      <x:c r="E146" s="6" t="str">
        <x:v>https://raw.githubusercontent.com/Mar-7th/StarRailRes/dbe8cdfcfb0bf657b9fe1cf92d5537f118ccb487/index_new/cn/light_cone_ranks.json</x:v>
      </x:c>
    </x:row>
    <x:row r="147" ht="20" customHeight="1">
      <x:c r="A147" s="6" t="str">
        <x:v>21047_3</x:v>
      </x:c>
      <x:c r="B147" s="6" t="str">
        <x:v>BreakDamageAddedRatioBase</x:v>
      </x:c>
      <x:c r="C147" s="6" t="n">
        <x:v>0.42</x:v>
      </x:c>
      <x:c r="D147" s="6" t="str">
        <x:v>击破特攻</x:v>
      </x:c>
      <x:c r="E147" s="6" t="str">
        <x:v>https://raw.githubusercontent.com/Mar-7th/StarRailRes/dbe8cdfcfb0bf657b9fe1cf92d5537f118ccb487/index_new/cn/light_cone_ranks.json</x:v>
      </x:c>
    </x:row>
    <x:row r="148" ht="20" customHeight="1">
      <x:c r="A148" s="6" t="str">
        <x:v>21047_4</x:v>
      </x:c>
      <x:c r="B148" s="6" t="str">
        <x:v>BreakDamageAddedRatioBase</x:v>
      </x:c>
      <x:c r="C148" s="6" t="n">
        <x:v>0.49</x:v>
      </x:c>
      <x:c r="D148" s="6" t="str">
        <x:v>击破特攻</x:v>
      </x:c>
      <x:c r="E148" s="6" t="str">
        <x:v>https://raw.githubusercontent.com/Mar-7th/StarRailRes/dbe8cdfcfb0bf657b9fe1cf92d5537f118ccb487/index_new/cn/light_cone_ranks.json</x:v>
      </x:c>
    </x:row>
    <x:row r="149" ht="20" customHeight="1">
      <x:c r="A149" s="6" t="str">
        <x:v>21047_5</x:v>
      </x:c>
      <x:c r="B149" s="6" t="str">
        <x:v>BreakDamageAddedRatioBase</x:v>
      </x:c>
      <x:c r="C149" s="6" t="n">
        <x:v>0.56</x:v>
      </x:c>
      <x:c r="D149" s="6" t="str">
        <x:v>击破特攻</x:v>
      </x:c>
      <x:c r="E149" s="6" t="str">
        <x:v>https://raw.githubusercontent.com/Mar-7th/StarRailRes/dbe8cdfcfb0bf657b9fe1cf92d5537f118ccb487/index_new/cn/light_cone_ranks.json</x:v>
      </x:c>
    </x:row>
    <x:row r="150" ht="20" customHeight="1">
      <x:c r="A150" s="6" t="str">
        <x:v>21048_1</x:v>
      </x:c>
      <x:c r="B150" s="6" t="str">
        <x:v>SpeedAddedRatio</x:v>
      </x:c>
      <x:c r="C150" s="6" t="n">
        <x:v>0.08</x:v>
      </x:c>
      <x:c r="D150" s="6" t="str">
        <x:v>速度</x:v>
      </x:c>
      <x:c r="E150" s="6" t="str">
        <x:v>https://raw.githubusercontent.com/Mar-7th/StarRailRes/dbe8cdfcfb0bf657b9fe1cf92d5537f118ccb487/index_new/cn/light_cone_ranks.json</x:v>
      </x:c>
    </x:row>
    <x:row r="151" ht="20" customHeight="1">
      <x:c r="A151" s="6" t="str">
        <x:v>21048_2</x:v>
      </x:c>
      <x:c r="B151" s="6" t="str">
        <x:v>SpeedAddedRatio</x:v>
      </x:c>
      <x:c r="C151" s="6" t="n">
        <x:v>0.09</x:v>
      </x:c>
      <x:c r="D151" s="6" t="str">
        <x:v>速度</x:v>
      </x:c>
      <x:c r="E151" s="6" t="str">
        <x:v>https://raw.githubusercontent.com/Mar-7th/StarRailRes/dbe8cdfcfb0bf657b9fe1cf92d5537f118ccb487/index_new/cn/light_cone_ranks.json</x:v>
      </x:c>
    </x:row>
    <x:row r="152" ht="20" customHeight="1">
      <x:c r="A152" s="6" t="str">
        <x:v>21048_3</x:v>
      </x:c>
      <x:c r="B152" s="6" t="str">
        <x:v>SpeedAddedRatio</x:v>
      </x:c>
      <x:c r="C152" s="6" t="n">
        <x:v>0.1</x:v>
      </x:c>
      <x:c r="D152" s="6" t="str">
        <x:v>速度</x:v>
      </x:c>
      <x:c r="E152" s="6" t="str">
        <x:v>https://raw.githubusercontent.com/Mar-7th/StarRailRes/dbe8cdfcfb0bf657b9fe1cf92d5537f118ccb487/index_new/cn/light_cone_ranks.json</x:v>
      </x:c>
    </x:row>
    <x:row r="153" ht="20" customHeight="1">
      <x:c r="A153" s="6" t="str">
        <x:v>21048_4</x:v>
      </x:c>
      <x:c r="B153" s="6" t="str">
        <x:v>SpeedAddedRatio</x:v>
      </x:c>
      <x:c r="C153" s="6" t="n">
        <x:v>0.11</x:v>
      </x:c>
      <x:c r="D153" s="6" t="str">
        <x:v>速度</x:v>
      </x:c>
      <x:c r="E153" s="6" t="str">
        <x:v>https://raw.githubusercontent.com/Mar-7th/StarRailRes/dbe8cdfcfb0bf657b9fe1cf92d5537f118ccb487/index_new/cn/light_cone_ranks.json</x:v>
      </x:c>
    </x:row>
    <x:row r="154" ht="20" customHeight="1">
      <x:c r="A154" s="6" t="str">
        <x:v>21048_5</x:v>
      </x:c>
      <x:c r="B154" s="6" t="str">
        <x:v>SpeedAddedRatio</x:v>
      </x:c>
      <x:c r="C154" s="6" t="n">
        <x:v>0.12</x:v>
      </x:c>
      <x:c r="D154" s="6" t="str">
        <x:v>速度</x:v>
      </x:c>
      <x:c r="E154" s="6" t="str">
        <x:v>https://raw.githubusercontent.com/Mar-7th/StarRailRes/dbe8cdfcfb0bf657b9fe1cf92d5537f118ccb487/index_new/cn/light_cone_ranks.json</x:v>
      </x:c>
    </x:row>
    <x:row r="155" ht="20" customHeight="1">
      <x:c r="A155" s="6" t="str">
        <x:v>21050_1</x:v>
      </x:c>
      <x:c r="B155" s="6" t="str">
        <x:v>CriticalDamageBase</x:v>
      </x:c>
      <x:c r="C155" s="6" t="n">
        <x:v>0.12</x:v>
      </x:c>
      <x:c r="D155" s="6" t="str">
        <x:v>暴击伤害</x:v>
      </x:c>
      <x:c r="E155" s="6" t="str">
        <x:v>https://raw.githubusercontent.com/Mar-7th/StarRailRes/dbe8cdfcfb0bf657b9fe1cf92d5537f118ccb487/index_new/cn/light_cone_ranks.json</x:v>
      </x:c>
    </x:row>
    <x:row r="156" ht="20" customHeight="1">
      <x:c r="A156" s="6" t="str">
        <x:v>21050_2</x:v>
      </x:c>
      <x:c r="B156" s="6" t="str">
        <x:v>CriticalDamageBase</x:v>
      </x:c>
      <x:c r="C156" s="6" t="n">
        <x:v>0.15</x:v>
      </x:c>
      <x:c r="D156" s="6" t="str">
        <x:v>暴击伤害</x:v>
      </x:c>
      <x:c r="E156" s="6" t="str">
        <x:v>https://raw.githubusercontent.com/Mar-7th/StarRailRes/dbe8cdfcfb0bf657b9fe1cf92d5537f118ccb487/index_new/cn/light_cone_ranks.json</x:v>
      </x:c>
    </x:row>
    <x:row r="157" ht="20" customHeight="1">
      <x:c r="A157" s="6" t="str">
        <x:v>21050_3</x:v>
      </x:c>
      <x:c r="B157" s="6" t="str">
        <x:v>CriticalDamageBase</x:v>
      </x:c>
      <x:c r="C157" s="6" t="n">
        <x:v>0.18</x:v>
      </x:c>
      <x:c r="D157" s="6" t="str">
        <x:v>暴击伤害</x:v>
      </x:c>
      <x:c r="E157" s="6" t="str">
        <x:v>https://raw.githubusercontent.com/Mar-7th/StarRailRes/dbe8cdfcfb0bf657b9fe1cf92d5537f118ccb487/index_new/cn/light_cone_ranks.json</x:v>
      </x:c>
    </x:row>
    <x:row r="158" ht="20" customHeight="1">
      <x:c r="A158" s="6" t="str">
        <x:v>21050_4</x:v>
      </x:c>
      <x:c r="B158" s="6" t="str">
        <x:v>CriticalDamageBase</x:v>
      </x:c>
      <x:c r="C158" s="6" t="n">
        <x:v>0.21</x:v>
      </x:c>
      <x:c r="D158" s="6" t="str">
        <x:v>暴击伤害</x:v>
      </x:c>
      <x:c r="E158" s="6" t="str">
        <x:v>https://raw.githubusercontent.com/Mar-7th/StarRailRes/dbe8cdfcfb0bf657b9fe1cf92d5537f118ccb487/index_new/cn/light_cone_ranks.json</x:v>
      </x:c>
    </x:row>
    <x:row r="159" ht="20" customHeight="1">
      <x:c r="A159" s="6" t="str">
        <x:v>21050_5</x:v>
      </x:c>
      <x:c r="B159" s="6" t="str">
        <x:v>CriticalDamageBase</x:v>
      </x:c>
      <x:c r="C159" s="6" t="n">
        <x:v>0.24</x:v>
      </x:c>
      <x:c r="D159" s="6" t="str">
        <x:v>暴击伤害</x:v>
      </x:c>
      <x:c r="E159" s="6" t="str">
        <x:v>https://raw.githubusercontent.com/Mar-7th/StarRailRes/dbe8cdfcfb0bf657b9fe1cf92d5537f118ccb487/index_new/cn/light_cone_ranks.json</x:v>
      </x:c>
    </x:row>
    <x:row r="160" ht="20" customHeight="1">
      <x:c r="A160" s="6" t="str">
        <x:v>21051_1</x:v>
      </x:c>
      <x:c r="B160" s="6" t="str">
        <x:v>AttackAddedRatio</x:v>
      </x:c>
      <x:c r="C160" s="6" t="n">
        <x:v>0.16</x:v>
      </x:c>
      <x:c r="D160" s="6" t="str">
        <x:v>攻击力</x:v>
      </x:c>
      <x:c r="E160" s="6" t="str">
        <x:v>https://raw.githubusercontent.com/Mar-7th/StarRailRes/dbe8cdfcfb0bf657b9fe1cf92d5537f118ccb487/index_new/cn/light_cone_ranks.json</x:v>
      </x:c>
    </x:row>
    <x:row r="161" ht="20" customHeight="1">
      <x:c r="A161" s="6" t="str">
        <x:v>21051_2</x:v>
      </x:c>
      <x:c r="B161" s="6" t="str">
        <x:v>AttackAddedRatio</x:v>
      </x:c>
      <x:c r="C161" s="6" t="n">
        <x:v>0.2</x:v>
      </x:c>
      <x:c r="D161" s="6" t="str">
        <x:v>攻击力</x:v>
      </x:c>
      <x:c r="E161" s="6" t="str">
        <x:v>https://raw.githubusercontent.com/Mar-7th/StarRailRes/dbe8cdfcfb0bf657b9fe1cf92d5537f118ccb487/index_new/cn/light_cone_ranks.json</x:v>
      </x:c>
    </x:row>
    <x:row r="162" ht="20" customHeight="1">
      <x:c r="A162" s="6" t="str">
        <x:v>21051_3</x:v>
      </x:c>
      <x:c r="B162" s="6" t="str">
        <x:v>AttackAddedRatio</x:v>
      </x:c>
      <x:c r="C162" s="6" t="n">
        <x:v>0.24</x:v>
      </x:c>
      <x:c r="D162" s="6" t="str">
        <x:v>攻击力</x:v>
      </x:c>
      <x:c r="E162" s="6" t="str">
        <x:v>https://raw.githubusercontent.com/Mar-7th/StarRailRes/dbe8cdfcfb0bf657b9fe1cf92d5537f118ccb487/index_new/cn/light_cone_ranks.json</x:v>
      </x:c>
    </x:row>
    <x:row r="163" ht="20" customHeight="1">
      <x:c r="A163" s="6" t="str">
        <x:v>21051_4</x:v>
      </x:c>
      <x:c r="B163" s="6" t="str">
        <x:v>AttackAddedRatio</x:v>
      </x:c>
      <x:c r="C163" s="6" t="n">
        <x:v>0.28</x:v>
      </x:c>
      <x:c r="D163" s="6" t="str">
        <x:v>攻击力</x:v>
      </x:c>
      <x:c r="E163" s="6" t="str">
        <x:v>https://raw.githubusercontent.com/Mar-7th/StarRailRes/dbe8cdfcfb0bf657b9fe1cf92d5537f118ccb487/index_new/cn/light_cone_ranks.json</x:v>
      </x:c>
    </x:row>
    <x:row r="164" ht="20" customHeight="1">
      <x:c r="A164" s="6" t="str">
        <x:v>21051_5</x:v>
      </x:c>
      <x:c r="B164" s="6" t="str">
        <x:v>AttackAddedRatio</x:v>
      </x:c>
      <x:c r="C164" s="6" t="n">
        <x:v>0.32</x:v>
      </x:c>
      <x:c r="D164" s="6" t="str">
        <x:v>攻击力</x:v>
      </x:c>
      <x:c r="E164" s="6" t="str">
        <x:v>https://raw.githubusercontent.com/Mar-7th/StarRailRes/dbe8cdfcfb0bf657b9fe1cf92d5537f118ccb487/index_new/cn/light_cone_ranks.json</x:v>
      </x:c>
    </x:row>
    <x:row r="165" ht="20" customHeight="1">
      <x:c r="A165" s="6" t="str">
        <x:v>21052_1</x:v>
      </x:c>
      <x:c r="B165" s="6" t="str">
        <x:v>CriticalChanceBase</x:v>
      </x:c>
      <x:c r="C165" s="6" t="n">
        <x:v>0.12</x:v>
      </x:c>
      <x:c r="D165" s="6" t="str">
        <x:v>暴击率</x:v>
      </x:c>
      <x:c r="E165" s="6" t="str">
        <x:v>https://raw.githubusercontent.com/Mar-7th/StarRailRes/dbe8cdfcfb0bf657b9fe1cf92d5537f118ccb487/index_new/cn/light_cone_ranks.json</x:v>
      </x:c>
    </x:row>
    <x:row r="166" ht="20" customHeight="1">
      <x:c r="A166" s="6" t="str">
        <x:v>21052_2</x:v>
      </x:c>
      <x:c r="B166" s="6" t="str">
        <x:v>CriticalChanceBase</x:v>
      </x:c>
      <x:c r="C166" s="6" t="n">
        <x:v>0.14</x:v>
      </x:c>
      <x:c r="D166" s="6" t="str">
        <x:v>暴击率</x:v>
      </x:c>
      <x:c r="E166" s="6" t="str">
        <x:v>https://raw.githubusercontent.com/Mar-7th/StarRailRes/dbe8cdfcfb0bf657b9fe1cf92d5537f118ccb487/index_new/cn/light_cone_ranks.json</x:v>
      </x:c>
    </x:row>
    <x:row r="167" ht="20" customHeight="1">
      <x:c r="A167" s="6" t="str">
        <x:v>21052_3</x:v>
      </x:c>
      <x:c r="B167" s="6" t="str">
        <x:v>CriticalChanceBase</x:v>
      </x:c>
      <x:c r="C167" s="6" t="n">
        <x:v>0.16</x:v>
      </x:c>
      <x:c r="D167" s="6" t="str">
        <x:v>暴击率</x:v>
      </x:c>
      <x:c r="E167" s="6" t="str">
        <x:v>https://raw.githubusercontent.com/Mar-7th/StarRailRes/dbe8cdfcfb0bf657b9fe1cf92d5537f118ccb487/index_new/cn/light_cone_ranks.json</x:v>
      </x:c>
    </x:row>
    <x:row r="168" ht="20" customHeight="1">
      <x:c r="A168" s="6" t="str">
        <x:v>21052_4</x:v>
      </x:c>
      <x:c r="B168" s="6" t="str">
        <x:v>CriticalChanceBase</x:v>
      </x:c>
      <x:c r="C168" s="6" t="n">
        <x:v>0.18</x:v>
      </x:c>
      <x:c r="D168" s="6" t="str">
        <x:v>暴击率</x:v>
      </x:c>
      <x:c r="E168" s="6" t="str">
        <x:v>https://raw.githubusercontent.com/Mar-7th/StarRailRes/dbe8cdfcfb0bf657b9fe1cf92d5537f118ccb487/index_new/cn/light_cone_ranks.json</x:v>
      </x:c>
    </x:row>
    <x:row r="169" ht="20" customHeight="1">
      <x:c r="A169" s="6" t="str">
        <x:v>21052_5</x:v>
      </x:c>
      <x:c r="B169" s="6" t="str">
        <x:v>CriticalChanceBase</x:v>
      </x:c>
      <x:c r="C169" s="6" t="n">
        <x:v>0.2</x:v>
      </x:c>
      <x:c r="D169" s="6" t="str">
        <x:v>暴击率</x:v>
      </x:c>
      <x:c r="E169" s="6" t="str">
        <x:v>https://raw.githubusercontent.com/Mar-7th/StarRailRes/dbe8cdfcfb0bf657b9fe1cf92d5537f118ccb487/index_new/cn/light_cone_ranks.json</x:v>
      </x:c>
    </x:row>
    <x:row r="170" ht="20" customHeight="1">
      <x:c r="A170" s="6" t="str">
        <x:v>21054_1</x:v>
      </x:c>
      <x:c r="B170" s="6" t="str">
        <x:v>HPAddedRatio</x:v>
      </x:c>
      <x:c r="C170" s="6" t="n">
        <x:v>0.16</x:v>
      </x:c>
      <x:c r="D170" s="6" t="str">
        <x:v>生命值</x:v>
      </x:c>
      <x:c r="E170" s="6" t="str">
        <x:v>https://raw.githubusercontent.com/Mar-7th/StarRailRes/dbe8cdfcfb0bf657b9fe1cf92d5537f118ccb487/index_new/cn/light_cone_ranks.json</x:v>
      </x:c>
    </x:row>
    <x:row r="171" ht="20" customHeight="1">
      <x:c r="A171" s="6" t="str">
        <x:v>21054_2</x:v>
      </x:c>
      <x:c r="B171" s="6" t="str">
        <x:v>HPAddedRatio</x:v>
      </x:c>
      <x:c r="C171" s="6" t="n">
        <x:v>0.2</x:v>
      </x:c>
      <x:c r="D171" s="6" t="str">
        <x:v>生命值</x:v>
      </x:c>
      <x:c r="E171" s="6" t="str">
        <x:v>https://raw.githubusercontent.com/Mar-7th/StarRailRes/dbe8cdfcfb0bf657b9fe1cf92d5537f118ccb487/index_new/cn/light_cone_ranks.json</x:v>
      </x:c>
    </x:row>
    <x:row r="172" ht="20" customHeight="1">
      <x:c r="A172" s="6" t="str">
        <x:v>21054_3</x:v>
      </x:c>
      <x:c r="B172" s="6" t="str">
        <x:v>HPAddedRatio</x:v>
      </x:c>
      <x:c r="C172" s="6" t="n">
        <x:v>0.24</x:v>
      </x:c>
      <x:c r="D172" s="6" t="str">
        <x:v>生命值</x:v>
      </x:c>
      <x:c r="E172" s="6" t="str">
        <x:v>https://raw.githubusercontent.com/Mar-7th/StarRailRes/dbe8cdfcfb0bf657b9fe1cf92d5537f118ccb487/index_new/cn/light_cone_ranks.json</x:v>
      </x:c>
    </x:row>
    <x:row r="173" ht="20" customHeight="1">
      <x:c r="A173" s="6" t="str">
        <x:v>21054_4</x:v>
      </x:c>
      <x:c r="B173" s="6" t="str">
        <x:v>HPAddedRatio</x:v>
      </x:c>
      <x:c r="C173" s="6" t="n">
        <x:v>0.28</x:v>
      </x:c>
      <x:c r="D173" s="6" t="str">
        <x:v>生命值</x:v>
      </x:c>
      <x:c r="E173" s="6" t="str">
        <x:v>https://raw.githubusercontent.com/Mar-7th/StarRailRes/dbe8cdfcfb0bf657b9fe1cf92d5537f118ccb487/index_new/cn/light_cone_ranks.json</x:v>
      </x:c>
    </x:row>
    <x:row r="174" ht="20" customHeight="1">
      <x:c r="A174" s="6" t="str">
        <x:v>21054_5</x:v>
      </x:c>
      <x:c r="B174" s="6" t="str">
        <x:v>HPAddedRatio</x:v>
      </x:c>
      <x:c r="C174" s="6" t="n">
        <x:v>0.32</x:v>
      </x:c>
      <x:c r="D174" s="6" t="str">
        <x:v>生命值</x:v>
      </x:c>
      <x:c r="E174" s="6" t="str">
        <x:v>https://raw.githubusercontent.com/Mar-7th/StarRailRes/dbe8cdfcfb0bf657b9fe1cf92d5537f118ccb487/index_new/cn/light_cone_ranks.json</x:v>
      </x:c>
    </x:row>
    <x:row r="175" ht="20" customHeight="1">
      <x:c r="A175" s="6" t="str">
        <x:v>21055_1</x:v>
      </x:c>
      <x:c r="B175" s="6" t="str">
        <x:v>HealRatioBase</x:v>
      </x:c>
      <x:c r="C175" s="6" t="n">
        <x:v>0.12</x:v>
      </x:c>
      <x:c r="D175" s="6" t="str">
        <x:v>治疗量加成</x:v>
      </x:c>
      <x:c r="E175" s="6" t="str">
        <x:v>https://raw.githubusercontent.com/Mar-7th/StarRailRes/dbe8cdfcfb0bf657b9fe1cf92d5537f118ccb487/index_new/cn/light_cone_ranks.json</x:v>
      </x:c>
    </x:row>
    <x:row r="176" ht="20" customHeight="1">
      <x:c r="A176" s="6" t="str">
        <x:v>21055_2</x:v>
      </x:c>
      <x:c r="B176" s="6" t="str">
        <x:v>HealRatioBase</x:v>
      </x:c>
      <x:c r="C176" s="6" t="n">
        <x:v>0.15</x:v>
      </x:c>
      <x:c r="D176" s="6" t="str">
        <x:v>治疗量加成</x:v>
      </x:c>
      <x:c r="E176" s="6" t="str">
        <x:v>https://raw.githubusercontent.com/Mar-7th/StarRailRes/dbe8cdfcfb0bf657b9fe1cf92d5537f118ccb487/index_new/cn/light_cone_ranks.json</x:v>
      </x:c>
    </x:row>
    <x:row r="177" ht="20" customHeight="1">
      <x:c r="A177" s="6" t="str">
        <x:v>21055_3</x:v>
      </x:c>
      <x:c r="B177" s="6" t="str">
        <x:v>HealRatioBase</x:v>
      </x:c>
      <x:c r="C177" s="6" t="n">
        <x:v>0.18</x:v>
      </x:c>
      <x:c r="D177" s="6" t="str">
        <x:v>治疗量加成</x:v>
      </x:c>
      <x:c r="E177" s="6" t="str">
        <x:v>https://raw.githubusercontent.com/Mar-7th/StarRailRes/dbe8cdfcfb0bf657b9fe1cf92d5537f118ccb487/index_new/cn/light_cone_ranks.json</x:v>
      </x:c>
    </x:row>
    <x:row r="178" ht="20" customHeight="1">
      <x:c r="A178" s="6" t="str">
        <x:v>21055_4</x:v>
      </x:c>
      <x:c r="B178" s="6" t="str">
        <x:v>HealRatioBase</x:v>
      </x:c>
      <x:c r="C178" s="6" t="n">
        <x:v>0.21</x:v>
      </x:c>
      <x:c r="D178" s="6" t="str">
        <x:v>治疗量加成</x:v>
      </x:c>
      <x:c r="E178" s="6" t="str">
        <x:v>https://raw.githubusercontent.com/Mar-7th/StarRailRes/dbe8cdfcfb0bf657b9fe1cf92d5537f118ccb487/index_new/cn/light_cone_ranks.json</x:v>
      </x:c>
    </x:row>
    <x:row r="179" ht="20" customHeight="1">
      <x:c r="A179" s="6" t="str">
        <x:v>21055_5</x:v>
      </x:c>
      <x:c r="B179" s="6" t="str">
        <x:v>HealRatioBase</x:v>
      </x:c>
      <x:c r="C179" s="6" t="n">
        <x:v>0.24</x:v>
      </x:c>
      <x:c r="D179" s="6" t="str">
        <x:v>治疗量加成</x:v>
      </x:c>
      <x:c r="E179" s="6" t="str">
        <x:v>https://raw.githubusercontent.com/Mar-7th/StarRailRes/dbe8cdfcfb0bf657b9fe1cf92d5537f118ccb487/index_new/cn/light_cone_ranks.json</x:v>
      </x:c>
    </x:row>
    <x:row r="180" ht="20" customHeight="1">
      <x:c r="A180" s="6" t="str">
        <x:v>21057_1</x:v>
      </x:c>
      <x:c r="B180" s="6" t="str">
        <x:v>CriticalDamageBase</x:v>
      </x:c>
      <x:c r="C180" s="6" t="n">
        <x:v>0.24</x:v>
      </x:c>
      <x:c r="D180" s="6" t="str">
        <x:v>暴击伤害</x:v>
      </x:c>
      <x:c r="E180" s="6" t="str">
        <x:v>https://raw.githubusercontent.com/Mar-7th/StarRailRes/dbe8cdfcfb0bf657b9fe1cf92d5537f118ccb487/index_new/cn/light_cone_ranks.json</x:v>
      </x:c>
    </x:row>
    <x:row r="181" ht="20" customHeight="1">
      <x:c r="A181" s="6" t="str">
        <x:v>21057_2</x:v>
      </x:c>
      <x:c r="B181" s="6" t="str">
        <x:v>CriticalDamageBase</x:v>
      </x:c>
      <x:c r="C181" s="6" t="n">
        <x:v>0.28</x:v>
      </x:c>
      <x:c r="D181" s="6" t="str">
        <x:v>暴击伤害</x:v>
      </x:c>
      <x:c r="E181" s="6" t="str">
        <x:v>https://raw.githubusercontent.com/Mar-7th/StarRailRes/dbe8cdfcfb0bf657b9fe1cf92d5537f118ccb487/index_new/cn/light_cone_ranks.json</x:v>
      </x:c>
    </x:row>
    <x:row r="182" ht="20" customHeight="1">
      <x:c r="A182" s="6" t="str">
        <x:v>21057_3</x:v>
      </x:c>
      <x:c r="B182" s="6" t="str">
        <x:v>CriticalDamageBase</x:v>
      </x:c>
      <x:c r="C182" s="6" t="n">
        <x:v>0.32</x:v>
      </x:c>
      <x:c r="D182" s="6" t="str">
        <x:v>暴击伤害</x:v>
      </x:c>
      <x:c r="E182" s="6" t="str">
        <x:v>https://raw.githubusercontent.com/Mar-7th/StarRailRes/dbe8cdfcfb0bf657b9fe1cf92d5537f118ccb487/index_new/cn/light_cone_ranks.json</x:v>
      </x:c>
    </x:row>
    <x:row r="183" ht="20" customHeight="1">
      <x:c r="A183" s="6" t="str">
        <x:v>21057_4</x:v>
      </x:c>
      <x:c r="B183" s="6" t="str">
        <x:v>CriticalDamageBase</x:v>
      </x:c>
      <x:c r="C183" s="6" t="n">
        <x:v>0.36</x:v>
      </x:c>
      <x:c r="D183" s="6" t="str">
        <x:v>暴击伤害</x:v>
      </x:c>
      <x:c r="E183" s="6" t="str">
        <x:v>https://raw.githubusercontent.com/Mar-7th/StarRailRes/dbe8cdfcfb0bf657b9fe1cf92d5537f118ccb487/index_new/cn/light_cone_ranks.json</x:v>
      </x:c>
    </x:row>
    <x:row r="184" ht="20" customHeight="1">
      <x:c r="A184" s="6" t="str">
        <x:v>21057_5</x:v>
      </x:c>
      <x:c r="B184" s="6" t="str">
        <x:v>CriticalDamageBase</x:v>
      </x:c>
      <x:c r="C184" s="6" t="n">
        <x:v>0.4</x:v>
      </x:c>
      <x:c r="D184" s="6" t="str">
        <x:v>暴击伤害</x:v>
      </x:c>
      <x:c r="E184" s="6" t="str">
        <x:v>https://raw.githubusercontent.com/Mar-7th/StarRailRes/dbe8cdfcfb0bf657b9fe1cf92d5537f118ccb487/index_new/cn/light_cone_ranks.json</x:v>
      </x:c>
    </x:row>
    <x:row r="185" ht="20" customHeight="1">
      <x:c r="A185" s="6" t="str">
        <x:v>21058_1</x:v>
      </x:c>
      <x:c r="B185" s="6" t="str">
        <x:v>CriticalChanceBase</x:v>
      </x:c>
      <x:c r="C185" s="6" t="n">
        <x:v>0.12</x:v>
      </x:c>
      <x:c r="D185" s="6" t="str">
        <x:v>暴击率</x:v>
      </x:c>
      <x:c r="E185" s="6" t="str">
        <x:v>https://raw.githubusercontent.com/Mar-7th/StarRailRes/dbe8cdfcfb0bf657b9fe1cf92d5537f118ccb487/index_new/cn/light_cone_ranks.json</x:v>
      </x:c>
    </x:row>
    <x:row r="186" ht="20" customHeight="1">
      <x:c r="A186" s="6" t="str">
        <x:v>21058_2</x:v>
      </x:c>
      <x:c r="B186" s="6" t="str">
        <x:v>CriticalChanceBase</x:v>
      </x:c>
      <x:c r="C186" s="6" t="n">
        <x:v>0.14</x:v>
      </x:c>
      <x:c r="D186" s="6" t="str">
        <x:v>暴击率</x:v>
      </x:c>
      <x:c r="E186" s="6" t="str">
        <x:v>https://raw.githubusercontent.com/Mar-7th/StarRailRes/dbe8cdfcfb0bf657b9fe1cf92d5537f118ccb487/index_new/cn/light_cone_ranks.json</x:v>
      </x:c>
    </x:row>
    <x:row r="187" ht="20" customHeight="1">
      <x:c r="A187" s="6" t="str">
        <x:v>21058_3</x:v>
      </x:c>
      <x:c r="B187" s="6" t="str">
        <x:v>CriticalChanceBase</x:v>
      </x:c>
      <x:c r="C187" s="6" t="n">
        <x:v>0.16</x:v>
      </x:c>
      <x:c r="D187" s="6" t="str">
        <x:v>暴击率</x:v>
      </x:c>
      <x:c r="E187" s="6" t="str">
        <x:v>https://raw.githubusercontent.com/Mar-7th/StarRailRes/dbe8cdfcfb0bf657b9fe1cf92d5537f118ccb487/index_new/cn/light_cone_ranks.json</x:v>
      </x:c>
    </x:row>
    <x:row r="188" ht="20" customHeight="1">
      <x:c r="A188" s="6" t="str">
        <x:v>21058_4</x:v>
      </x:c>
      <x:c r="B188" s="6" t="str">
        <x:v>CriticalChanceBase</x:v>
      </x:c>
      <x:c r="C188" s="6" t="n">
        <x:v>0.18</x:v>
      </x:c>
      <x:c r="D188" s="6" t="str">
        <x:v>暴击率</x:v>
      </x:c>
      <x:c r="E188" s="6" t="str">
        <x:v>https://raw.githubusercontent.com/Mar-7th/StarRailRes/dbe8cdfcfb0bf657b9fe1cf92d5537f118ccb487/index_new/cn/light_cone_ranks.json</x:v>
      </x:c>
    </x:row>
    <x:row r="189" ht="20" customHeight="1">
      <x:c r="A189" s="6" t="str">
        <x:v>21058_5</x:v>
      </x:c>
      <x:c r="B189" s="6" t="str">
        <x:v>CriticalChanceBase</x:v>
      </x:c>
      <x:c r="C189" s="6" t="n">
        <x:v>0.2</x:v>
      </x:c>
      <x:c r="D189" s="6" t="str">
        <x:v>暴击率</x:v>
      </x:c>
      <x:c r="E189" s="6" t="str">
        <x:v>https://raw.githubusercontent.com/Mar-7th/StarRailRes/dbe8cdfcfb0bf657b9fe1cf92d5537f118ccb487/index_new/cn/light_cone_ranks.json</x:v>
      </x:c>
    </x:row>
    <x:row r="190" ht="20" customHeight="1">
      <x:c r="A190" s="6" t="str">
        <x:v>21060_1</x:v>
      </x:c>
      <x:c r="B190" s="6" t="str">
        <x:v>CriticalChanceBase</x:v>
      </x:c>
      <x:c r="C190" s="6" t="n">
        <x:v>0.12</x:v>
      </x:c>
      <x:c r="D190" s="6" t="str">
        <x:v>暴击率</x:v>
      </x:c>
      <x:c r="E190" s="6" t="str">
        <x:v>https://raw.githubusercontent.com/Mar-7th/StarRailRes/dbe8cdfcfb0bf657b9fe1cf92d5537f118ccb487/index_new/cn/light_cone_ranks.json</x:v>
      </x:c>
    </x:row>
    <x:row r="191" ht="20" customHeight="1">
      <x:c r="A191" s="6" t="str">
        <x:v>21060_2</x:v>
      </x:c>
      <x:c r="B191" s="6" t="str">
        <x:v>CriticalChanceBase</x:v>
      </x:c>
      <x:c r="C191" s="6" t="n">
        <x:v>0.14</x:v>
      </x:c>
      <x:c r="D191" s="6" t="str">
        <x:v>暴击率</x:v>
      </x:c>
      <x:c r="E191" s="6" t="str">
        <x:v>https://raw.githubusercontent.com/Mar-7th/StarRailRes/dbe8cdfcfb0bf657b9fe1cf92d5537f118ccb487/index_new/cn/light_cone_ranks.json</x:v>
      </x:c>
    </x:row>
    <x:row r="192" ht="20" customHeight="1">
      <x:c r="A192" s="6" t="str">
        <x:v>21060_3</x:v>
      </x:c>
      <x:c r="B192" s="6" t="str">
        <x:v>CriticalChanceBase</x:v>
      </x:c>
      <x:c r="C192" s="6" t="n">
        <x:v>0.16</x:v>
      </x:c>
      <x:c r="D192" s="6" t="str">
        <x:v>暴击率</x:v>
      </x:c>
      <x:c r="E192" s="6" t="str">
        <x:v>https://raw.githubusercontent.com/Mar-7th/StarRailRes/dbe8cdfcfb0bf657b9fe1cf92d5537f118ccb487/index_new/cn/light_cone_ranks.json</x:v>
      </x:c>
    </x:row>
    <x:row r="193" ht="20" customHeight="1">
      <x:c r="A193" s="6" t="str">
        <x:v>21060_4</x:v>
      </x:c>
      <x:c r="B193" s="6" t="str">
        <x:v>CriticalChanceBase</x:v>
      </x:c>
      <x:c r="C193" s="6" t="n">
        <x:v>0.18</x:v>
      </x:c>
      <x:c r="D193" s="6" t="str">
        <x:v>暴击率</x:v>
      </x:c>
      <x:c r="E193" s="6" t="str">
        <x:v>https://raw.githubusercontent.com/Mar-7th/StarRailRes/dbe8cdfcfb0bf657b9fe1cf92d5537f118ccb487/index_new/cn/light_cone_ranks.json</x:v>
      </x:c>
    </x:row>
    <x:row r="194" ht="20" customHeight="1">
      <x:c r="A194" s="6" t="str">
        <x:v>21060_5</x:v>
      </x:c>
      <x:c r="B194" s="6" t="str">
        <x:v>CriticalChanceBase</x:v>
      </x:c>
      <x:c r="C194" s="6" t="n">
        <x:v>0.2</x:v>
      </x:c>
      <x:c r="D194" s="6" t="str">
        <x:v>暴击率</x:v>
      </x:c>
      <x:c r="E194" s="6" t="str">
        <x:v>https://raw.githubusercontent.com/Mar-7th/StarRailRes/dbe8cdfcfb0bf657b9fe1cf92d5537f118ccb487/index_new/cn/light_cone_ranks.json</x:v>
      </x:c>
    </x:row>
    <x:row r="195" ht="20" customHeight="1">
      <x:c r="A195" s="6" t="str">
        <x:v>21061_1</x:v>
      </x:c>
      <x:c r="B195" s="6" t="str">
        <x:v>AllDamageTypeAddedRatio</x:v>
      </x:c>
      <x:c r="C195" s="6" t="n">
        <x:v>0.16</x:v>
      </x:c>
      <x:c r="D195" s="6" t="str">
        <x:v>伤害提高</x:v>
      </x:c>
      <x:c r="E195" s="6" t="str">
        <x:v>https://raw.githubusercontent.com/Mar-7th/StarRailRes/dbe8cdfcfb0bf657b9fe1cf92d5537f118ccb487/index_new/cn/light_cone_ranks.json</x:v>
      </x:c>
    </x:row>
    <x:row r="196" ht="20" customHeight="1">
      <x:c r="A196" s="6" t="str">
        <x:v>21061_2</x:v>
      </x:c>
      <x:c r="B196" s="6" t="str">
        <x:v>AllDamageTypeAddedRatio</x:v>
      </x:c>
      <x:c r="C196" s="6" t="n">
        <x:v>0.2</x:v>
      </x:c>
      <x:c r="D196" s="6" t="str">
        <x:v>伤害提高</x:v>
      </x:c>
      <x:c r="E196" s="6" t="str">
        <x:v>https://raw.githubusercontent.com/Mar-7th/StarRailRes/dbe8cdfcfb0bf657b9fe1cf92d5537f118ccb487/index_new/cn/light_cone_ranks.json</x:v>
      </x:c>
    </x:row>
    <x:row r="197" ht="20" customHeight="1">
      <x:c r="A197" s="6" t="str">
        <x:v>21061_3</x:v>
      </x:c>
      <x:c r="B197" s="6" t="str">
        <x:v>AllDamageTypeAddedRatio</x:v>
      </x:c>
      <x:c r="C197" s="6" t="n">
        <x:v>0.24</x:v>
      </x:c>
      <x:c r="D197" s="6" t="str">
        <x:v>伤害提高</x:v>
      </x:c>
      <x:c r="E197" s="6" t="str">
        <x:v>https://raw.githubusercontent.com/Mar-7th/StarRailRes/dbe8cdfcfb0bf657b9fe1cf92d5537f118ccb487/index_new/cn/light_cone_ranks.json</x:v>
      </x:c>
    </x:row>
    <x:row r="198" ht="20" customHeight="1">
      <x:c r="A198" s="6" t="str">
        <x:v>21061_4</x:v>
      </x:c>
      <x:c r="B198" s="6" t="str">
        <x:v>AllDamageTypeAddedRatio</x:v>
      </x:c>
      <x:c r="C198" s="6" t="n">
        <x:v>0.28</x:v>
      </x:c>
      <x:c r="D198" s="6" t="str">
        <x:v>伤害提高</x:v>
      </x:c>
      <x:c r="E198" s="6" t="str">
        <x:v>https://raw.githubusercontent.com/Mar-7th/StarRailRes/dbe8cdfcfb0bf657b9fe1cf92d5537f118ccb487/index_new/cn/light_cone_ranks.json</x:v>
      </x:c>
    </x:row>
    <x:row r="199" ht="20" customHeight="1">
      <x:c r="A199" s="6" t="str">
        <x:v>21061_5</x:v>
      </x:c>
      <x:c r="B199" s="6" t="str">
        <x:v>AllDamageTypeAddedRatio</x:v>
      </x:c>
      <x:c r="C199" s="6" t="n">
        <x:v>0.32</x:v>
      </x:c>
      <x:c r="D199" s="6" t="str">
        <x:v>伤害提高</x:v>
      </x:c>
      <x:c r="E199" s="6" t="str">
        <x:v>https://raw.githubusercontent.com/Mar-7th/StarRailRes/dbe8cdfcfb0bf657b9fe1cf92d5537f118ccb487/index_new/cn/light_cone_ranks.json</x:v>
      </x:c>
    </x:row>
    <x:row r="200" ht="20" customHeight="1">
      <x:c r="A200" s="6" t="str">
        <x:v>21062_1</x:v>
      </x:c>
      <x:c r="B200" s="6" t="str">
        <x:v>CriticalDamageBase</x:v>
      </x:c>
      <x:c r="C200" s="6" t="n">
        <x:v>0.24</x:v>
      </x:c>
      <x:c r="D200" s="6" t="str">
        <x:v>暴击伤害</x:v>
      </x:c>
      <x:c r="E200" s="6" t="str">
        <x:v>https://raw.githubusercontent.com/Mar-7th/StarRailRes/dbe8cdfcfb0bf657b9fe1cf92d5537f118ccb487/index_new/cn/light_cone_ranks.json</x:v>
      </x:c>
    </x:row>
    <x:row r="201" ht="20" customHeight="1">
      <x:c r="A201" s="6" t="str">
        <x:v>21062_2</x:v>
      </x:c>
      <x:c r="B201" s="6" t="str">
        <x:v>CriticalDamageBase</x:v>
      </x:c>
      <x:c r="C201" s="6" t="n">
        <x:v>0.28</x:v>
      </x:c>
      <x:c r="D201" s="6" t="str">
        <x:v>暴击伤害</x:v>
      </x:c>
      <x:c r="E201" s="6" t="str">
        <x:v>https://raw.githubusercontent.com/Mar-7th/StarRailRes/dbe8cdfcfb0bf657b9fe1cf92d5537f118ccb487/index_new/cn/light_cone_ranks.json</x:v>
      </x:c>
    </x:row>
    <x:row r="202" ht="20" customHeight="1">
      <x:c r="A202" s="6" t="str">
        <x:v>21062_3</x:v>
      </x:c>
      <x:c r="B202" s="6" t="str">
        <x:v>CriticalDamageBase</x:v>
      </x:c>
      <x:c r="C202" s="6" t="n">
        <x:v>0.32</x:v>
      </x:c>
      <x:c r="D202" s="6" t="str">
        <x:v>暴击伤害</x:v>
      </x:c>
      <x:c r="E202" s="6" t="str">
        <x:v>https://raw.githubusercontent.com/Mar-7th/StarRailRes/dbe8cdfcfb0bf657b9fe1cf92d5537f118ccb487/index_new/cn/light_cone_ranks.json</x:v>
      </x:c>
    </x:row>
    <x:row r="203" ht="20" customHeight="1">
      <x:c r="A203" s="6" t="str">
        <x:v>21062_4</x:v>
      </x:c>
      <x:c r="B203" s="6" t="str">
        <x:v>CriticalDamageBase</x:v>
      </x:c>
      <x:c r="C203" s="6" t="n">
        <x:v>0.36</x:v>
      </x:c>
      <x:c r="D203" s="6" t="str">
        <x:v>暴击伤害</x:v>
      </x:c>
      <x:c r="E203" s="6" t="str">
        <x:v>https://raw.githubusercontent.com/Mar-7th/StarRailRes/dbe8cdfcfb0bf657b9fe1cf92d5537f118ccb487/index_new/cn/light_cone_ranks.json</x:v>
      </x:c>
    </x:row>
    <x:row r="204" ht="20" customHeight="1">
      <x:c r="A204" s="6" t="str">
        <x:v>21062_5</x:v>
      </x:c>
      <x:c r="B204" s="6" t="str">
        <x:v>CriticalDamageBase</x:v>
      </x:c>
      <x:c r="C204" s="6" t="n">
        <x:v>0.4</x:v>
      </x:c>
      <x:c r="D204" s="6" t="str">
        <x:v>暴击伤害</x:v>
      </x:c>
      <x:c r="E204" s="6" t="str">
        <x:v>https://raw.githubusercontent.com/Mar-7th/StarRailRes/dbe8cdfcfb0bf657b9fe1cf92d5537f118ccb487/index_new/cn/light_cone_ranks.json</x:v>
      </x:c>
    </x:row>
    <x:row r="205" ht="20" customHeight="1">
      <x:c r="A205" s="6" t="str">
        <x:v>21064_1</x:v>
      </x:c>
      <x:c r="B205" s="6" t="str">
        <x:v>ElationDamageAddedRatioBase</x:v>
      </x:c>
      <x:c r="C205" s="6" t="n">
        <x:v>0.12</x:v>
      </x:c>
      <x:c r="D205" s="6" t="str">
        <x:v>欢愉度</x:v>
      </x:c>
      <x:c r="E205" s="6" t="str">
        <x:v>https://raw.githubusercontent.com/Mar-7th/StarRailRes/dbe8cdfcfb0bf657b9fe1cf92d5537f118ccb487/index_new/cn/light_cone_ranks.json</x:v>
      </x:c>
    </x:row>
    <x:row r="206" ht="20" customHeight="1">
      <x:c r="A206" s="6" t="str">
        <x:v>21064_2</x:v>
      </x:c>
      <x:c r="B206" s="6" t="str">
        <x:v>ElationDamageAddedRatioBase</x:v>
      </x:c>
      <x:c r="C206" s="6" t="n">
        <x:v>0.14</x:v>
      </x:c>
      <x:c r="D206" s="6" t="str">
        <x:v>欢愉度</x:v>
      </x:c>
      <x:c r="E206" s="6" t="str">
        <x:v>https://raw.githubusercontent.com/Mar-7th/StarRailRes/dbe8cdfcfb0bf657b9fe1cf92d5537f118ccb487/index_new/cn/light_cone_ranks.json</x:v>
      </x:c>
    </x:row>
    <x:row r="207" ht="20" customHeight="1">
      <x:c r="A207" s="6" t="str">
        <x:v>21064_3</x:v>
      </x:c>
      <x:c r="B207" s="6" t="str">
        <x:v>ElationDamageAddedRatioBase</x:v>
      </x:c>
      <x:c r="C207" s="6" t="n">
        <x:v>0.16</x:v>
      </x:c>
      <x:c r="D207" s="6" t="str">
        <x:v>欢愉度</x:v>
      </x:c>
      <x:c r="E207" s="6" t="str">
        <x:v>https://raw.githubusercontent.com/Mar-7th/StarRailRes/dbe8cdfcfb0bf657b9fe1cf92d5537f118ccb487/index_new/cn/light_cone_ranks.json</x:v>
      </x:c>
    </x:row>
    <x:row r="208" ht="20" customHeight="1">
      <x:c r="A208" s="6" t="str">
        <x:v>21064_4</x:v>
      </x:c>
      <x:c r="B208" s="6" t="str">
        <x:v>ElationDamageAddedRatioBase</x:v>
      </x:c>
      <x:c r="C208" s="6" t="n">
        <x:v>0.18</x:v>
      </x:c>
      <x:c r="D208" s="6" t="str">
        <x:v>欢愉度</x:v>
      </x:c>
      <x:c r="E208" s="6" t="str">
        <x:v>https://raw.githubusercontent.com/Mar-7th/StarRailRes/dbe8cdfcfb0bf657b9fe1cf92d5537f118ccb487/index_new/cn/light_cone_ranks.json</x:v>
      </x:c>
    </x:row>
    <x:row r="209" ht="20" customHeight="1">
      <x:c r="A209" s="6" t="str">
        <x:v>21064_5</x:v>
      </x:c>
      <x:c r="B209" s="6" t="str">
        <x:v>ElationDamageAddedRatioBase</x:v>
      </x:c>
      <x:c r="C209" s="6" t="n">
        <x:v>0.2</x:v>
      </x:c>
      <x:c r="D209" s="6" t="str">
        <x:v>欢愉度</x:v>
      </x:c>
      <x:c r="E209" s="6" t="str">
        <x:v>https://raw.githubusercontent.com/Mar-7th/StarRailRes/dbe8cdfcfb0bf657b9fe1cf92d5537f118ccb487/index_new/cn/light_cone_ranks.json</x:v>
      </x:c>
    </x:row>
    <x:row r="210" ht="20" customHeight="1">
      <x:c r="A210" s="6" t="str">
        <x:v>21065_1</x:v>
      </x:c>
      <x:c r="B210" s="6" t="str">
        <x:v>CriticalChanceBase</x:v>
      </x:c>
      <x:c r="C210" s="6" t="n">
        <x:v>0.12</x:v>
      </x:c>
      <x:c r="D210" s="6" t="str">
        <x:v>暴击率</x:v>
      </x:c>
      <x:c r="E210" s="6" t="str">
        <x:v>https://raw.githubusercontent.com/Mar-7th/StarRailRes/dbe8cdfcfb0bf657b9fe1cf92d5537f118ccb487/index_new/cn/light_cone_ranks.json</x:v>
      </x:c>
    </x:row>
    <x:row r="211" ht="20" customHeight="1">
      <x:c r="A211" s="6" t="str">
        <x:v>21065_2</x:v>
      </x:c>
      <x:c r="B211" s="6" t="str">
        <x:v>CriticalChanceBase</x:v>
      </x:c>
      <x:c r="C211" s="6" t="n">
        <x:v>0.14</x:v>
      </x:c>
      <x:c r="D211" s="6" t="str">
        <x:v>暴击率</x:v>
      </x:c>
      <x:c r="E211" s="6" t="str">
        <x:v>https://raw.githubusercontent.com/Mar-7th/StarRailRes/dbe8cdfcfb0bf657b9fe1cf92d5537f118ccb487/index_new/cn/light_cone_ranks.json</x:v>
      </x:c>
    </x:row>
    <x:row r="212" ht="20" customHeight="1">
      <x:c r="A212" s="6" t="str">
        <x:v>21065_3</x:v>
      </x:c>
      <x:c r="B212" s="6" t="str">
        <x:v>CriticalChanceBase</x:v>
      </x:c>
      <x:c r="C212" s="6" t="n">
        <x:v>0.16</x:v>
      </x:c>
      <x:c r="D212" s="6" t="str">
        <x:v>暴击率</x:v>
      </x:c>
      <x:c r="E212" s="6" t="str">
        <x:v>https://raw.githubusercontent.com/Mar-7th/StarRailRes/dbe8cdfcfb0bf657b9fe1cf92d5537f118ccb487/index_new/cn/light_cone_ranks.json</x:v>
      </x:c>
    </x:row>
    <x:row r="213" ht="20" customHeight="1">
      <x:c r="A213" s="6" t="str">
        <x:v>21065_4</x:v>
      </x:c>
      <x:c r="B213" s="6" t="str">
        <x:v>CriticalChanceBase</x:v>
      </x:c>
      <x:c r="C213" s="6" t="n">
        <x:v>0.18</x:v>
      </x:c>
      <x:c r="D213" s="6" t="str">
        <x:v>暴击率</x:v>
      </x:c>
      <x:c r="E213" s="6" t="str">
        <x:v>https://raw.githubusercontent.com/Mar-7th/StarRailRes/dbe8cdfcfb0bf657b9fe1cf92d5537f118ccb487/index_new/cn/light_cone_ranks.json</x:v>
      </x:c>
    </x:row>
    <x:row r="214" ht="20" customHeight="1">
      <x:c r="A214" s="6" t="str">
        <x:v>21065_5</x:v>
      </x:c>
      <x:c r="B214" s="6" t="str">
        <x:v>CriticalChanceBase</x:v>
      </x:c>
      <x:c r="C214" s="6" t="n">
        <x:v>0.2</x:v>
      </x:c>
      <x:c r="D214" s="6" t="str">
        <x:v>暴击率</x:v>
      </x:c>
      <x:c r="E214" s="6" t="str">
        <x:v>https://raw.githubusercontent.com/Mar-7th/StarRailRes/dbe8cdfcfb0bf657b9fe1cf92d5537f118ccb487/index_new/cn/light_cone_ranks.json</x:v>
      </x:c>
    </x:row>
    <x:row r="215" ht="20" customHeight="1">
      <x:c r="A215" s="6" t="str">
        <x:v>21066_1</x:v>
      </x:c>
      <x:c r="B215" s="6" t="str">
        <x:v>ElationDamageAddedRatioBase</x:v>
      </x:c>
      <x:c r="C215" s="6" t="n">
        <x:v>0.2</x:v>
      </x:c>
      <x:c r="D215" s="6" t="str">
        <x:v>欢愉度</x:v>
      </x:c>
      <x:c r="E215" s="6" t="str">
        <x:v>https://raw.githubusercontent.com/Mar-7th/StarRailRes/dbe8cdfcfb0bf657b9fe1cf92d5537f118ccb487/index_new/cn/light_cone_ranks.json</x:v>
      </x:c>
    </x:row>
    <x:row r="216" ht="20" customHeight="1">
      <x:c r="A216" s="6" t="str">
        <x:v>21066_2</x:v>
      </x:c>
      <x:c r="B216" s="6" t="str">
        <x:v>ElationDamageAddedRatioBase</x:v>
      </x:c>
      <x:c r="C216" s="6" t="n">
        <x:v>0.25</x:v>
      </x:c>
      <x:c r="D216" s="6" t="str">
        <x:v>欢愉度</x:v>
      </x:c>
      <x:c r="E216" s="6" t="str">
        <x:v>https://raw.githubusercontent.com/Mar-7th/StarRailRes/dbe8cdfcfb0bf657b9fe1cf92d5537f118ccb487/index_new/cn/light_cone_ranks.json</x:v>
      </x:c>
    </x:row>
    <x:row r="217" ht="20" customHeight="1">
      <x:c r="A217" s="6" t="str">
        <x:v>21066_3</x:v>
      </x:c>
      <x:c r="B217" s="6" t="str">
        <x:v>ElationDamageAddedRatioBase</x:v>
      </x:c>
      <x:c r="C217" s="6" t="n">
        <x:v>0.3</x:v>
      </x:c>
      <x:c r="D217" s="6" t="str">
        <x:v>欢愉度</x:v>
      </x:c>
      <x:c r="E217" s="6" t="str">
        <x:v>https://raw.githubusercontent.com/Mar-7th/StarRailRes/dbe8cdfcfb0bf657b9fe1cf92d5537f118ccb487/index_new/cn/light_cone_ranks.json</x:v>
      </x:c>
    </x:row>
    <x:row r="218" ht="20" customHeight="1">
      <x:c r="A218" s="6" t="str">
        <x:v>21066_4</x:v>
      </x:c>
      <x:c r="B218" s="6" t="str">
        <x:v>ElationDamageAddedRatioBase</x:v>
      </x:c>
      <x:c r="C218" s="6" t="n">
        <x:v>0.35</x:v>
      </x:c>
      <x:c r="D218" s="6" t="str">
        <x:v>欢愉度</x:v>
      </x:c>
      <x:c r="E218" s="6" t="str">
        <x:v>https://raw.githubusercontent.com/Mar-7th/StarRailRes/dbe8cdfcfb0bf657b9fe1cf92d5537f118ccb487/index_new/cn/light_cone_ranks.json</x:v>
      </x:c>
    </x:row>
    <x:row r="219" ht="20" customHeight="1">
      <x:c r="A219" s="6" t="str">
        <x:v>21066_5</x:v>
      </x:c>
      <x:c r="B219" s="6" t="str">
        <x:v>ElationDamageAddedRatioBase</x:v>
      </x:c>
      <x:c r="C219" s="6" t="n">
        <x:v>0.4</x:v>
      </x:c>
      <x:c r="D219" s="6" t="str">
        <x:v>欢愉度</x:v>
      </x:c>
      <x:c r="E219" s="6" t="str">
        <x:v>https://raw.githubusercontent.com/Mar-7th/StarRailRes/dbe8cdfcfb0bf657b9fe1cf92d5537f118ccb487/index_new/cn/light_cone_ranks.json</x:v>
      </x:c>
    </x:row>
    <x:row r="220" ht="20" customHeight="1">
      <x:c r="A220" s="6" t="str">
        <x:v>22000_1</x:v>
      </x:c>
      <x:c r="B220" s="6" t="str">
        <x:v>StatusProbabilityBase</x:v>
      </x:c>
      <x:c r="C220" s="6" t="n">
        <x:v>0.2</x:v>
      </x:c>
      <x:c r="D220" s="6" t="str">
        <x:v>效果命中</x:v>
      </x:c>
      <x:c r="E220" s="6" t="str">
        <x:v>https://raw.githubusercontent.com/Mar-7th/StarRailRes/dbe8cdfcfb0bf657b9fe1cf92d5537f118ccb487/index_new/cn/light_cone_ranks.json</x:v>
      </x:c>
    </x:row>
    <x:row r="221" ht="20" customHeight="1">
      <x:c r="A221" s="6" t="str">
        <x:v>22000_2</x:v>
      </x:c>
      <x:c r="B221" s="6" t="str">
        <x:v>StatusProbabilityBase</x:v>
      </x:c>
      <x:c r="C221" s="6" t="n">
        <x:v>0.25</x:v>
      </x:c>
      <x:c r="D221" s="6" t="str">
        <x:v>效果命中</x:v>
      </x:c>
      <x:c r="E221" s="6" t="str">
        <x:v>https://raw.githubusercontent.com/Mar-7th/StarRailRes/dbe8cdfcfb0bf657b9fe1cf92d5537f118ccb487/index_new/cn/light_cone_ranks.json</x:v>
      </x:c>
    </x:row>
    <x:row r="222" ht="20" customHeight="1">
      <x:c r="A222" s="6" t="str">
        <x:v>22000_3</x:v>
      </x:c>
      <x:c r="B222" s="6" t="str">
        <x:v>StatusProbabilityBase</x:v>
      </x:c>
      <x:c r="C222" s="6" t="n">
        <x:v>0.3</x:v>
      </x:c>
      <x:c r="D222" s="6" t="str">
        <x:v>效果命中</x:v>
      </x:c>
      <x:c r="E222" s="6" t="str">
        <x:v>https://raw.githubusercontent.com/Mar-7th/StarRailRes/dbe8cdfcfb0bf657b9fe1cf92d5537f118ccb487/index_new/cn/light_cone_ranks.json</x:v>
      </x:c>
    </x:row>
    <x:row r="223" ht="20" customHeight="1">
      <x:c r="A223" s="6" t="str">
        <x:v>22000_4</x:v>
      </x:c>
      <x:c r="B223" s="6" t="str">
        <x:v>StatusProbabilityBase</x:v>
      </x:c>
      <x:c r="C223" s="6" t="n">
        <x:v>0.35</x:v>
      </x:c>
      <x:c r="D223" s="6" t="str">
        <x:v>效果命中</x:v>
      </x:c>
      <x:c r="E223" s="6" t="str">
        <x:v>https://raw.githubusercontent.com/Mar-7th/StarRailRes/dbe8cdfcfb0bf657b9fe1cf92d5537f118ccb487/index_new/cn/light_cone_ranks.json</x:v>
      </x:c>
    </x:row>
    <x:row r="224" ht="20" customHeight="1">
      <x:c r="A224" s="6" t="str">
        <x:v>22000_5</x:v>
      </x:c>
      <x:c r="B224" s="6" t="str">
        <x:v>StatusProbabilityBase</x:v>
      </x:c>
      <x:c r="C224" s="6" t="n">
        <x:v>0.4</x:v>
      </x:c>
      <x:c r="D224" s="6" t="str">
        <x:v>效果命中</x:v>
      </x:c>
      <x:c r="E224" s="6" t="str">
        <x:v>https://raw.githubusercontent.com/Mar-7th/StarRailRes/dbe8cdfcfb0bf657b9fe1cf92d5537f118ccb487/index_new/cn/light_cone_ranks.json</x:v>
      </x:c>
    </x:row>
    <x:row r="225" ht="20" customHeight="1">
      <x:c r="A225" s="6" t="str">
        <x:v>22001_1</x:v>
      </x:c>
      <x:c r="B225" s="6" t="str">
        <x:v>HPAddedRatio</x:v>
      </x:c>
      <x:c r="C225" s="6" t="n">
        <x:v>0.08</x:v>
      </x:c>
      <x:c r="D225" s="6" t="str">
        <x:v>生命值</x:v>
      </x:c>
      <x:c r="E225" s="6" t="str">
        <x:v>https://raw.githubusercontent.com/Mar-7th/StarRailRes/dbe8cdfcfb0bf657b9fe1cf92d5537f118ccb487/index_new/cn/light_cone_ranks.json</x:v>
      </x:c>
    </x:row>
    <x:row r="226" ht="20" customHeight="1">
      <x:c r="A226" s="6" t="str">
        <x:v>22001_2</x:v>
      </x:c>
      <x:c r="B226" s="6" t="str">
        <x:v>HPAddedRatio</x:v>
      </x:c>
      <x:c r="C226" s="6" t="n">
        <x:v>0.09</x:v>
      </x:c>
      <x:c r="D226" s="6" t="str">
        <x:v>生命值</x:v>
      </x:c>
      <x:c r="E226" s="6" t="str">
        <x:v>https://raw.githubusercontent.com/Mar-7th/StarRailRes/dbe8cdfcfb0bf657b9fe1cf92d5537f118ccb487/index_new/cn/light_cone_ranks.json</x:v>
      </x:c>
    </x:row>
    <x:row r="227" ht="20" customHeight="1">
      <x:c r="A227" s="6" t="str">
        <x:v>22001_3</x:v>
      </x:c>
      <x:c r="B227" s="6" t="str">
        <x:v>HPAddedRatio</x:v>
      </x:c>
      <x:c r="C227" s="6" t="n">
        <x:v>0.1</x:v>
      </x:c>
      <x:c r="D227" s="6" t="str">
        <x:v>生命值</x:v>
      </x:c>
      <x:c r="E227" s="6" t="str">
        <x:v>https://raw.githubusercontent.com/Mar-7th/StarRailRes/dbe8cdfcfb0bf657b9fe1cf92d5537f118ccb487/index_new/cn/light_cone_ranks.json</x:v>
      </x:c>
    </x:row>
    <x:row r="228" ht="20" customHeight="1">
      <x:c r="A228" s="6" t="str">
        <x:v>22001_4</x:v>
      </x:c>
      <x:c r="B228" s="6" t="str">
        <x:v>HPAddedRatio</x:v>
      </x:c>
      <x:c r="C228" s="6" t="n">
        <x:v>0.11</x:v>
      </x:c>
      <x:c r="D228" s="6" t="str">
        <x:v>生命值</x:v>
      </x:c>
      <x:c r="E228" s="6" t="str">
        <x:v>https://raw.githubusercontent.com/Mar-7th/StarRailRes/dbe8cdfcfb0bf657b9fe1cf92d5537f118ccb487/index_new/cn/light_cone_ranks.json</x:v>
      </x:c>
    </x:row>
    <x:row r="229" ht="20" customHeight="1">
      <x:c r="A229" s="6" t="str">
        <x:v>22001_5</x:v>
      </x:c>
      <x:c r="B229" s="6" t="str">
        <x:v>HPAddedRatio</x:v>
      </x:c>
      <x:c r="C229" s="6" t="n">
        <x:v>0.12</x:v>
      </x:c>
      <x:c r="D229" s="6" t="str">
        <x:v>生命值</x:v>
      </x:c>
      <x:c r="E229" s="6" t="str">
        <x:v>https://raw.githubusercontent.com/Mar-7th/StarRailRes/dbe8cdfcfb0bf657b9fe1cf92d5537f118ccb487/index_new/cn/light_cone_ranks.json</x:v>
      </x:c>
    </x:row>
    <x:row r="230" ht="20" customHeight="1">
      <x:c r="A230" s="6" t="str">
        <x:v>22002_1</x:v>
      </x:c>
      <x:c r="B230" s="6" t="str">
        <x:v>AttackAddedRatio</x:v>
      </x:c>
      <x:c r="C230" s="6" t="n">
        <x:v>0.16</x:v>
      </x:c>
      <x:c r="D230" s="6" t="str">
        <x:v>攻击力</x:v>
      </x:c>
      <x:c r="E230" s="6" t="str">
        <x:v>https://raw.githubusercontent.com/Mar-7th/StarRailRes/dbe8cdfcfb0bf657b9fe1cf92d5537f118ccb487/index_new/cn/light_cone_ranks.json</x:v>
      </x:c>
    </x:row>
    <x:row r="231" ht="20" customHeight="1">
      <x:c r="A231" s="6" t="str">
        <x:v>22002_2</x:v>
      </x:c>
      <x:c r="B231" s="6" t="str">
        <x:v>AttackAddedRatio</x:v>
      </x:c>
      <x:c r="C231" s="6" t="n">
        <x:v>0.2</x:v>
      </x:c>
      <x:c r="D231" s="6" t="str">
        <x:v>攻击力</x:v>
      </x:c>
      <x:c r="E231" s="6" t="str">
        <x:v>https://raw.githubusercontent.com/Mar-7th/StarRailRes/dbe8cdfcfb0bf657b9fe1cf92d5537f118ccb487/index_new/cn/light_cone_ranks.json</x:v>
      </x:c>
    </x:row>
    <x:row r="232" ht="20" customHeight="1">
      <x:c r="A232" s="6" t="str">
        <x:v>22002_3</x:v>
      </x:c>
      <x:c r="B232" s="6" t="str">
        <x:v>AttackAddedRatio</x:v>
      </x:c>
      <x:c r="C232" s="6" t="n">
        <x:v>0.24</x:v>
      </x:c>
      <x:c r="D232" s="6" t="str">
        <x:v>攻击力</x:v>
      </x:c>
      <x:c r="E232" s="6" t="str">
        <x:v>https://raw.githubusercontent.com/Mar-7th/StarRailRes/dbe8cdfcfb0bf657b9fe1cf92d5537f118ccb487/index_new/cn/light_cone_ranks.json</x:v>
      </x:c>
    </x:row>
    <x:row r="233" ht="20" customHeight="1">
      <x:c r="A233" s="6" t="str">
        <x:v>22002_4</x:v>
      </x:c>
      <x:c r="B233" s="6" t="str">
        <x:v>AttackAddedRatio</x:v>
      </x:c>
      <x:c r="C233" s="6" t="n">
        <x:v>0.28</x:v>
      </x:c>
      <x:c r="D233" s="6" t="str">
        <x:v>攻击力</x:v>
      </x:c>
      <x:c r="E233" s="6" t="str">
        <x:v>https://raw.githubusercontent.com/Mar-7th/StarRailRes/dbe8cdfcfb0bf657b9fe1cf92d5537f118ccb487/index_new/cn/light_cone_ranks.json</x:v>
      </x:c>
    </x:row>
    <x:row r="234" ht="20" customHeight="1">
      <x:c r="A234" s="6" t="str">
        <x:v>22002_5</x:v>
      </x:c>
      <x:c r="B234" s="6" t="str">
        <x:v>AttackAddedRatio</x:v>
      </x:c>
      <x:c r="C234" s="6" t="n">
        <x:v>0.32</x:v>
      </x:c>
      <x:c r="D234" s="6" t="str">
        <x:v>攻击力</x:v>
      </x:c>
      <x:c r="E234" s="6" t="str">
        <x:v>https://raw.githubusercontent.com/Mar-7th/StarRailRes/dbe8cdfcfb0bf657b9fe1cf92d5537f118ccb487/index_new/cn/light_cone_ranks.json</x:v>
      </x:c>
    </x:row>
    <x:row r="235" ht="20" customHeight="1">
      <x:c r="A235" s="6" t="str">
        <x:v>22003_1</x:v>
      </x:c>
      <x:c r="B235" s="6" t="str">
        <x:v>HPAddedRatio</x:v>
      </x:c>
      <x:c r="C235" s="6" t="n">
        <x:v>0.12</x:v>
      </x:c>
      <x:c r="D235" s="6" t="str">
        <x:v>生命值</x:v>
      </x:c>
      <x:c r="E235" s="6" t="str">
        <x:v>https://raw.githubusercontent.com/Mar-7th/StarRailRes/dbe8cdfcfb0bf657b9fe1cf92d5537f118ccb487/index_new/cn/light_cone_ranks.json</x:v>
      </x:c>
    </x:row>
    <x:row r="236" ht="20" customHeight="1">
      <x:c r="A236" s="6" t="str">
        <x:v>22003_2</x:v>
      </x:c>
      <x:c r="B236" s="6" t="str">
        <x:v>HPAddedRatio</x:v>
      </x:c>
      <x:c r="C236" s="6" t="n">
        <x:v>0.15</x:v>
      </x:c>
      <x:c r="D236" s="6" t="str">
        <x:v>生命值</x:v>
      </x:c>
      <x:c r="E236" s="6" t="str">
        <x:v>https://raw.githubusercontent.com/Mar-7th/StarRailRes/dbe8cdfcfb0bf657b9fe1cf92d5537f118ccb487/index_new/cn/light_cone_ranks.json</x:v>
      </x:c>
    </x:row>
    <x:row r="237" ht="20" customHeight="1">
      <x:c r="A237" s="6" t="str">
        <x:v>22003_3</x:v>
      </x:c>
      <x:c r="B237" s="6" t="str">
        <x:v>HPAddedRatio</x:v>
      </x:c>
      <x:c r="C237" s="6" t="n">
        <x:v>0.18</x:v>
      </x:c>
      <x:c r="D237" s="6" t="str">
        <x:v>生命值</x:v>
      </x:c>
      <x:c r="E237" s="6" t="str">
        <x:v>https://raw.githubusercontent.com/Mar-7th/StarRailRes/dbe8cdfcfb0bf657b9fe1cf92d5537f118ccb487/index_new/cn/light_cone_ranks.json</x:v>
      </x:c>
    </x:row>
    <x:row r="238" ht="20" customHeight="1">
      <x:c r="A238" s="6" t="str">
        <x:v>22003_4</x:v>
      </x:c>
      <x:c r="B238" s="6" t="str">
        <x:v>HPAddedRatio</x:v>
      </x:c>
      <x:c r="C238" s="6" t="n">
        <x:v>0.21</x:v>
      </x:c>
      <x:c r="D238" s="6" t="str">
        <x:v>生命值</x:v>
      </x:c>
      <x:c r="E238" s="6" t="str">
        <x:v>https://raw.githubusercontent.com/Mar-7th/StarRailRes/dbe8cdfcfb0bf657b9fe1cf92d5537f118ccb487/index_new/cn/light_cone_ranks.json</x:v>
      </x:c>
    </x:row>
    <x:row r="239" ht="20" customHeight="1">
      <x:c r="A239" s="6" t="str">
        <x:v>22003_5</x:v>
      </x:c>
      <x:c r="B239" s="6" t="str">
        <x:v>HPAddedRatio</x:v>
      </x:c>
      <x:c r="C239" s="6" t="n">
        <x:v>0.24</x:v>
      </x:c>
      <x:c r="D239" s="6" t="str">
        <x:v>生命值</x:v>
      </x:c>
      <x:c r="E239" s="6" t="str">
        <x:v>https://raw.githubusercontent.com/Mar-7th/StarRailRes/dbe8cdfcfb0bf657b9fe1cf92d5537f118ccb487/index_new/cn/light_cone_ranks.json</x:v>
      </x:c>
    </x:row>
    <x:row r="240" ht="20" customHeight="1">
      <x:c r="A240" s="6" t="str">
        <x:v>22004_1</x:v>
      </x:c>
      <x:c r="B240" s="6" t="str">
        <x:v>AttackAddedRatio</x:v>
      </x:c>
      <x:c r="C240" s="6" t="n">
        <x:v>0.08</x:v>
      </x:c>
      <x:c r="D240" s="6" t="str">
        <x:v>攻击力</x:v>
      </x:c>
      <x:c r="E240" s="6" t="str">
        <x:v>https://raw.githubusercontent.com/Mar-7th/StarRailRes/dbe8cdfcfb0bf657b9fe1cf92d5537f118ccb487/index_new/cn/light_cone_ranks.json</x:v>
      </x:c>
    </x:row>
    <x:row r="241" ht="20" customHeight="1">
      <x:c r="A241" s="6" t="str">
        <x:v>22004_2</x:v>
      </x:c>
      <x:c r="B241" s="6" t="str">
        <x:v>AttackAddedRatio</x:v>
      </x:c>
      <x:c r="C241" s="6" t="n">
        <x:v>0.1</x:v>
      </x:c>
      <x:c r="D241" s="6" t="str">
        <x:v>攻击力</x:v>
      </x:c>
      <x:c r="E241" s="6" t="str">
        <x:v>https://raw.githubusercontent.com/Mar-7th/StarRailRes/dbe8cdfcfb0bf657b9fe1cf92d5537f118ccb487/index_new/cn/light_cone_ranks.json</x:v>
      </x:c>
    </x:row>
    <x:row r="242" ht="20" customHeight="1">
      <x:c r="A242" s="6" t="str">
        <x:v>22004_3</x:v>
      </x:c>
      <x:c r="B242" s="6" t="str">
        <x:v>AttackAddedRatio</x:v>
      </x:c>
      <x:c r="C242" s="6" t="n">
        <x:v>0.12</x:v>
      </x:c>
      <x:c r="D242" s="6" t="str">
        <x:v>攻击力</x:v>
      </x:c>
      <x:c r="E242" s="6" t="str">
        <x:v>https://raw.githubusercontent.com/Mar-7th/StarRailRes/dbe8cdfcfb0bf657b9fe1cf92d5537f118ccb487/index_new/cn/light_cone_ranks.json</x:v>
      </x:c>
    </x:row>
    <x:row r="243" ht="20" customHeight="1">
      <x:c r="A243" s="6" t="str">
        <x:v>22004_4</x:v>
      </x:c>
      <x:c r="B243" s="6" t="str">
        <x:v>AttackAddedRatio</x:v>
      </x:c>
      <x:c r="C243" s="6" t="n">
        <x:v>0.14</x:v>
      </x:c>
      <x:c r="D243" s="6" t="str">
        <x:v>攻击力</x:v>
      </x:c>
      <x:c r="E243" s="6" t="str">
        <x:v>https://raw.githubusercontent.com/Mar-7th/StarRailRes/dbe8cdfcfb0bf657b9fe1cf92d5537f118ccb487/index_new/cn/light_cone_ranks.json</x:v>
      </x:c>
    </x:row>
    <x:row r="244" ht="20" customHeight="1">
      <x:c r="A244" s="6" t="str">
        <x:v>22004_5</x:v>
      </x:c>
      <x:c r="B244" s="6" t="str">
        <x:v>AttackAddedRatio</x:v>
      </x:c>
      <x:c r="C244" s="6" t="n">
        <x:v>0.16</x:v>
      </x:c>
      <x:c r="D244" s="6" t="str">
        <x:v>攻击力</x:v>
      </x:c>
      <x:c r="E244" s="6" t="str">
        <x:v>https://raw.githubusercontent.com/Mar-7th/StarRailRes/dbe8cdfcfb0bf657b9fe1cf92d5537f118ccb487/index_new/cn/light_cone_ranks.json</x:v>
      </x:c>
    </x:row>
    <x:row r="245" ht="20" customHeight="1">
      <x:c r="A245" s="6" t="str">
        <x:v>22005_1</x:v>
      </x:c>
      <x:c r="B245" s="6" t="str">
        <x:v>AttackAddedRatio</x:v>
      </x:c>
      <x:c r="C245" s="6" t="n">
        <x:v>0.16</x:v>
      </x:c>
      <x:c r="D245" s="6" t="str">
        <x:v>攻击力</x:v>
      </x:c>
      <x:c r="E245" s="6" t="str">
        <x:v>https://raw.githubusercontent.com/Mar-7th/StarRailRes/dbe8cdfcfb0bf657b9fe1cf92d5537f118ccb487/index_new/cn/light_cone_ranks.json</x:v>
      </x:c>
    </x:row>
    <x:row r="246" ht="20" customHeight="1">
      <x:c r="A246" s="6" t="str">
        <x:v>22005_2</x:v>
      </x:c>
      <x:c r="B246" s="6" t="str">
        <x:v>AttackAddedRatio</x:v>
      </x:c>
      <x:c r="C246" s="6" t="n">
        <x:v>0.2</x:v>
      </x:c>
      <x:c r="D246" s="6" t="str">
        <x:v>攻击力</x:v>
      </x:c>
      <x:c r="E246" s="6" t="str">
        <x:v>https://raw.githubusercontent.com/Mar-7th/StarRailRes/dbe8cdfcfb0bf657b9fe1cf92d5537f118ccb487/index_new/cn/light_cone_ranks.json</x:v>
      </x:c>
    </x:row>
    <x:row r="247" ht="20" customHeight="1">
      <x:c r="A247" s="6" t="str">
        <x:v>22005_3</x:v>
      </x:c>
      <x:c r="B247" s="6" t="str">
        <x:v>AttackAddedRatio</x:v>
      </x:c>
      <x:c r="C247" s="6" t="n">
        <x:v>0.24</x:v>
      </x:c>
      <x:c r="D247" s="6" t="str">
        <x:v>攻击力</x:v>
      </x:c>
      <x:c r="E247" s="6" t="str">
        <x:v>https://raw.githubusercontent.com/Mar-7th/StarRailRes/dbe8cdfcfb0bf657b9fe1cf92d5537f118ccb487/index_new/cn/light_cone_ranks.json</x:v>
      </x:c>
    </x:row>
    <x:row r="248" ht="20" customHeight="1">
      <x:c r="A248" s="6" t="str">
        <x:v>22005_4</x:v>
      </x:c>
      <x:c r="B248" s="6" t="str">
        <x:v>AttackAddedRatio</x:v>
      </x:c>
      <x:c r="C248" s="6" t="n">
        <x:v>0.28</x:v>
      </x:c>
      <x:c r="D248" s="6" t="str">
        <x:v>攻击力</x:v>
      </x:c>
      <x:c r="E248" s="6" t="str">
        <x:v>https://raw.githubusercontent.com/Mar-7th/StarRailRes/dbe8cdfcfb0bf657b9fe1cf92d5537f118ccb487/index_new/cn/light_cone_ranks.json</x:v>
      </x:c>
    </x:row>
    <x:row r="249" ht="20" customHeight="1">
      <x:c r="A249" s="6" t="str">
        <x:v>22005_5</x:v>
      </x:c>
      <x:c r="B249" s="6" t="str">
        <x:v>AttackAddedRatio</x:v>
      </x:c>
      <x:c r="C249" s="6" t="n">
        <x:v>0.32</x:v>
      </x:c>
      <x:c r="D249" s="6" t="str">
        <x:v>攻击力</x:v>
      </x:c>
      <x:c r="E249" s="6" t="str">
        <x:v>https://raw.githubusercontent.com/Mar-7th/StarRailRes/dbe8cdfcfb0bf657b9fe1cf92d5537f118ccb487/index_new/cn/light_cone_ranks.json</x:v>
      </x:c>
    </x:row>
    <x:row r="250" ht="20" customHeight="1">
      <x:c r="A250" s="6" t="str">
        <x:v>22006_1</x:v>
      </x:c>
      <x:c r="B250" s="6" t="str">
        <x:v>CriticalDamageBase</x:v>
      </x:c>
      <x:c r="C250" s="6" t="n">
        <x:v>0.12</x:v>
      </x:c>
      <x:c r="D250" s="6" t="str">
        <x:v>暴击伤害</x:v>
      </x:c>
      <x:c r="E250" s="6" t="str">
        <x:v>https://raw.githubusercontent.com/Mar-7th/StarRailRes/dbe8cdfcfb0bf657b9fe1cf92d5537f118ccb487/index_new/cn/light_cone_ranks.json</x:v>
      </x:c>
    </x:row>
    <x:row r="251" ht="20" customHeight="1">
      <x:c r="A251" s="6" t="str">
        <x:v>22006_2</x:v>
      </x:c>
      <x:c r="B251" s="6" t="str">
        <x:v>CriticalDamageBase</x:v>
      </x:c>
      <x:c r="C251" s="6" t="n">
        <x:v>0.15</x:v>
      </x:c>
      <x:c r="D251" s="6" t="str">
        <x:v>暴击伤害</x:v>
      </x:c>
      <x:c r="E251" s="6" t="str">
        <x:v>https://raw.githubusercontent.com/Mar-7th/StarRailRes/dbe8cdfcfb0bf657b9fe1cf92d5537f118ccb487/index_new/cn/light_cone_ranks.json</x:v>
      </x:c>
    </x:row>
    <x:row r="252" ht="20" customHeight="1">
      <x:c r="A252" s="6" t="str">
        <x:v>22006_3</x:v>
      </x:c>
      <x:c r="B252" s="6" t="str">
        <x:v>CriticalDamageBase</x:v>
      </x:c>
      <x:c r="C252" s="6" t="n">
        <x:v>0.18</x:v>
      </x:c>
      <x:c r="D252" s="6" t="str">
        <x:v>暴击伤害</x:v>
      </x:c>
      <x:c r="E252" s="6" t="str">
        <x:v>https://raw.githubusercontent.com/Mar-7th/StarRailRes/dbe8cdfcfb0bf657b9fe1cf92d5537f118ccb487/index_new/cn/light_cone_ranks.json</x:v>
      </x:c>
    </x:row>
    <x:row r="253" ht="20" customHeight="1">
      <x:c r="A253" s="6" t="str">
        <x:v>22006_4</x:v>
      </x:c>
      <x:c r="B253" s="6" t="str">
        <x:v>CriticalDamageBase</x:v>
      </x:c>
      <x:c r="C253" s="6" t="n">
        <x:v>0.21</x:v>
      </x:c>
      <x:c r="D253" s="6" t="str">
        <x:v>暴击伤害</x:v>
      </x:c>
      <x:c r="E253" s="6" t="str">
        <x:v>https://raw.githubusercontent.com/Mar-7th/StarRailRes/dbe8cdfcfb0bf657b9fe1cf92d5537f118ccb487/index_new/cn/light_cone_ranks.json</x:v>
      </x:c>
    </x:row>
    <x:row r="254" ht="20" customHeight="1">
      <x:c r="A254" s="6" t="str">
        <x:v>22006_5</x:v>
      </x:c>
      <x:c r="B254" s="6" t="str">
        <x:v>CriticalDamageBase</x:v>
      </x:c>
      <x:c r="C254" s="6" t="n">
        <x:v>0.24</x:v>
      </x:c>
      <x:c r="D254" s="6" t="str">
        <x:v>暴击伤害</x:v>
      </x:c>
      <x:c r="E254" s="6" t="str">
        <x:v>https://raw.githubusercontent.com/Mar-7th/StarRailRes/dbe8cdfcfb0bf657b9fe1cf92d5537f118ccb487/index_new/cn/light_cone_ranks.json</x:v>
      </x:c>
    </x:row>
    <x:row r="255" ht="20" customHeight="1">
      <x:c r="A255" s="6" t="str">
        <x:v>22007_1</x:v>
      </x:c>
      <x:c r="B255" s="6" t="str">
        <x:v>CriticalDamageBase</x:v>
      </x:c>
      <x:c r="C255" s="6" t="n">
        <x:v>0.12</x:v>
      </x:c>
      <x:c r="D255" s="6" t="str">
        <x:v>暴击伤害</x:v>
      </x:c>
      <x:c r="E255" s="6" t="str">
        <x:v>https://raw.githubusercontent.com/Mar-7th/StarRailRes/dbe8cdfcfb0bf657b9fe1cf92d5537f118ccb487/index_new/cn/light_cone_ranks.json</x:v>
      </x:c>
    </x:row>
    <x:row r="256" ht="20" customHeight="1">
      <x:c r="A256" s="6" t="str">
        <x:v>22007_2</x:v>
      </x:c>
      <x:c r="B256" s="6" t="str">
        <x:v>CriticalDamageBase</x:v>
      </x:c>
      <x:c r="C256" s="6" t="n">
        <x:v>0.15</x:v>
      </x:c>
      <x:c r="D256" s="6" t="str">
        <x:v>暴击伤害</x:v>
      </x:c>
      <x:c r="E256" s="6" t="str">
        <x:v>https://raw.githubusercontent.com/Mar-7th/StarRailRes/dbe8cdfcfb0bf657b9fe1cf92d5537f118ccb487/index_new/cn/light_cone_ranks.json</x:v>
      </x:c>
    </x:row>
    <x:row r="257" ht="20" customHeight="1">
      <x:c r="A257" s="6" t="str">
        <x:v>22007_3</x:v>
      </x:c>
      <x:c r="B257" s="6" t="str">
        <x:v>CriticalDamageBase</x:v>
      </x:c>
      <x:c r="C257" s="6" t="n">
        <x:v>0.18</x:v>
      </x:c>
      <x:c r="D257" s="6" t="str">
        <x:v>暴击伤害</x:v>
      </x:c>
      <x:c r="E257" s="6" t="str">
        <x:v>https://raw.githubusercontent.com/Mar-7th/StarRailRes/dbe8cdfcfb0bf657b9fe1cf92d5537f118ccb487/index_new/cn/light_cone_ranks.json</x:v>
      </x:c>
    </x:row>
    <x:row r="258" ht="20" customHeight="1">
      <x:c r="A258" s="6" t="str">
        <x:v>22007_4</x:v>
      </x:c>
      <x:c r="B258" s="6" t="str">
        <x:v>CriticalDamageBase</x:v>
      </x:c>
      <x:c r="C258" s="6" t="n">
        <x:v>0.21</x:v>
      </x:c>
      <x:c r="D258" s="6" t="str">
        <x:v>暴击伤害</x:v>
      </x:c>
      <x:c r="E258" s="6" t="str">
        <x:v>https://raw.githubusercontent.com/Mar-7th/StarRailRes/dbe8cdfcfb0bf657b9fe1cf92d5537f118ccb487/index_new/cn/light_cone_ranks.json</x:v>
      </x:c>
    </x:row>
    <x:row r="259" ht="20" customHeight="1">
      <x:c r="A259" s="6" t="str">
        <x:v>22007_5</x:v>
      </x:c>
      <x:c r="B259" s="6" t="str">
        <x:v>CriticalDamageBase</x:v>
      </x:c>
      <x:c r="C259" s="6" t="n">
        <x:v>0.24</x:v>
      </x:c>
      <x:c r="D259" s="6" t="str">
        <x:v>暴击伤害</x:v>
      </x:c>
      <x:c r="E259" s="6" t="str">
        <x:v>https://raw.githubusercontent.com/Mar-7th/StarRailRes/dbe8cdfcfb0bf657b9fe1cf92d5537f118ccb487/index_new/cn/light_cone_ranks.json</x:v>
      </x:c>
    </x:row>
    <x:row r="260" ht="20" customHeight="1">
      <x:c r="A260" s="6" t="str">
        <x:v>22008_1</x:v>
      </x:c>
      <x:c r="B260" s="6" t="str">
        <x:v>AttackAddedRatio</x:v>
      </x:c>
      <x:c r="C260" s="6" t="n">
        <x:v>0.12</x:v>
      </x:c>
      <x:c r="D260" s="6" t="str">
        <x:v>攻击力</x:v>
      </x:c>
      <x:c r="E260" s="6" t="str">
        <x:v>https://raw.githubusercontent.com/Mar-7th/StarRailRes/dbe8cdfcfb0bf657b9fe1cf92d5537f118ccb487/index_new/cn/light_cone_ranks.json</x:v>
      </x:c>
    </x:row>
    <x:row r="261" ht="20" customHeight="1">
      <x:c r="A261" s="6" t="str">
        <x:v>22008_2</x:v>
      </x:c>
      <x:c r="B261" s="6" t="str">
        <x:v>AttackAddedRatio</x:v>
      </x:c>
      <x:c r="C261" s="6" t="n">
        <x:v>0.15</x:v>
      </x:c>
      <x:c r="D261" s="6" t="str">
        <x:v>攻击力</x:v>
      </x:c>
      <x:c r="E261" s="6" t="str">
        <x:v>https://raw.githubusercontent.com/Mar-7th/StarRailRes/dbe8cdfcfb0bf657b9fe1cf92d5537f118ccb487/index_new/cn/light_cone_ranks.json</x:v>
      </x:c>
    </x:row>
    <x:row r="262" ht="20" customHeight="1">
      <x:c r="A262" s="6" t="str">
        <x:v>22008_3</x:v>
      </x:c>
      <x:c r="B262" s="6" t="str">
        <x:v>AttackAddedRatio</x:v>
      </x:c>
      <x:c r="C262" s="6" t="n">
        <x:v>0.18</x:v>
      </x:c>
      <x:c r="D262" s="6" t="str">
        <x:v>攻击力</x:v>
      </x:c>
      <x:c r="E262" s="6" t="str">
        <x:v>https://raw.githubusercontent.com/Mar-7th/StarRailRes/dbe8cdfcfb0bf657b9fe1cf92d5537f118ccb487/index_new/cn/light_cone_ranks.json</x:v>
      </x:c>
    </x:row>
    <x:row r="263" ht="20" customHeight="1">
      <x:c r="A263" s="6" t="str">
        <x:v>22008_4</x:v>
      </x:c>
      <x:c r="B263" s="6" t="str">
        <x:v>AttackAddedRatio</x:v>
      </x:c>
      <x:c r="C263" s="6" t="n">
        <x:v>0.21</x:v>
      </x:c>
      <x:c r="D263" s="6" t="str">
        <x:v>攻击力</x:v>
      </x:c>
      <x:c r="E263" s="6" t="str">
        <x:v>https://raw.githubusercontent.com/Mar-7th/StarRailRes/dbe8cdfcfb0bf657b9fe1cf92d5537f118ccb487/index_new/cn/light_cone_ranks.json</x:v>
      </x:c>
    </x:row>
    <x:row r="264" ht="20" customHeight="1">
      <x:c r="A264" s="6" t="str">
        <x:v>22008_5</x:v>
      </x:c>
      <x:c r="B264" s="6" t="str">
        <x:v>AttackAddedRatio</x:v>
      </x:c>
      <x:c r="C264" s="6" t="n">
        <x:v>0.24</x:v>
      </x:c>
      <x:c r="D264" s="6" t="str">
        <x:v>攻击力</x:v>
      </x:c>
      <x:c r="E264" s="6" t="str">
        <x:v>https://raw.githubusercontent.com/Mar-7th/StarRailRes/dbe8cdfcfb0bf657b9fe1cf92d5537f118ccb487/index_new/cn/light_cone_ranks.json</x:v>
      </x:c>
    </x:row>
    <x:row r="265" ht="20" customHeight="1">
      <x:c r="A265" s="6" t="str">
        <x:v>23001_1</x:v>
      </x:c>
      <x:c r="B265" s="6" t="str">
        <x:v>CriticalChanceBase</x:v>
      </x:c>
      <x:c r="C265" s="6" t="n">
        <x:v>0.18</x:v>
      </x:c>
      <x:c r="D265" s="6" t="str">
        <x:v>暴击率</x:v>
      </x:c>
      <x:c r="E265" s="6" t="str">
        <x:v>https://raw.githubusercontent.com/Mar-7th/StarRailRes/dbe8cdfcfb0bf657b9fe1cf92d5537f118ccb487/index_new/cn/light_cone_ranks.json</x:v>
      </x:c>
    </x:row>
    <x:row r="266" ht="20" customHeight="1">
      <x:c r="A266" s="6" t="str">
        <x:v>23001_2</x:v>
      </x:c>
      <x:c r="B266" s="6" t="str">
        <x:v>CriticalChanceBase</x:v>
      </x:c>
      <x:c r="C266" s="6" t="n">
        <x:v>0.21</x:v>
      </x:c>
      <x:c r="D266" s="6" t="str">
        <x:v>暴击率</x:v>
      </x:c>
      <x:c r="E266" s="6" t="str">
        <x:v>https://raw.githubusercontent.com/Mar-7th/StarRailRes/dbe8cdfcfb0bf657b9fe1cf92d5537f118ccb487/index_new/cn/light_cone_ranks.json</x:v>
      </x:c>
    </x:row>
    <x:row r="267" ht="20" customHeight="1">
      <x:c r="A267" s="6" t="str">
        <x:v>23001_3</x:v>
      </x:c>
      <x:c r="B267" s="6" t="str">
        <x:v>CriticalChanceBase</x:v>
      </x:c>
      <x:c r="C267" s="6" t="n">
        <x:v>0.24</x:v>
      </x:c>
      <x:c r="D267" s="6" t="str">
        <x:v>暴击率</x:v>
      </x:c>
      <x:c r="E267" s="6" t="str">
        <x:v>https://raw.githubusercontent.com/Mar-7th/StarRailRes/dbe8cdfcfb0bf657b9fe1cf92d5537f118ccb487/index_new/cn/light_cone_ranks.json</x:v>
      </x:c>
    </x:row>
    <x:row r="268" ht="20" customHeight="1">
      <x:c r="A268" s="6" t="str">
        <x:v>23001_4</x:v>
      </x:c>
      <x:c r="B268" s="6" t="str">
        <x:v>CriticalChanceBase</x:v>
      </x:c>
      <x:c r="C268" s="6" t="n">
        <x:v>0.27</x:v>
      </x:c>
      <x:c r="D268" s="6" t="str">
        <x:v>暴击率</x:v>
      </x:c>
      <x:c r="E268" s="6" t="str">
        <x:v>https://raw.githubusercontent.com/Mar-7th/StarRailRes/dbe8cdfcfb0bf657b9fe1cf92d5537f118ccb487/index_new/cn/light_cone_ranks.json</x:v>
      </x:c>
    </x:row>
    <x:row r="269" ht="20" customHeight="1">
      <x:c r="A269" s="6" t="str">
        <x:v>23001_5</x:v>
      </x:c>
      <x:c r="B269" s="6" t="str">
        <x:v>CriticalChanceBase</x:v>
      </x:c>
      <x:c r="C269" s="6" t="n">
        <x:v>0.3</x:v>
      </x:c>
      <x:c r="D269" s="6" t="str">
        <x:v>暴击率</x:v>
      </x:c>
      <x:c r="E269" s="6" t="str">
        <x:v>https://raw.githubusercontent.com/Mar-7th/StarRailRes/dbe8cdfcfb0bf657b9fe1cf92d5537f118ccb487/index_new/cn/light_cone_ranks.json</x:v>
      </x:c>
    </x:row>
    <x:row r="270" ht="20" customHeight="1">
      <x:c r="A270" s="6" t="str">
        <x:v>23002_1</x:v>
      </x:c>
      <x:c r="B270" s="6" t="str">
        <x:v>AttackAddedRatio</x:v>
      </x:c>
      <x:c r="C270" s="6" t="n">
        <x:v>0.24</x:v>
      </x:c>
      <x:c r="D270" s="6" t="str">
        <x:v>攻击力</x:v>
      </x:c>
      <x:c r="E270" s="6" t="str">
        <x:v>https://raw.githubusercontent.com/Mar-7th/StarRailRes/dbe8cdfcfb0bf657b9fe1cf92d5537f118ccb487/index_new/cn/light_cone_ranks.json</x:v>
      </x:c>
    </x:row>
    <x:row r="271" ht="20" customHeight="1">
      <x:c r="A271" s="6" t="str">
        <x:v>23002_2</x:v>
      </x:c>
      <x:c r="B271" s="6" t="str">
        <x:v>AttackAddedRatio</x:v>
      </x:c>
      <x:c r="C271" s="6" t="n">
        <x:v>0.28</x:v>
      </x:c>
      <x:c r="D271" s="6" t="str">
        <x:v>攻击力</x:v>
      </x:c>
      <x:c r="E271" s="6" t="str">
        <x:v>https://raw.githubusercontent.com/Mar-7th/StarRailRes/dbe8cdfcfb0bf657b9fe1cf92d5537f118ccb487/index_new/cn/light_cone_ranks.json</x:v>
      </x:c>
    </x:row>
    <x:row r="272" ht="20" customHeight="1">
      <x:c r="A272" s="6" t="str">
        <x:v>23002_3</x:v>
      </x:c>
      <x:c r="B272" s="6" t="str">
        <x:v>AttackAddedRatio</x:v>
      </x:c>
      <x:c r="C272" s="6" t="n">
        <x:v>0.32</x:v>
      </x:c>
      <x:c r="D272" s="6" t="str">
        <x:v>攻击力</x:v>
      </x:c>
      <x:c r="E272" s="6" t="str">
        <x:v>https://raw.githubusercontent.com/Mar-7th/StarRailRes/dbe8cdfcfb0bf657b9fe1cf92d5537f118ccb487/index_new/cn/light_cone_ranks.json</x:v>
      </x:c>
    </x:row>
    <x:row r="273" ht="20" customHeight="1">
      <x:c r="A273" s="6" t="str">
        <x:v>23002_4</x:v>
      </x:c>
      <x:c r="B273" s="6" t="str">
        <x:v>AttackAddedRatio</x:v>
      </x:c>
      <x:c r="C273" s="6" t="n">
        <x:v>0.36</x:v>
      </x:c>
      <x:c r="D273" s="6" t="str">
        <x:v>攻击力</x:v>
      </x:c>
      <x:c r="E273" s="6" t="str">
        <x:v>https://raw.githubusercontent.com/Mar-7th/StarRailRes/dbe8cdfcfb0bf657b9fe1cf92d5537f118ccb487/index_new/cn/light_cone_ranks.json</x:v>
      </x:c>
    </x:row>
    <x:row r="274" ht="20" customHeight="1">
      <x:c r="A274" s="6" t="str">
        <x:v>23002_5</x:v>
      </x:c>
      <x:c r="B274" s="6" t="str">
        <x:v>AttackAddedRatio</x:v>
      </x:c>
      <x:c r="C274" s="6" t="n">
        <x:v>0.4</x:v>
      </x:c>
      <x:c r="D274" s="6" t="str">
        <x:v>攻击力</x:v>
      </x:c>
      <x:c r="E274" s="6" t="str">
        <x:v>https://raw.githubusercontent.com/Mar-7th/StarRailRes/dbe8cdfcfb0bf657b9fe1cf92d5537f118ccb487/index_new/cn/light_cone_ranks.json</x:v>
      </x:c>
    </x:row>
    <x:row r="275" ht="20" customHeight="1">
      <x:c r="A275" s="6" t="str">
        <x:v>23003_1</x:v>
      </x:c>
      <x:c r="B275" s="6" t="str">
        <x:v>SPRatioBase</x:v>
      </x:c>
      <x:c r="C275" s="6" t="n">
        <x:v>0.1</x:v>
      </x:c>
      <x:c r="D275" s="6" t="str">
        <x:v>能量恢复效率</x:v>
      </x:c>
      <x:c r="E275" s="6" t="str">
        <x:v>https://raw.githubusercontent.com/Mar-7th/StarRailRes/dbe8cdfcfb0bf657b9fe1cf92d5537f118ccb487/index_new/cn/light_cone_ranks.json</x:v>
      </x:c>
    </x:row>
    <x:row r="276" ht="20" customHeight="1">
      <x:c r="A276" s="6" t="str">
        <x:v>23003_2</x:v>
      </x:c>
      <x:c r="B276" s="6" t="str">
        <x:v>SPRatioBase</x:v>
      </x:c>
      <x:c r="C276" s="6" t="n">
        <x:v>0.12</x:v>
      </x:c>
      <x:c r="D276" s="6" t="str">
        <x:v>能量恢复效率</x:v>
      </x:c>
      <x:c r="E276" s="6" t="str">
        <x:v>https://raw.githubusercontent.com/Mar-7th/StarRailRes/dbe8cdfcfb0bf657b9fe1cf92d5537f118ccb487/index_new/cn/light_cone_ranks.json</x:v>
      </x:c>
    </x:row>
    <x:row r="277" ht="20" customHeight="1">
      <x:c r="A277" s="6" t="str">
        <x:v>23003_3</x:v>
      </x:c>
      <x:c r="B277" s="6" t="str">
        <x:v>SPRatioBase</x:v>
      </x:c>
      <x:c r="C277" s="6" t="n">
        <x:v>0.14</x:v>
      </x:c>
      <x:c r="D277" s="6" t="str">
        <x:v>能量恢复效率</x:v>
      </x:c>
      <x:c r="E277" s="6" t="str">
        <x:v>https://raw.githubusercontent.com/Mar-7th/StarRailRes/dbe8cdfcfb0bf657b9fe1cf92d5537f118ccb487/index_new/cn/light_cone_ranks.json</x:v>
      </x:c>
    </x:row>
    <x:row r="278" ht="20" customHeight="1">
      <x:c r="A278" s="6" t="str">
        <x:v>23003_4</x:v>
      </x:c>
      <x:c r="B278" s="6" t="str">
        <x:v>SPRatioBase</x:v>
      </x:c>
      <x:c r="C278" s="6" t="n">
        <x:v>0.16</x:v>
      </x:c>
      <x:c r="D278" s="6" t="str">
        <x:v>能量恢复效率</x:v>
      </x:c>
      <x:c r="E278" s="6" t="str">
        <x:v>https://raw.githubusercontent.com/Mar-7th/StarRailRes/dbe8cdfcfb0bf657b9fe1cf92d5537f118ccb487/index_new/cn/light_cone_ranks.json</x:v>
      </x:c>
    </x:row>
    <x:row r="279" ht="20" customHeight="1">
      <x:c r="A279" s="6" t="str">
        <x:v>23003_5</x:v>
      </x:c>
      <x:c r="B279" s="6" t="str">
        <x:v>SPRatioBase</x:v>
      </x:c>
      <x:c r="C279" s="6" t="n">
        <x:v>0.18</x:v>
      </x:c>
      <x:c r="D279" s="6" t="str">
        <x:v>能量恢复效率</x:v>
      </x:c>
      <x:c r="E279" s="6" t="str">
        <x:v>https://raw.githubusercontent.com/Mar-7th/StarRailRes/dbe8cdfcfb0bf657b9fe1cf92d5537f118ccb487/index_new/cn/light_cone_ranks.json</x:v>
      </x:c>
    </x:row>
    <x:row r="280" ht="20" customHeight="1">
      <x:c r="A280" s="6" t="str">
        <x:v>23005_1</x:v>
      </x:c>
      <x:c r="B280" s="6" t="str">
        <x:v>DefenceAddedRatio</x:v>
      </x:c>
      <x:c r="C280" s="6" t="n">
        <x:v>0.24</x:v>
      </x:c>
      <x:c r="D280" s="6" t="str">
        <x:v>防御力</x:v>
      </x:c>
      <x:c r="E280" s="6" t="str">
        <x:v>https://raw.githubusercontent.com/Mar-7th/StarRailRes/dbe8cdfcfb0bf657b9fe1cf92d5537f118ccb487/index_new/cn/light_cone_ranks.json</x:v>
      </x:c>
    </x:row>
    <x:row r="281" ht="20" customHeight="1">
      <x:c r="A281" s="6" t="str">
        <x:v>23005_1</x:v>
      </x:c>
      <x:c r="B281" s="6" t="str">
        <x:v>StatusProbabilityBase</x:v>
      </x:c>
      <x:c r="C281" s="6" t="n">
        <x:v>0.24</x:v>
      </x:c>
      <x:c r="D281" s="6" t="str">
        <x:v>效果命中</x:v>
      </x:c>
      <x:c r="E281" s="6" t="str">
        <x:v>https://raw.githubusercontent.com/Mar-7th/StarRailRes/dbe8cdfcfb0bf657b9fe1cf92d5537f118ccb487/index_new/cn/light_cone_ranks.json</x:v>
      </x:c>
    </x:row>
    <x:row r="282" ht="20" customHeight="1">
      <x:c r="A282" s="6" t="str">
        <x:v>23005_2</x:v>
      </x:c>
      <x:c r="B282" s="6" t="str">
        <x:v>DefenceAddedRatio</x:v>
      </x:c>
      <x:c r="C282" s="6" t="n">
        <x:v>0.28</x:v>
      </x:c>
      <x:c r="D282" s="6" t="str">
        <x:v>防御力</x:v>
      </x:c>
      <x:c r="E282" s="6" t="str">
        <x:v>https://raw.githubusercontent.com/Mar-7th/StarRailRes/dbe8cdfcfb0bf657b9fe1cf92d5537f118ccb487/index_new/cn/light_cone_ranks.json</x:v>
      </x:c>
    </x:row>
    <x:row r="283" ht="20" customHeight="1">
      <x:c r="A283" s="6" t="str">
        <x:v>23005_2</x:v>
      </x:c>
      <x:c r="B283" s="6" t="str">
        <x:v>StatusProbabilityBase</x:v>
      </x:c>
      <x:c r="C283" s="6" t="n">
        <x:v>0.28</x:v>
      </x:c>
      <x:c r="D283" s="6" t="str">
        <x:v>效果命中</x:v>
      </x:c>
      <x:c r="E283" s="6" t="str">
        <x:v>https://raw.githubusercontent.com/Mar-7th/StarRailRes/dbe8cdfcfb0bf657b9fe1cf92d5537f118ccb487/index_new/cn/light_cone_ranks.json</x:v>
      </x:c>
    </x:row>
    <x:row r="284" ht="20" customHeight="1">
      <x:c r="A284" s="6" t="str">
        <x:v>23005_3</x:v>
      </x:c>
      <x:c r="B284" s="6" t="str">
        <x:v>DefenceAddedRatio</x:v>
      </x:c>
      <x:c r="C284" s="6" t="n">
        <x:v>0.32</x:v>
      </x:c>
      <x:c r="D284" s="6" t="str">
        <x:v>防御力</x:v>
      </x:c>
      <x:c r="E284" s="6" t="str">
        <x:v>https://raw.githubusercontent.com/Mar-7th/StarRailRes/dbe8cdfcfb0bf657b9fe1cf92d5537f118ccb487/index_new/cn/light_cone_ranks.json</x:v>
      </x:c>
    </x:row>
    <x:row r="285" ht="20" customHeight="1">
      <x:c r="A285" s="6" t="str">
        <x:v>23005_3</x:v>
      </x:c>
      <x:c r="B285" s="6" t="str">
        <x:v>StatusProbabilityBase</x:v>
      </x:c>
      <x:c r="C285" s="6" t="n">
        <x:v>0.32</x:v>
      </x:c>
      <x:c r="D285" s="6" t="str">
        <x:v>效果命中</x:v>
      </x:c>
      <x:c r="E285" s="6" t="str">
        <x:v>https://raw.githubusercontent.com/Mar-7th/StarRailRes/dbe8cdfcfb0bf657b9fe1cf92d5537f118ccb487/index_new/cn/light_cone_ranks.json</x:v>
      </x:c>
    </x:row>
    <x:row r="286" ht="20" customHeight="1">
      <x:c r="A286" s="6" t="str">
        <x:v>23005_4</x:v>
      </x:c>
      <x:c r="B286" s="6" t="str">
        <x:v>DefenceAddedRatio</x:v>
      </x:c>
      <x:c r="C286" s="6" t="n">
        <x:v>0.36</x:v>
      </x:c>
      <x:c r="D286" s="6" t="str">
        <x:v>防御力</x:v>
      </x:c>
      <x:c r="E286" s="6" t="str">
        <x:v>https://raw.githubusercontent.com/Mar-7th/StarRailRes/dbe8cdfcfb0bf657b9fe1cf92d5537f118ccb487/index_new/cn/light_cone_ranks.json</x:v>
      </x:c>
    </x:row>
    <x:row r="287" ht="20" customHeight="1">
      <x:c r="A287" s="6" t="str">
        <x:v>23005_4</x:v>
      </x:c>
      <x:c r="B287" s="6" t="str">
        <x:v>StatusProbabilityBase</x:v>
      </x:c>
      <x:c r="C287" s="6" t="n">
        <x:v>0.36</x:v>
      </x:c>
      <x:c r="D287" s="6" t="str">
        <x:v>效果命中</x:v>
      </x:c>
      <x:c r="E287" s="6" t="str">
        <x:v>https://raw.githubusercontent.com/Mar-7th/StarRailRes/dbe8cdfcfb0bf657b9fe1cf92d5537f118ccb487/index_new/cn/light_cone_ranks.json</x:v>
      </x:c>
    </x:row>
    <x:row r="288" ht="20" customHeight="1">
      <x:c r="A288" s="6" t="str">
        <x:v>23005_5</x:v>
      </x:c>
      <x:c r="B288" s="6" t="str">
        <x:v>DefenceAddedRatio</x:v>
      </x:c>
      <x:c r="C288" s="6" t="n">
        <x:v>0.4</x:v>
      </x:c>
      <x:c r="D288" s="6" t="str">
        <x:v>防御力</x:v>
      </x:c>
      <x:c r="E288" s="6" t="str">
        <x:v>https://raw.githubusercontent.com/Mar-7th/StarRailRes/dbe8cdfcfb0bf657b9fe1cf92d5537f118ccb487/index_new/cn/light_cone_ranks.json</x:v>
      </x:c>
    </x:row>
    <x:row r="289" ht="20" customHeight="1">
      <x:c r="A289" s="6" t="str">
        <x:v>23005_5</x:v>
      </x:c>
      <x:c r="B289" s="6" t="str">
        <x:v>StatusProbabilityBase</x:v>
      </x:c>
      <x:c r="C289" s="6" t="n">
        <x:v>0.4</x:v>
      </x:c>
      <x:c r="D289" s="6" t="str">
        <x:v>效果命中</x:v>
      </x:c>
      <x:c r="E289" s="6" t="str">
        <x:v>https://raw.githubusercontent.com/Mar-7th/StarRailRes/dbe8cdfcfb0bf657b9fe1cf92d5537f118ccb487/index_new/cn/light_cone_ranks.json</x:v>
      </x:c>
    </x:row>
    <x:row r="290" ht="20" customHeight="1">
      <x:c r="A290" s="6" t="str">
        <x:v>23006_1</x:v>
      </x:c>
      <x:c r="B290" s="6" t="str">
        <x:v>AllDamageTypeAddedRatio</x:v>
      </x:c>
      <x:c r="C290" s="6" t="n">
        <x:v>0.24</x:v>
      </x:c>
      <x:c r="D290" s="6" t="str">
        <x:v>伤害提高</x:v>
      </x:c>
      <x:c r="E290" s="6" t="str">
        <x:v>https://raw.githubusercontent.com/Mar-7th/StarRailRes/dbe8cdfcfb0bf657b9fe1cf92d5537f118ccb487/index_new/cn/light_cone_ranks.json</x:v>
      </x:c>
    </x:row>
    <x:row r="291" ht="20" customHeight="1">
      <x:c r="A291" s="6" t="str">
        <x:v>23006_2</x:v>
      </x:c>
      <x:c r="B291" s="6" t="str">
        <x:v>AllDamageTypeAddedRatio</x:v>
      </x:c>
      <x:c r="C291" s="6" t="n">
        <x:v>0.28</x:v>
      </x:c>
      <x:c r="D291" s="6" t="str">
        <x:v>伤害提高</x:v>
      </x:c>
      <x:c r="E291" s="6" t="str">
        <x:v>https://raw.githubusercontent.com/Mar-7th/StarRailRes/dbe8cdfcfb0bf657b9fe1cf92d5537f118ccb487/index_new/cn/light_cone_ranks.json</x:v>
      </x:c>
    </x:row>
    <x:row r="292" ht="20" customHeight="1">
      <x:c r="A292" s="6" t="str">
        <x:v>23006_3</x:v>
      </x:c>
      <x:c r="B292" s="6" t="str">
        <x:v>AllDamageTypeAddedRatio</x:v>
      </x:c>
      <x:c r="C292" s="6" t="n">
        <x:v>0.32</x:v>
      </x:c>
      <x:c r="D292" s="6" t="str">
        <x:v>伤害提高</x:v>
      </x:c>
      <x:c r="E292" s="6" t="str">
        <x:v>https://raw.githubusercontent.com/Mar-7th/StarRailRes/dbe8cdfcfb0bf657b9fe1cf92d5537f118ccb487/index_new/cn/light_cone_ranks.json</x:v>
      </x:c>
    </x:row>
    <x:row r="293" ht="20" customHeight="1">
      <x:c r="A293" s="6" t="str">
        <x:v>23006_4</x:v>
      </x:c>
      <x:c r="B293" s="6" t="str">
        <x:v>AllDamageTypeAddedRatio</x:v>
      </x:c>
      <x:c r="C293" s="6" t="n">
        <x:v>0.36</x:v>
      </x:c>
      <x:c r="D293" s="6" t="str">
        <x:v>伤害提高</x:v>
      </x:c>
      <x:c r="E293" s="6" t="str">
        <x:v>https://raw.githubusercontent.com/Mar-7th/StarRailRes/dbe8cdfcfb0bf657b9fe1cf92d5537f118ccb487/index_new/cn/light_cone_ranks.json</x:v>
      </x:c>
    </x:row>
    <x:row r="294" ht="20" customHeight="1">
      <x:c r="A294" s="6" t="str">
        <x:v>23006_5</x:v>
      </x:c>
      <x:c r="B294" s="6" t="str">
        <x:v>AllDamageTypeAddedRatio</x:v>
      </x:c>
      <x:c r="C294" s="6" t="n">
        <x:v>0.4</x:v>
      </x:c>
      <x:c r="D294" s="6" t="str">
        <x:v>伤害提高</x:v>
      </x:c>
      <x:c r="E294" s="6" t="str">
        <x:v>https://raw.githubusercontent.com/Mar-7th/StarRailRes/dbe8cdfcfb0bf657b9fe1cf92d5537f118ccb487/index_new/cn/light_cone_ranks.json</x:v>
      </x:c>
    </x:row>
    <x:row r="295" ht="20" customHeight="1">
      <x:c r="A295" s="6" t="str">
        <x:v>23007_1</x:v>
      </x:c>
      <x:c r="B295" s="6" t="str">
        <x:v>StatusProbabilityBase</x:v>
      </x:c>
      <x:c r="C295" s="6" t="n">
        <x:v>0.24</x:v>
      </x:c>
      <x:c r="D295" s="6" t="str">
        <x:v>效果命中</x:v>
      </x:c>
      <x:c r="E295" s="6" t="str">
        <x:v>https://raw.githubusercontent.com/Mar-7th/StarRailRes/dbe8cdfcfb0bf657b9fe1cf92d5537f118ccb487/index_new/cn/light_cone_ranks.json</x:v>
      </x:c>
    </x:row>
    <x:row r="296" ht="20" customHeight="1">
      <x:c r="A296" s="6" t="str">
        <x:v>23007_2</x:v>
      </x:c>
      <x:c r="B296" s="6" t="str">
        <x:v>StatusProbabilityBase</x:v>
      </x:c>
      <x:c r="C296" s="6" t="n">
        <x:v>0.28</x:v>
      </x:c>
      <x:c r="D296" s="6" t="str">
        <x:v>效果命中</x:v>
      </x:c>
      <x:c r="E296" s="6" t="str">
        <x:v>https://raw.githubusercontent.com/Mar-7th/StarRailRes/dbe8cdfcfb0bf657b9fe1cf92d5537f118ccb487/index_new/cn/light_cone_ranks.json</x:v>
      </x:c>
    </x:row>
    <x:row r="297" ht="20" customHeight="1">
      <x:c r="A297" s="6" t="str">
        <x:v>23007_3</x:v>
      </x:c>
      <x:c r="B297" s="6" t="str">
        <x:v>StatusProbabilityBase</x:v>
      </x:c>
      <x:c r="C297" s="6" t="n">
        <x:v>0.32</x:v>
      </x:c>
      <x:c r="D297" s="6" t="str">
        <x:v>效果命中</x:v>
      </x:c>
      <x:c r="E297" s="6" t="str">
        <x:v>https://raw.githubusercontent.com/Mar-7th/StarRailRes/dbe8cdfcfb0bf657b9fe1cf92d5537f118ccb487/index_new/cn/light_cone_ranks.json</x:v>
      </x:c>
    </x:row>
    <x:row r="298" ht="20" customHeight="1">
      <x:c r="A298" s="6" t="str">
        <x:v>23007_4</x:v>
      </x:c>
      <x:c r="B298" s="6" t="str">
        <x:v>StatusProbabilityBase</x:v>
      </x:c>
      <x:c r="C298" s="6" t="n">
        <x:v>0.36</x:v>
      </x:c>
      <x:c r="D298" s="6" t="str">
        <x:v>效果命中</x:v>
      </x:c>
      <x:c r="E298" s="6" t="str">
        <x:v>https://raw.githubusercontent.com/Mar-7th/StarRailRes/dbe8cdfcfb0bf657b9fe1cf92d5537f118ccb487/index_new/cn/light_cone_ranks.json</x:v>
      </x:c>
    </x:row>
    <x:row r="299" ht="20" customHeight="1">
      <x:c r="A299" s="6" t="str">
        <x:v>23007_5</x:v>
      </x:c>
      <x:c r="B299" s="6" t="str">
        <x:v>StatusProbabilityBase</x:v>
      </x:c>
      <x:c r="C299" s="6" t="n">
        <x:v>0.4</x:v>
      </x:c>
      <x:c r="D299" s="6" t="str">
        <x:v>效果命中</x:v>
      </x:c>
      <x:c r="E299" s="6" t="str">
        <x:v>https://raw.githubusercontent.com/Mar-7th/StarRailRes/dbe8cdfcfb0bf657b9fe1cf92d5537f118ccb487/index_new/cn/light_cone_ranks.json</x:v>
      </x:c>
    </x:row>
    <x:row r="300" ht="20" customHeight="1">
      <x:c r="A300" s="6" t="str">
        <x:v>23008_1</x:v>
      </x:c>
      <x:c r="B300" s="6" t="str">
        <x:v>AttackAddedRatio</x:v>
      </x:c>
      <x:c r="C300" s="6" t="n">
        <x:v>0.24</x:v>
      </x:c>
      <x:c r="D300" s="6" t="str">
        <x:v>攻击力</x:v>
      </x:c>
      <x:c r="E300" s="6" t="str">
        <x:v>https://raw.githubusercontent.com/Mar-7th/StarRailRes/dbe8cdfcfb0bf657b9fe1cf92d5537f118ccb487/index_new/cn/light_cone_ranks.json</x:v>
      </x:c>
    </x:row>
    <x:row r="301" ht="20" customHeight="1">
      <x:c r="A301" s="6" t="str">
        <x:v>23008_2</x:v>
      </x:c>
      <x:c r="B301" s="6" t="str">
        <x:v>AttackAddedRatio</x:v>
      </x:c>
      <x:c r="C301" s="6" t="n">
        <x:v>0.28</x:v>
      </x:c>
      <x:c r="D301" s="6" t="str">
        <x:v>攻击力</x:v>
      </x:c>
      <x:c r="E301" s="6" t="str">
        <x:v>https://raw.githubusercontent.com/Mar-7th/StarRailRes/dbe8cdfcfb0bf657b9fe1cf92d5537f118ccb487/index_new/cn/light_cone_ranks.json</x:v>
      </x:c>
    </x:row>
    <x:row r="302" ht="20" customHeight="1">
      <x:c r="A302" s="6" t="str">
        <x:v>23008_3</x:v>
      </x:c>
      <x:c r="B302" s="6" t="str">
        <x:v>AttackAddedRatio</x:v>
      </x:c>
      <x:c r="C302" s="6" t="n">
        <x:v>0.32</x:v>
      </x:c>
      <x:c r="D302" s="6" t="str">
        <x:v>攻击力</x:v>
      </x:c>
      <x:c r="E302" s="6" t="str">
        <x:v>https://raw.githubusercontent.com/Mar-7th/StarRailRes/dbe8cdfcfb0bf657b9fe1cf92d5537f118ccb487/index_new/cn/light_cone_ranks.json</x:v>
      </x:c>
    </x:row>
    <x:row r="303" ht="20" customHeight="1">
      <x:c r="A303" s="6" t="str">
        <x:v>23008_4</x:v>
      </x:c>
      <x:c r="B303" s="6" t="str">
        <x:v>AttackAddedRatio</x:v>
      </x:c>
      <x:c r="C303" s="6" t="n">
        <x:v>0.36</x:v>
      </x:c>
      <x:c r="D303" s="6" t="str">
        <x:v>攻击力</x:v>
      </x:c>
      <x:c r="E303" s="6" t="str">
        <x:v>https://raw.githubusercontent.com/Mar-7th/StarRailRes/dbe8cdfcfb0bf657b9fe1cf92d5537f118ccb487/index_new/cn/light_cone_ranks.json</x:v>
      </x:c>
    </x:row>
    <x:row r="304" ht="20" customHeight="1">
      <x:c r="A304" s="6" t="str">
        <x:v>23008_5</x:v>
      </x:c>
      <x:c r="B304" s="6" t="str">
        <x:v>AttackAddedRatio</x:v>
      </x:c>
      <x:c r="C304" s="6" t="n">
        <x:v>0.4</x:v>
      </x:c>
      <x:c r="D304" s="6" t="str">
        <x:v>攻击力</x:v>
      </x:c>
      <x:c r="E304" s="6" t="str">
        <x:v>https://raw.githubusercontent.com/Mar-7th/StarRailRes/dbe8cdfcfb0bf657b9fe1cf92d5537f118ccb487/index_new/cn/light_cone_ranks.json</x:v>
      </x:c>
    </x:row>
    <x:row r="305" ht="20" customHeight="1">
      <x:c r="A305" s="6" t="str">
        <x:v>23009_1</x:v>
      </x:c>
      <x:c r="B305" s="6" t="str">
        <x:v>CriticalChanceBase</x:v>
      </x:c>
      <x:c r="C305" s="6" t="n">
        <x:v>0.18</x:v>
      </x:c>
      <x:c r="D305" s="6" t="str">
        <x:v>暴击率</x:v>
      </x:c>
      <x:c r="E305" s="6" t="str">
        <x:v>https://raw.githubusercontent.com/Mar-7th/StarRailRes/dbe8cdfcfb0bf657b9fe1cf92d5537f118ccb487/index_new/cn/light_cone_ranks.json</x:v>
      </x:c>
    </x:row>
    <x:row r="306" ht="20" customHeight="1">
      <x:c r="A306" s="6" t="str">
        <x:v>23009_1</x:v>
      </x:c>
      <x:c r="B306" s="6" t="str">
        <x:v>HPAddedRatio</x:v>
      </x:c>
      <x:c r="C306" s="6" t="n">
        <x:v>0.18</x:v>
      </x:c>
      <x:c r="D306" s="6" t="str">
        <x:v>生命值</x:v>
      </x:c>
      <x:c r="E306" s="6" t="str">
        <x:v>https://raw.githubusercontent.com/Mar-7th/StarRailRes/dbe8cdfcfb0bf657b9fe1cf92d5537f118ccb487/index_new/cn/light_cone_ranks.json</x:v>
      </x:c>
    </x:row>
    <x:row r="307" ht="20" customHeight="1">
      <x:c r="A307" s="6" t="str">
        <x:v>23009_2</x:v>
      </x:c>
      <x:c r="B307" s="6" t="str">
        <x:v>CriticalChanceBase</x:v>
      </x:c>
      <x:c r="C307" s="6" t="n">
        <x:v>0.21</x:v>
      </x:c>
      <x:c r="D307" s="6" t="str">
        <x:v>暴击率</x:v>
      </x:c>
      <x:c r="E307" s="6" t="str">
        <x:v>https://raw.githubusercontent.com/Mar-7th/StarRailRes/dbe8cdfcfb0bf657b9fe1cf92d5537f118ccb487/index_new/cn/light_cone_ranks.json</x:v>
      </x:c>
    </x:row>
    <x:row r="308" ht="20" customHeight="1">
      <x:c r="A308" s="6" t="str">
        <x:v>23009_2</x:v>
      </x:c>
      <x:c r="B308" s="6" t="str">
        <x:v>HPAddedRatio</x:v>
      </x:c>
      <x:c r="C308" s="6" t="n">
        <x:v>0.21</x:v>
      </x:c>
      <x:c r="D308" s="6" t="str">
        <x:v>生命值</x:v>
      </x:c>
      <x:c r="E308" s="6" t="str">
        <x:v>https://raw.githubusercontent.com/Mar-7th/StarRailRes/dbe8cdfcfb0bf657b9fe1cf92d5537f118ccb487/index_new/cn/light_cone_ranks.json</x:v>
      </x:c>
    </x:row>
    <x:row r="309" ht="20" customHeight="1">
      <x:c r="A309" s="6" t="str">
        <x:v>23009_3</x:v>
      </x:c>
      <x:c r="B309" s="6" t="str">
        <x:v>CriticalChanceBase</x:v>
      </x:c>
      <x:c r="C309" s="6" t="n">
        <x:v>0.24</x:v>
      </x:c>
      <x:c r="D309" s="6" t="str">
        <x:v>暴击率</x:v>
      </x:c>
      <x:c r="E309" s="6" t="str">
        <x:v>https://raw.githubusercontent.com/Mar-7th/StarRailRes/dbe8cdfcfb0bf657b9fe1cf92d5537f118ccb487/index_new/cn/light_cone_ranks.json</x:v>
      </x:c>
    </x:row>
    <x:row r="310" ht="20" customHeight="1">
      <x:c r="A310" s="6" t="str">
        <x:v>23009_3</x:v>
      </x:c>
      <x:c r="B310" s="6" t="str">
        <x:v>HPAddedRatio</x:v>
      </x:c>
      <x:c r="C310" s="6" t="n">
        <x:v>0.24</x:v>
      </x:c>
      <x:c r="D310" s="6" t="str">
        <x:v>生命值</x:v>
      </x:c>
      <x:c r="E310" s="6" t="str">
        <x:v>https://raw.githubusercontent.com/Mar-7th/StarRailRes/dbe8cdfcfb0bf657b9fe1cf92d5537f118ccb487/index_new/cn/light_cone_ranks.json</x:v>
      </x:c>
    </x:row>
    <x:row r="311" ht="20" customHeight="1">
      <x:c r="A311" s="6" t="str">
        <x:v>23009_4</x:v>
      </x:c>
      <x:c r="B311" s="6" t="str">
        <x:v>CriticalChanceBase</x:v>
      </x:c>
      <x:c r="C311" s="6" t="n">
        <x:v>0.27</x:v>
      </x:c>
      <x:c r="D311" s="6" t="str">
        <x:v>暴击率</x:v>
      </x:c>
      <x:c r="E311" s="6" t="str">
        <x:v>https://raw.githubusercontent.com/Mar-7th/StarRailRes/dbe8cdfcfb0bf657b9fe1cf92d5537f118ccb487/index_new/cn/light_cone_ranks.json</x:v>
      </x:c>
    </x:row>
    <x:row r="312" ht="20" customHeight="1">
      <x:c r="A312" s="6" t="str">
        <x:v>23009_4</x:v>
      </x:c>
      <x:c r="B312" s="6" t="str">
        <x:v>HPAddedRatio</x:v>
      </x:c>
      <x:c r="C312" s="6" t="n">
        <x:v>0.27</x:v>
      </x:c>
      <x:c r="D312" s="6" t="str">
        <x:v>生命值</x:v>
      </x:c>
      <x:c r="E312" s="6" t="str">
        <x:v>https://raw.githubusercontent.com/Mar-7th/StarRailRes/dbe8cdfcfb0bf657b9fe1cf92d5537f118ccb487/index_new/cn/light_cone_ranks.json</x:v>
      </x:c>
    </x:row>
    <x:row r="313" ht="20" customHeight="1">
      <x:c r="A313" s="6" t="str">
        <x:v>23009_5</x:v>
      </x:c>
      <x:c r="B313" s="6" t="str">
        <x:v>CriticalChanceBase</x:v>
      </x:c>
      <x:c r="C313" s="6" t="n">
        <x:v>0.3</x:v>
      </x:c>
      <x:c r="D313" s="6" t="str">
        <x:v>暴击率</x:v>
      </x:c>
      <x:c r="E313" s="6" t="str">
        <x:v>https://raw.githubusercontent.com/Mar-7th/StarRailRes/dbe8cdfcfb0bf657b9fe1cf92d5537f118ccb487/index_new/cn/light_cone_ranks.json</x:v>
      </x:c>
    </x:row>
    <x:row r="314" ht="20" customHeight="1">
      <x:c r="A314" s="6" t="str">
        <x:v>23009_5</x:v>
      </x:c>
      <x:c r="B314" s="6" t="str">
        <x:v>HPAddedRatio</x:v>
      </x:c>
      <x:c r="C314" s="6" t="n">
        <x:v>0.3</x:v>
      </x:c>
      <x:c r="D314" s="6" t="str">
        <x:v>生命值</x:v>
      </x:c>
      <x:c r="E314" s="6" t="str">
        <x:v>https://raw.githubusercontent.com/Mar-7th/StarRailRes/dbe8cdfcfb0bf657b9fe1cf92d5537f118ccb487/index_new/cn/light_cone_ranks.json</x:v>
      </x:c>
    </x:row>
    <x:row r="315" ht="20" customHeight="1">
      <x:c r="A315" s="6" t="str">
        <x:v>23010_1</x:v>
      </x:c>
      <x:c r="B315" s="6" t="str">
        <x:v>CriticalDamageBase</x:v>
      </x:c>
      <x:c r="C315" s="6" t="n">
        <x:v>0.36</x:v>
      </x:c>
      <x:c r="D315" s="6" t="str">
        <x:v>暴击伤害</x:v>
      </x:c>
      <x:c r="E315" s="6" t="str">
        <x:v>https://raw.githubusercontent.com/Mar-7th/StarRailRes/dbe8cdfcfb0bf657b9fe1cf92d5537f118ccb487/index_new/cn/light_cone_ranks.json</x:v>
      </x:c>
    </x:row>
    <x:row r="316" ht="20" customHeight="1">
      <x:c r="A316" s="6" t="str">
        <x:v>23010_2</x:v>
      </x:c>
      <x:c r="B316" s="6" t="str">
        <x:v>CriticalDamageBase</x:v>
      </x:c>
      <x:c r="C316" s="6" t="n">
        <x:v>0.42</x:v>
      </x:c>
      <x:c r="D316" s="6" t="str">
        <x:v>暴击伤害</x:v>
      </x:c>
      <x:c r="E316" s="6" t="str">
        <x:v>https://raw.githubusercontent.com/Mar-7th/StarRailRes/dbe8cdfcfb0bf657b9fe1cf92d5537f118ccb487/index_new/cn/light_cone_ranks.json</x:v>
      </x:c>
    </x:row>
    <x:row r="317" ht="20" customHeight="1">
      <x:c r="A317" s="6" t="str">
        <x:v>23010_3</x:v>
      </x:c>
      <x:c r="B317" s="6" t="str">
        <x:v>CriticalDamageBase</x:v>
      </x:c>
      <x:c r="C317" s="6" t="n">
        <x:v>0.48</x:v>
      </x:c>
      <x:c r="D317" s="6" t="str">
        <x:v>暴击伤害</x:v>
      </x:c>
      <x:c r="E317" s="6" t="str">
        <x:v>https://raw.githubusercontent.com/Mar-7th/StarRailRes/dbe8cdfcfb0bf657b9fe1cf92d5537f118ccb487/index_new/cn/light_cone_ranks.json</x:v>
      </x:c>
    </x:row>
    <x:row r="318" ht="20" customHeight="1">
      <x:c r="A318" s="6" t="str">
        <x:v>23010_4</x:v>
      </x:c>
      <x:c r="B318" s="6" t="str">
        <x:v>CriticalDamageBase</x:v>
      </x:c>
      <x:c r="C318" s="6" t="n">
        <x:v>0.54</x:v>
      </x:c>
      <x:c r="D318" s="6" t="str">
        <x:v>暴击伤害</x:v>
      </x:c>
      <x:c r="E318" s="6" t="str">
        <x:v>https://raw.githubusercontent.com/Mar-7th/StarRailRes/dbe8cdfcfb0bf657b9fe1cf92d5537f118ccb487/index_new/cn/light_cone_ranks.json</x:v>
      </x:c>
    </x:row>
    <x:row r="319" ht="20" customHeight="1">
      <x:c r="A319" s="6" t="str">
        <x:v>23010_5</x:v>
      </x:c>
      <x:c r="B319" s="6" t="str">
        <x:v>CriticalDamageBase</x:v>
      </x:c>
      <x:c r="C319" s="6" t="n">
        <x:v>0.6</x:v>
      </x:c>
      <x:c r="D319" s="6" t="str">
        <x:v>暴击伤害</x:v>
      </x:c>
      <x:c r="E319" s="6" t="str">
        <x:v>https://raw.githubusercontent.com/Mar-7th/StarRailRes/dbe8cdfcfb0bf657b9fe1cf92d5537f118ccb487/index_new/cn/light_cone_ranks.json</x:v>
      </x:c>
    </x:row>
    <x:row r="320" ht="20" customHeight="1">
      <x:c r="A320" s="6" t="str">
        <x:v>23011_1</x:v>
      </x:c>
      <x:c r="B320" s="6" t="str">
        <x:v>HPAddedRatio</x:v>
      </x:c>
      <x:c r="C320" s="6" t="n">
        <x:v>0.24</x:v>
      </x:c>
      <x:c r="D320" s="6" t="str">
        <x:v>生命值</x:v>
      </x:c>
      <x:c r="E320" s="6" t="str">
        <x:v>https://raw.githubusercontent.com/Mar-7th/StarRailRes/dbe8cdfcfb0bf657b9fe1cf92d5537f118ccb487/index_new/cn/light_cone_ranks.json</x:v>
      </x:c>
    </x:row>
    <x:row r="321" ht="20" customHeight="1">
      <x:c r="A321" s="6" t="str">
        <x:v>23011_1</x:v>
      </x:c>
      <x:c r="B321" s="6" t="str">
        <x:v>SPRatioBase</x:v>
      </x:c>
      <x:c r="C321" s="6" t="n">
        <x:v>0.12</x:v>
      </x:c>
      <x:c r="D321" s="6" t="str">
        <x:v>能量恢复效率</x:v>
      </x:c>
      <x:c r="E321" s="6" t="str">
        <x:v>https://raw.githubusercontent.com/Mar-7th/StarRailRes/dbe8cdfcfb0bf657b9fe1cf92d5537f118ccb487/index_new/cn/light_cone_ranks.json</x:v>
      </x:c>
    </x:row>
    <x:row r="322" ht="20" customHeight="1">
      <x:c r="A322" s="6" t="str">
        <x:v>23011_2</x:v>
      </x:c>
      <x:c r="B322" s="6" t="str">
        <x:v>HPAddedRatio</x:v>
      </x:c>
      <x:c r="C322" s="6" t="n">
        <x:v>0.28</x:v>
      </x:c>
      <x:c r="D322" s="6" t="str">
        <x:v>生命值</x:v>
      </x:c>
      <x:c r="E322" s="6" t="str">
        <x:v>https://raw.githubusercontent.com/Mar-7th/StarRailRes/dbe8cdfcfb0bf657b9fe1cf92d5537f118ccb487/index_new/cn/light_cone_ranks.json</x:v>
      </x:c>
    </x:row>
    <x:row r="323" ht="20" customHeight="1">
      <x:c r="A323" s="6" t="str">
        <x:v>23011_2</x:v>
      </x:c>
      <x:c r="B323" s="6" t="str">
        <x:v>SPRatioBase</x:v>
      </x:c>
      <x:c r="C323" s="6" t="n">
        <x:v>0.14</x:v>
      </x:c>
      <x:c r="D323" s="6" t="str">
        <x:v>能量恢复效率</x:v>
      </x:c>
      <x:c r="E323" s="6" t="str">
        <x:v>https://raw.githubusercontent.com/Mar-7th/StarRailRes/dbe8cdfcfb0bf657b9fe1cf92d5537f118ccb487/index_new/cn/light_cone_ranks.json</x:v>
      </x:c>
    </x:row>
    <x:row r="324" ht="20" customHeight="1">
      <x:c r="A324" s="6" t="str">
        <x:v>23011_3</x:v>
      </x:c>
      <x:c r="B324" s="6" t="str">
        <x:v>HPAddedRatio</x:v>
      </x:c>
      <x:c r="C324" s="6" t="n">
        <x:v>0.32</x:v>
      </x:c>
      <x:c r="D324" s="6" t="str">
        <x:v>生命值</x:v>
      </x:c>
      <x:c r="E324" s="6" t="str">
        <x:v>https://raw.githubusercontent.com/Mar-7th/StarRailRes/dbe8cdfcfb0bf657b9fe1cf92d5537f118ccb487/index_new/cn/light_cone_ranks.json</x:v>
      </x:c>
    </x:row>
    <x:row r="325" ht="20" customHeight="1">
      <x:c r="A325" s="6" t="str">
        <x:v>23011_3</x:v>
      </x:c>
      <x:c r="B325" s="6" t="str">
        <x:v>SPRatioBase</x:v>
      </x:c>
      <x:c r="C325" s="6" t="n">
        <x:v>0.16</x:v>
      </x:c>
      <x:c r="D325" s="6" t="str">
        <x:v>能量恢复效率</x:v>
      </x:c>
      <x:c r="E325" s="6" t="str">
        <x:v>https://raw.githubusercontent.com/Mar-7th/StarRailRes/dbe8cdfcfb0bf657b9fe1cf92d5537f118ccb487/index_new/cn/light_cone_ranks.json</x:v>
      </x:c>
    </x:row>
    <x:row r="326" ht="20" customHeight="1">
      <x:c r="A326" s="6" t="str">
        <x:v>23011_4</x:v>
      </x:c>
      <x:c r="B326" s="6" t="str">
        <x:v>HPAddedRatio</x:v>
      </x:c>
      <x:c r="C326" s="6" t="n">
        <x:v>0.36</x:v>
      </x:c>
      <x:c r="D326" s="6" t="str">
        <x:v>生命值</x:v>
      </x:c>
      <x:c r="E326" s="6" t="str">
        <x:v>https://raw.githubusercontent.com/Mar-7th/StarRailRes/dbe8cdfcfb0bf657b9fe1cf92d5537f118ccb487/index_new/cn/light_cone_ranks.json</x:v>
      </x:c>
    </x:row>
    <x:row r="327" ht="20" customHeight="1">
      <x:c r="A327" s="6" t="str">
        <x:v>23011_4</x:v>
      </x:c>
      <x:c r="B327" s="6" t="str">
        <x:v>SPRatioBase</x:v>
      </x:c>
      <x:c r="C327" s="6" t="n">
        <x:v>0.18</x:v>
      </x:c>
      <x:c r="D327" s="6" t="str">
        <x:v>能量恢复效率</x:v>
      </x:c>
      <x:c r="E327" s="6" t="str">
        <x:v>https://raw.githubusercontent.com/Mar-7th/StarRailRes/dbe8cdfcfb0bf657b9fe1cf92d5537f118ccb487/index_new/cn/light_cone_ranks.json</x:v>
      </x:c>
    </x:row>
    <x:row r="328" ht="20" customHeight="1">
      <x:c r="A328" s="6" t="str">
        <x:v>23011_5</x:v>
      </x:c>
      <x:c r="B328" s="6" t="str">
        <x:v>HPAddedRatio</x:v>
      </x:c>
      <x:c r="C328" s="6" t="n">
        <x:v>0.4</x:v>
      </x:c>
      <x:c r="D328" s="6" t="str">
        <x:v>生命值</x:v>
      </x:c>
      <x:c r="E328" s="6" t="str">
        <x:v>https://raw.githubusercontent.com/Mar-7th/StarRailRes/dbe8cdfcfb0bf657b9fe1cf92d5537f118ccb487/index_new/cn/light_cone_ranks.json</x:v>
      </x:c>
    </x:row>
    <x:row r="329" ht="20" customHeight="1">
      <x:c r="A329" s="6" t="str">
        <x:v>23011_5</x:v>
      </x:c>
      <x:c r="B329" s="6" t="str">
        <x:v>SPRatioBase</x:v>
      </x:c>
      <x:c r="C329" s="6" t="n">
        <x:v>0.2</x:v>
      </x:c>
      <x:c r="D329" s="6" t="str">
        <x:v>能量恢复效率</x:v>
      </x:c>
      <x:c r="E329" s="6" t="str">
        <x:v>https://raw.githubusercontent.com/Mar-7th/StarRailRes/dbe8cdfcfb0bf657b9fe1cf92d5537f118ccb487/index_new/cn/light_cone_ranks.json</x:v>
      </x:c>
    </x:row>
    <x:row r="330" ht="20" customHeight="1">
      <x:c r="A330" s="6" t="str">
        <x:v>23012_1</x:v>
      </x:c>
      <x:c r="B330" s="6" t="str">
        <x:v>CriticalDamageBase</x:v>
      </x:c>
      <x:c r="C330" s="6" t="n">
        <x:v>0.3</x:v>
      </x:c>
      <x:c r="D330" s="6" t="str">
        <x:v>暴击伤害</x:v>
      </x:c>
      <x:c r="E330" s="6" t="str">
        <x:v>https://raw.githubusercontent.com/Mar-7th/StarRailRes/dbe8cdfcfb0bf657b9fe1cf92d5537f118ccb487/index_new/cn/light_cone_ranks.json</x:v>
      </x:c>
    </x:row>
    <x:row r="331" ht="20" customHeight="1">
      <x:c r="A331" s="6" t="str">
        <x:v>23012_2</x:v>
      </x:c>
      <x:c r="B331" s="6" t="str">
        <x:v>CriticalDamageBase</x:v>
      </x:c>
      <x:c r="C331" s="6" t="n">
        <x:v>0.35</x:v>
      </x:c>
      <x:c r="D331" s="6" t="str">
        <x:v>暴击伤害</x:v>
      </x:c>
      <x:c r="E331" s="6" t="str">
        <x:v>https://raw.githubusercontent.com/Mar-7th/StarRailRes/dbe8cdfcfb0bf657b9fe1cf92d5537f118ccb487/index_new/cn/light_cone_ranks.json</x:v>
      </x:c>
    </x:row>
    <x:row r="332" ht="20" customHeight="1">
      <x:c r="A332" s="6" t="str">
        <x:v>23012_3</x:v>
      </x:c>
      <x:c r="B332" s="6" t="str">
        <x:v>CriticalDamageBase</x:v>
      </x:c>
      <x:c r="C332" s="6" t="n">
        <x:v>0.4</x:v>
      </x:c>
      <x:c r="D332" s="6" t="str">
        <x:v>暴击伤害</x:v>
      </x:c>
      <x:c r="E332" s="6" t="str">
        <x:v>https://raw.githubusercontent.com/Mar-7th/StarRailRes/dbe8cdfcfb0bf657b9fe1cf92d5537f118ccb487/index_new/cn/light_cone_ranks.json</x:v>
      </x:c>
    </x:row>
    <x:row r="333" ht="20" customHeight="1">
      <x:c r="A333" s="6" t="str">
        <x:v>23012_4</x:v>
      </x:c>
      <x:c r="B333" s="6" t="str">
        <x:v>CriticalDamageBase</x:v>
      </x:c>
      <x:c r="C333" s="6" t="n">
        <x:v>0.45</x:v>
      </x:c>
      <x:c r="D333" s="6" t="str">
        <x:v>暴击伤害</x:v>
      </x:c>
      <x:c r="E333" s="6" t="str">
        <x:v>https://raw.githubusercontent.com/Mar-7th/StarRailRes/dbe8cdfcfb0bf657b9fe1cf92d5537f118ccb487/index_new/cn/light_cone_ranks.json</x:v>
      </x:c>
    </x:row>
    <x:row r="334" ht="20" customHeight="1">
      <x:c r="A334" s="6" t="str">
        <x:v>23012_5</x:v>
      </x:c>
      <x:c r="B334" s="6" t="str">
        <x:v>CriticalDamageBase</x:v>
      </x:c>
      <x:c r="C334" s="6" t="n">
        <x:v>0.5</x:v>
      </x:c>
      <x:c r="D334" s="6" t="str">
        <x:v>暴击伤害</x:v>
      </x:c>
      <x:c r="E334" s="6" t="str">
        <x:v>https://raw.githubusercontent.com/Mar-7th/StarRailRes/dbe8cdfcfb0bf657b9fe1cf92d5537f118ccb487/index_new/cn/light_cone_ranks.json</x:v>
      </x:c>
    </x:row>
    <x:row r="335" ht="20" customHeight="1">
      <x:c r="A335" s="6" t="str">
        <x:v>23013_1</x:v>
      </x:c>
      <x:c r="B335" s="6" t="str">
        <x:v>HPAddedRatio</x:v>
      </x:c>
      <x:c r="C335" s="6" t="n">
        <x:v>0.18</x:v>
      </x:c>
      <x:c r="D335" s="6" t="str">
        <x:v>生命值</x:v>
      </x:c>
      <x:c r="E335" s="6" t="str">
        <x:v>https://raw.githubusercontent.com/Mar-7th/StarRailRes/dbe8cdfcfb0bf657b9fe1cf92d5537f118ccb487/index_new/cn/light_cone_ranks.json</x:v>
      </x:c>
    </x:row>
    <x:row r="336" ht="20" customHeight="1">
      <x:c r="A336" s="6" t="str">
        <x:v>23013_1</x:v>
      </x:c>
      <x:c r="B336" s="6" t="str">
        <x:v>HealRatioBase</x:v>
      </x:c>
      <x:c r="C336" s="6" t="n">
        <x:v>0.12</x:v>
      </x:c>
      <x:c r="D336" s="6" t="str">
        <x:v>治疗量加成</x:v>
      </x:c>
      <x:c r="E336" s="6" t="str">
        <x:v>https://raw.githubusercontent.com/Mar-7th/StarRailRes/dbe8cdfcfb0bf657b9fe1cf92d5537f118ccb487/index_new/cn/light_cone_ranks.json</x:v>
      </x:c>
    </x:row>
    <x:row r="337" ht="20" customHeight="1">
      <x:c r="A337" s="6" t="str">
        <x:v>23013_2</x:v>
      </x:c>
      <x:c r="B337" s="6" t="str">
        <x:v>HPAddedRatio</x:v>
      </x:c>
      <x:c r="C337" s="6" t="n">
        <x:v>0.21</x:v>
      </x:c>
      <x:c r="D337" s="6" t="str">
        <x:v>生命值</x:v>
      </x:c>
      <x:c r="E337" s="6" t="str">
        <x:v>https://raw.githubusercontent.com/Mar-7th/StarRailRes/dbe8cdfcfb0bf657b9fe1cf92d5537f118ccb487/index_new/cn/light_cone_ranks.json</x:v>
      </x:c>
    </x:row>
    <x:row r="338" ht="20" customHeight="1">
      <x:c r="A338" s="6" t="str">
        <x:v>23013_2</x:v>
      </x:c>
      <x:c r="B338" s="6" t="str">
        <x:v>HealRatioBase</x:v>
      </x:c>
      <x:c r="C338" s="6" t="n">
        <x:v>0.14</x:v>
      </x:c>
      <x:c r="D338" s="6" t="str">
        <x:v>治疗量加成</x:v>
      </x:c>
      <x:c r="E338" s="6" t="str">
        <x:v>https://raw.githubusercontent.com/Mar-7th/StarRailRes/dbe8cdfcfb0bf657b9fe1cf92d5537f118ccb487/index_new/cn/light_cone_ranks.json</x:v>
      </x:c>
    </x:row>
    <x:row r="339" ht="20" customHeight="1">
      <x:c r="A339" s="6" t="str">
        <x:v>23013_3</x:v>
      </x:c>
      <x:c r="B339" s="6" t="str">
        <x:v>HPAddedRatio</x:v>
      </x:c>
      <x:c r="C339" s="6" t="n">
        <x:v>0.24</x:v>
      </x:c>
      <x:c r="D339" s="6" t="str">
        <x:v>生命值</x:v>
      </x:c>
      <x:c r="E339" s="6" t="str">
        <x:v>https://raw.githubusercontent.com/Mar-7th/StarRailRes/dbe8cdfcfb0bf657b9fe1cf92d5537f118ccb487/index_new/cn/light_cone_ranks.json</x:v>
      </x:c>
    </x:row>
    <x:row r="340" ht="20" customHeight="1">
      <x:c r="A340" s="6" t="str">
        <x:v>23013_3</x:v>
      </x:c>
      <x:c r="B340" s="6" t="str">
        <x:v>HealRatioBase</x:v>
      </x:c>
      <x:c r="C340" s="6" t="n">
        <x:v>0.16</x:v>
      </x:c>
      <x:c r="D340" s="6" t="str">
        <x:v>治疗量加成</x:v>
      </x:c>
      <x:c r="E340" s="6" t="str">
        <x:v>https://raw.githubusercontent.com/Mar-7th/StarRailRes/dbe8cdfcfb0bf657b9fe1cf92d5537f118ccb487/index_new/cn/light_cone_ranks.json</x:v>
      </x:c>
    </x:row>
    <x:row r="341" ht="20" customHeight="1">
      <x:c r="A341" s="6" t="str">
        <x:v>23013_4</x:v>
      </x:c>
      <x:c r="B341" s="6" t="str">
        <x:v>HPAddedRatio</x:v>
      </x:c>
      <x:c r="C341" s="6" t="n">
        <x:v>0.27</x:v>
      </x:c>
      <x:c r="D341" s="6" t="str">
        <x:v>生命值</x:v>
      </x:c>
      <x:c r="E341" s="6" t="str">
        <x:v>https://raw.githubusercontent.com/Mar-7th/StarRailRes/dbe8cdfcfb0bf657b9fe1cf92d5537f118ccb487/index_new/cn/light_cone_ranks.json</x:v>
      </x:c>
    </x:row>
    <x:row r="342" ht="20" customHeight="1">
      <x:c r="A342" s="6" t="str">
        <x:v>23013_4</x:v>
      </x:c>
      <x:c r="B342" s="6" t="str">
        <x:v>HealRatioBase</x:v>
      </x:c>
      <x:c r="C342" s="6" t="n">
        <x:v>0.18</x:v>
      </x:c>
      <x:c r="D342" s="6" t="str">
        <x:v>治疗量加成</x:v>
      </x:c>
      <x:c r="E342" s="6" t="str">
        <x:v>https://raw.githubusercontent.com/Mar-7th/StarRailRes/dbe8cdfcfb0bf657b9fe1cf92d5537f118ccb487/index_new/cn/light_cone_ranks.json</x:v>
      </x:c>
    </x:row>
    <x:row r="343" ht="20" customHeight="1">
      <x:c r="A343" s="6" t="str">
        <x:v>23013_5</x:v>
      </x:c>
      <x:c r="B343" s="6" t="str">
        <x:v>HPAddedRatio</x:v>
      </x:c>
      <x:c r="C343" s="6" t="n">
        <x:v>0.3</x:v>
      </x:c>
      <x:c r="D343" s="6" t="str">
        <x:v>生命值</x:v>
      </x:c>
      <x:c r="E343" s="6" t="str">
        <x:v>https://raw.githubusercontent.com/Mar-7th/StarRailRes/dbe8cdfcfb0bf657b9fe1cf92d5537f118ccb487/index_new/cn/light_cone_ranks.json</x:v>
      </x:c>
    </x:row>
    <x:row r="344" ht="20" customHeight="1">
      <x:c r="A344" s="6" t="str">
        <x:v>23013_5</x:v>
      </x:c>
      <x:c r="B344" s="6" t="str">
        <x:v>HealRatioBase</x:v>
      </x:c>
      <x:c r="C344" s="6" t="n">
        <x:v>0.2</x:v>
      </x:c>
      <x:c r="D344" s="6" t="str">
        <x:v>治疗量加成</x:v>
      </x:c>
      <x:c r="E344" s="6" t="str">
        <x:v>https://raw.githubusercontent.com/Mar-7th/StarRailRes/dbe8cdfcfb0bf657b9fe1cf92d5537f118ccb487/index_new/cn/light_cone_ranks.json</x:v>
      </x:c>
    </x:row>
    <x:row r="345" ht="20" customHeight="1">
      <x:c r="A345" s="6" t="str">
        <x:v>23014_1</x:v>
      </x:c>
      <x:c r="B345" s="6" t="str">
        <x:v>CriticalDamageBase</x:v>
      </x:c>
      <x:c r="C345" s="6" t="n">
        <x:v>0.2</x:v>
      </x:c>
      <x:c r="D345" s="6" t="str">
        <x:v>暴击伤害</x:v>
      </x:c>
      <x:c r="E345" s="6" t="str">
        <x:v>https://raw.githubusercontent.com/Mar-7th/StarRailRes/dbe8cdfcfb0bf657b9fe1cf92d5537f118ccb487/index_new/cn/light_cone_ranks.json</x:v>
      </x:c>
    </x:row>
    <x:row r="346" ht="20" customHeight="1">
      <x:c r="A346" s="6" t="str">
        <x:v>23014_2</x:v>
      </x:c>
      <x:c r="B346" s="6" t="str">
        <x:v>CriticalDamageBase</x:v>
      </x:c>
      <x:c r="C346" s="6" t="n">
        <x:v>0.23</x:v>
      </x:c>
      <x:c r="D346" s="6" t="str">
        <x:v>暴击伤害</x:v>
      </x:c>
      <x:c r="E346" s="6" t="str">
        <x:v>https://raw.githubusercontent.com/Mar-7th/StarRailRes/dbe8cdfcfb0bf657b9fe1cf92d5537f118ccb487/index_new/cn/light_cone_ranks.json</x:v>
      </x:c>
    </x:row>
    <x:row r="347" ht="20" customHeight="1">
      <x:c r="A347" s="6" t="str">
        <x:v>23014_3</x:v>
      </x:c>
      <x:c r="B347" s="6" t="str">
        <x:v>CriticalDamageBase</x:v>
      </x:c>
      <x:c r="C347" s="6" t="n">
        <x:v>0.26</x:v>
      </x:c>
      <x:c r="D347" s="6" t="str">
        <x:v>暴击伤害</x:v>
      </x:c>
      <x:c r="E347" s="6" t="str">
        <x:v>https://raw.githubusercontent.com/Mar-7th/StarRailRes/dbe8cdfcfb0bf657b9fe1cf92d5537f118ccb487/index_new/cn/light_cone_ranks.json</x:v>
      </x:c>
    </x:row>
    <x:row r="348" ht="20" customHeight="1">
      <x:c r="A348" s="6" t="str">
        <x:v>23014_4</x:v>
      </x:c>
      <x:c r="B348" s="6" t="str">
        <x:v>CriticalDamageBase</x:v>
      </x:c>
      <x:c r="C348" s="6" t="n">
        <x:v>0.29</x:v>
      </x:c>
      <x:c r="D348" s="6" t="str">
        <x:v>暴击伤害</x:v>
      </x:c>
      <x:c r="E348" s="6" t="str">
        <x:v>https://raw.githubusercontent.com/Mar-7th/StarRailRes/dbe8cdfcfb0bf657b9fe1cf92d5537f118ccb487/index_new/cn/light_cone_ranks.json</x:v>
      </x:c>
    </x:row>
    <x:row r="349" ht="20" customHeight="1">
      <x:c r="A349" s="6" t="str">
        <x:v>23014_5</x:v>
      </x:c>
      <x:c r="B349" s="6" t="str">
        <x:v>CriticalDamageBase</x:v>
      </x:c>
      <x:c r="C349" s="6" t="n">
        <x:v>0.32</x:v>
      </x:c>
      <x:c r="D349" s="6" t="str">
        <x:v>暴击伤害</x:v>
      </x:c>
      <x:c r="E349" s="6" t="str">
        <x:v>https://raw.githubusercontent.com/Mar-7th/StarRailRes/dbe8cdfcfb0bf657b9fe1cf92d5537f118ccb487/index_new/cn/light_cone_ranks.json</x:v>
      </x:c>
    </x:row>
    <x:row r="350" ht="20" customHeight="1">
      <x:c r="A350" s="6" t="str">
        <x:v>23015_1</x:v>
      </x:c>
      <x:c r="B350" s="6" t="str">
        <x:v>CriticalChanceBase</x:v>
      </x:c>
      <x:c r="C350" s="6" t="n">
        <x:v>0.18</x:v>
      </x:c>
      <x:c r="D350" s="6" t="str">
        <x:v>暴击率</x:v>
      </x:c>
      <x:c r="E350" s="6" t="str">
        <x:v>https://raw.githubusercontent.com/Mar-7th/StarRailRes/dbe8cdfcfb0bf657b9fe1cf92d5537f118ccb487/index_new/cn/light_cone_ranks.json</x:v>
      </x:c>
    </x:row>
    <x:row r="351" ht="20" customHeight="1">
      <x:c r="A351" s="6" t="str">
        <x:v>23015_2</x:v>
      </x:c>
      <x:c r="B351" s="6" t="str">
        <x:v>CriticalChanceBase</x:v>
      </x:c>
      <x:c r="C351" s="6" t="n">
        <x:v>0.21</x:v>
      </x:c>
      <x:c r="D351" s="6" t="str">
        <x:v>暴击率</x:v>
      </x:c>
      <x:c r="E351" s="6" t="str">
        <x:v>https://raw.githubusercontent.com/Mar-7th/StarRailRes/dbe8cdfcfb0bf657b9fe1cf92d5537f118ccb487/index_new/cn/light_cone_ranks.json</x:v>
      </x:c>
    </x:row>
    <x:row r="352" ht="20" customHeight="1">
      <x:c r="A352" s="6" t="str">
        <x:v>23015_3</x:v>
      </x:c>
      <x:c r="B352" s="6" t="str">
        <x:v>CriticalChanceBase</x:v>
      </x:c>
      <x:c r="C352" s="6" t="n">
        <x:v>0.24</x:v>
      </x:c>
      <x:c r="D352" s="6" t="str">
        <x:v>暴击率</x:v>
      </x:c>
      <x:c r="E352" s="6" t="str">
        <x:v>https://raw.githubusercontent.com/Mar-7th/StarRailRes/dbe8cdfcfb0bf657b9fe1cf92d5537f118ccb487/index_new/cn/light_cone_ranks.json</x:v>
      </x:c>
    </x:row>
    <x:row r="353" ht="20" customHeight="1">
      <x:c r="A353" s="6" t="str">
        <x:v>23015_4</x:v>
      </x:c>
      <x:c r="B353" s="6" t="str">
        <x:v>CriticalChanceBase</x:v>
      </x:c>
      <x:c r="C353" s="6" t="n">
        <x:v>0.27</x:v>
      </x:c>
      <x:c r="D353" s="6" t="str">
        <x:v>暴击率</x:v>
      </x:c>
      <x:c r="E353" s="6" t="str">
        <x:v>https://raw.githubusercontent.com/Mar-7th/StarRailRes/dbe8cdfcfb0bf657b9fe1cf92d5537f118ccb487/index_new/cn/light_cone_ranks.json</x:v>
      </x:c>
    </x:row>
    <x:row r="354" ht="20" customHeight="1">
      <x:c r="A354" s="6" t="str">
        <x:v>23015_5</x:v>
      </x:c>
      <x:c r="B354" s="6" t="str">
        <x:v>CriticalChanceBase</x:v>
      </x:c>
      <x:c r="C354" s="6" t="n">
        <x:v>0.3</x:v>
      </x:c>
      <x:c r="D354" s="6" t="str">
        <x:v>暴击率</x:v>
      </x:c>
      <x:c r="E354" s="6" t="str">
        <x:v>https://raw.githubusercontent.com/Mar-7th/StarRailRes/dbe8cdfcfb0bf657b9fe1cf92d5537f118ccb487/index_new/cn/light_cone_ranks.json</x:v>
      </x:c>
    </x:row>
    <x:row r="355" ht="20" customHeight="1">
      <x:c r="A355" s="6" t="str">
        <x:v>23016_1</x:v>
      </x:c>
      <x:c r="B355" s="6" t="str">
        <x:v>CriticalChanceBase</x:v>
      </x:c>
      <x:c r="C355" s="6" t="n">
        <x:v>0.18</x:v>
      </x:c>
      <x:c r="D355" s="6" t="str">
        <x:v>暴击率</x:v>
      </x:c>
      <x:c r="E355" s="6" t="str">
        <x:v>https://raw.githubusercontent.com/Mar-7th/StarRailRes/dbe8cdfcfb0bf657b9fe1cf92d5537f118ccb487/index_new/cn/light_cone_ranks.json</x:v>
      </x:c>
    </x:row>
    <x:row r="356" ht="20" customHeight="1">
      <x:c r="A356" s="6" t="str">
        <x:v>23016_2</x:v>
      </x:c>
      <x:c r="B356" s="6" t="str">
        <x:v>CriticalChanceBase</x:v>
      </x:c>
      <x:c r="C356" s="6" t="n">
        <x:v>0.21</x:v>
      </x:c>
      <x:c r="D356" s="6" t="str">
        <x:v>暴击率</x:v>
      </x:c>
      <x:c r="E356" s="6" t="str">
        <x:v>https://raw.githubusercontent.com/Mar-7th/StarRailRes/dbe8cdfcfb0bf657b9fe1cf92d5537f118ccb487/index_new/cn/light_cone_ranks.json</x:v>
      </x:c>
    </x:row>
    <x:row r="357" ht="20" customHeight="1">
      <x:c r="A357" s="6" t="str">
        <x:v>23016_3</x:v>
      </x:c>
      <x:c r="B357" s="6" t="str">
        <x:v>CriticalChanceBase</x:v>
      </x:c>
      <x:c r="C357" s="6" t="n">
        <x:v>0.24</x:v>
      </x:c>
      <x:c r="D357" s="6" t="str">
        <x:v>暴击率</x:v>
      </x:c>
      <x:c r="E357" s="6" t="str">
        <x:v>https://raw.githubusercontent.com/Mar-7th/StarRailRes/dbe8cdfcfb0bf657b9fe1cf92d5537f118ccb487/index_new/cn/light_cone_ranks.json</x:v>
      </x:c>
    </x:row>
    <x:row r="358" ht="20" customHeight="1">
      <x:c r="A358" s="6" t="str">
        <x:v>23016_4</x:v>
      </x:c>
      <x:c r="B358" s="6" t="str">
        <x:v>CriticalChanceBase</x:v>
      </x:c>
      <x:c r="C358" s="6" t="n">
        <x:v>0.27</x:v>
      </x:c>
      <x:c r="D358" s="6" t="str">
        <x:v>暴击率</x:v>
      </x:c>
      <x:c r="E358" s="6" t="str">
        <x:v>https://raw.githubusercontent.com/Mar-7th/StarRailRes/dbe8cdfcfb0bf657b9fe1cf92d5537f118ccb487/index_new/cn/light_cone_ranks.json</x:v>
      </x:c>
    </x:row>
    <x:row r="359" ht="20" customHeight="1">
      <x:c r="A359" s="6" t="str">
        <x:v>23016_5</x:v>
      </x:c>
      <x:c r="B359" s="6" t="str">
        <x:v>CriticalChanceBase</x:v>
      </x:c>
      <x:c r="C359" s="6" t="n">
        <x:v>0.3</x:v>
      </x:c>
      <x:c r="D359" s="6" t="str">
        <x:v>暴击率</x:v>
      </x:c>
      <x:c r="E359" s="6" t="str">
        <x:v>https://raw.githubusercontent.com/Mar-7th/StarRailRes/dbe8cdfcfb0bf657b9fe1cf92d5537f118ccb487/index_new/cn/light_cone_ranks.json</x:v>
      </x:c>
    </x:row>
    <x:row r="360" ht="20" customHeight="1">
      <x:c r="A360" s="6" t="str">
        <x:v>23017_1</x:v>
      </x:c>
      <x:c r="B360" s="6" t="str">
        <x:v>SPRatioBase</x:v>
      </x:c>
      <x:c r="C360" s="6" t="n">
        <x:v>0.12</x:v>
      </x:c>
      <x:c r="D360" s="6" t="str">
        <x:v>能量恢复效率</x:v>
      </x:c>
      <x:c r="E360" s="6" t="str">
        <x:v>https://raw.githubusercontent.com/Mar-7th/StarRailRes/dbe8cdfcfb0bf657b9fe1cf92d5537f118ccb487/index_new/cn/light_cone_ranks.json</x:v>
      </x:c>
    </x:row>
    <x:row r="361" ht="20" customHeight="1">
      <x:c r="A361" s="6" t="str">
        <x:v>23017_2</x:v>
      </x:c>
      <x:c r="B361" s="6" t="str">
        <x:v>SPRatioBase</x:v>
      </x:c>
      <x:c r="C361" s="6" t="n">
        <x:v>0.14</x:v>
      </x:c>
      <x:c r="D361" s="6" t="str">
        <x:v>能量恢复效率</x:v>
      </x:c>
      <x:c r="E361" s="6" t="str">
        <x:v>https://raw.githubusercontent.com/Mar-7th/StarRailRes/dbe8cdfcfb0bf657b9fe1cf92d5537f118ccb487/index_new/cn/light_cone_ranks.json</x:v>
      </x:c>
    </x:row>
    <x:row r="362" ht="20" customHeight="1">
      <x:c r="A362" s="6" t="str">
        <x:v>23017_3</x:v>
      </x:c>
      <x:c r="B362" s="6" t="str">
        <x:v>SPRatioBase</x:v>
      </x:c>
      <x:c r="C362" s="6" t="n">
        <x:v>0.16</x:v>
      </x:c>
      <x:c r="D362" s="6" t="str">
        <x:v>能量恢复效率</x:v>
      </x:c>
      <x:c r="E362" s="6" t="str">
        <x:v>https://raw.githubusercontent.com/Mar-7th/StarRailRes/dbe8cdfcfb0bf657b9fe1cf92d5537f118ccb487/index_new/cn/light_cone_ranks.json</x:v>
      </x:c>
    </x:row>
    <x:row r="363" ht="20" customHeight="1">
      <x:c r="A363" s="6" t="str">
        <x:v>23017_4</x:v>
      </x:c>
      <x:c r="B363" s="6" t="str">
        <x:v>SPRatioBase</x:v>
      </x:c>
      <x:c r="C363" s="6" t="n">
        <x:v>0.18</x:v>
      </x:c>
      <x:c r="D363" s="6" t="str">
        <x:v>能量恢复效率</x:v>
      </x:c>
      <x:c r="E363" s="6" t="str">
        <x:v>https://raw.githubusercontent.com/Mar-7th/StarRailRes/dbe8cdfcfb0bf657b9fe1cf92d5537f118ccb487/index_new/cn/light_cone_ranks.json</x:v>
      </x:c>
    </x:row>
    <x:row r="364" ht="20" customHeight="1">
      <x:c r="A364" s="6" t="str">
        <x:v>23017_5</x:v>
      </x:c>
      <x:c r="B364" s="6" t="str">
        <x:v>SPRatioBase</x:v>
      </x:c>
      <x:c r="C364" s="6" t="n">
        <x:v>0.2</x:v>
      </x:c>
      <x:c r="D364" s="6" t="str">
        <x:v>能量恢复效率</x:v>
      </x:c>
      <x:c r="E364" s="6" t="str">
        <x:v>https://raw.githubusercontent.com/Mar-7th/StarRailRes/dbe8cdfcfb0bf657b9fe1cf92d5537f118ccb487/index_new/cn/light_cone_ranks.json</x:v>
      </x:c>
    </x:row>
    <x:row r="365" ht="20" customHeight="1">
      <x:c r="A365" s="6" t="str">
        <x:v>23018_1</x:v>
      </x:c>
      <x:c r="B365" s="6" t="str">
        <x:v>CriticalDamageBase</x:v>
      </x:c>
      <x:c r="C365" s="6" t="n">
        <x:v>0.36</x:v>
      </x:c>
      <x:c r="D365" s="6" t="str">
        <x:v>暴击伤害</x:v>
      </x:c>
      <x:c r="E365" s="6" t="str">
        <x:v>https://raw.githubusercontent.com/Mar-7th/StarRailRes/dbe8cdfcfb0bf657b9fe1cf92d5537f118ccb487/index_new/cn/light_cone_ranks.json</x:v>
      </x:c>
    </x:row>
    <x:row r="366" ht="20" customHeight="1">
      <x:c r="A366" s="6" t="str">
        <x:v>23018_2</x:v>
      </x:c>
      <x:c r="B366" s="6" t="str">
        <x:v>CriticalDamageBase</x:v>
      </x:c>
      <x:c r="C366" s="6" t="n">
        <x:v>0.42</x:v>
      </x:c>
      <x:c r="D366" s="6" t="str">
        <x:v>暴击伤害</x:v>
      </x:c>
      <x:c r="E366" s="6" t="str">
        <x:v>https://raw.githubusercontent.com/Mar-7th/StarRailRes/dbe8cdfcfb0bf657b9fe1cf92d5537f118ccb487/index_new/cn/light_cone_ranks.json</x:v>
      </x:c>
    </x:row>
    <x:row r="367" ht="20" customHeight="1">
      <x:c r="A367" s="6" t="str">
        <x:v>23018_3</x:v>
      </x:c>
      <x:c r="B367" s="6" t="str">
        <x:v>CriticalDamageBase</x:v>
      </x:c>
      <x:c r="C367" s="6" t="n">
        <x:v>0.48</x:v>
      </x:c>
      <x:c r="D367" s="6" t="str">
        <x:v>暴击伤害</x:v>
      </x:c>
      <x:c r="E367" s="6" t="str">
        <x:v>https://raw.githubusercontent.com/Mar-7th/StarRailRes/dbe8cdfcfb0bf657b9fe1cf92d5537f118ccb487/index_new/cn/light_cone_ranks.json</x:v>
      </x:c>
    </x:row>
    <x:row r="368" ht="20" customHeight="1">
      <x:c r="A368" s="6" t="str">
        <x:v>23018_4</x:v>
      </x:c>
      <x:c r="B368" s="6" t="str">
        <x:v>CriticalDamageBase</x:v>
      </x:c>
      <x:c r="C368" s="6" t="n">
        <x:v>0.54</x:v>
      </x:c>
      <x:c r="D368" s="6" t="str">
        <x:v>暴击伤害</x:v>
      </x:c>
      <x:c r="E368" s="6" t="str">
        <x:v>https://raw.githubusercontent.com/Mar-7th/StarRailRes/dbe8cdfcfb0bf657b9fe1cf92d5537f118ccb487/index_new/cn/light_cone_ranks.json</x:v>
      </x:c>
    </x:row>
    <x:row r="369" ht="20" customHeight="1">
      <x:c r="A369" s="6" t="str">
        <x:v>23018_5</x:v>
      </x:c>
      <x:c r="B369" s="6" t="str">
        <x:v>CriticalDamageBase</x:v>
      </x:c>
      <x:c r="C369" s="6" t="n">
        <x:v>0.6</x:v>
      </x:c>
      <x:c r="D369" s="6" t="str">
        <x:v>暴击伤害</x:v>
      </x:c>
      <x:c r="E369" s="6" t="str">
        <x:v>https://raw.githubusercontent.com/Mar-7th/StarRailRes/dbe8cdfcfb0bf657b9fe1cf92d5537f118ccb487/index_new/cn/light_cone_ranks.json</x:v>
      </x:c>
    </x:row>
    <x:row r="370" ht="20" customHeight="1">
      <x:c r="A370" s="6" t="str">
        <x:v>23019_1</x:v>
      </x:c>
      <x:c r="B370" s="6" t="str">
        <x:v>BreakDamageAddedRatioBase</x:v>
      </x:c>
      <x:c r="C370" s="6" t="n">
        <x:v>0.6</x:v>
      </x:c>
      <x:c r="D370" s="6" t="str">
        <x:v>击破特攻</x:v>
      </x:c>
      <x:c r="E370" s="6" t="str">
        <x:v>https://raw.githubusercontent.com/Mar-7th/StarRailRes/dbe8cdfcfb0bf657b9fe1cf92d5537f118ccb487/index_new/cn/light_cone_ranks.json</x:v>
      </x:c>
    </x:row>
    <x:row r="371" ht="20" customHeight="1">
      <x:c r="A371" s="6" t="str">
        <x:v>23019_2</x:v>
      </x:c>
      <x:c r="B371" s="6" t="str">
        <x:v>BreakDamageAddedRatioBase</x:v>
      </x:c>
      <x:c r="C371" s="6" t="n">
        <x:v>0.7</x:v>
      </x:c>
      <x:c r="D371" s="6" t="str">
        <x:v>击破特攻</x:v>
      </x:c>
      <x:c r="E371" s="6" t="str">
        <x:v>https://raw.githubusercontent.com/Mar-7th/StarRailRes/dbe8cdfcfb0bf657b9fe1cf92d5537f118ccb487/index_new/cn/light_cone_ranks.json</x:v>
      </x:c>
    </x:row>
    <x:row r="372" ht="20" customHeight="1">
      <x:c r="A372" s="6" t="str">
        <x:v>23019_3</x:v>
      </x:c>
      <x:c r="B372" s="6" t="str">
        <x:v>BreakDamageAddedRatioBase</x:v>
      </x:c>
      <x:c r="C372" s="6" t="n">
        <x:v>0.8</x:v>
      </x:c>
      <x:c r="D372" s="6" t="str">
        <x:v>击破特攻</x:v>
      </x:c>
      <x:c r="E372" s="6" t="str">
        <x:v>https://raw.githubusercontent.com/Mar-7th/StarRailRes/dbe8cdfcfb0bf657b9fe1cf92d5537f118ccb487/index_new/cn/light_cone_ranks.json</x:v>
      </x:c>
    </x:row>
    <x:row r="373" ht="20" customHeight="1">
      <x:c r="A373" s="6" t="str">
        <x:v>23019_4</x:v>
      </x:c>
      <x:c r="B373" s="6" t="str">
        <x:v>BreakDamageAddedRatioBase</x:v>
      </x:c>
      <x:c r="C373" s="6" t="n">
        <x:v>0.9</x:v>
      </x:c>
      <x:c r="D373" s="6" t="str">
        <x:v>击破特攻</x:v>
      </x:c>
      <x:c r="E373" s="6" t="str">
        <x:v>https://raw.githubusercontent.com/Mar-7th/StarRailRes/dbe8cdfcfb0bf657b9fe1cf92d5537f118ccb487/index_new/cn/light_cone_ranks.json</x:v>
      </x:c>
    </x:row>
    <x:row r="374" ht="20" customHeight="1">
      <x:c r="A374" s="6" t="str">
        <x:v>23019_5</x:v>
      </x:c>
      <x:c r="B374" s="6" t="str">
        <x:v>BreakDamageAddedRatioBase</x:v>
      </x:c>
      <x:c r="C374" s="6" t="n">
        <x:v>1</x:v>
      </x:c>
      <x:c r="D374" s="6" t="str">
        <x:v>击破特攻</x:v>
      </x:c>
      <x:c r="E374" s="6" t="str">
        <x:v>https://raw.githubusercontent.com/Mar-7th/StarRailRes/dbe8cdfcfb0bf657b9fe1cf92d5537f118ccb487/index_new/cn/light_cone_ranks.json</x:v>
      </x:c>
    </x:row>
    <x:row r="375" ht="20" customHeight="1">
      <x:c r="A375" s="6" t="str">
        <x:v>23020_1</x:v>
      </x:c>
      <x:c r="B375" s="6" t="str">
        <x:v>CriticalDamageBase</x:v>
      </x:c>
      <x:c r="C375" s="6" t="n">
        <x:v>0.2</x:v>
      </x:c>
      <x:c r="D375" s="6" t="str">
        <x:v>暴击伤害</x:v>
      </x:c>
      <x:c r="E375" s="6" t="str">
        <x:v>https://raw.githubusercontent.com/Mar-7th/StarRailRes/dbe8cdfcfb0bf657b9fe1cf92d5537f118ccb487/index_new/cn/light_cone_ranks.json</x:v>
      </x:c>
    </x:row>
    <x:row r="376" ht="20" customHeight="1">
      <x:c r="A376" s="6" t="str">
        <x:v>23020_2</x:v>
      </x:c>
      <x:c r="B376" s="6" t="str">
        <x:v>CriticalDamageBase</x:v>
      </x:c>
      <x:c r="C376" s="6" t="n">
        <x:v>0.23</x:v>
      </x:c>
      <x:c r="D376" s="6" t="str">
        <x:v>暴击伤害</x:v>
      </x:c>
      <x:c r="E376" s="6" t="str">
        <x:v>https://raw.githubusercontent.com/Mar-7th/StarRailRes/dbe8cdfcfb0bf657b9fe1cf92d5537f118ccb487/index_new/cn/light_cone_ranks.json</x:v>
      </x:c>
    </x:row>
    <x:row r="377" ht="20" customHeight="1">
      <x:c r="A377" s="6" t="str">
        <x:v>23020_3</x:v>
      </x:c>
      <x:c r="B377" s="6" t="str">
        <x:v>CriticalDamageBase</x:v>
      </x:c>
      <x:c r="C377" s="6" t="n">
        <x:v>0.26</x:v>
      </x:c>
      <x:c r="D377" s="6" t="str">
        <x:v>暴击伤害</x:v>
      </x:c>
      <x:c r="E377" s="6" t="str">
        <x:v>https://raw.githubusercontent.com/Mar-7th/StarRailRes/dbe8cdfcfb0bf657b9fe1cf92d5537f118ccb487/index_new/cn/light_cone_ranks.json</x:v>
      </x:c>
    </x:row>
    <x:row r="378" ht="20" customHeight="1">
      <x:c r="A378" s="6" t="str">
        <x:v>23020_4</x:v>
      </x:c>
      <x:c r="B378" s="6" t="str">
        <x:v>CriticalDamageBase</x:v>
      </x:c>
      <x:c r="C378" s="6" t="n">
        <x:v>0.29</x:v>
      </x:c>
      <x:c r="D378" s="6" t="str">
        <x:v>暴击伤害</x:v>
      </x:c>
      <x:c r="E378" s="6" t="str">
        <x:v>https://raw.githubusercontent.com/Mar-7th/StarRailRes/dbe8cdfcfb0bf657b9fe1cf92d5537f118ccb487/index_new/cn/light_cone_ranks.json</x:v>
      </x:c>
    </x:row>
    <x:row r="379" ht="20" customHeight="1">
      <x:c r="A379" s="6" t="str">
        <x:v>23020_5</x:v>
      </x:c>
      <x:c r="B379" s="6" t="str">
        <x:v>CriticalDamageBase</x:v>
      </x:c>
      <x:c r="C379" s="6" t="n">
        <x:v>0.32</x:v>
      </x:c>
      <x:c r="D379" s="6" t="str">
        <x:v>暴击伤害</x:v>
      </x:c>
      <x:c r="E379" s="6" t="str">
        <x:v>https://raw.githubusercontent.com/Mar-7th/StarRailRes/dbe8cdfcfb0bf657b9fe1cf92d5537f118ccb487/index_new/cn/light_cone_ranks.json</x:v>
      </x:c>
    </x:row>
    <x:row r="380" ht="20" customHeight="1">
      <x:c r="A380" s="6" t="str">
        <x:v>23021_1</x:v>
      </x:c>
      <x:c r="B380" s="6" t="str">
        <x:v>CriticalDamageBase</x:v>
      </x:c>
      <x:c r="C380" s="6" t="n">
        <x:v>0.32</x:v>
      </x:c>
      <x:c r="D380" s="6" t="str">
        <x:v>暴击伤害</x:v>
      </x:c>
      <x:c r="E380" s="6" t="str">
        <x:v>https://raw.githubusercontent.com/Mar-7th/StarRailRes/dbe8cdfcfb0bf657b9fe1cf92d5537f118ccb487/index_new/cn/light_cone_ranks.json</x:v>
      </x:c>
    </x:row>
    <x:row r="381" ht="20" customHeight="1">
      <x:c r="A381" s="6" t="str">
        <x:v>23021_2</x:v>
      </x:c>
      <x:c r="B381" s="6" t="str">
        <x:v>CriticalDamageBase</x:v>
      </x:c>
      <x:c r="C381" s="6" t="n">
        <x:v>0.39</x:v>
      </x:c>
      <x:c r="D381" s="6" t="str">
        <x:v>暴击伤害</x:v>
      </x:c>
      <x:c r="E381" s="6" t="str">
        <x:v>https://raw.githubusercontent.com/Mar-7th/StarRailRes/dbe8cdfcfb0bf657b9fe1cf92d5537f118ccb487/index_new/cn/light_cone_ranks.json</x:v>
      </x:c>
    </x:row>
    <x:row r="382" ht="20" customHeight="1">
      <x:c r="A382" s="6" t="str">
        <x:v>23021_3</x:v>
      </x:c>
      <x:c r="B382" s="6" t="str">
        <x:v>CriticalDamageBase</x:v>
      </x:c>
      <x:c r="C382" s="6" t="n">
        <x:v>0.46</x:v>
      </x:c>
      <x:c r="D382" s="6" t="str">
        <x:v>暴击伤害</x:v>
      </x:c>
      <x:c r="E382" s="6" t="str">
        <x:v>https://raw.githubusercontent.com/Mar-7th/StarRailRes/dbe8cdfcfb0bf657b9fe1cf92d5537f118ccb487/index_new/cn/light_cone_ranks.json</x:v>
      </x:c>
    </x:row>
    <x:row r="383" ht="20" customHeight="1">
      <x:c r="A383" s="6" t="str">
        <x:v>23021_4</x:v>
      </x:c>
      <x:c r="B383" s="6" t="str">
        <x:v>CriticalDamageBase</x:v>
      </x:c>
      <x:c r="C383" s="6" t="n">
        <x:v>0.53</x:v>
      </x:c>
      <x:c r="D383" s="6" t="str">
        <x:v>暴击伤害</x:v>
      </x:c>
      <x:c r="E383" s="6" t="str">
        <x:v>https://raw.githubusercontent.com/Mar-7th/StarRailRes/dbe8cdfcfb0bf657b9fe1cf92d5537f118ccb487/index_new/cn/light_cone_ranks.json</x:v>
      </x:c>
    </x:row>
    <x:row r="384" ht="20" customHeight="1">
      <x:c r="A384" s="6" t="str">
        <x:v>23021_5</x:v>
      </x:c>
      <x:c r="B384" s="6" t="str">
        <x:v>CriticalDamageBase</x:v>
      </x:c>
      <x:c r="C384" s="6" t="n">
        <x:v>0.6</x:v>
      </x:c>
      <x:c r="D384" s="6" t="str">
        <x:v>暴击伤害</x:v>
      </x:c>
      <x:c r="E384" s="6" t="str">
        <x:v>https://raw.githubusercontent.com/Mar-7th/StarRailRes/dbe8cdfcfb0bf657b9fe1cf92d5537f118ccb487/index_new/cn/light_cone_ranks.json</x:v>
      </x:c>
    </x:row>
    <x:row r="385" ht="20" customHeight="1">
      <x:c r="A385" s="6" t="str">
        <x:v>23022_1</x:v>
      </x:c>
      <x:c r="B385" s="6" t="str">
        <x:v>StatusProbabilityBase</x:v>
      </x:c>
      <x:c r="C385" s="6" t="n">
        <x:v>0.4</x:v>
      </x:c>
      <x:c r="D385" s="6" t="str">
        <x:v>效果命中</x:v>
      </x:c>
      <x:c r="E385" s="6" t="str">
        <x:v>https://raw.githubusercontent.com/Mar-7th/StarRailRes/dbe8cdfcfb0bf657b9fe1cf92d5537f118ccb487/index_new/cn/light_cone_ranks.json</x:v>
      </x:c>
    </x:row>
    <x:row r="386" ht="20" customHeight="1">
      <x:c r="A386" s="6" t="str">
        <x:v>23022_2</x:v>
      </x:c>
      <x:c r="B386" s="6" t="str">
        <x:v>StatusProbabilityBase</x:v>
      </x:c>
      <x:c r="C386" s="6" t="n">
        <x:v>0.45</x:v>
      </x:c>
      <x:c r="D386" s="6" t="str">
        <x:v>效果命中</x:v>
      </x:c>
      <x:c r="E386" s="6" t="str">
        <x:v>https://raw.githubusercontent.com/Mar-7th/StarRailRes/dbe8cdfcfb0bf657b9fe1cf92d5537f118ccb487/index_new/cn/light_cone_ranks.json</x:v>
      </x:c>
    </x:row>
    <x:row r="387" ht="20" customHeight="1">
      <x:c r="A387" s="6" t="str">
        <x:v>23022_3</x:v>
      </x:c>
      <x:c r="B387" s="6" t="str">
        <x:v>StatusProbabilityBase</x:v>
      </x:c>
      <x:c r="C387" s="6" t="n">
        <x:v>0.5</x:v>
      </x:c>
      <x:c r="D387" s="6" t="str">
        <x:v>效果命中</x:v>
      </x:c>
      <x:c r="E387" s="6" t="str">
        <x:v>https://raw.githubusercontent.com/Mar-7th/StarRailRes/dbe8cdfcfb0bf657b9fe1cf92d5537f118ccb487/index_new/cn/light_cone_ranks.json</x:v>
      </x:c>
    </x:row>
    <x:row r="388" ht="20" customHeight="1">
      <x:c r="A388" s="6" t="str">
        <x:v>23022_4</x:v>
      </x:c>
      <x:c r="B388" s="6" t="str">
        <x:v>StatusProbabilityBase</x:v>
      </x:c>
      <x:c r="C388" s="6" t="n">
        <x:v>0.55</x:v>
      </x:c>
      <x:c r="D388" s="6" t="str">
        <x:v>效果命中</x:v>
      </x:c>
      <x:c r="E388" s="6" t="str">
        <x:v>https://raw.githubusercontent.com/Mar-7th/StarRailRes/dbe8cdfcfb0bf657b9fe1cf92d5537f118ccb487/index_new/cn/light_cone_ranks.json</x:v>
      </x:c>
    </x:row>
    <x:row r="389" ht="20" customHeight="1">
      <x:c r="A389" s="6" t="str">
        <x:v>23022_5</x:v>
      </x:c>
      <x:c r="B389" s="6" t="str">
        <x:v>StatusProbabilityBase</x:v>
      </x:c>
      <x:c r="C389" s="6" t="n">
        <x:v>0.6</x:v>
      </x:c>
      <x:c r="D389" s="6" t="str">
        <x:v>效果命中</x:v>
      </x:c>
      <x:c r="E389" s="6" t="str">
        <x:v>https://raw.githubusercontent.com/Mar-7th/StarRailRes/dbe8cdfcfb0bf657b9fe1cf92d5537f118ccb487/index_new/cn/light_cone_ranks.json</x:v>
      </x:c>
    </x:row>
    <x:row r="390" ht="20" customHeight="1">
      <x:c r="A390" s="6" t="str">
        <x:v>23023_1</x:v>
      </x:c>
      <x:c r="B390" s="6" t="str">
        <x:v>DefenceAddedRatio</x:v>
      </x:c>
      <x:c r="C390" s="6" t="n">
        <x:v>0.4</x:v>
      </x:c>
      <x:c r="D390" s="6" t="str">
        <x:v>防御力</x:v>
      </x:c>
      <x:c r="E390" s="6" t="str">
        <x:v>https://raw.githubusercontent.com/Mar-7th/StarRailRes/dbe8cdfcfb0bf657b9fe1cf92d5537f118ccb487/index_new/cn/light_cone_ranks.json</x:v>
      </x:c>
    </x:row>
    <x:row r="391" ht="20" customHeight="1">
      <x:c r="A391" s="6" t="str">
        <x:v>23023_2</x:v>
      </x:c>
      <x:c r="B391" s="6" t="str">
        <x:v>DefenceAddedRatio</x:v>
      </x:c>
      <x:c r="C391" s="6" t="n">
        <x:v>0.46</x:v>
      </x:c>
      <x:c r="D391" s="6" t="str">
        <x:v>防御力</x:v>
      </x:c>
      <x:c r="E391" s="6" t="str">
        <x:v>https://raw.githubusercontent.com/Mar-7th/StarRailRes/dbe8cdfcfb0bf657b9fe1cf92d5537f118ccb487/index_new/cn/light_cone_ranks.json</x:v>
      </x:c>
    </x:row>
    <x:row r="392" ht="20" customHeight="1">
      <x:c r="A392" s="6" t="str">
        <x:v>23023_3</x:v>
      </x:c>
      <x:c r="B392" s="6" t="str">
        <x:v>DefenceAddedRatio</x:v>
      </x:c>
      <x:c r="C392" s="6" t="n">
        <x:v>0.52</x:v>
      </x:c>
      <x:c r="D392" s="6" t="str">
        <x:v>防御力</x:v>
      </x:c>
      <x:c r="E392" s="6" t="str">
        <x:v>https://raw.githubusercontent.com/Mar-7th/StarRailRes/dbe8cdfcfb0bf657b9fe1cf92d5537f118ccb487/index_new/cn/light_cone_ranks.json</x:v>
      </x:c>
    </x:row>
    <x:row r="393" ht="20" customHeight="1">
      <x:c r="A393" s="6" t="str">
        <x:v>23023_4</x:v>
      </x:c>
      <x:c r="B393" s="6" t="str">
        <x:v>DefenceAddedRatio</x:v>
      </x:c>
      <x:c r="C393" s="6" t="n">
        <x:v>0.58</x:v>
      </x:c>
      <x:c r="D393" s="6" t="str">
        <x:v>防御力</x:v>
      </x:c>
      <x:c r="E393" s="6" t="str">
        <x:v>https://raw.githubusercontent.com/Mar-7th/StarRailRes/dbe8cdfcfb0bf657b9fe1cf92d5537f118ccb487/index_new/cn/light_cone_ranks.json</x:v>
      </x:c>
    </x:row>
    <x:row r="394" ht="20" customHeight="1">
      <x:c r="A394" s="6" t="str">
        <x:v>23023_5</x:v>
      </x:c>
      <x:c r="B394" s="6" t="str">
        <x:v>DefenceAddedRatio</x:v>
      </x:c>
      <x:c r="C394" s="6" t="n">
        <x:v>0.64</x:v>
      </x:c>
      <x:c r="D394" s="6" t="str">
        <x:v>防御力</x:v>
      </x:c>
      <x:c r="E394" s="6" t="str">
        <x:v>https://raw.githubusercontent.com/Mar-7th/StarRailRes/dbe8cdfcfb0bf657b9fe1cf92d5537f118ccb487/index_new/cn/light_cone_ranks.json</x:v>
      </x:c>
    </x:row>
    <x:row r="395" ht="20" customHeight="1">
      <x:c r="A395" s="6" t="str">
        <x:v>23024_1</x:v>
      </x:c>
      <x:c r="B395" s="6" t="str">
        <x:v>CriticalDamageBase</x:v>
      </x:c>
      <x:c r="C395" s="6" t="n">
        <x:v>0.36</x:v>
      </x:c>
      <x:c r="D395" s="6" t="str">
        <x:v>暴击伤害</x:v>
      </x:c>
      <x:c r="E395" s="6" t="str">
        <x:v>https://raw.githubusercontent.com/Mar-7th/StarRailRes/dbe8cdfcfb0bf657b9fe1cf92d5537f118ccb487/index_new/cn/light_cone_ranks.json</x:v>
      </x:c>
    </x:row>
    <x:row r="396" ht="20" customHeight="1">
      <x:c r="A396" s="6" t="str">
        <x:v>23024_2</x:v>
      </x:c>
      <x:c r="B396" s="6" t="str">
        <x:v>CriticalDamageBase</x:v>
      </x:c>
      <x:c r="C396" s="6" t="n">
        <x:v>0.42</x:v>
      </x:c>
      <x:c r="D396" s="6" t="str">
        <x:v>暴击伤害</x:v>
      </x:c>
      <x:c r="E396" s="6" t="str">
        <x:v>https://raw.githubusercontent.com/Mar-7th/StarRailRes/dbe8cdfcfb0bf657b9fe1cf92d5537f118ccb487/index_new/cn/light_cone_ranks.json</x:v>
      </x:c>
    </x:row>
    <x:row r="397" ht="20" customHeight="1">
      <x:c r="A397" s="6" t="str">
        <x:v>23024_3</x:v>
      </x:c>
      <x:c r="B397" s="6" t="str">
        <x:v>CriticalDamageBase</x:v>
      </x:c>
      <x:c r="C397" s="6" t="n">
        <x:v>0.48</x:v>
      </x:c>
      <x:c r="D397" s="6" t="str">
        <x:v>暴击伤害</x:v>
      </x:c>
      <x:c r="E397" s="6" t="str">
        <x:v>https://raw.githubusercontent.com/Mar-7th/StarRailRes/dbe8cdfcfb0bf657b9fe1cf92d5537f118ccb487/index_new/cn/light_cone_ranks.json</x:v>
      </x:c>
    </x:row>
    <x:row r="398" ht="20" customHeight="1">
      <x:c r="A398" s="6" t="str">
        <x:v>23024_4</x:v>
      </x:c>
      <x:c r="B398" s="6" t="str">
        <x:v>CriticalDamageBase</x:v>
      </x:c>
      <x:c r="C398" s="6" t="n">
        <x:v>0.54</x:v>
      </x:c>
      <x:c r="D398" s="6" t="str">
        <x:v>暴击伤害</x:v>
      </x:c>
      <x:c r="E398" s="6" t="str">
        <x:v>https://raw.githubusercontent.com/Mar-7th/StarRailRes/dbe8cdfcfb0bf657b9fe1cf92d5537f118ccb487/index_new/cn/light_cone_ranks.json</x:v>
      </x:c>
    </x:row>
    <x:row r="399" ht="20" customHeight="1">
      <x:c r="A399" s="6" t="str">
        <x:v>23024_5</x:v>
      </x:c>
      <x:c r="B399" s="6" t="str">
        <x:v>CriticalDamageBase</x:v>
      </x:c>
      <x:c r="C399" s="6" t="n">
        <x:v>0.6</x:v>
      </x:c>
      <x:c r="D399" s="6" t="str">
        <x:v>暴击伤害</x:v>
      </x:c>
      <x:c r="E399" s="6" t="str">
        <x:v>https://raw.githubusercontent.com/Mar-7th/StarRailRes/dbe8cdfcfb0bf657b9fe1cf92d5537f118ccb487/index_new/cn/light_cone_ranks.json</x:v>
      </x:c>
    </x:row>
    <x:row r="400" ht="20" customHeight="1">
      <x:c r="A400" s="6" t="str">
        <x:v>23025_1</x:v>
      </x:c>
      <x:c r="B400" s="6" t="str">
        <x:v>BreakDamageAddedRatioBase</x:v>
      </x:c>
      <x:c r="C400" s="6" t="n">
        <x:v>0.6</x:v>
      </x:c>
      <x:c r="D400" s="6" t="str">
        <x:v>击破特攻</x:v>
      </x:c>
      <x:c r="E400" s="6" t="str">
        <x:v>https://raw.githubusercontent.com/Mar-7th/StarRailRes/dbe8cdfcfb0bf657b9fe1cf92d5537f118ccb487/index_new/cn/light_cone_ranks.json</x:v>
      </x:c>
    </x:row>
    <x:row r="401" ht="20" customHeight="1">
      <x:c r="A401" s="6" t="str">
        <x:v>23025_2</x:v>
      </x:c>
      <x:c r="B401" s="6" t="str">
        <x:v>BreakDamageAddedRatioBase</x:v>
      </x:c>
      <x:c r="C401" s="6" t="n">
        <x:v>0.7</x:v>
      </x:c>
      <x:c r="D401" s="6" t="str">
        <x:v>击破特攻</x:v>
      </x:c>
      <x:c r="E401" s="6" t="str">
        <x:v>https://raw.githubusercontent.com/Mar-7th/StarRailRes/dbe8cdfcfb0bf657b9fe1cf92d5537f118ccb487/index_new/cn/light_cone_ranks.json</x:v>
      </x:c>
    </x:row>
    <x:row r="402" ht="20" customHeight="1">
      <x:c r="A402" s="6" t="str">
        <x:v>23025_3</x:v>
      </x:c>
      <x:c r="B402" s="6" t="str">
        <x:v>BreakDamageAddedRatioBase</x:v>
      </x:c>
      <x:c r="C402" s="6" t="n">
        <x:v>0.8</x:v>
      </x:c>
      <x:c r="D402" s="6" t="str">
        <x:v>击破特攻</x:v>
      </x:c>
      <x:c r="E402" s="6" t="str">
        <x:v>https://raw.githubusercontent.com/Mar-7th/StarRailRes/dbe8cdfcfb0bf657b9fe1cf92d5537f118ccb487/index_new/cn/light_cone_ranks.json</x:v>
      </x:c>
    </x:row>
    <x:row r="403" ht="20" customHeight="1">
      <x:c r="A403" s="6" t="str">
        <x:v>23025_4</x:v>
      </x:c>
      <x:c r="B403" s="6" t="str">
        <x:v>BreakDamageAddedRatioBase</x:v>
      </x:c>
      <x:c r="C403" s="6" t="n">
        <x:v>0.9</x:v>
      </x:c>
      <x:c r="D403" s="6" t="str">
        <x:v>击破特攻</x:v>
      </x:c>
      <x:c r="E403" s="6" t="str">
        <x:v>https://raw.githubusercontent.com/Mar-7th/StarRailRes/dbe8cdfcfb0bf657b9fe1cf92d5537f118ccb487/index_new/cn/light_cone_ranks.json</x:v>
      </x:c>
    </x:row>
    <x:row r="404" ht="20" customHeight="1">
      <x:c r="A404" s="6" t="str">
        <x:v>23025_5</x:v>
      </x:c>
      <x:c r="B404" s="6" t="str">
        <x:v>BreakDamageAddedRatioBase</x:v>
      </x:c>
      <x:c r="C404" s="6" t="n">
        <x:v>1</x:v>
      </x:c>
      <x:c r="D404" s="6" t="str">
        <x:v>击破特攻</x:v>
      </x:c>
      <x:c r="E404" s="6" t="str">
        <x:v>https://raw.githubusercontent.com/Mar-7th/StarRailRes/dbe8cdfcfb0bf657b9fe1cf92d5537f118ccb487/index_new/cn/light_cone_ranks.json</x:v>
      </x:c>
    </x:row>
    <x:row r="405" ht="20" customHeight="1">
      <x:c r="A405" s="6" t="str">
        <x:v>23027_1</x:v>
      </x:c>
      <x:c r="B405" s="6" t="str">
        <x:v>BreakDamageAddedRatioBase</x:v>
      </x:c>
      <x:c r="C405" s="6" t="n">
        <x:v>0.6</x:v>
      </x:c>
      <x:c r="D405" s="6" t="str">
        <x:v>击破特攻</x:v>
      </x:c>
      <x:c r="E405" s="6" t="str">
        <x:v>https://raw.githubusercontent.com/Mar-7th/StarRailRes/dbe8cdfcfb0bf657b9fe1cf92d5537f118ccb487/index_new/cn/light_cone_ranks.json</x:v>
      </x:c>
    </x:row>
    <x:row r="406" ht="20" customHeight="1">
      <x:c r="A406" s="6" t="str">
        <x:v>23027_2</x:v>
      </x:c>
      <x:c r="B406" s="6" t="str">
        <x:v>BreakDamageAddedRatioBase</x:v>
      </x:c>
      <x:c r="C406" s="6" t="n">
        <x:v>0.7</x:v>
      </x:c>
      <x:c r="D406" s="6" t="str">
        <x:v>击破特攻</x:v>
      </x:c>
      <x:c r="E406" s="6" t="str">
        <x:v>https://raw.githubusercontent.com/Mar-7th/StarRailRes/dbe8cdfcfb0bf657b9fe1cf92d5537f118ccb487/index_new/cn/light_cone_ranks.json</x:v>
      </x:c>
    </x:row>
    <x:row r="407" ht="20" customHeight="1">
      <x:c r="A407" s="6" t="str">
        <x:v>23027_3</x:v>
      </x:c>
      <x:c r="B407" s="6" t="str">
        <x:v>BreakDamageAddedRatioBase</x:v>
      </x:c>
      <x:c r="C407" s="6" t="n">
        <x:v>0.8</x:v>
      </x:c>
      <x:c r="D407" s="6" t="str">
        <x:v>击破特攻</x:v>
      </x:c>
      <x:c r="E407" s="6" t="str">
        <x:v>https://raw.githubusercontent.com/Mar-7th/StarRailRes/dbe8cdfcfb0bf657b9fe1cf92d5537f118ccb487/index_new/cn/light_cone_ranks.json</x:v>
      </x:c>
    </x:row>
    <x:row r="408" ht="20" customHeight="1">
      <x:c r="A408" s="6" t="str">
        <x:v>23027_4</x:v>
      </x:c>
      <x:c r="B408" s="6" t="str">
        <x:v>BreakDamageAddedRatioBase</x:v>
      </x:c>
      <x:c r="C408" s="6" t="n">
        <x:v>0.9</x:v>
      </x:c>
      <x:c r="D408" s="6" t="str">
        <x:v>击破特攻</x:v>
      </x:c>
      <x:c r="E408" s="6" t="str">
        <x:v>https://raw.githubusercontent.com/Mar-7th/StarRailRes/dbe8cdfcfb0bf657b9fe1cf92d5537f118ccb487/index_new/cn/light_cone_ranks.json</x:v>
      </x:c>
    </x:row>
    <x:row r="409" ht="20" customHeight="1">
      <x:c r="A409" s="6" t="str">
        <x:v>23027_5</x:v>
      </x:c>
      <x:c r="B409" s="6" t="str">
        <x:v>BreakDamageAddedRatioBase</x:v>
      </x:c>
      <x:c r="C409" s="6" t="n">
        <x:v>1</x:v>
      </x:c>
      <x:c r="D409" s="6" t="str">
        <x:v>击破特攻</x:v>
      </x:c>
      <x:c r="E409" s="6" t="str">
        <x:v>https://raw.githubusercontent.com/Mar-7th/StarRailRes/dbe8cdfcfb0bf657b9fe1cf92d5537f118ccb487/index_new/cn/light_cone_ranks.json</x:v>
      </x:c>
    </x:row>
    <x:row r="410" ht="20" customHeight="1">
      <x:c r="A410" s="6" t="str">
        <x:v>23028_1</x:v>
      </x:c>
      <x:c r="B410" s="6" t="str">
        <x:v>CriticalChanceBase</x:v>
      </x:c>
      <x:c r="C410" s="6" t="n">
        <x:v>0.16</x:v>
      </x:c>
      <x:c r="D410" s="6" t="str">
        <x:v>暴击率</x:v>
      </x:c>
      <x:c r="E410" s="6" t="str">
        <x:v>https://raw.githubusercontent.com/Mar-7th/StarRailRes/dbe8cdfcfb0bf657b9fe1cf92d5537f118ccb487/index_new/cn/light_cone_ranks.json</x:v>
      </x:c>
    </x:row>
    <x:row r="411" ht="20" customHeight="1">
      <x:c r="A411" s="6" t="str">
        <x:v>23028_2</x:v>
      </x:c>
      <x:c r="B411" s="6" t="str">
        <x:v>CriticalChanceBase</x:v>
      </x:c>
      <x:c r="C411" s="6" t="n">
        <x:v>0.19</x:v>
      </x:c>
      <x:c r="D411" s="6" t="str">
        <x:v>暴击率</x:v>
      </x:c>
      <x:c r="E411" s="6" t="str">
        <x:v>https://raw.githubusercontent.com/Mar-7th/StarRailRes/dbe8cdfcfb0bf657b9fe1cf92d5537f118ccb487/index_new/cn/light_cone_ranks.json</x:v>
      </x:c>
    </x:row>
    <x:row r="412" ht="20" customHeight="1">
      <x:c r="A412" s="6" t="str">
        <x:v>23028_3</x:v>
      </x:c>
      <x:c r="B412" s="6" t="str">
        <x:v>CriticalChanceBase</x:v>
      </x:c>
      <x:c r="C412" s="6" t="n">
        <x:v>0.22</x:v>
      </x:c>
      <x:c r="D412" s="6" t="str">
        <x:v>暴击率</x:v>
      </x:c>
      <x:c r="E412" s="6" t="str">
        <x:v>https://raw.githubusercontent.com/Mar-7th/StarRailRes/dbe8cdfcfb0bf657b9fe1cf92d5537f118ccb487/index_new/cn/light_cone_ranks.json</x:v>
      </x:c>
    </x:row>
    <x:row r="413" ht="20" customHeight="1">
      <x:c r="A413" s="6" t="str">
        <x:v>23028_4</x:v>
      </x:c>
      <x:c r="B413" s="6" t="str">
        <x:v>CriticalChanceBase</x:v>
      </x:c>
      <x:c r="C413" s="6" t="n">
        <x:v>0.25</x:v>
      </x:c>
      <x:c r="D413" s="6" t="str">
        <x:v>暴击率</x:v>
      </x:c>
      <x:c r="E413" s="6" t="str">
        <x:v>https://raw.githubusercontent.com/Mar-7th/StarRailRes/dbe8cdfcfb0bf657b9fe1cf92d5537f118ccb487/index_new/cn/light_cone_ranks.json</x:v>
      </x:c>
    </x:row>
    <x:row r="414" ht="20" customHeight="1">
      <x:c r="A414" s="6" t="str">
        <x:v>23028_5</x:v>
      </x:c>
      <x:c r="B414" s="6" t="str">
        <x:v>CriticalChanceBase</x:v>
      </x:c>
      <x:c r="C414" s="6" t="n">
        <x:v>0.28</x:v>
      </x:c>
      <x:c r="D414" s="6" t="str">
        <x:v>暴击率</x:v>
      </x:c>
      <x:c r="E414" s="6" t="str">
        <x:v>https://raw.githubusercontent.com/Mar-7th/StarRailRes/dbe8cdfcfb0bf657b9fe1cf92d5537f118ccb487/index_new/cn/light_cone_ranks.json</x:v>
      </x:c>
    </x:row>
    <x:row r="415" ht="20" customHeight="1">
      <x:c r="A415" s="6" t="str">
        <x:v>23029_1</x:v>
      </x:c>
      <x:c r="B415" s="6" t="str">
        <x:v>StatusProbabilityBase</x:v>
      </x:c>
      <x:c r="C415" s="6" t="n">
        <x:v>0.6</x:v>
      </x:c>
      <x:c r="D415" s="6" t="str">
        <x:v>效果命中</x:v>
      </x:c>
      <x:c r="E415" s="6" t="str">
        <x:v>https://raw.githubusercontent.com/Mar-7th/StarRailRes/dbe8cdfcfb0bf657b9fe1cf92d5537f118ccb487/index_new/cn/light_cone_ranks.json</x:v>
      </x:c>
    </x:row>
    <x:row r="416" ht="20" customHeight="1">
      <x:c r="A416" s="6" t="str">
        <x:v>23029_2</x:v>
      </x:c>
      <x:c r="B416" s="6" t="str">
        <x:v>StatusProbabilityBase</x:v>
      </x:c>
      <x:c r="C416" s="6" t="n">
        <x:v>0.7</x:v>
      </x:c>
      <x:c r="D416" s="6" t="str">
        <x:v>效果命中</x:v>
      </x:c>
      <x:c r="E416" s="6" t="str">
        <x:v>https://raw.githubusercontent.com/Mar-7th/StarRailRes/dbe8cdfcfb0bf657b9fe1cf92d5537f118ccb487/index_new/cn/light_cone_ranks.json</x:v>
      </x:c>
    </x:row>
    <x:row r="417" ht="20" customHeight="1">
      <x:c r="A417" s="6" t="str">
        <x:v>23029_3</x:v>
      </x:c>
      <x:c r="B417" s="6" t="str">
        <x:v>StatusProbabilityBase</x:v>
      </x:c>
      <x:c r="C417" s="6" t="n">
        <x:v>0.8</x:v>
      </x:c>
      <x:c r="D417" s="6" t="str">
        <x:v>效果命中</x:v>
      </x:c>
      <x:c r="E417" s="6" t="str">
        <x:v>https://raw.githubusercontent.com/Mar-7th/StarRailRes/dbe8cdfcfb0bf657b9fe1cf92d5537f118ccb487/index_new/cn/light_cone_ranks.json</x:v>
      </x:c>
    </x:row>
    <x:row r="418" ht="20" customHeight="1">
      <x:c r="A418" s="6" t="str">
        <x:v>23029_4</x:v>
      </x:c>
      <x:c r="B418" s="6" t="str">
        <x:v>StatusProbabilityBase</x:v>
      </x:c>
      <x:c r="C418" s="6" t="n">
        <x:v>0.9</x:v>
      </x:c>
      <x:c r="D418" s="6" t="str">
        <x:v>效果命中</x:v>
      </x:c>
      <x:c r="E418" s="6" t="str">
        <x:v>https://raw.githubusercontent.com/Mar-7th/StarRailRes/dbe8cdfcfb0bf657b9fe1cf92d5537f118ccb487/index_new/cn/light_cone_ranks.json</x:v>
      </x:c>
    </x:row>
    <x:row r="419" ht="20" customHeight="1">
      <x:c r="A419" s="6" t="str">
        <x:v>23029_5</x:v>
      </x:c>
      <x:c r="B419" s="6" t="str">
        <x:v>StatusProbabilityBase</x:v>
      </x:c>
      <x:c r="C419" s="6" t="n">
        <x:v>1</x:v>
      </x:c>
      <x:c r="D419" s="6" t="str">
        <x:v>效果命中</x:v>
      </x:c>
      <x:c r="E419" s="6" t="str">
        <x:v>https://raw.githubusercontent.com/Mar-7th/StarRailRes/dbe8cdfcfb0bf657b9fe1cf92d5537f118ccb487/index_new/cn/light_cone_ranks.json</x:v>
      </x:c>
    </x:row>
    <x:row r="420" ht="20" customHeight="1">
      <x:c r="A420" s="6" t="str">
        <x:v>23030_1</x:v>
      </x:c>
      <x:c r="B420" s="6" t="str">
        <x:v>CriticalDamageBase</x:v>
      </x:c>
      <x:c r="C420" s="6" t="n">
        <x:v>0.36</x:v>
      </x:c>
      <x:c r="D420" s="6" t="str">
        <x:v>暴击伤害</x:v>
      </x:c>
      <x:c r="E420" s="6" t="str">
        <x:v>https://raw.githubusercontent.com/Mar-7th/StarRailRes/dbe8cdfcfb0bf657b9fe1cf92d5537f118ccb487/index_new/cn/light_cone_ranks.json</x:v>
      </x:c>
    </x:row>
    <x:row r="421" ht="20" customHeight="1">
      <x:c r="A421" s="6" t="str">
        <x:v>23030_2</x:v>
      </x:c>
      <x:c r="B421" s="6" t="str">
        <x:v>CriticalDamageBase</x:v>
      </x:c>
      <x:c r="C421" s="6" t="n">
        <x:v>0.42</x:v>
      </x:c>
      <x:c r="D421" s="6" t="str">
        <x:v>暴击伤害</x:v>
      </x:c>
      <x:c r="E421" s="6" t="str">
        <x:v>https://raw.githubusercontent.com/Mar-7th/StarRailRes/dbe8cdfcfb0bf657b9fe1cf92d5537f118ccb487/index_new/cn/light_cone_ranks.json</x:v>
      </x:c>
    </x:row>
    <x:row r="422" ht="20" customHeight="1">
      <x:c r="A422" s="6" t="str">
        <x:v>23030_3</x:v>
      </x:c>
      <x:c r="B422" s="6" t="str">
        <x:v>CriticalDamageBase</x:v>
      </x:c>
      <x:c r="C422" s="6" t="n">
        <x:v>0.48</x:v>
      </x:c>
      <x:c r="D422" s="6" t="str">
        <x:v>暴击伤害</x:v>
      </x:c>
      <x:c r="E422" s="6" t="str">
        <x:v>https://raw.githubusercontent.com/Mar-7th/StarRailRes/dbe8cdfcfb0bf657b9fe1cf92d5537f118ccb487/index_new/cn/light_cone_ranks.json</x:v>
      </x:c>
    </x:row>
    <x:row r="423" ht="20" customHeight="1">
      <x:c r="A423" s="6" t="str">
        <x:v>23030_4</x:v>
      </x:c>
      <x:c r="B423" s="6" t="str">
        <x:v>CriticalDamageBase</x:v>
      </x:c>
      <x:c r="C423" s="6" t="n">
        <x:v>0.54</x:v>
      </x:c>
      <x:c r="D423" s="6" t="str">
        <x:v>暴击伤害</x:v>
      </x:c>
      <x:c r="E423" s="6" t="str">
        <x:v>https://raw.githubusercontent.com/Mar-7th/StarRailRes/dbe8cdfcfb0bf657b9fe1cf92d5537f118ccb487/index_new/cn/light_cone_ranks.json</x:v>
      </x:c>
    </x:row>
    <x:row r="424" ht="20" customHeight="1">
      <x:c r="A424" s="6" t="str">
        <x:v>23030_5</x:v>
      </x:c>
      <x:c r="B424" s="6" t="str">
        <x:v>CriticalDamageBase</x:v>
      </x:c>
      <x:c r="C424" s="6" t="n">
        <x:v>0.6</x:v>
      </x:c>
      <x:c r="D424" s="6" t="str">
        <x:v>暴击伤害</x:v>
      </x:c>
      <x:c r="E424" s="6" t="str">
        <x:v>https://raw.githubusercontent.com/Mar-7th/StarRailRes/dbe8cdfcfb0bf657b9fe1cf92d5537f118ccb487/index_new/cn/light_cone_ranks.json</x:v>
      </x:c>
    </x:row>
    <x:row r="425" ht="20" customHeight="1">
      <x:c r="A425" s="6" t="str">
        <x:v>23031_1</x:v>
      </x:c>
      <x:c r="B425" s="6" t="str">
        <x:v>CriticalChanceBase</x:v>
      </x:c>
      <x:c r="C425" s="6" t="n">
        <x:v>0.15</x:v>
      </x:c>
      <x:c r="D425" s="6" t="str">
        <x:v>暴击率</x:v>
      </x:c>
      <x:c r="E425" s="6" t="str">
        <x:v>https://raw.githubusercontent.com/Mar-7th/StarRailRes/dbe8cdfcfb0bf657b9fe1cf92d5537f118ccb487/index_new/cn/light_cone_ranks.json</x:v>
      </x:c>
    </x:row>
    <x:row r="426" ht="20" customHeight="1">
      <x:c r="A426" s="6" t="str">
        <x:v>23031_2</x:v>
      </x:c>
      <x:c r="B426" s="6" t="str">
        <x:v>CriticalChanceBase</x:v>
      </x:c>
      <x:c r="C426" s="6" t="n">
        <x:v>0.175</x:v>
      </x:c>
      <x:c r="D426" s="6" t="str">
        <x:v>暴击率</x:v>
      </x:c>
      <x:c r="E426" s="6" t="str">
        <x:v>https://raw.githubusercontent.com/Mar-7th/StarRailRes/dbe8cdfcfb0bf657b9fe1cf92d5537f118ccb487/index_new/cn/light_cone_ranks.json</x:v>
      </x:c>
    </x:row>
    <x:row r="427" ht="20" customHeight="1">
      <x:c r="A427" s="6" t="str">
        <x:v>23031_3</x:v>
      </x:c>
      <x:c r="B427" s="6" t="str">
        <x:v>CriticalChanceBase</x:v>
      </x:c>
      <x:c r="C427" s="6" t="n">
        <x:v>0.2</x:v>
      </x:c>
      <x:c r="D427" s="6" t="str">
        <x:v>暴击率</x:v>
      </x:c>
      <x:c r="E427" s="6" t="str">
        <x:v>https://raw.githubusercontent.com/Mar-7th/StarRailRes/dbe8cdfcfb0bf657b9fe1cf92d5537f118ccb487/index_new/cn/light_cone_ranks.json</x:v>
      </x:c>
    </x:row>
    <x:row r="428" ht="20" customHeight="1">
      <x:c r="A428" s="6" t="str">
        <x:v>23031_4</x:v>
      </x:c>
      <x:c r="B428" s="6" t="str">
        <x:v>CriticalChanceBase</x:v>
      </x:c>
      <x:c r="C428" s="6" t="n">
        <x:v>0.225</x:v>
      </x:c>
      <x:c r="D428" s="6" t="str">
        <x:v>暴击率</x:v>
      </x:c>
      <x:c r="E428" s="6" t="str">
        <x:v>https://raw.githubusercontent.com/Mar-7th/StarRailRes/dbe8cdfcfb0bf657b9fe1cf92d5537f118ccb487/index_new/cn/light_cone_ranks.json</x:v>
      </x:c>
    </x:row>
    <x:row r="429" ht="20" customHeight="1">
      <x:c r="A429" s="6" t="str">
        <x:v>23031_5</x:v>
      </x:c>
      <x:c r="B429" s="6" t="str">
        <x:v>CriticalChanceBase</x:v>
      </x:c>
      <x:c r="C429" s="6" t="n">
        <x:v>0.25</x:v>
      </x:c>
      <x:c r="D429" s="6" t="str">
        <x:v>暴击率</x:v>
      </x:c>
      <x:c r="E429" s="6" t="str">
        <x:v>https://raw.githubusercontent.com/Mar-7th/StarRailRes/dbe8cdfcfb0bf657b9fe1cf92d5537f118ccb487/index_new/cn/light_cone_ranks.json</x:v>
      </x:c>
    </x:row>
    <x:row r="430" ht="20" customHeight="1">
      <x:c r="A430" s="6" t="str">
        <x:v>23032_1</x:v>
      </x:c>
      <x:c r="B430" s="6" t="str">
        <x:v>BreakDamageAddedRatioBase</x:v>
      </x:c>
      <x:c r="C430" s="6" t="n">
        <x:v>0.6</x:v>
      </x:c>
      <x:c r="D430" s="6" t="str">
        <x:v>击破特攻</x:v>
      </x:c>
      <x:c r="E430" s="6" t="str">
        <x:v>https://raw.githubusercontent.com/Mar-7th/StarRailRes/dbe8cdfcfb0bf657b9fe1cf92d5537f118ccb487/index_new/cn/light_cone_ranks.json</x:v>
      </x:c>
    </x:row>
    <x:row r="431" ht="20" customHeight="1">
      <x:c r="A431" s="6" t="str">
        <x:v>23032_2</x:v>
      </x:c>
      <x:c r="B431" s="6" t="str">
        <x:v>BreakDamageAddedRatioBase</x:v>
      </x:c>
      <x:c r="C431" s="6" t="n">
        <x:v>0.7</x:v>
      </x:c>
      <x:c r="D431" s="6" t="str">
        <x:v>击破特攻</x:v>
      </x:c>
      <x:c r="E431" s="6" t="str">
        <x:v>https://raw.githubusercontent.com/Mar-7th/StarRailRes/dbe8cdfcfb0bf657b9fe1cf92d5537f118ccb487/index_new/cn/light_cone_ranks.json</x:v>
      </x:c>
    </x:row>
    <x:row r="432" ht="20" customHeight="1">
      <x:c r="A432" s="6" t="str">
        <x:v>23032_3</x:v>
      </x:c>
      <x:c r="B432" s="6" t="str">
        <x:v>BreakDamageAddedRatioBase</x:v>
      </x:c>
      <x:c r="C432" s="6" t="n">
        <x:v>0.8</x:v>
      </x:c>
      <x:c r="D432" s="6" t="str">
        <x:v>击破特攻</x:v>
      </x:c>
      <x:c r="E432" s="6" t="str">
        <x:v>https://raw.githubusercontent.com/Mar-7th/StarRailRes/dbe8cdfcfb0bf657b9fe1cf92d5537f118ccb487/index_new/cn/light_cone_ranks.json</x:v>
      </x:c>
    </x:row>
    <x:row r="433" ht="20" customHeight="1">
      <x:c r="A433" s="6" t="str">
        <x:v>23032_4</x:v>
      </x:c>
      <x:c r="B433" s="6" t="str">
        <x:v>BreakDamageAddedRatioBase</x:v>
      </x:c>
      <x:c r="C433" s="6" t="n">
        <x:v>0.9</x:v>
      </x:c>
      <x:c r="D433" s="6" t="str">
        <x:v>击破特攻</x:v>
      </x:c>
      <x:c r="E433" s="6" t="str">
        <x:v>https://raw.githubusercontent.com/Mar-7th/StarRailRes/dbe8cdfcfb0bf657b9fe1cf92d5537f118ccb487/index_new/cn/light_cone_ranks.json</x:v>
      </x:c>
    </x:row>
    <x:row r="434" ht="20" customHeight="1">
      <x:c r="A434" s="6" t="str">
        <x:v>23032_5</x:v>
      </x:c>
      <x:c r="B434" s="6" t="str">
        <x:v>BreakDamageAddedRatioBase</x:v>
      </x:c>
      <x:c r="C434" s="6" t="n">
        <x:v>1</x:v>
      </x:c>
      <x:c r="D434" s="6" t="str">
        <x:v>击破特攻</x:v>
      </x:c>
      <x:c r="E434" s="6" t="str">
        <x:v>https://raw.githubusercontent.com/Mar-7th/StarRailRes/dbe8cdfcfb0bf657b9fe1cf92d5537f118ccb487/index_new/cn/light_cone_ranks.json</x:v>
      </x:c>
    </x:row>
    <x:row r="435" ht="20" customHeight="1">
      <x:c r="A435" s="6" t="str">
        <x:v>23033_1</x:v>
      </x:c>
      <x:c r="B435" s="6" t="str">
        <x:v>BreakDamageAddedRatioBase</x:v>
      </x:c>
      <x:c r="C435" s="6" t="n">
        <x:v>0.6</x:v>
      </x:c>
      <x:c r="D435" s="6" t="str">
        <x:v>击破特攻</x:v>
      </x:c>
      <x:c r="E435" s="6" t="str">
        <x:v>https://raw.githubusercontent.com/Mar-7th/StarRailRes/dbe8cdfcfb0bf657b9fe1cf92d5537f118ccb487/index_new/cn/light_cone_ranks.json</x:v>
      </x:c>
    </x:row>
    <x:row r="436" ht="20" customHeight="1">
      <x:c r="A436" s="6" t="str">
        <x:v>23033_2</x:v>
      </x:c>
      <x:c r="B436" s="6" t="str">
        <x:v>BreakDamageAddedRatioBase</x:v>
      </x:c>
      <x:c r="C436" s="6" t="n">
        <x:v>0.7</x:v>
      </x:c>
      <x:c r="D436" s="6" t="str">
        <x:v>击破特攻</x:v>
      </x:c>
      <x:c r="E436" s="6" t="str">
        <x:v>https://raw.githubusercontent.com/Mar-7th/StarRailRes/dbe8cdfcfb0bf657b9fe1cf92d5537f118ccb487/index_new/cn/light_cone_ranks.json</x:v>
      </x:c>
    </x:row>
    <x:row r="437" ht="20" customHeight="1">
      <x:c r="A437" s="6" t="str">
        <x:v>23033_3</x:v>
      </x:c>
      <x:c r="B437" s="6" t="str">
        <x:v>BreakDamageAddedRatioBase</x:v>
      </x:c>
      <x:c r="C437" s="6" t="n">
        <x:v>0.8</x:v>
      </x:c>
      <x:c r="D437" s="6" t="str">
        <x:v>击破特攻</x:v>
      </x:c>
      <x:c r="E437" s="6" t="str">
        <x:v>https://raw.githubusercontent.com/Mar-7th/StarRailRes/dbe8cdfcfb0bf657b9fe1cf92d5537f118ccb487/index_new/cn/light_cone_ranks.json</x:v>
      </x:c>
    </x:row>
    <x:row r="438" ht="20" customHeight="1">
      <x:c r="A438" s="6" t="str">
        <x:v>23033_4</x:v>
      </x:c>
      <x:c r="B438" s="6" t="str">
        <x:v>BreakDamageAddedRatioBase</x:v>
      </x:c>
      <x:c r="C438" s="6" t="n">
        <x:v>0.9</x:v>
      </x:c>
      <x:c r="D438" s="6" t="str">
        <x:v>击破特攻</x:v>
      </x:c>
      <x:c r="E438" s="6" t="str">
        <x:v>https://raw.githubusercontent.com/Mar-7th/StarRailRes/dbe8cdfcfb0bf657b9fe1cf92d5537f118ccb487/index_new/cn/light_cone_ranks.json</x:v>
      </x:c>
    </x:row>
    <x:row r="439" ht="20" customHeight="1">
      <x:c r="A439" s="6" t="str">
        <x:v>23033_5</x:v>
      </x:c>
      <x:c r="B439" s="6" t="str">
        <x:v>BreakDamageAddedRatioBase</x:v>
      </x:c>
      <x:c r="C439" s="6" t="n">
        <x:v>1</x:v>
      </x:c>
      <x:c r="D439" s="6" t="str">
        <x:v>击破特攻</x:v>
      </x:c>
      <x:c r="E439" s="6" t="str">
        <x:v>https://raw.githubusercontent.com/Mar-7th/StarRailRes/dbe8cdfcfb0bf657b9fe1cf92d5537f118ccb487/index_new/cn/light_cone_ranks.json</x:v>
      </x:c>
    </x:row>
    <x:row r="440" ht="20" customHeight="1">
      <x:c r="A440" s="6" t="str">
        <x:v>23035_1</x:v>
      </x:c>
      <x:c r="B440" s="6" t="str">
        <x:v>BreakDamageAddedRatioBase</x:v>
      </x:c>
      <x:c r="C440" s="6" t="n">
        <x:v>0.6</x:v>
      </x:c>
      <x:c r="D440" s="6" t="str">
        <x:v>击破特攻</x:v>
      </x:c>
      <x:c r="E440" s="6" t="str">
        <x:v>https://raw.githubusercontent.com/Mar-7th/StarRailRes/dbe8cdfcfb0bf657b9fe1cf92d5537f118ccb487/index_new/cn/light_cone_ranks.json</x:v>
      </x:c>
    </x:row>
    <x:row r="441" ht="20" customHeight="1">
      <x:c r="A441" s="6" t="str">
        <x:v>23035_2</x:v>
      </x:c>
      <x:c r="B441" s="6" t="str">
        <x:v>BreakDamageAddedRatioBase</x:v>
      </x:c>
      <x:c r="C441" s="6" t="n">
        <x:v>0.7</x:v>
      </x:c>
      <x:c r="D441" s="6" t="str">
        <x:v>击破特攻</x:v>
      </x:c>
      <x:c r="E441" s="6" t="str">
        <x:v>https://raw.githubusercontent.com/Mar-7th/StarRailRes/dbe8cdfcfb0bf657b9fe1cf92d5537f118ccb487/index_new/cn/light_cone_ranks.json</x:v>
      </x:c>
    </x:row>
    <x:row r="442" ht="20" customHeight="1">
      <x:c r="A442" s="6" t="str">
        <x:v>23035_3</x:v>
      </x:c>
      <x:c r="B442" s="6" t="str">
        <x:v>BreakDamageAddedRatioBase</x:v>
      </x:c>
      <x:c r="C442" s="6" t="n">
        <x:v>0.8</x:v>
      </x:c>
      <x:c r="D442" s="6" t="str">
        <x:v>击破特攻</x:v>
      </x:c>
      <x:c r="E442" s="6" t="str">
        <x:v>https://raw.githubusercontent.com/Mar-7th/StarRailRes/dbe8cdfcfb0bf657b9fe1cf92d5537f118ccb487/index_new/cn/light_cone_ranks.json</x:v>
      </x:c>
    </x:row>
    <x:row r="443" ht="20" customHeight="1">
      <x:c r="A443" s="6" t="str">
        <x:v>23035_4</x:v>
      </x:c>
      <x:c r="B443" s="6" t="str">
        <x:v>BreakDamageAddedRatioBase</x:v>
      </x:c>
      <x:c r="C443" s="6" t="n">
        <x:v>0.9</x:v>
      </x:c>
      <x:c r="D443" s="6" t="str">
        <x:v>击破特攻</x:v>
      </x:c>
      <x:c r="E443" s="6" t="str">
        <x:v>https://raw.githubusercontent.com/Mar-7th/StarRailRes/dbe8cdfcfb0bf657b9fe1cf92d5537f118ccb487/index_new/cn/light_cone_ranks.json</x:v>
      </x:c>
    </x:row>
    <x:row r="444" ht="20" customHeight="1">
      <x:c r="A444" s="6" t="str">
        <x:v>23035_5</x:v>
      </x:c>
      <x:c r="B444" s="6" t="str">
        <x:v>BreakDamageAddedRatioBase</x:v>
      </x:c>
      <x:c r="C444" s="6" t="n">
        <x:v>1</x:v>
      </x:c>
      <x:c r="D444" s="6" t="str">
        <x:v>击破特攻</x:v>
      </x:c>
      <x:c r="E444" s="6" t="str">
        <x:v>https://raw.githubusercontent.com/Mar-7th/StarRailRes/dbe8cdfcfb0bf657b9fe1cf92d5537f118ccb487/index_new/cn/light_cone_ranks.json</x:v>
      </x:c>
    </x:row>
    <x:row r="445" ht="20" customHeight="1">
      <x:c r="A445" s="6" t="str">
        <x:v>23036_1</x:v>
      </x:c>
      <x:c r="B445" s="6" t="str">
        <x:v>BaseSpeed</x:v>
      </x:c>
      <x:c r="C445" s="6" t="n">
        <x:v>12</x:v>
      </x:c>
      <x:c r="D445" s="6" t="str">
        <x:v>速度</x:v>
      </x:c>
      <x:c r="E445" s="6" t="str">
        <x:v>https://raw.githubusercontent.com/Mar-7th/StarRailRes/dbe8cdfcfb0bf657b9fe1cf92d5537f118ccb487/index_new/cn/light_cone_ranks.json</x:v>
      </x:c>
    </x:row>
    <x:row r="446" ht="20" customHeight="1">
      <x:c r="A446" s="6" t="str">
        <x:v>23036_2</x:v>
      </x:c>
      <x:c r="B446" s="6" t="str">
        <x:v>BaseSpeed</x:v>
      </x:c>
      <x:c r="C446" s="6" t="n">
        <x:v>14</x:v>
      </x:c>
      <x:c r="D446" s="6" t="str">
        <x:v>速度</x:v>
      </x:c>
      <x:c r="E446" s="6" t="str">
        <x:v>https://raw.githubusercontent.com/Mar-7th/StarRailRes/dbe8cdfcfb0bf657b9fe1cf92d5537f118ccb487/index_new/cn/light_cone_ranks.json</x:v>
      </x:c>
    </x:row>
    <x:row r="447" ht="20" customHeight="1">
      <x:c r="A447" s="6" t="str">
        <x:v>23036_3</x:v>
      </x:c>
      <x:c r="B447" s="6" t="str">
        <x:v>BaseSpeed</x:v>
      </x:c>
      <x:c r="C447" s="6" t="n">
        <x:v>16</x:v>
      </x:c>
      <x:c r="D447" s="6" t="str">
        <x:v>速度</x:v>
      </x:c>
      <x:c r="E447" s="6" t="str">
        <x:v>https://raw.githubusercontent.com/Mar-7th/StarRailRes/dbe8cdfcfb0bf657b9fe1cf92d5537f118ccb487/index_new/cn/light_cone_ranks.json</x:v>
      </x:c>
    </x:row>
    <x:row r="448" ht="20" customHeight="1">
      <x:c r="A448" s="6" t="str">
        <x:v>23036_4</x:v>
      </x:c>
      <x:c r="B448" s="6" t="str">
        <x:v>BaseSpeed</x:v>
      </x:c>
      <x:c r="C448" s="6" t="n">
        <x:v>18</x:v>
      </x:c>
      <x:c r="D448" s="6" t="str">
        <x:v>速度</x:v>
      </x:c>
      <x:c r="E448" s="6" t="str">
        <x:v>https://raw.githubusercontent.com/Mar-7th/StarRailRes/dbe8cdfcfb0bf657b9fe1cf92d5537f118ccb487/index_new/cn/light_cone_ranks.json</x:v>
      </x:c>
    </x:row>
    <x:row r="449" ht="20" customHeight="1">
      <x:c r="A449" s="6" t="str">
        <x:v>23036_5</x:v>
      </x:c>
      <x:c r="B449" s="6" t="str">
        <x:v>BaseSpeed</x:v>
      </x:c>
      <x:c r="C449" s="6" t="n">
        <x:v>20</x:v>
      </x:c>
      <x:c r="D449" s="6" t="str">
        <x:v>速度</x:v>
      </x:c>
      <x:c r="E449" s="6" t="str">
        <x:v>https://raw.githubusercontent.com/Mar-7th/StarRailRes/dbe8cdfcfb0bf657b9fe1cf92d5537f118ccb487/index_new/cn/light_cone_ranks.json</x:v>
      </x:c>
    </x:row>
    <x:row r="450" ht="20" customHeight="1">
      <x:c r="A450" s="6" t="str">
        <x:v>23037_1</x:v>
      </x:c>
      <x:c r="B450" s="6" t="str">
        <x:v>CriticalChanceBase</x:v>
      </x:c>
      <x:c r="C450" s="6" t="n">
        <x:v>0.12</x:v>
      </x:c>
      <x:c r="D450" s="6" t="str">
        <x:v>暴击率</x:v>
      </x:c>
      <x:c r="E450" s="6" t="str">
        <x:v>https://raw.githubusercontent.com/Mar-7th/StarRailRes/dbe8cdfcfb0bf657b9fe1cf92d5537f118ccb487/index_new/cn/light_cone_ranks.json</x:v>
      </x:c>
    </x:row>
    <x:row r="451" ht="20" customHeight="1">
      <x:c r="A451" s="6" t="str">
        <x:v>23037_2</x:v>
      </x:c>
      <x:c r="B451" s="6" t="str">
        <x:v>CriticalChanceBase</x:v>
      </x:c>
      <x:c r="C451" s="6" t="n">
        <x:v>0.14</x:v>
      </x:c>
      <x:c r="D451" s="6" t="str">
        <x:v>暴击率</x:v>
      </x:c>
      <x:c r="E451" s="6" t="str">
        <x:v>https://raw.githubusercontent.com/Mar-7th/StarRailRes/dbe8cdfcfb0bf657b9fe1cf92d5537f118ccb487/index_new/cn/light_cone_ranks.json</x:v>
      </x:c>
    </x:row>
    <x:row r="452" ht="20" customHeight="1">
      <x:c r="A452" s="6" t="str">
        <x:v>23037_3</x:v>
      </x:c>
      <x:c r="B452" s="6" t="str">
        <x:v>CriticalChanceBase</x:v>
      </x:c>
      <x:c r="C452" s="6" t="n">
        <x:v>0.16</x:v>
      </x:c>
      <x:c r="D452" s="6" t="str">
        <x:v>暴击率</x:v>
      </x:c>
      <x:c r="E452" s="6" t="str">
        <x:v>https://raw.githubusercontent.com/Mar-7th/StarRailRes/dbe8cdfcfb0bf657b9fe1cf92d5537f118ccb487/index_new/cn/light_cone_ranks.json</x:v>
      </x:c>
    </x:row>
    <x:row r="453" ht="20" customHeight="1">
      <x:c r="A453" s="6" t="str">
        <x:v>23037_4</x:v>
      </x:c>
      <x:c r="B453" s="6" t="str">
        <x:v>CriticalChanceBase</x:v>
      </x:c>
      <x:c r="C453" s="6" t="n">
        <x:v>0.18</x:v>
      </x:c>
      <x:c r="D453" s="6" t="str">
        <x:v>暴击率</x:v>
      </x:c>
      <x:c r="E453" s="6" t="str">
        <x:v>https://raw.githubusercontent.com/Mar-7th/StarRailRes/dbe8cdfcfb0bf657b9fe1cf92d5537f118ccb487/index_new/cn/light_cone_ranks.json</x:v>
      </x:c>
    </x:row>
    <x:row r="454" ht="20" customHeight="1">
      <x:c r="A454" s="6" t="str">
        <x:v>23037_5</x:v>
      </x:c>
      <x:c r="B454" s="6" t="str">
        <x:v>CriticalChanceBase</x:v>
      </x:c>
      <x:c r="C454" s="6" t="n">
        <x:v>0.2</x:v>
      </x:c>
      <x:c r="D454" s="6" t="str">
        <x:v>暴击率</x:v>
      </x:c>
      <x:c r="E454" s="6" t="str">
        <x:v>https://raw.githubusercontent.com/Mar-7th/StarRailRes/dbe8cdfcfb0bf657b9fe1cf92d5537f118ccb487/index_new/cn/light_cone_ranks.json</x:v>
      </x:c>
    </x:row>
    <x:row r="455" ht="20" customHeight="1">
      <x:c r="A455" s="6" t="str">
        <x:v>23038_1</x:v>
      </x:c>
      <x:c r="B455" s="6" t="str">
        <x:v>CriticalDamageBase</x:v>
      </x:c>
      <x:c r="C455" s="6" t="n">
        <x:v>0.36</x:v>
      </x:c>
      <x:c r="D455" s="6" t="str">
        <x:v>暴击伤害</x:v>
      </x:c>
      <x:c r="E455" s="6" t="str">
        <x:v>https://raw.githubusercontent.com/Mar-7th/StarRailRes/dbe8cdfcfb0bf657b9fe1cf92d5537f118ccb487/index_new/cn/light_cone_ranks.json</x:v>
      </x:c>
    </x:row>
    <x:row r="456" ht="20" customHeight="1">
      <x:c r="A456" s="6" t="str">
        <x:v>23038_2</x:v>
      </x:c>
      <x:c r="B456" s="6" t="str">
        <x:v>CriticalDamageBase</x:v>
      </x:c>
      <x:c r="C456" s="6" t="n">
        <x:v>0.42</x:v>
      </x:c>
      <x:c r="D456" s="6" t="str">
        <x:v>暴击伤害</x:v>
      </x:c>
      <x:c r="E456" s="6" t="str">
        <x:v>https://raw.githubusercontent.com/Mar-7th/StarRailRes/dbe8cdfcfb0bf657b9fe1cf92d5537f118ccb487/index_new/cn/light_cone_ranks.json</x:v>
      </x:c>
    </x:row>
    <x:row r="457" ht="20" customHeight="1">
      <x:c r="A457" s="6" t="str">
        <x:v>23038_3</x:v>
      </x:c>
      <x:c r="B457" s="6" t="str">
        <x:v>CriticalDamageBase</x:v>
      </x:c>
      <x:c r="C457" s="6" t="n">
        <x:v>0.48</x:v>
      </x:c>
      <x:c r="D457" s="6" t="str">
        <x:v>暴击伤害</x:v>
      </x:c>
      <x:c r="E457" s="6" t="str">
        <x:v>https://raw.githubusercontent.com/Mar-7th/StarRailRes/dbe8cdfcfb0bf657b9fe1cf92d5537f118ccb487/index_new/cn/light_cone_ranks.json</x:v>
      </x:c>
    </x:row>
    <x:row r="458" ht="20" customHeight="1">
      <x:c r="A458" s="6" t="str">
        <x:v>23038_4</x:v>
      </x:c>
      <x:c r="B458" s="6" t="str">
        <x:v>CriticalDamageBase</x:v>
      </x:c>
      <x:c r="C458" s="6" t="n">
        <x:v>0.54</x:v>
      </x:c>
      <x:c r="D458" s="6" t="str">
        <x:v>暴击伤害</x:v>
      </x:c>
      <x:c r="E458" s="6" t="str">
        <x:v>https://raw.githubusercontent.com/Mar-7th/StarRailRes/dbe8cdfcfb0bf657b9fe1cf92d5537f118ccb487/index_new/cn/light_cone_ranks.json</x:v>
      </x:c>
    </x:row>
    <x:row r="459" ht="20" customHeight="1">
      <x:c r="A459" s="6" t="str">
        <x:v>23038_5</x:v>
      </x:c>
      <x:c r="B459" s="6" t="str">
        <x:v>CriticalDamageBase</x:v>
      </x:c>
      <x:c r="C459" s="6" t="n">
        <x:v>0.6</x:v>
      </x:c>
      <x:c r="D459" s="6" t="str">
        <x:v>暴击伤害</x:v>
      </x:c>
      <x:c r="E459" s="6" t="str">
        <x:v>https://raw.githubusercontent.com/Mar-7th/StarRailRes/dbe8cdfcfb0bf657b9fe1cf92d5537f118ccb487/index_new/cn/light_cone_ranks.json</x:v>
      </x:c>
    </x:row>
    <x:row r="460" ht="20" customHeight="1">
      <x:c r="A460" s="6" t="str">
        <x:v>23039_1</x:v>
      </x:c>
      <x:c r="B460" s="6" t="str">
        <x:v>HPAddedRatio</x:v>
      </x:c>
      <x:c r="C460" s="6" t="n">
        <x:v>0.18</x:v>
      </x:c>
      <x:c r="D460" s="6" t="str">
        <x:v>生命值</x:v>
      </x:c>
      <x:c r="E460" s="6" t="str">
        <x:v>https://raw.githubusercontent.com/Mar-7th/StarRailRes/dbe8cdfcfb0bf657b9fe1cf92d5537f118ccb487/index_new/cn/light_cone_ranks.json</x:v>
      </x:c>
    </x:row>
    <x:row r="461" ht="20" customHeight="1">
      <x:c r="A461" s="6" t="str">
        <x:v>23039_1</x:v>
      </x:c>
      <x:c r="B461" s="6" t="str">
        <x:v>HealTakenRatio</x:v>
      </x:c>
      <x:c r="C461" s="6" t="n">
        <x:v>0.2</x:v>
      </x:c>
      <x:c r="D461" s="6" t="str">
        <x:v>受治疗量提高</x:v>
      </x:c>
      <x:c r="E461" s="6" t="str">
        <x:v>https://raw.githubusercontent.com/Mar-7th/StarRailRes/dbe8cdfcfb0bf657b9fe1cf92d5537f118ccb487/index_new/cn/light_cone_ranks.json</x:v>
      </x:c>
    </x:row>
    <x:row r="462" ht="20" customHeight="1">
      <x:c r="A462" s="6" t="str">
        <x:v>23039_2</x:v>
      </x:c>
      <x:c r="B462" s="6" t="str">
        <x:v>HPAddedRatio</x:v>
      </x:c>
      <x:c r="C462" s="6" t="n">
        <x:v>0.21</x:v>
      </x:c>
      <x:c r="D462" s="6" t="str">
        <x:v>生命值</x:v>
      </x:c>
      <x:c r="E462" s="6" t="str">
        <x:v>https://raw.githubusercontent.com/Mar-7th/StarRailRes/dbe8cdfcfb0bf657b9fe1cf92d5537f118ccb487/index_new/cn/light_cone_ranks.json</x:v>
      </x:c>
    </x:row>
    <x:row r="463" ht="20" customHeight="1">
      <x:c r="A463" s="6" t="str">
        <x:v>23039_2</x:v>
      </x:c>
      <x:c r="B463" s="6" t="str">
        <x:v>HealTakenRatio</x:v>
      </x:c>
      <x:c r="C463" s="6" t="n">
        <x:v>0.25</x:v>
      </x:c>
      <x:c r="D463" s="6" t="str">
        <x:v>受治疗量提高</x:v>
      </x:c>
      <x:c r="E463" s="6" t="str">
        <x:v>https://raw.githubusercontent.com/Mar-7th/StarRailRes/dbe8cdfcfb0bf657b9fe1cf92d5537f118ccb487/index_new/cn/light_cone_ranks.json</x:v>
      </x:c>
    </x:row>
    <x:row r="464" ht="20" customHeight="1">
      <x:c r="A464" s="6" t="str">
        <x:v>23039_3</x:v>
      </x:c>
      <x:c r="B464" s="6" t="str">
        <x:v>HPAddedRatio</x:v>
      </x:c>
      <x:c r="C464" s="6" t="n">
        <x:v>0.24</x:v>
      </x:c>
      <x:c r="D464" s="6" t="str">
        <x:v>生命值</x:v>
      </x:c>
      <x:c r="E464" s="6" t="str">
        <x:v>https://raw.githubusercontent.com/Mar-7th/StarRailRes/dbe8cdfcfb0bf657b9fe1cf92d5537f118ccb487/index_new/cn/light_cone_ranks.json</x:v>
      </x:c>
    </x:row>
    <x:row r="465" ht="20" customHeight="1">
      <x:c r="A465" s="6" t="str">
        <x:v>23039_3</x:v>
      </x:c>
      <x:c r="B465" s="6" t="str">
        <x:v>HealTakenRatio</x:v>
      </x:c>
      <x:c r="C465" s="6" t="n">
        <x:v>0.3</x:v>
      </x:c>
      <x:c r="D465" s="6" t="str">
        <x:v>受治疗量提高</x:v>
      </x:c>
      <x:c r="E465" s="6" t="str">
        <x:v>https://raw.githubusercontent.com/Mar-7th/StarRailRes/dbe8cdfcfb0bf657b9fe1cf92d5537f118ccb487/index_new/cn/light_cone_ranks.json</x:v>
      </x:c>
    </x:row>
    <x:row r="466" ht="20" customHeight="1">
      <x:c r="A466" s="6" t="str">
        <x:v>23039_4</x:v>
      </x:c>
      <x:c r="B466" s="6" t="str">
        <x:v>HPAddedRatio</x:v>
      </x:c>
      <x:c r="C466" s="6" t="n">
        <x:v>0.27</x:v>
      </x:c>
      <x:c r="D466" s="6" t="str">
        <x:v>生命值</x:v>
      </x:c>
      <x:c r="E466" s="6" t="str">
        <x:v>https://raw.githubusercontent.com/Mar-7th/StarRailRes/dbe8cdfcfb0bf657b9fe1cf92d5537f118ccb487/index_new/cn/light_cone_ranks.json</x:v>
      </x:c>
    </x:row>
    <x:row r="467" ht="20" customHeight="1">
      <x:c r="A467" s="6" t="str">
        <x:v>23039_4</x:v>
      </x:c>
      <x:c r="B467" s="6" t="str">
        <x:v>HealTakenRatio</x:v>
      </x:c>
      <x:c r="C467" s="6" t="n">
        <x:v>0.35</x:v>
      </x:c>
      <x:c r="D467" s="6" t="str">
        <x:v>受治疗量提高</x:v>
      </x:c>
      <x:c r="E467" s="6" t="str">
        <x:v>https://raw.githubusercontent.com/Mar-7th/StarRailRes/dbe8cdfcfb0bf657b9fe1cf92d5537f118ccb487/index_new/cn/light_cone_ranks.json</x:v>
      </x:c>
    </x:row>
    <x:row r="468" ht="20" customHeight="1">
      <x:c r="A468" s="6" t="str">
        <x:v>23039_5</x:v>
      </x:c>
      <x:c r="B468" s="6" t="str">
        <x:v>HPAddedRatio</x:v>
      </x:c>
      <x:c r="C468" s="6" t="n">
        <x:v>0.3</x:v>
      </x:c>
      <x:c r="D468" s="6" t="str">
        <x:v>生命值</x:v>
      </x:c>
      <x:c r="E468" s="6" t="str">
        <x:v>https://raw.githubusercontent.com/Mar-7th/StarRailRes/dbe8cdfcfb0bf657b9fe1cf92d5537f118ccb487/index_new/cn/light_cone_ranks.json</x:v>
      </x:c>
    </x:row>
    <x:row r="469" ht="20" customHeight="1">
      <x:c r="A469" s="6" t="str">
        <x:v>23039_5</x:v>
      </x:c>
      <x:c r="B469" s="6" t="str">
        <x:v>HealTakenRatio</x:v>
      </x:c>
      <x:c r="C469" s="6" t="n">
        <x:v>0.4</x:v>
      </x:c>
      <x:c r="D469" s="6" t="str">
        <x:v>受治疗量提高</x:v>
      </x:c>
      <x:c r="E469" s="6" t="str">
        <x:v>https://raw.githubusercontent.com/Mar-7th/StarRailRes/dbe8cdfcfb0bf657b9fe1cf92d5537f118ccb487/index_new/cn/light_cone_ranks.json</x:v>
      </x:c>
    </x:row>
    <x:row r="470" ht="20" customHeight="1">
      <x:c r="A470" s="6" t="str">
        <x:v>23040_1</x:v>
      </x:c>
      <x:c r="B470" s="6" t="str">
        <x:v>HPAddedRatio</x:v>
      </x:c>
      <x:c r="C470" s="6" t="n">
        <x:v>0.3</x:v>
      </x:c>
      <x:c r="D470" s="6" t="str">
        <x:v>生命值</x:v>
      </x:c>
      <x:c r="E470" s="6" t="str">
        <x:v>https://raw.githubusercontent.com/Mar-7th/StarRailRes/dbe8cdfcfb0bf657b9fe1cf92d5537f118ccb487/index_new/cn/light_cone_ranks.json</x:v>
      </x:c>
    </x:row>
    <x:row r="471" ht="20" customHeight="1">
      <x:c r="A471" s="6" t="str">
        <x:v>23040_2</x:v>
      </x:c>
      <x:c r="B471" s="6" t="str">
        <x:v>HPAddedRatio</x:v>
      </x:c>
      <x:c r="C471" s="6" t="n">
        <x:v>0.375</x:v>
      </x:c>
      <x:c r="D471" s="6" t="str">
        <x:v>生命值</x:v>
      </x:c>
      <x:c r="E471" s="6" t="str">
        <x:v>https://raw.githubusercontent.com/Mar-7th/StarRailRes/dbe8cdfcfb0bf657b9fe1cf92d5537f118ccb487/index_new/cn/light_cone_ranks.json</x:v>
      </x:c>
    </x:row>
    <x:row r="472" ht="20" customHeight="1">
      <x:c r="A472" s="6" t="str">
        <x:v>23040_3</x:v>
      </x:c>
      <x:c r="B472" s="6" t="str">
        <x:v>HPAddedRatio</x:v>
      </x:c>
      <x:c r="C472" s="6" t="n">
        <x:v>0.45</x:v>
      </x:c>
      <x:c r="D472" s="6" t="str">
        <x:v>生命值</x:v>
      </x:c>
      <x:c r="E472" s="6" t="str">
        <x:v>https://raw.githubusercontent.com/Mar-7th/StarRailRes/dbe8cdfcfb0bf657b9fe1cf92d5537f118ccb487/index_new/cn/light_cone_ranks.json</x:v>
      </x:c>
    </x:row>
    <x:row r="473" ht="20" customHeight="1">
      <x:c r="A473" s="6" t="str">
        <x:v>23040_4</x:v>
      </x:c>
      <x:c r="B473" s="6" t="str">
        <x:v>HPAddedRatio</x:v>
      </x:c>
      <x:c r="C473" s="6" t="n">
        <x:v>0.525</x:v>
      </x:c>
      <x:c r="D473" s="6" t="str">
        <x:v>生命值</x:v>
      </x:c>
      <x:c r="E473" s="6" t="str">
        <x:v>https://raw.githubusercontent.com/Mar-7th/StarRailRes/dbe8cdfcfb0bf657b9fe1cf92d5537f118ccb487/index_new/cn/light_cone_ranks.json</x:v>
      </x:c>
    </x:row>
    <x:row r="474" ht="20" customHeight="1">
      <x:c r="A474" s="6" t="str">
        <x:v>23040_5</x:v>
      </x:c>
      <x:c r="B474" s="6" t="str">
        <x:v>HPAddedRatio</x:v>
      </x:c>
      <x:c r="C474" s="6" t="n">
        <x:v>0.6</x:v>
      </x:c>
      <x:c r="D474" s="6" t="str">
        <x:v>生命值</x:v>
      </x:c>
      <x:c r="E474" s="6" t="str">
        <x:v>https://raw.githubusercontent.com/Mar-7th/StarRailRes/dbe8cdfcfb0bf657b9fe1cf92d5537f118ccb487/index_new/cn/light_cone_ranks.json</x:v>
      </x:c>
    </x:row>
    <x:row r="475" ht="20" customHeight="1">
      <x:c r="A475" s="6" t="str">
        <x:v>23042_1</x:v>
      </x:c>
      <x:c r="B475" s="6" t="str">
        <x:v>SpeedAddedRatio</x:v>
      </x:c>
      <x:c r="C475" s="6" t="n">
        <x:v>0.18</x:v>
      </x:c>
      <x:c r="D475" s="6" t="str">
        <x:v>速度</x:v>
      </x:c>
      <x:c r="E475" s="6" t="str">
        <x:v>https://raw.githubusercontent.com/Mar-7th/StarRailRes/dbe8cdfcfb0bf657b9fe1cf92d5537f118ccb487/index_new/cn/light_cone_ranks.json</x:v>
      </x:c>
    </x:row>
    <x:row r="476" ht="20" customHeight="1">
      <x:c r="A476" s="6" t="str">
        <x:v>23042_2</x:v>
      </x:c>
      <x:c r="B476" s="6" t="str">
        <x:v>SpeedAddedRatio</x:v>
      </x:c>
      <x:c r="C476" s="6" t="n">
        <x:v>0.21</x:v>
      </x:c>
      <x:c r="D476" s="6" t="str">
        <x:v>速度</x:v>
      </x:c>
      <x:c r="E476" s="6" t="str">
        <x:v>https://raw.githubusercontent.com/Mar-7th/StarRailRes/dbe8cdfcfb0bf657b9fe1cf92d5537f118ccb487/index_new/cn/light_cone_ranks.json</x:v>
      </x:c>
    </x:row>
    <x:row r="477" ht="20" customHeight="1">
      <x:c r="A477" s="6" t="str">
        <x:v>23042_3</x:v>
      </x:c>
      <x:c r="B477" s="6" t="str">
        <x:v>SpeedAddedRatio</x:v>
      </x:c>
      <x:c r="C477" s="6" t="n">
        <x:v>0.24</x:v>
      </x:c>
      <x:c r="D477" s="6" t="str">
        <x:v>速度</x:v>
      </x:c>
      <x:c r="E477" s="6" t="str">
        <x:v>https://raw.githubusercontent.com/Mar-7th/StarRailRes/dbe8cdfcfb0bf657b9fe1cf92d5537f118ccb487/index_new/cn/light_cone_ranks.json</x:v>
      </x:c>
    </x:row>
    <x:row r="478" ht="20" customHeight="1">
      <x:c r="A478" s="6" t="str">
        <x:v>23042_4</x:v>
      </x:c>
      <x:c r="B478" s="6" t="str">
        <x:v>SpeedAddedRatio</x:v>
      </x:c>
      <x:c r="C478" s="6" t="n">
        <x:v>0.27</x:v>
      </x:c>
      <x:c r="D478" s="6" t="str">
        <x:v>速度</x:v>
      </x:c>
      <x:c r="E478" s="6" t="str">
        <x:v>https://raw.githubusercontent.com/Mar-7th/StarRailRes/dbe8cdfcfb0bf657b9fe1cf92d5537f118ccb487/index_new/cn/light_cone_ranks.json</x:v>
      </x:c>
    </x:row>
    <x:row r="479" ht="20" customHeight="1">
      <x:c r="A479" s="6" t="str">
        <x:v>23042_5</x:v>
      </x:c>
      <x:c r="B479" s="6" t="str">
        <x:v>SpeedAddedRatio</x:v>
      </x:c>
      <x:c r="C479" s="6" t="n">
        <x:v>0.3</x:v>
      </x:c>
      <x:c r="D479" s="6" t="str">
        <x:v>速度</x:v>
      </x:c>
      <x:c r="E479" s="6" t="str">
        <x:v>https://raw.githubusercontent.com/Mar-7th/StarRailRes/dbe8cdfcfb0bf657b9fe1cf92d5537f118ccb487/index_new/cn/light_cone_ranks.json</x:v>
      </x:c>
    </x:row>
    <x:row r="480" ht="20" customHeight="1">
      <x:c r="A480" s="6" t="str">
        <x:v>23043_1</x:v>
      </x:c>
      <x:c r="B480" s="6" t="str">
        <x:v>SpeedAddedRatio</x:v>
      </x:c>
      <x:c r="C480" s="6" t="n">
        <x:v>0.18</x:v>
      </x:c>
      <x:c r="D480" s="6" t="str">
        <x:v>速度</x:v>
      </x:c>
      <x:c r="E480" s="6" t="str">
        <x:v>https://raw.githubusercontent.com/Mar-7th/StarRailRes/dbe8cdfcfb0bf657b9fe1cf92d5537f118ccb487/index_new/cn/light_cone_ranks.json</x:v>
      </x:c>
    </x:row>
    <x:row r="481" ht="20" customHeight="1">
      <x:c r="A481" s="6" t="str">
        <x:v>23043_2</x:v>
      </x:c>
      <x:c r="B481" s="6" t="str">
        <x:v>SpeedAddedRatio</x:v>
      </x:c>
      <x:c r="C481" s="6" t="n">
        <x:v>0.21</x:v>
      </x:c>
      <x:c r="D481" s="6" t="str">
        <x:v>速度</x:v>
      </x:c>
      <x:c r="E481" s="6" t="str">
        <x:v>https://raw.githubusercontent.com/Mar-7th/StarRailRes/dbe8cdfcfb0bf657b9fe1cf92d5537f118ccb487/index_new/cn/light_cone_ranks.json</x:v>
      </x:c>
    </x:row>
    <x:row r="482" ht="20" customHeight="1">
      <x:c r="A482" s="6" t="str">
        <x:v>23043_3</x:v>
      </x:c>
      <x:c r="B482" s="6" t="str">
        <x:v>SpeedAddedRatio</x:v>
      </x:c>
      <x:c r="C482" s="6" t="n">
        <x:v>0.24</x:v>
      </x:c>
      <x:c r="D482" s="6" t="str">
        <x:v>速度</x:v>
      </x:c>
      <x:c r="E482" s="6" t="str">
        <x:v>https://raw.githubusercontent.com/Mar-7th/StarRailRes/dbe8cdfcfb0bf657b9fe1cf92d5537f118ccb487/index_new/cn/light_cone_ranks.json</x:v>
      </x:c>
    </x:row>
    <x:row r="483" ht="20" customHeight="1">
      <x:c r="A483" s="6" t="str">
        <x:v>23043_4</x:v>
      </x:c>
      <x:c r="B483" s="6" t="str">
        <x:v>SpeedAddedRatio</x:v>
      </x:c>
      <x:c r="C483" s="6" t="n">
        <x:v>0.27</x:v>
      </x:c>
      <x:c r="D483" s="6" t="str">
        <x:v>速度</x:v>
      </x:c>
      <x:c r="E483" s="6" t="str">
        <x:v>https://raw.githubusercontent.com/Mar-7th/StarRailRes/dbe8cdfcfb0bf657b9fe1cf92d5537f118ccb487/index_new/cn/light_cone_ranks.json</x:v>
      </x:c>
    </x:row>
    <x:row r="484" ht="20" customHeight="1">
      <x:c r="A484" s="6" t="str">
        <x:v>23043_5</x:v>
      </x:c>
      <x:c r="B484" s="6" t="str">
        <x:v>SpeedAddedRatio</x:v>
      </x:c>
      <x:c r="C484" s="6" t="n">
        <x:v>0.3</x:v>
      </x:c>
      <x:c r="D484" s="6" t="str">
        <x:v>速度</x:v>
      </x:c>
      <x:c r="E484" s="6" t="str">
        <x:v>https://raw.githubusercontent.com/Mar-7th/StarRailRes/dbe8cdfcfb0bf657b9fe1cf92d5537f118ccb487/index_new/cn/light_cone_ranks.json</x:v>
      </x:c>
    </x:row>
    <x:row r="485" ht="20" customHeight="1">
      <x:c r="A485" s="6" t="str">
        <x:v>23044_1</x:v>
      </x:c>
      <x:c r="B485" s="6" t="str">
        <x:v>BaseSpeed</x:v>
      </x:c>
      <x:c r="C485" s="6" t="n">
        <x:v>12</x:v>
      </x:c>
      <x:c r="D485" s="6" t="str">
        <x:v>速度</x:v>
      </x:c>
      <x:c r="E485" s="6" t="str">
        <x:v>https://raw.githubusercontent.com/Mar-7th/StarRailRes/dbe8cdfcfb0bf657b9fe1cf92d5537f118ccb487/index_new/cn/light_cone_ranks.json</x:v>
      </x:c>
    </x:row>
    <x:row r="486" ht="20" customHeight="1">
      <x:c r="A486" s="6" t="str">
        <x:v>23044_2</x:v>
      </x:c>
      <x:c r="B486" s="6" t="str">
        <x:v>BaseSpeed</x:v>
      </x:c>
      <x:c r="C486" s="6" t="n">
        <x:v>14</x:v>
      </x:c>
      <x:c r="D486" s="6" t="str">
        <x:v>速度</x:v>
      </x:c>
      <x:c r="E486" s="6" t="str">
        <x:v>https://raw.githubusercontent.com/Mar-7th/StarRailRes/dbe8cdfcfb0bf657b9fe1cf92d5537f118ccb487/index_new/cn/light_cone_ranks.json</x:v>
      </x:c>
    </x:row>
    <x:row r="487" ht="20" customHeight="1">
      <x:c r="A487" s="6" t="str">
        <x:v>23044_3</x:v>
      </x:c>
      <x:c r="B487" s="6" t="str">
        <x:v>BaseSpeed</x:v>
      </x:c>
      <x:c r="C487" s="6" t="n">
        <x:v>16</x:v>
      </x:c>
      <x:c r="D487" s="6" t="str">
        <x:v>速度</x:v>
      </x:c>
      <x:c r="E487" s="6" t="str">
        <x:v>https://raw.githubusercontent.com/Mar-7th/StarRailRes/dbe8cdfcfb0bf657b9fe1cf92d5537f118ccb487/index_new/cn/light_cone_ranks.json</x:v>
      </x:c>
    </x:row>
    <x:row r="488" ht="20" customHeight="1">
      <x:c r="A488" s="6" t="str">
        <x:v>23044_4</x:v>
      </x:c>
      <x:c r="B488" s="6" t="str">
        <x:v>BaseSpeed</x:v>
      </x:c>
      <x:c r="C488" s="6" t="n">
        <x:v>18</x:v>
      </x:c>
      <x:c r="D488" s="6" t="str">
        <x:v>速度</x:v>
      </x:c>
      <x:c r="E488" s="6" t="str">
        <x:v>https://raw.githubusercontent.com/Mar-7th/StarRailRes/dbe8cdfcfb0bf657b9fe1cf92d5537f118ccb487/index_new/cn/light_cone_ranks.json</x:v>
      </x:c>
    </x:row>
    <x:row r="489" ht="20" customHeight="1">
      <x:c r="A489" s="6" t="str">
        <x:v>23044_5</x:v>
      </x:c>
      <x:c r="B489" s="6" t="str">
        <x:v>BaseSpeed</x:v>
      </x:c>
      <x:c r="C489" s="6" t="n">
        <x:v>20</x:v>
      </x:c>
      <x:c r="D489" s="6" t="str">
        <x:v>速度</x:v>
      </x:c>
      <x:c r="E489" s="6" t="str">
        <x:v>https://raw.githubusercontent.com/Mar-7th/StarRailRes/dbe8cdfcfb0bf657b9fe1cf92d5537f118ccb487/index_new/cn/light_cone_ranks.json</x:v>
      </x:c>
    </x:row>
    <x:row r="490" ht="20" customHeight="1">
      <x:c r="A490" s="6" t="str">
        <x:v>23045_1</x:v>
      </x:c>
      <x:c r="B490" s="6" t="str">
        <x:v>CriticalDamageBase</x:v>
      </x:c>
      <x:c r="C490" s="6" t="n">
        <x:v>0.36</x:v>
      </x:c>
      <x:c r="D490" s="6" t="str">
        <x:v>暴击伤害</x:v>
      </x:c>
      <x:c r="E490" s="6" t="str">
        <x:v>https://raw.githubusercontent.com/Mar-7th/StarRailRes/dbe8cdfcfb0bf657b9fe1cf92d5537f118ccb487/index_new/cn/light_cone_ranks.json</x:v>
      </x:c>
    </x:row>
    <x:row r="491" ht="20" customHeight="1">
      <x:c r="A491" s="6" t="str">
        <x:v>23045_2</x:v>
      </x:c>
      <x:c r="B491" s="6" t="str">
        <x:v>CriticalDamageBase</x:v>
      </x:c>
      <x:c r="C491" s="6" t="n">
        <x:v>0.45</x:v>
      </x:c>
      <x:c r="D491" s="6" t="str">
        <x:v>暴击伤害</x:v>
      </x:c>
      <x:c r="E491" s="6" t="str">
        <x:v>https://raw.githubusercontent.com/Mar-7th/StarRailRes/dbe8cdfcfb0bf657b9fe1cf92d5537f118ccb487/index_new/cn/light_cone_ranks.json</x:v>
      </x:c>
    </x:row>
    <x:row r="492" ht="20" customHeight="1">
      <x:c r="A492" s="6" t="str">
        <x:v>23045_3</x:v>
      </x:c>
      <x:c r="B492" s="6" t="str">
        <x:v>CriticalDamageBase</x:v>
      </x:c>
      <x:c r="C492" s="6" t="n">
        <x:v>0.54</x:v>
      </x:c>
      <x:c r="D492" s="6" t="str">
        <x:v>暴击伤害</x:v>
      </x:c>
      <x:c r="E492" s="6" t="str">
        <x:v>https://raw.githubusercontent.com/Mar-7th/StarRailRes/dbe8cdfcfb0bf657b9fe1cf92d5537f118ccb487/index_new/cn/light_cone_ranks.json</x:v>
      </x:c>
    </x:row>
    <x:row r="493" ht="20" customHeight="1">
      <x:c r="A493" s="6" t="str">
        <x:v>23045_4</x:v>
      </x:c>
      <x:c r="B493" s="6" t="str">
        <x:v>CriticalDamageBase</x:v>
      </x:c>
      <x:c r="C493" s="6" t="n">
        <x:v>0.63</x:v>
      </x:c>
      <x:c r="D493" s="6" t="str">
        <x:v>暴击伤害</x:v>
      </x:c>
      <x:c r="E493" s="6" t="str">
        <x:v>https://raw.githubusercontent.com/Mar-7th/StarRailRes/dbe8cdfcfb0bf657b9fe1cf92d5537f118ccb487/index_new/cn/light_cone_ranks.json</x:v>
      </x:c>
    </x:row>
    <x:row r="494" ht="20" customHeight="1">
      <x:c r="A494" s="6" t="str">
        <x:v>23045_5</x:v>
      </x:c>
      <x:c r="B494" s="6" t="str">
        <x:v>CriticalDamageBase</x:v>
      </x:c>
      <x:c r="C494" s="6" t="n">
        <x:v>0.72</x:v>
      </x:c>
      <x:c r="D494" s="6" t="str">
        <x:v>暴击伤害</x:v>
      </x:c>
      <x:c r="E494" s="6" t="str">
        <x:v>https://raw.githubusercontent.com/Mar-7th/StarRailRes/dbe8cdfcfb0bf657b9fe1cf92d5537f118ccb487/index_new/cn/light_cone_ranks.json</x:v>
      </x:c>
    </x:row>
    <x:row r="495" ht="20" customHeight="1">
      <x:c r="A495" s="6" t="str">
        <x:v>23046_1</x:v>
      </x:c>
      <x:c r="B495" s="6" t="str">
        <x:v>CriticalChanceBase</x:v>
      </x:c>
      <x:c r="C495" s="6" t="n">
        <x:v>0.16</x:v>
      </x:c>
      <x:c r="D495" s="6" t="str">
        <x:v>暴击率</x:v>
      </x:c>
      <x:c r="E495" s="6" t="str">
        <x:v>https://raw.githubusercontent.com/Mar-7th/StarRailRes/dbe8cdfcfb0bf657b9fe1cf92d5537f118ccb487/index_new/cn/light_cone_ranks.json</x:v>
      </x:c>
    </x:row>
    <x:row r="496" ht="20" customHeight="1">
      <x:c r="A496" s="6" t="str">
        <x:v>23046_2</x:v>
      </x:c>
      <x:c r="B496" s="6" t="str">
        <x:v>CriticalChanceBase</x:v>
      </x:c>
      <x:c r="C496" s="6" t="n">
        <x:v>0.2</x:v>
      </x:c>
      <x:c r="D496" s="6" t="str">
        <x:v>暴击率</x:v>
      </x:c>
      <x:c r="E496" s="6" t="str">
        <x:v>https://raw.githubusercontent.com/Mar-7th/StarRailRes/dbe8cdfcfb0bf657b9fe1cf92d5537f118ccb487/index_new/cn/light_cone_ranks.json</x:v>
      </x:c>
    </x:row>
    <x:row r="497" ht="20" customHeight="1">
      <x:c r="A497" s="6" t="str">
        <x:v>23046_3</x:v>
      </x:c>
      <x:c r="B497" s="6" t="str">
        <x:v>CriticalChanceBase</x:v>
      </x:c>
      <x:c r="C497" s="6" t="n">
        <x:v>0.24</x:v>
      </x:c>
      <x:c r="D497" s="6" t="str">
        <x:v>暴击率</x:v>
      </x:c>
      <x:c r="E497" s="6" t="str">
        <x:v>https://raw.githubusercontent.com/Mar-7th/StarRailRes/dbe8cdfcfb0bf657b9fe1cf92d5537f118ccb487/index_new/cn/light_cone_ranks.json</x:v>
      </x:c>
    </x:row>
    <x:row r="498" ht="20" customHeight="1">
      <x:c r="A498" s="6" t="str">
        <x:v>23046_4</x:v>
      </x:c>
      <x:c r="B498" s="6" t="str">
        <x:v>CriticalChanceBase</x:v>
      </x:c>
      <x:c r="C498" s="6" t="n">
        <x:v>0.28</x:v>
      </x:c>
      <x:c r="D498" s="6" t="str">
        <x:v>暴击率</x:v>
      </x:c>
      <x:c r="E498" s="6" t="str">
        <x:v>https://raw.githubusercontent.com/Mar-7th/StarRailRes/dbe8cdfcfb0bf657b9fe1cf92d5537f118ccb487/index_new/cn/light_cone_ranks.json</x:v>
      </x:c>
    </x:row>
    <x:row r="499" ht="20" customHeight="1">
      <x:c r="A499" s="6" t="str">
        <x:v>23046_5</x:v>
      </x:c>
      <x:c r="B499" s="6" t="str">
        <x:v>CriticalChanceBase</x:v>
      </x:c>
      <x:c r="C499" s="6" t="n">
        <x:v>0.32</x:v>
      </x:c>
      <x:c r="D499" s="6" t="str">
        <x:v>暴击率</x:v>
      </x:c>
      <x:c r="E499" s="6" t="str">
        <x:v>https://raw.githubusercontent.com/Mar-7th/StarRailRes/dbe8cdfcfb0bf657b9fe1cf92d5537f118ccb487/index_new/cn/light_cone_ranks.json</x:v>
      </x:c>
    </x:row>
    <x:row r="500" ht="20" customHeight="1">
      <x:c r="A500" s="6" t="str">
        <x:v>23047_1</x:v>
      </x:c>
      <x:c r="B500" s="6" t="str">
        <x:v>StatusProbabilityBase</x:v>
      </x:c>
      <x:c r="C500" s="6" t="n">
        <x:v>0.4</x:v>
      </x:c>
      <x:c r="D500" s="6" t="str">
        <x:v>效果命中</x:v>
      </x:c>
      <x:c r="E500" s="6" t="str">
        <x:v>https://raw.githubusercontent.com/Mar-7th/StarRailRes/dbe8cdfcfb0bf657b9fe1cf92d5537f118ccb487/index_new/cn/light_cone_ranks.json</x:v>
      </x:c>
    </x:row>
    <x:row r="501" ht="20" customHeight="1">
      <x:c r="A501" s="6" t="str">
        <x:v>23047_2</x:v>
      </x:c>
      <x:c r="B501" s="6" t="str">
        <x:v>StatusProbabilityBase</x:v>
      </x:c>
      <x:c r="C501" s="6" t="n">
        <x:v>0.45</x:v>
      </x:c>
      <x:c r="D501" s="6" t="str">
        <x:v>效果命中</x:v>
      </x:c>
      <x:c r="E501" s="6" t="str">
        <x:v>https://raw.githubusercontent.com/Mar-7th/StarRailRes/dbe8cdfcfb0bf657b9fe1cf92d5537f118ccb487/index_new/cn/light_cone_ranks.json</x:v>
      </x:c>
    </x:row>
    <x:row r="502" ht="20" customHeight="1">
      <x:c r="A502" s="6" t="str">
        <x:v>23047_3</x:v>
      </x:c>
      <x:c r="B502" s="6" t="str">
        <x:v>StatusProbabilityBase</x:v>
      </x:c>
      <x:c r="C502" s="6" t="n">
        <x:v>0.5</x:v>
      </x:c>
      <x:c r="D502" s="6" t="str">
        <x:v>效果命中</x:v>
      </x:c>
      <x:c r="E502" s="6" t="str">
        <x:v>https://raw.githubusercontent.com/Mar-7th/StarRailRes/dbe8cdfcfb0bf657b9fe1cf92d5537f118ccb487/index_new/cn/light_cone_ranks.json</x:v>
      </x:c>
    </x:row>
    <x:row r="503" ht="20" customHeight="1">
      <x:c r="A503" s="6" t="str">
        <x:v>23047_4</x:v>
      </x:c>
      <x:c r="B503" s="6" t="str">
        <x:v>StatusProbabilityBase</x:v>
      </x:c>
      <x:c r="C503" s="6" t="n">
        <x:v>0.55</x:v>
      </x:c>
      <x:c r="D503" s="6" t="str">
        <x:v>效果命中</x:v>
      </x:c>
      <x:c r="E503" s="6" t="str">
        <x:v>https://raw.githubusercontent.com/Mar-7th/StarRailRes/dbe8cdfcfb0bf657b9fe1cf92d5537f118ccb487/index_new/cn/light_cone_ranks.json</x:v>
      </x:c>
    </x:row>
    <x:row r="504" ht="20" customHeight="1">
      <x:c r="A504" s="6" t="str">
        <x:v>23047_5</x:v>
      </x:c>
      <x:c r="B504" s="6" t="str">
        <x:v>StatusProbabilityBase</x:v>
      </x:c>
      <x:c r="C504" s="6" t="n">
        <x:v>0.6</x:v>
      </x:c>
      <x:c r="D504" s="6" t="str">
        <x:v>效果命中</x:v>
      </x:c>
      <x:c r="E504" s="6" t="str">
        <x:v>https://raw.githubusercontent.com/Mar-7th/StarRailRes/dbe8cdfcfb0bf657b9fe1cf92d5537f118ccb487/index_new/cn/light_cone_ranks.json</x:v>
      </x:c>
    </x:row>
    <x:row r="505" ht="20" customHeight="1">
      <x:c r="A505" s="6" t="str">
        <x:v>23048_1</x:v>
      </x:c>
      <x:c r="B505" s="6" t="str">
        <x:v>AttackAddedRatio</x:v>
      </x:c>
      <x:c r="C505" s="6" t="n">
        <x:v>0.64</x:v>
      </x:c>
      <x:c r="D505" s="6" t="str">
        <x:v>攻击力</x:v>
      </x:c>
      <x:c r="E505" s="6" t="str">
        <x:v>https://raw.githubusercontent.com/Mar-7th/StarRailRes/dbe8cdfcfb0bf657b9fe1cf92d5537f118ccb487/index_new/cn/light_cone_ranks.json</x:v>
      </x:c>
    </x:row>
    <x:row r="506" ht="20" customHeight="1">
      <x:c r="A506" s="6" t="str">
        <x:v>23048_2</x:v>
      </x:c>
      <x:c r="B506" s="6" t="str">
        <x:v>AttackAddedRatio</x:v>
      </x:c>
      <x:c r="C506" s="6" t="n">
        <x:v>0.8</x:v>
      </x:c>
      <x:c r="D506" s="6" t="str">
        <x:v>攻击力</x:v>
      </x:c>
      <x:c r="E506" s="6" t="str">
        <x:v>https://raw.githubusercontent.com/Mar-7th/StarRailRes/dbe8cdfcfb0bf657b9fe1cf92d5537f118ccb487/index_new/cn/light_cone_ranks.json</x:v>
      </x:c>
    </x:row>
    <x:row r="507" ht="20" customHeight="1">
      <x:c r="A507" s="6" t="str">
        <x:v>23048_3</x:v>
      </x:c>
      <x:c r="B507" s="6" t="str">
        <x:v>AttackAddedRatio</x:v>
      </x:c>
      <x:c r="C507" s="6" t="n">
        <x:v>0.96</x:v>
      </x:c>
      <x:c r="D507" s="6" t="str">
        <x:v>攻击力</x:v>
      </x:c>
      <x:c r="E507" s="6" t="str">
        <x:v>https://raw.githubusercontent.com/Mar-7th/StarRailRes/dbe8cdfcfb0bf657b9fe1cf92d5537f118ccb487/index_new/cn/light_cone_ranks.json</x:v>
      </x:c>
    </x:row>
    <x:row r="508" ht="20" customHeight="1">
      <x:c r="A508" s="6" t="str">
        <x:v>23048_4</x:v>
      </x:c>
      <x:c r="B508" s="6" t="str">
        <x:v>AttackAddedRatio</x:v>
      </x:c>
      <x:c r="C508" s="6" t="n">
        <x:v>1.12</x:v>
      </x:c>
      <x:c r="D508" s="6" t="str">
        <x:v>攻击力</x:v>
      </x:c>
      <x:c r="E508" s="6" t="str">
        <x:v>https://raw.githubusercontent.com/Mar-7th/StarRailRes/dbe8cdfcfb0bf657b9fe1cf92d5537f118ccb487/index_new/cn/light_cone_ranks.json</x:v>
      </x:c>
    </x:row>
    <x:row r="509" ht="20" customHeight="1">
      <x:c r="A509" s="6" t="str">
        <x:v>23048_5</x:v>
      </x:c>
      <x:c r="B509" s="6" t="str">
        <x:v>AttackAddedRatio</x:v>
      </x:c>
      <x:c r="C509" s="6" t="n">
        <x:v>1.28</x:v>
      </x:c>
      <x:c r="D509" s="6" t="str">
        <x:v>攻击力</x:v>
      </x:c>
      <x:c r="E509" s="6" t="str">
        <x:v>https://raw.githubusercontent.com/Mar-7th/StarRailRes/dbe8cdfcfb0bf657b9fe1cf92d5537f118ccb487/index_new/cn/light_cone_ranks.json</x:v>
      </x:c>
    </x:row>
    <x:row r="510" ht="20" customHeight="1">
      <x:c r="A510" s="6" t="str">
        <x:v>23049_1</x:v>
      </x:c>
      <x:c r="B510" s="6" t="str">
        <x:v>HPAddedRatio</x:v>
      </x:c>
      <x:c r="C510" s="6" t="n">
        <x:v>0.3</x:v>
      </x:c>
      <x:c r="D510" s="6" t="str">
        <x:v>生命值</x:v>
      </x:c>
      <x:c r="E510" s="6" t="str">
        <x:v>https://raw.githubusercontent.com/Mar-7th/StarRailRes/dbe8cdfcfb0bf657b9fe1cf92d5537f118ccb487/index_new/cn/light_cone_ranks.json</x:v>
      </x:c>
    </x:row>
    <x:row r="511" ht="20" customHeight="1">
      <x:c r="A511" s="6" t="str">
        <x:v>23049_2</x:v>
      </x:c>
      <x:c r="B511" s="6" t="str">
        <x:v>HPAddedRatio</x:v>
      </x:c>
      <x:c r="C511" s="6" t="n">
        <x:v>0.375</x:v>
      </x:c>
      <x:c r="D511" s="6" t="str">
        <x:v>生命值</x:v>
      </x:c>
      <x:c r="E511" s="6" t="str">
        <x:v>https://raw.githubusercontent.com/Mar-7th/StarRailRes/dbe8cdfcfb0bf657b9fe1cf92d5537f118ccb487/index_new/cn/light_cone_ranks.json</x:v>
      </x:c>
    </x:row>
    <x:row r="512" ht="20" customHeight="1">
      <x:c r="A512" s="6" t="str">
        <x:v>23049_3</x:v>
      </x:c>
      <x:c r="B512" s="6" t="str">
        <x:v>HPAddedRatio</x:v>
      </x:c>
      <x:c r="C512" s="6" t="n">
        <x:v>0.45</x:v>
      </x:c>
      <x:c r="D512" s="6" t="str">
        <x:v>生命值</x:v>
      </x:c>
      <x:c r="E512" s="6" t="str">
        <x:v>https://raw.githubusercontent.com/Mar-7th/StarRailRes/dbe8cdfcfb0bf657b9fe1cf92d5537f118ccb487/index_new/cn/light_cone_ranks.json</x:v>
      </x:c>
    </x:row>
    <x:row r="513" ht="20" customHeight="1">
      <x:c r="A513" s="6" t="str">
        <x:v>23049_4</x:v>
      </x:c>
      <x:c r="B513" s="6" t="str">
        <x:v>HPAddedRatio</x:v>
      </x:c>
      <x:c r="C513" s="6" t="n">
        <x:v>0.525</x:v>
      </x:c>
      <x:c r="D513" s="6" t="str">
        <x:v>生命值</x:v>
      </x:c>
      <x:c r="E513" s="6" t="str">
        <x:v>https://raw.githubusercontent.com/Mar-7th/StarRailRes/dbe8cdfcfb0bf657b9fe1cf92d5537f118ccb487/index_new/cn/light_cone_ranks.json</x:v>
      </x:c>
    </x:row>
    <x:row r="514" ht="20" customHeight="1">
      <x:c r="A514" s="6" t="str">
        <x:v>23049_5</x:v>
      </x:c>
      <x:c r="B514" s="6" t="str">
        <x:v>HPAddedRatio</x:v>
      </x:c>
      <x:c r="C514" s="6" t="n">
        <x:v>0.6</x:v>
      </x:c>
      <x:c r="D514" s="6" t="str">
        <x:v>生命值</x:v>
      </x:c>
      <x:c r="E514" s="6" t="str">
        <x:v>https://raw.githubusercontent.com/Mar-7th/StarRailRes/dbe8cdfcfb0bf657b9fe1cf92d5537f118ccb487/index_new/cn/light_cone_ranks.json</x:v>
      </x:c>
    </x:row>
    <x:row r="515" ht="20" customHeight="1">
      <x:c r="A515" s="6" t="str">
        <x:v>23050_1</x:v>
      </x:c>
      <x:c r="B515" s="6" t="str">
        <x:v>BreakDamageAddedRatioBase</x:v>
      </x:c>
      <x:c r="C515" s="6" t="n">
        <x:v>0.6</x:v>
      </x:c>
      <x:c r="D515" s="6" t="str">
        <x:v>击破特攻</x:v>
      </x:c>
      <x:c r="E515" s="6" t="str">
        <x:v>https://raw.githubusercontent.com/Mar-7th/StarRailRes/dbe8cdfcfb0bf657b9fe1cf92d5537f118ccb487/index_new/cn/light_cone_ranks.json</x:v>
      </x:c>
    </x:row>
    <x:row r="516" ht="20" customHeight="1">
      <x:c r="A516" s="6" t="str">
        <x:v>23050_2</x:v>
      </x:c>
      <x:c r="B516" s="6" t="str">
        <x:v>BreakDamageAddedRatioBase</x:v>
      </x:c>
      <x:c r="C516" s="6" t="n">
        <x:v>0.75</x:v>
      </x:c>
      <x:c r="D516" s="6" t="str">
        <x:v>击破特攻</x:v>
      </x:c>
      <x:c r="E516" s="6" t="str">
        <x:v>https://raw.githubusercontent.com/Mar-7th/StarRailRes/dbe8cdfcfb0bf657b9fe1cf92d5537f118ccb487/index_new/cn/light_cone_ranks.json</x:v>
      </x:c>
    </x:row>
    <x:row r="517" ht="20" customHeight="1">
      <x:c r="A517" s="6" t="str">
        <x:v>23050_3</x:v>
      </x:c>
      <x:c r="B517" s="6" t="str">
        <x:v>BreakDamageAddedRatioBase</x:v>
      </x:c>
      <x:c r="C517" s="6" t="n">
        <x:v>0.9</x:v>
      </x:c>
      <x:c r="D517" s="6" t="str">
        <x:v>击破特攻</x:v>
      </x:c>
      <x:c r="E517" s="6" t="str">
        <x:v>https://raw.githubusercontent.com/Mar-7th/StarRailRes/dbe8cdfcfb0bf657b9fe1cf92d5537f118ccb487/index_new/cn/light_cone_ranks.json</x:v>
      </x:c>
    </x:row>
    <x:row r="518" ht="20" customHeight="1">
      <x:c r="A518" s="6" t="str">
        <x:v>23050_4</x:v>
      </x:c>
      <x:c r="B518" s="6" t="str">
        <x:v>BreakDamageAddedRatioBase</x:v>
      </x:c>
      <x:c r="C518" s="6" t="n">
        <x:v>1.05</x:v>
      </x:c>
      <x:c r="D518" s="6" t="str">
        <x:v>击破特攻</x:v>
      </x:c>
      <x:c r="E518" s="6" t="str">
        <x:v>https://raw.githubusercontent.com/Mar-7th/StarRailRes/dbe8cdfcfb0bf657b9fe1cf92d5537f118ccb487/index_new/cn/light_cone_ranks.json</x:v>
      </x:c>
    </x:row>
    <x:row r="519" ht="20" customHeight="1">
      <x:c r="A519" s="6" t="str">
        <x:v>23050_5</x:v>
      </x:c>
      <x:c r="B519" s="6" t="str">
        <x:v>BreakDamageAddedRatioBase</x:v>
      </x:c>
      <x:c r="C519" s="6" t="n">
        <x:v>1.2</x:v>
      </x:c>
      <x:c r="D519" s="6" t="str">
        <x:v>击破特攻</x:v>
      </x:c>
      <x:c r="E519" s="6" t="str">
        <x:v>https://raw.githubusercontent.com/Mar-7th/StarRailRes/dbe8cdfcfb0bf657b9fe1cf92d5537f118ccb487/index_new/cn/light_cone_ranks.json</x:v>
      </x:c>
    </x:row>
    <x:row r="520" ht="20" customHeight="1">
      <x:c r="A520" s="6" t="str">
        <x:v>23051_1</x:v>
      </x:c>
      <x:c r="B520" s="6" t="str">
        <x:v>AttackAddedRatio</x:v>
      </x:c>
      <x:c r="C520" s="6" t="n">
        <x:v>0.64</x:v>
      </x:c>
      <x:c r="D520" s="6" t="str">
        <x:v>攻击力</x:v>
      </x:c>
      <x:c r="E520" s="6" t="str">
        <x:v>https://raw.githubusercontent.com/Mar-7th/StarRailRes/dbe8cdfcfb0bf657b9fe1cf92d5537f118ccb487/index_new/cn/light_cone_ranks.json</x:v>
      </x:c>
    </x:row>
    <x:row r="521" ht="20" customHeight="1">
      <x:c r="A521" s="6" t="str">
        <x:v>23051_2</x:v>
      </x:c>
      <x:c r="B521" s="6" t="str">
        <x:v>AttackAddedRatio</x:v>
      </x:c>
      <x:c r="C521" s="6" t="n">
        <x:v>0.8</x:v>
      </x:c>
      <x:c r="D521" s="6" t="str">
        <x:v>攻击力</x:v>
      </x:c>
      <x:c r="E521" s="6" t="str">
        <x:v>https://raw.githubusercontent.com/Mar-7th/StarRailRes/dbe8cdfcfb0bf657b9fe1cf92d5537f118ccb487/index_new/cn/light_cone_ranks.json</x:v>
      </x:c>
    </x:row>
    <x:row r="522" ht="20" customHeight="1">
      <x:c r="A522" s="6" t="str">
        <x:v>23051_3</x:v>
      </x:c>
      <x:c r="B522" s="6" t="str">
        <x:v>AttackAddedRatio</x:v>
      </x:c>
      <x:c r="C522" s="6" t="n">
        <x:v>0.96</x:v>
      </x:c>
      <x:c r="D522" s="6" t="str">
        <x:v>攻击力</x:v>
      </x:c>
      <x:c r="E522" s="6" t="str">
        <x:v>https://raw.githubusercontent.com/Mar-7th/StarRailRes/dbe8cdfcfb0bf657b9fe1cf92d5537f118ccb487/index_new/cn/light_cone_ranks.json</x:v>
      </x:c>
    </x:row>
    <x:row r="523" ht="20" customHeight="1">
      <x:c r="A523" s="6" t="str">
        <x:v>23051_4</x:v>
      </x:c>
      <x:c r="B523" s="6" t="str">
        <x:v>AttackAddedRatio</x:v>
      </x:c>
      <x:c r="C523" s="6" t="n">
        <x:v>1.12</x:v>
      </x:c>
      <x:c r="D523" s="6" t="str">
        <x:v>攻击力</x:v>
      </x:c>
      <x:c r="E523" s="6" t="str">
        <x:v>https://raw.githubusercontent.com/Mar-7th/StarRailRes/dbe8cdfcfb0bf657b9fe1cf92d5537f118ccb487/index_new/cn/light_cone_ranks.json</x:v>
      </x:c>
    </x:row>
    <x:row r="524" ht="20" customHeight="1">
      <x:c r="A524" s="6" t="str">
        <x:v>23051_5</x:v>
      </x:c>
      <x:c r="B524" s="6" t="str">
        <x:v>AttackAddedRatio</x:v>
      </x:c>
      <x:c r="C524" s="6" t="n">
        <x:v>1.28</x:v>
      </x:c>
      <x:c r="D524" s="6" t="str">
        <x:v>攻击力</x:v>
      </x:c>
      <x:c r="E524" s="6" t="str">
        <x:v>https://raw.githubusercontent.com/Mar-7th/StarRailRes/dbe8cdfcfb0bf657b9fe1cf92d5537f118ccb487/index_new/cn/light_cone_ranks.json</x:v>
      </x:c>
    </x:row>
    <x:row r="525" ht="20" customHeight="1">
      <x:c r="A525" s="6" t="str">
        <x:v>23052_1</x:v>
      </x:c>
      <x:c r="B525" s="6" t="str">
        <x:v>SpeedAddedRatio</x:v>
      </x:c>
      <x:c r="C525" s="6" t="n">
        <x:v>0.18</x:v>
      </x:c>
      <x:c r="D525" s="6" t="str">
        <x:v>速度</x:v>
      </x:c>
      <x:c r="E525" s="6" t="str">
        <x:v>https://raw.githubusercontent.com/Mar-7th/StarRailRes/dbe8cdfcfb0bf657b9fe1cf92d5537f118ccb487/index_new/cn/light_cone_ranks.json</x:v>
      </x:c>
    </x:row>
    <x:row r="526" ht="20" customHeight="1">
      <x:c r="A526" s="6" t="str">
        <x:v>23052_2</x:v>
      </x:c>
      <x:c r="B526" s="6" t="str">
        <x:v>SpeedAddedRatio</x:v>
      </x:c>
      <x:c r="C526" s="6" t="n">
        <x:v>0.21</x:v>
      </x:c>
      <x:c r="D526" s="6" t="str">
        <x:v>速度</x:v>
      </x:c>
      <x:c r="E526" s="6" t="str">
        <x:v>https://raw.githubusercontent.com/Mar-7th/StarRailRes/dbe8cdfcfb0bf657b9fe1cf92d5537f118ccb487/index_new/cn/light_cone_ranks.json</x:v>
      </x:c>
    </x:row>
    <x:row r="527" ht="20" customHeight="1">
      <x:c r="A527" s="6" t="str">
        <x:v>23052_3</x:v>
      </x:c>
      <x:c r="B527" s="6" t="str">
        <x:v>SpeedAddedRatio</x:v>
      </x:c>
      <x:c r="C527" s="6" t="n">
        <x:v>0.24</x:v>
      </x:c>
      <x:c r="D527" s="6" t="str">
        <x:v>速度</x:v>
      </x:c>
      <x:c r="E527" s="6" t="str">
        <x:v>https://raw.githubusercontent.com/Mar-7th/StarRailRes/dbe8cdfcfb0bf657b9fe1cf92d5537f118ccb487/index_new/cn/light_cone_ranks.json</x:v>
      </x:c>
    </x:row>
    <x:row r="528" ht="20" customHeight="1">
      <x:c r="A528" s="6" t="str">
        <x:v>23052_4</x:v>
      </x:c>
      <x:c r="B528" s="6" t="str">
        <x:v>SpeedAddedRatio</x:v>
      </x:c>
      <x:c r="C528" s="6" t="n">
        <x:v>0.27</x:v>
      </x:c>
      <x:c r="D528" s="6" t="str">
        <x:v>速度</x:v>
      </x:c>
      <x:c r="E528" s="6" t="str">
        <x:v>https://raw.githubusercontent.com/Mar-7th/StarRailRes/dbe8cdfcfb0bf657b9fe1cf92d5537f118ccb487/index_new/cn/light_cone_ranks.json</x:v>
      </x:c>
    </x:row>
    <x:row r="529" ht="20" customHeight="1">
      <x:c r="A529" s="6" t="str">
        <x:v>23052_5</x:v>
      </x:c>
      <x:c r="B529" s="6" t="str">
        <x:v>SpeedAddedRatio</x:v>
      </x:c>
      <x:c r="C529" s="6" t="n">
        <x:v>0.3</x:v>
      </x:c>
      <x:c r="D529" s="6" t="str">
        <x:v>速度</x:v>
      </x:c>
      <x:c r="E529" s="6" t="str">
        <x:v>https://raw.githubusercontent.com/Mar-7th/StarRailRes/dbe8cdfcfb0bf657b9fe1cf92d5537f118ccb487/index_new/cn/light_cone_ranks.json</x:v>
      </x:c>
    </x:row>
    <x:row r="530" ht="20" customHeight="1">
      <x:c r="A530" s="6" t="str">
        <x:v>23053_1</x:v>
      </x:c>
      <x:c r="B530" s="6" t="str">
        <x:v>CriticalDamageBase</x:v>
      </x:c>
      <x:c r="C530" s="6" t="n">
        <x:v>0.48</x:v>
      </x:c>
      <x:c r="D530" s="6" t="str">
        <x:v>暴击伤害</x:v>
      </x:c>
      <x:c r="E530" s="6" t="str">
        <x:v>https://raw.githubusercontent.com/Mar-7th/StarRailRes/dbe8cdfcfb0bf657b9fe1cf92d5537f118ccb487/index_new/cn/light_cone_ranks.json</x:v>
      </x:c>
    </x:row>
    <x:row r="531" ht="20" customHeight="1">
      <x:c r="A531" s="6" t="str">
        <x:v>23053_2</x:v>
      </x:c>
      <x:c r="B531" s="6" t="str">
        <x:v>CriticalDamageBase</x:v>
      </x:c>
      <x:c r="C531" s="6" t="n">
        <x:v>0.56</x:v>
      </x:c>
      <x:c r="D531" s="6" t="str">
        <x:v>暴击伤害</x:v>
      </x:c>
      <x:c r="E531" s="6" t="str">
        <x:v>https://raw.githubusercontent.com/Mar-7th/StarRailRes/dbe8cdfcfb0bf657b9fe1cf92d5537f118ccb487/index_new/cn/light_cone_ranks.json</x:v>
      </x:c>
    </x:row>
    <x:row r="532" ht="20" customHeight="1">
      <x:c r="A532" s="6" t="str">
        <x:v>23053_3</x:v>
      </x:c>
      <x:c r="B532" s="6" t="str">
        <x:v>CriticalDamageBase</x:v>
      </x:c>
      <x:c r="C532" s="6" t="n">
        <x:v>0.64</x:v>
      </x:c>
      <x:c r="D532" s="6" t="str">
        <x:v>暴击伤害</x:v>
      </x:c>
      <x:c r="E532" s="6" t="str">
        <x:v>https://raw.githubusercontent.com/Mar-7th/StarRailRes/dbe8cdfcfb0bf657b9fe1cf92d5537f118ccb487/index_new/cn/light_cone_ranks.json</x:v>
      </x:c>
    </x:row>
    <x:row r="533" ht="20" customHeight="1">
      <x:c r="A533" s="6" t="str">
        <x:v>23053_4</x:v>
      </x:c>
      <x:c r="B533" s="6" t="str">
        <x:v>CriticalDamageBase</x:v>
      </x:c>
      <x:c r="C533" s="6" t="n">
        <x:v>0.72</x:v>
      </x:c>
      <x:c r="D533" s="6" t="str">
        <x:v>暴击伤害</x:v>
      </x:c>
      <x:c r="E533" s="6" t="str">
        <x:v>https://raw.githubusercontent.com/Mar-7th/StarRailRes/dbe8cdfcfb0bf657b9fe1cf92d5537f118ccb487/index_new/cn/light_cone_ranks.json</x:v>
      </x:c>
    </x:row>
    <x:row r="534" ht="20" customHeight="1">
      <x:c r="A534" s="6" t="str">
        <x:v>23053_5</x:v>
      </x:c>
      <x:c r="B534" s="6" t="str">
        <x:v>CriticalDamageBase</x:v>
      </x:c>
      <x:c r="C534" s="6" t="n">
        <x:v>0.8</x:v>
      </x:c>
      <x:c r="D534" s="6" t="str">
        <x:v>暴击伤害</x:v>
      </x:c>
      <x:c r="E534" s="6" t="str">
        <x:v>https://raw.githubusercontent.com/Mar-7th/StarRailRes/dbe8cdfcfb0bf657b9fe1cf92d5537f118ccb487/index_new/cn/light_cone_ranks.json</x:v>
      </x:c>
    </x:row>
    <x:row r="535" ht="20" customHeight="1">
      <x:c r="A535" s="6" t="str">
        <x:v>23054_1</x:v>
      </x:c>
      <x:c r="B535" s="6" t="str">
        <x:v>SpeedAddedRatio</x:v>
      </x:c>
      <x:c r="C535" s="6" t="n">
        <x:v>0.18</x:v>
      </x:c>
      <x:c r="D535" s="6" t="str">
        <x:v>速度</x:v>
      </x:c>
      <x:c r="E535" s="6" t="str">
        <x:v>https://raw.githubusercontent.com/Mar-7th/StarRailRes/dbe8cdfcfb0bf657b9fe1cf92d5537f118ccb487/index_new/cn/light_cone_ranks.json</x:v>
      </x:c>
    </x:row>
    <x:row r="536" ht="20" customHeight="1">
      <x:c r="A536" s="6" t="str">
        <x:v>23054_2</x:v>
      </x:c>
      <x:c r="B536" s="6" t="str">
        <x:v>SpeedAddedRatio</x:v>
      </x:c>
      <x:c r="C536" s="6" t="n">
        <x:v>0.21</x:v>
      </x:c>
      <x:c r="D536" s="6" t="str">
        <x:v>速度</x:v>
      </x:c>
      <x:c r="E536" s="6" t="str">
        <x:v>https://raw.githubusercontent.com/Mar-7th/StarRailRes/dbe8cdfcfb0bf657b9fe1cf92d5537f118ccb487/index_new/cn/light_cone_ranks.json</x:v>
      </x:c>
    </x:row>
    <x:row r="537" ht="20" customHeight="1">
      <x:c r="A537" s="6" t="str">
        <x:v>23054_3</x:v>
      </x:c>
      <x:c r="B537" s="6" t="str">
        <x:v>SpeedAddedRatio</x:v>
      </x:c>
      <x:c r="C537" s="6" t="n">
        <x:v>0.24</x:v>
      </x:c>
      <x:c r="D537" s="6" t="str">
        <x:v>速度</x:v>
      </x:c>
      <x:c r="E537" s="6" t="str">
        <x:v>https://raw.githubusercontent.com/Mar-7th/StarRailRes/dbe8cdfcfb0bf657b9fe1cf92d5537f118ccb487/index_new/cn/light_cone_ranks.json</x:v>
      </x:c>
    </x:row>
    <x:row r="538" ht="20" customHeight="1">
      <x:c r="A538" s="6" t="str">
        <x:v>23054_4</x:v>
      </x:c>
      <x:c r="B538" s="6" t="str">
        <x:v>SpeedAddedRatio</x:v>
      </x:c>
      <x:c r="C538" s="6" t="n">
        <x:v>0.27</x:v>
      </x:c>
      <x:c r="D538" s="6" t="str">
        <x:v>速度</x:v>
      </x:c>
      <x:c r="E538" s="6" t="str">
        <x:v>https://raw.githubusercontent.com/Mar-7th/StarRailRes/dbe8cdfcfb0bf657b9fe1cf92d5537f118ccb487/index_new/cn/light_cone_ranks.json</x:v>
      </x:c>
    </x:row>
    <x:row r="539" ht="20" customHeight="1">
      <x:c r="A539" s="6" t="str">
        <x:v>23054_5</x:v>
      </x:c>
      <x:c r="B539" s="6" t="str">
        <x:v>SpeedAddedRatio</x:v>
      </x:c>
      <x:c r="C539" s="6" t="n">
        <x:v>0.3</x:v>
      </x:c>
      <x:c r="D539" s="6" t="str">
        <x:v>速度</x:v>
      </x:c>
      <x:c r="E539" s="6" t="str">
        <x:v>https://raw.githubusercontent.com/Mar-7th/StarRailRes/dbe8cdfcfb0bf657b9fe1cf92d5537f118ccb487/index_new/cn/light_cone_ranks.json</x:v>
      </x:c>
    </x:row>
    <x:row r="540" ht="20" customHeight="1">
      <x:c r="A540" s="6" t="str">
        <x:v>23055_1</x:v>
      </x:c>
      <x:c r="B540" s="6" t="str">
        <x:v>DefenceAddedRatio</x:v>
      </x:c>
      <x:c r="C540" s="6" t="n">
        <x:v>0.48</x:v>
      </x:c>
      <x:c r="D540" s="6" t="str">
        <x:v>防御力</x:v>
      </x:c>
      <x:c r="E540" s="6" t="str">
        <x:v>https://raw.githubusercontent.com/Mar-7th/StarRailRes/dbe8cdfcfb0bf657b9fe1cf92d5537f118ccb487/index_new/cn/light_cone_ranks.json</x:v>
      </x:c>
    </x:row>
    <x:row r="541" ht="20" customHeight="1">
      <x:c r="A541" s="6" t="str">
        <x:v>23055_2</x:v>
      </x:c>
      <x:c r="B541" s="6" t="str">
        <x:v>DefenceAddedRatio</x:v>
      </x:c>
      <x:c r="C541" s="6" t="n">
        <x:v>0.6</x:v>
      </x:c>
      <x:c r="D541" s="6" t="str">
        <x:v>防御力</x:v>
      </x:c>
      <x:c r="E541" s="6" t="str">
        <x:v>https://raw.githubusercontent.com/Mar-7th/StarRailRes/dbe8cdfcfb0bf657b9fe1cf92d5537f118ccb487/index_new/cn/light_cone_ranks.json</x:v>
      </x:c>
    </x:row>
    <x:row r="542" ht="20" customHeight="1">
      <x:c r="A542" s="6" t="str">
        <x:v>23055_3</x:v>
      </x:c>
      <x:c r="B542" s="6" t="str">
        <x:v>DefenceAddedRatio</x:v>
      </x:c>
      <x:c r="C542" s="6" t="n">
        <x:v>0.72</x:v>
      </x:c>
      <x:c r="D542" s="6" t="str">
        <x:v>防御力</x:v>
      </x:c>
      <x:c r="E542" s="6" t="str">
        <x:v>https://raw.githubusercontent.com/Mar-7th/StarRailRes/dbe8cdfcfb0bf657b9fe1cf92d5537f118ccb487/index_new/cn/light_cone_ranks.json</x:v>
      </x:c>
    </x:row>
    <x:row r="543" ht="20" customHeight="1">
      <x:c r="A543" s="6" t="str">
        <x:v>23055_4</x:v>
      </x:c>
      <x:c r="B543" s="6" t="str">
        <x:v>DefenceAddedRatio</x:v>
      </x:c>
      <x:c r="C543" s="6" t="n">
        <x:v>0.84</x:v>
      </x:c>
      <x:c r="D543" s="6" t="str">
        <x:v>防御力</x:v>
      </x:c>
      <x:c r="E543" s="6" t="str">
        <x:v>https://raw.githubusercontent.com/Mar-7th/StarRailRes/dbe8cdfcfb0bf657b9fe1cf92d5537f118ccb487/index_new/cn/light_cone_ranks.json</x:v>
      </x:c>
    </x:row>
    <x:row r="544" ht="20" customHeight="1">
      <x:c r="A544" s="6" t="str">
        <x:v>23055_5</x:v>
      </x:c>
      <x:c r="B544" s="6" t="str">
        <x:v>DefenceAddedRatio</x:v>
      </x:c>
      <x:c r="C544" s="6" t="n">
        <x:v>0.96</x:v>
      </x:c>
      <x:c r="D544" s="6" t="str">
        <x:v>防御力</x:v>
      </x:c>
      <x:c r="E544" s="6" t="str">
        <x:v>https://raw.githubusercontent.com/Mar-7th/StarRailRes/dbe8cdfcfb0bf657b9fe1cf92d5537f118ccb487/index_new/cn/light_cone_ranks.json</x:v>
      </x:c>
    </x:row>
    <x:row r="545" ht="20" customHeight="1">
      <x:c r="A545" s="6" t="str">
        <x:v>23056_1</x:v>
      </x:c>
      <x:c r="B545" s="6" t="str">
        <x:v>CriticalChanceBase</x:v>
      </x:c>
      <x:c r="C545" s="6" t="n">
        <x:v>0.18</x:v>
      </x:c>
      <x:c r="D545" s="6" t="str">
        <x:v>暴击率</x:v>
      </x:c>
      <x:c r="E545" s="6" t="str">
        <x:v>https://raw.githubusercontent.com/Mar-7th/StarRailRes/dbe8cdfcfb0bf657b9fe1cf92d5537f118ccb487/index_new/cn/light_cone_ranks.json</x:v>
      </x:c>
    </x:row>
    <x:row r="546" ht="20" customHeight="1">
      <x:c r="A546" s="6" t="str">
        <x:v>23056_2</x:v>
      </x:c>
      <x:c r="B546" s="6" t="str">
        <x:v>CriticalChanceBase</x:v>
      </x:c>
      <x:c r="C546" s="6" t="n">
        <x:v>0.21</x:v>
      </x:c>
      <x:c r="D546" s="6" t="str">
        <x:v>暴击率</x:v>
      </x:c>
      <x:c r="E546" s="6" t="str">
        <x:v>https://raw.githubusercontent.com/Mar-7th/StarRailRes/dbe8cdfcfb0bf657b9fe1cf92d5537f118ccb487/index_new/cn/light_cone_ranks.json</x:v>
      </x:c>
    </x:row>
    <x:row r="547" ht="20" customHeight="1">
      <x:c r="A547" s="6" t="str">
        <x:v>23056_3</x:v>
      </x:c>
      <x:c r="B547" s="6" t="str">
        <x:v>CriticalChanceBase</x:v>
      </x:c>
      <x:c r="C547" s="6" t="n">
        <x:v>0.24</x:v>
      </x:c>
      <x:c r="D547" s="6" t="str">
        <x:v>暴击率</x:v>
      </x:c>
      <x:c r="E547" s="6" t="str">
        <x:v>https://raw.githubusercontent.com/Mar-7th/StarRailRes/dbe8cdfcfb0bf657b9fe1cf92d5537f118ccb487/index_new/cn/light_cone_ranks.json</x:v>
      </x:c>
    </x:row>
    <x:row r="548" ht="20" customHeight="1">
      <x:c r="A548" s="6" t="str">
        <x:v>23056_4</x:v>
      </x:c>
      <x:c r="B548" s="6" t="str">
        <x:v>CriticalChanceBase</x:v>
      </x:c>
      <x:c r="C548" s="6" t="n">
        <x:v>0.27</x:v>
      </x:c>
      <x:c r="D548" s="6" t="str">
        <x:v>暴击率</x:v>
      </x:c>
      <x:c r="E548" s="6" t="str">
        <x:v>https://raw.githubusercontent.com/Mar-7th/StarRailRes/dbe8cdfcfb0bf657b9fe1cf92d5537f118ccb487/index_new/cn/light_cone_ranks.json</x:v>
      </x:c>
    </x:row>
    <x:row r="549" ht="20" customHeight="1">
      <x:c r="A549" s="6" t="str">
        <x:v>23056_5</x:v>
      </x:c>
      <x:c r="B549" s="6" t="str">
        <x:v>CriticalChanceBase</x:v>
      </x:c>
      <x:c r="C549" s="6" t="n">
        <x:v>0.3</x:v>
      </x:c>
      <x:c r="D549" s="6" t="str">
        <x:v>暴击率</x:v>
      </x:c>
      <x:c r="E549" s="6" t="str">
        <x:v>https://raw.githubusercontent.com/Mar-7th/StarRailRes/dbe8cdfcfb0bf657b9fe1cf92d5537f118ccb487/index_new/cn/light_cone_ranks.json</x:v>
      </x:c>
    </x:row>
    <x:row r="550" ht="20" customHeight="1">
      <x:c r="A550" s="6" t="str">
        <x:v>23057_1</x:v>
      </x:c>
      <x:c r="B550" s="6" t="str">
        <x:v>SpeedAddedRatio</x:v>
      </x:c>
      <x:c r="C550" s="6" t="n">
        <x:v>0.18</x:v>
      </x:c>
      <x:c r="D550" s="6" t="str">
        <x:v>速度</x:v>
      </x:c>
      <x:c r="E550" s="6" t="str">
        <x:v>https://raw.githubusercontent.com/Mar-7th/StarRailRes/dbe8cdfcfb0bf657b9fe1cf92d5537f118ccb487/index_new/cn/light_cone_ranks.json</x:v>
      </x:c>
    </x:row>
    <x:row r="551" ht="20" customHeight="1">
      <x:c r="A551" s="6" t="str">
        <x:v>23057_2</x:v>
      </x:c>
      <x:c r="B551" s="6" t="str">
        <x:v>SpeedAddedRatio</x:v>
      </x:c>
      <x:c r="C551" s="6" t="n">
        <x:v>0.21</x:v>
      </x:c>
      <x:c r="D551" s="6" t="str">
        <x:v>速度</x:v>
      </x:c>
      <x:c r="E551" s="6" t="str">
        <x:v>https://raw.githubusercontent.com/Mar-7th/StarRailRes/dbe8cdfcfb0bf657b9fe1cf92d5537f118ccb487/index_new/cn/light_cone_ranks.json</x:v>
      </x:c>
    </x:row>
    <x:row r="552" ht="20" customHeight="1">
      <x:c r="A552" s="6" t="str">
        <x:v>23057_3</x:v>
      </x:c>
      <x:c r="B552" s="6" t="str">
        <x:v>SpeedAddedRatio</x:v>
      </x:c>
      <x:c r="C552" s="6" t="n">
        <x:v>0.24</x:v>
      </x:c>
      <x:c r="D552" s="6" t="str">
        <x:v>速度</x:v>
      </x:c>
      <x:c r="E552" s="6" t="str">
        <x:v>https://raw.githubusercontent.com/Mar-7th/StarRailRes/dbe8cdfcfb0bf657b9fe1cf92d5537f118ccb487/index_new/cn/light_cone_ranks.json</x:v>
      </x:c>
    </x:row>
    <x:row r="553" ht="20" customHeight="1">
      <x:c r="A553" s="6" t="str">
        <x:v>23057_4</x:v>
      </x:c>
      <x:c r="B553" s="6" t="str">
        <x:v>SpeedAddedRatio</x:v>
      </x:c>
      <x:c r="C553" s="6" t="n">
        <x:v>0.27</x:v>
      </x:c>
      <x:c r="D553" s="6" t="str">
        <x:v>速度</x:v>
      </x:c>
      <x:c r="E553" s="6" t="str">
        <x:v>https://raw.githubusercontent.com/Mar-7th/StarRailRes/dbe8cdfcfb0bf657b9fe1cf92d5537f118ccb487/index_new/cn/light_cone_ranks.json</x:v>
      </x:c>
    </x:row>
    <x:row r="554" ht="20" customHeight="1">
      <x:c r="A554" s="6" t="str">
        <x:v>23057_5</x:v>
      </x:c>
      <x:c r="B554" s="6" t="str">
        <x:v>SpeedAddedRatio</x:v>
      </x:c>
      <x:c r="C554" s="6" t="n">
        <x:v>0.3</x:v>
      </x:c>
      <x:c r="D554" s="6" t="str">
        <x:v>速度</x:v>
      </x:c>
      <x:c r="E554" s="6" t="str">
        <x:v>https://raw.githubusercontent.com/Mar-7th/StarRailRes/dbe8cdfcfb0bf657b9fe1cf92d5537f118ccb487/index_new/cn/light_cone_ranks.json</x:v>
      </x:c>
    </x:row>
    <x:row r="555" ht="20" customHeight="1">
      <x:c r="A555" s="6" t="str">
        <x:v>23058_1</x:v>
      </x:c>
      <x:c r="B555" s="6" t="str">
        <x:v>CriticalDamageBase</x:v>
      </x:c>
      <x:c r="C555" s="6" t="n">
        <x:v>0.6</x:v>
      </x:c>
      <x:c r="D555" s="6" t="str">
        <x:v>暴击伤害</x:v>
      </x:c>
      <x:c r="E555" s="6" t="str">
        <x:v>https://raw.githubusercontent.com/Mar-7th/StarRailRes/dbe8cdfcfb0bf657b9fe1cf92d5537f118ccb487/index_new/cn/light_cone_ranks.json</x:v>
      </x:c>
    </x:row>
    <x:row r="556" ht="20" customHeight="1">
      <x:c r="A556" s="6" t="str">
        <x:v>23058_2</x:v>
      </x:c>
      <x:c r="B556" s="6" t="str">
        <x:v>CriticalDamageBase</x:v>
      </x:c>
      <x:c r="C556" s="6" t="n">
        <x:v>0.75</x:v>
      </x:c>
      <x:c r="D556" s="6" t="str">
        <x:v>暴击伤害</x:v>
      </x:c>
      <x:c r="E556" s="6" t="str">
        <x:v>https://raw.githubusercontent.com/Mar-7th/StarRailRes/dbe8cdfcfb0bf657b9fe1cf92d5537f118ccb487/index_new/cn/light_cone_ranks.json</x:v>
      </x:c>
    </x:row>
    <x:row r="557" ht="20" customHeight="1">
      <x:c r="A557" s="6" t="str">
        <x:v>23058_3</x:v>
      </x:c>
      <x:c r="B557" s="6" t="str">
        <x:v>CriticalDamageBase</x:v>
      </x:c>
      <x:c r="C557" s="6" t="n">
        <x:v>0.9</x:v>
      </x:c>
      <x:c r="D557" s="6" t="str">
        <x:v>暴击伤害</x:v>
      </x:c>
      <x:c r="E557" s="6" t="str">
        <x:v>https://raw.githubusercontent.com/Mar-7th/StarRailRes/dbe8cdfcfb0bf657b9fe1cf92d5537f118ccb487/index_new/cn/light_cone_ranks.json</x:v>
      </x:c>
    </x:row>
    <x:row r="558" ht="20" customHeight="1">
      <x:c r="A558" s="6" t="str">
        <x:v>23058_4</x:v>
      </x:c>
      <x:c r="B558" s="6" t="str">
        <x:v>CriticalDamageBase</x:v>
      </x:c>
      <x:c r="C558" s="6" t="n">
        <x:v>1.05</x:v>
      </x:c>
      <x:c r="D558" s="6" t="str">
        <x:v>暴击伤害</x:v>
      </x:c>
      <x:c r="E558" s="6" t="str">
        <x:v>https://raw.githubusercontent.com/Mar-7th/StarRailRes/dbe8cdfcfb0bf657b9fe1cf92d5537f118ccb487/index_new/cn/light_cone_ranks.json</x:v>
      </x:c>
    </x:row>
    <x:row r="559" ht="20" customHeight="1">
      <x:c r="A559" s="6" t="str">
        <x:v>23058_5</x:v>
      </x:c>
      <x:c r="B559" s="6" t="str">
        <x:v>CriticalDamageBase</x:v>
      </x:c>
      <x:c r="C559" s="6" t="n">
        <x:v>1.2</x:v>
      </x:c>
      <x:c r="D559" s="6" t="str">
        <x:v>暴击伤害</x:v>
      </x:c>
      <x:c r="E559" s="6" t="str">
        <x:v>https://raw.githubusercontent.com/Mar-7th/StarRailRes/dbe8cdfcfb0bf657b9fe1cf92d5537f118ccb487/index_new/cn/light_cone_ranks.json</x:v>
      </x:c>
    </x:row>
    <x:row r="560" ht="20" customHeight="1">
      <x:c r="A560" s="6" t="str">
        <x:v>23059_1</x:v>
      </x:c>
      <x:c r="B560" s="6" t="str">
        <x:v>HPAddedRatio</x:v>
      </x:c>
      <x:c r="C560" s="6" t="n">
        <x:v>0.3</x:v>
      </x:c>
      <x:c r="D560" s="6" t="str">
        <x:v>生命值</x:v>
      </x:c>
      <x:c r="E560" s="6" t="str">
        <x:v>https://raw.githubusercontent.com/Mar-7th/StarRailRes/dbe8cdfcfb0bf657b9fe1cf92d5537f118ccb487/index_new/cn/light_cone_ranks.json</x:v>
      </x:c>
    </x:row>
    <x:row r="561" ht="20" customHeight="1">
      <x:c r="A561" s="6" t="str">
        <x:v>23059_2</x:v>
      </x:c>
      <x:c r="B561" s="6" t="str">
        <x:v>HPAddedRatio</x:v>
      </x:c>
      <x:c r="C561" s="6" t="n">
        <x:v>0.375</x:v>
      </x:c>
      <x:c r="D561" s="6" t="str">
        <x:v>生命值</x:v>
      </x:c>
      <x:c r="E561" s="6" t="str">
        <x:v>https://raw.githubusercontent.com/Mar-7th/StarRailRes/dbe8cdfcfb0bf657b9fe1cf92d5537f118ccb487/index_new/cn/light_cone_ranks.json</x:v>
      </x:c>
    </x:row>
    <x:row r="562" ht="20" customHeight="1">
      <x:c r="A562" s="6" t="str">
        <x:v>23059_3</x:v>
      </x:c>
      <x:c r="B562" s="6" t="str">
        <x:v>HPAddedRatio</x:v>
      </x:c>
      <x:c r="C562" s="6" t="n">
        <x:v>0.45</x:v>
      </x:c>
      <x:c r="D562" s="6" t="str">
        <x:v>生命值</x:v>
      </x:c>
      <x:c r="E562" s="6" t="str">
        <x:v>https://raw.githubusercontent.com/Mar-7th/StarRailRes/dbe8cdfcfb0bf657b9fe1cf92d5537f118ccb487/index_new/cn/light_cone_ranks.json</x:v>
      </x:c>
    </x:row>
    <x:row r="563" ht="20" customHeight="1">
      <x:c r="A563" s="6" t="str">
        <x:v>23059_4</x:v>
      </x:c>
      <x:c r="B563" s="6" t="str">
        <x:v>HPAddedRatio</x:v>
      </x:c>
      <x:c r="C563" s="6" t="n">
        <x:v>0.525</x:v>
      </x:c>
      <x:c r="D563" s="6" t="str">
        <x:v>生命值</x:v>
      </x:c>
      <x:c r="E563" s="6" t="str">
        <x:v>https://raw.githubusercontent.com/Mar-7th/StarRailRes/dbe8cdfcfb0bf657b9fe1cf92d5537f118ccb487/index_new/cn/light_cone_ranks.json</x:v>
      </x:c>
    </x:row>
    <x:row r="564" ht="20" customHeight="1">
      <x:c r="A564" s="6" t="str">
        <x:v>23059_5</x:v>
      </x:c>
      <x:c r="B564" s="6" t="str">
        <x:v>HPAddedRatio</x:v>
      </x:c>
      <x:c r="C564" s="6" t="n">
        <x:v>0.6</x:v>
      </x:c>
      <x:c r="D564" s="6" t="str">
        <x:v>生命值</x:v>
      </x:c>
      <x:c r="E564" s="6" t="str">
        <x:v>https://raw.githubusercontent.com/Mar-7th/StarRailRes/dbe8cdfcfb0bf657b9fe1cf92d5537f118ccb487/index_new/cn/light_cone_ranks.json</x:v>
      </x:c>
    </x:row>
    <x:row r="565" ht="20" customHeight="1">
      <x:c r="A565" s="6" t="str">
        <x:v>23061_1</x:v>
      </x:c>
      <x:c r="B565" s="6" t="str">
        <x:v>CriticalChanceBase</x:v>
      </x:c>
      <x:c r="C565" s="6" t="n">
        <x:v>0.18</x:v>
      </x:c>
      <x:c r="D565" s="6" t="str">
        <x:v>暴击率</x:v>
      </x:c>
      <x:c r="E565" s="6" t="str">
        <x:v>https://raw.githubusercontent.com/Mar-7th/StarRailRes/dbe8cdfcfb0bf657b9fe1cf92d5537f118ccb487/index_new/cn/light_cone_ranks.json</x:v>
      </x:c>
    </x:row>
    <x:row r="566" ht="20" customHeight="1">
      <x:c r="A566" s="6" t="str">
        <x:v>23061_2</x:v>
      </x:c>
      <x:c r="B566" s="6" t="str">
        <x:v>CriticalChanceBase</x:v>
      </x:c>
      <x:c r="C566" s="6" t="n">
        <x:v>0.21</x:v>
      </x:c>
      <x:c r="D566" s="6" t="str">
        <x:v>暴击率</x:v>
      </x:c>
      <x:c r="E566" s="6" t="str">
        <x:v>https://raw.githubusercontent.com/Mar-7th/StarRailRes/dbe8cdfcfb0bf657b9fe1cf92d5537f118ccb487/index_new/cn/light_cone_ranks.json</x:v>
      </x:c>
    </x:row>
    <x:row r="567" ht="20" customHeight="1">
      <x:c r="A567" s="6" t="str">
        <x:v>23061_3</x:v>
      </x:c>
      <x:c r="B567" s="6" t="str">
        <x:v>CriticalChanceBase</x:v>
      </x:c>
      <x:c r="C567" s="6" t="n">
        <x:v>0.24</x:v>
      </x:c>
      <x:c r="D567" s="6" t="str">
        <x:v>暴击率</x:v>
      </x:c>
      <x:c r="E567" s="6" t="str">
        <x:v>https://raw.githubusercontent.com/Mar-7th/StarRailRes/dbe8cdfcfb0bf657b9fe1cf92d5537f118ccb487/index_new/cn/light_cone_ranks.json</x:v>
      </x:c>
    </x:row>
    <x:row r="568" ht="20" customHeight="1">
      <x:c r="A568" s="6" t="str">
        <x:v>23061_4</x:v>
      </x:c>
      <x:c r="B568" s="6" t="str">
        <x:v>CriticalChanceBase</x:v>
      </x:c>
      <x:c r="C568" s="6" t="n">
        <x:v>0.27</x:v>
      </x:c>
      <x:c r="D568" s="6" t="str">
        <x:v>暴击率</x:v>
      </x:c>
      <x:c r="E568" s="6" t="str">
        <x:v>https://raw.githubusercontent.com/Mar-7th/StarRailRes/dbe8cdfcfb0bf657b9fe1cf92d5537f118ccb487/index_new/cn/light_cone_ranks.json</x:v>
      </x:c>
    </x:row>
    <x:row r="569" ht="20" customHeight="1">
      <x:c r="A569" s="6" t="str">
        <x:v>23061_5</x:v>
      </x:c>
      <x:c r="B569" s="6" t="str">
        <x:v>CriticalChanceBase</x:v>
      </x:c>
      <x:c r="C569" s="6" t="n">
        <x:v>0.3</x:v>
      </x:c>
      <x:c r="D569" s="6" t="str">
        <x:v>暴击率</x:v>
      </x:c>
      <x:c r="E569" s="6" t="str">
        <x:v>https://raw.githubusercontent.com/Mar-7th/StarRailRes/dbe8cdfcfb0bf657b9fe1cf92d5537f118ccb487/index_new/cn/light_cone_ranks.json</x:v>
      </x:c>
    </x:row>
    <x:row r="570" ht="20" customHeight="1">
      <x:c r="A570" s="6" t="str">
        <x:v>23062_1</x:v>
      </x:c>
      <x:c r="B570" s="6" t="str">
        <x:v>AttackAddedRatio</x:v>
      </x:c>
      <x:c r="C570" s="6" t="n">
        <x:v>0.18</x:v>
      </x:c>
      <x:c r="D570" s="6" t="str">
        <x:v>攻击力</x:v>
      </x:c>
      <x:c r="E570" s="6" t="str">
        <x:v>https://raw.githubusercontent.com/Mar-7th/StarRailRes/dbe8cdfcfb0bf657b9fe1cf92d5537f118ccb487/index_new/cn/light_cone_ranks.json</x:v>
      </x:c>
    </x:row>
    <x:row r="571" ht="20" customHeight="1">
      <x:c r="A571" s="6" t="str">
        <x:v>23062_1</x:v>
      </x:c>
      <x:c r="B571" s="6" t="str">
        <x:v>SPRatioBase</x:v>
      </x:c>
      <x:c r="C571" s="6" t="n">
        <x:v>0.1</x:v>
      </x:c>
      <x:c r="D571" s="6" t="str">
        <x:v>能量恢复效率</x:v>
      </x:c>
      <x:c r="E571" s="6" t="str">
        <x:v>https://raw.githubusercontent.com/Mar-7th/StarRailRes/dbe8cdfcfb0bf657b9fe1cf92d5537f118ccb487/index_new/cn/light_cone_ranks.json</x:v>
      </x:c>
    </x:row>
    <x:row r="572" ht="20" customHeight="1">
      <x:c r="A572" s="6" t="str">
        <x:v>23062_2</x:v>
      </x:c>
      <x:c r="B572" s="6" t="str">
        <x:v>AttackAddedRatio</x:v>
      </x:c>
      <x:c r="C572" s="6" t="n">
        <x:v>0.21</x:v>
      </x:c>
      <x:c r="D572" s="6" t="str">
        <x:v>攻击力</x:v>
      </x:c>
      <x:c r="E572" s="6" t="str">
        <x:v>https://raw.githubusercontent.com/Mar-7th/StarRailRes/dbe8cdfcfb0bf657b9fe1cf92d5537f118ccb487/index_new/cn/light_cone_ranks.json</x:v>
      </x:c>
    </x:row>
    <x:row r="573" ht="20" customHeight="1">
      <x:c r="A573" s="6" t="str">
        <x:v>23062_2</x:v>
      </x:c>
      <x:c r="B573" s="6" t="str">
        <x:v>SPRatioBase</x:v>
      </x:c>
      <x:c r="C573" s="6" t="n">
        <x:v>0.125</x:v>
      </x:c>
      <x:c r="D573" s="6" t="str">
        <x:v>能量恢复效率</x:v>
      </x:c>
      <x:c r="E573" s="6" t="str">
        <x:v>https://raw.githubusercontent.com/Mar-7th/StarRailRes/dbe8cdfcfb0bf657b9fe1cf92d5537f118ccb487/index_new/cn/light_cone_ranks.json</x:v>
      </x:c>
    </x:row>
    <x:row r="574" ht="20" customHeight="1">
      <x:c r="A574" s="6" t="str">
        <x:v>23062_3</x:v>
      </x:c>
      <x:c r="B574" s="6" t="str">
        <x:v>AttackAddedRatio</x:v>
      </x:c>
      <x:c r="C574" s="6" t="n">
        <x:v>0.24</x:v>
      </x:c>
      <x:c r="D574" s="6" t="str">
        <x:v>攻击力</x:v>
      </x:c>
      <x:c r="E574" s="6" t="str">
        <x:v>https://raw.githubusercontent.com/Mar-7th/StarRailRes/dbe8cdfcfb0bf657b9fe1cf92d5537f118ccb487/index_new/cn/light_cone_ranks.json</x:v>
      </x:c>
    </x:row>
    <x:row r="575" ht="20" customHeight="1">
      <x:c r="A575" s="6" t="str">
        <x:v>23062_3</x:v>
      </x:c>
      <x:c r="B575" s="6" t="str">
        <x:v>SPRatioBase</x:v>
      </x:c>
      <x:c r="C575" s="6" t="n">
        <x:v>0.15</x:v>
      </x:c>
      <x:c r="D575" s="6" t="str">
        <x:v>能量恢复效率</x:v>
      </x:c>
      <x:c r="E575" s="6" t="str">
        <x:v>https://raw.githubusercontent.com/Mar-7th/StarRailRes/dbe8cdfcfb0bf657b9fe1cf92d5537f118ccb487/index_new/cn/light_cone_ranks.json</x:v>
      </x:c>
    </x:row>
    <x:row r="576" ht="20" customHeight="1">
      <x:c r="A576" s="6" t="str">
        <x:v>23062_4</x:v>
      </x:c>
      <x:c r="B576" s="6" t="str">
        <x:v>AttackAddedRatio</x:v>
      </x:c>
      <x:c r="C576" s="6" t="n">
        <x:v>0.27</x:v>
      </x:c>
      <x:c r="D576" s="6" t="str">
        <x:v>攻击力</x:v>
      </x:c>
      <x:c r="E576" s="6" t="str">
        <x:v>https://raw.githubusercontent.com/Mar-7th/StarRailRes/dbe8cdfcfb0bf657b9fe1cf92d5537f118ccb487/index_new/cn/light_cone_ranks.json</x:v>
      </x:c>
    </x:row>
    <x:row r="577" ht="20" customHeight="1">
      <x:c r="A577" s="6" t="str">
        <x:v>23062_4</x:v>
      </x:c>
      <x:c r="B577" s="6" t="str">
        <x:v>SPRatioBase</x:v>
      </x:c>
      <x:c r="C577" s="6" t="n">
        <x:v>0.175</x:v>
      </x:c>
      <x:c r="D577" s="6" t="str">
        <x:v>能量恢复效率</x:v>
      </x:c>
      <x:c r="E577" s="6" t="str">
        <x:v>https://raw.githubusercontent.com/Mar-7th/StarRailRes/dbe8cdfcfb0bf657b9fe1cf92d5537f118ccb487/index_new/cn/light_cone_ranks.json</x:v>
      </x:c>
    </x:row>
    <x:row r="578" ht="20" customHeight="1">
      <x:c r="A578" s="6" t="str">
        <x:v>23062_5</x:v>
      </x:c>
      <x:c r="B578" s="6" t="str">
        <x:v>AttackAddedRatio</x:v>
      </x:c>
      <x:c r="C578" s="6" t="n">
        <x:v>0.3</x:v>
      </x:c>
      <x:c r="D578" s="6" t="str">
        <x:v>攻击力</x:v>
      </x:c>
      <x:c r="E578" s="6" t="str">
        <x:v>https://raw.githubusercontent.com/Mar-7th/StarRailRes/dbe8cdfcfb0bf657b9fe1cf92d5537f118ccb487/index_new/cn/light_cone_ranks.json</x:v>
      </x:c>
    </x:row>
    <x:row r="579" ht="20" customHeight="1">
      <x:c r="A579" s="6" t="str">
        <x:v>23062_5</x:v>
      </x:c>
      <x:c r="B579" s="6" t="str">
        <x:v>SPRatioBase</x:v>
      </x:c>
      <x:c r="C579" s="6" t="n">
        <x:v>0.2</x:v>
      </x:c>
      <x:c r="D579" s="6" t="str">
        <x:v>能量恢复效率</x:v>
      </x:c>
      <x:c r="E579" s="6" t="str">
        <x:v>https://raw.githubusercontent.com/Mar-7th/StarRailRes/dbe8cdfcfb0bf657b9fe1cf92d5537f118ccb487/index_new/cn/light_cone_ranks.json</x:v>
      </x:c>
    </x:row>
    <x:row r="580" ht="20" customHeight="1">
      <x:c r="A580" s="6" t="str">
        <x:v>23063_1</x:v>
      </x:c>
      <x:c r="B580" s="6" t="str">
        <x:v>HPAddedRatio</x:v>
      </x:c>
      <x:c r="C580" s="6" t="n">
        <x:v>0.3</x:v>
      </x:c>
      <x:c r="D580" s="6" t="str">
        <x:v>生命值</x:v>
      </x:c>
      <x:c r="E580" s="6" t="str">
        <x:v>https://raw.githubusercontent.com/Mar-7th/StarRailRes/dbe8cdfcfb0bf657b9fe1cf92d5537f118ccb487/index_new/cn/light_cone_ranks.json</x:v>
      </x:c>
    </x:row>
    <x:row r="581" ht="20" customHeight="1">
      <x:c r="A581" s="6" t="str">
        <x:v>23063_2</x:v>
      </x:c>
      <x:c r="B581" s="6" t="str">
        <x:v>HPAddedRatio</x:v>
      </x:c>
      <x:c r="C581" s="6" t="n">
        <x:v>0.375</x:v>
      </x:c>
      <x:c r="D581" s="6" t="str">
        <x:v>生命值</x:v>
      </x:c>
      <x:c r="E581" s="6" t="str">
        <x:v>https://raw.githubusercontent.com/Mar-7th/StarRailRes/dbe8cdfcfb0bf657b9fe1cf92d5537f118ccb487/index_new/cn/light_cone_ranks.json</x:v>
      </x:c>
    </x:row>
    <x:row r="582" ht="20" customHeight="1">
      <x:c r="A582" s="6" t="str">
        <x:v>23063_3</x:v>
      </x:c>
      <x:c r="B582" s="6" t="str">
        <x:v>HPAddedRatio</x:v>
      </x:c>
      <x:c r="C582" s="6" t="n">
        <x:v>0.45</x:v>
      </x:c>
      <x:c r="D582" s="6" t="str">
        <x:v>生命值</x:v>
      </x:c>
      <x:c r="E582" s="6" t="str">
        <x:v>https://raw.githubusercontent.com/Mar-7th/StarRailRes/dbe8cdfcfb0bf657b9fe1cf92d5537f118ccb487/index_new/cn/light_cone_ranks.json</x:v>
      </x:c>
    </x:row>
    <x:row r="583" ht="20" customHeight="1">
      <x:c r="A583" s="6" t="str">
        <x:v>23063_4</x:v>
      </x:c>
      <x:c r="B583" s="6" t="str">
        <x:v>HPAddedRatio</x:v>
      </x:c>
      <x:c r="C583" s="6" t="n">
        <x:v>0.525</x:v>
      </x:c>
      <x:c r="D583" s="6" t="str">
        <x:v>生命值</x:v>
      </x:c>
      <x:c r="E583" s="6" t="str">
        <x:v>https://raw.githubusercontent.com/Mar-7th/StarRailRes/dbe8cdfcfb0bf657b9fe1cf92d5537f118ccb487/index_new/cn/light_cone_ranks.json</x:v>
      </x:c>
    </x:row>
    <x:row r="584" ht="20" customHeight="1">
      <x:c r="A584" s="6" t="str">
        <x:v>23063_5</x:v>
      </x:c>
      <x:c r="B584" s="6" t="str">
        <x:v>HPAddedRatio</x:v>
      </x:c>
      <x:c r="C584" s="6" t="n">
        <x:v>0.6</x:v>
      </x:c>
      <x:c r="D584" s="6" t="str">
        <x:v>生命值</x:v>
      </x:c>
      <x:c r="E584" s="6" t="str">
        <x:v>https://raw.githubusercontent.com/Mar-7th/StarRailRes/dbe8cdfcfb0bf657b9fe1cf92d5537f118ccb487/index_new/cn/light_cone_ranks.json</x:v>
      </x:c>
    </x:row>
    <x:row r="585" ht="20" customHeight="1">
      <x:c r="A585" s="6" t="str">
        <x:v>23064_1</x:v>
      </x:c>
      <x:c r="B585" s="6" t="str">
        <x:v>CriticalChanceBase</x:v>
      </x:c>
      <x:c r="C585" s="6" t="n">
        <x:v>0.18</x:v>
      </x:c>
      <x:c r="D585" s="6" t="str">
        <x:v>暴击率</x:v>
      </x:c>
      <x:c r="E585" s="6" t="str">
        <x:v>https://raw.githubusercontent.com/Mar-7th/StarRailRes/dbe8cdfcfb0bf657b9fe1cf92d5537f118ccb487/index_new/cn/light_cone_ranks.json</x:v>
      </x:c>
    </x:row>
    <x:row r="586" ht="20" customHeight="1">
      <x:c r="A586" s="6" t="str">
        <x:v>23064_2</x:v>
      </x:c>
      <x:c r="B586" s="6" t="str">
        <x:v>CriticalChanceBase</x:v>
      </x:c>
      <x:c r="C586" s="6" t="n">
        <x:v>0.21</x:v>
      </x:c>
      <x:c r="D586" s="6" t="str">
        <x:v>暴击率</x:v>
      </x:c>
      <x:c r="E586" s="6" t="str">
        <x:v>https://raw.githubusercontent.com/Mar-7th/StarRailRes/dbe8cdfcfb0bf657b9fe1cf92d5537f118ccb487/index_new/cn/light_cone_ranks.json</x:v>
      </x:c>
    </x:row>
    <x:row r="587" ht="20" customHeight="1">
      <x:c r="A587" s="6" t="str">
        <x:v>23064_3</x:v>
      </x:c>
      <x:c r="B587" s="6" t="str">
        <x:v>CriticalChanceBase</x:v>
      </x:c>
      <x:c r="C587" s="6" t="n">
        <x:v>0.24</x:v>
      </x:c>
      <x:c r="D587" s="6" t="str">
        <x:v>暴击率</x:v>
      </x:c>
      <x:c r="E587" s="6" t="str">
        <x:v>https://raw.githubusercontent.com/Mar-7th/StarRailRes/dbe8cdfcfb0bf657b9fe1cf92d5537f118ccb487/index_new/cn/light_cone_ranks.json</x:v>
      </x:c>
    </x:row>
    <x:row r="588" ht="20" customHeight="1">
      <x:c r="A588" s="6" t="str">
        <x:v>23064_4</x:v>
      </x:c>
      <x:c r="B588" s="6" t="str">
        <x:v>CriticalChanceBase</x:v>
      </x:c>
      <x:c r="C588" s="6" t="n">
        <x:v>0.27</x:v>
      </x:c>
      <x:c r="D588" s="6" t="str">
        <x:v>暴击率</x:v>
      </x:c>
      <x:c r="E588" s="6" t="str">
        <x:v>https://raw.githubusercontent.com/Mar-7th/StarRailRes/dbe8cdfcfb0bf657b9fe1cf92d5537f118ccb487/index_new/cn/light_cone_ranks.json</x:v>
      </x:c>
    </x:row>
    <x:row r="589" ht="20" customHeight="1">
      <x:c r="A589" s="6" t="str">
        <x:v>23064_5</x:v>
      </x:c>
      <x:c r="B589" s="6" t="str">
        <x:v>CriticalChanceBase</x:v>
      </x:c>
      <x:c r="C589" s="6" t="n">
        <x:v>0.3</x:v>
      </x:c>
      <x:c r="D589" s="6" t="str">
        <x:v>暴击率</x:v>
      </x:c>
      <x:c r="E589" s="6" t="str">
        <x:v>https://raw.githubusercontent.com/Mar-7th/StarRailRes/dbe8cdfcfb0bf657b9fe1cf92d5537f118ccb487/index_new/cn/light_cone_ranks.json</x:v>
      </x:c>
    </x:row>
    <x:row r="590" ht="20" customHeight="1">
      <x:c r="A590" s="6" t="str">
        <x:v>24001_1</x:v>
      </x:c>
      <x:c r="B590" s="6" t="str">
        <x:v>CriticalChanceBase</x:v>
      </x:c>
      <x:c r="C590" s="6" t="n">
        <x:v>0.08</x:v>
      </x:c>
      <x:c r="D590" s="6" t="str">
        <x:v>暴击率</x:v>
      </x:c>
      <x:c r="E590" s="6" t="str">
        <x:v>https://raw.githubusercontent.com/Mar-7th/StarRailRes/dbe8cdfcfb0bf657b9fe1cf92d5537f118ccb487/index_new/cn/light_cone_ranks.json</x:v>
      </x:c>
    </x:row>
    <x:row r="591" ht="20" customHeight="1">
      <x:c r="A591" s="6" t="str">
        <x:v>24001_2</x:v>
      </x:c>
      <x:c r="B591" s="6" t="str">
        <x:v>CriticalChanceBase</x:v>
      </x:c>
      <x:c r="C591" s="6" t="n">
        <x:v>0.1</x:v>
      </x:c>
      <x:c r="D591" s="6" t="str">
        <x:v>暴击率</x:v>
      </x:c>
      <x:c r="E591" s="6" t="str">
        <x:v>https://raw.githubusercontent.com/Mar-7th/StarRailRes/dbe8cdfcfb0bf657b9fe1cf92d5537f118ccb487/index_new/cn/light_cone_ranks.json</x:v>
      </x:c>
    </x:row>
    <x:row r="592" ht="20" customHeight="1">
      <x:c r="A592" s="6" t="str">
        <x:v>24001_3</x:v>
      </x:c>
      <x:c r="B592" s="6" t="str">
        <x:v>CriticalChanceBase</x:v>
      </x:c>
      <x:c r="C592" s="6" t="n">
        <x:v>0.12</x:v>
      </x:c>
      <x:c r="D592" s="6" t="str">
        <x:v>暴击率</x:v>
      </x:c>
      <x:c r="E592" s="6" t="str">
        <x:v>https://raw.githubusercontent.com/Mar-7th/StarRailRes/dbe8cdfcfb0bf657b9fe1cf92d5537f118ccb487/index_new/cn/light_cone_ranks.json</x:v>
      </x:c>
    </x:row>
    <x:row r="593" ht="20" customHeight="1">
      <x:c r="A593" s="6" t="str">
        <x:v>24001_4</x:v>
      </x:c>
      <x:c r="B593" s="6" t="str">
        <x:v>CriticalChanceBase</x:v>
      </x:c>
      <x:c r="C593" s="6" t="n">
        <x:v>0.14</x:v>
      </x:c>
      <x:c r="D593" s="6" t="str">
        <x:v>暴击率</x:v>
      </x:c>
      <x:c r="E593" s="6" t="str">
        <x:v>https://raw.githubusercontent.com/Mar-7th/StarRailRes/dbe8cdfcfb0bf657b9fe1cf92d5537f118ccb487/index_new/cn/light_cone_ranks.json</x:v>
      </x:c>
    </x:row>
    <x:row r="594" ht="20" customHeight="1">
      <x:c r="A594" s="6" t="str">
        <x:v>24001_5</x:v>
      </x:c>
      <x:c r="B594" s="6" t="str">
        <x:v>CriticalChanceBase</x:v>
      </x:c>
      <x:c r="C594" s="6" t="n">
        <x:v>0.16</x:v>
      </x:c>
      <x:c r="D594" s="6" t="str">
        <x:v>暴击率</x:v>
      </x:c>
      <x:c r="E594" s="6" t="str">
        <x:v>https://raw.githubusercontent.com/Mar-7th/StarRailRes/dbe8cdfcfb0bf657b9fe1cf92d5537f118ccb487/index_new/cn/light_cone_ranks.json</x:v>
      </x:c>
    </x:row>
    <x:row r="595" ht="20" customHeight="1">
      <x:c r="A595" s="6" t="str">
        <x:v>24002_1</x:v>
      </x:c>
      <x:c r="B595" s="6" t="str">
        <x:v>StatusResistanceBase</x:v>
      </x:c>
      <x:c r="C595" s="6" t="n">
        <x:v>0.08</x:v>
      </x:c>
      <x:c r="D595" s="6" t="str">
        <x:v>效果抵抗</x:v>
      </x:c>
      <x:c r="E595" s="6" t="str">
        <x:v>https://raw.githubusercontent.com/Mar-7th/StarRailRes/dbe8cdfcfb0bf657b9fe1cf92d5537f118ccb487/index_new/cn/light_cone_ranks.json</x:v>
      </x:c>
    </x:row>
    <x:row r="596" ht="20" customHeight="1">
      <x:c r="A596" s="6" t="str">
        <x:v>24002_2</x:v>
      </x:c>
      <x:c r="B596" s="6" t="str">
        <x:v>StatusResistanceBase</x:v>
      </x:c>
      <x:c r="C596" s="6" t="n">
        <x:v>0.1</x:v>
      </x:c>
      <x:c r="D596" s="6" t="str">
        <x:v>效果抵抗</x:v>
      </x:c>
      <x:c r="E596" s="6" t="str">
        <x:v>https://raw.githubusercontent.com/Mar-7th/StarRailRes/dbe8cdfcfb0bf657b9fe1cf92d5537f118ccb487/index_new/cn/light_cone_ranks.json</x:v>
      </x:c>
    </x:row>
    <x:row r="597" ht="20" customHeight="1">
      <x:c r="A597" s="6" t="str">
        <x:v>24002_3</x:v>
      </x:c>
      <x:c r="B597" s="6" t="str">
        <x:v>StatusResistanceBase</x:v>
      </x:c>
      <x:c r="C597" s="6" t="n">
        <x:v>0.12</x:v>
      </x:c>
      <x:c r="D597" s="6" t="str">
        <x:v>效果抵抗</x:v>
      </x:c>
      <x:c r="E597" s="6" t="str">
        <x:v>https://raw.githubusercontent.com/Mar-7th/StarRailRes/dbe8cdfcfb0bf657b9fe1cf92d5537f118ccb487/index_new/cn/light_cone_ranks.json</x:v>
      </x:c>
    </x:row>
    <x:row r="598" ht="20" customHeight="1">
      <x:c r="A598" s="6" t="str">
        <x:v>24002_4</x:v>
      </x:c>
      <x:c r="B598" s="6" t="str">
        <x:v>StatusResistanceBase</x:v>
      </x:c>
      <x:c r="C598" s="6" t="n">
        <x:v>0.14</x:v>
      </x:c>
      <x:c r="D598" s="6" t="str">
        <x:v>效果抵抗</x:v>
      </x:c>
      <x:c r="E598" s="6" t="str">
        <x:v>https://raw.githubusercontent.com/Mar-7th/StarRailRes/dbe8cdfcfb0bf657b9fe1cf92d5537f118ccb487/index_new/cn/light_cone_ranks.json</x:v>
      </x:c>
    </x:row>
    <x:row r="599" ht="20" customHeight="1">
      <x:c r="A599" s="6" t="str">
        <x:v>24002_5</x:v>
      </x:c>
      <x:c r="B599" s="6" t="str">
        <x:v>StatusResistanceBase</x:v>
      </x:c>
      <x:c r="C599" s="6" t="n">
        <x:v>0.16</x:v>
      </x:c>
      <x:c r="D599" s="6" t="str">
        <x:v>效果抵抗</x:v>
      </x:c>
      <x:c r="E599" s="6" t="str">
        <x:v>https://raw.githubusercontent.com/Mar-7th/StarRailRes/dbe8cdfcfb0bf657b9fe1cf92d5537f118ccb487/index_new/cn/light_cone_ranks.json</x:v>
      </x:c>
    </x:row>
    <x:row r="600" ht="20" customHeight="1">
      <x:c r="A600" s="6" t="str">
        <x:v>24003_1</x:v>
      </x:c>
      <x:c r="B600" s="6" t="str">
        <x:v>BreakDamageAddedRatioBase</x:v>
      </x:c>
      <x:c r="C600" s="6" t="n">
        <x:v>0.2</x:v>
      </x:c>
      <x:c r="D600" s="6" t="str">
        <x:v>击破特攻</x:v>
      </x:c>
      <x:c r="E600" s="6" t="str">
        <x:v>https://raw.githubusercontent.com/Mar-7th/StarRailRes/dbe8cdfcfb0bf657b9fe1cf92d5537f118ccb487/index_new/cn/light_cone_ranks.json</x:v>
      </x:c>
    </x:row>
    <x:row r="601" ht="20" customHeight="1">
      <x:c r="A601" s="6" t="str">
        <x:v>24003_2</x:v>
      </x:c>
      <x:c r="B601" s="6" t="str">
        <x:v>BreakDamageAddedRatioBase</x:v>
      </x:c>
      <x:c r="C601" s="6" t="n">
        <x:v>0.25</x:v>
      </x:c>
      <x:c r="D601" s="6" t="str">
        <x:v>击破特攻</x:v>
      </x:c>
      <x:c r="E601" s="6" t="str">
        <x:v>https://raw.githubusercontent.com/Mar-7th/StarRailRes/dbe8cdfcfb0bf657b9fe1cf92d5537f118ccb487/index_new/cn/light_cone_ranks.json</x:v>
      </x:c>
    </x:row>
    <x:row r="602" ht="20" customHeight="1">
      <x:c r="A602" s="6" t="str">
        <x:v>24003_3</x:v>
      </x:c>
      <x:c r="B602" s="6" t="str">
        <x:v>BreakDamageAddedRatioBase</x:v>
      </x:c>
      <x:c r="C602" s="6" t="n">
        <x:v>0.3</x:v>
      </x:c>
      <x:c r="D602" s="6" t="str">
        <x:v>击破特攻</x:v>
      </x:c>
      <x:c r="E602" s="6" t="str">
        <x:v>https://raw.githubusercontent.com/Mar-7th/StarRailRes/dbe8cdfcfb0bf657b9fe1cf92d5537f118ccb487/index_new/cn/light_cone_ranks.json</x:v>
      </x:c>
    </x:row>
    <x:row r="603" ht="20" customHeight="1">
      <x:c r="A603" s="6" t="str">
        <x:v>24003_4</x:v>
      </x:c>
      <x:c r="B603" s="6" t="str">
        <x:v>BreakDamageAddedRatioBase</x:v>
      </x:c>
      <x:c r="C603" s="6" t="n">
        <x:v>0.35</x:v>
      </x:c>
      <x:c r="D603" s="6" t="str">
        <x:v>击破特攻</x:v>
      </x:c>
      <x:c r="E603" s="6" t="str">
        <x:v>https://raw.githubusercontent.com/Mar-7th/StarRailRes/dbe8cdfcfb0bf657b9fe1cf92d5537f118ccb487/index_new/cn/light_cone_ranks.json</x:v>
      </x:c>
    </x:row>
    <x:row r="604" ht="20" customHeight="1">
      <x:c r="A604" s="6" t="str">
        <x:v>24003_5</x:v>
      </x:c>
      <x:c r="B604" s="6" t="str">
        <x:v>BreakDamageAddedRatioBase</x:v>
      </x:c>
      <x:c r="C604" s="6" t="n">
        <x:v>0.4</x:v>
      </x:c>
      <x:c r="D604" s="6" t="str">
        <x:v>击破特攻</x:v>
      </x:c>
      <x:c r="E604" s="6" t="str">
        <x:v>https://raw.githubusercontent.com/Mar-7th/StarRailRes/dbe8cdfcfb0bf657b9fe1cf92d5537f118ccb487/index_new/cn/light_cone_ranks.json</x:v>
      </x:c>
    </x:row>
    <x:row r="605" ht="20" customHeight="1">
      <x:c r="A605" s="6" t="str">
        <x:v>24004_1</x:v>
      </x:c>
      <x:c r="B605" s="6" t="str">
        <x:v>AttackAddedRatio</x:v>
      </x:c>
      <x:c r="C605" s="6" t="n">
        <x:v>0.08</x:v>
      </x:c>
      <x:c r="D605" s="6" t="str">
        <x:v>攻击力</x:v>
      </x:c>
      <x:c r="E605" s="6" t="str">
        <x:v>https://raw.githubusercontent.com/Mar-7th/StarRailRes/dbe8cdfcfb0bf657b9fe1cf92d5537f118ccb487/index_new/cn/light_cone_ranks.json</x:v>
      </x:c>
    </x:row>
    <x:row r="606" ht="20" customHeight="1">
      <x:c r="A606" s="6" t="str">
        <x:v>24004_2</x:v>
      </x:c>
      <x:c r="B606" s="6" t="str">
        <x:v>AttackAddedRatio</x:v>
      </x:c>
      <x:c r="C606" s="6" t="n">
        <x:v>0.09</x:v>
      </x:c>
      <x:c r="D606" s="6" t="str">
        <x:v>攻击力</x:v>
      </x:c>
      <x:c r="E606" s="6" t="str">
        <x:v>https://raw.githubusercontent.com/Mar-7th/StarRailRes/dbe8cdfcfb0bf657b9fe1cf92d5537f118ccb487/index_new/cn/light_cone_ranks.json</x:v>
      </x:c>
    </x:row>
    <x:row r="607" ht="20" customHeight="1">
      <x:c r="A607" s="6" t="str">
        <x:v>24004_3</x:v>
      </x:c>
      <x:c r="B607" s="6" t="str">
        <x:v>AttackAddedRatio</x:v>
      </x:c>
      <x:c r="C607" s="6" t="n">
        <x:v>0.1</x:v>
      </x:c>
      <x:c r="D607" s="6" t="str">
        <x:v>攻击力</x:v>
      </x:c>
      <x:c r="E607" s="6" t="str">
        <x:v>https://raw.githubusercontent.com/Mar-7th/StarRailRes/dbe8cdfcfb0bf657b9fe1cf92d5537f118ccb487/index_new/cn/light_cone_ranks.json</x:v>
      </x:c>
    </x:row>
    <x:row r="608" ht="20" customHeight="1">
      <x:c r="A608" s="6" t="str">
        <x:v>24004_4</x:v>
      </x:c>
      <x:c r="B608" s="6" t="str">
        <x:v>AttackAddedRatio</x:v>
      </x:c>
      <x:c r="C608" s="6" t="n">
        <x:v>0.11</x:v>
      </x:c>
      <x:c r="D608" s="6" t="str">
        <x:v>攻击力</x:v>
      </x:c>
      <x:c r="E608" s="6" t="str">
        <x:v>https://raw.githubusercontent.com/Mar-7th/StarRailRes/dbe8cdfcfb0bf657b9fe1cf92d5537f118ccb487/index_new/cn/light_cone_ranks.json</x:v>
      </x:c>
    </x:row>
    <x:row r="609" ht="20" customHeight="1">
      <x:c r="A609" s="6" t="str">
        <x:v>24004_5</x:v>
      </x:c>
      <x:c r="B609" s="6" t="str">
        <x:v>AttackAddedRatio</x:v>
      </x:c>
      <x:c r="C609" s="6" t="n">
        <x:v>0.12</x:v>
      </x:c>
      <x:c r="D609" s="6" t="str">
        <x:v>攻击力</x:v>
      </x:c>
      <x:c r="E609" s="6" t="str">
        <x:v>https://raw.githubusercontent.com/Mar-7th/StarRailRes/dbe8cdfcfb0bf657b9fe1cf92d5537f118ccb487/index_new/cn/light_cone_ranks.json</x:v>
      </x:c>
    </x:row>
    <x:row r="610" ht="20" customHeight="1">
      <x:c r="A610" s="6" t="str">
        <x:v>24005_1</x:v>
      </x:c>
      <x:c r="B610" s="6" t="str">
        <x:v>SpeedAddedRatio</x:v>
      </x:c>
      <x:c r="C610" s="6" t="n">
        <x:v>0.06</x:v>
      </x:c>
      <x:c r="D610" s="6" t="str">
        <x:v>速度</x:v>
      </x:c>
      <x:c r="E610" s="6" t="str">
        <x:v>https://raw.githubusercontent.com/Mar-7th/StarRailRes/dbe8cdfcfb0bf657b9fe1cf92d5537f118ccb487/index_new/cn/light_cone_ranks.json</x:v>
      </x:c>
    </x:row>
    <x:row r="611" ht="20" customHeight="1">
      <x:c r="A611" s="6" t="str">
        <x:v>24005_2</x:v>
      </x:c>
      <x:c r="B611" s="6" t="str">
        <x:v>SpeedAddedRatio</x:v>
      </x:c>
      <x:c r="C611" s="6" t="n">
        <x:v>0.075</x:v>
      </x:c>
      <x:c r="D611" s="6" t="str">
        <x:v>速度</x:v>
      </x:c>
      <x:c r="E611" s="6" t="str">
        <x:v>https://raw.githubusercontent.com/Mar-7th/StarRailRes/dbe8cdfcfb0bf657b9fe1cf92d5537f118ccb487/index_new/cn/light_cone_ranks.json</x:v>
      </x:c>
    </x:row>
    <x:row r="612" ht="20" customHeight="1">
      <x:c r="A612" s="6" t="str">
        <x:v>24005_3</x:v>
      </x:c>
      <x:c r="B612" s="6" t="str">
        <x:v>SpeedAddedRatio</x:v>
      </x:c>
      <x:c r="C612" s="6" t="n">
        <x:v>0.09</x:v>
      </x:c>
      <x:c r="D612" s="6" t="str">
        <x:v>速度</x:v>
      </x:c>
      <x:c r="E612" s="6" t="str">
        <x:v>https://raw.githubusercontent.com/Mar-7th/StarRailRes/dbe8cdfcfb0bf657b9fe1cf92d5537f118ccb487/index_new/cn/light_cone_ranks.json</x:v>
      </x:c>
    </x:row>
    <x:row r="613" ht="20" customHeight="1">
      <x:c r="A613" s="6" t="str">
        <x:v>24005_4</x:v>
      </x:c>
      <x:c r="B613" s="6" t="str">
        <x:v>SpeedAddedRatio</x:v>
      </x:c>
      <x:c r="C613" s="6" t="n">
        <x:v>0.105</x:v>
      </x:c>
      <x:c r="D613" s="6" t="str">
        <x:v>速度</x:v>
      </x:c>
      <x:c r="E613" s="6" t="str">
        <x:v>https://raw.githubusercontent.com/Mar-7th/StarRailRes/dbe8cdfcfb0bf657b9fe1cf92d5537f118ccb487/index_new/cn/light_cone_ranks.json</x:v>
      </x:c>
    </x:row>
    <x:row r="614" ht="20" customHeight="1">
      <x:c r="A614" s="6" t="str">
        <x:v>24005_5</x:v>
      </x:c>
      <x:c r="B614" s="6" t="str">
        <x:v>SpeedAddedRatio</x:v>
      </x:c>
      <x:c r="C614" s="6" t="n">
        <x:v>0.12</x:v>
      </x:c>
      <x:c r="D614" s="6" t="str">
        <x:v>速度</x:v>
      </x:c>
      <x:c r="E614" s="6" t="str">
        <x:v>https://raw.githubusercontent.com/Mar-7th/StarRailRes/dbe8cdfcfb0bf657b9fe1cf92d5537f118ccb487/index_new/cn/light_cone_ranks.json</x:v>
      </x:c>
    </x:row>
    <x:row r="615" ht="20" customHeight="1">
      <x:c r="A615" s="6" t="str">
        <x:v>24006_1</x:v>
      </x:c>
      <x:c r="B615" s="6" t="str">
        <x:v>AttackAddedRatio</x:v>
      </x:c>
      <x:c r="C615" s="6" t="n">
        <x:v>0.2</x:v>
      </x:c>
      <x:c r="D615" s="6" t="str">
        <x:v>攻击力</x:v>
      </x:c>
      <x:c r="E615" s="6" t="str">
        <x:v>https://raw.githubusercontent.com/Mar-7th/StarRailRes/dbe8cdfcfb0bf657b9fe1cf92d5537f118ccb487/index_new/cn/light_cone_ranks.json</x:v>
      </x:c>
    </x:row>
    <x:row r="616" ht="20" customHeight="1">
      <x:c r="A616" s="6" t="str">
        <x:v>24006_2</x:v>
      </x:c>
      <x:c r="B616" s="6" t="str">
        <x:v>AttackAddedRatio</x:v>
      </x:c>
      <x:c r="C616" s="6" t="n">
        <x:v>0.25</x:v>
      </x:c>
      <x:c r="D616" s="6" t="str">
        <x:v>攻击力</x:v>
      </x:c>
      <x:c r="E616" s="6" t="str">
        <x:v>https://raw.githubusercontent.com/Mar-7th/StarRailRes/dbe8cdfcfb0bf657b9fe1cf92d5537f118ccb487/index_new/cn/light_cone_ranks.json</x:v>
      </x:c>
    </x:row>
    <x:row r="617" ht="20" customHeight="1">
      <x:c r="A617" s="6" t="str">
        <x:v>24006_3</x:v>
      </x:c>
      <x:c r="B617" s="6" t="str">
        <x:v>AttackAddedRatio</x:v>
      </x:c>
      <x:c r="C617" s="6" t="n">
        <x:v>0.3</x:v>
      </x:c>
      <x:c r="D617" s="6" t="str">
        <x:v>攻击力</x:v>
      </x:c>
      <x:c r="E617" s="6" t="str">
        <x:v>https://raw.githubusercontent.com/Mar-7th/StarRailRes/dbe8cdfcfb0bf657b9fe1cf92d5537f118ccb487/index_new/cn/light_cone_ranks.json</x:v>
      </x:c>
    </x:row>
    <x:row r="618" ht="20" customHeight="1">
      <x:c r="A618" s="6" t="str">
        <x:v>24006_4</x:v>
      </x:c>
      <x:c r="B618" s="6" t="str">
        <x:v>AttackAddedRatio</x:v>
      </x:c>
      <x:c r="C618" s="6" t="n">
        <x:v>0.35</x:v>
      </x:c>
      <x:c r="D618" s="6" t="str">
        <x:v>攻击力</x:v>
      </x:c>
      <x:c r="E618" s="6" t="str">
        <x:v>https://raw.githubusercontent.com/Mar-7th/StarRailRes/dbe8cdfcfb0bf657b9fe1cf92d5537f118ccb487/index_new/cn/light_cone_ranks.json</x:v>
      </x:c>
    </x:row>
    <x:row r="619" ht="20" customHeight="1">
      <x:c r="A619" s="6" t="str">
        <x:v>24006_5</x:v>
      </x:c>
      <x:c r="B619" s="6" t="str">
        <x:v>AttackAddedRatio</x:v>
      </x:c>
      <x:c r="C619" s="6" t="n">
        <x:v>0.4</x:v>
      </x:c>
      <x:c r="D619" s="6" t="str">
        <x:v>攻击力</x:v>
      </x:c>
      <x:c r="E619" s="6" t="str">
        <x:v>https://raw.githubusercontent.com/Mar-7th/StarRailRes/dbe8cdfcfb0bf657b9fe1cf92d5537f118ccb487/index_new/cn/light_cone_ranks.json</x:v>
      </x:c>
    </x:row>
  </x:sheetData>
  <x:pageMargins left="0.7" right="0.7" top="0.75" bottom="0.75" header="0.3" footer="0.3"/>
  <x:tableParts count="1">
    <x:tablePart xmlns:r="http://schemas.openxmlformats.org/officeDocument/2006/relationships" r:id="R8e8778685e514ec9"/>
  </x:tableParts>
</x:worksheet>
</file>

<file path=xl/worksheets/sheet1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24" hidden="0" customWidth="1"/>
    <x:col min="4" max="4" width="17" hidden="0" customWidth="1"/>
    <x:col min="5" max="5" width="24" hidden="0" customWidth="1"/>
    <x:col min="6" max="6" width="64" hidden="0" customWidth="1"/>
    <x:col min="7" max="7" width="17" hidden="0" customWidth="1"/>
    <x:col min="8" max="8" width="17" hidden="0" customWidth="1"/>
    <x:col min="9" max="9" width="28" hidden="0" customWidth="1"/>
  </x:cols>
  <x:sheetData>
    <x:row r="1">
      <x:c r="A1" s="1" t="str">
        <x:v>星魂库</x:v>
      </x:c>
      <x:c r="B1" s="1"/>
      <x:c r="C1" s="1"/>
      <x:c r="D1" s="1"/>
      <x:c r="E1" s="1"/>
      <x:c r="F1" s="1"/>
      <x:c r="G1" s="1"/>
      <x:c r="H1" s="1"/>
      <x:c r="I1" s="1"/>
    </x:row>
    <x:row r="2">
      <x:c r="A2" s="2" t="str">
        <x:v>4.6 数据快照；筛选表头可查找名称与ID。来源列保存逐表网址。</x:v>
      </x:c>
      <x:c r="B2" s="2"/>
      <x:c r="C2" s="2"/>
      <x:c r="D2" s="2"/>
      <x:c r="E2" s="2"/>
      <x:c r="F2" s="2"/>
      <x:c r="G2" s="2"/>
      <x:c r="H2" s="2"/>
      <x:c r="I2" s="2"/>
    </x:row>
    <x:row r="4" ht="28" customHeight="1">
      <x:c r="A4" s="5" t="str">
        <x:v>星魂ID</x:v>
      </x:c>
      <x:c r="B4" s="5" t="str">
        <x:v>角色ID</x:v>
      </x:c>
      <x:c r="C4" s="5" t="str">
        <x:v>角色名称</x:v>
      </x:c>
      <x:c r="D4" s="5" t="str">
        <x:v>阶数</x:v>
      </x:c>
      <x:c r="E4" s="5" t="str">
        <x:v>名称</x:v>
      </x:c>
      <x:c r="F4" s="5" t="str">
        <x:v>效果全文</x:v>
      </x:c>
      <x:c r="G4" s="5" t="str">
        <x:v>技能等级变化</x:v>
      </x:c>
      <x:c r="H4" s="5" t="str">
        <x:v>计算接入</x:v>
      </x:c>
      <x:c r="I4" s="5" t="str">
        <x:v>来源</x:v>
      </x:c>
    </x:row>
    <x:row r="5" ht="20" customHeight="1">
      <x:c r="A5" s="6" t="str">
        <x:v>100101</x:v>
      </x:c>
      <x:c r="B5" s="6" t="str">
        <x:v>1001</x:v>
      </x:c>
      <x:c r="C5" s="6" t="str">
        <x:v>三月七（存护）</x:v>
      </x:c>
      <x:c r="D5" s="6" t="n">
        <x:v>1</x:v>
      </x:c>
      <x:c r="E5" s="6" t="str">
        <x:v>记忆中的你</x:v>
      </x:c>
      <x:c r="F5" s="7" t="str">
        <x:v>终结技每冻结1个目标，为三月七恢复6点能量。</x:v>
      </x:c>
      <x:c r="G5" s="6" t="str">
        <x:v>[]</x:v>
      </x:c>
      <x:c r="H5" s="6" t="str">
        <x:v>技能等级自动；条件效果在条件增益填写</x:v>
      </x:c>
      <x:c r="I5" s="6" t="str">
        <x:v>https://raw.githubusercontent.com/Mar-7th/StarRailRes/dbe8cdfcfb0bf657b9fe1cf92d5537f118ccb487/index_new/cn/character_ranks.json</x:v>
      </x:c>
    </x:row>
    <x:row r="6" ht="38" customHeight="1">
      <x:c r="A6" s="6" t="str">
        <x:v>100102</x:v>
      </x:c>
      <x:c r="B6" s="6" t="str">
        <x:v>1001</x:v>
      </x:c>
      <x:c r="C6" s="6" t="str">
        <x:v>三月七（存护）</x:v>
      </x:c>
      <x:c r="D6" s="6" t="n">
        <x:v>2</x:v>
      </x:c>
      <x:c r="E6" s="6" t="str">
        <x:v>记忆中的它</x:v>
      </x:c>
      <x:c r="F6" s="7" t="str">
        <x:v>进入战斗时，为当前生命值百分比最低的我方目标提供等同于三月七24%防御力+320的护盾，持续3回合。</x:v>
      </x:c>
      <x:c r="G6" s="6" t="str">
        <x:v>[]</x:v>
      </x:c>
      <x:c r="H6" s="6" t="str">
        <x:v>技能等级自动；条件效果在条件增益填写</x:v>
      </x:c>
      <x:c r="I6" s="6" t="str">
        <x:v>https://raw.githubusercontent.com/Mar-7th/StarRailRes/dbe8cdfcfb0bf657b9fe1cf92d5537f118ccb487/index_new/cn/character_ranks.json</x:v>
      </x:c>
    </x:row>
    <x:row r="7" ht="20" customHeight="1">
      <x:c r="A7" s="6" t="str">
        <x:v>100103</x:v>
      </x:c>
      <x:c r="B7" s="6" t="str">
        <x:v>1001</x:v>
      </x:c>
      <x:c r="C7" s="6" t="str">
        <x:v>三月七（存护）</x:v>
      </x:c>
      <x:c r="D7" s="6" t="n">
        <x:v>3</x:v>
      </x:c>
      <x:c r="E7" s="6" t="str">
        <x:v>记忆中的一切</x:v>
      </x:c>
      <x:c r="F7" s="7" t="str">
        <x:v>终结技等级+2，最多不超过15级；普攻等级+1，最多不超过10级。</x:v>
      </x:c>
      <x:c r="G7" s="6" t="str">
        <x:v>[{"id": "100103", "num": 2}, {"id": "100101", "num": 1}]</x:v>
      </x:c>
      <x:c r="H7" s="6" t="str">
        <x:v>技能等级自动；条件效果在条件增益填写</x:v>
      </x:c>
      <x:c r="I7" s="6" t="str">
        <x:v>https://raw.githubusercontent.com/Mar-7th/StarRailRes/dbe8cdfcfb0bf657b9fe1cf92d5537f118ccb487/index_new/cn/character_ranks.json</x:v>
      </x:c>
    </x:row>
    <x:row r="8" ht="38" customHeight="1">
      <x:c r="A8" s="6" t="str">
        <x:v>100104</x:v>
      </x:c>
      <x:c r="B8" s="6" t="str">
        <x:v>1001</x:v>
      </x:c>
      <x:c r="C8" s="6" t="str">
        <x:v>三月七（存护）</x:v>
      </x:c>
      <x:c r="D8" s="6" t="n">
        <x:v>4</x:v>
      </x:c>
      <x:c r="E8" s="6" t="str">
        <x:v>不愿再失去</x:v>
      </x:c>
      <x:c r="F8" s="7" t="str">
        <x:v>天赋的反击效果每回合可触发的次数增加1次。使反击造成的伤害值提高，提高数值等同于三月七防御力的30%。</x:v>
      </x:c>
      <x:c r="G8" s="6" t="str">
        <x:v>[]</x:v>
      </x:c>
      <x:c r="H8" s="6" t="str">
        <x:v>技能等级自动；条件效果在条件增益填写</x:v>
      </x:c>
      <x:c r="I8" s="6" t="str">
        <x:v>https://raw.githubusercontent.com/Mar-7th/StarRailRes/dbe8cdfcfb0bf657b9fe1cf92d5537f118ccb487/index_new/cn/character_ranks.json</x:v>
      </x:c>
    </x:row>
    <x:row r="9" ht="20" customHeight="1">
      <x:c r="A9" s="6" t="str">
        <x:v>100105</x:v>
      </x:c>
      <x:c r="B9" s="6" t="str">
        <x:v>1001</x:v>
      </x:c>
      <x:c r="C9" s="6" t="str">
        <x:v>三月七（存护）</x:v>
      </x:c>
      <x:c r="D9" s="6" t="n">
        <x:v>5</x:v>
      </x:c>
      <x:c r="E9" s="6" t="str">
        <x:v>不想再忘却</x:v>
      </x:c>
      <x:c r="F9" s="7" t="str">
        <x:v>战技等级+2，最多不超过15级；天赋等级+2，最多不超过15级。</x:v>
      </x:c>
      <x:c r="G9" s="6" t="str">
        <x:v>[{"id": "100102", "num": 2}, {"id": "100104", "num": 2}]</x:v>
      </x:c>
      <x:c r="H9" s="6" t="str">
        <x:v>技能等级自动；条件效果在条件增益填写</x:v>
      </x:c>
      <x:c r="I9" s="6" t="str">
        <x:v>https://raw.githubusercontent.com/Mar-7th/StarRailRes/dbe8cdfcfb0bf657b9fe1cf92d5537f118ccb487/index_new/cn/character_ranks.json</x:v>
      </x:c>
    </x:row>
    <x:row r="10" ht="20" customHeight="1">
      <x:c r="A10" s="6" t="str">
        <x:v>100106</x:v>
      </x:c>
      <x:c r="B10" s="6" t="str">
        <x:v>1001</x:v>
      </x:c>
      <x:c r="C10" s="6" t="str">
        <x:v>三月七（存护）</x:v>
      </x:c>
      <x:c r="D10" s="6" t="n">
        <x:v>6</x:v>
      </x:c>
      <x:c r="E10" s="6" t="str">
        <x:v>就这样，一直…</x:v>
      </x:c>
      <x:c r="F10" s="7" t="str">
        <x:v>在战技提供的护盾保护下的我方目标，每回合开始时回复等同于各自4%生命上限+106的生命值。</x:v>
      </x:c>
      <x:c r="G10" s="6" t="str">
        <x:v>[]</x:v>
      </x:c>
      <x:c r="H10" s="6" t="str">
        <x:v>技能等级自动；条件效果在条件增益填写</x:v>
      </x:c>
      <x:c r="I10" s="6" t="str">
        <x:v>https://raw.githubusercontent.com/Mar-7th/StarRailRes/dbe8cdfcfb0bf657b9fe1cf92d5537f118ccb487/index_new/cn/character_ranks.json</x:v>
      </x:c>
    </x:row>
    <x:row r="11" ht="20" customHeight="1">
      <x:c r="A11" s="6" t="str">
        <x:v>100201</x:v>
      </x:c>
      <x:c r="B11" s="6" t="str">
        <x:v>1002</x:v>
      </x:c>
      <x:c r="C11" s="6" t="str">
        <x:v>丹恒</x:v>
      </x:c>
      <x:c r="D11" s="6" t="n">
        <x:v>1</x:v>
      </x:c>
      <x:c r="E11" s="6" t="str">
        <x:v>穷高极天，亢盈难久</x:v>
      </x:c>
      <x:c r="F11" s="7" t="str">
        <x:v>当击中的敌方目标当前生命值百分比大于等于50%时，暴击率提高12%。</x:v>
      </x:c>
      <x:c r="G11" s="6" t="str">
        <x:v>[]</x:v>
      </x:c>
      <x:c r="H11" s="6" t="str">
        <x:v>技能等级自动；条件效果在条件增益填写</x:v>
      </x:c>
      <x:c r="I11" s="6" t="str">
        <x:v>https://raw.githubusercontent.com/Mar-7th/StarRailRes/dbe8cdfcfb0bf657b9fe1cf92d5537f118ccb487/index_new/cn/character_ranks.json</x:v>
      </x:c>
    </x:row>
    <x:row r="12" ht="20" customHeight="1">
      <x:c r="A12" s="6" t="str">
        <x:v>100202</x:v>
      </x:c>
      <x:c r="B12" s="6" t="str">
        <x:v>1002</x:v>
      </x:c>
      <x:c r="C12" s="6" t="str">
        <x:v>丹恒</x:v>
      </x:c>
      <x:c r="D12" s="6" t="n">
        <x:v>2</x:v>
      </x:c>
      <x:c r="E12" s="6" t="str">
        <x:v>威制八毒，灭却炎烟</x:v>
      </x:c>
      <x:c r="F12" s="7" t="str">
        <x:v>天赋的冷却时间减少1回合。</x:v>
      </x:c>
      <x:c r="G12" s="6" t="str">
        <x:v>[]</x:v>
      </x:c>
      <x:c r="H12" s="6" t="str">
        <x:v>技能等级自动；条件效果在条件增益填写</x:v>
      </x:c>
      <x:c r="I12" s="6" t="str">
        <x:v>https://raw.githubusercontent.com/Mar-7th/StarRailRes/dbe8cdfcfb0bf657b9fe1cf92d5537f118ccb487/index_new/cn/character_ranks.json</x:v>
      </x:c>
    </x:row>
    <x:row r="13" ht="20" customHeight="1">
      <x:c r="A13" s="6" t="str">
        <x:v>100203</x:v>
      </x:c>
      <x:c r="B13" s="6" t="str">
        <x:v>1002</x:v>
      </x:c>
      <x:c r="C13" s="6" t="str">
        <x:v>丹恒</x:v>
      </x:c>
      <x:c r="D13" s="6" t="n">
        <x:v>3</x:v>
      </x:c>
      <x:c r="E13" s="6" t="str">
        <x:v>幽明变化，自在蟠跃</x:v>
      </x:c>
      <x:c r="F13" s="7" t="str">
        <x:v>战技等级+2，最多不超过15级；普攻等级+1，最多不超过10级。</x:v>
      </x:c>
      <x:c r="G13" s="6" t="str">
        <x:v>[{"id": "100202", "num": 2}, {"id": "100201", "num": 1}]</x:v>
      </x:c>
      <x:c r="H13" s="6" t="str">
        <x:v>技能等级自动；条件效果在条件增益填写</x:v>
      </x:c>
      <x:c r="I13" s="6" t="str">
        <x:v>https://raw.githubusercontent.com/Mar-7th/StarRailRes/dbe8cdfcfb0bf657b9fe1cf92d5537f118ccb487/index_new/cn/character_ranks.json</x:v>
      </x:c>
    </x:row>
    <x:row r="14" ht="20" customHeight="1">
      <x:c r="A14" s="6" t="str">
        <x:v>100204</x:v>
      </x:c>
      <x:c r="B14" s="6" t="str">
        <x:v>1002</x:v>
      </x:c>
      <x:c r="C14" s="6" t="str">
        <x:v>丹恒</x:v>
      </x:c>
      <x:c r="D14" s="6" t="n">
        <x:v>4</x:v>
      </x:c>
      <x:c r="E14" s="6" t="str">
        <x:v>奋迅三昧，如日空居</x:v>
      </x:c>
      <x:c r="F14" s="7" t="str">
        <x:v>施放终结技消灭敌方目标时，丹恒立即行动。</x:v>
      </x:c>
      <x:c r="G14" s="6" t="str">
        <x:v>[]</x:v>
      </x:c>
      <x:c r="H14" s="6" t="str">
        <x:v>技能等级自动；条件效果在条件增益填写</x:v>
      </x:c>
      <x:c r="I14" s="6" t="str">
        <x:v>https://raw.githubusercontent.com/Mar-7th/StarRailRes/dbe8cdfcfb0bf657b9fe1cf92d5537f118ccb487/index_new/cn/character_ranks.json</x:v>
      </x:c>
    </x:row>
    <x:row r="15" ht="20" customHeight="1">
      <x:c r="A15" s="6" t="str">
        <x:v>100205</x:v>
      </x:c>
      <x:c r="B15" s="6" t="str">
        <x:v>1002</x:v>
      </x:c>
      <x:c r="C15" s="6" t="str">
        <x:v>丹恒</x:v>
      </x:c>
      <x:c r="D15" s="6" t="n">
        <x:v>5</x:v>
      </x:c>
      <x:c r="E15" s="6" t="str">
        <x:v>一渧天水，六虚洪流</x:v>
      </x:c>
      <x:c r="F15" s="7" t="str">
        <x:v>终结技等级+2，最多不超过15级；天赋等级+2，最多不超过15级。</x:v>
      </x:c>
      <x:c r="G15" s="6" t="str">
        <x:v>[{"id": "100203", "num": 2}, {"id": "100204", "num": 2}]</x:v>
      </x:c>
      <x:c r="H15" s="6" t="str">
        <x:v>技能等级自动；条件效果在条件增益填写</x:v>
      </x:c>
      <x:c r="I15" s="6" t="str">
        <x:v>https://raw.githubusercontent.com/Mar-7th/StarRailRes/dbe8cdfcfb0bf657b9fe1cf92d5537f118ccb487/index_new/cn/character_ranks.json</x:v>
      </x:c>
    </x:row>
    <x:row r="16" ht="20" customHeight="1">
      <x:c r="A16" s="6" t="str">
        <x:v>100206</x:v>
      </x:c>
      <x:c r="B16" s="6" t="str">
        <x:v>1002</x:v>
      </x:c>
      <x:c r="C16" s="6" t="str">
        <x:v>丹恒</x:v>
      </x:c>
      <x:c r="D16" s="6" t="n">
        <x:v>6</x:v>
      </x:c>
      <x:c r="E16" s="6" t="str">
        <x:v>须绳缚身，沉潜勿用</x:v>
      </x:c>
      <x:c r="F16" s="7" t="str">
        <x:v>战技触发的减速状态使目标的速度额外降低8%。</x:v>
      </x:c>
      <x:c r="G16" s="6" t="str">
        <x:v>[]</x:v>
      </x:c>
      <x:c r="H16" s="6" t="str">
        <x:v>技能等级自动；条件效果在条件增益填写</x:v>
      </x:c>
      <x:c r="I16" s="6" t="str">
        <x:v>https://raw.githubusercontent.com/Mar-7th/StarRailRes/dbe8cdfcfb0bf657b9fe1cf92d5537f118ccb487/index_new/cn/character_ranks.json</x:v>
      </x:c>
    </x:row>
    <x:row r="17" ht="20" customHeight="1">
      <x:c r="A17" s="6" t="str">
        <x:v>100301</x:v>
      </x:c>
      <x:c r="B17" s="6" t="str">
        <x:v>1003</x:v>
      </x:c>
      <x:c r="C17" s="6" t="str">
        <x:v>姬子</x:v>
      </x:c>
      <x:c r="D17" s="6" t="n">
        <x:v>1</x:v>
      </x:c>
      <x:c r="E17" s="6" t="str">
        <x:v>童年</x:v>
      </x:c>
      <x:c r="F17" s="7" t="str">
        <x:v>【乘胜追击】触发后，姬子的速度提高20%，持续2回合。</x:v>
      </x:c>
      <x:c r="G17" s="6" t="str">
        <x:v>[]</x:v>
      </x:c>
      <x:c r="H17" s="6" t="str">
        <x:v>技能等级自动；条件效果在条件增益填写</x:v>
      </x:c>
      <x:c r="I17" s="6" t="str">
        <x:v>https://raw.githubusercontent.com/Mar-7th/StarRailRes/dbe8cdfcfb0bf657b9fe1cf92d5537f118ccb487/index_new/cn/character_ranks.json</x:v>
      </x:c>
    </x:row>
    <x:row r="18" ht="20" customHeight="1">
      <x:c r="A18" s="6" t="str">
        <x:v>100302</x:v>
      </x:c>
      <x:c r="B18" s="6" t="str">
        <x:v>1003</x:v>
      </x:c>
      <x:c r="C18" s="6" t="str">
        <x:v>姬子</x:v>
      </x:c>
      <x:c r="D18" s="6" t="n">
        <x:v>2</x:v>
      </x:c>
      <x:c r="E18" s="6" t="str">
        <x:v>邂逅</x:v>
      </x:c>
      <x:c r="F18" s="7" t="str">
        <x:v>对当前生命值百分比小于等于50%的敌方目标造成的伤害提高15%。</x:v>
      </x:c>
      <x:c r="G18" s="6" t="str">
        <x:v>[]</x:v>
      </x:c>
      <x:c r="H18" s="6" t="str">
        <x:v>技能等级自动；条件效果在条件增益填写</x:v>
      </x:c>
      <x:c r="I18" s="6" t="str">
        <x:v>https://raw.githubusercontent.com/Mar-7th/StarRailRes/dbe8cdfcfb0bf657b9fe1cf92d5537f118ccb487/index_new/cn/character_ranks.json</x:v>
      </x:c>
    </x:row>
    <x:row r="19" ht="20" customHeight="1">
      <x:c r="A19" s="6" t="str">
        <x:v>100303</x:v>
      </x:c>
      <x:c r="B19" s="6" t="str">
        <x:v>1003</x:v>
      </x:c>
      <x:c r="C19" s="6" t="str">
        <x:v>姬子</x:v>
      </x:c>
      <x:c r="D19" s="6" t="n">
        <x:v>3</x:v>
      </x:c>
      <x:c r="E19" s="6" t="str">
        <x:v>自我</x:v>
      </x:c>
      <x:c r="F19" s="7" t="str">
        <x:v>战技等级+2，最多不超过15级；普攻等级+1，最多不超过10级。</x:v>
      </x:c>
      <x:c r="G19" s="6" t="str">
        <x:v>[{"id": "100302", "num": 2}, {"id": "100301", "num": 1}]</x:v>
      </x:c>
      <x:c r="H19" s="6" t="str">
        <x:v>技能等级自动；条件效果在条件增益填写</x:v>
      </x:c>
      <x:c r="I19" s="6" t="str">
        <x:v>https://raw.githubusercontent.com/Mar-7th/StarRailRes/dbe8cdfcfb0bf657b9fe1cf92d5537f118ccb487/index_new/cn/character_ranks.json</x:v>
      </x:c>
    </x:row>
    <x:row r="20" ht="20" customHeight="1">
      <x:c r="A20" s="6" t="str">
        <x:v>100304</x:v>
      </x:c>
      <x:c r="B20" s="6" t="str">
        <x:v>1003</x:v>
      </x:c>
      <x:c r="C20" s="6" t="str">
        <x:v>姬子</x:v>
      </x:c>
      <x:c r="D20" s="6" t="n">
        <x:v>4</x:v>
      </x:c>
      <x:c r="E20" s="6" t="str">
        <x:v>投入</x:v>
      </x:c>
      <x:c r="F20" s="7" t="str">
        <x:v>施放战技对敌方目标造成弱点击破时，姬子额外获得1点充能。</x:v>
      </x:c>
      <x:c r="G20" s="6" t="str">
        <x:v>[]</x:v>
      </x:c>
      <x:c r="H20" s="6" t="str">
        <x:v>技能等级自动；条件效果在条件增益填写</x:v>
      </x:c>
      <x:c r="I20" s="6" t="str">
        <x:v>https://raw.githubusercontent.com/Mar-7th/StarRailRes/dbe8cdfcfb0bf657b9fe1cf92d5537f118ccb487/index_new/cn/character_ranks.json</x:v>
      </x:c>
    </x:row>
    <x:row r="21" ht="20" customHeight="1">
      <x:c r="A21" s="6" t="str">
        <x:v>100305</x:v>
      </x:c>
      <x:c r="B21" s="6" t="str">
        <x:v>1003</x:v>
      </x:c>
      <x:c r="C21" s="6" t="str">
        <x:v>姬子</x:v>
      </x:c>
      <x:c r="D21" s="6" t="n">
        <x:v>5</x:v>
      </x:c>
      <x:c r="E21" s="6" t="str">
        <x:v>梦想</x:v>
      </x:c>
      <x:c r="F21" s="7" t="str">
        <x:v>终结技等级+2，最多不超过15级；天赋等级+2，最多不超过15级。</x:v>
      </x:c>
      <x:c r="G21" s="6" t="str">
        <x:v>[{"id": "100303", "num": 2}, {"id": "100304", "num": 2}]</x:v>
      </x:c>
      <x:c r="H21" s="6" t="str">
        <x:v>技能等级自动；条件效果在条件增益填写</x:v>
      </x:c>
      <x:c r="I21" s="6" t="str">
        <x:v>https://raw.githubusercontent.com/Mar-7th/StarRailRes/dbe8cdfcfb0bf657b9fe1cf92d5537f118ccb487/index_new/cn/character_ranks.json</x:v>
      </x:c>
    </x:row>
    <x:row r="22" ht="20" customHeight="1">
      <x:c r="A22" s="6" t="str">
        <x:v>100306</x:v>
      </x:c>
      <x:c r="B22" s="6" t="str">
        <x:v>1003</x:v>
      </x:c>
      <x:c r="C22" s="6" t="str">
        <x:v>姬子</x:v>
      </x:c>
      <x:c r="D22" s="6" t="n">
        <x:v>6</x:v>
      </x:c>
      <x:c r="E22" s="6" t="str">
        <x:v>开拓！</x:v>
      </x:c>
      <x:c r="F22" s="7" t="str">
        <x:v>终结技额外造成2次伤害，对随机敌方单体各造成等同于原伤害40%的火属性伤害。</x:v>
      </x:c>
      <x:c r="G22" s="6" t="str">
        <x:v>[]</x:v>
      </x:c>
      <x:c r="H22" s="6" t="str">
        <x:v>技能等级自动；条件效果在条件增益填写</x:v>
      </x:c>
      <x:c r="I22" s="6" t="str">
        <x:v>https://raw.githubusercontent.com/Mar-7th/StarRailRes/dbe8cdfcfb0bf657b9fe1cf92d5537f118ccb487/index_new/cn/character_ranks.json</x:v>
      </x:c>
    </x:row>
    <x:row r="23" ht="53" customHeight="1">
      <x:c r="A23" s="6" t="str">
        <x:v>100401</x:v>
      </x:c>
      <x:c r="B23" s="6" t="str">
        <x:v>1004</x:v>
      </x:c>
      <x:c r="C23" s="6" t="str">
        <x:v>瓦尔特</x:v>
      </x:c>
      <x:c r="D23" s="6" t="n">
        <x:v>1</x:v>
      </x:c>
      <x:c r="E23" s="6" t="str">
        <x:v>名的传承</x:v>
      </x:c>
      <x:c r="F23" s="7" t="str">
        <x:v>施放终结技后，瓦尔特获得强化，在随后2次施放普攻或战技时额外对敌方目标造成1次附加伤害。施放普攻造成的附加伤害等同于普攻伤害倍率的50%，施放战技造成的附加伤害等同于战技伤害倍率的80%。</x:v>
      </x:c>
      <x:c r="G23" s="6" t="str">
        <x:v>[]</x:v>
      </x:c>
      <x:c r="H23" s="6" t="str">
        <x:v>技能等级自动；条件效果在条件增益填写</x:v>
      </x:c>
      <x:c r="I23" s="6" t="str">
        <x:v>https://raw.githubusercontent.com/Mar-7th/StarRailRes/dbe8cdfcfb0bf657b9fe1cf92d5537f118ccb487/index_new/cn/character_ranks.json</x:v>
      </x:c>
    </x:row>
    <x:row r="24" ht="20" customHeight="1">
      <x:c r="A24" s="6" t="str">
        <x:v>100402</x:v>
      </x:c>
      <x:c r="B24" s="6" t="str">
        <x:v>1004</x:v>
      </x:c>
      <x:c r="C24" s="6" t="str">
        <x:v>瓦尔特</x:v>
      </x:c>
      <x:c r="D24" s="6" t="n">
        <x:v>2</x:v>
      </x:c>
      <x:c r="E24" s="6" t="str">
        <x:v>星的凝聚</x:v>
      </x:c>
      <x:c r="F24" s="7" t="str">
        <x:v>触发天赋时，瓦尔特恢复3点能量。</x:v>
      </x:c>
      <x:c r="G24" s="6" t="str">
        <x:v>[]</x:v>
      </x:c>
      <x:c r="H24" s="6" t="str">
        <x:v>技能等级自动；条件效果在条件增益填写</x:v>
      </x:c>
      <x:c r="I24" s="6" t="str">
        <x:v>https://raw.githubusercontent.com/Mar-7th/StarRailRes/dbe8cdfcfb0bf657b9fe1cf92d5537f118ccb487/index_new/cn/character_ranks.json</x:v>
      </x:c>
    </x:row>
    <x:row r="25" ht="20" customHeight="1">
      <x:c r="A25" s="6" t="str">
        <x:v>100403</x:v>
      </x:c>
      <x:c r="B25" s="6" t="str">
        <x:v>1004</x:v>
      </x:c>
      <x:c r="C25" s="6" t="str">
        <x:v>瓦尔特</x:v>
      </x:c>
      <x:c r="D25" s="6" t="n">
        <x:v>3</x:v>
      </x:c>
      <x:c r="E25" s="6" t="str">
        <x:v>和平的祈愿</x:v>
      </x:c>
      <x:c r="F25" s="7" t="str">
        <x:v>战技等级+2，最多不超过15级；普攻等级+1，最多不超过10级。</x:v>
      </x:c>
      <x:c r="G25" s="6" t="str">
        <x:v>[{"id": "100402", "num": 2}, {"id": "100401", "num": 1}]</x:v>
      </x:c>
      <x:c r="H25" s="6" t="str">
        <x:v>技能等级自动；条件效果在条件增益填写</x:v>
      </x:c>
      <x:c r="I25" s="6" t="str">
        <x:v>https://raw.githubusercontent.com/Mar-7th/StarRailRes/dbe8cdfcfb0bf657b9fe1cf92d5537f118ccb487/index_new/cn/character_ranks.json</x:v>
      </x:c>
    </x:row>
    <x:row r="26" ht="20" customHeight="1">
      <x:c r="A26" s="6" t="str">
        <x:v>100404</x:v>
      </x:c>
      <x:c r="B26" s="6" t="str">
        <x:v>1004</x:v>
      </x:c>
      <x:c r="C26" s="6" t="str">
        <x:v>瓦尔特</x:v>
      </x:c>
      <x:c r="D26" s="6" t="n">
        <x:v>4</x:v>
      </x:c>
      <x:c r="E26" s="6" t="str">
        <x:v>义的名号</x:v>
      </x:c>
      <x:c r="F26" s="7" t="str">
        <x:v>施放战技时，使受到攻击的敌方目标速度降低的基础概率提高35%。</x:v>
      </x:c>
      <x:c r="G26" s="6" t="str">
        <x:v>[]</x:v>
      </x:c>
      <x:c r="H26" s="6" t="str">
        <x:v>技能等级自动；条件效果在条件增益填写</x:v>
      </x:c>
      <x:c r="I26" s="6" t="str">
        <x:v>https://raw.githubusercontent.com/Mar-7th/StarRailRes/dbe8cdfcfb0bf657b9fe1cf92d5537f118ccb487/index_new/cn/character_ranks.json</x:v>
      </x:c>
    </x:row>
    <x:row r="27" ht="20" customHeight="1">
      <x:c r="A27" s="6" t="str">
        <x:v>100405</x:v>
      </x:c>
      <x:c r="B27" s="6" t="str">
        <x:v>1004</x:v>
      </x:c>
      <x:c r="C27" s="6" t="str">
        <x:v>瓦尔特</x:v>
      </x:c>
      <x:c r="D27" s="6" t="n">
        <x:v>5</x:v>
      </x:c>
      <x:c r="E27" s="6" t="str">
        <x:v>善的力量</x:v>
      </x:c>
      <x:c r="F27" s="7" t="str">
        <x:v>终结技等级+2，最多不超过15级；天赋等级+2，最多不超过15级。</x:v>
      </x:c>
      <x:c r="G27" s="6" t="str">
        <x:v>[{"id": "100403", "num": 2}, {"id": "100404", "num": 2}]</x:v>
      </x:c>
      <x:c r="H27" s="6" t="str">
        <x:v>技能等级自动；条件效果在条件增益填写</x:v>
      </x:c>
      <x:c r="I27" s="6" t="str">
        <x:v>https://raw.githubusercontent.com/Mar-7th/StarRailRes/dbe8cdfcfb0bf657b9fe1cf92d5537f118ccb487/index_new/cn/character_ranks.json</x:v>
      </x:c>
    </x:row>
    <x:row r="28" ht="20" customHeight="1">
      <x:c r="A28" s="6" t="str">
        <x:v>100406</x:v>
      </x:c>
      <x:c r="B28" s="6" t="str">
        <x:v>1004</x:v>
      </x:c>
      <x:c r="C28" s="6" t="str">
        <x:v>瓦尔特</x:v>
      </x:c>
      <x:c r="D28" s="6" t="n">
        <x:v>6</x:v>
      </x:c>
      <x:c r="E28" s="6" t="str">
        <x:v>光明的未来</x:v>
      </x:c>
      <x:c r="F28" s="7" t="str">
        <x:v>施放战技时，对随机敌方单体额外造成1次伤害。</x:v>
      </x:c>
      <x:c r="G28" s="6" t="str">
        <x:v>[]</x:v>
      </x:c>
      <x:c r="H28" s="6" t="str">
        <x:v>技能等级自动；条件效果在条件增益填写</x:v>
      </x:c>
      <x:c r="I28" s="6" t="str">
        <x:v>https://raw.githubusercontent.com/Mar-7th/StarRailRes/dbe8cdfcfb0bf657b9fe1cf92d5537f118ccb487/index_new/cn/character_ranks.json</x:v>
      </x:c>
    </x:row>
    <x:row r="29" ht="20" customHeight="1">
      <x:c r="A29" s="6" t="str">
        <x:v>100501</x:v>
      </x:c>
      <x:c r="B29" s="6" t="str">
        <x:v>1005</x:v>
      </x:c>
      <x:c r="C29" s="6" t="str">
        <x:v>卡芙卡</x:v>
      </x:c>
      <x:c r="D29" s="6" t="n">
        <x:v>1</x:v>
      </x:c>
      <x:c r="E29" s="6" t="str">
        <x:v>无穷动！无穷</x:v>
      </x:c>
      <x:c r="F29" s="7" t="str">
        <x:v>天赋触发追加攻击时，有100%的基础概率使目标受到的持续伤害提高30%，持续2回合。</x:v>
      </x:c>
      <x:c r="G29" s="6" t="str">
        <x:v>[]</x:v>
      </x:c>
      <x:c r="H29" s="6" t="str">
        <x:v>技能等级自动；条件效果在条件增益填写</x:v>
      </x:c>
      <x:c r="I29" s="6" t="str">
        <x:v>https://raw.githubusercontent.com/Mar-7th/StarRailRes/dbe8cdfcfb0bf657b9fe1cf92d5537f118ccb487/index_new/cn/character_ranks.json</x:v>
      </x:c>
    </x:row>
    <x:row r="30" ht="20" customHeight="1">
      <x:c r="A30" s="6" t="str">
        <x:v>100502</x:v>
      </x:c>
      <x:c r="B30" s="6" t="str">
        <x:v>1005</x:v>
      </x:c>
      <x:c r="C30" s="6" t="str">
        <x:v>卡芙卡</x:v>
      </x:c>
      <x:c r="D30" s="6" t="n">
        <x:v>2</x:v>
      </x:c>
      <x:c r="E30" s="6" t="str">
        <x:v>狂想者，呜咽</x:v>
      </x:c>
      <x:c r="F30" s="7" t="str">
        <x:v>卡芙卡在场时，我方全体造成的持续伤害提高25%。</x:v>
      </x:c>
      <x:c r="G30" s="6" t="str">
        <x:v>[]</x:v>
      </x:c>
      <x:c r="H30" s="6" t="str">
        <x:v>技能等级自动；条件效果在条件增益填写</x:v>
      </x:c>
      <x:c r="I30" s="6" t="str">
        <x:v>https://raw.githubusercontent.com/Mar-7th/StarRailRes/dbe8cdfcfb0bf657b9fe1cf92d5537f118ccb487/index_new/cn/character_ranks.json</x:v>
      </x:c>
    </x:row>
    <x:row r="31" ht="20" customHeight="1">
      <x:c r="A31" s="6" t="str">
        <x:v>100503</x:v>
      </x:c>
      <x:c r="B31" s="6" t="str">
        <x:v>1005</x:v>
      </x:c>
      <x:c r="C31" s="6" t="str">
        <x:v>卡芙卡</x:v>
      </x:c>
      <x:c r="D31" s="6" t="n">
        <x:v>3</x:v>
      </x:c>
      <x:c r="E31" s="6" t="str">
        <x:v>我赞美，即兴</x:v>
      </x:c>
      <x:c r="F31" s="7" t="str">
        <x:v>战技等级+2，最多不超过15级；普攻等级+1，最多不超过10级。</x:v>
      </x:c>
      <x:c r="G31" s="6" t="str">
        <x:v>[{"id": "100502", "num": 2}, {"id": "100501", "num": 1}]</x:v>
      </x:c>
      <x:c r="H31" s="6" t="str">
        <x:v>技能等级自动；条件效果在条件增益填写</x:v>
      </x:c>
      <x:c r="I31" s="6" t="str">
        <x:v>https://raw.githubusercontent.com/Mar-7th/StarRailRes/dbe8cdfcfb0bf657b9fe1cf92d5537f118ccb487/index_new/cn/character_ranks.json</x:v>
      </x:c>
    </x:row>
    <x:row r="32" ht="20" customHeight="1">
      <x:c r="A32" s="6" t="str">
        <x:v>100504</x:v>
      </x:c>
      <x:c r="B32" s="6" t="str">
        <x:v>1005</x:v>
      </x:c>
      <x:c r="C32" s="6" t="str">
        <x:v>卡芙卡</x:v>
      </x:c>
      <x:c r="D32" s="6" t="n">
        <x:v>4</x:v>
      </x:c>
      <x:c r="E32" s="6" t="str">
        <x:v>把宣叙呈献给</x:v>
      </x:c>
      <x:c r="F32" s="7" t="str">
        <x:v>当敌方目标承受的由卡芙卡造成的触电状态产生伤害时，额外为卡芙卡恢复2点能量。</x:v>
      </x:c>
      <x:c r="G32" s="6" t="str">
        <x:v>[]</x:v>
      </x:c>
      <x:c r="H32" s="6" t="str">
        <x:v>技能等级自动；条件效果在条件增益填写</x:v>
      </x:c>
      <x:c r="I32" s="6" t="str">
        <x:v>https://raw.githubusercontent.com/Mar-7th/StarRailRes/dbe8cdfcfb0bf657b9fe1cf92d5537f118ccb487/index_new/cn/character_ranks.json</x:v>
      </x:c>
    </x:row>
    <x:row r="33" ht="20" customHeight="1">
      <x:c r="A33" s="6" t="str">
        <x:v>100505</x:v>
      </x:c>
      <x:c r="B33" s="6" t="str">
        <x:v>1005</x:v>
      </x:c>
      <x:c r="C33" s="6" t="str">
        <x:v>卡芙卡</x:v>
      </x:c>
      <x:c r="D33" s="6" t="n">
        <x:v>5</x:v>
      </x:c>
      <x:c r="E33" s="6" t="str">
        <x:v>只有今晚奏鸣</x:v>
      </x:c>
      <x:c r="F33" s="7" t="str">
        <x:v>终结技等级+2，最多不超过15级；天赋等级+2，最多不超过15级。</x:v>
      </x:c>
      <x:c r="G33" s="6" t="str">
        <x:v>[{"id": "100503", "num": 2}, {"id": "100504", "num": 2}]</x:v>
      </x:c>
      <x:c r="H33" s="6" t="str">
        <x:v>技能等级自动；条件效果在条件增益填写</x:v>
      </x:c>
      <x:c r="I33" s="6" t="str">
        <x:v>https://raw.githubusercontent.com/Mar-7th/StarRailRes/dbe8cdfcfb0bf657b9fe1cf92d5537f118ccb487/index_new/cn/character_ranks.json</x:v>
      </x:c>
    </x:row>
    <x:row r="34" ht="38" customHeight="1">
      <x:c r="A34" s="6" t="str">
        <x:v>100506</x:v>
      </x:c>
      <x:c r="B34" s="6" t="str">
        <x:v>1005</x:v>
      </x:c>
      <x:c r="C34" s="6" t="str">
        <x:v>卡芙卡</x:v>
      </x:c>
      <x:c r="D34" s="6" t="n">
        <x:v>6</x:v>
      </x:c>
      <x:c r="E34" s="6" t="str">
        <x:v>回旋，悄悄地</x:v>
      </x:c>
      <x:c r="F34" s="7" t="str">
        <x:v>终结技、秘技与天赋触发的追加攻击使敌方目标陷入的触电状态的伤害倍率提高156%，并使触电状态的持续时间增加1回合。</x:v>
      </x:c>
      <x:c r="G34" s="6" t="str">
        <x:v>[]</x:v>
      </x:c>
      <x:c r="H34" s="6" t="str">
        <x:v>技能等级自动；条件效果在条件增益填写</x:v>
      </x:c>
      <x:c r="I34" s="6" t="str">
        <x:v>https://raw.githubusercontent.com/Mar-7th/StarRailRes/dbe8cdfcfb0bf657b9fe1cf92d5537f118ccb487/index_new/cn/character_ranks.json</x:v>
      </x:c>
    </x:row>
    <x:row r="35" ht="38" customHeight="1">
      <x:c r="A35" s="6" t="str">
        <x:v>100601</x:v>
      </x:c>
      <x:c r="B35" s="6" t="str">
        <x:v>1006</x:v>
      </x:c>
      <x:c r="C35" s="6" t="str">
        <x:v>银狼</x:v>
      </x:c>
      <x:c r="D35" s="6" t="n">
        <x:v>1</x:v>
      </x:c>
      <x:c r="E35" s="6" t="str">
        <x:v>社会工程</x:v>
      </x:c>
      <x:c r="F35" s="7" t="str">
        <x:v>施放终结技攻击敌方目标后，目标每有1个负面效果，银狼恢复7点能量。该效果在每次终结技攻击中最多生效5次。</x:v>
      </x:c>
      <x:c r="G35" s="6" t="str">
        <x:v>[]</x:v>
      </x:c>
      <x:c r="H35" s="6" t="str">
        <x:v>技能等级自动；条件效果在条件增益填写</x:v>
      </x:c>
      <x:c r="I35" s="6" t="str">
        <x:v>https://raw.githubusercontent.com/Mar-7th/StarRailRes/dbe8cdfcfb0bf657b9fe1cf92d5537f118ccb487/index_new/cn/character_ranks.json</x:v>
      </x:c>
    </x:row>
    <x:row r="36" ht="20" customHeight="1">
      <x:c r="A36" s="6" t="str">
        <x:v>100602</x:v>
      </x:c>
      <x:c r="B36" s="6" t="str">
        <x:v>1006</x:v>
      </x:c>
      <x:c r="C36" s="6" t="str">
        <x:v>银狼</x:v>
      </x:c>
      <x:c r="D36" s="6" t="n">
        <x:v>2</x:v>
      </x:c>
      <x:c r="E36" s="6" t="str">
        <x:v>僵尸网络</x:v>
      </x:c>
      <x:c r="F36" s="7" t="str">
        <x:v>在敌方目标进入战斗时，使其效果抵抗降低20%。</x:v>
      </x:c>
      <x:c r="G36" s="6" t="str">
        <x:v>[]</x:v>
      </x:c>
      <x:c r="H36" s="6" t="str">
        <x:v>技能等级自动；条件效果在条件增益填写</x:v>
      </x:c>
      <x:c r="I36" s="6" t="str">
        <x:v>https://raw.githubusercontent.com/Mar-7th/StarRailRes/dbe8cdfcfb0bf657b9fe1cf92d5537f118ccb487/index_new/cn/character_ranks.json</x:v>
      </x:c>
    </x:row>
    <x:row r="37" ht="20" customHeight="1">
      <x:c r="A37" s="6" t="str">
        <x:v>100603</x:v>
      </x:c>
      <x:c r="B37" s="6" t="str">
        <x:v>1006</x:v>
      </x:c>
      <x:c r="C37" s="6" t="str">
        <x:v>银狼</x:v>
      </x:c>
      <x:c r="D37" s="6" t="n">
        <x:v>3</x:v>
      </x:c>
      <x:c r="E37" s="6" t="str">
        <x:v>攻击载荷</x:v>
      </x:c>
      <x:c r="F37" s="7" t="str">
        <x:v>战技等级+2，最多不超过15级；天赋等级+2，最多不超过15级。</x:v>
      </x:c>
      <x:c r="G37" s="6" t="str">
        <x:v>[{"id": "100602", "num": 2}, {"id": "100604", "num": 2}]</x:v>
      </x:c>
      <x:c r="H37" s="6" t="str">
        <x:v>技能等级自动；条件效果在条件增益填写</x:v>
      </x:c>
      <x:c r="I37" s="6" t="str">
        <x:v>https://raw.githubusercontent.com/Mar-7th/StarRailRes/dbe8cdfcfb0bf657b9fe1cf92d5537f118ccb487/index_new/cn/character_ranks.json</x:v>
      </x:c>
    </x:row>
    <x:row r="38" ht="38" customHeight="1">
      <x:c r="A38" s="6" t="str">
        <x:v>100604</x:v>
      </x:c>
      <x:c r="B38" s="6" t="str">
        <x:v>1006</x:v>
      </x:c>
      <x:c r="C38" s="6" t="str">
        <x:v>银狼</x:v>
      </x:c>
      <x:c r="D38" s="6" t="n">
        <x:v>4</x:v>
      </x:c>
      <x:c r="E38" s="6" t="str">
        <x:v>反弹端口</x:v>
      </x:c>
      <x:c r="F38" s="7" t="str">
        <x:v>施放终结技攻击敌方目标后，目标每有1个负面效果，则额外造成等同于银狼20%攻击力的量子属性附加伤害。该效果在每次终结技攻击中最多触发5次。</x:v>
      </x:c>
      <x:c r="G38" s="6" t="str">
        <x:v>[]</x:v>
      </x:c>
      <x:c r="H38" s="6" t="str">
        <x:v>技能等级自动；条件效果在条件增益填写</x:v>
      </x:c>
      <x:c r="I38" s="6" t="str">
        <x:v>https://raw.githubusercontent.com/Mar-7th/StarRailRes/dbe8cdfcfb0bf657b9fe1cf92d5537f118ccb487/index_new/cn/character_ranks.json</x:v>
      </x:c>
    </x:row>
    <x:row r="39" ht="20" customHeight="1">
      <x:c r="A39" s="6" t="str">
        <x:v>100605</x:v>
      </x:c>
      <x:c r="B39" s="6" t="str">
        <x:v>1006</x:v>
      </x:c>
      <x:c r="C39" s="6" t="str">
        <x:v>银狼</x:v>
      </x:c>
      <x:c r="D39" s="6" t="n">
        <x:v>5</x:v>
      </x:c>
      <x:c r="E39" s="6" t="str">
        <x:v>暴力破解</x:v>
      </x:c>
      <x:c r="F39" s="7" t="str">
        <x:v>终结技等级+2，最多不超过15级；普攻等级+1，最多不超过10级。</x:v>
      </x:c>
      <x:c r="G39" s="6" t="str">
        <x:v>[{"id": "100603", "num": 2}, {"id": "100601", "num": 1}]</x:v>
      </x:c>
      <x:c r="H39" s="6" t="str">
        <x:v>技能等级自动；条件效果在条件增益填写</x:v>
      </x:c>
      <x:c r="I39" s="6" t="str">
        <x:v>https://raw.githubusercontent.com/Mar-7th/StarRailRes/dbe8cdfcfb0bf657b9fe1cf92d5537f118ccb487/index_new/cn/character_ranks.json</x:v>
      </x:c>
    </x:row>
    <x:row r="40" ht="20" customHeight="1">
      <x:c r="A40" s="6" t="str">
        <x:v>100606</x:v>
      </x:c>
      <x:c r="B40" s="6" t="str">
        <x:v>1006</x:v>
      </x:c>
      <x:c r="C40" s="6" t="str">
        <x:v>银狼</x:v>
      </x:c>
      <x:c r="D40" s="6" t="n">
        <x:v>6</x:v>
      </x:c>
      <x:c r="E40" s="6" t="str">
        <x:v>重叠网络</x:v>
      </x:c>
      <x:c r="F40" s="7" t="str">
        <x:v>敌方目标每有1个负面效果，银狼对其造成的伤害提高20%，最多提高100%。</x:v>
      </x:c>
      <x:c r="G40" s="6" t="str">
        <x:v>[]</x:v>
      </x:c>
      <x:c r="H40" s="6" t="str">
        <x:v>技能等级自动；条件效果在条件增益填写</x:v>
      </x:c>
      <x:c r="I40" s="6" t="str">
        <x:v>https://raw.githubusercontent.com/Mar-7th/StarRailRes/dbe8cdfcfb0bf657b9fe1cf92d5537f118ccb487/index_new/cn/character_ranks.json</x:v>
      </x:c>
    </x:row>
    <x:row r="41" ht="20" customHeight="1">
      <x:c r="A41" s="6" t="str">
        <x:v>100801</x:v>
      </x:c>
      <x:c r="B41" s="6" t="str">
        <x:v>1008</x:v>
      </x:c>
      <x:c r="C41" s="6" t="str">
        <x:v>阿兰</x:v>
      </x:c>
      <x:c r="D41" s="6" t="n">
        <x:v>1</x:v>
      </x:c>
      <x:c r="E41" s="6" t="str">
        <x:v>万死不辞</x:v>
      </x:c>
      <x:c r="F41" s="7" t="str">
        <x:v>当前生命值百分比小于等于50%时，战技造成的伤害提高10%。</x:v>
      </x:c>
      <x:c r="G41" s="6" t="str">
        <x:v>[]</x:v>
      </x:c>
      <x:c r="H41" s="6" t="str">
        <x:v>技能等级自动；条件效果在条件增益填写</x:v>
      </x:c>
      <x:c r="I41" s="6" t="str">
        <x:v>https://raw.githubusercontent.com/Mar-7th/StarRailRes/dbe8cdfcfb0bf657b9fe1cf92d5537f118ccb487/index_new/cn/character_ranks.json</x:v>
      </x:c>
    </x:row>
    <x:row r="42" ht="20" customHeight="1">
      <x:c r="A42" s="6" t="str">
        <x:v>100802</x:v>
      </x:c>
      <x:c r="B42" s="6" t="str">
        <x:v>1008</x:v>
      </x:c>
      <x:c r="C42" s="6" t="str">
        <x:v>阿兰</x:v>
      </x:c>
      <x:c r="D42" s="6" t="n">
        <x:v>2</x:v>
      </x:c>
      <x:c r="E42" s="6" t="str">
        <x:v>除制去缚</x:v>
      </x:c>
      <x:c r="F42" s="7" t="str">
        <x:v>施放战技、终结技时，解除自身的1个负面效果。</x:v>
      </x:c>
      <x:c r="G42" s="6" t="str">
        <x:v>[]</x:v>
      </x:c>
      <x:c r="H42" s="6" t="str">
        <x:v>技能等级自动；条件效果在条件增益填写</x:v>
      </x:c>
      <x:c r="I42" s="6" t="str">
        <x:v>https://raw.githubusercontent.com/Mar-7th/StarRailRes/dbe8cdfcfb0bf657b9fe1cf92d5537f118ccb487/index_new/cn/character_ranks.json</x:v>
      </x:c>
    </x:row>
    <x:row r="43" ht="20" customHeight="1">
      <x:c r="A43" s="6" t="str">
        <x:v>100803</x:v>
      </x:c>
      <x:c r="B43" s="6" t="str">
        <x:v>1008</x:v>
      </x:c>
      <x:c r="C43" s="6" t="str">
        <x:v>阿兰</x:v>
      </x:c>
      <x:c r="D43" s="6" t="n">
        <x:v>3</x:v>
      </x:c>
      <x:c r="E43" s="6" t="str">
        <x:v>重剑强攻</x:v>
      </x:c>
      <x:c r="F43" s="7" t="str">
        <x:v>战技等级+2，最多不超过15级；普攻等级+1，最多不超过10级。</x:v>
      </x:c>
      <x:c r="G43" s="6" t="str">
        <x:v>[{"id": "100802", "num": 2}, {"id": "100801", "num": 1}]</x:v>
      </x:c>
      <x:c r="H43" s="6" t="str">
        <x:v>技能等级自动；条件效果在条件增益填写</x:v>
      </x:c>
      <x:c r="I43" s="6" t="str">
        <x:v>https://raw.githubusercontent.com/Mar-7th/StarRailRes/dbe8cdfcfb0bf657b9fe1cf92d5537f118ccb487/index_new/cn/character_ranks.json</x:v>
      </x:c>
    </x:row>
    <x:row r="44" ht="38" customHeight="1">
      <x:c r="A44" s="6" t="str">
        <x:v>100804</x:v>
      </x:c>
      <x:c r="B44" s="6" t="str">
        <x:v>1008</x:v>
      </x:c>
      <x:c r="C44" s="6" t="str">
        <x:v>阿兰</x:v>
      </x:c>
      <x:c r="D44" s="6" t="n">
        <x:v>4</x:v>
      </x:c>
      <x:c r="E44" s="6" t="str">
        <x:v>绝处反击</x:v>
      </x:c>
      <x:c r="F44" s="7" t="str">
        <x:v>进入战斗后，受到致命攻击时阿兰不会陷入无法战斗状态，并立即回复至自身生命上限的25%。该效果在触发1次后或持续2回合后自动解除。</x:v>
      </x:c>
      <x:c r="G44" s="6" t="str">
        <x:v>[]</x:v>
      </x:c>
      <x:c r="H44" s="6" t="str">
        <x:v>技能等级自动；条件效果在条件增益填写</x:v>
      </x:c>
      <x:c r="I44" s="6" t="str">
        <x:v>https://raw.githubusercontent.com/Mar-7th/StarRailRes/dbe8cdfcfb0bf657b9fe1cf92d5537f118ccb487/index_new/cn/character_ranks.json</x:v>
      </x:c>
    </x:row>
    <x:row r="45" ht="20" customHeight="1">
      <x:c r="A45" s="6" t="str">
        <x:v>100805</x:v>
      </x:c>
      <x:c r="B45" s="6" t="str">
        <x:v>1008</x:v>
      </x:c>
      <x:c r="C45" s="6" t="str">
        <x:v>阿兰</x:v>
      </x:c>
      <x:c r="D45" s="6" t="n">
        <x:v>5</x:v>
      </x:c>
      <x:c r="E45" s="6" t="str">
        <x:v>全力倾注</x:v>
      </x:c>
      <x:c r="F45" s="7" t="str">
        <x:v>终结技等级+2，最多不超过15级；天赋等级+2，最多不超过15级。</x:v>
      </x:c>
      <x:c r="G45" s="6" t="str">
        <x:v>[{"id": "100803", "num": 2}, {"id": "100804", "num": 2}]</x:v>
      </x:c>
      <x:c r="H45" s="6" t="str">
        <x:v>技能等级自动；条件效果在条件增益填写</x:v>
      </x:c>
      <x:c r="I45" s="6" t="str">
        <x:v>https://raw.githubusercontent.com/Mar-7th/StarRailRes/dbe8cdfcfb0bf657b9fe1cf92d5537f118ccb487/index_new/cn/character_ranks.json</x:v>
      </x:c>
    </x:row>
    <x:row r="46" ht="38" customHeight="1">
      <x:c r="A46" s="6" t="str">
        <x:v>100806</x:v>
      </x:c>
      <x:c r="B46" s="6" t="str">
        <x:v>1008</x:v>
      </x:c>
      <x:c r="C46" s="6" t="str">
        <x:v>阿兰</x:v>
      </x:c>
      <x:c r="D46" s="6" t="n">
        <x:v>6</x:v>
      </x:c>
      <x:c r="E46" s="6" t="str">
        <x:v>以身作引</x:v>
      </x:c>
      <x:c r="F46" s="7" t="str">
        <x:v>当前生命值百分比小于等于50%时，终结技造成的伤害提高20%，且对相邻目标的伤害倍率提高到与主目标相同的伤害倍率。</x:v>
      </x:c>
      <x:c r="G46" s="6" t="str">
        <x:v>[]</x:v>
      </x:c>
      <x:c r="H46" s="6" t="str">
        <x:v>技能等级自动；条件效果在条件增益填写</x:v>
      </x:c>
      <x:c r="I46" s="6" t="str">
        <x:v>https://raw.githubusercontent.com/Mar-7th/StarRailRes/dbe8cdfcfb0bf657b9fe1cf92d5537f118ccb487/index_new/cn/character_ranks.json</x:v>
      </x:c>
    </x:row>
    <x:row r="47" ht="20" customHeight="1">
      <x:c r="A47" s="6" t="str">
        <x:v>100901</x:v>
      </x:c>
      <x:c r="B47" s="6" t="str">
        <x:v>1009</x:v>
      </x:c>
      <x:c r="C47" s="6" t="str">
        <x:v>艾丝妲</x:v>
      </x:c>
      <x:c r="D47" s="6" t="n">
        <x:v>1</x:v>
      </x:c>
      <x:c r="E47" s="6" t="str">
        <x:v>星有无言之歌</x:v>
      </x:c>
      <x:c r="F47" s="7" t="str">
        <x:v>施放战技时，对敌方随机单体额外造成1次伤害。</x:v>
      </x:c>
      <x:c r="G47" s="6" t="str">
        <x:v>[]</x:v>
      </x:c>
      <x:c r="H47" s="6" t="str">
        <x:v>技能等级自动；条件效果在条件增益填写</x:v>
      </x:c>
      <x:c r="I47" s="6" t="str">
        <x:v>https://raw.githubusercontent.com/Mar-7th/StarRailRes/dbe8cdfcfb0bf657b9fe1cf92d5537f118ccb487/index_new/cn/character_ranks.json</x:v>
      </x:c>
    </x:row>
    <x:row r="48" ht="20" customHeight="1">
      <x:c r="A48" s="6" t="str">
        <x:v>100902</x:v>
      </x:c>
      <x:c r="B48" s="6" t="str">
        <x:v>1009</x:v>
      </x:c>
      <x:c r="C48" s="6" t="str">
        <x:v>艾丝妲</x:v>
      </x:c>
      <x:c r="D48" s="6" t="n">
        <x:v>2</x:v>
      </x:c>
      <x:c r="E48" s="6" t="str">
        <x:v>月见圆缺之意</x:v>
      </x:c>
      <x:c r="F48" s="7" t="str">
        <x:v>施放终结技时，艾丝妲下回合不会减少蓄能层数。</x:v>
      </x:c>
      <x:c r="G48" s="6" t="str">
        <x:v>[]</x:v>
      </x:c>
      <x:c r="H48" s="6" t="str">
        <x:v>技能等级自动；条件效果在条件增益填写</x:v>
      </x:c>
      <x:c r="I48" s="6" t="str">
        <x:v>https://raw.githubusercontent.com/Mar-7th/StarRailRes/dbe8cdfcfb0bf657b9fe1cf92d5537f118ccb487/index_new/cn/character_ranks.json</x:v>
      </x:c>
    </x:row>
    <x:row r="49" ht="20" customHeight="1">
      <x:c r="A49" s="6" t="str">
        <x:v>100903</x:v>
      </x:c>
      <x:c r="B49" s="6" t="str">
        <x:v>1009</x:v>
      </x:c>
      <x:c r="C49" s="6" t="str">
        <x:v>艾丝妲</x:v>
      </x:c>
      <x:c r="D49" s="6" t="n">
        <x:v>3</x:v>
      </x:c>
      <x:c r="E49" s="6" t="str">
        <x:v>黄道陨石之变</x:v>
      </x:c>
      <x:c r="F49" s="7" t="str">
        <x:v>战技等级+2，最多不超过15级；天赋等级+2，最多不超过15级。</x:v>
      </x:c>
      <x:c r="G49" s="6" t="str">
        <x:v>[{"id": "100902", "num": 2}, {"id": "100904", "num": 2}]</x:v>
      </x:c>
      <x:c r="H49" s="6" t="str">
        <x:v>技能等级自动；条件效果在条件增益填写</x:v>
      </x:c>
      <x:c r="I49" s="6" t="str">
        <x:v>https://raw.githubusercontent.com/Mar-7th/StarRailRes/dbe8cdfcfb0bf657b9fe1cf92d5537f118ccb487/index_new/cn/character_ranks.json</x:v>
      </x:c>
    </x:row>
    <x:row r="50" ht="20" customHeight="1">
      <x:c r="A50" s="6" t="str">
        <x:v>100904</x:v>
      </x:c>
      <x:c r="B50" s="6" t="str">
        <x:v>1009</x:v>
      </x:c>
      <x:c r="C50" s="6" t="str">
        <x:v>艾丝妲</x:v>
      </x:c>
      <x:c r="D50" s="6" t="n">
        <x:v>4</x:v>
      </x:c>
      <x:c r="E50" s="6" t="str">
        <x:v>极光显现之时</x:v>
      </x:c>
      <x:c r="F50" s="7" t="str">
        <x:v>天赋的蓄能层数大于等于2时，艾丝妲的能量恢复效率提高15%。</x:v>
      </x:c>
      <x:c r="G50" s="6" t="str">
        <x:v>[]</x:v>
      </x:c>
      <x:c r="H50" s="6" t="str">
        <x:v>技能等级自动；条件效果在条件增益填写</x:v>
      </x:c>
      <x:c r="I50" s="6" t="str">
        <x:v>https://raw.githubusercontent.com/Mar-7th/StarRailRes/dbe8cdfcfb0bf657b9fe1cf92d5537f118ccb487/index_new/cn/character_ranks.json</x:v>
      </x:c>
    </x:row>
    <x:row r="51" ht="20" customHeight="1">
      <x:c r="A51" s="6" t="str">
        <x:v>100905</x:v>
      </x:c>
      <x:c r="B51" s="6" t="str">
        <x:v>1009</x:v>
      </x:c>
      <x:c r="C51" s="6" t="str">
        <x:v>艾丝妲</x:v>
      </x:c>
      <x:c r="D51" s="6" t="n">
        <x:v>5</x:v>
      </x:c>
      <x:c r="E51" s="6" t="str">
        <x:v>深空天体之谜</x:v>
      </x:c>
      <x:c r="F51" s="7" t="str">
        <x:v>终结技等级+2，最多不超过15级；普攻等级+1，最多不超过10级。</x:v>
      </x:c>
      <x:c r="G51" s="6" t="str">
        <x:v>[{"id": "100903", "num": 2}, {"id": "100901", "num": 1}]</x:v>
      </x:c>
      <x:c r="H51" s="6" t="str">
        <x:v>技能等级自动；条件效果在条件增益填写</x:v>
      </x:c>
      <x:c r="I51" s="6" t="str">
        <x:v>https://raw.githubusercontent.com/Mar-7th/StarRailRes/dbe8cdfcfb0bf657b9fe1cf92d5537f118ccb487/index_new/cn/character_ranks.json</x:v>
      </x:c>
    </x:row>
    <x:row r="52" ht="20" customHeight="1">
      <x:c r="A52" s="6" t="str">
        <x:v>100906</x:v>
      </x:c>
      <x:c r="B52" s="6" t="str">
        <x:v>1009</x:v>
      </x:c>
      <x:c r="C52" s="6" t="str">
        <x:v>艾丝妲</x:v>
      </x:c>
      <x:c r="D52" s="6" t="n">
        <x:v>6</x:v>
      </x:c>
      <x:c r="E52" s="6" t="str">
        <x:v>眠于银河之下</x:v>
      </x:c>
      <x:c r="F52" s="7" t="str">
        <x:v>天赋每回合减少的蓄能层数降低1。</x:v>
      </x:c>
      <x:c r="G52" s="6" t="str">
        <x:v>[]</x:v>
      </x:c>
      <x:c r="H52" s="6" t="str">
        <x:v>技能等级自动；条件效果在条件增益填写</x:v>
      </x:c>
      <x:c r="I52" s="6" t="str">
        <x:v>https://raw.githubusercontent.com/Mar-7th/StarRailRes/dbe8cdfcfb0bf657b9fe1cf92d5537f118ccb487/index_new/cn/character_ranks.json</x:v>
      </x:c>
    </x:row>
    <x:row r="53" ht="38" customHeight="1">
      <x:c r="A53" s="6" t="str">
        <x:v>101301</x:v>
      </x:c>
      <x:c r="B53" s="6" t="str">
        <x:v>1013</x:v>
      </x:c>
      <x:c r="C53" s="6" t="str">
        <x:v>黑塔</x:v>
      </x:c>
      <x:c r="D53" s="6" t="n">
        <x:v>1</x:v>
      </x:c>
      <x:c r="E53" s="6" t="str">
        <x:v>落井当下石</x:v>
      </x:c>
      <x:c r="F53" s="7" t="str">
        <x:v>施放普攻时，若指定敌方单体生命值百分比小于等于50%，则额外造成等同于黑塔40%攻击力的冰属性附加伤害。</x:v>
      </x:c>
      <x:c r="G53" s="6" t="str">
        <x:v>[]</x:v>
      </x:c>
      <x:c r="H53" s="6" t="str">
        <x:v>技能等级自动；条件效果在条件增益填写</x:v>
      </x:c>
      <x:c r="I53" s="6" t="str">
        <x:v>https://raw.githubusercontent.com/Mar-7th/StarRailRes/dbe8cdfcfb0bf657b9fe1cf92d5537f118ccb487/index_new/cn/character_ranks.json</x:v>
      </x:c>
    </x:row>
    <x:row r="54" ht="20" customHeight="1">
      <x:c r="A54" s="6" t="str">
        <x:v>101302</x:v>
      </x:c>
      <x:c r="B54" s="6" t="str">
        <x:v>1013</x:v>
      </x:c>
      <x:c r="C54" s="6" t="str">
        <x:v>黑塔</x:v>
      </x:c>
      <x:c r="D54" s="6" t="n">
        <x:v>2</x:v>
      </x:c>
      <x:c r="E54" s="6" t="str">
        <x:v>得胜必追击</x:v>
      </x:c>
      <x:c r="F54" s="7" t="str">
        <x:v>天赋每触发1次，自身暴击率提高3%，该效果最多叠加5层。</x:v>
      </x:c>
      <x:c r="G54" s="6" t="str">
        <x:v>[]</x:v>
      </x:c>
      <x:c r="H54" s="6" t="str">
        <x:v>技能等级自动；条件效果在条件增益填写</x:v>
      </x:c>
      <x:c r="I54" s="6" t="str">
        <x:v>https://raw.githubusercontent.com/Mar-7th/StarRailRes/dbe8cdfcfb0bf657b9fe1cf92d5537f118ccb487/index_new/cn/character_ranks.json</x:v>
      </x:c>
    </x:row>
    <x:row r="55" ht="20" customHeight="1">
      <x:c r="A55" s="6" t="str">
        <x:v>101303</x:v>
      </x:c>
      <x:c r="B55" s="6" t="str">
        <x:v>1013</x:v>
      </x:c>
      <x:c r="C55" s="6" t="str">
        <x:v>黑塔</x:v>
      </x:c>
      <x:c r="D55" s="6" t="n">
        <x:v>3</x:v>
      </x:c>
      <x:c r="E55" s="6" t="str">
        <x:v>我就是这样女子</x:v>
      </x:c>
      <x:c r="F55" s="7" t="str">
        <x:v>战技等级+2，最多不超过15级；普攻等级+1，最多不超过10级。</x:v>
      </x:c>
      <x:c r="G55" s="6" t="str">
        <x:v>[{"id": "101302", "num": 2}, {"id": "101301", "num": 1}]</x:v>
      </x:c>
      <x:c r="H55" s="6" t="str">
        <x:v>技能等级自动；条件效果在条件增益填写</x:v>
      </x:c>
      <x:c r="I55" s="6" t="str">
        <x:v>https://raw.githubusercontent.com/Mar-7th/StarRailRes/dbe8cdfcfb0bf657b9fe1cf92d5537f118ccb487/index_new/cn/character_ranks.json</x:v>
      </x:c>
    </x:row>
    <x:row r="56" ht="20" customHeight="1">
      <x:c r="A56" s="6" t="str">
        <x:v>101304</x:v>
      </x:c>
      <x:c r="B56" s="6" t="str">
        <x:v>1013</x:v>
      </x:c>
      <x:c r="C56" s="6" t="str">
        <x:v>黑塔</x:v>
      </x:c>
      <x:c r="D56" s="6" t="n">
        <x:v>4</x:v>
      </x:c>
      <x:c r="E56" s="6" t="str">
        <x:v>打人要打脸</x:v>
      </x:c>
      <x:c r="F56" s="7" t="str">
        <x:v>触发天赋时造成的伤害提高10%。</x:v>
      </x:c>
      <x:c r="G56" s="6" t="str">
        <x:v>[]</x:v>
      </x:c>
      <x:c r="H56" s="6" t="str">
        <x:v>技能等级自动；条件效果在条件增益填写</x:v>
      </x:c>
      <x:c r="I56" s="6" t="str">
        <x:v>https://raw.githubusercontent.com/Mar-7th/StarRailRes/dbe8cdfcfb0bf657b9fe1cf92d5537f118ccb487/index_new/cn/character_ranks.json</x:v>
      </x:c>
    </x:row>
    <x:row r="57" ht="20" customHeight="1">
      <x:c r="A57" s="6" t="str">
        <x:v>101305</x:v>
      </x:c>
      <x:c r="B57" s="6" t="str">
        <x:v>1013</x:v>
      </x:c>
      <x:c r="C57" s="6" t="str">
        <x:v>黑塔</x:v>
      </x:c>
      <x:c r="D57" s="6" t="n">
        <x:v>5</x:v>
      </x:c>
      <x:c r="E57" s="6" t="str">
        <x:v>骂人不留口</x:v>
      </x:c>
      <x:c r="F57" s="7" t="str">
        <x:v>终结技等级+2，最多不超过15级；天赋等级+2，最多不超过15级。</x:v>
      </x:c>
      <x:c r="G57" s="6" t="str">
        <x:v>[{"id": "101303", "num": 2}, {"id": "101304", "num": 2}]</x:v>
      </x:c>
      <x:c r="H57" s="6" t="str">
        <x:v>技能等级自动；条件效果在条件增益填写</x:v>
      </x:c>
      <x:c r="I57" s="6" t="str">
        <x:v>https://raw.githubusercontent.com/Mar-7th/StarRailRes/dbe8cdfcfb0bf657b9fe1cf92d5537f118ccb487/index_new/cn/character_ranks.json</x:v>
      </x:c>
    </x:row>
    <x:row r="58" ht="20" customHeight="1">
      <x:c r="A58" s="6" t="str">
        <x:v>101306</x:v>
      </x:c>
      <x:c r="B58" s="6" t="str">
        <x:v>1013</x:v>
      </x:c>
      <x:c r="C58" s="6" t="str">
        <x:v>黑塔</x:v>
      </x:c>
      <x:c r="D58" s="6" t="n">
        <x:v>6</x:v>
      </x:c>
      <x:c r="E58" s="6" t="str">
        <x:v>世上没人能负我</x:v>
      </x:c>
      <x:c r="F58" s="7" t="str">
        <x:v>施放终结技后，攻击力提高25%，持续1回合。</x:v>
      </x:c>
      <x:c r="G58" s="6" t="str">
        <x:v>[]</x:v>
      </x:c>
      <x:c r="H58" s="6" t="str">
        <x:v>技能等级自动；条件效果在条件增益填写</x:v>
      </x:c>
      <x:c r="I58" s="6" t="str">
        <x:v>https://raw.githubusercontent.com/Mar-7th/StarRailRes/dbe8cdfcfb0bf657b9fe1cf92d5537f118ccb487/index_new/cn/character_ranks.json</x:v>
      </x:c>
    </x:row>
    <x:row r="59" ht="20" customHeight="1">
      <x:c r="A59" s="6" t="str">
        <x:v>101401</x:v>
      </x:c>
      <x:c r="B59" s="6" t="str">
        <x:v>1014</x:v>
      </x:c>
      <x:c r="C59" s="6" t="str">
        <x:v>Saber</x:v>
      </x:c>
      <x:c r="D59" s="6" t="n">
        <x:v>1</x:v>
      </x:c>
      <x:c r="E59" s="6" t="str">
        <x:v>失落的白垩坚城</x:v>
      </x:c>
      <x:c r="F59" s="7" t="str">
        <x:v>Saber造成的终结技伤害提高60%。Saber施放普攻或战技后，获得1点【炉心共鸣】。</x:v>
      </x:c>
      <x:c r="G59" s="6" t="str">
        <x:v>[]</x:v>
      </x:c>
      <x:c r="H59" s="6" t="str">
        <x:v>技能等级自动；条件效果在条件增益填写</x:v>
      </x:c>
      <x:c r="I59" s="6" t="str">
        <x:v>https://raw.githubusercontent.com/Mar-7th/StarRailRes/dbe8cdfcfb0bf657b9fe1cf92d5537f118ccb487/index_new/cn/character_ranks.json</x:v>
      </x:c>
    </x:row>
    <x:row r="60" ht="53" customHeight="1">
      <x:c r="A60" s="6" t="str">
        <x:v>101402</x:v>
      </x:c>
      <x:c r="B60" s="6" t="str">
        <x:v>1014</x:v>
      </x:c>
      <x:c r="C60" s="6" t="str">
        <x:v>Saber</x:v>
      </x:c>
      <x:c r="D60" s="6" t="n">
        <x:v>2</x:v>
      </x:c>
      <x:c r="E60" s="6" t="str">
        <x:v>尘封的圆桌誓言</x:v>
      </x:c>
      <x:c r="F60" s="7" t="str">
        <x:v>本场战斗中每获得1点【炉心共鸣】，使Saber造成的伤害无视目标1.0%的防御力，该效果最多叠加15层。触发【炉心共鸣】提高战技倍率的效果时，每点【炉心共鸣】额外使本次战技的伤害倍率提高7%。</x:v>
      </x:c>
      <x:c r="G60" s="6" t="str">
        <x:v>[]</x:v>
      </x:c>
      <x:c r="H60" s="6" t="str">
        <x:v>技能等级自动；条件效果在条件增益填写</x:v>
      </x:c>
      <x:c r="I60" s="6" t="str">
        <x:v>https://raw.githubusercontent.com/Mar-7th/StarRailRes/dbe8cdfcfb0bf657b9fe1cf92d5537f118ccb487/index_new/cn/character_ranks.json</x:v>
      </x:c>
    </x:row>
    <x:row r="61" ht="20" customHeight="1">
      <x:c r="A61" s="6" t="str">
        <x:v>101403</x:v>
      </x:c>
      <x:c r="B61" s="6" t="str">
        <x:v>1014</x:v>
      </x:c>
      <x:c r="C61" s="6" t="str">
        <x:v>Saber</x:v>
      </x:c>
      <x:c r="D61" s="6" t="n">
        <x:v>3</x:v>
      </x:c>
      <x:c r="E61" s="6" t="str">
        <x:v>十五个世纪的追寻</x:v>
      </x:c>
      <x:c r="F61" s="7" t="str">
        <x:v>终结技等级+2，最多不超过15级；普攻等级+1，最多不超过10级。</x:v>
      </x:c>
      <x:c r="G61" s="6" t="str">
        <x:v>[{"id": "101403", "num": 2}, {"id": "101401", "num": 1}, {"id": "101408", "num": 1}]</x:v>
      </x:c>
      <x:c r="H61" s="6" t="str">
        <x:v>技能等级自动；条件效果在条件增益填写</x:v>
      </x:c>
      <x:c r="I61" s="6" t="str">
        <x:v>https://raw.githubusercontent.com/Mar-7th/StarRailRes/dbe8cdfcfb0bf657b9fe1cf92d5537f118ccb487/index_new/cn/character_ranks.json</x:v>
      </x:c>
    </x:row>
    <x:row r="62" ht="38" customHeight="1">
      <x:c r="A62" s="6" t="str">
        <x:v>101404</x:v>
      </x:c>
      <x:c r="B62" s="6" t="str">
        <x:v>1014</x:v>
      </x:c>
      <x:c r="C62" s="6" t="str">
        <x:v>Saber</x:v>
      </x:c>
      <x:c r="D62" s="6" t="n">
        <x:v>4</x:v>
      </x:c>
      <x:c r="E62" s="6" t="str">
        <x:v>十六个冬日的奇遇</x:v>
      </x:c>
      <x:c r="F62" s="7" t="str">
        <x:v>Saber的风属性抗性穿透提高8%。施放终结技后，Saber的风属性抗性穿透提高4%，该效果最多叠加3层。</x:v>
      </x:c>
      <x:c r="G62" s="6" t="str">
        <x:v>[]</x:v>
      </x:c>
      <x:c r="H62" s="6" t="str">
        <x:v>技能等级自动；条件效果在条件增益填写</x:v>
      </x:c>
      <x:c r="I62" s="6" t="str">
        <x:v>https://raw.githubusercontent.com/Mar-7th/StarRailRes/dbe8cdfcfb0bf657b9fe1cf92d5537f118ccb487/index_new/cn/character_ranks.json</x:v>
      </x:c>
    </x:row>
    <x:row r="63" ht="20" customHeight="1">
      <x:c r="A63" s="6" t="str">
        <x:v>101405</x:v>
      </x:c>
      <x:c r="B63" s="6" t="str">
        <x:v>1014</x:v>
      </x:c>
      <x:c r="C63" s="6" t="str">
        <x:v>Saber</x:v>
      </x:c>
      <x:c r="D63" s="6" t="n">
        <x:v>5</x:v>
      </x:c>
      <x:c r="E63" s="6" t="str">
        <x:v>于抵达理想的黎明</x:v>
      </x:c>
      <x:c r="F63" s="7" t="str">
        <x:v>战技等级+2，最多不超过15级；天赋等级+2，最多不超过15级。</x:v>
      </x:c>
      <x:c r="G63" s="6" t="str">
        <x:v>[{"id": "101402", "num": 2}, {"id": "101404", "num": 2}]</x:v>
      </x:c>
      <x:c r="H63" s="6" t="str">
        <x:v>技能等级自动；条件效果在条件增益填写</x:v>
      </x:c>
      <x:c r="I63" s="6" t="str">
        <x:v>https://raw.githubusercontent.com/Mar-7th/StarRailRes/dbe8cdfcfb0bf657b9fe1cf92d5537f118ccb487/index_new/cn/character_ranks.json</x:v>
      </x:c>
    </x:row>
    <x:row r="64" ht="53" customHeight="1">
      <x:c r="A64" s="6" t="str">
        <x:v>101406</x:v>
      </x:c>
      <x:c r="B64" s="6" t="str">
        <x:v>1014</x:v>
      </x:c>
      <x:c r="C64" s="6" t="str">
        <x:v>Saber</x:v>
      </x:c>
      <x:c r="D64" s="6" t="n">
        <x:v>6</x:v>
      </x:c>
      <x:c r="E64" s="6" t="str">
        <x:v>守护命运长夜</x:v>
      </x:c>
      <x:c r="F64" s="7" t="str">
        <x:v>Saber造成的终结技伤害的风属性抗性穿透提高20%，行迹【湖之祝福】可积攒的溢出能量提高到200点。进入战斗首次施放终结技后，为Saber固定恢复300点能量，该效果每再施放3次终结技可触发1次。</x:v>
      </x:c>
      <x:c r="G64" s="6" t="str">
        <x:v>[]</x:v>
      </x:c>
      <x:c r="H64" s="6" t="str">
        <x:v>技能等级自动；条件效果在条件增益填写</x:v>
      </x:c>
      <x:c r="I64" s="6" t="str">
        <x:v>https://raw.githubusercontent.com/Mar-7th/StarRailRes/dbe8cdfcfb0bf657b9fe1cf92d5537f118ccb487/index_new/cn/character_ranks.json</x:v>
      </x:c>
    </x:row>
    <x:row r="65" ht="20" customHeight="1">
      <x:c r="A65" s="6" t="str">
        <x:v>101501</x:v>
      </x:c>
      <x:c r="B65" s="6" t="str">
        <x:v>1015</x:v>
      </x:c>
      <x:c r="C65" s="6" t="str">
        <x:v>Archer</x:v>
      </x:c>
      <x:c r="D65" s="6" t="n">
        <x:v>1</x:v>
      </x:c>
      <x:c r="E65" s="6" t="str">
        <x:v>未曾触及的理想</x:v>
      </x:c>
      <x:c r="F65" s="7" t="str">
        <x:v>单个回合内施放3次战技后，为我方恢复2个战技点。</x:v>
      </x:c>
      <x:c r="G65" s="6" t="str">
        <x:v>[]</x:v>
      </x:c>
      <x:c r="H65" s="6" t="str">
        <x:v>技能等级自动；条件效果在条件增益填写</x:v>
      </x:c>
      <x:c r="I65" s="6" t="str">
        <x:v>https://raw.githubusercontent.com/Mar-7th/StarRailRes/dbe8cdfcfb0bf657b9fe1cf92d5537f118ccb487/index_new/cn/character_ranks.json</x:v>
      </x:c>
    </x:row>
    <x:row r="66" ht="20" customHeight="1">
      <x:c r="A66" s="6" t="str">
        <x:v>101502</x:v>
      </x:c>
      <x:c r="B66" s="6" t="str">
        <x:v>1015</x:v>
      </x:c>
      <x:c r="C66" s="6" t="str">
        <x:v>Archer</x:v>
      </x:c>
      <x:c r="D66" s="6" t="n">
        <x:v>2</x:v>
      </x:c>
      <x:c r="E66" s="6" t="str">
        <x:v>未能实现的幸福</x:v>
      </x:c>
      <x:c r="F66" s="7" t="str">
        <x:v>施放终结技时，使敌方目标的量子属性的抗性降低20%，并为其添加量子属性弱点，持续2回合。</x:v>
      </x:c>
      <x:c r="G66" s="6" t="str">
        <x:v>[]</x:v>
      </x:c>
      <x:c r="H66" s="6" t="str">
        <x:v>技能等级自动；条件效果在条件增益填写</x:v>
      </x:c>
      <x:c r="I66" s="6" t="str">
        <x:v>https://raw.githubusercontent.com/Mar-7th/StarRailRes/dbe8cdfcfb0bf657b9fe1cf92d5537f118ccb487/index_new/cn/character_ranks.json</x:v>
      </x:c>
    </x:row>
    <x:row r="67" ht="20" customHeight="1">
      <x:c r="A67" s="6" t="str">
        <x:v>101503</x:v>
      </x:c>
      <x:c r="B67" s="6" t="str">
        <x:v>1015</x:v>
      </x:c>
      <x:c r="C67" s="6" t="str">
        <x:v>Archer</x:v>
      </x:c>
      <x:c r="D67" s="6" t="n">
        <x:v>3</x:v>
      </x:c>
      <x:c r="E67" s="6" t="str">
        <x:v>难为凡庸的意气</x:v>
      </x:c>
      <x:c r="F67" s="7" t="str">
        <x:v>战技等级+2，最多不超过15级；普攻等级+1，最多不超过10级。</x:v>
      </x:c>
      <x:c r="G67" s="6" t="str">
        <x:v>[{"id": "101502", "num": 2}, {"id": "101501", "num": 1}]</x:v>
      </x:c>
      <x:c r="H67" s="6" t="str">
        <x:v>技能等级自动；条件效果在条件增益填写</x:v>
      </x:c>
      <x:c r="I67" s="6" t="str">
        <x:v>https://raw.githubusercontent.com/Mar-7th/StarRailRes/dbe8cdfcfb0bf657b9fe1cf92d5537f118ccb487/index_new/cn/character_ranks.json</x:v>
      </x:c>
    </x:row>
    <x:row r="68" ht="20" customHeight="1">
      <x:c r="A68" s="6" t="str">
        <x:v>101504</x:v>
      </x:c>
      <x:c r="B68" s="6" t="str">
        <x:v>1015</x:v>
      </x:c>
      <x:c r="C68" s="6" t="str">
        <x:v>Archer</x:v>
      </x:c>
      <x:c r="D68" s="6" t="n">
        <x:v>4</x:v>
      </x:c>
      <x:c r="E68" s="6" t="str">
        <x:v>难称英雄的一生</x:v>
      </x:c>
      <x:c r="F68" s="7" t="str">
        <x:v>造成的终结技伤害提高150%。</x:v>
      </x:c>
      <x:c r="G68" s="6" t="str">
        <x:v>[]</x:v>
      </x:c>
      <x:c r="H68" s="6" t="str">
        <x:v>技能等级自动；条件效果在条件增益填写</x:v>
      </x:c>
      <x:c r="I68" s="6" t="str">
        <x:v>https://raw.githubusercontent.com/Mar-7th/StarRailRes/dbe8cdfcfb0bf657b9fe1cf92d5537f118ccb487/index_new/cn/character_ranks.json</x:v>
      </x:c>
    </x:row>
    <x:row r="69" ht="20" customHeight="1">
      <x:c r="A69" s="6" t="str">
        <x:v>101505</x:v>
      </x:c>
      <x:c r="B69" s="6" t="str">
        <x:v>1015</x:v>
      </x:c>
      <x:c r="C69" s="6" t="str">
        <x:v>Archer</x:v>
      </x:c>
      <x:c r="D69" s="6" t="n">
        <x:v>5</x:v>
      </x:c>
      <x:c r="E69" s="6" t="str">
        <x:v>无铭孤影的守望</x:v>
      </x:c>
      <x:c r="F69" s="7" t="str">
        <x:v>终结技等级+2，最多不超过15级；天赋等级+2，最多不超过15级。</x:v>
      </x:c>
      <x:c r="G69" s="6" t="str">
        <x:v>[{"id": "101503", "num": 2}, {"id": "101504", "num": 2}]</x:v>
      </x:c>
      <x:c r="H69" s="6" t="str">
        <x:v>技能等级自动；条件效果在条件增益填写</x:v>
      </x:c>
      <x:c r="I69" s="6" t="str">
        <x:v>https://raw.githubusercontent.com/Mar-7th/StarRailRes/dbe8cdfcfb0bf657b9fe1cf92d5537f118ccb487/index_new/cn/character_ranks.json</x:v>
      </x:c>
    </x:row>
    <x:row r="70" ht="38" customHeight="1">
      <x:c r="A70" s="6" t="str">
        <x:v>101506</x:v>
      </x:c>
      <x:c r="B70" s="6" t="str">
        <x:v>1015</x:v>
      </x:c>
      <x:c r="C70" s="6" t="str">
        <x:v>Archer</x:v>
      </x:c>
      <x:c r="D70" s="6" t="n">
        <x:v>6</x:v>
      </x:c>
      <x:c r="E70" s="6" t="str">
        <x:v>无尽徘徊的巡礼</x:v>
      </x:c>
      <x:c r="F70" s="7" t="str">
        <x:v>回合开始时为我方恢复1个战技点。自身战技提供的伤害提高效果可以叠加的上限层数提高1层。造成的战技伤害无视20%的防御力。</x:v>
      </x:c>
      <x:c r="G70" s="6" t="str">
        <x:v>[]</x:v>
      </x:c>
      <x:c r="H70" s="6" t="str">
        <x:v>技能等级自动；条件效果在条件增益填写</x:v>
      </x:c>
      <x:c r="I70" s="6" t="str">
        <x:v>https://raw.githubusercontent.com/Mar-7th/StarRailRes/dbe8cdfcfb0bf657b9fe1cf92d5537f118ccb487/index_new/cn/character_ranks.json</x:v>
      </x:c>
    </x:row>
    <x:row r="71" ht="38" customHeight="1">
      <x:c r="A71" s="6" t="str">
        <x:v>1100401</x:v>
      </x:c>
      <x:c r="B71" s="6" t="str">
        <x:v>11004</x:v>
      </x:c>
      <x:c r="C71" s="6" t="str">
        <x:v>瓦尔特（强化）</x:v>
      </x:c>
      <x:c r="D71" s="6" t="n">
        <x:v>1</x:v>
      </x:c>
      <x:c r="E71" s="6" t="str">
        <x:v>名的传承</x:v>
      </x:c>
      <x:c r="F71" s="7" t="str">
        <x:v>施放战技或终结技击中【失重】状态下的目标后，额外造成1次等同于终结技伤害倍率40%的虚数属性附加伤害。该效果每个目标每次受到攻击最多触发1次。</x:v>
      </x:c>
      <x:c r="G71" s="6" t="str">
        <x:v>[]</x:v>
      </x:c>
      <x:c r="H71" s="6" t="str">
        <x:v>技能等级自动；条件效果在条件增益填写</x:v>
      </x:c>
      <x:c r="I71" s="6" t="str">
        <x:v>https://raw.githubusercontent.com/Mar-7th/StarRailRes/dbe8cdfcfb0bf657b9fe1cf92d5537f118ccb487/index_new/cn/character_ranks.json</x:v>
      </x:c>
    </x:row>
    <x:row r="72" ht="20" customHeight="1">
      <x:c r="A72" s="6" t="str">
        <x:v>1100402</x:v>
      </x:c>
      <x:c r="B72" s="6" t="str">
        <x:v>11004</x:v>
      </x:c>
      <x:c r="C72" s="6" t="str">
        <x:v>瓦尔特（强化）</x:v>
      </x:c>
      <x:c r="D72" s="6" t="n">
        <x:v>2</x:v>
      </x:c>
      <x:c r="E72" s="6" t="str">
        <x:v>星的凝聚</x:v>
      </x:c>
      <x:c r="F72" s="7" t="str">
        <x:v>触发天赋时，瓦尔特恢复3点能量。</x:v>
      </x:c>
      <x:c r="G72" s="6" t="str">
        <x:v>[]</x:v>
      </x:c>
      <x:c r="H72" s="6" t="str">
        <x:v>技能等级自动；条件效果在条件增益填写</x:v>
      </x:c>
      <x:c r="I72" s="6" t="str">
        <x:v>https://raw.githubusercontent.com/Mar-7th/StarRailRes/dbe8cdfcfb0bf657b9fe1cf92d5537f118ccb487/index_new/cn/character_ranks.json</x:v>
      </x:c>
    </x:row>
    <x:row r="73" ht="20" customHeight="1">
      <x:c r="A73" s="6" t="str">
        <x:v>1100403</x:v>
      </x:c>
      <x:c r="B73" s="6" t="str">
        <x:v>11004</x:v>
      </x:c>
      <x:c r="C73" s="6" t="str">
        <x:v>瓦尔特（强化）</x:v>
      </x:c>
      <x:c r="D73" s="6" t="n">
        <x:v>3</x:v>
      </x:c>
      <x:c r="E73" s="6" t="str">
        <x:v>和平的祈愿</x:v>
      </x:c>
      <x:c r="F73" s="7" t="str">
        <x:v>战技等级+2，最多不超过15级；普攻等级+1，最多不超过10级。</x:v>
      </x:c>
      <x:c r="G73" s="6" t="str">
        <x:v>[{"id": "1100402", "num": 2}, {"id": "1100401", "num": 1}]</x:v>
      </x:c>
      <x:c r="H73" s="6" t="str">
        <x:v>技能等级自动；条件效果在条件增益填写</x:v>
      </x:c>
      <x:c r="I73" s="6" t="str">
        <x:v>https://raw.githubusercontent.com/Mar-7th/StarRailRes/dbe8cdfcfb0bf657b9fe1cf92d5537f118ccb487/index_new/cn/character_ranks.json</x:v>
      </x:c>
    </x:row>
    <x:row r="74" ht="20" customHeight="1">
      <x:c r="A74" s="6" t="str">
        <x:v>1100404</x:v>
      </x:c>
      <x:c r="B74" s="6" t="str">
        <x:v>11004</x:v>
      </x:c>
      <x:c r="C74" s="6" t="str">
        <x:v>瓦尔特（强化）</x:v>
      </x:c>
      <x:c r="D74" s="6" t="n">
        <x:v>4</x:v>
      </x:c>
      <x:c r="E74" s="6" t="str">
        <x:v>义的名号</x:v>
      </x:c>
      <x:c r="F74" s="7" t="str">
        <x:v>【失重】状态下的敌方目标全属性抗性降低30%。</x:v>
      </x:c>
      <x:c r="G74" s="6" t="str">
        <x:v>[]</x:v>
      </x:c>
      <x:c r="H74" s="6" t="str">
        <x:v>技能等级自动；条件效果在条件增益填写</x:v>
      </x:c>
      <x:c r="I74" s="6" t="str">
        <x:v>https://raw.githubusercontent.com/Mar-7th/StarRailRes/dbe8cdfcfb0bf657b9fe1cf92d5537f118ccb487/index_new/cn/character_ranks.json</x:v>
      </x:c>
    </x:row>
    <x:row r="75" ht="20" customHeight="1">
      <x:c r="A75" s="6" t="str">
        <x:v>1100405</x:v>
      </x:c>
      <x:c r="B75" s="6" t="str">
        <x:v>11004</x:v>
      </x:c>
      <x:c r="C75" s="6" t="str">
        <x:v>瓦尔特（强化）</x:v>
      </x:c>
      <x:c r="D75" s="6" t="n">
        <x:v>5</x:v>
      </x:c>
      <x:c r="E75" s="6" t="str">
        <x:v>善的力量</x:v>
      </x:c>
      <x:c r="F75" s="7" t="str">
        <x:v>终结技等级+2，最多不超过15级；天赋等级+2，最多不超过15级。</x:v>
      </x:c>
      <x:c r="G75" s="6" t="str">
        <x:v>[{"id": "1100403", "num": 2}, {"id": "1100404", "num": 2}]</x:v>
      </x:c>
      <x:c r="H75" s="6" t="str">
        <x:v>技能等级自动；条件效果在条件增益填写</x:v>
      </x:c>
      <x:c r="I75" s="6" t="str">
        <x:v>https://raw.githubusercontent.com/Mar-7th/StarRailRes/dbe8cdfcfb0bf657b9fe1cf92d5537f118ccb487/index_new/cn/character_ranks.json</x:v>
      </x:c>
    </x:row>
    <x:row r="76" ht="38" customHeight="1">
      <x:c r="A76" s="6" t="str">
        <x:v>1100406</x:v>
      </x:c>
      <x:c r="B76" s="6" t="str">
        <x:v>11004</x:v>
      </x:c>
      <x:c r="C76" s="6" t="str">
        <x:v>瓦尔特（强化）</x:v>
      </x:c>
      <x:c r="D76" s="6" t="n">
        <x:v>6</x:v>
      </x:c>
      <x:c r="E76" s="6" t="str">
        <x:v>光明的未来</x:v>
      </x:c>
      <x:c r="F76" s="7" t="str">
        <x:v>施放战技或终结技击中减速状态下的敌方目标时，造成伤害的暴击率提高30%，暴击伤害提高60%。</x:v>
      </x:c>
      <x:c r="G76" s="6" t="str">
        <x:v>[]</x:v>
      </x:c>
      <x:c r="H76" s="6" t="str">
        <x:v>技能等级自动；条件效果在条件增益填写</x:v>
      </x:c>
      <x:c r="I76" s="6" t="str">
        <x:v>https://raw.githubusercontent.com/Mar-7th/StarRailRes/dbe8cdfcfb0bf657b9fe1cf92d5537f118ccb487/index_new/cn/character_ranks.json</x:v>
      </x:c>
    </x:row>
    <x:row r="77" ht="20" customHeight="1">
      <x:c r="A77" s="6" t="str">
        <x:v>1100501</x:v>
      </x:c>
      <x:c r="B77" s="6" t="str">
        <x:v>11005</x:v>
      </x:c>
      <x:c r="C77" s="6" t="str">
        <x:v>卡芙卡（强化）</x:v>
      </x:c>
      <x:c r="D77" s="6" t="n">
        <x:v>1</x:v>
      </x:c>
      <x:c r="E77" s="6" t="str">
        <x:v>无穷动！无穷</x:v>
      </x:c>
      <x:c r="F77" s="7" t="str">
        <x:v>施放攻击时，有100%的基础概率使目标受到的持续伤害提高30%，持续2回合。</x:v>
      </x:c>
      <x:c r="G77" s="6" t="str">
        <x:v>[]</x:v>
      </x:c>
      <x:c r="H77" s="6" t="str">
        <x:v>技能等级自动；条件效果在条件增益填写</x:v>
      </x:c>
      <x:c r="I77" s="6" t="str">
        <x:v>https://raw.githubusercontent.com/Mar-7th/StarRailRes/dbe8cdfcfb0bf657b9fe1cf92d5537f118ccb487/index_new/cn/character_ranks.json</x:v>
      </x:c>
    </x:row>
    <x:row r="78" ht="20" customHeight="1">
      <x:c r="A78" s="6" t="str">
        <x:v>1100502</x:v>
      </x:c>
      <x:c r="B78" s="6" t="str">
        <x:v>11005</x:v>
      </x:c>
      <x:c r="C78" s="6" t="str">
        <x:v>卡芙卡（强化）</x:v>
      </x:c>
      <x:c r="D78" s="6" t="n">
        <x:v>2</x:v>
      </x:c>
      <x:c r="E78" s="6" t="str">
        <x:v>狂想者，呜咽</x:v>
      </x:c>
      <x:c r="F78" s="7" t="str">
        <x:v>卡芙卡在场时，我方全体造成的持续伤害提高33%。</x:v>
      </x:c>
      <x:c r="G78" s="6" t="str">
        <x:v>[]</x:v>
      </x:c>
      <x:c r="H78" s="6" t="str">
        <x:v>技能等级自动；条件效果在条件增益填写</x:v>
      </x:c>
      <x:c r="I78" s="6" t="str">
        <x:v>https://raw.githubusercontent.com/Mar-7th/StarRailRes/dbe8cdfcfb0bf657b9fe1cf92d5537f118ccb487/index_new/cn/character_ranks.json</x:v>
      </x:c>
    </x:row>
    <x:row r="79" ht="20" customHeight="1">
      <x:c r="A79" s="6" t="str">
        <x:v>1100503</x:v>
      </x:c>
      <x:c r="B79" s="6" t="str">
        <x:v>11005</x:v>
      </x:c>
      <x:c r="C79" s="6" t="str">
        <x:v>卡芙卡（强化）</x:v>
      </x:c>
      <x:c r="D79" s="6" t="n">
        <x:v>3</x:v>
      </x:c>
      <x:c r="E79" s="6" t="str">
        <x:v>我赞美，即兴</x:v>
      </x:c>
      <x:c r="F79" s="7" t="str">
        <x:v>战技等级+2，最多不超过15级；普攻等级+1，最多不超过10级。</x:v>
      </x:c>
      <x:c r="G79" s="6" t="str">
        <x:v>[{"id": "1100502", "num": 2}, {"id": "1100501", "num": 1}]</x:v>
      </x:c>
      <x:c r="H79" s="6" t="str">
        <x:v>技能等级自动；条件效果在条件增益填写</x:v>
      </x:c>
      <x:c r="I79" s="6" t="str">
        <x:v>https://raw.githubusercontent.com/Mar-7th/StarRailRes/dbe8cdfcfb0bf657b9fe1cf92d5537f118ccb487/index_new/cn/character_ranks.json</x:v>
      </x:c>
    </x:row>
    <x:row r="80" ht="20" customHeight="1">
      <x:c r="A80" s="6" t="str">
        <x:v>1100504</x:v>
      </x:c>
      <x:c r="B80" s="6" t="str">
        <x:v>11005</x:v>
      </x:c>
      <x:c r="C80" s="6" t="str">
        <x:v>卡芙卡（强化）</x:v>
      </x:c>
      <x:c r="D80" s="6" t="n">
        <x:v>4</x:v>
      </x:c>
      <x:c r="E80" s="6" t="str">
        <x:v>把宣叙呈献给</x:v>
      </x:c>
      <x:c r="F80" s="7" t="str">
        <x:v>当敌方目标承受的由卡芙卡造成的触电状态产生伤害时，额外为卡芙卡恢复2点能量。</x:v>
      </x:c>
      <x:c r="G80" s="6" t="str">
        <x:v>[]</x:v>
      </x:c>
      <x:c r="H80" s="6" t="str">
        <x:v>技能等级自动；条件效果在条件增益填写</x:v>
      </x:c>
      <x:c r="I80" s="6" t="str">
        <x:v>https://raw.githubusercontent.com/Mar-7th/StarRailRes/dbe8cdfcfb0bf657b9fe1cf92d5537f118ccb487/index_new/cn/character_ranks.json</x:v>
      </x:c>
    </x:row>
    <x:row r="81" ht="20" customHeight="1">
      <x:c r="A81" s="6" t="str">
        <x:v>1100505</x:v>
      </x:c>
      <x:c r="B81" s="6" t="str">
        <x:v>11005</x:v>
      </x:c>
      <x:c r="C81" s="6" t="str">
        <x:v>卡芙卡（强化）</x:v>
      </x:c>
      <x:c r="D81" s="6" t="n">
        <x:v>5</x:v>
      </x:c>
      <x:c r="E81" s="6" t="str">
        <x:v>只有今晚奏鸣</x:v>
      </x:c>
      <x:c r="F81" s="7" t="str">
        <x:v>终结技等级+2，最多不超过15级；天赋等级+2，最多不超过15级。</x:v>
      </x:c>
      <x:c r="G81" s="6" t="str">
        <x:v>[{"id": "1100503", "num": 2}, {"id": "1100504", "num": 2}]</x:v>
      </x:c>
      <x:c r="H81" s="6" t="str">
        <x:v>技能等级自动；条件效果在条件增益填写</x:v>
      </x:c>
      <x:c r="I81" s="6" t="str">
        <x:v>https://raw.githubusercontent.com/Mar-7th/StarRailRes/dbe8cdfcfb0bf657b9fe1cf92d5537f118ccb487/index_new/cn/character_ranks.json</x:v>
      </x:c>
    </x:row>
    <x:row r="82" ht="38" customHeight="1">
      <x:c r="A82" s="6" t="str">
        <x:v>1100506</x:v>
      </x:c>
      <x:c r="B82" s="6" t="str">
        <x:v>11005</x:v>
      </x:c>
      <x:c r="C82" s="6" t="str">
        <x:v>卡芙卡（强化）</x:v>
      </x:c>
      <x:c r="D82" s="6" t="n">
        <x:v>6</x:v>
      </x:c>
      <x:c r="E82" s="6" t="str">
        <x:v>回旋，悄悄地</x:v>
      </x:c>
      <x:c r="F82" s="7" t="str">
        <x:v>终结技、秘技与天赋触发的追加攻击使敌方目标陷入的触电状态的伤害倍率提高156%，并使触电状态的持续时间增加1回合。</x:v>
      </x:c>
      <x:c r="G82" s="6" t="str">
        <x:v>[]</x:v>
      </x:c>
      <x:c r="H82" s="6" t="str">
        <x:v>技能等级自动；条件效果在条件增益填写</x:v>
      </x:c>
      <x:c r="I82" s="6" t="str">
        <x:v>https://raw.githubusercontent.com/Mar-7th/StarRailRes/dbe8cdfcfb0bf657b9fe1cf92d5537f118ccb487/index_new/cn/character_ranks.json</x:v>
      </x:c>
    </x:row>
    <x:row r="83" ht="38" customHeight="1">
      <x:c r="A83" s="6" t="str">
        <x:v>1100601</x:v>
      </x:c>
      <x:c r="B83" s="6" t="str">
        <x:v>11006</x:v>
      </x:c>
      <x:c r="C83" s="6" t="str">
        <x:v>银狼（强化）</x:v>
      </x:c>
      <x:c r="D83" s="6" t="n">
        <x:v>1</x:v>
      </x:c>
      <x:c r="E83" s="6" t="str">
        <x:v>社会工程</x:v>
      </x:c>
      <x:c r="F83" s="7" t="str">
        <x:v>施放终结技攻击敌方目标后，目标每有1个负面效果，银狼恢复7点能量。该效果在每次终结技攻击中最多生效5次。</x:v>
      </x:c>
      <x:c r="G83" s="6" t="str">
        <x:v>[]</x:v>
      </x:c>
      <x:c r="H83" s="6" t="str">
        <x:v>技能等级自动；条件效果在条件增益填写</x:v>
      </x:c>
      <x:c r="I83" s="6" t="str">
        <x:v>https://raw.githubusercontent.com/Mar-7th/StarRailRes/dbe8cdfcfb0bf657b9fe1cf92d5537f118ccb487/index_new/cn/character_ranks.json</x:v>
      </x:c>
    </x:row>
    <x:row r="84" ht="38" customHeight="1">
      <x:c r="A84" s="6" t="str">
        <x:v>1100602</x:v>
      </x:c>
      <x:c r="B84" s="6" t="str">
        <x:v>11006</x:v>
      </x:c>
      <x:c r="C84" s="6" t="str">
        <x:v>银狼（强化）</x:v>
      </x:c>
      <x:c r="D84" s="6" t="n">
        <x:v>2</x:v>
      </x:c>
      <x:c r="E84" s="6" t="str">
        <x:v>僵尸网络</x:v>
      </x:c>
      <x:c r="F84" s="7" t="str">
        <x:v>在敌方目标进入战斗时，使其受到的伤害提高20%。当敌方目标受到我方目标攻击时，银狼有100%的基础概率给受到攻击的敌方目标植入1个随机【缺陷】。</x:v>
      </x:c>
      <x:c r="G84" s="6" t="str">
        <x:v>[]</x:v>
      </x:c>
      <x:c r="H84" s="6" t="str">
        <x:v>技能等级自动；条件效果在条件增益填写</x:v>
      </x:c>
      <x:c r="I84" s="6" t="str">
        <x:v>https://raw.githubusercontent.com/Mar-7th/StarRailRes/dbe8cdfcfb0bf657b9fe1cf92d5537f118ccb487/index_new/cn/character_ranks.json</x:v>
      </x:c>
    </x:row>
    <x:row r="85" ht="20" customHeight="1">
      <x:c r="A85" s="6" t="str">
        <x:v>1100603</x:v>
      </x:c>
      <x:c r="B85" s="6" t="str">
        <x:v>11006</x:v>
      </x:c>
      <x:c r="C85" s="6" t="str">
        <x:v>银狼（强化）</x:v>
      </x:c>
      <x:c r="D85" s="6" t="n">
        <x:v>3</x:v>
      </x:c>
      <x:c r="E85" s="6" t="str">
        <x:v>攻击载荷</x:v>
      </x:c>
      <x:c r="F85" s="7" t="str">
        <x:v>战技等级+2，最多不超过15级；天赋等级+2，最多不超过15级。</x:v>
      </x:c>
      <x:c r="G85" s="6" t="str">
        <x:v>[{"id": "1100602", "num": 2}, {"id": "1100604", "num": 2}]</x:v>
      </x:c>
      <x:c r="H85" s="6" t="str">
        <x:v>技能等级自动；条件效果在条件增益填写</x:v>
      </x:c>
      <x:c r="I85" s="6" t="str">
        <x:v>https://raw.githubusercontent.com/Mar-7th/StarRailRes/dbe8cdfcfb0bf657b9fe1cf92d5537f118ccb487/index_new/cn/character_ranks.json</x:v>
      </x:c>
    </x:row>
    <x:row r="86" ht="38" customHeight="1">
      <x:c r="A86" s="6" t="str">
        <x:v>1100604</x:v>
      </x:c>
      <x:c r="B86" s="6" t="str">
        <x:v>11006</x:v>
      </x:c>
      <x:c r="C86" s="6" t="str">
        <x:v>银狼（强化）</x:v>
      </x:c>
      <x:c r="D86" s="6" t="n">
        <x:v>4</x:v>
      </x:c>
      <x:c r="E86" s="6" t="str">
        <x:v>反弹端口</x:v>
      </x:c>
      <x:c r="F86" s="7" t="str">
        <x:v>施放终结技攻击敌方目标后，目标每有1个负面效果，则额外造成等同于银狼20%攻击力的量子属性附加伤害。该效果在每次终结技攻击中对每个目标最多触发5次。</x:v>
      </x:c>
      <x:c r="G86" s="6" t="str">
        <x:v>[]</x:v>
      </x:c>
      <x:c r="H86" s="6" t="str">
        <x:v>技能等级自动；条件效果在条件增益填写</x:v>
      </x:c>
      <x:c r="I86" s="6" t="str">
        <x:v>https://raw.githubusercontent.com/Mar-7th/StarRailRes/dbe8cdfcfb0bf657b9fe1cf92d5537f118ccb487/index_new/cn/character_ranks.json</x:v>
      </x:c>
    </x:row>
    <x:row r="87" ht="20" customHeight="1">
      <x:c r="A87" s="6" t="str">
        <x:v>1100605</x:v>
      </x:c>
      <x:c r="B87" s="6" t="str">
        <x:v>11006</x:v>
      </x:c>
      <x:c r="C87" s="6" t="str">
        <x:v>银狼（强化）</x:v>
      </x:c>
      <x:c r="D87" s="6" t="n">
        <x:v>5</x:v>
      </x:c>
      <x:c r="E87" s="6" t="str">
        <x:v>暴力破解</x:v>
      </x:c>
      <x:c r="F87" s="7" t="str">
        <x:v>终结技等级+2，最多不超过15级；普攻等级+1，最多不超过10级。</x:v>
      </x:c>
      <x:c r="G87" s="6" t="str">
        <x:v>[{"id": "1100603", "num": 2}, {"id": "1100601", "num": 1}]</x:v>
      </x:c>
      <x:c r="H87" s="6" t="str">
        <x:v>技能等级自动；条件效果在条件增益填写</x:v>
      </x:c>
      <x:c r="I87" s="6" t="str">
        <x:v>https://raw.githubusercontent.com/Mar-7th/StarRailRes/dbe8cdfcfb0bf657b9fe1cf92d5537f118ccb487/index_new/cn/character_ranks.json</x:v>
      </x:c>
    </x:row>
    <x:row r="88" ht="20" customHeight="1">
      <x:c r="A88" s="6" t="str">
        <x:v>1100606</x:v>
      </x:c>
      <x:c r="B88" s="6" t="str">
        <x:v>11006</x:v>
      </x:c>
      <x:c r="C88" s="6" t="str">
        <x:v>银狼（强化）</x:v>
      </x:c>
      <x:c r="D88" s="6" t="n">
        <x:v>6</x:v>
      </x:c>
      <x:c r="E88" s="6" t="str">
        <x:v>重叠网络</x:v>
      </x:c>
      <x:c r="F88" s="7" t="str">
        <x:v>敌方目标每有1个负面效果，银狼对其造成的伤害提高20%，最多提高100%。</x:v>
      </x:c>
      <x:c r="G88" s="6" t="str">
        <x:v>[]</x:v>
      </x:c>
      <x:c r="H88" s="6" t="str">
        <x:v>技能等级自动；条件效果在条件增益填写</x:v>
      </x:c>
      <x:c r="I88" s="6" t="str">
        <x:v>https://raw.githubusercontent.com/Mar-7th/StarRailRes/dbe8cdfcfb0bf657b9fe1cf92d5537f118ccb487/index_new/cn/character_ranks.json</x:v>
      </x:c>
    </x:row>
    <x:row r="89" ht="20" customHeight="1">
      <x:c r="A89" s="6" t="str">
        <x:v>110101</x:v>
      </x:c>
      <x:c r="B89" s="6" t="str">
        <x:v>1101</x:v>
      </x:c>
      <x:c r="C89" s="6" t="str">
        <x:v>布洛妮娅</x:v>
      </x:c>
      <x:c r="D89" s="6" t="n">
        <x:v>1</x:v>
      </x:c>
      <x:c r="E89" s="6" t="str">
        <x:v>养精蓄锐</x:v>
      </x:c>
      <x:c r="F89" s="7" t="str">
        <x:v>施放战技时，有50%固定概率恢复1个战技点，该效果有1回合的触发冷却。</x:v>
      </x:c>
      <x:c r="G89" s="6" t="str">
        <x:v>[]</x:v>
      </x:c>
      <x:c r="H89" s="6" t="str">
        <x:v>技能等级自动；条件效果在条件增益填写</x:v>
      </x:c>
      <x:c r="I89" s="6" t="str">
        <x:v>https://raw.githubusercontent.com/Mar-7th/StarRailRes/dbe8cdfcfb0bf657b9fe1cf92d5537f118ccb487/index_new/cn/character_ranks.json</x:v>
      </x:c>
    </x:row>
    <x:row r="90" ht="20" customHeight="1">
      <x:c r="A90" s="6" t="str">
        <x:v>110102</x:v>
      </x:c>
      <x:c r="B90" s="6" t="str">
        <x:v>1101</x:v>
      </x:c>
      <x:c r="C90" s="6" t="str">
        <x:v>布洛妮娅</x:v>
      </x:c>
      <x:c r="D90" s="6" t="n">
        <x:v>2</x:v>
      </x:c>
      <x:c r="E90" s="6" t="str">
        <x:v>快速行军</x:v>
      </x:c>
      <x:c r="F90" s="7" t="str">
        <x:v>施放战技时，被指定的我方目标在行动后速度提高30%，持续1回合。</x:v>
      </x:c>
      <x:c r="G90" s="6" t="str">
        <x:v>[]</x:v>
      </x:c>
      <x:c r="H90" s="6" t="str">
        <x:v>技能等级自动；条件效果在条件增益填写</x:v>
      </x:c>
      <x:c r="I90" s="6" t="str">
        <x:v>https://raw.githubusercontent.com/Mar-7th/StarRailRes/dbe8cdfcfb0bf657b9fe1cf92d5537f118ccb487/index_new/cn/character_ranks.json</x:v>
      </x:c>
    </x:row>
    <x:row r="91" ht="20" customHeight="1">
      <x:c r="A91" s="6" t="str">
        <x:v>110103</x:v>
      </x:c>
      <x:c r="B91" s="6" t="str">
        <x:v>1101</x:v>
      </x:c>
      <x:c r="C91" s="6" t="str">
        <x:v>布洛妮娅</x:v>
      </x:c>
      <x:c r="D91" s="6" t="n">
        <x:v>3</x:v>
      </x:c>
      <x:c r="E91" s="6" t="str">
        <x:v>鼓炮齐鸣</x:v>
      </x:c>
      <x:c r="F91" s="7" t="str">
        <x:v>终结技等级+2，最多不超过15级；天赋等级+2，最多不超过15级。</x:v>
      </x:c>
      <x:c r="G91" s="6" t="str">
        <x:v>[{"id": "110103", "num": 2}, {"id": "110104", "num": 2}]</x:v>
      </x:c>
      <x:c r="H91" s="6" t="str">
        <x:v>技能等级自动；条件效果在条件增益填写</x:v>
      </x:c>
      <x:c r="I91" s="6" t="str">
        <x:v>https://raw.githubusercontent.com/Mar-7th/StarRailRes/dbe8cdfcfb0bf657b9fe1cf92d5537f118ccb487/index_new/cn/character_ranks.json</x:v>
      </x:c>
    </x:row>
    <x:row r="92" ht="38" customHeight="1">
      <x:c r="A92" s="6" t="str">
        <x:v>110104</x:v>
      </x:c>
      <x:c r="B92" s="6" t="str">
        <x:v>1101</x:v>
      </x:c>
      <x:c r="C92" s="6" t="str">
        <x:v>布洛妮娅</x:v>
      </x:c>
      <x:c r="D92" s="6" t="n">
        <x:v>4</x:v>
      </x:c>
      <x:c r="E92" s="6" t="str">
        <x:v>攻其不备</x:v>
      </x:c>
      <x:c r="F92" s="7" t="str">
        <x:v>我方其他角色对弱点为风属性的敌方目标施放普攻后，布洛妮娅立即进行1次追加攻击，对该目标造成等同于普攻伤害80%的风属性伤害，该效果每回合可触发1次。</x:v>
      </x:c>
      <x:c r="G92" s="6" t="str">
        <x:v>[]</x:v>
      </x:c>
      <x:c r="H92" s="6" t="str">
        <x:v>技能等级自动；条件效果在条件增益填写</x:v>
      </x:c>
      <x:c r="I92" s="6" t="str">
        <x:v>https://raw.githubusercontent.com/Mar-7th/StarRailRes/dbe8cdfcfb0bf657b9fe1cf92d5537f118ccb487/index_new/cn/character_ranks.json</x:v>
      </x:c>
    </x:row>
    <x:row r="93" ht="20" customHeight="1">
      <x:c r="A93" s="6" t="str">
        <x:v>110105</x:v>
      </x:c>
      <x:c r="B93" s="6" t="str">
        <x:v>1101</x:v>
      </x:c>
      <x:c r="C93" s="6" t="str">
        <x:v>布洛妮娅</x:v>
      </x:c>
      <x:c r="D93" s="6" t="n">
        <x:v>5</x:v>
      </x:c>
      <x:c r="E93" s="6" t="str">
        <x:v>所向克捷</x:v>
      </x:c>
      <x:c r="F93" s="7" t="str">
        <x:v>战技等级+2，最多不超过15级；普攻等级+1，最多不超过10级。</x:v>
      </x:c>
      <x:c r="G93" s="6" t="str">
        <x:v>[{"id": "110102", "num": 2}, {"id": "110101", "num": 1}]</x:v>
      </x:c>
      <x:c r="H93" s="6" t="str">
        <x:v>技能等级自动；条件效果在条件增益填写</x:v>
      </x:c>
      <x:c r="I93" s="6" t="str">
        <x:v>https://raw.githubusercontent.com/Mar-7th/StarRailRes/dbe8cdfcfb0bf657b9fe1cf92d5537f118ccb487/index_new/cn/character_ranks.json</x:v>
      </x:c>
    </x:row>
    <x:row r="94" ht="20" customHeight="1">
      <x:c r="A94" s="6" t="str">
        <x:v>110106</x:v>
      </x:c>
      <x:c r="B94" s="6" t="str">
        <x:v>1101</x:v>
      </x:c>
      <x:c r="C94" s="6" t="str">
        <x:v>布洛妮娅</x:v>
      </x:c>
      <x:c r="D94" s="6" t="n">
        <x:v>6</x:v>
      </x:c>
      <x:c r="E94" s="6" t="str">
        <x:v>气贯长虹</x:v>
      </x:c>
      <x:c r="F94" s="7" t="str">
        <x:v>战技对指定我方目标造成的伤害提高效果的持续时间增加1回合。</x:v>
      </x:c>
      <x:c r="G94" s="6" t="str">
        <x:v>[]</x:v>
      </x:c>
      <x:c r="H94" s="6" t="str">
        <x:v>技能等级自动；条件效果在条件增益填写</x:v>
      </x:c>
      <x:c r="I94" s="6" t="str">
        <x:v>https://raw.githubusercontent.com/Mar-7th/StarRailRes/dbe8cdfcfb0bf657b9fe1cf92d5537f118ccb487/index_new/cn/character_ranks.json</x:v>
      </x:c>
    </x:row>
    <x:row r="95" ht="20" customHeight="1">
      <x:c r="A95" s="6" t="str">
        <x:v>110201</x:v>
      </x:c>
      <x:c r="B95" s="6" t="str">
        <x:v>1102</x:v>
      </x:c>
      <x:c r="C95" s="6" t="str">
        <x:v>希儿</x:v>
      </x:c>
      <x:c r="D95" s="6" t="n">
        <x:v>1</x:v>
      </x:c>
      <x:c r="E95" s="6" t="str">
        <x:v>斩尽</x:v>
      </x:c>
      <x:c r="F95" s="7" t="str">
        <x:v>对当前生命值百分比小于等于80%的敌方目标造成伤害时，暴击率提高15%。</x:v>
      </x:c>
      <x:c r="G95" s="6" t="str">
        <x:v>[]</x:v>
      </x:c>
      <x:c r="H95" s="6" t="str">
        <x:v>技能等级自动；条件效果在条件增益填写</x:v>
      </x:c>
      <x:c r="I95" s="6" t="str">
        <x:v>https://raw.githubusercontent.com/Mar-7th/StarRailRes/dbe8cdfcfb0bf657b9fe1cf92d5537f118ccb487/index_new/cn/character_ranks.json</x:v>
      </x:c>
    </x:row>
    <x:row r="96" ht="20" customHeight="1">
      <x:c r="A96" s="6" t="str">
        <x:v>110202</x:v>
      </x:c>
      <x:c r="B96" s="6" t="str">
        <x:v>1102</x:v>
      </x:c>
      <x:c r="C96" s="6" t="str">
        <x:v>希儿</x:v>
      </x:c>
      <x:c r="D96" s="6" t="n">
        <x:v>2</x:v>
      </x:c>
      <x:c r="E96" s="6" t="str">
        <x:v>蝶舞</x:v>
      </x:c>
      <x:c r="F96" s="7" t="str">
        <x:v>战技的加速效果可以叠加，最多叠加2层。</x:v>
      </x:c>
      <x:c r="G96" s="6" t="str">
        <x:v>[]</x:v>
      </x:c>
      <x:c r="H96" s="6" t="str">
        <x:v>技能等级自动；条件效果在条件增益填写</x:v>
      </x:c>
      <x:c r="I96" s="6" t="str">
        <x:v>https://raw.githubusercontent.com/Mar-7th/StarRailRes/dbe8cdfcfb0bf657b9fe1cf92d5537f118ccb487/index_new/cn/character_ranks.json</x:v>
      </x:c>
    </x:row>
    <x:row r="97" ht="20" customHeight="1">
      <x:c r="A97" s="6" t="str">
        <x:v>110203</x:v>
      </x:c>
      <x:c r="B97" s="6" t="str">
        <x:v>1102</x:v>
      </x:c>
      <x:c r="C97" s="6" t="str">
        <x:v>希儿</x:v>
      </x:c>
      <x:c r="D97" s="6" t="n">
        <x:v>3</x:v>
      </x:c>
      <x:c r="E97" s="6" t="str">
        <x:v>缭乱</x:v>
      </x:c>
      <x:c r="F97" s="7" t="str">
        <x:v>战技等级+2，最多不超过15级；天赋等级+2，最多不超过15级。</x:v>
      </x:c>
      <x:c r="G97" s="6" t="str">
        <x:v>[{"id": "110202", "num": 2}, {"id": "110204", "num": 2}]</x:v>
      </x:c>
      <x:c r="H97" s="6" t="str">
        <x:v>技能等级自动；条件效果在条件增益填写</x:v>
      </x:c>
      <x:c r="I97" s="6" t="str">
        <x:v>https://raw.githubusercontent.com/Mar-7th/StarRailRes/dbe8cdfcfb0bf657b9fe1cf92d5537f118ccb487/index_new/cn/character_ranks.json</x:v>
      </x:c>
    </x:row>
    <x:row r="98" ht="20" customHeight="1">
      <x:c r="A98" s="6" t="str">
        <x:v>110204</x:v>
      </x:c>
      <x:c r="B98" s="6" t="str">
        <x:v>1102</x:v>
      </x:c>
      <x:c r="C98" s="6" t="str">
        <x:v>希儿</x:v>
      </x:c>
      <x:c r="D98" s="6" t="n">
        <x:v>4</x:v>
      </x:c>
      <x:c r="E98" s="6" t="str">
        <x:v>掠影</x:v>
      </x:c>
      <x:c r="F98" s="7" t="str">
        <x:v>希儿消灭敌方目标时，自身恢复15点能量。</x:v>
      </x:c>
      <x:c r="G98" s="6" t="str">
        <x:v>[]</x:v>
      </x:c>
      <x:c r="H98" s="6" t="str">
        <x:v>技能等级自动；条件效果在条件增益填写</x:v>
      </x:c>
      <x:c r="I98" s="6" t="str">
        <x:v>https://raw.githubusercontent.com/Mar-7th/StarRailRes/dbe8cdfcfb0bf657b9fe1cf92d5537f118ccb487/index_new/cn/character_ranks.json</x:v>
      </x:c>
    </x:row>
    <x:row r="99" ht="20" customHeight="1">
      <x:c r="A99" s="6" t="str">
        <x:v>110205</x:v>
      </x:c>
      <x:c r="B99" s="6" t="str">
        <x:v>1102</x:v>
      </x:c>
      <x:c r="C99" s="6" t="str">
        <x:v>希儿</x:v>
      </x:c>
      <x:c r="D99" s="6" t="n">
        <x:v>5</x:v>
      </x:c>
      <x:c r="E99" s="6" t="str">
        <x:v>锋锐</x:v>
      </x:c>
      <x:c r="F99" s="7" t="str">
        <x:v>终结技等级+2，最多不超过15级；普攻等级+1，最多不超过10级。</x:v>
      </x:c>
      <x:c r="G99" s="6" t="str">
        <x:v>[{"id": "110203", "num": 2}, {"id": "110201", "num": 1}]</x:v>
      </x:c>
      <x:c r="H99" s="6" t="str">
        <x:v>技能等级自动；条件效果在条件增益填写</x:v>
      </x:c>
      <x:c r="I99" s="6" t="str">
        <x:v>https://raw.githubusercontent.com/Mar-7th/StarRailRes/dbe8cdfcfb0bf657b9fe1cf92d5537f118ccb487/index_new/cn/character_ranks.json</x:v>
      </x:c>
    </x:row>
    <x:row r="100" ht="68" customHeight="1">
      <x:c r="A100" s="6" t="str">
        <x:v>110206</x:v>
      </x:c>
      <x:c r="B100" s="6" t="str">
        <x:v>1102</x:v>
      </x:c>
      <x:c r="C100" s="6" t="str">
        <x:v>希儿</x:v>
      </x:c>
      <x:c r="D100" s="6" t="n">
        <x:v>6</x:v>
      </x:c>
      <x:c r="E100" s="6" t="str">
        <x:v>离析</x:v>
      </x:c>
      <x:c r="F100" s="7" t="str">
        <x:v>施放终结技攻击后使受到攻击的敌方单体陷入【乱蝶】状态，持续1回合。【乱蝶】状态下的敌方目标受到攻击后，额外受到1次等同于希儿终结技伤害15%的量子属性附加伤害。若该目标被我方其他目标触发【乱蝶】状态的附加伤害消灭，将不会触发希儿的天赋。
当希儿陷入无法战斗状态时，敌方目标的【乱蝶】状态被解除。</x:v>
      </x:c>
      <x:c r="G100" s="6" t="str">
        <x:v>[]</x:v>
      </x:c>
      <x:c r="H100" s="6" t="str">
        <x:v>技能等级自动；条件效果在条件增益填写</x:v>
      </x:c>
      <x:c r="I100" s="6" t="str">
        <x:v>https://raw.githubusercontent.com/Mar-7th/StarRailRes/dbe8cdfcfb0bf657b9fe1cf92d5537f118ccb487/index_new/cn/character_ranks.json</x:v>
      </x:c>
    </x:row>
    <x:row r="101" ht="20" customHeight="1">
      <x:c r="A101" s="6" t="str">
        <x:v>110301</x:v>
      </x:c>
      <x:c r="B101" s="6" t="str">
        <x:v>1103</x:v>
      </x:c>
      <x:c r="C101" s="6" t="str">
        <x:v>希露瓦</x:v>
      </x:c>
      <x:c r="D101" s="6" t="n">
        <x:v>1</x:v>
      </x:c>
      <x:c r="E101" s="6" t="str">
        <x:v>余音绕梁</x:v>
      </x:c>
      <x:c r="F101" s="7" t="str">
        <x:v>普攻对指定敌方目标的1个随机相邻目标造成等同于普攻伤害60%的雷属性伤害。</x:v>
      </x:c>
      <x:c r="G101" s="6" t="str">
        <x:v>[]</x:v>
      </x:c>
      <x:c r="H101" s="6" t="str">
        <x:v>技能等级自动；条件效果在条件增益填写</x:v>
      </x:c>
      <x:c r="I101" s="6" t="str">
        <x:v>https://raw.githubusercontent.com/Mar-7th/StarRailRes/dbe8cdfcfb0bf657b9fe1cf92d5537f118ccb487/index_new/cn/character_ranks.json</x:v>
      </x:c>
    </x:row>
    <x:row r="102" ht="20" customHeight="1">
      <x:c r="A102" s="6" t="str">
        <x:v>110302</x:v>
      </x:c>
      <x:c r="B102" s="6" t="str">
        <x:v>1103</x:v>
      </x:c>
      <x:c r="C102" s="6" t="str">
        <x:v>希露瓦</x:v>
      </x:c>
      <x:c r="D102" s="6" t="n">
        <x:v>2</x:v>
      </x:c>
      <x:c r="E102" s="6" t="str">
        <x:v>安可！</x:v>
      </x:c>
      <x:c r="F102" s="7" t="str">
        <x:v>每触发1次天赋的附加伤害，希露瓦恢复4点能量。</x:v>
      </x:c>
      <x:c r="G102" s="6" t="str">
        <x:v>[]</x:v>
      </x:c>
      <x:c r="H102" s="6" t="str">
        <x:v>技能等级自动；条件效果在条件增益填写</x:v>
      </x:c>
      <x:c r="I102" s="6" t="str">
        <x:v>https://raw.githubusercontent.com/Mar-7th/StarRailRes/dbe8cdfcfb0bf657b9fe1cf92d5537f118ccb487/index_new/cn/character_ranks.json</x:v>
      </x:c>
    </x:row>
    <x:row r="103" ht="20" customHeight="1">
      <x:c r="A103" s="6" t="str">
        <x:v>110303</x:v>
      </x:c>
      <x:c r="B103" s="6" t="str">
        <x:v>1103</x:v>
      </x:c>
      <x:c r="C103" s="6" t="str">
        <x:v>希露瓦</x:v>
      </x:c>
      <x:c r="D103" s="6" t="n">
        <x:v>3</x:v>
      </x:c>
      <x:c r="E103" s="6" t="str">
        <x:v>听，齿轮的心跳</x:v>
      </x:c>
      <x:c r="F103" s="7" t="str">
        <x:v>战技等级+2，最多不超过15级；普攻等级+1，最多不超过10级。</x:v>
      </x:c>
      <x:c r="G103" s="6" t="str">
        <x:v>[{"id": "110302", "num": 2}, {"id": "110301", "num": 1}]</x:v>
      </x:c>
      <x:c r="H103" s="6" t="str">
        <x:v>技能等级自动；条件效果在条件增益填写</x:v>
      </x:c>
      <x:c r="I103" s="6" t="str">
        <x:v>https://raw.githubusercontent.com/Mar-7th/StarRailRes/dbe8cdfcfb0bf657b9fe1cf92d5537f118ccb487/index_new/cn/character_ranks.json</x:v>
      </x:c>
    </x:row>
    <x:row r="104" ht="20" customHeight="1">
      <x:c r="A104" s="6" t="str">
        <x:v>110304</x:v>
      </x:c>
      <x:c r="B104" s="6" t="str">
        <x:v>1103</x:v>
      </x:c>
      <x:c r="C104" s="6" t="str">
        <x:v>希露瓦</x:v>
      </x:c>
      <x:c r="D104" s="6" t="n">
        <x:v>4</x:v>
      </x:c>
      <x:c r="E104" s="6" t="str">
        <x:v>制造噪音吧！</x:v>
      </x:c>
      <x:c r="F104" s="7" t="str">
        <x:v>施放终结技时，有100%基础概率使非触电状态下的敌方目标状态陷入与战技相同的触电状态。</x:v>
      </x:c>
      <x:c r="G104" s="6" t="str">
        <x:v>[]</x:v>
      </x:c>
      <x:c r="H104" s="6" t="str">
        <x:v>技能等级自动；条件效果在条件增益填写</x:v>
      </x:c>
      <x:c r="I104" s="6" t="str">
        <x:v>https://raw.githubusercontent.com/Mar-7th/StarRailRes/dbe8cdfcfb0bf657b9fe1cf92d5537f118ccb487/index_new/cn/character_ranks.json</x:v>
      </x:c>
    </x:row>
    <x:row r="105" ht="20" customHeight="1">
      <x:c r="A105" s="6" t="str">
        <x:v>110305</x:v>
      </x:c>
      <x:c r="B105" s="6" t="str">
        <x:v>1103</x:v>
      </x:c>
      <x:c r="C105" s="6" t="str">
        <x:v>希露瓦</x:v>
      </x:c>
      <x:c r="D105" s="6" t="n">
        <x:v>5</x:v>
      </x:c>
      <x:c r="E105" s="6" t="str">
        <x:v>贝洛伯格最强音！</x:v>
      </x:c>
      <x:c r="F105" s="7" t="str">
        <x:v>终结技等级+2，最多不超过15级；天赋等级+2，最多不超过15级。</x:v>
      </x:c>
      <x:c r="G105" s="6" t="str">
        <x:v>[{"id": "110303", "num": 2}, {"id": "110304", "num": 2}]</x:v>
      </x:c>
      <x:c r="H105" s="6" t="str">
        <x:v>技能等级自动；条件效果在条件增益填写</x:v>
      </x:c>
      <x:c r="I105" s="6" t="str">
        <x:v>https://raw.githubusercontent.com/Mar-7th/StarRailRes/dbe8cdfcfb0bf657b9fe1cf92d5537f118ccb487/index_new/cn/character_ranks.json</x:v>
      </x:c>
    </x:row>
    <x:row r="106" ht="20" customHeight="1">
      <x:c r="A106" s="6" t="str">
        <x:v>110306</x:v>
      </x:c>
      <x:c r="B106" s="6" t="str">
        <x:v>1103</x:v>
      </x:c>
      <x:c r="C106" s="6" t="str">
        <x:v>希露瓦</x:v>
      </x:c>
      <x:c r="D106" s="6" t="n">
        <x:v>6</x:v>
      </x:c>
      <x:c r="E106" s="6" t="str">
        <x:v>这一曲，贯穿天穹！</x:v>
      </x:c>
      <x:c r="F106" s="7" t="str">
        <x:v>希露瓦对触电状态下的敌方目标造成的伤害提高30%。</x:v>
      </x:c>
      <x:c r="G106" s="6" t="str">
        <x:v>[]</x:v>
      </x:c>
      <x:c r="H106" s="6" t="str">
        <x:v>技能等级自动；条件效果在条件增益填写</x:v>
      </x:c>
      <x:c r="I106" s="6" t="str">
        <x:v>https://raw.githubusercontent.com/Mar-7th/StarRailRes/dbe8cdfcfb0bf657b9fe1cf92d5537f118ccb487/index_new/cn/character_ranks.json</x:v>
      </x:c>
    </x:row>
    <x:row r="107" ht="20" customHeight="1">
      <x:c r="A107" s="6" t="str">
        <x:v>110401</x:v>
      </x:c>
      <x:c r="B107" s="6" t="str">
        <x:v>1104</x:v>
      </x:c>
      <x:c r="C107" s="6" t="str">
        <x:v>杰帕德</x:v>
      </x:c>
      <x:c r="D107" s="6" t="n">
        <x:v>1</x:v>
      </x:c>
      <x:c r="E107" s="6" t="str">
        <x:v>恪尽职守</x:v>
      </x:c>
      <x:c r="F107" s="7" t="str">
        <x:v>施放战技时，使受到攻击的敌方目标陷入冻结状态的基础概率提高35%。</x:v>
      </x:c>
      <x:c r="G107" s="6" t="str">
        <x:v>[]</x:v>
      </x:c>
      <x:c r="H107" s="6" t="str">
        <x:v>技能等级自动；条件效果在条件增益填写</x:v>
      </x:c>
      <x:c r="I107" s="6" t="str">
        <x:v>https://raw.githubusercontent.com/Mar-7th/StarRailRes/dbe8cdfcfb0bf657b9fe1cf92d5537f118ccb487/index_new/cn/character_ranks.json</x:v>
      </x:c>
    </x:row>
    <x:row r="108" ht="20" customHeight="1">
      <x:c r="A108" s="6" t="str">
        <x:v>110402</x:v>
      </x:c>
      <x:c r="B108" s="6" t="str">
        <x:v>1104</x:v>
      </x:c>
      <x:c r="C108" s="6" t="str">
        <x:v>杰帕德</x:v>
      </x:c>
      <x:c r="D108" s="6" t="n">
        <x:v>2</x:v>
      </x:c>
      <x:c r="E108" s="6" t="str">
        <x:v>余寒</x:v>
      </x:c>
      <x:c r="F108" s="7" t="str">
        <x:v>战技使敌方目标陷入的冻结状态解除后，目标的速度降低20%，持续1回合。</x:v>
      </x:c>
      <x:c r="G108" s="6" t="str">
        <x:v>[]</x:v>
      </x:c>
      <x:c r="H108" s="6" t="str">
        <x:v>技能等级自动；条件效果在条件增益填写</x:v>
      </x:c>
      <x:c r="I108" s="6" t="str">
        <x:v>https://raw.githubusercontent.com/Mar-7th/StarRailRes/dbe8cdfcfb0bf657b9fe1cf92d5537f118ccb487/index_new/cn/character_ranks.json</x:v>
      </x:c>
    </x:row>
    <x:row r="109" ht="20" customHeight="1">
      <x:c r="A109" s="6" t="str">
        <x:v>110403</x:v>
      </x:c>
      <x:c r="B109" s="6" t="str">
        <x:v>1104</x:v>
      </x:c>
      <x:c r="C109" s="6" t="str">
        <x:v>杰帕德</x:v>
      </x:c>
      <x:c r="D109" s="6" t="n">
        <x:v>3</x:v>
      </x:c>
      <x:c r="E109" s="6" t="str">
        <x:v>永不陷落</x:v>
      </x:c>
      <x:c r="F109" s="7" t="str">
        <x:v>终结技等级+2，最多不超过15级；天赋等级+2，最多不超过15级。</x:v>
      </x:c>
      <x:c r="G109" s="6" t="str">
        <x:v>[{"id": "110403", "num": 2}, {"id": "110404", "num": 2}]</x:v>
      </x:c>
      <x:c r="H109" s="6" t="str">
        <x:v>技能等级自动；条件效果在条件增益填写</x:v>
      </x:c>
      <x:c r="I109" s="6" t="str">
        <x:v>https://raw.githubusercontent.com/Mar-7th/StarRailRes/dbe8cdfcfb0bf657b9fe1cf92d5537f118ccb487/index_new/cn/character_ranks.json</x:v>
      </x:c>
    </x:row>
    <x:row r="110" ht="20" customHeight="1">
      <x:c r="A110" s="6" t="str">
        <x:v>110404</x:v>
      </x:c>
      <x:c r="B110" s="6" t="str">
        <x:v>1104</x:v>
      </x:c>
      <x:c r="C110" s="6" t="str">
        <x:v>杰帕德</x:v>
      </x:c>
      <x:c r="D110" s="6" t="n">
        <x:v>4</x:v>
      </x:c>
      <x:c r="E110" s="6" t="str">
        <x:v>精诚所至</x:v>
      </x:c>
      <x:c r="F110" s="7" t="str">
        <x:v>杰帕德在场时，我方全体的效果抵抗提高20%。</x:v>
      </x:c>
      <x:c r="G110" s="6" t="str">
        <x:v>[]</x:v>
      </x:c>
      <x:c r="H110" s="6" t="str">
        <x:v>技能等级自动；条件效果在条件增益填写</x:v>
      </x:c>
      <x:c r="I110" s="6" t="str">
        <x:v>https://raw.githubusercontent.com/Mar-7th/StarRailRes/dbe8cdfcfb0bf657b9fe1cf92d5537f118ccb487/index_new/cn/character_ranks.json</x:v>
      </x:c>
    </x:row>
    <x:row r="111" ht="20" customHeight="1">
      <x:c r="A111" s="6" t="str">
        <x:v>110405</x:v>
      </x:c>
      <x:c r="B111" s="6" t="str">
        <x:v>1104</x:v>
      </x:c>
      <x:c r="C111" s="6" t="str">
        <x:v>杰帕德</x:v>
      </x:c>
      <x:c r="D111" s="6" t="n">
        <x:v>5</x:v>
      </x:c>
      <x:c r="E111" s="6" t="str">
        <x:v>拳似寒铁</x:v>
      </x:c>
      <x:c r="F111" s="7" t="str">
        <x:v>战技等级+2，最多不超过15级；普攻等级+1，最多不超过10级。</x:v>
      </x:c>
      <x:c r="G111" s="6" t="str">
        <x:v>[{"id": "110402", "num": 2}, {"id": "110401", "num": 1}]</x:v>
      </x:c>
      <x:c r="H111" s="6" t="str">
        <x:v>技能等级自动；条件效果在条件增益填写</x:v>
      </x:c>
      <x:c r="I111" s="6" t="str">
        <x:v>https://raw.githubusercontent.com/Mar-7th/StarRailRes/dbe8cdfcfb0bf657b9fe1cf92d5537f118ccb487/index_new/cn/character_ranks.json</x:v>
      </x:c>
    </x:row>
    <x:row r="112" ht="20" customHeight="1">
      <x:c r="A112" s="6" t="str">
        <x:v>110406</x:v>
      </x:c>
      <x:c r="B112" s="6" t="str">
        <x:v>1104</x:v>
      </x:c>
      <x:c r="C112" s="6" t="str">
        <x:v>杰帕德</x:v>
      </x:c>
      <x:c r="D112" s="6" t="n">
        <x:v>6</x:v>
      </x:c>
      <x:c r="E112" s="6" t="str">
        <x:v>不屈的决意</x:v>
      </x:c>
      <x:c r="F112" s="7" t="str">
        <x:v>触发天赋时杰帕德立即行动，且当前生命值的回复量额外增加自身生命上限的50%。</x:v>
      </x:c>
      <x:c r="G112" s="6" t="str">
        <x:v>[]</x:v>
      </x:c>
      <x:c r="H112" s="6" t="str">
        <x:v>技能等级自动；条件效果在条件增益填写</x:v>
      </x:c>
      <x:c r="I112" s="6" t="str">
        <x:v>https://raw.githubusercontent.com/Mar-7th/StarRailRes/dbe8cdfcfb0bf657b9fe1cf92d5537f118ccb487/index_new/cn/character_ranks.json</x:v>
      </x:c>
    </x:row>
    <x:row r="113" ht="38" customHeight="1">
      <x:c r="A113" s="6" t="str">
        <x:v>110501</x:v>
      </x:c>
      <x:c r="B113" s="6" t="str">
        <x:v>1105</x:v>
      </x:c>
      <x:c r="C113" s="6" t="str">
        <x:v>娜塔莎</x:v>
      </x:c>
      <x:c r="D113" s="6" t="n">
        <x:v>1</x:v>
      </x:c>
      <x:c r="E113" s="6" t="str">
        <x:v>遍识药理</x:v>
      </x:c>
      <x:c r="F113" s="7" t="str">
        <x:v>受到攻击后，若当前生命值百分比小于等于30%，对自身施放1次治疗，回复等同于自身15%生命上限+400的生命值。该效果单场战斗中只能触发1次。</x:v>
      </x:c>
      <x:c r="G113" s="6" t="str">
        <x:v>[]</x:v>
      </x:c>
      <x:c r="H113" s="6" t="str">
        <x:v>技能等级自动；条件效果在条件增益填写</x:v>
      </x:c>
      <x:c r="I113" s="6" t="str">
        <x:v>https://raw.githubusercontent.com/Mar-7th/StarRailRes/dbe8cdfcfb0bf657b9fe1cf92d5537f118ccb487/index_new/cn/character_ranks.json</x:v>
      </x:c>
    </x:row>
    <x:row r="114" ht="38" customHeight="1">
      <x:c r="A114" s="6" t="str">
        <x:v>110502</x:v>
      </x:c>
      <x:c r="B114" s="6" t="str">
        <x:v>1105</x:v>
      </x:c>
      <x:c r="C114" s="6" t="str">
        <x:v>娜塔莎</x:v>
      </x:c>
      <x:c r="D114" s="6" t="n">
        <x:v>2</x:v>
      </x:c>
      <x:c r="E114" s="6" t="str">
        <x:v>临床研学</x:v>
      </x:c>
      <x:c r="F114" s="7" t="str">
        <x:v>施放终结技时，对当前生命值百分比小于等于30%的我方目标附加1回合的持续治疗效果，目标回合开始时为其回复等同于娜塔莎6%生命上限+160的生命值。</x:v>
      </x:c>
      <x:c r="G114" s="6" t="str">
        <x:v>[]</x:v>
      </x:c>
      <x:c r="H114" s="6" t="str">
        <x:v>技能等级自动；条件效果在条件增益填写</x:v>
      </x:c>
      <x:c r="I114" s="6" t="str">
        <x:v>https://raw.githubusercontent.com/Mar-7th/StarRailRes/dbe8cdfcfb0bf657b9fe1cf92d5537f118ccb487/index_new/cn/character_ranks.json</x:v>
      </x:c>
    </x:row>
    <x:row r="115" ht="20" customHeight="1">
      <x:c r="A115" s="6" t="str">
        <x:v>110503</x:v>
      </x:c>
      <x:c r="B115" s="6" t="str">
        <x:v>1105</x:v>
      </x:c>
      <x:c r="C115" s="6" t="str">
        <x:v>娜塔莎</x:v>
      </x:c>
      <x:c r="D115" s="6" t="n">
        <x:v>3</x:v>
      </x:c>
      <x:c r="E115" s="6" t="str">
        <x:v>对症下药</x:v>
      </x:c>
      <x:c r="F115" s="7" t="str">
        <x:v>战技等级+2，最多不超过15级；普攻等级+1，最多不超过10级。</x:v>
      </x:c>
      <x:c r="G115" s="6" t="str">
        <x:v>[{"id": "110502", "num": 2}, {"id": "110501", "num": 1}]</x:v>
      </x:c>
      <x:c r="H115" s="6" t="str">
        <x:v>技能等级自动；条件效果在条件增益填写</x:v>
      </x:c>
      <x:c r="I115" s="6" t="str">
        <x:v>https://raw.githubusercontent.com/Mar-7th/StarRailRes/dbe8cdfcfb0bf657b9fe1cf92d5537f118ccb487/index_new/cn/character_ranks.json</x:v>
      </x:c>
    </x:row>
    <x:row r="116" ht="20" customHeight="1">
      <x:c r="A116" s="6" t="str">
        <x:v>110504</x:v>
      </x:c>
      <x:c r="B116" s="6" t="str">
        <x:v>1105</x:v>
      </x:c>
      <x:c r="C116" s="6" t="str">
        <x:v>娜塔莎</x:v>
      </x:c>
      <x:c r="D116" s="6" t="n">
        <x:v>4</x:v>
      </x:c>
      <x:c r="E116" s="6" t="str">
        <x:v>妙手回春</x:v>
      </x:c>
      <x:c r="F116" s="7" t="str">
        <x:v>受到攻击后，额外恢复5点能量。</x:v>
      </x:c>
      <x:c r="G116" s="6" t="str">
        <x:v>[]</x:v>
      </x:c>
      <x:c r="H116" s="6" t="str">
        <x:v>技能等级自动；条件效果在条件增益填写</x:v>
      </x:c>
      <x:c r="I116" s="6" t="str">
        <x:v>https://raw.githubusercontent.com/Mar-7th/StarRailRes/dbe8cdfcfb0bf657b9fe1cf92d5537f118ccb487/index_new/cn/character_ranks.json</x:v>
      </x:c>
    </x:row>
    <x:row r="117" ht="20" customHeight="1">
      <x:c r="A117" s="6" t="str">
        <x:v>110505</x:v>
      </x:c>
      <x:c r="B117" s="6" t="str">
        <x:v>1105</x:v>
      </x:c>
      <x:c r="C117" s="6" t="str">
        <x:v>娜塔莎</x:v>
      </x:c>
      <x:c r="D117" s="6" t="n">
        <x:v>5</x:v>
      </x:c>
      <x:c r="E117" s="6" t="str">
        <x:v>医治未病</x:v>
      </x:c>
      <x:c r="F117" s="7" t="str">
        <x:v>终结技等级+2，最多不超过15级；天赋等级+2，最多不超过15级。</x:v>
      </x:c>
      <x:c r="G117" s="6" t="str">
        <x:v>[{"id": "110503", "num": 2}, {"id": "110504", "num": 2}]</x:v>
      </x:c>
      <x:c r="H117" s="6" t="str">
        <x:v>技能等级自动；条件效果在条件增益填写</x:v>
      </x:c>
      <x:c r="I117" s="6" t="str">
        <x:v>https://raw.githubusercontent.com/Mar-7th/StarRailRes/dbe8cdfcfb0bf657b9fe1cf92d5537f118ccb487/index_new/cn/character_ranks.json</x:v>
      </x:c>
    </x:row>
    <x:row r="118" ht="20" customHeight="1">
      <x:c r="A118" s="6" t="str">
        <x:v>110506</x:v>
      </x:c>
      <x:c r="B118" s="6" t="str">
        <x:v>1105</x:v>
      </x:c>
      <x:c r="C118" s="6" t="str">
        <x:v>娜塔莎</x:v>
      </x:c>
      <x:c r="D118" s="6" t="n">
        <x:v>6</x:v>
      </x:c>
      <x:c r="E118" s="6" t="str">
        <x:v>医者仁心</x:v>
      </x:c>
      <x:c r="F118" s="7" t="str">
        <x:v>施放普攻时，额外造成等同于娜塔莎生命上限40%的物理属性伤害。</x:v>
      </x:c>
      <x:c r="G118" s="6" t="str">
        <x:v>[]</x:v>
      </x:c>
      <x:c r="H118" s="6" t="str">
        <x:v>技能等级自动；条件效果在条件增益填写</x:v>
      </x:c>
      <x:c r="I118" s="6" t="str">
        <x:v>https://raw.githubusercontent.com/Mar-7th/StarRailRes/dbe8cdfcfb0bf657b9fe1cf92d5537f118ccb487/index_new/cn/character_ranks.json</x:v>
      </x:c>
    </x:row>
    <x:row r="119" ht="20" customHeight="1">
      <x:c r="A119" s="6" t="str">
        <x:v>110601</x:v>
      </x:c>
      <x:c r="B119" s="6" t="str">
        <x:v>1106</x:v>
      </x:c>
      <x:c r="C119" s="6" t="str">
        <x:v>佩拉</x:v>
      </x:c>
      <x:c r="D119" s="6" t="n">
        <x:v>1</x:v>
      </x:c>
      <x:c r="E119" s="6" t="str">
        <x:v>胜利反馈</x:v>
      </x:c>
      <x:c r="F119" s="7" t="str">
        <x:v>敌方目标被消灭时，佩拉恢复5点能量。</x:v>
      </x:c>
      <x:c r="G119" s="6" t="str">
        <x:v>[]</x:v>
      </x:c>
      <x:c r="H119" s="6" t="str">
        <x:v>技能等级自动；条件效果在条件增益填写</x:v>
      </x:c>
      <x:c r="I119" s="6" t="str">
        <x:v>https://raw.githubusercontent.com/Mar-7th/StarRailRes/dbe8cdfcfb0bf657b9fe1cf92d5537f118ccb487/index_new/cn/character_ranks.json</x:v>
      </x:c>
    </x:row>
    <x:row r="120" ht="20" customHeight="1">
      <x:c r="A120" s="6" t="str">
        <x:v>110602</x:v>
      </x:c>
      <x:c r="B120" s="6" t="str">
        <x:v>1106</x:v>
      </x:c>
      <x:c r="C120" s="6" t="str">
        <x:v>佩拉</x:v>
      </x:c>
      <x:c r="D120" s="6" t="n">
        <x:v>2</x:v>
      </x:c>
      <x:c r="E120" s="6" t="str">
        <x:v>疾进不止</x:v>
      </x:c>
      <x:c r="F120" s="7" t="str">
        <x:v>施放战技解除增益效果时，速度提高10%，持续2回合。</x:v>
      </x:c>
      <x:c r="G120" s="6" t="str">
        <x:v>[]</x:v>
      </x:c>
      <x:c r="H120" s="6" t="str">
        <x:v>技能等级自动；条件效果在条件增益填写</x:v>
      </x:c>
      <x:c r="I120" s="6" t="str">
        <x:v>https://raw.githubusercontent.com/Mar-7th/StarRailRes/dbe8cdfcfb0bf657b9fe1cf92d5537f118ccb487/index_new/cn/character_ranks.json</x:v>
      </x:c>
    </x:row>
    <x:row r="121" ht="20" customHeight="1">
      <x:c r="A121" s="6" t="str">
        <x:v>110603</x:v>
      </x:c>
      <x:c r="B121" s="6" t="str">
        <x:v>1106</x:v>
      </x:c>
      <x:c r="C121" s="6" t="str">
        <x:v>佩拉</x:v>
      </x:c>
      <x:c r="D121" s="6" t="n">
        <x:v>3</x:v>
      </x:c>
      <x:c r="E121" s="6" t="str">
        <x:v>压制升级</x:v>
      </x:c>
      <x:c r="F121" s="7" t="str">
        <x:v>战技等级+2，最多不超过15级；普攻等级+1，最多不超过10级。</x:v>
      </x:c>
      <x:c r="G121" s="6" t="str">
        <x:v>[{"id": "110602", "num": 2}, {"id": "110601", "num": 1}]</x:v>
      </x:c>
      <x:c r="H121" s="6" t="str">
        <x:v>技能等级自动；条件效果在条件增益填写</x:v>
      </x:c>
      <x:c r="I121" s="6" t="str">
        <x:v>https://raw.githubusercontent.com/Mar-7th/StarRailRes/dbe8cdfcfb0bf657b9fe1cf92d5537f118ccb487/index_new/cn/character_ranks.json</x:v>
      </x:c>
    </x:row>
    <x:row r="122" ht="20" customHeight="1">
      <x:c r="A122" s="6" t="str">
        <x:v>110604</x:v>
      </x:c>
      <x:c r="B122" s="6" t="str">
        <x:v>1106</x:v>
      </x:c>
      <x:c r="C122" s="6" t="str">
        <x:v>佩拉</x:v>
      </x:c>
      <x:c r="D122" s="6" t="n">
        <x:v>4</x:v>
      </x:c>
      <x:c r="E122" s="6" t="str">
        <x:v>完全剖析</x:v>
      </x:c>
      <x:c r="F122" s="7" t="str">
        <x:v>施放战技时，有100%的基础概率使敌方目标冰属性抗性降低12%，持续2回合。</x:v>
      </x:c>
      <x:c r="G122" s="6" t="str">
        <x:v>[]</x:v>
      </x:c>
      <x:c r="H122" s="6" t="str">
        <x:v>技能等级自动；条件效果在条件增益填写</x:v>
      </x:c>
      <x:c r="I122" s="6" t="str">
        <x:v>https://raw.githubusercontent.com/Mar-7th/StarRailRes/dbe8cdfcfb0bf657b9fe1cf92d5537f118ccb487/index_new/cn/character_ranks.json</x:v>
      </x:c>
    </x:row>
    <x:row r="123" ht="20" customHeight="1">
      <x:c r="A123" s="6" t="str">
        <x:v>110605</x:v>
      </x:c>
      <x:c r="B123" s="6" t="str">
        <x:v>1106</x:v>
      </x:c>
      <x:c r="C123" s="6" t="str">
        <x:v>佩拉</x:v>
      </x:c>
      <x:c r="D123" s="6" t="n">
        <x:v>5</x:v>
      </x:c>
      <x:c r="E123" s="6" t="str">
        <x:v>零度妨害</x:v>
      </x:c>
      <x:c r="F123" s="7" t="str">
        <x:v>终结技等级+2，最多不超过15级；天赋等级+2，最多不超过15级。</x:v>
      </x:c>
      <x:c r="G123" s="6" t="str">
        <x:v>[{"id": "110603", "num": 2}, {"id": "110604", "num": 2}]</x:v>
      </x:c>
      <x:c r="H123" s="6" t="str">
        <x:v>技能等级自动；条件效果在条件增益填写</x:v>
      </x:c>
      <x:c r="I123" s="6" t="str">
        <x:v>https://raw.githubusercontent.com/Mar-7th/StarRailRes/dbe8cdfcfb0bf657b9fe1cf92d5537f118ccb487/index_new/cn/character_ranks.json</x:v>
      </x:c>
    </x:row>
    <x:row r="124" ht="20" customHeight="1">
      <x:c r="A124" s="6" t="str">
        <x:v>110606</x:v>
      </x:c>
      <x:c r="B124" s="6" t="str">
        <x:v>1106</x:v>
      </x:c>
      <x:c r="C124" s="6" t="str">
        <x:v>佩拉</x:v>
      </x:c>
      <x:c r="D124" s="6" t="n">
        <x:v>6</x:v>
      </x:c>
      <x:c r="E124" s="6" t="str">
        <x:v>疲弱追击</x:v>
      </x:c>
      <x:c r="F124" s="7" t="str">
        <x:v>施放攻击后，若敌方目标处于负面效果，则对其造成等同于佩拉40%攻击力的冰属性附加伤害。</x:v>
      </x:c>
      <x:c r="G124" s="6" t="str">
        <x:v>[]</x:v>
      </x:c>
      <x:c r="H124" s="6" t="str">
        <x:v>技能等级自动；条件效果在条件增益填写</x:v>
      </x:c>
      <x:c r="I124" s="6" t="str">
        <x:v>https://raw.githubusercontent.com/Mar-7th/StarRailRes/dbe8cdfcfb0bf657b9fe1cf92d5537f118ccb487/index_new/cn/character_ranks.json</x:v>
      </x:c>
    </x:row>
    <x:row r="125" ht="20" customHeight="1">
      <x:c r="A125" s="6" t="str">
        <x:v>110701</x:v>
      </x:c>
      <x:c r="B125" s="6" t="str">
        <x:v>1107</x:v>
      </x:c>
      <x:c r="C125" s="6" t="str">
        <x:v>克拉拉</x:v>
      </x:c>
      <x:c r="D125" s="6" t="n">
        <x:v>1</x:v>
      </x:c>
      <x:c r="E125" s="6" t="str">
        <x:v>高大的背影</x:v>
      </x:c>
      <x:c r="F125" s="7" t="str">
        <x:v>施放战技后，不会清除敌方目标的【反击标记】。</x:v>
      </x:c>
      <x:c r="G125" s="6" t="str">
        <x:v>[]</x:v>
      </x:c>
      <x:c r="H125" s="6" t="str">
        <x:v>技能等级自动；条件效果在条件增益填写</x:v>
      </x:c>
      <x:c r="I125" s="6" t="str">
        <x:v>https://raw.githubusercontent.com/Mar-7th/StarRailRes/dbe8cdfcfb0bf657b9fe1cf92d5537f118ccb487/index_new/cn/character_ranks.json</x:v>
      </x:c>
    </x:row>
    <x:row r="126" ht="20" customHeight="1">
      <x:c r="A126" s="6" t="str">
        <x:v>110702</x:v>
      </x:c>
      <x:c r="B126" s="6" t="str">
        <x:v>1107</x:v>
      </x:c>
      <x:c r="C126" s="6" t="str">
        <x:v>克拉拉</x:v>
      </x:c>
      <x:c r="D126" s="6" t="n">
        <x:v>2</x:v>
      </x:c>
      <x:c r="E126" s="6" t="str">
        <x:v>紧紧的拥抱</x:v>
      </x:c>
      <x:c r="F126" s="7" t="str">
        <x:v>施放终结技后攻击力提高30%，持续2回合。</x:v>
      </x:c>
      <x:c r="G126" s="6" t="str">
        <x:v>[]</x:v>
      </x:c>
      <x:c r="H126" s="6" t="str">
        <x:v>技能等级自动；条件效果在条件增益填写</x:v>
      </x:c>
      <x:c r="I126" s="6" t="str">
        <x:v>https://raw.githubusercontent.com/Mar-7th/StarRailRes/dbe8cdfcfb0bf657b9fe1cf92d5537f118ccb487/index_new/cn/character_ranks.json</x:v>
      </x:c>
    </x:row>
    <x:row r="127" ht="20" customHeight="1">
      <x:c r="A127" s="6" t="str">
        <x:v>110703</x:v>
      </x:c>
      <x:c r="B127" s="6" t="str">
        <x:v>1107</x:v>
      </x:c>
      <x:c r="C127" s="6" t="str">
        <x:v>克拉拉</x:v>
      </x:c>
      <x:c r="D127" s="6" t="n">
        <x:v>3</x:v>
      </x:c>
      <x:c r="E127" s="6" t="str">
        <x:v>冰冷的钢甲</x:v>
      </x:c>
      <x:c r="F127" s="7" t="str">
        <x:v>战技等级+2，最多不超过15级；普攻等级+1，最多不超过10级。</x:v>
      </x:c>
      <x:c r="G127" s="6" t="str">
        <x:v>[{"id": "110702", "num": 2}, {"id": "110701", "num": 1}]</x:v>
      </x:c>
      <x:c r="H127" s="6" t="str">
        <x:v>技能等级自动；条件效果在条件增益填写</x:v>
      </x:c>
      <x:c r="I127" s="6" t="str">
        <x:v>https://raw.githubusercontent.com/Mar-7th/StarRailRes/dbe8cdfcfb0bf657b9fe1cf92d5537f118ccb487/index_new/cn/character_ranks.json</x:v>
      </x:c>
    </x:row>
    <x:row r="128" ht="20" customHeight="1">
      <x:c r="A128" s="6" t="str">
        <x:v>110704</x:v>
      </x:c>
      <x:c r="B128" s="6" t="str">
        <x:v>1107</x:v>
      </x:c>
      <x:c r="C128" s="6" t="str">
        <x:v>克拉拉</x:v>
      </x:c>
      <x:c r="D128" s="6" t="n">
        <x:v>4</x:v>
      </x:c>
      <x:c r="E128" s="6" t="str">
        <x:v>家人的温暖</x:v>
      </x:c>
      <x:c r="F128" s="7" t="str">
        <x:v>受到攻击后，克拉拉受到的伤害降低30%，效果持续到自己的下个回合开始。</x:v>
      </x:c>
      <x:c r="G128" s="6" t="str">
        <x:v>[]</x:v>
      </x:c>
      <x:c r="H128" s="6" t="str">
        <x:v>技能等级自动；条件效果在条件增益填写</x:v>
      </x:c>
      <x:c r="I128" s="6" t="str">
        <x:v>https://raw.githubusercontent.com/Mar-7th/StarRailRes/dbe8cdfcfb0bf657b9fe1cf92d5537f118ccb487/index_new/cn/character_ranks.json</x:v>
      </x:c>
    </x:row>
    <x:row r="129" ht="20" customHeight="1">
      <x:c r="A129" s="6" t="str">
        <x:v>110705</x:v>
      </x:c>
      <x:c r="B129" s="6" t="str">
        <x:v>1107</x:v>
      </x:c>
      <x:c r="C129" s="6" t="str">
        <x:v>克拉拉</x:v>
      </x:c>
      <x:c r="D129" s="6" t="n">
        <x:v>5</x:v>
      </x:c>
      <x:c r="E129" s="6" t="str">
        <x:v>小小的承诺</x:v>
      </x:c>
      <x:c r="F129" s="7" t="str">
        <x:v>终结技等级+2，最多不超过15级；天赋等级+2，最多不超过15级。</x:v>
      </x:c>
      <x:c r="G129" s="6" t="str">
        <x:v>[{"id": "110703", "num": 2}, {"id": "110704", "num": 2}]</x:v>
      </x:c>
      <x:c r="H129" s="6" t="str">
        <x:v>技能等级自动；条件效果在条件增益填写</x:v>
      </x:c>
      <x:c r="I129" s="6" t="str">
        <x:v>https://raw.githubusercontent.com/Mar-7th/StarRailRes/dbe8cdfcfb0bf657b9fe1cf92d5537f118ccb487/index_new/cn/character_ranks.json</x:v>
      </x:c>
    </x:row>
    <x:row r="130" ht="38" customHeight="1">
      <x:c r="A130" s="6" t="str">
        <x:v>110706</x:v>
      </x:c>
      <x:c r="B130" s="6" t="str">
        <x:v>1107</x:v>
      </x:c>
      <x:c r="C130" s="6" t="str">
        <x:v>克拉拉</x:v>
      </x:c>
      <x:c r="D130" s="6" t="n">
        <x:v>6</x:v>
      </x:c>
      <x:c r="E130" s="6" t="str">
        <x:v>长久的陪伴</x:v>
      </x:c>
      <x:c r="F130" s="7" t="str">
        <x:v>我方其他目标遭到攻击后，史瓦罗也有50%的固定概率触发对攻击者的反击，并对攻击目标添加【反击标记】。施放终结技时，额外增加1次强化反击的次数。</x:v>
      </x:c>
      <x:c r="G130" s="6" t="str">
        <x:v>[]</x:v>
      </x:c>
      <x:c r="H130" s="6" t="str">
        <x:v>技能等级自动；条件效果在条件增益填写</x:v>
      </x:c>
      <x:c r="I130" s="6" t="str">
        <x:v>https://raw.githubusercontent.com/Mar-7th/StarRailRes/dbe8cdfcfb0bf657b9fe1cf92d5537f118ccb487/index_new/cn/character_ranks.json</x:v>
      </x:c>
    </x:row>
    <x:row r="131" ht="20" customHeight="1">
      <x:c r="A131" s="6" t="str">
        <x:v>110801</x:v>
      </x:c>
      <x:c r="B131" s="6" t="str">
        <x:v>1108</x:v>
      </x:c>
      <x:c r="C131" s="6" t="str">
        <x:v>桑博</x:v>
      </x:c>
      <x:c r="D131" s="6" t="n">
        <x:v>1</x:v>
      </x:c>
      <x:c r="E131" s="6" t="str">
        <x:v>加码的爱</x:v>
      </x:c>
      <x:c r="F131" s="7" t="str">
        <x:v>施放战技时，对敌方随机单体额外造成1次伤害。</x:v>
      </x:c>
      <x:c r="G131" s="6" t="str">
        <x:v>[]</x:v>
      </x:c>
      <x:c r="H131" s="6" t="str">
        <x:v>技能等级自动；条件效果在条件增益填写</x:v>
      </x:c>
      <x:c r="I131" s="6" t="str">
        <x:v>https://raw.githubusercontent.com/Mar-7th/StarRailRes/dbe8cdfcfb0bf657b9fe1cf92d5537f118ccb487/index_new/cn/character_ranks.json</x:v>
      </x:c>
    </x:row>
    <x:row r="132" ht="20" customHeight="1">
      <x:c r="A132" s="6" t="str">
        <x:v>110802</x:v>
      </x:c>
      <x:c r="B132" s="6" t="str">
        <x:v>1108</x:v>
      </x:c>
      <x:c r="C132" s="6" t="str">
        <x:v>桑博</x:v>
      </x:c>
      <x:c r="D132" s="6" t="n">
        <x:v>2</x:v>
      </x:c>
      <x:c r="E132" s="6" t="str">
        <x:v>热情会传染</x:v>
      </x:c>
      <x:c r="F132" s="7" t="str">
        <x:v>风化状态下的敌方目标被消灭时，使敌方全体有100%的基础概率叠加1层等同于天赋的风化状态。</x:v>
      </x:c>
      <x:c r="G132" s="6" t="str">
        <x:v>[]</x:v>
      </x:c>
      <x:c r="H132" s="6" t="str">
        <x:v>技能等级自动；条件效果在条件增益填写</x:v>
      </x:c>
      <x:c r="I132" s="6" t="str">
        <x:v>https://raw.githubusercontent.com/Mar-7th/StarRailRes/dbe8cdfcfb0bf657b9fe1cf92d5537f118ccb487/index_new/cn/character_ranks.json</x:v>
      </x:c>
    </x:row>
    <x:row r="133" ht="20" customHeight="1">
      <x:c r="A133" s="6" t="str">
        <x:v>110803</x:v>
      </x:c>
      <x:c r="B133" s="6" t="str">
        <x:v>1108</x:v>
      </x:c>
      <x:c r="C133" s="6" t="str">
        <x:v>桑博</x:v>
      </x:c>
      <x:c r="D133" s="6" t="n">
        <x:v>3</x:v>
      </x:c>
      <x:c r="E133" s="6" t="str">
        <x:v>大数字！</x:v>
      </x:c>
      <x:c r="F133" s="7" t="str">
        <x:v>战技等级+2，最多不超过15级；普攻等级+1，最多不超过10级。</x:v>
      </x:c>
      <x:c r="G133" s="6" t="str">
        <x:v>[{"id": "110802", "num": 2}, {"id": "110801", "num": 1}]</x:v>
      </x:c>
      <x:c r="H133" s="6" t="str">
        <x:v>技能等级自动；条件效果在条件增益填写</x:v>
      </x:c>
      <x:c r="I133" s="6" t="str">
        <x:v>https://raw.githubusercontent.com/Mar-7th/StarRailRes/dbe8cdfcfb0bf657b9fe1cf92d5537f118ccb487/index_new/cn/character_ranks.json</x:v>
      </x:c>
    </x:row>
    <x:row r="134" ht="38" customHeight="1">
      <x:c r="A134" s="6" t="str">
        <x:v>110804</x:v>
      </x:c>
      <x:c r="B134" s="6" t="str">
        <x:v>1108</x:v>
      </x:c>
      <x:c r="C134" s="6" t="str">
        <x:v>桑博</x:v>
      </x:c>
      <x:c r="D134" s="6" t="n">
        <x:v>4</x:v>
      </x:c>
      <x:c r="E134" s="6" t="str">
        <x:v>爱之深，恨之切</x:v>
      </x:c>
      <x:c r="F134" s="7" t="str">
        <x:v>战技击中风化状态大于等于5层的敌方目标时，使其当前承受的风化状态立即产生相当于原伤害8%的伤害。</x:v>
      </x:c>
      <x:c r="G134" s="6" t="str">
        <x:v>[]</x:v>
      </x:c>
      <x:c r="H134" s="6" t="str">
        <x:v>技能等级自动；条件效果在条件增益填写</x:v>
      </x:c>
      <x:c r="I134" s="6" t="str">
        <x:v>https://raw.githubusercontent.com/Mar-7th/StarRailRes/dbe8cdfcfb0bf657b9fe1cf92d5537f118ccb487/index_new/cn/character_ranks.json</x:v>
      </x:c>
    </x:row>
    <x:row r="135" ht="20" customHeight="1">
      <x:c r="A135" s="6" t="str">
        <x:v>110805</x:v>
      </x:c>
      <x:c r="B135" s="6" t="str">
        <x:v>1108</x:v>
      </x:c>
      <x:c r="C135" s="6" t="str">
        <x:v>桑博</x:v>
      </x:c>
      <x:c r="D135" s="6" t="n">
        <x:v>5</x:v>
      </x:c>
      <x:c r="E135" s="6" t="str">
        <x:v>超大数字！</x:v>
      </x:c>
      <x:c r="F135" s="7" t="str">
        <x:v>终结技等级+2，最多不超过15级；天赋等级+2，最多不超过15级。</x:v>
      </x:c>
      <x:c r="G135" s="6" t="str">
        <x:v>[{"id": "110803", "num": 2}, {"id": "110804", "num": 2}]</x:v>
      </x:c>
      <x:c r="H135" s="6" t="str">
        <x:v>技能等级自动；条件效果在条件增益填写</x:v>
      </x:c>
      <x:c r="I135" s="6" t="str">
        <x:v>https://raw.githubusercontent.com/Mar-7th/StarRailRes/dbe8cdfcfb0bf657b9fe1cf92d5537f118ccb487/index_new/cn/character_ranks.json</x:v>
      </x:c>
    </x:row>
    <x:row r="136" ht="20" customHeight="1">
      <x:c r="A136" s="6" t="str">
        <x:v>110806</x:v>
      </x:c>
      <x:c r="B136" s="6" t="str">
        <x:v>1108</x:v>
      </x:c>
      <x:c r="C136" s="6" t="str">
        <x:v>桑博</x:v>
      </x:c>
      <x:c r="D136" s="6" t="n">
        <x:v>6</x:v>
      </x:c>
      <x:c r="E136" s="6" t="str">
        <x:v>消费升级</x:v>
      </x:c>
      <x:c r="F136" s="7" t="str">
        <x:v>天赋施加的风化状态的伤害倍率提高15%。</x:v>
      </x:c>
      <x:c r="G136" s="6" t="str">
        <x:v>[]</x:v>
      </x:c>
      <x:c r="H136" s="6" t="str">
        <x:v>技能等级自动；条件效果在条件增益填写</x:v>
      </x:c>
      <x:c r="I136" s="6" t="str">
        <x:v>https://raw.githubusercontent.com/Mar-7th/StarRailRes/dbe8cdfcfb0bf657b9fe1cf92d5537f118ccb487/index_new/cn/character_ranks.json</x:v>
      </x:c>
    </x:row>
    <x:row r="137" ht="20" customHeight="1">
      <x:c r="A137" s="6" t="str">
        <x:v>110901</x:v>
      </x:c>
      <x:c r="B137" s="6" t="str">
        <x:v>1109</x:v>
      </x:c>
      <x:c r="C137" s="6" t="str">
        <x:v>虎克</x:v>
      </x:c>
      <x:c r="D137" s="6" t="n">
        <x:v>1</x:v>
      </x:c>
      <x:c r="E137" s="6" t="str">
        <x:v>早睡早起很健康</x:v>
      </x:c>
      <x:c r="F137" s="7" t="str">
        <x:v>战技强化后造成的伤害提高20%。</x:v>
      </x:c>
      <x:c r="G137" s="6" t="str">
        <x:v>[]</x:v>
      </x:c>
      <x:c r="H137" s="6" t="str">
        <x:v>技能等级自动；条件效果在条件增益填写</x:v>
      </x:c>
      <x:c r="I137" s="6" t="str">
        <x:v>https://raw.githubusercontent.com/Mar-7th/StarRailRes/dbe8cdfcfb0bf657b9fe1cf92d5537f118ccb487/index_new/cn/character_ranks.json</x:v>
      </x:c>
    </x:row>
    <x:row r="138" ht="20" customHeight="1">
      <x:c r="A138" s="6" t="str">
        <x:v>110902</x:v>
      </x:c>
      <x:c r="B138" s="6" t="str">
        <x:v>1109</x:v>
      </x:c>
      <x:c r="C138" s="6" t="str">
        <x:v>虎克</x:v>
      </x:c>
      <x:c r="D138" s="6" t="n">
        <x:v>2</x:v>
      </x:c>
      <x:c r="E138" s="6" t="str">
        <x:v>吃好喝好长身体</x:v>
      </x:c>
      <x:c r="F138" s="7" t="str">
        <x:v>战技使敌方目标陷入的灼烧状态持续时间增加1回合。</x:v>
      </x:c>
      <x:c r="G138" s="6" t="str">
        <x:v>[]</x:v>
      </x:c>
      <x:c r="H138" s="6" t="str">
        <x:v>技能等级自动；条件效果在条件增益填写</x:v>
      </x:c>
      <x:c r="I138" s="6" t="str">
        <x:v>https://raw.githubusercontent.com/Mar-7th/StarRailRes/dbe8cdfcfb0bf657b9fe1cf92d5537f118ccb487/index_new/cn/character_ranks.json</x:v>
      </x:c>
    </x:row>
    <x:row r="139" ht="20" customHeight="1">
      <x:c r="A139" s="6" t="str">
        <x:v>110903</x:v>
      </x:c>
      <x:c r="B139" s="6" t="str">
        <x:v>1109</x:v>
      </x:c>
      <x:c r="C139" s="6" t="str">
        <x:v>虎克</x:v>
      </x:c>
      <x:c r="D139" s="6" t="n">
        <x:v>3</x:v>
      </x:c>
      <x:c r="E139" s="6" t="str">
        <x:v>不挑不选全都要</x:v>
      </x:c>
      <x:c r="F139" s="7" t="str">
        <x:v>战技等级+2，最多不超过15级；普攻等级+1，最多不超过10级。</x:v>
      </x:c>
      <x:c r="G139" s="6" t="str">
        <x:v>[{"id": "110902", "num": 2}, {"id": "110901", "num": 1}, {"id": "110909", "num": 2}]</x:v>
      </x:c>
      <x:c r="H139" s="6" t="str">
        <x:v>技能等级自动；条件效果在条件增益填写</x:v>
      </x:c>
      <x:c r="I139" s="6" t="str">
        <x:v>https://raw.githubusercontent.com/Mar-7th/StarRailRes/dbe8cdfcfb0bf657b9fe1cf92d5537f118ccb487/index_new/cn/character_ranks.json</x:v>
      </x:c>
    </x:row>
    <x:row r="140" ht="20" customHeight="1">
      <x:c r="A140" s="6" t="str">
        <x:v>110904</x:v>
      </x:c>
      <x:c r="B140" s="6" t="str">
        <x:v>1109</x:v>
      </x:c>
      <x:c r="C140" s="6" t="str">
        <x:v>虎克</x:v>
      </x:c>
      <x:c r="D140" s="6" t="n">
        <x:v>4</x:v>
      </x:c>
      <x:c r="E140" s="6" t="str">
        <x:v>稀里糊涂没关系</x:v>
      </x:c>
      <x:c r="F140" s="7" t="str">
        <x:v>触发天赋时，有100%基础概率使指定敌方目标的相邻目标也陷入等同于战技的灼烧状态。</x:v>
      </x:c>
      <x:c r="G140" s="6" t="str">
        <x:v>[]</x:v>
      </x:c>
      <x:c r="H140" s="6" t="str">
        <x:v>技能等级自动；条件效果在条件增益填写</x:v>
      </x:c>
      <x:c r="I140" s="6" t="str">
        <x:v>https://raw.githubusercontent.com/Mar-7th/StarRailRes/dbe8cdfcfb0bf657b9fe1cf92d5537f118ccb487/index_new/cn/character_ranks.json</x:v>
      </x:c>
    </x:row>
    <x:row r="141" ht="20" customHeight="1">
      <x:c r="A141" s="6" t="str">
        <x:v>110905</x:v>
      </x:c>
      <x:c r="B141" s="6" t="str">
        <x:v>1109</x:v>
      </x:c>
      <x:c r="C141" s="6" t="str">
        <x:v>虎克</x:v>
      </x:c>
      <x:c r="D141" s="6" t="n">
        <x:v>5</x:v>
      </x:c>
      <x:c r="E141" s="6" t="str">
        <x:v>好事留名鼹鼠党</x:v>
      </x:c>
      <x:c r="F141" s="7" t="str">
        <x:v>终结技等级+2，最多不超过15级；天赋等级+2，最多不超过15级。</x:v>
      </x:c>
      <x:c r="G141" s="6" t="str">
        <x:v>[{"id": "110903", "num": 2}, {"id": "110904", "num": 2}]</x:v>
      </x:c>
      <x:c r="H141" s="6" t="str">
        <x:v>技能等级自动；条件效果在条件增益填写</x:v>
      </x:c>
      <x:c r="I141" s="6" t="str">
        <x:v>https://raw.githubusercontent.com/Mar-7th/StarRailRes/dbe8cdfcfb0bf657b9fe1cf92d5537f118ccb487/index_new/cn/character_ranks.json</x:v>
      </x:c>
    </x:row>
    <x:row r="142" ht="20" customHeight="1">
      <x:c r="A142" s="6" t="str">
        <x:v>110906</x:v>
      </x:c>
      <x:c r="B142" s="6" t="str">
        <x:v>1109</x:v>
      </x:c>
      <x:c r="C142" s="6" t="str">
        <x:v>虎克</x:v>
      </x:c>
      <x:c r="D142" s="6" t="n">
        <x:v>6</x:v>
      </x:c>
      <x:c r="E142" s="6" t="str">
        <x:v>随时准备打坏人</x:v>
      </x:c>
      <x:c r="F142" s="7" t="str">
        <x:v>虎克对灼烧状态下的敌方目标造成的伤害提高20%。</x:v>
      </x:c>
      <x:c r="G142" s="6" t="str">
        <x:v>[]</x:v>
      </x:c>
      <x:c r="H142" s="6" t="str">
        <x:v>技能等级自动；条件效果在条件增益填写</x:v>
      </x:c>
      <x:c r="I142" s="6" t="str">
        <x:v>https://raw.githubusercontent.com/Mar-7th/StarRailRes/dbe8cdfcfb0bf657b9fe1cf92d5537f118ccb487/index_new/cn/character_ranks.json</x:v>
      </x:c>
    </x:row>
    <x:row r="143" ht="38" customHeight="1">
      <x:c r="A143" s="6" t="str">
        <x:v>111001</x:v>
      </x:c>
      <x:c r="B143" s="6" t="str">
        <x:v>1110</x:v>
      </x:c>
      <x:c r="C143" s="6" t="str">
        <x:v>玲可</x:v>
      </x:c>
      <x:c r="D143" s="6" t="n">
        <x:v>1</x:v>
      </x:c>
      <x:c r="E143" s="6" t="str">
        <x:v>远行雪杖的清晨</x:v>
      </x:c>
      <x:c r="F143" s="7" t="str">
        <x:v>为当前生命值百分比小于等于50%的我方目标提供治疗时，玲可的治疗量提高20%，该效果对持续治疗效果也会生效。</x:v>
      </x:c>
      <x:c r="G143" s="6" t="str">
        <x:v>[]</x:v>
      </x:c>
      <x:c r="H143" s="6" t="str">
        <x:v>技能等级自动；条件效果在条件增益填写</x:v>
      </x:c>
      <x:c r="I143" s="6" t="str">
        <x:v>https://raw.githubusercontent.com/Mar-7th/StarRailRes/dbe8cdfcfb0bf657b9fe1cf92d5537f118ccb487/index_new/cn/character_ranks.json</x:v>
      </x:c>
    </x:row>
    <x:row r="144" ht="20" customHeight="1">
      <x:c r="A144" s="6" t="str">
        <x:v>111002</x:v>
      </x:c>
      <x:c r="B144" s="6" t="str">
        <x:v>1110</x:v>
      </x:c>
      <x:c r="C144" s="6" t="str">
        <x:v>玲可</x:v>
      </x:c>
      <x:c r="D144" s="6" t="n">
        <x:v>2</x:v>
      </x:c>
      <x:c r="E144" s="6" t="str">
        <x:v>便携炉具的正午</x:v>
      </x:c>
      <x:c r="F144" s="7" t="str">
        <x:v>持有【求生反应】的目标被施加负面效果时可抵抗1次负面效果。</x:v>
      </x:c>
      <x:c r="G144" s="6" t="str">
        <x:v>[]</x:v>
      </x:c>
      <x:c r="H144" s="6" t="str">
        <x:v>技能等级自动；条件效果在条件增益填写</x:v>
      </x:c>
      <x:c r="I144" s="6" t="str">
        <x:v>https://raw.githubusercontent.com/Mar-7th/StarRailRes/dbe8cdfcfb0bf657b9fe1cf92d5537f118ccb487/index_new/cn/character_ranks.json</x:v>
      </x:c>
    </x:row>
    <x:row r="145" ht="20" customHeight="1">
      <x:c r="A145" s="6" t="str">
        <x:v>111003</x:v>
      </x:c>
      <x:c r="B145" s="6" t="str">
        <x:v>1110</x:v>
      </x:c>
      <x:c r="C145" s="6" t="str">
        <x:v>玲可</x:v>
      </x:c>
      <x:c r="D145" s="6" t="n">
        <x:v>3</x:v>
      </x:c>
      <x:c r="E145" s="6" t="str">
        <x:v>雪崩信标的午后</x:v>
      </x:c>
      <x:c r="F145" s="7" t="str">
        <x:v>战技等级+2，最多不超过15级；普攻等级+1，最多不超过10级。</x:v>
      </x:c>
      <x:c r="G145" s="6" t="str">
        <x:v>[{"id": "111002", "num": 2}, {"id": "111001", "num": 1}]</x:v>
      </x:c>
      <x:c r="H145" s="6" t="str">
        <x:v>技能等级自动；条件效果在条件增益填写</x:v>
      </x:c>
      <x:c r="I145" s="6" t="str">
        <x:v>https://raw.githubusercontent.com/Mar-7th/StarRailRes/dbe8cdfcfb0bf657b9fe1cf92d5537f118ccb487/index_new/cn/character_ranks.json</x:v>
      </x:c>
    </x:row>
    <x:row r="146" ht="38" customHeight="1">
      <x:c r="A146" s="6" t="str">
        <x:v>111004</x:v>
      </x:c>
      <x:c r="B146" s="6" t="str">
        <x:v>1110</x:v>
      </x:c>
      <x:c r="C146" s="6" t="str">
        <x:v>玲可</x:v>
      </x:c>
      <x:c r="D146" s="6" t="n">
        <x:v>4</x:v>
      </x:c>
      <x:c r="E146" s="6" t="str">
        <x:v>露营篝火的薄暮</x:v>
      </x:c>
      <x:c r="F146" s="7" t="str">
        <x:v>获得【求生反应】时，使该目标攻击力提高，提高数值等同于玲可3.0%生命上限的攻击力，持续1回合。</x:v>
      </x:c>
      <x:c r="G146" s="6" t="str">
        <x:v>[]</x:v>
      </x:c>
      <x:c r="H146" s="6" t="str">
        <x:v>技能等级自动；条件效果在条件增益填写</x:v>
      </x:c>
      <x:c r="I146" s="6" t="str">
        <x:v>https://raw.githubusercontent.com/Mar-7th/StarRailRes/dbe8cdfcfb0bf657b9fe1cf92d5537f118ccb487/index_new/cn/character_ranks.json</x:v>
      </x:c>
    </x:row>
    <x:row r="147" ht="20" customHeight="1">
      <x:c r="A147" s="6" t="str">
        <x:v>111005</x:v>
      </x:c>
      <x:c r="B147" s="6" t="str">
        <x:v>1110</x:v>
      </x:c>
      <x:c r="C147" s="6" t="str">
        <x:v>玲可</x:v>
      </x:c>
      <x:c r="D147" s="6" t="n">
        <x:v>5</x:v>
      </x:c>
      <x:c r="E147" s="6" t="str">
        <x:v>极光红茶的新夜</x:v>
      </x:c>
      <x:c r="F147" s="7" t="str">
        <x:v>终结技等级+2，最多不超过15级；天赋等级+2，最多不超过15级。</x:v>
      </x:c>
      <x:c r="G147" s="6" t="str">
        <x:v>[{"id": "111003", "num": 2}, {"id": "111004", "num": 2}]</x:v>
      </x:c>
      <x:c r="H147" s="6" t="str">
        <x:v>技能等级自动；条件效果在条件增益填写</x:v>
      </x:c>
      <x:c r="I147" s="6" t="str">
        <x:v>https://raw.githubusercontent.com/Mar-7th/StarRailRes/dbe8cdfcfb0bf657b9fe1cf92d5537f118ccb487/index_new/cn/character_ranks.json</x:v>
      </x:c>
    </x:row>
    <x:row r="148" ht="38" customHeight="1">
      <x:c r="A148" s="6" t="str">
        <x:v>111006</x:v>
      </x:c>
      <x:c r="B148" s="6" t="str">
        <x:v>1110</x:v>
      </x:c>
      <x:c r="C148" s="6" t="str">
        <x:v>玲可</x:v>
      </x:c>
      <x:c r="D148" s="6" t="n">
        <x:v>6</x:v>
      </x:c>
      <x:c r="E148" s="6" t="str">
        <x:v>测绘图纸的黎明</x:v>
      </x:c>
      <x:c r="F148" s="7" t="str">
        <x:v>【求生反应】的生命上限提高效果额外提高，提高数值等同于玲可6.0%的生命上限，并使其效果抵抗提高30%。</x:v>
      </x:c>
      <x:c r="G148" s="6" t="str">
        <x:v>[]</x:v>
      </x:c>
      <x:c r="H148" s="6" t="str">
        <x:v>技能等级自动；条件效果在条件增益填写</x:v>
      </x:c>
      <x:c r="I148" s="6" t="str">
        <x:v>https://raw.githubusercontent.com/Mar-7th/StarRailRes/dbe8cdfcfb0bf657b9fe1cf92d5537f118ccb487/index_new/cn/character_ranks.json</x:v>
      </x:c>
    </x:row>
    <x:row r="149" ht="38" customHeight="1">
      <x:c r="A149" s="6" t="str">
        <x:v>1110201</x:v>
      </x:c>
      <x:c r="B149" s="6" t="str">
        <x:v>11102</x:v>
      </x:c>
      <x:c r="C149" s="6" t="str">
        <x:v>希儿（强化）</x:v>
      </x:c>
      <x:c r="D149" s="6" t="n">
        <x:v>1</x:v>
      </x:c>
      <x:c r="E149" s="6" t="str">
        <x:v>斩尽</x:v>
      </x:c>
      <x:c r="F149" s="7" t="str">
        <x:v>对当前生命值百分比小于等于80%的敌方目标造成伤害时，暴击率提高15%且无视目标20%的防御力。</x:v>
      </x:c>
      <x:c r="G149" s="6" t="str">
        <x:v>[]</x:v>
      </x:c>
      <x:c r="H149" s="6" t="str">
        <x:v>技能等级自动；条件效果在条件增益填写</x:v>
      </x:c>
      <x:c r="I149" s="6" t="str">
        <x:v>https://raw.githubusercontent.com/Mar-7th/StarRailRes/dbe8cdfcfb0bf657b9fe1cf92d5537f118ccb487/index_new/cn/character_ranks.json</x:v>
      </x:c>
    </x:row>
    <x:row r="150" ht="20" customHeight="1">
      <x:c r="A150" s="6" t="str">
        <x:v>1110202</x:v>
      </x:c>
      <x:c r="B150" s="6" t="str">
        <x:v>11102</x:v>
      </x:c>
      <x:c r="C150" s="6" t="str">
        <x:v>希儿（强化）</x:v>
      </x:c>
      <x:c r="D150" s="6" t="n">
        <x:v>2</x:v>
      </x:c>
      <x:c r="E150" s="6" t="str">
        <x:v>蝶舞</x:v>
      </x:c>
      <x:c r="F150" s="7" t="str">
        <x:v>战技的加速效果可以叠加，最多叠加2层。</x:v>
      </x:c>
      <x:c r="G150" s="6" t="str">
        <x:v>[]</x:v>
      </x:c>
      <x:c r="H150" s="6" t="str">
        <x:v>技能等级自动；条件效果在条件增益填写</x:v>
      </x:c>
      <x:c r="I150" s="6" t="str">
        <x:v>https://raw.githubusercontent.com/Mar-7th/StarRailRes/dbe8cdfcfb0bf657b9fe1cf92d5537f118ccb487/index_new/cn/character_ranks.json</x:v>
      </x:c>
    </x:row>
    <x:row r="151" ht="20" customHeight="1">
      <x:c r="A151" s="6" t="str">
        <x:v>1110203</x:v>
      </x:c>
      <x:c r="B151" s="6" t="str">
        <x:v>11102</x:v>
      </x:c>
      <x:c r="C151" s="6" t="str">
        <x:v>希儿（强化）</x:v>
      </x:c>
      <x:c r="D151" s="6" t="n">
        <x:v>3</x:v>
      </x:c>
      <x:c r="E151" s="6" t="str">
        <x:v>缭乱</x:v>
      </x:c>
      <x:c r="F151" s="7" t="str">
        <x:v>战技等级+2，最多不超过15级；天赋等级+2，最多不超过15级。</x:v>
      </x:c>
      <x:c r="G151" s="6" t="str">
        <x:v>[{"id": "1110202", "num": 2}, {"id": "1110204", "num": 2}]</x:v>
      </x:c>
      <x:c r="H151" s="6" t="str">
        <x:v>技能等级自动；条件效果在条件增益填写</x:v>
      </x:c>
      <x:c r="I151" s="6" t="str">
        <x:v>https://raw.githubusercontent.com/Mar-7th/StarRailRes/dbe8cdfcfb0bf657b9fe1cf92d5537f118ccb487/index_new/cn/character_ranks.json</x:v>
      </x:c>
    </x:row>
    <x:row r="152" ht="20" customHeight="1">
      <x:c r="A152" s="6" t="str">
        <x:v>1110204</x:v>
      </x:c>
      <x:c r="B152" s="6" t="str">
        <x:v>11102</x:v>
      </x:c>
      <x:c r="C152" s="6" t="str">
        <x:v>希儿（强化）</x:v>
      </x:c>
      <x:c r="D152" s="6" t="n">
        <x:v>4</x:v>
      </x:c>
      <x:c r="E152" s="6" t="str">
        <x:v>掠影</x:v>
      </x:c>
      <x:c r="F152" s="7" t="str">
        <x:v>希儿消灭敌方目标时，自身恢复15点能量。</x:v>
      </x:c>
      <x:c r="G152" s="6" t="str">
        <x:v>[]</x:v>
      </x:c>
      <x:c r="H152" s="6" t="str">
        <x:v>技能等级自动；条件效果在条件增益填写</x:v>
      </x:c>
      <x:c r="I152" s="6" t="str">
        <x:v>https://raw.githubusercontent.com/Mar-7th/StarRailRes/dbe8cdfcfb0bf657b9fe1cf92d5537f118ccb487/index_new/cn/character_ranks.json</x:v>
      </x:c>
    </x:row>
    <x:row r="153" ht="20" customHeight="1">
      <x:c r="A153" s="6" t="str">
        <x:v>1110205</x:v>
      </x:c>
      <x:c r="B153" s="6" t="str">
        <x:v>11102</x:v>
      </x:c>
      <x:c r="C153" s="6" t="str">
        <x:v>希儿（强化）</x:v>
      </x:c>
      <x:c r="D153" s="6" t="n">
        <x:v>5</x:v>
      </x:c>
      <x:c r="E153" s="6" t="str">
        <x:v>锋锐</x:v>
      </x:c>
      <x:c r="F153" s="7" t="str">
        <x:v>终结技等级+2，最多不超过15级；普攻等级+1，最多不超过10级。</x:v>
      </x:c>
      <x:c r="G153" s="6" t="str">
        <x:v>[{"id": "1110203", "num": 2}, {"id": "1110201", "num": 1}]</x:v>
      </x:c>
      <x:c r="H153" s="6" t="str">
        <x:v>技能等级自动；条件效果在条件增益填写</x:v>
      </x:c>
      <x:c r="I153" s="6" t="str">
        <x:v>https://raw.githubusercontent.com/Mar-7th/StarRailRes/dbe8cdfcfb0bf657b9fe1cf92d5537f118ccb487/index_new/cn/character_ranks.json</x:v>
      </x:c>
    </x:row>
    <x:row r="154" ht="53" customHeight="1">
      <x:c r="A154" s="6" t="str">
        <x:v>1110206</x:v>
      </x:c>
      <x:c r="B154" s="6" t="str">
        <x:v>11102</x:v>
      </x:c>
      <x:c r="C154" s="6" t="str">
        <x:v>希儿（强化）</x:v>
      </x:c>
      <x:c r="D154" s="6" t="n">
        <x:v>6</x:v>
      </x:c>
      <x:c r="E154" s="6" t="str">
        <x:v>离析</x:v>
      </x:c>
      <x:c r="F154" s="7" t="str">
        <x:v>施放终结技后使目标陷入【乱蝶】状态，持续3回合。【乱蝶】状态下的敌方目标受到攻击后，额外受到1次等同于希儿本次终结技伤害30%的真实伤害。处于【乱蝶】状态下的敌人被任意单位消灭时，也会触发希儿的天赋。
当希儿陷入无法战斗状态时，敌方目标的【乱蝶】状态被解除。</x:v>
      </x:c>
      <x:c r="G154" s="6" t="str">
        <x:v>[]</x:v>
      </x:c>
      <x:c r="H154" s="6" t="str">
        <x:v>技能等级自动；条件效果在条件增益填写</x:v>
      </x:c>
      <x:c r="I154" s="6" t="str">
        <x:v>https://raw.githubusercontent.com/Mar-7th/StarRailRes/dbe8cdfcfb0bf657b9fe1cf92d5537f118ccb487/index_new/cn/character_ranks.json</x:v>
      </x:c>
    </x:row>
    <x:row r="155" ht="20" customHeight="1">
      <x:c r="A155" s="6" t="str">
        <x:v>111101</x:v>
      </x:c>
      <x:c r="B155" s="6" t="str">
        <x:v>1111</x:v>
      </x:c>
      <x:c r="C155" s="6" t="str">
        <x:v>卢卡</x:v>
      </x:c>
      <x:c r="D155" s="6" t="n">
        <x:v>1</x:v>
      </x:c>
      <x:c r="E155" s="6" t="str">
        <x:v>争斗不休</x:v>
      </x:c>
      <x:c r="F155" s="7" t="str">
        <x:v>当卢卡行动时，若指定的敌方目标处于裂伤状态，卢卡造成的伤害提高15%，持续2回合。</x:v>
      </x:c>
      <x:c r="G155" s="6" t="str">
        <x:v>[]</x:v>
      </x:c>
      <x:c r="H155" s="6" t="str">
        <x:v>技能等级自动；条件效果在条件增益填写</x:v>
      </x:c>
      <x:c r="I155" s="6" t="str">
        <x:v>https://raw.githubusercontent.com/Mar-7th/StarRailRes/dbe8cdfcfb0bf657b9fe1cf92d5537f118ccb487/index_new/cn/character_ranks.json</x:v>
      </x:c>
    </x:row>
    <x:row r="156" ht="20" customHeight="1">
      <x:c r="A156" s="6" t="str">
        <x:v>111102</x:v>
      </x:c>
      <x:c r="B156" s="6" t="str">
        <x:v>1111</x:v>
      </x:c>
      <x:c r="C156" s="6" t="str">
        <x:v>卢卡</x:v>
      </x:c>
      <x:c r="D156" s="6" t="n">
        <x:v>2</x:v>
      </x:c>
      <x:c r="E156" s="6" t="str">
        <x:v>敌弱，我强</x:v>
      </x:c>
      <x:c r="F156" s="7" t="str">
        <x:v>若战技击中的敌方目标弱点为物理属性，获得1层【斗志】。</x:v>
      </x:c>
      <x:c r="G156" s="6" t="str">
        <x:v>[]</x:v>
      </x:c>
      <x:c r="H156" s="6" t="str">
        <x:v>技能等级自动；条件效果在条件增益填写</x:v>
      </x:c>
      <x:c r="I156" s="6" t="str">
        <x:v>https://raw.githubusercontent.com/Mar-7th/StarRailRes/dbe8cdfcfb0bf657b9fe1cf92d5537f118ccb487/index_new/cn/character_ranks.json</x:v>
      </x:c>
    </x:row>
    <x:row r="157" ht="20" customHeight="1">
      <x:c r="A157" s="6" t="str">
        <x:v>111103</x:v>
      </x:c>
      <x:c r="B157" s="6" t="str">
        <x:v>1111</x:v>
      </x:c>
      <x:c r="C157" s="6" t="str">
        <x:v>卢卡</x:v>
      </x:c>
      <x:c r="D157" s="6" t="n">
        <x:v>3</x:v>
      </x:c>
      <x:c r="E157" s="6" t="str">
        <x:v>为擂台而生</x:v>
      </x:c>
      <x:c r="F157" s="7" t="str">
        <x:v>战技等级+2，最多不超过15级；天赋等级+2，最多不超过15级。</x:v>
      </x:c>
      <x:c r="G157" s="6" t="str">
        <x:v>[{"id": "111102", "num": 2}, {"id": "111104", "num": 2}]</x:v>
      </x:c>
      <x:c r="H157" s="6" t="str">
        <x:v>技能等级自动；条件效果在条件增益填写</x:v>
      </x:c>
      <x:c r="I157" s="6" t="str">
        <x:v>https://raw.githubusercontent.com/Mar-7th/StarRailRes/dbe8cdfcfb0bf657b9fe1cf92d5537f118ccb487/index_new/cn/character_ranks.json</x:v>
      </x:c>
    </x:row>
    <x:row r="158" ht="20" customHeight="1">
      <x:c r="A158" s="6" t="str">
        <x:v>111104</x:v>
      </x:c>
      <x:c r="B158" s="6" t="str">
        <x:v>1111</x:v>
      </x:c>
      <x:c r="C158" s="6" t="str">
        <x:v>卢卡</x:v>
      </x:c>
      <x:c r="D158" s="6" t="n">
        <x:v>4</x:v>
      </x:c>
      <x:c r="E158" s="6" t="str">
        <x:v>百折不回</x:v>
      </x:c>
      <x:c r="F158" s="7" t="str">
        <x:v>每获得1层【斗志】，攻击力提高5%，该效果最多叠加4层。</x:v>
      </x:c>
      <x:c r="G158" s="6" t="str">
        <x:v>[]</x:v>
      </x:c>
      <x:c r="H158" s="6" t="str">
        <x:v>技能等级自动；条件效果在条件增益填写</x:v>
      </x:c>
      <x:c r="I158" s="6" t="str">
        <x:v>https://raw.githubusercontent.com/Mar-7th/StarRailRes/dbe8cdfcfb0bf657b9fe1cf92d5537f118ccb487/index_new/cn/character_ranks.json</x:v>
      </x:c>
    </x:row>
    <x:row r="159" ht="20" customHeight="1">
      <x:c r="A159" s="6" t="str">
        <x:v>111105</x:v>
      </x:c>
      <x:c r="B159" s="6" t="str">
        <x:v>1111</x:v>
      </x:c>
      <x:c r="C159" s="6" t="str">
        <x:v>卢卡</x:v>
      </x:c>
      <x:c r="D159" s="6" t="n">
        <x:v>5</x:v>
      </x:c>
      <x:c r="E159" s="6" t="str">
        <x:v>地火之魂</x:v>
      </x:c>
      <x:c r="F159" s="7" t="str">
        <x:v>终结技等级+2，最多不超过15级；普攻等级+1，最多不超过10级。</x:v>
      </x:c>
      <x:c r="G159" s="6" t="str">
        <x:v>[{"id": "111103", "num": 2}, {"id": "111101", "num": 1}, {"id": "111108", "num": 1}]</x:v>
      </x:c>
      <x:c r="H159" s="6" t="str">
        <x:v>技能等级自动；条件效果在条件增益填写</x:v>
      </x:c>
      <x:c r="I159" s="6" t="str">
        <x:v>https://raw.githubusercontent.com/Mar-7th/StarRailRes/dbe8cdfcfb0bf657b9fe1cf92d5537f118ccb487/index_new/cn/character_ranks.json</x:v>
      </x:c>
    </x:row>
    <x:row r="160" ht="38" customHeight="1">
      <x:c r="A160" s="6" t="str">
        <x:v>111106</x:v>
      </x:c>
      <x:c r="B160" s="6" t="str">
        <x:v>1111</x:v>
      </x:c>
      <x:c r="C160" s="6" t="str">
        <x:v>卢卡</x:v>
      </x:c>
      <x:c r="D160" s="6" t="n">
        <x:v>6</x:v>
      </x:c>
      <x:c r="E160" s="6" t="str">
        <x:v>冠军应得的喝彩</x:v>
      </x:c>
      <x:c r="F160" s="7" t="str">
        <x:v>施放强化普攻的【碎天拳】击中陷入裂伤状态下的敌方目标后，本次强化普攻使用的【直冲拳】每施放过1段攻击，则额外使其当前承受的裂伤状态立即产生1次相当于原伤害8%的伤害。</x:v>
      </x:c>
      <x:c r="G160" s="6" t="str">
        <x:v>[]</x:v>
      </x:c>
      <x:c r="H160" s="6" t="str">
        <x:v>技能等级自动；条件效果在条件增益填写</x:v>
      </x:c>
      <x:c r="I160" s="6" t="str">
        <x:v>https://raw.githubusercontent.com/Mar-7th/StarRailRes/dbe8cdfcfb0bf657b9fe1cf92d5537f118ccb487/index_new/cn/character_ranks.json</x:v>
      </x:c>
    </x:row>
    <x:row r="161" ht="53" customHeight="1">
      <x:c r="A161" s="6" t="str">
        <x:v>111201</x:v>
      </x:c>
      <x:c r="B161" s="6" t="str">
        <x:v>1112</x:v>
      </x:c>
      <x:c r="C161" s="6" t="str">
        <x:v>托帕&amp;账账</x:v>
      </x:c>
      <x:c r="D161" s="6" t="n">
        <x:v>1</x:v>
      </x:c>
      <x:c r="E161" s="6" t="str">
        <x:v>未来市场</x:v>
      </x:c>
      <x:c r="F161" s="7" t="str">
        <x:v>陷入【负债证明】状态下的敌方目标受到追加攻击时，将会陷入【被执行】状态，单次攻击内最多生效1次。
【被执行】使敌方目标受到的追加攻击的暴击伤害提高25%，最多叠加2层。【负债证明】被移除时，【被执行】也会被移除。</x:v>
      </x:c>
      <x:c r="G161" s="6" t="str">
        <x:v>[]</x:v>
      </x:c>
      <x:c r="H161" s="6" t="str">
        <x:v>技能等级自动；条件效果在条件增益填写</x:v>
      </x:c>
      <x:c r="I161" s="6" t="str">
        <x:v>https://raw.githubusercontent.com/Mar-7th/StarRailRes/dbe8cdfcfb0bf657b9fe1cf92d5537f118ccb487/index_new/cn/character_ranks.json</x:v>
      </x:c>
    </x:row>
    <x:row r="162" ht="20" customHeight="1">
      <x:c r="A162" s="6" t="str">
        <x:v>111202</x:v>
      </x:c>
      <x:c r="B162" s="6" t="str">
        <x:v>1112</x:v>
      </x:c>
      <x:c r="C162" s="6" t="str">
        <x:v>托帕&amp;账账</x:v>
      </x:c>
      <x:c r="D162" s="6" t="n">
        <x:v>2</x:v>
      </x:c>
      <x:c r="E162" s="6" t="str">
        <x:v>善意收购</x:v>
      </x:c>
      <x:c r="F162" s="7" t="str">
        <x:v>账账自身行动并发动攻击后，托帕恢复5点能量。</x:v>
      </x:c>
      <x:c r="G162" s="6" t="str">
        <x:v>[]</x:v>
      </x:c>
      <x:c r="H162" s="6" t="str">
        <x:v>技能等级自动；条件效果在条件增益填写</x:v>
      </x:c>
      <x:c r="I162" s="6" t="str">
        <x:v>https://raw.githubusercontent.com/Mar-7th/StarRailRes/dbe8cdfcfb0bf657b9fe1cf92d5537f118ccb487/index_new/cn/character_ranks.json</x:v>
      </x:c>
    </x:row>
    <x:row r="163" ht="20" customHeight="1">
      <x:c r="A163" s="6" t="str">
        <x:v>111203</x:v>
      </x:c>
      <x:c r="B163" s="6" t="str">
        <x:v>1112</x:v>
      </x:c>
      <x:c r="C163" s="6" t="str">
        <x:v>托帕&amp;账账</x:v>
      </x:c>
      <x:c r="D163" s="6" t="n">
        <x:v>3</x:v>
      </x:c>
      <x:c r="E163" s="6" t="str">
        <x:v>抓大放小</x:v>
      </x:c>
      <x:c r="F163" s="7" t="str">
        <x:v>战技等级+2，最多不超过15级；普攻等级+1，最多不超过10级。</x:v>
      </x:c>
      <x:c r="G163" s="6" t="str">
        <x:v>[{"id": "111202", "num": 2}, {"id": "111201", "num": 1}]</x:v>
      </x:c>
      <x:c r="H163" s="6" t="str">
        <x:v>技能等级自动；条件效果在条件增益填写</x:v>
      </x:c>
      <x:c r="I163" s="6" t="str">
        <x:v>https://raw.githubusercontent.com/Mar-7th/StarRailRes/dbe8cdfcfb0bf657b9fe1cf92d5537f118ccb487/index_new/cn/character_ranks.json</x:v>
      </x:c>
    </x:row>
    <x:row r="164" ht="20" customHeight="1">
      <x:c r="A164" s="6" t="str">
        <x:v>111204</x:v>
      </x:c>
      <x:c r="B164" s="6" t="str">
        <x:v>1112</x:v>
      </x:c>
      <x:c r="C164" s="6" t="str">
        <x:v>托帕&amp;账账</x:v>
      </x:c>
      <x:c r="D164" s="6" t="n">
        <x:v>4</x:v>
      </x:c>
      <x:c r="E164" s="6" t="str">
        <x:v>敏捷处理</x:v>
      </x:c>
      <x:c r="F164" s="7" t="str">
        <x:v>账账自身回合开始时，托帕的行动提前20%。</x:v>
      </x:c>
      <x:c r="G164" s="6" t="str">
        <x:v>[]</x:v>
      </x:c>
      <x:c r="H164" s="6" t="str">
        <x:v>技能等级自动；条件效果在条件增益填写</x:v>
      </x:c>
      <x:c r="I164" s="6" t="str">
        <x:v>https://raw.githubusercontent.com/Mar-7th/StarRailRes/dbe8cdfcfb0bf657b9fe1cf92d5537f118ccb487/index_new/cn/character_ranks.json</x:v>
      </x:c>
    </x:row>
    <x:row r="165" ht="20" customHeight="1">
      <x:c r="A165" s="6" t="str">
        <x:v>111205</x:v>
      </x:c>
      <x:c r="B165" s="6" t="str">
        <x:v>1112</x:v>
      </x:c>
      <x:c r="C165" s="6" t="str">
        <x:v>托帕&amp;账账</x:v>
      </x:c>
      <x:c r="D165" s="6" t="n">
        <x:v>5</x:v>
      </x:c>
      <x:c r="E165" s="6" t="str">
        <x:v>需求膨胀</x:v>
      </x:c>
      <x:c r="F165" s="7" t="str">
        <x:v>终结技等级+2，最多不超过15级；天赋等级+2，最多不超过15级。</x:v>
      </x:c>
      <x:c r="G165" s="6" t="str">
        <x:v>[{"id": "111203", "num": 2}, {"id": "111204", "num": 2}]</x:v>
      </x:c>
      <x:c r="H165" s="6" t="str">
        <x:v>技能等级自动；条件效果在条件增益填写</x:v>
      </x:c>
      <x:c r="I165" s="6" t="str">
        <x:v>https://raw.githubusercontent.com/Mar-7th/StarRailRes/dbe8cdfcfb0bf657b9fe1cf92d5537f118ccb487/index_new/cn/character_ranks.json</x:v>
      </x:c>
    </x:row>
    <x:row r="166" ht="20" customHeight="1">
      <x:c r="A166" s="6" t="str">
        <x:v>111206</x:v>
      </x:c>
      <x:c r="B166" s="6" t="str">
        <x:v>1112</x:v>
      </x:c>
      <x:c r="C166" s="6" t="str">
        <x:v>托帕&amp;账账</x:v>
      </x:c>
      <x:c r="D166" s="6" t="n">
        <x:v>6</x:v>
      </x:c>
      <x:c r="E166" s="6" t="str">
        <x:v>激励机制</x:v>
      </x:c>
      <x:c r="F166" s="7" t="str">
        <x:v>账账处于【涨幅惊人！】状态的攻击次数增加1次，且攻击时火属性抗性穿透提高10%。</x:v>
      </x:c>
      <x:c r="G166" s="6" t="str">
        <x:v>[]</x:v>
      </x:c>
      <x:c r="H166" s="6" t="str">
        <x:v>技能等级自动；条件效果在条件增益填写</x:v>
      </x:c>
      <x:c r="I166" s="6" t="str">
        <x:v>https://raw.githubusercontent.com/Mar-7th/StarRailRes/dbe8cdfcfb0bf657b9fe1cf92d5537f118ccb487/index_new/cn/character_ranks.json</x:v>
      </x:c>
    </x:row>
    <x:row r="167" ht="38" customHeight="1">
      <x:c r="A167" s="6" t="str">
        <x:v>1120501</x:v>
      </x:c>
      <x:c r="B167" s="6" t="str">
        <x:v>11205</x:v>
      </x:c>
      <x:c r="C167" s="6" t="str">
        <x:v>刃（强化）</x:v>
      </x:c>
      <x:c r="D167" s="6" t="n">
        <x:v>1</x:v>
      </x:c>
      <x:c r="E167" s="6" t="str">
        <x:v>剑录大限，地狱变相</x:v>
      </x:c>
      <x:c r="F167" s="7" t="str">
        <x:v>强化普攻与终结技对指定敌方单体造成的伤害额外提高，提高数值等同于终结技累计已损失生命值的150%。</x:v>
      </x:c>
      <x:c r="G167" s="6" t="str">
        <x:v>[]</x:v>
      </x:c>
      <x:c r="H167" s="6" t="str">
        <x:v>技能等级自动；条件效果在条件增益填写</x:v>
      </x:c>
      <x:c r="I167" s="6" t="str">
        <x:v>https://raw.githubusercontent.com/Mar-7th/StarRailRes/dbe8cdfcfb0bf657b9fe1cf92d5537f118ccb487/index_new/cn/character_ranks.json</x:v>
      </x:c>
    </x:row>
    <x:row r="168" ht="20" customHeight="1">
      <x:c r="A168" s="6" t="str">
        <x:v>1120502</x:v>
      </x:c>
      <x:c r="B168" s="6" t="str">
        <x:v>11205</x:v>
      </x:c>
      <x:c r="C168" s="6" t="str">
        <x:v>刃（强化）</x:v>
      </x:c>
      <x:c r="D168" s="6" t="n">
        <x:v>2</x:v>
      </x:c>
      <x:c r="E168" s="6" t="str">
        <x:v>支离旧梦，万端遗恨</x:v>
      </x:c>
      <x:c r="F168" s="7" t="str">
        <x:v>刃处于【地狱变】状态时，暴击率提高15%。</x:v>
      </x:c>
      <x:c r="G168" s="6" t="str">
        <x:v>[]</x:v>
      </x:c>
      <x:c r="H168" s="6" t="str">
        <x:v>技能等级自动；条件效果在条件增益填写</x:v>
      </x:c>
      <x:c r="I168" s="6" t="str">
        <x:v>https://raw.githubusercontent.com/Mar-7th/StarRailRes/dbe8cdfcfb0bf657b9fe1cf92d5537f118ccb487/index_new/cn/character_ranks.json</x:v>
      </x:c>
    </x:row>
    <x:row r="169" ht="20" customHeight="1">
      <x:c r="A169" s="6" t="str">
        <x:v>1120503</x:v>
      </x:c>
      <x:c r="B169" s="6" t="str">
        <x:v>11205</x:v>
      </x:c>
      <x:c r="C169" s="6" t="str">
        <x:v>刃（强化）</x:v>
      </x:c>
      <x:c r="D169" s="6" t="n">
        <x:v>3</x:v>
      </x:c>
      <x:c r="E169" s="6" t="str">
        <x:v>冶炼玄钢，铣淬寒芒</x:v>
      </x:c>
      <x:c r="F169" s="7" t="str">
        <x:v>终结技等级+2，最多不超过15级；天赋等级+2，最多不超过15级。</x:v>
      </x:c>
      <x:c r="G169" s="6" t="str">
        <x:v>[{"id": "1120503", "num": 2}, {"id": "1120504", "num": 2}]</x:v>
      </x:c>
      <x:c r="H169" s="6" t="str">
        <x:v>技能等级自动；条件效果在条件增益填写</x:v>
      </x:c>
      <x:c r="I169" s="6" t="str">
        <x:v>https://raw.githubusercontent.com/Mar-7th/StarRailRes/dbe8cdfcfb0bf657b9fe1cf92d5537f118ccb487/index_new/cn/character_ranks.json</x:v>
      </x:c>
    </x:row>
    <x:row r="170" ht="38" customHeight="1">
      <x:c r="A170" s="6" t="str">
        <x:v>1120504</x:v>
      </x:c>
      <x:c r="B170" s="6" t="str">
        <x:v>11205</x:v>
      </x:c>
      <x:c r="C170" s="6" t="str">
        <x:v>刃（强化）</x:v>
      </x:c>
      <x:c r="D170" s="6" t="n">
        <x:v>4</x:v>
      </x:c>
      <x:c r="E170" s="6" t="str">
        <x:v>泉台歧路，百骸回春</x:v>
      </x:c>
      <x:c r="F170" s="7" t="str">
        <x:v>当前生命值百分比从大于50%降低至小于等于50%时，生命上限提高20%，该效果最多叠加2层。</x:v>
      </x:c>
      <x:c r="G170" s="6" t="str">
        <x:v>[]</x:v>
      </x:c>
      <x:c r="H170" s="6" t="str">
        <x:v>技能等级自动；条件效果在条件增益填写</x:v>
      </x:c>
      <x:c r="I170" s="6" t="str">
        <x:v>https://raw.githubusercontent.com/Mar-7th/StarRailRes/dbe8cdfcfb0bf657b9fe1cf92d5537f118ccb487/index_new/cn/character_ranks.json</x:v>
      </x:c>
    </x:row>
    <x:row r="171" ht="20" customHeight="1">
      <x:c r="A171" s="6" t="str">
        <x:v>1120505</x:v>
      </x:c>
      <x:c r="B171" s="6" t="str">
        <x:v>11205</x:v>
      </x:c>
      <x:c r="C171" s="6" t="str">
        <x:v>刃（强化）</x:v>
      </x:c>
      <x:c r="D171" s="6" t="n">
        <x:v>5</x:v>
      </x:c>
      <x:c r="E171" s="6" t="str">
        <x:v>十王判死，业镜悬照</x:v>
      </x:c>
      <x:c r="F171" s="7" t="str">
        <x:v>战技等级+2，最多不超过15级；普攻等级+1，最多不超过10级。</x:v>
      </x:c>
      <x:c r="G171" s="6" t="str">
        <x:v>[{"id": "1120502", "num": 2}, {"id": "1120501", "num": 1}, {"id": "1120508", "num": 1}]</x:v>
      </x:c>
      <x:c r="H171" s="6" t="str">
        <x:v>技能等级自动；条件效果在条件增益填写</x:v>
      </x:c>
      <x:c r="I171" s="6" t="str">
        <x:v>https://raw.githubusercontent.com/Mar-7th/StarRailRes/dbe8cdfcfb0bf657b9fe1cf92d5537f118ccb487/index_new/cn/character_ranks.json</x:v>
      </x:c>
    </x:row>
    <x:row r="172" ht="38" customHeight="1">
      <x:c r="A172" s="6" t="str">
        <x:v>1120506</x:v>
      </x:c>
      <x:c r="B172" s="6" t="str">
        <x:v>11205</x:v>
      </x:c>
      <x:c r="C172" s="6" t="str">
        <x:v>刃（强化）</x:v>
      </x:c>
      <x:c r="D172" s="6" t="n">
        <x:v>6</x:v>
      </x:c>
      <x:c r="E172" s="6" t="str">
        <x:v>命留魂销，复返此身</x:v>
      </x:c>
      <x:c r="F172" s="7" t="str">
        <x:v>充能的层数上限降低至4层。天赋触发追加攻击造成的伤害额外提高，提高数值等同于刃50%的生命上限。</x:v>
      </x:c>
      <x:c r="G172" s="6" t="str">
        <x:v>[]</x:v>
      </x:c>
      <x:c r="H172" s="6" t="str">
        <x:v>技能等级自动；条件效果在条件增益填写</x:v>
      </x:c>
      <x:c r="I172" s="6" t="str">
        <x:v>https://raw.githubusercontent.com/Mar-7th/StarRailRes/dbe8cdfcfb0bf657b9fe1cf92d5537f118ccb487/index_new/cn/character_ranks.json</x:v>
      </x:c>
    </x:row>
    <x:row r="173" ht="38" customHeight="1">
      <x:c r="A173" s="6" t="str">
        <x:v>1121201</x:v>
      </x:c>
      <x:c r="B173" s="6" t="str">
        <x:v>11212</x:v>
      </x:c>
      <x:c r="C173" s="6" t="str">
        <x:v>镜流（强化）</x:v>
      </x:c>
      <x:c r="D173" s="6" t="n">
        <x:v>1</x:v>
      </x:c>
      <x:c r="E173" s="6" t="str">
        <x:v>月犯天关</x:v>
      </x:c>
      <x:c r="F173" s="7" t="str">
        <x:v>施放终结技或强化战技时，镜流的暴击伤害提高36%，持续1回合，并且额外对主目标造成1次等同于镜流80%最大生命值的冰属性伤害。</x:v>
      </x:c>
      <x:c r="G173" s="6" t="str">
        <x:v>[]</x:v>
      </x:c>
      <x:c r="H173" s="6" t="str">
        <x:v>技能等级自动；条件效果在条件增益填写</x:v>
      </x:c>
      <x:c r="I173" s="6" t="str">
        <x:v>https://raw.githubusercontent.com/Mar-7th/StarRailRes/dbe8cdfcfb0bf657b9fe1cf92d5537f118ccb487/index_new/cn/character_ranks.json</x:v>
      </x:c>
    </x:row>
    <x:row r="174" ht="20" customHeight="1">
      <x:c r="A174" s="6" t="str">
        <x:v>1121202</x:v>
      </x:c>
      <x:c r="B174" s="6" t="str">
        <x:v>11212</x:v>
      </x:c>
      <x:c r="C174" s="6" t="str">
        <x:v>镜流（强化）</x:v>
      </x:c>
      <x:c r="D174" s="6" t="n">
        <x:v>2</x:v>
      </x:c>
      <x:c r="E174" s="6" t="str">
        <x:v>朔晕七星</x:v>
      </x:c>
      <x:c r="F174" s="7" t="str">
        <x:v>施放终结技后，下一次强化战技的伤害提高80%。</x:v>
      </x:c>
      <x:c r="G174" s="6" t="str">
        <x:v>[]</x:v>
      </x:c>
      <x:c r="H174" s="6" t="str">
        <x:v>技能等级自动；条件效果在条件增益填写</x:v>
      </x:c>
      <x:c r="I174" s="6" t="str">
        <x:v>https://raw.githubusercontent.com/Mar-7th/StarRailRes/dbe8cdfcfb0bf657b9fe1cf92d5537f118ccb487/index_new/cn/character_ranks.json</x:v>
      </x:c>
    </x:row>
    <x:row r="175" ht="20" customHeight="1">
      <x:c r="A175" s="6" t="str">
        <x:v>1121203</x:v>
      </x:c>
      <x:c r="B175" s="6" t="str">
        <x:v>11212</x:v>
      </x:c>
      <x:c r="C175" s="6" t="str">
        <x:v>镜流（强化）</x:v>
      </x:c>
      <x:c r="D175" s="6" t="n">
        <x:v>3</x:v>
      </x:c>
      <x:c r="E175" s="6" t="str">
        <x:v>半璧迫望</x:v>
      </x:c>
      <x:c r="F175" s="7" t="str">
        <x:v>终结技等级+2，最多不超过15级；天赋等级+2，最多不超过15级。</x:v>
      </x:c>
      <x:c r="G175" s="6" t="str">
        <x:v>[{"id": "1121203", "num": 2}, {"id": "1121204", "num": 2}]</x:v>
      </x:c>
      <x:c r="H175" s="6" t="str">
        <x:v>技能等级自动；条件效果在条件增益填写</x:v>
      </x:c>
      <x:c r="I175" s="6" t="str">
        <x:v>https://raw.githubusercontent.com/Mar-7th/StarRailRes/dbe8cdfcfb0bf657b9fe1cf92d5537f118ccb487/index_new/cn/character_ranks.json</x:v>
      </x:c>
    </x:row>
    <x:row r="176" ht="20" customHeight="1">
      <x:c r="A176" s="6" t="str">
        <x:v>1121204</x:v>
      </x:c>
      <x:c r="B176" s="6" t="str">
        <x:v>11212</x:v>
      </x:c>
      <x:c r="C176" s="6" t="str">
        <x:v>镜流（强化）</x:v>
      </x:c>
      <x:c r="D176" s="6" t="n">
        <x:v>4</x:v>
      </x:c>
      <x:c r="E176" s="6" t="str">
        <x:v>持秉玄烛</x:v>
      </x:c>
      <x:c r="F176" s="7" t="str">
        <x:v>【转魄】状态下每层【月色】额外提高20%暴击伤害。</x:v>
      </x:c>
      <x:c r="G176" s="6" t="str">
        <x:v>[]</x:v>
      </x:c>
      <x:c r="H176" s="6" t="str">
        <x:v>技能等级自动；条件效果在条件增益填写</x:v>
      </x:c>
      <x:c r="I176" s="6" t="str">
        <x:v>https://raw.githubusercontent.com/Mar-7th/StarRailRes/dbe8cdfcfb0bf657b9fe1cf92d5537f118ccb487/index_new/cn/character_ranks.json</x:v>
      </x:c>
    </x:row>
    <x:row r="177" ht="20" customHeight="1">
      <x:c r="A177" s="6" t="str">
        <x:v>1121205</x:v>
      </x:c>
      <x:c r="B177" s="6" t="str">
        <x:v>11212</x:v>
      </x:c>
      <x:c r="C177" s="6" t="str">
        <x:v>镜流（强化）</x:v>
      </x:c>
      <x:c r="D177" s="6" t="n">
        <x:v>5</x:v>
      </x:c>
      <x:c r="E177" s="6" t="str">
        <x:v>晦入三台</x:v>
      </x:c>
      <x:c r="F177" s="7" t="str">
        <x:v>战技等级+2，最多不超过15级；普攻等级+1，最多不超过10级。</x:v>
      </x:c>
      <x:c r="G177" s="6" t="str">
        <x:v>[{"id": "1121202", "num": 2}, {"id": "1121201", "num": 1}, {"id": "1121209", "num": 2}]</x:v>
      </x:c>
      <x:c r="H177" s="6" t="str">
        <x:v>技能等级自动；条件效果在条件增益填写</x:v>
      </x:c>
      <x:c r="I177" s="6" t="str">
        <x:v>https://raw.githubusercontent.com/Mar-7th/StarRailRes/dbe8cdfcfb0bf657b9fe1cf92d5537f118ccb487/index_new/cn/character_ranks.json</x:v>
      </x:c>
    </x:row>
    <x:row r="178" ht="38" customHeight="1">
      <x:c r="A178" s="6" t="str">
        <x:v>1121206</x:v>
      </x:c>
      <x:c r="B178" s="6" t="str">
        <x:v>11212</x:v>
      </x:c>
      <x:c r="C178" s="6" t="str">
        <x:v>镜流（强化）</x:v>
      </x:c>
      <x:c r="D178" s="6" t="n">
        <x:v>6</x:v>
      </x:c>
      <x:c r="E178" s="6" t="str">
        <x:v>蚀变于娄</x:v>
      </x:c>
      <x:c r="F178" s="7" t="str">
        <x:v>镜流进入【转魄】状态时，【朔望】的上限层数提高1层并额外获得2层【朔望】。【转魄】状态下，冰属性抗性穿透提高30%。</x:v>
      </x:c>
      <x:c r="G178" s="6" t="str">
        <x:v>[]</x:v>
      </x:c>
      <x:c r="H178" s="6" t="str">
        <x:v>技能等级自动；条件效果在条件增益填写</x:v>
      </x:c>
      <x:c r="I178" s="6" t="str">
        <x:v>https://raw.githubusercontent.com/Mar-7th/StarRailRes/dbe8cdfcfb0bf657b9fe1cf92d5537f118ccb487/index_new/cn/character_ranks.json</x:v>
      </x:c>
    </x:row>
    <x:row r="179" ht="38" customHeight="1">
      <x:c r="A179" s="6" t="str">
        <x:v>1121701</x:v>
      </x:c>
      <x:c r="B179" s="6" t="str">
        <x:v>11217</x:v>
      </x:c>
      <x:c r="C179" s="6" t="str">
        <x:v>藿藿（强化）</x:v>
      </x:c>
      <x:c r="D179" s="6" t="n">
        <x:v>1</x:v>
      </x:c>
      <x:c r="E179" s="6" t="str">
        <x:v>岁阳寄体，妖邪依凭</x:v>
      </x:c>
      <x:c r="F179" s="7" t="str">
        <x:v>天赋产生的【禳命】持续时间延长1回合，当藿藿拥有【禳命】时自身治疗量提高20%，并使我方全体速度提高12%。</x:v>
      </x:c>
      <x:c r="G179" s="6" t="str">
        <x:v>[]</x:v>
      </x:c>
      <x:c r="H179" s="6" t="str">
        <x:v>技能等级自动；条件效果在条件增益填写</x:v>
      </x:c>
      <x:c r="I179" s="6" t="str">
        <x:v>https://raw.githubusercontent.com/Mar-7th/StarRailRes/dbe8cdfcfb0bf657b9fe1cf92d5537f118ccb487/index_new/cn/character_ranks.json</x:v>
      </x:c>
    </x:row>
    <x:row r="180" ht="38" customHeight="1">
      <x:c r="A180" s="6" t="str">
        <x:v>1121702</x:v>
      </x:c>
      <x:c r="B180" s="6" t="str">
        <x:v>11217</x:v>
      </x:c>
      <x:c r="C180" s="6" t="str">
        <x:v>藿藿（强化）</x:v>
      </x:c>
      <x:c r="D180" s="6" t="n">
        <x:v>2</x:v>
      </x:c>
      <x:c r="E180" s="6" t="str">
        <x:v>判官书符，镇尾锁灵</x:v>
      </x:c>
      <x:c r="F180" s="7" t="str">
        <x:v>当藿藿拥有【禳命】时，若我方目标受到致命攻击，不会陷入无法战斗状态，并立即回复等同于其自身生命上限50%的生命值，使【禳命】的持续回合数减1。该效果单场战斗中可以触发2次。</x:v>
      </x:c>
      <x:c r="G180" s="6" t="str">
        <x:v>[]</x:v>
      </x:c>
      <x:c r="H180" s="6" t="str">
        <x:v>技能等级自动；条件效果在条件增益填写</x:v>
      </x:c>
      <x:c r="I180" s="6" t="str">
        <x:v>https://raw.githubusercontent.com/Mar-7th/StarRailRes/dbe8cdfcfb0bf657b9fe1cf92d5537f118ccb487/index_new/cn/character_ranks.json</x:v>
      </x:c>
    </x:row>
    <x:row r="181" ht="20" customHeight="1">
      <x:c r="A181" s="6" t="str">
        <x:v>1121703</x:v>
      </x:c>
      <x:c r="B181" s="6" t="str">
        <x:v>11217</x:v>
      </x:c>
      <x:c r="C181" s="6" t="str">
        <x:v>藿藿（强化）</x:v>
      </x:c>
      <x:c r="D181" s="6" t="n">
        <x:v>3</x:v>
      </x:c>
      <x:c r="E181" s="6" t="str">
        <x:v>贞凶体质，烛火招萤</x:v>
      </x:c>
      <x:c r="F181" s="7" t="str">
        <x:v>终结技等级+2，最多不超过15级；天赋等级+2，最多不超过15级。</x:v>
      </x:c>
      <x:c r="G181" s="6" t="str">
        <x:v>[{"id": "1121703", "num": 2}, {"id": "1121704", "num": 2}]</x:v>
      </x:c>
      <x:c r="H181" s="6" t="str">
        <x:v>技能等级自动；条件效果在条件增益填写</x:v>
      </x:c>
      <x:c r="I181" s="6" t="str">
        <x:v>https://raw.githubusercontent.com/Mar-7th/StarRailRes/dbe8cdfcfb0bf657b9fe1cf92d5537f118ccb487/index_new/cn/character_ranks.json</x:v>
      </x:c>
    </x:row>
    <x:row r="182" ht="38" customHeight="1">
      <x:c r="A182" s="6" t="str">
        <x:v>1121704</x:v>
      </x:c>
      <x:c r="B182" s="6" t="str">
        <x:v>11217</x:v>
      </x:c>
      <x:c r="C182" s="6" t="str">
        <x:v>藿藿（强化）</x:v>
      </x:c>
      <x:c r="D182" s="6" t="n">
        <x:v>4</x:v>
      </x:c>
      <x:c r="E182" s="6" t="str">
        <x:v>坐卧不离，争拗难宁</x:v>
      </x:c>
      <x:c r="F182" s="7" t="str">
        <x:v>施放战技或触发天赋为我方目标提供治疗时，目标的当前生命值越低治疗量越高，最多使藿藿提供的治疗量提高80%。</x:v>
      </x:c>
      <x:c r="G182" s="6" t="str">
        <x:v>[]</x:v>
      </x:c>
      <x:c r="H182" s="6" t="str">
        <x:v>技能等级自动；条件效果在条件增益填写</x:v>
      </x:c>
      <x:c r="I182" s="6" t="str">
        <x:v>https://raw.githubusercontent.com/Mar-7th/StarRailRes/dbe8cdfcfb0bf657b9fe1cf92d5537f118ccb487/index_new/cn/character_ranks.json</x:v>
      </x:c>
    </x:row>
    <x:row r="183" ht="20" customHeight="1">
      <x:c r="A183" s="6" t="str">
        <x:v>1121705</x:v>
      </x:c>
      <x:c r="B183" s="6" t="str">
        <x:v>11217</x:v>
      </x:c>
      <x:c r="C183" s="6" t="str">
        <x:v>藿藿（强化）</x:v>
      </x:c>
      <x:c r="D183" s="6" t="n">
        <x:v>5</x:v>
      </x:c>
      <x:c r="E183" s="6" t="str">
        <x:v>降妖捉鬼，十王敕令</x:v>
      </x:c>
      <x:c r="F183" s="7" t="str">
        <x:v>战技等级+2，最多不超过15级；普攻等级+1，最多不超过10级。</x:v>
      </x:c>
      <x:c r="G183" s="6" t="str">
        <x:v>[{"id": "1121702", "num": 2}, {"id": "1121701", "num": 1}]</x:v>
      </x:c>
      <x:c r="H183" s="6" t="str">
        <x:v>技能等级自动；条件效果在条件增益填写</x:v>
      </x:c>
      <x:c r="I183" s="6" t="str">
        <x:v>https://raw.githubusercontent.com/Mar-7th/StarRailRes/dbe8cdfcfb0bf657b9fe1cf92d5537f118ccb487/index_new/cn/character_ranks.json</x:v>
      </x:c>
    </x:row>
    <x:row r="184" ht="20" customHeight="1">
      <x:c r="A184" s="6" t="str">
        <x:v>1121706</x:v>
      </x:c>
      <x:c r="B184" s="6" t="str">
        <x:v>11217</x:v>
      </x:c>
      <x:c r="C184" s="6" t="str">
        <x:v>藿藿（强化）</x:v>
      </x:c>
      <x:c r="D184" s="6" t="n">
        <x:v>6</x:v>
      </x:c>
      <x:c r="E184" s="6" t="str">
        <x:v>同休共戚，相须而行</x:v>
      </x:c>
      <x:c r="F184" s="7" t="str">
        <x:v>为我方目标提供治疗时，使目标造成的伤害提高50%，持续2回合。</x:v>
      </x:c>
      <x:c r="G184" s="6" t="str">
        <x:v>[]</x:v>
      </x:c>
      <x:c r="H184" s="6" t="str">
        <x:v>技能等级自动；条件效果在条件增益填写</x:v>
      </x:c>
      <x:c r="I184" s="6" t="str">
        <x:v>https://raw.githubusercontent.com/Mar-7th/StarRailRes/dbe8cdfcfb0bf657b9fe1cf92d5537f118ccb487/index_new/cn/character_ranks.json</x:v>
      </x:c>
    </x:row>
    <x:row r="185" ht="38" customHeight="1">
      <x:c r="A185" s="6" t="str">
        <x:v>1130601</x:v>
      </x:c>
      <x:c r="B185" s="6" t="str">
        <x:v>11306</x:v>
      </x:c>
      <x:c r="C185" s="6" t="str">
        <x:v>花火（强化）</x:v>
      </x:c>
      <x:c r="D185" s="6" t="n">
        <x:v>1</x:v>
      </x:c>
      <x:c r="E185" s="6" t="str">
        <x:v>悬置怀疑</x:v>
      </x:c>
      <x:c r="F185" s="7" t="str">
        <x:v>持有【谜诡】的我方目标攻击力提高40%，战斗开始时或施放战技时，花火的速度提高15%，持续2回合。</x:v>
      </x:c>
      <x:c r="G185" s="6" t="str">
        <x:v>[]</x:v>
      </x:c>
      <x:c r="H185" s="6" t="str">
        <x:v>技能等级自动；条件效果在条件增益填写</x:v>
      </x:c>
      <x:c r="I185" s="6" t="str">
        <x:v>https://raw.githubusercontent.com/Mar-7th/StarRailRes/dbe8cdfcfb0bf657b9fe1cf92d5537f118ccb487/index_new/cn/character_ranks.json</x:v>
      </x:c>
    </x:row>
    <x:row r="186" ht="20" customHeight="1">
      <x:c r="A186" s="6" t="str">
        <x:v>1130602</x:v>
      </x:c>
      <x:c r="B186" s="6" t="str">
        <x:v>11306</x:v>
      </x:c>
      <x:c r="C186" s="6" t="str">
        <x:v>花火（强化）</x:v>
      </x:c>
      <x:c r="D186" s="6" t="n">
        <x:v>2</x:v>
      </x:c>
      <x:c r="E186" s="6" t="str">
        <x:v>虚构无端</x:v>
      </x:c>
      <x:c r="F186" s="7" t="str">
        <x:v>天赋每层效果额外使敌方目标的防御力降低10%。</x:v>
      </x:c>
      <x:c r="G186" s="6" t="str">
        <x:v>[]</x:v>
      </x:c>
      <x:c r="H186" s="6" t="str">
        <x:v>技能等级自动；条件效果在条件增益填写</x:v>
      </x:c>
      <x:c r="I186" s="6" t="str">
        <x:v>https://raw.githubusercontent.com/Mar-7th/StarRailRes/dbe8cdfcfb0bf657b9fe1cf92d5537f118ccb487/index_new/cn/character_ranks.json</x:v>
      </x:c>
    </x:row>
    <x:row r="187" ht="20" customHeight="1">
      <x:c r="A187" s="6" t="str">
        <x:v>1130603</x:v>
      </x:c>
      <x:c r="B187" s="6" t="str">
        <x:v>11306</x:v>
      </x:c>
      <x:c r="C187" s="6" t="str">
        <x:v>花火（强化）</x:v>
      </x:c>
      <x:c r="D187" s="6" t="n">
        <x:v>3</x:v>
      </x:c>
      <x:c r="E187" s="6" t="str">
        <x:v>梦幻泡影</x:v>
      </x:c>
      <x:c r="F187" s="7" t="str">
        <x:v>战技等级+2，最多不超过15级；普攻等级+1，最多不超过10级。</x:v>
      </x:c>
      <x:c r="G187" s="6" t="str">
        <x:v>[{"id": "1130602", "num": 2}, {"id": "1130601", "num": 1}]</x:v>
      </x:c>
      <x:c r="H187" s="6" t="str">
        <x:v>技能等级自动；条件效果在条件增益填写</x:v>
      </x:c>
      <x:c r="I187" s="6" t="str">
        <x:v>https://raw.githubusercontent.com/Mar-7th/StarRailRes/dbe8cdfcfb0bf657b9fe1cf92d5537f118ccb487/index_new/cn/character_ranks.json</x:v>
      </x:c>
    </x:row>
    <x:row r="188" ht="20" customHeight="1">
      <x:c r="A188" s="6" t="str">
        <x:v>1130604</x:v>
      </x:c>
      <x:c r="B188" s="6" t="str">
        <x:v>11306</x:v>
      </x:c>
      <x:c r="C188" s="6" t="str">
        <x:v>花火（强化）</x:v>
      </x:c>
      <x:c r="D188" s="6" t="n">
        <x:v>4</x:v>
      </x:c>
      <x:c r="E188" s="6" t="str">
        <x:v>游戏人间</x:v>
      </x:c>
      <x:c r="F188" s="7" t="str">
        <x:v>终结技可以额外恢复1点战技点，天赋的战技点上限增加效果额外增加1点。</x:v>
      </x:c>
      <x:c r="G188" s="6" t="str">
        <x:v>[]</x:v>
      </x:c>
      <x:c r="H188" s="6" t="str">
        <x:v>技能等级自动；条件效果在条件增益填写</x:v>
      </x:c>
      <x:c r="I188" s="6" t="str">
        <x:v>https://raw.githubusercontent.com/Mar-7th/StarRailRes/dbe8cdfcfb0bf657b9fe1cf92d5537f118ccb487/index_new/cn/character_ranks.json</x:v>
      </x:c>
    </x:row>
    <x:row r="189" ht="20" customHeight="1">
      <x:c r="A189" s="6" t="str">
        <x:v>1130605</x:v>
      </x:c>
      <x:c r="B189" s="6" t="str">
        <x:v>11306</x:v>
      </x:c>
      <x:c r="C189" s="6" t="str">
        <x:v>花火（强化）</x:v>
      </x:c>
      <x:c r="D189" s="6" t="n">
        <x:v>5</x:v>
      </x:c>
      <x:c r="E189" s="6" t="str">
        <x:v>双面真相</x:v>
      </x:c>
      <x:c r="F189" s="7" t="str">
        <x:v>终结技等级+2，最多不超过15级；天赋等级+2，最多不超过15级。</x:v>
      </x:c>
      <x:c r="G189" s="6" t="str">
        <x:v>[{"id": "1130603", "num": 2}, {"id": "1130604", "num": 2}]</x:v>
      </x:c>
      <x:c r="H189" s="6" t="str">
        <x:v>技能等级自动；条件效果在条件增益填写</x:v>
      </x:c>
      <x:c r="I189" s="6" t="str">
        <x:v>https://raw.githubusercontent.com/Mar-7th/StarRailRes/dbe8cdfcfb0bf657b9fe1cf92d5537f118ccb487/index_new/cn/character_ranks.json</x:v>
      </x:c>
    </x:row>
    <x:row r="190" ht="53" customHeight="1">
      <x:c r="A190" s="6" t="str">
        <x:v>1130606</x:v>
      </x:c>
      <x:c r="B190" s="6" t="str">
        <x:v>11306</x:v>
      </x:c>
      <x:c r="C190" s="6" t="str">
        <x:v>花火（强化）</x:v>
      </x:c>
      <x:c r="D190" s="6" t="n">
        <x:v>6</x:v>
      </x:c>
      <x:c r="E190" s="6" t="str">
        <x:v>多重解答</x:v>
      </x:c>
      <x:c r="F190" s="7" t="str">
        <x:v>战技的暴击伤害提高效果额外提高，提高数值等同于花火暴击伤害的30%，花火施放战技时，使战技的暴击伤害提高效果对持有【谜诡】的队友都会生效，花火施放终结技时，若我方单体中有目标持有战技的暴击伤害提高效果，使该效果扩散至持有【谜诡】的队友。</x:v>
      </x:c>
      <x:c r="G190" s="6" t="str">
        <x:v>[]</x:v>
      </x:c>
      <x:c r="H190" s="6" t="str">
        <x:v>技能等级自动；条件效果在条件增益填写</x:v>
      </x:c>
      <x:c r="I190" s="6" t="str">
        <x:v>https://raw.githubusercontent.com/Mar-7th/StarRailRes/dbe8cdfcfb0bf657b9fe1cf92d5537f118ccb487/index_new/cn/character_ranks.json</x:v>
      </x:c>
    </x:row>
    <x:row r="191" ht="38" customHeight="1">
      <x:c r="A191" s="6" t="str">
        <x:v>1130701</x:v>
      </x:c>
      <x:c r="B191" s="6" t="str">
        <x:v>11307</x:v>
      </x:c>
      <x:c r="C191" s="6" t="str">
        <x:v>黑天鹅（强化）</x:v>
      </x:c>
      <x:c r="D191" s="6" t="n">
        <x:v>1</x:v>
      </x:c>
      <x:c r="E191" s="6" t="str">
        <x:v>三磅石，七阶柱</x:v>
      </x:c>
      <x:c r="F191" s="7" t="str">
        <x:v>当黑天鹅处于可战斗状态时，处于风化、裂伤、灼烧、触电状态下的敌方目标对应的风、物理、火、雷属性抗性分别降低25%。</x:v>
      </x:c>
      <x:c r="G191" s="6" t="str">
        <x:v>[]</x:v>
      </x:c>
      <x:c r="H191" s="6" t="str">
        <x:v>技能等级自动；条件效果在条件增益填写</x:v>
      </x:c>
      <x:c r="I191" s="6" t="str">
        <x:v>https://raw.githubusercontent.com/Mar-7th/StarRailRes/dbe8cdfcfb0bf657b9fe1cf92d5537f118ccb487/index_new/cn/character_ranks.json</x:v>
      </x:c>
    </x:row>
    <x:row r="192" ht="20" customHeight="1">
      <x:c r="A192" s="6" t="str">
        <x:v>1130702</x:v>
      </x:c>
      <x:c r="B192" s="6" t="str">
        <x:v>11307</x:v>
      </x:c>
      <x:c r="C192" s="6" t="str">
        <x:v>黑天鹅（强化）</x:v>
      </x:c>
      <x:c r="D192" s="6" t="n">
        <x:v>2</x:v>
      </x:c>
      <x:c r="E192" s="6" t="str">
        <x:v>羔羊，请勿为我恸哭</x:v>
      </x:c>
      <x:c r="F192" s="7" t="str">
        <x:v>敌方目标进入战斗时，有100%的基础概率陷入30层【奥迹】。</x:v>
      </x:c>
      <x:c r="G192" s="6" t="str">
        <x:v>[]</x:v>
      </x:c>
      <x:c r="H192" s="6" t="str">
        <x:v>技能等级自动；条件效果在条件增益填写</x:v>
      </x:c>
      <x:c r="I192" s="6" t="str">
        <x:v>https://raw.githubusercontent.com/Mar-7th/StarRailRes/dbe8cdfcfb0bf657b9fe1cf92d5537f118ccb487/index_new/cn/character_ranks.json</x:v>
      </x:c>
    </x:row>
    <x:row r="193" ht="20" customHeight="1">
      <x:c r="A193" s="6" t="str">
        <x:v>1130703</x:v>
      </x:c>
      <x:c r="B193" s="6" t="str">
        <x:v>11307</x:v>
      </x:c>
      <x:c r="C193" s="6" t="str">
        <x:v>黑天鹅（强化）</x:v>
      </x:c>
      <x:c r="D193" s="6" t="n">
        <x:v>3</x:v>
      </x:c>
      <x:c r="E193" s="6" t="str">
        <x:v>上界如此，下界亦然</x:v>
      </x:c>
      <x:c r="F193" s="7" t="str">
        <x:v>战技等级+2，最多不超过15级；天赋等级+2，最多不超过15级。</x:v>
      </x:c>
      <x:c r="G193" s="6" t="str">
        <x:v>[{"id": "1130702", "num": 2}, {"id": "1130704", "num": 2}]</x:v>
      </x:c>
      <x:c r="H193" s="6" t="str">
        <x:v>技能等级自动；条件效果在条件增益填写</x:v>
      </x:c>
      <x:c r="I193" s="6" t="str">
        <x:v>https://raw.githubusercontent.com/Mar-7th/StarRailRes/dbe8cdfcfb0bf657b9fe1cf92d5537f118ccb487/index_new/cn/character_ranks.json</x:v>
      </x:c>
    </x:row>
    <x:row r="194" ht="38" customHeight="1">
      <x:c r="A194" s="6" t="str">
        <x:v>1130704</x:v>
      </x:c>
      <x:c r="B194" s="6" t="str">
        <x:v>11307</x:v>
      </x:c>
      <x:c r="C194" s="6" t="str">
        <x:v>黑天鹅（强化）</x:v>
      </x:c>
      <x:c r="D194" s="6" t="n">
        <x:v>4</x:v>
      </x:c>
      <x:c r="E194" s="6" t="str">
        <x:v>泪水，亦是礼物</x:v>
      </x:c>
      <x:c r="F194" s="7" t="str">
        <x:v>【揭露】状态下，敌方目标受到的伤害额外提高20%，且每回合开始时或被消灭时使黑天鹅恢复8点能量。</x:v>
      </x:c>
      <x:c r="G194" s="6" t="str">
        <x:v>[]</x:v>
      </x:c>
      <x:c r="H194" s="6" t="str">
        <x:v>技能等级自动；条件效果在条件增益填写</x:v>
      </x:c>
      <x:c r="I194" s="6" t="str">
        <x:v>https://raw.githubusercontent.com/Mar-7th/StarRailRes/dbe8cdfcfb0bf657b9fe1cf92d5537f118ccb487/index_new/cn/character_ranks.json</x:v>
      </x:c>
    </x:row>
    <x:row r="195" ht="20" customHeight="1">
      <x:c r="A195" s="6" t="str">
        <x:v>1130705</x:v>
      </x:c>
      <x:c r="B195" s="6" t="str">
        <x:v>11307</x:v>
      </x:c>
      <x:c r="C195" s="6" t="str">
        <x:v>黑天鹅（强化）</x:v>
      </x:c>
      <x:c r="D195" s="6" t="n">
        <x:v>5</x:v>
      </x:c>
      <x:c r="E195" s="6" t="str">
        <x:v>候鸟之路</x:v>
      </x:c>
      <x:c r="F195" s="7" t="str">
        <x:v>终结技等级+2，最多不超过15级；普攻等级+1，最多不超过10级。</x:v>
      </x:c>
      <x:c r="G195" s="6" t="str">
        <x:v>[{"id": "1130703", "num": 2}, {"id": "1130701", "num": 1}]</x:v>
      </x:c>
      <x:c r="H195" s="6" t="str">
        <x:v>技能等级自动；条件效果在条件增益填写</x:v>
      </x:c>
      <x:c r="I195" s="6" t="str">
        <x:v>https://raw.githubusercontent.com/Mar-7th/StarRailRes/dbe8cdfcfb0bf657b9fe1cf92d5537f118ccb487/index_new/cn/character_ranks.json</x:v>
      </x:c>
    </x:row>
    <x:row r="196" ht="53" customHeight="1">
      <x:c r="A196" s="6" t="str">
        <x:v>1130706</x:v>
      </x:c>
      <x:c r="B196" s="6" t="str">
        <x:v>11307</x:v>
      </x:c>
      <x:c r="C196" s="6" t="str">
        <x:v>黑天鹅（强化）</x:v>
      </x:c>
      <x:c r="D196" s="6" t="n">
        <x:v>6</x:v>
      </x:c>
      <x:c r="E196" s="6" t="str">
        <x:v>万神皆善，苦役者未知</x:v>
      </x:c>
      <x:c r="F196" s="7" t="str">
        <x:v>【奥迹】可以叠加的层数提高30层。
当敌方目标受到黑天鹅的队友的攻击时，黑天鹅有65%的基础概率使目标陷入1层【奥迹】。
每当黑天鹅使敌方目标陷入1层【奥迹】时，使本次叠加层数额外提高1层。</x:v>
      </x:c>
      <x:c r="G196" s="6" t="str">
        <x:v>[]</x:v>
      </x:c>
      <x:c r="H196" s="6" t="str">
        <x:v>技能等级自动；条件效果在条件增益填写</x:v>
      </x:c>
      <x:c r="I196" s="6" t="str">
        <x:v>https://raw.githubusercontent.com/Mar-7th/StarRailRes/dbe8cdfcfb0bf657b9fe1cf92d5537f118ccb487/index_new/cn/character_ranks.json</x:v>
      </x:c>
    </x:row>
    <x:row r="197" ht="20" customHeight="1">
      <x:c r="A197" s="6" t="str">
        <x:v>1131001</x:v>
      </x:c>
      <x:c r="B197" s="6" t="str">
        <x:v>11310</x:v>
      </x:c>
      <x:c r="C197" s="6" t="str">
        <x:v>流萤（强化）</x:v>
      </x:c>
      <x:c r="D197" s="6" t="n">
        <x:v>1</x:v>
      </x:c>
      <x:c r="E197" s="6" t="str">
        <x:v>我曾安眠，赤染之茧</x:v>
      </x:c>
      <x:c r="F197" s="7" t="str">
        <x:v>施放强化战技时无视目标15%的防御，且强化战技不消耗战技点。</x:v>
      </x:c>
      <x:c r="G197" s="6" t="str">
        <x:v>[]</x:v>
      </x:c>
      <x:c r="H197" s="6" t="str">
        <x:v>技能等级自动；条件效果在条件增益填写</x:v>
      </x:c>
      <x:c r="I197" s="6" t="str">
        <x:v>https://raw.githubusercontent.com/Mar-7th/StarRailRes/dbe8cdfcfb0bf657b9fe1cf92d5537f118ccb487/index_new/cn/character_ranks.json</x:v>
      </x:c>
    </x:row>
    <x:row r="198" ht="38" customHeight="1">
      <x:c r="A198" s="6" t="str">
        <x:v>1131002</x:v>
      </x:c>
      <x:c r="B198" s="6" t="str">
        <x:v>11310</x:v>
      </x:c>
      <x:c r="C198" s="6" t="str">
        <x:v>流萤（强化）</x:v>
      </x:c>
      <x:c r="D198" s="6" t="n">
        <x:v>2</x:v>
      </x:c>
      <x:c r="E198" s="6" t="str">
        <x:v>自破碎的天空坠落</x:v>
      </x:c>
      <x:c r="F198" s="7" t="str">
        <x:v>「完全燃烧」状态下施放强化普攻、强化战技消灭敌方目标或使目标陷入弱点击破状态时，装甲「萨姆」立即获得1个额外回合。该效果每回合可触发1次，装甲「萨姆」回合开始时重置可触发次数。</x:v>
      </x:c>
      <x:c r="G198" s="6" t="str">
        <x:v>[]</x:v>
      </x:c>
      <x:c r="H198" s="6" t="str">
        <x:v>技能等级自动；条件效果在条件增益填写</x:v>
      </x:c>
      <x:c r="I198" s="6" t="str">
        <x:v>https://raw.githubusercontent.com/Mar-7th/StarRailRes/dbe8cdfcfb0bf657b9fe1cf92d5537f118ccb487/index_new/cn/character_ranks.json</x:v>
      </x:c>
    </x:row>
    <x:row r="199" ht="20" customHeight="1">
      <x:c r="A199" s="6" t="str">
        <x:v>1131003</x:v>
      </x:c>
      <x:c r="B199" s="6" t="str">
        <x:v>11310</x:v>
      </x:c>
      <x:c r="C199" s="6" t="str">
        <x:v>流萤（强化）</x:v>
      </x:c>
      <x:c r="D199" s="6" t="n">
        <x:v>3</x:v>
      </x:c>
      <x:c r="E199" s="6" t="str">
        <x:v>沉睡在静默的星河</x:v>
      </x:c>
      <x:c r="F199" s="7" t="str">
        <x:v>战技等级+2，最多不超过15级；普攻等级+1，最多不超过10级。</x:v>
      </x:c>
      <x:c r="G199" s="6" t="str">
        <x:v>[{"id": "1131002", "num": 2}, {"id": "1131001", "num": 1}, {"id": "1131009", "num": 2}, {"id": "1131008", "num": 1}]</x:v>
      </x:c>
      <x:c r="H199" s="6" t="str">
        <x:v>技能等级自动；条件效果在条件增益填写</x:v>
      </x:c>
      <x:c r="I199" s="6" t="str">
        <x:v>https://raw.githubusercontent.com/Mar-7th/StarRailRes/dbe8cdfcfb0bf657b9fe1cf92d5537f118ccb487/index_new/cn/character_ranks.json</x:v>
      </x:c>
    </x:row>
    <x:row r="200" ht="20" customHeight="1">
      <x:c r="A200" s="6" t="str">
        <x:v>1131004</x:v>
      </x:c>
      <x:c r="B200" s="6" t="str">
        <x:v>11310</x:v>
      </x:c>
      <x:c r="C200" s="6" t="str">
        <x:v>流萤（强化）</x:v>
      </x:c>
      <x:c r="D200" s="6" t="n">
        <x:v>4</x:v>
      </x:c>
      <x:c r="E200" s="6" t="str">
        <x:v>我会看见，飞萤之火</x:v>
      </x:c>
      <x:c r="F200" s="7" t="str">
        <x:v>「完全燃烧」状态下，装甲「萨姆」的效果抵抗提高50%。</x:v>
      </x:c>
      <x:c r="G200" s="6" t="str">
        <x:v>[]</x:v>
      </x:c>
      <x:c r="H200" s="6" t="str">
        <x:v>技能等级自动；条件效果在条件增益填写</x:v>
      </x:c>
      <x:c r="I200" s="6" t="str">
        <x:v>https://raw.githubusercontent.com/Mar-7th/StarRailRes/dbe8cdfcfb0bf657b9fe1cf92d5537f118ccb487/index_new/cn/character_ranks.json</x:v>
      </x:c>
    </x:row>
    <x:row r="201" ht="20" customHeight="1">
      <x:c r="A201" s="6" t="str">
        <x:v>1131005</x:v>
      </x:c>
      <x:c r="B201" s="6" t="str">
        <x:v>11310</x:v>
      </x:c>
      <x:c r="C201" s="6" t="str">
        <x:v>流萤（强化）</x:v>
      </x:c>
      <x:c r="D201" s="6" t="n">
        <x:v>5</x:v>
      </x:c>
      <x:c r="E201" s="6" t="str">
        <x:v>自无梦的长夜亮起</x:v>
      </x:c>
      <x:c r="F201" s="7" t="str">
        <x:v>终结技等级+2，最多不超过15级；天赋等级+2，最多不超过15级。</x:v>
      </x:c>
      <x:c r="G201" s="6" t="str">
        <x:v>[{"id": "1131003", "num": 2}, {"id": "1131004", "num": 2}]</x:v>
      </x:c>
      <x:c r="H201" s="6" t="str">
        <x:v>技能等级自动；条件效果在条件增益填写</x:v>
      </x:c>
      <x:c r="I201" s="6" t="str">
        <x:v>https://raw.githubusercontent.com/Mar-7th/StarRailRes/dbe8cdfcfb0bf657b9fe1cf92d5537f118ccb487/index_new/cn/character_ranks.json</x:v>
      </x:c>
    </x:row>
    <x:row r="202" ht="38" customHeight="1">
      <x:c r="A202" s="6" t="str">
        <x:v>1131006</x:v>
      </x:c>
      <x:c r="B202" s="6" t="str">
        <x:v>11310</x:v>
      </x:c>
      <x:c r="C202" s="6" t="str">
        <x:v>流萤（强化）</x:v>
      </x:c>
      <x:c r="D202" s="6" t="n">
        <x:v>6</x:v>
      </x:c>
      <x:c r="E202" s="6" t="str">
        <x:v>绽放在终竟的明天</x:v>
      </x:c>
      <x:c r="F202" s="7" t="str">
        <x:v>「完全燃烧」状态下装甲「萨姆」的火属性抗性穿透提高20%。施放强化普攻、强化战技时弱点击破效率提高50%。</x:v>
      </x:c>
      <x:c r="G202" s="6" t="str">
        <x:v>[]</x:v>
      </x:c>
      <x:c r="H202" s="6" t="str">
        <x:v>技能等级自动；条件效果在条件增益填写</x:v>
      </x:c>
      <x:c r="I202" s="6" t="str">
        <x:v>https://raw.githubusercontent.com/Mar-7th/StarRailRes/dbe8cdfcfb0bf657b9fe1cf92d5537f118ccb487/index_new/cn/character_ranks.json</x:v>
      </x:c>
    </x:row>
    <x:row r="203" ht="20" customHeight="1">
      <x:c r="A203" s="6" t="str">
        <x:v>120101</x:v>
      </x:c>
      <x:c r="B203" s="6" t="str">
        <x:v>1201</x:v>
      </x:c>
      <x:c r="C203" s="6" t="str">
        <x:v>青雀</x:v>
      </x:c>
      <x:c r="D203" s="6" t="n">
        <x:v>1</x:v>
      </x:c>
      <x:c r="E203" s="6" t="str">
        <x:v>散勇化骁摸幺鱼</x:v>
      </x:c>
      <x:c r="F203" s="7" t="str">
        <x:v>施放终结技造成的伤害提高10%。</x:v>
      </x:c>
      <x:c r="G203" s="6" t="str">
        <x:v>[]</x:v>
      </x:c>
      <x:c r="H203" s="6" t="str">
        <x:v>技能等级自动；条件效果在条件增益填写</x:v>
      </x:c>
      <x:c r="I203" s="6" t="str">
        <x:v>https://raw.githubusercontent.com/Mar-7th/StarRailRes/dbe8cdfcfb0bf657b9fe1cf92d5537f118ccb487/index_new/cn/character_ranks.json</x:v>
      </x:c>
    </x:row>
    <x:row r="204" ht="20" customHeight="1">
      <x:c r="A204" s="6" t="str">
        <x:v>120102</x:v>
      </x:c>
      <x:c r="B204" s="6" t="str">
        <x:v>1201</x:v>
      </x:c>
      <x:c r="C204" s="6" t="str">
        <x:v>青雀</x:v>
      </x:c>
      <x:c r="D204" s="6" t="n">
        <x:v>2</x:v>
      </x:c>
      <x:c r="E204" s="6" t="str">
        <x:v>棋枰作枕好入眠</x:v>
      </x:c>
      <x:c r="F204" s="7" t="str">
        <x:v>青雀每次触发抽牌时，立即恢复1点能量。</x:v>
      </x:c>
      <x:c r="G204" s="6" t="str">
        <x:v>[]</x:v>
      </x:c>
      <x:c r="H204" s="6" t="str">
        <x:v>技能等级自动；条件效果在条件增益填写</x:v>
      </x:c>
      <x:c r="I204" s="6" t="str">
        <x:v>https://raw.githubusercontent.com/Mar-7th/StarRailRes/dbe8cdfcfb0bf657b9fe1cf92d5537f118ccb487/index_new/cn/character_ranks.json</x:v>
      </x:c>
    </x:row>
    <x:row r="205" ht="20" customHeight="1">
      <x:c r="A205" s="6" t="str">
        <x:v>120103</x:v>
      </x:c>
      <x:c r="B205" s="6" t="str">
        <x:v>1201</x:v>
      </x:c>
      <x:c r="C205" s="6" t="str">
        <x:v>青雀</x:v>
      </x:c>
      <x:c r="D205" s="6" t="n">
        <x:v>3</x:v>
      </x:c>
      <x:c r="E205" s="6" t="str">
        <x:v>观琼视茕门前清</x:v>
      </x:c>
      <x:c r="F205" s="7" t="str">
        <x:v>终结技等级+2，最多不超过15级；天赋等级+2，最多不超过15级。</x:v>
      </x:c>
      <x:c r="G205" s="6" t="str">
        <x:v>[{"id": "120103", "num": 2}, {"id": "120104", "num": 2}]</x:v>
      </x:c>
      <x:c r="H205" s="6" t="str">
        <x:v>技能等级自动；条件效果在条件增益填写</x:v>
      </x:c>
      <x:c r="I205" s="6" t="str">
        <x:v>https://raw.githubusercontent.com/Mar-7th/StarRailRes/dbe8cdfcfb0bf657b9fe1cf92d5537f118ccb487/index_new/cn/character_ranks.json</x:v>
      </x:c>
    </x:row>
    <x:row r="206" ht="53" customHeight="1">
      <x:c r="A206" s="6" t="str">
        <x:v>120104</x:v>
      </x:c>
      <x:c r="B206" s="6" t="str">
        <x:v>1201</x:v>
      </x:c>
      <x:c r="C206" s="6" t="str">
        <x:v>青雀</x:v>
      </x:c>
      <x:c r="D206" s="6" t="n">
        <x:v>4</x:v>
      </x:c>
      <x:c r="E206" s="6" t="str">
        <x:v>帝垣翔鳞和绝张</x:v>
      </x:c>
      <x:c r="F206" s="7" t="str">
        <x:v>施放战技后，有24%的固定概率获得【不求人】状态，持续至本回合结束。
【不求人】状态下，施放普攻或施放强化普攻后立即进行1次追加攻击，对该目标造成等同于普攻或强化普攻伤害100%的量子属性伤害。</x:v>
      </x:c>
      <x:c r="G206" s="6" t="str">
        <x:v>[]</x:v>
      </x:c>
      <x:c r="H206" s="6" t="str">
        <x:v>技能等级自动；条件效果在条件增益填写</x:v>
      </x:c>
      <x:c r="I206" s="6" t="str">
        <x:v>https://raw.githubusercontent.com/Mar-7th/StarRailRes/dbe8cdfcfb0bf657b9fe1cf92d5537f118ccb487/index_new/cn/character_ranks.json</x:v>
      </x:c>
    </x:row>
    <x:row r="207" ht="20" customHeight="1">
      <x:c r="A207" s="6" t="str">
        <x:v>120105</x:v>
      </x:c>
      <x:c r="B207" s="6" t="str">
        <x:v>1201</x:v>
      </x:c>
      <x:c r="C207" s="6" t="str">
        <x:v>青雀</x:v>
      </x:c>
      <x:c r="D207" s="6" t="n">
        <x:v>5</x:v>
      </x:c>
      <x:c r="E207" s="6" t="str">
        <x:v>七星流离全不靠</x:v>
      </x:c>
      <x:c r="F207" s="7" t="str">
        <x:v>战技等级+2，最多不超过15级；普攻等级+1，最多不超过10级。</x:v>
      </x:c>
      <x:c r="G207" s="6" t="str">
        <x:v>[{"id": "120102", "num": 2}, {"id": "120101", "num": 1}, {"id": "120108", "num": 1}]</x:v>
      </x:c>
      <x:c r="H207" s="6" t="str">
        <x:v>技能等级自动；条件效果在条件增益填写</x:v>
      </x:c>
      <x:c r="I207" s="6" t="str">
        <x:v>https://raw.githubusercontent.com/Mar-7th/StarRailRes/dbe8cdfcfb0bf657b9fe1cf92d5537f118ccb487/index_new/cn/character_ranks.json</x:v>
      </x:c>
    </x:row>
    <x:row r="208" ht="20" customHeight="1">
      <x:c r="A208" s="6" t="str">
        <x:v>120106</x:v>
      </x:c>
      <x:c r="B208" s="6" t="str">
        <x:v>1201</x:v>
      </x:c>
      <x:c r="C208" s="6" t="str">
        <x:v>青雀</x:v>
      </x:c>
      <x:c r="D208" s="6" t="n">
        <x:v>6</x:v>
      </x:c>
      <x:c r="E208" s="6" t="str">
        <x:v>虚心平意候枭卢</x:v>
      </x:c>
      <x:c r="F208" s="7" t="str">
        <x:v>施放强化普攻后，恢复1个战技点。</x:v>
      </x:c>
      <x:c r="G208" s="6" t="str">
        <x:v>[]</x:v>
      </x:c>
      <x:c r="H208" s="6" t="str">
        <x:v>技能等级自动；条件效果在条件增益填写</x:v>
      </x:c>
      <x:c r="I208" s="6" t="str">
        <x:v>https://raw.githubusercontent.com/Mar-7th/StarRailRes/dbe8cdfcfb0bf657b9fe1cf92d5537f118ccb487/index_new/cn/character_ranks.json</x:v>
      </x:c>
    </x:row>
    <x:row r="209" ht="20" customHeight="1">
      <x:c r="A209" s="6" t="str">
        <x:v>120201</x:v>
      </x:c>
      <x:c r="B209" s="6" t="str">
        <x:v>1202</x:v>
      </x:c>
      <x:c r="C209" s="6" t="str">
        <x:v>停云</x:v>
      </x:c>
      <x:c r="D209" s="6" t="n">
        <x:v>1</x:v>
      </x:c>
      <x:c r="E209" s="6" t="str">
        <x:v>春风得意，时运驰骋</x:v>
      </x:c>
      <x:c r="F209" s="7" t="str">
        <x:v>得到【赐福】的我方单体施放终结技后速度提高20%，持续1回合。</x:v>
      </x:c>
      <x:c r="G209" s="6" t="str">
        <x:v>[]</x:v>
      </x:c>
      <x:c r="H209" s="6" t="str">
        <x:v>技能等级自动；条件效果在条件增益填写</x:v>
      </x:c>
      <x:c r="I209" s="6" t="str">
        <x:v>https://raw.githubusercontent.com/Mar-7th/StarRailRes/dbe8cdfcfb0bf657b9fe1cf92d5537f118ccb487/index_new/cn/character_ranks.json</x:v>
      </x:c>
    </x:row>
    <x:row r="210" ht="20" customHeight="1">
      <x:c r="A210" s="6" t="str">
        <x:v>120202</x:v>
      </x:c>
      <x:c r="B210" s="6" t="str">
        <x:v>1202</x:v>
      </x:c>
      <x:c r="C210" s="6" t="str">
        <x:v>停云</x:v>
      </x:c>
      <x:c r="D210" s="6" t="n">
        <x:v>2</x:v>
      </x:c>
      <x:c r="E210" s="6" t="str">
        <x:v>君子惠渥，晏笑承之</x:v>
      </x:c>
      <x:c r="F210" s="7" t="str">
        <x:v>得到【赐福】的我方单体在消灭敌方目标时恢复5点能量，该效果每回合只能触发1次。</x:v>
      </x:c>
      <x:c r="G210" s="6" t="str">
        <x:v>[]</x:v>
      </x:c>
      <x:c r="H210" s="6" t="str">
        <x:v>技能等级自动；条件效果在条件增益填写</x:v>
      </x:c>
      <x:c r="I210" s="6" t="str">
        <x:v>https://raw.githubusercontent.com/Mar-7th/StarRailRes/dbe8cdfcfb0bf657b9fe1cf92d5537f118ccb487/index_new/cn/character_ranks.json</x:v>
      </x:c>
    </x:row>
    <x:row r="211" ht="20" customHeight="1">
      <x:c r="A211" s="6" t="str">
        <x:v>120203</x:v>
      </x:c>
      <x:c r="B211" s="6" t="str">
        <x:v>1202</x:v>
      </x:c>
      <x:c r="C211" s="6" t="str">
        <x:v>停云</x:v>
      </x:c>
      <x:c r="D211" s="6" t="n">
        <x:v>3</x:v>
      </x:c>
      <x:c r="E211" s="6" t="str">
        <x:v>青丘遗泽</x:v>
      </x:c>
      <x:c r="F211" s="7" t="str">
        <x:v>终结技等级+2，最多不超过15级；普攻等级+1，最多不超过10级。</x:v>
      </x:c>
      <x:c r="G211" s="6" t="str">
        <x:v>[{"id": "120203", "num": 2}, {"id": "120201", "num": 1}]</x:v>
      </x:c>
      <x:c r="H211" s="6" t="str">
        <x:v>技能等级自动；条件效果在条件增益填写</x:v>
      </x:c>
      <x:c r="I211" s="6" t="str">
        <x:v>https://raw.githubusercontent.com/Mar-7th/StarRailRes/dbe8cdfcfb0bf657b9fe1cf92d5537f118ccb487/index_new/cn/character_ranks.json</x:v>
      </x:c>
    </x:row>
    <x:row r="212" ht="20" customHeight="1">
      <x:c r="A212" s="6" t="str">
        <x:v>120204</x:v>
      </x:c>
      <x:c r="B212" s="6" t="str">
        <x:v>1202</x:v>
      </x:c>
      <x:c r="C212" s="6" t="str">
        <x:v>停云</x:v>
      </x:c>
      <x:c r="D212" s="6" t="n">
        <x:v>4</x:v>
      </x:c>
      <x:c r="E212" s="6" t="str">
        <x:v>鸣火机变，度时察势</x:v>
      </x:c>
      <x:c r="F212" s="7" t="str">
        <x:v>【赐福】附加的伤害倍率提高20%。</x:v>
      </x:c>
      <x:c r="G212" s="6" t="str">
        <x:v>[]</x:v>
      </x:c>
      <x:c r="H212" s="6" t="str">
        <x:v>技能等级自动；条件效果在条件增益填写</x:v>
      </x:c>
      <x:c r="I212" s="6" t="str">
        <x:v>https://raw.githubusercontent.com/Mar-7th/StarRailRes/dbe8cdfcfb0bf657b9fe1cf92d5537f118ccb487/index_new/cn/character_ranks.json</x:v>
      </x:c>
    </x:row>
    <x:row r="213" ht="20" customHeight="1">
      <x:c r="A213" s="6" t="str">
        <x:v>120205</x:v>
      </x:c>
      <x:c r="B213" s="6" t="str">
        <x:v>1202</x:v>
      </x:c>
      <x:c r="C213" s="6" t="str">
        <x:v>停云</x:v>
      </x:c>
      <x:c r="D213" s="6" t="n">
        <x:v>5</x:v>
      </x:c>
      <x:c r="E213" s="6" t="str">
        <x:v>绥绥狐魅</x:v>
      </x:c>
      <x:c r="F213" s="7" t="str">
        <x:v>战技等级+2，最多不超过15级；天赋等级+2，最多不超过15级。</x:v>
      </x:c>
      <x:c r="G213" s="6" t="str">
        <x:v>[{"id": "120202", "num": 2}, {"id": "120204", "num": 2}]</x:v>
      </x:c>
      <x:c r="H213" s="6" t="str">
        <x:v>技能等级自动；条件效果在条件增益填写</x:v>
      </x:c>
      <x:c r="I213" s="6" t="str">
        <x:v>https://raw.githubusercontent.com/Mar-7th/StarRailRes/dbe8cdfcfb0bf657b9fe1cf92d5537f118ccb487/index_new/cn/character_ranks.json</x:v>
      </x:c>
    </x:row>
    <x:row r="214" ht="20" customHeight="1">
      <x:c r="A214" s="6" t="str">
        <x:v>120206</x:v>
      </x:c>
      <x:c r="B214" s="6" t="str">
        <x:v>1202</x:v>
      </x:c>
      <x:c r="C214" s="6" t="str">
        <x:v>停云</x:v>
      </x:c>
      <x:c r="D214" s="6" t="n">
        <x:v>6</x:v>
      </x:c>
      <x:c r="E214" s="6" t="str">
        <x:v>和气生财，泽盈四方</x:v>
      </x:c>
      <x:c r="F214" s="7" t="str">
        <x:v>终结技为我方目标恢复的能量提高10点。</x:v>
      </x:c>
      <x:c r="G214" s="6" t="str">
        <x:v>[]</x:v>
      </x:c>
      <x:c r="H214" s="6" t="str">
        <x:v>技能等级自动；条件效果在条件增益填写</x:v>
      </x:c>
      <x:c r="I214" s="6" t="str">
        <x:v>https://raw.githubusercontent.com/Mar-7th/StarRailRes/dbe8cdfcfb0bf657b9fe1cf92d5537f118ccb487/index_new/cn/character_ranks.json</x:v>
      </x:c>
    </x:row>
    <x:row r="215" ht="20" customHeight="1">
      <x:c r="A215" s="6" t="str">
        <x:v>120301</x:v>
      </x:c>
      <x:c r="B215" s="6" t="str">
        <x:v>1203</x:v>
      </x:c>
      <x:c r="C215" s="6" t="str">
        <x:v>罗刹</x:v>
      </x:c>
      <x:c r="D215" s="6" t="n">
        <x:v>1</x:v>
      </x:c>
      <x:c r="E215" s="6" t="str">
        <x:v>濯洗生者</x:v>
      </x:c>
      <x:c r="F215" s="7" t="str">
        <x:v>结界生效时我方全体攻击力提高20%。</x:v>
      </x:c>
      <x:c r="G215" s="6" t="str">
        <x:v>[]</x:v>
      </x:c>
      <x:c r="H215" s="6" t="str">
        <x:v>技能等级自动；条件效果在条件增益填写</x:v>
      </x:c>
      <x:c r="I215" s="6" t="str">
        <x:v>https://raw.githubusercontent.com/Mar-7th/StarRailRes/dbe8cdfcfb0bf657b9fe1cf92d5537f118ccb487/index_new/cn/character_ranks.json</x:v>
      </x:c>
    </x:row>
    <x:row r="216" ht="53" customHeight="1">
      <x:c r="A216" s="6" t="str">
        <x:v>120302</x:v>
      </x:c>
      <x:c r="B216" s="6" t="str">
        <x:v>1203</x:v>
      </x:c>
      <x:c r="C216" s="6" t="str">
        <x:v>罗刹</x:v>
      </x:c>
      <x:c r="D216" s="6" t="n">
        <x:v>2</x:v>
      </x:c>
      <x:c r="E216" s="6" t="str">
        <x:v>净庭赐礼</x:v>
      </x:c>
      <x:c r="F216" s="7" t="str">
        <x:v>触发战技效果时，若指定我方目标当前生命值百分比小于50%，则罗刹提供的治疗量提高30%；若指定我方目标当前生命值百分比大于等于50%，则为其提供能够抵消等同于罗刹18%攻击力+240伤害的护盾，持续2回合。</x:v>
      </x:c>
      <x:c r="G216" s="6" t="str">
        <x:v>[]</x:v>
      </x:c>
      <x:c r="H216" s="6" t="str">
        <x:v>技能等级自动；条件效果在条件增益填写</x:v>
      </x:c>
      <x:c r="I216" s="6" t="str">
        <x:v>https://raw.githubusercontent.com/Mar-7th/StarRailRes/dbe8cdfcfb0bf657b9fe1cf92d5537f118ccb487/index_new/cn/character_ranks.json</x:v>
      </x:c>
    </x:row>
    <x:row r="217" ht="20" customHeight="1">
      <x:c r="A217" s="6" t="str">
        <x:v>120303</x:v>
      </x:c>
      <x:c r="B217" s="6" t="str">
        <x:v>1203</x:v>
      </x:c>
      <x:c r="C217" s="6" t="str">
        <x:v>罗刹</x:v>
      </x:c>
      <x:c r="D217" s="6" t="n">
        <x:v>3</x:v>
      </x:c>
      <x:c r="E217" s="6" t="str">
        <x:v>愚人试探</x:v>
      </x:c>
      <x:c r="F217" s="7" t="str">
        <x:v>战技等级+2，最多不超过15级；普攻等级+1，最多不超过10级。</x:v>
      </x:c>
      <x:c r="G217" s="6" t="str">
        <x:v>[{"id": "120302", "num": 2}, {"id": "120301", "num": 1}]</x:v>
      </x:c>
      <x:c r="H217" s="6" t="str">
        <x:v>技能等级自动；条件效果在条件增益填写</x:v>
      </x:c>
      <x:c r="I217" s="6" t="str">
        <x:v>https://raw.githubusercontent.com/Mar-7th/StarRailRes/dbe8cdfcfb0bf657b9fe1cf92d5537f118ccb487/index_new/cn/character_ranks.json</x:v>
      </x:c>
    </x:row>
    <x:row r="218" ht="20" customHeight="1">
      <x:c r="A218" s="6" t="str">
        <x:v>120304</x:v>
      </x:c>
      <x:c r="B218" s="6" t="str">
        <x:v>1203</x:v>
      </x:c>
      <x:c r="C218" s="6" t="str">
        <x:v>罗刹</x:v>
      </x:c>
      <x:c r="D218" s="6" t="n">
        <x:v>4</x:v>
      </x:c>
      <x:c r="E218" s="6" t="str">
        <x:v>荆冠审判</x:v>
      </x:c>
      <x:c r="F218" s="7" t="str">
        <x:v>结界生效时使敌方目标陷入虚弱状态，造成的伤害降低12%。</x:v>
      </x:c>
      <x:c r="G218" s="6" t="str">
        <x:v>[]</x:v>
      </x:c>
      <x:c r="H218" s="6" t="str">
        <x:v>技能等级自动；条件效果在条件增益填写</x:v>
      </x:c>
      <x:c r="I218" s="6" t="str">
        <x:v>https://raw.githubusercontent.com/Mar-7th/StarRailRes/dbe8cdfcfb0bf657b9fe1cf92d5537f118ccb487/index_new/cn/character_ranks.json</x:v>
      </x:c>
    </x:row>
    <x:row r="219" ht="20" customHeight="1">
      <x:c r="A219" s="6" t="str">
        <x:v>120305</x:v>
      </x:c>
      <x:c r="B219" s="6" t="str">
        <x:v>1203</x:v>
      </x:c>
      <x:c r="C219" s="6" t="str">
        <x:v>罗刹</x:v>
      </x:c>
      <x:c r="D219" s="6" t="n">
        <x:v>5</x:v>
      </x:c>
      <x:c r="E219" s="6" t="str">
        <x:v>受难之痕</x:v>
      </x:c>
      <x:c r="F219" s="7" t="str">
        <x:v>终结技等级+2，最多不超过15级；天赋等级+2，最多不超过15级。</x:v>
      </x:c>
      <x:c r="G219" s="6" t="str">
        <x:v>[{"id": "120303", "num": 2}, {"id": "120304", "num": 2}]</x:v>
      </x:c>
      <x:c r="H219" s="6" t="str">
        <x:v>技能等级自动；条件效果在条件增益填写</x:v>
      </x:c>
      <x:c r="I219" s="6" t="str">
        <x:v>https://raw.githubusercontent.com/Mar-7th/StarRailRes/dbe8cdfcfb0bf657b9fe1cf92d5537f118ccb487/index_new/cn/character_ranks.json</x:v>
      </x:c>
    </x:row>
    <x:row r="220" ht="20" customHeight="1">
      <x:c r="A220" s="6" t="str">
        <x:v>120306</x:v>
      </x:c>
      <x:c r="B220" s="6" t="str">
        <x:v>1203</x:v>
      </x:c>
      <x:c r="C220" s="6" t="str">
        <x:v>罗刹</x:v>
      </x:c>
      <x:c r="D220" s="6" t="n">
        <x:v>6</x:v>
      </x:c>
      <x:c r="E220" s="6" t="str">
        <x:v>皆归尘土</x:v>
      </x:c>
      <x:c r="F220" s="7" t="str">
        <x:v>施放终结技时，有100%固定概率使敌方全体全属性抗性降低20%，持续2回合。</x:v>
      </x:c>
      <x:c r="G220" s="6" t="str">
        <x:v>[]</x:v>
      </x:c>
      <x:c r="H220" s="6" t="str">
        <x:v>技能等级自动；条件效果在条件增益填写</x:v>
      </x:c>
      <x:c r="I220" s="6" t="str">
        <x:v>https://raw.githubusercontent.com/Mar-7th/StarRailRes/dbe8cdfcfb0bf657b9fe1cf92d5537f118ccb487/index_new/cn/character_ranks.json</x:v>
      </x:c>
    </x:row>
    <x:row r="221" ht="38" customHeight="1">
      <x:c r="A221" s="6" t="str">
        <x:v>120401</x:v>
      </x:c>
      <x:c r="B221" s="6" t="str">
        <x:v>1204</x:v>
      </x:c>
      <x:c r="C221" s="6" t="str">
        <x:v>景元</x:v>
      </x:c>
      <x:c r="D221" s="6" t="n">
        <x:v>1</x:v>
      </x:c>
      <x:c r="E221" s="6" t="str">
        <x:v>星流霆击碎昆冈</x:v>
      </x:c>
      <x:c r="F221" s="7" t="str">
        <x:v>【神君】施放攻击时，对指定敌方单体的相邻目标造成的伤害倍率额外提高，提高数值等同于对主目标伤害倍率的25%。</x:v>
      </x:c>
      <x:c r="G221" s="6" t="str">
        <x:v>[]</x:v>
      </x:c>
      <x:c r="H221" s="6" t="str">
        <x:v>技能等级自动；条件效果在条件增益填写</x:v>
      </x:c>
      <x:c r="I221" s="6" t="str">
        <x:v>https://raw.githubusercontent.com/Mar-7th/StarRailRes/dbe8cdfcfb0bf657b9fe1cf92d5537f118ccb487/index_new/cn/character_ranks.json</x:v>
      </x:c>
    </x:row>
    <x:row r="222" ht="20" customHeight="1">
      <x:c r="A222" s="6" t="str">
        <x:v>120402</x:v>
      </x:c>
      <x:c r="B222" s="6" t="str">
        <x:v>1204</x:v>
      </x:c>
      <x:c r="C222" s="6" t="str">
        <x:v>景元</x:v>
      </x:c>
      <x:c r="D222" s="6" t="n">
        <x:v>2</x:v>
      </x:c>
      <x:c r="E222" s="6" t="str">
        <x:v>戎戈动地开天阵</x:v>
      </x:c>
      <x:c r="F222" s="7" t="str">
        <x:v>【神君】行动后，景元的普攻、战技、终结技造成的伤害提高20%，持续2回合。</x:v>
      </x:c>
      <x:c r="G222" s="6" t="str">
        <x:v>[]</x:v>
      </x:c>
      <x:c r="H222" s="6" t="str">
        <x:v>技能等级自动；条件效果在条件增益填写</x:v>
      </x:c>
      <x:c r="I222" s="6" t="str">
        <x:v>https://raw.githubusercontent.com/Mar-7th/StarRailRes/dbe8cdfcfb0bf657b9fe1cf92d5537f118ccb487/index_new/cn/character_ranks.json</x:v>
      </x:c>
    </x:row>
    <x:row r="223" ht="20" customHeight="1">
      <x:c r="A223" s="6" t="str">
        <x:v>120403</x:v>
      </x:c>
      <x:c r="B223" s="6" t="str">
        <x:v>1204</x:v>
      </x:c>
      <x:c r="C223" s="6" t="str">
        <x:v>景元</x:v>
      </x:c>
      <x:c r="D223" s="6" t="n">
        <x:v>3</x:v>
      </x:c>
      <x:c r="E223" s="6" t="str">
        <x:v>移锋惊电冲霄汉</x:v>
      </x:c>
      <x:c r="F223" s="7" t="str">
        <x:v>终结技等级+2，最多不超过15级；普攻等级+1，最多不超过10级。</x:v>
      </x:c>
      <x:c r="G223" s="6" t="str">
        <x:v>[{"id": "120403", "num": 2}, {"id": "120401", "num": 1}]</x:v>
      </x:c>
      <x:c r="H223" s="6" t="str">
        <x:v>技能等级自动；条件效果在条件增益填写</x:v>
      </x:c>
      <x:c r="I223" s="6" t="str">
        <x:v>https://raw.githubusercontent.com/Mar-7th/StarRailRes/dbe8cdfcfb0bf657b9fe1cf92d5537f118ccb487/index_new/cn/character_ranks.json</x:v>
      </x:c>
    </x:row>
    <x:row r="224" ht="20" customHeight="1">
      <x:c r="A224" s="6" t="str">
        <x:v>120404</x:v>
      </x:c>
      <x:c r="B224" s="6" t="str">
        <x:v>1204</x:v>
      </x:c>
      <x:c r="C224" s="6" t="str">
        <x:v>景元</x:v>
      </x:c>
      <x:c r="D224" s="6" t="n">
        <x:v>4</x:v>
      </x:c>
      <x:c r="E224" s="6" t="str">
        <x:v>刃卷横云落玉沙</x:v>
      </x:c>
      <x:c r="F224" s="7" t="str">
        <x:v>【神君】每段攻击后，景元恢复2点能量。</x:v>
      </x:c>
      <x:c r="G224" s="6" t="str">
        <x:v>[]</x:v>
      </x:c>
      <x:c r="H224" s="6" t="str">
        <x:v>技能等级自动；条件效果在条件增益填写</x:v>
      </x:c>
      <x:c r="I224" s="6" t="str">
        <x:v>https://raw.githubusercontent.com/Mar-7th/StarRailRes/dbe8cdfcfb0bf657b9fe1cf92d5537f118ccb487/index_new/cn/character_ranks.json</x:v>
      </x:c>
    </x:row>
    <x:row r="225" ht="20" customHeight="1">
      <x:c r="A225" s="6" t="str">
        <x:v>120405</x:v>
      </x:c>
      <x:c r="B225" s="6" t="str">
        <x:v>1204</x:v>
      </x:c>
      <x:c r="C225" s="6" t="str">
        <x:v>景元</x:v>
      </x:c>
      <x:c r="D225" s="6" t="n">
        <x:v>5</x:v>
      </x:c>
      <x:c r="E225" s="6" t="str">
        <x:v>百战弃躯轻死生</x:v>
      </x:c>
      <x:c r="F225" s="7" t="str">
        <x:v>战技等级+2，最多不超过15级；天赋等级+2，最多不超过15级。</x:v>
      </x:c>
      <x:c r="G225" s="6" t="str">
        <x:v>[{"id": "120402", "num": 2}, {"id": "120404", "num": 2}]</x:v>
      </x:c>
      <x:c r="H225" s="6" t="str">
        <x:v>技能等级自动；条件效果在条件增益填写</x:v>
      </x:c>
      <x:c r="I225" s="6" t="str">
        <x:v>https://raw.githubusercontent.com/Mar-7th/StarRailRes/dbe8cdfcfb0bf657b9fe1cf92d5537f118ccb487/index_new/cn/character_ranks.json</x:v>
      </x:c>
    </x:row>
    <x:row r="226" ht="38" customHeight="1">
      <x:c r="A226" s="6" t="str">
        <x:v>120406</x:v>
      </x:c>
      <x:c r="B226" s="6" t="str">
        <x:v>1204</x:v>
      </x:c>
      <x:c r="C226" s="6" t="str">
        <x:v>景元</x:v>
      </x:c>
      <x:c r="D226" s="6" t="n">
        <x:v>6</x:v>
      </x:c>
      <x:c r="E226" s="6" t="str">
        <x:v>威灵有应破敌雠</x:v>
      </x:c>
      <x:c r="F226" s="7" t="str">
        <x:v>【神君】每段攻击后会使指定敌方目标额外陷入易伤状态。
易伤状态下的敌方目标受到的伤害提高12%，持续至【神君】本次攻击结束，该效果最多叠加3层。</x:v>
      </x:c>
      <x:c r="G226" s="6" t="str">
        <x:v>[]</x:v>
      </x:c>
      <x:c r="H226" s="6" t="str">
        <x:v>技能等级自动；条件效果在条件增益填写</x:v>
      </x:c>
      <x:c r="I226" s="6" t="str">
        <x:v>https://raw.githubusercontent.com/Mar-7th/StarRailRes/dbe8cdfcfb0bf657b9fe1cf92d5537f118ccb487/index_new/cn/character_ranks.json</x:v>
      </x:c>
    </x:row>
    <x:row r="227" ht="53" customHeight="1">
      <x:c r="A227" s="6" t="str">
        <x:v>120501</x:v>
      </x:c>
      <x:c r="B227" s="6" t="str">
        <x:v>1205</x:v>
      </x:c>
      <x:c r="C227" s="6" t="str">
        <x:v>刃</x:v>
      </x:c>
      <x:c r="D227" s="6" t="n">
        <x:v>1</x:v>
      </x:c>
      <x:c r="E227" s="6" t="str">
        <x:v>剑录大限，地狱变相</x:v>
      </x:c>
      <x:c r="F227" s="7" t="str">
        <x:v>终结技对指定敌方单体造成的伤害额外提高，提高数值等同于刃150%本场战斗中累计的已损失生命值。
本场战斗中累计已损失生命值最高不超过刃生命上限的90%，施放终结技后会清空并进行重新累计。</x:v>
      </x:c>
      <x:c r="G227" s="6" t="str">
        <x:v>[]</x:v>
      </x:c>
      <x:c r="H227" s="6" t="str">
        <x:v>技能等级自动；条件效果在条件增益填写</x:v>
      </x:c>
      <x:c r="I227" s="6" t="str">
        <x:v>https://raw.githubusercontent.com/Mar-7th/StarRailRes/dbe8cdfcfb0bf657b9fe1cf92d5537f118ccb487/index_new/cn/character_ranks.json</x:v>
      </x:c>
    </x:row>
    <x:row r="228" ht="20" customHeight="1">
      <x:c r="A228" s="6" t="str">
        <x:v>120502</x:v>
      </x:c>
      <x:c r="B228" s="6" t="str">
        <x:v>1205</x:v>
      </x:c>
      <x:c r="C228" s="6" t="str">
        <x:v>刃</x:v>
      </x:c>
      <x:c r="D228" s="6" t="n">
        <x:v>2</x:v>
      </x:c>
      <x:c r="E228" s="6" t="str">
        <x:v>支离旧梦，万端遗恨</x:v>
      </x:c>
      <x:c r="F228" s="7" t="str">
        <x:v>刃处于【地狱变】状态时，暴击率提高15%。</x:v>
      </x:c>
      <x:c r="G228" s="6" t="str">
        <x:v>[]</x:v>
      </x:c>
      <x:c r="H228" s="6" t="str">
        <x:v>技能等级自动；条件效果在条件增益填写</x:v>
      </x:c>
      <x:c r="I228" s="6" t="str">
        <x:v>https://raw.githubusercontent.com/Mar-7th/StarRailRes/dbe8cdfcfb0bf657b9fe1cf92d5537f118ccb487/index_new/cn/character_ranks.json</x:v>
      </x:c>
    </x:row>
    <x:row r="229" ht="20" customHeight="1">
      <x:c r="A229" s="6" t="str">
        <x:v>120503</x:v>
      </x:c>
      <x:c r="B229" s="6" t="str">
        <x:v>1205</x:v>
      </x:c>
      <x:c r="C229" s="6" t="str">
        <x:v>刃</x:v>
      </x:c>
      <x:c r="D229" s="6" t="n">
        <x:v>3</x:v>
      </x:c>
      <x:c r="E229" s="6" t="str">
        <x:v>冶炼玄钢，铣淬寒芒</x:v>
      </x:c>
      <x:c r="F229" s="7" t="str">
        <x:v>终结技等级+2，最多不超过15级；天赋等级+2，最多不超过15级。</x:v>
      </x:c>
      <x:c r="G229" s="6" t="str">
        <x:v>[{"id": "120503", "num": 2}, {"id": "120504", "num": 2}]</x:v>
      </x:c>
      <x:c r="H229" s="6" t="str">
        <x:v>技能等级自动；条件效果在条件增益填写</x:v>
      </x:c>
      <x:c r="I229" s="6" t="str">
        <x:v>https://raw.githubusercontent.com/Mar-7th/StarRailRes/dbe8cdfcfb0bf657b9fe1cf92d5537f118ccb487/index_new/cn/character_ranks.json</x:v>
      </x:c>
    </x:row>
    <x:row r="230" ht="38" customHeight="1">
      <x:c r="A230" s="6" t="str">
        <x:v>120504</x:v>
      </x:c>
      <x:c r="B230" s="6" t="str">
        <x:v>1205</x:v>
      </x:c>
      <x:c r="C230" s="6" t="str">
        <x:v>刃</x:v>
      </x:c>
      <x:c r="D230" s="6" t="n">
        <x:v>4</x:v>
      </x:c>
      <x:c r="E230" s="6" t="str">
        <x:v>泉台歧路，百骸回春</x:v>
      </x:c>
      <x:c r="F230" s="7" t="str">
        <x:v>当前生命值百分比从大于50%降低至小于等于50%时，生命上限提高20%，该效果最多叠加2层。</x:v>
      </x:c>
      <x:c r="G230" s="6" t="str">
        <x:v>[]</x:v>
      </x:c>
      <x:c r="H230" s="6" t="str">
        <x:v>技能等级自动；条件效果在条件增益填写</x:v>
      </x:c>
      <x:c r="I230" s="6" t="str">
        <x:v>https://raw.githubusercontent.com/Mar-7th/StarRailRes/dbe8cdfcfb0bf657b9fe1cf92d5537f118ccb487/index_new/cn/character_ranks.json</x:v>
      </x:c>
    </x:row>
    <x:row r="231" ht="20" customHeight="1">
      <x:c r="A231" s="6" t="str">
        <x:v>120505</x:v>
      </x:c>
      <x:c r="B231" s="6" t="str">
        <x:v>1205</x:v>
      </x:c>
      <x:c r="C231" s="6" t="str">
        <x:v>刃</x:v>
      </x:c>
      <x:c r="D231" s="6" t="n">
        <x:v>5</x:v>
      </x:c>
      <x:c r="E231" s="6" t="str">
        <x:v>十王判死，业镜悬照</x:v>
      </x:c>
      <x:c r="F231" s="7" t="str">
        <x:v>战技等级+2，最多不超过15级；普攻等级+1，最多不超过10级。</x:v>
      </x:c>
      <x:c r="G231" s="6" t="str">
        <x:v>[{"id": "120502", "num": 2}, {"id": "120501", "num": 1}, {"id": "120508", "num": 1}]</x:v>
      </x:c>
      <x:c r="H231" s="6" t="str">
        <x:v>技能等级自动；条件效果在条件增益填写</x:v>
      </x:c>
      <x:c r="I231" s="6" t="str">
        <x:v>https://raw.githubusercontent.com/Mar-7th/StarRailRes/dbe8cdfcfb0bf657b9fe1cf92d5537f118ccb487/index_new/cn/character_ranks.json</x:v>
      </x:c>
    </x:row>
    <x:row r="232" ht="38" customHeight="1">
      <x:c r="A232" s="6" t="str">
        <x:v>120506</x:v>
      </x:c>
      <x:c r="B232" s="6" t="str">
        <x:v>1205</x:v>
      </x:c>
      <x:c r="C232" s="6" t="str">
        <x:v>刃</x:v>
      </x:c>
      <x:c r="D232" s="6" t="n">
        <x:v>6</x:v>
      </x:c>
      <x:c r="E232" s="6" t="str">
        <x:v>命留魂销，复返此身</x:v>
      </x:c>
      <x:c r="F232" s="7" t="str">
        <x:v>充能的层数上限降低至4层。天赋触发追加攻击造成的伤害额外提高，提高数值等同于刃50%的生命上限。</x:v>
      </x:c>
      <x:c r="G232" s="6" t="str">
        <x:v>[]</x:v>
      </x:c>
      <x:c r="H232" s="6" t="str">
        <x:v>技能等级自动；条件效果在条件增益填写</x:v>
      </x:c>
      <x:c r="I232" s="6" t="str">
        <x:v>https://raw.githubusercontent.com/Mar-7th/StarRailRes/dbe8cdfcfb0bf657b9fe1cf92d5537f118ccb487/index_new/cn/character_ranks.json</x:v>
      </x:c>
    </x:row>
    <x:row r="233" ht="20" customHeight="1">
      <x:c r="A233" s="6" t="str">
        <x:v>120601</x:v>
      </x:c>
      <x:c r="B233" s="6" t="str">
        <x:v>1206</x:v>
      </x:c>
      <x:c r="C233" s="6" t="str">
        <x:v>素裳</x:v>
      </x:c>
      <x:c r="D233" s="6" t="n">
        <x:v>1</x:v>
      </x:c>
      <x:c r="E233" s="6" t="str">
        <x:v>游刃有余</x:v>
      </x:c>
      <x:c r="F233" s="7" t="str">
        <x:v>对陷入弱点击破状态的敌方目标施放战技后，恢复1个战技点。</x:v>
      </x:c>
      <x:c r="G233" s="6" t="str">
        <x:v>[]</x:v>
      </x:c>
      <x:c r="H233" s="6" t="str">
        <x:v>技能等级自动；条件效果在条件增益填写</x:v>
      </x:c>
      <x:c r="I233" s="6" t="str">
        <x:v>https://raw.githubusercontent.com/Mar-7th/StarRailRes/dbe8cdfcfb0bf657b9fe1cf92d5537f118ccb487/index_new/cn/character_ranks.json</x:v>
      </x:c>
    </x:row>
    <x:row r="234" ht="20" customHeight="1">
      <x:c r="A234" s="6" t="str">
        <x:v>120602</x:v>
      </x:c>
      <x:c r="B234" s="6" t="str">
        <x:v>1206</x:v>
      </x:c>
      <x:c r="C234" s="6" t="str">
        <x:v>素裳</x:v>
      </x:c>
      <x:c r="D234" s="6" t="n">
        <x:v>2</x:v>
      </x:c>
      <x:c r="E234" s="6" t="str">
        <x:v>其身百炼</x:v>
      </x:c>
      <x:c r="F234" s="7" t="str">
        <x:v>触发【剑势】后，素裳受到的伤害降低20%，持续1回合。</x:v>
      </x:c>
      <x:c r="G234" s="6" t="str">
        <x:v>[]</x:v>
      </x:c>
      <x:c r="H234" s="6" t="str">
        <x:v>技能等级自动；条件效果在条件增益填写</x:v>
      </x:c>
      <x:c r="I234" s="6" t="str">
        <x:v>https://raw.githubusercontent.com/Mar-7th/StarRailRes/dbe8cdfcfb0bf657b9fe1cf92d5537f118ccb487/index_new/cn/character_ranks.json</x:v>
      </x:c>
    </x:row>
    <x:row r="235" ht="20" customHeight="1">
      <x:c r="A235" s="6" t="str">
        <x:v>120603</x:v>
      </x:c>
      <x:c r="B235" s="6" t="str">
        <x:v>1206</x:v>
      </x:c>
      <x:c r="C235" s="6" t="str">
        <x:v>素裳</x:v>
      </x:c>
      <x:c r="D235" s="6" t="n">
        <x:v>3</x:v>
      </x:c>
      <x:c r="E235" s="6" t="str">
        <x:v>传古剑流</x:v>
      </x:c>
      <x:c r="F235" s="7" t="str">
        <x:v>终结技等级+2，最多不超过15级；天赋等级+2，最多不超过15级。</x:v>
      </x:c>
      <x:c r="G235" s="6" t="str">
        <x:v>[{"id": "120603", "num": 2}, {"id": "120604", "num": 2}]</x:v>
      </x:c>
      <x:c r="H235" s="6" t="str">
        <x:v>技能等级自动；条件效果在条件增益填写</x:v>
      </x:c>
      <x:c r="I235" s="6" t="str">
        <x:v>https://raw.githubusercontent.com/Mar-7th/StarRailRes/dbe8cdfcfb0bf657b9fe1cf92d5537f118ccb487/index_new/cn/character_ranks.json</x:v>
      </x:c>
    </x:row>
    <x:row r="236" ht="20" customHeight="1">
      <x:c r="A236" s="6" t="str">
        <x:v>120604</x:v>
      </x:c>
      <x:c r="B236" s="6" t="str">
        <x:v>1206</x:v>
      </x:c>
      <x:c r="C236" s="6" t="str">
        <x:v>素裳</x:v>
      </x:c>
      <x:c r="D236" s="6" t="n">
        <x:v>4</x:v>
      </x:c>
      <x:c r="E236" s="6" t="str">
        <x:v>其心百辟</x:v>
      </x:c>
      <x:c r="F236" s="7" t="str">
        <x:v>素裳的击破特攻提高40%。</x:v>
      </x:c>
      <x:c r="G236" s="6" t="str">
        <x:v>[]</x:v>
      </x:c>
      <x:c r="H236" s="6" t="str">
        <x:v>技能等级自动；条件效果在条件增益填写</x:v>
      </x:c>
      <x:c r="I236" s="6" t="str">
        <x:v>https://raw.githubusercontent.com/Mar-7th/StarRailRes/dbe8cdfcfb0bf657b9fe1cf92d5537f118ccb487/index_new/cn/character_ranks.json</x:v>
      </x:c>
    </x:row>
    <x:row r="237" ht="20" customHeight="1">
      <x:c r="A237" s="6" t="str">
        <x:v>120605</x:v>
      </x:c>
      <x:c r="B237" s="6" t="str">
        <x:v>1206</x:v>
      </x:c>
      <x:c r="C237" s="6" t="str">
        <x:v>素裳</x:v>
      </x:c>
      <x:c r="D237" s="6" t="n">
        <x:v>5</x:v>
      </x:c>
      <x:c r="E237" s="6" t="str">
        <x:v>太虚神意</x:v>
      </x:c>
      <x:c r="F237" s="7" t="str">
        <x:v>战技等级+2，最多不超过15级；普攻等级+1，最多不超过10级。</x:v>
      </x:c>
      <x:c r="G237" s="6" t="str">
        <x:v>[{"id": "120602", "num": 2}, {"id": "120601", "num": 1}]</x:v>
      </x:c>
      <x:c r="H237" s="6" t="str">
        <x:v>技能等级自动；条件效果在条件增益填写</x:v>
      </x:c>
      <x:c r="I237" s="6" t="str">
        <x:v>https://raw.githubusercontent.com/Mar-7th/StarRailRes/dbe8cdfcfb0bf657b9fe1cf92d5537f118ccb487/index_new/cn/character_ranks.json</x:v>
      </x:c>
    </x:row>
    <x:row r="238" ht="20" customHeight="1">
      <x:c r="A238" s="6" t="str">
        <x:v>120606</x:v>
      </x:c>
      <x:c r="B238" s="6" t="str">
        <x:v>1206</x:v>
      </x:c>
      <x:c r="C238" s="6" t="str">
        <x:v>素裳</x:v>
      </x:c>
      <x:c r="D238" s="6" t="n">
        <x:v>6</x:v>
      </x:c>
      <x:c r="E238" s="6" t="str">
        <x:v>上善若水</x:v>
      </x:c>
      <x:c r="F238" s="7" t="str">
        <x:v>天赋的加速效果可以叠加，最多叠加2层，且进入战斗后素裳立即获得1层天赋的加速效果。</x:v>
      </x:c>
      <x:c r="G238" s="6" t="str">
        <x:v>[]</x:v>
      </x:c>
      <x:c r="H238" s="6" t="str">
        <x:v>技能等级自动；条件效果在条件增益填写</x:v>
      </x:c>
      <x:c r="I238" s="6" t="str">
        <x:v>https://raw.githubusercontent.com/Mar-7th/StarRailRes/dbe8cdfcfb0bf657b9fe1cf92d5537f118ccb487/index_new/cn/character_ranks.json</x:v>
      </x:c>
    </x:row>
    <x:row r="239" ht="20" customHeight="1">
      <x:c r="A239" s="6" t="str">
        <x:v>120701</x:v>
      </x:c>
      <x:c r="B239" s="6" t="str">
        <x:v>1207</x:v>
      </x:c>
      <x:c r="C239" s="6" t="str">
        <x:v>驭空</x:v>
      </x:c>
      <x:c r="D239" s="6" t="n">
        <x:v>1</x:v>
      </x:c>
      <x:c r="E239" s="6" t="str">
        <x:v>天舶飞将，枕弧待战</x:v>
      </x:c>
      <x:c r="F239" s="7" t="str">
        <x:v>进入战斗时，我方全体速度提高10%，持续2回合。</x:v>
      </x:c>
      <x:c r="G239" s="6" t="str">
        <x:v>[]</x:v>
      </x:c>
      <x:c r="H239" s="6" t="str">
        <x:v>技能等级自动；条件效果在条件增益填写</x:v>
      </x:c>
      <x:c r="I239" s="6" t="str">
        <x:v>https://raw.githubusercontent.com/Mar-7th/StarRailRes/dbe8cdfcfb0bf657b9fe1cf92d5537f118ccb487/index_new/cn/character_ranks.json</x:v>
      </x:c>
    </x:row>
    <x:row r="240" ht="38" customHeight="1">
      <x:c r="A240" s="6" t="str">
        <x:v>120702</x:v>
      </x:c>
      <x:c r="B240" s="6" t="str">
        <x:v>1207</x:v>
      </x:c>
      <x:c r="C240" s="6" t="str">
        <x:v>驭空</x:v>
      </x:c>
      <x:c r="D240" s="6" t="n">
        <x:v>2</x:v>
      </x:c>
      <x:c r="E240" s="6" t="str">
        <x:v>青霄驰骋，驱驭苍穹</x:v>
      </x:c>
      <x:c r="F240" s="7" t="str">
        <x:v>当我方任意单体当前能量值等于其能量上限时，驭空额外恢复5点能量。该效果我方每个单体仅可触发1次，当驭空施放终结技后，重置该效果触发次数。</x:v>
      </x:c>
      <x:c r="G240" s="6" t="str">
        <x:v>[]</x:v>
      </x:c>
      <x:c r="H240" s="6" t="str">
        <x:v>技能等级自动；条件效果在条件增益填写</x:v>
      </x:c>
      <x:c r="I240" s="6" t="str">
        <x:v>https://raw.githubusercontent.com/Mar-7th/StarRailRes/dbe8cdfcfb0bf657b9fe1cf92d5537f118ccb487/index_new/cn/character_ranks.json</x:v>
      </x:c>
    </x:row>
    <x:row r="241" ht="20" customHeight="1">
      <x:c r="A241" s="6" t="str">
        <x:v>120703</x:v>
      </x:c>
      <x:c r="B241" s="6" t="str">
        <x:v>1207</x:v>
      </x:c>
      <x:c r="C241" s="6" t="str">
        <x:v>驭空</x:v>
      </x:c>
      <x:c r="D241" s="6" t="n">
        <x:v>3</x:v>
      </x:c>
      <x:c r="E241" s="6" t="str">
        <x:v>危弓未辍，执射不宁</x:v>
      </x:c>
      <x:c r="F241" s="7" t="str">
        <x:v>战技等级+2，最多不超过15级；普攻等级+1，最多不超过10级。</x:v>
      </x:c>
      <x:c r="G241" s="6" t="str">
        <x:v>[{"id": "120702", "num": 2}, {"id": "120701", "num": 1}]</x:v>
      </x:c>
      <x:c r="H241" s="6" t="str">
        <x:v>技能等级自动；条件效果在条件增益填写</x:v>
      </x:c>
      <x:c r="I241" s="6" t="str">
        <x:v>https://raw.githubusercontent.com/Mar-7th/StarRailRes/dbe8cdfcfb0bf657b9fe1cf92d5537f118ccb487/index_new/cn/character_ranks.json</x:v>
      </x:c>
    </x:row>
    <x:row r="242" ht="20" customHeight="1">
      <x:c r="A242" s="6" t="str">
        <x:v>120704</x:v>
      </x:c>
      <x:c r="B242" s="6" t="str">
        <x:v>1207</x:v>
      </x:c>
      <x:c r="C242" s="6" t="str">
        <x:v>驭空</x:v>
      </x:c>
      <x:c r="D242" s="6" t="n">
        <x:v>4</x:v>
      </x:c>
      <x:c r="E242" s="6" t="str">
        <x:v>百里闻风，九曲响镝</x:v>
      </x:c>
      <x:c r="F242" s="7" t="str">
        <x:v>持有【鸣弦号令】时，驭空造成的伤害提高30%。</x:v>
      </x:c>
      <x:c r="G242" s="6" t="str">
        <x:v>[]</x:v>
      </x:c>
      <x:c r="H242" s="6" t="str">
        <x:v>技能等级自动；条件效果在条件增益填写</x:v>
      </x:c>
      <x:c r="I242" s="6" t="str">
        <x:v>https://raw.githubusercontent.com/Mar-7th/StarRailRes/dbe8cdfcfb0bf657b9fe1cf92d5537f118ccb487/index_new/cn/character_ranks.json</x:v>
      </x:c>
    </x:row>
    <x:row r="243" ht="20" customHeight="1">
      <x:c r="A243" s="6" t="str">
        <x:v>120705</x:v>
      </x:c>
      <x:c r="B243" s="6" t="str">
        <x:v>1207</x:v>
      </x:c>
      <x:c r="C243" s="6" t="str">
        <x:v>驭空</x:v>
      </x:c>
      <x:c r="D243" s="6" t="n">
        <x:v>5</x:v>
      </x:c>
      <x:c r="E243" s="6" t="str">
        <x:v>井仪贯侯，疾羽参连</x:v>
      </x:c>
      <x:c r="F243" s="7" t="str">
        <x:v>终结技等级+2，最多不超过15级；天赋等级+2，最多不超过15级。</x:v>
      </x:c>
      <x:c r="G243" s="6" t="str">
        <x:v>[{"id": "120703", "num": 2}, {"id": "120704", "num": 2}]</x:v>
      </x:c>
      <x:c r="H243" s="6" t="str">
        <x:v>技能等级自动；条件效果在条件增益填写</x:v>
      </x:c>
      <x:c r="I243" s="6" t="str">
        <x:v>https://raw.githubusercontent.com/Mar-7th/StarRailRes/dbe8cdfcfb0bf657b9fe1cf92d5537f118ccb487/index_new/cn/character_ranks.json</x:v>
      </x:c>
    </x:row>
    <x:row r="244" ht="20" customHeight="1">
      <x:c r="A244" s="6" t="str">
        <x:v>120706</x:v>
      </x:c>
      <x:c r="B244" s="6" t="str">
        <x:v>1207</x:v>
      </x:c>
      <x:c r="C244" s="6" t="str">
        <x:v>驭空</x:v>
      </x:c>
      <x:c r="D244" s="6" t="n">
        <x:v>6</x:v>
      </x:c>
      <x:c r="E244" s="6" t="str">
        <x:v>弦栝如雷，铣珧激荡</x:v>
      </x:c>
      <x:c r="F244" s="7" t="str">
        <x:v>驭空施放终结技时，立即先获得1层【鸣弦号令】。</x:v>
      </x:c>
      <x:c r="G244" s="6" t="str">
        <x:v>[]</x:v>
      </x:c>
      <x:c r="H244" s="6" t="str">
        <x:v>技能等级自动；条件效果在条件增益填写</x:v>
      </x:c>
      <x:c r="I244" s="6" t="str">
        <x:v>https://raw.githubusercontent.com/Mar-7th/StarRailRes/dbe8cdfcfb0bf657b9fe1cf92d5537f118ccb487/index_new/cn/character_ranks.json</x:v>
      </x:c>
    </x:row>
    <x:row r="245" ht="20" customHeight="1">
      <x:c r="A245" s="6" t="str">
        <x:v>120801</x:v>
      </x:c>
      <x:c r="B245" s="6" t="str">
        <x:v>1208</x:v>
      </x:c>
      <x:c r="C245" s="6" t="str">
        <x:v>符玄</x:v>
      </x:c>
      <x:c r="D245" s="6" t="n">
        <x:v>1</x:v>
      </x:c>
      <x:c r="E245" s="6" t="str">
        <x:v>司危</x:v>
      </x:c>
      <x:c r="F245" s="7" t="str">
        <x:v>【鉴知】使暴击伤害提高30%。</x:v>
      </x:c>
      <x:c r="G245" s="6" t="str">
        <x:v>[]</x:v>
      </x:c>
      <x:c r="H245" s="6" t="str">
        <x:v>技能等级自动；条件效果在条件增益填写</x:v>
      </x:c>
      <x:c r="I245" s="6" t="str">
        <x:v>https://raw.githubusercontent.com/Mar-7th/StarRailRes/dbe8cdfcfb0bf657b9fe1cf92d5537f118ccb487/index_new/cn/character_ranks.json</x:v>
      </x:c>
    </x:row>
    <x:row r="246" ht="53" customHeight="1">
      <x:c r="A246" s="6" t="str">
        <x:v>120802</x:v>
      </x:c>
      <x:c r="B246" s="6" t="str">
        <x:v>1208</x:v>
      </x:c>
      <x:c r="C246" s="6" t="str">
        <x:v>符玄</x:v>
      </x:c>
      <x:c r="D246" s="6" t="n">
        <x:v>2</x:v>
      </x:c>
      <x:c r="E246" s="6" t="str">
        <x:v>柔兆</x:v>
      </x:c>
      <x:c r="F246" s="7" t="str">
        <x:v>【穷观阵】开启时，若我方目标受到致命伤害，则本次行动中所有受到致命伤害的我方目标都不会陷入无法战斗状态，并立即回复等同于其自身生命上限70%的生命值。该效果单场战斗中可以触发1次。</x:v>
      </x:c>
      <x:c r="G246" s="6" t="str">
        <x:v>[]</x:v>
      </x:c>
      <x:c r="H246" s="6" t="str">
        <x:v>技能等级自动；条件效果在条件增益填写</x:v>
      </x:c>
      <x:c r="I246" s="6" t="str">
        <x:v>https://raw.githubusercontent.com/Mar-7th/StarRailRes/dbe8cdfcfb0bf657b9fe1cf92d5537f118ccb487/index_new/cn/character_ranks.json</x:v>
      </x:c>
    </x:row>
    <x:row r="247" ht="20" customHeight="1">
      <x:c r="A247" s="6" t="str">
        <x:v>120803</x:v>
      </x:c>
      <x:c r="B247" s="6" t="str">
        <x:v>1208</x:v>
      </x:c>
      <x:c r="C247" s="6" t="str">
        <x:v>符玄</x:v>
      </x:c>
      <x:c r="D247" s="6" t="n">
        <x:v>3</x:v>
      </x:c>
      <x:c r="E247" s="6" t="str">
        <x:v>直符</x:v>
      </x:c>
      <x:c r="F247" s="7" t="str">
        <x:v>战技等级+2，最多不超过15级；天赋等级+2，最多不超过15级。</x:v>
      </x:c>
      <x:c r="G247" s="6" t="str">
        <x:v>[{"id": "120802", "num": 2}, {"id": "120804", "num": 2}]</x:v>
      </x:c>
      <x:c r="H247" s="6" t="str">
        <x:v>技能等级自动；条件效果在条件增益填写</x:v>
      </x:c>
      <x:c r="I247" s="6" t="str">
        <x:v>https://raw.githubusercontent.com/Mar-7th/StarRailRes/dbe8cdfcfb0bf657b9fe1cf92d5537f118ccb487/index_new/cn/character_ranks.json</x:v>
      </x:c>
    </x:row>
    <x:row r="248" ht="20" customHeight="1">
      <x:c r="A248" s="6" t="str">
        <x:v>120804</x:v>
      </x:c>
      <x:c r="B248" s="6" t="str">
        <x:v>1208</x:v>
      </x:c>
      <x:c r="C248" s="6" t="str">
        <x:v>符玄</x:v>
      </x:c>
      <x:c r="D248" s="6" t="n">
        <x:v>4</x:v>
      </x:c>
      <x:c r="E248" s="6" t="str">
        <x:v>格泽</x:v>
      </x:c>
      <x:c r="F248" s="7" t="str">
        <x:v>当处于【穷观阵】的我方其他目标受到攻击后，符玄恢复5点能量。</x:v>
      </x:c>
      <x:c r="G248" s="6" t="str">
        <x:v>[]</x:v>
      </x:c>
      <x:c r="H248" s="6" t="str">
        <x:v>技能等级自动；条件效果在条件增益填写</x:v>
      </x:c>
      <x:c r="I248" s="6" t="str">
        <x:v>https://raw.githubusercontent.com/Mar-7th/StarRailRes/dbe8cdfcfb0bf657b9fe1cf92d5537f118ccb487/index_new/cn/character_ranks.json</x:v>
      </x:c>
    </x:row>
    <x:row r="249" ht="20" customHeight="1">
      <x:c r="A249" s="6" t="str">
        <x:v>120805</x:v>
      </x:c>
      <x:c r="B249" s="6" t="str">
        <x:v>1208</x:v>
      </x:c>
      <x:c r="C249" s="6" t="str">
        <x:v>符玄</x:v>
      </x:c>
      <x:c r="D249" s="6" t="n">
        <x:v>5</x:v>
      </x:c>
      <x:c r="E249" s="6" t="str">
        <x:v>计神</x:v>
      </x:c>
      <x:c r="F249" s="7" t="str">
        <x:v>终结技等级+2，最多不超过15级；普攻等级+1，最多不超过10级。</x:v>
      </x:c>
      <x:c r="G249" s="6" t="str">
        <x:v>[{"id": "120803", "num": 2}, {"id": "120801", "num": 1}]</x:v>
      </x:c>
      <x:c r="H249" s="6" t="str">
        <x:v>技能等级自动；条件效果在条件增益填写</x:v>
      </x:c>
      <x:c r="I249" s="6" t="str">
        <x:v>https://raw.githubusercontent.com/Mar-7th/StarRailRes/dbe8cdfcfb0bf657b9fe1cf92d5537f118ccb487/index_new/cn/character_ranks.json</x:v>
      </x:c>
    </x:row>
    <x:row r="250" ht="53" customHeight="1">
      <x:c r="A250" s="6" t="str">
        <x:v>120806</x:v>
      </x:c>
      <x:c r="B250" s="6" t="str">
        <x:v>1208</x:v>
      </x:c>
      <x:c r="C250" s="6" t="str">
        <x:v>符玄</x:v>
      </x:c>
      <x:c r="D250" s="6" t="n">
        <x:v>6</x:v>
      </x:c>
      <x:c r="E250" s="6" t="str">
        <x:v>种陵</x:v>
      </x:c>
      <x:c r="F250" s="7" t="str">
        <x:v>【穷观阵】开启时，会累计我方全体本场战斗中的已损失生命值。符玄施放终结技造成的伤害提高，提高数值等同于本场战斗中累计已损失生命值的200%。
本场战斗中累计已损失生命值最高不超过符玄生命上限的120%，施放终结技后会清空并进行重新累计。</x:v>
      </x:c>
      <x:c r="G250" s="6" t="str">
        <x:v>[]</x:v>
      </x:c>
      <x:c r="H250" s="6" t="str">
        <x:v>技能等级自动；条件效果在条件增益填写</x:v>
      </x:c>
      <x:c r="I250" s="6" t="str">
        <x:v>https://raw.githubusercontent.com/Mar-7th/StarRailRes/dbe8cdfcfb0bf657b9fe1cf92d5537f118ccb487/index_new/cn/character_ranks.json</x:v>
      </x:c>
    </x:row>
    <x:row r="251" ht="38" customHeight="1">
      <x:c r="A251" s="6" t="str">
        <x:v>120901</x:v>
      </x:c>
      <x:c r="B251" s="6" t="str">
        <x:v>1209</x:v>
      </x:c>
      <x:c r="C251" s="6" t="str">
        <x:v>彦卿</x:v>
      </x:c>
      <x:c r="D251" s="6" t="n">
        <x:v>1</x:v>
      </x:c>
      <x:c r="E251" s="6" t="str">
        <x:v>素刃</x:v>
      </x:c>
      <x:c r="F251" s="7" t="str">
        <x:v>当彦卿攻击敌方目标时，如果目标处于冻结状态，则立即对目标造成等同于彦卿60%攻击力的冰属性附加伤害。</x:v>
      </x:c>
      <x:c r="G251" s="6" t="str">
        <x:v>[]</x:v>
      </x:c>
      <x:c r="H251" s="6" t="str">
        <x:v>技能等级自动；条件效果在条件增益填写</x:v>
      </x:c>
      <x:c r="I251" s="6" t="str">
        <x:v>https://raw.githubusercontent.com/Mar-7th/StarRailRes/dbe8cdfcfb0bf657b9fe1cf92d5537f118ccb487/index_new/cn/character_ranks.json</x:v>
      </x:c>
    </x:row>
    <x:row r="252" ht="20" customHeight="1">
      <x:c r="A252" s="6" t="str">
        <x:v>120902</x:v>
      </x:c>
      <x:c r="B252" s="6" t="str">
        <x:v>1209</x:v>
      </x:c>
      <x:c r="C252" s="6" t="str">
        <x:v>彦卿</x:v>
      </x:c>
      <x:c r="D252" s="6" t="n">
        <x:v>2</x:v>
      </x:c>
      <x:c r="E252" s="6" t="str">
        <x:v>空明</x:v>
      </x:c>
      <x:c r="F252" s="7" t="str">
        <x:v>处于【智剑连心】效果时，额外提高10%的能量恢复效率。</x:v>
      </x:c>
      <x:c r="G252" s="6" t="str">
        <x:v>[]</x:v>
      </x:c>
      <x:c r="H252" s="6" t="str">
        <x:v>技能等级自动；条件效果在条件增益填写</x:v>
      </x:c>
      <x:c r="I252" s="6" t="str">
        <x:v>https://raw.githubusercontent.com/Mar-7th/StarRailRes/dbe8cdfcfb0bf657b9fe1cf92d5537f118ccb487/index_new/cn/character_ranks.json</x:v>
      </x:c>
    </x:row>
    <x:row r="253" ht="20" customHeight="1">
      <x:c r="A253" s="6" t="str">
        <x:v>120903</x:v>
      </x:c>
      <x:c r="B253" s="6" t="str">
        <x:v>1209</x:v>
      </x:c>
      <x:c r="C253" s="6" t="str">
        <x:v>彦卿</x:v>
      </x:c>
      <x:c r="D253" s="6" t="n">
        <x:v>3</x:v>
      </x:c>
      <x:c r="E253" s="6" t="str">
        <x:v>剑胎</x:v>
      </x:c>
      <x:c r="F253" s="7" t="str">
        <x:v>战技等级+2，最多不超过15级；普攻等级+1，最多不超过10级。</x:v>
      </x:c>
      <x:c r="G253" s="6" t="str">
        <x:v>[{"id": "120902", "num": 2}, {"id": "120901", "num": 1}]</x:v>
      </x:c>
      <x:c r="H253" s="6" t="str">
        <x:v>技能等级自动；条件效果在条件增益填写</x:v>
      </x:c>
      <x:c r="I253" s="6" t="str">
        <x:v>https://raw.githubusercontent.com/Mar-7th/StarRailRes/dbe8cdfcfb0bf657b9fe1cf92d5537f118ccb487/index_new/cn/character_ranks.json</x:v>
      </x:c>
    </x:row>
    <x:row r="254" ht="20" customHeight="1">
      <x:c r="A254" s="6" t="str">
        <x:v>120904</x:v>
      </x:c>
      <x:c r="B254" s="6" t="str">
        <x:v>1209</x:v>
      </x:c>
      <x:c r="C254" s="6" t="str">
        <x:v>彦卿</x:v>
      </x:c>
      <x:c r="D254" s="6" t="n">
        <x:v>4</x:v>
      </x:c>
      <x:c r="E254" s="6" t="str">
        <x:v>霜厉</x:v>
      </x:c>
      <x:c r="F254" s="7" t="str">
        <x:v>当前生命值百分比大于等于80%时，提高自身12%的冰属性抗性穿透。</x:v>
      </x:c>
      <x:c r="G254" s="6" t="str">
        <x:v>[]</x:v>
      </x:c>
      <x:c r="H254" s="6" t="str">
        <x:v>技能等级自动；条件效果在条件增益填写</x:v>
      </x:c>
      <x:c r="I254" s="6" t="str">
        <x:v>https://raw.githubusercontent.com/Mar-7th/StarRailRes/dbe8cdfcfb0bf657b9fe1cf92d5537f118ccb487/index_new/cn/character_ranks.json</x:v>
      </x:c>
    </x:row>
    <x:row r="255" ht="20" customHeight="1">
      <x:c r="A255" s="6" t="str">
        <x:v>120905</x:v>
      </x:c>
      <x:c r="B255" s="6" t="str">
        <x:v>1209</x:v>
      </x:c>
      <x:c r="C255" s="6" t="str">
        <x:v>彦卿</x:v>
      </x:c>
      <x:c r="D255" s="6" t="n">
        <x:v>5</x:v>
      </x:c>
      <x:c r="E255" s="6" t="str">
        <x:v>武骨</x:v>
      </x:c>
      <x:c r="F255" s="7" t="str">
        <x:v>终结技等级+2，最多不超过15级；天赋等级+2，最多不超过15级。</x:v>
      </x:c>
      <x:c r="G255" s="6" t="str">
        <x:v>[{"id": "120903", "num": 2}, {"id": "120904", "num": 2}]</x:v>
      </x:c>
      <x:c r="H255" s="6" t="str">
        <x:v>技能等级自动；条件效果在条件增益填写</x:v>
      </x:c>
      <x:c r="I255" s="6" t="str">
        <x:v>https://raw.githubusercontent.com/Mar-7th/StarRailRes/dbe8cdfcfb0bf657b9fe1cf92d5537f118ccb487/index_new/cn/character_ranks.json</x:v>
      </x:c>
    </x:row>
    <x:row r="256" ht="38" customHeight="1">
      <x:c r="A256" s="6" t="str">
        <x:v>120906</x:v>
      </x:c>
      <x:c r="B256" s="6" t="str">
        <x:v>1209</x:v>
      </x:c>
      <x:c r="C256" s="6" t="str">
        <x:v>彦卿</x:v>
      </x:c>
      <x:c r="D256" s="6" t="n">
        <x:v>6</x:v>
      </x:c>
      <x:c r="E256" s="6" t="str">
        <x:v>自在</x:v>
      </x:c>
      <x:c r="F256" s="7" t="str">
        <x:v>消灭敌方目标时，如果当前持有【智剑连心】或终结技的增益效果，则使这些增益效果的持续时间全部延长1回合。</x:v>
      </x:c>
      <x:c r="G256" s="6" t="str">
        <x:v>[]</x:v>
      </x:c>
      <x:c r="H256" s="6" t="str">
        <x:v>技能等级自动；条件效果在条件增益填写</x:v>
      </x:c>
      <x:c r="I256" s="6" t="str">
        <x:v>https://raw.githubusercontent.com/Mar-7th/StarRailRes/dbe8cdfcfb0bf657b9fe1cf92d5537f118ccb487/index_new/cn/character_ranks.json</x:v>
      </x:c>
    </x:row>
    <x:row r="257" ht="20" customHeight="1">
      <x:c r="A257" s="6" t="str">
        <x:v>121001</x:v>
      </x:c>
      <x:c r="B257" s="6" t="str">
        <x:v>1210</x:v>
      </x:c>
      <x:c r="C257" s="6" t="str">
        <x:v>桂乃芬</x:v>
      </x:c>
      <x:c r="D257" s="6" t="n">
        <x:v>1</x:v>
      </x:c>
      <x:c r="E257" s="6" t="str">
        <x:v>倒立吃面条</x:v>
      </x:c>
      <x:c r="F257" s="7" t="str">
        <x:v>施放战技时，有100%的基础概率使受到攻击的敌方目标效果抵抗降低10%，持续2回合。</x:v>
      </x:c>
      <x:c r="G257" s="6" t="str">
        <x:v>[]</x:v>
      </x:c>
      <x:c r="H257" s="6" t="str">
        <x:v>技能等级自动；条件效果在条件增益填写</x:v>
      </x:c>
      <x:c r="I257" s="6" t="str">
        <x:v>https://raw.githubusercontent.com/Mar-7th/StarRailRes/dbe8cdfcfb0bf657b9fe1cf92d5537f118ccb487/index_new/cn/character_ranks.json</x:v>
      </x:c>
    </x:row>
    <x:row r="258" ht="20" customHeight="1">
      <x:c r="A258" s="6" t="str">
        <x:v>121002</x:v>
      </x:c>
      <x:c r="B258" s="6" t="str">
        <x:v>1210</x:v>
      </x:c>
      <x:c r="C258" s="6" t="str">
        <x:v>桂乃芬</x:v>
      </x:c>
      <x:c r="D258" s="6" t="n">
        <x:v>2</x:v>
      </x:c>
      <x:c r="E258" s="6" t="str">
        <x:v>刷牙吹口哨</x:v>
      </x:c>
      <x:c r="F258" s="7" t="str">
        <x:v>当敌方目标处于灼烧状态时，桂乃芬的普攻与战技对其施加的灼烧状态的伤害倍率提升40%。</x:v>
      </x:c>
      <x:c r="G258" s="6" t="str">
        <x:v>[]</x:v>
      </x:c>
      <x:c r="H258" s="6" t="str">
        <x:v>技能等级自动；条件效果在条件增益填写</x:v>
      </x:c>
      <x:c r="I258" s="6" t="str">
        <x:v>https://raw.githubusercontent.com/Mar-7th/StarRailRes/dbe8cdfcfb0bf657b9fe1cf92d5537f118ccb487/index_new/cn/character_ranks.json</x:v>
      </x:c>
    </x:row>
    <x:row r="259" ht="20" customHeight="1">
      <x:c r="A259" s="6" t="str">
        <x:v>121003</x:v>
      </x:c>
      <x:c r="B259" s="6" t="str">
        <x:v>1210</x:v>
      </x:c>
      <x:c r="C259" s="6" t="str">
        <x:v>桂乃芬</x:v>
      </x:c>
      <x:c r="D259" s="6" t="n">
        <x:v>3</x:v>
      </x:c>
      <x:c r="E259" s="6" t="str">
        <x:v>胸口碎大石</x:v>
      </x:c>
      <x:c r="F259" s="7" t="str">
        <x:v>战技等级+2，最多不超过15级；普攻等级+1，最多不超过10级。</x:v>
      </x:c>
      <x:c r="G259" s="6" t="str">
        <x:v>[{"id": "121002", "num": 2}, {"id": "121001", "num": 1}]</x:v>
      </x:c>
      <x:c r="H259" s="6" t="str">
        <x:v>技能等级自动；条件效果在条件增益填写</x:v>
      </x:c>
      <x:c r="I259" s="6" t="str">
        <x:v>https://raw.githubusercontent.com/Mar-7th/StarRailRes/dbe8cdfcfb0bf657b9fe1cf92d5537f118ccb487/index_new/cn/character_ranks.json</x:v>
      </x:c>
    </x:row>
    <x:row r="260" ht="20" customHeight="1">
      <x:c r="A260" s="6" t="str">
        <x:v>121004</x:v>
      </x:c>
      <x:c r="B260" s="6" t="str">
        <x:v>1210</x:v>
      </x:c>
      <x:c r="C260" s="6" t="str">
        <x:v>桂乃芬</x:v>
      </x:c>
      <x:c r="D260" s="6" t="n">
        <x:v>4</x:v>
      </x:c>
      <x:c r="E260" s="6" t="str">
        <x:v>金枪锁咽喉</x:v>
      </x:c>
      <x:c r="F260" s="7" t="str">
        <x:v>桂乃芬施加的灼烧状态每触发一次伤害，使自身恢复2点能量。</x:v>
      </x:c>
      <x:c r="G260" s="6" t="str">
        <x:v>[]</x:v>
      </x:c>
      <x:c r="H260" s="6" t="str">
        <x:v>技能等级自动；条件效果在条件增益填写</x:v>
      </x:c>
      <x:c r="I260" s="6" t="str">
        <x:v>https://raw.githubusercontent.com/Mar-7th/StarRailRes/dbe8cdfcfb0bf657b9fe1cf92d5537f118ccb487/index_new/cn/character_ranks.json</x:v>
      </x:c>
    </x:row>
    <x:row r="261" ht="20" customHeight="1">
      <x:c r="A261" s="6" t="str">
        <x:v>121005</x:v>
      </x:c>
      <x:c r="B261" s="6" t="str">
        <x:v>1210</x:v>
      </x:c>
      <x:c r="C261" s="6" t="str">
        <x:v>桂乃芬</x:v>
      </x:c>
      <x:c r="D261" s="6" t="n">
        <x:v>5</x:v>
      </x:c>
      <x:c r="E261" s="6" t="str">
        <x:v>吞剑通脊背</x:v>
      </x:c>
      <x:c r="F261" s="7" t="str">
        <x:v>终结技等级+2，最多不超过15级；天赋等级+2，最多不超过15级。</x:v>
      </x:c>
      <x:c r="G261" s="6" t="str">
        <x:v>[{"id": "121003", "num": 2}, {"id": "121004", "num": 2}]</x:v>
      </x:c>
      <x:c r="H261" s="6" t="str">
        <x:v>技能等级自动；条件效果在条件增益填写</x:v>
      </x:c>
      <x:c r="I261" s="6" t="str">
        <x:v>https://raw.githubusercontent.com/Mar-7th/StarRailRes/dbe8cdfcfb0bf657b9fe1cf92d5537f118ccb487/index_new/cn/character_ranks.json</x:v>
      </x:c>
    </x:row>
    <x:row r="262" ht="20" customHeight="1">
      <x:c r="A262" s="6" t="str">
        <x:v>121006</x:v>
      </x:c>
      <x:c r="B262" s="6" t="str">
        <x:v>1210</x:v>
      </x:c>
      <x:c r="C262" s="6" t="str">
        <x:v>桂乃芬</x:v>
      </x:c>
      <x:c r="D262" s="6" t="n">
        <x:v>6</x:v>
      </x:c>
      <x:c r="E262" s="6" t="str">
        <x:v>徒手接子弹</x:v>
      </x:c>
      <x:c r="F262" s="7" t="str">
        <x:v>使【吞火】的可叠加层数增加1层。</x:v>
      </x:c>
      <x:c r="G262" s="6" t="str">
        <x:v>[]</x:v>
      </x:c>
      <x:c r="H262" s="6" t="str">
        <x:v>技能等级自动；条件效果在条件增益填写</x:v>
      </x:c>
      <x:c r="I262" s="6" t="str">
        <x:v>https://raw.githubusercontent.com/Mar-7th/StarRailRes/dbe8cdfcfb0bf657b9fe1cf92d5537f118ccb487/index_new/cn/character_ranks.json</x:v>
      </x:c>
    </x:row>
    <x:row r="263" ht="20" customHeight="1">
      <x:c r="A263" s="6" t="str">
        <x:v>121101</x:v>
      </x:c>
      <x:c r="B263" s="6" t="str">
        <x:v>1211</x:v>
      </x:c>
      <x:c r="C263" s="6" t="str">
        <x:v>白露</x:v>
      </x:c>
      <x:c r="D263" s="6" t="n">
        <x:v>1</x:v>
      </x:c>
      <x:c r="E263" s="6" t="str">
        <x:v>百脉甘津宁神久</x:v>
      </x:c>
      <x:c r="F263" s="7" t="str">
        <x:v>【生息】结束时若我方目标当前生命值等于其生命上限，则额外恢复目标8点能量。</x:v>
      </x:c>
      <x:c r="G263" s="6" t="str">
        <x:v>[]</x:v>
      </x:c>
      <x:c r="H263" s="6" t="str">
        <x:v>技能等级自动；条件效果在条件增益填写</x:v>
      </x:c>
      <x:c r="I263" s="6" t="str">
        <x:v>https://raw.githubusercontent.com/Mar-7th/StarRailRes/dbe8cdfcfb0bf657b9fe1cf92d5537f118ccb487/index_new/cn/character_ranks.json</x:v>
      </x:c>
    </x:row>
    <x:row r="264" ht="20" customHeight="1">
      <x:c r="A264" s="6" t="str">
        <x:v>121102</x:v>
      </x:c>
      <x:c r="B264" s="6" t="str">
        <x:v>1211</x:v>
      </x:c>
      <x:c r="C264" s="6" t="str">
        <x:v>白露</x:v>
      </x:c>
      <x:c r="D264" s="6" t="n">
        <x:v>2</x:v>
      </x:c>
      <x:c r="E264" s="6" t="str">
        <x:v>壶中洞天云螭眠</x:v>
      </x:c>
      <x:c r="F264" s="7" t="str">
        <x:v>施放终结技后，白露的治疗量提高15%，持续2回合。</x:v>
      </x:c>
      <x:c r="G264" s="6" t="str">
        <x:v>[]</x:v>
      </x:c>
      <x:c r="H264" s="6" t="str">
        <x:v>技能等级自动；条件效果在条件增益填写</x:v>
      </x:c>
      <x:c r="I264" s="6" t="str">
        <x:v>https://raw.githubusercontent.com/Mar-7th/StarRailRes/dbe8cdfcfb0bf657b9fe1cf92d5537f118ccb487/index_new/cn/character_ranks.json</x:v>
      </x:c>
    </x:row>
    <x:row r="265" ht="20" customHeight="1">
      <x:c r="A265" s="6" t="str">
        <x:v>121103</x:v>
      </x:c>
      <x:c r="B265" s="6" t="str">
        <x:v>1211</x:v>
      </x:c>
      <x:c r="C265" s="6" t="str">
        <x:v>白露</x:v>
      </x:c>
      <x:c r="D265" s="6" t="n">
        <x:v>3</x:v>
      </x:c>
      <x:c r="E265" s="6" t="str">
        <x:v>掌间乾坤便通玄</x:v>
      </x:c>
      <x:c r="F265" s="7" t="str">
        <x:v>战技等级+2，最多不超过15级；天赋等级+2，最多不超过15级。</x:v>
      </x:c>
      <x:c r="G265" s="6" t="str">
        <x:v>[{"id": "121102", "num": 2}, {"id": "121104", "num": 2}]</x:v>
      </x:c>
      <x:c r="H265" s="6" t="str">
        <x:v>技能等级自动；条件效果在条件增益填写</x:v>
      </x:c>
      <x:c r="I265" s="6" t="str">
        <x:v>https://raw.githubusercontent.com/Mar-7th/StarRailRes/dbe8cdfcfb0bf657b9fe1cf92d5537f118ccb487/index_new/cn/character_ranks.json</x:v>
      </x:c>
    </x:row>
    <x:row r="266" ht="20" customHeight="1">
      <x:c r="A266" s="6" t="str">
        <x:v>121104</x:v>
      </x:c>
      <x:c r="B266" s="6" t="str">
        <x:v>1211</x:v>
      </x:c>
      <x:c r="C266" s="6" t="str">
        <x:v>白露</x:v>
      </x:c>
      <x:c r="D266" s="6" t="n">
        <x:v>4</x:v>
      </x:c>
      <x:c r="E266" s="6" t="str">
        <x:v>肘后备急除外障</x:v>
      </x:c>
      <x:c r="F266" s="7" t="str">
        <x:v>战技提供的每1次治疗会额外使受治疗者造成的伤害提高10%，最多叠加3层，持续2回合。</x:v>
      </x:c>
      <x:c r="G266" s="6" t="str">
        <x:v>[]</x:v>
      </x:c>
      <x:c r="H266" s="6" t="str">
        <x:v>技能等级自动；条件效果在条件增益填写</x:v>
      </x:c>
      <x:c r="I266" s="6" t="str">
        <x:v>https://raw.githubusercontent.com/Mar-7th/StarRailRes/dbe8cdfcfb0bf657b9fe1cf92d5537f118ccb487/index_new/cn/character_ranks.json</x:v>
      </x:c>
    </x:row>
    <x:row r="267" ht="20" customHeight="1">
      <x:c r="A267" s="6" t="str">
        <x:v>121105</x:v>
      </x:c>
      <x:c r="B267" s="6" t="str">
        <x:v>1211</x:v>
      </x:c>
      <x:c r="C267" s="6" t="str">
        <x:v>白露</x:v>
      </x:c>
      <x:c r="D267" s="6" t="n">
        <x:v>5</x:v>
      </x:c>
      <x:c r="E267" s="6" t="str">
        <x:v>方定一倾浣俗尘</x:v>
      </x:c>
      <x:c r="F267" s="7" t="str">
        <x:v>终结技等级+2，最多不超过15级；普攻等级+1，最多不超过10级。</x:v>
      </x:c>
      <x:c r="G267" s="6" t="str">
        <x:v>[{"id": "121103", "num": 2}, {"id": "121101", "num": 1}]</x:v>
      </x:c>
      <x:c r="H267" s="6" t="str">
        <x:v>技能等级自动；条件效果在条件增益填写</x:v>
      </x:c>
      <x:c r="I267" s="6" t="str">
        <x:v>https://raw.githubusercontent.com/Mar-7th/StarRailRes/dbe8cdfcfb0bf657b9fe1cf92d5537f118ccb487/index_new/cn/character_ranks.json</x:v>
      </x:c>
    </x:row>
    <x:row r="268" ht="20" customHeight="1">
      <x:c r="A268" s="6" t="str">
        <x:v>121106</x:v>
      </x:c>
      <x:c r="B268" s="6" t="str">
        <x:v>1211</x:v>
      </x:c>
      <x:c r="C268" s="6" t="str">
        <x:v>白露</x:v>
      </x:c>
      <x:c r="D268" s="6" t="n">
        <x:v>6</x:v>
      </x:c>
      <x:c r="E268" s="6" t="str">
        <x:v>龙漦吐哺胜金丹</x:v>
      </x:c>
      <x:c r="F268" s="7" t="str">
        <x:v>白露在单场战斗中累计可以对受到致命攻击的我方目标提供治疗的效果触发次数增加1次。</x:v>
      </x:c>
      <x:c r="G268" s="6" t="str">
        <x:v>[]</x:v>
      </x:c>
      <x:c r="H268" s="6" t="str">
        <x:v>技能等级自动；条件效果在条件增益填写</x:v>
      </x:c>
      <x:c r="I268" s="6" t="str">
        <x:v>https://raw.githubusercontent.com/Mar-7th/StarRailRes/dbe8cdfcfb0bf657b9fe1cf92d5537f118ccb487/index_new/cn/character_ranks.json</x:v>
      </x:c>
    </x:row>
    <x:row r="269" ht="38" customHeight="1">
      <x:c r="A269" s="6" t="str">
        <x:v>121201</x:v>
      </x:c>
      <x:c r="B269" s="6" t="str">
        <x:v>1212</x:v>
      </x:c>
      <x:c r="C269" s="6" t="str">
        <x:v>镜流</x:v>
      </x:c>
      <x:c r="D269" s="6" t="n">
        <x:v>1</x:v>
      </x:c>
      <x:c r="E269" s="6" t="str">
        <x:v>月犯天关</x:v>
      </x:c>
      <x:c r="F269" s="7" t="str">
        <x:v>施放终结技或强化战技时，镜流的暴击伤害提高24%，持续1回合。若只攻击了1个敌方目标，则额外对该目标造成1次等同于镜流100%攻击力的冰属性伤害。</x:v>
      </x:c>
      <x:c r="G269" s="6" t="str">
        <x:v>[]</x:v>
      </x:c>
      <x:c r="H269" s="6" t="str">
        <x:v>技能等级自动；条件效果在条件增益填写</x:v>
      </x:c>
      <x:c r="I269" s="6" t="str">
        <x:v>https://raw.githubusercontent.com/Mar-7th/StarRailRes/dbe8cdfcfb0bf657b9fe1cf92d5537f118ccb487/index_new/cn/character_ranks.json</x:v>
      </x:c>
    </x:row>
    <x:row r="270" ht="20" customHeight="1">
      <x:c r="A270" s="6" t="str">
        <x:v>121202</x:v>
      </x:c>
      <x:c r="B270" s="6" t="str">
        <x:v>1212</x:v>
      </x:c>
      <x:c r="C270" s="6" t="str">
        <x:v>镜流</x:v>
      </x:c>
      <x:c r="D270" s="6" t="n">
        <x:v>2</x:v>
      </x:c>
      <x:c r="E270" s="6" t="str">
        <x:v>朔晕七星</x:v>
      </x:c>
      <x:c r="F270" s="7" t="str">
        <x:v>施放终结技后，下一次强化战技的伤害提高80%。</x:v>
      </x:c>
      <x:c r="G270" s="6" t="str">
        <x:v>[]</x:v>
      </x:c>
      <x:c r="H270" s="6" t="str">
        <x:v>技能等级自动；条件效果在条件增益填写</x:v>
      </x:c>
      <x:c r="I270" s="6" t="str">
        <x:v>https://raw.githubusercontent.com/Mar-7th/StarRailRes/dbe8cdfcfb0bf657b9fe1cf92d5537f118ccb487/index_new/cn/character_ranks.json</x:v>
      </x:c>
    </x:row>
    <x:row r="271" ht="20" customHeight="1">
      <x:c r="A271" s="6" t="str">
        <x:v>121203</x:v>
      </x:c>
      <x:c r="B271" s="6" t="str">
        <x:v>1212</x:v>
      </x:c>
      <x:c r="C271" s="6" t="str">
        <x:v>镜流</x:v>
      </x:c>
      <x:c r="D271" s="6" t="n">
        <x:v>3</x:v>
      </x:c>
      <x:c r="E271" s="6" t="str">
        <x:v>半璧迫望</x:v>
      </x:c>
      <x:c r="F271" s="7" t="str">
        <x:v>终结技等级+2，最多不超过15级；天赋等级+2，最多不超过15级。</x:v>
      </x:c>
      <x:c r="G271" s="6" t="str">
        <x:v>[{"id": "121203", "num": 2}, {"id": "121204", "num": 2}]</x:v>
      </x:c>
      <x:c r="H271" s="6" t="str">
        <x:v>技能等级自动；条件效果在条件增益填写</x:v>
      </x:c>
      <x:c r="I271" s="6" t="str">
        <x:v>https://raw.githubusercontent.com/Mar-7th/StarRailRes/dbe8cdfcfb0bf657b9fe1cf92d5537f118ccb487/index_new/cn/character_ranks.json</x:v>
      </x:c>
    </x:row>
    <x:row r="272" ht="38" customHeight="1">
      <x:c r="A272" s="6" t="str">
        <x:v>121204</x:v>
      </x:c>
      <x:c r="B272" s="6" t="str">
        <x:v>1212</x:v>
      </x:c>
      <x:c r="C272" s="6" t="str">
        <x:v>镜流</x:v>
      </x:c>
      <x:c r="D272" s="6" t="n">
        <x:v>4</x:v>
      </x:c>
      <x:c r="E272" s="6" t="str">
        <x:v>持秉玄烛</x:v>
      </x:c>
      <x:c r="F272" s="7" t="str">
        <x:v>【转魄】状态下消耗队友生命值获得的攻击力额外提高，提高数值等同于我方全体生命值消耗总量的90%，获得的攻击力上限提高30%。</x:v>
      </x:c>
      <x:c r="G272" s="6" t="str">
        <x:v>[]</x:v>
      </x:c>
      <x:c r="H272" s="6" t="str">
        <x:v>技能等级自动；条件效果在条件增益填写</x:v>
      </x:c>
      <x:c r="I272" s="6" t="str">
        <x:v>https://raw.githubusercontent.com/Mar-7th/StarRailRes/dbe8cdfcfb0bf657b9fe1cf92d5537f118ccb487/index_new/cn/character_ranks.json</x:v>
      </x:c>
    </x:row>
    <x:row r="273" ht="20" customHeight="1">
      <x:c r="A273" s="6" t="str">
        <x:v>121205</x:v>
      </x:c>
      <x:c r="B273" s="6" t="str">
        <x:v>1212</x:v>
      </x:c>
      <x:c r="C273" s="6" t="str">
        <x:v>镜流</x:v>
      </x:c>
      <x:c r="D273" s="6" t="n">
        <x:v>5</x:v>
      </x:c>
      <x:c r="E273" s="6" t="str">
        <x:v>晦入三台</x:v>
      </x:c>
      <x:c r="F273" s="7" t="str">
        <x:v>战技等级+2，最多不超过15级；普攻等级+1，最多不超过10级。</x:v>
      </x:c>
      <x:c r="G273" s="6" t="str">
        <x:v>[{"id": "121202", "num": 2}, {"id": "121201", "num": 1}, {"id": "121209", "num": 2}]</x:v>
      </x:c>
      <x:c r="H273" s="6" t="str">
        <x:v>技能等级自动；条件效果在条件增益填写</x:v>
      </x:c>
      <x:c r="I273" s="6" t="str">
        <x:v>https://raw.githubusercontent.com/Mar-7th/StarRailRes/dbe8cdfcfb0bf657b9fe1cf92d5537f118ccb487/index_new/cn/character_ranks.json</x:v>
      </x:c>
    </x:row>
    <x:row r="274" ht="38" customHeight="1">
      <x:c r="A274" s="6" t="str">
        <x:v>121206</x:v>
      </x:c>
      <x:c r="B274" s="6" t="str">
        <x:v>1212</x:v>
      </x:c>
      <x:c r="C274" s="6" t="str">
        <x:v>镜流</x:v>
      </x:c>
      <x:c r="D274" s="6" t="n">
        <x:v>6</x:v>
      </x:c>
      <x:c r="E274" s="6" t="str">
        <x:v>蚀变于娄</x:v>
      </x:c>
      <x:c r="F274" s="7" t="str">
        <x:v>镜流进入【转魄】状态时，【朔望】的上限层数提高1层并额外获得1层【朔望】。【转魄】状态下，暴击伤害提高50%。</x:v>
      </x:c>
      <x:c r="G274" s="6" t="str">
        <x:v>[]</x:v>
      </x:c>
      <x:c r="H274" s="6" t="str">
        <x:v>技能等级自动；条件效果在条件增益填写</x:v>
      </x:c>
      <x:c r="I274" s="6" t="str">
        <x:v>https://raw.githubusercontent.com/Mar-7th/StarRailRes/dbe8cdfcfb0bf657b9fe1cf92d5537f118ccb487/index_new/cn/character_ranks.json</x:v>
      </x:c>
    </x:row>
    <x:row r="275" ht="20" customHeight="1">
      <x:c r="A275" s="6" t="str">
        <x:v>121301</x:v>
      </x:c>
      <x:c r="B275" s="6" t="str">
        <x:v>1213</x:v>
      </x:c>
      <x:c r="C275" s="6" t="str">
        <x:v>丹恒•饮月</x:v>
      </x:c>
      <x:c r="D275" s="6" t="n">
        <x:v>1</x:v>
      </x:c>
      <x:c r="E275" s="6" t="str">
        <x:v>萦天</x:v>
      </x:c>
      <x:c r="F275" s="7" t="str">
        <x:v>使【亢心】的可叠加层数增加4层。且每段攻击额外获得1层【亢心】。</x:v>
      </x:c>
      <x:c r="G275" s="6" t="str">
        <x:v>[]</x:v>
      </x:c>
      <x:c r="H275" s="6" t="str">
        <x:v>技能等级自动；条件效果在条件增益填写</x:v>
      </x:c>
      <x:c r="I275" s="6" t="str">
        <x:v>https://raw.githubusercontent.com/Mar-7th/StarRailRes/dbe8cdfcfb0bf657b9fe1cf92d5537f118ccb487/index_new/cn/character_ranks.json</x:v>
      </x:c>
    </x:row>
    <x:row r="276" ht="20" customHeight="1">
      <x:c r="A276" s="6" t="str">
        <x:v>121302</x:v>
      </x:c>
      <x:c r="B276" s="6" t="str">
        <x:v>1213</x:v>
      </x:c>
      <x:c r="C276" s="6" t="str">
        <x:v>丹恒•饮月</x:v>
      </x:c>
      <x:c r="D276" s="6" t="n">
        <x:v>2</x:v>
      </x:c>
      <x:c r="E276" s="6" t="str">
        <x:v>九斿</x:v>
      </x:c>
      <x:c r="F276" s="7" t="str">
        <x:v>施放终结技后丹恒•饮月行动提前100%，并且会额外获得1个【逆鳞】。</x:v>
      </x:c>
      <x:c r="G276" s="6" t="str">
        <x:v>[]</x:v>
      </x:c>
      <x:c r="H276" s="6" t="str">
        <x:v>技能等级自动；条件效果在条件增益填写</x:v>
      </x:c>
      <x:c r="I276" s="6" t="str">
        <x:v>https://raw.githubusercontent.com/Mar-7th/StarRailRes/dbe8cdfcfb0bf657b9fe1cf92d5537f118ccb487/index_new/cn/character_ranks.json</x:v>
      </x:c>
    </x:row>
    <x:row r="277" ht="20" customHeight="1">
      <x:c r="A277" s="6" t="str">
        <x:v>121303</x:v>
      </x:c>
      <x:c r="B277" s="6" t="str">
        <x:v>1213</x:v>
      </x:c>
      <x:c r="C277" s="6" t="str">
        <x:v>丹恒•饮月</x:v>
      </x:c>
      <x:c r="D277" s="6" t="n">
        <x:v>3</x:v>
      </x:c>
      <x:c r="E277" s="6" t="str">
        <x:v>云旂</x:v>
      </x:c>
      <x:c r="F277" s="7" t="str">
        <x:v>战技等级+2，最多不超过15级；普攻等级+1，最多不超过10级。</x:v>
      </x:c>
      <x:c r="G277" s="6" t="str">
        <x:v>[{"id": "121302", "num": 2}, {"id": "121301", "num": 1}, {"id": "121308", "num": 1}, {"id": "121310", "num": 1}, {"id": "121312", "num": 1}]</x:v>
      </x:c>
      <x:c r="H277" s="6" t="str">
        <x:v>技能等级自动；条件效果在条件增益填写</x:v>
      </x:c>
      <x:c r="I277" s="6" t="str">
        <x:v>https://raw.githubusercontent.com/Mar-7th/StarRailRes/dbe8cdfcfb0bf657b9fe1cf92d5537f118ccb487/index_new/cn/character_ranks.json</x:v>
      </x:c>
    </x:row>
    <x:row r="278" ht="20" customHeight="1">
      <x:c r="A278" s="6" t="str">
        <x:v>121304</x:v>
      </x:c>
      <x:c r="B278" s="6" t="str">
        <x:v>1213</x:v>
      </x:c>
      <x:c r="C278" s="6" t="str">
        <x:v>丹恒•饮月</x:v>
      </x:c>
      <x:c r="D278" s="6" t="n">
        <x:v>4</x:v>
      </x:c>
      <x:c r="E278" s="6" t="str">
        <x:v>嘲风</x:v>
      </x:c>
      <x:c r="F278" s="7" t="str">
        <x:v>【叱咤】的增益效果会持续到下一个自身回合结束。</x:v>
      </x:c>
      <x:c r="G278" s="6" t="str">
        <x:v>[]</x:v>
      </x:c>
      <x:c r="H278" s="6" t="str">
        <x:v>技能等级自动；条件效果在条件增益填写</x:v>
      </x:c>
      <x:c r="I278" s="6" t="str">
        <x:v>https://raw.githubusercontent.com/Mar-7th/StarRailRes/dbe8cdfcfb0bf657b9fe1cf92d5537f118ccb487/index_new/cn/character_ranks.json</x:v>
      </x:c>
    </x:row>
    <x:row r="279" ht="20" customHeight="1">
      <x:c r="A279" s="6" t="str">
        <x:v>121305</x:v>
      </x:c>
      <x:c r="B279" s="6" t="str">
        <x:v>1213</x:v>
      </x:c>
      <x:c r="C279" s="6" t="str">
        <x:v>丹恒•饮月</x:v>
      </x:c>
      <x:c r="D279" s="6" t="n">
        <x:v>5</x:v>
      </x:c>
      <x:c r="E279" s="6" t="str">
        <x:v>偃蹇</x:v>
      </x:c>
      <x:c r="F279" s="7" t="str">
        <x:v>终结技等级+2，最多不超过15级；天赋等级+2，最多不超过15级。</x:v>
      </x:c>
      <x:c r="G279" s="6" t="str">
        <x:v>[{"id": "121303", "num": 2}, {"id": "121304", "num": 2}]</x:v>
      </x:c>
      <x:c r="H279" s="6" t="str">
        <x:v>技能等级自动；条件效果在条件增益填写</x:v>
      </x:c>
      <x:c r="I279" s="6" t="str">
        <x:v>https://raw.githubusercontent.com/Mar-7th/StarRailRes/dbe8cdfcfb0bf657b9fe1cf92d5537f118ccb487/index_new/cn/character_ranks.json</x:v>
      </x:c>
    </x:row>
    <x:row r="280" ht="38" customHeight="1">
      <x:c r="A280" s="6" t="str">
        <x:v>121306</x:v>
      </x:c>
      <x:c r="B280" s="6" t="str">
        <x:v>1213</x:v>
      </x:c>
      <x:c r="C280" s="6" t="str">
        <x:v>丹恒•饮月</x:v>
      </x:c>
      <x:c r="D280" s="6" t="n">
        <x:v>6</x:v>
      </x:c>
      <x:c r="E280" s="6" t="str">
        <x:v>见谯</x:v>
      </x:c>
      <x:c r="F280" s="7" t="str">
        <x:v>我方其他角色施放终结技后，丹恒•饮月下一次施放【盘拏耀跃】时虚数属性抗性穿透提高20%，该效果最多叠加3层。</x:v>
      </x:c>
      <x:c r="G280" s="6" t="str">
        <x:v>[]</x:v>
      </x:c>
      <x:c r="H280" s="6" t="str">
        <x:v>技能等级自动；条件效果在条件增益填写</x:v>
      </x:c>
      <x:c r="I280" s="6" t="str">
        <x:v>https://raw.githubusercontent.com/Mar-7th/StarRailRes/dbe8cdfcfb0bf657b9fe1cf92d5537f118ccb487/index_new/cn/character_ranks.json</x:v>
      </x:c>
    </x:row>
    <x:row r="281" ht="20" customHeight="1">
      <x:c r="A281" s="6" t="str">
        <x:v>121401</x:v>
      </x:c>
      <x:c r="B281" s="6" t="str">
        <x:v>1214</x:v>
      </x:c>
      <x:c r="C281" s="6" t="str">
        <x:v>雪衣</x:v>
      </x:c>
      <x:c r="D281" s="6" t="n">
        <x:v>1</x:v>
      </x:c>
      <x:c r="E281" s="6" t="str">
        <x:v>缚心魔</x:v>
      </x:c>
      <x:c r="F281" s="7" t="str">
        <x:v>天赋的追加攻击造成的伤害提高40%。</x:v>
      </x:c>
      <x:c r="G281" s="6" t="str">
        <x:v>[]</x:v>
      </x:c>
      <x:c r="H281" s="6" t="str">
        <x:v>技能等级自动；条件效果在条件增益填写</x:v>
      </x:c>
      <x:c r="I281" s="6" t="str">
        <x:v>https://raw.githubusercontent.com/Mar-7th/StarRailRes/dbe8cdfcfb0bf657b9fe1cf92d5537f118ccb487/index_new/cn/character_ranks.json</x:v>
      </x:c>
    </x:row>
    <x:row r="282" ht="38" customHeight="1">
      <x:c r="A282" s="6" t="str">
        <x:v>121402</x:v>
      </x:c>
      <x:c r="B282" s="6" t="str">
        <x:v>1214</x:v>
      </x:c>
      <x:c r="C282" s="6" t="str">
        <x:v>雪衣</x:v>
      </x:c>
      <x:c r="D282" s="6" t="n">
        <x:v>2</x:v>
      </x:c>
      <x:c r="E282" s="6" t="str">
        <x:v>破五尘</x:v>
      </x:c>
      <x:c r="F282" s="7" t="str">
        <x:v>天赋的追加攻击无视弱点属性削减敌方的韧性，同时为自身恢复等同于雪衣5%生命上限的生命值。击破弱点时，触发量子属性的弱点击破效果。</x:v>
      </x:c>
      <x:c r="G282" s="6" t="str">
        <x:v>[]</x:v>
      </x:c>
      <x:c r="H282" s="6" t="str">
        <x:v>技能等级自动；条件效果在条件增益填写</x:v>
      </x:c>
      <x:c r="I282" s="6" t="str">
        <x:v>https://raw.githubusercontent.com/Mar-7th/StarRailRes/dbe8cdfcfb0bf657b9fe1cf92d5537f118ccb487/index_new/cn/character_ranks.json</x:v>
      </x:c>
    </x:row>
    <x:row r="283" ht="20" customHeight="1">
      <x:c r="A283" s="6" t="str">
        <x:v>121403</x:v>
      </x:c>
      <x:c r="B283" s="6" t="str">
        <x:v>1214</x:v>
      </x:c>
      <x:c r="C283" s="6" t="str">
        <x:v>雪衣</x:v>
      </x:c>
      <x:c r="D283" s="6" t="n">
        <x:v>3</x:v>
      </x:c>
      <x:c r="E283" s="6" t="str">
        <x:v>止苦谛</x:v>
      </x:c>
      <x:c r="F283" s="7" t="str">
        <x:v>战技等级+2，最多不超过15级；普攻等级+1，最多不超过10级。</x:v>
      </x:c>
      <x:c r="G283" s="6" t="str">
        <x:v>[{"id": "121402", "num": 2}, {"id": "121401", "num": 1}]</x:v>
      </x:c>
      <x:c r="H283" s="6" t="str">
        <x:v>技能等级自动；条件效果在条件增益填写</x:v>
      </x:c>
      <x:c r="I283" s="6" t="str">
        <x:v>https://raw.githubusercontent.com/Mar-7th/StarRailRes/dbe8cdfcfb0bf657b9fe1cf92d5537f118ccb487/index_new/cn/character_ranks.json</x:v>
      </x:c>
    </x:row>
    <x:row r="284" ht="20" customHeight="1">
      <x:c r="A284" s="6" t="str">
        <x:v>121404</x:v>
      </x:c>
      <x:c r="B284" s="6" t="str">
        <x:v>1214</x:v>
      </x:c>
      <x:c r="C284" s="6" t="str">
        <x:v>雪衣</x:v>
      </x:c>
      <x:c r="D284" s="6" t="n">
        <x:v>4</x:v>
      </x:c>
      <x:c r="E284" s="6" t="str">
        <x:v>断业根</x:v>
      </x:c>
      <x:c r="F284" s="7" t="str">
        <x:v>施放终结技时，击破特攻提高40%，持续2回合。</x:v>
      </x:c>
      <x:c r="G284" s="6" t="str">
        <x:v>[]</x:v>
      </x:c>
      <x:c r="H284" s="6" t="str">
        <x:v>技能等级自动；条件效果在条件增益填写</x:v>
      </x:c>
      <x:c r="I284" s="6" t="str">
        <x:v>https://raw.githubusercontent.com/Mar-7th/StarRailRes/dbe8cdfcfb0bf657b9fe1cf92d5537f118ccb487/index_new/cn/character_ranks.json</x:v>
      </x:c>
    </x:row>
    <x:row r="285" ht="20" customHeight="1">
      <x:c r="A285" s="6" t="str">
        <x:v>121405</x:v>
      </x:c>
      <x:c r="B285" s="6" t="str">
        <x:v>1214</x:v>
      </x:c>
      <x:c r="C285" s="6" t="str">
        <x:v>雪衣</x:v>
      </x:c>
      <x:c r="D285" s="6" t="n">
        <x:v>5</x:v>
      </x:c>
      <x:c r="E285" s="6" t="str">
        <x:v>勾灵神</x:v>
      </x:c>
      <x:c r="F285" s="7" t="str">
        <x:v>终结技等级+2，最多不超过15级；天赋等级+2，最多不超过15级。</x:v>
      </x:c>
      <x:c r="G285" s="6" t="str">
        <x:v>[{"id": "121403", "num": 2}, {"id": "121404", "num": 2}]</x:v>
      </x:c>
      <x:c r="H285" s="6" t="str">
        <x:v>技能等级自动；条件效果在条件增益填写</x:v>
      </x:c>
      <x:c r="I285" s="6" t="str">
        <x:v>https://raw.githubusercontent.com/Mar-7th/StarRailRes/dbe8cdfcfb0bf657b9fe1cf92d5537f118ccb487/index_new/cn/character_ranks.json</x:v>
      </x:c>
    </x:row>
    <x:row r="286" ht="20" customHeight="1">
      <x:c r="A286" s="6" t="str">
        <x:v>121406</x:v>
      </x:c>
      <x:c r="B286" s="6" t="str">
        <x:v>1214</x:v>
      </x:c>
      <x:c r="C286" s="6" t="str">
        <x:v>雪衣</x:v>
      </x:c>
      <x:c r="D286" s="6" t="n">
        <x:v>6</x:v>
      </x:c>
      <x:c r="E286" s="6" t="str">
        <x:v>司死生</x:v>
      </x:c>
      <x:c r="F286" s="7" t="str">
        <x:v>【恶报】的层数上限降低至6层。</x:v>
      </x:c>
      <x:c r="G286" s="6" t="str">
        <x:v>[]</x:v>
      </x:c>
      <x:c r="H286" s="6" t="str">
        <x:v>技能等级自动；条件效果在条件增益填写</x:v>
      </x:c>
      <x:c r="I286" s="6" t="str">
        <x:v>https://raw.githubusercontent.com/Mar-7th/StarRailRes/dbe8cdfcfb0bf657b9fe1cf92d5537f118ccb487/index_new/cn/character_ranks.json</x:v>
      </x:c>
    </x:row>
    <x:row r="287" ht="20" customHeight="1">
      <x:c r="A287" s="6" t="str">
        <x:v>121501</x:v>
      </x:c>
      <x:c r="B287" s="6" t="str">
        <x:v>1215</x:v>
      </x:c>
      <x:c r="C287" s="6" t="str">
        <x:v>寒鸦</x:v>
      </x:c>
      <x:c r="D287" s="6" t="n">
        <x:v>1</x:v>
      </x:c>
      <x:c r="E287" s="6" t="str">
        <x:v>一心</x:v>
      </x:c>
      <x:c r="F287" s="7" t="str">
        <x:v>持有终结技效果的我方目标消灭敌方目标时，寒鸦行动提前15%，该效果每回合只能触发1次。</x:v>
      </x:c>
      <x:c r="G287" s="6" t="str">
        <x:v>[]</x:v>
      </x:c>
      <x:c r="H287" s="6" t="str">
        <x:v>技能等级自动；条件效果在条件增益填写</x:v>
      </x:c>
      <x:c r="I287" s="6" t="str">
        <x:v>https://raw.githubusercontent.com/Mar-7th/StarRailRes/dbe8cdfcfb0bf657b9fe1cf92d5537f118ccb487/index_new/cn/character_ranks.json</x:v>
      </x:c>
    </x:row>
    <x:row r="288" ht="20" customHeight="1">
      <x:c r="A288" s="6" t="str">
        <x:v>121502</x:v>
      </x:c>
      <x:c r="B288" s="6" t="str">
        <x:v>1215</x:v>
      </x:c>
      <x:c r="C288" s="6" t="str">
        <x:v>寒鸦</x:v>
      </x:c>
      <x:c r="D288" s="6" t="n">
        <x:v>2</x:v>
      </x:c>
      <x:c r="E288" s="6" t="str">
        <x:v>二观</x:v>
      </x:c>
      <x:c r="F288" s="7" t="str">
        <x:v>施放战技后，速度提高20%，持续1回合。</x:v>
      </x:c>
      <x:c r="G288" s="6" t="str">
        <x:v>[]</x:v>
      </x:c>
      <x:c r="H288" s="6" t="str">
        <x:v>技能等级自动；条件效果在条件增益填写</x:v>
      </x:c>
      <x:c r="I288" s="6" t="str">
        <x:v>https://raw.githubusercontent.com/Mar-7th/StarRailRes/dbe8cdfcfb0bf657b9fe1cf92d5537f118ccb487/index_new/cn/character_ranks.json</x:v>
      </x:c>
    </x:row>
    <x:row r="289" ht="20" customHeight="1">
      <x:c r="A289" s="6" t="str">
        <x:v>121503</x:v>
      </x:c>
      <x:c r="B289" s="6" t="str">
        <x:v>1215</x:v>
      </x:c>
      <x:c r="C289" s="6" t="str">
        <x:v>寒鸦</x:v>
      </x:c>
      <x:c r="D289" s="6" t="n">
        <x:v>3</x:v>
      </x:c>
      <x:c r="E289" s="6" t="str">
        <x:v>三尘</x:v>
      </x:c>
      <x:c r="F289" s="7" t="str">
        <x:v>战技等级+2，最多不超过15级；普攻等级+1，最多不超过10级。</x:v>
      </x:c>
      <x:c r="G289" s="6" t="str">
        <x:v>[{"id": "121502", "num": 2}, {"id": "121501", "num": 1}]</x:v>
      </x:c>
      <x:c r="H289" s="6" t="str">
        <x:v>技能等级自动；条件效果在条件增益填写</x:v>
      </x:c>
      <x:c r="I289" s="6" t="str">
        <x:v>https://raw.githubusercontent.com/Mar-7th/StarRailRes/dbe8cdfcfb0bf657b9fe1cf92d5537f118ccb487/index_new/cn/character_ranks.json</x:v>
      </x:c>
    </x:row>
    <x:row r="290" ht="20" customHeight="1">
      <x:c r="A290" s="6" t="str">
        <x:v>121504</x:v>
      </x:c>
      <x:c r="B290" s="6" t="str">
        <x:v>1215</x:v>
      </x:c>
      <x:c r="C290" s="6" t="str">
        <x:v>寒鸦</x:v>
      </x:c>
      <x:c r="D290" s="6" t="n">
        <x:v>4</x:v>
      </x:c>
      <x:c r="E290" s="6" t="str">
        <x:v>四谛</x:v>
      </x:c>
      <x:c r="F290" s="7" t="str">
        <x:v>终结技的持续时间额外增加1回合。</x:v>
      </x:c>
      <x:c r="G290" s="6" t="str">
        <x:v>[]</x:v>
      </x:c>
      <x:c r="H290" s="6" t="str">
        <x:v>技能等级自动；条件效果在条件增益填写</x:v>
      </x:c>
      <x:c r="I290" s="6" t="str">
        <x:v>https://raw.githubusercontent.com/Mar-7th/StarRailRes/dbe8cdfcfb0bf657b9fe1cf92d5537f118ccb487/index_new/cn/character_ranks.json</x:v>
      </x:c>
    </x:row>
    <x:row r="291" ht="20" customHeight="1">
      <x:c r="A291" s="6" t="str">
        <x:v>121505</x:v>
      </x:c>
      <x:c r="B291" s="6" t="str">
        <x:v>1215</x:v>
      </x:c>
      <x:c r="C291" s="6" t="str">
        <x:v>寒鸦</x:v>
      </x:c>
      <x:c r="D291" s="6" t="n">
        <x:v>5</x:v>
      </x:c>
      <x:c r="E291" s="6" t="str">
        <x:v>五阴</x:v>
      </x:c>
      <x:c r="F291" s="7" t="str">
        <x:v>终结技等级+2，最多不超过15级；天赋等级+2，最多不超过15级。</x:v>
      </x:c>
      <x:c r="G291" s="6" t="str">
        <x:v>[{"id": "121503", "num": 2}, {"id": "121504", "num": 2}]</x:v>
      </x:c>
      <x:c r="H291" s="6" t="str">
        <x:v>技能等级自动；条件效果在条件增益填写</x:v>
      </x:c>
      <x:c r="I291" s="6" t="str">
        <x:v>https://raw.githubusercontent.com/Mar-7th/StarRailRes/dbe8cdfcfb0bf657b9fe1cf92d5537f118ccb487/index_new/cn/character_ranks.json</x:v>
      </x:c>
    </x:row>
    <x:row r="292" ht="20" customHeight="1">
      <x:c r="A292" s="6" t="str">
        <x:v>121506</x:v>
      </x:c>
      <x:c r="B292" s="6" t="str">
        <x:v>1215</x:v>
      </x:c>
      <x:c r="C292" s="6" t="str">
        <x:v>寒鸦</x:v>
      </x:c>
      <x:c r="D292" s="6" t="n">
        <x:v>6</x:v>
      </x:c>
      <x:c r="E292" s="6" t="str">
        <x:v>六正</x:v>
      </x:c>
      <x:c r="F292" s="7" t="str">
        <x:v>天赋的伤害提高效果额外提高10%。</x:v>
      </x:c>
      <x:c r="G292" s="6" t="str">
        <x:v>[]</x:v>
      </x:c>
      <x:c r="H292" s="6" t="str">
        <x:v>技能等级自动；条件效果在条件增益填写</x:v>
      </x:c>
      <x:c r="I292" s="6" t="str">
        <x:v>https://raw.githubusercontent.com/Mar-7th/StarRailRes/dbe8cdfcfb0bf657b9fe1cf92d5537f118ccb487/index_new/cn/character_ranks.json</x:v>
      </x:c>
    </x:row>
    <x:row r="293" ht="20" customHeight="1">
      <x:c r="A293" s="6" t="str">
        <x:v>121701</x:v>
      </x:c>
      <x:c r="B293" s="6" t="str">
        <x:v>1217</x:v>
      </x:c>
      <x:c r="C293" s="6" t="str">
        <x:v>藿藿</x:v>
      </x:c>
      <x:c r="D293" s="6" t="n">
        <x:v>1</x:v>
      </x:c>
      <x:c r="E293" s="6" t="str">
        <x:v>岁阳寄体，妖邪依凭</x:v>
      </x:c>
      <x:c r="F293" s="7" t="str">
        <x:v>天赋产生的【禳命】持续时间延长1回合，且当藿藿拥有【禳命】时我方全体提高12%的速度。</x:v>
      </x:c>
      <x:c r="G293" s="6" t="str">
        <x:v>[]</x:v>
      </x:c>
      <x:c r="H293" s="6" t="str">
        <x:v>技能等级自动；条件效果在条件增益填写</x:v>
      </x:c>
      <x:c r="I293" s="6" t="str">
        <x:v>https://raw.githubusercontent.com/Mar-7th/StarRailRes/dbe8cdfcfb0bf657b9fe1cf92d5537f118ccb487/index_new/cn/character_ranks.json</x:v>
      </x:c>
    </x:row>
    <x:row r="294" ht="38" customHeight="1">
      <x:c r="A294" s="6" t="str">
        <x:v>121702</x:v>
      </x:c>
      <x:c r="B294" s="6" t="str">
        <x:v>1217</x:v>
      </x:c>
      <x:c r="C294" s="6" t="str">
        <x:v>藿藿</x:v>
      </x:c>
      <x:c r="D294" s="6" t="n">
        <x:v>2</x:v>
      </x:c>
      <x:c r="E294" s="6" t="str">
        <x:v>判官书符，镇尾锁灵</x:v>
      </x:c>
      <x:c r="F294" s="7" t="str">
        <x:v>当藿藿拥有【禳命】时，若我方目标受到致命攻击，不会陷入无法战斗状态，并立即回复等同于其自身生命上限50%的生命值，使【禳命】的持续回合数减1。该效果单场战斗中可以触发2次。</x:v>
      </x:c>
      <x:c r="G294" s="6" t="str">
        <x:v>[]</x:v>
      </x:c>
      <x:c r="H294" s="6" t="str">
        <x:v>技能等级自动；条件效果在条件增益填写</x:v>
      </x:c>
      <x:c r="I294" s="6" t="str">
        <x:v>https://raw.githubusercontent.com/Mar-7th/StarRailRes/dbe8cdfcfb0bf657b9fe1cf92d5537f118ccb487/index_new/cn/character_ranks.json</x:v>
      </x:c>
    </x:row>
    <x:row r="295" ht="20" customHeight="1">
      <x:c r="A295" s="6" t="str">
        <x:v>121703</x:v>
      </x:c>
      <x:c r="B295" s="6" t="str">
        <x:v>1217</x:v>
      </x:c>
      <x:c r="C295" s="6" t="str">
        <x:v>藿藿</x:v>
      </x:c>
      <x:c r="D295" s="6" t="n">
        <x:v>3</x:v>
      </x:c>
      <x:c r="E295" s="6" t="str">
        <x:v>贞凶体质，烛火招萤</x:v>
      </x:c>
      <x:c r="F295" s="7" t="str">
        <x:v>终结技等级+2，最多不超过15级；天赋等级+2，最多不超过15级。</x:v>
      </x:c>
      <x:c r="G295" s="6" t="str">
        <x:v>[{"id": "121703", "num": 2}, {"id": "121704", "num": 2}]</x:v>
      </x:c>
      <x:c r="H295" s="6" t="str">
        <x:v>技能等级自动；条件效果在条件增益填写</x:v>
      </x:c>
      <x:c r="I295" s="6" t="str">
        <x:v>https://raw.githubusercontent.com/Mar-7th/StarRailRes/dbe8cdfcfb0bf657b9fe1cf92d5537f118ccb487/index_new/cn/character_ranks.json</x:v>
      </x:c>
    </x:row>
    <x:row r="296" ht="38" customHeight="1">
      <x:c r="A296" s="6" t="str">
        <x:v>121704</x:v>
      </x:c>
      <x:c r="B296" s="6" t="str">
        <x:v>1217</x:v>
      </x:c>
      <x:c r="C296" s="6" t="str">
        <x:v>藿藿</x:v>
      </x:c>
      <x:c r="D296" s="6" t="n">
        <x:v>4</x:v>
      </x:c>
      <x:c r="E296" s="6" t="str">
        <x:v>坐卧不离，争拗难宁</x:v>
      </x:c>
      <x:c r="F296" s="7" t="str">
        <x:v>施放战技或触发天赋为我方目标提供治疗时，目标的当前生命值越低治疗量越高，最多使藿藿提供的治疗量提高80%。</x:v>
      </x:c>
      <x:c r="G296" s="6" t="str">
        <x:v>[]</x:v>
      </x:c>
      <x:c r="H296" s="6" t="str">
        <x:v>技能等级自动；条件效果在条件增益填写</x:v>
      </x:c>
      <x:c r="I296" s="6" t="str">
        <x:v>https://raw.githubusercontent.com/Mar-7th/StarRailRes/dbe8cdfcfb0bf657b9fe1cf92d5537f118ccb487/index_new/cn/character_ranks.json</x:v>
      </x:c>
    </x:row>
    <x:row r="297" ht="20" customHeight="1">
      <x:c r="A297" s="6" t="str">
        <x:v>121705</x:v>
      </x:c>
      <x:c r="B297" s="6" t="str">
        <x:v>1217</x:v>
      </x:c>
      <x:c r="C297" s="6" t="str">
        <x:v>藿藿</x:v>
      </x:c>
      <x:c r="D297" s="6" t="n">
        <x:v>5</x:v>
      </x:c>
      <x:c r="E297" s="6" t="str">
        <x:v>降妖捉鬼，十王敕令</x:v>
      </x:c>
      <x:c r="F297" s="7" t="str">
        <x:v>战技等级+2，最多不超过15级；普攻等级+1，最多不超过10级。</x:v>
      </x:c>
      <x:c r="G297" s="6" t="str">
        <x:v>[{"id": "121702", "num": 2}, {"id": "121701", "num": 1}]</x:v>
      </x:c>
      <x:c r="H297" s="6" t="str">
        <x:v>技能等级自动；条件效果在条件增益填写</x:v>
      </x:c>
      <x:c r="I297" s="6" t="str">
        <x:v>https://raw.githubusercontent.com/Mar-7th/StarRailRes/dbe8cdfcfb0bf657b9fe1cf92d5537f118ccb487/index_new/cn/character_ranks.json</x:v>
      </x:c>
    </x:row>
    <x:row r="298" ht="20" customHeight="1">
      <x:c r="A298" s="6" t="str">
        <x:v>121706</x:v>
      </x:c>
      <x:c r="B298" s="6" t="str">
        <x:v>1217</x:v>
      </x:c>
      <x:c r="C298" s="6" t="str">
        <x:v>藿藿</x:v>
      </x:c>
      <x:c r="D298" s="6" t="n">
        <x:v>6</x:v>
      </x:c>
      <x:c r="E298" s="6" t="str">
        <x:v>同休共戚，相须而行</x:v>
      </x:c>
      <x:c r="F298" s="7" t="str">
        <x:v>为我方目标提供治疗时，使目标造成的伤害提高50%，持续2回合。</x:v>
      </x:c>
      <x:c r="G298" s="6" t="str">
        <x:v>[]</x:v>
      </x:c>
      <x:c r="H298" s="6" t="str">
        <x:v>技能等级自动；条件效果在条件增益填写</x:v>
      </x:c>
      <x:c r="I298" s="6" t="str">
        <x:v>https://raw.githubusercontent.com/Mar-7th/StarRailRes/dbe8cdfcfb0bf657b9fe1cf92d5537f118ccb487/index_new/cn/character_ranks.json</x:v>
      </x:c>
    </x:row>
    <x:row r="299" ht="38" customHeight="1">
      <x:c r="A299" s="6" t="str">
        <x:v>121801</x:v>
      </x:c>
      <x:c r="B299" s="6" t="str">
        <x:v>1218</x:v>
      </x:c>
      <x:c r="C299" s="6" t="str">
        <x:v>椒丘</x:v>
      </x:c>
      <x:c r="D299" s="6" t="n">
        <x:v>1</x:v>
      </x:c>
      <x:c r="E299" s="6" t="str">
        <x:v>五味五走，生熟有定</x:v>
      </x:c>
      <x:c r="F299" s="7" t="str">
        <x:v>我方目标对处于【烬煨】状态的敌方目标造成的伤害提高40%。每当触发天赋效果使敌方目标陷入【烬煨】状态时，使本次叠加的【烬煨】层数额外提高1层。</x:v>
      </x:c>
      <x:c r="G299" s="6" t="str">
        <x:v>[]</x:v>
      </x:c>
      <x:c r="H299" s="6" t="str">
        <x:v>技能等级自动；条件效果在条件增益填写</x:v>
      </x:c>
      <x:c r="I299" s="6" t="str">
        <x:v>https://raw.githubusercontent.com/Mar-7th/StarRailRes/dbe8cdfcfb0bf657b9fe1cf92d5537f118ccb487/index_new/cn/character_ranks.json</x:v>
      </x:c>
    </x:row>
    <x:row r="300" ht="20" customHeight="1">
      <x:c r="A300" s="6" t="str">
        <x:v>121802</x:v>
      </x:c>
      <x:c r="B300" s="6" t="str">
        <x:v>1218</x:v>
      </x:c>
      <x:c r="C300" s="6" t="str">
        <x:v>椒丘</x:v>
      </x:c>
      <x:c r="D300" s="6" t="n">
        <x:v>2</x:v>
      </x:c>
      <x:c r="E300" s="6" t="str">
        <x:v>爽口作疾，厚味措毒</x:v>
      </x:c>
      <x:c r="F300" s="7" t="str">
        <x:v>敌方目标处于【烬煨】状态时，【烬煨】对其造成的火属性持续伤害倍率提高300%。</x:v>
      </x:c>
      <x:c r="G300" s="6" t="str">
        <x:v>[]</x:v>
      </x:c>
      <x:c r="H300" s="6" t="str">
        <x:v>技能等级自动；条件效果在条件增益填写</x:v>
      </x:c>
      <x:c r="I300" s="6" t="str">
        <x:v>https://raw.githubusercontent.com/Mar-7th/StarRailRes/dbe8cdfcfb0bf657b9fe1cf92d5537f118ccb487/index_new/cn/character_ranks.json</x:v>
      </x:c>
    </x:row>
    <x:row r="301" ht="20" customHeight="1">
      <x:c r="A301" s="6" t="str">
        <x:v>121803</x:v>
      </x:c>
      <x:c r="B301" s="6" t="str">
        <x:v>1218</x:v>
      </x:c>
      <x:c r="C301" s="6" t="str">
        <x:v>椒丘</x:v>
      </x:c>
      <x:c r="D301" s="6" t="n">
        <x:v>3</x:v>
      </x:c>
      <x:c r="E301" s="6" t="str">
        <x:v>和合之妙，敌不及拒</x:v>
      </x:c>
      <x:c r="F301" s="7" t="str">
        <x:v>战技等级+2，最多不超过15级；普攻等级+1，最多不超过10级。</x:v>
      </x:c>
      <x:c r="G301" s="6" t="str">
        <x:v>[{"id": "121802", "num": 2}, {"id": "121801", "num": 1}]</x:v>
      </x:c>
      <x:c r="H301" s="6" t="str">
        <x:v>技能等级自动；条件效果在条件增益填写</x:v>
      </x:c>
      <x:c r="I301" s="6" t="str">
        <x:v>https://raw.githubusercontent.com/Mar-7th/StarRailRes/dbe8cdfcfb0bf657b9fe1cf92d5537f118ccb487/index_new/cn/character_ranks.json</x:v>
      </x:c>
    </x:row>
    <x:row r="302" ht="20" customHeight="1">
      <x:c r="A302" s="6" t="str">
        <x:v>121804</x:v>
      </x:c>
      <x:c r="B302" s="6" t="str">
        <x:v>1218</x:v>
      </x:c>
      <x:c r="C302" s="6" t="str">
        <x:v>椒丘</x:v>
      </x:c>
      <x:c r="D302" s="6" t="n">
        <x:v>4</x:v>
      </x:c>
      <x:c r="E302" s="6" t="str">
        <x:v>藏腑和平，血气资荣</x:v>
      </x:c>
      <x:c r="F302" s="7" t="str">
        <x:v>结界存在时，敌方目标的攻击力降低15%。</x:v>
      </x:c>
      <x:c r="G302" s="6" t="str">
        <x:v>[]</x:v>
      </x:c>
      <x:c r="H302" s="6" t="str">
        <x:v>技能等级自动；条件效果在条件增益填写</x:v>
      </x:c>
      <x:c r="I302" s="6" t="str">
        <x:v>https://raw.githubusercontent.com/Mar-7th/StarRailRes/dbe8cdfcfb0bf657b9fe1cf92d5537f118ccb487/index_new/cn/character_ranks.json</x:v>
      </x:c>
    </x:row>
    <x:row r="303" ht="20" customHeight="1">
      <x:c r="A303" s="6" t="str">
        <x:v>121805</x:v>
      </x:c>
      <x:c r="B303" s="6" t="str">
        <x:v>1218</x:v>
      </x:c>
      <x:c r="C303" s="6" t="str">
        <x:v>椒丘</x:v>
      </x:c>
      <x:c r="D303" s="6" t="n">
        <x:v>5</x:v>
      </x:c>
      <x:c r="E303" s="6" t="str">
        <x:v>明争天地，暗斗变击</x:v>
      </x:c>
      <x:c r="F303" s="7" t="str">
        <x:v>终结技等级+2，最多不超过15级；天赋等级+2，最多不超过15级。</x:v>
      </x:c>
      <x:c r="G303" s="6" t="str">
        <x:v>[{"id": "121803", "num": 2}, {"id": "121804", "num": 2}]</x:v>
      </x:c>
      <x:c r="H303" s="6" t="str">
        <x:v>技能等级自动；条件效果在条件增益填写</x:v>
      </x:c>
      <x:c r="I303" s="6" t="str">
        <x:v>https://raw.githubusercontent.com/Mar-7th/StarRailRes/dbe8cdfcfb0bf657b9fe1cf92d5537f118ccb487/index_new/cn/character_ranks.json</x:v>
      </x:c>
    </x:row>
    <x:row r="304" ht="38" customHeight="1">
      <x:c r="A304" s="6" t="str">
        <x:v>121806</x:v>
      </x:c>
      <x:c r="B304" s="6" t="str">
        <x:v>1218</x:v>
      </x:c>
      <x:c r="C304" s="6" t="str">
        <x:v>椒丘</x:v>
      </x:c>
      <x:c r="D304" s="6" t="n">
        <x:v>6</x:v>
      </x:c>
      <x:c r="E304" s="6" t="str">
        <x:v>九沸九变，火为之纪</x:v>
      </x:c>
      <x:c r="F304" s="7" t="str">
        <x:v>敌方目标被消灭时，其持有的【烬煨】会叠加给场上存活的【烬煨】层数最低的敌人。【烬煨】的层数上限提升至9，每层【烬煨】会使目标的全属性抗性降低3%。</x:v>
      </x:c>
      <x:c r="G304" s="6" t="str">
        <x:v>[]</x:v>
      </x:c>
      <x:c r="H304" s="6" t="str">
        <x:v>技能等级自动；条件效果在条件增益填写</x:v>
      </x:c>
      <x:c r="I304" s="6" t="str">
        <x:v>https://raw.githubusercontent.com/Mar-7th/StarRailRes/dbe8cdfcfb0bf657b9fe1cf92d5537f118ccb487/index_new/cn/character_ranks.json</x:v>
      </x:c>
    </x:row>
    <x:row r="305" ht="38" customHeight="1">
      <x:c r="A305" s="6" t="str">
        <x:v>122001</x:v>
      </x:c>
      <x:c r="B305" s="6" t="str">
        <x:v>1220</x:v>
      </x:c>
      <x:c r="C305" s="6" t="str">
        <x:v>飞霄</x:v>
      </x:c>
      <x:c r="D305" s="6" t="n">
        <x:v>1</x:v>
      </x:c>
      <x:c r="E305" s="6" t="str">
        <x:v>镇绥天钧</x:v>
      </x:c>
      <x:c r="F305" s="7" t="str">
        <x:v>发动【闪裂刃舞】或【钺贯天冲】后，使飞霄造成的终结技伤害额外提高，提高数值等同于原伤害的10%，最多叠加5层，持续至终结技行动结束。</x:v>
      </x:c>
      <x:c r="G305" s="6" t="str">
        <x:v>[]</x:v>
      </x:c>
      <x:c r="H305" s="6" t="str">
        <x:v>技能等级自动；条件效果在条件增益填写</x:v>
      </x:c>
      <x:c r="I305" s="6" t="str">
        <x:v>https://raw.githubusercontent.com/Mar-7th/StarRailRes/dbe8cdfcfb0bf657b9fe1cf92d5537f118ccb487/index_new/cn/character_ranks.json</x:v>
      </x:c>
    </x:row>
    <x:row r="306" ht="38" customHeight="1">
      <x:c r="A306" s="6" t="str">
        <x:v>122002</x:v>
      </x:c>
      <x:c r="B306" s="6" t="str">
        <x:v>1220</x:v>
      </x:c>
      <x:c r="C306" s="6" t="str">
        <x:v>飞霄</x:v>
      </x:c>
      <x:c r="D306" s="6" t="n">
        <x:v>2</x:v>
      </x:c>
      <x:c r="E306" s="6" t="str">
        <x:v>礼辰祷月</x:v>
      </x:c>
      <x:c r="F306" s="7" t="str">
        <x:v>天赋效果中，我方目标每施放1次追加攻击即可使飞霄获得1点【飞黄】。该效果每回合最多触发6次。</x:v>
      </x:c>
      <x:c r="G306" s="6" t="str">
        <x:v>[]</x:v>
      </x:c>
      <x:c r="H306" s="6" t="str">
        <x:v>技能等级自动；条件效果在条件增益填写</x:v>
      </x:c>
      <x:c r="I306" s="6" t="str">
        <x:v>https://raw.githubusercontent.com/Mar-7th/StarRailRes/dbe8cdfcfb0bf657b9fe1cf92d5537f118ccb487/index_new/cn/character_ranks.json</x:v>
      </x:c>
    </x:row>
    <x:row r="307" ht="20" customHeight="1">
      <x:c r="A307" s="6" t="str">
        <x:v>122003</x:v>
      </x:c>
      <x:c r="B307" s="6" t="str">
        <x:v>1220</x:v>
      </x:c>
      <x:c r="C307" s="6" t="str">
        <x:v>飞霄</x:v>
      </x:c>
      <x:c r="D307" s="6" t="n">
        <x:v>3</x:v>
      </x:c>
      <x:c r="E307" s="6" t="str">
        <x:v>景星出宿</x:v>
      </x:c>
      <x:c r="F307" s="7" t="str">
        <x:v>终结技等级+2，最多不超过15级；普攻等级+1，最多不超过10级。</x:v>
      </x:c>
      <x:c r="G307" s="6" t="str">
        <x:v>[{"id": "122003", "num": 2}, {"id": "122001", "num": 1}, {"id": "122008", "num": 2}, {"id": "122009", "num": 2}, {"id": "122014", "num": 2}]</x:v>
      </x:c>
      <x:c r="H307" s="6" t="str">
        <x:v>技能等级自动；条件效果在条件增益填写</x:v>
      </x:c>
      <x:c r="I307" s="6" t="str">
        <x:v>https://raw.githubusercontent.com/Mar-7th/StarRailRes/dbe8cdfcfb0bf657b9fe1cf92d5537f118ccb487/index_new/cn/character_ranks.json</x:v>
      </x:c>
    </x:row>
    <x:row r="308" ht="20" customHeight="1">
      <x:c r="A308" s="6" t="str">
        <x:v>122004</x:v>
      </x:c>
      <x:c r="B308" s="6" t="str">
        <x:v>1220</x:v>
      </x:c>
      <x:c r="C308" s="6" t="str">
        <x:v>飞霄</x:v>
      </x:c>
      <x:c r="D308" s="6" t="n">
        <x:v>4</x:v>
      </x:c>
      <x:c r="E308" s="6" t="str">
        <x:v>驱飓听冰</x:v>
      </x:c>
      <x:c r="F308" s="7" t="str">
        <x:v>天赋的追加攻击的削韧值提高100%，并且发动时使自身速度提高8%，持续2回合。</x:v>
      </x:c>
      <x:c r="G308" s="6" t="str">
        <x:v>[]</x:v>
      </x:c>
      <x:c r="H308" s="6" t="str">
        <x:v>技能等级自动；条件效果在条件增益填写</x:v>
      </x:c>
      <x:c r="I308" s="6" t="str">
        <x:v>https://raw.githubusercontent.com/Mar-7th/StarRailRes/dbe8cdfcfb0bf657b9fe1cf92d5537f118ccb487/index_new/cn/character_ranks.json</x:v>
      </x:c>
    </x:row>
    <x:row r="309" ht="20" customHeight="1">
      <x:c r="A309" s="6" t="str">
        <x:v>122005</x:v>
      </x:c>
      <x:c r="B309" s="6" t="str">
        <x:v>1220</x:v>
      </x:c>
      <x:c r="C309" s="6" t="str">
        <x:v>飞霄</x:v>
      </x:c>
      <x:c r="D309" s="6" t="n">
        <x:v>5</x:v>
      </x:c>
      <x:c r="E309" s="6" t="str">
        <x:v>擢登霄汉</x:v>
      </x:c>
      <x:c r="F309" s="7" t="str">
        <x:v>战技等级+2，最多不超过15级；天赋等级+2，最多不超过15级。</x:v>
      </x:c>
      <x:c r="G309" s="6" t="str">
        <x:v>[{"id": "122002", "num": 2}, {"id": "122004", "num": 2}]</x:v>
      </x:c>
      <x:c r="H309" s="6" t="str">
        <x:v>技能等级自动；条件效果在条件增益填写</x:v>
      </x:c>
      <x:c r="I309" s="6" t="str">
        <x:v>https://raw.githubusercontent.com/Mar-7th/StarRailRes/dbe8cdfcfb0bf657b9fe1cf92d5537f118ccb487/index_new/cn/character_ranks.json</x:v>
      </x:c>
    </x:row>
    <x:row r="310" ht="38" customHeight="1">
      <x:c r="A310" s="6" t="str">
        <x:v>122006</x:v>
      </x:c>
      <x:c r="B310" s="6" t="str">
        <x:v>1220</x:v>
      </x:c>
      <x:c r="C310" s="6" t="str">
        <x:v>飞霄</x:v>
      </x:c>
      <x:c r="D310" s="6" t="n">
        <x:v>6</x:v>
      </x:c>
      <x:c r="E310" s="6" t="str">
        <x:v>惟首正丘</x:v>
      </x:c>
      <x:c r="F310" s="7" t="str">
        <x:v>飞霄造成的终结技伤害的全属性抗性穿透提高20%。天赋的追加攻击伤害同时视为终结技伤害，并且伤害倍率提高140%。</x:v>
      </x:c>
      <x:c r="G310" s="6" t="str">
        <x:v>[]</x:v>
      </x:c>
      <x:c r="H310" s="6" t="str">
        <x:v>技能等级自动；条件效果在条件增益填写</x:v>
      </x:c>
      <x:c r="I310" s="6" t="str">
        <x:v>https://raw.githubusercontent.com/Mar-7th/StarRailRes/dbe8cdfcfb0bf657b9fe1cf92d5537f118ccb487/index_new/cn/character_ranks.json</x:v>
      </x:c>
    </x:row>
    <x:row r="311" ht="20" customHeight="1">
      <x:c r="A311" s="6" t="str">
        <x:v>122101</x:v>
      </x:c>
      <x:c r="B311" s="6" t="str">
        <x:v>1221</x:v>
      </x:c>
      <x:c r="C311" s="6" t="str">
        <x:v>云璃</x:v>
      </x:c>
      <x:c r="D311" s="6" t="n">
        <x:v>1</x:v>
      </x:c>
      <x:c r="E311" s="6" t="str">
        <x:v>沉锋离垢</x:v>
      </x:c>
      <x:c r="F311" s="7" t="str">
        <x:v>【勘破•斩】与【勘破•灭】造成的伤害提高20%，【勘破•灭】的额外伤害次数增加3次。</x:v>
      </x:c>
      <x:c r="G311" s="6" t="str">
        <x:v>[]</x:v>
      </x:c>
      <x:c r="H311" s="6" t="str">
        <x:v>技能等级自动；条件效果在条件增益填写</x:v>
      </x:c>
      <x:c r="I311" s="6" t="str">
        <x:v>https://raw.githubusercontent.com/Mar-7th/StarRailRes/dbe8cdfcfb0bf657b9fe1cf92d5537f118ccb487/index_new/cn/character_ranks.json</x:v>
      </x:c>
    </x:row>
    <x:row r="312" ht="20" customHeight="1">
      <x:c r="A312" s="6" t="str">
        <x:v>122102</x:v>
      </x:c>
      <x:c r="B312" s="6" t="str">
        <x:v>1221</x:v>
      </x:c>
      <x:c r="C312" s="6" t="str">
        <x:v>云璃</x:v>
      </x:c>
      <x:c r="D312" s="6" t="n">
        <x:v>2</x:v>
      </x:c>
      <x:c r="E312" s="6" t="str">
        <x:v>初芒破生</x:v>
      </x:c>
      <x:c r="F312" s="7" t="str">
        <x:v>发动反击造成伤害时无视敌方目标20%的防御力。</x:v>
      </x:c>
      <x:c r="G312" s="6" t="str">
        <x:v>[]</x:v>
      </x:c>
      <x:c r="H312" s="6" t="str">
        <x:v>技能等级自动；条件效果在条件增益填写</x:v>
      </x:c>
      <x:c r="I312" s="6" t="str">
        <x:v>https://raw.githubusercontent.com/Mar-7th/StarRailRes/dbe8cdfcfb0bf657b9fe1cf92d5537f118ccb487/index_new/cn/character_ranks.json</x:v>
      </x:c>
    </x:row>
    <x:row r="313" ht="20" customHeight="1">
      <x:c r="A313" s="6" t="str">
        <x:v>122103</x:v>
      </x:c>
      <x:c r="B313" s="6" t="str">
        <x:v>1221</x:v>
      </x:c>
      <x:c r="C313" s="6" t="str">
        <x:v>云璃</x:v>
      </x:c>
      <x:c r="D313" s="6" t="n">
        <x:v>3</x:v>
      </x:c>
      <x:c r="E313" s="6" t="str">
        <x:v>九尺运斤</x:v>
      </x:c>
      <x:c r="F313" s="7" t="str">
        <x:v>终结技等级+2，最多不超过15级；普攻等级+1，最多不超过10级。</x:v>
      </x:c>
      <x:c r="G313" s="6" t="str">
        <x:v>[{"id": "122103", "num": 2}, {"id": "122101", "num": 1}]</x:v>
      </x:c>
      <x:c r="H313" s="6" t="str">
        <x:v>技能等级自动；条件效果在条件增益填写</x:v>
      </x:c>
      <x:c r="I313" s="6" t="str">
        <x:v>https://raw.githubusercontent.com/Mar-7th/StarRailRes/dbe8cdfcfb0bf657b9fe1cf92d5537f118ccb487/index_new/cn/character_ranks.json</x:v>
      </x:c>
    </x:row>
    <x:row r="314" ht="20" customHeight="1">
      <x:c r="A314" s="6" t="str">
        <x:v>122104</x:v>
      </x:c>
      <x:c r="B314" s="6" t="str">
        <x:v>1221</x:v>
      </x:c>
      <x:c r="C314" s="6" t="str">
        <x:v>云璃</x:v>
      </x:c>
      <x:c r="D314" s="6" t="n">
        <x:v>4</x:v>
      </x:c>
      <x:c r="E314" s="6" t="str">
        <x:v>大匠击橐</x:v>
      </x:c>
      <x:c r="F314" s="7" t="str">
        <x:v>发动【勘破•斩】或【勘破•灭】后使自身效果抵抗提高50%，持续1回合。</x:v>
      </x:c>
      <x:c r="G314" s="6" t="str">
        <x:v>[]</x:v>
      </x:c>
      <x:c r="H314" s="6" t="str">
        <x:v>技能等级自动；条件效果在条件增益填写</x:v>
      </x:c>
      <x:c r="I314" s="6" t="str">
        <x:v>https://raw.githubusercontent.com/Mar-7th/StarRailRes/dbe8cdfcfb0bf657b9fe1cf92d5537f118ccb487/index_new/cn/character_ranks.json</x:v>
      </x:c>
    </x:row>
    <x:row r="315" ht="20" customHeight="1">
      <x:c r="A315" s="6" t="str">
        <x:v>122105</x:v>
      </x:c>
      <x:c r="B315" s="6" t="str">
        <x:v>1221</x:v>
      </x:c>
      <x:c r="C315" s="6" t="str">
        <x:v>云璃</x:v>
      </x:c>
      <x:c r="D315" s="6" t="n">
        <x:v>5</x:v>
      </x:c>
      <x:c r="E315" s="6" t="str">
        <x:v>恒兵匪石</x:v>
      </x:c>
      <x:c r="F315" s="7" t="str">
        <x:v>战技等级+2，最多不超过15级；天赋等级+2，最多不超过15级。</x:v>
      </x:c>
      <x:c r="G315" s="6" t="str">
        <x:v>[{"id": "122102", "num": 2}, {"id": "122104", "num": 2}]</x:v>
      </x:c>
      <x:c r="H315" s="6" t="str">
        <x:v>技能等级自动；条件效果在条件增益填写</x:v>
      </x:c>
      <x:c r="I315" s="6" t="str">
        <x:v>https://raw.githubusercontent.com/Mar-7th/StarRailRes/dbe8cdfcfb0bf657b9fe1cf92d5537f118ccb487/index_new/cn/character_ranks.json</x:v>
      </x:c>
    </x:row>
    <x:row r="316" ht="53" customHeight="1">
      <x:c r="A316" s="6" t="str">
        <x:v>122106</x:v>
      </x:c>
      <x:c r="B316" s="6" t="str">
        <x:v>1221</x:v>
      </x:c>
      <x:c r="C316" s="6" t="str">
        <x:v>云璃</x:v>
      </x:c>
      <x:c r="D316" s="6" t="n">
        <x:v>6</x:v>
      </x:c>
      <x:c r="E316" s="6" t="str">
        <x:v>剑胆琴心</x:v>
      </x:c>
      <x:c r="F316" s="7" t="str">
        <x:v>【格挡】状态期间，敌方主动施放技能时无论是否攻击云璃，都会触发【勘破•灭】同时移除【格挡】效果，发动【勘破•斩】或【勘破•灭】造成伤害时暴击率提高15%，物理属性抗性穿透提高20%。</x:v>
      </x:c>
      <x:c r="G316" s="6" t="str">
        <x:v>[]</x:v>
      </x:c>
      <x:c r="H316" s="6" t="str">
        <x:v>技能等级自动；条件效果在条件增益填写</x:v>
      </x:c>
      <x:c r="I316" s="6" t="str">
        <x:v>https://raw.githubusercontent.com/Mar-7th/StarRailRes/dbe8cdfcfb0bf657b9fe1cf92d5537f118ccb487/index_new/cn/character_ranks.json</x:v>
      </x:c>
    </x:row>
    <x:row r="317" ht="20" customHeight="1">
      <x:c r="A317" s="6" t="str">
        <x:v>122201</x:v>
      </x:c>
      <x:c r="B317" s="6" t="str">
        <x:v>1222</x:v>
      </x:c>
      <x:c r="C317" s="6" t="str">
        <x:v>灵砂</x:v>
      </x:c>
      <x:c r="D317" s="6" t="n">
        <x:v>1</x:v>
      </x:c>
      <x:c r="E317" s="6" t="str">
        <x:v>馨气当盛，除邪避讳</x:v>
      </x:c>
      <x:c r="F317" s="7" t="str">
        <x:v>灵砂的弱点击破效率提高50%。当有敌方单位的弱点被击破时，使其防御力降低20%。</x:v>
      </x:c>
      <x:c r="G317" s="6" t="str">
        <x:v>[]</x:v>
      </x:c>
      <x:c r="H317" s="6" t="str">
        <x:v>技能等级自动；条件效果在条件增益填写</x:v>
      </x:c>
      <x:c r="I317" s="6" t="str">
        <x:v>https://raw.githubusercontent.com/Mar-7th/StarRailRes/dbe8cdfcfb0bf657b9fe1cf92d5537f118ccb487/index_new/cn/character_ranks.json</x:v>
      </x:c>
    </x:row>
    <x:row r="318" ht="20" customHeight="1">
      <x:c r="A318" s="6" t="str">
        <x:v>122202</x:v>
      </x:c>
      <x:c r="B318" s="6" t="str">
        <x:v>1222</x:v>
      </x:c>
      <x:c r="C318" s="6" t="str">
        <x:v>灵砂</x:v>
      </x:c>
      <x:c r="D318" s="6" t="n">
        <x:v>2</x:v>
      </x:c>
      <x:c r="E318" s="6" t="str">
        <x:v>欹枕垂云，烟奁红雪</x:v>
      </x:c>
      <x:c r="F318" s="7" t="str">
        <x:v>施放终结技时，使我方全体击破特攻提高40%，持续3回合。</x:v>
      </x:c>
      <x:c r="G318" s="6" t="str">
        <x:v>[]</x:v>
      </x:c>
      <x:c r="H318" s="6" t="str">
        <x:v>技能等级自动；条件效果在条件增益填写</x:v>
      </x:c>
      <x:c r="I318" s="6" t="str">
        <x:v>https://raw.githubusercontent.com/Mar-7th/StarRailRes/dbe8cdfcfb0bf657b9fe1cf92d5537f118ccb487/index_new/cn/character_ranks.json</x:v>
      </x:c>
    </x:row>
    <x:row r="319" ht="20" customHeight="1">
      <x:c r="A319" s="6" t="str">
        <x:v>122203</x:v>
      </x:c>
      <x:c r="B319" s="6" t="str">
        <x:v>1222</x:v>
      </x:c>
      <x:c r="C319" s="6" t="str">
        <x:v>灵砂</x:v>
      </x:c>
      <x:c r="D319" s="6" t="n">
        <x:v>3</x:v>
      </x:c>
      <x:c r="E319" s="6" t="str">
        <x:v>含芽细炷，浪蕊浓焚</x:v>
      </x:c>
      <x:c r="F319" s="7" t="str">
        <x:v>终结技等级+2，最多不超过15级；天赋等级+2，最多不超过15级。</x:v>
      </x:c>
      <x:c r="G319" s="6" t="str">
        <x:v>[{"id": "122203", "num": 2}, {"id": "122204", "num": 2}]</x:v>
      </x:c>
      <x:c r="H319" s="6" t="str">
        <x:v>技能等级自动；条件效果在条件增益填写</x:v>
      </x:c>
      <x:c r="I319" s="6" t="str">
        <x:v>https://raw.githubusercontent.com/Mar-7th/StarRailRes/dbe8cdfcfb0bf657b9fe1cf92d5537f118ccb487/index_new/cn/character_ranks.json</x:v>
      </x:c>
    </x:row>
    <x:row r="320" ht="20" customHeight="1">
      <x:c r="A320" s="6" t="str">
        <x:v>122204</x:v>
      </x:c>
      <x:c r="B320" s="6" t="str">
        <x:v>1222</x:v>
      </x:c>
      <x:c r="C320" s="6" t="str">
        <x:v>灵砂</x:v>
      </x:c>
      <x:c r="D320" s="6" t="n">
        <x:v>4</x:v>
      </x:c>
      <x:c r="E320" s="6" t="str">
        <x:v>横垂宝幄，半拂琼筵</x:v>
      </x:c>
      <x:c r="F320" s="7" t="str">
        <x:v>【浮元】行动时，为当前生命值最低的我方目标回复等同于灵砂40%攻击力的生命值。</x:v>
      </x:c>
      <x:c r="G320" s="6" t="str">
        <x:v>[]</x:v>
      </x:c>
      <x:c r="H320" s="6" t="str">
        <x:v>技能等级自动；条件效果在条件增益填写</x:v>
      </x:c>
      <x:c r="I320" s="6" t="str">
        <x:v>https://raw.githubusercontent.com/Mar-7th/StarRailRes/dbe8cdfcfb0bf657b9fe1cf92d5537f118ccb487/index_new/cn/character_ranks.json</x:v>
      </x:c>
    </x:row>
    <x:row r="321" ht="20" customHeight="1">
      <x:c r="A321" s="6" t="str">
        <x:v>122205</x:v>
      </x:c>
      <x:c r="B321" s="6" t="str">
        <x:v>1222</x:v>
      </x:c>
      <x:c r="C321" s="6" t="str">
        <x:v>灵砂</x:v>
      </x:c>
      <x:c r="D321" s="6" t="n">
        <x:v>5</x:v>
      </x:c>
      <x:c r="E321" s="6" t="str">
        <x:v>纵横圆转，内常不倾</x:v>
      </x:c>
      <x:c r="F321" s="7" t="str">
        <x:v>战技等级+2，最多不超过15级；普攻等级+1，最多不超过10级。</x:v>
      </x:c>
      <x:c r="G321" s="6" t="str">
        <x:v>[{"id": "122202", "num": 2}, {"id": "122201", "num": 1}]</x:v>
      </x:c>
      <x:c r="H321" s="6" t="str">
        <x:v>技能等级自动；条件效果在条件增益填写</x:v>
      </x:c>
      <x:c r="I321" s="6" t="str">
        <x:v>https://raw.githubusercontent.com/Mar-7th/StarRailRes/dbe8cdfcfb0bf657b9fe1cf92d5537f118ccb487/index_new/cn/character_ranks.json</x:v>
      </x:c>
    </x:row>
    <x:row r="322" ht="53" customHeight="1">
      <x:c r="A322" s="6" t="str">
        <x:v>122206</x:v>
      </x:c>
      <x:c r="B322" s="6" t="str">
        <x:v>1222</x:v>
      </x:c>
      <x:c r="C322" s="6" t="str">
        <x:v>灵砂</x:v>
      </x:c>
      <x:c r="D322" s="6" t="n">
        <x:v>6</x:v>
      </x:c>
      <x:c r="E322" s="6" t="str">
        <x:v>晓兰深藏，宿香暗贮</x:v>
      </x:c>
      <x:c r="F322" s="7" t="str">
        <x:v>【浮元】在场时，使敌方全体全属性抗性降低20%，【浮元】攻击时，额外造成4次伤害，每次伤害对随机敌方单体造成等同于灵砂50%攻击力的火属性伤害和5点削韧值，优先选择韧性值大于0且有火属性弱点的目标。</x:v>
      </x:c>
      <x:c r="G322" s="6" t="str">
        <x:v>[]</x:v>
      </x:c>
      <x:c r="H322" s="6" t="str">
        <x:v>技能等级自动；条件效果在条件增益填写</x:v>
      </x:c>
      <x:c r="I322" s="6" t="str">
        <x:v>https://raw.githubusercontent.com/Mar-7th/StarRailRes/dbe8cdfcfb0bf657b9fe1cf92d5537f118ccb487/index_new/cn/character_ranks.json</x:v>
      </x:c>
    </x:row>
    <x:row r="323" ht="20" customHeight="1">
      <x:c r="A323" s="6" t="str">
        <x:v>122301</x:v>
      </x:c>
      <x:c r="B323" s="6" t="str">
        <x:v>1223</x:v>
      </x:c>
      <x:c r="C323" s="6" t="str">
        <x:v>貊泽</x:v>
      </x:c>
      <x:c r="D323" s="6" t="n">
        <x:v>1</x:v>
      </x:c>
      <x:c r="E323" s="6" t="str">
        <x:v>矢志</x:v>
      </x:c>
      <x:c r="F323" s="7" t="str">
        <x:v>进入战斗后，貊泽恢复20点能量。每触发1次天赋的附加伤害，貊泽恢复2点能量。</x:v>
      </x:c>
      <x:c r="G323" s="6" t="str">
        <x:v>[]</x:v>
      </x:c>
      <x:c r="H323" s="6" t="str">
        <x:v>技能等级自动；条件效果在条件增益填写</x:v>
      </x:c>
      <x:c r="I323" s="6" t="str">
        <x:v>https://raw.githubusercontent.com/Mar-7th/StarRailRes/dbe8cdfcfb0bf657b9fe1cf92d5537f118ccb487/index_new/cn/character_ranks.json</x:v>
      </x:c>
    </x:row>
    <x:row r="324" ht="20" customHeight="1">
      <x:c r="A324" s="6" t="str">
        <x:v>122302</x:v>
      </x:c>
      <x:c r="B324" s="6" t="str">
        <x:v>1223</x:v>
      </x:c>
      <x:c r="C324" s="6" t="str">
        <x:v>貊泽</x:v>
      </x:c>
      <x:c r="D324" s="6" t="n">
        <x:v>2</x:v>
      </x:c>
      <x:c r="E324" s="6" t="str">
        <x:v>惩膺</x:v>
      </x:c>
      <x:c r="F324" s="7" t="str">
        <x:v>我方全体目标对成为【猎物】的敌方目标造成伤害时，暴击伤害提高40%。</x:v>
      </x:c>
      <x:c r="G324" s="6" t="str">
        <x:v>[]</x:v>
      </x:c>
      <x:c r="H324" s="6" t="str">
        <x:v>技能等级自动；条件效果在条件增益填写</x:v>
      </x:c>
      <x:c r="I324" s="6" t="str">
        <x:v>https://raw.githubusercontent.com/Mar-7th/StarRailRes/dbe8cdfcfb0bf657b9fe1cf92d5537f118ccb487/index_new/cn/character_ranks.json</x:v>
      </x:c>
    </x:row>
    <x:row r="325" ht="20" customHeight="1">
      <x:c r="A325" s="6" t="str">
        <x:v>122303</x:v>
      </x:c>
      <x:c r="B325" s="6" t="str">
        <x:v>1223</x:v>
      </x:c>
      <x:c r="C325" s="6" t="str">
        <x:v>貊泽</x:v>
      </x:c>
      <x:c r="D325" s="6" t="n">
        <x:v>3</x:v>
      </x:c>
      <x:c r="E325" s="6" t="str">
        <x:v>追奔</x:v>
      </x:c>
      <x:c r="F325" s="7" t="str">
        <x:v>终结技等级+2，最多不超过15级；天赋等级+2，最多不超过15级。</x:v>
      </x:c>
      <x:c r="G325" s="6" t="str">
        <x:v>[{"id": "122303", "num": 2}, {"id": "122304", "num": 2}]</x:v>
      </x:c>
      <x:c r="H325" s="6" t="str">
        <x:v>技能等级自动；条件效果在条件增益填写</x:v>
      </x:c>
      <x:c r="I325" s="6" t="str">
        <x:v>https://raw.githubusercontent.com/Mar-7th/StarRailRes/dbe8cdfcfb0bf657b9fe1cf92d5537f118ccb487/index_new/cn/character_ranks.json</x:v>
      </x:c>
    </x:row>
    <x:row r="326" ht="20" customHeight="1">
      <x:c r="A326" s="6" t="str">
        <x:v>122304</x:v>
      </x:c>
      <x:c r="B326" s="6" t="str">
        <x:v>1223</x:v>
      </x:c>
      <x:c r="C326" s="6" t="str">
        <x:v>貊泽</x:v>
      </x:c>
      <x:c r="D326" s="6" t="n">
        <x:v>4</x:v>
      </x:c>
      <x:c r="E326" s="6" t="str">
        <x:v>逐薮</x:v>
      </x:c>
      <x:c r="F326" s="7" t="str">
        <x:v>施放终结技时，貊泽造成的伤害提高30.0%，持续2回合。</x:v>
      </x:c>
      <x:c r="G326" s="6" t="str">
        <x:v>[]</x:v>
      </x:c>
      <x:c r="H326" s="6" t="str">
        <x:v>技能等级自动；条件效果在条件增益填写</x:v>
      </x:c>
      <x:c r="I326" s="6" t="str">
        <x:v>https://raw.githubusercontent.com/Mar-7th/StarRailRes/dbe8cdfcfb0bf657b9fe1cf92d5537f118ccb487/index_new/cn/character_ranks.json</x:v>
      </x:c>
    </x:row>
    <x:row r="327" ht="20" customHeight="1">
      <x:c r="A327" s="6" t="str">
        <x:v>122305</x:v>
      </x:c>
      <x:c r="B327" s="6" t="str">
        <x:v>1223</x:v>
      </x:c>
      <x:c r="C327" s="6" t="str">
        <x:v>貊泽</x:v>
      </x:c>
      <x:c r="D327" s="6" t="n">
        <x:v>5</x:v>
      </x:c>
      <x:c r="E327" s="6" t="str">
        <x:v>闪诳</x:v>
      </x:c>
      <x:c r="F327" s="7" t="str">
        <x:v>战技等级+2，最多不超过15级；普攻等级+1，最多不超过10级。</x:v>
      </x:c>
      <x:c r="G327" s="6" t="str">
        <x:v>[{"id": "122302", "num": 2}, {"id": "122301", "num": 1}]</x:v>
      </x:c>
      <x:c r="H327" s="6" t="str">
        <x:v>技能等级自动；条件效果在条件增益填写</x:v>
      </x:c>
      <x:c r="I327" s="6" t="str">
        <x:v>https://raw.githubusercontent.com/Mar-7th/StarRailRes/dbe8cdfcfb0bf657b9fe1cf92d5537f118ccb487/index_new/cn/character_ranks.json</x:v>
      </x:c>
    </x:row>
    <x:row r="328" ht="20" customHeight="1">
      <x:c r="A328" s="6" t="str">
        <x:v>122306</x:v>
      </x:c>
      <x:c r="B328" s="6" t="str">
        <x:v>1223</x:v>
      </x:c>
      <x:c r="C328" s="6" t="str">
        <x:v>貊泽</x:v>
      </x:c>
      <x:c r="D328" s="6" t="n">
        <x:v>6</x:v>
      </x:c>
      <x:c r="E328" s="6" t="str">
        <x:v>丹心</x:v>
      </x:c>
      <x:c r="F328" s="7" t="str">
        <x:v>天赋的追加攻击的伤害倍率提高25%。</x:v>
      </x:c>
      <x:c r="G328" s="6" t="str">
        <x:v>[]</x:v>
      </x:c>
      <x:c r="H328" s="6" t="str">
        <x:v>技能等级自动；条件效果在条件增益填写</x:v>
      </x:c>
      <x:c r="I328" s="6" t="str">
        <x:v>https://raw.githubusercontent.com/Mar-7th/StarRailRes/dbe8cdfcfb0bf657b9fe1cf92d5537f118ccb487/index_new/cn/character_ranks.json</x:v>
      </x:c>
    </x:row>
    <x:row r="329" ht="20" customHeight="1">
      <x:c r="A329" s="6" t="str">
        <x:v>122401</x:v>
      </x:c>
      <x:c r="B329" s="6" t="str">
        <x:v>1224</x:v>
      </x:c>
      <x:c r="C329" s="6" t="str">
        <x:v>三月七（巡猎）</x:v>
      </x:c>
      <x:c r="D329" s="6" t="n">
        <x:v>1</x:v>
      </x:c>
      <x:c r="E329" s="6" t="str">
        <x:v>初花学剑动星芒</x:v>
      </x:c>
      <x:c r="F329" s="7" t="str">
        <x:v>场上存在【师父】时，三月七的速度提高10%。</x:v>
      </x:c>
      <x:c r="G329" s="6" t="str">
        <x:v>[]</x:v>
      </x:c>
      <x:c r="H329" s="6" t="str">
        <x:v>技能等级自动；条件效果在条件增益填写</x:v>
      </x:c>
      <x:c r="I329" s="6" t="str">
        <x:v>https://raw.githubusercontent.com/Mar-7th/StarRailRes/dbe8cdfcfb0bf657b9fe1cf92d5537f118ccb487/index_new/cn/character_ranks.json</x:v>
      </x:c>
    </x:row>
    <x:row r="330" ht="53" customHeight="1">
      <x:c r="A330" s="6" t="str">
        <x:v>122402</x:v>
      </x:c>
      <x:c r="B330" s="6" t="str">
        <x:v>1224</x:v>
      </x:c>
      <x:c r="C330" s="6" t="str">
        <x:v>三月七（巡猎）</x:v>
      </x:c>
      <x:c r="D330" s="6" t="n">
        <x:v>2</x:v>
      </x:c>
      <x:c r="E330" s="6" t="str">
        <x:v>白刃耀雪舞骇浪</x:v>
      </x:c>
      <x:c r="F330" s="7" t="str">
        <x:v>每当【师父】施放普攻或战技攻击敌方目标后，三月七立即发动追加攻击，对本次攻击的主目标造成等同于三月七60%攻击力的虚数属性伤害，并根据【师父】的命途触发对应效果，随后获得1点充能。若不存在可攻击的主目标，则攻击敌方随机单体。该效果每回合最多触发1次。</x:v>
      </x:c>
      <x:c r="G330" s="6" t="str">
        <x:v>[]</x:v>
      </x:c>
      <x:c r="H330" s="6" t="str">
        <x:v>技能等级自动；条件效果在条件增益填写</x:v>
      </x:c>
      <x:c r="I330" s="6" t="str">
        <x:v>https://raw.githubusercontent.com/Mar-7th/StarRailRes/dbe8cdfcfb0bf657b9fe1cf92d5537f118ccb487/index_new/cn/character_ranks.json</x:v>
      </x:c>
    </x:row>
    <x:row r="331" ht="20" customHeight="1">
      <x:c r="A331" s="6" t="str">
        <x:v>122403</x:v>
      </x:c>
      <x:c r="B331" s="6" t="str">
        <x:v>1224</x:v>
      </x:c>
      <x:c r="C331" s="6" t="str">
        <x:v>三月七（巡猎）</x:v>
      </x:c>
      <x:c r="D331" s="6" t="n">
        <x:v>3</x:v>
      </x:c>
      <x:c r="E331" s="6" t="str">
        <x:v>头脑机灵本领强</x:v>
      </x:c>
      <x:c r="F331" s="7" t="str">
        <x:v>战技等级+2，最多不超过15级；普攻等级+1，最多不超过10级。</x:v>
      </x:c>
      <x:c r="G331" s="6" t="str">
        <x:v>[{"id": "122402", "num": 2}, {"id": "122401", "num": 1}, {"id": "122408", "num": 1}]</x:v>
      </x:c>
      <x:c r="H331" s="6" t="str">
        <x:v>技能等级自动；条件效果在条件增益填写</x:v>
      </x:c>
      <x:c r="I331" s="6" t="str">
        <x:v>https://raw.githubusercontent.com/Mar-7th/StarRailRes/dbe8cdfcfb0bf657b9fe1cf92d5537f118ccb487/index_new/cn/character_ranks.json</x:v>
      </x:c>
    </x:row>
    <x:row r="332" ht="20" customHeight="1">
      <x:c r="A332" s="6" t="str">
        <x:v>122404</x:v>
      </x:c>
      <x:c r="B332" s="6" t="str">
        <x:v>1224</x:v>
      </x:c>
      <x:c r="C332" s="6" t="str">
        <x:v>三月七（巡猎）</x:v>
      </x:c>
      <x:c r="D332" s="6" t="n">
        <x:v>4</x:v>
      </x:c>
      <x:c r="E332" s="6" t="str">
        <x:v>龙飞凤舞不窝囊</x:v>
      </x:c>
      <x:c r="F332" s="7" t="str">
        <x:v>回合开始时，恢复5点能量。</x:v>
      </x:c>
      <x:c r="G332" s="6" t="str">
        <x:v>[]</x:v>
      </x:c>
      <x:c r="H332" s="6" t="str">
        <x:v>技能等级自动；条件效果在条件增益填写</x:v>
      </x:c>
      <x:c r="I332" s="6" t="str">
        <x:v>https://raw.githubusercontent.com/Mar-7th/StarRailRes/dbe8cdfcfb0bf657b9fe1cf92d5537f118ccb487/index_new/cn/character_ranks.json</x:v>
      </x:c>
    </x:row>
    <x:row r="333" ht="20" customHeight="1">
      <x:c r="A333" s="6" t="str">
        <x:v>122405</x:v>
      </x:c>
      <x:c r="B333" s="6" t="str">
        <x:v>1224</x:v>
      </x:c>
      <x:c r="C333" s="6" t="str">
        <x:v>三月七（巡猎）</x:v>
      </x:c>
      <x:c r="D333" s="6" t="n">
        <x:v>5</x:v>
      </x:c>
      <x:c r="E333" s="6" t="str">
        <x:v>多练武术少吃糖</x:v>
      </x:c>
      <x:c r="F333" s="7" t="str">
        <x:v>终结技等级+2，最多不超过15级；天赋等级+2，最多不超过15级。</x:v>
      </x:c>
      <x:c r="G333" s="6" t="str">
        <x:v>[{"id": "122403", "num": 2}, {"id": "122404", "num": 2}]</x:v>
      </x:c>
      <x:c r="H333" s="6" t="str">
        <x:v>技能等级自动；条件效果在条件增益填写</x:v>
      </x:c>
      <x:c r="I333" s="6" t="str">
        <x:v>https://raw.githubusercontent.com/Mar-7th/StarRailRes/dbe8cdfcfb0bf657b9fe1cf92d5537f118ccb487/index_new/cn/character_ranks.json</x:v>
      </x:c>
    </x:row>
    <x:row r="334" ht="20" customHeight="1">
      <x:c r="A334" s="6" t="str">
        <x:v>122406</x:v>
      </x:c>
      <x:c r="B334" s="6" t="str">
        <x:v>1224</x:v>
      </x:c>
      <x:c r="C334" s="6" t="str">
        <x:v>三月七（巡猎）</x:v>
      </x:c>
      <x:c r="D334" s="6" t="n">
        <x:v>6</x:v>
      </x:c>
      <x:c r="E334" s="6" t="str">
        <x:v>天下第一本姑娘</x:v>
      </x:c>
      <x:c r="F334" s="7" t="str">
        <x:v>施放终结技后，下一次强化普攻造成的暴击伤害提高50%。</x:v>
      </x:c>
      <x:c r="G334" s="6" t="str">
        <x:v>[]</x:v>
      </x:c>
      <x:c r="H334" s="6" t="str">
        <x:v>技能等级自动；条件效果在条件增益填写</x:v>
      </x:c>
      <x:c r="I334" s="6" t="str">
        <x:v>https://raw.githubusercontent.com/Mar-7th/StarRailRes/dbe8cdfcfb0bf657b9fe1cf92d5537f118ccb487/index_new/cn/character_ranks.json</x:v>
      </x:c>
    </x:row>
    <x:row r="335" ht="20" customHeight="1">
      <x:c r="A335" s="6" t="str">
        <x:v>122501</x:v>
      </x:c>
      <x:c r="B335" s="6" t="str">
        <x:v>1225</x:v>
      </x:c>
      <x:c r="C335" s="6" t="str">
        <x:v>忘归人</x:v>
      </x:c>
      <x:c r="D335" s="6" t="n">
        <x:v>1</x:v>
      </x:c>
      <x:c r="E335" s="6" t="str">
        <x:v>狐尘已去，云驾有期</x:v>
      </x:c>
      <x:c r="F335" s="7" t="str">
        <x:v>持有【狐祈】的我方目标，弱点击破效率提高50%。</x:v>
      </x:c>
      <x:c r="G335" s="6" t="str">
        <x:v>[]</x:v>
      </x:c>
      <x:c r="H335" s="6" t="str">
        <x:v>技能等级自动；条件效果在条件增益填写</x:v>
      </x:c>
      <x:c r="I335" s="6" t="str">
        <x:v>https://raw.githubusercontent.com/Mar-7th/StarRailRes/dbe8cdfcfb0bf657b9fe1cf92d5537f118ccb487/index_new/cn/character_ranks.json</x:v>
      </x:c>
    </x:row>
    <x:row r="336" ht="20" customHeight="1">
      <x:c r="A336" s="6" t="str">
        <x:v>122502</x:v>
      </x:c>
      <x:c r="B336" s="6" t="str">
        <x:v>1225</x:v>
      </x:c>
      <x:c r="C336" s="6" t="str">
        <x:v>忘归人</x:v>
      </x:c>
      <x:c r="D336" s="6" t="n">
        <x:v>2</x:v>
      </x:c>
      <x:c r="E336" s="6" t="str">
        <x:v>瑞应之來，必昭有德</x:v>
      </x:c>
      <x:c r="F336" s="7" t="str">
        <x:v>当有敌方目标的弱点被击破时，为忘归人恢复3点能量。施放终结技后，我方全体行动提前24%。</x:v>
      </x:c>
      <x:c r="G336" s="6" t="str">
        <x:v>[]</x:v>
      </x:c>
      <x:c r="H336" s="6" t="str">
        <x:v>技能等级自动；条件效果在条件增益填写</x:v>
      </x:c>
      <x:c r="I336" s="6" t="str">
        <x:v>https://raw.githubusercontent.com/Mar-7th/StarRailRes/dbe8cdfcfb0bf657b9fe1cf92d5537f118ccb487/index_new/cn/character_ranks.json</x:v>
      </x:c>
    </x:row>
    <x:row r="337" ht="20" customHeight="1">
      <x:c r="A337" s="6" t="str">
        <x:v>122503</x:v>
      </x:c>
      <x:c r="B337" s="6" t="str">
        <x:v>1225</x:v>
      </x:c>
      <x:c r="C337" s="6" t="str">
        <x:v>忘归人</x:v>
      </x:c>
      <x:c r="D337" s="6" t="n">
        <x:v>3</x:v>
      </x:c>
      <x:c r="E337" s="6" t="str">
        <x:v>正色鸿焘，神思化伐</x:v>
      </x:c>
      <x:c r="F337" s="7" t="str">
        <x:v>战技等级+2，最多不超过15级；普攻等级+1，最多不超过10级。</x:v>
      </x:c>
      <x:c r="G337" s="6" t="str">
        <x:v>[{"id": "122502", "num": 2}, {"id": "122501", "num": 1}, {"id": "122508", "num": 1}]</x:v>
      </x:c>
      <x:c r="H337" s="6" t="str">
        <x:v>技能等级自动；条件效果在条件增益填写</x:v>
      </x:c>
      <x:c r="I337" s="6" t="str">
        <x:v>https://raw.githubusercontent.com/Mar-7th/StarRailRes/dbe8cdfcfb0bf657b9fe1cf92d5537f118ccb487/index_new/cn/character_ranks.json</x:v>
      </x:c>
    </x:row>
    <x:row r="338" ht="20" customHeight="1">
      <x:c r="A338" s="6" t="str">
        <x:v>122504</x:v>
      </x:c>
      <x:c r="B338" s="6" t="str">
        <x:v>1225</x:v>
      </x:c>
      <x:c r="C338" s="6" t="str">
        <x:v>忘归人</x:v>
      </x:c>
      <x:c r="D338" s="6" t="n">
        <x:v>4</x:v>
      </x:c>
      <x:c r="E338" s="6" t="str">
        <x:v>自我离形，而今几姓</x:v>
      </x:c>
      <x:c r="F338" s="7" t="str">
        <x:v>持有【狐祈】的我方目标，造成的击破伤害提高20%。</x:v>
      </x:c>
      <x:c r="G338" s="6" t="str">
        <x:v>[]</x:v>
      </x:c>
      <x:c r="H338" s="6" t="str">
        <x:v>技能等级自动；条件效果在条件增益填写</x:v>
      </x:c>
      <x:c r="I338" s="6" t="str">
        <x:v>https://raw.githubusercontent.com/Mar-7th/StarRailRes/dbe8cdfcfb0bf657b9fe1cf92d5537f118ccb487/index_new/cn/character_ranks.json</x:v>
      </x:c>
    </x:row>
    <x:row r="339" ht="20" customHeight="1">
      <x:c r="A339" s="6" t="str">
        <x:v>122505</x:v>
      </x:c>
      <x:c r="B339" s="6" t="str">
        <x:v>1225</x:v>
      </x:c>
      <x:c r="C339" s="6" t="str">
        <x:v>忘归人</x:v>
      </x:c>
      <x:c r="D339" s="6" t="n">
        <x:v>5</x:v>
      </x:c>
      <x:c r="E339" s="6" t="str">
        <x:v>五色云生，穹施后承</x:v>
      </x:c>
      <x:c r="F339" s="7" t="str">
        <x:v>终结技等级+2，最多不超过15级；天赋等级+2，最多不超过15级。</x:v>
      </x:c>
      <x:c r="G339" s="6" t="str">
        <x:v>[{"id": "122503", "num": 2}, {"id": "122504", "num": 2}]</x:v>
      </x:c>
      <x:c r="H339" s="6" t="str">
        <x:v>技能等级自动；条件效果在条件增益填写</x:v>
      </x:c>
      <x:c r="I339" s="6" t="str">
        <x:v>https://raw.githubusercontent.com/Mar-7th/StarRailRes/dbe8cdfcfb0bf657b9fe1cf92d5537f118ccb487/index_new/cn/character_ranks.json</x:v>
      </x:c>
    </x:row>
    <x:row r="340" ht="20" customHeight="1">
      <x:c r="A340" s="6" t="str">
        <x:v>122506</x:v>
      </x:c>
      <x:c r="B340" s="6" t="str">
        <x:v>1225</x:v>
      </x:c>
      <x:c r="C340" s="6" t="str">
        <x:v>忘归人</x:v>
      </x:c>
      <x:c r="D340" s="6" t="n">
        <x:v>6</x:v>
      </x:c>
      <x:c r="E340" s="6" t="str">
        <x:v>肇素未来，晦明兴灭</x:v>
      </x:c>
      <x:c r="F340" s="7" t="str">
        <x:v>忘归人的弱点击破效率提高50%。当忘归人处于【炽灼】状态时，【狐祈】效果对我方全体生效。</x:v>
      </x:c>
      <x:c r="G340" s="6" t="str">
        <x:v>[]</x:v>
      </x:c>
      <x:c r="H340" s="6" t="str">
        <x:v>技能等级自动；条件效果在条件增益填写</x:v>
      </x:c>
      <x:c r="I340" s="6" t="str">
        <x:v>https://raw.githubusercontent.com/Mar-7th/StarRailRes/dbe8cdfcfb0bf657b9fe1cf92d5537f118ccb487/index_new/cn/character_ranks.json</x:v>
      </x:c>
    </x:row>
    <x:row r="341" ht="20" customHeight="1">
      <x:c r="A341" s="6" t="str">
        <x:v>130101</x:v>
      </x:c>
      <x:c r="B341" s="6" t="str">
        <x:v>1301</x:v>
      </x:c>
      <x:c r="C341" s="6" t="str">
        <x:v>加拉赫</x:v>
      </x:c>
      <x:c r="D341" s="6" t="n">
        <x:v>1</x:v>
      </x:c>
      <x:c r="E341" s="6" t="str">
        <x:v>盐与犬</x:v>
      </x:c>
      <x:c r="F341" s="7" t="str">
        <x:v>加拉赫进入战斗后会恢复20点能量，效果抵抗提高50%。</x:v>
      </x:c>
      <x:c r="G341" s="6" t="str">
        <x:v>[]</x:v>
      </x:c>
      <x:c r="H341" s="6" t="str">
        <x:v>技能等级自动；条件效果在条件增益填写</x:v>
      </x:c>
      <x:c r="I341" s="6" t="str">
        <x:v>https://raw.githubusercontent.com/Mar-7th/StarRailRes/dbe8cdfcfb0bf657b9fe1cf92d5537f118ccb487/index_new/cn/character_ranks.json</x:v>
      </x:c>
    </x:row>
    <x:row r="342" ht="20" customHeight="1">
      <x:c r="A342" s="6" t="str">
        <x:v>130102</x:v>
      </x:c>
      <x:c r="B342" s="6" t="str">
        <x:v>1301</x:v>
      </x:c>
      <x:c r="C342" s="6" t="str">
        <x:v>加拉赫</x:v>
      </x:c>
      <x:c r="D342" s="6" t="n">
        <x:v>2</x:v>
      </x:c>
      <x:c r="E342" s="6" t="str">
        <x:v>狮子之尾</x:v>
      </x:c>
      <x:c r="F342" s="7" t="str">
        <x:v>施放战技时，解除指定我方单体的1个负面效果，同时使其效果抵抗提高30%，持续2回合。</x:v>
      </x:c>
      <x:c r="G342" s="6" t="str">
        <x:v>[]</x:v>
      </x:c>
      <x:c r="H342" s="6" t="str">
        <x:v>技能等级自动；条件效果在条件增益填写</x:v>
      </x:c>
      <x:c r="I342" s="6" t="str">
        <x:v>https://raw.githubusercontent.com/Mar-7th/StarRailRes/dbe8cdfcfb0bf657b9fe1cf92d5537f118ccb487/index_new/cn/character_ranks.json</x:v>
      </x:c>
    </x:row>
    <x:row r="343" ht="20" customHeight="1">
      <x:c r="A343" s="6" t="str">
        <x:v>130103</x:v>
      </x:c>
      <x:c r="B343" s="6" t="str">
        <x:v>1301</x:v>
      </x:c>
      <x:c r="C343" s="6" t="str">
        <x:v>加拉赫</x:v>
      </x:c>
      <x:c r="D343" s="6" t="n">
        <x:v>3</x:v>
      </x:c>
      <x:c r="E343" s="6" t="str">
        <x:v>逝者的新生</x:v>
      </x:c>
      <x:c r="F343" s="7" t="str">
        <x:v>战技等级+2，最多不超过15级；普攻等级+1，最多不超过10级。</x:v>
      </x:c>
      <x:c r="G343" s="6" t="str">
        <x:v>[{"id": "130102", "num": 2}, {"id": "130101", "num": 1}, {"id": "130108", "num": 1}]</x:v>
      </x:c>
      <x:c r="H343" s="6" t="str">
        <x:v>技能等级自动；条件效果在条件增益填写</x:v>
      </x:c>
      <x:c r="I343" s="6" t="str">
        <x:v>https://raw.githubusercontent.com/Mar-7th/StarRailRes/dbe8cdfcfb0bf657b9fe1cf92d5537f118ccb487/index_new/cn/character_ranks.json</x:v>
      </x:c>
    </x:row>
    <x:row r="344" ht="20" customHeight="1">
      <x:c r="A344" s="6" t="str">
        <x:v>130104</x:v>
      </x:c>
      <x:c r="B344" s="6" t="str">
        <x:v>1301</x:v>
      </x:c>
      <x:c r="C344" s="6" t="str">
        <x:v>加拉赫</x:v>
      </x:c>
      <x:c r="D344" s="6" t="n">
        <x:v>4</x:v>
      </x:c>
      <x:c r="E344" s="6" t="str">
        <x:v>临终的轻语</x:v>
      </x:c>
      <x:c r="F344" s="7" t="str">
        <x:v>加拉赫终结技造成的【酩酊】状态持续时间延长1回合。</x:v>
      </x:c>
      <x:c r="G344" s="6" t="str">
        <x:v>[]</x:v>
      </x:c>
      <x:c r="H344" s="6" t="str">
        <x:v>技能等级自动；条件效果在条件增益填写</x:v>
      </x:c>
      <x:c r="I344" s="6" t="str">
        <x:v>https://raw.githubusercontent.com/Mar-7th/StarRailRes/dbe8cdfcfb0bf657b9fe1cf92d5537f118ccb487/index_new/cn/character_ranks.json</x:v>
      </x:c>
    </x:row>
    <x:row r="345" ht="20" customHeight="1">
      <x:c r="A345" s="6" t="str">
        <x:v>130105</x:v>
      </x:c>
      <x:c r="B345" s="6" t="str">
        <x:v>1301</x:v>
      </x:c>
      <x:c r="C345" s="6" t="str">
        <x:v>加拉赫</x:v>
      </x:c>
      <x:c r="D345" s="6" t="n">
        <x:v>5</x:v>
      </x:c>
      <x:c r="E345" s="6" t="str">
        <x:v>午后之死</x:v>
      </x:c>
      <x:c r="F345" s="7" t="str">
        <x:v>终结技等级+2，最多不超过15级；天赋等级+2，最多不超过15级。</x:v>
      </x:c>
      <x:c r="G345" s="6" t="str">
        <x:v>[{"id": "130103", "num": 2}, {"id": "130104", "num": 2}]</x:v>
      </x:c>
      <x:c r="H345" s="6" t="str">
        <x:v>技能等级自动；条件效果在条件增益填写</x:v>
      </x:c>
      <x:c r="I345" s="6" t="str">
        <x:v>https://raw.githubusercontent.com/Mar-7th/StarRailRes/dbe8cdfcfb0bf657b9fe1cf92d5537f118ccb487/index_new/cn/character_ranks.json</x:v>
      </x:c>
    </x:row>
    <x:row r="346" ht="20" customHeight="1">
      <x:c r="A346" s="6" t="str">
        <x:v>130106</x:v>
      </x:c>
      <x:c r="B346" s="6" t="str">
        <x:v>1301</x:v>
      </x:c>
      <x:c r="C346" s="6" t="str">
        <x:v>加拉赫</x:v>
      </x:c>
      <x:c r="D346" s="6" t="n">
        <x:v>6</x:v>
      </x:c>
      <x:c r="E346" s="6" t="str">
        <x:v>血与沙</x:v>
      </x:c>
      <x:c r="F346" s="7" t="str">
        <x:v>加拉赫的击破特攻提高20%，弱点击破效率提高20%。</x:v>
      </x:c>
      <x:c r="G346" s="6" t="str">
        <x:v>[]</x:v>
      </x:c>
      <x:c r="H346" s="6" t="str">
        <x:v>技能等级自动；条件效果在条件增益填写</x:v>
      </x:c>
      <x:c r="I346" s="6" t="str">
        <x:v>https://raw.githubusercontent.com/Mar-7th/StarRailRes/dbe8cdfcfb0bf657b9fe1cf92d5537f118ccb487/index_new/cn/character_ranks.json</x:v>
      </x:c>
    </x:row>
    <x:row r="347" ht="20" customHeight="1">
      <x:c r="A347" s="6" t="str">
        <x:v>130201</x:v>
      </x:c>
      <x:c r="B347" s="6" t="str">
        <x:v>1302</x:v>
      </x:c>
      <x:c r="C347" s="6" t="str">
        <x:v>银枝</x:v>
      </x:c>
      <x:c r="D347" s="6" t="n">
        <x:v>1</x:v>
      </x:c>
      <x:c r="E347" s="6" t="str">
        <x:v>审美王国的缺口</x:v>
      </x:c>
      <x:c r="F347" s="7" t="str">
        <x:v>每层【升格】额外使暴击伤害提高4%。</x:v>
      </x:c>
      <x:c r="G347" s="6" t="str">
        <x:v>[]</x:v>
      </x:c>
      <x:c r="H347" s="6" t="str">
        <x:v>技能等级自动；条件效果在条件增益填写</x:v>
      </x:c>
      <x:c r="I347" s="6" t="str">
        <x:v>https://raw.githubusercontent.com/Mar-7th/StarRailRes/dbe8cdfcfb0bf657b9fe1cf92d5537f118ccb487/index_new/cn/character_ranks.json</x:v>
      </x:c>
    </x:row>
    <x:row r="348" ht="20" customHeight="1">
      <x:c r="A348" s="6" t="str">
        <x:v>130202</x:v>
      </x:c>
      <x:c r="B348" s="6" t="str">
        <x:v>1302</x:v>
      </x:c>
      <x:c r="C348" s="6" t="str">
        <x:v>银枝</x:v>
      </x:c>
      <x:c r="D348" s="6" t="n">
        <x:v>2</x:v>
      </x:c>
      <x:c r="E348" s="6" t="str">
        <x:v>玛瑙石的谦卑</x:v>
      </x:c>
      <x:c r="F348" s="7" t="str">
        <x:v>施放终结技时，若敌方目标数量大于等于3个时，攻击力提高40%，持续1回合。</x:v>
      </x:c>
      <x:c r="G348" s="6" t="str">
        <x:v>[]</x:v>
      </x:c>
      <x:c r="H348" s="6" t="str">
        <x:v>技能等级自动；条件效果在条件增益填写</x:v>
      </x:c>
      <x:c r="I348" s="6" t="str">
        <x:v>https://raw.githubusercontent.com/Mar-7th/StarRailRes/dbe8cdfcfb0bf657b9fe1cf92d5537f118ccb487/index_new/cn/character_ranks.json</x:v>
      </x:c>
    </x:row>
    <x:row r="349" ht="20" customHeight="1">
      <x:c r="A349" s="6" t="str">
        <x:v>130203</x:v>
      </x:c>
      <x:c r="B349" s="6" t="str">
        <x:v>1302</x:v>
      </x:c>
      <x:c r="C349" s="6" t="str">
        <x:v>银枝</x:v>
      </x:c>
      <x:c r="D349" s="6" t="n">
        <x:v>3</x:v>
      </x:c>
      <x:c r="E349" s="6" t="str">
        <x:v>荆棘路的荣光</x:v>
      </x:c>
      <x:c r="F349" s="7" t="str">
        <x:v>战技等级+2，最多不超过15级；天赋等级+2，最多不超过15级。</x:v>
      </x:c>
      <x:c r="G349" s="6" t="str">
        <x:v>[{"id": "130202", "num": 2}, {"id": "130204", "num": 2}]</x:v>
      </x:c>
      <x:c r="H349" s="6" t="str">
        <x:v>技能等级自动；条件效果在条件增益填写</x:v>
      </x:c>
      <x:c r="I349" s="6" t="str">
        <x:v>https://raw.githubusercontent.com/Mar-7th/StarRailRes/dbe8cdfcfb0bf657b9fe1cf92d5537f118ccb487/index_new/cn/character_ranks.json</x:v>
      </x:c>
    </x:row>
    <x:row r="350" ht="20" customHeight="1">
      <x:c r="A350" s="6" t="str">
        <x:v>130204</x:v>
      </x:c>
      <x:c r="B350" s="6" t="str">
        <x:v>1302</x:v>
      </x:c>
      <x:c r="C350" s="6" t="str">
        <x:v>银枝</x:v>
      </x:c>
      <x:c r="D350" s="6" t="n">
        <x:v>4</x:v>
      </x:c>
      <x:c r="E350" s="6" t="str">
        <x:v>号角的奉献</x:v>
      </x:c>
      <x:c r="F350" s="7" t="str">
        <x:v>战斗开始时，获得2层【升格】，并使天赋的效果可叠加上限提高2层。</x:v>
      </x:c>
      <x:c r="G350" s="6" t="str">
        <x:v>[]</x:v>
      </x:c>
      <x:c r="H350" s="6" t="str">
        <x:v>技能等级自动；条件效果在条件增益填写</x:v>
      </x:c>
      <x:c r="I350" s="6" t="str">
        <x:v>https://raw.githubusercontent.com/Mar-7th/StarRailRes/dbe8cdfcfb0bf657b9fe1cf92d5537f118ccb487/index_new/cn/character_ranks.json</x:v>
      </x:c>
    </x:row>
    <x:row r="351" ht="20" customHeight="1">
      <x:c r="A351" s="6" t="str">
        <x:v>130205</x:v>
      </x:c>
      <x:c r="B351" s="6" t="str">
        <x:v>1302</x:v>
      </x:c>
      <x:c r="C351" s="6" t="str">
        <x:v>银枝</x:v>
      </x:c>
      <x:c r="D351" s="6" t="n">
        <x:v>5</x:v>
      </x:c>
      <x:c r="E351" s="6" t="str">
        <x:v>宇宙某处的雪</x:v>
      </x:c>
      <x:c r="F351" s="7" t="str">
        <x:v>终结技等级+2，最多不超过15级；普攻等级+1，最多不超过10级。</x:v>
      </x:c>
      <x:c r="G351" s="6" t="str">
        <x:v>[{"id": "130203", "num": 2}, {"id": "130201", "num": 1}, {"id": "130214", "num": 2}]</x:v>
      </x:c>
      <x:c r="H351" s="6" t="str">
        <x:v>技能等级自动；条件效果在条件增益填写</x:v>
      </x:c>
      <x:c r="I351" s="6" t="str">
        <x:v>https://raw.githubusercontent.com/Mar-7th/StarRailRes/dbe8cdfcfb0bf657b9fe1cf92d5537f118ccb487/index_new/cn/character_ranks.json</x:v>
      </x:c>
    </x:row>
    <x:row r="352" ht="20" customHeight="1">
      <x:c r="A352" s="6" t="str">
        <x:v>130206</x:v>
      </x:c>
      <x:c r="B352" s="6" t="str">
        <x:v>1302</x:v>
      </x:c>
      <x:c r="C352" s="6" t="str">
        <x:v>银枝</x:v>
      </x:c>
      <x:c r="D352" s="6" t="n">
        <x:v>6</x:v>
      </x:c>
      <x:c r="E352" s="6" t="str">
        <x:v>「你」的光芒</x:v>
      </x:c>
      <x:c r="F352" s="7" t="str">
        <x:v>施放终结技时，无视敌方目标30%的防御力。</x:v>
      </x:c>
      <x:c r="G352" s="6" t="str">
        <x:v>[]</x:v>
      </x:c>
      <x:c r="H352" s="6" t="str">
        <x:v>技能等级自动；条件效果在条件增益填写</x:v>
      </x:c>
      <x:c r="I352" s="6" t="str">
        <x:v>https://raw.githubusercontent.com/Mar-7th/StarRailRes/dbe8cdfcfb0bf657b9fe1cf92d5537f118ccb487/index_new/cn/character_ranks.json</x:v>
      </x:c>
    </x:row>
    <x:row r="353" ht="20" customHeight="1">
      <x:c r="A353" s="6" t="str">
        <x:v>130301</x:v>
      </x:c>
      <x:c r="B353" s="6" t="str">
        <x:v>1303</x:v>
      </x:c>
      <x:c r="C353" s="6" t="str">
        <x:v>阮•梅</x:v>
      </x:c>
      <x:c r="D353" s="6" t="n">
        <x:v>1</x:v>
      </x:c>
      <x:c r="E353" s="6" t="str">
        <x:v>神经仿绣图</x:v>
      </x:c>
      <x:c r="F353" s="7" t="str">
        <x:v>终结技展开结界期间，我方全体造成伤害时无视目标20%的防御力。</x:v>
      </x:c>
      <x:c r="G353" s="6" t="str">
        <x:v>[]</x:v>
      </x:c>
      <x:c r="H353" s="6" t="str">
        <x:v>技能等级自动；条件效果在条件增益填写</x:v>
      </x:c>
      <x:c r="I353" s="6" t="str">
        <x:v>https://raw.githubusercontent.com/Mar-7th/StarRailRes/dbe8cdfcfb0bf657b9fe1cf92d5537f118ccb487/index_new/cn/character_ranks.json</x:v>
      </x:c>
    </x:row>
    <x:row r="354" ht="20" customHeight="1">
      <x:c r="A354" s="6" t="str">
        <x:v>130302</x:v>
      </x:c>
      <x:c r="B354" s="6" t="str">
        <x:v>1303</x:v>
      </x:c>
      <x:c r="C354" s="6" t="str">
        <x:v>阮•梅</x:v>
      </x:c>
      <x:c r="D354" s="6" t="n">
        <x:v>2</x:v>
      </x:c>
      <x:c r="E354" s="6" t="str">
        <x:v>芦前漫步</x:v>
      </x:c>
      <x:c r="F354" s="7" t="str">
        <x:v>阮•梅在场时，我方全体对处于弱点击破状态的敌方目标造成伤害时，攻击力提高40%。</x:v>
      </x:c>
      <x:c r="G354" s="6" t="str">
        <x:v>[]</x:v>
      </x:c>
      <x:c r="H354" s="6" t="str">
        <x:v>技能等级自动；条件效果在条件增益填写</x:v>
      </x:c>
      <x:c r="I354" s="6" t="str">
        <x:v>https://raw.githubusercontent.com/Mar-7th/StarRailRes/dbe8cdfcfb0bf657b9fe1cf92d5537f118ccb487/index_new/cn/character_ranks.json</x:v>
      </x:c>
    </x:row>
    <x:row r="355" ht="20" customHeight="1">
      <x:c r="A355" s="6" t="str">
        <x:v>130303</x:v>
      </x:c>
      <x:c r="B355" s="6" t="str">
        <x:v>1303</x:v>
      </x:c>
      <x:c r="C355" s="6" t="str">
        <x:v>阮•梅</x:v>
      </x:c>
      <x:c r="D355" s="6" t="n">
        <x:v>3</x:v>
      </x:c>
      <x:c r="E355" s="6" t="str">
        <x:v>彩缎烟衫绿婆娑</x:v>
      </x:c>
      <x:c r="F355" s="7" t="str">
        <x:v>终结技等级+2，最多不超过15级；天赋等级+2，最多不超过15级。</x:v>
      </x:c>
      <x:c r="G355" s="6" t="str">
        <x:v>[{"id": "130303", "num": 2}, {"id": "130304", "num": 2}]</x:v>
      </x:c>
      <x:c r="H355" s="6" t="str">
        <x:v>技能等级自动；条件效果在条件增益填写</x:v>
      </x:c>
      <x:c r="I355" s="6" t="str">
        <x:v>https://raw.githubusercontent.com/Mar-7th/StarRailRes/dbe8cdfcfb0bf657b9fe1cf92d5537f118ccb487/index_new/cn/character_ranks.json</x:v>
      </x:c>
    </x:row>
    <x:row r="356" ht="20" customHeight="1">
      <x:c r="A356" s="6" t="str">
        <x:v>130304</x:v>
      </x:c>
      <x:c r="B356" s="6" t="str">
        <x:v>1303</x:v>
      </x:c>
      <x:c r="C356" s="6" t="str">
        <x:v>阮•梅</x:v>
      </x:c>
      <x:c r="D356" s="6" t="n">
        <x:v>4</x:v>
      </x:c>
      <x:c r="E356" s="6" t="str">
        <x:v>寻神铜镜前</x:v>
      </x:c>
      <x:c r="F356" s="7" t="str">
        <x:v>当敌方目标的弱点被击破时，阮•梅自身击破特攻提高100%，持续3回合。</x:v>
      </x:c>
      <x:c r="G356" s="6" t="str">
        <x:v>[]</x:v>
      </x:c>
      <x:c r="H356" s="6" t="str">
        <x:v>技能等级自动；条件效果在条件增益填写</x:v>
      </x:c>
      <x:c r="I356" s="6" t="str">
        <x:v>https://raw.githubusercontent.com/Mar-7th/StarRailRes/dbe8cdfcfb0bf657b9fe1cf92d5537f118ccb487/index_new/cn/character_ranks.json</x:v>
      </x:c>
    </x:row>
    <x:row r="357" ht="20" customHeight="1">
      <x:c r="A357" s="6" t="str">
        <x:v>130305</x:v>
      </x:c>
      <x:c r="B357" s="6" t="str">
        <x:v>1303</x:v>
      </x:c>
      <x:c r="C357" s="6" t="str">
        <x:v>阮•梅</x:v>
      </x:c>
      <x:c r="D357" s="6" t="n">
        <x:v>5</x:v>
      </x:c>
      <x:c r="E357" s="6" t="str">
        <x:v>手弄慵鬟玲珑钗</x:v>
      </x:c>
      <x:c r="F357" s="7" t="str">
        <x:v>战技等级+2，最多不超过15级；普攻等级+1，最多不超过10级。</x:v>
      </x:c>
      <x:c r="G357" s="6" t="str">
        <x:v>[{"id": "130302", "num": 2}, {"id": "130301", "num": 1}]</x:v>
      </x:c>
      <x:c r="H357" s="6" t="str">
        <x:v>技能等级自动；条件效果在条件增益填写</x:v>
      </x:c>
      <x:c r="I357" s="6" t="str">
        <x:v>https://raw.githubusercontent.com/Mar-7th/StarRailRes/dbe8cdfcfb0bf657b9fe1cf92d5537f118ccb487/index_new/cn/character_ranks.json</x:v>
      </x:c>
    </x:row>
    <x:row r="358" ht="20" customHeight="1">
      <x:c r="A358" s="6" t="str">
        <x:v>130306</x:v>
      </x:c>
      <x:c r="B358" s="6" t="str">
        <x:v>1303</x:v>
      </x:c>
      <x:c r="C358" s="6" t="str">
        <x:v>阮•梅</x:v>
      </x:c>
      <x:c r="D358" s="6" t="n">
        <x:v>6</x:v>
      </x:c>
      <x:c r="E358" s="6" t="str">
        <x:v>半脱纱巾落团扇</x:v>
      </x:c>
      <x:c r="F358" s="7" t="str">
        <x:v>终结技展开的结界持续时间延长1回合。天赋造成的击破伤害倍率额外提高200%。</x:v>
      </x:c>
      <x:c r="G358" s="6" t="str">
        <x:v>[]</x:v>
      </x:c>
      <x:c r="H358" s="6" t="str">
        <x:v>技能等级自动；条件效果在条件增益填写</x:v>
      </x:c>
      <x:c r="I358" s="6" t="str">
        <x:v>https://raw.githubusercontent.com/Mar-7th/StarRailRes/dbe8cdfcfb0bf657b9fe1cf92d5537f118ccb487/index_new/cn/character_ranks.json</x:v>
      </x:c>
    </x:row>
    <x:row r="359" ht="38" customHeight="1">
      <x:c r="A359" s="6" t="str">
        <x:v>130401</x:v>
      </x:c>
      <x:c r="B359" s="6" t="str">
        <x:v>1304</x:v>
      </x:c>
      <x:c r="C359" s="6" t="str">
        <x:v>砂金</x:v>
      </x:c>
      <x:c r="D359" s="6" t="n">
        <x:v>1</x:v>
      </x:c>
      <x:c r="E359" s="6" t="str">
        <x:v>囚徒博弈</x:v>
      </x:c>
      <x:c r="F359" s="7" t="str">
        <x:v>持有【坚垣筹码】的我方目标暴击伤害提高20%。施放终结技后，为我方全体提供护盾【坚垣筹码】，护盾量等同于战技提供的护盾量的100%，持续3回合。</x:v>
      </x:c>
      <x:c r="G359" s="6" t="str">
        <x:v>[]</x:v>
      </x:c>
      <x:c r="H359" s="6" t="str">
        <x:v>技能等级自动；条件效果在条件增益填写</x:v>
      </x:c>
      <x:c r="I359" s="6" t="str">
        <x:v>https://raw.githubusercontent.com/Mar-7th/StarRailRes/dbe8cdfcfb0bf657b9fe1cf92d5537f118ccb487/index_new/cn/character_ranks.json</x:v>
      </x:c>
    </x:row>
    <x:row r="360" ht="20" customHeight="1">
      <x:c r="A360" s="6" t="str">
        <x:v>130402</x:v>
      </x:c>
      <x:c r="B360" s="6" t="str">
        <x:v>1304</x:v>
      </x:c>
      <x:c r="C360" s="6" t="str">
        <x:v>砂金</x:v>
      </x:c>
      <x:c r="D360" s="6" t="n">
        <x:v>2</x:v>
      </x:c>
      <x:c r="E360" s="6" t="str">
        <x:v>有限理性</x:v>
      </x:c>
      <x:c r="F360" s="7" t="str">
        <x:v>施放普攻时使目标的全属性抗性降低12%，持续3回合。</x:v>
      </x:c>
      <x:c r="G360" s="6" t="str">
        <x:v>[]</x:v>
      </x:c>
      <x:c r="H360" s="6" t="str">
        <x:v>技能等级自动；条件效果在条件增益填写</x:v>
      </x:c>
      <x:c r="I360" s="6" t="str">
        <x:v>https://raw.githubusercontent.com/Mar-7th/StarRailRes/dbe8cdfcfb0bf657b9fe1cf92d5537f118ccb487/index_new/cn/character_ranks.json</x:v>
      </x:c>
    </x:row>
    <x:row r="361" ht="20" customHeight="1">
      <x:c r="A361" s="6" t="str">
        <x:v>130403</x:v>
      </x:c>
      <x:c r="B361" s="6" t="str">
        <x:v>1304</x:v>
      </x:c>
      <x:c r="C361" s="6" t="str">
        <x:v>砂金</x:v>
      </x:c>
      <x:c r="D361" s="6" t="n">
        <x:v>3</x:v>
      </x:c>
      <x:c r="E361" s="6" t="str">
        <x:v>最高倍率</x:v>
      </x:c>
      <x:c r="F361" s="7" t="str">
        <x:v>终结技等级+2，最多不超过15级；普攻等级+1，最多不超过10级。</x:v>
      </x:c>
      <x:c r="G361" s="6" t="str">
        <x:v>[{"id": "130403", "num": 2}, {"id": "130401", "num": 1}]</x:v>
      </x:c>
      <x:c r="H361" s="6" t="str">
        <x:v>技能等级自动；条件效果在条件增益填写</x:v>
      </x:c>
      <x:c r="I361" s="6" t="str">
        <x:v>https://raw.githubusercontent.com/Mar-7th/StarRailRes/dbe8cdfcfb0bf657b9fe1cf92d5537f118ccb487/index_new/cn/character_ranks.json</x:v>
      </x:c>
    </x:row>
    <x:row r="362" ht="38" customHeight="1">
      <x:c r="A362" s="6" t="str">
        <x:v>130404</x:v>
      </x:c>
      <x:c r="B362" s="6" t="str">
        <x:v>1304</x:v>
      </x:c>
      <x:c r="C362" s="6" t="str">
        <x:v>砂金</x:v>
      </x:c>
      <x:c r="D362" s="6" t="n">
        <x:v>4</x:v>
      </x:c>
      <x:c r="E362" s="6" t="str">
        <x:v>意外绞刑</x:v>
      </x:c>
      <x:c r="F362" s="7" t="str">
        <x:v>触发天赋的追加攻击时，会先使砂金防御力提高40%，持续2回合，并使天赋的追加攻击额外增加3段攻击段数。</x:v>
      </x:c>
      <x:c r="G362" s="6" t="str">
        <x:v>[]</x:v>
      </x:c>
      <x:c r="H362" s="6" t="str">
        <x:v>技能等级自动；条件效果在条件增益填写</x:v>
      </x:c>
      <x:c r="I362" s="6" t="str">
        <x:v>https://raw.githubusercontent.com/Mar-7th/StarRailRes/dbe8cdfcfb0bf657b9fe1cf92d5537f118ccb487/index_new/cn/character_ranks.json</x:v>
      </x:c>
    </x:row>
    <x:row r="363" ht="20" customHeight="1">
      <x:c r="A363" s="6" t="str">
        <x:v>130405</x:v>
      </x:c>
      <x:c r="B363" s="6" t="str">
        <x:v>1304</x:v>
      </x:c>
      <x:c r="C363" s="6" t="str">
        <x:v>砂金</x:v>
      </x:c>
      <x:c r="D363" s="6" t="n">
        <x:v>5</x:v>
      </x:c>
      <x:c r="E363" s="6" t="str">
        <x:v>模糊厌恶</x:v>
      </x:c>
      <x:c r="F363" s="7" t="str">
        <x:v>战技等级+2，最多不超过15级；天赋等级+2，最多不超过15级。</x:v>
      </x:c>
      <x:c r="G363" s="6" t="str">
        <x:v>[{"id": "130402", "num": 2}, {"id": "130404", "num": 2}]</x:v>
      </x:c>
      <x:c r="H363" s="6" t="str">
        <x:v>技能等级自动；条件效果在条件增益填写</x:v>
      </x:c>
      <x:c r="I363" s="6" t="str">
        <x:v>https://raw.githubusercontent.com/Mar-7th/StarRailRes/dbe8cdfcfb0bf657b9fe1cf92d5537f118ccb487/index_new/cn/character_ranks.json</x:v>
      </x:c>
    </x:row>
    <x:row r="364" ht="20" customHeight="1">
      <x:c r="A364" s="6" t="str">
        <x:v>130406</x:v>
      </x:c>
      <x:c r="B364" s="6" t="str">
        <x:v>1304</x:v>
      </x:c>
      <x:c r="C364" s="6" t="str">
        <x:v>砂金</x:v>
      </x:c>
      <x:c r="D364" s="6" t="n">
        <x:v>6</x:v>
      </x:c>
      <x:c r="E364" s="6" t="str">
        <x:v>猎鹿游戏</x:v>
      </x:c>
      <x:c r="F364" s="7" t="str">
        <x:v>每有1个队友持有护盾，砂金造成的伤害提高50%，最高不超过150%。</x:v>
      </x:c>
      <x:c r="G364" s="6" t="str">
        <x:v>[]</x:v>
      </x:c>
      <x:c r="H364" s="6" t="str">
        <x:v>技能等级自动；条件效果在条件增益填写</x:v>
      </x:c>
      <x:c r="I364" s="6" t="str">
        <x:v>https://raw.githubusercontent.com/Mar-7th/StarRailRes/dbe8cdfcfb0bf657b9fe1cf92d5537f118ccb487/index_new/cn/character_ranks.json</x:v>
      </x:c>
    </x:row>
    <x:row r="365" ht="38" customHeight="1">
      <x:c r="A365" s="6" t="str">
        <x:v>130501</x:v>
      </x:c>
      <x:c r="B365" s="6" t="str">
        <x:v>1305</x:v>
      </x:c>
      <x:c r="C365" s="6" t="str">
        <x:v>真理医生</x:v>
      </x:c>
      <x:c r="D365" s="6" t="n">
        <x:v>1</x:v>
      </x:c>
      <x:c r="E365" s="6" t="str">
        <x:v>倨傲生祸患</x:v>
      </x:c>
      <x:c r="F365" s="7" t="str">
        <x:v>行迹【归纳】的叠加层数上限提高4层。战斗开始时，立即获得4层【归纳】。需要先解锁行迹【归纳】。</x:v>
      </x:c>
      <x:c r="G365" s="6" t="str">
        <x:v>[]</x:v>
      </x:c>
      <x:c r="H365" s="6" t="str">
        <x:v>技能等级自动；条件效果在条件增益填写</x:v>
      </x:c>
      <x:c r="I365" s="6" t="str">
        <x:v>https://raw.githubusercontent.com/Mar-7th/StarRailRes/dbe8cdfcfb0bf657b9fe1cf92d5537f118ccb487/index_new/cn/character_ranks.json</x:v>
      </x:c>
    </x:row>
    <x:row r="366" ht="38" customHeight="1">
      <x:c r="A366" s="6" t="str">
        <x:v>130502</x:v>
      </x:c>
      <x:c r="B366" s="6" t="str">
        <x:v>1305</x:v>
      </x:c>
      <x:c r="C366" s="6" t="str">
        <x:v>真理医生</x:v>
      </x:c>
      <x:c r="D366" s="6" t="n">
        <x:v>2</x:v>
      </x:c>
      <x:c r="E366" s="6" t="str">
        <x:v>显微而阐幽</x:v>
      </x:c>
      <x:c r="F366" s="7" t="str">
        <x:v>天赋的追加攻击击中目标时，目标每有1个负面效果，则额外造成等同于真理医生20%攻击力的虚数属性附加伤害。该效果在每次追加攻击中最多触发4次。</x:v>
      </x:c>
      <x:c r="G366" s="6" t="str">
        <x:v>[]</x:v>
      </x:c>
      <x:c r="H366" s="6" t="str">
        <x:v>技能等级自动；条件效果在条件增益填写</x:v>
      </x:c>
      <x:c r="I366" s="6" t="str">
        <x:v>https://raw.githubusercontent.com/Mar-7th/StarRailRes/dbe8cdfcfb0bf657b9fe1cf92d5537f118ccb487/index_new/cn/character_ranks.json</x:v>
      </x:c>
    </x:row>
    <x:row r="367" ht="20" customHeight="1">
      <x:c r="A367" s="6" t="str">
        <x:v>130503</x:v>
      </x:c>
      <x:c r="B367" s="6" t="str">
        <x:v>1305</x:v>
      </x:c>
      <x:c r="C367" s="6" t="str">
        <x:v>真理医生</x:v>
      </x:c>
      <x:c r="D367" s="6" t="n">
        <x:v>3</x:v>
      </x:c>
      <x:c r="E367" s="6" t="str">
        <x:v>认识你自己</x:v>
      </x:c>
      <x:c r="F367" s="7" t="str">
        <x:v>终结技等级+2，最多不超过15级；普攻等级+1，最多不超过10级。</x:v>
      </x:c>
      <x:c r="G367" s="6" t="str">
        <x:v>[{"id": "130503", "num": 2}, {"id": "130501", "num": 1}]</x:v>
      </x:c>
      <x:c r="H367" s="6" t="str">
        <x:v>技能等级自动；条件效果在条件增益填写</x:v>
      </x:c>
      <x:c r="I367" s="6" t="str">
        <x:v>https://raw.githubusercontent.com/Mar-7th/StarRailRes/dbe8cdfcfb0bf657b9fe1cf92d5537f118ccb487/index_new/cn/character_ranks.json</x:v>
      </x:c>
    </x:row>
    <x:row r="368" ht="20" customHeight="1">
      <x:c r="A368" s="6" t="str">
        <x:v>130504</x:v>
      </x:c>
      <x:c r="B368" s="6" t="str">
        <x:v>1305</x:v>
      </x:c>
      <x:c r="C368" s="6" t="str">
        <x:v>真理医生</x:v>
      </x:c>
      <x:c r="D368" s="6" t="n">
        <x:v>4</x:v>
      </x:c>
      <x:c r="E368" s="6" t="str">
        <x:v>盲目造痴愚</x:v>
      </x:c>
      <x:c r="F368" s="7" t="str">
        <x:v>触发天赋时，真理医生额外恢复15点能量。</x:v>
      </x:c>
      <x:c r="G368" s="6" t="str">
        <x:v>[]</x:v>
      </x:c>
      <x:c r="H368" s="6" t="str">
        <x:v>技能等级自动；条件效果在条件增益填写</x:v>
      </x:c>
      <x:c r="I368" s="6" t="str">
        <x:v>https://raw.githubusercontent.com/Mar-7th/StarRailRes/dbe8cdfcfb0bf657b9fe1cf92d5537f118ccb487/index_new/cn/character_ranks.json</x:v>
      </x:c>
    </x:row>
    <x:row r="369" ht="20" customHeight="1">
      <x:c r="A369" s="6" t="str">
        <x:v>130505</x:v>
      </x:c>
      <x:c r="B369" s="6" t="str">
        <x:v>1305</x:v>
      </x:c>
      <x:c r="C369" s="6" t="str">
        <x:v>真理医生</x:v>
      </x:c>
      <x:c r="D369" s="6" t="n">
        <x:v>5</x:v>
      </x:c>
      <x:c r="E369" s="6" t="str">
        <x:v>海阔舟无楫</x:v>
      </x:c>
      <x:c r="F369" s="7" t="str">
        <x:v>战技等级+2，最多不超过15级；天赋等级+2，最多不超过15级。</x:v>
      </x:c>
      <x:c r="G369" s="6" t="str">
        <x:v>[{"id": "130502", "num": 2}, {"id": "130504", "num": 2}]</x:v>
      </x:c>
      <x:c r="H369" s="6" t="str">
        <x:v>技能等级自动；条件效果在条件增益填写</x:v>
      </x:c>
      <x:c r="I369" s="6" t="str">
        <x:v>https://raw.githubusercontent.com/Mar-7th/StarRailRes/dbe8cdfcfb0bf657b9fe1cf92d5537f118ccb487/index_new/cn/character_ranks.json</x:v>
      </x:c>
    </x:row>
    <x:row r="370" ht="20" customHeight="1">
      <x:c r="A370" s="6" t="str">
        <x:v>130506</x:v>
      </x:c>
      <x:c r="B370" s="6" t="str">
        <x:v>1305</x:v>
      </x:c>
      <x:c r="C370" s="6" t="str">
        <x:v>真理医生</x:v>
      </x:c>
      <x:c r="D370" s="6" t="n">
        <x:v>6</x:v>
      </x:c>
      <x:c r="E370" s="6" t="str">
        <x:v>永恒唯真理</x:v>
      </x:c>
      <x:c r="F370" s="7" t="str">
        <x:v>【智者的短见】的触发效果额外增加1次，天赋的追加攻击造成的伤害提高50%。</x:v>
      </x:c>
      <x:c r="G370" s="6" t="str">
        <x:v>[]</x:v>
      </x:c>
      <x:c r="H370" s="6" t="str">
        <x:v>技能等级自动；条件效果在条件增益填写</x:v>
      </x:c>
      <x:c r="I370" s="6" t="str">
        <x:v>https://raw.githubusercontent.com/Mar-7th/StarRailRes/dbe8cdfcfb0bf657b9fe1cf92d5537f118ccb487/index_new/cn/character_ranks.json</x:v>
      </x:c>
    </x:row>
    <x:row r="371" ht="20" customHeight="1">
      <x:c r="A371" s="6" t="str">
        <x:v>130601</x:v>
      </x:c>
      <x:c r="B371" s="6" t="str">
        <x:v>1306</x:v>
      </x:c>
      <x:c r="C371" s="6" t="str">
        <x:v>花火</x:v>
      </x:c>
      <x:c r="D371" s="6" t="n">
        <x:v>1</x:v>
      </x:c>
      <x:c r="E371" s="6" t="str">
        <x:v>悬置怀疑</x:v>
      </x:c>
      <x:c r="F371" s="7" t="str">
        <x:v>终结技施加的【谜诡】的持续时间额外增加1回合，持有【谜诡】的我方目标攻击力提高40%。</x:v>
      </x:c>
      <x:c r="G371" s="6" t="str">
        <x:v>[]</x:v>
      </x:c>
      <x:c r="H371" s="6" t="str">
        <x:v>技能等级自动；条件效果在条件增益填写</x:v>
      </x:c>
      <x:c r="I371" s="6" t="str">
        <x:v>https://raw.githubusercontent.com/Mar-7th/StarRailRes/dbe8cdfcfb0bf657b9fe1cf92d5537f118ccb487/index_new/cn/character_ranks.json</x:v>
      </x:c>
    </x:row>
    <x:row r="372" ht="20" customHeight="1">
      <x:c r="A372" s="6" t="str">
        <x:v>130602</x:v>
      </x:c>
      <x:c r="B372" s="6" t="str">
        <x:v>1306</x:v>
      </x:c>
      <x:c r="C372" s="6" t="str">
        <x:v>花火</x:v>
      </x:c>
      <x:c r="D372" s="6" t="n">
        <x:v>2</x:v>
      </x:c>
      <x:c r="E372" s="6" t="str">
        <x:v>虚构无端</x:v>
      </x:c>
      <x:c r="F372" s="7" t="str">
        <x:v>天赋每层效果额外使我方目标造成伤害时无视目标8%的防御力。</x:v>
      </x:c>
      <x:c r="G372" s="6" t="str">
        <x:v>[]</x:v>
      </x:c>
      <x:c r="H372" s="6" t="str">
        <x:v>技能等级自动；条件效果在条件增益填写</x:v>
      </x:c>
      <x:c r="I372" s="6" t="str">
        <x:v>https://raw.githubusercontent.com/Mar-7th/StarRailRes/dbe8cdfcfb0bf657b9fe1cf92d5537f118ccb487/index_new/cn/character_ranks.json</x:v>
      </x:c>
    </x:row>
    <x:row r="373" ht="20" customHeight="1">
      <x:c r="A373" s="6" t="str">
        <x:v>130603</x:v>
      </x:c>
      <x:c r="B373" s="6" t="str">
        <x:v>1306</x:v>
      </x:c>
      <x:c r="C373" s="6" t="str">
        <x:v>花火</x:v>
      </x:c>
      <x:c r="D373" s="6" t="n">
        <x:v>3</x:v>
      </x:c>
      <x:c r="E373" s="6" t="str">
        <x:v>梦幻泡影</x:v>
      </x:c>
      <x:c r="F373" s="7" t="str">
        <x:v>战技等级+2，最多不超过15级；普攻等级+1，最多不超过10级。</x:v>
      </x:c>
      <x:c r="G373" s="6" t="str">
        <x:v>[{"id": "130602", "num": 2}, {"id": "130601", "num": 1}]</x:v>
      </x:c>
      <x:c r="H373" s="6" t="str">
        <x:v>技能等级自动；条件效果在条件增益填写</x:v>
      </x:c>
      <x:c r="I373" s="6" t="str">
        <x:v>https://raw.githubusercontent.com/Mar-7th/StarRailRes/dbe8cdfcfb0bf657b9fe1cf92d5537f118ccb487/index_new/cn/character_ranks.json</x:v>
      </x:c>
    </x:row>
    <x:row r="374" ht="20" customHeight="1">
      <x:c r="A374" s="6" t="str">
        <x:v>130604</x:v>
      </x:c>
      <x:c r="B374" s="6" t="str">
        <x:v>1306</x:v>
      </x:c>
      <x:c r="C374" s="6" t="str">
        <x:v>花火</x:v>
      </x:c>
      <x:c r="D374" s="6" t="n">
        <x:v>4</x:v>
      </x:c>
      <x:c r="E374" s="6" t="str">
        <x:v>游戏人间</x:v>
      </x:c>
      <x:c r="F374" s="7" t="str">
        <x:v>终结技可以额外恢复1点战技点，天赋的战技点上限增加效果额外增加1点。</x:v>
      </x:c>
      <x:c r="G374" s="6" t="str">
        <x:v>[]</x:v>
      </x:c>
      <x:c r="H374" s="6" t="str">
        <x:v>技能等级自动；条件效果在条件增益填写</x:v>
      </x:c>
      <x:c r="I374" s="6" t="str">
        <x:v>https://raw.githubusercontent.com/Mar-7th/StarRailRes/dbe8cdfcfb0bf657b9fe1cf92d5537f118ccb487/index_new/cn/character_ranks.json</x:v>
      </x:c>
    </x:row>
    <x:row r="375" ht="20" customHeight="1">
      <x:c r="A375" s="6" t="str">
        <x:v>130605</x:v>
      </x:c>
      <x:c r="B375" s="6" t="str">
        <x:v>1306</x:v>
      </x:c>
      <x:c r="C375" s="6" t="str">
        <x:v>花火</x:v>
      </x:c>
      <x:c r="D375" s="6" t="n">
        <x:v>5</x:v>
      </x:c>
      <x:c r="E375" s="6" t="str">
        <x:v>双面真相</x:v>
      </x:c>
      <x:c r="F375" s="7" t="str">
        <x:v>终结技等级+2，最多不超过15级；天赋等级+2，最多不超过15级。</x:v>
      </x:c>
      <x:c r="G375" s="6" t="str">
        <x:v>[{"id": "130603", "num": 2}, {"id": "130604", "num": 2}]</x:v>
      </x:c>
      <x:c r="H375" s="6" t="str">
        <x:v>技能等级自动；条件效果在条件增益填写</x:v>
      </x:c>
      <x:c r="I375" s="6" t="str">
        <x:v>https://raw.githubusercontent.com/Mar-7th/StarRailRes/dbe8cdfcfb0bf657b9fe1cf92d5537f118ccb487/index_new/cn/character_ranks.json</x:v>
      </x:c>
    </x:row>
    <x:row r="376" ht="53" customHeight="1">
      <x:c r="A376" s="6" t="str">
        <x:v>130606</x:v>
      </x:c>
      <x:c r="B376" s="6" t="str">
        <x:v>1306</x:v>
      </x:c>
      <x:c r="C376" s="6" t="str">
        <x:v>花火</x:v>
      </x:c>
      <x:c r="D376" s="6" t="n">
        <x:v>6</x:v>
      </x:c>
      <x:c r="E376" s="6" t="str">
        <x:v>多重解答</x:v>
      </x:c>
      <x:c r="F376" s="7" t="str">
        <x:v>战技的暴击伤害提高效果额外提高，提高数值等同于花火暴击伤害的30%，花火施放战技时，使战技的暴击伤害提高效果对持有【谜诡】的队友都会生效，花火施放终结技时，若我方单体中有目标持有战技的暴击伤害提高效果，使该效果扩散至持有【谜诡】的队友。</x:v>
      </x:c>
      <x:c r="G376" s="6" t="str">
        <x:v>[]</x:v>
      </x:c>
      <x:c r="H376" s="6" t="str">
        <x:v>技能等级自动；条件效果在条件增益填写</x:v>
      </x:c>
      <x:c r="I376" s="6" t="str">
        <x:v>https://raw.githubusercontent.com/Mar-7th/StarRailRes/dbe8cdfcfb0bf657b9fe1cf92d5537f118ccb487/index_new/cn/character_ranks.json</x:v>
      </x:c>
    </x:row>
    <x:row r="377" ht="38" customHeight="1">
      <x:c r="A377" s="6" t="str">
        <x:v>130701</x:v>
      </x:c>
      <x:c r="B377" s="6" t="str">
        <x:v>1307</x:v>
      </x:c>
      <x:c r="C377" s="6" t="str">
        <x:v>黑天鹅</x:v>
      </x:c>
      <x:c r="D377" s="6" t="n">
        <x:v>1</x:v>
      </x:c>
      <x:c r="E377" s="6" t="str">
        <x:v>三磅石，七阶柱</x:v>
      </x:c>
      <x:c r="F377" s="7" t="str">
        <x:v>当黑天鹅处于可战斗状态时，处于风化、裂伤、灼烧、触电状态下的敌方目标对应的风、物理、火、雷属性抗性分别降低25%。</x:v>
      </x:c>
      <x:c r="G377" s="6" t="str">
        <x:v>[]</x:v>
      </x:c>
      <x:c r="H377" s="6" t="str">
        <x:v>技能等级自动；条件效果在条件增益填写</x:v>
      </x:c>
      <x:c r="I377" s="6" t="str">
        <x:v>https://raw.githubusercontent.com/Mar-7th/StarRailRes/dbe8cdfcfb0bf657b9fe1cf92d5537f118ccb487/index_new/cn/character_ranks.json</x:v>
      </x:c>
    </x:row>
    <x:row r="378" ht="20" customHeight="1">
      <x:c r="A378" s="6" t="str">
        <x:v>130702</x:v>
      </x:c>
      <x:c r="B378" s="6" t="str">
        <x:v>1307</x:v>
      </x:c>
      <x:c r="C378" s="6" t="str">
        <x:v>黑天鹅</x:v>
      </x:c>
      <x:c r="D378" s="6" t="n">
        <x:v>2</x:v>
      </x:c>
      <x:c r="E378" s="6" t="str">
        <x:v>羔羊，请勿为我恸哭</x:v>
      </x:c>
      <x:c r="F378" s="7" t="str">
        <x:v>【奥迹】状态下的敌方目标被消灭时，有100%的基础概率使相邻目标陷入6层【奥迹】。</x:v>
      </x:c>
      <x:c r="G378" s="6" t="str">
        <x:v>[]</x:v>
      </x:c>
      <x:c r="H378" s="6" t="str">
        <x:v>技能等级自动；条件效果在条件增益填写</x:v>
      </x:c>
      <x:c r="I378" s="6" t="str">
        <x:v>https://raw.githubusercontent.com/Mar-7th/StarRailRes/dbe8cdfcfb0bf657b9fe1cf92d5537f118ccb487/index_new/cn/character_ranks.json</x:v>
      </x:c>
    </x:row>
    <x:row r="379" ht="20" customHeight="1">
      <x:c r="A379" s="6" t="str">
        <x:v>130703</x:v>
      </x:c>
      <x:c r="B379" s="6" t="str">
        <x:v>1307</x:v>
      </x:c>
      <x:c r="C379" s="6" t="str">
        <x:v>黑天鹅</x:v>
      </x:c>
      <x:c r="D379" s="6" t="n">
        <x:v>3</x:v>
      </x:c>
      <x:c r="E379" s="6" t="str">
        <x:v>上界如此，下界亦然</x:v>
      </x:c>
      <x:c r="F379" s="7" t="str">
        <x:v>战技等级+2，最多不超过15级；天赋等级+2，最多不超过15级。</x:v>
      </x:c>
      <x:c r="G379" s="6" t="str">
        <x:v>[{"id": "130702", "num": 2}, {"id": "130704", "num": 2}]</x:v>
      </x:c>
      <x:c r="H379" s="6" t="str">
        <x:v>技能等级自动；条件效果在条件增益填写</x:v>
      </x:c>
      <x:c r="I379" s="6" t="str">
        <x:v>https://raw.githubusercontent.com/Mar-7th/StarRailRes/dbe8cdfcfb0bf657b9fe1cf92d5537f118ccb487/index_new/cn/character_ranks.json</x:v>
      </x:c>
    </x:row>
    <x:row r="380" ht="38" customHeight="1">
      <x:c r="A380" s="6" t="str">
        <x:v>130704</x:v>
      </x:c>
      <x:c r="B380" s="6" t="str">
        <x:v>1307</x:v>
      </x:c>
      <x:c r="C380" s="6" t="str">
        <x:v>黑天鹅</x:v>
      </x:c>
      <x:c r="D380" s="6" t="n">
        <x:v>4</x:v>
      </x:c>
      <x:c r="E380" s="6" t="str">
        <x:v>泪水，亦是礼物</x:v>
      </x:c>
      <x:c r="F380" s="7" t="str">
        <x:v>【揭露】状态下，敌方目标效果抵抗降低10%，且每回合开始时或被消灭时使黑天鹅恢复8点能量。能量恢复效果在【揭露】状态持续时间内最多触发1次，再次陷入【揭露】状态会刷新触发次数。</x:v>
      </x:c>
      <x:c r="G380" s="6" t="str">
        <x:v>[]</x:v>
      </x:c>
      <x:c r="H380" s="6" t="str">
        <x:v>技能等级自动；条件效果在条件增益填写</x:v>
      </x:c>
      <x:c r="I380" s="6" t="str">
        <x:v>https://raw.githubusercontent.com/Mar-7th/StarRailRes/dbe8cdfcfb0bf657b9fe1cf92d5537f118ccb487/index_new/cn/character_ranks.json</x:v>
      </x:c>
    </x:row>
    <x:row r="381" ht="20" customHeight="1">
      <x:c r="A381" s="6" t="str">
        <x:v>130705</x:v>
      </x:c>
      <x:c r="B381" s="6" t="str">
        <x:v>1307</x:v>
      </x:c>
      <x:c r="C381" s="6" t="str">
        <x:v>黑天鹅</x:v>
      </x:c>
      <x:c r="D381" s="6" t="n">
        <x:v>5</x:v>
      </x:c>
      <x:c r="E381" s="6" t="str">
        <x:v>候鸟之路</x:v>
      </x:c>
      <x:c r="F381" s="7" t="str">
        <x:v>终结技等级+2，最多不超过15级；普攻等级+1，最多不超过10级。</x:v>
      </x:c>
      <x:c r="G381" s="6" t="str">
        <x:v>[{"id": "130703", "num": 2}, {"id": "130701", "num": 1}]</x:v>
      </x:c>
      <x:c r="H381" s="6" t="str">
        <x:v>技能等级自动；条件效果在条件增益填写</x:v>
      </x:c>
      <x:c r="I381" s="6" t="str">
        <x:v>https://raw.githubusercontent.com/Mar-7th/StarRailRes/dbe8cdfcfb0bf657b9fe1cf92d5537f118ccb487/index_new/cn/character_ranks.json</x:v>
      </x:c>
    </x:row>
    <x:row r="382" ht="53" customHeight="1">
      <x:c r="A382" s="6" t="str">
        <x:v>130706</x:v>
      </x:c>
      <x:c r="B382" s="6" t="str">
        <x:v>1307</x:v>
      </x:c>
      <x:c r="C382" s="6" t="str">
        <x:v>黑天鹅</x:v>
      </x:c>
      <x:c r="D382" s="6" t="n">
        <x:v>6</x:v>
      </x:c>
      <x:c r="E382" s="6" t="str">
        <x:v>万神皆善，苦役者未知</x:v>
      </x:c>
      <x:c r="F382" s="7" t="str">
        <x:v>当敌方目标受到黑天鹅的队友的攻击时，黑天鹅有65%的基础概率使目标陷入1层【奥迹】。
每当黑天鹅使敌方目标陷入【奥迹】时，有50%的固定概率使本次叠加的【奥迹】层数额外提高1层。</x:v>
      </x:c>
      <x:c r="G382" s="6" t="str">
        <x:v>[]</x:v>
      </x:c>
      <x:c r="H382" s="6" t="str">
        <x:v>技能等级自动；条件效果在条件增益填写</x:v>
      </x:c>
      <x:c r="I382" s="6" t="str">
        <x:v>https://raw.githubusercontent.com/Mar-7th/StarRailRes/dbe8cdfcfb0bf657b9fe1cf92d5537f118ccb487/index_new/cn/character_ranks.json</x:v>
      </x:c>
    </x:row>
    <x:row r="383" ht="20" customHeight="1">
      <x:c r="A383" s="6" t="str">
        <x:v>130801</x:v>
      </x:c>
      <x:c r="B383" s="6" t="str">
        <x:v>1308</x:v>
      </x:c>
      <x:c r="C383" s="6" t="str">
        <x:v>黄泉</x:v>
      </x:c>
      <x:c r="D383" s="6" t="n">
        <x:v>1</x:v>
      </x:c>
      <x:c r="E383" s="6" t="str">
        <x:v>高天寥落真言始</x:v>
      </x:c>
      <x:c r="F383" s="7" t="str">
        <x:v>对处于负面效果的敌方目标造成伤害时暴击率提高18%。</x:v>
      </x:c>
      <x:c r="G383" s="6" t="str">
        <x:v>[]</x:v>
      </x:c>
      <x:c r="H383" s="6" t="str">
        <x:v>技能等级自动；条件效果在条件增益填写</x:v>
      </x:c>
      <x:c r="I383" s="6" t="str">
        <x:v>https://raw.githubusercontent.com/Mar-7th/StarRailRes/dbe8cdfcfb0bf657b9fe1cf92d5537f118ccb487/index_new/cn/character_ranks.json</x:v>
      </x:c>
    </x:row>
    <x:row r="384" ht="38" customHeight="1">
      <x:c r="A384" s="6" t="str">
        <x:v>130802</x:v>
      </x:c>
      <x:c r="B384" s="6" t="str">
        <x:v>1308</x:v>
      </x:c>
      <x:c r="C384" s="6" t="str">
        <x:v>黄泉</x:v>
      </x:c>
      <x:c r="D384" s="6" t="n">
        <x:v>2</x:v>
      </x:c>
      <x:c r="E384" s="6" t="str">
        <x:v>霆鼓俱寂，瑟风亦止</x:v>
      </x:c>
      <x:c r="F384" s="7" t="str">
        <x:v>行迹【奈落】最高数值所需求「虚无」命途角色的数量减少1名，自身回合开始时获得1点【残梦】，同时为【集真赤】最多的敌方附上1层【集真赤】。</x:v>
      </x:c>
      <x:c r="G384" s="6" t="str">
        <x:v>[]</x:v>
      </x:c>
      <x:c r="H384" s="6" t="str">
        <x:v>技能等级自动；条件效果在条件增益填写</x:v>
      </x:c>
      <x:c r="I384" s="6" t="str">
        <x:v>https://raw.githubusercontent.com/Mar-7th/StarRailRes/dbe8cdfcfb0bf657b9fe1cf92d5537f118ccb487/index_new/cn/character_ranks.json</x:v>
      </x:c>
    </x:row>
    <x:row r="385" ht="20" customHeight="1">
      <x:c r="A385" s="6" t="str">
        <x:v>130803</x:v>
      </x:c>
      <x:c r="B385" s="6" t="str">
        <x:v>1308</x:v>
      </x:c>
      <x:c r="C385" s="6" t="str">
        <x:v>黄泉</x:v>
      </x:c>
      <x:c r="D385" s="6" t="n">
        <x:v>3</x:v>
      </x:c>
      <x:c r="E385" s="6" t="str">
        <x:v>寒肃惊永蛰</x:v>
      </x:c>
      <x:c r="F385" s="7" t="str">
        <x:v>终结技等级+2，最多不超过15级；普攻等级+1，最多不超过10级。</x:v>
      </x:c>
      <x:c r="G385" s="6" t="str">
        <x:v>[{"id": "130803", "num": 2}, {"id": "130801", "num": 1}, {"id": "130814", "num": 2}, {"id": "130815", "num": 2}, {"id": "130816", "num": 2}, {"id": "130817", "num": 2}]</x:v>
      </x:c>
      <x:c r="H385" s="6" t="str">
        <x:v>技能等级自动；条件效果在条件增益填写</x:v>
      </x:c>
      <x:c r="I385" s="6" t="str">
        <x:v>https://raw.githubusercontent.com/Mar-7th/StarRailRes/dbe8cdfcfb0bf657b9fe1cf92d5537f118ccb487/index_new/cn/character_ranks.json</x:v>
      </x:c>
    </x:row>
    <x:row r="386" ht="20" customHeight="1">
      <x:c r="A386" s="6" t="str">
        <x:v>130804</x:v>
      </x:c>
      <x:c r="B386" s="6" t="str">
        <x:v>1308</x:v>
      </x:c>
      <x:c r="C386" s="6" t="str">
        <x:v>黄泉</x:v>
      </x:c>
      <x:c r="D386" s="6" t="n">
        <x:v>4</x:v>
      </x:c>
      <x:c r="E386" s="6" t="str">
        <x:v>亘焰燎照镜中人</x:v>
      </x:c>
      <x:c r="F386" s="7" t="str">
        <x:v>在敌方目标进入战斗时，使其陷入终结技伤害易伤状态，受到的终结技伤害提高8%。</x:v>
      </x:c>
      <x:c r="G386" s="6" t="str">
        <x:v>[]</x:v>
      </x:c>
      <x:c r="H386" s="6" t="str">
        <x:v>技能等级自动；条件效果在条件增益填写</x:v>
      </x:c>
      <x:c r="I386" s="6" t="str">
        <x:v>https://raw.githubusercontent.com/Mar-7th/StarRailRes/dbe8cdfcfb0bf657b9fe1cf92d5537f118ccb487/index_new/cn/character_ranks.json</x:v>
      </x:c>
    </x:row>
    <x:row r="387" ht="20" customHeight="1">
      <x:c r="A387" s="6" t="str">
        <x:v>130805</x:v>
      </x:c>
      <x:c r="B387" s="6" t="str">
        <x:v>1308</x:v>
      </x:c>
      <x:c r="C387" s="6" t="str">
        <x:v>黄泉</x:v>
      </x:c>
      <x:c r="D387" s="6" t="n">
        <x:v>5</x:v>
      </x:c>
      <x:c r="E387" s="6" t="str">
        <x:v>崇岩支离，千身飘零</x:v>
      </x:c>
      <x:c r="F387" s="7" t="str">
        <x:v>战技等级+2，最多不超过15级；天赋等级+2，最多不超过15级。</x:v>
      </x:c>
      <x:c r="G387" s="6" t="str">
        <x:v>[{"id": "130802", "num": 2}, {"id": "130804", "num": 2}]</x:v>
      </x:c>
      <x:c r="H387" s="6" t="str">
        <x:v>技能等级自动；条件效果在条件增益填写</x:v>
      </x:c>
      <x:c r="I387" s="6" t="str">
        <x:v>https://raw.githubusercontent.com/Mar-7th/StarRailRes/dbe8cdfcfb0bf657b9fe1cf92d5537f118ccb487/index_new/cn/character_ranks.json</x:v>
      </x:c>
    </x:row>
    <x:row r="388" ht="38" customHeight="1">
      <x:c r="A388" s="6" t="str">
        <x:v>130806</x:v>
      </x:c>
      <x:c r="B388" s="6" t="str">
        <x:v>1308</x:v>
      </x:c>
      <x:c r="C388" s="6" t="str">
        <x:v>黄泉</x:v>
      </x:c>
      <x:c r="D388" s="6" t="n">
        <x:v>6</x:v>
      </x:c>
      <x:c r="E388" s="6" t="str">
        <x:v>灾咎解桎梏</x:v>
      </x:c>
      <x:c r="F388" s="7" t="str">
        <x:v>黄泉造成的终结技伤害全属性抗性穿透提高20%，施放普攻、战技造成的伤害同时视为终结技伤害，并无视弱点属性削减敌方韧性。击破弱点时，触发雷属性的弱点击破效果。</x:v>
      </x:c>
      <x:c r="G388" s="6" t="str">
        <x:v>[]</x:v>
      </x:c>
      <x:c r="H388" s="6" t="str">
        <x:v>技能等级自动；条件效果在条件增益填写</x:v>
      </x:c>
      <x:c r="I388" s="6" t="str">
        <x:v>https://raw.githubusercontent.com/Mar-7th/StarRailRes/dbe8cdfcfb0bf657b9fe1cf92d5537f118ccb487/index_new/cn/character_ranks.json</x:v>
      </x:c>
    </x:row>
    <x:row r="389" ht="20" customHeight="1">
      <x:c r="A389" s="6" t="str">
        <x:v>130901</x:v>
      </x:c>
      <x:c r="B389" s="6" t="str">
        <x:v>1309</x:v>
      </x:c>
      <x:c r="C389" s="6" t="str">
        <x:v>知更鸟</x:v>
      </x:c>
      <x:c r="D389" s="6" t="n">
        <x:v>1</x:v>
      </x:c>
      <x:c r="E389" s="6" t="str">
        <x:v>微笑的国度</x:v>
      </x:c>
      <x:c r="F389" s="7" t="str">
        <x:v>处于【协奏】状态时，我方全体全属性抗性穿透提高24%。</x:v>
      </x:c>
      <x:c r="G389" s="6" t="str">
        <x:v>[]</x:v>
      </x:c>
      <x:c r="H389" s="6" t="str">
        <x:v>技能等级自动；条件效果在条件增益填写</x:v>
      </x:c>
      <x:c r="I389" s="6" t="str">
        <x:v>https://raw.githubusercontent.com/Mar-7th/StarRailRes/dbe8cdfcfb0bf657b9fe1cf92d5537f118ccb487/index_new/cn/character_ranks.json</x:v>
      </x:c>
    </x:row>
    <x:row r="390" ht="20" customHeight="1">
      <x:c r="A390" s="6" t="str">
        <x:v>130902</x:v>
      </x:c>
      <x:c r="B390" s="6" t="str">
        <x:v>1309</x:v>
      </x:c>
      <x:c r="C390" s="6" t="str">
        <x:v>知更鸟</x:v>
      </x:c>
      <x:c r="D390" s="6" t="n">
        <x:v>2</x:v>
      </x:c>
      <x:c r="E390" s="6" t="str">
        <x:v>两者的午茶</x:v>
      </x:c>
      <x:c r="F390" s="7" t="str">
        <x:v>处于【协奏】状态时，我方全体速度提高16%。天赋的能量恢复效果额外提高1点。</x:v>
      </x:c>
      <x:c r="G390" s="6" t="str">
        <x:v>[]</x:v>
      </x:c>
      <x:c r="H390" s="6" t="str">
        <x:v>技能等级自动；条件效果在条件增益填写</x:v>
      </x:c>
      <x:c r="I390" s="6" t="str">
        <x:v>https://raw.githubusercontent.com/Mar-7th/StarRailRes/dbe8cdfcfb0bf657b9fe1cf92d5537f118ccb487/index_new/cn/character_ranks.json</x:v>
      </x:c>
    </x:row>
    <x:row r="391" ht="20" customHeight="1">
      <x:c r="A391" s="6" t="str">
        <x:v>130903</x:v>
      </x:c>
      <x:c r="B391" s="6" t="str">
        <x:v>1309</x:v>
      </x:c>
      <x:c r="C391" s="6" t="str">
        <x:v>知更鸟</x:v>
      </x:c>
      <x:c r="D391" s="6" t="n">
        <x:v>3</x:v>
      </x:c>
      <x:c r="E391" s="6" t="str">
        <x:v>倒悬的弦宫</x:v>
      </x:c>
      <x:c r="F391" s="7" t="str">
        <x:v>战技等级+2，最多不超过15级；终结技等级+2，最多不超过15级。</x:v>
      </x:c>
      <x:c r="G391" s="6" t="str">
        <x:v>[{"id": "130902", "num": 2}, {"id": "130903", "num": 2}]</x:v>
      </x:c>
      <x:c r="H391" s="6" t="str">
        <x:v>技能等级自动；条件效果在条件增益填写</x:v>
      </x:c>
      <x:c r="I391" s="6" t="str">
        <x:v>https://raw.githubusercontent.com/Mar-7th/StarRailRes/dbe8cdfcfb0bf657b9fe1cf92d5537f118ccb487/index_new/cn/character_ranks.json</x:v>
      </x:c>
    </x:row>
    <x:row r="392" ht="38" customHeight="1">
      <x:c r="A392" s="6" t="str">
        <x:v>130904</x:v>
      </x:c>
      <x:c r="B392" s="6" t="str">
        <x:v>1309</x:v>
      </x:c>
      <x:c r="C392" s="6" t="str">
        <x:v>知更鸟</x:v>
      </x:c>
      <x:c r="D392" s="6" t="n">
        <x:v>4</x:v>
      </x:c>
      <x:c r="E392" s="6" t="str">
        <x:v>雨滴的钥匙</x:v>
      </x:c>
      <x:c r="F392" s="7" t="str">
        <x:v>施放终结技时，解除我方全体的控制类负面状态，使我方全体在知更鸟处于【协奏】状态期间的效果抵抗提高50%。</x:v>
      </x:c>
      <x:c r="G392" s="6" t="str">
        <x:v>[]</x:v>
      </x:c>
      <x:c r="H392" s="6" t="str">
        <x:v>技能等级自动；条件效果在条件增益填写</x:v>
      </x:c>
      <x:c r="I392" s="6" t="str">
        <x:v>https://raw.githubusercontent.com/Mar-7th/StarRailRes/dbe8cdfcfb0bf657b9fe1cf92d5537f118ccb487/index_new/cn/character_ranks.json</x:v>
      </x:c>
    </x:row>
    <x:row r="393" ht="20" customHeight="1">
      <x:c r="A393" s="6" t="str">
        <x:v>130905</x:v>
      </x:c>
      <x:c r="B393" s="6" t="str">
        <x:v>1309</x:v>
      </x:c>
      <x:c r="C393" s="6" t="str">
        <x:v>知更鸟</x:v>
      </x:c>
      <x:c r="D393" s="6" t="n">
        <x:v>5</x:v>
      </x:c>
      <x:c r="E393" s="6" t="str">
        <x:v>孤星的眼泪</x:v>
      </x:c>
      <x:c r="F393" s="7" t="str">
        <x:v>普攻等级+1，最多不超过10级；天赋等级+2，最多不超过15级。</x:v>
      </x:c>
      <x:c r="G393" s="6" t="str">
        <x:v>[{"id": "130901", "num": 1}, {"id": "130904", "num": 2}]</x:v>
      </x:c>
      <x:c r="H393" s="6" t="str">
        <x:v>技能等级自动；条件效果在条件增益填写</x:v>
      </x:c>
      <x:c r="I393" s="6" t="str">
        <x:v>https://raw.githubusercontent.com/Mar-7th/StarRailRes/dbe8cdfcfb0bf657b9fe1cf92d5537f118ccb487/index_new/cn/character_ranks.json</x:v>
      </x:c>
    </x:row>
    <x:row r="394" ht="38" customHeight="1">
      <x:c r="A394" s="6" t="str">
        <x:v>130906</x:v>
      </x:c>
      <x:c r="B394" s="6" t="str">
        <x:v>1309</x:v>
      </x:c>
      <x:c r="C394" s="6" t="str">
        <x:v>知更鸟</x:v>
      </x:c>
      <x:c r="D394" s="6" t="n">
        <x:v>6</x:v>
      </x:c>
      <x:c r="E394" s="6" t="str">
        <x:v>月隐的午夜</x:v>
      </x:c>
      <x:c r="F394" s="7" t="str">
        <x:v>处于【协奏】状态时，终结技造成的物理属性附加伤害的暴击伤害额外提高450%。【月隐的午夜】效果最多触发8次，每次施放终结技时重置触发次数。</x:v>
      </x:c>
      <x:c r="G394" s="6" t="str">
        <x:v>[]</x:v>
      </x:c>
      <x:c r="H394" s="6" t="str">
        <x:v>技能等级自动；条件效果在条件增益填写</x:v>
      </x:c>
      <x:c r="I394" s="6" t="str">
        <x:v>https://raw.githubusercontent.com/Mar-7th/StarRailRes/dbe8cdfcfb0bf657b9fe1cf92d5537f118ccb487/index_new/cn/character_ranks.json</x:v>
      </x:c>
    </x:row>
    <x:row r="395" ht="20" customHeight="1">
      <x:c r="A395" s="6" t="str">
        <x:v>131001</x:v>
      </x:c>
      <x:c r="B395" s="6" t="str">
        <x:v>1310</x:v>
      </x:c>
      <x:c r="C395" s="6" t="str">
        <x:v>流萤</x:v>
      </x:c>
      <x:c r="D395" s="6" t="n">
        <x:v>1</x:v>
      </x:c>
      <x:c r="E395" s="6" t="str">
        <x:v>我曾安眠，赤染之茧</x:v>
      </x:c>
      <x:c r="F395" s="7" t="str">
        <x:v>施放强化战技时无视目标15%的防御，且强化战技不消耗战技点。</x:v>
      </x:c>
      <x:c r="G395" s="6" t="str">
        <x:v>[]</x:v>
      </x:c>
      <x:c r="H395" s="6" t="str">
        <x:v>技能等级自动；条件效果在条件增益填写</x:v>
      </x:c>
      <x:c r="I395" s="6" t="str">
        <x:v>https://raw.githubusercontent.com/Mar-7th/StarRailRes/dbe8cdfcfb0bf657b9fe1cf92d5537f118ccb487/index_new/cn/character_ranks.json</x:v>
      </x:c>
    </x:row>
    <x:row r="396" ht="38" customHeight="1">
      <x:c r="A396" s="6" t="str">
        <x:v>131002</x:v>
      </x:c>
      <x:c r="B396" s="6" t="str">
        <x:v>1310</x:v>
      </x:c>
      <x:c r="C396" s="6" t="str">
        <x:v>流萤</x:v>
      </x:c>
      <x:c r="D396" s="6" t="n">
        <x:v>2</x:v>
      </x:c>
      <x:c r="E396" s="6" t="str">
        <x:v>自破碎的天空坠落</x:v>
      </x:c>
      <x:c r="F396" s="7" t="str">
        <x:v>「完全燃烧」状态下施放强化普攻、强化战技消灭敌方目标或使目标陷入弱点击破状态时，装甲「萨姆」立即获得1个额外回合。该效果在1回合后可再次触发。</x:v>
      </x:c>
      <x:c r="G396" s="6" t="str">
        <x:v>[]</x:v>
      </x:c>
      <x:c r="H396" s="6" t="str">
        <x:v>技能等级自动；条件效果在条件增益填写</x:v>
      </x:c>
      <x:c r="I396" s="6" t="str">
        <x:v>https://raw.githubusercontent.com/Mar-7th/StarRailRes/dbe8cdfcfb0bf657b9fe1cf92d5537f118ccb487/index_new/cn/character_ranks.json</x:v>
      </x:c>
    </x:row>
    <x:row r="397" ht="20" customHeight="1">
      <x:c r="A397" s="6" t="str">
        <x:v>131003</x:v>
      </x:c>
      <x:c r="B397" s="6" t="str">
        <x:v>1310</x:v>
      </x:c>
      <x:c r="C397" s="6" t="str">
        <x:v>流萤</x:v>
      </x:c>
      <x:c r="D397" s="6" t="n">
        <x:v>3</x:v>
      </x:c>
      <x:c r="E397" s="6" t="str">
        <x:v>沉睡在静默的星河</x:v>
      </x:c>
      <x:c r="F397" s="7" t="str">
        <x:v>战技等级+2，最多不超过15级；普攻等级+1，最多不超过10级。</x:v>
      </x:c>
      <x:c r="G397" s="6" t="str">
        <x:v>[{"id": "131002", "num": 2}, {"id": "131001", "num": 1}, {"id": "131009", "num": 2}, {"id": "131008", "num": 1}]</x:v>
      </x:c>
      <x:c r="H397" s="6" t="str">
        <x:v>技能等级自动；条件效果在条件增益填写</x:v>
      </x:c>
      <x:c r="I397" s="6" t="str">
        <x:v>https://raw.githubusercontent.com/Mar-7th/StarRailRes/dbe8cdfcfb0bf657b9fe1cf92d5537f118ccb487/index_new/cn/character_ranks.json</x:v>
      </x:c>
    </x:row>
    <x:row r="398" ht="20" customHeight="1">
      <x:c r="A398" s="6" t="str">
        <x:v>131004</x:v>
      </x:c>
      <x:c r="B398" s="6" t="str">
        <x:v>1310</x:v>
      </x:c>
      <x:c r="C398" s="6" t="str">
        <x:v>流萤</x:v>
      </x:c>
      <x:c r="D398" s="6" t="n">
        <x:v>4</x:v>
      </x:c>
      <x:c r="E398" s="6" t="str">
        <x:v>我会看见，飞萤之火</x:v>
      </x:c>
      <x:c r="F398" s="7" t="str">
        <x:v>「完全燃烧」状态下，装甲「萨姆」的效果抵抗提高50%。</x:v>
      </x:c>
      <x:c r="G398" s="6" t="str">
        <x:v>[]</x:v>
      </x:c>
      <x:c r="H398" s="6" t="str">
        <x:v>技能等级自动；条件效果在条件增益填写</x:v>
      </x:c>
      <x:c r="I398" s="6" t="str">
        <x:v>https://raw.githubusercontent.com/Mar-7th/StarRailRes/dbe8cdfcfb0bf657b9fe1cf92d5537f118ccb487/index_new/cn/character_ranks.json</x:v>
      </x:c>
    </x:row>
    <x:row r="399" ht="20" customHeight="1">
      <x:c r="A399" s="6" t="str">
        <x:v>131005</x:v>
      </x:c>
      <x:c r="B399" s="6" t="str">
        <x:v>1310</x:v>
      </x:c>
      <x:c r="C399" s="6" t="str">
        <x:v>流萤</x:v>
      </x:c>
      <x:c r="D399" s="6" t="n">
        <x:v>5</x:v>
      </x:c>
      <x:c r="E399" s="6" t="str">
        <x:v>自无梦的长夜亮起</x:v>
      </x:c>
      <x:c r="F399" s="7" t="str">
        <x:v>终结技等级+2，最多不超过15级；天赋等级+2，最多不超过15级。</x:v>
      </x:c>
      <x:c r="G399" s="6" t="str">
        <x:v>[{"id": "131003", "num": 2}, {"id": "131004", "num": 2}]</x:v>
      </x:c>
      <x:c r="H399" s="6" t="str">
        <x:v>技能等级自动；条件效果在条件增益填写</x:v>
      </x:c>
      <x:c r="I399" s="6" t="str">
        <x:v>https://raw.githubusercontent.com/Mar-7th/StarRailRes/dbe8cdfcfb0bf657b9fe1cf92d5537f118ccb487/index_new/cn/character_ranks.json</x:v>
      </x:c>
    </x:row>
    <x:row r="400" ht="38" customHeight="1">
      <x:c r="A400" s="6" t="str">
        <x:v>131006</x:v>
      </x:c>
      <x:c r="B400" s="6" t="str">
        <x:v>1310</x:v>
      </x:c>
      <x:c r="C400" s="6" t="str">
        <x:v>流萤</x:v>
      </x:c>
      <x:c r="D400" s="6" t="n">
        <x:v>6</x:v>
      </x:c>
      <x:c r="E400" s="6" t="str">
        <x:v>绽放在终竟的明天</x:v>
      </x:c>
      <x:c r="F400" s="7" t="str">
        <x:v>「完全燃烧」状态下装甲「萨姆」的火属性抗性穿透提高20%。施放强化普攻、强化战技时弱点击破效率提高50%。</x:v>
      </x:c>
      <x:c r="G400" s="6" t="str">
        <x:v>[]</x:v>
      </x:c>
      <x:c r="H400" s="6" t="str">
        <x:v>技能等级自动；条件效果在条件增益填写</x:v>
      </x:c>
      <x:c r="I400" s="6" t="str">
        <x:v>https://raw.githubusercontent.com/Mar-7th/StarRailRes/dbe8cdfcfb0bf657b9fe1cf92d5537f118ccb487/index_new/cn/character_ranks.json</x:v>
      </x:c>
    </x:row>
    <x:row r="401" ht="20" customHeight="1">
      <x:c r="A401" s="6" t="str">
        <x:v>131201</x:v>
      </x:c>
      <x:c r="B401" s="6" t="str">
        <x:v>1312</x:v>
      </x:c>
      <x:c r="C401" s="6" t="str">
        <x:v>米沙</x:v>
      </x:c>
      <x:c r="D401" s="6" t="n">
        <x:v>1</x:v>
      </x:c>
      <x:c r="E401" s="6" t="str">
        <x:v>飘忽的幻影</x:v>
      </x:c>
      <x:c r="F401" s="7" t="str">
        <x:v>施放终结技时，场上每有1个敌方目标，本次终结技的攻击段数额外增加1段，最多额外增加5段。</x:v>
      </x:c>
      <x:c r="G401" s="6" t="str">
        <x:v>[]</x:v>
      </x:c>
      <x:c r="H401" s="6" t="str">
        <x:v>技能等级自动；条件效果在条件增益填写</x:v>
      </x:c>
      <x:c r="I401" s="6" t="str">
        <x:v>https://raw.githubusercontent.com/Mar-7th/StarRailRes/dbe8cdfcfb0bf657b9fe1cf92d5537f118ccb487/index_new/cn/character_ranks.json</x:v>
      </x:c>
    </x:row>
    <x:row r="402" ht="20" customHeight="1">
      <x:c r="A402" s="6" t="str">
        <x:v>131202</x:v>
      </x:c>
      <x:c r="B402" s="6" t="str">
        <x:v>1312</x:v>
      </x:c>
      <x:c r="C402" s="6" t="str">
        <x:v>米沙</x:v>
      </x:c>
      <x:c r="D402" s="6" t="n">
        <x:v>2</x:v>
      </x:c>
      <x:c r="E402" s="6" t="str">
        <x:v>青春的怅望</x:v>
      </x:c>
      <x:c r="F402" s="7" t="str">
        <x:v>终结技每段攻击前，有24%的基础概率使目标防御力降低16%，持续3回合。</x:v>
      </x:c>
      <x:c r="G402" s="6" t="str">
        <x:v>[]</x:v>
      </x:c>
      <x:c r="H402" s="6" t="str">
        <x:v>技能等级自动；条件效果在条件增益填写</x:v>
      </x:c>
      <x:c r="I402" s="6" t="str">
        <x:v>https://raw.githubusercontent.com/Mar-7th/StarRailRes/dbe8cdfcfb0bf657b9fe1cf92d5537f118ccb487/index_new/cn/character_ranks.json</x:v>
      </x:c>
    </x:row>
    <x:row r="403" ht="20" customHeight="1">
      <x:c r="A403" s="6" t="str">
        <x:v>131203</x:v>
      </x:c>
      <x:c r="B403" s="6" t="str">
        <x:v>1312</x:v>
      </x:c>
      <x:c r="C403" s="6" t="str">
        <x:v>米沙</x:v>
      </x:c>
      <x:c r="D403" s="6" t="n">
        <x:v>3</x:v>
      </x:c>
      <x:c r="E403" s="6" t="str">
        <x:v>欢乐年光的影子</x:v>
      </x:c>
      <x:c r="F403" s="7" t="str">
        <x:v>终结技等级+2，最多不超过15级；普攻等级+1，最多不超过10级。</x:v>
      </x:c>
      <x:c r="G403" s="6" t="str">
        <x:v>[{"id": "131203", "num": 2}, {"id": "131201", "num": 1}]</x:v>
      </x:c>
      <x:c r="H403" s="6" t="str">
        <x:v>技能等级自动；条件效果在条件增益填写</x:v>
      </x:c>
      <x:c r="I403" s="6" t="str">
        <x:v>https://raw.githubusercontent.com/Mar-7th/StarRailRes/dbe8cdfcfb0bf657b9fe1cf92d5537f118ccb487/index_new/cn/character_ranks.json</x:v>
      </x:c>
    </x:row>
    <x:row r="404" ht="20" customHeight="1">
      <x:c r="A404" s="6" t="str">
        <x:v>131204</x:v>
      </x:c>
      <x:c r="B404" s="6" t="str">
        <x:v>1312</x:v>
      </x:c>
      <x:c r="C404" s="6" t="str">
        <x:v>米沙</x:v>
      </x:c>
      <x:c r="D404" s="6" t="n">
        <x:v>4</x:v>
      </x:c>
      <x:c r="E404" s="6" t="str">
        <x:v>亲挚的音容</x:v>
      </x:c>
      <x:c r="F404" s="7" t="str">
        <x:v>终结技每段攻击的伤害倍率提高6%。</x:v>
      </x:c>
      <x:c r="G404" s="6" t="str">
        <x:v>[]</x:v>
      </x:c>
      <x:c r="H404" s="6" t="str">
        <x:v>技能等级自动；条件效果在条件增益填写</x:v>
      </x:c>
      <x:c r="I404" s="6" t="str">
        <x:v>https://raw.githubusercontent.com/Mar-7th/StarRailRes/dbe8cdfcfb0bf657b9fe1cf92d5537f118ccb487/index_new/cn/character_ranks.json</x:v>
      </x:c>
    </x:row>
    <x:row r="405" ht="20" customHeight="1">
      <x:c r="A405" s="6" t="str">
        <x:v>131205</x:v>
      </x:c>
      <x:c r="B405" s="6" t="str">
        <x:v>1312</x:v>
      </x:c>
      <x:c r="C405" s="6" t="str">
        <x:v>米沙</x:v>
      </x:c>
      <x:c r="D405" s="6" t="n">
        <x:v>5</x:v>
      </x:c>
      <x:c r="E405" s="6" t="str">
        <x:v>最初的爱与友谊</x:v>
      </x:c>
      <x:c r="F405" s="7" t="str">
        <x:v>战技等级+2，最多不超过15级；天赋等级+2，最多不超过15级。</x:v>
      </x:c>
      <x:c r="G405" s="6" t="str">
        <x:v>[{"id": "131202", "num": 2}, {"id": "131204", "num": 2}]</x:v>
      </x:c>
      <x:c r="H405" s="6" t="str">
        <x:v>技能等级自动；条件效果在条件增益填写</x:v>
      </x:c>
      <x:c r="I405" s="6" t="str">
        <x:v>https://raw.githubusercontent.com/Mar-7th/StarRailRes/dbe8cdfcfb0bf657b9fe1cf92d5537f118ccb487/index_new/cn/character_ranks.json</x:v>
      </x:c>
    </x:row>
    <x:row r="406" ht="38" customHeight="1">
      <x:c r="A406" s="6" t="str">
        <x:v>131206</x:v>
      </x:c>
      <x:c r="B406" s="6" t="str">
        <x:v>1312</x:v>
      </x:c>
      <x:c r="C406" s="6" t="str">
        <x:v>米沙</x:v>
      </x:c>
      <x:c r="D406" s="6" t="n">
        <x:v>6</x:v>
      </x:c>
      <x:c r="E406" s="6" t="str">
        <x:v>久已生疏的憧憬</x:v>
      </x:c>
      <x:c r="F406" s="7" t="str">
        <x:v>施放终结技时，使自身造成的伤害提高30%，持续至自身回合结束，且下一次施放战技后为我方恢复1个战技点。</x:v>
      </x:c>
      <x:c r="G406" s="6" t="str">
        <x:v>[]</x:v>
      </x:c>
      <x:c r="H406" s="6" t="str">
        <x:v>技能等级自动；条件效果在条件增益填写</x:v>
      </x:c>
      <x:c r="I406" s="6" t="str">
        <x:v>https://raw.githubusercontent.com/Mar-7th/StarRailRes/dbe8cdfcfb0bf657b9fe1cf92d5537f118ccb487/index_new/cn/character_ranks.json</x:v>
      </x:c>
    </x:row>
    <x:row r="407" ht="38" customHeight="1">
      <x:c r="A407" s="6" t="str">
        <x:v>131301</x:v>
      </x:c>
      <x:c r="B407" s="6" t="str">
        <x:v>1313</x:v>
      </x:c>
      <x:c r="C407" s="6" t="str">
        <x:v>星期日</x:v>
      </x:c>
      <x:c r="D407" s="6" t="n">
        <x:v>1</x:v>
      </x:c>
      <x:c r="E407" s="6" t="str">
        <x:v>千纪沉寂之末</x:v>
      </x:c>
      <x:c r="F407" s="7" t="str">
        <x:v>星期日施放战技时，使目标角色造成伤害时无视目标16%的防御力，召唤物造成伤害时无视目标40%的防御力，持续2回合。</x:v>
      </x:c>
      <x:c r="G407" s="6" t="str">
        <x:v>[]</x:v>
      </x:c>
      <x:c r="H407" s="6" t="str">
        <x:v>技能等级自动；条件效果在条件增益填写</x:v>
      </x:c>
      <x:c r="I407" s="6" t="str">
        <x:v>https://raw.githubusercontent.com/Mar-7th/StarRailRes/dbe8cdfcfb0bf657b9fe1cf92d5537f118ccb487/index_new/cn/character_ranks.json</x:v>
      </x:c>
    </x:row>
    <x:row r="408" ht="20" customHeight="1">
      <x:c r="A408" s="6" t="str">
        <x:v>131302</x:v>
      </x:c>
      <x:c r="B408" s="6" t="str">
        <x:v>1313</x:v>
      </x:c>
      <x:c r="C408" s="6" t="str">
        <x:v>星期日</x:v>
      </x:c>
      <x:c r="D408" s="6" t="n">
        <x:v>2</x:v>
      </x:c>
      <x:c r="E408" s="6" t="str">
        <x:v>笃信补完微缺</x:v>
      </x:c>
      <x:c r="F408" s="7" t="str">
        <x:v>首次施放终结技后恢复2个战技点。【蒙福者】造成的伤害提高30%。</x:v>
      </x:c>
      <x:c r="G408" s="6" t="str">
        <x:v>[]</x:v>
      </x:c>
      <x:c r="H408" s="6" t="str">
        <x:v>技能等级自动；条件效果在条件增益填写</x:v>
      </x:c>
      <x:c r="I408" s="6" t="str">
        <x:v>https://raw.githubusercontent.com/Mar-7th/StarRailRes/dbe8cdfcfb0bf657b9fe1cf92d5537f118ccb487/index_new/cn/character_ranks.json</x:v>
      </x:c>
    </x:row>
    <x:row r="409" ht="20" customHeight="1">
      <x:c r="A409" s="6" t="str">
        <x:v>131303</x:v>
      </x:c>
      <x:c r="B409" s="6" t="str">
        <x:v>1313</x:v>
      </x:c>
      <x:c r="C409" s="6" t="str">
        <x:v>星期日</x:v>
      </x:c>
      <x:c r="D409" s="6" t="n">
        <x:v>3</x:v>
      </x:c>
      <x:c r="E409" s="6" t="str">
        <x:v>荆棘的静修所</x:v>
      </x:c>
      <x:c r="F409" s="7" t="str">
        <x:v>终结技等级+2，最多不超过15级；普攻等级+1，最多不超过10级。</x:v>
      </x:c>
      <x:c r="G409" s="6" t="str">
        <x:v>[{"id": "131303", "num": 2}, {"id": "131301", "num": 1}]</x:v>
      </x:c>
      <x:c r="H409" s="6" t="str">
        <x:v>技能等级自动；条件效果在条件增益填写</x:v>
      </x:c>
      <x:c r="I409" s="6" t="str">
        <x:v>https://raw.githubusercontent.com/Mar-7th/StarRailRes/dbe8cdfcfb0bf657b9fe1cf92d5537f118ccb487/index_new/cn/character_ranks.json</x:v>
      </x:c>
    </x:row>
    <x:row r="410" ht="20" customHeight="1">
      <x:c r="A410" s="6" t="str">
        <x:v>131304</x:v>
      </x:c>
      <x:c r="B410" s="6" t="str">
        <x:v>1313</x:v>
      </x:c>
      <x:c r="C410" s="6" t="str">
        <x:v>星期日</x:v>
      </x:c>
      <x:c r="D410" s="6" t="n">
        <x:v>4</x:v>
      </x:c>
      <x:c r="E410" s="6" t="str">
        <x:v>雕塑的卷首语</x:v>
      </x:c>
      <x:c r="F410" s="7" t="str">
        <x:v>回合开始时，恢复8点能量。</x:v>
      </x:c>
      <x:c r="G410" s="6" t="str">
        <x:v>[]</x:v>
      </x:c>
      <x:c r="H410" s="6" t="str">
        <x:v>技能等级自动；条件效果在条件增益填写</x:v>
      </x:c>
      <x:c r="I410" s="6" t="str">
        <x:v>https://raw.githubusercontent.com/Mar-7th/StarRailRes/dbe8cdfcfb0bf657b9fe1cf92d5537f118ccb487/index_new/cn/character_ranks.json</x:v>
      </x:c>
    </x:row>
    <x:row r="411" ht="20" customHeight="1">
      <x:c r="A411" s="6" t="str">
        <x:v>131305</x:v>
      </x:c>
      <x:c r="B411" s="6" t="str">
        <x:v>1313</x:v>
      </x:c>
      <x:c r="C411" s="6" t="str">
        <x:v>星期日</x:v>
      </x:c>
      <x:c r="D411" s="6" t="n">
        <x:v>5</x:v>
      </x:c>
      <x:c r="E411" s="6" t="str">
        <x:v>纸筏漂流银湾</x:v>
      </x:c>
      <x:c r="F411" s="7" t="str">
        <x:v>战技等级+2，最多不超过15级；天赋等级+2，最多不超过15级。</x:v>
      </x:c>
      <x:c r="G411" s="6" t="str">
        <x:v>[{"id": "131302", "num": 2}, {"id": "131304", "num": 2}]</x:v>
      </x:c>
      <x:c r="H411" s="6" t="str">
        <x:v>技能等级自动；条件效果在条件增益填写</x:v>
      </x:c>
      <x:c r="I411" s="6" t="str">
        <x:v>https://raw.githubusercontent.com/Mar-7th/StarRailRes/dbe8cdfcfb0bf657b9fe1cf92d5537f118ccb487/index_new/cn/character_ranks.json</x:v>
      </x:c>
    </x:row>
    <x:row r="412" ht="53" customHeight="1">
      <x:c r="A412" s="6" t="str">
        <x:v>131306</x:v>
      </x:c>
      <x:c r="B412" s="6" t="str">
        <x:v>1313</x:v>
      </x:c>
      <x:c r="C412" s="6" t="str">
        <x:v>星期日</x:v>
      </x:c>
      <x:c r="D412" s="6" t="n">
        <x:v>6</x:v>
      </x:c>
      <x:c r="E412" s="6" t="str">
        <x:v>群星喧哗之始</x:v>
      </x:c>
      <x:c r="F412" s="7" t="str">
        <x:v>天赋的暴击率提高效果可以叠加，最多叠加3层，并使天赋的持续时间增加1回合。星期日施放终结技时，也可以为目标添加天赋的暴击率提高效果。天赋的暴击率提高效果生效时，当目标的暴击率超过100%，每溢出1%暴击率提高2%暴击伤害。</x:v>
      </x:c>
      <x:c r="G412" s="6" t="str">
        <x:v>[]</x:v>
      </x:c>
      <x:c r="H412" s="6" t="str">
        <x:v>技能等级自动；条件效果在条件增益填写</x:v>
      </x:c>
      <x:c r="I412" s="6" t="str">
        <x:v>https://raw.githubusercontent.com/Mar-7th/StarRailRes/dbe8cdfcfb0bf657b9fe1cf92d5537f118ccb487/index_new/cn/character_ranks.json</x:v>
      </x:c>
    </x:row>
    <x:row r="413" ht="38" customHeight="1">
      <x:c r="A413" s="6" t="str">
        <x:v>131401</x:v>
      </x:c>
      <x:c r="B413" s="6" t="str">
        <x:v>1314</x:v>
      </x:c>
      <x:c r="C413" s="6" t="str">
        <x:v>翡翠</x:v>
      </x:c>
      <x:c r="D413" s="6" t="n">
        <x:v>1</x:v>
      </x:c>
      <x:c r="E413" s="6" t="str">
        <x:v>无私？亦可交割</x:v>
      </x:c>
      <x:c r="F413" s="7" t="str">
        <x:v>翡翠天赋的追加攻击伤害提高32%，持有【收债人】状态的角色施放攻击后击中敌方目标数量等于2/1名时，翡翠额外获得1/2点充能。</x:v>
      </x:c>
      <x:c r="G413" s="6" t="str">
        <x:v>[]</x:v>
      </x:c>
      <x:c r="H413" s="6" t="str">
        <x:v>技能等级自动；条件效果在条件增益填写</x:v>
      </x:c>
      <x:c r="I413" s="6" t="str">
        <x:v>https://raw.githubusercontent.com/Mar-7th/StarRailRes/dbe8cdfcfb0bf657b9fe1cf92d5537f118ccb487/index_new/cn/character_ranks.json</x:v>
      </x:c>
    </x:row>
    <x:row r="414" ht="20" customHeight="1">
      <x:c r="A414" s="6" t="str">
        <x:v>131402</x:v>
      </x:c>
      <x:c r="B414" s="6" t="str">
        <x:v>1314</x:v>
      </x:c>
      <x:c r="C414" s="6" t="str">
        <x:v>翡翠</x:v>
      </x:c>
      <x:c r="D414" s="6" t="n">
        <x:v>2</x:v>
      </x:c>
      <x:c r="E414" s="6" t="str">
        <x:v>道德？谨此核押</x:v>
      </x:c>
      <x:c r="F414" s="7" t="str">
        <x:v>【当品】叠加至15层时，翡翠暴击率提高18%。</x:v>
      </x:c>
      <x:c r="G414" s="6" t="str">
        <x:v>[]</x:v>
      </x:c>
      <x:c r="H414" s="6" t="str">
        <x:v>技能等级自动；条件效果在条件增益填写</x:v>
      </x:c>
      <x:c r="I414" s="6" t="str">
        <x:v>https://raw.githubusercontent.com/Mar-7th/StarRailRes/dbe8cdfcfb0bf657b9fe1cf92d5537f118ccb487/index_new/cn/character_ranks.json</x:v>
      </x:c>
    </x:row>
    <x:row r="415" ht="20" customHeight="1">
      <x:c r="A415" s="6" t="str">
        <x:v>131403</x:v>
      </x:c>
      <x:c r="B415" s="6" t="str">
        <x:v>1314</x:v>
      </x:c>
      <x:c r="C415" s="6" t="str">
        <x:v>翡翠</x:v>
      </x:c>
      <x:c r="D415" s="6" t="n">
        <x:v>3</x:v>
      </x:c>
      <x:c r="E415" s="6" t="str">
        <x:v>坦率？只待典当</x:v>
      </x:c>
      <x:c r="F415" s="7" t="str">
        <x:v>战技等级+2，最多不超过15级；天赋等级+2，最多不超过15级。</x:v>
      </x:c>
      <x:c r="G415" s="6" t="str">
        <x:v>[{"id": "131402", "num": 2}, {"id": "131404", "num": 2}]</x:v>
      </x:c>
      <x:c r="H415" s="6" t="str">
        <x:v>技能等级自动；条件效果在条件增益填写</x:v>
      </x:c>
      <x:c r="I415" s="6" t="str">
        <x:v>https://raw.githubusercontent.com/Mar-7th/StarRailRes/dbe8cdfcfb0bf657b9fe1cf92d5537f118ccb487/index_new/cn/character_ranks.json</x:v>
      </x:c>
    </x:row>
    <x:row r="416" ht="20" customHeight="1">
      <x:c r="A416" s="6" t="str">
        <x:v>131404</x:v>
      </x:c>
      <x:c r="B416" s="6" t="str">
        <x:v>1314</x:v>
      </x:c>
      <x:c r="C416" s="6" t="str">
        <x:v>翡翠</x:v>
      </x:c>
      <x:c r="D416" s="6" t="n">
        <x:v>4</x:v>
      </x:c>
      <x:c r="E416" s="6" t="str">
        <x:v>真诚？唯凭认沽</x:v>
      </x:c>
      <x:c r="F416" s="7" t="str">
        <x:v>施放终结技时，使翡翠造成的伤害无视敌方目标12%的防御力，持续3回合。</x:v>
      </x:c>
      <x:c r="G416" s="6" t="str">
        <x:v>[]</x:v>
      </x:c>
      <x:c r="H416" s="6" t="str">
        <x:v>技能等级自动；条件效果在条件增益填写</x:v>
      </x:c>
      <x:c r="I416" s="6" t="str">
        <x:v>https://raw.githubusercontent.com/Mar-7th/StarRailRes/dbe8cdfcfb0bf657b9fe1cf92d5537f118ccb487/index_new/cn/character_ranks.json</x:v>
      </x:c>
    </x:row>
    <x:row r="417" ht="20" customHeight="1">
      <x:c r="A417" s="6" t="str">
        <x:v>131405</x:v>
      </x:c>
      <x:c r="B417" s="6" t="str">
        <x:v>1314</x:v>
      </x:c>
      <x:c r="C417" s="6" t="str">
        <x:v>翡翠</x:v>
      </x:c>
      <x:c r="D417" s="6" t="n">
        <x:v>5</x:v>
      </x:c>
      <x:c r="E417" s="6" t="str">
        <x:v>希冀？已然绝卖</x:v>
      </x:c>
      <x:c r="F417" s="7" t="str">
        <x:v>终结技等级+2，最多不超过15级；普攻等级+1，最多不超过10级。</x:v>
      </x:c>
      <x:c r="G417" s="6" t="str">
        <x:v>[{"id": "131403", "num": 2}, {"id": "131401", "num": 1}]</x:v>
      </x:c>
      <x:c r="H417" s="6" t="str">
        <x:v>技能等级自动；条件效果在条件增益填写</x:v>
      </x:c>
      <x:c r="I417" s="6" t="str">
        <x:v>https://raw.githubusercontent.com/Mar-7th/StarRailRes/dbe8cdfcfb0bf657b9fe1cf92d5537f118ccb487/index_new/cn/character_ranks.json</x:v>
      </x:c>
    </x:row>
    <x:row r="418" ht="20" customHeight="1">
      <x:c r="A418" s="6" t="str">
        <x:v>131406</x:v>
      </x:c>
      <x:c r="B418" s="6" t="str">
        <x:v>1314</x:v>
      </x:c>
      <x:c r="C418" s="6" t="str">
        <x:v>翡翠</x:v>
      </x:c>
      <x:c r="D418" s="6" t="n">
        <x:v>6</x:v>
      </x:c>
      <x:c r="E418" s="6" t="str">
        <x:v>公平？仍须保荐</x:v>
      </x:c>
      <x:c r="F418" s="7" t="str">
        <x:v>场上有【收债人】状态的角色时，翡翠量子属性抗性穿透提高20%，同时翡翠获得【收债人】状态。</x:v>
      </x:c>
      <x:c r="G418" s="6" t="str">
        <x:v>[]</x:v>
      </x:c>
      <x:c r="H418" s="6" t="str">
        <x:v>技能等级自动；条件效果在条件增益填写</x:v>
      </x:c>
      <x:c r="I418" s="6" t="str">
        <x:v>https://raw.githubusercontent.com/Mar-7th/StarRailRes/dbe8cdfcfb0bf657b9fe1cf92d5537f118ccb487/index_new/cn/character_ranks.json</x:v>
      </x:c>
    </x:row>
    <x:row r="419" ht="20" customHeight="1">
      <x:c r="A419" s="6" t="str">
        <x:v>131501</x:v>
      </x:c>
      <x:c r="B419" s="6" t="str">
        <x:v>1315</x:v>
      </x:c>
      <x:c r="C419" s="6" t="str">
        <x:v>波提欧</x:v>
      </x:c>
      <x:c r="D419" s="6" t="n">
        <x:v>1</x:v>
      </x:c>
      <x:c r="E419" s="6" t="str">
        <x:v>扬尘孤星</x:v>
      </x:c>
      <x:c r="F419" s="7" t="str">
        <x:v>战斗开始时，获得1层【优势口袋】。波提欧造成伤害时无视敌方目标16%的防御力。</x:v>
      </x:c>
      <x:c r="G419" s="6" t="str">
        <x:v>[]</x:v>
      </x:c>
      <x:c r="H419" s="6" t="str">
        <x:v>技能等级自动；条件效果在条件增益填写</x:v>
      </x:c>
      <x:c r="I419" s="6" t="str">
        <x:v>https://raw.githubusercontent.com/Mar-7th/StarRailRes/dbe8cdfcfb0bf657b9fe1cf92d5537f118ccb487/index_new/cn/character_ranks.json</x:v>
      </x:c>
    </x:row>
    <x:row r="420" ht="38" customHeight="1">
      <x:c r="A420" s="6" t="str">
        <x:v>131502</x:v>
      </x:c>
      <x:c r="B420" s="6" t="str">
        <x:v>1315</x:v>
      </x:c>
      <x:c r="C420" s="6" t="str">
        <x:v>波提欧</x:v>
      </x:c>
      <x:c r="D420" s="6" t="n">
        <x:v>2</x:v>
      </x:c>
      <x:c r="E420" s="6" t="str">
        <x:v>里程碑贩子</x:v>
      </x:c>
      <x:c r="F420" s="7" t="str">
        <x:v>处于【绝命对峙】并获得【优势口袋】时，恢复1个战技点，并且击破特攻提高30%，持续2回合。该效果单个回合内不可重复触发，在获得溢出的【优势口袋】时也会触发。</x:v>
      </x:c>
      <x:c r="G420" s="6" t="str">
        <x:v>[]</x:v>
      </x:c>
      <x:c r="H420" s="6" t="str">
        <x:v>技能等级自动；条件效果在条件增益填写</x:v>
      </x:c>
      <x:c r="I420" s="6" t="str">
        <x:v>https://raw.githubusercontent.com/Mar-7th/StarRailRes/dbe8cdfcfb0bf657b9fe1cf92d5537f118ccb487/index_new/cn/character_ranks.json</x:v>
      </x:c>
    </x:row>
    <x:row r="421" ht="20" customHeight="1">
      <x:c r="A421" s="6" t="str">
        <x:v>131503</x:v>
      </x:c>
      <x:c r="B421" s="6" t="str">
        <x:v>1315</x:v>
      </x:c>
      <x:c r="C421" s="6" t="str">
        <x:v>波提欧</x:v>
      </x:c>
      <x:c r="D421" s="6" t="n">
        <x:v>3</x:v>
      </x:c>
      <x:c r="E421" s="6" t="str">
        <x:v>大理石果园守卫</x:v>
      </x:c>
      <x:c r="F421" s="7" t="str">
        <x:v>终结技等级+2，最多不超过15级；普攻等级+1，最多不超过10级。</x:v>
      </x:c>
      <x:c r="G421" s="6" t="str">
        <x:v>[{"id": "131503", "num": 2}, {"id": "131501", "num": 1}, {"id": "131508", "num": 1}]</x:v>
      </x:c>
      <x:c r="H421" s="6" t="str">
        <x:v>技能等级自动；条件效果在条件增益填写</x:v>
      </x:c>
      <x:c r="I421" s="6" t="str">
        <x:v>https://raw.githubusercontent.com/Mar-7th/StarRailRes/dbe8cdfcfb0bf657b9fe1cf92d5537f118ccb487/index_new/cn/character_ranks.json</x:v>
      </x:c>
    </x:row>
    <x:row r="422" ht="38" customHeight="1">
      <x:c r="A422" s="6" t="str">
        <x:v>131504</x:v>
      </x:c>
      <x:c r="B422" s="6" t="str">
        <x:v>1315</x:v>
      </x:c>
      <x:c r="C422" s="6" t="str">
        <x:v>波提欧</x:v>
      </x:c>
      <x:c r="D422" s="6" t="n">
        <x:v>4</x:v>
      </x:c>
      <x:c r="E422" s="6" t="str">
        <x:v>冷肉名厨</x:v>
      </x:c>
      <x:c r="F422" s="7" t="str">
        <x:v>处于【绝命对峙】的敌方目标受到波提欧攻击时，受到的伤害额外提高12%。波提欧受到处于【绝命对峙】的敌方目标的攻击时，受到的伤害提高效果降低12%。</x:v>
      </x:c>
      <x:c r="G422" s="6" t="str">
        <x:v>[]</x:v>
      </x:c>
      <x:c r="H422" s="6" t="str">
        <x:v>技能等级自动；条件效果在条件增益填写</x:v>
      </x:c>
      <x:c r="I422" s="6" t="str">
        <x:v>https://raw.githubusercontent.com/Mar-7th/StarRailRes/dbe8cdfcfb0bf657b9fe1cf92d5537f118ccb487/index_new/cn/character_ranks.json</x:v>
      </x:c>
    </x:row>
    <x:row r="423" ht="20" customHeight="1">
      <x:c r="A423" s="6" t="str">
        <x:v>131505</x:v>
      </x:c>
      <x:c r="B423" s="6" t="str">
        <x:v>1315</x:v>
      </x:c>
      <x:c r="C423" s="6" t="str">
        <x:v>波提欧</x:v>
      </x:c>
      <x:c r="D423" s="6" t="n">
        <x:v>5</x:v>
      </x:c>
      <x:c r="E423" s="6" t="str">
        <x:v>树桩演说家</x:v>
      </x:c>
      <x:c r="F423" s="7" t="str">
        <x:v>战技等级+2，最多不超过15级；天赋等级+2，最多不超过15级。</x:v>
      </x:c>
      <x:c r="G423" s="6" t="str">
        <x:v>[{"id": "131502", "num": 2}, {"id": "131504", "num": 2}]</x:v>
      </x:c>
      <x:c r="H423" s="6" t="str">
        <x:v>技能等级自动；条件效果在条件增益填写</x:v>
      </x:c>
      <x:c r="I423" s="6" t="str">
        <x:v>https://raw.githubusercontent.com/Mar-7th/StarRailRes/dbe8cdfcfb0bf657b9fe1cf92d5537f118ccb487/index_new/cn/character_ranks.json</x:v>
      </x:c>
    </x:row>
    <x:row r="424" ht="38" customHeight="1">
      <x:c r="A424" s="6" t="str">
        <x:v>131506</x:v>
      </x:c>
      <x:c r="B424" s="6" t="str">
        <x:v>1315</x:v>
      </x:c>
      <x:c r="C424" s="6" t="str">
        <x:v>波提欧</x:v>
      </x:c>
      <x:c r="D424" s="6" t="n">
        <x:v>6</x:v>
      </x:c>
      <x:c r="E424" s="6" t="str">
        <x:v>撬棍旅馆的浣熊</x:v>
      </x:c>
      <x:c r="F424" s="7" t="str">
        <x:v>触发天赋造成击破伤害时，对目标额外造成等同于原伤害倍率40%的击破伤害，对相邻目标额外造成等同于原伤害倍率70%的击破伤害。</x:v>
      </x:c>
      <x:c r="G424" s="6" t="str">
        <x:v>[]</x:v>
      </x:c>
      <x:c r="H424" s="6" t="str">
        <x:v>技能等级自动；条件效果在条件增益填写</x:v>
      </x:c>
      <x:c r="I424" s="6" t="str">
        <x:v>https://raw.githubusercontent.com/Mar-7th/StarRailRes/dbe8cdfcfb0bf657b9fe1cf92d5537f118ccb487/index_new/cn/character_ranks.json</x:v>
      </x:c>
    </x:row>
    <x:row r="425" ht="38" customHeight="1">
      <x:c r="A425" s="6" t="str">
        <x:v>131701</x:v>
      </x:c>
      <x:c r="B425" s="6" t="str">
        <x:v>1317</x:v>
      </x:c>
      <x:c r="C425" s="6" t="str">
        <x:v>乱破</x:v>
      </x:c>
      <x:c r="D425" s="6" t="n">
        <x:v>1</x:v>
      </x:c>
      <x:c r="E425" s="6" t="str">
        <x:v>常世道返三途无六钱</x:v>
      </x:c>
      <x:c r="F425" s="7" t="str">
        <x:v>施放终结技进入【结印】状态期间，乱破造成的伤害无视目标15%的防御，退出【结印】状态后恢复20点能量。</x:v>
      </x:c>
      <x:c r="G425" s="6" t="str">
        <x:v>[]</x:v>
      </x:c>
      <x:c r="H425" s="6" t="str">
        <x:v>技能等级自动；条件效果在条件增益填写</x:v>
      </x:c>
      <x:c r="I425" s="6" t="str">
        <x:v>https://raw.githubusercontent.com/Mar-7th/StarRailRes/dbe8cdfcfb0bf657b9fe1cf92d5537f118ccb487/index_new/cn/character_ranks.json</x:v>
      </x:c>
    </x:row>
    <x:row r="426" ht="20" customHeight="1">
      <x:c r="A426" s="6" t="str">
        <x:v>131702</x:v>
      </x:c>
      <x:c r="B426" s="6" t="str">
        <x:v>1317</x:v>
      </x:c>
      <x:c r="C426" s="6" t="str">
        <x:v>乱破</x:v>
      </x:c>
      <x:c r="D426" s="6" t="n">
        <x:v>2</x:v>
      </x:c>
      <x:c r="E426" s="6" t="str">
        <x:v>俳句暗记有识无挂碍</x:v>
      </x:c>
      <x:c r="F426" s="7" t="str">
        <x:v>强化普攻的前2段攻击对指定敌方单体的削韧值提高50%。</x:v>
      </x:c>
      <x:c r="G426" s="6" t="str">
        <x:v>[]</x:v>
      </x:c>
      <x:c r="H426" s="6" t="str">
        <x:v>技能等级自动；条件效果在条件增益填写</x:v>
      </x:c>
      <x:c r="I426" s="6" t="str">
        <x:v>https://raw.githubusercontent.com/Mar-7th/StarRailRes/dbe8cdfcfb0bf657b9fe1cf92d5537f118ccb487/index_new/cn/character_ranks.json</x:v>
      </x:c>
    </x:row>
    <x:row r="427" ht="20" customHeight="1">
      <x:c r="A427" s="6" t="str">
        <x:v>131703</x:v>
      </x:c>
      <x:c r="B427" s="6" t="str">
        <x:v>1317</x:v>
      </x:c>
      <x:c r="C427" s="6" t="str">
        <x:v>乱破</x:v>
      </x:c>
      <x:c r="D427" s="6" t="n">
        <x:v>3</x:v>
      </x:c>
      <x:c r="E427" s="6" t="str">
        <x:v>堂塔伽蓝末法无间狱</x:v>
      </x:c>
      <x:c r="F427" s="7" t="str">
        <x:v>战技等级+2，最多不超过15级；天赋等级+2，最多不超过15级。</x:v>
      </x:c>
      <x:c r="G427" s="6" t="str">
        <x:v>[{"id": "131702", "num": 2}, {"id": "131704", "num": 2}]</x:v>
      </x:c>
      <x:c r="H427" s="6" t="str">
        <x:v>技能等级自动；条件效果在条件增益填写</x:v>
      </x:c>
      <x:c r="I427" s="6" t="str">
        <x:v>https://raw.githubusercontent.com/Mar-7th/StarRailRes/dbe8cdfcfb0bf657b9fe1cf92d5537f118ccb487/index_new/cn/character_ranks.json</x:v>
      </x:c>
    </x:row>
    <x:row r="428" ht="20" customHeight="1">
      <x:c r="A428" s="6" t="str">
        <x:v>131704</x:v>
      </x:c>
      <x:c r="B428" s="6" t="str">
        <x:v>1317</x:v>
      </x:c>
      <x:c r="C428" s="6" t="str">
        <x:v>乱破</x:v>
      </x:c>
      <x:c r="D428" s="6" t="n">
        <x:v>4</x:v>
      </x:c>
      <x:c r="E428" s="6" t="str">
        <x:v>经年劣化任侠无忍义</x:v>
      </x:c>
      <x:c r="F428" s="7" t="str">
        <x:v>【结印】状态期间，我方全体速度提高12%。</x:v>
      </x:c>
      <x:c r="G428" s="6" t="str">
        <x:v>[]</x:v>
      </x:c>
      <x:c r="H428" s="6" t="str">
        <x:v>技能等级自动；条件效果在条件增益填写</x:v>
      </x:c>
      <x:c r="I428" s="6" t="str">
        <x:v>https://raw.githubusercontent.com/Mar-7th/StarRailRes/dbe8cdfcfb0bf657b9fe1cf92d5537f118ccb487/index_new/cn/character_ranks.json</x:v>
      </x:c>
    </x:row>
    <x:row r="429" ht="20" customHeight="1">
      <x:c r="A429" s="6" t="str">
        <x:v>131705</x:v>
      </x:c>
      <x:c r="B429" s="6" t="str">
        <x:v>1317</x:v>
      </x:c>
      <x:c r="C429" s="6" t="str">
        <x:v>乱破</x:v>
      </x:c>
      <x:c r="D429" s="6" t="n">
        <x:v>5</x:v>
      </x:c>
      <x:c r="E429" s="6" t="str">
        <x:v>一心不乱鸣弦无徒矢</x:v>
      </x:c>
      <x:c r="F429" s="7" t="str">
        <x:v>终结技等级+2，最多不超过15级；普攻等级+1，最多不超过10级。</x:v>
      </x:c>
      <x:c r="G429" s="6" t="str">
        <x:v>[{"id": "131703", "num": 2}, {"id": "131701", "num": 1}, {"id": "131708", "num": 1}, {"id": "131710", "num": 1}, {"id": "131712", "num": 1}, {"id": "131718", "num": 1}]</x:v>
      </x:c>
      <x:c r="H429" s="6" t="str">
        <x:v>技能等级自动；条件效果在条件增益填写</x:v>
      </x:c>
      <x:c r="I429" s="6" t="str">
        <x:v>https://raw.githubusercontent.com/Mar-7th/StarRailRes/dbe8cdfcfb0bf657b9fe1cf92d5537f118ccb487/index_new/cn/character_ranks.json</x:v>
      </x:c>
    </x:row>
    <x:row r="430" ht="38" customHeight="1">
      <x:c r="A430" s="6" t="str">
        <x:v>131706</x:v>
      </x:c>
      <x:c r="B430" s="6" t="str">
        <x:v>1317</x:v>
      </x:c>
      <x:c r="C430" s="6" t="str">
        <x:v>乱破</x:v>
      </x:c>
      <x:c r="D430" s="6" t="n">
        <x:v>6</x:v>
      </x:c>
      <x:c r="E430" s="6" t="str">
        <x:v>破邪显正应报无慈悲</x:v>
      </x:c>
      <x:c r="F430" s="7" t="str">
        <x:v>战斗开始时乱破获得5点天赋效果的充能，且充能上限增加5点。发动【忍具•降魔花弁】第3段攻击后获得5点充能。</x:v>
      </x:c>
      <x:c r="G430" s="6" t="str">
        <x:v>[]</x:v>
      </x:c>
      <x:c r="H430" s="6" t="str">
        <x:v>技能等级自动；条件效果在条件增益填写</x:v>
      </x:c>
      <x:c r="I430" s="6" t="str">
        <x:v>https://raw.githubusercontent.com/Mar-7th/StarRailRes/dbe8cdfcfb0bf657b9fe1cf92d5537f118ccb487/index_new/cn/character_ranks.json</x:v>
      </x:c>
    </x:row>
    <x:row r="431" ht="68" customHeight="1">
      <x:c r="A431" s="6" t="str">
        <x:v>132101</x:v>
      </x:c>
      <x:c r="B431" s="6" t="str">
        <x:v>1321</x:v>
      </x:c>
      <x:c r="C431" s="6" t="str">
        <x:v>大丽花</x:v>
      </x:c>
      <x:c r="D431" s="6" t="n">
        <x:v>1</x:v>
      </x:c>
      <x:c r="E431" s="6" t="str">
        <x:v>当一朵花含苞待放</x:v>
      </x:c>
      <x:c r="F431" s="7" t="str">
        <x:v>天赋为【共舞者】提供的超击破伤害倍率对我方全体角色生效，其中【共舞者】的倍率额外提高40%。【共舞者】施放攻击后，对受到攻击的敌方目标额外造成等同于其韧性上限25%的固定削韧（至少10点，至多300点）。该效果每个敌方目标只能触发1次，敌方目标受到致命攻击后重置该目标的可触发次数。</x:v>
      </x:c>
      <x:c r="G431" s="6" t="str">
        <x:v>[]</x:v>
      </x:c>
      <x:c r="H431" s="6" t="str">
        <x:v>技能等级自动；条件效果在条件增益填写</x:v>
      </x:c>
      <x:c r="I431" s="6" t="str">
        <x:v>https://raw.githubusercontent.com/Mar-7th/StarRailRes/dbe8cdfcfb0bf657b9fe1cf92d5537f118ccb487/index_new/cn/character_ranks.json</x:v>
      </x:c>
    </x:row>
    <x:row r="432" ht="38" customHeight="1">
      <x:c r="A432" s="6" t="str">
        <x:v>132102</x:v>
      </x:c>
      <x:c r="B432" s="6" t="str">
        <x:v>1321</x:v>
      </x:c>
      <x:c r="C432" s="6" t="str">
        <x:v>大丽花</x:v>
      </x:c>
      <x:c r="D432" s="6" t="n">
        <x:v>2</x:v>
      </x:c>
      <x:c r="E432" s="6" t="str">
        <x:v>新生，鲜灵，爱怜</x:v>
      </x:c>
      <x:c r="F432" s="7" t="str">
        <x:v>大丽花在场时，敌方全体全属性抗性降低20%。敌方目标入场时，立即陷入【败谢】状态，持续3回合。</x:v>
      </x:c>
      <x:c r="G432" s="6" t="str">
        <x:v>[]</x:v>
      </x:c>
      <x:c r="H432" s="6" t="str">
        <x:v>技能等级自动；条件效果在条件增益填写</x:v>
      </x:c>
      <x:c r="I432" s="6" t="str">
        <x:v>https://raw.githubusercontent.com/Mar-7th/StarRailRes/dbe8cdfcfb0bf657b9fe1cf92d5537f118ccb487/index_new/cn/character_ranks.json</x:v>
      </x:c>
    </x:row>
    <x:row r="433" ht="20" customHeight="1">
      <x:c r="A433" s="6" t="str">
        <x:v>132103</x:v>
      </x:c>
      <x:c r="B433" s="6" t="str">
        <x:v>1321</x:v>
      </x:c>
      <x:c r="C433" s="6" t="str">
        <x:v>大丽花</x:v>
      </x:c>
      <x:c r="D433" s="6" t="n">
        <x:v>3</x:v>
      </x:c>
      <x:c r="E433" s="6" t="str">
        <x:v>可惜花瓣薄如蝉翼</x:v>
      </x:c>
      <x:c r="F433" s="7" t="str">
        <x:v>终结技等级+2，最多不超过15级；普攻等级+1，最多不超过10级。</x:v>
      </x:c>
      <x:c r="G433" s="6" t="str">
        <x:v>[{"id": "132103", "num": 2}, {"id": "132101", "num": 1}]</x:v>
      </x:c>
      <x:c r="H433" s="6" t="str">
        <x:v>技能等级自动；条件效果在条件增益填写</x:v>
      </x:c>
      <x:c r="I433" s="6" t="str">
        <x:v>https://raw.githubusercontent.com/Mar-7th/StarRailRes/dbe8cdfcfb0bf657b9fe1cf92d5537f118ccb487/index_new/cn/character_ranks.json</x:v>
      </x:c>
    </x:row>
    <x:row r="434" ht="20" customHeight="1">
      <x:c r="A434" s="6" t="str">
        <x:v>132104</x:v>
      </x:c>
      <x:c r="B434" s="6" t="str">
        <x:v>1321</x:v>
      </x:c>
      <x:c r="C434" s="6" t="str">
        <x:v>大丽花</x:v>
      </x:c>
      <x:c r="D434" s="6" t="n">
        <x:v>4</x:v>
      </x:c>
      <x:c r="E434" s="6" t="str">
        <x:v>可惜花蕊为虫剥蚀</x:v>
      </x:c>
      <x:c r="F434" s="7" t="str">
        <x:v>天赋的追加攻击的伤害次数增加5次，施放时使敌方全体目标受到的伤害提高12%，持续2回合。</x:v>
      </x:c>
      <x:c r="G434" s="6" t="str">
        <x:v>[]</x:v>
      </x:c>
      <x:c r="H434" s="6" t="str">
        <x:v>技能等级自动；条件效果在条件增益填写</x:v>
      </x:c>
      <x:c r="I434" s="6" t="str">
        <x:v>https://raw.githubusercontent.com/Mar-7th/StarRailRes/dbe8cdfcfb0bf657b9fe1cf92d5537f118ccb487/index_new/cn/character_ranks.json</x:v>
      </x:c>
    </x:row>
    <x:row r="435" ht="20" customHeight="1">
      <x:c r="A435" s="6" t="str">
        <x:v>132105</x:v>
      </x:c>
      <x:c r="B435" s="6" t="str">
        <x:v>1321</x:v>
      </x:c>
      <x:c r="C435" s="6" t="str">
        <x:v>大丽花</x:v>
      </x:c>
      <x:c r="D435" s="6" t="n">
        <x:v>5</x:v>
      </x:c>
      <x:c r="E435" s="6" t="str">
        <x:v>凋落，腐烂，憎恨</x:v>
      </x:c>
      <x:c r="F435" s="7" t="str">
        <x:v>战技等级+2，最多不超过15级；天赋等级+2，最多不超过15级。</x:v>
      </x:c>
      <x:c r="G435" s="6" t="str">
        <x:v>[{"id": "132102", "num": 2}, {"id": "132104", "num": 2}]</x:v>
      </x:c>
      <x:c r="H435" s="6" t="str">
        <x:v>技能等级自动；条件效果在条件增益填写</x:v>
      </x:c>
      <x:c r="I435" s="6" t="str">
        <x:v>https://raw.githubusercontent.com/Mar-7th/StarRailRes/dbe8cdfcfb0bf657b9fe1cf92d5537f118ccb487/index_new/cn/character_ranks.json</x:v>
      </x:c>
    </x:row>
    <x:row r="436" ht="38" customHeight="1">
      <x:c r="A436" s="6" t="str">
        <x:v>132106</x:v>
      </x:c>
      <x:c r="B436" s="6" t="str">
        <x:v>1321</x:v>
      </x:c>
      <x:c r="C436" s="6" t="str">
        <x:v>大丽花</x:v>
      </x:c>
      <x:c r="D436" s="6" t="n">
        <x:v>6</x:v>
      </x:c>
      <x:c r="E436" s="6" t="str">
        <x:v>然而它总是，致命美丽</x:v>
      </x:c>
      <x:c r="F436" s="7" t="str">
        <x:v>【共舞者】的击破特攻提高150%。施放天赋的追加攻击时，使所有【共舞者】下一次行动提前20%。</x:v>
      </x:c>
      <x:c r="G436" s="6" t="str">
        <x:v>[]</x:v>
      </x:c>
      <x:c r="H436" s="6" t="str">
        <x:v>技能等级自动；条件效果在条件增益填写</x:v>
      </x:c>
      <x:c r="I436" s="6" t="str">
        <x:v>https://raw.githubusercontent.com/Mar-7th/StarRailRes/dbe8cdfcfb0bf657b9fe1cf92d5537f118ccb487/index_new/cn/character_ranks.json</x:v>
      </x:c>
    </x:row>
    <x:row r="437" ht="38" customHeight="1">
      <x:c r="A437" s="6" t="str">
        <x:v>140101</x:v>
      </x:c>
      <x:c r="B437" s="6" t="str">
        <x:v>1401</x:v>
      </x:c>
      <x:c r="C437" s="6" t="str">
        <x:v>大黑塔</x:v>
      </x:c>
      <x:c r="D437" s="6" t="n">
        <x:v>1</x:v>
      </x:c>
      <x:c r="E437" s="6" t="str">
        <x:v>群星岸落之夜</x:v>
      </x:c>
      <x:c r="F437" s="7" t="str">
        <x:v>强化战技计算【解读】层数时，额外计算主目标及相邻目标中层数最高的1个目标当前【解读】层数的50%。施放强化战技重置【解读】时，改为将层数重置为15层。</x:v>
      </x:c>
      <x:c r="G437" s="6" t="str">
        <x:v>[]</x:v>
      </x:c>
      <x:c r="H437" s="6" t="str">
        <x:v>技能等级自动；条件效果在条件增益填写</x:v>
      </x:c>
      <x:c r="I437" s="6" t="str">
        <x:v>https://raw.githubusercontent.com/Mar-7th/StarRailRes/dbe8cdfcfb0bf657b9fe1cf92d5537f118ccb487/index_new/cn/character_ranks.json</x:v>
      </x:c>
    </x:row>
    <x:row r="438" ht="38" customHeight="1">
      <x:c r="A438" s="6" t="str">
        <x:v>140102</x:v>
      </x:c>
      <x:c r="B438" s="6" t="str">
        <x:v>1401</x:v>
      </x:c>
      <x:c r="C438" s="6" t="str">
        <x:v>大黑塔</x:v>
      </x:c>
      <x:c r="D438" s="6" t="n">
        <x:v>2</x:v>
      </x:c>
      <x:c r="E438" s="6" t="str">
        <x:v>穿过锁孔之风</x:v>
      </x:c>
      <x:c r="F438" s="7" t="str">
        <x:v>大黑塔进入战斗和施放终结技后，额外获得1层【灵感】。施放强化战技后，大黑塔的下一次行动提前35%。</x:v>
      </x:c>
      <x:c r="G438" s="6" t="str">
        <x:v>[]</x:v>
      </x:c>
      <x:c r="H438" s="6" t="str">
        <x:v>技能等级自动；条件效果在条件增益填写</x:v>
      </x:c>
      <x:c r="I438" s="6" t="str">
        <x:v>https://raw.githubusercontent.com/Mar-7th/StarRailRes/dbe8cdfcfb0bf657b9fe1cf92d5537f118ccb487/index_new/cn/character_ranks.json</x:v>
      </x:c>
    </x:row>
    <x:row r="439" ht="20" customHeight="1">
      <x:c r="A439" s="6" t="str">
        <x:v>140103</x:v>
      </x:c>
      <x:c r="B439" s="6" t="str">
        <x:v>1401</x:v>
      </x:c>
      <x:c r="C439" s="6" t="str">
        <x:v>大黑塔</x:v>
      </x:c>
      <x:c r="D439" s="6" t="n">
        <x:v>3</x:v>
      </x:c>
      <x:c r="E439" s="6" t="str">
        <x:v>进入盛夏之门</x:v>
      </x:c>
      <x:c r="F439" s="7" t="str">
        <x:v>战技等级+2，最多不超过15级；天赋等级+2，最多不超过15级。</x:v>
      </x:c>
      <x:c r="G439" s="6" t="str">
        <x:v>[{"id": "140102", "num": 2}, {"id": "140104", "num": 2}, {"id": "140109", "num": 2}]</x:v>
      </x:c>
      <x:c r="H439" s="6" t="str">
        <x:v>技能等级自动；条件效果在条件增益填写</x:v>
      </x:c>
      <x:c r="I439" s="6" t="str">
        <x:v>https://raw.githubusercontent.com/Mar-7th/StarRailRes/dbe8cdfcfb0bf657b9fe1cf92d5537f118ccb487/index_new/cn/character_ranks.json</x:v>
      </x:c>
    </x:row>
    <x:row r="440" ht="20" customHeight="1">
      <x:c r="A440" s="6" t="str">
        <x:v>140104</x:v>
      </x:c>
      <x:c r="B440" s="6" t="str">
        <x:v>1401</x:v>
      </x:c>
      <x:c r="C440" s="6" t="str">
        <x:v>大黑塔</x:v>
      </x:c>
      <x:c r="D440" s="6" t="n">
        <x:v>4</x:v>
      </x:c>
      <x:c r="E440" s="6" t="str">
        <x:v>第十六把钥匙</x:v>
      </x:c>
      <x:c r="F440" s="7" t="str">
        <x:v>队伍中的「智识」命途角色的速度提高12%。</x:v>
      </x:c>
      <x:c r="G440" s="6" t="str">
        <x:v>[]</x:v>
      </x:c>
      <x:c r="H440" s="6" t="str">
        <x:v>技能等级自动；条件效果在条件增益填写</x:v>
      </x:c>
      <x:c r="I440" s="6" t="str">
        <x:v>https://raw.githubusercontent.com/Mar-7th/StarRailRes/dbe8cdfcfb0bf657b9fe1cf92d5537f118ccb487/index_new/cn/character_ranks.json</x:v>
      </x:c>
    </x:row>
    <x:row r="441" ht="20" customHeight="1">
      <x:c r="A441" s="6" t="str">
        <x:v>140105</x:v>
      </x:c>
      <x:c r="B441" s="6" t="str">
        <x:v>1401</x:v>
      </x:c>
      <x:c r="C441" s="6" t="str">
        <x:v>大黑塔</x:v>
      </x:c>
      <x:c r="D441" s="6" t="n">
        <x:v>5</x:v>
      </x:c>
      <x:c r="E441" s="6" t="str">
        <x:v>苦药似的真理</x:v>
      </x:c>
      <x:c r="F441" s="7" t="str">
        <x:v>终结技等级+2，最多不超过15级；普攻等级+1，最多不超过10级。</x:v>
      </x:c>
      <x:c r="G441" s="6" t="str">
        <x:v>[{"id": "140103", "num": 2}, {"id": "140101", "num": 1}]</x:v>
      </x:c>
      <x:c r="H441" s="6" t="str">
        <x:v>技能等级自动；条件效果在条件增益填写</x:v>
      </x:c>
      <x:c r="I441" s="6" t="str">
        <x:v>https://raw.githubusercontent.com/Mar-7th/StarRailRes/dbe8cdfcfb0bf657b9fe1cf92d5537f118ccb487/index_new/cn/character_ranks.json</x:v>
      </x:c>
    </x:row>
    <x:row r="442" ht="38" customHeight="1">
      <x:c r="A442" s="6" t="str">
        <x:v>140106</x:v>
      </x:c>
      <x:c r="B442" s="6" t="str">
        <x:v>1401</x:v>
      </x:c>
      <x:c r="C442" s="6" t="str">
        <x:v>大黑塔</x:v>
      </x:c>
      <x:c r="D442" s="6" t="n">
        <x:v>6</x:v>
      </x:c>
      <x:c r="E442" s="6" t="str">
        <x:v>甜饵般的答案</x:v>
      </x:c>
      <x:c r="F442" s="7" t="str">
        <x:v>大黑塔的冰属性抗性穿透提高20%，当场上敌方目标数量等于3或以上/2/1名时，终结技的伤害倍率提高140%/250%/400%。</x:v>
      </x:c>
      <x:c r="G442" s="6" t="str">
        <x:v>[]</x:v>
      </x:c>
      <x:c r="H442" s="6" t="str">
        <x:v>技能等级自动；条件效果在条件增益填写</x:v>
      </x:c>
      <x:c r="I442" s="6" t="str">
        <x:v>https://raw.githubusercontent.com/Mar-7th/StarRailRes/dbe8cdfcfb0bf657b9fe1cf92d5537f118ccb487/index_new/cn/character_ranks.json</x:v>
      </x:c>
    </x:row>
    <x:row r="443" ht="38" customHeight="1">
      <x:c r="A443" s="6" t="str">
        <x:v>140201</x:v>
      </x:c>
      <x:c r="B443" s="6" t="str">
        <x:v>1402</x:v>
      </x:c>
      <x:c r="C443" s="6" t="str">
        <x:v>阿格莱雅</x:v>
      </x:c>
      <x:c r="D443" s="6" t="n">
        <x:v>1</x:v>
      </x:c>
      <x:c r="E443" s="6" t="str">
        <x:v>飘曳金星的行列</x:v>
      </x:c>
      <x:c r="F443" s="7" t="str">
        <x:v>处于【间隙织线】状态下的敌人受到的伤害提高15%，阿格莱雅或衣匠攻击该目标后额外恢复20点能量。</x:v>
      </x:c>
      <x:c r="G443" s="6" t="str">
        <x:v>[]</x:v>
      </x:c>
      <x:c r="H443" s="6" t="str">
        <x:v>技能等级自动；条件效果在条件增益填写</x:v>
      </x:c>
      <x:c r="I443" s="6" t="str">
        <x:v>https://raw.githubusercontent.com/Mar-7th/StarRailRes/dbe8cdfcfb0bf657b9fe1cf92d5537f118ccb487/index_new/cn/character_ranks.json</x:v>
      </x:c>
    </x:row>
    <x:row r="444" ht="38" customHeight="1">
      <x:c r="A444" s="6" t="str">
        <x:v>140202</x:v>
      </x:c>
      <x:c r="B444" s="6" t="str">
        <x:v>1402</x:v>
      </x:c>
      <x:c r="C444" s="6" t="str">
        <x:v>阿格莱雅</x:v>
      </x:c>
      <x:c r="D444" s="6" t="n">
        <x:v>2</x:v>
      </x:c>
      <x:c r="E444" s="6" t="str">
        <x:v>行舟命运的眼睑</x:v>
      </x:c>
      <x:c r="F444" s="7" t="str">
        <x:v>当阿格莱雅或衣匠行动时，使阿格莱雅与衣匠造成的伤害无视目标14%的防御力，该效果最多叠加3层，持续至除自身与衣匠以外的任意单位主动施放技能时。</x:v>
      </x:c>
      <x:c r="G444" s="6" t="str">
        <x:v>[]</x:v>
      </x:c>
      <x:c r="H444" s="6" t="str">
        <x:v>技能等级自动；条件效果在条件增益填写</x:v>
      </x:c>
      <x:c r="I444" s="6" t="str">
        <x:v>https://raw.githubusercontent.com/Mar-7th/StarRailRes/dbe8cdfcfb0bf657b9fe1cf92d5537f118ccb487/index_new/cn/character_ranks.json</x:v>
      </x:c>
    </x:row>
    <x:row r="445" ht="38" customHeight="1">
      <x:c r="A445" s="6" t="str">
        <x:v>140203</x:v>
      </x:c>
      <x:c r="B445" s="6" t="str">
        <x:v>1402</x:v>
      </x:c>
      <x:c r="C445" s="6" t="str">
        <x:v>阿格莱雅</x:v>
      </x:c>
      <x:c r="D445" s="6" t="n">
        <x:v>3</x:v>
      </x:c>
      <x:c r="E445" s="6" t="str">
        <x:v>华珠凝滞的礼物</x:v>
      </x:c>
      <x:c r="F445" s="7" t="str">
        <x:v>战技等级+2，最多不超过15级；普攻等级+1，最多不超过10级；忆灵天赋等级+1，最多不超过10级。</x:v>
      </x:c>
      <x:c r="G445" s="6" t="str">
        <x:v>[{"id": "140202", "num": 2}, {"id": "140201", "num": 1}, {"id": "1140203", "num": 1}, {"id": "140208", "num": 1}, {"id": "140209", "num": 2}, {"id": "1140205", "num": 1}, {"id": "1140206", "num": 1}]</x:v>
      </x:c>
      <x:c r="H445" s="6" t="str">
        <x:v>技能等级自动；条件效果在条件增益填写</x:v>
      </x:c>
      <x:c r="I445" s="6" t="str">
        <x:v>https://raw.githubusercontent.com/Mar-7th/StarRailRes/dbe8cdfcfb0bf657b9fe1cf92d5537f118ccb487/index_new/cn/character_ranks.json</x:v>
      </x:c>
    </x:row>
    <x:row r="446" ht="38" customHeight="1">
      <x:c r="A446" s="6" t="str">
        <x:v>140204</x:v>
      </x:c>
      <x:c r="B446" s="6" t="str">
        <x:v>1402</x:v>
      </x:c>
      <x:c r="C446" s="6" t="str">
        <x:v>阿格莱雅</x:v>
      </x:c>
      <x:c r="D446" s="6" t="n">
        <x:v>4</x:v>
      </x:c>
      <x:c r="E446" s="6" t="str">
        <x:v>大理石内的闪烁</x:v>
      </x:c>
      <x:c r="F446" s="7" t="str">
        <x:v>忆灵天赋的速度提高效果层数上限提高1层。阿格莱雅施放攻击后也能使衣匠获得忆灵天赋的速度提高效果。</x:v>
      </x:c>
      <x:c r="G446" s="6" t="str">
        <x:v>[]</x:v>
      </x:c>
      <x:c r="H446" s="6" t="str">
        <x:v>技能等级自动；条件效果在条件增益填写</x:v>
      </x:c>
      <x:c r="I446" s="6" t="str">
        <x:v>https://raw.githubusercontent.com/Mar-7th/StarRailRes/dbe8cdfcfb0bf657b9fe1cf92d5537f118ccb487/index_new/cn/character_ranks.json</x:v>
      </x:c>
    </x:row>
    <x:row r="447" ht="38" customHeight="1">
      <x:c r="A447" s="6" t="str">
        <x:v>140205</x:v>
      </x:c>
      <x:c r="B447" s="6" t="str">
        <x:v>1402</x:v>
      </x:c>
      <x:c r="C447" s="6" t="str">
        <x:v>阿格莱雅</x:v>
      </x:c>
      <x:c r="D447" s="6" t="n">
        <x:v>5</x:v>
      </x:c>
      <x:c r="E447" s="6" t="str">
        <x:v>漆黑苦难的织者</x:v>
      </x:c>
      <x:c r="F447" s="7" t="str">
        <x:v>终结技等级+2，最多不超过15级；天赋等级+2，最多不超过15级；忆灵技等级+1，最多不超过10级。</x:v>
      </x:c>
      <x:c r="G447" s="6" t="str">
        <x:v>[{"id": "140203", "num": 2}, {"id": "140204", "num": 2}, {"id": "1140201", "num": 1}]</x:v>
      </x:c>
      <x:c r="H447" s="6" t="str">
        <x:v>技能等级自动；条件效果在条件增益填写</x:v>
      </x:c>
      <x:c r="I447" s="6" t="str">
        <x:v>https://raw.githubusercontent.com/Mar-7th/StarRailRes/dbe8cdfcfb0bf657b9fe1cf92d5537f118ccb487/index_new/cn/character_ranks.json</x:v>
      </x:c>
    </x:row>
    <x:row r="448" ht="38" customHeight="1">
      <x:c r="A448" s="6" t="str">
        <x:v>140206</x:v>
      </x:c>
      <x:c r="B448" s="6" t="str">
        <x:v>1402</x:v>
      </x:c>
      <x:c r="C448" s="6" t="str">
        <x:v>阿格莱雅</x:v>
      </x:c>
      <x:c r="D448" s="6" t="n">
        <x:v>6</x:v>
      </x:c>
      <x:c r="E448" s="6" t="str">
        <x:v>盈虚无常的金线</x:v>
      </x:c>
      <x:c r="F448" s="7" t="str">
        <x:v>当阿格莱雅处于【至高之姿】状态时，自身与衣匠的雷属性抗性穿透提高20%，当阿格莱雅或衣匠的速度高于160/240/320点时，其造成的连携攻击伤害提高10%/30%/60%。</x:v>
      </x:c>
      <x:c r="G448" s="6" t="str">
        <x:v>[]</x:v>
      </x:c>
      <x:c r="H448" s="6" t="str">
        <x:v>技能等级自动；条件效果在条件增益填写</x:v>
      </x:c>
      <x:c r="I448" s="6" t="str">
        <x:v>https://raw.githubusercontent.com/Mar-7th/StarRailRes/dbe8cdfcfb0bf657b9fe1cf92d5537f118ccb487/index_new/cn/character_ranks.json</x:v>
      </x:c>
    </x:row>
    <x:row r="449" ht="38" customHeight="1">
      <x:c r="A449" s="6" t="str">
        <x:v>140301</x:v>
      </x:c>
      <x:c r="B449" s="6" t="str">
        <x:v>1403</x:v>
      </x:c>
      <x:c r="C449" s="6" t="str">
        <x:v>缇宝</x:v>
      </x:c>
      <x:c r="D449" s="6" t="n">
        <x:v>1</x:v>
      </x:c>
      <x:c r="E449" s="6" t="str">
        <x:v>拾起砂糖的祭典</x:v>
      </x:c>
      <x:c r="F449" s="7" t="str">
        <x:v>结界持续期间，我方目标攻击敌人后，对结界造成附加伤害的目标额外造成等同于本次攻击总伤害值24%的真实伤害。</x:v>
      </x:c>
      <x:c r="G449" s="6" t="str">
        <x:v>[]</x:v>
      </x:c>
      <x:c r="H449" s="6" t="str">
        <x:v>技能等级自动；条件效果在条件增益填写</x:v>
      </x:c>
      <x:c r="I449" s="6" t="str">
        <x:v>https://raw.githubusercontent.com/Mar-7th/StarRailRes/dbe8cdfcfb0bf657b9fe1cf92d5537f118ccb487/index_new/cn/character_ranks.json</x:v>
      </x:c>
    </x:row>
    <x:row r="450" ht="20" customHeight="1">
      <x:c r="A450" s="6" t="str">
        <x:v>140302</x:v>
      </x:c>
      <x:c r="B450" s="6" t="str">
        <x:v>1403</x:v>
      </x:c>
      <x:c r="C450" s="6" t="str">
        <x:v>缇宝</x:v>
      </x:c>
      <x:c r="D450" s="6" t="n">
        <x:v>2</x:v>
      </x:c>
      <x:c r="E450" s="6" t="str">
        <x:v>探访佳梦的向导</x:v>
      </x:c>
      <x:c r="F450" s="7" t="str">
        <x:v>结界造成的附加伤害提高至原伤害的120%。结界造成附加伤害时，会额外造成1次附加伤害。</x:v>
      </x:c>
      <x:c r="G450" s="6" t="str">
        <x:v>[]</x:v>
      </x:c>
      <x:c r="H450" s="6" t="str">
        <x:v>技能等级自动；条件效果在条件增益填写</x:v>
      </x:c>
      <x:c r="I450" s="6" t="str">
        <x:v>https://raw.githubusercontent.com/Mar-7th/StarRailRes/dbe8cdfcfb0bf657b9fe1cf92d5537f118ccb487/index_new/cn/character_ranks.json</x:v>
      </x:c>
    </x:row>
    <x:row r="451" ht="20" customHeight="1">
      <x:c r="A451" s="6" t="str">
        <x:v>140303</x:v>
      </x:c>
      <x:c r="B451" s="6" t="str">
        <x:v>1403</x:v>
      </x:c>
      <x:c r="C451" s="6" t="str">
        <x:v>缇宝</x:v>
      </x:c>
      <x:c r="D451" s="6" t="n">
        <x:v>3</x:v>
      </x:c>
      <x:c r="E451" s="6" t="str">
        <x:v>盛满晨曦的宝藏</x:v>
      </x:c>
      <x:c r="F451" s="7" t="str">
        <x:v>终结技等级+2，最多不超过15级；普攻等级+1，最多不超过10级。</x:v>
      </x:c>
      <x:c r="G451" s="6" t="str">
        <x:v>[{"id": "140303", "num": 2}, {"id": "140301", "num": 1}]</x:v>
      </x:c>
      <x:c r="H451" s="6" t="str">
        <x:v>技能等级自动；条件效果在条件增益填写</x:v>
      </x:c>
      <x:c r="I451" s="6" t="str">
        <x:v>https://raw.githubusercontent.com/Mar-7th/StarRailRes/dbe8cdfcfb0bf657b9fe1cf92d5537f118ccb487/index_new/cn/character_ranks.json</x:v>
      </x:c>
    </x:row>
    <x:row r="452" ht="20" customHeight="1">
      <x:c r="A452" s="6" t="str">
        <x:v>140304</x:v>
      </x:c>
      <x:c r="B452" s="6" t="str">
        <x:v>1403</x:v>
      </x:c>
      <x:c r="C452" s="6" t="str">
        <x:v>缇宝</x:v>
      </x:c>
      <x:c r="D452" s="6" t="n">
        <x:v>4</x:v>
      </x:c>
      <x:c r="E452" s="6" t="str">
        <x:v>心意相契的安宁</x:v>
      </x:c>
      <x:c r="F452" s="7" t="str">
        <x:v>【神启】持续期间，我方全体造成伤害时无视目标18%的防御力。</x:v>
      </x:c>
      <x:c r="G452" s="6" t="str">
        <x:v>[]</x:v>
      </x:c>
      <x:c r="H452" s="6" t="str">
        <x:v>技能等级自动；条件效果在条件增益填写</x:v>
      </x:c>
      <x:c r="I452" s="6" t="str">
        <x:v>https://raw.githubusercontent.com/Mar-7th/StarRailRes/dbe8cdfcfb0bf657b9fe1cf92d5537f118ccb487/index_new/cn/character_ranks.json</x:v>
      </x:c>
    </x:row>
    <x:row r="453" ht="20" customHeight="1">
      <x:c r="A453" s="6" t="str">
        <x:v>140305</x:v>
      </x:c>
      <x:c r="B453" s="6" t="str">
        <x:v>1403</x:v>
      </x:c>
      <x:c r="C453" s="6" t="str">
        <x:v>缇宝</x:v>
      </x:c>
      <x:c r="D453" s="6" t="n">
        <x:v>5</x:v>
      </x:c>
      <x:c r="E453" s="6" t="str">
        <x:v>开启奇迹的时钟</x:v>
      </x:c>
      <x:c r="F453" s="7" t="str">
        <x:v>战技等级+2，最多不超过15级；天赋等级+2，最多不超过15级。</x:v>
      </x:c>
      <x:c r="G453" s="6" t="str">
        <x:v>[{"id": "140302", "num": 2}, {"id": "140304", "num": 2}]</x:v>
      </x:c>
      <x:c r="H453" s="6" t="str">
        <x:v>技能等级自动；条件效果在条件增益填写</x:v>
      </x:c>
      <x:c r="I453" s="6" t="str">
        <x:v>https://raw.githubusercontent.com/Mar-7th/StarRailRes/dbe8cdfcfb0bf657b9fe1cf92d5537f118ccb487/index_new/cn/character_ranks.json</x:v>
      </x:c>
    </x:row>
    <x:row r="454" ht="20" customHeight="1">
      <x:c r="A454" s="6" t="str">
        <x:v>140306</x:v>
      </x:c>
      <x:c r="B454" s="6" t="str">
        <x:v>1403</x:v>
      </x:c>
      <x:c r="C454" s="6" t="str">
        <x:v>缇宝</x:v>
      </x:c>
      <x:c r="D454" s="6" t="n">
        <x:v>6</x:v>
      </x:c>
      <x:c r="E454" s="6" t="str">
        <x:v>星月满天的明日</x:v>
      </x:c>
      <x:c r="F454" s="7" t="str">
        <x:v>缇宝施放终结技后，对敌方全体发动天赋的追加攻击。天赋的追加攻击造成的伤害提高729%。</x:v>
      </x:c>
      <x:c r="G454" s="6" t="str">
        <x:v>[]</x:v>
      </x:c>
      <x:c r="H454" s="6" t="str">
        <x:v>技能等级自动；条件效果在条件增益填写</x:v>
      </x:c>
      <x:c r="I454" s="6" t="str">
        <x:v>https://raw.githubusercontent.com/Mar-7th/StarRailRes/dbe8cdfcfb0bf657b9fe1cf92d5537f118ccb487/index_new/cn/character_ranks.json</x:v>
      </x:c>
    </x:row>
    <x:row r="455" ht="38" customHeight="1">
      <x:c r="A455" s="6" t="str">
        <x:v>140401</x:v>
      </x:c>
      <x:c r="B455" s="6" t="str">
        <x:v>1404</x:v>
      </x:c>
      <x:c r="C455" s="6" t="str">
        <x:v>万敌</x:v>
      </x:c>
      <x:c r="D455" s="6" t="n">
        <x:v>1</x:v>
      </x:c>
      <x:c r="E455" s="6" t="str">
        <x:v>寒风雕琢不屈的脊梁</x:v>
      </x:c>
      <x:c r="F455" s="7" t="str">
        <x:v>【弑神登神】对主目标造成的伤害倍率提高30%，且变成对敌方全体造成等同于主目标伤害倍率的虚数属性伤害。</x:v>
      </x:c>
      <x:c r="G455" s="6" t="str">
        <x:v>[]</x:v>
      </x:c>
      <x:c r="H455" s="6" t="str">
        <x:v>技能等级自动；条件效果在条件增益填写</x:v>
      </x:c>
      <x:c r="I455" s="6" t="str">
        <x:v>https://raw.githubusercontent.com/Mar-7th/StarRailRes/dbe8cdfcfb0bf657b9fe1cf92d5537f118ccb487/index_new/cn/character_ranks.json</x:v>
      </x:c>
    </x:row>
    <x:row r="456" ht="38" customHeight="1">
      <x:c r="A456" s="6" t="str">
        <x:v>140402</x:v>
      </x:c>
      <x:c r="B456" s="6" t="str">
        <x:v>1404</x:v>
      </x:c>
      <x:c r="C456" s="6" t="str">
        <x:v>万敌</x:v>
      </x:c>
      <x:c r="D456" s="6" t="n">
        <x:v>2</x:v>
      </x:c>
      <x:c r="E456" s="6" t="str">
        <x:v>纷争见证尸骸的喉鸣</x:v>
      </x:c>
      <x:c r="F456" s="7" t="str">
        <x:v>【血仇】状态期间，万敌造成的伤害无视敌方目标15%的防御力，且接受治疗后会将40%的治疗数值转化为充能，累计转化的充能不超过40点。任意单位行动后重置可累计的充能。</x:v>
      </x:c>
      <x:c r="G456" s="6" t="str">
        <x:v>[]</x:v>
      </x:c>
      <x:c r="H456" s="6" t="str">
        <x:v>技能等级自动；条件效果在条件增益填写</x:v>
      </x:c>
      <x:c r="I456" s="6" t="str">
        <x:v>https://raw.githubusercontent.com/Mar-7th/StarRailRes/dbe8cdfcfb0bf657b9fe1cf92d5537f118ccb487/index_new/cn/character_ranks.json</x:v>
      </x:c>
    </x:row>
    <x:row r="457" ht="20" customHeight="1">
      <x:c r="A457" s="6" t="str">
        <x:v>140403</x:v>
      </x:c>
      <x:c r="B457" s="6" t="str">
        <x:v>1404</x:v>
      </x:c>
      <x:c r="C457" s="6" t="str">
        <x:v>万敌</x:v>
      </x:c>
      <x:c r="D457" s="6" t="n">
        <x:v>3</x:v>
      </x:c>
      <x:c r="E457" s="6" t="str">
        <x:v>荣耀辉映不渝的筵宴</x:v>
      </x:c>
      <x:c r="F457" s="7" t="str">
        <x:v>战技等级+2，最多不超过15级；普攻等级+1，最多不超过10级。</x:v>
      </x:c>
      <x:c r="G457" s="6" t="str">
        <x:v>[{"id": "140402", "num": 2}, {"id": "140401", "num": 1}, {"id": "140409", "num": 2}, {"id": "140411", "num": 2}]</x:v>
      </x:c>
      <x:c r="H457" s="6" t="str">
        <x:v>技能等级自动；条件效果在条件增益填写</x:v>
      </x:c>
      <x:c r="I457" s="6" t="str">
        <x:v>https://raw.githubusercontent.com/Mar-7th/StarRailRes/dbe8cdfcfb0bf657b9fe1cf92d5537f118ccb487/index_new/cn/character_ranks.json</x:v>
      </x:c>
    </x:row>
    <x:row r="458" ht="38" customHeight="1">
      <x:c r="A458" s="6" t="str">
        <x:v>140404</x:v>
      </x:c>
      <x:c r="B458" s="6" t="str">
        <x:v>1404</x:v>
      </x:c>
      <x:c r="C458" s="6" t="str">
        <x:v>万敌</x:v>
      </x:c>
      <x:c r="D458" s="6" t="n">
        <x:v>4</x:v>
      </x:c>
      <x:c r="E458" s="6" t="str">
        <x:v>号角惊觉缄默的狂狮</x:v>
      </x:c>
      <x:c r="F458" s="7" t="str">
        <x:v>【血仇】状态期间暴击伤害提高30%，且受到来自敌方目标的攻击后回复等同于自身10%生命上限的生命值。</x:v>
      </x:c>
      <x:c r="G458" s="6" t="str">
        <x:v>[]</x:v>
      </x:c>
      <x:c r="H458" s="6" t="str">
        <x:v>技能等级自动；条件效果在条件增益填写</x:v>
      </x:c>
      <x:c r="I458" s="6" t="str">
        <x:v>https://raw.githubusercontent.com/Mar-7th/StarRailRes/dbe8cdfcfb0bf657b9fe1cf92d5537f118ccb487/index_new/cn/character_ranks.json</x:v>
      </x:c>
    </x:row>
    <x:row r="459" ht="20" customHeight="1">
      <x:c r="A459" s="6" t="str">
        <x:v>140405</x:v>
      </x:c>
      <x:c r="B459" s="6" t="str">
        <x:v>1404</x:v>
      </x:c>
      <x:c r="C459" s="6" t="str">
        <x:v>万敌</x:v>
      </x:c>
      <x:c r="D459" s="6" t="n">
        <x:v>5</x:v>
      </x:c>
      <x:c r="E459" s="6" t="str">
        <x:v>兵戈雕刻躯身的烈焰</x:v>
      </x:c>
      <x:c r="F459" s="7" t="str">
        <x:v>终结技等级+2，最多不超过15级；天赋等级+2，最多不超过15级。</x:v>
      </x:c>
      <x:c r="G459" s="6" t="str">
        <x:v>[{"id": "140403", "num": 2}, {"id": "140404", "num": 2}]</x:v>
      </x:c>
      <x:c r="H459" s="6" t="str">
        <x:v>技能等级自动；条件效果在条件增益填写</x:v>
      </x:c>
      <x:c r="I459" s="6" t="str">
        <x:v>https://raw.githubusercontent.com/Mar-7th/StarRailRes/dbe8cdfcfb0bf657b9fe1cf92d5537f118ccb487/index_new/cn/character_ranks.json</x:v>
      </x:c>
    </x:row>
    <x:row r="460" ht="20" customHeight="1">
      <x:c r="A460" s="6" t="str">
        <x:v>140406</x:v>
      </x:c>
      <x:c r="B460" s="6" t="str">
        <x:v>1404</x:v>
      </x:c>
      <x:c r="C460" s="6" t="str">
        <x:v>万敌</x:v>
      </x:c>
      <x:c r="D460" s="6" t="n">
        <x:v>6</x:v>
      </x:c>
      <x:c r="E460" s="6" t="str">
        <x:v>往日攀陟沉积的血山</x:v>
      </x:c>
      <x:c r="F460" s="7" t="str">
        <x:v>进入战斗时立刻进入【血仇】状态且【弑神登神】所需的充能值降低至100点。</x:v>
      </x:c>
      <x:c r="G460" s="6" t="str">
        <x:v>[]</x:v>
      </x:c>
      <x:c r="H460" s="6" t="str">
        <x:v>技能等级自动；条件效果在条件增益填写</x:v>
      </x:c>
      <x:c r="I460" s="6" t="str">
        <x:v>https://raw.githubusercontent.com/Mar-7th/StarRailRes/dbe8cdfcfb0bf657b9fe1cf92d5537f118ccb487/index_new/cn/character_ranks.json</x:v>
      </x:c>
    </x:row>
    <x:row r="461" ht="38" customHeight="1">
      <x:c r="A461" s="6" t="str">
        <x:v>140501</x:v>
      </x:c>
      <x:c r="B461" s="6" t="str">
        <x:v>1405</x:v>
      </x:c>
      <x:c r="C461" s="6" t="str">
        <x:v>那刻夏</x:v>
      </x:c>
      <x:c r="D461" s="6" t="n">
        <x:v>1</x:v>
      </x:c>
      <x:c r="E461" s="6" t="str">
        <x:v>月掩星夜的魔术师</x:v>
      </x:c>
      <x:c r="F461" s="7" t="str">
        <x:v>首次施放战技后，恢复1个战技点。施放战技击中敌方目标时，使目标防御力降低16%，持续2回合。</x:v>
      </x:c>
      <x:c r="G461" s="6" t="str">
        <x:v>[]</x:v>
      </x:c>
      <x:c r="H461" s="6" t="str">
        <x:v>技能等级自动；条件效果在条件增益填写</x:v>
      </x:c>
      <x:c r="I461" s="6" t="str">
        <x:v>https://raw.githubusercontent.com/Mar-7th/StarRailRes/dbe8cdfcfb0bf657b9fe1cf92d5537f118ccb487/index_new/cn/character_ranks.json</x:v>
      </x:c>
    </x:row>
    <x:row r="462" ht="20" customHeight="1">
      <x:c r="A462" s="6" t="str">
        <x:v>140502</x:v>
      </x:c>
      <x:c r="B462" s="6" t="str">
        <x:v>1405</x:v>
      </x:c>
      <x:c r="C462" s="6" t="str">
        <x:v>那刻夏</x:v>
      </x:c>
      <x:c r="D462" s="6" t="n">
        <x:v>2</x:v>
      </x:c>
      <x:c r="E462" s="6" t="str">
        <x:v>真实历史的自然人</x:v>
      </x:c>
      <x:c r="F462" s="7" t="str">
        <x:v>敌方目标入场时，触发1次天赋的弱点添加效果，并使其全属性抗性降低20%。</x:v>
      </x:c>
      <x:c r="G462" s="6" t="str">
        <x:v>[]</x:v>
      </x:c>
      <x:c r="H462" s="6" t="str">
        <x:v>技能等级自动；条件效果在条件增益填写</x:v>
      </x:c>
      <x:c r="I462" s="6" t="str">
        <x:v>https://raw.githubusercontent.com/Mar-7th/StarRailRes/dbe8cdfcfb0bf657b9fe1cf92d5537f118ccb487/index_new/cn/character_ranks.json</x:v>
      </x:c>
    </x:row>
    <x:row r="463" ht="20" customHeight="1">
      <x:c r="A463" s="6" t="str">
        <x:v>140503</x:v>
      </x:c>
      <x:c r="B463" s="6" t="str">
        <x:v>1405</x:v>
      </x:c>
      <x:c r="C463" s="6" t="str">
        <x:v>那刻夏</x:v>
      </x:c>
      <x:c r="D463" s="6" t="n">
        <x:v>3</x:v>
      </x:c>
      <x:c r="E463" s="6" t="str">
        <x:v>镌刻进深空的瞳孔</x:v>
      </x:c>
      <x:c r="F463" s="7" t="str">
        <x:v>终结技等级+2，最多不超过15级；普攻等级+1，最多不超过10级。</x:v>
      </x:c>
      <x:c r="G463" s="6" t="str">
        <x:v>[{"id": "140503", "num": 2}, {"id": "140501", "num": 1}]</x:v>
      </x:c>
      <x:c r="H463" s="6" t="str">
        <x:v>技能等级自动；条件效果在条件增益填写</x:v>
      </x:c>
      <x:c r="I463" s="6" t="str">
        <x:v>https://raw.githubusercontent.com/Mar-7th/StarRailRes/dbe8cdfcfb0bf657b9fe1cf92d5537f118ccb487/index_new/cn/character_ranks.json</x:v>
      </x:c>
    </x:row>
    <x:row r="464" ht="20" customHeight="1">
      <x:c r="A464" s="6" t="str">
        <x:v>140504</x:v>
      </x:c>
      <x:c r="B464" s="6" t="str">
        <x:v>1405</x:v>
      </x:c>
      <x:c r="C464" s="6" t="str">
        <x:v>那刻夏</x:v>
      </x:c>
      <x:c r="D464" s="6" t="n">
        <x:v>4</x:v>
      </x:c>
      <x:c r="E464" s="6" t="str">
        <x:v>坠落在山谷的炽热</x:v>
      </x:c>
      <x:c r="F464" s="7" t="str">
        <x:v>施放战技时，攻击力提高30%，持续2回合。该效果最多叠加2层。</x:v>
      </x:c>
      <x:c r="G464" s="6" t="str">
        <x:v>[]</x:v>
      </x:c>
      <x:c r="H464" s="6" t="str">
        <x:v>技能等级自动；条件效果在条件增益填写</x:v>
      </x:c>
      <x:c r="I464" s="6" t="str">
        <x:v>https://raw.githubusercontent.com/Mar-7th/StarRailRes/dbe8cdfcfb0bf657b9fe1cf92d5537f118ccb487/index_new/cn/character_ranks.json</x:v>
      </x:c>
    </x:row>
    <x:row r="465" ht="20" customHeight="1">
      <x:c r="A465" s="6" t="str">
        <x:v>140505</x:v>
      </x:c>
      <x:c r="B465" s="6" t="str">
        <x:v>1405</x:v>
      </x:c>
      <x:c r="C465" s="6" t="str">
        <x:v>那刻夏</x:v>
      </x:c>
      <x:c r="D465" s="6" t="n">
        <x:v>5</x:v>
      </x:c>
      <x:c r="E465" s="6" t="str">
        <x:v>离心漩涡外的胚种</x:v>
      </x:c>
      <x:c r="F465" s="7" t="str">
        <x:v>战技等级+2，最多不超过15级；天赋等级+2，最多不超过15级。</x:v>
      </x:c>
      <x:c r="G465" s="6" t="str">
        <x:v>[{"id": "140502", "num": 2}, {"id": "140504", "num": 2}]</x:v>
      </x:c>
      <x:c r="H465" s="6" t="str">
        <x:v>技能等级自动；条件效果在条件增益填写</x:v>
      </x:c>
      <x:c r="I465" s="6" t="str">
        <x:v>https://raw.githubusercontent.com/Mar-7th/StarRailRes/dbe8cdfcfb0bf657b9fe1cf92d5537f118ccb487/index_new/cn/character_ranks.json</x:v>
      </x:c>
    </x:row>
    <x:row r="466" ht="38" customHeight="1">
      <x:c r="A466" s="6" t="str">
        <x:v>140506</x:v>
      </x:c>
      <x:c r="B466" s="6" t="str">
        <x:v>1405</x:v>
      </x:c>
      <x:c r="C466" s="6" t="str">
        <x:v>那刻夏</x:v>
      </x:c>
      <x:c r="D466" s="6" t="n">
        <x:v>6</x:v>
      </x:c>
      <x:c r="E466" s="6" t="str">
        <x:v>万物皆在万物之中</x:v>
      </x:c>
      <x:c r="F466" s="7" t="str">
        <x:v>那刻夏造成的伤害为原伤害的130%。行迹【必要的留白】的2种效果都会直接触发，不再依赖我方队伍中「智识」命途角色的数量。</x:v>
      </x:c>
      <x:c r="G466" s="6" t="str">
        <x:v>[]</x:v>
      </x:c>
      <x:c r="H466" s="6" t="str">
        <x:v>技能等级自动；条件效果在条件增益填写</x:v>
      </x:c>
      <x:c r="I466" s="6" t="str">
        <x:v>https://raw.githubusercontent.com/Mar-7th/StarRailRes/dbe8cdfcfb0bf657b9fe1cf92d5537f118ccb487/index_new/cn/character_ranks.json</x:v>
      </x:c>
    </x:row>
    <x:row r="467" ht="38" customHeight="1">
      <x:c r="A467" s="6" t="str">
        <x:v>140601</x:v>
      </x:c>
      <x:c r="B467" s="6" t="str">
        <x:v>1406</x:v>
      </x:c>
      <x:c r="C467" s="6" t="str">
        <x:v>赛飞儿</x:v>
      </x:c>
      <x:c r="D467" s="6" t="n">
        <x:v>1</x:v>
      </x:c>
      <x:c r="E467" s="6" t="str">
        <x:v>察言观色看笑脸</x:v>
      </x:c>
      <x:c r="F467" s="7" t="str">
        <x:v>赛飞儿记录的伤害值为原记录值的150%。施放天赋的追加攻击时，赛飞儿的攻击力提高80%，持续2回合。</x:v>
      </x:c>
      <x:c r="G467" s="6" t="str">
        <x:v>[]</x:v>
      </x:c>
      <x:c r="H467" s="6" t="str">
        <x:v>技能等级自动；条件效果在条件增益填写</x:v>
      </x:c>
      <x:c r="I467" s="6" t="str">
        <x:v>https://raw.githubusercontent.com/Mar-7th/StarRailRes/dbe8cdfcfb0bf657b9fe1cf92d5537f118ccb487/index_new/cn/character_ranks.json</x:v>
      </x:c>
    </x:row>
    <x:row r="468" ht="20" customHeight="1">
      <x:c r="A468" s="6" t="str">
        <x:v>140602</x:v>
      </x:c>
      <x:c r="B468" s="6" t="str">
        <x:v>1406</x:v>
      </x:c>
      <x:c r="C468" s="6" t="str">
        <x:v>赛飞儿</x:v>
      </x:c>
      <x:c r="D468" s="6" t="n">
        <x:v>2</x:v>
      </x:c>
      <x:c r="E468" s="6" t="str">
        <x:v>焦头烂额顺手牵</x:v>
      </x:c>
      <x:c r="F468" s="7" t="str">
        <x:v>赛飞儿击中敌方目标时，有120%的基础概率使其受到的伤害提高30%，持续2回合。</x:v>
      </x:c>
      <x:c r="G468" s="6" t="str">
        <x:v>[]</x:v>
      </x:c>
      <x:c r="H468" s="6" t="str">
        <x:v>技能等级自动；条件效果在条件增益填写</x:v>
      </x:c>
      <x:c r="I468" s="6" t="str">
        <x:v>https://raw.githubusercontent.com/Mar-7th/StarRailRes/dbe8cdfcfb0bf657b9fe1cf92d5537f118ccb487/index_new/cn/character_ranks.json</x:v>
      </x:c>
    </x:row>
    <x:row r="469" ht="20" customHeight="1">
      <x:c r="A469" s="6" t="str">
        <x:v>140603</x:v>
      </x:c>
      <x:c r="B469" s="6" t="str">
        <x:v>1406</x:v>
      </x:c>
      <x:c r="C469" s="6" t="str">
        <x:v>赛飞儿</x:v>
      </x:c>
      <x:c r="D469" s="6" t="n">
        <x:v>3</x:v>
      </x:c>
      <x:c r="E469" s="6" t="str">
        <x:v>无中生有难分辨</x:v>
      </x:c>
      <x:c r="F469" s="7" t="str">
        <x:v>终结技等级+2，最多不超过15级；普攻等级+1，最多不超过10级。</x:v>
      </x:c>
      <x:c r="G469" s="6" t="str">
        <x:v>[{"id": "140603", "num": 2}, {"id": "140601", "num": 1}]</x:v>
      </x:c>
      <x:c r="H469" s="6" t="str">
        <x:v>技能等级自动；条件效果在条件增益填写</x:v>
      </x:c>
      <x:c r="I469" s="6" t="str">
        <x:v>https://raw.githubusercontent.com/Mar-7th/StarRailRes/dbe8cdfcfb0bf657b9fe1cf92d5537f118ccb487/index_new/cn/character_ranks.json</x:v>
      </x:c>
    </x:row>
    <x:row r="470" ht="20" customHeight="1">
      <x:c r="A470" s="6" t="str">
        <x:v>140604</x:v>
      </x:c>
      <x:c r="B470" s="6" t="str">
        <x:v>1406</x:v>
      </x:c>
      <x:c r="C470" s="6" t="str">
        <x:v>赛飞儿</x:v>
      </x:c>
      <x:c r="D470" s="6" t="n">
        <x:v>4</x:v>
      </x:c>
      <x:c r="E470" s="6" t="str">
        <x:v>东窗事发一溜烟</x:v>
      </x:c>
      <x:c r="F470" s="7" t="str">
        <x:v>【老主顾】受到我方目标攻击后，赛飞儿对其造成等同于赛飞儿50%攻击力的量子属性附加伤害。</x:v>
      </x:c>
      <x:c r="G470" s="6" t="str">
        <x:v>[]</x:v>
      </x:c>
      <x:c r="H470" s="6" t="str">
        <x:v>技能等级自动；条件效果在条件增益填写</x:v>
      </x:c>
      <x:c r="I470" s="6" t="str">
        <x:v>https://raw.githubusercontent.com/Mar-7th/StarRailRes/dbe8cdfcfb0bf657b9fe1cf92d5537f118ccb487/index_new/cn/character_ranks.json</x:v>
      </x:c>
    </x:row>
    <x:row r="471" ht="20" customHeight="1">
      <x:c r="A471" s="6" t="str">
        <x:v>140605</x:v>
      </x:c>
      <x:c r="B471" s="6" t="str">
        <x:v>1406</x:v>
      </x:c>
      <x:c r="C471" s="6" t="str">
        <x:v>赛飞儿</x:v>
      </x:c>
      <x:c r="D471" s="6" t="n">
        <x:v>5</x:v>
      </x:c>
      <x:c r="E471" s="6" t="str">
        <x:v>狡兔三窟轻如燕</x:v>
      </x:c>
      <x:c r="F471" s="7" t="str">
        <x:v>战技等级+2，最多不超过15级；天赋等级+2，最多不超过15级。</x:v>
      </x:c>
      <x:c r="G471" s="6" t="str">
        <x:v>[{"id": "140602", "num": 2}, {"id": "140604", "num": 2}]</x:v>
      </x:c>
      <x:c r="H471" s="6" t="str">
        <x:v>技能等级自动；条件效果在条件增益填写</x:v>
      </x:c>
      <x:c r="I471" s="6" t="str">
        <x:v>https://raw.githubusercontent.com/Mar-7th/StarRailRes/dbe8cdfcfb0bf657b9fe1cf92d5537f118ccb487/index_new/cn/character_ranks.json</x:v>
      </x:c>
    </x:row>
    <x:row r="472" ht="38" customHeight="1">
      <x:c r="A472" s="6" t="str">
        <x:v>140606</x:v>
      </x:c>
      <x:c r="B472" s="6" t="str">
        <x:v>1406</x:v>
      </x:c>
      <x:c r="C472" s="6" t="str">
        <x:v>赛飞儿</x:v>
      </x:c>
      <x:c r="D472" s="6" t="n">
        <x:v>6</x:v>
      </x:c>
      <x:c r="E472" s="6" t="str">
        <x:v>大盗无名天地间</x:v>
      </x:c>
      <x:c r="F472" s="7" t="str">
        <x:v>赛飞儿天赋的追加攻击造成的伤害提高350%，记录时额外记录该攻击造成的非溢出伤害的16%。施放终结技清空记录值后，返还本次清除记录值的20%。</x:v>
      </x:c>
      <x:c r="G472" s="6" t="str">
        <x:v>[]</x:v>
      </x:c>
      <x:c r="H472" s="6" t="str">
        <x:v>技能等级自动；条件效果在条件增益填写</x:v>
      </x:c>
      <x:c r="I472" s="6" t="str">
        <x:v>https://raw.githubusercontent.com/Mar-7th/StarRailRes/dbe8cdfcfb0bf657b9fe1cf92d5537f118ccb487/index_new/cn/character_ranks.json</x:v>
      </x:c>
    </x:row>
    <x:row r="473" ht="53" customHeight="1">
      <x:c r="A473" s="6" t="str">
        <x:v>140701</x:v>
      </x:c>
      <x:c r="B473" s="6" t="str">
        <x:v>1407</x:v>
      </x:c>
      <x:c r="C473" s="6" t="str">
        <x:v>遐蝶</x:v>
      </x:c>
      <x:c r="D473" s="6" t="n">
        <x:v>1</x:v>
      </x:c>
      <x:c r="E473" s="6" t="str">
        <x:v>雪地的圣女，付记忆入殓</x:v>
      </x:c>
      <x:c r="F473" s="7" t="str">
        <x:v>敌方目标当前生命值小于等于自身生命上限80%/50%时，【骸爪，冥龙之环拥】、【擘裂冥茫的爪痕】、【燎尽黯泽的焰息】、【灼掠幽墟的晦翼】对其造成的伤害为原伤害的120%/140%。</x:v>
      </x:c>
      <x:c r="G473" s="6" t="str">
        <x:v>[]</x:v>
      </x:c>
      <x:c r="H473" s="6" t="str">
        <x:v>技能等级自动；条件效果在条件增益填写</x:v>
      </x:c>
      <x:c r="I473" s="6" t="str">
        <x:v>https://raw.githubusercontent.com/Mar-7th/StarRailRes/dbe8cdfcfb0bf657b9fe1cf92d5537f118ccb487/index_new/cn/character_ranks.json</x:v>
      </x:c>
    </x:row>
    <x:row r="474" ht="53" customHeight="1">
      <x:c r="A474" s="6" t="str">
        <x:v>140702</x:v>
      </x:c>
      <x:c r="B474" s="6" t="str">
        <x:v>1407</x:v>
      </x:c>
      <x:c r="C474" s="6" t="str">
        <x:v>遐蝶</x:v>
      </x:c>
      <x:c r="D474" s="6" t="n">
        <x:v>2</x:v>
      </x:c>
      <x:c r="E474" s="6" t="str">
        <x:v>以扑翼繁花加冕</x:v>
      </x:c>
      <x:c r="F474" s="7" t="str">
        <x:v>召唤忆灵死龙后，遐蝶获得2层【炽意】，【炽意】最多持有2层，可用来抵扣死龙忆灵技【燎尽黯泽的焰息】的生命值消耗，并使遐蝶行动提前100%，下一次施放强化战技遐蝶获得等同于【新蕊】上限30%点数的【新蕊】。</x:v>
      </x:c>
      <x:c r="G474" s="6" t="str">
        <x:v>[]</x:v>
      </x:c>
      <x:c r="H474" s="6" t="str">
        <x:v>技能等级自动；条件效果在条件增益填写</x:v>
      </x:c>
      <x:c r="I474" s="6" t="str">
        <x:v>https://raw.githubusercontent.com/Mar-7th/StarRailRes/dbe8cdfcfb0bf657b9fe1cf92d5537f118ccb487/index_new/cn/character_ranks.json</x:v>
      </x:c>
    </x:row>
    <x:row r="475" ht="38" customHeight="1">
      <x:c r="A475" s="6" t="str">
        <x:v>140703</x:v>
      </x:c>
      <x:c r="B475" s="6" t="str">
        <x:v>1407</x:v>
      </x:c>
      <x:c r="C475" s="6" t="str">
        <x:v>遐蝶</x:v>
      </x:c>
      <x:c r="D475" s="6" t="n">
        <x:v>3</x:v>
      </x:c>
      <x:c r="E475" s="6" t="str">
        <x:v>虔敬的旅人，于死境翩跹</x:v>
      </x:c>
      <x:c r="F475" s="7" t="str">
        <x:v>终结技等级+2，最多不超过15级；普攻等级+1，最多不超过10级；忆灵天赋等级+1，最多不超过10级。</x:v>
      </x:c>
      <x:c r="G475" s="6" t="str">
        <x:v>[{"id": "140703", "num": 2}, {"id": "140701", "num": 1}, {"id": "1140703", "num": 1}, {"id": "1140712", "num": 1}, {"id": "1140705", "num": 1}, {"id": "1140706", "num": 1}]</x:v>
      </x:c>
      <x:c r="H475" s="6" t="str">
        <x:v>技能等级自动；条件效果在条件增益填写</x:v>
      </x:c>
      <x:c r="I475" s="6" t="str">
        <x:v>https://raw.githubusercontent.com/Mar-7th/StarRailRes/dbe8cdfcfb0bf657b9fe1cf92d5537f118ccb487/index_new/cn/character_ranks.json</x:v>
      </x:c>
    </x:row>
    <x:row r="476" ht="20" customHeight="1">
      <x:c r="A476" s="6" t="str">
        <x:v>140704</x:v>
      </x:c>
      <x:c r="B476" s="6" t="str">
        <x:v>1407</x:v>
      </x:c>
      <x:c r="C476" s="6" t="str">
        <x:v>遐蝶</x:v>
      </x:c>
      <x:c r="D476" s="6" t="n">
        <x:v>4</x:v>
      </x:c>
      <x:c r="E476" s="6" t="str">
        <x:v>拥悲怜哀歌安眠</x:v>
      </x:c>
      <x:c r="F476" s="7" t="str">
        <x:v>遐蝶在场时，我方全体受到治疗时的回复量提高20%。</x:v>
      </x:c>
      <x:c r="G476" s="6" t="str">
        <x:v>[]</x:v>
      </x:c>
      <x:c r="H476" s="6" t="str">
        <x:v>技能等级自动；条件效果在条件增益填写</x:v>
      </x:c>
      <x:c r="I476" s="6" t="str">
        <x:v>https://raw.githubusercontent.com/Mar-7th/StarRailRes/dbe8cdfcfb0bf657b9fe1cf92d5537f118ccb487/index_new/cn/character_ranks.json</x:v>
      </x:c>
    </x:row>
    <x:row r="477" ht="38" customHeight="1">
      <x:c r="A477" s="6" t="str">
        <x:v>140705</x:v>
      </x:c>
      <x:c r="B477" s="6" t="str">
        <x:v>1407</x:v>
      </x:c>
      <x:c r="C477" s="6" t="str">
        <x:v>遐蝶</x:v>
      </x:c>
      <x:c r="D477" s="6" t="n">
        <x:v>5</x:v>
      </x:c>
      <x:c r="E477" s="6" t="str">
        <x:v>素白的新篇，以预言装点</x:v>
      </x:c>
      <x:c r="F477" s="7" t="str">
        <x:v>战技等级+2，最多不超过15级；天赋等级+2，最多不超过15级；忆灵技等级+1，最多不超过10级。</x:v>
      </x:c>
      <x:c r="G477" s="6" t="str">
        <x:v>[{"id": "140702", "num": 2}, {"id": "140704", "num": 2}, {"id": "1140701", "num": 1}, {"id": "140709", "num": 2}, {"id": "1140702", "num": 1}]</x:v>
      </x:c>
      <x:c r="H477" s="6" t="str">
        <x:v>技能等级自动；条件效果在条件增益填写</x:v>
      </x:c>
      <x:c r="I477" s="6" t="str">
        <x:v>https://raw.githubusercontent.com/Mar-7th/StarRailRes/dbe8cdfcfb0bf657b9fe1cf92d5537f118ccb487/index_new/cn/character_ranks.json</x:v>
      </x:c>
    </x:row>
    <x:row r="478" ht="53" customHeight="1">
      <x:c r="A478" s="6" t="str">
        <x:v>140706</x:v>
      </x:c>
      <x:c r="B478" s="6" t="str">
        <x:v>1407</x:v>
      </x:c>
      <x:c r="C478" s="6" t="str">
        <x:v>遐蝶</x:v>
      </x:c>
      <x:c r="D478" s="6" t="n">
        <x:v>6</x:v>
      </x:c>
      <x:c r="E478" s="6" t="str">
        <x:v>待流年奔涌破茧</x:v>
      </x:c>
      <x:c r="F478" s="7" t="str">
        <x:v>遐蝶与死龙造成伤害时，量子属性抗性穿透提高20%。死龙攻击期间可以无视弱点属性削减敌方韧性，击破弱点时，触发量子属性的弱点击破效果，触发天赋【灼掠幽墟的晦翼】的弹射次数额外增加3次。</x:v>
      </x:c>
      <x:c r="G478" s="6" t="str">
        <x:v>[]</x:v>
      </x:c>
      <x:c r="H478" s="6" t="str">
        <x:v>技能等级自动；条件效果在条件增益填写</x:v>
      </x:c>
      <x:c r="I478" s="6" t="str">
        <x:v>https://raw.githubusercontent.com/Mar-7th/StarRailRes/dbe8cdfcfb0bf657b9fe1cf92d5537f118ccb487/index_new/cn/character_ranks.json</x:v>
      </x:c>
    </x:row>
    <x:row r="479" ht="38" customHeight="1">
      <x:c r="A479" s="6" t="str">
        <x:v>140801</x:v>
      </x:c>
      <x:c r="B479" s="6" t="str">
        <x:v>1408</x:v>
      </x:c>
      <x:c r="C479" s="6" t="str">
        <x:v>白厄</x:v>
      </x:c>
      <x:c r="D479" s="6" t="n">
        <x:v>1</x:v>
      </x:c>
      <x:c r="E479" s="6" t="str">
        <x:v>火与光，善恶的化身</x:v>
      </x:c>
      <x:c r="F479" s="7" t="str">
        <x:v>卡厄斯兰那的额外回合的基础速度继承比例提高至66%。单场战斗中每有1个敌方目标被消灭，使其额外提高1.5%，最多提高至84%。
施放终结技时，暴击伤害提高50%，持续3回合。</x:v>
      </x:c>
      <x:c r="G479" s="6" t="str">
        <x:v>[]</x:v>
      </x:c>
      <x:c r="H479" s="6" t="str">
        <x:v>技能等级自动；条件效果在条件增益填写</x:v>
      </x:c>
      <x:c r="I479" s="6" t="str">
        <x:v>https://raw.githubusercontent.com/Mar-7th/StarRailRes/dbe8cdfcfb0bf657b9fe1cf92d5537f118ccb487/index_new/cn/character_ranks.json</x:v>
      </x:c>
    </x:row>
    <x:row r="480" ht="38" customHeight="1">
      <x:c r="A480" s="6" t="str">
        <x:v>140802</x:v>
      </x:c>
      <x:c r="B480" s="6" t="str">
        <x:v>1408</x:v>
      </x:c>
      <x:c r="C480" s="6" t="str">
        <x:v>白厄</x:v>
      </x:c>
      <x:c r="D480" s="6" t="n">
        <x:v>2</x:v>
      </x:c>
      <x:c r="E480" s="6" t="str">
        <x:v>天与地，世间的泡沫</x:v>
      </x:c>
      <x:c r="F480" s="7" t="str">
        <x:v>卡厄斯兰那的物理属性抗性穿透提高20%。单次施放【支柱•死星天裁】消耗【毁伤】点数达到4点时，获得1个额外回合。</x:v>
      </x:c>
      <x:c r="G480" s="6" t="str">
        <x:v>[]</x:v>
      </x:c>
      <x:c r="H480" s="6" t="str">
        <x:v>技能等级自动；条件效果在条件增益填写</x:v>
      </x:c>
      <x:c r="I480" s="6" t="str">
        <x:v>https://raw.githubusercontent.com/Mar-7th/StarRailRes/dbe8cdfcfb0bf657b9fe1cf92d5537f118ccb487/index_new/cn/character_ranks.json</x:v>
      </x:c>
    </x:row>
    <x:row r="481" ht="20" customHeight="1">
      <x:c r="A481" s="6" t="str">
        <x:v>140803</x:v>
      </x:c>
      <x:c r="B481" s="6" t="str">
        <x:v>1408</x:v>
      </x:c>
      <x:c r="C481" s="6" t="str">
        <x:v>白厄</x:v>
      </x:c>
      <x:c r="D481" s="6" t="n">
        <x:v>3</x:v>
      </x:c>
      <x:c r="E481" s="6" t="str">
        <x:v>几重寂静深埋归墟</x:v>
      </x:c>
      <x:c r="F481" s="7" t="str">
        <x:v>终结技等级+2，最多不超过15级；普攻等级+1，最多不超过10级。</x:v>
      </x:c>
      <x:c r="G481" s="6" t="str">
        <x:v>[{"id": "140803", "num": 2}, {"id": "140801", "num": 1}, {"id": "140808", "num": 1}]</x:v>
      </x:c>
      <x:c r="H481" s="6" t="str">
        <x:v>技能等级自动；条件效果在条件增益填写</x:v>
      </x:c>
      <x:c r="I481" s="6" t="str">
        <x:v>https://raw.githubusercontent.com/Mar-7th/StarRailRes/dbe8cdfcfb0bf657b9fe1cf92d5537f118ccb487/index_new/cn/character_ranks.json</x:v>
      </x:c>
    </x:row>
    <x:row r="482" ht="20" customHeight="1">
      <x:c r="A482" s="6" t="str">
        <x:v>140804</x:v>
      </x:c>
      <x:c r="B482" s="6" t="str">
        <x:v>1408</x:v>
      </x:c>
      <x:c r="C482" s="6" t="str">
        <x:v>白厄</x:v>
      </x:c>
      <x:c r="D482" s="6" t="n">
        <x:v>4</x:v>
      </x:c>
      <x:c r="E482" s="6" t="str">
        <x:v>多少泰坦面目模糊</x:v>
      </x:c>
      <x:c r="F482" s="7" t="str">
        <x:v>施放【灾厄•弑魂焚诏】时，额外获得4层【弑魂之炽】。</x:v>
      </x:c>
      <x:c r="G482" s="6" t="str">
        <x:v>[]</x:v>
      </x:c>
      <x:c r="H482" s="6" t="str">
        <x:v>技能等级自动；条件效果在条件增益填写</x:v>
      </x:c>
      <x:c r="I482" s="6" t="str">
        <x:v>https://raw.githubusercontent.com/Mar-7th/StarRailRes/dbe8cdfcfb0bf657b9fe1cf92d5537f118ccb487/index_new/cn/character_ranks.json</x:v>
      </x:c>
    </x:row>
    <x:row r="483" ht="20" customHeight="1">
      <x:c r="A483" s="6" t="str">
        <x:v>140805</x:v>
      </x:c>
      <x:c r="B483" s="6" t="str">
        <x:v>1408</x:v>
      </x:c>
      <x:c r="C483" s="6" t="str">
        <x:v>白厄</x:v>
      </x:c>
      <x:c r="D483" s="6" t="n">
        <x:v>5</x:v>
      </x:c>
      <x:c r="E483" s="6" t="str">
        <x:v>永劫时针，三千万转</x:v>
      </x:c>
      <x:c r="F483" s="7" t="str">
        <x:v>战技等级+2，最多不超过15级；天赋等级+2，最多不超过15级。</x:v>
      </x:c>
      <x:c r="G483" s="6" t="str">
        <x:v>[{"id": "140802", "num": 2}, {"id": "140804", "num": 2}, {"id": "140805", "num": 2}, {"id": "140809", "num": 2}, {"id": "140811", "num": 2}]</x:v>
      </x:c>
      <x:c r="H483" s="6" t="str">
        <x:v>技能等级自动；条件效果在条件增益填写</x:v>
      </x:c>
      <x:c r="I483" s="6" t="str">
        <x:v>https://raw.githubusercontent.com/Mar-7th/StarRailRes/dbe8cdfcfb0bf657b9fe1cf92d5537f118ccb487/index_new/cn/character_ranks.json</x:v>
      </x:c>
    </x:row>
    <x:row r="484" ht="38" customHeight="1">
      <x:c r="A484" s="6" t="str">
        <x:v>140806</x:v>
      </x:c>
      <x:c r="B484" s="6" t="str">
        <x:v>1408</x:v>
      </x:c>
      <x:c r="C484" s="6" t="str">
        <x:v>白厄</x:v>
      </x:c>
      <x:c r="D484" s="6" t="n">
        <x:v>6</x:v>
      </x:c>
      <x:c r="E484" s="6" t="str">
        <x:v>亘古长升，蚀火残阳</x:v>
      </x:c>
      <x:c r="F484" s="7" t="str">
        <x:v>【火种】的可溢出点数不再拥有上限。战斗开始时，获得6点【火种】。
施放【支柱•死星天裁】的攻击后，对生命值最高的敌方目标额外造成等同于本次攻击总伤害值36%的真实伤害。</x:v>
      </x:c>
      <x:c r="G484" s="6" t="str">
        <x:v>[]</x:v>
      </x:c>
      <x:c r="H484" s="6" t="str">
        <x:v>技能等级自动；条件效果在条件增益填写</x:v>
      </x:c>
      <x:c r="I484" s="6" t="str">
        <x:v>https://raw.githubusercontent.com/Mar-7th/StarRailRes/dbe8cdfcfb0bf657b9fe1cf92d5537f118ccb487/index_new/cn/character_ranks.json</x:v>
      </x:c>
    </x:row>
    <x:row r="485" ht="38" customHeight="1">
      <x:c r="A485" s="6" t="str">
        <x:v>140901</x:v>
      </x:c>
      <x:c r="B485" s="6" t="str">
        <x:v>1409</x:v>
      </x:c>
      <x:c r="C485" s="6" t="str">
        <x:v>风堇</x:v>
      </x:c>
      <x:c r="D485" s="6" t="n">
        <x:v>1</x:v>
      </x:c>
      <x:c r="E485" s="6" t="str">
        <x:v>呵护黑夜中的烛火</x:v>
      </x:c>
      <x:c r="F485" s="7" t="str">
        <x:v>风堇处于【雨过天晴】状态时，我方全体目标生命上限额外提高50%，并且施放攻击后立即回复等同于风堇8%生命上限的生命值。</x:v>
      </x:c>
      <x:c r="G485" s="6" t="str">
        <x:v>[]</x:v>
      </x:c>
      <x:c r="H485" s="6" t="str">
        <x:v>技能等级自动；条件效果在条件增益填写</x:v>
      </x:c>
      <x:c r="I485" s="6" t="str">
        <x:v>https://raw.githubusercontent.com/Mar-7th/StarRailRes/dbe8cdfcfb0bf657b9fe1cf92d5537f118ccb487/index_new/cn/character_ranks.json</x:v>
      </x:c>
    </x:row>
    <x:row r="486" ht="20" customHeight="1">
      <x:c r="A486" s="6" t="str">
        <x:v>140902</x:v>
      </x:c>
      <x:c r="B486" s="6" t="str">
        <x:v>1409</x:v>
      </x:c>
      <x:c r="C486" s="6" t="str">
        <x:v>风堇</x:v>
      </x:c>
      <x:c r="D486" s="6" t="n">
        <x:v>2</x:v>
      </x:c>
      <x:c r="E486" s="6" t="str">
        <x:v>请来我的庭院坐坐</x:v>
      </x:c>
      <x:c r="F486" s="7" t="str">
        <x:v>我方目标生命值降低时，速度提高30%，持续2回合。</x:v>
      </x:c>
      <x:c r="G486" s="6" t="str">
        <x:v>[]</x:v>
      </x:c>
      <x:c r="H486" s="6" t="str">
        <x:v>技能等级自动；条件效果在条件增益填写</x:v>
      </x:c>
      <x:c r="I486" s="6" t="str">
        <x:v>https://raw.githubusercontent.com/Mar-7th/StarRailRes/dbe8cdfcfb0bf657b9fe1cf92d5537f118ccb487/index_new/cn/character_ranks.json</x:v>
      </x:c>
    </x:row>
    <x:row r="487" ht="38" customHeight="1">
      <x:c r="A487" s="6" t="str">
        <x:v>140903</x:v>
      </x:c>
      <x:c r="B487" s="6" t="str">
        <x:v>1409</x:v>
      </x:c>
      <x:c r="C487" s="6" t="str">
        <x:v>风堇</x:v>
      </x:c>
      <x:c r="D487" s="6" t="n">
        <x:v>3</x:v>
      </x:c>
      <x:c r="E487" s="6" t="str">
        <x:v>出发！向阳的历险</x:v>
      </x:c>
      <x:c r="F487" s="7" t="str">
        <x:v>终结技等级+2，最多不超过15级；普攻等级+1，最多不超过10级；忆灵技等级+1，最多不超过10级。</x:v>
      </x:c>
      <x:c r="G487" s="6" t="str">
        <x:v>[{"id": "140903", "num": 2}, {"id": "140901", "num": 1}, {"id": "1140901", "num": 1}]</x:v>
      </x:c>
      <x:c r="H487" s="6" t="str">
        <x:v>技能等级自动；条件效果在条件增益填写</x:v>
      </x:c>
      <x:c r="I487" s="6" t="str">
        <x:v>https://raw.githubusercontent.com/Mar-7th/StarRailRes/dbe8cdfcfb0bf657b9fe1cf92d5537f118ccb487/index_new/cn/character_ranks.json</x:v>
      </x:c>
    </x:row>
    <x:row r="488" ht="20" customHeight="1">
      <x:c r="A488" s="6" t="str">
        <x:v>140904</x:v>
      </x:c>
      <x:c r="B488" s="6" t="str">
        <x:v>1409</x:v>
      </x:c>
      <x:c r="C488" s="6" t="str">
        <x:v>风堇</x:v>
      </x:c>
      <x:c r="D488" s="6" t="n">
        <x:v>4</x:v>
      </x:c>
      <x:c r="E488" s="6" t="str">
        <x:v>送你一颗橙晖琥珀</x:v>
      </x:c>
      <x:c r="F488" s="7" t="str">
        <x:v>行迹【暴风停歇】获得强化，每超过1点速度，风堇和小伊卡的暴击伤害额外提高2%。</x:v>
      </x:c>
      <x:c r="G488" s="6" t="str">
        <x:v>[]</x:v>
      </x:c>
      <x:c r="H488" s="6" t="str">
        <x:v>技能等级自动；条件效果在条件增益填写</x:v>
      </x:c>
      <x:c r="I488" s="6" t="str">
        <x:v>https://raw.githubusercontent.com/Mar-7th/StarRailRes/dbe8cdfcfb0bf657b9fe1cf92d5537f118ccb487/index_new/cn/character_ranks.json</x:v>
      </x:c>
    </x:row>
    <x:row r="489" ht="38" customHeight="1">
      <x:c r="A489" s="6" t="str">
        <x:v>140905</x:v>
      </x:c>
      <x:c r="B489" s="6" t="str">
        <x:v>1409</x:v>
      </x:c>
      <x:c r="C489" s="6" t="str">
        <x:v>风堇</x:v>
      </x:c>
      <x:c r="D489" s="6" t="n">
        <x:v>5</x:v>
      </x:c>
      <x:c r="E489" s="6" t="str">
        <x:v>红霞映入海的背面</x:v>
      </x:c>
      <x:c r="F489" s="7" t="str">
        <x:v>战技等级+2，最多不超过15级；天赋等级+2，最多不超过15级；忆灵天赋等级+1，最多不超过10级。</x:v>
      </x:c>
      <x:c r="G489" s="6" t="str">
        <x:v>[{"id": "140902", "num": 2}, {"id": "140904", "num": 2}, {"id": "1140903", "num": 1}, {"id": "1140905", "num": 1}, {"id": "1140906", "num": 1}]</x:v>
      </x:c>
      <x:c r="H489" s="6" t="str">
        <x:v>技能等级自动；条件效果在条件增益填写</x:v>
      </x:c>
      <x:c r="I489" s="6" t="str">
        <x:v>https://raw.githubusercontent.com/Mar-7th/StarRailRes/dbe8cdfcfb0bf657b9fe1cf92d5537f118ccb487/index_new/cn/character_ranks.json</x:v>
      </x:c>
    </x:row>
    <x:row r="490" ht="38" customHeight="1">
      <x:c r="A490" s="6" t="str">
        <x:v>140906</x:v>
      </x:c>
      <x:c r="B490" s="6" t="str">
        <x:v>1409</x:v>
      </x:c>
      <x:c r="C490" s="6" t="str">
        <x:v>风堇</x:v>
      </x:c>
      <x:c r="D490" s="6" t="n">
        <x:v>6</x:v>
      </x:c>
      <x:c r="E490" s="6" t="str">
        <x:v>天空…应我的祈愿</x:v>
      </x:c>
      <x:c r="F490" s="7" t="str">
        <x:v>小伊卡施放忆灵技清空累计治疗数值改为12%，小伊卡在场时，我方全体目标的全属性抗性穿透提高20%。</x:v>
      </x:c>
      <x:c r="G490" s="6" t="str">
        <x:v>[]</x:v>
      </x:c>
      <x:c r="H490" s="6" t="str">
        <x:v>技能等级自动；条件效果在条件增益填写</x:v>
      </x:c>
      <x:c r="I490" s="6" t="str">
        <x:v>https://raw.githubusercontent.com/Mar-7th/StarRailRes/dbe8cdfcfb0bf657b9fe1cf92d5537f118ccb487/index_new/cn/character_ranks.json</x:v>
      </x:c>
    </x:row>
    <x:row r="491" ht="53" customHeight="1">
      <x:c r="A491" s="6" t="str">
        <x:v>141001</x:v>
      </x:c>
      <x:c r="B491" s="6" t="str">
        <x:v>1410</x:v>
      </x:c>
      <x:c r="C491" s="6" t="str">
        <x:v>海瑟音</x:v>
      </x:c>
      <x:c r="D491" s="6" t="n">
        <x:v>1</x:v>
      </x:c>
      <x:c r="E491" s="6" t="str">
        <x:v>你问我心为何悲伤</x:v>
      </x:c>
      <x:c r="F491" s="7" t="str">
        <x:v>海瑟音在场时，我方目标造成的持续伤害为原伤害的116%，当海瑟音通过天赋使敌人陷入风化/裂伤/灼烧/触电状态时，有100%的基础概率额外使其陷入一次与原天赋效果相同，且可同时存在的风化/裂伤/灼烧/触电状态。</x:v>
      </x:c>
      <x:c r="G491" s="6" t="str">
        <x:v>[]</x:v>
      </x:c>
      <x:c r="H491" s="6" t="str">
        <x:v>技能等级自动；条件效果在条件增益填写</x:v>
      </x:c>
      <x:c r="I491" s="6" t="str">
        <x:v>https://raw.githubusercontent.com/Mar-7th/StarRailRes/dbe8cdfcfb0bf657b9fe1cf92d5537f118ccb487/index_new/cn/character_ranks.json</x:v>
      </x:c>
    </x:row>
    <x:row r="492" ht="20" customHeight="1">
      <x:c r="A492" s="6" t="str">
        <x:v>141002</x:v>
      </x:c>
      <x:c r="B492" s="6" t="str">
        <x:v>1410</x:v>
      </x:c>
      <x:c r="C492" s="6" t="str">
        <x:v>海瑟音</x:v>
      </x:c>
      <x:c r="D492" s="6" t="n">
        <x:v>2</x:v>
      </x:c>
      <x:c r="E492" s="6" t="str">
        <x:v>你说浪花为何喧响</x:v>
      </x:c>
      <x:c r="F492" s="7" t="str">
        <x:v>结界持续期间，行迹【珍珠的琴弦】的造成伤害提高效果对我方全体生效。</x:v>
      </x:c>
      <x:c r="G492" s="6" t="str">
        <x:v>[]</x:v>
      </x:c>
      <x:c r="H492" s="6" t="str">
        <x:v>技能等级自动；条件效果在条件增益填写</x:v>
      </x:c>
      <x:c r="I492" s="6" t="str">
        <x:v>https://raw.githubusercontent.com/Mar-7th/StarRailRes/dbe8cdfcfb0bf657b9fe1cf92d5537f118ccb487/index_new/cn/character_ranks.json</x:v>
      </x:c>
    </x:row>
    <x:row r="493" ht="20" customHeight="1">
      <x:c r="A493" s="6" t="str">
        <x:v>141003</x:v>
      </x:c>
      <x:c r="B493" s="6" t="str">
        <x:v>1410</x:v>
      </x:c>
      <x:c r="C493" s="6" t="str">
        <x:v>海瑟音</x:v>
      </x:c>
      <x:c r="D493" s="6" t="n">
        <x:v>3</x:v>
      </x:c>
      <x:c r="E493" s="6" t="str">
        <x:v>可知灯火为何遗忘</x:v>
      </x:c>
      <x:c r="F493" s="7" t="str">
        <x:v>终结技等级+2，最多不超过15级；普攻等级+1，最多不超过10级。</x:v>
      </x:c>
      <x:c r="G493" s="6" t="str">
        <x:v>[{"id": "141003", "num": 2}, {"id": "141001", "num": 1}]</x:v>
      </x:c>
      <x:c r="H493" s="6" t="str">
        <x:v>技能等级自动；条件效果在条件增益填写</x:v>
      </x:c>
      <x:c r="I493" s="6" t="str">
        <x:v>https://raw.githubusercontent.com/Mar-7th/StarRailRes/dbe8cdfcfb0bf657b9fe1cf92d5537f118ccb487/index_new/cn/character_ranks.json</x:v>
      </x:c>
    </x:row>
    <x:row r="494" ht="20" customHeight="1">
      <x:c r="A494" s="6" t="str">
        <x:v>141004</x:v>
      </x:c>
      <x:c r="B494" s="6" t="str">
        <x:v>1410</x:v>
      </x:c>
      <x:c r="C494" s="6" t="str">
        <x:v>海瑟音</x:v>
      </x:c>
      <x:c r="D494" s="6" t="n">
        <x:v>4</x:v>
      </x:c>
      <x:c r="E494" s="6" t="str">
        <x:v>看呀，时间为何流淌</x:v>
      </x:c>
      <x:c r="F494" s="7" t="str">
        <x:v>结界持续期间，使敌方全体全属性抗性降低20%。</x:v>
      </x:c>
      <x:c r="G494" s="6" t="str">
        <x:v>[]</x:v>
      </x:c>
      <x:c r="H494" s="6" t="str">
        <x:v>技能等级自动；条件效果在条件增益填写</x:v>
      </x:c>
      <x:c r="I494" s="6" t="str">
        <x:v>https://raw.githubusercontent.com/Mar-7th/StarRailRes/dbe8cdfcfb0bf657b9fe1cf92d5537f118ccb487/index_new/cn/character_ranks.json</x:v>
      </x:c>
    </x:row>
    <x:row r="495" ht="20" customHeight="1">
      <x:c r="A495" s="6" t="str">
        <x:v>141005</x:v>
      </x:c>
      <x:c r="B495" s="6" t="str">
        <x:v>1410</x:v>
      </x:c>
      <x:c r="C495" s="6" t="str">
        <x:v>海瑟音</x:v>
      </x:c>
      <x:c r="D495" s="6" t="n">
        <x:v>5</x:v>
      </x:c>
      <x:c r="E495" s="6" t="str">
        <x:v>于梳洗中，我轻吟浅唱</x:v>
      </x:c>
      <x:c r="F495" s="7" t="str">
        <x:v>战技等级+2，最多不超过15级；天赋等级+2，最多不超过15级。</x:v>
      </x:c>
      <x:c r="G495" s="6" t="str">
        <x:v>[{"id": "141002", "num": 2}, {"id": "141004", "num": 2}]</x:v>
      </x:c>
      <x:c r="H495" s="6" t="str">
        <x:v>技能等级自动；条件效果在条件增益填写</x:v>
      </x:c>
      <x:c r="I495" s="6" t="str">
        <x:v>https://raw.githubusercontent.com/Mar-7th/StarRailRes/dbe8cdfcfb0bf657b9fe1cf92d5537f118ccb487/index_new/cn/character_ranks.json</x:v>
      </x:c>
    </x:row>
    <x:row r="496" ht="38" customHeight="1">
      <x:c r="A496" s="6" t="str">
        <x:v>141006</x:v>
      </x:c>
      <x:c r="B496" s="6" t="str">
        <x:v>1410</x:v>
      </x:c>
      <x:c r="C496" s="6" t="str">
        <x:v>海瑟音</x:v>
      </x:c>
      <x:c r="D496" s="6" t="n">
        <x:v>6</x:v>
      </x:c>
      <x:c r="E496" s="6" t="str">
        <x:v>沉没的你，何日返乡</x:v>
      </x:c>
      <x:c r="F496" s="7" t="str">
        <x:v>结界持续期间，每回合开始时或我方目标单次攻击后，触发海瑟音物理持续伤害效果的次数上限提高至12次，且造成的伤害倍率提高20%。</x:v>
      </x:c>
      <x:c r="G496" s="6" t="str">
        <x:v>[]</x:v>
      </x:c>
      <x:c r="H496" s="6" t="str">
        <x:v>技能等级自动；条件效果在条件增益填写</x:v>
      </x:c>
      <x:c r="I496" s="6" t="str">
        <x:v>https://raw.githubusercontent.com/Mar-7th/StarRailRes/dbe8cdfcfb0bf657b9fe1cf92d5537f118ccb487/index_new/cn/character_ranks.json</x:v>
      </x:c>
    </x:row>
    <x:row r="497" ht="53" customHeight="1">
      <x:c r="A497" s="6" t="str">
        <x:v>141201</x:v>
      </x:c>
      <x:c r="B497" s="6" t="str">
        <x:v>1412</x:v>
      </x:c>
      <x:c r="C497" s="6" t="str">
        <x:v>刻律德菈</x:v>
      </x:c>
      <x:c r="D497" s="6" t="n">
        <x:v>1</x:v>
      </x:c>
      <x:c r="E497" s="6" t="str">
        <x:v>夺走一切王冠</x:v>
      </x:c>
      <x:c r="F497" s="7" t="str">
        <x:v>持有【军功】的角色造成伤害时无视目标16%的防御力。若当前【军功】已升级为【爵位】，则该角色造成战技伤害时额外无视目标20%的防御力。刻律德菈施放战技时，为指定我方目标恢复2点能量。</x:v>
      </x:c>
      <x:c r="G497" s="6" t="str">
        <x:v>[]</x:v>
      </x:c>
      <x:c r="H497" s="6" t="str">
        <x:v>技能等级自动；条件效果在条件增益填写</x:v>
      </x:c>
      <x:c r="I497" s="6" t="str">
        <x:v>https://raw.githubusercontent.com/Mar-7th/StarRailRes/dbe8cdfcfb0bf657b9fe1cf92d5537f118ccb487/index_new/cn/character_ranks.json</x:v>
      </x:c>
    </x:row>
    <x:row r="498" ht="38" customHeight="1">
      <x:c r="A498" s="6" t="str">
        <x:v>141202</x:v>
      </x:c>
      <x:c r="B498" s="6" t="str">
        <x:v>1412</x:v>
      </x:c>
      <x:c r="C498" s="6" t="str">
        <x:v>刻律德菈</x:v>
      </x:c>
      <x:c r="D498" s="6" t="n">
        <x:v>2</x:v>
      </x:c>
      <x:c r="E498" s="6" t="str">
        <x:v>凝聚万众宏愿</x:v>
      </x:c>
      <x:c r="F498" s="7" t="str">
        <x:v>持有【军功】的角色造成的伤害提高40%。场上存在持有【军功】的队友时，刻律德菈造成的伤害提高160%。</x:v>
      </x:c>
      <x:c r="G498" s="6" t="str">
        <x:v>[]</x:v>
      </x:c>
      <x:c r="H498" s="6" t="str">
        <x:v>技能等级自动；条件效果在条件增益填写</x:v>
      </x:c>
      <x:c r="I498" s="6" t="str">
        <x:v>https://raw.githubusercontent.com/Mar-7th/StarRailRes/dbe8cdfcfb0bf657b9fe1cf92d5537f118ccb487/index_new/cn/character_ranks.json</x:v>
      </x:c>
    </x:row>
    <x:row r="499" ht="20" customHeight="1">
      <x:c r="A499" s="6" t="str">
        <x:v>141203</x:v>
      </x:c>
      <x:c r="B499" s="6" t="str">
        <x:v>1412</x:v>
      </x:c>
      <x:c r="C499" s="6" t="str">
        <x:v>刻律德菈</x:v>
      </x:c>
      <x:c r="D499" s="6" t="n">
        <x:v>3</x:v>
      </x:c>
      <x:c r="E499" s="6" t="str">
        <x:v>燃尽旧日律法</x:v>
      </x:c>
      <x:c r="F499" s="7" t="str">
        <x:v>战技等级+2，最多不超过15级；普攻等级+1，最多不超过10级。</x:v>
      </x:c>
      <x:c r="G499" s="6" t="str">
        <x:v>[{"id": "141202", "num": 2}, {"id": "141201", "num": 1}]</x:v>
      </x:c>
      <x:c r="H499" s="6" t="str">
        <x:v>技能等级自动；条件效果在条件增益填写</x:v>
      </x:c>
      <x:c r="I499" s="6" t="str">
        <x:v>https://raw.githubusercontent.com/Mar-7th/StarRailRes/dbe8cdfcfb0bf657b9fe1cf92d5537f118ccb487/index_new/cn/character_ranks.json</x:v>
      </x:c>
    </x:row>
    <x:row r="500" ht="20" customHeight="1">
      <x:c r="A500" s="6" t="str">
        <x:v>141204</x:v>
      </x:c>
      <x:c r="B500" s="6" t="str">
        <x:v>1412</x:v>
      </x:c>
      <x:c r="C500" s="6" t="str">
        <x:v>刻律德菈</x:v>
      </x:c>
      <x:c r="D500" s="6" t="n">
        <x:v>4</x:v>
      </x:c>
      <x:c r="E500" s="6" t="str">
        <x:v>重塑天地人间</x:v>
      </x:c>
      <x:c r="F500" s="7" t="str">
        <x:v>终结技的伤害倍率提高240%。</x:v>
      </x:c>
      <x:c r="G500" s="6" t="str">
        <x:v>[]</x:v>
      </x:c>
      <x:c r="H500" s="6" t="str">
        <x:v>技能等级自动；条件效果在条件增益填写</x:v>
      </x:c>
      <x:c r="I500" s="6" t="str">
        <x:v>https://raw.githubusercontent.com/Mar-7th/StarRailRes/dbe8cdfcfb0bf657b9fe1cf92d5537f118ccb487/index_new/cn/character_ranks.json</x:v>
      </x:c>
    </x:row>
    <x:row r="501" ht="20" customHeight="1">
      <x:c r="A501" s="6" t="str">
        <x:v>141205</x:v>
      </x:c>
      <x:c r="B501" s="6" t="str">
        <x:v>1412</x:v>
      </x:c>
      <x:c r="C501" s="6" t="str">
        <x:v>刻律德菈</x:v>
      </x:c>
      <x:c r="D501" s="6" t="n">
        <x:v>5</x:v>
      </x:c>
      <x:c r="E501" s="6" t="str">
        <x:v>帮助与加害，全数奉还</x:v>
      </x:c>
      <x:c r="F501" s="7" t="str">
        <x:v>终结技等级+2，最多不超过15级；天赋等级+2，最多不超过15级。</x:v>
      </x:c>
      <x:c r="G501" s="6" t="str">
        <x:v>[{"id": "141203", "num": 2}, {"id": "141204", "num": 2}]</x:v>
      </x:c>
      <x:c r="H501" s="6" t="str">
        <x:v>技能等级自动；条件效果在条件增益填写</x:v>
      </x:c>
      <x:c r="I501" s="6" t="str">
        <x:v>https://raw.githubusercontent.com/Mar-7th/StarRailRes/dbe8cdfcfb0bf657b9fe1cf92d5537f118ccb487/index_new/cn/character_ranks.json</x:v>
      </x:c>
    </x:row>
    <x:row r="502" ht="38" customHeight="1">
      <x:c r="A502" s="6" t="str">
        <x:v>141206</x:v>
      </x:c>
      <x:c r="B502" s="6" t="str">
        <x:v>1412</x:v>
      </x:c>
      <x:c r="C502" s="6" t="str">
        <x:v>刻律德菈</x:v>
      </x:c>
      <x:c r="D502" s="6" t="n">
        <x:v>6</x:v>
      </x:c>
      <x:c r="E502" s="6" t="str">
        <x:v>征途只在，星辰大海</x:v>
      </x:c>
      <x:c r="F502" s="7" t="str">
        <x:v>持有【军功】的角色全属性抗性穿透提高20%，且【军功】触发的附加伤害倍率提高300%。场上存在持有【军功】的队友时，刻律德菈全属性抗性穿透提高20%。</x:v>
      </x:c>
      <x:c r="G502" s="6" t="str">
        <x:v>[]</x:v>
      </x:c>
      <x:c r="H502" s="6" t="str">
        <x:v>技能等级自动；条件效果在条件增益填写</x:v>
      </x:c>
      <x:c r="I502" s="6" t="str">
        <x:v>https://raw.githubusercontent.com/Mar-7th/StarRailRes/dbe8cdfcfb0bf657b9fe1cf92d5537f118ccb487/index_new/cn/character_ranks.json</x:v>
      </x:c>
    </x:row>
    <x:row r="503" ht="38" customHeight="1">
      <x:c r="A503" s="6" t="str">
        <x:v>141301</x:v>
      </x:c>
      <x:c r="B503" s="6" t="str">
        <x:v>1413</x:v>
      </x:c>
      <x:c r="C503" s="6" t="str">
        <x:v>长夜月</x:v>
      </x:c>
      <x:c r="D503" s="6" t="n">
        <x:v>1</x:v>
      </x:c>
      <x:c r="E503" s="6" t="str">
        <x:v>睡吧，长夜有所梦</x:v>
      </x:c>
      <x:c r="F503" s="7" t="str">
        <x:v>长夜月在场时，场上敌方目标数量等于4或以上/3/2/1名时，我方忆灵造成的伤害为原伤害的120%/125%/130%/150%。</x:v>
      </x:c>
      <x:c r="G503" s="6" t="str">
        <x:v>[]</x:v>
      </x:c>
      <x:c r="H503" s="6" t="str">
        <x:v>技能等级自动；条件效果在条件增益填写</x:v>
      </x:c>
      <x:c r="I503" s="6" t="str">
        <x:v>https://raw.githubusercontent.com/Mar-7th/StarRailRes/dbe8cdfcfb0bf657b9fe1cf92d5537f118ccb487/index_new/cn/character_ranks.json</x:v>
      </x:c>
    </x:row>
    <x:row r="504" ht="38" customHeight="1">
      <x:c r="A504" s="6" t="str">
        <x:v>141302</x:v>
      </x:c>
      <x:c r="B504" s="6" t="str">
        <x:v>1413</x:v>
      </x:c>
      <x:c r="C504" s="6" t="str">
        <x:v>长夜月</x:v>
      </x:c>
      <x:c r="D504" s="6" t="n">
        <x:v>2</x:v>
      </x:c>
      <x:c r="E504" s="6" t="str">
        <x:v>听，沉眠中的呓语</x:v>
      </x:c>
      <x:c r="F504" s="7" t="str">
        <x:v>长夜月和忆灵「长夜」的暴击伤害提高40%，每当长夜月获得【忆质】时，使获得的【忆质】数量提高2点。施放终结技时，额外获得2点【至暗之谜】的充能。</x:v>
      </x:c>
      <x:c r="G504" s="6" t="str">
        <x:v>[]</x:v>
      </x:c>
      <x:c r="H504" s="6" t="str">
        <x:v>技能等级自动；条件效果在条件增益填写</x:v>
      </x:c>
      <x:c r="I504" s="6" t="str">
        <x:v>https://raw.githubusercontent.com/Mar-7th/StarRailRes/dbe8cdfcfb0bf657b9fe1cf92d5537f118ccb487/index_new/cn/character_ranks.json</x:v>
      </x:c>
    </x:row>
    <x:row r="505" ht="38" customHeight="1">
      <x:c r="A505" s="6" t="str">
        <x:v>141303</x:v>
      </x:c>
      <x:c r="B505" s="6" t="str">
        <x:v>1413</x:v>
      </x:c>
      <x:c r="C505" s="6" t="str">
        <x:v>长夜月</x:v>
      </x:c>
      <x:c r="D505" s="6" t="n">
        <x:v>3</x:v>
      </x:c>
      <x:c r="E505" s="6" t="str">
        <x:v>别怕，噩梦已成过去</x:v>
      </x:c>
      <x:c r="F505" s="7" t="str">
        <x:v>战技等级+2，最多不超过15级；普攻等级+1，最多不超过10级；忆灵天赋等级+1，最多不超过10级。</x:v>
      </x:c>
      <x:c r="G505" s="6" t="str">
        <x:v>[{"id": "141302", "num": 2}, {"id": "141301", "num": 1}, {"id": "1141303", "num": 1}, {"id": "141309", "num": 2}, {"id": "1141305", "num": 1}, {"id": "1141306", "num": 1}]</x:v>
      </x:c>
      <x:c r="H505" s="6" t="str">
        <x:v>技能等级自动；条件效果在条件增益填写</x:v>
      </x:c>
      <x:c r="I505" s="6" t="str">
        <x:v>https://raw.githubusercontent.com/Mar-7th/StarRailRes/dbe8cdfcfb0bf657b9fe1cf92d5537f118ccb487/index_new/cn/character_ranks.json</x:v>
      </x:c>
    </x:row>
    <x:row r="506" ht="20" customHeight="1">
      <x:c r="A506" s="6" t="str">
        <x:v>141304</x:v>
      </x:c>
      <x:c r="B506" s="6" t="str">
        <x:v>1413</x:v>
      </x:c>
      <x:c r="C506" s="6" t="str">
        <x:v>长夜月</x:v>
      </x:c>
      <x:c r="D506" s="6" t="n">
        <x:v>4</x:v>
      </x:c>
      <x:c r="E506" s="6" t="str">
        <x:v>醒来，便是你的明天</x:v>
      </x:c>
      <x:c r="F506" s="7" t="str">
        <x:v>长夜月在场时，我方忆灵的弱点击破效率提高25%，忆灵「长夜」的弱点击破效率额外提高25%。</x:v>
      </x:c>
      <x:c r="G506" s="6" t="str">
        <x:v>[]</x:v>
      </x:c>
      <x:c r="H506" s="6" t="str">
        <x:v>技能等级自动；条件效果在条件增益填写</x:v>
      </x:c>
      <x:c r="I506" s="6" t="str">
        <x:v>https://raw.githubusercontent.com/Mar-7th/StarRailRes/dbe8cdfcfb0bf657b9fe1cf92d5537f118ccb487/index_new/cn/character_ranks.json</x:v>
      </x:c>
    </x:row>
    <x:row r="507" ht="38" customHeight="1">
      <x:c r="A507" s="6" t="str">
        <x:v>141305</x:v>
      </x:c>
      <x:c r="B507" s="6" t="str">
        <x:v>1413</x:v>
      </x:c>
      <x:c r="C507" s="6" t="str">
        <x:v>长夜月</x:v>
      </x:c>
      <x:c r="D507" s="6" t="n">
        <x:v>5</x:v>
      </x:c>
      <x:c r="E507" s="6" t="str">
        <x:v>忘却，记忆中的「我」</x:v>
      </x:c>
      <x:c r="F507" s="7" t="str">
        <x:v>终结技等级+2，最多不超过15级；天赋等级+2，最多不超过15级；忆灵技等级+1，最多不超过10级。</x:v>
      </x:c>
      <x:c r="G507" s="6" t="str">
        <x:v>[{"id": "141303", "num": 2}, {"id": "141304", "num": 2}, {"id": "1141301", "num": 1}, {"id": "1141307", "num": 1}]</x:v>
      </x:c>
      <x:c r="H507" s="6" t="str">
        <x:v>技能等级自动；条件效果在条件增益填写</x:v>
      </x:c>
      <x:c r="I507" s="6" t="str">
        <x:v>https://raw.githubusercontent.com/Mar-7th/StarRailRes/dbe8cdfcfb0bf657b9fe1cf92d5537f118ccb487/index_new/cn/character_ranks.json</x:v>
      </x:c>
    </x:row>
    <x:row r="508" ht="38" customHeight="1">
      <x:c r="A508" s="6" t="str">
        <x:v>141306</x:v>
      </x:c>
      <x:c r="B508" s="6" t="str">
        <x:v>1413</x:v>
      </x:c>
      <x:c r="C508" s="6" t="str">
        <x:v>长夜月</x:v>
      </x:c>
      <x:c r="D508" s="6" t="n">
        <x:v>6</x:v>
      </x:c>
      <x:c r="E508" s="6" t="str">
        <x:v>就这样，一直</x:v>
      </x:c>
      <x:c r="F508" s="7" t="str">
        <x:v>长夜月在场时，我方全体目标的全属性抗性穿透提高20%。忆灵「长夜」施放【迷梦，流失，如露】后，长夜月获得本次攻击消耗【忆质】数量的30%。</x:v>
      </x:c>
      <x:c r="G508" s="6" t="str">
        <x:v>[]</x:v>
      </x:c>
      <x:c r="H508" s="6" t="str">
        <x:v>技能等级自动；条件效果在条件增益填写</x:v>
      </x:c>
      <x:c r="I508" s="6" t="str">
        <x:v>https://raw.githubusercontent.com/Mar-7th/StarRailRes/dbe8cdfcfb0bf657b9fe1cf92d5537f118ccb487/index_new/cn/character_ranks.json</x:v>
      </x:c>
    </x:row>
    <x:row r="509" ht="20" customHeight="1">
      <x:c r="A509" s="6" t="str">
        <x:v>141401</x:v>
      </x:c>
      <x:c r="B509" s="6" t="str">
        <x:v>1414</x:v>
      </x:c>
      <x:c r="C509" s="6" t="str">
        <x:v>丹恒•腾荒</x:v>
      </x:c>
      <x:c r="D509" s="6" t="n">
        <x:v>1</x:v>
      </x:c>
      <x:c r="E509" s="6" t="str">
        <x:v>蜕却旧鳞的荒龙</x:v>
      </x:c>
      <x:c r="F509" s="7" t="str">
        <x:v>丹恒•腾荒施放终结技时，恢复1个战技点，使【同袍】全属性抗性穿透提高18%，持续3回合。</x:v>
      </x:c>
      <x:c r="G509" s="6" t="str">
        <x:v>[]</x:v>
      </x:c>
      <x:c r="H509" s="6" t="str">
        <x:v>技能等级自动；条件效果在条件增益填写</x:v>
      </x:c>
      <x:c r="I509" s="6" t="str">
        <x:v>https://raw.githubusercontent.com/Mar-7th/StarRailRes/dbe8cdfcfb0bf657b9fe1cf92d5537f118ccb487/index_new/cn/character_ranks.json</x:v>
      </x:c>
    </x:row>
    <x:row r="510" ht="53" customHeight="1">
      <x:c r="A510" s="6" t="str">
        <x:v>141402</x:v>
      </x:c>
      <x:c r="B510" s="6" t="str">
        <x:v>1414</x:v>
      </x:c>
      <x:c r="C510" s="6" t="str">
        <x:v>丹恒•腾荒</x:v>
      </x:c>
      <x:c r="D510" s="6" t="n">
        <x:v>2</x:v>
      </x:c>
      <x:c r="E510" s="6" t="str">
        <x:v>守望开拓的赤子</x:v>
      </x:c>
      <x:c r="F510" s="7" t="str">
        <x:v>终结技的强化龙灵行动效果额外增加2次，丹恒•腾荒施放终结技后【龙灵】行动提前100%。强化【龙灵】行动时，【同袍】造成的附加伤害为原伤害的200%，且本次提供的护盾量为原护盾量的200%。</x:v>
      </x:c>
      <x:c r="G510" s="6" t="str">
        <x:v>[]</x:v>
      </x:c>
      <x:c r="H510" s="6" t="str">
        <x:v>技能等级自动；条件效果在条件增益填写</x:v>
      </x:c>
      <x:c r="I510" s="6" t="str">
        <x:v>https://raw.githubusercontent.com/Mar-7th/StarRailRes/dbe8cdfcfb0bf657b9fe1cf92d5537f118ccb487/index_new/cn/character_ranks.json</x:v>
      </x:c>
    </x:row>
    <x:row r="511" ht="20" customHeight="1">
      <x:c r="A511" s="6" t="str">
        <x:v>141403</x:v>
      </x:c>
      <x:c r="B511" s="6" t="str">
        <x:v>1414</x:v>
      </x:c>
      <x:c r="C511" s="6" t="str">
        <x:v>丹恒•腾荒</x:v>
      </x:c>
      <x:c r="D511" s="6" t="n">
        <x:v>3</x:v>
      </x:c>
      <x:c r="E511" s="6" t="str">
        <x:v>日月山河的托付</x:v>
      </x:c>
      <x:c r="F511" s="7" t="str">
        <x:v>终结技等级+2，最多不超过15级；普攻等级+1，最多不超过10级。</x:v>
      </x:c>
      <x:c r="G511" s="6" t="str">
        <x:v>[{"id": "141403", "num": 2}, {"id": "141401", "num": 1}]</x:v>
      </x:c>
      <x:c r="H511" s="6" t="str">
        <x:v>技能等级自动；条件效果在条件增益填写</x:v>
      </x:c>
      <x:c r="I511" s="6" t="str">
        <x:v>https://raw.githubusercontent.com/Mar-7th/StarRailRes/dbe8cdfcfb0bf657b9fe1cf92d5537f118ccb487/index_new/cn/character_ranks.json</x:v>
      </x:c>
    </x:row>
    <x:row r="512" ht="20" customHeight="1">
      <x:c r="A512" s="6" t="str">
        <x:v>141404</x:v>
      </x:c>
      <x:c r="B512" s="6" t="str">
        <x:v>1414</x:v>
      </x:c>
      <x:c r="C512" s="6" t="str">
        <x:v>丹恒•腾荒</x:v>
      </x:c>
      <x:c r="D512" s="6" t="n">
        <x:v>4</x:v>
      </x:c>
      <x:c r="E512" s="6" t="str">
        <x:v>金石立誓，此身为舟</x:v>
      </x:c>
      <x:c r="F512" s="7" t="str">
        <x:v>【同袍】受到的伤害降低20%。</x:v>
      </x:c>
      <x:c r="G512" s="6" t="str">
        <x:v>[]</x:v>
      </x:c>
      <x:c r="H512" s="6" t="str">
        <x:v>技能等级自动；条件效果在条件增益填写</x:v>
      </x:c>
      <x:c r="I512" s="6" t="str">
        <x:v>https://raw.githubusercontent.com/Mar-7th/StarRailRes/dbe8cdfcfb0bf657b9fe1cf92d5537f118ccb487/index_new/cn/character_ranks.json</x:v>
      </x:c>
    </x:row>
    <x:row r="513" ht="20" customHeight="1">
      <x:c r="A513" s="6" t="str">
        <x:v>141405</x:v>
      </x:c>
      <x:c r="B513" s="6" t="str">
        <x:v>1414</x:v>
      </x:c>
      <x:c r="C513" s="6" t="str">
        <x:v>丹恒•腾荒</x:v>
      </x:c>
      <x:c r="D513" s="6" t="n">
        <x:v>5</x:v>
      </x:c>
      <x:c r="E513" s="6" t="str">
        <x:v>不朽之途万里绵延</x:v>
      </x:c>
      <x:c r="F513" s="7" t="str">
        <x:v>战技等级+2，最多不超过15级；天赋等级+2，最多不超过15级。</x:v>
      </x:c>
      <x:c r="G513" s="6" t="str">
        <x:v>[{"id": "141402", "num": 2}, {"id": "141404", "num": 2}]</x:v>
      </x:c>
      <x:c r="H513" s="6" t="str">
        <x:v>技能等级自动；条件效果在条件增益填写</x:v>
      </x:c>
      <x:c r="I513" s="6" t="str">
        <x:v>https://raw.githubusercontent.com/Mar-7th/StarRailRes/dbe8cdfcfb0bf657b9fe1cf92d5537f118ccb487/index_new/cn/character_ranks.json</x:v>
      </x:c>
    </x:row>
    <x:row r="514" ht="53" customHeight="1">
      <x:c r="A514" s="6" t="str">
        <x:v>141406</x:v>
      </x:c>
      <x:c r="B514" s="6" t="str">
        <x:v>1414</x:v>
      </x:c>
      <x:c r="C514" s="6" t="str">
        <x:v>丹恒•腾荒</x:v>
      </x:c>
      <x:c r="D514" s="6" t="n">
        <x:v>6</x:v>
      </x:c>
      <x:c r="E514" s="6" t="str">
        <x:v>草木微尘皆入梦中</x:v>
      </x:c>
      <x:c r="F514" s="7" t="str">
        <x:v>场上存在【同袍】时，使敌方全体受到的伤害提高20%，【同袍】造成伤害时，无视敌方目标12%的防御力。丹恒•腾荒施放终结技时，【同袍】会对敌方全体造成等同于【同袍】330%攻击力的相应属性附加伤害。</x:v>
      </x:c>
      <x:c r="G514" s="6" t="str">
        <x:v>[]</x:v>
      </x:c>
      <x:c r="H514" s="6" t="str">
        <x:v>技能等级自动；条件效果在条件增益填写</x:v>
      </x:c>
      <x:c r="I514" s="6" t="str">
        <x:v>https://raw.githubusercontent.com/Mar-7th/StarRailRes/dbe8cdfcfb0bf657b9fe1cf92d5537f118ccb487/index_new/cn/character_ranks.json</x:v>
      </x:c>
    </x:row>
    <x:row r="515" ht="38" customHeight="1">
      <x:c r="A515" s="6" t="str">
        <x:v>141501</x:v>
      </x:c>
      <x:c r="B515" s="6" t="str">
        <x:v>1415</x:v>
      </x:c>
      <x:c r="C515" s="6" t="str">
        <x:v>昔涟</x:v>
      </x:c>
      <x:c r="D515" s="6" t="n">
        <x:v>1</x:v>
      </x:c>
      <x:c r="E515" s="6" t="str">
        <x:v>空白，在诗篇的起点</x:v>
      </x:c>
      <x:c r="F515" s="7" t="str">
        <x:v>德谬歌触发忆灵技【献予「真我」之诗】施放【花与箭的舞曲】时获得6点【追忆】并使本次攻击的弹射次数额外增加12次。</x:v>
      </x:c>
      <x:c r="G515" s="6" t="str">
        <x:v>[]</x:v>
      </x:c>
      <x:c r="H515" s="6" t="str">
        <x:v>技能等级自动；条件效果在条件增益填写</x:v>
      </x:c>
      <x:c r="I515" s="6" t="str">
        <x:v>https://raw.githubusercontent.com/Mar-7th/StarRailRes/dbe8cdfcfb0bf657b9fe1cf92d5537f118ccb487/index_new/cn/character_ranks.json</x:v>
      </x:c>
    </x:row>
    <x:row r="516" ht="38" customHeight="1">
      <x:c r="A516" s="6" t="str">
        <x:v>141502</x:v>
      </x:c>
      <x:c r="B516" s="6" t="str">
        <x:v>1415</x:v>
      </x:c>
      <x:c r="C516" s="6" t="str">
        <x:v>昔涟</x:v>
      </x:c>
      <x:c r="D516" s="6" t="n">
        <x:v>2</x:v>
      </x:c>
      <x:c r="E516" s="6" t="str">
        <x:v>十三种光彩，倒映明天</x:v>
      </x:c>
      <x:c r="F516" s="7" t="str">
        <x:v>进入战斗时，额外获得12点【追忆】。每有1名不同的我方角色获得德谬歌忆灵技的增益效果，我方目标通过战技的结界造成的真实伤害倍率提高6%，最多提高24%。</x:v>
      </x:c>
      <x:c r="G516" s="6" t="str">
        <x:v>[]</x:v>
      </x:c>
      <x:c r="H516" s="6" t="str">
        <x:v>技能等级自动；条件效果在条件增益填写</x:v>
      </x:c>
      <x:c r="I516" s="6" t="str">
        <x:v>https://raw.githubusercontent.com/Mar-7th/StarRailRes/dbe8cdfcfb0bf657b9fe1cf92d5537f118ccb487/index_new/cn/character_ranks.json</x:v>
      </x:c>
    </x:row>
    <x:row r="517" ht="38" customHeight="1">
      <x:c r="A517" s="6" t="str">
        <x:v>141503</x:v>
      </x:c>
      <x:c r="B517" s="6" t="str">
        <x:v>1415</x:v>
      </x:c>
      <x:c r="C517" s="6" t="str">
        <x:v>昔涟</x:v>
      </x:c>
      <x:c r="D517" s="6" t="n">
        <x:v>3</x:v>
      </x:c>
      <x:c r="E517" s="6" t="str">
        <x:v>因你而在，如我所书</x:v>
      </x:c>
      <x:c r="F517" s="7" t="str">
        <x:v>终结技等级+2，最多不超过15级；天赋等级+2，最多不超过15级；忆灵技等级+1，最多不超过10级。</x:v>
      </x:c>
      <x:c r="G517" s="6" t="str">
        <x:v>[{"id": "141503", "num": 2}, {"id": "141504", "num": 2}, {"id": "1141501", "num": 1}, {"id": "141514", "num": 2}, {"id": "1141502", "num": 1}, {"id": "1141513", "num": 1}, {"id": "1141514", "num": 1}, {"id": "1141515", "num": 1}, {"id": "1141516", "num": 1}, {"id": "1141517", "num": 1}, {"id": "1141518", "num": 1}, {"id": "1141519", "num": 1}, {"id": "1141520", "num": 1}, {"id": "1141521", "num": 1}, {"id": "1141522", "num": 1}, {"id": "1141523", "num": 1}, {"id": "1141524", "num": 1}, {"id": "1141525", "num": 1}, {"id": "1141526", "num": 1}]</x:v>
      </x:c>
      <x:c r="H517" s="6" t="str">
        <x:v>技能等级自动；条件效果在条件增益填写</x:v>
      </x:c>
      <x:c r="I517" s="6" t="str">
        <x:v>https://raw.githubusercontent.com/Mar-7th/StarRailRes/dbe8cdfcfb0bf657b9fe1cf92d5537f118ccb487/index_new/cn/character_ranks.json</x:v>
      </x:c>
    </x:row>
    <x:row r="518" ht="38" customHeight="1">
      <x:c r="A518" s="6" t="str">
        <x:v>141504</x:v>
      </x:c>
      <x:c r="B518" s="6" t="str">
        <x:v>1415</x:v>
      </x:c>
      <x:c r="C518" s="6" t="str">
        <x:v>昔涟</x:v>
      </x:c>
      <x:c r="D518" s="6" t="n">
        <x:v>4</x:v>
      </x:c>
      <x:c r="E518" s="6" t="str">
        <x:v>请笑着，写就下一页</x:v>
      </x:c>
      <x:c r="F518" s="7" t="str">
        <x:v>德谬歌每施放1次【花与箭的舞曲】后，本场战斗中触发忆灵技【献予「真我」之诗】的弹射伤害倍率提高6%，最多可叠加24层。</x:v>
      </x:c>
      <x:c r="G518" s="6" t="str">
        <x:v>[]</x:v>
      </x:c>
      <x:c r="H518" s="6" t="str">
        <x:v>技能等级自动；条件效果在条件增益填写</x:v>
      </x:c>
      <x:c r="I518" s="6" t="str">
        <x:v>https://raw.githubusercontent.com/Mar-7th/StarRailRes/dbe8cdfcfb0bf657b9fe1cf92d5537f118ccb487/index_new/cn/character_ranks.json</x:v>
      </x:c>
    </x:row>
    <x:row r="519" ht="38" customHeight="1">
      <x:c r="A519" s="6" t="str">
        <x:v>141505</x:v>
      </x:c>
      <x:c r="B519" s="6" t="str">
        <x:v>1415</x:v>
      </x:c>
      <x:c r="C519" s="6" t="str">
        <x:v>昔涟</x:v>
      </x:c>
      <x:c r="D519" s="6" t="n">
        <x:v>5</x:v>
      </x:c>
      <x:c r="E519" s="6" t="str">
        <x:v>目光，流溢昨日的花圃</x:v>
      </x:c>
      <x:c r="F519" s="7" t="str">
        <x:v>战技等级+2，最多不超过15级；普攻等级+1，最多不超过10级；忆灵天赋等级+1，最多不超过10级。</x:v>
      </x:c>
      <x:c r="G519" s="6" t="str">
        <x:v>[{"id": "141502", "num": 2}, {"id": "141501", "num": 1}, {"id": "1141503", "num": 1}, {"id": "1141505", "num": 1}, {"id": "141508", "num": 1}]</x:v>
      </x:c>
      <x:c r="H519" s="6" t="str">
        <x:v>技能等级自动；条件效果在条件增益填写</x:v>
      </x:c>
      <x:c r="I519" s="6" t="str">
        <x:v>https://raw.githubusercontent.com/Mar-7th/StarRailRes/dbe8cdfcfb0bf657b9fe1cf92d5537f118ccb487/index_new/cn/character_ranks.json</x:v>
      </x:c>
    </x:row>
    <x:row r="520" ht="53" customHeight="1">
      <x:c r="A520" s="6" t="str">
        <x:v>141506</x:v>
      </x:c>
      <x:c r="B520" s="6" t="str">
        <x:v>1415</x:v>
      </x:c>
      <x:c r="C520" s="6" t="str">
        <x:v>昔涟</x:v>
      </x:c>
      <x:c r="D520" s="6" t="n">
        <x:v>6</x:v>
      </x:c>
      <x:c r="E520" s="6" t="str">
        <x:v>记忆，化作涟漪片片♪</x:v>
      </x:c>
      <x:c r="F520" s="7" t="str">
        <x:v>昔涟首次施放终结技时，使我方全体行动提前100%。德谬歌每次触发忆灵技【献予「真我」之诗】施放【花与箭的舞曲】时，根据本场战斗中已触发的次数获得以下效果：
1次：德谬歌在场时，敌方全体目标的防御力降低20%；
至少2次：使我方全体行动提前24%。</x:v>
      </x:c>
      <x:c r="G520" s="6" t="str">
        <x:v>[]</x:v>
      </x:c>
      <x:c r="H520" s="6" t="str">
        <x:v>技能等级自动；条件效果在条件增益填写</x:v>
      </x:c>
      <x:c r="I520" s="6" t="str">
        <x:v>https://raw.githubusercontent.com/Mar-7th/StarRailRes/dbe8cdfcfb0bf657b9fe1cf92d5537f118ccb487/index_new/cn/character_ranks.json</x:v>
      </x:c>
    </x:row>
    <x:row r="521" ht="38" customHeight="1">
      <x:c r="A521" s="6" t="str">
        <x:v>150101</x:v>
      </x:c>
      <x:c r="B521" s="6" t="str">
        <x:v>1501</x:v>
      </x:c>
      <x:c r="C521" s="6" t="str">
        <x:v>火花</x:v>
      </x:c>
      <x:c r="D521" s="6" t="n">
        <x:v>1</x:v>
      </x:c>
      <x:c r="E521" s="6" t="str">
        <x:v>#全网热搜：她是谁？</x:v>
      </x:c>
      <x:c r="F521" s="7" t="str">
        <x:v>阿哈时刻结束时获得5个笑点。当前每拥有1个笑点，使我方全体全属性抗性穿透提高1.5%，最多提高15%。</x:v>
      </x:c>
      <x:c r="G521" s="6" t="str">
        <x:v>[]</x:v>
      </x:c>
      <x:c r="H521" s="6" t="str">
        <x:v>技能等级自动；条件效果在条件增益填写</x:v>
      </x:c>
      <x:c r="I521" s="6" t="str">
        <x:v>https://raw.githubusercontent.com/Mar-7th/StarRailRes/dbe8cdfcfb0bf657b9fe1cf92d5537f118ccb487/index_new/cn/character_ranks.json</x:v>
      </x:c>
    </x:row>
    <x:row r="522" ht="38" customHeight="1">
      <x:c r="A522" s="6" t="str">
        <x:v>150102</x:v>
      </x:c>
      <x:c r="B522" s="6" t="str">
        <x:v>1501</x:v>
      </x:c>
      <x:c r="C522" s="6" t="str">
        <x:v>火花</x:v>
      </x:c>
      <x:c r="D522" s="6" t="n">
        <x:v>2</x:v>
      </x:c>
      <x:c r="E522" s="6" t="str">
        <x:v>#观众的眼睛是雪亮的</x:v>
      </x:c>
      <x:c r="F522" s="7" t="str">
        <x:v>阿哈时刻结束时使火花获得1个额外回合和2个【爆点】。每消耗1个【爆点】使自身暴击伤害提高10%，持续2回合，最多叠加4层。</x:v>
      </x:c>
      <x:c r="G522" s="6" t="str">
        <x:v>[]</x:v>
      </x:c>
      <x:c r="H522" s="6" t="str">
        <x:v>技能等级自动；条件效果在条件增益填写</x:v>
      </x:c>
      <x:c r="I522" s="6" t="str">
        <x:v>https://raw.githubusercontent.com/Mar-7th/StarRailRes/dbe8cdfcfb0bf657b9fe1cf92d5537f118ccb487/index_new/cn/character_ranks.json</x:v>
      </x:c>
    </x:row>
    <x:row r="523" ht="38" customHeight="1">
      <x:c r="A523" s="6" t="str">
        <x:v>150103</x:v>
      </x:c>
      <x:c r="B523" s="6" t="str">
        <x:v>1501</x:v>
      </x:c>
      <x:c r="C523" s="6" t="str">
        <x:v>火花</x:v>
      </x:c>
      <x:c r="D523" s="6" t="n">
        <x:v>3</x:v>
      </x:c>
      <x:c r="E523" s="6" t="str">
        <x:v>#请点击：心跳超链接</x:v>
      </x:c>
      <x:c r="F523" s="7" t="str">
        <x:v>战技等级+2，最多不超过15级；普攻等级+1，最多不超过10级；欢愉技等级+1，最多不超过15级。</x:v>
      </x:c>
      <x:c r="G523" s="6" t="str">
        <x:v>[{"id": "150102", "num": 2}, {"id": "150101", "num": 1}, {"id": "150120", "num": 1}, {"id": "150109", "num": 2}, {"id": "150108", "num": 1}]</x:v>
      </x:c>
      <x:c r="H523" s="6" t="str">
        <x:v>技能等级自动；条件效果在条件增益填写</x:v>
      </x:c>
      <x:c r="I523" s="6" t="str">
        <x:v>https://raw.githubusercontent.com/Mar-7th/StarRailRes/dbe8cdfcfb0bf657b9fe1cf92d5537f118ccb487/index_new/cn/character_ranks.json</x:v>
      </x:c>
    </x:row>
    <x:row r="524" ht="20" customHeight="1">
      <x:c r="A524" s="6" t="str">
        <x:v>150104</x:v>
      </x:c>
      <x:c r="B524" s="6" t="str">
        <x:v>1501</x:v>
      </x:c>
      <x:c r="C524" s="6" t="str">
        <x:v>火花</x:v>
      </x:c>
      <x:c r="D524" s="6" t="n">
        <x:v>4</x:v>
      </x:c>
      <x:c r="E524" s="6" t="str">
        <x:v>#硬控！顶级表情管理</x:v>
      </x:c>
      <x:c r="F524" s="7" t="str">
        <x:v>施放终结技时额外获得5个笑点，使自身欢愉度提高36%，持续3回合。</x:v>
      </x:c>
      <x:c r="G524" s="6" t="str">
        <x:v>[]</x:v>
      </x:c>
      <x:c r="H524" s="6" t="str">
        <x:v>技能等级自动；条件效果在条件增益填写</x:v>
      </x:c>
      <x:c r="I524" s="6" t="str">
        <x:v>https://raw.githubusercontent.com/Mar-7th/StarRailRes/dbe8cdfcfb0bf657b9fe1cf92d5537f118ccb487/index_new/cn/character_ranks.json</x:v>
      </x:c>
    </x:row>
    <x:row r="525" ht="38" customHeight="1">
      <x:c r="A525" s="6" t="str">
        <x:v>150105</x:v>
      </x:c>
      <x:c r="B525" s="6" t="str">
        <x:v>1501</x:v>
      </x:c>
      <x:c r="C525" s="6" t="str">
        <x:v>火花</x:v>
      </x:c>
      <x:c r="D525" s="6" t="n">
        <x:v>5</x:v>
      </x:c>
      <x:c r="E525" s="6" t="str">
        <x:v>#世界破烂，小花缝补</x:v>
      </x:c>
      <x:c r="F525" s="7" t="str">
        <x:v>终结技等级+2，最多不超过15级；天赋等级+2，最多不超过15级；欢愉技等级+1，最多不超过15级。</x:v>
      </x:c>
      <x:c r="G525" s="6" t="str">
        <x:v>[{"id": "150103", "num": 2}, {"id": "150104", "num": 2}, {"id": "150120", "num": 1}]</x:v>
      </x:c>
      <x:c r="H525" s="6" t="str">
        <x:v>技能等级自动；条件效果在条件增益填写</x:v>
      </x:c>
      <x:c r="I525" s="6" t="str">
        <x:v>https://raw.githubusercontent.com/Mar-7th/StarRailRes/dbe8cdfcfb0bf657b9fe1cf92d5537f118ccb487/index_new/cn/character_ranks.json</x:v>
      </x:c>
    </x:row>
    <x:row r="526" ht="38" customHeight="1">
      <x:c r="A526" s="6" t="str">
        <x:v>150106</x:v>
      </x:c>
      <x:c r="B526" s="6" t="str">
        <x:v>1501</x:v>
      </x:c>
      <x:c r="C526" s="6" t="str">
        <x:v>火花</x:v>
      </x:c>
      <x:c r="D526" s="6" t="n">
        <x:v>6</x:v>
      </x:c>
      <x:c r="E526" s="6" t="str">
        <x:v>#锵锵，即将绝版的我</x:v>
      </x:c>
      <x:c r="F526" s="7" t="str">
        <x:v>全属性抗性穿透提高20%。欢愉技每计入1个笑点使其造成的额外伤害次数增加1次，最多增加至40次。</x:v>
      </x:c>
      <x:c r="G526" s="6" t="str">
        <x:v>[]</x:v>
      </x:c>
      <x:c r="H526" s="6" t="str">
        <x:v>技能等级自动；条件效果在条件增益填写</x:v>
      </x:c>
      <x:c r="I526" s="6" t="str">
        <x:v>https://raw.githubusercontent.com/Mar-7th/StarRailRes/dbe8cdfcfb0bf657b9fe1cf92d5537f118ccb487/index_new/cn/character_ranks.json</x:v>
      </x:c>
    </x:row>
    <x:row r="527" ht="38" customHeight="1">
      <x:c r="A527" s="6" t="str">
        <x:v>150201</x:v>
      </x:c>
      <x:c r="B527" s="6" t="str">
        <x:v>1502</x:v>
      </x:c>
      <x:c r="C527" s="6" t="str">
        <x:v>爻光</x:v>
      </x:c>
      <x:c r="D527" s="6" t="n">
        <x:v>1</x:v>
      </x:c>
      <x:c r="E527" s="6" t="str">
        <x:v>何处落玉，盈盈笑语</x:v>
      </x:c>
      <x:c r="F527" s="7" t="str">
        <x:v>终结技触发的阿哈的额外回合固定计入笑点数提高至40个。我方全体目标造成欢愉伤害时无视目标20%防御力。</x:v>
      </x:c>
      <x:c r="G527" s="6" t="str">
        <x:v>[]</x:v>
      </x:c>
      <x:c r="H527" s="6" t="str">
        <x:v>技能等级自动；条件效果在条件增益填写</x:v>
      </x:c>
      <x:c r="I527" s="6" t="str">
        <x:v>https://raw.githubusercontent.com/Mar-7th/StarRailRes/dbe8cdfcfb0bf657b9fe1cf92d5537f118ccb487/index_new/cn/character_ranks.json</x:v>
      </x:c>
    </x:row>
    <x:row r="528" ht="20" customHeight="1">
      <x:c r="A528" s="6" t="str">
        <x:v>150202</x:v>
      </x:c>
      <x:c r="B528" s="6" t="str">
        <x:v>1502</x:v>
      </x:c>
      <x:c r="C528" s="6" t="str">
        <x:v>爻光</x:v>
      </x:c>
      <x:c r="D528" s="6" t="n">
        <x:v>2</x:v>
      </x:c>
      <x:c r="E528" s="6" t="str">
        <x:v>飞箭无目，青翎为瞳</x:v>
      </x:c>
      <x:c r="F528" s="7" t="str">
        <x:v>结界持续期间，我方全体目标速度提高12%，欢愉度额外提高16%。</x:v>
      </x:c>
      <x:c r="G528" s="6" t="str">
        <x:v>[]</x:v>
      </x:c>
      <x:c r="H528" s="6" t="str">
        <x:v>技能等级自动；条件效果在条件增益填写</x:v>
      </x:c>
      <x:c r="I528" s="6" t="str">
        <x:v>https://raw.githubusercontent.com/Mar-7th/StarRailRes/dbe8cdfcfb0bf657b9fe1cf92d5537f118ccb487/index_new/cn/character_ranks.json</x:v>
      </x:c>
    </x:row>
    <x:row r="529" ht="38" customHeight="1">
      <x:c r="A529" s="6" t="str">
        <x:v>150203</x:v>
      </x:c>
      <x:c r="B529" s="6" t="str">
        <x:v>1502</x:v>
      </x:c>
      <x:c r="C529" s="6" t="str">
        <x:v>爻光</x:v>
      </x:c>
      <x:c r="D529" s="6" t="n">
        <x:v>3</x:v>
      </x:c>
      <x:c r="E529" s="6" t="str">
        <x:v>十方世界，光映符中</x:v>
      </x:c>
      <x:c r="F529" s="7" t="str">
        <x:v>战技等级+2，最多不超过15级；普攻等级+1，最多不超过10级；欢愉技等级+1，最多不超过15级。</x:v>
      </x:c>
      <x:c r="G529" s="6" t="str">
        <x:v>[{"id": "150202", "num": 2}, {"id": "150201", "num": 1}, {"id": "150220", "num": 1}]</x:v>
      </x:c>
      <x:c r="H529" s="6" t="str">
        <x:v>技能等级自动；条件效果在条件增益填写</x:v>
      </x:c>
      <x:c r="I529" s="6" t="str">
        <x:v>https://raw.githubusercontent.com/Mar-7th/StarRailRes/dbe8cdfcfb0bf657b9fe1cf92d5537f118ccb487/index_new/cn/character_ranks.json</x:v>
      </x:c>
    </x:row>
    <x:row r="530" ht="20" customHeight="1">
      <x:c r="A530" s="6" t="str">
        <x:v>150204</x:v>
      </x:c>
      <x:c r="B530" s="6" t="str">
        <x:v>1502</x:v>
      </x:c>
      <x:c r="C530" s="6" t="str">
        <x:v>爻光</x:v>
      </x:c>
      <x:c r="D530" s="6" t="n">
        <x:v>4</x:v>
      </x:c>
      <x:c r="E530" s="6" t="str">
        <x:v>命若素绡，拈羽点彩</x:v>
      </x:c>
      <x:c r="F530" s="7" t="str">
        <x:v>爻光终结技触发的阿哈的额外回合中，我方全体角色欢愉技造成的伤害为原伤害的150%。</x:v>
      </x:c>
      <x:c r="G530" s="6" t="str">
        <x:v>[]</x:v>
      </x:c>
      <x:c r="H530" s="6" t="str">
        <x:v>技能等级自动；条件效果在条件增益填写</x:v>
      </x:c>
      <x:c r="I530" s="6" t="str">
        <x:v>https://raw.githubusercontent.com/Mar-7th/StarRailRes/dbe8cdfcfb0bf657b9fe1cf92d5537f118ccb487/index_new/cn/character_ranks.json</x:v>
      </x:c>
    </x:row>
    <x:row r="531" ht="38" customHeight="1">
      <x:c r="A531" s="6" t="str">
        <x:v>150205</x:v>
      </x:c>
      <x:c r="B531" s="6" t="str">
        <x:v>1502</x:v>
      </x:c>
      <x:c r="C531" s="6" t="str">
        <x:v>爻光</x:v>
      </x:c>
      <x:c r="D531" s="6" t="n">
        <x:v>5</x:v>
      </x:c>
      <x:c r="E531" s="6" t="str">
        <x:v>璎珞严饰，身如琉璃</x:v>
      </x:c>
      <x:c r="F531" s="7" t="str">
        <x:v>终结技等级+2，最多不超过15级；天赋等级+2，最多不超过15级；欢愉技等级+1，最多不超过15级。</x:v>
      </x:c>
      <x:c r="G531" s="6" t="str">
        <x:v>[{"id": "150203", "num": 2}, {"id": "150204", "num": 2}, {"id": "150220", "num": 1}]</x:v>
      </x:c>
      <x:c r="H531" s="6" t="str">
        <x:v>技能等级自动；条件效果在条件增益填写</x:v>
      </x:c>
      <x:c r="I531" s="6" t="str">
        <x:v>https://raw.githubusercontent.com/Mar-7th/StarRailRes/dbe8cdfcfb0bf657b9fe1cf92d5537f118ccb487/index_new/cn/character_ranks.json</x:v>
      </x:c>
    </x:row>
    <x:row r="532" ht="20" customHeight="1">
      <x:c r="A532" s="6" t="str">
        <x:v>150206</x:v>
      </x:c>
      <x:c r="B532" s="6" t="str">
        <x:v>1502</x:v>
      </x:c>
      <x:c r="C532" s="6" t="str">
        <x:v>爻光</x:v>
      </x:c>
      <x:c r="D532" s="6" t="n">
        <x:v>6</x:v>
      </x:c>
      <x:c r="E532" s="6" t="str">
        <x:v>牵丝渡引，天星垂虹</x:v>
      </x:c>
      <x:c r="F532" s="7" t="str">
        <x:v>我方全体目标的欢愉伤害增笑25%。爻光欢愉技的伤害倍率提高原倍率的100%。</x:v>
      </x:c>
      <x:c r="G532" s="6" t="str">
        <x:v>[]</x:v>
      </x:c>
      <x:c r="H532" s="6" t="str">
        <x:v>技能等级自动；条件效果在条件增益填写</x:v>
      </x:c>
      <x:c r="I532" s="6" t="str">
        <x:v>https://raw.githubusercontent.com/Mar-7th/StarRailRes/dbe8cdfcfb0bf657b9fe1cf92d5537f118ccb487/index_new/cn/character_ranks.json</x:v>
      </x:c>
    </x:row>
    <x:row r="533" ht="53" customHeight="1">
      <x:c r="A533" s="6" t="str">
        <x:v>150301</x:v>
      </x:c>
      <x:c r="B533" s="6" t="str">
        <x:v>1503</x:v>
      </x:c>
      <x:c r="C533" s="6" t="str">
        <x:v>真珠</x:v>
      </x:c>
      <x:c r="D533" s="6" t="n">
        <x:v>1</x:v>
      </x:c>
      <x:c r="E533" s="6" t="str">
        <x:v>珍珠，藏在海的留白处</x:v>
      </x:c>
      <x:c r="F533" s="7" t="str">
        <x:v>队伍中「欢愉」命途角色数量等于2/3/4或以上时，使我方全体欢愉度提高10%/20%/60%。若我方目标受到致命伤害，不会陷入无法战斗状态，并立即回复等同于其生命上限50%的生命值。该效果单场战斗中可以触发2次。</x:v>
      </x:c>
      <x:c r="G533" s="6" t="str">
        <x:v>[]</x:v>
      </x:c>
      <x:c r="H533" s="6" t="str">
        <x:v>技能等级自动；条件效果在条件增益填写</x:v>
      </x:c>
      <x:c r="I533" s="6" t="str">
        <x:v>https://raw.githubusercontent.com/Mar-7th/StarRailRes/dbe8cdfcfb0bf657b9fe1cf92d5537f118ccb487/index_new/cn/character_ranks.json</x:v>
      </x:c>
    </x:row>
    <x:row r="534" ht="53" customHeight="1">
      <x:c r="A534" s="6" t="str">
        <x:v>150302</x:v>
      </x:c>
      <x:c r="B534" s="6" t="str">
        <x:v>1503</x:v>
      </x:c>
      <x:c r="C534" s="6" t="str">
        <x:v>真珠</x:v>
      </x:c>
      <x:c r="D534" s="6" t="n">
        <x:v>2</x:v>
      </x:c>
      <x:c r="E534" s="6" t="str">
        <x:v>截取，顷刻破晓的光斑</x:v>
      </x:c>
      <x:c r="F534" s="7" t="str">
        <x:v>我方全体目标的欢愉伤害增笑15%。施放终结技时，使除真珠和【美学底本】外的其他我方「欢愉」命途角色也触发行动提前效果，并使终结技提供的额外回合开始时获得的【好活当赏】和笑点提高100%。</x:v>
      </x:c>
      <x:c r="G534" s="6" t="str">
        <x:v>[]</x:v>
      </x:c>
      <x:c r="H534" s="6" t="str">
        <x:v>技能等级自动；条件效果在条件增益填写</x:v>
      </x:c>
      <x:c r="I534" s="6" t="str">
        <x:v>https://raw.githubusercontent.com/Mar-7th/StarRailRes/dbe8cdfcfb0bf657b9fe1cf92d5537f118ccb487/index_new/cn/character_ranks.json</x:v>
      </x:c>
    </x:row>
    <x:row r="535" ht="38" customHeight="1">
      <x:c r="A535" s="6" t="str">
        <x:v>150303</x:v>
      </x:c>
      <x:c r="B535" s="6" t="str">
        <x:v>1503</x:v>
      </x:c>
      <x:c r="C535" s="6" t="str">
        <x:v>真珠</x:v>
      </x:c>
      <x:c r="D535" s="6" t="n">
        <x:v>3</x:v>
      </x:c>
      <x:c r="E535" s="6" t="str">
        <x:v>速写，惊涛悬停的刹那</x:v>
      </x:c>
      <x:c r="F535" s="7" t="str">
        <x:v>终结技等级+2，最多不超过15级；普攻等级+1，最多不超过10级；欢愉技等级+1，最多不超过15级。</x:v>
      </x:c>
      <x:c r="G535" s="6" t="str">
        <x:v>[{"id": "150303", "num": 2}, {"id": "150301", "num": 1}, {"id": "150320", "num": 1}, {"id": "150308", "num": 1}, {"id": "150310", "num": 1}]</x:v>
      </x:c>
      <x:c r="H535" s="6" t="str">
        <x:v>技能等级自动；条件效果在条件增益填写</x:v>
      </x:c>
      <x:c r="I535" s="6" t="str">
        <x:v>https://raw.githubusercontent.com/Mar-7th/StarRailRes/dbe8cdfcfb0bf657b9fe1cf92d5537f118ccb487/index_new/cn/character_ranks.json</x:v>
      </x:c>
    </x:row>
    <x:row r="536" ht="20" customHeight="1">
      <x:c r="A536" s="6" t="str">
        <x:v>150304</x:v>
      </x:c>
      <x:c r="B536" s="6" t="str">
        <x:v>1503</x:v>
      </x:c>
      <x:c r="C536" s="6" t="str">
        <x:v>真珠</x:v>
      </x:c>
      <x:c r="D536" s="6" t="n">
        <x:v>4</x:v>
      </x:c>
      <x:c r="E536" s="6" t="str">
        <x:v>解译，唇角模糊的笑意</x:v>
      </x:c>
      <x:c r="F536" s="7" t="str">
        <x:v>欢愉技为我方全体目标提供的欢愉伤害倍率提高原倍率的100%。</x:v>
      </x:c>
      <x:c r="G536" s="6" t="str">
        <x:v>[]</x:v>
      </x:c>
      <x:c r="H536" s="6" t="str">
        <x:v>技能等级自动；条件效果在条件增益填写</x:v>
      </x:c>
      <x:c r="I536" s="6" t="str">
        <x:v>https://raw.githubusercontent.com/Mar-7th/StarRailRes/dbe8cdfcfb0bf657b9fe1cf92d5537f118ccb487/index_new/cn/character_ranks.json</x:v>
      </x:c>
    </x:row>
    <x:row r="537" ht="38" customHeight="1">
      <x:c r="A537" s="6" t="str">
        <x:v>150305</x:v>
      </x:c>
      <x:c r="B537" s="6" t="str">
        <x:v>1503</x:v>
      </x:c>
      <x:c r="C537" s="6" t="str">
        <x:v>真珠</x:v>
      </x:c>
      <x:c r="D537" s="6" t="n">
        <x:v>5</x:v>
      </x:c>
      <x:c r="E537" s="6" t="str">
        <x:v>透视，笔端星夜的肌理</x:v>
      </x:c>
      <x:c r="F537" s="7" t="str">
        <x:v>战技等级+2，最多不超过15级；天赋等级+2，最多不超过15级；欢愉技等级+1，最多不超过15级。</x:v>
      </x:c>
      <x:c r="G537" s="6" t="str">
        <x:v>[{"id": "150302", "num": 2}, {"id": "150304", "num": 2}, {"id": "150320", "num": 1}]</x:v>
      </x:c>
      <x:c r="H537" s="6" t="str">
        <x:v>技能等级自动；条件效果在条件增益填写</x:v>
      </x:c>
      <x:c r="I537" s="6" t="str">
        <x:v>https://raw.githubusercontent.com/Mar-7th/StarRailRes/dbe8cdfcfb0bf657b9fe1cf92d5537f118ccb487/index_new/cn/character_ranks.json</x:v>
      </x:c>
    </x:row>
    <x:row r="538" ht="38" customHeight="1">
      <x:c r="A538" s="6" t="str">
        <x:v>150306</x:v>
      </x:c>
      <x:c r="B538" s="6" t="str">
        <x:v>1503</x:v>
      </x:c>
      <x:c r="C538" s="6" t="str">
        <x:v>真珠</x:v>
      </x:c>
      <x:c r="D538" s="6" t="n">
        <x:v>6</x:v>
      </x:c>
      <x:c r="E538" s="6" t="str">
        <x:v>用一副躯壳，演算生命</x:v>
      </x:c>
      <x:c r="F538" s="7" t="str">
        <x:v>【深度学习】时，我方全体目标的全属性抗性穿透提高20%。真珠的强化普攻额外造成240%的冰属性欢愉伤害，该次欢愉伤害使用【美学底本】的属性值计算。</x:v>
      </x:c>
      <x:c r="G538" s="6" t="str">
        <x:v>[]</x:v>
      </x:c>
      <x:c r="H538" s="6" t="str">
        <x:v>技能等级自动；条件效果在条件增益填写</x:v>
      </x:c>
      <x:c r="I538" s="6" t="str">
        <x:v>https://raw.githubusercontent.com/Mar-7th/StarRailRes/dbe8cdfcfb0bf657b9fe1cf92d5537f118ccb487/index_new/cn/character_ranks.json</x:v>
      </x:c>
    </x:row>
    <x:row r="539" ht="38" customHeight="1">
      <x:c r="A539" s="6" t="str">
        <x:v>150401</x:v>
      </x:c>
      <x:c r="B539" s="6" t="str">
        <x:v>1504</x:v>
      </x:c>
      <x:c r="C539" s="6" t="str">
        <x:v>不死途</x:v>
      </x:c>
      <x:c r="D539" s="6" t="n">
        <x:v>1</x:v>
      </x:c>
      <x:c r="E539" s="6" t="str">
        <x:v>小心，满月不可外出</x:v>
      </x:c>
      <x:c r="F539" s="7" t="str">
        <x:v>不死途在场时，敌方全体受到的伤害提高24%。当敌方目标当前生命值百分比小于等于50%时，其受到的伤害提高至36%。</x:v>
      </x:c>
      <x:c r="G539" s="6" t="str">
        <x:v>[]</x:v>
      </x:c>
      <x:c r="H539" s="6" t="str">
        <x:v>技能等级自动；条件效果在条件增益填写</x:v>
      </x:c>
      <x:c r="I539" s="6" t="str">
        <x:v>https://raw.githubusercontent.com/Mar-7th/StarRailRes/dbe8cdfcfb0bf657b9fe1cf92d5537f118ccb487/index_new/cn/character_ranks.json</x:v>
      </x:c>
    </x:row>
    <x:row r="540" ht="38" customHeight="1">
      <x:c r="A540" s="6" t="str">
        <x:v>150402</x:v>
      </x:c>
      <x:c r="B540" s="6" t="str">
        <x:v>1504</x:v>
      </x:c>
      <x:c r="C540" s="6" t="str">
        <x:v>不死途</x:v>
      </x:c>
      <x:c r="D540" s="6" t="n">
        <x:v>2</x:v>
      </x:c>
      <x:c r="E540" s="6" t="str">
        <x:v>敲门，屋内空余窃笑</x:v>
      </x:c>
      <x:c r="F540" s="7" t="str">
        <x:v>【婪酣】叠加上限提高至18层，每当不死途发动强化天赋追加攻击后，返还所移除【婪酣】层数的35%。</x:v>
      </x:c>
      <x:c r="G540" s="6" t="str">
        <x:v>[]</x:v>
      </x:c>
      <x:c r="H540" s="6" t="str">
        <x:v>技能等级自动；条件效果在条件增益填写</x:v>
      </x:c>
      <x:c r="I540" s="6" t="str">
        <x:v>https://raw.githubusercontent.com/Mar-7th/StarRailRes/dbe8cdfcfb0bf657b9fe1cf92d5537f118ccb487/index_new/cn/character_ranks.json</x:v>
      </x:c>
    </x:row>
    <x:row r="541" ht="20" customHeight="1">
      <x:c r="A541" s="6" t="str">
        <x:v>150403</x:v>
      </x:c>
      <x:c r="B541" s="6" t="str">
        <x:v>1504</x:v>
      </x:c>
      <x:c r="C541" s="6" t="str">
        <x:v>不死途</x:v>
      </x:c>
      <x:c r="D541" s="6" t="n">
        <x:v>3</x:v>
      </x:c>
      <x:c r="E541" s="6" t="str">
        <x:v>沉默，老友各怀心事</x:v>
      </x:c>
      <x:c r="F541" s="7" t="str">
        <x:v>终结技等级+2，最多不超过15级；普攻等级+1，最多不超过10级。</x:v>
      </x:c>
      <x:c r="G541" s="6" t="str">
        <x:v>[{"id": "150403", "num": 2}, {"id": "150401", "num": 1}]</x:v>
      </x:c>
      <x:c r="H541" s="6" t="str">
        <x:v>技能等级自动；条件效果在条件增益填写</x:v>
      </x:c>
      <x:c r="I541" s="6" t="str">
        <x:v>https://raw.githubusercontent.com/Mar-7th/StarRailRes/dbe8cdfcfb0bf657b9fe1cf92d5537f118ccb487/index_new/cn/character_ranks.json</x:v>
      </x:c>
    </x:row>
    <x:row r="542" ht="20" customHeight="1">
      <x:c r="A542" s="6" t="str">
        <x:v>150404</x:v>
      </x:c>
      <x:c r="B542" s="6" t="str">
        <x:v>1504</x:v>
      </x:c>
      <x:c r="C542" s="6" t="str">
        <x:v>不死途</x:v>
      </x:c>
      <x:c r="D542" s="6" t="n">
        <x:v>4</x:v>
      </x:c>
      <x:c r="E542" s="6" t="str">
        <x:v>切记，不必咀嚼真相</x:v>
      </x:c>
      <x:c r="F542" s="7" t="str">
        <x:v>不死途施放终结技时，攻击力提高40%，持续3回合。</x:v>
      </x:c>
      <x:c r="G542" s="6" t="str">
        <x:v>[]</x:v>
      </x:c>
      <x:c r="H542" s="6" t="str">
        <x:v>技能等级自动；条件效果在条件增益填写</x:v>
      </x:c>
      <x:c r="I542" s="6" t="str">
        <x:v>https://raw.githubusercontent.com/Mar-7th/StarRailRes/dbe8cdfcfb0bf657b9fe1cf92d5537f118ccb487/index_new/cn/character_ranks.json</x:v>
      </x:c>
    </x:row>
    <x:row r="543" ht="20" customHeight="1">
      <x:c r="A543" s="6" t="str">
        <x:v>150405</x:v>
      </x:c>
      <x:c r="B543" s="6" t="str">
        <x:v>1504</x:v>
      </x:c>
      <x:c r="C543" s="6" t="str">
        <x:v>不死途</x:v>
      </x:c>
      <x:c r="D543" s="6" t="n">
        <x:v>5</x:v>
      </x:c>
      <x:c r="E543" s="6" t="str">
        <x:v>提醒，侦探亦是凶手</x:v>
      </x:c>
      <x:c r="F543" s="7" t="str">
        <x:v>战技等级+2，最多不超过15级；天赋等级+2，最多不超过15级。</x:v>
      </x:c>
      <x:c r="G543" s="6" t="str">
        <x:v>[{"id": "150402", "num": 2}, {"id": "150404", "num": 2}]</x:v>
      </x:c>
      <x:c r="H543" s="6" t="str">
        <x:v>技能等级自动；条件效果在条件增益填写</x:v>
      </x:c>
      <x:c r="I543" s="6" t="str">
        <x:v>https://raw.githubusercontent.com/Mar-7th/StarRailRes/dbe8cdfcfb0bf657b9fe1cf92d5537f118ccb487/index_new/cn/character_ranks.json</x:v>
      </x:c>
    </x:row>
    <x:row r="544" ht="38" customHeight="1">
      <x:c r="A544" s="6" t="str">
        <x:v>150406</x:v>
      </x:c>
      <x:c r="B544" s="6" t="str">
        <x:v>1504</x:v>
      </x:c>
      <x:c r="C544" s="6" t="str">
        <x:v>不死途</x:v>
      </x:c>
      <x:c r="D544" s="6" t="n">
        <x:v>6</x:v>
      </x:c>
      <x:c r="E544" s="6" t="str">
        <x:v>结局，或许无人生还</x:v>
      </x:c>
      <x:c r="F544" s="7" t="str">
        <x:v>当场上存在【饲饵】时，敌方全体的全属性抗性降低20%。不死途每获得过1层【婪酣】，造成的伤害提高4%，该效果最多叠加30层。</x:v>
      </x:c>
      <x:c r="G544" s="6" t="str">
        <x:v>[]</x:v>
      </x:c>
      <x:c r="H544" s="6" t="str">
        <x:v>技能等级自动；条件效果在条件增益填写</x:v>
      </x:c>
      <x:c r="I544" s="6" t="str">
        <x:v>https://raw.githubusercontent.com/Mar-7th/StarRailRes/dbe8cdfcfb0bf657b9fe1cf92d5537f118ccb487/index_new/cn/character_ranks.json</x:v>
      </x:c>
    </x:row>
    <x:row r="545" ht="38" customHeight="1">
      <x:c r="A545" s="6" t="str">
        <x:v>150501</x:v>
      </x:c>
      <x:c r="B545" s="6" t="str">
        <x:v>1505</x:v>
      </x:c>
      <x:c r="C545" s="6" t="str">
        <x:v>绯英</x:v>
      </x:c>
      <x:c r="D545" s="6" t="n">
        <x:v>1</x:v>
      </x:c>
      <x:c r="E545" s="6" t="str">
        <x:v>故乡，为祈福起舞</x:v>
      </x:c>
      <x:c r="F545" s="7" t="str">
        <x:v>全属性抗性穿透提高20%，【狐狸老师】施放攻击后会额外触发一次欢愉技。欢愉技会使自身额外获得10点【好活当赏】。</x:v>
      </x:c>
      <x:c r="G545" s="6" t="str">
        <x:v>[]</x:v>
      </x:c>
      <x:c r="H545" s="6" t="str">
        <x:v>技能等级自动；条件效果在条件增益填写</x:v>
      </x:c>
      <x:c r="I545" s="6" t="str">
        <x:v>https://raw.githubusercontent.com/Mar-7th/StarRailRes/dbe8cdfcfb0bf657b9fe1cf92d5537f118ccb487/index_new/cn/character_ranks.json</x:v>
      </x:c>
    </x:row>
    <x:row r="546" ht="38" customHeight="1">
      <x:c r="A546" s="6" t="str">
        <x:v>150502</x:v>
      </x:c>
      <x:c r="B546" s="6" t="str">
        <x:v>1505</x:v>
      </x:c>
      <x:c r="C546" s="6" t="str">
        <x:v>绯英</x:v>
      </x:c>
      <x:c r="D546" s="6" t="n">
        <x:v>2</x:v>
      </x:c>
      <x:c r="E546" s="6" t="str">
        <x:v>遥途，求长开不谢</x:v>
      </x:c>
      <x:c r="F546" s="7" t="str">
        <x:v>暴击伤害提高36%，触发行迹【瞰众乐】/行迹【开不败】的获得好活当赏效果时，额外获得等同于本次获得的【好活当赏】50%/100%的【好活当赏】。</x:v>
      </x:c>
      <x:c r="G546" s="6" t="str">
        <x:v>[]</x:v>
      </x:c>
      <x:c r="H546" s="6" t="str">
        <x:v>技能等级自动；条件效果在条件增益填写</x:v>
      </x:c>
      <x:c r="I546" s="6" t="str">
        <x:v>https://raw.githubusercontent.com/Mar-7th/StarRailRes/dbe8cdfcfb0bf657b9fe1cf92d5537f118ccb487/index_new/cn/character_ranks.json</x:v>
      </x:c>
    </x:row>
    <x:row r="547" ht="38" customHeight="1">
      <x:c r="A547" s="6" t="str">
        <x:v>150503</x:v>
      </x:c>
      <x:c r="B547" s="6" t="str">
        <x:v>1505</x:v>
      </x:c>
      <x:c r="C547" s="6" t="str">
        <x:v>绯英</x:v>
      </x:c>
      <x:c r="D547" s="6" t="n">
        <x:v>3</x:v>
      </x:c>
      <x:c r="E547" s="6" t="str">
        <x:v>尺剑，吞赤月妖邪</x:v>
      </x:c>
      <x:c r="F547" s="7" t="str">
        <x:v>终结技等级+2，最多不超过15级；普攻等级+1，最多不超过10级；欢愉技等级+1，最多不超过15级。</x:v>
      </x:c>
      <x:c r="G547" s="6" t="str">
        <x:v>[{"id": "150503", "num": 2}, {"id": "150501", "num": 1}, {"id": "150520", "num": 1}]</x:v>
      </x:c>
      <x:c r="H547" s="6" t="str">
        <x:v>技能等级自动；条件效果在条件增益填写</x:v>
      </x:c>
      <x:c r="I547" s="6" t="str">
        <x:v>https://raw.githubusercontent.com/Mar-7th/StarRailRes/dbe8cdfcfb0bf657b9fe1cf92d5537f118ccb487/index_new/cn/character_ranks.json</x:v>
      </x:c>
    </x:row>
    <x:row r="548" ht="20" customHeight="1">
      <x:c r="A548" s="6" t="str">
        <x:v>150504</x:v>
      </x:c>
      <x:c r="B548" s="6" t="str">
        <x:v>1505</x:v>
      </x:c>
      <x:c r="C548" s="6" t="str">
        <x:v>绯英</x:v>
      </x:c>
      <x:c r="D548" s="6" t="n">
        <x:v>4</x:v>
      </x:c>
      <x:c r="E548" s="6" t="str">
        <x:v>花田，遭恶徒摘落</x:v>
      </x:c>
      <x:c r="F548" s="7" t="str">
        <x:v>绯英造成的伤害无视敌方目标15%的防御力。</x:v>
      </x:c>
      <x:c r="G548" s="6" t="str">
        <x:v>[]</x:v>
      </x:c>
      <x:c r="H548" s="6" t="str">
        <x:v>技能等级自动；条件效果在条件增益填写</x:v>
      </x:c>
      <x:c r="I548" s="6" t="str">
        <x:v>https://raw.githubusercontent.com/Mar-7th/StarRailRes/dbe8cdfcfb0bf657b9fe1cf92d5537f118ccb487/index_new/cn/character_ranks.json</x:v>
      </x:c>
    </x:row>
    <x:row r="549" ht="38" customHeight="1">
      <x:c r="A549" s="6" t="str">
        <x:v>150505</x:v>
      </x:c>
      <x:c r="B549" s="6" t="str">
        <x:v>1505</x:v>
      </x:c>
      <x:c r="C549" s="6" t="str">
        <x:v>绯英</x:v>
      </x:c>
      <x:c r="D549" s="6" t="n">
        <x:v>5</x:v>
      </x:c>
      <x:c r="E549" s="6" t="str">
        <x:v>乐园，见悲喜苦乐</x:v>
      </x:c>
      <x:c r="F549" s="7" t="str">
        <x:v>战技等级+2，最多不超过15级；天赋等级+2，最多不超过15级；欢愉技等级+1，最多不超过15级。</x:v>
      </x:c>
      <x:c r="G549" s="6" t="str">
        <x:v>[{"id": "150502", "num": 2}, {"id": "150504", "num": 2}, {"id": "150520", "num": 1}]</x:v>
      </x:c>
      <x:c r="H549" s="6" t="str">
        <x:v>技能等级自动；条件效果在条件增益填写</x:v>
      </x:c>
      <x:c r="I549" s="6" t="str">
        <x:v>https://raw.githubusercontent.com/Mar-7th/StarRailRes/dbe8cdfcfb0bf657b9fe1cf92d5537f118ccb487/index_new/cn/character_ranks.json</x:v>
      </x:c>
    </x:row>
    <x:row r="550" ht="53" customHeight="1">
      <x:c r="A550" s="6" t="str">
        <x:v>150506</x:v>
      </x:c>
      <x:c r="B550" s="6" t="str">
        <x:v>1505</x:v>
      </x:c>
      <x:c r="C550" s="6" t="str">
        <x:v>绯英</x:v>
      </x:c>
      <x:c r="D550" s="6" t="n">
        <x:v>6</x:v>
      </x:c>
      <x:c r="E550" s="6" t="str">
        <x:v>少女，见浮生入梦</x:v>
      </x:c>
      <x:c r="F550" s="7" t="str">
        <x:v>绯英的【好活当赏】的持续时间增加1回合。绯英造成的欢愉伤害增笑15%，每持有100点【好活当赏】额外增笑2.0%，最高计入1000点【好活当赏】。进入战斗首次施放终结技后，为绯英固定恢复120点能量，该效果每再施放4次终结技可触发1次。</x:v>
      </x:c>
      <x:c r="G550" s="6" t="str">
        <x:v>[]</x:v>
      </x:c>
      <x:c r="H550" s="6" t="str">
        <x:v>技能等级自动；条件效果在条件增益填写</x:v>
      </x:c>
      <x:c r="I550" s="6" t="str">
        <x:v>https://raw.githubusercontent.com/Mar-7th/StarRailRes/dbe8cdfcfb0bf657b9fe1cf92d5537f118ccb487/index_new/cn/character_ranks.json</x:v>
      </x:c>
    </x:row>
    <x:row r="551" ht="38" customHeight="1">
      <x:c r="A551" s="6" t="str">
        <x:v>150601</x:v>
      </x:c>
      <x:c r="B551" s="6" t="str">
        <x:v>1506</x:v>
      </x:c>
      <x:c r="C551" s="6" t="str">
        <x:v>银狼LV.999</x:v>
      </x:c>
      <x:c r="D551" s="6" t="n">
        <x:v>1</x:v>
      </x:c>
      <x:c r="E551" s="6" t="str">
        <x:v>以太编辑：星魂+1</x:v>
      </x:c>
      <x:c r="F551" s="7" t="str">
        <x:v>结界中的敌方目标受到的伤害提高20%。
退出【无敌玩家】状态时不会清空【隐藏分】，改为保留20%的【隐藏分】。</x:v>
      </x:c>
      <x:c r="G551" s="6" t="str">
        <x:v>[]</x:v>
      </x:c>
      <x:c r="H551" s="6" t="str">
        <x:v>技能等级自动；条件效果在条件增益填写</x:v>
      </x:c>
      <x:c r="I551" s="6" t="str">
        <x:v>https://raw.githubusercontent.com/Mar-7th/StarRailRes/dbe8cdfcfb0bf657b9fe1cf92d5537f118ccb487/index_new/cn/character_ranks.json</x:v>
      </x:c>
    </x:row>
    <x:row r="552" ht="53" customHeight="1">
      <x:c r="A552" s="6" t="str">
        <x:v>150602</x:v>
      </x:c>
      <x:c r="B552" s="6" t="str">
        <x:v>1506</x:v>
      </x:c>
      <x:c r="C552" s="6" t="str">
        <x:v>银狼LV.999</x:v>
      </x:c>
      <x:c r="D552" s="6" t="n">
        <x:v>2</x:v>
      </x:c>
      <x:c r="E552" s="6" t="str">
        <x:v>是机制，不是BUG</x:v>
      </x:c>
      <x:c r="F552" s="7" t="str">
        <x:v>进入【无敌玩家】状态后，使自身所有增益效果延长1回合。本次【无敌玩家】状态下每使【隐藏分】提高120点（含初始【隐藏分】），「银狼LV.999」获得1个额外回合并恢复1次强化普攻的可施放次数。</x:v>
      </x:c>
      <x:c r="G552" s="6" t="str">
        <x:v>[]</x:v>
      </x:c>
      <x:c r="H552" s="6" t="str">
        <x:v>技能等级自动；条件效果在条件增益填写</x:v>
      </x:c>
      <x:c r="I552" s="6" t="str">
        <x:v>https://raw.githubusercontent.com/Mar-7th/StarRailRes/dbe8cdfcfb0bf657b9fe1cf92d5537f118ccb487/index_new/cn/character_ranks.json</x:v>
      </x:c>
    </x:row>
    <x:row r="553" ht="38" customHeight="1">
      <x:c r="A553" s="6" t="str">
        <x:v>150603</x:v>
      </x:c>
      <x:c r="B553" s="6" t="str">
        <x:v>1506</x:v>
      </x:c>
      <x:c r="C553" s="6" t="str">
        <x:v>银狼LV.999</x:v>
      </x:c>
      <x:c r="D553" s="6" t="n">
        <x:v>3</x:v>
      </x:c>
      <x:c r="E553" s="6" t="str">
        <x:v>只有15级？谁填的</x:v>
      </x:c>
      <x:c r="F553" s="7" t="str">
        <x:v>战技等级+2，最多不超过15级；普攻等级+1，最多不超过10级；欢愉技等级+1，最多不超过15级。</x:v>
      </x:c>
      <x:c r="G553" s="6" t="str">
        <x:v>[{"id": "150602", "num": 2}, {"id": "150601", "num": 1}, {"id": "150620", "num": 1}, {"id": "150608", "num": 1}, {"id": "150610", "num": 1}, {"id": "150612", "num": 1}, {"id": "150618", "num": 1}, {"id": "150621", "num": 1}]</x:v>
      </x:c>
      <x:c r="H553" s="6" t="str">
        <x:v>技能等级自动；条件效果在条件增益填写</x:v>
      </x:c>
      <x:c r="I553" s="6" t="str">
        <x:v>https://raw.githubusercontent.com/Mar-7th/StarRailRes/dbe8cdfcfb0bf657b9fe1cf92d5537f118ccb487/index_new/cn/character_ranks.json</x:v>
      </x:c>
    </x:row>
    <x:row r="554" ht="20" customHeight="1">
      <x:c r="A554" s="6" t="str">
        <x:v>150604</x:v>
      </x:c>
      <x:c r="B554" s="6" t="str">
        <x:v>1506</x:v>
      </x:c>
      <x:c r="C554" s="6" t="str">
        <x:v>银狼LV.999</x:v>
      </x:c>
      <x:c r="D554" s="6" t="n">
        <x:v>4</x:v>
      </x:c>
      <x:c r="E554" s="6" t="str">
        <x:v>我来，我见，我..秒了</x:v>
      </x:c>
      <x:c r="F554" s="7" t="str">
        <x:v>【崩坏级伤害演示】造成的欢愉伤害额外计入5倍的笑点。</x:v>
      </x:c>
      <x:c r="G554" s="6" t="str">
        <x:v>[]</x:v>
      </x:c>
      <x:c r="H554" s="6" t="str">
        <x:v>技能等级自动；条件效果在条件增益填写</x:v>
      </x:c>
      <x:c r="I554" s="6" t="str">
        <x:v>https://raw.githubusercontent.com/Mar-7th/StarRailRes/dbe8cdfcfb0bf657b9fe1cf92d5537f118ccb487/index_new/cn/character_ranks.json</x:v>
      </x:c>
    </x:row>
    <x:row r="555" ht="38" customHeight="1">
      <x:c r="A555" s="6" t="str">
        <x:v>150605</x:v>
      </x:c>
      <x:c r="B555" s="6" t="str">
        <x:v>1506</x:v>
      </x:c>
      <x:c r="C555" s="6" t="str">
        <x:v>银狼LV.999</x:v>
      </x:c>
      <x:c r="D555" s="6" t="n">
        <x:v>5</x:v>
      </x:c>
      <x:c r="E555" s="6" t="str">
        <x:v>平A即是大招</x:v>
      </x:c>
      <x:c r="F555" s="7" t="str">
        <x:v>终结技等级+2，最多不超过15级；天赋等级+2，最多不超过15级；欢愉技等级+1，最多不超过15级。</x:v>
      </x:c>
      <x:c r="G555" s="6" t="str">
        <x:v>[{"id": "150603", "num": 2}, {"id": "150604", "num": 2}, {"id": "150620", "num": 1}, {"id": "150621", "num": 1}]</x:v>
      </x:c>
      <x:c r="H555" s="6" t="str">
        <x:v>技能等级自动；条件效果在条件增益填写</x:v>
      </x:c>
      <x:c r="I555" s="6" t="str">
        <x:v>https://raw.githubusercontent.com/Mar-7th/StarRailRes/dbe8cdfcfb0bf657b9fe1cf92d5537f118ccb487/index_new/cn/character_ranks.json</x:v>
      </x:c>
    </x:row>
    <x:row r="556" ht="38" customHeight="1">
      <x:c r="A556" s="6" t="str">
        <x:v>150606</x:v>
      </x:c>
      <x:c r="B556" s="6" t="str">
        <x:v>1506</x:v>
      </x:c>
      <x:c r="C556" s="6" t="str">
        <x:v>银狼LV.999</x:v>
      </x:c>
      <x:c r="D556" s="6" t="n">
        <x:v>6</x:v>
      </x:c>
      <x:c r="E556" s="6" t="str">
        <x:v>我独自满级！</x:v>
      </x:c>
      <x:c r="F556" s="7" t="str">
        <x:v>强化普攻期间造成的欢愉伤害增笑50%。
敌方目标进入战斗时，会被植入【禁限弱点】：拥有全属性弱点并且全属性基础抗性降低至0（若基础抗性为0则改为对应属性抗性降低20%）。</x:v>
      </x:c>
      <x:c r="G556" s="6" t="str">
        <x:v>[]</x:v>
      </x:c>
      <x:c r="H556" s="6" t="str">
        <x:v>技能等级自动；条件效果在条件增益填写</x:v>
      </x:c>
      <x:c r="I556" s="6" t="str">
        <x:v>https://raw.githubusercontent.com/Mar-7th/StarRailRes/dbe8cdfcfb0bf657b9fe1cf92d5537f118ccb487/index_new/cn/character_ranks.json</x:v>
      </x:c>
    </x:row>
    <x:row r="557" ht="38" customHeight="1">
      <x:c r="A557" s="6" t="str">
        <x:v>150701</x:v>
      </x:c>
      <x:c r="B557" s="6" t="str">
        <x:v>1507</x:v>
      </x:c>
      <x:c r="C557" s="6" t="str">
        <x:v>千冶•刃</x:v>
      </x:c>
      <x:c r="D557" s="6" t="n">
        <x:v>1</x:v>
      </x:c>
      <x:c r="E557" s="6" t="str">
        <x:v>我殁之前，我仍未成形</x:v>
      </x:c>
      <x:c r="F557" s="7" t="str">
        <x:v>结界持续期间，使敌方全体全属性抗性降低20%，施放天赋的额外战技后使【无量忿怒】倒计时行动延后15%。</x:v>
      </x:c>
      <x:c r="G557" s="6" t="str">
        <x:v>[]</x:v>
      </x:c>
      <x:c r="H557" s="6" t="str">
        <x:v>技能等级自动；条件效果在条件增益填写</x:v>
      </x:c>
      <x:c r="I557" s="6" t="str">
        <x:v>https://raw.githubusercontent.com/Mar-7th/StarRailRes/dbe8cdfcfb0bf657b9fe1cf92d5537f118ccb487/index_new/cn/character_ranks.json</x:v>
      </x:c>
    </x:row>
    <x:row r="558" ht="38" customHeight="1">
      <x:c r="A558" s="6" t="str">
        <x:v>150702</x:v>
      </x:c>
      <x:c r="B558" s="6" t="str">
        <x:v>1507</x:v>
      </x:c>
      <x:c r="C558" s="6" t="str">
        <x:v>千冶•刃</x:v>
      </x:c>
      <x:c r="D558" s="6" t="n">
        <x:v>2</x:v>
      </x:c>
      <x:c r="E558" s="6" t="str">
        <x:v>心若死灰，而炉火未熄</x:v>
      </x:c>
      <x:c r="F558" s="7" t="str">
        <x:v>我方角色施放终结技造成伤害时，被视为发动了追加攻击，我方目标造成的追加攻击伤害提高75%。千冶•刃充能点的上限降低至7。</x:v>
      </x:c>
      <x:c r="G558" s="6" t="str">
        <x:v>[]</x:v>
      </x:c>
      <x:c r="H558" s="6" t="str">
        <x:v>技能等级自动；条件效果在条件增益填写</x:v>
      </x:c>
      <x:c r="I558" s="6" t="str">
        <x:v>https://raw.githubusercontent.com/Mar-7th/StarRailRes/dbe8cdfcfb0bf657b9fe1cf92d5537f118ccb487/index_new/cn/character_ranks.json</x:v>
      </x:c>
    </x:row>
    <x:row r="559" ht="20" customHeight="1">
      <x:c r="A559" s="6" t="str">
        <x:v>150703</x:v>
      </x:c>
      <x:c r="B559" s="6" t="str">
        <x:v>1507</x:v>
      </x:c>
      <x:c r="C559" s="6" t="str">
        <x:v>千冶•刃</x:v>
      </x:c>
      <x:c r="D559" s="6" t="n">
        <x:v>3</x:v>
      </x:c>
      <x:c r="E559" s="6" t="str">
        <x:v>身渡彼岸，现忿怒本相</x:v>
      </x:c>
      <x:c r="F559" s="7" t="str">
        <x:v>终结技等级+2，最多不超过15级；天赋等级+2，最多不超过15级。</x:v>
      </x:c>
      <x:c r="G559" s="6" t="str">
        <x:v>[{"id": "150703", "num": 2}, {"id": "150704", "num": 2}, {"id": "150714", "num": 2}]</x:v>
      </x:c>
      <x:c r="H559" s="6" t="str">
        <x:v>技能等级自动；条件效果在条件增益填写</x:v>
      </x:c>
      <x:c r="I559" s="6" t="str">
        <x:v>https://raw.githubusercontent.com/Mar-7th/StarRailRes/dbe8cdfcfb0bf657b9fe1cf92d5537f118ccb487/index_new/cn/character_ranks.json</x:v>
      </x:c>
    </x:row>
    <x:row r="560" ht="20" customHeight="1">
      <x:c r="A560" s="6" t="str">
        <x:v>150704</x:v>
      </x:c>
      <x:c r="B560" s="6" t="str">
        <x:v>1507</x:v>
      </x:c>
      <x:c r="C560" s="6" t="str">
        <x:v>千冶•刃</x:v>
      </x:c>
      <x:c r="D560" s="6" t="n">
        <x:v>4</x:v>
      </x:c>
      <x:c r="E560" s="6" t="str">
        <x:v>锻打遗恨，后剑骨自成</x:v>
      </x:c>
      <x:c r="F560" s="7" t="str">
        <x:v>【万淬心】使我方目标造成的伤害额外提高50%。</x:v>
      </x:c>
      <x:c r="G560" s="6" t="str">
        <x:v>[]</x:v>
      </x:c>
      <x:c r="H560" s="6" t="str">
        <x:v>技能等级自动；条件效果在条件增益填写</x:v>
      </x:c>
      <x:c r="I560" s="6" t="str">
        <x:v>https://raw.githubusercontent.com/Mar-7th/StarRailRes/dbe8cdfcfb0bf657b9fe1cf92d5537f118ccb487/index_new/cn/character_ranks.json</x:v>
      </x:c>
    </x:row>
    <x:row r="561" ht="20" customHeight="1">
      <x:c r="A561" s="6" t="str">
        <x:v>150705</x:v>
      </x:c>
      <x:c r="B561" s="6" t="str">
        <x:v>1507</x:v>
      </x:c>
      <x:c r="C561" s="6" t="str">
        <x:v>千冶•刃</x:v>
      </x:c>
      <x:c r="D561" s="6" t="n">
        <x:v>5</x:v>
      </x:c>
      <x:c r="E561" s="6" t="str">
        <x:v>自断苦己，知死所由生</x:v>
      </x:c>
      <x:c r="F561" s="7" t="str">
        <x:v>战技等级+2，最多不超过15级；普攻等级+1，最多不超过10级。</x:v>
      </x:c>
      <x:c r="G561" s="6" t="str">
        <x:v>[{"id": "150702", "num": 2}, {"id": "150701", "num": 1}, {"id": "150708", "num": 1}]</x:v>
      </x:c>
      <x:c r="H561" s="6" t="str">
        <x:v>技能等级自动；条件效果在条件增益填写</x:v>
      </x:c>
      <x:c r="I561" s="6" t="str">
        <x:v>https://raw.githubusercontent.com/Mar-7th/StarRailRes/dbe8cdfcfb0bf657b9fe1cf92d5537f118ccb487/index_new/cn/character_ranks.json</x:v>
      </x:c>
    </x:row>
    <x:row r="562" ht="38" customHeight="1">
      <x:c r="A562" s="6" t="str">
        <x:v>150706</x:v>
      </x:c>
      <x:c r="B562" s="6" t="str">
        <x:v>1507</x:v>
      </x:c>
      <x:c r="C562" s="6" t="str">
        <x:v>千冶•刃</x:v>
      </x:c>
      <x:c r="D562" s="6" t="n">
        <x:v>6</x:v>
      </x:c>
      <x:c r="E562" s="6" t="str">
        <x:v>神若当殒，自誓弑寿瘟</x:v>
      </x:c>
      <x:c r="F562" s="7" t="str">
        <x:v>结界持续期间，千冶•刃受到伤害或消耗生命值时，获得1点充能，该效果在任意目标回合结束后可再次触发。【千冶铸一，万劫烬灭】的伤害倍率提高为原倍率的150%。</x:v>
      </x:c>
      <x:c r="G562" s="6" t="str">
        <x:v>[]</x:v>
      </x:c>
      <x:c r="H562" s="6" t="str">
        <x:v>技能等级自动；条件效果在条件增益填写</x:v>
      </x:c>
      <x:c r="I562" s="6" t="str">
        <x:v>https://raw.githubusercontent.com/Mar-7th/StarRailRes/dbe8cdfcfb0bf657b9fe1cf92d5537f118ccb487/index_new/cn/character_ranks.json</x:v>
      </x:c>
    </x:row>
    <x:row r="563" ht="53" customHeight="1">
      <x:c r="A563" s="6" t="str">
        <x:v>150801</x:v>
      </x:c>
      <x:c r="B563" s="6" t="str">
        <x:v>1508</x:v>
      </x:c>
      <x:c r="C563" s="6" t="str">
        <x:v>远坂凛</x:v>
      </x:c>
      <x:c r="D563" s="6" t="n">
        <x:v>1</x:v>
      </x:c>
      <x:c r="E563" s="6" t="str">
        <x:v>宝石翁的学徒</x:v>
      </x:c>
      <x:c r="F563" s="7" t="str">
        <x:v>若单次强化战技消耗的【宝石能量】数量大于等于30点，远坂凛获得与消耗的【宝石能量】数量相同的【影子宝石】。
持有【影子宝石】时，战技强化为【第二魔法实验】，强化战技会消耗所有【影子宝石】，不触发将战技点转化为【宝石能量】的效果且不消耗【宝石能量】。</x:v>
      </x:c>
      <x:c r="G563" s="6" t="str">
        <x:v>[]</x:v>
      </x:c>
      <x:c r="H563" s="6" t="str">
        <x:v>技能等级自动；条件效果在条件增益填写</x:v>
      </x:c>
      <x:c r="I563" s="6" t="str">
        <x:v>https://raw.githubusercontent.com/Mar-7th/StarRailRes/dbe8cdfcfb0bf657b9fe1cf92d5537f118ccb487/index_new/cn/character_ranks.json</x:v>
      </x:c>
    </x:row>
    <x:row r="564" ht="20" customHeight="1">
      <x:c r="A564" s="6" t="str">
        <x:v>150802</x:v>
      </x:c>
      <x:c r="B564" s="6" t="str">
        <x:v>1508</x:v>
      </x:c>
      <x:c r="C564" s="6" t="str">
        <x:v>远坂凛</x:v>
      </x:c>
      <x:c r="D564" s="6" t="n">
        <x:v>2</x:v>
      </x:c>
      <x:c r="E564" s="6" t="str">
        <x:v>位面的旅行者</x:v>
      </x:c>
      <x:c r="F564" s="7" t="str">
        <x:v>远坂凛造成的战技伤害提高30%。远坂凛在场时，我方全体造成的战技伤害为原伤害的130%。</x:v>
      </x:c>
      <x:c r="G564" s="6" t="str">
        <x:v>[]</x:v>
      </x:c>
      <x:c r="H564" s="6" t="str">
        <x:v>技能等级自动；条件效果在条件增益填写</x:v>
      </x:c>
      <x:c r="I564" s="6" t="str">
        <x:v>https://raw.githubusercontent.com/Mar-7th/StarRailRes/dbe8cdfcfb0bf657b9fe1cf92d5537f118ccb487/index_new/cn/character_ranks.json</x:v>
      </x:c>
    </x:row>
    <x:row r="565" ht="20" customHeight="1">
      <x:c r="A565" s="6" t="str">
        <x:v>150803</x:v>
      </x:c>
      <x:c r="B565" s="6" t="str">
        <x:v>1508</x:v>
      </x:c>
      <x:c r="C565" s="6" t="str">
        <x:v>远坂凛</x:v>
      </x:c>
      <x:c r="D565" s="6" t="n">
        <x:v>3</x:v>
      </x:c>
      <x:c r="E565" s="6" t="str">
        <x:v>圣杯战争：胜利纪念</x:v>
      </x:c>
      <x:c r="F565" s="7" t="str">
        <x:v>战技等级+2，最多不超过15级；普攻等级+1，最多不超过10级。</x:v>
      </x:c>
      <x:c r="G565" s="6" t="str">
        <x:v>[{"id": "150802", "num": 2}, {"id": "150801", "num": 1}, {"id": "150809", "num": 2}]</x:v>
      </x:c>
      <x:c r="H565" s="6" t="str">
        <x:v>技能等级自动；条件效果在条件增益填写</x:v>
      </x:c>
      <x:c r="I565" s="6" t="str">
        <x:v>https://raw.githubusercontent.com/Mar-7th/StarRailRes/dbe8cdfcfb0bf657b9fe1cf92d5537f118ccb487/index_new/cn/character_ranks.json</x:v>
      </x:c>
    </x:row>
    <x:row r="566" ht="20" customHeight="1">
      <x:c r="A566" s="6" t="str">
        <x:v>150804</x:v>
      </x:c>
      <x:c r="B566" s="6" t="str">
        <x:v>1508</x:v>
      </x:c>
      <x:c r="C566" s="6" t="str">
        <x:v>远坂凛</x:v>
      </x:c>
      <x:c r="D566" s="6" t="n">
        <x:v>4</x:v>
      </x:c>
      <x:c r="E566" s="6" t="str">
        <x:v>红色•恶魔•三倍速</x:v>
      </x:c>
      <x:c r="F566" s="7" t="str">
        <x:v>天赋【宝石魔术】的暴击伤害提高效果对远坂凛生效时，效果可以叠加，最多可叠加2层。</x:v>
      </x:c>
      <x:c r="G566" s="6" t="str">
        <x:v>[]</x:v>
      </x:c>
      <x:c r="H566" s="6" t="str">
        <x:v>技能等级自动；条件效果在条件增益填写</x:v>
      </x:c>
      <x:c r="I566" s="6" t="str">
        <x:v>https://raw.githubusercontent.com/Mar-7th/StarRailRes/dbe8cdfcfb0bf657b9fe1cf92d5537f118ccb487/index_new/cn/character_ranks.json</x:v>
      </x:c>
    </x:row>
    <x:row r="567" ht="20" customHeight="1">
      <x:c r="A567" s="6" t="str">
        <x:v>150805</x:v>
      </x:c>
      <x:c r="B567" s="6" t="str">
        <x:v>1508</x:v>
      </x:c>
      <x:c r="C567" s="6" t="str">
        <x:v>远坂凛</x:v>
      </x:c>
      <x:c r="D567" s="6" t="n">
        <x:v>5</x:v>
      </x:c>
      <x:c r="E567" s="6" t="str">
        <x:v>金星神的青睐</x:v>
      </x:c>
      <x:c r="F567" s="7" t="str">
        <x:v>终结技等级+2，最多不超过15级；天赋等级+2，最多不超过15级。</x:v>
      </x:c>
      <x:c r="G567" s="6" t="str">
        <x:v>[{"id": "150803", "num": 2}, {"id": "150804", "num": 2}, {"id": "150805", "num": 2}]</x:v>
      </x:c>
      <x:c r="H567" s="6" t="str">
        <x:v>技能等级自动；条件效果在条件增益填写</x:v>
      </x:c>
      <x:c r="I567" s="6" t="str">
        <x:v>https://raw.githubusercontent.com/Mar-7th/StarRailRes/dbe8cdfcfb0bf657b9fe1cf92d5537f118ccb487/index_new/cn/character_ranks.json</x:v>
      </x:c>
    </x:row>
    <x:row r="568" ht="20" customHeight="1">
      <x:c r="A568" s="6" t="str">
        <x:v>150806</x:v>
      </x:c>
      <x:c r="B568" s="6" t="str">
        <x:v>1508</x:v>
      </x:c>
      <x:c r="C568" s="6" t="str">
        <x:v>远坂凛</x:v>
      </x:c>
      <x:c r="D568" s="6" t="n">
        <x:v>6</x:v>
      </x:c>
      <x:c r="E568" s="6" t="str">
        <x:v>这次没掉链子！</x:v>
      </x:c>
      <x:c r="F568" s="7" t="str">
        <x:v>远坂凛的全属性抗性穿透提高20%。施放终结技时，获得24点【宝石能量】和1个额外回合。</x:v>
      </x:c>
      <x:c r="G568" s="6" t="str">
        <x:v>[]</x:v>
      </x:c>
      <x:c r="H568" s="6" t="str">
        <x:v>技能等级自动；条件效果在条件增益填写</x:v>
      </x:c>
      <x:c r="I568" s="6" t="str">
        <x:v>https://raw.githubusercontent.com/Mar-7th/StarRailRes/dbe8cdfcfb0bf657b9fe1cf92d5537f118ccb487/index_new/cn/character_ranks.json</x:v>
      </x:c>
    </x:row>
    <x:row r="569" ht="38" customHeight="1">
      <x:c r="A569" s="6" t="str">
        <x:v>150901</x:v>
      </x:c>
      <x:c r="B569" s="6" t="str">
        <x:v>1509</x:v>
      </x:c>
      <x:c r="C569" s="6" t="str">
        <x:v>吉尔伽美什</x:v>
      </x:c>
      <x:c r="D569" s="6" t="n">
        <x:v>1</x:v>
      </x:c>
      <x:c r="E569" s="6" t="str">
        <x:v>见证一切之人</x:v>
      </x:c>
      <x:c r="F569" s="7" t="str">
        <x:v>当吉尔伽美什持有【王来承认】时，【王来承认】无视防御力的效果对其他队友也生效，且【王来承认】额外使吉尔伽美什攻击力提高60%。施放战技时额外固定恢复40能量。</x:v>
      </x:c>
      <x:c r="G569" s="6" t="str">
        <x:v>[]</x:v>
      </x:c>
      <x:c r="H569" s="6" t="str">
        <x:v>技能等级自动；条件效果在条件增益填写</x:v>
      </x:c>
      <x:c r="I569" s="6" t="str">
        <x:v>https://raw.githubusercontent.com/Mar-7th/StarRailRes/dbe8cdfcfb0bf657b9fe1cf92d5537f118ccb487/index_new/cn/character_ranks.json</x:v>
      </x:c>
    </x:row>
    <x:row r="570" ht="38" customHeight="1">
      <x:c r="A570" s="6" t="str">
        <x:v>150902</x:v>
      </x:c>
      <x:c r="B570" s="6" t="str">
        <x:v>1509</x:v>
      </x:c>
      <x:c r="C570" s="6" t="str">
        <x:v>吉尔伽美什</x:v>
      </x:c>
      <x:c r="D570" s="6" t="n">
        <x:v>2</x:v>
      </x:c>
      <x:c r="E570" s="6" t="str">
        <x:v>通晓万物之智</x:v>
      </x:c>
      <x:c r="F570" s="7" t="str">
        <x:v>吉尔伽美什进入战斗时获得5点【兴致】，施放终结技时额外获得5点【兴致】。战技【王之财宝】对主目标造成的伤害倍率提高100%，对相邻目标造成的伤害倍率提高50%。</x:v>
      </x:c>
      <x:c r="G570" s="6" t="str">
        <x:v>[]</x:v>
      </x:c>
      <x:c r="H570" s="6" t="str">
        <x:v>技能等级自动；条件效果在条件增益填写</x:v>
      </x:c>
      <x:c r="I570" s="6" t="str">
        <x:v>https://raw.githubusercontent.com/Mar-7th/StarRailRes/dbe8cdfcfb0bf657b9fe1cf92d5537f118ccb487/index_new/cn/character_ranks.json</x:v>
      </x:c>
    </x:row>
    <x:row r="571" ht="20" customHeight="1">
      <x:c r="A571" s="6" t="str">
        <x:v>150903</x:v>
      </x:c>
      <x:c r="B571" s="6" t="str">
        <x:v>1509</x:v>
      </x:c>
      <x:c r="C571" s="6" t="str">
        <x:v>吉尔伽美什</x:v>
      </x:c>
      <x:c r="D571" s="6" t="n">
        <x:v>3</x:v>
      </x:c>
      <x:c r="E571" s="6" t="str">
        <x:v>跋涉千里之旅</x:v>
      </x:c>
      <x:c r="F571" s="7" t="str">
        <x:v>战技等级+2，最多不超过15级；普攻等级+1，最多不超过10级。</x:v>
      </x:c>
      <x:c r="G571" s="6" t="str">
        <x:v>[{"id": "150902", "num": 2}, {"id": "150901", "num": 1}]</x:v>
      </x:c>
      <x:c r="H571" s="6" t="str">
        <x:v>技能等级自动；条件效果在条件增益填写</x:v>
      </x:c>
      <x:c r="I571" s="6" t="str">
        <x:v>https://raw.githubusercontent.com/Mar-7th/StarRailRes/dbe8cdfcfb0bf657b9fe1cf92d5537f118ccb487/index_new/cn/character_ranks.json</x:v>
      </x:c>
    </x:row>
    <x:row r="572" ht="20" customHeight="1">
      <x:c r="A572" s="6" t="str">
        <x:v>150904</x:v>
      </x:c>
      <x:c r="B572" s="6" t="str">
        <x:v>1509</x:v>
      </x:c>
      <x:c r="C572" s="6" t="str">
        <x:v>吉尔伽美什</x:v>
      </x:c>
      <x:c r="D572" s="6" t="n">
        <x:v>4</x:v>
      </x:c>
      <x:c r="E572" s="6" t="str">
        <x:v>唯我独尊之王</x:v>
      </x:c>
      <x:c r="F572" s="7" t="str">
        <x:v>吉尔伽美什的能量恢复效率提高20%。</x:v>
      </x:c>
      <x:c r="G572" s="6" t="str">
        <x:v>[]</x:v>
      </x:c>
      <x:c r="H572" s="6" t="str">
        <x:v>技能等级自动；条件效果在条件增益填写</x:v>
      </x:c>
      <x:c r="I572" s="6" t="str">
        <x:v>https://raw.githubusercontent.com/Mar-7th/StarRailRes/dbe8cdfcfb0bf657b9fe1cf92d5537f118ccb487/index_new/cn/character_ranks.json</x:v>
      </x:c>
    </x:row>
    <x:row r="573" ht="20" customHeight="1">
      <x:c r="A573" s="6" t="str">
        <x:v>150905</x:v>
      </x:c>
      <x:c r="B573" s="6" t="str">
        <x:v>1509</x:v>
      </x:c>
      <x:c r="C573" s="6" t="str">
        <x:v>吉尔伽美什</x:v>
      </x:c>
      <x:c r="D573" s="6" t="n">
        <x:v>5</x:v>
      </x:c>
      <x:c r="E573" s="6" t="str">
        <x:v>人神诀别之剑</x:v>
      </x:c>
      <x:c r="F573" s="7" t="str">
        <x:v>终结技等级+2，最多不超过15级；天赋等级+2，最多不超过15级。</x:v>
      </x:c>
      <x:c r="G573" s="6" t="str">
        <x:v>[{"id": "150903", "num": 2}, {"id": "150904", "num": 2}, {"id": "150905", "num": 2}]</x:v>
      </x:c>
      <x:c r="H573" s="6" t="str">
        <x:v>技能等级自动；条件效果在条件增益填写</x:v>
      </x:c>
      <x:c r="I573" s="6" t="str">
        <x:v>https://raw.githubusercontent.com/Mar-7th/StarRailRes/dbe8cdfcfb0bf657b9fe1cf92d5537f118ccb487/index_new/cn/character_ranks.json</x:v>
      </x:c>
    </x:row>
    <x:row r="574" ht="68" customHeight="1">
      <x:c r="A574" s="6" t="str">
        <x:v>150906</x:v>
      </x:c>
      <x:c r="B574" s="6" t="str">
        <x:v>1509</x:v>
      </x:c>
      <x:c r="C574" s="6" t="str">
        <x:v>吉尔伽美什</x:v>
      </x:c>
      <x:c r="D574" s="6" t="n">
        <x:v>6</x:v>
      </x:c>
      <x:c r="E574" s="6" t="str">
        <x:v>挚友淬锻之魂</x:v>
      </x:c>
      <x:c r="F574" s="7" t="str">
        <x:v>终结技【天地乖离•开辟之星】的弹射伤害倍率提高80%。吉尔伽美什在场时，使我方角色的全属性抗性穿透提高20%。队友施放终结技时，吉尔伽美什获得1点【黄金律】，最多累计3点。自身施放终结技时消耗全部【黄金律】，每消耗1点【黄金律】使造成的终结技伤害的暴击伤害提高100%。</x:v>
      </x:c>
      <x:c r="G574" s="6" t="str">
        <x:v>[]</x:v>
      </x:c>
      <x:c r="H574" s="6" t="str">
        <x:v>技能等级自动；条件效果在条件增益填写</x:v>
      </x:c>
      <x:c r="I574" s="6" t="str">
        <x:v>https://raw.githubusercontent.com/Mar-7th/StarRailRes/dbe8cdfcfb0bf657b9fe1cf92d5537f118ccb487/index_new/cn/character_ranks.json</x:v>
      </x:c>
    </x:row>
    <x:row r="575" ht="53" customHeight="1">
      <x:c r="A575" s="6" t="str">
        <x:v>151001</x:v>
      </x:c>
      <x:c r="B575" s="6" t="str">
        <x:v>1510</x:v>
      </x:c>
      <x:c r="C575" s="6" t="str">
        <x:v>姬子•启行</x:v>
      </x:c>
      <x:c r="D575" s="6" t="n">
        <x:v>1</x:v>
      </x:c>
      <x:c r="E575" s="6" t="str">
        <x:v>我们称之为路的，是开拓</x:v>
      </x:c>
      <x:c r="F575" s="7" t="str">
        <x:v>天赋额外发动助战技效果的次数额外增加1次。【同行协议：裁决】状态下，发动助战技所需的终结技施放次数减少1次。【同行协议：歼破】状态下，发动助战技所需的充能减少3点。姬子•启行发动助战技时，造成额外伤害的效果次数增加1次。</x:v>
      </x:c>
      <x:c r="G575" s="6" t="str">
        <x:v>[]</x:v>
      </x:c>
      <x:c r="H575" s="6" t="str">
        <x:v>技能等级自动；条件效果在条件增益填写</x:v>
      </x:c>
      <x:c r="I575" s="6" t="str">
        <x:v>https://raw.githubusercontent.com/Mar-7th/StarRailRes/dbe8cdfcfb0bf657b9fe1cf92d5537f118ccb487/index_new/cn/character_ranks.json</x:v>
      </x:c>
    </x:row>
    <x:row r="576" ht="53" customHeight="1">
      <x:c r="A576" s="6" t="str">
        <x:v>151002</x:v>
      </x:c>
      <x:c r="B576" s="6" t="str">
        <x:v>1510</x:v>
      </x:c>
      <x:c r="C576" s="6" t="str">
        <x:v>姬子•启行</x:v>
      </x:c>
      <x:c r="D576" s="6" t="n">
        <x:v>2</x:v>
      </x:c>
      <x:c r="E576" s="6" t="str">
        <x:v>旗帜，永不降下的帆</x:v>
      </x:c>
      <x:c r="F576" s="7" t="str">
        <x:v>姬子•启行助战技的使用上限提高至2次，终结技和助战技造成的伤害为原伤害的130%。【领航旗语】状态下每个回合开始时，立即额外恢复1次助战技使用次数。行迹【列车的脉搏在轰鸣】效果非开拓同行角色使用助战技时，也会获得1个额外回合。</x:v>
      </x:c>
      <x:c r="G576" s="6" t="str">
        <x:v>[]</x:v>
      </x:c>
      <x:c r="H576" s="6" t="str">
        <x:v>技能等级自动；条件效果在条件增益填写</x:v>
      </x:c>
      <x:c r="I576" s="6" t="str">
        <x:v>https://raw.githubusercontent.com/Mar-7th/StarRailRes/dbe8cdfcfb0bf657b9fe1cf92d5537f118ccb487/index_new/cn/character_ranks.json</x:v>
      </x:c>
    </x:row>
    <x:row r="577" ht="20" customHeight="1">
      <x:c r="A577" s="6" t="str">
        <x:v>151003</x:v>
      </x:c>
      <x:c r="B577" s="6" t="str">
        <x:v>1510</x:v>
      </x:c>
      <x:c r="C577" s="6" t="str">
        <x:v>姬子•启行</x:v>
      </x:c>
      <x:c r="D577" s="6" t="n">
        <x:v>3</x:v>
      </x:c>
      <x:c r="E577" s="6" t="str">
        <x:v>星辰之子，也在思索繁星</x:v>
      </x:c>
      <x:c r="F577" s="7" t="str">
        <x:v>终结技等级+2，最多不超过15级；普攻等级+1，最多不超过10级。</x:v>
      </x:c>
      <x:c r="G577" s="6" t="str">
        <x:v>[{"id": "151003", "num": 2}, {"id": "151001", "num": 1}, {"id": "151008", "num": 2}, {"id": "151009", "num": 2}, {"id": "151014", "num": 2}]</x:v>
      </x:c>
      <x:c r="H577" s="6" t="str">
        <x:v>技能等级自动；条件效果在条件增益填写</x:v>
      </x:c>
      <x:c r="I577" s="6" t="str">
        <x:v>https://raw.githubusercontent.com/Mar-7th/StarRailRes/dbe8cdfcfb0bf657b9fe1cf92d5537f118ccb487/index_new/cn/character_ranks.json</x:v>
      </x:c>
    </x:row>
    <x:row r="578" ht="38" customHeight="1">
      <x:c r="A578" s="6" t="str">
        <x:v>151004</x:v>
      </x:c>
      <x:c r="B578" s="6" t="str">
        <x:v>1510</x:v>
      </x:c>
      <x:c r="C578" s="6" t="str">
        <x:v>姬子•启行</x:v>
      </x:c>
      <x:c r="D578" s="6" t="n">
        <x:v>4</x:v>
      </x:c>
      <x:c r="E578" s="6" t="str">
        <x:v>握住所有伸向天空的手</x:v>
      </x:c>
      <x:c r="F578" s="7" t="str">
        <x:v>天赋【共赴灼热的远征】使用助战技时，全属性抗性穿透提高效果对我方全体生效，姬子•启行获得该效果时全属性抗性穿透额外提高10%。</x:v>
      </x:c>
      <x:c r="G578" s="6" t="str">
        <x:v>[]</x:v>
      </x:c>
      <x:c r="H578" s="6" t="str">
        <x:v>技能等级自动；条件效果在条件增益填写</x:v>
      </x:c>
      <x:c r="I578" s="6" t="str">
        <x:v>https://raw.githubusercontent.com/Mar-7th/StarRailRes/dbe8cdfcfb0bf657b9fe1cf92d5537f118ccb487/index_new/cn/character_ranks.json</x:v>
      </x:c>
    </x:row>
    <x:row r="579" ht="20" customHeight="1">
      <x:c r="A579" s="6" t="str">
        <x:v>151005</x:v>
      </x:c>
      <x:c r="B579" s="6" t="str">
        <x:v>1510</x:v>
      </x:c>
      <x:c r="C579" s="6" t="str">
        <x:v>姬子•启行</x:v>
      </x:c>
      <x:c r="D579" s="6" t="n">
        <x:v>5</x:v>
      </x:c>
      <x:c r="E579" s="6" t="str">
        <x:v>去跨越宇宙的全境</x:v>
      </x:c>
      <x:c r="F579" s="7" t="str">
        <x:v>战技等级+2，最多不超过15级；天赋等级+2，最多不超过15级。</x:v>
      </x:c>
      <x:c r="G579" s="6" t="str">
        <x:v>[{"id": "151002", "num": 2}, {"id": "151004", "num": 2}, {"id": "151022", "num": 2}, {"id": "151025", "num": 2}, {"id": "151026", "num": 2}]</x:v>
      </x:c>
      <x:c r="H579" s="6" t="str">
        <x:v>技能等级自动；条件效果在条件增益填写</x:v>
      </x:c>
      <x:c r="I579" s="6" t="str">
        <x:v>https://raw.githubusercontent.com/Mar-7th/StarRailRes/dbe8cdfcfb0bf657b9fe1cf92d5537f118ccb487/index_new/cn/character_ranks.json</x:v>
      </x:c>
    </x:row>
    <x:row r="580" ht="68" customHeight="1">
      <x:c r="A580" s="6" t="str">
        <x:v>151006</x:v>
      </x:c>
      <x:c r="B580" s="6" t="str">
        <x:v>1510</x:v>
      </x:c>
      <x:c r="C580" s="6" t="str">
        <x:v>姬子•启行</x:v>
      </x:c>
      <x:c r="D580" s="6" t="n">
        <x:v>6</x:v>
      </x:c>
      <x:c r="E580" s="6" t="str">
        <x:v>铭记，终抵群星的誓约</x:v>
      </x:c>
      <x:c r="F580" s="7" t="str">
        <x:v>姬子•启行火属性抗性穿透提高20%。【源能】的上限提高至6点，我方使用或发动助战技时，助战技造成的伤害提高75%，姬子•启行会获得1点【源能】。终结技期间发动【超频粒子光束】攻击时，额外获得1点【源能】。发动【轨道歼灭脉冲】时，若当前【源能】大于等于6点，则额外对敌方全体造成1次等同于姬子•启行160%攻击力的火属性伤害。</x:v>
      </x:c>
      <x:c r="G580" s="6" t="str">
        <x:v>[]</x:v>
      </x:c>
      <x:c r="H580" s="6" t="str">
        <x:v>技能等级自动；条件效果在条件增益填写</x:v>
      </x:c>
      <x:c r="I580" s="6" t="str">
        <x:v>https://raw.githubusercontent.com/Mar-7th/StarRailRes/dbe8cdfcfb0bf657b9fe1cf92d5537f118ccb487/index_new/cn/character_ranks.json</x:v>
      </x:c>
    </x:row>
    <x:row r="581" ht="53" customHeight="1">
      <x:c r="A581" s="6" t="str">
        <x:v>151201</x:v>
      </x:c>
      <x:c r="B581" s="6" t="str">
        <x:v>1512</x:v>
      </x:c>
      <x:c r="C581" s="6" t="str">
        <x:v>知更鸟•晴歌</x:v>
      </x:c>
      <x:c r="D581" s="6" t="n">
        <x:v>1</x:v>
      </x:c>
      <x:c r="E581" s="6" t="str">
        <x:v>夏日离群飞鸟</x:v>
      </x:c>
      <x:c r="F581" s="7" t="str">
        <x:v>「晴空乐手」会记录我方目标造成的非真实伤害的100%，施放忆灵技时对生命值最高的敌方目标额外造成记录伤害总额（11%+当前气氛值点数*0.1%）的真实伤害，随后清空记录值的50%。</x:v>
      </x:c>
      <x:c r="G581" s="6" t="str">
        <x:v>[]</x:v>
      </x:c>
      <x:c r="H581" s="6" t="str">
        <x:v>技能等级自动；条件效果在条件增益填写</x:v>
      </x:c>
      <x:c r="I581" s="6" t="str">
        <x:v>https://raw.githubusercontent.com/Mar-7th/StarRailRes/dbe8cdfcfb0bf657b9fe1cf92d5537f118ccb487/index_new/cn/character_ranks.json</x:v>
      </x:c>
    </x:row>
    <x:row r="582" ht="38" customHeight="1">
      <x:c r="A582" s="6" t="str">
        <x:v>151202</x:v>
      </x:c>
      <x:c r="B582" s="6" t="str">
        <x:v>1512</x:v>
      </x:c>
      <x:c r="C582" s="6" t="str">
        <x:v>知更鸟•晴歌</x:v>
      </x:c>
      <x:c r="D582" s="6" t="n">
        <x:v>2</x:v>
      </x:c>
      <x:c r="E582" s="6" t="str">
        <x:v>心似一片湖水</x:v>
      </x:c>
      <x:c r="F582" s="7" t="str">
        <x:v>我方目标的全属性抗性穿透提高18%。知更鸟•晴歌的气氛值上限提高20点，我方目标在任意目标回合内第一次施放技能使知更鸟•晴歌获得气氛值时额外获得2点。</x:v>
      </x:c>
      <x:c r="G582" s="6" t="str">
        <x:v>[]</x:v>
      </x:c>
      <x:c r="H582" s="6" t="str">
        <x:v>技能等级自动；条件效果在条件增益填写</x:v>
      </x:c>
      <x:c r="I582" s="6" t="str">
        <x:v>https://raw.githubusercontent.com/Mar-7th/StarRailRes/dbe8cdfcfb0bf657b9fe1cf92d5537f118ccb487/index_new/cn/character_ranks.json</x:v>
      </x:c>
    </x:row>
    <x:row r="583" ht="38" customHeight="1">
      <x:c r="A583" s="6" t="str">
        <x:v>151203</x:v>
      </x:c>
      <x:c r="B583" s="6" t="str">
        <x:v>1512</x:v>
      </x:c>
      <x:c r="C583" s="6" t="str">
        <x:v>知更鸟•晴歌</x:v>
      </x:c>
      <x:c r="D583" s="6" t="n">
        <x:v>3</x:v>
      </x:c>
      <x:c r="E583" s="6" t="str">
        <x:v>拾取沿途遗音</x:v>
      </x:c>
      <x:c r="F583" s="7" t="str">
        <x:v>战技等级+2，最多不超过15级；天赋等级+2，最多不超过15级；忆灵天赋等级+1，最多不超过10级。</x:v>
      </x:c>
      <x:c r="G583" s="6" t="str">
        <x:v>[{"id": "151202", "num": 2}, {"id": "151204", "num": 2}, {"id": "1151203", "num": 1}, {"id": "1151205", "num": 1}, {"id": "1151206", "num": 1}]</x:v>
      </x:c>
      <x:c r="H583" s="6" t="str">
        <x:v>技能等级自动；条件效果在条件增益填写</x:v>
      </x:c>
      <x:c r="I583" s="6" t="str">
        <x:v>https://raw.githubusercontent.com/Mar-7th/StarRailRes/dbe8cdfcfb0bf657b9fe1cf92d5537f118ccb487/index_new/cn/character_ranks.json</x:v>
      </x:c>
    </x:row>
    <x:row r="584" ht="38" customHeight="1">
      <x:c r="A584" s="6" t="str">
        <x:v>151204</x:v>
      </x:c>
      <x:c r="B584" s="6" t="str">
        <x:v>1512</x:v>
      </x:c>
      <x:c r="C584" s="6" t="str">
        <x:v>知更鸟•晴歌</x:v>
      </x:c>
      <x:c r="D584" s="6" t="n">
        <x:v>4</x:v>
      </x:c>
      <x:c r="E584" s="6" t="str">
        <x:v>聆听众弦的变奏</x:v>
      </x:c>
      <x:c r="F584" s="7" t="str">
        <x:v>进入【Fever】状态时，立即获得12点气氛值，「晴空乐手」的速度提高（20%+当前气氛值*0.5%）。</x:v>
      </x:c>
      <x:c r="G584" s="6" t="str">
        <x:v>[]</x:v>
      </x:c>
      <x:c r="H584" s="6" t="str">
        <x:v>技能等级自动；条件效果在条件增益填写</x:v>
      </x:c>
      <x:c r="I584" s="6" t="str">
        <x:v>https://raw.githubusercontent.com/Mar-7th/StarRailRes/dbe8cdfcfb0bf657b9fe1cf92d5537f118ccb487/index_new/cn/character_ranks.json</x:v>
      </x:c>
    </x:row>
    <x:row r="585" ht="38" customHeight="1">
      <x:c r="A585" s="6" t="str">
        <x:v>151205</x:v>
      </x:c>
      <x:c r="B585" s="6" t="str">
        <x:v>1512</x:v>
      </x:c>
      <x:c r="C585" s="6" t="str">
        <x:v>知更鸟•晴歌</x:v>
      </x:c>
      <x:c r="D585" s="6" t="n">
        <x:v>5</x:v>
      </x:c>
      <x:c r="E585" s="6" t="str">
        <x:v>然后再次共逐新晨</x:v>
      </x:c>
      <x:c r="F585" s="7" t="str">
        <x:v>终结技等级+2，最多不超过15级；普攻等级+1，最多不超过10级；忆灵技等级+1，最多不超过10级。</x:v>
      </x:c>
      <x:c r="G585" s="6" t="str">
        <x:v>[{"id": "151203", "num": 2}, {"id": "151201", "num": 1}, {"id": "1151201", "num": 1}]</x:v>
      </x:c>
      <x:c r="H585" s="6" t="str">
        <x:v>技能等级自动；条件效果在条件增益填写</x:v>
      </x:c>
      <x:c r="I585" s="6" t="str">
        <x:v>https://raw.githubusercontent.com/Mar-7th/StarRailRes/dbe8cdfcfb0bf657b9fe1cf92d5537f118ccb487/index_new/cn/character_ranks.json</x:v>
      </x:c>
    </x:row>
    <x:row r="586" ht="53" customHeight="1">
      <x:c r="A586" s="6" t="str">
        <x:v>151206</x:v>
      </x:c>
      <x:c r="B586" s="6" t="str">
        <x:v>1512</x:v>
      </x:c>
      <x:c r="C586" s="6" t="str">
        <x:v>知更鸟•晴歌</x:v>
      </x:c>
      <x:c r="D586" s="6" t="n">
        <x:v>6</x:v>
      </x:c>
      <x:c r="E586" s="6" t="str">
        <x:v>唱一首未命名的歌</x:v>
      </x:c>
      <x:c r="F586" s="7" t="str">
        <x:v>忆灵技的伤害倍率提高原倍率的100%。处于【Fever】状态时，知更鸟•晴歌的终结技可以最多储存2次，本场战斗中第一次进入【Fever】状态后或【Fever】倒计时回合开始时，固定恢复140点能量。</x:v>
      </x:c>
      <x:c r="G586" s="6" t="str">
        <x:v>[]</x:v>
      </x:c>
      <x:c r="H586" s="6" t="str">
        <x:v>技能等级自动；条件效果在条件增益填写</x:v>
      </x:c>
      <x:c r="I586" s="6" t="str">
        <x:v>https://raw.githubusercontent.com/Mar-7th/StarRailRes/dbe8cdfcfb0bf657b9fe1cf92d5537f118ccb487/index_new/cn/character_ranks.json</x:v>
      </x:c>
    </x:row>
    <x:row r="587" ht="38" customHeight="1">
      <x:c r="A587" s="6" t="str">
        <x:v>151301</x:v>
      </x:c>
      <x:c r="B587" s="6" t="str">
        <x:v>1513</x:v>
      </x:c>
      <x:c r="C587" s="6" t="str">
        <x:v>砂金•戏浪</x:v>
      </x:c>
      <x:c r="D587" s="6" t="n">
        <x:v>1</x:v>
      </x:c>
      <x:c r="E587" s="6" t="str">
        <x:v>抵作筹码的假日</x:v>
      </x:c>
      <x:c r="F587" s="7" t="str">
        <x:v>全属性抗性穿透提高24%。
天赋获得强化：【热意】达到10点/20点/30点时，都会立即施放【举杯！敬炽烈一夏】。</x:v>
      </x:c>
      <x:c r="G587" s="6" t="str">
        <x:v>[]</x:v>
      </x:c>
      <x:c r="H587" s="6" t="str">
        <x:v>技能等级自动；条件效果在条件增益填写</x:v>
      </x:c>
      <x:c r="I587" s="6" t="str">
        <x:v>https://raw.githubusercontent.com/Mar-7th/StarRailRes/dbe8cdfcfb0bf657b9fe1cf92d5537f118ccb487/index_new/cn/character_ranks.json</x:v>
      </x:c>
    </x:row>
    <x:row r="588" ht="38" customHeight="1">
      <x:c r="A588" s="6" t="str">
        <x:v>151302</x:v>
      </x:c>
      <x:c r="B588" s="6" t="str">
        <x:v>1513</x:v>
      </x:c>
      <x:c r="C588" s="6" t="str">
        <x:v>砂金•戏浪</x:v>
      </x:c>
      <x:c r="D588" s="6" t="n">
        <x:v>2</x:v>
      </x:c>
      <x:c r="E588" s="6" t="str">
        <x:v>闲情如海潮涨落</x:v>
      </x:c>
      <x:c r="F588" s="7" t="str">
        <x:v>【热意】上限提高至50点，达到40点/50点时，也会触发天赋施放【举杯！敬炽烈一夏】。施放欢愉技后额外获得4点【热意】。</x:v>
      </x:c>
      <x:c r="G588" s="6" t="str">
        <x:v>[]</x:v>
      </x:c>
      <x:c r="H588" s="6" t="str">
        <x:v>技能等级自动；条件效果在条件增益填写</x:v>
      </x:c>
      <x:c r="I588" s="6" t="str">
        <x:v>https://raw.githubusercontent.com/Mar-7th/StarRailRes/dbe8cdfcfb0bf657b9fe1cf92d5537f118ccb487/index_new/cn/character_ranks.json</x:v>
      </x:c>
    </x:row>
    <x:row r="589" ht="38" customHeight="1">
      <x:c r="A589" s="6" t="str">
        <x:v>151303</x:v>
      </x:c>
      <x:c r="B589" s="6" t="str">
        <x:v>1513</x:v>
      </x:c>
      <x:c r="C589" s="6" t="str">
        <x:v>砂金•戏浪</x:v>
      </x:c>
      <x:c r="D589" s="6" t="n">
        <x:v>3</x:v>
      </x:c>
      <x:c r="E589" s="6" t="str">
        <x:v>冰镇的午后邀约</x:v>
      </x:c>
      <x:c r="F589" s="7" t="str">
        <x:v>战技等级+2，最多不超过15级；天赋等级+2，最多不超过15级；欢愉技等级+1，最多不超过15级。</x:v>
      </x:c>
      <x:c r="G589" s="6" t="str">
        <x:v>[{"id": "151302", "num": 2}, {"id": "151304", "num": 2}, {"id": "151320", "num": 1}, {"id": "151321", "num": 1}]</x:v>
      </x:c>
      <x:c r="H589" s="6" t="str">
        <x:v>技能等级自动；条件效果在条件增益填写</x:v>
      </x:c>
      <x:c r="I589" s="6" t="str">
        <x:v>https://raw.githubusercontent.com/Mar-7th/StarRailRes/dbe8cdfcfb0bf657b9fe1cf92d5537f118ccb487/index_new/cn/character_ranks.json</x:v>
      </x:c>
    </x:row>
    <x:row r="590" ht="20" customHeight="1">
      <x:c r="A590" s="6" t="str">
        <x:v>151304</x:v>
      </x:c>
      <x:c r="B590" s="6" t="str">
        <x:v>1513</x:v>
      </x:c>
      <x:c r="C590" s="6" t="str">
        <x:v>砂金•戏浪</x:v>
      </x:c>
      <x:c r="D590" s="6" t="n">
        <x:v>4</x:v>
      </x:c>
      <x:c r="E590" s="6" t="str">
        <x:v>无需同阳光交易</x:v>
      </x:c>
      <x:c r="F590" s="7" t="str">
        <x:v>砂金•戏浪施放战技时，使我方全体造成的伤害无视敌方目标18%的防御力，持续3回合。</x:v>
      </x:c>
      <x:c r="G590" s="6" t="str">
        <x:v>[]</x:v>
      </x:c>
      <x:c r="H590" s="6" t="str">
        <x:v>技能等级自动；条件效果在条件增益填写</x:v>
      </x:c>
      <x:c r="I590" s="6" t="str">
        <x:v>https://raw.githubusercontent.com/Mar-7th/StarRailRes/dbe8cdfcfb0bf657b9fe1cf92d5537f118ccb487/index_new/cn/character_ranks.json</x:v>
      </x:c>
    </x:row>
    <x:row r="591" ht="38" customHeight="1">
      <x:c r="A591" s="6" t="str">
        <x:v>151305</x:v>
      </x:c>
      <x:c r="B591" s="6" t="str">
        <x:v>1513</x:v>
      </x:c>
      <x:c r="C591" s="6" t="str">
        <x:v>砂金•戏浪</x:v>
      </x:c>
      <x:c r="D591" s="6" t="n">
        <x:v>5</x:v>
      </x:c>
      <x:c r="E591" s="6" t="str">
        <x:v>掷身于满贯风暴</x:v>
      </x:c>
      <x:c r="F591" s="7" t="str">
        <x:v>终结技等级+2，最多不超过15级；普攻等级+1，最多不超过10级；欢愉技等级+1，最多不超过15级。</x:v>
      </x:c>
      <x:c r="G591" s="6" t="str">
        <x:v>[{"id": "151303", "num": 2}, {"id": "151301", "num": 1}, {"id": "151320", "num": 1}, {"id": "151321", "num": 1}]</x:v>
      </x:c>
      <x:c r="H591" s="6" t="str">
        <x:v>技能等级自动；条件效果在条件增益填写</x:v>
      </x:c>
      <x:c r="I591" s="6" t="str">
        <x:v>https://raw.githubusercontent.com/Mar-7th/StarRailRes/dbe8cdfcfb0bf657b9fe1cf92d5537f118ccb487/index_new/cn/character_ranks.json</x:v>
      </x:c>
    </x:row>
    <x:row r="592" ht="53" customHeight="1">
      <x:c r="A592" s="6" t="str">
        <x:v>151306</x:v>
      </x:c>
      <x:c r="B592" s="6" t="str">
        <x:v>1513</x:v>
      </x:c>
      <x:c r="C592" s="6" t="str">
        <x:v>砂金•戏浪</x:v>
      </x:c>
      <x:c r="D592" s="6" t="n">
        <x:v>6</x:v>
      </x:c>
      <x:c r="E592" s="6" t="str">
        <x:v>将往日兑作一场狂飙</x:v>
      </x:c>
      <x:c r="F592" s="7" t="str">
        <x:v>砂金•戏浪造成的欢愉伤害增笑25%。砂金•戏浪施放2次欢愉技后，其后续施放的所有欢愉技均为【All in！敬炽烈一夏】，且在阿哈时刻外施放欢愉技【All in！敬炽烈一夏】造成额外伤害时不再消耗【热意】。</x:v>
      </x:c>
      <x:c r="G592" s="6" t="str">
        <x:v>[]</x:v>
      </x:c>
      <x:c r="H592" s="6" t="str">
        <x:v>技能等级自动；条件效果在条件增益填写</x:v>
      </x:c>
      <x:c r="I592" s="6" t="str">
        <x:v>https://raw.githubusercontent.com/Mar-7th/StarRailRes/dbe8cdfcfb0bf657b9fe1cf92d5537f118ccb487/index_new/cn/character_ranks.json</x:v>
      </x:c>
    </x:row>
    <x:row r="593" ht="20" customHeight="1">
      <x:c r="A593" s="6" t="str">
        <x:v>800101</x:v>
      </x:c>
      <x:c r="B593" s="6" t="str">
        <x:v>8001</x:v>
      </x:c>
      <x:c r="C593" s="6" t="str">
        <x:v>开拓者（毁灭·男）</x:v>
      </x:c>
      <x:c r="D593" s="6" t="n">
        <x:v>1</x:v>
      </x:c>
      <x:c r="E593" s="6" t="str">
        <x:v>坠临万界的星芒</x:v>
      </x:c>
      <x:c r="F593" s="7" t="str">
        <x:v>施放终结技消灭敌方目标时，开拓者额外恢复10点能量，该效果每次攻击只能触发1次。</x:v>
      </x:c>
      <x:c r="G593" s="6" t="str">
        <x:v>[]</x:v>
      </x:c>
      <x:c r="H593" s="6" t="str">
        <x:v>技能等级自动；条件效果在条件增益填写</x:v>
      </x:c>
      <x:c r="I593" s="6" t="str">
        <x:v>https://raw.githubusercontent.com/Mar-7th/StarRailRes/dbe8cdfcfb0bf657b9fe1cf92d5537f118ccb487/index_new/cn/character_ranks.json</x:v>
      </x:c>
    </x:row>
    <x:row r="594" ht="20" customHeight="1">
      <x:c r="A594" s="6" t="str">
        <x:v>800102</x:v>
      </x:c>
      <x:c r="B594" s="6" t="str">
        <x:v>8001</x:v>
      </x:c>
      <x:c r="C594" s="6" t="str">
        <x:v>开拓者（毁灭·男）</x:v>
      </x:c>
      <x:c r="D594" s="6" t="n">
        <x:v>2</x:v>
      </x:c>
      <x:c r="E594" s="6" t="str">
        <x:v>因缘假合的人身</x:v>
      </x:c>
      <x:c r="F594" s="7" t="str">
        <x:v>施放攻击后，若击中的敌方目标弱点为物理属性，则回复等同于开拓者5%攻击力的生命值。</x:v>
      </x:c>
      <x:c r="G594" s="6" t="str">
        <x:v>[]</x:v>
      </x:c>
      <x:c r="H594" s="6" t="str">
        <x:v>技能等级自动；条件效果在条件增益填写</x:v>
      </x:c>
      <x:c r="I594" s="6" t="str">
        <x:v>https://raw.githubusercontent.com/Mar-7th/StarRailRes/dbe8cdfcfb0bf657b9fe1cf92d5537f118ccb487/index_new/cn/character_ranks.json</x:v>
      </x:c>
    </x:row>
    <x:row r="595" ht="20" customHeight="1">
      <x:c r="A595" s="6" t="str">
        <x:v>800103</x:v>
      </x:c>
      <x:c r="B595" s="6" t="str">
        <x:v>8001</x:v>
      </x:c>
      <x:c r="C595" s="6" t="str">
        <x:v>开拓者（毁灭·男）</x:v>
      </x:c>
      <x:c r="D595" s="6" t="n">
        <x:v>3</x:v>
      </x:c>
      <x:c r="E595" s="6" t="str">
        <x:v>揭示前路的言灵</x:v>
      </x:c>
      <x:c r="F595" s="7" t="str">
        <x:v>战技等级+2，最多不超过15级；天赋等级+2，最多不超过15级。</x:v>
      </x:c>
      <x:c r="G595" s="6" t="str">
        <x:v>[{"id": "800102", "num": 2}, {"id": "800104", "num": 2}]</x:v>
      </x:c>
      <x:c r="H595" s="6" t="str">
        <x:v>技能等级自动；条件效果在条件增益填写</x:v>
      </x:c>
      <x:c r="I595" s="6" t="str">
        <x:v>https://raw.githubusercontent.com/Mar-7th/StarRailRes/dbe8cdfcfb0bf657b9fe1cf92d5537f118ccb487/index_new/cn/character_ranks.json</x:v>
      </x:c>
    </x:row>
    <x:row r="596" ht="20" customHeight="1">
      <x:c r="A596" s="6" t="str">
        <x:v>800104</x:v>
      </x:c>
      <x:c r="B596" s="6" t="str">
        <x:v>8001</x:v>
      </x:c>
      <x:c r="C596" s="6" t="str">
        <x:v>开拓者（毁灭·男）</x:v>
      </x:c>
      <x:c r="D596" s="6" t="n">
        <x:v>4</x:v>
      </x:c>
      <x:c r="E596" s="6" t="str">
        <x:v>凝眸毁灭的瞬间</x:v>
      </x:c>
      <x:c r="F596" s="7" t="str">
        <x:v>击中处于弱点击破状态的敌方目标时，暴击率提高25%。</x:v>
      </x:c>
      <x:c r="G596" s="6" t="str">
        <x:v>[]</x:v>
      </x:c>
      <x:c r="H596" s="6" t="str">
        <x:v>技能等级自动；条件效果在条件增益填写</x:v>
      </x:c>
      <x:c r="I596" s="6" t="str">
        <x:v>https://raw.githubusercontent.com/Mar-7th/StarRailRes/dbe8cdfcfb0bf657b9fe1cf92d5537f118ccb487/index_new/cn/character_ranks.json</x:v>
      </x:c>
    </x:row>
    <x:row r="597" ht="20" customHeight="1">
      <x:c r="A597" s="6" t="str">
        <x:v>800105</x:v>
      </x:c>
      <x:c r="B597" s="6" t="str">
        <x:v>8001</x:v>
      </x:c>
      <x:c r="C597" s="6" t="str">
        <x:v>开拓者（毁灭·男）</x:v>
      </x:c>
      <x:c r="D597" s="6" t="n">
        <x:v>5</x:v>
      </x:c>
      <x:c r="E597" s="6" t="str">
        <x:v>劫余重生的希望</x:v>
      </x:c>
      <x:c r="F597" s="7" t="str">
        <x:v>终结技等级+2，最多不超过15级；普攻等级+1，最多不超过10级。</x:v>
      </x:c>
      <x:c r="G597" s="6" t="str">
        <x:v>[{"id": "800103", "num": 2}, {"id": "800101", "num": 1}, {"id": "800108", "num": 2}, {"id": "800109", "num": 2}]</x:v>
      </x:c>
      <x:c r="H597" s="6" t="str">
        <x:v>技能等级自动；条件效果在条件增益填写</x:v>
      </x:c>
      <x:c r="I597" s="6" t="str">
        <x:v>https://raw.githubusercontent.com/Mar-7th/StarRailRes/dbe8cdfcfb0bf657b9fe1cf92d5537f118ccb487/index_new/cn/character_ranks.json</x:v>
      </x:c>
    </x:row>
    <x:row r="598" ht="20" customHeight="1">
      <x:c r="A598" s="6" t="str">
        <x:v>800106</x:v>
      </x:c>
      <x:c r="B598" s="6" t="str">
        <x:v>8001</x:v>
      </x:c>
      <x:c r="C598" s="6" t="str">
        <x:v>开拓者（毁灭·男）</x:v>
      </x:c>
      <x:c r="D598" s="6" t="n">
        <x:v>6</x:v>
      </x:c>
      <x:c r="E598" s="6" t="str">
        <x:v>拓宇行天的意志</x:v>
      </x:c>
      <x:c r="F598" s="7" t="str">
        <x:v>开拓者消灭敌方目标时，也会触发天赋。</x:v>
      </x:c>
      <x:c r="G598" s="6" t="str">
        <x:v>[]</x:v>
      </x:c>
      <x:c r="H598" s="6" t="str">
        <x:v>技能等级自动；条件效果在条件增益填写</x:v>
      </x:c>
      <x:c r="I598" s="6" t="str">
        <x:v>https://raw.githubusercontent.com/Mar-7th/StarRailRes/dbe8cdfcfb0bf657b9fe1cf92d5537f118ccb487/index_new/cn/character_ranks.json</x:v>
      </x:c>
    </x:row>
    <x:row r="599" ht="20" customHeight="1">
      <x:c r="A599" s="6" t="str">
        <x:v>800201</x:v>
      </x:c>
      <x:c r="B599" s="6" t="str">
        <x:v>8002</x:v>
      </x:c>
      <x:c r="C599" s="6" t="str">
        <x:v>开拓者（毁灭·女）</x:v>
      </x:c>
      <x:c r="D599" s="6" t="n">
        <x:v>1</x:v>
      </x:c>
      <x:c r="E599" s="6" t="str">
        <x:v>坠临万界的星芒</x:v>
      </x:c>
      <x:c r="F599" s="7" t="str">
        <x:v>施放终结技消灭敌方目标时，开拓者额外恢复10点能量，该效果每次攻击只能触发1次。</x:v>
      </x:c>
      <x:c r="G599" s="6" t="str">
        <x:v>[]</x:v>
      </x:c>
      <x:c r="H599" s="6" t="str">
        <x:v>技能等级自动；条件效果在条件增益填写</x:v>
      </x:c>
      <x:c r="I599" s="6" t="str">
        <x:v>https://raw.githubusercontent.com/Mar-7th/StarRailRes/dbe8cdfcfb0bf657b9fe1cf92d5537f118ccb487/index_new/cn/character_ranks.json</x:v>
      </x:c>
    </x:row>
    <x:row r="600" ht="20" customHeight="1">
      <x:c r="A600" s="6" t="str">
        <x:v>800202</x:v>
      </x:c>
      <x:c r="B600" s="6" t="str">
        <x:v>8002</x:v>
      </x:c>
      <x:c r="C600" s="6" t="str">
        <x:v>开拓者（毁灭·女）</x:v>
      </x:c>
      <x:c r="D600" s="6" t="n">
        <x:v>2</x:v>
      </x:c>
      <x:c r="E600" s="6" t="str">
        <x:v>因缘假合的人身</x:v>
      </x:c>
      <x:c r="F600" s="7" t="str">
        <x:v>施放攻击后，若击中的敌方目标弱点为物理属性，则回复等同于开拓者5%攻击力的生命值。</x:v>
      </x:c>
      <x:c r="G600" s="6" t="str">
        <x:v>[]</x:v>
      </x:c>
      <x:c r="H600" s="6" t="str">
        <x:v>技能等级自动；条件效果在条件增益填写</x:v>
      </x:c>
      <x:c r="I600" s="6" t="str">
        <x:v>https://raw.githubusercontent.com/Mar-7th/StarRailRes/dbe8cdfcfb0bf657b9fe1cf92d5537f118ccb487/index_new/cn/character_ranks.json</x:v>
      </x:c>
    </x:row>
    <x:row r="601" ht="20" customHeight="1">
      <x:c r="A601" s="6" t="str">
        <x:v>800203</x:v>
      </x:c>
      <x:c r="B601" s="6" t="str">
        <x:v>8002</x:v>
      </x:c>
      <x:c r="C601" s="6" t="str">
        <x:v>开拓者（毁灭·女）</x:v>
      </x:c>
      <x:c r="D601" s="6" t="n">
        <x:v>3</x:v>
      </x:c>
      <x:c r="E601" s="6" t="str">
        <x:v>揭示前路的言灵</x:v>
      </x:c>
      <x:c r="F601" s="7" t="str">
        <x:v>战技等级+2，最多不超过15级；天赋等级+2，最多不超过15级。</x:v>
      </x:c>
      <x:c r="G601" s="6" t="str">
        <x:v>[{"id": "800202", "num": 2}, {"id": "800204", "num": 2}]</x:v>
      </x:c>
      <x:c r="H601" s="6" t="str">
        <x:v>技能等级自动；条件效果在条件增益填写</x:v>
      </x:c>
      <x:c r="I601" s="6" t="str">
        <x:v>https://raw.githubusercontent.com/Mar-7th/StarRailRes/dbe8cdfcfb0bf657b9fe1cf92d5537f118ccb487/index_new/cn/character_ranks.json</x:v>
      </x:c>
    </x:row>
    <x:row r="602" ht="20" customHeight="1">
      <x:c r="A602" s="6" t="str">
        <x:v>800204</x:v>
      </x:c>
      <x:c r="B602" s="6" t="str">
        <x:v>8002</x:v>
      </x:c>
      <x:c r="C602" s="6" t="str">
        <x:v>开拓者（毁灭·女）</x:v>
      </x:c>
      <x:c r="D602" s="6" t="n">
        <x:v>4</x:v>
      </x:c>
      <x:c r="E602" s="6" t="str">
        <x:v>凝眸毁灭的瞬间</x:v>
      </x:c>
      <x:c r="F602" s="7" t="str">
        <x:v>击中处于弱点击破状态的敌方目标时，暴击率提高25%。</x:v>
      </x:c>
      <x:c r="G602" s="6" t="str">
        <x:v>[]</x:v>
      </x:c>
      <x:c r="H602" s="6" t="str">
        <x:v>技能等级自动；条件效果在条件增益填写</x:v>
      </x:c>
      <x:c r="I602" s="6" t="str">
        <x:v>https://raw.githubusercontent.com/Mar-7th/StarRailRes/dbe8cdfcfb0bf657b9fe1cf92d5537f118ccb487/index_new/cn/character_ranks.json</x:v>
      </x:c>
    </x:row>
    <x:row r="603" ht="20" customHeight="1">
      <x:c r="A603" s="6" t="str">
        <x:v>800205</x:v>
      </x:c>
      <x:c r="B603" s="6" t="str">
        <x:v>8002</x:v>
      </x:c>
      <x:c r="C603" s="6" t="str">
        <x:v>开拓者（毁灭·女）</x:v>
      </x:c>
      <x:c r="D603" s="6" t="n">
        <x:v>5</x:v>
      </x:c>
      <x:c r="E603" s="6" t="str">
        <x:v>劫余重生的希望</x:v>
      </x:c>
      <x:c r="F603" s="7" t="str">
        <x:v>终结技等级+2，最多不超过15级；普攻等级+1，最多不超过10级。</x:v>
      </x:c>
      <x:c r="G603" s="6" t="str">
        <x:v>[{"id": "800203", "num": 2}, {"id": "800201", "num": 1}, {"id": "800208", "num": 2}, {"id": "800209", "num": 2}]</x:v>
      </x:c>
      <x:c r="H603" s="6" t="str">
        <x:v>技能等级自动；条件效果在条件增益填写</x:v>
      </x:c>
      <x:c r="I603" s="6" t="str">
        <x:v>https://raw.githubusercontent.com/Mar-7th/StarRailRes/dbe8cdfcfb0bf657b9fe1cf92d5537f118ccb487/index_new/cn/character_ranks.json</x:v>
      </x:c>
    </x:row>
    <x:row r="604" ht="20" customHeight="1">
      <x:c r="A604" s="6" t="str">
        <x:v>800206</x:v>
      </x:c>
      <x:c r="B604" s="6" t="str">
        <x:v>8002</x:v>
      </x:c>
      <x:c r="C604" s="6" t="str">
        <x:v>开拓者（毁灭·女）</x:v>
      </x:c>
      <x:c r="D604" s="6" t="n">
        <x:v>6</x:v>
      </x:c>
      <x:c r="E604" s="6" t="str">
        <x:v>拓宇行天的意志</x:v>
      </x:c>
      <x:c r="F604" s="7" t="str">
        <x:v>开拓者消灭敌方目标时，也会触发天赋。</x:v>
      </x:c>
      <x:c r="G604" s="6" t="str">
        <x:v>[]</x:v>
      </x:c>
      <x:c r="H604" s="6" t="str">
        <x:v>技能等级自动；条件效果在条件增益填写</x:v>
      </x:c>
      <x:c r="I604" s="6" t="str">
        <x:v>https://raw.githubusercontent.com/Mar-7th/StarRailRes/dbe8cdfcfb0bf657b9fe1cf92d5537f118ccb487/index_new/cn/character_ranks.json</x:v>
      </x:c>
    </x:row>
    <x:row r="605" ht="38" customHeight="1">
      <x:c r="A605" s="6" t="str">
        <x:v>800301</x:v>
      </x:c>
      <x:c r="B605" s="6" t="str">
        <x:v>8003</x:v>
      </x:c>
      <x:c r="C605" s="6" t="str">
        <x:v>开拓者（存护·男）</x:v>
      </x:c>
      <x:c r="D605" s="6" t="n">
        <x:v>1</x:v>
      </x:c>
      <x:c r="E605" s="6" t="str">
        <x:v>大地芯髓的鸣动</x:v>
      </x:c>
      <x:c r="F605" s="7" t="str">
        <x:v>施放普攻时，额外造成等同于开拓者25%防御力的火属性伤害；施放强化普攻时，额外造成等同于开拓者50%防御力的火属性伤害。</x:v>
      </x:c>
      <x:c r="G605" s="6" t="str">
        <x:v>[]</x:v>
      </x:c>
      <x:c r="H605" s="6" t="str">
        <x:v>技能等级自动；条件效果在条件增益填写</x:v>
      </x:c>
      <x:c r="I605" s="6" t="str">
        <x:v>https://raw.githubusercontent.com/Mar-7th/StarRailRes/dbe8cdfcfb0bf657b9fe1cf92d5537f118ccb487/index_new/cn/character_ranks.json</x:v>
      </x:c>
    </x:row>
    <x:row r="606" ht="20" customHeight="1">
      <x:c r="A606" s="6" t="str">
        <x:v>800302</x:v>
      </x:c>
      <x:c r="B606" s="6" t="str">
        <x:v>8003</x:v>
      </x:c>
      <x:c r="C606" s="6" t="str">
        <x:v>开拓者（存护·男）</x:v>
      </x:c>
      <x:c r="D606" s="6" t="n">
        <x:v>2</x:v>
      </x:c>
      <x:c r="E606" s="6" t="str">
        <x:v>古老寒铁的坚守</x:v>
      </x:c>
      <x:c r="F606" s="7" t="str">
        <x:v>触发天赋时，为我方全体提供的护盾能够额外抵消等同于开拓者防御力2%+27的伤害。</x:v>
      </x:c>
      <x:c r="G606" s="6" t="str">
        <x:v>[]</x:v>
      </x:c>
      <x:c r="H606" s="6" t="str">
        <x:v>技能等级自动；条件效果在条件增益填写</x:v>
      </x:c>
      <x:c r="I606" s="6" t="str">
        <x:v>https://raw.githubusercontent.com/Mar-7th/StarRailRes/dbe8cdfcfb0bf657b9fe1cf92d5537f118ccb487/index_new/cn/character_ranks.json</x:v>
      </x:c>
    </x:row>
    <x:row r="607" ht="20" customHeight="1">
      <x:c r="A607" s="6" t="str">
        <x:v>800303</x:v>
      </x:c>
      <x:c r="B607" s="6" t="str">
        <x:v>8003</x:v>
      </x:c>
      <x:c r="C607" s="6" t="str">
        <x:v>开拓者（存护·男）</x:v>
      </x:c>
      <x:c r="D607" s="6" t="n">
        <x:v>3</x:v>
      </x:c>
      <x:c r="E607" s="6" t="str">
        <x:v>砌造未来的蓝图</x:v>
      </x:c>
      <x:c r="F607" s="7" t="str">
        <x:v>战技等级+2，最多不超过15级；天赋等级+2，最多不超过15级。</x:v>
      </x:c>
      <x:c r="G607" s="6" t="str">
        <x:v>[{"id": "800302", "num": 2}, {"id": "800304", "num": 2}]</x:v>
      </x:c>
      <x:c r="H607" s="6" t="str">
        <x:v>技能等级自动；条件效果在条件增益填写</x:v>
      </x:c>
      <x:c r="I607" s="6" t="str">
        <x:v>https://raw.githubusercontent.com/Mar-7th/StarRailRes/dbe8cdfcfb0bf657b9fe1cf92d5537f118ccb487/index_new/cn/character_ranks.json</x:v>
      </x:c>
    </x:row>
    <x:row r="608" ht="20" customHeight="1">
      <x:c r="A608" s="6" t="str">
        <x:v>800304</x:v>
      </x:c>
      <x:c r="B608" s="6" t="str">
        <x:v>8003</x:v>
      </x:c>
      <x:c r="C608" s="6" t="str">
        <x:v>开拓者（存护·男）</x:v>
      </x:c>
      <x:c r="D608" s="6" t="n">
        <x:v>4</x:v>
      </x:c>
      <x:c r="E608" s="6" t="str">
        <x:v>驻留文明的誓言</x:v>
      </x:c>
      <x:c r="F608" s="7" t="str">
        <x:v>战斗开始时，立即获得4层【灼热意志】。</x:v>
      </x:c>
      <x:c r="G608" s="6" t="str">
        <x:v>[]</x:v>
      </x:c>
      <x:c r="H608" s="6" t="str">
        <x:v>技能等级自动；条件效果在条件增益填写</x:v>
      </x:c>
      <x:c r="I608" s="6" t="str">
        <x:v>https://raw.githubusercontent.com/Mar-7th/StarRailRes/dbe8cdfcfb0bf657b9fe1cf92d5537f118ccb487/index_new/cn/character_ranks.json</x:v>
      </x:c>
    </x:row>
    <x:row r="609" ht="20" customHeight="1">
      <x:c r="A609" s="6" t="str">
        <x:v>800305</x:v>
      </x:c>
      <x:c r="B609" s="6" t="str">
        <x:v>8003</x:v>
      </x:c>
      <x:c r="C609" s="6" t="str">
        <x:v>开拓者（存护·男）</x:v>
      </x:c>
      <x:c r="D609" s="6" t="n">
        <x:v>5</x:v>
      </x:c>
      <x:c r="E609" s="6" t="str">
        <x:v>点燃光焰的勇气</x:v>
      </x:c>
      <x:c r="F609" s="7" t="str">
        <x:v>终结技等级+2，最多不超过15级；普攻等级+1，最多不超过10级。</x:v>
      </x:c>
      <x:c r="G609" s="6" t="str">
        <x:v>[{"id": "800303", "num": 2}, {"id": "800301", "num": 1}, {"id": "800308", "num": 1}]</x:v>
      </x:c>
      <x:c r="H609" s="6" t="str">
        <x:v>技能等级自动；条件效果在条件增益填写</x:v>
      </x:c>
      <x:c r="I609" s="6" t="str">
        <x:v>https://raw.githubusercontent.com/Mar-7th/StarRailRes/dbe8cdfcfb0bf657b9fe1cf92d5537f118ccb487/index_new/cn/character_ranks.json</x:v>
      </x:c>
    </x:row>
    <x:row r="610" ht="20" customHeight="1">
      <x:c r="A610" s="6" t="str">
        <x:v>800306</x:v>
      </x:c>
      <x:c r="B610" s="6" t="str">
        <x:v>8003</x:v>
      </x:c>
      <x:c r="C610" s="6" t="str">
        <x:v>开拓者（存护·男）</x:v>
      </x:c>
      <x:c r="D610" s="6" t="n">
        <x:v>6</x:v>
      </x:c>
      <x:c r="E610" s="6" t="str">
        <x:v>永屹城垣的壁垒</x:v>
      </x:c>
      <x:c r="F610" s="7" t="str">
        <x:v>施放强化普攻或终结技后，开拓者的防御力提高10%，最多叠加3层。</x:v>
      </x:c>
      <x:c r="G610" s="6" t="str">
        <x:v>[]</x:v>
      </x:c>
      <x:c r="H610" s="6" t="str">
        <x:v>技能等级自动；条件效果在条件增益填写</x:v>
      </x:c>
      <x:c r="I610" s="6" t="str">
        <x:v>https://raw.githubusercontent.com/Mar-7th/StarRailRes/dbe8cdfcfb0bf657b9fe1cf92d5537f118ccb487/index_new/cn/character_ranks.json</x:v>
      </x:c>
    </x:row>
    <x:row r="611" ht="38" customHeight="1">
      <x:c r="A611" s="6" t="str">
        <x:v>800401</x:v>
      </x:c>
      <x:c r="B611" s="6" t="str">
        <x:v>8004</x:v>
      </x:c>
      <x:c r="C611" s="6" t="str">
        <x:v>开拓者（存护·女）</x:v>
      </x:c>
      <x:c r="D611" s="6" t="n">
        <x:v>1</x:v>
      </x:c>
      <x:c r="E611" s="6" t="str">
        <x:v>大地芯髓的鸣动</x:v>
      </x:c>
      <x:c r="F611" s="7" t="str">
        <x:v>施放普攻时，额外造成等同于开拓者25%防御力的火属性伤害；施放强化普攻时，额外造成等同于开拓者50%防御力的火属性伤害。</x:v>
      </x:c>
      <x:c r="G611" s="6" t="str">
        <x:v>[]</x:v>
      </x:c>
      <x:c r="H611" s="6" t="str">
        <x:v>技能等级自动；条件效果在条件增益填写</x:v>
      </x:c>
      <x:c r="I611" s="6" t="str">
        <x:v>https://raw.githubusercontent.com/Mar-7th/StarRailRes/dbe8cdfcfb0bf657b9fe1cf92d5537f118ccb487/index_new/cn/character_ranks.json</x:v>
      </x:c>
    </x:row>
    <x:row r="612" ht="20" customHeight="1">
      <x:c r="A612" s="6" t="str">
        <x:v>800402</x:v>
      </x:c>
      <x:c r="B612" s="6" t="str">
        <x:v>8004</x:v>
      </x:c>
      <x:c r="C612" s="6" t="str">
        <x:v>开拓者（存护·女）</x:v>
      </x:c>
      <x:c r="D612" s="6" t="n">
        <x:v>2</x:v>
      </x:c>
      <x:c r="E612" s="6" t="str">
        <x:v>古老寒铁的坚守</x:v>
      </x:c>
      <x:c r="F612" s="7" t="str">
        <x:v>触发天赋时，为我方全体提供的护盾能够额外抵消等同于开拓者防御力2%+27的伤害。</x:v>
      </x:c>
      <x:c r="G612" s="6" t="str">
        <x:v>[]</x:v>
      </x:c>
      <x:c r="H612" s="6" t="str">
        <x:v>技能等级自动；条件效果在条件增益填写</x:v>
      </x:c>
      <x:c r="I612" s="6" t="str">
        <x:v>https://raw.githubusercontent.com/Mar-7th/StarRailRes/dbe8cdfcfb0bf657b9fe1cf92d5537f118ccb487/index_new/cn/character_ranks.json</x:v>
      </x:c>
    </x:row>
    <x:row r="613" ht="20" customHeight="1">
      <x:c r="A613" s="6" t="str">
        <x:v>800403</x:v>
      </x:c>
      <x:c r="B613" s="6" t="str">
        <x:v>8004</x:v>
      </x:c>
      <x:c r="C613" s="6" t="str">
        <x:v>开拓者（存护·女）</x:v>
      </x:c>
      <x:c r="D613" s="6" t="n">
        <x:v>3</x:v>
      </x:c>
      <x:c r="E613" s="6" t="str">
        <x:v>砌造未来的蓝图</x:v>
      </x:c>
      <x:c r="F613" s="7" t="str">
        <x:v>战技等级+2，最多不超过15级；天赋等级+2，最多不超过15级。</x:v>
      </x:c>
      <x:c r="G613" s="6" t="str">
        <x:v>[{"id": "800402", "num": 2}, {"id": "800404", "num": 2}]</x:v>
      </x:c>
      <x:c r="H613" s="6" t="str">
        <x:v>技能等级自动；条件效果在条件增益填写</x:v>
      </x:c>
      <x:c r="I613" s="6" t="str">
        <x:v>https://raw.githubusercontent.com/Mar-7th/StarRailRes/dbe8cdfcfb0bf657b9fe1cf92d5537f118ccb487/index_new/cn/character_ranks.json</x:v>
      </x:c>
    </x:row>
    <x:row r="614" ht="20" customHeight="1">
      <x:c r="A614" s="6" t="str">
        <x:v>800404</x:v>
      </x:c>
      <x:c r="B614" s="6" t="str">
        <x:v>8004</x:v>
      </x:c>
      <x:c r="C614" s="6" t="str">
        <x:v>开拓者（存护·女）</x:v>
      </x:c>
      <x:c r="D614" s="6" t="n">
        <x:v>4</x:v>
      </x:c>
      <x:c r="E614" s="6" t="str">
        <x:v>驻留文明的誓言</x:v>
      </x:c>
      <x:c r="F614" s="7" t="str">
        <x:v>战斗开始时，立即获得4层【灼热意志】。</x:v>
      </x:c>
      <x:c r="G614" s="6" t="str">
        <x:v>[]</x:v>
      </x:c>
      <x:c r="H614" s="6" t="str">
        <x:v>技能等级自动；条件效果在条件增益填写</x:v>
      </x:c>
      <x:c r="I614" s="6" t="str">
        <x:v>https://raw.githubusercontent.com/Mar-7th/StarRailRes/dbe8cdfcfb0bf657b9fe1cf92d5537f118ccb487/index_new/cn/character_ranks.json</x:v>
      </x:c>
    </x:row>
    <x:row r="615" ht="20" customHeight="1">
      <x:c r="A615" s="6" t="str">
        <x:v>800405</x:v>
      </x:c>
      <x:c r="B615" s="6" t="str">
        <x:v>8004</x:v>
      </x:c>
      <x:c r="C615" s="6" t="str">
        <x:v>开拓者（存护·女）</x:v>
      </x:c>
      <x:c r="D615" s="6" t="n">
        <x:v>5</x:v>
      </x:c>
      <x:c r="E615" s="6" t="str">
        <x:v>点燃光焰的勇气</x:v>
      </x:c>
      <x:c r="F615" s="7" t="str">
        <x:v>终结技等级+2，最多不超过15级；普攻等级+1，最多不超过10级。</x:v>
      </x:c>
      <x:c r="G615" s="6" t="str">
        <x:v>[{"id": "800403", "num": 2}, {"id": "800401", "num": 1}, {"id": "800408", "num": 1}]</x:v>
      </x:c>
      <x:c r="H615" s="6" t="str">
        <x:v>技能等级自动；条件效果在条件增益填写</x:v>
      </x:c>
      <x:c r="I615" s="6" t="str">
        <x:v>https://raw.githubusercontent.com/Mar-7th/StarRailRes/dbe8cdfcfb0bf657b9fe1cf92d5537f118ccb487/index_new/cn/character_ranks.json</x:v>
      </x:c>
    </x:row>
    <x:row r="616" ht="20" customHeight="1">
      <x:c r="A616" s="6" t="str">
        <x:v>800406</x:v>
      </x:c>
      <x:c r="B616" s="6" t="str">
        <x:v>8004</x:v>
      </x:c>
      <x:c r="C616" s="6" t="str">
        <x:v>开拓者（存护·女）</x:v>
      </x:c>
      <x:c r="D616" s="6" t="n">
        <x:v>6</x:v>
      </x:c>
      <x:c r="E616" s="6" t="str">
        <x:v>永屹城垣的壁垒</x:v>
      </x:c>
      <x:c r="F616" s="7" t="str">
        <x:v>施放强化普攻或终结技后，开拓者的防御力提高10%，最多叠加3层。</x:v>
      </x:c>
      <x:c r="G616" s="6" t="str">
        <x:v>[]</x:v>
      </x:c>
      <x:c r="H616" s="6" t="str">
        <x:v>技能等级自动；条件效果在条件增益填写</x:v>
      </x:c>
      <x:c r="I616" s="6" t="str">
        <x:v>https://raw.githubusercontent.com/Mar-7th/StarRailRes/dbe8cdfcfb0bf657b9fe1cf92d5537f118ccb487/index_new/cn/character_ranks.json</x:v>
      </x:c>
    </x:row>
    <x:row r="617" ht="20" customHeight="1">
      <x:c r="A617" s="6" t="str">
        <x:v>800501</x:v>
      </x:c>
      <x:c r="B617" s="6" t="str">
        <x:v>8005</x:v>
      </x:c>
      <x:c r="C617" s="6" t="str">
        <x:v>开拓者（同谐·男）</x:v>
      </x:c>
      <x:c r="D617" s="6" t="n">
        <x:v>1</x:v>
      </x:c>
      <x:c r="E617" s="6" t="str">
        <x:v>您的最佳观众席</x:v>
      </x:c>
      <x:c r="F617" s="7" t="str">
        <x:v>施放首次战技后立即回复1点战技点。</x:v>
      </x:c>
      <x:c r="G617" s="6" t="str">
        <x:v>[]</x:v>
      </x:c>
      <x:c r="H617" s="6" t="str">
        <x:v>技能等级自动；条件效果在条件增益填写</x:v>
      </x:c>
      <x:c r="I617" s="6" t="str">
        <x:v>https://raw.githubusercontent.com/Mar-7th/StarRailRes/dbe8cdfcfb0bf657b9fe1cf92d5537f118ccb487/index_new/cn/character_ranks.json</x:v>
      </x:c>
    </x:row>
    <x:row r="618" ht="20" customHeight="1">
      <x:c r="A618" s="6" t="str">
        <x:v>800502</x:v>
      </x:c>
      <x:c r="B618" s="6" t="str">
        <x:v>8005</x:v>
      </x:c>
      <x:c r="C618" s="6" t="str">
        <x:v>开拓者（同谐·男）</x:v>
      </x:c>
      <x:c r="D618" s="6" t="n">
        <x:v>2</x:v>
      </x:c>
      <x:c r="E618" s="6" t="str">
        <x:v>越狱的跨洋彩虹</x:v>
      </x:c>
      <x:c r="F618" s="7" t="str">
        <x:v>战斗开始时，开拓者的能量恢复效率提高25%，持续3回合。</x:v>
      </x:c>
      <x:c r="G618" s="6" t="str">
        <x:v>[]</x:v>
      </x:c>
      <x:c r="H618" s="6" t="str">
        <x:v>技能等级自动；条件效果在条件增益填写</x:v>
      </x:c>
      <x:c r="I618" s="6" t="str">
        <x:v>https://raw.githubusercontent.com/Mar-7th/StarRailRes/dbe8cdfcfb0bf657b9fe1cf92d5537f118ccb487/index_new/cn/character_ranks.json</x:v>
      </x:c>
    </x:row>
    <x:row r="619" ht="20" customHeight="1">
      <x:c r="A619" s="6" t="str">
        <x:v>800503</x:v>
      </x:c>
      <x:c r="B619" s="6" t="str">
        <x:v>8005</x:v>
      </x:c>
      <x:c r="C619" s="6" t="str">
        <x:v>开拓者（同谐·男）</x:v>
      </x:c>
      <x:c r="D619" s="6" t="n">
        <x:v>3</x:v>
      </x:c>
      <x:c r="E619" s="6" t="str">
        <x:v>休止符的疗养院</x:v>
      </x:c>
      <x:c r="F619" s="7" t="str">
        <x:v>战技等级+2，最多不超过15级；天赋等级+2，最多不超过15级。</x:v>
      </x:c>
      <x:c r="G619" s="6" t="str">
        <x:v>[{"id": "800502", "num": 2}, {"id": "800504", "num": 2}]</x:v>
      </x:c>
      <x:c r="H619" s="6" t="str">
        <x:v>技能等级自动；条件效果在条件增益填写</x:v>
      </x:c>
      <x:c r="I619" s="6" t="str">
        <x:v>https://raw.githubusercontent.com/Mar-7th/StarRailRes/dbe8cdfcfb0bf657b9fe1cf92d5537f118ccb487/index_new/cn/character_ranks.json</x:v>
      </x:c>
    </x:row>
    <x:row r="620" ht="20" customHeight="1">
      <x:c r="A620" s="6" t="str">
        <x:v>800504</x:v>
      </x:c>
      <x:c r="B620" s="6" t="str">
        <x:v>8005</x:v>
      </x:c>
      <x:c r="C620" s="6" t="str">
        <x:v>开拓者（同谐·男）</x:v>
      </x:c>
      <x:c r="D620" s="6" t="n">
        <x:v>4</x:v>
      </x:c>
      <x:c r="E620" s="6" t="str">
        <x:v>袒护白鸽的冠冕</x:v>
      </x:c>
      <x:c r="F620" s="7" t="str">
        <x:v>开拓者在场时，使除自身以外的队友击破特攻提高，提高数值等同于开拓者15%的击破特攻。</x:v>
      </x:c>
      <x:c r="G620" s="6" t="str">
        <x:v>[]</x:v>
      </x:c>
      <x:c r="H620" s="6" t="str">
        <x:v>技能等级自动；条件效果在条件增益填写</x:v>
      </x:c>
      <x:c r="I620" s="6" t="str">
        <x:v>https://raw.githubusercontent.com/Mar-7th/StarRailRes/dbe8cdfcfb0bf657b9fe1cf92d5537f118ccb487/index_new/cn/character_ranks.json</x:v>
      </x:c>
    </x:row>
    <x:row r="621" ht="20" customHeight="1">
      <x:c r="A621" s="6" t="str">
        <x:v>800505</x:v>
      </x:c>
      <x:c r="B621" s="6" t="str">
        <x:v>8005</x:v>
      </x:c>
      <x:c r="C621" s="6" t="str">
        <x:v>开拓者（同谐·男）</x:v>
      </x:c>
      <x:c r="D621" s="6" t="n">
        <x:v>5</x:v>
      </x:c>
      <x:c r="E621" s="6" t="str">
        <x:v>包庇旧节拍的诗</x:v>
      </x:c>
      <x:c r="F621" s="7" t="str">
        <x:v>终结技等级+2，最多不超过15级；普攻等级+1，最多不超过10级。</x:v>
      </x:c>
      <x:c r="G621" s="6" t="str">
        <x:v>[{"id": "800503", "num": 2}, {"id": "800501", "num": 1}]</x:v>
      </x:c>
      <x:c r="H621" s="6" t="str">
        <x:v>技能等级自动；条件效果在条件增益填写</x:v>
      </x:c>
      <x:c r="I621" s="6" t="str">
        <x:v>https://raw.githubusercontent.com/Mar-7th/StarRailRes/dbe8cdfcfb0bf657b9fe1cf92d5537f118ccb487/index_new/cn/character_ranks.json</x:v>
      </x:c>
    </x:row>
    <x:row r="622" ht="20" customHeight="1">
      <x:c r="A622" s="6" t="str">
        <x:v>800506</x:v>
      </x:c>
      <x:c r="B622" s="6" t="str">
        <x:v>8005</x:v>
      </x:c>
      <x:c r="C622" s="6" t="str">
        <x:v>开拓者（同谐·男）</x:v>
      </x:c>
      <x:c r="D622" s="6" t="n">
        <x:v>6</x:v>
      </x:c>
      <x:c r="E622" s="6" t="str">
        <x:v>明天，栖息聚光之下</x:v>
      </x:c>
      <x:c r="F622" s="7" t="str">
        <x:v>战技的额外伤害次数增加2次。</x:v>
      </x:c>
      <x:c r="G622" s="6" t="str">
        <x:v>[]</x:v>
      </x:c>
      <x:c r="H622" s="6" t="str">
        <x:v>技能等级自动；条件效果在条件增益填写</x:v>
      </x:c>
      <x:c r="I622" s="6" t="str">
        <x:v>https://raw.githubusercontent.com/Mar-7th/StarRailRes/dbe8cdfcfb0bf657b9fe1cf92d5537f118ccb487/index_new/cn/character_ranks.json</x:v>
      </x:c>
    </x:row>
    <x:row r="623" ht="20" customHeight="1">
      <x:c r="A623" s="6" t="str">
        <x:v>800601</x:v>
      </x:c>
      <x:c r="B623" s="6" t="str">
        <x:v>8006</x:v>
      </x:c>
      <x:c r="C623" s="6" t="str">
        <x:v>开拓者（同谐·女）</x:v>
      </x:c>
      <x:c r="D623" s="6" t="n">
        <x:v>1</x:v>
      </x:c>
      <x:c r="E623" s="6" t="str">
        <x:v>您的最佳观众席</x:v>
      </x:c>
      <x:c r="F623" s="7" t="str">
        <x:v>施放首次战技后立即回复1点战技点。</x:v>
      </x:c>
      <x:c r="G623" s="6" t="str">
        <x:v>[]</x:v>
      </x:c>
      <x:c r="H623" s="6" t="str">
        <x:v>技能等级自动；条件效果在条件增益填写</x:v>
      </x:c>
      <x:c r="I623" s="6" t="str">
        <x:v>https://raw.githubusercontent.com/Mar-7th/StarRailRes/dbe8cdfcfb0bf657b9fe1cf92d5537f118ccb487/index_new/cn/character_ranks.json</x:v>
      </x:c>
    </x:row>
    <x:row r="624" ht="20" customHeight="1">
      <x:c r="A624" s="6" t="str">
        <x:v>800602</x:v>
      </x:c>
      <x:c r="B624" s="6" t="str">
        <x:v>8006</x:v>
      </x:c>
      <x:c r="C624" s="6" t="str">
        <x:v>开拓者（同谐·女）</x:v>
      </x:c>
      <x:c r="D624" s="6" t="n">
        <x:v>2</x:v>
      </x:c>
      <x:c r="E624" s="6" t="str">
        <x:v>越狱的跨洋彩虹</x:v>
      </x:c>
      <x:c r="F624" s="7" t="str">
        <x:v>战斗开始时，开拓者的能量恢复效率提高25%，持续3回合。</x:v>
      </x:c>
      <x:c r="G624" s="6" t="str">
        <x:v>[]</x:v>
      </x:c>
      <x:c r="H624" s="6" t="str">
        <x:v>技能等级自动；条件效果在条件增益填写</x:v>
      </x:c>
      <x:c r="I624" s="6" t="str">
        <x:v>https://raw.githubusercontent.com/Mar-7th/StarRailRes/dbe8cdfcfb0bf657b9fe1cf92d5537f118ccb487/index_new/cn/character_ranks.json</x:v>
      </x:c>
    </x:row>
    <x:row r="625" ht="20" customHeight="1">
      <x:c r="A625" s="6" t="str">
        <x:v>800603</x:v>
      </x:c>
      <x:c r="B625" s="6" t="str">
        <x:v>8006</x:v>
      </x:c>
      <x:c r="C625" s="6" t="str">
        <x:v>开拓者（同谐·女）</x:v>
      </x:c>
      <x:c r="D625" s="6" t="n">
        <x:v>3</x:v>
      </x:c>
      <x:c r="E625" s="6" t="str">
        <x:v>休止符的疗养院</x:v>
      </x:c>
      <x:c r="F625" s="7" t="str">
        <x:v>战技等级+2，最多不超过15级；天赋等级+2，最多不超过15级。</x:v>
      </x:c>
      <x:c r="G625" s="6" t="str">
        <x:v>[{"id": "800602", "num": 2}, {"id": "800604", "num": 2}]</x:v>
      </x:c>
      <x:c r="H625" s="6" t="str">
        <x:v>技能等级自动；条件效果在条件增益填写</x:v>
      </x:c>
      <x:c r="I625" s="6" t="str">
        <x:v>https://raw.githubusercontent.com/Mar-7th/StarRailRes/dbe8cdfcfb0bf657b9fe1cf92d5537f118ccb487/index_new/cn/character_ranks.json</x:v>
      </x:c>
    </x:row>
    <x:row r="626" ht="20" customHeight="1">
      <x:c r="A626" s="6" t="str">
        <x:v>800604</x:v>
      </x:c>
      <x:c r="B626" s="6" t="str">
        <x:v>8006</x:v>
      </x:c>
      <x:c r="C626" s="6" t="str">
        <x:v>开拓者（同谐·女）</x:v>
      </x:c>
      <x:c r="D626" s="6" t="n">
        <x:v>4</x:v>
      </x:c>
      <x:c r="E626" s="6" t="str">
        <x:v>袒护白鸽的冠冕</x:v>
      </x:c>
      <x:c r="F626" s="7" t="str">
        <x:v>开拓者在场时，使除自身以外的队友击破特攻提高，提高数值等同于开拓者15%的击破特攻。</x:v>
      </x:c>
      <x:c r="G626" s="6" t="str">
        <x:v>[]</x:v>
      </x:c>
      <x:c r="H626" s="6" t="str">
        <x:v>技能等级自动；条件效果在条件增益填写</x:v>
      </x:c>
      <x:c r="I626" s="6" t="str">
        <x:v>https://raw.githubusercontent.com/Mar-7th/StarRailRes/dbe8cdfcfb0bf657b9fe1cf92d5537f118ccb487/index_new/cn/character_ranks.json</x:v>
      </x:c>
    </x:row>
    <x:row r="627" ht="20" customHeight="1">
      <x:c r="A627" s="6" t="str">
        <x:v>800605</x:v>
      </x:c>
      <x:c r="B627" s="6" t="str">
        <x:v>8006</x:v>
      </x:c>
      <x:c r="C627" s="6" t="str">
        <x:v>开拓者（同谐·女）</x:v>
      </x:c>
      <x:c r="D627" s="6" t="n">
        <x:v>5</x:v>
      </x:c>
      <x:c r="E627" s="6" t="str">
        <x:v>包庇旧节拍的诗</x:v>
      </x:c>
      <x:c r="F627" s="7" t="str">
        <x:v>终结技等级+2，最多不超过15级；普攻等级+1，最多不超过10级。</x:v>
      </x:c>
      <x:c r="G627" s="6" t="str">
        <x:v>[{"id": "800603", "num": 2}, {"id": "800601", "num": 1}]</x:v>
      </x:c>
      <x:c r="H627" s="6" t="str">
        <x:v>技能等级自动；条件效果在条件增益填写</x:v>
      </x:c>
      <x:c r="I627" s="6" t="str">
        <x:v>https://raw.githubusercontent.com/Mar-7th/StarRailRes/dbe8cdfcfb0bf657b9fe1cf92d5537f118ccb487/index_new/cn/character_ranks.json</x:v>
      </x:c>
    </x:row>
    <x:row r="628" ht="20" customHeight="1">
      <x:c r="A628" s="6" t="str">
        <x:v>800606</x:v>
      </x:c>
      <x:c r="B628" s="6" t="str">
        <x:v>8006</x:v>
      </x:c>
      <x:c r="C628" s="6" t="str">
        <x:v>开拓者（同谐·女）</x:v>
      </x:c>
      <x:c r="D628" s="6" t="n">
        <x:v>6</x:v>
      </x:c>
      <x:c r="E628" s="6" t="str">
        <x:v>明天，栖息聚光之下</x:v>
      </x:c>
      <x:c r="F628" s="7" t="str">
        <x:v>战技的额外伤害次数增加2次。</x:v>
      </x:c>
      <x:c r="G628" s="6" t="str">
        <x:v>[]</x:v>
      </x:c>
      <x:c r="H628" s="6" t="str">
        <x:v>技能等级自动；条件效果在条件增益填写</x:v>
      </x:c>
      <x:c r="I628" s="6" t="str">
        <x:v>https://raw.githubusercontent.com/Mar-7th/StarRailRes/dbe8cdfcfb0bf657b9fe1cf92d5537f118ccb487/index_new/cn/character_ranks.json</x:v>
      </x:c>
    </x:row>
    <x:row r="629" ht="38" customHeight="1">
      <x:c r="A629" s="6" t="str">
        <x:v>800701</x:v>
      </x:c>
      <x:c r="B629" s="6" t="str">
        <x:v>8007</x:v>
      </x:c>
      <x:c r="C629" s="6" t="str">
        <x:v>开拓者（记忆·男）</x:v>
      </x:c>
      <x:c r="D629" s="6" t="n">
        <x:v>1</x:v>
      </x:c>
      <x:c r="E629" s="6" t="str">
        <x:v>现在的记叙者</x:v>
      </x:c>
      <x:c r="F629" s="7" t="str">
        <x:v>持有【迷迷的声援】的我方目标暴击率提高10%。当我方目标持有【迷迷的声援】时，【迷迷的声援】的效果对该目标的忆灵/忆师也生效，该效果不可叠加。</x:v>
      </x:c>
      <x:c r="G629" s="6" t="str">
        <x:v>[]</x:v>
      </x:c>
      <x:c r="H629" s="6" t="str">
        <x:v>技能等级自动；条件效果在条件增益填写</x:v>
      </x:c>
      <x:c r="I629" s="6" t="str">
        <x:v>https://raw.githubusercontent.com/Mar-7th/StarRailRes/dbe8cdfcfb0bf657b9fe1cf92d5537f118ccb487/index_new/cn/character_ranks.json</x:v>
      </x:c>
    </x:row>
    <x:row r="630" ht="38" customHeight="1">
      <x:c r="A630" s="6" t="str">
        <x:v>800702</x:v>
      </x:c>
      <x:c r="B630" s="6" t="str">
        <x:v>8007</x:v>
      </x:c>
      <x:c r="C630" s="6" t="str">
        <x:v>开拓者（记忆·男）</x:v>
      </x:c>
      <x:c r="D630" s="6" t="n">
        <x:v>2</x:v>
      </x:c>
      <x:c r="E630" s="6" t="str">
        <x:v>过往的拾遗者</x:v>
      </x:c>
      <x:c r="F630" s="7" t="str">
        <x:v>除迷迷以外的我方忆灵行动时，开拓者恢复8点能量。该效果每回合最多触发1次，开拓者回合开始时重置可触发次数。</x:v>
      </x:c>
      <x:c r="G630" s="6" t="str">
        <x:v>[]</x:v>
      </x:c>
      <x:c r="H630" s="6" t="str">
        <x:v>技能等级自动；条件效果在条件增益填写</x:v>
      </x:c>
      <x:c r="I630" s="6" t="str">
        <x:v>https://raw.githubusercontent.com/Mar-7th/StarRailRes/dbe8cdfcfb0bf657b9fe1cf92d5537f118ccb487/index_new/cn/character_ranks.json</x:v>
      </x:c>
    </x:row>
    <x:row r="631" ht="38" customHeight="1">
      <x:c r="A631" s="6" t="str">
        <x:v>800703</x:v>
      </x:c>
      <x:c r="B631" s="6" t="str">
        <x:v>8007</x:v>
      </x:c>
      <x:c r="C631" s="6" t="str">
        <x:v>开拓者（记忆·男）</x:v>
      </x:c>
      <x:c r="D631" s="6" t="n">
        <x:v>3</x:v>
      </x:c>
      <x:c r="E631" s="6" t="str">
        <x:v>未来的咏唱者</x:v>
      </x:c>
      <x:c r="F631" s="7" t="str">
        <x:v>战技等级+2，最多不超过15级；天赋等级+2，最多不超过15级；忆灵天赋等级+1，最多不超过10级。</x:v>
      </x:c>
      <x:c r="G631" s="6" t="str">
        <x:v>[{"id": "800702", "num": 2}, {"id": "800704", "num": 2}, {"id": "1800703", "num": 1}, {"id": "800709", "num": 2}, {"id": "1800705", "num": 1}, {"id": "1800706", "num": 1}]</x:v>
      </x:c>
      <x:c r="H631" s="6" t="str">
        <x:v>技能等级自动；条件效果在条件增益填写</x:v>
      </x:c>
      <x:c r="I631" s="6" t="str">
        <x:v>https://raw.githubusercontent.com/Mar-7th/StarRailRes/dbe8cdfcfb0bf657b9fe1cf92d5537f118ccb487/index_new/cn/character_ranks.json</x:v>
      </x:c>
    </x:row>
    <x:row r="632" ht="38" customHeight="1">
      <x:c r="A632" s="6" t="str">
        <x:v>800704</x:v>
      </x:c>
      <x:c r="B632" s="6" t="str">
        <x:v>8007</x:v>
      </x:c>
      <x:c r="C632" s="6" t="str">
        <x:v>开拓者（记忆·男）</x:v>
      </x:c>
      <x:c r="D632" s="6" t="n">
        <x:v>4</x:v>
      </x:c>
      <x:c r="E632" s="6" t="str">
        <x:v>缪斯的新舞伴</x:v>
      </x:c>
      <x:c r="F632" s="7" t="str">
        <x:v>使能量上限为0的我方目标主动施放技能时，迷迷也能够获得3%充能，并且该目标通过【迷迷的声援】造成的真实伤害倍率额外提高6%。</x:v>
      </x:c>
      <x:c r="G632" s="6" t="str">
        <x:v>[]</x:v>
      </x:c>
      <x:c r="H632" s="6" t="str">
        <x:v>技能等级自动；条件效果在条件增益填写</x:v>
      </x:c>
      <x:c r="I632" s="6" t="str">
        <x:v>https://raw.githubusercontent.com/Mar-7th/StarRailRes/dbe8cdfcfb0bf657b9fe1cf92d5537f118ccb487/index_new/cn/character_ranks.json</x:v>
      </x:c>
    </x:row>
    <x:row r="633" ht="38" customHeight="1">
      <x:c r="A633" s="6" t="str">
        <x:v>800705</x:v>
      </x:c>
      <x:c r="B633" s="6" t="str">
        <x:v>8007</x:v>
      </x:c>
      <x:c r="C633" s="6" t="str">
        <x:v>开拓者（记忆·男）</x:v>
      </x:c>
      <x:c r="D633" s="6" t="n">
        <x:v>5</x:v>
      </x:c>
      <x:c r="E633" s="6" t="str">
        <x:v>诗篇的裁缝匠</x:v>
      </x:c>
      <x:c r="F633" s="7" t="str">
        <x:v>终结技等级+2，最多不超过15级；普攻等级+1，最多不超过10级；忆灵技等级+1，最多不超过10级。</x:v>
      </x:c>
      <x:c r="G633" s="6" t="str">
        <x:v>[{"id": "800703", "num": 2}, {"id": "800701", "num": 1}, {"id": "1800701", "num": 1}, {"id": "1800707", "num": 1}, {"id": "800708", "num": 1}]</x:v>
      </x:c>
      <x:c r="H633" s="6" t="str">
        <x:v>技能等级自动；条件效果在条件增益填写</x:v>
      </x:c>
      <x:c r="I633" s="6" t="str">
        <x:v>https://raw.githubusercontent.com/Mar-7th/StarRailRes/dbe8cdfcfb0bf657b9fe1cf92d5537f118ccb487/index_new/cn/character_ranks.json</x:v>
      </x:c>
    </x:row>
    <x:row r="634" ht="20" customHeight="1">
      <x:c r="A634" s="6" t="str">
        <x:v>800706</x:v>
      </x:c>
      <x:c r="B634" s="6" t="str">
        <x:v>8007</x:v>
      </x:c>
      <x:c r="C634" s="6" t="str">
        <x:v>开拓者（记忆·男）</x:v>
      </x:c>
      <x:c r="D634" s="6" t="n">
        <x:v>6</x:v>
      </x:c>
      <x:c r="E634" s="6" t="str">
        <x:v>神启的转呈者</x:v>
      </x:c>
      <x:c r="F634" s="7" t="str">
        <x:v>终结技的暴击率固定为100%。</x:v>
      </x:c>
      <x:c r="G634" s="6" t="str">
        <x:v>[]</x:v>
      </x:c>
      <x:c r="H634" s="6" t="str">
        <x:v>技能等级自动；条件效果在条件增益填写</x:v>
      </x:c>
      <x:c r="I634" s="6" t="str">
        <x:v>https://raw.githubusercontent.com/Mar-7th/StarRailRes/dbe8cdfcfb0bf657b9fe1cf92d5537f118ccb487/index_new/cn/character_ranks.json</x:v>
      </x:c>
    </x:row>
    <x:row r="635" ht="38" customHeight="1">
      <x:c r="A635" s="6" t="str">
        <x:v>800801</x:v>
      </x:c>
      <x:c r="B635" s="6" t="str">
        <x:v>8008</x:v>
      </x:c>
      <x:c r="C635" s="6" t="str">
        <x:v>开拓者（记忆·女）</x:v>
      </x:c>
      <x:c r="D635" s="6" t="n">
        <x:v>1</x:v>
      </x:c>
      <x:c r="E635" s="6" t="str">
        <x:v>现在的记叙者</x:v>
      </x:c>
      <x:c r="F635" s="7" t="str">
        <x:v>持有【迷迷的声援】的我方目标暴击率提高10%。当我方目标持有【迷迷的声援】时，【迷迷的声援】的效果对该目标的忆灵/忆师也生效，该效果不可叠加。</x:v>
      </x:c>
      <x:c r="G635" s="6" t="str">
        <x:v>[]</x:v>
      </x:c>
      <x:c r="H635" s="6" t="str">
        <x:v>技能等级自动；条件效果在条件增益填写</x:v>
      </x:c>
      <x:c r="I635" s="6" t="str">
        <x:v>https://raw.githubusercontent.com/Mar-7th/StarRailRes/dbe8cdfcfb0bf657b9fe1cf92d5537f118ccb487/index_new/cn/character_ranks.json</x:v>
      </x:c>
    </x:row>
    <x:row r="636" ht="38" customHeight="1">
      <x:c r="A636" s="6" t="str">
        <x:v>800802</x:v>
      </x:c>
      <x:c r="B636" s="6" t="str">
        <x:v>8008</x:v>
      </x:c>
      <x:c r="C636" s="6" t="str">
        <x:v>开拓者（记忆·女）</x:v>
      </x:c>
      <x:c r="D636" s="6" t="n">
        <x:v>2</x:v>
      </x:c>
      <x:c r="E636" s="6" t="str">
        <x:v>过往的拾遗者</x:v>
      </x:c>
      <x:c r="F636" s="7" t="str">
        <x:v>除迷迷以外的我方忆灵行动时，开拓者恢复8点能量。该效果每回合最多触发1次，开拓者回合开始时重置可触发次数。</x:v>
      </x:c>
      <x:c r="G636" s="6" t="str">
        <x:v>[]</x:v>
      </x:c>
      <x:c r="H636" s="6" t="str">
        <x:v>技能等级自动；条件效果在条件增益填写</x:v>
      </x:c>
      <x:c r="I636" s="6" t="str">
        <x:v>https://raw.githubusercontent.com/Mar-7th/StarRailRes/dbe8cdfcfb0bf657b9fe1cf92d5537f118ccb487/index_new/cn/character_ranks.json</x:v>
      </x:c>
    </x:row>
    <x:row r="637" ht="38" customHeight="1">
      <x:c r="A637" s="6" t="str">
        <x:v>800803</x:v>
      </x:c>
      <x:c r="B637" s="6" t="str">
        <x:v>8008</x:v>
      </x:c>
      <x:c r="C637" s="6" t="str">
        <x:v>开拓者（记忆·女）</x:v>
      </x:c>
      <x:c r="D637" s="6" t="n">
        <x:v>3</x:v>
      </x:c>
      <x:c r="E637" s="6" t="str">
        <x:v>未来的咏唱者</x:v>
      </x:c>
      <x:c r="F637" s="7" t="str">
        <x:v>战技等级+2，最多不超过15级；天赋等级+2，最多不超过15级；忆灵天赋等级+1，最多不超过10级。</x:v>
      </x:c>
      <x:c r="G637" s="6" t="str">
        <x:v>[{"id": "800802", "num": 2}, {"id": "800804", "num": 2}, {"id": "1800703", "num": 1}, {"id": "800809", "num": 2}, {"id": "1800705", "num": 1}, {"id": "1800706", "num": 1}]</x:v>
      </x:c>
      <x:c r="H637" s="6" t="str">
        <x:v>技能等级自动；条件效果在条件增益填写</x:v>
      </x:c>
      <x:c r="I637" s="6" t="str">
        <x:v>https://raw.githubusercontent.com/Mar-7th/StarRailRes/dbe8cdfcfb0bf657b9fe1cf92d5537f118ccb487/index_new/cn/character_ranks.json</x:v>
      </x:c>
    </x:row>
    <x:row r="638" ht="38" customHeight="1">
      <x:c r="A638" s="6" t="str">
        <x:v>800804</x:v>
      </x:c>
      <x:c r="B638" s="6" t="str">
        <x:v>8008</x:v>
      </x:c>
      <x:c r="C638" s="6" t="str">
        <x:v>开拓者（记忆·女）</x:v>
      </x:c>
      <x:c r="D638" s="6" t="n">
        <x:v>4</x:v>
      </x:c>
      <x:c r="E638" s="6" t="str">
        <x:v>缪斯的新舞伴</x:v>
      </x:c>
      <x:c r="F638" s="7" t="str">
        <x:v>使能量上限为0的我方目标主动施放技能时，迷迷也能够获得3%充能，并且该目标通过【迷迷的声援】造成的真实伤害倍率额外提高6%。</x:v>
      </x:c>
      <x:c r="G638" s="6" t="str">
        <x:v>[]</x:v>
      </x:c>
      <x:c r="H638" s="6" t="str">
        <x:v>技能等级自动；条件效果在条件增益填写</x:v>
      </x:c>
      <x:c r="I638" s="6" t="str">
        <x:v>https://raw.githubusercontent.com/Mar-7th/StarRailRes/dbe8cdfcfb0bf657b9fe1cf92d5537f118ccb487/index_new/cn/character_ranks.json</x:v>
      </x:c>
    </x:row>
    <x:row r="639" ht="38" customHeight="1">
      <x:c r="A639" s="6" t="str">
        <x:v>800805</x:v>
      </x:c>
      <x:c r="B639" s="6" t="str">
        <x:v>8008</x:v>
      </x:c>
      <x:c r="C639" s="6" t="str">
        <x:v>开拓者（记忆·女）</x:v>
      </x:c>
      <x:c r="D639" s="6" t="n">
        <x:v>5</x:v>
      </x:c>
      <x:c r="E639" s="6" t="str">
        <x:v>诗篇的裁缝匠</x:v>
      </x:c>
      <x:c r="F639" s="7" t="str">
        <x:v>终结技等级+2，最多不超过15级；普攻等级+1，最多不超过10级；忆灵技等级+1，最多不超过10级。</x:v>
      </x:c>
      <x:c r="G639" s="6" t="str">
        <x:v>[{"id": "800803", "num": 2}, {"id": "800801", "num": 1}, {"id": "1800701", "num": 1}, {"id": "1800707", "num": 1}, {"id": "800808", "num": 1}]</x:v>
      </x:c>
      <x:c r="H639" s="6" t="str">
        <x:v>技能等级自动；条件效果在条件增益填写</x:v>
      </x:c>
      <x:c r="I639" s="6" t="str">
        <x:v>https://raw.githubusercontent.com/Mar-7th/StarRailRes/dbe8cdfcfb0bf657b9fe1cf92d5537f118ccb487/index_new/cn/character_ranks.json</x:v>
      </x:c>
    </x:row>
    <x:row r="640" ht="20" customHeight="1">
      <x:c r="A640" s="6" t="str">
        <x:v>800806</x:v>
      </x:c>
      <x:c r="B640" s="6" t="str">
        <x:v>8008</x:v>
      </x:c>
      <x:c r="C640" s="6" t="str">
        <x:v>开拓者（记忆·女）</x:v>
      </x:c>
      <x:c r="D640" s="6" t="n">
        <x:v>6</x:v>
      </x:c>
      <x:c r="E640" s="6" t="str">
        <x:v>神启的转呈者</x:v>
      </x:c>
      <x:c r="F640" s="7" t="str">
        <x:v>终结技的暴击率固定为100%。</x:v>
      </x:c>
      <x:c r="G640" s="6" t="str">
        <x:v>[]</x:v>
      </x:c>
      <x:c r="H640" s="6" t="str">
        <x:v>技能等级自动；条件效果在条件增益填写</x:v>
      </x:c>
      <x:c r="I640" s="6" t="str">
        <x:v>https://raw.githubusercontent.com/Mar-7th/StarRailRes/dbe8cdfcfb0bf657b9fe1cf92d5537f118ccb487/index_new/cn/character_ranks.json</x:v>
      </x:c>
    </x:row>
    <x:row r="641" ht="20" customHeight="1">
      <x:c r="A641" s="6" t="str">
        <x:v>800901</x:v>
      </x:c>
      <x:c r="B641" s="6" t="str">
        <x:v>8009</x:v>
      </x:c>
      <x:c r="C641" s="6" t="str">
        <x:v>开拓者（欢愉·男）</x:v>
      </x:c>
      <x:c r="D641" s="6" t="n">
        <x:v>1</x:v>
      </x:c>
      <x:c r="E641" s="6" t="str">
        <x:v>相信光的时间</x:v>
      </x:c>
      <x:c r="F641" s="7" t="str">
        <x:v>施放战技后，下一次终结技使我方目标获得的【好活当赏】提高2点，该效果最多叠加3层。</x:v>
      </x:c>
      <x:c r="G641" s="6" t="str">
        <x:v>[]</x:v>
      </x:c>
      <x:c r="H641" s="6" t="str">
        <x:v>技能等级自动；条件效果在条件增益填写</x:v>
      </x:c>
      <x:c r="I641" s="6" t="str">
        <x:v>https://raw.githubusercontent.com/Mar-7th/StarRailRes/dbe8cdfcfb0bf657b9fe1cf92d5537f118ccb487/index_new/cn/character_ranks.json</x:v>
      </x:c>
    </x:row>
    <x:row r="642" ht="20" customHeight="1">
      <x:c r="A642" s="6" t="str">
        <x:v>800902</x:v>
      </x:c>
      <x:c r="B642" s="6" t="str">
        <x:v>8009</x:v>
      </x:c>
      <x:c r="C642" s="6" t="str">
        <x:v>开拓者（欢愉·男）</x:v>
      </x:c>
      <x:c r="D642" s="6" t="n">
        <x:v>2</x:v>
      </x:c>
      <x:c r="E642" s="6" t="str">
        <x:v>名场面酝酿中……</x:v>
      </x:c>
      <x:c r="F642" s="7" t="str">
        <x:v>终结技额外使指定我方单体的欢愉度提高12%，持续2回合。</x:v>
      </x:c>
      <x:c r="G642" s="6" t="str">
        <x:v>[]</x:v>
      </x:c>
      <x:c r="H642" s="6" t="str">
        <x:v>技能等级自动；条件效果在条件增益填写</x:v>
      </x:c>
      <x:c r="I642" s="6" t="str">
        <x:v>https://raw.githubusercontent.com/Mar-7th/StarRailRes/dbe8cdfcfb0bf657b9fe1cf92d5537f118ccb487/index_new/cn/character_ranks.json</x:v>
      </x:c>
    </x:row>
    <x:row r="643" ht="38" customHeight="1">
      <x:c r="A643" s="6" t="str">
        <x:v>800903</x:v>
      </x:c>
      <x:c r="B643" s="6" t="str">
        <x:v>8009</x:v>
      </x:c>
      <x:c r="C643" s="6" t="str">
        <x:v>开拓者（欢愉·男）</x:v>
      </x:c>
      <x:c r="D643" s="6" t="n">
        <x:v>3</x:v>
      </x:c>
      <x:c r="E643" s="6" t="str">
        <x:v>来吧，镜头的焦点</x:v>
      </x:c>
      <x:c r="F643" s="7" t="str">
        <x:v>战技等级+2，最多不超过15级；天赋等级+2，最多不超过15级；欢愉技等级+1，最多不超过15级。</x:v>
      </x:c>
      <x:c r="G643" s="6" t="str">
        <x:v>[{"id": "800902", "num": 2}, {"id": "800904", "num": 2}, {"id": "800920", "num": 1}]</x:v>
      </x:c>
      <x:c r="H643" s="6" t="str">
        <x:v>技能等级自动；条件效果在条件增益填写</x:v>
      </x:c>
      <x:c r="I643" s="6" t="str">
        <x:v>https://raw.githubusercontent.com/Mar-7th/StarRailRes/dbe8cdfcfb0bf657b9fe1cf92d5537f118ccb487/index_new/cn/character_ranks.json</x:v>
      </x:c>
    </x:row>
    <x:row r="644" ht="20" customHeight="1">
      <x:c r="A644" s="6" t="str">
        <x:v>800904</x:v>
      </x:c>
      <x:c r="B644" s="6" t="str">
        <x:v>8009</x:v>
      </x:c>
      <x:c r="C644" s="6" t="str">
        <x:v>开拓者（欢愉·男）</x:v>
      </x:c>
      <x:c r="D644" s="6" t="n">
        <x:v>4</x:v>
      </x:c>
      <x:c r="E644" s="6" t="str">
        <x:v>拯救世界，无需理由</x:v>
      </x:c>
      <x:c r="F644" s="7" t="str">
        <x:v>施放欢愉技时，使敌方目标受到的伤害提高10%，持续2回合。</x:v>
      </x:c>
      <x:c r="G644" s="6" t="str">
        <x:v>[]</x:v>
      </x:c>
      <x:c r="H644" s="6" t="str">
        <x:v>技能等级自动；条件效果在条件增益填写</x:v>
      </x:c>
      <x:c r="I644" s="6" t="str">
        <x:v>https://raw.githubusercontent.com/Mar-7th/StarRailRes/dbe8cdfcfb0bf657b9fe1cf92d5537f118ccb487/index_new/cn/character_ranks.json</x:v>
      </x:c>
    </x:row>
    <x:row r="645" ht="38" customHeight="1">
      <x:c r="A645" s="6" t="str">
        <x:v>800905</x:v>
      </x:c>
      <x:c r="B645" s="6" t="str">
        <x:v>8009</x:v>
      </x:c>
      <x:c r="C645" s="6" t="str">
        <x:v>开拓者（欢愉·男）</x:v>
      </x:c>
      <x:c r="D645" s="6" t="n">
        <x:v>5</x:v>
      </x:c>
      <x:c r="E645" s="6" t="str">
        <x:v>爱与勇气，永不过时</x:v>
      </x:c>
      <x:c r="F645" s="7" t="str">
        <x:v>终结技等级+2，最多不超过15级；普攻等级+1，最多不超过10级；欢愉技等级+1，最多不超过15级。</x:v>
      </x:c>
      <x:c r="G645" s="6" t="str">
        <x:v>[{"id": "800903", "num": 2}, {"id": "800901", "num": 1}, {"id": "800920", "num": 1}]</x:v>
      </x:c>
      <x:c r="H645" s="6" t="str">
        <x:v>技能等级自动；条件效果在条件增益填写</x:v>
      </x:c>
      <x:c r="I645" s="6" t="str">
        <x:v>https://raw.githubusercontent.com/Mar-7th/StarRailRes/dbe8cdfcfb0bf657b9fe1cf92d5537f118ccb487/index_new/cn/character_ranks.json</x:v>
      </x:c>
    </x:row>
    <x:row r="646" ht="20" customHeight="1">
      <x:c r="A646" s="6" t="str">
        <x:v>800906</x:v>
      </x:c>
      <x:c r="B646" s="6" t="str">
        <x:v>8009</x:v>
      </x:c>
      <x:c r="C646" s="6" t="str">
        <x:v>开拓者（欢愉·男）</x:v>
      </x:c>
      <x:c r="D646" s="6" t="n">
        <x:v>6</x:v>
      </x:c>
      <x:c r="E646" s="6" t="str">
        <x:v>银河传奇，登场！</x:v>
      </x:c>
      <x:c r="F646" s="7" t="str">
        <x:v>施放欢愉技时，使自身暴击伤害提高100%，持续3回合。</x:v>
      </x:c>
      <x:c r="G646" s="6" t="str">
        <x:v>[]</x:v>
      </x:c>
      <x:c r="H646" s="6" t="str">
        <x:v>技能等级自动；条件效果在条件增益填写</x:v>
      </x:c>
      <x:c r="I646" s="6" t="str">
        <x:v>https://raw.githubusercontent.com/Mar-7th/StarRailRes/dbe8cdfcfb0bf657b9fe1cf92d5537f118ccb487/index_new/cn/character_ranks.json</x:v>
      </x:c>
    </x:row>
    <x:row r="647" ht="20" customHeight="1">
      <x:c r="A647" s="6" t="str">
        <x:v>801001</x:v>
      </x:c>
      <x:c r="B647" s="6" t="str">
        <x:v>8010</x:v>
      </x:c>
      <x:c r="C647" s="6" t="str">
        <x:v>开拓者（欢愉·女）</x:v>
      </x:c>
      <x:c r="D647" s="6" t="n">
        <x:v>1</x:v>
      </x:c>
      <x:c r="E647" s="6" t="str">
        <x:v>相信光的时间</x:v>
      </x:c>
      <x:c r="F647" s="7" t="str">
        <x:v>施放战技后，下一次终结技使我方目标获得的【好活当赏】提高2点，该效果最多叠加3层。</x:v>
      </x:c>
      <x:c r="G647" s="6" t="str">
        <x:v>[]</x:v>
      </x:c>
      <x:c r="H647" s="6" t="str">
        <x:v>技能等级自动；条件效果在条件增益填写</x:v>
      </x:c>
      <x:c r="I647" s="6" t="str">
        <x:v>https://raw.githubusercontent.com/Mar-7th/StarRailRes/dbe8cdfcfb0bf657b9fe1cf92d5537f118ccb487/index_new/cn/character_ranks.json</x:v>
      </x:c>
    </x:row>
    <x:row r="648" ht="20" customHeight="1">
      <x:c r="A648" s="6" t="str">
        <x:v>801002</x:v>
      </x:c>
      <x:c r="B648" s="6" t="str">
        <x:v>8010</x:v>
      </x:c>
      <x:c r="C648" s="6" t="str">
        <x:v>开拓者（欢愉·女）</x:v>
      </x:c>
      <x:c r="D648" s="6" t="n">
        <x:v>2</x:v>
      </x:c>
      <x:c r="E648" s="6" t="str">
        <x:v>名场面酝酿中……</x:v>
      </x:c>
      <x:c r="F648" s="7" t="str">
        <x:v>终结技额外使指定我方单体的欢愉度提高12%，持续2回合。</x:v>
      </x:c>
      <x:c r="G648" s="6" t="str">
        <x:v>[]</x:v>
      </x:c>
      <x:c r="H648" s="6" t="str">
        <x:v>技能等级自动；条件效果在条件增益填写</x:v>
      </x:c>
      <x:c r="I648" s="6" t="str">
        <x:v>https://raw.githubusercontent.com/Mar-7th/StarRailRes/dbe8cdfcfb0bf657b9fe1cf92d5537f118ccb487/index_new/cn/character_ranks.json</x:v>
      </x:c>
    </x:row>
    <x:row r="649" ht="38" customHeight="1">
      <x:c r="A649" s="6" t="str">
        <x:v>801003</x:v>
      </x:c>
      <x:c r="B649" s="6" t="str">
        <x:v>8010</x:v>
      </x:c>
      <x:c r="C649" s="6" t="str">
        <x:v>开拓者（欢愉·女）</x:v>
      </x:c>
      <x:c r="D649" s="6" t="n">
        <x:v>3</x:v>
      </x:c>
      <x:c r="E649" s="6" t="str">
        <x:v>来吧，镜头的焦点</x:v>
      </x:c>
      <x:c r="F649" s="7" t="str">
        <x:v>战技等级+2，最多不超过15级；天赋等级+2，最多不超过15级；欢愉技等级+1，最多不超过15级。</x:v>
      </x:c>
      <x:c r="G649" s="6" t="str">
        <x:v>[{"id": "801002", "num": 2}, {"id": "801004", "num": 2}, {"id": "801020", "num": 1}]</x:v>
      </x:c>
      <x:c r="H649" s="6" t="str">
        <x:v>技能等级自动；条件效果在条件增益填写</x:v>
      </x:c>
      <x:c r="I649" s="6" t="str">
        <x:v>https://raw.githubusercontent.com/Mar-7th/StarRailRes/dbe8cdfcfb0bf657b9fe1cf92d5537f118ccb487/index_new/cn/character_ranks.json</x:v>
      </x:c>
    </x:row>
    <x:row r="650" ht="20" customHeight="1">
      <x:c r="A650" s="6" t="str">
        <x:v>801004</x:v>
      </x:c>
      <x:c r="B650" s="6" t="str">
        <x:v>8010</x:v>
      </x:c>
      <x:c r="C650" s="6" t="str">
        <x:v>开拓者（欢愉·女）</x:v>
      </x:c>
      <x:c r="D650" s="6" t="n">
        <x:v>4</x:v>
      </x:c>
      <x:c r="E650" s="6" t="str">
        <x:v>拯救世界，无需理由</x:v>
      </x:c>
      <x:c r="F650" s="7" t="str">
        <x:v>施放欢愉技时，使敌方目标受到的伤害提高10%，持续2回合。</x:v>
      </x:c>
      <x:c r="G650" s="6" t="str">
        <x:v>[]</x:v>
      </x:c>
      <x:c r="H650" s="6" t="str">
        <x:v>技能等级自动；条件效果在条件增益填写</x:v>
      </x:c>
      <x:c r="I650" s="6" t="str">
        <x:v>https://raw.githubusercontent.com/Mar-7th/StarRailRes/dbe8cdfcfb0bf657b9fe1cf92d5537f118ccb487/index_new/cn/character_ranks.json</x:v>
      </x:c>
    </x:row>
    <x:row r="651" ht="38" customHeight="1">
      <x:c r="A651" s="6" t="str">
        <x:v>801005</x:v>
      </x:c>
      <x:c r="B651" s="6" t="str">
        <x:v>8010</x:v>
      </x:c>
      <x:c r="C651" s="6" t="str">
        <x:v>开拓者（欢愉·女）</x:v>
      </x:c>
      <x:c r="D651" s="6" t="n">
        <x:v>5</x:v>
      </x:c>
      <x:c r="E651" s="6" t="str">
        <x:v>爱与勇气，永不过时</x:v>
      </x:c>
      <x:c r="F651" s="7" t="str">
        <x:v>终结技等级+2，最多不超过15级；普攻等级+1，最多不超过10级；欢愉技等级+1，最多不超过15级。</x:v>
      </x:c>
      <x:c r="G651" s="6" t="str">
        <x:v>[{"id": "801003", "num": 2}, {"id": "801001", "num": 1}, {"id": "801020", "num": 1}]</x:v>
      </x:c>
      <x:c r="H651" s="6" t="str">
        <x:v>技能等级自动；条件效果在条件增益填写</x:v>
      </x:c>
      <x:c r="I651" s="6" t="str">
        <x:v>https://raw.githubusercontent.com/Mar-7th/StarRailRes/dbe8cdfcfb0bf657b9fe1cf92d5537f118ccb487/index_new/cn/character_ranks.json</x:v>
      </x:c>
    </x:row>
    <x:row r="652" ht="20" customHeight="1">
      <x:c r="A652" s="6" t="str">
        <x:v>801006</x:v>
      </x:c>
      <x:c r="B652" s="6" t="str">
        <x:v>8010</x:v>
      </x:c>
      <x:c r="C652" s="6" t="str">
        <x:v>开拓者（欢愉·女）</x:v>
      </x:c>
      <x:c r="D652" s="6" t="n">
        <x:v>6</x:v>
      </x:c>
      <x:c r="E652" s="6" t="str">
        <x:v>银河传奇，登场！</x:v>
      </x:c>
      <x:c r="F652" s="7" t="str">
        <x:v>施放欢愉技时，使自身暴击伤害提高100%，持续3回合。</x:v>
      </x:c>
      <x:c r="G652" s="6" t="str">
        <x:v>[]</x:v>
      </x:c>
      <x:c r="H652" s="6" t="str">
        <x:v>技能等级自动；条件效果在条件增益填写</x:v>
      </x:c>
      <x:c r="I652" s="6" t="str">
        <x:v>https://raw.githubusercontent.com/Mar-7th/StarRailRes/dbe8cdfcfb0bf657b9fe1cf92d5537f118ccb487/index_new/cn/character_ranks.json</x:v>
      </x:c>
    </x:row>
  </x:sheetData>
  <x:pageMargins left="0.7" right="0.7" top="0.75" bottom="0.75" header="0.3" footer="0.3"/>
  <x:tableParts count="1">
    <x:tablePart xmlns:r="http://schemas.openxmlformats.org/officeDocument/2006/relationships" r:id="Rf3f36d2381484af2"/>
  </x:tableParts>
</x:worksheet>
</file>

<file path=xl/worksheets/sheet1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s>
  <x:sheetData>
    <x:row r="1">
      <x:c r="A1" s="1" t="str">
        <x:v>星魂技能加级</x:v>
      </x:c>
      <x:c r="B1" s="1"/>
      <x:c r="C1" s="1"/>
      <x:c r="D1" s="1"/>
      <x:c r="E1" s="1"/>
    </x:row>
    <x:row r="2">
      <x:c r="A2" s="2" t="str">
        <x:v>4.6 数据快照；筛选表头可查找名称与ID。来源列保存逐表网址。</x:v>
      </x:c>
      <x:c r="B2" s="2"/>
      <x:c r="C2" s="2"/>
      <x:c r="D2" s="2"/>
      <x:c r="E2" s="2"/>
    </x:row>
    <x:row r="4" ht="28" customHeight="1">
      <x:c r="A4" s="5" t="str">
        <x:v>加级键</x:v>
      </x:c>
      <x:c r="B4" s="5" t="str">
        <x:v>角色ID</x:v>
      </x:c>
      <x:c r="C4" s="5" t="str">
        <x:v>星魂门槛</x:v>
      </x:c>
      <x:c r="D4" s="5" t="str">
        <x:v>技能ID</x:v>
      </x:c>
      <x:c r="E4" s="5" t="str">
        <x:v>增加等级</x:v>
      </x:c>
    </x:row>
    <x:row r="5" ht="20" customHeight="1">
      <x:c r="A5" s="6" t="str">
        <x:v>1001_100103</x:v>
      </x:c>
      <x:c r="B5" s="6" t="str">
        <x:v>1001</x:v>
      </x:c>
      <x:c r="C5" s="6" t="n">
        <x:v>3</x:v>
      </x:c>
      <x:c r="D5" s="6" t="str">
        <x:v>100103</x:v>
      </x:c>
      <x:c r="E5" s="6" t="n">
        <x:v>2</x:v>
      </x:c>
    </x:row>
    <x:row r="6" ht="20" customHeight="1">
      <x:c r="A6" s="6" t="str">
        <x:v>1001_100101</x:v>
      </x:c>
      <x:c r="B6" s="6" t="str">
        <x:v>1001</x:v>
      </x:c>
      <x:c r="C6" s="6" t="n">
        <x:v>3</x:v>
      </x:c>
      <x:c r="D6" s="6" t="str">
        <x:v>100101</x:v>
      </x:c>
      <x:c r="E6" s="6" t="n">
        <x:v>1</x:v>
      </x:c>
    </x:row>
    <x:row r="7" ht="20" customHeight="1">
      <x:c r="A7" s="6" t="str">
        <x:v>1001_100102</x:v>
      </x:c>
      <x:c r="B7" s="6" t="str">
        <x:v>1001</x:v>
      </x:c>
      <x:c r="C7" s="6" t="n">
        <x:v>5</x:v>
      </x:c>
      <x:c r="D7" s="6" t="str">
        <x:v>100102</x:v>
      </x:c>
      <x:c r="E7" s="6" t="n">
        <x:v>2</x:v>
      </x:c>
    </x:row>
    <x:row r="8" ht="20" customHeight="1">
      <x:c r="A8" s="6" t="str">
        <x:v>1001_100104</x:v>
      </x:c>
      <x:c r="B8" s="6" t="str">
        <x:v>1001</x:v>
      </x:c>
      <x:c r="C8" s="6" t="n">
        <x:v>5</x:v>
      </x:c>
      <x:c r="D8" s="6" t="str">
        <x:v>100104</x:v>
      </x:c>
      <x:c r="E8" s="6" t="n">
        <x:v>2</x:v>
      </x:c>
    </x:row>
    <x:row r="9" ht="20" customHeight="1">
      <x:c r="A9" s="6" t="str">
        <x:v>1002_100202</x:v>
      </x:c>
      <x:c r="B9" s="6" t="str">
        <x:v>1002</x:v>
      </x:c>
      <x:c r="C9" s="6" t="n">
        <x:v>3</x:v>
      </x:c>
      <x:c r="D9" s="6" t="str">
        <x:v>100202</x:v>
      </x:c>
      <x:c r="E9" s="6" t="n">
        <x:v>2</x:v>
      </x:c>
    </x:row>
    <x:row r="10" ht="20" customHeight="1">
      <x:c r="A10" s="6" t="str">
        <x:v>1002_100201</x:v>
      </x:c>
      <x:c r="B10" s="6" t="str">
        <x:v>1002</x:v>
      </x:c>
      <x:c r="C10" s="6" t="n">
        <x:v>3</x:v>
      </x:c>
      <x:c r="D10" s="6" t="str">
        <x:v>100201</x:v>
      </x:c>
      <x:c r="E10" s="6" t="n">
        <x:v>1</x:v>
      </x:c>
    </x:row>
    <x:row r="11" ht="20" customHeight="1">
      <x:c r="A11" s="6" t="str">
        <x:v>1002_100203</x:v>
      </x:c>
      <x:c r="B11" s="6" t="str">
        <x:v>1002</x:v>
      </x:c>
      <x:c r="C11" s="6" t="n">
        <x:v>5</x:v>
      </x:c>
      <x:c r="D11" s="6" t="str">
        <x:v>100203</x:v>
      </x:c>
      <x:c r="E11" s="6" t="n">
        <x:v>2</x:v>
      </x:c>
    </x:row>
    <x:row r="12" ht="20" customHeight="1">
      <x:c r="A12" s="6" t="str">
        <x:v>1002_100204</x:v>
      </x:c>
      <x:c r="B12" s="6" t="str">
        <x:v>1002</x:v>
      </x:c>
      <x:c r="C12" s="6" t="n">
        <x:v>5</x:v>
      </x:c>
      <x:c r="D12" s="6" t="str">
        <x:v>100204</x:v>
      </x:c>
      <x:c r="E12" s="6" t="n">
        <x:v>2</x:v>
      </x:c>
    </x:row>
    <x:row r="13" ht="20" customHeight="1">
      <x:c r="A13" s="6" t="str">
        <x:v>1003_100302</x:v>
      </x:c>
      <x:c r="B13" s="6" t="str">
        <x:v>1003</x:v>
      </x:c>
      <x:c r="C13" s="6" t="n">
        <x:v>3</x:v>
      </x:c>
      <x:c r="D13" s="6" t="str">
        <x:v>100302</x:v>
      </x:c>
      <x:c r="E13" s="6" t="n">
        <x:v>2</x:v>
      </x:c>
    </x:row>
    <x:row r="14" ht="20" customHeight="1">
      <x:c r="A14" s="6" t="str">
        <x:v>1003_100301</x:v>
      </x:c>
      <x:c r="B14" s="6" t="str">
        <x:v>1003</x:v>
      </x:c>
      <x:c r="C14" s="6" t="n">
        <x:v>3</x:v>
      </x:c>
      <x:c r="D14" s="6" t="str">
        <x:v>100301</x:v>
      </x:c>
      <x:c r="E14" s="6" t="n">
        <x:v>1</x:v>
      </x:c>
    </x:row>
    <x:row r="15" ht="20" customHeight="1">
      <x:c r="A15" s="6" t="str">
        <x:v>1003_100303</x:v>
      </x:c>
      <x:c r="B15" s="6" t="str">
        <x:v>1003</x:v>
      </x:c>
      <x:c r="C15" s="6" t="n">
        <x:v>5</x:v>
      </x:c>
      <x:c r="D15" s="6" t="str">
        <x:v>100303</x:v>
      </x:c>
      <x:c r="E15" s="6" t="n">
        <x:v>2</x:v>
      </x:c>
    </x:row>
    <x:row r="16" ht="20" customHeight="1">
      <x:c r="A16" s="6" t="str">
        <x:v>1003_100304</x:v>
      </x:c>
      <x:c r="B16" s="6" t="str">
        <x:v>1003</x:v>
      </x:c>
      <x:c r="C16" s="6" t="n">
        <x:v>5</x:v>
      </x:c>
      <x:c r="D16" s="6" t="str">
        <x:v>100304</x:v>
      </x:c>
      <x:c r="E16" s="6" t="n">
        <x:v>2</x:v>
      </x:c>
    </x:row>
    <x:row r="17" ht="20" customHeight="1">
      <x:c r="A17" s="6" t="str">
        <x:v>1004_100402</x:v>
      </x:c>
      <x:c r="B17" s="6" t="str">
        <x:v>1004</x:v>
      </x:c>
      <x:c r="C17" s="6" t="n">
        <x:v>3</x:v>
      </x:c>
      <x:c r="D17" s="6" t="str">
        <x:v>100402</x:v>
      </x:c>
      <x:c r="E17" s="6" t="n">
        <x:v>2</x:v>
      </x:c>
    </x:row>
    <x:row r="18" ht="20" customHeight="1">
      <x:c r="A18" s="6" t="str">
        <x:v>1004_100401</x:v>
      </x:c>
      <x:c r="B18" s="6" t="str">
        <x:v>1004</x:v>
      </x:c>
      <x:c r="C18" s="6" t="n">
        <x:v>3</x:v>
      </x:c>
      <x:c r="D18" s="6" t="str">
        <x:v>100401</x:v>
      </x:c>
      <x:c r="E18" s="6" t="n">
        <x:v>1</x:v>
      </x:c>
    </x:row>
    <x:row r="19" ht="20" customHeight="1">
      <x:c r="A19" s="6" t="str">
        <x:v>1004_100403</x:v>
      </x:c>
      <x:c r="B19" s="6" t="str">
        <x:v>1004</x:v>
      </x:c>
      <x:c r="C19" s="6" t="n">
        <x:v>5</x:v>
      </x:c>
      <x:c r="D19" s="6" t="str">
        <x:v>100403</x:v>
      </x:c>
      <x:c r="E19" s="6" t="n">
        <x:v>2</x:v>
      </x:c>
    </x:row>
    <x:row r="20" ht="20" customHeight="1">
      <x:c r="A20" s="6" t="str">
        <x:v>1004_100404</x:v>
      </x:c>
      <x:c r="B20" s="6" t="str">
        <x:v>1004</x:v>
      </x:c>
      <x:c r="C20" s="6" t="n">
        <x:v>5</x:v>
      </x:c>
      <x:c r="D20" s="6" t="str">
        <x:v>100404</x:v>
      </x:c>
      <x:c r="E20" s="6" t="n">
        <x:v>2</x:v>
      </x:c>
    </x:row>
    <x:row r="21" ht="20" customHeight="1">
      <x:c r="A21" s="6" t="str">
        <x:v>1005_100502</x:v>
      </x:c>
      <x:c r="B21" s="6" t="str">
        <x:v>1005</x:v>
      </x:c>
      <x:c r="C21" s="6" t="n">
        <x:v>3</x:v>
      </x:c>
      <x:c r="D21" s="6" t="str">
        <x:v>100502</x:v>
      </x:c>
      <x:c r="E21" s="6" t="n">
        <x:v>2</x:v>
      </x:c>
    </x:row>
    <x:row r="22" ht="20" customHeight="1">
      <x:c r="A22" s="6" t="str">
        <x:v>1005_100501</x:v>
      </x:c>
      <x:c r="B22" s="6" t="str">
        <x:v>1005</x:v>
      </x:c>
      <x:c r="C22" s="6" t="n">
        <x:v>3</x:v>
      </x:c>
      <x:c r="D22" s="6" t="str">
        <x:v>100501</x:v>
      </x:c>
      <x:c r="E22" s="6" t="n">
        <x:v>1</x:v>
      </x:c>
    </x:row>
    <x:row r="23" ht="20" customHeight="1">
      <x:c r="A23" s="6" t="str">
        <x:v>1005_100503</x:v>
      </x:c>
      <x:c r="B23" s="6" t="str">
        <x:v>1005</x:v>
      </x:c>
      <x:c r="C23" s="6" t="n">
        <x:v>5</x:v>
      </x:c>
      <x:c r="D23" s="6" t="str">
        <x:v>100503</x:v>
      </x:c>
      <x:c r="E23" s="6" t="n">
        <x:v>2</x:v>
      </x:c>
    </x:row>
    <x:row r="24" ht="20" customHeight="1">
      <x:c r="A24" s="6" t="str">
        <x:v>1005_100504</x:v>
      </x:c>
      <x:c r="B24" s="6" t="str">
        <x:v>1005</x:v>
      </x:c>
      <x:c r="C24" s="6" t="n">
        <x:v>5</x:v>
      </x:c>
      <x:c r="D24" s="6" t="str">
        <x:v>100504</x:v>
      </x:c>
      <x:c r="E24" s="6" t="n">
        <x:v>2</x:v>
      </x:c>
    </x:row>
    <x:row r="25" ht="20" customHeight="1">
      <x:c r="A25" s="6" t="str">
        <x:v>1006_100602</x:v>
      </x:c>
      <x:c r="B25" s="6" t="str">
        <x:v>1006</x:v>
      </x:c>
      <x:c r="C25" s="6" t="n">
        <x:v>3</x:v>
      </x:c>
      <x:c r="D25" s="6" t="str">
        <x:v>100602</x:v>
      </x:c>
      <x:c r="E25" s="6" t="n">
        <x:v>2</x:v>
      </x:c>
    </x:row>
    <x:row r="26" ht="20" customHeight="1">
      <x:c r="A26" s="6" t="str">
        <x:v>1006_100604</x:v>
      </x:c>
      <x:c r="B26" s="6" t="str">
        <x:v>1006</x:v>
      </x:c>
      <x:c r="C26" s="6" t="n">
        <x:v>3</x:v>
      </x:c>
      <x:c r="D26" s="6" t="str">
        <x:v>100604</x:v>
      </x:c>
      <x:c r="E26" s="6" t="n">
        <x:v>2</x:v>
      </x:c>
    </x:row>
    <x:row r="27" ht="20" customHeight="1">
      <x:c r="A27" s="6" t="str">
        <x:v>1006_100603</x:v>
      </x:c>
      <x:c r="B27" s="6" t="str">
        <x:v>1006</x:v>
      </x:c>
      <x:c r="C27" s="6" t="n">
        <x:v>5</x:v>
      </x:c>
      <x:c r="D27" s="6" t="str">
        <x:v>100603</x:v>
      </x:c>
      <x:c r="E27" s="6" t="n">
        <x:v>2</x:v>
      </x:c>
    </x:row>
    <x:row r="28" ht="20" customHeight="1">
      <x:c r="A28" s="6" t="str">
        <x:v>1006_100601</x:v>
      </x:c>
      <x:c r="B28" s="6" t="str">
        <x:v>1006</x:v>
      </x:c>
      <x:c r="C28" s="6" t="n">
        <x:v>5</x:v>
      </x:c>
      <x:c r="D28" s="6" t="str">
        <x:v>100601</x:v>
      </x:c>
      <x:c r="E28" s="6" t="n">
        <x:v>1</x:v>
      </x:c>
    </x:row>
    <x:row r="29" ht="20" customHeight="1">
      <x:c r="A29" s="6" t="str">
        <x:v>1008_100802</x:v>
      </x:c>
      <x:c r="B29" s="6" t="str">
        <x:v>1008</x:v>
      </x:c>
      <x:c r="C29" s="6" t="n">
        <x:v>3</x:v>
      </x:c>
      <x:c r="D29" s="6" t="str">
        <x:v>100802</x:v>
      </x:c>
      <x:c r="E29" s="6" t="n">
        <x:v>2</x:v>
      </x:c>
    </x:row>
    <x:row r="30" ht="20" customHeight="1">
      <x:c r="A30" s="6" t="str">
        <x:v>1008_100801</x:v>
      </x:c>
      <x:c r="B30" s="6" t="str">
        <x:v>1008</x:v>
      </x:c>
      <x:c r="C30" s="6" t="n">
        <x:v>3</x:v>
      </x:c>
      <x:c r="D30" s="6" t="str">
        <x:v>100801</x:v>
      </x:c>
      <x:c r="E30" s="6" t="n">
        <x:v>1</x:v>
      </x:c>
    </x:row>
    <x:row r="31" ht="20" customHeight="1">
      <x:c r="A31" s="6" t="str">
        <x:v>1008_100803</x:v>
      </x:c>
      <x:c r="B31" s="6" t="str">
        <x:v>1008</x:v>
      </x:c>
      <x:c r="C31" s="6" t="n">
        <x:v>5</x:v>
      </x:c>
      <x:c r="D31" s="6" t="str">
        <x:v>100803</x:v>
      </x:c>
      <x:c r="E31" s="6" t="n">
        <x:v>2</x:v>
      </x:c>
    </x:row>
    <x:row r="32" ht="20" customHeight="1">
      <x:c r="A32" s="6" t="str">
        <x:v>1008_100804</x:v>
      </x:c>
      <x:c r="B32" s="6" t="str">
        <x:v>1008</x:v>
      </x:c>
      <x:c r="C32" s="6" t="n">
        <x:v>5</x:v>
      </x:c>
      <x:c r="D32" s="6" t="str">
        <x:v>100804</x:v>
      </x:c>
      <x:c r="E32" s="6" t="n">
        <x:v>2</x:v>
      </x:c>
    </x:row>
    <x:row r="33" ht="20" customHeight="1">
      <x:c r="A33" s="6" t="str">
        <x:v>1009_100902</x:v>
      </x:c>
      <x:c r="B33" s="6" t="str">
        <x:v>1009</x:v>
      </x:c>
      <x:c r="C33" s="6" t="n">
        <x:v>3</x:v>
      </x:c>
      <x:c r="D33" s="6" t="str">
        <x:v>100902</x:v>
      </x:c>
      <x:c r="E33" s="6" t="n">
        <x:v>2</x:v>
      </x:c>
    </x:row>
    <x:row r="34" ht="20" customHeight="1">
      <x:c r="A34" s="6" t="str">
        <x:v>1009_100904</x:v>
      </x:c>
      <x:c r="B34" s="6" t="str">
        <x:v>1009</x:v>
      </x:c>
      <x:c r="C34" s="6" t="n">
        <x:v>3</x:v>
      </x:c>
      <x:c r="D34" s="6" t="str">
        <x:v>100904</x:v>
      </x:c>
      <x:c r="E34" s="6" t="n">
        <x:v>2</x:v>
      </x:c>
    </x:row>
    <x:row r="35" ht="20" customHeight="1">
      <x:c r="A35" s="6" t="str">
        <x:v>1009_100903</x:v>
      </x:c>
      <x:c r="B35" s="6" t="str">
        <x:v>1009</x:v>
      </x:c>
      <x:c r="C35" s="6" t="n">
        <x:v>5</x:v>
      </x:c>
      <x:c r="D35" s="6" t="str">
        <x:v>100903</x:v>
      </x:c>
      <x:c r="E35" s="6" t="n">
        <x:v>2</x:v>
      </x:c>
    </x:row>
    <x:row r="36" ht="20" customHeight="1">
      <x:c r="A36" s="6" t="str">
        <x:v>1009_100901</x:v>
      </x:c>
      <x:c r="B36" s="6" t="str">
        <x:v>1009</x:v>
      </x:c>
      <x:c r="C36" s="6" t="n">
        <x:v>5</x:v>
      </x:c>
      <x:c r="D36" s="6" t="str">
        <x:v>100901</x:v>
      </x:c>
      <x:c r="E36" s="6" t="n">
        <x:v>1</x:v>
      </x:c>
    </x:row>
    <x:row r="37" ht="20" customHeight="1">
      <x:c r="A37" s="6" t="str">
        <x:v>1013_101302</x:v>
      </x:c>
      <x:c r="B37" s="6" t="str">
        <x:v>1013</x:v>
      </x:c>
      <x:c r="C37" s="6" t="n">
        <x:v>3</x:v>
      </x:c>
      <x:c r="D37" s="6" t="str">
        <x:v>101302</x:v>
      </x:c>
      <x:c r="E37" s="6" t="n">
        <x:v>2</x:v>
      </x:c>
    </x:row>
    <x:row r="38" ht="20" customHeight="1">
      <x:c r="A38" s="6" t="str">
        <x:v>1013_101301</x:v>
      </x:c>
      <x:c r="B38" s="6" t="str">
        <x:v>1013</x:v>
      </x:c>
      <x:c r="C38" s="6" t="n">
        <x:v>3</x:v>
      </x:c>
      <x:c r="D38" s="6" t="str">
        <x:v>101301</x:v>
      </x:c>
      <x:c r="E38" s="6" t="n">
        <x:v>1</x:v>
      </x:c>
    </x:row>
    <x:row r="39" ht="20" customHeight="1">
      <x:c r="A39" s="6" t="str">
        <x:v>1013_101303</x:v>
      </x:c>
      <x:c r="B39" s="6" t="str">
        <x:v>1013</x:v>
      </x:c>
      <x:c r="C39" s="6" t="n">
        <x:v>5</x:v>
      </x:c>
      <x:c r="D39" s="6" t="str">
        <x:v>101303</x:v>
      </x:c>
      <x:c r="E39" s="6" t="n">
        <x:v>2</x:v>
      </x:c>
    </x:row>
    <x:row r="40" ht="20" customHeight="1">
      <x:c r="A40" s="6" t="str">
        <x:v>1013_101304</x:v>
      </x:c>
      <x:c r="B40" s="6" t="str">
        <x:v>1013</x:v>
      </x:c>
      <x:c r="C40" s="6" t="n">
        <x:v>5</x:v>
      </x:c>
      <x:c r="D40" s="6" t="str">
        <x:v>101304</x:v>
      </x:c>
      <x:c r="E40" s="6" t="n">
        <x:v>2</x:v>
      </x:c>
    </x:row>
    <x:row r="41" ht="20" customHeight="1">
      <x:c r="A41" s="6" t="str">
        <x:v>1014_101403</x:v>
      </x:c>
      <x:c r="B41" s="6" t="str">
        <x:v>1014</x:v>
      </x:c>
      <x:c r="C41" s="6" t="n">
        <x:v>3</x:v>
      </x:c>
      <x:c r="D41" s="6" t="str">
        <x:v>101403</x:v>
      </x:c>
      <x:c r="E41" s="6" t="n">
        <x:v>2</x:v>
      </x:c>
    </x:row>
    <x:row r="42" ht="20" customHeight="1">
      <x:c r="A42" s="6" t="str">
        <x:v>1014_101401</x:v>
      </x:c>
      <x:c r="B42" s="6" t="str">
        <x:v>1014</x:v>
      </x:c>
      <x:c r="C42" s="6" t="n">
        <x:v>3</x:v>
      </x:c>
      <x:c r="D42" s="6" t="str">
        <x:v>101401</x:v>
      </x:c>
      <x:c r="E42" s="6" t="n">
        <x:v>1</x:v>
      </x:c>
    </x:row>
    <x:row r="43" ht="20" customHeight="1">
      <x:c r="A43" s="6" t="str">
        <x:v>1014_101408</x:v>
      </x:c>
      <x:c r="B43" s="6" t="str">
        <x:v>1014</x:v>
      </x:c>
      <x:c r="C43" s="6" t="n">
        <x:v>3</x:v>
      </x:c>
      <x:c r="D43" s="6" t="str">
        <x:v>101408</x:v>
      </x:c>
      <x:c r="E43" s="6" t="n">
        <x:v>1</x:v>
      </x:c>
    </x:row>
    <x:row r="44" ht="20" customHeight="1">
      <x:c r="A44" s="6" t="str">
        <x:v>1014_101402</x:v>
      </x:c>
      <x:c r="B44" s="6" t="str">
        <x:v>1014</x:v>
      </x:c>
      <x:c r="C44" s="6" t="n">
        <x:v>5</x:v>
      </x:c>
      <x:c r="D44" s="6" t="str">
        <x:v>101402</x:v>
      </x:c>
      <x:c r="E44" s="6" t="n">
        <x:v>2</x:v>
      </x:c>
    </x:row>
    <x:row r="45" ht="20" customHeight="1">
      <x:c r="A45" s="6" t="str">
        <x:v>1014_101404</x:v>
      </x:c>
      <x:c r="B45" s="6" t="str">
        <x:v>1014</x:v>
      </x:c>
      <x:c r="C45" s="6" t="n">
        <x:v>5</x:v>
      </x:c>
      <x:c r="D45" s="6" t="str">
        <x:v>101404</x:v>
      </x:c>
      <x:c r="E45" s="6" t="n">
        <x:v>2</x:v>
      </x:c>
    </x:row>
    <x:row r="46" ht="20" customHeight="1">
      <x:c r="A46" s="6" t="str">
        <x:v>1015_101502</x:v>
      </x:c>
      <x:c r="B46" s="6" t="str">
        <x:v>1015</x:v>
      </x:c>
      <x:c r="C46" s="6" t="n">
        <x:v>3</x:v>
      </x:c>
      <x:c r="D46" s="6" t="str">
        <x:v>101502</x:v>
      </x:c>
      <x:c r="E46" s="6" t="n">
        <x:v>2</x:v>
      </x:c>
    </x:row>
    <x:row r="47" ht="20" customHeight="1">
      <x:c r="A47" s="6" t="str">
        <x:v>1015_101501</x:v>
      </x:c>
      <x:c r="B47" s="6" t="str">
        <x:v>1015</x:v>
      </x:c>
      <x:c r="C47" s="6" t="n">
        <x:v>3</x:v>
      </x:c>
      <x:c r="D47" s="6" t="str">
        <x:v>101501</x:v>
      </x:c>
      <x:c r="E47" s="6" t="n">
        <x:v>1</x:v>
      </x:c>
    </x:row>
    <x:row r="48" ht="20" customHeight="1">
      <x:c r="A48" s="6" t="str">
        <x:v>1015_101503</x:v>
      </x:c>
      <x:c r="B48" s="6" t="str">
        <x:v>1015</x:v>
      </x:c>
      <x:c r="C48" s="6" t="n">
        <x:v>5</x:v>
      </x:c>
      <x:c r="D48" s="6" t="str">
        <x:v>101503</x:v>
      </x:c>
      <x:c r="E48" s="6" t="n">
        <x:v>2</x:v>
      </x:c>
    </x:row>
    <x:row r="49" ht="20" customHeight="1">
      <x:c r="A49" s="6" t="str">
        <x:v>1015_101504</x:v>
      </x:c>
      <x:c r="B49" s="6" t="str">
        <x:v>1015</x:v>
      </x:c>
      <x:c r="C49" s="6" t="n">
        <x:v>5</x:v>
      </x:c>
      <x:c r="D49" s="6" t="str">
        <x:v>101504</x:v>
      </x:c>
      <x:c r="E49" s="6" t="n">
        <x:v>2</x:v>
      </x:c>
    </x:row>
    <x:row r="50" ht="20" customHeight="1">
      <x:c r="A50" s="6" t="str">
        <x:v>11004_1100402</x:v>
      </x:c>
      <x:c r="B50" s="6" t="str">
        <x:v>11004</x:v>
      </x:c>
      <x:c r="C50" s="6" t="n">
        <x:v>3</x:v>
      </x:c>
      <x:c r="D50" s="6" t="str">
        <x:v>1100402</x:v>
      </x:c>
      <x:c r="E50" s="6" t="n">
        <x:v>2</x:v>
      </x:c>
    </x:row>
    <x:row r="51" ht="20" customHeight="1">
      <x:c r="A51" s="6" t="str">
        <x:v>11004_1100401</x:v>
      </x:c>
      <x:c r="B51" s="6" t="str">
        <x:v>11004</x:v>
      </x:c>
      <x:c r="C51" s="6" t="n">
        <x:v>3</x:v>
      </x:c>
      <x:c r="D51" s="6" t="str">
        <x:v>1100401</x:v>
      </x:c>
      <x:c r="E51" s="6" t="n">
        <x:v>1</x:v>
      </x:c>
    </x:row>
    <x:row r="52" ht="20" customHeight="1">
      <x:c r="A52" s="6" t="str">
        <x:v>11004_1100403</x:v>
      </x:c>
      <x:c r="B52" s="6" t="str">
        <x:v>11004</x:v>
      </x:c>
      <x:c r="C52" s="6" t="n">
        <x:v>5</x:v>
      </x:c>
      <x:c r="D52" s="6" t="str">
        <x:v>1100403</x:v>
      </x:c>
      <x:c r="E52" s="6" t="n">
        <x:v>2</x:v>
      </x:c>
    </x:row>
    <x:row r="53" ht="20" customHeight="1">
      <x:c r="A53" s="6" t="str">
        <x:v>11004_1100404</x:v>
      </x:c>
      <x:c r="B53" s="6" t="str">
        <x:v>11004</x:v>
      </x:c>
      <x:c r="C53" s="6" t="n">
        <x:v>5</x:v>
      </x:c>
      <x:c r="D53" s="6" t="str">
        <x:v>1100404</x:v>
      </x:c>
      <x:c r="E53" s="6" t="n">
        <x:v>2</x:v>
      </x:c>
    </x:row>
    <x:row r="54" ht="20" customHeight="1">
      <x:c r="A54" s="6" t="str">
        <x:v>11005_1100502</x:v>
      </x:c>
      <x:c r="B54" s="6" t="str">
        <x:v>11005</x:v>
      </x:c>
      <x:c r="C54" s="6" t="n">
        <x:v>3</x:v>
      </x:c>
      <x:c r="D54" s="6" t="str">
        <x:v>1100502</x:v>
      </x:c>
      <x:c r="E54" s="6" t="n">
        <x:v>2</x:v>
      </x:c>
    </x:row>
    <x:row r="55" ht="20" customHeight="1">
      <x:c r="A55" s="6" t="str">
        <x:v>11005_1100501</x:v>
      </x:c>
      <x:c r="B55" s="6" t="str">
        <x:v>11005</x:v>
      </x:c>
      <x:c r="C55" s="6" t="n">
        <x:v>3</x:v>
      </x:c>
      <x:c r="D55" s="6" t="str">
        <x:v>1100501</x:v>
      </x:c>
      <x:c r="E55" s="6" t="n">
        <x:v>1</x:v>
      </x:c>
    </x:row>
    <x:row r="56" ht="20" customHeight="1">
      <x:c r="A56" s="6" t="str">
        <x:v>11005_1100503</x:v>
      </x:c>
      <x:c r="B56" s="6" t="str">
        <x:v>11005</x:v>
      </x:c>
      <x:c r="C56" s="6" t="n">
        <x:v>5</x:v>
      </x:c>
      <x:c r="D56" s="6" t="str">
        <x:v>1100503</x:v>
      </x:c>
      <x:c r="E56" s="6" t="n">
        <x:v>2</x:v>
      </x:c>
    </x:row>
    <x:row r="57" ht="20" customHeight="1">
      <x:c r="A57" s="6" t="str">
        <x:v>11005_1100504</x:v>
      </x:c>
      <x:c r="B57" s="6" t="str">
        <x:v>11005</x:v>
      </x:c>
      <x:c r="C57" s="6" t="n">
        <x:v>5</x:v>
      </x:c>
      <x:c r="D57" s="6" t="str">
        <x:v>1100504</x:v>
      </x:c>
      <x:c r="E57" s="6" t="n">
        <x:v>2</x:v>
      </x:c>
    </x:row>
    <x:row r="58" ht="20" customHeight="1">
      <x:c r="A58" s="6" t="str">
        <x:v>11006_1100602</x:v>
      </x:c>
      <x:c r="B58" s="6" t="str">
        <x:v>11006</x:v>
      </x:c>
      <x:c r="C58" s="6" t="n">
        <x:v>3</x:v>
      </x:c>
      <x:c r="D58" s="6" t="str">
        <x:v>1100602</x:v>
      </x:c>
      <x:c r="E58" s="6" t="n">
        <x:v>2</x:v>
      </x:c>
    </x:row>
    <x:row r="59" ht="20" customHeight="1">
      <x:c r="A59" s="6" t="str">
        <x:v>11006_1100604</x:v>
      </x:c>
      <x:c r="B59" s="6" t="str">
        <x:v>11006</x:v>
      </x:c>
      <x:c r="C59" s="6" t="n">
        <x:v>3</x:v>
      </x:c>
      <x:c r="D59" s="6" t="str">
        <x:v>1100604</x:v>
      </x:c>
      <x:c r="E59" s="6" t="n">
        <x:v>2</x:v>
      </x:c>
    </x:row>
    <x:row r="60" ht="20" customHeight="1">
      <x:c r="A60" s="6" t="str">
        <x:v>11006_1100603</x:v>
      </x:c>
      <x:c r="B60" s="6" t="str">
        <x:v>11006</x:v>
      </x:c>
      <x:c r="C60" s="6" t="n">
        <x:v>5</x:v>
      </x:c>
      <x:c r="D60" s="6" t="str">
        <x:v>1100603</x:v>
      </x:c>
      <x:c r="E60" s="6" t="n">
        <x:v>2</x:v>
      </x:c>
    </x:row>
    <x:row r="61" ht="20" customHeight="1">
      <x:c r="A61" s="6" t="str">
        <x:v>11006_1100601</x:v>
      </x:c>
      <x:c r="B61" s="6" t="str">
        <x:v>11006</x:v>
      </x:c>
      <x:c r="C61" s="6" t="n">
        <x:v>5</x:v>
      </x:c>
      <x:c r="D61" s="6" t="str">
        <x:v>1100601</x:v>
      </x:c>
      <x:c r="E61" s="6" t="n">
        <x:v>1</x:v>
      </x:c>
    </x:row>
    <x:row r="62" ht="20" customHeight="1">
      <x:c r="A62" s="6" t="str">
        <x:v>1101_110103</x:v>
      </x:c>
      <x:c r="B62" s="6" t="str">
        <x:v>1101</x:v>
      </x:c>
      <x:c r="C62" s="6" t="n">
        <x:v>3</x:v>
      </x:c>
      <x:c r="D62" s="6" t="str">
        <x:v>110103</x:v>
      </x:c>
      <x:c r="E62" s="6" t="n">
        <x:v>2</x:v>
      </x:c>
    </x:row>
    <x:row r="63" ht="20" customHeight="1">
      <x:c r="A63" s="6" t="str">
        <x:v>1101_110104</x:v>
      </x:c>
      <x:c r="B63" s="6" t="str">
        <x:v>1101</x:v>
      </x:c>
      <x:c r="C63" s="6" t="n">
        <x:v>3</x:v>
      </x:c>
      <x:c r="D63" s="6" t="str">
        <x:v>110104</x:v>
      </x:c>
      <x:c r="E63" s="6" t="n">
        <x:v>2</x:v>
      </x:c>
    </x:row>
    <x:row r="64" ht="20" customHeight="1">
      <x:c r="A64" s="6" t="str">
        <x:v>1101_110102</x:v>
      </x:c>
      <x:c r="B64" s="6" t="str">
        <x:v>1101</x:v>
      </x:c>
      <x:c r="C64" s="6" t="n">
        <x:v>5</x:v>
      </x:c>
      <x:c r="D64" s="6" t="str">
        <x:v>110102</x:v>
      </x:c>
      <x:c r="E64" s="6" t="n">
        <x:v>2</x:v>
      </x:c>
    </x:row>
    <x:row r="65" ht="20" customHeight="1">
      <x:c r="A65" s="6" t="str">
        <x:v>1101_110101</x:v>
      </x:c>
      <x:c r="B65" s="6" t="str">
        <x:v>1101</x:v>
      </x:c>
      <x:c r="C65" s="6" t="n">
        <x:v>5</x:v>
      </x:c>
      <x:c r="D65" s="6" t="str">
        <x:v>110101</x:v>
      </x:c>
      <x:c r="E65" s="6" t="n">
        <x:v>1</x:v>
      </x:c>
    </x:row>
    <x:row r="66" ht="20" customHeight="1">
      <x:c r="A66" s="6" t="str">
        <x:v>1102_110202</x:v>
      </x:c>
      <x:c r="B66" s="6" t="str">
        <x:v>1102</x:v>
      </x:c>
      <x:c r="C66" s="6" t="n">
        <x:v>3</x:v>
      </x:c>
      <x:c r="D66" s="6" t="str">
        <x:v>110202</x:v>
      </x:c>
      <x:c r="E66" s="6" t="n">
        <x:v>2</x:v>
      </x:c>
    </x:row>
    <x:row r="67" ht="20" customHeight="1">
      <x:c r="A67" s="6" t="str">
        <x:v>1102_110204</x:v>
      </x:c>
      <x:c r="B67" s="6" t="str">
        <x:v>1102</x:v>
      </x:c>
      <x:c r="C67" s="6" t="n">
        <x:v>3</x:v>
      </x:c>
      <x:c r="D67" s="6" t="str">
        <x:v>110204</x:v>
      </x:c>
      <x:c r="E67" s="6" t="n">
        <x:v>2</x:v>
      </x:c>
    </x:row>
    <x:row r="68" ht="20" customHeight="1">
      <x:c r="A68" s="6" t="str">
        <x:v>1102_110203</x:v>
      </x:c>
      <x:c r="B68" s="6" t="str">
        <x:v>1102</x:v>
      </x:c>
      <x:c r="C68" s="6" t="n">
        <x:v>5</x:v>
      </x:c>
      <x:c r="D68" s="6" t="str">
        <x:v>110203</x:v>
      </x:c>
      <x:c r="E68" s="6" t="n">
        <x:v>2</x:v>
      </x:c>
    </x:row>
    <x:row r="69" ht="20" customHeight="1">
      <x:c r="A69" s="6" t="str">
        <x:v>1102_110201</x:v>
      </x:c>
      <x:c r="B69" s="6" t="str">
        <x:v>1102</x:v>
      </x:c>
      <x:c r="C69" s="6" t="n">
        <x:v>5</x:v>
      </x:c>
      <x:c r="D69" s="6" t="str">
        <x:v>110201</x:v>
      </x:c>
      <x:c r="E69" s="6" t="n">
        <x:v>1</x:v>
      </x:c>
    </x:row>
    <x:row r="70" ht="20" customHeight="1">
      <x:c r="A70" s="6" t="str">
        <x:v>1103_110302</x:v>
      </x:c>
      <x:c r="B70" s="6" t="str">
        <x:v>1103</x:v>
      </x:c>
      <x:c r="C70" s="6" t="n">
        <x:v>3</x:v>
      </x:c>
      <x:c r="D70" s="6" t="str">
        <x:v>110302</x:v>
      </x:c>
      <x:c r="E70" s="6" t="n">
        <x:v>2</x:v>
      </x:c>
    </x:row>
    <x:row r="71" ht="20" customHeight="1">
      <x:c r="A71" s="6" t="str">
        <x:v>1103_110301</x:v>
      </x:c>
      <x:c r="B71" s="6" t="str">
        <x:v>1103</x:v>
      </x:c>
      <x:c r="C71" s="6" t="n">
        <x:v>3</x:v>
      </x:c>
      <x:c r="D71" s="6" t="str">
        <x:v>110301</x:v>
      </x:c>
      <x:c r="E71" s="6" t="n">
        <x:v>1</x:v>
      </x:c>
    </x:row>
    <x:row r="72" ht="20" customHeight="1">
      <x:c r="A72" s="6" t="str">
        <x:v>1103_110303</x:v>
      </x:c>
      <x:c r="B72" s="6" t="str">
        <x:v>1103</x:v>
      </x:c>
      <x:c r="C72" s="6" t="n">
        <x:v>5</x:v>
      </x:c>
      <x:c r="D72" s="6" t="str">
        <x:v>110303</x:v>
      </x:c>
      <x:c r="E72" s="6" t="n">
        <x:v>2</x:v>
      </x:c>
    </x:row>
    <x:row r="73" ht="20" customHeight="1">
      <x:c r="A73" s="6" t="str">
        <x:v>1103_110304</x:v>
      </x:c>
      <x:c r="B73" s="6" t="str">
        <x:v>1103</x:v>
      </x:c>
      <x:c r="C73" s="6" t="n">
        <x:v>5</x:v>
      </x:c>
      <x:c r="D73" s="6" t="str">
        <x:v>110304</x:v>
      </x:c>
      <x:c r="E73" s="6" t="n">
        <x:v>2</x:v>
      </x:c>
    </x:row>
    <x:row r="74" ht="20" customHeight="1">
      <x:c r="A74" s="6" t="str">
        <x:v>1104_110403</x:v>
      </x:c>
      <x:c r="B74" s="6" t="str">
        <x:v>1104</x:v>
      </x:c>
      <x:c r="C74" s="6" t="n">
        <x:v>3</x:v>
      </x:c>
      <x:c r="D74" s="6" t="str">
        <x:v>110403</x:v>
      </x:c>
      <x:c r="E74" s="6" t="n">
        <x:v>2</x:v>
      </x:c>
    </x:row>
    <x:row r="75" ht="20" customHeight="1">
      <x:c r="A75" s="6" t="str">
        <x:v>1104_110404</x:v>
      </x:c>
      <x:c r="B75" s="6" t="str">
        <x:v>1104</x:v>
      </x:c>
      <x:c r="C75" s="6" t="n">
        <x:v>3</x:v>
      </x:c>
      <x:c r="D75" s="6" t="str">
        <x:v>110404</x:v>
      </x:c>
      <x:c r="E75" s="6" t="n">
        <x:v>2</x:v>
      </x:c>
    </x:row>
    <x:row r="76" ht="20" customHeight="1">
      <x:c r="A76" s="6" t="str">
        <x:v>1104_110402</x:v>
      </x:c>
      <x:c r="B76" s="6" t="str">
        <x:v>1104</x:v>
      </x:c>
      <x:c r="C76" s="6" t="n">
        <x:v>5</x:v>
      </x:c>
      <x:c r="D76" s="6" t="str">
        <x:v>110402</x:v>
      </x:c>
      <x:c r="E76" s="6" t="n">
        <x:v>2</x:v>
      </x:c>
    </x:row>
    <x:row r="77" ht="20" customHeight="1">
      <x:c r="A77" s="6" t="str">
        <x:v>1104_110401</x:v>
      </x:c>
      <x:c r="B77" s="6" t="str">
        <x:v>1104</x:v>
      </x:c>
      <x:c r="C77" s="6" t="n">
        <x:v>5</x:v>
      </x:c>
      <x:c r="D77" s="6" t="str">
        <x:v>110401</x:v>
      </x:c>
      <x:c r="E77" s="6" t="n">
        <x:v>1</x:v>
      </x:c>
    </x:row>
    <x:row r="78" ht="20" customHeight="1">
      <x:c r="A78" s="6" t="str">
        <x:v>1105_110502</x:v>
      </x:c>
      <x:c r="B78" s="6" t="str">
        <x:v>1105</x:v>
      </x:c>
      <x:c r="C78" s="6" t="n">
        <x:v>3</x:v>
      </x:c>
      <x:c r="D78" s="6" t="str">
        <x:v>110502</x:v>
      </x:c>
      <x:c r="E78" s="6" t="n">
        <x:v>2</x:v>
      </x:c>
    </x:row>
    <x:row r="79" ht="20" customHeight="1">
      <x:c r="A79" s="6" t="str">
        <x:v>1105_110501</x:v>
      </x:c>
      <x:c r="B79" s="6" t="str">
        <x:v>1105</x:v>
      </x:c>
      <x:c r="C79" s="6" t="n">
        <x:v>3</x:v>
      </x:c>
      <x:c r="D79" s="6" t="str">
        <x:v>110501</x:v>
      </x:c>
      <x:c r="E79" s="6" t="n">
        <x:v>1</x:v>
      </x:c>
    </x:row>
    <x:row r="80" ht="20" customHeight="1">
      <x:c r="A80" s="6" t="str">
        <x:v>1105_110503</x:v>
      </x:c>
      <x:c r="B80" s="6" t="str">
        <x:v>1105</x:v>
      </x:c>
      <x:c r="C80" s="6" t="n">
        <x:v>5</x:v>
      </x:c>
      <x:c r="D80" s="6" t="str">
        <x:v>110503</x:v>
      </x:c>
      <x:c r="E80" s="6" t="n">
        <x:v>2</x:v>
      </x:c>
    </x:row>
    <x:row r="81" ht="20" customHeight="1">
      <x:c r="A81" s="6" t="str">
        <x:v>1105_110504</x:v>
      </x:c>
      <x:c r="B81" s="6" t="str">
        <x:v>1105</x:v>
      </x:c>
      <x:c r="C81" s="6" t="n">
        <x:v>5</x:v>
      </x:c>
      <x:c r="D81" s="6" t="str">
        <x:v>110504</x:v>
      </x:c>
      <x:c r="E81" s="6" t="n">
        <x:v>2</x:v>
      </x:c>
    </x:row>
    <x:row r="82" ht="20" customHeight="1">
      <x:c r="A82" s="6" t="str">
        <x:v>1106_110602</x:v>
      </x:c>
      <x:c r="B82" s="6" t="str">
        <x:v>1106</x:v>
      </x:c>
      <x:c r="C82" s="6" t="n">
        <x:v>3</x:v>
      </x:c>
      <x:c r="D82" s="6" t="str">
        <x:v>110602</x:v>
      </x:c>
      <x:c r="E82" s="6" t="n">
        <x:v>2</x:v>
      </x:c>
    </x:row>
    <x:row r="83" ht="20" customHeight="1">
      <x:c r="A83" s="6" t="str">
        <x:v>1106_110601</x:v>
      </x:c>
      <x:c r="B83" s="6" t="str">
        <x:v>1106</x:v>
      </x:c>
      <x:c r="C83" s="6" t="n">
        <x:v>3</x:v>
      </x:c>
      <x:c r="D83" s="6" t="str">
        <x:v>110601</x:v>
      </x:c>
      <x:c r="E83" s="6" t="n">
        <x:v>1</x:v>
      </x:c>
    </x:row>
    <x:row r="84" ht="20" customHeight="1">
      <x:c r="A84" s="6" t="str">
        <x:v>1106_110603</x:v>
      </x:c>
      <x:c r="B84" s="6" t="str">
        <x:v>1106</x:v>
      </x:c>
      <x:c r="C84" s="6" t="n">
        <x:v>5</x:v>
      </x:c>
      <x:c r="D84" s="6" t="str">
        <x:v>110603</x:v>
      </x:c>
      <x:c r="E84" s="6" t="n">
        <x:v>2</x:v>
      </x:c>
    </x:row>
    <x:row r="85" ht="20" customHeight="1">
      <x:c r="A85" s="6" t="str">
        <x:v>1106_110604</x:v>
      </x:c>
      <x:c r="B85" s="6" t="str">
        <x:v>1106</x:v>
      </x:c>
      <x:c r="C85" s="6" t="n">
        <x:v>5</x:v>
      </x:c>
      <x:c r="D85" s="6" t="str">
        <x:v>110604</x:v>
      </x:c>
      <x:c r="E85" s="6" t="n">
        <x:v>2</x:v>
      </x:c>
    </x:row>
    <x:row r="86" ht="20" customHeight="1">
      <x:c r="A86" s="6" t="str">
        <x:v>1107_110702</x:v>
      </x:c>
      <x:c r="B86" s="6" t="str">
        <x:v>1107</x:v>
      </x:c>
      <x:c r="C86" s="6" t="n">
        <x:v>3</x:v>
      </x:c>
      <x:c r="D86" s="6" t="str">
        <x:v>110702</x:v>
      </x:c>
      <x:c r="E86" s="6" t="n">
        <x:v>2</x:v>
      </x:c>
    </x:row>
    <x:row r="87" ht="20" customHeight="1">
      <x:c r="A87" s="6" t="str">
        <x:v>1107_110701</x:v>
      </x:c>
      <x:c r="B87" s="6" t="str">
        <x:v>1107</x:v>
      </x:c>
      <x:c r="C87" s="6" t="n">
        <x:v>3</x:v>
      </x:c>
      <x:c r="D87" s="6" t="str">
        <x:v>110701</x:v>
      </x:c>
      <x:c r="E87" s="6" t="n">
        <x:v>1</x:v>
      </x:c>
    </x:row>
    <x:row r="88" ht="20" customHeight="1">
      <x:c r="A88" s="6" t="str">
        <x:v>1107_110703</x:v>
      </x:c>
      <x:c r="B88" s="6" t="str">
        <x:v>1107</x:v>
      </x:c>
      <x:c r="C88" s="6" t="n">
        <x:v>5</x:v>
      </x:c>
      <x:c r="D88" s="6" t="str">
        <x:v>110703</x:v>
      </x:c>
      <x:c r="E88" s="6" t="n">
        <x:v>2</x:v>
      </x:c>
    </x:row>
    <x:row r="89" ht="20" customHeight="1">
      <x:c r="A89" s="6" t="str">
        <x:v>1107_110704</x:v>
      </x:c>
      <x:c r="B89" s="6" t="str">
        <x:v>1107</x:v>
      </x:c>
      <x:c r="C89" s="6" t="n">
        <x:v>5</x:v>
      </x:c>
      <x:c r="D89" s="6" t="str">
        <x:v>110704</x:v>
      </x:c>
      <x:c r="E89" s="6" t="n">
        <x:v>2</x:v>
      </x:c>
    </x:row>
    <x:row r="90" ht="20" customHeight="1">
      <x:c r="A90" s="6" t="str">
        <x:v>1108_110802</x:v>
      </x:c>
      <x:c r="B90" s="6" t="str">
        <x:v>1108</x:v>
      </x:c>
      <x:c r="C90" s="6" t="n">
        <x:v>3</x:v>
      </x:c>
      <x:c r="D90" s="6" t="str">
        <x:v>110802</x:v>
      </x:c>
      <x:c r="E90" s="6" t="n">
        <x:v>2</x:v>
      </x:c>
    </x:row>
    <x:row r="91" ht="20" customHeight="1">
      <x:c r="A91" s="6" t="str">
        <x:v>1108_110801</x:v>
      </x:c>
      <x:c r="B91" s="6" t="str">
        <x:v>1108</x:v>
      </x:c>
      <x:c r="C91" s="6" t="n">
        <x:v>3</x:v>
      </x:c>
      <x:c r="D91" s="6" t="str">
        <x:v>110801</x:v>
      </x:c>
      <x:c r="E91" s="6" t="n">
        <x:v>1</x:v>
      </x:c>
    </x:row>
    <x:row r="92" ht="20" customHeight="1">
      <x:c r="A92" s="6" t="str">
        <x:v>1108_110803</x:v>
      </x:c>
      <x:c r="B92" s="6" t="str">
        <x:v>1108</x:v>
      </x:c>
      <x:c r="C92" s="6" t="n">
        <x:v>5</x:v>
      </x:c>
      <x:c r="D92" s="6" t="str">
        <x:v>110803</x:v>
      </x:c>
      <x:c r="E92" s="6" t="n">
        <x:v>2</x:v>
      </x:c>
    </x:row>
    <x:row r="93" ht="20" customHeight="1">
      <x:c r="A93" s="6" t="str">
        <x:v>1108_110804</x:v>
      </x:c>
      <x:c r="B93" s="6" t="str">
        <x:v>1108</x:v>
      </x:c>
      <x:c r="C93" s="6" t="n">
        <x:v>5</x:v>
      </x:c>
      <x:c r="D93" s="6" t="str">
        <x:v>110804</x:v>
      </x:c>
      <x:c r="E93" s="6" t="n">
        <x:v>2</x:v>
      </x:c>
    </x:row>
    <x:row r="94" ht="20" customHeight="1">
      <x:c r="A94" s="6" t="str">
        <x:v>1109_110902</x:v>
      </x:c>
      <x:c r="B94" s="6" t="str">
        <x:v>1109</x:v>
      </x:c>
      <x:c r="C94" s="6" t="n">
        <x:v>3</x:v>
      </x:c>
      <x:c r="D94" s="6" t="str">
        <x:v>110902</x:v>
      </x:c>
      <x:c r="E94" s="6" t="n">
        <x:v>2</x:v>
      </x:c>
    </x:row>
    <x:row r="95" ht="20" customHeight="1">
      <x:c r="A95" s="6" t="str">
        <x:v>1109_110901</x:v>
      </x:c>
      <x:c r="B95" s="6" t="str">
        <x:v>1109</x:v>
      </x:c>
      <x:c r="C95" s="6" t="n">
        <x:v>3</x:v>
      </x:c>
      <x:c r="D95" s="6" t="str">
        <x:v>110901</x:v>
      </x:c>
      <x:c r="E95" s="6" t="n">
        <x:v>1</x:v>
      </x:c>
    </x:row>
    <x:row r="96" ht="20" customHeight="1">
      <x:c r="A96" s="6" t="str">
        <x:v>1109_110909</x:v>
      </x:c>
      <x:c r="B96" s="6" t="str">
        <x:v>1109</x:v>
      </x:c>
      <x:c r="C96" s="6" t="n">
        <x:v>3</x:v>
      </x:c>
      <x:c r="D96" s="6" t="str">
        <x:v>110909</x:v>
      </x:c>
      <x:c r="E96" s="6" t="n">
        <x:v>2</x:v>
      </x:c>
    </x:row>
    <x:row r="97" ht="20" customHeight="1">
      <x:c r="A97" s="6" t="str">
        <x:v>1109_110903</x:v>
      </x:c>
      <x:c r="B97" s="6" t="str">
        <x:v>1109</x:v>
      </x:c>
      <x:c r="C97" s="6" t="n">
        <x:v>5</x:v>
      </x:c>
      <x:c r="D97" s="6" t="str">
        <x:v>110903</x:v>
      </x:c>
      <x:c r="E97" s="6" t="n">
        <x:v>2</x:v>
      </x:c>
    </x:row>
    <x:row r="98" ht="20" customHeight="1">
      <x:c r="A98" s="6" t="str">
        <x:v>1109_110904</x:v>
      </x:c>
      <x:c r="B98" s="6" t="str">
        <x:v>1109</x:v>
      </x:c>
      <x:c r="C98" s="6" t="n">
        <x:v>5</x:v>
      </x:c>
      <x:c r="D98" s="6" t="str">
        <x:v>110904</x:v>
      </x:c>
      <x:c r="E98" s="6" t="n">
        <x:v>2</x:v>
      </x:c>
    </x:row>
    <x:row r="99" ht="20" customHeight="1">
      <x:c r="A99" s="6" t="str">
        <x:v>1110_111002</x:v>
      </x:c>
      <x:c r="B99" s="6" t="str">
        <x:v>1110</x:v>
      </x:c>
      <x:c r="C99" s="6" t="n">
        <x:v>3</x:v>
      </x:c>
      <x:c r="D99" s="6" t="str">
        <x:v>111002</x:v>
      </x:c>
      <x:c r="E99" s="6" t="n">
        <x:v>2</x:v>
      </x:c>
    </x:row>
    <x:row r="100" ht="20" customHeight="1">
      <x:c r="A100" s="6" t="str">
        <x:v>1110_111001</x:v>
      </x:c>
      <x:c r="B100" s="6" t="str">
        <x:v>1110</x:v>
      </x:c>
      <x:c r="C100" s="6" t="n">
        <x:v>3</x:v>
      </x:c>
      <x:c r="D100" s="6" t="str">
        <x:v>111001</x:v>
      </x:c>
      <x:c r="E100" s="6" t="n">
        <x:v>1</x:v>
      </x:c>
    </x:row>
    <x:row r="101" ht="20" customHeight="1">
      <x:c r="A101" s="6" t="str">
        <x:v>1110_111003</x:v>
      </x:c>
      <x:c r="B101" s="6" t="str">
        <x:v>1110</x:v>
      </x:c>
      <x:c r="C101" s="6" t="n">
        <x:v>5</x:v>
      </x:c>
      <x:c r="D101" s="6" t="str">
        <x:v>111003</x:v>
      </x:c>
      <x:c r="E101" s="6" t="n">
        <x:v>2</x:v>
      </x:c>
    </x:row>
    <x:row r="102" ht="20" customHeight="1">
      <x:c r="A102" s="6" t="str">
        <x:v>1110_111004</x:v>
      </x:c>
      <x:c r="B102" s="6" t="str">
        <x:v>1110</x:v>
      </x:c>
      <x:c r="C102" s="6" t="n">
        <x:v>5</x:v>
      </x:c>
      <x:c r="D102" s="6" t="str">
        <x:v>111004</x:v>
      </x:c>
      <x:c r="E102" s="6" t="n">
        <x:v>2</x:v>
      </x:c>
    </x:row>
    <x:row r="103" ht="20" customHeight="1">
      <x:c r="A103" s="6" t="str">
        <x:v>11102_1110202</x:v>
      </x:c>
      <x:c r="B103" s="6" t="str">
        <x:v>11102</x:v>
      </x:c>
      <x:c r="C103" s="6" t="n">
        <x:v>3</x:v>
      </x:c>
      <x:c r="D103" s="6" t="str">
        <x:v>1110202</x:v>
      </x:c>
      <x:c r="E103" s="6" t="n">
        <x:v>2</x:v>
      </x:c>
    </x:row>
    <x:row r="104" ht="20" customHeight="1">
      <x:c r="A104" s="6" t="str">
        <x:v>11102_1110204</x:v>
      </x:c>
      <x:c r="B104" s="6" t="str">
        <x:v>11102</x:v>
      </x:c>
      <x:c r="C104" s="6" t="n">
        <x:v>3</x:v>
      </x:c>
      <x:c r="D104" s="6" t="str">
        <x:v>1110204</x:v>
      </x:c>
      <x:c r="E104" s="6" t="n">
        <x:v>2</x:v>
      </x:c>
    </x:row>
    <x:row r="105" ht="20" customHeight="1">
      <x:c r="A105" s="6" t="str">
        <x:v>11102_1110203</x:v>
      </x:c>
      <x:c r="B105" s="6" t="str">
        <x:v>11102</x:v>
      </x:c>
      <x:c r="C105" s="6" t="n">
        <x:v>5</x:v>
      </x:c>
      <x:c r="D105" s="6" t="str">
        <x:v>1110203</x:v>
      </x:c>
      <x:c r="E105" s="6" t="n">
        <x:v>2</x:v>
      </x:c>
    </x:row>
    <x:row r="106" ht="20" customHeight="1">
      <x:c r="A106" s="6" t="str">
        <x:v>11102_1110201</x:v>
      </x:c>
      <x:c r="B106" s="6" t="str">
        <x:v>11102</x:v>
      </x:c>
      <x:c r="C106" s="6" t="n">
        <x:v>5</x:v>
      </x:c>
      <x:c r="D106" s="6" t="str">
        <x:v>1110201</x:v>
      </x:c>
      <x:c r="E106" s="6" t="n">
        <x:v>1</x:v>
      </x:c>
    </x:row>
    <x:row r="107" ht="20" customHeight="1">
      <x:c r="A107" s="6" t="str">
        <x:v>1111_111102</x:v>
      </x:c>
      <x:c r="B107" s="6" t="str">
        <x:v>1111</x:v>
      </x:c>
      <x:c r="C107" s="6" t="n">
        <x:v>3</x:v>
      </x:c>
      <x:c r="D107" s="6" t="str">
        <x:v>111102</x:v>
      </x:c>
      <x:c r="E107" s="6" t="n">
        <x:v>2</x:v>
      </x:c>
    </x:row>
    <x:row r="108" ht="20" customHeight="1">
      <x:c r="A108" s="6" t="str">
        <x:v>1111_111104</x:v>
      </x:c>
      <x:c r="B108" s="6" t="str">
        <x:v>1111</x:v>
      </x:c>
      <x:c r="C108" s="6" t="n">
        <x:v>3</x:v>
      </x:c>
      <x:c r="D108" s="6" t="str">
        <x:v>111104</x:v>
      </x:c>
      <x:c r="E108" s="6" t="n">
        <x:v>2</x:v>
      </x:c>
    </x:row>
    <x:row r="109" ht="20" customHeight="1">
      <x:c r="A109" s="6" t="str">
        <x:v>1111_111103</x:v>
      </x:c>
      <x:c r="B109" s="6" t="str">
        <x:v>1111</x:v>
      </x:c>
      <x:c r="C109" s="6" t="n">
        <x:v>5</x:v>
      </x:c>
      <x:c r="D109" s="6" t="str">
        <x:v>111103</x:v>
      </x:c>
      <x:c r="E109" s="6" t="n">
        <x:v>2</x:v>
      </x:c>
    </x:row>
    <x:row r="110" ht="20" customHeight="1">
      <x:c r="A110" s="6" t="str">
        <x:v>1111_111101</x:v>
      </x:c>
      <x:c r="B110" s="6" t="str">
        <x:v>1111</x:v>
      </x:c>
      <x:c r="C110" s="6" t="n">
        <x:v>5</x:v>
      </x:c>
      <x:c r="D110" s="6" t="str">
        <x:v>111101</x:v>
      </x:c>
      <x:c r="E110" s="6" t="n">
        <x:v>1</x:v>
      </x:c>
    </x:row>
    <x:row r="111" ht="20" customHeight="1">
      <x:c r="A111" s="6" t="str">
        <x:v>1111_111108</x:v>
      </x:c>
      <x:c r="B111" s="6" t="str">
        <x:v>1111</x:v>
      </x:c>
      <x:c r="C111" s="6" t="n">
        <x:v>5</x:v>
      </x:c>
      <x:c r="D111" s="6" t="str">
        <x:v>111108</x:v>
      </x:c>
      <x:c r="E111" s="6" t="n">
        <x:v>1</x:v>
      </x:c>
    </x:row>
    <x:row r="112" ht="20" customHeight="1">
      <x:c r="A112" s="6" t="str">
        <x:v>1112_111202</x:v>
      </x:c>
      <x:c r="B112" s="6" t="str">
        <x:v>1112</x:v>
      </x:c>
      <x:c r="C112" s="6" t="n">
        <x:v>3</x:v>
      </x:c>
      <x:c r="D112" s="6" t="str">
        <x:v>111202</x:v>
      </x:c>
      <x:c r="E112" s="6" t="n">
        <x:v>2</x:v>
      </x:c>
    </x:row>
    <x:row r="113" ht="20" customHeight="1">
      <x:c r="A113" s="6" t="str">
        <x:v>1112_111201</x:v>
      </x:c>
      <x:c r="B113" s="6" t="str">
        <x:v>1112</x:v>
      </x:c>
      <x:c r="C113" s="6" t="n">
        <x:v>3</x:v>
      </x:c>
      <x:c r="D113" s="6" t="str">
        <x:v>111201</x:v>
      </x:c>
      <x:c r="E113" s="6" t="n">
        <x:v>1</x:v>
      </x:c>
    </x:row>
    <x:row r="114" ht="20" customHeight="1">
      <x:c r="A114" s="6" t="str">
        <x:v>1112_111203</x:v>
      </x:c>
      <x:c r="B114" s="6" t="str">
        <x:v>1112</x:v>
      </x:c>
      <x:c r="C114" s="6" t="n">
        <x:v>5</x:v>
      </x:c>
      <x:c r="D114" s="6" t="str">
        <x:v>111203</x:v>
      </x:c>
      <x:c r="E114" s="6" t="n">
        <x:v>2</x:v>
      </x:c>
    </x:row>
    <x:row r="115" ht="20" customHeight="1">
      <x:c r="A115" s="6" t="str">
        <x:v>1112_111204</x:v>
      </x:c>
      <x:c r="B115" s="6" t="str">
        <x:v>1112</x:v>
      </x:c>
      <x:c r="C115" s="6" t="n">
        <x:v>5</x:v>
      </x:c>
      <x:c r="D115" s="6" t="str">
        <x:v>111204</x:v>
      </x:c>
      <x:c r="E115" s="6" t="n">
        <x:v>2</x:v>
      </x:c>
    </x:row>
    <x:row r="116" ht="20" customHeight="1">
      <x:c r="A116" s="6" t="str">
        <x:v>11205_1120503</x:v>
      </x:c>
      <x:c r="B116" s="6" t="str">
        <x:v>11205</x:v>
      </x:c>
      <x:c r="C116" s="6" t="n">
        <x:v>3</x:v>
      </x:c>
      <x:c r="D116" s="6" t="str">
        <x:v>1120503</x:v>
      </x:c>
      <x:c r="E116" s="6" t="n">
        <x:v>2</x:v>
      </x:c>
    </x:row>
    <x:row r="117" ht="20" customHeight="1">
      <x:c r="A117" s="6" t="str">
        <x:v>11205_1120504</x:v>
      </x:c>
      <x:c r="B117" s="6" t="str">
        <x:v>11205</x:v>
      </x:c>
      <x:c r="C117" s="6" t="n">
        <x:v>3</x:v>
      </x:c>
      <x:c r="D117" s="6" t="str">
        <x:v>1120504</x:v>
      </x:c>
      <x:c r="E117" s="6" t="n">
        <x:v>2</x:v>
      </x:c>
    </x:row>
    <x:row r="118" ht="20" customHeight="1">
      <x:c r="A118" s="6" t="str">
        <x:v>11205_1120502</x:v>
      </x:c>
      <x:c r="B118" s="6" t="str">
        <x:v>11205</x:v>
      </x:c>
      <x:c r="C118" s="6" t="n">
        <x:v>5</x:v>
      </x:c>
      <x:c r="D118" s="6" t="str">
        <x:v>1120502</x:v>
      </x:c>
      <x:c r="E118" s="6" t="n">
        <x:v>2</x:v>
      </x:c>
    </x:row>
    <x:row r="119" ht="20" customHeight="1">
      <x:c r="A119" s="6" t="str">
        <x:v>11205_1120501</x:v>
      </x:c>
      <x:c r="B119" s="6" t="str">
        <x:v>11205</x:v>
      </x:c>
      <x:c r="C119" s="6" t="n">
        <x:v>5</x:v>
      </x:c>
      <x:c r="D119" s="6" t="str">
        <x:v>1120501</x:v>
      </x:c>
      <x:c r="E119" s="6" t="n">
        <x:v>1</x:v>
      </x:c>
    </x:row>
    <x:row r="120" ht="20" customHeight="1">
      <x:c r="A120" s="6" t="str">
        <x:v>11205_1120508</x:v>
      </x:c>
      <x:c r="B120" s="6" t="str">
        <x:v>11205</x:v>
      </x:c>
      <x:c r="C120" s="6" t="n">
        <x:v>5</x:v>
      </x:c>
      <x:c r="D120" s="6" t="str">
        <x:v>1120508</x:v>
      </x:c>
      <x:c r="E120" s="6" t="n">
        <x:v>1</x:v>
      </x:c>
    </x:row>
    <x:row r="121" ht="20" customHeight="1">
      <x:c r="A121" s="6" t="str">
        <x:v>11212_1121203</x:v>
      </x:c>
      <x:c r="B121" s="6" t="str">
        <x:v>11212</x:v>
      </x:c>
      <x:c r="C121" s="6" t="n">
        <x:v>3</x:v>
      </x:c>
      <x:c r="D121" s="6" t="str">
        <x:v>1121203</x:v>
      </x:c>
      <x:c r="E121" s="6" t="n">
        <x:v>2</x:v>
      </x:c>
    </x:row>
    <x:row r="122" ht="20" customHeight="1">
      <x:c r="A122" s="6" t="str">
        <x:v>11212_1121204</x:v>
      </x:c>
      <x:c r="B122" s="6" t="str">
        <x:v>11212</x:v>
      </x:c>
      <x:c r="C122" s="6" t="n">
        <x:v>3</x:v>
      </x:c>
      <x:c r="D122" s="6" t="str">
        <x:v>1121204</x:v>
      </x:c>
      <x:c r="E122" s="6" t="n">
        <x:v>2</x:v>
      </x:c>
    </x:row>
    <x:row r="123" ht="20" customHeight="1">
      <x:c r="A123" s="6" t="str">
        <x:v>11212_1121202</x:v>
      </x:c>
      <x:c r="B123" s="6" t="str">
        <x:v>11212</x:v>
      </x:c>
      <x:c r="C123" s="6" t="n">
        <x:v>5</x:v>
      </x:c>
      <x:c r="D123" s="6" t="str">
        <x:v>1121202</x:v>
      </x:c>
      <x:c r="E123" s="6" t="n">
        <x:v>2</x:v>
      </x:c>
    </x:row>
    <x:row r="124" ht="20" customHeight="1">
      <x:c r="A124" s="6" t="str">
        <x:v>11212_1121201</x:v>
      </x:c>
      <x:c r="B124" s="6" t="str">
        <x:v>11212</x:v>
      </x:c>
      <x:c r="C124" s="6" t="n">
        <x:v>5</x:v>
      </x:c>
      <x:c r="D124" s="6" t="str">
        <x:v>1121201</x:v>
      </x:c>
      <x:c r="E124" s="6" t="n">
        <x:v>1</x:v>
      </x:c>
    </x:row>
    <x:row r="125" ht="20" customHeight="1">
      <x:c r="A125" s="6" t="str">
        <x:v>11212_1121209</x:v>
      </x:c>
      <x:c r="B125" s="6" t="str">
        <x:v>11212</x:v>
      </x:c>
      <x:c r="C125" s="6" t="n">
        <x:v>5</x:v>
      </x:c>
      <x:c r="D125" s="6" t="str">
        <x:v>1121209</x:v>
      </x:c>
      <x:c r="E125" s="6" t="n">
        <x:v>2</x:v>
      </x:c>
    </x:row>
    <x:row r="126" ht="20" customHeight="1">
      <x:c r="A126" s="6" t="str">
        <x:v>11217_1121703</x:v>
      </x:c>
      <x:c r="B126" s="6" t="str">
        <x:v>11217</x:v>
      </x:c>
      <x:c r="C126" s="6" t="n">
        <x:v>3</x:v>
      </x:c>
      <x:c r="D126" s="6" t="str">
        <x:v>1121703</x:v>
      </x:c>
      <x:c r="E126" s="6" t="n">
        <x:v>2</x:v>
      </x:c>
    </x:row>
    <x:row r="127" ht="20" customHeight="1">
      <x:c r="A127" s="6" t="str">
        <x:v>11217_1121704</x:v>
      </x:c>
      <x:c r="B127" s="6" t="str">
        <x:v>11217</x:v>
      </x:c>
      <x:c r="C127" s="6" t="n">
        <x:v>3</x:v>
      </x:c>
      <x:c r="D127" s="6" t="str">
        <x:v>1121704</x:v>
      </x:c>
      <x:c r="E127" s="6" t="n">
        <x:v>2</x:v>
      </x:c>
    </x:row>
    <x:row r="128" ht="20" customHeight="1">
      <x:c r="A128" s="6" t="str">
        <x:v>11217_1121702</x:v>
      </x:c>
      <x:c r="B128" s="6" t="str">
        <x:v>11217</x:v>
      </x:c>
      <x:c r="C128" s="6" t="n">
        <x:v>5</x:v>
      </x:c>
      <x:c r="D128" s="6" t="str">
        <x:v>1121702</x:v>
      </x:c>
      <x:c r="E128" s="6" t="n">
        <x:v>2</x:v>
      </x:c>
    </x:row>
    <x:row r="129" ht="20" customHeight="1">
      <x:c r="A129" s="6" t="str">
        <x:v>11217_1121701</x:v>
      </x:c>
      <x:c r="B129" s="6" t="str">
        <x:v>11217</x:v>
      </x:c>
      <x:c r="C129" s="6" t="n">
        <x:v>5</x:v>
      </x:c>
      <x:c r="D129" s="6" t="str">
        <x:v>1121701</x:v>
      </x:c>
      <x:c r="E129" s="6" t="n">
        <x:v>1</x:v>
      </x:c>
    </x:row>
    <x:row r="130" ht="20" customHeight="1">
      <x:c r="A130" s="6" t="str">
        <x:v>11306_1130602</x:v>
      </x:c>
      <x:c r="B130" s="6" t="str">
        <x:v>11306</x:v>
      </x:c>
      <x:c r="C130" s="6" t="n">
        <x:v>3</x:v>
      </x:c>
      <x:c r="D130" s="6" t="str">
        <x:v>1130602</x:v>
      </x:c>
      <x:c r="E130" s="6" t="n">
        <x:v>2</x:v>
      </x:c>
    </x:row>
    <x:row r="131" ht="20" customHeight="1">
      <x:c r="A131" s="6" t="str">
        <x:v>11306_1130601</x:v>
      </x:c>
      <x:c r="B131" s="6" t="str">
        <x:v>11306</x:v>
      </x:c>
      <x:c r="C131" s="6" t="n">
        <x:v>3</x:v>
      </x:c>
      <x:c r="D131" s="6" t="str">
        <x:v>1130601</x:v>
      </x:c>
      <x:c r="E131" s="6" t="n">
        <x:v>1</x:v>
      </x:c>
    </x:row>
    <x:row r="132" ht="20" customHeight="1">
      <x:c r="A132" s="6" t="str">
        <x:v>11306_1130603</x:v>
      </x:c>
      <x:c r="B132" s="6" t="str">
        <x:v>11306</x:v>
      </x:c>
      <x:c r="C132" s="6" t="n">
        <x:v>5</x:v>
      </x:c>
      <x:c r="D132" s="6" t="str">
        <x:v>1130603</x:v>
      </x:c>
      <x:c r="E132" s="6" t="n">
        <x:v>2</x:v>
      </x:c>
    </x:row>
    <x:row r="133" ht="20" customHeight="1">
      <x:c r="A133" s="6" t="str">
        <x:v>11306_1130604</x:v>
      </x:c>
      <x:c r="B133" s="6" t="str">
        <x:v>11306</x:v>
      </x:c>
      <x:c r="C133" s="6" t="n">
        <x:v>5</x:v>
      </x:c>
      <x:c r="D133" s="6" t="str">
        <x:v>1130604</x:v>
      </x:c>
      <x:c r="E133" s="6" t="n">
        <x:v>2</x:v>
      </x:c>
    </x:row>
    <x:row r="134" ht="20" customHeight="1">
      <x:c r="A134" s="6" t="str">
        <x:v>11307_1130702</x:v>
      </x:c>
      <x:c r="B134" s="6" t="str">
        <x:v>11307</x:v>
      </x:c>
      <x:c r="C134" s="6" t="n">
        <x:v>3</x:v>
      </x:c>
      <x:c r="D134" s="6" t="str">
        <x:v>1130702</x:v>
      </x:c>
      <x:c r="E134" s="6" t="n">
        <x:v>2</x:v>
      </x:c>
    </x:row>
    <x:row r="135" ht="20" customHeight="1">
      <x:c r="A135" s="6" t="str">
        <x:v>11307_1130704</x:v>
      </x:c>
      <x:c r="B135" s="6" t="str">
        <x:v>11307</x:v>
      </x:c>
      <x:c r="C135" s="6" t="n">
        <x:v>3</x:v>
      </x:c>
      <x:c r="D135" s="6" t="str">
        <x:v>1130704</x:v>
      </x:c>
      <x:c r="E135" s="6" t="n">
        <x:v>2</x:v>
      </x:c>
    </x:row>
    <x:row r="136" ht="20" customHeight="1">
      <x:c r="A136" s="6" t="str">
        <x:v>11307_1130703</x:v>
      </x:c>
      <x:c r="B136" s="6" t="str">
        <x:v>11307</x:v>
      </x:c>
      <x:c r="C136" s="6" t="n">
        <x:v>5</x:v>
      </x:c>
      <x:c r="D136" s="6" t="str">
        <x:v>1130703</x:v>
      </x:c>
      <x:c r="E136" s="6" t="n">
        <x:v>2</x:v>
      </x:c>
    </x:row>
    <x:row r="137" ht="20" customHeight="1">
      <x:c r="A137" s="6" t="str">
        <x:v>11307_1130701</x:v>
      </x:c>
      <x:c r="B137" s="6" t="str">
        <x:v>11307</x:v>
      </x:c>
      <x:c r="C137" s="6" t="n">
        <x:v>5</x:v>
      </x:c>
      <x:c r="D137" s="6" t="str">
        <x:v>1130701</x:v>
      </x:c>
      <x:c r="E137" s="6" t="n">
        <x:v>1</x:v>
      </x:c>
    </x:row>
    <x:row r="138" ht="20" customHeight="1">
      <x:c r="A138" s="6" t="str">
        <x:v>11310_1131002</x:v>
      </x:c>
      <x:c r="B138" s="6" t="str">
        <x:v>11310</x:v>
      </x:c>
      <x:c r="C138" s="6" t="n">
        <x:v>3</x:v>
      </x:c>
      <x:c r="D138" s="6" t="str">
        <x:v>1131002</x:v>
      </x:c>
      <x:c r="E138" s="6" t="n">
        <x:v>2</x:v>
      </x:c>
    </x:row>
    <x:row r="139" ht="20" customHeight="1">
      <x:c r="A139" s="6" t="str">
        <x:v>11310_1131001</x:v>
      </x:c>
      <x:c r="B139" s="6" t="str">
        <x:v>11310</x:v>
      </x:c>
      <x:c r="C139" s="6" t="n">
        <x:v>3</x:v>
      </x:c>
      <x:c r="D139" s="6" t="str">
        <x:v>1131001</x:v>
      </x:c>
      <x:c r="E139" s="6" t="n">
        <x:v>1</x:v>
      </x:c>
    </x:row>
    <x:row r="140" ht="20" customHeight="1">
      <x:c r="A140" s="6" t="str">
        <x:v>11310_1131009</x:v>
      </x:c>
      <x:c r="B140" s="6" t="str">
        <x:v>11310</x:v>
      </x:c>
      <x:c r="C140" s="6" t="n">
        <x:v>3</x:v>
      </x:c>
      <x:c r="D140" s="6" t="str">
        <x:v>1131009</x:v>
      </x:c>
      <x:c r="E140" s="6" t="n">
        <x:v>2</x:v>
      </x:c>
    </x:row>
    <x:row r="141" ht="20" customHeight="1">
      <x:c r="A141" s="6" t="str">
        <x:v>11310_1131008</x:v>
      </x:c>
      <x:c r="B141" s="6" t="str">
        <x:v>11310</x:v>
      </x:c>
      <x:c r="C141" s="6" t="n">
        <x:v>3</x:v>
      </x:c>
      <x:c r="D141" s="6" t="str">
        <x:v>1131008</x:v>
      </x:c>
      <x:c r="E141" s="6" t="n">
        <x:v>1</x:v>
      </x:c>
    </x:row>
    <x:row r="142" ht="20" customHeight="1">
      <x:c r="A142" s="6" t="str">
        <x:v>11310_1131003</x:v>
      </x:c>
      <x:c r="B142" s="6" t="str">
        <x:v>11310</x:v>
      </x:c>
      <x:c r="C142" s="6" t="n">
        <x:v>5</x:v>
      </x:c>
      <x:c r="D142" s="6" t="str">
        <x:v>1131003</x:v>
      </x:c>
      <x:c r="E142" s="6" t="n">
        <x:v>2</x:v>
      </x:c>
    </x:row>
    <x:row r="143" ht="20" customHeight="1">
      <x:c r="A143" s="6" t="str">
        <x:v>11310_1131004</x:v>
      </x:c>
      <x:c r="B143" s="6" t="str">
        <x:v>11310</x:v>
      </x:c>
      <x:c r="C143" s="6" t="n">
        <x:v>5</x:v>
      </x:c>
      <x:c r="D143" s="6" t="str">
        <x:v>1131004</x:v>
      </x:c>
      <x:c r="E143" s="6" t="n">
        <x:v>2</x:v>
      </x:c>
    </x:row>
    <x:row r="144" ht="20" customHeight="1">
      <x:c r="A144" s="6" t="str">
        <x:v>1201_120103</x:v>
      </x:c>
      <x:c r="B144" s="6" t="str">
        <x:v>1201</x:v>
      </x:c>
      <x:c r="C144" s="6" t="n">
        <x:v>3</x:v>
      </x:c>
      <x:c r="D144" s="6" t="str">
        <x:v>120103</x:v>
      </x:c>
      <x:c r="E144" s="6" t="n">
        <x:v>2</x:v>
      </x:c>
    </x:row>
    <x:row r="145" ht="20" customHeight="1">
      <x:c r="A145" s="6" t="str">
        <x:v>1201_120104</x:v>
      </x:c>
      <x:c r="B145" s="6" t="str">
        <x:v>1201</x:v>
      </x:c>
      <x:c r="C145" s="6" t="n">
        <x:v>3</x:v>
      </x:c>
      <x:c r="D145" s="6" t="str">
        <x:v>120104</x:v>
      </x:c>
      <x:c r="E145" s="6" t="n">
        <x:v>2</x:v>
      </x:c>
    </x:row>
    <x:row r="146" ht="20" customHeight="1">
      <x:c r="A146" s="6" t="str">
        <x:v>1201_120102</x:v>
      </x:c>
      <x:c r="B146" s="6" t="str">
        <x:v>1201</x:v>
      </x:c>
      <x:c r="C146" s="6" t="n">
        <x:v>5</x:v>
      </x:c>
      <x:c r="D146" s="6" t="str">
        <x:v>120102</x:v>
      </x:c>
      <x:c r="E146" s="6" t="n">
        <x:v>2</x:v>
      </x:c>
    </x:row>
    <x:row r="147" ht="20" customHeight="1">
      <x:c r="A147" s="6" t="str">
        <x:v>1201_120101</x:v>
      </x:c>
      <x:c r="B147" s="6" t="str">
        <x:v>1201</x:v>
      </x:c>
      <x:c r="C147" s="6" t="n">
        <x:v>5</x:v>
      </x:c>
      <x:c r="D147" s="6" t="str">
        <x:v>120101</x:v>
      </x:c>
      <x:c r="E147" s="6" t="n">
        <x:v>1</x:v>
      </x:c>
    </x:row>
    <x:row r="148" ht="20" customHeight="1">
      <x:c r="A148" s="6" t="str">
        <x:v>1201_120108</x:v>
      </x:c>
      <x:c r="B148" s="6" t="str">
        <x:v>1201</x:v>
      </x:c>
      <x:c r="C148" s="6" t="n">
        <x:v>5</x:v>
      </x:c>
      <x:c r="D148" s="6" t="str">
        <x:v>120108</x:v>
      </x:c>
      <x:c r="E148" s="6" t="n">
        <x:v>1</x:v>
      </x:c>
    </x:row>
    <x:row r="149" ht="20" customHeight="1">
      <x:c r="A149" s="6" t="str">
        <x:v>1202_120203</x:v>
      </x:c>
      <x:c r="B149" s="6" t="str">
        <x:v>1202</x:v>
      </x:c>
      <x:c r="C149" s="6" t="n">
        <x:v>3</x:v>
      </x:c>
      <x:c r="D149" s="6" t="str">
        <x:v>120203</x:v>
      </x:c>
      <x:c r="E149" s="6" t="n">
        <x:v>2</x:v>
      </x:c>
    </x:row>
    <x:row r="150" ht="20" customHeight="1">
      <x:c r="A150" s="6" t="str">
        <x:v>1202_120201</x:v>
      </x:c>
      <x:c r="B150" s="6" t="str">
        <x:v>1202</x:v>
      </x:c>
      <x:c r="C150" s="6" t="n">
        <x:v>3</x:v>
      </x:c>
      <x:c r="D150" s="6" t="str">
        <x:v>120201</x:v>
      </x:c>
      <x:c r="E150" s="6" t="n">
        <x:v>1</x:v>
      </x:c>
    </x:row>
    <x:row r="151" ht="20" customHeight="1">
      <x:c r="A151" s="6" t="str">
        <x:v>1202_120202</x:v>
      </x:c>
      <x:c r="B151" s="6" t="str">
        <x:v>1202</x:v>
      </x:c>
      <x:c r="C151" s="6" t="n">
        <x:v>5</x:v>
      </x:c>
      <x:c r="D151" s="6" t="str">
        <x:v>120202</x:v>
      </x:c>
      <x:c r="E151" s="6" t="n">
        <x:v>2</x:v>
      </x:c>
    </x:row>
    <x:row r="152" ht="20" customHeight="1">
      <x:c r="A152" s="6" t="str">
        <x:v>1202_120204</x:v>
      </x:c>
      <x:c r="B152" s="6" t="str">
        <x:v>1202</x:v>
      </x:c>
      <x:c r="C152" s="6" t="n">
        <x:v>5</x:v>
      </x:c>
      <x:c r="D152" s="6" t="str">
        <x:v>120204</x:v>
      </x:c>
      <x:c r="E152" s="6" t="n">
        <x:v>2</x:v>
      </x:c>
    </x:row>
    <x:row r="153" ht="20" customHeight="1">
      <x:c r="A153" s="6" t="str">
        <x:v>1203_120302</x:v>
      </x:c>
      <x:c r="B153" s="6" t="str">
        <x:v>1203</x:v>
      </x:c>
      <x:c r="C153" s="6" t="n">
        <x:v>3</x:v>
      </x:c>
      <x:c r="D153" s="6" t="str">
        <x:v>120302</x:v>
      </x:c>
      <x:c r="E153" s="6" t="n">
        <x:v>2</x:v>
      </x:c>
    </x:row>
    <x:row r="154" ht="20" customHeight="1">
      <x:c r="A154" s="6" t="str">
        <x:v>1203_120301</x:v>
      </x:c>
      <x:c r="B154" s="6" t="str">
        <x:v>1203</x:v>
      </x:c>
      <x:c r="C154" s="6" t="n">
        <x:v>3</x:v>
      </x:c>
      <x:c r="D154" s="6" t="str">
        <x:v>120301</x:v>
      </x:c>
      <x:c r="E154" s="6" t="n">
        <x:v>1</x:v>
      </x:c>
    </x:row>
    <x:row r="155" ht="20" customHeight="1">
      <x:c r="A155" s="6" t="str">
        <x:v>1203_120303</x:v>
      </x:c>
      <x:c r="B155" s="6" t="str">
        <x:v>1203</x:v>
      </x:c>
      <x:c r="C155" s="6" t="n">
        <x:v>5</x:v>
      </x:c>
      <x:c r="D155" s="6" t="str">
        <x:v>120303</x:v>
      </x:c>
      <x:c r="E155" s="6" t="n">
        <x:v>2</x:v>
      </x:c>
    </x:row>
    <x:row r="156" ht="20" customHeight="1">
      <x:c r="A156" s="6" t="str">
        <x:v>1203_120304</x:v>
      </x:c>
      <x:c r="B156" s="6" t="str">
        <x:v>1203</x:v>
      </x:c>
      <x:c r="C156" s="6" t="n">
        <x:v>5</x:v>
      </x:c>
      <x:c r="D156" s="6" t="str">
        <x:v>120304</x:v>
      </x:c>
      <x:c r="E156" s="6" t="n">
        <x:v>2</x:v>
      </x:c>
    </x:row>
    <x:row r="157" ht="20" customHeight="1">
      <x:c r="A157" s="6" t="str">
        <x:v>1204_120403</x:v>
      </x:c>
      <x:c r="B157" s="6" t="str">
        <x:v>1204</x:v>
      </x:c>
      <x:c r="C157" s="6" t="n">
        <x:v>3</x:v>
      </x:c>
      <x:c r="D157" s="6" t="str">
        <x:v>120403</x:v>
      </x:c>
      <x:c r="E157" s="6" t="n">
        <x:v>2</x:v>
      </x:c>
    </x:row>
    <x:row r="158" ht="20" customHeight="1">
      <x:c r="A158" s="6" t="str">
        <x:v>1204_120401</x:v>
      </x:c>
      <x:c r="B158" s="6" t="str">
        <x:v>1204</x:v>
      </x:c>
      <x:c r="C158" s="6" t="n">
        <x:v>3</x:v>
      </x:c>
      <x:c r="D158" s="6" t="str">
        <x:v>120401</x:v>
      </x:c>
      <x:c r="E158" s="6" t="n">
        <x:v>1</x:v>
      </x:c>
    </x:row>
    <x:row r="159" ht="20" customHeight="1">
      <x:c r="A159" s="6" t="str">
        <x:v>1204_120402</x:v>
      </x:c>
      <x:c r="B159" s="6" t="str">
        <x:v>1204</x:v>
      </x:c>
      <x:c r="C159" s="6" t="n">
        <x:v>5</x:v>
      </x:c>
      <x:c r="D159" s="6" t="str">
        <x:v>120402</x:v>
      </x:c>
      <x:c r="E159" s="6" t="n">
        <x:v>2</x:v>
      </x:c>
    </x:row>
    <x:row r="160" ht="20" customHeight="1">
      <x:c r="A160" s="6" t="str">
        <x:v>1204_120404</x:v>
      </x:c>
      <x:c r="B160" s="6" t="str">
        <x:v>1204</x:v>
      </x:c>
      <x:c r="C160" s="6" t="n">
        <x:v>5</x:v>
      </x:c>
      <x:c r="D160" s="6" t="str">
        <x:v>120404</x:v>
      </x:c>
      <x:c r="E160" s="6" t="n">
        <x:v>2</x:v>
      </x:c>
    </x:row>
    <x:row r="161" ht="20" customHeight="1">
      <x:c r="A161" s="6" t="str">
        <x:v>1205_120503</x:v>
      </x:c>
      <x:c r="B161" s="6" t="str">
        <x:v>1205</x:v>
      </x:c>
      <x:c r="C161" s="6" t="n">
        <x:v>3</x:v>
      </x:c>
      <x:c r="D161" s="6" t="str">
        <x:v>120503</x:v>
      </x:c>
      <x:c r="E161" s="6" t="n">
        <x:v>2</x:v>
      </x:c>
    </x:row>
    <x:row r="162" ht="20" customHeight="1">
      <x:c r="A162" s="6" t="str">
        <x:v>1205_120504</x:v>
      </x:c>
      <x:c r="B162" s="6" t="str">
        <x:v>1205</x:v>
      </x:c>
      <x:c r="C162" s="6" t="n">
        <x:v>3</x:v>
      </x:c>
      <x:c r="D162" s="6" t="str">
        <x:v>120504</x:v>
      </x:c>
      <x:c r="E162" s="6" t="n">
        <x:v>2</x:v>
      </x:c>
    </x:row>
    <x:row r="163" ht="20" customHeight="1">
      <x:c r="A163" s="6" t="str">
        <x:v>1205_120502</x:v>
      </x:c>
      <x:c r="B163" s="6" t="str">
        <x:v>1205</x:v>
      </x:c>
      <x:c r="C163" s="6" t="n">
        <x:v>5</x:v>
      </x:c>
      <x:c r="D163" s="6" t="str">
        <x:v>120502</x:v>
      </x:c>
      <x:c r="E163" s="6" t="n">
        <x:v>2</x:v>
      </x:c>
    </x:row>
    <x:row r="164" ht="20" customHeight="1">
      <x:c r="A164" s="6" t="str">
        <x:v>1205_120501</x:v>
      </x:c>
      <x:c r="B164" s="6" t="str">
        <x:v>1205</x:v>
      </x:c>
      <x:c r="C164" s="6" t="n">
        <x:v>5</x:v>
      </x:c>
      <x:c r="D164" s="6" t="str">
        <x:v>120501</x:v>
      </x:c>
      <x:c r="E164" s="6" t="n">
        <x:v>1</x:v>
      </x:c>
    </x:row>
    <x:row r="165" ht="20" customHeight="1">
      <x:c r="A165" s="6" t="str">
        <x:v>1205_120508</x:v>
      </x:c>
      <x:c r="B165" s="6" t="str">
        <x:v>1205</x:v>
      </x:c>
      <x:c r="C165" s="6" t="n">
        <x:v>5</x:v>
      </x:c>
      <x:c r="D165" s="6" t="str">
        <x:v>120508</x:v>
      </x:c>
      <x:c r="E165" s="6" t="n">
        <x:v>1</x:v>
      </x:c>
    </x:row>
    <x:row r="166" ht="20" customHeight="1">
      <x:c r="A166" s="6" t="str">
        <x:v>1206_120603</x:v>
      </x:c>
      <x:c r="B166" s="6" t="str">
        <x:v>1206</x:v>
      </x:c>
      <x:c r="C166" s="6" t="n">
        <x:v>3</x:v>
      </x:c>
      <x:c r="D166" s="6" t="str">
        <x:v>120603</x:v>
      </x:c>
      <x:c r="E166" s="6" t="n">
        <x:v>2</x:v>
      </x:c>
    </x:row>
    <x:row r="167" ht="20" customHeight="1">
      <x:c r="A167" s="6" t="str">
        <x:v>1206_120604</x:v>
      </x:c>
      <x:c r="B167" s="6" t="str">
        <x:v>1206</x:v>
      </x:c>
      <x:c r="C167" s="6" t="n">
        <x:v>3</x:v>
      </x:c>
      <x:c r="D167" s="6" t="str">
        <x:v>120604</x:v>
      </x:c>
      <x:c r="E167" s="6" t="n">
        <x:v>2</x:v>
      </x:c>
    </x:row>
    <x:row r="168" ht="20" customHeight="1">
      <x:c r="A168" s="6" t="str">
        <x:v>1206_120602</x:v>
      </x:c>
      <x:c r="B168" s="6" t="str">
        <x:v>1206</x:v>
      </x:c>
      <x:c r="C168" s="6" t="n">
        <x:v>5</x:v>
      </x:c>
      <x:c r="D168" s="6" t="str">
        <x:v>120602</x:v>
      </x:c>
      <x:c r="E168" s="6" t="n">
        <x:v>2</x:v>
      </x:c>
    </x:row>
    <x:row r="169" ht="20" customHeight="1">
      <x:c r="A169" s="6" t="str">
        <x:v>1206_120601</x:v>
      </x:c>
      <x:c r="B169" s="6" t="str">
        <x:v>1206</x:v>
      </x:c>
      <x:c r="C169" s="6" t="n">
        <x:v>5</x:v>
      </x:c>
      <x:c r="D169" s="6" t="str">
        <x:v>120601</x:v>
      </x:c>
      <x:c r="E169" s="6" t="n">
        <x:v>1</x:v>
      </x:c>
    </x:row>
    <x:row r="170" ht="20" customHeight="1">
      <x:c r="A170" s="6" t="str">
        <x:v>1207_120702</x:v>
      </x:c>
      <x:c r="B170" s="6" t="str">
        <x:v>1207</x:v>
      </x:c>
      <x:c r="C170" s="6" t="n">
        <x:v>3</x:v>
      </x:c>
      <x:c r="D170" s="6" t="str">
        <x:v>120702</x:v>
      </x:c>
      <x:c r="E170" s="6" t="n">
        <x:v>2</x:v>
      </x:c>
    </x:row>
    <x:row r="171" ht="20" customHeight="1">
      <x:c r="A171" s="6" t="str">
        <x:v>1207_120701</x:v>
      </x:c>
      <x:c r="B171" s="6" t="str">
        <x:v>1207</x:v>
      </x:c>
      <x:c r="C171" s="6" t="n">
        <x:v>3</x:v>
      </x:c>
      <x:c r="D171" s="6" t="str">
        <x:v>120701</x:v>
      </x:c>
      <x:c r="E171" s="6" t="n">
        <x:v>1</x:v>
      </x:c>
    </x:row>
    <x:row r="172" ht="20" customHeight="1">
      <x:c r="A172" s="6" t="str">
        <x:v>1207_120703</x:v>
      </x:c>
      <x:c r="B172" s="6" t="str">
        <x:v>1207</x:v>
      </x:c>
      <x:c r="C172" s="6" t="n">
        <x:v>5</x:v>
      </x:c>
      <x:c r="D172" s="6" t="str">
        <x:v>120703</x:v>
      </x:c>
      <x:c r="E172" s="6" t="n">
        <x:v>2</x:v>
      </x:c>
    </x:row>
    <x:row r="173" ht="20" customHeight="1">
      <x:c r="A173" s="6" t="str">
        <x:v>1207_120704</x:v>
      </x:c>
      <x:c r="B173" s="6" t="str">
        <x:v>1207</x:v>
      </x:c>
      <x:c r="C173" s="6" t="n">
        <x:v>5</x:v>
      </x:c>
      <x:c r="D173" s="6" t="str">
        <x:v>120704</x:v>
      </x:c>
      <x:c r="E173" s="6" t="n">
        <x:v>2</x:v>
      </x:c>
    </x:row>
    <x:row r="174" ht="20" customHeight="1">
      <x:c r="A174" s="6" t="str">
        <x:v>1208_120802</x:v>
      </x:c>
      <x:c r="B174" s="6" t="str">
        <x:v>1208</x:v>
      </x:c>
      <x:c r="C174" s="6" t="n">
        <x:v>3</x:v>
      </x:c>
      <x:c r="D174" s="6" t="str">
        <x:v>120802</x:v>
      </x:c>
      <x:c r="E174" s="6" t="n">
        <x:v>2</x:v>
      </x:c>
    </x:row>
    <x:row r="175" ht="20" customHeight="1">
      <x:c r="A175" s="6" t="str">
        <x:v>1208_120804</x:v>
      </x:c>
      <x:c r="B175" s="6" t="str">
        <x:v>1208</x:v>
      </x:c>
      <x:c r="C175" s="6" t="n">
        <x:v>3</x:v>
      </x:c>
      <x:c r="D175" s="6" t="str">
        <x:v>120804</x:v>
      </x:c>
      <x:c r="E175" s="6" t="n">
        <x:v>2</x:v>
      </x:c>
    </x:row>
    <x:row r="176" ht="20" customHeight="1">
      <x:c r="A176" s="6" t="str">
        <x:v>1208_120803</x:v>
      </x:c>
      <x:c r="B176" s="6" t="str">
        <x:v>1208</x:v>
      </x:c>
      <x:c r="C176" s="6" t="n">
        <x:v>5</x:v>
      </x:c>
      <x:c r="D176" s="6" t="str">
        <x:v>120803</x:v>
      </x:c>
      <x:c r="E176" s="6" t="n">
        <x:v>2</x:v>
      </x:c>
    </x:row>
    <x:row r="177" ht="20" customHeight="1">
      <x:c r="A177" s="6" t="str">
        <x:v>1208_120801</x:v>
      </x:c>
      <x:c r="B177" s="6" t="str">
        <x:v>1208</x:v>
      </x:c>
      <x:c r="C177" s="6" t="n">
        <x:v>5</x:v>
      </x:c>
      <x:c r="D177" s="6" t="str">
        <x:v>120801</x:v>
      </x:c>
      <x:c r="E177" s="6" t="n">
        <x:v>1</x:v>
      </x:c>
    </x:row>
    <x:row r="178" ht="20" customHeight="1">
      <x:c r="A178" s="6" t="str">
        <x:v>1209_120902</x:v>
      </x:c>
      <x:c r="B178" s="6" t="str">
        <x:v>1209</x:v>
      </x:c>
      <x:c r="C178" s="6" t="n">
        <x:v>3</x:v>
      </x:c>
      <x:c r="D178" s="6" t="str">
        <x:v>120902</x:v>
      </x:c>
      <x:c r="E178" s="6" t="n">
        <x:v>2</x:v>
      </x:c>
    </x:row>
    <x:row r="179" ht="20" customHeight="1">
      <x:c r="A179" s="6" t="str">
        <x:v>1209_120901</x:v>
      </x:c>
      <x:c r="B179" s="6" t="str">
        <x:v>1209</x:v>
      </x:c>
      <x:c r="C179" s="6" t="n">
        <x:v>3</x:v>
      </x:c>
      <x:c r="D179" s="6" t="str">
        <x:v>120901</x:v>
      </x:c>
      <x:c r="E179" s="6" t="n">
        <x:v>1</x:v>
      </x:c>
    </x:row>
    <x:row r="180" ht="20" customHeight="1">
      <x:c r="A180" s="6" t="str">
        <x:v>1209_120903</x:v>
      </x:c>
      <x:c r="B180" s="6" t="str">
        <x:v>1209</x:v>
      </x:c>
      <x:c r="C180" s="6" t="n">
        <x:v>5</x:v>
      </x:c>
      <x:c r="D180" s="6" t="str">
        <x:v>120903</x:v>
      </x:c>
      <x:c r="E180" s="6" t="n">
        <x:v>2</x:v>
      </x:c>
    </x:row>
    <x:row r="181" ht="20" customHeight="1">
      <x:c r="A181" s="6" t="str">
        <x:v>1209_120904</x:v>
      </x:c>
      <x:c r="B181" s="6" t="str">
        <x:v>1209</x:v>
      </x:c>
      <x:c r="C181" s="6" t="n">
        <x:v>5</x:v>
      </x:c>
      <x:c r="D181" s="6" t="str">
        <x:v>120904</x:v>
      </x:c>
      <x:c r="E181" s="6" t="n">
        <x:v>2</x:v>
      </x:c>
    </x:row>
    <x:row r="182" ht="20" customHeight="1">
      <x:c r="A182" s="6" t="str">
        <x:v>1210_121002</x:v>
      </x:c>
      <x:c r="B182" s="6" t="str">
        <x:v>1210</x:v>
      </x:c>
      <x:c r="C182" s="6" t="n">
        <x:v>3</x:v>
      </x:c>
      <x:c r="D182" s="6" t="str">
        <x:v>121002</x:v>
      </x:c>
      <x:c r="E182" s="6" t="n">
        <x:v>2</x:v>
      </x:c>
    </x:row>
    <x:row r="183" ht="20" customHeight="1">
      <x:c r="A183" s="6" t="str">
        <x:v>1210_121001</x:v>
      </x:c>
      <x:c r="B183" s="6" t="str">
        <x:v>1210</x:v>
      </x:c>
      <x:c r="C183" s="6" t="n">
        <x:v>3</x:v>
      </x:c>
      <x:c r="D183" s="6" t="str">
        <x:v>121001</x:v>
      </x:c>
      <x:c r="E183" s="6" t="n">
        <x:v>1</x:v>
      </x:c>
    </x:row>
    <x:row r="184" ht="20" customHeight="1">
      <x:c r="A184" s="6" t="str">
        <x:v>1210_121003</x:v>
      </x:c>
      <x:c r="B184" s="6" t="str">
        <x:v>1210</x:v>
      </x:c>
      <x:c r="C184" s="6" t="n">
        <x:v>5</x:v>
      </x:c>
      <x:c r="D184" s="6" t="str">
        <x:v>121003</x:v>
      </x:c>
      <x:c r="E184" s="6" t="n">
        <x:v>2</x:v>
      </x:c>
    </x:row>
    <x:row r="185" ht="20" customHeight="1">
      <x:c r="A185" s="6" t="str">
        <x:v>1210_121004</x:v>
      </x:c>
      <x:c r="B185" s="6" t="str">
        <x:v>1210</x:v>
      </x:c>
      <x:c r="C185" s="6" t="n">
        <x:v>5</x:v>
      </x:c>
      <x:c r="D185" s="6" t="str">
        <x:v>121004</x:v>
      </x:c>
      <x:c r="E185" s="6" t="n">
        <x:v>2</x:v>
      </x:c>
    </x:row>
    <x:row r="186" ht="20" customHeight="1">
      <x:c r="A186" s="6" t="str">
        <x:v>1211_121102</x:v>
      </x:c>
      <x:c r="B186" s="6" t="str">
        <x:v>1211</x:v>
      </x:c>
      <x:c r="C186" s="6" t="n">
        <x:v>3</x:v>
      </x:c>
      <x:c r="D186" s="6" t="str">
        <x:v>121102</x:v>
      </x:c>
      <x:c r="E186" s="6" t="n">
        <x:v>2</x:v>
      </x:c>
    </x:row>
    <x:row r="187" ht="20" customHeight="1">
      <x:c r="A187" s="6" t="str">
        <x:v>1211_121104</x:v>
      </x:c>
      <x:c r="B187" s="6" t="str">
        <x:v>1211</x:v>
      </x:c>
      <x:c r="C187" s="6" t="n">
        <x:v>3</x:v>
      </x:c>
      <x:c r="D187" s="6" t="str">
        <x:v>121104</x:v>
      </x:c>
      <x:c r="E187" s="6" t="n">
        <x:v>2</x:v>
      </x:c>
    </x:row>
    <x:row r="188" ht="20" customHeight="1">
      <x:c r="A188" s="6" t="str">
        <x:v>1211_121103</x:v>
      </x:c>
      <x:c r="B188" s="6" t="str">
        <x:v>1211</x:v>
      </x:c>
      <x:c r="C188" s="6" t="n">
        <x:v>5</x:v>
      </x:c>
      <x:c r="D188" s="6" t="str">
        <x:v>121103</x:v>
      </x:c>
      <x:c r="E188" s="6" t="n">
        <x:v>2</x:v>
      </x:c>
    </x:row>
    <x:row r="189" ht="20" customHeight="1">
      <x:c r="A189" s="6" t="str">
        <x:v>1211_121101</x:v>
      </x:c>
      <x:c r="B189" s="6" t="str">
        <x:v>1211</x:v>
      </x:c>
      <x:c r="C189" s="6" t="n">
        <x:v>5</x:v>
      </x:c>
      <x:c r="D189" s="6" t="str">
        <x:v>121101</x:v>
      </x:c>
      <x:c r="E189" s="6" t="n">
        <x:v>1</x:v>
      </x:c>
    </x:row>
    <x:row r="190" ht="20" customHeight="1">
      <x:c r="A190" s="6" t="str">
        <x:v>1212_121203</x:v>
      </x:c>
      <x:c r="B190" s="6" t="str">
        <x:v>1212</x:v>
      </x:c>
      <x:c r="C190" s="6" t="n">
        <x:v>3</x:v>
      </x:c>
      <x:c r="D190" s="6" t="str">
        <x:v>121203</x:v>
      </x:c>
      <x:c r="E190" s="6" t="n">
        <x:v>2</x:v>
      </x:c>
    </x:row>
    <x:row r="191" ht="20" customHeight="1">
      <x:c r="A191" s="6" t="str">
        <x:v>1212_121204</x:v>
      </x:c>
      <x:c r="B191" s="6" t="str">
        <x:v>1212</x:v>
      </x:c>
      <x:c r="C191" s="6" t="n">
        <x:v>3</x:v>
      </x:c>
      <x:c r="D191" s="6" t="str">
        <x:v>121204</x:v>
      </x:c>
      <x:c r="E191" s="6" t="n">
        <x:v>2</x:v>
      </x:c>
    </x:row>
    <x:row r="192" ht="20" customHeight="1">
      <x:c r="A192" s="6" t="str">
        <x:v>1212_121202</x:v>
      </x:c>
      <x:c r="B192" s="6" t="str">
        <x:v>1212</x:v>
      </x:c>
      <x:c r="C192" s="6" t="n">
        <x:v>5</x:v>
      </x:c>
      <x:c r="D192" s="6" t="str">
        <x:v>121202</x:v>
      </x:c>
      <x:c r="E192" s="6" t="n">
        <x:v>2</x:v>
      </x:c>
    </x:row>
    <x:row r="193" ht="20" customHeight="1">
      <x:c r="A193" s="6" t="str">
        <x:v>1212_121201</x:v>
      </x:c>
      <x:c r="B193" s="6" t="str">
        <x:v>1212</x:v>
      </x:c>
      <x:c r="C193" s="6" t="n">
        <x:v>5</x:v>
      </x:c>
      <x:c r="D193" s="6" t="str">
        <x:v>121201</x:v>
      </x:c>
      <x:c r="E193" s="6" t="n">
        <x:v>1</x:v>
      </x:c>
    </x:row>
    <x:row r="194" ht="20" customHeight="1">
      <x:c r="A194" s="6" t="str">
        <x:v>1212_121209</x:v>
      </x:c>
      <x:c r="B194" s="6" t="str">
        <x:v>1212</x:v>
      </x:c>
      <x:c r="C194" s="6" t="n">
        <x:v>5</x:v>
      </x:c>
      <x:c r="D194" s="6" t="str">
        <x:v>121209</x:v>
      </x:c>
      <x:c r="E194" s="6" t="n">
        <x:v>2</x:v>
      </x:c>
    </x:row>
    <x:row r="195" ht="20" customHeight="1">
      <x:c r="A195" s="6" t="str">
        <x:v>1213_121302</x:v>
      </x:c>
      <x:c r="B195" s="6" t="str">
        <x:v>1213</x:v>
      </x:c>
      <x:c r="C195" s="6" t="n">
        <x:v>3</x:v>
      </x:c>
      <x:c r="D195" s="6" t="str">
        <x:v>121302</x:v>
      </x:c>
      <x:c r="E195" s="6" t="n">
        <x:v>2</x:v>
      </x:c>
    </x:row>
    <x:row r="196" ht="20" customHeight="1">
      <x:c r="A196" s="6" t="str">
        <x:v>1213_121301</x:v>
      </x:c>
      <x:c r="B196" s="6" t="str">
        <x:v>1213</x:v>
      </x:c>
      <x:c r="C196" s="6" t="n">
        <x:v>3</x:v>
      </x:c>
      <x:c r="D196" s="6" t="str">
        <x:v>121301</x:v>
      </x:c>
      <x:c r="E196" s="6" t="n">
        <x:v>1</x:v>
      </x:c>
    </x:row>
    <x:row r="197" ht="20" customHeight="1">
      <x:c r="A197" s="6" t="str">
        <x:v>1213_121308</x:v>
      </x:c>
      <x:c r="B197" s="6" t="str">
        <x:v>1213</x:v>
      </x:c>
      <x:c r="C197" s="6" t="n">
        <x:v>3</x:v>
      </x:c>
      <x:c r="D197" s="6" t="str">
        <x:v>121308</x:v>
      </x:c>
      <x:c r="E197" s="6" t="n">
        <x:v>1</x:v>
      </x:c>
    </x:row>
    <x:row r="198" ht="20" customHeight="1">
      <x:c r="A198" s="6" t="str">
        <x:v>1213_121310</x:v>
      </x:c>
      <x:c r="B198" s="6" t="str">
        <x:v>1213</x:v>
      </x:c>
      <x:c r="C198" s="6" t="n">
        <x:v>3</x:v>
      </x:c>
      <x:c r="D198" s="6" t="str">
        <x:v>121310</x:v>
      </x:c>
      <x:c r="E198" s="6" t="n">
        <x:v>1</x:v>
      </x:c>
    </x:row>
    <x:row r="199" ht="20" customHeight="1">
      <x:c r="A199" s="6" t="str">
        <x:v>1213_121312</x:v>
      </x:c>
      <x:c r="B199" s="6" t="str">
        <x:v>1213</x:v>
      </x:c>
      <x:c r="C199" s="6" t="n">
        <x:v>3</x:v>
      </x:c>
      <x:c r="D199" s="6" t="str">
        <x:v>121312</x:v>
      </x:c>
      <x:c r="E199" s="6" t="n">
        <x:v>1</x:v>
      </x:c>
    </x:row>
    <x:row r="200" ht="20" customHeight="1">
      <x:c r="A200" s="6" t="str">
        <x:v>1213_121303</x:v>
      </x:c>
      <x:c r="B200" s="6" t="str">
        <x:v>1213</x:v>
      </x:c>
      <x:c r="C200" s="6" t="n">
        <x:v>5</x:v>
      </x:c>
      <x:c r="D200" s="6" t="str">
        <x:v>121303</x:v>
      </x:c>
      <x:c r="E200" s="6" t="n">
        <x:v>2</x:v>
      </x:c>
    </x:row>
    <x:row r="201" ht="20" customHeight="1">
      <x:c r="A201" s="6" t="str">
        <x:v>1213_121304</x:v>
      </x:c>
      <x:c r="B201" s="6" t="str">
        <x:v>1213</x:v>
      </x:c>
      <x:c r="C201" s="6" t="n">
        <x:v>5</x:v>
      </x:c>
      <x:c r="D201" s="6" t="str">
        <x:v>121304</x:v>
      </x:c>
      <x:c r="E201" s="6" t="n">
        <x:v>2</x:v>
      </x:c>
    </x:row>
    <x:row r="202" ht="20" customHeight="1">
      <x:c r="A202" s="6" t="str">
        <x:v>1214_121402</x:v>
      </x:c>
      <x:c r="B202" s="6" t="str">
        <x:v>1214</x:v>
      </x:c>
      <x:c r="C202" s="6" t="n">
        <x:v>3</x:v>
      </x:c>
      <x:c r="D202" s="6" t="str">
        <x:v>121402</x:v>
      </x:c>
      <x:c r="E202" s="6" t="n">
        <x:v>2</x:v>
      </x:c>
    </x:row>
    <x:row r="203" ht="20" customHeight="1">
      <x:c r="A203" s="6" t="str">
        <x:v>1214_121401</x:v>
      </x:c>
      <x:c r="B203" s="6" t="str">
        <x:v>1214</x:v>
      </x:c>
      <x:c r="C203" s="6" t="n">
        <x:v>3</x:v>
      </x:c>
      <x:c r="D203" s="6" t="str">
        <x:v>121401</x:v>
      </x:c>
      <x:c r="E203" s="6" t="n">
        <x:v>1</x:v>
      </x:c>
    </x:row>
    <x:row r="204" ht="20" customHeight="1">
      <x:c r="A204" s="6" t="str">
        <x:v>1214_121403</x:v>
      </x:c>
      <x:c r="B204" s="6" t="str">
        <x:v>1214</x:v>
      </x:c>
      <x:c r="C204" s="6" t="n">
        <x:v>5</x:v>
      </x:c>
      <x:c r="D204" s="6" t="str">
        <x:v>121403</x:v>
      </x:c>
      <x:c r="E204" s="6" t="n">
        <x:v>2</x:v>
      </x:c>
    </x:row>
    <x:row r="205" ht="20" customHeight="1">
      <x:c r="A205" s="6" t="str">
        <x:v>1214_121404</x:v>
      </x:c>
      <x:c r="B205" s="6" t="str">
        <x:v>1214</x:v>
      </x:c>
      <x:c r="C205" s="6" t="n">
        <x:v>5</x:v>
      </x:c>
      <x:c r="D205" s="6" t="str">
        <x:v>121404</x:v>
      </x:c>
      <x:c r="E205" s="6" t="n">
        <x:v>2</x:v>
      </x:c>
    </x:row>
    <x:row r="206" ht="20" customHeight="1">
      <x:c r="A206" s="6" t="str">
        <x:v>1215_121502</x:v>
      </x:c>
      <x:c r="B206" s="6" t="str">
        <x:v>1215</x:v>
      </x:c>
      <x:c r="C206" s="6" t="n">
        <x:v>3</x:v>
      </x:c>
      <x:c r="D206" s="6" t="str">
        <x:v>121502</x:v>
      </x:c>
      <x:c r="E206" s="6" t="n">
        <x:v>2</x:v>
      </x:c>
    </x:row>
    <x:row r="207" ht="20" customHeight="1">
      <x:c r="A207" s="6" t="str">
        <x:v>1215_121501</x:v>
      </x:c>
      <x:c r="B207" s="6" t="str">
        <x:v>1215</x:v>
      </x:c>
      <x:c r="C207" s="6" t="n">
        <x:v>3</x:v>
      </x:c>
      <x:c r="D207" s="6" t="str">
        <x:v>121501</x:v>
      </x:c>
      <x:c r="E207" s="6" t="n">
        <x:v>1</x:v>
      </x:c>
    </x:row>
    <x:row r="208" ht="20" customHeight="1">
      <x:c r="A208" s="6" t="str">
        <x:v>1215_121503</x:v>
      </x:c>
      <x:c r="B208" s="6" t="str">
        <x:v>1215</x:v>
      </x:c>
      <x:c r="C208" s="6" t="n">
        <x:v>5</x:v>
      </x:c>
      <x:c r="D208" s="6" t="str">
        <x:v>121503</x:v>
      </x:c>
      <x:c r="E208" s="6" t="n">
        <x:v>2</x:v>
      </x:c>
    </x:row>
    <x:row r="209" ht="20" customHeight="1">
      <x:c r="A209" s="6" t="str">
        <x:v>1215_121504</x:v>
      </x:c>
      <x:c r="B209" s="6" t="str">
        <x:v>1215</x:v>
      </x:c>
      <x:c r="C209" s="6" t="n">
        <x:v>5</x:v>
      </x:c>
      <x:c r="D209" s="6" t="str">
        <x:v>121504</x:v>
      </x:c>
      <x:c r="E209" s="6" t="n">
        <x:v>2</x:v>
      </x:c>
    </x:row>
    <x:row r="210" ht="20" customHeight="1">
      <x:c r="A210" s="6" t="str">
        <x:v>1217_121703</x:v>
      </x:c>
      <x:c r="B210" s="6" t="str">
        <x:v>1217</x:v>
      </x:c>
      <x:c r="C210" s="6" t="n">
        <x:v>3</x:v>
      </x:c>
      <x:c r="D210" s="6" t="str">
        <x:v>121703</x:v>
      </x:c>
      <x:c r="E210" s="6" t="n">
        <x:v>2</x:v>
      </x:c>
    </x:row>
    <x:row r="211" ht="20" customHeight="1">
      <x:c r="A211" s="6" t="str">
        <x:v>1217_121704</x:v>
      </x:c>
      <x:c r="B211" s="6" t="str">
        <x:v>1217</x:v>
      </x:c>
      <x:c r="C211" s="6" t="n">
        <x:v>3</x:v>
      </x:c>
      <x:c r="D211" s="6" t="str">
        <x:v>121704</x:v>
      </x:c>
      <x:c r="E211" s="6" t="n">
        <x:v>2</x:v>
      </x:c>
    </x:row>
    <x:row r="212" ht="20" customHeight="1">
      <x:c r="A212" s="6" t="str">
        <x:v>1217_121702</x:v>
      </x:c>
      <x:c r="B212" s="6" t="str">
        <x:v>1217</x:v>
      </x:c>
      <x:c r="C212" s="6" t="n">
        <x:v>5</x:v>
      </x:c>
      <x:c r="D212" s="6" t="str">
        <x:v>121702</x:v>
      </x:c>
      <x:c r="E212" s="6" t="n">
        <x:v>2</x:v>
      </x:c>
    </x:row>
    <x:row r="213" ht="20" customHeight="1">
      <x:c r="A213" s="6" t="str">
        <x:v>1217_121701</x:v>
      </x:c>
      <x:c r="B213" s="6" t="str">
        <x:v>1217</x:v>
      </x:c>
      <x:c r="C213" s="6" t="n">
        <x:v>5</x:v>
      </x:c>
      <x:c r="D213" s="6" t="str">
        <x:v>121701</x:v>
      </x:c>
      <x:c r="E213" s="6" t="n">
        <x:v>1</x:v>
      </x:c>
    </x:row>
    <x:row r="214" ht="20" customHeight="1">
      <x:c r="A214" s="6" t="str">
        <x:v>1218_121802</x:v>
      </x:c>
      <x:c r="B214" s="6" t="str">
        <x:v>1218</x:v>
      </x:c>
      <x:c r="C214" s="6" t="n">
        <x:v>3</x:v>
      </x:c>
      <x:c r="D214" s="6" t="str">
        <x:v>121802</x:v>
      </x:c>
      <x:c r="E214" s="6" t="n">
        <x:v>2</x:v>
      </x:c>
    </x:row>
    <x:row r="215" ht="20" customHeight="1">
      <x:c r="A215" s="6" t="str">
        <x:v>1218_121801</x:v>
      </x:c>
      <x:c r="B215" s="6" t="str">
        <x:v>1218</x:v>
      </x:c>
      <x:c r="C215" s="6" t="n">
        <x:v>3</x:v>
      </x:c>
      <x:c r="D215" s="6" t="str">
        <x:v>121801</x:v>
      </x:c>
      <x:c r="E215" s="6" t="n">
        <x:v>1</x:v>
      </x:c>
    </x:row>
    <x:row r="216" ht="20" customHeight="1">
      <x:c r="A216" s="6" t="str">
        <x:v>1218_121803</x:v>
      </x:c>
      <x:c r="B216" s="6" t="str">
        <x:v>1218</x:v>
      </x:c>
      <x:c r="C216" s="6" t="n">
        <x:v>5</x:v>
      </x:c>
      <x:c r="D216" s="6" t="str">
        <x:v>121803</x:v>
      </x:c>
      <x:c r="E216" s="6" t="n">
        <x:v>2</x:v>
      </x:c>
    </x:row>
    <x:row r="217" ht="20" customHeight="1">
      <x:c r="A217" s="6" t="str">
        <x:v>1218_121804</x:v>
      </x:c>
      <x:c r="B217" s="6" t="str">
        <x:v>1218</x:v>
      </x:c>
      <x:c r="C217" s="6" t="n">
        <x:v>5</x:v>
      </x:c>
      <x:c r="D217" s="6" t="str">
        <x:v>121804</x:v>
      </x:c>
      <x:c r="E217" s="6" t="n">
        <x:v>2</x:v>
      </x:c>
    </x:row>
    <x:row r="218" ht="20" customHeight="1">
      <x:c r="A218" s="6" t="str">
        <x:v>1220_122003</x:v>
      </x:c>
      <x:c r="B218" s="6" t="str">
        <x:v>1220</x:v>
      </x:c>
      <x:c r="C218" s="6" t="n">
        <x:v>3</x:v>
      </x:c>
      <x:c r="D218" s="6" t="str">
        <x:v>122003</x:v>
      </x:c>
      <x:c r="E218" s="6" t="n">
        <x:v>2</x:v>
      </x:c>
    </x:row>
    <x:row r="219" ht="20" customHeight="1">
      <x:c r="A219" s="6" t="str">
        <x:v>1220_122001</x:v>
      </x:c>
      <x:c r="B219" s="6" t="str">
        <x:v>1220</x:v>
      </x:c>
      <x:c r="C219" s="6" t="n">
        <x:v>3</x:v>
      </x:c>
      <x:c r="D219" s="6" t="str">
        <x:v>122001</x:v>
      </x:c>
      <x:c r="E219" s="6" t="n">
        <x:v>1</x:v>
      </x:c>
    </x:row>
    <x:row r="220" ht="20" customHeight="1">
      <x:c r="A220" s="6" t="str">
        <x:v>1220_122008</x:v>
      </x:c>
      <x:c r="B220" s="6" t="str">
        <x:v>1220</x:v>
      </x:c>
      <x:c r="C220" s="6" t="n">
        <x:v>3</x:v>
      </x:c>
      <x:c r="D220" s="6" t="str">
        <x:v>122008</x:v>
      </x:c>
      <x:c r="E220" s="6" t="n">
        <x:v>2</x:v>
      </x:c>
    </x:row>
    <x:row r="221" ht="20" customHeight="1">
      <x:c r="A221" s="6" t="str">
        <x:v>1220_122009</x:v>
      </x:c>
      <x:c r="B221" s="6" t="str">
        <x:v>1220</x:v>
      </x:c>
      <x:c r="C221" s="6" t="n">
        <x:v>3</x:v>
      </x:c>
      <x:c r="D221" s="6" t="str">
        <x:v>122009</x:v>
      </x:c>
      <x:c r="E221" s="6" t="n">
        <x:v>2</x:v>
      </x:c>
    </x:row>
    <x:row r="222" ht="20" customHeight="1">
      <x:c r="A222" s="6" t="str">
        <x:v>1220_122014</x:v>
      </x:c>
      <x:c r="B222" s="6" t="str">
        <x:v>1220</x:v>
      </x:c>
      <x:c r="C222" s="6" t="n">
        <x:v>3</x:v>
      </x:c>
      <x:c r="D222" s="6" t="str">
        <x:v>122014</x:v>
      </x:c>
      <x:c r="E222" s="6" t="n">
        <x:v>2</x:v>
      </x:c>
    </x:row>
    <x:row r="223" ht="20" customHeight="1">
      <x:c r="A223" s="6" t="str">
        <x:v>1220_122002</x:v>
      </x:c>
      <x:c r="B223" s="6" t="str">
        <x:v>1220</x:v>
      </x:c>
      <x:c r="C223" s="6" t="n">
        <x:v>5</x:v>
      </x:c>
      <x:c r="D223" s="6" t="str">
        <x:v>122002</x:v>
      </x:c>
      <x:c r="E223" s="6" t="n">
        <x:v>2</x:v>
      </x:c>
    </x:row>
    <x:row r="224" ht="20" customHeight="1">
      <x:c r="A224" s="6" t="str">
        <x:v>1220_122004</x:v>
      </x:c>
      <x:c r="B224" s="6" t="str">
        <x:v>1220</x:v>
      </x:c>
      <x:c r="C224" s="6" t="n">
        <x:v>5</x:v>
      </x:c>
      <x:c r="D224" s="6" t="str">
        <x:v>122004</x:v>
      </x:c>
      <x:c r="E224" s="6" t="n">
        <x:v>2</x:v>
      </x:c>
    </x:row>
    <x:row r="225" ht="20" customHeight="1">
      <x:c r="A225" s="6" t="str">
        <x:v>1221_122103</x:v>
      </x:c>
      <x:c r="B225" s="6" t="str">
        <x:v>1221</x:v>
      </x:c>
      <x:c r="C225" s="6" t="n">
        <x:v>3</x:v>
      </x:c>
      <x:c r="D225" s="6" t="str">
        <x:v>122103</x:v>
      </x:c>
      <x:c r="E225" s="6" t="n">
        <x:v>2</x:v>
      </x:c>
    </x:row>
    <x:row r="226" ht="20" customHeight="1">
      <x:c r="A226" s="6" t="str">
        <x:v>1221_122101</x:v>
      </x:c>
      <x:c r="B226" s="6" t="str">
        <x:v>1221</x:v>
      </x:c>
      <x:c r="C226" s="6" t="n">
        <x:v>3</x:v>
      </x:c>
      <x:c r="D226" s="6" t="str">
        <x:v>122101</x:v>
      </x:c>
      <x:c r="E226" s="6" t="n">
        <x:v>1</x:v>
      </x:c>
    </x:row>
    <x:row r="227" ht="20" customHeight="1">
      <x:c r="A227" s="6" t="str">
        <x:v>1221_122102</x:v>
      </x:c>
      <x:c r="B227" s="6" t="str">
        <x:v>1221</x:v>
      </x:c>
      <x:c r="C227" s="6" t="n">
        <x:v>5</x:v>
      </x:c>
      <x:c r="D227" s="6" t="str">
        <x:v>122102</x:v>
      </x:c>
      <x:c r="E227" s="6" t="n">
        <x:v>2</x:v>
      </x:c>
    </x:row>
    <x:row r="228" ht="20" customHeight="1">
      <x:c r="A228" s="6" t="str">
        <x:v>1221_122104</x:v>
      </x:c>
      <x:c r="B228" s="6" t="str">
        <x:v>1221</x:v>
      </x:c>
      <x:c r="C228" s="6" t="n">
        <x:v>5</x:v>
      </x:c>
      <x:c r="D228" s="6" t="str">
        <x:v>122104</x:v>
      </x:c>
      <x:c r="E228" s="6" t="n">
        <x:v>2</x:v>
      </x:c>
    </x:row>
    <x:row r="229" ht="20" customHeight="1">
      <x:c r="A229" s="6" t="str">
        <x:v>1222_122203</x:v>
      </x:c>
      <x:c r="B229" s="6" t="str">
        <x:v>1222</x:v>
      </x:c>
      <x:c r="C229" s="6" t="n">
        <x:v>3</x:v>
      </x:c>
      <x:c r="D229" s="6" t="str">
        <x:v>122203</x:v>
      </x:c>
      <x:c r="E229" s="6" t="n">
        <x:v>2</x:v>
      </x:c>
    </x:row>
    <x:row r="230" ht="20" customHeight="1">
      <x:c r="A230" s="6" t="str">
        <x:v>1222_122204</x:v>
      </x:c>
      <x:c r="B230" s="6" t="str">
        <x:v>1222</x:v>
      </x:c>
      <x:c r="C230" s="6" t="n">
        <x:v>3</x:v>
      </x:c>
      <x:c r="D230" s="6" t="str">
        <x:v>122204</x:v>
      </x:c>
      <x:c r="E230" s="6" t="n">
        <x:v>2</x:v>
      </x:c>
    </x:row>
    <x:row r="231" ht="20" customHeight="1">
      <x:c r="A231" s="6" t="str">
        <x:v>1222_122202</x:v>
      </x:c>
      <x:c r="B231" s="6" t="str">
        <x:v>1222</x:v>
      </x:c>
      <x:c r="C231" s="6" t="n">
        <x:v>5</x:v>
      </x:c>
      <x:c r="D231" s="6" t="str">
        <x:v>122202</x:v>
      </x:c>
      <x:c r="E231" s="6" t="n">
        <x:v>2</x:v>
      </x:c>
    </x:row>
    <x:row r="232" ht="20" customHeight="1">
      <x:c r="A232" s="6" t="str">
        <x:v>1222_122201</x:v>
      </x:c>
      <x:c r="B232" s="6" t="str">
        <x:v>1222</x:v>
      </x:c>
      <x:c r="C232" s="6" t="n">
        <x:v>5</x:v>
      </x:c>
      <x:c r="D232" s="6" t="str">
        <x:v>122201</x:v>
      </x:c>
      <x:c r="E232" s="6" t="n">
        <x:v>1</x:v>
      </x:c>
    </x:row>
    <x:row r="233" ht="20" customHeight="1">
      <x:c r="A233" s="6" t="str">
        <x:v>1223_122303</x:v>
      </x:c>
      <x:c r="B233" s="6" t="str">
        <x:v>1223</x:v>
      </x:c>
      <x:c r="C233" s="6" t="n">
        <x:v>3</x:v>
      </x:c>
      <x:c r="D233" s="6" t="str">
        <x:v>122303</x:v>
      </x:c>
      <x:c r="E233" s="6" t="n">
        <x:v>2</x:v>
      </x:c>
    </x:row>
    <x:row r="234" ht="20" customHeight="1">
      <x:c r="A234" s="6" t="str">
        <x:v>1223_122304</x:v>
      </x:c>
      <x:c r="B234" s="6" t="str">
        <x:v>1223</x:v>
      </x:c>
      <x:c r="C234" s="6" t="n">
        <x:v>3</x:v>
      </x:c>
      <x:c r="D234" s="6" t="str">
        <x:v>122304</x:v>
      </x:c>
      <x:c r="E234" s="6" t="n">
        <x:v>2</x:v>
      </x:c>
    </x:row>
    <x:row r="235" ht="20" customHeight="1">
      <x:c r="A235" s="6" t="str">
        <x:v>1223_122302</x:v>
      </x:c>
      <x:c r="B235" s="6" t="str">
        <x:v>1223</x:v>
      </x:c>
      <x:c r="C235" s="6" t="n">
        <x:v>5</x:v>
      </x:c>
      <x:c r="D235" s="6" t="str">
        <x:v>122302</x:v>
      </x:c>
      <x:c r="E235" s="6" t="n">
        <x:v>2</x:v>
      </x:c>
    </x:row>
    <x:row r="236" ht="20" customHeight="1">
      <x:c r="A236" s="6" t="str">
        <x:v>1223_122301</x:v>
      </x:c>
      <x:c r="B236" s="6" t="str">
        <x:v>1223</x:v>
      </x:c>
      <x:c r="C236" s="6" t="n">
        <x:v>5</x:v>
      </x:c>
      <x:c r="D236" s="6" t="str">
        <x:v>122301</x:v>
      </x:c>
      <x:c r="E236" s="6" t="n">
        <x:v>1</x:v>
      </x:c>
    </x:row>
    <x:row r="237" ht="20" customHeight="1">
      <x:c r="A237" s="6" t="str">
        <x:v>1224_122402</x:v>
      </x:c>
      <x:c r="B237" s="6" t="str">
        <x:v>1224</x:v>
      </x:c>
      <x:c r="C237" s="6" t="n">
        <x:v>3</x:v>
      </x:c>
      <x:c r="D237" s="6" t="str">
        <x:v>122402</x:v>
      </x:c>
      <x:c r="E237" s="6" t="n">
        <x:v>2</x:v>
      </x:c>
    </x:row>
    <x:row r="238" ht="20" customHeight="1">
      <x:c r="A238" s="6" t="str">
        <x:v>1224_122401</x:v>
      </x:c>
      <x:c r="B238" s="6" t="str">
        <x:v>1224</x:v>
      </x:c>
      <x:c r="C238" s="6" t="n">
        <x:v>3</x:v>
      </x:c>
      <x:c r="D238" s="6" t="str">
        <x:v>122401</x:v>
      </x:c>
      <x:c r="E238" s="6" t="n">
        <x:v>1</x:v>
      </x:c>
    </x:row>
    <x:row r="239" ht="20" customHeight="1">
      <x:c r="A239" s="6" t="str">
        <x:v>1224_122408</x:v>
      </x:c>
      <x:c r="B239" s="6" t="str">
        <x:v>1224</x:v>
      </x:c>
      <x:c r="C239" s="6" t="n">
        <x:v>3</x:v>
      </x:c>
      <x:c r="D239" s="6" t="str">
        <x:v>122408</x:v>
      </x:c>
      <x:c r="E239" s="6" t="n">
        <x:v>1</x:v>
      </x:c>
    </x:row>
    <x:row r="240" ht="20" customHeight="1">
      <x:c r="A240" s="6" t="str">
        <x:v>1224_122403</x:v>
      </x:c>
      <x:c r="B240" s="6" t="str">
        <x:v>1224</x:v>
      </x:c>
      <x:c r="C240" s="6" t="n">
        <x:v>5</x:v>
      </x:c>
      <x:c r="D240" s="6" t="str">
        <x:v>122403</x:v>
      </x:c>
      <x:c r="E240" s="6" t="n">
        <x:v>2</x:v>
      </x:c>
    </x:row>
    <x:row r="241" ht="20" customHeight="1">
      <x:c r="A241" s="6" t="str">
        <x:v>1224_122404</x:v>
      </x:c>
      <x:c r="B241" s="6" t="str">
        <x:v>1224</x:v>
      </x:c>
      <x:c r="C241" s="6" t="n">
        <x:v>5</x:v>
      </x:c>
      <x:c r="D241" s="6" t="str">
        <x:v>122404</x:v>
      </x:c>
      <x:c r="E241" s="6" t="n">
        <x:v>2</x:v>
      </x:c>
    </x:row>
    <x:row r="242" ht="20" customHeight="1">
      <x:c r="A242" s="6" t="str">
        <x:v>1225_122502</x:v>
      </x:c>
      <x:c r="B242" s="6" t="str">
        <x:v>1225</x:v>
      </x:c>
      <x:c r="C242" s="6" t="n">
        <x:v>3</x:v>
      </x:c>
      <x:c r="D242" s="6" t="str">
        <x:v>122502</x:v>
      </x:c>
      <x:c r="E242" s="6" t="n">
        <x:v>2</x:v>
      </x:c>
    </x:row>
    <x:row r="243" ht="20" customHeight="1">
      <x:c r="A243" s="6" t="str">
        <x:v>1225_122501</x:v>
      </x:c>
      <x:c r="B243" s="6" t="str">
        <x:v>1225</x:v>
      </x:c>
      <x:c r="C243" s="6" t="n">
        <x:v>3</x:v>
      </x:c>
      <x:c r="D243" s="6" t="str">
        <x:v>122501</x:v>
      </x:c>
      <x:c r="E243" s="6" t="n">
        <x:v>1</x:v>
      </x:c>
    </x:row>
    <x:row r="244" ht="20" customHeight="1">
      <x:c r="A244" s="6" t="str">
        <x:v>1225_122508</x:v>
      </x:c>
      <x:c r="B244" s="6" t="str">
        <x:v>1225</x:v>
      </x:c>
      <x:c r="C244" s="6" t="n">
        <x:v>3</x:v>
      </x:c>
      <x:c r="D244" s="6" t="str">
        <x:v>122508</x:v>
      </x:c>
      <x:c r="E244" s="6" t="n">
        <x:v>1</x:v>
      </x:c>
    </x:row>
    <x:row r="245" ht="20" customHeight="1">
      <x:c r="A245" s="6" t="str">
        <x:v>1225_122503</x:v>
      </x:c>
      <x:c r="B245" s="6" t="str">
        <x:v>1225</x:v>
      </x:c>
      <x:c r="C245" s="6" t="n">
        <x:v>5</x:v>
      </x:c>
      <x:c r="D245" s="6" t="str">
        <x:v>122503</x:v>
      </x:c>
      <x:c r="E245" s="6" t="n">
        <x:v>2</x:v>
      </x:c>
    </x:row>
    <x:row r="246" ht="20" customHeight="1">
      <x:c r="A246" s="6" t="str">
        <x:v>1225_122504</x:v>
      </x:c>
      <x:c r="B246" s="6" t="str">
        <x:v>1225</x:v>
      </x:c>
      <x:c r="C246" s="6" t="n">
        <x:v>5</x:v>
      </x:c>
      <x:c r="D246" s="6" t="str">
        <x:v>122504</x:v>
      </x:c>
      <x:c r="E246" s="6" t="n">
        <x:v>2</x:v>
      </x:c>
    </x:row>
    <x:row r="247" ht="20" customHeight="1">
      <x:c r="A247" s="6" t="str">
        <x:v>1301_130102</x:v>
      </x:c>
      <x:c r="B247" s="6" t="str">
        <x:v>1301</x:v>
      </x:c>
      <x:c r="C247" s="6" t="n">
        <x:v>3</x:v>
      </x:c>
      <x:c r="D247" s="6" t="str">
        <x:v>130102</x:v>
      </x:c>
      <x:c r="E247" s="6" t="n">
        <x:v>2</x:v>
      </x:c>
    </x:row>
    <x:row r="248" ht="20" customHeight="1">
      <x:c r="A248" s="6" t="str">
        <x:v>1301_130101</x:v>
      </x:c>
      <x:c r="B248" s="6" t="str">
        <x:v>1301</x:v>
      </x:c>
      <x:c r="C248" s="6" t="n">
        <x:v>3</x:v>
      </x:c>
      <x:c r="D248" s="6" t="str">
        <x:v>130101</x:v>
      </x:c>
      <x:c r="E248" s="6" t="n">
        <x:v>1</x:v>
      </x:c>
    </x:row>
    <x:row r="249" ht="20" customHeight="1">
      <x:c r="A249" s="6" t="str">
        <x:v>1301_130108</x:v>
      </x:c>
      <x:c r="B249" s="6" t="str">
        <x:v>1301</x:v>
      </x:c>
      <x:c r="C249" s="6" t="n">
        <x:v>3</x:v>
      </x:c>
      <x:c r="D249" s="6" t="str">
        <x:v>130108</x:v>
      </x:c>
      <x:c r="E249" s="6" t="n">
        <x:v>1</x:v>
      </x:c>
    </x:row>
    <x:row r="250" ht="20" customHeight="1">
      <x:c r="A250" s="6" t="str">
        <x:v>1301_130103</x:v>
      </x:c>
      <x:c r="B250" s="6" t="str">
        <x:v>1301</x:v>
      </x:c>
      <x:c r="C250" s="6" t="n">
        <x:v>5</x:v>
      </x:c>
      <x:c r="D250" s="6" t="str">
        <x:v>130103</x:v>
      </x:c>
      <x:c r="E250" s="6" t="n">
        <x:v>2</x:v>
      </x:c>
    </x:row>
    <x:row r="251" ht="20" customHeight="1">
      <x:c r="A251" s="6" t="str">
        <x:v>1301_130104</x:v>
      </x:c>
      <x:c r="B251" s="6" t="str">
        <x:v>1301</x:v>
      </x:c>
      <x:c r="C251" s="6" t="n">
        <x:v>5</x:v>
      </x:c>
      <x:c r="D251" s="6" t="str">
        <x:v>130104</x:v>
      </x:c>
      <x:c r="E251" s="6" t="n">
        <x:v>2</x:v>
      </x:c>
    </x:row>
    <x:row r="252" ht="20" customHeight="1">
      <x:c r="A252" s="6" t="str">
        <x:v>1302_130202</x:v>
      </x:c>
      <x:c r="B252" s="6" t="str">
        <x:v>1302</x:v>
      </x:c>
      <x:c r="C252" s="6" t="n">
        <x:v>3</x:v>
      </x:c>
      <x:c r="D252" s="6" t="str">
        <x:v>130202</x:v>
      </x:c>
      <x:c r="E252" s="6" t="n">
        <x:v>2</x:v>
      </x:c>
    </x:row>
    <x:row r="253" ht="20" customHeight="1">
      <x:c r="A253" s="6" t="str">
        <x:v>1302_130204</x:v>
      </x:c>
      <x:c r="B253" s="6" t="str">
        <x:v>1302</x:v>
      </x:c>
      <x:c r="C253" s="6" t="n">
        <x:v>3</x:v>
      </x:c>
      <x:c r="D253" s="6" t="str">
        <x:v>130204</x:v>
      </x:c>
      <x:c r="E253" s="6" t="n">
        <x:v>2</x:v>
      </x:c>
    </x:row>
    <x:row r="254" ht="20" customHeight="1">
      <x:c r="A254" s="6" t="str">
        <x:v>1302_130203</x:v>
      </x:c>
      <x:c r="B254" s="6" t="str">
        <x:v>1302</x:v>
      </x:c>
      <x:c r="C254" s="6" t="n">
        <x:v>5</x:v>
      </x:c>
      <x:c r="D254" s="6" t="str">
        <x:v>130203</x:v>
      </x:c>
      <x:c r="E254" s="6" t="n">
        <x:v>2</x:v>
      </x:c>
    </x:row>
    <x:row r="255" ht="20" customHeight="1">
      <x:c r="A255" s="6" t="str">
        <x:v>1302_130201</x:v>
      </x:c>
      <x:c r="B255" s="6" t="str">
        <x:v>1302</x:v>
      </x:c>
      <x:c r="C255" s="6" t="n">
        <x:v>5</x:v>
      </x:c>
      <x:c r="D255" s="6" t="str">
        <x:v>130201</x:v>
      </x:c>
      <x:c r="E255" s="6" t="n">
        <x:v>1</x:v>
      </x:c>
    </x:row>
    <x:row r="256" ht="20" customHeight="1">
      <x:c r="A256" s="6" t="str">
        <x:v>1302_130214</x:v>
      </x:c>
      <x:c r="B256" s="6" t="str">
        <x:v>1302</x:v>
      </x:c>
      <x:c r="C256" s="6" t="n">
        <x:v>5</x:v>
      </x:c>
      <x:c r="D256" s="6" t="str">
        <x:v>130214</x:v>
      </x:c>
      <x:c r="E256" s="6" t="n">
        <x:v>2</x:v>
      </x:c>
    </x:row>
    <x:row r="257" ht="20" customHeight="1">
      <x:c r="A257" s="6" t="str">
        <x:v>1303_130303</x:v>
      </x:c>
      <x:c r="B257" s="6" t="str">
        <x:v>1303</x:v>
      </x:c>
      <x:c r="C257" s="6" t="n">
        <x:v>3</x:v>
      </x:c>
      <x:c r="D257" s="6" t="str">
        <x:v>130303</x:v>
      </x:c>
      <x:c r="E257" s="6" t="n">
        <x:v>2</x:v>
      </x:c>
    </x:row>
    <x:row r="258" ht="20" customHeight="1">
      <x:c r="A258" s="6" t="str">
        <x:v>1303_130304</x:v>
      </x:c>
      <x:c r="B258" s="6" t="str">
        <x:v>1303</x:v>
      </x:c>
      <x:c r="C258" s="6" t="n">
        <x:v>3</x:v>
      </x:c>
      <x:c r="D258" s="6" t="str">
        <x:v>130304</x:v>
      </x:c>
      <x:c r="E258" s="6" t="n">
        <x:v>2</x:v>
      </x:c>
    </x:row>
    <x:row r="259" ht="20" customHeight="1">
      <x:c r="A259" s="6" t="str">
        <x:v>1303_130302</x:v>
      </x:c>
      <x:c r="B259" s="6" t="str">
        <x:v>1303</x:v>
      </x:c>
      <x:c r="C259" s="6" t="n">
        <x:v>5</x:v>
      </x:c>
      <x:c r="D259" s="6" t="str">
        <x:v>130302</x:v>
      </x:c>
      <x:c r="E259" s="6" t="n">
        <x:v>2</x:v>
      </x:c>
    </x:row>
    <x:row r="260" ht="20" customHeight="1">
      <x:c r="A260" s="6" t="str">
        <x:v>1303_130301</x:v>
      </x:c>
      <x:c r="B260" s="6" t="str">
        <x:v>1303</x:v>
      </x:c>
      <x:c r="C260" s="6" t="n">
        <x:v>5</x:v>
      </x:c>
      <x:c r="D260" s="6" t="str">
        <x:v>130301</x:v>
      </x:c>
      <x:c r="E260" s="6" t="n">
        <x:v>1</x:v>
      </x:c>
    </x:row>
    <x:row r="261" ht="20" customHeight="1">
      <x:c r="A261" s="6" t="str">
        <x:v>1304_130403</x:v>
      </x:c>
      <x:c r="B261" s="6" t="str">
        <x:v>1304</x:v>
      </x:c>
      <x:c r="C261" s="6" t="n">
        <x:v>3</x:v>
      </x:c>
      <x:c r="D261" s="6" t="str">
        <x:v>130403</x:v>
      </x:c>
      <x:c r="E261" s="6" t="n">
        <x:v>2</x:v>
      </x:c>
    </x:row>
    <x:row r="262" ht="20" customHeight="1">
      <x:c r="A262" s="6" t="str">
        <x:v>1304_130401</x:v>
      </x:c>
      <x:c r="B262" s="6" t="str">
        <x:v>1304</x:v>
      </x:c>
      <x:c r="C262" s="6" t="n">
        <x:v>3</x:v>
      </x:c>
      <x:c r="D262" s="6" t="str">
        <x:v>130401</x:v>
      </x:c>
      <x:c r="E262" s="6" t="n">
        <x:v>1</x:v>
      </x:c>
    </x:row>
    <x:row r="263" ht="20" customHeight="1">
      <x:c r="A263" s="6" t="str">
        <x:v>1304_130402</x:v>
      </x:c>
      <x:c r="B263" s="6" t="str">
        <x:v>1304</x:v>
      </x:c>
      <x:c r="C263" s="6" t="n">
        <x:v>5</x:v>
      </x:c>
      <x:c r="D263" s="6" t="str">
        <x:v>130402</x:v>
      </x:c>
      <x:c r="E263" s="6" t="n">
        <x:v>2</x:v>
      </x:c>
    </x:row>
    <x:row r="264" ht="20" customHeight="1">
      <x:c r="A264" s="6" t="str">
        <x:v>1304_130404</x:v>
      </x:c>
      <x:c r="B264" s="6" t="str">
        <x:v>1304</x:v>
      </x:c>
      <x:c r="C264" s="6" t="n">
        <x:v>5</x:v>
      </x:c>
      <x:c r="D264" s="6" t="str">
        <x:v>130404</x:v>
      </x:c>
      <x:c r="E264" s="6" t="n">
        <x:v>2</x:v>
      </x:c>
    </x:row>
    <x:row r="265" ht="20" customHeight="1">
      <x:c r="A265" s="6" t="str">
        <x:v>1305_130503</x:v>
      </x:c>
      <x:c r="B265" s="6" t="str">
        <x:v>1305</x:v>
      </x:c>
      <x:c r="C265" s="6" t="n">
        <x:v>3</x:v>
      </x:c>
      <x:c r="D265" s="6" t="str">
        <x:v>130503</x:v>
      </x:c>
      <x:c r="E265" s="6" t="n">
        <x:v>2</x:v>
      </x:c>
    </x:row>
    <x:row r="266" ht="20" customHeight="1">
      <x:c r="A266" s="6" t="str">
        <x:v>1305_130501</x:v>
      </x:c>
      <x:c r="B266" s="6" t="str">
        <x:v>1305</x:v>
      </x:c>
      <x:c r="C266" s="6" t="n">
        <x:v>3</x:v>
      </x:c>
      <x:c r="D266" s="6" t="str">
        <x:v>130501</x:v>
      </x:c>
      <x:c r="E266" s="6" t="n">
        <x:v>1</x:v>
      </x:c>
    </x:row>
    <x:row r="267" ht="20" customHeight="1">
      <x:c r="A267" s="6" t="str">
        <x:v>1305_130502</x:v>
      </x:c>
      <x:c r="B267" s="6" t="str">
        <x:v>1305</x:v>
      </x:c>
      <x:c r="C267" s="6" t="n">
        <x:v>5</x:v>
      </x:c>
      <x:c r="D267" s="6" t="str">
        <x:v>130502</x:v>
      </x:c>
      <x:c r="E267" s="6" t="n">
        <x:v>2</x:v>
      </x:c>
    </x:row>
    <x:row r="268" ht="20" customHeight="1">
      <x:c r="A268" s="6" t="str">
        <x:v>1305_130504</x:v>
      </x:c>
      <x:c r="B268" s="6" t="str">
        <x:v>1305</x:v>
      </x:c>
      <x:c r="C268" s="6" t="n">
        <x:v>5</x:v>
      </x:c>
      <x:c r="D268" s="6" t="str">
        <x:v>130504</x:v>
      </x:c>
      <x:c r="E268" s="6" t="n">
        <x:v>2</x:v>
      </x:c>
    </x:row>
    <x:row r="269" ht="20" customHeight="1">
      <x:c r="A269" s="6" t="str">
        <x:v>1306_130602</x:v>
      </x:c>
      <x:c r="B269" s="6" t="str">
        <x:v>1306</x:v>
      </x:c>
      <x:c r="C269" s="6" t="n">
        <x:v>3</x:v>
      </x:c>
      <x:c r="D269" s="6" t="str">
        <x:v>130602</x:v>
      </x:c>
      <x:c r="E269" s="6" t="n">
        <x:v>2</x:v>
      </x:c>
    </x:row>
    <x:row r="270" ht="20" customHeight="1">
      <x:c r="A270" s="6" t="str">
        <x:v>1306_130601</x:v>
      </x:c>
      <x:c r="B270" s="6" t="str">
        <x:v>1306</x:v>
      </x:c>
      <x:c r="C270" s="6" t="n">
        <x:v>3</x:v>
      </x:c>
      <x:c r="D270" s="6" t="str">
        <x:v>130601</x:v>
      </x:c>
      <x:c r="E270" s="6" t="n">
        <x:v>1</x:v>
      </x:c>
    </x:row>
    <x:row r="271" ht="20" customHeight="1">
      <x:c r="A271" s="6" t="str">
        <x:v>1306_130603</x:v>
      </x:c>
      <x:c r="B271" s="6" t="str">
        <x:v>1306</x:v>
      </x:c>
      <x:c r="C271" s="6" t="n">
        <x:v>5</x:v>
      </x:c>
      <x:c r="D271" s="6" t="str">
        <x:v>130603</x:v>
      </x:c>
      <x:c r="E271" s="6" t="n">
        <x:v>2</x:v>
      </x:c>
    </x:row>
    <x:row r="272" ht="20" customHeight="1">
      <x:c r="A272" s="6" t="str">
        <x:v>1306_130604</x:v>
      </x:c>
      <x:c r="B272" s="6" t="str">
        <x:v>1306</x:v>
      </x:c>
      <x:c r="C272" s="6" t="n">
        <x:v>5</x:v>
      </x:c>
      <x:c r="D272" s="6" t="str">
        <x:v>130604</x:v>
      </x:c>
      <x:c r="E272" s="6" t="n">
        <x:v>2</x:v>
      </x:c>
    </x:row>
    <x:row r="273" ht="20" customHeight="1">
      <x:c r="A273" s="6" t="str">
        <x:v>1307_130702</x:v>
      </x:c>
      <x:c r="B273" s="6" t="str">
        <x:v>1307</x:v>
      </x:c>
      <x:c r="C273" s="6" t="n">
        <x:v>3</x:v>
      </x:c>
      <x:c r="D273" s="6" t="str">
        <x:v>130702</x:v>
      </x:c>
      <x:c r="E273" s="6" t="n">
        <x:v>2</x:v>
      </x:c>
    </x:row>
    <x:row r="274" ht="20" customHeight="1">
      <x:c r="A274" s="6" t="str">
        <x:v>1307_130704</x:v>
      </x:c>
      <x:c r="B274" s="6" t="str">
        <x:v>1307</x:v>
      </x:c>
      <x:c r="C274" s="6" t="n">
        <x:v>3</x:v>
      </x:c>
      <x:c r="D274" s="6" t="str">
        <x:v>130704</x:v>
      </x:c>
      <x:c r="E274" s="6" t="n">
        <x:v>2</x:v>
      </x:c>
    </x:row>
    <x:row r="275" ht="20" customHeight="1">
      <x:c r="A275" s="6" t="str">
        <x:v>1307_130703</x:v>
      </x:c>
      <x:c r="B275" s="6" t="str">
        <x:v>1307</x:v>
      </x:c>
      <x:c r="C275" s="6" t="n">
        <x:v>5</x:v>
      </x:c>
      <x:c r="D275" s="6" t="str">
        <x:v>130703</x:v>
      </x:c>
      <x:c r="E275" s="6" t="n">
        <x:v>2</x:v>
      </x:c>
    </x:row>
    <x:row r="276" ht="20" customHeight="1">
      <x:c r="A276" s="6" t="str">
        <x:v>1307_130701</x:v>
      </x:c>
      <x:c r="B276" s="6" t="str">
        <x:v>1307</x:v>
      </x:c>
      <x:c r="C276" s="6" t="n">
        <x:v>5</x:v>
      </x:c>
      <x:c r="D276" s="6" t="str">
        <x:v>130701</x:v>
      </x:c>
      <x:c r="E276" s="6" t="n">
        <x:v>1</x:v>
      </x:c>
    </x:row>
    <x:row r="277" ht="20" customHeight="1">
      <x:c r="A277" s="6" t="str">
        <x:v>1308_130803</x:v>
      </x:c>
      <x:c r="B277" s="6" t="str">
        <x:v>1308</x:v>
      </x:c>
      <x:c r="C277" s="6" t="n">
        <x:v>3</x:v>
      </x:c>
      <x:c r="D277" s="6" t="str">
        <x:v>130803</x:v>
      </x:c>
      <x:c r="E277" s="6" t="n">
        <x:v>2</x:v>
      </x:c>
    </x:row>
    <x:row r="278" ht="20" customHeight="1">
      <x:c r="A278" s="6" t="str">
        <x:v>1308_130801</x:v>
      </x:c>
      <x:c r="B278" s="6" t="str">
        <x:v>1308</x:v>
      </x:c>
      <x:c r="C278" s="6" t="n">
        <x:v>3</x:v>
      </x:c>
      <x:c r="D278" s="6" t="str">
        <x:v>130801</x:v>
      </x:c>
      <x:c r="E278" s="6" t="n">
        <x:v>1</x:v>
      </x:c>
    </x:row>
    <x:row r="279" ht="20" customHeight="1">
      <x:c r="A279" s="6" t="str">
        <x:v>1308_130814</x:v>
      </x:c>
      <x:c r="B279" s="6" t="str">
        <x:v>1308</x:v>
      </x:c>
      <x:c r="C279" s="6" t="n">
        <x:v>3</x:v>
      </x:c>
      <x:c r="D279" s="6" t="str">
        <x:v>130814</x:v>
      </x:c>
      <x:c r="E279" s="6" t="n">
        <x:v>2</x:v>
      </x:c>
    </x:row>
    <x:row r="280" ht="20" customHeight="1">
      <x:c r="A280" s="6" t="str">
        <x:v>1308_130815</x:v>
      </x:c>
      <x:c r="B280" s="6" t="str">
        <x:v>1308</x:v>
      </x:c>
      <x:c r="C280" s="6" t="n">
        <x:v>3</x:v>
      </x:c>
      <x:c r="D280" s="6" t="str">
        <x:v>130815</x:v>
      </x:c>
      <x:c r="E280" s="6" t="n">
        <x:v>2</x:v>
      </x:c>
    </x:row>
    <x:row r="281" ht="20" customHeight="1">
      <x:c r="A281" s="6" t="str">
        <x:v>1308_130816</x:v>
      </x:c>
      <x:c r="B281" s="6" t="str">
        <x:v>1308</x:v>
      </x:c>
      <x:c r="C281" s="6" t="n">
        <x:v>3</x:v>
      </x:c>
      <x:c r="D281" s="6" t="str">
        <x:v>130816</x:v>
      </x:c>
      <x:c r="E281" s="6" t="n">
        <x:v>2</x:v>
      </x:c>
    </x:row>
    <x:row r="282" ht="20" customHeight="1">
      <x:c r="A282" s="6" t="str">
        <x:v>1308_130817</x:v>
      </x:c>
      <x:c r="B282" s="6" t="str">
        <x:v>1308</x:v>
      </x:c>
      <x:c r="C282" s="6" t="n">
        <x:v>3</x:v>
      </x:c>
      <x:c r="D282" s="6" t="str">
        <x:v>130817</x:v>
      </x:c>
      <x:c r="E282" s="6" t="n">
        <x:v>2</x:v>
      </x:c>
    </x:row>
    <x:row r="283" ht="20" customHeight="1">
      <x:c r="A283" s="6" t="str">
        <x:v>1308_130802</x:v>
      </x:c>
      <x:c r="B283" s="6" t="str">
        <x:v>1308</x:v>
      </x:c>
      <x:c r="C283" s="6" t="n">
        <x:v>5</x:v>
      </x:c>
      <x:c r="D283" s="6" t="str">
        <x:v>130802</x:v>
      </x:c>
      <x:c r="E283" s="6" t="n">
        <x:v>2</x:v>
      </x:c>
    </x:row>
    <x:row r="284" ht="20" customHeight="1">
      <x:c r="A284" s="6" t="str">
        <x:v>1308_130804</x:v>
      </x:c>
      <x:c r="B284" s="6" t="str">
        <x:v>1308</x:v>
      </x:c>
      <x:c r="C284" s="6" t="n">
        <x:v>5</x:v>
      </x:c>
      <x:c r="D284" s="6" t="str">
        <x:v>130804</x:v>
      </x:c>
      <x:c r="E284" s="6" t="n">
        <x:v>2</x:v>
      </x:c>
    </x:row>
    <x:row r="285" ht="20" customHeight="1">
      <x:c r="A285" s="6" t="str">
        <x:v>1309_130902</x:v>
      </x:c>
      <x:c r="B285" s="6" t="str">
        <x:v>1309</x:v>
      </x:c>
      <x:c r="C285" s="6" t="n">
        <x:v>3</x:v>
      </x:c>
      <x:c r="D285" s="6" t="str">
        <x:v>130902</x:v>
      </x:c>
      <x:c r="E285" s="6" t="n">
        <x:v>2</x:v>
      </x:c>
    </x:row>
    <x:row r="286" ht="20" customHeight="1">
      <x:c r="A286" s="6" t="str">
        <x:v>1309_130903</x:v>
      </x:c>
      <x:c r="B286" s="6" t="str">
        <x:v>1309</x:v>
      </x:c>
      <x:c r="C286" s="6" t="n">
        <x:v>3</x:v>
      </x:c>
      <x:c r="D286" s="6" t="str">
        <x:v>130903</x:v>
      </x:c>
      <x:c r="E286" s="6" t="n">
        <x:v>2</x:v>
      </x:c>
    </x:row>
    <x:row r="287" ht="20" customHeight="1">
      <x:c r="A287" s="6" t="str">
        <x:v>1309_130901</x:v>
      </x:c>
      <x:c r="B287" s="6" t="str">
        <x:v>1309</x:v>
      </x:c>
      <x:c r="C287" s="6" t="n">
        <x:v>5</x:v>
      </x:c>
      <x:c r="D287" s="6" t="str">
        <x:v>130901</x:v>
      </x:c>
      <x:c r="E287" s="6" t="n">
        <x:v>1</x:v>
      </x:c>
    </x:row>
    <x:row r="288" ht="20" customHeight="1">
      <x:c r="A288" s="6" t="str">
        <x:v>1309_130904</x:v>
      </x:c>
      <x:c r="B288" s="6" t="str">
        <x:v>1309</x:v>
      </x:c>
      <x:c r="C288" s="6" t="n">
        <x:v>5</x:v>
      </x:c>
      <x:c r="D288" s="6" t="str">
        <x:v>130904</x:v>
      </x:c>
      <x:c r="E288" s="6" t="n">
        <x:v>2</x:v>
      </x:c>
    </x:row>
    <x:row r="289" ht="20" customHeight="1">
      <x:c r="A289" s="6" t="str">
        <x:v>1310_131002</x:v>
      </x:c>
      <x:c r="B289" s="6" t="str">
        <x:v>1310</x:v>
      </x:c>
      <x:c r="C289" s="6" t="n">
        <x:v>3</x:v>
      </x:c>
      <x:c r="D289" s="6" t="str">
        <x:v>131002</x:v>
      </x:c>
      <x:c r="E289" s="6" t="n">
        <x:v>2</x:v>
      </x:c>
    </x:row>
    <x:row r="290" ht="20" customHeight="1">
      <x:c r="A290" s="6" t="str">
        <x:v>1310_131001</x:v>
      </x:c>
      <x:c r="B290" s="6" t="str">
        <x:v>1310</x:v>
      </x:c>
      <x:c r="C290" s="6" t="n">
        <x:v>3</x:v>
      </x:c>
      <x:c r="D290" s="6" t="str">
        <x:v>131001</x:v>
      </x:c>
      <x:c r="E290" s="6" t="n">
        <x:v>1</x:v>
      </x:c>
    </x:row>
    <x:row r="291" ht="20" customHeight="1">
      <x:c r="A291" s="6" t="str">
        <x:v>1310_131009</x:v>
      </x:c>
      <x:c r="B291" s="6" t="str">
        <x:v>1310</x:v>
      </x:c>
      <x:c r="C291" s="6" t="n">
        <x:v>3</x:v>
      </x:c>
      <x:c r="D291" s="6" t="str">
        <x:v>131009</x:v>
      </x:c>
      <x:c r="E291" s="6" t="n">
        <x:v>2</x:v>
      </x:c>
    </x:row>
    <x:row r="292" ht="20" customHeight="1">
      <x:c r="A292" s="6" t="str">
        <x:v>1310_131008</x:v>
      </x:c>
      <x:c r="B292" s="6" t="str">
        <x:v>1310</x:v>
      </x:c>
      <x:c r="C292" s="6" t="n">
        <x:v>3</x:v>
      </x:c>
      <x:c r="D292" s="6" t="str">
        <x:v>131008</x:v>
      </x:c>
      <x:c r="E292" s="6" t="n">
        <x:v>1</x:v>
      </x:c>
    </x:row>
    <x:row r="293" ht="20" customHeight="1">
      <x:c r="A293" s="6" t="str">
        <x:v>1310_131003</x:v>
      </x:c>
      <x:c r="B293" s="6" t="str">
        <x:v>1310</x:v>
      </x:c>
      <x:c r="C293" s="6" t="n">
        <x:v>5</x:v>
      </x:c>
      <x:c r="D293" s="6" t="str">
        <x:v>131003</x:v>
      </x:c>
      <x:c r="E293" s="6" t="n">
        <x:v>2</x:v>
      </x:c>
    </x:row>
    <x:row r="294" ht="20" customHeight="1">
      <x:c r="A294" s="6" t="str">
        <x:v>1310_131004</x:v>
      </x:c>
      <x:c r="B294" s="6" t="str">
        <x:v>1310</x:v>
      </x:c>
      <x:c r="C294" s="6" t="n">
        <x:v>5</x:v>
      </x:c>
      <x:c r="D294" s="6" t="str">
        <x:v>131004</x:v>
      </x:c>
      <x:c r="E294" s="6" t="n">
        <x:v>2</x:v>
      </x:c>
    </x:row>
    <x:row r="295" ht="20" customHeight="1">
      <x:c r="A295" s="6" t="str">
        <x:v>1312_131203</x:v>
      </x:c>
      <x:c r="B295" s="6" t="str">
        <x:v>1312</x:v>
      </x:c>
      <x:c r="C295" s="6" t="n">
        <x:v>3</x:v>
      </x:c>
      <x:c r="D295" s="6" t="str">
        <x:v>131203</x:v>
      </x:c>
      <x:c r="E295" s="6" t="n">
        <x:v>2</x:v>
      </x:c>
    </x:row>
    <x:row r="296" ht="20" customHeight="1">
      <x:c r="A296" s="6" t="str">
        <x:v>1312_131201</x:v>
      </x:c>
      <x:c r="B296" s="6" t="str">
        <x:v>1312</x:v>
      </x:c>
      <x:c r="C296" s="6" t="n">
        <x:v>3</x:v>
      </x:c>
      <x:c r="D296" s="6" t="str">
        <x:v>131201</x:v>
      </x:c>
      <x:c r="E296" s="6" t="n">
        <x:v>1</x:v>
      </x:c>
    </x:row>
    <x:row r="297" ht="20" customHeight="1">
      <x:c r="A297" s="6" t="str">
        <x:v>1312_131202</x:v>
      </x:c>
      <x:c r="B297" s="6" t="str">
        <x:v>1312</x:v>
      </x:c>
      <x:c r="C297" s="6" t="n">
        <x:v>5</x:v>
      </x:c>
      <x:c r="D297" s="6" t="str">
        <x:v>131202</x:v>
      </x:c>
      <x:c r="E297" s="6" t="n">
        <x:v>2</x:v>
      </x:c>
    </x:row>
    <x:row r="298" ht="20" customHeight="1">
      <x:c r="A298" s="6" t="str">
        <x:v>1312_131204</x:v>
      </x:c>
      <x:c r="B298" s="6" t="str">
        <x:v>1312</x:v>
      </x:c>
      <x:c r="C298" s="6" t="n">
        <x:v>5</x:v>
      </x:c>
      <x:c r="D298" s="6" t="str">
        <x:v>131204</x:v>
      </x:c>
      <x:c r="E298" s="6" t="n">
        <x:v>2</x:v>
      </x:c>
    </x:row>
    <x:row r="299" ht="20" customHeight="1">
      <x:c r="A299" s="6" t="str">
        <x:v>1313_131303</x:v>
      </x:c>
      <x:c r="B299" s="6" t="str">
        <x:v>1313</x:v>
      </x:c>
      <x:c r="C299" s="6" t="n">
        <x:v>3</x:v>
      </x:c>
      <x:c r="D299" s="6" t="str">
        <x:v>131303</x:v>
      </x:c>
      <x:c r="E299" s="6" t="n">
        <x:v>2</x:v>
      </x:c>
    </x:row>
    <x:row r="300" ht="20" customHeight="1">
      <x:c r="A300" s="6" t="str">
        <x:v>1313_131301</x:v>
      </x:c>
      <x:c r="B300" s="6" t="str">
        <x:v>1313</x:v>
      </x:c>
      <x:c r="C300" s="6" t="n">
        <x:v>3</x:v>
      </x:c>
      <x:c r="D300" s="6" t="str">
        <x:v>131301</x:v>
      </x:c>
      <x:c r="E300" s="6" t="n">
        <x:v>1</x:v>
      </x:c>
    </x:row>
    <x:row r="301" ht="20" customHeight="1">
      <x:c r="A301" s="6" t="str">
        <x:v>1313_131302</x:v>
      </x:c>
      <x:c r="B301" s="6" t="str">
        <x:v>1313</x:v>
      </x:c>
      <x:c r="C301" s="6" t="n">
        <x:v>5</x:v>
      </x:c>
      <x:c r="D301" s="6" t="str">
        <x:v>131302</x:v>
      </x:c>
      <x:c r="E301" s="6" t="n">
        <x:v>2</x:v>
      </x:c>
    </x:row>
    <x:row r="302" ht="20" customHeight="1">
      <x:c r="A302" s="6" t="str">
        <x:v>1313_131304</x:v>
      </x:c>
      <x:c r="B302" s="6" t="str">
        <x:v>1313</x:v>
      </x:c>
      <x:c r="C302" s="6" t="n">
        <x:v>5</x:v>
      </x:c>
      <x:c r="D302" s="6" t="str">
        <x:v>131304</x:v>
      </x:c>
      <x:c r="E302" s="6" t="n">
        <x:v>2</x:v>
      </x:c>
    </x:row>
    <x:row r="303" ht="20" customHeight="1">
      <x:c r="A303" s="6" t="str">
        <x:v>1314_131402</x:v>
      </x:c>
      <x:c r="B303" s="6" t="str">
        <x:v>1314</x:v>
      </x:c>
      <x:c r="C303" s="6" t="n">
        <x:v>3</x:v>
      </x:c>
      <x:c r="D303" s="6" t="str">
        <x:v>131402</x:v>
      </x:c>
      <x:c r="E303" s="6" t="n">
        <x:v>2</x:v>
      </x:c>
    </x:row>
    <x:row r="304" ht="20" customHeight="1">
      <x:c r="A304" s="6" t="str">
        <x:v>1314_131404</x:v>
      </x:c>
      <x:c r="B304" s="6" t="str">
        <x:v>1314</x:v>
      </x:c>
      <x:c r="C304" s="6" t="n">
        <x:v>3</x:v>
      </x:c>
      <x:c r="D304" s="6" t="str">
        <x:v>131404</x:v>
      </x:c>
      <x:c r="E304" s="6" t="n">
        <x:v>2</x:v>
      </x:c>
    </x:row>
    <x:row r="305" ht="20" customHeight="1">
      <x:c r="A305" s="6" t="str">
        <x:v>1314_131403</x:v>
      </x:c>
      <x:c r="B305" s="6" t="str">
        <x:v>1314</x:v>
      </x:c>
      <x:c r="C305" s="6" t="n">
        <x:v>5</x:v>
      </x:c>
      <x:c r="D305" s="6" t="str">
        <x:v>131403</x:v>
      </x:c>
      <x:c r="E305" s="6" t="n">
        <x:v>2</x:v>
      </x:c>
    </x:row>
    <x:row r="306" ht="20" customHeight="1">
      <x:c r="A306" s="6" t="str">
        <x:v>1314_131401</x:v>
      </x:c>
      <x:c r="B306" s="6" t="str">
        <x:v>1314</x:v>
      </x:c>
      <x:c r="C306" s="6" t="n">
        <x:v>5</x:v>
      </x:c>
      <x:c r="D306" s="6" t="str">
        <x:v>131401</x:v>
      </x:c>
      <x:c r="E306" s="6" t="n">
        <x:v>1</x:v>
      </x:c>
    </x:row>
    <x:row r="307" ht="20" customHeight="1">
      <x:c r="A307" s="6" t="str">
        <x:v>1315_131503</x:v>
      </x:c>
      <x:c r="B307" s="6" t="str">
        <x:v>1315</x:v>
      </x:c>
      <x:c r="C307" s="6" t="n">
        <x:v>3</x:v>
      </x:c>
      <x:c r="D307" s="6" t="str">
        <x:v>131503</x:v>
      </x:c>
      <x:c r="E307" s="6" t="n">
        <x:v>2</x:v>
      </x:c>
    </x:row>
    <x:row r="308" ht="20" customHeight="1">
      <x:c r="A308" s="6" t="str">
        <x:v>1315_131501</x:v>
      </x:c>
      <x:c r="B308" s="6" t="str">
        <x:v>1315</x:v>
      </x:c>
      <x:c r="C308" s="6" t="n">
        <x:v>3</x:v>
      </x:c>
      <x:c r="D308" s="6" t="str">
        <x:v>131501</x:v>
      </x:c>
      <x:c r="E308" s="6" t="n">
        <x:v>1</x:v>
      </x:c>
    </x:row>
    <x:row r="309" ht="20" customHeight="1">
      <x:c r="A309" s="6" t="str">
        <x:v>1315_131508</x:v>
      </x:c>
      <x:c r="B309" s="6" t="str">
        <x:v>1315</x:v>
      </x:c>
      <x:c r="C309" s="6" t="n">
        <x:v>3</x:v>
      </x:c>
      <x:c r="D309" s="6" t="str">
        <x:v>131508</x:v>
      </x:c>
      <x:c r="E309" s="6" t="n">
        <x:v>1</x:v>
      </x:c>
    </x:row>
    <x:row r="310" ht="20" customHeight="1">
      <x:c r="A310" s="6" t="str">
        <x:v>1315_131502</x:v>
      </x:c>
      <x:c r="B310" s="6" t="str">
        <x:v>1315</x:v>
      </x:c>
      <x:c r="C310" s="6" t="n">
        <x:v>5</x:v>
      </x:c>
      <x:c r="D310" s="6" t="str">
        <x:v>131502</x:v>
      </x:c>
      <x:c r="E310" s="6" t="n">
        <x:v>2</x:v>
      </x:c>
    </x:row>
    <x:row r="311" ht="20" customHeight="1">
      <x:c r="A311" s="6" t="str">
        <x:v>1315_131504</x:v>
      </x:c>
      <x:c r="B311" s="6" t="str">
        <x:v>1315</x:v>
      </x:c>
      <x:c r="C311" s="6" t="n">
        <x:v>5</x:v>
      </x:c>
      <x:c r="D311" s="6" t="str">
        <x:v>131504</x:v>
      </x:c>
      <x:c r="E311" s="6" t="n">
        <x:v>2</x:v>
      </x:c>
    </x:row>
    <x:row r="312" ht="20" customHeight="1">
      <x:c r="A312" s="6" t="str">
        <x:v>1317_131702</x:v>
      </x:c>
      <x:c r="B312" s="6" t="str">
        <x:v>1317</x:v>
      </x:c>
      <x:c r="C312" s="6" t="n">
        <x:v>3</x:v>
      </x:c>
      <x:c r="D312" s="6" t="str">
        <x:v>131702</x:v>
      </x:c>
      <x:c r="E312" s="6" t="n">
        <x:v>2</x:v>
      </x:c>
    </x:row>
    <x:row r="313" ht="20" customHeight="1">
      <x:c r="A313" s="6" t="str">
        <x:v>1317_131704</x:v>
      </x:c>
      <x:c r="B313" s="6" t="str">
        <x:v>1317</x:v>
      </x:c>
      <x:c r="C313" s="6" t="n">
        <x:v>3</x:v>
      </x:c>
      <x:c r="D313" s="6" t="str">
        <x:v>131704</x:v>
      </x:c>
      <x:c r="E313" s="6" t="n">
        <x:v>2</x:v>
      </x:c>
    </x:row>
    <x:row r="314" ht="20" customHeight="1">
      <x:c r="A314" s="6" t="str">
        <x:v>1317_131703</x:v>
      </x:c>
      <x:c r="B314" s="6" t="str">
        <x:v>1317</x:v>
      </x:c>
      <x:c r="C314" s="6" t="n">
        <x:v>5</x:v>
      </x:c>
      <x:c r="D314" s="6" t="str">
        <x:v>131703</x:v>
      </x:c>
      <x:c r="E314" s="6" t="n">
        <x:v>2</x:v>
      </x:c>
    </x:row>
    <x:row r="315" ht="20" customHeight="1">
      <x:c r="A315" s="6" t="str">
        <x:v>1317_131701</x:v>
      </x:c>
      <x:c r="B315" s="6" t="str">
        <x:v>1317</x:v>
      </x:c>
      <x:c r="C315" s="6" t="n">
        <x:v>5</x:v>
      </x:c>
      <x:c r="D315" s="6" t="str">
        <x:v>131701</x:v>
      </x:c>
      <x:c r="E315" s="6" t="n">
        <x:v>1</x:v>
      </x:c>
    </x:row>
    <x:row r="316" ht="20" customHeight="1">
      <x:c r="A316" s="6" t="str">
        <x:v>1317_131708</x:v>
      </x:c>
      <x:c r="B316" s="6" t="str">
        <x:v>1317</x:v>
      </x:c>
      <x:c r="C316" s="6" t="n">
        <x:v>5</x:v>
      </x:c>
      <x:c r="D316" s="6" t="str">
        <x:v>131708</x:v>
      </x:c>
      <x:c r="E316" s="6" t="n">
        <x:v>1</x:v>
      </x:c>
    </x:row>
    <x:row r="317" ht="20" customHeight="1">
      <x:c r="A317" s="6" t="str">
        <x:v>1317_131710</x:v>
      </x:c>
      <x:c r="B317" s="6" t="str">
        <x:v>1317</x:v>
      </x:c>
      <x:c r="C317" s="6" t="n">
        <x:v>5</x:v>
      </x:c>
      <x:c r="D317" s="6" t="str">
        <x:v>131710</x:v>
      </x:c>
      <x:c r="E317" s="6" t="n">
        <x:v>1</x:v>
      </x:c>
    </x:row>
    <x:row r="318" ht="20" customHeight="1">
      <x:c r="A318" s="6" t="str">
        <x:v>1317_131712</x:v>
      </x:c>
      <x:c r="B318" s="6" t="str">
        <x:v>1317</x:v>
      </x:c>
      <x:c r="C318" s="6" t="n">
        <x:v>5</x:v>
      </x:c>
      <x:c r="D318" s="6" t="str">
        <x:v>131712</x:v>
      </x:c>
      <x:c r="E318" s="6" t="n">
        <x:v>1</x:v>
      </x:c>
    </x:row>
    <x:row r="319" ht="20" customHeight="1">
      <x:c r="A319" s="6" t="str">
        <x:v>1317_131718</x:v>
      </x:c>
      <x:c r="B319" s="6" t="str">
        <x:v>1317</x:v>
      </x:c>
      <x:c r="C319" s="6" t="n">
        <x:v>5</x:v>
      </x:c>
      <x:c r="D319" s="6" t="str">
        <x:v>131718</x:v>
      </x:c>
      <x:c r="E319" s="6" t="n">
        <x:v>1</x:v>
      </x:c>
    </x:row>
    <x:row r="320" ht="20" customHeight="1">
      <x:c r="A320" s="6" t="str">
        <x:v>1321_132103</x:v>
      </x:c>
      <x:c r="B320" s="6" t="str">
        <x:v>1321</x:v>
      </x:c>
      <x:c r="C320" s="6" t="n">
        <x:v>3</x:v>
      </x:c>
      <x:c r="D320" s="6" t="str">
        <x:v>132103</x:v>
      </x:c>
      <x:c r="E320" s="6" t="n">
        <x:v>2</x:v>
      </x:c>
    </x:row>
    <x:row r="321" ht="20" customHeight="1">
      <x:c r="A321" s="6" t="str">
        <x:v>1321_132101</x:v>
      </x:c>
      <x:c r="B321" s="6" t="str">
        <x:v>1321</x:v>
      </x:c>
      <x:c r="C321" s="6" t="n">
        <x:v>3</x:v>
      </x:c>
      <x:c r="D321" s="6" t="str">
        <x:v>132101</x:v>
      </x:c>
      <x:c r="E321" s="6" t="n">
        <x:v>1</x:v>
      </x:c>
    </x:row>
    <x:row r="322" ht="20" customHeight="1">
      <x:c r="A322" s="6" t="str">
        <x:v>1321_132102</x:v>
      </x:c>
      <x:c r="B322" s="6" t="str">
        <x:v>1321</x:v>
      </x:c>
      <x:c r="C322" s="6" t="n">
        <x:v>5</x:v>
      </x:c>
      <x:c r="D322" s="6" t="str">
        <x:v>132102</x:v>
      </x:c>
      <x:c r="E322" s="6" t="n">
        <x:v>2</x:v>
      </x:c>
    </x:row>
    <x:row r="323" ht="20" customHeight="1">
      <x:c r="A323" s="6" t="str">
        <x:v>1321_132104</x:v>
      </x:c>
      <x:c r="B323" s="6" t="str">
        <x:v>1321</x:v>
      </x:c>
      <x:c r="C323" s="6" t="n">
        <x:v>5</x:v>
      </x:c>
      <x:c r="D323" s="6" t="str">
        <x:v>132104</x:v>
      </x:c>
      <x:c r="E323" s="6" t="n">
        <x:v>2</x:v>
      </x:c>
    </x:row>
    <x:row r="324" ht="20" customHeight="1">
      <x:c r="A324" s="6" t="str">
        <x:v>1401_140102</x:v>
      </x:c>
      <x:c r="B324" s="6" t="str">
        <x:v>1401</x:v>
      </x:c>
      <x:c r="C324" s="6" t="n">
        <x:v>3</x:v>
      </x:c>
      <x:c r="D324" s="6" t="str">
        <x:v>140102</x:v>
      </x:c>
      <x:c r="E324" s="6" t="n">
        <x:v>2</x:v>
      </x:c>
    </x:row>
    <x:row r="325" ht="20" customHeight="1">
      <x:c r="A325" s="6" t="str">
        <x:v>1401_140104</x:v>
      </x:c>
      <x:c r="B325" s="6" t="str">
        <x:v>1401</x:v>
      </x:c>
      <x:c r="C325" s="6" t="n">
        <x:v>3</x:v>
      </x:c>
      <x:c r="D325" s="6" t="str">
        <x:v>140104</x:v>
      </x:c>
      <x:c r="E325" s="6" t="n">
        <x:v>2</x:v>
      </x:c>
    </x:row>
    <x:row r="326" ht="20" customHeight="1">
      <x:c r="A326" s="6" t="str">
        <x:v>1401_140109</x:v>
      </x:c>
      <x:c r="B326" s="6" t="str">
        <x:v>1401</x:v>
      </x:c>
      <x:c r="C326" s="6" t="n">
        <x:v>3</x:v>
      </x:c>
      <x:c r="D326" s="6" t="str">
        <x:v>140109</x:v>
      </x:c>
      <x:c r="E326" s="6" t="n">
        <x:v>2</x:v>
      </x:c>
    </x:row>
    <x:row r="327" ht="20" customHeight="1">
      <x:c r="A327" s="6" t="str">
        <x:v>1401_140103</x:v>
      </x:c>
      <x:c r="B327" s="6" t="str">
        <x:v>1401</x:v>
      </x:c>
      <x:c r="C327" s="6" t="n">
        <x:v>5</x:v>
      </x:c>
      <x:c r="D327" s="6" t="str">
        <x:v>140103</x:v>
      </x:c>
      <x:c r="E327" s="6" t="n">
        <x:v>2</x:v>
      </x:c>
    </x:row>
    <x:row r="328" ht="20" customHeight="1">
      <x:c r="A328" s="6" t="str">
        <x:v>1401_140101</x:v>
      </x:c>
      <x:c r="B328" s="6" t="str">
        <x:v>1401</x:v>
      </x:c>
      <x:c r="C328" s="6" t="n">
        <x:v>5</x:v>
      </x:c>
      <x:c r="D328" s="6" t="str">
        <x:v>140101</x:v>
      </x:c>
      <x:c r="E328" s="6" t="n">
        <x:v>1</x:v>
      </x:c>
    </x:row>
    <x:row r="329" ht="20" customHeight="1">
      <x:c r="A329" s="6" t="str">
        <x:v>1402_140202</x:v>
      </x:c>
      <x:c r="B329" s="6" t="str">
        <x:v>1402</x:v>
      </x:c>
      <x:c r="C329" s="6" t="n">
        <x:v>3</x:v>
      </x:c>
      <x:c r="D329" s="6" t="str">
        <x:v>140202</x:v>
      </x:c>
      <x:c r="E329" s="6" t="n">
        <x:v>2</x:v>
      </x:c>
    </x:row>
    <x:row r="330" ht="20" customHeight="1">
      <x:c r="A330" s="6" t="str">
        <x:v>1402_140201</x:v>
      </x:c>
      <x:c r="B330" s="6" t="str">
        <x:v>1402</x:v>
      </x:c>
      <x:c r="C330" s="6" t="n">
        <x:v>3</x:v>
      </x:c>
      <x:c r="D330" s="6" t="str">
        <x:v>140201</x:v>
      </x:c>
      <x:c r="E330" s="6" t="n">
        <x:v>1</x:v>
      </x:c>
    </x:row>
    <x:row r="331" ht="20" customHeight="1">
      <x:c r="A331" s="6" t="str">
        <x:v>1402_1140203</x:v>
      </x:c>
      <x:c r="B331" s="6" t="str">
        <x:v>1402</x:v>
      </x:c>
      <x:c r="C331" s="6" t="n">
        <x:v>3</x:v>
      </x:c>
      <x:c r="D331" s="6" t="str">
        <x:v>1140203</x:v>
      </x:c>
      <x:c r="E331" s="6" t="n">
        <x:v>1</x:v>
      </x:c>
    </x:row>
    <x:row r="332" ht="20" customHeight="1">
      <x:c r="A332" s="6" t="str">
        <x:v>1402_140208</x:v>
      </x:c>
      <x:c r="B332" s="6" t="str">
        <x:v>1402</x:v>
      </x:c>
      <x:c r="C332" s="6" t="n">
        <x:v>3</x:v>
      </x:c>
      <x:c r="D332" s="6" t="str">
        <x:v>140208</x:v>
      </x:c>
      <x:c r="E332" s="6" t="n">
        <x:v>1</x:v>
      </x:c>
    </x:row>
    <x:row r="333" ht="20" customHeight="1">
      <x:c r="A333" s="6" t="str">
        <x:v>1402_140209</x:v>
      </x:c>
      <x:c r="B333" s="6" t="str">
        <x:v>1402</x:v>
      </x:c>
      <x:c r="C333" s="6" t="n">
        <x:v>3</x:v>
      </x:c>
      <x:c r="D333" s="6" t="str">
        <x:v>140209</x:v>
      </x:c>
      <x:c r="E333" s="6" t="n">
        <x:v>2</x:v>
      </x:c>
    </x:row>
    <x:row r="334" ht="20" customHeight="1">
      <x:c r="A334" s="6" t="str">
        <x:v>1402_1140205</x:v>
      </x:c>
      <x:c r="B334" s="6" t="str">
        <x:v>1402</x:v>
      </x:c>
      <x:c r="C334" s="6" t="n">
        <x:v>3</x:v>
      </x:c>
      <x:c r="D334" s="6" t="str">
        <x:v>1140205</x:v>
      </x:c>
      <x:c r="E334" s="6" t="n">
        <x:v>1</x:v>
      </x:c>
    </x:row>
    <x:row r="335" ht="20" customHeight="1">
      <x:c r="A335" s="6" t="str">
        <x:v>1402_1140206</x:v>
      </x:c>
      <x:c r="B335" s="6" t="str">
        <x:v>1402</x:v>
      </x:c>
      <x:c r="C335" s="6" t="n">
        <x:v>3</x:v>
      </x:c>
      <x:c r="D335" s="6" t="str">
        <x:v>1140206</x:v>
      </x:c>
      <x:c r="E335" s="6" t="n">
        <x:v>1</x:v>
      </x:c>
    </x:row>
    <x:row r="336" ht="20" customHeight="1">
      <x:c r="A336" s="6" t="str">
        <x:v>1402_140203</x:v>
      </x:c>
      <x:c r="B336" s="6" t="str">
        <x:v>1402</x:v>
      </x:c>
      <x:c r="C336" s="6" t="n">
        <x:v>5</x:v>
      </x:c>
      <x:c r="D336" s="6" t="str">
        <x:v>140203</x:v>
      </x:c>
      <x:c r="E336" s="6" t="n">
        <x:v>2</x:v>
      </x:c>
    </x:row>
    <x:row r="337" ht="20" customHeight="1">
      <x:c r="A337" s="6" t="str">
        <x:v>1402_140204</x:v>
      </x:c>
      <x:c r="B337" s="6" t="str">
        <x:v>1402</x:v>
      </x:c>
      <x:c r="C337" s="6" t="n">
        <x:v>5</x:v>
      </x:c>
      <x:c r="D337" s="6" t="str">
        <x:v>140204</x:v>
      </x:c>
      <x:c r="E337" s="6" t="n">
        <x:v>2</x:v>
      </x:c>
    </x:row>
    <x:row r="338" ht="20" customHeight="1">
      <x:c r="A338" s="6" t="str">
        <x:v>1402_1140201</x:v>
      </x:c>
      <x:c r="B338" s="6" t="str">
        <x:v>1402</x:v>
      </x:c>
      <x:c r="C338" s="6" t="n">
        <x:v>5</x:v>
      </x:c>
      <x:c r="D338" s="6" t="str">
        <x:v>1140201</x:v>
      </x:c>
      <x:c r="E338" s="6" t="n">
        <x:v>1</x:v>
      </x:c>
    </x:row>
    <x:row r="339" ht="20" customHeight="1">
      <x:c r="A339" s="6" t="str">
        <x:v>1403_140303</x:v>
      </x:c>
      <x:c r="B339" s="6" t="str">
        <x:v>1403</x:v>
      </x:c>
      <x:c r="C339" s="6" t="n">
        <x:v>3</x:v>
      </x:c>
      <x:c r="D339" s="6" t="str">
        <x:v>140303</x:v>
      </x:c>
      <x:c r="E339" s="6" t="n">
        <x:v>2</x:v>
      </x:c>
    </x:row>
    <x:row r="340" ht="20" customHeight="1">
      <x:c r="A340" s="6" t="str">
        <x:v>1403_140301</x:v>
      </x:c>
      <x:c r="B340" s="6" t="str">
        <x:v>1403</x:v>
      </x:c>
      <x:c r="C340" s="6" t="n">
        <x:v>3</x:v>
      </x:c>
      <x:c r="D340" s="6" t="str">
        <x:v>140301</x:v>
      </x:c>
      <x:c r="E340" s="6" t="n">
        <x:v>1</x:v>
      </x:c>
    </x:row>
    <x:row r="341" ht="20" customHeight="1">
      <x:c r="A341" s="6" t="str">
        <x:v>1403_140302</x:v>
      </x:c>
      <x:c r="B341" s="6" t="str">
        <x:v>1403</x:v>
      </x:c>
      <x:c r="C341" s="6" t="n">
        <x:v>5</x:v>
      </x:c>
      <x:c r="D341" s="6" t="str">
        <x:v>140302</x:v>
      </x:c>
      <x:c r="E341" s="6" t="n">
        <x:v>2</x:v>
      </x:c>
    </x:row>
    <x:row r="342" ht="20" customHeight="1">
      <x:c r="A342" s="6" t="str">
        <x:v>1403_140304</x:v>
      </x:c>
      <x:c r="B342" s="6" t="str">
        <x:v>1403</x:v>
      </x:c>
      <x:c r="C342" s="6" t="n">
        <x:v>5</x:v>
      </x:c>
      <x:c r="D342" s="6" t="str">
        <x:v>140304</x:v>
      </x:c>
      <x:c r="E342" s="6" t="n">
        <x:v>2</x:v>
      </x:c>
    </x:row>
    <x:row r="343" ht="20" customHeight="1">
      <x:c r="A343" s="6" t="str">
        <x:v>1404_140402</x:v>
      </x:c>
      <x:c r="B343" s="6" t="str">
        <x:v>1404</x:v>
      </x:c>
      <x:c r="C343" s="6" t="n">
        <x:v>3</x:v>
      </x:c>
      <x:c r="D343" s="6" t="str">
        <x:v>140402</x:v>
      </x:c>
      <x:c r="E343" s="6" t="n">
        <x:v>2</x:v>
      </x:c>
    </x:row>
    <x:row r="344" ht="20" customHeight="1">
      <x:c r="A344" s="6" t="str">
        <x:v>1404_140401</x:v>
      </x:c>
      <x:c r="B344" s="6" t="str">
        <x:v>1404</x:v>
      </x:c>
      <x:c r="C344" s="6" t="n">
        <x:v>3</x:v>
      </x:c>
      <x:c r="D344" s="6" t="str">
        <x:v>140401</x:v>
      </x:c>
      <x:c r="E344" s="6" t="n">
        <x:v>1</x:v>
      </x:c>
    </x:row>
    <x:row r="345" ht="20" customHeight="1">
      <x:c r="A345" s="6" t="str">
        <x:v>1404_140409</x:v>
      </x:c>
      <x:c r="B345" s="6" t="str">
        <x:v>1404</x:v>
      </x:c>
      <x:c r="C345" s="6" t="n">
        <x:v>3</x:v>
      </x:c>
      <x:c r="D345" s="6" t="str">
        <x:v>140409</x:v>
      </x:c>
      <x:c r="E345" s="6" t="n">
        <x:v>2</x:v>
      </x:c>
    </x:row>
    <x:row r="346" ht="20" customHeight="1">
      <x:c r="A346" s="6" t="str">
        <x:v>1404_140411</x:v>
      </x:c>
      <x:c r="B346" s="6" t="str">
        <x:v>1404</x:v>
      </x:c>
      <x:c r="C346" s="6" t="n">
        <x:v>3</x:v>
      </x:c>
      <x:c r="D346" s="6" t="str">
        <x:v>140411</x:v>
      </x:c>
      <x:c r="E346" s="6" t="n">
        <x:v>2</x:v>
      </x:c>
    </x:row>
    <x:row r="347" ht="20" customHeight="1">
      <x:c r="A347" s="6" t="str">
        <x:v>1404_140403</x:v>
      </x:c>
      <x:c r="B347" s="6" t="str">
        <x:v>1404</x:v>
      </x:c>
      <x:c r="C347" s="6" t="n">
        <x:v>5</x:v>
      </x:c>
      <x:c r="D347" s="6" t="str">
        <x:v>140403</x:v>
      </x:c>
      <x:c r="E347" s="6" t="n">
        <x:v>2</x:v>
      </x:c>
    </x:row>
    <x:row r="348" ht="20" customHeight="1">
      <x:c r="A348" s="6" t="str">
        <x:v>1404_140404</x:v>
      </x:c>
      <x:c r="B348" s="6" t="str">
        <x:v>1404</x:v>
      </x:c>
      <x:c r="C348" s="6" t="n">
        <x:v>5</x:v>
      </x:c>
      <x:c r="D348" s="6" t="str">
        <x:v>140404</x:v>
      </x:c>
      <x:c r="E348" s="6" t="n">
        <x:v>2</x:v>
      </x:c>
    </x:row>
    <x:row r="349" ht="20" customHeight="1">
      <x:c r="A349" s="6" t="str">
        <x:v>1405_140503</x:v>
      </x:c>
      <x:c r="B349" s="6" t="str">
        <x:v>1405</x:v>
      </x:c>
      <x:c r="C349" s="6" t="n">
        <x:v>3</x:v>
      </x:c>
      <x:c r="D349" s="6" t="str">
        <x:v>140503</x:v>
      </x:c>
      <x:c r="E349" s="6" t="n">
        <x:v>2</x:v>
      </x:c>
    </x:row>
    <x:row r="350" ht="20" customHeight="1">
      <x:c r="A350" s="6" t="str">
        <x:v>1405_140501</x:v>
      </x:c>
      <x:c r="B350" s="6" t="str">
        <x:v>1405</x:v>
      </x:c>
      <x:c r="C350" s="6" t="n">
        <x:v>3</x:v>
      </x:c>
      <x:c r="D350" s="6" t="str">
        <x:v>140501</x:v>
      </x:c>
      <x:c r="E350" s="6" t="n">
        <x:v>1</x:v>
      </x:c>
    </x:row>
    <x:row r="351" ht="20" customHeight="1">
      <x:c r="A351" s="6" t="str">
        <x:v>1405_140502</x:v>
      </x:c>
      <x:c r="B351" s="6" t="str">
        <x:v>1405</x:v>
      </x:c>
      <x:c r="C351" s="6" t="n">
        <x:v>5</x:v>
      </x:c>
      <x:c r="D351" s="6" t="str">
        <x:v>140502</x:v>
      </x:c>
      <x:c r="E351" s="6" t="n">
        <x:v>2</x:v>
      </x:c>
    </x:row>
    <x:row r="352" ht="20" customHeight="1">
      <x:c r="A352" s="6" t="str">
        <x:v>1405_140504</x:v>
      </x:c>
      <x:c r="B352" s="6" t="str">
        <x:v>1405</x:v>
      </x:c>
      <x:c r="C352" s="6" t="n">
        <x:v>5</x:v>
      </x:c>
      <x:c r="D352" s="6" t="str">
        <x:v>140504</x:v>
      </x:c>
      <x:c r="E352" s="6" t="n">
        <x:v>2</x:v>
      </x:c>
    </x:row>
    <x:row r="353" ht="20" customHeight="1">
      <x:c r="A353" s="6" t="str">
        <x:v>1406_140603</x:v>
      </x:c>
      <x:c r="B353" s="6" t="str">
        <x:v>1406</x:v>
      </x:c>
      <x:c r="C353" s="6" t="n">
        <x:v>3</x:v>
      </x:c>
      <x:c r="D353" s="6" t="str">
        <x:v>140603</x:v>
      </x:c>
      <x:c r="E353" s="6" t="n">
        <x:v>2</x:v>
      </x:c>
    </x:row>
    <x:row r="354" ht="20" customHeight="1">
      <x:c r="A354" s="6" t="str">
        <x:v>1406_140601</x:v>
      </x:c>
      <x:c r="B354" s="6" t="str">
        <x:v>1406</x:v>
      </x:c>
      <x:c r="C354" s="6" t="n">
        <x:v>3</x:v>
      </x:c>
      <x:c r="D354" s="6" t="str">
        <x:v>140601</x:v>
      </x:c>
      <x:c r="E354" s="6" t="n">
        <x:v>1</x:v>
      </x:c>
    </x:row>
    <x:row r="355" ht="20" customHeight="1">
      <x:c r="A355" s="6" t="str">
        <x:v>1406_140602</x:v>
      </x:c>
      <x:c r="B355" s="6" t="str">
        <x:v>1406</x:v>
      </x:c>
      <x:c r="C355" s="6" t="n">
        <x:v>5</x:v>
      </x:c>
      <x:c r="D355" s="6" t="str">
        <x:v>140602</x:v>
      </x:c>
      <x:c r="E355" s="6" t="n">
        <x:v>2</x:v>
      </x:c>
    </x:row>
    <x:row r="356" ht="20" customHeight="1">
      <x:c r="A356" s="6" t="str">
        <x:v>1406_140604</x:v>
      </x:c>
      <x:c r="B356" s="6" t="str">
        <x:v>1406</x:v>
      </x:c>
      <x:c r="C356" s="6" t="n">
        <x:v>5</x:v>
      </x:c>
      <x:c r="D356" s="6" t="str">
        <x:v>140604</x:v>
      </x:c>
      <x:c r="E356" s="6" t="n">
        <x:v>2</x:v>
      </x:c>
    </x:row>
    <x:row r="357" ht="20" customHeight="1">
      <x:c r="A357" s="6" t="str">
        <x:v>1407_140703</x:v>
      </x:c>
      <x:c r="B357" s="6" t="str">
        <x:v>1407</x:v>
      </x:c>
      <x:c r="C357" s="6" t="n">
        <x:v>3</x:v>
      </x:c>
      <x:c r="D357" s="6" t="str">
        <x:v>140703</x:v>
      </x:c>
      <x:c r="E357" s="6" t="n">
        <x:v>2</x:v>
      </x:c>
    </x:row>
    <x:row r="358" ht="20" customHeight="1">
      <x:c r="A358" s="6" t="str">
        <x:v>1407_140701</x:v>
      </x:c>
      <x:c r="B358" s="6" t="str">
        <x:v>1407</x:v>
      </x:c>
      <x:c r="C358" s="6" t="n">
        <x:v>3</x:v>
      </x:c>
      <x:c r="D358" s="6" t="str">
        <x:v>140701</x:v>
      </x:c>
      <x:c r="E358" s="6" t="n">
        <x:v>1</x:v>
      </x:c>
    </x:row>
    <x:row r="359" ht="20" customHeight="1">
      <x:c r="A359" s="6" t="str">
        <x:v>1407_1140703</x:v>
      </x:c>
      <x:c r="B359" s="6" t="str">
        <x:v>1407</x:v>
      </x:c>
      <x:c r="C359" s="6" t="n">
        <x:v>3</x:v>
      </x:c>
      <x:c r="D359" s="6" t="str">
        <x:v>1140703</x:v>
      </x:c>
      <x:c r="E359" s="6" t="n">
        <x:v>1</x:v>
      </x:c>
    </x:row>
    <x:row r="360" ht="20" customHeight="1">
      <x:c r="A360" s="6" t="str">
        <x:v>1407_1140712</x:v>
      </x:c>
      <x:c r="B360" s="6" t="str">
        <x:v>1407</x:v>
      </x:c>
      <x:c r="C360" s="6" t="n">
        <x:v>3</x:v>
      </x:c>
      <x:c r="D360" s="6" t="str">
        <x:v>1140712</x:v>
      </x:c>
      <x:c r="E360" s="6" t="n">
        <x:v>1</x:v>
      </x:c>
    </x:row>
    <x:row r="361" ht="20" customHeight="1">
      <x:c r="A361" s="6" t="str">
        <x:v>1407_1140705</x:v>
      </x:c>
      <x:c r="B361" s="6" t="str">
        <x:v>1407</x:v>
      </x:c>
      <x:c r="C361" s="6" t="n">
        <x:v>3</x:v>
      </x:c>
      <x:c r="D361" s="6" t="str">
        <x:v>1140705</x:v>
      </x:c>
      <x:c r="E361" s="6" t="n">
        <x:v>1</x:v>
      </x:c>
    </x:row>
    <x:row r="362" ht="20" customHeight="1">
      <x:c r="A362" s="6" t="str">
        <x:v>1407_1140706</x:v>
      </x:c>
      <x:c r="B362" s="6" t="str">
        <x:v>1407</x:v>
      </x:c>
      <x:c r="C362" s="6" t="n">
        <x:v>3</x:v>
      </x:c>
      <x:c r="D362" s="6" t="str">
        <x:v>1140706</x:v>
      </x:c>
      <x:c r="E362" s="6" t="n">
        <x:v>1</x:v>
      </x:c>
    </x:row>
    <x:row r="363" ht="20" customHeight="1">
      <x:c r="A363" s="6" t="str">
        <x:v>1407_140702</x:v>
      </x:c>
      <x:c r="B363" s="6" t="str">
        <x:v>1407</x:v>
      </x:c>
      <x:c r="C363" s="6" t="n">
        <x:v>5</x:v>
      </x:c>
      <x:c r="D363" s="6" t="str">
        <x:v>140702</x:v>
      </x:c>
      <x:c r="E363" s="6" t="n">
        <x:v>2</x:v>
      </x:c>
    </x:row>
    <x:row r="364" ht="20" customHeight="1">
      <x:c r="A364" s="6" t="str">
        <x:v>1407_140704</x:v>
      </x:c>
      <x:c r="B364" s="6" t="str">
        <x:v>1407</x:v>
      </x:c>
      <x:c r="C364" s="6" t="n">
        <x:v>5</x:v>
      </x:c>
      <x:c r="D364" s="6" t="str">
        <x:v>140704</x:v>
      </x:c>
      <x:c r="E364" s="6" t="n">
        <x:v>2</x:v>
      </x:c>
    </x:row>
    <x:row r="365" ht="20" customHeight="1">
      <x:c r="A365" s="6" t="str">
        <x:v>1407_1140701</x:v>
      </x:c>
      <x:c r="B365" s="6" t="str">
        <x:v>1407</x:v>
      </x:c>
      <x:c r="C365" s="6" t="n">
        <x:v>5</x:v>
      </x:c>
      <x:c r="D365" s="6" t="str">
        <x:v>1140701</x:v>
      </x:c>
      <x:c r="E365" s="6" t="n">
        <x:v>1</x:v>
      </x:c>
    </x:row>
    <x:row r="366" ht="20" customHeight="1">
      <x:c r="A366" s="6" t="str">
        <x:v>1407_140709</x:v>
      </x:c>
      <x:c r="B366" s="6" t="str">
        <x:v>1407</x:v>
      </x:c>
      <x:c r="C366" s="6" t="n">
        <x:v>5</x:v>
      </x:c>
      <x:c r="D366" s="6" t="str">
        <x:v>140709</x:v>
      </x:c>
      <x:c r="E366" s="6" t="n">
        <x:v>2</x:v>
      </x:c>
    </x:row>
    <x:row r="367" ht="20" customHeight="1">
      <x:c r="A367" s="6" t="str">
        <x:v>1407_1140702</x:v>
      </x:c>
      <x:c r="B367" s="6" t="str">
        <x:v>1407</x:v>
      </x:c>
      <x:c r="C367" s="6" t="n">
        <x:v>5</x:v>
      </x:c>
      <x:c r="D367" s="6" t="str">
        <x:v>1140702</x:v>
      </x:c>
      <x:c r="E367" s="6" t="n">
        <x:v>1</x:v>
      </x:c>
    </x:row>
    <x:row r="368" ht="20" customHeight="1">
      <x:c r="A368" s="6" t="str">
        <x:v>1408_140803</x:v>
      </x:c>
      <x:c r="B368" s="6" t="str">
        <x:v>1408</x:v>
      </x:c>
      <x:c r="C368" s="6" t="n">
        <x:v>3</x:v>
      </x:c>
      <x:c r="D368" s="6" t="str">
        <x:v>140803</x:v>
      </x:c>
      <x:c r="E368" s="6" t="n">
        <x:v>2</x:v>
      </x:c>
    </x:row>
    <x:row r="369" ht="20" customHeight="1">
      <x:c r="A369" s="6" t="str">
        <x:v>1408_140801</x:v>
      </x:c>
      <x:c r="B369" s="6" t="str">
        <x:v>1408</x:v>
      </x:c>
      <x:c r="C369" s="6" t="n">
        <x:v>3</x:v>
      </x:c>
      <x:c r="D369" s="6" t="str">
        <x:v>140801</x:v>
      </x:c>
      <x:c r="E369" s="6" t="n">
        <x:v>1</x:v>
      </x:c>
    </x:row>
    <x:row r="370" ht="20" customHeight="1">
      <x:c r="A370" s="6" t="str">
        <x:v>1408_140808</x:v>
      </x:c>
      <x:c r="B370" s="6" t="str">
        <x:v>1408</x:v>
      </x:c>
      <x:c r="C370" s="6" t="n">
        <x:v>3</x:v>
      </x:c>
      <x:c r="D370" s="6" t="str">
        <x:v>140808</x:v>
      </x:c>
      <x:c r="E370" s="6" t="n">
        <x:v>1</x:v>
      </x:c>
    </x:row>
    <x:row r="371" ht="20" customHeight="1">
      <x:c r="A371" s="6" t="str">
        <x:v>1408_140802</x:v>
      </x:c>
      <x:c r="B371" s="6" t="str">
        <x:v>1408</x:v>
      </x:c>
      <x:c r="C371" s="6" t="n">
        <x:v>5</x:v>
      </x:c>
      <x:c r="D371" s="6" t="str">
        <x:v>140802</x:v>
      </x:c>
      <x:c r="E371" s="6" t="n">
        <x:v>2</x:v>
      </x:c>
    </x:row>
    <x:row r="372" ht="20" customHeight="1">
      <x:c r="A372" s="6" t="str">
        <x:v>1408_140804</x:v>
      </x:c>
      <x:c r="B372" s="6" t="str">
        <x:v>1408</x:v>
      </x:c>
      <x:c r="C372" s="6" t="n">
        <x:v>5</x:v>
      </x:c>
      <x:c r="D372" s="6" t="str">
        <x:v>140804</x:v>
      </x:c>
      <x:c r="E372" s="6" t="n">
        <x:v>2</x:v>
      </x:c>
    </x:row>
    <x:row r="373" ht="20" customHeight="1">
      <x:c r="A373" s="6" t="str">
        <x:v>1408_140805</x:v>
      </x:c>
      <x:c r="B373" s="6" t="str">
        <x:v>1408</x:v>
      </x:c>
      <x:c r="C373" s="6" t="n">
        <x:v>5</x:v>
      </x:c>
      <x:c r="D373" s="6" t="str">
        <x:v>140805</x:v>
      </x:c>
      <x:c r="E373" s="6" t="n">
        <x:v>2</x:v>
      </x:c>
    </x:row>
    <x:row r="374" ht="20" customHeight="1">
      <x:c r="A374" s="6" t="str">
        <x:v>1408_140809</x:v>
      </x:c>
      <x:c r="B374" s="6" t="str">
        <x:v>1408</x:v>
      </x:c>
      <x:c r="C374" s="6" t="n">
        <x:v>5</x:v>
      </x:c>
      <x:c r="D374" s="6" t="str">
        <x:v>140809</x:v>
      </x:c>
      <x:c r="E374" s="6" t="n">
        <x:v>2</x:v>
      </x:c>
    </x:row>
    <x:row r="375" ht="20" customHeight="1">
      <x:c r="A375" s="6" t="str">
        <x:v>1408_140811</x:v>
      </x:c>
      <x:c r="B375" s="6" t="str">
        <x:v>1408</x:v>
      </x:c>
      <x:c r="C375" s="6" t="n">
        <x:v>5</x:v>
      </x:c>
      <x:c r="D375" s="6" t="str">
        <x:v>140811</x:v>
      </x:c>
      <x:c r="E375" s="6" t="n">
        <x:v>2</x:v>
      </x:c>
    </x:row>
    <x:row r="376" ht="20" customHeight="1">
      <x:c r="A376" s="6" t="str">
        <x:v>1409_140903</x:v>
      </x:c>
      <x:c r="B376" s="6" t="str">
        <x:v>1409</x:v>
      </x:c>
      <x:c r="C376" s="6" t="n">
        <x:v>3</x:v>
      </x:c>
      <x:c r="D376" s="6" t="str">
        <x:v>140903</x:v>
      </x:c>
      <x:c r="E376" s="6" t="n">
        <x:v>2</x:v>
      </x:c>
    </x:row>
    <x:row r="377" ht="20" customHeight="1">
      <x:c r="A377" s="6" t="str">
        <x:v>1409_140901</x:v>
      </x:c>
      <x:c r="B377" s="6" t="str">
        <x:v>1409</x:v>
      </x:c>
      <x:c r="C377" s="6" t="n">
        <x:v>3</x:v>
      </x:c>
      <x:c r="D377" s="6" t="str">
        <x:v>140901</x:v>
      </x:c>
      <x:c r="E377" s="6" t="n">
        <x:v>1</x:v>
      </x:c>
    </x:row>
    <x:row r="378" ht="20" customHeight="1">
      <x:c r="A378" s="6" t="str">
        <x:v>1409_1140901</x:v>
      </x:c>
      <x:c r="B378" s="6" t="str">
        <x:v>1409</x:v>
      </x:c>
      <x:c r="C378" s="6" t="n">
        <x:v>3</x:v>
      </x:c>
      <x:c r="D378" s="6" t="str">
        <x:v>1140901</x:v>
      </x:c>
      <x:c r="E378" s="6" t="n">
        <x:v>1</x:v>
      </x:c>
    </x:row>
    <x:row r="379" ht="20" customHeight="1">
      <x:c r="A379" s="6" t="str">
        <x:v>1409_140902</x:v>
      </x:c>
      <x:c r="B379" s="6" t="str">
        <x:v>1409</x:v>
      </x:c>
      <x:c r="C379" s="6" t="n">
        <x:v>5</x:v>
      </x:c>
      <x:c r="D379" s="6" t="str">
        <x:v>140902</x:v>
      </x:c>
      <x:c r="E379" s="6" t="n">
        <x:v>2</x:v>
      </x:c>
    </x:row>
    <x:row r="380" ht="20" customHeight="1">
      <x:c r="A380" s="6" t="str">
        <x:v>1409_140904</x:v>
      </x:c>
      <x:c r="B380" s="6" t="str">
        <x:v>1409</x:v>
      </x:c>
      <x:c r="C380" s="6" t="n">
        <x:v>5</x:v>
      </x:c>
      <x:c r="D380" s="6" t="str">
        <x:v>140904</x:v>
      </x:c>
      <x:c r="E380" s="6" t="n">
        <x:v>2</x:v>
      </x:c>
    </x:row>
    <x:row r="381" ht="20" customHeight="1">
      <x:c r="A381" s="6" t="str">
        <x:v>1409_1140903</x:v>
      </x:c>
      <x:c r="B381" s="6" t="str">
        <x:v>1409</x:v>
      </x:c>
      <x:c r="C381" s="6" t="n">
        <x:v>5</x:v>
      </x:c>
      <x:c r="D381" s="6" t="str">
        <x:v>1140903</x:v>
      </x:c>
      <x:c r="E381" s="6" t="n">
        <x:v>1</x:v>
      </x:c>
    </x:row>
    <x:row r="382" ht="20" customHeight="1">
      <x:c r="A382" s="6" t="str">
        <x:v>1409_1140905</x:v>
      </x:c>
      <x:c r="B382" s="6" t="str">
        <x:v>1409</x:v>
      </x:c>
      <x:c r="C382" s="6" t="n">
        <x:v>5</x:v>
      </x:c>
      <x:c r="D382" s="6" t="str">
        <x:v>1140905</x:v>
      </x:c>
      <x:c r="E382" s="6" t="n">
        <x:v>1</x:v>
      </x:c>
    </x:row>
    <x:row r="383" ht="20" customHeight="1">
      <x:c r="A383" s="6" t="str">
        <x:v>1409_1140906</x:v>
      </x:c>
      <x:c r="B383" s="6" t="str">
        <x:v>1409</x:v>
      </x:c>
      <x:c r="C383" s="6" t="n">
        <x:v>5</x:v>
      </x:c>
      <x:c r="D383" s="6" t="str">
        <x:v>1140906</x:v>
      </x:c>
      <x:c r="E383" s="6" t="n">
        <x:v>1</x:v>
      </x:c>
    </x:row>
    <x:row r="384" ht="20" customHeight="1">
      <x:c r="A384" s="6" t="str">
        <x:v>1410_141003</x:v>
      </x:c>
      <x:c r="B384" s="6" t="str">
        <x:v>1410</x:v>
      </x:c>
      <x:c r="C384" s="6" t="n">
        <x:v>3</x:v>
      </x:c>
      <x:c r="D384" s="6" t="str">
        <x:v>141003</x:v>
      </x:c>
      <x:c r="E384" s="6" t="n">
        <x:v>2</x:v>
      </x:c>
    </x:row>
    <x:row r="385" ht="20" customHeight="1">
      <x:c r="A385" s="6" t="str">
        <x:v>1410_141001</x:v>
      </x:c>
      <x:c r="B385" s="6" t="str">
        <x:v>1410</x:v>
      </x:c>
      <x:c r="C385" s="6" t="n">
        <x:v>3</x:v>
      </x:c>
      <x:c r="D385" s="6" t="str">
        <x:v>141001</x:v>
      </x:c>
      <x:c r="E385" s="6" t="n">
        <x:v>1</x:v>
      </x:c>
    </x:row>
    <x:row r="386" ht="20" customHeight="1">
      <x:c r="A386" s="6" t="str">
        <x:v>1410_141002</x:v>
      </x:c>
      <x:c r="B386" s="6" t="str">
        <x:v>1410</x:v>
      </x:c>
      <x:c r="C386" s="6" t="n">
        <x:v>5</x:v>
      </x:c>
      <x:c r="D386" s="6" t="str">
        <x:v>141002</x:v>
      </x:c>
      <x:c r="E386" s="6" t="n">
        <x:v>2</x:v>
      </x:c>
    </x:row>
    <x:row r="387" ht="20" customHeight="1">
      <x:c r="A387" s="6" t="str">
        <x:v>1410_141004</x:v>
      </x:c>
      <x:c r="B387" s="6" t="str">
        <x:v>1410</x:v>
      </x:c>
      <x:c r="C387" s="6" t="n">
        <x:v>5</x:v>
      </x:c>
      <x:c r="D387" s="6" t="str">
        <x:v>141004</x:v>
      </x:c>
      <x:c r="E387" s="6" t="n">
        <x:v>2</x:v>
      </x:c>
    </x:row>
    <x:row r="388" ht="20" customHeight="1">
      <x:c r="A388" s="6" t="str">
        <x:v>1412_141202</x:v>
      </x:c>
      <x:c r="B388" s="6" t="str">
        <x:v>1412</x:v>
      </x:c>
      <x:c r="C388" s="6" t="n">
        <x:v>3</x:v>
      </x:c>
      <x:c r="D388" s="6" t="str">
        <x:v>141202</x:v>
      </x:c>
      <x:c r="E388" s="6" t="n">
        <x:v>2</x:v>
      </x:c>
    </x:row>
    <x:row r="389" ht="20" customHeight="1">
      <x:c r="A389" s="6" t="str">
        <x:v>1412_141201</x:v>
      </x:c>
      <x:c r="B389" s="6" t="str">
        <x:v>1412</x:v>
      </x:c>
      <x:c r="C389" s="6" t="n">
        <x:v>3</x:v>
      </x:c>
      <x:c r="D389" s="6" t="str">
        <x:v>141201</x:v>
      </x:c>
      <x:c r="E389" s="6" t="n">
        <x:v>1</x:v>
      </x:c>
    </x:row>
    <x:row r="390" ht="20" customHeight="1">
      <x:c r="A390" s="6" t="str">
        <x:v>1412_141203</x:v>
      </x:c>
      <x:c r="B390" s="6" t="str">
        <x:v>1412</x:v>
      </x:c>
      <x:c r="C390" s="6" t="n">
        <x:v>5</x:v>
      </x:c>
      <x:c r="D390" s="6" t="str">
        <x:v>141203</x:v>
      </x:c>
      <x:c r="E390" s="6" t="n">
        <x:v>2</x:v>
      </x:c>
    </x:row>
    <x:row r="391" ht="20" customHeight="1">
      <x:c r="A391" s="6" t="str">
        <x:v>1412_141204</x:v>
      </x:c>
      <x:c r="B391" s="6" t="str">
        <x:v>1412</x:v>
      </x:c>
      <x:c r="C391" s="6" t="n">
        <x:v>5</x:v>
      </x:c>
      <x:c r="D391" s="6" t="str">
        <x:v>141204</x:v>
      </x:c>
      <x:c r="E391" s="6" t="n">
        <x:v>2</x:v>
      </x:c>
    </x:row>
    <x:row r="392" ht="20" customHeight="1">
      <x:c r="A392" s="6" t="str">
        <x:v>1413_141302</x:v>
      </x:c>
      <x:c r="B392" s="6" t="str">
        <x:v>1413</x:v>
      </x:c>
      <x:c r="C392" s="6" t="n">
        <x:v>3</x:v>
      </x:c>
      <x:c r="D392" s="6" t="str">
        <x:v>141302</x:v>
      </x:c>
      <x:c r="E392" s="6" t="n">
        <x:v>2</x:v>
      </x:c>
    </x:row>
    <x:row r="393" ht="20" customHeight="1">
      <x:c r="A393" s="6" t="str">
        <x:v>1413_141301</x:v>
      </x:c>
      <x:c r="B393" s="6" t="str">
        <x:v>1413</x:v>
      </x:c>
      <x:c r="C393" s="6" t="n">
        <x:v>3</x:v>
      </x:c>
      <x:c r="D393" s="6" t="str">
        <x:v>141301</x:v>
      </x:c>
      <x:c r="E393" s="6" t="n">
        <x:v>1</x:v>
      </x:c>
    </x:row>
    <x:row r="394" ht="20" customHeight="1">
      <x:c r="A394" s="6" t="str">
        <x:v>1413_1141303</x:v>
      </x:c>
      <x:c r="B394" s="6" t="str">
        <x:v>1413</x:v>
      </x:c>
      <x:c r="C394" s="6" t="n">
        <x:v>3</x:v>
      </x:c>
      <x:c r="D394" s="6" t="str">
        <x:v>1141303</x:v>
      </x:c>
      <x:c r="E394" s="6" t="n">
        <x:v>1</x:v>
      </x:c>
    </x:row>
    <x:row r="395" ht="20" customHeight="1">
      <x:c r="A395" s="6" t="str">
        <x:v>1413_141309</x:v>
      </x:c>
      <x:c r="B395" s="6" t="str">
        <x:v>1413</x:v>
      </x:c>
      <x:c r="C395" s="6" t="n">
        <x:v>3</x:v>
      </x:c>
      <x:c r="D395" s="6" t="str">
        <x:v>141309</x:v>
      </x:c>
      <x:c r="E395" s="6" t="n">
        <x:v>2</x:v>
      </x:c>
    </x:row>
    <x:row r="396" ht="20" customHeight="1">
      <x:c r="A396" s="6" t="str">
        <x:v>1413_1141305</x:v>
      </x:c>
      <x:c r="B396" s="6" t="str">
        <x:v>1413</x:v>
      </x:c>
      <x:c r="C396" s="6" t="n">
        <x:v>3</x:v>
      </x:c>
      <x:c r="D396" s="6" t="str">
        <x:v>1141305</x:v>
      </x:c>
      <x:c r="E396" s="6" t="n">
        <x:v>1</x:v>
      </x:c>
    </x:row>
    <x:row r="397" ht="20" customHeight="1">
      <x:c r="A397" s="6" t="str">
        <x:v>1413_1141306</x:v>
      </x:c>
      <x:c r="B397" s="6" t="str">
        <x:v>1413</x:v>
      </x:c>
      <x:c r="C397" s="6" t="n">
        <x:v>3</x:v>
      </x:c>
      <x:c r="D397" s="6" t="str">
        <x:v>1141306</x:v>
      </x:c>
      <x:c r="E397" s="6" t="n">
        <x:v>1</x:v>
      </x:c>
    </x:row>
    <x:row r="398" ht="20" customHeight="1">
      <x:c r="A398" s="6" t="str">
        <x:v>1413_141303</x:v>
      </x:c>
      <x:c r="B398" s="6" t="str">
        <x:v>1413</x:v>
      </x:c>
      <x:c r="C398" s="6" t="n">
        <x:v>5</x:v>
      </x:c>
      <x:c r="D398" s="6" t="str">
        <x:v>141303</x:v>
      </x:c>
      <x:c r="E398" s="6" t="n">
        <x:v>2</x:v>
      </x:c>
    </x:row>
    <x:row r="399" ht="20" customHeight="1">
      <x:c r="A399" s="6" t="str">
        <x:v>1413_141304</x:v>
      </x:c>
      <x:c r="B399" s="6" t="str">
        <x:v>1413</x:v>
      </x:c>
      <x:c r="C399" s="6" t="n">
        <x:v>5</x:v>
      </x:c>
      <x:c r="D399" s="6" t="str">
        <x:v>141304</x:v>
      </x:c>
      <x:c r="E399" s="6" t="n">
        <x:v>2</x:v>
      </x:c>
    </x:row>
    <x:row r="400" ht="20" customHeight="1">
      <x:c r="A400" s="6" t="str">
        <x:v>1413_1141301</x:v>
      </x:c>
      <x:c r="B400" s="6" t="str">
        <x:v>1413</x:v>
      </x:c>
      <x:c r="C400" s="6" t="n">
        <x:v>5</x:v>
      </x:c>
      <x:c r="D400" s="6" t="str">
        <x:v>1141301</x:v>
      </x:c>
      <x:c r="E400" s="6" t="n">
        <x:v>1</x:v>
      </x:c>
    </x:row>
    <x:row r="401" ht="20" customHeight="1">
      <x:c r="A401" s="6" t="str">
        <x:v>1413_1141307</x:v>
      </x:c>
      <x:c r="B401" s="6" t="str">
        <x:v>1413</x:v>
      </x:c>
      <x:c r="C401" s="6" t="n">
        <x:v>5</x:v>
      </x:c>
      <x:c r="D401" s="6" t="str">
        <x:v>1141307</x:v>
      </x:c>
      <x:c r="E401" s="6" t="n">
        <x:v>1</x:v>
      </x:c>
    </x:row>
    <x:row r="402" ht="20" customHeight="1">
      <x:c r="A402" s="6" t="str">
        <x:v>1414_141403</x:v>
      </x:c>
      <x:c r="B402" s="6" t="str">
        <x:v>1414</x:v>
      </x:c>
      <x:c r="C402" s="6" t="n">
        <x:v>3</x:v>
      </x:c>
      <x:c r="D402" s="6" t="str">
        <x:v>141403</x:v>
      </x:c>
      <x:c r="E402" s="6" t="n">
        <x:v>2</x:v>
      </x:c>
    </x:row>
    <x:row r="403" ht="20" customHeight="1">
      <x:c r="A403" s="6" t="str">
        <x:v>1414_141401</x:v>
      </x:c>
      <x:c r="B403" s="6" t="str">
        <x:v>1414</x:v>
      </x:c>
      <x:c r="C403" s="6" t="n">
        <x:v>3</x:v>
      </x:c>
      <x:c r="D403" s="6" t="str">
        <x:v>141401</x:v>
      </x:c>
      <x:c r="E403" s="6" t="n">
        <x:v>1</x:v>
      </x:c>
    </x:row>
    <x:row r="404" ht="20" customHeight="1">
      <x:c r="A404" s="6" t="str">
        <x:v>1414_141402</x:v>
      </x:c>
      <x:c r="B404" s="6" t="str">
        <x:v>1414</x:v>
      </x:c>
      <x:c r="C404" s="6" t="n">
        <x:v>5</x:v>
      </x:c>
      <x:c r="D404" s="6" t="str">
        <x:v>141402</x:v>
      </x:c>
      <x:c r="E404" s="6" t="n">
        <x:v>2</x:v>
      </x:c>
    </x:row>
    <x:row r="405" ht="20" customHeight="1">
      <x:c r="A405" s="6" t="str">
        <x:v>1414_141404</x:v>
      </x:c>
      <x:c r="B405" s="6" t="str">
        <x:v>1414</x:v>
      </x:c>
      <x:c r="C405" s="6" t="n">
        <x:v>5</x:v>
      </x:c>
      <x:c r="D405" s="6" t="str">
        <x:v>141404</x:v>
      </x:c>
      <x:c r="E405" s="6" t="n">
        <x:v>2</x:v>
      </x:c>
    </x:row>
    <x:row r="406" ht="20" customHeight="1">
      <x:c r="A406" s="6" t="str">
        <x:v>1415_141503</x:v>
      </x:c>
      <x:c r="B406" s="6" t="str">
        <x:v>1415</x:v>
      </x:c>
      <x:c r="C406" s="6" t="n">
        <x:v>3</x:v>
      </x:c>
      <x:c r="D406" s="6" t="str">
        <x:v>141503</x:v>
      </x:c>
      <x:c r="E406" s="6" t="n">
        <x:v>2</x:v>
      </x:c>
    </x:row>
    <x:row r="407" ht="20" customHeight="1">
      <x:c r="A407" s="6" t="str">
        <x:v>1415_141504</x:v>
      </x:c>
      <x:c r="B407" s="6" t="str">
        <x:v>1415</x:v>
      </x:c>
      <x:c r="C407" s="6" t="n">
        <x:v>3</x:v>
      </x:c>
      <x:c r="D407" s="6" t="str">
        <x:v>141504</x:v>
      </x:c>
      <x:c r="E407" s="6" t="n">
        <x:v>2</x:v>
      </x:c>
    </x:row>
    <x:row r="408" ht="20" customHeight="1">
      <x:c r="A408" s="6" t="str">
        <x:v>1415_1141501</x:v>
      </x:c>
      <x:c r="B408" s="6" t="str">
        <x:v>1415</x:v>
      </x:c>
      <x:c r="C408" s="6" t="n">
        <x:v>3</x:v>
      </x:c>
      <x:c r="D408" s="6" t="str">
        <x:v>1141501</x:v>
      </x:c>
      <x:c r="E408" s="6" t="n">
        <x:v>1</x:v>
      </x:c>
    </x:row>
    <x:row r="409" ht="20" customHeight="1">
      <x:c r="A409" s="6" t="str">
        <x:v>1415_141514</x:v>
      </x:c>
      <x:c r="B409" s="6" t="str">
        <x:v>1415</x:v>
      </x:c>
      <x:c r="C409" s="6" t="n">
        <x:v>3</x:v>
      </x:c>
      <x:c r="D409" s="6" t="str">
        <x:v>141514</x:v>
      </x:c>
      <x:c r="E409" s="6" t="n">
        <x:v>2</x:v>
      </x:c>
    </x:row>
    <x:row r="410" ht="20" customHeight="1">
      <x:c r="A410" s="6" t="str">
        <x:v>1415_1141502</x:v>
      </x:c>
      <x:c r="B410" s="6" t="str">
        <x:v>1415</x:v>
      </x:c>
      <x:c r="C410" s="6" t="n">
        <x:v>3</x:v>
      </x:c>
      <x:c r="D410" s="6" t="str">
        <x:v>1141502</x:v>
      </x:c>
      <x:c r="E410" s="6" t="n">
        <x:v>1</x:v>
      </x:c>
    </x:row>
    <x:row r="411" ht="20" customHeight="1">
      <x:c r="A411" s="6" t="str">
        <x:v>1415_1141513</x:v>
      </x:c>
      <x:c r="B411" s="6" t="str">
        <x:v>1415</x:v>
      </x:c>
      <x:c r="C411" s="6" t="n">
        <x:v>3</x:v>
      </x:c>
      <x:c r="D411" s="6" t="str">
        <x:v>1141513</x:v>
      </x:c>
      <x:c r="E411" s="6" t="n">
        <x:v>1</x:v>
      </x:c>
    </x:row>
    <x:row r="412" ht="20" customHeight="1">
      <x:c r="A412" s="6" t="str">
        <x:v>1415_1141514</x:v>
      </x:c>
      <x:c r="B412" s="6" t="str">
        <x:v>1415</x:v>
      </x:c>
      <x:c r="C412" s="6" t="n">
        <x:v>3</x:v>
      </x:c>
      <x:c r="D412" s="6" t="str">
        <x:v>1141514</x:v>
      </x:c>
      <x:c r="E412" s="6" t="n">
        <x:v>1</x:v>
      </x:c>
    </x:row>
    <x:row r="413" ht="20" customHeight="1">
      <x:c r="A413" s="6" t="str">
        <x:v>1415_1141515</x:v>
      </x:c>
      <x:c r="B413" s="6" t="str">
        <x:v>1415</x:v>
      </x:c>
      <x:c r="C413" s="6" t="n">
        <x:v>3</x:v>
      </x:c>
      <x:c r="D413" s="6" t="str">
        <x:v>1141515</x:v>
      </x:c>
      <x:c r="E413" s="6" t="n">
        <x:v>1</x:v>
      </x:c>
    </x:row>
    <x:row r="414" ht="20" customHeight="1">
      <x:c r="A414" s="6" t="str">
        <x:v>1415_1141516</x:v>
      </x:c>
      <x:c r="B414" s="6" t="str">
        <x:v>1415</x:v>
      </x:c>
      <x:c r="C414" s="6" t="n">
        <x:v>3</x:v>
      </x:c>
      <x:c r="D414" s="6" t="str">
        <x:v>1141516</x:v>
      </x:c>
      <x:c r="E414" s="6" t="n">
        <x:v>1</x:v>
      </x:c>
    </x:row>
    <x:row r="415" ht="20" customHeight="1">
      <x:c r="A415" s="6" t="str">
        <x:v>1415_1141517</x:v>
      </x:c>
      <x:c r="B415" s="6" t="str">
        <x:v>1415</x:v>
      </x:c>
      <x:c r="C415" s="6" t="n">
        <x:v>3</x:v>
      </x:c>
      <x:c r="D415" s="6" t="str">
        <x:v>1141517</x:v>
      </x:c>
      <x:c r="E415" s="6" t="n">
        <x:v>1</x:v>
      </x:c>
    </x:row>
    <x:row r="416" ht="20" customHeight="1">
      <x:c r="A416" s="6" t="str">
        <x:v>1415_1141518</x:v>
      </x:c>
      <x:c r="B416" s="6" t="str">
        <x:v>1415</x:v>
      </x:c>
      <x:c r="C416" s="6" t="n">
        <x:v>3</x:v>
      </x:c>
      <x:c r="D416" s="6" t="str">
        <x:v>1141518</x:v>
      </x:c>
      <x:c r="E416" s="6" t="n">
        <x:v>1</x:v>
      </x:c>
    </x:row>
    <x:row r="417" ht="20" customHeight="1">
      <x:c r="A417" s="6" t="str">
        <x:v>1415_1141519</x:v>
      </x:c>
      <x:c r="B417" s="6" t="str">
        <x:v>1415</x:v>
      </x:c>
      <x:c r="C417" s="6" t="n">
        <x:v>3</x:v>
      </x:c>
      <x:c r="D417" s="6" t="str">
        <x:v>1141519</x:v>
      </x:c>
      <x:c r="E417" s="6" t="n">
        <x:v>1</x:v>
      </x:c>
    </x:row>
    <x:row r="418" ht="20" customHeight="1">
      <x:c r="A418" s="6" t="str">
        <x:v>1415_1141520</x:v>
      </x:c>
      <x:c r="B418" s="6" t="str">
        <x:v>1415</x:v>
      </x:c>
      <x:c r="C418" s="6" t="n">
        <x:v>3</x:v>
      </x:c>
      <x:c r="D418" s="6" t="str">
        <x:v>1141520</x:v>
      </x:c>
      <x:c r="E418" s="6" t="n">
        <x:v>1</x:v>
      </x:c>
    </x:row>
    <x:row r="419" ht="20" customHeight="1">
      <x:c r="A419" s="6" t="str">
        <x:v>1415_1141521</x:v>
      </x:c>
      <x:c r="B419" s="6" t="str">
        <x:v>1415</x:v>
      </x:c>
      <x:c r="C419" s="6" t="n">
        <x:v>3</x:v>
      </x:c>
      <x:c r="D419" s="6" t="str">
        <x:v>1141521</x:v>
      </x:c>
      <x:c r="E419" s="6" t="n">
        <x:v>1</x:v>
      </x:c>
    </x:row>
    <x:row r="420" ht="20" customHeight="1">
      <x:c r="A420" s="6" t="str">
        <x:v>1415_1141522</x:v>
      </x:c>
      <x:c r="B420" s="6" t="str">
        <x:v>1415</x:v>
      </x:c>
      <x:c r="C420" s="6" t="n">
        <x:v>3</x:v>
      </x:c>
      <x:c r="D420" s="6" t="str">
        <x:v>1141522</x:v>
      </x:c>
      <x:c r="E420" s="6" t="n">
        <x:v>1</x:v>
      </x:c>
    </x:row>
    <x:row r="421" ht="20" customHeight="1">
      <x:c r="A421" s="6" t="str">
        <x:v>1415_1141523</x:v>
      </x:c>
      <x:c r="B421" s="6" t="str">
        <x:v>1415</x:v>
      </x:c>
      <x:c r="C421" s="6" t="n">
        <x:v>3</x:v>
      </x:c>
      <x:c r="D421" s="6" t="str">
        <x:v>1141523</x:v>
      </x:c>
      <x:c r="E421" s="6" t="n">
        <x:v>1</x:v>
      </x:c>
    </x:row>
    <x:row r="422" ht="20" customHeight="1">
      <x:c r="A422" s="6" t="str">
        <x:v>1415_1141524</x:v>
      </x:c>
      <x:c r="B422" s="6" t="str">
        <x:v>1415</x:v>
      </x:c>
      <x:c r="C422" s="6" t="n">
        <x:v>3</x:v>
      </x:c>
      <x:c r="D422" s="6" t="str">
        <x:v>1141524</x:v>
      </x:c>
      <x:c r="E422" s="6" t="n">
        <x:v>1</x:v>
      </x:c>
    </x:row>
    <x:row r="423" ht="20" customHeight="1">
      <x:c r="A423" s="6" t="str">
        <x:v>1415_1141525</x:v>
      </x:c>
      <x:c r="B423" s="6" t="str">
        <x:v>1415</x:v>
      </x:c>
      <x:c r="C423" s="6" t="n">
        <x:v>3</x:v>
      </x:c>
      <x:c r="D423" s="6" t="str">
        <x:v>1141525</x:v>
      </x:c>
      <x:c r="E423" s="6" t="n">
        <x:v>1</x:v>
      </x:c>
    </x:row>
    <x:row r="424" ht="20" customHeight="1">
      <x:c r="A424" s="6" t="str">
        <x:v>1415_1141526</x:v>
      </x:c>
      <x:c r="B424" s="6" t="str">
        <x:v>1415</x:v>
      </x:c>
      <x:c r="C424" s="6" t="n">
        <x:v>3</x:v>
      </x:c>
      <x:c r="D424" s="6" t="str">
        <x:v>1141526</x:v>
      </x:c>
      <x:c r="E424" s="6" t="n">
        <x:v>1</x:v>
      </x:c>
    </x:row>
    <x:row r="425" ht="20" customHeight="1">
      <x:c r="A425" s="6" t="str">
        <x:v>1415_141502</x:v>
      </x:c>
      <x:c r="B425" s="6" t="str">
        <x:v>1415</x:v>
      </x:c>
      <x:c r="C425" s="6" t="n">
        <x:v>5</x:v>
      </x:c>
      <x:c r="D425" s="6" t="str">
        <x:v>141502</x:v>
      </x:c>
      <x:c r="E425" s="6" t="n">
        <x:v>2</x:v>
      </x:c>
    </x:row>
    <x:row r="426" ht="20" customHeight="1">
      <x:c r="A426" s="6" t="str">
        <x:v>1415_141501</x:v>
      </x:c>
      <x:c r="B426" s="6" t="str">
        <x:v>1415</x:v>
      </x:c>
      <x:c r="C426" s="6" t="n">
        <x:v>5</x:v>
      </x:c>
      <x:c r="D426" s="6" t="str">
        <x:v>141501</x:v>
      </x:c>
      <x:c r="E426" s="6" t="n">
        <x:v>1</x:v>
      </x:c>
    </x:row>
    <x:row r="427" ht="20" customHeight="1">
      <x:c r="A427" s="6" t="str">
        <x:v>1415_1141503</x:v>
      </x:c>
      <x:c r="B427" s="6" t="str">
        <x:v>1415</x:v>
      </x:c>
      <x:c r="C427" s="6" t="n">
        <x:v>5</x:v>
      </x:c>
      <x:c r="D427" s="6" t="str">
        <x:v>1141503</x:v>
      </x:c>
      <x:c r="E427" s="6" t="n">
        <x:v>1</x:v>
      </x:c>
    </x:row>
    <x:row r="428" ht="20" customHeight="1">
      <x:c r="A428" s="6" t="str">
        <x:v>1415_1141505</x:v>
      </x:c>
      <x:c r="B428" s="6" t="str">
        <x:v>1415</x:v>
      </x:c>
      <x:c r="C428" s="6" t="n">
        <x:v>5</x:v>
      </x:c>
      <x:c r="D428" s="6" t="str">
        <x:v>1141505</x:v>
      </x:c>
      <x:c r="E428" s="6" t="n">
        <x:v>1</x:v>
      </x:c>
    </x:row>
    <x:row r="429" ht="20" customHeight="1">
      <x:c r="A429" s="6" t="str">
        <x:v>1415_141508</x:v>
      </x:c>
      <x:c r="B429" s="6" t="str">
        <x:v>1415</x:v>
      </x:c>
      <x:c r="C429" s="6" t="n">
        <x:v>5</x:v>
      </x:c>
      <x:c r="D429" s="6" t="str">
        <x:v>141508</x:v>
      </x:c>
      <x:c r="E429" s="6" t="n">
        <x:v>1</x:v>
      </x:c>
    </x:row>
    <x:row r="430" ht="20" customHeight="1">
      <x:c r="A430" s="6" t="str">
        <x:v>1501_150102</x:v>
      </x:c>
      <x:c r="B430" s="6" t="str">
        <x:v>1501</x:v>
      </x:c>
      <x:c r="C430" s="6" t="n">
        <x:v>3</x:v>
      </x:c>
      <x:c r="D430" s="6" t="str">
        <x:v>150102</x:v>
      </x:c>
      <x:c r="E430" s="6" t="n">
        <x:v>2</x:v>
      </x:c>
    </x:row>
    <x:row r="431" ht="20" customHeight="1">
      <x:c r="A431" s="6" t="str">
        <x:v>1501_150101</x:v>
      </x:c>
      <x:c r="B431" s="6" t="str">
        <x:v>1501</x:v>
      </x:c>
      <x:c r="C431" s="6" t="n">
        <x:v>3</x:v>
      </x:c>
      <x:c r="D431" s="6" t="str">
        <x:v>150101</x:v>
      </x:c>
      <x:c r="E431" s="6" t="n">
        <x:v>1</x:v>
      </x:c>
    </x:row>
    <x:row r="432" ht="20" customHeight="1">
      <x:c r="A432" s="6" t="str">
        <x:v>1501_150120</x:v>
      </x:c>
      <x:c r="B432" s="6" t="str">
        <x:v>1501</x:v>
      </x:c>
      <x:c r="C432" s="6" t="n">
        <x:v>3</x:v>
      </x:c>
      <x:c r="D432" s="6" t="str">
        <x:v>150120</x:v>
      </x:c>
      <x:c r="E432" s="6" t="n">
        <x:v>1</x:v>
      </x:c>
    </x:row>
    <x:row r="433" ht="20" customHeight="1">
      <x:c r="A433" s="6" t="str">
        <x:v>1501_150109</x:v>
      </x:c>
      <x:c r="B433" s="6" t="str">
        <x:v>1501</x:v>
      </x:c>
      <x:c r="C433" s="6" t="n">
        <x:v>3</x:v>
      </x:c>
      <x:c r="D433" s="6" t="str">
        <x:v>150109</x:v>
      </x:c>
      <x:c r="E433" s="6" t="n">
        <x:v>2</x:v>
      </x:c>
    </x:row>
    <x:row r="434" ht="20" customHeight="1">
      <x:c r="A434" s="6" t="str">
        <x:v>1501_150108</x:v>
      </x:c>
      <x:c r="B434" s="6" t="str">
        <x:v>1501</x:v>
      </x:c>
      <x:c r="C434" s="6" t="n">
        <x:v>3</x:v>
      </x:c>
      <x:c r="D434" s="6" t="str">
        <x:v>150108</x:v>
      </x:c>
      <x:c r="E434" s="6" t="n">
        <x:v>1</x:v>
      </x:c>
    </x:row>
    <x:row r="435" ht="20" customHeight="1">
      <x:c r="A435" s="6" t="str">
        <x:v>1501_150103</x:v>
      </x:c>
      <x:c r="B435" s="6" t="str">
        <x:v>1501</x:v>
      </x:c>
      <x:c r="C435" s="6" t="n">
        <x:v>5</x:v>
      </x:c>
      <x:c r="D435" s="6" t="str">
        <x:v>150103</x:v>
      </x:c>
      <x:c r="E435" s="6" t="n">
        <x:v>2</x:v>
      </x:c>
    </x:row>
    <x:row r="436" ht="20" customHeight="1">
      <x:c r="A436" s="6" t="str">
        <x:v>1501_150104</x:v>
      </x:c>
      <x:c r="B436" s="6" t="str">
        <x:v>1501</x:v>
      </x:c>
      <x:c r="C436" s="6" t="n">
        <x:v>5</x:v>
      </x:c>
      <x:c r="D436" s="6" t="str">
        <x:v>150104</x:v>
      </x:c>
      <x:c r="E436" s="6" t="n">
        <x:v>2</x:v>
      </x:c>
    </x:row>
    <x:row r="437" ht="20" customHeight="1">
      <x:c r="A437" s="6" t="str">
        <x:v>1501_150120</x:v>
      </x:c>
      <x:c r="B437" s="6" t="str">
        <x:v>1501</x:v>
      </x:c>
      <x:c r="C437" s="6" t="n">
        <x:v>5</x:v>
      </x:c>
      <x:c r="D437" s="6" t="str">
        <x:v>150120</x:v>
      </x:c>
      <x:c r="E437" s="6" t="n">
        <x:v>1</x:v>
      </x:c>
    </x:row>
    <x:row r="438" ht="20" customHeight="1">
      <x:c r="A438" s="6" t="str">
        <x:v>1502_150202</x:v>
      </x:c>
      <x:c r="B438" s="6" t="str">
        <x:v>1502</x:v>
      </x:c>
      <x:c r="C438" s="6" t="n">
        <x:v>3</x:v>
      </x:c>
      <x:c r="D438" s="6" t="str">
        <x:v>150202</x:v>
      </x:c>
      <x:c r="E438" s="6" t="n">
        <x:v>2</x:v>
      </x:c>
    </x:row>
    <x:row r="439" ht="20" customHeight="1">
      <x:c r="A439" s="6" t="str">
        <x:v>1502_150201</x:v>
      </x:c>
      <x:c r="B439" s="6" t="str">
        <x:v>1502</x:v>
      </x:c>
      <x:c r="C439" s="6" t="n">
        <x:v>3</x:v>
      </x:c>
      <x:c r="D439" s="6" t="str">
        <x:v>150201</x:v>
      </x:c>
      <x:c r="E439" s="6" t="n">
        <x:v>1</x:v>
      </x:c>
    </x:row>
    <x:row r="440" ht="20" customHeight="1">
      <x:c r="A440" s="6" t="str">
        <x:v>1502_150220</x:v>
      </x:c>
      <x:c r="B440" s="6" t="str">
        <x:v>1502</x:v>
      </x:c>
      <x:c r="C440" s="6" t="n">
        <x:v>3</x:v>
      </x:c>
      <x:c r="D440" s="6" t="str">
        <x:v>150220</x:v>
      </x:c>
      <x:c r="E440" s="6" t="n">
        <x:v>1</x:v>
      </x:c>
    </x:row>
    <x:row r="441" ht="20" customHeight="1">
      <x:c r="A441" s="6" t="str">
        <x:v>1502_150203</x:v>
      </x:c>
      <x:c r="B441" s="6" t="str">
        <x:v>1502</x:v>
      </x:c>
      <x:c r="C441" s="6" t="n">
        <x:v>5</x:v>
      </x:c>
      <x:c r="D441" s="6" t="str">
        <x:v>150203</x:v>
      </x:c>
      <x:c r="E441" s="6" t="n">
        <x:v>2</x:v>
      </x:c>
    </x:row>
    <x:row r="442" ht="20" customHeight="1">
      <x:c r="A442" s="6" t="str">
        <x:v>1502_150204</x:v>
      </x:c>
      <x:c r="B442" s="6" t="str">
        <x:v>1502</x:v>
      </x:c>
      <x:c r="C442" s="6" t="n">
        <x:v>5</x:v>
      </x:c>
      <x:c r="D442" s="6" t="str">
        <x:v>150204</x:v>
      </x:c>
      <x:c r="E442" s="6" t="n">
        <x:v>2</x:v>
      </x:c>
    </x:row>
    <x:row r="443" ht="20" customHeight="1">
      <x:c r="A443" s="6" t="str">
        <x:v>1502_150220</x:v>
      </x:c>
      <x:c r="B443" s="6" t="str">
        <x:v>1502</x:v>
      </x:c>
      <x:c r="C443" s="6" t="n">
        <x:v>5</x:v>
      </x:c>
      <x:c r="D443" s="6" t="str">
        <x:v>150220</x:v>
      </x:c>
      <x:c r="E443" s="6" t="n">
        <x:v>1</x:v>
      </x:c>
    </x:row>
    <x:row r="444" ht="20" customHeight="1">
      <x:c r="A444" s="6" t="str">
        <x:v>1503_150303</x:v>
      </x:c>
      <x:c r="B444" s="6" t="str">
        <x:v>1503</x:v>
      </x:c>
      <x:c r="C444" s="6" t="n">
        <x:v>3</x:v>
      </x:c>
      <x:c r="D444" s="6" t="str">
        <x:v>150303</x:v>
      </x:c>
      <x:c r="E444" s="6" t="n">
        <x:v>2</x:v>
      </x:c>
    </x:row>
    <x:row r="445" ht="20" customHeight="1">
      <x:c r="A445" s="6" t="str">
        <x:v>1503_150301</x:v>
      </x:c>
      <x:c r="B445" s="6" t="str">
        <x:v>1503</x:v>
      </x:c>
      <x:c r="C445" s="6" t="n">
        <x:v>3</x:v>
      </x:c>
      <x:c r="D445" s="6" t="str">
        <x:v>150301</x:v>
      </x:c>
      <x:c r="E445" s="6" t="n">
        <x:v>1</x:v>
      </x:c>
    </x:row>
    <x:row r="446" ht="20" customHeight="1">
      <x:c r="A446" s="6" t="str">
        <x:v>1503_150320</x:v>
      </x:c>
      <x:c r="B446" s="6" t="str">
        <x:v>1503</x:v>
      </x:c>
      <x:c r="C446" s="6" t="n">
        <x:v>3</x:v>
      </x:c>
      <x:c r="D446" s="6" t="str">
        <x:v>150320</x:v>
      </x:c>
      <x:c r="E446" s="6" t="n">
        <x:v>1</x:v>
      </x:c>
    </x:row>
    <x:row r="447" ht="20" customHeight="1">
      <x:c r="A447" s="6" t="str">
        <x:v>1503_150308</x:v>
      </x:c>
      <x:c r="B447" s="6" t="str">
        <x:v>1503</x:v>
      </x:c>
      <x:c r="C447" s="6" t="n">
        <x:v>3</x:v>
      </x:c>
      <x:c r="D447" s="6" t="str">
        <x:v>150308</x:v>
      </x:c>
      <x:c r="E447" s="6" t="n">
        <x:v>1</x:v>
      </x:c>
    </x:row>
    <x:row r="448" ht="20" customHeight="1">
      <x:c r="A448" s="6" t="str">
        <x:v>1503_150310</x:v>
      </x:c>
      <x:c r="B448" s="6" t="str">
        <x:v>1503</x:v>
      </x:c>
      <x:c r="C448" s="6" t="n">
        <x:v>3</x:v>
      </x:c>
      <x:c r="D448" s="6" t="str">
        <x:v>150310</x:v>
      </x:c>
      <x:c r="E448" s="6" t="n">
        <x:v>1</x:v>
      </x:c>
    </x:row>
    <x:row r="449" ht="20" customHeight="1">
      <x:c r="A449" s="6" t="str">
        <x:v>1503_150302</x:v>
      </x:c>
      <x:c r="B449" s="6" t="str">
        <x:v>1503</x:v>
      </x:c>
      <x:c r="C449" s="6" t="n">
        <x:v>5</x:v>
      </x:c>
      <x:c r="D449" s="6" t="str">
        <x:v>150302</x:v>
      </x:c>
      <x:c r="E449" s="6" t="n">
        <x:v>2</x:v>
      </x:c>
    </x:row>
    <x:row r="450" ht="20" customHeight="1">
      <x:c r="A450" s="6" t="str">
        <x:v>1503_150304</x:v>
      </x:c>
      <x:c r="B450" s="6" t="str">
        <x:v>1503</x:v>
      </x:c>
      <x:c r="C450" s="6" t="n">
        <x:v>5</x:v>
      </x:c>
      <x:c r="D450" s="6" t="str">
        <x:v>150304</x:v>
      </x:c>
      <x:c r="E450" s="6" t="n">
        <x:v>2</x:v>
      </x:c>
    </x:row>
    <x:row r="451" ht="20" customHeight="1">
      <x:c r="A451" s="6" t="str">
        <x:v>1503_150320</x:v>
      </x:c>
      <x:c r="B451" s="6" t="str">
        <x:v>1503</x:v>
      </x:c>
      <x:c r="C451" s="6" t="n">
        <x:v>5</x:v>
      </x:c>
      <x:c r="D451" s="6" t="str">
        <x:v>150320</x:v>
      </x:c>
      <x:c r="E451" s="6" t="n">
        <x:v>1</x:v>
      </x:c>
    </x:row>
    <x:row r="452" ht="20" customHeight="1">
      <x:c r="A452" s="6" t="str">
        <x:v>1504_150403</x:v>
      </x:c>
      <x:c r="B452" s="6" t="str">
        <x:v>1504</x:v>
      </x:c>
      <x:c r="C452" s="6" t="n">
        <x:v>3</x:v>
      </x:c>
      <x:c r="D452" s="6" t="str">
        <x:v>150403</x:v>
      </x:c>
      <x:c r="E452" s="6" t="n">
        <x:v>2</x:v>
      </x:c>
    </x:row>
    <x:row r="453" ht="20" customHeight="1">
      <x:c r="A453" s="6" t="str">
        <x:v>1504_150401</x:v>
      </x:c>
      <x:c r="B453" s="6" t="str">
        <x:v>1504</x:v>
      </x:c>
      <x:c r="C453" s="6" t="n">
        <x:v>3</x:v>
      </x:c>
      <x:c r="D453" s="6" t="str">
        <x:v>150401</x:v>
      </x:c>
      <x:c r="E453" s="6" t="n">
        <x:v>1</x:v>
      </x:c>
    </x:row>
    <x:row r="454" ht="20" customHeight="1">
      <x:c r="A454" s="6" t="str">
        <x:v>1504_150402</x:v>
      </x:c>
      <x:c r="B454" s="6" t="str">
        <x:v>1504</x:v>
      </x:c>
      <x:c r="C454" s="6" t="n">
        <x:v>5</x:v>
      </x:c>
      <x:c r="D454" s="6" t="str">
        <x:v>150402</x:v>
      </x:c>
      <x:c r="E454" s="6" t="n">
        <x:v>2</x:v>
      </x:c>
    </x:row>
    <x:row r="455" ht="20" customHeight="1">
      <x:c r="A455" s="6" t="str">
        <x:v>1504_150404</x:v>
      </x:c>
      <x:c r="B455" s="6" t="str">
        <x:v>1504</x:v>
      </x:c>
      <x:c r="C455" s="6" t="n">
        <x:v>5</x:v>
      </x:c>
      <x:c r="D455" s="6" t="str">
        <x:v>150404</x:v>
      </x:c>
      <x:c r="E455" s="6" t="n">
        <x:v>2</x:v>
      </x:c>
    </x:row>
    <x:row r="456" ht="20" customHeight="1">
      <x:c r="A456" s="6" t="str">
        <x:v>1505_150503</x:v>
      </x:c>
      <x:c r="B456" s="6" t="str">
        <x:v>1505</x:v>
      </x:c>
      <x:c r="C456" s="6" t="n">
        <x:v>3</x:v>
      </x:c>
      <x:c r="D456" s="6" t="str">
        <x:v>150503</x:v>
      </x:c>
      <x:c r="E456" s="6" t="n">
        <x:v>2</x:v>
      </x:c>
    </x:row>
    <x:row r="457" ht="20" customHeight="1">
      <x:c r="A457" s="6" t="str">
        <x:v>1505_150501</x:v>
      </x:c>
      <x:c r="B457" s="6" t="str">
        <x:v>1505</x:v>
      </x:c>
      <x:c r="C457" s="6" t="n">
        <x:v>3</x:v>
      </x:c>
      <x:c r="D457" s="6" t="str">
        <x:v>150501</x:v>
      </x:c>
      <x:c r="E457" s="6" t="n">
        <x:v>1</x:v>
      </x:c>
    </x:row>
    <x:row r="458" ht="20" customHeight="1">
      <x:c r="A458" s="6" t="str">
        <x:v>1505_150520</x:v>
      </x:c>
      <x:c r="B458" s="6" t="str">
        <x:v>1505</x:v>
      </x:c>
      <x:c r="C458" s="6" t="n">
        <x:v>3</x:v>
      </x:c>
      <x:c r="D458" s="6" t="str">
        <x:v>150520</x:v>
      </x:c>
      <x:c r="E458" s="6" t="n">
        <x:v>1</x:v>
      </x:c>
    </x:row>
    <x:row r="459" ht="20" customHeight="1">
      <x:c r="A459" s="6" t="str">
        <x:v>1505_150502</x:v>
      </x:c>
      <x:c r="B459" s="6" t="str">
        <x:v>1505</x:v>
      </x:c>
      <x:c r="C459" s="6" t="n">
        <x:v>5</x:v>
      </x:c>
      <x:c r="D459" s="6" t="str">
        <x:v>150502</x:v>
      </x:c>
      <x:c r="E459" s="6" t="n">
        <x:v>2</x:v>
      </x:c>
    </x:row>
    <x:row r="460" ht="20" customHeight="1">
      <x:c r="A460" s="6" t="str">
        <x:v>1505_150504</x:v>
      </x:c>
      <x:c r="B460" s="6" t="str">
        <x:v>1505</x:v>
      </x:c>
      <x:c r="C460" s="6" t="n">
        <x:v>5</x:v>
      </x:c>
      <x:c r="D460" s="6" t="str">
        <x:v>150504</x:v>
      </x:c>
      <x:c r="E460" s="6" t="n">
        <x:v>2</x:v>
      </x:c>
    </x:row>
    <x:row r="461" ht="20" customHeight="1">
      <x:c r="A461" s="6" t="str">
        <x:v>1505_150520</x:v>
      </x:c>
      <x:c r="B461" s="6" t="str">
        <x:v>1505</x:v>
      </x:c>
      <x:c r="C461" s="6" t="n">
        <x:v>5</x:v>
      </x:c>
      <x:c r="D461" s="6" t="str">
        <x:v>150520</x:v>
      </x:c>
      <x:c r="E461" s="6" t="n">
        <x:v>1</x:v>
      </x:c>
    </x:row>
    <x:row r="462" ht="20" customHeight="1">
      <x:c r="A462" s="6" t="str">
        <x:v>1506_150602</x:v>
      </x:c>
      <x:c r="B462" s="6" t="str">
        <x:v>1506</x:v>
      </x:c>
      <x:c r="C462" s="6" t="n">
        <x:v>3</x:v>
      </x:c>
      <x:c r="D462" s="6" t="str">
        <x:v>150602</x:v>
      </x:c>
      <x:c r="E462" s="6" t="n">
        <x:v>2</x:v>
      </x:c>
    </x:row>
    <x:row r="463" ht="20" customHeight="1">
      <x:c r="A463" s="6" t="str">
        <x:v>1506_150601</x:v>
      </x:c>
      <x:c r="B463" s="6" t="str">
        <x:v>1506</x:v>
      </x:c>
      <x:c r="C463" s="6" t="n">
        <x:v>3</x:v>
      </x:c>
      <x:c r="D463" s="6" t="str">
        <x:v>150601</x:v>
      </x:c>
      <x:c r="E463" s="6" t="n">
        <x:v>1</x:v>
      </x:c>
    </x:row>
    <x:row r="464" ht="20" customHeight="1">
      <x:c r="A464" s="6" t="str">
        <x:v>1506_150620</x:v>
      </x:c>
      <x:c r="B464" s="6" t="str">
        <x:v>1506</x:v>
      </x:c>
      <x:c r="C464" s="6" t="n">
        <x:v>3</x:v>
      </x:c>
      <x:c r="D464" s="6" t="str">
        <x:v>150620</x:v>
      </x:c>
      <x:c r="E464" s="6" t="n">
        <x:v>1</x:v>
      </x:c>
    </x:row>
    <x:row r="465" ht="20" customHeight="1">
      <x:c r="A465" s="6" t="str">
        <x:v>1506_150608</x:v>
      </x:c>
      <x:c r="B465" s="6" t="str">
        <x:v>1506</x:v>
      </x:c>
      <x:c r="C465" s="6" t="n">
        <x:v>3</x:v>
      </x:c>
      <x:c r="D465" s="6" t="str">
        <x:v>150608</x:v>
      </x:c>
      <x:c r="E465" s="6" t="n">
        <x:v>1</x:v>
      </x:c>
    </x:row>
    <x:row r="466" ht="20" customHeight="1">
      <x:c r="A466" s="6" t="str">
        <x:v>1506_150610</x:v>
      </x:c>
      <x:c r="B466" s="6" t="str">
        <x:v>1506</x:v>
      </x:c>
      <x:c r="C466" s="6" t="n">
        <x:v>3</x:v>
      </x:c>
      <x:c r="D466" s="6" t="str">
        <x:v>150610</x:v>
      </x:c>
      <x:c r="E466" s="6" t="n">
        <x:v>1</x:v>
      </x:c>
    </x:row>
    <x:row r="467" ht="20" customHeight="1">
      <x:c r="A467" s="6" t="str">
        <x:v>1506_150612</x:v>
      </x:c>
      <x:c r="B467" s="6" t="str">
        <x:v>1506</x:v>
      </x:c>
      <x:c r="C467" s="6" t="n">
        <x:v>3</x:v>
      </x:c>
      <x:c r="D467" s="6" t="str">
        <x:v>150612</x:v>
      </x:c>
      <x:c r="E467" s="6" t="n">
        <x:v>1</x:v>
      </x:c>
    </x:row>
    <x:row r="468" ht="20" customHeight="1">
      <x:c r="A468" s="6" t="str">
        <x:v>1506_150618</x:v>
      </x:c>
      <x:c r="B468" s="6" t="str">
        <x:v>1506</x:v>
      </x:c>
      <x:c r="C468" s="6" t="n">
        <x:v>3</x:v>
      </x:c>
      <x:c r="D468" s="6" t="str">
        <x:v>150618</x:v>
      </x:c>
      <x:c r="E468" s="6" t="n">
        <x:v>1</x:v>
      </x:c>
    </x:row>
    <x:row r="469" ht="20" customHeight="1">
      <x:c r="A469" s="6" t="str">
        <x:v>1506_150621</x:v>
      </x:c>
      <x:c r="B469" s="6" t="str">
        <x:v>1506</x:v>
      </x:c>
      <x:c r="C469" s="6" t="n">
        <x:v>3</x:v>
      </x:c>
      <x:c r="D469" s="6" t="str">
        <x:v>150621</x:v>
      </x:c>
      <x:c r="E469" s="6" t="n">
        <x:v>1</x:v>
      </x:c>
    </x:row>
    <x:row r="470" ht="20" customHeight="1">
      <x:c r="A470" s="6" t="str">
        <x:v>1506_150603</x:v>
      </x:c>
      <x:c r="B470" s="6" t="str">
        <x:v>1506</x:v>
      </x:c>
      <x:c r="C470" s="6" t="n">
        <x:v>5</x:v>
      </x:c>
      <x:c r="D470" s="6" t="str">
        <x:v>150603</x:v>
      </x:c>
      <x:c r="E470" s="6" t="n">
        <x:v>2</x:v>
      </x:c>
    </x:row>
    <x:row r="471" ht="20" customHeight="1">
      <x:c r="A471" s="6" t="str">
        <x:v>1506_150604</x:v>
      </x:c>
      <x:c r="B471" s="6" t="str">
        <x:v>1506</x:v>
      </x:c>
      <x:c r="C471" s="6" t="n">
        <x:v>5</x:v>
      </x:c>
      <x:c r="D471" s="6" t="str">
        <x:v>150604</x:v>
      </x:c>
      <x:c r="E471" s="6" t="n">
        <x:v>2</x:v>
      </x:c>
    </x:row>
    <x:row r="472" ht="20" customHeight="1">
      <x:c r="A472" s="6" t="str">
        <x:v>1506_150620</x:v>
      </x:c>
      <x:c r="B472" s="6" t="str">
        <x:v>1506</x:v>
      </x:c>
      <x:c r="C472" s="6" t="n">
        <x:v>5</x:v>
      </x:c>
      <x:c r="D472" s="6" t="str">
        <x:v>150620</x:v>
      </x:c>
      <x:c r="E472" s="6" t="n">
        <x:v>1</x:v>
      </x:c>
    </x:row>
    <x:row r="473" ht="20" customHeight="1">
      <x:c r="A473" s="6" t="str">
        <x:v>1506_150621</x:v>
      </x:c>
      <x:c r="B473" s="6" t="str">
        <x:v>1506</x:v>
      </x:c>
      <x:c r="C473" s="6" t="n">
        <x:v>5</x:v>
      </x:c>
      <x:c r="D473" s="6" t="str">
        <x:v>150621</x:v>
      </x:c>
      <x:c r="E473" s="6" t="n">
        <x:v>1</x:v>
      </x:c>
    </x:row>
    <x:row r="474" ht="20" customHeight="1">
      <x:c r="A474" s="6" t="str">
        <x:v>1507_150703</x:v>
      </x:c>
      <x:c r="B474" s="6" t="str">
        <x:v>1507</x:v>
      </x:c>
      <x:c r="C474" s="6" t="n">
        <x:v>3</x:v>
      </x:c>
      <x:c r="D474" s="6" t="str">
        <x:v>150703</x:v>
      </x:c>
      <x:c r="E474" s="6" t="n">
        <x:v>2</x:v>
      </x:c>
    </x:row>
    <x:row r="475" ht="20" customHeight="1">
      <x:c r="A475" s="6" t="str">
        <x:v>1507_150704</x:v>
      </x:c>
      <x:c r="B475" s="6" t="str">
        <x:v>1507</x:v>
      </x:c>
      <x:c r="C475" s="6" t="n">
        <x:v>3</x:v>
      </x:c>
      <x:c r="D475" s="6" t="str">
        <x:v>150704</x:v>
      </x:c>
      <x:c r="E475" s="6" t="n">
        <x:v>2</x:v>
      </x:c>
    </x:row>
    <x:row r="476" ht="20" customHeight="1">
      <x:c r="A476" s="6" t="str">
        <x:v>1507_150714</x:v>
      </x:c>
      <x:c r="B476" s="6" t="str">
        <x:v>1507</x:v>
      </x:c>
      <x:c r="C476" s="6" t="n">
        <x:v>3</x:v>
      </x:c>
      <x:c r="D476" s="6" t="str">
        <x:v>150714</x:v>
      </x:c>
      <x:c r="E476" s="6" t="n">
        <x:v>2</x:v>
      </x:c>
    </x:row>
    <x:row r="477" ht="20" customHeight="1">
      <x:c r="A477" s="6" t="str">
        <x:v>1507_150702</x:v>
      </x:c>
      <x:c r="B477" s="6" t="str">
        <x:v>1507</x:v>
      </x:c>
      <x:c r="C477" s="6" t="n">
        <x:v>5</x:v>
      </x:c>
      <x:c r="D477" s="6" t="str">
        <x:v>150702</x:v>
      </x:c>
      <x:c r="E477" s="6" t="n">
        <x:v>2</x:v>
      </x:c>
    </x:row>
    <x:row r="478" ht="20" customHeight="1">
      <x:c r="A478" s="6" t="str">
        <x:v>1507_150701</x:v>
      </x:c>
      <x:c r="B478" s="6" t="str">
        <x:v>1507</x:v>
      </x:c>
      <x:c r="C478" s="6" t="n">
        <x:v>5</x:v>
      </x:c>
      <x:c r="D478" s="6" t="str">
        <x:v>150701</x:v>
      </x:c>
      <x:c r="E478" s="6" t="n">
        <x:v>1</x:v>
      </x:c>
    </x:row>
    <x:row r="479" ht="20" customHeight="1">
      <x:c r="A479" s="6" t="str">
        <x:v>1507_150708</x:v>
      </x:c>
      <x:c r="B479" s="6" t="str">
        <x:v>1507</x:v>
      </x:c>
      <x:c r="C479" s="6" t="n">
        <x:v>5</x:v>
      </x:c>
      <x:c r="D479" s="6" t="str">
        <x:v>150708</x:v>
      </x:c>
      <x:c r="E479" s="6" t="n">
        <x:v>1</x:v>
      </x:c>
    </x:row>
    <x:row r="480" ht="20" customHeight="1">
      <x:c r="A480" s="6" t="str">
        <x:v>1508_150802</x:v>
      </x:c>
      <x:c r="B480" s="6" t="str">
        <x:v>1508</x:v>
      </x:c>
      <x:c r="C480" s="6" t="n">
        <x:v>3</x:v>
      </x:c>
      <x:c r="D480" s="6" t="str">
        <x:v>150802</x:v>
      </x:c>
      <x:c r="E480" s="6" t="n">
        <x:v>2</x:v>
      </x:c>
    </x:row>
    <x:row r="481" ht="20" customHeight="1">
      <x:c r="A481" s="6" t="str">
        <x:v>1508_150801</x:v>
      </x:c>
      <x:c r="B481" s="6" t="str">
        <x:v>1508</x:v>
      </x:c>
      <x:c r="C481" s="6" t="n">
        <x:v>3</x:v>
      </x:c>
      <x:c r="D481" s="6" t="str">
        <x:v>150801</x:v>
      </x:c>
      <x:c r="E481" s="6" t="n">
        <x:v>1</x:v>
      </x:c>
    </x:row>
    <x:row r="482" ht="20" customHeight="1">
      <x:c r="A482" s="6" t="str">
        <x:v>1508_150809</x:v>
      </x:c>
      <x:c r="B482" s="6" t="str">
        <x:v>1508</x:v>
      </x:c>
      <x:c r="C482" s="6" t="n">
        <x:v>3</x:v>
      </x:c>
      <x:c r="D482" s="6" t="str">
        <x:v>150809</x:v>
      </x:c>
      <x:c r="E482" s="6" t="n">
        <x:v>2</x:v>
      </x:c>
    </x:row>
    <x:row r="483" ht="20" customHeight="1">
      <x:c r="A483" s="6" t="str">
        <x:v>1508_150803</x:v>
      </x:c>
      <x:c r="B483" s="6" t="str">
        <x:v>1508</x:v>
      </x:c>
      <x:c r="C483" s="6" t="n">
        <x:v>5</x:v>
      </x:c>
      <x:c r="D483" s="6" t="str">
        <x:v>150803</x:v>
      </x:c>
      <x:c r="E483" s="6" t="n">
        <x:v>2</x:v>
      </x:c>
    </x:row>
    <x:row r="484" ht="20" customHeight="1">
      <x:c r="A484" s="6" t="str">
        <x:v>1508_150804</x:v>
      </x:c>
      <x:c r="B484" s="6" t="str">
        <x:v>1508</x:v>
      </x:c>
      <x:c r="C484" s="6" t="n">
        <x:v>5</x:v>
      </x:c>
      <x:c r="D484" s="6" t="str">
        <x:v>150804</x:v>
      </x:c>
      <x:c r="E484" s="6" t="n">
        <x:v>2</x:v>
      </x:c>
    </x:row>
    <x:row r="485" ht="20" customHeight="1">
      <x:c r="A485" s="6" t="str">
        <x:v>1508_150805</x:v>
      </x:c>
      <x:c r="B485" s="6" t="str">
        <x:v>1508</x:v>
      </x:c>
      <x:c r="C485" s="6" t="n">
        <x:v>5</x:v>
      </x:c>
      <x:c r="D485" s="6" t="str">
        <x:v>150805</x:v>
      </x:c>
      <x:c r="E485" s="6" t="n">
        <x:v>2</x:v>
      </x:c>
    </x:row>
    <x:row r="486" ht="20" customHeight="1">
      <x:c r="A486" s="6" t="str">
        <x:v>1509_150902</x:v>
      </x:c>
      <x:c r="B486" s="6" t="str">
        <x:v>1509</x:v>
      </x:c>
      <x:c r="C486" s="6" t="n">
        <x:v>3</x:v>
      </x:c>
      <x:c r="D486" s="6" t="str">
        <x:v>150902</x:v>
      </x:c>
      <x:c r="E486" s="6" t="n">
        <x:v>2</x:v>
      </x:c>
    </x:row>
    <x:row r="487" ht="20" customHeight="1">
      <x:c r="A487" s="6" t="str">
        <x:v>1509_150901</x:v>
      </x:c>
      <x:c r="B487" s="6" t="str">
        <x:v>1509</x:v>
      </x:c>
      <x:c r="C487" s="6" t="n">
        <x:v>3</x:v>
      </x:c>
      <x:c r="D487" s="6" t="str">
        <x:v>150901</x:v>
      </x:c>
      <x:c r="E487" s="6" t="n">
        <x:v>1</x:v>
      </x:c>
    </x:row>
    <x:row r="488" ht="20" customHeight="1">
      <x:c r="A488" s="6" t="str">
        <x:v>1509_150903</x:v>
      </x:c>
      <x:c r="B488" s="6" t="str">
        <x:v>1509</x:v>
      </x:c>
      <x:c r="C488" s="6" t="n">
        <x:v>5</x:v>
      </x:c>
      <x:c r="D488" s="6" t="str">
        <x:v>150903</x:v>
      </x:c>
      <x:c r="E488" s="6" t="n">
        <x:v>2</x:v>
      </x:c>
    </x:row>
    <x:row r="489" ht="20" customHeight="1">
      <x:c r="A489" s="6" t="str">
        <x:v>1509_150904</x:v>
      </x:c>
      <x:c r="B489" s="6" t="str">
        <x:v>1509</x:v>
      </x:c>
      <x:c r="C489" s="6" t="n">
        <x:v>5</x:v>
      </x:c>
      <x:c r="D489" s="6" t="str">
        <x:v>150904</x:v>
      </x:c>
      <x:c r="E489" s="6" t="n">
        <x:v>2</x:v>
      </x:c>
    </x:row>
    <x:row r="490" ht="20" customHeight="1">
      <x:c r="A490" s="6" t="str">
        <x:v>1509_150905</x:v>
      </x:c>
      <x:c r="B490" s="6" t="str">
        <x:v>1509</x:v>
      </x:c>
      <x:c r="C490" s="6" t="n">
        <x:v>5</x:v>
      </x:c>
      <x:c r="D490" s="6" t="str">
        <x:v>150905</x:v>
      </x:c>
      <x:c r="E490" s="6" t="n">
        <x:v>2</x:v>
      </x:c>
    </x:row>
    <x:row r="491" ht="20" customHeight="1">
      <x:c r="A491" s="6" t="str">
        <x:v>1510_151003</x:v>
      </x:c>
      <x:c r="B491" s="6" t="str">
        <x:v>1510</x:v>
      </x:c>
      <x:c r="C491" s="6" t="n">
        <x:v>3</x:v>
      </x:c>
      <x:c r="D491" s="6" t="str">
        <x:v>151003</x:v>
      </x:c>
      <x:c r="E491" s="6" t="n">
        <x:v>2</x:v>
      </x:c>
    </x:row>
    <x:row r="492" ht="20" customHeight="1">
      <x:c r="A492" s="6" t="str">
        <x:v>1510_151001</x:v>
      </x:c>
      <x:c r="B492" s="6" t="str">
        <x:v>1510</x:v>
      </x:c>
      <x:c r="C492" s="6" t="n">
        <x:v>3</x:v>
      </x:c>
      <x:c r="D492" s="6" t="str">
        <x:v>151001</x:v>
      </x:c>
      <x:c r="E492" s="6" t="n">
        <x:v>1</x:v>
      </x:c>
    </x:row>
    <x:row r="493" ht="20" customHeight="1">
      <x:c r="A493" s="6" t="str">
        <x:v>1510_151008</x:v>
      </x:c>
      <x:c r="B493" s="6" t="str">
        <x:v>1510</x:v>
      </x:c>
      <x:c r="C493" s="6" t="n">
        <x:v>3</x:v>
      </x:c>
      <x:c r="D493" s="6" t="str">
        <x:v>151008</x:v>
      </x:c>
      <x:c r="E493" s="6" t="n">
        <x:v>2</x:v>
      </x:c>
    </x:row>
    <x:row r="494" ht="20" customHeight="1">
      <x:c r="A494" s="6" t="str">
        <x:v>1510_151009</x:v>
      </x:c>
      <x:c r="B494" s="6" t="str">
        <x:v>1510</x:v>
      </x:c>
      <x:c r="C494" s="6" t="n">
        <x:v>3</x:v>
      </x:c>
      <x:c r="D494" s="6" t="str">
        <x:v>151009</x:v>
      </x:c>
      <x:c r="E494" s="6" t="n">
        <x:v>2</x:v>
      </x:c>
    </x:row>
    <x:row r="495" ht="20" customHeight="1">
      <x:c r="A495" s="6" t="str">
        <x:v>1510_151014</x:v>
      </x:c>
      <x:c r="B495" s="6" t="str">
        <x:v>1510</x:v>
      </x:c>
      <x:c r="C495" s="6" t="n">
        <x:v>3</x:v>
      </x:c>
      <x:c r="D495" s="6" t="str">
        <x:v>151014</x:v>
      </x:c>
      <x:c r="E495" s="6" t="n">
        <x:v>2</x:v>
      </x:c>
    </x:row>
    <x:row r="496" ht="20" customHeight="1">
      <x:c r="A496" s="6" t="str">
        <x:v>1510_151002</x:v>
      </x:c>
      <x:c r="B496" s="6" t="str">
        <x:v>1510</x:v>
      </x:c>
      <x:c r="C496" s="6" t="n">
        <x:v>5</x:v>
      </x:c>
      <x:c r="D496" s="6" t="str">
        <x:v>151002</x:v>
      </x:c>
      <x:c r="E496" s="6" t="n">
        <x:v>2</x:v>
      </x:c>
    </x:row>
    <x:row r="497" ht="20" customHeight="1">
      <x:c r="A497" s="6" t="str">
        <x:v>1510_151004</x:v>
      </x:c>
      <x:c r="B497" s="6" t="str">
        <x:v>1510</x:v>
      </x:c>
      <x:c r="C497" s="6" t="n">
        <x:v>5</x:v>
      </x:c>
      <x:c r="D497" s="6" t="str">
        <x:v>151004</x:v>
      </x:c>
      <x:c r="E497" s="6" t="n">
        <x:v>2</x:v>
      </x:c>
    </x:row>
    <x:row r="498" ht="20" customHeight="1">
      <x:c r="A498" s="6" t="str">
        <x:v>1510_151022</x:v>
      </x:c>
      <x:c r="B498" s="6" t="str">
        <x:v>1510</x:v>
      </x:c>
      <x:c r="C498" s="6" t="n">
        <x:v>5</x:v>
      </x:c>
      <x:c r="D498" s="6" t="str">
        <x:v>151022</x:v>
      </x:c>
      <x:c r="E498" s="6" t="n">
        <x:v>2</x:v>
      </x:c>
    </x:row>
    <x:row r="499" ht="20" customHeight="1">
      <x:c r="A499" s="6" t="str">
        <x:v>1510_151025</x:v>
      </x:c>
      <x:c r="B499" s="6" t="str">
        <x:v>1510</x:v>
      </x:c>
      <x:c r="C499" s="6" t="n">
        <x:v>5</x:v>
      </x:c>
      <x:c r="D499" s="6" t="str">
        <x:v>151025</x:v>
      </x:c>
      <x:c r="E499" s="6" t="n">
        <x:v>2</x:v>
      </x:c>
    </x:row>
    <x:row r="500" ht="20" customHeight="1">
      <x:c r="A500" s="6" t="str">
        <x:v>1510_151026</x:v>
      </x:c>
      <x:c r="B500" s="6" t="str">
        <x:v>1510</x:v>
      </x:c>
      <x:c r="C500" s="6" t="n">
        <x:v>5</x:v>
      </x:c>
      <x:c r="D500" s="6" t="str">
        <x:v>151026</x:v>
      </x:c>
      <x:c r="E500" s="6" t="n">
        <x:v>2</x:v>
      </x:c>
    </x:row>
    <x:row r="501" ht="20" customHeight="1">
      <x:c r="A501" s="6" t="str">
        <x:v>1512_151202</x:v>
      </x:c>
      <x:c r="B501" s="6" t="str">
        <x:v>1512</x:v>
      </x:c>
      <x:c r="C501" s="6" t="n">
        <x:v>3</x:v>
      </x:c>
      <x:c r="D501" s="6" t="str">
        <x:v>151202</x:v>
      </x:c>
      <x:c r="E501" s="6" t="n">
        <x:v>2</x:v>
      </x:c>
    </x:row>
    <x:row r="502" ht="20" customHeight="1">
      <x:c r="A502" s="6" t="str">
        <x:v>1512_151204</x:v>
      </x:c>
      <x:c r="B502" s="6" t="str">
        <x:v>1512</x:v>
      </x:c>
      <x:c r="C502" s="6" t="n">
        <x:v>3</x:v>
      </x:c>
      <x:c r="D502" s="6" t="str">
        <x:v>151204</x:v>
      </x:c>
      <x:c r="E502" s="6" t="n">
        <x:v>2</x:v>
      </x:c>
    </x:row>
    <x:row r="503" ht="20" customHeight="1">
      <x:c r="A503" s="6" t="str">
        <x:v>1512_1151203</x:v>
      </x:c>
      <x:c r="B503" s="6" t="str">
        <x:v>1512</x:v>
      </x:c>
      <x:c r="C503" s="6" t="n">
        <x:v>3</x:v>
      </x:c>
      <x:c r="D503" s="6" t="str">
        <x:v>1151203</x:v>
      </x:c>
      <x:c r="E503" s="6" t="n">
        <x:v>1</x:v>
      </x:c>
    </x:row>
    <x:row r="504" ht="20" customHeight="1">
      <x:c r="A504" s="6" t="str">
        <x:v>1512_1151205</x:v>
      </x:c>
      <x:c r="B504" s="6" t="str">
        <x:v>1512</x:v>
      </x:c>
      <x:c r="C504" s="6" t="n">
        <x:v>3</x:v>
      </x:c>
      <x:c r="D504" s="6" t="str">
        <x:v>1151205</x:v>
      </x:c>
      <x:c r="E504" s="6" t="n">
        <x:v>1</x:v>
      </x:c>
    </x:row>
    <x:row r="505" ht="20" customHeight="1">
      <x:c r="A505" s="6" t="str">
        <x:v>1512_1151206</x:v>
      </x:c>
      <x:c r="B505" s="6" t="str">
        <x:v>1512</x:v>
      </x:c>
      <x:c r="C505" s="6" t="n">
        <x:v>3</x:v>
      </x:c>
      <x:c r="D505" s="6" t="str">
        <x:v>1151206</x:v>
      </x:c>
      <x:c r="E505" s="6" t="n">
        <x:v>1</x:v>
      </x:c>
    </x:row>
    <x:row r="506" ht="20" customHeight="1">
      <x:c r="A506" s="6" t="str">
        <x:v>1512_151203</x:v>
      </x:c>
      <x:c r="B506" s="6" t="str">
        <x:v>1512</x:v>
      </x:c>
      <x:c r="C506" s="6" t="n">
        <x:v>5</x:v>
      </x:c>
      <x:c r="D506" s="6" t="str">
        <x:v>151203</x:v>
      </x:c>
      <x:c r="E506" s="6" t="n">
        <x:v>2</x:v>
      </x:c>
    </x:row>
    <x:row r="507" ht="20" customHeight="1">
      <x:c r="A507" s="6" t="str">
        <x:v>1512_151201</x:v>
      </x:c>
      <x:c r="B507" s="6" t="str">
        <x:v>1512</x:v>
      </x:c>
      <x:c r="C507" s="6" t="n">
        <x:v>5</x:v>
      </x:c>
      <x:c r="D507" s="6" t="str">
        <x:v>151201</x:v>
      </x:c>
      <x:c r="E507" s="6" t="n">
        <x:v>1</x:v>
      </x:c>
    </x:row>
    <x:row r="508" ht="20" customHeight="1">
      <x:c r="A508" s="6" t="str">
        <x:v>1512_1151201</x:v>
      </x:c>
      <x:c r="B508" s="6" t="str">
        <x:v>1512</x:v>
      </x:c>
      <x:c r="C508" s="6" t="n">
        <x:v>5</x:v>
      </x:c>
      <x:c r="D508" s="6" t="str">
        <x:v>1151201</x:v>
      </x:c>
      <x:c r="E508" s="6" t="n">
        <x:v>1</x:v>
      </x:c>
    </x:row>
    <x:row r="509" ht="20" customHeight="1">
      <x:c r="A509" s="6" t="str">
        <x:v>1513_151302</x:v>
      </x:c>
      <x:c r="B509" s="6" t="str">
        <x:v>1513</x:v>
      </x:c>
      <x:c r="C509" s="6" t="n">
        <x:v>3</x:v>
      </x:c>
      <x:c r="D509" s="6" t="str">
        <x:v>151302</x:v>
      </x:c>
      <x:c r="E509" s="6" t="n">
        <x:v>2</x:v>
      </x:c>
    </x:row>
    <x:row r="510" ht="20" customHeight="1">
      <x:c r="A510" s="6" t="str">
        <x:v>1513_151304</x:v>
      </x:c>
      <x:c r="B510" s="6" t="str">
        <x:v>1513</x:v>
      </x:c>
      <x:c r="C510" s="6" t="n">
        <x:v>3</x:v>
      </x:c>
      <x:c r="D510" s="6" t="str">
        <x:v>151304</x:v>
      </x:c>
      <x:c r="E510" s="6" t="n">
        <x:v>2</x:v>
      </x:c>
    </x:row>
    <x:row r="511" ht="20" customHeight="1">
      <x:c r="A511" s="6" t="str">
        <x:v>1513_151320</x:v>
      </x:c>
      <x:c r="B511" s="6" t="str">
        <x:v>1513</x:v>
      </x:c>
      <x:c r="C511" s="6" t="n">
        <x:v>3</x:v>
      </x:c>
      <x:c r="D511" s="6" t="str">
        <x:v>151320</x:v>
      </x:c>
      <x:c r="E511" s="6" t="n">
        <x:v>1</x:v>
      </x:c>
    </x:row>
    <x:row r="512" ht="20" customHeight="1">
      <x:c r="A512" s="6" t="str">
        <x:v>1513_151321</x:v>
      </x:c>
      <x:c r="B512" s="6" t="str">
        <x:v>1513</x:v>
      </x:c>
      <x:c r="C512" s="6" t="n">
        <x:v>3</x:v>
      </x:c>
      <x:c r="D512" s="6" t="str">
        <x:v>151321</x:v>
      </x:c>
      <x:c r="E512" s="6" t="n">
        <x:v>1</x:v>
      </x:c>
    </x:row>
    <x:row r="513" ht="20" customHeight="1">
      <x:c r="A513" s="6" t="str">
        <x:v>1513_151303</x:v>
      </x:c>
      <x:c r="B513" s="6" t="str">
        <x:v>1513</x:v>
      </x:c>
      <x:c r="C513" s="6" t="n">
        <x:v>5</x:v>
      </x:c>
      <x:c r="D513" s="6" t="str">
        <x:v>151303</x:v>
      </x:c>
      <x:c r="E513" s="6" t="n">
        <x:v>2</x:v>
      </x:c>
    </x:row>
    <x:row r="514" ht="20" customHeight="1">
      <x:c r="A514" s="6" t="str">
        <x:v>1513_151301</x:v>
      </x:c>
      <x:c r="B514" s="6" t="str">
        <x:v>1513</x:v>
      </x:c>
      <x:c r="C514" s="6" t="n">
        <x:v>5</x:v>
      </x:c>
      <x:c r="D514" s="6" t="str">
        <x:v>151301</x:v>
      </x:c>
      <x:c r="E514" s="6" t="n">
        <x:v>1</x:v>
      </x:c>
    </x:row>
    <x:row r="515" ht="20" customHeight="1">
      <x:c r="A515" s="6" t="str">
        <x:v>1513_151320</x:v>
      </x:c>
      <x:c r="B515" s="6" t="str">
        <x:v>1513</x:v>
      </x:c>
      <x:c r="C515" s="6" t="n">
        <x:v>5</x:v>
      </x:c>
      <x:c r="D515" s="6" t="str">
        <x:v>151320</x:v>
      </x:c>
      <x:c r="E515" s="6" t="n">
        <x:v>1</x:v>
      </x:c>
    </x:row>
    <x:row r="516" ht="20" customHeight="1">
      <x:c r="A516" s="6" t="str">
        <x:v>1513_151321</x:v>
      </x:c>
      <x:c r="B516" s="6" t="str">
        <x:v>1513</x:v>
      </x:c>
      <x:c r="C516" s="6" t="n">
        <x:v>5</x:v>
      </x:c>
      <x:c r="D516" s="6" t="str">
        <x:v>151321</x:v>
      </x:c>
      <x:c r="E516" s="6" t="n">
        <x:v>1</x:v>
      </x:c>
    </x:row>
    <x:row r="517" ht="20" customHeight="1">
      <x:c r="A517" s="6" t="str">
        <x:v>8001_800102</x:v>
      </x:c>
      <x:c r="B517" s="6" t="str">
        <x:v>8001</x:v>
      </x:c>
      <x:c r="C517" s="6" t="n">
        <x:v>3</x:v>
      </x:c>
      <x:c r="D517" s="6" t="str">
        <x:v>800102</x:v>
      </x:c>
      <x:c r="E517" s="6" t="n">
        <x:v>2</x:v>
      </x:c>
    </x:row>
    <x:row r="518" ht="20" customHeight="1">
      <x:c r="A518" s="6" t="str">
        <x:v>8001_800104</x:v>
      </x:c>
      <x:c r="B518" s="6" t="str">
        <x:v>8001</x:v>
      </x:c>
      <x:c r="C518" s="6" t="n">
        <x:v>3</x:v>
      </x:c>
      <x:c r="D518" s="6" t="str">
        <x:v>800104</x:v>
      </x:c>
      <x:c r="E518" s="6" t="n">
        <x:v>2</x:v>
      </x:c>
    </x:row>
    <x:row r="519" ht="20" customHeight="1">
      <x:c r="A519" s="6" t="str">
        <x:v>8001_800103</x:v>
      </x:c>
      <x:c r="B519" s="6" t="str">
        <x:v>8001</x:v>
      </x:c>
      <x:c r="C519" s="6" t="n">
        <x:v>5</x:v>
      </x:c>
      <x:c r="D519" s="6" t="str">
        <x:v>800103</x:v>
      </x:c>
      <x:c r="E519" s="6" t="n">
        <x:v>2</x:v>
      </x:c>
    </x:row>
    <x:row r="520" ht="20" customHeight="1">
      <x:c r="A520" s="6" t="str">
        <x:v>8001_800101</x:v>
      </x:c>
      <x:c r="B520" s="6" t="str">
        <x:v>8001</x:v>
      </x:c>
      <x:c r="C520" s="6" t="n">
        <x:v>5</x:v>
      </x:c>
      <x:c r="D520" s="6" t="str">
        <x:v>800101</x:v>
      </x:c>
      <x:c r="E520" s="6" t="n">
        <x:v>1</x:v>
      </x:c>
    </x:row>
    <x:row r="521" ht="20" customHeight="1">
      <x:c r="A521" s="6" t="str">
        <x:v>8001_800108</x:v>
      </x:c>
      <x:c r="B521" s="6" t="str">
        <x:v>8001</x:v>
      </x:c>
      <x:c r="C521" s="6" t="n">
        <x:v>5</x:v>
      </x:c>
      <x:c r="D521" s="6" t="str">
        <x:v>800108</x:v>
      </x:c>
      <x:c r="E521" s="6" t="n">
        <x:v>2</x:v>
      </x:c>
    </x:row>
    <x:row r="522" ht="20" customHeight="1">
      <x:c r="A522" s="6" t="str">
        <x:v>8001_800109</x:v>
      </x:c>
      <x:c r="B522" s="6" t="str">
        <x:v>8001</x:v>
      </x:c>
      <x:c r="C522" s="6" t="n">
        <x:v>5</x:v>
      </x:c>
      <x:c r="D522" s="6" t="str">
        <x:v>800109</x:v>
      </x:c>
      <x:c r="E522" s="6" t="n">
        <x:v>2</x:v>
      </x:c>
    </x:row>
    <x:row r="523" ht="20" customHeight="1">
      <x:c r="A523" s="6" t="str">
        <x:v>8002_800202</x:v>
      </x:c>
      <x:c r="B523" s="6" t="str">
        <x:v>8002</x:v>
      </x:c>
      <x:c r="C523" s="6" t="n">
        <x:v>3</x:v>
      </x:c>
      <x:c r="D523" s="6" t="str">
        <x:v>800202</x:v>
      </x:c>
      <x:c r="E523" s="6" t="n">
        <x:v>2</x:v>
      </x:c>
    </x:row>
    <x:row r="524" ht="20" customHeight="1">
      <x:c r="A524" s="6" t="str">
        <x:v>8002_800204</x:v>
      </x:c>
      <x:c r="B524" s="6" t="str">
        <x:v>8002</x:v>
      </x:c>
      <x:c r="C524" s="6" t="n">
        <x:v>3</x:v>
      </x:c>
      <x:c r="D524" s="6" t="str">
        <x:v>800204</x:v>
      </x:c>
      <x:c r="E524" s="6" t="n">
        <x:v>2</x:v>
      </x:c>
    </x:row>
    <x:row r="525" ht="20" customHeight="1">
      <x:c r="A525" s="6" t="str">
        <x:v>8002_800203</x:v>
      </x:c>
      <x:c r="B525" s="6" t="str">
        <x:v>8002</x:v>
      </x:c>
      <x:c r="C525" s="6" t="n">
        <x:v>5</x:v>
      </x:c>
      <x:c r="D525" s="6" t="str">
        <x:v>800203</x:v>
      </x:c>
      <x:c r="E525" s="6" t="n">
        <x:v>2</x:v>
      </x:c>
    </x:row>
    <x:row r="526" ht="20" customHeight="1">
      <x:c r="A526" s="6" t="str">
        <x:v>8002_800201</x:v>
      </x:c>
      <x:c r="B526" s="6" t="str">
        <x:v>8002</x:v>
      </x:c>
      <x:c r="C526" s="6" t="n">
        <x:v>5</x:v>
      </x:c>
      <x:c r="D526" s="6" t="str">
        <x:v>800201</x:v>
      </x:c>
      <x:c r="E526" s="6" t="n">
        <x:v>1</x:v>
      </x:c>
    </x:row>
    <x:row r="527" ht="20" customHeight="1">
      <x:c r="A527" s="6" t="str">
        <x:v>8002_800208</x:v>
      </x:c>
      <x:c r="B527" s="6" t="str">
        <x:v>8002</x:v>
      </x:c>
      <x:c r="C527" s="6" t="n">
        <x:v>5</x:v>
      </x:c>
      <x:c r="D527" s="6" t="str">
        <x:v>800208</x:v>
      </x:c>
      <x:c r="E527" s="6" t="n">
        <x:v>2</x:v>
      </x:c>
    </x:row>
    <x:row r="528" ht="20" customHeight="1">
      <x:c r="A528" s="6" t="str">
        <x:v>8002_800209</x:v>
      </x:c>
      <x:c r="B528" s="6" t="str">
        <x:v>8002</x:v>
      </x:c>
      <x:c r="C528" s="6" t="n">
        <x:v>5</x:v>
      </x:c>
      <x:c r="D528" s="6" t="str">
        <x:v>800209</x:v>
      </x:c>
      <x:c r="E528" s="6" t="n">
        <x:v>2</x:v>
      </x:c>
    </x:row>
    <x:row r="529" ht="20" customHeight="1">
      <x:c r="A529" s="6" t="str">
        <x:v>8003_800302</x:v>
      </x:c>
      <x:c r="B529" s="6" t="str">
        <x:v>8003</x:v>
      </x:c>
      <x:c r="C529" s="6" t="n">
        <x:v>3</x:v>
      </x:c>
      <x:c r="D529" s="6" t="str">
        <x:v>800302</x:v>
      </x:c>
      <x:c r="E529" s="6" t="n">
        <x:v>2</x:v>
      </x:c>
    </x:row>
    <x:row r="530" ht="20" customHeight="1">
      <x:c r="A530" s="6" t="str">
        <x:v>8003_800304</x:v>
      </x:c>
      <x:c r="B530" s="6" t="str">
        <x:v>8003</x:v>
      </x:c>
      <x:c r="C530" s="6" t="n">
        <x:v>3</x:v>
      </x:c>
      <x:c r="D530" s="6" t="str">
        <x:v>800304</x:v>
      </x:c>
      <x:c r="E530" s="6" t="n">
        <x:v>2</x:v>
      </x:c>
    </x:row>
    <x:row r="531" ht="20" customHeight="1">
      <x:c r="A531" s="6" t="str">
        <x:v>8003_800303</x:v>
      </x:c>
      <x:c r="B531" s="6" t="str">
        <x:v>8003</x:v>
      </x:c>
      <x:c r="C531" s="6" t="n">
        <x:v>5</x:v>
      </x:c>
      <x:c r="D531" s="6" t="str">
        <x:v>800303</x:v>
      </x:c>
      <x:c r="E531" s="6" t="n">
        <x:v>2</x:v>
      </x:c>
    </x:row>
    <x:row r="532" ht="20" customHeight="1">
      <x:c r="A532" s="6" t="str">
        <x:v>8003_800301</x:v>
      </x:c>
      <x:c r="B532" s="6" t="str">
        <x:v>8003</x:v>
      </x:c>
      <x:c r="C532" s="6" t="n">
        <x:v>5</x:v>
      </x:c>
      <x:c r="D532" s="6" t="str">
        <x:v>800301</x:v>
      </x:c>
      <x:c r="E532" s="6" t="n">
        <x:v>1</x:v>
      </x:c>
    </x:row>
    <x:row r="533" ht="20" customHeight="1">
      <x:c r="A533" s="6" t="str">
        <x:v>8003_800308</x:v>
      </x:c>
      <x:c r="B533" s="6" t="str">
        <x:v>8003</x:v>
      </x:c>
      <x:c r="C533" s="6" t="n">
        <x:v>5</x:v>
      </x:c>
      <x:c r="D533" s="6" t="str">
        <x:v>800308</x:v>
      </x:c>
      <x:c r="E533" s="6" t="n">
        <x:v>1</x:v>
      </x:c>
    </x:row>
    <x:row r="534" ht="20" customHeight="1">
      <x:c r="A534" s="6" t="str">
        <x:v>8004_800402</x:v>
      </x:c>
      <x:c r="B534" s="6" t="str">
        <x:v>8004</x:v>
      </x:c>
      <x:c r="C534" s="6" t="n">
        <x:v>3</x:v>
      </x:c>
      <x:c r="D534" s="6" t="str">
        <x:v>800402</x:v>
      </x:c>
      <x:c r="E534" s="6" t="n">
        <x:v>2</x:v>
      </x:c>
    </x:row>
    <x:row r="535" ht="20" customHeight="1">
      <x:c r="A535" s="6" t="str">
        <x:v>8004_800404</x:v>
      </x:c>
      <x:c r="B535" s="6" t="str">
        <x:v>8004</x:v>
      </x:c>
      <x:c r="C535" s="6" t="n">
        <x:v>3</x:v>
      </x:c>
      <x:c r="D535" s="6" t="str">
        <x:v>800404</x:v>
      </x:c>
      <x:c r="E535" s="6" t="n">
        <x:v>2</x:v>
      </x:c>
    </x:row>
    <x:row r="536" ht="20" customHeight="1">
      <x:c r="A536" s="6" t="str">
        <x:v>8004_800403</x:v>
      </x:c>
      <x:c r="B536" s="6" t="str">
        <x:v>8004</x:v>
      </x:c>
      <x:c r="C536" s="6" t="n">
        <x:v>5</x:v>
      </x:c>
      <x:c r="D536" s="6" t="str">
        <x:v>800403</x:v>
      </x:c>
      <x:c r="E536" s="6" t="n">
        <x:v>2</x:v>
      </x:c>
    </x:row>
    <x:row r="537" ht="20" customHeight="1">
      <x:c r="A537" s="6" t="str">
        <x:v>8004_800401</x:v>
      </x:c>
      <x:c r="B537" s="6" t="str">
        <x:v>8004</x:v>
      </x:c>
      <x:c r="C537" s="6" t="n">
        <x:v>5</x:v>
      </x:c>
      <x:c r="D537" s="6" t="str">
        <x:v>800401</x:v>
      </x:c>
      <x:c r="E537" s="6" t="n">
        <x:v>1</x:v>
      </x:c>
    </x:row>
    <x:row r="538" ht="20" customHeight="1">
      <x:c r="A538" s="6" t="str">
        <x:v>8004_800408</x:v>
      </x:c>
      <x:c r="B538" s="6" t="str">
        <x:v>8004</x:v>
      </x:c>
      <x:c r="C538" s="6" t="n">
        <x:v>5</x:v>
      </x:c>
      <x:c r="D538" s="6" t="str">
        <x:v>800408</x:v>
      </x:c>
      <x:c r="E538" s="6" t="n">
        <x:v>1</x:v>
      </x:c>
    </x:row>
    <x:row r="539" ht="20" customHeight="1">
      <x:c r="A539" s="6" t="str">
        <x:v>8005_800502</x:v>
      </x:c>
      <x:c r="B539" s="6" t="str">
        <x:v>8005</x:v>
      </x:c>
      <x:c r="C539" s="6" t="n">
        <x:v>3</x:v>
      </x:c>
      <x:c r="D539" s="6" t="str">
        <x:v>800502</x:v>
      </x:c>
      <x:c r="E539" s="6" t="n">
        <x:v>2</x:v>
      </x:c>
    </x:row>
    <x:row r="540" ht="20" customHeight="1">
      <x:c r="A540" s="6" t="str">
        <x:v>8005_800504</x:v>
      </x:c>
      <x:c r="B540" s="6" t="str">
        <x:v>8005</x:v>
      </x:c>
      <x:c r="C540" s="6" t="n">
        <x:v>3</x:v>
      </x:c>
      <x:c r="D540" s="6" t="str">
        <x:v>800504</x:v>
      </x:c>
      <x:c r="E540" s="6" t="n">
        <x:v>2</x:v>
      </x:c>
    </x:row>
    <x:row r="541" ht="20" customHeight="1">
      <x:c r="A541" s="6" t="str">
        <x:v>8005_800503</x:v>
      </x:c>
      <x:c r="B541" s="6" t="str">
        <x:v>8005</x:v>
      </x:c>
      <x:c r="C541" s="6" t="n">
        <x:v>5</x:v>
      </x:c>
      <x:c r="D541" s="6" t="str">
        <x:v>800503</x:v>
      </x:c>
      <x:c r="E541" s="6" t="n">
        <x:v>2</x:v>
      </x:c>
    </x:row>
    <x:row r="542" ht="20" customHeight="1">
      <x:c r="A542" s="6" t="str">
        <x:v>8005_800501</x:v>
      </x:c>
      <x:c r="B542" s="6" t="str">
        <x:v>8005</x:v>
      </x:c>
      <x:c r="C542" s="6" t="n">
        <x:v>5</x:v>
      </x:c>
      <x:c r="D542" s="6" t="str">
        <x:v>800501</x:v>
      </x:c>
      <x:c r="E542" s="6" t="n">
        <x:v>1</x:v>
      </x:c>
    </x:row>
    <x:row r="543" ht="20" customHeight="1">
      <x:c r="A543" s="6" t="str">
        <x:v>8006_800602</x:v>
      </x:c>
      <x:c r="B543" s="6" t="str">
        <x:v>8006</x:v>
      </x:c>
      <x:c r="C543" s="6" t="n">
        <x:v>3</x:v>
      </x:c>
      <x:c r="D543" s="6" t="str">
        <x:v>800602</x:v>
      </x:c>
      <x:c r="E543" s="6" t="n">
        <x:v>2</x:v>
      </x:c>
    </x:row>
    <x:row r="544" ht="20" customHeight="1">
      <x:c r="A544" s="6" t="str">
        <x:v>8006_800604</x:v>
      </x:c>
      <x:c r="B544" s="6" t="str">
        <x:v>8006</x:v>
      </x:c>
      <x:c r="C544" s="6" t="n">
        <x:v>3</x:v>
      </x:c>
      <x:c r="D544" s="6" t="str">
        <x:v>800604</x:v>
      </x:c>
      <x:c r="E544" s="6" t="n">
        <x:v>2</x:v>
      </x:c>
    </x:row>
    <x:row r="545" ht="20" customHeight="1">
      <x:c r="A545" s="6" t="str">
        <x:v>8006_800603</x:v>
      </x:c>
      <x:c r="B545" s="6" t="str">
        <x:v>8006</x:v>
      </x:c>
      <x:c r="C545" s="6" t="n">
        <x:v>5</x:v>
      </x:c>
      <x:c r="D545" s="6" t="str">
        <x:v>800603</x:v>
      </x:c>
      <x:c r="E545" s="6" t="n">
        <x:v>2</x:v>
      </x:c>
    </x:row>
    <x:row r="546" ht="20" customHeight="1">
      <x:c r="A546" s="6" t="str">
        <x:v>8006_800601</x:v>
      </x:c>
      <x:c r="B546" s="6" t="str">
        <x:v>8006</x:v>
      </x:c>
      <x:c r="C546" s="6" t="n">
        <x:v>5</x:v>
      </x:c>
      <x:c r="D546" s="6" t="str">
        <x:v>800601</x:v>
      </x:c>
      <x:c r="E546" s="6" t="n">
        <x:v>1</x:v>
      </x:c>
    </x:row>
    <x:row r="547" ht="20" customHeight="1">
      <x:c r="A547" s="6" t="str">
        <x:v>8007_800702</x:v>
      </x:c>
      <x:c r="B547" s="6" t="str">
        <x:v>8007</x:v>
      </x:c>
      <x:c r="C547" s="6" t="n">
        <x:v>3</x:v>
      </x:c>
      <x:c r="D547" s="6" t="str">
        <x:v>800702</x:v>
      </x:c>
      <x:c r="E547" s="6" t="n">
        <x:v>2</x:v>
      </x:c>
    </x:row>
    <x:row r="548" ht="20" customHeight="1">
      <x:c r="A548" s="6" t="str">
        <x:v>8007_800704</x:v>
      </x:c>
      <x:c r="B548" s="6" t="str">
        <x:v>8007</x:v>
      </x:c>
      <x:c r="C548" s="6" t="n">
        <x:v>3</x:v>
      </x:c>
      <x:c r="D548" s="6" t="str">
        <x:v>800704</x:v>
      </x:c>
      <x:c r="E548" s="6" t="n">
        <x:v>2</x:v>
      </x:c>
    </x:row>
    <x:row r="549" ht="20" customHeight="1">
      <x:c r="A549" s="6" t="str">
        <x:v>8007_1800703</x:v>
      </x:c>
      <x:c r="B549" s="6" t="str">
        <x:v>8007</x:v>
      </x:c>
      <x:c r="C549" s="6" t="n">
        <x:v>3</x:v>
      </x:c>
      <x:c r="D549" s="6" t="str">
        <x:v>1800703</x:v>
      </x:c>
      <x:c r="E549" s="6" t="n">
        <x:v>1</x:v>
      </x:c>
    </x:row>
    <x:row r="550" ht="20" customHeight="1">
      <x:c r="A550" s="6" t="str">
        <x:v>8007_800709</x:v>
      </x:c>
      <x:c r="B550" s="6" t="str">
        <x:v>8007</x:v>
      </x:c>
      <x:c r="C550" s="6" t="n">
        <x:v>3</x:v>
      </x:c>
      <x:c r="D550" s="6" t="str">
        <x:v>800709</x:v>
      </x:c>
      <x:c r="E550" s="6" t="n">
        <x:v>2</x:v>
      </x:c>
    </x:row>
    <x:row r="551" ht="20" customHeight="1">
      <x:c r="A551" s="6" t="str">
        <x:v>8007_1800705</x:v>
      </x:c>
      <x:c r="B551" s="6" t="str">
        <x:v>8007</x:v>
      </x:c>
      <x:c r="C551" s="6" t="n">
        <x:v>3</x:v>
      </x:c>
      <x:c r="D551" s="6" t="str">
        <x:v>1800705</x:v>
      </x:c>
      <x:c r="E551" s="6" t="n">
        <x:v>1</x:v>
      </x:c>
    </x:row>
    <x:row r="552" ht="20" customHeight="1">
      <x:c r="A552" s="6" t="str">
        <x:v>8007_1800706</x:v>
      </x:c>
      <x:c r="B552" s="6" t="str">
        <x:v>8007</x:v>
      </x:c>
      <x:c r="C552" s="6" t="n">
        <x:v>3</x:v>
      </x:c>
      <x:c r="D552" s="6" t="str">
        <x:v>1800706</x:v>
      </x:c>
      <x:c r="E552" s="6" t="n">
        <x:v>1</x:v>
      </x:c>
    </x:row>
    <x:row r="553" ht="20" customHeight="1">
      <x:c r="A553" s="6" t="str">
        <x:v>8007_800703</x:v>
      </x:c>
      <x:c r="B553" s="6" t="str">
        <x:v>8007</x:v>
      </x:c>
      <x:c r="C553" s="6" t="n">
        <x:v>5</x:v>
      </x:c>
      <x:c r="D553" s="6" t="str">
        <x:v>800703</x:v>
      </x:c>
      <x:c r="E553" s="6" t="n">
        <x:v>2</x:v>
      </x:c>
    </x:row>
    <x:row r="554" ht="20" customHeight="1">
      <x:c r="A554" s="6" t="str">
        <x:v>8007_800701</x:v>
      </x:c>
      <x:c r="B554" s="6" t="str">
        <x:v>8007</x:v>
      </x:c>
      <x:c r="C554" s="6" t="n">
        <x:v>5</x:v>
      </x:c>
      <x:c r="D554" s="6" t="str">
        <x:v>800701</x:v>
      </x:c>
      <x:c r="E554" s="6" t="n">
        <x:v>1</x:v>
      </x:c>
    </x:row>
    <x:row r="555" ht="20" customHeight="1">
      <x:c r="A555" s="6" t="str">
        <x:v>8007_1800701</x:v>
      </x:c>
      <x:c r="B555" s="6" t="str">
        <x:v>8007</x:v>
      </x:c>
      <x:c r="C555" s="6" t="n">
        <x:v>5</x:v>
      </x:c>
      <x:c r="D555" s="6" t="str">
        <x:v>1800701</x:v>
      </x:c>
      <x:c r="E555" s="6" t="n">
        <x:v>1</x:v>
      </x:c>
    </x:row>
    <x:row r="556" ht="20" customHeight="1">
      <x:c r="A556" s="6" t="str">
        <x:v>8007_1800707</x:v>
      </x:c>
      <x:c r="B556" s="6" t="str">
        <x:v>8007</x:v>
      </x:c>
      <x:c r="C556" s="6" t="n">
        <x:v>5</x:v>
      </x:c>
      <x:c r="D556" s="6" t="str">
        <x:v>1800707</x:v>
      </x:c>
      <x:c r="E556" s="6" t="n">
        <x:v>1</x:v>
      </x:c>
    </x:row>
    <x:row r="557" ht="20" customHeight="1">
      <x:c r="A557" s="6" t="str">
        <x:v>8007_800708</x:v>
      </x:c>
      <x:c r="B557" s="6" t="str">
        <x:v>8007</x:v>
      </x:c>
      <x:c r="C557" s="6" t="n">
        <x:v>5</x:v>
      </x:c>
      <x:c r="D557" s="6" t="str">
        <x:v>800708</x:v>
      </x:c>
      <x:c r="E557" s="6" t="n">
        <x:v>1</x:v>
      </x:c>
    </x:row>
    <x:row r="558" ht="20" customHeight="1">
      <x:c r="A558" s="6" t="str">
        <x:v>8008_800802</x:v>
      </x:c>
      <x:c r="B558" s="6" t="str">
        <x:v>8008</x:v>
      </x:c>
      <x:c r="C558" s="6" t="n">
        <x:v>3</x:v>
      </x:c>
      <x:c r="D558" s="6" t="str">
        <x:v>800802</x:v>
      </x:c>
      <x:c r="E558" s="6" t="n">
        <x:v>2</x:v>
      </x:c>
    </x:row>
    <x:row r="559" ht="20" customHeight="1">
      <x:c r="A559" s="6" t="str">
        <x:v>8008_800804</x:v>
      </x:c>
      <x:c r="B559" s="6" t="str">
        <x:v>8008</x:v>
      </x:c>
      <x:c r="C559" s="6" t="n">
        <x:v>3</x:v>
      </x:c>
      <x:c r="D559" s="6" t="str">
        <x:v>800804</x:v>
      </x:c>
      <x:c r="E559" s="6" t="n">
        <x:v>2</x:v>
      </x:c>
    </x:row>
    <x:row r="560" ht="20" customHeight="1">
      <x:c r="A560" s="6" t="str">
        <x:v>8008_1800703</x:v>
      </x:c>
      <x:c r="B560" s="6" t="str">
        <x:v>8008</x:v>
      </x:c>
      <x:c r="C560" s="6" t="n">
        <x:v>3</x:v>
      </x:c>
      <x:c r="D560" s="6" t="str">
        <x:v>1800703</x:v>
      </x:c>
      <x:c r="E560" s="6" t="n">
        <x:v>1</x:v>
      </x:c>
    </x:row>
    <x:row r="561" ht="20" customHeight="1">
      <x:c r="A561" s="6" t="str">
        <x:v>8008_800809</x:v>
      </x:c>
      <x:c r="B561" s="6" t="str">
        <x:v>8008</x:v>
      </x:c>
      <x:c r="C561" s="6" t="n">
        <x:v>3</x:v>
      </x:c>
      <x:c r="D561" s="6" t="str">
        <x:v>800809</x:v>
      </x:c>
      <x:c r="E561" s="6" t="n">
        <x:v>2</x:v>
      </x:c>
    </x:row>
    <x:row r="562" ht="20" customHeight="1">
      <x:c r="A562" s="6" t="str">
        <x:v>8008_1800705</x:v>
      </x:c>
      <x:c r="B562" s="6" t="str">
        <x:v>8008</x:v>
      </x:c>
      <x:c r="C562" s="6" t="n">
        <x:v>3</x:v>
      </x:c>
      <x:c r="D562" s="6" t="str">
        <x:v>1800705</x:v>
      </x:c>
      <x:c r="E562" s="6" t="n">
        <x:v>1</x:v>
      </x:c>
    </x:row>
    <x:row r="563" ht="20" customHeight="1">
      <x:c r="A563" s="6" t="str">
        <x:v>8008_1800706</x:v>
      </x:c>
      <x:c r="B563" s="6" t="str">
        <x:v>8008</x:v>
      </x:c>
      <x:c r="C563" s="6" t="n">
        <x:v>3</x:v>
      </x:c>
      <x:c r="D563" s="6" t="str">
        <x:v>1800706</x:v>
      </x:c>
      <x:c r="E563" s="6" t="n">
        <x:v>1</x:v>
      </x:c>
    </x:row>
    <x:row r="564" ht="20" customHeight="1">
      <x:c r="A564" s="6" t="str">
        <x:v>8008_800803</x:v>
      </x:c>
      <x:c r="B564" s="6" t="str">
        <x:v>8008</x:v>
      </x:c>
      <x:c r="C564" s="6" t="n">
        <x:v>5</x:v>
      </x:c>
      <x:c r="D564" s="6" t="str">
        <x:v>800803</x:v>
      </x:c>
      <x:c r="E564" s="6" t="n">
        <x:v>2</x:v>
      </x:c>
    </x:row>
    <x:row r="565" ht="20" customHeight="1">
      <x:c r="A565" s="6" t="str">
        <x:v>8008_800801</x:v>
      </x:c>
      <x:c r="B565" s="6" t="str">
        <x:v>8008</x:v>
      </x:c>
      <x:c r="C565" s="6" t="n">
        <x:v>5</x:v>
      </x:c>
      <x:c r="D565" s="6" t="str">
        <x:v>800801</x:v>
      </x:c>
      <x:c r="E565" s="6" t="n">
        <x:v>1</x:v>
      </x:c>
    </x:row>
    <x:row r="566" ht="20" customHeight="1">
      <x:c r="A566" s="6" t="str">
        <x:v>8008_1800701</x:v>
      </x:c>
      <x:c r="B566" s="6" t="str">
        <x:v>8008</x:v>
      </x:c>
      <x:c r="C566" s="6" t="n">
        <x:v>5</x:v>
      </x:c>
      <x:c r="D566" s="6" t="str">
        <x:v>1800701</x:v>
      </x:c>
      <x:c r="E566" s="6" t="n">
        <x:v>1</x:v>
      </x:c>
    </x:row>
    <x:row r="567" ht="20" customHeight="1">
      <x:c r="A567" s="6" t="str">
        <x:v>8008_1800707</x:v>
      </x:c>
      <x:c r="B567" s="6" t="str">
        <x:v>8008</x:v>
      </x:c>
      <x:c r="C567" s="6" t="n">
        <x:v>5</x:v>
      </x:c>
      <x:c r="D567" s="6" t="str">
        <x:v>1800707</x:v>
      </x:c>
      <x:c r="E567" s="6" t="n">
        <x:v>1</x:v>
      </x:c>
    </x:row>
    <x:row r="568" ht="20" customHeight="1">
      <x:c r="A568" s="6" t="str">
        <x:v>8008_800808</x:v>
      </x:c>
      <x:c r="B568" s="6" t="str">
        <x:v>8008</x:v>
      </x:c>
      <x:c r="C568" s="6" t="n">
        <x:v>5</x:v>
      </x:c>
      <x:c r="D568" s="6" t="str">
        <x:v>800808</x:v>
      </x:c>
      <x:c r="E568" s="6" t="n">
        <x:v>1</x:v>
      </x:c>
    </x:row>
    <x:row r="569" ht="20" customHeight="1">
      <x:c r="A569" s="6" t="str">
        <x:v>8009_800902</x:v>
      </x:c>
      <x:c r="B569" s="6" t="str">
        <x:v>8009</x:v>
      </x:c>
      <x:c r="C569" s="6" t="n">
        <x:v>3</x:v>
      </x:c>
      <x:c r="D569" s="6" t="str">
        <x:v>800902</x:v>
      </x:c>
      <x:c r="E569" s="6" t="n">
        <x:v>2</x:v>
      </x:c>
    </x:row>
    <x:row r="570" ht="20" customHeight="1">
      <x:c r="A570" s="6" t="str">
        <x:v>8009_800904</x:v>
      </x:c>
      <x:c r="B570" s="6" t="str">
        <x:v>8009</x:v>
      </x:c>
      <x:c r="C570" s="6" t="n">
        <x:v>3</x:v>
      </x:c>
      <x:c r="D570" s="6" t="str">
        <x:v>800904</x:v>
      </x:c>
      <x:c r="E570" s="6" t="n">
        <x:v>2</x:v>
      </x:c>
    </x:row>
    <x:row r="571" ht="20" customHeight="1">
      <x:c r="A571" s="6" t="str">
        <x:v>8009_800920</x:v>
      </x:c>
      <x:c r="B571" s="6" t="str">
        <x:v>8009</x:v>
      </x:c>
      <x:c r="C571" s="6" t="n">
        <x:v>3</x:v>
      </x:c>
      <x:c r="D571" s="6" t="str">
        <x:v>800920</x:v>
      </x:c>
      <x:c r="E571" s="6" t="n">
        <x:v>1</x:v>
      </x:c>
    </x:row>
    <x:row r="572" ht="20" customHeight="1">
      <x:c r="A572" s="6" t="str">
        <x:v>8009_800903</x:v>
      </x:c>
      <x:c r="B572" s="6" t="str">
        <x:v>8009</x:v>
      </x:c>
      <x:c r="C572" s="6" t="n">
        <x:v>5</x:v>
      </x:c>
      <x:c r="D572" s="6" t="str">
        <x:v>800903</x:v>
      </x:c>
      <x:c r="E572" s="6" t="n">
        <x:v>2</x:v>
      </x:c>
    </x:row>
    <x:row r="573" ht="20" customHeight="1">
      <x:c r="A573" s="6" t="str">
        <x:v>8009_800901</x:v>
      </x:c>
      <x:c r="B573" s="6" t="str">
        <x:v>8009</x:v>
      </x:c>
      <x:c r="C573" s="6" t="n">
        <x:v>5</x:v>
      </x:c>
      <x:c r="D573" s="6" t="str">
        <x:v>800901</x:v>
      </x:c>
      <x:c r="E573" s="6" t="n">
        <x:v>1</x:v>
      </x:c>
    </x:row>
    <x:row r="574" ht="20" customHeight="1">
      <x:c r="A574" s="6" t="str">
        <x:v>8009_800920</x:v>
      </x:c>
      <x:c r="B574" s="6" t="str">
        <x:v>8009</x:v>
      </x:c>
      <x:c r="C574" s="6" t="n">
        <x:v>5</x:v>
      </x:c>
      <x:c r="D574" s="6" t="str">
        <x:v>800920</x:v>
      </x:c>
      <x:c r="E574" s="6" t="n">
        <x:v>1</x:v>
      </x:c>
    </x:row>
    <x:row r="575" ht="20" customHeight="1">
      <x:c r="A575" s="6" t="str">
        <x:v>8010_801002</x:v>
      </x:c>
      <x:c r="B575" s="6" t="str">
        <x:v>8010</x:v>
      </x:c>
      <x:c r="C575" s="6" t="n">
        <x:v>3</x:v>
      </x:c>
      <x:c r="D575" s="6" t="str">
        <x:v>801002</x:v>
      </x:c>
      <x:c r="E575" s="6" t="n">
        <x:v>2</x:v>
      </x:c>
    </x:row>
    <x:row r="576" ht="20" customHeight="1">
      <x:c r="A576" s="6" t="str">
        <x:v>8010_801004</x:v>
      </x:c>
      <x:c r="B576" s="6" t="str">
        <x:v>8010</x:v>
      </x:c>
      <x:c r="C576" s="6" t="n">
        <x:v>3</x:v>
      </x:c>
      <x:c r="D576" s="6" t="str">
        <x:v>801004</x:v>
      </x:c>
      <x:c r="E576" s="6" t="n">
        <x:v>2</x:v>
      </x:c>
    </x:row>
    <x:row r="577" ht="20" customHeight="1">
      <x:c r="A577" s="6" t="str">
        <x:v>8010_801020</x:v>
      </x:c>
      <x:c r="B577" s="6" t="str">
        <x:v>8010</x:v>
      </x:c>
      <x:c r="C577" s="6" t="n">
        <x:v>3</x:v>
      </x:c>
      <x:c r="D577" s="6" t="str">
        <x:v>801020</x:v>
      </x:c>
      <x:c r="E577" s="6" t="n">
        <x:v>1</x:v>
      </x:c>
    </x:row>
    <x:row r="578" ht="20" customHeight="1">
      <x:c r="A578" s="6" t="str">
        <x:v>8010_801003</x:v>
      </x:c>
      <x:c r="B578" s="6" t="str">
        <x:v>8010</x:v>
      </x:c>
      <x:c r="C578" s="6" t="n">
        <x:v>5</x:v>
      </x:c>
      <x:c r="D578" s="6" t="str">
        <x:v>801003</x:v>
      </x:c>
      <x:c r="E578" s="6" t="n">
        <x:v>2</x:v>
      </x:c>
    </x:row>
    <x:row r="579" ht="20" customHeight="1">
      <x:c r="A579" s="6" t="str">
        <x:v>8010_801001</x:v>
      </x:c>
      <x:c r="B579" s="6" t="str">
        <x:v>8010</x:v>
      </x:c>
      <x:c r="C579" s="6" t="n">
        <x:v>5</x:v>
      </x:c>
      <x:c r="D579" s="6" t="str">
        <x:v>801001</x:v>
      </x:c>
      <x:c r="E579" s="6" t="n">
        <x:v>1</x:v>
      </x:c>
    </x:row>
    <x:row r="580" ht="20" customHeight="1">
      <x:c r="A580" s="6" t="str">
        <x:v>8010_801020</x:v>
      </x:c>
      <x:c r="B580" s="6" t="str">
        <x:v>8010</x:v>
      </x:c>
      <x:c r="C580" s="6" t="n">
        <x:v>5</x:v>
      </x:c>
      <x:c r="D580" s="6" t="str">
        <x:v>801020</x:v>
      </x:c>
      <x:c r="E580" s="6" t="n">
        <x:v>1</x:v>
      </x:c>
    </x:row>
  </x:sheetData>
  <x:pageMargins left="0.7" right="0.7" top="0.75" bottom="0.75" header="0.3" footer="0.3"/>
  <x:tableParts count="1">
    <x:tablePart xmlns:r="http://schemas.openxmlformats.org/officeDocument/2006/relationships" r:id="R73fae4cc00bb45a7"/>
  </x:tableParts>
</x:worksheet>
</file>

<file path=xl/worksheets/sheet2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24" hidden="0" customWidth="1"/>
    <x:col min="4" max="4" width="24" hidden="0" customWidth="1"/>
    <x:col min="5" max="5" width="17" hidden="0" customWidth="1"/>
    <x:col min="6" max="6" width="17" hidden="0" customWidth="1"/>
    <x:col min="7" max="7" width="17" hidden="0" customWidth="1"/>
    <x:col min="8" max="8" width="64" hidden="0" customWidth="1"/>
    <x:col min="9" max="9" width="64" hidden="0" customWidth="1"/>
    <x:col min="10" max="10" width="28" hidden="0" customWidth="1"/>
  </x:cols>
  <x:sheetData>
    <x:row r="1">
      <x:c r="A1" s="1" t="str">
        <x:v>技能库</x:v>
      </x:c>
      <x:c r="B1" s="1"/>
      <x:c r="C1" s="1"/>
      <x:c r="D1" s="1"/>
      <x:c r="E1" s="1"/>
      <x:c r="F1" s="1"/>
      <x:c r="G1" s="1"/>
      <x:c r="H1" s="1"/>
      <x:c r="I1" s="1"/>
      <x:c r="J1" s="1"/>
    </x:row>
    <x:row r="2">
      <x:c r="A2" s="2" t="str">
        <x:v>4.6 数据快照；筛选表头可查找名称与ID。来源列保存逐表网址。</x:v>
      </x:c>
      <x:c r="B2" s="2"/>
      <x:c r="C2" s="2"/>
      <x:c r="D2" s="2"/>
      <x:c r="E2" s="2"/>
      <x:c r="F2" s="2"/>
      <x:c r="G2" s="2"/>
      <x:c r="H2" s="2"/>
      <x:c r="I2" s="2"/>
      <x:c r="J2" s="2"/>
    </x:row>
    <x:row r="4" ht="28" customHeight="1">
      <x:c r="A4" s="5" t="str">
        <x:v>技能ID</x:v>
      </x:c>
      <x:c r="B4" s="5" t="str">
        <x:v>角色ID</x:v>
      </x:c>
      <x:c r="C4" s="5" t="str">
        <x:v>角色名称</x:v>
      </x:c>
      <x:c r="D4" s="5" t="str">
        <x:v>技能名称</x:v>
      </x:c>
      <x:c r="E4" s="5" t="str">
        <x:v>技能类型</x:v>
      </x:c>
      <x:c r="F4" s="5" t="str">
        <x:v>作用范围</x:v>
      </x:c>
      <x:c r="G4" s="5" t="str">
        <x:v>等级上限</x:v>
      </x:c>
      <x:c r="H4" s="5" t="str">
        <x:v>原始效果模板</x:v>
      </x:c>
      <x:c r="I4" s="5" t="str">
        <x:v>效果简述</x:v>
      </x:c>
      <x:c r="J4" s="5" t="str">
        <x:v>来源</x:v>
      </x:c>
    </x:row>
    <x:row r="5" ht="20" customHeight="1">
      <x:c r="A5" s="6" t="str">
        <x:v>100101</x:v>
      </x:c>
      <x:c r="B5" s="6" t="str">
        <x:v>1001</x:v>
      </x:c>
      <x:c r="C5" s="6" t="str">
        <x:v>三月七（存护）</x:v>
      </x:c>
      <x:c r="D5" s="6" t="str">
        <x:v>极寒的弓矢</x:v>
      </x:c>
      <x:c r="E5" s="6" t="str">
        <x:v>普攻</x:v>
      </x:c>
      <x:c r="F5" s="6" t="str">
        <x:v>单攻</x:v>
      </x:c>
      <x:c r="G5" s="6" t="n">
        <x:v>10</x:v>
      </x:c>
      <x:c r="H5" s="7" t="str">
        <x:v>对指定敌方单体造成等同于三月七#1[i]%攻击力的冰属性伤害。</x:v>
      </x:c>
      <x:c r="I5" s="7" t="str">
        <x:v>对敌方单体造成少量冰属性伤害。</x:v>
      </x:c>
      <x:c r="J5" s="6" t="str">
        <x:v>https://raw.githubusercontent.com/Mar-7th/StarRailRes/dbe8cdfcfb0bf657b9fe1cf92d5537f118ccb487/index_new/cn/character_skills.json</x:v>
      </x:c>
    </x:row>
    <x:row r="6" ht="38" customHeight="1">
      <x:c r="A6" s="6" t="str">
        <x:v>100102</x:v>
      </x:c>
      <x:c r="B6" s="6" t="str">
        <x:v>1001</x:v>
      </x:c>
      <x:c r="C6" s="6" t="str">
        <x:v>三月七（存护）</x:v>
      </x:c>
      <x:c r="D6" s="6" t="str">
        <x:v>可爱即是正义</x:v>
      </x:c>
      <x:c r="E6" s="6" t="str">
        <x:v>战技</x:v>
      </x:c>
      <x:c r="F6" s="6" t="str">
        <x:v>防御</x:v>
      </x:c>
      <x:c r="G6" s="6" t="n">
        <x:v>15</x:v>
      </x:c>
      <x:c r="H6" s="7" t="str">
        <x:v>为指定我方单体提供能够抵消等同于三月七#1[i]%防御力+#4[i]伤害的护盾，持续#2[i]回合。
若该目标当前生命值百分比大于等于#3[i]%，被敌方攻击的概率大幅提高。</x:v>
      </x:c>
      <x:c r="I6" s="7" t="str">
        <x:v>对我方单体施加护盾。</x:v>
      </x:c>
      <x:c r="J6" s="6" t="str">
        <x:v>https://raw.githubusercontent.com/Mar-7th/StarRailRes/dbe8cdfcfb0bf657b9fe1cf92d5537f118ccb487/index_new/cn/character_skills.json</x:v>
      </x:c>
    </x:row>
    <x:row r="7" ht="53" customHeight="1">
      <x:c r="A7" s="6" t="str">
        <x:v>100103</x:v>
      </x:c>
      <x:c r="B7" s="6" t="str">
        <x:v>1001</x:v>
      </x:c>
      <x:c r="C7" s="6" t="str">
        <x:v>三月七（存护）</x:v>
      </x:c>
      <x:c r="D7" s="6" t="str">
        <x:v>冰刻箭雨之时</x:v>
      </x:c>
      <x:c r="E7" s="6" t="str">
        <x:v>终结技</x:v>
      </x:c>
      <x:c r="F7" s="6" t="str">
        <x:v>群攻</x:v>
      </x:c>
      <x:c r="G7" s="6" t="n">
        <x:v>15</x:v>
      </x:c>
      <x:c r="H7" s="7" t="str">
        <x:v>对敌方全体造成等同于三月七#1[i]%攻击力的冰属性伤害。受到攻击的敌方目标有#2[i]%基础概率陷入冻结状态，持续#3[i]回合。
冻结状态下，敌方目标不能行动同时每回合开始时受到等同于三月七#4[i]%攻击力的冰属性附加伤害。</x:v>
      </x:c>
      <x:c r="I7" s="7" t="str">
        <x:v>对敌方全体造成冰属性伤害，有概率施加冻结状态。</x:v>
      </x:c>
      <x:c r="J7" s="6" t="str">
        <x:v>https://raw.githubusercontent.com/Mar-7th/StarRailRes/dbe8cdfcfb0bf657b9fe1cf92d5537f118ccb487/index_new/cn/character_skills.json</x:v>
      </x:c>
    </x:row>
    <x:row r="8" ht="38" customHeight="1">
      <x:c r="A8" s="6" t="str">
        <x:v>100104</x:v>
      </x:c>
      <x:c r="B8" s="6" t="str">
        <x:v>1001</x:v>
      </x:c>
      <x:c r="C8" s="6" t="str">
        <x:v>三月七（存护）</x:v>
      </x:c>
      <x:c r="D8" s="6" t="str">
        <x:v>少女的特权</x:v>
      </x:c>
      <x:c r="E8" s="6" t="str">
        <x:v>天赋</x:v>
      </x:c>
      <x:c r="F8" s="6" t="str">
        <x:v>单攻</x:v>
      </x:c>
      <x:c r="G8" s="6" t="n">
        <x:v>15</x:v>
      </x:c>
      <x:c r="H8" s="7" t="str">
        <x:v>当持有护盾的我方目标受到敌方目标攻击后，三月七立即向攻击者发起反击，对其造成等同于三月七#1[i]%攻击力的冰属性伤害，该效果每回合可触发#2[i]次。</x:v>
      </x:c>
      <x:c r="I8" s="7" t="str">
        <x:v>持有护盾的我方目标受到敌方攻击后，三月七立即对其反击，造成少量冰属性伤害。</x:v>
      </x:c>
      <x:c r="J8" s="6" t="str">
        <x:v>https://raw.githubusercontent.com/Mar-7th/StarRailRes/dbe8cdfcfb0bf657b9fe1cf92d5537f118ccb487/index_new/cn/character_skills.json</x:v>
      </x:c>
    </x:row>
    <x:row r="9" ht="20" customHeight="1">
      <x:c r="A9" s="6" t="str">
        <x:v>100106</x:v>
      </x:c>
      <x:c r="B9" s="6" t="str">
        <x:v>1001</x:v>
      </x:c>
      <x:c r="C9" s="6" t="str">
        <x:v>三月七（存护）</x:v>
      </x:c>
      <x:c r="D9" s="6" t="str">
        <x:v>攻击</x:v>
      </x:c>
      <x:c r="E9" s="6" t="str"/>
      <x:c r="F9" s="6" t="str"/>
      <x:c r="G9" s="6" t="n">
        <x:v>1</x:v>
      </x:c>
      <x:c r="H9" s="7" t="str">
        <x:v>攻击敌人，进入战斗后削弱敌方目标对应属性韧性。</x:v>
      </x:c>
      <x:c r="I9" s="7" t="str">
        <x:v>攻击敌人，进入战斗后削弱敌方目标对应属性韧性。</x:v>
      </x:c>
      <x:c r="J9" s="6" t="str">
        <x:v>https://raw.githubusercontent.com/Mar-7th/StarRailRes/dbe8cdfcfb0bf657b9fe1cf92d5537f118ccb487/index_new/cn/character_skills.json</x:v>
      </x:c>
    </x:row>
    <x:row r="10" ht="53" customHeight="1">
      <x:c r="A10" s="6" t="str">
        <x:v>100107</x:v>
      </x:c>
      <x:c r="B10" s="6" t="str">
        <x:v>1001</x:v>
      </x:c>
      <x:c r="C10" s="6" t="str">
        <x:v>三月七（存护）</x:v>
      </x:c>
      <x:c r="D10" s="6" t="str">
        <x:v>冻人的瞬间</x:v>
      </x:c>
      <x:c r="E10" s="6" t="str">
        <x:v>秘技</x:v>
      </x:c>
      <x:c r="F10" s="6" t="str"/>
      <x:c r="G10" s="6" t="n">
        <x:v>1</x:v>
      </x:c>
      <x:c r="H10" s="7" t="str">
        <x:v>立即攻击敌人，进入战斗后有#1[i]%的基础概率使随机敌方单体陷入冻结状态，持续#2[i]回合。
冻结状态下，敌方目标不能行动同时每回合开始时受到等同于三月七#3[i]%攻击力的冰属性附加伤害。</x:v>
      </x:c>
      <x:c r="I10" s="7" t="str">
        <x:v>攻击敌人，进战后大概率使敌方随机单体陷入冻结状态。</x:v>
      </x:c>
      <x:c r="J10" s="6" t="str">
        <x:v>https://raw.githubusercontent.com/Mar-7th/StarRailRes/dbe8cdfcfb0bf657b9fe1cf92d5537f118ccb487/index_new/cn/character_skills.json</x:v>
      </x:c>
    </x:row>
    <x:row r="11" ht="20" customHeight="1">
      <x:c r="A11" s="6" t="str">
        <x:v>100201</x:v>
      </x:c>
      <x:c r="B11" s="6" t="str">
        <x:v>1002</x:v>
      </x:c>
      <x:c r="C11" s="6" t="str">
        <x:v>丹恒</x:v>
      </x:c>
      <x:c r="D11" s="6" t="str">
        <x:v>云骑枪术•朔风</x:v>
      </x:c>
      <x:c r="E11" s="6" t="str">
        <x:v>普攻</x:v>
      </x:c>
      <x:c r="F11" s="6" t="str">
        <x:v>单攻</x:v>
      </x:c>
      <x:c r="G11" s="6" t="n">
        <x:v>10</x:v>
      </x:c>
      <x:c r="H11" s="7" t="str">
        <x:v>对指定敌方单体造成等同于丹恒#1[i]%攻击力的风属性伤害。</x:v>
      </x:c>
      <x:c r="I11" s="7" t="str">
        <x:v>对敌方单体造成少量风属性伤害。</x:v>
      </x:c>
      <x:c r="J11" s="6" t="str">
        <x:v>https://raw.githubusercontent.com/Mar-7th/StarRailRes/dbe8cdfcfb0bf657b9fe1cf92d5537f118ccb487/index_new/cn/character_skills.json</x:v>
      </x:c>
    </x:row>
    <x:row r="12" ht="38" customHeight="1">
      <x:c r="A12" s="6" t="str">
        <x:v>100202</x:v>
      </x:c>
      <x:c r="B12" s="6" t="str">
        <x:v>1002</x:v>
      </x:c>
      <x:c r="C12" s="6" t="str">
        <x:v>丹恒</x:v>
      </x:c>
      <x:c r="D12" s="6" t="str">
        <x:v>云骑枪术•疾雨</x:v>
      </x:c>
      <x:c r="E12" s="6" t="str">
        <x:v>战技</x:v>
      </x:c>
      <x:c r="F12" s="6" t="str">
        <x:v>单攻</x:v>
      </x:c>
      <x:c r="G12" s="6" t="n">
        <x:v>15</x:v>
      </x:c>
      <x:c r="H12" s="7" t="str">
        <x:v>对指定敌方单体造成等同于丹恒#1[i]%攻击力的风属性伤害。
战技造成的伤害触发暴击时，有#4[i]%的基础概率使受到攻击的敌方目标速度降低#2[i]%，持续#3[i]回合。</x:v>
      </x:c>
      <x:c r="I12" s="7" t="str">
        <x:v>对敌方单体造成风属性伤害，暴击时大概率施加减速状态。</x:v>
      </x:c>
      <x:c r="J12" s="6" t="str">
        <x:v>https://raw.githubusercontent.com/Mar-7th/StarRailRes/dbe8cdfcfb0bf657b9fe1cf92d5537f118ccb487/index_new/cn/character_skills.json</x:v>
      </x:c>
    </x:row>
    <x:row r="13" ht="38" customHeight="1">
      <x:c r="A13" s="6" t="str">
        <x:v>100203</x:v>
      </x:c>
      <x:c r="B13" s="6" t="str">
        <x:v>1002</x:v>
      </x:c>
      <x:c r="C13" s="6" t="str">
        <x:v>丹恒</x:v>
      </x:c>
      <x:c r="D13" s="6" t="str">
        <x:v>洞天幻化，长梦一觉</x:v>
      </x:c>
      <x:c r="E13" s="6" t="str">
        <x:v>终结技</x:v>
      </x:c>
      <x:c r="F13" s="6" t="str">
        <x:v>单攻</x:v>
      </x:c>
      <x:c r="G13" s="6" t="n">
        <x:v>15</x:v>
      </x:c>
      <x:c r="H13" s="7" t="str">
        <x:v>对指定敌方单体造成等同于丹恒#1[i]%攻击力的风属性伤害。当受到攻击的敌方目标处于减速状态时，终结技造成的伤害倍率提高#2[i]%。</x:v>
      </x:c>
      <x:c r="I13" s="7" t="str">
        <x:v>对敌方单体造成大量风属性伤害，对减速状态的目标伤害倍率提高。</x:v>
      </x:c>
      <x:c r="J13" s="6" t="str">
        <x:v>https://raw.githubusercontent.com/Mar-7th/StarRailRes/dbe8cdfcfb0bf657b9fe1cf92d5537f118ccb487/index_new/cn/character_skills.json</x:v>
      </x:c>
    </x:row>
    <x:row r="14" ht="38" customHeight="1">
      <x:c r="A14" s="6" t="str">
        <x:v>100204</x:v>
      </x:c>
      <x:c r="B14" s="6" t="str">
        <x:v>1002</x:v>
      </x:c>
      <x:c r="C14" s="6" t="str">
        <x:v>丹恒</x:v>
      </x:c>
      <x:c r="D14" s="6" t="str">
        <x:v>寸长寸强</x:v>
      </x:c>
      <x:c r="E14" s="6" t="str">
        <x:v>天赋</x:v>
      </x:c>
      <x:c r="F14" s="6" t="str">
        <x:v>强化</x:v>
      </x:c>
      <x:c r="G14" s="6" t="n">
        <x:v>15</x:v>
      </x:c>
      <x:c r="H14" s="7" t="str">
        <x:v>当丹恒成为我方技能的施放目标时，下一次攻击的风属性抗性穿透提高#1[i]%。该效果在#2[i]回合后可再次触发。</x:v>
      </x:c>
      <x:c r="I14" s="7" t="str">
        <x:v>成为我方技能施放目标时，下一次攻击风属性抗性穿透提高。该效果2回合后可再次触发。</x:v>
      </x:c>
      <x:c r="J14" s="6" t="str">
        <x:v>https://raw.githubusercontent.com/Mar-7th/StarRailRes/dbe8cdfcfb0bf657b9fe1cf92d5537f118ccb487/index_new/cn/character_skills.json</x:v>
      </x:c>
    </x:row>
    <x:row r="15" ht="20" customHeight="1">
      <x:c r="A15" s="6" t="str">
        <x:v>100206</x:v>
      </x:c>
      <x:c r="B15" s="6" t="str">
        <x:v>1002</x:v>
      </x:c>
      <x:c r="C15" s="6" t="str">
        <x:v>丹恒</x:v>
      </x:c>
      <x:c r="D15" s="6" t="str">
        <x:v>攻击</x:v>
      </x:c>
      <x:c r="E15" s="6" t="str"/>
      <x:c r="F15" s="6" t="str"/>
      <x:c r="G15" s="6" t="n">
        <x:v>1</x:v>
      </x:c>
      <x:c r="H15" s="7" t="str">
        <x:v>攻击敌人，进入战斗后削弱敌方目标对应属性韧性。</x:v>
      </x:c>
      <x:c r="I15" s="7" t="str">
        <x:v>攻击敌人，进入战斗后削弱敌方目标对应属性韧性。</x:v>
      </x:c>
      <x:c r="J15" s="6" t="str">
        <x:v>https://raw.githubusercontent.com/Mar-7th/StarRailRes/dbe8cdfcfb0bf657b9fe1cf92d5537f118ccb487/index_new/cn/character_skills.json</x:v>
      </x:c>
    </x:row>
    <x:row r="16" ht="20" customHeight="1">
      <x:c r="A16" s="6" t="str">
        <x:v>100207</x:v>
      </x:c>
      <x:c r="B16" s="6" t="str">
        <x:v>1002</x:v>
      </x:c>
      <x:c r="C16" s="6" t="str">
        <x:v>丹恒</x:v>
      </x:c>
      <x:c r="D16" s="6" t="str">
        <x:v>破敌锋芒</x:v>
      </x:c>
      <x:c r="E16" s="6" t="str">
        <x:v>秘技</x:v>
      </x:c>
      <x:c r="F16" s="6" t="str">
        <x:v>强化</x:v>
      </x:c>
      <x:c r="G16" s="6" t="n">
        <x:v>1</x:v>
      </x:c>
      <x:c r="H16" s="7" t="str">
        <x:v>使用秘技后，下一次战斗开始时丹恒攻击力提高#1[i]%，持续#2[i]回合。</x:v>
      </x:c>
      <x:c r="I16" s="7" t="str">
        <x:v>使用秘技，下一次进战后攻击力提高。</x:v>
      </x:c>
      <x:c r="J16" s="6" t="str">
        <x:v>https://raw.githubusercontent.com/Mar-7th/StarRailRes/dbe8cdfcfb0bf657b9fe1cf92d5537f118ccb487/index_new/cn/character_skills.json</x:v>
      </x:c>
    </x:row>
    <x:row r="17" ht="20" customHeight="1">
      <x:c r="A17" s="6" t="str">
        <x:v>100301</x:v>
      </x:c>
      <x:c r="B17" s="6" t="str">
        <x:v>1003</x:v>
      </x:c>
      <x:c r="C17" s="6" t="str">
        <x:v>姬子</x:v>
      </x:c>
      <x:c r="D17" s="6" t="str">
        <x:v>武装调律</x:v>
      </x:c>
      <x:c r="E17" s="6" t="str">
        <x:v>普攻</x:v>
      </x:c>
      <x:c r="F17" s="6" t="str">
        <x:v>单攻</x:v>
      </x:c>
      <x:c r="G17" s="6" t="n">
        <x:v>10</x:v>
      </x:c>
      <x:c r="H17" s="7" t="str">
        <x:v>对指定敌方单体造成等同于姬子#1[i]%攻击力的火属性伤害。</x:v>
      </x:c>
      <x:c r="I17" s="7" t="str">
        <x:v>对敌方单体造成少量火属性伤害。</x:v>
      </x:c>
      <x:c r="J17" s="6" t="str">
        <x:v>https://raw.githubusercontent.com/Mar-7th/StarRailRes/dbe8cdfcfb0bf657b9fe1cf92d5537f118ccb487/index_new/cn/character_skills.json</x:v>
      </x:c>
    </x:row>
    <x:row r="18" ht="38" customHeight="1">
      <x:c r="A18" s="6" t="str">
        <x:v>100302</x:v>
      </x:c>
      <x:c r="B18" s="6" t="str">
        <x:v>1003</x:v>
      </x:c>
      <x:c r="C18" s="6" t="str">
        <x:v>姬子</x:v>
      </x:c>
      <x:c r="D18" s="6" t="str">
        <x:v>熔核爆裂</x:v>
      </x:c>
      <x:c r="E18" s="6" t="str">
        <x:v>战技</x:v>
      </x:c>
      <x:c r="F18" s="6" t="str">
        <x:v>扩散</x:v>
      </x:c>
      <x:c r="G18" s="6" t="n">
        <x:v>15</x:v>
      </x:c>
      <x:c r="H18" s="7" t="str">
        <x:v>对指定敌方单体造成等同于姬子#1[i]%攻击力的火属性伤害，同时对其相邻目标造成等同于姬子#2[i]%攻击力的火属性伤害。</x:v>
      </x:c>
      <x:c r="I18" s="7" t="str">
        <x:v>对敌方单体造成火属性伤害，对相邻目标造成少量火属性伤害。</x:v>
      </x:c>
      <x:c r="J18" s="6" t="str">
        <x:v>https://raw.githubusercontent.com/Mar-7th/StarRailRes/dbe8cdfcfb0bf657b9fe1cf92d5537f118ccb487/index_new/cn/character_skills.json</x:v>
      </x:c>
    </x:row>
    <x:row r="19" ht="38" customHeight="1">
      <x:c r="A19" s="6" t="str">
        <x:v>100303</x:v>
      </x:c>
      <x:c r="B19" s="6" t="str">
        <x:v>1003</x:v>
      </x:c>
      <x:c r="C19" s="6" t="str">
        <x:v>姬子</x:v>
      </x:c>
      <x:c r="D19" s="6" t="str">
        <x:v>天坠之火</x:v>
      </x:c>
      <x:c r="E19" s="6" t="str">
        <x:v>终结技</x:v>
      </x:c>
      <x:c r="F19" s="6" t="str">
        <x:v>群攻</x:v>
      </x:c>
      <x:c r="G19" s="6" t="n">
        <x:v>15</x:v>
      </x:c>
      <x:c r="H19" s="7" t="str">
        <x:v>对敌方全体造成等同于姬子#1[i]%攻击力的火属性伤害，每消灭1个敌方目标额外恢复姬子#2[i]点能量。</x:v>
      </x:c>
      <x:c r="I19" s="7" t="str">
        <x:v>对敌方全体造成火属性伤害，消灭敌人时恢复能量。</x:v>
      </x:c>
      <x:c r="J19" s="6" t="str">
        <x:v>https://raw.githubusercontent.com/Mar-7th/StarRailRes/dbe8cdfcfb0bf657b9fe1cf92d5537f118ccb487/index_new/cn/character_skills.json</x:v>
      </x:c>
    </x:row>
    <x:row r="20" ht="38" customHeight="1">
      <x:c r="A20" s="6" t="str">
        <x:v>100304</x:v>
      </x:c>
      <x:c r="B20" s="6" t="str">
        <x:v>1003</x:v>
      </x:c>
      <x:c r="C20" s="6" t="str">
        <x:v>姬子</x:v>
      </x:c>
      <x:c r="D20" s="6" t="str">
        <x:v>乘胜追击</x:v>
      </x:c>
      <x:c r="E20" s="6" t="str">
        <x:v>天赋</x:v>
      </x:c>
      <x:c r="F20" s="6" t="str">
        <x:v>群攻</x:v>
      </x:c>
      <x:c r="G20" s="6" t="n">
        <x:v>15</x:v>
      </x:c>
      <x:c r="H20" s="7" t="str">
        <x:v>当有敌方目标的弱点被击破时，姬子获得充能，上限#2[i]点。
当我方目标施放攻击后，若姬子的充能达到上限则立即发动1次追加攻击，对敌方全体目标造成等同于姬子#1[i]%攻击力的火属性伤害，并消耗全部充能。
战斗开始时获得1点充能。</x:v>
      </x:c>
      <x:c r="I20" s="7" t="str">
        <x:v>战斗开始及敌人弱点被击破时，获得充能。
我方目标攻击后，若充能达到上限则发动追加攻击，对敌方全体造成火属性伤害，消耗全部充能。</x:v>
      </x:c>
      <x:c r="J20" s="6" t="str">
        <x:v>https://raw.githubusercontent.com/Mar-7th/StarRailRes/dbe8cdfcfb0bf657b9fe1cf92d5537f118ccb487/index_new/cn/character_skills.json</x:v>
      </x:c>
    </x:row>
    <x:row r="21" ht="20" customHeight="1">
      <x:c r="A21" s="6" t="str">
        <x:v>100306</x:v>
      </x:c>
      <x:c r="B21" s="6" t="str">
        <x:v>1003</x:v>
      </x:c>
      <x:c r="C21" s="6" t="str">
        <x:v>姬子</x:v>
      </x:c>
      <x:c r="D21" s="6" t="str">
        <x:v>攻击</x:v>
      </x:c>
      <x:c r="E21" s="6" t="str"/>
      <x:c r="F21" s="6" t="str"/>
      <x:c r="G21" s="6" t="n">
        <x:v>1</x:v>
      </x:c>
      <x:c r="H21" s="7" t="str">
        <x:v>攻击敌人，进入战斗后削弱敌方目标对应属性韧性。</x:v>
      </x:c>
      <x:c r="I21" s="7" t="str">
        <x:v>攻击敌人，进入战斗后削弱敌方目标对应属性韧性。</x:v>
      </x:c>
      <x:c r="J21" s="6" t="str">
        <x:v>https://raw.githubusercontent.com/Mar-7th/StarRailRes/dbe8cdfcfb0bf657b9fe1cf92d5537f118ccb487/index_new/cn/character_skills.json</x:v>
      </x:c>
    </x:row>
    <x:row r="22" ht="53" customHeight="1">
      <x:c r="A22" s="6" t="str">
        <x:v>100307</x:v>
      </x:c>
      <x:c r="B22" s="6" t="str">
        <x:v>1003</x:v>
      </x:c>
      <x:c r="C22" s="6" t="str">
        <x:v>姬子</x:v>
      </x:c>
      <x:c r="D22" s="6" t="str">
        <x:v>不完全燃烧</x:v>
      </x:c>
      <x:c r="E22" s="6" t="str">
        <x:v>秘技</x:v>
      </x:c>
      <x:c r="F22" s="6" t="str">
        <x:v>妨害</x:v>
      </x:c>
      <x:c r="G22" s="6" t="n">
        <x:v>1</x:v>
      </x:c>
      <x:c r="H22" s="7" t="str">
        <x:v>使用秘技后，制造1片持续#4[i]秒的特殊领域。与处于特殊领域内的敌人进入战斗后，有#1[i]%的基础概率使敌方目标受到的火属性伤害提高#2[i]%，持续#3[i]回合。我方制造的领域效果最多存在1个。</x:v>
      </x:c>
      <x:c r="I22" s="7" t="str">
        <x:v>制造特殊领域。与领域内敌人进入战斗后，大概率使敌方目标受到的火属性伤害提高。</x:v>
      </x:c>
      <x:c r="J22" s="6" t="str">
        <x:v>https://raw.githubusercontent.com/Mar-7th/StarRailRes/dbe8cdfcfb0bf657b9fe1cf92d5537f118ccb487/index_new/cn/character_skills.json</x:v>
      </x:c>
    </x:row>
    <x:row r="23" ht="20" customHeight="1">
      <x:c r="A23" s="6" t="str">
        <x:v>100401</x:v>
      </x:c>
      <x:c r="B23" s="6" t="str">
        <x:v>1004</x:v>
      </x:c>
      <x:c r="C23" s="6" t="str">
        <x:v>瓦尔特</x:v>
      </x:c>
      <x:c r="D23" s="6" t="str">
        <x:v>重力压制</x:v>
      </x:c>
      <x:c r="E23" s="6" t="str">
        <x:v>普攻</x:v>
      </x:c>
      <x:c r="F23" s="6" t="str">
        <x:v>单攻</x:v>
      </x:c>
      <x:c r="G23" s="6" t="n">
        <x:v>10</x:v>
      </x:c>
      <x:c r="H23" s="7" t="str">
        <x:v>对指定敌方单体造成等同于瓦尔特#1[i]%攻击力的虚数属性伤害。</x:v>
      </x:c>
      <x:c r="I23" s="7" t="str">
        <x:v>对敌方单体造成少量虚数属性伤害。</x:v>
      </x:c>
      <x:c r="J23" s="6" t="str">
        <x:v>https://raw.githubusercontent.com/Mar-7th/StarRailRes/dbe8cdfcfb0bf657b9fe1cf92d5537f118ccb487/index_new/cn/character_skills.json</x:v>
      </x:c>
    </x:row>
    <x:row r="24" ht="53" customHeight="1">
      <x:c r="A24" s="6" t="str">
        <x:v>100402</x:v>
      </x:c>
      <x:c r="B24" s="6" t="str">
        <x:v>1004</x:v>
      </x:c>
      <x:c r="C24" s="6" t="str">
        <x:v>瓦尔特</x:v>
      </x:c>
      <x:c r="D24" s="6" t="str">
        <x:v>虚空断界</x:v>
      </x:c>
      <x:c r="E24" s="6" t="str">
        <x:v>战技</x:v>
      </x:c>
      <x:c r="F24" s="6" t="str">
        <x:v>弹射</x:v>
      </x:c>
      <x:c r="G24" s="6" t="n">
        <x:v>15</x:v>
      </x:c>
      <x:c r="H24" s="7" t="str">
        <x:v>对指定敌方单体造成等同于瓦尔特#1[i]%攻击力的虚数属性伤害，并额外造成2次伤害。每次伤害对敌方随机单体造成等同于瓦尔特#1[i]%攻击力的虚数属性伤害。攻击命中时有#2[i]%的基础概率使受到攻击的敌方目标速度降低#3[i]%，持续#4[i]回合。</x:v>
      </x:c>
      <x:c r="I24" s="7" t="str">
        <x:v>对敌方单体造成少量虚数属性伤害，共弹射3次，有概率对目标施加减速状态。</x:v>
      </x:c>
      <x:c r="J24" s="6" t="str">
        <x:v>https://raw.githubusercontent.com/Mar-7th/StarRailRes/dbe8cdfcfb0bf657b9fe1cf92d5537f118ccb487/index_new/cn/character_skills.json</x:v>
      </x:c>
    </x:row>
    <x:row r="25" ht="53" customHeight="1">
      <x:c r="A25" s="6" t="str">
        <x:v>100403</x:v>
      </x:c>
      <x:c r="B25" s="6" t="str">
        <x:v>1004</x:v>
      </x:c>
      <x:c r="C25" s="6" t="str">
        <x:v>瓦尔特</x:v>
      </x:c>
      <x:c r="D25" s="6" t="str">
        <x:v>拟似黑洞</x:v>
      </x:c>
      <x:c r="E25" s="6" t="str">
        <x:v>终结技</x:v>
      </x:c>
      <x:c r="F25" s="6" t="str">
        <x:v>群攻</x:v>
      </x:c>
      <x:c r="G25" s="6" t="n">
        <x:v>15</x:v>
      </x:c>
      <x:c r="H25" s="7" t="str">
        <x:v>对敌方全体造成等同于瓦尔特#1[i]%攻击力的虚数属性伤害，有#3[i]%的基础概率使受到攻击的敌方目标陷入禁锢状态，持续1回合。
禁锢状态下，敌方目标行动延后#2[f1]%，速度降低#4[i]%。</x:v>
      </x:c>
      <x:c r="I25" s="7" t="str">
        <x:v>对敌方全体造成虚数属性伤害，大概率施加禁锢效果。</x:v>
      </x:c>
      <x:c r="J25" s="6" t="str">
        <x:v>https://raw.githubusercontent.com/Mar-7th/StarRailRes/dbe8cdfcfb0bf657b9fe1cf92d5537f118ccb487/index_new/cn/character_skills.json</x:v>
      </x:c>
    </x:row>
    <x:row r="26" ht="38" customHeight="1">
      <x:c r="A26" s="6" t="str">
        <x:v>100404</x:v>
      </x:c>
      <x:c r="B26" s="6" t="str">
        <x:v>1004</x:v>
      </x:c>
      <x:c r="C26" s="6" t="str">
        <x:v>瓦尔特</x:v>
      </x:c>
      <x:c r="D26" s="6" t="str">
        <x:v>时空扭曲</x:v>
      </x:c>
      <x:c r="E26" s="6" t="str">
        <x:v>天赋</x:v>
      </x:c>
      <x:c r="F26" s="6" t="str">
        <x:v>强化</x:v>
      </x:c>
      <x:c r="G26" s="6" t="n">
        <x:v>15</x:v>
      </x:c>
      <x:c r="H26" s="7" t="str">
        <x:v>击中处于减速状态的敌方目标时，额外造成1次等同于瓦尔特#1[i]%攻击力的虚数属性附加伤害。</x:v>
      </x:c>
      <x:c r="I26" s="7" t="str">
        <x:v>击中处于减速状态的敌方目标时，额外造成少量虚数属性附加伤害。</x:v>
      </x:c>
      <x:c r="J26" s="6" t="str">
        <x:v>https://raw.githubusercontent.com/Mar-7th/StarRailRes/dbe8cdfcfb0bf657b9fe1cf92d5537f118ccb487/index_new/cn/character_skills.json</x:v>
      </x:c>
    </x:row>
    <x:row r="27" ht="20" customHeight="1">
      <x:c r="A27" s="6" t="str">
        <x:v>100406</x:v>
      </x:c>
      <x:c r="B27" s="6" t="str">
        <x:v>1004</x:v>
      </x:c>
      <x:c r="C27" s="6" t="str">
        <x:v>瓦尔特</x:v>
      </x:c>
      <x:c r="D27" s="6" t="str">
        <x:v>攻击</x:v>
      </x:c>
      <x:c r="E27" s="6" t="str"/>
      <x:c r="F27" s="6" t="str"/>
      <x:c r="G27" s="6" t="n">
        <x:v>1</x:v>
      </x:c>
      <x:c r="H27" s="7" t="str">
        <x:v>攻击敌人，进入战斗后削弱敌方目标对应属性韧性。</x:v>
      </x:c>
      <x:c r="I27" s="7" t="str">
        <x:v>攻击敌人，进入战斗后削弱敌方目标对应属性韧性。</x:v>
      </x:c>
      <x:c r="J27" s="6" t="str">
        <x:v>https://raw.githubusercontent.com/Mar-7th/StarRailRes/dbe8cdfcfb0bf657b9fe1cf92d5537f118ccb487/index_new/cn/character_skills.json</x:v>
      </x:c>
    </x:row>
    <x:row r="28" ht="38" customHeight="1">
      <x:c r="A28" s="6" t="str">
        <x:v>100407</x:v>
      </x:c>
      <x:c r="B28" s="6" t="str">
        <x:v>1004</x:v>
      </x:c>
      <x:c r="C28" s="6" t="str">
        <x:v>瓦尔特</x:v>
      </x:c>
      <x:c r="D28" s="6" t="str">
        <x:v>画地为牢</x:v>
      </x:c>
      <x:c r="E28" s="6" t="str">
        <x:v>秘技</x:v>
      </x:c>
      <x:c r="F28" s="6" t="str">
        <x:v>妨害</x:v>
      </x:c>
      <x:c r="G28" s="6" t="n">
        <x:v>1</x:v>
      </x:c>
      <x:c r="H28" s="7" t="str">
        <x:v>使用秘技后，制造1片持续#4[i]秒的特殊领域。处于特殊领域内的敌人移动速度降低#5[i]%。与处于特殊领域内的敌人进入战斗后，有#1[i]%的基础概率使敌方目标陷入禁锢状态，持续1回合。
禁锢状态下，敌方目标行动延后#2[i]%，速度降低#3[i]%。我方制造的领域效果最多存在1个。</x:v>
      </x:c>
      <x:c r="I28" s="7" t="str">
        <x:v>制造特殊领域。领域内敌人移动速度降低。与领域内敌人进入战斗后，大概率使敌方目标陷入禁锢状态。</x:v>
      </x:c>
      <x:c r="J28" s="6" t="str">
        <x:v>https://raw.githubusercontent.com/Mar-7th/StarRailRes/dbe8cdfcfb0bf657b9fe1cf92d5537f118ccb487/index_new/cn/character_skills.json</x:v>
      </x:c>
    </x:row>
    <x:row r="29" ht="20" customHeight="1">
      <x:c r="A29" s="6" t="str">
        <x:v>100501</x:v>
      </x:c>
      <x:c r="B29" s="6" t="str">
        <x:v>1005</x:v>
      </x:c>
      <x:c r="C29" s="6" t="str">
        <x:v>卡芙卡</x:v>
      </x:c>
      <x:c r="D29" s="6" t="str">
        <x:v>夜间喧嚣不止</x:v>
      </x:c>
      <x:c r="E29" s="6" t="str">
        <x:v>普攻</x:v>
      </x:c>
      <x:c r="F29" s="6" t="str">
        <x:v>单攻</x:v>
      </x:c>
      <x:c r="G29" s="6" t="n">
        <x:v>10</x:v>
      </x:c>
      <x:c r="H29" s="7" t="str">
        <x:v>对指定敌方单体造成等同于卡芙卡#1[i]%攻击力的雷属性伤害。</x:v>
      </x:c>
      <x:c r="I29" s="7" t="str">
        <x:v>对敌方单体造成少量雷属性伤害。</x:v>
      </x:c>
      <x:c r="J29" s="6" t="str">
        <x:v>https://raw.githubusercontent.com/Mar-7th/StarRailRes/dbe8cdfcfb0bf657b9fe1cf92d5537f118ccb487/index_new/cn/character_skills.json</x:v>
      </x:c>
    </x:row>
    <x:row r="30" ht="38" customHeight="1">
      <x:c r="A30" s="6" t="str">
        <x:v>100502</x:v>
      </x:c>
      <x:c r="B30" s="6" t="str">
        <x:v>1005</x:v>
      </x:c>
      <x:c r="C30" s="6" t="str">
        <x:v>卡芙卡</x:v>
      </x:c>
      <x:c r="D30" s="6" t="str">
        <x:v>月光摩挲连绵</x:v>
      </x:c>
      <x:c r="E30" s="6" t="str">
        <x:v>战技</x:v>
      </x:c>
      <x:c r="F30" s="6" t="str">
        <x:v>扩散</x:v>
      </x:c>
      <x:c r="G30" s="6" t="n">
        <x:v>15</x:v>
      </x:c>
      <x:c r="H30" s="7" t="str">
        <x:v>对指定敌方单体造成等同于卡芙卡#1[i]%攻击力的雷属性伤害，同时对其相邻目标造成等同于卡芙卡#3[i]%攻击力的雷属性伤害。
若指定敌方单体处于持续伤害状态，其当前承受的所有持续伤害立即产生相当于原伤害#2[i]%的伤害。</x:v>
      </x:c>
      <x:c r="I30" s="7" t="str">
        <x:v>对敌方单体造成雷属性伤害，对相邻目标造成少量雷属性伤害。
若主目标处于持续伤害类负面状态，则使持续伤害类负面状态额外产生1次伤害。</x:v>
      </x:c>
      <x:c r="J30" s="6" t="str">
        <x:v>https://raw.githubusercontent.com/Mar-7th/StarRailRes/dbe8cdfcfb0bf657b9fe1cf92d5537f118ccb487/index_new/cn/character_skills.json</x:v>
      </x:c>
    </x:row>
    <x:row r="31" ht="38" customHeight="1">
      <x:c r="A31" s="6" t="str">
        <x:v>100503</x:v>
      </x:c>
      <x:c r="B31" s="6" t="str">
        <x:v>1005</x:v>
      </x:c>
      <x:c r="C31" s="6" t="str">
        <x:v>卡芙卡</x:v>
      </x:c>
      <x:c r="D31" s="6" t="str">
        <x:v>悲剧尽头的颤音</x:v>
      </x:c>
      <x:c r="E31" s="6" t="str">
        <x:v>终结技</x:v>
      </x:c>
      <x:c r="F31" s="6" t="str">
        <x:v>群攻</x:v>
      </x:c>
      <x:c r="G31" s="6" t="n">
        <x:v>15</x:v>
      </x:c>
      <x:c r="H31" s="7" t="str">
        <x:v>对敌方全体造成等同于卡芙卡#1[i]%攻击力的雷属性伤害，有#2[i]%的基础概率使受到攻击的敌方目标陷入触电状态，并使其当前承受的触电状态立即产生相当于原伤害#5[i]%的伤害。触电状态持续#3[i]回合。
触电状态下，敌方目标每回合开始时受到等同于卡芙卡#4[i]%攻击力的雷属性持续伤害。</x:v>
      </x:c>
      <x:c r="I31" s="7" t="str">
        <x:v>对敌方全体造成少量雷属性伤害，大概率施加触电状态。
若敌方目标处于触电状态，则使触电状态额外产生1次伤害。</x:v>
      </x:c>
      <x:c r="J31" s="6" t="str">
        <x:v>https://raw.githubusercontent.com/Mar-7th/StarRailRes/dbe8cdfcfb0bf657b9fe1cf92d5537f118ccb487/index_new/cn/character_skills.json</x:v>
      </x:c>
    </x:row>
    <x:row r="32" ht="38" customHeight="1">
      <x:c r="A32" s="6" t="str">
        <x:v>100504</x:v>
      </x:c>
      <x:c r="B32" s="6" t="str">
        <x:v>1005</x:v>
      </x:c>
      <x:c r="C32" s="6" t="str">
        <x:v>卡芙卡</x:v>
      </x:c>
      <x:c r="D32" s="6" t="str">
        <x:v>温柔亦同残酷</x:v>
      </x:c>
      <x:c r="E32" s="6" t="str">
        <x:v>天赋</x:v>
      </x:c>
      <x:c r="F32" s="6" t="str">
        <x:v>单攻</x:v>
      </x:c>
      <x:c r="G32" s="6" t="n">
        <x:v>15</x:v>
      </x:c>
      <x:c r="H32" s="7" t="str">
        <x:v>当卡芙卡的队友对敌方目标施放普攻后，卡芙卡立即发动追加攻击，对该目标造成等同于卡芙卡#1[i]%攻击力的雷属性伤害，并有#2[i]%的基础概率使受到攻击的敌方目标陷入与终结技相同的触电状态，持续#3[i]回合，该效果每回合只能触发1次。</x:v>
      </x:c>
      <x:c r="I32" s="7" t="str">
        <x:v>当队友对敌方目标施放普攻后，卡芙卡立即发动追加攻击，对该目标造成雷属性伤害，并有大概率施加触电状态。该效果每回合只能触发1次。</x:v>
      </x:c>
      <x:c r="J32" s="6" t="str">
        <x:v>https://raw.githubusercontent.com/Mar-7th/StarRailRes/dbe8cdfcfb0bf657b9fe1cf92d5537f118ccb487/index_new/cn/character_skills.json</x:v>
      </x:c>
    </x:row>
    <x:row r="33" ht="20" customHeight="1">
      <x:c r="A33" s="6" t="str">
        <x:v>100506</x:v>
      </x:c>
      <x:c r="B33" s="6" t="str">
        <x:v>1005</x:v>
      </x:c>
      <x:c r="C33" s="6" t="str">
        <x:v>卡芙卡</x:v>
      </x:c>
      <x:c r="D33" s="6" t="str">
        <x:v>攻击</x:v>
      </x:c>
      <x:c r="E33" s="6" t="str"/>
      <x:c r="F33" s="6" t="str"/>
      <x:c r="G33" s="6" t="n">
        <x:v>1</x:v>
      </x:c>
      <x:c r="H33" s="7" t="str">
        <x:v>攻击敌人，进入战斗后削弱敌方目标对应属性韧性。</x:v>
      </x:c>
      <x:c r="I33" s="7" t="str">
        <x:v>攻击敌人，进入战斗后削弱敌方目标对应属性韧性。</x:v>
      </x:c>
      <x:c r="J33" s="6" t="str">
        <x:v>https://raw.githubusercontent.com/Mar-7th/StarRailRes/dbe8cdfcfb0bf657b9fe1cf92d5537f118ccb487/index_new/cn/character_skills.json</x:v>
      </x:c>
    </x:row>
    <x:row r="34" ht="53" customHeight="1">
      <x:c r="A34" s="6" t="str">
        <x:v>100507</x:v>
      </x:c>
      <x:c r="B34" s="6" t="str">
        <x:v>1005</x:v>
      </x:c>
      <x:c r="C34" s="6" t="str">
        <x:v>卡芙卡</x:v>
      </x:c>
      <x:c r="D34" s="6" t="str">
        <x:v>宽恕无关慈悲</x:v>
      </x:c>
      <x:c r="E34" s="6" t="str">
        <x:v>秘技</x:v>
      </x:c>
      <x:c r="F34" s="6" t="str"/>
      <x:c r="G34" s="6" t="n">
        <x:v>1</x:v>
      </x:c>
      <x:c r="H34" s="7" t="str">
        <x:v>立即攻击一定范围内的所有敌人，进入战斗后对敌方全体造成等同于卡芙卡#3[i]%攻击力的雷属性伤害，同时有#1[i]%的基础概率使敌方每个单体目标陷入与终结技相同的触电状态，持续#2[i]回合。</x:v>
      </x:c>
      <x:c r="I34" s="7" t="str">
        <x:v>攻击范围内的所有敌人，进入战斗后对敌方全体造成少量雷属性伤害，大概率施加触电状态。</x:v>
      </x:c>
      <x:c r="J34" s="6" t="str">
        <x:v>https://raw.githubusercontent.com/Mar-7th/StarRailRes/dbe8cdfcfb0bf657b9fe1cf92d5537f118ccb487/index_new/cn/character_skills.json</x:v>
      </x:c>
    </x:row>
    <x:row r="35" ht="20" customHeight="1">
      <x:c r="A35" s="6" t="str">
        <x:v>100601</x:v>
      </x:c>
      <x:c r="B35" s="6" t="str">
        <x:v>1006</x:v>
      </x:c>
      <x:c r="C35" s="6" t="str">
        <x:v>银狼</x:v>
      </x:c>
      <x:c r="D35" s="6" t="str">
        <x:v>|系统警告|</x:v>
      </x:c>
      <x:c r="E35" s="6" t="str">
        <x:v>普攻</x:v>
      </x:c>
      <x:c r="F35" s="6" t="str">
        <x:v>单攻</x:v>
      </x:c>
      <x:c r="G35" s="6" t="n">
        <x:v>10</x:v>
      </x:c>
      <x:c r="H35" s="7" t="str">
        <x:v>对指定敌方单体造成等同于银狼#1[i]%攻击力的量子属性伤害。</x:v>
      </x:c>
      <x:c r="I35" s="7" t="str">
        <x:v>对敌方单体造成少量量子属性伤害。</x:v>
      </x:c>
      <x:c r="J35" s="6" t="str">
        <x:v>https://raw.githubusercontent.com/Mar-7th/StarRailRes/dbe8cdfcfb0bf657b9fe1cf92d5537f118ccb487/index_new/cn/character_skills.json</x:v>
      </x:c>
    </x:row>
    <x:row r="36" ht="83" customHeight="1">
      <x:c r="A36" s="6" t="str">
        <x:v>100602</x:v>
      </x:c>
      <x:c r="B36" s="6" t="str">
        <x:v>1006</x:v>
      </x:c>
      <x:c r="C36" s="6" t="str">
        <x:v>银狼</x:v>
      </x:c>
      <x:c r="D36" s="6" t="str">
        <x:v>是否允许更改？</x:v>
      </x:c>
      <x:c r="E36" s="6" t="str">
        <x:v>战技</x:v>
      </x:c>
      <x:c r="F36" s="6" t="str">
        <x:v>单攻</x:v>
      </x:c>
      <x:c r="G36" s="6" t="n">
        <x:v>15</x:v>
      </x:c>
      <x:c r="H36" s="7" t="str">
        <x:v>有#2[i]%的基础概率为指定敌方单体目标添加1个场上我方目标持有属性的弱点，且该弱点对应属性的抗性降低#4[i]%，持续#3[i]回合。若添加的是敌方目标原有属性的弱点，则不会触发对应属性的抗性降低效果。
单个敌方目标仅能被银狼添加1个弱点，当银狼对其再次添加弱点时，仅保留最新添加的弱点。
有#5[i]%的基础概率额外使该目标的全属性抗性降低#6[f1]%，持续#7[i]回合。
对该目标造成等同于银狼#1[i]%攻击力的量子属性伤害。</x:v>
      </x:c>
      <x:c r="I36" s="7" t="str">
        <x:v>大概率为敌方单体添加额外的弱点，并对其造成量子属性伤害。</x:v>
      </x:c>
      <x:c r="J36" s="6" t="str">
        <x:v>https://raw.githubusercontent.com/Mar-7th/StarRailRes/dbe8cdfcfb0bf657b9fe1cf92d5537f118ccb487/index_new/cn/character_skills.json</x:v>
      </x:c>
    </x:row>
    <x:row r="37" ht="38" customHeight="1">
      <x:c r="A37" s="6" t="str">
        <x:v>100603</x:v>
      </x:c>
      <x:c r="B37" s="6" t="str">
        <x:v>1006</x:v>
      </x:c>
      <x:c r="C37" s="6" t="str">
        <x:v>银狼</x:v>
      </x:c>
      <x:c r="D37" s="6" t="str">
        <x:v>|账号已封禁|</x:v>
      </x:c>
      <x:c r="E37" s="6" t="str">
        <x:v>终结技</x:v>
      </x:c>
      <x:c r="F37" s="6" t="str">
        <x:v>单攻</x:v>
      </x:c>
      <x:c r="G37" s="6" t="n">
        <x:v>15</x:v>
      </x:c>
      <x:c r="H37" s="7" t="str">
        <x:v>有#2[i]%的基础概率使指定敌方单体防御力降低#3[f1]%，持续#4[i]回合，同时对该目标造成等同于银狼#1[i]%攻击力的量子属性伤害。</x:v>
      </x:c>
      <x:c r="I37" s="7" t="str">
        <x:v>大概率使敌方单体防御力降低，并对其造成大量量子属性伤害。</x:v>
      </x:c>
      <x:c r="J37" s="6" t="str">
        <x:v>https://raw.githubusercontent.com/Mar-7th/StarRailRes/dbe8cdfcfb0bf657b9fe1cf92d5537f118ccb487/index_new/cn/character_skills.json</x:v>
      </x:c>
    </x:row>
    <x:row r="38" ht="53" customHeight="1">
      <x:c r="A38" s="6" t="str">
        <x:v>100604</x:v>
      </x:c>
      <x:c r="B38" s="6" t="str">
        <x:v>1006</x:v>
      </x:c>
      <x:c r="C38" s="6" t="str">
        <x:v>银狼</x:v>
      </x:c>
      <x:c r="D38" s="6" t="str">
        <x:v>等待程序响应…</x:v>
      </x:c>
      <x:c r="E38" s="6" t="str">
        <x:v>天赋</x:v>
      </x:c>
      <x:c r="F38" s="6" t="str">
        <x:v>妨害</x:v>
      </x:c>
      <x:c r="G38" s="6" t="n">
        <x:v>15</x:v>
      </x:c>
      <x:c r="H38" s="7" t="str">
        <x:v>银狼能够制造：攻击力降低#1[f1]%、防御力降低#2[f1]%、速度降低#3[f1]%3种【缺陷】。
银狼每次施放攻击后有#4[i]%的基础概率给受到攻击的敌方目标植入1个随机【缺陷】，持续#5[i]回合。</x:v>
      </x:c>
      <x:c r="I38" s="7" t="str">
        <x:v>攻击后有概率给目标植入1个随机【缺陷】。</x:v>
      </x:c>
      <x:c r="J38" s="6" t="str">
        <x:v>https://raw.githubusercontent.com/Mar-7th/StarRailRes/dbe8cdfcfb0bf657b9fe1cf92d5537f118ccb487/index_new/cn/character_skills.json</x:v>
      </x:c>
    </x:row>
    <x:row r="39" ht="20" customHeight="1">
      <x:c r="A39" s="6" t="str">
        <x:v>100606</x:v>
      </x:c>
      <x:c r="B39" s="6" t="str">
        <x:v>1006</x:v>
      </x:c>
      <x:c r="C39" s="6" t="str">
        <x:v>银狼</x:v>
      </x:c>
      <x:c r="D39" s="6" t="str">
        <x:v>攻击</x:v>
      </x:c>
      <x:c r="E39" s="6" t="str"/>
      <x:c r="F39" s="6" t="str"/>
      <x:c r="G39" s="6" t="n">
        <x:v>1</x:v>
      </x:c>
      <x:c r="H39" s="7" t="str">
        <x:v>攻击敌人，进入战斗后削弱敌方目标对应属性韧性。</x:v>
      </x:c>
      <x:c r="I39" s="7" t="str">
        <x:v>攻击敌人，进入战斗后削弱敌方目标对应属性韧性。</x:v>
      </x:c>
      <x:c r="J39" s="6" t="str">
        <x:v>https://raw.githubusercontent.com/Mar-7th/StarRailRes/dbe8cdfcfb0bf657b9fe1cf92d5537f118ccb487/index_new/cn/character_skills.json</x:v>
      </x:c>
    </x:row>
    <x:row r="40" ht="38" customHeight="1">
      <x:c r="A40" s="6" t="str">
        <x:v>100607</x:v>
      </x:c>
      <x:c r="B40" s="6" t="str">
        <x:v>1006</x:v>
      </x:c>
      <x:c r="C40" s="6" t="str">
        <x:v>银狼</x:v>
      </x:c>
      <x:c r="D40" s="6" t="str">
        <x:v>|强制结束进程|</x:v>
      </x:c>
      <x:c r="E40" s="6" t="str">
        <x:v>秘技</x:v>
      </x:c>
      <x:c r="F40" s="6" t="str"/>
      <x:c r="G40" s="6" t="n">
        <x:v>1</x:v>
      </x:c>
      <x:c r="H40" s="7" t="str">
        <x:v>立即攻击敌人，进入战斗后对敌方全体造成等同于银狼#1[i]%攻击力的量子属性伤害，并无视弱点属性削减敌方全体的韧性，击破弱点时，触发量子属性的弱点击破效果。</x:v>
      </x:c>
      <x:c r="I40" s="7" t="str">
        <x:v>攻击敌人，进战后对敌方全体造成少量伤害，并无视弱点属性削减韧性。</x:v>
      </x:c>
      <x:c r="J40" s="6" t="str">
        <x:v>https://raw.githubusercontent.com/Mar-7th/StarRailRes/dbe8cdfcfb0bf657b9fe1cf92d5537f118ccb487/index_new/cn/character_skills.json</x:v>
      </x:c>
    </x:row>
    <x:row r="41" ht="20" customHeight="1">
      <x:c r="A41" s="6" t="str">
        <x:v>100801</x:v>
      </x:c>
      <x:c r="B41" s="6" t="str">
        <x:v>1008</x:v>
      </x:c>
      <x:c r="C41" s="6" t="str">
        <x:v>阿兰</x:v>
      </x:c>
      <x:c r="D41" s="6" t="str">
        <x:v>如雷疾行</x:v>
      </x:c>
      <x:c r="E41" s="6" t="str">
        <x:v>普攻</x:v>
      </x:c>
      <x:c r="F41" s="6" t="str">
        <x:v>单攻</x:v>
      </x:c>
      <x:c r="G41" s="6" t="n">
        <x:v>10</x:v>
      </x:c>
      <x:c r="H41" s="7" t="str">
        <x:v>对指定敌方单体造成等同于阿兰#1[i]%攻击力的雷属性伤害。</x:v>
      </x:c>
      <x:c r="I41" s="7" t="str">
        <x:v>对敌方单体造成少量雷属性伤害。</x:v>
      </x:c>
      <x:c r="J41" s="6" t="str">
        <x:v>https://raw.githubusercontent.com/Mar-7th/StarRailRes/dbe8cdfcfb0bf657b9fe1cf92d5537f118ccb487/index_new/cn/character_skills.json</x:v>
      </x:c>
    </x:row>
    <x:row r="42" ht="38" customHeight="1">
      <x:c r="A42" s="6" t="str">
        <x:v>100802</x:v>
      </x:c>
      <x:c r="B42" s="6" t="str">
        <x:v>1008</x:v>
      </x:c>
      <x:c r="C42" s="6" t="str">
        <x:v>阿兰</x:v>
      </x:c>
      <x:c r="D42" s="6" t="str">
        <x:v>禁锢解除</x:v>
      </x:c>
      <x:c r="E42" s="6" t="str">
        <x:v>战技</x:v>
      </x:c>
      <x:c r="F42" s="6" t="str">
        <x:v>单攻</x:v>
      </x:c>
      <x:c r="G42" s="6" t="n">
        <x:v>15</x:v>
      </x:c>
      <x:c r="H42" s="7" t="str">
        <x:v>消耗等同于阿兰生命上限#1[i]%的生命值对指定敌方单体造成等同于阿兰#2[i]%攻击力的雷属性伤害。若当前生命值不足，施放战技时阿兰的当前生命值降至1点。</x:v>
      </x:c>
      <x:c r="I42" s="7" t="str">
        <x:v>消耗自身部分生命值，对敌方单体造成雷属性伤害。</x:v>
      </x:c>
      <x:c r="J42" s="6" t="str">
        <x:v>https://raw.githubusercontent.com/Mar-7th/StarRailRes/dbe8cdfcfb0bf657b9fe1cf92d5537f118ccb487/index_new/cn/character_skills.json</x:v>
      </x:c>
    </x:row>
    <x:row r="43" ht="38" customHeight="1">
      <x:c r="A43" s="6" t="str">
        <x:v>100803</x:v>
      </x:c>
      <x:c r="B43" s="6" t="str">
        <x:v>1008</x:v>
      </x:c>
      <x:c r="C43" s="6" t="str">
        <x:v>阿兰</x:v>
      </x:c>
      <x:c r="D43" s="6" t="str">
        <x:v>狂者制裁</x:v>
      </x:c>
      <x:c r="E43" s="6" t="str">
        <x:v>终结技</x:v>
      </x:c>
      <x:c r="F43" s="6" t="str">
        <x:v>扩散</x:v>
      </x:c>
      <x:c r="G43" s="6" t="n">
        <x:v>15</x:v>
      </x:c>
      <x:c r="H43" s="7" t="str">
        <x:v>对指定敌方单体造成等同于阿兰#1[i]%攻击力的雷属性伤害，同时对其相邻目标造成等同于阿兰#2[i]%攻击力的雷属性伤害。</x:v>
      </x:c>
      <x:c r="I43" s="7" t="str">
        <x:v>对敌方单体造成大量雷属性伤害，对相邻目标造成雷属性伤害。</x:v>
      </x:c>
      <x:c r="J43" s="6" t="str">
        <x:v>https://raw.githubusercontent.com/Mar-7th/StarRailRes/dbe8cdfcfb0bf657b9fe1cf92d5537f118ccb487/index_new/cn/character_skills.json</x:v>
      </x:c>
    </x:row>
    <x:row r="44" ht="20" customHeight="1">
      <x:c r="A44" s="6" t="str">
        <x:v>100804</x:v>
      </x:c>
      <x:c r="B44" s="6" t="str">
        <x:v>1008</x:v>
      </x:c>
      <x:c r="C44" s="6" t="str">
        <x:v>阿兰</x:v>
      </x:c>
      <x:c r="D44" s="6" t="str">
        <x:v>至痛至怒</x:v>
      </x:c>
      <x:c r="E44" s="6" t="str">
        <x:v>天赋</x:v>
      </x:c>
      <x:c r="F44" s="6" t="str">
        <x:v>强化</x:v>
      </x:c>
      <x:c r="G44" s="6" t="n">
        <x:v>15</x:v>
      </x:c>
      <x:c r="H44" s="7" t="str">
        <x:v>根据阿兰当前损失的生命值百分比获得伤害加成，最多使阿兰造成的伤害提高#1[i]%。</x:v>
      </x:c>
      <x:c r="I44" s="7" t="str">
        <x:v>根据自身当前已损失的生命值百分比提高伤害。</x:v>
      </x:c>
      <x:c r="J44" s="6" t="str">
        <x:v>https://raw.githubusercontent.com/Mar-7th/StarRailRes/dbe8cdfcfb0bf657b9fe1cf92d5537f118ccb487/index_new/cn/character_skills.json</x:v>
      </x:c>
    </x:row>
    <x:row r="45" ht="20" customHeight="1">
      <x:c r="A45" s="6" t="str">
        <x:v>100806</x:v>
      </x:c>
      <x:c r="B45" s="6" t="str">
        <x:v>1008</x:v>
      </x:c>
      <x:c r="C45" s="6" t="str">
        <x:v>阿兰</x:v>
      </x:c>
      <x:c r="D45" s="6" t="str">
        <x:v>攻击</x:v>
      </x:c>
      <x:c r="E45" s="6" t="str"/>
      <x:c r="F45" s="6" t="str"/>
      <x:c r="G45" s="6" t="n">
        <x:v>1</x:v>
      </x:c>
      <x:c r="H45" s="7" t="str">
        <x:v>攻击敌人，进入战斗后削弱敌方目标对应属性韧性。</x:v>
      </x:c>
      <x:c r="I45" s="7" t="str">
        <x:v>攻击敌人，进入战斗后削弱敌方目标对应属性韧性。</x:v>
      </x:c>
      <x:c r="J45" s="6" t="str">
        <x:v>https://raw.githubusercontent.com/Mar-7th/StarRailRes/dbe8cdfcfb0bf657b9fe1cf92d5537f118ccb487/index_new/cn/character_skills.json</x:v>
      </x:c>
    </x:row>
    <x:row r="46" ht="20" customHeight="1">
      <x:c r="A46" s="6" t="str">
        <x:v>100807</x:v>
      </x:c>
      <x:c r="B46" s="6" t="str">
        <x:v>1008</x:v>
      </x:c>
      <x:c r="C46" s="6" t="str">
        <x:v>阿兰</x:v>
      </x:c>
      <x:c r="D46" s="6" t="str">
        <x:v>极速收割</x:v>
      </x:c>
      <x:c r="E46" s="6" t="str">
        <x:v>秘技</x:v>
      </x:c>
      <x:c r="F46" s="6" t="str"/>
      <x:c r="G46" s="6" t="n">
        <x:v>1</x:v>
      </x:c>
      <x:c r="H46" s="7" t="str">
        <x:v>立即攻击敌人，进入战斗后对敌方全体造成等同于阿兰#1[i]%攻击力的雷属性伤害。</x:v>
      </x:c>
      <x:c r="I46" s="7" t="str">
        <x:v>攻击敌人，进战后对敌方全体造成少量雷属性伤害。</x:v>
      </x:c>
      <x:c r="J46" s="6" t="str">
        <x:v>https://raw.githubusercontent.com/Mar-7th/StarRailRes/dbe8cdfcfb0bf657b9fe1cf92d5537f118ccb487/index_new/cn/character_skills.json</x:v>
      </x:c>
    </x:row>
    <x:row r="47" ht="20" customHeight="1">
      <x:c r="A47" s="6" t="str">
        <x:v>100901</x:v>
      </x:c>
      <x:c r="B47" s="6" t="str">
        <x:v>1009</x:v>
      </x:c>
      <x:c r="C47" s="6" t="str">
        <x:v>艾丝妲</x:v>
      </x:c>
      <x:c r="D47" s="6" t="str">
        <x:v>光谱射线</x:v>
      </x:c>
      <x:c r="E47" s="6" t="str">
        <x:v>普攻</x:v>
      </x:c>
      <x:c r="F47" s="6" t="str">
        <x:v>单攻</x:v>
      </x:c>
      <x:c r="G47" s="6" t="n">
        <x:v>10</x:v>
      </x:c>
      <x:c r="H47" s="7" t="str">
        <x:v>对指定敌方单体造成等同于艾丝妲#1[i]%攻击力的火属性伤害。</x:v>
      </x:c>
      <x:c r="I47" s="7" t="str">
        <x:v>对敌方单体造成少量火属性伤害。</x:v>
      </x:c>
      <x:c r="J47" s="6" t="str">
        <x:v>https://raw.githubusercontent.com/Mar-7th/StarRailRes/dbe8cdfcfb0bf657b9fe1cf92d5537f118ccb487/index_new/cn/character_skills.json</x:v>
      </x:c>
    </x:row>
    <x:row r="48" ht="38" customHeight="1">
      <x:c r="A48" s="6" t="str">
        <x:v>100902</x:v>
      </x:c>
      <x:c r="B48" s="6" t="str">
        <x:v>1009</x:v>
      </x:c>
      <x:c r="C48" s="6" t="str">
        <x:v>艾丝妲</x:v>
      </x:c>
      <x:c r="D48" s="6" t="str">
        <x:v>流星群落</x:v>
      </x:c>
      <x:c r="E48" s="6" t="str">
        <x:v>战技</x:v>
      </x:c>
      <x:c r="F48" s="6" t="str">
        <x:v>弹射</x:v>
      </x:c>
      <x:c r="G48" s="6" t="n">
        <x:v>15</x:v>
      </x:c>
      <x:c r="H48" s="7" t="str">
        <x:v>对指定敌方单体造成等同于艾丝妲#1[i]%攻击力的火属性伤害，并额外造成4次伤害。每次伤害对随机敌方单体造成等同于艾丝妲#1[i]%攻击力的火属性伤害。</x:v>
      </x:c>
      <x:c r="I48" s="7" t="str">
        <x:v>对敌方单体造成少量火属性伤害，共弹射5次。</x:v>
      </x:c>
      <x:c r="J48" s="6" t="str">
        <x:v>https://raw.githubusercontent.com/Mar-7th/StarRailRes/dbe8cdfcfb0bf657b9fe1cf92d5537f118ccb487/index_new/cn/character_skills.json</x:v>
      </x:c>
    </x:row>
    <x:row r="49" ht="20" customHeight="1">
      <x:c r="A49" s="6" t="str">
        <x:v>100903</x:v>
      </x:c>
      <x:c r="B49" s="6" t="str">
        <x:v>1009</x:v>
      </x:c>
      <x:c r="C49" s="6" t="str">
        <x:v>艾丝妲</x:v>
      </x:c>
      <x:c r="D49" s="6" t="str">
        <x:v>星空祝言</x:v>
      </x:c>
      <x:c r="E49" s="6" t="str">
        <x:v>终结技</x:v>
      </x:c>
      <x:c r="F49" s="6" t="str">
        <x:v>辅助</x:v>
      </x:c>
      <x:c r="G49" s="6" t="n">
        <x:v>15</x:v>
      </x:c>
      <x:c r="H49" s="7" t="str">
        <x:v>使我方全体速度提高#1[i]点，持续#2[i]回合。</x:v>
      </x:c>
      <x:c r="I49" s="7" t="str">
        <x:v>使我方全体速度提高。</x:v>
      </x:c>
      <x:c r="J49" s="6" t="str">
        <x:v>https://raw.githubusercontent.com/Mar-7th/StarRailRes/dbe8cdfcfb0bf657b9fe1cf92d5537f118ccb487/index_new/cn/character_skills.json</x:v>
      </x:c>
    </x:row>
    <x:row r="50" ht="38" customHeight="1">
      <x:c r="A50" s="6" t="str">
        <x:v>100904</x:v>
      </x:c>
      <x:c r="B50" s="6" t="str">
        <x:v>1009</x:v>
      </x:c>
      <x:c r="C50" s="6" t="str">
        <x:v>艾丝妲</x:v>
      </x:c>
      <x:c r="D50" s="6" t="str">
        <x:v>天象学</x:v>
      </x:c>
      <x:c r="E50" s="6" t="str">
        <x:v>天赋</x:v>
      </x:c>
      <x:c r="F50" s="6" t="str">
        <x:v>辅助</x:v>
      </x:c>
      <x:c r="G50" s="6" t="n">
        <x:v>15</x:v>
      </x:c>
      <x:c r="H50" s="7" t="str">
        <x:v>每击中1名不同的敌方目标获得1层蓄能，若受到攻击的敌方目标弱点为火属性，则额外获得1层蓄能。
艾丝妲每拥有1层蓄能，会使我方全体攻击力提高#1[f1]%，该效果最多叠加#2[i]层。
从自身的第2回合开始，艾丝妲每回合开始时蓄能层数减少#3[i]层。</x:v>
      </x:c>
      <x:c r="I50" s="7" t="str">
        <x:v>每击中1名不同敌人后获得1层蓄能，最多叠加5层。每层蓄能提高我方全体攻击力。自身回合开始时降低蓄能层数。</x:v>
      </x:c>
      <x:c r="J50" s="6" t="str">
        <x:v>https://raw.githubusercontent.com/Mar-7th/StarRailRes/dbe8cdfcfb0bf657b9fe1cf92d5537f118ccb487/index_new/cn/character_skills.json</x:v>
      </x:c>
    </x:row>
    <x:row r="51" ht="20" customHeight="1">
      <x:c r="A51" s="6" t="str">
        <x:v>100906</x:v>
      </x:c>
      <x:c r="B51" s="6" t="str">
        <x:v>1009</x:v>
      </x:c>
      <x:c r="C51" s="6" t="str">
        <x:v>艾丝妲</x:v>
      </x:c>
      <x:c r="D51" s="6" t="str">
        <x:v>攻击</x:v>
      </x:c>
      <x:c r="E51" s="6" t="str"/>
      <x:c r="F51" s="6" t="str"/>
      <x:c r="G51" s="6" t="n">
        <x:v>1</x:v>
      </x:c>
      <x:c r="H51" s="7" t="str">
        <x:v>攻击敌人，进入战斗后削弱敌方目标对应属性韧性。</x:v>
      </x:c>
      <x:c r="I51" s="7" t="str">
        <x:v>攻击敌人，进入战斗后削弱敌方目标对应属性韧性。</x:v>
      </x:c>
      <x:c r="J51" s="6" t="str">
        <x:v>https://raw.githubusercontent.com/Mar-7th/StarRailRes/dbe8cdfcfb0bf657b9fe1cf92d5537f118ccb487/index_new/cn/character_skills.json</x:v>
      </x:c>
    </x:row>
    <x:row r="52" ht="20" customHeight="1">
      <x:c r="A52" s="6" t="str">
        <x:v>100907</x:v>
      </x:c>
      <x:c r="B52" s="6" t="str">
        <x:v>1009</x:v>
      </x:c>
      <x:c r="C52" s="6" t="str">
        <x:v>艾丝妲</x:v>
      </x:c>
      <x:c r="D52" s="6" t="str">
        <x:v>灵光一现</x:v>
      </x:c>
      <x:c r="E52" s="6" t="str">
        <x:v>秘技</x:v>
      </x:c>
      <x:c r="F52" s="6" t="str"/>
      <x:c r="G52" s="6" t="n">
        <x:v>1</x:v>
      </x:c>
      <x:c r="H52" s="7" t="str">
        <x:v>立即攻击敌人，进入战斗后对敌方全体目标造成等同于艾丝妲#1[i]%攻击力的火属性伤害。</x:v>
      </x:c>
      <x:c r="I52" s="7" t="str">
        <x:v>攻击敌人，进战后对敌方全体造成少量伤害。</x:v>
      </x:c>
      <x:c r="J52" s="6" t="str">
        <x:v>https://raw.githubusercontent.com/Mar-7th/StarRailRes/dbe8cdfcfb0bf657b9fe1cf92d5537f118ccb487/index_new/cn/character_skills.json</x:v>
      </x:c>
    </x:row>
    <x:row r="53" ht="20" customHeight="1">
      <x:c r="A53" s="6" t="str">
        <x:v>101301</x:v>
      </x:c>
      <x:c r="B53" s="6" t="str">
        <x:v>1013</x:v>
      </x:c>
      <x:c r="C53" s="6" t="str">
        <x:v>黑塔</x:v>
      </x:c>
      <x:c r="D53" s="6" t="str">
        <x:v>看什么看</x:v>
      </x:c>
      <x:c r="E53" s="6" t="str">
        <x:v>普攻</x:v>
      </x:c>
      <x:c r="F53" s="6" t="str">
        <x:v>单攻</x:v>
      </x:c>
      <x:c r="G53" s="6" t="n">
        <x:v>10</x:v>
      </x:c>
      <x:c r="H53" s="7" t="str">
        <x:v>对指定敌方单体造成等同于黑塔#1[i]%攻击力的冰属性伤害。</x:v>
      </x:c>
      <x:c r="I53" s="7" t="str">
        <x:v>对敌方单体造成少量冰属性伤害。</x:v>
      </x:c>
      <x:c r="J53" s="6" t="str">
        <x:v>https://raw.githubusercontent.com/Mar-7th/StarRailRes/dbe8cdfcfb0bf657b9fe1cf92d5537f118ccb487/index_new/cn/character_skills.json</x:v>
      </x:c>
    </x:row>
    <x:row r="54" ht="38" customHeight="1">
      <x:c r="A54" s="6" t="str">
        <x:v>101302</x:v>
      </x:c>
      <x:c r="B54" s="6" t="str">
        <x:v>1013</x:v>
      </x:c>
      <x:c r="C54" s="6" t="str">
        <x:v>黑塔</x:v>
      </x:c>
      <x:c r="D54" s="6" t="str">
        <x:v>一锤子买卖</x:v>
      </x:c>
      <x:c r="E54" s="6" t="str">
        <x:v>战技</x:v>
      </x:c>
      <x:c r="F54" s="6" t="str">
        <x:v>群攻</x:v>
      </x:c>
      <x:c r="G54" s="6" t="n">
        <x:v>15</x:v>
      </x:c>
      <x:c r="H54" s="7" t="str">
        <x:v>对敌方全体造成等同于黑塔#1[i]%攻击力的冰属性伤害。若敌方目标当前生命值百分比大于等于#2[i]%，则对该目标造成的伤害提高#3[i]%。</x:v>
      </x:c>
      <x:c r="I54" s="7" t="str">
        <x:v>对敌方全体造成少量冰属性伤害，对生命值较高的目标造成的伤害提高。</x:v>
      </x:c>
      <x:c r="J54" s="6" t="str">
        <x:v>https://raw.githubusercontent.com/Mar-7th/StarRailRes/dbe8cdfcfb0bf657b9fe1cf92d5537f118ccb487/index_new/cn/character_skills.json</x:v>
      </x:c>
    </x:row>
    <x:row r="55" ht="20" customHeight="1">
      <x:c r="A55" s="6" t="str">
        <x:v>101303</x:v>
      </x:c>
      <x:c r="B55" s="6" t="str">
        <x:v>1013</x:v>
      </x:c>
      <x:c r="C55" s="6" t="str">
        <x:v>黑塔</x:v>
      </x:c>
      <x:c r="D55" s="6" t="str">
        <x:v>是魔法，我加了魔法</x:v>
      </x:c>
      <x:c r="E55" s="6" t="str">
        <x:v>终结技</x:v>
      </x:c>
      <x:c r="F55" s="6" t="str">
        <x:v>群攻</x:v>
      </x:c>
      <x:c r="G55" s="6" t="n">
        <x:v>15</x:v>
      </x:c>
      <x:c r="H55" s="7" t="str">
        <x:v>对敌方全体造成等同于黑塔#1[i]%攻击力的冰属性伤害。</x:v>
      </x:c>
      <x:c r="I55" s="7" t="str">
        <x:v>对敌方全体造成冰属性伤害。</x:v>
      </x:c>
      <x:c r="J55" s="6" t="str">
        <x:v>https://raw.githubusercontent.com/Mar-7th/StarRailRes/dbe8cdfcfb0bf657b9fe1cf92d5537f118ccb487/index_new/cn/character_skills.json</x:v>
      </x:c>
    </x:row>
    <x:row r="56" ht="38" customHeight="1">
      <x:c r="A56" s="6" t="str">
        <x:v>101304</x:v>
      </x:c>
      <x:c r="B56" s="6" t="str">
        <x:v>1013</x:v>
      </x:c>
      <x:c r="C56" s="6" t="str">
        <x:v>黑塔</x:v>
      </x:c>
      <x:c r="D56" s="6" t="str">
        <x:v>还是我来吧</x:v>
      </x:c>
      <x:c r="E56" s="6" t="str">
        <x:v>天赋</x:v>
      </x:c>
      <x:c r="F56" s="6" t="str">
        <x:v>群攻</x:v>
      </x:c>
      <x:c r="G56" s="6" t="n">
        <x:v>15</x:v>
      </x:c>
      <x:c r="H56" s="7" t="str">
        <x:v>当任意我方目标的攻击使敌方目标的当前生命值百分比小于等于#1[i]%时，黑塔发动追加攻击，对敌方全体造成等同于黑塔#2[i]%攻击力的冰属性伤害。</x:v>
      </x:c>
      <x:c r="I56" s="7" t="str">
        <x:v>当任意我方目标的攻击使敌方目标的当前生命值百分比小于等于50%时，黑塔立即发动追加攻击，对敌方全体造成少量冰属性伤害。</x:v>
      </x:c>
      <x:c r="J56" s="6" t="str">
        <x:v>https://raw.githubusercontent.com/Mar-7th/StarRailRes/dbe8cdfcfb0bf657b9fe1cf92d5537f118ccb487/index_new/cn/character_skills.json</x:v>
      </x:c>
    </x:row>
    <x:row r="57" ht="20" customHeight="1">
      <x:c r="A57" s="6" t="str">
        <x:v>101306</x:v>
      </x:c>
      <x:c r="B57" s="6" t="str">
        <x:v>1013</x:v>
      </x:c>
      <x:c r="C57" s="6" t="str">
        <x:v>黑塔</x:v>
      </x:c>
      <x:c r="D57" s="6" t="str">
        <x:v>攻击</x:v>
      </x:c>
      <x:c r="E57" s="6" t="str"/>
      <x:c r="F57" s="6" t="str"/>
      <x:c r="G57" s="6" t="n">
        <x:v>1</x:v>
      </x:c>
      <x:c r="H57" s="7" t="str">
        <x:v>攻击敌人，进入战斗后削弱敌方目标对应属性韧性。</x:v>
      </x:c>
      <x:c r="I57" s="7" t="str">
        <x:v>攻击敌人，进入战斗后削弱敌方目标对应属性韧性。</x:v>
      </x:c>
      <x:c r="J57" s="6" t="str">
        <x:v>https://raw.githubusercontent.com/Mar-7th/StarRailRes/dbe8cdfcfb0bf657b9fe1cf92d5537f118ccb487/index_new/cn/character_skills.json</x:v>
      </x:c>
    </x:row>
    <x:row r="58" ht="20" customHeight="1">
      <x:c r="A58" s="6" t="str">
        <x:v>101307</x:v>
      </x:c>
      <x:c r="B58" s="6" t="str">
        <x:v>1013</x:v>
      </x:c>
      <x:c r="C58" s="6" t="str">
        <x:v>黑塔</x:v>
      </x:c>
      <x:c r="D58" s="6" t="str">
        <x:v>可以优化一下</x:v>
      </x:c>
      <x:c r="E58" s="6" t="str">
        <x:v>秘技</x:v>
      </x:c>
      <x:c r="F58" s="6" t="str">
        <x:v>强化</x:v>
      </x:c>
      <x:c r="G58" s="6" t="n">
        <x:v>1</x:v>
      </x:c>
      <x:c r="H58" s="7" t="str">
        <x:v>使用秘技后，下一次战斗开始时黑塔攻击力提高#1[i]%，持续#2[i]回合。</x:v>
      </x:c>
      <x:c r="I58" s="7" t="str">
        <x:v>使用秘技，下一次战斗开始时使自身攻击力提高。</x:v>
      </x:c>
      <x:c r="J58" s="6" t="str">
        <x:v>https://raw.githubusercontent.com/Mar-7th/StarRailRes/dbe8cdfcfb0bf657b9fe1cf92d5537f118ccb487/index_new/cn/character_skills.json</x:v>
      </x:c>
    </x:row>
    <x:row r="59" ht="20" customHeight="1">
      <x:c r="A59" s="6" t="str">
        <x:v>101401</x:v>
      </x:c>
      <x:c r="B59" s="6" t="str">
        <x:v>1014</x:v>
      </x:c>
      <x:c r="C59" s="6" t="str">
        <x:v>Saber</x:v>
      </x:c>
      <x:c r="D59" s="6" t="str">
        <x:v>风王结界</x:v>
      </x:c>
      <x:c r="E59" s="6" t="str">
        <x:v>普攻</x:v>
      </x:c>
      <x:c r="F59" s="6" t="str">
        <x:v>单攻</x:v>
      </x:c>
      <x:c r="G59" s="6" t="n">
        <x:v>10</x:v>
      </x:c>
      <x:c r="H59" s="7" t="str">
        <x:v>对指定敌方单体造成等同于Saber#1[i]%攻击力的风属性伤害。</x:v>
      </x:c>
      <x:c r="I59" s="7" t="str">
        <x:v>对指定敌方单体造成少量风属性伤害。</x:v>
      </x:c>
      <x:c r="J59" s="6" t="str">
        <x:v>https://raw.githubusercontent.com/Mar-7th/StarRailRes/dbe8cdfcfb0bf657b9fe1cf92d5537f118ccb487/index_new/cn/character_skills.json</x:v>
      </x:c>
    </x:row>
    <x:row r="60" ht="53" customHeight="1">
      <x:c r="A60" s="6" t="str">
        <x:v>101402</x:v>
      </x:c>
      <x:c r="B60" s="6" t="str">
        <x:v>1014</x:v>
      </x:c>
      <x:c r="C60" s="6" t="str">
        <x:v>Saber</x:v>
      </x:c>
      <x:c r="D60" s="6" t="str">
        <x:v>风王铁槌</x:v>
      </x:c>
      <x:c r="E60" s="6" t="str">
        <x:v>战技</x:v>
      </x:c>
      <x:c r="F60" s="6" t="str">
        <x:v>扩散</x:v>
      </x:c>
      <x:c r="G60" s="6" t="n">
        <x:v>15</x:v>
      </x:c>
      <x:c r="H60" s="7" t="str">
        <x:v>对指定敌方单体造成等同于Saber#1[i]%攻击力的风属性伤害，对相邻目标造成等同于Saber#2[i]%攻击力的风属性伤害。若当前持有【炉心共鸣】，且本次战技攻击后消耗【炉心共鸣】可为Saber恢复满能量，则使本次战技倍率提高，每有1点【炉心共鸣】使本次战技的伤害倍率提高#4[f1]%，并在攻击后消耗所有【炉心共鸣】为Saber恢复能量，否则立即获得#3[i]点【炉心共鸣】。</x:v>
      </x:c>
      <x:c r="I60" s="7" t="str">
        <x:v>对指定敌方单体造成风属性伤害，对相邻目标造成少量风属性伤害。若攻击后消耗【炉心共鸣】可恢复满能量，则根据【炉心共鸣】提高本次战技伤害倍率并在攻击后消耗所有【炉心共鸣】，否则获得3点【炉心共鸣】。</x:v>
      </x:c>
      <x:c r="J60" s="6" t="str">
        <x:v>https://raw.githubusercontent.com/Mar-7th/StarRailRes/dbe8cdfcfb0bf657b9fe1cf92d5537f118ccb487/index_new/cn/character_skills.json</x:v>
      </x:c>
    </x:row>
    <x:row r="61" ht="38" customHeight="1">
      <x:c r="A61" s="6" t="str">
        <x:v>101403</x:v>
      </x:c>
      <x:c r="B61" s="6" t="str">
        <x:v>1014</x:v>
      </x:c>
      <x:c r="C61" s="6" t="str">
        <x:v>Saber</x:v>
      </x:c>
      <x:c r="D61" s="6" t="str">
        <x:v>誓约胜利之剑</x:v>
      </x:c>
      <x:c r="E61" s="6" t="str">
        <x:v>终结技</x:v>
      </x:c>
      <x:c r="F61" s="6" t="str">
        <x:v>群攻</x:v>
      </x:c>
      <x:c r="G61" s="6" t="n">
        <x:v>15</x:v>
      </x:c>
      <x:c r="H61" s="7" t="str">
        <x:v>对敌方全体造成等同于Saber#1[i]%攻击力的风属性伤害。并额外造成#3[i]次伤害，每次伤害对随机敌方单体造成等同于Saber#2[i]%攻击力的风属性伤害。施放终结技后下次普攻会被替换为【解放的金色王权】且仅能施放【解放的金色王权】。</x:v>
      </x:c>
      <x:c r="I61" s="7" t="str">
        <x:v>对敌方全体造成大量风属性伤害。额外对敌方随机单体造成少量风属性伤害，共弹射10次，并强化下次普攻。</x:v>
      </x:c>
      <x:c r="J61" s="6" t="str">
        <x:v>https://raw.githubusercontent.com/Mar-7th/StarRailRes/dbe8cdfcfb0bf657b9fe1cf92d5537f118ccb487/index_new/cn/character_skills.json</x:v>
      </x:c>
    </x:row>
    <x:row r="62" ht="38" customHeight="1">
      <x:c r="A62" s="6" t="str">
        <x:v>101404</x:v>
      </x:c>
      <x:c r="B62" s="6" t="str">
        <x:v>1014</x:v>
      </x:c>
      <x:c r="C62" s="6" t="str">
        <x:v>Saber</x:v>
      </x:c>
      <x:c r="D62" s="6" t="str">
        <x:v>龙之炉心</x:v>
      </x:c>
      <x:c r="E62" s="6" t="str">
        <x:v>天赋</x:v>
      </x:c>
      <x:c r="F62" s="6" t="str">
        <x:v>强化</x:v>
      </x:c>
      <x:c r="G62" s="6" t="n">
        <x:v>15</x:v>
      </x:c>
      <x:c r="H62" s="7" t="str">
        <x:v>进入战斗时，获得#8[i]点【炉心共鸣】。我方任意目标施放终结技时，Saber造成的伤害提高#3[i]%，持续#4[i]回合，并获得#1[i]点【炉心共鸣】。每消耗1点【炉心共鸣】为Saber固定恢复#5[f1]点能量。</x:v>
      </x:c>
      <x:c r="I62" s="7" t="str">
        <x:v>进入战斗时，获得1点【炉心共鸣】。我方任意目标施放终结技时，Saber造成的伤害提高，并获得3点【炉心共鸣】。消耗【炉心共鸣】可为Saber恢复能量。</x:v>
      </x:c>
      <x:c r="J62" s="6" t="str">
        <x:v>https://raw.githubusercontent.com/Mar-7th/StarRailRes/dbe8cdfcfb0bf657b9fe1cf92d5537f118ccb487/index_new/cn/character_skills.json</x:v>
      </x:c>
    </x:row>
    <x:row r="63" ht="20" customHeight="1">
      <x:c r="A63" s="6" t="str">
        <x:v>101406</x:v>
      </x:c>
      <x:c r="B63" s="6" t="str">
        <x:v>1014</x:v>
      </x:c>
      <x:c r="C63" s="6" t="str">
        <x:v>Saber</x:v>
      </x:c>
      <x:c r="D63" s="6" t="str">
        <x:v>攻击</x:v>
      </x:c>
      <x:c r="E63" s="6" t="str"/>
      <x:c r="F63" s="6" t="str"/>
      <x:c r="G63" s="6" t="n">
        <x:v>1</x:v>
      </x:c>
      <x:c r="H63" s="7" t="str">
        <x:v>攻击敌人，进入战斗后削弱敌方目标对应属性韧性。</x:v>
      </x:c>
      <x:c r="I63" s="7" t="str">
        <x:v>攻击敌人，进入战斗后削弱敌方目标对应属性韧性。</x:v>
      </x:c>
      <x:c r="J63" s="6" t="str">
        <x:v>https://raw.githubusercontent.com/Mar-7th/StarRailRes/dbe8cdfcfb0bf657b9fe1cf92d5537f118ccb487/index_new/cn/character_skills.json</x:v>
      </x:c>
    </x:row>
    <x:row r="64" ht="38" customHeight="1">
      <x:c r="A64" s="6" t="str">
        <x:v>101407</x:v>
      </x:c>
      <x:c r="B64" s="6" t="str">
        <x:v>1014</x:v>
      </x:c>
      <x:c r="C64" s="6" t="str">
        <x:v>Saber</x:v>
      </x:c>
      <x:c r="D64" s="6" t="str">
        <x:v>骑士王的登场</x:v>
      </x:c>
      <x:c r="E64" s="6" t="str">
        <x:v>秘技</x:v>
      </x:c>
      <x:c r="F64" s="6" t="str">
        <x:v>强化</x:v>
      </x:c>
      <x:c r="G64" s="6" t="n">
        <x:v>1</x:v>
      </x:c>
      <x:c r="H64" s="7" t="str">
        <x:v>使用秘技后，下一次战斗开始时Saber攻击力提高#1[i]%，持续#2[i]回合，并获得#3[i]点【炉心共鸣】。</x:v>
      </x:c>
      <x:c r="I64" s="7" t="str">
        <x:v>使用秘技后，下一次战斗开始时获得2点【炉心共鸣】并提高攻击力。</x:v>
      </x:c>
      <x:c r="J64" s="6" t="str">
        <x:v>https://raw.githubusercontent.com/Mar-7th/StarRailRes/dbe8cdfcfb0bf657b9fe1cf92d5537f118ccb487/index_new/cn/character_skills.json</x:v>
      </x:c>
    </x:row>
    <x:row r="65" ht="38" customHeight="1">
      <x:c r="A65" s="6" t="str">
        <x:v>101408</x:v>
      </x:c>
      <x:c r="B65" s="6" t="str">
        <x:v>1014</x:v>
      </x:c>
      <x:c r="C65" s="6" t="str">
        <x:v>Saber</x:v>
      </x:c>
      <x:c r="D65" s="6" t="str">
        <x:v>解放的金色王权</x:v>
      </x:c>
      <x:c r="E65" s="6" t="str">
        <x:v>普攻</x:v>
      </x:c>
      <x:c r="F65" s="6" t="str">
        <x:v>群攻</x:v>
      </x:c>
      <x:c r="G65" s="6" t="n">
        <x:v>10</x:v>
      </x:c>
      <x:c r="H65" s="7" t="str">
        <x:v>获得#2[i]点【炉心共鸣】，并对敌方全体造成等同于Saber#1[i]%攻击力的风属性伤害，若施放时敌方目标数量为2/1，额外对敌方全体造成等同于Saber#3[i]%/#4[i]%攻击力的风属性伤害。</x:v>
      </x:c>
      <x:c r="I65" s="7" t="str">
        <x:v>获得2点【炉心共鸣】，并对敌方全体造成风属性伤害。若施放时场上敌方目标数量小于等于2，额外对敌方全体造成风属性伤害。</x:v>
      </x:c>
      <x:c r="J65" s="6" t="str">
        <x:v>https://raw.githubusercontent.com/Mar-7th/StarRailRes/dbe8cdfcfb0bf657b9fe1cf92d5537f118ccb487/index_new/cn/character_skills.json</x:v>
      </x:c>
    </x:row>
    <x:row r="66" ht="20" customHeight="1">
      <x:c r="A66" s="6" t="str">
        <x:v>101501</x:v>
      </x:c>
      <x:c r="B66" s="6" t="str">
        <x:v>1015</x:v>
      </x:c>
      <x:c r="C66" s="6" t="str">
        <x:v>Archer</x:v>
      </x:c>
      <x:c r="D66" s="6" t="str">
        <x:v>干将•莫邪</x:v>
      </x:c>
      <x:c r="E66" s="6" t="str">
        <x:v>普攻</x:v>
      </x:c>
      <x:c r="F66" s="6" t="str">
        <x:v>单攻</x:v>
      </x:c>
      <x:c r="G66" s="6" t="n">
        <x:v>9</x:v>
      </x:c>
      <x:c r="H66" s="7" t="str">
        <x:v>对指定敌方单体造成等同于Archer#1[i]%攻击力的量子属性伤害。</x:v>
      </x:c>
      <x:c r="I66" s="7" t="str">
        <x:v>对指定敌方单体造成少量量子属性伤害。</x:v>
      </x:c>
      <x:c r="J66" s="6" t="str">
        <x:v>https://raw.githubusercontent.com/Mar-7th/StarRailRes/dbe8cdfcfb0bf657b9fe1cf92d5537f118ccb487/index_new/cn/character_skills.json</x:v>
      </x:c>
    </x:row>
    <x:row r="67" ht="53" customHeight="1">
      <x:c r="A67" s="6" t="str">
        <x:v>101502</x:v>
      </x:c>
      <x:c r="B67" s="6" t="str">
        <x:v>1015</x:v>
      </x:c>
      <x:c r="C67" s="6" t="str">
        <x:v>Archer</x:v>
      </x:c>
      <x:c r="D67" s="6" t="str">
        <x:v>伪•螺旋剑</x:v>
      </x:c>
      <x:c r="E67" s="6" t="str">
        <x:v>战技</x:v>
      </x:c>
      <x:c r="F67" s="6" t="str">
        <x:v>单攻</x:v>
      </x:c>
      <x:c r="G67" s="6" t="n">
        <x:v>15</x:v>
      </x:c>
      <x:c r="H67" s="7" t="str">
        <x:v>进入【回路连接】状态。对指定敌方单体造成等同于Archer#1[i]%攻击力的量子属性伤害。【回路连接】状态下施放战技后，本回合不会结束，并使Archer战技造成的伤害提高#2[i]%，该效果可以叠加#3[i]层，持续至退出【回路连接】状态。主动施放#5[i]次战技后或战技点不足以再次施放战技则退出【回路连接】状态。每个波次中的所有敌方目标被消灭后会退出【回路连接】状态。</x:v>
      </x:c>
      <x:c r="I67" s="7" t="str">
        <x:v>进入【回路连接】状态。对指定敌方单体造成大量量子属性伤害。【回路连接】状态下施放战技后，本回合不会结束，并使Archer战技造成的伤害提高。战技点不足以再次施放战技则退出【回路连接】状态。</x:v>
      </x:c>
      <x:c r="J67" s="6" t="str">
        <x:v>https://raw.githubusercontent.com/Mar-7th/StarRailRes/dbe8cdfcfb0bf657b9fe1cf92d5537f118ccb487/index_new/cn/character_skills.json</x:v>
      </x:c>
    </x:row>
    <x:row r="68" ht="38" customHeight="1">
      <x:c r="A68" s="6" t="str">
        <x:v>101503</x:v>
      </x:c>
      <x:c r="B68" s="6" t="str">
        <x:v>1015</x:v>
      </x:c>
      <x:c r="C68" s="6" t="str">
        <x:v>Archer</x:v>
      </x:c>
      <x:c r="D68" s="6" t="str">
        <x:v>无限剑制</x:v>
      </x:c>
      <x:c r="E68" s="6" t="str">
        <x:v>终结技</x:v>
      </x:c>
      <x:c r="F68" s="6" t="str">
        <x:v>单攻</x:v>
      </x:c>
      <x:c r="G68" s="6" t="n">
        <x:v>15</x:v>
      </x:c>
      <x:c r="H68" s="7" t="str">
        <x:v>对指定敌方单体造成等同于Archer#1[i]%攻击力的量子属性伤害，并获得#2[i]点充能，最多可拥有#3[i]点充能。</x:v>
      </x:c>
      <x:c r="I68" s="7" t="str">
        <x:v>对指定敌方单体造成大量量子属性伤害，并获得充能。</x:v>
      </x:c>
      <x:c r="J68" s="6" t="str">
        <x:v>https://raw.githubusercontent.com/Mar-7th/StarRailRes/dbe8cdfcfb0bf657b9fe1cf92d5537f118ccb487/index_new/cn/character_skills.json</x:v>
      </x:c>
    </x:row>
    <x:row r="69" ht="38" customHeight="1">
      <x:c r="A69" s="6" t="str">
        <x:v>101504</x:v>
      </x:c>
      <x:c r="B69" s="6" t="str">
        <x:v>1015</x:v>
      </x:c>
      <x:c r="C69" s="6" t="str">
        <x:v>Archer</x:v>
      </x:c>
      <x:c r="D69" s="6" t="str">
        <x:v>心眼（真）</x:v>
      </x:c>
      <x:c r="E69" s="6" t="str">
        <x:v>天赋</x:v>
      </x:c>
      <x:c r="F69" s="6" t="str">
        <x:v>单攻</x:v>
      </x:c>
      <x:c r="G69" s="6" t="n">
        <x:v>15</x:v>
      </x:c>
      <x:c r="H69" s="7" t="str">
        <x:v>当Archer的队友对敌方目标施放攻击后，Archer消耗1点充能，立即对主目标发动追加攻击，造成等同于Archer#1[i]%攻击力的量子属性伤害，并恢复1个战技点。若本次追加攻击施放前目标被消灭则对敌方随机单体发动追加攻击。</x:v>
      </x:c>
      <x:c r="I69" s="7" t="str">
        <x:v>队友施放攻击后，Archer消耗1点充能，对主目标发动追加攻击，造成量子属性伤害，并恢复1个战技点。</x:v>
      </x:c>
      <x:c r="J69" s="6" t="str">
        <x:v>https://raw.githubusercontent.com/Mar-7th/StarRailRes/dbe8cdfcfb0bf657b9fe1cf92d5537f118ccb487/index_new/cn/character_skills.json</x:v>
      </x:c>
    </x:row>
    <x:row r="70" ht="20" customHeight="1">
      <x:c r="A70" s="6" t="str">
        <x:v>101506</x:v>
      </x:c>
      <x:c r="B70" s="6" t="str">
        <x:v>1015</x:v>
      </x:c>
      <x:c r="C70" s="6" t="str">
        <x:v>Archer</x:v>
      </x:c>
      <x:c r="D70" s="6" t="str">
        <x:v>攻击</x:v>
      </x:c>
      <x:c r="E70" s="6" t="str"/>
      <x:c r="F70" s="6" t="str"/>
      <x:c r="G70" s="6" t="n">
        <x:v>1</x:v>
      </x:c>
      <x:c r="H70" s="7" t="str">
        <x:v>攻击敌人，进入战斗后削弱敌方目标对应属性韧性。</x:v>
      </x:c>
      <x:c r="I70" s="7" t="str">
        <x:v>攻击敌人，进入战斗后削弱敌方目标对应属性韧性。</x:v>
      </x:c>
      <x:c r="J70" s="6" t="str">
        <x:v>https://raw.githubusercontent.com/Mar-7th/StarRailRes/dbe8cdfcfb0bf657b9fe1cf92d5537f118ccb487/index_new/cn/character_skills.json</x:v>
      </x:c>
    </x:row>
    <x:row r="71" ht="38" customHeight="1">
      <x:c r="A71" s="6" t="str">
        <x:v>101507</x:v>
      </x:c>
      <x:c r="B71" s="6" t="str">
        <x:v>1015</x:v>
      </x:c>
      <x:c r="C71" s="6" t="str">
        <x:v>Archer</x:v>
      </x:c>
      <x:c r="D71" s="6" t="str">
        <x:v>千里眼</x:v>
      </x:c>
      <x:c r="E71" s="6" t="str">
        <x:v>秘技</x:v>
      </x:c>
      <x:c r="F71" s="6" t="str"/>
      <x:c r="G71" s="6" t="n">
        <x:v>1</x:v>
      </x:c>
      <x:c r="H71" s="7" t="str">
        <x:v>立即攻击敌人，进入战斗后对敌方全体造成等同于Archer#1[i]%攻击力的量子属性伤害，并获得#2[i]点充能。</x:v>
      </x:c>
      <x:c r="I71" s="7" t="str">
        <x:v>立即攻击敌人，进入战斗后对敌方全体造成量子属性伤害，并获得充能。</x:v>
      </x:c>
      <x:c r="J71" s="6" t="str">
        <x:v>https://raw.githubusercontent.com/Mar-7th/StarRailRes/dbe8cdfcfb0bf657b9fe1cf92d5537f118ccb487/index_new/cn/character_skills.json</x:v>
      </x:c>
    </x:row>
    <x:row r="72" ht="20" customHeight="1">
      <x:c r="A72" s="6" t="str">
        <x:v>101509</x:v>
      </x:c>
      <x:c r="B72" s="6" t="str">
        <x:v>1015</x:v>
      </x:c>
      <x:c r="C72" s="6" t="str">
        <x:v>Archer</x:v>
      </x:c>
      <x:c r="D72" s="6" t="str">
        <x:v>结束</x:v>
      </x:c>
      <x:c r="E72" s="6" t="str">
        <x:v>战技</x:v>
      </x:c>
      <x:c r="F72" s="6" t="str">
        <x:v>结束</x:v>
      </x:c>
      <x:c r="G72" s="6" t="n">
        <x:v>1</x:v>
      </x:c>
      <x:c r="H72" s="7" t="str">
        <x:v>退出【回路连接】状态，并结束回合。</x:v>
      </x:c>
      <x:c r="I72" s="7" t="str">
        <x:v>退出【回路连接】状态，并结束回合。</x:v>
      </x:c>
      <x:c r="J72" s="6" t="str">
        <x:v>https://raw.githubusercontent.com/Mar-7th/StarRailRes/dbe8cdfcfb0bf657b9fe1cf92d5537f118ccb487/index_new/cn/character_skills.json</x:v>
      </x:c>
    </x:row>
    <x:row r="73" ht="20" customHeight="1">
      <x:c r="A73" s="6" t="str">
        <x:v>110101</x:v>
      </x:c>
      <x:c r="B73" s="6" t="str">
        <x:v>1101</x:v>
      </x:c>
      <x:c r="C73" s="6" t="str">
        <x:v>布洛妮娅</x:v>
      </x:c>
      <x:c r="D73" s="6" t="str">
        <x:v>驭风的子弹</x:v>
      </x:c>
      <x:c r="E73" s="6" t="str">
        <x:v>普攻</x:v>
      </x:c>
      <x:c r="F73" s="6" t="str">
        <x:v>单攻</x:v>
      </x:c>
      <x:c r="G73" s="6" t="n">
        <x:v>10</x:v>
      </x:c>
      <x:c r="H73" s="7" t="str">
        <x:v>对指定敌方单体造成等同于布洛妮娅#1[i]%攻击力的风属性伤害。</x:v>
      </x:c>
      <x:c r="I73" s="7" t="str">
        <x:v>对敌方单体造成少量风属性伤害。</x:v>
      </x:c>
      <x:c r="J73" s="6" t="str">
        <x:v>https://raw.githubusercontent.com/Mar-7th/StarRailRes/dbe8cdfcfb0bf657b9fe1cf92d5537f118ccb487/index_new/cn/character_skills.json</x:v>
      </x:c>
    </x:row>
    <x:row r="74" ht="38" customHeight="1">
      <x:c r="A74" s="6" t="str">
        <x:v>110102</x:v>
      </x:c>
      <x:c r="B74" s="6" t="str">
        <x:v>1101</x:v>
      </x:c>
      <x:c r="C74" s="6" t="str">
        <x:v>布洛妮娅</x:v>
      </x:c>
      <x:c r="D74" s="6" t="str">
        <x:v>作战再部署</x:v>
      </x:c>
      <x:c r="E74" s="6" t="str">
        <x:v>战技</x:v>
      </x:c>
      <x:c r="F74" s="6" t="str">
        <x:v>辅助</x:v>
      </x:c>
      <x:c r="G74" s="6" t="n">
        <x:v>15</x:v>
      </x:c>
      <x:c r="H74" s="7" t="str">
        <x:v>解除指定我方单体的1个负面效果，并使该目标立即行动，造成的伤害提高#1[i]%，持续#3[i]回合。
当对自身施放该技能时，无法触发立即行动效果。</x:v>
      </x:c>
      <x:c r="I74" s="7" t="str">
        <x:v>解除我方单体1个负面效果，使其造成的伤害提高，并立刻行动。</x:v>
      </x:c>
      <x:c r="J74" s="6" t="str">
        <x:v>https://raw.githubusercontent.com/Mar-7th/StarRailRes/dbe8cdfcfb0bf657b9fe1cf92d5537f118ccb487/index_new/cn/character_skills.json</x:v>
      </x:c>
    </x:row>
    <x:row r="75" ht="38" customHeight="1">
      <x:c r="A75" s="6" t="str">
        <x:v>110103</x:v>
      </x:c>
      <x:c r="B75" s="6" t="str">
        <x:v>1101</x:v>
      </x:c>
      <x:c r="C75" s="6" t="str">
        <x:v>布洛妮娅</x:v>
      </x:c>
      <x:c r="D75" s="6" t="str">
        <x:v>贝洛伯格进行曲</x:v>
      </x:c>
      <x:c r="E75" s="6" t="str">
        <x:v>终结技</x:v>
      </x:c>
      <x:c r="F75" s="6" t="str">
        <x:v>辅助</x:v>
      </x:c>
      <x:c r="G75" s="6" t="n">
        <x:v>15</x:v>
      </x:c>
      <x:c r="H75" s="7" t="str">
        <x:v>使我方全体攻击力提高#1[i]%，同时提高等同于布洛妮娅#2[f1]%暴击伤害+#3[f1]%的暴击伤害，持续#4[i]回合。</x:v>
      </x:c>
      <x:c r="I75" s="7" t="str">
        <x:v>使我方全体攻击力提高，暴击伤害提高。</x:v>
      </x:c>
      <x:c r="J75" s="6" t="str">
        <x:v>https://raw.githubusercontent.com/Mar-7th/StarRailRes/dbe8cdfcfb0bf657b9fe1cf92d5537f118ccb487/index_new/cn/character_skills.json</x:v>
      </x:c>
    </x:row>
    <x:row r="76" ht="20" customHeight="1">
      <x:c r="A76" s="6" t="str">
        <x:v>110104</x:v>
      </x:c>
      <x:c r="B76" s="6" t="str">
        <x:v>1101</x:v>
      </x:c>
      <x:c r="C76" s="6" t="str">
        <x:v>布洛妮娅</x:v>
      </x:c>
      <x:c r="D76" s="6" t="str">
        <x:v>先人一步</x:v>
      </x:c>
      <x:c r="E76" s="6" t="str">
        <x:v>天赋</x:v>
      </x:c>
      <x:c r="F76" s="6" t="str">
        <x:v>强化</x:v>
      </x:c>
      <x:c r="G76" s="6" t="n">
        <x:v>15</x:v>
      </x:c>
      <x:c r="H76" s="7" t="str">
        <x:v>施放普攻后，布洛妮娅的下一次行动提前#1[i]%。</x:v>
      </x:c>
      <x:c r="I76" s="7" t="str">
        <x:v>施放普攻后，自身下一次行动提前。</x:v>
      </x:c>
      <x:c r="J76" s="6" t="str">
        <x:v>https://raw.githubusercontent.com/Mar-7th/StarRailRes/dbe8cdfcfb0bf657b9fe1cf92d5537f118ccb487/index_new/cn/character_skills.json</x:v>
      </x:c>
    </x:row>
    <x:row r="77" ht="20" customHeight="1">
      <x:c r="A77" s="6" t="str">
        <x:v>110106</x:v>
      </x:c>
      <x:c r="B77" s="6" t="str">
        <x:v>1101</x:v>
      </x:c>
      <x:c r="C77" s="6" t="str">
        <x:v>布洛妮娅</x:v>
      </x:c>
      <x:c r="D77" s="6" t="str">
        <x:v>攻击</x:v>
      </x:c>
      <x:c r="E77" s="6" t="str"/>
      <x:c r="F77" s="6" t="str"/>
      <x:c r="G77" s="6" t="n">
        <x:v>1</x:v>
      </x:c>
      <x:c r="H77" s="7" t="str">
        <x:v>攻击敌人，进入战斗后削弱敌方目标对应属性韧性。</x:v>
      </x:c>
      <x:c r="I77" s="7" t="str">
        <x:v>攻击敌人，进入战斗后削弱敌方目标对应属性韧性。</x:v>
      </x:c>
      <x:c r="J77" s="6" t="str">
        <x:v>https://raw.githubusercontent.com/Mar-7th/StarRailRes/dbe8cdfcfb0bf657b9fe1cf92d5537f118ccb487/index_new/cn/character_skills.json</x:v>
      </x:c>
    </x:row>
    <x:row r="78" ht="20" customHeight="1">
      <x:c r="A78" s="6" t="str">
        <x:v>110107</x:v>
      </x:c>
      <x:c r="B78" s="6" t="str">
        <x:v>1101</x:v>
      </x:c>
      <x:c r="C78" s="6" t="str">
        <x:v>布洛妮娅</x:v>
      </x:c>
      <x:c r="D78" s="6" t="str">
        <x:v>在旗帜下</x:v>
      </x:c>
      <x:c r="E78" s="6" t="str">
        <x:v>秘技</x:v>
      </x:c>
      <x:c r="F78" s="6" t="str">
        <x:v>辅助</x:v>
      </x:c>
      <x:c r="G78" s="6" t="n">
        <x:v>1</x:v>
      </x:c>
      <x:c r="H78" s="7" t="str">
        <x:v>使用秘技后，下一次战斗开始时使我方全体攻击力提高#1[i]%，持续#2[i]回合。</x:v>
      </x:c>
      <x:c r="I78" s="7" t="str">
        <x:v>使用秘技，下一次战斗开始时我方全体攻击力提高。</x:v>
      </x:c>
      <x:c r="J78" s="6" t="str">
        <x:v>https://raw.githubusercontent.com/Mar-7th/StarRailRes/dbe8cdfcfb0bf657b9fe1cf92d5537f118ccb487/index_new/cn/character_skills.json</x:v>
      </x:c>
    </x:row>
    <x:row r="79" ht="20" customHeight="1">
      <x:c r="A79" s="6" t="str">
        <x:v>110201</x:v>
      </x:c>
      <x:c r="B79" s="6" t="str">
        <x:v>1102</x:v>
      </x:c>
      <x:c r="C79" s="6" t="str">
        <x:v>希儿</x:v>
      </x:c>
      <x:c r="D79" s="6" t="str">
        <x:v>强袭</x:v>
      </x:c>
      <x:c r="E79" s="6" t="str">
        <x:v>普攻</x:v>
      </x:c>
      <x:c r="F79" s="6" t="str">
        <x:v>单攻</x:v>
      </x:c>
      <x:c r="G79" s="6" t="n">
        <x:v>10</x:v>
      </x:c>
      <x:c r="H79" s="7" t="str">
        <x:v>对指定敌方单体造成等同于希儿#1[i]%攻击力的量子属性伤害。</x:v>
      </x:c>
      <x:c r="I79" s="7" t="str">
        <x:v>对敌方单体造成少量量子属性伤害。</x:v>
      </x:c>
      <x:c r="J79" s="6" t="str">
        <x:v>https://raw.githubusercontent.com/Mar-7th/StarRailRes/dbe8cdfcfb0bf657b9fe1cf92d5537f118ccb487/index_new/cn/character_skills.json</x:v>
      </x:c>
    </x:row>
    <x:row r="80" ht="38" customHeight="1">
      <x:c r="A80" s="6" t="str">
        <x:v>110202</x:v>
      </x:c>
      <x:c r="B80" s="6" t="str">
        <x:v>1102</x:v>
      </x:c>
      <x:c r="C80" s="6" t="str">
        <x:v>希儿</x:v>
      </x:c>
      <x:c r="D80" s="6" t="str">
        <x:v>归刃</x:v>
      </x:c>
      <x:c r="E80" s="6" t="str">
        <x:v>战技</x:v>
      </x:c>
      <x:c r="F80" s="6" t="str">
        <x:v>单攻</x:v>
      </x:c>
      <x:c r="G80" s="6" t="n">
        <x:v>15</x:v>
      </x:c>
      <x:c r="H80" s="7" t="str">
        <x:v>使希儿的速度提高#2[i]%，并对指定敌方单体造成等同于希儿#1[i]%攻击力的量子属性伤害，速度提高效果持续#3[i]回合。</x:v>
      </x:c>
      <x:c r="I80" s="7" t="str">
        <x:v>对敌方单体造成量子属性伤害，并使自身速度提高。</x:v>
      </x:c>
      <x:c r="J80" s="6" t="str">
        <x:v>https://raw.githubusercontent.com/Mar-7th/StarRailRes/dbe8cdfcfb0bf657b9fe1cf92d5537f118ccb487/index_new/cn/character_skills.json</x:v>
      </x:c>
    </x:row>
    <x:row r="81" ht="20" customHeight="1">
      <x:c r="A81" s="6" t="str">
        <x:v>110203</x:v>
      </x:c>
      <x:c r="B81" s="6" t="str">
        <x:v>1102</x:v>
      </x:c>
      <x:c r="C81" s="6" t="str">
        <x:v>希儿</x:v>
      </x:c>
      <x:c r="D81" s="6" t="str">
        <x:v>乱蝶</x:v>
      </x:c>
      <x:c r="E81" s="6" t="str">
        <x:v>终结技</x:v>
      </x:c>
      <x:c r="F81" s="6" t="str">
        <x:v>单攻</x:v>
      </x:c>
      <x:c r="G81" s="6" t="n">
        <x:v>15</x:v>
      </x:c>
      <x:c r="H81" s="7" t="str">
        <x:v>立即进入增幅状态，并对指定敌方单体造成等同于希儿#1[i]%攻击力的量子属性伤害。</x:v>
      </x:c>
      <x:c r="I81" s="7" t="str">
        <x:v>进入增幅状态，对敌方单体造成大量量子属性伤害。</x:v>
      </x:c>
      <x:c r="J81" s="6" t="str">
        <x:v>https://raw.githubusercontent.com/Mar-7th/StarRailRes/dbe8cdfcfb0bf657b9fe1cf92d5537f118ccb487/index_new/cn/character_skills.json</x:v>
      </x:c>
    </x:row>
    <x:row r="82" ht="38" customHeight="1">
      <x:c r="A82" s="6" t="str">
        <x:v>110204</x:v>
      </x:c>
      <x:c r="B82" s="6" t="str">
        <x:v>1102</x:v>
      </x:c>
      <x:c r="C82" s="6" t="str">
        <x:v>希儿</x:v>
      </x:c>
      <x:c r="D82" s="6" t="str">
        <x:v>再现</x:v>
      </x:c>
      <x:c r="E82" s="6" t="str">
        <x:v>天赋</x:v>
      </x:c>
      <x:c r="F82" s="6" t="str">
        <x:v>强化</x:v>
      </x:c>
      <x:c r="G82" s="6" t="n">
        <x:v>15</x:v>
      </x:c>
      <x:c r="H82" s="7" t="str">
        <x:v>施放普攻、战技、终结技消灭敌方目标时立即获得1个额外回合并进入增幅状态，增幅状态下希儿施放攻击造成的伤害提高#1[i]%，持续#2[i]回合。
若希儿在因天赋【再现】获得的额外回合中消灭敌方目标，此天赋不会生效。</x:v>
      </x:c>
      <x:c r="I82" s="7" t="str">
        <x:v>施放普攻、战技、终结技消灭敌方目标时获得额外回合并进入增幅状态，增幅状态下自身造成的伤害提高。</x:v>
      </x:c>
      <x:c r="J82" s="6" t="str">
        <x:v>https://raw.githubusercontent.com/Mar-7th/StarRailRes/dbe8cdfcfb0bf657b9fe1cf92d5537f118ccb487/index_new/cn/character_skills.json</x:v>
      </x:c>
    </x:row>
    <x:row r="83" ht="20" customHeight="1">
      <x:c r="A83" s="6" t="str">
        <x:v>110206</x:v>
      </x:c>
      <x:c r="B83" s="6" t="str">
        <x:v>1102</x:v>
      </x:c>
      <x:c r="C83" s="6" t="str">
        <x:v>希儿</x:v>
      </x:c>
      <x:c r="D83" s="6" t="str">
        <x:v>攻击</x:v>
      </x:c>
      <x:c r="E83" s="6" t="str"/>
      <x:c r="F83" s="6" t="str"/>
      <x:c r="G83" s="6" t="n">
        <x:v>1</x:v>
      </x:c>
      <x:c r="H83" s="7" t="str">
        <x:v>攻击敌人，进入战斗后削弱敌方目标对应属性韧性。</x:v>
      </x:c>
      <x:c r="I83" s="7" t="str">
        <x:v>攻击敌人，进入战斗后削弱敌方目标对应属性韧性。</x:v>
      </x:c>
      <x:c r="J83" s="6" t="str">
        <x:v>https://raw.githubusercontent.com/Mar-7th/StarRailRes/dbe8cdfcfb0bf657b9fe1cf92d5537f118ccb487/index_new/cn/character_skills.json</x:v>
      </x:c>
    </x:row>
    <x:row r="84" ht="38" customHeight="1">
      <x:c r="A84" s="6" t="str">
        <x:v>110207</x:v>
      </x:c>
      <x:c r="B84" s="6" t="str">
        <x:v>1102</x:v>
      </x:c>
      <x:c r="C84" s="6" t="str">
        <x:v>希儿</x:v>
      </x:c>
      <x:c r="D84" s="6" t="str">
        <x:v>幻身</x:v>
      </x:c>
      <x:c r="E84" s="6" t="str">
        <x:v>秘技</x:v>
      </x:c>
      <x:c r="F84" s="6" t="str">
        <x:v>强化</x:v>
      </x:c>
      <x:c r="G84" s="6" t="n">
        <x:v>1</x:v>
      </x:c>
      <x:c r="H84" s="7" t="str">
        <x:v>使用秘技后进入持续#1[i]秒的隐身状态。隐身状态下不会被敌人发现，且主动攻击敌人进入战斗时，希儿立即进入增幅状态。</x:v>
      </x:c>
      <x:c r="I84" s="7" t="str">
        <x:v>进入隐身状态。攻击敌人进入战斗后立即进入增幅状态。</x:v>
      </x:c>
      <x:c r="J84" s="6" t="str">
        <x:v>https://raw.githubusercontent.com/Mar-7th/StarRailRes/dbe8cdfcfb0bf657b9fe1cf92d5537f118ccb487/index_new/cn/character_skills.json</x:v>
      </x:c>
    </x:row>
    <x:row r="85" ht="20" customHeight="1">
      <x:c r="A85" s="6" t="str">
        <x:v>110301</x:v>
      </x:c>
      <x:c r="B85" s="6" t="str">
        <x:v>1103</x:v>
      </x:c>
      <x:c r="C85" s="6" t="str">
        <x:v>希露瓦</x:v>
      </x:c>
      <x:c r="D85" s="6" t="str">
        <x:v>雷鸣音阶</x:v>
      </x:c>
      <x:c r="E85" s="6" t="str">
        <x:v>普攻</x:v>
      </x:c>
      <x:c r="F85" s="6" t="str">
        <x:v>单攻</x:v>
      </x:c>
      <x:c r="G85" s="6" t="n">
        <x:v>10</x:v>
      </x:c>
      <x:c r="H85" s="7" t="str">
        <x:v>对指定敌方单体造成等同于希露瓦#1[i]%攻击力的雷属性伤害。</x:v>
      </x:c>
      <x:c r="I85" s="7" t="str">
        <x:v>对敌方单体造成少量雷属性伤害。</x:v>
      </x:c>
      <x:c r="J85" s="6" t="str">
        <x:v>https://raw.githubusercontent.com/Mar-7th/StarRailRes/dbe8cdfcfb0bf657b9fe1cf92d5537f118ccb487/index_new/cn/character_skills.json</x:v>
      </x:c>
    </x:row>
    <x:row r="86" ht="68" customHeight="1">
      <x:c r="A86" s="6" t="str">
        <x:v>110302</x:v>
      </x:c>
      <x:c r="B86" s="6" t="str">
        <x:v>1103</x:v>
      </x:c>
      <x:c r="C86" s="6" t="str">
        <x:v>希露瓦</x:v>
      </x:c>
      <x:c r="D86" s="6" t="str">
        <x:v>电光石火间</x:v>
      </x:c>
      <x:c r="E86" s="6" t="str">
        <x:v>战技</x:v>
      </x:c>
      <x:c r="F86" s="6" t="str">
        <x:v>扩散</x:v>
      </x:c>
      <x:c r="G86" s="6" t="n">
        <x:v>15</x:v>
      </x:c>
      <x:c r="H86" s="7" t="str">
        <x:v>对指定敌方单体造成等同于希露瓦#1[i]%攻击力的雷属性伤害，同时对其相邻目标造成等同于希露瓦#2[i]%攻击力的雷属性伤害，此外有#3[i]%的基础概率使受到攻击的敌方目标陷入触电状态，持续#4[i]回合。
触电状态下，敌方目标每回合开始时受到等同于希露瓦#5[i]%攻击力的雷属性持续伤害。</x:v>
      </x:c>
      <x:c r="I86" s="7" t="str">
        <x:v>对敌方单体造成雷属性伤害，对相邻目标造成少量雷属性伤害。大概率对目标施加触电状态。</x:v>
      </x:c>
      <x:c r="J86" s="6" t="str">
        <x:v>https://raw.githubusercontent.com/Mar-7th/StarRailRes/dbe8cdfcfb0bf657b9fe1cf92d5537f118ccb487/index_new/cn/character_skills.json</x:v>
      </x:c>
    </x:row>
    <x:row r="87" ht="38" customHeight="1">
      <x:c r="A87" s="6" t="str">
        <x:v>110303</x:v>
      </x:c>
      <x:c r="B87" s="6" t="str">
        <x:v>1103</x:v>
      </x:c>
      <x:c r="C87" s="6" t="str">
        <x:v>希露瓦</x:v>
      </x:c>
      <x:c r="D87" s="6" t="str">
        <x:v>机械热潮登场！</x:v>
      </x:c>
      <x:c r="E87" s="6" t="str">
        <x:v>终结技</x:v>
      </x:c>
      <x:c r="F87" s="6" t="str">
        <x:v>群攻</x:v>
      </x:c>
      <x:c r="G87" s="6" t="n">
        <x:v>15</x:v>
      </x:c>
      <x:c r="H87" s="7" t="str">
        <x:v>对敌方全体造成等同于希露瓦#1[i]%攻击力的雷属性伤害，并使触电状态下的敌方目标延长#2[i]回合的触电状态。</x:v>
      </x:c>
      <x:c r="I87" s="7" t="str">
        <x:v>对敌方全体造成雷属性伤害，并延长目标触电状态的持续时间。</x:v>
      </x:c>
      <x:c r="J87" s="6" t="str">
        <x:v>https://raw.githubusercontent.com/Mar-7th/StarRailRes/dbe8cdfcfb0bf657b9fe1cf92d5537f118ccb487/index_new/cn/character_skills.json</x:v>
      </x:c>
    </x:row>
    <x:row r="88" ht="20" customHeight="1">
      <x:c r="A88" s="6" t="str">
        <x:v>110304</x:v>
      </x:c>
      <x:c r="B88" s="6" t="str">
        <x:v>1103</x:v>
      </x:c>
      <x:c r="C88" s="6" t="str">
        <x:v>希露瓦</x:v>
      </x:c>
      <x:c r="D88" s="6" t="str">
        <x:v>燃情和弦</x:v>
      </x:c>
      <x:c r="E88" s="6" t="str">
        <x:v>天赋</x:v>
      </x:c>
      <x:c r="F88" s="6" t="str">
        <x:v>强化</x:v>
      </x:c>
      <x:c r="G88" s="6" t="n">
        <x:v>15</x:v>
      </x:c>
      <x:c r="H88" s="7" t="str">
        <x:v>施放攻击后，对所有触电状态下的敌方目标造成等同于希露瓦#1[i]%攻击力的雷属性附加伤害。</x:v>
      </x:c>
      <x:c r="I88" s="7" t="str">
        <x:v>施放攻击后，对所有触电状态敌方目标造成少量附加伤害。</x:v>
      </x:c>
      <x:c r="J88" s="6" t="str">
        <x:v>https://raw.githubusercontent.com/Mar-7th/StarRailRes/dbe8cdfcfb0bf657b9fe1cf92d5537f118ccb487/index_new/cn/character_skills.json</x:v>
      </x:c>
    </x:row>
    <x:row r="89" ht="20" customHeight="1">
      <x:c r="A89" s="6" t="str">
        <x:v>110306</x:v>
      </x:c>
      <x:c r="B89" s="6" t="str">
        <x:v>1103</x:v>
      </x:c>
      <x:c r="C89" s="6" t="str">
        <x:v>希露瓦</x:v>
      </x:c>
      <x:c r="D89" s="6" t="str">
        <x:v>攻击</x:v>
      </x:c>
      <x:c r="E89" s="6" t="str"/>
      <x:c r="F89" s="6" t="str"/>
      <x:c r="G89" s="6" t="n">
        <x:v>1</x:v>
      </x:c>
      <x:c r="H89" s="7" t="str">
        <x:v>攻击敌人，进入战斗后削弱敌方目标对应属性韧性。</x:v>
      </x:c>
      <x:c r="I89" s="7" t="str">
        <x:v>攻击敌人，进入战斗后削弱敌方目标对应属性韧性。</x:v>
      </x:c>
      <x:c r="J89" s="6" t="str">
        <x:v>https://raw.githubusercontent.com/Mar-7th/StarRailRes/dbe8cdfcfb0bf657b9fe1cf92d5537f118ccb487/index_new/cn/character_skills.json</x:v>
      </x:c>
    </x:row>
    <x:row r="90" ht="38" customHeight="1">
      <x:c r="A90" s="6" t="str">
        <x:v>110307</x:v>
      </x:c>
      <x:c r="B90" s="6" t="str">
        <x:v>1103</x:v>
      </x:c>
      <x:c r="C90" s="6" t="str">
        <x:v>希露瓦</x:v>
      </x:c>
      <x:c r="D90" s="6" t="str">
        <x:v>晚安，贝洛伯格</x:v>
      </x:c>
      <x:c r="E90" s="6" t="str">
        <x:v>秘技</x:v>
      </x:c>
      <x:c r="F90" s="6" t="str"/>
      <x:c r="G90" s="6" t="n">
        <x:v>1</x:v>
      </x:c>
      <x:c r="H90" s="7" t="str">
        <x:v>立即攻击敌人，进入战斗后对敌方随机单体造成等同于希露瓦#4[i]%攻击力的雷属性伤害，同时有#1[i]%的基础概率使敌方每个单体目标陷入触电状态，持续#3[i]回合。
触电状态下，敌方目标每回合开始时受到等同于希露瓦#2[i]%攻击力的雷属性持续伤害。</x:v>
      </x:c>
      <x:c r="I90" s="7" t="str">
        <x:v>攻击敌人，进战后对敌方随机单体造成少量雷属性伤害，并有大概率使敌方每个单体目标陷入触电状态。</x:v>
      </x:c>
      <x:c r="J90" s="6" t="str">
        <x:v>https://raw.githubusercontent.com/Mar-7th/StarRailRes/dbe8cdfcfb0bf657b9fe1cf92d5537f118ccb487/index_new/cn/character_skills.json</x:v>
      </x:c>
    </x:row>
    <x:row r="91" ht="20" customHeight="1">
      <x:c r="A91" s="6" t="str">
        <x:v>110401</x:v>
      </x:c>
      <x:c r="B91" s="6" t="str">
        <x:v>1104</x:v>
      </x:c>
      <x:c r="C91" s="6" t="str">
        <x:v>杰帕德</x:v>
      </x:c>
      <x:c r="D91" s="6" t="str">
        <x:v>一意之拳</x:v>
      </x:c>
      <x:c r="E91" s="6" t="str">
        <x:v>普攻</x:v>
      </x:c>
      <x:c r="F91" s="6" t="str">
        <x:v>单攻</x:v>
      </x:c>
      <x:c r="G91" s="6" t="n">
        <x:v>10</x:v>
      </x:c>
      <x:c r="H91" s="7" t="str">
        <x:v>对指定敌方单体造成等同于杰帕德#1[i]%攻击力的冰属性伤害。</x:v>
      </x:c>
      <x:c r="I91" s="7" t="str">
        <x:v>对敌方单体造成少量冰属性伤害。</x:v>
      </x:c>
      <x:c r="J91" s="6" t="str">
        <x:v>https://raw.githubusercontent.com/Mar-7th/StarRailRes/dbe8cdfcfb0bf657b9fe1cf92d5537f118ccb487/index_new/cn/character_skills.json</x:v>
      </x:c>
    </x:row>
    <x:row r="92" ht="53" customHeight="1">
      <x:c r="A92" s="6" t="str">
        <x:v>110402</x:v>
      </x:c>
      <x:c r="B92" s="6" t="str">
        <x:v>1104</x:v>
      </x:c>
      <x:c r="C92" s="6" t="str">
        <x:v>杰帕德</x:v>
      </x:c>
      <x:c r="D92" s="6" t="str">
        <x:v>震慑之击</x:v>
      </x:c>
      <x:c r="E92" s="6" t="str">
        <x:v>战技</x:v>
      </x:c>
      <x:c r="F92" s="6" t="str">
        <x:v>单攻</x:v>
      </x:c>
      <x:c r="G92" s="6" t="n">
        <x:v>15</x:v>
      </x:c>
      <x:c r="H92" s="7" t="str">
        <x:v>对指定敌方单体造成等同于杰帕德#1[i]%攻击力的冰属性伤害，同时有#2[i]%的基础概率使受到攻击的敌方目标陷入冻结状态，持续#3[i]回合。
冻结状态下，敌方目标不能行动同时每回合开始时受到等同于杰帕德#4[i]%攻击力的冰属性附加伤害。</x:v>
      </x:c>
      <x:c r="I92" s="7" t="str">
        <x:v>对敌方单体造成冰属性伤害，有概率对目标施加冻结状态。</x:v>
      </x:c>
      <x:c r="J92" s="6" t="str">
        <x:v>https://raw.githubusercontent.com/Mar-7th/StarRailRes/dbe8cdfcfb0bf657b9fe1cf92d5537f118ccb487/index_new/cn/character_skills.json</x:v>
      </x:c>
    </x:row>
    <x:row r="93" ht="38" customHeight="1">
      <x:c r="A93" s="6" t="str">
        <x:v>110403</x:v>
      </x:c>
      <x:c r="B93" s="6" t="str">
        <x:v>1104</x:v>
      </x:c>
      <x:c r="C93" s="6" t="str">
        <x:v>杰帕德</x:v>
      </x:c>
      <x:c r="D93" s="6" t="str">
        <x:v>永屹之壁</x:v>
      </x:c>
      <x:c r="E93" s="6" t="str">
        <x:v>终结技</x:v>
      </x:c>
      <x:c r="F93" s="6" t="str">
        <x:v>防御</x:v>
      </x:c>
      <x:c r="G93" s="6" t="n">
        <x:v>15</x:v>
      </x:c>
      <x:c r="H93" s="7" t="str">
        <x:v>为我方全体提供能够抵消等同于杰帕德#1[i]%防御力+#3[i]伤害的护盾，持续#2[i]回合。</x:v>
      </x:c>
      <x:c r="I93" s="7" t="str">
        <x:v>为我方全体提供护盾。</x:v>
      </x:c>
      <x:c r="J93" s="6" t="str">
        <x:v>https://raw.githubusercontent.com/Mar-7th/StarRailRes/dbe8cdfcfb0bf657b9fe1cf92d5537f118ccb487/index_new/cn/character_skills.json</x:v>
      </x:c>
    </x:row>
    <x:row r="94" ht="38" customHeight="1">
      <x:c r="A94" s="6" t="str">
        <x:v>110404</x:v>
      </x:c>
      <x:c r="B94" s="6" t="str">
        <x:v>1104</x:v>
      </x:c>
      <x:c r="C94" s="6" t="str">
        <x:v>杰帕德</x:v>
      </x:c>
      <x:c r="D94" s="6" t="str">
        <x:v>不屈之身</x:v>
      </x:c>
      <x:c r="E94" s="6" t="str">
        <x:v>天赋</x:v>
      </x:c>
      <x:c r="F94" s="6" t="str">
        <x:v>回复</x:v>
      </x:c>
      <x:c r="G94" s="6" t="n">
        <x:v>15</x:v>
      </x:c>
      <x:c r="H94" s="7" t="str">
        <x:v>受到致命攻击时杰帕德不会陷入无法战斗状态，并立即回复等同于自身生命上限#1[i]%的生命值。该效果单场战斗中只能触发1次。</x:v>
      </x:c>
      <x:c r="I94" s="7" t="str">
        <x:v>受到致命攻击时不会陷入无法战斗状态，立即回复生命值。单场战斗中仅触发1次。</x:v>
      </x:c>
      <x:c r="J94" s="6" t="str">
        <x:v>https://raw.githubusercontent.com/Mar-7th/StarRailRes/dbe8cdfcfb0bf657b9fe1cf92d5537f118ccb487/index_new/cn/character_skills.json</x:v>
      </x:c>
    </x:row>
    <x:row r="95" ht="20" customHeight="1">
      <x:c r="A95" s="6" t="str">
        <x:v>110406</x:v>
      </x:c>
      <x:c r="B95" s="6" t="str">
        <x:v>1104</x:v>
      </x:c>
      <x:c r="C95" s="6" t="str">
        <x:v>杰帕德</x:v>
      </x:c>
      <x:c r="D95" s="6" t="str">
        <x:v>攻击</x:v>
      </x:c>
      <x:c r="E95" s="6" t="str"/>
      <x:c r="F95" s="6" t="str"/>
      <x:c r="G95" s="6" t="n">
        <x:v>1</x:v>
      </x:c>
      <x:c r="H95" s="7" t="str">
        <x:v>攻击敌人，进入战斗后削弱敌方目标对应属性韧性。</x:v>
      </x:c>
      <x:c r="I95" s="7" t="str">
        <x:v>攻击敌人，进入战斗后削弱敌方目标对应属性韧性。</x:v>
      </x:c>
      <x:c r="J95" s="6" t="str">
        <x:v>https://raw.githubusercontent.com/Mar-7th/StarRailRes/dbe8cdfcfb0bf657b9fe1cf92d5537f118ccb487/index_new/cn/character_skills.json</x:v>
      </x:c>
    </x:row>
    <x:row r="96" ht="38" customHeight="1">
      <x:c r="A96" s="6" t="str">
        <x:v>110407</x:v>
      </x:c>
      <x:c r="B96" s="6" t="str">
        <x:v>1104</x:v>
      </x:c>
      <x:c r="C96" s="6" t="str">
        <x:v>杰帕德</x:v>
      </x:c>
      <x:c r="D96" s="6" t="str">
        <x:v>有情之证</x:v>
      </x:c>
      <x:c r="E96" s="6" t="str">
        <x:v>秘技</x:v>
      </x:c>
      <x:c r="F96" s="6" t="str">
        <x:v>防御</x:v>
      </x:c>
      <x:c r="G96" s="6" t="n">
        <x:v>1</x:v>
      </x:c>
      <x:c r="H96" s="7" t="str">
        <x:v>使用秘技后，下一次战斗开始时为我方全体提供能够抵消等同于杰帕德#1[i]%防御力+#3[i]伤害的护盾，持续#2[i]回合。</x:v>
      </x:c>
      <x:c r="I96" s="7" t="str">
        <x:v>使用秘技，下一次战斗开始时我方全体获得护盾。</x:v>
      </x:c>
      <x:c r="J96" s="6" t="str">
        <x:v>https://raw.githubusercontent.com/Mar-7th/StarRailRes/dbe8cdfcfb0bf657b9fe1cf92d5537f118ccb487/index_new/cn/character_skills.json</x:v>
      </x:c>
    </x:row>
    <x:row r="97" ht="20" customHeight="1">
      <x:c r="A97" s="6" t="str">
        <x:v>110501</x:v>
      </x:c>
      <x:c r="B97" s="6" t="str">
        <x:v>1105</x:v>
      </x:c>
      <x:c r="C97" s="6" t="str">
        <x:v>娜塔莎</x:v>
      </x:c>
      <x:c r="D97" s="6" t="str">
        <x:v>仁慈的背面</x:v>
      </x:c>
      <x:c r="E97" s="6" t="str">
        <x:v>普攻</x:v>
      </x:c>
      <x:c r="F97" s="6" t="str">
        <x:v>单攻</x:v>
      </x:c>
      <x:c r="G97" s="6" t="n">
        <x:v>10</x:v>
      </x:c>
      <x:c r="H97" s="7" t="str">
        <x:v>对指定敌方单体造成等同于娜塔莎#1[i]%攻击力的物理属性伤害。</x:v>
      </x:c>
      <x:c r="I97" s="7" t="str">
        <x:v>对敌方单体造成少量物理属性伤害。</x:v>
      </x:c>
      <x:c r="J97" s="6" t="str">
        <x:v>https://raw.githubusercontent.com/Mar-7th/StarRailRes/dbe8cdfcfb0bf657b9fe1cf92d5537f118ccb487/index_new/cn/character_skills.json</x:v>
      </x:c>
    </x:row>
    <x:row r="98" ht="53" customHeight="1">
      <x:c r="A98" s="6" t="str">
        <x:v>110502</x:v>
      </x:c>
      <x:c r="B98" s="6" t="str">
        <x:v>1105</x:v>
      </x:c>
      <x:c r="C98" s="6" t="str">
        <x:v>娜塔莎</x:v>
      </x:c>
      <x:c r="D98" s="6" t="str">
        <x:v>爱，救护与抉择</x:v>
      </x:c>
      <x:c r="E98" s="6" t="str">
        <x:v>战技</x:v>
      </x:c>
      <x:c r="F98" s="6" t="str">
        <x:v>回复</x:v>
      </x:c>
      <x:c r="G98" s="6" t="n">
        <x:v>15</x:v>
      </x:c>
      <x:c r="H98" s="7" t="str">
        <x:v>立即为指定我方单体回复等同于娜塔莎#1[f1]%生命上限+#4[i]的生命值，同时目标每回合开始时为其回复等同于娜塔莎#2[f1]%生命上限+#5[i]的生命值，持续#3[i]回合。</x:v>
      </x:c>
      <x:c r="I98" s="7" t="str">
        <x:v>为我方单体回复生命值，并使目标持续回复生命值。</x:v>
      </x:c>
      <x:c r="J98" s="6" t="str">
        <x:v>https://raw.githubusercontent.com/Mar-7th/StarRailRes/dbe8cdfcfb0bf657b9fe1cf92d5537f118ccb487/index_new/cn/character_skills.json</x:v>
      </x:c>
    </x:row>
    <x:row r="99" ht="20" customHeight="1">
      <x:c r="A99" s="6" t="str">
        <x:v>110503</x:v>
      </x:c>
      <x:c r="B99" s="6" t="str">
        <x:v>1105</x:v>
      </x:c>
      <x:c r="C99" s="6" t="str">
        <x:v>娜塔莎</x:v>
      </x:c>
      <x:c r="D99" s="6" t="str">
        <x:v>新生之礼</x:v>
      </x:c>
      <x:c r="E99" s="6" t="str">
        <x:v>终结技</x:v>
      </x:c>
      <x:c r="F99" s="6" t="str">
        <x:v>回复</x:v>
      </x:c>
      <x:c r="G99" s="6" t="n">
        <x:v>15</x:v>
      </x:c>
      <x:c r="H99" s="7" t="str">
        <x:v>立即为我方全体回复等同于娜塔莎#1[f1]%生命上限+#2[i]的生命值。</x:v>
      </x:c>
      <x:c r="I99" s="7" t="str">
        <x:v>为我方全体回复生命值。</x:v>
      </x:c>
      <x:c r="J99" s="6" t="str">
        <x:v>https://raw.githubusercontent.com/Mar-7th/StarRailRes/dbe8cdfcfb0bf657b9fe1cf92d5537f118ccb487/index_new/cn/character_skills.json</x:v>
      </x:c>
    </x:row>
    <x:row r="100" ht="38" customHeight="1">
      <x:c r="A100" s="6" t="str">
        <x:v>110504</x:v>
      </x:c>
      <x:c r="B100" s="6" t="str">
        <x:v>1105</x:v>
      </x:c>
      <x:c r="C100" s="6" t="str">
        <x:v>娜塔莎</x:v>
      </x:c>
      <x:c r="D100" s="6" t="str">
        <x:v>生机焕发</x:v>
      </x:c>
      <x:c r="E100" s="6" t="str">
        <x:v>天赋</x:v>
      </x:c>
      <x:c r="F100" s="6" t="str">
        <x:v>强化</x:v>
      </x:c>
      <x:c r="G100" s="6" t="n">
        <x:v>15</x:v>
      </x:c>
      <x:c r="H100" s="7" t="str">
        <x:v>为当前生命值百分比小于等于#1[i]%的我方目标提供治疗时，娜塔莎的治疗量提高#2[i]%，该效果对持续治疗效果也会生效。</x:v>
      </x:c>
      <x:c r="I100" s="7" t="str">
        <x:v>为当前生命值百分比较低的我方目标提供治疗时，治疗量提高。该效果对持续治疗效果也会生效。</x:v>
      </x:c>
      <x:c r="J100" s="6" t="str">
        <x:v>https://raw.githubusercontent.com/Mar-7th/StarRailRes/dbe8cdfcfb0bf657b9fe1cf92d5537f118ccb487/index_new/cn/character_skills.json</x:v>
      </x:c>
    </x:row>
    <x:row r="101" ht="20" customHeight="1">
      <x:c r="A101" s="6" t="str">
        <x:v>110506</x:v>
      </x:c>
      <x:c r="B101" s="6" t="str">
        <x:v>1105</x:v>
      </x:c>
      <x:c r="C101" s="6" t="str">
        <x:v>娜塔莎</x:v>
      </x:c>
      <x:c r="D101" s="6" t="str">
        <x:v>攻击</x:v>
      </x:c>
      <x:c r="E101" s="6" t="str"/>
      <x:c r="F101" s="6" t="str"/>
      <x:c r="G101" s="6" t="n">
        <x:v>1</x:v>
      </x:c>
      <x:c r="H101" s="7" t="str">
        <x:v>攻击敌人，进入战斗后削弱敌方目标对应属性韧性。</x:v>
      </x:c>
      <x:c r="I101" s="7" t="str">
        <x:v>攻击敌人，进入战斗后削弱敌方目标对应属性韧性。</x:v>
      </x:c>
      <x:c r="J101" s="6" t="str">
        <x:v>https://raw.githubusercontent.com/Mar-7th/StarRailRes/dbe8cdfcfb0bf657b9fe1cf92d5537f118ccb487/index_new/cn/character_skills.json</x:v>
      </x:c>
    </x:row>
    <x:row r="102" ht="53" customHeight="1">
      <x:c r="A102" s="6" t="str">
        <x:v>110507</x:v>
      </x:c>
      <x:c r="B102" s="6" t="str">
        <x:v>1105</x:v>
      </x:c>
      <x:c r="C102" s="6" t="str">
        <x:v>娜塔莎</x:v>
      </x:c>
      <x:c r="D102" s="6" t="str">
        <x:v>催眠研习</x:v>
      </x:c>
      <x:c r="E102" s="6" t="str">
        <x:v>秘技</x:v>
      </x:c>
      <x:c r="F102" s="6" t="str"/>
      <x:c r="G102" s="6" t="n">
        <x:v>1</x:v>
      </x:c>
      <x:c r="H102" s="7" t="str">
        <x:v>立即攻击敌人，进入战斗后对敌方随机单体造成等同于娜塔莎#4[i]%攻击力的物理属性伤害，并有#1[i]%的基础概率使敌方每个单体目标陷入虚弱状态。
虚弱状态下的敌方目标对我方造成的伤害降低#2[i]%，持续#3[i]回合。</x:v>
      </x:c>
      <x:c r="I102" s="7" t="str">
        <x:v>攻击敌人，进战后对敌方随机单体造成少量物理属性伤害，大概率使敌方每个单体目标陷入虚弱状态。</x:v>
      </x:c>
      <x:c r="J102" s="6" t="str">
        <x:v>https://raw.githubusercontent.com/Mar-7th/StarRailRes/dbe8cdfcfb0bf657b9fe1cf92d5537f118ccb487/index_new/cn/character_skills.json</x:v>
      </x:c>
    </x:row>
    <x:row r="103" ht="20" customHeight="1">
      <x:c r="A103" s="6" t="str">
        <x:v>110601</x:v>
      </x:c>
      <x:c r="B103" s="6" t="str">
        <x:v>1106</x:v>
      </x:c>
      <x:c r="C103" s="6" t="str">
        <x:v>佩拉</x:v>
      </x:c>
      <x:c r="D103" s="6" t="str">
        <x:v>冰点射击</x:v>
      </x:c>
      <x:c r="E103" s="6" t="str">
        <x:v>普攻</x:v>
      </x:c>
      <x:c r="F103" s="6" t="str">
        <x:v>单攻</x:v>
      </x:c>
      <x:c r="G103" s="6" t="n">
        <x:v>10</x:v>
      </x:c>
      <x:c r="H103" s="7" t="str">
        <x:v>对指定敌方单体造成等同于佩拉#1[i]%攻击力的冰属性伤害。</x:v>
      </x:c>
      <x:c r="I103" s="7" t="str">
        <x:v>对敌方单体造成少量冰属性伤害。</x:v>
      </x:c>
      <x:c r="J103" s="6" t="str">
        <x:v>https://raw.githubusercontent.com/Mar-7th/StarRailRes/dbe8cdfcfb0bf657b9fe1cf92d5537f118ccb487/index_new/cn/character_skills.json</x:v>
      </x:c>
    </x:row>
    <x:row r="104" ht="20" customHeight="1">
      <x:c r="A104" s="6" t="str">
        <x:v>110602</x:v>
      </x:c>
      <x:c r="B104" s="6" t="str">
        <x:v>1106</x:v>
      </x:c>
      <x:c r="C104" s="6" t="str">
        <x:v>佩拉</x:v>
      </x:c>
      <x:c r="D104" s="6" t="str">
        <x:v>低温妨害</x:v>
      </x:c>
      <x:c r="E104" s="6" t="str">
        <x:v>战技</x:v>
      </x:c>
      <x:c r="F104" s="6" t="str">
        <x:v>单攻</x:v>
      </x:c>
      <x:c r="G104" s="6" t="n">
        <x:v>15</x:v>
      </x:c>
      <x:c r="H104" s="7" t="str">
        <x:v>解除指定敌方单体的#2[i]个增益效果，同时造成等同于佩拉#1[i]%攻击力的冰属性伤害。</x:v>
      </x:c>
      <x:c r="I104" s="7" t="str">
        <x:v>解除敌方单体1个增益效果，对敌方单体造成冰属性伤害。</x:v>
      </x:c>
      <x:c r="J104" s="6" t="str">
        <x:v>https://raw.githubusercontent.com/Mar-7th/StarRailRes/dbe8cdfcfb0bf657b9fe1cf92d5537f118ccb487/index_new/cn/character_skills.json</x:v>
      </x:c>
    </x:row>
    <x:row r="105" ht="53" customHeight="1">
      <x:c r="A105" s="6" t="str">
        <x:v>110603</x:v>
      </x:c>
      <x:c r="B105" s="6" t="str">
        <x:v>1106</x:v>
      </x:c>
      <x:c r="C105" s="6" t="str">
        <x:v>佩拉</x:v>
      </x:c>
      <x:c r="D105" s="6" t="str">
        <x:v>领域压制</x:v>
      </x:c>
      <x:c r="E105" s="6" t="str">
        <x:v>终结技</x:v>
      </x:c>
      <x:c r="F105" s="6" t="str">
        <x:v>群攻</x:v>
      </x:c>
      <x:c r="G105" s="6" t="n">
        <x:v>15</x:v>
      </x:c>
      <x:c r="H105" s="7" t="str">
        <x:v>有#1[i]%的基础概率使敌方每个单体目标陷入【通解】状态，同时对敌方全体造成等同于佩拉#4[i]%攻击力的冰属性伤害。
【通解】状态下，敌方目标防御力降低#2[i]%，持续#3[i]回合。</x:v>
      </x:c>
      <x:c r="I105" s="7" t="str">
        <x:v>大概率使敌方目标防御力降低，并对敌方全体造成少量冰属性伤害。</x:v>
      </x:c>
      <x:c r="J105" s="6" t="str">
        <x:v>https://raw.githubusercontent.com/Mar-7th/StarRailRes/dbe8cdfcfb0bf657b9fe1cf92d5537f118ccb487/index_new/cn/character_skills.json</x:v>
      </x:c>
    </x:row>
    <x:row r="106" ht="38" customHeight="1">
      <x:c r="A106" s="6" t="str">
        <x:v>110604</x:v>
      </x:c>
      <x:c r="B106" s="6" t="str">
        <x:v>1106</x:v>
      </x:c>
      <x:c r="C106" s="6" t="str">
        <x:v>佩拉</x:v>
      </x:c>
      <x:c r="D106" s="6" t="str">
        <x:v>数据采集</x:v>
      </x:c>
      <x:c r="E106" s="6" t="str">
        <x:v>天赋</x:v>
      </x:c>
      <x:c r="F106" s="6" t="str">
        <x:v>辅助</x:v>
      </x:c>
      <x:c r="G106" s="6" t="n">
        <x:v>15</x:v>
      </x:c>
      <x:c r="H106" s="7" t="str">
        <x:v>施放攻击后若敌方目标处于负面效果状态，则佩拉额外恢复#1[f1]点能量。该效果每次攻击只能触发1次。</x:v>
      </x:c>
      <x:c r="I106" s="7" t="str">
        <x:v>施放攻击后，若敌方目标处于负面效果状态，则佩拉恢复能量。</x:v>
      </x:c>
      <x:c r="J106" s="6" t="str">
        <x:v>https://raw.githubusercontent.com/Mar-7th/StarRailRes/dbe8cdfcfb0bf657b9fe1cf92d5537f118ccb487/index_new/cn/character_skills.json</x:v>
      </x:c>
    </x:row>
    <x:row r="107" ht="20" customHeight="1">
      <x:c r="A107" s="6" t="str">
        <x:v>110606</x:v>
      </x:c>
      <x:c r="B107" s="6" t="str">
        <x:v>1106</x:v>
      </x:c>
      <x:c r="C107" s="6" t="str">
        <x:v>佩拉</x:v>
      </x:c>
      <x:c r="D107" s="6" t="str">
        <x:v>攻击</x:v>
      </x:c>
      <x:c r="E107" s="6" t="str"/>
      <x:c r="F107" s="6" t="str"/>
      <x:c r="G107" s="6" t="n">
        <x:v>1</x:v>
      </x:c>
      <x:c r="H107" s="7" t="str">
        <x:v>攻击敌人，进入战斗后削弱敌方目标对应属性韧性。</x:v>
      </x:c>
      <x:c r="I107" s="7" t="str">
        <x:v>攻击敌人，进入战斗后削弱敌方目标对应属性韧性。</x:v>
      </x:c>
      <x:c r="J107" s="6" t="str">
        <x:v>https://raw.githubusercontent.com/Mar-7th/StarRailRes/dbe8cdfcfb0bf657b9fe1cf92d5537f118ccb487/index_new/cn/character_skills.json</x:v>
      </x:c>
    </x:row>
    <x:row r="108" ht="38" customHeight="1">
      <x:c r="A108" s="6" t="str">
        <x:v>110607</x:v>
      </x:c>
      <x:c r="B108" s="6" t="str">
        <x:v>1106</x:v>
      </x:c>
      <x:c r="C108" s="6" t="str">
        <x:v>佩拉</x:v>
      </x:c>
      <x:c r="D108" s="6" t="str">
        <x:v>先发制人</x:v>
      </x:c>
      <x:c r="E108" s="6" t="str">
        <x:v>秘技</x:v>
      </x:c>
      <x:c r="F108" s="6" t="str"/>
      <x:c r="G108" s="6" t="n">
        <x:v>1</x:v>
      </x:c>
      <x:c r="H108" s="7" t="str">
        <x:v>立即攻击敌人，进入战斗后对敌方随机单体造成等同于佩拉#4[i]%攻击力的冰属性伤害，同时有#1[i]%的基础概率使敌方每个单体目标防御力降低#2[i]%，持续#3[i]回合。</x:v>
      </x:c>
      <x:c r="I108" s="7" t="str">
        <x:v>攻击敌人，进战后对敌方随机单体造成少量伤害，并有大概率使敌方每个单体目标防御力降低。</x:v>
      </x:c>
      <x:c r="J108" s="6" t="str">
        <x:v>https://raw.githubusercontent.com/Mar-7th/StarRailRes/dbe8cdfcfb0bf657b9fe1cf92d5537f118ccb487/index_new/cn/character_skills.json</x:v>
      </x:c>
    </x:row>
    <x:row r="109" ht="20" customHeight="1">
      <x:c r="A109" s="6" t="str">
        <x:v>110701</x:v>
      </x:c>
      <x:c r="B109" s="6" t="str">
        <x:v>1107</x:v>
      </x:c>
      <x:c r="C109" s="6" t="str">
        <x:v>克拉拉</x:v>
      </x:c>
      <x:c r="D109" s="6" t="str">
        <x:v>我也想帮上忙</x:v>
      </x:c>
      <x:c r="E109" s="6" t="str">
        <x:v>普攻</x:v>
      </x:c>
      <x:c r="F109" s="6" t="str">
        <x:v>单攻</x:v>
      </x:c>
      <x:c r="G109" s="6" t="n">
        <x:v>10</x:v>
      </x:c>
      <x:c r="H109" s="7" t="str">
        <x:v>对指定敌方单体造成等同于克拉拉#1[i]%攻击力的物理属性伤害。</x:v>
      </x:c>
      <x:c r="I109" s="7" t="str">
        <x:v>对敌方单体造成少量物理属性伤害。</x:v>
      </x:c>
      <x:c r="J109" s="6" t="str">
        <x:v>https://raw.githubusercontent.com/Mar-7th/StarRailRes/dbe8cdfcfb0bf657b9fe1cf92d5537f118ccb487/index_new/cn/character_skills.json</x:v>
      </x:c>
    </x:row>
    <x:row r="110" ht="53" customHeight="1">
      <x:c r="A110" s="6" t="str">
        <x:v>110702</x:v>
      </x:c>
      <x:c r="B110" s="6" t="str">
        <x:v>1107</x:v>
      </x:c>
      <x:c r="C110" s="6" t="str">
        <x:v>克拉拉</x:v>
      </x:c>
      <x:c r="D110" s="6" t="str">
        <x:v>史瓦罗在看着你</x:v>
      </x:c>
      <x:c r="E110" s="6" t="str">
        <x:v>战技</x:v>
      </x:c>
      <x:c r="F110" s="6" t="str">
        <x:v>群攻</x:v>
      </x:c>
      <x:c r="G110" s="6" t="n">
        <x:v>15</x:v>
      </x:c>
      <x:c r="H110" s="7" t="str">
        <x:v>对敌方全体造成等同于克拉拉#1[i]%攻击力的物理属性伤害，并对所有被史瓦罗标上【反击标记】的敌方目标额外造成等同于克拉拉#2[i]%攻击力物理属性伤害。
战技施放后所有【反击标记】失效。</x:v>
      </x:c>
      <x:c r="I110" s="7" t="str">
        <x:v>对敌方全体造成物理属性伤害，对持有【反击标记】的目标额外造成物理伤害。</x:v>
      </x:c>
      <x:c r="J110" s="6" t="str">
        <x:v>https://raw.githubusercontent.com/Mar-7th/StarRailRes/dbe8cdfcfb0bf657b9fe1cf92d5537f118ccb487/index_new/cn/character_skills.json</x:v>
      </x:c>
    </x:row>
    <x:row r="111" ht="68" customHeight="1">
      <x:c r="A111" s="6" t="str">
        <x:v>110703</x:v>
      </x:c>
      <x:c r="B111" s="6" t="str">
        <x:v>1107</x:v>
      </x:c>
      <x:c r="C111" s="6" t="str">
        <x:v>克拉拉</x:v>
      </x:c>
      <x:c r="D111" s="6" t="str">
        <x:v>是约定不是命令</x:v>
      </x:c>
      <x:c r="E111" s="6" t="str">
        <x:v>终结技</x:v>
      </x:c>
      <x:c r="F111" s="6" t="str">
        <x:v>强化</x:v>
      </x:c>
      <x:c r="G111" s="6" t="n">
        <x:v>15</x:v>
      </x:c>
      <x:c r="H111" s="7" t="str">
        <x:v>施放终结技后克拉拉受到的伤害额外降低#4[i]%且被敌方目标攻击的概率大幅提高，持续#3[i]回合。
同时史瓦罗的反击得到强化，当任意我方目标受到攻击后史瓦罗立即施放反击，对敌方目标造成的伤害倍率提高#2[i]%，并对其相邻目标造成相当于主目标50%的伤害。强化效果可生效#5[i]次。</x:v>
      </x:c>
      <x:c r="I111" s="7" t="str">
        <x:v>自身受到的伤害降低，被攻击的概率提高，并强化反击的效果。</x:v>
      </x:c>
      <x:c r="J111" s="6" t="str">
        <x:v>https://raw.githubusercontent.com/Mar-7th/StarRailRes/dbe8cdfcfb0bf657b9fe1cf92d5537f118ccb487/index_new/cn/character_skills.json</x:v>
      </x:c>
    </x:row>
    <x:row r="112" ht="38" customHeight="1">
      <x:c r="A112" s="6" t="str">
        <x:v>110704</x:v>
      </x:c>
      <x:c r="B112" s="6" t="str">
        <x:v>1107</x:v>
      </x:c>
      <x:c r="C112" s="6" t="str">
        <x:v>克拉拉</x:v>
      </x:c>
      <x:c r="D112" s="6" t="str">
        <x:v>因为我们是家人</x:v>
      </x:c>
      <x:c r="E112" s="6" t="str">
        <x:v>天赋</x:v>
      </x:c>
      <x:c r="F112" s="6" t="str">
        <x:v>单攻</x:v>
      </x:c>
      <x:c r="G112" s="6" t="n">
        <x:v>15</x:v>
      </x:c>
      <x:c r="H112" s="7" t="str">
        <x:v>克拉拉在史瓦罗的保护下受到敌方目标攻击的伤害降低#3[i]%。攻击克拉拉的敌方目标会被史瓦罗标上【反击标记】，并遭到史瓦罗的反击，对其造成等同于克拉拉#2[i]%攻击力的物理属性伤害。</x:v>
      </x:c>
      <x:c r="I112" s="7" t="str">
        <x:v>自身受到敌方目标攻击的伤害降低。施放攻击的敌方目标会被标上【反击标记】，并遭到史瓦罗的反击，造成物理属性伤害。</x:v>
      </x:c>
      <x:c r="J112" s="6" t="str">
        <x:v>https://raw.githubusercontent.com/Mar-7th/StarRailRes/dbe8cdfcfb0bf657b9fe1cf92d5537f118ccb487/index_new/cn/character_skills.json</x:v>
      </x:c>
    </x:row>
    <x:row r="113" ht="20" customHeight="1">
      <x:c r="A113" s="6" t="str">
        <x:v>110706</x:v>
      </x:c>
      <x:c r="B113" s="6" t="str">
        <x:v>1107</x:v>
      </x:c>
      <x:c r="C113" s="6" t="str">
        <x:v>克拉拉</x:v>
      </x:c>
      <x:c r="D113" s="6" t="str">
        <x:v>攻击</x:v>
      </x:c>
      <x:c r="E113" s="6" t="str"/>
      <x:c r="F113" s="6" t="str"/>
      <x:c r="G113" s="6" t="n">
        <x:v>1</x:v>
      </x:c>
      <x:c r="H113" s="7" t="str">
        <x:v>攻击敌人，进入战斗后削弱敌方目标对应属性韧性。</x:v>
      </x:c>
      <x:c r="I113" s="7" t="str">
        <x:v>攻击敌人，进入战斗后削弱敌方目标对应属性韧性。</x:v>
      </x:c>
      <x:c r="J113" s="6" t="str">
        <x:v>https://raw.githubusercontent.com/Mar-7th/StarRailRes/dbe8cdfcfb0bf657b9fe1cf92d5537f118ccb487/index_new/cn/character_skills.json</x:v>
      </x:c>
    </x:row>
    <x:row r="114" ht="20" customHeight="1">
      <x:c r="A114" s="6" t="str">
        <x:v>110707</x:v>
      </x:c>
      <x:c r="B114" s="6" t="str">
        <x:v>1107</x:v>
      </x:c>
      <x:c r="C114" s="6" t="str">
        <x:v>克拉拉</x:v>
      </x:c>
      <x:c r="D114" s="6" t="str">
        <x:v>胜利的小小代价</x:v>
      </x:c>
      <x:c r="E114" s="6" t="str">
        <x:v>秘技</x:v>
      </x:c>
      <x:c r="F114" s="6" t="str"/>
      <x:c r="G114" s="6" t="n">
        <x:v>1</x:v>
      </x:c>
      <x:c r="H114" s="7" t="str">
        <x:v>立即攻击敌人，进入战斗后克拉拉受到敌方攻击的概率提高，持续#1[i]回合。</x:v>
      </x:c>
      <x:c r="I114" s="7" t="str">
        <x:v>攻击敌人，进战后受到敌人攻击的概率提高。</x:v>
      </x:c>
      <x:c r="J114" s="6" t="str">
        <x:v>https://raw.githubusercontent.com/Mar-7th/StarRailRes/dbe8cdfcfb0bf657b9fe1cf92d5537f118ccb487/index_new/cn/character_skills.json</x:v>
      </x:c>
    </x:row>
    <x:row r="115" ht="20" customHeight="1">
      <x:c r="A115" s="6" t="str">
        <x:v>110801</x:v>
      </x:c>
      <x:c r="B115" s="6" t="str">
        <x:v>1108</x:v>
      </x:c>
      <x:c r="C115" s="6" t="str">
        <x:v>桑博</x:v>
      </x:c>
      <x:c r="D115" s="6" t="str">
        <x:v>酷炫的刀花</x:v>
      </x:c>
      <x:c r="E115" s="6" t="str">
        <x:v>普攻</x:v>
      </x:c>
      <x:c r="F115" s="6" t="str">
        <x:v>单攻</x:v>
      </x:c>
      <x:c r="G115" s="6" t="n">
        <x:v>10</x:v>
      </x:c>
      <x:c r="H115" s="7" t="str">
        <x:v>对指定敌方单体造成等同于桑博#1[i]%攻击力的风属性伤害。</x:v>
      </x:c>
      <x:c r="I115" s="7" t="str">
        <x:v>对敌方单体造成少量风属性伤害。</x:v>
      </x:c>
      <x:c r="J115" s="6" t="str">
        <x:v>https://raw.githubusercontent.com/Mar-7th/StarRailRes/dbe8cdfcfb0bf657b9fe1cf92d5537f118ccb487/index_new/cn/character_skills.json</x:v>
      </x:c>
    </x:row>
    <x:row r="116" ht="38" customHeight="1">
      <x:c r="A116" s="6" t="str">
        <x:v>110802</x:v>
      </x:c>
      <x:c r="B116" s="6" t="str">
        <x:v>1108</x:v>
      </x:c>
      <x:c r="C116" s="6" t="str">
        <x:v>桑博</x:v>
      </x:c>
      <x:c r="D116" s="6" t="str">
        <x:v>反复横跳的爱</x:v>
      </x:c>
      <x:c r="E116" s="6" t="str">
        <x:v>战技</x:v>
      </x:c>
      <x:c r="F116" s="6" t="str">
        <x:v>弹射</x:v>
      </x:c>
      <x:c r="G116" s="6" t="n">
        <x:v>15</x:v>
      </x:c>
      <x:c r="H116" s="7" t="str">
        <x:v>对指定敌方单体造成等同于桑博#2[i]%攻击力的风属性伤害，并额外造成#1[i]次伤害，每次伤害对敌方随机单体造成等同于桑博#2[i]%攻击力的风属性伤害。</x:v>
      </x:c>
      <x:c r="I116" s="7" t="str">
        <x:v>对敌方单体造成少量风属性伤害，共弹射5次。</x:v>
      </x:c>
      <x:c r="J116" s="6" t="str">
        <x:v>https://raw.githubusercontent.com/Mar-7th/StarRailRes/dbe8cdfcfb0bf657b9fe1cf92d5537f118ccb487/index_new/cn/character_skills.json</x:v>
      </x:c>
    </x:row>
    <x:row r="117" ht="38" customHeight="1">
      <x:c r="A117" s="6" t="str">
        <x:v>110803</x:v>
      </x:c>
      <x:c r="B117" s="6" t="str">
        <x:v>1108</x:v>
      </x:c>
      <x:c r="C117" s="6" t="str">
        <x:v>桑博</x:v>
      </x:c>
      <x:c r="D117" s="6" t="str">
        <x:v>惊喜礼盒</x:v>
      </x:c>
      <x:c r="E117" s="6" t="str">
        <x:v>终结技</x:v>
      </x:c>
      <x:c r="F117" s="6" t="str">
        <x:v>群攻</x:v>
      </x:c>
      <x:c r="G117" s="6" t="n">
        <x:v>15</x:v>
      </x:c>
      <x:c r="H117" s="7" t="str">
        <x:v>对敌方全体造成等同于桑博#1[i]%攻击力的风属性伤害，同时有#4[i]%的基础概率使被攻击的敌方目标受到的持续伤害提高#2[i]%，持续#3[i]回合。</x:v>
      </x:c>
      <x:c r="I117" s="7" t="str">
        <x:v>对敌方全体造成风属性伤害，大概率使其受到的持续伤害提高。</x:v>
      </x:c>
      <x:c r="J117" s="6" t="str">
        <x:v>https://raw.githubusercontent.com/Mar-7th/StarRailRes/dbe8cdfcfb0bf657b9fe1cf92d5537f118ccb487/index_new/cn/character_skills.json</x:v>
      </x:c>
    </x:row>
    <x:row r="118" ht="53" customHeight="1">
      <x:c r="A118" s="6" t="str">
        <x:v>110804</x:v>
      </x:c>
      <x:c r="B118" s="6" t="str">
        <x:v>1108</x:v>
      </x:c>
      <x:c r="C118" s="6" t="str">
        <x:v>桑博</x:v>
      </x:c>
      <x:c r="D118" s="6" t="str">
        <x:v>撕风的匕首</x:v>
      </x:c>
      <x:c r="E118" s="6" t="str">
        <x:v>天赋</x:v>
      </x:c>
      <x:c r="F118" s="6" t="str">
        <x:v>强化</x:v>
      </x:c>
      <x:c r="G118" s="6" t="n">
        <x:v>15</x:v>
      </x:c>
      <x:c r="H118" s="7" t="str">
        <x:v>桑博击中敌方目标后有#1[i]%的基础概率使目标陷入风化状态，持续#3[i]回合。
风化状态下，敌方目标每回合开始时受到等同于桑博#2[i]%攻击力的风属性持续伤害。风化状态最多叠加#4[i]层。</x:v>
      </x:c>
      <x:c r="I118" s="7" t="str">
        <x:v>自身击中敌方目标后有概率使目标陷入风化状态。</x:v>
      </x:c>
      <x:c r="J118" s="6" t="str">
        <x:v>https://raw.githubusercontent.com/Mar-7th/StarRailRes/dbe8cdfcfb0bf657b9fe1cf92d5537f118ccb487/index_new/cn/character_skills.json</x:v>
      </x:c>
    </x:row>
    <x:row r="119" ht="20" customHeight="1">
      <x:c r="A119" s="6" t="str">
        <x:v>110806</x:v>
      </x:c>
      <x:c r="B119" s="6" t="str">
        <x:v>1108</x:v>
      </x:c>
      <x:c r="C119" s="6" t="str">
        <x:v>桑博</x:v>
      </x:c>
      <x:c r="D119" s="6" t="str">
        <x:v>攻击</x:v>
      </x:c>
      <x:c r="E119" s="6" t="str"/>
      <x:c r="F119" s="6" t="str"/>
      <x:c r="G119" s="6" t="n">
        <x:v>1</x:v>
      </x:c>
      <x:c r="H119" s="7" t="str">
        <x:v>攻击敌人，进入战斗后削弱敌方目标对应属性韧性。</x:v>
      </x:c>
      <x:c r="I119" s="7" t="str">
        <x:v>攻击敌人，进入战斗后削弱敌方目标对应属性韧性。</x:v>
      </x:c>
      <x:c r="J119" s="6" t="str">
        <x:v>https://raw.githubusercontent.com/Mar-7th/StarRailRes/dbe8cdfcfb0bf657b9fe1cf92d5537f118ccb487/index_new/cn/character_skills.json</x:v>
      </x:c>
    </x:row>
    <x:row r="120" ht="38" customHeight="1">
      <x:c r="A120" s="6" t="str">
        <x:v>110807</x:v>
      </x:c>
      <x:c r="B120" s="6" t="str">
        <x:v>1108</x:v>
      </x:c>
      <x:c r="C120" s="6" t="str">
        <x:v>桑博</x:v>
      </x:c>
      <x:c r="D120" s="6" t="str">
        <x:v>你最闪亮</x:v>
      </x:c>
      <x:c r="E120" s="6" t="str">
        <x:v>秘技</x:v>
      </x:c>
      <x:c r="F120" s="6" t="str">
        <x:v>妨害</x:v>
      </x:c>
      <x:c r="G120" s="6" t="n">
        <x:v>1</x:v>
      </x:c>
      <x:c r="H120" s="7" t="str">
        <x:v>使用秘技后使一定区域内的敌人陷入#1[i]秒的目盲状态，目盲状态下的敌人无法发现我方目标。
若主动攻击陷入目盲状态的敌人，进入战斗时有#2[i]%固定概率使敌方每个单体目标行动延后#3[i]%。</x:v>
      </x:c>
      <x:c r="I120" s="7" t="str">
        <x:v>使一定区域内敌人陷入目盲状态。攻击陷入目盲状态敌人，进战后大概率使敌方每个单体目标行动延后。</x:v>
      </x:c>
      <x:c r="J120" s="6" t="str">
        <x:v>https://raw.githubusercontent.com/Mar-7th/StarRailRes/dbe8cdfcfb0bf657b9fe1cf92d5537f118ccb487/index_new/cn/character_skills.json</x:v>
      </x:c>
    </x:row>
    <x:row r="121" ht="20" customHeight="1">
      <x:c r="A121" s="6" t="str">
        <x:v>110901</x:v>
      </x:c>
      <x:c r="B121" s="6" t="str">
        <x:v>1109</x:v>
      </x:c>
      <x:c r="C121" s="6" t="str">
        <x:v>虎克</x:v>
      </x:c>
      <x:c r="D121" s="6" t="str">
        <x:v>喂！小心火烛</x:v>
      </x:c>
      <x:c r="E121" s="6" t="str">
        <x:v>普攻</x:v>
      </x:c>
      <x:c r="F121" s="6" t="str">
        <x:v>单攻</x:v>
      </x:c>
      <x:c r="G121" s="6" t="n">
        <x:v>10</x:v>
      </x:c>
      <x:c r="H121" s="7" t="str">
        <x:v>对指定敌方单体造成等同于虎克#1[i]%攻击力的火属性伤害。</x:v>
      </x:c>
      <x:c r="I121" s="7" t="str">
        <x:v>对敌方单体造成少量火属性伤害。</x:v>
      </x:c>
      <x:c r="J121" s="6" t="str">
        <x:v>https://raw.githubusercontent.com/Mar-7th/StarRailRes/dbe8cdfcfb0bf657b9fe1cf92d5537f118ccb487/index_new/cn/character_skills.json</x:v>
      </x:c>
    </x:row>
    <x:row r="122" ht="53" customHeight="1">
      <x:c r="A122" s="6" t="str">
        <x:v>110902</x:v>
      </x:c>
      <x:c r="B122" s="6" t="str">
        <x:v>1109</x:v>
      </x:c>
      <x:c r="C122" s="6" t="str">
        <x:v>虎克</x:v>
      </x:c>
      <x:c r="D122" s="6" t="str">
        <x:v>嘿！记得虎克吗</x:v>
      </x:c>
      <x:c r="E122" s="6" t="str">
        <x:v>战技</x:v>
      </x:c>
      <x:c r="F122" s="6" t="str">
        <x:v>单攻</x:v>
      </x:c>
      <x:c r="G122" s="6" t="n">
        <x:v>15</x:v>
      </x:c>
      <x:c r="H122" s="7" t="str">
        <x:v>对指定敌方单体造成等同于虎克#1[i]%攻击力的火属性伤害，同时有#2[i]%的基础概率使其陷入灼烧状态，持续#3[i]回合。
灼烧状态下，敌方目标每回合开始时受到等同于虎克#4[i]%攻击力的火属性持续伤害。</x:v>
      </x:c>
      <x:c r="I122" s="7" t="str">
        <x:v>对敌方单体造成火属性伤害，大概率对目标施加灼烧状态。</x:v>
      </x:c>
      <x:c r="J122" s="6" t="str">
        <x:v>https://raw.githubusercontent.com/Mar-7th/StarRailRes/dbe8cdfcfb0bf657b9fe1cf92d5537f118ccb487/index_new/cn/character_skills.json</x:v>
      </x:c>
    </x:row>
    <x:row r="123" ht="38" customHeight="1">
      <x:c r="A123" s="6" t="str">
        <x:v>110903</x:v>
      </x:c>
      <x:c r="B123" s="6" t="str">
        <x:v>1109</x:v>
      </x:c>
      <x:c r="C123" s="6" t="str">
        <x:v>虎克</x:v>
      </x:c>
      <x:c r="D123" s="6" t="str">
        <x:v>轰！飞来焰火</x:v>
      </x:c>
      <x:c r="E123" s="6" t="str">
        <x:v>终结技</x:v>
      </x:c>
      <x:c r="F123" s="6" t="str">
        <x:v>单攻</x:v>
      </x:c>
      <x:c r="G123" s="6" t="n">
        <x:v>15</x:v>
      </x:c>
      <x:c r="H123" s="7" t="str">
        <x:v>对指定敌方单体造成等同于虎克#1[i]%攻击力的火属性伤害。
施放终结技后，下一次施放的战技得到强化，强化后的战技能够同时对指定敌方单体及其相邻目标造成伤害。</x:v>
      </x:c>
      <x:c r="I123" s="7" t="str">
        <x:v>对敌方单体造成大量火属性伤害，并强化自身下一次的战技。</x:v>
      </x:c>
      <x:c r="J123" s="6" t="str">
        <x:v>https://raw.githubusercontent.com/Mar-7th/StarRailRes/dbe8cdfcfb0bf657b9fe1cf92d5537f118ccb487/index_new/cn/character_skills.json</x:v>
      </x:c>
    </x:row>
    <x:row r="124" ht="38" customHeight="1">
      <x:c r="A124" s="6" t="str">
        <x:v>110904</x:v>
      </x:c>
      <x:c r="B124" s="6" t="str">
        <x:v>1109</x:v>
      </x:c>
      <x:c r="C124" s="6" t="str">
        <x:v>虎克</x:v>
      </x:c>
      <x:c r="D124" s="6" t="str">
        <x:v>哈！火上浇油</x:v>
      </x:c>
      <x:c r="E124" s="6" t="str">
        <x:v>天赋</x:v>
      </x:c>
      <x:c r="F124" s="6" t="str">
        <x:v>强化</x:v>
      </x:c>
      <x:c r="G124" s="6" t="n">
        <x:v>15</x:v>
      </x:c>
      <x:c r="H124" s="7" t="str">
        <x:v>攻击处于灼烧状态的敌方目标时，追加1次等同于虎克#1[i]%攻击力的火属性附加伤害，并额外恢复#2[i]点能量。</x:v>
      </x:c>
      <x:c r="I124" s="7" t="str">
        <x:v>攻击处于灼烧状态的敌方目标时，造成少量火属性附加伤害并额外恢复能量。</x:v>
      </x:c>
      <x:c r="J124" s="6" t="str">
        <x:v>https://raw.githubusercontent.com/Mar-7th/StarRailRes/dbe8cdfcfb0bf657b9fe1cf92d5537f118ccb487/index_new/cn/character_skills.json</x:v>
      </x:c>
    </x:row>
    <x:row r="125" ht="20" customHeight="1">
      <x:c r="A125" s="6" t="str">
        <x:v>110906</x:v>
      </x:c>
      <x:c r="B125" s="6" t="str">
        <x:v>1109</x:v>
      </x:c>
      <x:c r="C125" s="6" t="str">
        <x:v>虎克</x:v>
      </x:c>
      <x:c r="D125" s="6" t="str">
        <x:v>攻击</x:v>
      </x:c>
      <x:c r="E125" s="6" t="str"/>
      <x:c r="F125" s="6" t="str"/>
      <x:c r="G125" s="6" t="n">
        <x:v>1</x:v>
      </x:c>
      <x:c r="H125" s="7" t="str">
        <x:v>攻击敌人，进入战斗后削弱敌方目标对应属性韧性。</x:v>
      </x:c>
      <x:c r="I125" s="7" t="str">
        <x:v>攻击敌人，进入战斗后削弱敌方目标对应属性韧性。</x:v>
      </x:c>
      <x:c r="J125" s="6" t="str">
        <x:v>https://raw.githubusercontent.com/Mar-7th/StarRailRes/dbe8cdfcfb0bf657b9fe1cf92d5537f118ccb487/index_new/cn/character_skills.json</x:v>
      </x:c>
    </x:row>
    <x:row r="126" ht="53" customHeight="1">
      <x:c r="A126" s="6" t="str">
        <x:v>110907</x:v>
      </x:c>
      <x:c r="B126" s="6" t="str">
        <x:v>1109</x:v>
      </x:c>
      <x:c r="C126" s="6" t="str">
        <x:v>虎克</x:v>
      </x:c>
      <x:c r="D126" s="6" t="str">
        <x:v>哎！瞧这一团糟</x:v>
      </x:c>
      <x:c r="E126" s="6" t="str">
        <x:v>秘技</x:v>
      </x:c>
      <x:c r="F126" s="6" t="str"/>
      <x:c r="G126" s="6" t="n">
        <x:v>1</x:v>
      </x:c>
      <x:c r="H126" s="7" t="str">
        <x:v>立即攻击敌人，进入战斗后对敌方随机单体造成等同于虎克#4[i]%攻击力的火属性伤害，同时有#1[i]%的基础概率使敌方每个单体目标陷入灼烧状态，持续#3[i]回合。
灼烧状态下，敌方目标每回合开始时受到等同于虎克#2[i]%攻击力的火属性持续伤害。</x:v>
      </x:c>
      <x:c r="I126" s="7" t="str">
        <x:v>攻击敌人，进战后对敌方随机单体造成少量火属性伤害，大概率使敌方每个单体陷入灼烧状态。</x:v>
      </x:c>
      <x:c r="J126" s="6" t="str">
        <x:v>https://raw.githubusercontent.com/Mar-7th/StarRailRes/dbe8cdfcfb0bf657b9fe1cf92d5537f118ccb487/index_new/cn/character_skills.json</x:v>
      </x:c>
    </x:row>
    <x:row r="127" ht="68" customHeight="1">
      <x:c r="A127" s="6" t="str">
        <x:v>110909</x:v>
      </x:c>
      <x:c r="B127" s="6" t="str">
        <x:v>1109</x:v>
      </x:c>
      <x:c r="C127" s="6" t="str">
        <x:v>虎克</x:v>
      </x:c>
      <x:c r="D127" s="6" t="str">
        <x:v>嘿！记得虎克吗</x:v>
      </x:c>
      <x:c r="E127" s="6" t="str">
        <x:v>战技</x:v>
      </x:c>
      <x:c r="F127" s="6" t="str">
        <x:v>扩散</x:v>
      </x:c>
      <x:c r="G127" s="6" t="n">
        <x:v>15</x:v>
      </x:c>
      <x:c r="H127" s="7" t="str">
        <x:v>对指定敌方单体造成等同于虎克#1[i]%攻击力的火属性伤害，同时有#2[i]%的基础概率使其陷入灼烧状态，持续#3[i]回合。此外对其相邻目标造成等同于虎克#5[i]%攻击力的火属性伤害。
灼烧状态下，敌方目标每回合开始时受到等同于虎克#4[i]%攻击力的火属性持续伤害。</x:v>
      </x:c>
      <x:c r="I127" s="7" t="str">
        <x:v>对敌方单体造成火属性伤害，大概率对目标施加灼烧状态，对相邻目标造成少量火属性伤害。</x:v>
      </x:c>
      <x:c r="J127" s="6" t="str">
        <x:v>https://raw.githubusercontent.com/Mar-7th/StarRailRes/dbe8cdfcfb0bf657b9fe1cf92d5537f118ccb487/index_new/cn/character_skills.json</x:v>
      </x:c>
    </x:row>
    <x:row r="128" ht="20" customHeight="1">
      <x:c r="A128" s="6" t="str">
        <x:v>111001</x:v>
      </x:c>
      <x:c r="B128" s="6" t="str">
        <x:v>1110</x:v>
      </x:c>
      <x:c r="C128" s="6" t="str">
        <x:v>玲可</x:v>
      </x:c>
      <x:c r="D128" s="6" t="str">
        <x:v>冰攀前齿技术</x:v>
      </x:c>
      <x:c r="E128" s="6" t="str">
        <x:v>普攻</x:v>
      </x:c>
      <x:c r="F128" s="6" t="str">
        <x:v>单攻</x:v>
      </x:c>
      <x:c r="G128" s="6" t="n">
        <x:v>10</x:v>
      </x:c>
      <x:c r="H128" s="7" t="str">
        <x:v>对指定敌方单体造成等同于自身#1[i]%生命上限的量子属性伤害。</x:v>
      </x:c>
      <x:c r="I128" s="7" t="str">
        <x:v>对敌方单体造成少量量子属性伤害。</x:v>
      </x:c>
      <x:c r="J128" s="6" t="str">
        <x:v>https://raw.githubusercontent.com/Mar-7th/StarRailRes/dbe8cdfcfb0bf657b9fe1cf92d5537f118ccb487/index_new/cn/character_skills.json</x:v>
      </x:c>
    </x:row>
    <x:row r="129" ht="53" customHeight="1">
      <x:c r="A129" s="6" t="str">
        <x:v>111002</x:v>
      </x:c>
      <x:c r="B129" s="6" t="str">
        <x:v>1110</x:v>
      </x:c>
      <x:c r="C129" s="6" t="str">
        <x:v>玲可</x:v>
      </x:c>
      <x:c r="D129" s="6" t="str">
        <x:v>盐渍野营罐头</x:v>
      </x:c>
      <x:c r="E129" s="6" t="str">
        <x:v>战技</x:v>
      </x:c>
      <x:c r="F129" s="6" t="str">
        <x:v>回复</x:v>
      </x:c>
      <x:c r="G129" s="6" t="n">
        <x:v>15</x:v>
      </x:c>
      <x:c r="H129" s="7" t="str">
        <x:v>为指定我方单体附上【求生反应】，提高等同于玲可#1[f1]%生命上限+#2[i]的生命上限，若该目标为「毁灭」或「存护」命途，被敌方攻击的概率大幅提高，【求生反应】持续#3[i]回合。
使该目标回复等同于玲可#4[f1]%生命上限+#5[i]的生命值。</x:v>
      </x:c>
      <x:c r="I129" s="7" t="str">
        <x:v>使我方单体获得【求生反应】，使其生命上限提高，同时为其回复生命值。</x:v>
      </x:c>
      <x:c r="J129" s="6" t="str">
        <x:v>https://raw.githubusercontent.com/Mar-7th/StarRailRes/dbe8cdfcfb0bf657b9fe1cf92d5537f118ccb487/index_new/cn/character_skills.json</x:v>
      </x:c>
    </x:row>
    <x:row r="130" ht="38" customHeight="1">
      <x:c r="A130" s="6" t="str">
        <x:v>111003</x:v>
      </x:c>
      <x:c r="B130" s="6" t="str">
        <x:v>1110</x:v>
      </x:c>
      <x:c r="C130" s="6" t="str">
        <x:v>玲可</x:v>
      </x:c>
      <x:c r="D130" s="6" t="str">
        <x:v>雪原急救方案</x:v>
      </x:c>
      <x:c r="E130" s="6" t="str">
        <x:v>终结技</x:v>
      </x:c>
      <x:c r="F130" s="6" t="str">
        <x:v>回复</x:v>
      </x:c>
      <x:c r="G130" s="6" t="n">
        <x:v>15</x:v>
      </x:c>
      <x:c r="H130" s="7" t="str">
        <x:v>解除我方全体的#1[i]个负面效果，立即为我方全体回复等同于玲可#2[f1]%生命上限+#3[i]的生命值。</x:v>
      </x:c>
      <x:c r="I130" s="7" t="str">
        <x:v>解除我方全体1个负面效果，为我方全体回复生命值。</x:v>
      </x:c>
      <x:c r="J130" s="6" t="str">
        <x:v>https://raw.githubusercontent.com/Mar-7th/StarRailRes/dbe8cdfcfb0bf657b9fe1cf92d5537f118ccb487/index_new/cn/character_skills.json</x:v>
      </x:c>
    </x:row>
    <x:row r="131" ht="38" customHeight="1">
      <x:c r="A131" s="6" t="str">
        <x:v>111004</x:v>
      </x:c>
      <x:c r="B131" s="6" t="str">
        <x:v>1110</x:v>
      </x:c>
      <x:c r="C131" s="6" t="str">
        <x:v>玲可</x:v>
      </x:c>
      <x:c r="D131" s="6" t="str">
        <x:v>户外生存经验</x:v>
      </x:c>
      <x:c r="E131" s="6" t="str">
        <x:v>天赋</x:v>
      </x:c>
      <x:c r="F131" s="6" t="str">
        <x:v>回复</x:v>
      </x:c>
      <x:c r="G131" s="6" t="n">
        <x:v>15</x:v>
      </x:c>
      <x:c r="H131" s="7" t="str">
        <x:v>施放战技或终结技时，使我方目标获得#1[i]回合的持续治疗效果，目标每回合开始时回复等同于玲可#2[f1]%生命上限+#3[i]的生命值。若该目标持有【求生反应】，则持续治疗效果额外回复等同于玲可#4[f1]%生命上限+#5[i]的生命值。</x:v>
      </x:c>
      <x:c r="I131" s="7" t="str">
        <x:v>施放战技或终结技时，使我方目标获得持续回复生命值效果，若目标持有【求生反应】持续回复生命值效果额外提高。</x:v>
      </x:c>
      <x:c r="J131" s="6" t="str">
        <x:v>https://raw.githubusercontent.com/Mar-7th/StarRailRes/dbe8cdfcfb0bf657b9fe1cf92d5537f118ccb487/index_new/cn/character_skills.json</x:v>
      </x:c>
    </x:row>
    <x:row r="132" ht="20" customHeight="1">
      <x:c r="A132" s="6" t="str">
        <x:v>111006</x:v>
      </x:c>
      <x:c r="B132" s="6" t="str">
        <x:v>1110</x:v>
      </x:c>
      <x:c r="C132" s="6" t="str">
        <x:v>玲可</x:v>
      </x:c>
      <x:c r="D132" s="6" t="str">
        <x:v>攻击</x:v>
      </x:c>
      <x:c r="E132" s="6" t="str"/>
      <x:c r="F132" s="6" t="str">
        <x:v>单攻</x:v>
      </x:c>
      <x:c r="G132" s="6" t="n">
        <x:v>1</x:v>
      </x:c>
      <x:c r="H132" s="7" t="str">
        <x:v>攻击敌人，进入战斗后削弱敌方目标对应属性韧性。</x:v>
      </x:c>
      <x:c r="I132" s="7" t="str">
        <x:v>攻击敌人，进入战斗后削弱敌方目标对应属性韧性。</x:v>
      </x:c>
      <x:c r="J132" s="6" t="str">
        <x:v>https://raw.githubusercontent.com/Mar-7th/StarRailRes/dbe8cdfcfb0bf657b9fe1cf92d5537f118ccb487/index_new/cn/character_skills.json</x:v>
      </x:c>
    </x:row>
    <x:row r="133" ht="20" customHeight="1">
      <x:c r="A133" s="6" t="str">
        <x:v>111007</x:v>
      </x:c>
      <x:c r="B133" s="6" t="str">
        <x:v>1110</x:v>
      </x:c>
      <x:c r="C133" s="6" t="str">
        <x:v>玲可</x:v>
      </x:c>
      <x:c r="D133" s="6" t="str">
        <x:v>巧克力能量棒</x:v>
      </x:c>
      <x:c r="E133" s="6" t="str">
        <x:v>秘技</x:v>
      </x:c>
      <x:c r="F133" s="6" t="str">
        <x:v>回复</x:v>
      </x:c>
      <x:c r="G133" s="6" t="n">
        <x:v>1</x:v>
      </x:c>
      <x:c r="H133" s="7" t="str">
        <x:v>使用秘技后，下一次战斗开始时为我方全体附加玲可天赋的持续治疗效果，持续#1[i]回合。</x:v>
      </x:c>
      <x:c r="I133" s="7" t="str">
        <x:v>使用秘技，下一次战斗开始时为我方全体附上持续治疗效果。</x:v>
      </x:c>
      <x:c r="J133" s="6" t="str">
        <x:v>https://raw.githubusercontent.com/Mar-7th/StarRailRes/dbe8cdfcfb0bf657b9fe1cf92d5537f118ccb487/index_new/cn/character_skills.json</x:v>
      </x:c>
    </x:row>
    <x:row r="134" ht="20" customHeight="1">
      <x:c r="A134" s="6" t="str">
        <x:v>111101</x:v>
      </x:c>
      <x:c r="B134" s="6" t="str">
        <x:v>1111</x:v>
      </x:c>
      <x:c r="C134" s="6" t="str">
        <x:v>卢卡</x:v>
      </x:c>
      <x:c r="D134" s="6" t="str">
        <x:v>直冲拳</x:v>
      </x:c>
      <x:c r="E134" s="6" t="str">
        <x:v>普攻</x:v>
      </x:c>
      <x:c r="F134" s="6" t="str">
        <x:v>单攻</x:v>
      </x:c>
      <x:c r="G134" s="6" t="n">
        <x:v>10</x:v>
      </x:c>
      <x:c r="H134" s="7" t="str">
        <x:v>对指定敌方单体造成等同于卢卡#1[i]%攻击力的物理属性伤害。</x:v>
      </x:c>
      <x:c r="I134" s="7" t="str">
        <x:v>对敌方单体造成少量物理属性伤害。</x:v>
      </x:c>
      <x:c r="J134" s="6" t="str">
        <x:v>https://raw.githubusercontent.com/Mar-7th/StarRailRes/dbe8cdfcfb0bf657b9fe1cf92d5537f118ccb487/index_new/cn/character_skills.json</x:v>
      </x:c>
    </x:row>
    <x:row r="135" ht="53" customHeight="1">
      <x:c r="A135" s="6" t="str">
        <x:v>111102</x:v>
      </x:c>
      <x:c r="B135" s="6" t="str">
        <x:v>1111</x:v>
      </x:c>
      <x:c r="C135" s="6" t="str">
        <x:v>卢卡</x:v>
      </x:c>
      <x:c r="D135" s="6" t="str">
        <x:v>裂伤拳</x:v>
      </x:c>
      <x:c r="E135" s="6" t="str">
        <x:v>战技</x:v>
      </x:c>
      <x:c r="F135" s="6" t="str">
        <x:v>单攻</x:v>
      </x:c>
      <x:c r="G135" s="6" t="n">
        <x:v>15</x:v>
      </x:c>
      <x:c r="H135" s="7" t="str">
        <x:v>对指定敌方单体造成等同于卢卡#1[i]%攻击力的物理属性伤害，随后有#2[i]%的基础概率使目标陷入裂伤状态，持续#5[i]回合。
裂伤状态下，敌方目标每回合开始时受到等同于自身#3[f1]%生命上限的物理属性持续伤害，最多不超过卢卡攻击力的#4[i]%。</x:v>
      </x:c>
      <x:c r="I135" s="7" t="str">
        <x:v>对敌方单体造成物理属性伤害，大概率对目标施加裂伤状态。</x:v>
      </x:c>
      <x:c r="J135" s="6" t="str">
        <x:v>https://raw.githubusercontent.com/Mar-7th/StarRailRes/dbe8cdfcfb0bf657b9fe1cf92d5537f118ccb487/index_new/cn/character_skills.json</x:v>
      </x:c>
    </x:row>
    <x:row r="136" ht="38" customHeight="1">
      <x:c r="A136" s="6" t="str">
        <x:v>111103</x:v>
      </x:c>
      <x:c r="B136" s="6" t="str">
        <x:v>1111</x:v>
      </x:c>
      <x:c r="C136" s="6" t="str">
        <x:v>卢卡</x:v>
      </x:c>
      <x:c r="D136" s="6" t="str">
        <x:v>制胜一击</x:v>
      </x:c>
      <x:c r="E136" s="6" t="str">
        <x:v>终结技</x:v>
      </x:c>
      <x:c r="F136" s="6" t="str">
        <x:v>单攻</x:v>
      </x:c>
      <x:c r="G136" s="6" t="n">
        <x:v>15</x:v>
      </x:c>
      <x:c r="H136" s="7" t="str">
        <x:v>获得#5[i]层【斗志】，并有#2[i]%的基础概率使指定敌方单体受到的伤害提高#3[f1]%，持续#4[i]回合，随后对该目标造成等同于卢卡#1[i]%攻击力的物理属性伤害。</x:v>
      </x:c>
      <x:c r="I136" s="7" t="str">
        <x:v>获得2层【斗志】，大概率使敌方单体受到的伤害提高，并对其造成大量物理属性伤害。</x:v>
      </x:c>
      <x:c r="J136" s="6" t="str">
        <x:v>https://raw.githubusercontent.com/Mar-7th/StarRailRes/dbe8cdfcfb0bf657b9fe1cf92d5537f118ccb487/index_new/cn/character_skills.json</x:v>
      </x:c>
    </x:row>
    <x:row r="137" ht="38" customHeight="1">
      <x:c r="A137" s="6" t="str">
        <x:v>111104</x:v>
      </x:c>
      <x:c r="B137" s="6" t="str">
        <x:v>1111</x:v>
      </x:c>
      <x:c r="C137" s="6" t="str">
        <x:v>卢卡</x:v>
      </x:c>
      <x:c r="D137" s="6" t="str">
        <x:v>火花四溅</x:v>
      </x:c>
      <x:c r="E137" s="6" t="str">
        <x:v>天赋</x:v>
      </x:c>
      <x:c r="F137" s="6" t="str">
        <x:v>强化</x:v>
      </x:c>
      <x:c r="G137" s="6" t="n">
        <x:v>15</x:v>
      </x:c>
      <x:c r="H137" s="7" t="str">
        <x:v>卢卡在施放普攻【直冲拳】和战技【裂伤拳】后，获得#1[i]层【斗志】，最多可持有4层【斗志】。当持有的【斗志】大于等于2层时，普攻【直冲拳】强化为【直冲碎天拳】。当强化普攻的【碎天拳】击中陷入裂伤状态下的敌方目标后，则使其当前承受的裂伤状态立即产生1次相当于原伤害#2[i]%的伤害。战斗开始时，卢卡持有1层【斗志】。</x:v>
      </x:c>
      <x:c r="I137" s="7" t="str">
        <x:v>施放普攻【直冲拳】和战技【裂伤拳】后，获得1层【斗志】。当持有的【斗志】大于等于2层时，获得强化普攻。
若敌方目标处于裂伤状态，则强化普攻使裂伤状态额外产生1次伤害。</x:v>
      </x:c>
      <x:c r="J137" s="6" t="str">
        <x:v>https://raw.githubusercontent.com/Mar-7th/StarRailRes/dbe8cdfcfb0bf657b9fe1cf92d5537f118ccb487/index_new/cn/character_skills.json</x:v>
      </x:c>
    </x:row>
    <x:row r="138" ht="20" customHeight="1">
      <x:c r="A138" s="6" t="str">
        <x:v>111106</x:v>
      </x:c>
      <x:c r="B138" s="6" t="str">
        <x:v>1111</x:v>
      </x:c>
      <x:c r="C138" s="6" t="str">
        <x:v>卢卡</x:v>
      </x:c>
      <x:c r="D138" s="6" t="str">
        <x:v>攻击</x:v>
      </x:c>
      <x:c r="E138" s="6" t="str"/>
      <x:c r="F138" s="6" t="str"/>
      <x:c r="G138" s="6" t="n">
        <x:v>1</x:v>
      </x:c>
      <x:c r="H138" s="7" t="str">
        <x:v>攻击敌人，进入战斗后削弱敌方目标对应属性韧性。</x:v>
      </x:c>
      <x:c r="I138" s="7" t="str">
        <x:v>攻击敌人，进入战斗后削弱敌方目标对应属性韧性。</x:v>
      </x:c>
      <x:c r="J138" s="6" t="str">
        <x:v>https://raw.githubusercontent.com/Mar-7th/StarRailRes/dbe8cdfcfb0bf657b9fe1cf92d5537f118ccb487/index_new/cn/character_skills.json</x:v>
      </x:c>
    </x:row>
    <x:row r="139" ht="38" customHeight="1">
      <x:c r="A139" s="6" t="str">
        <x:v>111107</x:v>
      </x:c>
      <x:c r="B139" s="6" t="str">
        <x:v>1111</x:v>
      </x:c>
      <x:c r="C139" s="6" t="str">
        <x:v>卢卡</x:v>
      </x:c>
      <x:c r="D139" s="6" t="str">
        <x:v>抢先者</x:v>
      </x:c>
      <x:c r="E139" s="6" t="str">
        <x:v>秘技</x:v>
      </x:c>
      <x:c r="F139" s="6" t="str"/>
      <x:c r="G139" s="6" t="n">
        <x:v>1</x:v>
      </x:c>
      <x:c r="H139" s="7" t="str">
        <x:v>立即攻击敌人，进入战斗后对敌方随机单体造成等同于卢卡#1[i]%攻击力的物理属性伤害，并有#2[i]%的基础概率使目标陷入与战技相同的裂伤状态。随后卢卡额外获得1层【斗志】。</x:v>
      </x:c>
      <x:c r="I139" s="7" t="str">
        <x:v>攻击敌人，进战后对敌方随机单体造成少量物理属性伤害，并有大概率使目标陷入裂伤状态，随后额外获得1层【斗志】。</x:v>
      </x:c>
      <x:c r="J139" s="6" t="str">
        <x:v>https://raw.githubusercontent.com/Mar-7th/StarRailRes/dbe8cdfcfb0bf657b9fe1cf92d5537f118ccb487/index_new/cn/character_skills.json</x:v>
      </x:c>
    </x:row>
    <x:row r="140" ht="53" customHeight="1">
      <x:c r="A140" s="6" t="str">
        <x:v>111108</x:v>
      </x:c>
      <x:c r="B140" s="6" t="str">
        <x:v>1111</x:v>
      </x:c>
      <x:c r="C140" s="6" t="str">
        <x:v>卢卡</x:v>
      </x:c>
      <x:c r="D140" s="6" t="str">
        <x:v>直冲碎天拳</x:v>
      </x:c>
      <x:c r="E140" s="6" t="str">
        <x:v>普攻</x:v>
      </x:c>
      <x:c r="F140" s="6" t="str">
        <x:v>单攻</x:v>
      </x:c>
      <x:c r="G140" s="6" t="n">
        <x:v>10</x:v>
      </x:c>
      <x:c r="H140" s="7" t="str">
        <x:v>消耗2层【斗志】，先使用【直冲拳】施放3段攻击，每段攻击对指定敌方单体造成等同于卢卡#1[i]%攻击力的物理属性伤害。
再使用【碎天拳】施放1段攻击，对指定敌方单体造成等同于卢卡#2[i]%攻击力的物理属性伤害。</x:v>
      </x:c>
      <x:c r="I140" s="7" t="str">
        <x:v>消耗2层【斗志】并对敌方单体造成物理属性伤害。</x:v>
      </x:c>
      <x:c r="J140" s="6" t="str">
        <x:v>https://raw.githubusercontent.com/Mar-7th/StarRailRes/dbe8cdfcfb0bf657b9fe1cf92d5537f118ccb487/index_new/cn/character_skills.json</x:v>
      </x:c>
    </x:row>
    <x:row r="141" ht="20" customHeight="1">
      <x:c r="A141" s="6" t="str">
        <x:v>111201</x:v>
      </x:c>
      <x:c r="B141" s="6" t="str">
        <x:v>1112</x:v>
      </x:c>
      <x:c r="C141" s="6" t="str">
        <x:v>托帕&amp;账账</x:v>
      </x:c>
      <x:c r="D141" s="6" t="str">
        <x:v>赤字…</x:v>
      </x:c>
      <x:c r="E141" s="6" t="str">
        <x:v>普攻</x:v>
      </x:c>
      <x:c r="F141" s="6" t="str">
        <x:v>单攻</x:v>
      </x:c>
      <x:c r="G141" s="6" t="n">
        <x:v>10</x:v>
      </x:c>
      <x:c r="H141" s="7" t="str">
        <x:v>对指定敌方单体造成等同于托帕#1[i]%攻击力的火属性伤害。</x:v>
      </x:c>
      <x:c r="I141" s="7" t="str">
        <x:v>对敌方单体造成少量火属性伤害。</x:v>
      </x:c>
      <x:c r="J141" s="6" t="str">
        <x:v>https://raw.githubusercontent.com/Mar-7th/StarRailRes/dbe8cdfcfb0bf657b9fe1cf92d5537f118ccb487/index_new/cn/character_skills.json</x:v>
      </x:c>
    </x:row>
    <x:row r="142" ht="68" customHeight="1">
      <x:c r="A142" s="6" t="str">
        <x:v>111202</x:v>
      </x:c>
      <x:c r="B142" s="6" t="str">
        <x:v>1112</x:v>
      </x:c>
      <x:c r="C142" s="6" t="str">
        <x:v>托帕&amp;账账</x:v>
      </x:c>
      <x:c r="D142" s="6" t="str">
        <x:v>支付困难？</x:v>
      </x:c>
      <x:c r="E142" s="6" t="str">
        <x:v>战技</x:v>
      </x:c>
      <x:c r="F142" s="6" t="str">
        <x:v>单攻</x:v>
      </x:c>
      <x:c r="G142" s="6" t="n">
        <x:v>15</x:v>
      </x:c>
      <x:c r="H142" s="7" t="str">
        <x:v>使指定敌方单体陷入【负债证明】状态，使其受到的追加攻击伤害提高#2[i]%。【负债证明】仅对最新被施加的目标生效，我方目标回合开始或行动时，若场上不存在陷入【负债证明】状态的敌方目标，托帕使随机敌方目标陷入【负债证明】状态。
使账账对该目标造成等同于托帕#1[i]%攻击力的火属性伤害。施放此战技造成伤害时，被视为发动了追加攻击。</x:v>
      </x:c>
      <x:c r="I142" s="7" t="str">
        <x:v>使敌方单体陷入【负债证明】状态，受到的追加攻击伤害提高。账账对目标造成火属性伤害。</x:v>
      </x:c>
      <x:c r="J142" s="6" t="str">
        <x:v>https://raw.githubusercontent.com/Mar-7th/StarRailRes/dbe8cdfcfb0bf657b9fe1cf92d5537f118ccb487/index_new/cn/character_skills.json</x:v>
      </x:c>
    </x:row>
    <x:row r="143" ht="53" customHeight="1">
      <x:c r="A143" s="6" t="str">
        <x:v>111203</x:v>
      </x:c>
      <x:c r="B143" s="6" t="str">
        <x:v>1112</x:v>
      </x:c>
      <x:c r="C143" s="6" t="str">
        <x:v>托帕&amp;账账</x:v>
      </x:c>
      <x:c r="D143" s="6" t="str">
        <x:v>扭亏为盈！</x:v>
      </x:c>
      <x:c r="E143" s="6" t="str">
        <x:v>终结技</x:v>
      </x:c>
      <x:c r="F143" s="6" t="str">
        <x:v>强化</x:v>
      </x:c>
      <x:c r="G143" s="6" t="n">
        <x:v>15</x:v>
      </x:c>
      <x:c r="H143" s="7" t="str">
        <x:v>使账账进入【涨幅惊人！】状态，伤害倍率提高#1[i]%，暴击伤害提高#2[i]%，且当陷入【负债证明】状态下的敌方目标受到我方的普攻、战技或终结技的攻击时，账账行动提前#3[i]%。账账施放#4[i]次攻击后退出【涨幅惊人！】状态。</x:v>
      </x:c>
      <x:c r="I143" s="7" t="str">
        <x:v>使账账进入【涨幅惊人！】状态，伤害倍率与暴击伤害提高。</x:v>
      </x:c>
      <x:c r="J143" s="6" t="str">
        <x:v>https://raw.githubusercontent.com/Mar-7th/StarRailRes/dbe8cdfcfb0bf657b9fe1cf92d5537f118ccb487/index_new/cn/character_skills.json</x:v>
      </x:c>
    </x:row>
    <x:row r="144" ht="38" customHeight="1">
      <x:c r="A144" s="6" t="str">
        <x:v>111204</x:v>
      </x:c>
      <x:c r="B144" s="6" t="str">
        <x:v>1112</x:v>
      </x:c>
      <x:c r="C144" s="6" t="str">
        <x:v>托帕&amp;账账</x:v>
      </x:c>
      <x:c r="D144" s="6" t="str">
        <x:v>猪市？！</x:v>
      </x:c>
      <x:c r="E144" s="6" t="str">
        <x:v>天赋</x:v>
      </x:c>
      <x:c r="F144" s="6" t="str">
        <x:v>单攻</x:v>
      </x:c>
      <x:c r="G144" s="6" t="n">
        <x:v>15</x:v>
      </x:c>
      <x:c r="H144" s="7" t="str">
        <x:v>战斗开始时召唤账账。账账初始拥有#1[i]点速度，行动时发动追加攻击，对陷入【负债证明】状态下的敌方单体造成等同于托帕#2[i]%攻击力的火属性伤害。
陷入【负债证明】状态下的敌方目标受到我方的追加攻击时，账账行动提前#3[i]%。在账账自身回合内，无法触发行动提前效果。
当托帕陷入无法战斗状态时账账消失。</x:v>
      </x:c>
      <x:c r="I144" s="7" t="str">
        <x:v>战斗开始召唤账账，账账行动时对陷入【负债证明】的目标发动追加攻击，造成火属性伤害。
陷入【负债证明】的敌人受到追加攻击时账账行动提前。</x:v>
      </x:c>
      <x:c r="J144" s="6" t="str">
        <x:v>https://raw.githubusercontent.com/Mar-7th/StarRailRes/dbe8cdfcfb0bf657b9fe1cf92d5537f118ccb487/index_new/cn/character_skills.json</x:v>
      </x:c>
    </x:row>
    <x:row r="145" ht="20" customHeight="1">
      <x:c r="A145" s="6" t="str">
        <x:v>111206</x:v>
      </x:c>
      <x:c r="B145" s="6" t="str">
        <x:v>1112</x:v>
      </x:c>
      <x:c r="C145" s="6" t="str">
        <x:v>托帕&amp;账账</x:v>
      </x:c>
      <x:c r="D145" s="6" t="str">
        <x:v>攻击</x:v>
      </x:c>
      <x:c r="E145" s="6" t="str"/>
      <x:c r="F145" s="6" t="str"/>
      <x:c r="G145" s="6" t="n">
        <x:v>1</x:v>
      </x:c>
      <x:c r="H145" s="7" t="str">
        <x:v>攻击敌人，进入战斗后削弱敌方目标对应属性韧性。</x:v>
      </x:c>
      <x:c r="I145" s="7" t="str">
        <x:v>攻击敌人，进入战斗后削弱敌方目标对应属性韧性。</x:v>
      </x:c>
      <x:c r="J145" s="6" t="str">
        <x:v>https://raw.githubusercontent.com/Mar-7th/StarRailRes/dbe8cdfcfb0bf657b9fe1cf92d5537f118ccb487/index_new/cn/character_skills.json</x:v>
      </x:c>
    </x:row>
    <x:row r="146" ht="38" customHeight="1">
      <x:c r="A146" s="6" t="str">
        <x:v>111207</x:v>
      </x:c>
      <x:c r="B146" s="6" t="str">
        <x:v>1112</x:v>
      </x:c>
      <x:c r="C146" s="6" t="str">
        <x:v>托帕&amp;账账</x:v>
      </x:c>
      <x:c r="D146" s="6" t="str">
        <x:v>明补</x:v>
      </x:c>
      <x:c r="E146" s="6" t="str">
        <x:v>秘技</x:v>
      </x:c>
      <x:c r="F146" s="6" t="str">
        <x:v>强化</x:v>
      </x:c>
      <x:c r="G146" s="6" t="n">
        <x:v>1</x:v>
      </x:c>
      <x:c r="H146" s="7" t="str">
        <x:v>托帕入场时召唤账账，账账会自动搜寻一定范围内的普通战利品与扑满。
主动施放秘技使下一场战斗中账账施放首次攻击后，托帕恢复#1[i]点能量。
主动施放秘技与大地图内的敌人战斗胜利后，若托帕仍在队伍中，则在获取信用点时额外获取少量信用点，每个地球日内最多额外获取#2[i]点。
主动施放秘技与模拟宇宙、差分宇宙内的敌人战斗胜利后，额外获取少量宇宙碎片并有小概率获得1个随机奇物。</x:v>
      </x:c>
      <x:c r="I146" s="7" t="str">
        <x:v>迷宫内召唤账账跟随移动，账账会自动搜寻附近的普通战利品和扑满。施放秘技使下一场战斗中账账首次攻击后，托帕恢复能量。</x:v>
      </x:c>
      <x:c r="J146" s="6" t="str">
        <x:v>https://raw.githubusercontent.com/Mar-7th/StarRailRes/dbe8cdfcfb0bf657b9fe1cf92d5537f118ccb487/index_new/cn/character_skills.json</x:v>
      </x:c>
    </x:row>
    <x:row r="147" ht="38" customHeight="1">
      <x:c r="A147" s="6" t="str">
        <x:v>120101</x:v>
      </x:c>
      <x:c r="B147" s="6" t="str">
        <x:v>1201</x:v>
      </x:c>
      <x:c r="C147" s="6" t="str">
        <x:v>青雀</x:v>
      </x:c>
      <x:c r="D147" s="6" t="str">
        <x:v>门前清</x:v>
      </x:c>
      <x:c r="E147" s="6" t="str">
        <x:v>普攻</x:v>
      </x:c>
      <x:c r="F147" s="6" t="str">
        <x:v>单攻</x:v>
      </x:c>
      <x:c r="G147" s="6" t="n">
        <x:v>10</x:v>
      </x:c>
      <x:c r="H147" s="7" t="str">
        <x:v>使用1张当前花色最少的琼玉牌，对指定敌方单体造成等同于青雀#1[i]%攻击力的量子属性伤害。</x:v>
      </x:c>
      <x:c r="I147" s="7" t="str">
        <x:v>使用1张牌，对敌方单体造成少量量子属性伤害。</x:v>
      </x:c>
      <x:c r="J147" s="6" t="str">
        <x:v>https://raw.githubusercontent.com/Mar-7th/StarRailRes/dbe8cdfcfb0bf657b9fe1cf92d5537f118ccb487/index_new/cn/character_skills.json</x:v>
      </x:c>
    </x:row>
    <x:row r="148" ht="38" customHeight="1">
      <x:c r="A148" s="6" t="str">
        <x:v>120102</x:v>
      </x:c>
      <x:c r="B148" s="6" t="str">
        <x:v>1201</x:v>
      </x:c>
      <x:c r="C148" s="6" t="str">
        <x:v>青雀</x:v>
      </x:c>
      <x:c r="D148" s="6" t="str">
        <x:v>海底捞月</x:v>
      </x:c>
      <x:c r="E148" s="6" t="str">
        <x:v>战技</x:v>
      </x:c>
      <x:c r="F148" s="6" t="str">
        <x:v>强化</x:v>
      </x:c>
      <x:c r="G148" s="6" t="n">
        <x:v>15</x:v>
      </x:c>
      <x:c r="H148" s="7" t="str">
        <x:v>立即抽取#1[i]张琼玉牌，使自身造成的伤害提高#2[i]%，持续至本回合结束。该效果可以叠加#3[i]层。施放该战技后，本回合不会结束。</x:v>
      </x:c>
      <x:c r="I148" s="7" t="str">
        <x:v>抽牌，使自身造成的伤害提高，且本回合不会结束。</x:v>
      </x:c>
      <x:c r="J148" s="6" t="str">
        <x:v>https://raw.githubusercontent.com/Mar-7th/StarRailRes/dbe8cdfcfb0bf657b9fe1cf92d5537f118ccb487/index_new/cn/character_skills.json</x:v>
      </x:c>
    </x:row>
    <x:row r="149" ht="20" customHeight="1">
      <x:c r="A149" s="6" t="str">
        <x:v>120103</x:v>
      </x:c>
      <x:c r="B149" s="6" t="str">
        <x:v>1201</x:v>
      </x:c>
      <x:c r="C149" s="6" t="str">
        <x:v>青雀</x:v>
      </x:c>
      <x:c r="D149" s="6" t="str">
        <x:v>四幺暗刻？和！</x:v>
      </x:c>
      <x:c r="E149" s="6" t="str">
        <x:v>终结技</x:v>
      </x:c>
      <x:c r="F149" s="6" t="str">
        <x:v>群攻</x:v>
      </x:c>
      <x:c r="G149" s="6" t="n">
        <x:v>15</x:v>
      </x:c>
      <x:c r="H149" s="7" t="str">
        <x:v>对敌方全体造成等同于青雀#1[i]%攻击力的量子属性伤害，并获得4张相同花色的琼玉牌。</x:v>
      </x:c>
      <x:c r="I149" s="7" t="str">
        <x:v>对敌方全体造成量子属性伤害，获得4张相同花色的牌。</x:v>
      </x:c>
      <x:c r="J149" s="6" t="str">
        <x:v>https://raw.githubusercontent.com/Mar-7th/StarRailRes/dbe8cdfcfb0bf657b9fe1cf92d5537f118ccb487/index_new/cn/character_skills.json</x:v>
      </x:c>
    </x:row>
    <x:row r="150" ht="38" customHeight="1">
      <x:c r="A150" s="6" t="str">
        <x:v>120104</x:v>
      </x:c>
      <x:c r="B150" s="6" t="str">
        <x:v>1201</x:v>
      </x:c>
      <x:c r="C150" s="6" t="str">
        <x:v>青雀</x:v>
      </x:c>
      <x:c r="D150" s="6" t="str">
        <x:v>帝垣琼玉</x:v>
      </x:c>
      <x:c r="E150" s="6" t="str">
        <x:v>天赋</x:v>
      </x:c>
      <x:c r="F150" s="6" t="str">
        <x:v>强化</x:v>
      </x:c>
      <x:c r="G150" s="6" t="n">
        <x:v>15</x:v>
      </x:c>
      <x:c r="H150"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处于【暗杠】状态时无法再次施放战技，同时使自身攻击力提高#1[i]%，普攻【门前清】强化为【杠上开花！】，【暗杠】状态会在施放【杠上开花！】后结束。</x:v>
      </x:c>
      <x:c r="I150" s="7" t="str">
        <x:v>我方目标回合开始时，抽牌。自身回合开始时，若持有4张同花色牌，则清空已有牌并强化本次普攻，同时使自身攻击力提高。</x:v>
      </x:c>
      <x:c r="J150" s="6" t="str">
        <x:v>https://raw.githubusercontent.com/Mar-7th/StarRailRes/dbe8cdfcfb0bf657b9fe1cf92d5537f118ccb487/index_new/cn/character_skills.json</x:v>
      </x:c>
    </x:row>
    <x:row r="151" ht="20" customHeight="1">
      <x:c r="A151" s="6" t="str">
        <x:v>120106</x:v>
      </x:c>
      <x:c r="B151" s="6" t="str">
        <x:v>1201</x:v>
      </x:c>
      <x:c r="C151" s="6" t="str">
        <x:v>青雀</x:v>
      </x:c>
      <x:c r="D151" s="6" t="str">
        <x:v>攻击</x:v>
      </x:c>
      <x:c r="E151" s="6" t="str"/>
      <x:c r="F151" s="6" t="str"/>
      <x:c r="G151" s="6" t="n">
        <x:v>1</x:v>
      </x:c>
      <x:c r="H151" s="7" t="str">
        <x:v>攻击敌人，进入战斗后削弱敌方目标对应属性韧性。</x:v>
      </x:c>
      <x:c r="I151" s="7" t="str">
        <x:v>攻击敌人，进入战斗后削弱敌方目标对应属性韧性。</x:v>
      </x:c>
      <x:c r="J151" s="6" t="str">
        <x:v>https://raw.githubusercontent.com/Mar-7th/StarRailRes/dbe8cdfcfb0bf657b9fe1cf92d5537f118ccb487/index_new/cn/character_skills.json</x:v>
      </x:c>
    </x:row>
    <x:row r="152" ht="20" customHeight="1">
      <x:c r="A152" s="6" t="str">
        <x:v>120107</x:v>
      </x:c>
      <x:c r="B152" s="6" t="str">
        <x:v>1201</x:v>
      </x:c>
      <x:c r="C152" s="6" t="str">
        <x:v>青雀</x:v>
      </x:c>
      <x:c r="D152" s="6" t="str">
        <x:v>独弈之乐</x:v>
      </x:c>
      <x:c r="E152" s="6" t="str">
        <x:v>秘技</x:v>
      </x:c>
      <x:c r="F152" s="6" t="str">
        <x:v>强化</x:v>
      </x:c>
      <x:c r="G152" s="6" t="n">
        <x:v>1</x:v>
      </x:c>
      <x:c r="H152" s="7" t="str">
        <x:v>使用秘技后，进入战斗时青雀会抽取#1[i]张琼玉牌。</x:v>
      </x:c>
      <x:c r="I152" s="7" t="str">
        <x:v>使用秘技，下一次进战时抽牌。</x:v>
      </x:c>
      <x:c r="J152" s="6" t="str">
        <x:v>https://raw.githubusercontent.com/Mar-7th/StarRailRes/dbe8cdfcfb0bf657b9fe1cf92d5537f118ccb487/index_new/cn/character_skills.json</x:v>
      </x:c>
    </x:row>
    <x:row r="153" ht="38" customHeight="1">
      <x:c r="A153" s="6" t="str">
        <x:v>120108</x:v>
      </x:c>
      <x:c r="B153" s="6" t="str">
        <x:v>1201</x:v>
      </x:c>
      <x:c r="C153" s="6" t="str">
        <x:v>青雀</x:v>
      </x:c>
      <x:c r="D153" s="6" t="str">
        <x:v>杠上开花！</x:v>
      </x:c>
      <x:c r="E153" s="6" t="str">
        <x:v>普攻</x:v>
      </x:c>
      <x:c r="F153" s="6" t="str">
        <x:v>扩散</x:v>
      </x:c>
      <x:c r="G153" s="6" t="n">
        <x:v>10</x:v>
      </x:c>
      <x:c r="H153" s="7" t="str">
        <x:v>对指定敌方单体造成等同于青雀#1[i]%攻击力的量子属性伤害，并对其相邻目标造成等同于青雀#2[i]%攻击力的量子属性伤害。
【杠上开花！】无法恢复战技点。</x:v>
      </x:c>
      <x:c r="I153" s="7" t="str">
        <x:v>对敌方单体造成量子属性伤害，并对相邻目标造成少量量子属性伤害。</x:v>
      </x:c>
      <x:c r="J153" s="6" t="str">
        <x:v>https://raw.githubusercontent.com/Mar-7th/StarRailRes/dbe8cdfcfb0bf657b9fe1cf92d5537f118ccb487/index_new/cn/character_skills.json</x:v>
      </x:c>
    </x:row>
    <x:row r="154" ht="20" customHeight="1">
      <x:c r="A154" s="6" t="str">
        <x:v>120201</x:v>
      </x:c>
      <x:c r="B154" s="6" t="str">
        <x:v>1202</x:v>
      </x:c>
      <x:c r="C154" s="6" t="str">
        <x:v>停云</x:v>
      </x:c>
      <x:c r="D154" s="6" t="str">
        <x:v>逐客令</x:v>
      </x:c>
      <x:c r="E154" s="6" t="str">
        <x:v>普攻</x:v>
      </x:c>
      <x:c r="F154" s="6" t="str">
        <x:v>单攻</x:v>
      </x:c>
      <x:c r="G154" s="6" t="n">
        <x:v>10</x:v>
      </x:c>
      <x:c r="H154" s="7" t="str">
        <x:v>对指定敌方单体造成等同于停云#1[i]%攻击力的雷属性伤害。</x:v>
      </x:c>
      <x:c r="I154" s="7" t="str">
        <x:v>对敌方单体造成少量雷属性伤害。</x:v>
      </x:c>
      <x:c r="J154" s="6" t="str">
        <x:v>https://raw.githubusercontent.com/Mar-7th/StarRailRes/dbe8cdfcfb0bf657b9fe1cf92d5537f118ccb487/index_new/cn/character_skills.json</x:v>
      </x:c>
    </x:row>
    <x:row r="155" ht="53" customHeight="1">
      <x:c r="A155" s="6" t="str">
        <x:v>120202</x:v>
      </x:c>
      <x:c r="B155" s="6" t="str">
        <x:v>1202</x:v>
      </x:c>
      <x:c r="C155" s="6" t="str">
        <x:v>停云</x:v>
      </x:c>
      <x:c r="D155" s="6" t="str">
        <x:v>祥音和韵</x:v>
      </x:c>
      <x:c r="E155" s="6" t="str">
        <x:v>战技</x:v>
      </x:c>
      <x:c r="F155" s="6" t="str">
        <x:v>辅助</x:v>
      </x:c>
      <x:c r="G155" s="6" t="n">
        <x:v>15</x:v>
      </x:c>
      <x:c r="H155" s="7" t="str">
        <x:v>为指定我方单体提供【赐福】，使其攻击力提高#2[i]%，最高不超过停云当前攻击力的#4[i]%。
获得【赐福】的目标施放攻击后，会额外造成1次等同于其自身#1[i]%攻击力的雷属性附加伤害。
【赐福】持续#3[i]回合且仅对停云战技最新的施放目标生效。</x:v>
      </x:c>
      <x:c r="I155" s="7" t="str">
        <x:v>使我方单体攻击力提高，并获得【赐福】。【赐福】状态下攻击时额外造成少量雷属性附加伤害。</x:v>
      </x:c>
      <x:c r="J155" s="6" t="str">
        <x:v>https://raw.githubusercontent.com/Mar-7th/StarRailRes/dbe8cdfcfb0bf657b9fe1cf92d5537f118ccb487/index_new/cn/character_skills.json</x:v>
      </x:c>
    </x:row>
    <x:row r="156" ht="38" customHeight="1">
      <x:c r="A156" s="6" t="str">
        <x:v>120203</x:v>
      </x:c>
      <x:c r="B156" s="6" t="str">
        <x:v>1202</x:v>
      </x:c>
      <x:c r="C156" s="6" t="str">
        <x:v>停云</x:v>
      </x:c>
      <x:c r="D156" s="6" t="str">
        <x:v>庆云光覆仪祷</x:v>
      </x:c>
      <x:c r="E156" s="6" t="str">
        <x:v>终结技</x:v>
      </x:c>
      <x:c r="F156" s="6" t="str">
        <x:v>辅助</x:v>
      </x:c>
      <x:c r="G156" s="6" t="n">
        <x:v>15</x:v>
      </x:c>
      <x:c r="H156" s="7" t="str">
        <x:v>为指定我方单体恢复#1[i]点能量，同时使目标造成的伤害提高#3[i]%，持续#2[i]回合。</x:v>
      </x:c>
      <x:c r="I156" s="7" t="str">
        <x:v>为我方单体恢复能量，并使其造成的伤害提高。</x:v>
      </x:c>
      <x:c r="J156" s="6" t="str">
        <x:v>https://raw.githubusercontent.com/Mar-7th/StarRailRes/dbe8cdfcfb0bf657b9fe1cf92d5537f118ccb487/index_new/cn/character_skills.json</x:v>
      </x:c>
    </x:row>
    <x:row r="157" ht="38" customHeight="1">
      <x:c r="A157" s="6" t="str">
        <x:v>120204</x:v>
      </x:c>
      <x:c r="B157" s="6" t="str">
        <x:v>1202</x:v>
      </x:c>
      <x:c r="C157" s="6" t="str">
        <x:v>停云</x:v>
      </x:c>
      <x:c r="D157" s="6" t="str">
        <x:v>紫电扶摇</x:v>
      </x:c>
      <x:c r="E157" s="6" t="str">
        <x:v>天赋</x:v>
      </x:c>
      <x:c r="F157" s="6" t="str">
        <x:v>强化</x:v>
      </x:c>
      <x:c r="G157" s="6" t="n">
        <x:v>15</x:v>
      </x:c>
      <x:c r="H157" s="7" t="str">
        <x:v>敌方目标受到停云攻击后，获得【赐福】的目标立即对其造成等同于自身#1[i]%攻击力的雷属性附加伤害。</x:v>
      </x:c>
      <x:c r="I157" s="7" t="str">
        <x:v>敌人受到停云攻击后，获得【赐福】的目标立即对其造成少量雷属性附加伤害。</x:v>
      </x:c>
      <x:c r="J157" s="6" t="str">
        <x:v>https://raw.githubusercontent.com/Mar-7th/StarRailRes/dbe8cdfcfb0bf657b9fe1cf92d5537f118ccb487/index_new/cn/character_skills.json</x:v>
      </x:c>
    </x:row>
    <x:row r="158" ht="20" customHeight="1">
      <x:c r="A158" s="6" t="str">
        <x:v>120206</x:v>
      </x:c>
      <x:c r="B158" s="6" t="str">
        <x:v>1202</x:v>
      </x:c>
      <x:c r="C158" s="6" t="str">
        <x:v>停云</x:v>
      </x:c>
      <x:c r="D158" s="6" t="str">
        <x:v>攻击</x:v>
      </x:c>
      <x:c r="E158" s="6" t="str"/>
      <x:c r="F158" s="6" t="str"/>
      <x:c r="G158" s="6" t="n">
        <x:v>1</x:v>
      </x:c>
      <x:c r="H158" s="7" t="str">
        <x:v>攻击敌人，进入战斗后削弱敌方目标对应属性韧性。</x:v>
      </x:c>
      <x:c r="I158" s="7" t="str">
        <x:v>攻击敌人，进入战斗后削弱敌方目标对应属性韧性。</x:v>
      </x:c>
      <x:c r="J158" s="6" t="str">
        <x:v>https://raw.githubusercontent.com/Mar-7th/StarRailRes/dbe8cdfcfb0bf657b9fe1cf92d5537f118ccb487/index_new/cn/character_skills.json</x:v>
      </x:c>
    </x:row>
    <x:row r="159" ht="20" customHeight="1">
      <x:c r="A159" s="6" t="str">
        <x:v>120207</x:v>
      </x:c>
      <x:c r="B159" s="6" t="str">
        <x:v>1202</x:v>
      </x:c>
      <x:c r="C159" s="6" t="str">
        <x:v>停云</x:v>
      </x:c>
      <x:c r="D159" s="6" t="str">
        <x:v>惠风和畅</x:v>
      </x:c>
      <x:c r="E159" s="6" t="str">
        <x:v>秘技</x:v>
      </x:c>
      <x:c r="F159" s="6" t="str">
        <x:v>辅助</x:v>
      </x:c>
      <x:c r="G159" s="6" t="n">
        <x:v>1</x:v>
      </x:c>
      <x:c r="H159" s="7" t="str">
        <x:v>使用秘技后立即为自身恢复#1[i]点能量。</x:v>
      </x:c>
      <x:c r="I159" s="7" t="str">
        <x:v>使用秘技后立即为自身恢复能量。</x:v>
      </x:c>
      <x:c r="J159" s="6" t="str">
        <x:v>https://raw.githubusercontent.com/Mar-7th/StarRailRes/dbe8cdfcfb0bf657b9fe1cf92d5537f118ccb487/index_new/cn/character_skills.json</x:v>
      </x:c>
    </x:row>
    <x:row r="160" ht="20" customHeight="1">
      <x:c r="A160" s="6" t="str">
        <x:v>120301</x:v>
      </x:c>
      <x:c r="B160" s="6" t="str">
        <x:v>1203</x:v>
      </x:c>
      <x:c r="C160" s="6" t="str">
        <x:v>罗刹</x:v>
      </x:c>
      <x:c r="D160" s="6" t="str">
        <x:v>黑渊的棘刺</x:v>
      </x:c>
      <x:c r="E160" s="6" t="str">
        <x:v>普攻</x:v>
      </x:c>
      <x:c r="F160" s="6" t="str">
        <x:v>单攻</x:v>
      </x:c>
      <x:c r="G160" s="6" t="n">
        <x:v>10</x:v>
      </x:c>
      <x:c r="H160" s="7" t="str">
        <x:v>对指定敌方单体造成等同于罗刹#1[i]%攻击力的虚数属性伤害。</x:v>
      </x:c>
      <x:c r="I160" s="7" t="str">
        <x:v>对敌方单体造成少量虚数属性伤害。</x:v>
      </x:c>
      <x:c r="J160" s="6" t="str">
        <x:v>https://raw.githubusercontent.com/Mar-7th/StarRailRes/dbe8cdfcfb0bf657b9fe1cf92d5537f118ccb487/index_new/cn/character_skills.json</x:v>
      </x:c>
    </x:row>
    <x:row r="161" ht="68" customHeight="1">
      <x:c r="A161" s="6" t="str">
        <x:v>120302</x:v>
      </x:c>
      <x:c r="B161" s="6" t="str">
        <x:v>1203</x:v>
      </x:c>
      <x:c r="C161" s="6" t="str">
        <x:v>罗刹</x:v>
      </x:c>
      <x:c r="D161" s="6" t="str">
        <x:v>白花的祈望</x:v>
      </x:c>
      <x:c r="E161" s="6" t="str">
        <x:v>战技</x:v>
      </x:c>
      <x:c r="F161" s="6" t="str">
        <x:v>回复</x:v>
      </x:c>
      <x:c r="G161" s="6" t="n">
        <x:v>15</x:v>
      </x:c>
      <x:c r="H161" s="7" t="str">
        <x:v>施放战技后立即为指定我方单体回复等同于罗刹#1[i]%攻击力+#2[i]的生命值，并使罗刹获得1层【白花之刻】。
当我方任意单体当前生命值百分比小于等于#3[i]%时，罗刹会立即对其触发1次等同于战技的效果，此次触发不消耗战技点。该效果在#4[i]回合后可再次触发。</x:v>
      </x:c>
      <x:c r="I161" s="7" t="str">
        <x:v>为我方单体回复生命值，获得1层【白花之刻】。</x:v>
      </x:c>
      <x:c r="J161" s="6" t="str">
        <x:v>https://raw.githubusercontent.com/Mar-7th/StarRailRes/dbe8cdfcfb0bf657b9fe1cf92d5537f118ccb487/index_new/cn/character_skills.json</x:v>
      </x:c>
    </x:row>
    <x:row r="162" ht="38" customHeight="1">
      <x:c r="A162" s="6" t="str">
        <x:v>120303</x:v>
      </x:c>
      <x:c r="B162" s="6" t="str">
        <x:v>1203</x:v>
      </x:c>
      <x:c r="C162" s="6" t="str">
        <x:v>罗刹</x:v>
      </x:c>
      <x:c r="D162" s="6" t="str">
        <x:v>归葬的遂愿</x:v>
      </x:c>
      <x:c r="E162" s="6" t="str">
        <x:v>终结技</x:v>
      </x:c>
      <x:c r="F162" s="6" t="str">
        <x:v>群攻</x:v>
      </x:c>
      <x:c r="G162" s="6" t="n">
        <x:v>15</x:v>
      </x:c>
      <x:c r="H162" s="7" t="str">
        <x:v>解除敌方全体#2[i]个增益效果，并对敌方全体造成等同于罗刹#1[i]%攻击力的虚数属性伤害，同时使罗刹获得1层【白花之刻】。</x:v>
      </x:c>
      <x:c r="I162" s="7" t="str">
        <x:v>解除敌方全体1个增益效果，并对敌方全体造成虚数属性伤害，获得1层【白花之刻】。</x:v>
      </x:c>
      <x:c r="J162" s="6" t="str">
        <x:v>https://raw.githubusercontent.com/Mar-7th/StarRailRes/dbe8cdfcfb0bf657b9fe1cf92d5537f118ccb487/index_new/cn/character_skills.json</x:v>
      </x:c>
    </x:row>
    <x:row r="163" ht="53" customHeight="1">
      <x:c r="A163" s="6" t="str">
        <x:v>120304</x:v>
      </x:c>
      <x:c r="B163" s="6" t="str">
        <x:v>1203</x:v>
      </x:c>
      <x:c r="C163" s="6" t="str">
        <x:v>罗刹</x:v>
      </x:c>
      <x:c r="D163" s="6" t="str">
        <x:v>生息的轮转</x:v>
      </x:c>
      <x:c r="E163" s="6" t="str">
        <x:v>天赋</x:v>
      </x:c>
      <x:c r="F163" s="6" t="str">
        <x:v>回复</x:v>
      </x:c>
      <x:c r="G163" s="6" t="n">
        <x:v>15</x:v>
      </x:c>
      <x:c r="H163" s="7" t="str">
        <x:v>当【白花之刻】达到#1[i]层时，罗刹会消耗全部【白花之刻】展开结界。
处于结界中的任意敌方目标受到攻击后，施放攻击的我方目标立即回复等同于罗刹#2[f1]%攻击力+#4[i]的生命值。
结界效果持续#3[i]回合。当罗刹陷入无法战斗状态时，结界也会被解除。</x:v>
      </x:c>
      <x:c r="I163" s="7" t="str">
        <x:v>当【白花之刻】2层时展开结界。结界存在时我方攻击后回复生命值。</x:v>
      </x:c>
      <x:c r="J163" s="6" t="str">
        <x:v>https://raw.githubusercontent.com/Mar-7th/StarRailRes/dbe8cdfcfb0bf657b9fe1cf92d5537f118ccb487/index_new/cn/character_skills.json</x:v>
      </x:c>
    </x:row>
    <x:row r="164" ht="20" customHeight="1">
      <x:c r="A164" s="6" t="str">
        <x:v>120306</x:v>
      </x:c>
      <x:c r="B164" s="6" t="str">
        <x:v>1203</x:v>
      </x:c>
      <x:c r="C164" s="6" t="str">
        <x:v>罗刹</x:v>
      </x:c>
      <x:c r="D164" s="6" t="str">
        <x:v>攻击</x:v>
      </x:c>
      <x:c r="E164" s="6" t="str"/>
      <x:c r="F164" s="6" t="str"/>
      <x:c r="G164" s="6" t="n">
        <x:v>1</x:v>
      </x:c>
      <x:c r="H164" s="7" t="str">
        <x:v>攻击敌人，进入战斗后削弱敌方目标对应属性韧性。</x:v>
      </x:c>
      <x:c r="I164" s="7" t="str">
        <x:v>攻击敌人，进入战斗后削弱敌方目标对应属性韧性。</x:v>
      </x:c>
      <x:c r="J164" s="6" t="str">
        <x:v>https://raw.githubusercontent.com/Mar-7th/StarRailRes/dbe8cdfcfb0bf657b9fe1cf92d5537f118ccb487/index_new/cn/character_skills.json</x:v>
      </x:c>
    </x:row>
    <x:row r="165" ht="20" customHeight="1">
      <x:c r="A165" s="6" t="str">
        <x:v>120307</x:v>
      </x:c>
      <x:c r="B165" s="6" t="str">
        <x:v>1203</x:v>
      </x:c>
      <x:c r="C165" s="6" t="str">
        <x:v>罗刹</x:v>
      </x:c>
      <x:c r="D165" s="6" t="str">
        <x:v>愚者的悲悯</x:v>
      </x:c>
      <x:c r="E165" s="6" t="str">
        <x:v>秘技</x:v>
      </x:c>
      <x:c r="F165" s="6" t="str">
        <x:v>回复</x:v>
      </x:c>
      <x:c r="G165" s="6" t="n">
        <x:v>1</x:v>
      </x:c>
      <x:c r="H165" s="7" t="str">
        <x:v>使用秘技后，下一次战斗开始时立即触发天赋。</x:v>
      </x:c>
      <x:c r="I165" s="7" t="str">
        <x:v>使用秘技，下一次进战后立即触发天赋效果。</x:v>
      </x:c>
      <x:c r="J165" s="6" t="str">
        <x:v>https://raw.githubusercontent.com/Mar-7th/StarRailRes/dbe8cdfcfb0bf657b9fe1cf92d5537f118ccb487/index_new/cn/character_skills.json</x:v>
      </x:c>
    </x:row>
    <x:row r="166" ht="20" customHeight="1">
      <x:c r="A166" s="6" t="str">
        <x:v>120401</x:v>
      </x:c>
      <x:c r="B166" s="6" t="str">
        <x:v>1204</x:v>
      </x:c>
      <x:c r="C166" s="6" t="str">
        <x:v>景元</x:v>
      </x:c>
      <x:c r="D166" s="6" t="str">
        <x:v>石火流光</x:v>
      </x:c>
      <x:c r="E166" s="6" t="str">
        <x:v>普攻</x:v>
      </x:c>
      <x:c r="F166" s="6" t="str">
        <x:v>单攻</x:v>
      </x:c>
      <x:c r="G166" s="6" t="n">
        <x:v>10</x:v>
      </x:c>
      <x:c r="H166" s="7" t="str">
        <x:v>对指定敌方单体造成等同于景元#1[i]%攻击力的雷属性伤害。</x:v>
      </x:c>
      <x:c r="I166" s="7" t="str">
        <x:v>对敌方单体造成少量雷属性伤害。</x:v>
      </x:c>
      <x:c r="J166" s="6" t="str">
        <x:v>https://raw.githubusercontent.com/Mar-7th/StarRailRes/dbe8cdfcfb0bf657b9fe1cf92d5537f118ccb487/index_new/cn/character_skills.json</x:v>
      </x:c>
    </x:row>
    <x:row r="167" ht="38" customHeight="1">
      <x:c r="A167" s="6" t="str">
        <x:v>120402</x:v>
      </x:c>
      <x:c r="B167" s="6" t="str">
        <x:v>1204</x:v>
      </x:c>
      <x:c r="C167" s="6" t="str">
        <x:v>景元</x:v>
      </x:c>
      <x:c r="D167" s="6" t="str">
        <x:v>紫霄震曜</x:v>
      </x:c>
      <x:c r="E167" s="6" t="str">
        <x:v>战技</x:v>
      </x:c>
      <x:c r="F167" s="6" t="str">
        <x:v>群攻</x:v>
      </x:c>
      <x:c r="G167" s="6" t="n">
        <x:v>15</x:v>
      </x:c>
      <x:c r="H167" s="7" t="str">
        <x:v>对敌方全体造成等同于景元#1[i]%攻击力的雷属性伤害，同时增加#2[i]段【神君】下回合的攻击段数。</x:v>
      </x:c>
      <x:c r="I167" s="7" t="str">
        <x:v>对敌方全体造成少量雷属性伤害，增加【神君】的攻击段数。</x:v>
      </x:c>
      <x:c r="J167" s="6" t="str">
        <x:v>https://raw.githubusercontent.com/Mar-7th/StarRailRes/dbe8cdfcfb0bf657b9fe1cf92d5537f118ccb487/index_new/cn/character_skills.json</x:v>
      </x:c>
    </x:row>
    <x:row r="168" ht="38" customHeight="1">
      <x:c r="A168" s="6" t="str">
        <x:v>120403</x:v>
      </x:c>
      <x:c r="B168" s="6" t="str">
        <x:v>1204</x:v>
      </x:c>
      <x:c r="C168" s="6" t="str">
        <x:v>景元</x:v>
      </x:c>
      <x:c r="D168" s="6" t="str">
        <x:v>吾身光明</x:v>
      </x:c>
      <x:c r="E168" s="6" t="str">
        <x:v>终结技</x:v>
      </x:c>
      <x:c r="F168" s="6" t="str">
        <x:v>群攻</x:v>
      </x:c>
      <x:c r="G168" s="6" t="n">
        <x:v>15</x:v>
      </x:c>
      <x:c r="H168" s="7" t="str">
        <x:v>对敌方全体造成等同于景元#1[i]%攻击力的雷属性伤害。同时增加#2[i]段【神君】下回合的攻击段数。</x:v>
      </x:c>
      <x:c r="I168" s="7" t="str">
        <x:v>对敌方全体造成雷属性伤害，增加【神君】的攻击段数。</x:v>
      </x:c>
      <x:c r="J168" s="6" t="str">
        <x:v>https://raw.githubusercontent.com/Mar-7th/StarRailRes/dbe8cdfcfb0bf657b9fe1cf92d5537f118ccb487/index_new/cn/character_skills.json</x:v>
      </x:c>
    </x:row>
    <x:row r="169" ht="38" customHeight="1">
      <x:c r="A169" s="6" t="str">
        <x:v>120404</x:v>
      </x:c>
      <x:c r="B169" s="6" t="str">
        <x:v>1204</x:v>
      </x:c>
      <x:c r="C169" s="6" t="str">
        <x:v>景元</x:v>
      </x:c>
      <x:c r="D169" s="6" t="str">
        <x:v>斩勘神形</x:v>
      </x:c>
      <x:c r="E169" s="6" t="str">
        <x:v>天赋</x:v>
      </x:c>
      <x:c r="F169" s="6" t="str">
        <x:v>弹射</x:v>
      </x:c>
      <x:c r="G169" s="6" t="n">
        <x:v>15</x:v>
      </x:c>
      <x:c r="H169" s="7" t="str">
        <x:v>战斗开始时召唤【神君】。【神君】初始拥有#1[i]点速度以及#4[i]段攻击段数，行动时发动追加攻击，每段攻击对随机敌方单体造成等同于景元攻击力#2[i]%的雷属性伤害，同时对其相邻目标造成等同于主目标#5[i]%的雷属性伤害。
【神君】最多累计#6[i]段攻击段数且每增加1段攻击段数，速度提高#3[i]点，行动结束后速度和攻击段数恢复至初始状态。
当景元陷入无法战斗状态时【神君】消失。
当景元受到控制类负面状态影响时【神君】也无法行动。</x:v>
      </x:c>
      <x:c r="I169" s="7" t="str">
        <x:v>战斗开始时召唤【神君】，【神君】行动时发动追加攻击，自动对随机敌方单体及其相邻目标造成少量雷属性伤害。</x:v>
      </x:c>
      <x:c r="J169" s="6" t="str">
        <x:v>https://raw.githubusercontent.com/Mar-7th/StarRailRes/dbe8cdfcfb0bf657b9fe1cf92d5537f118ccb487/index_new/cn/character_skills.json</x:v>
      </x:c>
    </x:row>
    <x:row r="170" ht="20" customHeight="1">
      <x:c r="A170" s="6" t="str">
        <x:v>120406</x:v>
      </x:c>
      <x:c r="B170" s="6" t="str">
        <x:v>1204</x:v>
      </x:c>
      <x:c r="C170" s="6" t="str">
        <x:v>景元</x:v>
      </x:c>
      <x:c r="D170" s="6" t="str">
        <x:v>攻击</x:v>
      </x:c>
      <x:c r="E170" s="6" t="str"/>
      <x:c r="F170" s="6" t="str"/>
      <x:c r="G170" s="6" t="n">
        <x:v>1</x:v>
      </x:c>
      <x:c r="H170" s="7" t="str">
        <x:v>攻击敌人，进入战斗后削弱敌方目标对应属性韧性。</x:v>
      </x:c>
      <x:c r="I170" s="7" t="str">
        <x:v>攻击敌人，进入战斗后削弱敌方目标对应属性韧性。</x:v>
      </x:c>
      <x:c r="J170" s="6" t="str">
        <x:v>https://raw.githubusercontent.com/Mar-7th/StarRailRes/dbe8cdfcfb0bf657b9fe1cf92d5537f118ccb487/index_new/cn/character_skills.json</x:v>
      </x:c>
    </x:row>
    <x:row r="171" ht="20" customHeight="1">
      <x:c r="A171" s="6" t="str">
        <x:v>120407</x:v>
      </x:c>
      <x:c r="B171" s="6" t="str">
        <x:v>1204</x:v>
      </x:c>
      <x:c r="C171" s="6" t="str">
        <x:v>景元</x:v>
      </x:c>
      <x:c r="D171" s="6" t="str">
        <x:v>摄召威灵</x:v>
      </x:c>
      <x:c r="E171" s="6" t="str">
        <x:v>秘技</x:v>
      </x:c>
      <x:c r="F171" s="6" t="str">
        <x:v>强化</x:v>
      </x:c>
      <x:c r="G171" s="6" t="n">
        <x:v>1</x:v>
      </x:c>
      <x:c r="H171" s="7" t="str">
        <x:v>使用秘技后，下一次战斗开始时【神君】第1回合的攻击段数增加#1[i]段。</x:v>
      </x:c>
      <x:c r="I171" s="7" t="str">
        <x:v>使用秘技，下一次进战时增加【神君】的攻击段数。</x:v>
      </x:c>
      <x:c r="J171" s="6" t="str">
        <x:v>https://raw.githubusercontent.com/Mar-7th/StarRailRes/dbe8cdfcfb0bf657b9fe1cf92d5537f118ccb487/index_new/cn/character_skills.json</x:v>
      </x:c>
    </x:row>
    <x:row r="172" ht="20" customHeight="1">
      <x:c r="A172" s="6" t="str">
        <x:v>120501</x:v>
      </x:c>
      <x:c r="B172" s="6" t="str">
        <x:v>1205</x:v>
      </x:c>
      <x:c r="C172" s="6" t="str">
        <x:v>刃</x:v>
      </x:c>
      <x:c r="D172" s="6" t="str">
        <x:v>支离剑</x:v>
      </x:c>
      <x:c r="E172" s="6" t="str">
        <x:v>普攻</x:v>
      </x:c>
      <x:c r="F172" s="6" t="str">
        <x:v>单攻</x:v>
      </x:c>
      <x:c r="G172" s="6" t="n">
        <x:v>10</x:v>
      </x:c>
      <x:c r="H172" s="7" t="str">
        <x:v>对指定敌方单体造成等同于刃#1[i]%攻击力的风属性伤害。</x:v>
      </x:c>
      <x:c r="I172" s="7" t="str">
        <x:v>对敌方单体造成少量风属性伤害。</x:v>
      </x:c>
      <x:c r="J172" s="6" t="str">
        <x:v>https://raw.githubusercontent.com/Mar-7th/StarRailRes/dbe8cdfcfb0bf657b9fe1cf92d5537f118ccb487/index_new/cn/character_skills.json</x:v>
      </x:c>
    </x:row>
    <x:row r="173" ht="68" customHeight="1">
      <x:c r="A173" s="6" t="str">
        <x:v>120502</x:v>
      </x:c>
      <x:c r="B173" s="6" t="str">
        <x:v>1205</x:v>
      </x:c>
      <x:c r="C173" s="6" t="str">
        <x:v>刃</x:v>
      </x:c>
      <x:c r="D173" s="6" t="str">
        <x:v>地狱变</x:v>
      </x:c>
      <x:c r="E173" s="6" t="str">
        <x:v>战技</x:v>
      </x:c>
      <x:c r="F173" s="6" t="str">
        <x:v>强化</x:v>
      </x:c>
      <x:c r="G173" s="6" t="n">
        <x:v>15</x:v>
      </x:c>
      <x:c r="H173" s="7" t="str">
        <x:v>消耗等同于刃生命上限#1[i]%的生命值，进入【地狱变】状态。
处于【地狱变】状态时无法施放战技，同时使自身造成的伤害提高#4[i]%，普攻【支离剑】强化为【无间剑树】，持续#2[i]回合。
若当前生命值不足，施放战技时刃的当前生命值降低至1点。
该战技无法恢复能量。施放该战技后，本回合不会结束。</x:v>
      </x:c>
      <x:c r="I173" s="7" t="str">
        <x:v>消耗自身生命值，获得强化普攻，且本回合不会结束。</x:v>
      </x:c>
      <x:c r="J173" s="6" t="str">
        <x:v>https://raw.githubusercontent.com/Mar-7th/StarRailRes/dbe8cdfcfb0bf657b9fe1cf92d5537f118ccb487/index_new/cn/character_skills.json</x:v>
      </x:c>
    </x:row>
    <x:row r="174" ht="38" customHeight="1">
      <x:c r="A174" s="6" t="str">
        <x:v>120503</x:v>
      </x:c>
      <x:c r="B174" s="6" t="str">
        <x:v>1205</x:v>
      </x:c>
      <x:c r="C174" s="6" t="str">
        <x:v>刃</x:v>
      </x:c>
      <x:c r="D174" s="6" t="str">
        <x:v>大辟万死</x:v>
      </x:c>
      <x:c r="E174" s="6" t="str">
        <x:v>终结技</x:v>
      </x:c>
      <x:c r="F174" s="6" t="str">
        <x:v>扩散</x:v>
      </x:c>
      <x:c r="G174" s="6" t="n">
        <x:v>15</x:v>
      </x:c>
      <x:c r="H174" s="7" t="str">
        <x:v>将刃的当前生命值转化为生命上限的50%，并对敌方单体造成等同于刃#1[i]%攻击力+#2[i]%生命上限+#5[i]%本场战斗中累计已损失生命值的风属性伤害，同时对其相邻目标造成等同于刃#3[f1]%攻击力+#4[i]%生命上限+#6[i]%本场战斗中累计已损失生命值的风属性伤害。
本场战斗中累计已损失生命值最高不超过刃生命上限的#7[i]%，施放终结技后会清空并进行重新累计。</x:v>
      </x:c>
      <x:c r="I174" s="7" t="str">
        <x:v>将当前生命值转化为生命上限的50%，并对敌方单体造成大量风属性伤害，对相邻目标造成风属性伤害。</x:v>
      </x:c>
      <x:c r="J174" s="6" t="str">
        <x:v>https://raw.githubusercontent.com/Mar-7th/StarRailRes/dbe8cdfcfb0bf657b9fe1cf92d5537f118ccb487/index_new/cn/character_skills.json</x:v>
      </x:c>
    </x:row>
    <x:row r="175" ht="38" customHeight="1">
      <x:c r="A175" s="6" t="str">
        <x:v>120504</x:v>
      </x:c>
      <x:c r="B175" s="6" t="str">
        <x:v>1205</x:v>
      </x:c>
      <x:c r="C175" s="6" t="str">
        <x:v>刃</x:v>
      </x:c>
      <x:c r="D175" s="6" t="str">
        <x:v>倏忽恩赐</x:v>
      </x:c>
      <x:c r="E175" s="6" t="str">
        <x:v>天赋</x:v>
      </x:c>
      <x:c r="F175" s="6" t="str">
        <x:v>群攻</x:v>
      </x:c>
      <x:c r="G175" s="6" t="n">
        <x:v>15</x:v>
      </x:c>
      <x:c r="H175" s="7" t="str">
        <x:v>刃受到伤害或消耗生命值时，获得1层充能，最多叠加5层。该效果每次受到攻击最多叠加1层。
当充能叠加至上限时，立即对敌方全体施放1次追加攻击，造成等同于刃#2[i]%攻击力+#4[i]%生命上限的风属性伤害并回复等同于刃生命上限#3[i]%的生命值，施放追加攻击后，消耗所有充能。</x:v>
      </x:c>
      <x:c r="I175" s="7" t="str">
        <x:v>刃的生命值降低时，获得1层充能。充能达到上限时发动追加攻击，对敌方全体造成风属性伤害并回复生命值，消耗所有充能。</x:v>
      </x:c>
      <x:c r="J175" s="6" t="str">
        <x:v>https://raw.githubusercontent.com/Mar-7th/StarRailRes/dbe8cdfcfb0bf657b9fe1cf92d5537f118ccb487/index_new/cn/character_skills.json</x:v>
      </x:c>
    </x:row>
    <x:row r="176" ht="20" customHeight="1">
      <x:c r="A176" s="6" t="str">
        <x:v>120506</x:v>
      </x:c>
      <x:c r="B176" s="6" t="str">
        <x:v>1205</x:v>
      </x:c>
      <x:c r="C176" s="6" t="str">
        <x:v>刃</x:v>
      </x:c>
      <x:c r="D176" s="6" t="str">
        <x:v>攻击</x:v>
      </x:c>
      <x:c r="E176" s="6" t="str"/>
      <x:c r="F176" s="6" t="str"/>
      <x:c r="G176" s="6" t="n">
        <x:v>1</x:v>
      </x:c>
      <x:c r="H176" s="7" t="str">
        <x:v>攻击敌人，进入战斗后削弱敌方目标对应属性韧性。</x:v>
      </x:c>
      <x:c r="I176" s="7" t="str">
        <x:v>攻击敌人，进入战斗后削弱敌方目标对应属性韧性。</x:v>
      </x:c>
      <x:c r="J176" s="6" t="str">
        <x:v>https://raw.githubusercontent.com/Mar-7th/StarRailRes/dbe8cdfcfb0bf657b9fe1cf92d5537f118ccb487/index_new/cn/character_skills.json</x:v>
      </x:c>
    </x:row>
    <x:row r="177" ht="53" customHeight="1">
      <x:c r="A177" s="6" t="str">
        <x:v>120507</x:v>
      </x:c>
      <x:c r="B177" s="6" t="str">
        <x:v>1205</x:v>
      </x:c>
      <x:c r="C177" s="6" t="str">
        <x:v>刃</x:v>
      </x:c>
      <x:c r="D177" s="6" t="str">
        <x:v>业途风</x:v>
      </x:c>
      <x:c r="E177" s="6" t="str">
        <x:v>秘技</x:v>
      </x:c>
      <x:c r="F177" s="6" t="str"/>
      <x:c r="G177" s="6" t="n">
        <x:v>1</x:v>
      </x:c>
      <x:c r="H177" s="7" t="str">
        <x:v>立即攻击敌人，进入战斗后消耗等同于刃生命上限#2[i]%的生命值，同时对敌方全体造成等同于刃生命上限#1[i]%的风属性伤害。
若当前生命值不足，施放秘技时刃的当前生命值降低至1点。</x:v>
      </x:c>
      <x:c r="I177" s="7" t="str">
        <x:v>攻击敌人，进战后消耗自身生命值，并对敌方全体造成风属性伤害。</x:v>
      </x:c>
      <x:c r="J177" s="6" t="str">
        <x:v>https://raw.githubusercontent.com/Mar-7th/StarRailRes/dbe8cdfcfb0bf657b9fe1cf92d5537f118ccb487/index_new/cn/character_skills.json</x:v>
      </x:c>
    </x:row>
    <x:row r="178" ht="68" customHeight="1">
      <x:c r="A178" s="6" t="str">
        <x:v>120508</x:v>
      </x:c>
      <x:c r="B178" s="6" t="str">
        <x:v>1205</x:v>
      </x:c>
      <x:c r="C178" s="6" t="str">
        <x:v>刃</x:v>
      </x:c>
      <x:c r="D178" s="6" t="str">
        <x:v>无间剑树</x:v>
      </x:c>
      <x:c r="E178" s="6" t="str">
        <x:v>普攻</x:v>
      </x:c>
      <x:c r="F178" s="6" t="str">
        <x:v>扩散</x:v>
      </x:c>
      <x:c r="G178" s="6" t="n">
        <x:v>10</x:v>
      </x:c>
      <x:c r="H178" s="7" t="str">
        <x:v>消耗等同于刃生命上限#1[i]%的生命值，对指定敌方单体造成等同于刃#2[i]%攻击力+#4[i]%生命上限的风属性伤害，同时对其相邻目标造成等同于刃#3[i]%攻击力+#5[i]%生命上限的风属性伤害。
若当前生命值不足，施放【无间剑树】时刃的当前生命值降低至1点。
【无间剑树】无法恢复战技点。</x:v>
      </x:c>
      <x:c r="I178" s="7" t="str">
        <x:v>消耗自身生命值，对敌方单体造成风属性伤害的同时对相邻目标造成少量风属性伤害。</x:v>
      </x:c>
      <x:c r="J178" s="6" t="str">
        <x:v>https://raw.githubusercontent.com/Mar-7th/StarRailRes/dbe8cdfcfb0bf657b9fe1cf92d5537f118ccb487/index_new/cn/character_skills.json</x:v>
      </x:c>
    </x:row>
    <x:row r="179" ht="20" customHeight="1">
      <x:c r="A179" s="6" t="str">
        <x:v>120601</x:v>
      </x:c>
      <x:c r="B179" s="6" t="str">
        <x:v>1206</x:v>
      </x:c>
      <x:c r="C179" s="6" t="str">
        <x:v>素裳</x:v>
      </x:c>
      <x:c r="D179" s="6" t="str">
        <x:v>云骑剑经 • 素霓</x:v>
      </x:c>
      <x:c r="E179" s="6" t="str">
        <x:v>普攻</x:v>
      </x:c>
      <x:c r="F179" s="6" t="str">
        <x:v>单攻</x:v>
      </x:c>
      <x:c r="G179" s="6" t="n">
        <x:v>10</x:v>
      </x:c>
      <x:c r="H179" s="7" t="str">
        <x:v>对指定敌方单体造成等同于素裳#1[i]%攻击力的物理属性伤害。</x:v>
      </x:c>
      <x:c r="I179" s="7" t="str">
        <x:v>对敌方单体造成少量物理属性伤害。</x:v>
      </x:c>
      <x:c r="J179" s="6" t="str">
        <x:v>https://raw.githubusercontent.com/Mar-7th/StarRailRes/dbe8cdfcfb0bf657b9fe1cf92d5537f118ccb487/index_new/cn/character_skills.json</x:v>
      </x:c>
    </x:row>
    <x:row r="180" ht="38" customHeight="1">
      <x:c r="A180" s="6" t="str">
        <x:v>120602</x:v>
      </x:c>
      <x:c r="B180" s="6" t="str">
        <x:v>1206</x:v>
      </x:c>
      <x:c r="C180" s="6" t="str">
        <x:v>素裳</x:v>
      </x:c>
      <x:c r="D180" s="6" t="str">
        <x:v>云骑剑经 • 山倾</x:v>
      </x:c>
      <x:c r="E180" s="6" t="str">
        <x:v>战技</x:v>
      </x:c>
      <x:c r="F180" s="6" t="str">
        <x:v>单攻</x:v>
      </x:c>
      <x:c r="G180" s="6" t="n">
        <x:v>15</x:v>
      </x:c>
      <x:c r="H180" s="7" t="str">
        <x:v>对指定敌方单体造成等同于素裳#1[i]%攻击力的物理属性伤害。同时最后一击后有#3[i]%概率发动【剑势】，对目标造成等同于素裳#2[i]%攻击力的物理属性附加伤害。
若该目标处于弱点击破状态，则【剑势】必定发动。</x:v>
      </x:c>
      <x:c r="I180" s="7" t="str">
        <x:v>对敌方单体造成物理属性伤害，有小概率发动【剑势】。若目标处于弱点击破状态则【剑势】必定发动。</x:v>
      </x:c>
      <x:c r="J180" s="6" t="str">
        <x:v>https://raw.githubusercontent.com/Mar-7th/StarRailRes/dbe8cdfcfb0bf657b9fe1cf92d5537f118ccb487/index_new/cn/character_skills.json</x:v>
      </x:c>
    </x:row>
    <x:row r="181" ht="53" customHeight="1">
      <x:c r="A181" s="6" t="str">
        <x:v>120603</x:v>
      </x:c>
      <x:c r="B181" s="6" t="str">
        <x:v>1206</x:v>
      </x:c>
      <x:c r="C181" s="6" t="str">
        <x:v>素裳</x:v>
      </x:c>
      <x:c r="D181" s="6" t="str">
        <x:v>太虚形蕴 • 烛夜</x:v>
      </x:c>
      <x:c r="E181" s="6" t="str">
        <x:v>终结技</x:v>
      </x:c>
      <x:c r="F181" s="6" t="str">
        <x:v>单攻</x:v>
      </x:c>
      <x:c r="G181" s="6" t="n">
        <x:v>15</x:v>
      </x:c>
      <x:c r="H181" s="7" t="str">
        <x:v>对指定敌方单体造成等同于素裳#1[i]%攻击力的物理属性伤害，并使素裳立即行动。同时使其攻击力提高#4[i]%，且施放战技时额外增加2次【剑势】的发动判定，持续#2[i]回合。
通过额外判定发动的【剑势】伤害为原伤害的#3[i]%。</x:v>
      </x:c>
      <x:c r="I181" s="7" t="str">
        <x:v>对敌方单体造成大量物理属性伤害，强化【剑势】效果并立即行动。</x:v>
      </x:c>
      <x:c r="J181" s="6" t="str">
        <x:v>https://raw.githubusercontent.com/Mar-7th/StarRailRes/dbe8cdfcfb0bf657b9fe1cf92d5537f118ccb487/index_new/cn/character_skills.json</x:v>
      </x:c>
    </x:row>
    <x:row r="182" ht="20" customHeight="1">
      <x:c r="A182" s="6" t="str">
        <x:v>120604</x:v>
      </x:c>
      <x:c r="B182" s="6" t="str">
        <x:v>1206</x:v>
      </x:c>
      <x:c r="C182" s="6" t="str">
        <x:v>素裳</x:v>
      </x:c>
      <x:c r="D182" s="6" t="str">
        <x:v>游刃若水</x:v>
      </x:c>
      <x:c r="E182" s="6" t="str">
        <x:v>天赋</x:v>
      </x:c>
      <x:c r="F182" s="6" t="str">
        <x:v>强化</x:v>
      </x:c>
      <x:c r="G182" s="6" t="n">
        <x:v>15</x:v>
      </x:c>
      <x:c r="H182" s="7" t="str">
        <x:v>当场上有敌方目标的弱点被击破，素裳的速度提高#1[f2]%，持续#2[i]回合。</x:v>
      </x:c>
      <x:c r="I182" s="7" t="str">
        <x:v>当场上有敌人的弱点被击破时，自身速度提高。</x:v>
      </x:c>
      <x:c r="J182" s="6" t="str">
        <x:v>https://raw.githubusercontent.com/Mar-7th/StarRailRes/dbe8cdfcfb0bf657b9fe1cf92d5537f118ccb487/index_new/cn/character_skills.json</x:v>
      </x:c>
    </x:row>
    <x:row r="183" ht="20" customHeight="1">
      <x:c r="A183" s="6" t="str">
        <x:v>120606</x:v>
      </x:c>
      <x:c r="B183" s="6" t="str">
        <x:v>1206</x:v>
      </x:c>
      <x:c r="C183" s="6" t="str">
        <x:v>素裳</x:v>
      </x:c>
      <x:c r="D183" s="6" t="str">
        <x:v>攻击</x:v>
      </x:c>
      <x:c r="E183" s="6" t="str"/>
      <x:c r="F183" s="6" t="str"/>
      <x:c r="G183" s="6" t="n">
        <x:v>1</x:v>
      </x:c>
      <x:c r="H183" s="7" t="str">
        <x:v>攻击敌人，进入战斗后削弱敌方目标对应属性韧性。</x:v>
      </x:c>
      <x:c r="I183" s="7" t="str">
        <x:v>攻击敌人，进入战斗后削弱敌方目标对应属性韧性。</x:v>
      </x:c>
      <x:c r="J183" s="6" t="str">
        <x:v>https://raw.githubusercontent.com/Mar-7th/StarRailRes/dbe8cdfcfb0bf657b9fe1cf92d5537f118ccb487/index_new/cn/character_skills.json</x:v>
      </x:c>
    </x:row>
    <x:row r="184" ht="20" customHeight="1">
      <x:c r="A184" s="6" t="str">
        <x:v>120607</x:v>
      </x:c>
      <x:c r="B184" s="6" t="str">
        <x:v>1206</x:v>
      </x:c>
      <x:c r="C184" s="6" t="str">
        <x:v>素裳</x:v>
      </x:c>
      <x:c r="D184" s="6" t="str">
        <x:v>云骑剑经 • 叩阵</x:v>
      </x:c>
      <x:c r="E184" s="6" t="str">
        <x:v>秘技</x:v>
      </x:c>
      <x:c r="F184" s="6" t="str"/>
      <x:c r="G184" s="6" t="n">
        <x:v>1</x:v>
      </x:c>
      <x:c r="H184" s="7" t="str">
        <x:v>立即攻击敌人，进入战斗后对敌方全体造成等同于素裳#1[i]%攻击力的物理属性伤害。</x:v>
      </x:c>
      <x:c r="I184" s="7" t="str">
        <x:v>攻击敌人，进战后对敌方全体造成少量物理属性伤害。</x:v>
      </x:c>
      <x:c r="J184" s="6" t="str">
        <x:v>https://raw.githubusercontent.com/Mar-7th/StarRailRes/dbe8cdfcfb0bf657b9fe1cf92d5537f118ccb487/index_new/cn/character_skills.json</x:v>
      </x:c>
    </x:row>
    <x:row r="185" ht="20" customHeight="1">
      <x:c r="A185" s="6" t="str">
        <x:v>120701</x:v>
      </x:c>
      <x:c r="B185" s="6" t="str">
        <x:v>1207</x:v>
      </x:c>
      <x:c r="C185" s="6" t="str">
        <x:v>驭空</x:v>
      </x:c>
      <x:c r="D185" s="6" t="str">
        <x:v>流镝</x:v>
      </x:c>
      <x:c r="E185" s="6" t="str">
        <x:v>普攻</x:v>
      </x:c>
      <x:c r="F185" s="6" t="str">
        <x:v>单攻</x:v>
      </x:c>
      <x:c r="G185" s="6" t="n">
        <x:v>10</x:v>
      </x:c>
      <x:c r="H185" s="7" t="str">
        <x:v>对指定敌方单体造成等同于驭空#1[i]%攻击力的虚数属性伤害。</x:v>
      </x:c>
      <x:c r="I185" s="7" t="str">
        <x:v>对敌方单体造成少量虚数属性伤害。</x:v>
      </x:c>
      <x:c r="J185" s="6" t="str">
        <x:v>https://raw.githubusercontent.com/Mar-7th/StarRailRes/dbe8cdfcfb0bf657b9fe1cf92d5537f118ccb487/index_new/cn/character_skills.json</x:v>
      </x:c>
    </x:row>
    <x:row r="186" ht="53" customHeight="1">
      <x:c r="A186" s="6" t="str">
        <x:v>120702</x:v>
      </x:c>
      <x:c r="B186" s="6" t="str">
        <x:v>1207</x:v>
      </x:c>
      <x:c r="C186" s="6" t="str">
        <x:v>驭空</x:v>
      </x:c>
      <x:c r="D186" s="6" t="str">
        <x:v>天阙鸣弦</x:v>
      </x:c>
      <x:c r="E186" s="6" t="str">
        <x:v>战技</x:v>
      </x:c>
      <x:c r="F186" s="6" t="str">
        <x:v>辅助</x:v>
      </x:c>
      <x:c r="G186" s="6" t="n">
        <x:v>15</x:v>
      </x:c>
      <x:c r="H186" s="7" t="str">
        <x:v>获得#1[i]层【鸣弦号令】，最多持有不超过2层。当驭空持有【鸣弦号令】时，我方全体攻击力提高#2[i]%，且每次我方目标回合结束时，移除驭空1层【鸣弦号令】。
驭空施放战技获得【鸣弦号令】的回合，不会移除【鸣弦号令】。</x:v>
      </x:c>
      <x:c r="I186" s="7" t="str">
        <x:v>获得2层【鸣弦号令】，自身持有【鸣弦号令】时我方全体攻击力提高。</x:v>
      </x:c>
      <x:c r="J186" s="6" t="str">
        <x:v>https://raw.githubusercontent.com/Mar-7th/StarRailRes/dbe8cdfcfb0bf657b9fe1cf92d5537f118ccb487/index_new/cn/character_skills.json</x:v>
      </x:c>
    </x:row>
    <x:row r="187" ht="38" customHeight="1">
      <x:c r="A187" s="6" t="str">
        <x:v>120703</x:v>
      </x:c>
      <x:c r="B187" s="6" t="str">
        <x:v>1207</x:v>
      </x:c>
      <x:c r="C187" s="6" t="str">
        <x:v>驭空</x:v>
      </x:c>
      <x:c r="D187" s="6" t="str">
        <x:v>贯云饮羽</x:v>
      </x:c>
      <x:c r="E187" s="6" t="str">
        <x:v>终结技</x:v>
      </x:c>
      <x:c r="F187" s="6" t="str">
        <x:v>单攻</x:v>
      </x:c>
      <x:c r="G187" s="6" t="n">
        <x:v>15</x:v>
      </x:c>
      <x:c r="H187" s="7" t="str">
        <x:v>施放终结技时，若驭空持有【鸣弦号令】，则额外使我方全体暴击率提高#2[f1]%，暴击伤害提高#3[i]%。同时对指定敌方单体造成等同于驭空#1[i]%攻击力的虚数属性伤害。</x:v>
      </x:c>
      <x:c r="I187" s="7" t="str">
        <x:v>自身持有【鸣弦号令】时我方全体暴击率和暴击伤害提高，并对敌方单体造成大量虚数属性伤害。</x:v>
      </x:c>
      <x:c r="J187" s="6" t="str">
        <x:v>https://raw.githubusercontent.com/Mar-7th/StarRailRes/dbe8cdfcfb0bf657b9fe1cf92d5537f118ccb487/index_new/cn/character_skills.json</x:v>
      </x:c>
    </x:row>
    <x:row r="188" ht="38" customHeight="1">
      <x:c r="A188" s="6" t="str">
        <x:v>120704</x:v>
      </x:c>
      <x:c r="B188" s="6" t="str">
        <x:v>1207</x:v>
      </x:c>
      <x:c r="C188" s="6" t="str">
        <x:v>驭空</x:v>
      </x:c>
      <x:c r="D188" s="6" t="str">
        <x:v>箭彻七札</x:v>
      </x:c>
      <x:c r="E188" s="6" t="str">
        <x:v>天赋</x:v>
      </x:c>
      <x:c r="F188" s="6" t="str">
        <x:v>强化</x:v>
      </x:c>
      <x:c r="G188" s="6" t="n">
        <x:v>15</x:v>
      </x:c>
      <x:c r="H188" s="7" t="str">
        <x:v>施放普攻可额外造成等同于驭空#1[i]%攻击力的虚数属性伤害，并使本次攻击的削韧值提高#2[i]%，该效果在#3[i]回合后可再次触发。</x:v>
      </x:c>
      <x:c r="I188" s="7" t="str">
        <x:v>使普攻额外造成少量伤害并提高本次普攻削韧值。该效果1回合后可再次触发。</x:v>
      </x:c>
      <x:c r="J188" s="6" t="str">
        <x:v>https://raw.githubusercontent.com/Mar-7th/StarRailRes/dbe8cdfcfb0bf657b9fe1cf92d5537f118ccb487/index_new/cn/character_skills.json</x:v>
      </x:c>
    </x:row>
    <x:row r="189" ht="20" customHeight="1">
      <x:c r="A189" s="6" t="str">
        <x:v>120706</x:v>
      </x:c>
      <x:c r="B189" s="6" t="str">
        <x:v>1207</x:v>
      </x:c>
      <x:c r="C189" s="6" t="str">
        <x:v>驭空</x:v>
      </x:c>
      <x:c r="D189" s="6" t="str">
        <x:v>攻击</x:v>
      </x:c>
      <x:c r="E189" s="6" t="str"/>
      <x:c r="F189" s="6" t="str"/>
      <x:c r="G189" s="6" t="n">
        <x:v>1</x:v>
      </x:c>
      <x:c r="H189" s="7" t="str">
        <x:v>攻击敌人，进入战斗后削弱敌方目标对应属性韧性。</x:v>
      </x:c>
      <x:c r="I189" s="7" t="str">
        <x:v>攻击敌人，进入战斗后削弱敌方目标对应属性韧性。</x:v>
      </x:c>
      <x:c r="J189" s="6" t="str">
        <x:v>https://raw.githubusercontent.com/Mar-7th/StarRailRes/dbe8cdfcfb0bf657b9fe1cf92d5537f118ccb487/index_new/cn/character_skills.json</x:v>
      </x:c>
    </x:row>
    <x:row r="190" ht="38" customHeight="1">
      <x:c r="A190" s="6" t="str">
        <x:v>120707</x:v>
      </x:c>
      <x:c r="B190" s="6" t="str">
        <x:v>1207</x:v>
      </x:c>
      <x:c r="C190" s="6" t="str">
        <x:v>驭空</x:v>
      </x:c>
      <x:c r="D190" s="6" t="str">
        <x:v>云鸢逐风</x:v>
      </x:c>
      <x:c r="E190" s="6" t="str">
        <x:v>秘技</x:v>
      </x:c>
      <x:c r="F190" s="6" t="str">
        <x:v>强化</x:v>
      </x:c>
      <x:c r="G190" s="6" t="n">
        <x:v>1</x:v>
      </x:c>
      <x:c r="H190" s="7" t="str">
        <x:v>使用秘技后进入持续#1[i]秒的冲刺状态。冲刺状态下自身移动速度提高#2[i]%，且主动攻击敌人进入战斗时，驭空获得#3[i]层【鸣弦号令】。</x:v>
      </x:c>
      <x:c r="I190" s="7" t="str">
        <x:v>使自身移动速度提高。攻击敌人进战后获得2层【鸣弦号令】。</x:v>
      </x:c>
      <x:c r="J190" s="6" t="str">
        <x:v>https://raw.githubusercontent.com/Mar-7th/StarRailRes/dbe8cdfcfb0bf657b9fe1cf92d5537f118ccb487/index_new/cn/character_skills.json</x:v>
      </x:c>
    </x:row>
    <x:row r="191" ht="20" customHeight="1">
      <x:c r="A191" s="6" t="str">
        <x:v>120801</x:v>
      </x:c>
      <x:c r="B191" s="6" t="str">
        <x:v>1208</x:v>
      </x:c>
      <x:c r="C191" s="6" t="str">
        <x:v>符玄</x:v>
      </x:c>
      <x:c r="D191" s="6" t="str">
        <x:v>始击岁星</x:v>
      </x:c>
      <x:c r="E191" s="6" t="str">
        <x:v>普攻</x:v>
      </x:c>
      <x:c r="F191" s="6" t="str">
        <x:v>单攻</x:v>
      </x:c>
      <x:c r="G191" s="6" t="n">
        <x:v>10</x:v>
      </x:c>
      <x:c r="H191" s="7" t="str">
        <x:v>对指定敌方单体造成等同于符玄#1[i]%生命上限的量子属性伤害。</x:v>
      </x:c>
      <x:c r="I191" s="7" t="str">
        <x:v>对敌方单体造成少量量子属性伤害。</x:v>
      </x:c>
      <x:c r="J191" s="6" t="str">
        <x:v>https://raw.githubusercontent.com/Mar-7th/StarRailRes/dbe8cdfcfb0bf657b9fe1cf92d5537f118ccb487/index_new/cn/character_skills.json</x:v>
      </x:c>
    </x:row>
    <x:row r="192" ht="68" customHeight="1">
      <x:c r="A192" s="6" t="str">
        <x:v>120802</x:v>
      </x:c>
      <x:c r="B192" s="6" t="str">
        <x:v>1208</x:v>
      </x:c>
      <x:c r="C192" s="6" t="str">
        <x:v>符玄</x:v>
      </x:c>
      <x:c r="D192" s="6" t="str">
        <x:v>太微行棋，灵台示影</x:v>
      </x:c>
      <x:c r="E192" s="6" t="str">
        <x:v>战技</x:v>
      </x:c>
      <x:c r="F192" s="6" t="str">
        <x:v>防御</x:v>
      </x:c>
      <x:c r="G192" s="6" t="n">
        <x:v>15</x:v>
      </x:c>
      <x:c r="H192" s="7" t="str">
        <x:v>开启【穷观阵】，使符玄队友所承受的未受护盾抵挡之前的伤害的#1[i]%分摊给符玄，持续#3[i]回合。
处于【穷观阵】的我方全体获得【鉴知】。【鉴知】状态下的我方目标生命上限提高，提高数值等同于符玄生命上限的#4[f1]%，暴击率提高#5[f1]%。
当符玄陷入无法战斗状态时，【穷观阵】也会被解除。</x:v>
      </x:c>
      <x:c r="I192" s="7" t="str">
        <x:v>开启【穷观阵】，队友所受伤害分摊给符玄。并使我方全体生命上限、暴击率提高。</x:v>
      </x:c>
      <x:c r="J192" s="6" t="str">
        <x:v>https://raw.githubusercontent.com/Mar-7th/StarRailRes/dbe8cdfcfb0bf657b9fe1cf92d5537f118ccb487/index_new/cn/character_skills.json</x:v>
      </x:c>
    </x:row>
    <x:row r="193" ht="38" customHeight="1">
      <x:c r="A193" s="6" t="str">
        <x:v>120803</x:v>
      </x:c>
      <x:c r="B193" s="6" t="str">
        <x:v>1208</x:v>
      </x:c>
      <x:c r="C193" s="6" t="str">
        <x:v>符玄</x:v>
      </x:c>
      <x:c r="D193" s="6" t="str">
        <x:v>天律大衍，历劫归一</x:v>
      </x:c>
      <x:c r="E193" s="6" t="str">
        <x:v>终结技</x:v>
      </x:c>
      <x:c r="F193" s="6" t="str">
        <x:v>群攻</x:v>
      </x:c>
      <x:c r="G193" s="6" t="n">
        <x:v>15</x:v>
      </x:c>
      <x:c r="H193" s="7" t="str">
        <x:v>对敌方全体造成等同于符玄#1[i]%生命上限的量子属性伤害，并获得1次符玄天赋生命回复的触发次数。</x:v>
      </x:c>
      <x:c r="I193" s="7" t="str">
        <x:v>对敌方全体造成量子属性伤害，增加符玄天赋的触发次数。</x:v>
      </x:c>
      <x:c r="J193" s="6" t="str">
        <x:v>https://raw.githubusercontent.com/Mar-7th/StarRailRes/dbe8cdfcfb0bf657b9fe1cf92d5537f118ccb487/index_new/cn/character_skills.json</x:v>
      </x:c>
    </x:row>
    <x:row r="194" ht="38" customHeight="1">
      <x:c r="A194" s="6" t="str">
        <x:v>120804</x:v>
      </x:c>
      <x:c r="B194" s="6" t="str">
        <x:v>1208</x:v>
      </x:c>
      <x:c r="C194" s="6" t="str">
        <x:v>符玄</x:v>
      </x:c>
      <x:c r="D194" s="6" t="str">
        <x:v>乾清坤夷，否极泰来</x:v>
      </x:c>
      <x:c r="E194" s="6" t="str">
        <x:v>天赋</x:v>
      </x:c>
      <x:c r="F194" s="6" t="str">
        <x:v>回复</x:v>
      </x:c>
      <x:c r="G194" s="6" t="n">
        <x:v>15</x:v>
      </x:c>
      <x:c r="H194" s="7" t="str">
        <x:v>当符玄处于可战斗状态时，为我方全体附加【避厄】。【避厄】状态下的我方目标受到的伤害降低#1[f1]%。
当符玄当前生命值百分比小于等于#2[i]%时触发生命回复，使自身回复等同于已损失生命值#3[i]%的生命值，受到致命攻击时无法触发该效果。该效果初始拥有1次触发次数，最多可拥有2次触发次数。</x:v>
      </x:c>
      <x:c r="I194" s="7" t="str">
        <x:v>当符玄处于可战斗状态时，我方全体受到的伤害降低。
生命值较低时自动按已损失生命值百分比回复自身生命。该效果最多拥有2次触发次数。</x:v>
      </x:c>
      <x:c r="J194" s="6" t="str">
        <x:v>https://raw.githubusercontent.com/Mar-7th/StarRailRes/dbe8cdfcfb0bf657b9fe1cf92d5537f118ccb487/index_new/cn/character_skills.json</x:v>
      </x:c>
    </x:row>
    <x:row r="195" ht="20" customHeight="1">
      <x:c r="A195" s="6" t="str">
        <x:v>120806</x:v>
      </x:c>
      <x:c r="B195" s="6" t="str">
        <x:v>1208</x:v>
      </x:c>
      <x:c r="C195" s="6" t="str">
        <x:v>符玄</x:v>
      </x:c>
      <x:c r="D195" s="6" t="str">
        <x:v>攻击</x:v>
      </x:c>
      <x:c r="E195" s="6" t="str"/>
      <x:c r="F195" s="6" t="str"/>
      <x:c r="G195" s="6" t="n">
        <x:v>1</x:v>
      </x:c>
      <x:c r="H195" s="7" t="str">
        <x:v>攻击敌人，进入战斗后削弱敌方目标对应属性韧性。</x:v>
      </x:c>
      <x:c r="I195" s="7" t="str">
        <x:v>攻击敌人，进入战斗后削弱敌方目标对应属性韧性。</x:v>
      </x:c>
      <x:c r="J195" s="6" t="str">
        <x:v>https://raw.githubusercontent.com/Mar-7th/StarRailRes/dbe8cdfcfb0bf657b9fe1cf92d5537f118ccb487/index_new/cn/character_skills.json</x:v>
      </x:c>
    </x:row>
    <x:row r="196" ht="38" customHeight="1">
      <x:c r="A196" s="6" t="str">
        <x:v>120807</x:v>
      </x:c>
      <x:c r="B196" s="6" t="str">
        <x:v>1208</x:v>
      </x:c>
      <x:c r="C196" s="6" t="str">
        <x:v>符玄</x:v>
      </x:c>
      <x:c r="D196" s="6" t="str">
        <x:v>岁记否泰，固守四郭</x:v>
      </x:c>
      <x:c r="E196" s="6" t="str">
        <x:v>秘技</x:v>
      </x:c>
      <x:c r="F196" s="6" t="str">
        <x:v>防御</x:v>
      </x:c>
      <x:c r="G196" s="6" t="n">
        <x:v>1</x:v>
      </x:c>
      <x:c r="H196" s="7" t="str">
        <x:v>使用秘技后，我方全体获得持续#1[i]秒的屏障。该屏障可抵挡敌人的所有攻击，不会进入战斗。屏障持续期间进入战斗时符玄自动开启【穷观阵】，持续#2[i]回合。</x:v>
      </x:c>
      <x:c r="I196" s="7" t="str">
        <x:v>开启屏障，受到敌人攻击时不会进入战斗。进战后自动开启【穷观阵】。</x:v>
      </x:c>
      <x:c r="J196" s="6" t="str">
        <x:v>https://raw.githubusercontent.com/Mar-7th/StarRailRes/dbe8cdfcfb0bf657b9fe1cf92d5537f118ccb487/index_new/cn/character_skills.json</x:v>
      </x:c>
    </x:row>
    <x:row r="197" ht="20" customHeight="1">
      <x:c r="A197" s="6" t="str">
        <x:v>120901</x:v>
      </x:c>
      <x:c r="B197" s="6" t="str">
        <x:v>1209</x:v>
      </x:c>
      <x:c r="C197" s="6" t="str">
        <x:v>彦卿</x:v>
      </x:c>
      <x:c r="D197" s="6" t="str">
        <x:v>霜锋点寒芒</x:v>
      </x:c>
      <x:c r="E197" s="6" t="str">
        <x:v>普攻</x:v>
      </x:c>
      <x:c r="F197" s="6" t="str">
        <x:v>单攻</x:v>
      </x:c>
      <x:c r="G197" s="6" t="n">
        <x:v>10</x:v>
      </x:c>
      <x:c r="H197" s="7" t="str">
        <x:v>对指定敌方单体造成等同于彦卿#1[i]%攻击力的冰属性伤害。</x:v>
      </x:c>
      <x:c r="I197" s="7" t="str">
        <x:v>对敌方单体造成少量冰属性伤害。</x:v>
      </x:c>
      <x:c r="J197" s="6" t="str">
        <x:v>https://raw.githubusercontent.com/Mar-7th/StarRailRes/dbe8cdfcfb0bf657b9fe1cf92d5537f118ccb487/index_new/cn/character_skills.json</x:v>
      </x:c>
    </x:row>
    <x:row r="198" ht="38" customHeight="1">
      <x:c r="A198" s="6" t="str">
        <x:v>120902</x:v>
      </x:c>
      <x:c r="B198" s="6" t="str">
        <x:v>1209</x:v>
      </x:c>
      <x:c r="C198" s="6" t="str">
        <x:v>彦卿</x:v>
      </x:c>
      <x:c r="D198" s="6" t="str">
        <x:v>遥击三尺水</x:v>
      </x:c>
      <x:c r="E198" s="6" t="str">
        <x:v>战技</x:v>
      </x:c>
      <x:c r="F198" s="6" t="str">
        <x:v>单攻</x:v>
      </x:c>
      <x:c r="G198" s="6" t="n">
        <x:v>15</x:v>
      </x:c>
      <x:c r="H198" s="7" t="str">
        <x:v>对指定敌方单体造成等同于彦卿#1[i]%攻击力的冰属性伤害，并为彦卿附加【智剑连心】，持续1回合。</x:v>
      </x:c>
      <x:c r="I198" s="7" t="str">
        <x:v>对敌方单体造成冰属性伤害，并为自身附加【智剑连心】。</x:v>
      </x:c>
      <x:c r="J198" s="6" t="str">
        <x:v>https://raw.githubusercontent.com/Mar-7th/StarRailRes/dbe8cdfcfb0bf657b9fe1cf92d5537f118ccb487/index_new/cn/character_skills.json</x:v>
      </x:c>
    </x:row>
    <x:row r="199" ht="38" customHeight="1">
      <x:c r="A199" s="6" t="str">
        <x:v>120903</x:v>
      </x:c>
      <x:c r="B199" s="6" t="str">
        <x:v>1209</x:v>
      </x:c>
      <x:c r="C199" s="6" t="str">
        <x:v>彦卿</x:v>
      </x:c>
      <x:c r="D199" s="6" t="str">
        <x:v>快雨燕相逐</x:v>
      </x:c>
      <x:c r="E199" s="6" t="str">
        <x:v>终结技</x:v>
      </x:c>
      <x:c r="F199" s="6" t="str">
        <x:v>单攻</x:v>
      </x:c>
      <x:c r="G199" s="6" t="n">
        <x:v>15</x:v>
      </x:c>
      <x:c r="H199" s="7" t="str">
        <x:v>提高自身#1[i]%暴击率，若彦卿处于【智剑连心】效果，则使其暴击伤害额外提高#2[i]%，增益效果持续1回合。随后对指定敌方单体造成等同于彦卿#3[i]%攻击力的冰属性伤害。</x:v>
      </x:c>
      <x:c r="I199" s="7" t="str">
        <x:v>提高自身暴击率，并强化【智剑连心】，对敌方单体造成大量冰属性伤害。</x:v>
      </x:c>
      <x:c r="J199" s="6" t="str">
        <x:v>https://raw.githubusercontent.com/Mar-7th/StarRailRes/dbe8cdfcfb0bf657b9fe1cf92d5537f118ccb487/index_new/cn/character_skills.json</x:v>
      </x:c>
    </x:row>
    <x:row r="200" ht="53" customHeight="1">
      <x:c r="A200" s="6" t="str">
        <x:v>120904</x:v>
      </x:c>
      <x:c r="B200" s="6" t="str">
        <x:v>1209</x:v>
      </x:c>
      <x:c r="C200" s="6" t="str">
        <x:v>彦卿</x:v>
      </x:c>
      <x:c r="D200" s="6" t="str">
        <x:v>呼剑如影</x:v>
      </x:c>
      <x:c r="E200" s="6" t="str">
        <x:v>天赋</x:v>
      </x:c>
      <x:c r="F200" s="6" t="str">
        <x:v>单攻</x:v>
      </x:c>
      <x:c r="G200" s="6" t="n">
        <x:v>15</x:v>
      </x:c>
      <x:c r="H200" s="7" t="str">
        <x:v>彦卿处于【智剑连心】效果时，受到攻击的概率降低，并为自身提高#1[f1]%暴击率和#2[i]%暴击伤害。对敌方目标施放攻击后，有#3[i]%的固定概率发动追加攻击，对目标造成等同于彦卿#4[i]%攻击力的冰属性伤害，并有#6[i]%的基础概率使其陷入冻结状态，持续1回合。
冻结状态下，敌方目标不能行动，同时每回合开始时受到等同于彦卿#5[i]%攻击力的冰属性附加伤害。
当彦卿受到伤害后，【智剑连心】将会消失。</x:v>
      </x:c>
      <x:c r="I200" s="7" t="str">
        <x:v>处于【智剑连心】时受到攻击的概率降低，自身暴击率和暴击伤害提高。对敌方目标施放攻击后，有概率发动追加攻击，对其造成冰属性伤害并有概率使其陷入冻结状态。
自身受到伤害后，【智剑连心】消失。</x:v>
      </x:c>
      <x:c r="J200" s="6" t="str">
        <x:v>https://raw.githubusercontent.com/Mar-7th/StarRailRes/dbe8cdfcfb0bf657b9fe1cf92d5537f118ccb487/index_new/cn/character_skills.json</x:v>
      </x:c>
    </x:row>
    <x:row r="201" ht="20" customHeight="1">
      <x:c r="A201" s="6" t="str">
        <x:v>120906</x:v>
      </x:c>
      <x:c r="B201" s="6" t="str">
        <x:v>1209</x:v>
      </x:c>
      <x:c r="C201" s="6" t="str">
        <x:v>彦卿</x:v>
      </x:c>
      <x:c r="D201" s="6" t="str">
        <x:v>攻击</x:v>
      </x:c>
      <x:c r="E201" s="6" t="str"/>
      <x:c r="F201" s="6" t="str"/>
      <x:c r="G201" s="6" t="n">
        <x:v>1</x:v>
      </x:c>
      <x:c r="H201" s="7" t="str">
        <x:v>攻击敌人，进入战斗后削弱敌方目标对应属性韧性。</x:v>
      </x:c>
      <x:c r="I201" s="7" t="str">
        <x:v>攻击敌人，进入战斗后削弱敌方目标对应属性韧性。</x:v>
      </x:c>
      <x:c r="J201" s="6" t="str">
        <x:v>https://raw.githubusercontent.com/Mar-7th/StarRailRes/dbe8cdfcfb0bf657b9fe1cf92d5537f118ccb487/index_new/cn/character_skills.json</x:v>
      </x:c>
    </x:row>
    <x:row r="202" ht="38" customHeight="1">
      <x:c r="A202" s="6" t="str">
        <x:v>120907</x:v>
      </x:c>
      <x:c r="B202" s="6" t="str">
        <x:v>1209</x:v>
      </x:c>
      <x:c r="C202" s="6" t="str">
        <x:v>彦卿</x:v>
      </x:c>
      <x:c r="D202" s="6" t="str">
        <x:v>御剑真诀</x:v>
      </x:c>
      <x:c r="E202" s="6" t="str">
        <x:v>秘技</x:v>
      </x:c>
      <x:c r="F202" s="6" t="str">
        <x:v>强化</x:v>
      </x:c>
      <x:c r="G202" s="6" t="n">
        <x:v>1</x:v>
      </x:c>
      <x:c r="H202" s="7" t="str">
        <x:v>使用秘技后，下一次战斗开始时彦卿对当前生命值百分比大于等于#1[i]%的敌方目标造成的伤害提高#2[i]%，持续#3[i]回合。</x:v>
      </x:c>
      <x:c r="I202" s="7" t="str">
        <x:v>使用秘技，下一次战斗开始时自身对生命值百分比大于等于50%的敌方目标造成的伤害提高。</x:v>
      </x:c>
      <x:c r="J202" s="6" t="str">
        <x:v>https://raw.githubusercontent.com/Mar-7th/StarRailRes/dbe8cdfcfb0bf657b9fe1cf92d5537f118ccb487/index_new/cn/character_skills.json</x:v>
      </x:c>
    </x:row>
    <x:row r="203" ht="20" customHeight="1">
      <x:c r="A203" s="6" t="str">
        <x:v>121001</x:v>
      </x:c>
      <x:c r="B203" s="6" t="str">
        <x:v>1210</x:v>
      </x:c>
      <x:c r="C203" s="6" t="str">
        <x:v>桂乃芬</x:v>
      </x:c>
      <x:c r="D203" s="6" t="str">
        <x:v>劈头满堂彩</x:v>
      </x:c>
      <x:c r="E203" s="6" t="str">
        <x:v>普攻</x:v>
      </x:c>
      <x:c r="F203" s="6" t="str">
        <x:v>单攻</x:v>
      </x:c>
      <x:c r="G203" s="6" t="n">
        <x:v>10</x:v>
      </x:c>
      <x:c r="H203" s="7" t="str">
        <x:v>对指定敌方单体造成等同于桂乃芬#1[i]%攻击力的火属性伤害。</x:v>
      </x:c>
      <x:c r="I203" s="7" t="str">
        <x:v>对敌方单体造成少量火属性伤害。</x:v>
      </x:c>
      <x:c r="J203" s="6" t="str">
        <x:v>https://raw.githubusercontent.com/Mar-7th/StarRailRes/dbe8cdfcfb0bf657b9fe1cf92d5537f118ccb487/index_new/cn/character_skills.json</x:v>
      </x:c>
    </x:row>
    <x:row r="204" ht="68" customHeight="1">
      <x:c r="A204" s="6" t="str">
        <x:v>121002</x:v>
      </x:c>
      <x:c r="B204" s="6" t="str">
        <x:v>1210</x:v>
      </x:c>
      <x:c r="C204" s="6" t="str">
        <x:v>桂乃芬</x:v>
      </x:c>
      <x:c r="D204" s="6" t="str">
        <x:v>迎面开门红</x:v>
      </x:c>
      <x:c r="E204" s="6" t="str">
        <x:v>战技</x:v>
      </x:c>
      <x:c r="F204" s="6" t="str">
        <x:v>扩散</x:v>
      </x:c>
      <x:c r="G204" s="6" t="n">
        <x:v>15</x:v>
      </x:c>
      <x:c r="H204" s="7" t="str">
        <x:v>对指定敌方单体造成等同于桂乃芬#1[i]%攻击力的火属性伤害，并对相邻目标造成等同于桂乃芬#2[i]%攻击力的火属性伤害，有#3[i]%的基础概率使目标与相邻目标陷入灼烧状态。灼烧状态下，敌方目标每回合开始时受到等同于桂乃芬#4[i]%攻击力的火属性持续伤害，持续#5[i]回合。</x:v>
      </x:c>
      <x:c r="I204" s="7" t="str">
        <x:v>对敌方单体造成火属性伤害，对相邻目标造成少量火属性伤害，大概率施加灼烧状态。</x:v>
      </x:c>
      <x:c r="J204" s="6" t="str">
        <x:v>https://raw.githubusercontent.com/Mar-7th/StarRailRes/dbe8cdfcfb0bf657b9fe1cf92d5537f118ccb487/index_new/cn/character_skills.json</x:v>
      </x:c>
    </x:row>
    <x:row r="205" ht="38" customHeight="1">
      <x:c r="A205" s="6" t="str">
        <x:v>121003</x:v>
      </x:c>
      <x:c r="B205" s="6" t="str">
        <x:v>1210</x:v>
      </x:c>
      <x:c r="C205" s="6" t="str">
        <x:v>桂乃芬</x:v>
      </x:c>
      <x:c r="D205" s="6" t="str">
        <x:v>给您来段看家戏</x:v>
      </x:c>
      <x:c r="E205" s="6" t="str">
        <x:v>终结技</x:v>
      </x:c>
      <x:c r="F205" s="6" t="str">
        <x:v>群攻</x:v>
      </x:c>
      <x:c r="G205" s="6" t="n">
        <x:v>15</x:v>
      </x:c>
      <x:c r="H205" s="7" t="str">
        <x:v>对敌方全体造成等同于桂乃芬#1[f1]%攻击力的火属性伤害，若目标处于灼烧状态，使其当前承受的灼烧状态立即产生相当于原伤害#2[i]%的伤害。</x:v>
      </x:c>
      <x:c r="I205" s="7" t="str">
        <x:v>对敌方全体造成火属性伤害，若敌方目标处于灼烧状态，则使灼烧状态额外产生1次伤害。</x:v>
      </x:c>
      <x:c r="J205" s="6" t="str">
        <x:v>https://raw.githubusercontent.com/Mar-7th/StarRailRes/dbe8cdfcfb0bf657b9fe1cf92d5537f118ccb487/index_new/cn/character_skills.json</x:v>
      </x:c>
    </x:row>
    <x:row r="206" ht="53" customHeight="1">
      <x:c r="A206" s="6" t="str">
        <x:v>121004</x:v>
      </x:c>
      <x:c r="B206" s="6" t="str">
        <x:v>1210</x:v>
      </x:c>
      <x:c r="C206" s="6" t="str">
        <x:v>桂乃芬</x:v>
      </x:c>
      <x:c r="D206" s="6" t="str">
        <x:v>古来君子养艺人</x:v>
      </x:c>
      <x:c r="E206" s="6" t="str">
        <x:v>天赋</x:v>
      </x:c>
      <x:c r="F206" s="6" t="str">
        <x:v>妨害</x:v>
      </x:c>
      <x:c r="G206" s="6" t="n">
        <x:v>15</x:v>
      </x:c>
      <x:c r="H206" s="7" t="str">
        <x:v>桂乃芬在场时，敌方受到的灼烧状态触发伤害后，有#1[i]%的基础概率陷入【吞火】状态，【吞火】状态下敌方目标受到的伤害提高#4[f1]%，持续#5[i]回合，最多叠加#6[i]层。</x:v>
      </x:c>
      <x:c r="I206" s="7" t="str">
        <x:v>敌方受到的灼烧状态触发伤害后，大概率施加【吞火】状态。</x:v>
      </x:c>
      <x:c r="J206" s="6" t="str">
        <x:v>https://raw.githubusercontent.com/Mar-7th/StarRailRes/dbe8cdfcfb0bf657b9fe1cf92d5537f118ccb487/index_new/cn/character_skills.json</x:v>
      </x:c>
    </x:row>
    <x:row r="207" ht="20" customHeight="1">
      <x:c r="A207" s="6" t="str">
        <x:v>121006</x:v>
      </x:c>
      <x:c r="B207" s="6" t="str">
        <x:v>1210</x:v>
      </x:c>
      <x:c r="C207" s="6" t="str">
        <x:v>桂乃芬</x:v>
      </x:c>
      <x:c r="D207" s="6" t="str">
        <x:v>攻击</x:v>
      </x:c>
      <x:c r="E207" s="6" t="str"/>
      <x:c r="F207" s="6" t="str"/>
      <x:c r="G207" s="6" t="n">
        <x:v>1</x:v>
      </x:c>
      <x:c r="H207" s="7" t="str">
        <x:v>攻击敌人，进入战斗后削弱敌方目标对应属性韧性。</x:v>
      </x:c>
      <x:c r="I207" s="7" t="str">
        <x:v>攻击敌人，进入战斗后削弱敌方目标对应属性韧性。</x:v>
      </x:c>
      <x:c r="J207" s="6" t="str">
        <x:v>https://raw.githubusercontent.com/Mar-7th/StarRailRes/dbe8cdfcfb0bf657b9fe1cf92d5537f118ccb487/index_new/cn/character_skills.json</x:v>
      </x:c>
    </x:row>
    <x:row r="208" ht="38" customHeight="1">
      <x:c r="A208" s="6" t="str">
        <x:v>121007</x:v>
      </x:c>
      <x:c r="B208" s="6" t="str">
        <x:v>1210</x:v>
      </x:c>
      <x:c r="C208" s="6" t="str">
        <x:v>桂乃芬</x:v>
      </x:c>
      <x:c r="D208" s="6" t="str">
        <x:v>耍耍把式卖卖艺</x:v>
      </x:c>
      <x:c r="E208" s="6" t="str">
        <x:v>秘技</x:v>
      </x:c>
      <x:c r="F208" s="6" t="str"/>
      <x:c r="G208" s="6" t="n">
        <x:v>1</x:v>
      </x:c>
      <x:c r="H208" s="7" t="str">
        <x:v>立即攻击敌人，进入战斗后造成#2[i]次伤害，每次伤害对敌方随机单体造成等同于桂乃芬#1[i]%攻击力的火属性伤害并有#3[i]%的基础概率使目标陷入【吞火】状态。</x:v>
      </x:c>
      <x:c r="I208" s="7" t="str">
        <x:v>攻击敌人，进战后对敌方单体造成少量火属性伤害并大概率施加【吞火】状态，共弹射4次。</x:v>
      </x:c>
      <x:c r="J208" s="6" t="str">
        <x:v>https://raw.githubusercontent.com/Mar-7th/StarRailRes/dbe8cdfcfb0bf657b9fe1cf92d5537f118ccb487/index_new/cn/character_skills.json</x:v>
      </x:c>
    </x:row>
    <x:row r="209" ht="20" customHeight="1">
      <x:c r="A209" s="6" t="str">
        <x:v>121101</x:v>
      </x:c>
      <x:c r="B209" s="6" t="str">
        <x:v>1211</x:v>
      </x:c>
      <x:c r="C209" s="6" t="str">
        <x:v>白露</x:v>
      </x:c>
      <x:c r="D209" s="6" t="str">
        <x:v>望 、闻、问…蹴！</x:v>
      </x:c>
      <x:c r="E209" s="6" t="str">
        <x:v>普攻</x:v>
      </x:c>
      <x:c r="F209" s="6" t="str">
        <x:v>单攻</x:v>
      </x:c>
      <x:c r="G209" s="6" t="n">
        <x:v>10</x:v>
      </x:c>
      <x:c r="H209" s="7" t="str">
        <x:v>对指定敌方单体造成等同于白露#1[i]%攻击力的雷属性伤害。</x:v>
      </x:c>
      <x:c r="I209" s="7" t="str">
        <x:v>对敌方单体造成少量雷属性伤害。</x:v>
      </x:c>
      <x:c r="J209" s="6" t="str">
        <x:v>https://raw.githubusercontent.com/Mar-7th/StarRailRes/dbe8cdfcfb0bf657b9fe1cf92d5537f118ccb487/index_new/cn/character_skills.json</x:v>
      </x:c>
    </x:row>
    <x:row r="210" ht="53" customHeight="1">
      <x:c r="A210" s="6" t="str">
        <x:v>121102</x:v>
      </x:c>
      <x:c r="B210" s="6" t="str">
        <x:v>1211</x:v>
      </x:c>
      <x:c r="C210" s="6" t="str">
        <x:v>白露</x:v>
      </x:c>
      <x:c r="D210" s="6" t="str">
        <x:v>云吟乍涌坠珠露</x:v>
      </x:c>
      <x:c r="E210" s="6" t="str">
        <x:v>战技</x:v>
      </x:c>
      <x:c r="F210" s="6" t="str">
        <x:v>回复</x:v>
      </x:c>
      <x:c r="G210" s="6" t="n">
        <x:v>15</x:v>
      </x:c>
      <x:c r="H210" s="7" t="str">
        <x:v>立即为指定我方单体回复等同于白露#1[f1]%生命上限+#2[i]的生命值，然后白露随机为我方单体进行#4[i]次治疗，每提供1次治疗，下一次治疗回复的生命值会降低#3[i]%。</x:v>
      </x:c>
      <x:c r="I210" s="7" t="str">
        <x:v>为我方单体回复生命值，然后随机治疗我方单体。</x:v>
      </x:c>
      <x:c r="J210" s="6" t="str">
        <x:v>https://raw.githubusercontent.com/Mar-7th/StarRailRes/dbe8cdfcfb0bf657b9fe1cf92d5537f118ccb487/index_new/cn/character_skills.json</x:v>
      </x:c>
    </x:row>
    <x:row r="211" ht="53" customHeight="1">
      <x:c r="A211" s="6" t="str">
        <x:v>121103</x:v>
      </x:c>
      <x:c r="B211" s="6" t="str">
        <x:v>1211</x:v>
      </x:c>
      <x:c r="C211" s="6" t="str">
        <x:v>白露</x:v>
      </x:c>
      <x:c r="D211" s="6" t="str">
        <x:v>匏蛟跃渊先雷音</x:v>
      </x:c>
      <x:c r="E211" s="6" t="str">
        <x:v>终结技</x:v>
      </x:c>
      <x:c r="F211" s="6" t="str">
        <x:v>回复</x:v>
      </x:c>
      <x:c r="G211" s="6" t="n">
        <x:v>15</x:v>
      </x:c>
      <x:c r="H211" s="7" t="str">
        <x:v>立即为我方全体回复等同于白露#1[f1]%生命上限+#2[i]的生命值。
对于没有【生息】的我方目标，白露使其附上【生息】，对于已拥有【生息】的我方目标，白露使其已有的【生息】持续时间延长1回合。
【生息】可持续#3[i]回合，该效果不可叠加。</x:v>
      </x:c>
      <x:c r="I211" s="7" t="str">
        <x:v>为我方全体回复生命值，并附上【生息】，或延长【生息】持续时间。</x:v>
      </x:c>
      <x:c r="J211" s="6" t="str">
        <x:v>https://raw.githubusercontent.com/Mar-7th/StarRailRes/dbe8cdfcfb0bf657b9fe1cf92d5537f118ccb487/index_new/cn/character_skills.json</x:v>
      </x:c>
    </x:row>
    <x:row r="212" ht="38" customHeight="1">
      <x:c r="A212" s="6" t="str">
        <x:v>121104</x:v>
      </x:c>
      <x:c r="B212" s="6" t="str">
        <x:v>1211</x:v>
      </x:c>
      <x:c r="C212" s="6" t="str">
        <x:v>白露</x:v>
      </x:c>
      <x:c r="D212" s="6" t="str">
        <x:v>奔走悬壶济世长</x:v>
      </x:c>
      <x:c r="E212" s="6" t="str">
        <x:v>天赋</x:v>
      </x:c>
      <x:c r="F212" s="6" t="str">
        <x:v>回复</x:v>
      </x:c>
      <x:c r="G212" s="6" t="n">
        <x:v>15</x:v>
      </x:c>
      <x:c r="H212" s="7" t="str">
        <x:v>拥有【生息】的我方目标，在受到攻击后会回复等同于白露#1[f1]%生命上限+#2[i]的生命值，该效果可以触发#5[i]次。
当白露的队友受到致命攻击时，不会陷入无法战斗状态，白露会立即为其提供治疗，回复等同于白露#3[f1]%生命上限+#4[i]的生命值。该效果单场战斗中可以触发1次。</x:v>
      </x:c>
      <x:c r="I212" s="7" t="str">
        <x:v>拥有【生息】的我方目标受到攻击后会回复生命值。
当队友受到致命攻击时，白露立即为其回复生命值。该效果单场战斗中可以触发1次。</x:v>
      </x:c>
      <x:c r="J212" s="6" t="str">
        <x:v>https://raw.githubusercontent.com/Mar-7th/StarRailRes/dbe8cdfcfb0bf657b9fe1cf92d5537f118ccb487/index_new/cn/character_skills.json</x:v>
      </x:c>
    </x:row>
    <x:row r="213" ht="20" customHeight="1">
      <x:c r="A213" s="6" t="str">
        <x:v>121106</x:v>
      </x:c>
      <x:c r="B213" s="6" t="str">
        <x:v>1211</x:v>
      </x:c>
      <x:c r="C213" s="6" t="str">
        <x:v>白露</x:v>
      </x:c>
      <x:c r="D213" s="6" t="str">
        <x:v>攻击</x:v>
      </x:c>
      <x:c r="E213" s="6" t="str"/>
      <x:c r="F213" s="6" t="str"/>
      <x:c r="G213" s="6" t="n">
        <x:v>1</x:v>
      </x:c>
      <x:c r="H213" s="7" t="str">
        <x:v>攻击敌人，进入战斗后削弱敌方目标对应属性韧性。</x:v>
      </x:c>
      <x:c r="I213" s="7" t="str">
        <x:v>攻击敌人，进入战斗后削弱敌方目标对应属性韧性。</x:v>
      </x:c>
      <x:c r="J213" s="6" t="str">
        <x:v>https://raw.githubusercontent.com/Mar-7th/StarRailRes/dbe8cdfcfb0bf657b9fe1cf92d5537f118ccb487/index_new/cn/character_skills.json</x:v>
      </x:c>
    </x:row>
    <x:row r="214" ht="20" customHeight="1">
      <x:c r="A214" s="6" t="str">
        <x:v>121107</x:v>
      </x:c>
      <x:c r="B214" s="6" t="str">
        <x:v>1211</x:v>
      </x:c>
      <x:c r="C214" s="6" t="str">
        <x:v>白露</x:v>
      </x:c>
      <x:c r="D214" s="6" t="str">
        <x:v>徜徉灵泽病恙短</x:v>
      </x:c>
      <x:c r="E214" s="6" t="str">
        <x:v>秘技</x:v>
      </x:c>
      <x:c r="F214" s="6" t="str">
        <x:v>回复</x:v>
      </x:c>
      <x:c r="G214" s="6" t="n">
        <x:v>1</x:v>
      </x:c>
      <x:c r="H214" s="7" t="str">
        <x:v>使用秘技后，下一次战斗开始时为我方全体附上【生息】，持续#1[i]回合。</x:v>
      </x:c>
      <x:c r="I214" s="7" t="str">
        <x:v>使用秘技，下一次战斗开始时为我方全体附上【生息】。</x:v>
      </x:c>
      <x:c r="J214" s="6" t="str">
        <x:v>https://raw.githubusercontent.com/Mar-7th/StarRailRes/dbe8cdfcfb0bf657b9fe1cf92d5537f118ccb487/index_new/cn/character_skills.json</x:v>
      </x:c>
    </x:row>
    <x:row r="215" ht="20" customHeight="1">
      <x:c r="A215" s="6" t="str">
        <x:v>121201</x:v>
      </x:c>
      <x:c r="B215" s="6" t="str">
        <x:v>1212</x:v>
      </x:c>
      <x:c r="C215" s="6" t="str">
        <x:v>镜流</x:v>
      </x:c>
      <x:c r="D215" s="6" t="str">
        <x:v>流影方晖</x:v>
      </x:c>
      <x:c r="E215" s="6" t="str">
        <x:v>普攻</x:v>
      </x:c>
      <x:c r="F215" s="6" t="str">
        <x:v>单攻</x:v>
      </x:c>
      <x:c r="G215" s="6" t="n">
        <x:v>10</x:v>
      </x:c>
      <x:c r="H215" s="7" t="str">
        <x:v>对指定敌方单体造成等同于镜流#1[i]%攻击力的冰属性伤害。</x:v>
      </x:c>
      <x:c r="I215" s="7" t="str">
        <x:v>对指定敌方单体造成少量冰属性伤害。</x:v>
      </x:c>
      <x:c r="J215" s="6" t="str">
        <x:v>https://raw.githubusercontent.com/Mar-7th/StarRailRes/dbe8cdfcfb0bf657b9fe1cf92d5537f118ccb487/index_new/cn/character_skills.json</x:v>
      </x:c>
    </x:row>
    <x:row r="216" ht="20" customHeight="1">
      <x:c r="A216" s="6" t="str">
        <x:v>121202</x:v>
      </x:c>
      <x:c r="B216" s="6" t="str">
        <x:v>1212</x:v>
      </x:c>
      <x:c r="C216" s="6" t="str">
        <x:v>镜流</x:v>
      </x:c>
      <x:c r="D216" s="6" t="str">
        <x:v>无罅飞光</x:v>
      </x:c>
      <x:c r="E216" s="6" t="str">
        <x:v>战技</x:v>
      </x:c>
      <x:c r="F216" s="6" t="str">
        <x:v>单攻</x:v>
      </x:c>
      <x:c r="G216" s="6" t="n">
        <x:v>15</x:v>
      </x:c>
      <x:c r="H216" s="7" t="str">
        <x:v>对指定敌方单体造成等同于镜流#1[i]%攻击力的冰属性伤害，并获得#2[i]层【朔望】。</x:v>
      </x:c>
      <x:c r="I216" s="7" t="str">
        <x:v>对指定敌方单体造成冰属性伤害，并获得1层【朔望】。</x:v>
      </x:c>
      <x:c r="J216" s="6" t="str">
        <x:v>https://raw.githubusercontent.com/Mar-7th/StarRailRes/dbe8cdfcfb0bf657b9fe1cf92d5537f118ccb487/index_new/cn/character_skills.json</x:v>
      </x:c>
    </x:row>
    <x:row r="217" ht="38" customHeight="1">
      <x:c r="A217" s="6" t="str">
        <x:v>121203</x:v>
      </x:c>
      <x:c r="B217" s="6" t="str">
        <x:v>1212</x:v>
      </x:c>
      <x:c r="C217" s="6" t="str">
        <x:v>镜流</x:v>
      </x:c>
      <x:c r="D217" s="6" t="str">
        <x:v>昙华生灭，天河泻梦</x:v>
      </x:c>
      <x:c r="E217" s="6" t="str">
        <x:v>终结技</x:v>
      </x:c>
      <x:c r="F217" s="6" t="str">
        <x:v>扩散</x:v>
      </x:c>
      <x:c r="G217" s="6" t="n">
        <x:v>15</x:v>
      </x:c>
      <x:c r="H217" s="7" t="str">
        <x:v>对指定敌方单体造成等同于镜流#1[i]%攻击力的冰属性伤害，并对其相邻目标造成等同于镜流#3[i]%攻击力的冰属性伤害。攻击结束后获得#2[i]层【朔望】。</x:v>
      </x:c>
      <x:c r="I217" s="7" t="str">
        <x:v>对指定敌方单体造成大量冰属性伤害，对相邻目标造成冰属性伤害，并获得1层【朔望】。</x:v>
      </x:c>
      <x:c r="J217" s="6" t="str">
        <x:v>https://raw.githubusercontent.com/Mar-7th/StarRailRes/dbe8cdfcfb0bf657b9fe1cf92d5537f118ccb487/index_new/cn/character_skills.json</x:v>
      </x:c>
    </x:row>
    <x:row r="218" ht="53" customHeight="1">
      <x:c r="A218" s="6" t="str">
        <x:v>121204</x:v>
      </x:c>
      <x:c r="B218" s="6" t="str">
        <x:v>1212</x:v>
      </x:c>
      <x:c r="C218" s="6" t="str">
        <x:v>镜流</x:v>
      </x:c>
      <x:c r="D218" s="6" t="str">
        <x:v>澹月转魄</x:v>
      </x:c>
      <x:c r="E218" s="6" t="str">
        <x:v>天赋</x:v>
      </x:c>
      <x:c r="F218" s="6" t="str">
        <x:v>强化</x:v>
      </x:c>
      <x:c r="G218" s="6" t="n">
        <x:v>15</x:v>
      </x:c>
      <x:c r="H218" s="7" t="str">
        <x:v>当拥有#5[i]层【朔望】时，镜流将进入【转魄】状态，并使行动提前#6[i]%、暴击率提高#7[i]%，随后战技【无罅飞光】强化为【寒川映月】且仅能使用该战技。【转魄】状态下施放攻击时，消耗队友#2[i]%生命上限的生命值（最多消耗到每位队友生命值等于1）。根据本次我方全体生命值消耗总量的#3[i]%提高镜流攻击力，最高不超过镜流基础攻击力的#4[i]%，持续至本次攻击结束。【转魄】状态结束前无法再次进入【转魄】状态。【朔望】最多可累计3层，当【朔望】层数为0时，退出【转魄】状态。</x:v>
      </x:c>
      <x:c r="I218" s="7" t="str">
        <x:v>当拥有2层【朔望】时，进入【转魄】状态，使行动提前100%、提高自身暴击率，并获得强化战技。施放攻击时，消耗队友的生命值并根据消耗总量提升镜流的攻击力。当【朔望】层数为0时，退出【转魄】状态。</x:v>
      </x:c>
      <x:c r="J218" s="6" t="str">
        <x:v>https://raw.githubusercontent.com/Mar-7th/StarRailRes/dbe8cdfcfb0bf657b9fe1cf92d5537f118ccb487/index_new/cn/character_skills.json</x:v>
      </x:c>
    </x:row>
    <x:row r="219" ht="20" customHeight="1">
      <x:c r="A219" s="6" t="str">
        <x:v>121206</x:v>
      </x:c>
      <x:c r="B219" s="6" t="str">
        <x:v>1212</x:v>
      </x:c>
      <x:c r="C219" s="6" t="str">
        <x:v>镜流</x:v>
      </x:c>
      <x:c r="D219" s="6" t="str">
        <x:v>攻击</x:v>
      </x:c>
      <x:c r="E219" s="6" t="str"/>
      <x:c r="F219" s="6" t="str"/>
      <x:c r="G219" s="6" t="n">
        <x:v>1</x:v>
      </x:c>
      <x:c r="H219" s="7" t="str">
        <x:v>攻击敌人，进入战斗后削弱敌方目标对应属性韧性。</x:v>
      </x:c>
      <x:c r="I219" s="7" t="str">
        <x:v>攻击敌人，进入战斗后削弱敌方目标对应属性韧性。</x:v>
      </x:c>
      <x:c r="J219" s="6" t="str">
        <x:v>https://raw.githubusercontent.com/Mar-7th/StarRailRes/dbe8cdfcfb0bf657b9fe1cf92d5537f118ccb487/index_new/cn/character_skills.json</x:v>
      </x:c>
    </x:row>
    <x:row r="220" ht="38" customHeight="1">
      <x:c r="A220" s="6" t="str">
        <x:v>121207</x:v>
      </x:c>
      <x:c r="B220" s="6" t="str">
        <x:v>1212</x:v>
      </x:c>
      <x:c r="C220" s="6" t="str">
        <x:v>镜流</x:v>
      </x:c>
      <x:c r="D220" s="6" t="str">
        <x:v>古镜照神</x:v>
      </x:c>
      <x:c r="E220" s="6" t="str">
        <x:v>秘技</x:v>
      </x:c>
      <x:c r="F220" s="6" t="str">
        <x:v>妨害</x:v>
      </x:c>
      <x:c r="G220" s="6" t="n">
        <x:v>1</x:v>
      </x:c>
      <x:c r="H220" s="7" t="str">
        <x:v>使用秘技后，在自身周围制造1片持续#3[i]秒的特殊领域，处于特殊领域内的敌人陷入冻结状态。与处于特殊领域内的敌人进入战斗后，立即为自身恢复#6[i]点能量、获得#1[i]层【朔望】并有#2[i]%的基础概率使敌方目标陷入冻结状态，持续#4[i]回合。冻结状态下，敌方目标无法行动，且每回合开始时受到等同于镜流#5[i]%攻击力的冰属性附加伤害。我方制造的领域效果最多存在1个。</x:v>
      </x:c>
      <x:c r="I220" s="7" t="str">
        <x:v>在自身周围制造特殊领域。领域内敌人陷入冻结状态。与领域内敌人进入战斗后，恢复能量、获得1层【朔望】并大概率使敌方目标陷入冻结状态。</x:v>
      </x:c>
      <x:c r="J220" s="6" t="str">
        <x:v>https://raw.githubusercontent.com/Mar-7th/StarRailRes/dbe8cdfcfb0bf657b9fe1cf92d5537f118ccb487/index_new/cn/character_skills.json</x:v>
      </x:c>
    </x:row>
    <x:row r="221" ht="38" customHeight="1">
      <x:c r="A221" s="6" t="str">
        <x:v>121209</x:v>
      </x:c>
      <x:c r="B221" s="6" t="str">
        <x:v>1212</x:v>
      </x:c>
      <x:c r="C221" s="6" t="str">
        <x:v>镜流</x:v>
      </x:c>
      <x:c r="D221" s="6" t="str">
        <x:v>寒川映月</x:v>
      </x:c>
      <x:c r="E221" s="6" t="str">
        <x:v>战技</x:v>
      </x:c>
      <x:c r="F221" s="6" t="str">
        <x:v>扩散</x:v>
      </x:c>
      <x:c r="G221" s="6" t="n">
        <x:v>15</x:v>
      </x:c>
      <x:c r="H221" s="7" t="str">
        <x:v>对指定敌方单体造成等同于镜流#1[i]%攻击力的冰属性伤害，并对其相邻目标造成等同于镜流#3[i]%攻击力的冰属性伤害。消耗#2[i]层【朔望】。施放本技能不消耗战技点。</x:v>
      </x:c>
      <x:c r="I221" s="7" t="str">
        <x:v>对指定敌方单体造成冰属性伤害，对相邻目标造成冰属性伤害，并消耗1层【朔望】。</x:v>
      </x:c>
      <x:c r="J221" s="6" t="str">
        <x:v>https://raw.githubusercontent.com/Mar-7th/StarRailRes/dbe8cdfcfb0bf657b9fe1cf92d5537f118ccb487/index_new/cn/character_skills.json</x:v>
      </x:c>
    </x:row>
    <x:row r="222" ht="20" customHeight="1">
      <x:c r="A222" s="6" t="str">
        <x:v>121301</x:v>
      </x:c>
      <x:c r="B222" s="6" t="str">
        <x:v>1213</x:v>
      </x:c>
      <x:c r="C222" s="6" t="str">
        <x:v>丹恒•饮月</x:v>
      </x:c>
      <x:c r="D222" s="6" t="str">
        <x:v>泽芝</x:v>
      </x:c>
      <x:c r="E222" s="6" t="str">
        <x:v>普攻</x:v>
      </x:c>
      <x:c r="F222" s="6" t="str">
        <x:v>单攻</x:v>
      </x:c>
      <x:c r="G222" s="6" t="n">
        <x:v>10</x:v>
      </x:c>
      <x:c r="H222" s="7" t="str">
        <x:v>施放2段攻击对指定敌方单体造成等同于丹恒•饮月#1[i]%攻击力的虚数属性伤害。</x:v>
      </x:c>
      <x:c r="I222" s="7" t="str">
        <x:v>对敌方单体造成少量虚数属性伤害。</x:v>
      </x:c>
      <x:c r="J222" s="6" t="str">
        <x:v>https://raw.githubusercontent.com/Mar-7th/StarRailRes/dbe8cdfcfb0bf657b9fe1cf92d5537f118ccb487/index_new/cn/character_skills.json</x:v>
      </x:c>
    </x:row>
    <x:row r="223" ht="83" customHeight="1">
      <x:c r="A223" s="6" t="str">
        <x:v>121302</x:v>
      </x:c>
      <x:c r="B223" s="6" t="str">
        <x:v>1213</x:v>
      </x:c>
      <x:c r="C223" s="6" t="str">
        <x:v>丹恒•饮月</x:v>
      </x:c>
      <x:c r="D223" s="6" t="str">
        <x:v>龙力自在</x:v>
      </x:c>
      <x:c r="E223" s="6" t="str">
        <x:v>战技</x:v>
      </x:c>
      <x:c r="F223" s="6" t="str">
        <x:v>强化</x:v>
      </x:c>
      <x:c r="G223" s="6" t="n">
        <x:v>15</x:v>
      </x:c>
      <x:c r="H223"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施放【天矢阴】或【盘拏耀跃】时，从第4段攻击开始每段攻击前获得1层【叱咤】，使丹恒•饮月的暴击伤害提高#1[f1]%，该效果最多叠加#2[i]层，持续至自身回合结束。</x:v>
      </x:c>
      <x:c r="I223" s="7" t="str">
        <x:v>使普攻【泽芝】分别强化为【瞬华】、【天矢阴】或【盘拏耀跃】。</x:v>
      </x:c>
      <x:c r="J223" s="6" t="str">
        <x:v>https://raw.githubusercontent.com/Mar-7th/StarRailRes/dbe8cdfcfb0bf657b9fe1cf92d5537f118ccb487/index_new/cn/character_skills.json</x:v>
      </x:c>
    </x:row>
    <x:row r="224" ht="38" customHeight="1">
      <x:c r="A224" s="6" t="str">
        <x:v>121303</x:v>
      </x:c>
      <x:c r="B224" s="6" t="str">
        <x:v>1213</x:v>
      </x:c>
      <x:c r="C224" s="6" t="str">
        <x:v>丹恒•饮月</x:v>
      </x:c>
      <x:c r="D224" s="6" t="str">
        <x:v>苍龙傲睨，劫水濯世</x:v>
      </x:c>
      <x:c r="E224" s="6" t="str">
        <x:v>终结技</x:v>
      </x:c>
      <x:c r="F224" s="6" t="str">
        <x:v>扩散</x:v>
      </x:c>
      <x:c r="G224" s="6" t="n">
        <x:v>15</x:v>
      </x:c>
      <x:c r="H224" s="7" t="str">
        <x:v>施放3段攻击对指定敌方单体造成等同于丹恒•饮月#1[i]%攻击力的虚数属性伤害，同时对其相邻目标造成等同于丹恒•饮月#2[i]%攻击力的虚数属性伤害。并使自身获得#3[i]个【逆鳞】。
【逆鳞】最多持有#4[i]个，可用来抵扣丹恒•饮月的战技点消耗。消耗【逆鳞】视为消耗战技点。</x:v>
      </x:c>
      <x:c r="I224" s="7" t="str">
        <x:v>对敌方单体造成大量虚数属性伤害，对相邻目标造成虚数属性伤害。获得2个【逆鳞】：可抵扣丹恒•饮月的战技点消耗且视为消耗战技点。</x:v>
      </x:c>
      <x:c r="J224" s="6" t="str">
        <x:v>https://raw.githubusercontent.com/Mar-7th/StarRailRes/dbe8cdfcfb0bf657b9fe1cf92d5537f118ccb487/index_new/cn/character_skills.json</x:v>
      </x:c>
    </x:row>
    <x:row r="225" ht="38" customHeight="1">
      <x:c r="A225" s="6" t="str">
        <x:v>121304</x:v>
      </x:c>
      <x:c r="B225" s="6" t="str">
        <x:v>1213</x:v>
      </x:c>
      <x:c r="C225" s="6" t="str">
        <x:v>丹恒•饮月</x:v>
      </x:c>
      <x:c r="D225" s="6" t="str">
        <x:v>亢心</x:v>
      </x:c>
      <x:c r="E225" s="6" t="str">
        <x:v>天赋</x:v>
      </x:c>
      <x:c r="F225" s="6" t="str">
        <x:v>强化</x:v>
      </x:c>
      <x:c r="G225" s="6" t="n">
        <x:v>15</x:v>
      </x:c>
      <x:c r="H225" s="7" t="str">
        <x:v>丹恒•饮月施放每段攻击后获得1层【亢心】，使自身造成的伤害提高#1[f1]%，该效果可以叠加#2[i]层，持续至自身回合结束。</x:v>
      </x:c>
      <x:c r="I225" s="7" t="str">
        <x:v>施放每段攻击后，使自身造成的伤害提高，该效果可以叠加并持续至自身回合结束。</x:v>
      </x:c>
      <x:c r="J225" s="6" t="str">
        <x:v>https://raw.githubusercontent.com/Mar-7th/StarRailRes/dbe8cdfcfb0bf657b9fe1cf92d5537f118ccb487/index_new/cn/character_skills.json</x:v>
      </x:c>
    </x:row>
    <x:row r="226" ht="20" customHeight="1">
      <x:c r="A226" s="6" t="str">
        <x:v>121306</x:v>
      </x:c>
      <x:c r="B226" s="6" t="str">
        <x:v>1213</x:v>
      </x:c>
      <x:c r="C226" s="6" t="str">
        <x:v>丹恒•饮月</x:v>
      </x:c>
      <x:c r="D226" s="6" t="str">
        <x:v>攻击</x:v>
      </x:c>
      <x:c r="E226" s="6" t="str"/>
      <x:c r="F226" s="6" t="str"/>
      <x:c r="G226" s="6" t="n">
        <x:v>1</x:v>
      </x:c>
      <x:c r="H226" s="7" t="str">
        <x:v>攻击敌人，进入战斗后削弱敌方目标对应属性韧性。</x:v>
      </x:c>
      <x:c r="I226" s="7" t="str">
        <x:v>攻击敌人，进入战斗后削弱敌方目标对应属性韧性。</x:v>
      </x:c>
      <x:c r="J226" s="6" t="str">
        <x:v>https://raw.githubusercontent.com/Mar-7th/StarRailRes/dbe8cdfcfb0bf657b9fe1cf92d5537f118ccb487/index_new/cn/character_skills.json</x:v>
      </x:c>
    </x:row>
    <x:row r="227" ht="38" customHeight="1">
      <x:c r="A227" s="6" t="str">
        <x:v>121307</x:v>
      </x:c>
      <x:c r="B227" s="6" t="str">
        <x:v>1213</x:v>
      </x:c>
      <x:c r="C227" s="6" t="str">
        <x:v>丹恒•饮月</x:v>
      </x:c>
      <x:c r="D227" s="6" t="str">
        <x:v>掣空如虹</x:v>
      </x:c>
      <x:c r="E227" s="6" t="str">
        <x:v>秘技</x:v>
      </x:c>
      <x:c r="F227" s="6" t="str">
        <x:v>强化</x:v>
      </x:c>
      <x:c r="G227" s="6" t="n">
        <x:v>1</x:v>
      </x:c>
      <x:c r="H227" s="7" t="str">
        <x:v>使用秘技后进入持续#2[i]秒的【蟠跃】状态。【蟠跃】状态下使用攻击会快速向前移动一段距离并攻击接触到的敌人，在快速移动的过程中可抵挡敌人的所有攻击。【蟠跃】状态下主动攻击敌人进入战斗后，对敌方全体造成等同于丹恒•饮月#3[i]%攻击力的虚数属性伤害，并使自身获得#1[i]个【逆鳞】。</x:v>
      </x:c>
      <x:c r="I227" s="7" t="str">
        <x:v>进入【蟠跃】状态，使用攻击会快速向前移动一段距离并攻击接触到的敌人。攻击敌人进战后，对敌方全体造成虚数属性伤害，并获得1个【逆鳞】。</x:v>
      </x:c>
      <x:c r="J227" s="6" t="str">
        <x:v>https://raw.githubusercontent.com/Mar-7th/StarRailRes/dbe8cdfcfb0bf657b9fe1cf92d5537f118ccb487/index_new/cn/character_skills.json</x:v>
      </x:c>
    </x:row>
    <x:row r="228" ht="20" customHeight="1">
      <x:c r="A228" s="6" t="str">
        <x:v>121308</x:v>
      </x:c>
      <x:c r="B228" s="6" t="str">
        <x:v>1213</x:v>
      </x:c>
      <x:c r="C228" s="6" t="str">
        <x:v>丹恒•饮月</x:v>
      </x:c>
      <x:c r="D228" s="6" t="str">
        <x:v>瞬华</x:v>
      </x:c>
      <x:c r="E228" s="6" t="str">
        <x:v>普攻</x:v>
      </x:c>
      <x:c r="F228" s="6" t="str">
        <x:v>单攻</x:v>
      </x:c>
      <x:c r="G228" s="6" t="n">
        <x:v>10</x:v>
      </x:c>
      <x:c r="H228" s="7" t="str">
        <x:v>施放3段攻击对指定敌方单体造成等同于丹恒•饮月#1[i]%攻击力的虚数属性伤害。</x:v>
      </x:c>
      <x:c r="I228" s="7" t="str">
        <x:v>施放3段攻击对敌方单体造成虚数属性伤害。</x:v>
      </x:c>
      <x:c r="J228" s="6" t="str">
        <x:v>https://raw.githubusercontent.com/Mar-7th/StarRailRes/dbe8cdfcfb0bf657b9fe1cf92d5537f118ccb487/index_new/cn/character_skills.json</x:v>
      </x:c>
    </x:row>
    <x:row r="229" ht="20" customHeight="1">
      <x:c r="A229" s="6" t="str">
        <x:v>121309</x:v>
      </x:c>
      <x:c r="B229" s="6" t="str">
        <x:v>1213</x:v>
      </x:c>
      <x:c r="C229" s="6" t="str">
        <x:v>丹恒•饮月</x:v>
      </x:c>
      <x:c r="D229" s="6" t="str">
        <x:v>取消</x:v>
      </x:c>
      <x:c r="E229" s="6" t="str">
        <x:v>战技</x:v>
      </x:c>
      <x:c r="F229" s="6" t="str">
        <x:v>取消</x:v>
      </x:c>
      <x:c r="G229" s="6" t="n">
        <x:v>1</x:v>
      </x:c>
      <x:c r="H229" s="7" t="str">
        <x:v>取消强化。</x:v>
      </x:c>
      <x:c r="I229" s="7" t="str">
        <x:v>取消强化。</x:v>
      </x:c>
      <x:c r="J229" s="6" t="str">
        <x:v>https://raw.githubusercontent.com/Mar-7th/StarRailRes/dbe8cdfcfb0bf657b9fe1cf92d5537f118ccb487/index_new/cn/character_skills.json</x:v>
      </x:c>
    </x:row>
    <x:row r="230" ht="38" customHeight="1">
      <x:c r="A230" s="6" t="str">
        <x:v>121310</x:v>
      </x:c>
      <x:c r="B230" s="6" t="str">
        <x:v>1213</x:v>
      </x:c>
      <x:c r="C230" s="6" t="str">
        <x:v>丹恒•饮月</x:v>
      </x:c>
      <x:c r="D230" s="6" t="str">
        <x:v>天矢阴</x:v>
      </x:c>
      <x:c r="E230" s="6" t="str">
        <x:v>普攻</x:v>
      </x:c>
      <x:c r="F230" s="6" t="str">
        <x:v>扩散</x:v>
      </x:c>
      <x:c r="G230" s="6" t="n">
        <x:v>10</x:v>
      </x:c>
      <x:c r="H230" s="7" t="str">
        <x:v>施放5段攻击对指定敌方单体造成等同于丹恒•饮月#1[i]%攻击力的虚数属性伤害。从第4段攻击开始同时对其相邻目标造成等同于丹恒•饮月#2[i]%攻击力的虚数属性伤害。</x:v>
      </x:c>
      <x:c r="I230" s="7" t="str">
        <x:v>施放5段攻击对敌方单体造成大量虚数属性伤害，对相邻目标造成少量虚数属性伤害。后2段每段攻击前获得1层【叱咤】：提高暴击伤害。</x:v>
      </x:c>
      <x:c r="J230" s="6" t="str">
        <x:v>https://raw.githubusercontent.com/Mar-7th/StarRailRes/dbe8cdfcfb0bf657b9fe1cf92d5537f118ccb487/index_new/cn/character_skills.json</x:v>
      </x:c>
    </x:row>
    <x:row r="231" ht="38" customHeight="1">
      <x:c r="A231" s="6" t="str">
        <x:v>121312</x:v>
      </x:c>
      <x:c r="B231" s="6" t="str">
        <x:v>1213</x:v>
      </x:c>
      <x:c r="C231" s="6" t="str">
        <x:v>丹恒•饮月</x:v>
      </x:c>
      <x:c r="D231" s="6" t="str">
        <x:v>盘拏耀跃</x:v>
      </x:c>
      <x:c r="E231" s="6" t="str">
        <x:v>普攻</x:v>
      </x:c>
      <x:c r="F231" s="6" t="str">
        <x:v>扩散</x:v>
      </x:c>
      <x:c r="G231" s="6" t="n">
        <x:v>10</x:v>
      </x:c>
      <x:c r="H231" s="7" t="str">
        <x:v>施放7段攻击对指定敌方单体造成等同于丹恒•饮月#1[i]%攻击力的虚数属性伤害。从第4段攻击开始同时对其相邻目标造成等同于丹恒•饮月#2[i]%攻击力的虚数属性伤害。</x:v>
      </x:c>
      <x:c r="I231" s="7" t="str">
        <x:v>施放7段攻击对敌方单体造成大量虚数属性伤害，对相邻目标造成虚数属性伤害。后4段每段攻击前获得1层【叱咤】：提高暴击伤害。</x:v>
      </x:c>
      <x:c r="J231" s="6" t="str">
        <x:v>https://raw.githubusercontent.com/Mar-7th/StarRailRes/dbe8cdfcfb0bf657b9fe1cf92d5537f118ccb487/index_new/cn/character_skills.json</x:v>
      </x:c>
    </x:row>
    <x:row r="232" ht="20" customHeight="1">
      <x:c r="A232" s="6" t="str">
        <x:v>121401</x:v>
      </x:c>
      <x:c r="B232" s="6" t="str">
        <x:v>1214</x:v>
      </x:c>
      <x:c r="C232" s="6" t="str">
        <x:v>雪衣</x:v>
      </x:c>
      <x:c r="D232" s="6" t="str">
        <x:v>破魔锥</x:v>
      </x:c>
      <x:c r="E232" s="6" t="str">
        <x:v>普攻</x:v>
      </x:c>
      <x:c r="F232" s="6" t="str">
        <x:v>单攻</x:v>
      </x:c>
      <x:c r="G232" s="6" t="n">
        <x:v>10</x:v>
      </x:c>
      <x:c r="H232" s="7" t="str">
        <x:v>对指定敌方单体造成等同于雪衣#1[i]%攻击力的量子属性伤害。</x:v>
      </x:c>
      <x:c r="I232" s="7" t="str">
        <x:v>对敌方单体造成少量量子属性伤害。</x:v>
      </x:c>
      <x:c r="J232" s="6" t="str">
        <x:v>https://raw.githubusercontent.com/Mar-7th/StarRailRes/dbe8cdfcfb0bf657b9fe1cf92d5537f118ccb487/index_new/cn/character_skills.json</x:v>
      </x:c>
    </x:row>
    <x:row r="233" ht="38" customHeight="1">
      <x:c r="A233" s="6" t="str">
        <x:v>121402</x:v>
      </x:c>
      <x:c r="B233" s="6" t="str">
        <x:v>1214</x:v>
      </x:c>
      <x:c r="C233" s="6" t="str">
        <x:v>雪衣</x:v>
      </x:c>
      <x:c r="D233" s="6" t="str">
        <x:v>摄伏诸恶</x:v>
      </x:c>
      <x:c r="E233" s="6" t="str">
        <x:v>战技</x:v>
      </x:c>
      <x:c r="F233" s="6" t="str">
        <x:v>扩散</x:v>
      </x:c>
      <x:c r="G233" s="6" t="n">
        <x:v>15</x:v>
      </x:c>
      <x:c r="H233" s="7" t="str">
        <x:v>对指定敌方单体造成等同于雪衣#1[i]%攻击力的量子属性伤害，同时对其相邻目标造成等同于雪衣#2[i]%攻击力的量子属性伤害。</x:v>
      </x:c>
      <x:c r="I233" s="7" t="str">
        <x:v>对敌方单体造成量子属性伤害，对相邻目标造成少量量子属性伤害。</x:v>
      </x:c>
      <x:c r="J233" s="6" t="str">
        <x:v>https://raw.githubusercontent.com/Mar-7th/StarRailRes/dbe8cdfcfb0bf657b9fe1cf92d5537f118ccb487/index_new/cn/character_skills.json</x:v>
      </x:c>
    </x:row>
    <x:row r="234" ht="38" customHeight="1">
      <x:c r="A234" s="6" t="str">
        <x:v>121403</x:v>
      </x:c>
      <x:c r="B234" s="6" t="str">
        <x:v>1214</x:v>
      </x:c>
      <x:c r="C234" s="6" t="str">
        <x:v>雪衣</x:v>
      </x:c>
      <x:c r="D234" s="6" t="str">
        <x:v>天罚贯身</x:v>
      </x:c>
      <x:c r="E234" s="6" t="str">
        <x:v>终结技</x:v>
      </x:c>
      <x:c r="F234" s="6" t="str">
        <x:v>单攻</x:v>
      </x:c>
      <x:c r="G234" s="6" t="n">
        <x:v>15</x:v>
      </x:c>
      <x:c r="H234" s="7" t="str">
        <x:v>对指定敌方单体造成等同于雪衣#1[i]%攻击力的量子属性伤害，本次攻击无视弱点属性削减敌方单体的韧性。击破弱点时，触发量子属性的弱点击破效果。
在本次攻击中，削减的韧性越多，造成的伤害越高，最多提高#3[f1]%。</x:v>
      </x:c>
      <x:c r="I234" s="7" t="str">
        <x:v>对敌方单体造成大量量子属性伤害，本次攻击无视弱点属性削减敌方单体的韧性，削减的韧性越多造成的伤害越高。</x:v>
      </x:c>
      <x:c r="J234" s="6" t="str">
        <x:v>https://raw.githubusercontent.com/Mar-7th/StarRailRes/dbe8cdfcfb0bf657b9fe1cf92d5537f118ccb487/index_new/cn/character_skills.json</x:v>
      </x:c>
    </x:row>
    <x:row r="235" ht="38" customHeight="1">
      <x:c r="A235" s="6" t="str">
        <x:v>121404</x:v>
      </x:c>
      <x:c r="B235" s="6" t="str">
        <x:v>1214</x:v>
      </x:c>
      <x:c r="C235" s="6" t="str">
        <x:v>雪衣</x:v>
      </x:c>
      <x:c r="D235" s="6" t="str">
        <x:v>十王圣断，业报恒常</x:v>
      </x:c>
      <x:c r="E235" s="6" t="str">
        <x:v>天赋</x:v>
      </x:c>
      <x:c r="F235" s="6" t="str">
        <x:v>弹射</x:v>
      </x:c>
      <x:c r="G235" s="6" t="n">
        <x:v>15</x:v>
      </x:c>
      <x:c r="H235" s="7" t="str">
        <x:v>雪衣施放攻击削减敌方韧性时，会叠加【恶报】层数，削减的韧性越多叠加【恶报】层数越多，可以叠加#1[i]层。
当雪衣的队友施放攻击削减敌方韧性后，雪衣叠加#3[i]层【恶报】。
当【恶报】叠加至上限时消耗当前所有【恶报】，立即对敌方目标发动追加攻击，造成3次伤害，每次伤害对敌方随机单体造成等同于雪衣#2[i]%攻击力的量子属性伤害。本次追加攻击无法叠加【恶报】。</x:v>
      </x:c>
      <x:c r="I235" s="7" t="str">
        <x:v>雪衣施放攻击时或雪衣的队友施放攻击后削减敌方韧性，雪衣会叠加【恶报】。当【恶报】叠加至上限时，立即发动追加攻击，对敌方单体造成少量量子属性伤害，共弹射3次，并消耗全部【恶报】。</x:v>
      </x:c>
      <x:c r="J235" s="6" t="str">
        <x:v>https://raw.githubusercontent.com/Mar-7th/StarRailRes/dbe8cdfcfb0bf657b9fe1cf92d5537f118ccb487/index_new/cn/character_skills.json</x:v>
      </x:c>
    </x:row>
    <x:row r="236" ht="20" customHeight="1">
      <x:c r="A236" s="6" t="str">
        <x:v>121406</x:v>
      </x:c>
      <x:c r="B236" s="6" t="str">
        <x:v>1214</x:v>
      </x:c>
      <x:c r="C236" s="6" t="str">
        <x:v>雪衣</x:v>
      </x:c>
      <x:c r="D236" s="6" t="str">
        <x:v>攻击</x:v>
      </x:c>
      <x:c r="E236" s="6" t="str"/>
      <x:c r="F236" s="6" t="str"/>
      <x:c r="G236" s="6" t="n">
        <x:v>1</x:v>
      </x:c>
      <x:c r="H236" s="7" t="str">
        <x:v>攻击敌人，进入战斗后削弱敌方目标对应属性韧性。</x:v>
      </x:c>
      <x:c r="I236" s="7" t="str">
        <x:v>攻击敌人，进入战斗后削弱敌方目标对应属性韧性。</x:v>
      </x:c>
      <x:c r="J236" s="6" t="str">
        <x:v>https://raw.githubusercontent.com/Mar-7th/StarRailRes/dbe8cdfcfb0bf657b9fe1cf92d5537f118ccb487/index_new/cn/character_skills.json</x:v>
      </x:c>
    </x:row>
    <x:row r="237" ht="20" customHeight="1">
      <x:c r="A237" s="6" t="str">
        <x:v>121407</x:v>
      </x:c>
      <x:c r="B237" s="6" t="str">
        <x:v>1214</x:v>
      </x:c>
      <x:c r="C237" s="6" t="str">
        <x:v>雪衣</x:v>
      </x:c>
      <x:c r="D237" s="6" t="str">
        <x:v>斩立决</x:v>
      </x:c>
      <x:c r="E237" s="6" t="str">
        <x:v>秘技</x:v>
      </x:c>
      <x:c r="F237" s="6" t="str"/>
      <x:c r="G237" s="6" t="n">
        <x:v>1</x:v>
      </x:c>
      <x:c r="H237" s="7" t="str">
        <x:v>立即攻击敌人，进入战斗后对敌方全体造成等同于雪衣#1[i]%攻击力的量子属性伤害。</x:v>
      </x:c>
      <x:c r="I237" s="7" t="str">
        <x:v>攻击敌人，进战后对敌方全体造成少量量子属性伤害。</x:v>
      </x:c>
      <x:c r="J237" s="6" t="str">
        <x:v>https://raw.githubusercontent.com/Mar-7th/StarRailRes/dbe8cdfcfb0bf657b9fe1cf92d5537f118ccb487/index_new/cn/character_skills.json</x:v>
      </x:c>
    </x:row>
    <x:row r="238" ht="20" customHeight="1">
      <x:c r="A238" s="6" t="str">
        <x:v>121501</x:v>
      </x:c>
      <x:c r="B238" s="6" t="str">
        <x:v>1215</x:v>
      </x:c>
      <x:c r="C238" s="6" t="str">
        <x:v>寒鸦</x:v>
      </x:c>
      <x:c r="D238" s="6" t="str">
        <x:v>冥谶天笔</x:v>
      </x:c>
      <x:c r="E238" s="6" t="str">
        <x:v>普攻</x:v>
      </x:c>
      <x:c r="F238" s="6" t="str">
        <x:v>单攻</x:v>
      </x:c>
      <x:c r="G238" s="6" t="n">
        <x:v>10</x:v>
      </x:c>
      <x:c r="H238" s="7" t="str">
        <x:v>对指定敌方单体造成等同于寒鸦#1[i]%攻击力的物理属性伤害。</x:v>
      </x:c>
      <x:c r="I238" s="7" t="str">
        <x:v>对敌方单体造成少量物理属性伤害。</x:v>
      </x:c>
      <x:c r="J238" s="6" t="str">
        <x:v>https://raw.githubusercontent.com/Mar-7th/StarRailRes/dbe8cdfcfb0bf657b9fe1cf92d5537f118ccb487/index_new/cn/character_skills.json</x:v>
      </x:c>
    </x:row>
    <x:row r="239" ht="38" customHeight="1">
      <x:c r="A239" s="6" t="str">
        <x:v>121502</x:v>
      </x:c>
      <x:c r="B239" s="6" t="str">
        <x:v>1215</x:v>
      </x:c>
      <x:c r="C239" s="6" t="str">
        <x:v>寒鸦</x:v>
      </x:c>
      <x:c r="D239" s="6" t="str">
        <x:v>生灭系缚</x:v>
      </x:c>
      <x:c r="E239" s="6" t="str">
        <x:v>战技</x:v>
      </x:c>
      <x:c r="F239" s="6" t="str">
        <x:v>单攻</x:v>
      </x:c>
      <x:c r="G239" s="6" t="n">
        <x:v>15</x:v>
      </x:c>
      <x:c r="H239" s="7" t="str">
        <x:v>对指定敌方单体造成等同于寒鸦#1[i]%攻击力的物理属性伤害，并使其陷入【承负】状态。
每当我方目标对【承负】状态下的敌方目标施放2次普攻、战技、终结技后，立即为我方恢复1个战技点。【承负】仅对最新被施加的目标生效，并会在触发#2[i]次战技点恢复效果后自动解除。</x:v>
      </x:c>
      <x:c r="I239" s="7" t="str">
        <x:v>对敌方单体造成物理属性伤害，并使其陷入【承负】状态。每当我方目标对【承负】状态下的敌方目标施放2次普攻、战技、终结技后，恢复1个战技点。</x:v>
      </x:c>
      <x:c r="J239" s="6" t="str">
        <x:v>https://raw.githubusercontent.com/Mar-7th/StarRailRes/dbe8cdfcfb0bf657b9fe1cf92d5537f118ccb487/index_new/cn/character_skills.json</x:v>
      </x:c>
    </x:row>
    <x:row r="240" ht="38" customHeight="1">
      <x:c r="A240" s="6" t="str">
        <x:v>121503</x:v>
      </x:c>
      <x:c r="B240" s="6" t="str">
        <x:v>1215</x:v>
      </x:c>
      <x:c r="C240" s="6" t="str">
        <x:v>寒鸦</x:v>
      </x:c>
      <x:c r="D240" s="6" t="str">
        <x:v>十王敕令，遍土遵行</x:v>
      </x:c>
      <x:c r="E240" s="6" t="str">
        <x:v>终结技</x:v>
      </x:c>
      <x:c r="F240" s="6" t="str">
        <x:v>强化</x:v>
      </x:c>
      <x:c r="G240" s="6" t="n">
        <x:v>15</x:v>
      </x:c>
      <x:c r="H240" s="7" t="str">
        <x:v>使指定我方单体速度提高，提高数值等同于寒鸦速度的#3[f1]%，并使该目标攻击力提高#1[i]%，持续#2[i]回合。</x:v>
      </x:c>
      <x:c r="I240" s="7" t="str">
        <x:v>使我方单体速度提高，攻击力提高。</x:v>
      </x:c>
      <x:c r="J240" s="6" t="str">
        <x:v>https://raw.githubusercontent.com/Mar-7th/StarRailRes/dbe8cdfcfb0bf657b9fe1cf92d5537f118ccb487/index_new/cn/character_skills.json</x:v>
      </x:c>
    </x:row>
    <x:row r="241" ht="38" customHeight="1">
      <x:c r="A241" s="6" t="str">
        <x:v>121504</x:v>
      </x:c>
      <x:c r="B241" s="6" t="str">
        <x:v>1215</x:v>
      </x:c>
      <x:c r="C241" s="6" t="str">
        <x:v>寒鸦</x:v>
      </x:c>
      <x:c r="D241" s="6" t="str">
        <x:v>罚恶</x:v>
      </x:c>
      <x:c r="E241" s="6" t="str">
        <x:v>天赋</x:v>
      </x:c>
      <x:c r="F241" s="6" t="str">
        <x:v>辅助</x:v>
      </x:c>
      <x:c r="G241" s="6" t="n">
        <x:v>15</x:v>
      </x:c>
      <x:c r="H241" s="7" t="str">
        <x:v>我方目标对陷入【承负】状态下的敌方目标施放普攻、战技、终结技时，造成的伤害提高#1[i]%，持续#2[i]回合。</x:v>
      </x:c>
      <x:c r="I241" s="7" t="str">
        <x:v>我方目标对陷入【承负】状态下的敌方目标施放普攻、战技、终结技时，造成的伤害提高。</x:v>
      </x:c>
      <x:c r="J241" s="6" t="str">
        <x:v>https://raw.githubusercontent.com/Mar-7th/StarRailRes/dbe8cdfcfb0bf657b9fe1cf92d5537f118ccb487/index_new/cn/character_skills.json</x:v>
      </x:c>
    </x:row>
    <x:row r="242" ht="20" customHeight="1">
      <x:c r="A242" s="6" t="str">
        <x:v>121506</x:v>
      </x:c>
      <x:c r="B242" s="6" t="str">
        <x:v>1215</x:v>
      </x:c>
      <x:c r="C242" s="6" t="str">
        <x:v>寒鸦</x:v>
      </x:c>
      <x:c r="D242" s="6" t="str">
        <x:v>攻击</x:v>
      </x:c>
      <x:c r="E242" s="6" t="str"/>
      <x:c r="F242" s="6" t="str"/>
      <x:c r="G242" s="6" t="n">
        <x:v>1</x:v>
      </x:c>
      <x:c r="H242" s="7" t="str">
        <x:v>攻击敌人，进入战斗后削弱敌方目标对应属性韧性。</x:v>
      </x:c>
      <x:c r="I242" s="7" t="str">
        <x:v>攻击敌人，进入战斗后削弱敌方目标对应属性韧性。</x:v>
      </x:c>
      <x:c r="J242" s="6" t="str">
        <x:v>https://raw.githubusercontent.com/Mar-7th/StarRailRes/dbe8cdfcfb0bf657b9fe1cf92d5537f118ccb487/index_new/cn/character_skills.json</x:v>
      </x:c>
    </x:row>
    <x:row r="243" ht="20" customHeight="1">
      <x:c r="A243" s="6" t="str">
        <x:v>121507</x:v>
      </x:c>
      <x:c r="B243" s="6" t="str">
        <x:v>1215</x:v>
      </x:c>
      <x:c r="C243" s="6" t="str">
        <x:v>寒鸦</x:v>
      </x:c>
      <x:c r="D243" s="6" t="str">
        <x:v>判冥</x:v>
      </x:c>
      <x:c r="E243" s="6" t="str">
        <x:v>秘技</x:v>
      </x:c>
      <x:c r="F243" s="6" t="str"/>
      <x:c r="G243" s="6" t="n">
        <x:v>1</x:v>
      </x:c>
      <x:c r="H243" s="7" t="str">
        <x:v>立即攻击敌人，进入战斗后对敌方随机单体附上等同于战技效果的【承负】。</x:v>
      </x:c>
      <x:c r="I243" s="7" t="str">
        <x:v>攻击敌人，进战后对敌方随机单体附上等同于战技效果的【承负】。</x:v>
      </x:c>
      <x:c r="J243" s="6" t="str">
        <x:v>https://raw.githubusercontent.com/Mar-7th/StarRailRes/dbe8cdfcfb0bf657b9fe1cf92d5537f118ccb487/index_new/cn/character_skills.json</x:v>
      </x:c>
    </x:row>
    <x:row r="244" ht="20" customHeight="1">
      <x:c r="A244" s="6" t="str">
        <x:v>121701</x:v>
      </x:c>
      <x:c r="B244" s="6" t="str">
        <x:v>1217</x:v>
      </x:c>
      <x:c r="C244" s="6" t="str">
        <x:v>藿藿</x:v>
      </x:c>
      <x:c r="D244" s="6" t="str">
        <x:v>令旗•征风召雨</x:v>
      </x:c>
      <x:c r="E244" s="6" t="str">
        <x:v>普攻</x:v>
      </x:c>
      <x:c r="F244" s="6" t="str">
        <x:v>单攻</x:v>
      </x:c>
      <x:c r="G244" s="6" t="n">
        <x:v>10</x:v>
      </x:c>
      <x:c r="H244" s="7" t="str">
        <x:v>对指定敌方单体造成等同于藿藿#1[i]%生命上限的风属性伤害。</x:v>
      </x:c>
      <x:c r="I244" s="7" t="str">
        <x:v>对敌方单体造成少量风属性伤害。</x:v>
      </x:c>
      <x:c r="J244" s="6" t="str">
        <x:v>https://raw.githubusercontent.com/Mar-7th/StarRailRes/dbe8cdfcfb0bf657b9fe1cf92d5537f118ccb487/index_new/cn/character_skills.json</x:v>
      </x:c>
    </x:row>
    <x:row r="245" ht="53" customHeight="1">
      <x:c r="A245" s="6" t="str">
        <x:v>121702</x:v>
      </x:c>
      <x:c r="B245" s="6" t="str">
        <x:v>1217</x:v>
      </x:c>
      <x:c r="C245" s="6" t="str">
        <x:v>藿藿</x:v>
      </x:c>
      <x:c r="D245" s="6" t="str">
        <x:v>灵符•保命护身</x:v>
      </x:c>
      <x:c r="E245" s="6" t="str">
        <x:v>战技</x:v>
      </x:c>
      <x:c r="F245" s="6" t="str">
        <x:v>回复</x:v>
      </x:c>
      <x:c r="G245" s="6" t="n">
        <x:v>15</x:v>
      </x:c>
      <x:c r="H245" s="7" t="str">
        <x:v>解除指定我方单体的#5[i]个负面效果，立即为指定我方单体回复等同于藿藿#1[f1]%生命上限+#2[i]的生命值，同时为其相邻目标回复等同于藿藿#3[f1]%生命上限+#4[i]的生命值。</x:v>
      </x:c>
      <x:c r="I245" s="7" t="str">
        <x:v>解除我方单体1个负面效果，并为我方单体及其相邻目标回复生命值。</x:v>
      </x:c>
      <x:c r="J245" s="6" t="str">
        <x:v>https://raw.githubusercontent.com/Mar-7th/StarRailRes/dbe8cdfcfb0bf657b9fe1cf92d5537f118ccb487/index_new/cn/character_skills.json</x:v>
      </x:c>
    </x:row>
    <x:row r="246" ht="38" customHeight="1">
      <x:c r="A246" s="6" t="str">
        <x:v>121703</x:v>
      </x:c>
      <x:c r="B246" s="6" t="str">
        <x:v>1217</x:v>
      </x:c>
      <x:c r="C246" s="6" t="str">
        <x:v>藿藿</x:v>
      </x:c>
      <x:c r="D246" s="6" t="str">
        <x:v>尾巴•遣神役鬼</x:v>
      </x:c>
      <x:c r="E246" s="6" t="str">
        <x:v>终结技</x:v>
      </x:c>
      <x:c r="F246" s="6" t="str">
        <x:v>辅助</x:v>
      </x:c>
      <x:c r="G246" s="6" t="n">
        <x:v>15</x:v>
      </x:c>
      <x:c r="H246" s="7" t="str">
        <x:v>为除自身以外的队友恢复等同于各自#1[f1]%能量上限的能量，同时使其攻击力提高#2[f1]%，持续#3[i]回合。</x:v>
      </x:c>
      <x:c r="I246" s="7" t="str">
        <x:v>为除自身以外的队友恢复能量，并使其攻击力提高。</x:v>
      </x:c>
      <x:c r="J246" s="6" t="str">
        <x:v>https://raw.githubusercontent.com/Mar-7th/StarRailRes/dbe8cdfcfb0bf657b9fe1cf92d5537f118ccb487/index_new/cn/character_skills.json</x:v>
      </x:c>
    </x:row>
    <x:row r="247" ht="53" customHeight="1">
      <x:c r="A247" s="6" t="str">
        <x:v>121704</x:v>
      </x:c>
      <x:c r="B247" s="6" t="str">
        <x:v>1217</x:v>
      </x:c>
      <x:c r="C247" s="6" t="str">
        <x:v>藿藿</x:v>
      </x:c>
      <x:c r="D247" s="6" t="str">
        <x:v>凭附•气通天真</x:v>
      </x:c>
      <x:c r="E247" s="6" t="str">
        <x:v>天赋</x:v>
      </x:c>
      <x:c r="F247" s="6" t="str">
        <x:v>回复</x:v>
      </x:c>
      <x:c r="G247" s="6" t="n">
        <x:v>15</x:v>
      </x:c>
      <x:c r="H247" s="7" t="str">
        <x:v>施放战技后藿藿获得【禳命】，持续#1[i]回合，藿藿每回合开始时持续回合数减1。当藿藿拥有【禳命】时，我方目标回合开始或施放终结技时回复自身等同于藿藿#3[f1]%生命上限+#5[i]的生命值，同时对每个当前生命值百分比小于等于#6[i]%的我方目标各产生1次回复效果。
触发【禳命】为我方目标提供治疗时，解除该目标#2[i]个负面效果，该效果可以触发#7[i]次，再次施放战技后将刷新效果可触发次数。</x:v>
      </x:c>
      <x:c r="I247" s="7" t="str">
        <x:v>施放战技后藿藿获得【禳命】。当藿藿拥有【禳命】时，我方目标回合开始或施放终结技时回复自身生命值，同时对每个生命值较低的我方目标各产生1次回复效果。触发【禳命】为我方目标提供治疗时，解除该目标1个负面效果。</x:v>
      </x:c>
      <x:c r="J247" s="6" t="str">
        <x:v>https://raw.githubusercontent.com/Mar-7th/StarRailRes/dbe8cdfcfb0bf657b9fe1cf92d5537f118ccb487/index_new/cn/character_skills.json</x:v>
      </x:c>
    </x:row>
    <x:row r="248" ht="20" customHeight="1">
      <x:c r="A248" s="6" t="str">
        <x:v>121706</x:v>
      </x:c>
      <x:c r="B248" s="6" t="str">
        <x:v>1217</x:v>
      </x:c>
      <x:c r="C248" s="6" t="str">
        <x:v>藿藿</x:v>
      </x:c>
      <x:c r="D248" s="6" t="str">
        <x:v>攻击</x:v>
      </x:c>
      <x:c r="E248" s="6" t="str"/>
      <x:c r="F248" s="6" t="str"/>
      <x:c r="G248" s="6" t="n">
        <x:v>1</x:v>
      </x:c>
      <x:c r="H248" s="7" t="str">
        <x:v>攻击敌人，进入战斗后削弱敌方目标对应属性韧性。</x:v>
      </x:c>
      <x:c r="I248" s="7" t="str">
        <x:v>攻击敌人，进入战斗后削弱敌方目标对应属性韧性。</x:v>
      </x:c>
      <x:c r="J248" s="6" t="str">
        <x:v>https://raw.githubusercontent.com/Mar-7th/StarRailRes/dbe8cdfcfb0bf657b9fe1cf92d5537f118ccb487/index_new/cn/character_skills.json</x:v>
      </x:c>
    </x:row>
    <x:row r="249" ht="38" customHeight="1">
      <x:c r="A249" s="6" t="str">
        <x:v>121707</x:v>
      </x:c>
      <x:c r="B249" s="6" t="str">
        <x:v>1217</x:v>
      </x:c>
      <x:c r="C249" s="6" t="str">
        <x:v>藿藿</x:v>
      </x:c>
      <x:c r="D249" s="6" t="str">
        <x:v>凶煞•劾压鬼物</x:v>
      </x:c>
      <x:c r="E249" s="6" t="str">
        <x:v>秘技</x:v>
      </x:c>
      <x:c r="F249" s="6" t="str">
        <x:v>妨害</x:v>
      </x:c>
      <x:c r="G249" s="6" t="n">
        <x:v>1</x:v>
      </x:c>
      <x:c r="H249" s="7" t="str">
        <x:v>藿藿恐吓周围的敌人，使其陷入【魄散】状态。【魄散】状态下的敌人会向远离藿藿的方向逃跑，持续#4[i]秒。与陷入【魄散】状态的敌人进入战斗后，有#1[i]%的基础概率使敌方每个单体目标攻击力降低#2[i]%，持续#3[i]回合。</x:v>
      </x:c>
      <x:c r="I249" s="7" t="str">
        <x:v>使周围的敌人陷入【魄散】状态。与陷入【魄散】状态的敌人进入战斗后，大概率使敌方目标攻击力降低。</x:v>
      </x:c>
      <x:c r="J249" s="6" t="str">
        <x:v>https://raw.githubusercontent.com/Mar-7th/StarRailRes/dbe8cdfcfb0bf657b9fe1cf92d5537f118ccb487/index_new/cn/character_skills.json</x:v>
      </x:c>
    </x:row>
    <x:row r="250" ht="20" customHeight="1">
      <x:c r="A250" s="6" t="str">
        <x:v>121801</x:v>
      </x:c>
      <x:c r="B250" s="6" t="str">
        <x:v>1218</x:v>
      </x:c>
      <x:c r="C250" s="6" t="str">
        <x:v>椒丘</x:v>
      </x:c>
      <x:c r="D250" s="6" t="str">
        <x:v>仁火攻心</x:v>
      </x:c>
      <x:c r="E250" s="6" t="str">
        <x:v>普攻</x:v>
      </x:c>
      <x:c r="F250" s="6" t="str">
        <x:v>单攻</x:v>
      </x:c>
      <x:c r="G250" s="6" t="n">
        <x:v>10</x:v>
      </x:c>
      <x:c r="H250" s="7" t="str">
        <x:v>对指定敌方单体造成等同于椒丘#1[i]%攻击力的火属性伤害。</x:v>
      </x:c>
      <x:c r="I250" s="7" t="str">
        <x:v>对敌方单体造成少量火属性伤害。</x:v>
      </x:c>
      <x:c r="J250" s="6" t="str">
        <x:v>https://raw.githubusercontent.com/Mar-7th/StarRailRes/dbe8cdfcfb0bf657b9fe1cf92d5537f118ccb487/index_new/cn/character_skills.json</x:v>
      </x:c>
    </x:row>
    <x:row r="251" ht="38" customHeight="1">
      <x:c r="A251" s="6" t="str">
        <x:v>121802</x:v>
      </x:c>
      <x:c r="B251" s="6" t="str">
        <x:v>1218</x:v>
      </x:c>
      <x:c r="C251" s="6" t="str">
        <x:v>椒丘</x:v>
      </x:c>
      <x:c r="D251" s="6" t="str">
        <x:v>燔燎急袭</x:v>
      </x:c>
      <x:c r="E251" s="6" t="str">
        <x:v>战技</x:v>
      </x:c>
      <x:c r="F251" s="6" t="str">
        <x:v>扩散</x:v>
      </x:c>
      <x:c r="G251" s="6" t="n">
        <x:v>15</x:v>
      </x:c>
      <x:c r="H251" s="7" t="str">
        <x:v>对指定敌方单体造成等同于椒丘#1[i]%攻击力的火属性伤害，同时对其相邻目标造成等同于椒丘#2[i]%攻击力的火属性伤害，有#3[i]%的基础概率对主目标施加1层【烬煨】。</x:v>
      </x:c>
      <x:c r="I251" s="7" t="str">
        <x:v>对敌方单体造成火属性伤害，对相邻目标造成少量火属性伤害。有大概率对主目标施加1层【烬煨】。</x:v>
      </x:c>
      <x:c r="J251" s="6" t="str">
        <x:v>https://raw.githubusercontent.com/Mar-7th/StarRailRes/dbe8cdfcfb0bf657b9fe1cf92d5537f118ccb487/index_new/cn/character_skills.json</x:v>
      </x:c>
    </x:row>
    <x:row r="252" ht="53" customHeight="1">
      <x:c r="A252" s="6" t="str">
        <x:v>121803</x:v>
      </x:c>
      <x:c r="B252" s="6" t="str">
        <x:v>1218</x:v>
      </x:c>
      <x:c r="C252" s="6" t="str">
        <x:v>椒丘</x:v>
      </x:c>
      <x:c r="D252" s="6" t="str">
        <x:v>鼎阵妙法，奇正相生</x:v>
      </x:c>
      <x:c r="E252" s="6" t="str">
        <x:v>终结技</x:v>
      </x:c>
      <x:c r="F252" s="6" t="str">
        <x:v>群攻</x:v>
      </x:c>
      <x:c r="G252" s="6" t="n">
        <x:v>15</x:v>
      </x:c>
      <x:c r="H252" s="7" t="str">
        <x:v>将敌方目标具有的【烬煨】层数统一设置为场上【烬煨】层数的最高值，随后开启结界并对敌方全体造成等同于椒丘#1[i]%攻击力的火属性伤害。
处于结界中时，敌方目标受到的终结技伤害提高#3[f1]%，且行动时有#2[i]%的基础概率被施加1层【烬煨】，结界存在期间该效果最多触发#5[i]次，且每个敌方目标每回合只能触发1次。椒丘每次施放终结技时重置触发次数。
结界持续#4[i]回合，自身每回合开始时结界持续回合数减1。当椒丘陷入无法战斗状态时，结界也会被解除。</x:v>
      </x:c>
      <x:c r="I252" s="7" t="str">
        <x:v>将敌方目标具有的【烬煨】层数统一设置为场上【烬煨】层数的最高值，随后开启结界并对敌方全体造成火属性伤害。处于结界中时，敌方目标受到的终结技伤害提高，且行动时有概率被施加1层【烬煨】。</x:v>
      </x:c>
      <x:c r="J252" s="6" t="str">
        <x:v>https://raw.githubusercontent.com/Mar-7th/StarRailRes/dbe8cdfcfb0bf657b9fe1cf92d5537f118ccb487/index_new/cn/character_skills.json</x:v>
      </x:c>
    </x:row>
    <x:row r="253" ht="38" customHeight="1">
      <x:c r="A253" s="6" t="str">
        <x:v>121804</x:v>
      </x:c>
      <x:c r="B253" s="6" t="str">
        <x:v>1218</x:v>
      </x:c>
      <x:c r="C253" s="6" t="str">
        <x:v>椒丘</x:v>
      </x:c>
      <x:c r="D253" s="6" t="str">
        <x:v>四示八权，纤滋精味</x:v>
      </x:c>
      <x:c r="E253" s="6" t="str">
        <x:v>天赋</x:v>
      </x:c>
      <x:c r="F253" s="6" t="str">
        <x:v>妨害</x:v>
      </x:c>
      <x:c r="G253" s="6" t="n">
        <x:v>15</x:v>
      </x:c>
      <x:c r="H253" s="7" t="str">
        <x:v>椒丘使用普攻、战技、终结技击中敌人时，有#1[i]%的基础概率对其施加1层【烬煨】，1层时使敌人受到的伤害提高#2[f1]%，此后每叠加1层提高#3[f1]%。
【烬煨】最多叠加#4[i]层，持续#5[i]回合。
当敌方目标处于【烬煨】状态时，也会被视为同时陷入了灼烧状态，每回合开始时受到等同于椒丘#6[i]%攻击力的火属性持续伤害。</x:v>
      </x:c>
      <x:c r="I253" s="7" t="str">
        <x:v>施放普攻、战技、终结技击中敌人时有大概率对目标施加1层【烬煨】，使敌人受到的伤害提高，且会被视为同时陷入了灼烧状态。</x:v>
      </x:c>
      <x:c r="J253" s="6" t="str">
        <x:v>https://raw.githubusercontent.com/Mar-7th/StarRailRes/dbe8cdfcfb0bf657b9fe1cf92d5537f118ccb487/index_new/cn/character_skills.json</x:v>
      </x:c>
    </x:row>
    <x:row r="254" ht="20" customHeight="1">
      <x:c r="A254" s="6" t="str">
        <x:v>121806</x:v>
      </x:c>
      <x:c r="B254" s="6" t="str">
        <x:v>1218</x:v>
      </x:c>
      <x:c r="C254" s="6" t="str">
        <x:v>椒丘</x:v>
      </x:c>
      <x:c r="D254" s="6" t="str">
        <x:v>攻击</x:v>
      </x:c>
      <x:c r="E254" s="6" t="str"/>
      <x:c r="F254" s="6" t="str"/>
      <x:c r="G254" s="6" t="n">
        <x:v>1</x:v>
      </x:c>
      <x:c r="H254" s="7" t="str">
        <x:v>攻击敌人，进入战斗后削弱敌方目标对应属性韧性。</x:v>
      </x:c>
      <x:c r="I254" s="7" t="str">
        <x:v>攻击敌人，进入战斗后削弱敌方目标对应属性韧性。</x:v>
      </x:c>
      <x:c r="J254" s="6" t="str">
        <x:v>https://raw.githubusercontent.com/Mar-7th/StarRailRes/dbe8cdfcfb0bf657b9fe1cf92d5537f118ccb487/index_new/cn/character_skills.json</x:v>
      </x:c>
    </x:row>
    <x:row r="255" ht="38" customHeight="1">
      <x:c r="A255" s="6" t="str">
        <x:v>121807</x:v>
      </x:c>
      <x:c r="B255" s="6" t="str">
        <x:v>1218</x:v>
      </x:c>
      <x:c r="C255" s="6" t="str">
        <x:v>椒丘</x:v>
      </x:c>
      <x:c r="D255" s="6" t="str">
        <x:v>旺火却乱</x:v>
      </x:c>
      <x:c r="E255" s="6" t="str">
        <x:v>秘技</x:v>
      </x:c>
      <x:c r="F255" s="6" t="str">
        <x:v>妨害</x:v>
      </x:c>
      <x:c r="G255" s="6" t="n">
        <x:v>1</x:v>
      </x:c>
      <x:c r="H255" s="7" t="str">
        <x:v>使用秘技后，制造1片持续#2[i]秒的特殊领域。与处于特殊领域内的敌人进入战斗后，对敌方全体造成等同于椒丘#1[i]%攻击力的火属性伤害，并有#3[i]%的基础概率施加1层【烬煨】。我方制造的领域效果最多存在1个。</x:v>
      </x:c>
      <x:c r="I255" s="7" t="str">
        <x:v>制造特殊领域。与领域内敌人进入战斗后，对敌方全体造成少量火属性伤害并大概率施加1层【烬煨】。</x:v>
      </x:c>
      <x:c r="J255" s="6" t="str">
        <x:v>https://raw.githubusercontent.com/Mar-7th/StarRailRes/dbe8cdfcfb0bf657b9fe1cf92d5537f118ccb487/index_new/cn/character_skills.json</x:v>
      </x:c>
    </x:row>
    <x:row r="256" ht="20" customHeight="1">
      <x:c r="A256" s="6" t="str">
        <x:v>122001</x:v>
      </x:c>
      <x:c r="B256" s="6" t="str">
        <x:v>1220</x:v>
      </x:c>
      <x:c r="C256" s="6" t="str">
        <x:v>飞霄</x:v>
      </x:c>
      <x:c r="D256" s="6" t="str">
        <x:v>闪裂</x:v>
      </x:c>
      <x:c r="E256" s="6" t="str">
        <x:v>普攻</x:v>
      </x:c>
      <x:c r="F256" s="6" t="str">
        <x:v>单攻</x:v>
      </x:c>
      <x:c r="G256" s="6" t="n">
        <x:v>10</x:v>
      </x:c>
      <x:c r="H256" s="7" t="str">
        <x:v>对指定敌方单体造成等同于飞霄#1[i]%攻击力的风属性伤害。</x:v>
      </x:c>
      <x:c r="I256" s="7" t="str">
        <x:v>对敌方单体造成少量风属性伤害。</x:v>
      </x:c>
      <x:c r="J256" s="6" t="str">
        <x:v>https://raw.githubusercontent.com/Mar-7th/StarRailRes/dbe8cdfcfb0bf657b9fe1cf92d5537f118ccb487/index_new/cn/character_skills.json</x:v>
      </x:c>
    </x:row>
    <x:row r="257" ht="38" customHeight="1">
      <x:c r="A257" s="6" t="str">
        <x:v>122002</x:v>
      </x:c>
      <x:c r="B257" s="6" t="str">
        <x:v>1220</x:v>
      </x:c>
      <x:c r="C257" s="6" t="str">
        <x:v>飞霄</x:v>
      </x:c>
      <x:c r="D257" s="6" t="str">
        <x:v>钺贯</x:v>
      </x:c>
      <x:c r="E257" s="6" t="str">
        <x:v>战技</x:v>
      </x:c>
      <x:c r="F257" s="6" t="str">
        <x:v>单攻</x:v>
      </x:c>
      <x:c r="G257" s="6" t="n">
        <x:v>15</x:v>
      </x:c>
      <x:c r="H257" s="7" t="str">
        <x:v>对指定敌方单体造成等同于飞霄#1[i]%攻击力的风属性伤害，随后立即对该目标额外发动1次天赋的追加攻击。</x:v>
      </x:c>
      <x:c r="I257" s="7" t="str">
        <x:v>对敌方单体造成风属性伤害，随后额外发动1次天赋的追加攻击。</x:v>
      </x:c>
      <x:c r="J257" s="6" t="str">
        <x:v>https://raw.githubusercontent.com/Mar-7th/StarRailRes/dbe8cdfcfb0bf657b9fe1cf92d5537f118ccb487/index_new/cn/character_skills.json</x:v>
      </x:c>
    </x:row>
    <x:row r="258" ht="38" customHeight="1">
      <x:c r="A258" s="6" t="str">
        <x:v>122003</x:v>
      </x:c>
      <x:c r="B258" s="6" t="str">
        <x:v>1220</x:v>
      </x:c>
      <x:c r="C258" s="6" t="str">
        <x:v>飞霄</x:v>
      </x:c>
      <x:c r="D258" s="6" t="str">
        <x:v>凿破大荒</x:v>
      </x:c>
      <x:c r="E258" s="6" t="str">
        <x:v>终结技</x:v>
      </x:c>
      <x:c r="F258" s="6" t="str">
        <x:v>单攻</x:v>
      </x:c>
      <x:c r="G258" s="6" t="n">
        <x:v>15</x:v>
      </x:c>
      <x:c r="H258" s="7" t="str">
        <x:v>对指定敌方单体造成最多等同于飞霄#4[i]%攻击力的风属性伤害，期间可无视弱点属性削减目标韧性，目标未处于弱点击破状态时飞霄的弱点击破效率提高#2[i]%。
其中，飞霄先对该目标发动【闪裂刃舞】或【钺贯天冲】，总计#3[i]次。最后对该目标造成等同于飞霄#1[i]%攻击力的风属性伤害。</x:v>
      </x:c>
      <x:c r="I258" s="7" t="str">
        <x:v>终结技期间可无视弱点属性削减敌方韧性，目标未被击破时飞霄弱点击破效率提高。
对敌方单体发动6次【闪裂刃舞】或【钺贯天冲】，最后造成风属性伤害。</x:v>
      </x:c>
      <x:c r="J258" s="6" t="str">
        <x:v>https://raw.githubusercontent.com/Mar-7th/StarRailRes/dbe8cdfcfb0bf657b9fe1cf92d5537f118ccb487/index_new/cn/character_skills.json</x:v>
      </x:c>
    </x:row>
    <x:row r="259" ht="53" customHeight="1">
      <x:c r="A259" s="6" t="str">
        <x:v>122004</x:v>
      </x:c>
      <x:c r="B259" s="6" t="str">
        <x:v>1220</x:v>
      </x:c>
      <x:c r="C259" s="6" t="str">
        <x:v>飞霄</x:v>
      </x:c>
      <x:c r="D259" s="6" t="str">
        <x:v>雷狩</x:v>
      </x:c>
      <x:c r="E259" s="6" t="str">
        <x:v>天赋</x:v>
      </x:c>
      <x:c r="F259" s="6" t="str">
        <x:v>单攻</x:v>
      </x:c>
      <x:c r="G259" s="6" t="n">
        <x:v>15</x:v>
      </x:c>
      <x:c r="H259" s="7" t="str">
        <x:v>【飞黄】达到#3[i]点时可激活终结技，最多累计#4[i]点。我方目标每施放#2[i]次攻击，飞霄获得1点【飞黄】，飞霄的终结技攻击不计入次数。
当飞霄的队友对敌方目标施放攻击后，飞霄立即对主目标发动追加攻击，造成等同于飞霄#1[i]%攻击力的风属性伤害。若不存在可攻击的主目标，则攻击敌方随机单体。该效果每回合最多触发1次，飞霄回合开始时重置可触发次数。发动此攻击时使自身造成的伤害提高#5[i]%，持续#6[i]回合。</x:v>
      </x:c>
      <x:c r="I259" s="7" t="str">
        <x:v>【飞黄】达到6点时可激活终结技，最多累计12点。我方目标每施放2次攻击，飞霄获得【飞黄】。
队友施放攻击后，飞霄对主目标发动追加攻击，造成风属性伤害。该效果每回合最多触发1次，发动此攻击时使自身造成的伤害提高。</x:v>
      </x:c>
      <x:c r="J259" s="6" t="str">
        <x:v>https://raw.githubusercontent.com/Mar-7th/StarRailRes/dbe8cdfcfb0bf657b9fe1cf92d5537f118ccb487/index_new/cn/character_skills.json</x:v>
      </x:c>
    </x:row>
    <x:row r="260" ht="20" customHeight="1">
      <x:c r="A260" s="6" t="str">
        <x:v>122006</x:v>
      </x:c>
      <x:c r="B260" s="6" t="str">
        <x:v>1220</x:v>
      </x:c>
      <x:c r="C260" s="6" t="str">
        <x:v>飞霄</x:v>
      </x:c>
      <x:c r="D260" s="6" t="str">
        <x:v>攻击</x:v>
      </x:c>
      <x:c r="E260" s="6" t="str"/>
      <x:c r="F260" s="6" t="str"/>
      <x:c r="G260" s="6" t="n">
        <x:v>1</x:v>
      </x:c>
      <x:c r="H260" s="7" t="str">
        <x:v>攻击敌人，进入战斗后削弱敌方目标对应属性韧性。</x:v>
      </x:c>
      <x:c r="I260" s="7" t="str">
        <x:v>攻击敌人，进入战斗后削弱敌方目标对应属性韧性。</x:v>
      </x:c>
      <x:c r="J260" s="6" t="str">
        <x:v>https://raw.githubusercontent.com/Mar-7th/StarRailRes/dbe8cdfcfb0bf657b9fe1cf92d5537f118ccb487/index_new/cn/character_skills.json</x:v>
      </x:c>
    </x:row>
    <x:row r="261" ht="53" customHeight="1">
      <x:c r="A261" s="6" t="str">
        <x:v>122007</x:v>
      </x:c>
      <x:c r="B261" s="6" t="str">
        <x:v>1220</x:v>
      </x:c>
      <x:c r="C261" s="6" t="str">
        <x:v>飞霄</x:v>
      </x:c>
      <x:c r="D261" s="6" t="str">
        <x:v>岚身</x:v>
      </x:c>
      <x:c r="E261" s="6" t="str">
        <x:v>秘技</x:v>
      </x:c>
      <x:c r="F261" s="6" t="str">
        <x:v>强化</x:v>
      </x:c>
      <x:c r="G261" s="6" t="n">
        <x:v>1</x:v>
      </x:c>
      <x:c r="H261" s="7" t="str">
        <x:v>使用秘技后进入持续#1[i]秒的【陷锋】状态。【陷锋】状态下会牵引一定范围内的敌人，并且自身移动速度提高#2[i]%，进入战斗后获得#4[i]点【飞黄】。
【陷锋】状态下主动攻击会使所有牵引的敌人进入战斗。进入战斗后，每个波次开始时对敌方全体造成等同于飞霄#3[i]%攻击力的风属性伤害，该伤害必定造成暴击。若牵引了超过1个敌人，每超过1个敌人，该伤害的倍率提高#5[i]%，最多提高至#6[i]%。</x:v>
      </x:c>
      <x:c r="I261" s="7" t="str">
        <x:v>进入【陷锋】状态，持续牵引敌人且移动速度提高，进战后获得【飞黄】。
【陷锋】状态下可主动攻击所有牵引的敌人，每个波次开始时对敌方全体造成风属性伤害，该伤害必定暴击。牵引敌人越多，伤害倍率越高。</x:v>
      </x:c>
      <x:c r="J261" s="6" t="str">
        <x:v>https://raw.githubusercontent.com/Mar-7th/StarRailRes/dbe8cdfcfb0bf657b9fe1cf92d5537f118ccb487/index_new/cn/character_skills.json</x:v>
      </x:c>
    </x:row>
    <x:row r="262" ht="38" customHeight="1">
      <x:c r="A262" s="6" t="str">
        <x:v>122008</x:v>
      </x:c>
      <x:c r="B262" s="6" t="str">
        <x:v>1220</x:v>
      </x:c>
      <x:c r="C262" s="6" t="str">
        <x:v>飞霄</x:v>
      </x:c>
      <x:c r="D262" s="6" t="str">
        <x:v>闪裂刃舞</x:v>
      </x:c>
      <x:c r="E262" s="6" t="str">
        <x:v>终结技</x:v>
      </x:c>
      <x:c r="F262" s="6" t="str">
        <x:v>单攻</x:v>
      </x:c>
      <x:c r="G262" s="6" t="n">
        <x:v>15</x:v>
      </x:c>
      <x:c r="H262" s="7" t="str">
        <x:v>对所选目标造成等同于飞霄#1[i]%攻击力的风属性伤害。若目标处于弱点击破状态，伤害倍率提高#2[i]%。</x:v>
      </x:c>
      <x:c r="I262" s="7" t="str">
        <x:v>对敌方单体造成少量风属性伤害，对被击破的目标伤害倍率提高。</x:v>
      </x:c>
      <x:c r="J262" s="6" t="str">
        <x:v>https://raw.githubusercontent.com/Mar-7th/StarRailRes/dbe8cdfcfb0bf657b9fe1cf92d5537f118ccb487/index_new/cn/character_skills.json</x:v>
      </x:c>
    </x:row>
    <x:row r="263" ht="38" customHeight="1">
      <x:c r="A263" s="6" t="str">
        <x:v>122009</x:v>
      </x:c>
      <x:c r="B263" s="6" t="str">
        <x:v>1220</x:v>
      </x:c>
      <x:c r="C263" s="6" t="str">
        <x:v>飞霄</x:v>
      </x:c>
      <x:c r="D263" s="6" t="str">
        <x:v>钺贯天冲</x:v>
      </x:c>
      <x:c r="E263" s="6" t="str">
        <x:v>终结技</x:v>
      </x:c>
      <x:c r="F263" s="6" t="str">
        <x:v>单攻</x:v>
      </x:c>
      <x:c r="G263" s="6" t="n">
        <x:v>15</x:v>
      </x:c>
      <x:c r="H263" s="7" t="str">
        <x:v>对所选目标造成等同于飞霄#1[i]%攻击力的风属性伤害。若目标未处于弱点击破状态，伤害倍率提高#2[i]%。</x:v>
      </x:c>
      <x:c r="I263" s="7" t="str">
        <x:v>对敌方单体造成少量风属性伤害，对未被击破的目标伤害倍率提高。</x:v>
      </x:c>
      <x:c r="J263" s="6" t="str">
        <x:v>https://raw.githubusercontent.com/Mar-7th/StarRailRes/dbe8cdfcfb0bf657b9fe1cf92d5537f118ccb487/index_new/cn/character_skills.json</x:v>
      </x:c>
    </x:row>
    <x:row r="264" ht="38" customHeight="1">
      <x:c r="A264" s="6" t="str">
        <x:v>122014</x:v>
      </x:c>
      <x:c r="B264" s="6" t="str">
        <x:v>1220</x:v>
      </x:c>
      <x:c r="C264" s="6" t="str">
        <x:v>飞霄</x:v>
      </x:c>
      <x:c r="D264" s="6" t="str">
        <x:v>凿破大荒</x:v>
      </x:c>
      <x:c r="E264" s="6" t="str">
        <x:v>终结技</x:v>
      </x:c>
      <x:c r="F264" s="6" t="str">
        <x:v>单攻</x:v>
      </x:c>
      <x:c r="G264" s="6" t="n">
        <x:v>15</x:v>
      </x:c>
      <x:c r="H264" s="7" t="str">
        <x:v>终结技期间可无视弱点属性削减敌方韧性，目标未被击破时飞霄弱点击破效率提高。
对敌方单体发动#3[i]次【闪裂刃舞】或【钺贯天冲】，最后造成风属性伤害。</x:v>
      </x:c>
      <x:c r="I264" s="7" t="str">
        <x:v>终结技期间可无视弱点属性削减敌方韧性，目标未被击破时飞霄弱点击破效率提高。
对敌方单体发动6次【闪裂刃舞】或【钺贯天冲】，最后造成风属性伤害。</x:v>
      </x:c>
      <x:c r="J264" s="6" t="str">
        <x:v>https://raw.githubusercontent.com/Mar-7th/StarRailRes/dbe8cdfcfb0bf657b9fe1cf92d5537f118ccb487/index_new/cn/character_skills.json</x:v>
      </x:c>
    </x:row>
    <x:row r="265" ht="20" customHeight="1">
      <x:c r="A265" s="6" t="str">
        <x:v>122101</x:v>
      </x:c>
      <x:c r="B265" s="6" t="str">
        <x:v>1221</x:v>
      </x:c>
      <x:c r="C265" s="6" t="str">
        <x:v>云璃</x:v>
      </x:c>
      <x:c r="D265" s="6" t="str">
        <x:v>翻风转日</x:v>
      </x:c>
      <x:c r="E265" s="6" t="str">
        <x:v>普攻</x:v>
      </x:c>
      <x:c r="F265" s="6" t="str">
        <x:v>单攻</x:v>
      </x:c>
      <x:c r="G265" s="6" t="n">
        <x:v>10</x:v>
      </x:c>
      <x:c r="H265" s="7" t="str">
        <x:v>对指定敌方单体造成等同于云璃#1[i]%攻击力的物理属性伤害。</x:v>
      </x:c>
      <x:c r="I265" s="7" t="str">
        <x:v>对敌方单体造成少量物理属性伤害。</x:v>
      </x:c>
      <x:c r="J265" s="6" t="str">
        <x:v>https://raw.githubusercontent.com/Mar-7th/StarRailRes/dbe8cdfcfb0bf657b9fe1cf92d5537f118ccb487/index_new/cn/character_skills.json</x:v>
      </x:c>
    </x:row>
    <x:row r="266" ht="53" customHeight="1">
      <x:c r="A266" s="6" t="str">
        <x:v>122102</x:v>
      </x:c>
      <x:c r="B266" s="6" t="str">
        <x:v>1221</x:v>
      </x:c>
      <x:c r="C266" s="6" t="str">
        <x:v>云璃</x:v>
      </x:c>
      <x:c r="D266" s="6" t="str">
        <x:v>飞铗震赫</x:v>
      </x:c>
      <x:c r="E266" s="6" t="str">
        <x:v>战技</x:v>
      </x:c>
      <x:c r="F266" s="6" t="str">
        <x:v>扩散</x:v>
      </x:c>
      <x:c r="G266" s="6" t="n">
        <x:v>15</x:v>
      </x:c>
      <x:c r="H266" s="7" t="str">
        <x:v>回复等同于云璃#3[f1]%攻击力+#4[i]的生命值，并对指定敌方单体造成等同于云璃#1[i]%攻击力的物理属性伤害，对其相邻目标造成等同于云璃#2[i]%攻击力的物理属性伤害。</x:v>
      </x:c>
      <x:c r="I266" s="7" t="str">
        <x:v>回复自身生命值，并对敌方单体造成物理属性伤害，对相邻目标造成少量物理属性伤害。</x:v>
      </x:c>
      <x:c r="J266" s="6" t="str">
        <x:v>https://raw.githubusercontent.com/Mar-7th/StarRailRes/dbe8cdfcfb0bf657b9fe1cf92d5537f118ccb487/index_new/cn/character_skills.json</x:v>
      </x:c>
    </x:row>
    <x:row r="267" ht="53" customHeight="1">
      <x:c r="A267" s="6" t="str">
        <x:v>122103</x:v>
      </x:c>
      <x:c r="B267" s="6" t="str">
        <x:v>1221</x:v>
      </x:c>
      <x:c r="C267" s="6" t="str">
        <x:v>云璃</x:v>
      </x:c>
      <x:c r="D267" s="6" t="str">
        <x:v>剑为地纪，刃惊天宗</x:v>
      </x:c>
      <x:c r="E267" s="6" t="str">
        <x:v>终结技</x:v>
      </x:c>
      <x:c r="F267" s="6" t="str">
        <x:v>强化</x:v>
      </x:c>
      <x:c r="G267" s="6" t="n">
        <x:v>15</x:v>
      </x:c>
      <x:c r="H267" s="7" t="str">
        <x:v>消耗#8[i]点能量，云璃获得【格挡】并使敌方全体陷入嘲讽状态，持续至下一个我方或敌方回合结束时。并使云璃下一次反击造成的暴击伤害提高#2[i]%。触发天赋的反击效果时，将替换为发动反击【勘破•灭】同时移除【格挡】效果。若【格挡】状态期间没有触发反击，状态结束时云璃立即对随机敌方目标发动反击【勘破•斩】。 
【勘破•斩】：对目标造成等同于云璃#1[i]%攻击力的物理属性伤害，对其相邻目标造成等同于云璃#6[i]%攻击力的物理属性伤害。
【勘破•灭】：对目标造成等同于云璃#1[i]%攻击力的物理属性伤害，对其相邻目标造成等同于云璃#6[i]%攻击力的物理属性伤害，随后额外造成#4[i]次伤害，每次伤害对随机敌方单体造成等同于云璃#7[i]%攻击力的物理伤害。
云璃通过此技能造成伤害时，被视为造成了终结技伤害。</x:v>
      </x:c>
      <x:c r="I267" s="7" t="str">
        <x:v>进入【格挡】并嘲讽敌方全体，期间受到攻击后触发强力反击，对攻击者与其相邻目标造成物理属性伤害，随后对敌方单体造成少量物理属性伤害，共弹射6次。若【格挡】状态期间没有触发反击，状态结束时对随机敌方目标与其相邻目标造成物理属性伤害。</x:v>
      </x:c>
      <x:c r="J267" s="6" t="str">
        <x:v>https://raw.githubusercontent.com/Mar-7th/StarRailRes/dbe8cdfcfb0bf657b9fe1cf92d5537f118ccb487/index_new/cn/character_skills.json</x:v>
      </x:c>
    </x:row>
    <x:row r="268" ht="38" customHeight="1">
      <x:c r="A268" s="6" t="str">
        <x:v>122104</x:v>
      </x:c>
      <x:c r="B268" s="6" t="str">
        <x:v>1221</x:v>
      </x:c>
      <x:c r="C268" s="6" t="str">
        <x:v>云璃</x:v>
      </x:c>
      <x:c r="D268" s="6" t="str">
        <x:v>闪铄</x:v>
      </x:c>
      <x:c r="E268" s="6" t="str">
        <x:v>天赋</x:v>
      </x:c>
      <x:c r="F268" s="6" t="str">
        <x:v>扩散</x:v>
      </x:c>
      <x:c r="G268" s="6" t="n">
        <x:v>15</x:v>
      </x:c>
      <x:c r="H268" s="7" t="str">
        <x:v>当云璃受到敌方目标攻击后，额外恢复#3[i]点能量，并立即向攻击者发起反击，对其造成等同于云璃#1[i]%攻击力的物理属性伤害，对其相邻目标造成等同于云璃#2[i]%攻击力的物理属性伤害。
若不存在可反击的目标，则反击敌方随机目标。</x:v>
      </x:c>
      <x:c r="I268" s="7" t="str">
        <x:v>当云璃受到敌方目标攻击时，额外恢复能量并立即反击，对攻击者造成物理属性伤害，对相邻目标造成少量物理属性伤害。</x:v>
      </x:c>
      <x:c r="J268" s="6" t="str">
        <x:v>https://raw.githubusercontent.com/Mar-7th/StarRailRes/dbe8cdfcfb0bf657b9fe1cf92d5537f118ccb487/index_new/cn/character_skills.json</x:v>
      </x:c>
    </x:row>
    <x:row r="269" ht="20" customHeight="1">
      <x:c r="A269" s="6" t="str">
        <x:v>122106</x:v>
      </x:c>
      <x:c r="B269" s="6" t="str">
        <x:v>1221</x:v>
      </x:c>
      <x:c r="C269" s="6" t="str">
        <x:v>云璃</x:v>
      </x:c>
      <x:c r="D269" s="6" t="str">
        <x:v>攻击</x:v>
      </x:c>
      <x:c r="E269" s="6" t="str"/>
      <x:c r="F269" s="6" t="str"/>
      <x:c r="G269" s="6" t="n">
        <x:v>1</x:v>
      </x:c>
      <x:c r="H269" s="7" t="str">
        <x:v>攻击敌人，进入战斗后削弱敌方目标对应属性韧性。</x:v>
      </x:c>
      <x:c r="I269" s="7" t="str">
        <x:v>攻击敌人，进入战斗后削弱敌方目标对应属性韧性。</x:v>
      </x:c>
      <x:c r="J269" s="6" t="str">
        <x:v>https://raw.githubusercontent.com/Mar-7th/StarRailRes/dbe8cdfcfb0bf657b9fe1cf92d5537f118ccb487/index_new/cn/character_skills.json</x:v>
      </x:c>
    </x:row>
    <x:row r="270" ht="38" customHeight="1">
      <x:c r="A270" s="6" t="str">
        <x:v>122107</x:v>
      </x:c>
      <x:c r="B270" s="6" t="str">
        <x:v>1221</x:v>
      </x:c>
      <x:c r="C270" s="6" t="str">
        <x:v>云璃</x:v>
      </x:c>
      <x:c r="D270" s="6" t="str">
        <x:v>后发先至</x:v>
      </x:c>
      <x:c r="E270" s="6" t="str">
        <x:v>秘技</x:v>
      </x:c>
      <x:c r="F270" s="6" t="str">
        <x:v>强化</x:v>
      </x:c>
      <x:c r="G270" s="6" t="n">
        <x:v>1</x:v>
      </x:c>
      <x:c r="H270" s="7" t="str">
        <x:v>使自身获得【招架】效果，持续#2[i]秒，期间攻击敌人或受到攻击进入战斗后，立即对随机敌方单体施放【勘破•灭】，并使本次攻击造成的伤害提高#1[i]%。</x:v>
      </x:c>
      <x:c r="I270" s="7" t="str">
        <x:v>使自身获得【招架】效果，持续20秒，期间攻击敌人或受到攻击进入战斗后，立即对随机敌方单体施放【勘破•灭】。</x:v>
      </x:c>
      <x:c r="J270" s="6" t="str">
        <x:v>https://raw.githubusercontent.com/Mar-7th/StarRailRes/dbe8cdfcfb0bf657b9fe1cf92d5537f118ccb487/index_new/cn/character_skills.json</x:v>
      </x:c>
    </x:row>
    <x:row r="271" ht="20" customHeight="1">
      <x:c r="A271" s="6" t="str">
        <x:v>122201</x:v>
      </x:c>
      <x:c r="B271" s="6" t="str">
        <x:v>1222</x:v>
      </x:c>
      <x:c r="C271" s="6" t="str">
        <x:v>灵砂</x:v>
      </x:c>
      <x:c r="D271" s="6" t="str">
        <x:v>肃香</x:v>
      </x:c>
      <x:c r="E271" s="6" t="str">
        <x:v>普攻</x:v>
      </x:c>
      <x:c r="F271" s="6" t="str">
        <x:v>单攻</x:v>
      </x:c>
      <x:c r="G271" s="6" t="n">
        <x:v>10</x:v>
      </x:c>
      <x:c r="H271" s="7" t="str">
        <x:v>对指定敌方单体造成等同于灵砂#1[i]%攻击力的火属性伤害。</x:v>
      </x:c>
      <x:c r="I271" s="7" t="str">
        <x:v>对敌方单体造成少量火属性伤害。</x:v>
      </x:c>
      <x:c r="J271" s="6" t="str">
        <x:v>https://raw.githubusercontent.com/Mar-7th/StarRailRes/dbe8cdfcfb0bf657b9fe1cf92d5537f118ccb487/index_new/cn/character_skills.json</x:v>
      </x:c>
    </x:row>
    <x:row r="272" ht="38" customHeight="1">
      <x:c r="A272" s="6" t="str">
        <x:v>122202</x:v>
      </x:c>
      <x:c r="B272" s="6" t="str">
        <x:v>1222</x:v>
      </x:c>
      <x:c r="C272" s="6" t="str">
        <x:v>灵砂</x:v>
      </x:c>
      <x:c r="D272" s="6" t="str">
        <x:v>识烟飞彩</x:v>
      </x:c>
      <x:c r="E272" s="6" t="str">
        <x:v>战技</x:v>
      </x:c>
      <x:c r="F272" s="6" t="str">
        <x:v>群攻</x:v>
      </x:c>
      <x:c r="G272" s="6" t="n">
        <x:v>15</x:v>
      </x:c>
      <x:c r="H272" s="7" t="str">
        <x:v>对敌方全体造成等同于灵砂#1[i]%攻击力的火属性伤害，同时为我方全体回复等同于灵砂#2[f1]%攻击力+#3[i]的生命值，使【浮元】行动提前#4[i]%。</x:v>
      </x:c>
      <x:c r="I272" s="7" t="str">
        <x:v>对敌方全体造成少量火属性伤害，同时为我方全体回复生命值，使【浮元】行动提前。</x:v>
      </x:c>
      <x:c r="J272" s="6" t="str">
        <x:v>https://raw.githubusercontent.com/Mar-7th/StarRailRes/dbe8cdfcfb0bf657b9fe1cf92d5537f118ccb487/index_new/cn/character_skills.json</x:v>
      </x:c>
    </x:row>
    <x:row r="273" ht="38" customHeight="1">
      <x:c r="A273" s="6" t="str">
        <x:v>122203</x:v>
      </x:c>
      <x:c r="B273" s="6" t="str">
        <x:v>1222</x:v>
      </x:c>
      <x:c r="C273" s="6" t="str">
        <x:v>灵砂</x:v>
      </x:c>
      <x:c r="D273" s="6" t="str">
        <x:v>幔亭缭霞</x:v>
      </x:c>
      <x:c r="E273" s="6" t="str">
        <x:v>终结技</x:v>
      </x:c>
      <x:c r="F273" s="6" t="str">
        <x:v>群攻</x:v>
      </x:c>
      <x:c r="G273" s="6" t="n">
        <x:v>15</x:v>
      </x:c>
      <x:c r="H273" s="7" t="str">
        <x:v>使敌方全体陷入【醇醉】状态，【醇醉】状态下，使目标受到的击破伤害提高#4[i]%，持续#5[i]回合。
对敌方全体造成等同于灵砂#1[i]%攻击力的火属性伤害，同时为我方全体回复等同于灵砂#2[f1]%攻击力+#3[i]的生命值，使【浮元】行动提前#6[i]%。</x:v>
      </x:c>
      <x:c r="I273" s="7" t="str">
        <x:v>使敌方全体受到的击破伤害提高，对敌方全体造成火属性伤害，同时为我方全体回复生命值，使【浮元】行动提前。</x:v>
      </x:c>
      <x:c r="J273" s="6" t="str">
        <x:v>https://raw.githubusercontent.com/Mar-7th/StarRailRes/dbe8cdfcfb0bf657b9fe1cf92d5537f118ccb487/index_new/cn/character_skills.json</x:v>
      </x:c>
    </x:row>
    <x:row r="274" ht="53" customHeight="1">
      <x:c r="A274" s="6" t="str">
        <x:v>122204</x:v>
      </x:c>
      <x:c r="B274" s="6" t="str">
        <x:v>1222</x:v>
      </x:c>
      <x:c r="C274" s="6" t="str">
        <x:v>灵砂</x:v>
      </x:c>
      <x:c r="D274" s="6" t="str">
        <x:v>烟斜雾横，氛氲化生</x:v>
      </x:c>
      <x:c r="E274" s="6" t="str">
        <x:v>天赋</x:v>
      </x:c>
      <x:c r="F274" s="6" t="str">
        <x:v>群攻</x:v>
      </x:c>
      <x:c r="G274" s="6" t="n">
        <x:v>15</x:v>
      </x:c>
      <x:c r="H274" s="7" t="str">
        <x:v>施放战技时召唤【浮元】，初始拥有#1[i]点速度以及#7[i]次行动次数。
【浮元】行动时发动追加攻击，对敌方全体造成等同于灵砂#2[i]%攻击力的火属性伤害。额外对随机敌方单体造成等同于灵砂#8[i]%攻击力的火属性伤害，本次伤害优先选择韧性值大于0且有火属性弱点的目标。解除我方全体的#6[i]个负面效果，并回复等同于灵砂#3[f1]%攻击力+#4[i]的生命值。
【浮元】最多累计#5[i]次行动次数，当次数为0或灵砂陷入无法战斗状态时【浮元】消失。
【浮元】在场时，施放战技会增加#7[i]次【浮元】的行动次数。</x:v>
      </x:c>
      <x:c r="I274" s="7" t="str">
        <x:v>施放战技召唤【浮元】：行动时发动追加攻击，对敌方全体造成少量火属性伤害。额外对随机敌方单体造成少量火属性伤害，优先选择韧性值大于0且有火属性弱点的目标。解除我方全体1个负面效果并回复生命值。
重复施放战技会增加【浮元】行动次数。</x:v>
      </x:c>
      <x:c r="J274" s="6" t="str">
        <x:v>https://raw.githubusercontent.com/Mar-7th/StarRailRes/dbe8cdfcfb0bf657b9fe1cf92d5537f118ccb487/index_new/cn/character_skills.json</x:v>
      </x:c>
    </x:row>
    <x:row r="275" ht="20" customHeight="1">
      <x:c r="A275" s="6" t="str">
        <x:v>122206</x:v>
      </x:c>
      <x:c r="B275" s="6" t="str">
        <x:v>1222</x:v>
      </x:c>
      <x:c r="C275" s="6" t="str">
        <x:v>灵砂</x:v>
      </x:c>
      <x:c r="D275" s="6" t="str">
        <x:v>攻击</x:v>
      </x:c>
      <x:c r="E275" s="6" t="str"/>
      <x:c r="F275" s="6" t="str">
        <x:v>单攻</x:v>
      </x:c>
      <x:c r="G275" s="6" t="n">
        <x:v>1</x:v>
      </x:c>
      <x:c r="H275" s="7" t="str">
        <x:v>攻击敌人，进入战斗后削弱敌方目标对应属性韧性。</x:v>
      </x:c>
      <x:c r="I275" s="7" t="str">
        <x:v>攻击敌人，进入战斗后削弱敌方目标对应属性韧性。</x:v>
      </x:c>
      <x:c r="J275" s="6" t="str">
        <x:v>https://raw.githubusercontent.com/Mar-7th/StarRailRes/dbe8cdfcfb0bf657b9fe1cf92d5537f118ccb487/index_new/cn/character_skills.json</x:v>
      </x:c>
    </x:row>
    <x:row r="276" ht="38" customHeight="1">
      <x:c r="A276" s="6" t="str">
        <x:v>122207</x:v>
      </x:c>
      <x:c r="B276" s="6" t="str">
        <x:v>1222</x:v>
      </x:c>
      <x:c r="C276" s="6" t="str">
        <x:v>灵砂</x:v>
      </x:c>
      <x:c r="D276" s="6" t="str">
        <x:v>流翠散云</x:v>
      </x:c>
      <x:c r="E276" s="6" t="str">
        <x:v>秘技</x:v>
      </x:c>
      <x:c r="F276" s="6" t="str">
        <x:v>辅助</x:v>
      </x:c>
      <x:c r="G276" s="6" t="n">
        <x:v>1</x:v>
      </x:c>
      <x:c r="H276" s="7" t="str">
        <x:v>使用秘技后，下一次战斗开始时立即召唤【浮元】，并使敌方全体陷入【醇醉】状态，持续#1[i]回合。</x:v>
      </x:c>
      <x:c r="I276" s="7" t="str">
        <x:v>使用秘技，下一次战斗开始时立即召唤【浮元】并使敌方全体受到的击破伤害提高。</x:v>
      </x:c>
      <x:c r="J276" s="6" t="str">
        <x:v>https://raw.githubusercontent.com/Mar-7th/StarRailRes/dbe8cdfcfb0bf657b9fe1cf92d5537f118ccb487/index_new/cn/character_skills.json</x:v>
      </x:c>
    </x:row>
    <x:row r="277" ht="20" customHeight="1">
      <x:c r="A277" s="6" t="str">
        <x:v>122301</x:v>
      </x:c>
      <x:c r="B277" s="6" t="str">
        <x:v>1223</x:v>
      </x:c>
      <x:c r="C277" s="6" t="str">
        <x:v>貊泽</x:v>
      </x:c>
      <x:c r="D277" s="6" t="str">
        <x:v>飞铙</x:v>
      </x:c>
      <x:c r="E277" s="6" t="str">
        <x:v>普攻</x:v>
      </x:c>
      <x:c r="F277" s="6" t="str">
        <x:v>单攻</x:v>
      </x:c>
      <x:c r="G277" s="6" t="n">
        <x:v>10</x:v>
      </x:c>
      <x:c r="H277" s="7" t="str">
        <x:v>对指定敌方单体造成等同于貊泽#1[i]%攻击力的雷属性伤害。</x:v>
      </x:c>
      <x:c r="I277" s="7" t="str">
        <x:v>对敌方单体造成少量雷属性伤害。</x:v>
      </x:c>
      <x:c r="J277" s="6" t="str">
        <x:v>https://raw.githubusercontent.com/Mar-7th/StarRailRes/dbe8cdfcfb0bf657b9fe1cf92d5537f118ccb487/index_new/cn/character_skills.json</x:v>
      </x:c>
    </x:row>
    <x:row r="278" ht="53" customHeight="1">
      <x:c r="A278" s="6" t="str">
        <x:v>122302</x:v>
      </x:c>
      <x:c r="B278" s="6" t="str">
        <x:v>1223</x:v>
      </x:c>
      <x:c r="C278" s="6" t="str">
        <x:v>貊泽</x:v>
      </x:c>
      <x:c r="D278" s="6" t="str">
        <x:v>迅羽掠袭</x:v>
      </x:c>
      <x:c r="E278" s="6" t="str">
        <x:v>战技</x:v>
      </x:c>
      <x:c r="F278" s="6" t="str">
        <x:v>单攻</x:v>
      </x:c>
      <x:c r="G278" s="6" t="n">
        <x:v>15</x:v>
      </x:c>
      <x:c r="H278" s="7" t="str">
        <x:v>使指定敌方单体目标成为【猎物】，并对其造成等同于貊泽#1[i]%攻击力的雷属性伤害，并获得#2[i]点充能。
当场上没有可以战斗的其他角色时，貊泽无法使用战技，并解除敌人的【猎物】状态。</x:v>
      </x:c>
      <x:c r="I278" s="7" t="str">
        <x:v>使敌方单体成为【猎物】，对其造成雷属性伤害，并获得9点充能。</x:v>
      </x:c>
      <x:c r="J278" s="6" t="str">
        <x:v>https://raw.githubusercontent.com/Mar-7th/StarRailRes/dbe8cdfcfb0bf657b9fe1cf92d5537f118ccb487/index_new/cn/character_skills.json</x:v>
      </x:c>
    </x:row>
    <x:row r="279" ht="38" customHeight="1">
      <x:c r="A279" s="6" t="str">
        <x:v>122303</x:v>
      </x:c>
      <x:c r="B279" s="6" t="str">
        <x:v>1223</x:v>
      </x:c>
      <x:c r="C279" s="6" t="str">
        <x:v>貊泽</x:v>
      </x:c>
      <x:c r="D279" s="6" t="str">
        <x:v>锋入幽渺，影出凌厉</x:v>
      </x:c>
      <x:c r="E279" s="6" t="str">
        <x:v>终结技</x:v>
      </x:c>
      <x:c r="F279" s="6" t="str">
        <x:v>单攻</x:v>
      </x:c>
      <x:c r="G279" s="6" t="n">
        <x:v>15</x:v>
      </x:c>
      <x:c r="H279" s="7" t="str">
        <x:v>对指定敌方单体造成等同于貊泽#1[i]%攻击力的雷属性伤害，并对该目标发动天赋的追加攻击。若本次追加攻击施放前目标被消灭则对敌方随机单体发动追加攻击。</x:v>
      </x:c>
      <x:c r="I279" s="7" t="str">
        <x:v>对敌方单体造成雷属性伤害，并发动天赋的追加攻击。</x:v>
      </x:c>
      <x:c r="J279" s="6" t="str">
        <x:v>https://raw.githubusercontent.com/Mar-7th/StarRailRes/dbe8cdfcfb0bf657b9fe1cf92d5537f118ccb487/index_new/cn/character_skills.json</x:v>
      </x:c>
    </x:row>
    <x:row r="280" ht="53" customHeight="1">
      <x:c r="A280" s="6" t="str">
        <x:v>122304</x:v>
      </x:c>
      <x:c r="B280" s="6" t="str">
        <x:v>1223</x:v>
      </x:c>
      <x:c r="C280" s="6" t="str">
        <x:v>貊泽</x:v>
      </x:c>
      <x:c r="D280" s="6" t="str">
        <x:v>伸天卑飞，折翅为芒</x:v>
      </x:c>
      <x:c r="E280" s="6" t="str">
        <x:v>天赋</x:v>
      </x:c>
      <x:c r="F280" s="6" t="str">
        <x:v>单攻</x:v>
      </x:c>
      <x:c r="G280" s="6" t="n">
        <x:v>15</x:v>
      </x:c>
      <x:c r="H280" s="7" t="str">
        <x:v>场上存在【猎物】时，貊泽会进入离场状态。
我方目标攻击【猎物】后，貊泽会额外造成1次等同于自身#1[i]%攻击力的雷属性附加伤害，并消耗1点充能。每消耗#2[i]点充能，貊泽会对【猎物】发动1次追加攻击，造成等同于自身#3[i]%攻击力的雷属性伤害，当充能为0时，解除目标【猎物】状态，并重置计入发动追加攻击所需的充能点数。天赋的追加攻击不会消耗充能。</x:v>
      </x:c>
      <x:c r="I280" s="7" t="str">
        <x:v>场上存在【猎物】时，貊泽会进入离场状态。
我方目标攻击【猎物】后，貊泽造成雷属性附加伤害，并消耗1点充能。每消耗3点充能，貊泽会对【猎物】发动追加攻击，造成雷属性伤害，当充能为0时，解除目标【猎物】状态。</x:v>
      </x:c>
      <x:c r="J280" s="6" t="str">
        <x:v>https://raw.githubusercontent.com/Mar-7th/StarRailRes/dbe8cdfcfb0bf657b9fe1cf92d5537f118ccb487/index_new/cn/character_skills.json</x:v>
      </x:c>
    </x:row>
    <x:row r="281" ht="20" customHeight="1">
      <x:c r="A281" s="6" t="str">
        <x:v>122306</x:v>
      </x:c>
      <x:c r="B281" s="6" t="str">
        <x:v>1223</x:v>
      </x:c>
      <x:c r="C281" s="6" t="str">
        <x:v>貊泽</x:v>
      </x:c>
      <x:c r="D281" s="6" t="str">
        <x:v>攻击</x:v>
      </x:c>
      <x:c r="E281" s="6" t="str"/>
      <x:c r="F281" s="6" t="str"/>
      <x:c r="G281" s="6" t="n">
        <x:v>1</x:v>
      </x:c>
      <x:c r="H281" s="7" t="str">
        <x:v>攻击敌人，进入战斗后削弱敌方目标对应属性韧性。</x:v>
      </x:c>
      <x:c r="I281" s="7" t="str">
        <x:v>攻击敌人，进入战斗后削弱敌方目标对应属性韧性。</x:v>
      </x:c>
      <x:c r="J281" s="6" t="str">
        <x:v>https://raw.githubusercontent.com/Mar-7th/StarRailRes/dbe8cdfcfb0bf657b9fe1cf92d5537f118ccb487/index_new/cn/character_skills.json</x:v>
      </x:c>
    </x:row>
    <x:row r="282" ht="38" customHeight="1">
      <x:c r="A282" s="6" t="str">
        <x:v>122307</x:v>
      </x:c>
      <x:c r="B282" s="6" t="str">
        <x:v>1223</x:v>
      </x:c>
      <x:c r="C282" s="6" t="str">
        <x:v>貊泽</x:v>
      </x:c>
      <x:c r="D282" s="6" t="str">
        <x:v>胁翼匿迹</x:v>
      </x:c>
      <x:c r="E282" s="6" t="str">
        <x:v>秘技</x:v>
      </x:c>
      <x:c r="F282" s="6" t="str">
        <x:v>强化</x:v>
      </x:c>
      <x:c r="G282" s="6" t="n">
        <x:v>1</x:v>
      </x:c>
      <x:c r="H282" s="7" t="str">
        <x:v>使用秘技后进入持续#1[i]秒的隐身状态。隐身状态下不会被敌人发现，貊泽在隐身状态下攻击敌人进入战斗时伤害提高#2[i]%，持续#3[i]回合。</x:v>
      </x:c>
      <x:c r="I282" s="7" t="str">
        <x:v>进入隐身状态。隐身状态攻击敌人进入战斗时提高伤害。</x:v>
      </x:c>
      <x:c r="J282" s="6" t="str">
        <x:v>https://raw.githubusercontent.com/Mar-7th/StarRailRes/dbe8cdfcfb0bf657b9fe1cf92d5537f118ccb487/index_new/cn/character_skills.json</x:v>
      </x:c>
    </x:row>
    <x:row r="283" ht="20" customHeight="1">
      <x:c r="A283" s="6" t="str">
        <x:v>122401</x:v>
      </x:c>
      <x:c r="B283" s="6" t="str">
        <x:v>1224</x:v>
      </x:c>
      <x:c r="C283" s="6" t="str">
        <x:v>三月七（巡猎）</x:v>
      </x:c>
      <x:c r="D283" s="6" t="str">
        <x:v>荡涤妖邪琉璃剑</x:v>
      </x:c>
      <x:c r="E283" s="6" t="str">
        <x:v>普攻</x:v>
      </x:c>
      <x:c r="F283" s="6" t="str">
        <x:v>单攻</x:v>
      </x:c>
      <x:c r="G283" s="6" t="n">
        <x:v>10</x:v>
      </x:c>
      <x:c r="H283" s="7" t="str">
        <x:v>对指定敌方单体造成等同于三月七#1[i]%攻击力的虚数属性伤害，随后获得#2[i]点充能。</x:v>
      </x:c>
      <x:c r="I283" s="7" t="str">
        <x:v>对敌方单体造成少量虚数属性伤害，获得1点充能。</x:v>
      </x:c>
      <x:c r="J283" s="6" t="str">
        <x:v>https://raw.githubusercontent.com/Mar-7th/StarRailRes/dbe8cdfcfb0bf657b9fe1cf92d5537f118ccb487/index_new/cn/character_skills.json</x:v>
      </x:c>
    </x:row>
    <x:row r="284" ht="53" customHeight="1">
      <x:c r="A284" s="6" t="str">
        <x:v>122402</x:v>
      </x:c>
      <x:c r="B284" s="6" t="str">
        <x:v>1224</x:v>
      </x:c>
      <x:c r="C284" s="6" t="str">
        <x:v>三月七（巡猎）</x:v>
      </x:c>
      <x:c r="D284" s="6" t="str">
        <x:v>师父，请喝茶！</x:v>
      </x:c>
      <x:c r="E284" s="6" t="str">
        <x:v>战技</x:v>
      </x:c>
      <x:c r="F284" s="6" t="str">
        <x:v>辅助</x:v>
      </x:c>
      <x:c r="G284" s="6" t="n">
        <x:v>15</x:v>
      </x:c>
      <x:c r="H284" s="7" t="str">
        <x:v>使除自身以外的我方指定单体成为【师父】，【师父】的速度提高#1[f1]%。仅战技最新的施放目标被视为三月七的【师父】。
每当施放普攻或造成1段强化普攻的伤害时，若场上存在指定命途的【师父】，则触发对应效果：
「智识」、「毁灭」、「巡猎」、「记忆」、「欢愉」：额外造成等同于三月七#2[i]%攻击力的基于【师父】属性的附加伤害。
「同谐」、「虚无」、「存护」、「丰饶」：本次伤害的削韧值提高#3[i]%。</x:v>
      </x:c>
      <x:c r="I284" s="7" t="str">
        <x:v>使我方单体成为【师父】。施放普攻或造成强化普攻的伤害时，根据【师父】命途触发对应效果：
「智识」、「毁灭」、「巡猎」、「记忆」、「欢愉」：额外造成基于【师父】属性的附加伤害。
「同谐」、「虚无」、「存护」、「丰饶」：削韧值提高。</x:v>
      </x:c>
      <x:c r="J284" s="6" t="str">
        <x:v>https://raw.githubusercontent.com/Mar-7th/StarRailRes/dbe8cdfcfb0bf657b9fe1cf92d5537f118ccb487/index_new/cn/character_skills.json</x:v>
      </x:c>
    </x:row>
    <x:row r="285" ht="38" customHeight="1">
      <x:c r="A285" s="6" t="str">
        <x:v>122403</x:v>
      </x:c>
      <x:c r="B285" s="6" t="str">
        <x:v>1224</x:v>
      </x:c>
      <x:c r="C285" s="6" t="str">
        <x:v>三月七（巡猎）</x:v>
      </x:c>
      <x:c r="D285" s="6" t="str">
        <x:v>盖世女侠三月七</x:v>
      </x:c>
      <x:c r="E285" s="6" t="str">
        <x:v>终结技</x:v>
      </x:c>
      <x:c r="F285" s="6" t="str">
        <x:v>单攻</x:v>
      </x:c>
      <x:c r="G285" s="6" t="n">
        <x:v>15</x:v>
      </x:c>
      <x:c r="H285" s="7" t="str">
        <x:v>对指定敌方单体造成等同于三月七#1[i]%攻击力的虚数属性伤害。
使下一次强化普攻的初始段数增加#2[i]段，额外造成伤害的固定概率提高#3[i]%。</x:v>
      </x:c>
      <x:c r="I285" s="7" t="str">
        <x:v>对敌方单体造成虚数属性伤害，并使下一次强化普攻的段数和造成伤害的概率提高。</x:v>
      </x:c>
      <x:c r="J285" s="6" t="str">
        <x:v>https://raw.githubusercontent.com/Mar-7th/StarRailRes/dbe8cdfcfb0bf657b9fe1cf92d5537f118ccb487/index_new/cn/character_skills.json</x:v>
      </x:c>
    </x:row>
    <x:row r="286" ht="38" customHeight="1">
      <x:c r="A286" s="6" t="str">
        <x:v>122404</x:v>
      </x:c>
      <x:c r="B286" s="6" t="str">
        <x:v>1224</x:v>
      </x:c>
      <x:c r="C286" s="6" t="str">
        <x:v>三月七（巡猎）</x:v>
      </x:c>
      <x:c r="D286" s="6" t="str">
        <x:v>师父，我悟了！</x:v>
      </x:c>
      <x:c r="E286" s="6" t="str">
        <x:v>天赋</x:v>
      </x:c>
      <x:c r="F286" s="6" t="str">
        <x:v>强化</x:v>
      </x:c>
      <x:c r="G286" s="6" t="n">
        <x:v>15</x:v>
      </x:c>
      <x:c r="H286" s="7" t="str">
        <x:v>【师父】施放攻击或终结技后，三月七每次获得最多1点充能。
充能大于等于#1[i]点时，三月七立即行动，造成的伤害提高#2[i]%，普攻得到强化且无法施放战技。施放强化普攻后，消耗#1[i]点充能。充能上限#3[i]点。</x:v>
      </x:c>
      <x:c r="I286" s="7" t="str">
        <x:v>【师父】施放攻击或终结技后，三月七获得充能。充能达到7点时立即行动，造成的伤害提高，普攻获得强化。</x:v>
      </x:c>
      <x:c r="J286" s="6" t="str">
        <x:v>https://raw.githubusercontent.com/Mar-7th/StarRailRes/dbe8cdfcfb0bf657b9fe1cf92d5537f118ccb487/index_new/cn/character_skills.json</x:v>
      </x:c>
    </x:row>
    <x:row r="287" ht="20" customHeight="1">
      <x:c r="A287" s="6" t="str">
        <x:v>122406</x:v>
      </x:c>
      <x:c r="B287" s="6" t="str">
        <x:v>1224</x:v>
      </x:c>
      <x:c r="C287" s="6" t="str">
        <x:v>三月七（巡猎）</x:v>
      </x:c>
      <x:c r="D287" s="6" t="str">
        <x:v>攻击</x:v>
      </x:c>
      <x:c r="E287" s="6" t="str"/>
      <x:c r="F287" s="6" t="str"/>
      <x:c r="G287" s="6" t="n">
        <x:v>1</x:v>
      </x:c>
      <x:c r="H287" s="7" t="str">
        <x:v>攻击敌人，进入战斗后削弱敌方目标对应属性韧性。</x:v>
      </x:c>
      <x:c r="I287" s="7" t="str">
        <x:v>攻击敌人，进入战斗后削弱敌方目标对应属性韧性。</x:v>
      </x:c>
      <x:c r="J287" s="6" t="str">
        <x:v>https://raw.githubusercontent.com/Mar-7th/StarRailRes/dbe8cdfcfb0bf657b9fe1cf92d5537f118ccb487/index_new/cn/character_skills.json</x:v>
      </x:c>
    </x:row>
    <x:row r="288" ht="38" customHeight="1">
      <x:c r="A288" s="6" t="str">
        <x:v>122407</x:v>
      </x:c>
      <x:c r="B288" s="6" t="str">
        <x:v>1224</x:v>
      </x:c>
      <x:c r="C288" s="6" t="str">
        <x:v>三月七（巡猎）</x:v>
      </x:c>
      <x:c r="D288" s="6" t="str">
        <x:v>一气化三餐</x:v>
      </x:c>
      <x:c r="E288" s="6" t="str">
        <x:v>秘技</x:v>
      </x:c>
      <x:c r="F288" s="6" t="str">
        <x:v>强化</x:v>
      </x:c>
      <x:c r="G288" s="6" t="n">
        <x:v>1</x:v>
      </x:c>
      <x:c r="H288" s="7" t="str">
        <x:v>若三月七在队伍中，每当队友施放1次秘技，下一次战斗开始时三月七获得1点充能，最多获得#1[i]点。
使用秘技后，下一次战斗开始时三月七恢复#2[i]点能量。</x:v>
      </x:c>
      <x:c r="I288" s="7" t="str">
        <x:v>每当队友施放秘技，下一次进战后三月七获得充能。使用秘技，下一次进战后恢复能量。</x:v>
      </x:c>
      <x:c r="J288" s="6" t="str">
        <x:v>https://raw.githubusercontent.com/Mar-7th/StarRailRes/dbe8cdfcfb0bf657b9fe1cf92d5537f118ccb487/index_new/cn/character_skills.json</x:v>
      </x:c>
    </x:row>
    <x:row r="289" ht="53" customHeight="1">
      <x:c r="A289" s="6" t="str">
        <x:v>122408</x:v>
      </x:c>
      <x:c r="B289" s="6" t="str">
        <x:v>1224</x:v>
      </x:c>
      <x:c r="C289" s="6" t="str">
        <x:v>三月七（巡猎）</x:v>
      </x:c>
      <x:c r="D289" s="6" t="str">
        <x:v>一扎眉攒，二扎心</x:v>
      </x:c>
      <x:c r="E289" s="6" t="str">
        <x:v>普攻</x:v>
      </x:c>
      <x:c r="F289" s="6" t="str">
        <x:v>单攻</x:v>
      </x:c>
      <x:c r="G289" s="6" t="n">
        <x:v>10</x:v>
      </x:c>
      <x:c r="H289" s="7" t="str">
        <x:v>初始造成#4[i]段伤害，每段对指定敌方单体造成等同于三月七#1[i]%攻击力的虚数属性伤害。每当造成最后1段伤害后，有#2[i]%的固定概率再造成1段伤害，最多额外造成#3[i]段伤害。施放强化普攻恢复的能量不随段数提高而提高。
强化普攻无法恢复战技点。</x:v>
      </x:c>
      <x:c r="I289" s="7" t="str">
        <x:v>对敌方单体造成虚数属性伤害，初始造成3段伤害，有概率额外造成最多3段伤害。</x:v>
      </x:c>
      <x:c r="J289" s="6" t="str">
        <x:v>https://raw.githubusercontent.com/Mar-7th/StarRailRes/dbe8cdfcfb0bf657b9fe1cf92d5537f118ccb487/index_new/cn/character_skills.json</x:v>
      </x:c>
    </x:row>
    <x:row r="290" ht="20" customHeight="1">
      <x:c r="A290" s="6" t="str">
        <x:v>122501</x:v>
      </x:c>
      <x:c r="B290" s="6" t="str">
        <x:v>1225</x:v>
      </x:c>
      <x:c r="C290" s="6" t="str">
        <x:v>忘归人</x:v>
      </x:c>
      <x:c r="D290" s="6" t="str">
        <x:v>焕焕辰尾</x:v>
      </x:c>
      <x:c r="E290" s="6" t="str">
        <x:v>普攻</x:v>
      </x:c>
      <x:c r="F290" s="6" t="str">
        <x:v>单攻</x:v>
      </x:c>
      <x:c r="G290" s="6" t="n">
        <x:v>10</x:v>
      </x:c>
      <x:c r="H290" s="7" t="str">
        <x:v>对指定敌方单体造成等同于忘归人#1[i]%攻击力的火属性伤害。</x:v>
      </x:c>
      <x:c r="I290" s="7" t="str">
        <x:v>对敌方单体造成少量火属性伤害。</x:v>
      </x:c>
      <x:c r="J290" s="6" t="str">
        <x:v>https://raw.githubusercontent.com/Mar-7th/StarRailRes/dbe8cdfcfb0bf657b9fe1cf92d5537f118ccb487/index_new/cn/character_skills.json</x:v>
      </x:c>
    </x:row>
    <x:row r="291" ht="53" customHeight="1">
      <x:c r="A291" s="6" t="str">
        <x:v>122502</x:v>
      </x:c>
      <x:c r="B291" s="6" t="str">
        <x:v>1225</x:v>
      </x:c>
      <x:c r="C291" s="6" t="str">
        <x:v>忘归人</x:v>
      </x:c>
      <x:c r="D291" s="6" t="str">
        <x:v>有道祥见，衔书摇风</x:v>
      </x:c>
      <x:c r="E291" s="6" t="str">
        <x:v>战技</x:v>
      </x:c>
      <x:c r="F291" s="6" t="str">
        <x:v>辅助</x:v>
      </x:c>
      <x:c r="G291" s="6" t="n">
        <x:v>15</x:v>
      </x:c>
      <x:c r="H291" s="7" t="str">
        <x:v>使指定我方单体获得【狐祈】，并使自身进入【炽灼】状态，持续#1[i]回合，忘归人每回合开始时持续回合数减1，且【狐祈】仅对忘归人战技最新的施放目标生效。
持有【狐祈】的我方目标，击破特攻提高#2[i]%，攻击没有对应属性弱点的敌人也能削减韧性，效果等同于原削韧值的#6[i]%，无法与其他无视弱点属性削韧效果叠加。
处于【炽灼】状态时，忘归人普攻获得强化。持有【狐祈】的我方目标每次施放攻击时，忘归人有#3[i]%的基础概率使受到攻击的敌方目标防御力降低#4[i]%，持续#5[i]回合。</x:v>
      </x:c>
      <x:c r="I291" s="7" t="str">
        <x:v>使我方单体获得【狐祈】，击破特攻提高，且攻击没有对应属性弱点的敌人也能削减韧性。
使自身进入【炽灼】状态，普攻获得强化。持有【狐祈】的我方单位攻击时，忘归人有大概率使敌方目标防御力降低。</x:v>
      </x:c>
      <x:c r="J291" s="6" t="str">
        <x:v>https://raw.githubusercontent.com/Mar-7th/StarRailRes/dbe8cdfcfb0bf657b9fe1cf92d5537f118ccb487/index_new/cn/character_skills.json</x:v>
      </x:c>
    </x:row>
    <x:row r="292" ht="38" customHeight="1">
      <x:c r="A292" s="6" t="str">
        <x:v>122503</x:v>
      </x:c>
      <x:c r="B292" s="6" t="str">
        <x:v>1225</x:v>
      </x:c>
      <x:c r="C292" s="6" t="str">
        <x:v>忘归人</x:v>
      </x:c>
      <x:c r="D292" s="6" t="str">
        <x:v>阳极照世，离火满缀</x:v>
      </x:c>
      <x:c r="E292" s="6" t="str">
        <x:v>终结技</x:v>
      </x:c>
      <x:c r="F292" s="6" t="str">
        <x:v>群攻</x:v>
      </x:c>
      <x:c r="G292" s="6" t="n">
        <x:v>15</x:v>
      </x:c>
      <x:c r="H292" s="7" t="str">
        <x:v>对敌方全体造成等同于忘归人#1[i]%攻击力的火属性伤害，本次攻击无视弱点属性削减敌方全体的韧性，击破弱点时，触发火属性的弱点击破效果。</x:v>
      </x:c>
      <x:c r="I292" s="7" t="str">
        <x:v>对敌方全体造成火属性伤害，本次攻击无视弱点属性削减敌方全体的韧性。</x:v>
      </x:c>
      <x:c r="J292" s="6" t="str">
        <x:v>https://raw.githubusercontent.com/Mar-7th/StarRailRes/dbe8cdfcfb0bf657b9fe1cf92d5537f118ccb487/index_new/cn/character_skills.json</x:v>
      </x:c>
    </x:row>
    <x:row r="293" ht="38" customHeight="1">
      <x:c r="A293" s="6" t="str">
        <x:v>122504</x:v>
      </x:c>
      <x:c r="B293" s="6" t="str">
        <x:v>1225</x:v>
      </x:c>
      <x:c r="C293" s="6" t="str">
        <x:v>忘归人</x:v>
      </x:c>
      <x:c r="D293" s="6" t="str">
        <x:v>善盈后福，德气流布</x:v>
      </x:c>
      <x:c r="E293" s="6" t="str">
        <x:v>天赋</x:v>
      </x:c>
      <x:c r="F293" s="6" t="str">
        <x:v>妨害</x:v>
      </x:c>
      <x:c r="G293" s="6" t="n">
        <x:v>15</x:v>
      </x:c>
      <x:c r="H293" s="7" t="str">
        <x:v>忘归人在场时，敌方目标会被额外附上等同于自身韧性上限#2[i]%的【云火昭】，在初始韧性被削减至0时可被继续削减【云火昭】，【云火昭】被削减至0时会再次受到弱点击破伤害。
忘归人在场时，我方攻击处于弱点击破状态的敌方目标后，会将本次攻击的削韧值转化为1次#1[i]%的超击破伤害。</x:v>
      </x:c>
      <x:c r="I293" s="7" t="str">
        <x:v>忘归人在场时，敌方目标会被额外附上【云火昭】，【云火昭】被削减至0时会再次受到弱点击破伤害。我方攻击处于弱点击破状态下的敌方目标后，额外造成超击破伤害。</x:v>
      </x:c>
      <x:c r="J293" s="6" t="str">
        <x:v>https://raw.githubusercontent.com/Mar-7th/StarRailRes/dbe8cdfcfb0bf657b9fe1cf92d5537f118ccb487/index_new/cn/character_skills.json</x:v>
      </x:c>
    </x:row>
    <x:row r="294" ht="20" customHeight="1">
      <x:c r="A294" s="6" t="str">
        <x:v>122506</x:v>
      </x:c>
      <x:c r="B294" s="6" t="str">
        <x:v>1225</x:v>
      </x:c>
      <x:c r="C294" s="6" t="str">
        <x:v>忘归人</x:v>
      </x:c>
      <x:c r="D294" s="6" t="str">
        <x:v>攻击</x:v>
      </x:c>
      <x:c r="E294" s="6" t="str"/>
      <x:c r="F294" s="6" t="str"/>
      <x:c r="G294" s="6" t="n">
        <x:v>1</x:v>
      </x:c>
      <x:c r="H294" s="7" t="str">
        <x:v>攻击敌人，进入战斗后削弱敌方目标对应属性韧性。</x:v>
      </x:c>
      <x:c r="I294" s="7" t="str">
        <x:v>攻击敌人，进入战斗后削弱敌方目标对应属性韧性。</x:v>
      </x:c>
      <x:c r="J294" s="6" t="str">
        <x:v>https://raw.githubusercontent.com/Mar-7th/StarRailRes/dbe8cdfcfb0bf657b9fe1cf92d5537f118ccb487/index_new/cn/character_skills.json</x:v>
      </x:c>
    </x:row>
    <x:row r="295" ht="38" customHeight="1">
      <x:c r="A295" s="6" t="str">
        <x:v>122507</x:v>
      </x:c>
      <x:c r="B295" s="6" t="str">
        <x:v>1225</x:v>
      </x:c>
      <x:c r="C295" s="6" t="str">
        <x:v>忘归人</x:v>
      </x:c>
      <x:c r="D295" s="6" t="str">
        <x:v>炤炤彻旷</x:v>
      </x:c>
      <x:c r="E295" s="6" t="str">
        <x:v>秘技</x:v>
      </x:c>
      <x:c r="F295" s="6" t="str">
        <x:v>妨害</x:v>
      </x:c>
      <x:c r="G295" s="6" t="n">
        <x:v>1</x:v>
      </x:c>
      <x:c r="H295" s="7" t="str">
        <x:v>使用秘技后使一定区域内的敌人陷入#1[i]秒的晕眩状态，晕眩状态下敌人不会主动攻击我方目标。
若主动攻击陷入晕眩状态的敌人，进入战斗后忘归人行动提前#4[i]%，并有#2[i]%的基础概率使敌方每个单体目标陷入与忘归人战技相同的防御力降低状态，持续#3[i]回合。</x:v>
      </x:c>
      <x:c r="I295" s="7" t="str">
        <x:v>使一定区域内敌人陷入晕眩状态。攻击陷入晕眩状态敌人，进入战斗后忘归人行动提前，并大概率使敌方每个单体目标陷入与忘归人战技相同的防御力降低状态。</x:v>
      </x:c>
      <x:c r="J295" s="6" t="str">
        <x:v>https://raw.githubusercontent.com/Mar-7th/StarRailRes/dbe8cdfcfb0bf657b9fe1cf92d5537f118ccb487/index_new/cn/character_skills.json</x:v>
      </x:c>
    </x:row>
    <x:row r="296" ht="38" customHeight="1">
      <x:c r="A296" s="6" t="str">
        <x:v>122508</x:v>
      </x:c>
      <x:c r="B296" s="6" t="str">
        <x:v>1225</x:v>
      </x:c>
      <x:c r="C296" s="6" t="str">
        <x:v>忘归人</x:v>
      </x:c>
      <x:c r="D296" s="6" t="str">
        <x:v>冉冉方炽</x:v>
      </x:c>
      <x:c r="E296" s="6" t="str">
        <x:v>普攻</x:v>
      </x:c>
      <x:c r="F296" s="6" t="str">
        <x:v>扩散</x:v>
      </x:c>
      <x:c r="G296" s="6" t="n">
        <x:v>10</x:v>
      </x:c>
      <x:c r="H296" s="7" t="str">
        <x:v>对指定敌方单体造成等同于忘归人#1[i]%攻击力的火属性伤害，对相邻目标造成等同于忘归人#2[i]%攻击力的火属性伤害。</x:v>
      </x:c>
      <x:c r="I296" s="7" t="str">
        <x:v>对敌方单体造成少量火属性伤害，对相邻目标造成少量火属性伤害。</x:v>
      </x:c>
      <x:c r="J296" s="6" t="str">
        <x:v>https://raw.githubusercontent.com/Mar-7th/StarRailRes/dbe8cdfcfb0bf657b9fe1cf92d5537f118ccb487/index_new/cn/character_skills.json</x:v>
      </x:c>
    </x:row>
    <x:row r="297" ht="20" customHeight="1">
      <x:c r="A297" s="6" t="str">
        <x:v>130101</x:v>
      </x:c>
      <x:c r="B297" s="6" t="str">
        <x:v>1301</x:v>
      </x:c>
      <x:c r="C297" s="6" t="str">
        <x:v>加拉赫</x:v>
      </x:c>
      <x:c r="D297" s="6" t="str">
        <x:v>开瓶费</x:v>
      </x:c>
      <x:c r="E297" s="6" t="str">
        <x:v>普攻</x:v>
      </x:c>
      <x:c r="F297" s="6" t="str">
        <x:v>单攻</x:v>
      </x:c>
      <x:c r="G297" s="6" t="n">
        <x:v>10</x:v>
      </x:c>
      <x:c r="H297" s="7" t="str">
        <x:v>对指定敌方单体造成等同于加拉赫#1[i]%攻击力的火属性伤害。</x:v>
      </x:c>
      <x:c r="I297" s="7" t="str">
        <x:v>对敌方单体造成少量火属性伤害。</x:v>
      </x:c>
      <x:c r="J297" s="6" t="str">
        <x:v>https://raw.githubusercontent.com/Mar-7th/StarRailRes/dbe8cdfcfb0bf657b9fe1cf92d5537f118ccb487/index_new/cn/character_skills.json</x:v>
      </x:c>
    </x:row>
    <x:row r="298" ht="20" customHeight="1">
      <x:c r="A298" s="6" t="str">
        <x:v>130102</x:v>
      </x:c>
      <x:c r="B298" s="6" t="str">
        <x:v>1301</x:v>
      </x:c>
      <x:c r="C298" s="6" t="str">
        <x:v>加拉赫</x:v>
      </x:c>
      <x:c r="D298" s="6" t="str">
        <x:v>罐装特调</x:v>
      </x:c>
      <x:c r="E298" s="6" t="str">
        <x:v>战技</x:v>
      </x:c>
      <x:c r="F298" s="6" t="str">
        <x:v>回复</x:v>
      </x:c>
      <x:c r="G298" s="6" t="n">
        <x:v>15</x:v>
      </x:c>
      <x:c r="H298" s="7" t="str">
        <x:v>立即为指定我方单体回复#1[i]点生命值。</x:v>
      </x:c>
      <x:c r="I298" s="7" t="str">
        <x:v>立即为我方单体回复生命值。</x:v>
      </x:c>
      <x:c r="J298" s="6" t="str">
        <x:v>https://raw.githubusercontent.com/Mar-7th/StarRailRes/dbe8cdfcfb0bf657b9fe1cf92d5537f118ccb487/index_new/cn/character_skills.json</x:v>
      </x:c>
    </x:row>
    <x:row r="299" ht="38" customHeight="1">
      <x:c r="A299" s="6" t="str">
        <x:v>130103</x:v>
      </x:c>
      <x:c r="B299" s="6" t="str">
        <x:v>1301</x:v>
      </x:c>
      <x:c r="C299" s="6" t="str">
        <x:v>加拉赫</x:v>
      </x:c>
      <x:c r="D299" s="6" t="str">
        <x:v>香槟仪礼</x:v>
      </x:c>
      <x:c r="E299" s="6" t="str">
        <x:v>终结技</x:v>
      </x:c>
      <x:c r="F299" s="6" t="str">
        <x:v>群攻</x:v>
      </x:c>
      <x:c r="G299" s="6" t="n">
        <x:v>15</x:v>
      </x:c>
      <x:c r="H299" s="7" t="str">
        <x:v>使敌方全体陷入【酩酊】状态，持续#2[i]回合，同时对敌方全体造成等同于加拉赫#1[i]%攻击力的火属性伤害，并将下一次普攻强化为【酒花奔涌】。</x:v>
      </x:c>
      <x:c r="I299" s="7" t="str">
        <x:v>使敌方全体陷入【酩酊】状态，同时对敌方全体造成火属性伤害。下一次普攻强化为【酒花奔涌】。</x:v>
      </x:c>
      <x:c r="J299" s="6" t="str">
        <x:v>https://raw.githubusercontent.com/Mar-7th/StarRailRes/dbe8cdfcfb0bf657b9fe1cf92d5537f118ccb487/index_new/cn/character_skills.json</x:v>
      </x:c>
    </x:row>
    <x:row r="300" ht="38" customHeight="1">
      <x:c r="A300" s="6" t="str">
        <x:v>130104</x:v>
      </x:c>
      <x:c r="B300" s="6" t="str">
        <x:v>1301</x:v>
      </x:c>
      <x:c r="C300" s="6" t="str">
        <x:v>加拉赫</x:v>
      </x:c>
      <x:c r="D300" s="6" t="str">
        <x:v>鏖战正酣</x:v>
      </x:c>
      <x:c r="E300" s="6" t="str">
        <x:v>天赋</x:v>
      </x:c>
      <x:c r="F300" s="6" t="str">
        <x:v>回复</x:v>
      </x:c>
      <x:c r="G300" s="6" t="n">
        <x:v>15</x:v>
      </x:c>
      <x:c r="H300" s="7" t="str">
        <x:v>【酩酊】使目标受到的击破伤害提高#1[f1]%。陷入【酩酊】状态的目标每次受到我方角色攻击后，会回复攻击者#2[i]点生命值。</x:v>
      </x:c>
      <x:c r="I300" s="7" t="str">
        <x:v>【酩酊】使目标受到的击破伤害提高，目标每次受到我方角色攻击后，攻击者回复生命值。</x:v>
      </x:c>
      <x:c r="J300" s="6" t="str">
        <x:v>https://raw.githubusercontent.com/Mar-7th/StarRailRes/dbe8cdfcfb0bf657b9fe1cf92d5537f118ccb487/index_new/cn/character_skills.json</x:v>
      </x:c>
    </x:row>
    <x:row r="301" ht="20" customHeight="1">
      <x:c r="A301" s="6" t="str">
        <x:v>130106</x:v>
      </x:c>
      <x:c r="B301" s="6" t="str">
        <x:v>1301</x:v>
      </x:c>
      <x:c r="C301" s="6" t="str">
        <x:v>加拉赫</x:v>
      </x:c>
      <x:c r="D301" s="6" t="str">
        <x:v>攻击</x:v>
      </x:c>
      <x:c r="E301" s="6" t="str"/>
      <x:c r="F301" s="6" t="str"/>
      <x:c r="G301" s="6" t="n">
        <x:v>1</x:v>
      </x:c>
      <x:c r="H301" s="7" t="str">
        <x:v>攻击敌人，进入战斗后削弱敌方目标对应属性韧性。</x:v>
      </x:c>
      <x:c r="I301" s="7" t="str">
        <x:v>攻击敌人，进入战斗后削弱敌方目标对应属性韧性。</x:v>
      </x:c>
      <x:c r="J301" s="6" t="str">
        <x:v>https://raw.githubusercontent.com/Mar-7th/StarRailRes/dbe8cdfcfb0bf657b9fe1cf92d5537f118ccb487/index_new/cn/character_skills.json</x:v>
      </x:c>
    </x:row>
    <x:row r="302" ht="38" customHeight="1">
      <x:c r="A302" s="6" t="str">
        <x:v>130107</x:v>
      </x:c>
      <x:c r="B302" s="6" t="str">
        <x:v>1301</x:v>
      </x:c>
      <x:c r="C302" s="6" t="str">
        <x:v>加拉赫</x:v>
      </x:c>
      <x:c r="D302" s="6" t="str">
        <x:v>亲启佳酿</x:v>
      </x:c>
      <x:c r="E302" s="6" t="str">
        <x:v>秘技</x:v>
      </x:c>
      <x:c r="F302" s="6" t="str"/>
      <x:c r="G302" s="6" t="n">
        <x:v>1</x:v>
      </x:c>
      <x:c r="H302" s="7" t="str">
        <x:v>立即攻击敌人，进入战斗后使敌方全体陷入【酩酊】状态，持续#1[i]回合，并对敌方全体造成等同于加拉赫#2[i]%攻击力的火属性伤害。</x:v>
      </x:c>
      <x:c r="I302" s="7" t="str">
        <x:v>攻击敌人，进战后使敌方全体陷入【酩酊】状态，并对敌方全体造成少量火属性伤害。</x:v>
      </x:c>
      <x:c r="J302" s="6" t="str">
        <x:v>https://raw.githubusercontent.com/Mar-7th/StarRailRes/dbe8cdfcfb0bf657b9fe1cf92d5537f118ccb487/index_new/cn/character_skills.json</x:v>
      </x:c>
    </x:row>
    <x:row r="303" ht="38" customHeight="1">
      <x:c r="A303" s="6" t="str">
        <x:v>130108</x:v>
      </x:c>
      <x:c r="B303" s="6" t="str">
        <x:v>1301</x:v>
      </x:c>
      <x:c r="C303" s="6" t="str">
        <x:v>加拉赫</x:v>
      </x:c>
      <x:c r="D303" s="6" t="str">
        <x:v>酒花奔涌</x:v>
      </x:c>
      <x:c r="E303" s="6" t="str">
        <x:v>普攻</x:v>
      </x:c>
      <x:c r="F303" s="6" t="str">
        <x:v>单攻</x:v>
      </x:c>
      <x:c r="G303" s="6" t="n">
        <x:v>10</x:v>
      </x:c>
      <x:c r="H303" s="7" t="str">
        <x:v>对指定敌方单体造成等同于加拉赫#1[i]%攻击力的火属性伤害。并使目标攻击力降低#2[f1]%，持续#3[i]回合。</x:v>
      </x:c>
      <x:c r="I303" s="7" t="str">
        <x:v>对敌方单体造成火属性伤害，并降低其攻击力。</x:v>
      </x:c>
      <x:c r="J303" s="6" t="str">
        <x:v>https://raw.githubusercontent.com/Mar-7th/StarRailRes/dbe8cdfcfb0bf657b9fe1cf92d5537f118ccb487/index_new/cn/character_skills.json</x:v>
      </x:c>
    </x:row>
    <x:row r="304" ht="20" customHeight="1">
      <x:c r="A304" s="6" t="str">
        <x:v>130201</x:v>
      </x:c>
      <x:c r="B304" s="6" t="str">
        <x:v>1302</x:v>
      </x:c>
      <x:c r="C304" s="6" t="str">
        <x:v>银枝</x:v>
      </x:c>
      <x:c r="D304" s="6" t="str">
        <x:v>芬芳一现</x:v>
      </x:c>
      <x:c r="E304" s="6" t="str">
        <x:v>普攻</x:v>
      </x:c>
      <x:c r="F304" s="6" t="str">
        <x:v>单攻</x:v>
      </x:c>
      <x:c r="G304" s="6" t="n">
        <x:v>10</x:v>
      </x:c>
      <x:c r="H304" s="7" t="str">
        <x:v>对指定敌方单体造成等同于银枝#1[i]%攻击力的物理属性伤害。</x:v>
      </x:c>
      <x:c r="I304" s="7" t="str">
        <x:v>对敌方单体造成少量物理属性伤害。</x:v>
      </x:c>
      <x:c r="J304" s="6" t="str">
        <x:v>https://raw.githubusercontent.com/Mar-7th/StarRailRes/dbe8cdfcfb0bf657b9fe1cf92d5537f118ccb487/index_new/cn/character_skills.json</x:v>
      </x:c>
    </x:row>
    <x:row r="305" ht="20" customHeight="1">
      <x:c r="A305" s="6" t="str">
        <x:v>130202</x:v>
      </x:c>
      <x:c r="B305" s="6" t="str">
        <x:v>1302</x:v>
      </x:c>
      <x:c r="C305" s="6" t="str">
        <x:v>银枝</x:v>
      </x:c>
      <x:c r="D305" s="6" t="str">
        <x:v>公正，此处盛放</x:v>
      </x:c>
      <x:c r="E305" s="6" t="str">
        <x:v>战技</x:v>
      </x:c>
      <x:c r="F305" s="6" t="str">
        <x:v>群攻</x:v>
      </x:c>
      <x:c r="G305" s="6" t="n">
        <x:v>15</x:v>
      </x:c>
      <x:c r="H305" s="7" t="str">
        <x:v>对敌方全体造成等同于银枝#1[i]%攻击力的物理属性伤害。</x:v>
      </x:c>
      <x:c r="I305" s="7" t="str">
        <x:v>对敌方全体造成少量物理属性伤害。</x:v>
      </x:c>
      <x:c r="J305" s="6" t="str">
        <x:v>https://raw.githubusercontent.com/Mar-7th/StarRailRes/dbe8cdfcfb0bf657b9fe1cf92d5537f118ccb487/index_new/cn/character_skills.json</x:v>
      </x:c>
    </x:row>
    <x:row r="306" ht="20" customHeight="1">
      <x:c r="A306" s="6" t="str">
        <x:v>130203</x:v>
      </x:c>
      <x:c r="B306" s="6" t="str">
        <x:v>1302</x:v>
      </x:c>
      <x:c r="C306" s="6" t="str">
        <x:v>银枝</x:v>
      </x:c>
      <x:c r="D306" s="6" t="str">
        <x:v>驻于花庭，赐与尽美</x:v>
      </x:c>
      <x:c r="E306" s="6" t="str">
        <x:v>终结技</x:v>
      </x:c>
      <x:c r="F306" s="6" t="str">
        <x:v>群攻</x:v>
      </x:c>
      <x:c r="G306" s="6" t="n">
        <x:v>15</x:v>
      </x:c>
      <x:c r="H306" s="7" t="str">
        <x:v>消耗#2[i]点能量，对敌方全体造成等同于银枝#1[i]%攻击力的物理属性伤害。</x:v>
      </x:c>
      <x:c r="I306" s="7" t="str">
        <x:v>消耗90点能量，对敌方全体造成物理属性伤害。</x:v>
      </x:c>
      <x:c r="J306" s="6" t="str">
        <x:v>https://raw.githubusercontent.com/Mar-7th/StarRailRes/dbe8cdfcfb0bf657b9fe1cf92d5537f118ccb487/index_new/cn/character_skills.json</x:v>
      </x:c>
    </x:row>
    <x:row r="307" ht="38" customHeight="1">
      <x:c r="A307" s="6" t="str">
        <x:v>130204</x:v>
      </x:c>
      <x:c r="B307" s="6" t="str">
        <x:v>1302</x:v>
      </x:c>
      <x:c r="C307" s="6" t="str">
        <x:v>银枝</x:v>
      </x:c>
      <x:c r="D307" s="6" t="str">
        <x:v>崇高的客体</x:v>
      </x:c>
      <x:c r="E307" s="6" t="str">
        <x:v>天赋</x:v>
      </x:c>
      <x:c r="F307" s="6" t="str">
        <x:v>强化</x:v>
      </x:c>
      <x:c r="G307" s="6" t="n">
        <x:v>15</x:v>
      </x:c>
      <x:c r="H307" s="7" t="str">
        <x:v>施放普攻、战技、终结技时，每击中1个敌方目标，为银枝恢复#1[i]点能量并获得1层【升格】，使银枝暴击率提高#2[f1]%，该效果最多叠加#3[i]层。</x:v>
      </x:c>
      <x:c r="I307" s="7" t="str">
        <x:v>施放普攻、战技、终结技时，每击中1个敌方目标，为银枝恢复能量并提高自身暴击率。</x:v>
      </x:c>
      <x:c r="J307" s="6" t="str">
        <x:v>https://raw.githubusercontent.com/Mar-7th/StarRailRes/dbe8cdfcfb0bf657b9fe1cf92d5537f118ccb487/index_new/cn/character_skills.json</x:v>
      </x:c>
    </x:row>
    <x:row r="308" ht="20" customHeight="1">
      <x:c r="A308" s="6" t="str">
        <x:v>130206</x:v>
      </x:c>
      <x:c r="B308" s="6" t="str">
        <x:v>1302</x:v>
      </x:c>
      <x:c r="C308" s="6" t="str">
        <x:v>银枝</x:v>
      </x:c>
      <x:c r="D308" s="6" t="str">
        <x:v>攻击</x:v>
      </x:c>
      <x:c r="E308" s="6" t="str"/>
      <x:c r="F308" s="6" t="str"/>
      <x:c r="G308" s="6" t="n">
        <x:v>1</x:v>
      </x:c>
      <x:c r="H308" s="7" t="str">
        <x:v>攻击敌人，进入战斗后削弱敌方目标对应属性韧性。</x:v>
      </x:c>
      <x:c r="I308" s="7" t="str">
        <x:v>攻击敌人，进入战斗后削弱敌方目标对应属性韧性。</x:v>
      </x:c>
      <x:c r="J308" s="6" t="str">
        <x:v>https://raw.githubusercontent.com/Mar-7th/StarRailRes/dbe8cdfcfb0bf657b9fe1cf92d5537f118ccb487/index_new/cn/character_skills.json</x:v>
      </x:c>
    </x:row>
    <x:row r="309" ht="38" customHeight="1">
      <x:c r="A309" s="6" t="str">
        <x:v>130207</x:v>
      </x:c>
      <x:c r="B309" s="6" t="str">
        <x:v>1302</x:v>
      </x:c>
      <x:c r="C309" s="6" t="str">
        <x:v>银枝</x:v>
      </x:c>
      <x:c r="D309" s="6" t="str">
        <x:v>纯粹高洁宣言</x:v>
      </x:c>
      <x:c r="E309" s="6" t="str">
        <x:v>秘技</x:v>
      </x:c>
      <x:c r="F309" s="6" t="str">
        <x:v>妨害</x:v>
      </x:c>
      <x:c r="G309" s="6" t="n">
        <x:v>1</x:v>
      </x:c>
      <x:c r="H309" s="7" t="str">
        <x:v>使用秘技后使一定区域内的敌人陷入#1[i]秒的晕眩状态，晕眩状态下敌人不会主动攻击我方目标。
若主动攻击陷入晕眩状态的敌人，进入战斗时，对敌方全体造成等同于银枝#2[i]%攻击力的物理属性伤害，并使银枝恢复#3[i]点能量。</x:v>
      </x:c>
      <x:c r="I309" s="7" t="str">
        <x:v>使一定区域内敌人陷入晕眩状态。攻击陷入晕眩状态敌人，进战后对敌方全体造成少量物理属性伤害，银枝恢复能量。</x:v>
      </x:c>
      <x:c r="J309" s="6" t="str">
        <x:v>https://raw.githubusercontent.com/Mar-7th/StarRailRes/dbe8cdfcfb0bf657b9fe1cf92d5537f118ccb487/index_new/cn/character_skills.json</x:v>
      </x:c>
    </x:row>
    <x:row r="310" ht="38" customHeight="1">
      <x:c r="A310" s="6" t="str">
        <x:v>130214</x:v>
      </x:c>
      <x:c r="B310" s="6" t="str">
        <x:v>1302</x:v>
      </x:c>
      <x:c r="C310" s="6" t="str">
        <x:v>银枝</x:v>
      </x:c>
      <x:c r="D310" s="6" t="str">
        <x:v>驻「我」华庭，授予至勋</x:v>
      </x:c>
      <x:c r="E310" s="6" t="str">
        <x:v>终结技</x:v>
      </x:c>
      <x:c r="F310" s="6" t="str">
        <x:v>群攻</x:v>
      </x:c>
      <x:c r="G310" s="6" t="n">
        <x:v>15</x:v>
      </x:c>
      <x:c r="H310" s="7" t="str">
        <x:v>消耗#4[i]点能量，对敌方全体造成等同于银枝#1[i]%攻击力的物理属性伤害，并额外造成#2[i]次伤害，每次伤害对敌方随机单体造成等同于银枝#3[i]%攻击力的物理属性伤害。</x:v>
      </x:c>
      <x:c r="I310" s="7" t="str">
        <x:v>消耗180点能量，对敌方全体造成物理属性伤害，并额外对敌方随机单体造成少量物理属性伤害，共弹射6次。</x:v>
      </x:c>
      <x:c r="J310" s="6" t="str">
        <x:v>https://raw.githubusercontent.com/Mar-7th/StarRailRes/dbe8cdfcfb0bf657b9fe1cf92d5537f118ccb487/index_new/cn/character_skills.json</x:v>
      </x:c>
    </x:row>
    <x:row r="311" ht="20" customHeight="1">
      <x:c r="A311" s="6" t="str">
        <x:v>130301</x:v>
      </x:c>
      <x:c r="B311" s="6" t="str">
        <x:v>1303</x:v>
      </x:c>
      <x:c r="C311" s="6" t="str">
        <x:v>阮•梅</x:v>
      </x:c>
      <x:c r="D311" s="6" t="str">
        <x:v>一针幽兰</x:v>
      </x:c>
      <x:c r="E311" s="6" t="str">
        <x:v>普攻</x:v>
      </x:c>
      <x:c r="F311" s="6" t="str">
        <x:v>单攻</x:v>
      </x:c>
      <x:c r="G311" s="6" t="n">
        <x:v>10</x:v>
      </x:c>
      <x:c r="H311" s="7" t="str">
        <x:v>对指定敌方单体造成等同于阮•梅#1[i]%攻击力的冰属性伤害。</x:v>
      </x:c>
      <x:c r="I311" s="7" t="str">
        <x:v>对敌方单体造成少量冰属性伤害。</x:v>
      </x:c>
      <x:c r="J311" s="6" t="str">
        <x:v>https://raw.githubusercontent.com/Mar-7th/StarRailRes/dbe8cdfcfb0bf657b9fe1cf92d5537f118ccb487/index_new/cn/character_skills.json</x:v>
      </x:c>
    </x:row>
    <x:row r="312" ht="38" customHeight="1">
      <x:c r="A312" s="6" t="str">
        <x:v>130302</x:v>
      </x:c>
      <x:c r="B312" s="6" t="str">
        <x:v>1303</x:v>
      </x:c>
      <x:c r="C312" s="6" t="str">
        <x:v>阮•梅</x:v>
      </x:c>
      <x:c r="D312" s="6" t="str">
        <x:v>慢捻抹复挑</x:v>
      </x:c>
      <x:c r="E312" s="6" t="str">
        <x:v>战技</x:v>
      </x:c>
      <x:c r="F312" s="6" t="str">
        <x:v>辅助</x:v>
      </x:c>
      <x:c r="G312" s="6" t="n">
        <x:v>15</x:v>
      </x:c>
      <x:c r="H312" s="7" t="str">
        <x:v>施放战技后阮•梅获得【弦外音】，持续#3[i]回合，阮•梅每回合开始时持续回合数减1。当阮•梅拥有【弦外音】时，我方全体伤害提高#1[f1]%，弱点击破效率提高#2[i]%。</x:v>
      </x:c>
      <x:c r="I312" s="7" t="str">
        <x:v>施放战技后阮•梅获得【弦外音】。当阮•梅拥有【弦外音】时，提高我方全体的伤害和弱点击破效率。</x:v>
      </x:c>
      <x:c r="J312" s="6" t="str">
        <x:v>https://raw.githubusercontent.com/Mar-7th/StarRailRes/dbe8cdfcfb0bf657b9fe1cf92d5537f118ccb487/index_new/cn/character_skills.json</x:v>
      </x:c>
    </x:row>
    <x:row r="313" ht="83" customHeight="1">
      <x:c r="A313" s="6" t="str">
        <x:v>130303</x:v>
      </x:c>
      <x:c r="B313" s="6" t="str">
        <x:v>1303</x:v>
      </x:c>
      <x:c r="C313" s="6" t="str">
        <x:v>阮•梅</x:v>
      </x:c>
      <x:c r="D313" s="6" t="str">
        <x:v>摇花缎水，沾衣不摘</x:v>
      </x:c>
      <x:c r="E313" s="6" t="str">
        <x:v>终结技</x:v>
      </x:c>
      <x:c r="F313" s="6" t="str">
        <x:v>辅助</x:v>
      </x:c>
      <x:c r="G313" s="6" t="n">
        <x:v>15</x:v>
      </x:c>
      <x:c r="H313" s="7" t="str">
        <x:v>阮•梅展开结界，持续#2[i]回合，自身每回合开始时结界持续回合数减1。
处于结界中时我方全体全属性抗性穿透提高#1[f1]%，且攻击后会对敌方目标施加【残梅绽】。
【残梅绽】会在敌方目标尝试从弱点击破状态恢复时触发，延长目标的弱点击破状态并使其行动延后，延后数值等同于阮•梅#3[i]%的击破特攻+#4[i]%，并对其造成等同于阮•梅#5[i]%冰属性击破伤害的击破伤害。
敌方目标从弱点击破状态恢复前不可被再次附加【残梅绽】。</x:v>
      </x:c>
      <x:c r="I313" s="7" t="str">
        <x:v>使我方全体全属性抗性穿透提高，且攻击后对敌方目标施加【残梅绽】。</x:v>
      </x:c>
      <x:c r="J313" s="6" t="str">
        <x:v>https://raw.githubusercontent.com/Mar-7th/StarRailRes/dbe8cdfcfb0bf657b9fe1cf92d5537f118ccb487/index_new/cn/character_skills.json</x:v>
      </x:c>
    </x:row>
    <x:row r="314" ht="38" customHeight="1">
      <x:c r="A314" s="6" t="str">
        <x:v>130304</x:v>
      </x:c>
      <x:c r="B314" s="6" t="str">
        <x:v>1303</x:v>
      </x:c>
      <x:c r="C314" s="6" t="str">
        <x:v>阮•梅</x:v>
      </x:c>
      <x:c r="D314" s="6" t="str">
        <x:v>分型的螺旋</x:v>
      </x:c>
      <x:c r="E314" s="6" t="str">
        <x:v>天赋</x:v>
      </x:c>
      <x:c r="F314" s="6" t="str">
        <x:v>辅助</x:v>
      </x:c>
      <x:c r="G314" s="6" t="n">
        <x:v>15</x:v>
      </x:c>
      <x:c r="H314" s="7" t="str">
        <x:v>使除自身以外的队友速度提高#1[f1]%。我方全体击破敌方目标弱点时，阮•梅对其造成等同于自身#2[f1]%冰属性击破伤害的击破伤害。</x:v>
      </x:c>
      <x:c r="I314" s="7" t="str">
        <x:v>使除自身以外的队友速度提高，击破敌方目标弱点时对其额外造成冰属性击破伤害。</x:v>
      </x:c>
      <x:c r="J314" s="6" t="str">
        <x:v>https://raw.githubusercontent.com/Mar-7th/StarRailRes/dbe8cdfcfb0bf657b9fe1cf92d5537f118ccb487/index_new/cn/character_skills.json</x:v>
      </x:c>
    </x:row>
    <x:row r="315" ht="20" customHeight="1">
      <x:c r="A315" s="6" t="str">
        <x:v>130306</x:v>
      </x:c>
      <x:c r="B315" s="6" t="str">
        <x:v>1303</x:v>
      </x:c>
      <x:c r="C315" s="6" t="str">
        <x:v>阮•梅</x:v>
      </x:c>
      <x:c r="D315" s="6" t="str">
        <x:v>攻击</x:v>
      </x:c>
      <x:c r="E315" s="6" t="str"/>
      <x:c r="F315" s="6" t="str"/>
      <x:c r="G315" s="6" t="n">
        <x:v>1</x:v>
      </x:c>
      <x:c r="H315" s="7" t="str">
        <x:v>攻击敌人，进入战斗后削弱敌方目标对应属性韧性。</x:v>
      </x:c>
      <x:c r="I315" s="7" t="str">
        <x:v>攻击敌人，进入战斗后削弱敌方目标对应属性韧性。</x:v>
      </x:c>
      <x:c r="J315" s="6" t="str">
        <x:v>https://raw.githubusercontent.com/Mar-7th/StarRailRes/dbe8cdfcfb0bf657b9fe1cf92d5537f118ccb487/index_new/cn/character_skills.json</x:v>
      </x:c>
    </x:row>
    <x:row r="316" ht="38" customHeight="1">
      <x:c r="A316" s="6" t="str">
        <x:v>130307</x:v>
      </x:c>
      <x:c r="B316" s="6" t="str">
        <x:v>1303</x:v>
      </x:c>
      <x:c r="C316" s="6" t="str">
        <x:v>阮•梅</x:v>
      </x:c>
      <x:c r="D316" s="6" t="str">
        <x:v>拭琴抚罗袂</x:v>
      </x:c>
      <x:c r="E316" s="6" t="str">
        <x:v>秘技</x:v>
      </x:c>
      <x:c r="F316" s="6" t="str">
        <x:v>强化</x:v>
      </x:c>
      <x:c r="G316" s="6" t="n">
        <x:v>1</x:v>
      </x:c>
      <x:c r="H316" s="7" t="str">
        <x:v>使用秘技后，获得【拭琴抚罗袂】，使下一次战斗开始时自动触发#1[i]次战技，此次触发不消耗战技点。
在模拟宇宙、差分宇宙中，当阮•梅拥有【拭琴抚罗袂】时，我方主动攻击敌人时总会视为利用弱点进入战斗，且本次攻击可以无视弱点属性削减敌方全体的韧性。击破弱点时，触发攻击者自身属性的弱点击破效果。每拥有1个祝福，本次攻击的削韧值额外提高#2[i]%，且击破敌方目标弱点后对其额外造成等同于阮•梅#3[i]%冰属性击破伤害的击破伤害，最多计入#4[i]个祝福。</x:v>
      </x:c>
      <x:c r="I316" s="7" t="str">
        <x:v>下一次进战后自动触发1次战技。使用秘技后，我方攻击模拟宇宙、差分宇宙的敌人总视为弱点进战，且无视弱点属性削减韧性。每拥有1个祝福，削韧值提高且击破时额外造成击破伤害。</x:v>
      </x:c>
      <x:c r="J316" s="6" t="str">
        <x:v>https://raw.githubusercontent.com/Mar-7th/StarRailRes/dbe8cdfcfb0bf657b9fe1cf92d5537f118ccb487/index_new/cn/character_skills.json</x:v>
      </x:c>
    </x:row>
    <x:row r="317" ht="20" customHeight="1">
      <x:c r="A317" s="6" t="str">
        <x:v>130401</x:v>
      </x:c>
      <x:c r="B317" s="6" t="str">
        <x:v>1304</x:v>
      </x:c>
      <x:c r="C317" s="6" t="str">
        <x:v>砂金</x:v>
      </x:c>
      <x:c r="D317" s="6" t="str">
        <x:v>直观投注</x:v>
      </x:c>
      <x:c r="E317" s="6" t="str">
        <x:v>普攻</x:v>
      </x:c>
      <x:c r="F317" s="6" t="str">
        <x:v>单攻</x:v>
      </x:c>
      <x:c r="G317" s="6" t="n">
        <x:v>10</x:v>
      </x:c>
      <x:c r="H317" s="7" t="str">
        <x:v>对指定敌方单体造成等同于砂金#1[i]%防御力的虚数属性伤害。</x:v>
      </x:c>
      <x:c r="I317" s="7" t="str">
        <x:v>对指定敌方单体造成少量虚数属性伤害。</x:v>
      </x:c>
      <x:c r="J317" s="6" t="str">
        <x:v>https://raw.githubusercontent.com/Mar-7th/StarRailRes/dbe8cdfcfb0bf657b9fe1cf92d5537f118ccb487/index_new/cn/character_skills.json</x:v>
      </x:c>
    </x:row>
    <x:row r="318" ht="53" customHeight="1">
      <x:c r="A318" s="6" t="str">
        <x:v>130402</x:v>
      </x:c>
      <x:c r="B318" s="6" t="str">
        <x:v>1304</x:v>
      </x:c>
      <x:c r="C318" s="6" t="str">
        <x:v>砂金</x:v>
      </x:c>
      <x:c r="D318" s="6" t="str">
        <x:v>繁荣基石</x:v>
      </x:c>
      <x:c r="E318" s="6" t="str">
        <x:v>战技</x:v>
      </x:c>
      <x:c r="F318" s="6" t="str">
        <x:v>防御</x:v>
      </x:c>
      <x:c r="G318" s="6" t="n">
        <x:v>15</x:v>
      </x:c>
      <x:c r="H318" s="7" t="str">
        <x:v>为我方全体提供能够抵消等同于砂金#1[f1]%防御力+#2[i]伤害的护盾【坚垣筹码】，持续#3[i]回合。重复获得【坚垣筹码】时，护盾量可以叠加，最高不超过当前战技提供的护盾量的#4[i]%。</x:v>
      </x:c>
      <x:c r="I318" s="7" t="str">
        <x:v>为我方全体提供可叠加护盾量的护盾【坚垣筹码】。</x:v>
      </x:c>
      <x:c r="J318" s="6" t="str">
        <x:v>https://raw.githubusercontent.com/Mar-7th/StarRailRes/dbe8cdfcfb0bf657b9fe1cf92d5537f118ccb487/index_new/cn/character_skills.json</x:v>
      </x:c>
    </x:row>
    <x:row r="319" ht="38" customHeight="1">
      <x:c r="A319" s="6" t="str">
        <x:v>130403</x:v>
      </x:c>
      <x:c r="B319" s="6" t="str">
        <x:v>1304</x:v>
      </x:c>
      <x:c r="C319" s="6" t="str">
        <x:v>砂金</x:v>
      </x:c>
      <x:c r="D319" s="6" t="str">
        <x:v>轮盘勋爵</x:v>
      </x:c>
      <x:c r="E319" s="6" t="str">
        <x:v>终结技</x:v>
      </x:c>
      <x:c r="F319" s="6" t="str">
        <x:v>单攻</x:v>
      </x:c>
      <x:c r="G319" s="6" t="n">
        <x:v>15</x:v>
      </x:c>
      <x:c r="H319" s="7" t="str">
        <x:v>随机获得1到#1[i]点【盲注】，随后使指定敌方单体陷入【惊惶】状态，持续#4[i]回合，并对指定敌方单体造成等同于砂金#2[i]%防御力的虚数属性伤害。我方目标击中【惊惶】状态下的敌方目标时，造成的暴击伤害提高#3[f1]%。</x:v>
      </x:c>
      <x:c r="I319" s="7" t="str">
        <x:v>随机获得【盲注】，使敌方单体陷入【惊惶】状态，并对目标造成虚数属性伤害，我方目标击中【惊惶】状态下的敌方目标时，造成的暴击伤害提高。</x:v>
      </x:c>
      <x:c r="J319" s="6" t="str">
        <x:v>https://raw.githubusercontent.com/Mar-7th/StarRailRes/dbe8cdfcfb0bf657b9fe1cf92d5537f118ccb487/index_new/cn/character_skills.json</x:v>
      </x:c>
    </x:row>
    <x:row r="320" ht="53" customHeight="1">
      <x:c r="A320" s="6" t="str">
        <x:v>130404</x:v>
      </x:c>
      <x:c r="B320" s="6" t="str">
        <x:v>1304</x:v>
      </x:c>
      <x:c r="C320" s="6" t="str">
        <x:v>砂金</x:v>
      </x:c>
      <x:c r="D320" s="6" t="str">
        <x:v>枪口以右</x:v>
      </x:c>
      <x:c r="E320" s="6" t="str">
        <x:v>天赋</x:v>
      </x:c>
      <x:c r="F320" s="6" t="str">
        <x:v>弹射</x:v>
      </x:c>
      <x:c r="G320" s="6" t="n">
        <x:v>15</x:v>
      </x:c>
      <x:c r="H320" s="7" t="str">
        <x:v>持有【坚垣筹码】的我方单体效果抵抗提高#4[f1]%，并在受到攻击后，使砂金获得1点【盲注】，砂金持有【坚垣筹码】时能抵抗控制类负面状态，该效果在#5[i]回合后可再次触发，并在受到攻击后额外获得#1[i]点【盲注】。【盲注】达到7点后，砂金消耗7点充能发动#2[i]段追加攻击，每段攻击对随机敌方单体造成等同于砂金#3[i]%防御力的虚数属性伤害，【盲注】上限10点。</x:v>
      </x:c>
      <x:c r="I320" s="7" t="str">
        <x:v>持有【坚垣筹码】的我方单体效果抵抗提高，并在受到攻击时，为砂金积攒【盲注】，砂金持有【坚垣筹码】时能抵抗控制类负面状态。【盲注】达到7点后，砂金会消耗7点【盲注】发动追加攻击，对随机敌方单体造成少量虚数属性伤害，共弹射7次。</x:v>
      </x:c>
      <x:c r="J320" s="6" t="str">
        <x:v>https://raw.githubusercontent.com/Mar-7th/StarRailRes/dbe8cdfcfb0bf657b9fe1cf92d5537f118ccb487/index_new/cn/character_skills.json</x:v>
      </x:c>
    </x:row>
    <x:row r="321" ht="20" customHeight="1">
      <x:c r="A321" s="6" t="str">
        <x:v>130406</x:v>
      </x:c>
      <x:c r="B321" s="6" t="str">
        <x:v>1304</x:v>
      </x:c>
      <x:c r="C321" s="6" t="str">
        <x:v>砂金</x:v>
      </x:c>
      <x:c r="D321" s="6" t="str">
        <x:v>攻击</x:v>
      </x:c>
      <x:c r="E321" s="6" t="str"/>
      <x:c r="F321" s="6" t="str"/>
      <x:c r="G321" s="6" t="n">
        <x:v>1</x:v>
      </x:c>
      <x:c r="H321" s="7" t="str">
        <x:v>攻击敌人，进入战斗后削弱敌方目标对应属性韧性。</x:v>
      </x:c>
      <x:c r="I321" s="7" t="str">
        <x:v>攻击敌人，进入战斗后削弱敌方目标对应属性韧性。</x:v>
      </x:c>
      <x:c r="J321" s="6" t="str">
        <x:v>https://raw.githubusercontent.com/Mar-7th/StarRailRes/dbe8cdfcfb0bf657b9fe1cf92d5537f118ccb487/index_new/cn/character_skills.json</x:v>
      </x:c>
    </x:row>
    <x:row r="322" ht="53" customHeight="1">
      <x:c r="A322" s="6" t="str">
        <x:v>130407</x:v>
      </x:c>
      <x:c r="B322" s="6" t="str">
        <x:v>1304</x:v>
      </x:c>
      <x:c r="C322" s="6" t="str">
        <x:v>砂金</x:v>
      </x:c>
      <x:c r="D322" s="6" t="str">
        <x:v>红黑之间</x:v>
      </x:c>
      <x:c r="E322" s="6" t="str">
        <x:v>秘技</x:v>
      </x:c>
      <x:c r="F322" s="6" t="str">
        <x:v>防御</x:v>
      </x:c>
      <x:c r="G322" s="6" t="n">
        <x:v>1</x:v>
      </x:c>
      <x:c r="H322" s="7" t="str">
        <x:v>使用秘技后获得以下1种效果：
一定概率获得防御力提高#1[i]%；
大概率获得防御力提高#2[i]%；
小概率获得防御力提高#3[i]%。
重复使用时保留数值最高的效果。
下一次战斗开始时，使我方全体提高对应数值的防御力，持续#4[i]回合。</x:v>
      </x:c>
      <x:c r="I322" s="7" t="str">
        <x:v>使用秘技，随机获得3种防御力提高效果中的1种，下一次进战后使我方全体提高对应数值的防御力。</x:v>
      </x:c>
      <x:c r="J322" s="6" t="str">
        <x:v>https://raw.githubusercontent.com/Mar-7th/StarRailRes/dbe8cdfcfb0bf657b9fe1cf92d5537f118ccb487/index_new/cn/character_skills.json</x:v>
      </x:c>
    </x:row>
    <x:row r="323" ht="20" customHeight="1">
      <x:c r="A323" s="6" t="str">
        <x:v>130501</x:v>
      </x:c>
      <x:c r="B323" s="6" t="str">
        <x:v>1305</x:v>
      </x:c>
      <x:c r="C323" s="6" t="str">
        <x:v>真理医生</x:v>
      </x:c>
      <x:c r="D323" s="6" t="str">
        <x:v>知识就是力量</x:v>
      </x:c>
      <x:c r="E323" s="6" t="str">
        <x:v>普攻</x:v>
      </x:c>
      <x:c r="F323" s="6" t="str">
        <x:v>单攻</x:v>
      </x:c>
      <x:c r="G323" s="6" t="n">
        <x:v>10</x:v>
      </x:c>
      <x:c r="H323" s="7" t="str">
        <x:v>对指定敌方单体造成等同于真理医生#1[i]%攻击力的虚数属性伤害。</x:v>
      </x:c>
      <x:c r="I323" s="7" t="str">
        <x:v>对指定敌方单体造成少量虚数属性伤害。</x:v>
      </x:c>
      <x:c r="J323" s="6" t="str">
        <x:v>https://raw.githubusercontent.com/Mar-7th/StarRailRes/dbe8cdfcfb0bf657b9fe1cf92d5537f118ccb487/index_new/cn/character_skills.json</x:v>
      </x:c>
    </x:row>
    <x:row r="324" ht="20" customHeight="1">
      <x:c r="A324" s="6" t="str">
        <x:v>130502</x:v>
      </x:c>
      <x:c r="B324" s="6" t="str">
        <x:v>1305</x:v>
      </x:c>
      <x:c r="C324" s="6" t="str">
        <x:v>真理医生</x:v>
      </x:c>
      <x:c r="D324" s="6" t="str">
        <x:v>精神助产术</x:v>
      </x:c>
      <x:c r="E324" s="6" t="str">
        <x:v>战技</x:v>
      </x:c>
      <x:c r="F324" s="6" t="str">
        <x:v>单攻</x:v>
      </x:c>
      <x:c r="G324" s="6" t="n">
        <x:v>15</x:v>
      </x:c>
      <x:c r="H324" s="7" t="str">
        <x:v>对指定敌方单体造成等同于真理医生#1[i]%攻击力的虚数属性伤害。</x:v>
      </x:c>
      <x:c r="I324" s="7" t="str">
        <x:v>对指定敌方单体造成虚数属性伤害。</x:v>
      </x:c>
      <x:c r="J324" s="6" t="str">
        <x:v>https://raw.githubusercontent.com/Mar-7th/StarRailRes/dbe8cdfcfb0bf657b9fe1cf92d5537f118ccb487/index_new/cn/character_skills.json</x:v>
      </x:c>
    </x:row>
    <x:row r="325" ht="38" customHeight="1">
      <x:c r="A325" s="6" t="str">
        <x:v>130503</x:v>
      </x:c>
      <x:c r="B325" s="6" t="str">
        <x:v>1305</x:v>
      </x:c>
      <x:c r="C325" s="6" t="str">
        <x:v>真理医生</x:v>
      </x:c>
      <x:c r="D325" s="6" t="str">
        <x:v>三段悖论</x:v>
      </x:c>
      <x:c r="E325" s="6" t="str">
        <x:v>终结技</x:v>
      </x:c>
      <x:c r="F325" s="6" t="str">
        <x:v>单攻</x:v>
      </x:c>
      <x:c r="G325" s="6" t="n">
        <x:v>15</x:v>
      </x:c>
      <x:c r="H325" s="7" t="str">
        <x:v>对指定敌方单体造成等同于真理医生#1[i]%攻击力的虚数属性伤害，并附上【智者的短见】。真理医生的队友攻击持有【智者的短见】的目标时，真理医生对该目标发动1次天赋的追加攻击。
【智者的短见】效果最多触发#2[i]次且仅对真理医生终结技最新施放的目标生效。施放终结技后重置该效果触发次数。</x:v>
      </x:c>
      <x:c r="I325" s="7" t="str">
        <x:v>对指定敌方单体造成虚数属性伤害，为其附上【智者的短见】，真理医生的队友攻击持有【智者的短见】的目标时，真理医生对该目标发动1次追加攻击。</x:v>
      </x:c>
      <x:c r="J325" s="6" t="str">
        <x:v>https://raw.githubusercontent.com/Mar-7th/StarRailRes/dbe8cdfcfb0bf657b9fe1cf92d5537f118ccb487/index_new/cn/character_skills.json</x:v>
      </x:c>
    </x:row>
    <x:row r="326" ht="53" customHeight="1">
      <x:c r="A326" s="6" t="str">
        <x:v>130504</x:v>
      </x:c>
      <x:c r="B326" s="6" t="str">
        <x:v>1305</x:v>
      </x:c>
      <x:c r="C326" s="6" t="str">
        <x:v>真理医生</x:v>
      </x:c>
      <x:c r="D326" s="6" t="str">
        <x:v>我思故我在</x:v>
      </x:c>
      <x:c r="E326" s="6" t="str">
        <x:v>天赋</x:v>
      </x:c>
      <x:c r="F326" s="6" t="str">
        <x:v>单攻</x:v>
      </x:c>
      <x:c r="G326" s="6" t="n">
        <x:v>15</x:v>
      </x:c>
      <x:c r="H326" s="7" t="str">
        <x:v>施放战技时，有#2[i]%的固定概率对该目标发动1次追加攻击，造成等同于真理医生#1[i]%攻击力的虚数属性伤害。目标每有1个负面效果，追加攻击发动的固定概率提高#3[i]%。若追加攻击施放前目标被消灭则对敌方随机单体发动追加攻击。</x:v>
      </x:c>
      <x:c r="I326" s="7" t="str">
        <x:v>施放战技时，有概率对该目标发动1次追加攻击，造成虚数属性伤害。</x:v>
      </x:c>
      <x:c r="J326" s="6" t="str">
        <x:v>https://raw.githubusercontent.com/Mar-7th/StarRailRes/dbe8cdfcfb0bf657b9fe1cf92d5537f118ccb487/index_new/cn/character_skills.json</x:v>
      </x:c>
    </x:row>
    <x:row r="327" ht="20" customHeight="1">
      <x:c r="A327" s="6" t="str">
        <x:v>130506</x:v>
      </x:c>
      <x:c r="B327" s="6" t="str">
        <x:v>1305</x:v>
      </x:c>
      <x:c r="C327" s="6" t="str">
        <x:v>真理医生</x:v>
      </x:c>
      <x:c r="D327" s="6" t="str">
        <x:v>攻击</x:v>
      </x:c>
      <x:c r="E327" s="6" t="str"/>
      <x:c r="F327" s="6" t="str"/>
      <x:c r="G327" s="6" t="n">
        <x:v>1</x:v>
      </x:c>
      <x:c r="H327" s="7" t="str">
        <x:v>攻击敌人，进入战斗后削弱敌方目标对应属性韧性。</x:v>
      </x:c>
      <x:c r="I327" s="7" t="str">
        <x:v>攻击敌人，进入战斗后削弱敌方目标对应属性韧性。</x:v>
      </x:c>
      <x:c r="J327" s="6" t="str">
        <x:v>https://raw.githubusercontent.com/Mar-7th/StarRailRes/dbe8cdfcfb0bf657b9fe1cf92d5537f118ccb487/index_new/cn/character_skills.json</x:v>
      </x:c>
    </x:row>
    <x:row r="328" ht="53" customHeight="1">
      <x:c r="A328" s="6" t="str">
        <x:v>130507</x:v>
      </x:c>
      <x:c r="B328" s="6" t="str">
        <x:v>1305</x:v>
      </x:c>
      <x:c r="C328" s="6" t="str">
        <x:v>真理医生</x:v>
      </x:c>
      <x:c r="D328" s="6" t="str">
        <x:v>偶像塑造</x:v>
      </x:c>
      <x:c r="E328" s="6" t="str">
        <x:v>秘技</x:v>
      </x:c>
      <x:c r="F328" s="6" t="str">
        <x:v>妨害</x:v>
      </x:c>
      <x:c r="G328" s="6" t="n">
        <x:v>1</x:v>
      </x:c>
      <x:c r="H328" s="7" t="str">
        <x:v>使用秘技后，制造一个特殊领域嘲讽附近敌人，持续#1[i]秒。与处于特殊领域内的敌人进入战斗后，有#2[i]%基础概率使敌方每个单体目标速度降低#3[i]%，持续#4[i]回合。我方制造的领域效果最多存在1个。</x:v>
      </x:c>
      <x:c r="I328" s="7" t="str">
        <x:v>制造特殊领域。领域内敌人受到嘲讽。与领域内敌人进入战斗后，大概率使敌方目标速度降低。</x:v>
      </x:c>
      <x:c r="J328" s="6" t="str">
        <x:v>https://raw.githubusercontent.com/Mar-7th/StarRailRes/dbe8cdfcfb0bf657b9fe1cf92d5537f118ccb487/index_new/cn/character_skills.json</x:v>
      </x:c>
    </x:row>
    <x:row r="329" ht="20" customHeight="1">
      <x:c r="A329" s="6" t="str">
        <x:v>130601</x:v>
      </x:c>
      <x:c r="B329" s="6" t="str">
        <x:v>1306</x:v>
      </x:c>
      <x:c r="C329" s="6" t="str">
        <x:v>花火</x:v>
      </x:c>
      <x:c r="D329" s="6" t="str">
        <x:v>独角戏</x:v>
      </x:c>
      <x:c r="E329" s="6" t="str">
        <x:v>普攻</x:v>
      </x:c>
      <x:c r="F329" s="6" t="str">
        <x:v>单攻</x:v>
      </x:c>
      <x:c r="G329" s="6" t="n">
        <x:v>10</x:v>
      </x:c>
      <x:c r="H329" s="7" t="str">
        <x:v>对指定敌方单体造成等同于花火#1[i]%攻击力的量子属性伤害。</x:v>
      </x:c>
      <x:c r="I329" s="7" t="str">
        <x:v>对敌方单体造成少量量子属性伤害。</x:v>
      </x:c>
      <x:c r="J329" s="6" t="str">
        <x:v>https://raw.githubusercontent.com/Mar-7th/StarRailRes/dbe8cdfcfb0bf657b9fe1cf92d5537f118ccb487/index_new/cn/character_skills.json</x:v>
      </x:c>
    </x:row>
    <x:row r="330" ht="53" customHeight="1">
      <x:c r="A330" s="6" t="str">
        <x:v>130602</x:v>
      </x:c>
      <x:c r="B330" s="6" t="str">
        <x:v>1306</x:v>
      </x:c>
      <x:c r="C330" s="6" t="str">
        <x:v>花火</x:v>
      </x:c>
      <x:c r="D330" s="6" t="str">
        <x:v>梦游鱼</x:v>
      </x:c>
      <x:c r="E330" s="6" t="str">
        <x:v>战技</x:v>
      </x:c>
      <x:c r="F330" s="6" t="str">
        <x:v>辅助</x:v>
      </x:c>
      <x:c r="G330" s="6" t="n">
        <x:v>15</x:v>
      </x:c>
      <x:c r="H330" s="7" t="str">
        <x:v>使指定我方单体的暴击伤害提高，提高数值等同于花火#1[f1]%暴击伤害+#2[f1]%，持续#3[i]回合，并使该目标行动提前#4[i]%。
当花火对自身施放该技能时，无法触发行动提前效果。</x:v>
      </x:c>
      <x:c r="I330" s="7" t="str">
        <x:v>使我方单体暴击伤害提高，并使该目标行动提前。</x:v>
      </x:c>
      <x:c r="J330" s="6" t="str">
        <x:v>https://raw.githubusercontent.com/Mar-7th/StarRailRes/dbe8cdfcfb0bf657b9fe1cf92d5537f118ccb487/index_new/cn/character_skills.json</x:v>
      </x:c>
    </x:row>
    <x:row r="331" ht="38" customHeight="1">
      <x:c r="A331" s="6" t="str">
        <x:v>130603</x:v>
      </x:c>
      <x:c r="B331" s="6" t="str">
        <x:v>1306</x:v>
      </x:c>
      <x:c r="C331" s="6" t="str">
        <x:v>花火</x:v>
      </x:c>
      <x:c r="D331" s="6" t="str">
        <x:v>一人千役</x:v>
      </x:c>
      <x:c r="E331" s="6" t="str">
        <x:v>终结技</x:v>
      </x:c>
      <x:c r="F331" s="6" t="str">
        <x:v>辅助</x:v>
      </x:c>
      <x:c r="G331" s="6" t="n">
        <x:v>15</x:v>
      </x:c>
      <x:c r="H331" s="7" t="str">
        <x:v>为我方恢复#2[i]个战技点，并使我方全体获得【谜诡】。持有【谜诡】的我方目标触发花火天赋造成的伤害提高效果每层额外提高#3[f1]%，持续#4[i]回合。</x:v>
      </x:c>
      <x:c r="I331" s="7" t="str">
        <x:v>为我方恢复战技点，使触发花火天赋的伤害提高效果额外提高。</x:v>
      </x:c>
      <x:c r="J331" s="6" t="str">
        <x:v>https://raw.githubusercontent.com/Mar-7th/StarRailRes/dbe8cdfcfb0bf657b9fe1cf92d5537f118ccb487/index_new/cn/character_skills.json</x:v>
      </x:c>
    </x:row>
    <x:row r="332" ht="38" customHeight="1">
      <x:c r="A332" s="6" t="str">
        <x:v>130604</x:v>
      </x:c>
      <x:c r="B332" s="6" t="str">
        <x:v>1306</x:v>
      </x:c>
      <x:c r="C332" s="6" t="str">
        <x:v>花火</x:v>
      </x:c>
      <x:c r="D332" s="6" t="str">
        <x:v>叙述性诡计</x:v>
      </x:c>
      <x:c r="E332" s="6" t="str">
        <x:v>天赋</x:v>
      </x:c>
      <x:c r="F332" s="6" t="str">
        <x:v>辅助</x:v>
      </x:c>
      <x:c r="G332" s="6" t="n">
        <x:v>15</x:v>
      </x:c>
      <x:c r="H332" s="7" t="str">
        <x:v>花火在场时，战技点上限额外增加#3[i]点。当我方目标每消耗1点战技点，则使我方全体造成的伤害提高#2[f1]%，该效果持续#1[i]回合，最多可叠加#4[i]层。</x:v>
      </x:c>
      <x:c r="I332" s="7" t="str">
        <x:v>我方的战技点上限提高，我方目标消耗战技点时，使我方全体造成的伤害提高。</x:v>
      </x:c>
      <x:c r="J332" s="6" t="str">
        <x:v>https://raw.githubusercontent.com/Mar-7th/StarRailRes/dbe8cdfcfb0bf657b9fe1cf92d5537f118ccb487/index_new/cn/character_skills.json</x:v>
      </x:c>
    </x:row>
    <x:row r="333" ht="20" customHeight="1">
      <x:c r="A333" s="6" t="str">
        <x:v>130606</x:v>
      </x:c>
      <x:c r="B333" s="6" t="str">
        <x:v>1306</x:v>
      </x:c>
      <x:c r="C333" s="6" t="str">
        <x:v>花火</x:v>
      </x:c>
      <x:c r="D333" s="6" t="str">
        <x:v>攻击</x:v>
      </x:c>
      <x:c r="E333" s="6" t="str"/>
      <x:c r="F333" s="6" t="str"/>
      <x:c r="G333" s="6" t="n">
        <x:v>1</x:v>
      </x:c>
      <x:c r="H333" s="7" t="str">
        <x:v>攻击敌人，进入战斗后削弱敌方目标对应属性韧性。</x:v>
      </x:c>
      <x:c r="I333" s="7" t="str">
        <x:v>攻击敌人，进入战斗后削弱敌方目标对应属性韧性。</x:v>
      </x:c>
      <x:c r="J333" s="6" t="str">
        <x:v>https://raw.githubusercontent.com/Mar-7th/StarRailRes/dbe8cdfcfb0bf657b9fe1cf92d5537f118ccb487/index_new/cn/character_skills.json</x:v>
      </x:c>
    </x:row>
    <x:row r="334" ht="38" customHeight="1">
      <x:c r="A334" s="6" t="str">
        <x:v>130607</x:v>
      </x:c>
      <x:c r="B334" s="6" t="str">
        <x:v>1306</x:v>
      </x:c>
      <x:c r="C334" s="6" t="str">
        <x:v>花火</x:v>
      </x:c>
      <x:c r="D334" s="6" t="str">
        <x:v>不可靠叙事者</x:v>
      </x:c>
      <x:c r="E334" s="6" t="str">
        <x:v>秘技</x:v>
      </x:c>
      <x:c r="F334" s="6" t="str">
        <x:v>辅助</x:v>
      </x:c>
      <x:c r="G334" s="6" t="n">
        <x:v>1</x:v>
      </x:c>
      <x:c r="H334" s="7" t="str">
        <x:v>使用秘技后，我方全体进入持续#2[i]秒的【迷误】状态。【迷误】状态下不会被敌人发现。【迷误】状态期间进入战斗时为我方恢复#1[i]个战技点。</x:v>
      </x:c>
      <x:c r="I334" s="7" t="str">
        <x:v>使用秘技后，我方全体进入【迷误】状态。【迷误】状态下不会被敌人发现。【迷误】状态期间进入战斗时为我方恢复战技点。</x:v>
      </x:c>
      <x:c r="J334" s="6" t="str">
        <x:v>https://raw.githubusercontent.com/Mar-7th/StarRailRes/dbe8cdfcfb0bf657b9fe1cf92d5537f118ccb487/index_new/cn/character_skills.json</x:v>
      </x:c>
    </x:row>
    <x:row r="335" ht="38" customHeight="1">
      <x:c r="A335" s="6" t="str">
        <x:v>130701</x:v>
      </x:c>
      <x:c r="B335" s="6" t="str">
        <x:v>1307</x:v>
      </x:c>
      <x:c r="C335" s="6" t="str">
        <x:v>黑天鹅</x:v>
      </x:c>
      <x:c r="D335" s="6" t="str">
        <x:v>洞见，缄默的黎明</x:v>
      </x:c>
      <x:c r="E335" s="6" t="str">
        <x:v>普攻</x:v>
      </x:c>
      <x:c r="F335" s="6" t="str">
        <x:v>单攻</x:v>
      </x:c>
      <x:c r="G335" s="6" t="n">
        <x:v>10</x:v>
      </x:c>
      <x:c r="H335" s="7" t="str">
        <x:v>对指定敌方单体造成等同于黑天鹅#1[i]%攻击力的风属性伤害，有#2[i]%的基础概率使目标陷入1层【奥迹】，且攻击陷入风化、裂伤、灼烧、触电状态的目标后，分别各有#3[i]%的基础概率额外使目标陷入1层【奥迹】。</x:v>
      </x:c>
      <x:c r="I335" s="7" t="str">
        <x:v>对敌方单体造成少量风属性伤害，有概率对目标施加【奥迹】。攻击陷入风化、裂伤、灼烧、触电状态的目标后，分别有概率额外施加【奥迹】。</x:v>
      </x:c>
      <x:c r="J335" s="6" t="str">
        <x:v>https://raw.githubusercontent.com/Mar-7th/StarRailRes/dbe8cdfcfb0bf657b9fe1cf92d5537f118ccb487/index_new/cn/character_skills.json</x:v>
      </x:c>
    </x:row>
    <x:row r="336" ht="38" customHeight="1">
      <x:c r="A336" s="6" t="str">
        <x:v>130702</x:v>
      </x:c>
      <x:c r="B336" s="6" t="str">
        <x:v>1307</x:v>
      </x:c>
      <x:c r="C336" s="6" t="str">
        <x:v>黑天鹅</x:v>
      </x:c>
      <x:c r="D336" s="6" t="str">
        <x:v>失坠，伪神的黄昏</x:v>
      </x:c>
      <x:c r="E336" s="6" t="str">
        <x:v>战技</x:v>
      </x:c>
      <x:c r="F336" s="6" t="str">
        <x:v>扩散</x:v>
      </x:c>
      <x:c r="G336" s="6" t="n">
        <x:v>15</x:v>
      </x:c>
      <x:c r="H336" s="7" t="str">
        <x:v>对指定敌方单体及其相邻目标造成等同于黑天鹅#1[i]%攻击力的风属性伤害，同时有#2[i]%的基础概率使目标与相邻目标陷入1层【奥迹】，此外有#3[i]%的基础概率使目标与相邻目标防御力降低#4[f1]%，持续#5[i]回合。</x:v>
      </x:c>
      <x:c r="I336" s="7" t="str">
        <x:v>对敌方单体及其相邻目标造成少量风属性伤害，大概率对目标施加【奥迹】，并有大概率使目标防御力降低。</x:v>
      </x:c>
      <x:c r="J336" s="6" t="str">
        <x:v>https://raw.githubusercontent.com/Mar-7th/StarRailRes/dbe8cdfcfb0bf657b9fe1cf92d5537f118ccb487/index_new/cn/character_skills.json</x:v>
      </x:c>
    </x:row>
    <x:row r="337" ht="38" customHeight="1">
      <x:c r="A337" s="6" t="str">
        <x:v>130703</x:v>
      </x:c>
      <x:c r="B337" s="6" t="str">
        <x:v>1307</x:v>
      </x:c>
      <x:c r="C337" s="6" t="str">
        <x:v>黑天鹅</x:v>
      </x:c>
      <x:c r="D337" s="6" t="str">
        <x:v>沉醉于彼界的臂湾</x:v>
      </x:c>
      <x:c r="E337" s="6" t="str">
        <x:v>终结技</x:v>
      </x:c>
      <x:c r="F337" s="6" t="str">
        <x:v>群攻</x:v>
      </x:c>
      <x:c r="G337" s="6" t="n">
        <x:v>15</x:v>
      </x:c>
      <x:c r="H337" s="7" t="str">
        <x:v>使敌方全体陷入【揭露】状态，持续#2[i]回合。
【揭露】状态下，敌方目标自身回合内受到的伤害提高#3[i]%，且当敌方目标处于【奥迹】状态时，也会被视为同时陷入了风化、裂伤、灼烧、触电状态，并且【奥迹】每回合开始造成伤害后不会重置层数。【奥迹】不会重置层数的效果在【揭露】状态持续时间内最多触发#4[i]次，再次陷入【揭露】状态会刷新触发次数。
对敌方全体造成等同于黑天鹅#1[i]%攻击力的风属性伤害。</x:v>
      </x:c>
      <x:c r="I337" s="7" t="str">
        <x:v>对敌方全体施加【揭露】状态，使目标回合内受到的伤害提高，并将【奥迹】视为风化、裂伤、灼烧、触电状态，此外使【奥迹】下一次回合开始造成伤害后不重置层数。对敌方全体造成风属性伤害。</x:v>
      </x:c>
      <x:c r="J337" s="6" t="str">
        <x:v>https://raw.githubusercontent.com/Mar-7th/StarRailRes/dbe8cdfcfb0bf657b9fe1cf92d5537f118ccb487/index_new/cn/character_skills.json</x:v>
      </x:c>
    </x:row>
    <x:row r="338" ht="38" customHeight="1">
      <x:c r="A338" s="6" t="str">
        <x:v>130704</x:v>
      </x:c>
      <x:c r="B338" s="6" t="str">
        <x:v>1307</x:v>
      </x:c>
      <x:c r="C338" s="6" t="str">
        <x:v>黑天鹅</x:v>
      </x:c>
      <x:c r="D338" s="6" t="str">
        <x:v>无端命运的机杼</x:v>
      </x:c>
      <x:c r="E338" s="6" t="str">
        <x:v>天赋</x:v>
      </x:c>
      <x:c r="F338" s="6" t="str">
        <x:v>妨害</x:v>
      </x:c>
      <x:c r="G338" s="6" t="n">
        <x:v>15</x:v>
      </x:c>
      <x:c r="H338" s="7" t="str">
        <x:v>敌方目标每回合开始时每受到1次持续伤害，有#2[i]%的基础概率陷入1层【奥迹】。
【奥迹】状态下，敌方目标每回合开始时受到等同于黑天鹅#1[i]%攻击力的风属性持续伤害，每层【奥迹】使此伤害倍率提高#3[f1]%，随后重置为1层。【奥迹】最多叠加#8[i]层。
仅在敌方目标回合开始【奥迹】造成伤害时，黑天鹅根据目标陷入的【奥迹】层数触发额外效果：
大于等于#4[i]层：对相邻目标造成等同于黑天鹅#5[i]%攻击力的风属性持续伤害，并且有#2[i]%的基础概率使相邻目标陷入1层【奥迹】。
大于等于#6[i]层：使本次造成的持续伤害无视该目标及其相邻目标#7[i]%的防御力。</x:v>
      </x:c>
      <x:c r="I338" s="7" t="str">
        <x:v>敌方目标每回合开始受到持续伤害时，有概率陷入【奥迹】，在回合开始时受到风属性持续伤害，并且黑天鹅根据【奥迹】层数触发额外效果。</x:v>
      </x:c>
      <x:c r="J338" s="6" t="str">
        <x:v>https://raw.githubusercontent.com/Mar-7th/StarRailRes/dbe8cdfcfb0bf657b9fe1cf92d5537f118ccb487/index_new/cn/character_skills.json</x:v>
      </x:c>
    </x:row>
    <x:row r="339" ht="20" customHeight="1">
      <x:c r="A339" s="6" t="str">
        <x:v>130706</x:v>
      </x:c>
      <x:c r="B339" s="6" t="str">
        <x:v>1307</x:v>
      </x:c>
      <x:c r="C339" s="6" t="str">
        <x:v>黑天鹅</x:v>
      </x:c>
      <x:c r="D339" s="6" t="str">
        <x:v>攻击</x:v>
      </x:c>
      <x:c r="E339" s="6" t="str"/>
      <x:c r="F339" s="6" t="str"/>
      <x:c r="G339" s="6" t="n">
        <x:v>1</x:v>
      </x:c>
      <x:c r="H339" s="7" t="str">
        <x:v>攻击敌人，进入战斗后削弱敌方目标对应属性韧性。</x:v>
      </x:c>
      <x:c r="I339" s="7" t="str">
        <x:v>攻击敌人，进入战斗后削弱敌方目标对应属性韧性。</x:v>
      </x:c>
      <x:c r="J339" s="6" t="str">
        <x:v>https://raw.githubusercontent.com/Mar-7th/StarRailRes/dbe8cdfcfb0bf657b9fe1cf92d5537f118ccb487/index_new/cn/character_skills.json</x:v>
      </x:c>
    </x:row>
    <x:row r="340" ht="68" customHeight="1">
      <x:c r="A340" s="6" t="str">
        <x:v>130707</x:v>
      </x:c>
      <x:c r="B340" s="6" t="str">
        <x:v>1307</x:v>
      </x:c>
      <x:c r="C340" s="6" t="str">
        <x:v>黑天鹅</x:v>
      </x:c>
      <x:c r="D340" s="6" t="str">
        <x:v>取此真相，弃舍表征</x:v>
      </x:c>
      <x:c r="E340" s="6" t="str">
        <x:v>秘技</x:v>
      </x:c>
      <x:c r="F340" s="6" t="str">
        <x:v>强化</x:v>
      </x:c>
      <x:c r="G340" s="6" t="n">
        <x:v>1</x:v>
      </x:c>
      <x:c r="H340" s="7" t="str">
        <x:v>使用秘技后，下一次战斗开始时有#1[i]%的基础概率使敌方每个单体目标陷入1层【奥迹】。使其中每个成功陷入【奥迹】的目标再次陷入1层【奥迹】，重复此效果直到未能成功使该目标陷入【奥迹】。每次使目标陷入【奥迹】的基础概率等同于上一次成功使该目标陷入【奥迹】时的基础概率的#2[i]%。</x:v>
      </x:c>
      <x:c r="I340" s="7" t="str">
        <x:v>使用秘技后，下一次战斗开始时大概率对敌方每个单体目标施加【奥迹】，重复数次直到施加失败。</x:v>
      </x:c>
      <x:c r="J340" s="6" t="str">
        <x:v>https://raw.githubusercontent.com/Mar-7th/StarRailRes/dbe8cdfcfb0bf657b9fe1cf92d5537f118ccb487/index_new/cn/character_skills.json</x:v>
      </x:c>
    </x:row>
    <x:row r="341" ht="20" customHeight="1">
      <x:c r="A341" s="6" t="str">
        <x:v>130801</x:v>
      </x:c>
      <x:c r="B341" s="6" t="str">
        <x:v>1308</x:v>
      </x:c>
      <x:c r="C341" s="6" t="str">
        <x:v>黄泉</x:v>
      </x:c>
      <x:c r="D341" s="6" t="str">
        <x:v>三途枯榷</x:v>
      </x:c>
      <x:c r="E341" s="6" t="str">
        <x:v>普攻</x:v>
      </x:c>
      <x:c r="F341" s="6" t="str">
        <x:v>单攻</x:v>
      </x:c>
      <x:c r="G341" s="6" t="n">
        <x:v>10</x:v>
      </x:c>
      <x:c r="H341" s="7" t="str">
        <x:v>对指定敌方单体造成等同于黄泉#1[i]%攻击力的雷属性伤害。</x:v>
      </x:c>
      <x:c r="I341" s="7" t="str">
        <x:v>对敌方单体造成少量雷属性伤害。</x:v>
      </x:c>
      <x:c r="J341" s="6" t="str">
        <x:v>https://raw.githubusercontent.com/Mar-7th/StarRailRes/dbe8cdfcfb0bf657b9fe1cf92d5537f118ccb487/index_new/cn/character_skills.json</x:v>
      </x:c>
    </x:row>
    <x:row r="342" ht="38" customHeight="1">
      <x:c r="A342" s="6" t="str">
        <x:v>130802</x:v>
      </x:c>
      <x:c r="B342" s="6" t="str">
        <x:v>1308</x:v>
      </x:c>
      <x:c r="C342" s="6" t="str">
        <x:v>黄泉</x:v>
      </x:c>
      <x:c r="D342" s="6" t="str">
        <x:v>八雷飞渡</x:v>
      </x:c>
      <x:c r="E342" s="6" t="str">
        <x:v>战技</x:v>
      </x:c>
      <x:c r="F342" s="6" t="str">
        <x:v>扩散</x:v>
      </x:c>
      <x:c r="G342" s="6" t="n">
        <x:v>15</x:v>
      </x:c>
      <x:c r="H342" s="7" t="str">
        <x:v>获得#3[i]点【残梦】，为指定敌方单体附上#3[i]层【集真赤】，对其造成等同于黄泉#1[i]%攻击力的雷属性伤害，同时对其相邻目标造成等同于黄泉#2[i]%攻击力的雷属性伤害。</x:v>
      </x:c>
      <x:c r="I342" s="7" t="str">
        <x:v>获得1点【残梦】，为敌方单体附上1层【集真赤】，对其造成雷属性伤害，对相邻目标造成少量雷属性伤害。</x:v>
      </x:c>
      <x:c r="J342" s="6" t="str">
        <x:v>https://raw.githubusercontent.com/Mar-7th/StarRailRes/dbe8cdfcfb0bf657b9fe1cf92d5537f118ccb487/index_new/cn/character_skills.json</x:v>
      </x:c>
    </x:row>
    <x:row r="343" ht="38" customHeight="1">
      <x:c r="A343" s="6" t="str">
        <x:v>130803</x:v>
      </x:c>
      <x:c r="B343" s="6" t="str">
        <x:v>1308</x:v>
      </x:c>
      <x:c r="C343" s="6" t="str">
        <x:v>黄泉</x:v>
      </x:c>
      <x:c r="D343" s="6" t="str">
        <x:v>残梦尽染，一刀缭断</x:v>
      </x:c>
      <x:c r="E343" s="6" t="str">
        <x:v>终结技</x:v>
      </x:c>
      <x:c r="F343" s="6" t="str">
        <x:v>群攻</x:v>
      </x:c>
      <x:c r="G343" s="6" t="n">
        <x:v>15</x:v>
      </x:c>
      <x:c r="H343" s="7" t="str">
        <x:v>依次发动3次【啼泽雨斩】和1次【黄泉返渡】，对指定敌方单体最多造成等同于黄泉#6[i]%攻击力的雷属性伤害，对其他目标最多造成等同于黄泉#7[i]%攻击力的雷属性伤害。
【啼泽雨斩】：对指定敌方单体造成等同于黄泉攻击力#1[f1]%的雷属性伤害，并消去目标最多3层【集真赤】。消去【集真赤】时，立即对敌方全体造成等同于黄泉#2[f1]%攻击力的雷属性伤害，每消去1层【集真赤】本次伤害倍率额外提高，最多提高至#5[f1]%。
【黄泉返渡】：对敌方全体造成等同于黄泉#3[i]%攻击力的雷属性伤害并移除所有【集真赤】。
终结技期间无法为敌方附上【集真赤】。</x:v>
      </x:c>
      <x:c r="I343" s="7" t="str">
        <x:v>对敌方单体造成3段少量雷属性伤害，若消去目标【集真赤】则对敌方全体造成少量雷属性伤害。最后对敌方全体造成1段雷属性伤害并移除所有【集真赤】。</x:v>
      </x:c>
      <x:c r="J343" s="6" t="str">
        <x:v>https://raw.githubusercontent.com/Mar-7th/StarRailRes/dbe8cdfcfb0bf657b9fe1cf92d5537f118ccb487/index_new/cn/character_skills.json</x:v>
      </x:c>
    </x:row>
    <x:row r="344" ht="53" customHeight="1">
      <x:c r="A344" s="6" t="str">
        <x:v>130804</x:v>
      </x:c>
      <x:c r="B344" s="6" t="str">
        <x:v>1308</x:v>
      </x:c>
      <x:c r="C344" s="6" t="str">
        <x:v>黄泉</x:v>
      </x:c>
      <x:c r="D344" s="6" t="str">
        <x:v>红叶时雨，万倾一空</x:v>
      </x:c>
      <x:c r="E344" s="6" t="str">
        <x:v>天赋</x:v>
      </x:c>
      <x:c r="F344" s="6" t="str">
        <x:v>强化</x:v>
      </x:c>
      <x:c r="G344" s="6" t="n">
        <x:v>15</x:v>
      </x:c>
      <x:c r="H344" s="7" t="str">
        <x:v>【残梦】达到#1[i]点时可激活终结技。终结技期间可无视弱点属性削减敌方韧性，并使敌方全体全属性抗性降低#2[i]%，持续至终结技结束。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I344" s="7" t="str">
        <x:v>【残梦】达到上限时可激活终结技。终结技期间可无视弱点属性削减敌方韧性，并使敌方全体全属性抗性降低。
任意单位施放技能期间使敌方目标陷入负面效果，黄泉获得【残梦】并为敌方目标附上【集真赤】。</x:v>
      </x:c>
      <x:c r="J344" s="6" t="str">
        <x:v>https://raw.githubusercontent.com/Mar-7th/StarRailRes/dbe8cdfcfb0bf657b9fe1cf92d5537f118ccb487/index_new/cn/character_skills.json</x:v>
      </x:c>
    </x:row>
    <x:row r="345" ht="20" customHeight="1">
      <x:c r="A345" s="6" t="str">
        <x:v>130806</x:v>
      </x:c>
      <x:c r="B345" s="6" t="str">
        <x:v>1308</x:v>
      </x:c>
      <x:c r="C345" s="6" t="str">
        <x:v>黄泉</x:v>
      </x:c>
      <x:c r="D345" s="6" t="str">
        <x:v>攻击</x:v>
      </x:c>
      <x:c r="E345" s="6" t="str"/>
      <x:c r="F345" s="6" t="str"/>
      <x:c r="G345" s="6" t="n">
        <x:v>1</x:v>
      </x:c>
      <x:c r="H345" s="7" t="str">
        <x:v>攻击敌人，进入战斗后削弱敌方目标对应属性韧性。</x:v>
      </x:c>
      <x:c r="I345" s="7" t="str">
        <x:v>攻击敌人，进入战斗后削弱敌方目标对应属性韧性。</x:v>
      </x:c>
      <x:c r="J345" s="6" t="str">
        <x:v>https://raw.githubusercontent.com/Mar-7th/StarRailRes/dbe8cdfcfb0bf657b9fe1cf92d5537f118ccb487/index_new/cn/character_skills.json</x:v>
      </x:c>
    </x:row>
    <x:row r="346" ht="38" customHeight="1">
      <x:c r="A346" s="6" t="str">
        <x:v>130807</x:v>
      </x:c>
      <x:c r="B346" s="6" t="str">
        <x:v>1308</x:v>
      </x:c>
      <x:c r="C346" s="6" t="str">
        <x:v>黄泉</x:v>
      </x:c>
      <x:c r="D346" s="6" t="str">
        <x:v>四相断我</x:v>
      </x:c>
      <x:c r="E346" s="6" t="str">
        <x:v>秘技</x:v>
      </x:c>
      <x:c r="F346" s="6" t="str"/>
      <x:c r="G346" s="6" t="n">
        <x:v>1</x:v>
      </x:c>
      <x:c r="H346" s="7" t="str">
        <x:v>立即攻击敌人，每个波次开始时获得【四相断我】，对敌方全体造成等同于黄泉#1[i]%攻击力的雷属性伤害，且无视弱点属性削减敌方全体的韧性，击破弱点时，触发雷属性的弱点击破效果。
【四相断我】：施放终结技后黄泉获得#2[i]点【残梦】，并为敌方随机单体附上#2[i]层【集真赤】。
若攻击普通敌人则立即将其消灭，不会进入战斗。未击中敌人时不消耗秘技点。</x:v>
      </x:c>
      <x:c r="I346" s="7" t="str">
        <x:v>攻击敌人，每个波次开始时获得【四相断我】，对敌方全体造成雷属性伤害，并无视弱点属性削减韧性。
若攻击普通敌人则立即将其消灭，不会进入战斗。未击中敌人时不消耗秘技点。</x:v>
      </x:c>
      <x:c r="J346" s="6" t="str">
        <x:v>https://raw.githubusercontent.com/Mar-7th/StarRailRes/dbe8cdfcfb0bf657b9fe1cf92d5537f118ccb487/index_new/cn/character_skills.json</x:v>
      </x:c>
    </x:row>
    <x:row r="347" ht="38" customHeight="1">
      <x:c r="A347" s="6" t="str">
        <x:v>130814</x:v>
      </x:c>
      <x:c r="B347" s="6" t="str">
        <x:v>1308</x:v>
      </x:c>
      <x:c r="C347" s="6" t="str">
        <x:v>黄泉</x:v>
      </x:c>
      <x:c r="D347" s="6" t="str">
        <x:v>啼泽雨斩</x:v>
      </x:c>
      <x:c r="E347" s="6" t="str">
        <x:v>终结技</x:v>
      </x:c>
      <x:c r="F347" s="6" t="str">
        <x:v>群攻</x:v>
      </x:c>
      <x:c r="G347" s="6" t="n">
        <x:v>15</x:v>
      </x:c>
      <x:c r="H347" s="7" t="str">
        <x:v>对敌方单体造成少量雷属性伤害，并消去目标最多3层【集真赤】。消去【集真赤】时，对敌方全体造成1次少量雷属性伤害，每消去1层【集真赤】本次伤害倍率提高。</x:v>
      </x:c>
      <x:c r="I347" s="7" t="str">
        <x:v>对敌方单体造成少量雷属性伤害，并消去目标最多3层【集真赤】。消去【集真赤】时，对敌方全体造成1次少量雷属性伤害，每消去1层【集真赤】本次伤害倍率提高。</x:v>
      </x:c>
      <x:c r="J347" s="6" t="str">
        <x:v>https://raw.githubusercontent.com/Mar-7th/StarRailRes/dbe8cdfcfb0bf657b9fe1cf92d5537f118ccb487/index_new/cn/character_skills.json</x:v>
      </x:c>
    </x:row>
    <x:row r="348" ht="38" customHeight="1">
      <x:c r="A348" s="6" t="str">
        <x:v>130815</x:v>
      </x:c>
      <x:c r="B348" s="6" t="str">
        <x:v>1308</x:v>
      </x:c>
      <x:c r="C348" s="6" t="str">
        <x:v>黄泉</x:v>
      </x:c>
      <x:c r="D348" s="6" t="str">
        <x:v>啼泽雨斩</x:v>
      </x:c>
      <x:c r="E348" s="6" t="str">
        <x:v>终结技</x:v>
      </x:c>
      <x:c r="F348" s="6" t="str">
        <x:v>群攻</x:v>
      </x:c>
      <x:c r="G348" s="6" t="n">
        <x:v>15</x:v>
      </x:c>
      <x:c r="H348" s="7" t="str">
        <x:v>对敌方单体造成少量雷属性伤害，并消去目标最多3层【集真赤】。消去【集真赤】时，对敌方全体造成1次少量雷属性伤害，每消去1层【集真赤】本次伤害倍率提高。</x:v>
      </x:c>
      <x:c r="I348" s="7" t="str">
        <x:v>对敌方单体造成少量雷属性伤害，并消去目标最多3层【集真赤】。消去【集真赤】时，对敌方全体造成1次少量雷属性伤害，每消去1层【集真赤】本次伤害倍率提高。</x:v>
      </x:c>
      <x:c r="J348" s="6" t="str">
        <x:v>https://raw.githubusercontent.com/Mar-7th/StarRailRes/dbe8cdfcfb0bf657b9fe1cf92d5537f118ccb487/index_new/cn/character_skills.json</x:v>
      </x:c>
    </x:row>
    <x:row r="349" ht="38" customHeight="1">
      <x:c r="A349" s="6" t="str">
        <x:v>130816</x:v>
      </x:c>
      <x:c r="B349" s="6" t="str">
        <x:v>1308</x:v>
      </x:c>
      <x:c r="C349" s="6" t="str">
        <x:v>黄泉</x:v>
      </x:c>
      <x:c r="D349" s="6" t="str">
        <x:v>啼泽雨斩</x:v>
      </x:c>
      <x:c r="E349" s="6" t="str">
        <x:v>终结技</x:v>
      </x:c>
      <x:c r="F349" s="6" t="str">
        <x:v>群攻</x:v>
      </x:c>
      <x:c r="G349" s="6" t="n">
        <x:v>15</x:v>
      </x:c>
      <x:c r="H349" s="7" t="str">
        <x:v>对敌方单体造成少量雷属性伤害，并消去目标最多3层【集真赤】。消去【集真赤】时，对敌方全体造成1次少量雷属性伤害，每消去1层【集真赤】本次伤害倍率提高。</x:v>
      </x:c>
      <x:c r="I349" s="7" t="str">
        <x:v>对敌方单体造成少量雷属性伤害，并消去目标最多3层【集真赤】。消去【集真赤】时，对敌方全体造成1次少量雷属性伤害，每消去1层【集真赤】本次伤害倍率提高。</x:v>
      </x:c>
      <x:c r="J349" s="6" t="str">
        <x:v>https://raw.githubusercontent.com/Mar-7th/StarRailRes/dbe8cdfcfb0bf657b9fe1cf92d5537f118ccb487/index_new/cn/character_skills.json</x:v>
      </x:c>
    </x:row>
    <x:row r="350" ht="20" customHeight="1">
      <x:c r="A350" s="6" t="str">
        <x:v>130817</x:v>
      </x:c>
      <x:c r="B350" s="6" t="str">
        <x:v>1308</x:v>
      </x:c>
      <x:c r="C350" s="6" t="str">
        <x:v>黄泉</x:v>
      </x:c>
      <x:c r="D350" s="6" t="str">
        <x:v>黄泉返渡</x:v>
      </x:c>
      <x:c r="E350" s="6" t="str">
        <x:v>终结技</x:v>
      </x:c>
      <x:c r="F350" s="6" t="str">
        <x:v>群攻</x:v>
      </x:c>
      <x:c r="G350" s="6" t="n">
        <x:v>15</x:v>
      </x:c>
      <x:c r="H350" s="7" t="str">
        <x:v>对敌方全体造成雷属性伤害并移除所有【集真赤】。</x:v>
      </x:c>
      <x:c r="I350" s="7" t="str">
        <x:v>对敌方全体造成雷属性伤害并移除所有【集真赤】。</x:v>
      </x:c>
      <x:c r="J350" s="6" t="str">
        <x:v>https://raw.githubusercontent.com/Mar-7th/StarRailRes/dbe8cdfcfb0bf657b9fe1cf92d5537f118ccb487/index_new/cn/character_skills.json</x:v>
      </x:c>
    </x:row>
    <x:row r="351" ht="20" customHeight="1">
      <x:c r="A351" s="6" t="str">
        <x:v>130901</x:v>
      </x:c>
      <x:c r="B351" s="6" t="str">
        <x:v>1309</x:v>
      </x:c>
      <x:c r="C351" s="6" t="str">
        <x:v>知更鸟</x:v>
      </x:c>
      <x:c r="D351" s="6" t="str">
        <x:v>扑翼白声</x:v>
      </x:c>
      <x:c r="E351" s="6" t="str">
        <x:v>普攻</x:v>
      </x:c>
      <x:c r="F351" s="6" t="str">
        <x:v>单攻</x:v>
      </x:c>
      <x:c r="G351" s="6" t="n">
        <x:v>10</x:v>
      </x:c>
      <x:c r="H351" s="7" t="str">
        <x:v>对指定敌方单体造成等同于知更鸟#1[i]%攻击力的物理属性伤害。</x:v>
      </x:c>
      <x:c r="I351" s="7" t="str">
        <x:v>对敌方单体造成少量物理属性伤害。</x:v>
      </x:c>
      <x:c r="J351" s="6" t="str">
        <x:v>https://raw.githubusercontent.com/Mar-7th/StarRailRes/dbe8cdfcfb0bf657b9fe1cf92d5537f118ccb487/index_new/cn/character_skills.json</x:v>
      </x:c>
    </x:row>
    <x:row r="352" ht="38" customHeight="1">
      <x:c r="A352" s="6" t="str">
        <x:v>130902</x:v>
      </x:c>
      <x:c r="B352" s="6" t="str">
        <x:v>1309</x:v>
      </x:c>
      <x:c r="C352" s="6" t="str">
        <x:v>知更鸟</x:v>
      </x:c>
      <x:c r="D352" s="6" t="str">
        <x:v>翎之咏叹调</x:v>
      </x:c>
      <x:c r="E352" s="6" t="str">
        <x:v>战技</x:v>
      </x:c>
      <x:c r="F352" s="6" t="str">
        <x:v>辅助</x:v>
      </x:c>
      <x:c r="G352" s="6" t="n">
        <x:v>15</x:v>
      </x:c>
      <x:c r="H352" s="7" t="str">
        <x:v>使我方全体造成的伤害提高#1[i]%，持续#2[i]回合，知更鸟每回合开始时持续回合数减1。</x:v>
      </x:c>
      <x:c r="I352" s="7" t="str">
        <x:v>使我方全体伤害提高。</x:v>
      </x:c>
      <x:c r="J352" s="6" t="str">
        <x:v>https://raw.githubusercontent.com/Mar-7th/StarRailRes/dbe8cdfcfb0bf657b9fe1cf92d5537f118ccb487/index_new/cn/character_skills.json</x:v>
      </x:c>
    </x:row>
    <x:row r="353" ht="53" customHeight="1">
      <x:c r="A353" s="6" t="str">
        <x:v>130903</x:v>
      </x:c>
      <x:c r="B353" s="6" t="str">
        <x:v>1309</x:v>
      </x:c>
      <x:c r="C353" s="6" t="str">
        <x:v>知更鸟</x:v>
      </x:c>
      <x:c r="D353" s="6" t="str">
        <x:v>千音迭奏，群星赋格</x:v>
      </x:c>
      <x:c r="E353" s="6" t="str">
        <x:v>终结技</x:v>
      </x:c>
      <x:c r="F353" s="6" t="str">
        <x:v>辅助</x:v>
      </x:c>
      <x:c r="G353" s="6" t="n">
        <x:v>15</x:v>
      </x:c>
      <x:c r="H353" s="7" t="str">
        <x:v>知更鸟进入【协奏】状态，使除自身以外的队友立即行动。
处于【协奏】状态时，我方全体攻击力提高，提高数值等同于知更鸟攻击力的#1[f1]%+#3[i]点，且我方目标每次施放攻击后，知更鸟会额外造成1次等同于其自身#4[i]%攻击力的物理属性附加伤害，该伤害暴击率固定为#5[i]%，暴击伤害固定为#6[i]%。
处于【协奏】状态时，知更鸟免疫控制类负面状态，【协奏】状态结束前不会进入自己的回合且无法行动。
行动序列上出现【协奏】倒计时，倒计时回合开始时知更鸟退出【协奏】状态并立即行动，倒计时固定拥有#2[i]点速度。</x:v>
      </x:c>
      <x:c r="I353" s="7" t="str">
        <x:v>进入【协奏】状态，使我方全体攻击力提高，并使队友立即行动，攻击后知更鸟额外造成物理属性附加伤害。【协奏】状态期间自身免疫控制类负面状态，状态结束前不会进入自己回合且无法行动，直至倒计时结束。</x:v>
      </x:c>
      <x:c r="J353" s="6" t="str">
        <x:v>https://raw.githubusercontent.com/Mar-7th/StarRailRes/dbe8cdfcfb0bf657b9fe1cf92d5537f118ccb487/index_new/cn/character_skills.json</x:v>
      </x:c>
    </x:row>
    <x:row r="354" ht="38" customHeight="1">
      <x:c r="A354" s="6" t="str">
        <x:v>130904</x:v>
      </x:c>
      <x:c r="B354" s="6" t="str">
        <x:v>1309</x:v>
      </x:c>
      <x:c r="C354" s="6" t="str">
        <x:v>知更鸟</x:v>
      </x:c>
      <x:c r="D354" s="6" t="str">
        <x:v>调性合颂</x:v>
      </x:c>
      <x:c r="E354" s="6" t="str">
        <x:v>天赋</x:v>
      </x:c>
      <x:c r="F354" s="6" t="str">
        <x:v>辅助</x:v>
      </x:c>
      <x:c r="G354" s="6" t="n">
        <x:v>15</x:v>
      </x:c>
      <x:c r="H354" s="7" t="str">
        <x:v>使我方全体暴击伤害提高#1[f1]%，且我方目标攻击敌方目标后，知更鸟额外为自身恢复#2[i]点能量。</x:v>
      </x:c>
      <x:c r="I354" s="7" t="str">
        <x:v>使我方全体暴击伤害提高，且我方目标攻击敌方后知更鸟额外恢复能量。</x:v>
      </x:c>
      <x:c r="J354" s="6" t="str">
        <x:v>https://raw.githubusercontent.com/Mar-7th/StarRailRes/dbe8cdfcfb0bf657b9fe1cf92d5537f118ccb487/index_new/cn/character_skills.json</x:v>
      </x:c>
    </x:row>
    <x:row r="355" ht="20" customHeight="1">
      <x:c r="A355" s="6" t="str">
        <x:v>130906</x:v>
      </x:c>
      <x:c r="B355" s="6" t="str">
        <x:v>1309</x:v>
      </x:c>
      <x:c r="C355" s="6" t="str">
        <x:v>知更鸟</x:v>
      </x:c>
      <x:c r="D355" s="6" t="str">
        <x:v>攻击</x:v>
      </x:c>
      <x:c r="E355" s="6" t="str"/>
      <x:c r="F355" s="6" t="str"/>
      <x:c r="G355" s="6" t="n">
        <x:v>1</x:v>
      </x:c>
      <x:c r="H355" s="7" t="str">
        <x:v>攻击敌人，进入战斗后削弱敌方目标对应属性韧性。</x:v>
      </x:c>
      <x:c r="I355" s="7" t="str">
        <x:v>攻击敌人，进入战斗后削弱敌方目标对应属性韧性。</x:v>
      </x:c>
      <x:c r="J355" s="6" t="str">
        <x:v>https://raw.githubusercontent.com/Mar-7th/StarRailRes/dbe8cdfcfb0bf657b9fe1cf92d5537f118ccb487/index_new/cn/character_skills.json</x:v>
      </x:c>
    </x:row>
    <x:row r="356" ht="38" customHeight="1">
      <x:c r="A356" s="6" t="str">
        <x:v>130907</x:v>
      </x:c>
      <x:c r="B356" s="6" t="str">
        <x:v>1309</x:v>
      </x:c>
      <x:c r="C356" s="6" t="str">
        <x:v>知更鸟</x:v>
      </x:c>
      <x:c r="D356" s="6" t="str">
        <x:v>酣醉序曲</x:v>
      </x:c>
      <x:c r="E356" s="6" t="str">
        <x:v>秘技</x:v>
      </x:c>
      <x:c r="F356" s="6" t="str">
        <x:v>辅助</x:v>
      </x:c>
      <x:c r="G356" s="6" t="n">
        <x:v>1</x:v>
      </x:c>
      <x:c r="H356" s="7" t="str">
        <x:v>施放秘技后，在自身周围展开持续#1[i]秒的特殊领域，处于领域内的敌人不会对知更鸟发动攻击，且在领域展开期间跟随知更鸟。领域展开期间进入战斗后，每个波次开始时知更鸟恢复#2[i]点能量。我方制造的领域效果最多存在1个。</x:v>
      </x:c>
      <x:c r="I356" s="7" t="str">
        <x:v>在自身周围制造特殊领域。领域内敌人不会攻击知更鸟。领域展开期间进入战斗后，每个波次开始时知更鸟额外恢复5点能量。</x:v>
      </x:c>
      <x:c r="J356" s="6" t="str">
        <x:v>https://raw.githubusercontent.com/Mar-7th/StarRailRes/dbe8cdfcfb0bf657b9fe1cf92d5537f118ccb487/index_new/cn/character_skills.json</x:v>
      </x:c>
    </x:row>
    <x:row r="357" ht="20" customHeight="1">
      <x:c r="A357" s="6" t="str">
        <x:v>131001</x:v>
      </x:c>
      <x:c r="B357" s="6" t="str">
        <x:v>1310</x:v>
      </x:c>
      <x:c r="C357" s="6" t="str">
        <x:v>流萤</x:v>
      </x:c>
      <x:c r="D357" s="6" t="str">
        <x:v>指令-闪燃推进</x:v>
      </x:c>
      <x:c r="E357" s="6" t="str">
        <x:v>普攻</x:v>
      </x:c>
      <x:c r="F357" s="6" t="str">
        <x:v>单攻</x:v>
      </x:c>
      <x:c r="G357" s="6" t="n">
        <x:v>10</x:v>
      </x:c>
      <x:c r="H357" s="7" t="str">
        <x:v>对指定敌方单体造成等同于装甲「萨姆」#1[i]%攻击力的火属性伤害。</x:v>
      </x:c>
      <x:c r="I357" s="7" t="str">
        <x:v>对敌方单体造成少量火属性伤害。</x:v>
      </x:c>
      <x:c r="J357" s="6" t="str">
        <x:v>https://raw.githubusercontent.com/Mar-7th/StarRailRes/dbe8cdfcfb0bf657b9fe1cf92d5537f118ccb487/index_new/cn/character_skills.json</x:v>
      </x:c>
    </x:row>
    <x:row r="358" ht="53" customHeight="1">
      <x:c r="A358" s="6" t="str">
        <x:v>131002</x:v>
      </x:c>
      <x:c r="B358" s="6" t="str">
        <x:v>1310</x:v>
      </x:c>
      <x:c r="C358" s="6" t="str">
        <x:v>流萤</x:v>
      </x:c>
      <x:c r="D358" s="6" t="str">
        <x:v>指令-天火轰击</x:v>
      </x:c>
      <x:c r="E358" s="6" t="str">
        <x:v>战技</x:v>
      </x:c>
      <x:c r="F358" s="6" t="str">
        <x:v>单攻</x:v>
      </x:c>
      <x:c r="G358" s="6" t="n">
        <x:v>15</x:v>
      </x:c>
      <x:c r="H358" s="7" t="str">
        <x:v>消耗等同于自身生命上限#2[i]%的生命值固定恢复等同于自身#3[i]%能量上限的能量，对指定敌方单体造成等同于装甲「萨姆」#1[i]%攻击力的火属性伤害。若当前生命值不足，施放战技时装甲「萨姆」的当前生命值降至1点。使自身下一次行动提前#4[i]%。</x:v>
      </x:c>
      <x:c r="I358" s="7" t="str">
        <x:v>消耗自身部分生命值恢复能量，对敌方单体造成火属性伤害。使自身下一次行动提前。</x:v>
      </x:c>
      <x:c r="J358" s="6" t="str">
        <x:v>https://raw.githubusercontent.com/Mar-7th/StarRailRes/dbe8cdfcfb0bf657b9fe1cf92d5537f118ccb487/index_new/cn/character_skills.json</x:v>
      </x:c>
    </x:row>
    <x:row r="359" ht="38" customHeight="1">
      <x:c r="A359" s="6" t="str">
        <x:v>131003</x:v>
      </x:c>
      <x:c r="B359" s="6" t="str">
        <x:v>1310</x:v>
      </x:c>
      <x:c r="C359" s="6" t="str">
        <x:v>流萤</x:v>
      </x:c>
      <x:c r="D359" s="6" t="str">
        <x:v>火萤Ⅳ型-完全燃烧</x:v>
      </x:c>
      <x:c r="E359" s="6" t="str">
        <x:v>终结技</x:v>
      </x:c>
      <x:c r="F359" s="6" t="str">
        <x:v>强化</x:v>
      </x:c>
      <x:c r="G359" s="6" t="n">
        <x:v>15</x:v>
      </x:c>
      <x:c r="H359" s="7" t="str">
        <x:v>进入「完全燃烧」状态，自身行动提前100%并获得强化普攻和强化战技。「完全燃烧」状态下速度提高#3[i]点，且施放强化普攻、强化战技时自身弱点击破效率提高#2[i]%、使敌方目标受到装甲「萨姆」造成的击破伤害提高#1[f1]%，持续至本次攻击结束。
行动序列上出现「完全燃烧」倒计时，倒计时回合开始时装甲「萨姆」解除「完全燃烧」状态，倒计时固定拥有#4[i]速度。
「完全燃烧」状态下装甲「萨姆」无法施放终结技。</x:v>
      </x:c>
      <x:c r="I359" s="7" t="str">
        <x:v>进入「完全燃烧」状态，使自身行动提前100%，获得强化普攻和强化战技，并提高自身速度、弱点击破效率和敌方目标受到的击破伤害，直至倒计时结束。</x:v>
      </x:c>
      <x:c r="J359" s="6" t="str">
        <x:v>https://raw.githubusercontent.com/Mar-7th/StarRailRes/dbe8cdfcfb0bf657b9fe1cf92d5537f118ccb487/index_new/cn/character_skills.json</x:v>
      </x:c>
    </x:row>
    <x:row r="360" ht="38" customHeight="1">
      <x:c r="A360" s="6" t="str">
        <x:v>131004</x:v>
      </x:c>
      <x:c r="B360" s="6" t="str">
        <x:v>1310</x:v>
      </x:c>
      <x:c r="C360" s="6" t="str">
        <x:v>流萤</x:v>
      </x:c>
      <x:c r="D360" s="6" t="str">
        <x:v>茧式源火中枢</x:v>
      </x:c>
      <x:c r="E360" s="6" t="str">
        <x:v>天赋</x:v>
      </x:c>
      <x:c r="F360" s="6" t="str">
        <x:v>防御</x:v>
      </x:c>
      <x:c r="G360" s="6" t="n">
        <x:v>15</x:v>
      </x:c>
      <x:c r="H360" s="7" t="str">
        <x:v>生命值越低受到的伤害越低，生命值小于等于#3[i]%时减伤效果达到最大值，最多降低#1[i]%。「完全燃烧」状态下减伤效果维持最大值，效果抵抗提高#4[i]%。
战斗开始时若能量不足#2[i]%则使其恢复至#2[i]%。当能量恢复至上限时解除自身所有负面效果。</x:v>
      </x:c>
      <x:c r="I360" s="7" t="str">
        <x:v>生命值越低受到的伤害越低。「完全燃烧」状态下减伤效果维持最大值，效果抵抗提高。战斗开始时若能量不足50%则使其恢复至50%。当能量恢复至上限时解除自身所有负面效果。</x:v>
      </x:c>
      <x:c r="J360" s="6" t="str">
        <x:v>https://raw.githubusercontent.com/Mar-7th/StarRailRes/dbe8cdfcfb0bf657b9fe1cf92d5537f118ccb487/index_new/cn/character_skills.json</x:v>
      </x:c>
    </x:row>
    <x:row r="361" ht="20" customHeight="1">
      <x:c r="A361" s="6" t="str">
        <x:v>131006</x:v>
      </x:c>
      <x:c r="B361" s="6" t="str">
        <x:v>1310</x:v>
      </x:c>
      <x:c r="C361" s="6" t="str">
        <x:v>流萤</x:v>
      </x:c>
      <x:c r="D361" s="6" t="str">
        <x:v>攻击</x:v>
      </x:c>
      <x:c r="E361" s="6" t="str"/>
      <x:c r="F361" s="6" t="str"/>
      <x:c r="G361" s="6" t="n">
        <x:v>1</x:v>
      </x:c>
      <x:c r="H361" s="7" t="str">
        <x:v>攻击敌人，进入战斗后削弱敌方目标对应属性韧性。</x:v>
      </x:c>
      <x:c r="I361" s="7" t="str">
        <x:v>攻击敌人，进入战斗后削弱敌方目标对应属性韧性。</x:v>
      </x:c>
      <x:c r="J361" s="6" t="str">
        <x:v>https://raw.githubusercontent.com/Mar-7th/StarRailRes/dbe8cdfcfb0bf657b9fe1cf92d5537f118ccb487/index_new/cn/character_skills.json</x:v>
      </x:c>
    </x:row>
    <x:row r="362" ht="38" customHeight="1">
      <x:c r="A362" s="6" t="str">
        <x:v>131007</x:v>
      </x:c>
      <x:c r="B362" s="6" t="str">
        <x:v>1310</x:v>
      </x:c>
      <x:c r="C362" s="6" t="str">
        <x:v>流萤</x:v>
      </x:c>
      <x:c r="D362" s="6" t="str">
        <x:v>Δ指令-焦土陨击</x:v>
      </x:c>
      <x:c r="E362" s="6" t="str">
        <x:v>秘技</x:v>
      </x:c>
      <x:c r="F362" s="6" t="str"/>
      <x:c r="G362" s="6" t="n">
        <x:v>1</x:v>
      </x:c>
      <x:c r="H362" s="7" t="str">
        <x:v>跳跃至空中并进行自由移动，持续#1[i]秒，此时施放下落攻击可以提前结束持续时间。持续时间结束后，下落并立即攻击一定范围内的所有敌人，每个波次开始时为敌方全体添加火属性弱点，持续#3[i]回合，此后对敌方全体造成等同于装甲「萨姆」#2[i]%攻击力的火属性伤害。</x:v>
      </x:c>
      <x:c r="I362" s="7" t="str">
        <x:v>跳跃至空中并自由移动，移动数秒后下落并攻击范围内的所有敌人，每个波次开始时为敌方全体添加火属性弱点，并对敌方全体造成火属性伤害。</x:v>
      </x:c>
      <x:c r="J362" s="6" t="str">
        <x:v>https://raw.githubusercontent.com/Mar-7th/StarRailRes/dbe8cdfcfb0bf657b9fe1cf92d5537f118ccb487/index_new/cn/character_skills.json</x:v>
      </x:c>
    </x:row>
    <x:row r="363" ht="38" customHeight="1">
      <x:c r="A363" s="6" t="str">
        <x:v>131008</x:v>
      </x:c>
      <x:c r="B363" s="6" t="str">
        <x:v>1310</x:v>
      </x:c>
      <x:c r="C363" s="6" t="str">
        <x:v>流萤</x:v>
      </x:c>
      <x:c r="D363" s="6" t="str">
        <x:v>火萤Ⅳ型-底火斩击</x:v>
      </x:c>
      <x:c r="E363" s="6" t="str">
        <x:v>普攻</x:v>
      </x:c>
      <x:c r="F363" s="6" t="str">
        <x:v>单攻</x:v>
      </x:c>
      <x:c r="G363" s="6" t="n">
        <x:v>10</x:v>
      </x:c>
      <x:c r="H363" s="7" t="str">
        <x:v>回复等同于自身#2[i]%生命上限的生命值。对指定敌方单体造成等同于装甲「萨姆」#1[i]%攻击力的火属性伤害。</x:v>
      </x:c>
      <x:c r="I363" s="7" t="str">
        <x:v>回复自身部分生命值，对敌方单体造成火属性伤害。</x:v>
      </x:c>
      <x:c r="J363" s="6" t="str">
        <x:v>https://raw.githubusercontent.com/Mar-7th/StarRailRes/dbe8cdfcfb0bf657b9fe1cf92d5537f118ccb487/index_new/cn/character_skills.json</x:v>
      </x:c>
    </x:row>
    <x:row r="364" ht="38" customHeight="1">
      <x:c r="A364" s="6" t="str">
        <x:v>131009</x:v>
      </x:c>
      <x:c r="B364" s="6" t="str">
        <x:v>1310</x:v>
      </x:c>
      <x:c r="C364" s="6" t="str">
        <x:v>流萤</x:v>
      </x:c>
      <x:c r="D364" s="6" t="str">
        <x:v>火萤Ⅳ型-死星过载</x:v>
      </x:c>
      <x:c r="E364" s="6" t="str">
        <x:v>战技</x:v>
      </x:c>
      <x:c r="F364" s="6" t="str">
        <x:v>扩散</x:v>
      </x:c>
      <x:c r="G364" s="6" t="n">
        <x:v>15</x:v>
      </x:c>
      <x:c r="H364" s="7" t="str">
        <x:v>回复等同于自身#3[i]%生命上限的生命值。为指定敌方单体添加火属性弱点，持续#4[i]回合。对该目标造成等同于装甲「萨姆」（#5[f1]*击破特攻+#1[f1]%）攻击力的火属性伤害。同时对其相邻目标造成等同于装甲「萨姆」（#6[f1]*击破特攻+#2[f1]%）攻击力的火属性伤害。最多计算#7[i]%击破特攻。</x:v>
      </x:c>
      <x:c r="I364" s="7" t="str">
        <x:v>回复自身部分生命值，为敌方单体添加火属性弱点，并对其造成大量火属性伤害，对相邻目标造成火属性伤害。</x:v>
      </x:c>
      <x:c r="J364" s="6" t="str">
        <x:v>https://raw.githubusercontent.com/Mar-7th/StarRailRes/dbe8cdfcfb0bf657b9fe1cf92d5537f118ccb487/index_new/cn/character_skills.json</x:v>
      </x:c>
    </x:row>
    <x:row r="365" ht="20" customHeight="1">
      <x:c r="A365" s="6" t="str">
        <x:v>131201</x:v>
      </x:c>
      <x:c r="B365" s="6" t="str">
        <x:v>1312</x:v>
      </x:c>
      <x:c r="C365" s="6" t="str">
        <x:v>米沙</x:v>
      </x:c>
      <x:c r="D365" s="6" t="str">
        <x:v>请…请让一下！</x:v>
      </x:c>
      <x:c r="E365" s="6" t="str">
        <x:v>普攻</x:v>
      </x:c>
      <x:c r="F365" s="6" t="str">
        <x:v>单攻</x:v>
      </x:c>
      <x:c r="G365" s="6" t="n">
        <x:v>10</x:v>
      </x:c>
      <x:c r="H365" s="7" t="str">
        <x:v>对指定敌方单体造成等同于米沙#1[i]%攻击力的冰属性伤害。</x:v>
      </x:c>
      <x:c r="I365" s="7" t="str">
        <x:v>对敌方单体造成少量冰属性伤害。</x:v>
      </x:c>
      <x:c r="J365" s="6" t="str">
        <x:v>https://raw.githubusercontent.com/Mar-7th/StarRailRes/dbe8cdfcfb0bf657b9fe1cf92d5537f118ccb487/index_new/cn/character_skills.json</x:v>
      </x:c>
    </x:row>
    <x:row r="366" ht="38" customHeight="1">
      <x:c r="A366" s="6" t="str">
        <x:v>131202</x:v>
      </x:c>
      <x:c r="B366" s="6" t="str">
        <x:v>1312</x:v>
      </x:c>
      <x:c r="C366" s="6" t="str">
        <x:v>米沙</x:v>
      </x:c>
      <x:c r="D366" s="6" t="str">
        <x:v>客…客房服务！</x:v>
      </x:c>
      <x:c r="E366" s="6" t="str">
        <x:v>战技</x:v>
      </x:c>
      <x:c r="F366" s="6" t="str">
        <x:v>扩散</x:v>
      </x:c>
      <x:c r="G366" s="6" t="n">
        <x:v>15</x:v>
      </x:c>
      <x:c r="H366" s="7" t="str">
        <x:v>增加#3[i]段米沙下一次终结技的攻击段数。对指定敌方单体造成等同于米沙#1[i]%攻击力的冰属性伤害，并对其相邻目标造成等同于米沙#2[i]%攻击力的冰属性伤害。</x:v>
      </x:c>
      <x:c r="I366" s="7" t="str">
        <x:v>对敌方单体造成冰属性伤害，对相邻目标造成少量冰属性伤害，增加米沙下一次终结技的攻击段数。</x:v>
      </x:c>
      <x:c r="J366" s="6" t="str">
        <x:v>https://raw.githubusercontent.com/Mar-7th/StarRailRes/dbe8cdfcfb0bf657b9fe1cf92d5537f118ccb487/index_new/cn/character_skills.json</x:v>
      </x:c>
    </x:row>
    <x:row r="367" ht="38" customHeight="1">
      <x:c r="A367" s="6" t="str">
        <x:v>131203</x:v>
      </x:c>
      <x:c r="B367" s="6" t="str">
        <x:v>1312</x:v>
      </x:c>
      <x:c r="C367" s="6" t="str">
        <x:v>米沙</x:v>
      </x:c>
      <x:c r="D367" s="6" t="str">
        <x:v>要…要迟到了！</x:v>
      </x:c>
      <x:c r="E367" s="6" t="str">
        <x:v>终结技</x:v>
      </x:c>
      <x:c r="F367" s="6" t="str">
        <x:v>弹射</x:v>
      </x:c>
      <x:c r="G367" s="6" t="n">
        <x:v>15</x:v>
      </x:c>
      <x:c r="H367" s="7" t="str">
        <x:v>初始拥有#1[i]段攻击段数。首先施放1段攻击对指定敌方单体造成等同于米沙#2[i]%攻击力的冰属性伤害，其余每段攻击对敌方随机单体造成等同于米沙#2[i]%攻击力的冰属性伤害。每段攻击前有#3[f1]%的基础概率使目标陷入冻结状态，持续1回合。
冻结状态下，敌方目标不能行动，同时每回合开始时受到等同于米沙#4[i]%攻击力的冰属性附加伤害。
终结技最多累计#5[i]段攻击段数，施放终结技后攻击段数恢复至初始状态。</x:v>
      </x:c>
      <x:c r="I367" s="7" t="str">
        <x:v>对敌方单体造成少量冰属性伤害，初始共弹射3次，最多共弹射10次。每段攻击前小概率使目标冻结。</x:v>
      </x:c>
      <x:c r="J367" s="6" t="str">
        <x:v>https://raw.githubusercontent.com/Mar-7th/StarRailRes/dbe8cdfcfb0bf657b9fe1cf92d5537f118ccb487/index_new/cn/character_skills.json</x:v>
      </x:c>
    </x:row>
    <x:row r="368" ht="38" customHeight="1">
      <x:c r="A368" s="6" t="str">
        <x:v>131204</x:v>
      </x:c>
      <x:c r="B368" s="6" t="str">
        <x:v>1312</x:v>
      </x:c>
      <x:c r="C368" s="6" t="str">
        <x:v>米沙</x:v>
      </x:c>
      <x:c r="D368" s="6" t="str">
        <x:v>擒纵机构</x:v>
      </x:c>
      <x:c r="E368" s="6" t="str">
        <x:v>天赋</x:v>
      </x:c>
      <x:c r="F368" s="6" t="str">
        <x:v>强化</x:v>
      </x:c>
      <x:c r="G368" s="6" t="n">
        <x:v>15</x:v>
      </x:c>
      <x:c r="H368" s="7" t="str">
        <x:v>我方全体每消耗1个战技点，增加#2[i]段米沙下一次终结技的攻击段数，同时米沙恢复#1[f1]点能量。</x:v>
      </x:c>
      <x:c r="I368" s="7" t="str">
        <x:v>我方全体每消耗1个战技点，增加米沙下一次终结技的攻击段数，同时米沙恢复能量。</x:v>
      </x:c>
      <x:c r="J368" s="6" t="str">
        <x:v>https://raw.githubusercontent.com/Mar-7th/StarRailRes/dbe8cdfcfb0bf657b9fe1cf92d5537f118ccb487/index_new/cn/character_skills.json</x:v>
      </x:c>
    </x:row>
    <x:row r="369" ht="20" customHeight="1">
      <x:c r="A369" s="6" t="str">
        <x:v>131206</x:v>
      </x:c>
      <x:c r="B369" s="6" t="str">
        <x:v>1312</x:v>
      </x:c>
      <x:c r="C369" s="6" t="str">
        <x:v>米沙</x:v>
      </x:c>
      <x:c r="D369" s="6" t="str">
        <x:v>攻击</x:v>
      </x:c>
      <x:c r="E369" s="6" t="str"/>
      <x:c r="F369" s="6" t="str"/>
      <x:c r="G369" s="6" t="n">
        <x:v>1</x:v>
      </x:c>
      <x:c r="H369" s="7" t="str">
        <x:v>攻击敌人，进入战斗后削弱敌方目标对应属性韧性。</x:v>
      </x:c>
      <x:c r="I369" s="7" t="str">
        <x:v>攻击敌人，进入战斗后削弱敌方目标对应属性韧性。</x:v>
      </x:c>
      <x:c r="J369" s="6" t="str">
        <x:v>https://raw.githubusercontent.com/Mar-7th/StarRailRes/dbe8cdfcfb0bf657b9fe1cf92d5537f118ccb487/index_new/cn/character_skills.json</x:v>
      </x:c>
    </x:row>
    <x:row r="370" ht="53" customHeight="1">
      <x:c r="A370" s="6" t="str">
        <x:v>131207</x:v>
      </x:c>
      <x:c r="B370" s="6" t="str">
        <x:v>1312</x:v>
      </x:c>
      <x:c r="C370" s="6" t="str">
        <x:v>米沙</x:v>
      </x:c>
      <x:c r="D370" s="6" t="str">
        <x:v>停一停吧，你真美丽！</x:v>
      </x:c>
      <x:c r="E370" s="6" t="str">
        <x:v>秘技</x:v>
      </x:c>
      <x:c r="F370" s="6" t="str">
        <x:v>妨害</x:v>
      </x:c>
      <x:c r="G370" s="6" t="n">
        <x:v>1</x:v>
      </x:c>
      <x:c r="H370" s="7" t="str">
        <x:v>使用秘技后，制造1片持续#1[i]秒的特殊领域。处于特殊领域内的敌人陷入【梦境监牢】状态。【梦境监牢】状态下的敌人会停止所有行动。与处于【梦境监牢】状态下的敌人进入战斗后，增加#2[i]段米沙下一次终结技的攻击段数。我方制造的领域效果最多存在1个。</x:v>
      </x:c>
      <x:c r="I370" s="7" t="str">
        <x:v>制造特殊领域。领域内敌人行动停止。与领域内敌人进入战斗后，增加米沙下一次终结技的攻击段数。</x:v>
      </x:c>
      <x:c r="J370" s="6" t="str">
        <x:v>https://raw.githubusercontent.com/Mar-7th/StarRailRes/dbe8cdfcfb0bf657b9fe1cf92d5537f118ccb487/index_new/cn/character_skills.json</x:v>
      </x:c>
    </x:row>
    <x:row r="371" ht="20" customHeight="1">
      <x:c r="A371" s="6" t="str">
        <x:v>131301</x:v>
      </x:c>
      <x:c r="B371" s="6" t="str">
        <x:v>1313</x:v>
      </x:c>
      <x:c r="C371" s="6" t="str">
        <x:v>星期日</x:v>
      </x:c>
      <x:c r="D371" s="6" t="str">
        <x:v>闪烁的劝诫</x:v>
      </x:c>
      <x:c r="E371" s="6" t="str">
        <x:v>普攻</x:v>
      </x:c>
      <x:c r="F371" s="6" t="str">
        <x:v>单攻</x:v>
      </x:c>
      <x:c r="G371" s="6" t="n">
        <x:v>10</x:v>
      </x:c>
      <x:c r="H371" s="7" t="str">
        <x:v>对指定敌方单体造成等同于星期日#1[i]%攻击力的虚数属性伤害。</x:v>
      </x:c>
      <x:c r="I371" s="7" t="str">
        <x:v>对指定敌方单体造成少量虚数属性伤害。</x:v>
      </x:c>
      <x:c r="J371" s="6" t="str">
        <x:v>https://raw.githubusercontent.com/Mar-7th/StarRailRes/dbe8cdfcfb0bf657b9fe1cf92d5537f118ccb487/index_new/cn/character_skills.json</x:v>
      </x:c>
    </x:row>
    <x:row r="372" ht="53" customHeight="1">
      <x:c r="A372" s="6" t="str">
        <x:v>131302</x:v>
      </x:c>
      <x:c r="B372" s="6" t="str">
        <x:v>1313</x:v>
      </x:c>
      <x:c r="C372" s="6" t="str">
        <x:v>星期日</x:v>
      </x:c>
      <x:c r="D372" s="6" t="str">
        <x:v>纸与仪典的恩赐</x:v>
      </x:c>
      <x:c r="E372" s="6" t="str">
        <x:v>战技</x:v>
      </x:c>
      <x:c r="F372" s="6" t="str">
        <x:v>辅助</x:v>
      </x:c>
      <x:c r="G372" s="6" t="n">
        <x:v>15</x:v>
      </x:c>
      <x:c r="H372" s="7" t="str">
        <x:v>使指定我方单体角色及其召唤物立即行动，并使其造成的伤害提高#2[i]%，若目标拥有召唤物，则造成的伤害提高效果额外提高#4[i]%，持续#3[i]回合。
对【蒙福者】施放战技后恢复1个战技点。
当星期日对「同谐」命途的角色施放该技能时，无法触发立即行动效果。</x:v>
      </x:c>
      <x:c r="I372" s="7" t="str">
        <x:v>使指定我方单体角色及其召唤物立即行动，并使其造成的伤害提高，若目标拥有召唤物，则造成的伤害提高效果额外提高。
对【蒙福者】施放战技后恢复1个战技点。
当星期日对「同谐」命途的角色施放该技能时，无法触发立即行动效果。</x:v>
      </x:c>
      <x:c r="J372" s="6" t="str">
        <x:v>https://raw.githubusercontent.com/Mar-7th/StarRailRes/dbe8cdfcfb0bf657b9fe1cf92d5537f118ccb487/index_new/cn/character_skills.json</x:v>
      </x:c>
    </x:row>
    <x:row r="373" ht="68" customHeight="1">
      <x:c r="A373" s="6" t="str">
        <x:v>131303</x:v>
      </x:c>
      <x:c r="B373" s="6" t="str">
        <x:v>1313</x:v>
      </x:c>
      <x:c r="C373" s="6" t="str">
        <x:v>星期日</x:v>
      </x:c>
      <x:c r="D373" s="6" t="str">
        <x:v>轻与伤痕的赞颂</x:v>
      </x:c>
      <x:c r="E373" s="6" t="str">
        <x:v>终结技</x:v>
      </x:c>
      <x:c r="F373" s="6" t="str">
        <x:v>辅助</x:v>
      </x:c>
      <x:c r="G373" s="6" t="n">
        <x:v>15</x:v>
      </x:c>
      <x:c r="H373" s="7" t="str">
        <x:v>为指定我方单体角色恢复等同于#1[f1]%能量上限的能量，并使目标及其召唤物成为【蒙福者】，【蒙福者】的暴击伤害提高，提高数值等同于星期日#2[f1]%暴击伤害+#4[f1]%。
星期日自身每回合开始时【蒙福者】状态持续回合减1，共持续#3[i]回合。且仅对除星期日自身外终结技最新的施放目标生效。当星期日陷入无法战斗状态时，【蒙福者】效果也会被解除。</x:v>
      </x:c>
      <x:c r="I373" s="7" t="str">
        <x:v>为指定我方单体角色恢复能量，并使目标及其召唤物成为【蒙福者】，【蒙福者】的暴击伤害提高。</x:v>
      </x:c>
      <x:c r="J373" s="6" t="str">
        <x:v>https://raw.githubusercontent.com/Mar-7th/StarRailRes/dbe8cdfcfb0bf657b9fe1cf92d5537f118ccb487/index_new/cn/character_skills.json</x:v>
      </x:c>
    </x:row>
    <x:row r="374" ht="20" customHeight="1">
      <x:c r="A374" s="6" t="str">
        <x:v>131304</x:v>
      </x:c>
      <x:c r="B374" s="6" t="str">
        <x:v>1313</x:v>
      </x:c>
      <x:c r="C374" s="6" t="str">
        <x:v>星期日</x:v>
      </x:c>
      <x:c r="D374" s="6" t="str">
        <x:v>倾诉之肉身</x:v>
      </x:c>
      <x:c r="E374" s="6" t="str">
        <x:v>天赋</x:v>
      </x:c>
      <x:c r="F374" s="6" t="str">
        <x:v>辅助</x:v>
      </x:c>
      <x:c r="G374" s="6" t="n">
        <x:v>15</x:v>
      </x:c>
      <x:c r="H374" s="7" t="str">
        <x:v>施放战技时，使目标的暴击率提高#1[f1]%，持续#2[i]回合。</x:v>
      </x:c>
      <x:c r="I374" s="7" t="str">
        <x:v>施放战技时，使目标暴击率提高。</x:v>
      </x:c>
      <x:c r="J374" s="6" t="str">
        <x:v>https://raw.githubusercontent.com/Mar-7th/StarRailRes/dbe8cdfcfb0bf657b9fe1cf92d5537f118ccb487/index_new/cn/character_skills.json</x:v>
      </x:c>
    </x:row>
    <x:row r="375" ht="20" customHeight="1">
      <x:c r="A375" s="6" t="str">
        <x:v>131306</x:v>
      </x:c>
      <x:c r="B375" s="6" t="str">
        <x:v>1313</x:v>
      </x:c>
      <x:c r="C375" s="6" t="str">
        <x:v>星期日</x:v>
      </x:c>
      <x:c r="D375" s="6" t="str">
        <x:v>攻击</x:v>
      </x:c>
      <x:c r="E375" s="6" t="str"/>
      <x:c r="F375" s="6" t="str"/>
      <x:c r="G375" s="6" t="n">
        <x:v>1</x:v>
      </x:c>
      <x:c r="H375" s="7" t="str">
        <x:v>攻击敌人，进入战斗后削弱敌方目标对应属性韧性。</x:v>
      </x:c>
      <x:c r="I375" s="7" t="str">
        <x:v>攻击敌人，进入战斗后削弱敌方目标对应属性韧性。</x:v>
      </x:c>
      <x:c r="J375" s="6" t="str">
        <x:v>https://raw.githubusercontent.com/Mar-7th/StarRailRes/dbe8cdfcfb0bf657b9fe1cf92d5537f118ccb487/index_new/cn/character_skills.json</x:v>
      </x:c>
    </x:row>
    <x:row r="376" ht="38" customHeight="1">
      <x:c r="A376" s="6" t="str">
        <x:v>131307</x:v>
      </x:c>
      <x:c r="B376" s="6" t="str">
        <x:v>1313</x:v>
      </x:c>
      <x:c r="C376" s="6" t="str">
        <x:v>星期日</x:v>
      </x:c>
      <x:c r="D376" s="6" t="str">
        <x:v>荣光之秘</x:v>
      </x:c>
      <x:c r="E376" s="6" t="str">
        <x:v>秘技</x:v>
      </x:c>
      <x:c r="F376" s="6" t="str">
        <x:v>辅助</x:v>
      </x:c>
      <x:c r="G376" s="6" t="n">
        <x:v>1</x:v>
      </x:c>
      <x:c r="H376" s="7" t="str">
        <x:v>使用秘技后，下一次战斗星期日首次对我方目标施放技能时，使目标造成的伤害提高#1[i]%，持续#2[i]回合。</x:v>
      </x:c>
      <x:c r="I376" s="7" t="str">
        <x:v>使用秘技后，下一次战斗星期日首次对我方目标施放技能时，使目标造成的伤害提高。</x:v>
      </x:c>
      <x:c r="J376" s="6" t="str">
        <x:v>https://raw.githubusercontent.com/Mar-7th/StarRailRes/dbe8cdfcfb0bf657b9fe1cf92d5537f118ccb487/index_new/cn/character_skills.json</x:v>
      </x:c>
    </x:row>
    <x:row r="377" ht="38" customHeight="1">
      <x:c r="A377" s="6" t="str">
        <x:v>131401</x:v>
      </x:c>
      <x:c r="B377" s="6" t="str">
        <x:v>1314</x:v>
      </x:c>
      <x:c r="C377" s="6" t="str">
        <x:v>翡翠</x:v>
      </x:c>
      <x:c r="D377" s="6" t="str">
        <x:v>挞楚抽薪</x:v>
      </x:c>
      <x:c r="E377" s="6" t="str">
        <x:v>普攻</x:v>
      </x:c>
      <x:c r="F377" s="6" t="str">
        <x:v>扩散</x:v>
      </x:c>
      <x:c r="G377" s="6" t="n">
        <x:v>10</x:v>
      </x:c>
      <x:c r="H377" s="7" t="str">
        <x:v>对指定敌方单体造成等同于翡翠#1[i]%攻击力的量子属性伤害，同时对其相邻目标造成等同于翡翠#2[i]%攻击力的量子属性伤害。</x:v>
      </x:c>
      <x:c r="I377" s="7" t="str">
        <x:v>对敌方单体造成少量量子属性伤害，对相邻目标造成少量量子属性伤害。</x:v>
      </x:c>
      <x:c r="J377" s="6" t="str">
        <x:v>https://raw.githubusercontent.com/Mar-7th/StarRailRes/dbe8cdfcfb0bf657b9fe1cf92d5537f118ccb487/index_new/cn/character_skills.json</x:v>
      </x:c>
    </x:row>
    <x:row r="378" ht="53" customHeight="1">
      <x:c r="A378" s="6" t="str">
        <x:v>131402</x:v>
      </x:c>
      <x:c r="B378" s="6" t="str">
        <x:v>1314</x:v>
      </x:c>
      <x:c r="C378" s="6" t="str">
        <x:v>翡翠</x:v>
      </x:c>
      <x:c r="D378" s="6" t="str">
        <x:v>恣肆吞併的担保</x:v>
      </x:c>
      <x:c r="E378" s="6" t="str">
        <x:v>战技</x:v>
      </x:c>
      <x:c r="F378" s="6" t="str">
        <x:v>辅助</x:v>
      </x:c>
      <x:c r="G378" s="6" t="n">
        <x:v>15</x:v>
      </x:c>
      <x:c r="H378" s="7" t="str">
        <x:v>指定我方单体成为【收债人】，使其速度提高#1[i]点，持续#4[i]回合。
【收债人】施放攻击后，对每个击中的敌方目标造成1次等同于翡翠#3[i]%攻击力的量子属性附加伤害，并消耗【收债人】生命上限#2[i]%的生命值，若当前生命值不足，当前生命值降至1点。
若翡翠成为【收债人】时，无法获得速度提高效果且攻击后不消耗生命值。
当场上存在【收债人】时，翡翠无法施放战技，翡翠每回合开始时【收债人】状态持续回合数减1。</x:v>
      </x:c>
      <x:c r="I378" s="7" t="str">
        <x:v>使我方单体成为【收债人】，使其速度提高。【收债人】施放攻击后，对每个击中的敌方目标造成少量量子属性附加伤害并消耗自身生命值。翡翠成为【收债人】时，无法获得速度提高效果且攻击后不消耗生命值。</x:v>
      </x:c>
      <x:c r="J378" s="6" t="str">
        <x:v>https://raw.githubusercontent.com/Mar-7th/StarRailRes/dbe8cdfcfb0bf657b9fe1cf92d5537f118ccb487/index_new/cn/character_skills.json</x:v>
      </x:c>
    </x:row>
    <x:row r="379" ht="38" customHeight="1">
      <x:c r="A379" s="6" t="str">
        <x:v>131403</x:v>
      </x:c>
      <x:c r="B379" s="6" t="str">
        <x:v>1314</x:v>
      </x:c>
      <x:c r="C379" s="6" t="str">
        <x:v>翡翠</x:v>
      </x:c>
      <x:c r="D379" s="6" t="str">
        <x:v>堕此欲渊，立此狱契</x:v>
      </x:c>
      <x:c r="E379" s="6" t="str">
        <x:v>终结技</x:v>
      </x:c>
      <x:c r="F379" s="6" t="str">
        <x:v>群攻</x:v>
      </x:c>
      <x:c r="G379" s="6" t="n">
        <x:v>15</x:v>
      </x:c>
      <x:c r="H379" s="7" t="str">
        <x:v>对敌方全体造成等同于翡翠#3[i]%攻击力的量子属性伤害。同时使翡翠天赋的追加攻击获得强化，追加攻击造成的伤害倍率提高#1[i]%。强化效果可生效#2[i]次。</x:v>
      </x:c>
      <x:c r="I379" s="7" t="str">
        <x:v>对敌方全体造成量子属性伤害，使自身天赋的追加攻击伤害倍率提高。</x:v>
      </x:c>
      <x:c r="J379" s="6" t="str">
        <x:v>https://raw.githubusercontent.com/Mar-7th/StarRailRes/dbe8cdfcfb0bf657b9fe1cf92d5537f118ccb487/index_new/cn/character_skills.json</x:v>
      </x:c>
    </x:row>
    <x:row r="380" ht="53" customHeight="1">
      <x:c r="A380" s="6" t="str">
        <x:v>131404</x:v>
      </x:c>
      <x:c r="B380" s="6" t="str">
        <x:v>1314</x:v>
      </x:c>
      <x:c r="C380" s="6" t="str">
        <x:v>翡翠</x:v>
      </x:c>
      <x:c r="D380" s="6" t="str">
        <x:v>剔烁之牙</x:v>
      </x:c>
      <x:c r="E380" s="6" t="str">
        <x:v>天赋</x:v>
      </x:c>
      <x:c r="F380" s="6" t="str">
        <x:v>群攻</x:v>
      </x:c>
      <x:c r="G380" s="6" t="n">
        <x:v>15</x:v>
      </x:c>
      <x:c r="H380" s="7" t="str">
        <x:v>翡翠或成为【收债人】的目标施放攻击后，每击中1名敌方目标均可获得1点充能。当充能到达#3[i]点后，消耗#3[i]点充能，发动1次追加攻击，对敌方全体目标造成等同于翡翠#5[i]%攻击力的量子属性伤害，本次追加攻击无法获得充能。
翡翠发动天赋的追加攻击时立即获得#4[i]层【当品】，每层【当品】使暴击伤害提高#1[f1]%，最多叠加#2[i]层。</x:v>
      </x:c>
      <x:c r="I380" s="7" t="str">
        <x:v>翡翠或成为【收债人】的目标施放攻击后，每击中1个敌方目标均可获得1点充能。当充能到达8点后，消耗8点充能，发动1次追加攻击，对敌方全体造成量子属性伤害。
翡翠发动追加攻击时获得【当品】，使暴击伤害提高，最多叠加50层。</x:v>
      </x:c>
      <x:c r="J380" s="6" t="str">
        <x:v>https://raw.githubusercontent.com/Mar-7th/StarRailRes/dbe8cdfcfb0bf657b9fe1cf92d5537f118ccb487/index_new/cn/character_skills.json</x:v>
      </x:c>
    </x:row>
    <x:row r="381" ht="20" customHeight="1">
      <x:c r="A381" s="6" t="str">
        <x:v>131406</x:v>
      </x:c>
      <x:c r="B381" s="6" t="str">
        <x:v>1314</x:v>
      </x:c>
      <x:c r="C381" s="6" t="str">
        <x:v>翡翠</x:v>
      </x:c>
      <x:c r="D381" s="6" t="str">
        <x:v>攻击</x:v>
      </x:c>
      <x:c r="E381" s="6" t="str"/>
      <x:c r="F381" s="6" t="str"/>
      <x:c r="G381" s="6" t="n">
        <x:v>1</x:v>
      </x:c>
      <x:c r="H381" s="7" t="str">
        <x:v>攻击敌人，进入战斗后削弱敌方目标对应属性韧性。</x:v>
      </x:c>
      <x:c r="I381" s="7" t="str">
        <x:v>攻击敌人，进入战斗后削弱敌方目标对应属性韧性。</x:v>
      </x:c>
      <x:c r="J381" s="6" t="str">
        <x:v>https://raw.githubusercontent.com/Mar-7th/StarRailRes/dbe8cdfcfb0bf657b9fe1cf92d5537f118ccb487/index_new/cn/character_skills.json</x:v>
      </x:c>
    </x:row>
    <x:row r="382" ht="38" customHeight="1">
      <x:c r="A382" s="6" t="str">
        <x:v>131407</x:v>
      </x:c>
      <x:c r="B382" s="6" t="str">
        <x:v>1314</x:v>
      </x:c>
      <x:c r="C382" s="6" t="str">
        <x:v>翡翠</x:v>
      </x:c>
      <x:c r="D382" s="6" t="str">
        <x:v>猎手的视界</x:v>
      </x:c>
      <x:c r="E382" s="6" t="str">
        <x:v>秘技</x:v>
      </x:c>
      <x:c r="F382" s="6" t="str">
        <x:v>妨害</x:v>
      </x:c>
      <x:c r="G382" s="6" t="n">
        <x:v>1</x:v>
      </x:c>
      <x:c r="H382" s="7" t="str">
        <x:v>使用秘技后使一定区域内的敌人陷入#1[i]秒【盲从】。【盲从】状态下敌人不会主动攻击我方目标。主动攻击陷入【盲从】的敌人进入战斗时，使所有处于【盲从】状态的敌人同时进入战斗。进入战斗后对敌方全体造成等同于翡翠#2[i]%攻击力的量子属性伤害，立即获得#3[i]层【当品】。</x:v>
      </x:c>
      <x:c r="I382" s="7" t="str">
        <x:v>使一定区域内敌人陷入【盲从】状态。攻击陷入【盲从】状态敌人，使所有处于【盲从】状态的敌人同时进入战斗，进入战斗后对敌方全体造成少量量子属性伤害，立即获得15层【当品】。</x:v>
      </x:c>
      <x:c r="J382" s="6" t="str">
        <x:v>https://raw.githubusercontent.com/Mar-7th/StarRailRes/dbe8cdfcfb0bf657b9fe1cf92d5537f118ccb487/index_new/cn/character_skills.json</x:v>
      </x:c>
    </x:row>
    <x:row r="383" ht="20" customHeight="1">
      <x:c r="A383" s="6" t="str">
        <x:v>131501</x:v>
      </x:c>
      <x:c r="B383" s="6" t="str">
        <x:v>1315</x:v>
      </x:c>
      <x:c r="C383" s="6" t="str">
        <x:v>波提欧</x:v>
      </x:c>
      <x:c r="D383" s="6" t="str">
        <x:v>蹄铁裂颅</x:v>
      </x:c>
      <x:c r="E383" s="6" t="str">
        <x:v>普攻</x:v>
      </x:c>
      <x:c r="F383" s="6" t="str">
        <x:v>单攻</x:v>
      </x:c>
      <x:c r="G383" s="6" t="n">
        <x:v>10</x:v>
      </x:c>
      <x:c r="H383" s="7" t="str">
        <x:v>对指定敌方单体造成等同于波提欧#1[i]%攻击力的物理属性伤害。</x:v>
      </x:c>
      <x:c r="I383" s="7" t="str">
        <x:v>对敌方单体造成少量物理属性伤害。</x:v>
      </x:c>
      <x:c r="J383" s="6" t="str">
        <x:v>https://raw.githubusercontent.com/Mar-7th/StarRailRes/dbe8cdfcfb0bf657b9fe1cf92d5537f118ccb487/index_new/cn/character_skills.json</x:v>
      </x:c>
    </x:row>
    <x:row r="384" ht="38" customHeight="1">
      <x:c r="A384" s="6" t="str">
        <x:v>131502</x:v>
      </x:c>
      <x:c r="B384" s="6" t="str">
        <x:v>1315</x:v>
      </x:c>
      <x:c r="C384" s="6" t="str">
        <x:v>波提欧</x:v>
      </x:c>
      <x:c r="D384" s="6" t="str">
        <x:v>炽砾舞者的探戈</x:v>
      </x:c>
      <x:c r="E384" s="6" t="str">
        <x:v>战技</x:v>
      </x:c>
      <x:c r="F384" s="6" t="str">
        <x:v>妨害</x:v>
      </x:c>
      <x:c r="G384" s="6" t="n">
        <x:v>15</x:v>
      </x:c>
      <x:c r="H384" s="7" t="str">
        <x:v>使指定敌方单体及自身进入【绝命对峙】状态，波提欧普攻获得强化且无法施放战技，持续#3[i]回合，波提欧每回合开始时持续回合数减1。
处于【绝命对峙】的敌方目标陷入嘲讽状态。该目标/波提欧受到对方攻击时，受到的伤害提高#1[i]%/#2[i]%。
该目标被消灭或弱点被击破后，波提欧均可获得1层【优势口袋】，随后解除【绝命对峙】。
该战技无法恢复能量。施放该战技后，本回合不会结束。</x:v>
      </x:c>
      <x:c r="I384" s="7" t="str">
        <x:v>开启【绝命对峙】，【绝命对峙】的目标被消灭或弱点被击破后，波提欧获得【优势口袋】并解除【绝命对峙】。使自身获得强化普攻，且本回合不会结束。</x:v>
      </x:c>
      <x:c r="J384" s="6" t="str">
        <x:v>https://raw.githubusercontent.com/Mar-7th/StarRailRes/dbe8cdfcfb0bf657b9fe1cf92d5537f118ccb487/index_new/cn/character_skills.json</x:v>
      </x:c>
    </x:row>
    <x:row r="385" ht="38" customHeight="1">
      <x:c r="A385" s="6" t="str">
        <x:v>131503</x:v>
      </x:c>
      <x:c r="B385" s="6" t="str">
        <x:v>1315</x:v>
      </x:c>
      <x:c r="C385" s="6" t="str">
        <x:v>波提欧</x:v>
      </x:c>
      <x:c r="D385" s="6" t="str">
        <x:v>尘魔舞者的日落秀</x:v>
      </x:c>
      <x:c r="E385" s="6" t="str">
        <x:v>终结技</x:v>
      </x:c>
      <x:c r="F385" s="6" t="str">
        <x:v>单攻</x:v>
      </x:c>
      <x:c r="G385" s="6" t="n">
        <x:v>15</x:v>
      </x:c>
      <x:c r="H385" s="7" t="str">
        <x:v>为指定敌方单体添加物理弱点，持续#3[i]回合。
对该目标造成等同于波提欧#1[i]%攻击力的物理属性伤害，并使其行动延后#2[i]%。</x:v>
      </x:c>
      <x:c r="I385" s="7" t="str">
        <x:v>为敌方单体添加物理弱点，并对其造成大量物理属性伤害，使目标行动延后。</x:v>
      </x:c>
      <x:c r="J385" s="6" t="str">
        <x:v>https://raw.githubusercontent.com/Mar-7th/StarRailRes/dbe8cdfcfb0bf657b9fe1cf92d5537f118ccb487/index_new/cn/character_skills.json</x:v>
      </x:c>
    </x:row>
    <x:row r="386" ht="38" customHeight="1">
      <x:c r="A386" s="6" t="str">
        <x:v>131504</x:v>
      </x:c>
      <x:c r="B386" s="6" t="str">
        <x:v>1315</x:v>
      </x:c>
      <x:c r="C386" s="6" t="str">
        <x:v>波提欧</x:v>
      </x:c>
      <x:c r="D386" s="6" t="str">
        <x:v>轮中五豆</x:v>
      </x:c>
      <x:c r="E386" s="6" t="str">
        <x:v>天赋</x:v>
      </x:c>
      <x:c r="F386" s="6" t="str">
        <x:v>强化</x:v>
      </x:c>
      <x:c r="G386" s="6" t="n">
        <x:v>15</x:v>
      </x:c>
      <x:c r="H386" s="7" t="str">
        <x:v>每层【优势口袋】使强化普攻的削韧值提高#4[i]%，最多叠加#5[i]层。
施放强化普攻期间，若目标处于弱点击破状态，基于【优势口袋】层数，对目标造成等同于波提欧#1[i]%/#2[i]%/#3[i]%物理属性击破伤害的击破伤害，该伤害计入的韧性上限不超过普攻【蹄铁裂颅】基础削韧值的#6[i]倍。
战斗胜利后，波提欧能够将【优势口袋】保留至下一次战斗中。</x:v>
      </x:c>
      <x:c r="I386" s="7" t="str">
        <x:v>【优势口袋】使强化普攻削韧值提高，并对被击破的敌人额外造成物理属性击破伤害。战斗胜利后，将【优势口袋】保留至下一次战斗中。</x:v>
      </x:c>
      <x:c r="J386" s="6" t="str">
        <x:v>https://raw.githubusercontent.com/Mar-7th/StarRailRes/dbe8cdfcfb0bf657b9fe1cf92d5537f118ccb487/index_new/cn/character_skills.json</x:v>
      </x:c>
    </x:row>
    <x:row r="387" ht="20" customHeight="1">
      <x:c r="A387" s="6" t="str">
        <x:v>131506</x:v>
      </x:c>
      <x:c r="B387" s="6" t="str">
        <x:v>1315</x:v>
      </x:c>
      <x:c r="C387" s="6" t="str">
        <x:v>波提欧</x:v>
      </x:c>
      <x:c r="D387" s="6" t="str">
        <x:v>攻击</x:v>
      </x:c>
      <x:c r="E387" s="6" t="str"/>
      <x:c r="F387" s="6" t="str"/>
      <x:c r="G387" s="6" t="n">
        <x:v>1</x:v>
      </x:c>
      <x:c r="H387" s="7" t="str">
        <x:v>攻击敌人，进入战斗后削弱敌方目标对应属性韧性。</x:v>
      </x:c>
      <x:c r="I387" s="7" t="str">
        <x:v>攻击敌人，进入战斗后削弱敌方目标对应属性韧性。</x:v>
      </x:c>
      <x:c r="J387" s="6" t="str">
        <x:v>https://raw.githubusercontent.com/Mar-7th/StarRailRes/dbe8cdfcfb0bf657b9fe1cf92d5537f118ccb487/index_new/cn/character_skills.json</x:v>
      </x:c>
    </x:row>
    <x:row r="388" ht="38" customHeight="1">
      <x:c r="A388" s="6" t="str">
        <x:v>131507</x:v>
      </x:c>
      <x:c r="B388" s="6" t="str">
        <x:v>1315</x:v>
      </x:c>
      <x:c r="C388" s="6" t="str">
        <x:v>波提欧</x:v>
      </x:c>
      <x:c r="D388" s="6" t="str">
        <x:v>三乘九的微笑</x:v>
      </x:c>
      <x:c r="E388" s="6" t="str">
        <x:v>秘技</x:v>
      </x:c>
      <x:c r="F388" s="6" t="str">
        <x:v>强化</x:v>
      </x:c>
      <x:c r="G388" s="6" t="n">
        <x:v>1</x:v>
      </x:c>
      <x:c r="H388" s="7" t="str">
        <x:v>使用秘技后，下一次战斗首次施放战技时，为目标添加与终结技相同的物理弱点，持续#1[i]回合。</x:v>
      </x:c>
      <x:c r="I388" s="7" t="str">
        <x:v>使用秘技，下一次进战首次施放战技为敌方单体添加物理弱点。</x:v>
      </x:c>
      <x:c r="J388" s="6" t="str">
        <x:v>https://raw.githubusercontent.com/Mar-7th/StarRailRes/dbe8cdfcfb0bf657b9fe1cf92d5537f118ccb487/index_new/cn/character_skills.json</x:v>
      </x:c>
    </x:row>
    <x:row r="389" ht="38" customHeight="1">
      <x:c r="A389" s="6" t="str">
        <x:v>131508</x:v>
      </x:c>
      <x:c r="B389" s="6" t="str">
        <x:v>1315</x:v>
      </x:c>
      <x:c r="C389" s="6" t="str">
        <x:v>波提欧</x:v>
      </x:c>
      <x:c r="D389" s="6" t="str">
        <x:v>击锤连弩</x:v>
      </x:c>
      <x:c r="E389" s="6" t="str">
        <x:v>普攻</x:v>
      </x:c>
      <x:c r="F389" s="6" t="str">
        <x:v>单攻</x:v>
      </x:c>
      <x:c r="G389" s="6" t="n">
        <x:v>10</x:v>
      </x:c>
      <x:c r="H389" s="7" t="str">
        <x:v>对指定敌方单体造成等同于波提欧#1[i]%攻击力的物理属性伤害。
强化普攻无法恢复战技点，且仅能以处于【绝命对峙】的敌方目标为目标。</x:v>
      </x:c>
      <x:c r="I389" s="7" t="str">
        <x:v>对敌方单体造成物理属性伤害，仅能攻击【绝命对峙】的目标。</x:v>
      </x:c>
      <x:c r="J389" s="6" t="str">
        <x:v>https://raw.githubusercontent.com/Mar-7th/StarRailRes/dbe8cdfcfb0bf657b9fe1cf92d5537f118ccb487/index_new/cn/character_skills.json</x:v>
      </x:c>
    </x:row>
    <x:row r="390" ht="20" customHeight="1">
      <x:c r="A390" s="6" t="str">
        <x:v>131701</x:v>
      </x:c>
      <x:c r="B390" s="6" t="str">
        <x:v>1317</x:v>
      </x:c>
      <x:c r="C390" s="6" t="str">
        <x:v>乱破</x:v>
      </x:c>
      <x:c r="D390" s="6" t="str">
        <x:v>忍术•七转八起</x:v>
      </x:c>
      <x:c r="E390" s="6" t="str">
        <x:v>普攻</x:v>
      </x:c>
      <x:c r="F390" s="6" t="str">
        <x:v>单攻</x:v>
      </x:c>
      <x:c r="G390" s="6" t="n">
        <x:v>10</x:v>
      </x:c>
      <x:c r="H390" s="7" t="str">
        <x:v>对指定敌方单体造成等同于乱破#1[i]%攻击力的虚数属性伤害。</x:v>
      </x:c>
      <x:c r="I390" s="7" t="str">
        <x:v>对指定敌方单体造成少量虚数属性伤害。</x:v>
      </x:c>
      <x:c r="J390" s="6" t="str">
        <x:v>https://raw.githubusercontent.com/Mar-7th/StarRailRes/dbe8cdfcfb0bf657b9fe1cf92d5537f118ccb487/index_new/cn/character_skills.json</x:v>
      </x:c>
    </x:row>
    <x:row r="391" ht="20" customHeight="1">
      <x:c r="A391" s="6" t="str">
        <x:v>131702</x:v>
      </x:c>
      <x:c r="B391" s="6" t="str">
        <x:v>1317</x:v>
      </x:c>
      <x:c r="C391" s="6" t="str">
        <x:v>乱破</x:v>
      </x:c>
      <x:c r="D391" s="6" t="str">
        <x:v>忍切•初志贯彻</x:v>
      </x:c>
      <x:c r="E391" s="6" t="str">
        <x:v>战技</x:v>
      </x:c>
      <x:c r="F391" s="6" t="str">
        <x:v>群攻</x:v>
      </x:c>
      <x:c r="G391" s="6" t="n">
        <x:v>15</x:v>
      </x:c>
      <x:c r="H391" s="7" t="str">
        <x:v>对敌方全体造成等同于乱破#1[i]%攻击力的虚数属性伤害。</x:v>
      </x:c>
      <x:c r="I391" s="7" t="str">
        <x:v>对敌方全体造成虚数属性伤害。</x:v>
      </x:c>
      <x:c r="J391" s="6" t="str">
        <x:v>https://raw.githubusercontent.com/Mar-7th/StarRailRes/dbe8cdfcfb0bf657b9fe1cf92d5537f118ccb487/index_new/cn/character_skills.json</x:v>
      </x:c>
    </x:row>
    <x:row r="392" ht="38" customHeight="1">
      <x:c r="A392" s="6" t="str">
        <x:v>131703</x:v>
      </x:c>
      <x:c r="B392" s="6" t="str">
        <x:v>1317</x:v>
      </x:c>
      <x:c r="C392" s="6" t="str">
        <x:v>乱破</x:v>
      </x:c>
      <x:c r="D392" s="6" t="str">
        <x:v>忍道•极•爱死天流</x:v>
      </x:c>
      <x:c r="E392" s="6" t="str">
        <x:v>终结技</x:v>
      </x:c>
      <x:c r="F392" s="6" t="str">
        <x:v>强化</x:v>
      </x:c>
      <x:c r="G392" s="6" t="n">
        <x:v>15</x:v>
      </x:c>
      <x:c r="H392" s="7" t="str">
        <x:v>进入【结印】状态，立即获得1个额外回合并获得#3[i]点【彩墨】，同时弱点击破效率提高#1[i]%，击破特攻提高#2[i]%。
【结印】状态下普攻获得强化且无法施放战技和终结技，施放强化普攻后会消耗1点【彩墨】，耗尽时退出【结印】状态。</x:v>
      </x:c>
      <x:c r="I392" s="7" t="str">
        <x:v>进入【结印】状态，获得额外回合并获得3点【彩墨】，且弱点击破效率提高，击破特攻提高。
【结印】状态下获得强化普攻，施放强化普攻后会消耗1点【彩墨】，耗尽时退出【结印】状态。</x:v>
      </x:c>
      <x:c r="J392" s="6" t="str">
        <x:v>https://raw.githubusercontent.com/Mar-7th/StarRailRes/dbe8cdfcfb0bf657b9fe1cf92d5537f118ccb487/index_new/cn/character_skills.json</x:v>
      </x:c>
    </x:row>
    <x:row r="393" ht="53" customHeight="1">
      <x:c r="A393" s="6" t="str">
        <x:v>131704</x:v>
      </x:c>
      <x:c r="B393" s="6" t="str">
        <x:v>1317</x:v>
      </x:c>
      <x:c r="C393" s="6" t="str">
        <x:v>乱破</x:v>
      </x:c>
      <x:c r="D393" s="6" t="str">
        <x:v>忍•科学•堪忍袋</x:v>
      </x:c>
      <x:c r="E393" s="6" t="str">
        <x:v>天赋</x:v>
      </x:c>
      <x:c r="F393" s="6" t="str">
        <x:v>强化</x:v>
      </x:c>
      <x:c r="G393" s="6" t="n">
        <x:v>15</x:v>
      </x:c>
      <x:c r="H393" s="7" t="str">
        <x:v>每当敌方目标的弱点被击破时，乱破获得1点充能，最多拥有#1[i]点充能。乱破下一次发动【忍具•降魔花弁】的第3段攻击时，额外对敌方全体造成等同于乱破#3[i]%虚数属性击破伤害的击破伤害，该伤害可无视弱点属性削减#4[i]点韧性，并消耗所有充能，每点充能使本次击破伤害倍率提高#5[i]%，并使无视弱点属性的削韧值提高#6[i]点。
击破弱点时，触发虚数属性的弱点击破效果。</x:v>
      </x:c>
      <x:c r="I393" s="7" t="str">
        <x:v>当敌方目标的弱点被击破时，乱破获得1点充能。发动【忍具•降魔花弁】的第3段攻击时，额外对敌方全体造成虚数属性击破伤害，该伤害可无视弱点属性削韧，并消耗所有充能，使本次击破伤害倍率和削韧值提高。</x:v>
      </x:c>
      <x:c r="J393" s="6" t="str">
        <x:v>https://raw.githubusercontent.com/Mar-7th/StarRailRes/dbe8cdfcfb0bf657b9fe1cf92d5537f118ccb487/index_new/cn/character_skills.json</x:v>
      </x:c>
    </x:row>
    <x:row r="394" ht="20" customHeight="1">
      <x:c r="A394" s="6" t="str">
        <x:v>131706</x:v>
      </x:c>
      <x:c r="B394" s="6" t="str">
        <x:v>1317</x:v>
      </x:c>
      <x:c r="C394" s="6" t="str">
        <x:v>乱破</x:v>
      </x:c>
      <x:c r="D394" s="6" t="str">
        <x:v>攻击</x:v>
      </x:c>
      <x:c r="E394" s="6" t="str"/>
      <x:c r="F394" s="6" t="str"/>
      <x:c r="G394" s="6" t="n">
        <x:v>1</x:v>
      </x:c>
      <x:c r="H394" s="7" t="str">
        <x:v>攻击敌人，进入战斗后削弱敌方目标对应属性韧性。</x:v>
      </x:c>
      <x:c r="I394" s="7" t="str">
        <x:v>攻击敌人，进入战斗后削弱敌方目标对应属性韧性。</x:v>
      </x:c>
      <x:c r="J394" s="6" t="str">
        <x:v>https://raw.githubusercontent.com/Mar-7th/StarRailRes/dbe8cdfcfb0bf657b9fe1cf92d5537f118ccb487/index_new/cn/character_skills.json</x:v>
      </x:c>
    </x:row>
    <x:row r="395" ht="53" customHeight="1">
      <x:c r="A395" s="6" t="str">
        <x:v>131707</x:v>
      </x:c>
      <x:c r="B395" s="6" t="str">
        <x:v>1317</x:v>
      </x:c>
      <x:c r="C395" s="6" t="str">
        <x:v>乱破</x:v>
      </x:c>
      <x:c r="D395" s="6" t="str">
        <x:v>忍步•血义理</x:v>
      </x:c>
      <x:c r="E395" s="6" t="str">
        <x:v>秘技</x:v>
      </x:c>
      <x:c r="F395" s="6" t="str">
        <x:v>强化</x:v>
      </x:c>
      <x:c r="G395" s="6" t="n">
        <x:v>1</x:v>
      </x:c>
      <x:c r="H395" s="7" t="str">
        <x:v>使用秘技后进入持续#1[i]秒的【涂鸦】状态。【涂鸦】状态下会快速向前移动一段距离并攻击接触到的敌人，在快速移动的过程中可抵挡敌人的所有攻击。【涂鸦】状态下施放攻击可以提前结束持续时间，主动攻击敌人进入战斗后，对每个敌方目标造成#5[i]点无视弱点属性的削韧，以及等同于乱破#2[i]%虚数属性击破伤害的击破伤害，并对其相邻目标造成等同于乱破#3[i]%虚数属性击破伤害的击破伤害，同时使自身获得#4[i]点能量。</x:v>
      </x:c>
      <x:c r="I395" s="7" t="str">
        <x:v>进入【涂鸦】状态，快速向前移动一段距离并攻击接触到的敌人。攻击敌人进战后，对每个敌方目标造成无视弱点属性的削韧及虚数属性击破伤害，并对其相邻目标造成虚数属性击破伤害，同时使自身获得能量。</x:v>
      </x:c>
      <x:c r="J395" s="6" t="str">
        <x:v>https://raw.githubusercontent.com/Mar-7th/StarRailRes/dbe8cdfcfb0bf657b9fe1cf92d5537f118ccb487/index_new/cn/character_skills.json</x:v>
      </x:c>
    </x:row>
    <x:row r="396" ht="38" customHeight="1">
      <x:c r="A396" s="6" t="str">
        <x:v>131708</x:v>
      </x:c>
      <x:c r="B396" s="6" t="str">
        <x:v>1317</x:v>
      </x:c>
      <x:c r="C396" s="6" t="str">
        <x:v>乱破</x:v>
      </x:c>
      <x:c r="D396" s="6" t="str">
        <x:v>忍具•降魔花弁</x:v>
      </x:c>
      <x:c r="E396" s="6" t="str">
        <x:v>普攻</x:v>
      </x:c>
      <x:c r="F396" s="6" t="str">
        <x:v>扩散</x:v>
      </x:c>
      <x:c r="G396" s="6" t="n">
        <x:v>10</x:v>
      </x:c>
      <x:c r="H396" s="7" t="str">
        <x:v>对指定敌方单体造成少量虚数属性伤害，并对其相邻目标造成少量虚数属性伤害。攻击没有虚数弱点的敌人也可以削减韧性。</x:v>
      </x:c>
      <x:c r="I396" s="7" t="str">
        <x:v>对指定敌方单体造成少量虚数属性伤害，并对其相邻目标造成少量虚数属性伤害。攻击没有虚数弱点的敌人也可以削减韧性。</x:v>
      </x:c>
      <x:c r="J396" s="6" t="str">
        <x:v>https://raw.githubusercontent.com/Mar-7th/StarRailRes/dbe8cdfcfb0bf657b9fe1cf92d5537f118ccb487/index_new/cn/character_skills.json</x:v>
      </x:c>
    </x:row>
    <x:row r="397" ht="38" customHeight="1">
      <x:c r="A397" s="6" t="str">
        <x:v>131710</x:v>
      </x:c>
      <x:c r="B397" s="6" t="str">
        <x:v>1317</x:v>
      </x:c>
      <x:c r="C397" s="6" t="str">
        <x:v>乱破</x:v>
      </x:c>
      <x:c r="D397" s="6" t="str">
        <x:v>忍具•降魔花弁</x:v>
      </x:c>
      <x:c r="E397" s="6" t="str">
        <x:v>普攻</x:v>
      </x:c>
      <x:c r="F397" s="6" t="str">
        <x:v>扩散</x:v>
      </x:c>
      <x:c r="G397" s="6" t="n">
        <x:v>10</x:v>
      </x:c>
      <x:c r="H397" s="7" t="str">
        <x:v>对指定敌方单体造成少量虚数属性伤害，并对其相邻目标造成少量虚数属性伤害。攻击没有虚数弱点的敌人也可以削减韧性。</x:v>
      </x:c>
      <x:c r="I397" s="7" t="str">
        <x:v>对指定敌方单体造成少量虚数属性伤害，并对其相邻目标造成少量虚数属性伤害。攻击没有虚数弱点的敌人也可以削减韧性。</x:v>
      </x:c>
      <x:c r="J397" s="6" t="str">
        <x:v>https://raw.githubusercontent.com/Mar-7th/StarRailRes/dbe8cdfcfb0bf657b9fe1cf92d5537f118ccb487/index_new/cn/character_skills.json</x:v>
      </x:c>
    </x:row>
    <x:row r="398" ht="20" customHeight="1">
      <x:c r="A398" s="6" t="str">
        <x:v>131712</x:v>
      </x:c>
      <x:c r="B398" s="6" t="str">
        <x:v>1317</x:v>
      </x:c>
      <x:c r="C398" s="6" t="str">
        <x:v>乱破</x:v>
      </x:c>
      <x:c r="D398" s="6" t="str">
        <x:v>忍具•降魔花弁</x:v>
      </x:c>
      <x:c r="E398" s="6" t="str">
        <x:v>普攻</x:v>
      </x:c>
      <x:c r="F398" s="6" t="str">
        <x:v>群攻</x:v>
      </x:c>
      <x:c r="G398" s="6" t="n">
        <x:v>10</x:v>
      </x:c>
      <x:c r="H398" s="7" t="str">
        <x:v>对敌方全体造成少量虚数属性伤害。攻击没有虚数弱点的敌人也可以削减韧性。</x:v>
      </x:c>
      <x:c r="I398" s="7" t="str">
        <x:v>对敌方全体造成少量虚数属性伤害。攻击没有虚数弱点的敌人也可以削减韧性。</x:v>
      </x:c>
      <x:c r="J398" s="6" t="str">
        <x:v>https://raw.githubusercontent.com/Mar-7th/StarRailRes/dbe8cdfcfb0bf657b9fe1cf92d5537f118ccb487/index_new/cn/character_skills.json</x:v>
      </x:c>
    </x:row>
    <x:row r="399" ht="20" customHeight="1">
      <x:c r="A399" s="6" t="str">
        <x:v>131714</x:v>
      </x:c>
      <x:c r="B399" s="6" t="str">
        <x:v>1317</x:v>
      </x:c>
      <x:c r="C399" s="6" t="str">
        <x:v>乱破</x:v>
      </x:c>
      <x:c r="D399" s="6" t="str"/>
      <x:c r="E399" s="6" t="str">
        <x:v>终结技</x:v>
      </x:c>
      <x:c r="F399" s="6" t="str">
        <x:v>扩散</x:v>
      </x:c>
      <x:c r="G399" s="6" t="n">
        <x:v>15</x:v>
      </x:c>
      <x:c r="H399" s="7" t="str"/>
      <x:c r="I399" s="7" t="str"/>
      <x:c r="J399" s="6" t="str">
        <x:v>https://raw.githubusercontent.com/Mar-7th/StarRailRes/dbe8cdfcfb0bf657b9fe1cf92d5537f118ccb487/index_new/cn/character_skills.json</x:v>
      </x:c>
    </x:row>
    <x:row r="400" ht="20" customHeight="1">
      <x:c r="A400" s="6" t="str">
        <x:v>131715</x:v>
      </x:c>
      <x:c r="B400" s="6" t="str">
        <x:v>1317</x:v>
      </x:c>
      <x:c r="C400" s="6" t="str">
        <x:v>乱破</x:v>
      </x:c>
      <x:c r="D400" s="6" t="str"/>
      <x:c r="E400" s="6" t="str">
        <x:v>终结技</x:v>
      </x:c>
      <x:c r="F400" s="6" t="str">
        <x:v>扩散</x:v>
      </x:c>
      <x:c r="G400" s="6" t="n">
        <x:v>15</x:v>
      </x:c>
      <x:c r="H400" s="7" t="str"/>
      <x:c r="I400" s="7" t="str"/>
      <x:c r="J400" s="6" t="str">
        <x:v>https://raw.githubusercontent.com/Mar-7th/StarRailRes/dbe8cdfcfb0bf657b9fe1cf92d5537f118ccb487/index_new/cn/character_skills.json</x:v>
      </x:c>
    </x:row>
    <x:row r="401" ht="20" customHeight="1">
      <x:c r="A401" s="6" t="str">
        <x:v>131716</x:v>
      </x:c>
      <x:c r="B401" s="6" t="str">
        <x:v>1317</x:v>
      </x:c>
      <x:c r="C401" s="6" t="str">
        <x:v>乱破</x:v>
      </x:c>
      <x:c r="D401" s="6" t="str"/>
      <x:c r="E401" s="6" t="str">
        <x:v>终结技</x:v>
      </x:c>
      <x:c r="F401" s="6" t="str">
        <x:v>群攻</x:v>
      </x:c>
      <x:c r="G401" s="6" t="n">
        <x:v>15</x:v>
      </x:c>
      <x:c r="H401" s="7" t="str"/>
      <x:c r="I401" s="7" t="str"/>
      <x:c r="J401" s="6" t="str">
        <x:v>https://raw.githubusercontent.com/Mar-7th/StarRailRes/dbe8cdfcfb0bf657b9fe1cf92d5537f118ccb487/index_new/cn/character_skills.json</x:v>
      </x:c>
    </x:row>
    <x:row r="402" ht="20" customHeight="1">
      <x:c r="A402" s="6" t="str">
        <x:v>131717</x:v>
      </x:c>
      <x:c r="B402" s="6" t="str">
        <x:v>1317</x:v>
      </x:c>
      <x:c r="C402" s="6" t="str">
        <x:v>乱破</x:v>
      </x:c>
      <x:c r="D402" s="6" t="str"/>
      <x:c r="E402" s="6" t="str">
        <x:v>终结技</x:v>
      </x:c>
      <x:c r="F402" s="6" t="str">
        <x:v>扩散</x:v>
      </x:c>
      <x:c r="G402" s="6" t="n">
        <x:v>15</x:v>
      </x:c>
      <x:c r="H402" s="7" t="str"/>
      <x:c r="I402" s="7" t="str"/>
      <x:c r="J402" s="6" t="str">
        <x:v>https://raw.githubusercontent.com/Mar-7th/StarRailRes/dbe8cdfcfb0bf657b9fe1cf92d5537f118ccb487/index_new/cn/character_skills.json</x:v>
      </x:c>
    </x:row>
    <x:row r="403" ht="38" customHeight="1">
      <x:c r="A403" s="6" t="str">
        <x:v>131718</x:v>
      </x:c>
      <x:c r="B403" s="6" t="str">
        <x:v>1317</x:v>
      </x:c>
      <x:c r="C403" s="6" t="str">
        <x:v>乱破</x:v>
      </x:c>
      <x:c r="D403" s="6" t="str">
        <x:v>忍具•降魔花弁</x:v>
      </x:c>
      <x:c r="E403" s="6" t="str">
        <x:v>普攻</x:v>
      </x:c>
      <x:c r="F403" s="6" t="str">
        <x:v>扩散</x:v>
      </x:c>
      <x:c r="G403" s="6" t="n">
        <x:v>10</x:v>
      </x:c>
      <x:c r="H403" s="7" t="str">
        <x:v>发动【忍具•降魔花弁】，前2段攻击对指定敌方单体造成等同于乱破#1[i]%攻击力的虚数属性伤害，并对其相邻目标造成等同于乱破#2[i]%攻击力的虚数属性伤害，第3段对敌方全体造成等同于乱破#3[i]%攻击力的虚数属性伤害。
强化普攻无法恢复战技点，攻击没有虚数弱点的敌人也可以削减韧性，效果等同于原削韧值的#4[i]%。击破弱点时，触发虚数属性的弱点击破效果。</x:v>
      </x:c>
      <x:c r="I403" s="7" t="str">
        <x:v>前2段攻击对指定敌方单体造成少量虚数属性伤害，并对其相邻目标造成少量虚数属性伤害。第3段对敌方全体造成少量虚数属性伤害。攻击没有虚数弱点的敌人也可以削减韧性。</x:v>
      </x:c>
      <x:c r="J403" s="6" t="str">
        <x:v>https://raw.githubusercontent.com/Mar-7th/StarRailRes/dbe8cdfcfb0bf657b9fe1cf92d5537f118ccb487/index_new/cn/character_skills.json</x:v>
      </x:c>
    </x:row>
    <x:row r="404" ht="20" customHeight="1">
      <x:c r="A404" s="6" t="str">
        <x:v>132101</x:v>
      </x:c>
      <x:c r="B404" s="6" t="str">
        <x:v>1321</x:v>
      </x:c>
      <x:c r="C404" s="6" t="str">
        <x:v>大丽花</x:v>
      </x:c>
      <x:c r="D404" s="6" t="str">
        <x:v>拨弄…记忆绽开裂隙</x:v>
      </x:c>
      <x:c r="E404" s="6" t="str">
        <x:v>普攻</x:v>
      </x:c>
      <x:c r="F404" s="6" t="str">
        <x:v>单攻</x:v>
      </x:c>
      <x:c r="G404" s="6" t="n">
        <x:v>10</x:v>
      </x:c>
      <x:c r="H404" s="7" t="str">
        <x:v>对指定敌方单体造成等同于大丽花#1[i]%攻击力的火属性伤害。</x:v>
      </x:c>
      <x:c r="I404" s="7" t="str">
        <x:v>对敌方单体造成少量火属性伤害。</x:v>
      </x:c>
      <x:c r="J404" s="6" t="str">
        <x:v>https://raw.githubusercontent.com/Mar-7th/StarRailRes/dbe8cdfcfb0bf657b9fe1cf92d5537f118ccb487/index_new/cn/character_skills.json</x:v>
      </x:c>
    </x:row>
    <x:row r="405" ht="38" customHeight="1">
      <x:c r="A405" s="6" t="str">
        <x:v>132102</x:v>
      </x:c>
      <x:c r="B405" s="6" t="str">
        <x:v>1321</x:v>
      </x:c>
      <x:c r="C405" s="6" t="str">
        <x:v>大丽花</x:v>
      </x:c>
      <x:c r="D405" s="6" t="str">
        <x:v>舔舐…背叛伸出火舌</x:v>
      </x:c>
      <x:c r="E405" s="6" t="str">
        <x:v>战技</x:v>
      </x:c>
      <x:c r="F405" s="6" t="str">
        <x:v>扩散</x:v>
      </x:c>
      <x:c r="G405" s="6" t="n">
        <x:v>15</x:v>
      </x:c>
      <x:c r="H405" s="7" t="str">
        <x:v>开启结界，持续#2[i]回合，大丽花回合开始时持续回合数减1。随后对指定敌方单体及其相邻目标造成等同于大丽花#1[i]%攻击力的火属性伤害。
结界持续期间，我方全体的弱点击破效率提高#3[i]%，敌方目标未处于弱点击破状态时承受的削韧值也能够转化为超击破伤害。</x:v>
      </x:c>
      <x:c r="I405" s="7" t="str">
        <x:v>开启结界。对敌方单体及其相邻目标造成火属性伤害。
结界持续期间，我方全体的弱点击破效率提高，敌方目标未处于弱点击破状态时也能受到超击破伤害。</x:v>
      </x:c>
      <x:c r="J405" s="6" t="str">
        <x:v>https://raw.githubusercontent.com/Mar-7th/StarRailRes/dbe8cdfcfb0bf657b9fe1cf92d5537f118ccb487/index_new/cn/character_skills.json</x:v>
      </x:c>
    </x:row>
    <x:row r="406" ht="53" customHeight="1">
      <x:c r="A406" s="6" t="str">
        <x:v>132103</x:v>
      </x:c>
      <x:c r="B406" s="6" t="str">
        <x:v>1321</x:v>
      </x:c>
      <x:c r="C406" s="6" t="str">
        <x:v>大丽花</x:v>
      </x:c>
      <x:c r="D406" s="6" t="str">
        <x:v>沉溺…飞灰邀入墓床</x:v>
      </x:c>
      <x:c r="E406" s="6" t="str">
        <x:v>终结技</x:v>
      </x:c>
      <x:c r="F406" s="6" t="str">
        <x:v>群攻</x:v>
      </x:c>
      <x:c r="G406" s="6" t="n">
        <x:v>15</x:v>
      </x:c>
      <x:c r="H406" s="7" t="str">
        <x:v>使敌方全体陷入【败谢】状态，持续#2[i]回合。随后造成等同于大丽花#1[i]%攻击力的火属性伤害，由敌方全体均分。
【败谢】状态下，敌方目标防御力降低#3[f1]%，并且会被添加所有【共舞者】属性的弱点。</x:v>
      </x:c>
      <x:c r="I406" s="7" t="str">
        <x:v>为敌方全体添加【共舞者】属性的弱点并使其防御力降低。造成大量火属性伤害，由敌方全体均分。</x:v>
      </x:c>
      <x:c r="J406" s="6" t="str">
        <x:v>https://raw.githubusercontent.com/Mar-7th/StarRailRes/dbe8cdfcfb0bf657b9fe1cf92d5537f118ccb487/index_new/cn/character_skills.json</x:v>
      </x:c>
    </x:row>
    <x:row r="407" ht="68" customHeight="1">
      <x:c r="A407" s="6" t="str">
        <x:v>132104</x:v>
      </x:c>
      <x:c r="B407" s="6" t="str">
        <x:v>1321</x:v>
      </x:c>
      <x:c r="C407" s="6" t="str">
        <x:v>大丽花</x:v>
      </x:c>
      <x:c r="D407" s="6" t="str">
        <x:v>谁在害怕康士坦丝？</x:v>
      </x:c>
      <x:c r="E407" s="6" t="str">
        <x:v>天赋</x:v>
      </x:c>
      <x:c r="F407" s="6" t="str">
        <x:v>弹射</x:v>
      </x:c>
      <x:c r="G407" s="6" t="n">
        <x:v>15</x:v>
      </x:c>
      <x:c r="H407" s="7" t="str">
        <x:v>进入战斗时，大丽花恢复#4[i]点能量，并使自身和另一位开战的队友共同成为【共舞者】。每当场上不存在另一位【共舞者】时，使自身和击破特攻最高的队友共同成为【共舞者】。【共舞者】攻击处于弱点击破状态的敌方目标后，会将本次攻击的削韧值转化为1次#5[i]%的超击破伤害。
敌方目标受到另一位【共舞者】攻击后，大丽花发动追加攻击，造成#2[i]次伤害，每次对敌方随机单体造成等同于大丽花#1[i]%攻击力的火属性伤害。每次对处于弱点击破状态的敌方目标造成伤害后，会将本次伤害的削韧值转化为1次#3[i]%的超击破伤害。
该效果每回合最多触发1次，若追加攻击施放前目标被消灭则对敌方随机单体发动。</x:v>
      </x:c>
      <x:c r="I407" s="7" t="str">
        <x:v>进入战斗时，大丽花恢复能量，并使自身和开战队友成为【共舞者】。【共舞者】攻击处于弱点击破状态下的敌方目标后，额外造成超击破伤害。
敌方目标受到另一位【共舞者】攻击后，大丽花发动追加攻击，对敌方随机单体造成少量火属性伤害，并且对处于弱点击破状态下的敌方目标额外造成超击破伤害，共弹射5次。</x:v>
      </x:c>
      <x:c r="J407" s="6" t="str">
        <x:v>https://raw.githubusercontent.com/Mar-7th/StarRailRes/dbe8cdfcfb0bf657b9fe1cf92d5537f118ccb487/index_new/cn/character_skills.json</x:v>
      </x:c>
    </x:row>
    <x:row r="408" ht="20" customHeight="1">
      <x:c r="A408" s="6" t="str">
        <x:v>132106</x:v>
      </x:c>
      <x:c r="B408" s="6" t="str">
        <x:v>1321</x:v>
      </x:c>
      <x:c r="C408" s="6" t="str">
        <x:v>大丽花</x:v>
      </x:c>
      <x:c r="D408" s="6" t="str">
        <x:v>攻击</x:v>
      </x:c>
      <x:c r="E408" s="6" t="str"/>
      <x:c r="F408" s="6" t="str"/>
      <x:c r="G408" s="6" t="n">
        <x:v>1</x:v>
      </x:c>
      <x:c r="H408" s="7" t="str">
        <x:v>攻击敌人，进入战斗后削弱敌方目标对应属性韧性。</x:v>
      </x:c>
      <x:c r="I408" s="7" t="str">
        <x:v>攻击敌人，进入战斗后削弱敌方目标对应属性韧性。</x:v>
      </x:c>
      <x:c r="J408" s="6" t="str">
        <x:v>https://raw.githubusercontent.com/Mar-7th/StarRailRes/dbe8cdfcfb0bf657b9fe1cf92d5537f118ccb487/index_new/cn/character_skills.json</x:v>
      </x:c>
    </x:row>
    <x:row r="409" ht="38" customHeight="1">
      <x:c r="A409" s="6" t="str">
        <x:v>132107</x:v>
      </x:c>
      <x:c r="B409" s="6" t="str">
        <x:v>1321</x:v>
      </x:c>
      <x:c r="C409" s="6" t="str">
        <x:v>大丽花</x:v>
      </x:c>
      <x:c r="D409" s="6" t="str">
        <x:v>心，是最好的坟茔</x:v>
      </x:c>
      <x:c r="E409" s="6" t="str">
        <x:v>秘技</x:v>
      </x:c>
      <x:c r="F409" s="6" t="str">
        <x:v>妨害</x:v>
      </x:c>
      <x:c r="G409" s="6" t="n">
        <x:v>1</x:v>
      </x:c>
      <x:c r="H409" s="7" t="str">
        <x:v>使用秘技后，制造1片持续#1[i]秒的特殊领域。处于特殊领域内的敌人不会主动攻击我方目标。与处于特殊领域内的敌人进入战斗后，大丽花立即开启战技的结界，并且对处于弱点击破状态的敌方目标，会将开战削韧值转化为1次#2[i]%的超击破伤害。
我方制造的领域效果最多存在1个。</x:v>
      </x:c>
      <x:c r="I409" s="7" t="str">
        <x:v>制造特殊领域，领域内敌人不会攻击我方目标。与领域内敌人进入战斗后，大丽花立即开启结界，并且对处于弱点击破状态下的敌方目标造成超击破伤害。</x:v>
      </x:c>
      <x:c r="J409" s="6" t="str">
        <x:v>https://raw.githubusercontent.com/Mar-7th/StarRailRes/dbe8cdfcfb0bf657b9fe1cf92d5537f118ccb487/index_new/cn/character_skills.json</x:v>
      </x:c>
    </x:row>
    <x:row r="410" ht="20" customHeight="1">
      <x:c r="A410" s="6" t="str">
        <x:v>140101</x:v>
      </x:c>
      <x:c r="B410" s="6" t="str">
        <x:v>1401</x:v>
      </x:c>
      <x:c r="C410" s="6" t="str">
        <x:v>大黑塔</x:v>
      </x:c>
      <x:c r="D410" s="6" t="str">
        <x:v>开窍了吗</x:v>
      </x:c>
      <x:c r="E410" s="6" t="str">
        <x:v>普攻</x:v>
      </x:c>
      <x:c r="F410" s="6" t="str">
        <x:v>单攻</x:v>
      </x:c>
      <x:c r="G410" s="6" t="n">
        <x:v>10</x:v>
      </x:c>
      <x:c r="H410" s="7" t="str">
        <x:v>对指定敌方单体造成等同于大黑塔#1[i]%攻击力的冰属性伤害。</x:v>
      </x:c>
      <x:c r="I410" s="7" t="str">
        <x:v>对指定敌方单体造成少量冰属性伤害。</x:v>
      </x:c>
      <x:c r="J410" s="6" t="str">
        <x:v>https://raw.githubusercontent.com/Mar-7th/StarRailRes/dbe8cdfcfb0bf657b9fe1cf92d5537f118ccb487/index_new/cn/character_skills.json</x:v>
      </x:c>
    </x:row>
    <x:row r="411" ht="53" customHeight="1">
      <x:c r="A411" s="6" t="str">
        <x:v>140102</x:v>
      </x:c>
      <x:c r="B411" s="6" t="str">
        <x:v>1401</x:v>
      </x:c>
      <x:c r="C411" s="6" t="str">
        <x:v>大黑塔</x:v>
      </x:c>
      <x:c r="D411" s="6" t="str">
        <x:v>格局打开</x:v>
      </x:c>
      <x:c r="E411" s="6" t="str">
        <x:v>战技</x:v>
      </x:c>
      <x:c r="F411" s="6" t="str">
        <x:v>扩散</x:v>
      </x:c>
      <x:c r="G411" s="6" t="n">
        <x:v>15</x:v>
      </x:c>
      <x:c r="H411" s="7" t="str">
        <x:v>对指定敌方单体造成等同于大黑塔#1[i]%攻击力的冰属性伤害并施加#2[i]层【解读】。对本次战技命中过的目标及其相邻目标造成等同于大黑塔#1[i]%攻击力的冰属性伤害，该效果可重复2次。</x:v>
      </x:c>
      <x:c r="I411" s="7" t="str">
        <x:v>对指定敌方单体造成伤害。对被本次战技击中的目标及其相邻目标造成伤害，重复2次。</x:v>
      </x:c>
      <x:c r="J411" s="6" t="str">
        <x:v>https://raw.githubusercontent.com/Mar-7th/StarRailRes/dbe8cdfcfb0bf657b9fe1cf92d5537f118ccb487/index_new/cn/character_skills.json</x:v>
      </x:c>
    </x:row>
    <x:row r="412" ht="38" customHeight="1">
      <x:c r="A412" s="6" t="str">
        <x:v>140103</x:v>
      </x:c>
      <x:c r="B412" s="6" t="str">
        <x:v>1401</x:v>
      </x:c>
      <x:c r="C412" s="6" t="str">
        <x:v>大黑塔</x:v>
      </x:c>
      <x:c r="D412" s="6" t="str">
        <x:v>早说了是魔法吧</x:v>
      </x:c>
      <x:c r="E412" s="6" t="str">
        <x:v>终结技</x:v>
      </x:c>
      <x:c r="F412" s="6" t="str">
        <x:v>群攻</x:v>
      </x:c>
      <x:c r="G412" s="6" t="n">
        <x:v>15</x:v>
      </x:c>
      <x:c r="H412" s="7" t="str">
        <x:v>将敌方全体的【解读】层数重新排序，较高层数的【解读】将优先转移到精英级别及以上的目标，并对敌方全体造成等同于大黑塔#1[i]%攻击力的冰属性伤害。终结技施放时，使大黑塔攻击力提高#4[i]%，持续#5[i]回合，施放后使大黑塔立即行动，并获得1层【灵感】。【灵感】最多持有#6[i]层，持有【灵感】时，战技强化为【我有一个大胆的想法】。</x:v>
      </x:c>
      <x:c r="I412" s="7" t="str">
        <x:v>将敌方全体的【解读】层数重新排序，较高层数的【解读】将优先转移到精英级别及以上的目标，并对敌方全体造成冰属性伤害。使用后获得强化战技并立即行动。</x:v>
      </x:c>
      <x:c r="J412" s="6" t="str">
        <x:v>https://raw.githubusercontent.com/Mar-7th/StarRailRes/dbe8cdfcfb0bf657b9fe1cf92d5537f118ccb487/index_new/cn/character_skills.json</x:v>
      </x:c>
    </x:row>
    <x:row r="413" ht="98" customHeight="1">
      <x:c r="A413" s="6" t="str">
        <x:v>140104</x:v>
      </x:c>
      <x:c r="B413" s="6" t="str">
        <x:v>1401</x:v>
      </x:c>
      <x:c r="C413" s="6" t="str">
        <x:v>大黑塔</x:v>
      </x:c>
      <x:c r="D413" s="6" t="str">
        <x:v>拿来吧你</x:v>
      </x:c>
      <x:c r="E413" s="6" t="str">
        <x:v>天赋</x:v>
      </x:c>
      <x:c r="F413" s="6" t="str">
        <x:v>强化</x:v>
      </x:c>
      <x:c r="G413" s="6" t="n">
        <x:v>15</x:v>
      </x:c>
      <x:c r="H413" s="7" t="str">
        <x:v>敌方目标进入战斗时，大黑塔对其施加1层【解读】。每个波次开始时，对一个随机敌方目标施加#6[i]层【解读】，优先施加给精英级别及以上的目标。强化战技的主目标持有【解读】时，造成的伤害倍率提高，每层对主目标/其他目标提高#1[f1]%/#2[f1]%，若队伍中的「智识」命途角色大于等于2名，每层额外对主目标/其他目标提高#1[f1]%/#2[f1]%。【解读】最多可叠加#3[i]层，使用强化战技时，将主目标的【解读】重置为1层。敌方目标离场或被任意单位消灭后，【解读】会被转移，优先转移到精英级别及以上的目标。</x:v>
      </x:c>
      <x:c r="I413" s="7" t="str">
        <x:v>强化战技根据目标【解读】层数，提高造成的伤害。</x:v>
      </x:c>
      <x:c r="J413" s="6" t="str">
        <x:v>https://raw.githubusercontent.com/Mar-7th/StarRailRes/dbe8cdfcfb0bf657b9fe1cf92d5537f118ccb487/index_new/cn/character_skills.json</x:v>
      </x:c>
    </x:row>
    <x:row r="414" ht="20" customHeight="1">
      <x:c r="A414" s="6" t="str">
        <x:v>140106</x:v>
      </x:c>
      <x:c r="B414" s="6" t="str">
        <x:v>1401</x:v>
      </x:c>
      <x:c r="C414" s="6" t="str">
        <x:v>大黑塔</x:v>
      </x:c>
      <x:c r="D414" s="6" t="str">
        <x:v>攻击</x:v>
      </x:c>
      <x:c r="E414" s="6" t="str"/>
      <x:c r="F414" s="6" t="str"/>
      <x:c r="G414" s="6" t="n">
        <x:v>1</x:v>
      </x:c>
      <x:c r="H414" s="7" t="str">
        <x:v>攻击敌人，进入战斗后削弱敌方目标对应属性韧性。</x:v>
      </x:c>
      <x:c r="I414" s="7" t="str">
        <x:v>攻击敌人，进入战斗后削弱敌方目标对应属性韧性。</x:v>
      </x:c>
      <x:c r="J414" s="6" t="str">
        <x:v>https://raw.githubusercontent.com/Mar-7th/StarRailRes/dbe8cdfcfb0bf657b9fe1cf92d5537f118ccb487/index_new/cn/character_skills.json</x:v>
      </x:c>
    </x:row>
    <x:row r="415" ht="38" customHeight="1">
      <x:c r="A415" s="6" t="str">
        <x:v>140107</x:v>
      </x:c>
      <x:c r="B415" s="6" t="str">
        <x:v>1401</x:v>
      </x:c>
      <x:c r="C415" s="6" t="str">
        <x:v>大黑塔</x:v>
      </x:c>
      <x:c r="D415" s="6" t="str">
        <x:v>看看好看的</x:v>
      </x:c>
      <x:c r="E415" s="6" t="str">
        <x:v>秘技</x:v>
      </x:c>
      <x:c r="F415" s="6" t="str">
        <x:v>强化</x:v>
      </x:c>
      <x:c r="G415" s="6" t="n">
        <x:v>1</x:v>
      </x:c>
      <x:c r="H415" s="7" t="str">
        <x:v>使用秘技后，下一次战斗开始时大黑塔攻击力提高#1[i]%，持续#2[i]回合。
若当前场景存在普通战利品，使用秘技后标记最多#3[i]个普通战利品的位置。
在模拟宇宙、差分宇宙中使用秘技进入战斗后，每个波次开始时对精英级别以下的敌方目标造成等同于目标#4[i]%生命上限的真实伤害，对精英级别及以上的目标造成等同于目标#5[i]%生命上限的真实伤害。</x:v>
      </x:c>
      <x:c r="I415" s="7" t="str">
        <x:v>使用秘技后，可以标记数个普通战利品的位置，并且下一次战斗开始时大黑塔攻击力提高。
在模拟宇宙、差分宇宙使用秘技进战后，每个波次开始时对敌方全体造成大量真实伤害。</x:v>
      </x:c>
      <x:c r="J415" s="6" t="str">
        <x:v>https://raw.githubusercontent.com/Mar-7th/StarRailRes/dbe8cdfcfb0bf657b9fe1cf92d5537f118ccb487/index_new/cn/character_skills.json</x:v>
      </x:c>
    </x:row>
    <x:row r="416" ht="38" customHeight="1">
      <x:c r="A416" s="6" t="str">
        <x:v>140109</x:v>
      </x:c>
      <x:c r="B416" s="6" t="str">
        <x:v>1401</x:v>
      </x:c>
      <x:c r="C416" s="6" t="str">
        <x:v>大黑塔</x:v>
      </x:c>
      <x:c r="D416" s="6" t="str">
        <x:v>我有一个大胆的想法</x:v>
      </x:c>
      <x:c r="E416" s="6" t="str">
        <x:v>战技</x:v>
      </x:c>
      <x:c r="F416" s="6" t="str">
        <x:v>群攻</x:v>
      </x:c>
      <x:c r="G416" s="6" t="n">
        <x:v>15</x:v>
      </x:c>
      <x:c r="H416" s="7" t="str">
        <x:v>消耗1层【灵感】，对指定敌方单体造成等同于大黑塔#1[i]%攻击力的冰属性伤害并施加#2[i]层【解读】。对本次战技中被击中过的目标及其相邻目标造成等同于大黑塔#1[i]%攻击力的冰属性伤害，重复2次，最后，对所有敌方目标造成等同于大黑塔#3[i]%攻击力的冰属性伤害。</x:v>
      </x:c>
      <x:c r="I416" s="7" t="str">
        <x:v>对指定敌方单体造成伤害。对被本次战技击中的目标及其相邻目标造成伤害，重复2次。之后，对敌方全体造成伤害。</x:v>
      </x:c>
      <x:c r="J416" s="6" t="str">
        <x:v>https://raw.githubusercontent.com/Mar-7th/StarRailRes/dbe8cdfcfb0bf657b9fe1cf92d5537f118ccb487/index_new/cn/character_skills.json</x:v>
      </x:c>
    </x:row>
    <x:row r="417" ht="20" customHeight="1">
      <x:c r="A417" s="6" t="str">
        <x:v>140201</x:v>
      </x:c>
      <x:c r="B417" s="6" t="str">
        <x:v>1402</x:v>
      </x:c>
      <x:c r="C417" s="6" t="str">
        <x:v>阿格莱雅</x:v>
      </x:c>
      <x:c r="D417" s="6" t="str">
        <x:v>刺纹之蜜</x:v>
      </x:c>
      <x:c r="E417" s="6" t="str">
        <x:v>普攻</x:v>
      </x:c>
      <x:c r="F417" s="6" t="str">
        <x:v>单攻</x:v>
      </x:c>
      <x:c r="G417" s="6" t="n">
        <x:v>10</x:v>
      </x:c>
      <x:c r="H417" s="7" t="str">
        <x:v>对指定敌方单体造成等同于阿格莱雅#1[i]%攻击力的雷属性伤害。</x:v>
      </x:c>
      <x:c r="I417" s="7" t="str">
        <x:v>对敌方单体造成少量雷属性伤害。</x:v>
      </x:c>
      <x:c r="J417" s="6" t="str">
        <x:v>https://raw.githubusercontent.com/Mar-7th/StarRailRes/dbe8cdfcfb0bf657b9fe1cf92d5537f118ccb487/index_new/cn/character_skills.json</x:v>
      </x:c>
    </x:row>
    <x:row r="418" ht="38" customHeight="1">
      <x:c r="A418" s="6" t="str">
        <x:v>140202</x:v>
      </x:c>
      <x:c r="B418" s="6" t="str">
        <x:v>1402</x:v>
      </x:c>
      <x:c r="C418" s="6" t="str">
        <x:v>阿格莱雅</x:v>
      </x:c>
      <x:c r="D418" s="6" t="str">
        <x:v>高举吧，升华的名讳</x:v>
      </x:c>
      <x:c r="E418" s="6" t="str">
        <x:v>战技</x:v>
      </x:c>
      <x:c r="F418" s="6" t="str">
        <x:v>召唤</x:v>
      </x:c>
      <x:c r="G418" s="6" t="n">
        <x:v>15</x:v>
      </x:c>
      <x:c r="H418" s="7" t="str">
        <x:v>为衣匠回复等同于其#1[i]%生命上限的生命值。若衣匠不在场，则召唤忆灵衣匠，并使自身立即行动。</x:v>
      </x:c>
      <x:c r="I418" s="7" t="str">
        <x:v>为衣匠回复生命值。衣匠不在场时，召唤忆灵衣匠并使自身立即行动。</x:v>
      </x:c>
      <x:c r="J418" s="6" t="str">
        <x:v>https://raw.githubusercontent.com/Mar-7th/StarRailRes/dbe8cdfcfb0bf657b9fe1cf92d5537f118ccb487/index_new/cn/character_skills.json</x:v>
      </x:c>
    </x:row>
    <x:row r="419" ht="83" customHeight="1">
      <x:c r="A419" s="6" t="str">
        <x:v>140203</x:v>
      </x:c>
      <x:c r="B419" s="6" t="str">
        <x:v>1402</x:v>
      </x:c>
      <x:c r="C419" s="6" t="str">
        <x:v>阿格莱雅</x:v>
      </x:c>
      <x:c r="D419" s="6" t="str">
        <x:v>共舞吧，命定的衣匠</x:v>
      </x:c>
      <x:c r="E419" s="6" t="str">
        <x:v>终结技</x:v>
      </x:c>
      <x:c r="F419" s="6" t="str">
        <x:v>强化</x:v>
      </x:c>
      <x:c r="G419" s="6" t="n">
        <x:v>15</x:v>
      </x:c>
      <x:c r="H419" s="7" t="str">
        <x:v>召唤忆灵衣匠，若衣匠已在场，则使其生命值回复至上限。阿格莱雅进入【至高之姿】状态并使自身立即行动。
【至高之姿】状态下，阿格莱雅获得衣匠忆灵天赋的速度提高层数，每层使自身速度提高#1[f1]%，普通攻击强化为【孤锋千吻】并且无法施放战技，衣匠免疫控制类负面状态。
行动序列上出现倒计时，倒计时固定拥有#4[i]速度，倒计时存在期间再次施放终结技将重置倒计时，回合开始时使衣匠自毁。衣匠消失时阿格莱雅解除【至高之姿】状态。</x:v>
      </x:c>
      <x:c r="I419" s="7" t="str">
        <x:v>召唤忆灵衣匠，使阿格莱雅进入【至高之姿】状态并使自身立即行动，获得强化普攻。</x:v>
      </x:c>
      <x:c r="J419" s="6" t="str">
        <x:v>https://raw.githubusercontent.com/Mar-7th/StarRailRes/dbe8cdfcfb0bf657b9fe1cf92d5537f118ccb487/index_new/cn/character_skills.json</x:v>
      </x:c>
    </x:row>
    <x:row r="420" ht="38" customHeight="1">
      <x:c r="A420" s="6" t="str">
        <x:v>140204</x:v>
      </x:c>
      <x:c r="B420" s="6" t="str">
        <x:v>1402</x:v>
      </x:c>
      <x:c r="C420" s="6" t="str">
        <x:v>阿格莱雅</x:v>
      </x:c>
      <x:c r="D420" s="6" t="str">
        <x:v>金玫之指</x:v>
      </x:c>
      <x:c r="E420" s="6" t="str">
        <x:v>天赋</x:v>
      </x:c>
      <x:c r="F420" s="6" t="str">
        <x:v>强化</x:v>
      </x:c>
      <x:c r="G420" s="6" t="n">
        <x:v>15</x:v>
      </x:c>
      <x:c r="H420" s="7" t="str">
        <x:v>忆灵衣匠初始拥有等同于阿格莱雅#4[i]%速度的速度以及等同于阿格莱雅#5[i]%生命上限+#6[i]的生命上限。衣匠在场时，阿格莱雅施放攻击时使目标陷入【间隙织线】状态，攻击处于【间隙织线】状态下的敌人后，额外造成等同于阿格莱雅攻击力#1[i]%的雷属性附加伤害。【间隙织线】仅对最新被施加的目标生效。</x:v>
      </x:c>
      <x:c r="I420" s="7" t="str">
        <x:v>衣匠在场时，阿格莱雅施放攻击时使目标陷入【间隙织线】状态。攻击处于【间隙织线】状态下的敌人后，造成少量雷属性附加伤害。</x:v>
      </x:c>
      <x:c r="J420" s="6" t="str">
        <x:v>https://raw.githubusercontent.com/Mar-7th/StarRailRes/dbe8cdfcfb0bf657b9fe1cf92d5537f118ccb487/index_new/cn/character_skills.json</x:v>
      </x:c>
    </x:row>
    <x:row r="421" ht="20" customHeight="1">
      <x:c r="A421" s="6" t="str">
        <x:v>140206</x:v>
      </x:c>
      <x:c r="B421" s="6" t="str">
        <x:v>1402</x:v>
      </x:c>
      <x:c r="C421" s="6" t="str">
        <x:v>阿格莱雅</x:v>
      </x:c>
      <x:c r="D421" s="6" t="str">
        <x:v>攻击</x:v>
      </x:c>
      <x:c r="E421" s="6" t="str"/>
      <x:c r="F421" s="6" t="str"/>
      <x:c r="G421" s="6" t="n">
        <x:v>1</x:v>
      </x:c>
      <x:c r="H421" s="7" t="str">
        <x:v>攻击敌人，进入战斗后削弱敌方目标对应属性韧性。</x:v>
      </x:c>
      <x:c r="I421" s="7" t="str">
        <x:v>攻击敌人，进入战斗后削弱敌方目标对应属性韧性。</x:v>
      </x:c>
      <x:c r="J421" s="6" t="str">
        <x:v>https://raw.githubusercontent.com/Mar-7th/StarRailRes/dbe8cdfcfb0bf657b9fe1cf92d5537f118ccb487/index_new/cn/character_skills.json</x:v>
      </x:c>
    </x:row>
    <x:row r="422" ht="38" customHeight="1">
      <x:c r="A422" s="6" t="str">
        <x:v>140207</x:v>
      </x:c>
      <x:c r="B422" s="6" t="str">
        <x:v>1402</x:v>
      </x:c>
      <x:c r="C422" s="6" t="str">
        <x:v>阿格莱雅</x:v>
      </x:c>
      <x:c r="D422" s="6" t="str">
        <x:v>披星百裂</x:v>
      </x:c>
      <x:c r="E422" s="6" t="str">
        <x:v>秘技</x:v>
      </x:c>
      <x:c r="F422" s="6" t="str"/>
      <x:c r="G422" s="6" t="n">
        <x:v>1</x:v>
      </x:c>
      <x:c r="H422" s="7" t="str">
        <x:v>召唤忆灵衣匠并一同向前发起攻击，进入战斗后，恢复#2[i]点能量，并对敌方全体目标造成等同于阿格莱雅#1[i]%攻击力的雷属性伤害，随后使敌方随机目标陷入【间隙织线】状态。</x:v>
      </x:c>
      <x:c r="I422" s="7" t="str">
        <x:v>召唤忆灵衣匠并一同向前发起攻击，进入战斗后，恢复能量并对敌方全体造成少量雷属性伤害，随后使敌方随机目标陷入【间隙织线】状态。</x:v>
      </x:c>
      <x:c r="J422" s="6" t="str">
        <x:v>https://raw.githubusercontent.com/Mar-7th/StarRailRes/dbe8cdfcfb0bf657b9fe1cf92d5537f118ccb487/index_new/cn/character_skills.json</x:v>
      </x:c>
    </x:row>
    <x:row r="423" ht="53" customHeight="1">
      <x:c r="A423" s="6" t="str">
        <x:v>140208</x:v>
      </x:c>
      <x:c r="B423" s="6" t="str">
        <x:v>1402</x:v>
      </x:c>
      <x:c r="C423" s="6" t="str">
        <x:v>阿格莱雅</x:v>
      </x:c>
      <x:c r="D423" s="6" t="str">
        <x:v>孤锋千吻</x:v>
      </x:c>
      <x:c r="E423" s="6" t="str">
        <x:v>普攻</x:v>
      </x:c>
      <x:c r="F423" s="6" t="str">
        <x:v>扩散</x:v>
      </x:c>
      <x:c r="G423" s="6" t="n">
        <x:v>10</x:v>
      </x:c>
      <x:c r="H423" s="7" t="str">
        <x:v>阿格莱雅与衣匠向目标发起连携攻击，对目标分别造成等同于阿格莱雅#1[f1]%攻击力以及衣匠#3[f1]%攻击力的雷属性伤害，并对相邻目标分别造成等同于阿格莱雅#2[i]%攻击力以及衣匠#4[i]%攻击力的雷属性伤害。
【孤锋千吻】无法恢复战技点。</x:v>
      </x:c>
      <x:c r="I423" s="7" t="str">
        <x:v>阿格莱雅与衣匠向目标发起连携攻击，对敌方单体造成雷属性伤害，对相邻目标造成少量雷属性伤害。</x:v>
      </x:c>
      <x:c r="J423" s="6" t="str">
        <x:v>https://raw.githubusercontent.com/Mar-7th/StarRailRes/dbe8cdfcfb0bf657b9fe1cf92d5537f118ccb487/index_new/cn/character_skills.json</x:v>
      </x:c>
    </x:row>
    <x:row r="424" ht="20" customHeight="1">
      <x:c r="A424" s="6" t="str">
        <x:v>140209</x:v>
      </x:c>
      <x:c r="B424" s="6" t="str">
        <x:v>1402</x:v>
      </x:c>
      <x:c r="C424" s="6" t="str">
        <x:v>阿格莱雅</x:v>
      </x:c>
      <x:c r="D424" s="6" t="str">
        <x:v>高举吧，升华的名讳</x:v>
      </x:c>
      <x:c r="E424" s="6" t="str">
        <x:v>战技</x:v>
      </x:c>
      <x:c r="F424" s="6" t="str">
        <x:v>回复</x:v>
      </x:c>
      <x:c r="G424" s="6" t="n">
        <x:v>15</x:v>
      </x:c>
      <x:c r="H424" s="7" t="str">
        <x:v>为衣匠回复生命值。衣匠不在场时，召唤忆灵衣匠并使自身立即行动。</x:v>
      </x:c>
      <x:c r="I424" s="7" t="str">
        <x:v>为衣匠回复生命值。衣匠不在场时，召唤忆灵衣匠并使自身立即行动。</x:v>
      </x:c>
      <x:c r="J424" s="6" t="str">
        <x:v>https://raw.githubusercontent.com/Mar-7th/StarRailRes/dbe8cdfcfb0bf657b9fe1cf92d5537f118ccb487/index_new/cn/character_skills.json</x:v>
      </x:c>
    </x:row>
    <x:row r="425" ht="38" customHeight="1">
      <x:c r="A425" s="6" t="str">
        <x:v>140301</x:v>
      </x:c>
      <x:c r="B425" s="6" t="str">
        <x:v>1403</x:v>
      </x:c>
      <x:c r="C425" s="6" t="str">
        <x:v>缇宝</x:v>
      </x:c>
      <x:c r="D425" s="6" t="str">
        <x:v>一百层的小火箭</x:v>
      </x:c>
      <x:c r="E425" s="6" t="str">
        <x:v>普攻</x:v>
      </x:c>
      <x:c r="F425" s="6" t="str">
        <x:v>扩散</x:v>
      </x:c>
      <x:c r="G425" s="6" t="n">
        <x:v>10</x:v>
      </x:c>
      <x:c r="H425" s="7" t="str">
        <x:v>对指定敌方单体造成等同于缇宝#1[i]%生命上限的量子属性伤害，对相邻目标造成等同于缇宝#2[i]%生命上限的量子属性伤害。</x:v>
      </x:c>
      <x:c r="I425" s="7" t="str">
        <x:v>对敌方单体及其相邻目标造成少量量子属性伤害。</x:v>
      </x:c>
      <x:c r="J425" s="6" t="str">
        <x:v>https://raw.githubusercontent.com/Mar-7th/StarRailRes/dbe8cdfcfb0bf657b9fe1cf92d5537f118ccb487/index_new/cn/character_skills.json</x:v>
      </x:c>
    </x:row>
    <x:row r="426" ht="38" customHeight="1">
      <x:c r="A426" s="6" t="str">
        <x:v>140302</x:v>
      </x:c>
      <x:c r="B426" s="6" t="str">
        <x:v>1403</x:v>
      </x:c>
      <x:c r="C426" s="6" t="str">
        <x:v>缇宝</x:v>
      </x:c>
      <x:c r="D426" s="6" t="str">
        <x:v>礼物都去哪儿了</x:v>
      </x:c>
      <x:c r="E426" s="6" t="str">
        <x:v>战技</x:v>
      </x:c>
      <x:c r="F426" s="6" t="str">
        <x:v>辅助</x:v>
      </x:c>
      <x:c r="G426" s="6" t="n">
        <x:v>15</x:v>
      </x:c>
      <x:c r="H426" s="7" t="str">
        <x:v>获得【神启】，持续#2[i]回合，自身每回合开始时持续回合数减1。当缇宝拥有【神启】时，我方全体目标全属性抗性穿透提高#1[f1]%。</x:v>
      </x:c>
      <x:c r="I426" s="7" t="str">
        <x:v>获得【神启】，持续期间内我方全体目标全属性抗性穿透提高。</x:v>
      </x:c>
      <x:c r="J426" s="6" t="str">
        <x:v>https://raw.githubusercontent.com/Mar-7th/StarRailRes/dbe8cdfcfb0bf657b9fe1cf92d5537f118ccb487/index_new/cn/character_skills.json</x:v>
      </x:c>
    </x:row>
    <x:row r="427" ht="38" customHeight="1">
      <x:c r="A427" s="6" t="str">
        <x:v>140303</x:v>
      </x:c>
      <x:c r="B427" s="6" t="str">
        <x:v>1403</x:v>
      </x:c>
      <x:c r="C427" s="6" t="str">
        <x:v>缇宝</x:v>
      </x:c>
      <x:c r="D427" s="6" t="str">
        <x:v>猜猜这里住着谁</x:v>
      </x:c>
      <x:c r="E427" s="6" t="str">
        <x:v>终结技</x:v>
      </x:c>
      <x:c r="F427" s="6" t="str">
        <x:v>群攻</x:v>
      </x:c>
      <x:c r="G427" s="6" t="n">
        <x:v>15</x:v>
      </x:c>
      <x:c r="H427" s="7" t="str">
        <x:v>开启结界，并对敌方全体造成等同于缇宝#1[i]%生命上限的量子属性伤害。
结界持续期间，敌方目标受到的伤害提高#2[f1]%。受到我方目标攻击后，每有1名目标受到攻击，会对被攻击目标中当前生命值最高的目标造成1次等同于缇宝#3[f1]%生命上限的量子属性附加伤害。
结界持续#4[i]回合，自身每回合开始时结界持续回合数减1。</x:v>
      </x:c>
      <x:c r="I427" s="7" t="str">
        <x:v>开启结界，对敌方全体造成少量量子属性伤害。结界持续期间，敌方受到的伤害提高，并根据攻击敌人的个数对被攻击目标中生命值最高的目标造成少量量子属性附加伤害。</x:v>
      </x:c>
      <x:c r="J427" s="6" t="str">
        <x:v>https://raw.githubusercontent.com/Mar-7th/StarRailRes/dbe8cdfcfb0bf657b9fe1cf92d5537f118ccb487/index_new/cn/character_skills.json</x:v>
      </x:c>
    </x:row>
    <x:row r="428" ht="38" customHeight="1">
      <x:c r="A428" s="6" t="str">
        <x:v>140304</x:v>
      </x:c>
      <x:c r="B428" s="6" t="str">
        <x:v>1403</x:v>
      </x:c>
      <x:c r="C428" s="6" t="str">
        <x:v>缇宝</x:v>
      </x:c>
      <x:c r="D428" s="6" t="str">
        <x:v>好忙好忙的缇宝</x:v>
      </x:c>
      <x:c r="E428" s="6" t="str">
        <x:v>天赋</x:v>
      </x:c>
      <x:c r="F428" s="6" t="str">
        <x:v>群攻</x:v>
      </x:c>
      <x:c r="G428" s="6" t="n">
        <x:v>15</x:v>
      </x:c>
      <x:c r="H428" s="7" t="str">
        <x:v>我方其他角色施放终结技后，缇宝发动追加攻击，对敌方全体造成等同于缇宝#1[f1]%生命上限的量子属性伤害。该效果每个角色最多触发1次，缇宝施放终结技时重置我方其他角色可触发次数。若追加攻击施放前目标被消灭则对新入场的敌方目标发动追加攻击。</x:v>
      </x:c>
      <x:c r="I428" s="7" t="str">
        <x:v>我方其他角色施放终结技后，缇宝发动追加攻击，对敌方全体造成少量量子属性伤害。该效果每个角色最多触发1次，缇宝施放终结技时重置我方其他角色可触发次数。</x:v>
      </x:c>
      <x:c r="J428" s="6" t="str">
        <x:v>https://raw.githubusercontent.com/Mar-7th/StarRailRes/dbe8cdfcfb0bf657b9fe1cf92d5537f118ccb487/index_new/cn/character_skills.json</x:v>
      </x:c>
    </x:row>
    <x:row r="429" ht="20" customHeight="1">
      <x:c r="A429" s="6" t="str">
        <x:v>140306</x:v>
      </x:c>
      <x:c r="B429" s="6" t="str">
        <x:v>1403</x:v>
      </x:c>
      <x:c r="C429" s="6" t="str">
        <x:v>缇宝</x:v>
      </x:c>
      <x:c r="D429" s="6" t="str">
        <x:v>攻击</x:v>
      </x:c>
      <x:c r="E429" s="6" t="str"/>
      <x:c r="F429" s="6" t="str"/>
      <x:c r="G429" s="6" t="n">
        <x:v>1</x:v>
      </x:c>
      <x:c r="H429" s="7" t="str">
        <x:v>攻击敌人，进入战斗后削弱敌方目标对应属性韧性。</x:v>
      </x:c>
      <x:c r="I429" s="7" t="str">
        <x:v>攻击敌人，进入战斗后削弱敌方目标对应属性韧性。</x:v>
      </x:c>
      <x:c r="J429" s="6" t="str">
        <x:v>https://raw.githubusercontent.com/Mar-7th/StarRailRes/dbe8cdfcfb0bf657b9fe1cf92d5537f118ccb487/index_new/cn/character_skills.json</x:v>
      </x:c>
    </x:row>
    <x:row r="430" ht="20" customHeight="1">
      <x:c r="A430" s="6" t="str">
        <x:v>140307</x:v>
      </x:c>
      <x:c r="B430" s="6" t="str">
        <x:v>1403</x:v>
      </x:c>
      <x:c r="C430" s="6" t="str">
        <x:v>缇宝</x:v>
      </x:c>
      <x:c r="D430" s="6" t="str">
        <x:v>开心你就拍拍手</x:v>
      </x:c>
      <x:c r="E430" s="6" t="str">
        <x:v>秘技</x:v>
      </x:c>
      <x:c r="F430" s="6" t="str">
        <x:v>强化</x:v>
      </x:c>
      <x:c r="G430" s="6" t="n">
        <x:v>1</x:v>
      </x:c>
      <x:c r="H430" s="7" t="str">
        <x:v>使用秘技后，进入战斗时获得【神启】，持续#1[i]回合。</x:v>
      </x:c>
      <x:c r="I430" s="7" t="str">
        <x:v>进入战斗时获得【神启】。</x:v>
      </x:c>
      <x:c r="J430" s="6" t="str">
        <x:v>https://raw.githubusercontent.com/Mar-7th/StarRailRes/dbe8cdfcfb0bf657b9fe1cf92d5537f118ccb487/index_new/cn/character_skills.json</x:v>
      </x:c>
    </x:row>
    <x:row r="431" ht="20" customHeight="1">
      <x:c r="A431" s="6" t="str">
        <x:v>140401</x:v>
      </x:c>
      <x:c r="B431" s="6" t="str">
        <x:v>1404</x:v>
      </x:c>
      <x:c r="C431" s="6" t="str">
        <x:v>万敌</x:v>
      </x:c>
      <x:c r="D431" s="6" t="str">
        <x:v>踏破征途的誓言</x:v>
      </x:c>
      <x:c r="E431" s="6" t="str">
        <x:v>普攻</x:v>
      </x:c>
      <x:c r="F431" s="6" t="str">
        <x:v>单攻</x:v>
      </x:c>
      <x:c r="G431" s="6" t="n">
        <x:v>10</x:v>
      </x:c>
      <x:c r="H431" s="7" t="str">
        <x:v>对指定敌方单体造成等同于万敌#1[i]%生命上限的虚数属性伤害。</x:v>
      </x:c>
      <x:c r="I431" s="7" t="str">
        <x:v>对敌方单体造成少量虚数属性伤害。</x:v>
      </x:c>
      <x:c r="J431" s="6" t="str">
        <x:v>https://raw.githubusercontent.com/Mar-7th/StarRailRes/dbe8cdfcfb0bf657b9fe1cf92d5537f118ccb487/index_new/cn/character_skills.json</x:v>
      </x:c>
    </x:row>
    <x:row r="432" ht="53" customHeight="1">
      <x:c r="A432" s="6" t="str">
        <x:v>140402</x:v>
      </x:c>
      <x:c r="B432" s="6" t="str">
        <x:v>1404</x:v>
      </x:c>
      <x:c r="C432" s="6" t="str">
        <x:v>万敌</x:v>
      </x:c>
      <x:c r="D432" s="6" t="str">
        <x:v>万死无悔</x:v>
      </x:c>
      <x:c r="E432" s="6" t="str">
        <x:v>战技</x:v>
      </x:c>
      <x:c r="F432" s="6" t="str">
        <x:v>扩散</x:v>
      </x:c>
      <x:c r="G432" s="6" t="n">
        <x:v>15</x:v>
      </x:c>
      <x:c r="H432" s="7" t="str">
        <x:v>消耗等同于万敌当前生命值#3[i]%的生命值，对指定敌方单体造成等同于万敌#1[i]%生命上限的虚数属性伤害，同时对其相邻目标造成等同于万敌#2[i]%生命上限的虚数属性伤害。
若当前生命值不足，施放战技时万敌的当前生命值降低至1点。</x:v>
      </x:c>
      <x:c r="I432" s="7" t="str">
        <x:v>消耗生命值，对指定敌方单体造成虚数属性伤害，对相邻目标造成少量虚数属性伤害。</x:v>
      </x:c>
      <x:c r="J432" s="6" t="str">
        <x:v>https://raw.githubusercontent.com/Mar-7th/StarRailRes/dbe8cdfcfb0bf657b9fe1cf92d5537f118ccb487/index_new/cn/character_skills.json</x:v>
      </x:c>
    </x:row>
    <x:row r="433" ht="38" customHeight="1">
      <x:c r="A433" s="6" t="str">
        <x:v>140403</x:v>
      </x:c>
      <x:c r="B433" s="6" t="str">
        <x:v>1404</x:v>
      </x:c>
      <x:c r="C433" s="6" t="str">
        <x:v>万敌</x:v>
      </x:c>
      <x:c r="D433" s="6" t="str">
        <x:v>诛天焚骨的王座</x:v>
      </x:c>
      <x:c r="E433" s="6" t="str">
        <x:v>终结技</x:v>
      </x:c>
      <x:c r="F433" s="6" t="str">
        <x:v>扩散</x:v>
      </x:c>
      <x:c r="G433" s="6" t="n">
        <x:v>15</x:v>
      </x:c>
      <x:c r="H433" s="7" t="str">
        <x:v>回复等同于万敌#3[f1]%生命上限的生命值并积攒#5[i]点天赋充能。对指定敌方单体造成等同于万敌#1[i]%生命上限的虚数属性伤害，同时对其相邻目标造成等同于万敌#2[i]%生命上限的虚数属性伤害，并使目标与相邻目标陷入嘲讽状态，持续#4[i]回合。下一次【弑神登神】优先攻击指定敌方单体，该效果仅对最新目标生效。</x:v>
      </x:c>
      <x:c r="I433" s="7" t="str">
        <x:v>回复生命值并积攒天赋充能，对指定敌方单体造成大量虚数属性伤害，对相邻目标造成虚数属性伤害，并使目标与相邻目标陷入嘲讽状态。</x:v>
      </x:c>
      <x:c r="J433" s="6" t="str">
        <x:v>https://raw.githubusercontent.com/Mar-7th/StarRailRes/dbe8cdfcfb0bf657b9fe1cf92d5537f118ccb487/index_new/cn/character_skills.json</x:v>
      </x:c>
    </x:row>
    <x:row r="434" ht="68" customHeight="1">
      <x:c r="A434" s="6" t="str">
        <x:v>140404</x:v>
      </x:c>
      <x:c r="B434" s="6" t="str">
        <x:v>1404</x:v>
      </x:c>
      <x:c r="C434" s="6" t="str">
        <x:v>万敌</x:v>
      </x:c>
      <x:c r="D434" s="6" t="str">
        <x:v>以血还血</x:v>
      </x:c>
      <x:c r="E434" s="6" t="str">
        <x:v>天赋</x:v>
      </x:c>
      <x:c r="F434" s="6" t="str">
        <x:v>强化</x:v>
      </x:c>
      <x:c r="G434" s="6" t="n">
        <x:v>15</x:v>
      </x:c>
      <x:c r="H434" s="7" t="str">
        <x:v>每损失1%生命值积攒1点充能，最多积攒200点。充能达到100时消耗100点充能进入【血仇】状态并回复等同于万敌#1[i]%生命上限的生命值，同时行动提前100%。【血仇】状态下生命上限提高，数值等同于当前生命上限的#5[i]%，防御力保持为0。自身回合开始时自动施放【弑王成王】。
【血仇】状态期间充能达到#3[i]点时，万敌立即获得1个额外回合并自动施放【弑神登神】。
【血仇】状态期间，万敌受到致命攻击时不会陷入无法战斗状态，但会清空充能退出【血仇】状态并回复等同于自身#4[i]%生命上限的生命值。</x:v>
      </x:c>
      <x:c r="I434" s="7" t="str">
        <x:v>损失生命值时积攒充能，充能达到100时进入【血仇】状态，回复生命值且行动提前。【血仇】状态下当前生命上限提高，防御力保持为0。自身回合开始时自动施放【弑王成王】。
【血仇】状态期间充能达到150时，万敌立即获得1个额外回合并自动施放【弑神登神】。
万敌受到致命攻击时退出【血仇】状态。</x:v>
      </x:c>
      <x:c r="J434" s="6" t="str">
        <x:v>https://raw.githubusercontent.com/Mar-7th/StarRailRes/dbe8cdfcfb0bf657b9fe1cf92d5537f118ccb487/index_new/cn/character_skills.json</x:v>
      </x:c>
    </x:row>
    <x:row r="435" ht="20" customHeight="1">
      <x:c r="A435" s="6" t="str">
        <x:v>140406</x:v>
      </x:c>
      <x:c r="B435" s="6" t="str">
        <x:v>1404</x:v>
      </x:c>
      <x:c r="C435" s="6" t="str">
        <x:v>万敌</x:v>
      </x:c>
      <x:c r="D435" s="6" t="str">
        <x:v>攻击</x:v>
      </x:c>
      <x:c r="E435" s="6" t="str"/>
      <x:c r="F435" s="6" t="str"/>
      <x:c r="G435" s="6" t="n">
        <x:v>1</x:v>
      </x:c>
      <x:c r="H435" s="7" t="str">
        <x:v>攻击敌人，进入战斗后削弱敌方目标对应属性韧性。</x:v>
      </x:c>
      <x:c r="I435" s="7" t="str">
        <x:v>攻击敌人，进入战斗后削弱敌方目标对应属性韧性。</x:v>
      </x:c>
      <x:c r="J435" s="6" t="str">
        <x:v>https://raw.githubusercontent.com/Mar-7th/StarRailRes/dbe8cdfcfb0bf657b9fe1cf92d5537f118ccb487/index_new/cn/character_skills.json</x:v>
      </x:c>
    </x:row>
    <x:row r="436" ht="38" customHeight="1">
      <x:c r="A436" s="6" t="str">
        <x:v>140407</x:v>
      </x:c>
      <x:c r="B436" s="6" t="str">
        <x:v>1404</x:v>
      </x:c>
      <x:c r="C436" s="6" t="str">
        <x:v>万敌</x:v>
      </x:c>
      <x:c r="D436" s="6" t="str">
        <x:v>折戟臣服的监牢</x:v>
      </x:c>
      <x:c r="E436" s="6" t="str">
        <x:v>秘技</x:v>
      </x:c>
      <x:c r="F436" s="6" t="str">
        <x:v>妨害</x:v>
      </x:c>
      <x:c r="G436" s="6" t="n">
        <x:v>1</x:v>
      </x:c>
      <x:c r="H436" s="7" t="str">
        <x:v>使用秘技后牵引一定区域内的敌人并使其陷入#1[i]秒的晕眩状态，晕眩状态下敌人不会主动攻击我方目标。
若主动攻击陷入晕眩状态的敌人，进入战斗时，对敌方全体造成等同于万敌#2[i]%生命上限的虚数属性伤害，并使目标陷入嘲讽状态，持续#4[i]回合。自身积攒#5[i]点天赋充能。</x:v>
      </x:c>
      <x:c r="I436" s="7" t="str">
        <x:v>牵引一定区域内的敌人并使其陷入晕眩状态。攻击陷入晕眩状态的敌人，进战后对敌方全体造成少量虚数属性伤害，并使目标陷入嘲讽状态。自身积攒天赋充能。</x:v>
      </x:c>
      <x:c r="J436" s="6" t="str">
        <x:v>https://raw.githubusercontent.com/Mar-7th/StarRailRes/dbe8cdfcfb0bf657b9fe1cf92d5537f118ccb487/index_new/cn/character_skills.json</x:v>
      </x:c>
    </x:row>
    <x:row r="437" ht="38" customHeight="1">
      <x:c r="A437" s="6" t="str">
        <x:v>140409</x:v>
      </x:c>
      <x:c r="B437" s="6" t="str">
        <x:v>1404</x:v>
      </x:c>
      <x:c r="C437" s="6" t="str">
        <x:v>万敌</x:v>
      </x:c>
      <x:c r="D437" s="6" t="str">
        <x:v>弑王成王</x:v>
      </x:c>
      <x:c r="E437" s="6" t="str">
        <x:v>战技</x:v>
      </x:c>
      <x:c r="F437" s="6" t="str">
        <x:v>扩散</x:v>
      </x:c>
      <x:c r="G437" s="6" t="n">
        <x:v>15</x:v>
      </x:c>
      <x:c r="H437" s="7" t="str">
        <x:v>消耗等同于万敌当前生命值#3[i]%的生命值，对敌方单体造成等同于万敌#1[i]%生命上限的虚数属性伤害，同时对其相邻目标造成等同于万敌#2[i]%生命上限的虚数属性伤害。
若当前生命值不足，施放战技时万敌的当前生命值降低至1点。
该技能会自动施放。</x:v>
      </x:c>
      <x:c r="I437" s="7" t="str">
        <x:v>消耗生命值，对指定敌方单体造成虚数属性伤害，对相邻目标造成虚数属性伤害。
该技能会自动施放。</x:v>
      </x:c>
      <x:c r="J437" s="6" t="str">
        <x:v>https://raw.githubusercontent.com/Mar-7th/StarRailRes/dbe8cdfcfb0bf657b9fe1cf92d5537f118ccb487/index_new/cn/character_skills.json</x:v>
      </x:c>
    </x:row>
    <x:row r="438" ht="38" customHeight="1">
      <x:c r="A438" s="6" t="str">
        <x:v>140411</x:v>
      </x:c>
      <x:c r="B438" s="6" t="str">
        <x:v>1404</x:v>
      </x:c>
      <x:c r="C438" s="6" t="str">
        <x:v>万敌</x:v>
      </x:c>
      <x:c r="D438" s="6" t="str">
        <x:v>弑神登神</x:v>
      </x:c>
      <x:c r="E438" s="6" t="str">
        <x:v>战技</x:v>
      </x:c>
      <x:c r="F438" s="6" t="str">
        <x:v>扩散</x:v>
      </x:c>
      <x:c r="G438" s="6" t="n">
        <x:v>15</x:v>
      </x:c>
      <x:c r="H438" s="7" t="str">
        <x:v>消耗#3[i]点充能，对敌方单体造成等同于万敌#1[i]%生命上限的虚数属性伤害，同时对其相邻目标造成等同于万敌#2[i]%生命上限的虚数属性伤害。
该技能会自动施放。此技能期间无法积攒充能。</x:v>
      </x:c>
      <x:c r="I438" s="7" t="str">
        <x:v>消耗充能，对指定敌方单体造成大量虚数属性伤害，对相邻目标造成大量虚数属性伤害。
该技能会自动施放。</x:v>
      </x:c>
      <x:c r="J438" s="6" t="str">
        <x:v>https://raw.githubusercontent.com/Mar-7th/StarRailRes/dbe8cdfcfb0bf657b9fe1cf92d5537f118ccb487/index_new/cn/character_skills.json</x:v>
      </x:c>
    </x:row>
    <x:row r="439" ht="20" customHeight="1">
      <x:c r="A439" s="6" t="str">
        <x:v>140501</x:v>
      </x:c>
      <x:c r="B439" s="6" t="str">
        <x:v>1405</x:v>
      </x:c>
      <x:c r="C439" s="6" t="str">
        <x:v>那刻夏</x:v>
      </x:c>
      <x:c r="D439" s="6" t="str">
        <x:v>楚痛，酿造实识</x:v>
      </x:c>
      <x:c r="E439" s="6" t="str">
        <x:v>普攻</x:v>
      </x:c>
      <x:c r="F439" s="6" t="str">
        <x:v>单攻</x:v>
      </x:c>
      <x:c r="G439" s="6" t="n">
        <x:v>10</x:v>
      </x:c>
      <x:c r="H439" s="7" t="str">
        <x:v>对指定敌方单体造成等同于那刻夏#1[i]%攻击力的风属性伤害。</x:v>
      </x:c>
      <x:c r="I439" s="7" t="str">
        <x:v>对敌方单体造成少量风属性伤害。</x:v>
      </x:c>
      <x:c r="J439" s="6" t="str">
        <x:v>https://raw.githubusercontent.com/Mar-7th/StarRailRes/dbe8cdfcfb0bf657b9fe1cf92d5537f118ccb487/index_new/cn/character_skills.json</x:v>
      </x:c>
    </x:row>
    <x:row r="440" ht="38" customHeight="1">
      <x:c r="A440" s="6" t="str">
        <x:v>140502</x:v>
      </x:c>
      <x:c r="B440" s="6" t="str">
        <x:v>1405</x:v>
      </x:c>
      <x:c r="C440" s="6" t="str">
        <x:v>那刻夏</x:v>
      </x:c>
      <x:c r="D440" s="6" t="str">
        <x:v>分形，驱逐虚知</x:v>
      </x:c>
      <x:c r="E440" s="6" t="str">
        <x:v>战技</x:v>
      </x:c>
      <x:c r="F440" s="6" t="str">
        <x:v>弹射</x:v>
      </x:c>
      <x:c r="G440" s="6" t="n">
        <x:v>15</x:v>
      </x:c>
      <x:c r="H440" s="7" t="str">
        <x:v>对指定敌方单体造成等同于那刻夏#1[i]%攻击力的风属性伤害，并额外造成#2[i]次伤害。每次伤害对敌方随机单体造成等同于那刻夏#1[i]%攻击力的风属性伤害，优先弹射本次战技尚未击中过的敌方目标。
施放时场上每有1个可攻击的敌方目标，本次战技造成的伤害提高#3[i]%。</x:v>
      </x:c>
      <x:c r="I440" s="7" t="str">
        <x:v>对敌方单体造成少量风属性伤害，共弹射5次，优先弹射未击中的目标。场上敌方目标越多造成的伤害越高。</x:v>
      </x:c>
      <x:c r="J440" s="6" t="str">
        <x:v>https://raw.githubusercontent.com/Mar-7th/StarRailRes/dbe8cdfcfb0bf657b9fe1cf92d5537f118ccb487/index_new/cn/character_skills.json</x:v>
      </x:c>
    </x:row>
    <x:row r="441" ht="38" customHeight="1">
      <x:c r="A441" s="6" t="str">
        <x:v>140503</x:v>
      </x:c>
      <x:c r="B441" s="6" t="str">
        <x:v>1405</x:v>
      </x:c>
      <x:c r="C441" s="6" t="str">
        <x:v>那刻夏</x:v>
      </x:c>
      <x:c r="D441" s="6" t="str">
        <x:v>生息破土，世界塑造</x:v>
      </x:c>
      <x:c r="E441" s="6" t="str">
        <x:v>终结技</x:v>
      </x:c>
      <x:c r="F441" s="6" t="str">
        <x:v>群攻</x:v>
      </x:c>
      <x:c r="G441" s="6" t="n">
        <x:v>15</x:v>
      </x:c>
      <x:c r="H441" s="7" t="str">
        <x:v>使敌方全体陷入【升华】状态，随后对敌方全体造成等同于那刻夏#1[i]%攻击力的风属性伤害。
【升华】状态下，目标同时被添加物理、火、冰、雷、风、量子、虚数属性弱点，持续至目标回合开始时。若目标不具有控制抵抗，则【升华】状态下无法行动。</x:v>
      </x:c>
      <x:c r="I441" s="7" t="str">
        <x:v>对敌方全体施加【升华】并造成风属性伤害。【升华】状态下，目标同时被添加7种属性弱点，若不具有控制抵抗则无法行动。</x:v>
      </x:c>
      <x:c r="J441" s="6" t="str">
        <x:v>https://raw.githubusercontent.com/Mar-7th/StarRailRes/dbe8cdfcfb0bf657b9fe1cf92d5537f118ccb487/index_new/cn/character_skills.json</x:v>
      </x:c>
    </x:row>
    <x:row r="442" ht="38" customHeight="1">
      <x:c r="A442" s="6" t="str">
        <x:v>140504</x:v>
      </x:c>
      <x:c r="B442" s="6" t="str">
        <x:v>1405</x:v>
      </x:c>
      <x:c r="C442" s="6" t="str">
        <x:v>那刻夏</x:v>
      </x:c>
      <x:c r="D442" s="6" t="str">
        <x:v>四分明哲，三重至高</x:v>
      </x:c>
      <x:c r="E442" s="6" t="str">
        <x:v>天赋</x:v>
      </x:c>
      <x:c r="F442" s="6" t="str">
        <x:v>妨害</x:v>
      </x:c>
      <x:c r="G442" s="6" t="n">
        <x:v>15</x:v>
      </x:c>
      <x:c r="H442" s="7" t="str">
        <x:v>每当那刻夏击中1次敌方目标后，为目标添加1个随机属性弱点，持续#2[i]回合，优先添加目标尚未拥有的弱点。
那刻夏在场时，使拥有至少#3[i]个不同属性弱点的敌方目标陷入【质性揭露】状态。那刻夏对处于【质性揭露】状态的目标造成的伤害提高#1[i]%，此外对其施放普攻或战技后，对该目标额外施放1次战技。额外战技不消耗战技点且不会再次触发此效果。若额外战技施放前目标被消灭则对敌方随机单体施放。</x:v>
      </x:c>
      <x:c r="I442" s="7" t="str">
        <x:v>击中敌方目标后，添加1个随机弱点。弱点数量达到5的敌方目标陷入【质性揭露】。那刻夏对处于【质性揭露】状态的目标造成的伤害提高，对其施放普攻或战技后额外施放1次无消耗的战技。</x:v>
      </x:c>
      <x:c r="J442" s="6" t="str">
        <x:v>https://raw.githubusercontent.com/Mar-7th/StarRailRes/dbe8cdfcfb0bf657b9fe1cf92d5537f118ccb487/index_new/cn/character_skills.json</x:v>
      </x:c>
    </x:row>
    <x:row r="443" ht="20" customHeight="1">
      <x:c r="A443" s="6" t="str">
        <x:v>140506</x:v>
      </x:c>
      <x:c r="B443" s="6" t="str">
        <x:v>1405</x:v>
      </x:c>
      <x:c r="C443" s="6" t="str">
        <x:v>那刻夏</x:v>
      </x:c>
      <x:c r="D443" s="6" t="str">
        <x:v>攻击</x:v>
      </x:c>
      <x:c r="E443" s="6" t="str"/>
      <x:c r="F443" s="6" t="str"/>
      <x:c r="G443" s="6" t="n">
        <x:v>1</x:v>
      </x:c>
      <x:c r="H443" s="7" t="str">
        <x:v>攻击敌人，进入战斗后削弱敌方目标对应属性韧性。</x:v>
      </x:c>
      <x:c r="I443" s="7" t="str">
        <x:v>攻击敌人，进入战斗后削弱敌方目标对应属性韧性。</x:v>
      </x:c>
      <x:c r="J443" s="6" t="str">
        <x:v>https://raw.githubusercontent.com/Mar-7th/StarRailRes/dbe8cdfcfb0bf657b9fe1cf92d5537f118ccb487/index_new/cn/character_skills.json</x:v>
      </x:c>
    </x:row>
    <x:row r="444" ht="38" customHeight="1">
      <x:c r="A444" s="6" t="str">
        <x:v>140507</x:v>
      </x:c>
      <x:c r="B444" s="6" t="str">
        <x:v>1405</x:v>
      </x:c>
      <x:c r="C444" s="6" t="str">
        <x:v>那刻夏</x:v>
      </x:c>
      <x:c r="D444" s="6" t="str">
        <x:v>瞳扉之彩</x:v>
      </x:c>
      <x:c r="E444" s="6" t="str">
        <x:v>秘技</x:v>
      </x:c>
      <x:c r="F444" s="6" t="str">
        <x:v>妨害</x:v>
      </x:c>
      <x:c r="G444" s="6" t="n">
        <x:v>1</x:v>
      </x:c>
      <x:c r="H444" s="7" t="str">
        <x:v>使用秘技后使一定区域内的敌人陷入恐惧状态。恐惧状态下的敌人会向远离那刻夏的方向逃跑，持续#1[i]秒。我方主动攻击陷入恐惧状态的敌人总会视为利用弱点进入战斗，进入战斗后那刻夏为敌方每个单体目标添加1个攻击者属性的弱点，持续#2[i]回合。</x:v>
      </x:c>
      <x:c r="I444" s="7" t="str">
        <x:v>使周围的敌人陷入恐惧状态。攻击陷入恐惧状态的敌人总视为弱点进战，为敌方全体添加攻击者属性的弱点。</x:v>
      </x:c>
      <x:c r="J444" s="6" t="str">
        <x:v>https://raw.githubusercontent.com/Mar-7th/StarRailRes/dbe8cdfcfb0bf657b9fe1cf92d5537f118ccb487/index_new/cn/character_skills.json</x:v>
      </x:c>
    </x:row>
    <x:row r="445" ht="20" customHeight="1">
      <x:c r="A445" s="6" t="str">
        <x:v>140601</x:v>
      </x:c>
      <x:c r="B445" s="6" t="str">
        <x:v>1406</x:v>
      </x:c>
      <x:c r="C445" s="6" t="str">
        <x:v>赛飞儿</x:v>
      </x:c>
      <x:c r="D445" s="6" t="str">
        <x:v>呀，漏网之鱼</x:v>
      </x:c>
      <x:c r="E445" s="6" t="str">
        <x:v>普攻</x:v>
      </x:c>
      <x:c r="F445" s="6" t="str">
        <x:v>单攻</x:v>
      </x:c>
      <x:c r="G445" s="6" t="n">
        <x:v>10</x:v>
      </x:c>
      <x:c r="H445" s="7" t="str">
        <x:v>对指定敌方单体造成等同于赛飞儿#1[i]%攻击力的量子属性伤害。</x:v>
      </x:c>
      <x:c r="I445" s="7" t="str">
        <x:v>对敌方单体造成少量量子属性伤害。</x:v>
      </x:c>
      <x:c r="J445" s="6" t="str">
        <x:v>https://raw.githubusercontent.com/Mar-7th/StarRailRes/dbe8cdfcfb0bf657b9fe1cf92d5537f118ccb487/index_new/cn/character_skills.json</x:v>
      </x:c>
    </x:row>
    <x:row r="446" ht="38" customHeight="1">
      <x:c r="A446" s="6" t="str">
        <x:v>140602</x:v>
      </x:c>
      <x:c r="B446" s="6" t="str">
        <x:v>1406</x:v>
      </x:c>
      <x:c r="C446" s="6" t="str">
        <x:v>赛飞儿</x:v>
      </x:c>
      <x:c r="D446" s="6" t="str">
        <x:v>嘿，空手套白银</x:v>
      </x:c>
      <x:c r="E446" s="6" t="str">
        <x:v>战技</x:v>
      </x:c>
      <x:c r="F446" s="6" t="str">
        <x:v>扩散</x:v>
      </x:c>
      <x:c r="G446" s="6" t="n">
        <x:v>15</x:v>
      </x:c>
      <x:c r="H446" s="7" t="str">
        <x:v>有#6[i]%的基础概率使指定敌方单体及其相邻目标陷入虚弱状态，造成的伤害降低#3[i]%，使赛飞儿的攻击力提高#5[i]%，持续#4[i]回合，并对指定敌方单体造成等同于赛飞儿#1[i]%攻击力的量子属性伤害，对相邻目标造成等同于赛飞儿#2[i]%攻击力的量子属性伤害。</x:v>
      </x:c>
      <x:c r="I446" s="7" t="str">
        <x:v>大概率使敌方单体及相邻目标造成的伤害降低，使赛飞儿攻击力提高，并对指定敌方单体造成量子属性伤害，对相邻目标造成少量量子属性伤害。</x:v>
      </x:c>
      <x:c r="J446" s="6" t="str">
        <x:v>https://raw.githubusercontent.com/Mar-7th/StarRailRes/dbe8cdfcfb0bf657b9fe1cf92d5537f118ccb487/index_new/cn/character_skills.json</x:v>
      </x:c>
    </x:row>
    <x:row r="447" ht="38" customHeight="1">
      <x:c r="A447" s="6" t="str">
        <x:v>140603</x:v>
      </x:c>
      <x:c r="B447" s="6" t="str">
        <x:v>1406</x:v>
      </x:c>
      <x:c r="C447" s="6" t="str">
        <x:v>赛飞儿</x:v>
      </x:c>
      <x:c r="D447" s="6" t="str">
        <x:v>猫咪怪盗，敬上！</x:v>
      </x:c>
      <x:c r="E447" s="6" t="str">
        <x:v>终结技</x:v>
      </x:c>
      <x:c r="F447" s="6" t="str">
        <x:v>扩散</x:v>
      </x:c>
      <x:c r="G447" s="6" t="n">
        <x:v>15</x:v>
      </x:c>
      <x:c r="H447" s="7" t="str">
        <x:v>对指定敌方单体造成等同于赛飞儿#1[i]%攻击力的量子属性伤害。之后，对指定敌方单体造成等同于当前天赋记录值#2[i]%的真实伤害，并对指定敌方单体及其相邻目标造成等同于赛飞儿#4[i]%攻击力的量子属性伤害和总计等同于当前天赋记录值#3[i]%的真实伤害，该真实伤害由所有技能目标均分。</x:v>
      </x:c>
      <x:c r="I447" s="7" t="str">
        <x:v>对敌方单体造成量子属性伤害及天赋记录值一定比例的真实伤害，并对敌方单体及其相邻目标造成少量量子属性伤害及天赋记录值一定比例的真实伤害，该真实伤害由所有技能目标均分。</x:v>
      </x:c>
      <x:c r="J447" s="6" t="str">
        <x:v>https://raw.githubusercontent.com/Mar-7th/StarRailRes/dbe8cdfcfb0bf657b9fe1cf92d5537f118ccb487/index_new/cn/character_skills.json</x:v>
      </x:c>
    </x:row>
    <x:row r="448" ht="53" customHeight="1">
      <x:c r="A448" s="6" t="str">
        <x:v>140604</x:v>
      </x:c>
      <x:c r="B448" s="6" t="str">
        <x:v>1406</x:v>
      </x:c>
      <x:c r="C448" s="6" t="str">
        <x:v>赛飞儿</x:v>
      </x:c>
      <x:c r="D448" s="6" t="str">
        <x:v>热情好客的多洛斯人</x:v>
      </x:c>
      <x:c r="E448" s="6" t="str">
        <x:v>天赋</x:v>
      </x:c>
      <x:c r="F448" s="6" t="str">
        <x:v>单攻</x:v>
      </x:c>
      <x:c r="G448" s="6" t="n">
        <x:v>15</x:v>
      </x:c>
      <x:c r="H448"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【老主顾】受到我方其他目标攻击后，赛飞儿立即对【老主顾】发动追加攻击，造成等同于赛飞儿#1[i]%攻击力的量子属性伤害。该效果每回合最多触发#3[i]次，赛飞儿回合开始时重置可触发次数。
赛飞儿会记录我方目标对【老主顾】造成的非真实伤害的#2[i]%，不记录溢出伤害，施放终结技后清空记录值。</x:v>
      </x:c>
      <x:c r="I448" s="7" t="str">
        <x:v>赛飞儿会使一个敌方目标陷入【老主顾】状态，队友攻击该状态的目标后，赛飞儿发动追加攻击，对该目标造成量子属性伤害，每回合可触发1次。
赛飞儿会记录我方对【老主顾】状态的目标造成的伤害值，施放终结技后清空。</x:v>
      </x:c>
      <x:c r="J448" s="6" t="str">
        <x:v>https://raw.githubusercontent.com/Mar-7th/StarRailRes/dbe8cdfcfb0bf657b9fe1cf92d5537f118ccb487/index_new/cn/character_skills.json</x:v>
      </x:c>
    </x:row>
    <x:row r="449" ht="20" customHeight="1">
      <x:c r="A449" s="6" t="str">
        <x:v>140606</x:v>
      </x:c>
      <x:c r="B449" s="6" t="str">
        <x:v>1406</x:v>
      </x:c>
      <x:c r="C449" s="6" t="str">
        <x:v>赛飞儿</x:v>
      </x:c>
      <x:c r="D449" s="6" t="str">
        <x:v>攻击</x:v>
      </x:c>
      <x:c r="E449" s="6" t="str"/>
      <x:c r="F449" s="6" t="str"/>
      <x:c r="G449" s="6" t="n">
        <x:v>1</x:v>
      </x:c>
      <x:c r="H449" s="7" t="str">
        <x:v>攻击敌人，进入战斗后削弱敌方目标对应属性韧性。</x:v>
      </x:c>
      <x:c r="I449" s="7" t="str">
        <x:v>攻击敌人，进入战斗后削弱敌方目标对应属性韧性。</x:v>
      </x:c>
      <x:c r="J449" s="6" t="str">
        <x:v>https://raw.githubusercontent.com/Mar-7th/StarRailRes/dbe8cdfcfb0bf657b9fe1cf92d5537f118ccb487/index_new/cn/character_skills.json</x:v>
      </x:c>
    </x:row>
    <x:row r="450" ht="38" customHeight="1">
      <x:c r="A450" s="6" t="str">
        <x:v>140607</x:v>
      </x:c>
      <x:c r="B450" s="6" t="str">
        <x:v>1406</x:v>
      </x:c>
      <x:c r="C450" s="6" t="str">
        <x:v>赛飞儿</x:v>
      </x:c>
      <x:c r="D450" s="6" t="str">
        <x:v>穿靴子的猫</x:v>
      </x:c>
      <x:c r="E450" s="6" t="str">
        <x:v>秘技</x:v>
      </x:c>
      <x:c r="F450" s="6" t="str">
        <x:v>强化</x:v>
      </x:c>
      <x:c r="G450" s="6" t="n">
        <x:v>1</x:v>
      </x:c>
      <x:c r="H450" s="7" t="str">
        <x:v>获得【扎格列斯的祝福】，持续#1[i]秒，期间赛飞儿不会被敌人发现，移动速度提高50%，靠近大地图/模拟宇宙/差分宇宙中的敌人时，可以立即获取随机消耗品，每个地球日内最多获取#4[i]次。
持有【扎格列斯的祝福】期间进入战斗时，对敌方全体造成等同于赛飞儿#3[i]%攻击力的量子属性伤害，赛飞儿因该次伤害获得的记录值提高#2[i]%。</x:v>
      </x:c>
      <x:c r="I450" s="7" t="str">
        <x:v>获得【扎格列斯的祝福】，期间敌人无法发现赛飞儿，靠近敌人时获取随机消耗品，进入战斗时赛飞儿对敌方全体造成少量量子属性伤害。</x:v>
      </x:c>
      <x:c r="J450" s="6" t="str">
        <x:v>https://raw.githubusercontent.com/Mar-7th/StarRailRes/dbe8cdfcfb0bf657b9fe1cf92d5537f118ccb487/index_new/cn/character_skills.json</x:v>
      </x:c>
    </x:row>
    <x:row r="451" ht="20" customHeight="1">
      <x:c r="A451" s="6" t="str">
        <x:v>140701</x:v>
      </x:c>
      <x:c r="B451" s="6" t="str">
        <x:v>1407</x:v>
      </x:c>
      <x:c r="C451" s="6" t="str">
        <x:v>遐蝶</x:v>
      </x:c>
      <x:c r="D451" s="6" t="str">
        <x:v>哀悼，死海之涟漪</x:v>
      </x:c>
      <x:c r="E451" s="6" t="str">
        <x:v>普攻</x:v>
      </x:c>
      <x:c r="F451" s="6" t="str">
        <x:v>单攻</x:v>
      </x:c>
      <x:c r="G451" s="6" t="n">
        <x:v>10</x:v>
      </x:c>
      <x:c r="H451" s="7" t="str">
        <x:v>对指定敌方单体造成等同于遐蝶#1[i]%生命上限的量子属性伤害。</x:v>
      </x:c>
      <x:c r="I451" s="7" t="str">
        <x:v>对敌方单体造成少量量子属性伤害。</x:v>
      </x:c>
      <x:c r="J451" s="6" t="str">
        <x:v>https://raw.githubusercontent.com/Mar-7th/StarRailRes/dbe8cdfcfb0bf657b9fe1cf92d5537f118ccb487/index_new/cn/character_skills.json</x:v>
      </x:c>
    </x:row>
    <x:row r="452" ht="53" customHeight="1">
      <x:c r="A452" s="6" t="str">
        <x:v>140702</x:v>
      </x:c>
      <x:c r="B452" s="6" t="str">
        <x:v>1407</x:v>
      </x:c>
      <x:c r="C452" s="6" t="str">
        <x:v>遐蝶</x:v>
      </x:c>
      <x:c r="D452" s="6" t="str">
        <x:v>缄默，幽蝶之轻抚</x:v>
      </x:c>
      <x:c r="E452" s="6" t="str">
        <x:v>战技</x:v>
      </x:c>
      <x:c r="F452" s="6" t="str">
        <x:v>扩散</x:v>
      </x:c>
      <x:c r="G452" s="6" t="n">
        <x:v>15</x:v>
      </x:c>
      <x:c r="H452" s="7" t="str">
        <x:v>消耗我方全体当前#1[i]%的生命值，对指定敌方单体造成等同于遐蝶#2[i]%生命上限的量子属性伤害，并对其相邻目标造成等同于遐蝶#3[i]%生命上限的量子属性伤害。
若当前生命值不足，最多使当前生命值降至1点。
若死龙在场，战技替换为【骸爪，冥龙之环拥】。</x:v>
      </x:c>
      <x:c r="I452" s="7" t="str">
        <x:v>消耗我方全体生命值，对敌方单体造成量子属性伤害的同时对相邻目标造成少量量子属性伤害。</x:v>
      </x:c>
      <x:c r="J452" s="6" t="str">
        <x:v>https://raw.githubusercontent.com/Mar-7th/StarRailRes/dbe8cdfcfb0bf657b9fe1cf92d5537f118ccb487/index_new/cn/character_skills.json</x:v>
      </x:c>
    </x:row>
    <x:row r="453" ht="68" customHeight="1">
      <x:c r="A453" s="6" t="str">
        <x:v>140703</x:v>
      </x:c>
      <x:c r="B453" s="6" t="str">
        <x:v>1407</x:v>
      </x:c>
      <x:c r="C453" s="6" t="str">
        <x:v>遐蝶</x:v>
      </x:c>
      <x:c r="D453" s="6" t="str">
        <x:v>亡喉怒哮，苏生之颂铃</x:v>
      </x:c>
      <x:c r="E453" s="6" t="str">
        <x:v>终结技</x:v>
      </x:c>
      <x:c r="F453" s="6" t="str">
        <x:v>召唤</x:v>
      </x:c>
      <x:c r="G453" s="6" t="n">
        <x:v>15</x:v>
      </x:c>
      <x:c r="H453" s="7" t="str">
        <x:v>召唤忆灵死龙使其行动提前100%，同时展开境界【遗世冥域】，使敌方全体全属性抗性降低#4[i]%，若遐蝶持有天赋的造成伤害提高效果，使该效果扩散至死龙。死龙初始拥有#1[i]点速度以及等同于【新蕊】上限#3[i]%的固定生命上限。
死龙#2[i]个回合后或生命值为0时消失，同时解除境界【遗世冥域】。</x:v>
      </x:c>
      <x:c r="I453" s="7" t="str">
        <x:v>召唤忆灵死龙使其行动提前100%，同时展开境界，使敌方全体全属性抗性降低。</x:v>
      </x:c>
      <x:c r="J453" s="6" t="str">
        <x:v>https://raw.githubusercontent.com/Mar-7th/StarRailRes/dbe8cdfcfb0bf657b9fe1cf92d5537f118ccb487/index_new/cn/character_skills.json</x:v>
      </x:c>
    </x:row>
    <x:row r="454" ht="38" customHeight="1">
      <x:c r="A454" s="6" t="str">
        <x:v>140704</x:v>
      </x:c>
      <x:c r="B454" s="6" t="str">
        <x:v>1407</x:v>
      </x:c>
      <x:c r="C454" s="6" t="str">
        <x:v>遐蝶</x:v>
      </x:c>
      <x:c r="D454" s="6" t="str">
        <x:v>掌心淌过的荒芜</x:v>
      </x:c>
      <x:c r="E454" s="6" t="str">
        <x:v>天赋</x:v>
      </x:c>
      <x:c r="F454" s="6" t="str">
        <x:v>强化</x:v>
      </x:c>
      <x:c r="G454" s="6" t="n">
        <x:v>15</x:v>
      </x:c>
      <x:c r="H454" s="7" t="str">
        <x:v>【新蕊】上限与场上全体角色等级有关，我方全体每损失1点生命值遐蝶获得1点【新蕊】，当【新蕊】达到上限时可激活终结技。我方损失生命值时，遐蝶与死龙造成的伤害提高#2[i]%，该效果最多叠加#3[i]层，持续#4[i]回合。
死龙在场时无法通过天赋获得【新蕊】，除死龙以外我方全体每损失1点生命值会转化为死龙同等的生命值。</x:v>
      </x:c>
      <x:c r="I454" s="7" t="str">
        <x:v>我方损失生命值时遐蝶获得【新蕊】，同时使遐蝶与死龙造成伤害提高，当【新蕊】达到上限可激活终结技。死龙在场时，除死龙以外我方损失生命值会转化为死龙同等的生命值。</x:v>
      </x:c>
      <x:c r="J454" s="6" t="str">
        <x:v>https://raw.githubusercontent.com/Mar-7th/StarRailRes/dbe8cdfcfb0bf657b9fe1cf92d5537f118ccb487/index_new/cn/character_skills.json</x:v>
      </x:c>
    </x:row>
    <x:row r="455" ht="20" customHeight="1">
      <x:c r="A455" s="6" t="str">
        <x:v>140706</x:v>
      </x:c>
      <x:c r="B455" s="6" t="str">
        <x:v>1407</x:v>
      </x:c>
      <x:c r="C455" s="6" t="str">
        <x:v>遐蝶</x:v>
      </x:c>
      <x:c r="D455" s="6" t="str">
        <x:v>攻击</x:v>
      </x:c>
      <x:c r="E455" s="6" t="str"/>
      <x:c r="F455" s="6" t="str"/>
      <x:c r="G455" s="6" t="n">
        <x:v>1</x:v>
      </x:c>
      <x:c r="H455" s="7" t="str">
        <x:v>攻击敌人，进入战斗后削弱敌方目标对应属性韧性。</x:v>
      </x:c>
      <x:c r="I455" s="7" t="str">
        <x:v>攻击敌人，进入战斗后削弱敌方目标对应属性韧性。</x:v>
      </x:c>
      <x:c r="J455" s="6" t="str">
        <x:v>https://raw.githubusercontent.com/Mar-7th/StarRailRes/dbe8cdfcfb0bf657b9fe1cf92d5537f118ccb487/index_new/cn/character_skills.json</x:v>
      </x:c>
    </x:row>
    <x:row r="456" ht="53" customHeight="1">
      <x:c r="A456" s="6" t="str">
        <x:v>140707</x:v>
      </x:c>
      <x:c r="B456" s="6" t="str">
        <x:v>1407</x:v>
      </x:c>
      <x:c r="C456" s="6" t="str">
        <x:v>遐蝶</x:v>
      </x:c>
      <x:c r="D456" s="6" t="str">
        <x:v>悲鸣，赐死之先声</x:v>
      </x:c>
      <x:c r="E456" s="6" t="str">
        <x:v>秘技</x:v>
      </x:c>
      <x:c r="F456" s="6" t="str"/>
      <x:c r="G456" s="6" t="n">
        <x:v>1</x:v>
      </x:c>
      <x:c r="H456" s="7" t="str">
        <x:v>使用秘技后进入持续#3[i]秒的【冥茫】状态。【冥茫】状态下敌人无法主动靠近遐蝶。
【冥茫】状态下主动攻击会使所有范围内的敌人进入战斗，同时召唤忆灵死龙使其行动提前100%并展开境界【遗世冥域】，死龙拥有等同于【新蕊】上限#2[i]%的当前生命值。进入战斗后，消耗除死龙以外的我方全体#1[i]%当前生命值。
进入战斗后未召唤死龙则遐蝶获得等同于【新蕊】上限#4[i]%点数的【新蕊】。</x:v>
      </x:c>
      <x:c r="I456" s="7" t="str">
        <x:v>进入【冥茫】状态，敌人无法主动靠近遐蝶，
【冥茫】状态下攻击会使所有范围内的敌人进入战斗，同时召唤忆灵死龙使其行动提前100%。进入战斗时，消耗除死龙以外的我方全体生命值。
进入战斗后未召唤死龙遐蝶回复等同于【新蕊】上限30%点数的【新蕊】。</x:v>
      </x:c>
      <x:c r="J456" s="6" t="str">
        <x:v>https://raw.githubusercontent.com/Mar-7th/StarRailRes/dbe8cdfcfb0bf657b9fe1cf92d5537f118ccb487/index_new/cn/character_skills.json</x:v>
      </x:c>
    </x:row>
    <x:row r="457" ht="53" customHeight="1">
      <x:c r="A457" s="6" t="str">
        <x:v>140709</x:v>
      </x:c>
      <x:c r="B457" s="6" t="str">
        <x:v>1407</x:v>
      </x:c>
      <x:c r="C457" s="6" t="str">
        <x:v>遐蝶</x:v>
      </x:c>
      <x:c r="D457" s="6" t="str">
        <x:v>骸爪，冥龙之环拥</x:v>
      </x:c>
      <x:c r="E457" s="6" t="str">
        <x:v>战技</x:v>
      </x:c>
      <x:c r="F457" s="6" t="str">
        <x:v>群攻</x:v>
      </x:c>
      <x:c r="G457" s="6" t="n">
        <x:v>15</x:v>
      </x:c>
      <x:c r="H457" s="7" t="str">
        <x:v>消耗除死龙以外的我方全体当前#1[i]%的生命值，遐蝶与死龙向目标发起连携攻击，对敌方全体造成等同于遐蝶#2[f1]%和#3[f1]%生命上限的量子属性伤害。
若当前生命值不足，最多使当前生命值降至1点。</x:v>
      </x:c>
      <x:c r="I457" s="7" t="str">
        <x:v>消耗我方全体生命值，遐蝶与死龙向目标发起连携攻击，对敌方全体造成量子属性伤害。</x:v>
      </x:c>
      <x:c r="J457" s="6" t="str">
        <x:v>https://raw.githubusercontent.com/Mar-7th/StarRailRes/dbe8cdfcfb0bf657b9fe1cf92d5537f118ccb487/index_new/cn/character_skills.json</x:v>
      </x:c>
    </x:row>
    <x:row r="458" ht="20" customHeight="1">
      <x:c r="A458" s="6" t="str">
        <x:v>140801</x:v>
      </x:c>
      <x:c r="B458" s="6" t="str">
        <x:v>1408</x:v>
      </x:c>
      <x:c r="C458" s="6" t="str">
        <x:v>白厄</x:v>
      </x:c>
      <x:c r="D458" s="6" t="str">
        <x:v>逐火救世，行则将至</x:v>
      </x:c>
      <x:c r="E458" s="6" t="str">
        <x:v>普攻</x:v>
      </x:c>
      <x:c r="F458" s="6" t="str">
        <x:v>单攻</x:v>
      </x:c>
      <x:c r="G458" s="6" t="n">
        <x:v>10</x:v>
      </x:c>
      <x:c r="H458" s="7" t="str">
        <x:v>对指定敌方单体造成等同于白厄#1[i]%攻击力的物理属性伤害。</x:v>
      </x:c>
      <x:c r="I458" s="7" t="str">
        <x:v>对敌方单体造成少量物理属性伤害。</x:v>
      </x:c>
      <x:c r="J458" s="6" t="str">
        <x:v>https://raw.githubusercontent.com/Mar-7th/StarRailRes/dbe8cdfcfb0bf657b9fe1cf92d5537f118ccb487/index_new/cn/character_skills.json</x:v>
      </x:c>
    </x:row>
    <x:row r="459" ht="38" customHeight="1">
      <x:c r="A459" s="6" t="str">
        <x:v>140802</x:v>
      </x:c>
      <x:c r="B459" s="6" t="str">
        <x:v>1408</x:v>
      </x:c>
      <x:c r="C459" s="6" t="str">
        <x:v>白厄</x:v>
      </x:c>
      <x:c r="D459" s="6" t="str">
        <x:v>黎明创世，地辟天开</x:v>
      </x:c>
      <x:c r="E459" s="6" t="str">
        <x:v>战技</x:v>
      </x:c>
      <x:c r="F459" s="6" t="str">
        <x:v>扩散</x:v>
      </x:c>
      <x:c r="G459" s="6" t="n">
        <x:v>15</x:v>
      </x:c>
      <x:c r="H459" s="7" t="str">
        <x:v>获得#3[i]点【火种】，对指定敌方单体造成等同于白厄#1[i]%攻击力的物理属性伤害，对相邻目标造成等同于白厄#2[i]%攻击力的物理属性伤害。</x:v>
      </x:c>
      <x:c r="I459" s="7" t="str">
        <x:v>获得2点【火种】，对敌方单体造成大量物理属性伤害，对相邻目标造成物理属性伤害。</x:v>
      </x:c>
      <x:c r="J459" s="6" t="str">
        <x:v>https://raw.githubusercontent.com/Mar-7th/StarRailRes/dbe8cdfcfb0bf657b9fe1cf92d5537f118ccb487/index_new/cn/character_skills.json</x:v>
      </x:c>
    </x:row>
    <x:row r="460" ht="53" customHeight="1">
      <x:c r="A460" s="6" t="str">
        <x:v>140803</x:v>
      </x:c>
      <x:c r="B460" s="6" t="str">
        <x:v>1408</x:v>
      </x:c>
      <x:c r="C460" s="6" t="str">
        <x:v>白厄</x:v>
      </x:c>
      <x:c r="D460" s="6" t="str">
        <x:v>永劫燔世，其将背负</x:v>
      </x:c>
      <x:c r="E460" s="6" t="str">
        <x:v>终结技</x:v>
      </x:c>
      <x:c r="F460" s="6" t="str">
        <x:v>群攻</x:v>
      </x:c>
      <x:c r="G460" s="6" t="n">
        <x:v>15</x:v>
      </x:c>
      <x:c r="H460" s="7" t="str">
        <x:v>变身为卡厄斯兰那，变身期间展开境界【时墟铁墓】。境界内的其他队友离场且无法行动，敌方全体始终拥有物理属性弱点。
卡厄斯兰那不会进入自己的回合，但拥有#4[i]个卡厄斯兰那的额外回合，速度固定为卡厄斯兰那基础速度的#3[i]%。最后的卡厄斯兰那的额外回合开始时立即发动最后一击，造成等同于卡厄斯兰那#1[i]%攻击力的物理属性终结技伤害，由敌方全体均分。</x:v>
      </x:c>
      <x:c r="I460" s="7" t="str">
        <x:v>变身为卡厄斯兰那并展开境界：使队友离场且无法行动，敌方全体拥有物理属性弱点。
卡厄斯兰那不会进入自己的回合但拥有8个卡厄斯兰那的额外回合，最后的回合内发动最后一击，造成由敌方全体均分的大量物理属性伤害。</x:v>
      </x:c>
      <x:c r="J460" s="6" t="str">
        <x:v>https://raw.githubusercontent.com/Mar-7th/StarRailRes/dbe8cdfcfb0bf657b9fe1cf92d5537f118ccb487/index_new/cn/character_skills.json</x:v>
      </x:c>
    </x:row>
    <x:row r="461" ht="38" customHeight="1">
      <x:c r="A461" s="6" t="str">
        <x:v>140804</x:v>
      </x:c>
      <x:c r="B461" s="6" t="str">
        <x:v>1408</x:v>
      </x:c>
      <x:c r="C461" s="6" t="str">
        <x:v>白厄</x:v>
      </x:c>
      <x:c r="D461" s="6" t="str">
        <x:v>此身为炬</x:v>
      </x:c>
      <x:c r="E461" s="6" t="str">
        <x:v>天赋</x:v>
      </x:c>
      <x:c r="F461" s="6" t="str">
        <x:v>强化</x:v>
      </x:c>
      <x:c r="G461" s="6" t="n">
        <x:v>15</x:v>
      </x:c>
      <x:c r="H461" s="7" t="str">
        <x:v>白厄的天赋。【火种】达到#4[i]点时可激活终结技，达到上限后还可最多溢出#3[i]点，变身结束时会基于溢出点数获得【火种】。
当白厄成为其他任意目标的技能目标时，获得1点【火种】。若施放者为白厄的队友，还会使白厄的暴击伤害提高#1[i]%，持续#2[i]回合。</x:v>
      </x:c>
      <x:c r="I461" s="7" t="str">
        <x:v>白厄的天赋。【火种】达到12点时可激活终结技。
当白厄成为其他目标的技能目标时，获得【火种】。成为队友的技能目标时，暴击伤害提高。</x:v>
      </x:c>
      <x:c r="J461" s="6" t="str">
        <x:v>https://raw.githubusercontent.com/Mar-7th/StarRailRes/dbe8cdfcfb0bf657b9fe1cf92d5537f118ccb487/index_new/cn/character_skills.json</x:v>
      </x:c>
    </x:row>
    <x:row r="462" ht="53" customHeight="1">
      <x:c r="A462" s="6" t="str">
        <x:v>140805</x:v>
      </x:c>
      <x:c r="B462" s="6" t="str">
        <x:v>1408</x:v>
      </x:c>
      <x:c r="C462" s="6" t="str">
        <x:v>白厄</x:v>
      </x:c>
      <x:c r="D462" s="6" t="str">
        <x:v>命运•此躯即神</x:v>
      </x:c>
      <x:c r="E462" s="6" t="str">
        <x:v>天赋</x:v>
      </x:c>
      <x:c r="F462" s="6" t="str">
        <x:v>强化</x:v>
      </x:c>
      <x:c r="G462" s="6" t="n">
        <x:v>15</x:v>
      </x:c>
      <x:c r="H462" s="7" t="str">
        <x:v>卡厄斯兰那的天赋。变身时获得#1[i]点【毁伤】。若此时处于我方目标的回合，则使该目标的所有增益效果延长1回合并结束本回合。
卡厄斯兰那免疫控制类负面状态，拥有1个强化普攻和2个强化战技，无法施放终结技。变身期间攻击力提高#4[i]%，生命上限提高#5[i]%，施放攻击后回复等同于自身生命上限#7[i]%的生命值。卡厄斯兰那受到致命攻击时不会陷入无法战斗状态，而是回复等同于自身生命上限#2[i]%的生命值并立即发动最后一击。每剩余1个卡厄斯兰那的额外回合，最后一击的伤害倍率减少原倍率的#3[f1]%。
变身结束时，使我方全体速度提高#6[i]%，持续1回合。</x:v>
      </x:c>
      <x:c r="I462" s="7" t="str">
        <x:v>卡厄斯兰那的天赋。变身时获得【毁伤】。
卡厄斯兰那免疫控制类负面状态并拥有3个新技能。变身期间攻击力和生命上限提高，施放攻击回复生命值，受到致命攻击时回复生命值并立即施放最后一击，剩余可行动次数越多伤害倍率越低。
结束变身时，使我方全体速度提高。</x:v>
      </x:c>
      <x:c r="J462" s="6" t="str">
        <x:v>https://raw.githubusercontent.com/Mar-7th/StarRailRes/dbe8cdfcfb0bf657b9fe1cf92d5537f118ccb487/index_new/cn/character_skills.json</x:v>
      </x:c>
    </x:row>
    <x:row r="463" ht="20" customHeight="1">
      <x:c r="A463" s="6" t="str">
        <x:v>140806</x:v>
      </x:c>
      <x:c r="B463" s="6" t="str">
        <x:v>1408</x:v>
      </x:c>
      <x:c r="C463" s="6" t="str">
        <x:v>白厄</x:v>
      </x:c>
      <x:c r="D463" s="6" t="str">
        <x:v>攻击</x:v>
      </x:c>
      <x:c r="E463" s="6" t="str"/>
      <x:c r="F463" s="6" t="str"/>
      <x:c r="G463" s="6" t="n">
        <x:v>1</x:v>
      </x:c>
      <x:c r="H463" s="7" t="str">
        <x:v>攻击敌人，进入战斗后削弱敌方目标对应属性韧性。</x:v>
      </x:c>
      <x:c r="I463" s="7" t="str">
        <x:v>攻击敌人，进入战斗后削弱敌方目标对应属性韧性。</x:v>
      </x:c>
      <x:c r="J463" s="6" t="str">
        <x:v>https://raw.githubusercontent.com/Mar-7th/StarRailRes/dbe8cdfcfb0bf657b9fe1cf92d5537f118ccb487/index_new/cn/character_skills.json</x:v>
      </x:c>
    </x:row>
    <x:row r="464" ht="53" customHeight="1">
      <x:c r="A464" s="6" t="str">
        <x:v>140807</x:v>
      </x:c>
      <x:c r="B464" s="6" t="str">
        <x:v>1408</x:v>
      </x:c>
      <x:c r="C464" s="6" t="str">
        <x:v>白厄</x:v>
      </x:c>
      <x:c r="D464" s="6" t="str">
        <x:v>终结之始</x:v>
      </x:c>
      <x:c r="E464" s="6" t="str">
        <x:v>秘技</x:v>
      </x:c>
      <x:c r="F464" s="6" t="str"/>
      <x:c r="G464" s="6" t="n">
        <x:v>1</x:v>
      </x:c>
      <x:c r="H464" s="7" t="str">
        <x:v>白厄在队伍中时，使秘技点上限提高3点。
主动施放秘技消耗2点秘技点，立即攻击一定范围内的所有敌人。进入战斗后，为我方队友恢复#3[i]点能量，获得#2[i]点【毁伤】和#4[i]个战技点，并且每个波次开始时对敌方全体造成等同于白厄#1[i]%攻击力的物理属性伤害。
若攻击普通敌人则立即将其消灭，不会进入战斗。未击中敌人时不消耗秘技点。</x:v>
      </x:c>
      <x:c r="I464" s="7" t="str">
        <x:v>秘技点上限提高3点。主动施放消耗2点秘技点攻击一定范围内的所有敌人。进入战斗后为我方恢复能量、战技点和【毁伤】，每个波次开始时对敌方全体造成物理属性伤害。
若攻击普通敌人则立即将其消灭，不会进入战斗。未击中敌人时不消耗秘技点。</x:v>
      </x:c>
      <x:c r="J464" s="6" t="str">
        <x:v>https://raw.githubusercontent.com/Mar-7th/StarRailRes/dbe8cdfcfb0bf657b9fe1cf92d5537f118ccb487/index_new/cn/character_skills.json</x:v>
      </x:c>
    </x:row>
    <x:row r="465" ht="38" customHeight="1">
      <x:c r="A465" s="6" t="str">
        <x:v>140808</x:v>
      </x:c>
      <x:c r="B465" s="6" t="str">
        <x:v>1408</x:v>
      </x:c>
      <x:c r="C465" s="6" t="str">
        <x:v>白厄</x:v>
      </x:c>
      <x:c r="D465" s="6" t="str">
        <x:v>创生•血棘渡亡</x:v>
      </x:c>
      <x:c r="E465" s="6" t="str">
        <x:v>普攻</x:v>
      </x:c>
      <x:c r="F465" s="6" t="str">
        <x:v>扩散</x:v>
      </x:c>
      <x:c r="G465" s="6" t="n">
        <x:v>10</x:v>
      </x:c>
      <x:c r="H465" s="7" t="str">
        <x:v>获得#3[i]点【毁伤】，对指定敌方单体造成等同于卡厄斯兰那#1[i]%攻击力的物理属性伤害，对相邻目标造成等同于卡厄斯兰那#2[i]%攻击力的物理属性伤害。</x:v>
      </x:c>
      <x:c r="I465" s="7" t="str">
        <x:v>获得2点【毁伤】，对指定敌方单体造成大量物理属性伤害，对相邻目标造成物理属性伤害。</x:v>
      </x:c>
      <x:c r="J465" s="6" t="str">
        <x:v>https://raw.githubusercontent.com/Mar-7th/StarRailRes/dbe8cdfcfb0bf657b9fe1cf92d5537f118ccb487/index_new/cn/character_skills.json</x:v>
      </x:c>
    </x:row>
    <x:row r="466" ht="53" customHeight="1">
      <x:c r="A466" s="6" t="str">
        <x:v>140809</x:v>
      </x:c>
      <x:c r="B466" s="6" t="str">
        <x:v>1408</x:v>
      </x:c>
      <x:c r="C466" s="6" t="str">
        <x:v>白厄</x:v>
      </x:c>
      <x:c r="D466" s="6" t="str">
        <x:v>灾厄•弑魂焚诏</x:v>
      </x:c>
      <x:c r="E466" s="6" t="str">
        <x:v>战技</x:v>
      </x:c>
      <x:c r="F466" s="6" t="str">
        <x:v>强化</x:v>
      </x:c>
      <x:c r="G466" s="6" t="n">
        <x:v>15</x:v>
      </x:c>
      <x:c r="H466" s="7" t="str">
        <x:v>获得等同于敌方全体数量的【毁伤】和1层【弑魂之炽】，随后使敌方全体立即行动。
【弑魂之炽】状态下，卡厄斯兰那受到的伤害降低#2[i]%，敌方目标攻击或行动后叠加1层【弑魂之炽】。上述敌方目标行动完毕后，立即发动反击，对敌方全体造成等同于卡厄斯兰那#1[i]%攻击力的物理属性伤害，并额外造成#3[i]次伤害，每次对敌方随机单体造成等同于卡厄斯兰那#4[i]%攻击力的物理属性伤害，随后解除【弑魂之炽】。每层【弑魂之炽】使本次反击的伤害倍率提高原倍率的#5[i]%。
通过此技能造成伤害时，被视为造成了战技伤害。若卡厄斯兰那的额外回合开始时仍持有【弑魂之炽】，立即发动反击。</x:v>
      </x:c>
      <x:c r="I466" s="7" t="str">
        <x:v>基于敌人数量获得等量【毁伤】，使其立即行动。获得【弑魂之炽】：受到的伤害降低，敌方目标都行动过后发动反击，对敌方全体造成少量物理属性伤害并弹射4次，每次对敌方随机单体造成少量物理属性伤害。敌方行动次数越多伤害越高。</x:v>
      </x:c>
      <x:c r="J466" s="6" t="str">
        <x:v>https://raw.githubusercontent.com/Mar-7th/StarRailRes/dbe8cdfcfb0bf657b9fe1cf92d5537f118ccb487/index_new/cn/character_skills.json</x:v>
      </x:c>
    </x:row>
    <x:row r="467" ht="38" customHeight="1">
      <x:c r="A467" s="6" t="str">
        <x:v>140811</x:v>
      </x:c>
      <x:c r="B467" s="6" t="str">
        <x:v>1408</x:v>
      </x:c>
      <x:c r="C467" s="6" t="str">
        <x:v>白厄</x:v>
      </x:c>
      <x:c r="D467" s="6" t="str">
        <x:v>支柱•死星天裁</x:v>
      </x:c>
      <x:c r="E467" s="6" t="str">
        <x:v>战技</x:v>
      </x:c>
      <x:c r="F467" s="6" t="str">
        <x:v>弹射</x:v>
      </x:c>
      <x:c r="G467" s="6" t="n">
        <x:v>15</x:v>
      </x:c>
      <x:c r="H467" s="7" t="str">
        <x:v>解除自身所有负面效果，随后造成最多等同于卡厄斯兰那#5[i]%攻击力的物理属性伤害。
其中，每消耗1点【毁伤】造成#3[i]次伤害，每次对敌方随机单体造成等同于卡厄斯兰那#2[f1]%攻击力的物理属性伤害。消耗#4[i]点【毁伤】时，额外造成等同于卡厄斯兰那#1[i]%攻击力的物理属性伤害，由敌方全体均分。</x:v>
      </x:c>
      <x:c r="I467" s="7" t="str">
        <x:v>解除自身所有负面效果。每消耗1点【毁伤】弹射4次，每次对敌方随机单体造成少量物理属性伤害。
若消耗了4点【毁伤】，额外造成由敌方全体均分的大量物理属性伤害。</x:v>
      </x:c>
      <x:c r="J467" s="6" t="str">
        <x:v>https://raw.githubusercontent.com/Mar-7th/StarRailRes/dbe8cdfcfb0bf657b9fe1cf92d5537f118ccb487/index_new/cn/character_skills.json</x:v>
      </x:c>
    </x:row>
    <x:row r="468" ht="20" customHeight="1">
      <x:c r="A468" s="6" t="str">
        <x:v>140901</x:v>
      </x:c>
      <x:c r="B468" s="6" t="str">
        <x:v>1409</x:v>
      </x:c>
      <x:c r="C468" s="6" t="str">
        <x:v>风堇</x:v>
      </x:c>
      <x:c r="D468" s="6" t="str">
        <x:v>当微风轻吻云沫</x:v>
      </x:c>
      <x:c r="E468" s="6" t="str">
        <x:v>普攻</x:v>
      </x:c>
      <x:c r="F468" s="6" t="str">
        <x:v>单攻</x:v>
      </x:c>
      <x:c r="G468" s="6" t="n">
        <x:v>10</x:v>
      </x:c>
      <x:c r="H468" s="7" t="str">
        <x:v>对指定敌方单体造成等同于风堇#1[i]%生命上限的风属性伤害。</x:v>
      </x:c>
      <x:c r="I468" s="7" t="str">
        <x:v>对敌方单体造成少量风属性伤害。</x:v>
      </x:c>
      <x:c r="J468" s="6" t="str">
        <x:v>https://raw.githubusercontent.com/Mar-7th/StarRailRes/dbe8cdfcfb0bf657b9fe1cf92d5537f118ccb487/index_new/cn/character_skills.json</x:v>
      </x:c>
    </x:row>
    <x:row r="469" ht="38" customHeight="1">
      <x:c r="A469" s="6" t="str">
        <x:v>140902</x:v>
      </x:c>
      <x:c r="B469" s="6" t="str">
        <x:v>1409</x:v>
      </x:c>
      <x:c r="C469" s="6" t="str">
        <x:v>风堇</x:v>
      </x:c>
      <x:c r="D469" s="6" t="str">
        <x:v>爱在虹光洒落时</x:v>
      </x:c>
      <x:c r="E469" s="6" t="str">
        <x:v>战技</x:v>
      </x:c>
      <x:c r="F469" s="6" t="str">
        <x:v>回复</x:v>
      </x:c>
      <x:c r="G469" s="6" t="n">
        <x:v>15</x:v>
      </x:c>
      <x:c r="H469" s="7" t="str">
        <x:v>召唤忆灵小伊卡，为除小伊卡以外的我方全体目标回复等同于风堇#1[f1]%生命上限+#2[i]的生命值。为小伊卡回复等同于风堇#3[f1]%生命上限+#4[i]的生命值。</x:v>
      </x:c>
      <x:c r="I469" s="7" t="str">
        <x:v>召唤忆灵小伊卡，并为我方全体回复生命值。</x:v>
      </x:c>
      <x:c r="J469" s="6" t="str">
        <x:v>https://raw.githubusercontent.com/Mar-7th/StarRailRes/dbe8cdfcfb0bf657b9fe1cf92d5537f118ccb487/index_new/cn/character_skills.json</x:v>
      </x:c>
    </x:row>
    <x:row r="470" ht="38" customHeight="1">
      <x:c r="A470" s="6" t="str">
        <x:v>140903</x:v>
      </x:c>
      <x:c r="B470" s="6" t="str">
        <x:v>1409</x:v>
      </x:c>
      <x:c r="C470" s="6" t="str">
        <x:v>风堇</x:v>
      </x:c>
      <x:c r="D470" s="6" t="str">
        <x:v>飞入晨昏的我们</x:v>
      </x:c>
      <x:c r="E470" s="6" t="str">
        <x:v>终结技</x:v>
      </x:c>
      <x:c r="F470" s="6" t="str">
        <x:v>辅助</x:v>
      </x:c>
      <x:c r="G470" s="6" t="n">
        <x:v>15</x:v>
      </x:c>
      <x:c r="H470" s="7" t="str">
        <x:v>召唤忆灵小伊卡，为除小伊卡以外的我方全体目标回复等同于风堇#1[f1]%生命上限+#2[i]的生命值，为小伊卡回复等同于风堇#6[f1]%生命上限+#7[i]的生命值。风堇进入【雨过天晴】状态，持续#5[i]回合，风堇每回合开始时持续回合数减1。处于【雨过天晴】状态时，我方全体目标生命上限提高#3[f1]%+#4[i]点。</x:v>
      </x:c>
      <x:c r="I470" s="7" t="str">
        <x:v>召唤忆灵小伊卡，并为我方全体回复生命值。进入【雨过天晴】状态，风堇处于该状态时使我方全体生命上限提高。</x:v>
      </x:c>
      <x:c r="J470" s="6" t="str">
        <x:v>https://raw.githubusercontent.com/Mar-7th/StarRailRes/dbe8cdfcfb0bf657b9fe1cf92d5537f118ccb487/index_new/cn/character_skills.json</x:v>
      </x:c>
    </x:row>
    <x:row r="471" ht="38" customHeight="1">
      <x:c r="A471" s="6" t="str">
        <x:v>140904</x:v>
      </x:c>
      <x:c r="B471" s="6" t="str">
        <x:v>1409</x:v>
      </x:c>
      <x:c r="C471" s="6" t="str">
        <x:v>风堇</x:v>
      </x:c>
      <x:c r="D471" s="6" t="str">
        <x:v>疗愈世间的晨曦</x:v>
      </x:c>
      <x:c r="E471" s="6" t="str">
        <x:v>天赋</x:v>
      </x:c>
      <x:c r="F471" s="6" t="str">
        <x:v>强化</x:v>
      </x:c>
      <x:c r="G471" s="6" t="n">
        <x:v>15</x:v>
      </x:c>
      <x:c r="H471" s="7" t="str">
        <x:v>忆灵小伊卡初始拥有等同于风堇#1[i]%生命上限的生命上限。风堇或小伊卡提供治疗时，小伊卡造成的伤害提高#3[i]%，持续#4[i]回合，最多可叠加#5[i]层。</x:v>
      </x:c>
      <x:c r="I471" s="7" t="str">
        <x:v>风堇或小伊卡提供治疗时，小伊卡造成的伤害提高。</x:v>
      </x:c>
      <x:c r="J471" s="6" t="str">
        <x:v>https://raw.githubusercontent.com/Mar-7th/StarRailRes/dbe8cdfcfb0bf657b9fe1cf92d5537f118ccb487/index_new/cn/character_skills.json</x:v>
      </x:c>
    </x:row>
    <x:row r="472" ht="20" customHeight="1">
      <x:c r="A472" s="6" t="str">
        <x:v>140906</x:v>
      </x:c>
      <x:c r="B472" s="6" t="str">
        <x:v>1409</x:v>
      </x:c>
      <x:c r="C472" s="6" t="str">
        <x:v>风堇</x:v>
      </x:c>
      <x:c r="D472" s="6" t="str">
        <x:v>攻击</x:v>
      </x:c>
      <x:c r="E472" s="6" t="str"/>
      <x:c r="F472" s="6" t="str"/>
      <x:c r="G472" s="6" t="n">
        <x:v>1</x:v>
      </x:c>
      <x:c r="H472" s="7" t="str">
        <x:v>攻击敌人，进入战斗后削弱敌方目标对应属性韧性。</x:v>
      </x:c>
      <x:c r="I472" s="7" t="str">
        <x:v>攻击敌人，进入战斗后削弱敌方目标对应属性韧性。</x:v>
      </x:c>
      <x:c r="J472" s="6" t="str">
        <x:v>https://raw.githubusercontent.com/Mar-7th/StarRailRes/dbe8cdfcfb0bf657b9fe1cf92d5537f118ccb487/index_new/cn/character_skills.json</x:v>
      </x:c>
    </x:row>
    <x:row r="473" ht="38" customHeight="1">
      <x:c r="A473" s="6" t="str">
        <x:v>140907</x:v>
      </x:c>
      <x:c r="B473" s="6" t="str">
        <x:v>1409</x:v>
      </x:c>
      <x:c r="C473" s="6" t="str">
        <x:v>风堇</x:v>
      </x:c>
      <x:c r="D473" s="6" t="str">
        <x:v>天气正好，万物可爱！</x:v>
      </x:c>
      <x:c r="E473" s="6" t="str">
        <x:v>秘技</x:v>
      </x:c>
      <x:c r="F473" s="6" t="str">
        <x:v>回复</x:v>
      </x:c>
      <x:c r="G473" s="6" t="n">
        <x:v>1</x:v>
      </x:c>
      <x:c r="H473" s="7" t="str">
        <x:v>下一次战斗开始时，为我方全体回复等同于风堇#1[i]%生命上限+#2[i]的生命值并使生命上限提高#3[i]%，持续#4[i]回合。</x:v>
      </x:c>
      <x:c r="I473" s="7" t="str">
        <x:v>下一次战斗开始时，为我方全体回复生命值并使生命上限提高。</x:v>
      </x:c>
      <x:c r="J473" s="6" t="str">
        <x:v>https://raw.githubusercontent.com/Mar-7th/StarRailRes/dbe8cdfcfb0bf657b9fe1cf92d5537f118ccb487/index_new/cn/character_skills.json</x:v>
      </x:c>
    </x:row>
    <x:row r="474" ht="20" customHeight="1">
      <x:c r="A474" s="6" t="str">
        <x:v>141001</x:v>
      </x:c>
      <x:c r="B474" s="6" t="str">
        <x:v>1410</x:v>
      </x:c>
      <x:c r="C474" s="6" t="str">
        <x:v>海瑟音</x:v>
      </x:c>
      <x:c r="D474" s="6" t="str">
        <x:v>小调，止水中回响</x:v>
      </x:c>
      <x:c r="E474" s="6" t="str">
        <x:v>普攻</x:v>
      </x:c>
      <x:c r="F474" s="6" t="str">
        <x:v>单攻</x:v>
      </x:c>
      <x:c r="G474" s="6" t="n">
        <x:v>10</x:v>
      </x:c>
      <x:c r="H474" s="7" t="str">
        <x:v>对指定敌方单体造成等同于海瑟音#1[i]%攻击力的物理属性伤害。</x:v>
      </x:c>
      <x:c r="I474" s="7" t="str">
        <x:v>对敌方单体造成少量物理属性伤害。</x:v>
      </x:c>
      <x:c r="J474" s="6" t="str">
        <x:v>https://raw.githubusercontent.com/Mar-7th/StarRailRes/dbe8cdfcfb0bf657b9fe1cf92d5537f118ccb487/index_new/cn/character_skills.json</x:v>
      </x:c>
    </x:row>
    <x:row r="475" ht="38" customHeight="1">
      <x:c r="A475" s="6" t="str">
        <x:v>141002</x:v>
      </x:c>
      <x:c r="B475" s="6" t="str">
        <x:v>1410</x:v>
      </x:c>
      <x:c r="C475" s="6" t="str">
        <x:v>海瑟音</x:v>
      </x:c>
      <x:c r="D475" s="6" t="str">
        <x:v>泛音，暗流后齐鸣</x:v>
      </x:c>
      <x:c r="E475" s="6" t="str">
        <x:v>战技</x:v>
      </x:c>
      <x:c r="F475" s="6" t="str">
        <x:v>群攻</x:v>
      </x:c>
      <x:c r="G475" s="6" t="n">
        <x:v>15</x:v>
      </x:c>
      <x:c r="H475" s="7" t="str">
        <x:v>有#2[i]%的基础概率使敌方全体受到的伤害提高#3[i]%，持续#4[i]回合，同时对敌方全体造成等同于海瑟音#1[i]%攻击力的物理属性伤害。</x:v>
      </x:c>
      <x:c r="I475" s="7" t="str">
        <x:v>大概率使敌方全体受到的伤害提高，并对其造成物理属性伤害。</x:v>
      </x:c>
      <x:c r="J475" s="6" t="str">
        <x:v>https://raw.githubusercontent.com/Mar-7th/StarRailRes/dbe8cdfcfb0bf657b9fe1cf92d5537f118ccb487/index_new/cn/character_skills.json</x:v>
      </x:c>
    </x:row>
    <x:row r="476" ht="38" customHeight="1">
      <x:c r="A476" s="6" t="str">
        <x:v>141003</x:v>
      </x:c>
      <x:c r="B476" s="6" t="str">
        <x:v>1410</x:v>
      </x:c>
      <x:c r="C476" s="6" t="str">
        <x:v>海瑟音</x:v>
      </x:c>
      <x:c r="D476" s="6" t="str">
        <x:v>绝海回涛，噬魂舞曲</x:v>
      </x:c>
      <x:c r="E476" s="6" t="str">
        <x:v>终结技</x:v>
      </x:c>
      <x:c r="F476" s="6" t="str">
        <x:v>群攻</x:v>
      </x:c>
      <x:c r="G476" s="6" t="n">
        <x:v>15</x:v>
      </x:c>
      <x:c r="H476" s="7" t="str">
        <x:v>海瑟音展开结界，使敌方目标攻击力降低#6[f1]%，防御力降低#3[f1]%，对敌方全体造成等同于海瑟音#1[i]%攻击力的物理属性伤害。
处于结界中的敌方目标每受到1次持续伤害，海瑟音对其造成等同于自身#4[f1]%攻击力的物理属性持续伤害，该伤害在每回合开始时或我方目标单次攻击后触发，且最多触发#5[i]次。该伤害不会重复触发此效果。
结界持续#2[i]回合，自身每回合开始时结界持续回合数减1。当海瑟音陷入无法战斗状态时，结界也会被解除。</x:v>
      </x:c>
      <x:c r="I476" s="7" t="str">
        <x:v>展开结界使敌方全体攻击力、防御力降低，并对其造成物理属性伤害。结界存在时，敌方目标每受到1次持续伤害，对其造成1次物理属性持续伤害。</x:v>
      </x:c>
      <x:c r="J476" s="6" t="str">
        <x:v>https://raw.githubusercontent.com/Mar-7th/StarRailRes/dbe8cdfcfb0bf657b9fe1cf92d5537f118ccb487/index_new/cn/character_skills.json</x:v>
      </x:c>
    </x:row>
    <x:row r="477" ht="83" customHeight="1">
      <x:c r="A477" s="6" t="str">
        <x:v>141004</x:v>
      </x:c>
      <x:c r="B477" s="6" t="str">
        <x:v>1410</x:v>
      </x:c>
      <x:c r="C477" s="6" t="str">
        <x:v>海瑟音</x:v>
      </x:c>
      <x:c r="D477" s="6" t="str">
        <x:v>海妖在欢唱</x:v>
      </x:c>
      <x:c r="E477" s="6" t="str">
        <x:v>天赋</x:v>
      </x:c>
      <x:c r="F477" s="6" t="str">
        <x:v>妨害</x:v>
      </x:c>
      <x:c r="G477" s="6" t="n">
        <x:v>15</x:v>
      </x:c>
      <x:c r="H477" s="7" t="str">
        <x:v>我方目标攻击时，海瑟音有#1[i]%的基础概率使被击中的敌方目标陷入风化/裂伤/灼烧/触电其中1种状态，且会优先陷入不同的状态。
风化/灼烧/触电状态下，敌方目标每回合开始时受到等同于海瑟音#2[f1]%攻击力的风/火/雷属性的持续伤害，持续#5[i]回合。
裂伤状态下，敌方目标每回合开始时受到等同于自身#3[f1]%生命上限的物理属性持续伤害，最多不超过海瑟音攻击力的#4[f1]%，持续#5[i]回合。</x:v>
      </x:c>
      <x:c r="I477" s="7" t="str">
        <x:v>我方目标攻击时，海瑟音有大概率使被击中的敌方目标陷入风化/裂伤/灼烧/触电其中1种状态。</x:v>
      </x:c>
      <x:c r="J477" s="6" t="str">
        <x:v>https://raw.githubusercontent.com/Mar-7th/StarRailRes/dbe8cdfcfb0bf657b9fe1cf92d5537f118ccb487/index_new/cn/character_skills.json</x:v>
      </x:c>
    </x:row>
    <x:row r="478" ht="20" customHeight="1">
      <x:c r="A478" s="6" t="str">
        <x:v>141006</x:v>
      </x:c>
      <x:c r="B478" s="6" t="str">
        <x:v>1410</x:v>
      </x:c>
      <x:c r="C478" s="6" t="str">
        <x:v>海瑟音</x:v>
      </x:c>
      <x:c r="D478" s="6" t="str">
        <x:v>攻击</x:v>
      </x:c>
      <x:c r="E478" s="6" t="str"/>
      <x:c r="F478" s="6" t="str"/>
      <x:c r="G478" s="6" t="n">
        <x:v>1</x:v>
      </x:c>
      <x:c r="H478" s="7" t="str">
        <x:v>攻击敌人，进入战斗后削弱敌方目标对应属性韧性。</x:v>
      </x:c>
      <x:c r="I478" s="7" t="str">
        <x:v>攻击敌人，进入战斗后削弱敌方目标对应属性韧性。</x:v>
      </x:c>
      <x:c r="J478" s="6" t="str">
        <x:v>https://raw.githubusercontent.com/Mar-7th/StarRailRes/dbe8cdfcfb0bf657b9fe1cf92d5537f118ccb487/index_new/cn/character_skills.json</x:v>
      </x:c>
    </x:row>
    <x:row r="479" ht="38" customHeight="1">
      <x:c r="A479" s="6" t="str">
        <x:v>141007</x:v>
      </x:c>
      <x:c r="B479" s="6" t="str">
        <x:v>1410</x:v>
      </x:c>
      <x:c r="C479" s="6" t="str">
        <x:v>海瑟音</x:v>
      </x:c>
      <x:c r="D479" s="6" t="str">
        <x:v>于海的栖息地</x:v>
      </x:c>
      <x:c r="E479" s="6" t="str">
        <x:v>秘技</x:v>
      </x:c>
      <x:c r="F479" s="6" t="str">
        <x:v>妨害</x:v>
      </x:c>
      <x:c r="G479" s="6" t="n">
        <x:v>1</x:v>
      </x:c>
      <x:c r="H479" s="7" t="str">
        <x:v>使用秘技后，制造一个持续#1[i]秒并自动向前移动的特殊领域，处于特殊领域内的敌人陷入【醉心】状态。【醉心】状态下的敌人不会对我方目标发动攻击，且在领域持续期间跟随领域。
与处于【醉心】状态下的敌人进入战斗后，有#2[i]%的基础概率使敌方每个单体目标陷入与海瑟音天赋效果相同的风化/裂伤/灼烧/触电其中#3[i]种状态。我方制造的领域效果最多存在1个。</x:v>
      </x:c>
      <x:c r="I479" s="7" t="str">
        <x:v>制造特殊领域。领域内敌人不会攻击我方目标。与领域内敌人进入战斗后，大概率使敌方每个单体目标陷入风化/裂伤/灼烧/触电其中2种状态。</x:v>
      </x:c>
      <x:c r="J479" s="6" t="str">
        <x:v>https://raw.githubusercontent.com/Mar-7th/StarRailRes/dbe8cdfcfb0bf657b9fe1cf92d5537f118ccb487/index_new/cn/character_skills.json</x:v>
      </x:c>
    </x:row>
    <x:row r="480" ht="20" customHeight="1">
      <x:c r="A480" s="6" t="str">
        <x:v>141201</x:v>
      </x:c>
      <x:c r="B480" s="6" t="str">
        <x:v>1412</x:v>
      </x:c>
      <x:c r="C480" s="6" t="str">
        <x:v>刻律德菈</x:v>
      </x:c>
      <x:c r="D480" s="6" t="str">
        <x:v>易位，兵贵神速</x:v>
      </x:c>
      <x:c r="E480" s="6" t="str">
        <x:v>普攻</x:v>
      </x:c>
      <x:c r="F480" s="6" t="str">
        <x:v>单攻</x:v>
      </x:c>
      <x:c r="G480" s="6" t="n">
        <x:v>10</x:v>
      </x:c>
      <x:c r="H480" s="7" t="str">
        <x:v>对指定敌方单体造成等同于刻律德菈#1[i]%攻击力的风属性伤害。</x:v>
      </x:c>
      <x:c r="I480" s="7" t="str">
        <x:v>对敌方单体造成少量风属性伤害。</x:v>
      </x:c>
      <x:c r="J480" s="6" t="str">
        <x:v>https://raw.githubusercontent.com/Mar-7th/StarRailRes/dbe8cdfcfb0bf657b9fe1cf92d5537f118ccb487/index_new/cn/character_skills.json</x:v>
      </x:c>
    </x:row>
    <x:row r="481" ht="38" customHeight="1">
      <x:c r="A481" s="6" t="str">
        <x:v>141202</x:v>
      </x:c>
      <x:c r="B481" s="6" t="str">
        <x:v>1412</x:v>
      </x:c>
      <x:c r="C481" s="6" t="str">
        <x:v>刻律德菈</x:v>
      </x:c>
      <x:c r="D481" s="6" t="str">
        <x:v>升变，士皆可帅</x:v>
      </x:c>
      <x:c r="E481" s="6" t="str">
        <x:v>战技</x:v>
      </x:c>
      <x:c r="F481" s="6" t="str">
        <x:v>辅助</x:v>
      </x:c>
      <x:c r="G481" s="6" t="n">
        <x:v>15</x:v>
      </x:c>
      <x:c r="H481" s="7" t="str">
        <x:v>使指定我方单体角色获得【军功】并使刻律德菈获得#2[i]点充能。充能上限#3[i]点。当充能达到#4[i]点时，自动使角色的【军功】升级为【爵位】并解除其控制类负面状态。持有【爵位】的角色被视为同时持有【军功】。持有【爵位】的角色造成的战技伤害的暴击伤害提高#1[i]%、全属性抗性穿透提高#5[f1]%，对敌方目标施放战技时触发奇袭。奇袭结束后，消耗#4[i]点充能使【爵位】变回【军功】。</x:v>
      </x:c>
      <x:c r="I481" s="7" t="str">
        <x:v>使我方角色获得【军功】并使刻律德菈获得充能。当充能达到6点时，自动使角色的【军功】升级为【爵位】。持有【爵位】的角色造成的战技伤害的暴击伤害、全属性抗性穿透提高并可以触发奇袭。</x:v>
      </x:c>
      <x:c r="J481" s="6" t="str">
        <x:v>https://raw.githubusercontent.com/Mar-7th/StarRailRes/dbe8cdfcfb0bf657b9fe1cf92d5537f118ccb487/index_new/cn/character_skills.json</x:v>
      </x:c>
    </x:row>
    <x:row r="482" ht="38" customHeight="1">
      <x:c r="A482" s="6" t="str">
        <x:v>141203</x:v>
      </x:c>
      <x:c r="B482" s="6" t="str">
        <x:v>1412</x:v>
      </x:c>
      <x:c r="C482" s="6" t="str">
        <x:v>刻律德菈</x:v>
      </x:c>
      <x:c r="D482" s="6" t="str">
        <x:v>世事如棋，四步堪杀</x:v>
      </x:c>
      <x:c r="E482" s="6" t="str">
        <x:v>终结技</x:v>
      </x:c>
      <x:c r="F482" s="6" t="str">
        <x:v>群攻</x:v>
      </x:c>
      <x:c r="G482" s="6" t="n">
        <x:v>15</x:v>
      </x:c>
      <x:c r="H482" s="7" t="str">
        <x:v>获得#2[i]点充能。对敌方全体造成等同于刻律德菈#1[i]%攻击力的风属性伤害。若场上不存在持有【军功】的角色，优先使当前队伍中的第一位角色获得【军功】。</x:v>
      </x:c>
      <x:c r="I482" s="7" t="str">
        <x:v>获得充能。对敌方全体造成风属性伤害。</x:v>
      </x:c>
      <x:c r="J482" s="6" t="str">
        <x:v>https://raw.githubusercontent.com/Mar-7th/StarRailRes/dbe8cdfcfb0bf657b9fe1cf92d5537f118ccb487/index_new/cn/character_skills.json</x:v>
      </x:c>
    </x:row>
    <x:row r="483" ht="38" customHeight="1">
      <x:c r="A483" s="6" t="str">
        <x:v>141204</x:v>
      </x:c>
      <x:c r="B483" s="6" t="str">
        <x:v>1412</x:v>
      </x:c>
      <x:c r="C483" s="6" t="str">
        <x:v>刻律德菈</x:v>
      </x:c>
      <x:c r="D483" s="6" t="str">
        <x:v>荣光属于凯撒</x:v>
      </x:c>
      <x:c r="E483" s="6" t="str">
        <x:v>天赋</x:v>
      </x:c>
      <x:c r="F483" s="6" t="str">
        <x:v>辅助</x:v>
      </x:c>
      <x:c r="G483" s="6" t="n">
        <x:v>15</x:v>
      </x:c>
      <x:c r="H483" s="7" t="str">
        <x:v>持有【军功】的角色攻击力提高，提高数值等同于刻律德菈攻击力的#2[f1]%，施放普攻或战技时使刻律德菈获得#1[i]点充能，奇袭期间无法使刻律德菈获得充能。持有【军功】的角色施放攻击后刻律德菈额外造成1次等同于刻律德菈#3[i]%攻击力的风属性附加伤害，该效果最多触发#4[i]次，刻律德菈每次施放终结技时重置可触发次数。【军功】仅对最新被施加的目标生效，目标改变时使刻律德菈充能重置为0点。</x:v>
      </x:c>
      <x:c r="I483" s="7" t="str">
        <x:v>持有【军功】的角色攻击力提高，且施放普攻或战技时使刻律德菈获得充能。持有【军功】的角色施放攻击后，刻律德菈额外造成少量风属性附加伤害。</x:v>
      </x:c>
      <x:c r="J483" s="6" t="str">
        <x:v>https://raw.githubusercontent.com/Mar-7th/StarRailRes/dbe8cdfcfb0bf657b9fe1cf92d5537f118ccb487/index_new/cn/character_skills.json</x:v>
      </x:c>
    </x:row>
    <x:row r="484" ht="20" customHeight="1">
      <x:c r="A484" s="6" t="str">
        <x:v>141206</x:v>
      </x:c>
      <x:c r="B484" s="6" t="str">
        <x:v>1412</x:v>
      </x:c>
      <x:c r="C484" s="6" t="str">
        <x:v>刻律德菈</x:v>
      </x:c>
      <x:c r="D484" s="6" t="str">
        <x:v>攻击</x:v>
      </x:c>
      <x:c r="E484" s="6" t="str"/>
      <x:c r="F484" s="6" t="str"/>
      <x:c r="G484" s="6" t="n">
        <x:v>1</x:v>
      </x:c>
      <x:c r="H484" s="7" t="str">
        <x:v>攻击敌人，进入战斗后削弱敌方目标对应属性韧性。</x:v>
      </x:c>
      <x:c r="I484" s="7" t="str">
        <x:v>攻击敌人，进入战斗后削弱敌方目标对应属性韧性。</x:v>
      </x:c>
      <x:c r="J484" s="6" t="str">
        <x:v>https://raw.githubusercontent.com/Mar-7th/StarRailRes/dbe8cdfcfb0bf657b9fe1cf92d5537f118ccb487/index_new/cn/character_skills.json</x:v>
      </x:c>
    </x:row>
    <x:row r="485" ht="38" customHeight="1">
      <x:c r="A485" s="6" t="str">
        <x:v>141207</x:v>
      </x:c>
      <x:c r="B485" s="6" t="str">
        <x:v>1412</x:v>
      </x:c>
      <x:c r="C485" s="6" t="str">
        <x:v>刻律德菈</x:v>
      </x:c>
      <x:c r="D485" s="6" t="str">
        <x:v>先手优势</x:v>
      </x:c>
      <x:c r="E485" s="6" t="str">
        <x:v>秘技</x:v>
      </x:c>
      <x:c r="F485" s="6" t="str">
        <x:v>辅助</x:v>
      </x:c>
      <x:c r="G485" s="6" t="n">
        <x:v>1</x:v>
      </x:c>
      <x:c r="H485" s="7" t="str">
        <x:v>使用秘技后获得【军功】，切换行动角色时【军功】转移至当前行动角色。下一次战斗开始时自动对持有【军功】的角色施放1次战技，此次战技不消耗战技点。</x:v>
      </x:c>
      <x:c r="I485" s="7" t="str">
        <x:v>使当前行动角色获得【军功】，下一次战斗开始时自动对持有【军功】的角色施放战技。</x:v>
      </x:c>
      <x:c r="J485" s="6" t="str">
        <x:v>https://raw.githubusercontent.com/Mar-7th/StarRailRes/dbe8cdfcfb0bf657b9fe1cf92d5537f118ccb487/index_new/cn/character_skills.json</x:v>
      </x:c>
    </x:row>
    <x:row r="486" ht="20" customHeight="1">
      <x:c r="A486" s="6" t="str">
        <x:v>141301</x:v>
      </x:c>
      <x:c r="B486" s="6" t="str">
        <x:v>1413</x:v>
      </x:c>
      <x:c r="C486" s="6" t="str">
        <x:v>长夜月</x:v>
      </x:c>
      <x:c r="D486" s="6" t="str">
        <x:v>从此岁月朦胧</x:v>
      </x:c>
      <x:c r="E486" s="6" t="str">
        <x:v>普攻</x:v>
      </x:c>
      <x:c r="F486" s="6" t="str">
        <x:v>单攻</x:v>
      </x:c>
      <x:c r="G486" s="6" t="n">
        <x:v>10</x:v>
      </x:c>
      <x:c r="H486" s="7" t="str">
        <x:v>对指定敌方单体造成等同于长夜月#1[i]%生命上限的冰属性伤害。</x:v>
      </x:c>
      <x:c r="I486" s="7" t="str">
        <x:v>对指定敌方单体造成少量冰属性伤害。</x:v>
      </x:c>
      <x:c r="J486" s="6" t="str">
        <x:v>https://raw.githubusercontent.com/Mar-7th/StarRailRes/dbe8cdfcfb0bf657b9fe1cf92d5537f118ccb487/index_new/cn/character_skills.json</x:v>
      </x:c>
    </x:row>
    <x:row r="487" ht="38" customHeight="1">
      <x:c r="A487" s="6" t="str">
        <x:v>141302</x:v>
      </x:c>
      <x:c r="B487" s="6" t="str">
        <x:v>1413</x:v>
      </x:c>
      <x:c r="C487" s="6" t="str">
        <x:v>长夜月</x:v>
      </x:c>
      <x:c r="D487" s="6" t="str">
        <x:v>白昼悄然离去</x:v>
      </x:c>
      <x:c r="E487" s="6" t="str">
        <x:v>战技</x:v>
      </x:c>
      <x:c r="F487" s="6" t="str">
        <x:v>召唤</x:v>
      </x:c>
      <x:c r="G487" s="6" t="n">
        <x:v>15</x:v>
      </x:c>
      <x:c r="H487" s="7" t="str">
        <x:v>消耗长夜月当前#6[i]%的生命值召唤忆灵「长夜」，并使我方全体忆灵的暴击伤害提高，提高数值等同于长夜月暴击伤害的#1[i]%，持续#2[i]回合，长夜月每回合开始时持续回合数减1。若忆灵「长夜」已在场，为其回复等同于其生命上限#4[i]%的生命值。施放时，获得#3[i]点【忆质】，若处于【至暗之谜】状态，额外获得#5[i]点【忆质】。</x:v>
      </x:c>
      <x:c r="I487" s="7" t="str">
        <x:v>消耗自身生命值召唤忆灵「长夜」，并使我方全体忆灵的暴击伤害提高。若忆灵「长夜」已在场，为其回复生命值。施放时，获得2点【忆质】，若处于【至暗之谜】状态，额外获得12点【忆质】。</x:v>
      </x:c>
      <x:c r="J487" s="6" t="str">
        <x:v>https://raw.githubusercontent.com/Mar-7th/StarRailRes/dbe8cdfcfb0bf657b9fe1cf92d5537f118ccb487/index_new/cn/character_skills.json</x:v>
      </x:c>
    </x:row>
    <x:row r="488" ht="38" customHeight="1">
      <x:c r="A488" s="6" t="str">
        <x:v>141303</x:v>
      </x:c>
      <x:c r="B488" s="6" t="str">
        <x:v>1413</x:v>
      </x:c>
      <x:c r="C488" s="6" t="str">
        <x:v>长夜月</x:v>
      </x:c>
      <x:c r="D488" s="6" t="str">
        <x:v>晚安，全世界无眠</x:v>
      </x:c>
      <x:c r="E488" s="6" t="str">
        <x:v>终结技</x:v>
      </x:c>
      <x:c r="F488" s="6" t="str">
        <x:v>群攻</x:v>
      </x:c>
      <x:c r="G488" s="6" t="n">
        <x:v>15</x:v>
      </x:c>
      <x:c r="H488" s="7" t="str">
        <x:v>召唤忆灵「长夜」，随后使忆灵「长夜」对敌方全体造成等同于「长夜」#1[i]%生命上限的冰属性伤害，并使长夜月进入【至暗之谜】状态，期间敌方全体受到的伤害提高#4[i]%，长夜月和忆灵「长夜」造成的伤害提高#3[i]%，且免疫控制类负面状态。获得#2[i]点【至暗之谜】的充能，忆灵「长夜」施放【迷梦，流失，如露】后消耗1点。长夜月回合开始时，若无剩余充能，退出【至暗之谜】状态。</x:v>
      </x:c>
      <x:c r="I488" s="7" t="str">
        <x:v>对敌方全体造成冰属性伤害，召唤忆灵「长夜」并使长夜月进入【至暗之谜】状态，期间敌方受到的伤害提高，长夜月和忆灵造成的伤害提高，免疫控制类负面状态。</x:v>
      </x:c>
      <x:c r="J488" s="6" t="str">
        <x:v>https://raw.githubusercontent.com/Mar-7th/StarRailRes/dbe8cdfcfb0bf657b9fe1cf92d5537f118ccb487/index_new/cn/character_skills.json</x:v>
      </x:c>
    </x:row>
    <x:row r="489" ht="53" customHeight="1">
      <x:c r="A489" s="6" t="str">
        <x:v>141304</x:v>
      </x:c>
      <x:c r="B489" s="6" t="str">
        <x:v>1413</x:v>
      </x:c>
      <x:c r="C489" s="6" t="str">
        <x:v>长夜月</x:v>
      </x:c>
      <x:c r="D489" s="6" t="str">
        <x:v>今夜与我同行</x:v>
      </x:c>
      <x:c r="E489" s="6" t="str">
        <x:v>天赋</x:v>
      </x:c>
      <x:c r="F489" s="6" t="str">
        <x:v>强化</x:v>
      </x:c>
      <x:c r="G489" s="6" t="n">
        <x:v>15</x:v>
      </x:c>
      <x:c r="H489" s="7" t="str">
        <x:v>进入战斗时召唤忆灵「长夜」。忆灵「长夜」初始拥有#4[i]点速度，生命上限为长夜月的#5[i]%。长夜月或忆灵「长夜」每次生命降低时，使自身和忆灵「长夜」的暴击伤害提高#2[i]%，持续#3[i]回合，并获得#1[i]点【忆质】。该效果每个目标每次受到攻击最多触发1次。
长夜月持有的【忆质】大于等于#6[i]点时，解除并免疫控制类负面状态，若忆灵「长夜」在场，使其立即行动。立即行动效果在忆灵「长夜」施放【迷梦，流失，如露】后方可再次触发。</x:v>
      </x:c>
      <x:c r="I489" s="7" t="str">
        <x:v>进入战斗时召唤忆灵「长夜」。自身或忆灵「长夜」每次生命降低时，使自身和忆灵「长夜」的暴击伤害提高，并获得【忆质】。
当长夜月持有的【忆质】数量大于等于16点时，使忆灵「长夜」立即行动。</x:v>
      </x:c>
      <x:c r="J489" s="6" t="str">
        <x:v>https://raw.githubusercontent.com/Mar-7th/StarRailRes/dbe8cdfcfb0bf657b9fe1cf92d5537f118ccb487/index_new/cn/character_skills.json</x:v>
      </x:c>
    </x:row>
    <x:row r="490" ht="20" customHeight="1">
      <x:c r="A490" s="6" t="str">
        <x:v>141306</x:v>
      </x:c>
      <x:c r="B490" s="6" t="str">
        <x:v>1413</x:v>
      </x:c>
      <x:c r="C490" s="6" t="str">
        <x:v>长夜月</x:v>
      </x:c>
      <x:c r="D490" s="6" t="str">
        <x:v>攻击</x:v>
      </x:c>
      <x:c r="E490" s="6" t="str"/>
      <x:c r="F490" s="6" t="str"/>
      <x:c r="G490" s="6" t="n">
        <x:v>1</x:v>
      </x:c>
      <x:c r="H490" s="7" t="str">
        <x:v>攻击敌人，进入战斗后削弱敌方目标对应属性韧性。</x:v>
      </x:c>
      <x:c r="I490" s="7" t="str">
        <x:v>攻击敌人，进入战斗后削弱敌方目标对应属性韧性。</x:v>
      </x:c>
      <x:c r="J490" s="6" t="str">
        <x:v>https://raw.githubusercontent.com/Mar-7th/StarRailRes/dbe8cdfcfb0bf657b9fe1cf92d5537f118ccb487/index_new/cn/character_skills.json</x:v>
      </x:c>
    </x:row>
    <x:row r="491" ht="38" customHeight="1">
      <x:c r="A491" s="6" t="str">
        <x:v>141307</x:v>
      </x:c>
      <x:c r="B491" s="6" t="str">
        <x:v>1413</x:v>
      </x:c>
      <x:c r="C491" s="6" t="str">
        <x:v>长夜月</x:v>
      </x:c>
      <x:c r="D491" s="6" t="str">
        <x:v>愿有冷雨落下</x:v>
      </x:c>
      <x:c r="E491" s="6" t="str">
        <x:v>秘技</x:v>
      </x:c>
      <x:c r="F491" s="6" t="str">
        <x:v>辅助</x:v>
      </x:c>
      <x:c r="G491" s="6" t="n">
        <x:v>1</x:v>
      </x:c>
      <x:c r="H491" s="7" t="str">
        <x:v>使用秘技后，下一次战斗开始时，获得与战技相同的提高我方全体忆灵暴击伤害的效果，并获得#1[i]点【忆质】。</x:v>
      </x:c>
      <x:c r="I491" s="7" t="str">
        <x:v>下一次战斗开始时，获得与战技相同的提高忆灵暴击伤害的效果，并额外获得【忆质】。</x:v>
      </x:c>
      <x:c r="J491" s="6" t="str">
        <x:v>https://raw.githubusercontent.com/Mar-7th/StarRailRes/dbe8cdfcfb0bf657b9fe1cf92d5537f118ccb487/index_new/cn/character_skills.json</x:v>
      </x:c>
    </x:row>
    <x:row r="492" ht="38" customHeight="1">
      <x:c r="A492" s="6" t="str">
        <x:v>141309</x:v>
      </x:c>
      <x:c r="B492" s="6" t="str">
        <x:v>1413</x:v>
      </x:c>
      <x:c r="C492" s="6" t="str">
        <x:v>长夜月</x:v>
      </x:c>
      <x:c r="D492" s="6" t="str">
        <x:v>白昼悄然离去</x:v>
      </x:c>
      <x:c r="E492" s="6" t="str">
        <x:v>战技</x:v>
      </x:c>
      <x:c r="F492" s="6" t="str">
        <x:v>辅助</x:v>
      </x:c>
      <x:c r="G492" s="6" t="n">
        <x:v>15</x:v>
      </x:c>
      <x:c r="H492" s="7" t="str">
        <x:v>消耗自身生命值召唤忆灵「长夜」，并使我方全体忆灵的暴击伤害提高。若忆灵「长夜」已在场，为其回复生命值。施放时，获得#3[i]点【忆质】，若处于【至暗之谜】状态，额外获得#5[i]点【忆质】。</x:v>
      </x:c>
      <x:c r="I492" s="7" t="str">
        <x:v>消耗自身生命值召唤忆灵「长夜」，并使我方全体忆灵的暴击伤害提高。若忆灵「长夜」已在场，为其回复生命值。施放时，获得2点【忆质】，若处于【至暗之谜】状态，额外获得12点【忆质】。</x:v>
      </x:c>
      <x:c r="J492" s="6" t="str">
        <x:v>https://raw.githubusercontent.com/Mar-7th/StarRailRes/dbe8cdfcfb0bf657b9fe1cf92d5537f118ccb487/index_new/cn/character_skills.json</x:v>
      </x:c>
    </x:row>
    <x:row r="493" ht="20" customHeight="1">
      <x:c r="A493" s="6" t="str">
        <x:v>141401</x:v>
      </x:c>
      <x:c r="B493" s="6" t="str">
        <x:v>1414</x:v>
      </x:c>
      <x:c r="C493" s="6" t="str">
        <x:v>丹恒•腾荒</x:v>
      </x:c>
      <x:c r="D493" s="6" t="str">
        <x:v>镇恶护生</x:v>
      </x:c>
      <x:c r="E493" s="6" t="str">
        <x:v>普攻</x:v>
      </x:c>
      <x:c r="F493" s="6" t="str">
        <x:v>单攻</x:v>
      </x:c>
      <x:c r="G493" s="6" t="n">
        <x:v>10</x:v>
      </x:c>
      <x:c r="H493" s="7" t="str">
        <x:v>对指定敌方单体造成等同于丹恒•腾荒#1[i]%攻击力的物理属性伤害。</x:v>
      </x:c>
      <x:c r="I493" s="7" t="str">
        <x:v>对指定敌方单体造成少量物理属性伤害。</x:v>
      </x:c>
      <x:c r="J493" s="6" t="str">
        <x:v>https://raw.githubusercontent.com/Mar-7th/StarRailRes/dbe8cdfcfb0bf657b9fe1cf92d5537f118ccb487/index_new/cn/character_skills.json</x:v>
      </x:c>
    </x:row>
    <x:row r="494" ht="68" customHeight="1">
      <x:c r="A494" s="6" t="str">
        <x:v>141402</x:v>
      </x:c>
      <x:c r="B494" s="6" t="str">
        <x:v>1414</x:v>
      </x:c>
      <x:c r="C494" s="6" t="str">
        <x:v>丹恒•腾荒</x:v>
      </x:c>
      <x:c r="D494" s="6" t="str">
        <x:v>渊渟岳峙，地载八荒</x:v>
      </x:c>
      <x:c r="E494" s="6" t="str">
        <x:v>战技</x:v>
      </x:c>
      <x:c r="F494" s="6" t="str">
        <x:v>防御</x:v>
      </x:c>
      <x:c r="G494" s="6" t="n">
        <x:v>15</x:v>
      </x:c>
      <x:c r="H494" s="7" t="str">
        <x:v>使指定我方单体角色成为【同袍】，为我方全体提供能够抵消等同于丹恒•腾荒#1[f1]%攻击力+#2[i]伤害的护盾，持续#3[i]回合。重复获得丹恒•腾荒的护盾时，护盾量可以叠加，最高不超过当前战技提供的护盾量的#4[i]%。
【同袍】仅对丹恒•腾荒战技最新施放的目标生效。</x:v>
      </x:c>
      <x:c r="I494" s="7" t="str">
        <x:v>使指定我方角色成为【同袍】并为我方全体提供可叠加护盾量的护盾。</x:v>
      </x:c>
      <x:c r="J494" s="6" t="str">
        <x:v>https://raw.githubusercontent.com/Mar-7th/StarRailRes/dbe8cdfcfb0bf657b9fe1cf92d5537f118ccb487/index_new/cn/character_skills.json</x:v>
      </x:c>
    </x:row>
    <x:row r="495" ht="53" customHeight="1">
      <x:c r="A495" s="6" t="str">
        <x:v>141403</x:v>
      </x:c>
      <x:c r="B495" s="6" t="str">
        <x:v>1414</x:v>
      </x:c>
      <x:c r="C495" s="6" t="str">
        <x:v>丹恒•腾荒</x:v>
      </x:c>
      <x:c r="D495" s="6" t="str">
        <x:v>亢龙无悔，移山辟世</x:v>
      </x:c>
      <x:c r="E495" s="6" t="str">
        <x:v>终结技</x:v>
      </x:c>
      <x:c r="F495" s="6" t="str">
        <x:v>群攻</x:v>
      </x:c>
      <x:c r="G495" s="6" t="n">
        <x:v>15</x:v>
      </x:c>
      <x:c r="H495" s="7" t="str">
        <x:v>对敌方全体造成等同于丹恒•腾荒#1[i]%攻击力的物理属性伤害，为我方全体提供能够抵消等同于丹恒•腾荒#4[f1]%攻击力+#5[i]伤害的护盾，持续#6[i]回合。重复获得丹恒•腾荒的护盾时，护盾量可以叠加，最高不超过当前战技提供的护盾量的#7[i]%。
使【龙灵】获得强化，【龙灵】行动时，发动追加攻击，对敌方全体造成等同于丹恒•腾荒#2[i]%攻击力的物理属性伤害和等同于【同袍】#8[f1]%攻击力的相应属性附加伤害。强化持续【龙灵】#3[i]次行动。</x:v>
      </x:c>
      <x:c r="I495" s="7" t="str">
        <x:v>对敌方全体造成大量物理属性伤害，并为我方全体提供可叠加护盾量的护盾。并强化【龙灵】，【龙灵】行动时发动追加攻击，对敌方全体造成少量物理属性伤害和少量【同袍】相应属性伤害。强化持续【龙灵】2次行动。</x:v>
      </x:c>
      <x:c r="J495" s="6" t="str">
        <x:v>https://raw.githubusercontent.com/Mar-7th/StarRailRes/dbe8cdfcfb0bf657b9fe1cf92d5537f118ccb487/index_new/cn/character_skills.json</x:v>
      </x:c>
    </x:row>
    <x:row r="496" ht="38" customHeight="1">
      <x:c r="A496" s="6" t="str">
        <x:v>141404</x:v>
      </x:c>
      <x:c r="B496" s="6" t="str">
        <x:v>1414</x:v>
      </x:c>
      <x:c r="C496" s="6" t="str">
        <x:v>丹恒•腾荒</x:v>
      </x:c>
      <x:c r="D496" s="6" t="str">
        <x:v>生生之德，品物流形</x:v>
      </x:c>
      <x:c r="E496" s="6" t="str">
        <x:v>天赋</x:v>
      </x:c>
      <x:c r="F496" s="6" t="str">
        <x:v>防御</x:v>
      </x:c>
      <x:c r="G496" s="6" t="n">
        <x:v>15</x:v>
      </x:c>
      <x:c r="H496" s="7" t="str">
        <x:v>我方角色成为【同袍】时，丹恒•腾荒会为其召唤【龙灵】，【龙灵】初始拥有#5[i]点速度。
【龙灵】行动时，解除我方全体的#6[i]个负面效果，并提供能够抵消等同于丹恒•腾荒#1[f1]%攻击力+#2[i]伤害的护盾，持续#3[i]回合。丹恒•腾荒和【龙灵】提供的护盾量可以叠加，最高不超过丹恒•腾荒战技提供的护盾量的#4[i]%。
丹恒•腾荒或【同袍】陷入无法战斗状态时【龙灵】消失。</x:v>
      </x:c>
      <x:c r="I496" s="7" t="str">
        <x:v>我方角色成为【同袍】时，丹恒•腾荒会为其召唤【龙灵】。
【龙灵】行动时，解除我方全体1个负面效果并提供可叠加护盾量的护盾。</x:v>
      </x:c>
      <x:c r="J496" s="6" t="str">
        <x:v>https://raw.githubusercontent.com/Mar-7th/StarRailRes/dbe8cdfcfb0bf657b9fe1cf92d5537f118ccb487/index_new/cn/character_skills.json</x:v>
      </x:c>
    </x:row>
    <x:row r="497" ht="20" customHeight="1">
      <x:c r="A497" s="6" t="str">
        <x:v>141406</x:v>
      </x:c>
      <x:c r="B497" s="6" t="str">
        <x:v>1414</x:v>
      </x:c>
      <x:c r="C497" s="6" t="str">
        <x:v>丹恒•腾荒</x:v>
      </x:c>
      <x:c r="D497" s="6" t="str">
        <x:v>攻击</x:v>
      </x:c>
      <x:c r="E497" s="6" t="str"/>
      <x:c r="F497" s="6" t="str"/>
      <x:c r="G497" s="6" t="n">
        <x:v>1</x:v>
      </x:c>
      <x:c r="H497" s="7" t="str">
        <x:v>攻击敌人，进入战斗后削弱敌方目标对应属性韧性。</x:v>
      </x:c>
      <x:c r="I497" s="7" t="str">
        <x:v>攻击敌人，进入战斗后削弱敌方目标对应属性韧性。</x:v>
      </x:c>
      <x:c r="J497" s="6" t="str">
        <x:v>https://raw.githubusercontent.com/Mar-7th/StarRailRes/dbe8cdfcfb0bf657b9fe1cf92d5537f118ccb487/index_new/cn/character_skills.json</x:v>
      </x:c>
    </x:row>
    <x:row r="498" ht="38" customHeight="1">
      <x:c r="A498" s="6" t="str">
        <x:v>141407</x:v>
      </x:c>
      <x:c r="B498" s="6" t="str">
        <x:v>1414</x:v>
      </x:c>
      <x:c r="C498" s="6" t="str">
        <x:v>丹恒•腾荒</x:v>
      </x:c>
      <x:c r="D498" s="6" t="str">
        <x:v>地坼</x:v>
      </x:c>
      <x:c r="E498" s="6" t="str">
        <x:v>秘技</x:v>
      </x:c>
      <x:c r="F498" s="6" t="str">
        <x:v>妨害</x:v>
      </x:c>
      <x:c r="G498" s="6" t="n">
        <x:v>1</x:v>
      </x:c>
      <x:c r="H498" s="7" t="str">
        <x:v>使用秘技后获得【同袍】并使一定区域内的敌人陷入#1[i]秒的晕眩状态，晕眩状态下敌人不会主动攻击我方目标。
切换行动角色时【同袍】转移至当前行动角色。下一次战斗开始时自动对持有【同袍】的角色施放1次战技，此次战技不消耗战技点。</x:v>
      </x:c>
      <x:c r="I498" s="7" t="str">
        <x:v>使一定区域内敌人陷入晕眩状态，并使当前行动角色获得【同袍】，下一次战斗开始时自动对持有【同袍】的角色施放战技。</x:v>
      </x:c>
      <x:c r="J498" s="6" t="str">
        <x:v>https://raw.githubusercontent.com/Mar-7th/StarRailRes/dbe8cdfcfb0bf657b9fe1cf92d5537f118ccb487/index_new/cn/character_skills.json</x:v>
      </x:c>
    </x:row>
    <x:row r="499" ht="20" customHeight="1">
      <x:c r="A499" s="6" t="str">
        <x:v>141501</x:v>
      </x:c>
      <x:c r="B499" s="6" t="str">
        <x:v>1415</x:v>
      </x:c>
      <x:c r="C499" s="6" t="str">
        <x:v>昔涟</x:v>
      </x:c>
      <x:c r="D499" s="6" t="str">
        <x:v>看，希望的起始！</x:v>
      </x:c>
      <x:c r="E499" s="6" t="str">
        <x:v>普攻</x:v>
      </x:c>
      <x:c r="F499" s="6" t="str">
        <x:v>单攻</x:v>
      </x:c>
      <x:c r="G499" s="6" t="n">
        <x:v>10</x:v>
      </x:c>
      <x:c r="H499" s="7" t="str">
        <x:v>获得#2[i]点【追忆】并对指定敌方单体造成等同于昔涟#1[i]%生命上限的冰属性伤害。</x:v>
      </x:c>
      <x:c r="I499" s="7" t="str">
        <x:v>获得【追忆】并对敌方单体造成少量冰属性伤害。</x:v>
      </x:c>
      <x:c r="J499" s="6" t="str">
        <x:v>https://raw.githubusercontent.com/Mar-7th/StarRailRes/dbe8cdfcfb0bf657b9fe1cf92d5537f118ccb487/index_new/cn/character_skills.json</x:v>
      </x:c>
    </x:row>
    <x:row r="500" ht="53" customHeight="1">
      <x:c r="A500" s="6" t="str">
        <x:v>141502</x:v>
      </x:c>
      <x:c r="B500" s="6" t="str">
        <x:v>1415</x:v>
      </x:c>
      <x:c r="C500" s="6" t="str">
        <x:v>昔涟</x:v>
      </x:c>
      <x:c r="D500" s="6" t="str">
        <x:v>盛放吧，来世的乐土</x:v>
      </x:c>
      <x:c r="E500" s="6" t="str">
        <x:v>战技</x:v>
      </x:c>
      <x:c r="F500" s="6" t="str">
        <x:v>辅助</x:v>
      </x:c>
      <x:c r="G500" s="6" t="n">
        <x:v>15</x:v>
      </x:c>
      <x:c r="H500" s="7" t="str">
        <x:v>获得#3[i]点【追忆】并展开结界，持续#2[i]回合，昔涟每回合开始时结界持续回合数减1。结界持续期间，我方全体目标每造成1次伤害，都会再额外造成1次等同于原伤害#1[i]%的真实伤害。当昔涟陷入无法战斗状态时，结界也会被解除。</x:v>
      </x:c>
      <x:c r="I500" s="7" t="str">
        <x:v>获得【追忆】并展开结界，我方全体目标造成伤害后额外造成真实伤害。</x:v>
      </x:c>
      <x:c r="J500" s="6" t="str">
        <x:v>https://raw.githubusercontent.com/Mar-7th/StarRailRes/dbe8cdfcfb0bf657b9fe1cf92d5537f118ccb487/index_new/cn/character_skills.json</x:v>
      </x:c>
    </x:row>
    <x:row r="501" ht="38" customHeight="1">
      <x:c r="A501" s="6" t="str">
        <x:v>141503</x:v>
      </x:c>
      <x:c r="B501" s="6" t="str">
        <x:v>1415</x:v>
      </x:c>
      <x:c r="C501" s="6" t="str">
        <x:v>昔涟</x:v>
      </x:c>
      <x:c r="D501" s="6" t="str">
        <x:v>诗的「◦」誓约的「∞」</x:v>
      </x:c>
      <x:c r="E501" s="6" t="str">
        <x:v>终结技</x:v>
      </x:c>
      <x:c r="F501" s="6" t="str">
        <x:v>召唤</x:v>
      </x:c>
      <x:c r="G501" s="6" t="n">
        <x:v>15</x:v>
      </x:c>
      <x:c r="H501" s="7" t="str">
        <x:v>召唤忆灵德谬歌，使其立即获得1个额外回合并激活全体队友的终结技，随后进入【往昔的涟漪】状态，普攻强化为【向着爱与明天♪】且仅能使用该普攻，昔涟和德谬歌的暴击率提高#3[i]%，展开战技的结界并使战技的结界没有持续时间。
单场战斗中只能施放1次。德谬歌初始拥有等同于昔涟#1[i]%生命上限的生命上限。</x:v>
      </x:c>
      <x:c r="I501" s="7" t="str">
        <x:v>召唤忆灵德谬歌，使其立即获得1个额外回合并激活全体队友的终结技，随后进入【往昔的涟漪】状态，获得强化普攻。昔涟和德谬歌的暴击率提高，展开战技的结界并使其没有持续时间。</x:v>
      </x:c>
      <x:c r="J501" s="6" t="str">
        <x:v>https://raw.githubusercontent.com/Mar-7th/StarRailRes/dbe8cdfcfb0bf657b9fe1cf92d5537f118ccb487/index_new/cn/character_skills.json</x:v>
      </x:c>
    </x:row>
    <x:row r="502" ht="38" customHeight="1">
      <x:c r="A502" s="6" t="str">
        <x:v>141504</x:v>
      </x:c>
      <x:c r="B502" s="6" t="str">
        <x:v>1415</x:v>
      </x:c>
      <x:c r="C502" s="6" t="str">
        <x:v>昔涟</x:v>
      </x:c>
      <x:c r="D502" s="6" t="str">
        <x:v>众愿啊，汇流如歌</x:v>
      </x:c>
      <x:c r="E502" s="6" t="str">
        <x:v>天赋</x:v>
      </x:c>
      <x:c r="F502" s="6" t="str">
        <x:v>强化</x:v>
      </x:c>
      <x:c r="G502" s="6" t="n">
        <x:v>15</x:v>
      </x:c>
      <x:c r="H502" s="7" t="str">
        <x:v>战斗开始时或昔涟行动后，我方任意状态的其他角色及其忆灵获得【未来】，持有【未来】的我方目标行动时消耗【未来】使昔涟获得#1[i]点【追忆】。昔涟在【追忆】达到#4[i]点时可激活终结技并解除自身所有负面效果，处于【往昔的涟漪】状态时在【追忆】达到#5[i]点时可激活终结技，达到上限后还可最多溢出至#3[i]点。昔涟在场时，我方全体目标造成的伤害提高#2[f1]%。</x:v>
      </x:c>
      <x:c r="I502" s="7" t="str">
        <x:v>战斗开始或昔涟行动后，队友及其忆灵获得【未来】，持有【未来】的我方目标行动时使昔涟获得【追忆】。昔涟在场时，我方全体目标造成的伤害提高。</x:v>
      </x:c>
      <x:c r="J502" s="6" t="str">
        <x:v>https://raw.githubusercontent.com/Mar-7th/StarRailRes/dbe8cdfcfb0bf657b9fe1cf92d5537f118ccb487/index_new/cn/character_skills.json</x:v>
      </x:c>
    </x:row>
    <x:row r="503" ht="20" customHeight="1">
      <x:c r="A503" s="6" t="str">
        <x:v>141506</x:v>
      </x:c>
      <x:c r="B503" s="6" t="str">
        <x:v>1415</x:v>
      </x:c>
      <x:c r="C503" s="6" t="str">
        <x:v>昔涟</x:v>
      </x:c>
      <x:c r="D503" s="6" t="str">
        <x:v>攻击</x:v>
      </x:c>
      <x:c r="E503" s="6" t="str"/>
      <x:c r="F503" s="6" t="str">
        <x:v>单攻</x:v>
      </x:c>
      <x:c r="G503" s="6" t="n">
        <x:v>1</x:v>
      </x:c>
      <x:c r="H503" s="7" t="str">
        <x:v>攻击敌人，进入战斗后削弱敌方目标对应属性韧性。</x:v>
      </x:c>
      <x:c r="I503" s="7" t="str">
        <x:v>攻击敌人，进入战斗后削弱敌方目标对应属性韧性。</x:v>
      </x:c>
      <x:c r="J503" s="6" t="str">
        <x:v>https://raw.githubusercontent.com/Mar-7th/StarRailRes/dbe8cdfcfb0bf657b9fe1cf92d5537f118ccb487/index_new/cn/character_skills.json</x:v>
      </x:c>
    </x:row>
    <x:row r="504" ht="38" customHeight="1">
      <x:c r="A504" s="6" t="str">
        <x:v>141507</x:v>
      </x:c>
      <x:c r="B504" s="6" t="str">
        <x:v>1415</x:v>
      </x:c>
      <x:c r="C504" s="6" t="str">
        <x:v>昔涟</x:v>
      </x:c>
      <x:c r="D504" s="6" t="str">
        <x:v>西风尽头，宁谧永恒</x:v>
      </x:c>
      <x:c r="E504" s="6" t="str">
        <x:v>秘技</x:v>
      </x:c>
      <x:c r="F504" s="6" t="str">
        <x:v>辅助</x:v>
      </x:c>
      <x:c r="G504" s="6" t="n">
        <x:v>1</x:v>
      </x:c>
      <x:c r="H504" s="7" t="str">
        <x:v>使用秘技后，在自身周围制造1片持续#1[i]秒的特殊领域，处于特殊领域内的敌人陷入【此刻永驻】状态，【此刻永驻】状态下的敌人会停止所有行动。处于特殊领域内的我方角色移动速度提高#2[i]%。持续时间内进入战斗后，展开战技的结界。我方制造的领域效果最多存在1个。</x:v>
      </x:c>
      <x:c r="I504" s="7" t="str">
        <x:v>在自身周围制造特殊领域。领域内敌人陷入【此刻永驻】状态，领域内我方角色移动速度提高。进战后展开战技的结界。</x:v>
      </x:c>
      <x:c r="J504" s="6" t="str">
        <x:v>https://raw.githubusercontent.com/Mar-7th/StarRailRes/dbe8cdfcfb0bf657b9fe1cf92d5537f118ccb487/index_new/cn/character_skills.json</x:v>
      </x:c>
    </x:row>
    <x:row r="505" ht="53" customHeight="1">
      <x:c r="A505" s="6" t="str">
        <x:v>141508</x:v>
      </x:c>
      <x:c r="B505" s="6" t="str">
        <x:v>1415</x:v>
      </x:c>
      <x:c r="C505" s="6" t="str">
        <x:v>昔涟</x:v>
      </x:c>
      <x:c r="D505" s="6" t="str">
        <x:v>向着爱与明天♪</x:v>
      </x:c>
      <x:c r="E505" s="6" t="str">
        <x:v>普攻</x:v>
      </x:c>
      <x:c r="F505" s="6" t="str">
        <x:v>群攻</x:v>
      </x:c>
      <x:c r="G505" s="6" t="n">
        <x:v>10</x:v>
      </x:c>
      <x:c r="H505" s="7" t="str">
        <x:v>获得#2[i]点【追忆】并对指定敌方单体造成等同于昔涟#3[i]%生命上限的冰属性伤害，随后对敌方全体造成等同于昔涟#1[i]%生命上限的冰属性伤害。
【向着爱与明天♪】无法恢复战技点。</x:v>
      </x:c>
      <x:c r="I505" s="7" t="str">
        <x:v>获得【追忆】并对敌方全体造成冰属性伤害。</x:v>
      </x:c>
      <x:c r="J505" s="6" t="str">
        <x:v>https://raw.githubusercontent.com/Mar-7th/StarRailRes/dbe8cdfcfb0bf657b9fe1cf92d5537f118ccb487/index_new/cn/character_skills.json</x:v>
      </x:c>
    </x:row>
    <x:row r="506" ht="20" customHeight="1">
      <x:c r="A506" s="6" t="str">
        <x:v>141514</x:v>
      </x:c>
      <x:c r="B506" s="6" t="str">
        <x:v>1415</x:v>
      </x:c>
      <x:c r="C506" s="6" t="str">
        <x:v>昔涟</x:v>
      </x:c>
      <x:c r="D506" s="6" t="str">
        <x:v>一如初见的重逢</x:v>
      </x:c>
      <x:c r="E506" s="6" t="str">
        <x:v>终结技</x:v>
      </x:c>
      <x:c r="F506" s="6" t="str">
        <x:v>强化</x:v>
      </x:c>
      <x:c r="G506" s="6" t="n">
        <x:v>15</x:v>
      </x:c>
      <x:c r="H506" s="7" t="str">
        <x:v>使德谬歌立即获得1个额外回合。</x:v>
      </x:c>
      <x:c r="I506" s="7" t="str">
        <x:v>使德谬歌立即获得1个额外回合。</x:v>
      </x:c>
      <x:c r="J506" s="6" t="str">
        <x:v>https://raw.githubusercontent.com/Mar-7th/StarRailRes/dbe8cdfcfb0bf657b9fe1cf92d5537f118ccb487/index_new/cn/character_skills.json</x:v>
      </x:c>
    </x:row>
    <x:row r="507" ht="20" customHeight="1">
      <x:c r="A507" s="6" t="str">
        <x:v>141519</x:v>
      </x:c>
      <x:c r="B507" s="6" t="str">
        <x:v>1415</x:v>
      </x:c>
      <x:c r="C507" s="6" t="str">
        <x:v>昔涟</x:v>
      </x:c>
      <x:c r="D507" s="6" t="str">
        <x:v>攻击</x:v>
      </x:c>
      <x:c r="E507" s="6" t="str"/>
      <x:c r="F507" s="6" t="str">
        <x:v>单攻</x:v>
      </x:c>
      <x:c r="G507" s="6" t="n">
        <x:v>1</x:v>
      </x:c>
      <x:c r="H507" s="7" t="str">
        <x:v>攻击敌人，进入战斗后削弱敌方目标对应属性韧性。</x:v>
      </x:c>
      <x:c r="I507" s="7" t="str">
        <x:v>攻击敌人，进入战斗后削弱敌方目标对应属性韧性。</x:v>
      </x:c>
      <x:c r="J507" s="6" t="str">
        <x:v>https://raw.githubusercontent.com/Mar-7th/StarRailRes/dbe8cdfcfb0bf657b9fe1cf92d5537f118ccb487/index_new/cn/character_skills.json</x:v>
      </x:c>
    </x:row>
    <x:row r="508" ht="20" customHeight="1">
      <x:c r="A508" s="6" t="str">
        <x:v>150101</x:v>
      </x:c>
      <x:c r="B508" s="6" t="str">
        <x:v>1501</x:v>
      </x:c>
      <x:c r="C508" s="6" t="str">
        <x:v>火花</x:v>
      </x:c>
      <x:c r="D508" s="6" t="str">
        <x:v>哑火了吗</x:v>
      </x:c>
      <x:c r="E508" s="6" t="str">
        <x:v>普攻</x:v>
      </x:c>
      <x:c r="F508" s="6" t="str">
        <x:v>单攻</x:v>
      </x:c>
      <x:c r="G508" s="6" t="n">
        <x:v>10</x:v>
      </x:c>
      <x:c r="H508" s="7" t="str">
        <x:v>对指定敌方单体造成等同于火花#1[i]%攻击力的火属性伤害。</x:v>
      </x:c>
      <x:c r="I508" s="7" t="str">
        <x:v>对敌方单体造成少量火属性伤害。</x:v>
      </x:c>
      <x:c r="J508" s="6" t="str">
        <x:v>https://raw.githubusercontent.com/Mar-7th/StarRailRes/dbe8cdfcfb0bf657b9fe1cf92d5537f118ccb487/index_new/cn/character_skills.json</x:v>
      </x:c>
    </x:row>
    <x:row r="509" ht="38" customHeight="1">
      <x:c r="A509" s="6" t="str">
        <x:v>150102</x:v>
      </x:c>
      <x:c r="B509" s="6" t="str">
        <x:v>1501</x:v>
      </x:c>
      <x:c r="C509" s="6" t="str">
        <x:v>火花</x:v>
      </x:c>
      <x:c r="D509" s="6" t="str">
        <x:v>尖叫！火花花连线中</x:v>
      </x:c>
      <x:c r="E509" s="6" t="str">
        <x:v>战技</x:v>
      </x:c>
      <x:c r="F509" s="6" t="str">
        <x:v>强化</x:v>
      </x:c>
      <x:c r="G509" s="6" t="n">
        <x:v>15</x:v>
      </x:c>
      <x:c r="H509" s="7" t="str">
        <x:v>开启直播连线，使普攻变为【百花齐放，胜者独享！】并发动1次【互动陷阱】，本次技能内可以重复发动【互动陷阱】，最多发动#1[i]次。施放本技能不视为使用战技。</x:v>
      </x:c>
      <x:c r="I509" s="7" t="str">
        <x:v>开启直播连线，使普攻变为【百花齐放，胜者独享！】并发动1次【互动陷阱】，本次技能内可以重复发动【互动陷阱】。</x:v>
      </x:c>
      <x:c r="J509" s="6" t="str">
        <x:v>https://raw.githubusercontent.com/Mar-7th/StarRailRes/dbe8cdfcfb0bf657b9fe1cf92d5537f118ccb487/index_new/cn/character_skills.json</x:v>
      </x:c>
    </x:row>
    <x:row r="510" ht="38" customHeight="1">
      <x:c r="A510" s="6" t="str">
        <x:v>150103</x:v>
      </x:c>
      <x:c r="B510" s="6" t="str">
        <x:v>1501</x:v>
      </x:c>
      <x:c r="C510" s="6" t="str">
        <x:v>火花</x:v>
      </x:c>
      <x:c r="D510" s="6" t="str">
        <x:v>万我狂欢，镜头不要停</x:v>
      </x:c>
      <x:c r="E510" s="6" t="str">
        <x:v>终结技</x:v>
      </x:c>
      <x:c r="F510" s="6" t="str">
        <x:v>群攻</x:v>
      </x:c>
      <x:c r="G510" s="6" t="n">
        <x:v>15</x:v>
      </x:c>
      <x:c r="H510" s="7" t="str">
        <x:v>获得#1[i]个笑点。对敌方全体造成等同于火花（#3[f1]*欢愉度+#2[f1]%）攻击力的火属性伤害。</x:v>
      </x:c>
      <x:c r="I510" s="7" t="str">
        <x:v>获得笑点。对敌方全体造成火属性伤害。</x:v>
      </x:c>
      <x:c r="J510" s="6" t="str">
        <x:v>https://raw.githubusercontent.com/Mar-7th/StarRailRes/dbe8cdfcfb0bf657b9fe1cf92d5537f118ccb487/index_new/cn/character_skills.json</x:v>
      </x:c>
    </x:row>
    <x:row r="511" ht="68" customHeight="1">
      <x:c r="A511" s="6" t="str">
        <x:v>150104</x:v>
      </x:c>
      <x:c r="B511" s="6" t="str">
        <x:v>1501</x:v>
      </x:c>
      <x:c r="C511" s="6" t="str">
        <x:v>火花</x:v>
      </x:c>
      <x:c r="D511" s="6" t="str">
        <x:v>幕后花手</x:v>
      </x:c>
      <x:c r="E511" s="6" t="str">
        <x:v>天赋</x:v>
      </x:c>
      <x:c r="F511" s="6" t="str">
        <x:v>强化</x:v>
      </x:c>
      <x:c r="G511" s="6" t="n">
        <x:v>15</x:v>
      </x:c>
      <x:c r="H511" s="7" t="str">
        <x:v>火花持有【好活当赏】时：
施放强化普攻可对指定敌方单体造成#3[i]%的火属性欢愉伤害，并对其相邻目标造成#4[f1]%的火属性欢愉伤害。且每发动1次【互动陷阱】会使强化普攻攻击时，额外对随机1个受到攻击的敌方目标造成1次#1[f1]%的火属性欢愉伤害。
施放终结技可对敌方全体造成#2[i]%的火属性欢愉伤害。</x:v>
      </x:c>
      <x:c r="I511" s="7" t="str">
        <x:v>火花持有【好活当赏】时，施放强化普攻和终结技可对敌方造成火属性欢愉伤害。</x:v>
      </x:c>
      <x:c r="J511" s="6" t="str">
        <x:v>https://raw.githubusercontent.com/Mar-7th/StarRailRes/dbe8cdfcfb0bf657b9fe1cf92d5537f118ccb487/index_new/cn/character_skills.json</x:v>
      </x:c>
    </x:row>
    <x:row r="512" ht="20" customHeight="1">
      <x:c r="A512" s="6" t="str">
        <x:v>150106</x:v>
      </x:c>
      <x:c r="B512" s="6" t="str">
        <x:v>1501</x:v>
      </x:c>
      <x:c r="C512" s="6" t="str">
        <x:v>火花</x:v>
      </x:c>
      <x:c r="D512" s="6" t="str">
        <x:v>攻击</x:v>
      </x:c>
      <x:c r="E512" s="6" t="str"/>
      <x:c r="F512" s="6" t="str"/>
      <x:c r="G512" s="6" t="n">
        <x:v>1</x:v>
      </x:c>
      <x:c r="H512" s="7" t="str">
        <x:v>攻击敌人，进入战斗后削弱敌方目标对应属性韧性。</x:v>
      </x:c>
      <x:c r="I512" s="7" t="str">
        <x:v>攻击敌人，进入战斗后削弱敌方目标对应属性韧性。</x:v>
      </x:c>
      <x:c r="J512" s="6" t="str">
        <x:v>https://raw.githubusercontent.com/Mar-7th/StarRailRes/dbe8cdfcfb0bf657b9fe1cf92d5537f118ccb487/index_new/cn/character_skills.json</x:v>
      </x:c>
    </x:row>
    <x:row r="513" ht="38" customHeight="1">
      <x:c r="A513" s="6" t="str">
        <x:v>150107</x:v>
      </x:c>
      <x:c r="B513" s="6" t="str">
        <x:v>1501</x:v>
      </x:c>
      <x:c r="C513" s="6" t="str">
        <x:v>火花</x:v>
      </x:c>
      <x:c r="D513" s="6" t="str">
        <x:v>流量变现</x:v>
      </x:c>
      <x:c r="E513" s="6" t="str">
        <x:v>秘技</x:v>
      </x:c>
      <x:c r="F513" s="6" t="str">
        <x:v>妨害</x:v>
      </x:c>
      <x:c r="G513" s="6" t="n">
        <x:v>1</x:v>
      </x:c>
      <x:c r="H513" s="7" t="str">
        <x:v>使用秘技后使一定区域内的敌人陷入#3[i]秒的【拉黑】状态，【拉黑】状态下的敌人无法发现我方目标。
若主动攻击陷入【拉黑】状态的敌人，进入战斗后，对敌方全体造成等同于火花#2[i]%攻击力的火属性伤害，并为我方恢复#1[i]个战技点。</x:v>
      </x:c>
      <x:c r="I513" s="7" t="str">
        <x:v>使一定区域内敌人陷入【拉黑】状态。攻击陷入【拉黑】状态敌人，进战后对敌方全体造成少量火属性伤害，恢复战技点。</x:v>
      </x:c>
      <x:c r="J513" s="6" t="str">
        <x:v>https://raw.githubusercontent.com/Mar-7th/StarRailRes/dbe8cdfcfb0bf657b9fe1cf92d5537f118ccb487/index_new/cn/character_skills.json</x:v>
      </x:c>
    </x:row>
    <x:row r="514" ht="38" customHeight="1">
      <x:c r="A514" s="6" t="str">
        <x:v>150108</x:v>
      </x:c>
      <x:c r="B514" s="6" t="str">
        <x:v>1501</x:v>
      </x:c>
      <x:c r="C514" s="6" t="str">
        <x:v>火花</x:v>
      </x:c>
      <x:c r="D514" s="6" t="str">
        <x:v>百花齐放，胜者独享！</x:v>
      </x:c>
      <x:c r="E514" s="6" t="str">
        <x:v>普攻</x:v>
      </x:c>
      <x:c r="F514" s="6" t="str">
        <x:v>扩散</x:v>
      </x:c>
      <x:c r="G514" s="6" t="n">
        <x:v>10</x:v>
      </x:c>
      <x:c r="H514" s="7" t="str">
        <x:v>结算直播连线结果，对指定敌方单体造成等同于火花#1[i]%攻击力的火属性伤害，并对其相邻目标造成等同于火花#2[f1]%攻击力的火属性伤害。</x:v>
      </x:c>
      <x:c r="I514" s="7" t="str">
        <x:v>对敌方单体造成少量火属性伤害，对相邻目标造成少量火属性伤害。</x:v>
      </x:c>
      <x:c r="J514" s="6" t="str">
        <x:v>https://raw.githubusercontent.com/Mar-7th/StarRailRes/dbe8cdfcfb0bf657b9fe1cf92d5537f118ccb487/index_new/cn/character_skills.json</x:v>
      </x:c>
    </x:row>
    <x:row r="515" ht="53" customHeight="1">
      <x:c r="A515" s="6" t="str">
        <x:v>150109</x:v>
      </x:c>
      <x:c r="B515" s="6" t="str">
        <x:v>1501</x:v>
      </x:c>
      <x:c r="C515" s="6" t="str">
        <x:v>火花</x:v>
      </x:c>
      <x:c r="D515" s="6" t="str">
        <x:v>互动陷阱</x:v>
      </x:c>
      <x:c r="E515" s="6" t="str">
        <x:v>战技</x:v>
      </x:c>
      <x:c r="F515" s="6" t="str">
        <x:v>强化</x:v>
      </x:c>
      <x:c r="G515" s="6" t="n">
        <x:v>15</x:v>
      </x:c>
      <x:c r="H515" s="7" t="str">
        <x:v>使【百花齐放，胜者独享！】对指定敌方单体的伤害倍率提高#4[f1]%，对其相邻目标的伤害倍率提高#5[f1]%，并随机获得一种礼物：
【红红火火】：#3[i]个笑点和#1[i]个战技点。
【恍恍惚惚】：#2[i]个笑点。
施放本技能不视为使用战技。</x:v>
      </x:c>
      <x:c r="I515" s="7" t="str">
        <x:v>提高【百花齐放，胜者独享！】的伤害倍率，随机获得一种礼物：【红红火火】或【恍恍惚惚】。</x:v>
      </x:c>
      <x:c r="J515" s="6" t="str">
        <x:v>https://raw.githubusercontent.com/Mar-7th/StarRailRes/dbe8cdfcfb0bf657b9fe1cf92d5537f118ccb487/index_new/cn/character_skills.json</x:v>
      </x:c>
    </x:row>
    <x:row r="516" ht="20" customHeight="1">
      <x:c r="A516" s="6" t="str">
        <x:v>150110</x:v>
      </x:c>
      <x:c r="B516" s="6" t="str">
        <x:v>1501</x:v>
      </x:c>
      <x:c r="C516" s="6" t="str">
        <x:v>火花</x:v>
      </x:c>
      <x:c r="D516" s="6" t="str">
        <x:v>百花齐放，胜者独享！</x:v>
      </x:c>
      <x:c r="E516" s="6" t="str">
        <x:v>普攻</x:v>
      </x:c>
      <x:c r="F516" s="6" t="str">
        <x:v>扩散</x:v>
      </x:c>
      <x:c r="G516" s="6" t="n">
        <x:v>10</x:v>
      </x:c>
      <x:c r="H516" s="7" t="str"/>
      <x:c r="I516" s="7" t="str"/>
      <x:c r="J516" s="6" t="str">
        <x:v>https://raw.githubusercontent.com/Mar-7th/StarRailRes/dbe8cdfcfb0bf657b9fe1cf92d5537f118ccb487/index_new/cn/character_skills.json</x:v>
      </x:c>
    </x:row>
    <x:row r="517" ht="38" customHeight="1">
      <x:c r="A517" s="6" t="str">
        <x:v>150120</x:v>
      </x:c>
      <x:c r="B517" s="6" t="str">
        <x:v>1501</x:v>
      </x:c>
      <x:c r="C517" s="6" t="str">
        <x:v>火花</x:v>
      </x:c>
      <x:c r="D517" s="6" t="str">
        <x:v>信号溢出：好戏返场！</x:v>
      </x:c>
      <x:c r="E517" s="6" t="str">
        <x:v>欢愉技</x:v>
      </x:c>
      <x:c r="F517" s="6" t="str">
        <x:v>群攻</x:v>
      </x:c>
      <x:c r="G517" s="6" t="n">
        <x:v>15</x:v>
      </x:c>
      <x:c r="H517" s="7" t="str">
        <x:v>对敌方全体造成#2[f1]%的火属性欢愉伤害，并额外造成#3[i]次伤害。每次伤害对随机敌方单体造成#1[f1]%的火属性欢愉伤害。使火花获得#4[i]个【爆点】，可用来抵扣火花的战技点消耗。消耗【爆点】视为消耗战技点。</x:v>
      </x:c>
      <x:c r="I517" s="7" t="str">
        <x:v>对敌方全体造成火属性欢愉伤害。随后对敌方单体造成少量火属性欢愉伤害，弹射20次。获得【爆点】，可抵扣战技点消耗。</x:v>
      </x:c>
      <x:c r="J517" s="6" t="str">
        <x:v>https://raw.githubusercontent.com/Mar-7th/StarRailRes/dbe8cdfcfb0bf657b9fe1cf92d5537f118ccb487/index_new/cn/character_skills.json</x:v>
      </x:c>
    </x:row>
    <x:row r="518" ht="38" customHeight="1">
      <x:c r="A518" s="6" t="str">
        <x:v>150201</x:v>
      </x:c>
      <x:c r="B518" s="6" t="str">
        <x:v>1502</x:v>
      </x:c>
      <x:c r="C518" s="6" t="str">
        <x:v>爻光</x:v>
      </x:c>
      <x:c r="D518" s="6" t="str">
        <x:v>雀翎鸣镝，过招有喜</x:v>
      </x:c>
      <x:c r="E518" s="6" t="str">
        <x:v>普攻</x:v>
      </x:c>
      <x:c r="F518" s="6" t="str">
        <x:v>扩散</x:v>
      </x:c>
      <x:c r="G518" s="6" t="n">
        <x:v>10</x:v>
      </x:c>
      <x:c r="H518" s="7" t="str">
        <x:v>对指定敌方单体造成等同于爻光#1[i]%攻击力的物理属性伤害，同时对其相邻目标造成等同于爻光#2[i]%攻击力的物理属性伤害。普攻恢复的能量提高至30点。</x:v>
      </x:c>
      <x:c r="I518" s="7" t="str">
        <x:v>对敌方单体造成少量物理属性伤害，对相邻目标造成少量物理属性伤害。</x:v>
      </x:c>
      <x:c r="J518" s="6" t="str">
        <x:v>https://raw.githubusercontent.com/Mar-7th/StarRailRes/dbe8cdfcfb0bf657b9fe1cf92d5537f118ccb487/index_new/cn/character_skills.json</x:v>
      </x:c>
    </x:row>
    <x:row r="519" ht="53" customHeight="1">
      <x:c r="A519" s="6" t="str">
        <x:v>150202</x:v>
      </x:c>
      <x:c r="B519" s="6" t="str">
        <x:v>1502</x:v>
      </x:c>
      <x:c r="C519" s="6" t="str">
        <x:v>爻光</x:v>
      </x:c>
      <x:c r="D519" s="6" t="str">
        <x:v>十方光映，万法皆明</x:v>
      </x:c>
      <x:c r="E519" s="6" t="str">
        <x:v>战技</x:v>
      </x:c>
      <x:c r="F519" s="6" t="str">
        <x:v>辅助</x:v>
      </x:c>
      <x:c r="G519" s="6" t="n">
        <x:v>15</x:v>
      </x:c>
      <x:c r="H519" s="7" t="str">
        <x:v>展开结界，持续#1[i]回合，自身每回合开始时结界持续回合数减1。结界持续期间，我方全体目标欢愉度提高，提高数值等同于爻光欢愉度的#2[f1]%，且爻光施放普攻、战技后获得#3[i]个笑点。</x:v>
      </x:c>
      <x:c r="I519" s="7" t="str">
        <x:v>展开结界，使我方全体目标欢愉度提高，且爻光施放普攻、战技后获得笑点。</x:v>
      </x:c>
      <x:c r="J519" s="6" t="str">
        <x:v>https://raw.githubusercontent.com/Mar-7th/StarRailRes/dbe8cdfcfb0bf657b9fe1cf92d5537f118ccb487/index_new/cn/character_skills.json</x:v>
      </x:c>
    </x:row>
    <x:row r="520" ht="38" customHeight="1">
      <x:c r="A520" s="6" t="str">
        <x:v>150203</x:v>
      </x:c>
      <x:c r="B520" s="6" t="str">
        <x:v>1502</x:v>
      </x:c>
      <x:c r="C520" s="6" t="str">
        <x:v>爻光</x:v>
      </x:c>
      <x:c r="D520" s="6" t="str">
        <x:v>霓裳铁羽，六爻皆吉</x:v>
      </x:c>
      <x:c r="E520" s="6" t="str">
        <x:v>终结技</x:v>
      </x:c>
      <x:c r="F520" s="6" t="str">
        <x:v>辅助</x:v>
      </x:c>
      <x:c r="G520" s="6" t="n">
        <x:v>15</x:v>
      </x:c>
      <x:c r="H520" s="7" t="str">
        <x:v>获得#1[i]个笑点。使阿哈立即获得1个固定计入#4[i]笑点的额外回合，该回合不消耗笑点，并使我方全体目标全属性抗性穿透提高#2[f1]%，持续#3[i]回合。</x:v>
      </x:c>
      <x:c r="I520" s="7" t="str">
        <x:v>获得笑点。使阿哈立即获得1个固定计入笑点的额外回合，并使我方全体目标全属性抗性穿透提高。</x:v>
      </x:c>
      <x:c r="J520" s="6" t="str">
        <x:v>https://raw.githubusercontent.com/Mar-7th/StarRailRes/dbe8cdfcfb0bf657b9fe1cf92d5537f118ccb487/index_new/cn/character_skills.json</x:v>
      </x:c>
    </x:row>
    <x:row r="521" ht="38" customHeight="1">
      <x:c r="A521" s="6" t="str">
        <x:v>150204</x:v>
      </x:c>
      <x:c r="B521" s="6" t="str">
        <x:v>1502</x:v>
      </x:c>
      <x:c r="C521" s="6" t="str">
        <x:v>爻光</x:v>
      </x:c>
      <x:c r="D521" s="6" t="str">
        <x:v>屏开千光，遍观自在</x:v>
      </x:c>
      <x:c r="E521" s="6" t="str">
        <x:v>天赋</x:v>
      </x:c>
      <x:c r="F521" s="6" t="str">
        <x:v>辅助</x:v>
      </x:c>
      <x:c r="G521" s="6" t="n">
        <x:v>15</x:v>
      </x:c>
      <x:c r="H521" s="7" t="str">
        <x:v>爻光持有【好活当赏】时：
使我方目标施放攻击后触发【大吉大利】效果，对随机1个击中的目标额外造成1次#1[f1]%的对应属性欢愉伤害，本次攻击若消耗战技点，则额外触发1次【大吉大利】效果。
触发【大吉大利】效果时若攻击者欢愉度低于爻光，则该次欢愉伤害使用爻光欢愉度来计算。
触发【大吉大利】效果不视为1次攻击。</x:v>
      </x:c>
      <x:c r="I521" s="7" t="str">
        <x:v>爻光持有【好活当赏】时，我方目标施放攻击后触发【大吉大利】：对随机1个击中目标额外造成1次少量对应属性欢愉伤害。本次攻击若消耗战技点，该效果额外触发1次。本效果不视为1次攻击。</x:v>
      </x:c>
      <x:c r="J521" s="6" t="str">
        <x:v>https://raw.githubusercontent.com/Mar-7th/StarRailRes/dbe8cdfcfb0bf657b9fe1cf92d5537f118ccb487/index_new/cn/character_skills.json</x:v>
      </x:c>
    </x:row>
    <x:row r="522" ht="20" customHeight="1">
      <x:c r="A522" s="6" t="str">
        <x:v>150206</x:v>
      </x:c>
      <x:c r="B522" s="6" t="str">
        <x:v>1502</x:v>
      </x:c>
      <x:c r="C522" s="6" t="str">
        <x:v>爻光</x:v>
      </x:c>
      <x:c r="D522" s="6" t="str">
        <x:v>雀翎鸣镝，过招有喜</x:v>
      </x:c>
      <x:c r="E522" s="6" t="str"/>
      <x:c r="F522" s="6" t="str"/>
      <x:c r="G522" s="6" t="n">
        <x:v>1</x:v>
      </x:c>
      <x:c r="H522" s="7" t="str">
        <x:v>攻击敌人，进入战斗后削弱敌方目标对应属性韧性。</x:v>
      </x:c>
      <x:c r="I522" s="7" t="str">
        <x:v>攻击敌人，进入战斗后削弱敌方目标对应属性韧性。</x:v>
      </x:c>
      <x:c r="J522" s="6" t="str">
        <x:v>https://raw.githubusercontent.com/Mar-7th/StarRailRes/dbe8cdfcfb0bf657b9fe1cf92d5537f118ccb487/index_new/cn/character_skills.json</x:v>
      </x:c>
    </x:row>
    <x:row r="523" ht="38" customHeight="1">
      <x:c r="A523" s="6" t="str">
        <x:v>150207</x:v>
      </x:c>
      <x:c r="B523" s="6" t="str">
        <x:v>1502</x:v>
      </x:c>
      <x:c r="C523" s="6" t="str">
        <x:v>爻光</x:v>
      </x:c>
      <x:c r="D523" s="6" t="str">
        <x:v>浮光过隙，百无禁忌</x:v>
      </x:c>
      <x:c r="E523" s="6" t="str">
        <x:v>秘技</x:v>
      </x:c>
      <x:c r="F523" s="6" t="str">
        <x:v>辅助</x:v>
      </x:c>
      <x:c r="G523" s="6" t="n">
        <x:v>1</x:v>
      </x:c>
      <x:c r="H523" s="7" t="str">
        <x:v>使用秘技后，使下一次战斗开始时自动触发1次战技，此次触发不消耗战技点。爻光在队伍中时，击碎可破坏物时立刻获得「红包」，每个地球周内最多获得#1[i]个。</x:v>
      </x:c>
      <x:c r="I523" s="7" t="str">
        <x:v>进战自动触发1次战技。爻光在队伍中时，击碎可破坏物时立刻获得「红包」。</x:v>
      </x:c>
      <x:c r="J523" s="6" t="str">
        <x:v>https://raw.githubusercontent.com/Mar-7th/StarRailRes/dbe8cdfcfb0bf657b9fe1cf92d5537f118ccb487/index_new/cn/character_skills.json</x:v>
      </x:c>
    </x:row>
    <x:row r="524" ht="38" customHeight="1">
      <x:c r="A524" s="6" t="str">
        <x:v>150220</x:v>
      </x:c>
      <x:c r="B524" s="6" t="str">
        <x:v>1502</x:v>
      </x:c>
      <x:c r="C524" s="6" t="str">
        <x:v>爻光</x:v>
      </x:c>
      <x:c r="D524" s="6" t="str">
        <x:v>赠君一卦，火树银花</x:v>
      </x:c>
      <x:c r="E524" s="6" t="str">
        <x:v>欢愉技</x:v>
      </x:c>
      <x:c r="F524" s="6" t="str">
        <x:v>群攻</x:v>
      </x:c>
      <x:c r="G524" s="6" t="n">
        <x:v>15</x:v>
      </x:c>
      <x:c r="H524" s="7" t="str">
        <x:v>使敌方全体陷入【凶星低语】状态，持续#4[i]回合。【凶星低语】状态下的敌方目标受到的伤害提高#3[f1]%。对敌方全体造成#2[i]%的物理属性欢愉伤害，随后对敌方随机单体造成#5[i]次#6[i]%的物理属性欢愉伤害。</x:v>
      </x:c>
      <x:c r="I524" s="7" t="str">
        <x:v>使敌方全体受到的伤害提高。对敌方全体造成物理属性欢愉伤害，随后对敌方随机单体造成少量物理属性欢愉伤害。</x:v>
      </x:c>
      <x:c r="J524" s="6" t="str">
        <x:v>https://raw.githubusercontent.com/Mar-7th/StarRailRes/dbe8cdfcfb0bf657b9fe1cf92d5537f118ccb487/index_new/cn/character_skills.json</x:v>
      </x:c>
    </x:row>
    <x:row r="525" ht="20" customHeight="1">
      <x:c r="A525" s="6" t="str">
        <x:v>150301</x:v>
      </x:c>
      <x:c r="B525" s="6" t="str">
        <x:v>1503</x:v>
      </x:c>
      <x:c r="C525" s="6" t="str">
        <x:v>真珠</x:v>
      </x:c>
      <x:c r="D525" s="6" t="str">
        <x:v>行笔，临摹断水</x:v>
      </x:c>
      <x:c r="E525" s="6" t="str">
        <x:v>普攻</x:v>
      </x:c>
      <x:c r="F525" s="6" t="str">
        <x:v>单攻</x:v>
      </x:c>
      <x:c r="G525" s="6" t="n">
        <x:v>10</x:v>
      </x:c>
      <x:c r="H525" s="7" t="str">
        <x:v>对指定敌方单体造成等同于真珠#1[i]%防御力的冰属性伤害。</x:v>
      </x:c>
      <x:c r="I525" s="7" t="str">
        <x:v>对敌方单体造成少量冰属性伤害。</x:v>
      </x:c>
      <x:c r="J525" s="6" t="str">
        <x:v>https://raw.githubusercontent.com/Mar-7th/StarRailRes/dbe8cdfcfb0bf657b9fe1cf92d5537f118ccb487/index_new/cn/character_skills.json</x:v>
      </x:c>
    </x:row>
    <x:row r="526" ht="53" customHeight="1">
      <x:c r="A526" s="6" t="str">
        <x:v>150302</x:v>
      </x:c>
      <x:c r="B526" s="6" t="str">
        <x:v>1503</x:v>
      </x:c>
      <x:c r="C526" s="6" t="str">
        <x:v>真珠</x:v>
      </x:c>
      <x:c r="D526" s="6" t="str">
        <x:v>补缀生命的柔光</x:v>
      </x:c>
      <x:c r="E526" s="6" t="str">
        <x:v>战技</x:v>
      </x:c>
      <x:c r="F526" s="6" t="str">
        <x:v>防御</x:v>
      </x:c>
      <x:c r="G526" s="6" t="n">
        <x:v>15</x:v>
      </x:c>
      <x:c r="H526" s="7" t="str">
        <x:v>获得#1[i]点【好活当赏】，为我方全体目标回复等同于真珠#2[f1]%防御力+#3[i]的生命值，额外为当前生命值百分比最低的我方目标回复等同于真珠#2[f1]%防御力+#3[i]的生命值。</x:v>
      </x:c>
      <x:c r="I526" s="7" t="str">
        <x:v>获得【好活当赏】，并为我方全体回复生命值。</x:v>
      </x:c>
      <x:c r="J526" s="6" t="str">
        <x:v>https://raw.githubusercontent.com/Mar-7th/StarRailRes/dbe8cdfcfb0bf657b9fe1cf92d5537f118ccb487/index_new/cn/character_skills.json</x:v>
      </x:c>
    </x:row>
    <x:row r="527" ht="83" customHeight="1">
      <x:c r="A527" s="6" t="str">
        <x:v>150303</x:v>
      </x:c>
      <x:c r="B527" s="6" t="str">
        <x:v>1503</x:v>
      </x:c>
      <x:c r="C527" s="6" t="str">
        <x:v>真珠</x:v>
      </x:c>
      <x:c r="D527" s="6" t="str">
        <x:v>鉴映灵魂的底色</x:v>
      </x:c>
      <x:c r="E527" s="6" t="str">
        <x:v>终结技</x:v>
      </x:c>
      <x:c r="F527" s="6" t="str">
        <x:v>辅助</x:v>
      </x:c>
      <x:c r="G527" s="6" t="n">
        <x:v>15</x:v>
      </x:c>
      <x:c r="H527" s="7" t="str">
        <x:v>获得#3[i]点【好活当赏】。【深度学习】除自身以外的指定我方单体角色，使目标成为【美学底本】。
队伍中「欢愉」命途角色数量等于1/2/3或以上时，使【美学底本】行动提前#4[i]%/#5[i]%/#6[i]%。队伍中「欢愉」命途角色数量等于4或以上时，使【美学底本】获得1个额外回合。该额外回合开始时，【美学底本】获得#8[i]点【好活当赏】，并获得#7[i]点笑点，额外回合结束时移除。
【深度学习】时，普攻【行笔，临摹断水】强化为【行笔，绘制末浪】。若【美学底本】为「欢愉」命途，则强化为【行笔，幻造星月】，且攻击后，额外造成#2[i]%的冰属性欢愉伤害，该次欢愉伤害使用【美学底本】的属性值计算。【深度学习】具有#1[i]点充能，真珠施放强化普攻后消耗1点充能，行动后若无充能则结束【深度学习】。</x:v>
      </x:c>
      <x:c r="I527" s="7" t="str">
        <x:v>获得【好活当赏】。【深度学习】指定我方单体，使其成为【美学底本】。使【美学底本】行动提前，队伍中「欢愉」命途角色越多，行动提前越多。队伍中「欢愉」命途角色数量为4及以上时，使【美学底本】获得1个额外回合，并在额外回合中获得笑点和【好活当赏】，额外回合结束时移除。真珠的普攻获得强化。若【美学底本】为「欢愉」命途，则普攻进一步强化，且攻击后，额外造成冰属性欢愉伤害，该次欢愉伤害使用【美学底本】的属性值计算。</x:v>
      </x:c>
      <x:c r="J527" s="6" t="str">
        <x:v>https://raw.githubusercontent.com/Mar-7th/StarRailRes/dbe8cdfcfb0bf657b9fe1cf92d5537f118ccb487/index_new/cn/character_skills.json</x:v>
      </x:c>
    </x:row>
    <x:row r="528" ht="38" customHeight="1">
      <x:c r="A528" s="6" t="str">
        <x:v>150304</x:v>
      </x:c>
      <x:c r="B528" s="6" t="str">
        <x:v>1503</x:v>
      </x:c>
      <x:c r="C528" s="6" t="str">
        <x:v>真珠</x:v>
      </x:c>
      <x:c r="D528" s="6" t="str">
        <x:v>吞纳沙砾，重塑生机</x:v>
      </x:c>
      <x:c r="E528" s="6" t="str">
        <x:v>天赋</x:v>
      </x:c>
      <x:c r="F528" s="6" t="str">
        <x:v>防御</x:v>
      </x:c>
      <x:c r="G528" s="6" t="n">
        <x:v>15</x:v>
      </x:c>
      <x:c r="H528" s="7" t="str">
        <x:v>真珠可使用【好活当赏】作为抵御值，每点【好活当赏】等同于#5[i]点抵御值，我方目标受到伤害时，真珠可消耗抵御值为我方目标抵挡#2[i]%的伤害。真珠的【好活当赏】持续时间无限，且持有上限为#3[i]点。
我方目标当前生命值百分比小于等于#1[i]%时，受到的伤害降低#4[i]%。</x:v>
      </x:c>
      <x:c r="I528" s="7" t="str">
        <x:v>真珠持有【好活当赏】时，可消耗【好活当赏】为我方全体承担部分伤害。我方目标当前生命值百分比小于等于一定比例时，受到的伤害降低。</x:v>
      </x:c>
      <x:c r="J528" s="6" t="str">
        <x:v>https://raw.githubusercontent.com/Mar-7th/StarRailRes/dbe8cdfcfb0bf657b9fe1cf92d5537f118ccb487/index_new/cn/character_skills.json</x:v>
      </x:c>
    </x:row>
    <x:row r="529" ht="20" customHeight="1">
      <x:c r="A529" s="6" t="str">
        <x:v>150306</x:v>
      </x:c>
      <x:c r="B529" s="6" t="str">
        <x:v>1503</x:v>
      </x:c>
      <x:c r="C529" s="6" t="str">
        <x:v>真珠</x:v>
      </x:c>
      <x:c r="D529" s="6" t="str">
        <x:v>攻击</x:v>
      </x:c>
      <x:c r="E529" s="6" t="str"/>
      <x:c r="F529" s="6" t="str"/>
      <x:c r="G529" s="6" t="n">
        <x:v>1</x:v>
      </x:c>
      <x:c r="H529" s="7" t="str">
        <x:v>攻击敌人，进入战斗后削弱敌方目标对应属性韧性。</x:v>
      </x:c>
      <x:c r="I529" s="7" t="str">
        <x:v>攻击敌人，进入战斗后削弱敌方目标对应属性韧性。</x:v>
      </x:c>
      <x:c r="J529" s="6" t="str">
        <x:v>https://raw.githubusercontent.com/Mar-7th/StarRailRes/dbe8cdfcfb0bf657b9fe1cf92d5537f118ccb487/index_new/cn/character_skills.json</x:v>
      </x:c>
    </x:row>
    <x:row r="530" ht="38" customHeight="1">
      <x:c r="A530" s="6" t="str">
        <x:v>150307</x:v>
      </x:c>
      <x:c r="B530" s="6" t="str">
        <x:v>1503</x:v>
      </x:c>
      <x:c r="C530" s="6" t="str">
        <x:v>真珠</x:v>
      </x:c>
      <x:c r="D530" s="6" t="str">
        <x:v>凝润珠光，复刻真迹</x:v>
      </x:c>
      <x:c r="E530" s="6" t="str">
        <x:v>秘技</x:v>
      </x:c>
      <x:c r="F530" s="6" t="str">
        <x:v>辅助</x:v>
      </x:c>
      <x:c r="G530" s="6" t="n">
        <x:v>1</x:v>
      </x:c>
      <x:c r="H530" s="7" t="str">
        <x:v>使用秘技后获得【美学底本】，切换行动角色时【美学底本】转移至当前行动角色。下一次战斗开始时，真珠获得#2[i]点【好活当赏】，并【深度学习】持有【美学底本】的角色，该【深度学习】具有#1[i]点充能。真珠只能【深度学习】除自身以外的角色。</x:v>
      </x:c>
      <x:c r="I530" s="7" t="str">
        <x:v>使当前行动角色获得【美学底本】，下一次战斗开始时，获得【好活当赏】，并【深度学习】持有【美学底本】的角色。真珠只能【深度学习】除自身以外的角色。</x:v>
      </x:c>
      <x:c r="J530" s="6" t="str">
        <x:v>https://raw.githubusercontent.com/Mar-7th/StarRailRes/dbe8cdfcfb0bf657b9fe1cf92d5537f118ccb487/index_new/cn/character_skills.json</x:v>
      </x:c>
    </x:row>
    <x:row r="531" ht="38" customHeight="1">
      <x:c r="A531" s="6" t="str">
        <x:v>150308</x:v>
      </x:c>
      <x:c r="B531" s="6" t="str">
        <x:v>1503</x:v>
      </x:c>
      <x:c r="C531" s="6" t="str">
        <x:v>真珠</x:v>
      </x:c>
      <x:c r="D531" s="6" t="str">
        <x:v>行笔，幻造星月</x:v>
      </x:c>
      <x:c r="E531" s="6" t="str">
        <x:v>普攻</x:v>
      </x:c>
      <x:c r="F531" s="6" t="str">
        <x:v>群攻</x:v>
      </x:c>
      <x:c r="G531" s="6" t="n">
        <x:v>10</x:v>
      </x:c>
      <x:c r="H531" s="7" t="str">
        <x:v>对敌方全体造成等同于真珠#1[i]%防御力的冰属性伤害，为我方全体目标回复等同于真珠#2[f1]%防御力+#4[i]的生命值，额外为当前生命值百分比最低的我方目标回复等同于真珠#2[f1]%防御力+#4[i]的生命值。持有【好活当赏】时，额外造成#5[i]%的冰属性欢愉伤害。</x:v>
      </x:c>
      <x:c r="I531" s="7" t="str">
        <x:v>对敌方全体造成冰属性伤害，为我方全体回复生命值。持有【好活当赏】时，额外造成冰属性欢愉伤害。</x:v>
      </x:c>
      <x:c r="J531" s="6" t="str">
        <x:v>https://raw.githubusercontent.com/Mar-7th/StarRailRes/dbe8cdfcfb0bf657b9fe1cf92d5537f118ccb487/index_new/cn/character_skills.json</x:v>
      </x:c>
    </x:row>
    <x:row r="532" ht="53" customHeight="1">
      <x:c r="A532" s="6" t="str">
        <x:v>150310</x:v>
      </x:c>
      <x:c r="B532" s="6" t="str">
        <x:v>1503</x:v>
      </x:c>
      <x:c r="C532" s="6" t="str">
        <x:v>真珠</x:v>
      </x:c>
      <x:c r="D532" s="6" t="str">
        <x:v>行笔，绘制末浪</x:v>
      </x:c>
      <x:c r="E532" s="6" t="str">
        <x:v>普攻</x:v>
      </x:c>
      <x:c r="F532" s="6" t="str">
        <x:v>群攻</x:v>
      </x:c>
      <x:c r="G532" s="6" t="n">
        <x:v>10</x:v>
      </x:c>
      <x:c r="H532" s="7" t="str">
        <x:v>对敌方全体造成等同于真珠#1[i]%防御力的冰属性伤害，为我方全体目标回复等同于真珠#2[f1]%防御力+#4[i]的生命值，额外为当前生命值百分比最低的我方目标回复等同于真珠#2[f1]%防御力+#4[i]的生命值。</x:v>
      </x:c>
      <x:c r="I532" s="7" t="str">
        <x:v>对敌方全体造成冰属性伤害，为我方全体回复生命值。</x:v>
      </x:c>
      <x:c r="J532" s="6" t="str">
        <x:v>https://raw.githubusercontent.com/Mar-7th/StarRailRes/dbe8cdfcfb0bf657b9fe1cf92d5537f118ccb487/index_new/cn/character_skills.json</x:v>
      </x:c>
    </x:row>
    <x:row r="533" ht="38" customHeight="1">
      <x:c r="A533" s="6" t="str">
        <x:v>150320</x:v>
      </x:c>
      <x:c r="B533" s="6" t="str">
        <x:v>1503</x:v>
      </x:c>
      <x:c r="C533" s="6" t="str">
        <x:v>真珠</x:v>
      </x:c>
      <x:c r="D533" s="6" t="str">
        <x:v>渲染理性，解构欢愉</x:v>
      </x:c>
      <x:c r="E533" s="6" t="str">
        <x:v>欢愉技</x:v>
      </x:c>
      <x:c r="F533" s="6" t="str">
        <x:v>辅助</x:v>
      </x:c>
      <x:c r="G533" s="6" t="n">
        <x:v>15</x:v>
      </x:c>
      <x:c r="H533" s="7" t="str">
        <x:v>队伍中「欢愉」命途角色数量等于1/2/3/4或以上时，使我方全体目标下一次攻击后，对攻击目标额外造成#1[f1]%/#2[f1]%/#3[f1]%/#4[f1]%的对应属性欢愉伤害。</x:v>
      </x:c>
      <x:c r="I533" s="7" t="str">
        <x:v>我方全体目标下一次攻击后，造成对应属性的欢愉伤害。队伍中「欢愉」命途角色越多，该次欢愉伤害越高。</x:v>
      </x:c>
      <x:c r="J533" s="6" t="str">
        <x:v>https://raw.githubusercontent.com/Mar-7th/StarRailRes/dbe8cdfcfb0bf657b9fe1cf92d5537f118ccb487/index_new/cn/character_skills.json</x:v>
      </x:c>
    </x:row>
    <x:row r="534" ht="20" customHeight="1">
      <x:c r="A534" s="6" t="str">
        <x:v>150401</x:v>
      </x:c>
      <x:c r="B534" s="6" t="str">
        <x:v>1504</x:v>
      </x:c>
      <x:c r="C534" s="6" t="str">
        <x:v>不死途</x:v>
      </x:c>
      <x:c r="D534" s="6" t="str">
        <x:v>利爪，授以礼仪</x:v>
      </x:c>
      <x:c r="E534" s="6" t="str">
        <x:v>普攻</x:v>
      </x:c>
      <x:c r="F534" s="6" t="str">
        <x:v>单攻</x:v>
      </x:c>
      <x:c r="G534" s="6" t="n">
        <x:v>10</x:v>
      </x:c>
      <x:c r="H534" s="7" t="str">
        <x:v>对指定敌方单体造成等同于不死途#1[i]%攻击力的雷属性伤害。</x:v>
      </x:c>
      <x:c r="I534" s="7" t="str">
        <x:v>对指定敌方单体造成少量雷属性伤害。</x:v>
      </x:c>
      <x:c r="J534" s="6" t="str">
        <x:v>https://raw.githubusercontent.com/Mar-7th/StarRailRes/dbe8cdfcfb0bf657b9fe1cf92d5537f118ccb487/index_new/cn/character_skills.json</x:v>
      </x:c>
    </x:row>
    <x:row r="535" ht="38" customHeight="1">
      <x:c r="A535" s="6" t="str">
        <x:v>150402</x:v>
      </x:c>
      <x:c r="B535" s="6" t="str">
        <x:v>1504</x:v>
      </x:c>
      <x:c r="C535" s="6" t="str">
        <x:v>不死途</x:v>
      </x:c>
      <x:c r="D535" s="6" t="str">
        <x:v>鞭哨，逐尽恶兽</x:v>
      </x:c>
      <x:c r="E535" s="6" t="str">
        <x:v>战技</x:v>
      </x:c>
      <x:c r="F535" s="6" t="str">
        <x:v>单攻</x:v>
      </x:c>
      <x:c r="G535" s="6" t="n">
        <x:v>15</x:v>
      </x:c>
      <x:c r="H535" s="7" t="str">
        <x:v>使指定敌方单体成为【饲饵】，对其造成等同于不死途#1[i]%攻击力的雷属性伤害。若该目标为【饲饵】，则额外对其造成等同于不死途#3[i]%攻击力的雷属性伤害，并恢复#5[i]点战技点。场上存在【饲饵】时，敌方全体防御力降低#4[i]%。
场上不存在【饲饵】时，不死途立即使当前场上生命值最低的敌方单体目标成为【饲饵】，【饲饵】状态仅对最新被施加的目标生效。</x:v>
      </x:c>
      <x:c r="I535" s="7" t="str">
        <x:v>使指定敌方单体成为【饲饵】，对其造成大量雷属性伤害。若该目标为【饲饵】，则额外对其造成少量雷属性伤害并恢复1点战技点。场上存在【饲饵】时，敌方全体防御力降低。</x:v>
      </x:c>
      <x:c r="J535" s="6" t="str">
        <x:v>https://raw.githubusercontent.com/Mar-7th/StarRailRes/dbe8cdfcfb0bf657b9fe1cf92d5537f118ccb487/index_new/cn/character_skills.json</x:v>
      </x:c>
    </x:row>
    <x:row r="536" ht="68" customHeight="1">
      <x:c r="A536" s="6" t="str">
        <x:v>150403</x:v>
      </x:c>
      <x:c r="B536" s="6" t="str">
        <x:v>1504</x:v>
      </x:c>
      <x:c r="C536" s="6" t="str">
        <x:v>不死途</x:v>
      </x:c>
      <x:c r="D536" s="6" t="str">
        <x:v>飨宴，自始无终</x:v>
      </x:c>
      <x:c r="E536" s="6" t="str">
        <x:v>终结技</x:v>
      </x:c>
      <x:c r="F536" s="6" t="str">
        <x:v>单攻</x:v>
      </x:c>
      <x:c r="G536" s="6" t="n">
        <x:v>15</x:v>
      </x:c>
      <x:c r="H536" s="7" t="str">
        <x:v>使指定敌方单体成为【饲饵】，对其造成等同于不死途#1[i]%攻击力的雷属性伤害，随后立即对【饲饵】发动1次获得强化的天赋追加攻击，且不死途获得#2[i]点充能。
强化天赋追加攻击不消耗充能，拥有【婪酣】时，每消耗#3[i]层【婪酣】可额外造成1次等同于不死途#4[i]%攻击力的雷属性伤害，且本次追加攻击过程中对目标造成致命攻击时，会继续对新的【饲饵】造成伤害，直至【婪酣】小于#3[i]层。若当前场上的所有敌方目标都受到致命攻击后强化天赋追加攻击会立即结束。</x:v>
      </x:c>
      <x:c r="I536" s="7" t="str">
        <x:v>使指定敌方单体成为【饲饵】，对其造成大量雷属性伤害，随后立即对【饲饵】发动1次获得强化的天赋追加攻击，且不死途获得充能。
强化天赋追加攻击不消耗充能，拥有【婪酣】时，每消耗4层【婪酣】可额外造成大量雷属性伤害，且本次追加攻击过程中对目标造成致命攻击时，会继续对新的【饲饵】造成伤害，直至【婪酣】小于4层。</x:v>
      </x:c>
      <x:c r="J536" s="6" t="str">
        <x:v>https://raw.githubusercontent.com/Mar-7th/StarRailRes/dbe8cdfcfb0bf657b9fe1cf92d5537f118ccb487/index_new/cn/character_skills.json</x:v>
      </x:c>
    </x:row>
    <x:row r="537" ht="38" customHeight="1">
      <x:c r="A537" s="6" t="str">
        <x:v>150404</x:v>
      </x:c>
      <x:c r="B537" s="6" t="str">
        <x:v>1504</x:v>
      </x:c>
      <x:c r="C537" s="6" t="str">
        <x:v>不死途</x:v>
      </x:c>
      <x:c r="D537" s="6" t="str">
        <x:v>宿怨，切齿奉还</x:v>
      </x:c>
      <x:c r="E537" s="6" t="str">
        <x:v>天赋</x:v>
      </x:c>
      <x:c r="F537" s="6" t="str">
        <x:v>单攻</x:v>
      </x:c>
      <x:c r="G537" s="6" t="n">
        <x:v>15</x:v>
      </x:c>
      <x:c r="H537" s="7" t="str">
        <x:v>不死途初始拥有#1[i]点充能，最多拥有#2[i]点充能。【饲饵】受到我方其他目标攻击后，不死途固定恢复#7[i]点能量，随后消耗#3[i]点充能对【饲饵】发动追加攻击，造成等同于不死途#4[i]%攻击力的雷属性伤害，随后获得#5[i]层【婪酣】，最多叠加#6[i]层。</x:v>
      </x:c>
      <x:c r="I537" s="7" t="str">
        <x:v>【饲饵】受到我方其他目标攻击后，不死途固定恢复能量，随后会消耗充能对【饲饵】发动追加攻击，造成大量雷属性伤害，随后获得2层【婪酣】。</x:v>
      </x:c>
      <x:c r="J537" s="6" t="str">
        <x:v>https://raw.githubusercontent.com/Mar-7th/StarRailRes/dbe8cdfcfb0bf657b9fe1cf92d5537f118ccb487/index_new/cn/character_skills.json</x:v>
      </x:c>
    </x:row>
    <x:row r="538" ht="20" customHeight="1">
      <x:c r="A538" s="6" t="str">
        <x:v>150406</x:v>
      </x:c>
      <x:c r="B538" s="6" t="str">
        <x:v>1504</x:v>
      </x:c>
      <x:c r="C538" s="6" t="str">
        <x:v>不死途</x:v>
      </x:c>
      <x:c r="D538" s="6" t="str">
        <x:v>利爪，授以礼仪</x:v>
      </x:c>
      <x:c r="E538" s="6" t="str"/>
      <x:c r="F538" s="6" t="str"/>
      <x:c r="G538" s="6" t="n">
        <x:v>1</x:v>
      </x:c>
      <x:c r="H538" s="7" t="str">
        <x:v>攻击敌人，进入战斗后削弱敌方目标对应属性韧性。</x:v>
      </x:c>
      <x:c r="I538" s="7" t="str">
        <x:v>攻击敌人，进入战斗后削弱敌方目标对应属性韧性。</x:v>
      </x:c>
      <x:c r="J538" s="6" t="str">
        <x:v>https://raw.githubusercontent.com/Mar-7th/StarRailRes/dbe8cdfcfb0bf657b9fe1cf92d5537f118ccb487/index_new/cn/character_skills.json</x:v>
      </x:c>
    </x:row>
    <x:row r="539" ht="38" customHeight="1">
      <x:c r="A539" s="6" t="str">
        <x:v>150407</x:v>
      </x:c>
      <x:c r="B539" s="6" t="str">
        <x:v>1504</x:v>
      </x:c>
      <x:c r="C539" s="6" t="str">
        <x:v>不死途</x:v>
      </x:c>
      <x:c r="D539" s="6" t="str">
        <x:v>吃吧，可憎的手</x:v>
      </x:c>
      <x:c r="E539" s="6" t="str">
        <x:v>秘技</x:v>
      </x:c>
      <x:c r="F539" s="6" t="str">
        <x:v>妨害</x:v>
      </x:c>
      <x:c r="G539" s="6" t="n">
        <x:v>1</x:v>
      </x:c>
      <x:c r="H539" s="7" t="str">
        <x:v>使用秘技后使一定区域内的敌人陷入#1[i]秒的晕眩状态，晕眩状态下敌人不会主动攻击我方目标。
若主动攻击陷入晕眩状态的敌人，进入战斗时，对敌方全体造成等同于不死途攻击力#2[i]%的雷属性伤害，且不死途获得#3[i]点充能。</x:v>
      </x:c>
      <x:c r="I539" s="7" t="str">
        <x:v>使一定区域内敌人陷入晕眩状态。攻击陷入晕眩状态敌人，进战后对敌方全体造成少量雷属性伤害，且不死途获得1点充能。</x:v>
      </x:c>
      <x:c r="J539" s="6" t="str">
        <x:v>https://raw.githubusercontent.com/Mar-7th/StarRailRes/dbe8cdfcfb0bf657b9fe1cf92d5537f118ccb487/index_new/cn/character_skills.json</x:v>
      </x:c>
    </x:row>
    <x:row r="540" ht="20" customHeight="1">
      <x:c r="A540" s="6" t="str">
        <x:v>150501</x:v>
      </x:c>
      <x:c r="B540" s="6" t="str">
        <x:v>1505</x:v>
      </x:c>
      <x:c r="C540" s="6" t="str">
        <x:v>绯英</x:v>
      </x:c>
      <x:c r="D540" s="6" t="str">
        <x:v>课业•突击检查</x:v>
      </x:c>
      <x:c r="E540" s="6" t="str">
        <x:v>普攻</x:v>
      </x:c>
      <x:c r="F540" s="6" t="str">
        <x:v>单攻</x:v>
      </x:c>
      <x:c r="G540" s="6" t="n">
        <x:v>10</x:v>
      </x:c>
      <x:c r="H540" s="7" t="str">
        <x:v>对指定敌方单体造成等同于绯英#1[i]%攻击力的物理属性伤害。</x:v>
      </x:c>
      <x:c r="I540" s="7" t="str">
        <x:v>对指定敌方单体造成少量物理属性伤害。</x:v>
      </x:c>
      <x:c r="J540" s="6" t="str">
        <x:v>https://raw.githubusercontent.com/Mar-7th/StarRailRes/dbe8cdfcfb0bf657b9fe1cf92d5537f118ccb487/index_new/cn/character_skills.json</x:v>
      </x:c>
    </x:row>
    <x:row r="541" ht="38" customHeight="1">
      <x:c r="A541" s="6" t="str">
        <x:v>150502</x:v>
      </x:c>
      <x:c r="B541" s="6" t="str">
        <x:v>1505</x:v>
      </x:c>
      <x:c r="C541" s="6" t="str">
        <x:v>绯英</x:v>
      </x:c>
      <x:c r="D541" s="6" t="str">
        <x:v>风纪•尺出缭判</x:v>
      </x:c>
      <x:c r="E541" s="6" t="str">
        <x:v>战技</x:v>
      </x:c>
      <x:c r="F541" s="6" t="str">
        <x:v>扩散</x:v>
      </x:c>
      <x:c r="G541" s="6" t="n">
        <x:v>15</x:v>
      </x:c>
      <x:c r="H541" s="7" t="str">
        <x:v>对指定敌方单体造成等同于绯英#2[i]%攻击力的物理属性伤害，对相邻目标造成等同于绯英#3[i]%攻击力的物理属性伤害，并额外获得#4[i]点笑点。</x:v>
      </x:c>
      <x:c r="I541" s="7" t="str">
        <x:v>对敌方单体造成大量物理属性伤害，对相邻目标造成物理属性伤害，并额外获得笑点。</x:v>
      </x:c>
      <x:c r="J541" s="6" t="str">
        <x:v>https://raw.githubusercontent.com/Mar-7th/StarRailRes/dbe8cdfcfb0bf657b9fe1cf92d5537f118ccb487/index_new/cn/character_skills.json</x:v>
      </x:c>
    </x:row>
    <x:row r="542" ht="38" customHeight="1">
      <x:c r="A542" s="6" t="str">
        <x:v>150503</x:v>
      </x:c>
      <x:c r="B542" s="6" t="str">
        <x:v>1505</x:v>
      </x:c>
      <x:c r="C542" s="6" t="str">
        <x:v>绯英</x:v>
      </x:c>
      <x:c r="D542" s="6" t="str">
        <x:v>剑歌•神鬼无赦</x:v>
      </x:c>
      <x:c r="E542" s="6" t="str">
        <x:v>终结技</x:v>
      </x:c>
      <x:c r="F542" s="6" t="str">
        <x:v>群攻</x:v>
      </x:c>
      <x:c r="G542" s="6" t="n">
        <x:v>15</x:v>
      </x:c>
      <x:c r="H542" s="7" t="str">
        <x:v>对敌方全体造成等同于绯英#1[i]%攻击力的物理属性伤害，随后造成5次伤害，每次伤害对敌方随机单体造成等同于绯英#3[i]%攻击力的物理属性伤害。</x:v>
      </x:c>
      <x:c r="I542" s="7" t="str">
        <x:v>对敌方全体造成物理属性伤害，随后对敌方随机单体造成物理属性伤害，共弹射5次。</x:v>
      </x:c>
      <x:c r="J542" s="6" t="str">
        <x:v>https://raw.githubusercontent.com/Mar-7th/StarRailRes/dbe8cdfcfb0bf657b9fe1cf92d5537f118ccb487/index_new/cn/character_skills.json</x:v>
      </x:c>
    </x:row>
    <x:row r="543" ht="68" customHeight="1">
      <x:c r="A543" s="6" t="str">
        <x:v>150504</x:v>
      </x:c>
      <x:c r="B543" s="6" t="str">
        <x:v>1505</x:v>
      </x:c>
      <x:c r="C543" s="6" t="str">
        <x:v>绯英</x:v>
      </x:c>
      <x:c r="D543" s="6" t="str">
        <x:v>青春•韶华无限</x:v>
      </x:c>
      <x:c r="E543" s="6" t="str">
        <x:v>天赋</x:v>
      </x:c>
      <x:c r="F543" s="6" t="str">
        <x:v>强化</x:v>
      </x:c>
      <x:c r="G543" s="6" t="n">
        <x:v>15</x:v>
      </x:c>
      <x:c r="H543" s="7" t="str">
        <x:v>绯英获得等同于暴击伤害#5[i]%的欢愉度。绯英获得能量时，将同步获得等值的【好活当赏】；绯英获得【好活当赏】时，将同步获得等值的能量，单次通过此方式计算的【好活当赏】不超过100点。
累计获得#3[i]点能量时，消耗#3[i]点累计值，【狐狸老师】发动追加攻击对敌方全体造成等同于绯英#1[i]%攻击力的物理属性伤害，为绯英恢复#4[i]点能量，单次获得能量时最多获得#3[i]点累计值。当绯英持有【好活当赏】时：
施放战技可对受到攻击的敌方目标造成#7[f1]%的物理属性欢愉伤害。
施放终结技可对敌方全体造成#6[i]%的物理属性欢愉伤害，并对终结技随机造成伤害的敌方目标造成#8[i]%的物理属性欢愉伤害，终结技造成欢愉伤害时至少计入等同于能量上限的【好活当赏】。
【狐狸老师】的追加攻击可对敌方全体造成#2[i]%的物理属性欢愉伤害。</x:v>
      </x:c>
      <x:c r="I543" s="7" t="str">
        <x:v>绯英获得能量时，将同步获得等值的【好活当赏】；绯英获得【好活当赏】时，将同步获得等值的能量。累计获得一定数量能量时，【狐狸老师】施放追加攻击对敌方全体造成少量物理属性伤害，并为绯英恢复能量。当绯英持有【好活当赏】时，施放战技、终结技和【狐狸老师】的追加攻击可对敌方造成少量物理属性欢愉伤害。</x:v>
      </x:c>
      <x:c r="J543" s="6" t="str">
        <x:v>https://raw.githubusercontent.com/Mar-7th/StarRailRes/dbe8cdfcfb0bf657b9fe1cf92d5537f118ccb487/index_new/cn/character_skills.json</x:v>
      </x:c>
    </x:row>
    <x:row r="544" ht="20" customHeight="1">
      <x:c r="A544" s="6" t="str">
        <x:v>150506</x:v>
      </x:c>
      <x:c r="B544" s="6" t="str">
        <x:v>1505</x:v>
      </x:c>
      <x:c r="C544" s="6" t="str">
        <x:v>绯英</x:v>
      </x:c>
      <x:c r="D544" s="6" t="str">
        <x:v>攻击</x:v>
      </x:c>
      <x:c r="E544" s="6" t="str"/>
      <x:c r="F544" s="6" t="str"/>
      <x:c r="G544" s="6" t="n">
        <x:v>1</x:v>
      </x:c>
      <x:c r="H544" s="7" t="str">
        <x:v>攻击敌人，进入战斗后削弱敌方目标对应属性韧性。</x:v>
      </x:c>
      <x:c r="I544" s="7" t="str">
        <x:v>攻击敌人，进入战斗后削弱敌方目标对应属性韧性。</x:v>
      </x:c>
      <x:c r="J544" s="6" t="str">
        <x:v>https://raw.githubusercontent.com/Mar-7th/StarRailRes/dbe8cdfcfb0bf657b9fe1cf92d5537f118ccb487/index_new/cn/character_skills.json</x:v>
      </x:c>
    </x:row>
    <x:row r="545" ht="38" customHeight="1">
      <x:c r="A545" s="6" t="str">
        <x:v>150507</x:v>
      </x:c>
      <x:c r="B545" s="6" t="str">
        <x:v>1505</x:v>
      </x:c>
      <x:c r="C545" s="6" t="str">
        <x:v>绯英</x:v>
      </x:c>
      <x:c r="D545" s="6" t="str">
        <x:v>落英•散者皆忆</x:v>
      </x:c>
      <x:c r="E545" s="6" t="str">
        <x:v>秘技</x:v>
      </x:c>
      <x:c r="F545" s="6" t="str"/>
      <x:c r="G545" s="6" t="n">
        <x:v>1</x:v>
      </x:c>
      <x:c r="H545" s="7" t="str">
        <x:v>立即攻击一定范围内的所有敌人。进入战斗后，对敌方全体造成等同于绯英#1[i]%攻击力的物理属性伤害并获得#2[i]点【好活当赏】。</x:v>
      </x:c>
      <x:c r="I545" s="7" t="str">
        <x:v>立即攻击一定范围内的所有敌人。进战后对敌方全体造成少量物理属性伤害并获得【好活当赏】。</x:v>
      </x:c>
      <x:c r="J545" s="6" t="str">
        <x:v>https://raw.githubusercontent.com/Mar-7th/StarRailRes/dbe8cdfcfb0bf657b9fe1cf92d5537f118ccb487/index_new/cn/character_skills.json</x:v>
      </x:c>
    </x:row>
    <x:row r="546" ht="20" customHeight="1">
      <x:c r="A546" s="6" t="str">
        <x:v>150520</x:v>
      </x:c>
      <x:c r="B546" s="6" t="str">
        <x:v>1505</x:v>
      </x:c>
      <x:c r="C546" s="6" t="str">
        <x:v>绯英</x:v>
      </x:c>
      <x:c r="D546" s="6" t="str">
        <x:v>绯色•不乐即斩</x:v>
      </x:c>
      <x:c r="E546" s="6" t="str">
        <x:v>欢愉技</x:v>
      </x:c>
      <x:c r="F546" s="6" t="str">
        <x:v>群攻</x:v>
      </x:c>
      <x:c r="G546" s="6" t="n">
        <x:v>15</x:v>
      </x:c>
      <x:c r="H546" s="7" t="str">
        <x:v>对敌方全体造成#2[i]%的物理属性欢愉伤害并额外获得#1[i]点【好活当赏】。</x:v>
      </x:c>
      <x:c r="I546" s="7" t="str">
        <x:v>对敌方全体造成大量物理属性欢愉伤害并额外获得【好活当赏】。</x:v>
      </x:c>
      <x:c r="J546" s="6" t="str">
        <x:v>https://raw.githubusercontent.com/Mar-7th/StarRailRes/dbe8cdfcfb0bf657b9fe1cf92d5537f118ccb487/index_new/cn/character_skills.json</x:v>
      </x:c>
    </x:row>
    <x:row r="547" ht="20" customHeight="1">
      <x:c r="A547" s="6" t="str">
        <x:v>150601</x:v>
      </x:c>
      <x:c r="B547" s="6" t="str">
        <x:v>1506</x:v>
      </x:c>
      <x:c r="C547" s="6" t="str">
        <x:v>银狼LV.999</x:v>
      </x:c>
      <x:c r="D547" s="6" t="str">
        <x:v>拳头硬了！</x:v>
      </x:c>
      <x:c r="E547" s="6" t="str">
        <x:v>普攻</x:v>
      </x:c>
      <x:c r="F547" s="6" t="str">
        <x:v>单攻</x:v>
      </x:c>
      <x:c r="G547" s="6" t="n">
        <x:v>10</x:v>
      </x:c>
      <x:c r="H547" s="7" t="str">
        <x:v>对指定敌方单体造成等同于「银狼LV.999」#1[i]%攻击力的虚数属性伤害。</x:v>
      </x:c>
      <x:c r="I547" s="7" t="str">
        <x:v>对指定敌方单体造成少量虚数属性伤害。</x:v>
      </x:c>
      <x:c r="J547" s="6" t="str">
        <x:v>https://raw.githubusercontent.com/Mar-7th/StarRailRes/dbe8cdfcfb0bf657b9fe1cf92d5537f118ccb487/index_new/cn/character_skills.json</x:v>
      </x:c>
    </x:row>
    <x:row r="548" ht="38" customHeight="1">
      <x:c r="A548" s="6" t="str">
        <x:v>150602</x:v>
      </x:c>
      <x:c r="B548" s="6" t="str">
        <x:v>1506</x:v>
      </x:c>
      <x:c r="C548" s="6" t="str">
        <x:v>银狼LV.999</x:v>
      </x:c>
      <x:c r="D548" s="6" t="str">
        <x:v>Shoot属性大爆发</x:v>
      </x:c>
      <x:c r="E548" s="6" t="str">
        <x:v>战技</x:v>
      </x:c>
      <x:c r="F548" s="6" t="str">
        <x:v>群攻</x:v>
      </x:c>
      <x:c r="G548" s="6" t="n">
        <x:v>15</x:v>
      </x:c>
      <x:c r="H548" s="7" t="str">
        <x:v>获得#2[i]个笑点，对敌方全体造成等同于「银狼LV.999」#1[i]%攻击力的虚数属性伤害。</x:v>
      </x:c>
      <x:c r="I548" s="7" t="str">
        <x:v>获得笑点，对敌方全体造成虚数属性伤害。</x:v>
      </x:c>
      <x:c r="J548" s="6" t="str">
        <x:v>https://raw.githubusercontent.com/Mar-7th/StarRailRes/dbe8cdfcfb0bf657b9fe1cf92d5537f118ccb487/index_new/cn/character_skills.json</x:v>
      </x:c>
    </x:row>
    <x:row r="549" ht="68" customHeight="1">
      <x:c r="A549" s="6" t="str">
        <x:v>150603</x:v>
      </x:c>
      <x:c r="B549" s="6" t="str">
        <x:v>1506</x:v>
      </x:c>
      <x:c r="C549" s="6" t="str">
        <x:v>银狼LV.999</x:v>
      </x:c>
      <x:c r="D549" s="6" t="str">
        <x:v>无敌玩家，启动！</x:v>
      </x:c>
      <x:c r="E549" s="6" t="str">
        <x:v>终结技</x:v>
      </x:c>
      <x:c r="F549" s="6" t="str">
        <x:v>强化</x:v>
      </x:c>
      <x:c r="G549" s="6" t="n">
        <x:v>15</x:v>
      </x:c>
      <x:c r="H549" s="7" t="str">
        <x:v>进入【无敌玩家】状态并且行动提前100%。
【无敌玩家】状态下展开结界。「银狼LV.999」持有【好活当赏】时，结界内我方目标每消耗1个战技点，有概率触发1次「银狼LV.999」的【头号补给盲盒】：造成#3[i]%的虚数属性欢愉伤害，由敌方全体均分，并随机触发1种效果：
【超超超大剑】：对生命值最高的敌方目标额外造成等同于本次总伤害值#5[i]%的真实伤害；
【爆爆爆炸蛋】：恢复#7[i]个战技点；
【怪怪怪味豆】：获得#6[i]个笑点。
触发该效果的初始固定概率为100%，成功触发后下一次触发的固定概率降低至当前概率的#4[i]%。若触发前目标被消灭则对新入场的敌方目标触发。</x:v>
      </x:c>
      <x:c r="I549" s="7" t="str">
        <x:v>变身并且行动提前100%。
变身期间展开结界。持有【好活当赏】时，我方每消耗1个战技点，大概率触发1次【头号补给盲盒】：造成大量虚数属性欢愉伤害，由敌方全体均分，并随机触发1种效果：
对生命值最高的目标基于总伤害值造成真实伤害；
恢复战技点；
获得笑点。
每次触发后概率会按比例递减。</x:v>
      </x:c>
      <x:c r="J549" s="6" t="str">
        <x:v>https://raw.githubusercontent.com/Mar-7th/StarRailRes/dbe8cdfcfb0bf657b9fe1cf92d5537f118ccb487/index_new/cn/character_skills.json</x:v>
      </x:c>
    </x:row>
    <x:row r="550" ht="68" customHeight="1">
      <x:c r="A550" s="6" t="str">
        <x:v>150604</x:v>
      </x:c>
      <x:c r="B550" s="6" t="str">
        <x:v>1506</x:v>
      </x:c>
      <x:c r="C550" s="6" t="str">
        <x:v>银狼LV.999</x:v>
      </x:c>
      <x:c r="D550" s="6" t="str">
        <x:v>有我在，把把都是顺风局</x:v>
      </x:c>
      <x:c r="E550" s="6" t="str">
        <x:v>天赋</x:v>
      </x:c>
      <x:c r="F550" s="6" t="str">
        <x:v>强化</x:v>
      </x:c>
      <x:c r="G550" s="6" t="n">
        <x:v>15</x:v>
      </x:c>
      <x:c r="H550" s="7" t="str">
        <x:v>【隐藏分】达到#1[i]点后可激活终结技，达到上限后还可溢出#2[i]点。
获得笑点时，「银狼LV.999」获得等量【隐藏分】。每点【隐藏分】使暴击率提高#4[f2]%。暴击率达到100%后，其余每点【隐藏分】改为使暴击伤害提高#6[f2]%。
【无敌玩家】状态下，「银狼LV.999」免疫控制类负面状态，无法施放终结技，拥有强化普攻和强化欢愉技，完整施放#5[i]次强化普攻后退出【无敌玩家】状态。退出【无敌玩家】状态时【隐藏分】会被清空。
持有【好活当赏】时，施放普攻、战技对受到攻击的敌方目标造成#3[i]%的虚数属性欢愉伤害，强化普攻的技能伤害改为相同倍率的欢愉伤害。</x:v>
      </x:c>
      <x:c r="I550" s="7" t="str">
        <x:v>【隐藏分】达到60点后可激活终结技。获得笑点时获得等量【隐藏分】。【隐藏分】越高暴击率越高，暴击率达到100%后改为提高暴击伤害。
变身期间，「银狼LV.999」免疫控制类负面状态，普攻和欢愉技得到强化，施放3次强化普攻后退出变身。
持有【好活当赏】时，施放普攻、战技额外造成虚数属性欢愉伤害，强化普攻的技能伤害改为欢愉伤害。</x:v>
      </x:c>
      <x:c r="J550" s="6" t="str">
        <x:v>https://raw.githubusercontent.com/Mar-7th/StarRailRes/dbe8cdfcfb0bf657b9fe1cf92d5537f118ccb487/index_new/cn/character_skills.json</x:v>
      </x:c>
    </x:row>
    <x:row r="551" ht="20" customHeight="1">
      <x:c r="A551" s="6" t="str">
        <x:v>150606</x:v>
      </x:c>
      <x:c r="B551" s="6" t="str">
        <x:v>1506</x:v>
      </x:c>
      <x:c r="C551" s="6" t="str">
        <x:v>银狼LV.999</x:v>
      </x:c>
      <x:c r="D551" s="6" t="str">
        <x:v>攻击</x:v>
      </x:c>
      <x:c r="E551" s="6" t="str"/>
      <x:c r="F551" s="6" t="str"/>
      <x:c r="G551" s="6" t="n">
        <x:v>1</x:v>
      </x:c>
      <x:c r="H551" s="7" t="str">
        <x:v>攻击敌人，进入战斗后削弱敌方目标对应属性韧性。</x:v>
      </x:c>
      <x:c r="I551" s="7" t="str">
        <x:v>攻击敌人，进入战斗后削弱敌方目标对应属性韧性。</x:v>
      </x:c>
      <x:c r="J551" s="6" t="str">
        <x:v>https://raw.githubusercontent.com/Mar-7th/StarRailRes/dbe8cdfcfb0bf657b9fe1cf92d5537f118ccb487/index_new/cn/character_skills.json</x:v>
      </x:c>
    </x:row>
    <x:row r="552" ht="53" customHeight="1">
      <x:c r="A552" s="6" t="str">
        <x:v>150607</x:v>
      </x:c>
      <x:c r="B552" s="6" t="str">
        <x:v>1506</x:v>
      </x:c>
      <x:c r="C552" s="6" t="str">
        <x:v>银狼LV.999</x:v>
      </x:c>
      <x:c r="D552" s="6" t="str">
        <x:v>朋友，这才是T0级秘技</x:v>
      </x:c>
      <x:c r="E552" s="6" t="str">
        <x:v>秘技</x:v>
      </x:c>
      <x:c r="F552" s="6" t="str">
        <x:v>召唤</x:v>
      </x:c>
      <x:c r="G552" s="6" t="n">
        <x:v>1</x:v>
      </x:c>
      <x:c r="H552" s="7" t="str">
        <x:v>召唤【怪怪怪味豆】，再次使用则解除召唤。使用秘技不消耗秘技点，秘技点为0时解除召唤且无法使用秘技。
【怪怪怪味豆】会使一定范围内的普通敌人陷入恐惧状态，同时自动搜寻并攻击普通敌人，消耗1个秘技点立即将其消灭，不会进入战斗。
【怪怪怪味豆】在场时，进入战斗后每个波次开始时触发1次【怪怪怪味豆】对应的【头号补给盲盒】，本次造成的欢愉伤害固定计入#1[i]点【好活当赏】。</x:v>
      </x:c>
      <x:c r="I552" s="7" t="str">
        <x:v>召唤【怪怪怪味豆】，再次使用则解除召唤。使用时不消耗秘技点。
【怪怪怪味豆】会自动搜寻并攻击普通敌人，消耗1个秘技点立即将其消灭，不会进入战斗。
进入战斗后，每个波次开始时触发【怪怪怪味豆】对应的【头号补给盲盒】。</x:v>
      </x:c>
      <x:c r="J552" s="6" t="str">
        <x:v>https://raw.githubusercontent.com/Mar-7th/StarRailRes/dbe8cdfcfb0bf657b9fe1cf92d5537f118ccb487/index_new/cn/character_skills.json</x:v>
      </x:c>
    </x:row>
    <x:row r="553" ht="53" customHeight="1">
      <x:c r="A553" s="6" t="str">
        <x:v>150608</x:v>
      </x:c>
      <x:c r="B553" s="6" t="str">
        <x:v>1506</x:v>
      </x:c>
      <x:c r="C553" s="6" t="str">
        <x:v>银狼LV.999</x:v>
      </x:c>
      <x:c r="D553" s="6" t="str">
        <x:v>奖励关：「狼尊时刻」</x:v>
      </x:c>
      <x:c r="E553" s="6" t="str">
        <x:v>普攻</x:v>
      </x:c>
      <x:c r="F553" s="6" t="str">
        <x:v>弹射</x:v>
      </x:c>
      <x:c r="G553" s="6" t="n">
        <x:v>10</x:v>
      </x:c>
      <x:c r="H553" s="7" t="str">
        <x:v>造成总计等同于「银狼LV.999」#1[i]%攻击力的虚数属性伤害，均分为#3[i]段伤害弹射至敌方随机单体。每弹射一定段数，暂停弹射并触发1次【头号补给盲盒】，总计可触发#5[i]次。
若对场上所有敌方造成了致命伤害则结束本次技能，当存在可攻击的敌方目标后获得1个额外回合并基于剩余弹射段数和【头号补给盲盒】次数再次施放。每回合首次触发该效果时，使自身所有增益效果延长1回合。
上述伤害全部结算后发动最后一击，造成等同于「银狼LV.999」#4[i]%攻击力的虚数属性伤害，由敌方全体均分。
强化普攻无法恢复战技点。每拥有#6[i]点【隐藏分】，强化普攻期间造成的伤害提高原伤害的#8[i]%，最多叠加#7[i]层。</x:v>
      </x:c>
      <x:c r="I553" s="7" t="str">
        <x:v>造成虚数属性伤害，共弹射大量次数，期间可触发3次【头号补给盲盒】。若对所有敌方造成了致命伤害，保留剩余效果对新入场的敌方目标继续施放。最后造成虚数属性伤害，由敌方全体均分。
【隐藏分】每达到一定点数，可额外提高强化普攻的伤害。</x:v>
      </x:c>
      <x:c r="J553" s="6" t="str">
        <x:v>https://raw.githubusercontent.com/Mar-7th/StarRailRes/dbe8cdfcfb0bf657b9fe1cf92d5537f118ccb487/index_new/cn/character_skills.json</x:v>
      </x:c>
    </x:row>
    <x:row r="554" ht="38" customHeight="1">
      <x:c r="A554" s="6" t="str">
        <x:v>150610</x:v>
      </x:c>
      <x:c r="B554" s="6" t="str">
        <x:v>1506</x:v>
      </x:c>
      <x:c r="C554" s="6" t="str">
        <x:v>银狼LV.999</x:v>
      </x:c>
      <x:c r="D554" s="6" t="str">
        <x:v>超超超大剑</x:v>
      </x:c>
      <x:c r="E554" s="6" t="str">
        <x:v>普攻</x:v>
      </x:c>
      <x:c r="F554" s="6" t="str">
        <x:v>群攻</x:v>
      </x:c>
      <x:c r="G554" s="6" t="n">
        <x:v>10</x:v>
      </x:c>
      <x:c r="H554" s="7" t="str">
        <x:v>对敌方全体造成大量虚数属性欢愉伤害，由敌方全体均分。对生命值最高的目标基于总伤害值造成真实伤害。</x:v>
      </x:c>
      <x:c r="I554" s="7" t="str">
        <x:v>对敌方全体造成大量虚数属性欢愉伤害，由敌方全体均分。对生命值最高的目标基于总伤害值造成真实伤害。</x:v>
      </x:c>
      <x:c r="J554" s="6" t="str">
        <x:v>https://raw.githubusercontent.com/Mar-7th/StarRailRes/dbe8cdfcfb0bf657b9fe1cf92d5537f118ccb487/index_new/cn/character_skills.json</x:v>
      </x:c>
    </x:row>
    <x:row r="555" ht="20" customHeight="1">
      <x:c r="A555" s="6" t="str">
        <x:v>150612</x:v>
      </x:c>
      <x:c r="B555" s="6" t="str">
        <x:v>1506</x:v>
      </x:c>
      <x:c r="C555" s="6" t="str">
        <x:v>银狼LV.999</x:v>
      </x:c>
      <x:c r="D555" s="6" t="str">
        <x:v>爆爆爆炸蛋</x:v>
      </x:c>
      <x:c r="E555" s="6" t="str">
        <x:v>普攻</x:v>
      </x:c>
      <x:c r="F555" s="6" t="str">
        <x:v>群攻</x:v>
      </x:c>
      <x:c r="G555" s="6" t="n">
        <x:v>10</x:v>
      </x:c>
      <x:c r="H555" s="7" t="str">
        <x:v>对敌方全体造成大量虚数属性欢愉伤害，由敌方全体均分。恢复战技点。</x:v>
      </x:c>
      <x:c r="I555" s="7" t="str">
        <x:v>对敌方全体造成大量虚数属性欢愉伤害，由敌方全体均分。恢复战技点。</x:v>
      </x:c>
      <x:c r="J555" s="6" t="str">
        <x:v>https://raw.githubusercontent.com/Mar-7th/StarRailRes/dbe8cdfcfb0bf657b9fe1cf92d5537f118ccb487/index_new/cn/character_skills.json</x:v>
      </x:c>
    </x:row>
    <x:row r="556" ht="20" customHeight="1">
      <x:c r="A556" s="6" t="str">
        <x:v>150618</x:v>
      </x:c>
      <x:c r="B556" s="6" t="str">
        <x:v>1506</x:v>
      </x:c>
      <x:c r="C556" s="6" t="str">
        <x:v>银狼LV.999</x:v>
      </x:c>
      <x:c r="D556" s="6" t="str">
        <x:v>怪怪怪味豆</x:v>
      </x:c>
      <x:c r="E556" s="6" t="str">
        <x:v>普攻</x:v>
      </x:c>
      <x:c r="F556" s="6" t="str">
        <x:v>群攻</x:v>
      </x:c>
      <x:c r="G556" s="6" t="n">
        <x:v>10</x:v>
      </x:c>
      <x:c r="H556" s="7" t="str">
        <x:v>对敌方全体造成大量虚数属性欢愉伤害，由敌方全体均分。获得笑点。</x:v>
      </x:c>
      <x:c r="I556" s="7" t="str">
        <x:v>对敌方全体造成大量虚数属性欢愉伤害，由敌方全体均分。获得笑点。</x:v>
      </x:c>
      <x:c r="J556" s="6" t="str">
        <x:v>https://raw.githubusercontent.com/Mar-7th/StarRailRes/dbe8cdfcfb0bf657b9fe1cf92d5537f118ccb487/index_new/cn/character_skills.json</x:v>
      </x:c>
    </x:row>
    <x:row r="557" ht="20" customHeight="1">
      <x:c r="A557" s="6" t="str">
        <x:v>150620</x:v>
      </x:c>
      <x:c r="B557" s="6" t="str">
        <x:v>1506</x:v>
      </x:c>
      <x:c r="C557" s="6" t="str">
        <x:v>银狼LV.999</x:v>
      </x:c>
      <x:c r="D557" s="6" t="str">
        <x:v>殿堂级操作回放</x:v>
      </x:c>
      <x:c r="E557" s="6" t="str">
        <x:v>欢愉技</x:v>
      </x:c>
      <x:c r="F557" s="6" t="str">
        <x:v>强化</x:v>
      </x:c>
      <x:c r="G557" s="6" t="n">
        <x:v>15</x:v>
      </x:c>
      <x:c r="H557" s="7" t="str">
        <x:v>获得#1[i]点【隐藏分】。</x:v>
      </x:c>
      <x:c r="I557" s="7" t="str">
        <x:v>获得【隐藏分】。</x:v>
      </x:c>
      <x:c r="J557" s="6" t="str">
        <x:v>https://raw.githubusercontent.com/Mar-7th/StarRailRes/dbe8cdfcfb0bf657b9fe1cf92d5537f118ccb487/index_new/cn/character_skills.json</x:v>
      </x:c>
    </x:row>
    <x:row r="558" ht="38" customHeight="1">
      <x:c r="A558" s="6" t="str">
        <x:v>150621</x:v>
      </x:c>
      <x:c r="B558" s="6" t="str">
        <x:v>1506</x:v>
      </x:c>
      <x:c r="C558" s="6" t="str">
        <x:v>银狼LV.999</x:v>
      </x:c>
      <x:c r="D558" s="6" t="str">
        <x:v>崩坏级伤害演示</x:v>
      </x:c>
      <x:c r="E558" s="6" t="str">
        <x:v>欢愉技</x:v>
      </x:c>
      <x:c r="F558" s="6" t="str">
        <x:v>弹射</x:v>
      </x:c>
      <x:c r="G558" s="6" t="n">
        <x:v>15</x:v>
      </x:c>
      <x:c r="H558" s="7" t="str">
        <x:v>造成#2[i]次伤害，每次对敌方随机单体造成#1[i]%的虚数属性欢愉伤害。将触发【头号补给盲盒】的固定概率重置为初始值。</x:v>
      </x:c>
      <x:c r="I558" s="7" t="str">
        <x:v>对敌方单体造成大量虚数属性欢愉伤害，共弹射6次。重置【头号补给盲盒】的触发概率。</x:v>
      </x:c>
      <x:c r="J558" s="6" t="str">
        <x:v>https://raw.githubusercontent.com/Mar-7th/StarRailRes/dbe8cdfcfb0bf657b9fe1cf92d5537f118ccb487/index_new/cn/character_skills.json</x:v>
      </x:c>
    </x:row>
    <x:row r="559" ht="38" customHeight="1">
      <x:c r="A559" s="6" t="str">
        <x:v>150701</x:v>
      </x:c>
      <x:c r="B559" s="6" t="str">
        <x:v>1507</x:v>
      </x:c>
      <x:c r="C559" s="6" t="str">
        <x:v>千冶•刃</x:v>
      </x:c>
      <x:c r="D559" s="6" t="str">
        <x:v>残锋，掠尽</x:v>
      </x:c>
      <x:c r="E559" s="6" t="str">
        <x:v>普攻</x:v>
      </x:c>
      <x:c r="F559" s="6" t="str">
        <x:v>单攻</x:v>
      </x:c>
      <x:c r="G559" s="6" t="n">
        <x:v>10</x:v>
      </x:c>
      <x:c r="H559" s="7" t="str">
        <x:v>对指定敌方单体造成等同于千冶•刃#1[i]%生命上限的火属性伤害，并使目标陷入嘲讽状态，持续1回合。</x:v>
      </x:c>
      <x:c r="I559" s="7" t="str">
        <x:v>对敌方单体造成少量火属性伤害，并使目标陷入嘲讽状态。</x:v>
      </x:c>
      <x:c r="J559" s="6" t="str">
        <x:v>https://raw.githubusercontent.com/Mar-7th/StarRailRes/dbe8cdfcfb0bf657b9fe1cf92d5537f118ccb487/index_new/cn/character_skills.json</x:v>
      </x:c>
    </x:row>
    <x:row r="560" ht="83" customHeight="1">
      <x:c r="A560" s="6" t="str">
        <x:v>150702</x:v>
      </x:c>
      <x:c r="B560" s="6" t="str">
        <x:v>1507</x:v>
      </x:c>
      <x:c r="C560" s="6" t="str">
        <x:v>千冶•刃</x:v>
      </x:c>
      <x:c r="D560" s="6" t="str">
        <x:v>刃下，归葬</x:v>
      </x:c>
      <x:c r="E560" s="6" t="str">
        <x:v>战技</x:v>
      </x:c>
      <x:c r="F560" s="6" t="str">
        <x:v>群攻</x:v>
      </x:c>
      <x:c r="G560" s="6" t="n">
        <x:v>15</x:v>
      </x:c>
      <x:c r="H560" s="7" t="str">
        <x:v>消耗等同于千冶•刃生命上限#4[f1]%的生命值对敌方全体造成等同于千冶•刃#1[i]%生命上限的火属性伤害，并额外造成#2[i]次伤害，每次伤害对随机敌方单体造成等同于千冶•刃#3[f1]%生命上限的火属性伤害。
若当前生命值不足，施放战技时千冶•刃的当前生命值降低至1点。
未处于【无量忿怒】状态或当前生命值小于等于1时，千冶•刃无法施放战技。
施放战技时不消耗战技点。</x:v>
      </x:c>
      <x:c r="I560" s="7" t="str">
        <x:v>消耗生命值对敌方全体造成火属性伤害，随后对敌方单体造成少量火属性伤害，弹射4次。</x:v>
      </x:c>
      <x:c r="J560" s="6" t="str">
        <x:v>https://raw.githubusercontent.com/Mar-7th/StarRailRes/dbe8cdfcfb0bf657b9fe1cf92d5537f118ccb487/index_new/cn/character_skills.json</x:v>
      </x:c>
    </x:row>
    <x:row r="561" ht="53" customHeight="1">
      <x:c r="A561" s="6" t="str">
        <x:v>150703</x:v>
      </x:c>
      <x:c r="B561" s="6" t="str">
        <x:v>1507</x:v>
      </x:c>
      <x:c r="C561" s="6" t="str">
        <x:v>千冶•刃</x:v>
      </x:c>
      <x:c r="D561" s="6" t="str">
        <x:v>骸骨当炉，血肉即薪</x:v>
      </x:c>
      <x:c r="E561" s="6" t="str">
        <x:v>终结技</x:v>
      </x:c>
      <x:c r="F561" s="6" t="str">
        <x:v>强化</x:v>
      </x:c>
      <x:c r="G561" s="6" t="n">
        <x:v>15</x:v>
      </x:c>
      <x:c r="H561" s="7" t="str">
        <x:v>使敌方全体陷入【煞火缠身】，【煞火缠身】状态下的敌方目标防御力降低#7[f1]%，受到的伤害提高#4[f1]%，持续#8[i]回合。随后消耗等同于千冶•刃生命上限#1[i]%的生命值展开结界，结界持续期间，千冶•刃获得【无量忿怒】状态。
【无量忿怒】状态下暴击率提高#2[i]%，暴击伤害提高#3[f1]%，普攻获得强化，同时解放战技并获得全新终结技【千冶铸一，万劫烬灭】，若受到致命攻击时，不会陷入无法战斗状态，但会解除结界退出【无量忿怒】状态并回复等同于自身#6[i]%生命上限的生命值。
获得【无量忿怒】状态时，行动序列上出现对应倒计时，倒计时固定拥有#5[i]速度，倒计时回合开始时结界解除且退出【无量忿怒】状态。
若当前生命值不足，施放本技能时千冶•刃的当前生命值降低至1点。</x:v>
      </x:c>
      <x:c r="I561" s="7" t="str">
        <x:v>使敌方全体陷入【煞火缠身】状态，使目标防御力降低，受到的伤害提高。随后消耗自身生命值开启结界。结界持续期间，自身获得【无量忿怒】状态，暴击率提高，暴击伤害提高，普攻获得强化，解放战技并获得全新终结技，直至倒计时结束。
千冶•刃受到致命攻击时解除结界。</x:v>
      </x:c>
      <x:c r="J561" s="6" t="str">
        <x:v>https://raw.githubusercontent.com/Mar-7th/StarRailRes/dbe8cdfcfb0bf657b9fe1cf92d5537f118ccb487/index_new/cn/character_skills.json</x:v>
      </x:c>
    </x:row>
    <x:row r="562" ht="38" customHeight="1">
      <x:c r="A562" s="6" t="str">
        <x:v>150704</x:v>
      </x:c>
      <x:c r="B562" s="6" t="str">
        <x:v>1507</x:v>
      </x:c>
      <x:c r="C562" s="6" t="str">
        <x:v>千冶•刃</x:v>
      </x:c>
      <x:c r="D562" s="6" t="str">
        <x:v>因果尽偿</x:v>
      </x:c>
      <x:c r="E562" s="6" t="str">
        <x:v>天赋</x:v>
      </x:c>
      <x:c r="F562" s="6" t="str">
        <x:v>辅助</x:v>
      </x:c>
      <x:c r="G562" s="6" t="n">
        <x:v>15</x:v>
      </x:c>
      <x:c r="H562" s="7" t="str">
        <x:v>结界持续期间，我方目标每次攻击敌方后，使对应敌方目标陷入【煞火缠身】状态并使千冶•刃获得1点充能，当充能达到#1[i]点且当前生命值大于1时，消耗#1[i]点充能，恢复#2[f1]点能量，并使千冶•刃额外施放1次战技，本次战技视为追加攻击。</x:v>
      </x:c>
      <x:c r="I562" s="7" t="str">
        <x:v>结界持续期间，我方目标攻击敌方后使敌方陷入【煞火缠身】状态并使千冶•刃获得充能，当充能达到9点且生命值大于1时，消耗9点充能恢复能量，并使千冶•刃额外施放1次战技。</x:v>
      </x:c>
      <x:c r="J562" s="6" t="str">
        <x:v>https://raw.githubusercontent.com/Mar-7th/StarRailRes/dbe8cdfcfb0bf657b9fe1cf92d5537f118ccb487/index_new/cn/character_skills.json</x:v>
      </x:c>
    </x:row>
    <x:row r="563" ht="20" customHeight="1">
      <x:c r="A563" s="6" t="str">
        <x:v>150706</x:v>
      </x:c>
      <x:c r="B563" s="6" t="str">
        <x:v>1507</x:v>
      </x:c>
      <x:c r="C563" s="6" t="str">
        <x:v>千冶•刃</x:v>
      </x:c>
      <x:c r="D563" s="6" t="str">
        <x:v>断念一斩</x:v>
      </x:c>
      <x:c r="E563" s="6" t="str"/>
      <x:c r="F563" s="6" t="str"/>
      <x:c r="G563" s="6" t="n">
        <x:v>1</x:v>
      </x:c>
      <x:c r="H563" s="7" t="str">
        <x:v>攻击敌人，进入战斗后削弱敌方目标对应属性韧性。</x:v>
      </x:c>
      <x:c r="I563" s="7" t="str">
        <x:v>攻击敌人，进入战斗后削弱敌方目标对应属性韧性。</x:v>
      </x:c>
      <x:c r="J563" s="6" t="str">
        <x:v>https://raw.githubusercontent.com/Mar-7th/StarRailRes/dbe8cdfcfb0bf657b9fe1cf92d5537f118ccb487/index_new/cn/character_skills.json</x:v>
      </x:c>
    </x:row>
    <x:row r="564" ht="38" customHeight="1">
      <x:c r="A564" s="6" t="str">
        <x:v>150707</x:v>
      </x:c>
      <x:c r="B564" s="6" t="str">
        <x:v>1507</x:v>
      </x:c>
      <x:c r="C564" s="6" t="str">
        <x:v>千冶•刃</x:v>
      </x:c>
      <x:c r="D564" s="6" t="str">
        <x:v>十方无赦</x:v>
      </x:c>
      <x:c r="E564" s="6" t="str">
        <x:v>秘技</x:v>
      </x:c>
      <x:c r="F564" s="6" t="str"/>
      <x:c r="G564" s="6" t="n">
        <x:v>1</x:v>
      </x:c>
      <x:c r="H564" s="7" t="str">
        <x:v>立即攻击一定范围内的所有敌人，进入战斗后，使敌方全体陷入嘲讽状态，持续1回合，并使自身受到的伤害降低#1[i]%，持续#2[i]回合。</x:v>
      </x:c>
      <x:c r="I564" s="7" t="str">
        <x:v>攻击范围内的所有敌人，进战后使敌方全体陷入嘲讽状态并使自身受到的伤害降低。</x:v>
      </x:c>
      <x:c r="J564" s="6" t="str">
        <x:v>https://raw.githubusercontent.com/Mar-7th/StarRailRes/dbe8cdfcfb0bf657b9fe1cf92d5537f118ccb487/index_new/cn/character_skills.json</x:v>
      </x:c>
    </x:row>
    <x:row r="565" ht="38" customHeight="1">
      <x:c r="A565" s="6" t="str">
        <x:v>150708</x:v>
      </x:c>
      <x:c r="B565" s="6" t="str">
        <x:v>1507</x:v>
      </x:c>
      <x:c r="C565" s="6" t="str">
        <x:v>千冶•刃</x:v>
      </x:c>
      <x:c r="D565" s="6" t="str">
        <x:v>淬锋，断魄</x:v>
      </x:c>
      <x:c r="E565" s="6" t="str">
        <x:v>普攻</x:v>
      </x:c>
      <x:c r="F565" s="6" t="str">
        <x:v>单攻</x:v>
      </x:c>
      <x:c r="G565" s="6" t="n">
        <x:v>10</x:v>
      </x:c>
      <x:c r="H565" s="7" t="str">
        <x:v>对指定敌方单体造成等同于千冶•刃#1[i]%生命上限的火属性伤害，并使目标陷入嘲讽状态，持续1回合。</x:v>
      </x:c>
      <x:c r="I565" s="7" t="str">
        <x:v>对敌方单体造成火属性伤害，并使目标陷入嘲讽状态。</x:v>
      </x:c>
      <x:c r="J565" s="6" t="str">
        <x:v>https://raw.githubusercontent.com/Mar-7th/StarRailRes/dbe8cdfcfb0bf657b9fe1cf92d5537f118ccb487/index_new/cn/character_skills.json</x:v>
      </x:c>
    </x:row>
    <x:row r="566" ht="20" customHeight="1">
      <x:c r="A566" s="6" t="str">
        <x:v>150709</x:v>
      </x:c>
      <x:c r="B566" s="6" t="str">
        <x:v>1507</x:v>
      </x:c>
      <x:c r="C566" s="6" t="str">
        <x:v>千冶•刃</x:v>
      </x:c>
      <x:c r="D566" s="6" t="str">
        <x:v>刃下，归葬</x:v>
      </x:c>
      <x:c r="E566" s="6" t="str">
        <x:v>战技</x:v>
      </x:c>
      <x:c r="F566" s="6" t="str">
        <x:v>群攻</x:v>
      </x:c>
      <x:c r="G566" s="6" t="n">
        <x:v>15</x:v>
      </x:c>
      <x:c r="H566" s="7" t="str"/>
      <x:c r="I566" s="7" t="str"/>
      <x:c r="J566" s="6" t="str">
        <x:v>https://raw.githubusercontent.com/Mar-7th/StarRailRes/dbe8cdfcfb0bf657b9fe1cf92d5537f118ccb487/index_new/cn/character_skills.json</x:v>
      </x:c>
    </x:row>
    <x:row r="567" ht="20" customHeight="1">
      <x:c r="A567" s="6" t="str">
        <x:v>150714</x:v>
      </x:c>
      <x:c r="B567" s="6" t="str">
        <x:v>1507</x:v>
      </x:c>
      <x:c r="C567" s="6" t="str">
        <x:v>千冶•刃</x:v>
      </x:c>
      <x:c r="D567" s="6" t="str">
        <x:v>千冶铸一，万劫烬灭</x:v>
      </x:c>
      <x:c r="E567" s="6" t="str">
        <x:v>终结技</x:v>
      </x:c>
      <x:c r="F567" s="6" t="str">
        <x:v>群攻</x:v>
      </x:c>
      <x:c r="G567" s="6" t="n">
        <x:v>15</x:v>
      </x:c>
      <x:c r="H567" s="7" t="str">
        <x:v>对敌方全体造成等同于千冶•刃#1[f1]%生命上限的火属性伤害。</x:v>
      </x:c>
      <x:c r="I567" s="7" t="str">
        <x:v>对敌方全体造成大量火属性伤害。</x:v>
      </x:c>
      <x:c r="J567" s="6" t="str">
        <x:v>https://raw.githubusercontent.com/Mar-7th/StarRailRes/dbe8cdfcfb0bf657b9fe1cf92d5537f118ccb487/index_new/cn/character_skills.json</x:v>
      </x:c>
    </x:row>
    <x:row r="568" ht="20" customHeight="1">
      <x:c r="A568" s="6" t="str">
        <x:v>150801</x:v>
      </x:c>
      <x:c r="B568" s="6" t="str">
        <x:v>1508</x:v>
      </x:c>
      <x:c r="C568" s="6" t="str">
        <x:v>远坂凛</x:v>
      </x:c>
      <x:c r="D568" s="6" t="str">
        <x:v>八极拳</x:v>
      </x:c>
      <x:c r="E568" s="6" t="str">
        <x:v>普攻</x:v>
      </x:c>
      <x:c r="F568" s="6" t="str">
        <x:v>单攻</x:v>
      </x:c>
      <x:c r="G568" s="6" t="n">
        <x:v>10</x:v>
      </x:c>
      <x:c r="H568" s="7" t="str">
        <x:v>对指定敌方单体造成等同于远坂凛#1[i]%攻击力的量子属性伤害。</x:v>
      </x:c>
      <x:c r="I568" s="7" t="str">
        <x:v>对指定敌方单体造成少量量子属性伤害。</x:v>
      </x:c>
      <x:c r="J568" s="6" t="str">
        <x:v>https://raw.githubusercontent.com/Mar-7th/StarRailRes/dbe8cdfcfb0bf657b9fe1cf92d5537f118ccb487/index_new/cn/character_skills.json</x:v>
      </x:c>
    </x:row>
    <x:row r="569" ht="20" customHeight="1">
      <x:c r="A569" s="6" t="str">
        <x:v>150802</x:v>
      </x:c>
      <x:c r="B569" s="6" t="str">
        <x:v>1508</x:v>
      </x:c>
      <x:c r="C569" s="6" t="str">
        <x:v>远坂凛</x:v>
      </x:c>
      <x:c r="D569" s="6" t="str">
        <x:v>宝石剑•泽尔里奇</x:v>
      </x:c>
      <x:c r="E569" s="6" t="str">
        <x:v>战技</x:v>
      </x:c>
      <x:c r="F569" s="6" t="str">
        <x:v>单攻</x:v>
      </x:c>
      <x:c r="G569" s="6" t="n">
        <x:v>15</x:v>
      </x:c>
      <x:c r="H569" s="7" t="str">
        <x:v>对指定敌方单体造成等同于远坂凛#1[i]%攻击力的量子属性伤害。</x:v>
      </x:c>
      <x:c r="I569" s="7" t="str">
        <x:v>对指定敌方单体造成量子属性伤害。</x:v>
      </x:c>
      <x:c r="J569" s="6" t="str">
        <x:v>https://raw.githubusercontent.com/Mar-7th/StarRailRes/dbe8cdfcfb0bf657b9fe1cf92d5537f118ccb487/index_new/cn/character_skills.json</x:v>
      </x:c>
    </x:row>
    <x:row r="570" ht="38" customHeight="1">
      <x:c r="A570" s="6" t="str">
        <x:v>150803</x:v>
      </x:c>
      <x:c r="B570" s="6" t="str">
        <x:v>1508</x:v>
      </x:c>
      <x:c r="C570" s="6" t="str">
        <x:v>远坂凛</x:v>
      </x:c>
      <x:c r="D570" s="6" t="str">
        <x:v>山脉震撼•明星之薪</x:v>
      </x:c>
      <x:c r="E570" s="6" t="str">
        <x:v>终结技</x:v>
      </x:c>
      <x:c r="F570" s="6" t="str">
        <x:v>群攻</x:v>
      </x:c>
      <x:c r="G570" s="6" t="n">
        <x:v>15</x:v>
      </x:c>
      <x:c r="H570" s="7" t="str">
        <x:v>对指定敌方单体造成等同于远坂凛#1[i]%攻击力的量子属性伤害，同时对其他敌方目标造成等同于远坂凛#2[i]%攻击力的量子属性伤害。施放时，为我方恢复#4[i]个战技点，并使敌方全体受到的伤害提高#5[i]%，持续#6[i]回合。</x:v>
      </x:c>
      <x:c r="I570" s="7" t="str">
        <x:v>对指定敌方单体造成大量量子属性伤害，对其他敌方目标造成量子属性伤害。施放时，使敌方全体受到的伤害提高并为我方恢复战技点。</x:v>
      </x:c>
      <x:c r="J570" s="6" t="str">
        <x:v>https://raw.githubusercontent.com/Mar-7th/StarRailRes/dbe8cdfcfb0bf657b9fe1cf92d5537f118ccb487/index_new/cn/character_skills.json</x:v>
      </x:c>
    </x:row>
    <x:row r="571" ht="53" customHeight="1">
      <x:c r="A571" s="6" t="str">
        <x:v>150804</x:v>
      </x:c>
      <x:c r="B571" s="6" t="str">
        <x:v>1508</x:v>
      </x:c>
      <x:c r="C571" s="6" t="str">
        <x:v>远坂凛</x:v>
      </x:c>
      <x:c r="D571" s="6" t="str">
        <x:v>宝石魔术</x:v>
      </x:c>
      <x:c r="E571" s="6" t="str">
        <x:v>天赋</x:v>
      </x:c>
      <x:c r="F571" s="6" t="str">
        <x:v>强化</x:v>
      </x:c>
      <x:c r="G571" s="6" t="n">
        <x:v>15</x:v>
      </x:c>
      <x:c r="H571" s="7" t="str">
        <x:v>进入战斗时，获得#1[i]点【宝石能量】。我方目标消耗或恢复战技点时，使其暴击伤害提高#3[i]%，持续#2[i]回合，且每消耗或恢复1点战技点就使远坂凛获得1点【宝石能量】。若远坂凛持有的【宝石能量】大于等于#5[i]点或当前战技点大于等于#4[i]点，战技强化为【第二魔法实验】。</x:v>
      </x:c>
      <x:c r="I571" s="7" t="str">
        <x:v>进入战斗时，获得20点【宝石能量】。我方目标消耗或恢复战技点时，使其暴击伤害提高并使远坂凛获得【宝石能量】。若远坂凛持有的【宝石能量】大于等于15点或当前战技点大于等于7点，战技强化为【第二魔法实验】。</x:v>
      </x:c>
      <x:c r="J571" s="6" t="str">
        <x:v>https://raw.githubusercontent.com/Mar-7th/StarRailRes/dbe8cdfcfb0bf657b9fe1cf92d5537f118ccb487/index_new/cn/character_skills.json</x:v>
      </x:c>
    </x:row>
    <x:row r="572" ht="68" customHeight="1">
      <x:c r="A572" s="6" t="str">
        <x:v>150805</x:v>
      </x:c>
      <x:c r="B572" s="6" t="str">
        <x:v>1508</x:v>
      </x:c>
      <x:c r="C572" s="6" t="str">
        <x:v>远坂凛</x:v>
      </x:c>
      <x:c r="D572" s="6" t="str">
        <x:v>自在远坂流</x:v>
      </x:c>
      <x:c r="E572" s="6" t="str">
        <x:v>天赋</x:v>
      </x:c>
      <x:c r="F572" s="6" t="str">
        <x:v>群攻</x:v>
      </x:c>
      <x:c r="G572" s="6" t="n">
        <x:v>15</x:v>
      </x:c>
      <x:c r="H572" s="7" t="str">
        <x:v>Archer施放战技【伪•螺旋剑】攻击后，若战技点小于等于#3[i]点或本次【回路连接】状态已主动施放5次【伪•螺旋剑】，且未触发【自在远坂流】的连携追加攻击，远坂凛和Archer对敌方全体发动连携追加攻击，分别造成等同于远坂凛#1[i]%攻击力以及Archer#4[i]%攻击力的量子属性伤害，并为我方恢复#2[i]个战技点。该连携追加攻击仅可触发1次，远坂凛回合结束时重置可触发次数。</x:v>
      </x:c>
      <x:c r="I572" s="7" t="str">
        <x:v>Archer施放战技【伪•螺旋剑】攻击后，若战技点小于等于3点或本次【回路连接】状态已主动施放5次【伪•螺旋剑】且尚未触发【自在远坂流】的连携追加攻击，远坂凛和Archer对敌方全体发动连携追加攻击，造成大量量子属性伤害并为我方恢复战技点。该连携追加攻击仅可触发1次，远坂凛回合结束时重置可触发次数。</x:v>
      </x:c>
      <x:c r="J572" s="6" t="str">
        <x:v>https://raw.githubusercontent.com/Mar-7th/StarRailRes/dbe8cdfcfb0bf657b9fe1cf92d5537f118ccb487/index_new/cn/character_skills.json</x:v>
      </x:c>
    </x:row>
    <x:row r="573" ht="20" customHeight="1">
      <x:c r="A573" s="6" t="str">
        <x:v>150806</x:v>
      </x:c>
      <x:c r="B573" s="6" t="str">
        <x:v>1508</x:v>
      </x:c>
      <x:c r="C573" s="6" t="str">
        <x:v>远坂凛</x:v>
      </x:c>
      <x:c r="D573" s="6" t="str">
        <x:v>攻击</x:v>
      </x:c>
      <x:c r="E573" s="6" t="str"/>
      <x:c r="F573" s="6" t="str"/>
      <x:c r="G573" s="6" t="n">
        <x:v>1</x:v>
      </x:c>
      <x:c r="H573" s="7" t="str">
        <x:v>攻击敌人，进入战斗后削弱敌方目标对应属性韧性。</x:v>
      </x:c>
      <x:c r="I573" s="7" t="str">
        <x:v>攻击敌人，进入战斗后削弱敌方目标对应属性韧性。</x:v>
      </x:c>
      <x:c r="J573" s="6" t="str">
        <x:v>https://raw.githubusercontent.com/Mar-7th/StarRailRes/dbe8cdfcfb0bf657b9fe1cf92d5537f118ccb487/index_new/cn/character_skills.json</x:v>
      </x:c>
    </x:row>
    <x:row r="574" ht="20" customHeight="1">
      <x:c r="A574" s="6" t="str">
        <x:v>150807</x:v>
      </x:c>
      <x:c r="B574" s="6" t="str">
        <x:v>1508</x:v>
      </x:c>
      <x:c r="C574" s="6" t="str">
        <x:v>远坂凛</x:v>
      </x:c>
      <x:c r="D574" s="6" t="str">
        <x:v>转换充能</x:v>
      </x:c>
      <x:c r="E574" s="6" t="str">
        <x:v>秘技</x:v>
      </x:c>
      <x:c r="F574" s="6" t="str">
        <x:v>强化</x:v>
      </x:c>
      <x:c r="G574" s="6" t="n">
        <x:v>1</x:v>
      </x:c>
      <x:c r="H574" s="7" t="str">
        <x:v>使用秘技后，下一次战斗开始时获得#1[i]点【宝石能量】。</x:v>
      </x:c>
      <x:c r="I574" s="7" t="str">
        <x:v>使用秘技后，下一次战斗开始时获得10点【宝石能量】。</x:v>
      </x:c>
      <x:c r="J574" s="6" t="str">
        <x:v>https://raw.githubusercontent.com/Mar-7th/StarRailRes/dbe8cdfcfb0bf657b9fe1cf92d5537f118ccb487/index_new/cn/character_skills.json</x:v>
      </x:c>
    </x:row>
    <x:row r="575" ht="53" customHeight="1">
      <x:c r="A575" s="6" t="str">
        <x:v>150809</x:v>
      </x:c>
      <x:c r="B575" s="6" t="str">
        <x:v>1508</x:v>
      </x:c>
      <x:c r="C575" s="6" t="str">
        <x:v>远坂凛</x:v>
      </x:c>
      <x:c r="D575" s="6" t="str">
        <x:v>第二魔法实验</x:v>
      </x:c>
      <x:c r="E575" s="6" t="str">
        <x:v>战技</x:v>
      </x:c>
      <x:c r="F575" s="6" t="str">
        <x:v>弹射</x:v>
      </x:c>
      <x:c r="G575" s="6" t="n">
        <x:v>15</x:v>
      </x:c>
      <x:c r="H575" s="7" t="str">
        <x:v>对敌方全体造成等同于远坂凛#1[i]%攻击力的量子属性伤害。之后，消耗#2[i]点【宝石能量】对敌方随机单体目标额外造成等同于远坂凛#3[i]%攻击力的量子属性伤害，重复直至【宝石能量】不足#2[i]点或无当前生命值大于0的敌方目标，最多重复#6[i]轮。施放时，若当前战技点大于#4[i]点，将战技点消耗至#4[i]点，每消耗1点立即获得#5[i]点【宝石能量】。</x:v>
      </x:c>
      <x:c r="I575" s="7" t="str">
        <x:v>对敌方全体造成少量量子属性伤害，之后，消耗【宝石能量】额外对敌方随机单体目标造成若干次少量量子属性伤害。施放时，若当前战技点大于2点，将战技点消耗至2点，每消耗1点立即获得2点【宝石能量】。</x:v>
      </x:c>
      <x:c r="J575" s="6" t="str">
        <x:v>https://raw.githubusercontent.com/Mar-7th/StarRailRes/dbe8cdfcfb0bf657b9fe1cf92d5537f118ccb487/index_new/cn/character_skills.json</x:v>
      </x:c>
    </x:row>
    <x:row r="576" ht="20" customHeight="1">
      <x:c r="A576" s="6" t="str">
        <x:v>150901</x:v>
      </x:c>
      <x:c r="B576" s="6" t="str">
        <x:v>1509</x:v>
      </x:c>
      <x:c r="C576" s="6" t="str">
        <x:v>吉尔伽美什</x:v>
      </x:c>
      <x:c r="D576" s="6" t="str">
        <x:v>漫不经心</x:v>
      </x:c>
      <x:c r="E576" s="6" t="str">
        <x:v>普攻</x:v>
      </x:c>
      <x:c r="F576" s="6" t="str">
        <x:v>单攻</x:v>
      </x:c>
      <x:c r="G576" s="6" t="n">
        <x:v>10</x:v>
      </x:c>
      <x:c r="H576" s="7" t="str">
        <x:v>对指定敌方单体造成等同于吉尔伽美什#1[i]%攻击力的雷属性伤害。</x:v>
      </x:c>
      <x:c r="I576" s="7" t="str">
        <x:v>对敌方单体造成少量雷属性伤害。</x:v>
      </x:c>
      <x:c r="J576" s="6" t="str">
        <x:v>https://raw.githubusercontent.com/Mar-7th/StarRailRes/dbe8cdfcfb0bf657b9fe1cf92d5537f118ccb487/index_new/cn/character_skills.json</x:v>
      </x:c>
    </x:row>
    <x:row r="577" ht="38" customHeight="1">
      <x:c r="A577" s="6" t="str">
        <x:v>150902</x:v>
      </x:c>
      <x:c r="B577" s="6" t="str">
        <x:v>1509</x:v>
      </x:c>
      <x:c r="C577" s="6" t="str">
        <x:v>吉尔伽美什</x:v>
      </x:c>
      <x:c r="D577" s="6" t="str">
        <x:v>王之财宝</x:v>
      </x:c>
      <x:c r="E577" s="6" t="str">
        <x:v>战技</x:v>
      </x:c>
      <x:c r="F577" s="6" t="str">
        <x:v>扩散</x:v>
      </x:c>
      <x:c r="G577" s="6" t="n">
        <x:v>15</x:v>
      </x:c>
      <x:c r="H577" s="7" t="str">
        <x:v>获得【王来承认】，使自身造成伤害时无视目标#5[i]%的防御力，持续#6[i]回合。
对指定敌方单体造成等同于吉尔伽美什#1[i]%攻击力的雷属性伤害，对相邻目标造成等同于吉尔伽美什#2[i]%攻击力的雷属性伤害。</x:v>
      </x:c>
      <x:c r="I577" s="7" t="str">
        <x:v>获得【王来承认】，使自身造成伤害时无视目标部分防御力。对敌方单体造成雷属性伤害，对相邻目标造成雷属性伤害。</x:v>
      </x:c>
      <x:c r="J577" s="6" t="str">
        <x:v>https://raw.githubusercontent.com/Mar-7th/StarRailRes/dbe8cdfcfb0bf657b9fe1cf92d5537f118ccb487/index_new/cn/character_skills.json</x:v>
      </x:c>
    </x:row>
    <x:row r="578" ht="38" customHeight="1">
      <x:c r="A578" s="6" t="str">
        <x:v>150903</x:v>
      </x:c>
      <x:c r="B578" s="6" t="str">
        <x:v>1509</x:v>
      </x:c>
      <x:c r="C578" s="6" t="str">
        <x:v>吉尔伽美什</x:v>
      </x:c>
      <x:c r="D578" s="6" t="str">
        <x:v>天地乖离•开辟之星</x:v>
      </x:c>
      <x:c r="E578" s="6" t="str">
        <x:v>终结技</x:v>
      </x:c>
      <x:c r="F578" s="6" t="str">
        <x:v>群攻</x:v>
      </x:c>
      <x:c r="G578" s="6" t="n">
        <x:v>15</x:v>
      </x:c>
      <x:c r="H578" s="7" t="str">
        <x:v>对敌方全体造成等同于吉尔伽美什#1[i]%攻击力的雷属性伤害。并额外造成#3[i]次伤害，每次对敌方随机单体造成等同于吉尔伽美什#2[i]%攻击力的雷属性伤害。</x:v>
      </x:c>
      <x:c r="I578" s="7" t="str">
        <x:v>对敌方全体造成大量雷属性伤害。额外对敌方随机单体造成少量雷属性伤害，共弹射10次。</x:v>
      </x:c>
      <x:c r="J578" s="6" t="str">
        <x:v>https://raw.githubusercontent.com/Mar-7th/StarRailRes/dbe8cdfcfb0bf657b9fe1cf92d5537f118ccb487/index_new/cn/character_skills.json</x:v>
      </x:c>
    </x:row>
    <x:row r="579" ht="68" customHeight="1">
      <x:c r="A579" s="6" t="str">
        <x:v>150904</x:v>
      </x:c>
      <x:c r="B579" s="6" t="str">
        <x:v>1509</x:v>
      </x:c>
      <x:c r="C579" s="6" t="str">
        <x:v>吉尔伽美什</x:v>
      </x:c>
      <x:c r="D579" s="6" t="str">
        <x:v>「尽情取悦本王吧」</x:v>
      </x:c>
      <x:c r="E579" s="6" t="str">
        <x:v>天赋</x:v>
      </x:c>
      <x:c r="F579" s="6" t="str">
        <x:v>强化</x:v>
      </x:c>
      <x:c r="G579" s="6" t="n">
        <x:v>15</x:v>
      </x:c>
      <x:c r="H579" s="7" t="str">
        <x:v>我方队友施放终结技时，吉尔伽美什获得【王来背负】，使自身造成的终结技伤害提高#3[i]%，持续#1[i]回合。
初始自身回合开始时自动施放普攻。我方其他目标行动时，吉尔伽美什获得1点【兴致】，每拥有1点【兴致】使自身速度提高#4[i]%。
当【兴致】首次达到#2[i]点时，进入【来兴致了！】状态，该状态下仅能施放战技，且持续整场战斗。施放战技后，清空自身【兴致】。</x:v>
      </x:c>
      <x:c r="I579" s="7" t="str">
        <x:v>我方队友施放终结技时，吉尔伽美什获得【王来背负】，使自身造成的终结技伤害提高。
初始自身回合开始时自动施放普攻。我方其他目标行动时，吉尔伽美什获得1点【兴致】。每拥有1点【兴致】使自身速度提高。
当【兴致】首次达到10点时，进入【来兴致了！】状态，该状态下仅能施放战技，且持续整场战斗。施放战技后，清空自身【兴致】。</x:v>
      </x:c>
      <x:c r="J579" s="6" t="str">
        <x:v>https://raw.githubusercontent.com/Mar-7th/StarRailRes/dbe8cdfcfb0bf657b9fe1cf92d5537f118ccb487/index_new/cn/character_skills.json</x:v>
      </x:c>
    </x:row>
    <x:row r="580" ht="53" customHeight="1">
      <x:c r="A580" s="6" t="str">
        <x:v>150905</x:v>
      </x:c>
      <x:c r="B580" s="6" t="str">
        <x:v>1509</x:v>
      </x:c>
      <x:c r="C580" s="6" t="str">
        <x:v>吉尔伽美什</x:v>
      </x:c>
      <x:c r="D580" s="6" t="str">
        <x:v>「本王允许你进攻」</x:v>
      </x:c>
      <x:c r="E580" s="6" t="str">
        <x:v>天赋</x:v>
      </x:c>
      <x:c r="F580" s="6" t="str">
        <x:v>群攻</x:v>
      </x:c>
      <x:c r="G580" s="6" t="n">
        <x:v>15</x:v>
      </x:c>
      <x:c r="H580" s="7" t="str">
        <x:v>吉尔伽美什或Saber攻击时累计1点攻击计数，任意单位攻击后若累计攻击计数达到#5[i]，吉尔伽美什和Saber发动连携追加攻击，对敌方全体分别造成等同于吉尔伽美什#1[i]%攻击力的雷属性伤害以及Saber#2[i]%攻击力的风属性伤害，随后吉尔伽美什获得#3[i]点【兴致】，Saber固定恢复#4[i]点能量并使自身下一次施放终结技时，造成的伤害为原伤害的#6[i]%。
施放连携追加攻击后清空累计攻击计数。</x:v>
      </x:c>
      <x:c r="I580" s="7" t="str">
        <x:v>吉尔伽美什或Saber攻击时累计攻击计数，任意单位攻击后若累计攻击计数达到8，吉尔伽美什和Saber发动连携追加攻击，对敌方全体造成大量雷属性伤害以及大量风属性伤害，吉尔伽美什获得3点【兴致】，Saber恢复能量并且额外提高下一次终结技的伤害。</x:v>
      </x:c>
      <x:c r="J580" s="6" t="str">
        <x:v>https://raw.githubusercontent.com/Mar-7th/StarRailRes/dbe8cdfcfb0bf657b9fe1cf92d5537f118ccb487/index_new/cn/character_skills.json</x:v>
      </x:c>
    </x:row>
    <x:row r="581" ht="20" customHeight="1">
      <x:c r="A581" s="6" t="str">
        <x:v>150906</x:v>
      </x:c>
      <x:c r="B581" s="6" t="str">
        <x:v>1509</x:v>
      </x:c>
      <x:c r="C581" s="6" t="str">
        <x:v>吉尔伽美什</x:v>
      </x:c>
      <x:c r="D581" s="6" t="str">
        <x:v>攻击</x:v>
      </x:c>
      <x:c r="E581" s="6" t="str"/>
      <x:c r="F581" s="6" t="str"/>
      <x:c r="G581" s="6" t="n">
        <x:v>1</x:v>
      </x:c>
      <x:c r="H581" s="7" t="str">
        <x:v>攻击敌人，进入战斗后削弱敌方目标对应属性韧性。</x:v>
      </x:c>
      <x:c r="I581" s="7" t="str">
        <x:v>攻击敌人，进入战斗后削弱敌方目标对应属性韧性。</x:v>
      </x:c>
      <x:c r="J581" s="6" t="str">
        <x:v>https://raw.githubusercontent.com/Mar-7th/StarRailRes/dbe8cdfcfb0bf657b9fe1cf92d5537f118ccb487/index_new/cn/character_skills.json</x:v>
      </x:c>
    </x:row>
    <x:row r="582" ht="53" customHeight="1">
      <x:c r="A582" s="6" t="str">
        <x:v>150907</x:v>
      </x:c>
      <x:c r="B582" s="6" t="str">
        <x:v>1509</x:v>
      </x:c>
      <x:c r="C582" s="6" t="str">
        <x:v>吉尔伽美什</x:v>
      </x:c>
      <x:c r="D582" s="6" t="str">
        <x:v>天之锁</x:v>
      </x:c>
      <x:c r="E582" s="6" t="str">
        <x:v>秘技</x:v>
      </x:c>
      <x:c r="F582" s="6" t="str">
        <x:v>妨害</x:v>
      </x:c>
      <x:c r="G582" s="6" t="n">
        <x:v>1</x:v>
      </x:c>
      <x:c r="H582" s="7" t="str">
        <x:v>使用秘技后，制造1片持续#1[i]秒的特殊领域，处于特殊领域内的敌人陷入【王来允许】状态，【王来允许】状态下的敌人会停止所有行动。
主动攻击陷入【王来允许】的敌人进入战斗时，使所有处于【王来允许】状态的敌人同时进入战斗，进入战斗后对敌方全体造成等同于吉尔伽美什#2[i]%攻击力的雷属性伤害，且吉尔伽美什立即获得#3[i]点【兴致】。我方制造的领域效果最多存在1个。</x:v>
      </x:c>
      <x:c r="I582" s="7" t="str">
        <x:v>制造特殊领域。处于特殊领域内的敌人陷入【王来允许】状态，停止所有行动。
攻击陷入【王来允许】的敌人，使所有处于【王来允许】状态的敌人同时进入战斗，进战后对敌方全体造成雷属性伤害，立即获得3点【兴致】。</x:v>
      </x:c>
      <x:c r="J582" s="6" t="str">
        <x:v>https://raw.githubusercontent.com/Mar-7th/StarRailRes/dbe8cdfcfb0bf657b9fe1cf92d5537f118ccb487/index_new/cn/character_skills.json</x:v>
      </x:c>
    </x:row>
    <x:row r="583" ht="20" customHeight="1">
      <x:c r="A583" s="6" t="str">
        <x:v>150909</x:v>
      </x:c>
      <x:c r="B583" s="6" t="str">
        <x:v>1509</x:v>
      </x:c>
      <x:c r="C583" s="6" t="str">
        <x:v>吉尔伽美什</x:v>
      </x:c>
      <x:c r="D583" s="6" t="str">
        <x:v>漫不经心</x:v>
      </x:c>
      <x:c r="E583" s="6" t="str">
        <x:v>战技</x:v>
      </x:c>
      <x:c r="F583" s="6" t="str">
        <x:v>单攻</x:v>
      </x:c>
      <x:c r="G583" s="6" t="n">
        <x:v>10</x:v>
      </x:c>
      <x:c r="H583" s="7" t="str"/>
      <x:c r="I583" s="7" t="str"/>
      <x:c r="J583" s="6" t="str">
        <x:v>https://raw.githubusercontent.com/Mar-7th/StarRailRes/dbe8cdfcfb0bf657b9fe1cf92d5537f118ccb487/index_new/cn/character_skills.json</x:v>
      </x:c>
    </x:row>
    <x:row r="584" ht="20" customHeight="1">
      <x:c r="A584" s="6" t="str">
        <x:v>151001</x:v>
      </x:c>
      <x:c r="B584" s="6" t="str">
        <x:v>1510</x:v>
      </x:c>
      <x:c r="C584" s="6" t="str">
        <x:v>姬子•启行</x:v>
      </x:c>
      <x:c r="D584" s="6" t="str">
        <x:v>点燃第一里航标</x:v>
      </x:c>
      <x:c r="E584" s="6" t="str">
        <x:v>普攻</x:v>
      </x:c>
      <x:c r="F584" s="6" t="str">
        <x:v>单攻</x:v>
      </x:c>
      <x:c r="G584" s="6" t="n">
        <x:v>10</x:v>
      </x:c>
      <x:c r="H584" s="7" t="str">
        <x:v>对敌方单体造成等同于姬子•启行#1[i]%攻击力的火属性伤害。</x:v>
      </x:c>
      <x:c r="I584" s="7" t="str">
        <x:v>对敌方单体造成少量火属性伤害。</x:v>
      </x:c>
      <x:c r="J584" s="6" t="str">
        <x:v>https://raw.githubusercontent.com/Mar-7th/StarRailRes/dbe8cdfcfb0bf657b9fe1cf92d5537f118ccb487/index_new/cn/character_skills.json</x:v>
      </x:c>
    </x:row>
    <x:row r="585" ht="38" customHeight="1">
      <x:c r="A585" s="6" t="str">
        <x:v>151002</x:v>
      </x:c>
      <x:c r="B585" s="6" t="str">
        <x:v>1510</x:v>
      </x:c>
      <x:c r="C585" s="6" t="str">
        <x:v>姬子•启行</x:v>
      </x:c>
      <x:c r="D585" s="6" t="str">
        <x:v>升起领航的烽火</x:v>
      </x:c>
      <x:c r="E585" s="6" t="str">
        <x:v>战技</x:v>
      </x:c>
      <x:c r="F585" s="6" t="str">
        <x:v>辅助</x:v>
      </x:c>
      <x:c r="G585" s="6" t="n">
        <x:v>15</x:v>
      </x:c>
      <x:c r="H585" s="7" t="str">
        <x:v>施放战技后立即恢复所有助战技使用次数，姬子•启行获得【领航旗语】，持续#2[i]回合，姬子•启行每回合开始时持续回合数减1。当姬子•启行拥有【领航旗语】时，我方全体造成的伤害提高#1[i]%，每个回合开始时，立即恢复1次助战技使用次数。</x:v>
      </x:c>
      <x:c r="I585" s="7" t="str">
        <x:v>施放战技后立即恢复所有助战技使用次数，姬子•启行获得【领航旗语】。当姬子•启行拥有【领航旗语】时，造成的伤害提高，每个回合开始时，立即恢复1次助战技使用次数。</x:v>
      </x:c>
      <x:c r="J585" s="6" t="str">
        <x:v>https://raw.githubusercontent.com/Mar-7th/StarRailRes/dbe8cdfcfb0bf657b9fe1cf92d5537f118ccb487/index_new/cn/character_skills.json</x:v>
      </x:c>
    </x:row>
    <x:row r="586" ht="38" customHeight="1">
      <x:c r="A586" s="6" t="str">
        <x:v>151003</x:v>
      </x:c>
      <x:c r="B586" s="6" t="str">
        <x:v>1510</x:v>
      </x:c>
      <x:c r="C586" s="6" t="str">
        <x:v>姬子•启行</x:v>
      </x:c>
      <x:c r="D586" s="6" t="str">
        <x:v>我们，亦是逐星的巨人</x:v>
      </x:c>
      <x:c r="E586" s="6" t="str">
        <x:v>终结技</x:v>
      </x:c>
      <x:c r="F586" s="6" t="str">
        <x:v>群攻</x:v>
      </x:c>
      <x:c r="G586" s="6" t="n">
        <x:v>15</x:v>
      </x:c>
      <x:c r="H586" s="7" t="str">
        <x:v>立即操控「拓星者」，「拓星者」拥有可对敌方发动6次的【超频粒子光束】或消耗【源能】发动的【轨道歼灭脉冲】，对指定敌方单体最多造成等同于姬子•启行#9[i]%攻击力的火属性伤害，对其他目标最多造成等同于姬子•启行#10[i]%攻击力的火属性伤害。
当【超频粒子光束】次数耗尽时，会自动发动【轨道歼灭脉冲】，随后发动最后一击，造成#6[i]次伤害，每次伤害对敌方随机单体造成等同于姬子•启行#7[i]%攻击力的火属性伤害。
施放【超频粒子光束】或【轨道歼灭脉冲】对场上所有敌方造成致命伤害或敌方无法被继续削减生命值时，会立即发动最后一击。</x:v>
      </x:c>
      <x:c r="I586" s="7" t="str">
        <x:v>终结技期间可对敌方全体发动【超频粒子光束】或【轨道歼灭脉冲】。最后对敌方3个随机单体造成火属性伤害。</x:v>
      </x:c>
      <x:c r="J586" s="6" t="str">
        <x:v>https://raw.githubusercontent.com/Mar-7th/StarRailRes/dbe8cdfcfb0bf657b9fe1cf92d5537f118ccb487/index_new/cn/character_skills.json</x:v>
      </x:c>
    </x:row>
    <x:row r="587" ht="53" customHeight="1">
      <x:c r="A587" s="6" t="str">
        <x:v>151004</x:v>
      </x:c>
      <x:c r="B587" s="6" t="str">
        <x:v>1510</x:v>
      </x:c>
      <x:c r="C587" s="6" t="str">
        <x:v>姬子•启行</x:v>
      </x:c>
      <x:c r="D587" s="6" t="str">
        <x:v>共赴灼热的远征</x:v>
      </x:c>
      <x:c r="E587" s="6" t="str">
        <x:v>天赋</x:v>
      </x:c>
      <x:c r="F587" s="6" t="str">
        <x:v>强化</x:v>
      </x:c>
      <x:c r="G587" s="6" t="n">
        <x:v>15</x:v>
      </x:c>
      <x:c r="H587"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使用助战技视为姬子•启行施放了战技，姬子•启行获得全属性抗性穿透提高#2[i]%、暴击伤害提高#1[i]%，攻击时可无视弱点属性削减敌方韧性，击破弱点时，触发火属性的弱点击破效果。
除姬子•启行外的我方角色使用助战技时，会使其恢复#3[i]点能量。</x:v>
      </x:c>
      <x:c r="I587" s="7" t="str">
        <x:v>姬子•启行在场时展开境界，使我方全体角色获得助战技。我方角色使用助战技，姬子•启行获得全属性抗性穿透提高、暴击伤害提高，攻击时无视弱点属性削减韧性。
除姬子•启行外的我方角色使用助战技时，会使其恢复能量。</x:v>
      </x:c>
      <x:c r="J587" s="6" t="str">
        <x:v>https://raw.githubusercontent.com/Mar-7th/StarRailRes/dbe8cdfcfb0bf657b9fe1cf92d5537f118ccb487/index_new/cn/character_skills.json</x:v>
      </x:c>
    </x:row>
    <x:row r="588" ht="20" customHeight="1">
      <x:c r="A588" s="6" t="str">
        <x:v>151006</x:v>
      </x:c>
      <x:c r="B588" s="6" t="str">
        <x:v>1510</x:v>
      </x:c>
      <x:c r="C588" s="6" t="str">
        <x:v>姬子•启行</x:v>
      </x:c>
      <x:c r="D588" s="6" t="str">
        <x:v>攻击</x:v>
      </x:c>
      <x:c r="E588" s="6" t="str"/>
      <x:c r="F588" s="6" t="str"/>
      <x:c r="G588" s="6" t="n">
        <x:v>1</x:v>
      </x:c>
      <x:c r="H588" s="7" t="str">
        <x:v>攻击敌人，进入战斗后削弱敌方目标对应属性韧性。</x:v>
      </x:c>
      <x:c r="I588" s="7" t="str">
        <x:v>攻击敌人，进入战斗后削弱敌方目标对应属性韧性。</x:v>
      </x:c>
      <x:c r="J588" s="6" t="str">
        <x:v>https://raw.githubusercontent.com/Mar-7th/StarRailRes/dbe8cdfcfb0bf657b9fe1cf92d5537f118ccb487/index_new/cn/character_skills.json</x:v>
      </x:c>
    </x:row>
    <x:row r="589" ht="53" customHeight="1">
      <x:c r="A589" s="6" t="str">
        <x:v>151007</x:v>
      </x:c>
      <x:c r="B589" s="6" t="str">
        <x:v>1510</x:v>
      </x:c>
      <x:c r="C589" s="6" t="str">
        <x:v>姬子•启行</x:v>
      </x:c>
      <x:c r="D589" s="6" t="str">
        <x:v>拓星巡航</x:v>
      </x:c>
      <x:c r="E589" s="6" t="str">
        <x:v>秘技</x:v>
      </x:c>
      <x:c r="F589" s="6" t="str">
        <x:v>强化</x:v>
      </x:c>
      <x:c r="G589" s="6" t="n">
        <x:v>1</x:v>
      </x:c>
      <x:c r="H589" s="7" t="str">
        <x:v>姬子•启行在队伍中时，使秘技点上限提高3点。
使用秘技后进入持续#1[i]秒的【巡航】状态，主动施放秘技消耗2点秘技点，立即攻击一定范围内的所有敌人。进入战斗后，每个波次开始时立即施放1次战技。
若攻击普通敌人则立即将其消灭，不会进入战斗。未击中敌人时不消耗秘技点。</x:v>
      </x:c>
      <x:c r="I589" s="7" t="str">
        <x:v>秘技点上限提高3点。主动施放进入【巡航】状态，消耗2点秘技点攻击一定范围内的所有敌人。进入战斗后，每个波次开始时施放1次战技。
若攻击普通敌人则立即将其消灭，不会进入战斗。未击中敌人时不消耗秘技点。</x:v>
      </x:c>
      <x:c r="J589" s="6" t="str">
        <x:v>https://raw.githubusercontent.com/Mar-7th/StarRailRes/dbe8cdfcfb0bf657b9fe1cf92d5537f118ccb487/index_new/cn/character_skills.json</x:v>
      </x:c>
    </x:row>
    <x:row r="590" ht="38" customHeight="1">
      <x:c r="A590" s="6" t="str">
        <x:v>151008</x:v>
      </x:c>
      <x:c r="B590" s="6" t="str">
        <x:v>1510</x:v>
      </x:c>
      <x:c r="C590" s="6" t="str">
        <x:v>姬子•启行</x:v>
      </x:c>
      <x:c r="D590" s="6" t="str">
        <x:v>超频粒子光束</x:v>
      </x:c>
      <x:c r="E590" s="6" t="str">
        <x:v>终结技</x:v>
      </x:c>
      <x:c r="F590" s="6" t="str">
        <x:v>群攻</x:v>
      </x:c>
      <x:c r="G590" s="6" t="n">
        <x:v>15</x:v>
      </x:c>
      <x:c r="H590" s="7" t="str">
        <x:v>对敌方全体造成等同于姬子•启行#1[i]%攻击力的火属性伤害，获得#2[i]点【源能】，【源能】最多获得#3[i]个。</x:v>
      </x:c>
      <x:c r="I590" s="7" t="str">
        <x:v>对敌方全体造成少量火属性伤害。获得1点【源能】，【源能】最多获得3个。</x:v>
      </x:c>
      <x:c r="J590" s="6" t="str">
        <x:v>https://raw.githubusercontent.com/Mar-7th/StarRailRes/dbe8cdfcfb0bf657b9fe1cf92d5537f118ccb487/index_new/cn/character_skills.json</x:v>
      </x:c>
    </x:row>
    <x:row r="591" ht="38" customHeight="1">
      <x:c r="A591" s="6" t="str">
        <x:v>151009</x:v>
      </x:c>
      <x:c r="B591" s="6" t="str">
        <x:v>1510</x:v>
      </x:c>
      <x:c r="C591" s="6" t="str">
        <x:v>姬子•启行</x:v>
      </x:c>
      <x:c r="D591" s="6" t="str">
        <x:v>轨道歼灭脉冲</x:v>
      </x:c>
      <x:c r="E591" s="6" t="str">
        <x:v>终结技</x:v>
      </x:c>
      <x:c r="F591" s="6" t="str">
        <x:v>群攻</x:v>
      </x:c>
      <x:c r="G591" s="6" t="n">
        <x:v>15</x:v>
      </x:c>
      <x:c r="H591" s="7" t="str">
        <x:v>消耗1点【源能】对敌方全体造成等同于姬子•启行#1[i]%攻击力的火属性伤害。当前【源能】大于1点时，每消耗#2[i]点【源能】，额外对敌方随机单体造成1次等同于姬子•启行#3[i]%攻击力的火属性伤害。</x:v>
      </x:c>
      <x:c r="I591" s="7" t="str">
        <x:v>消耗1点【源能】对敌方全体造成少量火属性伤害。当前【源能】大于1点时，每消耗1点【源能】，随机对敌方单体造成1次少量火属性伤害。</x:v>
      </x:c>
      <x:c r="J591" s="6" t="str">
        <x:v>https://raw.githubusercontent.com/Mar-7th/StarRailRes/dbe8cdfcfb0bf657b9fe1cf92d5537f118ccb487/index_new/cn/character_skills.json</x:v>
      </x:c>
    </x:row>
    <x:row r="592" ht="20" customHeight="1">
      <x:c r="A592" s="6" t="str">
        <x:v>151014</x:v>
      </x:c>
      <x:c r="B592" s="6" t="str">
        <x:v>1510</x:v>
      </x:c>
      <x:c r="C592" s="6" t="str">
        <x:v>姬子•启行</x:v>
      </x:c>
      <x:c r="D592" s="6" t="str">
        <x:v>我们，亦是逐星的巨人</x:v>
      </x:c>
      <x:c r="E592" s="6" t="str">
        <x:v>终结技</x:v>
      </x:c>
      <x:c r="F592" s="6" t="str">
        <x:v>群攻</x:v>
      </x:c>
      <x:c r="G592" s="6" t="n">
        <x:v>15</x:v>
      </x:c>
      <x:c r="H592" s="7" t="str">
        <x:v>造成#2[i]次伤害，每次伤害对敌方随机单体造成火属性伤害。</x:v>
      </x:c>
      <x:c r="I592" s="7" t="str">
        <x:v>造成0次伤害，每次伤害对敌方随机单体造成火属性伤害。</x:v>
      </x:c>
      <x:c r="J592" s="6" t="str">
        <x:v>https://raw.githubusercontent.com/Mar-7th/StarRailRes/dbe8cdfcfb0bf657b9fe1cf92d5537f118ccb487/index_new/cn/character_skills.json</x:v>
      </x:c>
    </x:row>
    <x:row r="593" ht="53" customHeight="1">
      <x:c r="A593" s="6" t="str">
        <x:v>151022</x:v>
      </x:c>
      <x:c r="B593" s="6" t="str">
        <x:v>1510</x:v>
      </x:c>
      <x:c r="C593" s="6" t="str">
        <x:v>姬子•启行</x:v>
      </x:c>
      <x:c r="D593" s="6" t="str">
        <x:v>开拓，与你同行</x:v>
      </x:c>
      <x:c r="E593" s="6" t="str">
        <x:v>助战技</x:v>
      </x:c>
      <x:c r="F593" s="6" t="str">
        <x:v>群攻</x:v>
      </x:c>
      <x:c r="G593" s="6" t="n">
        <x:v>15</x:v>
      </x:c>
      <x:c r="H593" s="7" t="str">
        <x:v>对敌方全体造成等同于姬子•启行#1[i]%攻击力的火属性伤害，额外造成#2[i]次伤害，每次伤害对敌方随机单体造成等同于姬子•启行#3[i]%攻击力的火属性伤害。姬子•启行使用时，对敌方全体造成等同于姬子•启行#4[i]%攻击力的火属性伤害，额外造成#5[i]次伤害，每次伤害对敌方随机单体造成等同于姬子•启行#6[i]%攻击力的火属性伤害。
若使用者为姬子•启行外的开拓同行角色，则根据使用者的不同，姬子•启行额外获得特殊效果的其中1种。
所有特殊效果发动的额外助战技单场战斗中最多发动#8[i]次，姬子•启行施放终结技后刷新发动次数。</x:v>
      </x:c>
      <x:c r="I593" s="7" t="str">
        <x:v>对敌方全体造成少量火属性伤害，对随机3个敌方单体造成少量火属性伤害。姬子•启行使用时，对敌方全体造成少量火属性伤害，对随机4个敌方单体造成少量火属性伤害。若使用者为姬子•启行外开拓同行角色，姬子•启行会获得特殊效果的其中1种。</x:v>
      </x:c>
      <x:c r="J593" s="6" t="str">
        <x:v>https://raw.githubusercontent.com/Mar-7th/StarRailRes/dbe8cdfcfb0bf657b9fe1cf92d5537f118ccb487/index_new/cn/character_skills.json</x:v>
      </x:c>
    </x:row>
    <x:row r="594" ht="38" customHeight="1">
      <x:c r="A594" s="6" t="str">
        <x:v>151025</x:v>
      </x:c>
      <x:c r="B594" s="6" t="str">
        <x:v>1510</x:v>
      </x:c>
      <x:c r="C594" s="6" t="str">
        <x:v>姬子•启行</x:v>
      </x:c>
      <x:c r="D594" s="6" t="str">
        <x:v>同行协议：裁决</x:v>
      </x:c>
      <x:c r="E594" s="6" t="str">
        <x:v>助战技</x:v>
      </x:c>
      <x:c r="F594" s="6" t="str">
        <x:v>群攻</x:v>
      </x:c>
      <x:c r="G594" s="6" t="n">
        <x:v>15</x:v>
      </x:c>
      <x:c r="H594" s="7" t="str">
        <x:v>进入【同行协议：裁决】状态。姬子•启行造成的伤害提高#8[i]%，造成的终结技伤害额外提高#10[i]%。姬子•启行的队友主动施放#9[i]次终结技后，姬子•启行立即对敌方发动1次无消耗的助战技。</x:v>
      </x:c>
      <x:c r="I594" s="7" t="str">
        <x:v>进入【同行协议：裁决】状态。姬子•启行造成的伤害提高，造成的终结技伤害额外提高。姬子•启行的队友主动施放2次终结技后，姬子•启行立即对敌方发动1次助战技。</x:v>
      </x:c>
      <x:c r="J594" s="6" t="str">
        <x:v>https://raw.githubusercontent.com/Mar-7th/StarRailRes/dbe8cdfcfb0bf657b9fe1cf92d5537f118ccb487/index_new/cn/character_skills.json</x:v>
      </x:c>
    </x:row>
    <x:row r="595" ht="53" customHeight="1">
      <x:c r="A595" s="6" t="str">
        <x:v>151026</x:v>
      </x:c>
      <x:c r="B595" s="6" t="str">
        <x:v>1510</x:v>
      </x:c>
      <x:c r="C595" s="6" t="str">
        <x:v>姬子•启行</x:v>
      </x:c>
      <x:c r="D595" s="6" t="str">
        <x:v>同行协议：歼破</x:v>
      </x:c>
      <x:c r="E595" s="6" t="str">
        <x:v>助战技</x:v>
      </x:c>
      <x:c r="F595" s="6" t="str">
        <x:v>群攻</x:v>
      </x:c>
      <x:c r="G595" s="6" t="n">
        <x:v>15</x:v>
      </x:c>
      <x:c r="H595" s="7" t="str">
        <x:v>进入【同行协议：歼破】状态。我方全体暴击伤害提高#8[i]%，战技造成的暴击伤害额外提高#10[i]%。我方每击中1名敌方目标均可获得1点充能，当充能到达#9[i]点后消耗所有充能，姬子•启行立即对敌方发动1次无消耗的助战技。本次助战技无法获得充能。</x:v>
      </x:c>
      <x:c r="I595" s="7" t="str">
        <x:v>进入【同行协议：歼破】状态。我方全体暴击伤害提高，战技造成的暴击伤害额外提高。我方每击中1名敌方目标均可获得1点充能，当充能到达9点后，消耗所有充能，姬子•启行立即对敌方发动1次助战技。</x:v>
      </x:c>
      <x:c r="J595" s="6" t="str">
        <x:v>https://raw.githubusercontent.com/Mar-7th/StarRailRes/dbe8cdfcfb0bf657b9fe1cf92d5537f118ccb487/index_new/cn/character_skills.json</x:v>
      </x:c>
    </x:row>
    <x:row r="596" ht="20" customHeight="1">
      <x:c r="A596" s="6" t="str">
        <x:v>151201</x:v>
      </x:c>
      <x:c r="B596" s="6" t="str">
        <x:v>1512</x:v>
      </x:c>
      <x:c r="C596" s="6" t="str">
        <x:v>知更鸟•晴歌</x:v>
      </x:c>
      <x:c r="D596" s="6" t="str">
        <x:v>音浪，为海风定调</x:v>
      </x:c>
      <x:c r="E596" s="6" t="str">
        <x:v>普攻</x:v>
      </x:c>
      <x:c r="F596" s="6" t="str">
        <x:v>单攻</x:v>
      </x:c>
      <x:c r="G596" s="6" t="n">
        <x:v>10</x:v>
      </x:c>
      <x:c r="H596" s="7" t="str">
        <x:v>对敌方单体造成等同于知更鸟•晴歌#1[i]%生命上限的风属性伤害。</x:v>
      </x:c>
      <x:c r="I596" s="7" t="str">
        <x:v>对敌方单体造成少量风属性伤害。</x:v>
      </x:c>
      <x:c r="J596" s="6" t="str">
        <x:v>https://raw.githubusercontent.com/Mar-7th/StarRailRes/dbe8cdfcfb0bf657b9fe1cf92d5537f118ccb487/index_new/cn/character_skills.json</x:v>
      </x:c>
    </x:row>
    <x:row r="597" ht="38" customHeight="1">
      <x:c r="A597" s="6" t="str">
        <x:v>151202</x:v>
      </x:c>
      <x:c r="B597" s="6" t="str">
        <x:v>1512</x:v>
      </x:c>
      <x:c r="C597" s="6" t="str">
        <x:v>知更鸟•晴歌</x:v>
      </x:c>
      <x:c r="D597" s="6" t="str">
        <x:v>盛夏是灵魂的乐手</x:v>
      </x:c>
      <x:c r="E597" s="6" t="str">
        <x:v>战技</x:v>
      </x:c>
      <x:c r="F597" s="6" t="str">
        <x:v>召唤</x:v>
      </x:c>
      <x:c r="G597" s="6" t="n">
        <x:v>15</x:v>
      </x:c>
      <x:c r="H597" s="7" t="str">
        <x:v>召唤忆灵「晴空乐手」贝茜。若任意「晴空乐手」已在场，为其回复等同于「晴空乐手」生命上限#1[i]%的生命值，并获得#2[i]点气氛值。</x:v>
      </x:c>
      <x:c r="I597" s="7" t="str">
        <x:v>召唤忆灵「晴空乐手」贝茜。若「晴空乐手」已在场，为「晴空乐手」回复生命值，并获得气氛值。</x:v>
      </x:c>
      <x:c r="J597" s="6" t="str">
        <x:v>https://raw.githubusercontent.com/Mar-7th/StarRailRes/dbe8cdfcfb0bf657b9fe1cf92d5537f118ccb487/index_new/cn/character_skills.json</x:v>
      </x:c>
    </x:row>
    <x:row r="598" ht="38" customHeight="1">
      <x:c r="A598" s="6" t="str">
        <x:v>151203</x:v>
      </x:c>
      <x:c r="B598" s="6" t="str">
        <x:v>1512</x:v>
      </x:c>
      <x:c r="C598" s="6" t="str">
        <x:v>知更鸟•晴歌</x:v>
      </x:c>
      <x:c r="D598" s="6" t="str">
        <x:v>跃入这片蔚蓝狂想</x:v>
      </x:c>
      <x:c r="E598" s="6" t="str">
        <x:v>终结技</x:v>
      </x:c>
      <x:c r="F598" s="6" t="str">
        <x:v>辅助</x:v>
      </x:c>
      <x:c r="G598" s="6" t="n">
        <x:v>15</x:v>
      </x:c>
      <x:c r="H598" s="7" t="str">
        <x:v>使除知更鸟•晴歌外的指定我方单体角色行动提前#1[i]%并固定恢复等同于#3[f1]%能量上限的能量。随后使其获得【特邀嘉宾】效果，持有【特邀嘉宾】的角色及其召唤物攻击时额外使知更鸟•晴歌获得#2[i]点气氛值，且无法使其他友方目标获得行动提前效果，持续2回合。该角色每回合开始时持续回合数减1。</x:v>
      </x:c>
      <x:c r="I598" s="7" t="str">
        <x:v>使除知更鸟•晴歌外的指定我方单体角色行动提前并恢复能量，随后使其获得【特邀嘉宾】效果，该角色及其召唤物攻击时额外使知更鸟•晴歌获得气氛值，且无法使其他友方目标获得行动提前效果。</x:v>
      </x:c>
      <x:c r="J598" s="6" t="str">
        <x:v>https://raw.githubusercontent.com/Mar-7th/StarRailRes/dbe8cdfcfb0bf657b9fe1cf92d5537f118ccb487/index_new/cn/character_skills.json</x:v>
      </x:c>
    </x:row>
    <x:row r="599" ht="83" customHeight="1">
      <x:c r="A599" s="6" t="str">
        <x:v>151204</x:v>
      </x:c>
      <x:c r="B599" s="6" t="str">
        <x:v>1512</x:v>
      </x:c>
      <x:c r="C599" s="6" t="str">
        <x:v>知更鸟•晴歌</x:v>
      </x:c>
      <x:c r="D599" s="6" t="str">
        <x:v>巡游在无界的天空</x:v>
      </x:c>
      <x:c r="E599" s="6" t="str">
        <x:v>天赋</x:v>
      </x:c>
      <x:c r="F599" s="6" t="str">
        <x:v>强化</x:v>
      </x:c>
      <x:c r="G599" s="6" t="n">
        <x:v>15</x:v>
      </x:c>
      <x:c r="H599" s="7" t="str">
        <x:v>忆灵「晴空乐手」初始拥有等同于知更鸟•晴歌#1[i]%生命上限的生命上限和等同于知更鸟•晴歌#2[i]%速度的速度。我方目标施放攻击时，或在任意目标回合第一次提供治疗效果或护盾时，知更鸟•晴歌获得1点气氛值，上限#5[i]点。「晴空乐手」贝茜在场时，若知更鸟•晴歌的气氛值大于等于#6[i]点，立即召唤「晴空乐手」啾米，若气氛值大于等于#7[i]点，立即召唤「晴空乐手」派丁。当「晴空乐手」全员登台后，解除知更鸟•晴歌与「晴空乐手」陷入的所有控制类负面状态、进入【Fever】状态并展开结界，结界内我方目标造成伤害时无视敌方目标（#8[f1]%+气氛值*#9[f1]%）防御力。
处于【Fever】状态时，知更鸟•晴歌与「晴空乐手」免疫控制类负面状态，【Fever】状态结束前知更鸟•晴歌不会进入自己的回合。</x:v>
      </x:c>
      <x:c r="I599" s="7" t="str">
        <x:v>我方目标施放攻击时、提供治疗效果或护盾时，知更鸟•晴歌获得气氛值。气氛值到达一定点数后，分别召唤「晴空乐手」啾米与「晴空乐手」派丁。当「晴空乐手」全员登台后，知更鸟•晴歌与「晴空乐手」进入【Fever】状态并展开结界，结界内我方目标造成伤害时无视敌方目标部分防御力。
处于【Fever】状态时，知更鸟•晴歌与「晴空乐手」免疫控制类负面状态，【Fever】状态结束前知更鸟•晴歌不会进入自己的回合。</x:v>
      </x:c>
      <x:c r="J599" s="6" t="str">
        <x:v>https://raw.githubusercontent.com/Mar-7th/StarRailRes/dbe8cdfcfb0bf657b9fe1cf92d5537f118ccb487/index_new/cn/character_skills.json</x:v>
      </x:c>
    </x:row>
    <x:row r="600" ht="20" customHeight="1">
      <x:c r="A600" s="6" t="str">
        <x:v>151206</x:v>
      </x:c>
      <x:c r="B600" s="6" t="str">
        <x:v>1512</x:v>
      </x:c>
      <x:c r="C600" s="6" t="str">
        <x:v>知更鸟•晴歌</x:v>
      </x:c>
      <x:c r="D600" s="6" t="str">
        <x:v>攻击</x:v>
      </x:c>
      <x:c r="E600" s="6" t="str"/>
      <x:c r="F600" s="6" t="str"/>
      <x:c r="G600" s="6" t="n">
        <x:v>1</x:v>
      </x:c>
      <x:c r="H600" s="7" t="str">
        <x:v>攻击敌人，进入战斗后削弱敌方目标对应属性韧性。</x:v>
      </x:c>
      <x:c r="I600" s="7" t="str">
        <x:v>攻击敌人，进入战斗后削弱敌方目标对应属性韧性。</x:v>
      </x:c>
      <x:c r="J600" s="6" t="str">
        <x:v>https://raw.githubusercontent.com/Mar-7th/StarRailRes/dbe8cdfcfb0bf657b9fe1cf92d5537f118ccb487/index_new/cn/character_skills.json</x:v>
      </x:c>
    </x:row>
    <x:row r="601" ht="38" customHeight="1">
      <x:c r="A601" s="6" t="str">
        <x:v>151207</x:v>
      </x:c>
      <x:c r="B601" s="6" t="str">
        <x:v>1512</x:v>
      </x:c>
      <x:c r="C601" s="6" t="str">
        <x:v>知更鸟•晴歌</x:v>
      </x:c>
      <x:c r="D601" s="6" t="str">
        <x:v>我们自成旋律</x:v>
      </x:c>
      <x:c r="E601" s="6" t="str">
        <x:v>秘技</x:v>
      </x:c>
      <x:c r="F601" s="6" t="str">
        <x:v>强化</x:v>
      </x:c>
      <x:c r="G601" s="6" t="n">
        <x:v>1</x:v>
      </x:c>
      <x:c r="H601" s="7" t="str">
        <x:v>使用秘技后，使下一次战斗开始时行动提前#3[i]%，立即获得#1[i]点气氛值，并使我方全体造成的伤害提高#2[i]%，持续2回合。</x:v>
      </x:c>
      <x:c r="I601" s="7" t="str">
        <x:v>进战行动提前，立即获得气氛值，并使我方全体造成的伤害提高。</x:v>
      </x:c>
      <x:c r="J601" s="6" t="str">
        <x:v>https://raw.githubusercontent.com/Mar-7th/StarRailRes/dbe8cdfcfb0bf657b9fe1cf92d5537f118ccb487/index_new/cn/character_skills.json</x:v>
      </x:c>
    </x:row>
    <x:row r="602" ht="20" customHeight="1">
      <x:c r="A602" s="6" t="str">
        <x:v>151301</x:v>
      </x:c>
      <x:c r="B602" s="6" t="str">
        <x:v>1513</x:v>
      </x:c>
      <x:c r="C602" s="6" t="str">
        <x:v>砂金•戏浪</x:v>
      </x:c>
      <x:c r="D602" s="6" t="str">
        <x:v>激流，正中红心</x:v>
      </x:c>
      <x:c r="E602" s="6" t="str">
        <x:v>普攻</x:v>
      </x:c>
      <x:c r="F602" s="6" t="str">
        <x:v>单攻</x:v>
      </x:c>
      <x:c r="G602" s="6" t="n">
        <x:v>10</x:v>
      </x:c>
      <x:c r="H602" s="7" t="str">
        <x:v>对指定敌方单体造成等同于砂金•戏浪#1[i]%攻击力的量子属性伤害。</x:v>
      </x:c>
      <x:c r="I602" s="7" t="str">
        <x:v>对指定敌方单体造成少量量子属性伤害。</x:v>
      </x:c>
      <x:c r="J602" s="6" t="str">
        <x:v>https://raw.githubusercontent.com/Mar-7th/StarRailRes/dbe8cdfcfb0bf657b9fe1cf92d5537f118ccb487/index_new/cn/character_skills.json</x:v>
      </x:c>
    </x:row>
    <x:row r="603" ht="38" customHeight="1">
      <x:c r="A603" s="6" t="str">
        <x:v>151302</x:v>
      </x:c>
      <x:c r="B603" s="6" t="str">
        <x:v>1513</x:v>
      </x:c>
      <x:c r="C603" s="6" t="str">
        <x:v>砂金•戏浪</x:v>
      </x:c>
      <x:c r="D603" s="6" t="str">
        <x:v>绝杀，热砂沸腾</x:v>
      </x:c>
      <x:c r="E603" s="6" t="str">
        <x:v>战技</x:v>
      </x:c>
      <x:c r="F603" s="6" t="str">
        <x:v>群攻</x:v>
      </x:c>
      <x:c r="G603" s="6" t="n">
        <x:v>15</x:v>
      </x:c>
      <x:c r="H603" s="7" t="str">
        <x:v>对敌方全体造成等同于砂金•戏浪#1[i]%攻击力的量子属性伤害，获得#2[i]个笑点和#3[i]点【热意】。</x:v>
      </x:c>
      <x:c r="I603" s="7" t="str">
        <x:v>对敌方全体造成量子属性伤害，获得笑点和【热意】。</x:v>
      </x:c>
      <x:c r="J603" s="6" t="str">
        <x:v>https://raw.githubusercontent.com/Mar-7th/StarRailRes/dbe8cdfcfb0bf657b9fe1cf92d5537f118ccb487/index_new/cn/character_skills.json</x:v>
      </x:c>
    </x:row>
    <x:row r="604" ht="38" customHeight="1">
      <x:c r="A604" s="6" t="str">
        <x:v>151303</x:v>
      </x:c>
      <x:c r="B604" s="6" t="str">
        <x:v>1513</x:v>
      </x:c>
      <x:c r="C604" s="6" t="str">
        <x:v>砂金•戏浪</x:v>
      </x:c>
      <x:c r="D604" s="6" t="str">
        <x:v>胜局，凌越飓浪之上</x:v>
      </x:c>
      <x:c r="E604" s="6" t="str">
        <x:v>终结技</x:v>
      </x:c>
      <x:c r="F604" s="6" t="str">
        <x:v>群攻</x:v>
      </x:c>
      <x:c r="G604" s="6" t="n">
        <x:v>15</x:v>
      </x:c>
      <x:c r="H604" s="7" t="str">
        <x:v>对敌方全体造成等同于砂金•戏浪#1[i]%攻击力的量子属性伤害，获得#3[i]个笑点和#2[i]点【热意】。并使自身速度提高#4[i]%，持续#5[i]回合。</x:v>
      </x:c>
      <x:c r="I604" s="7" t="str">
        <x:v>对敌方全体造成大量量子属性伤害，获得笑点和【热意】，并使自身速度提高。</x:v>
      </x:c>
      <x:c r="J604" s="6" t="str">
        <x:v>https://raw.githubusercontent.com/Mar-7th/StarRailRes/dbe8cdfcfb0bf657b9fe1cf92d5537f118ccb487/index_new/cn/character_skills.json</x:v>
      </x:c>
    </x:row>
    <x:row r="605" ht="68" customHeight="1">
      <x:c r="A605" s="6" t="str">
        <x:v>151304</x:v>
      </x:c>
      <x:c r="B605" s="6" t="str">
        <x:v>1513</x:v>
      </x:c>
      <x:c r="C605" s="6" t="str">
        <x:v>砂金•戏浪</x:v>
      </x:c>
      <x:c r="D605" s="6" t="str">
        <x:v>抛注，听深渊回响</x:v>
      </x:c>
      <x:c r="E605" s="6" t="str">
        <x:v>天赋</x:v>
      </x:c>
      <x:c r="F605" s="6" t="str">
        <x:v>强化</x:v>
      </x:c>
      <x:c r="G605" s="6" t="n">
        <x:v>15</x:v>
      </x:c>
      <x:c r="H605" s="7" t="str">
        <x:v>砂金•戏浪的【好活当赏】的持续时间增加1回合。队友施放攻击后，砂金•戏浪获得#7[i]点【热意】以及#6[i]个笑点，【热意】上限为#4[i]点。
【热意】达到#1[i]点时，砂金•戏浪会立即施放1次固定计入#5[i]笑点的【举杯！敬炽烈一夏】，并在施放后使自身下一次在阿哈时刻中施放的欢愉技强化为【All in！敬炽烈一夏】。
砂金•戏浪持有【好活当赏】时，战技额外对敌方全体造成#2[i]%量子属性欢愉伤害，终结技额外对敌方全体造成#3[i]%量子属性欢愉伤害。</x:v>
      </x:c>
      <x:c r="I605" s="7" t="str">
        <x:v>砂金•戏浪的【好活当赏】的持续时间增加1回合。队友施放攻击后，砂金•戏浪获得【热意】以及笑点。
【热意】达到一定值时，砂金•戏浪会立即施放1次固定计入笑点的【举杯！敬炽烈一夏】，并使自身下一次在阿哈时刻中施放的欢愉技强化为【All in！敬炽烈一夏】。
砂金•戏浪持有【好活当赏】时，战技和终结技额外对敌方全体造成量子属性欢愉伤害。</x:v>
      </x:c>
      <x:c r="J605" s="6" t="str">
        <x:v>https://raw.githubusercontent.com/Mar-7th/StarRailRes/dbe8cdfcfb0bf657b9fe1cf92d5537f118ccb487/index_new/cn/character_skills.json</x:v>
      </x:c>
    </x:row>
    <x:row r="606" ht="20" customHeight="1">
      <x:c r="A606" s="6" t="str">
        <x:v>151306</x:v>
      </x:c>
      <x:c r="B606" s="6" t="str">
        <x:v>1513</x:v>
      </x:c>
      <x:c r="C606" s="6" t="str">
        <x:v>砂金•戏浪</x:v>
      </x:c>
      <x:c r="D606" s="6" t="str">
        <x:v>攻击</x:v>
      </x:c>
      <x:c r="E606" s="6" t="str"/>
      <x:c r="F606" s="6" t="str"/>
      <x:c r="G606" s="6" t="n">
        <x:v>1</x:v>
      </x:c>
      <x:c r="H606" s="7" t="str">
        <x:v>攻击敌人，进入战斗后削弱敌方目标对应属性韧性。</x:v>
      </x:c>
      <x:c r="I606" s="7" t="str">
        <x:v>攻击敌人，进入战斗后削弱敌方目标对应属性韧性。</x:v>
      </x:c>
      <x:c r="J606" s="6" t="str">
        <x:v>https://raw.githubusercontent.com/Mar-7th/StarRailRes/dbe8cdfcfb0bf657b9fe1cf92d5537f118ccb487/index_new/cn/character_skills.json</x:v>
      </x:c>
    </x:row>
    <x:row r="607" ht="38" customHeight="1">
      <x:c r="A607" s="6" t="str">
        <x:v>151307</x:v>
      </x:c>
      <x:c r="B607" s="6" t="str">
        <x:v>1513</x:v>
      </x:c>
      <x:c r="C607" s="6" t="str">
        <x:v>砂金•戏浪</x:v>
      </x:c>
      <x:c r="D607" s="6" t="str">
        <x:v>于静水掀起风浪</x:v>
      </x:c>
      <x:c r="E607" s="6" t="str">
        <x:v>秘技</x:v>
      </x:c>
      <x:c r="F607" s="6" t="str"/>
      <x:c r="G607" s="6" t="n">
        <x:v>1</x:v>
      </x:c>
      <x:c r="H607" s="7" t="str">
        <x:v>快速向前移动一段距离并攻击接触到的敌人，在快速移动的过程中可抵挡敌人的所有攻击。主动攻击敌人进入战斗后，对敌方全体造成等同于砂金•戏浪#1[i]%攻击力的量子属性伤害，并使自身获得#2[i]点【热意】和#3[i]点【好活当赏】。未击中敌人时不消耗秘技点。</x:v>
      </x:c>
      <x:c r="I607" s="7" t="str">
        <x:v>快速向前移动一段距离并攻击接触到的敌人。攻击敌人进战后，对敌方全体造成少量量子属性伤害，并获得【热意】和【好活当赏】。未击中敌人时不消耗秘技点。</x:v>
      </x:c>
      <x:c r="J607" s="6" t="str">
        <x:v>https://raw.githubusercontent.com/Mar-7th/StarRailRes/dbe8cdfcfb0bf657b9fe1cf92d5537f118ccb487/index_new/cn/character_skills.json</x:v>
      </x:c>
    </x:row>
    <x:row r="608" ht="38" customHeight="1">
      <x:c r="A608" s="6" t="str">
        <x:v>151320</x:v>
      </x:c>
      <x:c r="B608" s="6" t="str">
        <x:v>1513</x:v>
      </x:c>
      <x:c r="C608" s="6" t="str">
        <x:v>砂金•戏浪</x:v>
      </x:c>
      <x:c r="D608" s="6" t="str">
        <x:v>举杯！敬炽烈一夏</x:v>
      </x:c>
      <x:c r="E608" s="6" t="str">
        <x:v>欢愉技</x:v>
      </x:c>
      <x:c r="F608" s="6" t="str">
        <x:v>群攻</x:v>
      </x:c>
      <x:c r="G608" s="6" t="n">
        <x:v>15</x:v>
      </x:c>
      <x:c r="H608" s="7" t="str">
        <x:v>对敌方全体造成#1[i]%量子属性欢愉伤害，并额外造成#2[i]次伤害，每次伤害对随机敌方单体造成#3[f1]%量子属性欢愉伤害。</x:v>
      </x:c>
      <x:c r="I608" s="7" t="str">
        <x:v>对敌方全体造成量子属性欢愉伤害，并额外对随机敌方单体造成少量量子属性欢愉伤害，共弹射10次。</x:v>
      </x:c>
      <x:c r="J608" s="6" t="str">
        <x:v>https://raw.githubusercontent.com/Mar-7th/StarRailRes/dbe8cdfcfb0bf657b9fe1cf92d5537f118ccb487/index_new/cn/character_skills.json</x:v>
      </x:c>
    </x:row>
    <x:row r="609" ht="53" customHeight="1">
      <x:c r="A609" s="6" t="str">
        <x:v>151321</x:v>
      </x:c>
      <x:c r="B609" s="6" t="str">
        <x:v>1513</x:v>
      </x:c>
      <x:c r="C609" s="6" t="str">
        <x:v>砂金•戏浪</x:v>
      </x:c>
      <x:c r="D609" s="6" t="str">
        <x:v>All in！敬炽烈一夏</x:v>
      </x:c>
      <x:c r="E609" s="6" t="str">
        <x:v>欢愉技</x:v>
      </x:c>
      <x:c r="F609" s="6" t="str">
        <x:v>群攻</x:v>
      </x:c>
      <x:c r="G609" s="6" t="n">
        <x:v>15</x:v>
      </x:c>
      <x:c r="H609" s="7" t="str">
        <x:v>对敌方全体造成#1[i]%量子属性欢愉伤害，并额外造成#3[i]次伤害，每次伤害对随机敌方单体造成#4[f1]%量子属性欢愉伤害。施放时会消耗所有【热意】，每消耗1点【热意】都会额外对随机敌方单体造成1次#2[f1]%量子属性欢愉伤害。</x:v>
      </x:c>
      <x:c r="I609" s="7" t="str">
        <x:v>对敌方全体造成量子属性欢愉伤害，并额外对随机敌方单体造成少量量子属性欢愉伤害，共弹射10次。同时消耗所有【热意】，每消耗1点【热意】都会对随机敌方单体造成1次少量量子属性欢愉伤害。</x:v>
      </x:c>
      <x:c r="J609" s="6" t="str">
        <x:v>https://raw.githubusercontent.com/Mar-7th/StarRailRes/dbe8cdfcfb0bf657b9fe1cf92d5537f118ccb487/index_new/cn/character_skills.json</x:v>
      </x:c>
    </x:row>
    <x:row r="610" ht="20" customHeight="1">
      <x:c r="A610" s="6" t="str">
        <x:v>800101</x:v>
      </x:c>
      <x:c r="B610" s="6" t="str">
        <x:v>8001</x:v>
      </x:c>
      <x:c r="C610" s="6" t="str">
        <x:v>开拓者（毁灭·男）</x:v>
      </x:c>
      <x:c r="D610" s="6" t="str">
        <x:v>再见安打</x:v>
      </x:c>
      <x:c r="E610" s="6" t="str">
        <x:v>普攻</x:v>
      </x:c>
      <x:c r="F610" s="6" t="str">
        <x:v>单攻</x:v>
      </x:c>
      <x:c r="G610" s="6" t="n">
        <x:v>10</x:v>
      </x:c>
      <x:c r="H610" s="7" t="str">
        <x:v>对指定敌方单体造成等同于开拓者#1[i]%攻击力的物理属性伤害。</x:v>
      </x:c>
      <x:c r="I610" s="7" t="str">
        <x:v>对敌方单体造成少量物理属性伤害。</x:v>
      </x:c>
      <x:c r="J610" s="6" t="str">
        <x:v>https://raw.githubusercontent.com/Mar-7th/StarRailRes/dbe8cdfcfb0bf657b9fe1cf92d5537f118ccb487/index_new/cn/character_skills.json</x:v>
      </x:c>
    </x:row>
    <x:row r="611" ht="20" customHeight="1">
      <x:c r="A611" s="6" t="str">
        <x:v>800102</x:v>
      </x:c>
      <x:c r="B611" s="6" t="str">
        <x:v>8001</x:v>
      </x:c>
      <x:c r="C611" s="6" t="str">
        <x:v>开拓者（毁灭·男）</x:v>
      </x:c>
      <x:c r="D611" s="6" t="str">
        <x:v>安息全垒打</x:v>
      </x:c>
      <x:c r="E611" s="6" t="str">
        <x:v>战技</x:v>
      </x:c>
      <x:c r="F611" s="6" t="str">
        <x:v>扩散</x:v>
      </x:c>
      <x:c r="G611" s="6" t="n">
        <x:v>15</x:v>
      </x:c>
      <x:c r="H611" s="7" t="str">
        <x:v>对指定敌方单体及其相邻目标造成等同于开拓者#1[i]%攻击力的物理属性伤害。</x:v>
      </x:c>
      <x:c r="I611" s="7" t="str">
        <x:v>对敌方单体以及相邻目标造成物理属性伤害。</x:v>
      </x:c>
      <x:c r="J611" s="6" t="str">
        <x:v>https://raw.githubusercontent.com/Mar-7th/StarRailRes/dbe8cdfcfb0bf657b9fe1cf92d5537f118ccb487/index_new/cn/character_skills.json</x:v>
      </x:c>
    </x:row>
    <x:row r="612" ht="68" customHeight="1">
      <x:c r="A612" s="6" t="str">
        <x:v>800103</x:v>
      </x:c>
      <x:c r="B612" s="6" t="str">
        <x:v>8001</x:v>
      </x:c>
      <x:c r="C612" s="6" t="str">
        <x:v>开拓者（毁灭·男）</x:v>
      </x:c>
      <x:c r="D612" s="6" t="str">
        <x:v>星尘王牌</x:v>
      </x:c>
      <x:c r="E612" s="6" t="str">
        <x:v>终结技</x:v>
      </x:c>
      <x:c r="F612" s="6" t="str">
        <x:v>强化</x:v>
      </x:c>
      <x:c r="G612" s="6" t="n">
        <x:v>15</x:v>
      </x:c>
      <x:c r="H612" s="7" t="str">
        <x:v>在两种攻击模式中选择其一挥出全力一击。
【全胜•再见安打】：对指定敌方单体造成等同于开拓者#1[i]%攻击力的物理属性伤害。
【全胜•安息全垒打】：对指定敌方单体造成等同于开拓者#2[i]%攻击力的物理属性伤害，并对其相邻目标造成等同于开拓者#3[i]%攻击力的物理属性伤害。</x:v>
      </x:c>
      <x:c r="I612" s="7" t="str">
        <x:v>选择单攻或扩散的攻击方式，挥出全力一击。</x:v>
      </x:c>
      <x:c r="J612" s="6" t="str">
        <x:v>https://raw.githubusercontent.com/Mar-7th/StarRailRes/dbe8cdfcfb0bf657b9fe1cf92d5537f118ccb487/index_new/cn/character_skills.json</x:v>
      </x:c>
    </x:row>
    <x:row r="613" ht="20" customHeight="1">
      <x:c r="A613" s="6" t="str">
        <x:v>800104</x:v>
      </x:c>
      <x:c r="B613" s="6" t="str">
        <x:v>8001</x:v>
      </x:c>
      <x:c r="C613" s="6" t="str">
        <x:v>开拓者（毁灭·男）</x:v>
      </x:c>
      <x:c r="D613" s="6" t="str">
        <x:v>牵制盗垒</x:v>
      </x:c>
      <x:c r="E613" s="6" t="str">
        <x:v>天赋</x:v>
      </x:c>
      <x:c r="F613" s="6" t="str">
        <x:v>强化</x:v>
      </x:c>
      <x:c r="G613" s="6" t="n">
        <x:v>15</x:v>
      </x:c>
      <x:c r="H613" s="7" t="str">
        <x:v>每次击破敌方目标的弱点后，攻击力提高#1[i]%，该效果最多叠加#2[i]层。</x:v>
      </x:c>
      <x:c r="I613" s="7" t="str">
        <x:v>每次击破敌方目标的弱点后，攻击力提高。</x:v>
      </x:c>
      <x:c r="J613" s="6" t="str">
        <x:v>https://raw.githubusercontent.com/Mar-7th/StarRailRes/dbe8cdfcfb0bf657b9fe1cf92d5537f118ccb487/index_new/cn/character_skills.json</x:v>
      </x:c>
    </x:row>
    <x:row r="614" ht="20" customHeight="1">
      <x:c r="A614" s="6" t="str">
        <x:v>800106</x:v>
      </x:c>
      <x:c r="B614" s="6" t="str">
        <x:v>8001</x:v>
      </x:c>
      <x:c r="C614" s="6" t="str">
        <x:v>开拓者（毁灭·男）</x:v>
      </x:c>
      <x:c r="D614" s="6" t="str">
        <x:v>攻击</x:v>
      </x:c>
      <x:c r="E614" s="6" t="str"/>
      <x:c r="F614" s="6" t="str"/>
      <x:c r="G614" s="6" t="n">
        <x:v>1</x:v>
      </x:c>
      <x:c r="H614" s="7" t="str">
        <x:v>攻击敌人，进入战斗后削弱敌方目标对应属性韧性。</x:v>
      </x:c>
      <x:c r="I614" s="7" t="str">
        <x:v>攻击敌人，进入战斗后削弱敌方目标对应属性韧性。</x:v>
      </x:c>
      <x:c r="J614" s="6" t="str">
        <x:v>https://raw.githubusercontent.com/Mar-7th/StarRailRes/dbe8cdfcfb0bf657b9fe1cf92d5537f118ccb487/index_new/cn/character_skills.json</x:v>
      </x:c>
    </x:row>
    <x:row r="615" ht="20" customHeight="1">
      <x:c r="A615" s="6" t="str">
        <x:v>800107</x:v>
      </x:c>
      <x:c r="B615" s="6" t="str">
        <x:v>8001</x:v>
      </x:c>
      <x:c r="C615" s="6" t="str">
        <x:v>开拓者（毁灭·男）</x:v>
      </x:c>
      <x:c r="D615" s="6" t="str">
        <x:v>不灭三振</x:v>
      </x:c>
      <x:c r="E615" s="6" t="str">
        <x:v>秘技</x:v>
      </x:c>
      <x:c r="F615" s="6" t="str">
        <x:v>回复</x:v>
      </x:c>
      <x:c r="G615" s="6" t="n">
        <x:v>1</x:v>
      </x:c>
      <x:c r="H615" s="7" t="str">
        <x:v>使用秘技后立即为我方全体回复等同于各自生命上限#1[i]%的生命值。</x:v>
      </x:c>
      <x:c r="I615" s="7" t="str">
        <x:v>使用秘技后立即为我方全体回复生命值。</x:v>
      </x:c>
      <x:c r="J615" s="6" t="str">
        <x:v>https://raw.githubusercontent.com/Mar-7th/StarRailRes/dbe8cdfcfb0bf657b9fe1cf92d5537f118ccb487/index_new/cn/character_skills.json</x:v>
      </x:c>
    </x:row>
    <x:row r="616" ht="20" customHeight="1">
      <x:c r="A616" s="6" t="str">
        <x:v>800108</x:v>
      </x:c>
      <x:c r="B616" s="6" t="str">
        <x:v>8001</x:v>
      </x:c>
      <x:c r="C616" s="6" t="str">
        <x:v>开拓者（毁灭·男）</x:v>
      </x:c>
      <x:c r="D616" s="6" t="str">
        <x:v>全胜•再见安打</x:v>
      </x:c>
      <x:c r="E616" s="6" t="str">
        <x:v>终结技</x:v>
      </x:c>
      <x:c r="F616" s="6" t="str">
        <x:v>单攻</x:v>
      </x:c>
      <x:c r="G616" s="6" t="n">
        <x:v>15</x:v>
      </x:c>
      <x:c r="H616" s="7" t="str">
        <x:v>对指定敌方单体造成等同于开拓者#1[i]%攻击力的物理属性伤害。</x:v>
      </x:c>
      <x:c r="I616" s="7" t="str">
        <x:v>对敌方单体造成大量物理属性伤害。</x:v>
      </x:c>
      <x:c r="J616" s="6" t="str">
        <x:v>https://raw.githubusercontent.com/Mar-7th/StarRailRes/dbe8cdfcfb0bf657b9fe1cf92d5537f118ccb487/index_new/cn/character_skills.json</x:v>
      </x:c>
    </x:row>
    <x:row r="617" ht="38" customHeight="1">
      <x:c r="A617" s="6" t="str">
        <x:v>800109</x:v>
      </x:c>
      <x:c r="B617" s="6" t="str">
        <x:v>8001</x:v>
      </x:c>
      <x:c r="C617" s="6" t="str">
        <x:v>开拓者（毁灭·男）</x:v>
      </x:c>
      <x:c r="D617" s="6" t="str">
        <x:v>全胜•安息全垒打</x:v>
      </x:c>
      <x:c r="E617" s="6" t="str">
        <x:v>终结技</x:v>
      </x:c>
      <x:c r="F617" s="6" t="str">
        <x:v>扩散</x:v>
      </x:c>
      <x:c r="G617" s="6" t="n">
        <x:v>15</x:v>
      </x:c>
      <x:c r="H617" s="7" t="str">
        <x:v>对指定敌方单体造成等同于开拓者#1[i]%攻击力的物理属性伤害，同时对其相邻目标造成等同于开拓者#2[i]%攻击力的物理属性伤害。</x:v>
      </x:c>
      <x:c r="I617" s="7" t="str">
        <x:v>对敌方单体及其相邻目标造成物理属性伤害。</x:v>
      </x:c>
      <x:c r="J617" s="6" t="str">
        <x:v>https://raw.githubusercontent.com/Mar-7th/StarRailRes/dbe8cdfcfb0bf657b9fe1cf92d5537f118ccb487/index_new/cn/character_skills.json</x:v>
      </x:c>
    </x:row>
    <x:row r="618" ht="20" customHeight="1">
      <x:c r="A618" s="6" t="str">
        <x:v>800201</x:v>
      </x:c>
      <x:c r="B618" s="6" t="str">
        <x:v>8002</x:v>
      </x:c>
      <x:c r="C618" s="6" t="str">
        <x:v>开拓者（毁灭·女）</x:v>
      </x:c>
      <x:c r="D618" s="6" t="str">
        <x:v>再见安打</x:v>
      </x:c>
      <x:c r="E618" s="6" t="str">
        <x:v>普攻</x:v>
      </x:c>
      <x:c r="F618" s="6" t="str">
        <x:v>单攻</x:v>
      </x:c>
      <x:c r="G618" s="6" t="n">
        <x:v>10</x:v>
      </x:c>
      <x:c r="H618" s="7" t="str">
        <x:v>对指定敌方单体造成等同于开拓者#1[i]%攻击力的物理属性伤害。</x:v>
      </x:c>
      <x:c r="I618" s="7" t="str">
        <x:v>对敌方单体造成少量物理属性伤害。</x:v>
      </x:c>
      <x:c r="J618" s="6" t="str">
        <x:v>https://raw.githubusercontent.com/Mar-7th/StarRailRes/dbe8cdfcfb0bf657b9fe1cf92d5537f118ccb487/index_new/cn/character_skills.json</x:v>
      </x:c>
    </x:row>
    <x:row r="619" ht="20" customHeight="1">
      <x:c r="A619" s="6" t="str">
        <x:v>800202</x:v>
      </x:c>
      <x:c r="B619" s="6" t="str">
        <x:v>8002</x:v>
      </x:c>
      <x:c r="C619" s="6" t="str">
        <x:v>开拓者（毁灭·女）</x:v>
      </x:c>
      <x:c r="D619" s="6" t="str">
        <x:v>安息全垒打</x:v>
      </x:c>
      <x:c r="E619" s="6" t="str">
        <x:v>战技</x:v>
      </x:c>
      <x:c r="F619" s="6" t="str">
        <x:v>扩散</x:v>
      </x:c>
      <x:c r="G619" s="6" t="n">
        <x:v>15</x:v>
      </x:c>
      <x:c r="H619" s="7" t="str">
        <x:v>对指定敌方单体及其相邻目标造成等同于开拓者#1[i]%攻击力的物理属性伤害。</x:v>
      </x:c>
      <x:c r="I619" s="7" t="str">
        <x:v>对敌方单体以及相邻目标造成物理属性伤害。</x:v>
      </x:c>
      <x:c r="J619" s="6" t="str">
        <x:v>https://raw.githubusercontent.com/Mar-7th/StarRailRes/dbe8cdfcfb0bf657b9fe1cf92d5537f118ccb487/index_new/cn/character_skills.json</x:v>
      </x:c>
    </x:row>
    <x:row r="620" ht="68" customHeight="1">
      <x:c r="A620" s="6" t="str">
        <x:v>800203</x:v>
      </x:c>
      <x:c r="B620" s="6" t="str">
        <x:v>8002</x:v>
      </x:c>
      <x:c r="C620" s="6" t="str">
        <x:v>开拓者（毁灭·女）</x:v>
      </x:c>
      <x:c r="D620" s="6" t="str">
        <x:v>星尘王牌</x:v>
      </x:c>
      <x:c r="E620" s="6" t="str">
        <x:v>终结技</x:v>
      </x:c>
      <x:c r="F620" s="6" t="str">
        <x:v>强化</x:v>
      </x:c>
      <x:c r="G620" s="6" t="n">
        <x:v>15</x:v>
      </x:c>
      <x:c r="H620" s="7" t="str">
        <x:v>在两种攻击模式中选择其一挥出全力一击。
【全胜•再见安打】：对指定敌方单体造成等同于开拓者#1[i]%攻击力的物理属性伤害。
【全胜•安息全垒打】：对指定敌方单体造成等同于开拓者#2[i]%攻击力的物理属性伤害，并对其相邻目标造成等同于开拓者#3[i]%攻击力的物理属性伤害。</x:v>
      </x:c>
      <x:c r="I620" s="7" t="str">
        <x:v>选择单攻或扩散的攻击方式，挥出全力一击。</x:v>
      </x:c>
      <x:c r="J620" s="6" t="str">
        <x:v>https://raw.githubusercontent.com/Mar-7th/StarRailRes/dbe8cdfcfb0bf657b9fe1cf92d5537f118ccb487/index_new/cn/character_skills.json</x:v>
      </x:c>
    </x:row>
    <x:row r="621" ht="20" customHeight="1">
      <x:c r="A621" s="6" t="str">
        <x:v>800204</x:v>
      </x:c>
      <x:c r="B621" s="6" t="str">
        <x:v>8002</x:v>
      </x:c>
      <x:c r="C621" s="6" t="str">
        <x:v>开拓者（毁灭·女）</x:v>
      </x:c>
      <x:c r="D621" s="6" t="str">
        <x:v>牵制盗垒</x:v>
      </x:c>
      <x:c r="E621" s="6" t="str">
        <x:v>天赋</x:v>
      </x:c>
      <x:c r="F621" s="6" t="str">
        <x:v>强化</x:v>
      </x:c>
      <x:c r="G621" s="6" t="n">
        <x:v>15</x:v>
      </x:c>
      <x:c r="H621" s="7" t="str">
        <x:v>每次击破敌方目标的弱点后，攻击力提高#1[i]%，该效果最多叠加#2[i]层。</x:v>
      </x:c>
      <x:c r="I621" s="7" t="str">
        <x:v>每次击破敌方目标的弱点后，攻击力提高。</x:v>
      </x:c>
      <x:c r="J621" s="6" t="str">
        <x:v>https://raw.githubusercontent.com/Mar-7th/StarRailRes/dbe8cdfcfb0bf657b9fe1cf92d5537f118ccb487/index_new/cn/character_skills.json</x:v>
      </x:c>
    </x:row>
    <x:row r="622" ht="20" customHeight="1">
      <x:c r="A622" s="6" t="str">
        <x:v>800206</x:v>
      </x:c>
      <x:c r="B622" s="6" t="str">
        <x:v>8002</x:v>
      </x:c>
      <x:c r="C622" s="6" t="str">
        <x:v>开拓者（毁灭·女）</x:v>
      </x:c>
      <x:c r="D622" s="6" t="str">
        <x:v>攻击</x:v>
      </x:c>
      <x:c r="E622" s="6" t="str"/>
      <x:c r="F622" s="6" t="str"/>
      <x:c r="G622" s="6" t="n">
        <x:v>1</x:v>
      </x:c>
      <x:c r="H622" s="7" t="str">
        <x:v>攻击敌人，进入战斗后削弱敌方目标对应属性韧性。</x:v>
      </x:c>
      <x:c r="I622" s="7" t="str">
        <x:v>攻击敌人，进入战斗后削弱敌方目标对应属性韧性。</x:v>
      </x:c>
      <x:c r="J622" s="6" t="str">
        <x:v>https://raw.githubusercontent.com/Mar-7th/StarRailRes/dbe8cdfcfb0bf657b9fe1cf92d5537f118ccb487/index_new/cn/character_skills.json</x:v>
      </x:c>
    </x:row>
    <x:row r="623" ht="20" customHeight="1">
      <x:c r="A623" s="6" t="str">
        <x:v>800207</x:v>
      </x:c>
      <x:c r="B623" s="6" t="str">
        <x:v>8002</x:v>
      </x:c>
      <x:c r="C623" s="6" t="str">
        <x:v>开拓者（毁灭·女）</x:v>
      </x:c>
      <x:c r="D623" s="6" t="str">
        <x:v>不灭三振</x:v>
      </x:c>
      <x:c r="E623" s="6" t="str">
        <x:v>秘技</x:v>
      </x:c>
      <x:c r="F623" s="6" t="str">
        <x:v>回复</x:v>
      </x:c>
      <x:c r="G623" s="6" t="n">
        <x:v>1</x:v>
      </x:c>
      <x:c r="H623" s="7" t="str">
        <x:v>使用秘技后立即为我方全体回复等同于各自生命上限#1[i]%的生命值。</x:v>
      </x:c>
      <x:c r="I623" s="7" t="str">
        <x:v>使用秘技后立即为我方全体回复生命值。</x:v>
      </x:c>
      <x:c r="J623" s="6" t="str">
        <x:v>https://raw.githubusercontent.com/Mar-7th/StarRailRes/dbe8cdfcfb0bf657b9fe1cf92d5537f118ccb487/index_new/cn/character_skills.json</x:v>
      </x:c>
    </x:row>
    <x:row r="624" ht="20" customHeight="1">
      <x:c r="A624" s="6" t="str">
        <x:v>800208</x:v>
      </x:c>
      <x:c r="B624" s="6" t="str">
        <x:v>8002</x:v>
      </x:c>
      <x:c r="C624" s="6" t="str">
        <x:v>开拓者（毁灭·女）</x:v>
      </x:c>
      <x:c r="D624" s="6" t="str">
        <x:v>全胜•再见安打</x:v>
      </x:c>
      <x:c r="E624" s="6" t="str">
        <x:v>终结技</x:v>
      </x:c>
      <x:c r="F624" s="6" t="str">
        <x:v>单攻</x:v>
      </x:c>
      <x:c r="G624" s="6" t="n">
        <x:v>15</x:v>
      </x:c>
      <x:c r="H624" s="7" t="str">
        <x:v>对指定敌方单体造成等同于开拓者#1[i]%攻击力的物理属性伤害。</x:v>
      </x:c>
      <x:c r="I624" s="7" t="str">
        <x:v>对敌方单体造成大量物理属性伤害。</x:v>
      </x:c>
      <x:c r="J624" s="6" t="str">
        <x:v>https://raw.githubusercontent.com/Mar-7th/StarRailRes/dbe8cdfcfb0bf657b9fe1cf92d5537f118ccb487/index_new/cn/character_skills.json</x:v>
      </x:c>
    </x:row>
    <x:row r="625" ht="38" customHeight="1">
      <x:c r="A625" s="6" t="str">
        <x:v>800209</x:v>
      </x:c>
      <x:c r="B625" s="6" t="str">
        <x:v>8002</x:v>
      </x:c>
      <x:c r="C625" s="6" t="str">
        <x:v>开拓者（毁灭·女）</x:v>
      </x:c>
      <x:c r="D625" s="6" t="str">
        <x:v>全胜•安息全垒打</x:v>
      </x:c>
      <x:c r="E625" s="6" t="str">
        <x:v>终结技</x:v>
      </x:c>
      <x:c r="F625" s="6" t="str">
        <x:v>扩散</x:v>
      </x:c>
      <x:c r="G625" s="6" t="n">
        <x:v>15</x:v>
      </x:c>
      <x:c r="H625" s="7" t="str">
        <x:v>对指定敌方单体造成等同于开拓者#1[i]%攻击力的物理属性伤害，同时对其相邻目标造成等同于开拓者#2[i]%攻击力的物理属性伤害。</x:v>
      </x:c>
      <x:c r="I625" s="7" t="str">
        <x:v>对敌方单体及其相邻目标造成物理属性伤害。</x:v>
      </x:c>
      <x:c r="J625" s="6" t="str">
        <x:v>https://raw.githubusercontent.com/Mar-7th/StarRailRes/dbe8cdfcfb0bf657b9fe1cf92d5537f118ccb487/index_new/cn/character_skills.json</x:v>
      </x:c>
    </x:row>
    <x:row r="626" ht="20" customHeight="1">
      <x:c r="A626" s="6" t="str">
        <x:v>800301</x:v>
      </x:c>
      <x:c r="B626" s="6" t="str">
        <x:v>8003</x:v>
      </x:c>
      <x:c r="C626" s="6" t="str">
        <x:v>开拓者（存护·男）</x:v>
      </x:c>
      <x:c r="D626" s="6" t="str">
        <x:v>穿彻坚冰的烈芒</x:v>
      </x:c>
      <x:c r="E626" s="6" t="str">
        <x:v>普攻</x:v>
      </x:c>
      <x:c r="F626" s="6" t="str">
        <x:v>单攻</x:v>
      </x:c>
      <x:c r="G626" s="6" t="n">
        <x:v>10</x:v>
      </x:c>
      <x:c r="H626" s="7" t="str">
        <x:v>对指定敌方单体造成等同于开拓者#1[i]%攻击力的火属性伤害并叠加1层【灼热意志】。</x:v>
      </x:c>
      <x:c r="I626" s="7" t="str">
        <x:v>对敌方单体造成少量火属性伤害，获得【灼热意志】。</x:v>
      </x:c>
      <x:c r="J626" s="6" t="str">
        <x:v>https://raw.githubusercontent.com/Mar-7th/StarRailRes/dbe8cdfcfb0bf657b9fe1cf92d5537f118ccb487/index_new/cn/character_skills.json</x:v>
      </x:c>
    </x:row>
    <x:row r="627" ht="38" customHeight="1">
      <x:c r="A627" s="6" t="str">
        <x:v>800302</x:v>
      </x:c>
      <x:c r="B627" s="6" t="str">
        <x:v>8003</x:v>
      </x:c>
      <x:c r="C627" s="6" t="str">
        <x:v>开拓者（存护·男）</x:v>
      </x:c>
      <x:c r="D627" s="6" t="str">
        <x:v>炽燃不灭的琥珀</x:v>
      </x:c>
      <x:c r="E627" s="6" t="str">
        <x:v>战技</x:v>
      </x:c>
      <x:c r="F627" s="6" t="str">
        <x:v>防御</x:v>
      </x:c>
      <x:c r="G627" s="6" t="n">
        <x:v>15</x:v>
      </x:c>
      <x:c r="H627" s="7" t="str">
        <x:v>施放战技后，开拓者受到的伤害降低#1[i]%并叠加1层【灼热意志】，此外有#2[i]%基础概率使敌方全体陷入嘲讽状态，持续#3[i]回合。</x:v>
      </x:c>
      <x:c r="I627" s="7" t="str">
        <x:v>降低自身受到的伤害，并获得【灼热意志】，大概率使敌方全体陷入嘲讽状态。</x:v>
      </x:c>
      <x:c r="J627" s="6" t="str">
        <x:v>https://raw.githubusercontent.com/Mar-7th/StarRailRes/dbe8cdfcfb0bf657b9fe1cf92d5537f118ccb487/index_new/cn/character_skills.json</x:v>
      </x:c>
    </x:row>
    <x:row r="628" ht="38" customHeight="1">
      <x:c r="A628" s="6" t="str">
        <x:v>800303</x:v>
      </x:c>
      <x:c r="B628" s="6" t="str">
        <x:v>8003</x:v>
      </x:c>
      <x:c r="C628" s="6" t="str">
        <x:v>开拓者（存护·男）</x:v>
      </x:c>
      <x:c r="D628" s="6" t="str">
        <x:v>陷阵无回的炎枪</x:v>
      </x:c>
      <x:c r="E628" s="6" t="str">
        <x:v>终结技</x:v>
      </x:c>
      <x:c r="F628" s="6" t="str">
        <x:v>群攻</x:v>
      </x:c>
      <x:c r="G628" s="6" t="n">
        <x:v>15</x:v>
      </x:c>
      <x:c r="H628" s="7" t="str">
        <x:v>对敌方全体造成等同于开拓者#1[i]%攻击力+#2[i]%防御力的火属性伤害。下一次施放普攻时，自动获得强化且不消耗【灼热意志】。</x:v>
      </x:c>
      <x:c r="I628" s="7" t="str">
        <x:v>对敌方全体造成火属性伤害，强化下一次的普攻。</x:v>
      </x:c>
      <x:c r="J628" s="6" t="str">
        <x:v>https://raw.githubusercontent.com/Mar-7th/StarRailRes/dbe8cdfcfb0bf657b9fe1cf92d5537f118ccb487/index_new/cn/character_skills.json</x:v>
      </x:c>
    </x:row>
    <x:row r="629" ht="38" customHeight="1">
      <x:c r="A629" s="6" t="str">
        <x:v>800304</x:v>
      </x:c>
      <x:c r="B629" s="6" t="str">
        <x:v>8003</x:v>
      </x:c>
      <x:c r="C629" s="6" t="str">
        <x:v>开拓者（存护·男）</x:v>
      </x:c>
      <x:c r="D629" s="6" t="str">
        <x:v>筑城者遗宝</x:v>
      </x:c>
      <x:c r="E629" s="6" t="str">
        <x:v>天赋</x:v>
      </x:c>
      <x:c r="F629" s="6" t="str">
        <x:v>强化</x:v>
      </x:c>
      <x:c r="G629" s="6" t="n">
        <x:v>15</x:v>
      </x:c>
      <x:c r="H629" s="7" t="str">
        <x:v>每受到1次攻击，叠加1层【灼热意志】，最多可叠加#3[i]层。
【灼热意志】层数不低于4时，普攻将获得强化，对指定敌方单体及其相邻目标同时造成伤害。
开拓者施放普攻、战技、终结技后，为我方全体提供能够抵消等同于开拓者#1[f1]%防御力+#4[i]伤害的护盾，持续#2[i]回合。</x:v>
      </x:c>
      <x:c r="I629" s="7" t="str">
        <x:v>被攻击时叠加【灼热意志】，【灼热意志】不低于4层时，普攻获得强化。施放普攻、战技、终结技后，为我方全体提供护盾。</x:v>
      </x:c>
      <x:c r="J629" s="6" t="str">
        <x:v>https://raw.githubusercontent.com/Mar-7th/StarRailRes/dbe8cdfcfb0bf657b9fe1cf92d5537f118ccb487/index_new/cn/character_skills.json</x:v>
      </x:c>
    </x:row>
    <x:row r="630" ht="20" customHeight="1">
      <x:c r="A630" s="6" t="str">
        <x:v>800306</x:v>
      </x:c>
      <x:c r="B630" s="6" t="str">
        <x:v>8003</x:v>
      </x:c>
      <x:c r="C630" s="6" t="str">
        <x:v>开拓者（存护·男）</x:v>
      </x:c>
      <x:c r="D630" s="6" t="str">
        <x:v>攻击</x:v>
      </x:c>
      <x:c r="E630" s="6" t="str"/>
      <x:c r="F630" s="6" t="str"/>
      <x:c r="G630" s="6" t="n">
        <x:v>1</x:v>
      </x:c>
      <x:c r="H630" s="7" t="str">
        <x:v>攻击敌人，进入战斗后削弱敌方目标对应属性韧性。</x:v>
      </x:c>
      <x:c r="I630" s="7" t="str">
        <x:v>攻击敌人，进入战斗后削弱敌方目标对应属性韧性。</x:v>
      </x:c>
      <x:c r="J630" s="6" t="str">
        <x:v>https://raw.githubusercontent.com/Mar-7th/StarRailRes/dbe8cdfcfb0bf657b9fe1cf92d5537f118ccb487/index_new/cn/character_skills.json</x:v>
      </x:c>
    </x:row>
    <x:row r="631" ht="38" customHeight="1">
      <x:c r="A631" s="6" t="str">
        <x:v>800307</x:v>
      </x:c>
      <x:c r="B631" s="6" t="str">
        <x:v>8003</x:v>
      </x:c>
      <x:c r="C631" s="6" t="str">
        <x:v>开拓者（存护·男）</x:v>
      </x:c>
      <x:c r="D631" s="6" t="str">
        <x:v>守护者召令</x:v>
      </x:c>
      <x:c r="E631" s="6" t="str">
        <x:v>秘技</x:v>
      </x:c>
      <x:c r="F631" s="6" t="str">
        <x:v>防御</x:v>
      </x:c>
      <x:c r="G631" s="6" t="n">
        <x:v>1</x:v>
      </x:c>
      <x:c r="H631" s="7" t="str">
        <x:v>使用秘技后，下一次战斗开始时给自身提供能够抵消等同于开拓者#1[i]%防御力+#2[i]伤害的护盾，持续#3[i]回合。</x:v>
      </x:c>
      <x:c r="I631" s="7" t="str">
        <x:v>使用秘技后，下一次战斗开始时给自身提供护盾。</x:v>
      </x:c>
      <x:c r="J631" s="6" t="str">
        <x:v>https://raw.githubusercontent.com/Mar-7th/StarRailRes/dbe8cdfcfb0bf657b9fe1cf92d5537f118ccb487/index_new/cn/character_skills.json</x:v>
      </x:c>
    </x:row>
    <x:row r="632" ht="38" customHeight="1">
      <x:c r="A632" s="6" t="str">
        <x:v>800308</x:v>
      </x:c>
      <x:c r="B632" s="6" t="str">
        <x:v>8003</x:v>
      </x:c>
      <x:c r="C632" s="6" t="str">
        <x:v>开拓者（存护·男）</x:v>
      </x:c>
      <x:c r="D632" s="6" t="str">
        <x:v>穿彻坚冰的烈芒</x:v>
      </x:c>
      <x:c r="E632" s="6" t="str">
        <x:v>普攻</x:v>
      </x:c>
      <x:c r="F632" s="6" t="str">
        <x:v>扩散</x:v>
      </x:c>
      <x:c r="G632" s="6" t="n">
        <x:v>10</x:v>
      </x:c>
      <x:c r="H632" s="7" t="str">
        <x:v>消耗4层【灼热意志】，强化普攻。对指定敌方单体造成等同于开拓者#1[i]%攻击力的火属性伤害，同时对其相邻目标造成等同于开拓者#2[i]%攻击力的火属性伤害。</x:v>
      </x:c>
      <x:c r="I632" s="7" t="str">
        <x:v>消耗【灼热意志】，对敌方单体造成火属性伤害，对相邻目标造成少量火属性伤害。</x:v>
      </x:c>
      <x:c r="J632" s="6" t="str">
        <x:v>https://raw.githubusercontent.com/Mar-7th/StarRailRes/dbe8cdfcfb0bf657b9fe1cf92d5537f118ccb487/index_new/cn/character_skills.json</x:v>
      </x:c>
    </x:row>
    <x:row r="633" ht="20" customHeight="1">
      <x:c r="A633" s="6" t="str">
        <x:v>800401</x:v>
      </x:c>
      <x:c r="B633" s="6" t="str">
        <x:v>8004</x:v>
      </x:c>
      <x:c r="C633" s="6" t="str">
        <x:v>开拓者（存护·女）</x:v>
      </x:c>
      <x:c r="D633" s="6" t="str">
        <x:v>穿彻坚冰的烈芒</x:v>
      </x:c>
      <x:c r="E633" s="6" t="str">
        <x:v>普攻</x:v>
      </x:c>
      <x:c r="F633" s="6" t="str">
        <x:v>单攻</x:v>
      </x:c>
      <x:c r="G633" s="6" t="n">
        <x:v>10</x:v>
      </x:c>
      <x:c r="H633" s="7" t="str">
        <x:v>对指定敌方单体造成等同于开拓者#1[i]%攻击力的火属性伤害并叠加1层【灼热意志】。</x:v>
      </x:c>
      <x:c r="I633" s="7" t="str">
        <x:v>对敌方单体造成少量火属性伤害，获得【灼热意志】。</x:v>
      </x:c>
      <x:c r="J633" s="6" t="str">
        <x:v>https://raw.githubusercontent.com/Mar-7th/StarRailRes/dbe8cdfcfb0bf657b9fe1cf92d5537f118ccb487/index_new/cn/character_skills.json</x:v>
      </x:c>
    </x:row>
    <x:row r="634" ht="38" customHeight="1">
      <x:c r="A634" s="6" t="str">
        <x:v>800402</x:v>
      </x:c>
      <x:c r="B634" s="6" t="str">
        <x:v>8004</x:v>
      </x:c>
      <x:c r="C634" s="6" t="str">
        <x:v>开拓者（存护·女）</x:v>
      </x:c>
      <x:c r="D634" s="6" t="str">
        <x:v>炽燃不灭的琥珀</x:v>
      </x:c>
      <x:c r="E634" s="6" t="str">
        <x:v>战技</x:v>
      </x:c>
      <x:c r="F634" s="6" t="str">
        <x:v>防御</x:v>
      </x:c>
      <x:c r="G634" s="6" t="n">
        <x:v>15</x:v>
      </x:c>
      <x:c r="H634" s="7" t="str">
        <x:v>施放战技后，开拓者受到的伤害降低#1[i]%并叠加1层【灼热意志】，此外有#2[i]%基础概率使敌方全体陷入嘲讽状态，持续#3[i]回合。</x:v>
      </x:c>
      <x:c r="I634" s="7" t="str">
        <x:v>降低自身受到的伤害，并获得【灼热意志】，大概率使敌方全体陷入嘲讽状态。</x:v>
      </x:c>
      <x:c r="J634" s="6" t="str">
        <x:v>https://raw.githubusercontent.com/Mar-7th/StarRailRes/dbe8cdfcfb0bf657b9fe1cf92d5537f118ccb487/index_new/cn/character_skills.json</x:v>
      </x:c>
    </x:row>
    <x:row r="635" ht="38" customHeight="1">
      <x:c r="A635" s="6" t="str">
        <x:v>800403</x:v>
      </x:c>
      <x:c r="B635" s="6" t="str">
        <x:v>8004</x:v>
      </x:c>
      <x:c r="C635" s="6" t="str">
        <x:v>开拓者（存护·女）</x:v>
      </x:c>
      <x:c r="D635" s="6" t="str">
        <x:v>陷阵无回的炎枪</x:v>
      </x:c>
      <x:c r="E635" s="6" t="str">
        <x:v>终结技</x:v>
      </x:c>
      <x:c r="F635" s="6" t="str">
        <x:v>群攻</x:v>
      </x:c>
      <x:c r="G635" s="6" t="n">
        <x:v>15</x:v>
      </x:c>
      <x:c r="H635" s="7" t="str">
        <x:v>对敌方全体造成等同于开拓者#1[i]%攻击力+#2[i]%防御力的火属性伤害。下一次施放普攻时，自动获得强化且不消耗【灼热意志】。</x:v>
      </x:c>
      <x:c r="I635" s="7" t="str">
        <x:v>对敌方全体造成火属性伤害，强化下一次的普攻。</x:v>
      </x:c>
      <x:c r="J635" s="6" t="str">
        <x:v>https://raw.githubusercontent.com/Mar-7th/StarRailRes/dbe8cdfcfb0bf657b9fe1cf92d5537f118ccb487/index_new/cn/character_skills.json</x:v>
      </x:c>
    </x:row>
    <x:row r="636" ht="38" customHeight="1">
      <x:c r="A636" s="6" t="str">
        <x:v>800404</x:v>
      </x:c>
      <x:c r="B636" s="6" t="str">
        <x:v>8004</x:v>
      </x:c>
      <x:c r="C636" s="6" t="str">
        <x:v>开拓者（存护·女）</x:v>
      </x:c>
      <x:c r="D636" s="6" t="str">
        <x:v>筑城者遗宝</x:v>
      </x:c>
      <x:c r="E636" s="6" t="str">
        <x:v>天赋</x:v>
      </x:c>
      <x:c r="F636" s="6" t="str">
        <x:v>强化</x:v>
      </x:c>
      <x:c r="G636" s="6" t="n">
        <x:v>15</x:v>
      </x:c>
      <x:c r="H636" s="7" t="str">
        <x:v>每受到1次攻击，叠加1层【灼热意志】，最多可叠加#3[i]层。
【灼热意志】层数不低于4时，普攻将获得强化，对指定敌方单体及其相邻目标同时造成伤害。
开拓者施放普攻、战技、终结技后，为我方全体提供能够抵消等同于开拓者#1[f1]%防御力+#4[i]伤害的护盾，持续#2[i]回合。</x:v>
      </x:c>
      <x:c r="I636" s="7" t="str">
        <x:v>被攻击时叠加【灼热意志】，【灼热意志】不低于4层时，普攻获得强化。施放普攻、战技、终结技后，为我方全体提供护盾。</x:v>
      </x:c>
      <x:c r="J636" s="6" t="str">
        <x:v>https://raw.githubusercontent.com/Mar-7th/StarRailRes/dbe8cdfcfb0bf657b9fe1cf92d5537f118ccb487/index_new/cn/character_skills.json</x:v>
      </x:c>
    </x:row>
    <x:row r="637" ht="20" customHeight="1">
      <x:c r="A637" s="6" t="str">
        <x:v>800406</x:v>
      </x:c>
      <x:c r="B637" s="6" t="str">
        <x:v>8004</x:v>
      </x:c>
      <x:c r="C637" s="6" t="str">
        <x:v>开拓者（存护·女）</x:v>
      </x:c>
      <x:c r="D637" s="6" t="str">
        <x:v>攻击</x:v>
      </x:c>
      <x:c r="E637" s="6" t="str"/>
      <x:c r="F637" s="6" t="str"/>
      <x:c r="G637" s="6" t="n">
        <x:v>1</x:v>
      </x:c>
      <x:c r="H637" s="7" t="str">
        <x:v>攻击敌人，进入战斗后削弱敌方目标对应属性韧性。</x:v>
      </x:c>
      <x:c r="I637" s="7" t="str">
        <x:v>攻击敌人，进入战斗后削弱敌方目标对应属性韧性。</x:v>
      </x:c>
      <x:c r="J637" s="6" t="str">
        <x:v>https://raw.githubusercontent.com/Mar-7th/StarRailRes/dbe8cdfcfb0bf657b9fe1cf92d5537f118ccb487/index_new/cn/character_skills.json</x:v>
      </x:c>
    </x:row>
    <x:row r="638" ht="38" customHeight="1">
      <x:c r="A638" s="6" t="str">
        <x:v>800407</x:v>
      </x:c>
      <x:c r="B638" s="6" t="str">
        <x:v>8004</x:v>
      </x:c>
      <x:c r="C638" s="6" t="str">
        <x:v>开拓者（存护·女）</x:v>
      </x:c>
      <x:c r="D638" s="6" t="str">
        <x:v>守护者召令</x:v>
      </x:c>
      <x:c r="E638" s="6" t="str">
        <x:v>秘技</x:v>
      </x:c>
      <x:c r="F638" s="6" t="str">
        <x:v>防御</x:v>
      </x:c>
      <x:c r="G638" s="6" t="n">
        <x:v>1</x:v>
      </x:c>
      <x:c r="H638" s="7" t="str">
        <x:v>使用秘技后，下一次战斗开始时给自身提供能够抵消等同于开拓者#1[i]%防御力+#2[i]伤害的护盾，持续#3[i]回合。</x:v>
      </x:c>
      <x:c r="I638" s="7" t="str">
        <x:v>使用秘技后，下一次战斗开始时给自身提供护盾。</x:v>
      </x:c>
      <x:c r="J638" s="6" t="str">
        <x:v>https://raw.githubusercontent.com/Mar-7th/StarRailRes/dbe8cdfcfb0bf657b9fe1cf92d5537f118ccb487/index_new/cn/character_skills.json</x:v>
      </x:c>
    </x:row>
    <x:row r="639" ht="38" customHeight="1">
      <x:c r="A639" s="6" t="str">
        <x:v>800408</x:v>
      </x:c>
      <x:c r="B639" s="6" t="str">
        <x:v>8004</x:v>
      </x:c>
      <x:c r="C639" s="6" t="str">
        <x:v>开拓者（存护·女）</x:v>
      </x:c>
      <x:c r="D639" s="6" t="str">
        <x:v>穿彻坚冰的烈芒</x:v>
      </x:c>
      <x:c r="E639" s="6" t="str">
        <x:v>普攻</x:v>
      </x:c>
      <x:c r="F639" s="6" t="str">
        <x:v>扩散</x:v>
      </x:c>
      <x:c r="G639" s="6" t="n">
        <x:v>10</x:v>
      </x:c>
      <x:c r="H639" s="7" t="str">
        <x:v>消耗4层【灼热意志】，强化普攻。对指定敌方单体造成等同于开拓者#1[i]%攻击力的火属性伤害，同时对其相邻目标造成等同于开拓者#2[i]%攻击力的火属性伤害。</x:v>
      </x:c>
      <x:c r="I639" s="7" t="str">
        <x:v>消耗【灼热意志】，对敌方单体造成火属性伤害，对相邻目标造成少量火属性伤害。</x:v>
      </x:c>
      <x:c r="J639" s="6" t="str">
        <x:v>https://raw.githubusercontent.com/Mar-7th/StarRailRes/dbe8cdfcfb0bf657b9fe1cf92d5537f118ccb487/index_new/cn/character_skills.json</x:v>
      </x:c>
    </x:row>
    <x:row r="640" ht="20" customHeight="1">
      <x:c r="A640" s="6" t="str">
        <x:v>800501</x:v>
      </x:c>
      <x:c r="B640" s="6" t="str">
        <x:v>8005</x:v>
      </x:c>
      <x:c r="C640" s="6" t="str">
        <x:v>开拓者（同谐·男）</x:v>
      </x:c>
      <x:c r="D640" s="6" t="str">
        <x:v>摇摆的礼仪</x:v>
      </x:c>
      <x:c r="E640" s="6" t="str">
        <x:v>普攻</x:v>
      </x:c>
      <x:c r="F640" s="6" t="str">
        <x:v>单攻</x:v>
      </x:c>
      <x:c r="G640" s="6" t="n">
        <x:v>10</x:v>
      </x:c>
      <x:c r="H640" s="7" t="str">
        <x:v>对指定敌方单体造成等同于开拓者#1[i]%攻击力的虚数属性伤害。</x:v>
      </x:c>
      <x:c r="I640" s="7" t="str">
        <x:v>对敌方单体造成少量虚数属性伤害。</x:v>
      </x:c>
      <x:c r="J640" s="6" t="str">
        <x:v>https://raw.githubusercontent.com/Mar-7th/StarRailRes/dbe8cdfcfb0bf657b9fe1cf92d5537f118ccb487/index_new/cn/character_skills.json</x:v>
      </x:c>
    </x:row>
    <x:row r="641" ht="38" customHeight="1">
      <x:c r="A641" s="6" t="str">
        <x:v>800502</x:v>
      </x:c>
      <x:c r="B641" s="6" t="str">
        <x:v>8005</x:v>
      </x:c>
      <x:c r="C641" s="6" t="str">
        <x:v>开拓者（同谐·男）</x:v>
      </x:c>
      <x:c r="D641" s="6" t="str">
        <x:v>中场馈赠的雨</x:v>
      </x:c>
      <x:c r="E641" s="6" t="str">
        <x:v>战技</x:v>
      </x:c>
      <x:c r="F641" s="6" t="str">
        <x:v>弹射</x:v>
      </x:c>
      <x:c r="G641" s="6" t="n">
        <x:v>15</x:v>
      </x:c>
      <x:c r="H641" s="7" t="str">
        <x:v>对指定敌方单体造成等同于开拓者#1[i]%攻击力的虚数属性伤害，并额外造成4次伤害。每次伤害对随机敌方单体造成等同于开拓者#1[i]%攻击力的虚数属性伤害。</x:v>
      </x:c>
      <x:c r="I641" s="7" t="str">
        <x:v>对敌方单体造成少量虚数属性伤害，共弹射5次。</x:v>
      </x:c>
      <x:c r="J641" s="6" t="str">
        <x:v>https://raw.githubusercontent.com/Mar-7th/StarRailRes/dbe8cdfcfb0bf657b9fe1cf92d5537f118ccb487/index_new/cn/character_skills.json</x:v>
      </x:c>
    </x:row>
    <x:row r="642" ht="38" customHeight="1">
      <x:c r="A642" s="6" t="str">
        <x:v>800503</x:v>
      </x:c>
      <x:c r="B642" s="6" t="str">
        <x:v>8005</x:v>
      </x:c>
      <x:c r="C642" s="6" t="str">
        <x:v>开拓者（同谐·男）</x:v>
      </x:c>
      <x:c r="D642" s="6" t="str">
        <x:v>喧嚣的舞灯巡游</x:v>
      </x:c>
      <x:c r="E642" s="6" t="str">
        <x:v>终结技</x:v>
      </x:c>
      <x:c r="F642" s="6" t="str">
        <x:v>辅助</x:v>
      </x:c>
      <x:c r="G642" s="6" t="n">
        <x:v>15</x:v>
      </x:c>
      <x:c r="H642" s="7" t="str">
        <x:v>为我方全体附上【伴舞】效果，持续#1[i]回合，开拓者每回合开始时持续回合数减1。持有【伴舞】的我方目标击破特攻提高#3[i]%，并且攻击处于弱点击破状态下的敌方目标后，会将本次攻击的削韧值转化为1次超击破伤害。</x:v>
      </x:c>
      <x:c r="I642" s="7" t="str">
        <x:v>为我方全体施加【伴舞】效果。持有【伴舞】的我方目标击破特攻提高，并且攻击处于弱点击破状态下的敌方目标后，额外造成1次超击破伤害。</x:v>
      </x:c>
      <x:c r="J642" s="6" t="str">
        <x:v>https://raw.githubusercontent.com/Mar-7th/StarRailRes/dbe8cdfcfb0bf657b9fe1cf92d5537f118ccb487/index_new/cn/character_skills.json</x:v>
      </x:c>
    </x:row>
    <x:row r="643" ht="20" customHeight="1">
      <x:c r="A643" s="6" t="str">
        <x:v>800504</x:v>
      </x:c>
      <x:c r="B643" s="6" t="str">
        <x:v>8005</x:v>
      </x:c>
      <x:c r="C643" s="6" t="str">
        <x:v>开拓者（同谐·男）</x:v>
      </x:c>
      <x:c r="D643" s="6" t="str">
        <x:v>全屏段的高空踏歌</x:v>
      </x:c>
      <x:c r="E643" s="6" t="str">
        <x:v>天赋</x:v>
      </x:c>
      <x:c r="F643" s="6" t="str">
        <x:v>辅助</x:v>
      </x:c>
      <x:c r="G643" s="6" t="n">
        <x:v>15</x:v>
      </x:c>
      <x:c r="H643" s="7" t="str">
        <x:v>当有敌方目标的弱点被击破时，开拓者立即恢复#1[f1]点能量。</x:v>
      </x:c>
      <x:c r="I643" s="7" t="str">
        <x:v>当有敌方目标的弱点被击破时，开拓者恢复能量。</x:v>
      </x:c>
      <x:c r="J643" s="6" t="str">
        <x:v>https://raw.githubusercontent.com/Mar-7th/StarRailRes/dbe8cdfcfb0bf657b9fe1cf92d5537f118ccb487/index_new/cn/character_skills.json</x:v>
      </x:c>
    </x:row>
    <x:row r="644" ht="20" customHeight="1">
      <x:c r="A644" s="6" t="str">
        <x:v>800506</x:v>
      </x:c>
      <x:c r="B644" s="6" t="str">
        <x:v>8005</x:v>
      </x:c>
      <x:c r="C644" s="6" t="str">
        <x:v>开拓者（同谐·男）</x:v>
      </x:c>
      <x:c r="D644" s="6" t="str">
        <x:v>攻击</x:v>
      </x:c>
      <x:c r="E644" s="6" t="str"/>
      <x:c r="F644" s="6" t="str"/>
      <x:c r="G644" s="6" t="n">
        <x:v>1</x:v>
      </x:c>
      <x:c r="H644" s="7" t="str">
        <x:v>攻击敌人，进入战斗后削弱敌方目标对应属性韧性。</x:v>
      </x:c>
      <x:c r="I644" s="7" t="str">
        <x:v>攻击敌人，进入战斗后削弱敌方目标对应属性韧性。</x:v>
      </x:c>
      <x:c r="J644" s="6" t="str">
        <x:v>https://raw.githubusercontent.com/Mar-7th/StarRailRes/dbe8cdfcfb0bf657b9fe1cf92d5537f118ccb487/index_new/cn/character_skills.json</x:v>
      </x:c>
    </x:row>
    <x:row r="645" ht="20" customHeight="1">
      <x:c r="A645" s="6" t="str">
        <x:v>800507</x:v>
      </x:c>
      <x:c r="B645" s="6" t="str">
        <x:v>8005</x:v>
      </x:c>
      <x:c r="C645" s="6" t="str">
        <x:v>开拓者（同谐·男）</x:v>
      </x:c>
      <x:c r="D645" s="6" t="str">
        <x:v>即刻！独奏团</x:v>
      </x:c>
      <x:c r="E645" s="6" t="str">
        <x:v>秘技</x:v>
      </x:c>
      <x:c r="F645" s="6" t="str">
        <x:v>辅助</x:v>
      </x:c>
      <x:c r="G645" s="6" t="n">
        <x:v>1</x:v>
      </x:c>
      <x:c r="H645" s="7" t="str">
        <x:v>使用秘技后，下一次战斗开始时使我方全体的击破特攻提高#1[i]%，持续#2[i]回合。</x:v>
      </x:c>
      <x:c r="I645" s="7" t="str">
        <x:v>下一次战斗开始时使我方全体的击破特攻提高。</x:v>
      </x:c>
      <x:c r="J645" s="6" t="str">
        <x:v>https://raw.githubusercontent.com/Mar-7th/StarRailRes/dbe8cdfcfb0bf657b9fe1cf92d5537f118ccb487/index_new/cn/character_skills.json</x:v>
      </x:c>
    </x:row>
    <x:row r="646" ht="20" customHeight="1">
      <x:c r="A646" s="6" t="str">
        <x:v>800601</x:v>
      </x:c>
      <x:c r="B646" s="6" t="str">
        <x:v>8006</x:v>
      </x:c>
      <x:c r="C646" s="6" t="str">
        <x:v>开拓者（同谐·女）</x:v>
      </x:c>
      <x:c r="D646" s="6" t="str">
        <x:v>摇摆的礼仪</x:v>
      </x:c>
      <x:c r="E646" s="6" t="str">
        <x:v>普攻</x:v>
      </x:c>
      <x:c r="F646" s="6" t="str">
        <x:v>单攻</x:v>
      </x:c>
      <x:c r="G646" s="6" t="n">
        <x:v>10</x:v>
      </x:c>
      <x:c r="H646" s="7" t="str">
        <x:v>对指定敌方单体造成等同于开拓者#1[i]%攻击力的虚数属性伤害。</x:v>
      </x:c>
      <x:c r="I646" s="7" t="str">
        <x:v>对敌方单体造成少量虚数属性伤害。</x:v>
      </x:c>
      <x:c r="J646" s="6" t="str">
        <x:v>https://raw.githubusercontent.com/Mar-7th/StarRailRes/dbe8cdfcfb0bf657b9fe1cf92d5537f118ccb487/index_new/cn/character_skills.json</x:v>
      </x:c>
    </x:row>
    <x:row r="647" ht="38" customHeight="1">
      <x:c r="A647" s="6" t="str">
        <x:v>800602</x:v>
      </x:c>
      <x:c r="B647" s="6" t="str">
        <x:v>8006</x:v>
      </x:c>
      <x:c r="C647" s="6" t="str">
        <x:v>开拓者（同谐·女）</x:v>
      </x:c>
      <x:c r="D647" s="6" t="str">
        <x:v>中场馈赠的雨</x:v>
      </x:c>
      <x:c r="E647" s="6" t="str">
        <x:v>战技</x:v>
      </x:c>
      <x:c r="F647" s="6" t="str">
        <x:v>弹射</x:v>
      </x:c>
      <x:c r="G647" s="6" t="n">
        <x:v>15</x:v>
      </x:c>
      <x:c r="H647" s="7" t="str">
        <x:v>对指定敌方单体造成等同于开拓者#1[i]%攻击力的虚数属性伤害，并额外造成4次伤害。每次伤害对随机敌方单体造成等同于开拓者#1[i]%攻击力的虚数属性伤害。</x:v>
      </x:c>
      <x:c r="I647" s="7" t="str">
        <x:v>对敌方单体造成少量虚数属性伤害，共弹射5次。</x:v>
      </x:c>
      <x:c r="J647" s="6" t="str">
        <x:v>https://raw.githubusercontent.com/Mar-7th/StarRailRes/dbe8cdfcfb0bf657b9fe1cf92d5537f118ccb487/index_new/cn/character_skills.json</x:v>
      </x:c>
    </x:row>
    <x:row r="648" ht="38" customHeight="1">
      <x:c r="A648" s="6" t="str">
        <x:v>800603</x:v>
      </x:c>
      <x:c r="B648" s="6" t="str">
        <x:v>8006</x:v>
      </x:c>
      <x:c r="C648" s="6" t="str">
        <x:v>开拓者（同谐·女）</x:v>
      </x:c>
      <x:c r="D648" s="6" t="str">
        <x:v>喧嚣的舞灯巡游</x:v>
      </x:c>
      <x:c r="E648" s="6" t="str">
        <x:v>终结技</x:v>
      </x:c>
      <x:c r="F648" s="6" t="str">
        <x:v>辅助</x:v>
      </x:c>
      <x:c r="G648" s="6" t="n">
        <x:v>15</x:v>
      </x:c>
      <x:c r="H648" s="7" t="str">
        <x:v>为我方全体附上【伴舞】效果，持续#1[i]回合，开拓者每回合开始时持续回合数减1。持有【伴舞】的我方目标击破特攻提高#3[i]%，并且攻击处于弱点击破状态下的敌方目标后，会将本次攻击的削韧值转化为1次超击破伤害。</x:v>
      </x:c>
      <x:c r="I648" s="7" t="str">
        <x:v>为我方全体施加【伴舞】效果。持有【伴舞】的我方目标击破特攻提高，并且攻击处于弱点击破状态下的敌方目标后，额外造成1次超击破伤害。</x:v>
      </x:c>
      <x:c r="J648" s="6" t="str">
        <x:v>https://raw.githubusercontent.com/Mar-7th/StarRailRes/dbe8cdfcfb0bf657b9fe1cf92d5537f118ccb487/index_new/cn/character_skills.json</x:v>
      </x:c>
    </x:row>
    <x:row r="649" ht="20" customHeight="1">
      <x:c r="A649" s="6" t="str">
        <x:v>800604</x:v>
      </x:c>
      <x:c r="B649" s="6" t="str">
        <x:v>8006</x:v>
      </x:c>
      <x:c r="C649" s="6" t="str">
        <x:v>开拓者（同谐·女）</x:v>
      </x:c>
      <x:c r="D649" s="6" t="str">
        <x:v>全屏段的高空踏歌</x:v>
      </x:c>
      <x:c r="E649" s="6" t="str">
        <x:v>天赋</x:v>
      </x:c>
      <x:c r="F649" s="6" t="str">
        <x:v>辅助</x:v>
      </x:c>
      <x:c r="G649" s="6" t="n">
        <x:v>15</x:v>
      </x:c>
      <x:c r="H649" s="7" t="str">
        <x:v>当有敌方目标的弱点被击破时，开拓者立即恢复#1[f1]点能量。</x:v>
      </x:c>
      <x:c r="I649" s="7" t="str">
        <x:v>当有敌方目标的弱点被击破时，开拓者恢复能量。</x:v>
      </x:c>
      <x:c r="J649" s="6" t="str">
        <x:v>https://raw.githubusercontent.com/Mar-7th/StarRailRes/dbe8cdfcfb0bf657b9fe1cf92d5537f118ccb487/index_new/cn/character_skills.json</x:v>
      </x:c>
    </x:row>
    <x:row r="650" ht="20" customHeight="1">
      <x:c r="A650" s="6" t="str">
        <x:v>800606</x:v>
      </x:c>
      <x:c r="B650" s="6" t="str">
        <x:v>8006</x:v>
      </x:c>
      <x:c r="C650" s="6" t="str">
        <x:v>开拓者（同谐·女）</x:v>
      </x:c>
      <x:c r="D650" s="6" t="str">
        <x:v>攻击</x:v>
      </x:c>
      <x:c r="E650" s="6" t="str"/>
      <x:c r="F650" s="6" t="str"/>
      <x:c r="G650" s="6" t="n">
        <x:v>1</x:v>
      </x:c>
      <x:c r="H650" s="7" t="str">
        <x:v>攻击敌人，进入战斗后削弱敌方目标对应属性韧性。</x:v>
      </x:c>
      <x:c r="I650" s="7" t="str">
        <x:v>攻击敌人，进入战斗后削弱敌方目标对应属性韧性。</x:v>
      </x:c>
      <x:c r="J650" s="6" t="str">
        <x:v>https://raw.githubusercontent.com/Mar-7th/StarRailRes/dbe8cdfcfb0bf657b9fe1cf92d5537f118ccb487/index_new/cn/character_skills.json</x:v>
      </x:c>
    </x:row>
    <x:row r="651" ht="20" customHeight="1">
      <x:c r="A651" s="6" t="str">
        <x:v>800607</x:v>
      </x:c>
      <x:c r="B651" s="6" t="str">
        <x:v>8006</x:v>
      </x:c>
      <x:c r="C651" s="6" t="str">
        <x:v>开拓者（同谐·女）</x:v>
      </x:c>
      <x:c r="D651" s="6" t="str">
        <x:v>即刻！独奏团</x:v>
      </x:c>
      <x:c r="E651" s="6" t="str">
        <x:v>秘技</x:v>
      </x:c>
      <x:c r="F651" s="6" t="str">
        <x:v>辅助</x:v>
      </x:c>
      <x:c r="G651" s="6" t="n">
        <x:v>1</x:v>
      </x:c>
      <x:c r="H651" s="7" t="str">
        <x:v>使用秘技后，下一次战斗开始时使我方全体的击破特攻提高#1[i]%，持续#2[i]回合。</x:v>
      </x:c>
      <x:c r="I651" s="7" t="str">
        <x:v>下一次战斗开始时使我方全体的击破特攻提高。</x:v>
      </x:c>
      <x:c r="J651" s="6" t="str">
        <x:v>https://raw.githubusercontent.com/Mar-7th/StarRailRes/dbe8cdfcfb0bf657b9fe1cf92d5537f118ccb487/index_new/cn/character_skills.json</x:v>
      </x:c>
    </x:row>
    <x:row r="652" ht="20" customHeight="1">
      <x:c r="A652" s="6" t="str">
        <x:v>800701</x:v>
      </x:c>
      <x:c r="B652" s="6" t="str">
        <x:v>8007</x:v>
      </x:c>
      <x:c r="C652" s="6" t="str">
        <x:v>开拓者（记忆·男）</x:v>
      </x:c>
      <x:c r="D652" s="6" t="str">
        <x:v>包在我身上！</x:v>
      </x:c>
      <x:c r="E652" s="6" t="str">
        <x:v>普攻</x:v>
      </x:c>
      <x:c r="F652" s="6" t="str">
        <x:v>单攻</x:v>
      </x:c>
      <x:c r="G652" s="6" t="n">
        <x:v>10</x:v>
      </x:c>
      <x:c r="H652" s="7" t="str">
        <x:v>对指定敌方单体造成等同于开拓者#1[i]%攻击力的冰属性伤害。</x:v>
      </x:c>
      <x:c r="I652" s="7" t="str">
        <x:v>对敌方单体造成少量冰属性伤害。</x:v>
      </x:c>
      <x:c r="J652" s="6" t="str">
        <x:v>https://raw.githubusercontent.com/Mar-7th/StarRailRes/dbe8cdfcfb0bf657b9fe1cf92d5537f118ccb487/index_new/cn/character_skills.json</x:v>
      </x:c>
    </x:row>
    <x:row r="653" ht="38" customHeight="1">
      <x:c r="A653" s="6" t="str">
        <x:v>800702</x:v>
      </x:c>
      <x:c r="B653" s="6" t="str">
        <x:v>8007</x:v>
      </x:c>
      <x:c r="C653" s="6" t="str">
        <x:v>开拓者（记忆·男）</x:v>
      </x:c>
      <x:c r="D653" s="6" t="str">
        <x:v>就决定是你了！</x:v>
      </x:c>
      <x:c r="E653" s="6" t="str">
        <x:v>战技</x:v>
      </x:c>
      <x:c r="F653" s="6" t="str">
        <x:v>召唤</x:v>
      </x:c>
      <x:c r="G653" s="6" t="n">
        <x:v>15</x:v>
      </x:c>
      <x:c r="H653" s="7" t="str">
        <x:v>召唤忆灵迷迷。若迷迷已在场，为迷迷回复等同于迷迷生命上限#1[i]%的生命值，并且使迷迷获得#2[i]%充能。</x:v>
      </x:c>
      <x:c r="I653" s="7" t="str">
        <x:v>召唤忆灵迷迷。若迷迷已在场，为迷迷回复生命值，并使迷迷获得充能。</x:v>
      </x:c>
      <x:c r="J653" s="6" t="str">
        <x:v>https://raw.githubusercontent.com/Mar-7th/StarRailRes/dbe8cdfcfb0bf657b9fe1cf92d5537f118ccb487/index_new/cn/character_skills.json</x:v>
      </x:c>
    </x:row>
    <x:row r="654" ht="38" customHeight="1">
      <x:c r="A654" s="6" t="str">
        <x:v>800703</x:v>
      </x:c>
      <x:c r="B654" s="6" t="str">
        <x:v>8007</x:v>
      </x:c>
      <x:c r="C654" s="6" t="str">
        <x:v>开拓者（记忆·男）</x:v>
      </x:c>
      <x:c r="D654" s="6" t="str">
        <x:v>一起上吧，迷迷！</x:v>
      </x:c>
      <x:c r="E654" s="6" t="str">
        <x:v>终结技</x:v>
      </x:c>
      <x:c r="F654" s="6" t="str">
        <x:v>群攻</x:v>
      </x:c>
      <x:c r="G654" s="6" t="n">
        <x:v>15</x:v>
      </x:c>
      <x:c r="H654" s="7" t="str">
        <x:v>召唤忆灵迷迷。使迷迷获得#2[i]%充能，随后使迷迷对敌方全体造成等同于迷迷#1[i]%攻击力的冰属性伤害。</x:v>
      </x:c>
      <x:c r="I654" s="7" t="str">
        <x:v>召唤忆灵迷迷。使迷迷获得充能，随后使迷迷对敌方全体造成大量冰属性伤害。</x:v>
      </x:c>
      <x:c r="J654" s="6" t="str">
        <x:v>https://raw.githubusercontent.com/Mar-7th/StarRailRes/dbe8cdfcfb0bf657b9fe1cf92d5537f118ccb487/index_new/cn/character_skills.json</x:v>
      </x:c>
    </x:row>
    <x:row r="655" ht="38" customHeight="1">
      <x:c r="A655" s="6" t="str">
        <x:v>800704</x:v>
      </x:c>
      <x:c r="B655" s="6" t="str">
        <x:v>8007</x:v>
      </x:c>
      <x:c r="C655" s="6" t="str">
        <x:v>开拓者（记忆·男）</x:v>
      </x:c>
      <x:c r="D655" s="6" t="str">
        <x:v>无所不能的伙伴</x:v>
      </x:c>
      <x:c r="E655" s="6" t="str">
        <x:v>天赋</x:v>
      </x:c>
      <x:c r="F655" s="6" t="str">
        <x:v>强化</x:v>
      </x:c>
      <x:c r="G655" s="6" t="n">
        <x:v>15</x:v>
      </x:c>
      <x:c r="H655" s="7" t="str">
        <x:v>忆灵迷迷初始拥有#1[i]点速度和等同于开拓者#2[i]%生命上限+#4[i]的生命上限。我方全体每累计恢复#3[i]点能量，迷迷都会获得1%充能。</x:v>
      </x:c>
      <x:c r="I655" s="7" t="str">
        <x:v>我方全体每恢复一定能量，迷迷都会获得充能。</x:v>
      </x:c>
      <x:c r="J655" s="6" t="str">
        <x:v>https://raw.githubusercontent.com/Mar-7th/StarRailRes/dbe8cdfcfb0bf657b9fe1cf92d5537f118ccb487/index_new/cn/character_skills.json</x:v>
      </x:c>
    </x:row>
    <x:row r="656" ht="20" customHeight="1">
      <x:c r="A656" s="6" t="str">
        <x:v>800706</x:v>
      </x:c>
      <x:c r="B656" s="6" t="str">
        <x:v>8007</x:v>
      </x:c>
      <x:c r="C656" s="6" t="str">
        <x:v>开拓者（记忆·男）</x:v>
      </x:c>
      <x:c r="D656" s="6" t="str">
        <x:v>攻击</x:v>
      </x:c>
      <x:c r="E656" s="6" t="str"/>
      <x:c r="F656" s="6" t="str"/>
      <x:c r="G656" s="6" t="n">
        <x:v>1</x:v>
      </x:c>
      <x:c r="H656" s="7" t="str">
        <x:v>攻击敌人，进入战斗后削弱敌方目标对应属性韧性。</x:v>
      </x:c>
      <x:c r="I656" s="7" t="str">
        <x:v>攻击敌人，进入战斗后削弱敌方目标对应属性韧性。</x:v>
      </x:c>
      <x:c r="J656" s="6" t="str">
        <x:v>https://raw.githubusercontent.com/Mar-7th/StarRailRes/dbe8cdfcfb0bf657b9fe1cf92d5537f118ccb487/index_new/cn/character_skills.json</x:v>
      </x:c>
    </x:row>
    <x:row r="657" ht="38" customHeight="1">
      <x:c r="A657" s="6" t="str">
        <x:v>800707</x:v>
      </x:c>
      <x:c r="B657" s="6" t="str">
        <x:v>8007</x:v>
      </x:c>
      <x:c r="C657" s="6" t="str">
        <x:v>开拓者（记忆·男）</x:v>
      </x:c>
      <x:c r="D657" s="6" t="str">
        <x:v>记忆如往日重现</x:v>
      </x:c>
      <x:c r="E657" s="6" t="str">
        <x:v>秘技</x:v>
      </x:c>
      <x:c r="F657" s="6" t="str">
        <x:v>妨害</x:v>
      </x:c>
      <x:c r="G657" s="6" t="n">
        <x:v>1</x:v>
      </x:c>
      <x:c r="H657" s="7" t="str">
        <x:v>使用秘技后，制造1片持续#1[i]秒的特殊领域。处于特殊领域内的敌人陷入时停状态。时停状态下的敌人会停止所有行动。
与处于时停状态下的敌人进入战斗后，使敌方全体行动延后#2[i]%，随后对敌方全体造成等同于开拓者#3[i]%攻击力的冰属性伤害。
我方制造的领域效果最多存在1个。</x:v>
      </x:c>
      <x:c r="I657" s="7" t="str">
        <x:v>制造特殊领域。领域内敌人行动停止。与领域内敌人进入战斗后，使敌方全体行动延后，并对敌方全体造成少量冰属性伤害。</x:v>
      </x:c>
      <x:c r="J657" s="6" t="str">
        <x:v>https://raw.githubusercontent.com/Mar-7th/StarRailRes/dbe8cdfcfb0bf657b9fe1cf92d5537f118ccb487/index_new/cn/character_skills.json</x:v>
      </x:c>
    </x:row>
    <x:row r="658" ht="38" customHeight="1">
      <x:c r="A658" s="6" t="str">
        <x:v>800708</x:v>
      </x:c>
      <x:c r="B658" s="6" t="str">
        <x:v>8007</x:v>
      </x:c>
      <x:c r="C658" s="6" t="str">
        <x:v>开拓者（记忆·男）</x:v>
      </x:c>
      <x:c r="D658" s="6" t="str">
        <x:v>明天，一同写下！</x:v>
      </x:c>
      <x:c r="E658" s="6" t="str">
        <x:v>普攻</x:v>
      </x:c>
      <x:c r="F658" s="6" t="str">
        <x:v>群攻</x:v>
      </x:c>
      <x:c r="G658" s="6" t="n">
        <x:v>10</x:v>
      </x:c>
      <x:c r="H658" s="7" t="str">
        <x:v>消耗1层【史诗】，解除迷迷陷入的所有控制类负面状态。开拓者与迷迷发起连携攻击，对敌方全体分别造成等同于开拓者#1[i]%攻击力以及迷迷#2[i]%攻击力的冰属性伤害，随后使迷迷获得#3[i]%充能。</x:v>
      </x:c>
      <x:c r="I658" s="7" t="str">
        <x:v>消耗1层【史诗】，解除迷迷陷入的控制类负面状态。开拓者与迷迷发起连携攻击，对敌方全体分别造成冰属性伤害，随后使迷迷获得充能。</x:v>
      </x:c>
      <x:c r="J658" s="6" t="str">
        <x:v>https://raw.githubusercontent.com/Mar-7th/StarRailRes/dbe8cdfcfb0bf657b9fe1cf92d5537f118ccb487/index_new/cn/character_skills.json</x:v>
      </x:c>
    </x:row>
    <x:row r="659" ht="20" customHeight="1">
      <x:c r="A659" s="6" t="str">
        <x:v>800709</x:v>
      </x:c>
      <x:c r="B659" s="6" t="str">
        <x:v>8007</x:v>
      </x:c>
      <x:c r="C659" s="6" t="str">
        <x:v>开拓者（记忆·男）</x:v>
      </x:c>
      <x:c r="D659" s="6" t="str">
        <x:v>就决定是你了！</x:v>
      </x:c>
      <x:c r="E659" s="6" t="str">
        <x:v>战技</x:v>
      </x:c>
      <x:c r="F659" s="6" t="str">
        <x:v>回复</x:v>
      </x:c>
      <x:c r="G659" s="6" t="n">
        <x:v>15</x:v>
      </x:c>
      <x:c r="H659" s="7" t="str">
        <x:v>召唤忆灵迷迷。若迷迷已在场，为迷迷回复生命值，并使迷迷获得充能。</x:v>
      </x:c>
      <x:c r="I659" s="7" t="str">
        <x:v>召唤忆灵迷迷。若迷迷已在场，为迷迷回复生命值，并使迷迷获得充能。</x:v>
      </x:c>
      <x:c r="J659" s="6" t="str">
        <x:v>https://raw.githubusercontent.com/Mar-7th/StarRailRes/dbe8cdfcfb0bf657b9fe1cf92d5537f118ccb487/index_new/cn/character_skills.json</x:v>
      </x:c>
    </x:row>
    <x:row r="660" ht="20" customHeight="1">
      <x:c r="A660" s="6" t="str">
        <x:v>800801</x:v>
      </x:c>
      <x:c r="B660" s="6" t="str">
        <x:v>8008</x:v>
      </x:c>
      <x:c r="C660" s="6" t="str">
        <x:v>开拓者（记忆·女）</x:v>
      </x:c>
      <x:c r="D660" s="6" t="str">
        <x:v>包在我身上！</x:v>
      </x:c>
      <x:c r="E660" s="6" t="str">
        <x:v>普攻</x:v>
      </x:c>
      <x:c r="F660" s="6" t="str">
        <x:v>单攻</x:v>
      </x:c>
      <x:c r="G660" s="6" t="n">
        <x:v>10</x:v>
      </x:c>
      <x:c r="H660" s="7" t="str">
        <x:v>对指定敌方单体造成等同于开拓者#1[i]%攻击力的冰属性伤害。</x:v>
      </x:c>
      <x:c r="I660" s="7" t="str">
        <x:v>对敌方单体造成少量冰属性伤害。</x:v>
      </x:c>
      <x:c r="J660" s="6" t="str">
        <x:v>https://raw.githubusercontent.com/Mar-7th/StarRailRes/dbe8cdfcfb0bf657b9fe1cf92d5537f118ccb487/index_new/cn/character_skills.json</x:v>
      </x:c>
    </x:row>
    <x:row r="661" ht="38" customHeight="1">
      <x:c r="A661" s="6" t="str">
        <x:v>800802</x:v>
      </x:c>
      <x:c r="B661" s="6" t="str">
        <x:v>8008</x:v>
      </x:c>
      <x:c r="C661" s="6" t="str">
        <x:v>开拓者（记忆·女）</x:v>
      </x:c>
      <x:c r="D661" s="6" t="str">
        <x:v>就决定是你了！</x:v>
      </x:c>
      <x:c r="E661" s="6" t="str">
        <x:v>战技</x:v>
      </x:c>
      <x:c r="F661" s="6" t="str">
        <x:v>召唤</x:v>
      </x:c>
      <x:c r="G661" s="6" t="n">
        <x:v>15</x:v>
      </x:c>
      <x:c r="H661" s="7" t="str">
        <x:v>召唤忆灵迷迷。若迷迷已在场，为迷迷回复等同于迷迷生命上限#1[i]%的生命值，并且使迷迷获得#2[i]%充能。</x:v>
      </x:c>
      <x:c r="I661" s="7" t="str">
        <x:v>召唤忆灵迷迷。若迷迷已在场，为迷迷回复生命值，并使迷迷获得充能。</x:v>
      </x:c>
      <x:c r="J661" s="6" t="str">
        <x:v>https://raw.githubusercontent.com/Mar-7th/StarRailRes/dbe8cdfcfb0bf657b9fe1cf92d5537f118ccb487/index_new/cn/character_skills.json</x:v>
      </x:c>
    </x:row>
    <x:row r="662" ht="38" customHeight="1">
      <x:c r="A662" s="6" t="str">
        <x:v>800803</x:v>
      </x:c>
      <x:c r="B662" s="6" t="str">
        <x:v>8008</x:v>
      </x:c>
      <x:c r="C662" s="6" t="str">
        <x:v>开拓者（记忆·女）</x:v>
      </x:c>
      <x:c r="D662" s="6" t="str">
        <x:v>一起上吧，迷迷！</x:v>
      </x:c>
      <x:c r="E662" s="6" t="str">
        <x:v>终结技</x:v>
      </x:c>
      <x:c r="F662" s="6" t="str">
        <x:v>群攻</x:v>
      </x:c>
      <x:c r="G662" s="6" t="n">
        <x:v>15</x:v>
      </x:c>
      <x:c r="H662" s="7" t="str">
        <x:v>召唤忆灵迷迷。使迷迷获得#2[i]%充能，随后使迷迷对敌方全体造成等同于迷迷#1[i]%攻击力的冰属性伤害。</x:v>
      </x:c>
      <x:c r="I662" s="7" t="str">
        <x:v>召唤忆灵迷迷。使迷迷获得充能，随后使迷迷对敌方全体造成大量冰属性伤害。</x:v>
      </x:c>
      <x:c r="J662" s="6" t="str">
        <x:v>https://raw.githubusercontent.com/Mar-7th/StarRailRes/dbe8cdfcfb0bf657b9fe1cf92d5537f118ccb487/index_new/cn/character_skills.json</x:v>
      </x:c>
    </x:row>
    <x:row r="663" ht="38" customHeight="1">
      <x:c r="A663" s="6" t="str">
        <x:v>800804</x:v>
      </x:c>
      <x:c r="B663" s="6" t="str">
        <x:v>8008</x:v>
      </x:c>
      <x:c r="C663" s="6" t="str">
        <x:v>开拓者（记忆·女）</x:v>
      </x:c>
      <x:c r="D663" s="6" t="str">
        <x:v>无所不能的伙伴</x:v>
      </x:c>
      <x:c r="E663" s="6" t="str">
        <x:v>天赋</x:v>
      </x:c>
      <x:c r="F663" s="6" t="str">
        <x:v>强化</x:v>
      </x:c>
      <x:c r="G663" s="6" t="n">
        <x:v>15</x:v>
      </x:c>
      <x:c r="H663" s="7" t="str">
        <x:v>忆灵迷迷初始拥有#1[i]点速度和等同于开拓者#2[i]%生命上限+#4[i]的生命上限。我方全体每累计恢复#3[i]点能量，迷迷都会获得1%充能。</x:v>
      </x:c>
      <x:c r="I663" s="7" t="str">
        <x:v>我方全体每恢复一定能量，迷迷都会获得充能。</x:v>
      </x:c>
      <x:c r="J663" s="6" t="str">
        <x:v>https://raw.githubusercontent.com/Mar-7th/StarRailRes/dbe8cdfcfb0bf657b9fe1cf92d5537f118ccb487/index_new/cn/character_skills.json</x:v>
      </x:c>
    </x:row>
    <x:row r="664" ht="20" customHeight="1">
      <x:c r="A664" s="6" t="str">
        <x:v>800806</x:v>
      </x:c>
      <x:c r="B664" s="6" t="str">
        <x:v>8008</x:v>
      </x:c>
      <x:c r="C664" s="6" t="str">
        <x:v>开拓者（记忆·女）</x:v>
      </x:c>
      <x:c r="D664" s="6" t="str">
        <x:v>攻击</x:v>
      </x:c>
      <x:c r="E664" s="6" t="str"/>
      <x:c r="F664" s="6" t="str"/>
      <x:c r="G664" s="6" t="n">
        <x:v>1</x:v>
      </x:c>
      <x:c r="H664" s="7" t="str">
        <x:v>攻击敌人，进入战斗后削弱敌方目标对应属性韧性。</x:v>
      </x:c>
      <x:c r="I664" s="7" t="str">
        <x:v>攻击敌人，进入战斗后削弱敌方目标对应属性韧性。</x:v>
      </x:c>
      <x:c r="J664" s="6" t="str">
        <x:v>https://raw.githubusercontent.com/Mar-7th/StarRailRes/dbe8cdfcfb0bf657b9fe1cf92d5537f118ccb487/index_new/cn/character_skills.json</x:v>
      </x:c>
    </x:row>
    <x:row r="665" ht="38" customHeight="1">
      <x:c r="A665" s="6" t="str">
        <x:v>800807</x:v>
      </x:c>
      <x:c r="B665" s="6" t="str">
        <x:v>8008</x:v>
      </x:c>
      <x:c r="C665" s="6" t="str">
        <x:v>开拓者（记忆·女）</x:v>
      </x:c>
      <x:c r="D665" s="6" t="str">
        <x:v>记忆如往日重现</x:v>
      </x:c>
      <x:c r="E665" s="6" t="str">
        <x:v>秘技</x:v>
      </x:c>
      <x:c r="F665" s="6" t="str">
        <x:v>妨害</x:v>
      </x:c>
      <x:c r="G665" s="6" t="n">
        <x:v>1</x:v>
      </x:c>
      <x:c r="H665" s="7" t="str">
        <x:v>使用秘技后，制造1片持续#1[i]秒的特殊领域。处于特殊领域内的敌人陷入时停状态。时停状态下的敌人会停止所有行动。
与处于时停状态下的敌人进入战斗后，使敌方全体行动延后#2[i]%，随后对敌方全体造成等同于开拓者#3[i]%攻击力的冰属性伤害。
我方制造的领域效果最多存在1个。</x:v>
      </x:c>
      <x:c r="I665" s="7" t="str">
        <x:v>制造特殊领域。领域内敌人行动停止。与领域内敌人进入战斗后，使敌方全体行动延后，并对敌方全体造成少量冰属性伤害。</x:v>
      </x:c>
      <x:c r="J665" s="6" t="str">
        <x:v>https://raw.githubusercontent.com/Mar-7th/StarRailRes/dbe8cdfcfb0bf657b9fe1cf92d5537f118ccb487/index_new/cn/character_skills.json</x:v>
      </x:c>
    </x:row>
    <x:row r="666" ht="38" customHeight="1">
      <x:c r="A666" s="6" t="str">
        <x:v>800808</x:v>
      </x:c>
      <x:c r="B666" s="6" t="str">
        <x:v>8008</x:v>
      </x:c>
      <x:c r="C666" s="6" t="str">
        <x:v>开拓者（记忆·女）</x:v>
      </x:c>
      <x:c r="D666" s="6" t="str">
        <x:v>明天，一同写下！</x:v>
      </x:c>
      <x:c r="E666" s="6" t="str">
        <x:v>普攻</x:v>
      </x:c>
      <x:c r="F666" s="6" t="str">
        <x:v>群攻</x:v>
      </x:c>
      <x:c r="G666" s="6" t="n">
        <x:v>10</x:v>
      </x:c>
      <x:c r="H666" s="7" t="str">
        <x:v>消耗1层【史诗】，解除迷迷陷入的所有控制类负面状态。开拓者与迷迷发起连携攻击，对敌方全体分别造成等同于开拓者#1[i]%攻击力以及迷迷#2[i]%攻击力的冰属性伤害，随后使迷迷获得#3[i]%充能。</x:v>
      </x:c>
      <x:c r="I666" s="7" t="str">
        <x:v>消耗1层【史诗】，解除迷迷陷入的控制类负面状态。开拓者与迷迷发起连携攻击，对敌方全体分别造成冰属性伤害，随后使迷迷获得充能。</x:v>
      </x:c>
      <x:c r="J666" s="6" t="str">
        <x:v>https://raw.githubusercontent.com/Mar-7th/StarRailRes/dbe8cdfcfb0bf657b9fe1cf92d5537f118ccb487/index_new/cn/character_skills.json</x:v>
      </x:c>
    </x:row>
    <x:row r="667" ht="20" customHeight="1">
      <x:c r="A667" s="6" t="str">
        <x:v>800809</x:v>
      </x:c>
      <x:c r="B667" s="6" t="str">
        <x:v>8008</x:v>
      </x:c>
      <x:c r="C667" s="6" t="str">
        <x:v>开拓者（记忆·女）</x:v>
      </x:c>
      <x:c r="D667" s="6" t="str">
        <x:v>就决定是你了！</x:v>
      </x:c>
      <x:c r="E667" s="6" t="str">
        <x:v>战技</x:v>
      </x:c>
      <x:c r="F667" s="6" t="str">
        <x:v>回复</x:v>
      </x:c>
      <x:c r="G667" s="6" t="n">
        <x:v>15</x:v>
      </x:c>
      <x:c r="H667" s="7" t="str">
        <x:v>召唤忆灵迷迷。若迷迷已在场，为迷迷回复生命值，并使迷迷获得充能。</x:v>
      </x:c>
      <x:c r="I667" s="7" t="str">
        <x:v>召唤忆灵迷迷。若迷迷已在场，为迷迷回复生命值，并使迷迷获得充能。</x:v>
      </x:c>
      <x:c r="J667" s="6" t="str">
        <x:v>https://raw.githubusercontent.com/Mar-7th/StarRailRes/dbe8cdfcfb0bf657b9fe1cf92d5537f118ccb487/index_new/cn/character_skills.json</x:v>
      </x:c>
    </x:row>
    <x:row r="668" ht="20" customHeight="1">
      <x:c r="A668" s="6" t="str">
        <x:v>800901</x:v>
      </x:c>
      <x:c r="B668" s="6" t="str">
        <x:v>8009</x:v>
      </x:c>
      <x:c r="C668" s="6" t="str">
        <x:v>开拓者（欢愉·男）</x:v>
      </x:c>
      <x:c r="D668" s="6" t="str">
        <x:v>此即应援</x:v>
      </x:c>
      <x:c r="E668" s="6" t="str">
        <x:v>普攻</x:v>
      </x:c>
      <x:c r="F668" s="6" t="str">
        <x:v>单攻</x:v>
      </x:c>
      <x:c r="G668" s="6" t="n">
        <x:v>10</x:v>
      </x:c>
      <x:c r="H668" s="7" t="str">
        <x:v>对指定敌方单体造成等同于开拓者#1[i]%攻击力的雷属性伤害。</x:v>
      </x:c>
      <x:c r="I668" s="7" t="str">
        <x:v>对敌方单体造成少量雷属性伤害。</x:v>
      </x:c>
      <x:c r="J668" s="6" t="str">
        <x:v>https://raw.githubusercontent.com/Mar-7th/StarRailRes/dbe8cdfcfb0bf657b9fe1cf92d5537f118ccb487/index_new/cn/character_skills.json</x:v>
      </x:c>
    </x:row>
    <x:row r="669" ht="20" customHeight="1">
      <x:c r="A669" s="6" t="str">
        <x:v>800902</x:v>
      </x:c>
      <x:c r="B669" s="6" t="str">
        <x:v>8009</x:v>
      </x:c>
      <x:c r="C669" s="6" t="str">
        <x:v>开拓者（欢愉·男）</x:v>
      </x:c>
      <x:c r="D669" s="6" t="str">
        <x:v>风暴甚是喧嚣</x:v>
      </x:c>
      <x:c r="E669" s="6" t="str">
        <x:v>战技</x:v>
      </x:c>
      <x:c r="F669" s="6" t="str">
        <x:v>群攻</x:v>
      </x:c>
      <x:c r="G669" s="6" t="n">
        <x:v>15</x:v>
      </x:c>
      <x:c r="H669" s="7" t="str">
        <x:v>对敌方全体造成等同于开拓者#1[i]%攻击力的雷属性伤害，获得#2[i]点【好活当赏】。</x:v>
      </x:c>
      <x:c r="I669" s="7" t="str">
        <x:v>对敌方全体造成少量雷属性伤害，获得【好活当赏】。</x:v>
      </x:c>
      <x:c r="J669" s="6" t="str">
        <x:v>https://raw.githubusercontent.com/Mar-7th/StarRailRes/dbe8cdfcfb0bf657b9fe1cf92d5537f118ccb487/index_new/cn/character_skills.json</x:v>
      </x:c>
    </x:row>
    <x:row r="670" ht="38" customHeight="1">
      <x:c r="A670" s="6" t="str">
        <x:v>800903</x:v>
      </x:c>
      <x:c r="B670" s="6" t="str">
        <x:v>8009</x:v>
      </x:c>
      <x:c r="C670" s="6" t="str">
        <x:v>开拓者（欢愉·男）</x:v>
      </x:c>
      <x:c r="D670" s="6" t="str">
        <x:v>放心飞，开拓永相随！</x:v>
      </x:c>
      <x:c r="E670" s="6" t="str">
        <x:v>终结技</x:v>
      </x:c>
      <x:c r="F670" s="6" t="str">
        <x:v>辅助</x:v>
      </x:c>
      <x:c r="G670" s="6" t="n">
        <x:v>15</x:v>
      </x:c>
      <x:c r="H670" s="7" t="str">
        <x:v>获得#6[i]个笑点，使指定我方单体暴击伤害提高#1[i]%，持续#2[i]回合，并解除该目标的控制类负面状态。
若目标拥有欢愉技，目标额外获得#4[i]点【好活当赏】，并使其立即施放1次固定计入#5[i]笑点的欢愉技，若欢愉技施放前敌方目标被消灭则对新入场的敌方目标发动欢愉技。
若目标不拥有欢愉技，使其行动提前#3[i]%。</x:v>
      </x:c>
      <x:c r="I670" s="7" t="str">
        <x:v>获得笑点，使指定我方单体暴击伤害提高，并解除该目标的控制类负面状态。若目标拥有欢愉技，目标额外获得【好活当赏】，并使其立即施放欢愉技，否则使其行动提前。</x:v>
      </x:c>
      <x:c r="J670" s="6" t="str">
        <x:v>https://raw.githubusercontent.com/Mar-7th/StarRailRes/dbe8cdfcfb0bf657b9fe1cf92d5537f118ccb487/index_new/cn/character_skills.json</x:v>
      </x:c>
    </x:row>
    <x:row r="671" ht="38" customHeight="1">
      <x:c r="A671" s="6" t="str">
        <x:v>800904</x:v>
      </x:c>
      <x:c r="B671" s="6" t="str">
        <x:v>8009</x:v>
      </x:c>
      <x:c r="C671" s="6" t="str">
        <x:v>开拓者（欢愉·男）</x:v>
      </x:c>
      <x:c r="D671" s="6" t="str">
        <x:v>英雄一笑，生死难料</x:v>
      </x:c>
      <x:c r="E671" s="6" t="str">
        <x:v>天赋</x:v>
      </x:c>
      <x:c r="F671" s="6" t="str">
        <x:v>辅助</x:v>
      </x:c>
      <x:c r="G671" s="6" t="n">
        <x:v>15</x:v>
      </x:c>
      <x:c r="H671" s="7" t="str">
        <x:v>施放攻击后，固定恢复#1[i]点能量并获得#2[i]个笑点。
开拓者持有【好活当赏】时，战技对敌方全体额外造成#3[i]%的雷属性欢愉伤害，此伤害使用我方最高的【好活当赏】数值计算。</x:v>
      </x:c>
      <x:c r="I671" s="7" t="str">
        <x:v>施放攻击后恢复能量并获得笑点。
开拓者持有【好活当赏】时，战技对敌方全体额外造成少量雷属性欢愉伤害。</x:v>
      </x:c>
      <x:c r="J671" s="6" t="str">
        <x:v>https://raw.githubusercontent.com/Mar-7th/StarRailRes/dbe8cdfcfb0bf657b9fe1cf92d5537f118ccb487/index_new/cn/character_skills.json</x:v>
      </x:c>
    </x:row>
    <x:row r="672" ht="20" customHeight="1">
      <x:c r="A672" s="6" t="str">
        <x:v>800906</x:v>
      </x:c>
      <x:c r="B672" s="6" t="str">
        <x:v>8009</x:v>
      </x:c>
      <x:c r="C672" s="6" t="str">
        <x:v>开拓者（欢愉·男）</x:v>
      </x:c>
      <x:c r="D672" s="6" t="str">
        <x:v>攻击</x:v>
      </x:c>
      <x:c r="E672" s="6" t="str"/>
      <x:c r="F672" s="6" t="str"/>
      <x:c r="G672" s="6" t="n">
        <x:v>1</x:v>
      </x:c>
      <x:c r="H672" s="7" t="str">
        <x:v>攻击敌人，进入战斗后削弱敌方目标对应属性韧性。</x:v>
      </x:c>
      <x:c r="I672" s="7" t="str">
        <x:v>攻击敌人，进入战斗后削弱敌方目标对应属性韧性。</x:v>
      </x:c>
      <x:c r="J672" s="6" t="str">
        <x:v>https://raw.githubusercontent.com/Mar-7th/StarRailRes/dbe8cdfcfb0bf657b9fe1cf92d5537f118ccb487/index_new/cn/character_skills.json</x:v>
      </x:c>
    </x:row>
    <x:row r="673" ht="53" customHeight="1">
      <x:c r="A673" s="6" t="str">
        <x:v>800907</x:v>
      </x:c>
      <x:c r="B673" s="6" t="str">
        <x:v>8009</x:v>
      </x:c>
      <x:c r="C673" s="6" t="str">
        <x:v>开拓者（欢愉·男）</x:v>
      </x:c>
      <x:c r="D673" s="6" t="str">
        <x:v>燃起来了！</x:v>
      </x:c>
      <x:c r="E673" s="6" t="str">
        <x:v>秘技</x:v>
      </x:c>
      <x:c r="F673" s="6" t="str">
        <x:v>强化</x:v>
      </x:c>
      <x:c r="G673" s="6" t="n">
        <x:v>1</x:v>
      </x:c>
      <x:c r="H673" s="7" t="str">
        <x:v>使用秘技后随机获得以下1种效果：
小概率获得【开怀大笑】：欢愉度提高#1[i]%。
大概率获得【忍俊不禁】：欢愉度提高#3[i]%。
下一次战斗开始时，使我方全体提高对应数值的欢愉度，持续#5[i]回合。</x:v>
      </x:c>
      <x:c r="I673" s="7" t="str">
        <x:v>使用秘技后，下一次进入战斗时使我方全体欢愉度提高。</x:v>
      </x:c>
      <x:c r="J673" s="6" t="str">
        <x:v>https://raw.githubusercontent.com/Mar-7th/StarRailRes/dbe8cdfcfb0bf657b9fe1cf92d5537f118ccb487/index_new/cn/character_skills.json</x:v>
      </x:c>
    </x:row>
    <x:row r="674" ht="38" customHeight="1">
      <x:c r="A674" s="6" t="str">
        <x:v>800920</x:v>
      </x:c>
      <x:c r="B674" s="6" t="str">
        <x:v>8009</x:v>
      </x:c>
      <x:c r="C674" s="6" t="str">
        <x:v>开拓者（欢愉·男）</x:v>
      </x:c>
      <x:c r="D674" s="6" t="str">
        <x:v>我说欢愉，你耳朵聋吗？</x:v>
      </x:c>
      <x:c r="E674" s="6" t="str">
        <x:v>欢愉技</x:v>
      </x:c>
      <x:c r="F674" s="6" t="str">
        <x:v>群攻</x:v>
      </x:c>
      <x:c r="G674" s="6" t="n">
        <x:v>15</x:v>
      </x:c>
      <x:c r="H674" s="7" t="str">
        <x:v>造成#1[i]次伤害，每次对敌方随机单体造成#2[i]%的雷属性欢愉伤害。最后造成#3[i]%的雷属性欢愉伤害，由敌方全体均分。</x:v>
      </x:c>
      <x:c r="I674" s="7" t="str">
        <x:v>造成多次伤害，每次对敌方随机单体造成少量雷属性欢愉伤害，最后造成由敌方全体均分的雷属性欢愉伤害。</x:v>
      </x:c>
      <x:c r="J674" s="6" t="str">
        <x:v>https://raw.githubusercontent.com/Mar-7th/StarRailRes/dbe8cdfcfb0bf657b9fe1cf92d5537f118ccb487/index_new/cn/character_skills.json</x:v>
      </x:c>
    </x:row>
    <x:row r="675" ht="20" customHeight="1">
      <x:c r="A675" s="6" t="str">
        <x:v>801001</x:v>
      </x:c>
      <x:c r="B675" s="6" t="str">
        <x:v>8010</x:v>
      </x:c>
      <x:c r="C675" s="6" t="str">
        <x:v>开拓者（欢愉·女）</x:v>
      </x:c>
      <x:c r="D675" s="6" t="str">
        <x:v>此即应援</x:v>
      </x:c>
      <x:c r="E675" s="6" t="str">
        <x:v>普攻</x:v>
      </x:c>
      <x:c r="F675" s="6" t="str">
        <x:v>单攻</x:v>
      </x:c>
      <x:c r="G675" s="6" t="n">
        <x:v>10</x:v>
      </x:c>
      <x:c r="H675" s="7" t="str">
        <x:v>对指定敌方单体造成等同于开拓者#1[i]%攻击力的雷属性伤害。</x:v>
      </x:c>
      <x:c r="I675" s="7" t="str">
        <x:v>对敌方单体造成少量雷属性伤害。</x:v>
      </x:c>
      <x:c r="J675" s="6" t="str">
        <x:v>https://raw.githubusercontent.com/Mar-7th/StarRailRes/dbe8cdfcfb0bf657b9fe1cf92d5537f118ccb487/index_new/cn/character_skills.json</x:v>
      </x:c>
    </x:row>
    <x:row r="676" ht="20" customHeight="1">
      <x:c r="A676" s="6" t="str">
        <x:v>801002</x:v>
      </x:c>
      <x:c r="B676" s="6" t="str">
        <x:v>8010</x:v>
      </x:c>
      <x:c r="C676" s="6" t="str">
        <x:v>开拓者（欢愉·女）</x:v>
      </x:c>
      <x:c r="D676" s="6" t="str">
        <x:v>风暴甚是喧嚣</x:v>
      </x:c>
      <x:c r="E676" s="6" t="str">
        <x:v>战技</x:v>
      </x:c>
      <x:c r="F676" s="6" t="str">
        <x:v>群攻</x:v>
      </x:c>
      <x:c r="G676" s="6" t="n">
        <x:v>15</x:v>
      </x:c>
      <x:c r="H676" s="7" t="str">
        <x:v>对敌方全体造成等同于开拓者#1[i]%攻击力的雷属性伤害，获得#2[i]点【好活当赏】。</x:v>
      </x:c>
      <x:c r="I676" s="7" t="str">
        <x:v>对敌方全体造成少量雷属性伤害，获得【好活当赏】。</x:v>
      </x:c>
      <x:c r="J676" s="6" t="str">
        <x:v>https://raw.githubusercontent.com/Mar-7th/StarRailRes/dbe8cdfcfb0bf657b9fe1cf92d5537f118ccb487/index_new/cn/character_skills.json</x:v>
      </x:c>
    </x:row>
    <x:row r="677" ht="38" customHeight="1">
      <x:c r="A677" s="6" t="str">
        <x:v>801003</x:v>
      </x:c>
      <x:c r="B677" s="6" t="str">
        <x:v>8010</x:v>
      </x:c>
      <x:c r="C677" s="6" t="str">
        <x:v>开拓者（欢愉·女）</x:v>
      </x:c>
      <x:c r="D677" s="6" t="str">
        <x:v>放心飞，开拓永相随！</x:v>
      </x:c>
      <x:c r="E677" s="6" t="str">
        <x:v>终结技</x:v>
      </x:c>
      <x:c r="F677" s="6" t="str">
        <x:v>辅助</x:v>
      </x:c>
      <x:c r="G677" s="6" t="n">
        <x:v>15</x:v>
      </x:c>
      <x:c r="H677" s="7" t="str">
        <x:v>获得#6[i]个笑点，使指定我方单体暴击伤害提高#1[i]%，持续#2[i]回合，并解除该目标的控制类负面状态。
若目标拥有欢愉技，目标额外获得#4[i]点【好活当赏】，并使其立即施放1次固定计入#5[i]笑点的欢愉技，若欢愉技施放前敌方目标被消灭则对新入场的敌方目标发动欢愉技。
若目标不拥有欢愉技，使其行动提前#3[i]%。</x:v>
      </x:c>
      <x:c r="I677" s="7" t="str">
        <x:v>获得笑点，使指定我方单体暴击伤害提高，并解除该目标的控制类负面状态。若目标拥有欢愉技，目标额外获得【好活当赏】，并使其立即施放欢愉技，否则使其行动提前。</x:v>
      </x:c>
      <x:c r="J677" s="6" t="str">
        <x:v>https://raw.githubusercontent.com/Mar-7th/StarRailRes/dbe8cdfcfb0bf657b9fe1cf92d5537f118ccb487/index_new/cn/character_skills.json</x:v>
      </x:c>
    </x:row>
    <x:row r="678" ht="38" customHeight="1">
      <x:c r="A678" s="6" t="str">
        <x:v>801004</x:v>
      </x:c>
      <x:c r="B678" s="6" t="str">
        <x:v>8010</x:v>
      </x:c>
      <x:c r="C678" s="6" t="str">
        <x:v>开拓者（欢愉·女）</x:v>
      </x:c>
      <x:c r="D678" s="6" t="str">
        <x:v>英雄一笑，生死难料</x:v>
      </x:c>
      <x:c r="E678" s="6" t="str">
        <x:v>天赋</x:v>
      </x:c>
      <x:c r="F678" s="6" t="str">
        <x:v>辅助</x:v>
      </x:c>
      <x:c r="G678" s="6" t="n">
        <x:v>15</x:v>
      </x:c>
      <x:c r="H678" s="7" t="str">
        <x:v>施放攻击后，固定恢复#1[i]点能量并获得#2[i]个笑点。
开拓者持有【好活当赏】时，战技对敌方全体额外造成#3[i]%的雷属性欢愉伤害，此伤害使用我方最高的【好活当赏】数值计算。</x:v>
      </x:c>
      <x:c r="I678" s="7" t="str">
        <x:v>施放攻击后恢复能量并获得笑点。
开拓者持有【好活当赏】时，战技对敌方全体额外造成少量雷属性欢愉伤害。</x:v>
      </x:c>
      <x:c r="J678" s="6" t="str">
        <x:v>https://raw.githubusercontent.com/Mar-7th/StarRailRes/dbe8cdfcfb0bf657b9fe1cf92d5537f118ccb487/index_new/cn/character_skills.json</x:v>
      </x:c>
    </x:row>
    <x:row r="679" ht="20" customHeight="1">
      <x:c r="A679" s="6" t="str">
        <x:v>801006</x:v>
      </x:c>
      <x:c r="B679" s="6" t="str">
        <x:v>8010</x:v>
      </x:c>
      <x:c r="C679" s="6" t="str">
        <x:v>开拓者（欢愉·女）</x:v>
      </x:c>
      <x:c r="D679" s="6" t="str">
        <x:v>攻击</x:v>
      </x:c>
      <x:c r="E679" s="6" t="str"/>
      <x:c r="F679" s="6" t="str"/>
      <x:c r="G679" s="6" t="n">
        <x:v>1</x:v>
      </x:c>
      <x:c r="H679" s="7" t="str">
        <x:v>攻击敌人，进入战斗后削弱敌方目标对应属性韧性。</x:v>
      </x:c>
      <x:c r="I679" s="7" t="str">
        <x:v>攻击敌人，进入战斗后削弱敌方目标对应属性韧性。</x:v>
      </x:c>
      <x:c r="J679" s="6" t="str">
        <x:v>https://raw.githubusercontent.com/Mar-7th/StarRailRes/dbe8cdfcfb0bf657b9fe1cf92d5537f118ccb487/index_new/cn/character_skills.json</x:v>
      </x:c>
    </x:row>
    <x:row r="680" ht="53" customHeight="1">
      <x:c r="A680" s="6" t="str">
        <x:v>801007</x:v>
      </x:c>
      <x:c r="B680" s="6" t="str">
        <x:v>8010</x:v>
      </x:c>
      <x:c r="C680" s="6" t="str">
        <x:v>开拓者（欢愉·女）</x:v>
      </x:c>
      <x:c r="D680" s="6" t="str">
        <x:v>燃起来了！</x:v>
      </x:c>
      <x:c r="E680" s="6" t="str">
        <x:v>秘技</x:v>
      </x:c>
      <x:c r="F680" s="6" t="str">
        <x:v>强化</x:v>
      </x:c>
      <x:c r="G680" s="6" t="n">
        <x:v>1</x:v>
      </x:c>
      <x:c r="H680" s="7" t="str">
        <x:v>使用秘技后随机获得以下1种效果：
小概率获得【开怀大笑】：欢愉度提高#1[i]%。
大概率获得【忍俊不禁】：欢愉度提高#3[i]%。
下一次战斗开始时，使我方全体提高对应数值的欢愉度，持续#5[i]回合。</x:v>
      </x:c>
      <x:c r="I680" s="7" t="str">
        <x:v>使用秘技后，下一次进入战斗时使我方全体欢愉度提高。</x:v>
      </x:c>
      <x:c r="J680" s="6" t="str">
        <x:v>https://raw.githubusercontent.com/Mar-7th/StarRailRes/dbe8cdfcfb0bf657b9fe1cf92d5537f118ccb487/index_new/cn/character_skills.json</x:v>
      </x:c>
    </x:row>
    <x:row r="681" ht="38" customHeight="1">
      <x:c r="A681" s="6" t="str">
        <x:v>801020</x:v>
      </x:c>
      <x:c r="B681" s="6" t="str">
        <x:v>8010</x:v>
      </x:c>
      <x:c r="C681" s="6" t="str">
        <x:v>开拓者（欢愉·女）</x:v>
      </x:c>
      <x:c r="D681" s="6" t="str">
        <x:v>我说欢愉，你耳朵聋吗？</x:v>
      </x:c>
      <x:c r="E681" s="6" t="str">
        <x:v>欢愉技</x:v>
      </x:c>
      <x:c r="F681" s="6" t="str">
        <x:v>群攻</x:v>
      </x:c>
      <x:c r="G681" s="6" t="n">
        <x:v>15</x:v>
      </x:c>
      <x:c r="H681" s="7" t="str">
        <x:v>造成#1[i]次伤害，每次对敌方随机单体造成#2[i]%的雷属性欢愉伤害。最后造成#3[i]%的雷属性欢愉伤害，由敌方全体均分。</x:v>
      </x:c>
      <x:c r="I681" s="7" t="str">
        <x:v>造成多次伤害，每次对敌方随机单体造成少量雷属性欢愉伤害，最后造成由敌方全体均分的雷属性欢愉伤害。</x:v>
      </x:c>
      <x:c r="J681" s="6" t="str">
        <x:v>https://raw.githubusercontent.com/Mar-7th/StarRailRes/dbe8cdfcfb0bf657b9fe1cf92d5537f118ccb487/index_new/cn/character_skills.json</x:v>
      </x:c>
    </x:row>
    <x:row r="682" ht="20" customHeight="1">
      <x:c r="A682" s="6" t="str">
        <x:v>1100401</x:v>
      </x:c>
      <x:c r="B682" s="6" t="str">
        <x:v>11004</x:v>
      </x:c>
      <x:c r="C682" s="6" t="str">
        <x:v>瓦尔特（强化）</x:v>
      </x:c>
      <x:c r="D682" s="6" t="str">
        <x:v>重力压制</x:v>
      </x:c>
      <x:c r="E682" s="6" t="str">
        <x:v>普攻</x:v>
      </x:c>
      <x:c r="F682" s="6" t="str">
        <x:v>单攻</x:v>
      </x:c>
      <x:c r="G682" s="6" t="n">
        <x:v>10</x:v>
      </x:c>
      <x:c r="H682" s="7" t="str">
        <x:v>对指定敌方单体造成等同于瓦尔特#1[i]%攻击力的虚数属性伤害。</x:v>
      </x:c>
      <x:c r="I682" s="7" t="str">
        <x:v>对敌方单体造成少量虚数属性伤害。</x:v>
      </x:c>
      <x:c r="J682" s="6" t="str">
        <x:v>https://raw.githubusercontent.com/Mar-7th/StarRailRes/dbe8cdfcfb0bf657b9fe1cf92d5537f118ccb487/index_new/cn/character_skills.json</x:v>
      </x:c>
    </x:row>
    <x:row r="683" ht="53" customHeight="1">
      <x:c r="A683" s="6" t="str">
        <x:v>1100402</x:v>
      </x:c>
      <x:c r="B683" s="6" t="str">
        <x:v>11004</x:v>
      </x:c>
      <x:c r="C683" s="6" t="str">
        <x:v>瓦尔特（强化）</x:v>
      </x:c>
      <x:c r="D683" s="6" t="str">
        <x:v>虚空断界</x:v>
      </x:c>
      <x:c r="E683" s="6" t="str">
        <x:v>战技</x:v>
      </x:c>
      <x:c r="F683" s="6" t="str">
        <x:v>弹射</x:v>
      </x:c>
      <x:c r="G683" s="6" t="n">
        <x:v>15</x:v>
      </x:c>
      <x:c r="H683" s="7" t="str">
        <x:v>对指定敌方单体造成等同于瓦尔特#1[i]%攻击力的虚数属性伤害，并额外造成4次伤害。每次伤害对敌方随机单体造成等同于瓦尔特#1[i]%攻击力的虚数属性伤害。攻击命中时有#2[i]%的基础概率使受到攻击的敌方目标速度降低#3[i]%，持续#4[i]回合。</x:v>
      </x:c>
      <x:c r="I683" s="7" t="str">
        <x:v>对敌方单体造成少量虚数属性伤害，共弹射5次，有概率对目标施加减速状态。</x:v>
      </x:c>
      <x:c r="J683" s="6" t="str">
        <x:v>https://raw.githubusercontent.com/Mar-7th/StarRailRes/dbe8cdfcfb0bf657b9fe1cf92d5537f118ccb487/index_new/cn/character_skills.json</x:v>
      </x:c>
    </x:row>
    <x:row r="684" ht="38" customHeight="1">
      <x:c r="A684" s="6" t="str">
        <x:v>1100403</x:v>
      </x:c>
      <x:c r="B684" s="6" t="str">
        <x:v>11004</x:v>
      </x:c>
      <x:c r="C684" s="6" t="str">
        <x:v>瓦尔特（强化）</x:v>
      </x:c>
      <x:c r="D684" s="6" t="str">
        <x:v>拟似黑洞</x:v>
      </x:c>
      <x:c r="E684" s="6" t="str">
        <x:v>终结技</x:v>
      </x:c>
      <x:c r="F684" s="6" t="str">
        <x:v>群攻</x:v>
      </x:c>
      <x:c r="G684" s="6" t="n">
        <x:v>15</x:v>
      </x:c>
      <x:c r="H684" s="7" t="str">
        <x:v>对敌方全体造成等同于瓦尔特#1[i]%攻击力的虚数属性伤害，有#3[i]%的基础概率使受到攻击的敌方目标陷入禁锢状态，持续1回合。
禁锢状态下，敌方目标行动延后#2[f1]%，速度降低#4[i]%。施放终结技后使敌方全体陷入【失重】状态，【失重】状态下的敌方目标受到攻击时行动延后#5[f1]%，该效果每个目标每回合内最多触发#6[i]次，【失重】状态持续#7[i]回合。</x:v>
      </x:c>
      <x:c r="I684" s="7" t="str">
        <x:v>对敌方全体造成虚数属性伤害，大概率施加禁锢效果。使敌方全体陷入【失重】状态：受到攻击时行动延后。</x:v>
      </x:c>
      <x:c r="J684" s="6" t="str">
        <x:v>https://raw.githubusercontent.com/Mar-7th/StarRailRes/dbe8cdfcfb0bf657b9fe1cf92d5537f118ccb487/index_new/cn/character_skills.json</x:v>
      </x:c>
    </x:row>
    <x:row r="685" ht="38" customHeight="1">
      <x:c r="A685" s="6" t="str">
        <x:v>1100404</x:v>
      </x:c>
      <x:c r="B685" s="6" t="str">
        <x:v>11004</x:v>
      </x:c>
      <x:c r="C685" s="6" t="str">
        <x:v>瓦尔特（强化）</x:v>
      </x:c>
      <x:c r="D685" s="6" t="str">
        <x:v>时空扭曲</x:v>
      </x:c>
      <x:c r="E685" s="6" t="str">
        <x:v>天赋</x:v>
      </x:c>
      <x:c r="F685" s="6" t="str">
        <x:v>强化</x:v>
      </x:c>
      <x:c r="G685" s="6" t="n">
        <x:v>15</x:v>
      </x:c>
      <x:c r="H685" s="7" t="str">
        <x:v>处于【失重】状态下的敌方目标防御力降低#2[i]%，速度降低#3[i]%。瓦尔特击中处于减速状态的敌方目标时，额外造成1次等同于瓦尔特#1[i]%攻击力的虚数属性附加伤害。</x:v>
      </x:c>
      <x:c r="I685" s="7" t="str">
        <x:v>处于【失重】状态下的敌方目标防御力及速度降低。击中处于减速状态的敌方目标时，额外造成少量虚数属性附加伤害。</x:v>
      </x:c>
      <x:c r="J685" s="6" t="str">
        <x:v>https://raw.githubusercontent.com/Mar-7th/StarRailRes/dbe8cdfcfb0bf657b9fe1cf92d5537f118ccb487/index_new/cn/character_skills.json</x:v>
      </x:c>
    </x:row>
    <x:row r="686" ht="20" customHeight="1">
      <x:c r="A686" s="6" t="str">
        <x:v>1100406</x:v>
      </x:c>
      <x:c r="B686" s="6" t="str">
        <x:v>11004</x:v>
      </x:c>
      <x:c r="C686" s="6" t="str">
        <x:v>瓦尔特（强化）</x:v>
      </x:c>
      <x:c r="D686" s="6" t="str">
        <x:v>攻击</x:v>
      </x:c>
      <x:c r="E686" s="6" t="str"/>
      <x:c r="F686" s="6" t="str"/>
      <x:c r="G686" s="6" t="n">
        <x:v>1</x:v>
      </x:c>
      <x:c r="H686" s="7" t="str">
        <x:v>攻击敌人，进入战斗后削弱敌方目标对应属性韧性。</x:v>
      </x:c>
      <x:c r="I686" s="7" t="str">
        <x:v>攻击敌人，进入战斗后削弱敌方目标对应属性韧性。</x:v>
      </x:c>
      <x:c r="J686" s="6" t="str">
        <x:v>https://raw.githubusercontent.com/Mar-7th/StarRailRes/dbe8cdfcfb0bf657b9fe1cf92d5537f118ccb487/index_new/cn/character_skills.json</x:v>
      </x:c>
    </x:row>
    <x:row r="687" ht="38" customHeight="1">
      <x:c r="A687" s="6" t="str">
        <x:v>1100407</x:v>
      </x:c>
      <x:c r="B687" s="6" t="str">
        <x:v>11004</x:v>
      </x:c>
      <x:c r="C687" s="6" t="str">
        <x:v>瓦尔特（强化）</x:v>
      </x:c>
      <x:c r="D687" s="6" t="str">
        <x:v>画地为牢</x:v>
      </x:c>
      <x:c r="E687" s="6" t="str">
        <x:v>秘技</x:v>
      </x:c>
      <x:c r="F687" s="6" t="str">
        <x:v>妨害</x:v>
      </x:c>
      <x:c r="G687" s="6" t="n">
        <x:v>1</x:v>
      </x:c>
      <x:c r="H687" s="7" t="str">
        <x:v>使用秘技后，制造1片持续#4[i]秒的特殊领域。处于特殊领域内的敌人移动速度降低#5[i]%。与处于特殊领域内的敌人进入战斗后，有#1[i]%的基础概率使敌方目标陷入禁锢状态，持续1回合。
禁锢状态下，敌方目标行动延后#2[i]%，速度降低#3[i]%。我方制造的领域效果最多存在1个。</x:v>
      </x:c>
      <x:c r="I687" s="7" t="str">
        <x:v>制造特殊领域。领域内敌人移动速度降低。与领域内敌人进入战斗后，大概率使敌方目标陷入禁锢状态。</x:v>
      </x:c>
      <x:c r="J687" s="6" t="str">
        <x:v>https://raw.githubusercontent.com/Mar-7th/StarRailRes/dbe8cdfcfb0bf657b9fe1cf92d5537f118ccb487/index_new/cn/character_skills.json</x:v>
      </x:c>
    </x:row>
    <x:row r="688" ht="20" customHeight="1">
      <x:c r="A688" s="6" t="str">
        <x:v>1100501</x:v>
      </x:c>
      <x:c r="B688" s="6" t="str">
        <x:v>11005</x:v>
      </x:c>
      <x:c r="C688" s="6" t="str">
        <x:v>卡芙卡（强化）</x:v>
      </x:c>
      <x:c r="D688" s="6" t="str">
        <x:v>夜间喧嚣不止</x:v>
      </x:c>
      <x:c r="E688" s="6" t="str">
        <x:v>普攻</x:v>
      </x:c>
      <x:c r="F688" s="6" t="str">
        <x:v>单攻</x:v>
      </x:c>
      <x:c r="G688" s="6" t="n">
        <x:v>10</x:v>
      </x:c>
      <x:c r="H688" s="7" t="str">
        <x:v>对指定敌方单体造成等同于卡芙卡#1[i]%攻击力的雷属性伤害。</x:v>
      </x:c>
      <x:c r="I688" s="7" t="str">
        <x:v>对敌方单体造成少量雷属性伤害。</x:v>
      </x:c>
      <x:c r="J688" s="6" t="str">
        <x:v>https://raw.githubusercontent.com/Mar-7th/StarRailRes/dbe8cdfcfb0bf657b9fe1cf92d5537f118ccb487/index_new/cn/character_skills.json</x:v>
      </x:c>
    </x:row>
    <x:row r="689" ht="38" customHeight="1">
      <x:c r="A689" s="6" t="str">
        <x:v>1100502</x:v>
      </x:c>
      <x:c r="B689" s="6" t="str">
        <x:v>11005</x:v>
      </x:c>
      <x:c r="C689" s="6" t="str">
        <x:v>卡芙卡（强化）</x:v>
      </x:c>
      <x:c r="D689" s="6" t="str">
        <x:v>月光摩挲连绵</x:v>
      </x:c>
      <x:c r="E689" s="6" t="str">
        <x:v>战技</x:v>
      </x:c>
      <x:c r="F689" s="6" t="str">
        <x:v>扩散</x:v>
      </x:c>
      <x:c r="G689" s="6" t="n">
        <x:v>15</x:v>
      </x:c>
      <x:c r="H689" s="7" t="str">
        <x:v>对指定敌方单体造成等同于卡芙卡#1[i]%攻击力的雷属性伤害，同时对其相邻目标造成等同于卡芙卡#3[i]%攻击力的雷属性伤害。
若指定敌方单体或相邻目标处于持续伤害状态，其当前承受的所有持续伤害立即产生相当于原伤害#2[i]%或#4[i]%的伤害。</x:v>
      </x:c>
      <x:c r="I689" s="7" t="str">
        <x:v>对敌方单体造成雷属性伤害，对相邻目标造成少量雷属性伤害。
若攻击目标处于持续伤害类负面状态，则使持续伤害类负面状态额外产生1次伤害。</x:v>
      </x:c>
      <x:c r="J689" s="6" t="str">
        <x:v>https://raw.githubusercontent.com/Mar-7th/StarRailRes/dbe8cdfcfb0bf657b9fe1cf92d5537f118ccb487/index_new/cn/character_skills.json</x:v>
      </x:c>
    </x:row>
    <x:row r="690" ht="38" customHeight="1">
      <x:c r="A690" s="6" t="str">
        <x:v>1100503</x:v>
      </x:c>
      <x:c r="B690" s="6" t="str">
        <x:v>11005</x:v>
      </x:c>
      <x:c r="C690" s="6" t="str">
        <x:v>卡芙卡（强化）</x:v>
      </x:c>
      <x:c r="D690" s="6" t="str">
        <x:v>悲剧尽头的颤音</x:v>
      </x:c>
      <x:c r="E690" s="6" t="str">
        <x:v>终结技</x:v>
      </x:c>
      <x:c r="F690" s="6" t="str">
        <x:v>群攻</x:v>
      </x:c>
      <x:c r="G690" s="6" t="n">
        <x:v>15</x:v>
      </x:c>
      <x:c r="H690" s="7" t="str">
        <x:v>对敌方全体造成等同于卡芙卡#1[i]%攻击力的雷属性伤害，有#2[i]%的基础概率使受到攻击的敌方目标陷入触电状态，并使其当前承受的持续伤害类负面状态立即产生相当于原伤害#5[i]%的伤害。触电状态持续#3[i]回合。
触电状态下，敌方目标每回合开始时受到等同于卡芙卡#4[i]%攻击力的雷属性持续伤害。</x:v>
      </x:c>
      <x:c r="I690" s="7" t="str">
        <x:v>对敌方全体造成少量雷属性伤害，大概率施加触电状态。
若敌方目标处于持续伤害类负面状态，则使持续伤害类负面状态额外产生1次伤害。</x:v>
      </x:c>
      <x:c r="J690" s="6" t="str">
        <x:v>https://raw.githubusercontent.com/Mar-7th/StarRailRes/dbe8cdfcfb0bf657b9fe1cf92d5537f118ccb487/index_new/cn/character_skills.json</x:v>
      </x:c>
    </x:row>
    <x:row r="691" ht="38" customHeight="1">
      <x:c r="A691" s="6" t="str">
        <x:v>1100504</x:v>
      </x:c>
      <x:c r="B691" s="6" t="str">
        <x:v>11005</x:v>
      </x:c>
      <x:c r="C691" s="6" t="str">
        <x:v>卡芙卡（强化）</x:v>
      </x:c>
      <x:c r="D691" s="6" t="str">
        <x:v>温柔亦同残酷</x:v>
      </x:c>
      <x:c r="E691" s="6" t="str">
        <x:v>天赋</x:v>
      </x:c>
      <x:c r="F691" s="6" t="str">
        <x:v>单攻</x:v>
      </x:c>
      <x:c r="G691" s="6" t="n">
        <x:v>15</x:v>
      </x:c>
      <x:c r="H691" s="7" t="str">
        <x:v>当卡芙卡的队友对敌方目标施放攻击后，卡芙卡立即发动追加攻击，对主目标造成等同于卡芙卡#1[i]%攻击力的雷属性伤害，并有#2[i]%的基础概率使受到攻击的敌方目标陷入与终结技相同的触电状态，持续#3[i]回合。该效果最多可触发#5[i]次，卡芙卡回合结束时恢复#4[i]次。</x:v>
      </x:c>
      <x:c r="I691" s="7" t="str">
        <x:v>当队友对敌方目标施放攻击后，卡芙卡立即发动追加攻击，对主目标造成雷属性伤害，并有大概率施加触电状态。该效果最多可触发2次，卡芙卡回合结束时恢复1次。</x:v>
      </x:c>
      <x:c r="J691" s="6" t="str">
        <x:v>https://raw.githubusercontent.com/Mar-7th/StarRailRes/dbe8cdfcfb0bf657b9fe1cf92d5537f118ccb487/index_new/cn/character_skills.json</x:v>
      </x:c>
    </x:row>
    <x:row r="692" ht="20" customHeight="1">
      <x:c r="A692" s="6" t="str">
        <x:v>1100506</x:v>
      </x:c>
      <x:c r="B692" s="6" t="str">
        <x:v>11005</x:v>
      </x:c>
      <x:c r="C692" s="6" t="str">
        <x:v>卡芙卡（强化）</x:v>
      </x:c>
      <x:c r="D692" s="6" t="str">
        <x:v>攻击</x:v>
      </x:c>
      <x:c r="E692" s="6" t="str"/>
      <x:c r="F692" s="6" t="str"/>
      <x:c r="G692" s="6" t="n">
        <x:v>1</x:v>
      </x:c>
      <x:c r="H692" s="7" t="str">
        <x:v>攻击敌人，进入战斗后削弱敌方目标对应属性韧性。</x:v>
      </x:c>
      <x:c r="I692" s="7" t="str">
        <x:v>攻击敌人，进入战斗后削弱敌方目标对应属性韧性。</x:v>
      </x:c>
      <x:c r="J692" s="6" t="str">
        <x:v>https://raw.githubusercontent.com/Mar-7th/StarRailRes/dbe8cdfcfb0bf657b9fe1cf92d5537f118ccb487/index_new/cn/character_skills.json</x:v>
      </x:c>
    </x:row>
    <x:row r="693" ht="53" customHeight="1">
      <x:c r="A693" s="6" t="str">
        <x:v>1100507</x:v>
      </x:c>
      <x:c r="B693" s="6" t="str">
        <x:v>11005</x:v>
      </x:c>
      <x:c r="C693" s="6" t="str">
        <x:v>卡芙卡（强化）</x:v>
      </x:c>
      <x:c r="D693" s="6" t="str">
        <x:v>宽恕无关慈悲</x:v>
      </x:c>
      <x:c r="E693" s="6" t="str">
        <x:v>秘技</x:v>
      </x:c>
      <x:c r="F693" s="6" t="str"/>
      <x:c r="G693" s="6" t="n">
        <x:v>1</x:v>
      </x:c>
      <x:c r="H693" s="7" t="str">
        <x:v>立即攻击一定范围内的所有敌人，进入战斗后对敌方全体造成等同于卡芙卡#3[i]%攻击力的雷属性伤害，同时有#1[i]%的基础概率使敌方每个单体目标陷入与终结技相同的触电状态，持续#2[i]回合。</x:v>
      </x:c>
      <x:c r="I693" s="7" t="str">
        <x:v>攻击范围内的所有敌人，进入战斗后对敌方全体造成少量雷属性伤害，大概率施加触电状态。</x:v>
      </x:c>
      <x:c r="J693" s="6" t="str">
        <x:v>https://raw.githubusercontent.com/Mar-7th/StarRailRes/dbe8cdfcfb0bf657b9fe1cf92d5537f118ccb487/index_new/cn/character_skills.json</x:v>
      </x:c>
    </x:row>
    <x:row r="694" ht="20" customHeight="1">
      <x:c r="A694" s="6" t="str">
        <x:v>1100601</x:v>
      </x:c>
      <x:c r="B694" s="6" t="str">
        <x:v>11006</x:v>
      </x:c>
      <x:c r="C694" s="6" t="str">
        <x:v>银狼（强化）</x:v>
      </x:c>
      <x:c r="D694" s="6" t="str">
        <x:v>|系统警告|</x:v>
      </x:c>
      <x:c r="E694" s="6" t="str">
        <x:v>普攻</x:v>
      </x:c>
      <x:c r="F694" s="6" t="str">
        <x:v>单攻</x:v>
      </x:c>
      <x:c r="G694" s="6" t="n">
        <x:v>10</x:v>
      </x:c>
      <x:c r="H694" s="7" t="str">
        <x:v>对指定敌方单体造成等同于银狼#1[i]%攻击力的量子属性伤害。</x:v>
      </x:c>
      <x:c r="I694" s="7" t="str">
        <x:v>对敌方单体造成少量量子属性伤害。</x:v>
      </x:c>
      <x:c r="J694" s="6" t="str">
        <x:v>https://raw.githubusercontent.com/Mar-7th/StarRailRes/dbe8cdfcfb0bf657b9fe1cf92d5537f118ccb487/index_new/cn/character_skills.json</x:v>
      </x:c>
    </x:row>
    <x:row r="695" ht="98" customHeight="1">
      <x:c r="A695" s="6" t="str">
        <x:v>1100602</x:v>
      </x:c>
      <x:c r="B695" s="6" t="str">
        <x:v>11006</x:v>
      </x:c>
      <x:c r="C695" s="6" t="str">
        <x:v>银狼（强化）</x:v>
      </x:c>
      <x:c r="D695" s="6" t="str">
        <x:v>是否允许更改？</x:v>
      </x:c>
      <x:c r="E695" s="6" t="str">
        <x:v>战技</x:v>
      </x:c>
      <x:c r="F695" s="6" t="str">
        <x:v>单攻</x:v>
      </x:c>
      <x:c r="G695" s="6" t="n">
        <x:v>15</x:v>
      </x:c>
      <x:c r="H695" s="7" t="str">
        <x:v>有#2[i]%的基础概率为指定敌方单体目标添加1个场上我方目标持有属性的弱点（优先添加我方编队中的第一位角色持有属性的弱点），且该弱点对应属性的抗性降低#4[i]%，持续#3[i]回合。若添加的是敌方目标原有属性的弱点，则不会触发对应属性的抗性降低效果。
单个敌方目标仅能被银狼添加1个弱点，当银狼对其再次添加弱点时，仅保留最新添加的弱点。
有#5[i]%的基础概率额外使该目标的全属性抗性降低#6[f1]%，持续#7[i]回合。
对该目标造成等同于银狼#1[i]%攻击力的量子属性伤害。</x:v>
      </x:c>
      <x:c r="I695" s="7" t="str">
        <x:v>大概率为敌方单体添加额外的弱点，并对其造成量子属性伤害。</x:v>
      </x:c>
      <x:c r="J695" s="6" t="str">
        <x:v>https://raw.githubusercontent.com/Mar-7th/StarRailRes/dbe8cdfcfb0bf657b9fe1cf92d5537f118ccb487/index_new/cn/character_skills.json</x:v>
      </x:c>
    </x:row>
    <x:row r="696" ht="38" customHeight="1">
      <x:c r="A696" s="6" t="str">
        <x:v>1100603</x:v>
      </x:c>
      <x:c r="B696" s="6" t="str">
        <x:v>11006</x:v>
      </x:c>
      <x:c r="C696" s="6" t="str">
        <x:v>银狼（强化）</x:v>
      </x:c>
      <x:c r="D696" s="6" t="str">
        <x:v>|账号已封禁|</x:v>
      </x:c>
      <x:c r="E696" s="6" t="str">
        <x:v>终结技</x:v>
      </x:c>
      <x:c r="F696" s="6" t="str">
        <x:v>群攻</x:v>
      </x:c>
      <x:c r="G696" s="6" t="n">
        <x:v>15</x:v>
      </x:c>
      <x:c r="H696" s="7" t="str">
        <x:v>有#2[i]%的基础概率使敌方全体防御力降低#3[f1]%，持续#4[i]回合，同时对敌方全体造成等同于银狼#1[i]%攻击力的量子属性伤害。</x:v>
      </x:c>
      <x:c r="I696" s="7" t="str">
        <x:v>大概率使敌方全体防御力降低，并对其造成大量量子属性伤害。</x:v>
      </x:c>
      <x:c r="J696" s="6" t="str">
        <x:v>https://raw.githubusercontent.com/Mar-7th/StarRailRes/dbe8cdfcfb0bf657b9fe1cf92d5537f118ccb487/index_new/cn/character_skills.json</x:v>
      </x:c>
    </x:row>
    <x:row r="697" ht="68" customHeight="1">
      <x:c r="A697" s="6" t="str">
        <x:v>1100604</x:v>
      </x:c>
      <x:c r="B697" s="6" t="str">
        <x:v>11006</x:v>
      </x:c>
      <x:c r="C697" s="6" t="str">
        <x:v>银狼（强化）</x:v>
      </x:c>
      <x:c r="D697" s="6" t="str">
        <x:v>等待程序响应…</x:v>
      </x:c>
      <x:c r="E697" s="6" t="str">
        <x:v>天赋</x:v>
      </x:c>
      <x:c r="F697" s="6" t="str">
        <x:v>妨害</x:v>
      </x:c>
      <x:c r="G697" s="6" t="n">
        <x:v>15</x:v>
      </x:c>
      <x:c r="H697" s="7" t="str">
        <x:v>银狼能够制造：攻击力降低#1[f1]%、防御力降低#2[f1]%、速度降低#3[f1]%3种【缺陷】。
银狼每次施放攻击后有#4[i]%的基础概率给受到攻击的敌方目标植入1个随机【缺陷】，持续#5[i]回合。
敌方目标被消灭时，银狼对其添加的弱点会转移给场上存活的未被银狼添加弱点的敌人，优先转移给精英级别及以上的目标。</x:v>
      </x:c>
      <x:c r="I697" s="7" t="str">
        <x:v>攻击后有概率给目标植入1个随机【缺陷】。敌方目标被消灭时，添加的弱点会转移。</x:v>
      </x:c>
      <x:c r="J697" s="6" t="str">
        <x:v>https://raw.githubusercontent.com/Mar-7th/StarRailRes/dbe8cdfcfb0bf657b9fe1cf92d5537f118ccb487/index_new/cn/character_skills.json</x:v>
      </x:c>
    </x:row>
    <x:row r="698" ht="20" customHeight="1">
      <x:c r="A698" s="6" t="str">
        <x:v>1100606</x:v>
      </x:c>
      <x:c r="B698" s="6" t="str">
        <x:v>11006</x:v>
      </x:c>
      <x:c r="C698" s="6" t="str">
        <x:v>银狼（强化）</x:v>
      </x:c>
      <x:c r="D698" s="6" t="str">
        <x:v>攻击</x:v>
      </x:c>
      <x:c r="E698" s="6" t="str"/>
      <x:c r="F698" s="6" t="str"/>
      <x:c r="G698" s="6" t="n">
        <x:v>1</x:v>
      </x:c>
      <x:c r="H698" s="7" t="str">
        <x:v>攻击敌人，进入战斗后削弱敌方目标对应属性韧性。</x:v>
      </x:c>
      <x:c r="I698" s="7" t="str">
        <x:v>攻击敌人，进入战斗后削弱敌方目标对应属性韧性。</x:v>
      </x:c>
      <x:c r="J698" s="6" t="str">
        <x:v>https://raw.githubusercontent.com/Mar-7th/StarRailRes/dbe8cdfcfb0bf657b9fe1cf92d5537f118ccb487/index_new/cn/character_skills.json</x:v>
      </x:c>
    </x:row>
    <x:row r="699" ht="38" customHeight="1">
      <x:c r="A699" s="6" t="str">
        <x:v>1100607</x:v>
      </x:c>
      <x:c r="B699" s="6" t="str">
        <x:v>11006</x:v>
      </x:c>
      <x:c r="C699" s="6" t="str">
        <x:v>银狼（强化）</x:v>
      </x:c>
      <x:c r="D699" s="6" t="str">
        <x:v>|强制结束进程|</x:v>
      </x:c>
      <x:c r="E699" s="6" t="str">
        <x:v>秘技</x:v>
      </x:c>
      <x:c r="F699" s="6" t="str"/>
      <x:c r="G699" s="6" t="n">
        <x:v>1</x:v>
      </x:c>
      <x:c r="H699" s="7" t="str">
        <x:v>立即攻击敌人，进入战斗后对敌方全体造成等同于银狼#1[i]%攻击力的量子属性伤害，并无视弱点属性削减敌方全体的韧性，击破弱点时，触发量子属性的弱点击破效果。</x:v>
      </x:c>
      <x:c r="I699" s="7" t="str">
        <x:v>攻击敌人，进战后对敌方全体造成少量伤害，并无视弱点属性削减韧性。</x:v>
      </x:c>
      <x:c r="J699" s="6" t="str">
        <x:v>https://raw.githubusercontent.com/Mar-7th/StarRailRes/dbe8cdfcfb0bf657b9fe1cf92d5537f118ccb487/index_new/cn/character_skills.json</x:v>
      </x:c>
    </x:row>
    <x:row r="700" ht="20" customHeight="1">
      <x:c r="A700" s="6" t="str">
        <x:v>1110201</x:v>
      </x:c>
      <x:c r="B700" s="6" t="str">
        <x:v>11102</x:v>
      </x:c>
      <x:c r="C700" s="6" t="str">
        <x:v>希儿（强化）</x:v>
      </x:c>
      <x:c r="D700" s="6" t="str">
        <x:v>强袭</x:v>
      </x:c>
      <x:c r="E700" s="6" t="str">
        <x:v>普攻</x:v>
      </x:c>
      <x:c r="F700" s="6" t="str">
        <x:v>单攻</x:v>
      </x:c>
      <x:c r="G700" s="6" t="n">
        <x:v>10</x:v>
      </x:c>
      <x:c r="H700" s="7" t="str">
        <x:v>对指定敌方单体造成等同于希儿#1[i]%攻击力的量子属性伤害。</x:v>
      </x:c>
      <x:c r="I700" s="7" t="str">
        <x:v>对敌方单体造成少量量子属性伤害。</x:v>
      </x:c>
      <x:c r="J700" s="6" t="str">
        <x:v>https://raw.githubusercontent.com/Mar-7th/StarRailRes/dbe8cdfcfb0bf657b9fe1cf92d5537f118ccb487/index_new/cn/character_skills.json</x:v>
      </x:c>
    </x:row>
    <x:row r="701" ht="38" customHeight="1">
      <x:c r="A701" s="6" t="str">
        <x:v>1110202</x:v>
      </x:c>
      <x:c r="B701" s="6" t="str">
        <x:v>11102</x:v>
      </x:c>
      <x:c r="C701" s="6" t="str">
        <x:v>希儿（强化）</x:v>
      </x:c>
      <x:c r="D701" s="6" t="str">
        <x:v>归刃</x:v>
      </x:c>
      <x:c r="E701" s="6" t="str">
        <x:v>战技</x:v>
      </x:c>
      <x:c r="F701" s="6" t="str">
        <x:v>单攻</x:v>
      </x:c>
      <x:c r="G701" s="6" t="n">
        <x:v>15</x:v>
      </x:c>
      <x:c r="H701" s="7" t="str">
        <x:v>使希儿的速度提高#2[i]%，并对指定敌方单体造成等同于希儿#1[i]%攻击力的量子属性伤害，速度提高效果持续#3[i]回合。
我方目标攻击后，被攻击目标当前生命值百分比小于等于#4[i]%，则希儿自动对其施放1次战技，此次战技不消耗战技点且不恢复能量，该效果每个回合最多触发1次，希儿回合开始时重置可触发次数。若不存在可攻击的目标，则攻击生命值最低的敌方单体目标。</x:v>
      </x:c>
      <x:c r="I701" s="7" t="str">
        <x:v>对敌方单体造成大量量子属性伤害，并使自身速度提高。我方目标攻击后，被攻击目标当前生命值百分比小于等于50%时，希儿自动对其施放1次战技。</x:v>
      </x:c>
      <x:c r="J701" s="6" t="str">
        <x:v>https://raw.githubusercontent.com/Mar-7th/StarRailRes/dbe8cdfcfb0bf657b9fe1cf92d5537f118ccb487/index_new/cn/character_skills.json</x:v>
      </x:c>
    </x:row>
    <x:row r="702" ht="20" customHeight="1">
      <x:c r="A702" s="6" t="str">
        <x:v>1110203</x:v>
      </x:c>
      <x:c r="B702" s="6" t="str">
        <x:v>11102</x:v>
      </x:c>
      <x:c r="C702" s="6" t="str">
        <x:v>希儿（强化）</x:v>
      </x:c>
      <x:c r="D702" s="6" t="str">
        <x:v>乱蝶</x:v>
      </x:c>
      <x:c r="E702" s="6" t="str">
        <x:v>终结技</x:v>
      </x:c>
      <x:c r="F702" s="6" t="str">
        <x:v>单攻</x:v>
      </x:c>
      <x:c r="G702" s="6" t="n">
        <x:v>15</x:v>
      </x:c>
      <x:c r="H702" s="7" t="str">
        <x:v>立即进入增幅状态，并对指定敌方单体造成等同于希儿#1[i]%攻击力的量子属性伤害。</x:v>
      </x:c>
      <x:c r="I702" s="7" t="str">
        <x:v>进入增幅状态，对敌方单体造成大量量子属性伤害。</x:v>
      </x:c>
      <x:c r="J702" s="6" t="str">
        <x:v>https://raw.githubusercontent.com/Mar-7th/StarRailRes/dbe8cdfcfb0bf657b9fe1cf92d5537f118ccb487/index_new/cn/character_skills.json</x:v>
      </x:c>
    </x:row>
    <x:row r="703" ht="38" customHeight="1">
      <x:c r="A703" s="6" t="str">
        <x:v>1110204</x:v>
      </x:c>
      <x:c r="B703" s="6" t="str">
        <x:v>11102</x:v>
      </x:c>
      <x:c r="C703" s="6" t="str">
        <x:v>希儿（强化）</x:v>
      </x:c>
      <x:c r="D703" s="6" t="str">
        <x:v>再现</x:v>
      </x:c>
      <x:c r="E703" s="6" t="str">
        <x:v>天赋</x:v>
      </x:c>
      <x:c r="F703" s="6" t="str">
        <x:v>强化</x:v>
      </x:c>
      <x:c r="G703" s="6" t="n">
        <x:v>15</x:v>
      </x:c>
      <x:c r="H703" s="7" t="str">
        <x:v>施放普攻、战技、终结技消灭敌方目标时立即获得1个额外回合并进入增幅状态，增幅状态下希儿造成的伤害提高#1[i]%，持续#2[i]回合。
若希儿在因天赋【再现】获得的额外回合中消灭敌方目标，此天赋不会生效。</x:v>
      </x:c>
      <x:c r="I703" s="7" t="str">
        <x:v>施放普攻、战技、终结技消灭敌方目标时获得额外回合并进入增幅状态，增幅状态下自身造成的伤害提高。</x:v>
      </x:c>
      <x:c r="J703" s="6" t="str">
        <x:v>https://raw.githubusercontent.com/Mar-7th/StarRailRes/dbe8cdfcfb0bf657b9fe1cf92d5537f118ccb487/index_new/cn/character_skills.json</x:v>
      </x:c>
    </x:row>
    <x:row r="704" ht="20" customHeight="1">
      <x:c r="A704" s="6" t="str">
        <x:v>1110206</x:v>
      </x:c>
      <x:c r="B704" s="6" t="str">
        <x:v>11102</x:v>
      </x:c>
      <x:c r="C704" s="6" t="str">
        <x:v>希儿（强化）</x:v>
      </x:c>
      <x:c r="D704" s="6" t="str">
        <x:v>攻击</x:v>
      </x:c>
      <x:c r="E704" s="6" t="str"/>
      <x:c r="F704" s="6" t="str"/>
      <x:c r="G704" s="6" t="n">
        <x:v>1</x:v>
      </x:c>
      <x:c r="H704" s="7" t="str">
        <x:v>攻击敌人，进入战斗后削弱敌方目标对应属性韧性。</x:v>
      </x:c>
      <x:c r="I704" s="7" t="str">
        <x:v>攻击敌人，进入战斗后削弱敌方目标对应属性韧性。</x:v>
      </x:c>
      <x:c r="J704" s="6" t="str">
        <x:v>https://raw.githubusercontent.com/Mar-7th/StarRailRes/dbe8cdfcfb0bf657b9fe1cf92d5537f118ccb487/index_new/cn/character_skills.json</x:v>
      </x:c>
    </x:row>
    <x:row r="705" ht="38" customHeight="1">
      <x:c r="A705" s="6" t="str">
        <x:v>1110207</x:v>
      </x:c>
      <x:c r="B705" s="6" t="str">
        <x:v>11102</x:v>
      </x:c>
      <x:c r="C705" s="6" t="str">
        <x:v>希儿（强化）</x:v>
      </x:c>
      <x:c r="D705" s="6" t="str">
        <x:v>幻身</x:v>
      </x:c>
      <x:c r="E705" s="6" t="str">
        <x:v>秘技</x:v>
      </x:c>
      <x:c r="F705" s="6" t="str">
        <x:v>强化</x:v>
      </x:c>
      <x:c r="G705" s="6" t="n">
        <x:v>1</x:v>
      </x:c>
      <x:c r="H705" s="7" t="str">
        <x:v>使用秘技后进入持续#1[i]秒的隐身状态。隐身状态下不会被敌人发现，主动攻击敌人进入战斗时，希儿立即进入增幅状态且对随机敌方目标造成1次等同于希儿战技伤害倍率的量子属性伤害，该伤害必定暴击。</x:v>
      </x:c>
      <x:c r="I705" s="7" t="str">
        <x:v>进入隐身状态。攻击敌人进入战斗后立即进入增幅状态且对随机目标造成必定暴击的大量量子属性伤害。</x:v>
      </x:c>
      <x:c r="J705" s="6" t="str">
        <x:v>https://raw.githubusercontent.com/Mar-7th/StarRailRes/dbe8cdfcfb0bf657b9fe1cf92d5537f118ccb487/index_new/cn/character_skills.json</x:v>
      </x:c>
    </x:row>
    <x:row r="706" ht="20" customHeight="1">
      <x:c r="A706" s="6" t="str">
        <x:v>1120501</x:v>
      </x:c>
      <x:c r="B706" s="6" t="str">
        <x:v>11205</x:v>
      </x:c>
      <x:c r="C706" s="6" t="str">
        <x:v>刃（强化）</x:v>
      </x:c>
      <x:c r="D706" s="6" t="str">
        <x:v>支离剑</x:v>
      </x:c>
      <x:c r="E706" s="6" t="str">
        <x:v>普攻</x:v>
      </x:c>
      <x:c r="F706" s="6" t="str">
        <x:v>单攻</x:v>
      </x:c>
      <x:c r="G706" s="6" t="n">
        <x:v>10</x:v>
      </x:c>
      <x:c r="H706" s="7" t="str">
        <x:v>对指定敌方单体造成等同于刃#1[i]%生命上限的风属性伤害。</x:v>
      </x:c>
      <x:c r="I706" s="7" t="str">
        <x:v>对敌方单体造成少量风属性伤害。</x:v>
      </x:c>
      <x:c r="J706" s="6" t="str">
        <x:v>https://raw.githubusercontent.com/Mar-7th/StarRailRes/dbe8cdfcfb0bf657b9fe1cf92d5537f118ccb487/index_new/cn/character_skills.json</x:v>
      </x:c>
    </x:row>
    <x:row r="707" ht="68" customHeight="1">
      <x:c r="A707" s="6" t="str">
        <x:v>1120502</x:v>
      </x:c>
      <x:c r="B707" s="6" t="str">
        <x:v>11205</x:v>
      </x:c>
      <x:c r="C707" s="6" t="str">
        <x:v>刃（强化）</x:v>
      </x:c>
      <x:c r="D707" s="6" t="str">
        <x:v>地狱变</x:v>
      </x:c>
      <x:c r="E707" s="6" t="str">
        <x:v>战技</x:v>
      </x:c>
      <x:c r="F707" s="6" t="str">
        <x:v>强化</x:v>
      </x:c>
      <x:c r="G707" s="6" t="n">
        <x:v>15</x:v>
      </x:c>
      <x:c r="H707" s="7" t="str">
        <x:v>消耗等同于刃生命上限#1[i]%的生命值，进入【地狱变】状态。
处于【地狱变】状态时无法施放战技，同时使自身造成的伤害提高#4[i]%，被敌方目标攻击的概率大幅提高，普攻【支离剑】强化为【无间剑树】，持续#2[i]回合。
若当前生命值不足，施放战技时刃的当前生命值降低至1点。
该战技无法恢复能量。施放该战技后，本回合不会结束。</x:v>
      </x:c>
      <x:c r="I707" s="7" t="str">
        <x:v>消耗自身生命值，获得强化普攻，被攻击的概率提高，且本回合不会结束。</x:v>
      </x:c>
      <x:c r="J707" s="6" t="str">
        <x:v>https://raw.githubusercontent.com/Mar-7th/StarRailRes/dbe8cdfcfb0bf657b9fe1cf92d5537f118ccb487/index_new/cn/character_skills.json</x:v>
      </x:c>
    </x:row>
    <x:row r="708" ht="38" customHeight="1">
      <x:c r="A708" s="6" t="str">
        <x:v>1120503</x:v>
      </x:c>
      <x:c r="B708" s="6" t="str">
        <x:v>11205</x:v>
      </x:c>
      <x:c r="C708" s="6" t="str">
        <x:v>刃（强化）</x:v>
      </x:c>
      <x:c r="D708" s="6" t="str">
        <x:v>大辟万死</x:v>
      </x:c>
      <x:c r="E708" s="6" t="str">
        <x:v>终结技</x:v>
      </x:c>
      <x:c r="F708" s="6" t="str">
        <x:v>扩散</x:v>
      </x:c>
      <x:c r="G708" s="6" t="n">
        <x:v>15</x:v>
      </x:c>
      <x:c r="H708" s="7" t="str">
        <x:v>将刃的当前生命值转化为生命上限的50%，并对敌方单体造成等同于刃#1[i]%生命上限+#5[i]%本场战斗中累计已损失生命值的风属性伤害，同时对其相邻目标造成等同于刃#3[f1]%生命上限+#6[i]%本场战斗中累计已损失生命值的风属性伤害。
本场战斗中累计已损失生命值最高不超过刃生命上限的#7[i]%，施放终结技后会清空并进行重新累计。</x:v>
      </x:c>
      <x:c r="I708" s="7" t="str">
        <x:v>将当前生命值转化为生命上限的50%，并对敌方单体造成大量风属性伤害，对相邻目标造成风属性伤害。</x:v>
      </x:c>
      <x:c r="J708" s="6" t="str">
        <x:v>https://raw.githubusercontent.com/Mar-7th/StarRailRes/dbe8cdfcfb0bf657b9fe1cf92d5537f118ccb487/index_new/cn/character_skills.json</x:v>
      </x:c>
    </x:row>
    <x:row r="709" ht="38" customHeight="1">
      <x:c r="A709" s="6" t="str">
        <x:v>1120504</x:v>
      </x:c>
      <x:c r="B709" s="6" t="str">
        <x:v>11205</x:v>
      </x:c>
      <x:c r="C709" s="6" t="str">
        <x:v>刃（强化）</x:v>
      </x:c>
      <x:c r="D709" s="6" t="str">
        <x:v>倏忽恩赐</x:v>
      </x:c>
      <x:c r="E709" s="6" t="str">
        <x:v>天赋</x:v>
      </x:c>
      <x:c r="F709" s="6" t="str">
        <x:v>群攻</x:v>
      </x:c>
      <x:c r="G709" s="6" t="n">
        <x:v>15</x:v>
      </x:c>
      <x:c r="H709" s="7" t="str">
        <x:v>刃受到伤害或消耗生命值时，获得1层充能，最多叠加5层。该效果每次受到攻击最多叠加1层。
当充能叠加至上限时，立即对敌方全体施放1次追加攻击，造成等同于刃#2[i]%生命上限的风属性伤害并回复等同于刃生命上限#3[i]%的生命值，施放追加攻击后，消耗所有充能。</x:v>
      </x:c>
      <x:c r="I709" s="7" t="str">
        <x:v>刃的生命值降低时，获得1层充能。充能达到上限时发动追加攻击，对敌方全体造成风属性伤害并回复生命值，消耗所有充能。</x:v>
      </x:c>
      <x:c r="J709" s="6" t="str">
        <x:v>https://raw.githubusercontent.com/Mar-7th/StarRailRes/dbe8cdfcfb0bf657b9fe1cf92d5537f118ccb487/index_new/cn/character_skills.json</x:v>
      </x:c>
    </x:row>
    <x:row r="710" ht="20" customHeight="1">
      <x:c r="A710" s="6" t="str">
        <x:v>1120506</x:v>
      </x:c>
      <x:c r="B710" s="6" t="str">
        <x:v>11205</x:v>
      </x:c>
      <x:c r="C710" s="6" t="str">
        <x:v>刃（强化）</x:v>
      </x:c>
      <x:c r="D710" s="6" t="str">
        <x:v>攻击</x:v>
      </x:c>
      <x:c r="E710" s="6" t="str"/>
      <x:c r="F710" s="6" t="str"/>
      <x:c r="G710" s="6" t="n">
        <x:v>1</x:v>
      </x:c>
      <x:c r="H710" s="7" t="str">
        <x:v>攻击敌人，进入战斗后削弱敌方目标对应属性韧性。</x:v>
      </x:c>
      <x:c r="I710" s="7" t="str">
        <x:v>攻击敌人，进入战斗后削弱敌方目标对应属性韧性。</x:v>
      </x:c>
      <x:c r="J710" s="6" t="str">
        <x:v>https://raw.githubusercontent.com/Mar-7th/StarRailRes/dbe8cdfcfb0bf657b9fe1cf92d5537f118ccb487/index_new/cn/character_skills.json</x:v>
      </x:c>
    </x:row>
    <x:row r="711" ht="53" customHeight="1">
      <x:c r="A711" s="6" t="str">
        <x:v>1120507</x:v>
      </x:c>
      <x:c r="B711" s="6" t="str">
        <x:v>11205</x:v>
      </x:c>
      <x:c r="C711" s="6" t="str">
        <x:v>刃（强化）</x:v>
      </x:c>
      <x:c r="D711" s="6" t="str">
        <x:v>业途风</x:v>
      </x:c>
      <x:c r="E711" s="6" t="str">
        <x:v>秘技</x:v>
      </x:c>
      <x:c r="F711" s="6" t="str"/>
      <x:c r="G711" s="6" t="n">
        <x:v>1</x:v>
      </x:c>
      <x:c r="H711" s="7" t="str">
        <x:v>立即攻击敌人，进入战斗后消耗等同于刃生命上限#2[i]%的生命值，同时对敌方全体造成等同于刃生命上限#1[i]%的风属性伤害。
若当前生命值不足，施放秘技时刃的当前生命值降低至1点。</x:v>
      </x:c>
      <x:c r="I711" s="7" t="str">
        <x:v>攻击敌人，进战后消耗自身生命值，并对敌方全体造成风属性伤害。</x:v>
      </x:c>
      <x:c r="J711" s="6" t="str">
        <x:v>https://raw.githubusercontent.com/Mar-7th/StarRailRes/dbe8cdfcfb0bf657b9fe1cf92d5537f118ccb487/index_new/cn/character_skills.json</x:v>
      </x:c>
    </x:row>
    <x:row r="712" ht="53" customHeight="1">
      <x:c r="A712" s="6" t="str">
        <x:v>1120508</x:v>
      </x:c>
      <x:c r="B712" s="6" t="str">
        <x:v>11205</x:v>
      </x:c>
      <x:c r="C712" s="6" t="str">
        <x:v>刃（强化）</x:v>
      </x:c>
      <x:c r="D712" s="6" t="str">
        <x:v>无间剑树</x:v>
      </x:c>
      <x:c r="E712" s="6" t="str">
        <x:v>普攻</x:v>
      </x:c>
      <x:c r="F712" s="6" t="str">
        <x:v>扩散</x:v>
      </x:c>
      <x:c r="G712" s="6" t="n">
        <x:v>10</x:v>
      </x:c>
      <x:c r="H712" s="7" t="str">
        <x:v>消耗等同于刃生命上限#1[i]%的生命值，对指定敌方单体造成等同于刃#2[i]%生命上限的风属性伤害，同时对其相邻目标造成等同于刃#3[i]%生命上限的风属性伤害。
若当前生命值不足，施放【无间剑树】时刃的当前生命值降低至1点。
【无间剑树】无法恢复战技点。</x:v>
      </x:c>
      <x:c r="I712" s="7" t="str">
        <x:v>消耗自身生命值，对敌方单体造成风属性伤害的同时对相邻目标造成少量风属性伤害。</x:v>
      </x:c>
      <x:c r="J712" s="6" t="str">
        <x:v>https://raw.githubusercontent.com/Mar-7th/StarRailRes/dbe8cdfcfb0bf657b9fe1cf92d5537f118ccb487/index_new/cn/character_skills.json</x:v>
      </x:c>
    </x:row>
    <x:row r="713" ht="20" customHeight="1">
      <x:c r="A713" s="6" t="str">
        <x:v>1121201</x:v>
      </x:c>
      <x:c r="B713" s="6" t="str">
        <x:v>11212</x:v>
      </x:c>
      <x:c r="C713" s="6" t="str">
        <x:v>镜流（强化）</x:v>
      </x:c>
      <x:c r="D713" s="6" t="str">
        <x:v>流影方晖</x:v>
      </x:c>
      <x:c r="E713" s="6" t="str">
        <x:v>普攻</x:v>
      </x:c>
      <x:c r="F713" s="6" t="str">
        <x:v>单攻</x:v>
      </x:c>
      <x:c r="G713" s="6" t="n">
        <x:v>10</x:v>
      </x:c>
      <x:c r="H713" s="7" t="str">
        <x:v>对指定敌方单体造成等同于镜流#1[i]%生命上限的冰属性伤害。</x:v>
      </x:c>
      <x:c r="I713" s="7" t="str">
        <x:v>对指定敌方单体造成少量冰属性伤害。</x:v>
      </x:c>
      <x:c r="J713" s="6" t="str">
        <x:v>https://raw.githubusercontent.com/Mar-7th/StarRailRes/dbe8cdfcfb0bf657b9fe1cf92d5537f118ccb487/index_new/cn/character_skills.json</x:v>
      </x:c>
    </x:row>
    <x:row r="714" ht="20" customHeight="1">
      <x:c r="A714" s="6" t="str">
        <x:v>1121202</x:v>
      </x:c>
      <x:c r="B714" s="6" t="str">
        <x:v>11212</x:v>
      </x:c>
      <x:c r="C714" s="6" t="str">
        <x:v>镜流（强化）</x:v>
      </x:c>
      <x:c r="D714" s="6" t="str">
        <x:v>无罅飞光</x:v>
      </x:c>
      <x:c r="E714" s="6" t="str">
        <x:v>战技</x:v>
      </x:c>
      <x:c r="F714" s="6" t="str">
        <x:v>单攻</x:v>
      </x:c>
      <x:c r="G714" s="6" t="n">
        <x:v>15</x:v>
      </x:c>
      <x:c r="H714" s="7" t="str">
        <x:v>对指定敌方单体造成等同于镜流#1[i]%生命上限的冰属性伤害，并获得#2[i]层【朔望】。</x:v>
      </x:c>
      <x:c r="I714" s="7" t="str">
        <x:v>对指定敌方单体造成大量冰属性伤害，并获得1层【朔望】。</x:v>
      </x:c>
      <x:c r="J714" s="6" t="str">
        <x:v>https://raw.githubusercontent.com/Mar-7th/StarRailRes/dbe8cdfcfb0bf657b9fe1cf92d5537f118ccb487/index_new/cn/character_skills.json</x:v>
      </x:c>
    </x:row>
    <x:row r="715" ht="38" customHeight="1">
      <x:c r="A715" s="6" t="str">
        <x:v>1121203</x:v>
      </x:c>
      <x:c r="B715" s="6" t="str">
        <x:v>11212</x:v>
      </x:c>
      <x:c r="C715" s="6" t="str">
        <x:v>镜流（强化）</x:v>
      </x:c>
      <x:c r="D715" s="6" t="str">
        <x:v>昙华生灭，天河泻梦</x:v>
      </x:c>
      <x:c r="E715" s="6" t="str">
        <x:v>终结技</x:v>
      </x:c>
      <x:c r="F715" s="6" t="str">
        <x:v>扩散</x:v>
      </x:c>
      <x:c r="G715" s="6" t="n">
        <x:v>15</x:v>
      </x:c>
      <x:c r="H715" s="7" t="str">
        <x:v>对指定敌方单体造成等同于镜流#1[i]%生命上限的冰属性伤害，并对其相邻目标造成等同于镜流#3[i]%生命上限的冰属性伤害。攻击结束后获得#2[i]层【朔望】。</x:v>
      </x:c>
      <x:c r="I715" s="7" t="str">
        <x:v>对指定敌方单体造成大量冰属性伤害，对相邻目标造成冰属性伤害，并获得1层【朔望】。</x:v>
      </x:c>
      <x:c r="J715" s="6" t="str">
        <x:v>https://raw.githubusercontent.com/Mar-7th/StarRailRes/dbe8cdfcfb0bf657b9fe1cf92d5537f118ccb487/index_new/cn/character_skills.json</x:v>
      </x:c>
    </x:row>
    <x:row r="716" ht="53" customHeight="1">
      <x:c r="A716" s="6" t="str">
        <x:v>1121204</x:v>
      </x:c>
      <x:c r="B716" s="6" t="str">
        <x:v>11212</x:v>
      </x:c>
      <x:c r="C716" s="6" t="str">
        <x:v>镜流（强化）</x:v>
      </x:c>
      <x:c r="D716" s="6" t="str">
        <x:v>澹月转魄</x:v>
      </x:c>
      <x:c r="E716" s="6" t="str">
        <x:v>天赋</x:v>
      </x:c>
      <x:c r="F716" s="6" t="str">
        <x:v>强化</x:v>
      </x:c>
      <x:c r="G716" s="6" t="n">
        <x:v>15</x:v>
      </x:c>
      <x:c r="H716" s="7" t="str">
        <x:v>当拥有#5[i]层【朔望】时，镜流将进入【转魄】状态，额外获得1层【朔望】并使行动提前#6[i]%、暴击率提高#7[i]%，随后战技【无罅飞光】强化为【寒川映月】且仅能使用该战技。【转魄】状态下施放攻击时，消耗队友#2[i]%生命上限的生命值（最多消耗到每位队友生命值等于1）。【转魄】状态内，我方目标受到伤害或消耗生命值时，镜流会获得1层【月色】，每层【月色】使镜流造成的暴击伤害提高#3[i]%，最多拥有#4[i]层。【转魄】状态结束前无法再次进入【转魄】状态。【朔望】最多可累计4层，当【朔望】层数为0时，退出【转魄】状态并移除所有的【月色】。我方目标累计受到伤害或消耗生命值#8[i]次后，镜流获得1层【朔望】，每个目标每次受到攻击最多计算1次。</x:v>
      </x:c>
      <x:c r="I716" s="7" t="str">
        <x:v>当拥有2层【朔望】时，进入【转魄】状态，使行动提前100%、提高自身暴击率，并获得强化战技。【转魄】状态内，施放攻击时，消耗队友的生命值，我方目标受到伤害或消耗生命值时，镜流的暴击伤害提高。当【朔望】层数为0时，退出【转魄】状态。</x:v>
      </x:c>
      <x:c r="J716" s="6" t="str">
        <x:v>https://raw.githubusercontent.com/Mar-7th/StarRailRes/dbe8cdfcfb0bf657b9fe1cf92d5537f118ccb487/index_new/cn/character_skills.json</x:v>
      </x:c>
    </x:row>
    <x:row r="717" ht="20" customHeight="1">
      <x:c r="A717" s="6" t="str">
        <x:v>1121206</x:v>
      </x:c>
      <x:c r="B717" s="6" t="str">
        <x:v>11212</x:v>
      </x:c>
      <x:c r="C717" s="6" t="str">
        <x:v>镜流（强化）</x:v>
      </x:c>
      <x:c r="D717" s="6" t="str">
        <x:v>攻击</x:v>
      </x:c>
      <x:c r="E717" s="6" t="str"/>
      <x:c r="F717" s="6" t="str"/>
      <x:c r="G717" s="6" t="n">
        <x:v>1</x:v>
      </x:c>
      <x:c r="H717" s="7" t="str">
        <x:v>攻击敌人，进入战斗后削弱敌方目标对应属性韧性。</x:v>
      </x:c>
      <x:c r="I717" s="7" t="str">
        <x:v>攻击敌人，进入战斗后削弱敌方目标对应属性韧性。</x:v>
      </x:c>
      <x:c r="J717" s="6" t="str">
        <x:v>https://raw.githubusercontent.com/Mar-7th/StarRailRes/dbe8cdfcfb0bf657b9fe1cf92d5537f118ccb487/index_new/cn/character_skills.json</x:v>
      </x:c>
    </x:row>
    <x:row r="718" ht="38" customHeight="1">
      <x:c r="A718" s="6" t="str">
        <x:v>1121207</x:v>
      </x:c>
      <x:c r="B718" s="6" t="str">
        <x:v>11212</x:v>
      </x:c>
      <x:c r="C718" s="6" t="str">
        <x:v>镜流（强化）</x:v>
      </x:c>
      <x:c r="D718" s="6" t="str">
        <x:v>古镜照神</x:v>
      </x:c>
      <x:c r="E718" s="6" t="str">
        <x:v>秘技</x:v>
      </x:c>
      <x:c r="F718" s="6" t="str">
        <x:v>妨害</x:v>
      </x:c>
      <x:c r="G718" s="6" t="n">
        <x:v>1</x:v>
      </x:c>
      <x:c r="H718" s="7" t="str">
        <x:v>使用秘技后，在自身周围制造1片持续#3[i]秒的特殊领域，处于特殊领域内的敌人陷入冻结状态。与处于特殊领域内的敌人进入战斗后，立即为自身恢复#6[i]点能量、获得#1[i]层【朔望】并有#2[i]%的基础概率使敌方目标陷入冻结状态，持续#4[i]回合。冻结状态下，敌方目标无法行动，且每回合开始时受到等同于镜流#5[i]%生命上限的冰属性附加伤害。我方制造的领域效果最多存在1个。</x:v>
      </x:c>
      <x:c r="I718" s="7" t="str">
        <x:v>在自身周围制造特殊领域。领域内敌人陷入冻结状态。与领域内敌人进入战斗后，恢复能量、获得1层【朔望】并大概率使敌方目标陷入冻结状态。</x:v>
      </x:c>
      <x:c r="J718" s="6" t="str">
        <x:v>https://raw.githubusercontent.com/Mar-7th/StarRailRes/dbe8cdfcfb0bf657b9fe1cf92d5537f118ccb487/index_new/cn/character_skills.json</x:v>
      </x:c>
    </x:row>
    <x:row r="719" ht="38" customHeight="1">
      <x:c r="A719" s="6" t="str">
        <x:v>1121209</x:v>
      </x:c>
      <x:c r="B719" s="6" t="str">
        <x:v>11212</x:v>
      </x:c>
      <x:c r="C719" s="6" t="str">
        <x:v>镜流（强化）</x:v>
      </x:c>
      <x:c r="D719" s="6" t="str">
        <x:v>寒川映月</x:v>
      </x:c>
      <x:c r="E719" s="6" t="str">
        <x:v>战技</x:v>
      </x:c>
      <x:c r="F719" s="6" t="str">
        <x:v>扩散</x:v>
      </x:c>
      <x:c r="G719" s="6" t="n">
        <x:v>15</x:v>
      </x:c>
      <x:c r="H719" s="7" t="str">
        <x:v>对指定敌方单体造成等同于镜流#1[i]%生命上限的冰属性伤害，并对其相邻目标造成等同于镜流#3[i]%生命上限的冰属性伤害。消耗#2[i]层【朔望】。施放本技能不消耗战技点。</x:v>
      </x:c>
      <x:c r="I719" s="7" t="str">
        <x:v>对指定敌方单体造成大量冰属性伤害，对相邻目标造成冰属性伤害，并消耗1层【朔望】。</x:v>
      </x:c>
      <x:c r="J719" s="6" t="str">
        <x:v>https://raw.githubusercontent.com/Mar-7th/StarRailRes/dbe8cdfcfb0bf657b9fe1cf92d5537f118ccb487/index_new/cn/character_skills.json</x:v>
      </x:c>
    </x:row>
    <x:row r="720" ht="20" customHeight="1">
      <x:c r="A720" s="6" t="str">
        <x:v>1121701</x:v>
      </x:c>
      <x:c r="B720" s="6" t="str">
        <x:v>11217</x:v>
      </x:c>
      <x:c r="C720" s="6" t="str">
        <x:v>藿藿（强化）</x:v>
      </x:c>
      <x:c r="D720" s="6" t="str">
        <x:v>令旗•征风召雨</x:v>
      </x:c>
      <x:c r="E720" s="6" t="str">
        <x:v>普攻</x:v>
      </x:c>
      <x:c r="F720" s="6" t="str">
        <x:v>单攻</x:v>
      </x:c>
      <x:c r="G720" s="6" t="n">
        <x:v>10</x:v>
      </x:c>
      <x:c r="H720" s="7" t="str">
        <x:v>对指定敌方单体造成等同于藿藿#1[i]%生命上限的风属性伤害。</x:v>
      </x:c>
      <x:c r="I720" s="7" t="str">
        <x:v>对敌方单体造成少量风属性伤害。</x:v>
      </x:c>
      <x:c r="J720" s="6" t="str">
        <x:v>https://raw.githubusercontent.com/Mar-7th/StarRailRes/dbe8cdfcfb0bf657b9fe1cf92d5537f118ccb487/index_new/cn/character_skills.json</x:v>
      </x:c>
    </x:row>
    <x:row r="721" ht="53" customHeight="1">
      <x:c r="A721" s="6" t="str">
        <x:v>1121702</x:v>
      </x:c>
      <x:c r="B721" s="6" t="str">
        <x:v>11217</x:v>
      </x:c>
      <x:c r="C721" s="6" t="str">
        <x:v>藿藿（强化）</x:v>
      </x:c>
      <x:c r="D721" s="6" t="str">
        <x:v>灵符•保命护身</x:v>
      </x:c>
      <x:c r="E721" s="6" t="str">
        <x:v>战技</x:v>
      </x:c>
      <x:c r="F721" s="6" t="str">
        <x:v>回复</x:v>
      </x:c>
      <x:c r="G721" s="6" t="n">
        <x:v>15</x:v>
      </x:c>
      <x:c r="H721" s="7" t="str">
        <x:v>解除指定我方单体的#5[i]个负面效果，立即为指定我方单体回复等同于藿藿#1[f1]%生命上限+#2[i]的生命值，同时为其相邻目标回复等同于藿藿#3[f1]%生命上限+#4[i]的生命值。</x:v>
      </x:c>
      <x:c r="I721" s="7" t="str">
        <x:v>解除我方单体1个负面效果，并为我方单体及其相邻目标回复生命值。</x:v>
      </x:c>
      <x:c r="J721" s="6" t="str">
        <x:v>https://raw.githubusercontent.com/Mar-7th/StarRailRes/dbe8cdfcfb0bf657b9fe1cf92d5537f118ccb487/index_new/cn/character_skills.json</x:v>
      </x:c>
    </x:row>
    <x:row r="722" ht="38" customHeight="1">
      <x:c r="A722" s="6" t="str">
        <x:v>1121703</x:v>
      </x:c>
      <x:c r="B722" s="6" t="str">
        <x:v>11217</x:v>
      </x:c>
      <x:c r="C722" s="6" t="str">
        <x:v>藿藿（强化）</x:v>
      </x:c>
      <x:c r="D722" s="6" t="str">
        <x:v>尾巴•遣神役鬼</x:v>
      </x:c>
      <x:c r="E722" s="6" t="str">
        <x:v>终结技</x:v>
      </x:c>
      <x:c r="F722" s="6" t="str">
        <x:v>辅助</x:v>
      </x:c>
      <x:c r="G722" s="6" t="n">
        <x:v>15</x:v>
      </x:c>
      <x:c r="H722" s="7" t="str">
        <x:v>为除自身以外的队友恢复等同于各自#1[f1]%能量上限的能量，同时使其攻击力提高#2[f1]%，持续#3[i]回合。</x:v>
      </x:c>
      <x:c r="I722" s="7" t="str">
        <x:v>为除自身以外的队友恢复能量，并使其攻击力提高。</x:v>
      </x:c>
      <x:c r="J722" s="6" t="str">
        <x:v>https://raw.githubusercontent.com/Mar-7th/StarRailRes/dbe8cdfcfb0bf657b9fe1cf92d5537f118ccb487/index_new/cn/character_skills.json</x:v>
      </x:c>
    </x:row>
    <x:row r="723" ht="53" customHeight="1">
      <x:c r="A723" s="6" t="str">
        <x:v>1121704</x:v>
      </x:c>
      <x:c r="B723" s="6" t="str">
        <x:v>11217</x:v>
      </x:c>
      <x:c r="C723" s="6" t="str">
        <x:v>藿藿（强化）</x:v>
      </x:c>
      <x:c r="D723" s="6" t="str">
        <x:v>凭附•气通天真</x:v>
      </x:c>
      <x:c r="E723" s="6" t="str">
        <x:v>天赋</x:v>
      </x:c>
      <x:c r="F723" s="6" t="str">
        <x:v>回复</x:v>
      </x:c>
      <x:c r="G723" s="6" t="n">
        <x:v>15</x:v>
      </x:c>
      <x:c r="H723" s="7" t="str">
        <x:v>施放战技或终结技后藿藿获得【禳命】，持续#1[i]回合，藿藿每回合开始时持续回合数减1。当藿藿拥有【禳命】时，我方目标回合开始或施放终结技时回复自身和生命值百分比最低的我方目标等同于藿藿#3[f1]%生命上限+#5[i]的生命值，随后使每个当前生命值百分比小于等于#6[i]%的我方目标回复等同于藿藿#3[f1]%生命上限+#5[i]的生命值。
触发【禳命】为我方目标提供治疗时，解除该目标#2[i]个负面效果，该效果可以触发#7[i]次，再次获得【禳命】后将刷新效果可触发次数。</x:v>
      </x:c>
      <x:c r="I723" s="7" t="str">
        <x:v>施放战技或终结技后藿藿获得【禳命】。当藿藿拥有【禳命】时，我方目标回合开始或施放终结技时回复自身和生命值百分比最低的我方目标生命值，随后对每个生命值较低的我方目标各产生1次回复效果。触发【禳命】为我方目标提供治疗时，解除该目标1个负面效果。</x:v>
      </x:c>
      <x:c r="J723" s="6" t="str">
        <x:v>https://raw.githubusercontent.com/Mar-7th/StarRailRes/dbe8cdfcfb0bf657b9fe1cf92d5537f118ccb487/index_new/cn/character_skills.json</x:v>
      </x:c>
    </x:row>
    <x:row r="724" ht="20" customHeight="1">
      <x:c r="A724" s="6" t="str">
        <x:v>1121706</x:v>
      </x:c>
      <x:c r="B724" s="6" t="str">
        <x:v>11217</x:v>
      </x:c>
      <x:c r="C724" s="6" t="str">
        <x:v>藿藿（强化）</x:v>
      </x:c>
      <x:c r="D724" s="6" t="str">
        <x:v>攻击</x:v>
      </x:c>
      <x:c r="E724" s="6" t="str"/>
      <x:c r="F724" s="6" t="str"/>
      <x:c r="G724" s="6" t="n">
        <x:v>1</x:v>
      </x:c>
      <x:c r="H724" s="7" t="str">
        <x:v>攻击敌人，进入战斗后削弱敌方目标对应属性韧性。</x:v>
      </x:c>
      <x:c r="I724" s="7" t="str">
        <x:v>攻击敌人，进入战斗后削弱敌方目标对应属性韧性。</x:v>
      </x:c>
      <x:c r="J724" s="6" t="str">
        <x:v>https://raw.githubusercontent.com/Mar-7th/StarRailRes/dbe8cdfcfb0bf657b9fe1cf92d5537f118ccb487/index_new/cn/character_skills.json</x:v>
      </x:c>
    </x:row>
    <x:row r="725" ht="38" customHeight="1">
      <x:c r="A725" s="6" t="str">
        <x:v>1121707</x:v>
      </x:c>
      <x:c r="B725" s="6" t="str">
        <x:v>11217</x:v>
      </x:c>
      <x:c r="C725" s="6" t="str">
        <x:v>藿藿（强化）</x:v>
      </x:c>
      <x:c r="D725" s="6" t="str">
        <x:v>凶煞•劾压鬼物</x:v>
      </x:c>
      <x:c r="E725" s="6" t="str">
        <x:v>秘技</x:v>
      </x:c>
      <x:c r="F725" s="6" t="str">
        <x:v>妨害</x:v>
      </x:c>
      <x:c r="G725" s="6" t="n">
        <x:v>1</x:v>
      </x:c>
      <x:c r="H725" s="7" t="str">
        <x:v>藿藿恐吓周围的敌人，使其陷入【魄散】状态。【魄散】状态下的敌人会向远离藿藿的方向逃跑，持续#4[i]秒。与陷入【魄散】状态的敌人进入战斗后，有#1[i]%的基础概率使敌方每个单体目标攻击力降低#2[i]%，持续#3[i]回合。</x:v>
      </x:c>
      <x:c r="I725" s="7" t="str">
        <x:v>使周围的敌人陷入【魄散】状态。与陷入【魄散】状态的敌人进入战斗后，大概率使敌方目标攻击力降低。</x:v>
      </x:c>
      <x:c r="J725" s="6" t="str">
        <x:v>https://raw.githubusercontent.com/Mar-7th/StarRailRes/dbe8cdfcfb0bf657b9fe1cf92d5537f118ccb487/index_new/cn/character_skills.json</x:v>
      </x:c>
    </x:row>
    <x:row r="726" ht="20" customHeight="1">
      <x:c r="A726" s="6" t="str">
        <x:v>1130601</x:v>
      </x:c>
      <x:c r="B726" s="6" t="str">
        <x:v>11306</x:v>
      </x:c>
      <x:c r="C726" s="6" t="str">
        <x:v>花火（强化）</x:v>
      </x:c>
      <x:c r="D726" s="6" t="str">
        <x:v>独角戏</x:v>
      </x:c>
      <x:c r="E726" s="6" t="str">
        <x:v>普攻</x:v>
      </x:c>
      <x:c r="F726" s="6" t="str">
        <x:v>单攻</x:v>
      </x:c>
      <x:c r="G726" s="6" t="n">
        <x:v>10</x:v>
      </x:c>
      <x:c r="H726" s="7" t="str">
        <x:v>对指定敌方单体造成等同于花火#1[i]%攻击力的量子属性伤害。</x:v>
      </x:c>
      <x:c r="I726" s="7" t="str">
        <x:v>对敌方单体造成少量量子属性伤害。</x:v>
      </x:c>
      <x:c r="J726" s="6" t="str">
        <x:v>https://raw.githubusercontent.com/Mar-7th/StarRailRes/dbe8cdfcfb0bf657b9fe1cf92d5537f118ccb487/index_new/cn/character_skills.json</x:v>
      </x:c>
    </x:row>
    <x:row r="727" ht="53" customHeight="1">
      <x:c r="A727" s="6" t="str">
        <x:v>1130602</x:v>
      </x:c>
      <x:c r="B727" s="6" t="str">
        <x:v>11306</x:v>
      </x:c>
      <x:c r="C727" s="6" t="str">
        <x:v>花火（强化）</x:v>
      </x:c>
      <x:c r="D727" s="6" t="str">
        <x:v>梦游鱼</x:v>
      </x:c>
      <x:c r="E727" s="6" t="str">
        <x:v>战技</x:v>
      </x:c>
      <x:c r="F727" s="6" t="str">
        <x:v>辅助</x:v>
      </x:c>
      <x:c r="G727" s="6" t="n">
        <x:v>15</x:v>
      </x:c>
      <x:c r="H727" s="7" t="str">
        <x:v>使指定我方单体的暴击伤害提高，提高数值等同于花火#1[f1]%暴击伤害+#2[f1]%，持续#3[i]回合，并使该目标行动提前#4[i]%。
当花火对自身施放该技能时，无法触发行动提前效果。</x:v>
      </x:c>
      <x:c r="I727" s="7" t="str">
        <x:v>使我方单体暴击伤害提高，并使该目标行动提前。</x:v>
      </x:c>
      <x:c r="J727" s="6" t="str">
        <x:v>https://raw.githubusercontent.com/Mar-7th/StarRailRes/dbe8cdfcfb0bf657b9fe1cf92d5537f118ccb487/index_new/cn/character_skills.json</x:v>
      </x:c>
    </x:row>
    <x:row r="728" ht="68" customHeight="1">
      <x:c r="A728" s="6" t="str">
        <x:v>1130603</x:v>
      </x:c>
      <x:c r="B728" s="6" t="str">
        <x:v>11306</x:v>
      </x:c>
      <x:c r="C728" s="6" t="str">
        <x:v>花火（强化）</x:v>
      </x:c>
      <x:c r="D728" s="6" t="str">
        <x:v>一人千役</x:v>
      </x:c>
      <x:c r="E728" s="6" t="str">
        <x:v>终结技</x:v>
      </x:c>
      <x:c r="F728" s="6" t="str">
        <x:v>辅助</x:v>
      </x:c>
      <x:c r="G728" s="6" t="n">
        <x:v>15</x:v>
      </x:c>
      <x:c r="H728" s="7" t="str">
        <x:v>为我方恢复#2[i]个战技点，若恢复时战技点溢出，则记录溢出的战技点数，最多记录#5[i]点。我方角色回合结束后若战技点小于上限，花火消耗记录值为我方恢复战技点，直至恢复至上限。随后使我方全体获得【谜诡】。持有【谜诡】的我方目标触发花火天赋造成的敌方受到伤害提高效果每层额外提高#3[f2]%，持续#4[i]回合。</x:v>
      </x:c>
      <x:c r="I728" s="7" t="str">
        <x:v>为我方恢复战技点，使触发花火天赋的易伤效果额外提高。</x:v>
      </x:c>
      <x:c r="J728" s="6" t="str">
        <x:v>https://raw.githubusercontent.com/Mar-7th/StarRailRes/dbe8cdfcfb0bf657b9fe1cf92d5537f118ccb487/index_new/cn/character_skills.json</x:v>
      </x:c>
    </x:row>
    <x:row r="729" ht="38" customHeight="1">
      <x:c r="A729" s="6" t="str">
        <x:v>1130604</x:v>
      </x:c>
      <x:c r="B729" s="6" t="str">
        <x:v>11306</x:v>
      </x:c>
      <x:c r="C729" s="6" t="str">
        <x:v>花火（强化）</x:v>
      </x:c>
      <x:c r="D729" s="6" t="str">
        <x:v>叙述性诡计</x:v>
      </x:c>
      <x:c r="E729" s="6" t="str">
        <x:v>天赋</x:v>
      </x:c>
      <x:c r="F729" s="6" t="str">
        <x:v>辅助</x:v>
      </x:c>
      <x:c r="G729" s="6" t="n">
        <x:v>15</x:v>
      </x:c>
      <x:c r="H729" s="7" t="str">
        <x:v>花火在场时，战技点上限额外增加#3[i]点。当我方目标每消耗1点战技点，花火获得1层【幻相】，每层【幻相】使敌方全体受到的伤害提高#2[f1]%，该效果持续#1[i]回合，最多可叠加#4[i]层。</x:v>
      </x:c>
      <x:c r="I729" s="7" t="str">
        <x:v>我方的战技点上限提高，我方目标消耗战技点时，花火获得1层【幻相】，每层【幻相】使敌方全体受到的伤害提高。</x:v>
      </x:c>
      <x:c r="J729" s="6" t="str">
        <x:v>https://raw.githubusercontent.com/Mar-7th/StarRailRes/dbe8cdfcfb0bf657b9fe1cf92d5537f118ccb487/index_new/cn/character_skills.json</x:v>
      </x:c>
    </x:row>
    <x:row r="730" ht="20" customHeight="1">
      <x:c r="A730" s="6" t="str">
        <x:v>1130606</x:v>
      </x:c>
      <x:c r="B730" s="6" t="str">
        <x:v>11306</x:v>
      </x:c>
      <x:c r="C730" s="6" t="str">
        <x:v>花火（强化）</x:v>
      </x:c>
      <x:c r="D730" s="6" t="str">
        <x:v>攻击</x:v>
      </x:c>
      <x:c r="E730" s="6" t="str"/>
      <x:c r="F730" s="6" t="str"/>
      <x:c r="G730" s="6" t="n">
        <x:v>1</x:v>
      </x:c>
      <x:c r="H730" s="7" t="str">
        <x:v>攻击敌人，进入战斗后削弱敌方目标对应属性韧性。</x:v>
      </x:c>
      <x:c r="I730" s="7" t="str">
        <x:v>攻击敌人，进入战斗后削弱敌方目标对应属性韧性。</x:v>
      </x:c>
      <x:c r="J730" s="6" t="str">
        <x:v>https://raw.githubusercontent.com/Mar-7th/StarRailRes/dbe8cdfcfb0bf657b9fe1cf92d5537f118ccb487/index_new/cn/character_skills.json</x:v>
      </x:c>
    </x:row>
    <x:row r="731" ht="38" customHeight="1">
      <x:c r="A731" s="6" t="str">
        <x:v>1130607</x:v>
      </x:c>
      <x:c r="B731" s="6" t="str">
        <x:v>11306</x:v>
      </x:c>
      <x:c r="C731" s="6" t="str">
        <x:v>花火（强化）</x:v>
      </x:c>
      <x:c r="D731" s="6" t="str">
        <x:v>不可靠叙事者</x:v>
      </x:c>
      <x:c r="E731" s="6" t="str">
        <x:v>秘技</x:v>
      </x:c>
      <x:c r="F731" s="6" t="str">
        <x:v>辅助</x:v>
      </x:c>
      <x:c r="G731" s="6" t="n">
        <x:v>1</x:v>
      </x:c>
      <x:c r="H731" s="7" t="str">
        <x:v>使用秘技后，我方全体进入持续#2[i]秒的【迷误】状态。【迷误】状态下不会被敌人发现。【迷误】状态期间进入战斗时为我方恢复#1[i]个战技点，并使花火恢复#2[i]点能量。</x:v>
      </x:c>
      <x:c r="I731" s="7" t="str">
        <x:v>使用秘技后，我方全体进入【迷误】状态。【迷误】状态下不会被敌人发现。【迷误】状态期间进入战斗时为我方恢复战技点并使花火恢复能量。</x:v>
      </x:c>
      <x:c r="J731" s="6" t="str">
        <x:v>https://raw.githubusercontent.com/Mar-7th/StarRailRes/dbe8cdfcfb0bf657b9fe1cf92d5537f118ccb487/index_new/cn/character_skills.json</x:v>
      </x:c>
    </x:row>
    <x:row r="732" ht="20" customHeight="1">
      <x:c r="A732" s="6" t="str">
        <x:v>1130701</x:v>
      </x:c>
      <x:c r="B732" s="6" t="str">
        <x:v>11307</x:v>
      </x:c>
      <x:c r="C732" s="6" t="str">
        <x:v>黑天鹅（强化）</x:v>
      </x:c>
      <x:c r="D732" s="6" t="str">
        <x:v>洞见，缄默的黎明</x:v>
      </x:c>
      <x:c r="E732" s="6" t="str">
        <x:v>普攻</x:v>
      </x:c>
      <x:c r="F732" s="6" t="str">
        <x:v>单攻</x:v>
      </x:c>
      <x:c r="G732" s="6" t="n">
        <x:v>10</x:v>
      </x:c>
      <x:c r="H732" s="7" t="str">
        <x:v>对指定敌方单体造成等同于黑天鹅#1[i]%攻击力的风属性伤害。</x:v>
      </x:c>
      <x:c r="I732" s="7" t="str">
        <x:v>对敌方单体造成少量风属性伤害。</x:v>
      </x:c>
      <x:c r="J732" s="6" t="str">
        <x:v>https://raw.githubusercontent.com/Mar-7th/StarRailRes/dbe8cdfcfb0bf657b9fe1cf92d5537f118ccb487/index_new/cn/character_skills.json</x:v>
      </x:c>
    </x:row>
    <x:row r="733" ht="38" customHeight="1">
      <x:c r="A733" s="6" t="str">
        <x:v>1130702</x:v>
      </x:c>
      <x:c r="B733" s="6" t="str">
        <x:v>11307</x:v>
      </x:c>
      <x:c r="C733" s="6" t="str">
        <x:v>黑天鹅（强化）</x:v>
      </x:c>
      <x:c r="D733" s="6" t="str">
        <x:v>失坠，伪神的黄昏</x:v>
      </x:c>
      <x:c r="E733" s="6" t="str">
        <x:v>战技</x:v>
      </x:c>
      <x:c r="F733" s="6" t="str">
        <x:v>扩散</x:v>
      </x:c>
      <x:c r="G733" s="6" t="n">
        <x:v>15</x:v>
      </x:c>
      <x:c r="H733" s="7" t="str">
        <x:v>对指定敌方单体及其相邻目标造成等同于黑天鹅#1[i]%攻击力的风属性伤害，同时有#3[i]%的基础概率使目标与相邻目标防御力降低#4[f1]%，持续#2[i]回合。</x:v>
      </x:c>
      <x:c r="I733" s="7" t="str">
        <x:v>对敌方单体及其相邻目标造成少量风属性伤害，大概率使目标防御力降低。</x:v>
      </x:c>
      <x:c r="J733" s="6" t="str">
        <x:v>https://raw.githubusercontent.com/Mar-7th/StarRailRes/dbe8cdfcfb0bf657b9fe1cf92d5537f118ccb487/index_new/cn/character_skills.json</x:v>
      </x:c>
    </x:row>
    <x:row r="734" ht="38" customHeight="1">
      <x:c r="A734" s="6" t="str">
        <x:v>1130703</x:v>
      </x:c>
      <x:c r="B734" s="6" t="str">
        <x:v>11307</x:v>
      </x:c>
      <x:c r="C734" s="6" t="str">
        <x:v>黑天鹅（强化）</x:v>
      </x:c>
      <x:c r="D734" s="6" t="str">
        <x:v>沉醉于彼界的臂湾</x:v>
      </x:c>
      <x:c r="E734" s="6" t="str">
        <x:v>终结技</x:v>
      </x:c>
      <x:c r="F734" s="6" t="str">
        <x:v>群攻</x:v>
      </x:c>
      <x:c r="G734" s="6" t="n">
        <x:v>15</x:v>
      </x:c>
      <x:c r="H734" s="7" t="str">
        <x:v>使敌方全体陷入【揭露】状态，持续#2[i]回合。随后对敌方全体造成等同于黑天鹅#1[i]%攻击力的风属性伤害。
【揭露】状态下，敌方目标受到的伤害提高#3[i]%。每陷入1层【奥迹】时，有#4[i]%的固定概率使本次叠加层数额外提高1层，并且【奥迹】回合开始造成伤害后层数不会减半。</x:v>
      </x:c>
      <x:c r="I734" s="7" t="str">
        <x:v>对敌方全体施加【揭露】状态，使目标受到的伤害提高，使【奥迹】叠加时有概率提高本次叠加的层数，此外使【奥迹】下一次回合开始造成伤害后层数不会减半。对敌方全体造成风属性伤害。</x:v>
      </x:c>
      <x:c r="J734" s="6" t="str">
        <x:v>https://raw.githubusercontent.com/Mar-7th/StarRailRes/dbe8cdfcfb0bf657b9fe1cf92d5537f118ccb487/index_new/cn/character_skills.json</x:v>
      </x:c>
    </x:row>
    <x:row r="735" ht="53" customHeight="1">
      <x:c r="A735" s="6" t="str">
        <x:v>1130704</x:v>
      </x:c>
      <x:c r="B735" s="6" t="str">
        <x:v>11307</x:v>
      </x:c>
      <x:c r="C735" s="6" t="str">
        <x:v>黑天鹅（强化）</x:v>
      </x:c>
      <x:c r="D735" s="6" t="str">
        <x:v>无端命运的机杼</x:v>
      </x:c>
      <x:c r="E735" s="6" t="str">
        <x:v>天赋</x:v>
      </x:c>
      <x:c r="F735" s="6" t="str">
        <x:v>妨害</x:v>
      </x:c>
      <x:c r="G735" s="6" t="n">
        <x:v>15</x:v>
      </x:c>
      <x:c r="H735" s="7" t="str">
        <x:v>敌方目标每受到1次持续伤害，有#2[i]%的基础概率陷入1层【奥迹】。
敌方目标处于【奥迹】状态时，也会被视为同时陷入了风化、裂伤、灼烧、触电状态，每回合开始时受到等同于黑天鹅#1[i]%攻击力的风属性持续伤害，随后层数减半。每层【奥迹】使此伤害倍率提高#3[f1]%。【奥迹】可以叠加#8[i]层，层数达到上限后可继续叠加，产生伤害后移除超出上限的层数。
【奥迹】造成的伤害无视目标#7[i]%的防御力。仅在敌方目标回合开始【奥迹】造成伤害时，相邻目标额外受到1次等同于黑天鹅#5[i]%攻击力的风属性持续伤害。</x:v>
      </x:c>
      <x:c r="I735" s="7" t="str">
        <x:v>敌方目标受到持续伤害时，有概率陷入【奥迹】。【奥迹】视为风化、裂伤、灼烧、触电状态，目标每回合受到风属性持续伤害，仅在敌方目标回合开始时对相邻目标额外造成风属性持续伤害。
【奥迹】层数达到上限后可继续叠加，产生伤害后移除超出上限的层数。</x:v>
      </x:c>
      <x:c r="J735" s="6" t="str">
        <x:v>https://raw.githubusercontent.com/Mar-7th/StarRailRes/dbe8cdfcfb0bf657b9fe1cf92d5537f118ccb487/index_new/cn/character_skills.json</x:v>
      </x:c>
    </x:row>
    <x:row r="736" ht="20" customHeight="1">
      <x:c r="A736" s="6" t="str">
        <x:v>1130706</x:v>
      </x:c>
      <x:c r="B736" s="6" t="str">
        <x:v>11307</x:v>
      </x:c>
      <x:c r="C736" s="6" t="str">
        <x:v>黑天鹅（强化）</x:v>
      </x:c>
      <x:c r="D736" s="6" t="str">
        <x:v>攻击</x:v>
      </x:c>
      <x:c r="E736" s="6" t="str"/>
      <x:c r="F736" s="6" t="str"/>
      <x:c r="G736" s="6" t="n">
        <x:v>1</x:v>
      </x:c>
      <x:c r="H736" s="7" t="str">
        <x:v>攻击敌人，进入战斗后削弱敌方目标对应属性韧性。</x:v>
      </x:c>
      <x:c r="I736" s="7" t="str">
        <x:v>攻击敌人，进入战斗后削弱敌方目标对应属性韧性。</x:v>
      </x:c>
      <x:c r="J736" s="6" t="str">
        <x:v>https://raw.githubusercontent.com/Mar-7th/StarRailRes/dbe8cdfcfb0bf657b9fe1cf92d5537f118ccb487/index_new/cn/character_skills.json</x:v>
      </x:c>
    </x:row>
    <x:row r="737" ht="68" customHeight="1">
      <x:c r="A737" s="6" t="str">
        <x:v>1130707</x:v>
      </x:c>
      <x:c r="B737" s="6" t="str">
        <x:v>11307</x:v>
      </x:c>
      <x:c r="C737" s="6" t="str">
        <x:v>黑天鹅（强化）</x:v>
      </x:c>
      <x:c r="D737" s="6" t="str">
        <x:v>取此真相，弃舍表征</x:v>
      </x:c>
      <x:c r="E737" s="6" t="str">
        <x:v>秘技</x:v>
      </x:c>
      <x:c r="F737" s="6" t="str">
        <x:v>强化</x:v>
      </x:c>
      <x:c r="G737" s="6" t="n">
        <x:v>1</x:v>
      </x:c>
      <x:c r="H737" s="7" t="str">
        <x:v>使用秘技后，下一次战斗开始时有#1[i]%的基础概率使敌方每个单体目标陷入1层【奥迹】。使其中每个成功陷入【奥迹】的目标再次陷入1层【奥迹】，重复此效果直到未能成功使该目标陷入【奥迹】。每次使目标陷入【奥迹】的基础概率等同于上一次成功使该目标陷入【奥迹】时的基础概率的#2[i]%。</x:v>
      </x:c>
      <x:c r="I737" s="7" t="str">
        <x:v>使用秘技后，下一次战斗开始时大概率对敌方每个单体目标施加【奥迹】，重复数次直到施加失败。</x:v>
      </x:c>
      <x:c r="J737" s="6" t="str">
        <x:v>https://raw.githubusercontent.com/Mar-7th/StarRailRes/dbe8cdfcfb0bf657b9fe1cf92d5537f118ccb487/index_new/cn/character_skills.json</x:v>
      </x:c>
    </x:row>
    <x:row r="738" ht="20" customHeight="1">
      <x:c r="A738" s="6" t="str">
        <x:v>1131001</x:v>
      </x:c>
      <x:c r="B738" s="6" t="str">
        <x:v>11310</x:v>
      </x:c>
      <x:c r="C738" s="6" t="str">
        <x:v>流萤（强化）</x:v>
      </x:c>
      <x:c r="D738" s="6" t="str">
        <x:v>指令-闪燃推进</x:v>
      </x:c>
      <x:c r="E738" s="6" t="str">
        <x:v>普攻</x:v>
      </x:c>
      <x:c r="F738" s="6" t="str">
        <x:v>单攻</x:v>
      </x:c>
      <x:c r="G738" s="6" t="n">
        <x:v>10</x:v>
      </x:c>
      <x:c r="H738" s="7" t="str">
        <x:v>对指定敌方单体造成等同于装甲「萨姆」#1[i]%攻击力的火属性伤害。</x:v>
      </x:c>
      <x:c r="I738" s="7" t="str">
        <x:v>对敌方单体造成少量火属性伤害。</x:v>
      </x:c>
      <x:c r="J738" s="6" t="str">
        <x:v>https://raw.githubusercontent.com/Mar-7th/StarRailRes/dbe8cdfcfb0bf657b9fe1cf92d5537f118ccb487/index_new/cn/character_skills.json</x:v>
      </x:c>
    </x:row>
    <x:row r="739" ht="53" customHeight="1">
      <x:c r="A739" s="6" t="str">
        <x:v>1131002</x:v>
      </x:c>
      <x:c r="B739" s="6" t="str">
        <x:v>11310</x:v>
      </x:c>
      <x:c r="C739" s="6" t="str">
        <x:v>流萤（强化）</x:v>
      </x:c>
      <x:c r="D739" s="6" t="str">
        <x:v>指令-天火轰击</x:v>
      </x:c>
      <x:c r="E739" s="6" t="str">
        <x:v>战技</x:v>
      </x:c>
      <x:c r="F739" s="6" t="str">
        <x:v>单攻</x:v>
      </x:c>
      <x:c r="G739" s="6" t="n">
        <x:v>15</x:v>
      </x:c>
      <x:c r="H739" s="7" t="str">
        <x:v>消耗等同于自身生命上限#2[i]%的生命值固定恢复等同于自身#3[i]%能量上限的能量，对指定敌方单体造成等同于装甲「萨姆」#1[i]%攻击力的火属性伤害。若当前生命值不足，施放战技时装甲「萨姆」的当前生命值降至1点。使自身下一次行动提前#4[i]%。</x:v>
      </x:c>
      <x:c r="I739" s="7" t="str">
        <x:v>消耗自身部分生命值恢复能量，对敌方单体造成火属性伤害。使自身下一次行动提前。</x:v>
      </x:c>
      <x:c r="J739" s="6" t="str">
        <x:v>https://raw.githubusercontent.com/Mar-7th/StarRailRes/dbe8cdfcfb0bf657b9fe1cf92d5537f118ccb487/index_new/cn/character_skills.json</x:v>
      </x:c>
    </x:row>
    <x:row r="740" ht="38" customHeight="1">
      <x:c r="A740" s="6" t="str">
        <x:v>1131003</x:v>
      </x:c>
      <x:c r="B740" s="6" t="str">
        <x:v>11310</x:v>
      </x:c>
      <x:c r="C740" s="6" t="str">
        <x:v>流萤（强化）</x:v>
      </x:c>
      <x:c r="D740" s="6" t="str">
        <x:v>火萤Ⅳ型-完全燃烧</x:v>
      </x:c>
      <x:c r="E740" s="6" t="str">
        <x:v>终结技</x:v>
      </x:c>
      <x:c r="F740" s="6" t="str">
        <x:v>强化</x:v>
      </x:c>
      <x:c r="G740" s="6" t="n">
        <x:v>15</x:v>
      </x:c>
      <x:c r="H740" s="7" t="str">
        <x:v>进入「完全燃烧」状态，自身行动提前100%并获得强化普攻和强化战技。「完全燃烧」状态下速度提高#3[i]点，且施放强化普攻、强化战技时自身弱点击破效率提高#2[i]%、使敌方目标受到装甲「萨姆」造成的击破伤害提高#1[f1]%，持续至本次攻击结束。
行动序列上出现「完全燃烧」倒计时，倒计时回合开始时装甲「萨姆」解除「完全燃烧」状态，倒计时固定拥有#4[i]速度。
「完全燃烧」状态下装甲「萨姆」无法施放终结技。</x:v>
      </x:c>
      <x:c r="I740" s="7" t="str">
        <x:v>进入「完全燃烧」状态，使自身行动提前100%，获得强化普攻和强化战技，并提高自身速度、弱点击破效率和敌方目标受到的击破伤害，直至倒计时结束。</x:v>
      </x:c>
      <x:c r="J740" s="6" t="str">
        <x:v>https://raw.githubusercontent.com/Mar-7th/StarRailRes/dbe8cdfcfb0bf657b9fe1cf92d5537f118ccb487/index_new/cn/character_skills.json</x:v>
      </x:c>
    </x:row>
    <x:row r="741" ht="38" customHeight="1">
      <x:c r="A741" s="6" t="str">
        <x:v>1131004</x:v>
      </x:c>
      <x:c r="B741" s="6" t="str">
        <x:v>11310</x:v>
      </x:c>
      <x:c r="C741" s="6" t="str">
        <x:v>流萤（强化）</x:v>
      </x:c>
      <x:c r="D741" s="6" t="str">
        <x:v>茧式源火中枢</x:v>
      </x:c>
      <x:c r="E741" s="6" t="str">
        <x:v>天赋</x:v>
      </x:c>
      <x:c r="F741" s="6" t="str">
        <x:v>防御</x:v>
      </x:c>
      <x:c r="G741" s="6" t="n">
        <x:v>15</x:v>
      </x:c>
      <x:c r="H741" s="7" t="str">
        <x:v>生命值越低受到的伤害越低，生命值小于等于#3[i]%时减伤效果达到最大值，最多降低#1[i]%。「完全燃烧」状态下减伤效果维持最大值，效果抵抗提高#4[i]%。
战斗开始时若能量不足#2[i]%则使其恢复至#2[i]%。当能量恢复至上限时解除自身所有负面效果。</x:v>
      </x:c>
      <x:c r="I741" s="7" t="str">
        <x:v>生命值越低受到的伤害越低。「完全燃烧」状态下减伤效果维持最大值，效果抵抗提高。战斗开始时若能量不足50%则使其恢复至50%。当能量恢复至上限时解除自身所有负面效果。</x:v>
      </x:c>
      <x:c r="J741" s="6" t="str">
        <x:v>https://raw.githubusercontent.com/Mar-7th/StarRailRes/dbe8cdfcfb0bf657b9fe1cf92d5537f118ccb487/index_new/cn/character_skills.json</x:v>
      </x:c>
    </x:row>
    <x:row r="742" ht="20" customHeight="1">
      <x:c r="A742" s="6" t="str">
        <x:v>1131006</x:v>
      </x:c>
      <x:c r="B742" s="6" t="str">
        <x:v>11310</x:v>
      </x:c>
      <x:c r="C742" s="6" t="str">
        <x:v>流萤（强化）</x:v>
      </x:c>
      <x:c r="D742" s="6" t="str">
        <x:v>攻击</x:v>
      </x:c>
      <x:c r="E742" s="6" t="str"/>
      <x:c r="F742" s="6" t="str"/>
      <x:c r="G742" s="6" t="n">
        <x:v>1</x:v>
      </x:c>
      <x:c r="H742" s="7" t="str">
        <x:v>攻击敌人，进入战斗后削弱敌方目标对应属性韧性。</x:v>
      </x:c>
      <x:c r="I742" s="7" t="str">
        <x:v>攻击敌人，进入战斗后削弱敌方目标对应属性韧性。</x:v>
      </x:c>
      <x:c r="J742" s="6" t="str">
        <x:v>https://raw.githubusercontent.com/Mar-7th/StarRailRes/dbe8cdfcfb0bf657b9fe1cf92d5537f118ccb487/index_new/cn/character_skills.json</x:v>
      </x:c>
    </x:row>
    <x:row r="743" ht="38" customHeight="1">
      <x:c r="A743" s="6" t="str">
        <x:v>1131007</x:v>
      </x:c>
      <x:c r="B743" s="6" t="str">
        <x:v>11310</x:v>
      </x:c>
      <x:c r="C743" s="6" t="str">
        <x:v>流萤（强化）</x:v>
      </x:c>
      <x:c r="D743" s="6" t="str">
        <x:v>Δ指令-焦土陨击</x:v>
      </x:c>
      <x:c r="E743" s="6" t="str">
        <x:v>秘技</x:v>
      </x:c>
      <x:c r="F743" s="6" t="str"/>
      <x:c r="G743" s="6" t="n">
        <x:v>1</x:v>
      </x:c>
      <x:c r="H743" s="7" t="str">
        <x:v>跳跃至空中并进行自由移动，持续#1[i]秒，此时施放下落攻击可以提前结束持续时间。持续时间结束后，下落并立即攻击一定范围内的所有敌人，每个波次开始时为敌方全体添加火属性弱点，持续#3[i]回合，此后对敌方全体造成等同于装甲「萨姆」#2[i]%攻击力的火属性伤害。</x:v>
      </x:c>
      <x:c r="I743" s="7" t="str">
        <x:v>跳跃至空中并自由移动，移动数秒后下落并攻击范围内的所有敌人，每个波次开始时为敌方全体添加火属性弱点，并对敌方全体造成火属性伤害。</x:v>
      </x:c>
      <x:c r="J743" s="6" t="str">
        <x:v>https://raw.githubusercontent.com/Mar-7th/StarRailRes/dbe8cdfcfb0bf657b9fe1cf92d5537f118ccb487/index_new/cn/character_skills.json</x:v>
      </x:c>
    </x:row>
    <x:row r="744" ht="38" customHeight="1">
      <x:c r="A744" s="6" t="str">
        <x:v>1131008</x:v>
      </x:c>
      <x:c r="B744" s="6" t="str">
        <x:v>11310</x:v>
      </x:c>
      <x:c r="C744" s="6" t="str">
        <x:v>流萤（强化）</x:v>
      </x:c>
      <x:c r="D744" s="6" t="str">
        <x:v>火萤Ⅳ型-底火斩击</x:v>
      </x:c>
      <x:c r="E744" s="6" t="str">
        <x:v>普攻</x:v>
      </x:c>
      <x:c r="F744" s="6" t="str">
        <x:v>单攻</x:v>
      </x:c>
      <x:c r="G744" s="6" t="n">
        <x:v>10</x:v>
      </x:c>
      <x:c r="H744" s="7" t="str">
        <x:v>回复等同于自身#2[i]%生命上限的生命值。对指定敌方单体造成等同于装甲「萨姆」#1[i]%攻击力的火属性伤害。</x:v>
      </x:c>
      <x:c r="I744" s="7" t="str">
        <x:v>回复自身部分生命值，对敌方单体造成火属性伤害。</x:v>
      </x:c>
      <x:c r="J744" s="6" t="str">
        <x:v>https://raw.githubusercontent.com/Mar-7th/StarRailRes/dbe8cdfcfb0bf657b9fe1cf92d5537f118ccb487/index_new/cn/character_skills.json</x:v>
      </x:c>
    </x:row>
    <x:row r="745" ht="38" customHeight="1">
      <x:c r="A745" s="6" t="str">
        <x:v>1131009</x:v>
      </x:c>
      <x:c r="B745" s="6" t="str">
        <x:v>11310</x:v>
      </x:c>
      <x:c r="C745" s="6" t="str">
        <x:v>流萤（强化）</x:v>
      </x:c>
      <x:c r="D745" s="6" t="str">
        <x:v>火萤Ⅳ型-死星过载</x:v>
      </x:c>
      <x:c r="E745" s="6" t="str">
        <x:v>战技</x:v>
      </x:c>
      <x:c r="F745" s="6" t="str">
        <x:v>扩散</x:v>
      </x:c>
      <x:c r="G745" s="6" t="n">
        <x:v>15</x:v>
      </x:c>
      <x:c r="H745" s="7" t="str">
        <x:v>回复等同于自身25%生命上限的生命值。为指定敌方单体及其相邻目标添加火属性弱点，持续2回合。对该目标造成等同于装甲「萨姆」（#5[f1]*击破特攻+#1[f1]%）攻击力的火属性伤害。同时对其相邻目标造成等同于装甲「萨姆」（#6[f1]*击破特攻+#2[f1]%）攻击力的火属性伤害。最多计算#7[i]%击破特攻。</x:v>
      </x:c>
      <x:c r="I745" s="7" t="str">
        <x:v>回复自身部分生命值，为敌方单体及相邻目标添加火属性弱点，并对其造成大量火属性伤害，对相邻目标造成火属性伤害。</x:v>
      </x:c>
      <x:c r="J745" s="6" t="str">
        <x:v>https://raw.githubusercontent.com/Mar-7th/StarRailRes/dbe8cdfcfb0bf657b9fe1cf92d5537f118ccb487/index_new/cn/character_skills.json</x:v>
      </x:c>
    </x:row>
    <x:row r="746" ht="38" customHeight="1">
      <x:c r="A746" s="6" t="str">
        <x:v>1140201</x:v>
      </x:c>
      <x:c r="B746" s="6" t="str">
        <x:v>1402</x:v>
      </x:c>
      <x:c r="C746" s="6" t="str">
        <x:v>阿格莱雅</x:v>
      </x:c>
      <x:c r="D746" s="6" t="str">
        <x:v>刺纹之陷</x:v>
      </x:c>
      <x:c r="E746" s="6" t="str">
        <x:v>忆灵技</x:v>
      </x:c>
      <x:c r="F746" s="6" t="str">
        <x:v>扩散</x:v>
      </x:c>
      <x:c r="G746" s="6" t="n">
        <x:v>10</x:v>
      </x:c>
      <x:c r="H746" s="7" t="str">
        <x:v>对敌方单体造成#1[i]%攻击力的雷属性伤害，对其相邻目标造成#2[i]%攻击力的雷属性伤害。</x:v>
      </x:c>
      <x:c r="I746" s="7" t="str">
        <x:v>对敌方单体与相邻目标造成少量雷属性伤害。</x:v>
      </x:c>
      <x:c r="J746" s="6" t="str">
        <x:v>https://raw.githubusercontent.com/Mar-7th/StarRailRes/dbe8cdfcfb0bf657b9fe1cf92d5537f118ccb487/index_new/cn/character_skills.json</x:v>
      </x:c>
    </x:row>
    <x:row r="747" ht="38" customHeight="1">
      <x:c r="A747" s="6" t="str">
        <x:v>1140203</x:v>
      </x:c>
      <x:c r="B747" s="6" t="str">
        <x:v>1402</x:v>
      </x:c>
      <x:c r="C747" s="6" t="str">
        <x:v>阿格莱雅</x:v>
      </x:c>
      <x:c r="D747" s="6" t="str">
        <x:v>泪水锻造的匠躯</x:v>
      </x:c>
      <x:c r="E747" s="6" t="str">
        <x:v>忆灵天赋</x:v>
      </x:c>
      <x:c r="F747" s="6" t="str">
        <x:v>强化</x:v>
      </x:c>
      <x:c r="G747" s="6" t="n">
        <x:v>10</x:v>
      </x:c>
      <x:c r="H747" s="7" t="str">
        <x:v>攻击处于【间隙织线】状态的敌人后，使自身的速度提高#1[i]点，该效果最多叠加#3[i]层。衣匠行动时自动施放【刺纹之陷】，优先攻击处于【间隙织线】状态下的敌人。</x:v>
      </x:c>
      <x:c r="I747" s="7" t="str">
        <x:v>攻击处于【间隙织线】状态的敌人后，使自身的速度提高。行动时自动施放攻击，优先攻击处于【间隙织线】状态下的敌人。</x:v>
      </x:c>
      <x:c r="J747" s="6" t="str">
        <x:v>https://raw.githubusercontent.com/Mar-7th/StarRailRes/dbe8cdfcfb0bf657b9fe1cf92d5537f118ccb487/index_new/cn/character_skills.json</x:v>
      </x:c>
    </x:row>
    <x:row r="748" ht="20" customHeight="1">
      <x:c r="A748" s="6" t="str">
        <x:v>1140205</x:v>
      </x:c>
      <x:c r="B748" s="6" t="str">
        <x:v>1402</x:v>
      </x:c>
      <x:c r="C748" s="6" t="str">
        <x:v>阿格莱雅</x:v>
      </x:c>
      <x:c r="D748" s="6" t="str">
        <x:v>飞驰之夏</x:v>
      </x:c>
      <x:c r="E748" s="6" t="str">
        <x:v>忆灵天赋</x:v>
      </x:c>
      <x:c r="F748" s="6" t="str">
        <x:v>强化</x:v>
      </x:c>
      <x:c r="G748" s="6" t="n">
        <x:v>10</x:v>
      </x:c>
      <x:c r="H748" s="7" t="str">
        <x:v>衣匠被召唤时，使自身行动提前#1[i]%。</x:v>
      </x:c>
      <x:c r="I748" s="7" t="str">
        <x:v>被召唤时，使自身行动提前。</x:v>
      </x:c>
      <x:c r="J748" s="6" t="str">
        <x:v>https://raw.githubusercontent.com/Mar-7th/StarRailRes/dbe8cdfcfb0bf657b9fe1cf92d5537f118ccb487/index_new/cn/character_skills.json</x:v>
      </x:c>
    </x:row>
    <x:row r="749" ht="20" customHeight="1">
      <x:c r="A749" s="6" t="str">
        <x:v>1140206</x:v>
      </x:c>
      <x:c r="B749" s="6" t="str">
        <x:v>1402</x:v>
      </x:c>
      <x:c r="C749" s="6" t="str">
        <x:v>阿格莱雅</x:v>
      </x:c>
      <x:c r="D749" s="6" t="str">
        <x:v>枯草之盈</x:v>
      </x:c>
      <x:c r="E749" s="6" t="str">
        <x:v>忆灵天赋</x:v>
      </x:c>
      <x:c r="F749" s="6" t="str">
        <x:v>强化</x:v>
      </x:c>
      <x:c r="G749" s="6" t="n">
        <x:v>10</x:v>
      </x:c>
      <x:c r="H749" s="7" t="str">
        <x:v>衣匠消失时，使阿格莱雅恢复#1[i]点能量。</x:v>
      </x:c>
      <x:c r="I749" s="7" t="str">
        <x:v>消失时，使阿格莱雅恢复能量。</x:v>
      </x:c>
      <x:c r="J749" s="6" t="str">
        <x:v>https://raw.githubusercontent.com/Mar-7th/StarRailRes/dbe8cdfcfb0bf657b9fe1cf92d5537f118ccb487/index_new/cn/character_skills.json</x:v>
      </x:c>
    </x:row>
    <x:row r="750" ht="20" customHeight="1">
      <x:c r="A750" s="6" t="str">
        <x:v>1140701</x:v>
      </x:c>
      <x:c r="B750" s="6" t="str">
        <x:v>1407</x:v>
      </x:c>
      <x:c r="C750" s="6" t="str">
        <x:v>遐蝶</x:v>
      </x:c>
      <x:c r="D750" s="6" t="str">
        <x:v>擘裂冥茫的爪痕</x:v>
      </x:c>
      <x:c r="E750" s="6" t="str">
        <x:v>忆灵技</x:v>
      </x:c>
      <x:c r="F750" s="6" t="str">
        <x:v>群攻</x:v>
      </x:c>
      <x:c r="G750" s="6" t="n">
        <x:v>10</x:v>
      </x:c>
      <x:c r="H750" s="7" t="str">
        <x:v>对敌方全体造成等同于遐蝶#1[f1]%生命上限的量子属性伤害。</x:v>
      </x:c>
      <x:c r="I750" s="7" t="str">
        <x:v>对敌方全体造成少量量子属性伤害。</x:v>
      </x:c>
      <x:c r="J750" s="6" t="str">
        <x:v>https://raw.githubusercontent.com/Mar-7th/StarRailRes/dbe8cdfcfb0bf657b9fe1cf92d5537f118ccb487/index_new/cn/character_skills.json</x:v>
      </x:c>
    </x:row>
    <x:row r="751" ht="53" customHeight="1">
      <x:c r="A751" s="6" t="str">
        <x:v>1140702</x:v>
      </x:c>
      <x:c r="B751" s="6" t="str">
        <x:v>1407</x:v>
      </x:c>
      <x:c r="C751" s="6" t="str">
        <x:v>遐蝶</x:v>
      </x:c>
      <x:c r="D751" s="6" t="str">
        <x:v>燎尽黯泽的焰息</x:v>
      </x:c>
      <x:c r="E751" s="6" t="str">
        <x:v>忆灵技</x:v>
      </x:c>
      <x:c r="F751" s="6" t="str">
        <x:v>群攻</x:v>
      </x:c>
      <x:c r="G751" s="6" t="n">
        <x:v>10</x:v>
      </x:c>
      <x:c r="H751" s="7" t="str">
        <x:v>发动【燎尽黯泽的焰息】会消耗等同于死龙生命上限#1[i]%的生命值，对敌方全体造成等同于遐蝶#2[f1]%生命上限的量子属性伤害。
一次攻击中可重复发动【燎尽黯泽的焰息】，重复发动时，伤害倍率依次提高至#3[f1]%/#4[f1]%，达到#4[f1]%后不再提高，伤害倍率提高效果在死龙消失前不会降低。
死龙当前生命值小于等于自身生命上限#5[i]%时，发动该技能会主动将生命值降至1点后触发等同于天赋【灼掠幽墟的晦翼】的技能效果。</x:v>
      </x:c>
      <x:c r="I751" s="7" t="str">
        <x:v>消耗自身生命值，对敌方全体造成量子属性伤害，且本回合不会结束。重复施放技能时，技能最多获得3次强化。生命值小于等于25%时，施放该技能会主动触发忆灵天赋【灼掠幽墟的晦翼】的技能效果。</x:v>
      </x:c>
      <x:c r="J751" s="6" t="str">
        <x:v>https://raw.githubusercontent.com/Mar-7th/StarRailRes/dbe8cdfcfb0bf657b9fe1cf92d5537f118ccb487/index_new/cn/character_skills.json</x:v>
      </x:c>
    </x:row>
    <x:row r="752" ht="38" customHeight="1">
      <x:c r="A752" s="6" t="str">
        <x:v>1140703</x:v>
      </x:c>
      <x:c r="B752" s="6" t="str">
        <x:v>1407</x:v>
      </x:c>
      <x:c r="C752" s="6" t="str">
        <x:v>遐蝶</x:v>
      </x:c>
      <x:c r="D752" s="6" t="str">
        <x:v>月茧荫蔽的身躯</x:v>
      </x:c>
      <x:c r="E752" s="6" t="str">
        <x:v>忆灵天赋</x:v>
      </x:c>
      <x:c r="F752" s="6" t="str">
        <x:v>辅助</x:v>
      </x:c>
      <x:c r="G752" s="6" t="n">
        <x:v>10</x:v>
      </x:c>
      <x:c r="H752" s="7" t="str">
        <x:v>死龙在场时为我方后援，我方受到伤害或消耗生命值时，当前生命值最多降至1点，此后由死龙承担，但死龙会消耗等同于原数值#1[i]%的生命值，持续至死龙消失。</x:v>
      </x:c>
      <x:c r="I752" s="7" t="str">
        <x:v>死龙在场时为我方后援，我方当前生命值最多降至1点，此后受到伤害或消耗生命值由死龙承担。</x:v>
      </x:c>
      <x:c r="J752" s="6" t="str">
        <x:v>https://raw.githubusercontent.com/Mar-7th/StarRailRes/dbe8cdfcfb0bf657b9fe1cf92d5537f118ccb487/index_new/cn/character_skills.json</x:v>
      </x:c>
    </x:row>
    <x:row r="753" ht="20" customHeight="1">
      <x:c r="A753" s="6" t="str">
        <x:v>1140705</x:v>
      </x:c>
      <x:c r="B753" s="6" t="str">
        <x:v>1407</x:v>
      </x:c>
      <x:c r="C753" s="6" t="str">
        <x:v>遐蝶</x:v>
      </x:c>
      <x:c r="D753" s="6" t="str">
        <x:v>震彻寂壤的怒啸</x:v>
      </x:c>
      <x:c r="E753" s="6" t="str">
        <x:v>忆灵天赋</x:v>
      </x:c>
      <x:c r="F753" s="6" t="str">
        <x:v>辅助</x:v>
      </x:c>
      <x:c r="G753" s="6" t="n">
        <x:v>10</x:v>
      </x:c>
      <x:c r="H753" s="7" t="str">
        <x:v>死龙被召唤时，我方全体造成的伤害提高#1[i]%，持续#2[i]回合。</x:v>
      </x:c>
      <x:c r="I753" s="7" t="str">
        <x:v>被召唤时，使我方全体造成的伤害提高。</x:v>
      </x:c>
      <x:c r="J753" s="6" t="str">
        <x:v>https://raw.githubusercontent.com/Mar-7th/StarRailRes/dbe8cdfcfb0bf657b9fe1cf92d5537f118ccb487/index_new/cn/character_skills.json</x:v>
      </x:c>
    </x:row>
    <x:row r="754" ht="53" customHeight="1">
      <x:c r="A754" s="6" t="str">
        <x:v>1140706</x:v>
      </x:c>
      <x:c r="B754" s="6" t="str">
        <x:v>1407</x:v>
      </x:c>
      <x:c r="C754" s="6" t="str">
        <x:v>遐蝶</x:v>
      </x:c>
      <x:c r="D754" s="6" t="str">
        <x:v>灼掠幽墟的晦翼</x:v>
      </x:c>
      <x:c r="E754" s="6" t="str">
        <x:v>忆灵天赋</x:v>
      </x:c>
      <x:c r="F754" s="6" t="str">
        <x:v>弹射</x:v>
      </x:c>
      <x:c r="G754" s="6" t="n">
        <x:v>10</x:v>
      </x:c>
      <x:c r="H754" s="7" t="str">
        <x:v>死龙消失时，造成#2[i]次伤害，每次伤害对敌方随机单体造成等同于遐蝶#1[f1]%生命上限的量子属性伤害，同时为我方全体回复等同于遐蝶#3[i]%生命上限+#4[i]点的生命值。</x:v>
      </x:c>
      <x:c r="I754" s="7" t="str">
        <x:v>消失时，对敌方单体造成少量量子属性伤害，共弹射6次，同时为我方全体回复生命值。</x:v>
      </x:c>
      <x:c r="J754" s="6" t="str">
        <x:v>https://raw.githubusercontent.com/Mar-7th/StarRailRes/dbe8cdfcfb0bf657b9fe1cf92d5537f118ccb487/index_new/cn/character_skills.json</x:v>
      </x:c>
    </x:row>
    <x:row r="755" ht="53" customHeight="1">
      <x:c r="A755" s="6" t="str">
        <x:v>1140710</x:v>
      </x:c>
      <x:c r="B755" s="6" t="str">
        <x:v>1407</x:v>
      </x:c>
      <x:c r="C755" s="6" t="str">
        <x:v>遐蝶</x:v>
      </x:c>
      <x:c r="D755" s="6" t="str">
        <x:v>燎尽黯泽的焰息</x:v>
      </x:c>
      <x:c r="E755" s="6" t="str">
        <x:v>忆灵技</x:v>
      </x:c>
      <x:c r="F755" s="6" t="str">
        <x:v>群攻</x:v>
      </x:c>
      <x:c r="G755" s="6" t="n">
        <x:v>10</x:v>
      </x:c>
      <x:c r="H755" s="7" t="str">
        <x:v>消耗自身生命值，对敌方全体造成量子属性伤害，且本回合不会结束。重复施放技能时，技能最多获得3次强化。生命值小于等于#5[i]%时，施放该技能会主动触发忆灵天赋【灼掠幽墟的晦翼】的技能效果。</x:v>
      </x:c>
      <x:c r="I755" s="7" t="str">
        <x:v>消耗自身生命值，对敌方全体造成量子属性伤害，且本回合不会结束。重复施放技能时，技能最多获得3次强化。生命值小于等于#5[i]%时，施放该技能会主动触发忆灵天赋【灼掠幽墟的晦翼】的技能效果。</x:v>
      </x:c>
      <x:c r="J755" s="6" t="str">
        <x:v>https://raw.githubusercontent.com/Mar-7th/StarRailRes/dbe8cdfcfb0bf657b9fe1cf92d5537f118ccb487/index_new/cn/character_skills.json</x:v>
      </x:c>
    </x:row>
    <x:row r="756" ht="53" customHeight="1">
      <x:c r="A756" s="6" t="str">
        <x:v>1140711</x:v>
      </x:c>
      <x:c r="B756" s="6" t="str">
        <x:v>1407</x:v>
      </x:c>
      <x:c r="C756" s="6" t="str">
        <x:v>遐蝶</x:v>
      </x:c>
      <x:c r="D756" s="6" t="str">
        <x:v>燎尽黯泽的焰息</x:v>
      </x:c>
      <x:c r="E756" s="6" t="str">
        <x:v>忆灵技</x:v>
      </x:c>
      <x:c r="F756" s="6" t="str">
        <x:v>群攻</x:v>
      </x:c>
      <x:c r="G756" s="6" t="n">
        <x:v>10</x:v>
      </x:c>
      <x:c r="H756" s="7" t="str">
        <x:v>消耗自身生命值，对敌方全体造成量子属性伤害，且本回合不会结束。重复施放技能时，技能最多获得3次强化。生命值小于等于#5[i]%时，施放该技能会主动触发忆灵天赋【灼掠幽墟的晦翼】的技能效果。</x:v>
      </x:c>
      <x:c r="I756" s="7" t="str">
        <x:v>消耗自身生命值，对敌方全体造成量子属性伤害，且本回合不会结束。重复施放技能时，技能最多获得3次强化。生命值小于等于#5[i]%时，施放该技能会主动触发忆灵天赋【灼掠幽墟的晦翼】的技能效果。</x:v>
      </x:c>
      <x:c r="J756" s="6" t="str">
        <x:v>https://raw.githubusercontent.com/Mar-7th/StarRailRes/dbe8cdfcfb0bf657b9fe1cf92d5537f118ccb487/index_new/cn/character_skills.json</x:v>
      </x:c>
    </x:row>
    <x:row r="757" ht="53" customHeight="1">
      <x:c r="A757" s="6" t="str">
        <x:v>1140712</x:v>
      </x:c>
      <x:c r="B757" s="6" t="str">
        <x:v>1407</x:v>
      </x:c>
      <x:c r="C757" s="6" t="str">
        <x:v>遐蝶</x:v>
      </x:c>
      <x:c r="D757" s="6" t="str">
        <x:v>灼掠幽墟的晦翼</x:v>
      </x:c>
      <x:c r="E757" s="6" t="str">
        <x:v>忆灵技</x:v>
      </x:c>
      <x:c r="F757" s="6" t="str">
        <x:v>弹射</x:v>
      </x:c>
      <x:c r="G757" s="6" t="n">
        <x:v>10</x:v>
      </x:c>
      <x:c r="H757" s="7" t="str">
        <x:v>消耗全部生命，造成#2[i]次伤害，每次伤害对敌方随机单体造成等同于遐蝶#1[f1]%生命上限的量子属性伤害，同时为我方全体回复等同于遐蝶#3[i]%生命上限+#4[i]点的生命值。</x:v>
      </x:c>
      <x:c r="I757" s="7" t="str">
        <x:v>消耗全部生命值，对敌方单体造成少量量子属性伤害，共弹射6次，同时为我方全体回复生命值。</x:v>
      </x:c>
      <x:c r="J757" s="6" t="str">
        <x:v>https://raw.githubusercontent.com/Mar-7th/StarRailRes/dbe8cdfcfb0bf657b9fe1cf92d5537f118ccb487/index_new/cn/character_skills.json</x:v>
      </x:c>
    </x:row>
    <x:row r="758" ht="38" customHeight="1">
      <x:c r="A758" s="6" t="str">
        <x:v>1140901</x:v>
      </x:c>
      <x:c r="B758" s="6" t="str">
        <x:v>1409</x:v>
      </x:c>
      <x:c r="C758" s="6" t="str">
        <x:v>风堇</x:v>
      </x:c>
      <x:c r="D758" s="6" t="str">
        <x:v>乌云乌云快走开！</x:v>
      </x:c>
      <x:c r="E758" s="6" t="str">
        <x:v>忆灵技</x:v>
      </x:c>
      <x:c r="F758" s="6" t="str">
        <x:v>群攻</x:v>
      </x:c>
      <x:c r="G758" s="6" t="n">
        <x:v>10</x:v>
      </x:c>
      <x:c r="H758" s="7" t="str">
        <x:v>对敌方全体造成等同于本场战斗风堇与小伊卡累计治疗数值#1[i]%的风属性伤害并清空累计治疗数值的#2[i]%。</x:v>
      </x:c>
      <x:c r="I758" s="7" t="str">
        <x:v>对敌方全体造成风属性伤害。</x:v>
      </x:c>
      <x:c r="J758" s="6" t="str">
        <x:v>https://raw.githubusercontent.com/Mar-7th/StarRailRes/dbe8cdfcfb0bf657b9fe1cf92d5537f118ccb487/index_new/cn/character_skills.json</x:v>
      </x:c>
    </x:row>
    <x:row r="759" ht="53" customHeight="1">
      <x:c r="A759" s="6" t="str">
        <x:v>1140903</x:v>
      </x:c>
      <x:c r="B759" s="6" t="str">
        <x:v>1409</x:v>
      </x:c>
      <x:c r="C759" s="6" t="str">
        <x:v>风堇</x:v>
      </x:c>
      <x:c r="D759" s="6" t="str">
        <x:v>牵起晴空的手</x:v>
      </x:c>
      <x:c r="E759" s="6" t="str">
        <x:v>忆灵天赋</x:v>
      </x:c>
      <x:c r="F759" s="6" t="str">
        <x:v>回复</x:v>
      </x:c>
      <x:c r="G759" s="6" t="n">
        <x:v>10</x:v>
      </x:c>
      <x:c r="H759" s="7" t="str">
        <x:v>小伊卡的速度保持为0，免疫负面效果，并且不会出现在行动序列上。
若除小伊卡外的我方目标生命值降低，小伊卡会在任意目标回合开始时或行动后，消耗自身#1[i]%生命上限的生命值，并为我方生命值降低的目标回复等同于风堇#2[f1]%生命上限+#3[i]的生命值。
风堇处于【雨过天晴】状态时，小伊卡会在风堇施放技能后立即获得1个额外回合并自动施放【乌云乌云快走开！】，并且小伊卡触发天赋的治疗效果时，额外为我方全体目标回复等同于风堇#4[f1]%生命上限+#5[i]的生命值，小伊卡施放技能后使自身所有持续效果持续回合数减1。</x:v>
      </x:c>
      <x:c r="I759" s="7" t="str">
        <x:v>若除小伊卡外的我方目标生命值降低，小伊卡会消耗自身生命值，为该目标回复生命值。风堇持有【雨过天晴】时，小伊卡会在风堇施放技能后立即获得1个额外回合并自动施放忆灵技，小伊卡施放技能后使自身持续效果持续回合数减1。</x:v>
      </x:c>
      <x:c r="J759" s="6" t="str">
        <x:v>https://raw.githubusercontent.com/Mar-7th/StarRailRes/dbe8cdfcfb0bf657b9fe1cf92d5537f118ccb487/index_new/cn/character_skills.json</x:v>
      </x:c>
    </x:row>
    <x:row r="760" ht="20" customHeight="1">
      <x:c r="A760" s="6" t="str">
        <x:v>1140905</x:v>
      </x:c>
      <x:c r="B760" s="6" t="str">
        <x:v>1409</x:v>
      </x:c>
      <x:c r="C760" s="6" t="str">
        <x:v>风堇</x:v>
      </x:c>
      <x:c r="D760" s="6" t="str">
        <x:v>展翼，奔向日辉</x:v>
      </x:c>
      <x:c r="E760" s="6" t="str">
        <x:v>忆灵天赋</x:v>
      </x:c>
      <x:c r="F760" s="6" t="str">
        <x:v>强化</x:v>
      </x:c>
      <x:c r="G760" s="6" t="n">
        <x:v>10</x:v>
      </x:c>
      <x:c r="H760" s="7" t="str">
        <x:v>被召唤时，为风堇恢复#1[i]点能量，首次被召唤时，额外恢复#2[i]点能量。</x:v>
      </x:c>
      <x:c r="I760" s="7" t="str">
        <x:v>被召唤时，为风堇恢复能量。</x:v>
      </x:c>
      <x:c r="J760" s="6" t="str">
        <x:v>https://raw.githubusercontent.com/Mar-7th/StarRailRes/dbe8cdfcfb0bf657b9fe1cf92d5537f118ccb487/index_new/cn/character_skills.json</x:v>
      </x:c>
    </x:row>
    <x:row r="761" ht="20" customHeight="1">
      <x:c r="A761" s="6" t="str">
        <x:v>1140906</x:v>
      </x:c>
      <x:c r="B761" s="6" t="str">
        <x:v>1409</x:v>
      </x:c>
      <x:c r="C761" s="6" t="str">
        <x:v>风堇</x:v>
      </x:c>
      <x:c r="D761" s="6" t="str">
        <x:v>坠落，然后飞翔</x:v>
      </x:c>
      <x:c r="E761" s="6" t="str">
        <x:v>忆灵天赋</x:v>
      </x:c>
      <x:c r="F761" s="6" t="str">
        <x:v>强化</x:v>
      </x:c>
      <x:c r="G761" s="6" t="n">
        <x:v>10</x:v>
      </x:c>
      <x:c r="H761" s="7" t="str">
        <x:v>消失时，使风堇行动提前#1[i]%。</x:v>
      </x:c>
      <x:c r="I761" s="7" t="str">
        <x:v>消失时，使风堇行动提前。</x:v>
      </x:c>
      <x:c r="J761" s="6" t="str">
        <x:v>https://raw.githubusercontent.com/Mar-7th/StarRailRes/dbe8cdfcfb0bf657b9fe1cf92d5537f118ccb487/index_new/cn/character_skills.json</x:v>
      </x:c>
    </x:row>
    <x:row r="762" ht="53" customHeight="1">
      <x:c r="A762" s="6" t="str">
        <x:v>1141301</x:v>
      </x:c>
      <x:c r="B762" s="6" t="str">
        <x:v>1413</x:v>
      </x:c>
      <x:c r="C762" s="6" t="str">
        <x:v>长夜月</x:v>
      </x:c>
      <x:c r="D762" s="6" t="str">
        <x:v>追忆，蹁跹，如雨</x:v>
      </x:c>
      <x:c r="E762" s="6" t="str">
        <x:v>忆灵技</x:v>
      </x:c>
      <x:c r="F762" s="6" t="str">
        <x:v>单攻</x:v>
      </x:c>
      <x:c r="G762" s="6" t="n">
        <x:v>10</x:v>
      </x:c>
      <x:c r="H762" s="7" t="str">
        <x:v>该技能自动选择目标施放，优先攻击长夜月上次攻击的敌方目标。对敌方单体造成等同于「长夜」#1[i]%生命上限的冰属性伤害，长夜月当前每有#3[i]点【忆质】，则额外造成等同于「长夜」#2[f1]%生命上限的冰属性伤害。施放后获得#4[i]点【忆质】。</x:v>
      </x:c>
      <x:c r="I762" s="7" t="str">
        <x:v>对敌方单体造成少量冰属性伤害，并根据【忆质】数量额外造成少量冰属性伤害。</x:v>
      </x:c>
      <x:c r="J762" s="6" t="str">
        <x:v>https://raw.githubusercontent.com/Mar-7th/StarRailRes/dbe8cdfcfb0bf657b9fe1cf92d5537f118ccb487/index_new/cn/character_skills.json</x:v>
      </x:c>
    </x:row>
    <x:row r="763" ht="38" customHeight="1">
      <x:c r="A763" s="6" t="str">
        <x:v>1141303</x:v>
      </x:c>
      <x:c r="B763" s="6" t="str">
        <x:v>1413</x:v>
      </x:c>
      <x:c r="C763" s="6" t="str">
        <x:v>长夜月</x:v>
      </x:c>
      <x:c r="D763" s="6" t="str">
        <x:v>孤独，浮游，漆黑</x:v>
      </x:c>
      <x:c r="E763" s="6" t="str">
        <x:v>忆灵天赋</x:v>
      </x:c>
      <x:c r="F763" s="6" t="str">
        <x:v>辅助</x:v>
      </x:c>
      <x:c r="G763" s="6" t="n">
        <x:v>10</x:v>
      </x:c>
      <x:c r="H763" s="7" t="str">
        <x:v>「长夜」免疫控制类负面状态，被攻击的概率提高。「长夜」在场时，长夜月和「长夜」造成的伤害提高#1[i]%。</x:v>
      </x:c>
      <x:c r="I763" s="7" t="str">
        <x:v>忆灵「长夜」免疫控制类负面状态，被攻击的概率提高。在场时，自身和长夜月造成的伤害提高。</x:v>
      </x:c>
      <x:c r="J763" s="6" t="str">
        <x:v>https://raw.githubusercontent.com/Mar-7th/StarRailRes/dbe8cdfcfb0bf657b9fe1cf92d5537f118ccb487/index_new/cn/character_skills.json</x:v>
      </x:c>
    </x:row>
    <x:row r="764" ht="20" customHeight="1">
      <x:c r="A764" s="6" t="str">
        <x:v>1141305</x:v>
      </x:c>
      <x:c r="B764" s="6" t="str">
        <x:v>1413</x:v>
      </x:c>
      <x:c r="C764" s="6" t="str">
        <x:v>长夜月</x:v>
      </x:c>
      <x:c r="D764" s="6" t="str">
        <x:v>与夜，形影，不离</x:v>
      </x:c>
      <x:c r="E764" s="6" t="str">
        <x:v>忆灵天赋</x:v>
      </x:c>
      <x:c r="F764" s="6" t="str">
        <x:v>强化</x:v>
      </x:c>
      <x:c r="G764" s="6" t="n">
        <x:v>10</x:v>
      </x:c>
      <x:c r="H764" s="7" t="str">
        <x:v>被召唤时，使自身立即行动。</x:v>
      </x:c>
      <x:c r="I764" s="7" t="str">
        <x:v>被召唤时，使自身立即行动。</x:v>
      </x:c>
      <x:c r="J764" s="6" t="str">
        <x:v>https://raw.githubusercontent.com/Mar-7th/StarRailRes/dbe8cdfcfb0bf657b9fe1cf92d5537f118ccb487/index_new/cn/character_skills.json</x:v>
      </x:c>
    </x:row>
    <x:row r="765" ht="53" customHeight="1">
      <x:c r="A765" s="6" t="str">
        <x:v>1141306</x:v>
      </x:c>
      <x:c r="B765" s="6" t="str">
        <x:v>1413</x:v>
      </x:c>
      <x:c r="C765" s="6" t="str">
        <x:v>长夜月</x:v>
      </x:c>
      <x:c r="D765" s="6" t="str">
        <x:v>与你，再见，无期</x:v>
      </x:c>
      <x:c r="E765" s="6" t="str">
        <x:v>忆灵天赋</x:v>
      </x:c>
      <x:c r="F765" s="6" t="str">
        <x:v>强化</x:v>
      </x:c>
      <x:c r="G765" s="6" t="n">
        <x:v>10</x:v>
      </x:c>
      <x:c r="H765" s="7" t="str">
        <x:v>消失时，使长夜月的速度提高#1[i]%，若因施放【迷梦，流失，如露】消失，本次攻击每消耗了1点【忆质】额外使长夜月的速度提高#2[i]%，最多计算#3[i]点【忆质】。加速效果无法叠加，长夜月下个回合开始时移除。</x:v>
      </x:c>
      <x:c r="I765" s="7" t="str">
        <x:v>消失时，使长夜月的速度提高。</x:v>
      </x:c>
      <x:c r="J765" s="6" t="str">
        <x:v>https://raw.githubusercontent.com/Mar-7th/StarRailRes/dbe8cdfcfb0bf657b9fe1cf92d5537f118ccb487/index_new/cn/character_skills.json</x:v>
      </x:c>
    </x:row>
    <x:row r="766" ht="38" customHeight="1">
      <x:c r="A766" s="6" t="str">
        <x:v>1141307</x:v>
      </x:c>
      <x:c r="B766" s="6" t="str">
        <x:v>1413</x:v>
      </x:c>
      <x:c r="C766" s="6" t="str">
        <x:v>长夜月</x:v>
      </x:c>
      <x:c r="D766" s="6" t="str">
        <x:v>迷梦，流失，如露</x:v>
      </x:c>
      <x:c r="E766" s="6" t="str">
        <x:v>忆灵技</x:v>
      </x:c>
      <x:c r="F766" s="6" t="str">
        <x:v>群攻</x:v>
      </x:c>
      <x:c r="G766" s="6" t="n">
        <x:v>10</x:v>
      </x:c>
      <x:c r="H766" s="7" t="str">
        <x:v>长夜月的【忆质】大于等于#3[i]点，且长夜月不处于控制状态时施放，当前每持有1点【忆质】对主目标造成等同于「长夜」#1[f1]%生命上限的冰属性伤害，对其他敌方目标造成等同于「长夜」#2[f1]%生命上限的冰属性伤害，施放后，消耗全部【忆质】和生命值，并使「长夜」消失。</x:v>
      </x:c>
      <x:c r="I766" s="7" t="str">
        <x:v>根据【忆质】数量，对主目标造成大量冰属性伤害，对其他敌方目标造成冰属性伤害。施放后，消耗全部【忆质】和生命值，并使「长夜」消失。</x:v>
      </x:c>
      <x:c r="J766" s="6" t="str">
        <x:v>https://raw.githubusercontent.com/Mar-7th/StarRailRes/dbe8cdfcfb0bf657b9fe1cf92d5537f118ccb487/index_new/cn/character_skills.json</x:v>
      </x:c>
    </x:row>
    <x:row r="767" ht="20" customHeight="1">
      <x:c r="A767" s="6" t="str">
        <x:v>1141501</x:v>
      </x:c>
      <x:c r="B767" s="6" t="str">
        <x:v>1415</x:v>
      </x:c>
      <x:c r="C767" s="6" t="str">
        <x:v>昔涟</x:v>
      </x:c>
      <x:c r="D767" s="6" t="str">
        <x:v>花与箭的舞曲</x:v>
      </x:c>
      <x:c r="E767" s="6" t="str">
        <x:v>忆灵技</x:v>
      </x:c>
      <x:c r="F767" s="6" t="str">
        <x:v>群攻</x:v>
      </x:c>
      <x:c r="G767" s="6" t="n">
        <x:v>10</x:v>
      </x:c>
      <x:c r="H767" s="7" t="str">
        <x:v>对敌方全体造成等同于德谬歌#1[i]%生命上限的冰属性伤害。</x:v>
      </x:c>
      <x:c r="I767" s="7" t="str">
        <x:v>对敌方全体造成冰属性伤害。</x:v>
      </x:c>
      <x:c r="J767" s="6" t="str">
        <x:v>https://raw.githubusercontent.com/Mar-7th/StarRailRes/dbe8cdfcfb0bf657b9fe1cf92d5537f118ccb487/index_new/cn/character_skills.json</x:v>
      </x:c>
    </x:row>
    <x:row r="768" ht="38" customHeight="1">
      <x:c r="A768" s="6" t="str">
        <x:v>1141502</x:v>
      </x:c>
      <x:c r="B768" s="6" t="str">
        <x:v>1415</x:v>
      </x:c>
      <x:c r="C768" s="6" t="str">
        <x:v>昔涟</x:v>
      </x:c>
      <x:c r="D768" s="6" t="str">
        <x:v>此诗，献予一切生命</x:v>
      </x:c>
      <x:c r="E768" s="6" t="str">
        <x:v>忆灵技</x:v>
      </x:c>
      <x:c r="F768" s="6" t="str">
        <x:v>辅助</x:v>
      </x:c>
      <x:c r="G768" s="6" t="n">
        <x:v>10</x:v>
      </x:c>
      <x:c r="H768" s="7" t="str">
        <x:v>对指定我方单体角色施加增益效果。当该角色为黄金裔时，使其获得特殊效果。当该角色不是黄金裔时，使其造成的伤害提高#2[i]%，持续#3[i]回合，该效果对其忆灵也生效。</x:v>
      </x:c>
      <x:c r="I768" s="7" t="str">
        <x:v>对我方单体角色施加增益效果。当该角色为黄金裔时，使其获得特殊效果。当该角色不是黄金裔时，使其造成的伤害提高，该效果对其忆灵也生效。</x:v>
      </x:c>
      <x:c r="J768" s="6" t="str">
        <x:v>https://raw.githubusercontent.com/Mar-7th/StarRailRes/dbe8cdfcfb0bf657b9fe1cf92d5537f118ccb487/index_new/cn/character_skills.json</x:v>
      </x:c>
    </x:row>
    <x:row r="769" ht="53" customHeight="1">
      <x:c r="A769" s="6" t="str">
        <x:v>1141503</x:v>
      </x:c>
      <x:c r="B769" s="6" t="str">
        <x:v>1415</x:v>
      </x:c>
      <x:c r="C769" s="6" t="str">
        <x:v>昔涟</x:v>
      </x:c>
      <x:c r="D769" s="6" t="str">
        <x:v>等待，在所有的过去</x:v>
      </x:c>
      <x:c r="E769" s="6" t="str">
        <x:v>忆灵天赋</x:v>
      </x:c>
      <x:c r="F769" s="6" t="str">
        <x:v>强化</x:v>
      </x:c>
      <x:c r="G769" s="6" t="n">
        <x:v>10</x:v>
      </x:c>
      <x:c r="H769" s="7" t="str">
        <x:v>德谬歌的速度保持为0，并且不会出现在行动序列上，在场时为界外。昔涟的生命值百分比变化时，德谬歌的生命值百分比也会相应变化。德谬歌在场时，昔涟与德谬歌的生命上限提高#1[i]%。德谬歌施放技能后使自身所有持续效果持续回合数减1。</x:v>
      </x:c>
      <x:c r="I769" s="7" t="str">
        <x:v>昔涟的生命值变化时，德谬歌的生命值也会相应变化。德谬歌在场时，昔涟的生命上限提高。</x:v>
      </x:c>
      <x:c r="J769" s="6" t="str">
        <x:v>https://raw.githubusercontent.com/Mar-7th/StarRailRes/dbe8cdfcfb0bf657b9fe1cf92d5537f118ccb487/index_new/cn/character_skills.json</x:v>
      </x:c>
    </x:row>
    <x:row r="770" ht="20" customHeight="1">
      <x:c r="A770" s="6" t="str">
        <x:v>1141505</x:v>
      </x:c>
      <x:c r="B770" s="6" t="str">
        <x:v>1415</x:v>
      </x:c>
      <x:c r="C770" s="6" t="str">
        <x:v>昔涟</x:v>
      </x:c>
      <x:c r="D770" s="6" t="str">
        <x:v>「你好，世界♪」</x:v>
      </x:c>
      <x:c r="E770" s="6" t="str">
        <x:v>忆灵天赋</x:v>
      </x:c>
      <x:c r="F770" s="6" t="str">
        <x:v>强化</x:v>
      </x:c>
      <x:c r="G770" s="6" t="n">
        <x:v>10</x:v>
      </x:c>
      <x:c r="H770" s="7" t="str">
        <x:v>德谬歌被召唤时，解除我方全体控制类负面状态。</x:v>
      </x:c>
      <x:c r="I770" s="7" t="str">
        <x:v>被召唤时，解除我方全体控制类负面状态。</x:v>
      </x:c>
      <x:c r="J770" s="6" t="str">
        <x:v>https://raw.githubusercontent.com/Mar-7th/StarRailRes/dbe8cdfcfb0bf657b9fe1cf92d5537f118ccb487/index_new/cn/character_skills.json</x:v>
      </x:c>
    </x:row>
    <x:row r="771" ht="38" customHeight="1">
      <x:c r="A771" s="6" t="str">
        <x:v>1141513</x:v>
      </x:c>
      <x:c r="B771" s="6" t="str">
        <x:v>1415</x:v>
      </x:c>
      <x:c r="C771" s="6" t="str">
        <x:v>昔涟</x:v>
      </x:c>
      <x:c r="D771" s="6" t="str">
        <x:v>献予「创世」之诗</x:v>
      </x:c>
      <x:c r="E771" s="6" t="str">
        <x:v>忆灵技</x:v>
      </x:c>
      <x:c r="F771" s="6" t="str">
        <x:v>辅助</x:v>
      </x:c>
      <x:c r="G771" s="6" t="n">
        <x:v>10</x:v>
      </x:c>
      <x:c r="H771" s="7" t="str">
        <x:v>整场生效，对开拓者•记忆施放时，使开拓者•记忆的攻击力提高，提高数值等同于德谬歌生命上限的#1[i]%，同时使开拓者•记忆的暴击率提高，提高数值等同于德谬歌暴击率的#2[i]%。该效果对迷迷也生效。本场战斗中，开拓者•记忆施放强化普攻后，德谬歌立即获得1个额外回合并自动施放【花与箭的舞曲】，若施放前目标被消灭则对新入场的敌方目标施放。</x:v>
      </x:c>
      <x:c r="I771" s="7" t="str">
        <x:v>整场生效，对开拓者•记忆施放时，使开拓者•记忆的攻击力与暴击率提高。该效果对迷迷也生效。开拓者•记忆施放强化普攻后，德谬歌立即获得1个额外回合并自动施放【花与箭的舞曲】。</x:v>
      </x:c>
      <x:c r="J771" s="6" t="str">
        <x:v>https://raw.githubusercontent.com/Mar-7th/StarRailRes/dbe8cdfcfb0bf657b9fe1cf92d5537f118ccb487/index_new/cn/character_skills.json</x:v>
      </x:c>
    </x:row>
    <x:row r="772" ht="38" customHeight="1">
      <x:c r="A772" s="6" t="str">
        <x:v>1141514</x:v>
      </x:c>
      <x:c r="B772" s="6" t="str">
        <x:v>1415</x:v>
      </x:c>
      <x:c r="C772" s="6" t="str">
        <x:v>昔涟</x:v>
      </x:c>
      <x:c r="D772" s="6" t="str">
        <x:v>献予「浪漫」之诗</x:v>
      </x:c>
      <x:c r="E772" s="6" t="str">
        <x:v>忆灵技</x:v>
      </x:c>
      <x:c r="F772" s="6" t="str">
        <x:v>辅助</x:v>
      </x:c>
      <x:c r="G772" s="6" t="n">
        <x:v>10</x:v>
      </x:c>
      <x:c r="H772" s="7" t="str">
        <x:v>单次生效，对阿格莱雅施放时，使阿格莱雅获得【浪漫】并使衣匠忆灵天赋的速度提高效果层数立即叠加至上限。阿格莱雅或衣匠攻击后，消耗【浪漫】为自身恢复#1[i]点能量。阿格莱雅与衣匠造成的伤害提高#2[i]%并无视目标#3[i]%的防御，持续至阿格莱雅退出【至高之姿】状态。</x:v>
      </x:c>
      <x:c r="I772" s="7" t="str">
        <x:v>单次生效，对阿格莱雅施放时，使阿格莱雅的忆灵天赋的速度提高效果层数立即叠加至上限，阿格莱雅或衣匠攻击后恢复能量。阿格莱雅与衣匠造成的伤害提高并无视目标的防御。</x:v>
      </x:c>
      <x:c r="J772" s="6" t="str">
        <x:v>https://raw.githubusercontent.com/Mar-7th/StarRailRes/dbe8cdfcfb0bf657b9fe1cf92d5537f118ccb487/index_new/cn/character_skills.json</x:v>
      </x:c>
    </x:row>
    <x:row r="773" ht="38" customHeight="1">
      <x:c r="A773" s="6" t="str">
        <x:v>1141515</x:v>
      </x:c>
      <x:c r="B773" s="6" t="str">
        <x:v>1415</x:v>
      </x:c>
      <x:c r="C773" s="6" t="str">
        <x:v>昔涟</x:v>
      </x:c>
      <x:c r="D773" s="6" t="str">
        <x:v>献予「门径」之诗</x:v>
      </x:c>
      <x:c r="E773" s="6" t="str">
        <x:v>忆灵技</x:v>
      </x:c>
      <x:c r="F773" s="6" t="str">
        <x:v>辅助</x:v>
      </x:c>
      <x:c r="G773" s="6" t="n">
        <x:v>10</x:v>
      </x:c>
      <x:c r="H773" s="7" t="str">
        <x:v>整场生效，对缇宝施放时，使缇宝造成的伤害无视敌方目标#2[i]%的防御力。缇宝施放追加攻击触发缇宝的结界的附加伤害时，会额外造成#1[i]次附加伤害。</x:v>
      </x:c>
      <x:c r="I773" s="7" t="str">
        <x:v>整场生效，对缇宝施放时，使缇宝造成的伤害无视敌方目标的防御力。缇宝施放追加攻击触发缇宝的结界的附加伤害时，会额外造成1次附加伤害。</x:v>
      </x:c>
      <x:c r="J773" s="6" t="str">
        <x:v>https://raw.githubusercontent.com/Mar-7th/StarRailRes/dbe8cdfcfb0bf657b9fe1cf92d5537f118ccb487/index_new/cn/character_skills.json</x:v>
      </x:c>
    </x:row>
    <x:row r="774" ht="38" customHeight="1">
      <x:c r="A774" s="6" t="str">
        <x:v>1141516</x:v>
      </x:c>
      <x:c r="B774" s="6" t="str">
        <x:v>1415</x:v>
      </x:c>
      <x:c r="C774" s="6" t="str">
        <x:v>昔涟</x:v>
      </x:c>
      <x:c r="D774" s="6" t="str">
        <x:v>献予「纷争」之诗</x:v>
      </x:c>
      <x:c r="E774" s="6" t="str">
        <x:v>忆灵技</x:v>
      </x:c>
      <x:c r="F774" s="6" t="str">
        <x:v>辅助</x:v>
      </x:c>
      <x:c r="G774" s="6" t="n">
        <x:v>10</x:v>
      </x:c>
      <x:c r="H774" s="7" t="str">
        <x:v>单次生效，对万敌施放时解除万敌陷入的所有控制类负面状态，若万敌处于【血仇】状态，则使其自动施放1次不消耗充能的【弑神登神】，本次攻击中万敌的暴击伤害提高#1[i]%，若施放前目标被消灭则对新入场的敌方目标施放。若万敌不处于【血仇】状态，则使万敌行动提前#2[i]%。</x:v>
      </x:c>
      <x:c r="I774" s="7" t="str">
        <x:v>单次生效，对万敌施放时解除控制类负面状态，若万敌处于【血仇】状态，则使其自动施放【弑神登神】并使暴击伤害提高。若万敌不处于【血仇】状态，使万敌行动提前。</x:v>
      </x:c>
      <x:c r="J774" s="6" t="str">
        <x:v>https://raw.githubusercontent.com/Mar-7th/StarRailRes/dbe8cdfcfb0bf657b9fe1cf92d5537f118ccb487/index_new/cn/character_skills.json</x:v>
      </x:c>
    </x:row>
    <x:row r="775" ht="53" customHeight="1">
      <x:c r="A775" s="6" t="str">
        <x:v>1141517</x:v>
      </x:c>
      <x:c r="B775" s="6" t="str">
        <x:v>1415</x:v>
      </x:c>
      <x:c r="C775" s="6" t="str">
        <x:v>昔涟</x:v>
      </x:c>
      <x:c r="D775" s="6" t="str">
        <x:v>献予「生死」之诗</x:v>
      </x:c>
      <x:c r="E775" s="6" t="str">
        <x:v>忆灵技</x:v>
      </x:c>
      <x:c r="F775" s="6" t="str">
        <x:v>辅助</x:v>
      </x:c>
      <x:c r="G775" s="6" t="n">
        <x:v>10</x:v>
      </x:c>
      <x:c r="H775" s="7" t="str">
        <x:v>整场生效，对遐蝶施放时，【新蕊】可以溢出至#3[i]%。召唤死龙时会消耗所有溢出【新蕊】，每消耗1%溢出值，使本次召唤的死龙触发天赋【灼掠幽墟的晦翼】的技能效果时，造成的伤害倍率提高#2[f2]%，召唤时若场上敌方目标小于等于#6[i]名，伤害倍率额外提高#5[f2]%。</x:v>
      </x:c>
      <x:c r="I775" s="7" t="str">
        <x:v>整场生效，对遐蝶施放时，【新蕊】可以溢出，召唤死龙时会消耗所有溢出【新蕊】，基于溢出值使本次召唤的死龙触发天赋【灼掠幽墟的晦翼】的技能效果时造成的伤害倍率提高，若敌方目标低于一定数量，伤害倍率额外提高。</x:v>
      </x:c>
      <x:c r="J775" s="6" t="str">
        <x:v>https://raw.githubusercontent.com/Mar-7th/StarRailRes/dbe8cdfcfb0bf657b9fe1cf92d5537f118ccb487/index_new/cn/character_skills.json</x:v>
      </x:c>
    </x:row>
    <x:row r="776" ht="38" customHeight="1">
      <x:c r="A776" s="6" t="str">
        <x:v>1141518</x:v>
      </x:c>
      <x:c r="B776" s="6" t="str">
        <x:v>1415</x:v>
      </x:c>
      <x:c r="C776" s="6" t="str">
        <x:v>昔涟</x:v>
      </x:c>
      <x:c r="D776" s="6" t="str">
        <x:v>献予「理性」之诗</x:v>
      </x:c>
      <x:c r="E776" s="6" t="str">
        <x:v>忆灵技</x:v>
      </x:c>
      <x:c r="F776" s="6" t="str">
        <x:v>辅助</x:v>
      </x:c>
      <x:c r="G776" s="6" t="n">
        <x:v>10</x:v>
      </x:c>
      <x:c r="H776" s="7" t="str">
        <x:v>单次生效，对那刻夏施放时，为我方恢复#4[i]个战技点并使那刻夏立即行动，使其战技的伤害次数增加#1[i]次，持续1回合。那刻夏在下一次施放普攻、战技时获得【真知】：所有「智识」命途角色攻击力提高#3[i]%、造成的战技伤害提高#2[i]%，持续至下一个那刻夏回合开始时。</x:v>
      </x:c>
      <x:c r="I776" s="7" t="str">
        <x:v>单次生效，对那刻夏施放时，为我方恢复战技点并使那刻夏立即行动且战技的伤害次数增加。并使所有「智识」命途角色攻击力提高、造成的战技伤害提高。</x:v>
      </x:c>
      <x:c r="J776" s="6" t="str">
        <x:v>https://raw.githubusercontent.com/Mar-7th/StarRailRes/dbe8cdfcfb0bf657b9fe1cf92d5537f118ccb487/index_new/cn/character_skills.json</x:v>
      </x:c>
    </x:row>
    <x:row r="777" ht="38" customHeight="1">
      <x:c r="A777" s="6" t="str">
        <x:v>1141519</x:v>
      </x:c>
      <x:c r="B777" s="6" t="str">
        <x:v>1415</x:v>
      </x:c>
      <x:c r="C777" s="6" t="str">
        <x:v>昔涟</x:v>
      </x:c>
      <x:c r="D777" s="6" t="str">
        <x:v>献予「天空」之诗</x:v>
      </x:c>
      <x:c r="E777" s="6" t="str">
        <x:v>忆灵技</x:v>
      </x:c>
      <x:c r="F777" s="6" t="str">
        <x:v>辅助</x:v>
      </x:c>
      <x:c r="G777" s="6" t="n">
        <x:v>10</x:v>
      </x:c>
      <x:c r="H777" s="7" t="str">
        <x:v>德谬歌施放忆灵技时，使风堇获得2层【献予「天空」之诗】。对风堇施放时，为风堇恢复#2[i]点能量。当风堇持有【献予「天空」之诗】并提供治疗时，计入小伊卡忆灵技的治疗数值额外提高，提高数值等同于本次治疗数值的#1[i]%。风堇施放战技/终结技后，消耗1层【献予「天空」之诗】。</x:v>
      </x:c>
      <x:c r="I777" s="7" t="str">
        <x:v>德谬歌施放忆灵技时，使风堇获得2层【献予「天空」之诗】。对风堇施放时，为风堇恢复能量。风堇持有【献予「天空」之诗】并提供治疗时，计入小伊卡忆灵技的累计治疗数值额外提高。</x:v>
      </x:c>
      <x:c r="J777" s="6" t="str">
        <x:v>https://raw.githubusercontent.com/Mar-7th/StarRailRes/dbe8cdfcfb0bf657b9fe1cf92d5537f118ccb487/index_new/cn/character_skills.json</x:v>
      </x:c>
    </x:row>
    <x:row r="778" ht="38" customHeight="1">
      <x:c r="A778" s="6" t="str">
        <x:v>1141520</x:v>
      </x:c>
      <x:c r="B778" s="6" t="str">
        <x:v>1415</x:v>
      </x:c>
      <x:c r="C778" s="6" t="str">
        <x:v>昔涟</x:v>
      </x:c>
      <x:c r="D778" s="6" t="str">
        <x:v>献予「诡计」之诗</x:v>
      </x:c>
      <x:c r="E778" s="6" t="str">
        <x:v>忆灵技</x:v>
      </x:c>
      <x:c r="F778" s="6" t="str">
        <x:v>辅助</x:v>
      </x:c>
      <x:c r="G778" s="6" t="n">
        <x:v>10</x:v>
      </x:c>
      <x:c r="H778" s="7" t="str">
        <x:v>整场生效，对赛飞儿施放时，使赛飞儿造成的伤害提高#1[i]%，并使【老主顾】的防御力降低#2[i]%，【老主顾】以外的敌方目标的防御力降低#3[i]%。</x:v>
      </x:c>
      <x:c r="I778" s="7" t="str">
        <x:v>整场生效，对赛飞儿施放时，使赛飞儿造成的伤害提高并使敌方目标的防御力降低，【老主顾】的防御力将额外降低。</x:v>
      </x:c>
      <x:c r="J778" s="6" t="str">
        <x:v>https://raw.githubusercontent.com/Mar-7th/StarRailRes/dbe8cdfcfb0bf657b9fe1cf92d5537f118ccb487/index_new/cn/character_skills.json</x:v>
      </x:c>
    </x:row>
    <x:row r="779" ht="53" customHeight="1">
      <x:c r="A779" s="6" t="str">
        <x:v>1141521</x:v>
      </x:c>
      <x:c r="B779" s="6" t="str">
        <x:v>1415</x:v>
      </x:c>
      <x:c r="C779" s="6" t="str">
        <x:v>昔涟</x:v>
      </x:c>
      <x:c r="D779" s="6" t="str">
        <x:v>献予「负世」之诗</x:v>
      </x:c>
      <x:c r="E779" s="6" t="str">
        <x:v>忆灵技</x:v>
      </x:c>
      <x:c r="F779" s="6" t="str">
        <x:v>辅助</x:v>
      </x:c>
      <x:c r="G779" s="6" t="n">
        <x:v>10</x:v>
      </x:c>
      <x:c r="H779" s="7" t="str">
        <x:v>整场生效，对白厄施放后，使白厄获得#8[i]点【火种】，且在变身时获得【永续的燃烧】，变身时若【火种】大于#5[i]点，每超出1点，卡厄斯兰那的暴击伤害提高#6[i]%，最多可提高#7[i]%。持有【永续的燃烧】时，卡厄斯兰那的暴击率提高#1[f1]%，在卡厄斯兰那的额外回合耗尽后不会结束变身、刷新全部卡厄斯兰那的额外回合并获得#9[i]点【毁伤】。额外回合开始时，卡厄斯兰那消耗等同于当前生命值#2[i]%的生命值。施放攻击后，造成#3[i]次附加伤害，每次伤害对敌方随机单体造成等同于卡厄斯兰那#4[f1]%攻击力的火属性附加伤害。</x:v>
      </x:c>
      <x:c r="I779" s="7" t="str">
        <x:v>整场生效，对白厄施放后，使白厄立即获得【火种】，使卡厄斯兰那的暴击率与暴击伤害提高，在卡厄斯兰那的额外回合耗尽后不会结束变身，获得【毁伤】并刷新全部卡厄斯兰那的额外回合。额外回合开始时损失当前生命值，施放攻击后，对敌方随机单体造成火属性附加伤害。</x:v>
      </x:c>
      <x:c r="J779" s="6" t="str">
        <x:v>https://raw.githubusercontent.com/Mar-7th/StarRailRes/dbe8cdfcfb0bf657b9fe1cf92d5537f118ccb487/index_new/cn/character_skills.json</x:v>
      </x:c>
    </x:row>
    <x:row r="780" ht="53" customHeight="1">
      <x:c r="A780" s="6" t="str">
        <x:v>1141522</x:v>
      </x:c>
      <x:c r="B780" s="6" t="str">
        <x:v>1415</x:v>
      </x:c>
      <x:c r="C780" s="6" t="str">
        <x:v>昔涟</x:v>
      </x:c>
      <x:c r="D780" s="6" t="str">
        <x:v>献予「海洋」之诗</x:v>
      </x:c>
      <x:c r="E780" s="6" t="str">
        <x:v>忆灵技</x:v>
      </x:c>
      <x:c r="F780" s="6" t="str">
        <x:v>辅助</x:v>
      </x:c>
      <x:c r="G780" s="6" t="n">
        <x:v>10</x:v>
      </x:c>
      <x:c r="H780" s="7" t="str">
        <x:v>单次生效，对海瑟音施放时，使海瑟音获得【暖流】。海瑟音施放攻击后消耗【暖流】为自身恢复#4[i]点能量。本场战斗中，海瑟音造成的伤害提高#1[i]%，施放普攻/战技攻击敌方目标后，使受到攻击的敌方目标当前承受的所有持续伤害立即产生相当于原伤害#2[i]%/#3[i]%的伤害。</x:v>
      </x:c>
      <x:c r="I780" s="7" t="str">
        <x:v>单次生效，对海瑟音施放时，使海瑟音获得【暖流】。海瑟音施放攻击后消耗【暖流】为自身恢复能量。海瑟音造成的伤害提高，施放普攻/战技攻击敌人后，使受到攻击的敌方目标当前承受的所有持续伤害立即产生一次伤害。</x:v>
      </x:c>
      <x:c r="J780" s="6" t="str">
        <x:v>https://raw.githubusercontent.com/Mar-7th/StarRailRes/dbe8cdfcfb0bf657b9fe1cf92d5537f118ccb487/index_new/cn/character_skills.json</x:v>
      </x:c>
    </x:row>
    <x:row r="781" ht="38" customHeight="1">
      <x:c r="A781" s="6" t="str">
        <x:v>1141523</x:v>
      </x:c>
      <x:c r="B781" s="6" t="str">
        <x:v>1415</x:v>
      </x:c>
      <x:c r="C781" s="6" t="str">
        <x:v>昔涟</x:v>
      </x:c>
      <x:c r="D781" s="6" t="str">
        <x:v>献予「律法」之诗</x:v>
      </x:c>
      <x:c r="E781" s="6" t="str">
        <x:v>忆灵技</x:v>
      </x:c>
      <x:c r="F781" s="6" t="str">
        <x:v>辅助</x:v>
      </x:c>
      <x:c r="G781" s="6" t="n">
        <x:v>10</x:v>
      </x:c>
      <x:c r="H781" s="7" t="str">
        <x:v>整场生效，对刻律德菈施放后，持有【军功】的角色暴击伤害提高#1[i]%，奇袭结束后，使刻律德菈获得#2[i]点充能。</x:v>
      </x:c>
      <x:c r="I781" s="7" t="str">
        <x:v>整场生效，对刻律德菈施放后，持有【军功】的角色暴击伤害提高，奇袭结束后，使刻律德菈获得充能。</x:v>
      </x:c>
      <x:c r="J781" s="6" t="str">
        <x:v>https://raw.githubusercontent.com/Mar-7th/StarRailRes/dbe8cdfcfb0bf657b9fe1cf92d5537f118ccb487/index_new/cn/character_skills.json</x:v>
      </x:c>
    </x:row>
    <x:row r="782" ht="38" customHeight="1">
      <x:c r="A782" s="6" t="str">
        <x:v>1141524</x:v>
      </x:c>
      <x:c r="B782" s="6" t="str">
        <x:v>1415</x:v>
      </x:c>
      <x:c r="C782" s="6" t="str">
        <x:v>昔涟</x:v>
      </x:c>
      <x:c r="D782" s="6" t="str">
        <x:v>献予「岁月」之诗</x:v>
      </x:c>
      <x:c r="E782" s="6" t="str">
        <x:v>忆灵技</x:v>
      </x:c>
      <x:c r="F782" s="6" t="str">
        <x:v>辅助</x:v>
      </x:c>
      <x:c r="G782" s="6" t="n">
        <x:v>10</x:v>
      </x:c>
      <x:c r="H782" s="7" t="str">
        <x:v>整场生效，对长夜月施放后，「长夜」施放忆灵技【迷梦，流失，如露】时造成的伤害提高#1[i]%，长夜月施放战技/终结技后，额外获得#2[i]点【忆质】。长夜月战技的暴击伤害提高效果额外提高，提高数值等同于长夜月暴击伤害的#3[i]%。</x:v>
      </x:c>
      <x:c r="I782" s="7" t="str">
        <x:v>整场生效，对长夜月施放后，「长夜」施放忆灵技【迷梦，流失，如露】时造成的伤害提高，长夜月施放战技/终结技后，额外获得【忆质】。战技的暴击伤害提高效果额外提高。</x:v>
      </x:c>
      <x:c r="J782" s="6" t="str">
        <x:v>https://raw.githubusercontent.com/Mar-7th/StarRailRes/dbe8cdfcfb0bf657b9fe1cf92d5537f118ccb487/index_new/cn/character_skills.json</x:v>
      </x:c>
    </x:row>
    <x:row r="783" ht="53" customHeight="1">
      <x:c r="A783" s="6" t="str">
        <x:v>1141525</x:v>
      </x:c>
      <x:c r="B783" s="6" t="str">
        <x:v>1415</x:v>
      </x:c>
      <x:c r="C783" s="6" t="str">
        <x:v>昔涟</x:v>
      </x:c>
      <x:c r="D783" s="6" t="str">
        <x:v>献予「大地」之诗</x:v>
      </x:c>
      <x:c r="E783" s="6" t="str">
        <x:v>忆灵技</x:v>
      </x:c>
      <x:c r="F783" s="6" t="str">
        <x:v>辅助</x:v>
      </x:c>
      <x:c r="G783" s="6" t="n">
        <x:v>10</x:v>
      </x:c>
      <x:c r="H783" s="7" t="str">
        <x:v>德谬歌施放忆灵技时，使丹恒•腾荒获得【献予「大地」之诗】，并使【龙灵】的下#3[i]次攻击造成等同于【同袍】护盾量#4[i]%的相应属性附加伤害。当丹恒•腾荒持有【献予「大地」之诗】时，【同袍】造成的伤害提高#1[f1]%。对丹恒•腾荒施放时，使龙灵行动提前100%，并使龙灵下一次行动时获得丹恒•腾荒终结技的强化效果、提供的护盾量为原护盾量的#5[i]%，不消耗丹恒•腾荒终结技的强化次数。</x:v>
      </x:c>
      <x:c r="I783" s="7" t="str">
        <x:v>德谬歌施放忆灵技时，使【龙灵】攻击后造成附加伤害，并使丹恒•腾荒获得【献予「大地」之诗】：【同袍】造成的伤害提高。对丹恒•腾荒施放时，使龙灵行动提前，并使龙灵下一次行动时获得丹恒•腾荒终结技的强化效果、提供护盾的倍率提高。</x:v>
      </x:c>
      <x:c r="J783" s="6" t="str">
        <x:v>https://raw.githubusercontent.com/Mar-7th/StarRailRes/dbe8cdfcfb0bf657b9fe1cf92d5537f118ccb487/index_new/cn/character_skills.json</x:v>
      </x:c>
    </x:row>
    <x:row r="784" ht="53" customHeight="1">
      <x:c r="A784" s="6" t="str">
        <x:v>1141526</x:v>
      </x:c>
      <x:c r="B784" s="6" t="str">
        <x:v>1415</x:v>
      </x:c>
      <x:c r="C784" s="6" t="str">
        <x:v>昔涟</x:v>
      </x:c>
      <x:c r="D784" s="6" t="str">
        <x:v>献予「真我」之诗</x:v>
      </x:c>
      <x:c r="E784" s="6" t="str">
        <x:v>忆灵技</x:v>
      </x:c>
      <x:c r="F784" s="6" t="str">
        <x:v>辅助</x:v>
      </x:c>
      <x:c r="G784" s="6" t="n">
        <x:v>10</x:v>
      </x:c>
      <x:c r="H784" s="7" t="str">
        <x:v>昔涟每从1个除德谬歌以外不同的队友处获得【追忆】后，德谬歌施放【花与箭的舞曲】时额外对敌方随机单体造成1次等同于德谬歌#1[i]%生命上限的冰属性伤害。昔涟施放终结技后或德谬歌被召唤时，使德谬歌获得1点【故事】，当【故事】达到#2[i]点时，德谬歌消耗全部【故事】立即获得1个额外回合自动施放【花与箭的舞曲】。</x:v>
      </x:c>
      <x:c r="I784" s="7" t="str">
        <x:v>昔涟每从1个除德谬歌以外不同的队友处获得过【追忆】，德谬歌施放【花与箭的舞曲】时就额外对敌方随机单体造成1次伤害。昔涟施放终结技一定次数后，德谬歌立即获得1个额外回合自动施放【花与箭的舞曲】。</x:v>
      </x:c>
      <x:c r="J784" s="6" t="str">
        <x:v>https://raw.githubusercontent.com/Mar-7th/StarRailRes/dbe8cdfcfb0bf657b9fe1cf92d5537f118ccb487/index_new/cn/character_skills.json</x:v>
      </x:c>
    </x:row>
    <x:row r="785" ht="20" customHeight="1">
      <x:c r="A785" s="6" t="str">
        <x:v>1151201</x:v>
      </x:c>
      <x:c r="B785" s="6" t="str">
        <x:v>1512</x:v>
      </x:c>
      <x:c r="C785" s="6" t="str">
        <x:v>知更鸟•晴歌</x:v>
      </x:c>
      <x:c r="D785" s="6" t="str">
        <x:v>叽叽啾啾四重奏</x:v>
      </x:c>
      <x:c r="E785" s="6" t="str">
        <x:v>忆灵技</x:v>
      </x:c>
      <x:c r="F785" s="6" t="str">
        <x:v>群攻</x:v>
      </x:c>
      <x:c r="G785" s="6" t="n">
        <x:v>10</x:v>
      </x:c>
      <x:c r="H785" s="7" t="str">
        <x:v>对敌方全体造成等同于「晴空乐手」#2[f1]%生命上限的风属性伤害。</x:v>
      </x:c>
      <x:c r="I785" s="7" t="str">
        <x:v>对敌方全体造成大量风属性伤害。</x:v>
      </x:c>
      <x:c r="J785" s="6" t="str">
        <x:v>https://raw.githubusercontent.com/Mar-7th/StarRailRes/dbe8cdfcfb0bf657b9fe1cf92d5537f118ccb487/index_new/cn/character_skills.json</x:v>
      </x:c>
    </x:row>
    <x:row r="786" ht="53" customHeight="1">
      <x:c r="A786" s="6" t="str">
        <x:v>1151203</x:v>
      </x:c>
      <x:c r="B786" s="6" t="str">
        <x:v>1512</x:v>
      </x:c>
      <x:c r="C786" s="6" t="str">
        <x:v>知更鸟•晴歌</x:v>
      </x:c>
      <x:c r="D786" s="6" t="str">
        <x:v>扑翅雀跃的和声</x:v>
      </x:c>
      <x:c r="E786" s="6" t="str">
        <x:v>忆灵天赋</x:v>
      </x:c>
      <x:c r="F786" s="6" t="str">
        <x:v>辅助</x:v>
      </x:c>
      <x:c r="G786" s="6" t="n">
        <x:v>10</x:v>
      </x:c>
      <x:c r="H786" s="7" t="str">
        <x:v>处于【Fever】状态时，「晴空乐手」和倒计时将出现在行动序列上，并使知更鸟•晴歌与自身造成的伤害提高（#1[i]%+气氛值*#2[f1]%）。「晴空乐手」回合开始时施放忆灵技。倒计时初始速度#9[i]点，回合开始时扣除#10[i]%的当前气氛值，至少扣除#6[i]点，当气氛值为零时，「晴空乐手」消失并使知更鸟•晴歌退出【Fever】状态。「晴空乐手」在场时，根据成员数量使敌方全体受到的伤害分别提高#3[f1]%/#4[f1]%/#5[f1]%。</x:v>
      </x:c>
      <x:c r="I786" s="7" t="str">
        <x:v>处于【Fever】状态时，知更鸟•晴歌与自身造成的伤害提高。「晴空乐手」回合开始时施放忆灵技。当气氛值为零时，「晴空乐手」消失并使知更鸟•晴歌退出【Fever】状态。「晴空乐手」在场时，根据成员数量使敌方全体受到的伤害提高。</x:v>
      </x:c>
      <x:c r="J786" s="6" t="str">
        <x:v>https://raw.githubusercontent.com/Mar-7th/StarRailRes/dbe8cdfcfb0bf657b9fe1cf92d5537f118ccb487/index_new/cn/character_skills.json</x:v>
      </x:c>
    </x:row>
    <x:row r="787" ht="20" customHeight="1">
      <x:c r="A787" s="6" t="str">
        <x:v>1151205</x:v>
      </x:c>
      <x:c r="B787" s="6" t="str">
        <x:v>1512</x:v>
      </x:c>
      <x:c r="C787" s="6" t="str">
        <x:v>知更鸟•晴歌</x:v>
      </x:c>
      <x:c r="D787" s="6" t="str">
        <x:v>贴近海的心跳</x:v>
      </x:c>
      <x:c r="E787" s="6" t="str">
        <x:v>忆灵天赋</x:v>
      </x:c>
      <x:c r="F787" s="6" t="str">
        <x:v>辅助</x:v>
      </x:c>
      <x:c r="G787" s="6" t="n">
        <x:v>10</x:v>
      </x:c>
      <x:c r="H787" s="7" t="str">
        <x:v>「晴空乐手」被召唤时，为知更鸟•晴歌恢复#1[i]点能量。</x:v>
      </x:c>
      <x:c r="I787" s="7" t="str">
        <x:v>被召唤时，为知更鸟•晴歌恢复能量。</x:v>
      </x:c>
      <x:c r="J787" s="6" t="str">
        <x:v>https://raw.githubusercontent.com/Mar-7th/StarRailRes/dbe8cdfcfb0bf657b9fe1cf92d5537f118ccb487/index_new/cn/character_skills.json</x:v>
      </x:c>
    </x:row>
    <x:row r="788" ht="20" customHeight="1">
      <x:c r="A788" s="6" t="str">
        <x:v>1151206</x:v>
      </x:c>
      <x:c r="B788" s="6" t="str">
        <x:v>1512</x:v>
      </x:c>
      <x:c r="C788" s="6" t="str">
        <x:v>知更鸟•晴歌</x:v>
      </x:c>
      <x:c r="D788" s="6" t="str">
        <x:v>乘上夏夜晚风</x:v>
      </x:c>
      <x:c r="E788" s="6" t="str">
        <x:v>忆灵天赋</x:v>
      </x:c>
      <x:c r="F788" s="6" t="str">
        <x:v>辅助</x:v>
      </x:c>
      <x:c r="G788" s="6" t="n">
        <x:v>10</x:v>
      </x:c>
      <x:c r="H788" s="7" t="str">
        <x:v>「晴空乐手」消失时，使知更鸟•晴歌行动提前#1[i]%。</x:v>
      </x:c>
      <x:c r="I788" s="7" t="str">
        <x:v>消失时，使知更鸟•晴歌行动提前。</x:v>
      </x:c>
      <x:c r="J788" s="6" t="str">
        <x:v>https://raw.githubusercontent.com/Mar-7th/StarRailRes/dbe8cdfcfb0bf657b9fe1cf92d5537f118ccb487/index_new/cn/character_skills.json</x:v>
      </x:c>
    </x:row>
    <x:row r="789" ht="38" customHeight="1">
      <x:c r="A789" s="6" t="str">
        <x:v>1800701</x:v>
      </x:c>
      <x:c r="B789" s="6" t="str">
        <x:v>8007</x:v>
      </x:c>
      <x:c r="C789" s="6" t="str">
        <x:v>开拓者（记忆·男）</x:v>
      </x:c>
      <x:c r="D789" s="6" t="str">
        <x:v>坏人！麻烦！</x:v>
      </x:c>
      <x:c r="E789" s="6" t="str">
        <x:v>忆灵技</x:v>
      </x:c>
      <x:c r="F789" s="6" t="str">
        <x:v>群攻</x:v>
      </x:c>
      <x:c r="G789" s="6" t="n">
        <x:v>10</x:v>
      </x:c>
      <x:c r="H789" s="7" t="str">
        <x:v>造成#2[i]次伤害，每次对敌方随机单体造成等同于迷迷#1[f1]%攻击力的冰属性伤害。最后对敌方全体造成等同于迷迷#3[i]%攻击力的冰属性伤害。</x:v>
      </x:c>
      <x:c r="I789" s="7" t="str">
        <x:v>造成少量冰属性伤害，共弹射4次。最后对敌方全体造成少量冰属性伤害。</x:v>
      </x:c>
      <x:c r="J789" s="6" t="str">
        <x:v>https://raw.githubusercontent.com/Mar-7th/StarRailRes/dbe8cdfcfb0bf657b9fe1cf92d5537f118ccb487/index_new/cn/character_skills.json</x:v>
      </x:c>
    </x:row>
    <x:row r="790" ht="38" customHeight="1">
      <x:c r="A790" s="6" t="str">
        <x:v>1800703</x:v>
      </x:c>
      <x:c r="B790" s="6" t="str">
        <x:v>8007</x:v>
      </x:c>
      <x:c r="C790" s="6" t="str">
        <x:v>开拓者（记忆·男）</x:v>
      </x:c>
      <x:c r="D790" s="6" t="str">
        <x:v>伙伴！一起！</x:v>
      </x:c>
      <x:c r="E790" s="6" t="str">
        <x:v>忆灵天赋</x:v>
      </x:c>
      <x:c r="F790" s="6" t="str">
        <x:v>辅助</x:v>
      </x:c>
      <x:c r="G790" s="6" t="n">
        <x:v>10</x:v>
      </x:c>
      <x:c r="H790" s="7" t="str">
        <x:v>使我方全体的暴击伤害提高，提高数值等同于迷迷#1[f1]%暴击伤害+#2[f1]%。
若充能未达到100%，迷迷行动时自动施放【坏人！麻烦！】。充能达到100%时迷迷立即行动，下一次行动时能够选择我方单体并施放【我会！帮你！】。</x:v>
      </x:c>
      <x:c r="I790" s="7" t="str">
        <x:v>使我方全体暴击伤害提高。
行动时自动施放攻击。若充能达到100%则立即行动并可施放新技能：使我方单体行动提前并能造成真实伤害。</x:v>
      </x:c>
      <x:c r="J790" s="6" t="str">
        <x:v>https://raw.githubusercontent.com/Mar-7th/StarRailRes/dbe8cdfcfb0bf657b9fe1cf92d5537f118ccb487/index_new/cn/character_skills.json</x:v>
      </x:c>
    </x:row>
    <x:row r="791" ht="20" customHeight="1">
      <x:c r="A791" s="6" t="str">
        <x:v>1800705</x:v>
      </x:c>
      <x:c r="B791" s="6" t="str">
        <x:v>8007</x:v>
      </x:c>
      <x:c r="C791" s="6" t="str">
        <x:v>开拓者（记忆·男）</x:v>
      </x:c>
      <x:c r="D791" s="6" t="str">
        <x:v>迷迷，加油！</x:v>
      </x:c>
      <x:c r="E791" s="6" t="str">
        <x:v>忆灵天赋</x:v>
      </x:c>
      <x:c r="F791" s="6" t="str">
        <x:v>强化</x:v>
      </x:c>
      <x:c r="G791" s="6" t="n">
        <x:v>10</x:v>
      </x:c>
      <x:c r="H791" s="7" t="str">
        <x:v>迷迷被召唤时，立即获得#1[i]%充能。</x:v>
      </x:c>
      <x:c r="I791" s="7" t="str">
        <x:v>被召唤时，立即获得充能。</x:v>
      </x:c>
      <x:c r="J791" s="6" t="str">
        <x:v>https://raw.githubusercontent.com/Mar-7th/StarRailRes/dbe8cdfcfb0bf657b9fe1cf92d5537f118ccb487/index_new/cn/character_skills.json</x:v>
      </x:c>
    </x:row>
    <x:row r="792" ht="20" customHeight="1">
      <x:c r="A792" s="6" t="str">
        <x:v>1800706</x:v>
      </x:c>
      <x:c r="B792" s="6" t="str">
        <x:v>8007</x:v>
      </x:c>
      <x:c r="C792" s="6" t="str">
        <x:v>开拓者（记忆·男）</x:v>
      </x:c>
      <x:c r="D792" s="6" t="str">
        <x:v>遗憾…不留</x:v>
      </x:c>
      <x:c r="E792" s="6" t="str">
        <x:v>忆灵天赋</x:v>
      </x:c>
      <x:c r="F792" s="6" t="str">
        <x:v>强化</x:v>
      </x:c>
      <x:c r="G792" s="6" t="n">
        <x:v>10</x:v>
      </x:c>
      <x:c r="H792" s="7" t="str">
        <x:v>迷迷消失时，使开拓者行动提前#1[i]%。</x:v>
      </x:c>
      <x:c r="I792" s="7" t="str">
        <x:v>消失时，使开拓者行动提前。</x:v>
      </x:c>
      <x:c r="J792" s="6" t="str">
        <x:v>https://raw.githubusercontent.com/Mar-7th/StarRailRes/dbe8cdfcfb0bf657b9fe1cf92d5537f118ccb487/index_new/cn/character_skills.json</x:v>
      </x:c>
    </x:row>
    <x:row r="793" ht="53" customHeight="1">
      <x:c r="A793" s="6" t="str">
        <x:v>1800707</x:v>
      </x:c>
      <x:c r="B793" s="6" t="str">
        <x:v>8007</x:v>
      </x:c>
      <x:c r="C793" s="6" t="str">
        <x:v>开拓者（记忆·男）</x:v>
      </x:c>
      <x:c r="D793" s="6" t="str">
        <x:v>我会！帮你！</x:v>
      </x:c>
      <x:c r="E793" s="6" t="str">
        <x:v>忆灵技</x:v>
      </x:c>
      <x:c r="F793" s="6" t="str">
        <x:v>辅助</x:v>
      </x:c>
      <x:c r="G793" s="6" t="n">
        <x:v>10</x:v>
      </x:c>
      <x:c r="H793" s="7" t="str">
        <x:v>使指定我方单体行动提前#3[i]%并附上【迷迷的声援】，持续#2[i]回合。
持有【迷迷的声援】的目标每造成1次伤害，都会再额外造成1次等同于原伤害#1[i]%的真实伤害。
当对自身施放该技能时，无法触发行动提前效果。</x:v>
      </x:c>
      <x:c r="I793" s="7" t="str">
        <x:v>使我方单体行动提前并附上【迷迷的声援】：造成伤害后额外造成真实伤害。</x:v>
      </x:c>
      <x:c r="J793" s="6" t="str">
        <x:v>https://raw.githubusercontent.com/Mar-7th/StarRailRes/dbe8cdfcfb0bf657b9fe1cf92d5537f118ccb487/index_new/cn/character_skills.json</x:v>
      </x:c>
    </x:row>
  </x:sheetData>
  <x:pageMargins left="0.7" right="0.7" top="0.75" bottom="0.75" header="0.3" footer="0.3"/>
  <x:tableParts count="1">
    <x:tablePart xmlns:r="http://schemas.openxmlformats.org/officeDocument/2006/relationships" r:id="Rb248f0db39114ab2"/>
  </x:tableParts>
</x:worksheet>
</file>

<file path=xl/worksheets/sheet2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24" hidden="0" customWidth="1"/>
    <x:col min="5" max="5" width="64" hidden="0" customWidth="1"/>
    <x:col min="6" max="6" width="17" hidden="0" customWidth="1"/>
    <x:col min="7" max="7" width="17" hidden="0" customWidth="1"/>
    <x:col min="8" max="8" width="17" hidden="0" customWidth="1"/>
    <x:col min="9" max="9" width="17" hidden="0" customWidth="1"/>
    <x:col min="10" max="10" width="17" hidden="0" customWidth="1"/>
    <x:col min="11" max="11" width="64" hidden="0" customWidth="1"/>
    <x:col min="12" max="12" width="28" hidden="0" customWidth="1"/>
  </x:cols>
  <x:sheetData>
    <x:row r="1">
      <x:c r="A1" s="1" t="str">
        <x:v>技能倍率库</x:v>
      </x:c>
      <x:c r="B1" s="1"/>
      <x:c r="C1" s="1"/>
      <x:c r="D1" s="1"/>
      <x:c r="E1" s="1"/>
      <x:c r="F1" s="1"/>
      <x:c r="G1" s="1"/>
      <x:c r="H1" s="1"/>
      <x:c r="I1" s="1"/>
      <x:c r="J1" s="1"/>
      <x:c r="K1" s="1"/>
      <x:c r="L1" s="1"/>
    </x:row>
    <x:row r="2">
      <x:c r="A2" s="2" t="str">
        <x:v>4.6 数据快照；筛选表头可查找名称与ID。来源列保存逐表网址。</x:v>
      </x:c>
      <x:c r="B2" s="2"/>
      <x:c r="C2" s="2"/>
      <x:c r="D2" s="2"/>
      <x:c r="E2" s="2"/>
      <x:c r="F2" s="2"/>
      <x:c r="G2" s="2"/>
      <x:c r="H2" s="2"/>
      <x:c r="I2" s="2"/>
      <x:c r="J2" s="2"/>
      <x:c r="K2" s="2"/>
      <x:c r="L2" s="2"/>
    </x:row>
    <x:row r="4" ht="28" customHeight="1">
      <x:c r="A4" s="5" t="str">
        <x:v>技能等级键</x:v>
      </x:c>
      <x:c r="B4" s="5" t="str">
        <x:v>技能ID</x:v>
      </x:c>
      <x:c r="C4" s="5" t="str">
        <x:v>技能等级</x:v>
      </x:c>
      <x:c r="D4" s="5" t="str">
        <x:v>技能名称</x:v>
      </x:c>
      <x:c r="E4" s="5" t="str">
        <x:v>本级效果全文</x:v>
      </x:c>
      <x:c r="F4" s="5" t="str">
        <x:v>首段攻击倍率</x:v>
      </x:c>
      <x:c r="G4" s="5" t="str">
        <x:v>首段生命倍率</x:v>
      </x:c>
      <x:c r="H4" s="5" t="str">
        <x:v>首段防御倍率</x:v>
      </x:c>
      <x:c r="I4" s="5" t="str">
        <x:v>首段欢愉倍率</x:v>
      </x:c>
      <x:c r="J4" s="5" t="str">
        <x:v>全部参数</x:v>
      </x:c>
      <x:c r="K4" s="5" t="str">
        <x:v>提取说明</x:v>
      </x:c>
      <x:c r="L4" s="5" t="str">
        <x:v>来源</x:v>
      </x:c>
    </x:row>
    <x:row r="5" ht="20" customHeight="1">
      <x:c r="A5" s="6" t="str">
        <x:v>100101_1</x:v>
      </x:c>
      <x:c r="B5" s="6" t="str">
        <x:v>100101</x:v>
      </x:c>
      <x:c r="C5" s="6" t="n">
        <x:v>1</x:v>
      </x:c>
      <x:c r="D5" s="6" t="str">
        <x:v>极寒的弓矢</x:v>
      </x:c>
      <x:c r="E5" s="7" t="str">
        <x:v>对指定敌方单体造成等同于三月七50%攻击力的冰属性伤害。</x:v>
      </x:c>
      <x:c r="F5" s="6" t="n">
        <x:v>0.5</x:v>
      </x:c>
      <x:c r="G5" s="6" t="n">
        <x:v>0</x:v>
      </x:c>
      <x:c r="H5" s="6" t="n">
        <x:v>0</x:v>
      </x:c>
      <x:c r="I5" s="6" t="n">
        <x:v>0</x:v>
      </x:c>
      <x:c r="J5" s="6" t="str">
        <x:v>[0.5]</x:v>
      </x:c>
      <x:c r="K5" s="7" t="str">
        <x:v>需确认条件及分段</x:v>
      </x:c>
      <x:c r="L5" s="6" t="str">
        <x:v>https://raw.githubusercontent.com/Mar-7th/StarRailRes/dbe8cdfcfb0bf657b9fe1cf92d5537f118ccb487/index_new/cn/character_skills.json</x:v>
      </x:c>
    </x:row>
    <x:row r="6" ht="20" customHeight="1">
      <x:c r="A6" s="6" t="str">
        <x:v>100101_2</x:v>
      </x:c>
      <x:c r="B6" s="6" t="str">
        <x:v>100101</x:v>
      </x:c>
      <x:c r="C6" s="6" t="n">
        <x:v>2</x:v>
      </x:c>
      <x:c r="D6" s="6" t="str">
        <x:v>极寒的弓矢</x:v>
      </x:c>
      <x:c r="E6" s="7" t="str">
        <x:v>对指定敌方单体造成等同于三月七60%攻击力的冰属性伤害。</x:v>
      </x:c>
      <x:c r="F6" s="6" t="n">
        <x:v>0.6</x:v>
      </x:c>
      <x:c r="G6" s="6" t="n">
        <x:v>0</x:v>
      </x:c>
      <x:c r="H6" s="6" t="n">
        <x:v>0</x:v>
      </x:c>
      <x:c r="I6" s="6" t="n">
        <x:v>0</x:v>
      </x:c>
      <x:c r="J6" s="6" t="str">
        <x:v>[0.6]</x:v>
      </x:c>
      <x:c r="K6" s="7" t="str">
        <x:v>需确认条件及分段</x:v>
      </x:c>
      <x:c r="L6" s="6" t="str">
        <x:v>https://raw.githubusercontent.com/Mar-7th/StarRailRes/dbe8cdfcfb0bf657b9fe1cf92d5537f118ccb487/index_new/cn/character_skills.json</x:v>
      </x:c>
    </x:row>
    <x:row r="7" ht="20" customHeight="1">
      <x:c r="A7" s="6" t="str">
        <x:v>100101_3</x:v>
      </x:c>
      <x:c r="B7" s="6" t="str">
        <x:v>100101</x:v>
      </x:c>
      <x:c r="C7" s="6" t="n">
        <x:v>3</x:v>
      </x:c>
      <x:c r="D7" s="6" t="str">
        <x:v>极寒的弓矢</x:v>
      </x:c>
      <x:c r="E7" s="7" t="str">
        <x:v>对指定敌方单体造成等同于三月七70%攻击力的冰属性伤害。</x:v>
      </x:c>
      <x:c r="F7" s="6" t="n">
        <x:v>0.7</x:v>
      </x:c>
      <x:c r="G7" s="6" t="n">
        <x:v>0</x:v>
      </x:c>
      <x:c r="H7" s="6" t="n">
        <x:v>0</x:v>
      </x:c>
      <x:c r="I7" s="6" t="n">
        <x:v>0</x:v>
      </x:c>
      <x:c r="J7" s="6" t="str">
        <x:v>[0.7]</x:v>
      </x:c>
      <x:c r="K7" s="7" t="str">
        <x:v>需确认条件及分段</x:v>
      </x:c>
      <x:c r="L7" s="6" t="str">
        <x:v>https://raw.githubusercontent.com/Mar-7th/StarRailRes/dbe8cdfcfb0bf657b9fe1cf92d5537f118ccb487/index_new/cn/character_skills.json</x:v>
      </x:c>
    </x:row>
    <x:row r="8" ht="20" customHeight="1">
      <x:c r="A8" s="6" t="str">
        <x:v>100101_4</x:v>
      </x:c>
      <x:c r="B8" s="6" t="str">
        <x:v>100101</x:v>
      </x:c>
      <x:c r="C8" s="6" t="n">
        <x:v>4</x:v>
      </x:c>
      <x:c r="D8" s="6" t="str">
        <x:v>极寒的弓矢</x:v>
      </x:c>
      <x:c r="E8" s="7" t="str">
        <x:v>对指定敌方单体造成等同于三月七80%攻击力的冰属性伤害。</x:v>
      </x:c>
      <x:c r="F8" s="6" t="n">
        <x:v>0.8</x:v>
      </x:c>
      <x:c r="G8" s="6" t="n">
        <x:v>0</x:v>
      </x:c>
      <x:c r="H8" s="6" t="n">
        <x:v>0</x:v>
      </x:c>
      <x:c r="I8" s="6" t="n">
        <x:v>0</x:v>
      </x:c>
      <x:c r="J8" s="6" t="str">
        <x:v>[0.8]</x:v>
      </x:c>
      <x:c r="K8" s="7" t="str">
        <x:v>需确认条件及分段</x:v>
      </x:c>
      <x:c r="L8" s="6" t="str">
        <x:v>https://raw.githubusercontent.com/Mar-7th/StarRailRes/dbe8cdfcfb0bf657b9fe1cf92d5537f118ccb487/index_new/cn/character_skills.json</x:v>
      </x:c>
    </x:row>
    <x:row r="9" ht="20" customHeight="1">
      <x:c r="A9" s="6" t="str">
        <x:v>100101_5</x:v>
      </x:c>
      <x:c r="B9" s="6" t="str">
        <x:v>100101</x:v>
      </x:c>
      <x:c r="C9" s="6" t="n">
        <x:v>5</x:v>
      </x:c>
      <x:c r="D9" s="6" t="str">
        <x:v>极寒的弓矢</x:v>
      </x:c>
      <x:c r="E9" s="7" t="str">
        <x:v>对指定敌方单体造成等同于三月七90%攻击力的冰属性伤害。</x:v>
      </x:c>
      <x:c r="F9" s="6" t="n">
        <x:v>0.9</x:v>
      </x:c>
      <x:c r="G9" s="6" t="n">
        <x:v>0</x:v>
      </x:c>
      <x:c r="H9" s="6" t="n">
        <x:v>0</x:v>
      </x:c>
      <x:c r="I9" s="6" t="n">
        <x:v>0</x:v>
      </x:c>
      <x:c r="J9" s="6" t="str">
        <x:v>[0.9]</x:v>
      </x:c>
      <x:c r="K9" s="7" t="str">
        <x:v>需确认条件及分段</x:v>
      </x:c>
      <x:c r="L9" s="6" t="str">
        <x:v>https://raw.githubusercontent.com/Mar-7th/StarRailRes/dbe8cdfcfb0bf657b9fe1cf92d5537f118ccb487/index_new/cn/character_skills.json</x:v>
      </x:c>
    </x:row>
    <x:row r="10" ht="20" customHeight="1">
      <x:c r="A10" s="6" t="str">
        <x:v>100101_6</x:v>
      </x:c>
      <x:c r="B10" s="6" t="str">
        <x:v>100101</x:v>
      </x:c>
      <x:c r="C10" s="6" t="n">
        <x:v>6</x:v>
      </x:c>
      <x:c r="D10" s="6" t="str">
        <x:v>极寒的弓矢</x:v>
      </x:c>
      <x:c r="E10" s="7" t="str">
        <x:v>对指定敌方单体造成等同于三月七100%攻击力的冰属性伤害。</x:v>
      </x:c>
      <x:c r="F10" s="6" t="n">
        <x:v>1</x:v>
      </x:c>
      <x:c r="G10" s="6" t="n">
        <x:v>0</x:v>
      </x:c>
      <x:c r="H10" s="6" t="n">
        <x:v>0</x:v>
      </x:c>
      <x:c r="I10" s="6" t="n">
        <x:v>0</x:v>
      </x:c>
      <x:c r="J10" s="6" t="str">
        <x:v>[1]</x:v>
      </x:c>
      <x:c r="K10" s="7" t="str">
        <x:v>需确认条件及分段</x:v>
      </x:c>
      <x:c r="L10" s="6" t="str">
        <x:v>https://raw.githubusercontent.com/Mar-7th/StarRailRes/dbe8cdfcfb0bf657b9fe1cf92d5537f118ccb487/index_new/cn/character_skills.json</x:v>
      </x:c>
    </x:row>
    <x:row r="11" ht="20" customHeight="1">
      <x:c r="A11" s="6" t="str">
        <x:v>100101_7</x:v>
      </x:c>
      <x:c r="B11" s="6" t="str">
        <x:v>100101</x:v>
      </x:c>
      <x:c r="C11" s="6" t="n">
        <x:v>7</x:v>
      </x:c>
      <x:c r="D11" s="6" t="str">
        <x:v>极寒的弓矢</x:v>
      </x:c>
      <x:c r="E11" s="7" t="str">
        <x:v>对指定敌方单体造成等同于三月七110%攻击力的冰属性伤害。</x:v>
      </x:c>
      <x:c r="F11" s="6" t="n">
        <x:v>1.1</x:v>
      </x:c>
      <x:c r="G11" s="6" t="n">
        <x:v>0</x:v>
      </x:c>
      <x:c r="H11" s="6" t="n">
        <x:v>0</x:v>
      </x:c>
      <x:c r="I11" s="6" t="n">
        <x:v>0</x:v>
      </x:c>
      <x:c r="J11" s="6" t="str">
        <x:v>[1.1]</x:v>
      </x:c>
      <x:c r="K11" s="7" t="str">
        <x:v>需确认条件及分段</x:v>
      </x:c>
      <x:c r="L11" s="6" t="str">
        <x:v>https://raw.githubusercontent.com/Mar-7th/StarRailRes/dbe8cdfcfb0bf657b9fe1cf92d5537f118ccb487/index_new/cn/character_skills.json</x:v>
      </x:c>
    </x:row>
    <x:row r="12" ht="20" customHeight="1">
      <x:c r="A12" s="6" t="str">
        <x:v>100101_8</x:v>
      </x:c>
      <x:c r="B12" s="6" t="str">
        <x:v>100101</x:v>
      </x:c>
      <x:c r="C12" s="6" t="n">
        <x:v>8</x:v>
      </x:c>
      <x:c r="D12" s="6" t="str">
        <x:v>极寒的弓矢</x:v>
      </x:c>
      <x:c r="E12" s="7" t="str">
        <x:v>对指定敌方单体造成等同于三月七120%攻击力的冰属性伤害。</x:v>
      </x:c>
      <x:c r="F12" s="6" t="n">
        <x:v>1.2</x:v>
      </x:c>
      <x:c r="G12" s="6" t="n">
        <x:v>0</x:v>
      </x:c>
      <x:c r="H12" s="6" t="n">
        <x:v>0</x:v>
      </x:c>
      <x:c r="I12" s="6" t="n">
        <x:v>0</x:v>
      </x:c>
      <x:c r="J12" s="6" t="str">
        <x:v>[1.2]</x:v>
      </x:c>
      <x:c r="K12" s="7" t="str">
        <x:v>需确认条件及分段</x:v>
      </x:c>
      <x:c r="L12" s="6" t="str">
        <x:v>https://raw.githubusercontent.com/Mar-7th/StarRailRes/dbe8cdfcfb0bf657b9fe1cf92d5537f118ccb487/index_new/cn/character_skills.json</x:v>
      </x:c>
    </x:row>
    <x:row r="13" ht="20" customHeight="1">
      <x:c r="A13" s="6" t="str">
        <x:v>100101_9</x:v>
      </x:c>
      <x:c r="B13" s="6" t="str">
        <x:v>100101</x:v>
      </x:c>
      <x:c r="C13" s="6" t="n">
        <x:v>9</x:v>
      </x:c>
      <x:c r="D13" s="6" t="str">
        <x:v>极寒的弓矢</x:v>
      </x:c>
      <x:c r="E13" s="7" t="str">
        <x:v>对指定敌方单体造成等同于三月七130%攻击力的冰属性伤害。</x:v>
      </x:c>
      <x:c r="F13" s="6" t="n">
        <x:v>1.3</x:v>
      </x:c>
      <x:c r="G13" s="6" t="n">
        <x:v>0</x:v>
      </x:c>
      <x:c r="H13" s="6" t="n">
        <x:v>0</x:v>
      </x:c>
      <x:c r="I13" s="6" t="n">
        <x:v>0</x:v>
      </x:c>
      <x:c r="J13" s="6" t="str">
        <x:v>[1.3]</x:v>
      </x:c>
      <x:c r="K13" s="7" t="str">
        <x:v>需确认条件及分段</x:v>
      </x:c>
      <x:c r="L13" s="6" t="str">
        <x:v>https://raw.githubusercontent.com/Mar-7th/StarRailRes/dbe8cdfcfb0bf657b9fe1cf92d5537f118ccb487/index_new/cn/character_skills.json</x:v>
      </x:c>
    </x:row>
    <x:row r="14" ht="20" customHeight="1">
      <x:c r="A14" s="6" t="str">
        <x:v>100101_10</x:v>
      </x:c>
      <x:c r="B14" s="6" t="str">
        <x:v>100101</x:v>
      </x:c>
      <x:c r="C14" s="6" t="n">
        <x:v>10</x:v>
      </x:c>
      <x:c r="D14" s="6" t="str">
        <x:v>极寒的弓矢</x:v>
      </x:c>
      <x:c r="E14" s="7" t="str">
        <x:v>对指定敌方单体造成等同于三月七140%攻击力的冰属性伤害。</x:v>
      </x:c>
      <x:c r="F14" s="6" t="n">
        <x:v>1.4</x:v>
      </x:c>
      <x:c r="G14" s="6" t="n">
        <x:v>0</x:v>
      </x:c>
      <x:c r="H14" s="6" t="n">
        <x:v>0</x:v>
      </x:c>
      <x:c r="I14" s="6" t="n">
        <x:v>0</x:v>
      </x:c>
      <x:c r="J14" s="6" t="str">
        <x:v>[1.4]</x:v>
      </x:c>
      <x:c r="K14" s="7" t="str">
        <x:v>需确认条件及分段</x:v>
      </x:c>
      <x:c r="L14" s="6" t="str">
        <x:v>https://raw.githubusercontent.com/Mar-7th/StarRailRes/dbe8cdfcfb0bf657b9fe1cf92d5537f118ccb487/index_new/cn/character_skills.json</x:v>
      </x:c>
    </x:row>
    <x:row r="15" ht="38" customHeight="1">
      <x:c r="A15" s="6" t="str">
        <x:v>100102_1</x:v>
      </x:c>
      <x:c r="B15" s="6" t="str">
        <x:v>100102</x:v>
      </x:c>
      <x:c r="C15" s="6" t="n">
        <x:v>1</x:v>
      </x:c>
      <x:c r="D15" s="6" t="str">
        <x:v>可爱即是正义</x:v>
      </x:c>
      <x:c r="E15" s="7" t="str">
        <x:v>为指定我方单体提供能够抵消等同于三月七38%防御力+190伤害的护盾，持续3回合。
若该目标当前生命值百分比大于等于30%，被敌方攻击的概率大幅提高。</x:v>
      </x:c>
      <x:c r="F15" s="6" t="n">
        <x:v>0</x:v>
      </x:c>
      <x:c r="G15" s="6" t="n">
        <x:v>0</x:v>
      </x:c>
      <x:c r="H15" s="6" t="n">
        <x:v>0</x:v>
      </x:c>
      <x:c r="I15" s="6" t="n">
        <x:v>0</x:v>
      </x:c>
      <x:c r="J15" s="6" t="str">
        <x:v>[0.38, 3, 0.3, 190, 5]</x:v>
      </x:c>
      <x:c r="K15" s="7" t="str">
        <x:v>无首段伤害倍率，请覆盖或设为辅助技能</x:v>
      </x:c>
      <x:c r="L15" s="6" t="str">
        <x:v>https://raw.githubusercontent.com/Mar-7th/StarRailRes/dbe8cdfcfb0bf657b9fe1cf92d5537f118ccb487/index_new/cn/character_skills.json</x:v>
      </x:c>
    </x:row>
    <x:row r="16" ht="38" customHeight="1">
      <x:c r="A16" s="6" t="str">
        <x:v>100102_2</x:v>
      </x:c>
      <x:c r="B16" s="6" t="str">
        <x:v>100102</x:v>
      </x:c>
      <x:c r="C16" s="6" t="n">
        <x:v>2</x:v>
      </x:c>
      <x:c r="D16" s="6" t="str">
        <x:v>可爱即是正义</x:v>
      </x:c>
      <x:c r="E16" s="7" t="str">
        <x:v>为指定我方单体提供能够抵消等同于三月七40.37%防御力+304伤害的护盾，持续3回合。
若该目标当前生命值百分比大于等于30%，被敌方攻击的概率大幅提高。</x:v>
      </x:c>
      <x:c r="F16" s="6" t="n">
        <x:v>0</x:v>
      </x:c>
      <x:c r="G16" s="6" t="n">
        <x:v>0</x:v>
      </x:c>
      <x:c r="H16" s="6" t="n">
        <x:v>0</x:v>
      </x:c>
      <x:c r="I16" s="6" t="n">
        <x:v>0</x:v>
      </x:c>
      <x:c r="J16" s="6" t="str">
        <x:v>[0.4037, 3, 0.3, 304, 5]</x:v>
      </x:c>
      <x:c r="K16" s="7" t="str">
        <x:v>无首段伤害倍率，请覆盖或设为辅助技能</x:v>
      </x:c>
      <x:c r="L16" s="6" t="str">
        <x:v>https://raw.githubusercontent.com/Mar-7th/StarRailRes/dbe8cdfcfb0bf657b9fe1cf92d5537f118ccb487/index_new/cn/character_skills.json</x:v>
      </x:c>
    </x:row>
    <x:row r="17" ht="38" customHeight="1">
      <x:c r="A17" s="6" t="str">
        <x:v>100102_3</x:v>
      </x:c>
      <x:c r="B17" s="6" t="str">
        <x:v>100102</x:v>
      </x:c>
      <x:c r="C17" s="6" t="n">
        <x:v>3</x:v>
      </x:c>
      <x:c r="D17" s="6" t="str">
        <x:v>可爱即是正义</x:v>
      </x:c>
      <x:c r="E17" s="7" t="str">
        <x:v>为指定我方单体提供能够抵消等同于三月七42.75%防御力+389.5伤害的护盾，持续3回合。
若该目标当前生命值百分比大于等于30%，被敌方攻击的概率大幅提高。</x:v>
      </x:c>
      <x:c r="F17" s="6" t="n">
        <x:v>0</x:v>
      </x:c>
      <x:c r="G17" s="6" t="n">
        <x:v>0</x:v>
      </x:c>
      <x:c r="H17" s="6" t="n">
        <x:v>0</x:v>
      </x:c>
      <x:c r="I17" s="6" t="n">
        <x:v>0</x:v>
      </x:c>
      <x:c r="J17" s="6" t="str">
        <x:v>[0.4275, 3, 0.3, 389.5, 5]</x:v>
      </x:c>
      <x:c r="K17" s="7" t="str">
        <x:v>无首段伤害倍率，请覆盖或设为辅助技能</x:v>
      </x:c>
      <x:c r="L17" s="6" t="str">
        <x:v>https://raw.githubusercontent.com/Mar-7th/StarRailRes/dbe8cdfcfb0bf657b9fe1cf92d5537f118ccb487/index_new/cn/character_skills.json</x:v>
      </x:c>
    </x:row>
    <x:row r="18" ht="38" customHeight="1">
      <x:c r="A18" s="6" t="str">
        <x:v>100102_4</x:v>
      </x:c>
      <x:c r="B18" s="6" t="str">
        <x:v>100102</x:v>
      </x:c>
      <x:c r="C18" s="6" t="n">
        <x:v>4</x:v>
      </x:c>
      <x:c r="D18" s="6" t="str">
        <x:v>可爱即是正义</x:v>
      </x:c>
      <x:c r="E18" s="7" t="str">
        <x:v>为指定我方单体提供能够抵消等同于三月七45.12%防御力+475伤害的护盾，持续3回合。
若该目标当前生命值百分比大于等于30%，被敌方攻击的概率大幅提高。</x:v>
      </x:c>
      <x:c r="F18" s="6" t="n">
        <x:v>0</x:v>
      </x:c>
      <x:c r="G18" s="6" t="n">
        <x:v>0</x:v>
      </x:c>
      <x:c r="H18" s="6" t="n">
        <x:v>0</x:v>
      </x:c>
      <x:c r="I18" s="6" t="n">
        <x:v>0</x:v>
      </x:c>
      <x:c r="J18" s="6" t="str">
        <x:v>[0.4512, 3, 0.3, 475, 5]</x:v>
      </x:c>
      <x:c r="K18" s="7" t="str">
        <x:v>无首段伤害倍率，请覆盖或设为辅助技能</x:v>
      </x:c>
      <x:c r="L18" s="6" t="str">
        <x:v>https://raw.githubusercontent.com/Mar-7th/StarRailRes/dbe8cdfcfb0bf657b9fe1cf92d5537f118ccb487/index_new/cn/character_skills.json</x:v>
      </x:c>
    </x:row>
    <x:row r="19" ht="38" customHeight="1">
      <x:c r="A19" s="6" t="str">
        <x:v>100102_5</x:v>
      </x:c>
      <x:c r="B19" s="6" t="str">
        <x:v>100102</x:v>
      </x:c>
      <x:c r="C19" s="6" t="n">
        <x:v>5</x:v>
      </x:c>
      <x:c r="D19" s="6" t="str">
        <x:v>可爱即是正义</x:v>
      </x:c>
      <x:c r="E19" s="7" t="str">
        <x:v>为指定我方单体提供能够抵消等同于三月七47.5%防御力+532伤害的护盾，持续3回合。
若该目标当前生命值百分比大于等于30%，被敌方攻击的概率大幅提高。</x:v>
      </x:c>
      <x:c r="F19" s="6" t="n">
        <x:v>0</x:v>
      </x:c>
      <x:c r="G19" s="6" t="n">
        <x:v>0</x:v>
      </x:c>
      <x:c r="H19" s="6" t="n">
        <x:v>0</x:v>
      </x:c>
      <x:c r="I19" s="6" t="n">
        <x:v>0</x:v>
      </x:c>
      <x:c r="J19" s="6" t="str">
        <x:v>[0.475, 3, 0.3, 532, 5]</x:v>
      </x:c>
      <x:c r="K19" s="7" t="str">
        <x:v>无首段伤害倍率，请覆盖或设为辅助技能</x:v>
      </x:c>
      <x:c r="L19" s="6" t="str">
        <x:v>https://raw.githubusercontent.com/Mar-7th/StarRailRes/dbe8cdfcfb0bf657b9fe1cf92d5537f118ccb487/index_new/cn/character_skills.json</x:v>
      </x:c>
    </x:row>
    <x:row r="20" ht="38" customHeight="1">
      <x:c r="A20" s="6" t="str">
        <x:v>100102_6</x:v>
      </x:c>
      <x:c r="B20" s="6" t="str">
        <x:v>100102</x:v>
      </x:c>
      <x:c r="C20" s="6" t="n">
        <x:v>6</x:v>
      </x:c>
      <x:c r="D20" s="6" t="str">
        <x:v>可爱即是正义</x:v>
      </x:c>
      <x:c r="E20" s="7" t="str">
        <x:v>为指定我方单体提供能够抵消等同于三月七49.4%防御力+589伤害的护盾，持续3回合。
若该目标当前生命值百分比大于等于30%，被敌方攻击的概率大幅提高。</x:v>
      </x:c>
      <x:c r="F20" s="6" t="n">
        <x:v>0</x:v>
      </x:c>
      <x:c r="G20" s="6" t="n">
        <x:v>0</x:v>
      </x:c>
      <x:c r="H20" s="6" t="n">
        <x:v>0</x:v>
      </x:c>
      <x:c r="I20" s="6" t="n">
        <x:v>0</x:v>
      </x:c>
      <x:c r="J20" s="6" t="str">
        <x:v>[0.494, 3, 0.3, 589, 5]</x:v>
      </x:c>
      <x:c r="K20" s="7" t="str">
        <x:v>无首段伤害倍率，请覆盖或设为辅助技能</x:v>
      </x:c>
      <x:c r="L20" s="6" t="str">
        <x:v>https://raw.githubusercontent.com/Mar-7th/StarRailRes/dbe8cdfcfb0bf657b9fe1cf92d5537f118ccb487/index_new/cn/character_skills.json</x:v>
      </x:c>
    </x:row>
    <x:row r="21" ht="38" customHeight="1">
      <x:c r="A21" s="6" t="str">
        <x:v>100102_7</x:v>
      </x:c>
      <x:c r="B21" s="6" t="str">
        <x:v>100102</x:v>
      </x:c>
      <x:c r="C21" s="6" t="n">
        <x:v>7</x:v>
      </x:c>
      <x:c r="D21" s="6" t="str">
        <x:v>可爱即是正义</x:v>
      </x:c>
      <x:c r="E21" s="7" t="str">
        <x:v>为指定我方单体提供能够抵消等同于三月七51.3%防御力+631.75伤害的护盾，持续3回合。
若该目标当前生命值百分比大于等于30%，被敌方攻击的概率大幅提高。</x:v>
      </x:c>
      <x:c r="F21" s="6" t="n">
        <x:v>0</x:v>
      </x:c>
      <x:c r="G21" s="6" t="n">
        <x:v>0</x:v>
      </x:c>
      <x:c r="H21" s="6" t="n">
        <x:v>0</x:v>
      </x:c>
      <x:c r="I21" s="6" t="n">
        <x:v>0</x:v>
      </x:c>
      <x:c r="J21" s="6" t="str">
        <x:v>[0.513, 3, 0.3, 631.75, 5]</x:v>
      </x:c>
      <x:c r="K21" s="7" t="str">
        <x:v>无首段伤害倍率，请覆盖或设为辅助技能</x:v>
      </x:c>
      <x:c r="L21" s="6" t="str">
        <x:v>https://raw.githubusercontent.com/Mar-7th/StarRailRes/dbe8cdfcfb0bf657b9fe1cf92d5537f118ccb487/index_new/cn/character_skills.json</x:v>
      </x:c>
    </x:row>
    <x:row r="22" ht="38" customHeight="1">
      <x:c r="A22" s="6" t="str">
        <x:v>100102_8</x:v>
      </x:c>
      <x:c r="B22" s="6" t="str">
        <x:v>100102</x:v>
      </x:c>
      <x:c r="C22" s="6" t="n">
        <x:v>8</x:v>
      </x:c>
      <x:c r="D22" s="6" t="str">
        <x:v>可爱即是正义</x:v>
      </x:c>
      <x:c r="E22" s="7" t="str">
        <x:v>为指定我方单体提供能够抵消等同于三月七53.2%防御力+674.5伤害的护盾，持续3回合。
若该目标当前生命值百分比大于等于30%，被敌方攻击的概率大幅提高。</x:v>
      </x:c>
      <x:c r="F22" s="6" t="n">
        <x:v>0</x:v>
      </x:c>
      <x:c r="G22" s="6" t="n">
        <x:v>0</x:v>
      </x:c>
      <x:c r="H22" s="6" t="n">
        <x:v>0</x:v>
      </x:c>
      <x:c r="I22" s="6" t="n">
        <x:v>0</x:v>
      </x:c>
      <x:c r="J22" s="6" t="str">
        <x:v>[0.532, 3, 0.3, 674.5, 5]</x:v>
      </x:c>
      <x:c r="K22" s="7" t="str">
        <x:v>无首段伤害倍率，请覆盖或设为辅助技能</x:v>
      </x:c>
      <x:c r="L22" s="6" t="str">
        <x:v>https://raw.githubusercontent.com/Mar-7th/StarRailRes/dbe8cdfcfb0bf657b9fe1cf92d5537f118ccb487/index_new/cn/character_skills.json</x:v>
      </x:c>
    </x:row>
    <x:row r="23" ht="38" customHeight="1">
      <x:c r="A23" s="6" t="str">
        <x:v>100102_9</x:v>
      </x:c>
      <x:c r="B23" s="6" t="str">
        <x:v>100102</x:v>
      </x:c>
      <x:c r="C23" s="6" t="n">
        <x:v>9</x:v>
      </x:c>
      <x:c r="D23" s="6" t="str">
        <x:v>可爱即是正义</x:v>
      </x:c>
      <x:c r="E23" s="7" t="str">
        <x:v>为指定我方单体提供能够抵消等同于三月七55.1%防御力+717.25伤害的护盾，持续3回合。
若该目标当前生命值百分比大于等于30%，被敌方攻击的概率大幅提高。</x:v>
      </x:c>
      <x:c r="F23" s="6" t="n">
        <x:v>0</x:v>
      </x:c>
      <x:c r="G23" s="6" t="n">
        <x:v>0</x:v>
      </x:c>
      <x:c r="H23" s="6" t="n">
        <x:v>0</x:v>
      </x:c>
      <x:c r="I23" s="6" t="n">
        <x:v>0</x:v>
      </x:c>
      <x:c r="J23" s="6" t="str">
        <x:v>[0.551, 3, 0.3, 717.25, 5]</x:v>
      </x:c>
      <x:c r="K23" s="7" t="str">
        <x:v>无首段伤害倍率，请覆盖或设为辅助技能</x:v>
      </x:c>
      <x:c r="L23" s="6" t="str">
        <x:v>https://raw.githubusercontent.com/Mar-7th/StarRailRes/dbe8cdfcfb0bf657b9fe1cf92d5537f118ccb487/index_new/cn/character_skills.json</x:v>
      </x:c>
    </x:row>
    <x:row r="24" ht="38" customHeight="1">
      <x:c r="A24" s="6" t="str">
        <x:v>100102_10</x:v>
      </x:c>
      <x:c r="B24" s="6" t="str">
        <x:v>100102</x:v>
      </x:c>
      <x:c r="C24" s="6" t="n">
        <x:v>10</x:v>
      </x:c>
      <x:c r="D24" s="6" t="str">
        <x:v>可爱即是正义</x:v>
      </x:c>
      <x:c r="E24" s="7" t="str">
        <x:v>为指定我方单体提供能够抵消等同于三月七57%防御力+760伤害的护盾，持续3回合。
若该目标当前生命值百分比大于等于30%，被敌方攻击的概率大幅提高。</x:v>
      </x:c>
      <x:c r="F24" s="6" t="n">
        <x:v>0</x:v>
      </x:c>
      <x:c r="G24" s="6" t="n">
        <x:v>0</x:v>
      </x:c>
      <x:c r="H24" s="6" t="n">
        <x:v>0</x:v>
      </x:c>
      <x:c r="I24" s="6" t="n">
        <x:v>0</x:v>
      </x:c>
      <x:c r="J24" s="6" t="str">
        <x:v>[0.57, 3, 0.3, 760, 5]</x:v>
      </x:c>
      <x:c r="K24" s="7" t="str">
        <x:v>无首段伤害倍率，请覆盖或设为辅助技能</x:v>
      </x:c>
      <x:c r="L24" s="6" t="str">
        <x:v>https://raw.githubusercontent.com/Mar-7th/StarRailRes/dbe8cdfcfb0bf657b9fe1cf92d5537f118ccb487/index_new/cn/character_skills.json</x:v>
      </x:c>
    </x:row>
    <x:row r="25" ht="38" customHeight="1">
      <x:c r="A25" s="6" t="str">
        <x:v>100102_11</x:v>
      </x:c>
      <x:c r="B25" s="6" t="str">
        <x:v>100102</x:v>
      </x:c>
      <x:c r="C25" s="6" t="n">
        <x:v>11</x:v>
      </x:c>
      <x:c r="D25" s="6" t="str">
        <x:v>可爱即是正义</x:v>
      </x:c>
      <x:c r="E25" s="7" t="str">
        <x:v>为指定我方单体提供能够抵消等同于三月七58.9%防御力+802.75伤害的护盾，持续3回合。
若该目标当前生命值百分比大于等于30%，被敌方攻击的概率大幅提高。</x:v>
      </x:c>
      <x:c r="F25" s="6" t="n">
        <x:v>0</x:v>
      </x:c>
      <x:c r="G25" s="6" t="n">
        <x:v>0</x:v>
      </x:c>
      <x:c r="H25" s="6" t="n">
        <x:v>0</x:v>
      </x:c>
      <x:c r="I25" s="6" t="n">
        <x:v>0</x:v>
      </x:c>
      <x:c r="J25" s="6" t="str">
        <x:v>[0.589, 3, 0.3, 802.75, 5]</x:v>
      </x:c>
      <x:c r="K25" s="7" t="str">
        <x:v>无首段伤害倍率，请覆盖或设为辅助技能</x:v>
      </x:c>
      <x:c r="L25" s="6" t="str">
        <x:v>https://raw.githubusercontent.com/Mar-7th/StarRailRes/dbe8cdfcfb0bf657b9fe1cf92d5537f118ccb487/index_new/cn/character_skills.json</x:v>
      </x:c>
    </x:row>
    <x:row r="26" ht="38" customHeight="1">
      <x:c r="A26" s="6" t="str">
        <x:v>100102_12</x:v>
      </x:c>
      <x:c r="B26" s="6" t="str">
        <x:v>100102</x:v>
      </x:c>
      <x:c r="C26" s="6" t="n">
        <x:v>12</x:v>
      </x:c>
      <x:c r="D26" s="6" t="str">
        <x:v>可爱即是正义</x:v>
      </x:c>
      <x:c r="E26" s="7" t="str">
        <x:v>为指定我方单体提供能够抵消等同于三月七60.8%防御力+845.5伤害的护盾，持续3回合。
若该目标当前生命值百分比大于等于30%，被敌方攻击的概率大幅提高。</x:v>
      </x:c>
      <x:c r="F26" s="6" t="n">
        <x:v>0</x:v>
      </x:c>
      <x:c r="G26" s="6" t="n">
        <x:v>0</x:v>
      </x:c>
      <x:c r="H26" s="6" t="n">
        <x:v>0</x:v>
      </x:c>
      <x:c r="I26" s="6" t="n">
        <x:v>0</x:v>
      </x:c>
      <x:c r="J26" s="6" t="str">
        <x:v>[0.608, 3, 0.3, 845.5, 5]</x:v>
      </x:c>
      <x:c r="K26" s="7" t="str">
        <x:v>无首段伤害倍率，请覆盖或设为辅助技能</x:v>
      </x:c>
      <x:c r="L26" s="6" t="str">
        <x:v>https://raw.githubusercontent.com/Mar-7th/StarRailRes/dbe8cdfcfb0bf657b9fe1cf92d5537f118ccb487/index_new/cn/character_skills.json</x:v>
      </x:c>
    </x:row>
    <x:row r="27" ht="38" customHeight="1">
      <x:c r="A27" s="6" t="str">
        <x:v>100102_13</x:v>
      </x:c>
      <x:c r="B27" s="6" t="str">
        <x:v>100102</x:v>
      </x:c>
      <x:c r="C27" s="6" t="n">
        <x:v>13</x:v>
      </x:c>
      <x:c r="D27" s="6" t="str">
        <x:v>可爱即是正义</x:v>
      </x:c>
      <x:c r="E27" s="7" t="str">
        <x:v>为指定我方单体提供能够抵消等同于三月七62.7%防御力+888.25伤害的护盾，持续3回合。
若该目标当前生命值百分比大于等于30%，被敌方攻击的概率大幅提高。</x:v>
      </x:c>
      <x:c r="F27" s="6" t="n">
        <x:v>0</x:v>
      </x:c>
      <x:c r="G27" s="6" t="n">
        <x:v>0</x:v>
      </x:c>
      <x:c r="H27" s="6" t="n">
        <x:v>0</x:v>
      </x:c>
      <x:c r="I27" s="6" t="n">
        <x:v>0</x:v>
      </x:c>
      <x:c r="J27" s="6" t="str">
        <x:v>[0.627, 3, 0.3, 888.25, 5]</x:v>
      </x:c>
      <x:c r="K27" s="7" t="str">
        <x:v>无首段伤害倍率，请覆盖或设为辅助技能</x:v>
      </x:c>
      <x:c r="L27" s="6" t="str">
        <x:v>https://raw.githubusercontent.com/Mar-7th/StarRailRes/dbe8cdfcfb0bf657b9fe1cf92d5537f118ccb487/index_new/cn/character_skills.json</x:v>
      </x:c>
    </x:row>
    <x:row r="28" ht="38" customHeight="1">
      <x:c r="A28" s="6" t="str">
        <x:v>100102_14</x:v>
      </x:c>
      <x:c r="B28" s="6" t="str">
        <x:v>100102</x:v>
      </x:c>
      <x:c r="C28" s="6" t="n">
        <x:v>14</x:v>
      </x:c>
      <x:c r="D28" s="6" t="str">
        <x:v>可爱即是正义</x:v>
      </x:c>
      <x:c r="E28" s="7" t="str">
        <x:v>为指定我方单体提供能够抵消等同于三月七64.6%防御力+931伤害的护盾，持续3回合。
若该目标当前生命值百分比大于等于30%，被敌方攻击的概率大幅提高。</x:v>
      </x:c>
      <x:c r="F28" s="6" t="n">
        <x:v>0</x:v>
      </x:c>
      <x:c r="G28" s="6" t="n">
        <x:v>0</x:v>
      </x:c>
      <x:c r="H28" s="6" t="n">
        <x:v>0</x:v>
      </x:c>
      <x:c r="I28" s="6" t="n">
        <x:v>0</x:v>
      </x:c>
      <x:c r="J28" s="6" t="str">
        <x:v>[0.646, 3, 0.3, 931, 5]</x:v>
      </x:c>
      <x:c r="K28" s="7" t="str">
        <x:v>无首段伤害倍率，请覆盖或设为辅助技能</x:v>
      </x:c>
      <x:c r="L28" s="6" t="str">
        <x:v>https://raw.githubusercontent.com/Mar-7th/StarRailRes/dbe8cdfcfb0bf657b9fe1cf92d5537f118ccb487/index_new/cn/character_skills.json</x:v>
      </x:c>
    </x:row>
    <x:row r="29" ht="38" customHeight="1">
      <x:c r="A29" s="6" t="str">
        <x:v>100102_15</x:v>
      </x:c>
      <x:c r="B29" s="6" t="str">
        <x:v>100102</x:v>
      </x:c>
      <x:c r="C29" s="6" t="n">
        <x:v>15</x:v>
      </x:c>
      <x:c r="D29" s="6" t="str">
        <x:v>可爱即是正义</x:v>
      </x:c>
      <x:c r="E29" s="7" t="str">
        <x:v>为指定我方单体提供能够抵消等同于三月七66.5%防御力+973.75伤害的护盾，持续3回合。
若该目标当前生命值百分比大于等于30%，被敌方攻击的概率大幅提高。</x:v>
      </x:c>
      <x:c r="F29" s="6" t="n">
        <x:v>0</x:v>
      </x:c>
      <x:c r="G29" s="6" t="n">
        <x:v>0</x:v>
      </x:c>
      <x:c r="H29" s="6" t="n">
        <x:v>0</x:v>
      </x:c>
      <x:c r="I29" s="6" t="n">
        <x:v>0</x:v>
      </x:c>
      <x:c r="J29" s="6" t="str">
        <x:v>[0.665, 3, 0.3, 973.75, 5]</x:v>
      </x:c>
      <x:c r="K29" s="7" t="str">
        <x:v>无首段伤害倍率，请覆盖或设为辅助技能</x:v>
      </x:c>
      <x:c r="L29" s="6" t="str">
        <x:v>https://raw.githubusercontent.com/Mar-7th/StarRailRes/dbe8cdfcfb0bf657b9fe1cf92d5537f118ccb487/index_new/cn/character_skills.json</x:v>
      </x:c>
    </x:row>
    <x:row r="30" ht="53" customHeight="1">
      <x:c r="A30" s="6" t="str">
        <x:v>100103_1</x:v>
      </x:c>
      <x:c r="B30" s="6" t="str">
        <x:v>100103</x:v>
      </x:c>
      <x:c r="C30" s="6" t="n">
        <x:v>1</x:v>
      </x:c>
      <x:c r="D30" s="6" t="str">
        <x:v>冰刻箭雨之时</x:v>
      </x:c>
      <x:c r="E30" s="7" t="str">
        <x:v>对敌方全体造成等同于三月七90%攻击力的冰属性伤害。受到攻击的敌方目标有50%基础概率陷入冻结状态，持续1回合。
冻结状态下，敌方目标不能行动同时每回合开始时受到等同于三月七30%攻击力的冰属性附加伤害。</x:v>
      </x:c>
      <x:c r="F30" s="6" t="n">
        <x:v>0.9</x:v>
      </x:c>
      <x:c r="G30" s="6" t="n">
        <x:v>0</x:v>
      </x:c>
      <x:c r="H30" s="6" t="n">
        <x:v>0</x:v>
      </x:c>
      <x:c r="I30" s="6" t="n">
        <x:v>0</x:v>
      </x:c>
      <x:c r="J30" s="6" t="str">
        <x:v>[0.9, 0.5, 1, 0.3]</x:v>
      </x:c>
      <x:c r="K30" s="7" t="str">
        <x:v>需确认条件及分段</x:v>
      </x:c>
      <x:c r="L30" s="6" t="str">
        <x:v>https://raw.githubusercontent.com/Mar-7th/StarRailRes/dbe8cdfcfb0bf657b9fe1cf92d5537f118ccb487/index_new/cn/character_skills.json</x:v>
      </x:c>
    </x:row>
    <x:row r="31" ht="53" customHeight="1">
      <x:c r="A31" s="6" t="str">
        <x:v>100103_2</x:v>
      </x:c>
      <x:c r="B31" s="6" t="str">
        <x:v>100103</x:v>
      </x:c>
      <x:c r="C31" s="6" t="n">
        <x:v>2</x:v>
      </x:c>
      <x:c r="D31" s="6" t="str">
        <x:v>冰刻箭雨之时</x:v>
      </x:c>
      <x:c r="E31" s="7" t="str">
        <x:v>对敌方全体造成等同于三月七96%攻击力的冰属性伤害。受到攻击的敌方目标有50%基础概率陷入冻结状态，持续1回合。
冻结状态下，敌方目标不能行动同时每回合开始时受到等同于三月七33%攻击力的冰属性附加伤害。</x:v>
      </x:c>
      <x:c r="F31" s="6" t="n">
        <x:v>0.96</x:v>
      </x:c>
      <x:c r="G31" s="6" t="n">
        <x:v>0</x:v>
      </x:c>
      <x:c r="H31" s="6" t="n">
        <x:v>0</x:v>
      </x:c>
      <x:c r="I31" s="6" t="n">
        <x:v>0</x:v>
      </x:c>
      <x:c r="J31" s="6" t="str">
        <x:v>[0.96, 0.5, 1, 0.33]</x:v>
      </x:c>
      <x:c r="K31" s="7" t="str">
        <x:v>需确认条件及分段</x:v>
      </x:c>
      <x:c r="L31" s="6" t="str">
        <x:v>https://raw.githubusercontent.com/Mar-7th/StarRailRes/dbe8cdfcfb0bf657b9fe1cf92d5537f118ccb487/index_new/cn/character_skills.json</x:v>
      </x:c>
    </x:row>
    <x:row r="32" ht="53" customHeight="1">
      <x:c r="A32" s="6" t="str">
        <x:v>100103_3</x:v>
      </x:c>
      <x:c r="B32" s="6" t="str">
        <x:v>100103</x:v>
      </x:c>
      <x:c r="C32" s="6" t="n">
        <x:v>3</x:v>
      </x:c>
      <x:c r="D32" s="6" t="str">
        <x:v>冰刻箭雨之时</x:v>
      </x:c>
      <x:c r="E32" s="7" t="str">
        <x:v>对敌方全体造成等同于三月七102%攻击力的冰属性伤害。受到攻击的敌方目标有50%基础概率陷入冻结状态，持续1回合。
冻结状态下，敌方目标不能行动同时每回合开始时受到等同于三月七36%攻击力的冰属性附加伤害。</x:v>
      </x:c>
      <x:c r="F32" s="6" t="n">
        <x:v>1.02</x:v>
      </x:c>
      <x:c r="G32" s="6" t="n">
        <x:v>0</x:v>
      </x:c>
      <x:c r="H32" s="6" t="n">
        <x:v>0</x:v>
      </x:c>
      <x:c r="I32" s="6" t="n">
        <x:v>0</x:v>
      </x:c>
      <x:c r="J32" s="6" t="str">
        <x:v>[1.02, 0.5, 1, 0.36]</x:v>
      </x:c>
      <x:c r="K32" s="7" t="str">
        <x:v>需确认条件及分段</x:v>
      </x:c>
      <x:c r="L32" s="6" t="str">
        <x:v>https://raw.githubusercontent.com/Mar-7th/StarRailRes/dbe8cdfcfb0bf657b9fe1cf92d5537f118ccb487/index_new/cn/character_skills.json</x:v>
      </x:c>
    </x:row>
    <x:row r="33" ht="53" customHeight="1">
      <x:c r="A33" s="6" t="str">
        <x:v>100103_4</x:v>
      </x:c>
      <x:c r="B33" s="6" t="str">
        <x:v>100103</x:v>
      </x:c>
      <x:c r="C33" s="6" t="n">
        <x:v>4</x:v>
      </x:c>
      <x:c r="D33" s="6" t="str">
        <x:v>冰刻箭雨之时</x:v>
      </x:c>
      <x:c r="E33" s="7" t="str">
        <x:v>对敌方全体造成等同于三月七108%攻击力的冰属性伤害。受到攻击的敌方目标有50%基础概率陷入冻结状态，持续1回合。
冻结状态下，敌方目标不能行动同时每回合开始时受到等同于三月七39%攻击力的冰属性附加伤害。</x:v>
      </x:c>
      <x:c r="F33" s="6" t="n">
        <x:v>1.08</x:v>
      </x:c>
      <x:c r="G33" s="6" t="n">
        <x:v>0</x:v>
      </x:c>
      <x:c r="H33" s="6" t="n">
        <x:v>0</x:v>
      </x:c>
      <x:c r="I33" s="6" t="n">
        <x:v>0</x:v>
      </x:c>
      <x:c r="J33" s="6" t="str">
        <x:v>[1.08, 0.5, 1, 0.39]</x:v>
      </x:c>
      <x:c r="K33" s="7" t="str">
        <x:v>需确认条件及分段</x:v>
      </x:c>
      <x:c r="L33" s="6" t="str">
        <x:v>https://raw.githubusercontent.com/Mar-7th/StarRailRes/dbe8cdfcfb0bf657b9fe1cf92d5537f118ccb487/index_new/cn/character_skills.json</x:v>
      </x:c>
    </x:row>
    <x:row r="34" ht="53" customHeight="1">
      <x:c r="A34" s="6" t="str">
        <x:v>100103_5</x:v>
      </x:c>
      <x:c r="B34" s="6" t="str">
        <x:v>100103</x:v>
      </x:c>
      <x:c r="C34" s="6" t="n">
        <x:v>5</x:v>
      </x:c>
      <x:c r="D34" s="6" t="str">
        <x:v>冰刻箭雨之时</x:v>
      </x:c>
      <x:c r="E34" s="7" t="str">
        <x:v>对敌方全体造成等同于三月七114%攻击力的冰属性伤害。受到攻击的敌方目标有50%基础概率陷入冻结状态，持续1回合。
冻结状态下，敌方目标不能行动同时每回合开始时受到等同于三月七42%攻击力的冰属性附加伤害。</x:v>
      </x:c>
      <x:c r="F34" s="6" t="n">
        <x:v>1.14</x:v>
      </x:c>
      <x:c r="G34" s="6" t="n">
        <x:v>0</x:v>
      </x:c>
      <x:c r="H34" s="6" t="n">
        <x:v>0</x:v>
      </x:c>
      <x:c r="I34" s="6" t="n">
        <x:v>0</x:v>
      </x:c>
      <x:c r="J34" s="6" t="str">
        <x:v>[1.14, 0.5, 1, 0.42]</x:v>
      </x:c>
      <x:c r="K34" s="7" t="str">
        <x:v>需确认条件及分段</x:v>
      </x:c>
      <x:c r="L34" s="6" t="str">
        <x:v>https://raw.githubusercontent.com/Mar-7th/StarRailRes/dbe8cdfcfb0bf657b9fe1cf92d5537f118ccb487/index_new/cn/character_skills.json</x:v>
      </x:c>
    </x:row>
    <x:row r="35" ht="53" customHeight="1">
      <x:c r="A35" s="6" t="str">
        <x:v>100103_6</x:v>
      </x:c>
      <x:c r="B35" s="6" t="str">
        <x:v>100103</x:v>
      </x:c>
      <x:c r="C35" s="6" t="n">
        <x:v>6</x:v>
      </x:c>
      <x:c r="D35" s="6" t="str">
        <x:v>冰刻箭雨之时</x:v>
      </x:c>
      <x:c r="E35" s="7" t="str">
        <x:v>对敌方全体造成等同于三月七120%攻击力的冰属性伤害。受到攻击的敌方目标有50%基础概率陷入冻结状态，持续1回合。
冻结状态下，敌方目标不能行动同时每回合开始时受到等同于三月七45%攻击力的冰属性附加伤害。</x:v>
      </x:c>
      <x:c r="F35" s="6" t="n">
        <x:v>1.2</x:v>
      </x:c>
      <x:c r="G35" s="6" t="n">
        <x:v>0</x:v>
      </x:c>
      <x:c r="H35" s="6" t="n">
        <x:v>0</x:v>
      </x:c>
      <x:c r="I35" s="6" t="n">
        <x:v>0</x:v>
      </x:c>
      <x:c r="J35" s="6" t="str">
        <x:v>[1.2, 0.5, 1, 0.45]</x:v>
      </x:c>
      <x:c r="K35" s="7" t="str">
        <x:v>需确认条件及分段</x:v>
      </x:c>
      <x:c r="L35" s="6" t="str">
        <x:v>https://raw.githubusercontent.com/Mar-7th/StarRailRes/dbe8cdfcfb0bf657b9fe1cf92d5537f118ccb487/index_new/cn/character_skills.json</x:v>
      </x:c>
    </x:row>
    <x:row r="36" ht="53" customHeight="1">
      <x:c r="A36" s="6" t="str">
        <x:v>100103_7</x:v>
      </x:c>
      <x:c r="B36" s="6" t="str">
        <x:v>100103</x:v>
      </x:c>
      <x:c r="C36" s="6" t="n">
        <x:v>7</x:v>
      </x:c>
      <x:c r="D36" s="6" t="str">
        <x:v>冰刻箭雨之时</x:v>
      </x:c>
      <x:c r="E36" s="7" t="str">
        <x:v>对敌方全体造成等同于三月七127.5%攻击力的冰属性伤害。受到攻击的敌方目标有50%基础概率陷入冻结状态，持续1回合。
冻结状态下，敌方目标不能行动同时每回合开始时受到等同于三月七48.75%攻击力的冰属性附加伤害。</x:v>
      </x:c>
      <x:c r="F36" s="6" t="n">
        <x:v>1.275</x:v>
      </x:c>
      <x:c r="G36" s="6" t="n">
        <x:v>0</x:v>
      </x:c>
      <x:c r="H36" s="6" t="n">
        <x:v>0</x:v>
      </x:c>
      <x:c r="I36" s="6" t="n">
        <x:v>0</x:v>
      </x:c>
      <x:c r="J36" s="6" t="str">
        <x:v>[1.275, 0.5, 1, 0.4875]</x:v>
      </x:c>
      <x:c r="K36" s="7" t="str">
        <x:v>需确认条件及分段</x:v>
      </x:c>
      <x:c r="L36" s="6" t="str">
        <x:v>https://raw.githubusercontent.com/Mar-7th/StarRailRes/dbe8cdfcfb0bf657b9fe1cf92d5537f118ccb487/index_new/cn/character_skills.json</x:v>
      </x:c>
    </x:row>
    <x:row r="37" ht="53" customHeight="1">
      <x:c r="A37" s="6" t="str">
        <x:v>100103_8</x:v>
      </x:c>
      <x:c r="B37" s="6" t="str">
        <x:v>100103</x:v>
      </x:c>
      <x:c r="C37" s="6" t="n">
        <x:v>8</x:v>
      </x:c>
      <x:c r="D37" s="6" t="str">
        <x:v>冰刻箭雨之时</x:v>
      </x:c>
      <x:c r="E37" s="7" t="str">
        <x:v>对敌方全体造成等同于三月七135%攻击力的冰属性伤害。受到攻击的敌方目标有50%基础概率陷入冻结状态，持续1回合。
冻结状态下，敌方目标不能行动同时每回合开始时受到等同于三月七52.5%攻击力的冰属性附加伤害。</x:v>
      </x:c>
      <x:c r="F37" s="6" t="n">
        <x:v>1.35</x:v>
      </x:c>
      <x:c r="G37" s="6" t="n">
        <x:v>0</x:v>
      </x:c>
      <x:c r="H37" s="6" t="n">
        <x:v>0</x:v>
      </x:c>
      <x:c r="I37" s="6" t="n">
        <x:v>0</x:v>
      </x:c>
      <x:c r="J37" s="6" t="str">
        <x:v>[1.35, 0.5, 1, 0.525]</x:v>
      </x:c>
      <x:c r="K37" s="7" t="str">
        <x:v>需确认条件及分段</x:v>
      </x:c>
      <x:c r="L37" s="6" t="str">
        <x:v>https://raw.githubusercontent.com/Mar-7th/StarRailRes/dbe8cdfcfb0bf657b9fe1cf92d5537f118ccb487/index_new/cn/character_skills.json</x:v>
      </x:c>
    </x:row>
    <x:row r="38" ht="53" customHeight="1">
      <x:c r="A38" s="6" t="str">
        <x:v>100103_9</x:v>
      </x:c>
      <x:c r="B38" s="6" t="str">
        <x:v>100103</x:v>
      </x:c>
      <x:c r="C38" s="6" t="n">
        <x:v>9</x:v>
      </x:c>
      <x:c r="D38" s="6" t="str">
        <x:v>冰刻箭雨之时</x:v>
      </x:c>
      <x:c r="E38" s="7" t="str">
        <x:v>对敌方全体造成等同于三月七142.5%攻击力的冰属性伤害。受到攻击的敌方目标有50%基础概率陷入冻结状态，持续1回合。
冻结状态下，敌方目标不能行动同时每回合开始时受到等同于三月七56.25%攻击力的冰属性附加伤害。</x:v>
      </x:c>
      <x:c r="F38" s="6" t="n">
        <x:v>1.425</x:v>
      </x:c>
      <x:c r="G38" s="6" t="n">
        <x:v>0</x:v>
      </x:c>
      <x:c r="H38" s="6" t="n">
        <x:v>0</x:v>
      </x:c>
      <x:c r="I38" s="6" t="n">
        <x:v>0</x:v>
      </x:c>
      <x:c r="J38" s="6" t="str">
        <x:v>[1.425, 0.5, 1, 0.5625]</x:v>
      </x:c>
      <x:c r="K38" s="7" t="str">
        <x:v>需确认条件及分段</x:v>
      </x:c>
      <x:c r="L38" s="6" t="str">
        <x:v>https://raw.githubusercontent.com/Mar-7th/StarRailRes/dbe8cdfcfb0bf657b9fe1cf92d5537f118ccb487/index_new/cn/character_skills.json</x:v>
      </x:c>
    </x:row>
    <x:row r="39" ht="53" customHeight="1">
      <x:c r="A39" s="6" t="str">
        <x:v>100103_10</x:v>
      </x:c>
      <x:c r="B39" s="6" t="str">
        <x:v>100103</x:v>
      </x:c>
      <x:c r="C39" s="6" t="n">
        <x:v>10</x:v>
      </x:c>
      <x:c r="D39" s="6" t="str">
        <x:v>冰刻箭雨之时</x:v>
      </x:c>
      <x:c r="E39" s="7" t="str">
        <x:v>对敌方全体造成等同于三月七150%攻击力的冰属性伤害。受到攻击的敌方目标有50%基础概率陷入冻结状态，持续1回合。
冻结状态下，敌方目标不能行动同时每回合开始时受到等同于三月七60%攻击力的冰属性附加伤害。</x:v>
      </x:c>
      <x:c r="F39" s="6" t="n">
        <x:v>1.5</x:v>
      </x:c>
      <x:c r="G39" s="6" t="n">
        <x:v>0</x:v>
      </x:c>
      <x:c r="H39" s="6" t="n">
        <x:v>0</x:v>
      </x:c>
      <x:c r="I39" s="6" t="n">
        <x:v>0</x:v>
      </x:c>
      <x:c r="J39" s="6" t="str">
        <x:v>[1.5, 0.5, 1, 0.6]</x:v>
      </x:c>
      <x:c r="K39" s="7" t="str">
        <x:v>需确认条件及分段</x:v>
      </x:c>
      <x:c r="L39" s="6" t="str">
        <x:v>https://raw.githubusercontent.com/Mar-7th/StarRailRes/dbe8cdfcfb0bf657b9fe1cf92d5537f118ccb487/index_new/cn/character_skills.json</x:v>
      </x:c>
    </x:row>
    <x:row r="40" ht="53" customHeight="1">
      <x:c r="A40" s="6" t="str">
        <x:v>100103_11</x:v>
      </x:c>
      <x:c r="B40" s="6" t="str">
        <x:v>100103</x:v>
      </x:c>
      <x:c r="C40" s="6" t="n">
        <x:v>11</x:v>
      </x:c>
      <x:c r="D40" s="6" t="str">
        <x:v>冰刻箭雨之时</x:v>
      </x:c>
      <x:c r="E40" s="7" t="str">
        <x:v>对敌方全体造成等同于三月七156%攻击力的冰属性伤害。受到攻击的敌方目标有50%基础概率陷入冻结状态，持续1回合。
冻结状态下，敌方目标不能行动同时每回合开始时受到等同于三月七63%攻击力的冰属性附加伤害。</x:v>
      </x:c>
      <x:c r="F40" s="6" t="n">
        <x:v>1.56</x:v>
      </x:c>
      <x:c r="G40" s="6" t="n">
        <x:v>0</x:v>
      </x:c>
      <x:c r="H40" s="6" t="n">
        <x:v>0</x:v>
      </x:c>
      <x:c r="I40" s="6" t="n">
        <x:v>0</x:v>
      </x:c>
      <x:c r="J40" s="6" t="str">
        <x:v>[1.56, 0.5, 1, 0.63]</x:v>
      </x:c>
      <x:c r="K40" s="7" t="str">
        <x:v>需确认条件及分段</x:v>
      </x:c>
      <x:c r="L40" s="6" t="str">
        <x:v>https://raw.githubusercontent.com/Mar-7th/StarRailRes/dbe8cdfcfb0bf657b9fe1cf92d5537f118ccb487/index_new/cn/character_skills.json</x:v>
      </x:c>
    </x:row>
    <x:row r="41" ht="53" customHeight="1">
      <x:c r="A41" s="6" t="str">
        <x:v>100103_12</x:v>
      </x:c>
      <x:c r="B41" s="6" t="str">
        <x:v>100103</x:v>
      </x:c>
      <x:c r="C41" s="6" t="n">
        <x:v>12</x:v>
      </x:c>
      <x:c r="D41" s="6" t="str">
        <x:v>冰刻箭雨之时</x:v>
      </x:c>
      <x:c r="E41" s="7" t="str">
        <x:v>对敌方全体造成等同于三月七162%攻击力的冰属性伤害。受到攻击的敌方目标有50%基础概率陷入冻结状态，持续1回合。
冻结状态下，敌方目标不能行动同时每回合开始时受到等同于三月七66%攻击力的冰属性附加伤害。</x:v>
      </x:c>
      <x:c r="F41" s="6" t="n">
        <x:v>1.62</x:v>
      </x:c>
      <x:c r="G41" s="6" t="n">
        <x:v>0</x:v>
      </x:c>
      <x:c r="H41" s="6" t="n">
        <x:v>0</x:v>
      </x:c>
      <x:c r="I41" s="6" t="n">
        <x:v>0</x:v>
      </x:c>
      <x:c r="J41" s="6" t="str">
        <x:v>[1.62, 0.5, 1, 0.66]</x:v>
      </x:c>
      <x:c r="K41" s="7" t="str">
        <x:v>需确认条件及分段</x:v>
      </x:c>
      <x:c r="L41" s="6" t="str">
        <x:v>https://raw.githubusercontent.com/Mar-7th/StarRailRes/dbe8cdfcfb0bf657b9fe1cf92d5537f118ccb487/index_new/cn/character_skills.json</x:v>
      </x:c>
    </x:row>
    <x:row r="42" ht="53" customHeight="1">
      <x:c r="A42" s="6" t="str">
        <x:v>100103_13</x:v>
      </x:c>
      <x:c r="B42" s="6" t="str">
        <x:v>100103</x:v>
      </x:c>
      <x:c r="C42" s="6" t="n">
        <x:v>13</x:v>
      </x:c>
      <x:c r="D42" s="6" t="str">
        <x:v>冰刻箭雨之时</x:v>
      </x:c>
      <x:c r="E42" s="7" t="str">
        <x:v>对敌方全体造成等同于三月七168%攻击力的冰属性伤害。受到攻击的敌方目标有50%基础概率陷入冻结状态，持续1回合。
冻结状态下，敌方目标不能行动同时每回合开始时受到等同于三月七69%攻击力的冰属性附加伤害。</x:v>
      </x:c>
      <x:c r="F42" s="6" t="n">
        <x:v>1.68</x:v>
      </x:c>
      <x:c r="G42" s="6" t="n">
        <x:v>0</x:v>
      </x:c>
      <x:c r="H42" s="6" t="n">
        <x:v>0</x:v>
      </x:c>
      <x:c r="I42" s="6" t="n">
        <x:v>0</x:v>
      </x:c>
      <x:c r="J42" s="6" t="str">
        <x:v>[1.68, 0.5, 1, 0.69]</x:v>
      </x:c>
      <x:c r="K42" s="7" t="str">
        <x:v>需确认条件及分段</x:v>
      </x:c>
      <x:c r="L42" s="6" t="str">
        <x:v>https://raw.githubusercontent.com/Mar-7th/StarRailRes/dbe8cdfcfb0bf657b9fe1cf92d5537f118ccb487/index_new/cn/character_skills.json</x:v>
      </x:c>
    </x:row>
    <x:row r="43" ht="53" customHeight="1">
      <x:c r="A43" s="6" t="str">
        <x:v>100103_14</x:v>
      </x:c>
      <x:c r="B43" s="6" t="str">
        <x:v>100103</x:v>
      </x:c>
      <x:c r="C43" s="6" t="n">
        <x:v>14</x:v>
      </x:c>
      <x:c r="D43" s="6" t="str">
        <x:v>冰刻箭雨之时</x:v>
      </x:c>
      <x:c r="E43" s="7" t="str">
        <x:v>对敌方全体造成等同于三月七174%攻击力的冰属性伤害。受到攻击的敌方目标有50%基础概率陷入冻结状态，持续1回合。
冻结状态下，敌方目标不能行动同时每回合开始时受到等同于三月七72%攻击力的冰属性附加伤害。</x:v>
      </x:c>
      <x:c r="F43" s="6" t="n">
        <x:v>1.74</x:v>
      </x:c>
      <x:c r="G43" s="6" t="n">
        <x:v>0</x:v>
      </x:c>
      <x:c r="H43" s="6" t="n">
        <x:v>0</x:v>
      </x:c>
      <x:c r="I43" s="6" t="n">
        <x:v>0</x:v>
      </x:c>
      <x:c r="J43" s="6" t="str">
        <x:v>[1.74, 0.5, 1, 0.72]</x:v>
      </x:c>
      <x:c r="K43" s="7" t="str">
        <x:v>需确认条件及分段</x:v>
      </x:c>
      <x:c r="L43" s="6" t="str">
        <x:v>https://raw.githubusercontent.com/Mar-7th/StarRailRes/dbe8cdfcfb0bf657b9fe1cf92d5537f118ccb487/index_new/cn/character_skills.json</x:v>
      </x:c>
    </x:row>
    <x:row r="44" ht="53" customHeight="1">
      <x:c r="A44" s="6" t="str">
        <x:v>100103_15</x:v>
      </x:c>
      <x:c r="B44" s="6" t="str">
        <x:v>100103</x:v>
      </x:c>
      <x:c r="C44" s="6" t="n">
        <x:v>15</x:v>
      </x:c>
      <x:c r="D44" s="6" t="str">
        <x:v>冰刻箭雨之时</x:v>
      </x:c>
      <x:c r="E44" s="7" t="str">
        <x:v>对敌方全体造成等同于三月七180%攻击力的冰属性伤害。受到攻击的敌方目标有50%基础概率陷入冻结状态，持续1回合。
冻结状态下，敌方目标不能行动同时每回合开始时受到等同于三月七75%攻击力的冰属性附加伤害。</x:v>
      </x:c>
      <x:c r="F44" s="6" t="n">
        <x:v>1.8</x:v>
      </x:c>
      <x:c r="G44" s="6" t="n">
        <x:v>0</x:v>
      </x:c>
      <x:c r="H44" s="6" t="n">
        <x:v>0</x:v>
      </x:c>
      <x:c r="I44" s="6" t="n">
        <x:v>0</x:v>
      </x:c>
      <x:c r="J44" s="6" t="str">
        <x:v>[1.8, 0.5, 1, 0.75]</x:v>
      </x:c>
      <x:c r="K44" s="7" t="str">
        <x:v>需确认条件及分段</x:v>
      </x:c>
      <x:c r="L44" s="6" t="str">
        <x:v>https://raw.githubusercontent.com/Mar-7th/StarRailRes/dbe8cdfcfb0bf657b9fe1cf92d5537f118ccb487/index_new/cn/character_skills.json</x:v>
      </x:c>
    </x:row>
    <x:row r="45" ht="38" customHeight="1">
      <x:c r="A45" s="6" t="str">
        <x:v>100104_1</x:v>
      </x:c>
      <x:c r="B45" s="6" t="str">
        <x:v>100104</x:v>
      </x:c>
      <x:c r="C45" s="6" t="n">
        <x:v>1</x:v>
      </x:c>
      <x:c r="D45" s="6" t="str">
        <x:v>少女的特权</x:v>
      </x:c>
      <x:c r="E45" s="7" t="str">
        <x:v>当持有护盾的我方目标受到敌方目标攻击后，三月七立即向攻击者发起反击，对其造成等同于三月七50%攻击力的冰属性伤害，该效果每回合可触发2次。</x:v>
      </x:c>
      <x:c r="F45" s="6" t="n">
        <x:v>0.5</x:v>
      </x:c>
      <x:c r="G45" s="6" t="n">
        <x:v>0</x:v>
      </x:c>
      <x:c r="H45" s="6" t="n">
        <x:v>0</x:v>
      </x:c>
      <x:c r="I45" s="6" t="n">
        <x:v>0</x:v>
      </x:c>
      <x:c r="J45" s="6" t="str">
        <x:v>[0.5, 2]</x:v>
      </x:c>
      <x:c r="K45" s="7" t="str">
        <x:v>需确认条件及分段</x:v>
      </x:c>
      <x:c r="L45" s="6" t="str">
        <x:v>https://raw.githubusercontent.com/Mar-7th/StarRailRes/dbe8cdfcfb0bf657b9fe1cf92d5537f118ccb487/index_new/cn/character_skills.json</x:v>
      </x:c>
    </x:row>
    <x:row r="46" ht="38" customHeight="1">
      <x:c r="A46" s="6" t="str">
        <x:v>100104_2</x:v>
      </x:c>
      <x:c r="B46" s="6" t="str">
        <x:v>100104</x:v>
      </x:c>
      <x:c r="C46" s="6" t="n">
        <x:v>2</x:v>
      </x:c>
      <x:c r="D46" s="6" t="str">
        <x:v>少女的特权</x:v>
      </x:c>
      <x:c r="E46" s="7" t="str">
        <x:v>当持有护盾的我方目标受到敌方目标攻击后，三月七立即向攻击者发起反击，对其造成等同于三月七55%攻击力的冰属性伤害，该效果每回合可触发2次。</x:v>
      </x:c>
      <x:c r="F46" s="6" t="n">
        <x:v>0.55</x:v>
      </x:c>
      <x:c r="G46" s="6" t="n">
        <x:v>0</x:v>
      </x:c>
      <x:c r="H46" s="6" t="n">
        <x:v>0</x:v>
      </x:c>
      <x:c r="I46" s="6" t="n">
        <x:v>0</x:v>
      </x:c>
      <x:c r="J46" s="6" t="str">
        <x:v>[0.55, 2]</x:v>
      </x:c>
      <x:c r="K46" s="7" t="str">
        <x:v>需确认条件及分段</x:v>
      </x:c>
      <x:c r="L46" s="6" t="str">
        <x:v>https://raw.githubusercontent.com/Mar-7th/StarRailRes/dbe8cdfcfb0bf657b9fe1cf92d5537f118ccb487/index_new/cn/character_skills.json</x:v>
      </x:c>
    </x:row>
    <x:row r="47" ht="38" customHeight="1">
      <x:c r="A47" s="6" t="str">
        <x:v>100104_3</x:v>
      </x:c>
      <x:c r="B47" s="6" t="str">
        <x:v>100104</x:v>
      </x:c>
      <x:c r="C47" s="6" t="n">
        <x:v>3</x:v>
      </x:c>
      <x:c r="D47" s="6" t="str">
        <x:v>少女的特权</x:v>
      </x:c>
      <x:c r="E47" s="7" t="str">
        <x:v>当持有护盾的我方目标受到敌方目标攻击后，三月七立即向攻击者发起反击，对其造成等同于三月七60%攻击力的冰属性伤害，该效果每回合可触发2次。</x:v>
      </x:c>
      <x:c r="F47" s="6" t="n">
        <x:v>0.6</x:v>
      </x:c>
      <x:c r="G47" s="6" t="n">
        <x:v>0</x:v>
      </x:c>
      <x:c r="H47" s="6" t="n">
        <x:v>0</x:v>
      </x:c>
      <x:c r="I47" s="6" t="n">
        <x:v>0</x:v>
      </x:c>
      <x:c r="J47" s="6" t="str">
        <x:v>[0.6, 2]</x:v>
      </x:c>
      <x:c r="K47" s="7" t="str">
        <x:v>需确认条件及分段</x:v>
      </x:c>
      <x:c r="L47" s="6" t="str">
        <x:v>https://raw.githubusercontent.com/Mar-7th/StarRailRes/dbe8cdfcfb0bf657b9fe1cf92d5537f118ccb487/index_new/cn/character_skills.json</x:v>
      </x:c>
    </x:row>
    <x:row r="48" ht="38" customHeight="1">
      <x:c r="A48" s="6" t="str">
        <x:v>100104_4</x:v>
      </x:c>
      <x:c r="B48" s="6" t="str">
        <x:v>100104</x:v>
      </x:c>
      <x:c r="C48" s="6" t="n">
        <x:v>4</x:v>
      </x:c>
      <x:c r="D48" s="6" t="str">
        <x:v>少女的特权</x:v>
      </x:c>
      <x:c r="E48" s="7" t="str">
        <x:v>当持有护盾的我方目标受到敌方目标攻击后，三月七立即向攻击者发起反击，对其造成等同于三月七65%攻击力的冰属性伤害，该效果每回合可触发2次。</x:v>
      </x:c>
      <x:c r="F48" s="6" t="n">
        <x:v>0.65</x:v>
      </x:c>
      <x:c r="G48" s="6" t="n">
        <x:v>0</x:v>
      </x:c>
      <x:c r="H48" s="6" t="n">
        <x:v>0</x:v>
      </x:c>
      <x:c r="I48" s="6" t="n">
        <x:v>0</x:v>
      </x:c>
      <x:c r="J48" s="6" t="str">
        <x:v>[0.65, 2]</x:v>
      </x:c>
      <x:c r="K48" s="7" t="str">
        <x:v>需确认条件及分段</x:v>
      </x:c>
      <x:c r="L48" s="6" t="str">
        <x:v>https://raw.githubusercontent.com/Mar-7th/StarRailRes/dbe8cdfcfb0bf657b9fe1cf92d5537f118ccb487/index_new/cn/character_skills.json</x:v>
      </x:c>
    </x:row>
    <x:row r="49" ht="38" customHeight="1">
      <x:c r="A49" s="6" t="str">
        <x:v>100104_5</x:v>
      </x:c>
      <x:c r="B49" s="6" t="str">
        <x:v>100104</x:v>
      </x:c>
      <x:c r="C49" s="6" t="n">
        <x:v>5</x:v>
      </x:c>
      <x:c r="D49" s="6" t="str">
        <x:v>少女的特权</x:v>
      </x:c>
      <x:c r="E49" s="7" t="str">
        <x:v>当持有护盾的我方目标受到敌方目标攻击后，三月七立即向攻击者发起反击，对其造成等同于三月七70%攻击力的冰属性伤害，该效果每回合可触发2次。</x:v>
      </x:c>
      <x:c r="F49" s="6" t="n">
        <x:v>0.7</x:v>
      </x:c>
      <x:c r="G49" s="6" t="n">
        <x:v>0</x:v>
      </x:c>
      <x:c r="H49" s="6" t="n">
        <x:v>0</x:v>
      </x:c>
      <x:c r="I49" s="6" t="n">
        <x:v>0</x:v>
      </x:c>
      <x:c r="J49" s="6" t="str">
        <x:v>[0.7, 2]</x:v>
      </x:c>
      <x:c r="K49" s="7" t="str">
        <x:v>需确认条件及分段</x:v>
      </x:c>
      <x:c r="L49" s="6" t="str">
        <x:v>https://raw.githubusercontent.com/Mar-7th/StarRailRes/dbe8cdfcfb0bf657b9fe1cf92d5537f118ccb487/index_new/cn/character_skills.json</x:v>
      </x:c>
    </x:row>
    <x:row r="50" ht="38" customHeight="1">
      <x:c r="A50" s="6" t="str">
        <x:v>100104_6</x:v>
      </x:c>
      <x:c r="B50" s="6" t="str">
        <x:v>100104</x:v>
      </x:c>
      <x:c r="C50" s="6" t="n">
        <x:v>6</x:v>
      </x:c>
      <x:c r="D50" s="6" t="str">
        <x:v>少女的特权</x:v>
      </x:c>
      <x:c r="E50" s="7" t="str">
        <x:v>当持有护盾的我方目标受到敌方目标攻击后，三月七立即向攻击者发起反击，对其造成等同于三月七75%攻击力的冰属性伤害，该效果每回合可触发2次。</x:v>
      </x:c>
      <x:c r="F50" s="6" t="n">
        <x:v>0.75</x:v>
      </x:c>
      <x:c r="G50" s="6" t="n">
        <x:v>0</x:v>
      </x:c>
      <x:c r="H50" s="6" t="n">
        <x:v>0</x:v>
      </x:c>
      <x:c r="I50" s="6" t="n">
        <x:v>0</x:v>
      </x:c>
      <x:c r="J50" s="6" t="str">
        <x:v>[0.75, 2]</x:v>
      </x:c>
      <x:c r="K50" s="7" t="str">
        <x:v>需确认条件及分段</x:v>
      </x:c>
      <x:c r="L50" s="6" t="str">
        <x:v>https://raw.githubusercontent.com/Mar-7th/StarRailRes/dbe8cdfcfb0bf657b9fe1cf92d5537f118ccb487/index_new/cn/character_skills.json</x:v>
      </x:c>
    </x:row>
    <x:row r="51" ht="38" customHeight="1">
      <x:c r="A51" s="6" t="str">
        <x:v>100104_7</x:v>
      </x:c>
      <x:c r="B51" s="6" t="str">
        <x:v>100104</x:v>
      </x:c>
      <x:c r="C51" s="6" t="n">
        <x:v>7</x:v>
      </x:c>
      <x:c r="D51" s="6" t="str">
        <x:v>少女的特权</x:v>
      </x:c>
      <x:c r="E51" s="7" t="str">
        <x:v>当持有护盾的我方目标受到敌方目标攻击后，三月七立即向攻击者发起反击，对其造成等同于三月七81.25%攻击力的冰属性伤害，该效果每回合可触发2次。</x:v>
      </x:c>
      <x:c r="F51" s="6" t="n">
        <x:v>0.8125</x:v>
      </x:c>
      <x:c r="G51" s="6" t="n">
        <x:v>0</x:v>
      </x:c>
      <x:c r="H51" s="6" t="n">
        <x:v>0</x:v>
      </x:c>
      <x:c r="I51" s="6" t="n">
        <x:v>0</x:v>
      </x:c>
      <x:c r="J51" s="6" t="str">
        <x:v>[0.8125, 2]</x:v>
      </x:c>
      <x:c r="K51" s="7" t="str">
        <x:v>需确认条件及分段</x:v>
      </x:c>
      <x:c r="L51" s="6" t="str">
        <x:v>https://raw.githubusercontent.com/Mar-7th/StarRailRes/dbe8cdfcfb0bf657b9fe1cf92d5537f118ccb487/index_new/cn/character_skills.json</x:v>
      </x:c>
    </x:row>
    <x:row r="52" ht="38" customHeight="1">
      <x:c r="A52" s="6" t="str">
        <x:v>100104_8</x:v>
      </x:c>
      <x:c r="B52" s="6" t="str">
        <x:v>100104</x:v>
      </x:c>
      <x:c r="C52" s="6" t="n">
        <x:v>8</x:v>
      </x:c>
      <x:c r="D52" s="6" t="str">
        <x:v>少女的特权</x:v>
      </x:c>
      <x:c r="E52" s="7" t="str">
        <x:v>当持有护盾的我方目标受到敌方目标攻击后，三月七立即向攻击者发起反击，对其造成等同于三月七87.5%攻击力的冰属性伤害，该效果每回合可触发2次。</x:v>
      </x:c>
      <x:c r="F52" s="6" t="n">
        <x:v>0.875</x:v>
      </x:c>
      <x:c r="G52" s="6" t="n">
        <x:v>0</x:v>
      </x:c>
      <x:c r="H52" s="6" t="n">
        <x:v>0</x:v>
      </x:c>
      <x:c r="I52" s="6" t="n">
        <x:v>0</x:v>
      </x:c>
      <x:c r="J52" s="6" t="str">
        <x:v>[0.875, 2]</x:v>
      </x:c>
      <x:c r="K52" s="7" t="str">
        <x:v>需确认条件及分段</x:v>
      </x:c>
      <x:c r="L52" s="6" t="str">
        <x:v>https://raw.githubusercontent.com/Mar-7th/StarRailRes/dbe8cdfcfb0bf657b9fe1cf92d5537f118ccb487/index_new/cn/character_skills.json</x:v>
      </x:c>
    </x:row>
    <x:row r="53" ht="38" customHeight="1">
      <x:c r="A53" s="6" t="str">
        <x:v>100104_9</x:v>
      </x:c>
      <x:c r="B53" s="6" t="str">
        <x:v>100104</x:v>
      </x:c>
      <x:c r="C53" s="6" t="n">
        <x:v>9</x:v>
      </x:c>
      <x:c r="D53" s="6" t="str">
        <x:v>少女的特权</x:v>
      </x:c>
      <x:c r="E53" s="7" t="str">
        <x:v>当持有护盾的我方目标受到敌方目标攻击后，三月七立即向攻击者发起反击，对其造成等同于三月七93.75%攻击力的冰属性伤害，该效果每回合可触发2次。</x:v>
      </x:c>
      <x:c r="F53" s="6" t="n">
        <x:v>0.9375</x:v>
      </x:c>
      <x:c r="G53" s="6" t="n">
        <x:v>0</x:v>
      </x:c>
      <x:c r="H53" s="6" t="n">
        <x:v>0</x:v>
      </x:c>
      <x:c r="I53" s="6" t="n">
        <x:v>0</x:v>
      </x:c>
      <x:c r="J53" s="6" t="str">
        <x:v>[0.9375, 2]</x:v>
      </x:c>
      <x:c r="K53" s="7" t="str">
        <x:v>需确认条件及分段</x:v>
      </x:c>
      <x:c r="L53" s="6" t="str">
        <x:v>https://raw.githubusercontent.com/Mar-7th/StarRailRes/dbe8cdfcfb0bf657b9fe1cf92d5537f118ccb487/index_new/cn/character_skills.json</x:v>
      </x:c>
    </x:row>
    <x:row r="54" ht="38" customHeight="1">
      <x:c r="A54" s="6" t="str">
        <x:v>100104_10</x:v>
      </x:c>
      <x:c r="B54" s="6" t="str">
        <x:v>100104</x:v>
      </x:c>
      <x:c r="C54" s="6" t="n">
        <x:v>10</x:v>
      </x:c>
      <x:c r="D54" s="6" t="str">
        <x:v>少女的特权</x:v>
      </x:c>
      <x:c r="E54" s="7" t="str">
        <x:v>当持有护盾的我方目标受到敌方目标攻击后，三月七立即向攻击者发起反击，对其造成等同于三月七100%攻击力的冰属性伤害，该效果每回合可触发2次。</x:v>
      </x:c>
      <x:c r="F54" s="6" t="n">
        <x:v>1</x:v>
      </x:c>
      <x:c r="G54" s="6" t="n">
        <x:v>0</x:v>
      </x:c>
      <x:c r="H54" s="6" t="n">
        <x:v>0</x:v>
      </x:c>
      <x:c r="I54" s="6" t="n">
        <x:v>0</x:v>
      </x:c>
      <x:c r="J54" s="6" t="str">
        <x:v>[1, 2]</x:v>
      </x:c>
      <x:c r="K54" s="7" t="str">
        <x:v>需确认条件及分段</x:v>
      </x:c>
      <x:c r="L54" s="6" t="str">
        <x:v>https://raw.githubusercontent.com/Mar-7th/StarRailRes/dbe8cdfcfb0bf657b9fe1cf92d5537f118ccb487/index_new/cn/character_skills.json</x:v>
      </x:c>
    </x:row>
    <x:row r="55" ht="38" customHeight="1">
      <x:c r="A55" s="6" t="str">
        <x:v>100104_11</x:v>
      </x:c>
      <x:c r="B55" s="6" t="str">
        <x:v>100104</x:v>
      </x:c>
      <x:c r="C55" s="6" t="n">
        <x:v>11</x:v>
      </x:c>
      <x:c r="D55" s="6" t="str">
        <x:v>少女的特权</x:v>
      </x:c>
      <x:c r="E55" s="7" t="str">
        <x:v>当持有护盾的我方目标受到敌方目标攻击后，三月七立即向攻击者发起反击，对其造成等同于三月七105%攻击力的冰属性伤害，该效果每回合可触发2次。</x:v>
      </x:c>
      <x:c r="F55" s="6" t="n">
        <x:v>1.05</x:v>
      </x:c>
      <x:c r="G55" s="6" t="n">
        <x:v>0</x:v>
      </x:c>
      <x:c r="H55" s="6" t="n">
        <x:v>0</x:v>
      </x:c>
      <x:c r="I55" s="6" t="n">
        <x:v>0</x:v>
      </x:c>
      <x:c r="J55" s="6" t="str">
        <x:v>[1.05, 2]</x:v>
      </x:c>
      <x:c r="K55" s="7" t="str">
        <x:v>需确认条件及分段</x:v>
      </x:c>
      <x:c r="L55" s="6" t="str">
        <x:v>https://raw.githubusercontent.com/Mar-7th/StarRailRes/dbe8cdfcfb0bf657b9fe1cf92d5537f118ccb487/index_new/cn/character_skills.json</x:v>
      </x:c>
    </x:row>
    <x:row r="56" ht="38" customHeight="1">
      <x:c r="A56" s="6" t="str">
        <x:v>100104_12</x:v>
      </x:c>
      <x:c r="B56" s="6" t="str">
        <x:v>100104</x:v>
      </x:c>
      <x:c r="C56" s="6" t="n">
        <x:v>12</x:v>
      </x:c>
      <x:c r="D56" s="6" t="str">
        <x:v>少女的特权</x:v>
      </x:c>
      <x:c r="E56" s="7" t="str">
        <x:v>当持有护盾的我方目标受到敌方目标攻击后，三月七立即向攻击者发起反击，对其造成等同于三月七110%攻击力的冰属性伤害，该效果每回合可触发2次。</x:v>
      </x:c>
      <x:c r="F56" s="6" t="n">
        <x:v>1.1</x:v>
      </x:c>
      <x:c r="G56" s="6" t="n">
        <x:v>0</x:v>
      </x:c>
      <x:c r="H56" s="6" t="n">
        <x:v>0</x:v>
      </x:c>
      <x:c r="I56" s="6" t="n">
        <x:v>0</x:v>
      </x:c>
      <x:c r="J56" s="6" t="str">
        <x:v>[1.1, 2]</x:v>
      </x:c>
      <x:c r="K56" s="7" t="str">
        <x:v>需确认条件及分段</x:v>
      </x:c>
      <x:c r="L56" s="6" t="str">
        <x:v>https://raw.githubusercontent.com/Mar-7th/StarRailRes/dbe8cdfcfb0bf657b9fe1cf92d5537f118ccb487/index_new/cn/character_skills.json</x:v>
      </x:c>
    </x:row>
    <x:row r="57" ht="38" customHeight="1">
      <x:c r="A57" s="6" t="str">
        <x:v>100104_13</x:v>
      </x:c>
      <x:c r="B57" s="6" t="str">
        <x:v>100104</x:v>
      </x:c>
      <x:c r="C57" s="6" t="n">
        <x:v>13</x:v>
      </x:c>
      <x:c r="D57" s="6" t="str">
        <x:v>少女的特权</x:v>
      </x:c>
      <x:c r="E57" s="7" t="str">
        <x:v>当持有护盾的我方目标受到敌方目标攻击后，三月七立即向攻击者发起反击，对其造成等同于三月七115%攻击力的冰属性伤害，该效果每回合可触发2次。</x:v>
      </x:c>
      <x:c r="F57" s="6" t="n">
        <x:v>1.15</x:v>
      </x:c>
      <x:c r="G57" s="6" t="n">
        <x:v>0</x:v>
      </x:c>
      <x:c r="H57" s="6" t="n">
        <x:v>0</x:v>
      </x:c>
      <x:c r="I57" s="6" t="n">
        <x:v>0</x:v>
      </x:c>
      <x:c r="J57" s="6" t="str">
        <x:v>[1.15, 2]</x:v>
      </x:c>
      <x:c r="K57" s="7" t="str">
        <x:v>需确认条件及分段</x:v>
      </x:c>
      <x:c r="L57" s="6" t="str">
        <x:v>https://raw.githubusercontent.com/Mar-7th/StarRailRes/dbe8cdfcfb0bf657b9fe1cf92d5537f118ccb487/index_new/cn/character_skills.json</x:v>
      </x:c>
    </x:row>
    <x:row r="58" ht="38" customHeight="1">
      <x:c r="A58" s="6" t="str">
        <x:v>100104_14</x:v>
      </x:c>
      <x:c r="B58" s="6" t="str">
        <x:v>100104</x:v>
      </x:c>
      <x:c r="C58" s="6" t="n">
        <x:v>14</x:v>
      </x:c>
      <x:c r="D58" s="6" t="str">
        <x:v>少女的特权</x:v>
      </x:c>
      <x:c r="E58" s="7" t="str">
        <x:v>当持有护盾的我方目标受到敌方目标攻击后，三月七立即向攻击者发起反击，对其造成等同于三月七120%攻击力的冰属性伤害，该效果每回合可触发2次。</x:v>
      </x:c>
      <x:c r="F58" s="6" t="n">
        <x:v>1.2</x:v>
      </x:c>
      <x:c r="G58" s="6" t="n">
        <x:v>0</x:v>
      </x:c>
      <x:c r="H58" s="6" t="n">
        <x:v>0</x:v>
      </x:c>
      <x:c r="I58" s="6" t="n">
        <x:v>0</x:v>
      </x:c>
      <x:c r="J58" s="6" t="str">
        <x:v>[1.2, 2]</x:v>
      </x:c>
      <x:c r="K58" s="7" t="str">
        <x:v>需确认条件及分段</x:v>
      </x:c>
      <x:c r="L58" s="6" t="str">
        <x:v>https://raw.githubusercontent.com/Mar-7th/StarRailRes/dbe8cdfcfb0bf657b9fe1cf92d5537f118ccb487/index_new/cn/character_skills.json</x:v>
      </x:c>
    </x:row>
    <x:row r="59" ht="38" customHeight="1">
      <x:c r="A59" s="6" t="str">
        <x:v>100104_15</x:v>
      </x:c>
      <x:c r="B59" s="6" t="str">
        <x:v>100104</x:v>
      </x:c>
      <x:c r="C59" s="6" t="n">
        <x:v>15</x:v>
      </x:c>
      <x:c r="D59" s="6" t="str">
        <x:v>少女的特权</x:v>
      </x:c>
      <x:c r="E59" s="7" t="str">
        <x:v>当持有护盾的我方目标受到敌方目标攻击后，三月七立即向攻击者发起反击，对其造成等同于三月七125%攻击力的冰属性伤害，该效果每回合可触发2次。</x:v>
      </x:c>
      <x:c r="F59" s="6" t="n">
        <x:v>1.25</x:v>
      </x:c>
      <x:c r="G59" s="6" t="n">
        <x:v>0</x:v>
      </x:c>
      <x:c r="H59" s="6" t="n">
        <x:v>0</x:v>
      </x:c>
      <x:c r="I59" s="6" t="n">
        <x:v>0</x:v>
      </x:c>
      <x:c r="J59" s="6" t="str">
        <x:v>[1.25, 2]</x:v>
      </x:c>
      <x:c r="K59" s="7" t="str">
        <x:v>需确认条件及分段</x:v>
      </x:c>
      <x:c r="L59" s="6" t="str">
        <x:v>https://raw.githubusercontent.com/Mar-7th/StarRailRes/dbe8cdfcfb0bf657b9fe1cf92d5537f118ccb487/index_new/cn/character_skills.json</x:v>
      </x:c>
    </x:row>
    <x:row r="60" ht="20" customHeight="1">
      <x:c r="A60" s="6" t="str">
        <x:v>100106_1</x:v>
      </x:c>
      <x:c r="B60" s="6" t="str">
        <x:v>100106</x:v>
      </x:c>
      <x:c r="C60" s="6" t="n">
        <x:v>1</x:v>
      </x:c>
      <x:c r="D60" s="6" t="str">
        <x:v>攻击</x:v>
      </x:c>
      <x:c r="E60" s="7" t="str">
        <x:v>攻击敌人，进入战斗后削弱敌方目标对应属性韧性。</x:v>
      </x:c>
      <x:c r="F60" s="6" t="n">
        <x:v>0</x:v>
      </x:c>
      <x:c r="G60" s="6" t="n">
        <x:v>0</x:v>
      </x:c>
      <x:c r="H60" s="6" t="n">
        <x:v>0</x:v>
      </x:c>
      <x:c r="I60" s="6" t="n">
        <x:v>0</x:v>
      </x:c>
      <x:c r="J60" s="6" t="str">
        <x:v>[]</x:v>
      </x:c>
      <x:c r="K60" s="7" t="str">
        <x:v>缺少结构化参数，必须覆盖</x:v>
      </x:c>
      <x:c r="L60" s="6" t="str">
        <x:v>https://raw.githubusercontent.com/Mar-7th/StarRailRes/dbe8cdfcfb0bf657b9fe1cf92d5537f118ccb487/index_new/cn/character_skills.json</x:v>
      </x:c>
    </x:row>
    <x:row r="61" ht="38" customHeight="1">
      <x:c r="A61" s="6" t="str">
        <x:v>100107_1</x:v>
      </x:c>
      <x:c r="B61" s="6" t="str">
        <x:v>100107</x:v>
      </x:c>
      <x:c r="C61" s="6" t="n">
        <x:v>1</x:v>
      </x:c>
      <x:c r="D61" s="6" t="str">
        <x:v>冻人的瞬间</x:v>
      </x:c>
      <x:c r="E61" s="7" t="str">
        <x:v>立即攻击敌人，进入战斗后有100%的基础概率使随机敌方单体陷入冻结状态，持续1回合。
冻结状态下，敌方目标不能行动同时每回合开始时受到等同于三月七50%攻击力的冰属性附加伤害。</x:v>
      </x:c>
      <x:c r="F61" s="6" t="n">
        <x:v>0</x:v>
      </x:c>
      <x:c r="G61" s="6" t="n">
        <x:v>0</x:v>
      </x:c>
      <x:c r="H61" s="6" t="n">
        <x:v>0</x:v>
      </x:c>
      <x:c r="I61" s="6" t="n">
        <x:v>0</x:v>
      </x:c>
      <x:c r="J61" s="6" t="str">
        <x:v>[1, 1, 0.5]</x:v>
      </x:c>
      <x:c r="K61" s="7" t="str">
        <x:v>无首段伤害倍率，请覆盖或设为辅助技能</x:v>
      </x:c>
      <x:c r="L61" s="6" t="str">
        <x:v>https://raw.githubusercontent.com/Mar-7th/StarRailRes/dbe8cdfcfb0bf657b9fe1cf92d5537f118ccb487/index_new/cn/character_skills.json</x:v>
      </x:c>
    </x:row>
    <x:row r="62" ht="20" customHeight="1">
      <x:c r="A62" s="6" t="str">
        <x:v>100201_1</x:v>
      </x:c>
      <x:c r="B62" s="6" t="str">
        <x:v>100201</x:v>
      </x:c>
      <x:c r="C62" s="6" t="n">
        <x:v>1</x:v>
      </x:c>
      <x:c r="D62" s="6" t="str">
        <x:v>云骑枪术•朔风</x:v>
      </x:c>
      <x:c r="E62" s="7" t="str">
        <x:v>对指定敌方单体造成等同于丹恒50%攻击力的风属性伤害。</x:v>
      </x:c>
      <x:c r="F62" s="6" t="n">
        <x:v>0.5</x:v>
      </x:c>
      <x:c r="G62" s="6" t="n">
        <x:v>0</x:v>
      </x:c>
      <x:c r="H62" s="6" t="n">
        <x:v>0</x:v>
      </x:c>
      <x:c r="I62" s="6" t="n">
        <x:v>0</x:v>
      </x:c>
      <x:c r="J62" s="6" t="str">
        <x:v>[0.5]</x:v>
      </x:c>
      <x:c r="K62" s="7" t="str">
        <x:v>需确认条件及分段</x:v>
      </x:c>
      <x:c r="L62" s="6" t="str">
        <x:v>https://raw.githubusercontent.com/Mar-7th/StarRailRes/dbe8cdfcfb0bf657b9fe1cf92d5537f118ccb487/index_new/cn/character_skills.json</x:v>
      </x:c>
    </x:row>
    <x:row r="63" ht="20" customHeight="1">
      <x:c r="A63" s="6" t="str">
        <x:v>100201_2</x:v>
      </x:c>
      <x:c r="B63" s="6" t="str">
        <x:v>100201</x:v>
      </x:c>
      <x:c r="C63" s="6" t="n">
        <x:v>2</x:v>
      </x:c>
      <x:c r="D63" s="6" t="str">
        <x:v>云骑枪术•朔风</x:v>
      </x:c>
      <x:c r="E63" s="7" t="str">
        <x:v>对指定敌方单体造成等同于丹恒60%攻击力的风属性伤害。</x:v>
      </x:c>
      <x:c r="F63" s="6" t="n">
        <x:v>0.6</x:v>
      </x:c>
      <x:c r="G63" s="6" t="n">
        <x:v>0</x:v>
      </x:c>
      <x:c r="H63" s="6" t="n">
        <x:v>0</x:v>
      </x:c>
      <x:c r="I63" s="6" t="n">
        <x:v>0</x:v>
      </x:c>
      <x:c r="J63" s="6" t="str">
        <x:v>[0.6]</x:v>
      </x:c>
      <x:c r="K63" s="7" t="str">
        <x:v>需确认条件及分段</x:v>
      </x:c>
      <x:c r="L63" s="6" t="str">
        <x:v>https://raw.githubusercontent.com/Mar-7th/StarRailRes/dbe8cdfcfb0bf657b9fe1cf92d5537f118ccb487/index_new/cn/character_skills.json</x:v>
      </x:c>
    </x:row>
    <x:row r="64" ht="20" customHeight="1">
      <x:c r="A64" s="6" t="str">
        <x:v>100201_3</x:v>
      </x:c>
      <x:c r="B64" s="6" t="str">
        <x:v>100201</x:v>
      </x:c>
      <x:c r="C64" s="6" t="n">
        <x:v>3</x:v>
      </x:c>
      <x:c r="D64" s="6" t="str">
        <x:v>云骑枪术•朔风</x:v>
      </x:c>
      <x:c r="E64" s="7" t="str">
        <x:v>对指定敌方单体造成等同于丹恒70%攻击力的风属性伤害。</x:v>
      </x:c>
      <x:c r="F64" s="6" t="n">
        <x:v>0.7</x:v>
      </x:c>
      <x:c r="G64" s="6" t="n">
        <x:v>0</x:v>
      </x:c>
      <x:c r="H64" s="6" t="n">
        <x:v>0</x:v>
      </x:c>
      <x:c r="I64" s="6" t="n">
        <x:v>0</x:v>
      </x:c>
      <x:c r="J64" s="6" t="str">
        <x:v>[0.7]</x:v>
      </x:c>
      <x:c r="K64" s="7" t="str">
        <x:v>需确认条件及分段</x:v>
      </x:c>
      <x:c r="L64" s="6" t="str">
        <x:v>https://raw.githubusercontent.com/Mar-7th/StarRailRes/dbe8cdfcfb0bf657b9fe1cf92d5537f118ccb487/index_new/cn/character_skills.json</x:v>
      </x:c>
    </x:row>
    <x:row r="65" ht="20" customHeight="1">
      <x:c r="A65" s="6" t="str">
        <x:v>100201_4</x:v>
      </x:c>
      <x:c r="B65" s="6" t="str">
        <x:v>100201</x:v>
      </x:c>
      <x:c r="C65" s="6" t="n">
        <x:v>4</x:v>
      </x:c>
      <x:c r="D65" s="6" t="str">
        <x:v>云骑枪术•朔风</x:v>
      </x:c>
      <x:c r="E65" s="7" t="str">
        <x:v>对指定敌方单体造成等同于丹恒80%攻击力的风属性伤害。</x:v>
      </x:c>
      <x:c r="F65" s="6" t="n">
        <x:v>0.8</x:v>
      </x:c>
      <x:c r="G65" s="6" t="n">
        <x:v>0</x:v>
      </x:c>
      <x:c r="H65" s="6" t="n">
        <x:v>0</x:v>
      </x:c>
      <x:c r="I65" s="6" t="n">
        <x:v>0</x:v>
      </x:c>
      <x:c r="J65" s="6" t="str">
        <x:v>[0.8]</x:v>
      </x:c>
      <x:c r="K65" s="7" t="str">
        <x:v>需确认条件及分段</x:v>
      </x:c>
      <x:c r="L65" s="6" t="str">
        <x:v>https://raw.githubusercontent.com/Mar-7th/StarRailRes/dbe8cdfcfb0bf657b9fe1cf92d5537f118ccb487/index_new/cn/character_skills.json</x:v>
      </x:c>
    </x:row>
    <x:row r="66" ht="20" customHeight="1">
      <x:c r="A66" s="6" t="str">
        <x:v>100201_5</x:v>
      </x:c>
      <x:c r="B66" s="6" t="str">
        <x:v>100201</x:v>
      </x:c>
      <x:c r="C66" s="6" t="n">
        <x:v>5</x:v>
      </x:c>
      <x:c r="D66" s="6" t="str">
        <x:v>云骑枪术•朔风</x:v>
      </x:c>
      <x:c r="E66" s="7" t="str">
        <x:v>对指定敌方单体造成等同于丹恒90%攻击力的风属性伤害。</x:v>
      </x:c>
      <x:c r="F66" s="6" t="n">
        <x:v>0.9</x:v>
      </x:c>
      <x:c r="G66" s="6" t="n">
        <x:v>0</x:v>
      </x:c>
      <x:c r="H66" s="6" t="n">
        <x:v>0</x:v>
      </x:c>
      <x:c r="I66" s="6" t="n">
        <x:v>0</x:v>
      </x:c>
      <x:c r="J66" s="6" t="str">
        <x:v>[0.9]</x:v>
      </x:c>
      <x:c r="K66" s="7" t="str">
        <x:v>需确认条件及分段</x:v>
      </x:c>
      <x:c r="L66" s="6" t="str">
        <x:v>https://raw.githubusercontent.com/Mar-7th/StarRailRes/dbe8cdfcfb0bf657b9fe1cf92d5537f118ccb487/index_new/cn/character_skills.json</x:v>
      </x:c>
    </x:row>
    <x:row r="67" ht="20" customHeight="1">
      <x:c r="A67" s="6" t="str">
        <x:v>100201_6</x:v>
      </x:c>
      <x:c r="B67" s="6" t="str">
        <x:v>100201</x:v>
      </x:c>
      <x:c r="C67" s="6" t="n">
        <x:v>6</x:v>
      </x:c>
      <x:c r="D67" s="6" t="str">
        <x:v>云骑枪术•朔风</x:v>
      </x:c>
      <x:c r="E67" s="7" t="str">
        <x:v>对指定敌方单体造成等同于丹恒100%攻击力的风属性伤害。</x:v>
      </x:c>
      <x:c r="F67" s="6" t="n">
        <x:v>1</x:v>
      </x:c>
      <x:c r="G67" s="6" t="n">
        <x:v>0</x:v>
      </x:c>
      <x:c r="H67" s="6" t="n">
        <x:v>0</x:v>
      </x:c>
      <x:c r="I67" s="6" t="n">
        <x:v>0</x:v>
      </x:c>
      <x:c r="J67" s="6" t="str">
        <x:v>[1]</x:v>
      </x:c>
      <x:c r="K67" s="7" t="str">
        <x:v>需确认条件及分段</x:v>
      </x:c>
      <x:c r="L67" s="6" t="str">
        <x:v>https://raw.githubusercontent.com/Mar-7th/StarRailRes/dbe8cdfcfb0bf657b9fe1cf92d5537f118ccb487/index_new/cn/character_skills.json</x:v>
      </x:c>
    </x:row>
    <x:row r="68" ht="20" customHeight="1">
      <x:c r="A68" s="6" t="str">
        <x:v>100201_7</x:v>
      </x:c>
      <x:c r="B68" s="6" t="str">
        <x:v>100201</x:v>
      </x:c>
      <x:c r="C68" s="6" t="n">
        <x:v>7</x:v>
      </x:c>
      <x:c r="D68" s="6" t="str">
        <x:v>云骑枪术•朔风</x:v>
      </x:c>
      <x:c r="E68" s="7" t="str">
        <x:v>对指定敌方单体造成等同于丹恒110%攻击力的风属性伤害。</x:v>
      </x:c>
      <x:c r="F68" s="6" t="n">
        <x:v>1.1</x:v>
      </x:c>
      <x:c r="G68" s="6" t="n">
        <x:v>0</x:v>
      </x:c>
      <x:c r="H68" s="6" t="n">
        <x:v>0</x:v>
      </x:c>
      <x:c r="I68" s="6" t="n">
        <x:v>0</x:v>
      </x:c>
      <x:c r="J68" s="6" t="str">
        <x:v>[1.1]</x:v>
      </x:c>
      <x:c r="K68" s="7" t="str">
        <x:v>需确认条件及分段</x:v>
      </x:c>
      <x:c r="L68" s="6" t="str">
        <x:v>https://raw.githubusercontent.com/Mar-7th/StarRailRes/dbe8cdfcfb0bf657b9fe1cf92d5537f118ccb487/index_new/cn/character_skills.json</x:v>
      </x:c>
    </x:row>
    <x:row r="69" ht="20" customHeight="1">
      <x:c r="A69" s="6" t="str">
        <x:v>100201_8</x:v>
      </x:c>
      <x:c r="B69" s="6" t="str">
        <x:v>100201</x:v>
      </x:c>
      <x:c r="C69" s="6" t="n">
        <x:v>8</x:v>
      </x:c>
      <x:c r="D69" s="6" t="str">
        <x:v>云骑枪术•朔风</x:v>
      </x:c>
      <x:c r="E69" s="7" t="str">
        <x:v>对指定敌方单体造成等同于丹恒120%攻击力的风属性伤害。</x:v>
      </x:c>
      <x:c r="F69" s="6" t="n">
        <x:v>1.2</x:v>
      </x:c>
      <x:c r="G69" s="6" t="n">
        <x:v>0</x:v>
      </x:c>
      <x:c r="H69" s="6" t="n">
        <x:v>0</x:v>
      </x:c>
      <x:c r="I69" s="6" t="n">
        <x:v>0</x:v>
      </x:c>
      <x:c r="J69" s="6" t="str">
        <x:v>[1.2]</x:v>
      </x:c>
      <x:c r="K69" s="7" t="str">
        <x:v>需确认条件及分段</x:v>
      </x:c>
      <x:c r="L69" s="6" t="str">
        <x:v>https://raw.githubusercontent.com/Mar-7th/StarRailRes/dbe8cdfcfb0bf657b9fe1cf92d5537f118ccb487/index_new/cn/character_skills.json</x:v>
      </x:c>
    </x:row>
    <x:row r="70" ht="20" customHeight="1">
      <x:c r="A70" s="6" t="str">
        <x:v>100201_9</x:v>
      </x:c>
      <x:c r="B70" s="6" t="str">
        <x:v>100201</x:v>
      </x:c>
      <x:c r="C70" s="6" t="n">
        <x:v>9</x:v>
      </x:c>
      <x:c r="D70" s="6" t="str">
        <x:v>云骑枪术•朔风</x:v>
      </x:c>
      <x:c r="E70" s="7" t="str">
        <x:v>对指定敌方单体造成等同于丹恒130%攻击力的风属性伤害。</x:v>
      </x:c>
      <x:c r="F70" s="6" t="n">
        <x:v>1.3</x:v>
      </x:c>
      <x:c r="G70" s="6" t="n">
        <x:v>0</x:v>
      </x:c>
      <x:c r="H70" s="6" t="n">
        <x:v>0</x:v>
      </x:c>
      <x:c r="I70" s="6" t="n">
        <x:v>0</x:v>
      </x:c>
      <x:c r="J70" s="6" t="str">
        <x:v>[1.3]</x:v>
      </x:c>
      <x:c r="K70" s="7" t="str">
        <x:v>需确认条件及分段</x:v>
      </x:c>
      <x:c r="L70" s="6" t="str">
        <x:v>https://raw.githubusercontent.com/Mar-7th/StarRailRes/dbe8cdfcfb0bf657b9fe1cf92d5537f118ccb487/index_new/cn/character_skills.json</x:v>
      </x:c>
    </x:row>
    <x:row r="71" ht="20" customHeight="1">
      <x:c r="A71" s="6" t="str">
        <x:v>100201_10</x:v>
      </x:c>
      <x:c r="B71" s="6" t="str">
        <x:v>100201</x:v>
      </x:c>
      <x:c r="C71" s="6" t="n">
        <x:v>10</x:v>
      </x:c>
      <x:c r="D71" s="6" t="str">
        <x:v>云骑枪术•朔风</x:v>
      </x:c>
      <x:c r="E71" s="7" t="str">
        <x:v>对指定敌方单体造成等同于丹恒140%攻击力的风属性伤害。</x:v>
      </x:c>
      <x:c r="F71" s="6" t="n">
        <x:v>1.4</x:v>
      </x:c>
      <x:c r="G71" s="6" t="n">
        <x:v>0</x:v>
      </x:c>
      <x:c r="H71" s="6" t="n">
        <x:v>0</x:v>
      </x:c>
      <x:c r="I71" s="6" t="n">
        <x:v>0</x:v>
      </x:c>
      <x:c r="J71" s="6" t="str">
        <x:v>[1.4]</x:v>
      </x:c>
      <x:c r="K71" s="7" t="str">
        <x:v>需确认条件及分段</x:v>
      </x:c>
      <x:c r="L71" s="6" t="str">
        <x:v>https://raw.githubusercontent.com/Mar-7th/StarRailRes/dbe8cdfcfb0bf657b9fe1cf92d5537f118ccb487/index_new/cn/character_skills.json</x:v>
      </x:c>
    </x:row>
    <x:row r="72" ht="38" customHeight="1">
      <x:c r="A72" s="6" t="str">
        <x:v>100202_1</x:v>
      </x:c>
      <x:c r="B72" s="6" t="str">
        <x:v>100202</x:v>
      </x:c>
      <x:c r="C72" s="6" t="n">
        <x:v>1</x:v>
      </x:c>
      <x:c r="D72" s="6" t="str">
        <x:v>云骑枪术•疾雨</x:v>
      </x:c>
      <x:c r="E72" s="7" t="str">
        <x:v>对指定敌方单体造成等同于丹恒130%攻击力的风属性伤害。
战技造成的伤害触发暴击时，有100%的基础概率使受到攻击的敌方目标速度降低12%，持续2回合。</x:v>
      </x:c>
      <x:c r="F72" s="6" t="n">
        <x:v>1.3</x:v>
      </x:c>
      <x:c r="G72" s="6" t="n">
        <x:v>0</x:v>
      </x:c>
      <x:c r="H72" s="6" t="n">
        <x:v>0</x:v>
      </x:c>
      <x:c r="I72" s="6" t="n">
        <x:v>0</x:v>
      </x:c>
      <x:c r="J72" s="6" t="str">
        <x:v>[1.3, 0.12, 2, 1]</x:v>
      </x:c>
      <x:c r="K72" s="7" t="str">
        <x:v>需确认条件及分段</x:v>
      </x:c>
      <x:c r="L72" s="6" t="str">
        <x:v>https://raw.githubusercontent.com/Mar-7th/StarRailRes/dbe8cdfcfb0bf657b9fe1cf92d5537f118ccb487/index_new/cn/character_skills.json</x:v>
      </x:c>
    </x:row>
    <x:row r="73" ht="38" customHeight="1">
      <x:c r="A73" s="6" t="str">
        <x:v>100202_2</x:v>
      </x:c>
      <x:c r="B73" s="6" t="str">
        <x:v>100202</x:v>
      </x:c>
      <x:c r="C73" s="6" t="n">
        <x:v>2</x:v>
      </x:c>
      <x:c r="D73" s="6" t="str">
        <x:v>云骑枪术•疾雨</x:v>
      </x:c>
      <x:c r="E73" s="7" t="str">
        <x:v>对指定敌方单体造成等同于丹恒143%攻击力的风属性伤害。
战技造成的伤害触发暴击时，有100%的基础概率使受到攻击的敌方目标速度降低12%，持续2回合。</x:v>
      </x:c>
      <x:c r="F73" s="6" t="n">
        <x:v>1.43</x:v>
      </x:c>
      <x:c r="G73" s="6" t="n">
        <x:v>0</x:v>
      </x:c>
      <x:c r="H73" s="6" t="n">
        <x:v>0</x:v>
      </x:c>
      <x:c r="I73" s="6" t="n">
        <x:v>0</x:v>
      </x:c>
      <x:c r="J73" s="6" t="str">
        <x:v>[1.43, 0.12, 2, 1]</x:v>
      </x:c>
      <x:c r="K73" s="7" t="str">
        <x:v>需确认条件及分段</x:v>
      </x:c>
      <x:c r="L73" s="6" t="str">
        <x:v>https://raw.githubusercontent.com/Mar-7th/StarRailRes/dbe8cdfcfb0bf657b9fe1cf92d5537f118ccb487/index_new/cn/character_skills.json</x:v>
      </x:c>
    </x:row>
    <x:row r="74" ht="38" customHeight="1">
      <x:c r="A74" s="6" t="str">
        <x:v>100202_3</x:v>
      </x:c>
      <x:c r="B74" s="6" t="str">
        <x:v>100202</x:v>
      </x:c>
      <x:c r="C74" s="6" t="n">
        <x:v>3</x:v>
      </x:c>
      <x:c r="D74" s="6" t="str">
        <x:v>云骑枪术•疾雨</x:v>
      </x:c>
      <x:c r="E74" s="7" t="str">
        <x:v>对指定敌方单体造成等同于丹恒156%攻击力的风属性伤害。
战技造成的伤害触发暴击时，有100%的基础概率使受到攻击的敌方目标速度降低12%，持续2回合。</x:v>
      </x:c>
      <x:c r="F74" s="6" t="n">
        <x:v>1.56</x:v>
      </x:c>
      <x:c r="G74" s="6" t="n">
        <x:v>0</x:v>
      </x:c>
      <x:c r="H74" s="6" t="n">
        <x:v>0</x:v>
      </x:c>
      <x:c r="I74" s="6" t="n">
        <x:v>0</x:v>
      </x:c>
      <x:c r="J74" s="6" t="str">
        <x:v>[1.56, 0.12, 2, 1]</x:v>
      </x:c>
      <x:c r="K74" s="7" t="str">
        <x:v>需确认条件及分段</x:v>
      </x:c>
      <x:c r="L74" s="6" t="str">
        <x:v>https://raw.githubusercontent.com/Mar-7th/StarRailRes/dbe8cdfcfb0bf657b9fe1cf92d5537f118ccb487/index_new/cn/character_skills.json</x:v>
      </x:c>
    </x:row>
    <x:row r="75" ht="38" customHeight="1">
      <x:c r="A75" s="6" t="str">
        <x:v>100202_4</x:v>
      </x:c>
      <x:c r="B75" s="6" t="str">
        <x:v>100202</x:v>
      </x:c>
      <x:c r="C75" s="6" t="n">
        <x:v>4</x:v>
      </x:c>
      <x:c r="D75" s="6" t="str">
        <x:v>云骑枪术•疾雨</x:v>
      </x:c>
      <x:c r="E75" s="7" t="str">
        <x:v>对指定敌方单体造成等同于丹恒169%攻击力的风属性伤害。
战技造成的伤害触发暴击时，有100%的基础概率使受到攻击的敌方目标速度降低12%，持续2回合。</x:v>
      </x:c>
      <x:c r="F75" s="6" t="n">
        <x:v>1.69</x:v>
      </x:c>
      <x:c r="G75" s="6" t="n">
        <x:v>0</x:v>
      </x:c>
      <x:c r="H75" s="6" t="n">
        <x:v>0</x:v>
      </x:c>
      <x:c r="I75" s="6" t="n">
        <x:v>0</x:v>
      </x:c>
      <x:c r="J75" s="6" t="str">
        <x:v>[1.69, 0.12, 2, 1]</x:v>
      </x:c>
      <x:c r="K75" s="7" t="str">
        <x:v>需确认条件及分段</x:v>
      </x:c>
      <x:c r="L75" s="6" t="str">
        <x:v>https://raw.githubusercontent.com/Mar-7th/StarRailRes/dbe8cdfcfb0bf657b9fe1cf92d5537f118ccb487/index_new/cn/character_skills.json</x:v>
      </x:c>
    </x:row>
    <x:row r="76" ht="38" customHeight="1">
      <x:c r="A76" s="6" t="str">
        <x:v>100202_5</x:v>
      </x:c>
      <x:c r="B76" s="6" t="str">
        <x:v>100202</x:v>
      </x:c>
      <x:c r="C76" s="6" t="n">
        <x:v>5</x:v>
      </x:c>
      <x:c r="D76" s="6" t="str">
        <x:v>云骑枪术•疾雨</x:v>
      </x:c>
      <x:c r="E76" s="7" t="str">
        <x:v>对指定敌方单体造成等同于丹恒182%攻击力的风属性伤害。
战技造成的伤害触发暴击时，有100%的基础概率使受到攻击的敌方目标速度降低12%，持续2回合。</x:v>
      </x:c>
      <x:c r="F76" s="6" t="n">
        <x:v>1.82</x:v>
      </x:c>
      <x:c r="G76" s="6" t="n">
        <x:v>0</x:v>
      </x:c>
      <x:c r="H76" s="6" t="n">
        <x:v>0</x:v>
      </x:c>
      <x:c r="I76" s="6" t="n">
        <x:v>0</x:v>
      </x:c>
      <x:c r="J76" s="6" t="str">
        <x:v>[1.82, 0.12, 2, 1]</x:v>
      </x:c>
      <x:c r="K76" s="7" t="str">
        <x:v>需确认条件及分段</x:v>
      </x:c>
      <x:c r="L76" s="6" t="str">
        <x:v>https://raw.githubusercontent.com/Mar-7th/StarRailRes/dbe8cdfcfb0bf657b9fe1cf92d5537f118ccb487/index_new/cn/character_skills.json</x:v>
      </x:c>
    </x:row>
    <x:row r="77" ht="38" customHeight="1">
      <x:c r="A77" s="6" t="str">
        <x:v>100202_6</x:v>
      </x:c>
      <x:c r="B77" s="6" t="str">
        <x:v>100202</x:v>
      </x:c>
      <x:c r="C77" s="6" t="n">
        <x:v>6</x:v>
      </x:c>
      <x:c r="D77" s="6" t="str">
        <x:v>云骑枪术•疾雨</x:v>
      </x:c>
      <x:c r="E77" s="7" t="str">
        <x:v>对指定敌方单体造成等同于丹恒195%攻击力的风属性伤害。
战技造成的伤害触发暴击时，有100%的基础概率使受到攻击的敌方目标速度降低12%，持续2回合。</x:v>
      </x:c>
      <x:c r="F77" s="6" t="n">
        <x:v>1.95</x:v>
      </x:c>
      <x:c r="G77" s="6" t="n">
        <x:v>0</x:v>
      </x:c>
      <x:c r="H77" s="6" t="n">
        <x:v>0</x:v>
      </x:c>
      <x:c r="I77" s="6" t="n">
        <x:v>0</x:v>
      </x:c>
      <x:c r="J77" s="6" t="str">
        <x:v>[1.95, 0.12, 2, 1]</x:v>
      </x:c>
      <x:c r="K77" s="7" t="str">
        <x:v>需确认条件及分段</x:v>
      </x:c>
      <x:c r="L77" s="6" t="str">
        <x:v>https://raw.githubusercontent.com/Mar-7th/StarRailRes/dbe8cdfcfb0bf657b9fe1cf92d5537f118ccb487/index_new/cn/character_skills.json</x:v>
      </x:c>
    </x:row>
    <x:row r="78" ht="38" customHeight="1">
      <x:c r="A78" s="6" t="str">
        <x:v>100202_7</x:v>
      </x:c>
      <x:c r="B78" s="6" t="str">
        <x:v>100202</x:v>
      </x:c>
      <x:c r="C78" s="6" t="n">
        <x:v>7</x:v>
      </x:c>
      <x:c r="D78" s="6" t="str">
        <x:v>云骑枪术•疾雨</x:v>
      </x:c>
      <x:c r="E78" s="7" t="str">
        <x:v>对指定敌方单体造成等同于丹恒211.25%攻击力的风属性伤害。
战技造成的伤害触发暴击时，有100%的基础概率使受到攻击的敌方目标速度降低12%，持续2回合。</x:v>
      </x:c>
      <x:c r="F78" s="6" t="n">
        <x:v>2.1125</x:v>
      </x:c>
      <x:c r="G78" s="6" t="n">
        <x:v>0</x:v>
      </x:c>
      <x:c r="H78" s="6" t="n">
        <x:v>0</x:v>
      </x:c>
      <x:c r="I78" s="6" t="n">
        <x:v>0</x:v>
      </x:c>
      <x:c r="J78" s="6" t="str">
        <x:v>[2.1125, 0.12, 2, 1]</x:v>
      </x:c>
      <x:c r="K78" s="7" t="str">
        <x:v>需确认条件及分段</x:v>
      </x:c>
      <x:c r="L78" s="6" t="str">
        <x:v>https://raw.githubusercontent.com/Mar-7th/StarRailRes/dbe8cdfcfb0bf657b9fe1cf92d5537f118ccb487/index_new/cn/character_skills.json</x:v>
      </x:c>
    </x:row>
    <x:row r="79" ht="38" customHeight="1">
      <x:c r="A79" s="6" t="str">
        <x:v>100202_8</x:v>
      </x:c>
      <x:c r="B79" s="6" t="str">
        <x:v>100202</x:v>
      </x:c>
      <x:c r="C79" s="6" t="n">
        <x:v>8</x:v>
      </x:c>
      <x:c r="D79" s="6" t="str">
        <x:v>云骑枪术•疾雨</x:v>
      </x:c>
      <x:c r="E79" s="7" t="str">
        <x:v>对指定敌方单体造成等同于丹恒227.5%攻击力的风属性伤害。
战技造成的伤害触发暴击时，有100%的基础概率使受到攻击的敌方目标速度降低12%，持续2回合。</x:v>
      </x:c>
      <x:c r="F79" s="6" t="n">
        <x:v>2.275</x:v>
      </x:c>
      <x:c r="G79" s="6" t="n">
        <x:v>0</x:v>
      </x:c>
      <x:c r="H79" s="6" t="n">
        <x:v>0</x:v>
      </x:c>
      <x:c r="I79" s="6" t="n">
        <x:v>0</x:v>
      </x:c>
      <x:c r="J79" s="6" t="str">
        <x:v>[2.275, 0.12, 2, 1]</x:v>
      </x:c>
      <x:c r="K79" s="7" t="str">
        <x:v>需确认条件及分段</x:v>
      </x:c>
      <x:c r="L79" s="6" t="str">
        <x:v>https://raw.githubusercontent.com/Mar-7th/StarRailRes/dbe8cdfcfb0bf657b9fe1cf92d5537f118ccb487/index_new/cn/character_skills.json</x:v>
      </x:c>
    </x:row>
    <x:row r="80" ht="38" customHeight="1">
      <x:c r="A80" s="6" t="str">
        <x:v>100202_9</x:v>
      </x:c>
      <x:c r="B80" s="6" t="str">
        <x:v>100202</x:v>
      </x:c>
      <x:c r="C80" s="6" t="n">
        <x:v>9</x:v>
      </x:c>
      <x:c r="D80" s="6" t="str">
        <x:v>云骑枪术•疾雨</x:v>
      </x:c>
      <x:c r="E80" s="7" t="str">
        <x:v>对指定敌方单体造成等同于丹恒243.75%攻击力的风属性伤害。
战技造成的伤害触发暴击时，有100%的基础概率使受到攻击的敌方目标速度降低12%，持续2回合。</x:v>
      </x:c>
      <x:c r="F80" s="6" t="n">
        <x:v>2.4375</x:v>
      </x:c>
      <x:c r="G80" s="6" t="n">
        <x:v>0</x:v>
      </x:c>
      <x:c r="H80" s="6" t="n">
        <x:v>0</x:v>
      </x:c>
      <x:c r="I80" s="6" t="n">
        <x:v>0</x:v>
      </x:c>
      <x:c r="J80" s="6" t="str">
        <x:v>[2.4375, 0.12, 2, 1]</x:v>
      </x:c>
      <x:c r="K80" s="7" t="str">
        <x:v>需确认条件及分段</x:v>
      </x:c>
      <x:c r="L80" s="6" t="str">
        <x:v>https://raw.githubusercontent.com/Mar-7th/StarRailRes/dbe8cdfcfb0bf657b9fe1cf92d5537f118ccb487/index_new/cn/character_skills.json</x:v>
      </x:c>
    </x:row>
    <x:row r="81" ht="38" customHeight="1">
      <x:c r="A81" s="6" t="str">
        <x:v>100202_10</x:v>
      </x:c>
      <x:c r="B81" s="6" t="str">
        <x:v>100202</x:v>
      </x:c>
      <x:c r="C81" s="6" t="n">
        <x:v>10</x:v>
      </x:c>
      <x:c r="D81" s="6" t="str">
        <x:v>云骑枪术•疾雨</x:v>
      </x:c>
      <x:c r="E81" s="7" t="str">
        <x:v>对指定敌方单体造成等同于丹恒260%攻击力的风属性伤害。
战技造成的伤害触发暴击时，有100%的基础概率使受到攻击的敌方目标速度降低12%，持续2回合。</x:v>
      </x:c>
      <x:c r="F81" s="6" t="n">
        <x:v>2.6</x:v>
      </x:c>
      <x:c r="G81" s="6" t="n">
        <x:v>0</x:v>
      </x:c>
      <x:c r="H81" s="6" t="n">
        <x:v>0</x:v>
      </x:c>
      <x:c r="I81" s="6" t="n">
        <x:v>0</x:v>
      </x:c>
      <x:c r="J81" s="6" t="str">
        <x:v>[2.6, 0.12, 2, 1]</x:v>
      </x:c>
      <x:c r="K81" s="7" t="str">
        <x:v>需确认条件及分段</x:v>
      </x:c>
      <x:c r="L81" s="6" t="str">
        <x:v>https://raw.githubusercontent.com/Mar-7th/StarRailRes/dbe8cdfcfb0bf657b9fe1cf92d5537f118ccb487/index_new/cn/character_skills.json</x:v>
      </x:c>
    </x:row>
    <x:row r="82" ht="38" customHeight="1">
      <x:c r="A82" s="6" t="str">
        <x:v>100202_11</x:v>
      </x:c>
      <x:c r="B82" s="6" t="str">
        <x:v>100202</x:v>
      </x:c>
      <x:c r="C82" s="6" t="n">
        <x:v>11</x:v>
      </x:c>
      <x:c r="D82" s="6" t="str">
        <x:v>云骑枪术•疾雨</x:v>
      </x:c>
      <x:c r="E82" s="7" t="str">
        <x:v>对指定敌方单体造成等同于丹恒273%攻击力的风属性伤害。
战技造成的伤害触发暴击时，有100%的基础概率使受到攻击的敌方目标速度降低12%，持续2回合。</x:v>
      </x:c>
      <x:c r="F82" s="6" t="n">
        <x:v>2.73</x:v>
      </x:c>
      <x:c r="G82" s="6" t="n">
        <x:v>0</x:v>
      </x:c>
      <x:c r="H82" s="6" t="n">
        <x:v>0</x:v>
      </x:c>
      <x:c r="I82" s="6" t="n">
        <x:v>0</x:v>
      </x:c>
      <x:c r="J82" s="6" t="str">
        <x:v>[2.73, 0.12, 2, 1]</x:v>
      </x:c>
      <x:c r="K82" s="7" t="str">
        <x:v>需确认条件及分段</x:v>
      </x:c>
      <x:c r="L82" s="6" t="str">
        <x:v>https://raw.githubusercontent.com/Mar-7th/StarRailRes/dbe8cdfcfb0bf657b9fe1cf92d5537f118ccb487/index_new/cn/character_skills.json</x:v>
      </x:c>
    </x:row>
    <x:row r="83" ht="38" customHeight="1">
      <x:c r="A83" s="6" t="str">
        <x:v>100202_12</x:v>
      </x:c>
      <x:c r="B83" s="6" t="str">
        <x:v>100202</x:v>
      </x:c>
      <x:c r="C83" s="6" t="n">
        <x:v>12</x:v>
      </x:c>
      <x:c r="D83" s="6" t="str">
        <x:v>云骑枪术•疾雨</x:v>
      </x:c>
      <x:c r="E83" s="7" t="str">
        <x:v>对指定敌方单体造成等同于丹恒286%攻击力的风属性伤害。
战技造成的伤害触发暴击时，有100%的基础概率使受到攻击的敌方目标速度降低12%，持续2回合。</x:v>
      </x:c>
      <x:c r="F83" s="6" t="n">
        <x:v>2.86</x:v>
      </x:c>
      <x:c r="G83" s="6" t="n">
        <x:v>0</x:v>
      </x:c>
      <x:c r="H83" s="6" t="n">
        <x:v>0</x:v>
      </x:c>
      <x:c r="I83" s="6" t="n">
        <x:v>0</x:v>
      </x:c>
      <x:c r="J83" s="6" t="str">
        <x:v>[2.86, 0.12, 2, 1]</x:v>
      </x:c>
      <x:c r="K83" s="7" t="str">
        <x:v>需确认条件及分段</x:v>
      </x:c>
      <x:c r="L83" s="6" t="str">
        <x:v>https://raw.githubusercontent.com/Mar-7th/StarRailRes/dbe8cdfcfb0bf657b9fe1cf92d5537f118ccb487/index_new/cn/character_skills.json</x:v>
      </x:c>
    </x:row>
    <x:row r="84" ht="38" customHeight="1">
      <x:c r="A84" s="6" t="str">
        <x:v>100202_13</x:v>
      </x:c>
      <x:c r="B84" s="6" t="str">
        <x:v>100202</x:v>
      </x:c>
      <x:c r="C84" s="6" t="n">
        <x:v>13</x:v>
      </x:c>
      <x:c r="D84" s="6" t="str">
        <x:v>云骑枪术•疾雨</x:v>
      </x:c>
      <x:c r="E84" s="7" t="str">
        <x:v>对指定敌方单体造成等同于丹恒299%攻击力的风属性伤害。
战技造成的伤害触发暴击时，有100%的基础概率使受到攻击的敌方目标速度降低12%，持续2回合。</x:v>
      </x:c>
      <x:c r="F84" s="6" t="n">
        <x:v>2.99</x:v>
      </x:c>
      <x:c r="G84" s="6" t="n">
        <x:v>0</x:v>
      </x:c>
      <x:c r="H84" s="6" t="n">
        <x:v>0</x:v>
      </x:c>
      <x:c r="I84" s="6" t="n">
        <x:v>0</x:v>
      </x:c>
      <x:c r="J84" s="6" t="str">
        <x:v>[2.99, 0.12, 2, 1]</x:v>
      </x:c>
      <x:c r="K84" s="7" t="str">
        <x:v>需确认条件及分段</x:v>
      </x:c>
      <x:c r="L84" s="6" t="str">
        <x:v>https://raw.githubusercontent.com/Mar-7th/StarRailRes/dbe8cdfcfb0bf657b9fe1cf92d5537f118ccb487/index_new/cn/character_skills.json</x:v>
      </x:c>
    </x:row>
    <x:row r="85" ht="38" customHeight="1">
      <x:c r="A85" s="6" t="str">
        <x:v>100202_14</x:v>
      </x:c>
      <x:c r="B85" s="6" t="str">
        <x:v>100202</x:v>
      </x:c>
      <x:c r="C85" s="6" t="n">
        <x:v>14</x:v>
      </x:c>
      <x:c r="D85" s="6" t="str">
        <x:v>云骑枪术•疾雨</x:v>
      </x:c>
      <x:c r="E85" s="7" t="str">
        <x:v>对指定敌方单体造成等同于丹恒312%攻击力的风属性伤害。
战技造成的伤害触发暴击时，有100%的基础概率使受到攻击的敌方目标速度降低12%，持续2回合。</x:v>
      </x:c>
      <x:c r="F85" s="6" t="n">
        <x:v>3.12</x:v>
      </x:c>
      <x:c r="G85" s="6" t="n">
        <x:v>0</x:v>
      </x:c>
      <x:c r="H85" s="6" t="n">
        <x:v>0</x:v>
      </x:c>
      <x:c r="I85" s="6" t="n">
        <x:v>0</x:v>
      </x:c>
      <x:c r="J85" s="6" t="str">
        <x:v>[3.12, 0.12, 2, 1]</x:v>
      </x:c>
      <x:c r="K85" s="7" t="str">
        <x:v>需确认条件及分段</x:v>
      </x:c>
      <x:c r="L85" s="6" t="str">
        <x:v>https://raw.githubusercontent.com/Mar-7th/StarRailRes/dbe8cdfcfb0bf657b9fe1cf92d5537f118ccb487/index_new/cn/character_skills.json</x:v>
      </x:c>
    </x:row>
    <x:row r="86" ht="38" customHeight="1">
      <x:c r="A86" s="6" t="str">
        <x:v>100202_15</x:v>
      </x:c>
      <x:c r="B86" s="6" t="str">
        <x:v>100202</x:v>
      </x:c>
      <x:c r="C86" s="6" t="n">
        <x:v>15</x:v>
      </x:c>
      <x:c r="D86" s="6" t="str">
        <x:v>云骑枪术•疾雨</x:v>
      </x:c>
      <x:c r="E86" s="7" t="str">
        <x:v>对指定敌方单体造成等同于丹恒325%攻击力的风属性伤害。
战技造成的伤害触发暴击时，有100%的基础概率使受到攻击的敌方目标速度降低12%，持续2回合。</x:v>
      </x:c>
      <x:c r="F86" s="6" t="n">
        <x:v>3.25</x:v>
      </x:c>
      <x:c r="G86" s="6" t="n">
        <x:v>0</x:v>
      </x:c>
      <x:c r="H86" s="6" t="n">
        <x:v>0</x:v>
      </x:c>
      <x:c r="I86" s="6" t="n">
        <x:v>0</x:v>
      </x:c>
      <x:c r="J86" s="6" t="str">
        <x:v>[3.25, 0.12, 2, 1]</x:v>
      </x:c>
      <x:c r="K86" s="7" t="str">
        <x:v>需确认条件及分段</x:v>
      </x:c>
      <x:c r="L86" s="6" t="str">
        <x:v>https://raw.githubusercontent.com/Mar-7th/StarRailRes/dbe8cdfcfb0bf657b9fe1cf92d5537f118ccb487/index_new/cn/character_skills.json</x:v>
      </x:c>
    </x:row>
    <x:row r="87" ht="38" customHeight="1">
      <x:c r="A87" s="6" t="str">
        <x:v>100203_1</x:v>
      </x:c>
      <x:c r="B87" s="6" t="str">
        <x:v>100203</x:v>
      </x:c>
      <x:c r="C87" s="6" t="n">
        <x:v>1</x:v>
      </x:c>
      <x:c r="D87" s="6" t="str">
        <x:v>洞天幻化，长梦一觉</x:v>
      </x:c>
      <x:c r="E87" s="7" t="str">
        <x:v>对指定敌方单体造成等同于丹恒240%攻击力的风属性伤害。当受到攻击的敌方目标处于减速状态时，终结技造成的伤害倍率提高72%。</x:v>
      </x:c>
      <x:c r="F87" s="6" t="n">
        <x:v>2.4</x:v>
      </x:c>
      <x:c r="G87" s="6" t="n">
        <x:v>0</x:v>
      </x:c>
      <x:c r="H87" s="6" t="n">
        <x:v>0</x:v>
      </x:c>
      <x:c r="I87" s="6" t="n">
        <x:v>0</x:v>
      </x:c>
      <x:c r="J87" s="6" t="str">
        <x:v>[2.4, 0.72]</x:v>
      </x:c>
      <x:c r="K87" s="7" t="str">
        <x:v>需确认条件及分段</x:v>
      </x:c>
      <x:c r="L87" s="6" t="str">
        <x:v>https://raw.githubusercontent.com/Mar-7th/StarRailRes/dbe8cdfcfb0bf657b9fe1cf92d5537f118ccb487/index_new/cn/character_skills.json</x:v>
      </x:c>
    </x:row>
    <x:row r="88" ht="38" customHeight="1">
      <x:c r="A88" s="6" t="str">
        <x:v>100203_2</x:v>
      </x:c>
      <x:c r="B88" s="6" t="str">
        <x:v>100203</x:v>
      </x:c>
      <x:c r="C88" s="6" t="n">
        <x:v>2</x:v>
      </x:c>
      <x:c r="D88" s="6" t="str">
        <x:v>洞天幻化，长梦一觉</x:v>
      </x:c>
      <x:c r="E88" s="7" t="str">
        <x:v>对指定敌方单体造成等同于丹恒256%攻击力的风属性伤害。当受到攻击的敌方目标处于减速状态时，终结技造成的伤害倍率提高76.8%。</x:v>
      </x:c>
      <x:c r="F88" s="6" t="n">
        <x:v>2.56</x:v>
      </x:c>
      <x:c r="G88" s="6" t="n">
        <x:v>0</x:v>
      </x:c>
      <x:c r="H88" s="6" t="n">
        <x:v>0</x:v>
      </x:c>
      <x:c r="I88" s="6" t="n">
        <x:v>0</x:v>
      </x:c>
      <x:c r="J88" s="6" t="str">
        <x:v>[2.56, 0.768]</x:v>
      </x:c>
      <x:c r="K88" s="7" t="str">
        <x:v>需确认条件及分段</x:v>
      </x:c>
      <x:c r="L88" s="6" t="str">
        <x:v>https://raw.githubusercontent.com/Mar-7th/StarRailRes/dbe8cdfcfb0bf657b9fe1cf92d5537f118ccb487/index_new/cn/character_skills.json</x:v>
      </x:c>
    </x:row>
    <x:row r="89" ht="38" customHeight="1">
      <x:c r="A89" s="6" t="str">
        <x:v>100203_3</x:v>
      </x:c>
      <x:c r="B89" s="6" t="str">
        <x:v>100203</x:v>
      </x:c>
      <x:c r="C89" s="6" t="n">
        <x:v>3</x:v>
      </x:c>
      <x:c r="D89" s="6" t="str">
        <x:v>洞天幻化，长梦一觉</x:v>
      </x:c>
      <x:c r="E89" s="7" t="str">
        <x:v>对指定敌方单体造成等同于丹恒272%攻击力的风属性伤害。当受到攻击的敌方目标处于减速状态时，终结技造成的伤害倍率提高81.6%。</x:v>
      </x:c>
      <x:c r="F89" s="6" t="n">
        <x:v>2.72</x:v>
      </x:c>
      <x:c r="G89" s="6" t="n">
        <x:v>0</x:v>
      </x:c>
      <x:c r="H89" s="6" t="n">
        <x:v>0</x:v>
      </x:c>
      <x:c r="I89" s="6" t="n">
        <x:v>0</x:v>
      </x:c>
      <x:c r="J89" s="6" t="str">
        <x:v>[2.72, 0.816]</x:v>
      </x:c>
      <x:c r="K89" s="7" t="str">
        <x:v>需确认条件及分段</x:v>
      </x:c>
      <x:c r="L89" s="6" t="str">
        <x:v>https://raw.githubusercontent.com/Mar-7th/StarRailRes/dbe8cdfcfb0bf657b9fe1cf92d5537f118ccb487/index_new/cn/character_skills.json</x:v>
      </x:c>
    </x:row>
    <x:row r="90" ht="38" customHeight="1">
      <x:c r="A90" s="6" t="str">
        <x:v>100203_4</x:v>
      </x:c>
      <x:c r="B90" s="6" t="str">
        <x:v>100203</x:v>
      </x:c>
      <x:c r="C90" s="6" t="n">
        <x:v>4</x:v>
      </x:c>
      <x:c r="D90" s="6" t="str">
        <x:v>洞天幻化，长梦一觉</x:v>
      </x:c>
      <x:c r="E90" s="7" t="str">
        <x:v>对指定敌方单体造成等同于丹恒288%攻击力的风属性伤害。当受到攻击的敌方目标处于减速状态时，终结技造成的伤害倍率提高86.4%。</x:v>
      </x:c>
      <x:c r="F90" s="6" t="n">
        <x:v>2.88</x:v>
      </x:c>
      <x:c r="G90" s="6" t="n">
        <x:v>0</x:v>
      </x:c>
      <x:c r="H90" s="6" t="n">
        <x:v>0</x:v>
      </x:c>
      <x:c r="I90" s="6" t="n">
        <x:v>0</x:v>
      </x:c>
      <x:c r="J90" s="6" t="str">
        <x:v>[2.88, 0.864]</x:v>
      </x:c>
      <x:c r="K90" s="7" t="str">
        <x:v>需确认条件及分段</x:v>
      </x:c>
      <x:c r="L90" s="6" t="str">
        <x:v>https://raw.githubusercontent.com/Mar-7th/StarRailRes/dbe8cdfcfb0bf657b9fe1cf92d5537f118ccb487/index_new/cn/character_skills.json</x:v>
      </x:c>
    </x:row>
    <x:row r="91" ht="38" customHeight="1">
      <x:c r="A91" s="6" t="str">
        <x:v>100203_5</x:v>
      </x:c>
      <x:c r="B91" s="6" t="str">
        <x:v>100203</x:v>
      </x:c>
      <x:c r="C91" s="6" t="n">
        <x:v>5</x:v>
      </x:c>
      <x:c r="D91" s="6" t="str">
        <x:v>洞天幻化，长梦一觉</x:v>
      </x:c>
      <x:c r="E91" s="7" t="str">
        <x:v>对指定敌方单体造成等同于丹恒304%攻击力的风属性伤害。当受到攻击的敌方目标处于减速状态时，终结技造成的伤害倍率提高91.2%。</x:v>
      </x:c>
      <x:c r="F91" s="6" t="n">
        <x:v>3.04</x:v>
      </x:c>
      <x:c r="G91" s="6" t="n">
        <x:v>0</x:v>
      </x:c>
      <x:c r="H91" s="6" t="n">
        <x:v>0</x:v>
      </x:c>
      <x:c r="I91" s="6" t="n">
        <x:v>0</x:v>
      </x:c>
      <x:c r="J91" s="6" t="str">
        <x:v>[3.04, 0.912]</x:v>
      </x:c>
      <x:c r="K91" s="7" t="str">
        <x:v>需确认条件及分段</x:v>
      </x:c>
      <x:c r="L91" s="6" t="str">
        <x:v>https://raw.githubusercontent.com/Mar-7th/StarRailRes/dbe8cdfcfb0bf657b9fe1cf92d5537f118ccb487/index_new/cn/character_skills.json</x:v>
      </x:c>
    </x:row>
    <x:row r="92" ht="38" customHeight="1">
      <x:c r="A92" s="6" t="str">
        <x:v>100203_6</x:v>
      </x:c>
      <x:c r="B92" s="6" t="str">
        <x:v>100203</x:v>
      </x:c>
      <x:c r="C92" s="6" t="n">
        <x:v>6</x:v>
      </x:c>
      <x:c r="D92" s="6" t="str">
        <x:v>洞天幻化，长梦一觉</x:v>
      </x:c>
      <x:c r="E92" s="7" t="str">
        <x:v>对指定敌方单体造成等同于丹恒320%攻击力的风属性伤害。当受到攻击的敌方目标处于减速状态时，终结技造成的伤害倍率提高96%。</x:v>
      </x:c>
      <x:c r="F92" s="6" t="n">
        <x:v>3.2</x:v>
      </x:c>
      <x:c r="G92" s="6" t="n">
        <x:v>0</x:v>
      </x:c>
      <x:c r="H92" s="6" t="n">
        <x:v>0</x:v>
      </x:c>
      <x:c r="I92" s="6" t="n">
        <x:v>0</x:v>
      </x:c>
      <x:c r="J92" s="6" t="str">
        <x:v>[3.2, 0.96]</x:v>
      </x:c>
      <x:c r="K92" s="7" t="str">
        <x:v>需确认条件及分段</x:v>
      </x:c>
      <x:c r="L92" s="6" t="str">
        <x:v>https://raw.githubusercontent.com/Mar-7th/StarRailRes/dbe8cdfcfb0bf657b9fe1cf92d5537f118ccb487/index_new/cn/character_skills.json</x:v>
      </x:c>
    </x:row>
    <x:row r="93" ht="38" customHeight="1">
      <x:c r="A93" s="6" t="str">
        <x:v>100203_7</x:v>
      </x:c>
      <x:c r="B93" s="6" t="str">
        <x:v>100203</x:v>
      </x:c>
      <x:c r="C93" s="6" t="n">
        <x:v>7</x:v>
      </x:c>
      <x:c r="D93" s="6" t="str">
        <x:v>洞天幻化，长梦一觉</x:v>
      </x:c>
      <x:c r="E93" s="7" t="str">
        <x:v>对指定敌方单体造成等同于丹恒340%攻击力的风属性伤害。当受到攻击的敌方目标处于减速状态时，终结技造成的伤害倍率提高102%。</x:v>
      </x:c>
      <x:c r="F93" s="6" t="n">
        <x:v>3.4</x:v>
      </x:c>
      <x:c r="G93" s="6" t="n">
        <x:v>0</x:v>
      </x:c>
      <x:c r="H93" s="6" t="n">
        <x:v>0</x:v>
      </x:c>
      <x:c r="I93" s="6" t="n">
        <x:v>0</x:v>
      </x:c>
      <x:c r="J93" s="6" t="str">
        <x:v>[3.4, 1.02]</x:v>
      </x:c>
      <x:c r="K93" s="7" t="str">
        <x:v>需确认条件及分段</x:v>
      </x:c>
      <x:c r="L93" s="6" t="str">
        <x:v>https://raw.githubusercontent.com/Mar-7th/StarRailRes/dbe8cdfcfb0bf657b9fe1cf92d5537f118ccb487/index_new/cn/character_skills.json</x:v>
      </x:c>
    </x:row>
    <x:row r="94" ht="38" customHeight="1">
      <x:c r="A94" s="6" t="str">
        <x:v>100203_8</x:v>
      </x:c>
      <x:c r="B94" s="6" t="str">
        <x:v>100203</x:v>
      </x:c>
      <x:c r="C94" s="6" t="n">
        <x:v>8</x:v>
      </x:c>
      <x:c r="D94" s="6" t="str">
        <x:v>洞天幻化，长梦一觉</x:v>
      </x:c>
      <x:c r="E94" s="7" t="str">
        <x:v>对指定敌方单体造成等同于丹恒360%攻击力的风属性伤害。当受到攻击的敌方目标处于减速状态时，终结技造成的伤害倍率提高108%。</x:v>
      </x:c>
      <x:c r="F94" s="6" t="n">
        <x:v>3.6</x:v>
      </x:c>
      <x:c r="G94" s="6" t="n">
        <x:v>0</x:v>
      </x:c>
      <x:c r="H94" s="6" t="n">
        <x:v>0</x:v>
      </x:c>
      <x:c r="I94" s="6" t="n">
        <x:v>0</x:v>
      </x:c>
      <x:c r="J94" s="6" t="str">
        <x:v>[3.6, 1.08]</x:v>
      </x:c>
      <x:c r="K94" s="7" t="str">
        <x:v>需确认条件及分段</x:v>
      </x:c>
      <x:c r="L94" s="6" t="str">
        <x:v>https://raw.githubusercontent.com/Mar-7th/StarRailRes/dbe8cdfcfb0bf657b9fe1cf92d5537f118ccb487/index_new/cn/character_skills.json</x:v>
      </x:c>
    </x:row>
    <x:row r="95" ht="38" customHeight="1">
      <x:c r="A95" s="6" t="str">
        <x:v>100203_9</x:v>
      </x:c>
      <x:c r="B95" s="6" t="str">
        <x:v>100203</x:v>
      </x:c>
      <x:c r="C95" s="6" t="n">
        <x:v>9</x:v>
      </x:c>
      <x:c r="D95" s="6" t="str">
        <x:v>洞天幻化，长梦一觉</x:v>
      </x:c>
      <x:c r="E95" s="7" t="str">
        <x:v>对指定敌方单体造成等同于丹恒380%攻击力的风属性伤害。当受到攻击的敌方目标处于减速状态时，终结技造成的伤害倍率提高114%。</x:v>
      </x:c>
      <x:c r="F95" s="6" t="n">
        <x:v>3.8</x:v>
      </x:c>
      <x:c r="G95" s="6" t="n">
        <x:v>0</x:v>
      </x:c>
      <x:c r="H95" s="6" t="n">
        <x:v>0</x:v>
      </x:c>
      <x:c r="I95" s="6" t="n">
        <x:v>0</x:v>
      </x:c>
      <x:c r="J95" s="6" t="str">
        <x:v>[3.8, 1.14]</x:v>
      </x:c>
      <x:c r="K95" s="7" t="str">
        <x:v>需确认条件及分段</x:v>
      </x:c>
      <x:c r="L95" s="6" t="str">
        <x:v>https://raw.githubusercontent.com/Mar-7th/StarRailRes/dbe8cdfcfb0bf657b9fe1cf92d5537f118ccb487/index_new/cn/character_skills.json</x:v>
      </x:c>
    </x:row>
    <x:row r="96" ht="38" customHeight="1">
      <x:c r="A96" s="6" t="str">
        <x:v>100203_10</x:v>
      </x:c>
      <x:c r="B96" s="6" t="str">
        <x:v>100203</x:v>
      </x:c>
      <x:c r="C96" s="6" t="n">
        <x:v>10</x:v>
      </x:c>
      <x:c r="D96" s="6" t="str">
        <x:v>洞天幻化，长梦一觉</x:v>
      </x:c>
      <x:c r="E96" s="7" t="str">
        <x:v>对指定敌方单体造成等同于丹恒400%攻击力的风属性伤害。当受到攻击的敌方目标处于减速状态时，终结技造成的伤害倍率提高120%。</x:v>
      </x:c>
      <x:c r="F96" s="6" t="n">
        <x:v>4</x:v>
      </x:c>
      <x:c r="G96" s="6" t="n">
        <x:v>0</x:v>
      </x:c>
      <x:c r="H96" s="6" t="n">
        <x:v>0</x:v>
      </x:c>
      <x:c r="I96" s="6" t="n">
        <x:v>0</x:v>
      </x:c>
      <x:c r="J96" s="6" t="str">
        <x:v>[4, 1.2]</x:v>
      </x:c>
      <x:c r="K96" s="7" t="str">
        <x:v>需确认条件及分段</x:v>
      </x:c>
      <x:c r="L96" s="6" t="str">
        <x:v>https://raw.githubusercontent.com/Mar-7th/StarRailRes/dbe8cdfcfb0bf657b9fe1cf92d5537f118ccb487/index_new/cn/character_skills.json</x:v>
      </x:c>
    </x:row>
    <x:row r="97" ht="38" customHeight="1">
      <x:c r="A97" s="6" t="str">
        <x:v>100203_11</x:v>
      </x:c>
      <x:c r="B97" s="6" t="str">
        <x:v>100203</x:v>
      </x:c>
      <x:c r="C97" s="6" t="n">
        <x:v>11</x:v>
      </x:c>
      <x:c r="D97" s="6" t="str">
        <x:v>洞天幻化，长梦一觉</x:v>
      </x:c>
      <x:c r="E97" s="7" t="str">
        <x:v>对指定敌方单体造成等同于丹恒416%攻击力的风属性伤害。当受到攻击的敌方目标处于减速状态时，终结技造成的伤害倍率提高124.8%。</x:v>
      </x:c>
      <x:c r="F97" s="6" t="n">
        <x:v>4.16</x:v>
      </x:c>
      <x:c r="G97" s="6" t="n">
        <x:v>0</x:v>
      </x:c>
      <x:c r="H97" s="6" t="n">
        <x:v>0</x:v>
      </x:c>
      <x:c r="I97" s="6" t="n">
        <x:v>0</x:v>
      </x:c>
      <x:c r="J97" s="6" t="str">
        <x:v>[4.16, 1.248]</x:v>
      </x:c>
      <x:c r="K97" s="7" t="str">
        <x:v>需确认条件及分段</x:v>
      </x:c>
      <x:c r="L97" s="6" t="str">
        <x:v>https://raw.githubusercontent.com/Mar-7th/StarRailRes/dbe8cdfcfb0bf657b9fe1cf92d5537f118ccb487/index_new/cn/character_skills.json</x:v>
      </x:c>
    </x:row>
    <x:row r="98" ht="38" customHeight="1">
      <x:c r="A98" s="6" t="str">
        <x:v>100203_12</x:v>
      </x:c>
      <x:c r="B98" s="6" t="str">
        <x:v>100203</x:v>
      </x:c>
      <x:c r="C98" s="6" t="n">
        <x:v>12</x:v>
      </x:c>
      <x:c r="D98" s="6" t="str">
        <x:v>洞天幻化，长梦一觉</x:v>
      </x:c>
      <x:c r="E98" s="7" t="str">
        <x:v>对指定敌方单体造成等同于丹恒432%攻击力的风属性伤害。当受到攻击的敌方目标处于减速状态时，终结技造成的伤害倍率提高129.6%。</x:v>
      </x:c>
      <x:c r="F98" s="6" t="n">
        <x:v>4.32</x:v>
      </x:c>
      <x:c r="G98" s="6" t="n">
        <x:v>0</x:v>
      </x:c>
      <x:c r="H98" s="6" t="n">
        <x:v>0</x:v>
      </x:c>
      <x:c r="I98" s="6" t="n">
        <x:v>0</x:v>
      </x:c>
      <x:c r="J98" s="6" t="str">
        <x:v>[4.32, 1.296]</x:v>
      </x:c>
      <x:c r="K98" s="7" t="str">
        <x:v>需确认条件及分段</x:v>
      </x:c>
      <x:c r="L98" s="6" t="str">
        <x:v>https://raw.githubusercontent.com/Mar-7th/StarRailRes/dbe8cdfcfb0bf657b9fe1cf92d5537f118ccb487/index_new/cn/character_skills.json</x:v>
      </x:c>
    </x:row>
    <x:row r="99" ht="38" customHeight="1">
      <x:c r="A99" s="6" t="str">
        <x:v>100203_13</x:v>
      </x:c>
      <x:c r="B99" s="6" t="str">
        <x:v>100203</x:v>
      </x:c>
      <x:c r="C99" s="6" t="n">
        <x:v>13</x:v>
      </x:c>
      <x:c r="D99" s="6" t="str">
        <x:v>洞天幻化，长梦一觉</x:v>
      </x:c>
      <x:c r="E99" s="7" t="str">
        <x:v>对指定敌方单体造成等同于丹恒448%攻击力的风属性伤害。当受到攻击的敌方目标处于减速状态时，终结技造成的伤害倍率提高134.4%。</x:v>
      </x:c>
      <x:c r="F99" s="6" t="n">
        <x:v>4.48</x:v>
      </x:c>
      <x:c r="G99" s="6" t="n">
        <x:v>0</x:v>
      </x:c>
      <x:c r="H99" s="6" t="n">
        <x:v>0</x:v>
      </x:c>
      <x:c r="I99" s="6" t="n">
        <x:v>0</x:v>
      </x:c>
      <x:c r="J99" s="6" t="str">
        <x:v>[4.48, 1.344]</x:v>
      </x:c>
      <x:c r="K99" s="7" t="str">
        <x:v>需确认条件及分段</x:v>
      </x:c>
      <x:c r="L99" s="6" t="str">
        <x:v>https://raw.githubusercontent.com/Mar-7th/StarRailRes/dbe8cdfcfb0bf657b9fe1cf92d5537f118ccb487/index_new/cn/character_skills.json</x:v>
      </x:c>
    </x:row>
    <x:row r="100" ht="38" customHeight="1">
      <x:c r="A100" s="6" t="str">
        <x:v>100203_14</x:v>
      </x:c>
      <x:c r="B100" s="6" t="str">
        <x:v>100203</x:v>
      </x:c>
      <x:c r="C100" s="6" t="n">
        <x:v>14</x:v>
      </x:c>
      <x:c r="D100" s="6" t="str">
        <x:v>洞天幻化，长梦一觉</x:v>
      </x:c>
      <x:c r="E100" s="7" t="str">
        <x:v>对指定敌方单体造成等同于丹恒464%攻击力的风属性伤害。当受到攻击的敌方目标处于减速状态时，终结技造成的伤害倍率提高139.2%。</x:v>
      </x:c>
      <x:c r="F100" s="6" t="n">
        <x:v>4.64</x:v>
      </x:c>
      <x:c r="G100" s="6" t="n">
        <x:v>0</x:v>
      </x:c>
      <x:c r="H100" s="6" t="n">
        <x:v>0</x:v>
      </x:c>
      <x:c r="I100" s="6" t="n">
        <x:v>0</x:v>
      </x:c>
      <x:c r="J100" s="6" t="str">
        <x:v>[4.64, 1.392]</x:v>
      </x:c>
      <x:c r="K100" s="7" t="str">
        <x:v>需确认条件及分段</x:v>
      </x:c>
      <x:c r="L100" s="6" t="str">
        <x:v>https://raw.githubusercontent.com/Mar-7th/StarRailRes/dbe8cdfcfb0bf657b9fe1cf92d5537f118ccb487/index_new/cn/character_skills.json</x:v>
      </x:c>
    </x:row>
    <x:row r="101" ht="38" customHeight="1">
      <x:c r="A101" s="6" t="str">
        <x:v>100203_15</x:v>
      </x:c>
      <x:c r="B101" s="6" t="str">
        <x:v>100203</x:v>
      </x:c>
      <x:c r="C101" s="6" t="n">
        <x:v>15</x:v>
      </x:c>
      <x:c r="D101" s="6" t="str">
        <x:v>洞天幻化，长梦一觉</x:v>
      </x:c>
      <x:c r="E101" s="7" t="str">
        <x:v>对指定敌方单体造成等同于丹恒480%攻击力的风属性伤害。当受到攻击的敌方目标处于减速状态时，终结技造成的伤害倍率提高144%。</x:v>
      </x:c>
      <x:c r="F101" s="6" t="n">
        <x:v>4.8</x:v>
      </x:c>
      <x:c r="G101" s="6" t="n">
        <x:v>0</x:v>
      </x:c>
      <x:c r="H101" s="6" t="n">
        <x:v>0</x:v>
      </x:c>
      <x:c r="I101" s="6" t="n">
        <x:v>0</x:v>
      </x:c>
      <x:c r="J101" s="6" t="str">
        <x:v>[4.8, 1.44]</x:v>
      </x:c>
      <x:c r="K101" s="7" t="str">
        <x:v>需确认条件及分段</x:v>
      </x:c>
      <x:c r="L101" s="6" t="str">
        <x:v>https://raw.githubusercontent.com/Mar-7th/StarRailRes/dbe8cdfcfb0bf657b9fe1cf92d5537f118ccb487/index_new/cn/character_skills.json</x:v>
      </x:c>
    </x:row>
    <x:row r="102" ht="38" customHeight="1">
      <x:c r="A102" s="6" t="str">
        <x:v>100204_1</x:v>
      </x:c>
      <x:c r="B102" s="6" t="str">
        <x:v>100204</x:v>
      </x:c>
      <x:c r="C102" s="6" t="n">
        <x:v>1</x:v>
      </x:c>
      <x:c r="D102" s="6" t="str">
        <x:v>寸长寸强</x:v>
      </x:c>
      <x:c r="E102" s="7" t="str">
        <x:v>当丹恒成为我方技能的施放目标时，下一次攻击的风属性抗性穿透提高18%。该效果在2回合后可再次触发。</x:v>
      </x:c>
      <x:c r="F102" s="6" t="n">
        <x:v>0</x:v>
      </x:c>
      <x:c r="G102" s="6" t="n">
        <x:v>0</x:v>
      </x:c>
      <x:c r="H102" s="6" t="n">
        <x:v>0</x:v>
      </x:c>
      <x:c r="I102" s="6" t="n">
        <x:v>0</x:v>
      </x:c>
      <x:c r="J102" s="6" t="str">
        <x:v>[0.18, 2]</x:v>
      </x:c>
      <x:c r="K102" s="7" t="str">
        <x:v>无首段伤害倍率，请覆盖或设为辅助技能</x:v>
      </x:c>
      <x:c r="L102" s="6" t="str">
        <x:v>https://raw.githubusercontent.com/Mar-7th/StarRailRes/dbe8cdfcfb0bf657b9fe1cf92d5537f118ccb487/index_new/cn/character_skills.json</x:v>
      </x:c>
    </x:row>
    <x:row r="103" ht="38" customHeight="1">
      <x:c r="A103" s="6" t="str">
        <x:v>100204_2</x:v>
      </x:c>
      <x:c r="B103" s="6" t="str">
        <x:v>100204</x:v>
      </x:c>
      <x:c r="C103" s="6" t="n">
        <x:v>2</x:v>
      </x:c>
      <x:c r="D103" s="6" t="str">
        <x:v>寸长寸强</x:v>
      </x:c>
      <x:c r="E103" s="7" t="str">
        <x:v>当丹恒成为我方技能的施放目标时，下一次攻击的风属性抗性穿透提高19.8%。该效果在2回合后可再次触发。</x:v>
      </x:c>
      <x:c r="F103" s="6" t="n">
        <x:v>0</x:v>
      </x:c>
      <x:c r="G103" s="6" t="n">
        <x:v>0</x:v>
      </x:c>
      <x:c r="H103" s="6" t="n">
        <x:v>0</x:v>
      </x:c>
      <x:c r="I103" s="6" t="n">
        <x:v>0</x:v>
      </x:c>
      <x:c r="J103" s="6" t="str">
        <x:v>[0.198, 2]</x:v>
      </x:c>
      <x:c r="K103" s="7" t="str">
        <x:v>无首段伤害倍率，请覆盖或设为辅助技能</x:v>
      </x:c>
      <x:c r="L103" s="6" t="str">
        <x:v>https://raw.githubusercontent.com/Mar-7th/StarRailRes/dbe8cdfcfb0bf657b9fe1cf92d5537f118ccb487/index_new/cn/character_skills.json</x:v>
      </x:c>
    </x:row>
    <x:row r="104" ht="38" customHeight="1">
      <x:c r="A104" s="6" t="str">
        <x:v>100204_3</x:v>
      </x:c>
      <x:c r="B104" s="6" t="str">
        <x:v>100204</x:v>
      </x:c>
      <x:c r="C104" s="6" t="n">
        <x:v>3</x:v>
      </x:c>
      <x:c r="D104" s="6" t="str">
        <x:v>寸长寸强</x:v>
      </x:c>
      <x:c r="E104" s="7" t="str">
        <x:v>当丹恒成为我方技能的施放目标时，下一次攻击的风属性抗性穿透提高21.6%。该效果在2回合后可再次触发。</x:v>
      </x:c>
      <x:c r="F104" s="6" t="n">
        <x:v>0</x:v>
      </x:c>
      <x:c r="G104" s="6" t="n">
        <x:v>0</x:v>
      </x:c>
      <x:c r="H104" s="6" t="n">
        <x:v>0</x:v>
      </x:c>
      <x:c r="I104" s="6" t="n">
        <x:v>0</x:v>
      </x:c>
      <x:c r="J104" s="6" t="str">
        <x:v>[0.216, 2]</x:v>
      </x:c>
      <x:c r="K104" s="7" t="str">
        <x:v>无首段伤害倍率，请覆盖或设为辅助技能</x:v>
      </x:c>
      <x:c r="L104" s="6" t="str">
        <x:v>https://raw.githubusercontent.com/Mar-7th/StarRailRes/dbe8cdfcfb0bf657b9fe1cf92d5537f118ccb487/index_new/cn/character_skills.json</x:v>
      </x:c>
    </x:row>
    <x:row r="105" ht="38" customHeight="1">
      <x:c r="A105" s="6" t="str">
        <x:v>100204_4</x:v>
      </x:c>
      <x:c r="B105" s="6" t="str">
        <x:v>100204</x:v>
      </x:c>
      <x:c r="C105" s="6" t="n">
        <x:v>4</x:v>
      </x:c>
      <x:c r="D105" s="6" t="str">
        <x:v>寸长寸强</x:v>
      </x:c>
      <x:c r="E105" s="7" t="str">
        <x:v>当丹恒成为我方技能的施放目标时，下一次攻击的风属性抗性穿透提高23.4%。该效果在2回合后可再次触发。</x:v>
      </x:c>
      <x:c r="F105" s="6" t="n">
        <x:v>0</x:v>
      </x:c>
      <x:c r="G105" s="6" t="n">
        <x:v>0</x:v>
      </x:c>
      <x:c r="H105" s="6" t="n">
        <x:v>0</x:v>
      </x:c>
      <x:c r="I105" s="6" t="n">
        <x:v>0</x:v>
      </x:c>
      <x:c r="J105" s="6" t="str">
        <x:v>[0.234, 2]</x:v>
      </x:c>
      <x:c r="K105" s="7" t="str">
        <x:v>无首段伤害倍率，请覆盖或设为辅助技能</x:v>
      </x:c>
      <x:c r="L105" s="6" t="str">
        <x:v>https://raw.githubusercontent.com/Mar-7th/StarRailRes/dbe8cdfcfb0bf657b9fe1cf92d5537f118ccb487/index_new/cn/character_skills.json</x:v>
      </x:c>
    </x:row>
    <x:row r="106" ht="38" customHeight="1">
      <x:c r="A106" s="6" t="str">
        <x:v>100204_5</x:v>
      </x:c>
      <x:c r="B106" s="6" t="str">
        <x:v>100204</x:v>
      </x:c>
      <x:c r="C106" s="6" t="n">
        <x:v>5</x:v>
      </x:c>
      <x:c r="D106" s="6" t="str">
        <x:v>寸长寸强</x:v>
      </x:c>
      <x:c r="E106" s="7" t="str">
        <x:v>当丹恒成为我方技能的施放目标时，下一次攻击的风属性抗性穿透提高25.2%。该效果在2回合后可再次触发。</x:v>
      </x:c>
      <x:c r="F106" s="6" t="n">
        <x:v>0</x:v>
      </x:c>
      <x:c r="G106" s="6" t="n">
        <x:v>0</x:v>
      </x:c>
      <x:c r="H106" s="6" t="n">
        <x:v>0</x:v>
      </x:c>
      <x:c r="I106" s="6" t="n">
        <x:v>0</x:v>
      </x:c>
      <x:c r="J106" s="6" t="str">
        <x:v>[0.252, 2]</x:v>
      </x:c>
      <x:c r="K106" s="7" t="str">
        <x:v>无首段伤害倍率，请覆盖或设为辅助技能</x:v>
      </x:c>
      <x:c r="L106" s="6" t="str">
        <x:v>https://raw.githubusercontent.com/Mar-7th/StarRailRes/dbe8cdfcfb0bf657b9fe1cf92d5537f118ccb487/index_new/cn/character_skills.json</x:v>
      </x:c>
    </x:row>
    <x:row r="107" ht="38" customHeight="1">
      <x:c r="A107" s="6" t="str">
        <x:v>100204_6</x:v>
      </x:c>
      <x:c r="B107" s="6" t="str">
        <x:v>100204</x:v>
      </x:c>
      <x:c r="C107" s="6" t="n">
        <x:v>6</x:v>
      </x:c>
      <x:c r="D107" s="6" t="str">
        <x:v>寸长寸强</x:v>
      </x:c>
      <x:c r="E107" s="7" t="str">
        <x:v>当丹恒成为我方技能的施放目标时，下一次攻击的风属性抗性穿透提高27%。该效果在2回合后可再次触发。</x:v>
      </x:c>
      <x:c r="F107" s="6" t="n">
        <x:v>0</x:v>
      </x:c>
      <x:c r="G107" s="6" t="n">
        <x:v>0</x:v>
      </x:c>
      <x:c r="H107" s="6" t="n">
        <x:v>0</x:v>
      </x:c>
      <x:c r="I107" s="6" t="n">
        <x:v>0</x:v>
      </x:c>
      <x:c r="J107" s="6" t="str">
        <x:v>[0.27, 2]</x:v>
      </x:c>
      <x:c r="K107" s="7" t="str">
        <x:v>无首段伤害倍率，请覆盖或设为辅助技能</x:v>
      </x:c>
      <x:c r="L107" s="6" t="str">
        <x:v>https://raw.githubusercontent.com/Mar-7th/StarRailRes/dbe8cdfcfb0bf657b9fe1cf92d5537f118ccb487/index_new/cn/character_skills.json</x:v>
      </x:c>
    </x:row>
    <x:row r="108" ht="38" customHeight="1">
      <x:c r="A108" s="6" t="str">
        <x:v>100204_7</x:v>
      </x:c>
      <x:c r="B108" s="6" t="str">
        <x:v>100204</x:v>
      </x:c>
      <x:c r="C108" s="6" t="n">
        <x:v>7</x:v>
      </x:c>
      <x:c r="D108" s="6" t="str">
        <x:v>寸长寸强</x:v>
      </x:c>
      <x:c r="E108" s="7" t="str">
        <x:v>当丹恒成为我方技能的施放目标时，下一次攻击的风属性抗性穿透提高29.25%。该效果在2回合后可再次触发。</x:v>
      </x:c>
      <x:c r="F108" s="6" t="n">
        <x:v>0</x:v>
      </x:c>
      <x:c r="G108" s="6" t="n">
        <x:v>0</x:v>
      </x:c>
      <x:c r="H108" s="6" t="n">
        <x:v>0</x:v>
      </x:c>
      <x:c r="I108" s="6" t="n">
        <x:v>0</x:v>
      </x:c>
      <x:c r="J108" s="6" t="str">
        <x:v>[0.2925, 2]</x:v>
      </x:c>
      <x:c r="K108" s="7" t="str">
        <x:v>无首段伤害倍率，请覆盖或设为辅助技能</x:v>
      </x:c>
      <x:c r="L108" s="6" t="str">
        <x:v>https://raw.githubusercontent.com/Mar-7th/StarRailRes/dbe8cdfcfb0bf657b9fe1cf92d5537f118ccb487/index_new/cn/character_skills.json</x:v>
      </x:c>
    </x:row>
    <x:row r="109" ht="38" customHeight="1">
      <x:c r="A109" s="6" t="str">
        <x:v>100204_8</x:v>
      </x:c>
      <x:c r="B109" s="6" t="str">
        <x:v>100204</x:v>
      </x:c>
      <x:c r="C109" s="6" t="n">
        <x:v>8</x:v>
      </x:c>
      <x:c r="D109" s="6" t="str">
        <x:v>寸长寸强</x:v>
      </x:c>
      <x:c r="E109" s="7" t="str">
        <x:v>当丹恒成为我方技能的施放目标时，下一次攻击的风属性抗性穿透提高31.5%。该效果在2回合后可再次触发。</x:v>
      </x:c>
      <x:c r="F109" s="6" t="n">
        <x:v>0</x:v>
      </x:c>
      <x:c r="G109" s="6" t="n">
        <x:v>0</x:v>
      </x:c>
      <x:c r="H109" s="6" t="n">
        <x:v>0</x:v>
      </x:c>
      <x:c r="I109" s="6" t="n">
        <x:v>0</x:v>
      </x:c>
      <x:c r="J109" s="6" t="str">
        <x:v>[0.315, 2]</x:v>
      </x:c>
      <x:c r="K109" s="7" t="str">
        <x:v>无首段伤害倍率，请覆盖或设为辅助技能</x:v>
      </x:c>
      <x:c r="L109" s="6" t="str">
        <x:v>https://raw.githubusercontent.com/Mar-7th/StarRailRes/dbe8cdfcfb0bf657b9fe1cf92d5537f118ccb487/index_new/cn/character_skills.json</x:v>
      </x:c>
    </x:row>
    <x:row r="110" ht="38" customHeight="1">
      <x:c r="A110" s="6" t="str">
        <x:v>100204_9</x:v>
      </x:c>
      <x:c r="B110" s="6" t="str">
        <x:v>100204</x:v>
      </x:c>
      <x:c r="C110" s="6" t="n">
        <x:v>9</x:v>
      </x:c>
      <x:c r="D110" s="6" t="str">
        <x:v>寸长寸强</x:v>
      </x:c>
      <x:c r="E110" s="7" t="str">
        <x:v>当丹恒成为我方技能的施放目标时，下一次攻击的风属性抗性穿透提高33.75%。该效果在2回合后可再次触发。</x:v>
      </x:c>
      <x:c r="F110" s="6" t="n">
        <x:v>0</x:v>
      </x:c>
      <x:c r="G110" s="6" t="n">
        <x:v>0</x:v>
      </x:c>
      <x:c r="H110" s="6" t="n">
        <x:v>0</x:v>
      </x:c>
      <x:c r="I110" s="6" t="n">
        <x:v>0</x:v>
      </x:c>
      <x:c r="J110" s="6" t="str">
        <x:v>[0.3375, 2]</x:v>
      </x:c>
      <x:c r="K110" s="7" t="str">
        <x:v>无首段伤害倍率，请覆盖或设为辅助技能</x:v>
      </x:c>
      <x:c r="L110" s="6" t="str">
        <x:v>https://raw.githubusercontent.com/Mar-7th/StarRailRes/dbe8cdfcfb0bf657b9fe1cf92d5537f118ccb487/index_new/cn/character_skills.json</x:v>
      </x:c>
    </x:row>
    <x:row r="111" ht="38" customHeight="1">
      <x:c r="A111" s="6" t="str">
        <x:v>100204_10</x:v>
      </x:c>
      <x:c r="B111" s="6" t="str">
        <x:v>100204</x:v>
      </x:c>
      <x:c r="C111" s="6" t="n">
        <x:v>10</x:v>
      </x:c>
      <x:c r="D111" s="6" t="str">
        <x:v>寸长寸强</x:v>
      </x:c>
      <x:c r="E111" s="7" t="str">
        <x:v>当丹恒成为我方技能的施放目标时，下一次攻击的风属性抗性穿透提高36%。该效果在2回合后可再次触发。</x:v>
      </x:c>
      <x:c r="F111" s="6" t="n">
        <x:v>0</x:v>
      </x:c>
      <x:c r="G111" s="6" t="n">
        <x:v>0</x:v>
      </x:c>
      <x:c r="H111" s="6" t="n">
        <x:v>0</x:v>
      </x:c>
      <x:c r="I111" s="6" t="n">
        <x:v>0</x:v>
      </x:c>
      <x:c r="J111" s="6" t="str">
        <x:v>[0.36, 2]</x:v>
      </x:c>
      <x:c r="K111" s="7" t="str">
        <x:v>无首段伤害倍率，请覆盖或设为辅助技能</x:v>
      </x:c>
      <x:c r="L111" s="6" t="str">
        <x:v>https://raw.githubusercontent.com/Mar-7th/StarRailRes/dbe8cdfcfb0bf657b9fe1cf92d5537f118ccb487/index_new/cn/character_skills.json</x:v>
      </x:c>
    </x:row>
    <x:row r="112" ht="38" customHeight="1">
      <x:c r="A112" s="6" t="str">
        <x:v>100204_11</x:v>
      </x:c>
      <x:c r="B112" s="6" t="str">
        <x:v>100204</x:v>
      </x:c>
      <x:c r="C112" s="6" t="n">
        <x:v>11</x:v>
      </x:c>
      <x:c r="D112" s="6" t="str">
        <x:v>寸长寸强</x:v>
      </x:c>
      <x:c r="E112" s="7" t="str">
        <x:v>当丹恒成为我方技能的施放目标时，下一次攻击的风属性抗性穿透提高37.8%。该效果在2回合后可再次触发。</x:v>
      </x:c>
      <x:c r="F112" s="6" t="n">
        <x:v>0</x:v>
      </x:c>
      <x:c r="G112" s="6" t="n">
        <x:v>0</x:v>
      </x:c>
      <x:c r="H112" s="6" t="n">
        <x:v>0</x:v>
      </x:c>
      <x:c r="I112" s="6" t="n">
        <x:v>0</x:v>
      </x:c>
      <x:c r="J112" s="6" t="str">
        <x:v>[0.378, 2]</x:v>
      </x:c>
      <x:c r="K112" s="7" t="str">
        <x:v>无首段伤害倍率，请覆盖或设为辅助技能</x:v>
      </x:c>
      <x:c r="L112" s="6" t="str">
        <x:v>https://raw.githubusercontent.com/Mar-7th/StarRailRes/dbe8cdfcfb0bf657b9fe1cf92d5537f118ccb487/index_new/cn/character_skills.json</x:v>
      </x:c>
    </x:row>
    <x:row r="113" ht="38" customHeight="1">
      <x:c r="A113" s="6" t="str">
        <x:v>100204_12</x:v>
      </x:c>
      <x:c r="B113" s="6" t="str">
        <x:v>100204</x:v>
      </x:c>
      <x:c r="C113" s="6" t="n">
        <x:v>12</x:v>
      </x:c>
      <x:c r="D113" s="6" t="str">
        <x:v>寸长寸强</x:v>
      </x:c>
      <x:c r="E113" s="7" t="str">
        <x:v>当丹恒成为我方技能的施放目标时，下一次攻击的风属性抗性穿透提高39.6%。该效果在2回合后可再次触发。</x:v>
      </x:c>
      <x:c r="F113" s="6" t="n">
        <x:v>0</x:v>
      </x:c>
      <x:c r="G113" s="6" t="n">
        <x:v>0</x:v>
      </x:c>
      <x:c r="H113" s="6" t="n">
        <x:v>0</x:v>
      </x:c>
      <x:c r="I113" s="6" t="n">
        <x:v>0</x:v>
      </x:c>
      <x:c r="J113" s="6" t="str">
        <x:v>[0.396, 2]</x:v>
      </x:c>
      <x:c r="K113" s="7" t="str">
        <x:v>无首段伤害倍率，请覆盖或设为辅助技能</x:v>
      </x:c>
      <x:c r="L113" s="6" t="str">
        <x:v>https://raw.githubusercontent.com/Mar-7th/StarRailRes/dbe8cdfcfb0bf657b9fe1cf92d5537f118ccb487/index_new/cn/character_skills.json</x:v>
      </x:c>
    </x:row>
    <x:row r="114" ht="38" customHeight="1">
      <x:c r="A114" s="6" t="str">
        <x:v>100204_13</x:v>
      </x:c>
      <x:c r="B114" s="6" t="str">
        <x:v>100204</x:v>
      </x:c>
      <x:c r="C114" s="6" t="n">
        <x:v>13</x:v>
      </x:c>
      <x:c r="D114" s="6" t="str">
        <x:v>寸长寸强</x:v>
      </x:c>
      <x:c r="E114" s="7" t="str">
        <x:v>当丹恒成为我方技能的施放目标时，下一次攻击的风属性抗性穿透提高41.4%。该效果在2回合后可再次触发。</x:v>
      </x:c>
      <x:c r="F114" s="6" t="n">
        <x:v>0</x:v>
      </x:c>
      <x:c r="G114" s="6" t="n">
        <x:v>0</x:v>
      </x:c>
      <x:c r="H114" s="6" t="n">
        <x:v>0</x:v>
      </x:c>
      <x:c r="I114" s="6" t="n">
        <x:v>0</x:v>
      </x:c>
      <x:c r="J114" s="6" t="str">
        <x:v>[0.414, 2]</x:v>
      </x:c>
      <x:c r="K114" s="7" t="str">
        <x:v>无首段伤害倍率，请覆盖或设为辅助技能</x:v>
      </x:c>
      <x:c r="L114" s="6" t="str">
        <x:v>https://raw.githubusercontent.com/Mar-7th/StarRailRes/dbe8cdfcfb0bf657b9fe1cf92d5537f118ccb487/index_new/cn/character_skills.json</x:v>
      </x:c>
    </x:row>
    <x:row r="115" ht="38" customHeight="1">
      <x:c r="A115" s="6" t="str">
        <x:v>100204_14</x:v>
      </x:c>
      <x:c r="B115" s="6" t="str">
        <x:v>100204</x:v>
      </x:c>
      <x:c r="C115" s="6" t="n">
        <x:v>14</x:v>
      </x:c>
      <x:c r="D115" s="6" t="str">
        <x:v>寸长寸强</x:v>
      </x:c>
      <x:c r="E115" s="7" t="str">
        <x:v>当丹恒成为我方技能的施放目标时，下一次攻击的风属性抗性穿透提高43.2%。该效果在2回合后可再次触发。</x:v>
      </x:c>
      <x:c r="F115" s="6" t="n">
        <x:v>0</x:v>
      </x:c>
      <x:c r="G115" s="6" t="n">
        <x:v>0</x:v>
      </x:c>
      <x:c r="H115" s="6" t="n">
        <x:v>0</x:v>
      </x:c>
      <x:c r="I115" s="6" t="n">
        <x:v>0</x:v>
      </x:c>
      <x:c r="J115" s="6" t="str">
        <x:v>[0.432, 2]</x:v>
      </x:c>
      <x:c r="K115" s="7" t="str">
        <x:v>无首段伤害倍率，请覆盖或设为辅助技能</x:v>
      </x:c>
      <x:c r="L115" s="6" t="str">
        <x:v>https://raw.githubusercontent.com/Mar-7th/StarRailRes/dbe8cdfcfb0bf657b9fe1cf92d5537f118ccb487/index_new/cn/character_skills.json</x:v>
      </x:c>
    </x:row>
    <x:row r="116" ht="38" customHeight="1">
      <x:c r="A116" s="6" t="str">
        <x:v>100204_15</x:v>
      </x:c>
      <x:c r="B116" s="6" t="str">
        <x:v>100204</x:v>
      </x:c>
      <x:c r="C116" s="6" t="n">
        <x:v>15</x:v>
      </x:c>
      <x:c r="D116" s="6" t="str">
        <x:v>寸长寸强</x:v>
      </x:c>
      <x:c r="E116" s="7" t="str">
        <x:v>当丹恒成为我方技能的施放目标时，下一次攻击的风属性抗性穿透提高45%。该效果在2回合后可再次触发。</x:v>
      </x:c>
      <x:c r="F116" s="6" t="n">
        <x:v>0</x:v>
      </x:c>
      <x:c r="G116" s="6" t="n">
        <x:v>0</x:v>
      </x:c>
      <x:c r="H116" s="6" t="n">
        <x:v>0</x:v>
      </x:c>
      <x:c r="I116" s="6" t="n">
        <x:v>0</x:v>
      </x:c>
      <x:c r="J116" s="6" t="str">
        <x:v>[0.45, 2]</x:v>
      </x:c>
      <x:c r="K116" s="7" t="str">
        <x:v>无首段伤害倍率，请覆盖或设为辅助技能</x:v>
      </x:c>
      <x:c r="L116" s="6" t="str">
        <x:v>https://raw.githubusercontent.com/Mar-7th/StarRailRes/dbe8cdfcfb0bf657b9fe1cf92d5537f118ccb487/index_new/cn/character_skills.json</x:v>
      </x:c>
    </x:row>
    <x:row r="117" ht="20" customHeight="1">
      <x:c r="A117" s="6" t="str">
        <x:v>100206_1</x:v>
      </x:c>
      <x:c r="B117" s="6" t="str">
        <x:v>100206</x:v>
      </x:c>
      <x:c r="C117" s="6" t="n">
        <x:v>1</x:v>
      </x:c>
      <x:c r="D117" s="6" t="str">
        <x:v>攻击</x:v>
      </x:c>
      <x:c r="E117" s="7" t="str">
        <x:v>攻击敌人，进入战斗后削弱敌方目标对应属性韧性。</x:v>
      </x:c>
      <x:c r="F117" s="6" t="n">
        <x:v>0</x:v>
      </x:c>
      <x:c r="G117" s="6" t="n">
        <x:v>0</x:v>
      </x:c>
      <x:c r="H117" s="6" t="n">
        <x:v>0</x:v>
      </x:c>
      <x:c r="I117" s="6" t="n">
        <x:v>0</x:v>
      </x:c>
      <x:c r="J117" s="6" t="str">
        <x:v>[]</x:v>
      </x:c>
      <x:c r="K117" s="7" t="str">
        <x:v>缺少结构化参数，必须覆盖</x:v>
      </x:c>
      <x:c r="L117" s="6" t="str">
        <x:v>https://raw.githubusercontent.com/Mar-7th/StarRailRes/dbe8cdfcfb0bf657b9fe1cf92d5537f118ccb487/index_new/cn/character_skills.json</x:v>
      </x:c>
    </x:row>
    <x:row r="118" ht="20" customHeight="1">
      <x:c r="A118" s="6" t="str">
        <x:v>100207_1</x:v>
      </x:c>
      <x:c r="B118" s="6" t="str">
        <x:v>100207</x:v>
      </x:c>
      <x:c r="C118" s="6" t="n">
        <x:v>1</x:v>
      </x:c>
      <x:c r="D118" s="6" t="str">
        <x:v>破敌锋芒</x:v>
      </x:c>
      <x:c r="E118" s="7" t="str">
        <x:v>使用秘技后，下一次战斗开始时丹恒攻击力提高40%，持续3回合。</x:v>
      </x:c>
      <x:c r="F118" s="6" t="n">
        <x:v>0</x:v>
      </x:c>
      <x:c r="G118" s="6" t="n">
        <x:v>0</x:v>
      </x:c>
      <x:c r="H118" s="6" t="n">
        <x:v>0</x:v>
      </x:c>
      <x:c r="I118" s="6" t="n">
        <x:v>0</x:v>
      </x:c>
      <x:c r="J118" s="6" t="str">
        <x:v>[0.4, 3]</x:v>
      </x:c>
      <x:c r="K118" s="7" t="str">
        <x:v>无首段伤害倍率，请覆盖或设为辅助技能</x:v>
      </x:c>
      <x:c r="L118" s="6" t="str">
        <x:v>https://raw.githubusercontent.com/Mar-7th/StarRailRes/dbe8cdfcfb0bf657b9fe1cf92d5537f118ccb487/index_new/cn/character_skills.json</x:v>
      </x:c>
    </x:row>
    <x:row r="119" ht="20" customHeight="1">
      <x:c r="A119" s="6" t="str">
        <x:v>100301_1</x:v>
      </x:c>
      <x:c r="B119" s="6" t="str">
        <x:v>100301</x:v>
      </x:c>
      <x:c r="C119" s="6" t="n">
        <x:v>1</x:v>
      </x:c>
      <x:c r="D119" s="6" t="str">
        <x:v>武装调律</x:v>
      </x:c>
      <x:c r="E119" s="7" t="str">
        <x:v>对指定敌方单体造成等同于姬子50%攻击力的火属性伤害。</x:v>
      </x:c>
      <x:c r="F119" s="6" t="n">
        <x:v>0.5</x:v>
      </x:c>
      <x:c r="G119" s="6" t="n">
        <x:v>0</x:v>
      </x:c>
      <x:c r="H119" s="6" t="n">
        <x:v>0</x:v>
      </x:c>
      <x:c r="I119" s="6" t="n">
        <x:v>0</x:v>
      </x:c>
      <x:c r="J119" s="6" t="str">
        <x:v>[0.5]</x:v>
      </x:c>
      <x:c r="K119" s="7" t="str">
        <x:v>需确认条件及分段</x:v>
      </x:c>
      <x:c r="L119" s="6" t="str">
        <x:v>https://raw.githubusercontent.com/Mar-7th/StarRailRes/dbe8cdfcfb0bf657b9fe1cf92d5537f118ccb487/index_new/cn/character_skills.json</x:v>
      </x:c>
    </x:row>
    <x:row r="120" ht="20" customHeight="1">
      <x:c r="A120" s="6" t="str">
        <x:v>100301_2</x:v>
      </x:c>
      <x:c r="B120" s="6" t="str">
        <x:v>100301</x:v>
      </x:c>
      <x:c r="C120" s="6" t="n">
        <x:v>2</x:v>
      </x:c>
      <x:c r="D120" s="6" t="str">
        <x:v>武装调律</x:v>
      </x:c>
      <x:c r="E120" s="7" t="str">
        <x:v>对指定敌方单体造成等同于姬子60%攻击力的火属性伤害。</x:v>
      </x:c>
      <x:c r="F120" s="6" t="n">
        <x:v>0.6</x:v>
      </x:c>
      <x:c r="G120" s="6" t="n">
        <x:v>0</x:v>
      </x:c>
      <x:c r="H120" s="6" t="n">
        <x:v>0</x:v>
      </x:c>
      <x:c r="I120" s="6" t="n">
        <x:v>0</x:v>
      </x:c>
      <x:c r="J120" s="6" t="str">
        <x:v>[0.6]</x:v>
      </x:c>
      <x:c r="K120" s="7" t="str">
        <x:v>需确认条件及分段</x:v>
      </x:c>
      <x:c r="L120" s="6" t="str">
        <x:v>https://raw.githubusercontent.com/Mar-7th/StarRailRes/dbe8cdfcfb0bf657b9fe1cf92d5537f118ccb487/index_new/cn/character_skills.json</x:v>
      </x:c>
    </x:row>
    <x:row r="121" ht="20" customHeight="1">
      <x:c r="A121" s="6" t="str">
        <x:v>100301_3</x:v>
      </x:c>
      <x:c r="B121" s="6" t="str">
        <x:v>100301</x:v>
      </x:c>
      <x:c r="C121" s="6" t="n">
        <x:v>3</x:v>
      </x:c>
      <x:c r="D121" s="6" t="str">
        <x:v>武装调律</x:v>
      </x:c>
      <x:c r="E121" s="7" t="str">
        <x:v>对指定敌方单体造成等同于姬子70%攻击力的火属性伤害。</x:v>
      </x:c>
      <x:c r="F121" s="6" t="n">
        <x:v>0.7</x:v>
      </x:c>
      <x:c r="G121" s="6" t="n">
        <x:v>0</x:v>
      </x:c>
      <x:c r="H121" s="6" t="n">
        <x:v>0</x:v>
      </x:c>
      <x:c r="I121" s="6" t="n">
        <x:v>0</x:v>
      </x:c>
      <x:c r="J121" s="6" t="str">
        <x:v>[0.7]</x:v>
      </x:c>
      <x:c r="K121" s="7" t="str">
        <x:v>需确认条件及分段</x:v>
      </x:c>
      <x:c r="L121" s="6" t="str">
        <x:v>https://raw.githubusercontent.com/Mar-7th/StarRailRes/dbe8cdfcfb0bf657b9fe1cf92d5537f118ccb487/index_new/cn/character_skills.json</x:v>
      </x:c>
    </x:row>
    <x:row r="122" ht="20" customHeight="1">
      <x:c r="A122" s="6" t="str">
        <x:v>100301_4</x:v>
      </x:c>
      <x:c r="B122" s="6" t="str">
        <x:v>100301</x:v>
      </x:c>
      <x:c r="C122" s="6" t="n">
        <x:v>4</x:v>
      </x:c>
      <x:c r="D122" s="6" t="str">
        <x:v>武装调律</x:v>
      </x:c>
      <x:c r="E122" s="7" t="str">
        <x:v>对指定敌方单体造成等同于姬子80%攻击力的火属性伤害。</x:v>
      </x:c>
      <x:c r="F122" s="6" t="n">
        <x:v>0.8</x:v>
      </x:c>
      <x:c r="G122" s="6" t="n">
        <x:v>0</x:v>
      </x:c>
      <x:c r="H122" s="6" t="n">
        <x:v>0</x:v>
      </x:c>
      <x:c r="I122" s="6" t="n">
        <x:v>0</x:v>
      </x:c>
      <x:c r="J122" s="6" t="str">
        <x:v>[0.8]</x:v>
      </x:c>
      <x:c r="K122" s="7" t="str">
        <x:v>需确认条件及分段</x:v>
      </x:c>
      <x:c r="L122" s="6" t="str">
        <x:v>https://raw.githubusercontent.com/Mar-7th/StarRailRes/dbe8cdfcfb0bf657b9fe1cf92d5537f118ccb487/index_new/cn/character_skills.json</x:v>
      </x:c>
    </x:row>
    <x:row r="123" ht="20" customHeight="1">
      <x:c r="A123" s="6" t="str">
        <x:v>100301_5</x:v>
      </x:c>
      <x:c r="B123" s="6" t="str">
        <x:v>100301</x:v>
      </x:c>
      <x:c r="C123" s="6" t="n">
        <x:v>5</x:v>
      </x:c>
      <x:c r="D123" s="6" t="str">
        <x:v>武装调律</x:v>
      </x:c>
      <x:c r="E123" s="7" t="str">
        <x:v>对指定敌方单体造成等同于姬子90%攻击力的火属性伤害。</x:v>
      </x:c>
      <x:c r="F123" s="6" t="n">
        <x:v>0.9</x:v>
      </x:c>
      <x:c r="G123" s="6" t="n">
        <x:v>0</x:v>
      </x:c>
      <x:c r="H123" s="6" t="n">
        <x:v>0</x:v>
      </x:c>
      <x:c r="I123" s="6" t="n">
        <x:v>0</x:v>
      </x:c>
      <x:c r="J123" s="6" t="str">
        <x:v>[0.9]</x:v>
      </x:c>
      <x:c r="K123" s="7" t="str">
        <x:v>需确认条件及分段</x:v>
      </x:c>
      <x:c r="L123" s="6" t="str">
        <x:v>https://raw.githubusercontent.com/Mar-7th/StarRailRes/dbe8cdfcfb0bf657b9fe1cf92d5537f118ccb487/index_new/cn/character_skills.json</x:v>
      </x:c>
    </x:row>
    <x:row r="124" ht="20" customHeight="1">
      <x:c r="A124" s="6" t="str">
        <x:v>100301_6</x:v>
      </x:c>
      <x:c r="B124" s="6" t="str">
        <x:v>100301</x:v>
      </x:c>
      <x:c r="C124" s="6" t="n">
        <x:v>6</x:v>
      </x:c>
      <x:c r="D124" s="6" t="str">
        <x:v>武装调律</x:v>
      </x:c>
      <x:c r="E124" s="7" t="str">
        <x:v>对指定敌方单体造成等同于姬子100%攻击力的火属性伤害。</x:v>
      </x:c>
      <x:c r="F124" s="6" t="n">
        <x:v>1</x:v>
      </x:c>
      <x:c r="G124" s="6" t="n">
        <x:v>0</x:v>
      </x:c>
      <x:c r="H124" s="6" t="n">
        <x:v>0</x:v>
      </x:c>
      <x:c r="I124" s="6" t="n">
        <x:v>0</x:v>
      </x:c>
      <x:c r="J124" s="6" t="str">
        <x:v>[1]</x:v>
      </x:c>
      <x:c r="K124" s="7" t="str">
        <x:v>需确认条件及分段</x:v>
      </x:c>
      <x:c r="L124" s="6" t="str">
        <x:v>https://raw.githubusercontent.com/Mar-7th/StarRailRes/dbe8cdfcfb0bf657b9fe1cf92d5537f118ccb487/index_new/cn/character_skills.json</x:v>
      </x:c>
    </x:row>
    <x:row r="125" ht="20" customHeight="1">
      <x:c r="A125" s="6" t="str">
        <x:v>100301_7</x:v>
      </x:c>
      <x:c r="B125" s="6" t="str">
        <x:v>100301</x:v>
      </x:c>
      <x:c r="C125" s="6" t="n">
        <x:v>7</x:v>
      </x:c>
      <x:c r="D125" s="6" t="str">
        <x:v>武装调律</x:v>
      </x:c>
      <x:c r="E125" s="7" t="str">
        <x:v>对指定敌方单体造成等同于姬子110%攻击力的火属性伤害。</x:v>
      </x:c>
      <x:c r="F125" s="6" t="n">
        <x:v>1.1</x:v>
      </x:c>
      <x:c r="G125" s="6" t="n">
        <x:v>0</x:v>
      </x:c>
      <x:c r="H125" s="6" t="n">
        <x:v>0</x:v>
      </x:c>
      <x:c r="I125" s="6" t="n">
        <x:v>0</x:v>
      </x:c>
      <x:c r="J125" s="6" t="str">
        <x:v>[1.1]</x:v>
      </x:c>
      <x:c r="K125" s="7" t="str">
        <x:v>需确认条件及分段</x:v>
      </x:c>
      <x:c r="L125" s="6" t="str">
        <x:v>https://raw.githubusercontent.com/Mar-7th/StarRailRes/dbe8cdfcfb0bf657b9fe1cf92d5537f118ccb487/index_new/cn/character_skills.json</x:v>
      </x:c>
    </x:row>
    <x:row r="126" ht="20" customHeight="1">
      <x:c r="A126" s="6" t="str">
        <x:v>100301_8</x:v>
      </x:c>
      <x:c r="B126" s="6" t="str">
        <x:v>100301</x:v>
      </x:c>
      <x:c r="C126" s="6" t="n">
        <x:v>8</x:v>
      </x:c>
      <x:c r="D126" s="6" t="str">
        <x:v>武装调律</x:v>
      </x:c>
      <x:c r="E126" s="7" t="str">
        <x:v>对指定敌方单体造成等同于姬子120%攻击力的火属性伤害。</x:v>
      </x:c>
      <x:c r="F126" s="6" t="n">
        <x:v>1.2</x:v>
      </x:c>
      <x:c r="G126" s="6" t="n">
        <x:v>0</x:v>
      </x:c>
      <x:c r="H126" s="6" t="n">
        <x:v>0</x:v>
      </x:c>
      <x:c r="I126" s="6" t="n">
        <x:v>0</x:v>
      </x:c>
      <x:c r="J126" s="6" t="str">
        <x:v>[1.2]</x:v>
      </x:c>
      <x:c r="K126" s="7" t="str">
        <x:v>需确认条件及分段</x:v>
      </x:c>
      <x:c r="L126" s="6" t="str">
        <x:v>https://raw.githubusercontent.com/Mar-7th/StarRailRes/dbe8cdfcfb0bf657b9fe1cf92d5537f118ccb487/index_new/cn/character_skills.json</x:v>
      </x:c>
    </x:row>
    <x:row r="127" ht="20" customHeight="1">
      <x:c r="A127" s="6" t="str">
        <x:v>100301_9</x:v>
      </x:c>
      <x:c r="B127" s="6" t="str">
        <x:v>100301</x:v>
      </x:c>
      <x:c r="C127" s="6" t="n">
        <x:v>9</x:v>
      </x:c>
      <x:c r="D127" s="6" t="str">
        <x:v>武装调律</x:v>
      </x:c>
      <x:c r="E127" s="7" t="str">
        <x:v>对指定敌方单体造成等同于姬子130%攻击力的火属性伤害。</x:v>
      </x:c>
      <x:c r="F127" s="6" t="n">
        <x:v>1.3</x:v>
      </x:c>
      <x:c r="G127" s="6" t="n">
        <x:v>0</x:v>
      </x:c>
      <x:c r="H127" s="6" t="n">
        <x:v>0</x:v>
      </x:c>
      <x:c r="I127" s="6" t="n">
        <x:v>0</x:v>
      </x:c>
      <x:c r="J127" s="6" t="str">
        <x:v>[1.3]</x:v>
      </x:c>
      <x:c r="K127" s="7" t="str">
        <x:v>需确认条件及分段</x:v>
      </x:c>
      <x:c r="L127" s="6" t="str">
        <x:v>https://raw.githubusercontent.com/Mar-7th/StarRailRes/dbe8cdfcfb0bf657b9fe1cf92d5537f118ccb487/index_new/cn/character_skills.json</x:v>
      </x:c>
    </x:row>
    <x:row r="128" ht="20" customHeight="1">
      <x:c r="A128" s="6" t="str">
        <x:v>100301_10</x:v>
      </x:c>
      <x:c r="B128" s="6" t="str">
        <x:v>100301</x:v>
      </x:c>
      <x:c r="C128" s="6" t="n">
        <x:v>10</x:v>
      </x:c>
      <x:c r="D128" s="6" t="str">
        <x:v>武装调律</x:v>
      </x:c>
      <x:c r="E128" s="7" t="str">
        <x:v>对指定敌方单体造成等同于姬子140%攻击力的火属性伤害。</x:v>
      </x:c>
      <x:c r="F128" s="6" t="n">
        <x:v>1.4</x:v>
      </x:c>
      <x:c r="G128" s="6" t="n">
        <x:v>0</x:v>
      </x:c>
      <x:c r="H128" s="6" t="n">
        <x:v>0</x:v>
      </x:c>
      <x:c r="I128" s="6" t="n">
        <x:v>0</x:v>
      </x:c>
      <x:c r="J128" s="6" t="str">
        <x:v>[1.4]</x:v>
      </x:c>
      <x:c r="K128" s="7" t="str">
        <x:v>需确认条件及分段</x:v>
      </x:c>
      <x:c r="L128" s="6" t="str">
        <x:v>https://raw.githubusercontent.com/Mar-7th/StarRailRes/dbe8cdfcfb0bf657b9fe1cf92d5537f118ccb487/index_new/cn/character_skills.json</x:v>
      </x:c>
    </x:row>
    <x:row r="129" ht="38" customHeight="1">
      <x:c r="A129" s="6" t="str">
        <x:v>100302_1</x:v>
      </x:c>
      <x:c r="B129" s="6" t="str">
        <x:v>100302</x:v>
      </x:c>
      <x:c r="C129" s="6" t="n">
        <x:v>1</x:v>
      </x:c>
      <x:c r="D129" s="6" t="str">
        <x:v>熔核爆裂</x:v>
      </x:c>
      <x:c r="E129" s="7" t="str">
        <x:v>对指定敌方单体造成等同于姬子100%攻击力的火属性伤害，同时对其相邻目标造成等同于姬子40%攻击力的火属性伤害。</x:v>
      </x:c>
      <x:c r="F129" s="6" t="n">
        <x:v>1.4</x:v>
      </x:c>
      <x:c r="G129" s="6" t="n">
        <x:v>0</x:v>
      </x:c>
      <x:c r="H129" s="6" t="n">
        <x:v>0</x:v>
      </x:c>
      <x:c r="I129" s="6" t="n">
        <x:v>0</x:v>
      </x:c>
      <x:c r="J129" s="6" t="str">
        <x:v>[1, 0.4]</x:v>
      </x:c>
      <x:c r="K129" s="7" t="str">
        <x:v>需确认条件及分段</x:v>
      </x:c>
      <x:c r="L129" s="6" t="str">
        <x:v>https://raw.githubusercontent.com/Mar-7th/StarRailRes/dbe8cdfcfb0bf657b9fe1cf92d5537f118ccb487/index_new/cn/character_skills.json</x:v>
      </x:c>
    </x:row>
    <x:row r="130" ht="38" customHeight="1">
      <x:c r="A130" s="6" t="str">
        <x:v>100302_2</x:v>
      </x:c>
      <x:c r="B130" s="6" t="str">
        <x:v>100302</x:v>
      </x:c>
      <x:c r="C130" s="6" t="n">
        <x:v>2</x:v>
      </x:c>
      <x:c r="D130" s="6" t="str">
        <x:v>熔核爆裂</x:v>
      </x:c>
      <x:c r="E130" s="7" t="str">
        <x:v>对指定敌方单体造成等同于姬子110%攻击力的火属性伤害，同时对其相邻目标造成等同于姬子44%攻击力的火属性伤害。</x:v>
      </x:c>
      <x:c r="F130" s="6" t="n">
        <x:v>1.54</x:v>
      </x:c>
      <x:c r="G130" s="6" t="n">
        <x:v>0</x:v>
      </x:c>
      <x:c r="H130" s="6" t="n">
        <x:v>0</x:v>
      </x:c>
      <x:c r="I130" s="6" t="n">
        <x:v>0</x:v>
      </x:c>
      <x:c r="J130" s="6" t="str">
        <x:v>[1.1, 0.44]</x:v>
      </x:c>
      <x:c r="K130" s="7" t="str">
        <x:v>需确认条件及分段</x:v>
      </x:c>
      <x:c r="L130" s="6" t="str">
        <x:v>https://raw.githubusercontent.com/Mar-7th/StarRailRes/dbe8cdfcfb0bf657b9fe1cf92d5537f118ccb487/index_new/cn/character_skills.json</x:v>
      </x:c>
    </x:row>
    <x:row r="131" ht="38" customHeight="1">
      <x:c r="A131" s="6" t="str">
        <x:v>100302_3</x:v>
      </x:c>
      <x:c r="B131" s="6" t="str">
        <x:v>100302</x:v>
      </x:c>
      <x:c r="C131" s="6" t="n">
        <x:v>3</x:v>
      </x:c>
      <x:c r="D131" s="6" t="str">
        <x:v>熔核爆裂</x:v>
      </x:c>
      <x:c r="E131" s="7" t="str">
        <x:v>对指定敌方单体造成等同于姬子120%攻击力的火属性伤害，同时对其相邻目标造成等同于姬子48%攻击力的火属性伤害。</x:v>
      </x:c>
      <x:c r="F131" s="6" t="n">
        <x:v>1.68</x:v>
      </x:c>
      <x:c r="G131" s="6" t="n">
        <x:v>0</x:v>
      </x:c>
      <x:c r="H131" s="6" t="n">
        <x:v>0</x:v>
      </x:c>
      <x:c r="I131" s="6" t="n">
        <x:v>0</x:v>
      </x:c>
      <x:c r="J131" s="6" t="str">
        <x:v>[1.2, 0.48]</x:v>
      </x:c>
      <x:c r="K131" s="7" t="str">
        <x:v>需确认条件及分段</x:v>
      </x:c>
      <x:c r="L131" s="6" t="str">
        <x:v>https://raw.githubusercontent.com/Mar-7th/StarRailRes/dbe8cdfcfb0bf657b9fe1cf92d5537f118ccb487/index_new/cn/character_skills.json</x:v>
      </x:c>
    </x:row>
    <x:row r="132" ht="38" customHeight="1">
      <x:c r="A132" s="6" t="str">
        <x:v>100302_4</x:v>
      </x:c>
      <x:c r="B132" s="6" t="str">
        <x:v>100302</x:v>
      </x:c>
      <x:c r="C132" s="6" t="n">
        <x:v>4</x:v>
      </x:c>
      <x:c r="D132" s="6" t="str">
        <x:v>熔核爆裂</x:v>
      </x:c>
      <x:c r="E132" s="7" t="str">
        <x:v>对指定敌方单体造成等同于姬子130%攻击力的火属性伤害，同时对其相邻目标造成等同于姬子52%攻击力的火属性伤害。</x:v>
      </x:c>
      <x:c r="F132" s="6" t="n">
        <x:v>1.82</x:v>
      </x:c>
      <x:c r="G132" s="6" t="n">
        <x:v>0</x:v>
      </x:c>
      <x:c r="H132" s="6" t="n">
        <x:v>0</x:v>
      </x:c>
      <x:c r="I132" s="6" t="n">
        <x:v>0</x:v>
      </x:c>
      <x:c r="J132" s="6" t="str">
        <x:v>[1.3, 0.52]</x:v>
      </x:c>
      <x:c r="K132" s="7" t="str">
        <x:v>需确认条件及分段</x:v>
      </x:c>
      <x:c r="L132" s="6" t="str">
        <x:v>https://raw.githubusercontent.com/Mar-7th/StarRailRes/dbe8cdfcfb0bf657b9fe1cf92d5537f118ccb487/index_new/cn/character_skills.json</x:v>
      </x:c>
    </x:row>
    <x:row r="133" ht="38" customHeight="1">
      <x:c r="A133" s="6" t="str">
        <x:v>100302_5</x:v>
      </x:c>
      <x:c r="B133" s="6" t="str">
        <x:v>100302</x:v>
      </x:c>
      <x:c r="C133" s="6" t="n">
        <x:v>5</x:v>
      </x:c>
      <x:c r="D133" s="6" t="str">
        <x:v>熔核爆裂</x:v>
      </x:c>
      <x:c r="E133" s="7" t="str">
        <x:v>对指定敌方单体造成等同于姬子140%攻击力的火属性伤害，同时对其相邻目标造成等同于姬子56%攻击力的火属性伤害。</x:v>
      </x:c>
      <x:c r="F133" s="6" t="n">
        <x:v>1.96</x:v>
      </x:c>
      <x:c r="G133" s="6" t="n">
        <x:v>0</x:v>
      </x:c>
      <x:c r="H133" s="6" t="n">
        <x:v>0</x:v>
      </x:c>
      <x:c r="I133" s="6" t="n">
        <x:v>0</x:v>
      </x:c>
      <x:c r="J133" s="6" t="str">
        <x:v>[1.4, 0.56]</x:v>
      </x:c>
      <x:c r="K133" s="7" t="str">
        <x:v>需确认条件及分段</x:v>
      </x:c>
      <x:c r="L133" s="6" t="str">
        <x:v>https://raw.githubusercontent.com/Mar-7th/StarRailRes/dbe8cdfcfb0bf657b9fe1cf92d5537f118ccb487/index_new/cn/character_skills.json</x:v>
      </x:c>
    </x:row>
    <x:row r="134" ht="38" customHeight="1">
      <x:c r="A134" s="6" t="str">
        <x:v>100302_6</x:v>
      </x:c>
      <x:c r="B134" s="6" t="str">
        <x:v>100302</x:v>
      </x:c>
      <x:c r="C134" s="6" t="n">
        <x:v>6</x:v>
      </x:c>
      <x:c r="D134" s="6" t="str">
        <x:v>熔核爆裂</x:v>
      </x:c>
      <x:c r="E134" s="7" t="str">
        <x:v>对指定敌方单体造成等同于姬子150%攻击力的火属性伤害，同时对其相邻目标造成等同于姬子60%攻击力的火属性伤害。</x:v>
      </x:c>
      <x:c r="F134" s="6" t="n">
        <x:v>2.1</x:v>
      </x:c>
      <x:c r="G134" s="6" t="n">
        <x:v>0</x:v>
      </x:c>
      <x:c r="H134" s="6" t="n">
        <x:v>0</x:v>
      </x:c>
      <x:c r="I134" s="6" t="n">
        <x:v>0</x:v>
      </x:c>
      <x:c r="J134" s="6" t="str">
        <x:v>[1.5, 0.6]</x:v>
      </x:c>
      <x:c r="K134" s="7" t="str">
        <x:v>需确认条件及分段</x:v>
      </x:c>
      <x:c r="L134" s="6" t="str">
        <x:v>https://raw.githubusercontent.com/Mar-7th/StarRailRes/dbe8cdfcfb0bf657b9fe1cf92d5537f118ccb487/index_new/cn/character_skills.json</x:v>
      </x:c>
    </x:row>
    <x:row r="135" ht="38" customHeight="1">
      <x:c r="A135" s="6" t="str">
        <x:v>100302_7</x:v>
      </x:c>
      <x:c r="B135" s="6" t="str">
        <x:v>100302</x:v>
      </x:c>
      <x:c r="C135" s="6" t="n">
        <x:v>7</x:v>
      </x:c>
      <x:c r="D135" s="6" t="str">
        <x:v>熔核爆裂</x:v>
      </x:c>
      <x:c r="E135" s="7" t="str">
        <x:v>对指定敌方单体造成等同于姬子162.5%攻击力的火属性伤害，同时对其相邻目标造成等同于姬子65%攻击力的火属性伤害。</x:v>
      </x:c>
      <x:c r="F135" s="6" t="n">
        <x:v>2.275</x:v>
      </x:c>
      <x:c r="G135" s="6" t="n">
        <x:v>0</x:v>
      </x:c>
      <x:c r="H135" s="6" t="n">
        <x:v>0</x:v>
      </x:c>
      <x:c r="I135" s="6" t="n">
        <x:v>0</x:v>
      </x:c>
      <x:c r="J135" s="6" t="str">
        <x:v>[1.625, 0.65]</x:v>
      </x:c>
      <x:c r="K135" s="7" t="str">
        <x:v>需确认条件及分段</x:v>
      </x:c>
      <x:c r="L135" s="6" t="str">
        <x:v>https://raw.githubusercontent.com/Mar-7th/StarRailRes/dbe8cdfcfb0bf657b9fe1cf92d5537f118ccb487/index_new/cn/character_skills.json</x:v>
      </x:c>
    </x:row>
    <x:row r="136" ht="38" customHeight="1">
      <x:c r="A136" s="6" t="str">
        <x:v>100302_8</x:v>
      </x:c>
      <x:c r="B136" s="6" t="str">
        <x:v>100302</x:v>
      </x:c>
      <x:c r="C136" s="6" t="n">
        <x:v>8</x:v>
      </x:c>
      <x:c r="D136" s="6" t="str">
        <x:v>熔核爆裂</x:v>
      </x:c>
      <x:c r="E136" s="7" t="str">
        <x:v>对指定敌方单体造成等同于姬子175%攻击力的火属性伤害，同时对其相邻目标造成等同于姬子70%攻击力的火属性伤害。</x:v>
      </x:c>
      <x:c r="F136" s="6" t="n">
        <x:v>2.45</x:v>
      </x:c>
      <x:c r="G136" s="6" t="n">
        <x:v>0</x:v>
      </x:c>
      <x:c r="H136" s="6" t="n">
        <x:v>0</x:v>
      </x:c>
      <x:c r="I136" s="6" t="n">
        <x:v>0</x:v>
      </x:c>
      <x:c r="J136" s="6" t="str">
        <x:v>[1.75, 0.7]</x:v>
      </x:c>
      <x:c r="K136" s="7" t="str">
        <x:v>需确认条件及分段</x:v>
      </x:c>
      <x:c r="L136" s="6" t="str">
        <x:v>https://raw.githubusercontent.com/Mar-7th/StarRailRes/dbe8cdfcfb0bf657b9fe1cf92d5537f118ccb487/index_new/cn/character_skills.json</x:v>
      </x:c>
    </x:row>
    <x:row r="137" ht="38" customHeight="1">
      <x:c r="A137" s="6" t="str">
        <x:v>100302_9</x:v>
      </x:c>
      <x:c r="B137" s="6" t="str">
        <x:v>100302</x:v>
      </x:c>
      <x:c r="C137" s="6" t="n">
        <x:v>9</x:v>
      </x:c>
      <x:c r="D137" s="6" t="str">
        <x:v>熔核爆裂</x:v>
      </x:c>
      <x:c r="E137" s="7" t="str">
        <x:v>对指定敌方单体造成等同于姬子187.5%攻击力的火属性伤害，同时对其相邻目标造成等同于姬子75%攻击力的火属性伤害。</x:v>
      </x:c>
      <x:c r="F137" s="6" t="n">
        <x:v>2.625</x:v>
      </x:c>
      <x:c r="G137" s="6" t="n">
        <x:v>0</x:v>
      </x:c>
      <x:c r="H137" s="6" t="n">
        <x:v>0</x:v>
      </x:c>
      <x:c r="I137" s="6" t="n">
        <x:v>0</x:v>
      </x:c>
      <x:c r="J137" s="6" t="str">
        <x:v>[1.875, 0.75]</x:v>
      </x:c>
      <x:c r="K137" s="7" t="str">
        <x:v>需确认条件及分段</x:v>
      </x:c>
      <x:c r="L137" s="6" t="str">
        <x:v>https://raw.githubusercontent.com/Mar-7th/StarRailRes/dbe8cdfcfb0bf657b9fe1cf92d5537f118ccb487/index_new/cn/character_skills.json</x:v>
      </x:c>
    </x:row>
    <x:row r="138" ht="38" customHeight="1">
      <x:c r="A138" s="6" t="str">
        <x:v>100302_10</x:v>
      </x:c>
      <x:c r="B138" s="6" t="str">
        <x:v>100302</x:v>
      </x:c>
      <x:c r="C138" s="6" t="n">
        <x:v>10</x:v>
      </x:c>
      <x:c r="D138" s="6" t="str">
        <x:v>熔核爆裂</x:v>
      </x:c>
      <x:c r="E138" s="7" t="str">
        <x:v>对指定敌方单体造成等同于姬子200%攻击力的火属性伤害，同时对其相邻目标造成等同于姬子80%攻击力的火属性伤害。</x:v>
      </x:c>
      <x:c r="F138" s="6" t="n">
        <x:v>2.8</x:v>
      </x:c>
      <x:c r="G138" s="6" t="n">
        <x:v>0</x:v>
      </x:c>
      <x:c r="H138" s="6" t="n">
        <x:v>0</x:v>
      </x:c>
      <x:c r="I138" s="6" t="n">
        <x:v>0</x:v>
      </x:c>
      <x:c r="J138" s="6" t="str">
        <x:v>[2, 0.8]</x:v>
      </x:c>
      <x:c r="K138" s="7" t="str">
        <x:v>需确认条件及分段</x:v>
      </x:c>
      <x:c r="L138" s="6" t="str">
        <x:v>https://raw.githubusercontent.com/Mar-7th/StarRailRes/dbe8cdfcfb0bf657b9fe1cf92d5537f118ccb487/index_new/cn/character_skills.json</x:v>
      </x:c>
    </x:row>
    <x:row r="139" ht="38" customHeight="1">
      <x:c r="A139" s="6" t="str">
        <x:v>100302_11</x:v>
      </x:c>
      <x:c r="B139" s="6" t="str">
        <x:v>100302</x:v>
      </x:c>
      <x:c r="C139" s="6" t="n">
        <x:v>11</x:v>
      </x:c>
      <x:c r="D139" s="6" t="str">
        <x:v>熔核爆裂</x:v>
      </x:c>
      <x:c r="E139" s="7" t="str">
        <x:v>对指定敌方单体造成等同于姬子210%攻击力的火属性伤害，同时对其相邻目标造成等同于姬子84%攻击力的火属性伤害。</x:v>
      </x:c>
      <x:c r="F139" s="6" t="n">
        <x:v>2.94</x:v>
      </x:c>
      <x:c r="G139" s="6" t="n">
        <x:v>0</x:v>
      </x:c>
      <x:c r="H139" s="6" t="n">
        <x:v>0</x:v>
      </x:c>
      <x:c r="I139" s="6" t="n">
        <x:v>0</x:v>
      </x:c>
      <x:c r="J139" s="6" t="str">
        <x:v>[2.1, 0.84]</x:v>
      </x:c>
      <x:c r="K139" s="7" t="str">
        <x:v>需确认条件及分段</x:v>
      </x:c>
      <x:c r="L139" s="6" t="str">
        <x:v>https://raw.githubusercontent.com/Mar-7th/StarRailRes/dbe8cdfcfb0bf657b9fe1cf92d5537f118ccb487/index_new/cn/character_skills.json</x:v>
      </x:c>
    </x:row>
    <x:row r="140" ht="38" customHeight="1">
      <x:c r="A140" s="6" t="str">
        <x:v>100302_12</x:v>
      </x:c>
      <x:c r="B140" s="6" t="str">
        <x:v>100302</x:v>
      </x:c>
      <x:c r="C140" s="6" t="n">
        <x:v>12</x:v>
      </x:c>
      <x:c r="D140" s="6" t="str">
        <x:v>熔核爆裂</x:v>
      </x:c>
      <x:c r="E140" s="7" t="str">
        <x:v>对指定敌方单体造成等同于姬子220%攻击力的火属性伤害，同时对其相邻目标造成等同于姬子88%攻击力的火属性伤害。</x:v>
      </x:c>
      <x:c r="F140" s="6" t="n">
        <x:v>3.08</x:v>
      </x:c>
      <x:c r="G140" s="6" t="n">
        <x:v>0</x:v>
      </x:c>
      <x:c r="H140" s="6" t="n">
        <x:v>0</x:v>
      </x:c>
      <x:c r="I140" s="6" t="n">
        <x:v>0</x:v>
      </x:c>
      <x:c r="J140" s="6" t="str">
        <x:v>[2.2, 0.88]</x:v>
      </x:c>
      <x:c r="K140" s="7" t="str">
        <x:v>需确认条件及分段</x:v>
      </x:c>
      <x:c r="L140" s="6" t="str">
        <x:v>https://raw.githubusercontent.com/Mar-7th/StarRailRes/dbe8cdfcfb0bf657b9fe1cf92d5537f118ccb487/index_new/cn/character_skills.json</x:v>
      </x:c>
    </x:row>
    <x:row r="141" ht="38" customHeight="1">
      <x:c r="A141" s="6" t="str">
        <x:v>100302_13</x:v>
      </x:c>
      <x:c r="B141" s="6" t="str">
        <x:v>100302</x:v>
      </x:c>
      <x:c r="C141" s="6" t="n">
        <x:v>13</x:v>
      </x:c>
      <x:c r="D141" s="6" t="str">
        <x:v>熔核爆裂</x:v>
      </x:c>
      <x:c r="E141" s="7" t="str">
        <x:v>对指定敌方单体造成等同于姬子230%攻击力的火属性伤害，同时对其相邻目标造成等同于姬子92%攻击力的火属性伤害。</x:v>
      </x:c>
      <x:c r="F141" s="6" t="n">
        <x:v>3.2199999999999998</x:v>
      </x:c>
      <x:c r="G141" s="6" t="n">
        <x:v>0</x:v>
      </x:c>
      <x:c r="H141" s="6" t="n">
        <x:v>0</x:v>
      </x:c>
      <x:c r="I141" s="6" t="n">
        <x:v>0</x:v>
      </x:c>
      <x:c r="J141" s="6" t="str">
        <x:v>[2.3, 0.92]</x:v>
      </x:c>
      <x:c r="K141" s="7" t="str">
        <x:v>需确认条件及分段</x:v>
      </x:c>
      <x:c r="L141" s="6" t="str">
        <x:v>https://raw.githubusercontent.com/Mar-7th/StarRailRes/dbe8cdfcfb0bf657b9fe1cf92d5537f118ccb487/index_new/cn/character_skills.json</x:v>
      </x:c>
    </x:row>
    <x:row r="142" ht="38" customHeight="1">
      <x:c r="A142" s="6" t="str">
        <x:v>100302_14</x:v>
      </x:c>
      <x:c r="B142" s="6" t="str">
        <x:v>100302</x:v>
      </x:c>
      <x:c r="C142" s="6" t="n">
        <x:v>14</x:v>
      </x:c>
      <x:c r="D142" s="6" t="str">
        <x:v>熔核爆裂</x:v>
      </x:c>
      <x:c r="E142" s="7" t="str">
        <x:v>对指定敌方单体造成等同于姬子240%攻击力的火属性伤害，同时对其相邻目标造成等同于姬子96%攻击力的火属性伤害。</x:v>
      </x:c>
      <x:c r="F142" s="6" t="n">
        <x:v>3.36</x:v>
      </x:c>
      <x:c r="G142" s="6" t="n">
        <x:v>0</x:v>
      </x:c>
      <x:c r="H142" s="6" t="n">
        <x:v>0</x:v>
      </x:c>
      <x:c r="I142" s="6" t="n">
        <x:v>0</x:v>
      </x:c>
      <x:c r="J142" s="6" t="str">
        <x:v>[2.4, 0.96]</x:v>
      </x:c>
      <x:c r="K142" s="7" t="str">
        <x:v>需确认条件及分段</x:v>
      </x:c>
      <x:c r="L142" s="6" t="str">
        <x:v>https://raw.githubusercontent.com/Mar-7th/StarRailRes/dbe8cdfcfb0bf657b9fe1cf92d5537f118ccb487/index_new/cn/character_skills.json</x:v>
      </x:c>
    </x:row>
    <x:row r="143" ht="38" customHeight="1">
      <x:c r="A143" s="6" t="str">
        <x:v>100302_15</x:v>
      </x:c>
      <x:c r="B143" s="6" t="str">
        <x:v>100302</x:v>
      </x:c>
      <x:c r="C143" s="6" t="n">
        <x:v>15</x:v>
      </x:c>
      <x:c r="D143" s="6" t="str">
        <x:v>熔核爆裂</x:v>
      </x:c>
      <x:c r="E143" s="7" t="str">
        <x:v>对指定敌方单体造成等同于姬子250%攻击力的火属性伤害，同时对其相邻目标造成等同于姬子100%攻击力的火属性伤害。</x:v>
      </x:c>
      <x:c r="F143" s="6" t="n">
        <x:v>3.5</x:v>
      </x:c>
      <x:c r="G143" s="6" t="n">
        <x:v>0</x:v>
      </x:c>
      <x:c r="H143" s="6" t="n">
        <x:v>0</x:v>
      </x:c>
      <x:c r="I143" s="6" t="n">
        <x:v>0</x:v>
      </x:c>
      <x:c r="J143" s="6" t="str">
        <x:v>[2.5, 1]</x:v>
      </x:c>
      <x:c r="K143" s="7" t="str">
        <x:v>需确认条件及分段</x:v>
      </x:c>
      <x:c r="L143" s="6" t="str">
        <x:v>https://raw.githubusercontent.com/Mar-7th/StarRailRes/dbe8cdfcfb0bf657b9fe1cf92d5537f118ccb487/index_new/cn/character_skills.json</x:v>
      </x:c>
    </x:row>
    <x:row r="144" ht="38" customHeight="1">
      <x:c r="A144" s="6" t="str">
        <x:v>100303_1</x:v>
      </x:c>
      <x:c r="B144" s="6" t="str">
        <x:v>100303</x:v>
      </x:c>
      <x:c r="C144" s="6" t="n">
        <x:v>1</x:v>
      </x:c>
      <x:c r="D144" s="6" t="str">
        <x:v>天坠之火</x:v>
      </x:c>
      <x:c r="E144" s="7" t="str">
        <x:v>对敌方全体造成等同于姬子138%攻击力的火属性伤害，每消灭1个敌方目标额外恢复姬子5点能量。</x:v>
      </x:c>
      <x:c r="F144" s="6" t="n">
        <x:v>1.38</x:v>
      </x:c>
      <x:c r="G144" s="6" t="n">
        <x:v>0</x:v>
      </x:c>
      <x:c r="H144" s="6" t="n">
        <x:v>0</x:v>
      </x:c>
      <x:c r="I144" s="6" t="n">
        <x:v>0</x:v>
      </x:c>
      <x:c r="J144" s="6" t="str">
        <x:v>[1.38, 5]</x:v>
      </x:c>
      <x:c r="K144" s="7" t="str">
        <x:v>需确认条件及分段</x:v>
      </x:c>
      <x:c r="L144" s="6" t="str">
        <x:v>https://raw.githubusercontent.com/Mar-7th/StarRailRes/dbe8cdfcfb0bf657b9fe1cf92d5537f118ccb487/index_new/cn/character_skills.json</x:v>
      </x:c>
    </x:row>
    <x:row r="145" ht="38" customHeight="1">
      <x:c r="A145" s="6" t="str">
        <x:v>100303_2</x:v>
      </x:c>
      <x:c r="B145" s="6" t="str">
        <x:v>100303</x:v>
      </x:c>
      <x:c r="C145" s="6" t="n">
        <x:v>2</x:v>
      </x:c>
      <x:c r="D145" s="6" t="str">
        <x:v>天坠之火</x:v>
      </x:c>
      <x:c r="E145" s="7" t="str">
        <x:v>对敌方全体造成等同于姬子147.2%攻击力的火属性伤害，每消灭1个敌方目标额外恢复姬子5点能量。</x:v>
      </x:c>
      <x:c r="F145" s="6" t="n">
        <x:v>1.472</x:v>
      </x:c>
      <x:c r="G145" s="6" t="n">
        <x:v>0</x:v>
      </x:c>
      <x:c r="H145" s="6" t="n">
        <x:v>0</x:v>
      </x:c>
      <x:c r="I145" s="6" t="n">
        <x:v>0</x:v>
      </x:c>
      <x:c r="J145" s="6" t="str">
        <x:v>[1.472, 5]</x:v>
      </x:c>
      <x:c r="K145" s="7" t="str">
        <x:v>需确认条件及分段</x:v>
      </x:c>
      <x:c r="L145" s="6" t="str">
        <x:v>https://raw.githubusercontent.com/Mar-7th/StarRailRes/dbe8cdfcfb0bf657b9fe1cf92d5537f118ccb487/index_new/cn/character_skills.json</x:v>
      </x:c>
    </x:row>
    <x:row r="146" ht="38" customHeight="1">
      <x:c r="A146" s="6" t="str">
        <x:v>100303_3</x:v>
      </x:c>
      <x:c r="B146" s="6" t="str">
        <x:v>100303</x:v>
      </x:c>
      <x:c r="C146" s="6" t="n">
        <x:v>3</x:v>
      </x:c>
      <x:c r="D146" s="6" t="str">
        <x:v>天坠之火</x:v>
      </x:c>
      <x:c r="E146" s="7" t="str">
        <x:v>对敌方全体造成等同于姬子156.4%攻击力的火属性伤害，每消灭1个敌方目标额外恢复姬子5点能量。</x:v>
      </x:c>
      <x:c r="F146" s="6" t="n">
        <x:v>1.564</x:v>
      </x:c>
      <x:c r="G146" s="6" t="n">
        <x:v>0</x:v>
      </x:c>
      <x:c r="H146" s="6" t="n">
        <x:v>0</x:v>
      </x:c>
      <x:c r="I146" s="6" t="n">
        <x:v>0</x:v>
      </x:c>
      <x:c r="J146" s="6" t="str">
        <x:v>[1.564, 5]</x:v>
      </x:c>
      <x:c r="K146" s="7" t="str">
        <x:v>需确认条件及分段</x:v>
      </x:c>
      <x:c r="L146" s="6" t="str">
        <x:v>https://raw.githubusercontent.com/Mar-7th/StarRailRes/dbe8cdfcfb0bf657b9fe1cf92d5537f118ccb487/index_new/cn/character_skills.json</x:v>
      </x:c>
    </x:row>
    <x:row r="147" ht="38" customHeight="1">
      <x:c r="A147" s="6" t="str">
        <x:v>100303_4</x:v>
      </x:c>
      <x:c r="B147" s="6" t="str">
        <x:v>100303</x:v>
      </x:c>
      <x:c r="C147" s="6" t="n">
        <x:v>4</x:v>
      </x:c>
      <x:c r="D147" s="6" t="str">
        <x:v>天坠之火</x:v>
      </x:c>
      <x:c r="E147" s="7" t="str">
        <x:v>对敌方全体造成等同于姬子165.6%攻击力的火属性伤害，每消灭1个敌方目标额外恢复姬子5点能量。</x:v>
      </x:c>
      <x:c r="F147" s="6" t="n">
        <x:v>1.656</x:v>
      </x:c>
      <x:c r="G147" s="6" t="n">
        <x:v>0</x:v>
      </x:c>
      <x:c r="H147" s="6" t="n">
        <x:v>0</x:v>
      </x:c>
      <x:c r="I147" s="6" t="n">
        <x:v>0</x:v>
      </x:c>
      <x:c r="J147" s="6" t="str">
        <x:v>[1.656, 5]</x:v>
      </x:c>
      <x:c r="K147" s="7" t="str">
        <x:v>需确认条件及分段</x:v>
      </x:c>
      <x:c r="L147" s="6" t="str">
        <x:v>https://raw.githubusercontent.com/Mar-7th/StarRailRes/dbe8cdfcfb0bf657b9fe1cf92d5537f118ccb487/index_new/cn/character_skills.json</x:v>
      </x:c>
    </x:row>
    <x:row r="148" ht="38" customHeight="1">
      <x:c r="A148" s="6" t="str">
        <x:v>100303_5</x:v>
      </x:c>
      <x:c r="B148" s="6" t="str">
        <x:v>100303</x:v>
      </x:c>
      <x:c r="C148" s="6" t="n">
        <x:v>5</x:v>
      </x:c>
      <x:c r="D148" s="6" t="str">
        <x:v>天坠之火</x:v>
      </x:c>
      <x:c r="E148" s="7" t="str">
        <x:v>对敌方全体造成等同于姬子174.8%攻击力的火属性伤害，每消灭1个敌方目标额外恢复姬子5点能量。</x:v>
      </x:c>
      <x:c r="F148" s="6" t="n">
        <x:v>1.748</x:v>
      </x:c>
      <x:c r="G148" s="6" t="n">
        <x:v>0</x:v>
      </x:c>
      <x:c r="H148" s="6" t="n">
        <x:v>0</x:v>
      </x:c>
      <x:c r="I148" s="6" t="n">
        <x:v>0</x:v>
      </x:c>
      <x:c r="J148" s="6" t="str">
        <x:v>[1.748, 5]</x:v>
      </x:c>
      <x:c r="K148" s="7" t="str">
        <x:v>需确认条件及分段</x:v>
      </x:c>
      <x:c r="L148" s="6" t="str">
        <x:v>https://raw.githubusercontent.com/Mar-7th/StarRailRes/dbe8cdfcfb0bf657b9fe1cf92d5537f118ccb487/index_new/cn/character_skills.json</x:v>
      </x:c>
    </x:row>
    <x:row r="149" ht="38" customHeight="1">
      <x:c r="A149" s="6" t="str">
        <x:v>100303_6</x:v>
      </x:c>
      <x:c r="B149" s="6" t="str">
        <x:v>100303</x:v>
      </x:c>
      <x:c r="C149" s="6" t="n">
        <x:v>6</x:v>
      </x:c>
      <x:c r="D149" s="6" t="str">
        <x:v>天坠之火</x:v>
      </x:c>
      <x:c r="E149" s="7" t="str">
        <x:v>对敌方全体造成等同于姬子184%攻击力的火属性伤害，每消灭1个敌方目标额外恢复姬子5点能量。</x:v>
      </x:c>
      <x:c r="F149" s="6" t="n">
        <x:v>1.84</x:v>
      </x:c>
      <x:c r="G149" s="6" t="n">
        <x:v>0</x:v>
      </x:c>
      <x:c r="H149" s="6" t="n">
        <x:v>0</x:v>
      </x:c>
      <x:c r="I149" s="6" t="n">
        <x:v>0</x:v>
      </x:c>
      <x:c r="J149" s="6" t="str">
        <x:v>[1.84, 5]</x:v>
      </x:c>
      <x:c r="K149" s="7" t="str">
        <x:v>需确认条件及分段</x:v>
      </x:c>
      <x:c r="L149" s="6" t="str">
        <x:v>https://raw.githubusercontent.com/Mar-7th/StarRailRes/dbe8cdfcfb0bf657b9fe1cf92d5537f118ccb487/index_new/cn/character_skills.json</x:v>
      </x:c>
    </x:row>
    <x:row r="150" ht="38" customHeight="1">
      <x:c r="A150" s="6" t="str">
        <x:v>100303_7</x:v>
      </x:c>
      <x:c r="B150" s="6" t="str">
        <x:v>100303</x:v>
      </x:c>
      <x:c r="C150" s="6" t="n">
        <x:v>7</x:v>
      </x:c>
      <x:c r="D150" s="6" t="str">
        <x:v>天坠之火</x:v>
      </x:c>
      <x:c r="E150" s="7" t="str">
        <x:v>对敌方全体造成等同于姬子195.5%攻击力的火属性伤害，每消灭1个敌方目标额外恢复姬子5点能量。</x:v>
      </x:c>
      <x:c r="F150" s="6" t="n">
        <x:v>1.955</x:v>
      </x:c>
      <x:c r="G150" s="6" t="n">
        <x:v>0</x:v>
      </x:c>
      <x:c r="H150" s="6" t="n">
        <x:v>0</x:v>
      </x:c>
      <x:c r="I150" s="6" t="n">
        <x:v>0</x:v>
      </x:c>
      <x:c r="J150" s="6" t="str">
        <x:v>[1.955, 5]</x:v>
      </x:c>
      <x:c r="K150" s="7" t="str">
        <x:v>需确认条件及分段</x:v>
      </x:c>
      <x:c r="L150" s="6" t="str">
        <x:v>https://raw.githubusercontent.com/Mar-7th/StarRailRes/dbe8cdfcfb0bf657b9fe1cf92d5537f118ccb487/index_new/cn/character_skills.json</x:v>
      </x:c>
    </x:row>
    <x:row r="151" ht="38" customHeight="1">
      <x:c r="A151" s="6" t="str">
        <x:v>100303_8</x:v>
      </x:c>
      <x:c r="B151" s="6" t="str">
        <x:v>100303</x:v>
      </x:c>
      <x:c r="C151" s="6" t="n">
        <x:v>8</x:v>
      </x:c>
      <x:c r="D151" s="6" t="str">
        <x:v>天坠之火</x:v>
      </x:c>
      <x:c r="E151" s="7" t="str">
        <x:v>对敌方全体造成等同于姬子207%攻击力的火属性伤害，每消灭1个敌方目标额外恢复姬子5点能量。</x:v>
      </x:c>
      <x:c r="F151" s="6" t="n">
        <x:v>2.07</x:v>
      </x:c>
      <x:c r="G151" s="6" t="n">
        <x:v>0</x:v>
      </x:c>
      <x:c r="H151" s="6" t="n">
        <x:v>0</x:v>
      </x:c>
      <x:c r="I151" s="6" t="n">
        <x:v>0</x:v>
      </x:c>
      <x:c r="J151" s="6" t="str">
        <x:v>[2.07, 5]</x:v>
      </x:c>
      <x:c r="K151" s="7" t="str">
        <x:v>需确认条件及分段</x:v>
      </x:c>
      <x:c r="L151" s="6" t="str">
        <x:v>https://raw.githubusercontent.com/Mar-7th/StarRailRes/dbe8cdfcfb0bf657b9fe1cf92d5537f118ccb487/index_new/cn/character_skills.json</x:v>
      </x:c>
    </x:row>
    <x:row r="152" ht="38" customHeight="1">
      <x:c r="A152" s="6" t="str">
        <x:v>100303_9</x:v>
      </x:c>
      <x:c r="B152" s="6" t="str">
        <x:v>100303</x:v>
      </x:c>
      <x:c r="C152" s="6" t="n">
        <x:v>9</x:v>
      </x:c>
      <x:c r="D152" s="6" t="str">
        <x:v>天坠之火</x:v>
      </x:c>
      <x:c r="E152" s="7" t="str">
        <x:v>对敌方全体造成等同于姬子218.5%攻击力的火属性伤害，每消灭1个敌方目标额外恢复姬子5点能量。</x:v>
      </x:c>
      <x:c r="F152" s="6" t="n">
        <x:v>2.185</x:v>
      </x:c>
      <x:c r="G152" s="6" t="n">
        <x:v>0</x:v>
      </x:c>
      <x:c r="H152" s="6" t="n">
        <x:v>0</x:v>
      </x:c>
      <x:c r="I152" s="6" t="n">
        <x:v>0</x:v>
      </x:c>
      <x:c r="J152" s="6" t="str">
        <x:v>[2.185, 5]</x:v>
      </x:c>
      <x:c r="K152" s="7" t="str">
        <x:v>需确认条件及分段</x:v>
      </x:c>
      <x:c r="L152" s="6" t="str">
        <x:v>https://raw.githubusercontent.com/Mar-7th/StarRailRes/dbe8cdfcfb0bf657b9fe1cf92d5537f118ccb487/index_new/cn/character_skills.json</x:v>
      </x:c>
    </x:row>
    <x:row r="153" ht="38" customHeight="1">
      <x:c r="A153" s="6" t="str">
        <x:v>100303_10</x:v>
      </x:c>
      <x:c r="B153" s="6" t="str">
        <x:v>100303</x:v>
      </x:c>
      <x:c r="C153" s="6" t="n">
        <x:v>10</x:v>
      </x:c>
      <x:c r="D153" s="6" t="str">
        <x:v>天坠之火</x:v>
      </x:c>
      <x:c r="E153" s="7" t="str">
        <x:v>对敌方全体造成等同于姬子230%攻击力的火属性伤害，每消灭1个敌方目标额外恢复姬子5点能量。</x:v>
      </x:c>
      <x:c r="F153" s="6" t="n">
        <x:v>2.3</x:v>
      </x:c>
      <x:c r="G153" s="6" t="n">
        <x:v>0</x:v>
      </x:c>
      <x:c r="H153" s="6" t="n">
        <x:v>0</x:v>
      </x:c>
      <x:c r="I153" s="6" t="n">
        <x:v>0</x:v>
      </x:c>
      <x:c r="J153" s="6" t="str">
        <x:v>[2.3, 5]</x:v>
      </x:c>
      <x:c r="K153" s="7" t="str">
        <x:v>需确认条件及分段</x:v>
      </x:c>
      <x:c r="L153" s="6" t="str">
        <x:v>https://raw.githubusercontent.com/Mar-7th/StarRailRes/dbe8cdfcfb0bf657b9fe1cf92d5537f118ccb487/index_new/cn/character_skills.json</x:v>
      </x:c>
    </x:row>
    <x:row r="154" ht="38" customHeight="1">
      <x:c r="A154" s="6" t="str">
        <x:v>100303_11</x:v>
      </x:c>
      <x:c r="B154" s="6" t="str">
        <x:v>100303</x:v>
      </x:c>
      <x:c r="C154" s="6" t="n">
        <x:v>11</x:v>
      </x:c>
      <x:c r="D154" s="6" t="str">
        <x:v>天坠之火</x:v>
      </x:c>
      <x:c r="E154" s="7" t="str">
        <x:v>对敌方全体造成等同于姬子239.2%攻击力的火属性伤害，每消灭1个敌方目标额外恢复姬子5点能量。</x:v>
      </x:c>
      <x:c r="F154" s="6" t="n">
        <x:v>2.392</x:v>
      </x:c>
      <x:c r="G154" s="6" t="n">
        <x:v>0</x:v>
      </x:c>
      <x:c r="H154" s="6" t="n">
        <x:v>0</x:v>
      </x:c>
      <x:c r="I154" s="6" t="n">
        <x:v>0</x:v>
      </x:c>
      <x:c r="J154" s="6" t="str">
        <x:v>[2.392, 5]</x:v>
      </x:c>
      <x:c r="K154" s="7" t="str">
        <x:v>需确认条件及分段</x:v>
      </x:c>
      <x:c r="L154" s="6" t="str">
        <x:v>https://raw.githubusercontent.com/Mar-7th/StarRailRes/dbe8cdfcfb0bf657b9fe1cf92d5537f118ccb487/index_new/cn/character_skills.json</x:v>
      </x:c>
    </x:row>
    <x:row r="155" ht="38" customHeight="1">
      <x:c r="A155" s="6" t="str">
        <x:v>100303_12</x:v>
      </x:c>
      <x:c r="B155" s="6" t="str">
        <x:v>100303</x:v>
      </x:c>
      <x:c r="C155" s="6" t="n">
        <x:v>12</x:v>
      </x:c>
      <x:c r="D155" s="6" t="str">
        <x:v>天坠之火</x:v>
      </x:c>
      <x:c r="E155" s="7" t="str">
        <x:v>对敌方全体造成等同于姬子248.4%攻击力的火属性伤害，每消灭1个敌方目标额外恢复姬子5点能量。</x:v>
      </x:c>
      <x:c r="F155" s="6" t="n">
        <x:v>2.484</x:v>
      </x:c>
      <x:c r="G155" s="6" t="n">
        <x:v>0</x:v>
      </x:c>
      <x:c r="H155" s="6" t="n">
        <x:v>0</x:v>
      </x:c>
      <x:c r="I155" s="6" t="n">
        <x:v>0</x:v>
      </x:c>
      <x:c r="J155" s="6" t="str">
        <x:v>[2.484, 5]</x:v>
      </x:c>
      <x:c r="K155" s="7" t="str">
        <x:v>需确认条件及分段</x:v>
      </x:c>
      <x:c r="L155" s="6" t="str">
        <x:v>https://raw.githubusercontent.com/Mar-7th/StarRailRes/dbe8cdfcfb0bf657b9fe1cf92d5537f118ccb487/index_new/cn/character_skills.json</x:v>
      </x:c>
    </x:row>
    <x:row r="156" ht="38" customHeight="1">
      <x:c r="A156" s="6" t="str">
        <x:v>100303_13</x:v>
      </x:c>
      <x:c r="B156" s="6" t="str">
        <x:v>100303</x:v>
      </x:c>
      <x:c r="C156" s="6" t="n">
        <x:v>13</x:v>
      </x:c>
      <x:c r="D156" s="6" t="str">
        <x:v>天坠之火</x:v>
      </x:c>
      <x:c r="E156" s="7" t="str">
        <x:v>对敌方全体造成等同于姬子257.6%攻击力的火属性伤害，每消灭1个敌方目标额外恢复姬子5点能量。</x:v>
      </x:c>
      <x:c r="F156" s="6" t="n">
        <x:v>2.576</x:v>
      </x:c>
      <x:c r="G156" s="6" t="n">
        <x:v>0</x:v>
      </x:c>
      <x:c r="H156" s="6" t="n">
        <x:v>0</x:v>
      </x:c>
      <x:c r="I156" s="6" t="n">
        <x:v>0</x:v>
      </x:c>
      <x:c r="J156" s="6" t="str">
        <x:v>[2.576, 5]</x:v>
      </x:c>
      <x:c r="K156" s="7" t="str">
        <x:v>需确认条件及分段</x:v>
      </x:c>
      <x:c r="L156" s="6" t="str">
        <x:v>https://raw.githubusercontent.com/Mar-7th/StarRailRes/dbe8cdfcfb0bf657b9fe1cf92d5537f118ccb487/index_new/cn/character_skills.json</x:v>
      </x:c>
    </x:row>
    <x:row r="157" ht="38" customHeight="1">
      <x:c r="A157" s="6" t="str">
        <x:v>100303_14</x:v>
      </x:c>
      <x:c r="B157" s="6" t="str">
        <x:v>100303</x:v>
      </x:c>
      <x:c r="C157" s="6" t="n">
        <x:v>14</x:v>
      </x:c>
      <x:c r="D157" s="6" t="str">
        <x:v>天坠之火</x:v>
      </x:c>
      <x:c r="E157" s="7" t="str">
        <x:v>对敌方全体造成等同于姬子266.8%攻击力的火属性伤害，每消灭1个敌方目标额外恢复姬子5点能量。</x:v>
      </x:c>
      <x:c r="F157" s="6" t="n">
        <x:v>2.668</x:v>
      </x:c>
      <x:c r="G157" s="6" t="n">
        <x:v>0</x:v>
      </x:c>
      <x:c r="H157" s="6" t="n">
        <x:v>0</x:v>
      </x:c>
      <x:c r="I157" s="6" t="n">
        <x:v>0</x:v>
      </x:c>
      <x:c r="J157" s="6" t="str">
        <x:v>[2.668, 5]</x:v>
      </x:c>
      <x:c r="K157" s="7" t="str">
        <x:v>需确认条件及分段</x:v>
      </x:c>
      <x:c r="L157" s="6" t="str">
        <x:v>https://raw.githubusercontent.com/Mar-7th/StarRailRes/dbe8cdfcfb0bf657b9fe1cf92d5537f118ccb487/index_new/cn/character_skills.json</x:v>
      </x:c>
    </x:row>
    <x:row r="158" ht="38" customHeight="1">
      <x:c r="A158" s="6" t="str">
        <x:v>100303_15</x:v>
      </x:c>
      <x:c r="B158" s="6" t="str">
        <x:v>100303</x:v>
      </x:c>
      <x:c r="C158" s="6" t="n">
        <x:v>15</x:v>
      </x:c>
      <x:c r="D158" s="6" t="str">
        <x:v>天坠之火</x:v>
      </x:c>
      <x:c r="E158" s="7" t="str">
        <x:v>对敌方全体造成等同于姬子276%攻击力的火属性伤害，每消灭1个敌方目标额外恢复姬子5点能量。</x:v>
      </x:c>
      <x:c r="F158" s="6" t="n">
        <x:v>2.76</x:v>
      </x:c>
      <x:c r="G158" s="6" t="n">
        <x:v>0</x:v>
      </x:c>
      <x:c r="H158" s="6" t="n">
        <x:v>0</x:v>
      </x:c>
      <x:c r="I158" s="6" t="n">
        <x:v>0</x:v>
      </x:c>
      <x:c r="J158" s="6" t="str">
        <x:v>[2.76, 5]</x:v>
      </x:c>
      <x:c r="K158" s="7" t="str">
        <x:v>需确认条件及分段</x:v>
      </x:c>
      <x:c r="L158" s="6" t="str">
        <x:v>https://raw.githubusercontent.com/Mar-7th/StarRailRes/dbe8cdfcfb0bf657b9fe1cf92d5537f118ccb487/index_new/cn/character_skills.json</x:v>
      </x:c>
    </x:row>
    <x:row r="159" ht="53" customHeight="1">
      <x:c r="A159" s="6" t="str">
        <x:v>100304_1</x:v>
      </x:c>
      <x:c r="B159" s="6" t="str">
        <x:v>100304</x:v>
      </x:c>
      <x:c r="C159" s="6" t="n">
        <x:v>1</x:v>
      </x:c>
      <x:c r="D159" s="6" t="str">
        <x:v>乘胜追击</x:v>
      </x:c>
      <x:c r="E159" s="7" t="str">
        <x:v>当有敌方目标的弱点被击破时，姬子获得充能，上限3点。
当我方目标施放攻击后，若姬子的充能达到上限则立即发动1次追加攻击，对敌方全体目标造成等同于姬子70%攻击力的火属性伤害，并消耗全部充能。
战斗开始时获得1点充能。</x:v>
      </x:c>
      <x:c r="F159" s="6" t="n">
        <x:v>0</x:v>
      </x:c>
      <x:c r="G159" s="6" t="n">
        <x:v>0</x:v>
      </x:c>
      <x:c r="H159" s="6" t="n">
        <x:v>0</x:v>
      </x:c>
      <x:c r="I159" s="6" t="n">
        <x:v>0</x:v>
      </x:c>
      <x:c r="J159" s="6" t="str">
        <x:v>[0.7, 3]</x:v>
      </x:c>
      <x:c r="K159" s="7" t="str">
        <x:v>无首段伤害倍率，请覆盖或设为辅助技能</x:v>
      </x:c>
      <x:c r="L159" s="6" t="str">
        <x:v>https://raw.githubusercontent.com/Mar-7th/StarRailRes/dbe8cdfcfb0bf657b9fe1cf92d5537f118ccb487/index_new/cn/character_skills.json</x:v>
      </x:c>
    </x:row>
    <x:row r="160" ht="53" customHeight="1">
      <x:c r="A160" s="6" t="str">
        <x:v>100304_2</x:v>
      </x:c>
      <x:c r="B160" s="6" t="str">
        <x:v>100304</x:v>
      </x:c>
      <x:c r="C160" s="6" t="n">
        <x:v>2</x:v>
      </x:c>
      <x:c r="D160" s="6" t="str">
        <x:v>乘胜追击</x:v>
      </x:c>
      <x:c r="E160" s="7" t="str">
        <x:v>当有敌方目标的弱点被击破时，姬子获得充能，上限3点。
当我方目标施放攻击后，若姬子的充能达到上限则立即发动1次追加攻击，对敌方全体目标造成等同于姬子77%攻击力的火属性伤害，并消耗全部充能。
战斗开始时获得1点充能。</x:v>
      </x:c>
      <x:c r="F160" s="6" t="n">
        <x:v>0</x:v>
      </x:c>
      <x:c r="G160" s="6" t="n">
        <x:v>0</x:v>
      </x:c>
      <x:c r="H160" s="6" t="n">
        <x:v>0</x:v>
      </x:c>
      <x:c r="I160" s="6" t="n">
        <x:v>0</x:v>
      </x:c>
      <x:c r="J160" s="6" t="str">
        <x:v>[0.77, 3]</x:v>
      </x:c>
      <x:c r="K160" s="7" t="str">
        <x:v>无首段伤害倍率，请覆盖或设为辅助技能</x:v>
      </x:c>
      <x:c r="L160" s="6" t="str">
        <x:v>https://raw.githubusercontent.com/Mar-7th/StarRailRes/dbe8cdfcfb0bf657b9fe1cf92d5537f118ccb487/index_new/cn/character_skills.json</x:v>
      </x:c>
    </x:row>
    <x:row r="161" ht="53" customHeight="1">
      <x:c r="A161" s="6" t="str">
        <x:v>100304_3</x:v>
      </x:c>
      <x:c r="B161" s="6" t="str">
        <x:v>100304</x:v>
      </x:c>
      <x:c r="C161" s="6" t="n">
        <x:v>3</x:v>
      </x:c>
      <x:c r="D161" s="6" t="str">
        <x:v>乘胜追击</x:v>
      </x:c>
      <x:c r="E161" s="7" t="str">
        <x:v>当有敌方目标的弱点被击破时，姬子获得充能，上限3点。
当我方目标施放攻击后，若姬子的充能达到上限则立即发动1次追加攻击，对敌方全体目标造成等同于姬子84%攻击力的火属性伤害，并消耗全部充能。
战斗开始时获得1点充能。</x:v>
      </x:c>
      <x:c r="F161" s="6" t="n">
        <x:v>0</x:v>
      </x:c>
      <x:c r="G161" s="6" t="n">
        <x:v>0</x:v>
      </x:c>
      <x:c r="H161" s="6" t="n">
        <x:v>0</x:v>
      </x:c>
      <x:c r="I161" s="6" t="n">
        <x:v>0</x:v>
      </x:c>
      <x:c r="J161" s="6" t="str">
        <x:v>[0.84, 3]</x:v>
      </x:c>
      <x:c r="K161" s="7" t="str">
        <x:v>无首段伤害倍率，请覆盖或设为辅助技能</x:v>
      </x:c>
      <x:c r="L161" s="6" t="str">
        <x:v>https://raw.githubusercontent.com/Mar-7th/StarRailRes/dbe8cdfcfb0bf657b9fe1cf92d5537f118ccb487/index_new/cn/character_skills.json</x:v>
      </x:c>
    </x:row>
    <x:row r="162" ht="53" customHeight="1">
      <x:c r="A162" s="6" t="str">
        <x:v>100304_4</x:v>
      </x:c>
      <x:c r="B162" s="6" t="str">
        <x:v>100304</x:v>
      </x:c>
      <x:c r="C162" s="6" t="n">
        <x:v>4</x:v>
      </x:c>
      <x:c r="D162" s="6" t="str">
        <x:v>乘胜追击</x:v>
      </x:c>
      <x:c r="E162" s="7" t="str">
        <x:v>当有敌方目标的弱点被击破时，姬子获得充能，上限3点。
当我方目标施放攻击后，若姬子的充能达到上限则立即发动1次追加攻击，对敌方全体目标造成等同于姬子91%攻击力的火属性伤害，并消耗全部充能。
战斗开始时获得1点充能。</x:v>
      </x:c>
      <x:c r="F162" s="6" t="n">
        <x:v>0</x:v>
      </x:c>
      <x:c r="G162" s="6" t="n">
        <x:v>0</x:v>
      </x:c>
      <x:c r="H162" s="6" t="n">
        <x:v>0</x:v>
      </x:c>
      <x:c r="I162" s="6" t="n">
        <x:v>0</x:v>
      </x:c>
      <x:c r="J162" s="6" t="str">
        <x:v>[0.91, 3]</x:v>
      </x:c>
      <x:c r="K162" s="7" t="str">
        <x:v>无首段伤害倍率，请覆盖或设为辅助技能</x:v>
      </x:c>
      <x:c r="L162" s="6" t="str">
        <x:v>https://raw.githubusercontent.com/Mar-7th/StarRailRes/dbe8cdfcfb0bf657b9fe1cf92d5537f118ccb487/index_new/cn/character_skills.json</x:v>
      </x:c>
    </x:row>
    <x:row r="163" ht="53" customHeight="1">
      <x:c r="A163" s="6" t="str">
        <x:v>100304_5</x:v>
      </x:c>
      <x:c r="B163" s="6" t="str">
        <x:v>100304</x:v>
      </x:c>
      <x:c r="C163" s="6" t="n">
        <x:v>5</x:v>
      </x:c>
      <x:c r="D163" s="6" t="str">
        <x:v>乘胜追击</x:v>
      </x:c>
      <x:c r="E163" s="7" t="str">
        <x:v>当有敌方目标的弱点被击破时，姬子获得充能，上限3点。
当我方目标施放攻击后，若姬子的充能达到上限则立即发动1次追加攻击，对敌方全体目标造成等同于姬子98%攻击力的火属性伤害，并消耗全部充能。
战斗开始时获得1点充能。</x:v>
      </x:c>
      <x:c r="F163" s="6" t="n">
        <x:v>0</x:v>
      </x:c>
      <x:c r="G163" s="6" t="n">
        <x:v>0</x:v>
      </x:c>
      <x:c r="H163" s="6" t="n">
        <x:v>0</x:v>
      </x:c>
      <x:c r="I163" s="6" t="n">
        <x:v>0</x:v>
      </x:c>
      <x:c r="J163" s="6" t="str">
        <x:v>[0.98, 3]</x:v>
      </x:c>
      <x:c r="K163" s="7" t="str">
        <x:v>无首段伤害倍率，请覆盖或设为辅助技能</x:v>
      </x:c>
      <x:c r="L163" s="6" t="str">
        <x:v>https://raw.githubusercontent.com/Mar-7th/StarRailRes/dbe8cdfcfb0bf657b9fe1cf92d5537f118ccb487/index_new/cn/character_skills.json</x:v>
      </x:c>
    </x:row>
    <x:row r="164" ht="53" customHeight="1">
      <x:c r="A164" s="6" t="str">
        <x:v>100304_6</x:v>
      </x:c>
      <x:c r="B164" s="6" t="str">
        <x:v>100304</x:v>
      </x:c>
      <x:c r="C164" s="6" t="n">
        <x:v>6</x:v>
      </x:c>
      <x:c r="D164" s="6" t="str">
        <x:v>乘胜追击</x:v>
      </x:c>
      <x:c r="E164" s="7" t="str">
        <x:v>当有敌方目标的弱点被击破时，姬子获得充能，上限3点。
当我方目标施放攻击后，若姬子的充能达到上限则立即发动1次追加攻击，对敌方全体目标造成等同于姬子105%攻击力的火属性伤害，并消耗全部充能。
战斗开始时获得1点充能。</x:v>
      </x:c>
      <x:c r="F164" s="6" t="n">
        <x:v>0</x:v>
      </x:c>
      <x:c r="G164" s="6" t="n">
        <x:v>0</x:v>
      </x:c>
      <x:c r="H164" s="6" t="n">
        <x:v>0</x:v>
      </x:c>
      <x:c r="I164" s="6" t="n">
        <x:v>0</x:v>
      </x:c>
      <x:c r="J164" s="6" t="str">
        <x:v>[1.05, 3]</x:v>
      </x:c>
      <x:c r="K164" s="7" t="str">
        <x:v>无首段伤害倍率，请覆盖或设为辅助技能</x:v>
      </x:c>
      <x:c r="L164" s="6" t="str">
        <x:v>https://raw.githubusercontent.com/Mar-7th/StarRailRes/dbe8cdfcfb0bf657b9fe1cf92d5537f118ccb487/index_new/cn/character_skills.json</x:v>
      </x:c>
    </x:row>
    <x:row r="165" ht="53" customHeight="1">
      <x:c r="A165" s="6" t="str">
        <x:v>100304_7</x:v>
      </x:c>
      <x:c r="B165" s="6" t="str">
        <x:v>100304</x:v>
      </x:c>
      <x:c r="C165" s="6" t="n">
        <x:v>7</x:v>
      </x:c>
      <x:c r="D165" s="6" t="str">
        <x:v>乘胜追击</x:v>
      </x:c>
      <x:c r="E165" s="7" t="str">
        <x:v>当有敌方目标的弱点被击破时，姬子获得充能，上限3点。
当我方目标施放攻击后，若姬子的充能达到上限则立即发动1次追加攻击，对敌方全体目标造成等同于姬子113.75%攻击力的火属性伤害，并消耗全部充能。
战斗开始时获得1点充能。</x:v>
      </x:c>
      <x:c r="F165" s="6" t="n">
        <x:v>0</x:v>
      </x:c>
      <x:c r="G165" s="6" t="n">
        <x:v>0</x:v>
      </x:c>
      <x:c r="H165" s="6" t="n">
        <x:v>0</x:v>
      </x:c>
      <x:c r="I165" s="6" t="n">
        <x:v>0</x:v>
      </x:c>
      <x:c r="J165" s="6" t="str">
        <x:v>[1.1375, 3]</x:v>
      </x:c>
      <x:c r="K165" s="7" t="str">
        <x:v>无首段伤害倍率，请覆盖或设为辅助技能</x:v>
      </x:c>
      <x:c r="L165" s="6" t="str">
        <x:v>https://raw.githubusercontent.com/Mar-7th/StarRailRes/dbe8cdfcfb0bf657b9fe1cf92d5537f118ccb487/index_new/cn/character_skills.json</x:v>
      </x:c>
    </x:row>
    <x:row r="166" ht="53" customHeight="1">
      <x:c r="A166" s="6" t="str">
        <x:v>100304_8</x:v>
      </x:c>
      <x:c r="B166" s="6" t="str">
        <x:v>100304</x:v>
      </x:c>
      <x:c r="C166" s="6" t="n">
        <x:v>8</x:v>
      </x:c>
      <x:c r="D166" s="6" t="str">
        <x:v>乘胜追击</x:v>
      </x:c>
      <x:c r="E166" s="7" t="str">
        <x:v>当有敌方目标的弱点被击破时，姬子获得充能，上限3点。
当我方目标施放攻击后，若姬子的充能达到上限则立即发动1次追加攻击，对敌方全体目标造成等同于姬子122.5%攻击力的火属性伤害，并消耗全部充能。
战斗开始时获得1点充能。</x:v>
      </x:c>
      <x:c r="F166" s="6" t="n">
        <x:v>0</x:v>
      </x:c>
      <x:c r="G166" s="6" t="n">
        <x:v>0</x:v>
      </x:c>
      <x:c r="H166" s="6" t="n">
        <x:v>0</x:v>
      </x:c>
      <x:c r="I166" s="6" t="n">
        <x:v>0</x:v>
      </x:c>
      <x:c r="J166" s="6" t="str">
        <x:v>[1.225, 3]</x:v>
      </x:c>
      <x:c r="K166" s="7" t="str">
        <x:v>无首段伤害倍率，请覆盖或设为辅助技能</x:v>
      </x:c>
      <x:c r="L166" s="6" t="str">
        <x:v>https://raw.githubusercontent.com/Mar-7th/StarRailRes/dbe8cdfcfb0bf657b9fe1cf92d5537f118ccb487/index_new/cn/character_skills.json</x:v>
      </x:c>
    </x:row>
    <x:row r="167" ht="53" customHeight="1">
      <x:c r="A167" s="6" t="str">
        <x:v>100304_9</x:v>
      </x:c>
      <x:c r="B167" s="6" t="str">
        <x:v>100304</x:v>
      </x:c>
      <x:c r="C167" s="6" t="n">
        <x:v>9</x:v>
      </x:c>
      <x:c r="D167" s="6" t="str">
        <x:v>乘胜追击</x:v>
      </x:c>
      <x:c r="E167" s="7" t="str">
        <x:v>当有敌方目标的弱点被击破时，姬子获得充能，上限3点。
当我方目标施放攻击后，若姬子的充能达到上限则立即发动1次追加攻击，对敌方全体目标造成等同于姬子131.25%攻击力的火属性伤害，并消耗全部充能。
战斗开始时获得1点充能。</x:v>
      </x:c>
      <x:c r="F167" s="6" t="n">
        <x:v>0</x:v>
      </x:c>
      <x:c r="G167" s="6" t="n">
        <x:v>0</x:v>
      </x:c>
      <x:c r="H167" s="6" t="n">
        <x:v>0</x:v>
      </x:c>
      <x:c r="I167" s="6" t="n">
        <x:v>0</x:v>
      </x:c>
      <x:c r="J167" s="6" t="str">
        <x:v>[1.3125, 3]</x:v>
      </x:c>
      <x:c r="K167" s="7" t="str">
        <x:v>无首段伤害倍率，请覆盖或设为辅助技能</x:v>
      </x:c>
      <x:c r="L167" s="6" t="str">
        <x:v>https://raw.githubusercontent.com/Mar-7th/StarRailRes/dbe8cdfcfb0bf657b9fe1cf92d5537f118ccb487/index_new/cn/character_skills.json</x:v>
      </x:c>
    </x:row>
    <x:row r="168" ht="53" customHeight="1">
      <x:c r="A168" s="6" t="str">
        <x:v>100304_10</x:v>
      </x:c>
      <x:c r="B168" s="6" t="str">
        <x:v>100304</x:v>
      </x:c>
      <x:c r="C168" s="6" t="n">
        <x:v>10</x:v>
      </x:c>
      <x:c r="D168" s="6" t="str">
        <x:v>乘胜追击</x:v>
      </x:c>
      <x:c r="E168" s="7" t="str">
        <x:v>当有敌方目标的弱点被击破时，姬子获得充能，上限3点。
当我方目标施放攻击后，若姬子的充能达到上限则立即发动1次追加攻击，对敌方全体目标造成等同于姬子140%攻击力的火属性伤害，并消耗全部充能。
战斗开始时获得1点充能。</x:v>
      </x:c>
      <x:c r="F168" s="6" t="n">
        <x:v>0</x:v>
      </x:c>
      <x:c r="G168" s="6" t="n">
        <x:v>0</x:v>
      </x:c>
      <x:c r="H168" s="6" t="n">
        <x:v>0</x:v>
      </x:c>
      <x:c r="I168" s="6" t="n">
        <x:v>0</x:v>
      </x:c>
      <x:c r="J168" s="6" t="str">
        <x:v>[1.4, 3]</x:v>
      </x:c>
      <x:c r="K168" s="7" t="str">
        <x:v>无首段伤害倍率，请覆盖或设为辅助技能</x:v>
      </x:c>
      <x:c r="L168" s="6" t="str">
        <x:v>https://raw.githubusercontent.com/Mar-7th/StarRailRes/dbe8cdfcfb0bf657b9fe1cf92d5537f118ccb487/index_new/cn/character_skills.json</x:v>
      </x:c>
    </x:row>
    <x:row r="169" ht="53" customHeight="1">
      <x:c r="A169" s="6" t="str">
        <x:v>100304_11</x:v>
      </x:c>
      <x:c r="B169" s="6" t="str">
        <x:v>100304</x:v>
      </x:c>
      <x:c r="C169" s="6" t="n">
        <x:v>11</x:v>
      </x:c>
      <x:c r="D169" s="6" t="str">
        <x:v>乘胜追击</x:v>
      </x:c>
      <x:c r="E169" s="7" t="str">
        <x:v>当有敌方目标的弱点被击破时，姬子获得充能，上限3点。
当我方目标施放攻击后，若姬子的充能达到上限则立即发动1次追加攻击，对敌方全体目标造成等同于姬子147%攻击力的火属性伤害，并消耗全部充能。
战斗开始时获得1点充能。</x:v>
      </x:c>
      <x:c r="F169" s="6" t="n">
        <x:v>0</x:v>
      </x:c>
      <x:c r="G169" s="6" t="n">
        <x:v>0</x:v>
      </x:c>
      <x:c r="H169" s="6" t="n">
        <x:v>0</x:v>
      </x:c>
      <x:c r="I169" s="6" t="n">
        <x:v>0</x:v>
      </x:c>
      <x:c r="J169" s="6" t="str">
        <x:v>[1.47, 3]</x:v>
      </x:c>
      <x:c r="K169" s="7" t="str">
        <x:v>无首段伤害倍率，请覆盖或设为辅助技能</x:v>
      </x:c>
      <x:c r="L169" s="6" t="str">
        <x:v>https://raw.githubusercontent.com/Mar-7th/StarRailRes/dbe8cdfcfb0bf657b9fe1cf92d5537f118ccb487/index_new/cn/character_skills.json</x:v>
      </x:c>
    </x:row>
    <x:row r="170" ht="53" customHeight="1">
      <x:c r="A170" s="6" t="str">
        <x:v>100304_12</x:v>
      </x:c>
      <x:c r="B170" s="6" t="str">
        <x:v>100304</x:v>
      </x:c>
      <x:c r="C170" s="6" t="n">
        <x:v>12</x:v>
      </x:c>
      <x:c r="D170" s="6" t="str">
        <x:v>乘胜追击</x:v>
      </x:c>
      <x:c r="E170" s="7" t="str">
        <x:v>当有敌方目标的弱点被击破时，姬子获得充能，上限3点。
当我方目标施放攻击后，若姬子的充能达到上限则立即发动1次追加攻击，对敌方全体目标造成等同于姬子154%攻击力的火属性伤害，并消耗全部充能。
战斗开始时获得1点充能。</x:v>
      </x:c>
      <x:c r="F170" s="6" t="n">
        <x:v>0</x:v>
      </x:c>
      <x:c r="G170" s="6" t="n">
        <x:v>0</x:v>
      </x:c>
      <x:c r="H170" s="6" t="n">
        <x:v>0</x:v>
      </x:c>
      <x:c r="I170" s="6" t="n">
        <x:v>0</x:v>
      </x:c>
      <x:c r="J170" s="6" t="str">
        <x:v>[1.54, 3]</x:v>
      </x:c>
      <x:c r="K170" s="7" t="str">
        <x:v>无首段伤害倍率，请覆盖或设为辅助技能</x:v>
      </x:c>
      <x:c r="L170" s="6" t="str">
        <x:v>https://raw.githubusercontent.com/Mar-7th/StarRailRes/dbe8cdfcfb0bf657b9fe1cf92d5537f118ccb487/index_new/cn/character_skills.json</x:v>
      </x:c>
    </x:row>
    <x:row r="171" ht="53" customHeight="1">
      <x:c r="A171" s="6" t="str">
        <x:v>100304_13</x:v>
      </x:c>
      <x:c r="B171" s="6" t="str">
        <x:v>100304</x:v>
      </x:c>
      <x:c r="C171" s="6" t="n">
        <x:v>13</x:v>
      </x:c>
      <x:c r="D171" s="6" t="str">
        <x:v>乘胜追击</x:v>
      </x:c>
      <x:c r="E171" s="7" t="str">
        <x:v>当有敌方目标的弱点被击破时，姬子获得充能，上限3点。
当我方目标施放攻击后，若姬子的充能达到上限则立即发动1次追加攻击，对敌方全体目标造成等同于姬子161%攻击力的火属性伤害，并消耗全部充能。
战斗开始时获得1点充能。</x:v>
      </x:c>
      <x:c r="F171" s="6" t="n">
        <x:v>0</x:v>
      </x:c>
      <x:c r="G171" s="6" t="n">
        <x:v>0</x:v>
      </x:c>
      <x:c r="H171" s="6" t="n">
        <x:v>0</x:v>
      </x:c>
      <x:c r="I171" s="6" t="n">
        <x:v>0</x:v>
      </x:c>
      <x:c r="J171" s="6" t="str">
        <x:v>[1.61, 3]</x:v>
      </x:c>
      <x:c r="K171" s="7" t="str">
        <x:v>无首段伤害倍率，请覆盖或设为辅助技能</x:v>
      </x:c>
      <x:c r="L171" s="6" t="str">
        <x:v>https://raw.githubusercontent.com/Mar-7th/StarRailRes/dbe8cdfcfb0bf657b9fe1cf92d5537f118ccb487/index_new/cn/character_skills.json</x:v>
      </x:c>
    </x:row>
    <x:row r="172" ht="53" customHeight="1">
      <x:c r="A172" s="6" t="str">
        <x:v>100304_14</x:v>
      </x:c>
      <x:c r="B172" s="6" t="str">
        <x:v>100304</x:v>
      </x:c>
      <x:c r="C172" s="6" t="n">
        <x:v>14</x:v>
      </x:c>
      <x:c r="D172" s="6" t="str">
        <x:v>乘胜追击</x:v>
      </x:c>
      <x:c r="E172" s="7" t="str">
        <x:v>当有敌方目标的弱点被击破时，姬子获得充能，上限3点。
当我方目标施放攻击后，若姬子的充能达到上限则立即发动1次追加攻击，对敌方全体目标造成等同于姬子168%攻击力的火属性伤害，并消耗全部充能。
战斗开始时获得1点充能。</x:v>
      </x:c>
      <x:c r="F172" s="6" t="n">
        <x:v>0</x:v>
      </x:c>
      <x:c r="G172" s="6" t="n">
        <x:v>0</x:v>
      </x:c>
      <x:c r="H172" s="6" t="n">
        <x:v>0</x:v>
      </x:c>
      <x:c r="I172" s="6" t="n">
        <x:v>0</x:v>
      </x:c>
      <x:c r="J172" s="6" t="str">
        <x:v>[1.68, 3]</x:v>
      </x:c>
      <x:c r="K172" s="7" t="str">
        <x:v>无首段伤害倍率，请覆盖或设为辅助技能</x:v>
      </x:c>
      <x:c r="L172" s="6" t="str">
        <x:v>https://raw.githubusercontent.com/Mar-7th/StarRailRes/dbe8cdfcfb0bf657b9fe1cf92d5537f118ccb487/index_new/cn/character_skills.json</x:v>
      </x:c>
    </x:row>
    <x:row r="173" ht="53" customHeight="1">
      <x:c r="A173" s="6" t="str">
        <x:v>100304_15</x:v>
      </x:c>
      <x:c r="B173" s="6" t="str">
        <x:v>100304</x:v>
      </x:c>
      <x:c r="C173" s="6" t="n">
        <x:v>15</x:v>
      </x:c>
      <x:c r="D173" s="6" t="str">
        <x:v>乘胜追击</x:v>
      </x:c>
      <x:c r="E173" s="7" t="str">
        <x:v>当有敌方目标的弱点被击破时，姬子获得充能，上限3点。
当我方目标施放攻击后，若姬子的充能达到上限则立即发动1次追加攻击，对敌方全体目标造成等同于姬子175%攻击力的火属性伤害，并消耗全部充能。
战斗开始时获得1点充能。</x:v>
      </x:c>
      <x:c r="F173" s="6" t="n">
        <x:v>0</x:v>
      </x:c>
      <x:c r="G173" s="6" t="n">
        <x:v>0</x:v>
      </x:c>
      <x:c r="H173" s="6" t="n">
        <x:v>0</x:v>
      </x:c>
      <x:c r="I173" s="6" t="n">
        <x:v>0</x:v>
      </x:c>
      <x:c r="J173" s="6" t="str">
        <x:v>[1.75, 3]</x:v>
      </x:c>
      <x:c r="K173" s="7" t="str">
        <x:v>无首段伤害倍率，请覆盖或设为辅助技能</x:v>
      </x:c>
      <x:c r="L173" s="6" t="str">
        <x:v>https://raw.githubusercontent.com/Mar-7th/StarRailRes/dbe8cdfcfb0bf657b9fe1cf92d5537f118ccb487/index_new/cn/character_skills.json</x:v>
      </x:c>
    </x:row>
    <x:row r="174" ht="20" customHeight="1">
      <x:c r="A174" s="6" t="str">
        <x:v>100306_1</x:v>
      </x:c>
      <x:c r="B174" s="6" t="str">
        <x:v>100306</x:v>
      </x:c>
      <x:c r="C174" s="6" t="n">
        <x:v>1</x:v>
      </x:c>
      <x:c r="D174" s="6" t="str">
        <x:v>攻击</x:v>
      </x:c>
      <x:c r="E174" s="7" t="str">
        <x:v>攻击敌人，进入战斗后削弱敌方目标对应属性韧性。</x:v>
      </x:c>
      <x:c r="F174" s="6" t="n">
        <x:v>0</x:v>
      </x:c>
      <x:c r="G174" s="6" t="n">
        <x:v>0</x:v>
      </x:c>
      <x:c r="H174" s="6" t="n">
        <x:v>0</x:v>
      </x:c>
      <x:c r="I174" s="6" t="n">
        <x:v>0</x:v>
      </x:c>
      <x:c r="J174" s="6" t="str">
        <x:v>[]</x:v>
      </x:c>
      <x:c r="K174" s="7" t="str">
        <x:v>缺少结构化参数，必须覆盖</x:v>
      </x:c>
      <x:c r="L174" s="6" t="str">
        <x:v>https://raw.githubusercontent.com/Mar-7th/StarRailRes/dbe8cdfcfb0bf657b9fe1cf92d5537f118ccb487/index_new/cn/character_skills.json</x:v>
      </x:c>
    </x:row>
    <x:row r="175" ht="53" customHeight="1">
      <x:c r="A175" s="6" t="str">
        <x:v>100307_1</x:v>
      </x:c>
      <x:c r="B175" s="6" t="str">
        <x:v>100307</x:v>
      </x:c>
      <x:c r="C175" s="6" t="n">
        <x:v>1</x:v>
      </x:c>
      <x:c r="D175" s="6" t="str">
        <x:v>不完全燃烧</x:v>
      </x:c>
      <x:c r="E175" s="7" t="str">
        <x:v>使用秘技后，制造1片持续15秒的特殊领域。与处于特殊领域内的敌人进入战斗后，有100%的基础概率使敌方目标受到的火属性伤害提高10%，持续2回合。我方制造的领域效果最多存在1个。</x:v>
      </x:c>
      <x:c r="F175" s="6" t="n">
        <x:v>0</x:v>
      </x:c>
      <x:c r="G175" s="6" t="n">
        <x:v>0</x:v>
      </x:c>
      <x:c r="H175" s="6" t="n">
        <x:v>0</x:v>
      </x:c>
      <x:c r="I175" s="6" t="n">
        <x:v>0</x:v>
      </x:c>
      <x:c r="J175" s="6" t="str">
        <x:v>[1, 0.1, 2, 15]</x:v>
      </x:c>
      <x:c r="K175" s="7" t="str">
        <x:v>无首段伤害倍率，请覆盖或设为辅助技能</x:v>
      </x:c>
      <x:c r="L175" s="6" t="str">
        <x:v>https://raw.githubusercontent.com/Mar-7th/StarRailRes/dbe8cdfcfb0bf657b9fe1cf92d5537f118ccb487/index_new/cn/character_skills.json</x:v>
      </x:c>
    </x:row>
    <x:row r="176" ht="20" customHeight="1">
      <x:c r="A176" s="6" t="str">
        <x:v>100401_1</x:v>
      </x:c>
      <x:c r="B176" s="6" t="str">
        <x:v>100401</x:v>
      </x:c>
      <x:c r="C176" s="6" t="n">
        <x:v>1</x:v>
      </x:c>
      <x:c r="D176" s="6" t="str">
        <x:v>重力压制</x:v>
      </x:c>
      <x:c r="E176" s="7" t="str">
        <x:v>对指定敌方单体造成等同于瓦尔特50%攻击力的虚数属性伤害。</x:v>
      </x:c>
      <x:c r="F176" s="6" t="n">
        <x:v>0.5</x:v>
      </x:c>
      <x:c r="G176" s="6" t="n">
        <x:v>0</x:v>
      </x:c>
      <x:c r="H176" s="6" t="n">
        <x:v>0</x:v>
      </x:c>
      <x:c r="I176" s="6" t="n">
        <x:v>0</x:v>
      </x:c>
      <x:c r="J176" s="6" t="str">
        <x:v>[0.5]</x:v>
      </x:c>
      <x:c r="K176" s="7" t="str">
        <x:v>需确认条件及分段</x:v>
      </x:c>
      <x:c r="L176" s="6" t="str">
        <x:v>https://raw.githubusercontent.com/Mar-7th/StarRailRes/dbe8cdfcfb0bf657b9fe1cf92d5537f118ccb487/index_new/cn/character_skills.json</x:v>
      </x:c>
    </x:row>
    <x:row r="177" ht="20" customHeight="1">
      <x:c r="A177" s="6" t="str">
        <x:v>100401_2</x:v>
      </x:c>
      <x:c r="B177" s="6" t="str">
        <x:v>100401</x:v>
      </x:c>
      <x:c r="C177" s="6" t="n">
        <x:v>2</x:v>
      </x:c>
      <x:c r="D177" s="6" t="str">
        <x:v>重力压制</x:v>
      </x:c>
      <x:c r="E177" s="7" t="str">
        <x:v>对指定敌方单体造成等同于瓦尔特60%攻击力的虚数属性伤害。</x:v>
      </x:c>
      <x:c r="F177" s="6" t="n">
        <x:v>0.6</x:v>
      </x:c>
      <x:c r="G177" s="6" t="n">
        <x:v>0</x:v>
      </x:c>
      <x:c r="H177" s="6" t="n">
        <x:v>0</x:v>
      </x:c>
      <x:c r="I177" s="6" t="n">
        <x:v>0</x:v>
      </x:c>
      <x:c r="J177" s="6" t="str">
        <x:v>[0.6]</x:v>
      </x:c>
      <x:c r="K177" s="7" t="str">
        <x:v>需确认条件及分段</x:v>
      </x:c>
      <x:c r="L177" s="6" t="str">
        <x:v>https://raw.githubusercontent.com/Mar-7th/StarRailRes/dbe8cdfcfb0bf657b9fe1cf92d5537f118ccb487/index_new/cn/character_skills.json</x:v>
      </x:c>
    </x:row>
    <x:row r="178" ht="20" customHeight="1">
      <x:c r="A178" s="6" t="str">
        <x:v>100401_3</x:v>
      </x:c>
      <x:c r="B178" s="6" t="str">
        <x:v>100401</x:v>
      </x:c>
      <x:c r="C178" s="6" t="n">
        <x:v>3</x:v>
      </x:c>
      <x:c r="D178" s="6" t="str">
        <x:v>重力压制</x:v>
      </x:c>
      <x:c r="E178" s="7" t="str">
        <x:v>对指定敌方单体造成等同于瓦尔特70%攻击力的虚数属性伤害。</x:v>
      </x:c>
      <x:c r="F178" s="6" t="n">
        <x:v>0.7</x:v>
      </x:c>
      <x:c r="G178" s="6" t="n">
        <x:v>0</x:v>
      </x:c>
      <x:c r="H178" s="6" t="n">
        <x:v>0</x:v>
      </x:c>
      <x:c r="I178" s="6" t="n">
        <x:v>0</x:v>
      </x:c>
      <x:c r="J178" s="6" t="str">
        <x:v>[0.7]</x:v>
      </x:c>
      <x:c r="K178" s="7" t="str">
        <x:v>需确认条件及分段</x:v>
      </x:c>
      <x:c r="L178" s="6" t="str">
        <x:v>https://raw.githubusercontent.com/Mar-7th/StarRailRes/dbe8cdfcfb0bf657b9fe1cf92d5537f118ccb487/index_new/cn/character_skills.json</x:v>
      </x:c>
    </x:row>
    <x:row r="179" ht="20" customHeight="1">
      <x:c r="A179" s="6" t="str">
        <x:v>100401_4</x:v>
      </x:c>
      <x:c r="B179" s="6" t="str">
        <x:v>100401</x:v>
      </x:c>
      <x:c r="C179" s="6" t="n">
        <x:v>4</x:v>
      </x:c>
      <x:c r="D179" s="6" t="str">
        <x:v>重力压制</x:v>
      </x:c>
      <x:c r="E179" s="7" t="str">
        <x:v>对指定敌方单体造成等同于瓦尔特80%攻击力的虚数属性伤害。</x:v>
      </x:c>
      <x:c r="F179" s="6" t="n">
        <x:v>0.8</x:v>
      </x:c>
      <x:c r="G179" s="6" t="n">
        <x:v>0</x:v>
      </x:c>
      <x:c r="H179" s="6" t="n">
        <x:v>0</x:v>
      </x:c>
      <x:c r="I179" s="6" t="n">
        <x:v>0</x:v>
      </x:c>
      <x:c r="J179" s="6" t="str">
        <x:v>[0.8]</x:v>
      </x:c>
      <x:c r="K179" s="7" t="str">
        <x:v>需确认条件及分段</x:v>
      </x:c>
      <x:c r="L179" s="6" t="str">
        <x:v>https://raw.githubusercontent.com/Mar-7th/StarRailRes/dbe8cdfcfb0bf657b9fe1cf92d5537f118ccb487/index_new/cn/character_skills.json</x:v>
      </x:c>
    </x:row>
    <x:row r="180" ht="20" customHeight="1">
      <x:c r="A180" s="6" t="str">
        <x:v>100401_5</x:v>
      </x:c>
      <x:c r="B180" s="6" t="str">
        <x:v>100401</x:v>
      </x:c>
      <x:c r="C180" s="6" t="n">
        <x:v>5</x:v>
      </x:c>
      <x:c r="D180" s="6" t="str">
        <x:v>重力压制</x:v>
      </x:c>
      <x:c r="E180" s="7" t="str">
        <x:v>对指定敌方单体造成等同于瓦尔特90%攻击力的虚数属性伤害。</x:v>
      </x:c>
      <x:c r="F180" s="6" t="n">
        <x:v>0.9</x:v>
      </x:c>
      <x:c r="G180" s="6" t="n">
        <x:v>0</x:v>
      </x:c>
      <x:c r="H180" s="6" t="n">
        <x:v>0</x:v>
      </x:c>
      <x:c r="I180" s="6" t="n">
        <x:v>0</x:v>
      </x:c>
      <x:c r="J180" s="6" t="str">
        <x:v>[0.9]</x:v>
      </x:c>
      <x:c r="K180" s="7" t="str">
        <x:v>需确认条件及分段</x:v>
      </x:c>
      <x:c r="L180" s="6" t="str">
        <x:v>https://raw.githubusercontent.com/Mar-7th/StarRailRes/dbe8cdfcfb0bf657b9fe1cf92d5537f118ccb487/index_new/cn/character_skills.json</x:v>
      </x:c>
    </x:row>
    <x:row r="181" ht="20" customHeight="1">
      <x:c r="A181" s="6" t="str">
        <x:v>100401_6</x:v>
      </x:c>
      <x:c r="B181" s="6" t="str">
        <x:v>100401</x:v>
      </x:c>
      <x:c r="C181" s="6" t="n">
        <x:v>6</x:v>
      </x:c>
      <x:c r="D181" s="6" t="str">
        <x:v>重力压制</x:v>
      </x:c>
      <x:c r="E181" s="7" t="str">
        <x:v>对指定敌方单体造成等同于瓦尔特100%攻击力的虚数属性伤害。</x:v>
      </x:c>
      <x:c r="F181" s="6" t="n">
        <x:v>1</x:v>
      </x:c>
      <x:c r="G181" s="6" t="n">
        <x:v>0</x:v>
      </x:c>
      <x:c r="H181" s="6" t="n">
        <x:v>0</x:v>
      </x:c>
      <x:c r="I181" s="6" t="n">
        <x:v>0</x:v>
      </x:c>
      <x:c r="J181" s="6" t="str">
        <x:v>[1]</x:v>
      </x:c>
      <x:c r="K181" s="7" t="str">
        <x:v>需确认条件及分段</x:v>
      </x:c>
      <x:c r="L181" s="6" t="str">
        <x:v>https://raw.githubusercontent.com/Mar-7th/StarRailRes/dbe8cdfcfb0bf657b9fe1cf92d5537f118ccb487/index_new/cn/character_skills.json</x:v>
      </x:c>
    </x:row>
    <x:row r="182" ht="20" customHeight="1">
      <x:c r="A182" s="6" t="str">
        <x:v>100401_7</x:v>
      </x:c>
      <x:c r="B182" s="6" t="str">
        <x:v>100401</x:v>
      </x:c>
      <x:c r="C182" s="6" t="n">
        <x:v>7</x:v>
      </x:c>
      <x:c r="D182" s="6" t="str">
        <x:v>重力压制</x:v>
      </x:c>
      <x:c r="E182" s="7" t="str">
        <x:v>对指定敌方单体造成等同于瓦尔特110%攻击力的虚数属性伤害。</x:v>
      </x:c>
      <x:c r="F182" s="6" t="n">
        <x:v>1.1</x:v>
      </x:c>
      <x:c r="G182" s="6" t="n">
        <x:v>0</x:v>
      </x:c>
      <x:c r="H182" s="6" t="n">
        <x:v>0</x:v>
      </x:c>
      <x:c r="I182" s="6" t="n">
        <x:v>0</x:v>
      </x:c>
      <x:c r="J182" s="6" t="str">
        <x:v>[1.1]</x:v>
      </x:c>
      <x:c r="K182" s="7" t="str">
        <x:v>需确认条件及分段</x:v>
      </x:c>
      <x:c r="L182" s="6" t="str">
        <x:v>https://raw.githubusercontent.com/Mar-7th/StarRailRes/dbe8cdfcfb0bf657b9fe1cf92d5537f118ccb487/index_new/cn/character_skills.json</x:v>
      </x:c>
    </x:row>
    <x:row r="183" ht="20" customHeight="1">
      <x:c r="A183" s="6" t="str">
        <x:v>100401_8</x:v>
      </x:c>
      <x:c r="B183" s="6" t="str">
        <x:v>100401</x:v>
      </x:c>
      <x:c r="C183" s="6" t="n">
        <x:v>8</x:v>
      </x:c>
      <x:c r="D183" s="6" t="str">
        <x:v>重力压制</x:v>
      </x:c>
      <x:c r="E183" s="7" t="str">
        <x:v>对指定敌方单体造成等同于瓦尔特120%攻击力的虚数属性伤害。</x:v>
      </x:c>
      <x:c r="F183" s="6" t="n">
        <x:v>1.2</x:v>
      </x:c>
      <x:c r="G183" s="6" t="n">
        <x:v>0</x:v>
      </x:c>
      <x:c r="H183" s="6" t="n">
        <x:v>0</x:v>
      </x:c>
      <x:c r="I183" s="6" t="n">
        <x:v>0</x:v>
      </x:c>
      <x:c r="J183" s="6" t="str">
        <x:v>[1.2]</x:v>
      </x:c>
      <x:c r="K183" s="7" t="str">
        <x:v>需确认条件及分段</x:v>
      </x:c>
      <x:c r="L183" s="6" t="str">
        <x:v>https://raw.githubusercontent.com/Mar-7th/StarRailRes/dbe8cdfcfb0bf657b9fe1cf92d5537f118ccb487/index_new/cn/character_skills.json</x:v>
      </x:c>
    </x:row>
    <x:row r="184" ht="20" customHeight="1">
      <x:c r="A184" s="6" t="str">
        <x:v>100401_9</x:v>
      </x:c>
      <x:c r="B184" s="6" t="str">
        <x:v>100401</x:v>
      </x:c>
      <x:c r="C184" s="6" t="n">
        <x:v>9</x:v>
      </x:c>
      <x:c r="D184" s="6" t="str">
        <x:v>重力压制</x:v>
      </x:c>
      <x:c r="E184" s="7" t="str">
        <x:v>对指定敌方单体造成等同于瓦尔特130%攻击力的虚数属性伤害。</x:v>
      </x:c>
      <x:c r="F184" s="6" t="n">
        <x:v>1.3</x:v>
      </x:c>
      <x:c r="G184" s="6" t="n">
        <x:v>0</x:v>
      </x:c>
      <x:c r="H184" s="6" t="n">
        <x:v>0</x:v>
      </x:c>
      <x:c r="I184" s="6" t="n">
        <x:v>0</x:v>
      </x:c>
      <x:c r="J184" s="6" t="str">
        <x:v>[1.3]</x:v>
      </x:c>
      <x:c r="K184" s="7" t="str">
        <x:v>需确认条件及分段</x:v>
      </x:c>
      <x:c r="L184" s="6" t="str">
        <x:v>https://raw.githubusercontent.com/Mar-7th/StarRailRes/dbe8cdfcfb0bf657b9fe1cf92d5537f118ccb487/index_new/cn/character_skills.json</x:v>
      </x:c>
    </x:row>
    <x:row r="185" ht="20" customHeight="1">
      <x:c r="A185" s="6" t="str">
        <x:v>100401_10</x:v>
      </x:c>
      <x:c r="B185" s="6" t="str">
        <x:v>100401</x:v>
      </x:c>
      <x:c r="C185" s="6" t="n">
        <x:v>10</x:v>
      </x:c>
      <x:c r="D185" s="6" t="str">
        <x:v>重力压制</x:v>
      </x:c>
      <x:c r="E185" s="7" t="str">
        <x:v>对指定敌方单体造成等同于瓦尔特140%攻击力的虚数属性伤害。</x:v>
      </x:c>
      <x:c r="F185" s="6" t="n">
        <x:v>1.4</x:v>
      </x:c>
      <x:c r="G185" s="6" t="n">
        <x:v>0</x:v>
      </x:c>
      <x:c r="H185" s="6" t="n">
        <x:v>0</x:v>
      </x:c>
      <x:c r="I185" s="6" t="n">
        <x:v>0</x:v>
      </x:c>
      <x:c r="J185" s="6" t="str">
        <x:v>[1.4]</x:v>
      </x:c>
      <x:c r="K185" s="7" t="str">
        <x:v>需确认条件及分段</x:v>
      </x:c>
      <x:c r="L185" s="6" t="str">
        <x:v>https://raw.githubusercontent.com/Mar-7th/StarRailRes/dbe8cdfcfb0bf657b9fe1cf92d5537f118ccb487/index_new/cn/character_skills.json</x:v>
      </x:c>
    </x:row>
    <x:row r="186" ht="53" customHeight="1">
      <x:c r="A186" s="6" t="str">
        <x:v>100402_1</x:v>
      </x:c>
      <x:c r="B186" s="6" t="str">
        <x:v>100402</x:v>
      </x:c>
      <x:c r="C186" s="6" t="n">
        <x:v>1</x:v>
      </x:c>
      <x:c r="D186" s="6" t="str">
        <x:v>虚空断界</x:v>
      </x:c>
      <x:c r="E186" s="7" t="str">
        <x:v>对指定敌方单体造成等同于瓦尔特36%攻击力的虚数属性伤害，并额外造成2次伤害。每次伤害对敌方随机单体造成等同于瓦尔特36%攻击力的虚数属性伤害。攻击命中时有65%的基础概率使受到攻击的敌方目标速度降低10%，持续2回合。</x:v>
      </x:c>
      <x:c r="F186" s="6" t="n">
        <x:v>0.36</x:v>
      </x:c>
      <x:c r="G186" s="6" t="n">
        <x:v>0</x:v>
      </x:c>
      <x:c r="H186" s="6" t="n">
        <x:v>0</x:v>
      </x:c>
      <x:c r="I186" s="6" t="n">
        <x:v>0</x:v>
      </x:c>
      <x:c r="J186" s="6" t="str">
        <x:v>[0.36, 0.65, 0.1, 2]</x:v>
      </x:c>
      <x:c r="K186" s="7" t="str">
        <x:v>需确认条件及分段</x:v>
      </x:c>
      <x:c r="L186" s="6" t="str">
        <x:v>https://raw.githubusercontent.com/Mar-7th/StarRailRes/dbe8cdfcfb0bf657b9fe1cf92d5537f118ccb487/index_new/cn/character_skills.json</x:v>
      </x:c>
    </x:row>
    <x:row r="187" ht="53" customHeight="1">
      <x:c r="A187" s="6" t="str">
        <x:v>100402_2</x:v>
      </x:c>
      <x:c r="B187" s="6" t="str">
        <x:v>100402</x:v>
      </x:c>
      <x:c r="C187" s="6" t="n">
        <x:v>2</x:v>
      </x:c>
      <x:c r="D187" s="6" t="str">
        <x:v>虚空断界</x:v>
      </x:c>
      <x:c r="E187" s="7" t="str">
        <x:v>对指定敌方单体造成等同于瓦尔特39.6%攻击力的虚数属性伤害，并额外造成2次伤害。每次伤害对敌方随机单体造成等同于瓦尔特39.6%攻击力的虚数属性伤害。攻击命中时有66%的基础概率使受到攻击的敌方目标速度降低10%，持续2回合。</x:v>
      </x:c>
      <x:c r="F187" s="6" t="n">
        <x:v>0.396</x:v>
      </x:c>
      <x:c r="G187" s="6" t="n">
        <x:v>0</x:v>
      </x:c>
      <x:c r="H187" s="6" t="n">
        <x:v>0</x:v>
      </x:c>
      <x:c r="I187" s="6" t="n">
        <x:v>0</x:v>
      </x:c>
      <x:c r="J187" s="6" t="str">
        <x:v>[0.396, 0.66, 0.1, 2]</x:v>
      </x:c>
      <x:c r="K187" s="7" t="str">
        <x:v>需确认条件及分段</x:v>
      </x:c>
      <x:c r="L187" s="6" t="str">
        <x:v>https://raw.githubusercontent.com/Mar-7th/StarRailRes/dbe8cdfcfb0bf657b9fe1cf92d5537f118ccb487/index_new/cn/character_skills.json</x:v>
      </x:c>
    </x:row>
    <x:row r="188" ht="53" customHeight="1">
      <x:c r="A188" s="6" t="str">
        <x:v>100402_3</x:v>
      </x:c>
      <x:c r="B188" s="6" t="str">
        <x:v>100402</x:v>
      </x:c>
      <x:c r="C188" s="6" t="n">
        <x:v>3</x:v>
      </x:c>
      <x:c r="D188" s="6" t="str">
        <x:v>虚空断界</x:v>
      </x:c>
      <x:c r="E188" s="7" t="str">
        <x:v>对指定敌方单体造成等同于瓦尔特43.2%攻击力的虚数属性伤害，并额外造成2次伤害。每次伤害对敌方随机单体造成等同于瓦尔特43.2%攻击力的虚数属性伤害。攻击命中时有67%的基础概率使受到攻击的敌方目标速度降低10%，持续2回合。</x:v>
      </x:c>
      <x:c r="F188" s="6" t="n">
        <x:v>0.432</x:v>
      </x:c>
      <x:c r="G188" s="6" t="n">
        <x:v>0</x:v>
      </x:c>
      <x:c r="H188" s="6" t="n">
        <x:v>0</x:v>
      </x:c>
      <x:c r="I188" s="6" t="n">
        <x:v>0</x:v>
      </x:c>
      <x:c r="J188" s="6" t="str">
        <x:v>[0.432, 0.67, 0.1, 2]</x:v>
      </x:c>
      <x:c r="K188" s="7" t="str">
        <x:v>需确认条件及分段</x:v>
      </x:c>
      <x:c r="L188" s="6" t="str">
        <x:v>https://raw.githubusercontent.com/Mar-7th/StarRailRes/dbe8cdfcfb0bf657b9fe1cf92d5537f118ccb487/index_new/cn/character_skills.json</x:v>
      </x:c>
    </x:row>
    <x:row r="189" ht="53" customHeight="1">
      <x:c r="A189" s="6" t="str">
        <x:v>100402_4</x:v>
      </x:c>
      <x:c r="B189" s="6" t="str">
        <x:v>100402</x:v>
      </x:c>
      <x:c r="C189" s="6" t="n">
        <x:v>4</x:v>
      </x:c>
      <x:c r="D189" s="6" t="str">
        <x:v>虚空断界</x:v>
      </x:c>
      <x:c r="E189" s="7" t="str">
        <x:v>对指定敌方单体造成等同于瓦尔特46.8%攻击力的虚数属性伤害，并额外造成2次伤害。每次伤害对敌方随机单体造成等同于瓦尔特46.8%攻击力的虚数属性伤害。攻击命中时有68%的基础概率使受到攻击的敌方目标速度降低10%，持续2回合。</x:v>
      </x:c>
      <x:c r="F189" s="6" t="n">
        <x:v>0.468</x:v>
      </x:c>
      <x:c r="G189" s="6" t="n">
        <x:v>0</x:v>
      </x:c>
      <x:c r="H189" s="6" t="n">
        <x:v>0</x:v>
      </x:c>
      <x:c r="I189" s="6" t="n">
        <x:v>0</x:v>
      </x:c>
      <x:c r="J189" s="6" t="str">
        <x:v>[0.468, 0.68, 0.1, 2]</x:v>
      </x:c>
      <x:c r="K189" s="7" t="str">
        <x:v>需确认条件及分段</x:v>
      </x:c>
      <x:c r="L189" s="6" t="str">
        <x:v>https://raw.githubusercontent.com/Mar-7th/StarRailRes/dbe8cdfcfb0bf657b9fe1cf92d5537f118ccb487/index_new/cn/character_skills.json</x:v>
      </x:c>
    </x:row>
    <x:row r="190" ht="53" customHeight="1">
      <x:c r="A190" s="6" t="str">
        <x:v>100402_5</x:v>
      </x:c>
      <x:c r="B190" s="6" t="str">
        <x:v>100402</x:v>
      </x:c>
      <x:c r="C190" s="6" t="n">
        <x:v>5</x:v>
      </x:c>
      <x:c r="D190" s="6" t="str">
        <x:v>虚空断界</x:v>
      </x:c>
      <x:c r="E190" s="7" t="str">
        <x:v>对指定敌方单体造成等同于瓦尔特50.4%攻击力的虚数属性伤害，并额外造成2次伤害。每次伤害对敌方随机单体造成等同于瓦尔特50.4%攻击力的虚数属性伤害。攻击命中时有69%的基础概率使受到攻击的敌方目标速度降低10%，持续2回合。</x:v>
      </x:c>
      <x:c r="F190" s="6" t="n">
        <x:v>0.504</x:v>
      </x:c>
      <x:c r="G190" s="6" t="n">
        <x:v>0</x:v>
      </x:c>
      <x:c r="H190" s="6" t="n">
        <x:v>0</x:v>
      </x:c>
      <x:c r="I190" s="6" t="n">
        <x:v>0</x:v>
      </x:c>
      <x:c r="J190" s="6" t="str">
        <x:v>[0.504, 0.69, 0.1, 2]</x:v>
      </x:c>
      <x:c r="K190" s="7" t="str">
        <x:v>需确认条件及分段</x:v>
      </x:c>
      <x:c r="L190" s="6" t="str">
        <x:v>https://raw.githubusercontent.com/Mar-7th/StarRailRes/dbe8cdfcfb0bf657b9fe1cf92d5537f118ccb487/index_new/cn/character_skills.json</x:v>
      </x:c>
    </x:row>
    <x:row r="191" ht="53" customHeight="1">
      <x:c r="A191" s="6" t="str">
        <x:v>100402_6</x:v>
      </x:c>
      <x:c r="B191" s="6" t="str">
        <x:v>100402</x:v>
      </x:c>
      <x:c r="C191" s="6" t="n">
        <x:v>6</x:v>
      </x:c>
      <x:c r="D191" s="6" t="str">
        <x:v>虚空断界</x:v>
      </x:c>
      <x:c r="E191" s="7" t="str">
        <x:v>对指定敌方单体造成等同于瓦尔特54%攻击力的虚数属性伤害，并额外造成2次伤害。每次伤害对敌方随机单体造成等同于瓦尔特54%攻击力的虚数属性伤害。攻击命中时有70%的基础概率使受到攻击的敌方目标速度降低10%，持续2回合。</x:v>
      </x:c>
      <x:c r="F191" s="6" t="n">
        <x:v>0.54</x:v>
      </x:c>
      <x:c r="G191" s="6" t="n">
        <x:v>0</x:v>
      </x:c>
      <x:c r="H191" s="6" t="n">
        <x:v>0</x:v>
      </x:c>
      <x:c r="I191" s="6" t="n">
        <x:v>0</x:v>
      </x:c>
      <x:c r="J191" s="6" t="str">
        <x:v>[0.54, 0.7, 0.1, 2]</x:v>
      </x:c>
      <x:c r="K191" s="7" t="str">
        <x:v>需确认条件及分段</x:v>
      </x:c>
      <x:c r="L191" s="6" t="str">
        <x:v>https://raw.githubusercontent.com/Mar-7th/StarRailRes/dbe8cdfcfb0bf657b9fe1cf92d5537f118ccb487/index_new/cn/character_skills.json</x:v>
      </x:c>
    </x:row>
    <x:row r="192" ht="53" customHeight="1">
      <x:c r="A192" s="6" t="str">
        <x:v>100402_7</x:v>
      </x:c>
      <x:c r="B192" s="6" t="str">
        <x:v>100402</x:v>
      </x:c>
      <x:c r="C192" s="6" t="n">
        <x:v>7</x:v>
      </x:c>
      <x:c r="D192" s="6" t="str">
        <x:v>虚空断界</x:v>
      </x:c>
      <x:c r="E192" s="7" t="str">
        <x:v>对指定敌方单体造成等同于瓦尔特58.5%攻击力的虚数属性伤害，并额外造成2次伤害。每次伤害对敌方随机单体造成等同于瓦尔特58.5%攻击力的虚数属性伤害。攻击命中时有71.25%的基础概率使受到攻击的敌方目标速度降低10%，持续2回合。</x:v>
      </x:c>
      <x:c r="F192" s="6" t="n">
        <x:v>0.585</x:v>
      </x:c>
      <x:c r="G192" s="6" t="n">
        <x:v>0</x:v>
      </x:c>
      <x:c r="H192" s="6" t="n">
        <x:v>0</x:v>
      </x:c>
      <x:c r="I192" s="6" t="n">
        <x:v>0</x:v>
      </x:c>
      <x:c r="J192" s="6" t="str">
        <x:v>[0.585, 0.7125, 0.1, 2]</x:v>
      </x:c>
      <x:c r="K192" s="7" t="str">
        <x:v>需确认条件及分段</x:v>
      </x:c>
      <x:c r="L192" s="6" t="str">
        <x:v>https://raw.githubusercontent.com/Mar-7th/StarRailRes/dbe8cdfcfb0bf657b9fe1cf92d5537f118ccb487/index_new/cn/character_skills.json</x:v>
      </x:c>
    </x:row>
    <x:row r="193" ht="53" customHeight="1">
      <x:c r="A193" s="6" t="str">
        <x:v>100402_8</x:v>
      </x:c>
      <x:c r="B193" s="6" t="str">
        <x:v>100402</x:v>
      </x:c>
      <x:c r="C193" s="6" t="n">
        <x:v>8</x:v>
      </x:c>
      <x:c r="D193" s="6" t="str">
        <x:v>虚空断界</x:v>
      </x:c>
      <x:c r="E193" s="7" t="str">
        <x:v>对指定敌方单体造成等同于瓦尔特63%攻击力的虚数属性伤害，并额外造成2次伤害。每次伤害对敌方随机单体造成等同于瓦尔特63%攻击力的虚数属性伤害。攻击命中时有72.5%的基础概率使受到攻击的敌方目标速度降低10%，持续2回合。</x:v>
      </x:c>
      <x:c r="F193" s="6" t="n">
        <x:v>0.63</x:v>
      </x:c>
      <x:c r="G193" s="6" t="n">
        <x:v>0</x:v>
      </x:c>
      <x:c r="H193" s="6" t="n">
        <x:v>0</x:v>
      </x:c>
      <x:c r="I193" s="6" t="n">
        <x:v>0</x:v>
      </x:c>
      <x:c r="J193" s="6" t="str">
        <x:v>[0.63, 0.725, 0.1, 2]</x:v>
      </x:c>
      <x:c r="K193" s="7" t="str">
        <x:v>需确认条件及分段</x:v>
      </x:c>
      <x:c r="L193" s="6" t="str">
        <x:v>https://raw.githubusercontent.com/Mar-7th/StarRailRes/dbe8cdfcfb0bf657b9fe1cf92d5537f118ccb487/index_new/cn/character_skills.json</x:v>
      </x:c>
    </x:row>
    <x:row r="194" ht="53" customHeight="1">
      <x:c r="A194" s="6" t="str">
        <x:v>100402_9</x:v>
      </x:c>
      <x:c r="B194" s="6" t="str">
        <x:v>100402</x:v>
      </x:c>
      <x:c r="C194" s="6" t="n">
        <x:v>9</x:v>
      </x:c>
      <x:c r="D194" s="6" t="str">
        <x:v>虚空断界</x:v>
      </x:c>
      <x:c r="E194" s="7" t="str">
        <x:v>对指定敌方单体造成等同于瓦尔特67.5%攻击力的虚数属性伤害，并额外造成2次伤害。每次伤害对敌方随机单体造成等同于瓦尔特67.5%攻击力的虚数属性伤害。攻击命中时有73.75%的基础概率使受到攻击的敌方目标速度降低10%，持续2回合。</x:v>
      </x:c>
      <x:c r="F194" s="6" t="n">
        <x:v>0.675</x:v>
      </x:c>
      <x:c r="G194" s="6" t="n">
        <x:v>0</x:v>
      </x:c>
      <x:c r="H194" s="6" t="n">
        <x:v>0</x:v>
      </x:c>
      <x:c r="I194" s="6" t="n">
        <x:v>0</x:v>
      </x:c>
      <x:c r="J194" s="6" t="str">
        <x:v>[0.675, 0.7375, 0.1, 2]</x:v>
      </x:c>
      <x:c r="K194" s="7" t="str">
        <x:v>需确认条件及分段</x:v>
      </x:c>
      <x:c r="L194" s="6" t="str">
        <x:v>https://raw.githubusercontent.com/Mar-7th/StarRailRes/dbe8cdfcfb0bf657b9fe1cf92d5537f118ccb487/index_new/cn/character_skills.json</x:v>
      </x:c>
    </x:row>
    <x:row r="195" ht="53" customHeight="1">
      <x:c r="A195" s="6" t="str">
        <x:v>100402_10</x:v>
      </x:c>
      <x:c r="B195" s="6" t="str">
        <x:v>100402</x:v>
      </x:c>
      <x:c r="C195" s="6" t="n">
        <x:v>10</x:v>
      </x:c>
      <x:c r="D195" s="6" t="str">
        <x:v>虚空断界</x:v>
      </x:c>
      <x:c r="E195" s="7" t="str">
        <x:v>对指定敌方单体造成等同于瓦尔特72%攻击力的虚数属性伤害，并额外造成2次伤害。每次伤害对敌方随机单体造成等同于瓦尔特72%攻击力的虚数属性伤害。攻击命中时有75%的基础概率使受到攻击的敌方目标速度降低10%，持续2回合。</x:v>
      </x:c>
      <x:c r="F195" s="6" t="n">
        <x:v>0.72</x:v>
      </x:c>
      <x:c r="G195" s="6" t="n">
        <x:v>0</x:v>
      </x:c>
      <x:c r="H195" s="6" t="n">
        <x:v>0</x:v>
      </x:c>
      <x:c r="I195" s="6" t="n">
        <x:v>0</x:v>
      </x:c>
      <x:c r="J195" s="6" t="str">
        <x:v>[0.72, 0.75, 0.1, 2]</x:v>
      </x:c>
      <x:c r="K195" s="7" t="str">
        <x:v>需确认条件及分段</x:v>
      </x:c>
      <x:c r="L195" s="6" t="str">
        <x:v>https://raw.githubusercontent.com/Mar-7th/StarRailRes/dbe8cdfcfb0bf657b9fe1cf92d5537f118ccb487/index_new/cn/character_skills.json</x:v>
      </x:c>
    </x:row>
    <x:row r="196" ht="53" customHeight="1">
      <x:c r="A196" s="6" t="str">
        <x:v>100402_11</x:v>
      </x:c>
      <x:c r="B196" s="6" t="str">
        <x:v>100402</x:v>
      </x:c>
      <x:c r="C196" s="6" t="n">
        <x:v>11</x:v>
      </x:c>
      <x:c r="D196" s="6" t="str">
        <x:v>虚空断界</x:v>
      </x:c>
      <x:c r="E196" s="7" t="str">
        <x:v>对指定敌方单体造成等同于瓦尔特75.6%攻击力的虚数属性伤害，并额外造成2次伤害。每次伤害对敌方随机单体造成等同于瓦尔特75.6%攻击力的虚数属性伤害。攻击命中时有76%的基础概率使受到攻击的敌方目标速度降低10%，持续2回合。</x:v>
      </x:c>
      <x:c r="F196" s="6" t="n">
        <x:v>0.756</x:v>
      </x:c>
      <x:c r="G196" s="6" t="n">
        <x:v>0</x:v>
      </x:c>
      <x:c r="H196" s="6" t="n">
        <x:v>0</x:v>
      </x:c>
      <x:c r="I196" s="6" t="n">
        <x:v>0</x:v>
      </x:c>
      <x:c r="J196" s="6" t="str">
        <x:v>[0.756, 0.76, 0.1, 2]</x:v>
      </x:c>
      <x:c r="K196" s="7" t="str">
        <x:v>需确认条件及分段</x:v>
      </x:c>
      <x:c r="L196" s="6" t="str">
        <x:v>https://raw.githubusercontent.com/Mar-7th/StarRailRes/dbe8cdfcfb0bf657b9fe1cf92d5537f118ccb487/index_new/cn/character_skills.json</x:v>
      </x:c>
    </x:row>
    <x:row r="197" ht="53" customHeight="1">
      <x:c r="A197" s="6" t="str">
        <x:v>100402_12</x:v>
      </x:c>
      <x:c r="B197" s="6" t="str">
        <x:v>100402</x:v>
      </x:c>
      <x:c r="C197" s="6" t="n">
        <x:v>12</x:v>
      </x:c>
      <x:c r="D197" s="6" t="str">
        <x:v>虚空断界</x:v>
      </x:c>
      <x:c r="E197" s="7" t="str">
        <x:v>对指定敌方单体造成等同于瓦尔特79.2%攻击力的虚数属性伤害，并额外造成2次伤害。每次伤害对敌方随机单体造成等同于瓦尔特79.2%攻击力的虚数属性伤害。攻击命中时有77%的基础概率使受到攻击的敌方目标速度降低10%，持续2回合。</x:v>
      </x:c>
      <x:c r="F197" s="6" t="n">
        <x:v>0.792</x:v>
      </x:c>
      <x:c r="G197" s="6" t="n">
        <x:v>0</x:v>
      </x:c>
      <x:c r="H197" s="6" t="n">
        <x:v>0</x:v>
      </x:c>
      <x:c r="I197" s="6" t="n">
        <x:v>0</x:v>
      </x:c>
      <x:c r="J197" s="6" t="str">
        <x:v>[0.792, 0.77, 0.1, 2]</x:v>
      </x:c>
      <x:c r="K197" s="7" t="str">
        <x:v>需确认条件及分段</x:v>
      </x:c>
      <x:c r="L197" s="6" t="str">
        <x:v>https://raw.githubusercontent.com/Mar-7th/StarRailRes/dbe8cdfcfb0bf657b9fe1cf92d5537f118ccb487/index_new/cn/character_skills.json</x:v>
      </x:c>
    </x:row>
    <x:row r="198" ht="53" customHeight="1">
      <x:c r="A198" s="6" t="str">
        <x:v>100402_13</x:v>
      </x:c>
      <x:c r="B198" s="6" t="str">
        <x:v>100402</x:v>
      </x:c>
      <x:c r="C198" s="6" t="n">
        <x:v>13</x:v>
      </x:c>
      <x:c r="D198" s="6" t="str">
        <x:v>虚空断界</x:v>
      </x:c>
      <x:c r="E198" s="7" t="str">
        <x:v>对指定敌方单体造成等同于瓦尔特82.8%攻击力的虚数属性伤害，并额外造成2次伤害。每次伤害对敌方随机单体造成等同于瓦尔特82.8%攻击力的虚数属性伤害。攻击命中时有78%的基础概率使受到攻击的敌方目标速度降低10%，持续2回合。</x:v>
      </x:c>
      <x:c r="F198" s="6" t="n">
        <x:v>0.828</x:v>
      </x:c>
      <x:c r="G198" s="6" t="n">
        <x:v>0</x:v>
      </x:c>
      <x:c r="H198" s="6" t="n">
        <x:v>0</x:v>
      </x:c>
      <x:c r="I198" s="6" t="n">
        <x:v>0</x:v>
      </x:c>
      <x:c r="J198" s="6" t="str">
        <x:v>[0.828, 0.78, 0.1, 2]</x:v>
      </x:c>
      <x:c r="K198" s="7" t="str">
        <x:v>需确认条件及分段</x:v>
      </x:c>
      <x:c r="L198" s="6" t="str">
        <x:v>https://raw.githubusercontent.com/Mar-7th/StarRailRes/dbe8cdfcfb0bf657b9fe1cf92d5537f118ccb487/index_new/cn/character_skills.json</x:v>
      </x:c>
    </x:row>
    <x:row r="199" ht="53" customHeight="1">
      <x:c r="A199" s="6" t="str">
        <x:v>100402_14</x:v>
      </x:c>
      <x:c r="B199" s="6" t="str">
        <x:v>100402</x:v>
      </x:c>
      <x:c r="C199" s="6" t="n">
        <x:v>14</x:v>
      </x:c>
      <x:c r="D199" s="6" t="str">
        <x:v>虚空断界</x:v>
      </x:c>
      <x:c r="E199" s="7" t="str">
        <x:v>对指定敌方单体造成等同于瓦尔特86.4%攻击力的虚数属性伤害，并额外造成2次伤害。每次伤害对敌方随机单体造成等同于瓦尔特86.4%攻击力的虚数属性伤害。攻击命中时有79%的基础概率使受到攻击的敌方目标速度降低10%，持续2回合。</x:v>
      </x:c>
      <x:c r="F199" s="6" t="n">
        <x:v>0.864</x:v>
      </x:c>
      <x:c r="G199" s="6" t="n">
        <x:v>0</x:v>
      </x:c>
      <x:c r="H199" s="6" t="n">
        <x:v>0</x:v>
      </x:c>
      <x:c r="I199" s="6" t="n">
        <x:v>0</x:v>
      </x:c>
      <x:c r="J199" s="6" t="str">
        <x:v>[0.864, 0.79, 0.1, 2]</x:v>
      </x:c>
      <x:c r="K199" s="7" t="str">
        <x:v>需确认条件及分段</x:v>
      </x:c>
      <x:c r="L199" s="6" t="str">
        <x:v>https://raw.githubusercontent.com/Mar-7th/StarRailRes/dbe8cdfcfb0bf657b9fe1cf92d5537f118ccb487/index_new/cn/character_skills.json</x:v>
      </x:c>
    </x:row>
    <x:row r="200" ht="53" customHeight="1">
      <x:c r="A200" s="6" t="str">
        <x:v>100402_15</x:v>
      </x:c>
      <x:c r="B200" s="6" t="str">
        <x:v>100402</x:v>
      </x:c>
      <x:c r="C200" s="6" t="n">
        <x:v>15</x:v>
      </x:c>
      <x:c r="D200" s="6" t="str">
        <x:v>虚空断界</x:v>
      </x:c>
      <x:c r="E200" s="7" t="str">
        <x:v>对指定敌方单体造成等同于瓦尔特90%攻击力的虚数属性伤害，并额外造成2次伤害。每次伤害对敌方随机单体造成等同于瓦尔特90%攻击力的虚数属性伤害。攻击命中时有80%的基础概率使受到攻击的敌方目标速度降低10%，持续2回合。</x:v>
      </x:c>
      <x:c r="F200" s="6" t="n">
        <x:v>0.9</x:v>
      </x:c>
      <x:c r="G200" s="6" t="n">
        <x:v>0</x:v>
      </x:c>
      <x:c r="H200" s="6" t="n">
        <x:v>0</x:v>
      </x:c>
      <x:c r="I200" s="6" t="n">
        <x:v>0</x:v>
      </x:c>
      <x:c r="J200" s="6" t="str">
        <x:v>[0.9, 0.8, 0.1, 2]</x:v>
      </x:c>
      <x:c r="K200" s="7" t="str">
        <x:v>需确认条件及分段</x:v>
      </x:c>
      <x:c r="L200" s="6" t="str">
        <x:v>https://raw.githubusercontent.com/Mar-7th/StarRailRes/dbe8cdfcfb0bf657b9fe1cf92d5537f118ccb487/index_new/cn/character_skills.json</x:v>
      </x:c>
    </x:row>
    <x:row r="201" ht="38" customHeight="1">
      <x:c r="A201" s="6" t="str">
        <x:v>100403_1</x:v>
      </x:c>
      <x:c r="B201" s="6" t="str">
        <x:v>100403</x:v>
      </x:c>
      <x:c r="C201" s="6" t="n">
        <x:v>1</x:v>
      </x:c>
      <x:c r="D201" s="6" t="str">
        <x:v>拟似黑洞</x:v>
      </x:c>
      <x:c r="E201" s="7" t="str">
        <x:v>对敌方全体造成等同于瓦尔特90%攻击力的虚数属性伤害，有100%的基础概率使受到攻击的敌方目标陷入禁锢状态，持续1回合。
禁锢状态下，敌方目标行动延后32%，速度降低10%。</x:v>
      </x:c>
      <x:c r="F201" s="6" t="n">
        <x:v>0.9</x:v>
      </x:c>
      <x:c r="G201" s="6" t="n">
        <x:v>0</x:v>
      </x:c>
      <x:c r="H201" s="6" t="n">
        <x:v>0</x:v>
      </x:c>
      <x:c r="I201" s="6" t="n">
        <x:v>0</x:v>
      </x:c>
      <x:c r="J201" s="6" t="str">
        <x:v>[0.9, 0.32, 1, 0.1]</x:v>
      </x:c>
      <x:c r="K201" s="7" t="str">
        <x:v>需确认条件及分段</x:v>
      </x:c>
      <x:c r="L201" s="6" t="str">
        <x:v>https://raw.githubusercontent.com/Mar-7th/StarRailRes/dbe8cdfcfb0bf657b9fe1cf92d5537f118ccb487/index_new/cn/character_skills.json</x:v>
      </x:c>
    </x:row>
    <x:row r="202" ht="53" customHeight="1">
      <x:c r="A202" s="6" t="str">
        <x:v>100403_2</x:v>
      </x:c>
      <x:c r="B202" s="6" t="str">
        <x:v>100403</x:v>
      </x:c>
      <x:c r="C202" s="6" t="n">
        <x:v>2</x:v>
      </x:c>
      <x:c r="D202" s="6" t="str">
        <x:v>拟似黑洞</x:v>
      </x:c>
      <x:c r="E202" s="7" t="str">
        <x:v>对敌方全体造成等同于瓦尔特96%攻击力的虚数属性伤害，有100%的基础概率使受到攻击的敌方目标陷入禁锢状态，持续1回合。
禁锢状态下，敌方目标行动延后32.8%，速度降低10%。</x:v>
      </x:c>
      <x:c r="F202" s="6" t="n">
        <x:v>0.96</x:v>
      </x:c>
      <x:c r="G202" s="6" t="n">
        <x:v>0</x:v>
      </x:c>
      <x:c r="H202" s="6" t="n">
        <x:v>0</x:v>
      </x:c>
      <x:c r="I202" s="6" t="n">
        <x:v>0</x:v>
      </x:c>
      <x:c r="J202" s="6" t="str">
        <x:v>[0.96, 0.328, 1, 0.1]</x:v>
      </x:c>
      <x:c r="K202" s="7" t="str">
        <x:v>需确认条件及分段</x:v>
      </x:c>
      <x:c r="L202" s="6" t="str">
        <x:v>https://raw.githubusercontent.com/Mar-7th/StarRailRes/dbe8cdfcfb0bf657b9fe1cf92d5537f118ccb487/index_new/cn/character_skills.json</x:v>
      </x:c>
    </x:row>
    <x:row r="203" ht="53" customHeight="1">
      <x:c r="A203" s="6" t="str">
        <x:v>100403_3</x:v>
      </x:c>
      <x:c r="B203" s="6" t="str">
        <x:v>100403</x:v>
      </x:c>
      <x:c r="C203" s="6" t="n">
        <x:v>3</x:v>
      </x:c>
      <x:c r="D203" s="6" t="str">
        <x:v>拟似黑洞</x:v>
      </x:c>
      <x:c r="E203" s="7" t="str">
        <x:v>对敌方全体造成等同于瓦尔特102%攻击力的虚数属性伤害，有100%的基础概率使受到攻击的敌方目标陷入禁锢状态，持续1回合。
禁锢状态下，敌方目标行动延后33.6%，速度降低10%。</x:v>
      </x:c>
      <x:c r="F203" s="6" t="n">
        <x:v>1.02</x:v>
      </x:c>
      <x:c r="G203" s="6" t="n">
        <x:v>0</x:v>
      </x:c>
      <x:c r="H203" s="6" t="n">
        <x:v>0</x:v>
      </x:c>
      <x:c r="I203" s="6" t="n">
        <x:v>0</x:v>
      </x:c>
      <x:c r="J203" s="6" t="str">
        <x:v>[1.02, 0.336, 1, 0.1]</x:v>
      </x:c>
      <x:c r="K203" s="7" t="str">
        <x:v>需确认条件及分段</x:v>
      </x:c>
      <x:c r="L203" s="6" t="str">
        <x:v>https://raw.githubusercontent.com/Mar-7th/StarRailRes/dbe8cdfcfb0bf657b9fe1cf92d5537f118ccb487/index_new/cn/character_skills.json</x:v>
      </x:c>
    </x:row>
    <x:row r="204" ht="53" customHeight="1">
      <x:c r="A204" s="6" t="str">
        <x:v>100403_4</x:v>
      </x:c>
      <x:c r="B204" s="6" t="str">
        <x:v>100403</x:v>
      </x:c>
      <x:c r="C204" s="6" t="n">
        <x:v>4</x:v>
      </x:c>
      <x:c r="D204" s="6" t="str">
        <x:v>拟似黑洞</x:v>
      </x:c>
      <x:c r="E204" s="7" t="str">
        <x:v>对敌方全体造成等同于瓦尔特108%攻击力的虚数属性伤害，有100%的基础概率使受到攻击的敌方目标陷入禁锢状态，持续1回合。
禁锢状态下，敌方目标行动延后34.4%，速度降低10%。</x:v>
      </x:c>
      <x:c r="F204" s="6" t="n">
        <x:v>1.08</x:v>
      </x:c>
      <x:c r="G204" s="6" t="n">
        <x:v>0</x:v>
      </x:c>
      <x:c r="H204" s="6" t="n">
        <x:v>0</x:v>
      </x:c>
      <x:c r="I204" s="6" t="n">
        <x:v>0</x:v>
      </x:c>
      <x:c r="J204" s="6" t="str">
        <x:v>[1.08, 0.344, 1, 0.1]</x:v>
      </x:c>
      <x:c r="K204" s="7" t="str">
        <x:v>需确认条件及分段</x:v>
      </x:c>
      <x:c r="L204" s="6" t="str">
        <x:v>https://raw.githubusercontent.com/Mar-7th/StarRailRes/dbe8cdfcfb0bf657b9fe1cf92d5537f118ccb487/index_new/cn/character_skills.json</x:v>
      </x:c>
    </x:row>
    <x:row r="205" ht="53" customHeight="1">
      <x:c r="A205" s="6" t="str">
        <x:v>100403_5</x:v>
      </x:c>
      <x:c r="B205" s="6" t="str">
        <x:v>100403</x:v>
      </x:c>
      <x:c r="C205" s="6" t="n">
        <x:v>5</x:v>
      </x:c>
      <x:c r="D205" s="6" t="str">
        <x:v>拟似黑洞</x:v>
      </x:c>
      <x:c r="E205" s="7" t="str">
        <x:v>对敌方全体造成等同于瓦尔特114%攻击力的虚数属性伤害，有100%的基础概率使受到攻击的敌方目标陷入禁锢状态，持续1回合。
禁锢状态下，敌方目标行动延后35.2%，速度降低10%。</x:v>
      </x:c>
      <x:c r="F205" s="6" t="n">
        <x:v>1.14</x:v>
      </x:c>
      <x:c r="G205" s="6" t="n">
        <x:v>0</x:v>
      </x:c>
      <x:c r="H205" s="6" t="n">
        <x:v>0</x:v>
      </x:c>
      <x:c r="I205" s="6" t="n">
        <x:v>0</x:v>
      </x:c>
      <x:c r="J205" s="6" t="str">
        <x:v>[1.14, 0.352, 1, 0.1]</x:v>
      </x:c>
      <x:c r="K205" s="7" t="str">
        <x:v>需确认条件及分段</x:v>
      </x:c>
      <x:c r="L205" s="6" t="str">
        <x:v>https://raw.githubusercontent.com/Mar-7th/StarRailRes/dbe8cdfcfb0bf657b9fe1cf92d5537f118ccb487/index_new/cn/character_skills.json</x:v>
      </x:c>
    </x:row>
    <x:row r="206" ht="38" customHeight="1">
      <x:c r="A206" s="6" t="str">
        <x:v>100403_6</x:v>
      </x:c>
      <x:c r="B206" s="6" t="str">
        <x:v>100403</x:v>
      </x:c>
      <x:c r="C206" s="6" t="n">
        <x:v>6</x:v>
      </x:c>
      <x:c r="D206" s="6" t="str">
        <x:v>拟似黑洞</x:v>
      </x:c>
      <x:c r="E206" s="7" t="str">
        <x:v>对敌方全体造成等同于瓦尔特120%攻击力的虚数属性伤害，有100%的基础概率使受到攻击的敌方目标陷入禁锢状态，持续1回合。
禁锢状态下，敌方目标行动延后36%，速度降低10%。</x:v>
      </x:c>
      <x:c r="F206" s="6" t="n">
        <x:v>1.2</x:v>
      </x:c>
      <x:c r="G206" s="6" t="n">
        <x:v>0</x:v>
      </x:c>
      <x:c r="H206" s="6" t="n">
        <x:v>0</x:v>
      </x:c>
      <x:c r="I206" s="6" t="n">
        <x:v>0</x:v>
      </x:c>
      <x:c r="J206" s="6" t="str">
        <x:v>[1.2, 0.36, 1, 0.1]</x:v>
      </x:c>
      <x:c r="K206" s="7" t="str">
        <x:v>需确认条件及分段</x:v>
      </x:c>
      <x:c r="L206" s="6" t="str">
        <x:v>https://raw.githubusercontent.com/Mar-7th/StarRailRes/dbe8cdfcfb0bf657b9fe1cf92d5537f118ccb487/index_new/cn/character_skills.json</x:v>
      </x:c>
    </x:row>
    <x:row r="207" ht="53" customHeight="1">
      <x:c r="A207" s="6" t="str">
        <x:v>100403_7</x:v>
      </x:c>
      <x:c r="B207" s="6" t="str">
        <x:v>100403</x:v>
      </x:c>
      <x:c r="C207" s="6" t="n">
        <x:v>7</x:v>
      </x:c>
      <x:c r="D207" s="6" t="str">
        <x:v>拟似黑洞</x:v>
      </x:c>
      <x:c r="E207" s="7" t="str">
        <x:v>对敌方全体造成等同于瓦尔特127.5%攻击力的虚数属性伤害，有100%的基础概率使受到攻击的敌方目标陷入禁锢状态，持续1回合。
禁锢状态下，敌方目标行动延后37%，速度降低10%。</x:v>
      </x:c>
      <x:c r="F207" s="6" t="n">
        <x:v>1.275</x:v>
      </x:c>
      <x:c r="G207" s="6" t="n">
        <x:v>0</x:v>
      </x:c>
      <x:c r="H207" s="6" t="n">
        <x:v>0</x:v>
      </x:c>
      <x:c r="I207" s="6" t="n">
        <x:v>0</x:v>
      </x:c>
      <x:c r="J207" s="6" t="str">
        <x:v>[1.275, 0.37, 1, 0.1]</x:v>
      </x:c>
      <x:c r="K207" s="7" t="str">
        <x:v>需确认条件及分段</x:v>
      </x:c>
      <x:c r="L207" s="6" t="str">
        <x:v>https://raw.githubusercontent.com/Mar-7th/StarRailRes/dbe8cdfcfb0bf657b9fe1cf92d5537f118ccb487/index_new/cn/character_skills.json</x:v>
      </x:c>
    </x:row>
    <x:row r="208" ht="38" customHeight="1">
      <x:c r="A208" s="6" t="str">
        <x:v>100403_8</x:v>
      </x:c>
      <x:c r="B208" s="6" t="str">
        <x:v>100403</x:v>
      </x:c>
      <x:c r="C208" s="6" t="n">
        <x:v>8</x:v>
      </x:c>
      <x:c r="D208" s="6" t="str">
        <x:v>拟似黑洞</x:v>
      </x:c>
      <x:c r="E208" s="7" t="str">
        <x:v>对敌方全体造成等同于瓦尔特135%攻击力的虚数属性伤害，有100%的基础概率使受到攻击的敌方目标陷入禁锢状态，持续1回合。
禁锢状态下，敌方目标行动延后38%，速度降低10%。</x:v>
      </x:c>
      <x:c r="F208" s="6" t="n">
        <x:v>1.35</x:v>
      </x:c>
      <x:c r="G208" s="6" t="n">
        <x:v>0</x:v>
      </x:c>
      <x:c r="H208" s="6" t="n">
        <x:v>0</x:v>
      </x:c>
      <x:c r="I208" s="6" t="n">
        <x:v>0</x:v>
      </x:c>
      <x:c r="J208" s="6" t="str">
        <x:v>[1.35, 0.38, 1, 0.1]</x:v>
      </x:c>
      <x:c r="K208" s="7" t="str">
        <x:v>需确认条件及分段</x:v>
      </x:c>
      <x:c r="L208" s="6" t="str">
        <x:v>https://raw.githubusercontent.com/Mar-7th/StarRailRes/dbe8cdfcfb0bf657b9fe1cf92d5537f118ccb487/index_new/cn/character_skills.json</x:v>
      </x:c>
    </x:row>
    <x:row r="209" ht="53" customHeight="1">
      <x:c r="A209" s="6" t="str">
        <x:v>100403_9</x:v>
      </x:c>
      <x:c r="B209" s="6" t="str">
        <x:v>100403</x:v>
      </x:c>
      <x:c r="C209" s="6" t="n">
        <x:v>9</x:v>
      </x:c>
      <x:c r="D209" s="6" t="str">
        <x:v>拟似黑洞</x:v>
      </x:c>
      <x:c r="E209" s="7" t="str">
        <x:v>对敌方全体造成等同于瓦尔特142.5%攻击力的虚数属性伤害，有100%的基础概率使受到攻击的敌方目标陷入禁锢状态，持续1回合。
禁锢状态下，敌方目标行动延后39%，速度降低10%。</x:v>
      </x:c>
      <x:c r="F209" s="6" t="n">
        <x:v>1.425</x:v>
      </x:c>
      <x:c r="G209" s="6" t="n">
        <x:v>0</x:v>
      </x:c>
      <x:c r="H209" s="6" t="n">
        <x:v>0</x:v>
      </x:c>
      <x:c r="I209" s="6" t="n">
        <x:v>0</x:v>
      </x:c>
      <x:c r="J209" s="6" t="str">
        <x:v>[1.425, 0.39, 1, 0.1]</x:v>
      </x:c>
      <x:c r="K209" s="7" t="str">
        <x:v>需确认条件及分段</x:v>
      </x:c>
      <x:c r="L209" s="6" t="str">
        <x:v>https://raw.githubusercontent.com/Mar-7th/StarRailRes/dbe8cdfcfb0bf657b9fe1cf92d5537f118ccb487/index_new/cn/character_skills.json</x:v>
      </x:c>
    </x:row>
    <x:row r="210" ht="38" customHeight="1">
      <x:c r="A210" s="6" t="str">
        <x:v>100403_10</x:v>
      </x:c>
      <x:c r="B210" s="6" t="str">
        <x:v>100403</x:v>
      </x:c>
      <x:c r="C210" s="6" t="n">
        <x:v>10</x:v>
      </x:c>
      <x:c r="D210" s="6" t="str">
        <x:v>拟似黑洞</x:v>
      </x:c>
      <x:c r="E210" s="7" t="str">
        <x:v>对敌方全体造成等同于瓦尔特150%攻击力的虚数属性伤害，有100%的基础概率使受到攻击的敌方目标陷入禁锢状态，持续1回合。
禁锢状态下，敌方目标行动延后40%，速度降低10%。</x:v>
      </x:c>
      <x:c r="F210" s="6" t="n">
        <x:v>1.5</x:v>
      </x:c>
      <x:c r="G210" s="6" t="n">
        <x:v>0</x:v>
      </x:c>
      <x:c r="H210" s="6" t="n">
        <x:v>0</x:v>
      </x:c>
      <x:c r="I210" s="6" t="n">
        <x:v>0</x:v>
      </x:c>
      <x:c r="J210" s="6" t="str">
        <x:v>[1.5, 0.4, 1, 0.1]</x:v>
      </x:c>
      <x:c r="K210" s="7" t="str">
        <x:v>需确认条件及分段</x:v>
      </x:c>
      <x:c r="L210" s="6" t="str">
        <x:v>https://raw.githubusercontent.com/Mar-7th/StarRailRes/dbe8cdfcfb0bf657b9fe1cf92d5537f118ccb487/index_new/cn/character_skills.json</x:v>
      </x:c>
    </x:row>
    <x:row r="211" ht="53" customHeight="1">
      <x:c r="A211" s="6" t="str">
        <x:v>100403_11</x:v>
      </x:c>
      <x:c r="B211" s="6" t="str">
        <x:v>100403</x:v>
      </x:c>
      <x:c r="C211" s="6" t="n">
        <x:v>11</x:v>
      </x:c>
      <x:c r="D211" s="6" t="str">
        <x:v>拟似黑洞</x:v>
      </x:c>
      <x:c r="E211" s="7" t="str">
        <x:v>对敌方全体造成等同于瓦尔特156%攻击力的虚数属性伤害，有100%的基础概率使受到攻击的敌方目标陷入禁锢状态，持续1回合。
禁锢状态下，敌方目标行动延后40.8%，速度降低10%。</x:v>
      </x:c>
      <x:c r="F211" s="6" t="n">
        <x:v>1.56</x:v>
      </x:c>
      <x:c r="G211" s="6" t="n">
        <x:v>0</x:v>
      </x:c>
      <x:c r="H211" s="6" t="n">
        <x:v>0</x:v>
      </x:c>
      <x:c r="I211" s="6" t="n">
        <x:v>0</x:v>
      </x:c>
      <x:c r="J211" s="6" t="str">
        <x:v>[1.56, 0.408, 1, 0.1]</x:v>
      </x:c>
      <x:c r="K211" s="7" t="str">
        <x:v>需确认条件及分段</x:v>
      </x:c>
      <x:c r="L211" s="6" t="str">
        <x:v>https://raw.githubusercontent.com/Mar-7th/StarRailRes/dbe8cdfcfb0bf657b9fe1cf92d5537f118ccb487/index_new/cn/character_skills.json</x:v>
      </x:c>
    </x:row>
    <x:row r="212" ht="53" customHeight="1">
      <x:c r="A212" s="6" t="str">
        <x:v>100403_12</x:v>
      </x:c>
      <x:c r="B212" s="6" t="str">
        <x:v>100403</x:v>
      </x:c>
      <x:c r="C212" s="6" t="n">
        <x:v>12</x:v>
      </x:c>
      <x:c r="D212" s="6" t="str">
        <x:v>拟似黑洞</x:v>
      </x:c>
      <x:c r="E212" s="7" t="str">
        <x:v>对敌方全体造成等同于瓦尔特162%攻击力的虚数属性伤害，有100%的基础概率使受到攻击的敌方目标陷入禁锢状态，持续1回合。
禁锢状态下，敌方目标行动延后41.6%，速度降低10%。</x:v>
      </x:c>
      <x:c r="F212" s="6" t="n">
        <x:v>1.62</x:v>
      </x:c>
      <x:c r="G212" s="6" t="n">
        <x:v>0</x:v>
      </x:c>
      <x:c r="H212" s="6" t="n">
        <x:v>0</x:v>
      </x:c>
      <x:c r="I212" s="6" t="n">
        <x:v>0</x:v>
      </x:c>
      <x:c r="J212" s="6" t="str">
        <x:v>[1.62, 0.416, 1, 0.1]</x:v>
      </x:c>
      <x:c r="K212" s="7" t="str">
        <x:v>需确认条件及分段</x:v>
      </x:c>
      <x:c r="L212" s="6" t="str">
        <x:v>https://raw.githubusercontent.com/Mar-7th/StarRailRes/dbe8cdfcfb0bf657b9fe1cf92d5537f118ccb487/index_new/cn/character_skills.json</x:v>
      </x:c>
    </x:row>
    <x:row r="213" ht="53" customHeight="1">
      <x:c r="A213" s="6" t="str">
        <x:v>100403_13</x:v>
      </x:c>
      <x:c r="B213" s="6" t="str">
        <x:v>100403</x:v>
      </x:c>
      <x:c r="C213" s="6" t="n">
        <x:v>13</x:v>
      </x:c>
      <x:c r="D213" s="6" t="str">
        <x:v>拟似黑洞</x:v>
      </x:c>
      <x:c r="E213" s="7" t="str">
        <x:v>对敌方全体造成等同于瓦尔特168%攻击力的虚数属性伤害，有100%的基础概率使受到攻击的敌方目标陷入禁锢状态，持续1回合。
禁锢状态下，敌方目标行动延后42.4%，速度降低10%。</x:v>
      </x:c>
      <x:c r="F213" s="6" t="n">
        <x:v>1.68</x:v>
      </x:c>
      <x:c r="G213" s="6" t="n">
        <x:v>0</x:v>
      </x:c>
      <x:c r="H213" s="6" t="n">
        <x:v>0</x:v>
      </x:c>
      <x:c r="I213" s="6" t="n">
        <x:v>0</x:v>
      </x:c>
      <x:c r="J213" s="6" t="str">
        <x:v>[1.68, 0.424, 1, 0.1]</x:v>
      </x:c>
      <x:c r="K213" s="7" t="str">
        <x:v>需确认条件及分段</x:v>
      </x:c>
      <x:c r="L213" s="6" t="str">
        <x:v>https://raw.githubusercontent.com/Mar-7th/StarRailRes/dbe8cdfcfb0bf657b9fe1cf92d5537f118ccb487/index_new/cn/character_skills.json</x:v>
      </x:c>
    </x:row>
    <x:row r="214" ht="53" customHeight="1">
      <x:c r="A214" s="6" t="str">
        <x:v>100403_14</x:v>
      </x:c>
      <x:c r="B214" s="6" t="str">
        <x:v>100403</x:v>
      </x:c>
      <x:c r="C214" s="6" t="n">
        <x:v>14</x:v>
      </x:c>
      <x:c r="D214" s="6" t="str">
        <x:v>拟似黑洞</x:v>
      </x:c>
      <x:c r="E214" s="7" t="str">
        <x:v>对敌方全体造成等同于瓦尔特174%攻击力的虚数属性伤害，有100%的基础概率使受到攻击的敌方目标陷入禁锢状态，持续1回合。
禁锢状态下，敌方目标行动延后43.2%，速度降低10%。</x:v>
      </x:c>
      <x:c r="F214" s="6" t="n">
        <x:v>1.74</x:v>
      </x:c>
      <x:c r="G214" s="6" t="n">
        <x:v>0</x:v>
      </x:c>
      <x:c r="H214" s="6" t="n">
        <x:v>0</x:v>
      </x:c>
      <x:c r="I214" s="6" t="n">
        <x:v>0</x:v>
      </x:c>
      <x:c r="J214" s="6" t="str">
        <x:v>[1.74, 0.432, 1, 0.1]</x:v>
      </x:c>
      <x:c r="K214" s="7" t="str">
        <x:v>需确认条件及分段</x:v>
      </x:c>
      <x:c r="L214" s="6" t="str">
        <x:v>https://raw.githubusercontent.com/Mar-7th/StarRailRes/dbe8cdfcfb0bf657b9fe1cf92d5537f118ccb487/index_new/cn/character_skills.json</x:v>
      </x:c>
    </x:row>
    <x:row r="215" ht="38" customHeight="1">
      <x:c r="A215" s="6" t="str">
        <x:v>100403_15</x:v>
      </x:c>
      <x:c r="B215" s="6" t="str">
        <x:v>100403</x:v>
      </x:c>
      <x:c r="C215" s="6" t="n">
        <x:v>15</x:v>
      </x:c>
      <x:c r="D215" s="6" t="str">
        <x:v>拟似黑洞</x:v>
      </x:c>
      <x:c r="E215" s="7" t="str">
        <x:v>对敌方全体造成等同于瓦尔特180%攻击力的虚数属性伤害，有100%的基础概率使受到攻击的敌方目标陷入禁锢状态，持续1回合。
禁锢状态下，敌方目标行动延后44%，速度降低10%。</x:v>
      </x:c>
      <x:c r="F215" s="6" t="n">
        <x:v>1.8</x:v>
      </x:c>
      <x:c r="G215" s="6" t="n">
        <x:v>0</x:v>
      </x:c>
      <x:c r="H215" s="6" t="n">
        <x:v>0</x:v>
      </x:c>
      <x:c r="I215" s="6" t="n">
        <x:v>0</x:v>
      </x:c>
      <x:c r="J215" s="6" t="str">
        <x:v>[1.8, 0.44, 1, 0.1]</x:v>
      </x:c>
      <x:c r="K215" s="7" t="str">
        <x:v>需确认条件及分段</x:v>
      </x:c>
      <x:c r="L215" s="6" t="str">
        <x:v>https://raw.githubusercontent.com/Mar-7th/StarRailRes/dbe8cdfcfb0bf657b9fe1cf92d5537f118ccb487/index_new/cn/character_skills.json</x:v>
      </x:c>
    </x:row>
    <x:row r="216" ht="20" customHeight="1">
      <x:c r="A216" s="6" t="str">
        <x:v>100404_1</x:v>
      </x:c>
      <x:c r="B216" s="6" t="str">
        <x:v>100404</x:v>
      </x:c>
      <x:c r="C216" s="6" t="n">
        <x:v>1</x:v>
      </x:c>
      <x:c r="D216" s="6" t="str">
        <x:v>时空扭曲</x:v>
      </x:c>
      <x:c r="E216" s="7" t="str">
        <x:v>击中处于减速状态的敌方目标时，额外造成1次等同于瓦尔特30%攻击力的虚数属性附加伤害。</x:v>
      </x:c>
      <x:c r="F216" s="6" t="n">
        <x:v>0.3</x:v>
      </x:c>
      <x:c r="G216" s="6" t="n">
        <x:v>0</x:v>
      </x:c>
      <x:c r="H216" s="6" t="n">
        <x:v>0</x:v>
      </x:c>
      <x:c r="I216" s="6" t="n">
        <x:v>0</x:v>
      </x:c>
      <x:c r="J216" s="6" t="str">
        <x:v>[0.3]</x:v>
      </x:c>
      <x:c r="K216" s="7" t="str">
        <x:v>需确认条件及分段</x:v>
      </x:c>
      <x:c r="L216" s="6" t="str">
        <x:v>https://raw.githubusercontent.com/Mar-7th/StarRailRes/dbe8cdfcfb0bf657b9fe1cf92d5537f118ccb487/index_new/cn/character_skills.json</x:v>
      </x:c>
    </x:row>
    <x:row r="217" ht="20" customHeight="1">
      <x:c r="A217" s="6" t="str">
        <x:v>100404_2</x:v>
      </x:c>
      <x:c r="B217" s="6" t="str">
        <x:v>100404</x:v>
      </x:c>
      <x:c r="C217" s="6" t="n">
        <x:v>2</x:v>
      </x:c>
      <x:c r="D217" s="6" t="str">
        <x:v>时空扭曲</x:v>
      </x:c>
      <x:c r="E217" s="7" t="str">
        <x:v>击中处于减速状态的敌方目标时，额外造成1次等同于瓦尔特33%攻击力的虚数属性附加伤害。</x:v>
      </x:c>
      <x:c r="F217" s="6" t="n">
        <x:v>0.33</x:v>
      </x:c>
      <x:c r="G217" s="6" t="n">
        <x:v>0</x:v>
      </x:c>
      <x:c r="H217" s="6" t="n">
        <x:v>0</x:v>
      </x:c>
      <x:c r="I217" s="6" t="n">
        <x:v>0</x:v>
      </x:c>
      <x:c r="J217" s="6" t="str">
        <x:v>[0.33]</x:v>
      </x:c>
      <x:c r="K217" s="7" t="str">
        <x:v>需确认条件及分段</x:v>
      </x:c>
      <x:c r="L217" s="6" t="str">
        <x:v>https://raw.githubusercontent.com/Mar-7th/StarRailRes/dbe8cdfcfb0bf657b9fe1cf92d5537f118ccb487/index_new/cn/character_skills.json</x:v>
      </x:c>
    </x:row>
    <x:row r="218" ht="20" customHeight="1">
      <x:c r="A218" s="6" t="str">
        <x:v>100404_3</x:v>
      </x:c>
      <x:c r="B218" s="6" t="str">
        <x:v>100404</x:v>
      </x:c>
      <x:c r="C218" s="6" t="n">
        <x:v>3</x:v>
      </x:c>
      <x:c r="D218" s="6" t="str">
        <x:v>时空扭曲</x:v>
      </x:c>
      <x:c r="E218" s="7" t="str">
        <x:v>击中处于减速状态的敌方目标时，额外造成1次等同于瓦尔特36%攻击力的虚数属性附加伤害。</x:v>
      </x:c>
      <x:c r="F218" s="6" t="n">
        <x:v>0.36</x:v>
      </x:c>
      <x:c r="G218" s="6" t="n">
        <x:v>0</x:v>
      </x:c>
      <x:c r="H218" s="6" t="n">
        <x:v>0</x:v>
      </x:c>
      <x:c r="I218" s="6" t="n">
        <x:v>0</x:v>
      </x:c>
      <x:c r="J218" s="6" t="str">
        <x:v>[0.36]</x:v>
      </x:c>
      <x:c r="K218" s="7" t="str">
        <x:v>需确认条件及分段</x:v>
      </x:c>
      <x:c r="L218" s="6" t="str">
        <x:v>https://raw.githubusercontent.com/Mar-7th/StarRailRes/dbe8cdfcfb0bf657b9fe1cf92d5537f118ccb487/index_new/cn/character_skills.json</x:v>
      </x:c>
    </x:row>
    <x:row r="219" ht="20" customHeight="1">
      <x:c r="A219" s="6" t="str">
        <x:v>100404_4</x:v>
      </x:c>
      <x:c r="B219" s="6" t="str">
        <x:v>100404</x:v>
      </x:c>
      <x:c r="C219" s="6" t="n">
        <x:v>4</x:v>
      </x:c>
      <x:c r="D219" s="6" t="str">
        <x:v>时空扭曲</x:v>
      </x:c>
      <x:c r="E219" s="7" t="str">
        <x:v>击中处于减速状态的敌方目标时，额外造成1次等同于瓦尔特39%攻击力的虚数属性附加伤害。</x:v>
      </x:c>
      <x:c r="F219" s="6" t="n">
        <x:v>0.39</x:v>
      </x:c>
      <x:c r="G219" s="6" t="n">
        <x:v>0</x:v>
      </x:c>
      <x:c r="H219" s="6" t="n">
        <x:v>0</x:v>
      </x:c>
      <x:c r="I219" s="6" t="n">
        <x:v>0</x:v>
      </x:c>
      <x:c r="J219" s="6" t="str">
        <x:v>[0.39]</x:v>
      </x:c>
      <x:c r="K219" s="7" t="str">
        <x:v>需确认条件及分段</x:v>
      </x:c>
      <x:c r="L219" s="6" t="str">
        <x:v>https://raw.githubusercontent.com/Mar-7th/StarRailRes/dbe8cdfcfb0bf657b9fe1cf92d5537f118ccb487/index_new/cn/character_skills.json</x:v>
      </x:c>
    </x:row>
    <x:row r="220" ht="20" customHeight="1">
      <x:c r="A220" s="6" t="str">
        <x:v>100404_5</x:v>
      </x:c>
      <x:c r="B220" s="6" t="str">
        <x:v>100404</x:v>
      </x:c>
      <x:c r="C220" s="6" t="n">
        <x:v>5</x:v>
      </x:c>
      <x:c r="D220" s="6" t="str">
        <x:v>时空扭曲</x:v>
      </x:c>
      <x:c r="E220" s="7" t="str">
        <x:v>击中处于减速状态的敌方目标时，额外造成1次等同于瓦尔特42%攻击力的虚数属性附加伤害。</x:v>
      </x:c>
      <x:c r="F220" s="6" t="n">
        <x:v>0.42</x:v>
      </x:c>
      <x:c r="G220" s="6" t="n">
        <x:v>0</x:v>
      </x:c>
      <x:c r="H220" s="6" t="n">
        <x:v>0</x:v>
      </x:c>
      <x:c r="I220" s="6" t="n">
        <x:v>0</x:v>
      </x:c>
      <x:c r="J220" s="6" t="str">
        <x:v>[0.42]</x:v>
      </x:c>
      <x:c r="K220" s="7" t="str">
        <x:v>需确认条件及分段</x:v>
      </x:c>
      <x:c r="L220" s="6" t="str">
        <x:v>https://raw.githubusercontent.com/Mar-7th/StarRailRes/dbe8cdfcfb0bf657b9fe1cf92d5537f118ccb487/index_new/cn/character_skills.json</x:v>
      </x:c>
    </x:row>
    <x:row r="221" ht="20" customHeight="1">
      <x:c r="A221" s="6" t="str">
        <x:v>100404_6</x:v>
      </x:c>
      <x:c r="B221" s="6" t="str">
        <x:v>100404</x:v>
      </x:c>
      <x:c r="C221" s="6" t="n">
        <x:v>6</x:v>
      </x:c>
      <x:c r="D221" s="6" t="str">
        <x:v>时空扭曲</x:v>
      </x:c>
      <x:c r="E221" s="7" t="str">
        <x:v>击中处于减速状态的敌方目标时，额外造成1次等同于瓦尔特45%攻击力的虚数属性附加伤害。</x:v>
      </x:c>
      <x:c r="F221" s="6" t="n">
        <x:v>0.45</x:v>
      </x:c>
      <x:c r="G221" s="6" t="n">
        <x:v>0</x:v>
      </x:c>
      <x:c r="H221" s="6" t="n">
        <x:v>0</x:v>
      </x:c>
      <x:c r="I221" s="6" t="n">
        <x:v>0</x:v>
      </x:c>
      <x:c r="J221" s="6" t="str">
        <x:v>[0.45]</x:v>
      </x:c>
      <x:c r="K221" s="7" t="str">
        <x:v>需确认条件及分段</x:v>
      </x:c>
      <x:c r="L221" s="6" t="str">
        <x:v>https://raw.githubusercontent.com/Mar-7th/StarRailRes/dbe8cdfcfb0bf657b9fe1cf92d5537f118ccb487/index_new/cn/character_skills.json</x:v>
      </x:c>
    </x:row>
    <x:row r="222" ht="38" customHeight="1">
      <x:c r="A222" s="6" t="str">
        <x:v>100404_7</x:v>
      </x:c>
      <x:c r="B222" s="6" t="str">
        <x:v>100404</x:v>
      </x:c>
      <x:c r="C222" s="6" t="n">
        <x:v>7</x:v>
      </x:c>
      <x:c r="D222" s="6" t="str">
        <x:v>时空扭曲</x:v>
      </x:c>
      <x:c r="E222" s="7" t="str">
        <x:v>击中处于减速状态的敌方目标时，额外造成1次等同于瓦尔特48.75%攻击力的虚数属性附加伤害。</x:v>
      </x:c>
      <x:c r="F222" s="6" t="n">
        <x:v>0.4875</x:v>
      </x:c>
      <x:c r="G222" s="6" t="n">
        <x:v>0</x:v>
      </x:c>
      <x:c r="H222" s="6" t="n">
        <x:v>0</x:v>
      </x:c>
      <x:c r="I222" s="6" t="n">
        <x:v>0</x:v>
      </x:c>
      <x:c r="J222" s="6" t="str">
        <x:v>[0.4875]</x:v>
      </x:c>
      <x:c r="K222" s="7" t="str">
        <x:v>需确认条件及分段</x:v>
      </x:c>
      <x:c r="L222" s="6" t="str">
        <x:v>https://raw.githubusercontent.com/Mar-7th/StarRailRes/dbe8cdfcfb0bf657b9fe1cf92d5537f118ccb487/index_new/cn/character_skills.json</x:v>
      </x:c>
    </x:row>
    <x:row r="223" ht="20" customHeight="1">
      <x:c r="A223" s="6" t="str">
        <x:v>100404_8</x:v>
      </x:c>
      <x:c r="B223" s="6" t="str">
        <x:v>100404</x:v>
      </x:c>
      <x:c r="C223" s="6" t="n">
        <x:v>8</x:v>
      </x:c>
      <x:c r="D223" s="6" t="str">
        <x:v>时空扭曲</x:v>
      </x:c>
      <x:c r="E223" s="7" t="str">
        <x:v>击中处于减速状态的敌方目标时，额外造成1次等同于瓦尔特52.5%攻击力的虚数属性附加伤害。</x:v>
      </x:c>
      <x:c r="F223" s="6" t="n">
        <x:v>0.525</x:v>
      </x:c>
      <x:c r="G223" s="6" t="n">
        <x:v>0</x:v>
      </x:c>
      <x:c r="H223" s="6" t="n">
        <x:v>0</x:v>
      </x:c>
      <x:c r="I223" s="6" t="n">
        <x:v>0</x:v>
      </x:c>
      <x:c r="J223" s="6" t="str">
        <x:v>[0.525]</x:v>
      </x:c>
      <x:c r="K223" s="7" t="str">
        <x:v>需确认条件及分段</x:v>
      </x:c>
      <x:c r="L223" s="6" t="str">
        <x:v>https://raw.githubusercontent.com/Mar-7th/StarRailRes/dbe8cdfcfb0bf657b9fe1cf92d5537f118ccb487/index_new/cn/character_skills.json</x:v>
      </x:c>
    </x:row>
    <x:row r="224" ht="38" customHeight="1">
      <x:c r="A224" s="6" t="str">
        <x:v>100404_9</x:v>
      </x:c>
      <x:c r="B224" s="6" t="str">
        <x:v>100404</x:v>
      </x:c>
      <x:c r="C224" s="6" t="n">
        <x:v>9</x:v>
      </x:c>
      <x:c r="D224" s="6" t="str">
        <x:v>时空扭曲</x:v>
      </x:c>
      <x:c r="E224" s="7" t="str">
        <x:v>击中处于减速状态的敌方目标时，额外造成1次等同于瓦尔特56.25%攻击力的虚数属性附加伤害。</x:v>
      </x:c>
      <x:c r="F224" s="6" t="n">
        <x:v>0.5625</x:v>
      </x:c>
      <x:c r="G224" s="6" t="n">
        <x:v>0</x:v>
      </x:c>
      <x:c r="H224" s="6" t="n">
        <x:v>0</x:v>
      </x:c>
      <x:c r="I224" s="6" t="n">
        <x:v>0</x:v>
      </x:c>
      <x:c r="J224" s="6" t="str">
        <x:v>[0.5625]</x:v>
      </x:c>
      <x:c r="K224" s="7" t="str">
        <x:v>需确认条件及分段</x:v>
      </x:c>
      <x:c r="L224" s="6" t="str">
        <x:v>https://raw.githubusercontent.com/Mar-7th/StarRailRes/dbe8cdfcfb0bf657b9fe1cf92d5537f118ccb487/index_new/cn/character_skills.json</x:v>
      </x:c>
    </x:row>
    <x:row r="225" ht="20" customHeight="1">
      <x:c r="A225" s="6" t="str">
        <x:v>100404_10</x:v>
      </x:c>
      <x:c r="B225" s="6" t="str">
        <x:v>100404</x:v>
      </x:c>
      <x:c r="C225" s="6" t="n">
        <x:v>10</x:v>
      </x:c>
      <x:c r="D225" s="6" t="str">
        <x:v>时空扭曲</x:v>
      </x:c>
      <x:c r="E225" s="7" t="str">
        <x:v>击中处于减速状态的敌方目标时，额外造成1次等同于瓦尔特60%攻击力的虚数属性附加伤害。</x:v>
      </x:c>
      <x:c r="F225" s="6" t="n">
        <x:v>0.6</x:v>
      </x:c>
      <x:c r="G225" s="6" t="n">
        <x:v>0</x:v>
      </x:c>
      <x:c r="H225" s="6" t="n">
        <x:v>0</x:v>
      </x:c>
      <x:c r="I225" s="6" t="n">
        <x:v>0</x:v>
      </x:c>
      <x:c r="J225" s="6" t="str">
        <x:v>[0.6]</x:v>
      </x:c>
      <x:c r="K225" s="7" t="str">
        <x:v>需确认条件及分段</x:v>
      </x:c>
      <x:c r="L225" s="6" t="str">
        <x:v>https://raw.githubusercontent.com/Mar-7th/StarRailRes/dbe8cdfcfb0bf657b9fe1cf92d5537f118ccb487/index_new/cn/character_skills.json</x:v>
      </x:c>
    </x:row>
    <x:row r="226" ht="20" customHeight="1">
      <x:c r="A226" s="6" t="str">
        <x:v>100404_11</x:v>
      </x:c>
      <x:c r="B226" s="6" t="str">
        <x:v>100404</x:v>
      </x:c>
      <x:c r="C226" s="6" t="n">
        <x:v>11</x:v>
      </x:c>
      <x:c r="D226" s="6" t="str">
        <x:v>时空扭曲</x:v>
      </x:c>
      <x:c r="E226" s="7" t="str">
        <x:v>击中处于减速状态的敌方目标时，额外造成1次等同于瓦尔特63%攻击力的虚数属性附加伤害。</x:v>
      </x:c>
      <x:c r="F226" s="6" t="n">
        <x:v>0.63</x:v>
      </x:c>
      <x:c r="G226" s="6" t="n">
        <x:v>0</x:v>
      </x:c>
      <x:c r="H226" s="6" t="n">
        <x:v>0</x:v>
      </x:c>
      <x:c r="I226" s="6" t="n">
        <x:v>0</x:v>
      </x:c>
      <x:c r="J226" s="6" t="str">
        <x:v>[0.63]</x:v>
      </x:c>
      <x:c r="K226" s="7" t="str">
        <x:v>需确认条件及分段</x:v>
      </x:c>
      <x:c r="L226" s="6" t="str">
        <x:v>https://raw.githubusercontent.com/Mar-7th/StarRailRes/dbe8cdfcfb0bf657b9fe1cf92d5537f118ccb487/index_new/cn/character_skills.json</x:v>
      </x:c>
    </x:row>
    <x:row r="227" ht="20" customHeight="1">
      <x:c r="A227" s="6" t="str">
        <x:v>100404_12</x:v>
      </x:c>
      <x:c r="B227" s="6" t="str">
        <x:v>100404</x:v>
      </x:c>
      <x:c r="C227" s="6" t="n">
        <x:v>12</x:v>
      </x:c>
      <x:c r="D227" s="6" t="str">
        <x:v>时空扭曲</x:v>
      </x:c>
      <x:c r="E227" s="7" t="str">
        <x:v>击中处于减速状态的敌方目标时，额外造成1次等同于瓦尔特66%攻击力的虚数属性附加伤害。</x:v>
      </x:c>
      <x:c r="F227" s="6" t="n">
        <x:v>0.66</x:v>
      </x:c>
      <x:c r="G227" s="6" t="n">
        <x:v>0</x:v>
      </x:c>
      <x:c r="H227" s="6" t="n">
        <x:v>0</x:v>
      </x:c>
      <x:c r="I227" s="6" t="n">
        <x:v>0</x:v>
      </x:c>
      <x:c r="J227" s="6" t="str">
        <x:v>[0.66]</x:v>
      </x:c>
      <x:c r="K227" s="7" t="str">
        <x:v>需确认条件及分段</x:v>
      </x:c>
      <x:c r="L227" s="6" t="str">
        <x:v>https://raw.githubusercontent.com/Mar-7th/StarRailRes/dbe8cdfcfb0bf657b9fe1cf92d5537f118ccb487/index_new/cn/character_skills.json</x:v>
      </x:c>
    </x:row>
    <x:row r="228" ht="20" customHeight="1">
      <x:c r="A228" s="6" t="str">
        <x:v>100404_13</x:v>
      </x:c>
      <x:c r="B228" s="6" t="str">
        <x:v>100404</x:v>
      </x:c>
      <x:c r="C228" s="6" t="n">
        <x:v>13</x:v>
      </x:c>
      <x:c r="D228" s="6" t="str">
        <x:v>时空扭曲</x:v>
      </x:c>
      <x:c r="E228" s="7" t="str">
        <x:v>击中处于减速状态的敌方目标时，额外造成1次等同于瓦尔特69%攻击力的虚数属性附加伤害。</x:v>
      </x:c>
      <x:c r="F228" s="6" t="n">
        <x:v>0.69</x:v>
      </x:c>
      <x:c r="G228" s="6" t="n">
        <x:v>0</x:v>
      </x:c>
      <x:c r="H228" s="6" t="n">
        <x:v>0</x:v>
      </x:c>
      <x:c r="I228" s="6" t="n">
        <x:v>0</x:v>
      </x:c>
      <x:c r="J228" s="6" t="str">
        <x:v>[0.69]</x:v>
      </x:c>
      <x:c r="K228" s="7" t="str">
        <x:v>需确认条件及分段</x:v>
      </x:c>
      <x:c r="L228" s="6" t="str">
        <x:v>https://raw.githubusercontent.com/Mar-7th/StarRailRes/dbe8cdfcfb0bf657b9fe1cf92d5537f118ccb487/index_new/cn/character_skills.json</x:v>
      </x:c>
    </x:row>
    <x:row r="229" ht="20" customHeight="1">
      <x:c r="A229" s="6" t="str">
        <x:v>100404_14</x:v>
      </x:c>
      <x:c r="B229" s="6" t="str">
        <x:v>100404</x:v>
      </x:c>
      <x:c r="C229" s="6" t="n">
        <x:v>14</x:v>
      </x:c>
      <x:c r="D229" s="6" t="str">
        <x:v>时空扭曲</x:v>
      </x:c>
      <x:c r="E229" s="7" t="str">
        <x:v>击中处于减速状态的敌方目标时，额外造成1次等同于瓦尔特72%攻击力的虚数属性附加伤害。</x:v>
      </x:c>
      <x:c r="F229" s="6" t="n">
        <x:v>0.72</x:v>
      </x:c>
      <x:c r="G229" s="6" t="n">
        <x:v>0</x:v>
      </x:c>
      <x:c r="H229" s="6" t="n">
        <x:v>0</x:v>
      </x:c>
      <x:c r="I229" s="6" t="n">
        <x:v>0</x:v>
      </x:c>
      <x:c r="J229" s="6" t="str">
        <x:v>[0.72]</x:v>
      </x:c>
      <x:c r="K229" s="7" t="str">
        <x:v>需确认条件及分段</x:v>
      </x:c>
      <x:c r="L229" s="6" t="str">
        <x:v>https://raw.githubusercontent.com/Mar-7th/StarRailRes/dbe8cdfcfb0bf657b9fe1cf92d5537f118ccb487/index_new/cn/character_skills.json</x:v>
      </x:c>
    </x:row>
    <x:row r="230" ht="20" customHeight="1">
      <x:c r="A230" s="6" t="str">
        <x:v>100404_15</x:v>
      </x:c>
      <x:c r="B230" s="6" t="str">
        <x:v>100404</x:v>
      </x:c>
      <x:c r="C230" s="6" t="n">
        <x:v>15</x:v>
      </x:c>
      <x:c r="D230" s="6" t="str">
        <x:v>时空扭曲</x:v>
      </x:c>
      <x:c r="E230" s="7" t="str">
        <x:v>击中处于减速状态的敌方目标时，额外造成1次等同于瓦尔特75%攻击力的虚数属性附加伤害。</x:v>
      </x:c>
      <x:c r="F230" s="6" t="n">
        <x:v>0.75</x:v>
      </x:c>
      <x:c r="G230" s="6" t="n">
        <x:v>0</x:v>
      </x:c>
      <x:c r="H230" s="6" t="n">
        <x:v>0</x:v>
      </x:c>
      <x:c r="I230" s="6" t="n">
        <x:v>0</x:v>
      </x:c>
      <x:c r="J230" s="6" t="str">
        <x:v>[0.75]</x:v>
      </x:c>
      <x:c r="K230" s="7" t="str">
        <x:v>需确认条件及分段</x:v>
      </x:c>
      <x:c r="L230" s="6" t="str">
        <x:v>https://raw.githubusercontent.com/Mar-7th/StarRailRes/dbe8cdfcfb0bf657b9fe1cf92d5537f118ccb487/index_new/cn/character_skills.json</x:v>
      </x:c>
    </x:row>
    <x:row r="231" ht="20" customHeight="1">
      <x:c r="A231" s="6" t="str">
        <x:v>100406_1</x:v>
      </x:c>
      <x:c r="B231" s="6" t="str">
        <x:v>100406</x:v>
      </x:c>
      <x:c r="C231" s="6" t="n">
        <x:v>1</x:v>
      </x:c>
      <x:c r="D231" s="6" t="str">
        <x:v>攻击</x:v>
      </x:c>
      <x:c r="E231" s="7" t="str">
        <x:v>攻击敌人，进入战斗后削弱敌方目标对应属性韧性。</x:v>
      </x:c>
      <x:c r="F231" s="6" t="n">
        <x:v>0</x:v>
      </x:c>
      <x:c r="G231" s="6" t="n">
        <x:v>0</x:v>
      </x:c>
      <x:c r="H231" s="6" t="n">
        <x:v>0</x:v>
      </x:c>
      <x:c r="I231" s="6" t="n">
        <x:v>0</x:v>
      </x:c>
      <x:c r="J231" s="6" t="str">
        <x:v>[]</x:v>
      </x:c>
      <x:c r="K231" s="7" t="str">
        <x:v>缺少结构化参数，必须覆盖</x:v>
      </x:c>
      <x:c r="L231" s="6" t="str">
        <x:v>https://raw.githubusercontent.com/Mar-7th/StarRailRes/dbe8cdfcfb0bf657b9fe1cf92d5537f118ccb487/index_new/cn/character_skills.json</x:v>
      </x:c>
    </x:row>
    <x:row r="232" ht="53" customHeight="1">
      <x:c r="A232" s="6" t="str">
        <x:v>100407_1</x:v>
      </x:c>
      <x:c r="B232" s="6" t="str">
        <x:v>100407</x:v>
      </x:c>
      <x:c r="C232" s="6" t="n">
        <x:v>1</x:v>
      </x:c>
      <x:c r="D232" s="6" t="str">
        <x:v>画地为牢</x:v>
      </x:c>
      <x:c r="E232" s="7" t="str">
        <x:v>使用秘技后，制造1片持续15秒的特殊领域。处于特殊领域内的敌人移动速度降低50%。与处于特殊领域内的敌人进入战斗后，有100%的基础概率使敌方目标陷入禁锢状态，持续1回合。
禁锢状态下，敌方目标行动延后20%，速度降低10%。我方制造的领域效果最多存在1个。</x:v>
      </x:c>
      <x:c r="F232" s="6" t="n">
        <x:v>0</x:v>
      </x:c>
      <x:c r="G232" s="6" t="n">
        <x:v>0</x:v>
      </x:c>
      <x:c r="H232" s="6" t="n">
        <x:v>0</x:v>
      </x:c>
      <x:c r="I232" s="6" t="n">
        <x:v>0</x:v>
      </x:c>
      <x:c r="J232" s="6" t="str">
        <x:v>[1, 0.2, 0.1, 15, 0.5]</x:v>
      </x:c>
      <x:c r="K232" s="7" t="str">
        <x:v>无首段伤害倍率，请覆盖或设为辅助技能</x:v>
      </x:c>
      <x:c r="L232" s="6" t="str">
        <x:v>https://raw.githubusercontent.com/Mar-7th/StarRailRes/dbe8cdfcfb0bf657b9fe1cf92d5537f118ccb487/index_new/cn/character_skills.json</x:v>
      </x:c>
    </x:row>
    <x:row r="233" ht="20" customHeight="1">
      <x:c r="A233" s="6" t="str">
        <x:v>100501_1</x:v>
      </x:c>
      <x:c r="B233" s="6" t="str">
        <x:v>100501</x:v>
      </x:c>
      <x:c r="C233" s="6" t="n">
        <x:v>1</x:v>
      </x:c>
      <x:c r="D233" s="6" t="str">
        <x:v>夜间喧嚣不止</x:v>
      </x:c>
      <x:c r="E233" s="7" t="str">
        <x:v>对指定敌方单体造成等同于卡芙卡50%攻击力的雷属性伤害。</x:v>
      </x:c>
      <x:c r="F233" s="6" t="n">
        <x:v>0.5</x:v>
      </x:c>
      <x:c r="G233" s="6" t="n">
        <x:v>0</x:v>
      </x:c>
      <x:c r="H233" s="6" t="n">
        <x:v>0</x:v>
      </x:c>
      <x:c r="I233" s="6" t="n">
        <x:v>0</x:v>
      </x:c>
      <x:c r="J233" s="6" t="str">
        <x:v>[0.5]</x:v>
      </x:c>
      <x:c r="K233" s="7" t="str">
        <x:v>需确认条件及分段</x:v>
      </x:c>
      <x:c r="L233" s="6" t="str">
        <x:v>https://raw.githubusercontent.com/Mar-7th/StarRailRes/dbe8cdfcfb0bf657b9fe1cf92d5537f118ccb487/index_new/cn/character_skills.json</x:v>
      </x:c>
    </x:row>
    <x:row r="234" ht="20" customHeight="1">
      <x:c r="A234" s="6" t="str">
        <x:v>100501_2</x:v>
      </x:c>
      <x:c r="B234" s="6" t="str">
        <x:v>100501</x:v>
      </x:c>
      <x:c r="C234" s="6" t="n">
        <x:v>2</x:v>
      </x:c>
      <x:c r="D234" s="6" t="str">
        <x:v>夜间喧嚣不止</x:v>
      </x:c>
      <x:c r="E234" s="7" t="str">
        <x:v>对指定敌方单体造成等同于卡芙卡60%攻击力的雷属性伤害。</x:v>
      </x:c>
      <x:c r="F234" s="6" t="n">
        <x:v>0.6</x:v>
      </x:c>
      <x:c r="G234" s="6" t="n">
        <x:v>0</x:v>
      </x:c>
      <x:c r="H234" s="6" t="n">
        <x:v>0</x:v>
      </x:c>
      <x:c r="I234" s="6" t="n">
        <x:v>0</x:v>
      </x:c>
      <x:c r="J234" s="6" t="str">
        <x:v>[0.6]</x:v>
      </x:c>
      <x:c r="K234" s="7" t="str">
        <x:v>需确认条件及分段</x:v>
      </x:c>
      <x:c r="L234" s="6" t="str">
        <x:v>https://raw.githubusercontent.com/Mar-7th/StarRailRes/dbe8cdfcfb0bf657b9fe1cf92d5537f118ccb487/index_new/cn/character_skills.json</x:v>
      </x:c>
    </x:row>
    <x:row r="235" ht="20" customHeight="1">
      <x:c r="A235" s="6" t="str">
        <x:v>100501_3</x:v>
      </x:c>
      <x:c r="B235" s="6" t="str">
        <x:v>100501</x:v>
      </x:c>
      <x:c r="C235" s="6" t="n">
        <x:v>3</x:v>
      </x:c>
      <x:c r="D235" s="6" t="str">
        <x:v>夜间喧嚣不止</x:v>
      </x:c>
      <x:c r="E235" s="7" t="str">
        <x:v>对指定敌方单体造成等同于卡芙卡70%攻击力的雷属性伤害。</x:v>
      </x:c>
      <x:c r="F235" s="6" t="n">
        <x:v>0.7</x:v>
      </x:c>
      <x:c r="G235" s="6" t="n">
        <x:v>0</x:v>
      </x:c>
      <x:c r="H235" s="6" t="n">
        <x:v>0</x:v>
      </x:c>
      <x:c r="I235" s="6" t="n">
        <x:v>0</x:v>
      </x:c>
      <x:c r="J235" s="6" t="str">
        <x:v>[0.7]</x:v>
      </x:c>
      <x:c r="K235" s="7" t="str">
        <x:v>需确认条件及分段</x:v>
      </x:c>
      <x:c r="L235" s="6" t="str">
        <x:v>https://raw.githubusercontent.com/Mar-7th/StarRailRes/dbe8cdfcfb0bf657b9fe1cf92d5537f118ccb487/index_new/cn/character_skills.json</x:v>
      </x:c>
    </x:row>
    <x:row r="236" ht="20" customHeight="1">
      <x:c r="A236" s="6" t="str">
        <x:v>100501_4</x:v>
      </x:c>
      <x:c r="B236" s="6" t="str">
        <x:v>100501</x:v>
      </x:c>
      <x:c r="C236" s="6" t="n">
        <x:v>4</x:v>
      </x:c>
      <x:c r="D236" s="6" t="str">
        <x:v>夜间喧嚣不止</x:v>
      </x:c>
      <x:c r="E236" s="7" t="str">
        <x:v>对指定敌方单体造成等同于卡芙卡80%攻击力的雷属性伤害。</x:v>
      </x:c>
      <x:c r="F236" s="6" t="n">
        <x:v>0.8</x:v>
      </x:c>
      <x:c r="G236" s="6" t="n">
        <x:v>0</x:v>
      </x:c>
      <x:c r="H236" s="6" t="n">
        <x:v>0</x:v>
      </x:c>
      <x:c r="I236" s="6" t="n">
        <x:v>0</x:v>
      </x:c>
      <x:c r="J236" s="6" t="str">
        <x:v>[0.8]</x:v>
      </x:c>
      <x:c r="K236" s="7" t="str">
        <x:v>需确认条件及分段</x:v>
      </x:c>
      <x:c r="L236" s="6" t="str">
        <x:v>https://raw.githubusercontent.com/Mar-7th/StarRailRes/dbe8cdfcfb0bf657b9fe1cf92d5537f118ccb487/index_new/cn/character_skills.json</x:v>
      </x:c>
    </x:row>
    <x:row r="237" ht="20" customHeight="1">
      <x:c r="A237" s="6" t="str">
        <x:v>100501_5</x:v>
      </x:c>
      <x:c r="B237" s="6" t="str">
        <x:v>100501</x:v>
      </x:c>
      <x:c r="C237" s="6" t="n">
        <x:v>5</x:v>
      </x:c>
      <x:c r="D237" s="6" t="str">
        <x:v>夜间喧嚣不止</x:v>
      </x:c>
      <x:c r="E237" s="7" t="str">
        <x:v>对指定敌方单体造成等同于卡芙卡90%攻击力的雷属性伤害。</x:v>
      </x:c>
      <x:c r="F237" s="6" t="n">
        <x:v>0.9</x:v>
      </x:c>
      <x:c r="G237" s="6" t="n">
        <x:v>0</x:v>
      </x:c>
      <x:c r="H237" s="6" t="n">
        <x:v>0</x:v>
      </x:c>
      <x:c r="I237" s="6" t="n">
        <x:v>0</x:v>
      </x:c>
      <x:c r="J237" s="6" t="str">
        <x:v>[0.9]</x:v>
      </x:c>
      <x:c r="K237" s="7" t="str">
        <x:v>需确认条件及分段</x:v>
      </x:c>
      <x:c r="L237" s="6" t="str">
        <x:v>https://raw.githubusercontent.com/Mar-7th/StarRailRes/dbe8cdfcfb0bf657b9fe1cf92d5537f118ccb487/index_new/cn/character_skills.json</x:v>
      </x:c>
    </x:row>
    <x:row r="238" ht="20" customHeight="1">
      <x:c r="A238" s="6" t="str">
        <x:v>100501_6</x:v>
      </x:c>
      <x:c r="B238" s="6" t="str">
        <x:v>100501</x:v>
      </x:c>
      <x:c r="C238" s="6" t="n">
        <x:v>6</x:v>
      </x:c>
      <x:c r="D238" s="6" t="str">
        <x:v>夜间喧嚣不止</x:v>
      </x:c>
      <x:c r="E238" s="7" t="str">
        <x:v>对指定敌方单体造成等同于卡芙卡100%攻击力的雷属性伤害。</x:v>
      </x:c>
      <x:c r="F238" s="6" t="n">
        <x:v>1</x:v>
      </x:c>
      <x:c r="G238" s="6" t="n">
        <x:v>0</x:v>
      </x:c>
      <x:c r="H238" s="6" t="n">
        <x:v>0</x:v>
      </x:c>
      <x:c r="I238" s="6" t="n">
        <x:v>0</x:v>
      </x:c>
      <x:c r="J238" s="6" t="str">
        <x:v>[1]</x:v>
      </x:c>
      <x:c r="K238" s="7" t="str">
        <x:v>需确认条件及分段</x:v>
      </x:c>
      <x:c r="L238" s="6" t="str">
        <x:v>https://raw.githubusercontent.com/Mar-7th/StarRailRes/dbe8cdfcfb0bf657b9fe1cf92d5537f118ccb487/index_new/cn/character_skills.json</x:v>
      </x:c>
    </x:row>
    <x:row r="239" ht="20" customHeight="1">
      <x:c r="A239" s="6" t="str">
        <x:v>100501_7</x:v>
      </x:c>
      <x:c r="B239" s="6" t="str">
        <x:v>100501</x:v>
      </x:c>
      <x:c r="C239" s="6" t="n">
        <x:v>7</x:v>
      </x:c>
      <x:c r="D239" s="6" t="str">
        <x:v>夜间喧嚣不止</x:v>
      </x:c>
      <x:c r="E239" s="7" t="str">
        <x:v>对指定敌方单体造成等同于卡芙卡110%攻击力的雷属性伤害。</x:v>
      </x:c>
      <x:c r="F239" s="6" t="n">
        <x:v>1.1</x:v>
      </x:c>
      <x:c r="G239" s="6" t="n">
        <x:v>0</x:v>
      </x:c>
      <x:c r="H239" s="6" t="n">
        <x:v>0</x:v>
      </x:c>
      <x:c r="I239" s="6" t="n">
        <x:v>0</x:v>
      </x:c>
      <x:c r="J239" s="6" t="str">
        <x:v>[1.1]</x:v>
      </x:c>
      <x:c r="K239" s="7" t="str">
        <x:v>需确认条件及分段</x:v>
      </x:c>
      <x:c r="L239" s="6" t="str">
        <x:v>https://raw.githubusercontent.com/Mar-7th/StarRailRes/dbe8cdfcfb0bf657b9fe1cf92d5537f118ccb487/index_new/cn/character_skills.json</x:v>
      </x:c>
    </x:row>
    <x:row r="240" ht="20" customHeight="1">
      <x:c r="A240" s="6" t="str">
        <x:v>100501_8</x:v>
      </x:c>
      <x:c r="B240" s="6" t="str">
        <x:v>100501</x:v>
      </x:c>
      <x:c r="C240" s="6" t="n">
        <x:v>8</x:v>
      </x:c>
      <x:c r="D240" s="6" t="str">
        <x:v>夜间喧嚣不止</x:v>
      </x:c>
      <x:c r="E240" s="7" t="str">
        <x:v>对指定敌方单体造成等同于卡芙卡120%攻击力的雷属性伤害。</x:v>
      </x:c>
      <x:c r="F240" s="6" t="n">
        <x:v>1.2</x:v>
      </x:c>
      <x:c r="G240" s="6" t="n">
        <x:v>0</x:v>
      </x:c>
      <x:c r="H240" s="6" t="n">
        <x:v>0</x:v>
      </x:c>
      <x:c r="I240" s="6" t="n">
        <x:v>0</x:v>
      </x:c>
      <x:c r="J240" s="6" t="str">
        <x:v>[1.2]</x:v>
      </x:c>
      <x:c r="K240" s="7" t="str">
        <x:v>需确认条件及分段</x:v>
      </x:c>
      <x:c r="L240" s="6" t="str">
        <x:v>https://raw.githubusercontent.com/Mar-7th/StarRailRes/dbe8cdfcfb0bf657b9fe1cf92d5537f118ccb487/index_new/cn/character_skills.json</x:v>
      </x:c>
    </x:row>
    <x:row r="241" ht="20" customHeight="1">
      <x:c r="A241" s="6" t="str">
        <x:v>100501_9</x:v>
      </x:c>
      <x:c r="B241" s="6" t="str">
        <x:v>100501</x:v>
      </x:c>
      <x:c r="C241" s="6" t="n">
        <x:v>9</x:v>
      </x:c>
      <x:c r="D241" s="6" t="str">
        <x:v>夜间喧嚣不止</x:v>
      </x:c>
      <x:c r="E241" s="7" t="str">
        <x:v>对指定敌方单体造成等同于卡芙卡130%攻击力的雷属性伤害。</x:v>
      </x:c>
      <x:c r="F241" s="6" t="n">
        <x:v>1.3</x:v>
      </x:c>
      <x:c r="G241" s="6" t="n">
        <x:v>0</x:v>
      </x:c>
      <x:c r="H241" s="6" t="n">
        <x:v>0</x:v>
      </x:c>
      <x:c r="I241" s="6" t="n">
        <x:v>0</x:v>
      </x:c>
      <x:c r="J241" s="6" t="str">
        <x:v>[1.3]</x:v>
      </x:c>
      <x:c r="K241" s="7" t="str">
        <x:v>需确认条件及分段</x:v>
      </x:c>
      <x:c r="L241" s="6" t="str">
        <x:v>https://raw.githubusercontent.com/Mar-7th/StarRailRes/dbe8cdfcfb0bf657b9fe1cf92d5537f118ccb487/index_new/cn/character_skills.json</x:v>
      </x:c>
    </x:row>
    <x:row r="242" ht="20" customHeight="1">
      <x:c r="A242" s="6" t="str">
        <x:v>100501_10</x:v>
      </x:c>
      <x:c r="B242" s="6" t="str">
        <x:v>100501</x:v>
      </x:c>
      <x:c r="C242" s="6" t="n">
        <x:v>10</x:v>
      </x:c>
      <x:c r="D242" s="6" t="str">
        <x:v>夜间喧嚣不止</x:v>
      </x:c>
      <x:c r="E242" s="7" t="str">
        <x:v>对指定敌方单体造成等同于卡芙卡140%攻击力的雷属性伤害。</x:v>
      </x:c>
      <x:c r="F242" s="6" t="n">
        <x:v>1.4</x:v>
      </x:c>
      <x:c r="G242" s="6" t="n">
        <x:v>0</x:v>
      </x:c>
      <x:c r="H242" s="6" t="n">
        <x:v>0</x:v>
      </x:c>
      <x:c r="I242" s="6" t="n">
        <x:v>0</x:v>
      </x:c>
      <x:c r="J242" s="6" t="str">
        <x:v>[1.4]</x:v>
      </x:c>
      <x:c r="K242" s="7" t="str">
        <x:v>需确认条件及分段</x:v>
      </x:c>
      <x:c r="L242" s="6" t="str">
        <x:v>https://raw.githubusercontent.com/Mar-7th/StarRailRes/dbe8cdfcfb0bf657b9fe1cf92d5537f118ccb487/index_new/cn/character_skills.json</x:v>
      </x:c>
    </x:row>
    <x:row r="243" ht="53" customHeight="1">
      <x:c r="A243" s="6" t="str">
        <x:v>100502_1</x:v>
      </x:c>
      <x:c r="B243" s="6" t="str">
        <x:v>100502</x:v>
      </x:c>
      <x:c r="C243" s="6" t="n">
        <x:v>1</x:v>
      </x:c>
      <x:c r="D243" s="6" t="str">
        <x:v>月光摩挲连绵</x:v>
      </x:c>
      <x:c r="E243" s="7" t="str">
        <x:v>对指定敌方单体造成等同于卡芙卡80%攻击力的雷属性伤害，同时对其相邻目标造成等同于卡芙卡30%攻击力的雷属性伤害。
若指定敌方单体处于持续伤害状态，其当前承受的所有持续伤害立即产生相当于原伤害60%的伤害。</x:v>
      </x:c>
      <x:c r="F243" s="6" t="n">
        <x:v>1.1</x:v>
      </x:c>
      <x:c r="G243" s="6" t="n">
        <x:v>0</x:v>
      </x:c>
      <x:c r="H243" s="6" t="n">
        <x:v>0</x:v>
      </x:c>
      <x:c r="I243" s="6" t="n">
        <x:v>0</x:v>
      </x:c>
      <x:c r="J243" s="6" t="str">
        <x:v>[0.8, 0.6, 0.3]</x:v>
      </x:c>
      <x:c r="K243" s="7" t="str">
        <x:v>需确认条件及分段</x:v>
      </x:c>
      <x:c r="L243" s="6" t="str">
        <x:v>https://raw.githubusercontent.com/Mar-7th/StarRailRes/dbe8cdfcfb0bf657b9fe1cf92d5537f118ccb487/index_new/cn/character_skills.json</x:v>
      </x:c>
    </x:row>
    <x:row r="244" ht="53" customHeight="1">
      <x:c r="A244" s="6" t="str">
        <x:v>100502_2</x:v>
      </x:c>
      <x:c r="B244" s="6" t="str">
        <x:v>100502</x:v>
      </x:c>
      <x:c r="C244" s="6" t="n">
        <x:v>2</x:v>
      </x:c>
      <x:c r="D244" s="6" t="str">
        <x:v>月光摩挲连绵</x:v>
      </x:c>
      <x:c r="E244" s="7" t="str">
        <x:v>对指定敌方单体造成等同于卡芙卡88%攻击力的雷属性伤害，同时对其相邻目标造成等同于卡芙卡33%攻击力的雷属性伤害。
若指定敌方单体处于持续伤害状态，其当前承受的所有持续伤害立即产生相当于原伤害61.5%的伤害。</x:v>
      </x:c>
      <x:c r="F244" s="6" t="n">
        <x:v>1.21</x:v>
      </x:c>
      <x:c r="G244" s="6" t="n">
        <x:v>0</x:v>
      </x:c>
      <x:c r="H244" s="6" t="n">
        <x:v>0</x:v>
      </x:c>
      <x:c r="I244" s="6" t="n">
        <x:v>0</x:v>
      </x:c>
      <x:c r="J244" s="6" t="str">
        <x:v>[0.88, 0.615, 0.33]</x:v>
      </x:c>
      <x:c r="K244" s="7" t="str">
        <x:v>需确认条件及分段</x:v>
      </x:c>
      <x:c r="L244" s="6" t="str">
        <x:v>https://raw.githubusercontent.com/Mar-7th/StarRailRes/dbe8cdfcfb0bf657b9fe1cf92d5537f118ccb487/index_new/cn/character_skills.json</x:v>
      </x:c>
    </x:row>
    <x:row r="245" ht="53" customHeight="1">
      <x:c r="A245" s="6" t="str">
        <x:v>100502_3</x:v>
      </x:c>
      <x:c r="B245" s="6" t="str">
        <x:v>100502</x:v>
      </x:c>
      <x:c r="C245" s="6" t="n">
        <x:v>3</x:v>
      </x:c>
      <x:c r="D245" s="6" t="str">
        <x:v>月光摩挲连绵</x:v>
      </x:c>
      <x:c r="E245" s="7" t="str">
        <x:v>对指定敌方单体造成等同于卡芙卡96%攻击力的雷属性伤害，同时对其相邻目标造成等同于卡芙卡36%攻击力的雷属性伤害。
若指定敌方单体处于持续伤害状态，其当前承受的所有持续伤害立即产生相当于原伤害63%的伤害。</x:v>
      </x:c>
      <x:c r="F245" s="6" t="n">
        <x:v>1.3199999999999998</x:v>
      </x:c>
      <x:c r="G245" s="6" t="n">
        <x:v>0</x:v>
      </x:c>
      <x:c r="H245" s="6" t="n">
        <x:v>0</x:v>
      </x:c>
      <x:c r="I245" s="6" t="n">
        <x:v>0</x:v>
      </x:c>
      <x:c r="J245" s="6" t="str">
        <x:v>[0.96, 0.63, 0.36]</x:v>
      </x:c>
      <x:c r="K245" s="7" t="str">
        <x:v>需确认条件及分段</x:v>
      </x:c>
      <x:c r="L245" s="6" t="str">
        <x:v>https://raw.githubusercontent.com/Mar-7th/StarRailRes/dbe8cdfcfb0bf657b9fe1cf92d5537f118ccb487/index_new/cn/character_skills.json</x:v>
      </x:c>
    </x:row>
    <x:row r="246" ht="53" customHeight="1">
      <x:c r="A246" s="6" t="str">
        <x:v>100502_4</x:v>
      </x:c>
      <x:c r="B246" s="6" t="str">
        <x:v>100502</x:v>
      </x:c>
      <x:c r="C246" s="6" t="n">
        <x:v>4</x:v>
      </x:c>
      <x:c r="D246" s="6" t="str">
        <x:v>月光摩挲连绵</x:v>
      </x:c>
      <x:c r="E246" s="7" t="str">
        <x:v>对指定敌方单体造成等同于卡芙卡104%攻击力的雷属性伤害，同时对其相邻目标造成等同于卡芙卡39%攻击力的雷属性伤害。
若指定敌方单体处于持续伤害状态，其当前承受的所有持续伤害立即产生相当于原伤害64.5%的伤害。</x:v>
      </x:c>
      <x:c r="F246" s="6" t="n">
        <x:v>1.4300000000000002</x:v>
      </x:c>
      <x:c r="G246" s="6" t="n">
        <x:v>0</x:v>
      </x:c>
      <x:c r="H246" s="6" t="n">
        <x:v>0</x:v>
      </x:c>
      <x:c r="I246" s="6" t="n">
        <x:v>0</x:v>
      </x:c>
      <x:c r="J246" s="6" t="str">
        <x:v>[1.04, 0.645, 0.39]</x:v>
      </x:c>
      <x:c r="K246" s="7" t="str">
        <x:v>需确认条件及分段</x:v>
      </x:c>
      <x:c r="L246" s="6" t="str">
        <x:v>https://raw.githubusercontent.com/Mar-7th/StarRailRes/dbe8cdfcfb0bf657b9fe1cf92d5537f118ccb487/index_new/cn/character_skills.json</x:v>
      </x:c>
    </x:row>
    <x:row r="247" ht="53" customHeight="1">
      <x:c r="A247" s="6" t="str">
        <x:v>100502_5</x:v>
      </x:c>
      <x:c r="B247" s="6" t="str">
        <x:v>100502</x:v>
      </x:c>
      <x:c r="C247" s="6" t="n">
        <x:v>5</x:v>
      </x:c>
      <x:c r="D247" s="6" t="str">
        <x:v>月光摩挲连绵</x:v>
      </x:c>
      <x:c r="E247" s="7" t="str">
        <x:v>对指定敌方单体造成等同于卡芙卡112%攻击力的雷属性伤害，同时对其相邻目标造成等同于卡芙卡42%攻击力的雷属性伤害。
若指定敌方单体处于持续伤害状态，其当前承受的所有持续伤害立即产生相当于原伤害66%的伤害。</x:v>
      </x:c>
      <x:c r="F247" s="6" t="n">
        <x:v>1.54</x:v>
      </x:c>
      <x:c r="G247" s="6" t="n">
        <x:v>0</x:v>
      </x:c>
      <x:c r="H247" s="6" t="n">
        <x:v>0</x:v>
      </x:c>
      <x:c r="I247" s="6" t="n">
        <x:v>0</x:v>
      </x:c>
      <x:c r="J247" s="6" t="str">
        <x:v>[1.12, 0.66, 0.42]</x:v>
      </x:c>
      <x:c r="K247" s="7" t="str">
        <x:v>需确认条件及分段</x:v>
      </x:c>
      <x:c r="L247" s="6" t="str">
        <x:v>https://raw.githubusercontent.com/Mar-7th/StarRailRes/dbe8cdfcfb0bf657b9fe1cf92d5537f118ccb487/index_new/cn/character_skills.json</x:v>
      </x:c>
    </x:row>
    <x:row r="248" ht="53" customHeight="1">
      <x:c r="A248" s="6" t="str">
        <x:v>100502_6</x:v>
      </x:c>
      <x:c r="B248" s="6" t="str">
        <x:v>100502</x:v>
      </x:c>
      <x:c r="C248" s="6" t="n">
        <x:v>6</x:v>
      </x:c>
      <x:c r="D248" s="6" t="str">
        <x:v>月光摩挲连绵</x:v>
      </x:c>
      <x:c r="E248" s="7" t="str">
        <x:v>对指定敌方单体造成等同于卡芙卡120%攻击力的雷属性伤害，同时对其相邻目标造成等同于卡芙卡45%攻击力的雷属性伤害。
若指定敌方单体处于持续伤害状态，其当前承受的所有持续伤害立即产生相当于原伤害67.5%的伤害。</x:v>
      </x:c>
      <x:c r="F248" s="6" t="n">
        <x:v>1.65</x:v>
      </x:c>
      <x:c r="G248" s="6" t="n">
        <x:v>0</x:v>
      </x:c>
      <x:c r="H248" s="6" t="n">
        <x:v>0</x:v>
      </x:c>
      <x:c r="I248" s="6" t="n">
        <x:v>0</x:v>
      </x:c>
      <x:c r="J248" s="6" t="str">
        <x:v>[1.2, 0.675, 0.45]</x:v>
      </x:c>
      <x:c r="K248" s="7" t="str">
        <x:v>需确认条件及分段</x:v>
      </x:c>
      <x:c r="L248" s="6" t="str">
        <x:v>https://raw.githubusercontent.com/Mar-7th/StarRailRes/dbe8cdfcfb0bf657b9fe1cf92d5537f118ccb487/index_new/cn/character_skills.json</x:v>
      </x:c>
    </x:row>
    <x:row r="249" ht="53" customHeight="1">
      <x:c r="A249" s="6" t="str">
        <x:v>100502_7</x:v>
      </x:c>
      <x:c r="B249" s="6" t="str">
        <x:v>100502</x:v>
      </x:c>
      <x:c r="C249" s="6" t="n">
        <x:v>7</x:v>
      </x:c>
      <x:c r="D249" s="6" t="str">
        <x:v>月光摩挲连绵</x:v>
      </x:c>
      <x:c r="E249" s="7" t="str">
        <x:v>对指定敌方单体造成等同于卡芙卡130%攻击力的雷属性伤害，同时对其相邻目标造成等同于卡芙卡48.75%攻击力的雷属性伤害。
若指定敌方单体处于持续伤害状态，其当前承受的所有持续伤害立即产生相当于原伤害69.37%的伤害。</x:v>
      </x:c>
      <x:c r="F249" s="6" t="n">
        <x:v>1.7875</x:v>
      </x:c>
      <x:c r="G249" s="6" t="n">
        <x:v>0</x:v>
      </x:c>
      <x:c r="H249" s="6" t="n">
        <x:v>0</x:v>
      </x:c>
      <x:c r="I249" s="6" t="n">
        <x:v>0</x:v>
      </x:c>
      <x:c r="J249" s="6" t="str">
        <x:v>[1.3, 0.6937, 0.4875]</x:v>
      </x:c>
      <x:c r="K249" s="7" t="str">
        <x:v>需确认条件及分段</x:v>
      </x:c>
      <x:c r="L249" s="6" t="str">
        <x:v>https://raw.githubusercontent.com/Mar-7th/StarRailRes/dbe8cdfcfb0bf657b9fe1cf92d5537f118ccb487/index_new/cn/character_skills.json</x:v>
      </x:c>
    </x:row>
    <x:row r="250" ht="53" customHeight="1">
      <x:c r="A250" s="6" t="str">
        <x:v>100502_8</x:v>
      </x:c>
      <x:c r="B250" s="6" t="str">
        <x:v>100502</x:v>
      </x:c>
      <x:c r="C250" s="6" t="n">
        <x:v>8</x:v>
      </x:c>
      <x:c r="D250" s="6" t="str">
        <x:v>月光摩挲连绵</x:v>
      </x:c>
      <x:c r="E250" s="7" t="str">
        <x:v>对指定敌方单体造成等同于卡芙卡140%攻击力的雷属性伤害，同时对其相邻目标造成等同于卡芙卡52.5%攻击力的雷属性伤害。
若指定敌方单体处于持续伤害状态，其当前承受的所有持续伤害立即产生相当于原伤害71.25%的伤害。</x:v>
      </x:c>
      <x:c r="F250" s="6" t="n">
        <x:v>1.9249999999999998</x:v>
      </x:c>
      <x:c r="G250" s="6" t="n">
        <x:v>0</x:v>
      </x:c>
      <x:c r="H250" s="6" t="n">
        <x:v>0</x:v>
      </x:c>
      <x:c r="I250" s="6" t="n">
        <x:v>0</x:v>
      </x:c>
      <x:c r="J250" s="6" t="str">
        <x:v>[1.4, 0.7125, 0.525]</x:v>
      </x:c>
      <x:c r="K250" s="7" t="str">
        <x:v>需确认条件及分段</x:v>
      </x:c>
      <x:c r="L250" s="6" t="str">
        <x:v>https://raw.githubusercontent.com/Mar-7th/StarRailRes/dbe8cdfcfb0bf657b9fe1cf92d5537f118ccb487/index_new/cn/character_skills.json</x:v>
      </x:c>
    </x:row>
    <x:row r="251" ht="53" customHeight="1">
      <x:c r="A251" s="6" t="str">
        <x:v>100502_9</x:v>
      </x:c>
      <x:c r="B251" s="6" t="str">
        <x:v>100502</x:v>
      </x:c>
      <x:c r="C251" s="6" t="n">
        <x:v>9</x:v>
      </x:c>
      <x:c r="D251" s="6" t="str">
        <x:v>月光摩挲连绵</x:v>
      </x:c>
      <x:c r="E251" s="7" t="str">
        <x:v>对指定敌方单体造成等同于卡芙卡150%攻击力的雷属性伤害，同时对其相邻目标造成等同于卡芙卡56.25%攻击力的雷属性伤害。
若指定敌方单体处于持续伤害状态，其当前承受的所有持续伤害立即产生相当于原伤害73.12%的伤害。</x:v>
      </x:c>
      <x:c r="F251" s="6" t="n">
        <x:v>2.0625</x:v>
      </x:c>
      <x:c r="G251" s="6" t="n">
        <x:v>0</x:v>
      </x:c>
      <x:c r="H251" s="6" t="n">
        <x:v>0</x:v>
      </x:c>
      <x:c r="I251" s="6" t="n">
        <x:v>0</x:v>
      </x:c>
      <x:c r="J251" s="6" t="str">
        <x:v>[1.5, 0.7312, 0.5625]</x:v>
      </x:c>
      <x:c r="K251" s="7" t="str">
        <x:v>需确认条件及分段</x:v>
      </x:c>
      <x:c r="L251" s="6" t="str">
        <x:v>https://raw.githubusercontent.com/Mar-7th/StarRailRes/dbe8cdfcfb0bf657b9fe1cf92d5537f118ccb487/index_new/cn/character_skills.json</x:v>
      </x:c>
    </x:row>
    <x:row r="252" ht="53" customHeight="1">
      <x:c r="A252" s="6" t="str">
        <x:v>100502_10</x:v>
      </x:c>
      <x:c r="B252" s="6" t="str">
        <x:v>100502</x:v>
      </x:c>
      <x:c r="C252" s="6" t="n">
        <x:v>10</x:v>
      </x:c>
      <x:c r="D252" s="6" t="str">
        <x:v>月光摩挲连绵</x:v>
      </x:c>
      <x:c r="E252" s="7" t="str">
        <x:v>对指定敌方单体造成等同于卡芙卡160%攻击力的雷属性伤害，同时对其相邻目标造成等同于卡芙卡60%攻击力的雷属性伤害。
若指定敌方单体处于持续伤害状态，其当前承受的所有持续伤害立即产生相当于原伤害75%的伤害。</x:v>
      </x:c>
      <x:c r="F252" s="6" t="n">
        <x:v>2.2</x:v>
      </x:c>
      <x:c r="G252" s="6" t="n">
        <x:v>0</x:v>
      </x:c>
      <x:c r="H252" s="6" t="n">
        <x:v>0</x:v>
      </x:c>
      <x:c r="I252" s="6" t="n">
        <x:v>0</x:v>
      </x:c>
      <x:c r="J252" s="6" t="str">
        <x:v>[1.6, 0.75, 0.6]</x:v>
      </x:c>
      <x:c r="K252" s="7" t="str">
        <x:v>需确认条件及分段</x:v>
      </x:c>
      <x:c r="L252" s="6" t="str">
        <x:v>https://raw.githubusercontent.com/Mar-7th/StarRailRes/dbe8cdfcfb0bf657b9fe1cf92d5537f118ccb487/index_new/cn/character_skills.json</x:v>
      </x:c>
    </x:row>
    <x:row r="253" ht="53" customHeight="1">
      <x:c r="A253" s="6" t="str">
        <x:v>100502_11</x:v>
      </x:c>
      <x:c r="B253" s="6" t="str">
        <x:v>100502</x:v>
      </x:c>
      <x:c r="C253" s="6" t="n">
        <x:v>11</x:v>
      </x:c>
      <x:c r="D253" s="6" t="str">
        <x:v>月光摩挲连绵</x:v>
      </x:c>
      <x:c r="E253" s="7" t="str">
        <x:v>对指定敌方单体造成等同于卡芙卡168%攻击力的雷属性伤害，同时对其相邻目标造成等同于卡芙卡63%攻击力的雷属性伤害。
若指定敌方单体处于持续伤害状态，其当前承受的所有持续伤害立即产生相当于原伤害76.5%的伤害。</x:v>
      </x:c>
      <x:c r="F253" s="6" t="n">
        <x:v>2.31</x:v>
      </x:c>
      <x:c r="G253" s="6" t="n">
        <x:v>0</x:v>
      </x:c>
      <x:c r="H253" s="6" t="n">
        <x:v>0</x:v>
      </x:c>
      <x:c r="I253" s="6" t="n">
        <x:v>0</x:v>
      </x:c>
      <x:c r="J253" s="6" t="str">
        <x:v>[1.68, 0.765, 0.63]</x:v>
      </x:c>
      <x:c r="K253" s="7" t="str">
        <x:v>需确认条件及分段</x:v>
      </x:c>
      <x:c r="L253" s="6" t="str">
        <x:v>https://raw.githubusercontent.com/Mar-7th/StarRailRes/dbe8cdfcfb0bf657b9fe1cf92d5537f118ccb487/index_new/cn/character_skills.json</x:v>
      </x:c>
    </x:row>
    <x:row r="254" ht="53" customHeight="1">
      <x:c r="A254" s="6" t="str">
        <x:v>100502_12</x:v>
      </x:c>
      <x:c r="B254" s="6" t="str">
        <x:v>100502</x:v>
      </x:c>
      <x:c r="C254" s="6" t="n">
        <x:v>12</x:v>
      </x:c>
      <x:c r="D254" s="6" t="str">
        <x:v>月光摩挲连绵</x:v>
      </x:c>
      <x:c r="E254" s="7" t="str">
        <x:v>对指定敌方单体造成等同于卡芙卡176%攻击力的雷属性伤害，同时对其相邻目标造成等同于卡芙卡66%攻击力的雷属性伤害。
若指定敌方单体处于持续伤害状态，其当前承受的所有持续伤害立即产生相当于原伤害78%的伤害。</x:v>
      </x:c>
      <x:c r="F254" s="6" t="n">
        <x:v>2.42</x:v>
      </x:c>
      <x:c r="G254" s="6" t="n">
        <x:v>0</x:v>
      </x:c>
      <x:c r="H254" s="6" t="n">
        <x:v>0</x:v>
      </x:c>
      <x:c r="I254" s="6" t="n">
        <x:v>0</x:v>
      </x:c>
      <x:c r="J254" s="6" t="str">
        <x:v>[1.76, 0.78, 0.66]</x:v>
      </x:c>
      <x:c r="K254" s="7" t="str">
        <x:v>需确认条件及分段</x:v>
      </x:c>
      <x:c r="L254" s="6" t="str">
        <x:v>https://raw.githubusercontent.com/Mar-7th/StarRailRes/dbe8cdfcfb0bf657b9fe1cf92d5537f118ccb487/index_new/cn/character_skills.json</x:v>
      </x:c>
    </x:row>
    <x:row r="255" ht="53" customHeight="1">
      <x:c r="A255" s="6" t="str">
        <x:v>100502_13</x:v>
      </x:c>
      <x:c r="B255" s="6" t="str">
        <x:v>100502</x:v>
      </x:c>
      <x:c r="C255" s="6" t="n">
        <x:v>13</x:v>
      </x:c>
      <x:c r="D255" s="6" t="str">
        <x:v>月光摩挲连绵</x:v>
      </x:c>
      <x:c r="E255" s="7" t="str">
        <x:v>对指定敌方单体造成等同于卡芙卡184%攻击力的雷属性伤害，同时对其相邻目标造成等同于卡芙卡69%攻击力的雷属性伤害。
若指定敌方单体处于持续伤害状态，其当前承受的所有持续伤害立即产生相当于原伤害79.5%的伤害。</x:v>
      </x:c>
      <x:c r="F255" s="6" t="n">
        <x:v>2.5300000000000002</x:v>
      </x:c>
      <x:c r="G255" s="6" t="n">
        <x:v>0</x:v>
      </x:c>
      <x:c r="H255" s="6" t="n">
        <x:v>0</x:v>
      </x:c>
      <x:c r="I255" s="6" t="n">
        <x:v>0</x:v>
      </x:c>
      <x:c r="J255" s="6" t="str">
        <x:v>[1.84, 0.795, 0.69]</x:v>
      </x:c>
      <x:c r="K255" s="7" t="str">
        <x:v>需确认条件及分段</x:v>
      </x:c>
      <x:c r="L255" s="6" t="str">
        <x:v>https://raw.githubusercontent.com/Mar-7th/StarRailRes/dbe8cdfcfb0bf657b9fe1cf92d5537f118ccb487/index_new/cn/character_skills.json</x:v>
      </x:c>
    </x:row>
    <x:row r="256" ht="53" customHeight="1">
      <x:c r="A256" s="6" t="str">
        <x:v>100502_14</x:v>
      </x:c>
      <x:c r="B256" s="6" t="str">
        <x:v>100502</x:v>
      </x:c>
      <x:c r="C256" s="6" t="n">
        <x:v>14</x:v>
      </x:c>
      <x:c r="D256" s="6" t="str">
        <x:v>月光摩挲连绵</x:v>
      </x:c>
      <x:c r="E256" s="7" t="str">
        <x:v>对指定敌方单体造成等同于卡芙卡192%攻击力的雷属性伤害，同时对其相邻目标造成等同于卡芙卡72%攻击力的雷属性伤害。
若指定敌方单体处于持续伤害状态，其当前承受的所有持续伤害立即产生相当于原伤害81%的伤害。</x:v>
      </x:c>
      <x:c r="F256" s="6" t="n">
        <x:v>2.6399999999999997</x:v>
      </x:c>
      <x:c r="G256" s="6" t="n">
        <x:v>0</x:v>
      </x:c>
      <x:c r="H256" s="6" t="n">
        <x:v>0</x:v>
      </x:c>
      <x:c r="I256" s="6" t="n">
        <x:v>0</x:v>
      </x:c>
      <x:c r="J256" s="6" t="str">
        <x:v>[1.92, 0.81, 0.72]</x:v>
      </x:c>
      <x:c r="K256" s="7" t="str">
        <x:v>需确认条件及分段</x:v>
      </x:c>
      <x:c r="L256" s="6" t="str">
        <x:v>https://raw.githubusercontent.com/Mar-7th/StarRailRes/dbe8cdfcfb0bf657b9fe1cf92d5537f118ccb487/index_new/cn/character_skills.json</x:v>
      </x:c>
    </x:row>
    <x:row r="257" ht="53" customHeight="1">
      <x:c r="A257" s="6" t="str">
        <x:v>100502_15</x:v>
      </x:c>
      <x:c r="B257" s="6" t="str">
        <x:v>100502</x:v>
      </x:c>
      <x:c r="C257" s="6" t="n">
        <x:v>15</x:v>
      </x:c>
      <x:c r="D257" s="6" t="str">
        <x:v>月光摩挲连绵</x:v>
      </x:c>
      <x:c r="E257" s="7" t="str">
        <x:v>对指定敌方单体造成等同于卡芙卡200%攻击力的雷属性伤害，同时对其相邻目标造成等同于卡芙卡75%攻击力的雷属性伤害。
若指定敌方单体处于持续伤害状态，其当前承受的所有持续伤害立即产生相当于原伤害82.5%的伤害。</x:v>
      </x:c>
      <x:c r="F257" s="6" t="n">
        <x:v>2.75</x:v>
      </x:c>
      <x:c r="G257" s="6" t="n">
        <x:v>0</x:v>
      </x:c>
      <x:c r="H257" s="6" t="n">
        <x:v>0</x:v>
      </x:c>
      <x:c r="I257" s="6" t="n">
        <x:v>0</x:v>
      </x:c>
      <x:c r="J257" s="6" t="str">
        <x:v>[2, 0.825, 0.75]</x:v>
      </x:c>
      <x:c r="K257" s="7" t="str">
        <x:v>需确认条件及分段</x:v>
      </x:c>
      <x:c r="L257" s="6" t="str">
        <x:v>https://raw.githubusercontent.com/Mar-7th/StarRailRes/dbe8cdfcfb0bf657b9fe1cf92d5537f118ccb487/index_new/cn/character_skills.json</x:v>
      </x:c>
    </x:row>
    <x:row r="258" ht="68" customHeight="1">
      <x:c r="A258" s="6" t="str">
        <x:v>100503_1</x:v>
      </x:c>
      <x:c r="B258" s="6" t="str">
        <x:v>100503</x:v>
      </x:c>
      <x:c r="C258" s="6" t="n">
        <x:v>1</x:v>
      </x:c>
      <x:c r="D258" s="6" t="str">
        <x:v>悲剧尽头的颤音</x:v>
      </x:c>
      <x:c r="E258" s="7" t="str">
        <x:v>对敌方全体造成等同于卡芙卡48%攻击力的雷属性伤害，有100%的基础概率使受到攻击的敌方目标陷入触电状态，并使其当前承受的触电状态立即产生相当于原伤害80%的伤害。触电状态持续2回合。
触电状态下，敌方目标每回合开始时受到等同于卡芙卡116%攻击力的雷属性持续伤害。</x:v>
      </x:c>
      <x:c r="F258" s="6" t="n">
        <x:v>0.48</x:v>
      </x:c>
      <x:c r="G258" s="6" t="n">
        <x:v>0</x:v>
      </x:c>
      <x:c r="H258" s="6" t="n">
        <x:v>0</x:v>
      </x:c>
      <x:c r="I258" s="6" t="n">
        <x:v>0</x:v>
      </x:c>
      <x:c r="J258" s="6" t="str">
        <x:v>[0.48, 1, 2, 1.16, 0.8]</x:v>
      </x:c>
      <x:c r="K258" s="7" t="str">
        <x:v>需确认条件及分段</x:v>
      </x:c>
      <x:c r="L258" s="6" t="str">
        <x:v>https://raw.githubusercontent.com/Mar-7th/StarRailRes/dbe8cdfcfb0bf657b9fe1cf92d5537f118ccb487/index_new/cn/character_skills.json</x:v>
      </x:c>
    </x:row>
    <x:row r="259" ht="68" customHeight="1">
      <x:c r="A259" s="6" t="str">
        <x:v>100503_2</x:v>
      </x:c>
      <x:c r="B259" s="6" t="str">
        <x:v>100503</x:v>
      </x:c>
      <x:c r="C259" s="6" t="n">
        <x:v>2</x:v>
      </x:c>
      <x:c r="D259" s="6" t="str">
        <x:v>悲剧尽头的颤音</x:v>
      </x:c>
      <x:c r="E259" s="7" t="str">
        <x:v>对敌方全体造成等同于卡芙卡51.2%攻击力的雷属性伤害，有100%的基础概率使受到攻击的敌方目标陷入触电状态，并使其当前承受的触电状态立即产生相当于原伤害82%的伤害。触电状态持续2回合。
触电状态下，敌方目标每回合开始时受到等同于卡芙卡126.88%攻击力的雷属性持续伤害。</x:v>
      </x:c>
      <x:c r="F259" s="6" t="n">
        <x:v>0.512</x:v>
      </x:c>
      <x:c r="G259" s="6" t="n">
        <x:v>0</x:v>
      </x:c>
      <x:c r="H259" s="6" t="n">
        <x:v>0</x:v>
      </x:c>
      <x:c r="I259" s="6" t="n">
        <x:v>0</x:v>
      </x:c>
      <x:c r="J259" s="6" t="str">
        <x:v>[0.512, 1, 2, 1.2688, 0.82]</x:v>
      </x:c>
      <x:c r="K259" s="7" t="str">
        <x:v>需确认条件及分段</x:v>
      </x:c>
      <x:c r="L259" s="6" t="str">
        <x:v>https://raw.githubusercontent.com/Mar-7th/StarRailRes/dbe8cdfcfb0bf657b9fe1cf92d5537f118ccb487/index_new/cn/character_skills.json</x:v>
      </x:c>
    </x:row>
    <x:row r="260" ht="68" customHeight="1">
      <x:c r="A260" s="6" t="str">
        <x:v>100503_3</x:v>
      </x:c>
      <x:c r="B260" s="6" t="str">
        <x:v>100503</x:v>
      </x:c>
      <x:c r="C260" s="6" t="n">
        <x:v>3</x:v>
      </x:c>
      <x:c r="D260" s="6" t="str">
        <x:v>悲剧尽头的颤音</x:v>
      </x:c>
      <x:c r="E260" s="7" t="str">
        <x:v>对敌方全体造成等同于卡芙卡54.4%攻击力的雷属性伤害，有100%的基础概率使受到攻击的敌方目标陷入触电状态，并使其当前承受的触电状态立即产生相当于原伤害84%的伤害。触电状态持续2回合。
触电状态下，敌方目标每回合开始时受到等同于卡芙卡137.75%攻击力的雷属性持续伤害。</x:v>
      </x:c>
      <x:c r="F260" s="6" t="n">
        <x:v>0.544</x:v>
      </x:c>
      <x:c r="G260" s="6" t="n">
        <x:v>0</x:v>
      </x:c>
      <x:c r="H260" s="6" t="n">
        <x:v>0</x:v>
      </x:c>
      <x:c r="I260" s="6" t="n">
        <x:v>0</x:v>
      </x:c>
      <x:c r="J260" s="6" t="str">
        <x:v>[0.544, 1, 2, 1.3775, 0.84]</x:v>
      </x:c>
      <x:c r="K260" s="7" t="str">
        <x:v>需确认条件及分段</x:v>
      </x:c>
      <x:c r="L260" s="6" t="str">
        <x:v>https://raw.githubusercontent.com/Mar-7th/StarRailRes/dbe8cdfcfb0bf657b9fe1cf92d5537f118ccb487/index_new/cn/character_skills.json</x:v>
      </x:c>
    </x:row>
    <x:row r="261" ht="68" customHeight="1">
      <x:c r="A261" s="6" t="str">
        <x:v>100503_4</x:v>
      </x:c>
      <x:c r="B261" s="6" t="str">
        <x:v>100503</x:v>
      </x:c>
      <x:c r="C261" s="6" t="n">
        <x:v>4</x:v>
      </x:c>
      <x:c r="D261" s="6" t="str">
        <x:v>悲剧尽头的颤音</x:v>
      </x:c>
      <x:c r="E261" s="7" t="str">
        <x:v>对敌方全体造成等同于卡芙卡57.6%攻击力的雷属性伤害，有100%的基础概率使受到攻击的敌方目标陷入触电状态，并使其当前承受的触电状态立即产生相当于原伤害86%的伤害。触电状态持续2回合。
触电状态下，敌方目标每回合开始时受到等同于卡芙卡148.63%攻击力的雷属性持续伤害。</x:v>
      </x:c>
      <x:c r="F261" s="6" t="n">
        <x:v>0.576</x:v>
      </x:c>
      <x:c r="G261" s="6" t="n">
        <x:v>0</x:v>
      </x:c>
      <x:c r="H261" s="6" t="n">
        <x:v>0</x:v>
      </x:c>
      <x:c r="I261" s="6" t="n">
        <x:v>0</x:v>
      </x:c>
      <x:c r="J261" s="6" t="str">
        <x:v>[0.576, 1, 2, 1.4863, 0.86]</x:v>
      </x:c>
      <x:c r="K261" s="7" t="str">
        <x:v>需确认条件及分段</x:v>
      </x:c>
      <x:c r="L261" s="6" t="str">
        <x:v>https://raw.githubusercontent.com/Mar-7th/StarRailRes/dbe8cdfcfb0bf657b9fe1cf92d5537f118ccb487/index_new/cn/character_skills.json</x:v>
      </x:c>
    </x:row>
    <x:row r="262" ht="68" customHeight="1">
      <x:c r="A262" s="6" t="str">
        <x:v>100503_5</x:v>
      </x:c>
      <x:c r="B262" s="6" t="str">
        <x:v>100503</x:v>
      </x:c>
      <x:c r="C262" s="6" t="n">
        <x:v>5</x:v>
      </x:c>
      <x:c r="D262" s="6" t="str">
        <x:v>悲剧尽头的颤音</x:v>
      </x:c>
      <x:c r="E262" s="7" t="str">
        <x:v>对敌方全体造成等同于卡芙卡60.8%攻击力的雷属性伤害，有100%的基础概率使受到攻击的敌方目标陷入触电状态，并使其当前承受的触电状态立即产生相当于原伤害88%的伤害。触电状态持续2回合。
触电状态下，敌方目标每回合开始时受到等同于卡芙卡159.5%攻击力的雷属性持续伤害。</x:v>
      </x:c>
      <x:c r="F262" s="6" t="n">
        <x:v>0.608</x:v>
      </x:c>
      <x:c r="G262" s="6" t="n">
        <x:v>0</x:v>
      </x:c>
      <x:c r="H262" s="6" t="n">
        <x:v>0</x:v>
      </x:c>
      <x:c r="I262" s="6" t="n">
        <x:v>0</x:v>
      </x:c>
      <x:c r="J262" s="6" t="str">
        <x:v>[0.608, 1, 2, 1.595, 0.88]</x:v>
      </x:c>
      <x:c r="K262" s="7" t="str">
        <x:v>需确认条件及分段</x:v>
      </x:c>
      <x:c r="L262" s="6" t="str">
        <x:v>https://raw.githubusercontent.com/Mar-7th/StarRailRes/dbe8cdfcfb0bf657b9fe1cf92d5537f118ccb487/index_new/cn/character_skills.json</x:v>
      </x:c>
    </x:row>
    <x:row r="263" ht="68" customHeight="1">
      <x:c r="A263" s="6" t="str">
        <x:v>100503_6</x:v>
      </x:c>
      <x:c r="B263" s="6" t="str">
        <x:v>100503</x:v>
      </x:c>
      <x:c r="C263" s="6" t="n">
        <x:v>6</x:v>
      </x:c>
      <x:c r="D263" s="6" t="str">
        <x:v>悲剧尽头的颤音</x:v>
      </x:c>
      <x:c r="E263" s="7" t="str">
        <x:v>对敌方全体造成等同于卡芙卡64%攻击力的雷属性伤害，有100%的基础概率使受到攻击的敌方目标陷入触电状态，并使其当前承受的触电状态立即产生相当于原伤害90%的伤害。触电状态持续2回合。
触电状态下，敌方目标每回合开始时受到等同于卡芙卡175.81%攻击力的雷属性持续伤害。</x:v>
      </x:c>
      <x:c r="F263" s="6" t="n">
        <x:v>0.64</x:v>
      </x:c>
      <x:c r="G263" s="6" t="n">
        <x:v>0</x:v>
      </x:c>
      <x:c r="H263" s="6" t="n">
        <x:v>0</x:v>
      </x:c>
      <x:c r="I263" s="6" t="n">
        <x:v>0</x:v>
      </x:c>
      <x:c r="J263" s="6" t="str">
        <x:v>[0.64, 1, 2, 1.7581, 0.9]</x:v>
      </x:c>
      <x:c r="K263" s="7" t="str">
        <x:v>需确认条件及分段</x:v>
      </x:c>
      <x:c r="L263" s="6" t="str">
        <x:v>https://raw.githubusercontent.com/Mar-7th/StarRailRes/dbe8cdfcfb0bf657b9fe1cf92d5537f118ccb487/index_new/cn/character_skills.json</x:v>
      </x:c>
    </x:row>
    <x:row r="264" ht="68" customHeight="1">
      <x:c r="A264" s="6" t="str">
        <x:v>100503_7</x:v>
      </x:c>
      <x:c r="B264" s="6" t="str">
        <x:v>100503</x:v>
      </x:c>
      <x:c r="C264" s="6" t="n">
        <x:v>7</x:v>
      </x:c>
      <x:c r="D264" s="6" t="str">
        <x:v>悲剧尽头的颤音</x:v>
      </x:c>
      <x:c r="E264" s="7" t="str">
        <x:v>对敌方全体造成等同于卡芙卡68%攻击力的雷属性伤害，有100%的基础概率使受到攻击的敌方目标陷入触电状态，并使其当前承受的触电状态立即产生相当于原伤害92.5%的伤害。触电状态持续2回合。
触电状态下，敌方目标每回合开始时受到等同于卡芙卡197.56%攻击力的雷属性持续伤害。</x:v>
      </x:c>
      <x:c r="F264" s="6" t="n">
        <x:v>0.68</x:v>
      </x:c>
      <x:c r="G264" s="6" t="n">
        <x:v>0</x:v>
      </x:c>
      <x:c r="H264" s="6" t="n">
        <x:v>0</x:v>
      </x:c>
      <x:c r="I264" s="6" t="n">
        <x:v>0</x:v>
      </x:c>
      <x:c r="J264" s="6" t="str">
        <x:v>[0.68, 1, 2, 1.9756, 0.925]</x:v>
      </x:c>
      <x:c r="K264" s="7" t="str">
        <x:v>需确认条件及分段</x:v>
      </x:c>
      <x:c r="L264" s="6" t="str">
        <x:v>https://raw.githubusercontent.com/Mar-7th/StarRailRes/dbe8cdfcfb0bf657b9fe1cf92d5537f118ccb487/index_new/cn/character_skills.json</x:v>
      </x:c>
    </x:row>
    <x:row r="265" ht="68" customHeight="1">
      <x:c r="A265" s="6" t="str">
        <x:v>100503_8</x:v>
      </x:c>
      <x:c r="B265" s="6" t="str">
        <x:v>100503</x:v>
      </x:c>
      <x:c r="C265" s="6" t="n">
        <x:v>8</x:v>
      </x:c>
      <x:c r="D265" s="6" t="str">
        <x:v>悲剧尽头的颤音</x:v>
      </x:c>
      <x:c r="E265" s="7" t="str">
        <x:v>对敌方全体造成等同于卡芙卡72%攻击力的雷属性伤害，有100%的基础概率使受到攻击的敌方目标陷入触电状态，并使其当前承受的触电状态立即产生相当于原伤害95%的伤害。触电状态持续2回合。
触电状态下，敌方目标每回合开始时受到等同于卡芙卡224.75%攻击力的雷属性持续伤害。</x:v>
      </x:c>
      <x:c r="F265" s="6" t="n">
        <x:v>0.72</x:v>
      </x:c>
      <x:c r="G265" s="6" t="n">
        <x:v>0</x:v>
      </x:c>
      <x:c r="H265" s="6" t="n">
        <x:v>0</x:v>
      </x:c>
      <x:c r="I265" s="6" t="n">
        <x:v>0</x:v>
      </x:c>
      <x:c r="J265" s="6" t="str">
        <x:v>[0.72, 1, 2, 2.2475, 0.95]</x:v>
      </x:c>
      <x:c r="K265" s="7" t="str">
        <x:v>需确认条件及分段</x:v>
      </x:c>
      <x:c r="L265" s="6" t="str">
        <x:v>https://raw.githubusercontent.com/Mar-7th/StarRailRes/dbe8cdfcfb0bf657b9fe1cf92d5537f118ccb487/index_new/cn/character_skills.json</x:v>
      </x:c>
    </x:row>
    <x:row r="266" ht="68" customHeight="1">
      <x:c r="A266" s="6" t="str">
        <x:v>100503_9</x:v>
      </x:c>
      <x:c r="B266" s="6" t="str">
        <x:v>100503</x:v>
      </x:c>
      <x:c r="C266" s="6" t="n">
        <x:v>9</x:v>
      </x:c>
      <x:c r="D266" s="6" t="str">
        <x:v>悲剧尽头的颤音</x:v>
      </x:c>
      <x:c r="E266" s="7" t="str">
        <x:v>对敌方全体造成等同于卡芙卡76%攻击力的雷属性伤害，有100%的基础概率使受到攻击的敌方目标陷入触电状态，并使其当前承受的触电状态立即产生相当于原伤害97.5%的伤害。触电状态持续2回合。
触电状态下，敌方目标每回合开始时受到等同于卡芙卡257.37%攻击力的雷属性持续伤害。</x:v>
      </x:c>
      <x:c r="F266" s="6" t="n">
        <x:v>0.76</x:v>
      </x:c>
      <x:c r="G266" s="6" t="n">
        <x:v>0</x:v>
      </x:c>
      <x:c r="H266" s="6" t="n">
        <x:v>0</x:v>
      </x:c>
      <x:c r="I266" s="6" t="n">
        <x:v>0</x:v>
      </x:c>
      <x:c r="J266" s="6" t="str">
        <x:v>[0.76, 1, 2, 2.5737, 0.975]</x:v>
      </x:c>
      <x:c r="K266" s="7" t="str">
        <x:v>需确认条件及分段</x:v>
      </x:c>
      <x:c r="L266" s="6" t="str">
        <x:v>https://raw.githubusercontent.com/Mar-7th/StarRailRes/dbe8cdfcfb0bf657b9fe1cf92d5537f118ccb487/index_new/cn/character_skills.json</x:v>
      </x:c>
    </x:row>
    <x:row r="267" ht="68" customHeight="1">
      <x:c r="A267" s="6" t="str">
        <x:v>100503_10</x:v>
      </x:c>
      <x:c r="B267" s="6" t="str">
        <x:v>100503</x:v>
      </x:c>
      <x:c r="C267" s="6" t="n">
        <x:v>10</x:v>
      </x:c>
      <x:c r="D267" s="6" t="str">
        <x:v>悲剧尽头的颤音</x:v>
      </x:c>
      <x:c r="E267" s="7" t="str">
        <x:v>对敌方全体造成等同于卡芙卡80%攻击力的雷属性伤害，有100%的基础概率使受到攻击的敌方目标陷入触电状态，并使其当前承受的触电状态立即产生相当于原伤害100%的伤害。触电状态持续2回合。
触电状态下，敌方目标每回合开始时受到等同于卡芙卡290%攻击力的雷属性持续伤害。</x:v>
      </x:c>
      <x:c r="F267" s="6" t="n">
        <x:v>0.8</x:v>
      </x:c>
      <x:c r="G267" s="6" t="n">
        <x:v>0</x:v>
      </x:c>
      <x:c r="H267" s="6" t="n">
        <x:v>0</x:v>
      </x:c>
      <x:c r="I267" s="6" t="n">
        <x:v>0</x:v>
      </x:c>
      <x:c r="J267" s="6" t="str">
        <x:v>[0.8, 1, 2, 2.9, 1]</x:v>
      </x:c>
      <x:c r="K267" s="7" t="str">
        <x:v>需确认条件及分段</x:v>
      </x:c>
      <x:c r="L267" s="6" t="str">
        <x:v>https://raw.githubusercontent.com/Mar-7th/StarRailRes/dbe8cdfcfb0bf657b9fe1cf92d5537f118ccb487/index_new/cn/character_skills.json</x:v>
      </x:c>
    </x:row>
    <x:row r="268" ht="68" customHeight="1">
      <x:c r="A268" s="6" t="str">
        <x:v>100503_11</x:v>
      </x:c>
      <x:c r="B268" s="6" t="str">
        <x:v>100503</x:v>
      </x:c>
      <x:c r="C268" s="6" t="n">
        <x:v>11</x:v>
      </x:c>
      <x:c r="D268" s="6" t="str">
        <x:v>悲剧尽头的颤音</x:v>
      </x:c>
      <x:c r="E268" s="7" t="str">
        <x:v>对敌方全体造成等同于卡芙卡83.2%攻击力的雷属性伤害，有100%的基础概率使受到攻击的敌方目标陷入触电状态，并使其当前承受的触电状态立即产生相当于原伤害102%的伤害。触电状态持续2回合。
触电状态下，敌方目标每回合开始时受到等同于卡芙卡304.14%攻击力的雷属性持续伤害。</x:v>
      </x:c>
      <x:c r="F268" s="6" t="n">
        <x:v>0.832</x:v>
      </x:c>
      <x:c r="G268" s="6" t="n">
        <x:v>0</x:v>
      </x:c>
      <x:c r="H268" s="6" t="n">
        <x:v>0</x:v>
      </x:c>
      <x:c r="I268" s="6" t="n">
        <x:v>0</x:v>
      </x:c>
      <x:c r="J268" s="6" t="str">
        <x:v>[0.832, 1, 2, 3.0414, 1.02]</x:v>
      </x:c>
      <x:c r="K268" s="7" t="str">
        <x:v>需确认条件及分段</x:v>
      </x:c>
      <x:c r="L268" s="6" t="str">
        <x:v>https://raw.githubusercontent.com/Mar-7th/StarRailRes/dbe8cdfcfb0bf657b9fe1cf92d5537f118ccb487/index_new/cn/character_skills.json</x:v>
      </x:c>
    </x:row>
    <x:row r="269" ht="68" customHeight="1">
      <x:c r="A269" s="6" t="str">
        <x:v>100503_12</x:v>
      </x:c>
      <x:c r="B269" s="6" t="str">
        <x:v>100503</x:v>
      </x:c>
      <x:c r="C269" s="6" t="n">
        <x:v>12</x:v>
      </x:c>
      <x:c r="D269" s="6" t="str">
        <x:v>悲剧尽头的颤音</x:v>
      </x:c>
      <x:c r="E269" s="7" t="str">
        <x:v>对敌方全体造成等同于卡芙卡86.4%攻击力的雷属性伤害，有100%的基础概率使受到攻击的敌方目标陷入触电状态，并使其当前承受的触电状态立即产生相当于原伤害104%的伤害。触电状态持续2回合。
触电状态下，敌方目标每回合开始时受到等同于卡芙卡318.27%攻击力的雷属性持续伤害。</x:v>
      </x:c>
      <x:c r="F269" s="6" t="n">
        <x:v>0.864</x:v>
      </x:c>
      <x:c r="G269" s="6" t="n">
        <x:v>0</x:v>
      </x:c>
      <x:c r="H269" s="6" t="n">
        <x:v>0</x:v>
      </x:c>
      <x:c r="I269" s="6" t="n">
        <x:v>0</x:v>
      </x:c>
      <x:c r="J269" s="6" t="str">
        <x:v>[0.864, 1, 2, 3.1827, 1.04]</x:v>
      </x:c>
      <x:c r="K269" s="7" t="str">
        <x:v>需确认条件及分段</x:v>
      </x:c>
      <x:c r="L269" s="6" t="str">
        <x:v>https://raw.githubusercontent.com/Mar-7th/StarRailRes/dbe8cdfcfb0bf657b9fe1cf92d5537f118ccb487/index_new/cn/character_skills.json</x:v>
      </x:c>
    </x:row>
    <x:row r="270" ht="68" customHeight="1">
      <x:c r="A270" s="6" t="str">
        <x:v>100503_13</x:v>
      </x:c>
      <x:c r="B270" s="6" t="str">
        <x:v>100503</x:v>
      </x:c>
      <x:c r="C270" s="6" t="n">
        <x:v>13</x:v>
      </x:c>
      <x:c r="D270" s="6" t="str">
        <x:v>悲剧尽头的颤音</x:v>
      </x:c>
      <x:c r="E270" s="7" t="str">
        <x:v>对敌方全体造成等同于卡芙卡89.6%攻击力的雷属性伤害，有100%的基础概率使受到攻击的敌方目标陷入触电状态，并使其当前承受的触电状态立即产生相当于原伤害106%的伤害。触电状态持续2回合。
触电状态下，敌方目标每回合开始时受到等同于卡芙卡332.41%攻击力的雷属性持续伤害。</x:v>
      </x:c>
      <x:c r="F270" s="6" t="n">
        <x:v>0.896</x:v>
      </x:c>
      <x:c r="G270" s="6" t="n">
        <x:v>0</x:v>
      </x:c>
      <x:c r="H270" s="6" t="n">
        <x:v>0</x:v>
      </x:c>
      <x:c r="I270" s="6" t="n">
        <x:v>0</x:v>
      </x:c>
      <x:c r="J270" s="6" t="str">
        <x:v>[0.896, 1, 2, 3.3241, 1.06]</x:v>
      </x:c>
      <x:c r="K270" s="7" t="str">
        <x:v>需确认条件及分段</x:v>
      </x:c>
      <x:c r="L270" s="6" t="str">
        <x:v>https://raw.githubusercontent.com/Mar-7th/StarRailRes/dbe8cdfcfb0bf657b9fe1cf92d5537f118ccb487/index_new/cn/character_skills.json</x:v>
      </x:c>
    </x:row>
    <x:row r="271" ht="68" customHeight="1">
      <x:c r="A271" s="6" t="str">
        <x:v>100503_14</x:v>
      </x:c>
      <x:c r="B271" s="6" t="str">
        <x:v>100503</x:v>
      </x:c>
      <x:c r="C271" s="6" t="n">
        <x:v>14</x:v>
      </x:c>
      <x:c r="D271" s="6" t="str">
        <x:v>悲剧尽头的颤音</x:v>
      </x:c>
      <x:c r="E271" s="7" t="str">
        <x:v>对敌方全体造成等同于卡芙卡92.8%攻击力的雷属性伤害，有100%的基础概率使受到攻击的敌方目标陷入触电状态，并使其当前承受的触电状态立即产生相当于原伤害108%的伤害。触电状态持续2回合。
触电状态下，敌方目标每回合开始时受到等同于卡芙卡346.55%攻击力的雷属性持续伤害。</x:v>
      </x:c>
      <x:c r="F271" s="6" t="n">
        <x:v>0.928</x:v>
      </x:c>
      <x:c r="G271" s="6" t="n">
        <x:v>0</x:v>
      </x:c>
      <x:c r="H271" s="6" t="n">
        <x:v>0</x:v>
      </x:c>
      <x:c r="I271" s="6" t="n">
        <x:v>0</x:v>
      </x:c>
      <x:c r="J271" s="6" t="str">
        <x:v>[0.928, 1, 2, 3.4655, 1.08]</x:v>
      </x:c>
      <x:c r="K271" s="7" t="str">
        <x:v>需确认条件及分段</x:v>
      </x:c>
      <x:c r="L271" s="6" t="str">
        <x:v>https://raw.githubusercontent.com/Mar-7th/StarRailRes/dbe8cdfcfb0bf657b9fe1cf92d5537f118ccb487/index_new/cn/character_skills.json</x:v>
      </x:c>
    </x:row>
    <x:row r="272" ht="68" customHeight="1">
      <x:c r="A272" s="6" t="str">
        <x:v>100503_15</x:v>
      </x:c>
      <x:c r="B272" s="6" t="str">
        <x:v>100503</x:v>
      </x:c>
      <x:c r="C272" s="6" t="n">
        <x:v>15</x:v>
      </x:c>
      <x:c r="D272" s="6" t="str">
        <x:v>悲剧尽头的颤音</x:v>
      </x:c>
      <x:c r="E272" s="7" t="str">
        <x:v>对敌方全体造成等同于卡芙卡96%攻击力的雷属性伤害，有100%的基础概率使受到攻击的敌方目标陷入触电状态，并使其当前承受的触电状态立即产生相当于原伤害110%的伤害。触电状态持续2回合。
触电状态下，敌方目标每回合开始时受到等同于卡芙卡360.69%攻击力的雷属性持续伤害。</x:v>
      </x:c>
      <x:c r="F272" s="6" t="n">
        <x:v>0.96</x:v>
      </x:c>
      <x:c r="G272" s="6" t="n">
        <x:v>0</x:v>
      </x:c>
      <x:c r="H272" s="6" t="n">
        <x:v>0</x:v>
      </x:c>
      <x:c r="I272" s="6" t="n">
        <x:v>0</x:v>
      </x:c>
      <x:c r="J272" s="6" t="str">
        <x:v>[0.96, 1, 2, 3.6069, 1.1]</x:v>
      </x:c>
      <x:c r="K272" s="7" t="str">
        <x:v>需确认条件及分段</x:v>
      </x:c>
      <x:c r="L272" s="6" t="str">
        <x:v>https://raw.githubusercontent.com/Mar-7th/StarRailRes/dbe8cdfcfb0bf657b9fe1cf92d5537f118ccb487/index_new/cn/character_skills.json</x:v>
      </x:c>
    </x:row>
    <x:row r="273" ht="53" customHeight="1">
      <x:c r="A273" s="6" t="str">
        <x:v>100504_1</x:v>
      </x:c>
      <x:c r="B273" s="6" t="str">
        <x:v>100504</x:v>
      </x:c>
      <x:c r="C273" s="6" t="n">
        <x:v>1</x:v>
      </x:c>
      <x:c r="D273" s="6" t="str">
        <x:v>温柔亦同残酷</x:v>
      </x:c>
      <x:c r="E273" s="7" t="str">
        <x:v>当卡芙卡的队友对敌方目标施放普攻后，卡芙卡立即发动追加攻击，对该目标造成等同于卡芙卡42%攻击力的雷属性伤害，并有100%的基础概率使受到攻击的敌方目标陷入与终结技相同的触电状态，持续2回合，该效果每回合只能触发1次。</x:v>
      </x:c>
      <x:c r="F273" s="6" t="n">
        <x:v>0.42</x:v>
      </x:c>
      <x:c r="G273" s="6" t="n">
        <x:v>0</x:v>
      </x:c>
      <x:c r="H273" s="6" t="n">
        <x:v>0</x:v>
      </x:c>
      <x:c r="I273" s="6" t="n">
        <x:v>0</x:v>
      </x:c>
      <x:c r="J273" s="6" t="str">
        <x:v>[0.42, 1, 2]</x:v>
      </x:c>
      <x:c r="K273" s="7" t="str">
        <x:v>需确认条件及分段</x:v>
      </x:c>
      <x:c r="L273" s="6" t="str">
        <x:v>https://raw.githubusercontent.com/Mar-7th/StarRailRes/dbe8cdfcfb0bf657b9fe1cf92d5537f118ccb487/index_new/cn/character_skills.json</x:v>
      </x:c>
    </x:row>
    <x:row r="274" ht="53" customHeight="1">
      <x:c r="A274" s="6" t="str">
        <x:v>100504_2</x:v>
      </x:c>
      <x:c r="B274" s="6" t="str">
        <x:v>100504</x:v>
      </x:c>
      <x:c r="C274" s="6" t="n">
        <x:v>2</x:v>
      </x:c>
      <x:c r="D274" s="6" t="str">
        <x:v>温柔亦同残酷</x:v>
      </x:c>
      <x:c r="E274" s="7" t="str">
        <x:v>当卡芙卡的队友对敌方目标施放普攻后，卡芙卡立即发动追加攻击，对该目标造成等同于卡芙卡51.8%攻击力的雷属性伤害，并有100%的基础概率使受到攻击的敌方目标陷入与终结技相同的触电状态，持续2回合，该效果每回合只能触发1次。</x:v>
      </x:c>
      <x:c r="F274" s="6" t="n">
        <x:v>0.518</x:v>
      </x:c>
      <x:c r="G274" s="6" t="n">
        <x:v>0</x:v>
      </x:c>
      <x:c r="H274" s="6" t="n">
        <x:v>0</x:v>
      </x:c>
      <x:c r="I274" s="6" t="n">
        <x:v>0</x:v>
      </x:c>
      <x:c r="J274" s="6" t="str">
        <x:v>[0.518, 1, 2]</x:v>
      </x:c>
      <x:c r="K274" s="7" t="str">
        <x:v>需确认条件及分段</x:v>
      </x:c>
      <x:c r="L274" s="6" t="str">
        <x:v>https://raw.githubusercontent.com/Mar-7th/StarRailRes/dbe8cdfcfb0bf657b9fe1cf92d5537f118ccb487/index_new/cn/character_skills.json</x:v>
      </x:c>
    </x:row>
    <x:row r="275" ht="53" customHeight="1">
      <x:c r="A275" s="6" t="str">
        <x:v>100504_3</x:v>
      </x:c>
      <x:c r="B275" s="6" t="str">
        <x:v>100504</x:v>
      </x:c>
      <x:c r="C275" s="6" t="n">
        <x:v>3</x:v>
      </x:c>
      <x:c r="D275" s="6" t="str">
        <x:v>温柔亦同残酷</x:v>
      </x:c>
      <x:c r="E275" s="7" t="str">
        <x:v>当卡芙卡的队友对敌方目标施放普攻后，卡芙卡立即发动追加攻击，对该目标造成等同于卡芙卡61.6%攻击力的雷属性伤害，并有100%的基础概率使受到攻击的敌方目标陷入与终结技相同的触电状态，持续2回合，该效果每回合只能触发1次。</x:v>
      </x:c>
      <x:c r="F275" s="6" t="n">
        <x:v>0.616</x:v>
      </x:c>
      <x:c r="G275" s="6" t="n">
        <x:v>0</x:v>
      </x:c>
      <x:c r="H275" s="6" t="n">
        <x:v>0</x:v>
      </x:c>
      <x:c r="I275" s="6" t="n">
        <x:v>0</x:v>
      </x:c>
      <x:c r="J275" s="6" t="str">
        <x:v>[0.616, 1, 2]</x:v>
      </x:c>
      <x:c r="K275" s="7" t="str">
        <x:v>需确认条件及分段</x:v>
      </x:c>
      <x:c r="L275" s="6" t="str">
        <x:v>https://raw.githubusercontent.com/Mar-7th/StarRailRes/dbe8cdfcfb0bf657b9fe1cf92d5537f118ccb487/index_new/cn/character_skills.json</x:v>
      </x:c>
    </x:row>
    <x:row r="276" ht="53" customHeight="1">
      <x:c r="A276" s="6" t="str">
        <x:v>100504_4</x:v>
      </x:c>
      <x:c r="B276" s="6" t="str">
        <x:v>100504</x:v>
      </x:c>
      <x:c r="C276" s="6" t="n">
        <x:v>4</x:v>
      </x:c>
      <x:c r="D276" s="6" t="str">
        <x:v>温柔亦同残酷</x:v>
      </x:c>
      <x:c r="E276" s="7" t="str">
        <x:v>当卡芙卡的队友对敌方目标施放普攻后，卡芙卡立即发动追加攻击，对该目标造成等同于卡芙卡71.4%攻击力的雷属性伤害，并有100%的基础概率使受到攻击的敌方目标陷入与终结技相同的触电状态，持续2回合，该效果每回合只能触发1次。</x:v>
      </x:c>
      <x:c r="F276" s="6" t="n">
        <x:v>0.714</x:v>
      </x:c>
      <x:c r="G276" s="6" t="n">
        <x:v>0</x:v>
      </x:c>
      <x:c r="H276" s="6" t="n">
        <x:v>0</x:v>
      </x:c>
      <x:c r="I276" s="6" t="n">
        <x:v>0</x:v>
      </x:c>
      <x:c r="J276" s="6" t="str">
        <x:v>[0.714, 1, 2]</x:v>
      </x:c>
      <x:c r="K276" s="7" t="str">
        <x:v>需确认条件及分段</x:v>
      </x:c>
      <x:c r="L276" s="6" t="str">
        <x:v>https://raw.githubusercontent.com/Mar-7th/StarRailRes/dbe8cdfcfb0bf657b9fe1cf92d5537f118ccb487/index_new/cn/character_skills.json</x:v>
      </x:c>
    </x:row>
    <x:row r="277" ht="53" customHeight="1">
      <x:c r="A277" s="6" t="str">
        <x:v>100504_5</x:v>
      </x:c>
      <x:c r="B277" s="6" t="str">
        <x:v>100504</x:v>
      </x:c>
      <x:c r="C277" s="6" t="n">
        <x:v>5</x:v>
      </x:c>
      <x:c r="D277" s="6" t="str">
        <x:v>温柔亦同残酷</x:v>
      </x:c>
      <x:c r="E277" s="7" t="str">
        <x:v>当卡芙卡的队友对敌方目标施放普攻后，卡芙卡立即发动追加攻击，对该目标造成等同于卡芙卡81.2%攻击力的雷属性伤害，并有100%的基础概率使受到攻击的敌方目标陷入与终结技相同的触电状态，持续2回合，该效果每回合只能触发1次。</x:v>
      </x:c>
      <x:c r="F277" s="6" t="n">
        <x:v>0.812</x:v>
      </x:c>
      <x:c r="G277" s="6" t="n">
        <x:v>0</x:v>
      </x:c>
      <x:c r="H277" s="6" t="n">
        <x:v>0</x:v>
      </x:c>
      <x:c r="I277" s="6" t="n">
        <x:v>0</x:v>
      </x:c>
      <x:c r="J277" s="6" t="str">
        <x:v>[0.812, 1, 2]</x:v>
      </x:c>
      <x:c r="K277" s="7" t="str">
        <x:v>需确认条件及分段</x:v>
      </x:c>
      <x:c r="L277" s="6" t="str">
        <x:v>https://raw.githubusercontent.com/Mar-7th/StarRailRes/dbe8cdfcfb0bf657b9fe1cf92d5537f118ccb487/index_new/cn/character_skills.json</x:v>
      </x:c>
    </x:row>
    <x:row r="278" ht="53" customHeight="1">
      <x:c r="A278" s="6" t="str">
        <x:v>100504_6</x:v>
      </x:c>
      <x:c r="B278" s="6" t="str">
        <x:v>100504</x:v>
      </x:c>
      <x:c r="C278" s="6" t="n">
        <x:v>6</x:v>
      </x:c>
      <x:c r="D278" s="6" t="str">
        <x:v>温柔亦同残酷</x:v>
      </x:c>
      <x:c r="E278" s="7" t="str">
        <x:v>当卡芙卡的队友对敌方目标施放普攻后，卡芙卡立即发动追加攻击，对该目标造成等同于卡芙卡91%攻击力的雷属性伤害，并有100%的基础概率使受到攻击的敌方目标陷入与终结技相同的触电状态，持续2回合，该效果每回合只能触发1次。</x:v>
      </x:c>
      <x:c r="F278" s="6" t="n">
        <x:v>0.91</x:v>
      </x:c>
      <x:c r="G278" s="6" t="n">
        <x:v>0</x:v>
      </x:c>
      <x:c r="H278" s="6" t="n">
        <x:v>0</x:v>
      </x:c>
      <x:c r="I278" s="6" t="n">
        <x:v>0</x:v>
      </x:c>
      <x:c r="J278" s="6" t="str">
        <x:v>[0.91, 1, 2]</x:v>
      </x:c>
      <x:c r="K278" s="7" t="str">
        <x:v>需确认条件及分段</x:v>
      </x:c>
      <x:c r="L278" s="6" t="str">
        <x:v>https://raw.githubusercontent.com/Mar-7th/StarRailRes/dbe8cdfcfb0bf657b9fe1cf92d5537f118ccb487/index_new/cn/character_skills.json</x:v>
      </x:c>
    </x:row>
    <x:row r="279" ht="53" customHeight="1">
      <x:c r="A279" s="6" t="str">
        <x:v>100504_7</x:v>
      </x:c>
      <x:c r="B279" s="6" t="str">
        <x:v>100504</x:v>
      </x:c>
      <x:c r="C279" s="6" t="n">
        <x:v>7</x:v>
      </x:c>
      <x:c r="D279" s="6" t="str">
        <x:v>温柔亦同残酷</x:v>
      </x:c>
      <x:c r="E279" s="7" t="str">
        <x:v>当卡芙卡的队友对敌方目标施放普攻后，卡芙卡立即发动追加攻击，对该目标造成等同于卡芙卡103.25%攻击力的雷属性伤害，并有100%的基础概率使受到攻击的敌方目标陷入与终结技相同的触电状态，持续2回合，该效果每回合只能触发1次。</x:v>
      </x:c>
      <x:c r="F279" s="6" t="n">
        <x:v>1.0325</x:v>
      </x:c>
      <x:c r="G279" s="6" t="n">
        <x:v>0</x:v>
      </x:c>
      <x:c r="H279" s="6" t="n">
        <x:v>0</x:v>
      </x:c>
      <x:c r="I279" s="6" t="n">
        <x:v>0</x:v>
      </x:c>
      <x:c r="J279" s="6" t="str">
        <x:v>[1.0325, 1, 2]</x:v>
      </x:c>
      <x:c r="K279" s="7" t="str">
        <x:v>需确认条件及分段</x:v>
      </x:c>
      <x:c r="L279" s="6" t="str">
        <x:v>https://raw.githubusercontent.com/Mar-7th/StarRailRes/dbe8cdfcfb0bf657b9fe1cf92d5537f118ccb487/index_new/cn/character_skills.json</x:v>
      </x:c>
    </x:row>
    <x:row r="280" ht="53" customHeight="1">
      <x:c r="A280" s="6" t="str">
        <x:v>100504_8</x:v>
      </x:c>
      <x:c r="B280" s="6" t="str">
        <x:v>100504</x:v>
      </x:c>
      <x:c r="C280" s="6" t="n">
        <x:v>8</x:v>
      </x:c>
      <x:c r="D280" s="6" t="str">
        <x:v>温柔亦同残酷</x:v>
      </x:c>
      <x:c r="E280" s="7" t="str">
        <x:v>当卡芙卡的队友对敌方目标施放普攻后，卡芙卡立即发动追加攻击，对该目标造成等同于卡芙卡115.5%攻击力的雷属性伤害，并有100%的基础概率使受到攻击的敌方目标陷入与终结技相同的触电状态，持续2回合，该效果每回合只能触发1次。</x:v>
      </x:c>
      <x:c r="F280" s="6" t="n">
        <x:v>1.155</x:v>
      </x:c>
      <x:c r="G280" s="6" t="n">
        <x:v>0</x:v>
      </x:c>
      <x:c r="H280" s="6" t="n">
        <x:v>0</x:v>
      </x:c>
      <x:c r="I280" s="6" t="n">
        <x:v>0</x:v>
      </x:c>
      <x:c r="J280" s="6" t="str">
        <x:v>[1.155, 1, 2]</x:v>
      </x:c>
      <x:c r="K280" s="7" t="str">
        <x:v>需确认条件及分段</x:v>
      </x:c>
      <x:c r="L280" s="6" t="str">
        <x:v>https://raw.githubusercontent.com/Mar-7th/StarRailRes/dbe8cdfcfb0bf657b9fe1cf92d5537f118ccb487/index_new/cn/character_skills.json</x:v>
      </x:c>
    </x:row>
    <x:row r="281" ht="53" customHeight="1">
      <x:c r="A281" s="6" t="str">
        <x:v>100504_9</x:v>
      </x:c>
      <x:c r="B281" s="6" t="str">
        <x:v>100504</x:v>
      </x:c>
      <x:c r="C281" s="6" t="n">
        <x:v>9</x:v>
      </x:c>
      <x:c r="D281" s="6" t="str">
        <x:v>温柔亦同残酷</x:v>
      </x:c>
      <x:c r="E281" s="7" t="str">
        <x:v>当卡芙卡的队友对敌方目标施放普攻后，卡芙卡立即发动追加攻击，对该目标造成等同于卡芙卡127.75%攻击力的雷属性伤害，并有100%的基础概率使受到攻击的敌方目标陷入与终结技相同的触电状态，持续2回合，该效果每回合只能触发1次。</x:v>
      </x:c>
      <x:c r="F281" s="6" t="n">
        <x:v>1.2775</x:v>
      </x:c>
      <x:c r="G281" s="6" t="n">
        <x:v>0</x:v>
      </x:c>
      <x:c r="H281" s="6" t="n">
        <x:v>0</x:v>
      </x:c>
      <x:c r="I281" s="6" t="n">
        <x:v>0</x:v>
      </x:c>
      <x:c r="J281" s="6" t="str">
        <x:v>[1.2775, 1, 2]</x:v>
      </x:c>
      <x:c r="K281" s="7" t="str">
        <x:v>需确认条件及分段</x:v>
      </x:c>
      <x:c r="L281" s="6" t="str">
        <x:v>https://raw.githubusercontent.com/Mar-7th/StarRailRes/dbe8cdfcfb0bf657b9fe1cf92d5537f118ccb487/index_new/cn/character_skills.json</x:v>
      </x:c>
    </x:row>
    <x:row r="282" ht="53" customHeight="1">
      <x:c r="A282" s="6" t="str">
        <x:v>100504_10</x:v>
      </x:c>
      <x:c r="B282" s="6" t="str">
        <x:v>100504</x:v>
      </x:c>
      <x:c r="C282" s="6" t="n">
        <x:v>10</x:v>
      </x:c>
      <x:c r="D282" s="6" t="str">
        <x:v>温柔亦同残酷</x:v>
      </x:c>
      <x:c r="E282" s="7" t="str">
        <x:v>当卡芙卡的队友对敌方目标施放普攻后，卡芙卡立即发动追加攻击，对该目标造成等同于卡芙卡140%攻击力的雷属性伤害，并有100%的基础概率使受到攻击的敌方目标陷入与终结技相同的触电状态，持续2回合，该效果每回合只能触发1次。</x:v>
      </x:c>
      <x:c r="F282" s="6" t="n">
        <x:v>1.4</x:v>
      </x:c>
      <x:c r="G282" s="6" t="n">
        <x:v>0</x:v>
      </x:c>
      <x:c r="H282" s="6" t="n">
        <x:v>0</x:v>
      </x:c>
      <x:c r="I282" s="6" t="n">
        <x:v>0</x:v>
      </x:c>
      <x:c r="J282" s="6" t="str">
        <x:v>[1.4, 1, 2]</x:v>
      </x:c>
      <x:c r="K282" s="7" t="str">
        <x:v>需确认条件及分段</x:v>
      </x:c>
      <x:c r="L282" s="6" t="str">
        <x:v>https://raw.githubusercontent.com/Mar-7th/StarRailRes/dbe8cdfcfb0bf657b9fe1cf92d5537f118ccb487/index_new/cn/character_skills.json</x:v>
      </x:c>
    </x:row>
    <x:row r="283" ht="53" customHeight="1">
      <x:c r="A283" s="6" t="str">
        <x:v>100504_11</x:v>
      </x:c>
      <x:c r="B283" s="6" t="str">
        <x:v>100504</x:v>
      </x:c>
      <x:c r="C283" s="6" t="n">
        <x:v>11</x:v>
      </x:c>
      <x:c r="D283" s="6" t="str">
        <x:v>温柔亦同残酷</x:v>
      </x:c>
      <x:c r="E283" s="7" t="str">
        <x:v>当卡芙卡的队友对敌方目标施放普攻后，卡芙卡立即发动追加攻击，对该目标造成等同于卡芙卡149.8%攻击力的雷属性伤害，并有100%的基础概率使受到攻击的敌方目标陷入与终结技相同的触电状态，持续2回合，该效果每回合只能触发1次。</x:v>
      </x:c>
      <x:c r="F283" s="6" t="n">
        <x:v>1.498</x:v>
      </x:c>
      <x:c r="G283" s="6" t="n">
        <x:v>0</x:v>
      </x:c>
      <x:c r="H283" s="6" t="n">
        <x:v>0</x:v>
      </x:c>
      <x:c r="I283" s="6" t="n">
        <x:v>0</x:v>
      </x:c>
      <x:c r="J283" s="6" t="str">
        <x:v>[1.498, 1, 2]</x:v>
      </x:c>
      <x:c r="K283" s="7" t="str">
        <x:v>需确认条件及分段</x:v>
      </x:c>
      <x:c r="L283" s="6" t="str">
        <x:v>https://raw.githubusercontent.com/Mar-7th/StarRailRes/dbe8cdfcfb0bf657b9fe1cf92d5537f118ccb487/index_new/cn/character_skills.json</x:v>
      </x:c>
    </x:row>
    <x:row r="284" ht="53" customHeight="1">
      <x:c r="A284" s="6" t="str">
        <x:v>100504_12</x:v>
      </x:c>
      <x:c r="B284" s="6" t="str">
        <x:v>100504</x:v>
      </x:c>
      <x:c r="C284" s="6" t="n">
        <x:v>12</x:v>
      </x:c>
      <x:c r="D284" s="6" t="str">
        <x:v>温柔亦同残酷</x:v>
      </x:c>
      <x:c r="E284" s="7" t="str">
        <x:v>当卡芙卡的队友对敌方目标施放普攻后，卡芙卡立即发动追加攻击，对该目标造成等同于卡芙卡159.6%攻击力的雷属性伤害，并有100%的基础概率使受到攻击的敌方目标陷入与终结技相同的触电状态，持续2回合，该效果每回合只能触发1次。</x:v>
      </x:c>
      <x:c r="F284" s="6" t="n">
        <x:v>1.596</x:v>
      </x:c>
      <x:c r="G284" s="6" t="n">
        <x:v>0</x:v>
      </x:c>
      <x:c r="H284" s="6" t="n">
        <x:v>0</x:v>
      </x:c>
      <x:c r="I284" s="6" t="n">
        <x:v>0</x:v>
      </x:c>
      <x:c r="J284" s="6" t="str">
        <x:v>[1.596, 1, 2]</x:v>
      </x:c>
      <x:c r="K284" s="7" t="str">
        <x:v>需确认条件及分段</x:v>
      </x:c>
      <x:c r="L284" s="6" t="str">
        <x:v>https://raw.githubusercontent.com/Mar-7th/StarRailRes/dbe8cdfcfb0bf657b9fe1cf92d5537f118ccb487/index_new/cn/character_skills.json</x:v>
      </x:c>
    </x:row>
    <x:row r="285" ht="53" customHeight="1">
      <x:c r="A285" s="6" t="str">
        <x:v>100504_13</x:v>
      </x:c>
      <x:c r="B285" s="6" t="str">
        <x:v>100504</x:v>
      </x:c>
      <x:c r="C285" s="6" t="n">
        <x:v>13</x:v>
      </x:c>
      <x:c r="D285" s="6" t="str">
        <x:v>温柔亦同残酷</x:v>
      </x:c>
      <x:c r="E285" s="7" t="str">
        <x:v>当卡芙卡的队友对敌方目标施放普攻后，卡芙卡立即发动追加攻击，对该目标造成等同于卡芙卡169.4%攻击力的雷属性伤害，并有100%的基础概率使受到攻击的敌方目标陷入与终结技相同的触电状态，持续2回合，该效果每回合只能触发1次。</x:v>
      </x:c>
      <x:c r="F285" s="6" t="n">
        <x:v>1.694</x:v>
      </x:c>
      <x:c r="G285" s="6" t="n">
        <x:v>0</x:v>
      </x:c>
      <x:c r="H285" s="6" t="n">
        <x:v>0</x:v>
      </x:c>
      <x:c r="I285" s="6" t="n">
        <x:v>0</x:v>
      </x:c>
      <x:c r="J285" s="6" t="str">
        <x:v>[1.694, 1, 2]</x:v>
      </x:c>
      <x:c r="K285" s="7" t="str">
        <x:v>需确认条件及分段</x:v>
      </x:c>
      <x:c r="L285" s="6" t="str">
        <x:v>https://raw.githubusercontent.com/Mar-7th/StarRailRes/dbe8cdfcfb0bf657b9fe1cf92d5537f118ccb487/index_new/cn/character_skills.json</x:v>
      </x:c>
    </x:row>
    <x:row r="286" ht="53" customHeight="1">
      <x:c r="A286" s="6" t="str">
        <x:v>100504_14</x:v>
      </x:c>
      <x:c r="B286" s="6" t="str">
        <x:v>100504</x:v>
      </x:c>
      <x:c r="C286" s="6" t="n">
        <x:v>14</x:v>
      </x:c>
      <x:c r="D286" s="6" t="str">
        <x:v>温柔亦同残酷</x:v>
      </x:c>
      <x:c r="E286" s="7" t="str">
        <x:v>当卡芙卡的队友对敌方目标施放普攻后，卡芙卡立即发动追加攻击，对该目标造成等同于卡芙卡179.2%攻击力的雷属性伤害，并有100%的基础概率使受到攻击的敌方目标陷入与终结技相同的触电状态，持续2回合，该效果每回合只能触发1次。</x:v>
      </x:c>
      <x:c r="F286" s="6" t="n">
        <x:v>1.792</x:v>
      </x:c>
      <x:c r="G286" s="6" t="n">
        <x:v>0</x:v>
      </x:c>
      <x:c r="H286" s="6" t="n">
        <x:v>0</x:v>
      </x:c>
      <x:c r="I286" s="6" t="n">
        <x:v>0</x:v>
      </x:c>
      <x:c r="J286" s="6" t="str">
        <x:v>[1.792, 1, 2]</x:v>
      </x:c>
      <x:c r="K286" s="7" t="str">
        <x:v>需确认条件及分段</x:v>
      </x:c>
      <x:c r="L286" s="6" t="str">
        <x:v>https://raw.githubusercontent.com/Mar-7th/StarRailRes/dbe8cdfcfb0bf657b9fe1cf92d5537f118ccb487/index_new/cn/character_skills.json</x:v>
      </x:c>
    </x:row>
    <x:row r="287" ht="53" customHeight="1">
      <x:c r="A287" s="6" t="str">
        <x:v>100504_15</x:v>
      </x:c>
      <x:c r="B287" s="6" t="str">
        <x:v>100504</x:v>
      </x:c>
      <x:c r="C287" s="6" t="n">
        <x:v>15</x:v>
      </x:c>
      <x:c r="D287" s="6" t="str">
        <x:v>温柔亦同残酷</x:v>
      </x:c>
      <x:c r="E287" s="7" t="str">
        <x:v>当卡芙卡的队友对敌方目标施放普攻后，卡芙卡立即发动追加攻击，对该目标造成等同于卡芙卡189%攻击力的雷属性伤害，并有100%的基础概率使受到攻击的敌方目标陷入与终结技相同的触电状态，持续2回合，该效果每回合只能触发1次。</x:v>
      </x:c>
      <x:c r="F287" s="6" t="n">
        <x:v>1.89</x:v>
      </x:c>
      <x:c r="G287" s="6" t="n">
        <x:v>0</x:v>
      </x:c>
      <x:c r="H287" s="6" t="n">
        <x:v>0</x:v>
      </x:c>
      <x:c r="I287" s="6" t="n">
        <x:v>0</x:v>
      </x:c>
      <x:c r="J287" s="6" t="str">
        <x:v>[1.89, 1, 2]</x:v>
      </x:c>
      <x:c r="K287" s="7" t="str">
        <x:v>需确认条件及分段</x:v>
      </x:c>
      <x:c r="L287" s="6" t="str">
        <x:v>https://raw.githubusercontent.com/Mar-7th/StarRailRes/dbe8cdfcfb0bf657b9fe1cf92d5537f118ccb487/index_new/cn/character_skills.json</x:v>
      </x:c>
    </x:row>
    <x:row r="288" ht="20" customHeight="1">
      <x:c r="A288" s="6" t="str">
        <x:v>100506_1</x:v>
      </x:c>
      <x:c r="B288" s="6" t="str">
        <x:v>100506</x:v>
      </x:c>
      <x:c r="C288" s="6" t="n">
        <x:v>1</x:v>
      </x:c>
      <x:c r="D288" s="6" t="str">
        <x:v>攻击</x:v>
      </x:c>
      <x:c r="E288" s="7" t="str">
        <x:v>攻击敌人，进入战斗后削弱敌方目标对应属性韧性。</x:v>
      </x:c>
      <x:c r="F288" s="6" t="n">
        <x:v>0</x:v>
      </x:c>
      <x:c r="G288" s="6" t="n">
        <x:v>0</x:v>
      </x:c>
      <x:c r="H288" s="6" t="n">
        <x:v>0</x:v>
      </x:c>
      <x:c r="I288" s="6" t="n">
        <x:v>0</x:v>
      </x:c>
      <x:c r="J288" s="6" t="str">
        <x:v>[]</x:v>
      </x:c>
      <x:c r="K288" s="7" t="str">
        <x:v>缺少结构化参数，必须覆盖</x:v>
      </x:c>
      <x:c r="L288" s="6" t="str">
        <x:v>https://raw.githubusercontent.com/Mar-7th/StarRailRes/dbe8cdfcfb0bf657b9fe1cf92d5537f118ccb487/index_new/cn/character_skills.json</x:v>
      </x:c>
    </x:row>
    <x:row r="289" ht="38" customHeight="1">
      <x:c r="A289" s="6" t="str">
        <x:v>100507_1</x:v>
      </x:c>
      <x:c r="B289" s="6" t="str">
        <x:v>100507</x:v>
      </x:c>
      <x:c r="C289" s="6" t="n">
        <x:v>1</x:v>
      </x:c>
      <x:c r="D289" s="6" t="str">
        <x:v>宽恕无关慈悲</x:v>
      </x:c>
      <x:c r="E289" s="7" t="str">
        <x:v>立即攻击一定范围内的所有敌人，进入战斗后对敌方全体造成等同于卡芙卡50%攻击力的雷属性伤害，同时有100%的基础概率使敌方每个单体目标陷入与终结技相同的触电状态，持续2回合。</x:v>
      </x:c>
      <x:c r="F289" s="6" t="n">
        <x:v>0.5</x:v>
      </x:c>
      <x:c r="G289" s="6" t="n">
        <x:v>0</x:v>
      </x:c>
      <x:c r="H289" s="6" t="n">
        <x:v>0</x:v>
      </x:c>
      <x:c r="I289" s="6" t="n">
        <x:v>0</x:v>
      </x:c>
      <x:c r="J289" s="6" t="str">
        <x:v>[1, 2, 0.5]</x:v>
      </x:c>
      <x:c r="K289" s="7" t="str">
        <x:v>需确认条件及分段</x:v>
      </x:c>
      <x:c r="L289" s="6" t="str">
        <x:v>https://raw.githubusercontent.com/Mar-7th/StarRailRes/dbe8cdfcfb0bf657b9fe1cf92d5537f118ccb487/index_new/cn/character_skills.json</x:v>
      </x:c>
    </x:row>
    <x:row r="290" ht="20" customHeight="1">
      <x:c r="A290" s="6" t="str">
        <x:v>100601_1</x:v>
      </x:c>
      <x:c r="B290" s="6" t="str">
        <x:v>100601</x:v>
      </x:c>
      <x:c r="C290" s="6" t="n">
        <x:v>1</x:v>
      </x:c>
      <x:c r="D290" s="6" t="str">
        <x:v>|系统警告|</x:v>
      </x:c>
      <x:c r="E290" s="7" t="str">
        <x:v>对指定敌方单体造成等同于银狼50%攻击力的量子属性伤害。</x:v>
      </x:c>
      <x:c r="F290" s="6" t="n">
        <x:v>0.5</x:v>
      </x:c>
      <x:c r="G290" s="6" t="n">
        <x:v>0</x:v>
      </x:c>
      <x:c r="H290" s="6" t="n">
        <x:v>0</x:v>
      </x:c>
      <x:c r="I290" s="6" t="n">
        <x:v>0</x:v>
      </x:c>
      <x:c r="J290" s="6" t="str">
        <x:v>[0.5]</x:v>
      </x:c>
      <x:c r="K290" s="7" t="str">
        <x:v>需确认条件及分段</x:v>
      </x:c>
      <x:c r="L290" s="6" t="str">
        <x:v>https://raw.githubusercontent.com/Mar-7th/StarRailRes/dbe8cdfcfb0bf657b9fe1cf92d5537f118ccb487/index_new/cn/character_skills.json</x:v>
      </x:c>
    </x:row>
    <x:row r="291" ht="20" customHeight="1">
      <x:c r="A291" s="6" t="str">
        <x:v>100601_2</x:v>
      </x:c>
      <x:c r="B291" s="6" t="str">
        <x:v>100601</x:v>
      </x:c>
      <x:c r="C291" s="6" t="n">
        <x:v>2</x:v>
      </x:c>
      <x:c r="D291" s="6" t="str">
        <x:v>|系统警告|</x:v>
      </x:c>
      <x:c r="E291" s="7" t="str">
        <x:v>对指定敌方单体造成等同于银狼60%攻击力的量子属性伤害。</x:v>
      </x:c>
      <x:c r="F291" s="6" t="n">
        <x:v>0.6</x:v>
      </x:c>
      <x:c r="G291" s="6" t="n">
        <x:v>0</x:v>
      </x:c>
      <x:c r="H291" s="6" t="n">
        <x:v>0</x:v>
      </x:c>
      <x:c r="I291" s="6" t="n">
        <x:v>0</x:v>
      </x:c>
      <x:c r="J291" s="6" t="str">
        <x:v>[0.6]</x:v>
      </x:c>
      <x:c r="K291" s="7" t="str">
        <x:v>需确认条件及分段</x:v>
      </x:c>
      <x:c r="L291" s="6" t="str">
        <x:v>https://raw.githubusercontent.com/Mar-7th/StarRailRes/dbe8cdfcfb0bf657b9fe1cf92d5537f118ccb487/index_new/cn/character_skills.json</x:v>
      </x:c>
    </x:row>
    <x:row r="292" ht="20" customHeight="1">
      <x:c r="A292" s="6" t="str">
        <x:v>100601_3</x:v>
      </x:c>
      <x:c r="B292" s="6" t="str">
        <x:v>100601</x:v>
      </x:c>
      <x:c r="C292" s="6" t="n">
        <x:v>3</x:v>
      </x:c>
      <x:c r="D292" s="6" t="str">
        <x:v>|系统警告|</x:v>
      </x:c>
      <x:c r="E292" s="7" t="str">
        <x:v>对指定敌方单体造成等同于银狼70%攻击力的量子属性伤害。</x:v>
      </x:c>
      <x:c r="F292" s="6" t="n">
        <x:v>0.7</x:v>
      </x:c>
      <x:c r="G292" s="6" t="n">
        <x:v>0</x:v>
      </x:c>
      <x:c r="H292" s="6" t="n">
        <x:v>0</x:v>
      </x:c>
      <x:c r="I292" s="6" t="n">
        <x:v>0</x:v>
      </x:c>
      <x:c r="J292" s="6" t="str">
        <x:v>[0.7]</x:v>
      </x:c>
      <x:c r="K292" s="7" t="str">
        <x:v>需确认条件及分段</x:v>
      </x:c>
      <x:c r="L292" s="6" t="str">
        <x:v>https://raw.githubusercontent.com/Mar-7th/StarRailRes/dbe8cdfcfb0bf657b9fe1cf92d5537f118ccb487/index_new/cn/character_skills.json</x:v>
      </x:c>
    </x:row>
    <x:row r="293" ht="20" customHeight="1">
      <x:c r="A293" s="6" t="str">
        <x:v>100601_4</x:v>
      </x:c>
      <x:c r="B293" s="6" t="str">
        <x:v>100601</x:v>
      </x:c>
      <x:c r="C293" s="6" t="n">
        <x:v>4</x:v>
      </x:c>
      <x:c r="D293" s="6" t="str">
        <x:v>|系统警告|</x:v>
      </x:c>
      <x:c r="E293" s="7" t="str">
        <x:v>对指定敌方单体造成等同于银狼80%攻击力的量子属性伤害。</x:v>
      </x:c>
      <x:c r="F293" s="6" t="n">
        <x:v>0.8</x:v>
      </x:c>
      <x:c r="G293" s="6" t="n">
        <x:v>0</x:v>
      </x:c>
      <x:c r="H293" s="6" t="n">
        <x:v>0</x:v>
      </x:c>
      <x:c r="I293" s="6" t="n">
        <x:v>0</x:v>
      </x:c>
      <x:c r="J293" s="6" t="str">
        <x:v>[0.8]</x:v>
      </x:c>
      <x:c r="K293" s="7" t="str">
        <x:v>需确认条件及分段</x:v>
      </x:c>
      <x:c r="L293" s="6" t="str">
        <x:v>https://raw.githubusercontent.com/Mar-7th/StarRailRes/dbe8cdfcfb0bf657b9fe1cf92d5537f118ccb487/index_new/cn/character_skills.json</x:v>
      </x:c>
    </x:row>
    <x:row r="294" ht="20" customHeight="1">
      <x:c r="A294" s="6" t="str">
        <x:v>100601_5</x:v>
      </x:c>
      <x:c r="B294" s="6" t="str">
        <x:v>100601</x:v>
      </x:c>
      <x:c r="C294" s="6" t="n">
        <x:v>5</x:v>
      </x:c>
      <x:c r="D294" s="6" t="str">
        <x:v>|系统警告|</x:v>
      </x:c>
      <x:c r="E294" s="7" t="str">
        <x:v>对指定敌方单体造成等同于银狼90%攻击力的量子属性伤害。</x:v>
      </x:c>
      <x:c r="F294" s="6" t="n">
        <x:v>0.9</x:v>
      </x:c>
      <x:c r="G294" s="6" t="n">
        <x:v>0</x:v>
      </x:c>
      <x:c r="H294" s="6" t="n">
        <x:v>0</x:v>
      </x:c>
      <x:c r="I294" s="6" t="n">
        <x:v>0</x:v>
      </x:c>
      <x:c r="J294" s="6" t="str">
        <x:v>[0.9]</x:v>
      </x:c>
      <x:c r="K294" s="7" t="str">
        <x:v>需确认条件及分段</x:v>
      </x:c>
      <x:c r="L294" s="6" t="str">
        <x:v>https://raw.githubusercontent.com/Mar-7th/StarRailRes/dbe8cdfcfb0bf657b9fe1cf92d5537f118ccb487/index_new/cn/character_skills.json</x:v>
      </x:c>
    </x:row>
    <x:row r="295" ht="20" customHeight="1">
      <x:c r="A295" s="6" t="str">
        <x:v>100601_6</x:v>
      </x:c>
      <x:c r="B295" s="6" t="str">
        <x:v>100601</x:v>
      </x:c>
      <x:c r="C295" s="6" t="n">
        <x:v>6</x:v>
      </x:c>
      <x:c r="D295" s="6" t="str">
        <x:v>|系统警告|</x:v>
      </x:c>
      <x:c r="E295" s="7" t="str">
        <x:v>对指定敌方单体造成等同于银狼100%攻击力的量子属性伤害。</x:v>
      </x:c>
      <x:c r="F295" s="6" t="n">
        <x:v>1</x:v>
      </x:c>
      <x:c r="G295" s="6" t="n">
        <x:v>0</x:v>
      </x:c>
      <x:c r="H295" s="6" t="n">
        <x:v>0</x:v>
      </x:c>
      <x:c r="I295" s="6" t="n">
        <x:v>0</x:v>
      </x:c>
      <x:c r="J295" s="6" t="str">
        <x:v>[1]</x:v>
      </x:c>
      <x:c r="K295" s="7" t="str">
        <x:v>需确认条件及分段</x:v>
      </x:c>
      <x:c r="L295" s="6" t="str">
        <x:v>https://raw.githubusercontent.com/Mar-7th/StarRailRes/dbe8cdfcfb0bf657b9fe1cf92d5537f118ccb487/index_new/cn/character_skills.json</x:v>
      </x:c>
    </x:row>
    <x:row r="296" ht="20" customHeight="1">
      <x:c r="A296" s="6" t="str">
        <x:v>100601_7</x:v>
      </x:c>
      <x:c r="B296" s="6" t="str">
        <x:v>100601</x:v>
      </x:c>
      <x:c r="C296" s="6" t="n">
        <x:v>7</x:v>
      </x:c>
      <x:c r="D296" s="6" t="str">
        <x:v>|系统警告|</x:v>
      </x:c>
      <x:c r="E296" s="7" t="str">
        <x:v>对指定敌方单体造成等同于银狼110%攻击力的量子属性伤害。</x:v>
      </x:c>
      <x:c r="F296" s="6" t="n">
        <x:v>1.1</x:v>
      </x:c>
      <x:c r="G296" s="6" t="n">
        <x:v>0</x:v>
      </x:c>
      <x:c r="H296" s="6" t="n">
        <x:v>0</x:v>
      </x:c>
      <x:c r="I296" s="6" t="n">
        <x:v>0</x:v>
      </x:c>
      <x:c r="J296" s="6" t="str">
        <x:v>[1.1]</x:v>
      </x:c>
      <x:c r="K296" s="7" t="str">
        <x:v>需确认条件及分段</x:v>
      </x:c>
      <x:c r="L296" s="6" t="str">
        <x:v>https://raw.githubusercontent.com/Mar-7th/StarRailRes/dbe8cdfcfb0bf657b9fe1cf92d5537f118ccb487/index_new/cn/character_skills.json</x:v>
      </x:c>
    </x:row>
    <x:row r="297" ht="20" customHeight="1">
      <x:c r="A297" s="6" t="str">
        <x:v>100601_8</x:v>
      </x:c>
      <x:c r="B297" s="6" t="str">
        <x:v>100601</x:v>
      </x:c>
      <x:c r="C297" s="6" t="n">
        <x:v>8</x:v>
      </x:c>
      <x:c r="D297" s="6" t="str">
        <x:v>|系统警告|</x:v>
      </x:c>
      <x:c r="E297" s="7" t="str">
        <x:v>对指定敌方单体造成等同于银狼120%攻击力的量子属性伤害。</x:v>
      </x:c>
      <x:c r="F297" s="6" t="n">
        <x:v>1.2</x:v>
      </x:c>
      <x:c r="G297" s="6" t="n">
        <x:v>0</x:v>
      </x:c>
      <x:c r="H297" s="6" t="n">
        <x:v>0</x:v>
      </x:c>
      <x:c r="I297" s="6" t="n">
        <x:v>0</x:v>
      </x:c>
      <x:c r="J297" s="6" t="str">
        <x:v>[1.2]</x:v>
      </x:c>
      <x:c r="K297" s="7" t="str">
        <x:v>需确认条件及分段</x:v>
      </x:c>
      <x:c r="L297" s="6" t="str">
        <x:v>https://raw.githubusercontent.com/Mar-7th/StarRailRes/dbe8cdfcfb0bf657b9fe1cf92d5537f118ccb487/index_new/cn/character_skills.json</x:v>
      </x:c>
    </x:row>
    <x:row r="298" ht="20" customHeight="1">
      <x:c r="A298" s="6" t="str">
        <x:v>100601_9</x:v>
      </x:c>
      <x:c r="B298" s="6" t="str">
        <x:v>100601</x:v>
      </x:c>
      <x:c r="C298" s="6" t="n">
        <x:v>9</x:v>
      </x:c>
      <x:c r="D298" s="6" t="str">
        <x:v>|系统警告|</x:v>
      </x:c>
      <x:c r="E298" s="7" t="str">
        <x:v>对指定敌方单体造成等同于银狼130%攻击力的量子属性伤害。</x:v>
      </x:c>
      <x:c r="F298" s="6" t="n">
        <x:v>1.3</x:v>
      </x:c>
      <x:c r="G298" s="6" t="n">
        <x:v>0</x:v>
      </x:c>
      <x:c r="H298" s="6" t="n">
        <x:v>0</x:v>
      </x:c>
      <x:c r="I298" s="6" t="n">
        <x:v>0</x:v>
      </x:c>
      <x:c r="J298" s="6" t="str">
        <x:v>[1.3]</x:v>
      </x:c>
      <x:c r="K298" s="7" t="str">
        <x:v>需确认条件及分段</x:v>
      </x:c>
      <x:c r="L298" s="6" t="str">
        <x:v>https://raw.githubusercontent.com/Mar-7th/StarRailRes/dbe8cdfcfb0bf657b9fe1cf92d5537f118ccb487/index_new/cn/character_skills.json</x:v>
      </x:c>
    </x:row>
    <x:row r="299" ht="20" customHeight="1">
      <x:c r="A299" s="6" t="str">
        <x:v>100601_10</x:v>
      </x:c>
      <x:c r="B299" s="6" t="str">
        <x:v>100601</x:v>
      </x:c>
      <x:c r="C299" s="6" t="n">
        <x:v>10</x:v>
      </x:c>
      <x:c r="D299" s="6" t="str">
        <x:v>|系统警告|</x:v>
      </x:c>
      <x:c r="E299" s="7" t="str">
        <x:v>对指定敌方单体造成等同于银狼140%攻击力的量子属性伤害。</x:v>
      </x:c>
      <x:c r="F299" s="6" t="n">
        <x:v>1.4</x:v>
      </x:c>
      <x:c r="G299" s="6" t="n">
        <x:v>0</x:v>
      </x:c>
      <x:c r="H299" s="6" t="n">
        <x:v>0</x:v>
      </x:c>
      <x:c r="I299" s="6" t="n">
        <x:v>0</x:v>
      </x:c>
      <x:c r="J299" s="6" t="str">
        <x:v>[1.4]</x:v>
      </x:c>
      <x:c r="K299" s="7" t="str">
        <x:v>需确认条件及分段</x:v>
      </x:c>
      <x:c r="L299" s="6" t="str">
        <x:v>https://raw.githubusercontent.com/Mar-7th/StarRailRes/dbe8cdfcfb0bf657b9fe1cf92d5537f118ccb487/index_new/cn/character_skills.json</x:v>
      </x:c>
    </x:row>
    <x:row r="300" ht="83" customHeight="1">
      <x:c r="A300" s="6" t="str">
        <x:v>100602_1</x:v>
      </x:c>
      <x:c r="B300" s="6" t="str">
        <x:v>100602</x:v>
      </x:c>
      <x:c r="C300" s="6" t="n">
        <x:v>1</x:v>
      </x:c>
      <x:c r="D300" s="6" t="str">
        <x:v>是否允许更改？</x:v>
      </x:c>
      <x:c r="E300" s="7" t="str">
        <x:v>有75%的基础概率为指定敌方单体目标添加1个场上我方目标持有属性的弱点，且该弱点对应属性的抗性降低20%，持续2回合。若添加的是敌方目标原有属性的弱点，则不会触发对应属性的抗性降低效果。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有100%的基础概率额外使该目标的全属性抗性降低7.5%，持续2回合。
对该目标造成等同于银狼98%攻击力的量子属性伤害。</x:v>
      </x:c>
      <x:c r="F300" s="6" t="n">
        <x:v>0</x:v>
      </x:c>
      <x:c r="G300" s="6" t="n">
        <x:v>0</x:v>
      </x:c>
      <x:c r="H300" s="6" t="n">
        <x:v>0</x:v>
      </x:c>
      <x:c r="I300" s="6" t="n">
        <x:v>0</x:v>
      </x:c>
      <x:c r="J300" s="6" t="str">
        <x:v>[0.98, 0.75, 2, 0.2, 1, 0.075, 2]</x:v>
      </x:c>
      <x:c r="K300" s="7" t="str">
        <x:v>无首段伤害倍率，请覆盖或设为辅助技能</x:v>
      </x:c>
      <x:c r="L300" s="6" t="str">
        <x:v>https://raw.githubusercontent.com/Mar-7th/StarRailRes/dbe8cdfcfb0bf657b9fe1cf92d5537f118ccb487/index_new/cn/character_skills.json</x:v>
      </x:c>
    </x:row>
    <x:row r="301" ht="83" customHeight="1">
      <x:c r="A301" s="6" t="str">
        <x:v>100602_2</x:v>
      </x:c>
      <x:c r="B301" s="6" t="str">
        <x:v>100602</x:v>
      </x:c>
      <x:c r="C301" s="6" t="n">
        <x:v>2</x:v>
      </x:c>
      <x:c r="D301" s="6" t="str">
        <x:v>是否允许更改？</x:v>
      </x:c>
      <x:c r="E301" s="7" t="str">
        <x:v>有76%的基础概率为指定敌方单体目标添加1个场上我方目标持有属性的弱点，且该弱点对应属性的抗性降低20%，持续2回合。若添加的是敌方目标原有属性的弱点，则不会触发对应属性的抗性降低效果。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有100%的基础概率额外使该目标的全属性抗性降低7.75%，持续2回合。
对该目标造成等同于银狼107.8%攻击力的量子属性伤害。</x:v>
      </x:c>
      <x:c r="F301" s="6" t="n">
        <x:v>0</x:v>
      </x:c>
      <x:c r="G301" s="6" t="n">
        <x:v>0</x:v>
      </x:c>
      <x:c r="H301" s="6" t="n">
        <x:v>0</x:v>
      </x:c>
      <x:c r="I301" s="6" t="n">
        <x:v>0</x:v>
      </x:c>
      <x:c r="J301" s="6" t="str">
        <x:v>[1.078, 0.76, 2, 0.2, 1, 0.0775, 2]</x:v>
      </x:c>
      <x:c r="K301" s="7" t="str">
        <x:v>无首段伤害倍率，请覆盖或设为辅助技能</x:v>
      </x:c>
      <x:c r="L301" s="6" t="str">
        <x:v>https://raw.githubusercontent.com/Mar-7th/StarRailRes/dbe8cdfcfb0bf657b9fe1cf92d5537f118ccb487/index_new/cn/character_skills.json</x:v>
      </x:c>
    </x:row>
    <x:row r="302" ht="83" customHeight="1">
      <x:c r="A302" s="6" t="str">
        <x:v>100602_3</x:v>
      </x:c>
      <x:c r="B302" s="6" t="str">
        <x:v>100602</x:v>
      </x:c>
      <x:c r="C302" s="6" t="n">
        <x:v>3</x:v>
      </x:c>
      <x:c r="D302" s="6" t="str">
        <x:v>是否允许更改？</x:v>
      </x:c>
      <x:c r="E302" s="7" t="str">
        <x:v>有77%的基础概率为指定敌方单体目标添加1个场上我方目标持有属性的弱点，且该弱点对应属性的抗性降低20%，持续2回合。若添加的是敌方目标原有属性的弱点，则不会触发对应属性的抗性降低效果。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有100%的基础概率额外使该目标的全属性抗性降低8%，持续2回合。
对该目标造成等同于银狼117.6%攻击力的量子属性伤害。</x:v>
      </x:c>
      <x:c r="F302" s="6" t="n">
        <x:v>0</x:v>
      </x:c>
      <x:c r="G302" s="6" t="n">
        <x:v>0</x:v>
      </x:c>
      <x:c r="H302" s="6" t="n">
        <x:v>0</x:v>
      </x:c>
      <x:c r="I302" s="6" t="n">
        <x:v>0</x:v>
      </x:c>
      <x:c r="J302" s="6" t="str">
        <x:v>[1.176, 0.77, 2, 0.2, 1, 0.08, 2]</x:v>
      </x:c>
      <x:c r="K302" s="7" t="str">
        <x:v>无首段伤害倍率，请覆盖或设为辅助技能</x:v>
      </x:c>
      <x:c r="L302" s="6" t="str">
        <x:v>https://raw.githubusercontent.com/Mar-7th/StarRailRes/dbe8cdfcfb0bf657b9fe1cf92d5537f118ccb487/index_new/cn/character_skills.json</x:v>
      </x:c>
    </x:row>
    <x:row r="303" ht="83" customHeight="1">
      <x:c r="A303" s="6" t="str">
        <x:v>100602_4</x:v>
      </x:c>
      <x:c r="B303" s="6" t="str">
        <x:v>100602</x:v>
      </x:c>
      <x:c r="C303" s="6" t="n">
        <x:v>4</x:v>
      </x:c>
      <x:c r="D303" s="6" t="str">
        <x:v>是否允许更改？</x:v>
      </x:c>
      <x:c r="E303" s="7" t="str">
        <x:v>有78%的基础概率为指定敌方单体目标添加1个场上我方目标持有属性的弱点，且该弱点对应属性的抗性降低20%，持续2回合。若添加的是敌方目标原有属性的弱点，则不会触发对应属性的抗性降低效果。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有100%的基础概率额外使该目标的全属性抗性降低8.25%，持续2回合。
对该目标造成等同于银狼127.4%攻击力的量子属性伤害。</x:v>
      </x:c>
      <x:c r="F303" s="6" t="n">
        <x:v>0</x:v>
      </x:c>
      <x:c r="G303" s="6" t="n">
        <x:v>0</x:v>
      </x:c>
      <x:c r="H303" s="6" t="n">
        <x:v>0</x:v>
      </x:c>
      <x:c r="I303" s="6" t="n">
        <x:v>0</x:v>
      </x:c>
      <x:c r="J303" s="6" t="str">
        <x:v>[1.274, 0.78, 2, 0.2, 1, 0.0825, 2]</x:v>
      </x:c>
      <x:c r="K303" s="7" t="str">
        <x:v>无首段伤害倍率，请覆盖或设为辅助技能</x:v>
      </x:c>
      <x:c r="L303" s="6" t="str">
        <x:v>https://raw.githubusercontent.com/Mar-7th/StarRailRes/dbe8cdfcfb0bf657b9fe1cf92d5537f118ccb487/index_new/cn/character_skills.json</x:v>
      </x:c>
    </x:row>
    <x:row r="304" ht="83" customHeight="1">
      <x:c r="A304" s="6" t="str">
        <x:v>100602_5</x:v>
      </x:c>
      <x:c r="B304" s="6" t="str">
        <x:v>100602</x:v>
      </x:c>
      <x:c r="C304" s="6" t="n">
        <x:v>5</x:v>
      </x:c>
      <x:c r="D304" s="6" t="str">
        <x:v>是否允许更改？</x:v>
      </x:c>
      <x:c r="E304" s="7" t="str">
        <x:v>有79%的基础概率为指定敌方单体目标添加1个场上我方目标持有属性的弱点，且该弱点对应属性的抗性降低20%，持续2回合。若添加的是敌方目标原有属性的弱点，则不会触发对应属性的抗性降低效果。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有100%的基础概率额外使该目标的全属性抗性降低8.5%，持续2回合。
对该目标造成等同于银狼137.2%攻击力的量子属性伤害。</x:v>
      </x:c>
      <x:c r="F304" s="6" t="n">
        <x:v>0</x:v>
      </x:c>
      <x:c r="G304" s="6" t="n">
        <x:v>0</x:v>
      </x:c>
      <x:c r="H304" s="6" t="n">
        <x:v>0</x:v>
      </x:c>
      <x:c r="I304" s="6" t="n">
        <x:v>0</x:v>
      </x:c>
      <x:c r="J304" s="6" t="str">
        <x:v>[1.372, 0.79, 2, 0.2, 1, 0.085, 2]</x:v>
      </x:c>
      <x:c r="K304" s="7" t="str">
        <x:v>无首段伤害倍率，请覆盖或设为辅助技能</x:v>
      </x:c>
      <x:c r="L304" s="6" t="str">
        <x:v>https://raw.githubusercontent.com/Mar-7th/StarRailRes/dbe8cdfcfb0bf657b9fe1cf92d5537f118ccb487/index_new/cn/character_skills.json</x:v>
      </x:c>
    </x:row>
    <x:row r="305" ht="83" customHeight="1">
      <x:c r="A305" s="6" t="str">
        <x:v>100602_6</x:v>
      </x:c>
      <x:c r="B305" s="6" t="str">
        <x:v>100602</x:v>
      </x:c>
      <x:c r="C305" s="6" t="n">
        <x:v>6</x:v>
      </x:c>
      <x:c r="D305" s="6" t="str">
        <x:v>是否允许更改？</x:v>
      </x:c>
      <x:c r="E305" s="7" t="str">
        <x:v>有80%的基础概率为指定敌方单体目标添加1个场上我方目标持有属性的弱点，且该弱点对应属性的抗性降低20%，持续2回合。若添加的是敌方目标原有属性的弱点，则不会触发对应属性的抗性降低效果。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有100%的基础概率额外使该目标的全属性抗性降低8.75%，持续2回合。
对该目标造成等同于银狼147%攻击力的量子属性伤害。</x:v>
      </x:c>
      <x:c r="F305" s="6" t="n">
        <x:v>0</x:v>
      </x:c>
      <x:c r="G305" s="6" t="n">
        <x:v>0</x:v>
      </x:c>
      <x:c r="H305" s="6" t="n">
        <x:v>0</x:v>
      </x:c>
      <x:c r="I305" s="6" t="n">
        <x:v>0</x:v>
      </x:c>
      <x:c r="J305" s="6" t="str">
        <x:v>[1.47, 0.8, 2, 0.2, 1, 0.0875, 2]</x:v>
      </x:c>
      <x:c r="K305" s="7" t="str">
        <x:v>无首段伤害倍率，请覆盖或设为辅助技能</x:v>
      </x:c>
      <x:c r="L305" s="6" t="str">
        <x:v>https://raw.githubusercontent.com/Mar-7th/StarRailRes/dbe8cdfcfb0bf657b9fe1cf92d5537f118ccb487/index_new/cn/character_skills.json</x:v>
      </x:c>
    </x:row>
    <x:row r="306" ht="83" customHeight="1">
      <x:c r="A306" s="6" t="str">
        <x:v>100602_7</x:v>
      </x:c>
      <x:c r="B306" s="6" t="str">
        <x:v>100602</x:v>
      </x:c>
      <x:c r="C306" s="6" t="n">
        <x:v>7</x:v>
      </x:c>
      <x:c r="D306" s="6" t="str">
        <x:v>是否允许更改？</x:v>
      </x:c>
      <x:c r="E306" s="7" t="str">
        <x:v>有81.25%的基础概率为指定敌方单体目标添加1个场上我方目标持有属性的弱点，且该弱点对应属性的抗性降低20%，持续2回合。若添加的是敌方目标原有属性的弱点，则不会触发对应属性的抗性降低效果。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有100%的基础概率额外使该目标的全属性抗性降低9.06%，持续2回合。
对该目标造成等同于银狼159.25%攻击力的量子属性伤害。</x:v>
      </x:c>
      <x:c r="F306" s="6" t="n">
        <x:v>0</x:v>
      </x:c>
      <x:c r="G306" s="6" t="n">
        <x:v>0</x:v>
      </x:c>
      <x:c r="H306" s="6" t="n">
        <x:v>0</x:v>
      </x:c>
      <x:c r="I306" s="6" t="n">
        <x:v>0</x:v>
      </x:c>
      <x:c r="J306" s="6" t="str">
        <x:v>[1.5925, 0.8125, 2, 0.2, 1, 0.0906, 2]</x:v>
      </x:c>
      <x:c r="K306" s="7" t="str">
        <x:v>无首段伤害倍率，请覆盖或设为辅助技能</x:v>
      </x:c>
      <x:c r="L306" s="6" t="str">
        <x:v>https://raw.githubusercontent.com/Mar-7th/StarRailRes/dbe8cdfcfb0bf657b9fe1cf92d5537f118ccb487/index_new/cn/character_skills.json</x:v>
      </x:c>
    </x:row>
    <x:row r="307" ht="83" customHeight="1">
      <x:c r="A307" s="6" t="str">
        <x:v>100602_8</x:v>
      </x:c>
      <x:c r="B307" s="6" t="str">
        <x:v>100602</x:v>
      </x:c>
      <x:c r="C307" s="6" t="n">
        <x:v>8</x:v>
      </x:c>
      <x:c r="D307" s="6" t="str">
        <x:v>是否允许更改？</x:v>
      </x:c>
      <x:c r="E307" s="7" t="str">
        <x:v>有82.5%的基础概率为指定敌方单体目标添加1个场上我方目标持有属性的弱点，且该弱点对应属性的抗性降低20%，持续2回合。若添加的是敌方目标原有属性的弱点，则不会触发对应属性的抗性降低效果。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有100%的基础概率额外使该目标的全属性抗性降低9.38%，持续2回合。
对该目标造成等同于银狼171.5%攻击力的量子属性伤害。</x:v>
      </x:c>
      <x:c r="F307" s="6" t="n">
        <x:v>0</x:v>
      </x:c>
      <x:c r="G307" s="6" t="n">
        <x:v>0</x:v>
      </x:c>
      <x:c r="H307" s="6" t="n">
        <x:v>0</x:v>
      </x:c>
      <x:c r="I307" s="6" t="n">
        <x:v>0</x:v>
      </x:c>
      <x:c r="J307" s="6" t="str">
        <x:v>[1.715, 0.825, 2, 0.2, 1, 0.0938, 2]</x:v>
      </x:c>
      <x:c r="K307" s="7" t="str">
        <x:v>无首段伤害倍率，请覆盖或设为辅助技能</x:v>
      </x:c>
      <x:c r="L307" s="6" t="str">
        <x:v>https://raw.githubusercontent.com/Mar-7th/StarRailRes/dbe8cdfcfb0bf657b9fe1cf92d5537f118ccb487/index_new/cn/character_skills.json</x:v>
      </x:c>
    </x:row>
    <x:row r="308" ht="83" customHeight="1">
      <x:c r="A308" s="6" t="str">
        <x:v>100602_9</x:v>
      </x:c>
      <x:c r="B308" s="6" t="str">
        <x:v>100602</x:v>
      </x:c>
      <x:c r="C308" s="6" t="n">
        <x:v>9</x:v>
      </x:c>
      <x:c r="D308" s="6" t="str">
        <x:v>是否允许更改？</x:v>
      </x:c>
      <x:c r="E308" s="7" t="str">
        <x:v>有83.75%的基础概率为指定敌方单体目标添加1个场上我方目标持有属性的弱点，且该弱点对应属性的抗性降低20%，持续2回合。若添加的是敌方目标原有属性的弱点，则不会触发对应属性的抗性降低效果。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有100%的基础概率额外使该目标的全属性抗性降低9.69%，持续2回合。
对该目标造成等同于银狼183.75%攻击力的量子属性伤害。</x:v>
      </x:c>
      <x:c r="F308" s="6" t="n">
        <x:v>0</x:v>
      </x:c>
      <x:c r="G308" s="6" t="n">
        <x:v>0</x:v>
      </x:c>
      <x:c r="H308" s="6" t="n">
        <x:v>0</x:v>
      </x:c>
      <x:c r="I308" s="6" t="n">
        <x:v>0</x:v>
      </x:c>
      <x:c r="J308" s="6" t="str">
        <x:v>[1.8375, 0.8375, 2, 0.2, 1, 0.0969, 2]</x:v>
      </x:c>
      <x:c r="K308" s="7" t="str">
        <x:v>无首段伤害倍率，请覆盖或设为辅助技能</x:v>
      </x:c>
      <x:c r="L308" s="6" t="str">
        <x:v>https://raw.githubusercontent.com/Mar-7th/StarRailRes/dbe8cdfcfb0bf657b9fe1cf92d5537f118ccb487/index_new/cn/character_skills.json</x:v>
      </x:c>
    </x:row>
    <x:row r="309" ht="83" customHeight="1">
      <x:c r="A309" s="6" t="str">
        <x:v>100602_10</x:v>
      </x:c>
      <x:c r="B309" s="6" t="str">
        <x:v>100602</x:v>
      </x:c>
      <x:c r="C309" s="6" t="n">
        <x:v>10</x:v>
      </x:c>
      <x:c r="D309" s="6" t="str">
        <x:v>是否允许更改？</x:v>
      </x:c>
      <x:c r="E309" s="7" t="str">
        <x:v>有85%的基础概率为指定敌方单体目标添加1个场上我方目标持有属性的弱点，且该弱点对应属性的抗性降低20%，持续2回合。若添加的是敌方目标原有属性的弱点，则不会触发对应属性的抗性降低效果。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有100%的基础概率额外使该目标的全属性抗性降低10%，持续2回合。
对该目标造成等同于银狼196%攻击力的量子属性伤害。</x:v>
      </x:c>
      <x:c r="F309" s="6" t="n">
        <x:v>0</x:v>
      </x:c>
      <x:c r="G309" s="6" t="n">
        <x:v>0</x:v>
      </x:c>
      <x:c r="H309" s="6" t="n">
        <x:v>0</x:v>
      </x:c>
      <x:c r="I309" s="6" t="n">
        <x:v>0</x:v>
      </x:c>
      <x:c r="J309" s="6" t="str">
        <x:v>[1.96, 0.85, 2, 0.2, 1, 0.1, 2]</x:v>
      </x:c>
      <x:c r="K309" s="7" t="str">
        <x:v>无首段伤害倍率，请覆盖或设为辅助技能</x:v>
      </x:c>
      <x:c r="L309" s="6" t="str">
        <x:v>https://raw.githubusercontent.com/Mar-7th/StarRailRes/dbe8cdfcfb0bf657b9fe1cf92d5537f118ccb487/index_new/cn/character_skills.json</x:v>
      </x:c>
    </x:row>
    <x:row r="310" ht="83" customHeight="1">
      <x:c r="A310" s="6" t="str">
        <x:v>100602_11</x:v>
      </x:c>
      <x:c r="B310" s="6" t="str">
        <x:v>100602</x:v>
      </x:c>
      <x:c r="C310" s="6" t="n">
        <x:v>11</x:v>
      </x:c>
      <x:c r="D310" s="6" t="str">
        <x:v>是否允许更改？</x:v>
      </x:c>
      <x:c r="E310" s="7" t="str">
        <x:v>有86%的基础概率为指定敌方单体目标添加1个场上我方目标持有属性的弱点，且该弱点对应属性的抗性降低20%，持续2回合。若添加的是敌方目标原有属性的弱点，则不会触发对应属性的抗性降低效果。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有100%的基础概率额外使该目标的全属性抗性降低10.25%，持续2回合。
对该目标造成等同于银狼205.8%攻击力的量子属性伤害。</x:v>
      </x:c>
      <x:c r="F310" s="6" t="n">
        <x:v>0</x:v>
      </x:c>
      <x:c r="G310" s="6" t="n">
        <x:v>0</x:v>
      </x:c>
      <x:c r="H310" s="6" t="n">
        <x:v>0</x:v>
      </x:c>
      <x:c r="I310" s="6" t="n">
        <x:v>0</x:v>
      </x:c>
      <x:c r="J310" s="6" t="str">
        <x:v>[2.058, 0.86, 2, 0.2, 1, 0.1025, 2]</x:v>
      </x:c>
      <x:c r="K310" s="7" t="str">
        <x:v>无首段伤害倍率，请覆盖或设为辅助技能</x:v>
      </x:c>
      <x:c r="L310" s="6" t="str">
        <x:v>https://raw.githubusercontent.com/Mar-7th/StarRailRes/dbe8cdfcfb0bf657b9fe1cf92d5537f118ccb487/index_new/cn/character_skills.json</x:v>
      </x:c>
    </x:row>
    <x:row r="311" ht="83" customHeight="1">
      <x:c r="A311" s="6" t="str">
        <x:v>100602_12</x:v>
      </x:c>
      <x:c r="B311" s="6" t="str">
        <x:v>100602</x:v>
      </x:c>
      <x:c r="C311" s="6" t="n">
        <x:v>12</x:v>
      </x:c>
      <x:c r="D311" s="6" t="str">
        <x:v>是否允许更改？</x:v>
      </x:c>
      <x:c r="E311" s="7" t="str">
        <x:v>有87%的基础概率为指定敌方单体目标添加1个场上我方目标持有属性的弱点，且该弱点对应属性的抗性降低20%，持续2回合。若添加的是敌方目标原有属性的弱点，则不会触发对应属性的抗性降低效果。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有100%的基础概率额外使该目标的全属性抗性降低10.5%，持续2回合。
对该目标造成等同于银狼215.6%攻击力的量子属性伤害。</x:v>
      </x:c>
      <x:c r="F311" s="6" t="n">
        <x:v>0</x:v>
      </x:c>
      <x:c r="G311" s="6" t="n">
        <x:v>0</x:v>
      </x:c>
      <x:c r="H311" s="6" t="n">
        <x:v>0</x:v>
      </x:c>
      <x:c r="I311" s="6" t="n">
        <x:v>0</x:v>
      </x:c>
      <x:c r="J311" s="6" t="str">
        <x:v>[2.156, 0.87, 2, 0.2, 1, 0.105, 2]</x:v>
      </x:c>
      <x:c r="K311" s="7" t="str">
        <x:v>无首段伤害倍率，请覆盖或设为辅助技能</x:v>
      </x:c>
      <x:c r="L311" s="6" t="str">
        <x:v>https://raw.githubusercontent.com/Mar-7th/StarRailRes/dbe8cdfcfb0bf657b9fe1cf92d5537f118ccb487/index_new/cn/character_skills.json</x:v>
      </x:c>
    </x:row>
    <x:row r="312" ht="83" customHeight="1">
      <x:c r="A312" s="6" t="str">
        <x:v>100602_13</x:v>
      </x:c>
      <x:c r="B312" s="6" t="str">
        <x:v>100602</x:v>
      </x:c>
      <x:c r="C312" s="6" t="n">
        <x:v>13</x:v>
      </x:c>
      <x:c r="D312" s="6" t="str">
        <x:v>是否允许更改？</x:v>
      </x:c>
      <x:c r="E312" s="7" t="str">
        <x:v>有88%的基础概率为指定敌方单体目标添加1个场上我方目标持有属性的弱点，且该弱点对应属性的抗性降低20%，持续2回合。若添加的是敌方目标原有属性的弱点，则不会触发对应属性的抗性降低效果。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有100%的基础概率额外使该目标的全属性抗性降低10.75%，持续2回合。
对该目标造成等同于银狼225.4%攻击力的量子属性伤害。</x:v>
      </x:c>
      <x:c r="F312" s="6" t="n">
        <x:v>0</x:v>
      </x:c>
      <x:c r="G312" s="6" t="n">
        <x:v>0</x:v>
      </x:c>
      <x:c r="H312" s="6" t="n">
        <x:v>0</x:v>
      </x:c>
      <x:c r="I312" s="6" t="n">
        <x:v>0</x:v>
      </x:c>
      <x:c r="J312" s="6" t="str">
        <x:v>[2.254, 0.88, 2, 0.2, 1, 0.1075, 2]</x:v>
      </x:c>
      <x:c r="K312" s="7" t="str">
        <x:v>无首段伤害倍率，请覆盖或设为辅助技能</x:v>
      </x:c>
      <x:c r="L312" s="6" t="str">
        <x:v>https://raw.githubusercontent.com/Mar-7th/StarRailRes/dbe8cdfcfb0bf657b9fe1cf92d5537f118ccb487/index_new/cn/character_skills.json</x:v>
      </x:c>
    </x:row>
    <x:row r="313" ht="83" customHeight="1">
      <x:c r="A313" s="6" t="str">
        <x:v>100602_14</x:v>
      </x:c>
      <x:c r="B313" s="6" t="str">
        <x:v>100602</x:v>
      </x:c>
      <x:c r="C313" s="6" t="n">
        <x:v>14</x:v>
      </x:c>
      <x:c r="D313" s="6" t="str">
        <x:v>是否允许更改？</x:v>
      </x:c>
      <x:c r="E313" s="7" t="str">
        <x:v>有89%的基础概率为指定敌方单体目标添加1个场上我方目标持有属性的弱点，且该弱点对应属性的抗性降低20%，持续2回合。若添加的是敌方目标原有属性的弱点，则不会触发对应属性的抗性降低效果。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有100%的基础概率额外使该目标的全属性抗性降低11%，持续2回合。
对该目标造成等同于银狼235.2%攻击力的量子属性伤害。</x:v>
      </x:c>
      <x:c r="F313" s="6" t="n">
        <x:v>0</x:v>
      </x:c>
      <x:c r="G313" s="6" t="n">
        <x:v>0</x:v>
      </x:c>
      <x:c r="H313" s="6" t="n">
        <x:v>0</x:v>
      </x:c>
      <x:c r="I313" s="6" t="n">
        <x:v>0</x:v>
      </x:c>
      <x:c r="J313" s="6" t="str">
        <x:v>[2.352, 0.89, 2, 0.2, 1, 0.11, 2]</x:v>
      </x:c>
      <x:c r="K313" s="7" t="str">
        <x:v>无首段伤害倍率，请覆盖或设为辅助技能</x:v>
      </x:c>
      <x:c r="L313" s="6" t="str">
        <x:v>https://raw.githubusercontent.com/Mar-7th/StarRailRes/dbe8cdfcfb0bf657b9fe1cf92d5537f118ccb487/index_new/cn/character_skills.json</x:v>
      </x:c>
    </x:row>
    <x:row r="314" ht="83" customHeight="1">
      <x:c r="A314" s="6" t="str">
        <x:v>100602_15</x:v>
      </x:c>
      <x:c r="B314" s="6" t="str">
        <x:v>100602</x:v>
      </x:c>
      <x:c r="C314" s="6" t="n">
        <x:v>15</x:v>
      </x:c>
      <x:c r="D314" s="6" t="str">
        <x:v>是否允许更改？</x:v>
      </x:c>
      <x:c r="E314" s="7" t="str">
        <x:v>有90%的基础概率为指定敌方单体目标添加1个场上我方目标持有属性的弱点，且该弱点对应属性的抗性降低20%，持续2回合。若添加的是敌方目标原有属性的弱点，则不会触发对应属性的抗性降低效果。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有100%的基础概率额外使该目标的全属性抗性降低11.25%，持续2回合。
对该目标造成等同于银狼245%攻击力的量子属性伤害。</x:v>
      </x:c>
      <x:c r="F314" s="6" t="n">
        <x:v>0</x:v>
      </x:c>
      <x:c r="G314" s="6" t="n">
        <x:v>0</x:v>
      </x:c>
      <x:c r="H314" s="6" t="n">
        <x:v>0</x:v>
      </x:c>
      <x:c r="I314" s="6" t="n">
        <x:v>0</x:v>
      </x:c>
      <x:c r="J314" s="6" t="str">
        <x:v>[2.45, 0.9, 2, 0.2, 1, 0.1125, 2]</x:v>
      </x:c>
      <x:c r="K314" s="7" t="str">
        <x:v>无首段伤害倍率，请覆盖或设为辅助技能</x:v>
      </x:c>
      <x:c r="L314" s="6" t="str">
        <x:v>https://raw.githubusercontent.com/Mar-7th/StarRailRes/dbe8cdfcfb0bf657b9fe1cf92d5537f118ccb487/index_new/cn/character_skills.json</x:v>
      </x:c>
    </x:row>
    <x:row r="315" ht="38" customHeight="1">
      <x:c r="A315" s="6" t="str">
        <x:v>100603_1</x:v>
      </x:c>
      <x:c r="B315" s="6" t="str">
        <x:v>100603</x:v>
      </x:c>
      <x:c r="C315" s="6" t="n">
        <x:v>1</x:v>
      </x:c>
      <x:c r="D315" s="6" t="str">
        <x:v>|账号已封禁|</x:v>
      </x:c>
      <x:c r="E315" s="7" t="str">
        <x:v>有85%的基础概率使指定敌方单体防御力降低36%，持续3回合，同时对该目标造成等同于银狼228%攻击力的量子属性伤害。</x:v>
      </x:c>
      <x:c r="F315" s="6" t="n">
        <x:v>2.28</x:v>
      </x:c>
      <x:c r="G315" s="6" t="n">
        <x:v>0</x:v>
      </x:c>
      <x:c r="H315" s="6" t="n">
        <x:v>0.85</x:v>
      </x:c>
      <x:c r="I315" s="6" t="n">
        <x:v>0</x:v>
      </x:c>
      <x:c r="J315" s="6" t="str">
        <x:v>[2.28, 0.85, 0.36, 3]</x:v>
      </x:c>
      <x:c r="K315" s="7" t="str">
        <x:v>需确认条件及分段</x:v>
      </x:c>
      <x:c r="L315" s="6" t="str">
        <x:v>https://raw.githubusercontent.com/Mar-7th/StarRailRes/dbe8cdfcfb0bf657b9fe1cf92d5537f118ccb487/index_new/cn/character_skills.json</x:v>
      </x:c>
    </x:row>
    <x:row r="316" ht="38" customHeight="1">
      <x:c r="A316" s="6" t="str">
        <x:v>100603_2</x:v>
      </x:c>
      <x:c r="B316" s="6" t="str">
        <x:v>100603</x:v>
      </x:c>
      <x:c r="C316" s="6" t="n">
        <x:v>2</x:v>
      </x:c>
      <x:c r="D316" s="6" t="str">
        <x:v>|账号已封禁|</x:v>
      </x:c>
      <x:c r="E316" s="7" t="str">
        <x:v>有86.5%的基础概率使指定敌方单体防御力降低36.9%，持续3回合，同时对该目标造成等同于银狼243.2%攻击力的量子属性伤害。</x:v>
      </x:c>
      <x:c r="F316" s="6" t="n">
        <x:v>2.432</x:v>
      </x:c>
      <x:c r="G316" s="6" t="n">
        <x:v>0</x:v>
      </x:c>
      <x:c r="H316" s="6" t="n">
        <x:v>0.865</x:v>
      </x:c>
      <x:c r="I316" s="6" t="n">
        <x:v>0</x:v>
      </x:c>
      <x:c r="J316" s="6" t="str">
        <x:v>[2.432, 0.865, 0.369, 3]</x:v>
      </x:c>
      <x:c r="K316" s="7" t="str">
        <x:v>需确认条件及分段</x:v>
      </x:c>
      <x:c r="L316" s="6" t="str">
        <x:v>https://raw.githubusercontent.com/Mar-7th/StarRailRes/dbe8cdfcfb0bf657b9fe1cf92d5537f118ccb487/index_new/cn/character_skills.json</x:v>
      </x:c>
    </x:row>
    <x:row r="317" ht="38" customHeight="1">
      <x:c r="A317" s="6" t="str">
        <x:v>100603_3</x:v>
      </x:c>
      <x:c r="B317" s="6" t="str">
        <x:v>100603</x:v>
      </x:c>
      <x:c r="C317" s="6" t="n">
        <x:v>3</x:v>
      </x:c>
      <x:c r="D317" s="6" t="str">
        <x:v>|账号已封禁|</x:v>
      </x:c>
      <x:c r="E317" s="7" t="str">
        <x:v>有88%的基础概率使指定敌方单体防御力降低37.8%，持续3回合，同时对该目标造成等同于银狼258.4%攻击力的量子属性伤害。</x:v>
      </x:c>
      <x:c r="F317" s="6" t="n">
        <x:v>2.584</x:v>
      </x:c>
      <x:c r="G317" s="6" t="n">
        <x:v>0</x:v>
      </x:c>
      <x:c r="H317" s="6" t="n">
        <x:v>0.88</x:v>
      </x:c>
      <x:c r="I317" s="6" t="n">
        <x:v>0</x:v>
      </x:c>
      <x:c r="J317" s="6" t="str">
        <x:v>[2.584, 0.88, 0.378, 3]</x:v>
      </x:c>
      <x:c r="K317" s="7" t="str">
        <x:v>需确认条件及分段</x:v>
      </x:c>
      <x:c r="L317" s="6" t="str">
        <x:v>https://raw.githubusercontent.com/Mar-7th/StarRailRes/dbe8cdfcfb0bf657b9fe1cf92d5537f118ccb487/index_new/cn/character_skills.json</x:v>
      </x:c>
    </x:row>
    <x:row r="318" ht="38" customHeight="1">
      <x:c r="A318" s="6" t="str">
        <x:v>100603_4</x:v>
      </x:c>
      <x:c r="B318" s="6" t="str">
        <x:v>100603</x:v>
      </x:c>
      <x:c r="C318" s="6" t="n">
        <x:v>4</x:v>
      </x:c>
      <x:c r="D318" s="6" t="str">
        <x:v>|账号已封禁|</x:v>
      </x:c>
      <x:c r="E318" s="7" t="str">
        <x:v>有89.5%的基础概率使指定敌方单体防御力降低38.7%，持续3回合，同时对该目标造成等同于银狼273.6%攻击力的量子属性伤害。</x:v>
      </x:c>
      <x:c r="F318" s="6" t="n">
        <x:v>2.736</x:v>
      </x:c>
      <x:c r="G318" s="6" t="n">
        <x:v>0</x:v>
      </x:c>
      <x:c r="H318" s="6" t="n">
        <x:v>0.895</x:v>
      </x:c>
      <x:c r="I318" s="6" t="n">
        <x:v>0</x:v>
      </x:c>
      <x:c r="J318" s="6" t="str">
        <x:v>[2.736, 0.895, 0.387, 3]</x:v>
      </x:c>
      <x:c r="K318" s="7" t="str">
        <x:v>需确认条件及分段</x:v>
      </x:c>
      <x:c r="L318" s="6" t="str">
        <x:v>https://raw.githubusercontent.com/Mar-7th/StarRailRes/dbe8cdfcfb0bf657b9fe1cf92d5537f118ccb487/index_new/cn/character_skills.json</x:v>
      </x:c>
    </x:row>
    <x:row r="319" ht="38" customHeight="1">
      <x:c r="A319" s="6" t="str">
        <x:v>100603_5</x:v>
      </x:c>
      <x:c r="B319" s="6" t="str">
        <x:v>100603</x:v>
      </x:c>
      <x:c r="C319" s="6" t="n">
        <x:v>5</x:v>
      </x:c>
      <x:c r="D319" s="6" t="str">
        <x:v>|账号已封禁|</x:v>
      </x:c>
      <x:c r="E319" s="7" t="str">
        <x:v>有91%的基础概率使指定敌方单体防御力降低39.6%，持续3回合，同时对该目标造成等同于银狼288.8%攻击力的量子属性伤害。</x:v>
      </x:c>
      <x:c r="F319" s="6" t="n">
        <x:v>2.888</x:v>
      </x:c>
      <x:c r="G319" s="6" t="n">
        <x:v>0</x:v>
      </x:c>
      <x:c r="H319" s="6" t="n">
        <x:v>0.91</x:v>
      </x:c>
      <x:c r="I319" s="6" t="n">
        <x:v>0</x:v>
      </x:c>
      <x:c r="J319" s="6" t="str">
        <x:v>[2.888, 0.91, 0.396, 3]</x:v>
      </x:c>
      <x:c r="K319" s="7" t="str">
        <x:v>需确认条件及分段</x:v>
      </x:c>
      <x:c r="L319" s="6" t="str">
        <x:v>https://raw.githubusercontent.com/Mar-7th/StarRailRes/dbe8cdfcfb0bf657b9fe1cf92d5537f118ccb487/index_new/cn/character_skills.json</x:v>
      </x:c>
    </x:row>
    <x:row r="320" ht="38" customHeight="1">
      <x:c r="A320" s="6" t="str">
        <x:v>100603_6</x:v>
      </x:c>
      <x:c r="B320" s="6" t="str">
        <x:v>100603</x:v>
      </x:c>
      <x:c r="C320" s="6" t="n">
        <x:v>6</x:v>
      </x:c>
      <x:c r="D320" s="6" t="str">
        <x:v>|账号已封禁|</x:v>
      </x:c>
      <x:c r="E320" s="7" t="str">
        <x:v>有92.5%的基础概率使指定敌方单体防御力降低40.5%，持续3回合，同时对该目标造成等同于银狼304%攻击力的量子属性伤害。</x:v>
      </x:c>
      <x:c r="F320" s="6" t="n">
        <x:v>3.04</x:v>
      </x:c>
      <x:c r="G320" s="6" t="n">
        <x:v>0</x:v>
      </x:c>
      <x:c r="H320" s="6" t="n">
        <x:v>0.925</x:v>
      </x:c>
      <x:c r="I320" s="6" t="n">
        <x:v>0</x:v>
      </x:c>
      <x:c r="J320" s="6" t="str">
        <x:v>[3.04, 0.925, 0.405, 3]</x:v>
      </x:c>
      <x:c r="K320" s="7" t="str">
        <x:v>需确认条件及分段</x:v>
      </x:c>
      <x:c r="L320" s="6" t="str">
        <x:v>https://raw.githubusercontent.com/Mar-7th/StarRailRes/dbe8cdfcfb0bf657b9fe1cf92d5537f118ccb487/index_new/cn/character_skills.json</x:v>
      </x:c>
    </x:row>
    <x:row r="321" ht="38" customHeight="1">
      <x:c r="A321" s="6" t="str">
        <x:v>100603_7</x:v>
      </x:c>
      <x:c r="B321" s="6" t="str">
        <x:v>100603</x:v>
      </x:c>
      <x:c r="C321" s="6" t="n">
        <x:v>7</x:v>
      </x:c>
      <x:c r="D321" s="6" t="str">
        <x:v>|账号已封禁|</x:v>
      </x:c>
      <x:c r="E321" s="7" t="str">
        <x:v>有94.37%的基础概率使指定敌方单体防御力降低41.63%，持续3回合，同时对该目标造成等同于银狼323%攻击力的量子属性伤害。</x:v>
      </x:c>
      <x:c r="F321" s="6" t="n">
        <x:v>3.23</x:v>
      </x:c>
      <x:c r="G321" s="6" t="n">
        <x:v>0</x:v>
      </x:c>
      <x:c r="H321" s="6" t="n">
        <x:v>0.9437</x:v>
      </x:c>
      <x:c r="I321" s="6" t="n">
        <x:v>0</x:v>
      </x:c>
      <x:c r="J321" s="6" t="str">
        <x:v>[3.23, 0.9437, 0.4163, 3]</x:v>
      </x:c>
      <x:c r="K321" s="7" t="str">
        <x:v>需确认条件及分段</x:v>
      </x:c>
      <x:c r="L321" s="6" t="str">
        <x:v>https://raw.githubusercontent.com/Mar-7th/StarRailRes/dbe8cdfcfb0bf657b9fe1cf92d5537f118ccb487/index_new/cn/character_skills.json</x:v>
      </x:c>
    </x:row>
    <x:row r="322" ht="38" customHeight="1">
      <x:c r="A322" s="6" t="str">
        <x:v>100603_8</x:v>
      </x:c>
      <x:c r="B322" s="6" t="str">
        <x:v>100603</x:v>
      </x:c>
      <x:c r="C322" s="6" t="n">
        <x:v>8</x:v>
      </x:c>
      <x:c r="D322" s="6" t="str">
        <x:v>|账号已封禁|</x:v>
      </x:c>
      <x:c r="E322" s="7" t="str">
        <x:v>有96.25%的基础概率使指定敌方单体防御力降低42.75%，持续3回合，同时对该目标造成等同于银狼342%攻击力的量子属性伤害。</x:v>
      </x:c>
      <x:c r="F322" s="6" t="n">
        <x:v>3.42</x:v>
      </x:c>
      <x:c r="G322" s="6" t="n">
        <x:v>0</x:v>
      </x:c>
      <x:c r="H322" s="6" t="n">
        <x:v>0.9625</x:v>
      </x:c>
      <x:c r="I322" s="6" t="n">
        <x:v>0</x:v>
      </x:c>
      <x:c r="J322" s="6" t="str">
        <x:v>[3.42, 0.9625, 0.4275, 3]</x:v>
      </x:c>
      <x:c r="K322" s="7" t="str">
        <x:v>需确认条件及分段</x:v>
      </x:c>
      <x:c r="L322" s="6" t="str">
        <x:v>https://raw.githubusercontent.com/Mar-7th/StarRailRes/dbe8cdfcfb0bf657b9fe1cf92d5537f118ccb487/index_new/cn/character_skills.json</x:v>
      </x:c>
    </x:row>
    <x:row r="323" ht="38" customHeight="1">
      <x:c r="A323" s="6" t="str">
        <x:v>100603_9</x:v>
      </x:c>
      <x:c r="B323" s="6" t="str">
        <x:v>100603</x:v>
      </x:c>
      <x:c r="C323" s="6" t="n">
        <x:v>9</x:v>
      </x:c>
      <x:c r="D323" s="6" t="str">
        <x:v>|账号已封禁|</x:v>
      </x:c>
      <x:c r="E323" s="7" t="str">
        <x:v>有98.12%的基础概率使指定敌方单体防御力降低43.87%，持续3回合，同时对该目标造成等同于银狼361%攻击力的量子属性伤害。</x:v>
      </x:c>
      <x:c r="F323" s="6" t="n">
        <x:v>3.61</x:v>
      </x:c>
      <x:c r="G323" s="6" t="n">
        <x:v>0</x:v>
      </x:c>
      <x:c r="H323" s="6" t="n">
        <x:v>0.9812</x:v>
      </x:c>
      <x:c r="I323" s="6" t="n">
        <x:v>0</x:v>
      </x:c>
      <x:c r="J323" s="6" t="str">
        <x:v>[3.61, 0.9812, 0.4387, 3]</x:v>
      </x:c>
      <x:c r="K323" s="7" t="str">
        <x:v>需确认条件及分段</x:v>
      </x:c>
      <x:c r="L323" s="6" t="str">
        <x:v>https://raw.githubusercontent.com/Mar-7th/StarRailRes/dbe8cdfcfb0bf657b9fe1cf92d5537f118ccb487/index_new/cn/character_skills.json</x:v>
      </x:c>
    </x:row>
    <x:row r="324" ht="38" customHeight="1">
      <x:c r="A324" s="6" t="str">
        <x:v>100603_10</x:v>
      </x:c>
      <x:c r="B324" s="6" t="str">
        <x:v>100603</x:v>
      </x:c>
      <x:c r="C324" s="6" t="n">
        <x:v>10</x:v>
      </x:c>
      <x:c r="D324" s="6" t="str">
        <x:v>|账号已封禁|</x:v>
      </x:c>
      <x:c r="E324" s="7" t="str">
        <x:v>有100%的基础概率使指定敌方单体防御力降低45%，持续3回合，同时对该目标造成等同于银狼380%攻击力的量子属性伤害。</x:v>
      </x:c>
      <x:c r="F324" s="6" t="n">
        <x:v>3.8</x:v>
      </x:c>
      <x:c r="G324" s="6" t="n">
        <x:v>0</x:v>
      </x:c>
      <x:c r="H324" s="6" t="n">
        <x:v>1</x:v>
      </x:c>
      <x:c r="I324" s="6" t="n">
        <x:v>0</x:v>
      </x:c>
      <x:c r="J324" s="6" t="str">
        <x:v>[3.8, 1, 0.45, 3]</x:v>
      </x:c>
      <x:c r="K324" s="7" t="str">
        <x:v>需确认条件及分段</x:v>
      </x:c>
      <x:c r="L324" s="6" t="str">
        <x:v>https://raw.githubusercontent.com/Mar-7th/StarRailRes/dbe8cdfcfb0bf657b9fe1cf92d5537f118ccb487/index_new/cn/character_skills.json</x:v>
      </x:c>
    </x:row>
    <x:row r="325" ht="38" customHeight="1">
      <x:c r="A325" s="6" t="str">
        <x:v>100603_11</x:v>
      </x:c>
      <x:c r="B325" s="6" t="str">
        <x:v>100603</x:v>
      </x:c>
      <x:c r="C325" s="6" t="n">
        <x:v>11</x:v>
      </x:c>
      <x:c r="D325" s="6" t="str">
        <x:v>|账号已封禁|</x:v>
      </x:c>
      <x:c r="E325" s="7" t="str">
        <x:v>有101.5%的基础概率使指定敌方单体防御力降低45.9%，持续3回合，同时对该目标造成等同于银狼395.2%攻击力的量子属性伤害。</x:v>
      </x:c>
      <x:c r="F325" s="6" t="n">
        <x:v>3.952</x:v>
      </x:c>
      <x:c r="G325" s="6" t="n">
        <x:v>0</x:v>
      </x:c>
      <x:c r="H325" s="6" t="n">
        <x:v>1.015</x:v>
      </x:c>
      <x:c r="I325" s="6" t="n">
        <x:v>0</x:v>
      </x:c>
      <x:c r="J325" s="6" t="str">
        <x:v>[3.952, 1.015, 0.459, 3]</x:v>
      </x:c>
      <x:c r="K325" s="7" t="str">
        <x:v>需确认条件及分段</x:v>
      </x:c>
      <x:c r="L325" s="6" t="str">
        <x:v>https://raw.githubusercontent.com/Mar-7th/StarRailRes/dbe8cdfcfb0bf657b9fe1cf92d5537f118ccb487/index_new/cn/character_skills.json</x:v>
      </x:c>
    </x:row>
    <x:row r="326" ht="38" customHeight="1">
      <x:c r="A326" s="6" t="str">
        <x:v>100603_12</x:v>
      </x:c>
      <x:c r="B326" s="6" t="str">
        <x:v>100603</x:v>
      </x:c>
      <x:c r="C326" s="6" t="n">
        <x:v>12</x:v>
      </x:c>
      <x:c r="D326" s="6" t="str">
        <x:v>|账号已封禁|</x:v>
      </x:c>
      <x:c r="E326" s="7" t="str">
        <x:v>有103%的基础概率使指定敌方单体防御力降低46.8%，持续3回合，同时对该目标造成等同于银狼410.4%攻击力的量子属性伤害。</x:v>
      </x:c>
      <x:c r="F326" s="6" t="n">
        <x:v>4.104</x:v>
      </x:c>
      <x:c r="G326" s="6" t="n">
        <x:v>0</x:v>
      </x:c>
      <x:c r="H326" s="6" t="n">
        <x:v>1.03</x:v>
      </x:c>
      <x:c r="I326" s="6" t="n">
        <x:v>0</x:v>
      </x:c>
      <x:c r="J326" s="6" t="str">
        <x:v>[4.104, 1.03, 0.468, 3]</x:v>
      </x:c>
      <x:c r="K326" s="7" t="str">
        <x:v>需确认条件及分段</x:v>
      </x:c>
      <x:c r="L326" s="6" t="str">
        <x:v>https://raw.githubusercontent.com/Mar-7th/StarRailRes/dbe8cdfcfb0bf657b9fe1cf92d5537f118ccb487/index_new/cn/character_skills.json</x:v>
      </x:c>
    </x:row>
    <x:row r="327" ht="38" customHeight="1">
      <x:c r="A327" s="6" t="str">
        <x:v>100603_13</x:v>
      </x:c>
      <x:c r="B327" s="6" t="str">
        <x:v>100603</x:v>
      </x:c>
      <x:c r="C327" s="6" t="n">
        <x:v>13</x:v>
      </x:c>
      <x:c r="D327" s="6" t="str">
        <x:v>|账号已封禁|</x:v>
      </x:c>
      <x:c r="E327" s="7" t="str">
        <x:v>有104.5%的基础概率使指定敌方单体防御力降低47.7%，持续3回合，同时对该目标造成等同于银狼425.6%攻击力的量子属性伤害。</x:v>
      </x:c>
      <x:c r="F327" s="6" t="n">
        <x:v>4.256</x:v>
      </x:c>
      <x:c r="G327" s="6" t="n">
        <x:v>0</x:v>
      </x:c>
      <x:c r="H327" s="6" t="n">
        <x:v>1.045</x:v>
      </x:c>
      <x:c r="I327" s="6" t="n">
        <x:v>0</x:v>
      </x:c>
      <x:c r="J327" s="6" t="str">
        <x:v>[4.256, 1.045, 0.477, 3]</x:v>
      </x:c>
      <x:c r="K327" s="7" t="str">
        <x:v>需确认条件及分段</x:v>
      </x:c>
      <x:c r="L327" s="6" t="str">
        <x:v>https://raw.githubusercontent.com/Mar-7th/StarRailRes/dbe8cdfcfb0bf657b9fe1cf92d5537f118ccb487/index_new/cn/character_skills.json</x:v>
      </x:c>
    </x:row>
    <x:row r="328" ht="38" customHeight="1">
      <x:c r="A328" s="6" t="str">
        <x:v>100603_14</x:v>
      </x:c>
      <x:c r="B328" s="6" t="str">
        <x:v>100603</x:v>
      </x:c>
      <x:c r="C328" s="6" t="n">
        <x:v>14</x:v>
      </x:c>
      <x:c r="D328" s="6" t="str">
        <x:v>|账号已封禁|</x:v>
      </x:c>
      <x:c r="E328" s="7" t="str">
        <x:v>有106%的基础概率使指定敌方单体防御力降低48.6%，持续3回合，同时对该目标造成等同于银狼440.8%攻击力的量子属性伤害。</x:v>
      </x:c>
      <x:c r="F328" s="6" t="n">
        <x:v>4.408</x:v>
      </x:c>
      <x:c r="G328" s="6" t="n">
        <x:v>0</x:v>
      </x:c>
      <x:c r="H328" s="6" t="n">
        <x:v>1.06</x:v>
      </x:c>
      <x:c r="I328" s="6" t="n">
        <x:v>0</x:v>
      </x:c>
      <x:c r="J328" s="6" t="str">
        <x:v>[4.408, 1.06, 0.486, 3]</x:v>
      </x:c>
      <x:c r="K328" s="7" t="str">
        <x:v>需确认条件及分段</x:v>
      </x:c>
      <x:c r="L328" s="6" t="str">
        <x:v>https://raw.githubusercontent.com/Mar-7th/StarRailRes/dbe8cdfcfb0bf657b9fe1cf92d5537f118ccb487/index_new/cn/character_skills.json</x:v>
      </x:c>
    </x:row>
    <x:row r="329" ht="38" customHeight="1">
      <x:c r="A329" s="6" t="str">
        <x:v>100603_15</x:v>
      </x:c>
      <x:c r="B329" s="6" t="str">
        <x:v>100603</x:v>
      </x:c>
      <x:c r="C329" s="6" t="n">
        <x:v>15</x:v>
      </x:c>
      <x:c r="D329" s="6" t="str">
        <x:v>|账号已封禁|</x:v>
      </x:c>
      <x:c r="E329" s="7" t="str">
        <x:v>有107.5%的基础概率使指定敌方单体防御力降低49.5%，持续3回合，同时对该目标造成等同于银狼456%攻击力的量子属性伤害。</x:v>
      </x:c>
      <x:c r="F329" s="6" t="n">
        <x:v>4.56</x:v>
      </x:c>
      <x:c r="G329" s="6" t="n">
        <x:v>0</x:v>
      </x:c>
      <x:c r="H329" s="6" t="n">
        <x:v>1.075</x:v>
      </x:c>
      <x:c r="I329" s="6" t="n">
        <x:v>0</x:v>
      </x:c>
      <x:c r="J329" s="6" t="str">
        <x:v>[4.56, 1.075, 0.495, 3]</x:v>
      </x:c>
      <x:c r="K329" s="7" t="str">
        <x:v>需确认条件及分段</x:v>
      </x:c>
      <x:c r="L329" s="6" t="str">
        <x:v>https://raw.githubusercontent.com/Mar-7th/StarRailRes/dbe8cdfcfb0bf657b9fe1cf92d5537f118ccb487/index_new/cn/character_skills.json</x:v>
      </x:c>
    </x:row>
    <x:row r="330" ht="38" customHeight="1">
      <x:c r="A330" s="6" t="str">
        <x:v>100604_1</x:v>
      </x:c>
      <x:c r="B330" s="6" t="str">
        <x:v>100604</x:v>
      </x:c>
      <x:c r="C330" s="6" t="n">
        <x:v>1</x:v>
      </x:c>
      <x:c r="D330" s="6" t="str">
        <x:v>等待程序响应…</x:v>
      </x:c>
      <x:c r="E330" s="7" t="str">
        <x:v>银狼能够制造：攻击力降低5%、防御力降低4%、速度降低3%3种【缺陷】。
银狼每次施放攻击后有60%的基础概率给受到攻击的敌方目标植入1个随机【缺陷】，持续3回合。</x:v>
      </x:c>
      <x:c r="F330" s="6" t="n">
        <x:v>0</x:v>
      </x:c>
      <x:c r="G330" s="6" t="n">
        <x:v>0</x:v>
      </x:c>
      <x:c r="H330" s="6" t="n">
        <x:v>0</x:v>
      </x:c>
      <x:c r="I330" s="6" t="n">
        <x:v>0</x:v>
      </x:c>
      <x:c r="J330" s="6" t="str">
        <x:v>[0.05, 0.04, 0.03, 0.6, 3]</x:v>
      </x:c>
      <x:c r="K330" s="7" t="str">
        <x:v>无首段伤害倍率，请覆盖或设为辅助技能</x:v>
      </x:c>
      <x:c r="L330" s="6" t="str">
        <x:v>https://raw.githubusercontent.com/Mar-7th/StarRailRes/dbe8cdfcfb0bf657b9fe1cf92d5537f118ccb487/index_new/cn/character_skills.json</x:v>
      </x:c>
    </x:row>
    <x:row r="331" ht="53" customHeight="1">
      <x:c r="A331" s="6" t="str">
        <x:v>100604_2</x:v>
      </x:c>
      <x:c r="B331" s="6" t="str">
        <x:v>100604</x:v>
      </x:c>
      <x:c r="C331" s="6" t="n">
        <x:v>2</x:v>
      </x:c>
      <x:c r="D331" s="6" t="str">
        <x:v>等待程序响应…</x:v>
      </x:c>
      <x:c r="E331" s="7" t="str">
        <x:v>银狼能够制造：攻击力降低5.5%、防御力降低4.4%、速度降低3.3%3种【缺陷】。
银狼每次施放攻击后有61.2%的基础概率给受到攻击的敌方目标植入1个随机【缺陷】，持续3回合。</x:v>
      </x:c>
      <x:c r="F331" s="6" t="n">
        <x:v>0</x:v>
      </x:c>
      <x:c r="G331" s="6" t="n">
        <x:v>0</x:v>
      </x:c>
      <x:c r="H331" s="6" t="n">
        <x:v>0</x:v>
      </x:c>
      <x:c r="I331" s="6" t="n">
        <x:v>0</x:v>
      </x:c>
      <x:c r="J331" s="6" t="str">
        <x:v>[0.055, 0.044, 0.033, 0.612, 3]</x:v>
      </x:c>
      <x:c r="K331" s="7" t="str">
        <x:v>无首段伤害倍率，请覆盖或设为辅助技能</x:v>
      </x:c>
      <x:c r="L331" s="6" t="str">
        <x:v>https://raw.githubusercontent.com/Mar-7th/StarRailRes/dbe8cdfcfb0bf657b9fe1cf92d5537f118ccb487/index_new/cn/character_skills.json</x:v>
      </x:c>
    </x:row>
    <x:row r="332" ht="38" customHeight="1">
      <x:c r="A332" s="6" t="str">
        <x:v>100604_3</x:v>
      </x:c>
      <x:c r="B332" s="6" t="str">
        <x:v>100604</x:v>
      </x:c>
      <x:c r="C332" s="6" t="n">
        <x:v>3</x:v>
      </x:c>
      <x:c r="D332" s="6" t="str">
        <x:v>等待程序响应…</x:v>
      </x:c>
      <x:c r="E332" s="7" t="str">
        <x:v>银狼能够制造：攻击力降低6%、防御力降低4.8%、速度降低3.6%3种【缺陷】。
银狼每次施放攻击后有62.4%的基础概率给受到攻击的敌方目标植入1个随机【缺陷】，持续3回合。</x:v>
      </x:c>
      <x:c r="F332" s="6" t="n">
        <x:v>0</x:v>
      </x:c>
      <x:c r="G332" s="6" t="n">
        <x:v>0</x:v>
      </x:c>
      <x:c r="H332" s="6" t="n">
        <x:v>0</x:v>
      </x:c>
      <x:c r="I332" s="6" t="n">
        <x:v>0</x:v>
      </x:c>
      <x:c r="J332" s="6" t="str">
        <x:v>[0.06, 0.048, 0.036, 0.624, 3]</x:v>
      </x:c>
      <x:c r="K332" s="7" t="str">
        <x:v>无首段伤害倍率，请覆盖或设为辅助技能</x:v>
      </x:c>
      <x:c r="L332" s="6" t="str">
        <x:v>https://raw.githubusercontent.com/Mar-7th/StarRailRes/dbe8cdfcfb0bf657b9fe1cf92d5537f118ccb487/index_new/cn/character_skills.json</x:v>
      </x:c>
    </x:row>
    <x:row r="333" ht="53" customHeight="1">
      <x:c r="A333" s="6" t="str">
        <x:v>100604_4</x:v>
      </x:c>
      <x:c r="B333" s="6" t="str">
        <x:v>100604</x:v>
      </x:c>
      <x:c r="C333" s="6" t="n">
        <x:v>4</x:v>
      </x:c>
      <x:c r="D333" s="6" t="str">
        <x:v>等待程序响应…</x:v>
      </x:c>
      <x:c r="E333" s="7" t="str">
        <x:v>银狼能够制造：攻击力降低6.5%、防御力降低5.2%、速度降低3.9%3种【缺陷】。
银狼每次施放攻击后有63.6%的基础概率给受到攻击的敌方目标植入1个随机【缺陷】，持续3回合。</x:v>
      </x:c>
      <x:c r="F333" s="6" t="n">
        <x:v>0</x:v>
      </x:c>
      <x:c r="G333" s="6" t="n">
        <x:v>0</x:v>
      </x:c>
      <x:c r="H333" s="6" t="n">
        <x:v>0</x:v>
      </x:c>
      <x:c r="I333" s="6" t="n">
        <x:v>0</x:v>
      </x:c>
      <x:c r="J333" s="6" t="str">
        <x:v>[0.065, 0.052, 0.039, 0.636, 3]</x:v>
      </x:c>
      <x:c r="K333" s="7" t="str">
        <x:v>无首段伤害倍率，请覆盖或设为辅助技能</x:v>
      </x:c>
      <x:c r="L333" s="6" t="str">
        <x:v>https://raw.githubusercontent.com/Mar-7th/StarRailRes/dbe8cdfcfb0bf657b9fe1cf92d5537f118ccb487/index_new/cn/character_skills.json</x:v>
      </x:c>
    </x:row>
    <x:row r="334" ht="38" customHeight="1">
      <x:c r="A334" s="6" t="str">
        <x:v>100604_5</x:v>
      </x:c>
      <x:c r="B334" s="6" t="str">
        <x:v>100604</x:v>
      </x:c>
      <x:c r="C334" s="6" t="n">
        <x:v>5</x:v>
      </x:c>
      <x:c r="D334" s="6" t="str">
        <x:v>等待程序响应…</x:v>
      </x:c>
      <x:c r="E334" s="7" t="str">
        <x:v>银狼能够制造：攻击力降低7%、防御力降低5.6%、速度降低4.2%3种【缺陷】。
银狼每次施放攻击后有64.8%的基础概率给受到攻击的敌方目标植入1个随机【缺陷】，持续3回合。</x:v>
      </x:c>
      <x:c r="F334" s="6" t="n">
        <x:v>0</x:v>
      </x:c>
      <x:c r="G334" s="6" t="n">
        <x:v>0</x:v>
      </x:c>
      <x:c r="H334" s="6" t="n">
        <x:v>0</x:v>
      </x:c>
      <x:c r="I334" s="6" t="n">
        <x:v>0</x:v>
      </x:c>
      <x:c r="J334" s="6" t="str">
        <x:v>[0.07, 0.056, 0.042, 0.648, 3]</x:v>
      </x:c>
      <x:c r="K334" s="7" t="str">
        <x:v>无首段伤害倍率，请覆盖或设为辅助技能</x:v>
      </x:c>
      <x:c r="L334" s="6" t="str">
        <x:v>https://raw.githubusercontent.com/Mar-7th/StarRailRes/dbe8cdfcfb0bf657b9fe1cf92d5537f118ccb487/index_new/cn/character_skills.json</x:v>
      </x:c>
    </x:row>
    <x:row r="335" ht="38" customHeight="1">
      <x:c r="A335" s="6" t="str">
        <x:v>100604_6</x:v>
      </x:c>
      <x:c r="B335" s="6" t="str">
        <x:v>100604</x:v>
      </x:c>
      <x:c r="C335" s="6" t="n">
        <x:v>6</x:v>
      </x:c>
      <x:c r="D335" s="6" t="str">
        <x:v>等待程序响应…</x:v>
      </x:c>
      <x:c r="E335" s="7" t="str">
        <x:v>银狼能够制造：攻击力降低7.5%、防御力降低6%、速度降低4.5%3种【缺陷】。
银狼每次施放攻击后有66%的基础概率给受到攻击的敌方目标植入1个随机【缺陷】，持续3回合。</x:v>
      </x:c>
      <x:c r="F335" s="6" t="n">
        <x:v>0</x:v>
      </x:c>
      <x:c r="G335" s="6" t="n">
        <x:v>0</x:v>
      </x:c>
      <x:c r="H335" s="6" t="n">
        <x:v>0</x:v>
      </x:c>
      <x:c r="I335" s="6" t="n">
        <x:v>0</x:v>
      </x:c>
      <x:c r="J335" s="6" t="str">
        <x:v>[0.075, 0.06, 0.045, 0.66, 3]</x:v>
      </x:c>
      <x:c r="K335" s="7" t="str">
        <x:v>无首段伤害倍率，请覆盖或设为辅助技能</x:v>
      </x:c>
      <x:c r="L335" s="6" t="str">
        <x:v>https://raw.githubusercontent.com/Mar-7th/StarRailRes/dbe8cdfcfb0bf657b9fe1cf92d5537f118ccb487/index_new/cn/character_skills.json</x:v>
      </x:c>
    </x:row>
    <x:row r="336" ht="53" customHeight="1">
      <x:c r="A336" s="6" t="str">
        <x:v>100604_7</x:v>
      </x:c>
      <x:c r="B336" s="6" t="str">
        <x:v>100604</x:v>
      </x:c>
      <x:c r="C336" s="6" t="n">
        <x:v>7</x:v>
      </x:c>
      <x:c r="D336" s="6" t="str">
        <x:v>等待程序响应…</x:v>
      </x:c>
      <x:c r="E336" s="7" t="str">
        <x:v>银狼能够制造：攻击力降低8.13%、防御力降低6.5%、速度降低4.88%3种【缺陷】。
银狼每次施放攻击后有67.5%的基础概率给受到攻击的敌方目标植入1个随机【缺陷】，持续3回合。</x:v>
      </x:c>
      <x:c r="F336" s="6" t="n">
        <x:v>0</x:v>
      </x:c>
      <x:c r="G336" s="6" t="n">
        <x:v>0</x:v>
      </x:c>
      <x:c r="H336" s="6" t="n">
        <x:v>0</x:v>
      </x:c>
      <x:c r="I336" s="6" t="n">
        <x:v>0</x:v>
      </x:c>
      <x:c r="J336" s="6" t="str">
        <x:v>[0.0813, 0.065, 0.0488, 0.675, 3]</x:v>
      </x:c>
      <x:c r="K336" s="7" t="str">
        <x:v>无首段伤害倍率，请覆盖或设为辅助技能</x:v>
      </x:c>
      <x:c r="L336" s="6" t="str">
        <x:v>https://raw.githubusercontent.com/Mar-7th/StarRailRes/dbe8cdfcfb0bf657b9fe1cf92d5537f118ccb487/index_new/cn/character_skills.json</x:v>
      </x:c>
    </x:row>
    <x:row r="337" ht="38" customHeight="1">
      <x:c r="A337" s="6" t="str">
        <x:v>100604_8</x:v>
      </x:c>
      <x:c r="B337" s="6" t="str">
        <x:v>100604</x:v>
      </x:c>
      <x:c r="C337" s="6" t="n">
        <x:v>8</x:v>
      </x:c>
      <x:c r="D337" s="6" t="str">
        <x:v>等待程序响应…</x:v>
      </x:c>
      <x:c r="E337" s="7" t="str">
        <x:v>银狼能够制造：攻击力降低8.75%、防御力降低7%、速度降低5.25%3种【缺陷】。
银狼每次施放攻击后有69%的基础概率给受到攻击的敌方目标植入1个随机【缺陷】，持续3回合。</x:v>
      </x:c>
      <x:c r="F337" s="6" t="n">
        <x:v>0</x:v>
      </x:c>
      <x:c r="G337" s="6" t="n">
        <x:v>0</x:v>
      </x:c>
      <x:c r="H337" s="6" t="n">
        <x:v>0</x:v>
      </x:c>
      <x:c r="I337" s="6" t="n">
        <x:v>0</x:v>
      </x:c>
      <x:c r="J337" s="6" t="str">
        <x:v>[0.0875, 0.07, 0.0525, 0.69, 3]</x:v>
      </x:c>
      <x:c r="K337" s="7" t="str">
        <x:v>无首段伤害倍率，请覆盖或设为辅助技能</x:v>
      </x:c>
      <x:c r="L337" s="6" t="str">
        <x:v>https://raw.githubusercontent.com/Mar-7th/StarRailRes/dbe8cdfcfb0bf657b9fe1cf92d5537f118ccb487/index_new/cn/character_skills.json</x:v>
      </x:c>
    </x:row>
    <x:row r="338" ht="53" customHeight="1">
      <x:c r="A338" s="6" t="str">
        <x:v>100604_9</x:v>
      </x:c>
      <x:c r="B338" s="6" t="str">
        <x:v>100604</x:v>
      </x:c>
      <x:c r="C338" s="6" t="n">
        <x:v>9</x:v>
      </x:c>
      <x:c r="D338" s="6" t="str">
        <x:v>等待程序响应…</x:v>
      </x:c>
      <x:c r="E338" s="7" t="str">
        <x:v>银狼能够制造：攻击力降低9.38%、防御力降低7.5%、速度降低5.63%3种【缺陷】。
银狼每次施放攻击后有70.5%的基础概率给受到攻击的敌方目标植入1个随机【缺陷】，持续3回合。</x:v>
      </x:c>
      <x:c r="F338" s="6" t="n">
        <x:v>0</x:v>
      </x:c>
      <x:c r="G338" s="6" t="n">
        <x:v>0</x:v>
      </x:c>
      <x:c r="H338" s="6" t="n">
        <x:v>0</x:v>
      </x:c>
      <x:c r="I338" s="6" t="n">
        <x:v>0</x:v>
      </x:c>
      <x:c r="J338" s="6" t="str">
        <x:v>[0.0938, 0.075, 0.0563, 0.705, 3]</x:v>
      </x:c>
      <x:c r="K338" s="7" t="str">
        <x:v>无首段伤害倍率，请覆盖或设为辅助技能</x:v>
      </x:c>
      <x:c r="L338" s="6" t="str">
        <x:v>https://raw.githubusercontent.com/Mar-7th/StarRailRes/dbe8cdfcfb0bf657b9fe1cf92d5537f118ccb487/index_new/cn/character_skills.json</x:v>
      </x:c>
    </x:row>
    <x:row r="339" ht="38" customHeight="1">
      <x:c r="A339" s="6" t="str">
        <x:v>100604_10</x:v>
      </x:c>
      <x:c r="B339" s="6" t="str">
        <x:v>100604</x:v>
      </x:c>
      <x:c r="C339" s="6" t="n">
        <x:v>10</x:v>
      </x:c>
      <x:c r="D339" s="6" t="str">
        <x:v>等待程序响应…</x:v>
      </x:c>
      <x:c r="E339" s="7" t="str">
        <x:v>银狼能够制造：攻击力降低10%、防御力降低8%、速度降低6%3种【缺陷】。
银狼每次施放攻击后有72%的基础概率给受到攻击的敌方目标植入1个随机【缺陷】，持续3回合。</x:v>
      </x:c>
      <x:c r="F339" s="6" t="n">
        <x:v>0</x:v>
      </x:c>
      <x:c r="G339" s="6" t="n">
        <x:v>0</x:v>
      </x:c>
      <x:c r="H339" s="6" t="n">
        <x:v>0</x:v>
      </x:c>
      <x:c r="I339" s="6" t="n">
        <x:v>0</x:v>
      </x:c>
      <x:c r="J339" s="6" t="str">
        <x:v>[0.1, 0.08, 0.06, 0.72, 3]</x:v>
      </x:c>
      <x:c r="K339" s="7" t="str">
        <x:v>无首段伤害倍率，请覆盖或设为辅助技能</x:v>
      </x:c>
      <x:c r="L339" s="6" t="str">
        <x:v>https://raw.githubusercontent.com/Mar-7th/StarRailRes/dbe8cdfcfb0bf657b9fe1cf92d5537f118ccb487/index_new/cn/character_skills.json</x:v>
      </x:c>
    </x:row>
    <x:row r="340" ht="53" customHeight="1">
      <x:c r="A340" s="6" t="str">
        <x:v>100604_11</x:v>
      </x:c>
      <x:c r="B340" s="6" t="str">
        <x:v>100604</x:v>
      </x:c>
      <x:c r="C340" s="6" t="n">
        <x:v>11</x:v>
      </x:c>
      <x:c r="D340" s="6" t="str">
        <x:v>等待程序响应…</x:v>
      </x:c>
      <x:c r="E340" s="7" t="str">
        <x:v>银狼能够制造：攻击力降低10.5%、防御力降低8.4%、速度降低6.3%3种【缺陷】。
银狼每次施放攻击后有73.2%的基础概率给受到攻击的敌方目标植入1个随机【缺陷】，持续3回合。</x:v>
      </x:c>
      <x:c r="F340" s="6" t="n">
        <x:v>0</x:v>
      </x:c>
      <x:c r="G340" s="6" t="n">
        <x:v>0</x:v>
      </x:c>
      <x:c r="H340" s="6" t="n">
        <x:v>0</x:v>
      </x:c>
      <x:c r="I340" s="6" t="n">
        <x:v>0</x:v>
      </x:c>
      <x:c r="J340" s="6" t="str">
        <x:v>[0.105, 0.084, 0.063, 0.732, 3]</x:v>
      </x:c>
      <x:c r="K340" s="7" t="str">
        <x:v>无首段伤害倍率，请覆盖或设为辅助技能</x:v>
      </x:c>
      <x:c r="L340" s="6" t="str">
        <x:v>https://raw.githubusercontent.com/Mar-7th/StarRailRes/dbe8cdfcfb0bf657b9fe1cf92d5537f118ccb487/index_new/cn/character_skills.json</x:v>
      </x:c>
    </x:row>
    <x:row r="341" ht="53" customHeight="1">
      <x:c r="A341" s="6" t="str">
        <x:v>100604_12</x:v>
      </x:c>
      <x:c r="B341" s="6" t="str">
        <x:v>100604</x:v>
      </x:c>
      <x:c r="C341" s="6" t="n">
        <x:v>12</x:v>
      </x:c>
      <x:c r="D341" s="6" t="str">
        <x:v>等待程序响应…</x:v>
      </x:c>
      <x:c r="E341" s="7" t="str">
        <x:v>银狼能够制造：攻击力降低11%、防御力降低8.8%、速度降低6.6%3种【缺陷】。
银狼每次施放攻击后有74.4%的基础概率给受到攻击的敌方目标植入1个随机【缺陷】，持续3回合。</x:v>
      </x:c>
      <x:c r="F341" s="6" t="n">
        <x:v>0</x:v>
      </x:c>
      <x:c r="G341" s="6" t="n">
        <x:v>0</x:v>
      </x:c>
      <x:c r="H341" s="6" t="n">
        <x:v>0</x:v>
      </x:c>
      <x:c r="I341" s="6" t="n">
        <x:v>0</x:v>
      </x:c>
      <x:c r="J341" s="6" t="str">
        <x:v>[0.11, 0.088, 0.066, 0.744, 3]</x:v>
      </x:c>
      <x:c r="K341" s="7" t="str">
        <x:v>无首段伤害倍率，请覆盖或设为辅助技能</x:v>
      </x:c>
      <x:c r="L341" s="6" t="str">
        <x:v>https://raw.githubusercontent.com/Mar-7th/StarRailRes/dbe8cdfcfb0bf657b9fe1cf92d5537f118ccb487/index_new/cn/character_skills.json</x:v>
      </x:c>
    </x:row>
    <x:row r="342" ht="53" customHeight="1">
      <x:c r="A342" s="6" t="str">
        <x:v>100604_13</x:v>
      </x:c>
      <x:c r="B342" s="6" t="str">
        <x:v>100604</x:v>
      </x:c>
      <x:c r="C342" s="6" t="n">
        <x:v>13</x:v>
      </x:c>
      <x:c r="D342" s="6" t="str">
        <x:v>等待程序响应…</x:v>
      </x:c>
      <x:c r="E342" s="7" t="str">
        <x:v>银狼能够制造：攻击力降低11.5%、防御力降低9.2%、速度降低6.9%3种【缺陷】。
银狼每次施放攻击后有75.6%的基础概率给受到攻击的敌方目标植入1个随机【缺陷】，持续3回合。</x:v>
      </x:c>
      <x:c r="F342" s="6" t="n">
        <x:v>0</x:v>
      </x:c>
      <x:c r="G342" s="6" t="n">
        <x:v>0</x:v>
      </x:c>
      <x:c r="H342" s="6" t="n">
        <x:v>0</x:v>
      </x:c>
      <x:c r="I342" s="6" t="n">
        <x:v>0</x:v>
      </x:c>
      <x:c r="J342" s="6" t="str">
        <x:v>[0.115, 0.092, 0.069, 0.756, 3]</x:v>
      </x:c>
      <x:c r="K342" s="7" t="str">
        <x:v>无首段伤害倍率，请覆盖或设为辅助技能</x:v>
      </x:c>
      <x:c r="L342" s="6" t="str">
        <x:v>https://raw.githubusercontent.com/Mar-7th/StarRailRes/dbe8cdfcfb0bf657b9fe1cf92d5537f118ccb487/index_new/cn/character_skills.json</x:v>
      </x:c>
    </x:row>
    <x:row r="343" ht="53" customHeight="1">
      <x:c r="A343" s="6" t="str">
        <x:v>100604_14</x:v>
      </x:c>
      <x:c r="B343" s="6" t="str">
        <x:v>100604</x:v>
      </x:c>
      <x:c r="C343" s="6" t="n">
        <x:v>14</x:v>
      </x:c>
      <x:c r="D343" s="6" t="str">
        <x:v>等待程序响应…</x:v>
      </x:c>
      <x:c r="E343" s="7" t="str">
        <x:v>银狼能够制造：攻击力降低12%、防御力降低9.6%、速度降低7.2%3种【缺陷】。
银狼每次施放攻击后有76.8%的基础概率给受到攻击的敌方目标植入1个随机【缺陷】，持续3回合。</x:v>
      </x:c>
      <x:c r="F343" s="6" t="n">
        <x:v>0</x:v>
      </x:c>
      <x:c r="G343" s="6" t="n">
        <x:v>0</x:v>
      </x:c>
      <x:c r="H343" s="6" t="n">
        <x:v>0</x:v>
      </x:c>
      <x:c r="I343" s="6" t="n">
        <x:v>0</x:v>
      </x:c>
      <x:c r="J343" s="6" t="str">
        <x:v>[0.12, 0.096, 0.072, 0.768, 3]</x:v>
      </x:c>
      <x:c r="K343" s="7" t="str">
        <x:v>无首段伤害倍率，请覆盖或设为辅助技能</x:v>
      </x:c>
      <x:c r="L343" s="6" t="str">
        <x:v>https://raw.githubusercontent.com/Mar-7th/StarRailRes/dbe8cdfcfb0bf657b9fe1cf92d5537f118ccb487/index_new/cn/character_skills.json</x:v>
      </x:c>
    </x:row>
    <x:row r="344" ht="38" customHeight="1">
      <x:c r="A344" s="6" t="str">
        <x:v>100604_15</x:v>
      </x:c>
      <x:c r="B344" s="6" t="str">
        <x:v>100604</x:v>
      </x:c>
      <x:c r="C344" s="6" t="n">
        <x:v>15</x:v>
      </x:c>
      <x:c r="D344" s="6" t="str">
        <x:v>等待程序响应…</x:v>
      </x:c>
      <x:c r="E344" s="7" t="str">
        <x:v>银狼能够制造：攻击力降低12.5%、防御力降低10%、速度降低7.5%3种【缺陷】。
银狼每次施放攻击后有78%的基础概率给受到攻击的敌方目标植入1个随机【缺陷】，持续3回合。</x:v>
      </x:c>
      <x:c r="F344" s="6" t="n">
        <x:v>0</x:v>
      </x:c>
      <x:c r="G344" s="6" t="n">
        <x:v>0</x:v>
      </x:c>
      <x:c r="H344" s="6" t="n">
        <x:v>0</x:v>
      </x:c>
      <x:c r="I344" s="6" t="n">
        <x:v>0</x:v>
      </x:c>
      <x:c r="J344" s="6" t="str">
        <x:v>[0.125, 0.1, 0.075, 0.78, 3]</x:v>
      </x:c>
      <x:c r="K344" s="7" t="str">
        <x:v>无首段伤害倍率，请覆盖或设为辅助技能</x:v>
      </x:c>
      <x:c r="L344" s="6" t="str">
        <x:v>https://raw.githubusercontent.com/Mar-7th/StarRailRes/dbe8cdfcfb0bf657b9fe1cf92d5537f118ccb487/index_new/cn/character_skills.json</x:v>
      </x:c>
    </x:row>
    <x:row r="345" ht="20" customHeight="1">
      <x:c r="A345" s="6" t="str">
        <x:v>100606_1</x:v>
      </x:c>
      <x:c r="B345" s="6" t="str">
        <x:v>100606</x:v>
      </x:c>
      <x:c r="C345" s="6" t="n">
        <x:v>1</x:v>
      </x:c>
      <x:c r="D345" s="6" t="str">
        <x:v>攻击</x:v>
      </x:c>
      <x:c r="E345" s="7" t="str">
        <x:v>攻击敌人，进入战斗后削弱敌方目标对应属性韧性。</x:v>
      </x:c>
      <x:c r="F345" s="6" t="n">
        <x:v>0</x:v>
      </x:c>
      <x:c r="G345" s="6" t="n">
        <x:v>0</x:v>
      </x:c>
      <x:c r="H345" s="6" t="n">
        <x:v>0</x:v>
      </x:c>
      <x:c r="I345" s="6" t="n">
        <x:v>0</x:v>
      </x:c>
      <x:c r="J345" s="6" t="str">
        <x:v>[]</x:v>
      </x:c>
      <x:c r="K345" s="7" t="str">
        <x:v>缺少结构化参数，必须覆盖</x:v>
      </x:c>
      <x:c r="L345" s="6" t="str">
        <x:v>https://raw.githubusercontent.com/Mar-7th/StarRailRes/dbe8cdfcfb0bf657b9fe1cf92d5537f118ccb487/index_new/cn/character_skills.json</x:v>
      </x:c>
    </x:row>
    <x:row r="346" ht="38" customHeight="1">
      <x:c r="A346" s="6" t="str">
        <x:v>100607_1</x:v>
      </x:c>
      <x:c r="B346" s="6" t="str">
        <x:v>100607</x:v>
      </x:c>
      <x:c r="C346" s="6" t="n">
        <x:v>1</x:v>
      </x:c>
      <x:c r="D346" s="6" t="str">
        <x:v>|强制结束进程|</x:v>
      </x:c>
      <x:c r="E346" s="7" t="str">
        <x:v>立即攻击敌人，进入战斗后对敌方全体造成等同于银狼80%攻击力的量子属性伤害，并无视弱点属性削减敌方全体的韧性，击破弱点时，触发量子属性的弱点击破效果。</x:v>
      </x:c>
      <x:c r="F346" s="6" t="n">
        <x:v>0.8</x:v>
      </x:c>
      <x:c r="G346" s="6" t="n">
        <x:v>0</x:v>
      </x:c>
      <x:c r="H346" s="6" t="n">
        <x:v>0</x:v>
      </x:c>
      <x:c r="I346" s="6" t="n">
        <x:v>0</x:v>
      </x:c>
      <x:c r="J346" s="6" t="str">
        <x:v>[0.8]</x:v>
      </x:c>
      <x:c r="K346" s="7" t="str">
        <x:v>需确认条件及分段</x:v>
      </x:c>
      <x:c r="L346" s="6" t="str">
        <x:v>https://raw.githubusercontent.com/Mar-7th/StarRailRes/dbe8cdfcfb0bf657b9fe1cf92d5537f118ccb487/index_new/cn/character_skills.json</x:v>
      </x:c>
    </x:row>
    <x:row r="347" ht="20" customHeight="1">
      <x:c r="A347" s="6" t="str">
        <x:v>100801_1</x:v>
      </x:c>
      <x:c r="B347" s="6" t="str">
        <x:v>100801</x:v>
      </x:c>
      <x:c r="C347" s="6" t="n">
        <x:v>1</x:v>
      </x:c>
      <x:c r="D347" s="6" t="str">
        <x:v>如雷疾行</x:v>
      </x:c>
      <x:c r="E347" s="7" t="str">
        <x:v>对指定敌方单体造成等同于阿兰50%攻击力的雷属性伤害。</x:v>
      </x:c>
      <x:c r="F347" s="6" t="n">
        <x:v>0.5</x:v>
      </x:c>
      <x:c r="G347" s="6" t="n">
        <x:v>0</x:v>
      </x:c>
      <x:c r="H347" s="6" t="n">
        <x:v>0</x:v>
      </x:c>
      <x:c r="I347" s="6" t="n">
        <x:v>0</x:v>
      </x:c>
      <x:c r="J347" s="6" t="str">
        <x:v>[0.5]</x:v>
      </x:c>
      <x:c r="K347" s="7" t="str">
        <x:v>需确认条件及分段</x:v>
      </x:c>
      <x:c r="L347" s="6" t="str">
        <x:v>https://raw.githubusercontent.com/Mar-7th/StarRailRes/dbe8cdfcfb0bf657b9fe1cf92d5537f118ccb487/index_new/cn/character_skills.json</x:v>
      </x:c>
    </x:row>
    <x:row r="348" ht="20" customHeight="1">
      <x:c r="A348" s="6" t="str">
        <x:v>100801_2</x:v>
      </x:c>
      <x:c r="B348" s="6" t="str">
        <x:v>100801</x:v>
      </x:c>
      <x:c r="C348" s="6" t="n">
        <x:v>2</x:v>
      </x:c>
      <x:c r="D348" s="6" t="str">
        <x:v>如雷疾行</x:v>
      </x:c>
      <x:c r="E348" s="7" t="str">
        <x:v>对指定敌方单体造成等同于阿兰60%攻击力的雷属性伤害。</x:v>
      </x:c>
      <x:c r="F348" s="6" t="n">
        <x:v>0.6</x:v>
      </x:c>
      <x:c r="G348" s="6" t="n">
        <x:v>0</x:v>
      </x:c>
      <x:c r="H348" s="6" t="n">
        <x:v>0</x:v>
      </x:c>
      <x:c r="I348" s="6" t="n">
        <x:v>0</x:v>
      </x:c>
      <x:c r="J348" s="6" t="str">
        <x:v>[0.6]</x:v>
      </x:c>
      <x:c r="K348" s="7" t="str">
        <x:v>需确认条件及分段</x:v>
      </x:c>
      <x:c r="L348" s="6" t="str">
        <x:v>https://raw.githubusercontent.com/Mar-7th/StarRailRes/dbe8cdfcfb0bf657b9fe1cf92d5537f118ccb487/index_new/cn/character_skills.json</x:v>
      </x:c>
    </x:row>
    <x:row r="349" ht="20" customHeight="1">
      <x:c r="A349" s="6" t="str">
        <x:v>100801_3</x:v>
      </x:c>
      <x:c r="B349" s="6" t="str">
        <x:v>100801</x:v>
      </x:c>
      <x:c r="C349" s="6" t="n">
        <x:v>3</x:v>
      </x:c>
      <x:c r="D349" s="6" t="str">
        <x:v>如雷疾行</x:v>
      </x:c>
      <x:c r="E349" s="7" t="str">
        <x:v>对指定敌方单体造成等同于阿兰70%攻击力的雷属性伤害。</x:v>
      </x:c>
      <x:c r="F349" s="6" t="n">
        <x:v>0.7</x:v>
      </x:c>
      <x:c r="G349" s="6" t="n">
        <x:v>0</x:v>
      </x:c>
      <x:c r="H349" s="6" t="n">
        <x:v>0</x:v>
      </x:c>
      <x:c r="I349" s="6" t="n">
        <x:v>0</x:v>
      </x:c>
      <x:c r="J349" s="6" t="str">
        <x:v>[0.7]</x:v>
      </x:c>
      <x:c r="K349" s="7" t="str">
        <x:v>需确认条件及分段</x:v>
      </x:c>
      <x:c r="L349" s="6" t="str">
        <x:v>https://raw.githubusercontent.com/Mar-7th/StarRailRes/dbe8cdfcfb0bf657b9fe1cf92d5537f118ccb487/index_new/cn/character_skills.json</x:v>
      </x:c>
    </x:row>
    <x:row r="350" ht="20" customHeight="1">
      <x:c r="A350" s="6" t="str">
        <x:v>100801_4</x:v>
      </x:c>
      <x:c r="B350" s="6" t="str">
        <x:v>100801</x:v>
      </x:c>
      <x:c r="C350" s="6" t="n">
        <x:v>4</x:v>
      </x:c>
      <x:c r="D350" s="6" t="str">
        <x:v>如雷疾行</x:v>
      </x:c>
      <x:c r="E350" s="7" t="str">
        <x:v>对指定敌方单体造成等同于阿兰80%攻击力的雷属性伤害。</x:v>
      </x:c>
      <x:c r="F350" s="6" t="n">
        <x:v>0.8</x:v>
      </x:c>
      <x:c r="G350" s="6" t="n">
        <x:v>0</x:v>
      </x:c>
      <x:c r="H350" s="6" t="n">
        <x:v>0</x:v>
      </x:c>
      <x:c r="I350" s="6" t="n">
        <x:v>0</x:v>
      </x:c>
      <x:c r="J350" s="6" t="str">
        <x:v>[0.8]</x:v>
      </x:c>
      <x:c r="K350" s="7" t="str">
        <x:v>需确认条件及分段</x:v>
      </x:c>
      <x:c r="L350" s="6" t="str">
        <x:v>https://raw.githubusercontent.com/Mar-7th/StarRailRes/dbe8cdfcfb0bf657b9fe1cf92d5537f118ccb487/index_new/cn/character_skills.json</x:v>
      </x:c>
    </x:row>
    <x:row r="351" ht="20" customHeight="1">
      <x:c r="A351" s="6" t="str">
        <x:v>100801_5</x:v>
      </x:c>
      <x:c r="B351" s="6" t="str">
        <x:v>100801</x:v>
      </x:c>
      <x:c r="C351" s="6" t="n">
        <x:v>5</x:v>
      </x:c>
      <x:c r="D351" s="6" t="str">
        <x:v>如雷疾行</x:v>
      </x:c>
      <x:c r="E351" s="7" t="str">
        <x:v>对指定敌方单体造成等同于阿兰90%攻击力的雷属性伤害。</x:v>
      </x:c>
      <x:c r="F351" s="6" t="n">
        <x:v>0.9</x:v>
      </x:c>
      <x:c r="G351" s="6" t="n">
        <x:v>0</x:v>
      </x:c>
      <x:c r="H351" s="6" t="n">
        <x:v>0</x:v>
      </x:c>
      <x:c r="I351" s="6" t="n">
        <x:v>0</x:v>
      </x:c>
      <x:c r="J351" s="6" t="str">
        <x:v>[0.9]</x:v>
      </x:c>
      <x:c r="K351" s="7" t="str">
        <x:v>需确认条件及分段</x:v>
      </x:c>
      <x:c r="L351" s="6" t="str">
        <x:v>https://raw.githubusercontent.com/Mar-7th/StarRailRes/dbe8cdfcfb0bf657b9fe1cf92d5537f118ccb487/index_new/cn/character_skills.json</x:v>
      </x:c>
    </x:row>
    <x:row r="352" ht="20" customHeight="1">
      <x:c r="A352" s="6" t="str">
        <x:v>100801_6</x:v>
      </x:c>
      <x:c r="B352" s="6" t="str">
        <x:v>100801</x:v>
      </x:c>
      <x:c r="C352" s="6" t="n">
        <x:v>6</x:v>
      </x:c>
      <x:c r="D352" s="6" t="str">
        <x:v>如雷疾行</x:v>
      </x:c>
      <x:c r="E352" s="7" t="str">
        <x:v>对指定敌方单体造成等同于阿兰100%攻击力的雷属性伤害。</x:v>
      </x:c>
      <x:c r="F352" s="6" t="n">
        <x:v>1</x:v>
      </x:c>
      <x:c r="G352" s="6" t="n">
        <x:v>0</x:v>
      </x:c>
      <x:c r="H352" s="6" t="n">
        <x:v>0</x:v>
      </x:c>
      <x:c r="I352" s="6" t="n">
        <x:v>0</x:v>
      </x:c>
      <x:c r="J352" s="6" t="str">
        <x:v>[1]</x:v>
      </x:c>
      <x:c r="K352" s="7" t="str">
        <x:v>需确认条件及分段</x:v>
      </x:c>
      <x:c r="L352" s="6" t="str">
        <x:v>https://raw.githubusercontent.com/Mar-7th/StarRailRes/dbe8cdfcfb0bf657b9fe1cf92d5537f118ccb487/index_new/cn/character_skills.json</x:v>
      </x:c>
    </x:row>
    <x:row r="353" ht="20" customHeight="1">
      <x:c r="A353" s="6" t="str">
        <x:v>100801_7</x:v>
      </x:c>
      <x:c r="B353" s="6" t="str">
        <x:v>100801</x:v>
      </x:c>
      <x:c r="C353" s="6" t="n">
        <x:v>7</x:v>
      </x:c>
      <x:c r="D353" s="6" t="str">
        <x:v>如雷疾行</x:v>
      </x:c>
      <x:c r="E353" s="7" t="str">
        <x:v>对指定敌方单体造成等同于阿兰110%攻击力的雷属性伤害。</x:v>
      </x:c>
      <x:c r="F353" s="6" t="n">
        <x:v>1.1</x:v>
      </x:c>
      <x:c r="G353" s="6" t="n">
        <x:v>0</x:v>
      </x:c>
      <x:c r="H353" s="6" t="n">
        <x:v>0</x:v>
      </x:c>
      <x:c r="I353" s="6" t="n">
        <x:v>0</x:v>
      </x:c>
      <x:c r="J353" s="6" t="str">
        <x:v>[1.1]</x:v>
      </x:c>
      <x:c r="K353" s="7" t="str">
        <x:v>需确认条件及分段</x:v>
      </x:c>
      <x:c r="L353" s="6" t="str">
        <x:v>https://raw.githubusercontent.com/Mar-7th/StarRailRes/dbe8cdfcfb0bf657b9fe1cf92d5537f118ccb487/index_new/cn/character_skills.json</x:v>
      </x:c>
    </x:row>
    <x:row r="354" ht="20" customHeight="1">
      <x:c r="A354" s="6" t="str">
        <x:v>100801_8</x:v>
      </x:c>
      <x:c r="B354" s="6" t="str">
        <x:v>100801</x:v>
      </x:c>
      <x:c r="C354" s="6" t="n">
        <x:v>8</x:v>
      </x:c>
      <x:c r="D354" s="6" t="str">
        <x:v>如雷疾行</x:v>
      </x:c>
      <x:c r="E354" s="7" t="str">
        <x:v>对指定敌方单体造成等同于阿兰120%攻击力的雷属性伤害。</x:v>
      </x:c>
      <x:c r="F354" s="6" t="n">
        <x:v>1.2</x:v>
      </x:c>
      <x:c r="G354" s="6" t="n">
        <x:v>0</x:v>
      </x:c>
      <x:c r="H354" s="6" t="n">
        <x:v>0</x:v>
      </x:c>
      <x:c r="I354" s="6" t="n">
        <x:v>0</x:v>
      </x:c>
      <x:c r="J354" s="6" t="str">
        <x:v>[1.2]</x:v>
      </x:c>
      <x:c r="K354" s="7" t="str">
        <x:v>需确认条件及分段</x:v>
      </x:c>
      <x:c r="L354" s="6" t="str">
        <x:v>https://raw.githubusercontent.com/Mar-7th/StarRailRes/dbe8cdfcfb0bf657b9fe1cf92d5537f118ccb487/index_new/cn/character_skills.json</x:v>
      </x:c>
    </x:row>
    <x:row r="355" ht="20" customHeight="1">
      <x:c r="A355" s="6" t="str">
        <x:v>100801_9</x:v>
      </x:c>
      <x:c r="B355" s="6" t="str">
        <x:v>100801</x:v>
      </x:c>
      <x:c r="C355" s="6" t="n">
        <x:v>9</x:v>
      </x:c>
      <x:c r="D355" s="6" t="str">
        <x:v>如雷疾行</x:v>
      </x:c>
      <x:c r="E355" s="7" t="str">
        <x:v>对指定敌方单体造成等同于阿兰130%攻击力的雷属性伤害。</x:v>
      </x:c>
      <x:c r="F355" s="6" t="n">
        <x:v>1.3</x:v>
      </x:c>
      <x:c r="G355" s="6" t="n">
        <x:v>0</x:v>
      </x:c>
      <x:c r="H355" s="6" t="n">
        <x:v>0</x:v>
      </x:c>
      <x:c r="I355" s="6" t="n">
        <x:v>0</x:v>
      </x:c>
      <x:c r="J355" s="6" t="str">
        <x:v>[1.3]</x:v>
      </x:c>
      <x:c r="K355" s="7" t="str">
        <x:v>需确认条件及分段</x:v>
      </x:c>
      <x:c r="L355" s="6" t="str">
        <x:v>https://raw.githubusercontent.com/Mar-7th/StarRailRes/dbe8cdfcfb0bf657b9fe1cf92d5537f118ccb487/index_new/cn/character_skills.json</x:v>
      </x:c>
    </x:row>
    <x:row r="356" ht="20" customHeight="1">
      <x:c r="A356" s="6" t="str">
        <x:v>100801_10</x:v>
      </x:c>
      <x:c r="B356" s="6" t="str">
        <x:v>100801</x:v>
      </x:c>
      <x:c r="C356" s="6" t="n">
        <x:v>10</x:v>
      </x:c>
      <x:c r="D356" s="6" t="str">
        <x:v>如雷疾行</x:v>
      </x:c>
      <x:c r="E356" s="7" t="str">
        <x:v>对指定敌方单体造成等同于阿兰140%攻击力的雷属性伤害。</x:v>
      </x:c>
      <x:c r="F356" s="6" t="n">
        <x:v>1.4</x:v>
      </x:c>
      <x:c r="G356" s="6" t="n">
        <x:v>0</x:v>
      </x:c>
      <x:c r="H356" s="6" t="n">
        <x:v>0</x:v>
      </x:c>
      <x:c r="I356" s="6" t="n">
        <x:v>0</x:v>
      </x:c>
      <x:c r="J356" s="6" t="str">
        <x:v>[1.4]</x:v>
      </x:c>
      <x:c r="K356" s="7" t="str">
        <x:v>需确认条件及分段</x:v>
      </x:c>
      <x:c r="L356" s="6" t="str">
        <x:v>https://raw.githubusercontent.com/Mar-7th/StarRailRes/dbe8cdfcfb0bf657b9fe1cf92d5537f118ccb487/index_new/cn/character_skills.json</x:v>
      </x:c>
    </x:row>
    <x:row r="357" ht="38" customHeight="1">
      <x:c r="A357" s="6" t="str">
        <x:v>100802_1</x:v>
      </x:c>
      <x:c r="B357" s="6" t="str">
        <x:v>100802</x:v>
      </x:c>
      <x:c r="C357" s="6" t="n">
        <x:v>1</x:v>
      </x:c>
      <x:c r="D357" s="6" t="str">
        <x:v>禁锢解除</x:v>
      </x:c>
      <x:c r="E357" s="7" t="str">
        <x:v>消耗等同于阿兰生命上限15%的生命值对指定敌方单体造成等同于阿兰120%攻击力的雷属性伤害。若当前生命值不足，施放战技时阿兰的当前生命值降至1点。</x:v>
      </x:c>
      <x:c r="F357" s="6" t="n">
        <x:v>1.2</x:v>
      </x:c>
      <x:c r="G357" s="6" t="n">
        <x:v>0</x:v>
      </x:c>
      <x:c r="H357" s="6" t="n">
        <x:v>0</x:v>
      </x:c>
      <x:c r="I357" s="6" t="n">
        <x:v>0</x:v>
      </x:c>
      <x:c r="J357" s="6" t="str">
        <x:v>[0.15, 1.2]</x:v>
      </x:c>
      <x:c r="K357" s="7" t="str">
        <x:v>需确认条件及分段</x:v>
      </x:c>
      <x:c r="L357" s="6" t="str">
        <x:v>https://raw.githubusercontent.com/Mar-7th/StarRailRes/dbe8cdfcfb0bf657b9fe1cf92d5537f118ccb487/index_new/cn/character_skills.json</x:v>
      </x:c>
    </x:row>
    <x:row r="358" ht="38" customHeight="1">
      <x:c r="A358" s="6" t="str">
        <x:v>100802_2</x:v>
      </x:c>
      <x:c r="B358" s="6" t="str">
        <x:v>100802</x:v>
      </x:c>
      <x:c r="C358" s="6" t="n">
        <x:v>2</x:v>
      </x:c>
      <x:c r="D358" s="6" t="str">
        <x:v>禁锢解除</x:v>
      </x:c>
      <x:c r="E358" s="7" t="str">
        <x:v>消耗等同于阿兰生命上限15%的生命值对指定敌方单体造成等同于阿兰132%攻击力的雷属性伤害。若当前生命值不足，施放战技时阿兰的当前生命值降至1点。</x:v>
      </x:c>
      <x:c r="F358" s="6" t="n">
        <x:v>1.32</x:v>
      </x:c>
      <x:c r="G358" s="6" t="n">
        <x:v>0</x:v>
      </x:c>
      <x:c r="H358" s="6" t="n">
        <x:v>0</x:v>
      </x:c>
      <x:c r="I358" s="6" t="n">
        <x:v>0</x:v>
      </x:c>
      <x:c r="J358" s="6" t="str">
        <x:v>[0.15, 1.32]</x:v>
      </x:c>
      <x:c r="K358" s="7" t="str">
        <x:v>需确认条件及分段</x:v>
      </x:c>
      <x:c r="L358" s="6" t="str">
        <x:v>https://raw.githubusercontent.com/Mar-7th/StarRailRes/dbe8cdfcfb0bf657b9fe1cf92d5537f118ccb487/index_new/cn/character_skills.json</x:v>
      </x:c>
    </x:row>
    <x:row r="359" ht="38" customHeight="1">
      <x:c r="A359" s="6" t="str">
        <x:v>100802_3</x:v>
      </x:c>
      <x:c r="B359" s="6" t="str">
        <x:v>100802</x:v>
      </x:c>
      <x:c r="C359" s="6" t="n">
        <x:v>3</x:v>
      </x:c>
      <x:c r="D359" s="6" t="str">
        <x:v>禁锢解除</x:v>
      </x:c>
      <x:c r="E359" s="7" t="str">
        <x:v>消耗等同于阿兰生命上限15%的生命值对指定敌方单体造成等同于阿兰144%攻击力的雷属性伤害。若当前生命值不足，施放战技时阿兰的当前生命值降至1点。</x:v>
      </x:c>
      <x:c r="F359" s="6" t="n">
        <x:v>1.44</x:v>
      </x:c>
      <x:c r="G359" s="6" t="n">
        <x:v>0</x:v>
      </x:c>
      <x:c r="H359" s="6" t="n">
        <x:v>0</x:v>
      </x:c>
      <x:c r="I359" s="6" t="n">
        <x:v>0</x:v>
      </x:c>
      <x:c r="J359" s="6" t="str">
        <x:v>[0.15, 1.44]</x:v>
      </x:c>
      <x:c r="K359" s="7" t="str">
        <x:v>需确认条件及分段</x:v>
      </x:c>
      <x:c r="L359" s="6" t="str">
        <x:v>https://raw.githubusercontent.com/Mar-7th/StarRailRes/dbe8cdfcfb0bf657b9fe1cf92d5537f118ccb487/index_new/cn/character_skills.json</x:v>
      </x:c>
    </x:row>
    <x:row r="360" ht="38" customHeight="1">
      <x:c r="A360" s="6" t="str">
        <x:v>100802_4</x:v>
      </x:c>
      <x:c r="B360" s="6" t="str">
        <x:v>100802</x:v>
      </x:c>
      <x:c r="C360" s="6" t="n">
        <x:v>4</x:v>
      </x:c>
      <x:c r="D360" s="6" t="str">
        <x:v>禁锢解除</x:v>
      </x:c>
      <x:c r="E360" s="7" t="str">
        <x:v>消耗等同于阿兰生命上限15%的生命值对指定敌方单体造成等同于阿兰156%攻击力的雷属性伤害。若当前生命值不足，施放战技时阿兰的当前生命值降至1点。</x:v>
      </x:c>
      <x:c r="F360" s="6" t="n">
        <x:v>1.56</x:v>
      </x:c>
      <x:c r="G360" s="6" t="n">
        <x:v>0</x:v>
      </x:c>
      <x:c r="H360" s="6" t="n">
        <x:v>0</x:v>
      </x:c>
      <x:c r="I360" s="6" t="n">
        <x:v>0</x:v>
      </x:c>
      <x:c r="J360" s="6" t="str">
        <x:v>[0.15, 1.56]</x:v>
      </x:c>
      <x:c r="K360" s="7" t="str">
        <x:v>需确认条件及分段</x:v>
      </x:c>
      <x:c r="L360" s="6" t="str">
        <x:v>https://raw.githubusercontent.com/Mar-7th/StarRailRes/dbe8cdfcfb0bf657b9fe1cf92d5537f118ccb487/index_new/cn/character_skills.json</x:v>
      </x:c>
    </x:row>
    <x:row r="361" ht="38" customHeight="1">
      <x:c r="A361" s="6" t="str">
        <x:v>100802_5</x:v>
      </x:c>
      <x:c r="B361" s="6" t="str">
        <x:v>100802</x:v>
      </x:c>
      <x:c r="C361" s="6" t="n">
        <x:v>5</x:v>
      </x:c>
      <x:c r="D361" s="6" t="str">
        <x:v>禁锢解除</x:v>
      </x:c>
      <x:c r="E361" s="7" t="str">
        <x:v>消耗等同于阿兰生命上限15%的生命值对指定敌方单体造成等同于阿兰168%攻击力的雷属性伤害。若当前生命值不足，施放战技时阿兰的当前生命值降至1点。</x:v>
      </x:c>
      <x:c r="F361" s="6" t="n">
        <x:v>1.68</x:v>
      </x:c>
      <x:c r="G361" s="6" t="n">
        <x:v>0</x:v>
      </x:c>
      <x:c r="H361" s="6" t="n">
        <x:v>0</x:v>
      </x:c>
      <x:c r="I361" s="6" t="n">
        <x:v>0</x:v>
      </x:c>
      <x:c r="J361" s="6" t="str">
        <x:v>[0.15, 1.68]</x:v>
      </x:c>
      <x:c r="K361" s="7" t="str">
        <x:v>需确认条件及分段</x:v>
      </x:c>
      <x:c r="L361" s="6" t="str">
        <x:v>https://raw.githubusercontent.com/Mar-7th/StarRailRes/dbe8cdfcfb0bf657b9fe1cf92d5537f118ccb487/index_new/cn/character_skills.json</x:v>
      </x:c>
    </x:row>
    <x:row r="362" ht="38" customHeight="1">
      <x:c r="A362" s="6" t="str">
        <x:v>100802_6</x:v>
      </x:c>
      <x:c r="B362" s="6" t="str">
        <x:v>100802</x:v>
      </x:c>
      <x:c r="C362" s="6" t="n">
        <x:v>6</x:v>
      </x:c>
      <x:c r="D362" s="6" t="str">
        <x:v>禁锢解除</x:v>
      </x:c>
      <x:c r="E362" s="7" t="str">
        <x:v>消耗等同于阿兰生命上限15%的生命值对指定敌方单体造成等同于阿兰180%攻击力的雷属性伤害。若当前生命值不足，施放战技时阿兰的当前生命值降至1点。</x:v>
      </x:c>
      <x:c r="F362" s="6" t="n">
        <x:v>1.8</x:v>
      </x:c>
      <x:c r="G362" s="6" t="n">
        <x:v>0</x:v>
      </x:c>
      <x:c r="H362" s="6" t="n">
        <x:v>0</x:v>
      </x:c>
      <x:c r="I362" s="6" t="n">
        <x:v>0</x:v>
      </x:c>
      <x:c r="J362" s="6" t="str">
        <x:v>[0.15, 1.8]</x:v>
      </x:c>
      <x:c r="K362" s="7" t="str">
        <x:v>需确认条件及分段</x:v>
      </x:c>
      <x:c r="L362" s="6" t="str">
        <x:v>https://raw.githubusercontent.com/Mar-7th/StarRailRes/dbe8cdfcfb0bf657b9fe1cf92d5537f118ccb487/index_new/cn/character_skills.json</x:v>
      </x:c>
    </x:row>
    <x:row r="363" ht="38" customHeight="1">
      <x:c r="A363" s="6" t="str">
        <x:v>100802_7</x:v>
      </x:c>
      <x:c r="B363" s="6" t="str">
        <x:v>100802</x:v>
      </x:c>
      <x:c r="C363" s="6" t="n">
        <x:v>7</x:v>
      </x:c>
      <x:c r="D363" s="6" t="str">
        <x:v>禁锢解除</x:v>
      </x:c>
      <x:c r="E363" s="7" t="str">
        <x:v>消耗等同于阿兰生命上限15%的生命值对指定敌方单体造成等同于阿兰195%攻击力的雷属性伤害。若当前生命值不足，施放战技时阿兰的当前生命值降至1点。</x:v>
      </x:c>
      <x:c r="F363" s="6" t="n">
        <x:v>1.95</x:v>
      </x:c>
      <x:c r="G363" s="6" t="n">
        <x:v>0</x:v>
      </x:c>
      <x:c r="H363" s="6" t="n">
        <x:v>0</x:v>
      </x:c>
      <x:c r="I363" s="6" t="n">
        <x:v>0</x:v>
      </x:c>
      <x:c r="J363" s="6" t="str">
        <x:v>[0.15, 1.95]</x:v>
      </x:c>
      <x:c r="K363" s="7" t="str">
        <x:v>需确认条件及分段</x:v>
      </x:c>
      <x:c r="L363" s="6" t="str">
        <x:v>https://raw.githubusercontent.com/Mar-7th/StarRailRes/dbe8cdfcfb0bf657b9fe1cf92d5537f118ccb487/index_new/cn/character_skills.json</x:v>
      </x:c>
    </x:row>
    <x:row r="364" ht="38" customHeight="1">
      <x:c r="A364" s="6" t="str">
        <x:v>100802_8</x:v>
      </x:c>
      <x:c r="B364" s="6" t="str">
        <x:v>100802</x:v>
      </x:c>
      <x:c r="C364" s="6" t="n">
        <x:v>8</x:v>
      </x:c>
      <x:c r="D364" s="6" t="str">
        <x:v>禁锢解除</x:v>
      </x:c>
      <x:c r="E364" s="7" t="str">
        <x:v>消耗等同于阿兰生命上限15%的生命值对指定敌方单体造成等同于阿兰210%攻击力的雷属性伤害。若当前生命值不足，施放战技时阿兰的当前生命值降至1点。</x:v>
      </x:c>
      <x:c r="F364" s="6" t="n">
        <x:v>2.1</x:v>
      </x:c>
      <x:c r="G364" s="6" t="n">
        <x:v>0</x:v>
      </x:c>
      <x:c r="H364" s="6" t="n">
        <x:v>0</x:v>
      </x:c>
      <x:c r="I364" s="6" t="n">
        <x:v>0</x:v>
      </x:c>
      <x:c r="J364" s="6" t="str">
        <x:v>[0.15, 2.1]</x:v>
      </x:c>
      <x:c r="K364" s="7" t="str">
        <x:v>需确认条件及分段</x:v>
      </x:c>
      <x:c r="L364" s="6" t="str">
        <x:v>https://raw.githubusercontent.com/Mar-7th/StarRailRes/dbe8cdfcfb0bf657b9fe1cf92d5537f118ccb487/index_new/cn/character_skills.json</x:v>
      </x:c>
    </x:row>
    <x:row r="365" ht="38" customHeight="1">
      <x:c r="A365" s="6" t="str">
        <x:v>100802_9</x:v>
      </x:c>
      <x:c r="B365" s="6" t="str">
        <x:v>100802</x:v>
      </x:c>
      <x:c r="C365" s="6" t="n">
        <x:v>9</x:v>
      </x:c>
      <x:c r="D365" s="6" t="str">
        <x:v>禁锢解除</x:v>
      </x:c>
      <x:c r="E365" s="7" t="str">
        <x:v>消耗等同于阿兰生命上限15%的生命值对指定敌方单体造成等同于阿兰225%攻击力的雷属性伤害。若当前生命值不足，施放战技时阿兰的当前生命值降至1点。</x:v>
      </x:c>
      <x:c r="F365" s="6" t="n">
        <x:v>2.25</x:v>
      </x:c>
      <x:c r="G365" s="6" t="n">
        <x:v>0</x:v>
      </x:c>
      <x:c r="H365" s="6" t="n">
        <x:v>0</x:v>
      </x:c>
      <x:c r="I365" s="6" t="n">
        <x:v>0</x:v>
      </x:c>
      <x:c r="J365" s="6" t="str">
        <x:v>[0.15, 2.25]</x:v>
      </x:c>
      <x:c r="K365" s="7" t="str">
        <x:v>需确认条件及分段</x:v>
      </x:c>
      <x:c r="L365" s="6" t="str">
        <x:v>https://raw.githubusercontent.com/Mar-7th/StarRailRes/dbe8cdfcfb0bf657b9fe1cf92d5537f118ccb487/index_new/cn/character_skills.json</x:v>
      </x:c>
    </x:row>
    <x:row r="366" ht="38" customHeight="1">
      <x:c r="A366" s="6" t="str">
        <x:v>100802_10</x:v>
      </x:c>
      <x:c r="B366" s="6" t="str">
        <x:v>100802</x:v>
      </x:c>
      <x:c r="C366" s="6" t="n">
        <x:v>10</x:v>
      </x:c>
      <x:c r="D366" s="6" t="str">
        <x:v>禁锢解除</x:v>
      </x:c>
      <x:c r="E366" s="7" t="str">
        <x:v>消耗等同于阿兰生命上限15%的生命值对指定敌方单体造成等同于阿兰240%攻击力的雷属性伤害。若当前生命值不足，施放战技时阿兰的当前生命值降至1点。</x:v>
      </x:c>
      <x:c r="F366" s="6" t="n">
        <x:v>2.4</x:v>
      </x:c>
      <x:c r="G366" s="6" t="n">
        <x:v>0</x:v>
      </x:c>
      <x:c r="H366" s="6" t="n">
        <x:v>0</x:v>
      </x:c>
      <x:c r="I366" s="6" t="n">
        <x:v>0</x:v>
      </x:c>
      <x:c r="J366" s="6" t="str">
        <x:v>[0.15, 2.4]</x:v>
      </x:c>
      <x:c r="K366" s="7" t="str">
        <x:v>需确认条件及分段</x:v>
      </x:c>
      <x:c r="L366" s="6" t="str">
        <x:v>https://raw.githubusercontent.com/Mar-7th/StarRailRes/dbe8cdfcfb0bf657b9fe1cf92d5537f118ccb487/index_new/cn/character_skills.json</x:v>
      </x:c>
    </x:row>
    <x:row r="367" ht="38" customHeight="1">
      <x:c r="A367" s="6" t="str">
        <x:v>100802_11</x:v>
      </x:c>
      <x:c r="B367" s="6" t="str">
        <x:v>100802</x:v>
      </x:c>
      <x:c r="C367" s="6" t="n">
        <x:v>11</x:v>
      </x:c>
      <x:c r="D367" s="6" t="str">
        <x:v>禁锢解除</x:v>
      </x:c>
      <x:c r="E367" s="7" t="str">
        <x:v>消耗等同于阿兰生命上限15%的生命值对指定敌方单体造成等同于阿兰252%攻击力的雷属性伤害。若当前生命值不足，施放战技时阿兰的当前生命值降至1点。</x:v>
      </x:c>
      <x:c r="F367" s="6" t="n">
        <x:v>2.52</x:v>
      </x:c>
      <x:c r="G367" s="6" t="n">
        <x:v>0</x:v>
      </x:c>
      <x:c r="H367" s="6" t="n">
        <x:v>0</x:v>
      </x:c>
      <x:c r="I367" s="6" t="n">
        <x:v>0</x:v>
      </x:c>
      <x:c r="J367" s="6" t="str">
        <x:v>[0.15, 2.52]</x:v>
      </x:c>
      <x:c r="K367" s="7" t="str">
        <x:v>需确认条件及分段</x:v>
      </x:c>
      <x:c r="L367" s="6" t="str">
        <x:v>https://raw.githubusercontent.com/Mar-7th/StarRailRes/dbe8cdfcfb0bf657b9fe1cf92d5537f118ccb487/index_new/cn/character_skills.json</x:v>
      </x:c>
    </x:row>
    <x:row r="368" ht="38" customHeight="1">
      <x:c r="A368" s="6" t="str">
        <x:v>100802_12</x:v>
      </x:c>
      <x:c r="B368" s="6" t="str">
        <x:v>100802</x:v>
      </x:c>
      <x:c r="C368" s="6" t="n">
        <x:v>12</x:v>
      </x:c>
      <x:c r="D368" s="6" t="str">
        <x:v>禁锢解除</x:v>
      </x:c>
      <x:c r="E368" s="7" t="str">
        <x:v>消耗等同于阿兰生命上限15%的生命值对指定敌方单体造成等同于阿兰264%攻击力的雷属性伤害。若当前生命值不足，施放战技时阿兰的当前生命值降至1点。</x:v>
      </x:c>
      <x:c r="F368" s="6" t="n">
        <x:v>2.64</x:v>
      </x:c>
      <x:c r="G368" s="6" t="n">
        <x:v>0</x:v>
      </x:c>
      <x:c r="H368" s="6" t="n">
        <x:v>0</x:v>
      </x:c>
      <x:c r="I368" s="6" t="n">
        <x:v>0</x:v>
      </x:c>
      <x:c r="J368" s="6" t="str">
        <x:v>[0.15, 2.64]</x:v>
      </x:c>
      <x:c r="K368" s="7" t="str">
        <x:v>需确认条件及分段</x:v>
      </x:c>
      <x:c r="L368" s="6" t="str">
        <x:v>https://raw.githubusercontent.com/Mar-7th/StarRailRes/dbe8cdfcfb0bf657b9fe1cf92d5537f118ccb487/index_new/cn/character_skills.json</x:v>
      </x:c>
    </x:row>
    <x:row r="369" ht="38" customHeight="1">
      <x:c r="A369" s="6" t="str">
        <x:v>100802_13</x:v>
      </x:c>
      <x:c r="B369" s="6" t="str">
        <x:v>100802</x:v>
      </x:c>
      <x:c r="C369" s="6" t="n">
        <x:v>13</x:v>
      </x:c>
      <x:c r="D369" s="6" t="str">
        <x:v>禁锢解除</x:v>
      </x:c>
      <x:c r="E369" s="7" t="str">
        <x:v>消耗等同于阿兰生命上限15%的生命值对指定敌方单体造成等同于阿兰276%攻击力的雷属性伤害。若当前生命值不足，施放战技时阿兰的当前生命值降至1点。</x:v>
      </x:c>
      <x:c r="F369" s="6" t="n">
        <x:v>2.76</x:v>
      </x:c>
      <x:c r="G369" s="6" t="n">
        <x:v>0</x:v>
      </x:c>
      <x:c r="H369" s="6" t="n">
        <x:v>0</x:v>
      </x:c>
      <x:c r="I369" s="6" t="n">
        <x:v>0</x:v>
      </x:c>
      <x:c r="J369" s="6" t="str">
        <x:v>[0.15, 2.76]</x:v>
      </x:c>
      <x:c r="K369" s="7" t="str">
        <x:v>需确认条件及分段</x:v>
      </x:c>
      <x:c r="L369" s="6" t="str">
        <x:v>https://raw.githubusercontent.com/Mar-7th/StarRailRes/dbe8cdfcfb0bf657b9fe1cf92d5537f118ccb487/index_new/cn/character_skills.json</x:v>
      </x:c>
    </x:row>
    <x:row r="370" ht="38" customHeight="1">
      <x:c r="A370" s="6" t="str">
        <x:v>100802_14</x:v>
      </x:c>
      <x:c r="B370" s="6" t="str">
        <x:v>100802</x:v>
      </x:c>
      <x:c r="C370" s="6" t="n">
        <x:v>14</x:v>
      </x:c>
      <x:c r="D370" s="6" t="str">
        <x:v>禁锢解除</x:v>
      </x:c>
      <x:c r="E370" s="7" t="str">
        <x:v>消耗等同于阿兰生命上限15%的生命值对指定敌方单体造成等同于阿兰288%攻击力的雷属性伤害。若当前生命值不足，施放战技时阿兰的当前生命值降至1点。</x:v>
      </x:c>
      <x:c r="F370" s="6" t="n">
        <x:v>2.88</x:v>
      </x:c>
      <x:c r="G370" s="6" t="n">
        <x:v>0</x:v>
      </x:c>
      <x:c r="H370" s="6" t="n">
        <x:v>0</x:v>
      </x:c>
      <x:c r="I370" s="6" t="n">
        <x:v>0</x:v>
      </x:c>
      <x:c r="J370" s="6" t="str">
        <x:v>[0.15, 2.88]</x:v>
      </x:c>
      <x:c r="K370" s="7" t="str">
        <x:v>需确认条件及分段</x:v>
      </x:c>
      <x:c r="L370" s="6" t="str">
        <x:v>https://raw.githubusercontent.com/Mar-7th/StarRailRes/dbe8cdfcfb0bf657b9fe1cf92d5537f118ccb487/index_new/cn/character_skills.json</x:v>
      </x:c>
    </x:row>
    <x:row r="371" ht="38" customHeight="1">
      <x:c r="A371" s="6" t="str">
        <x:v>100802_15</x:v>
      </x:c>
      <x:c r="B371" s="6" t="str">
        <x:v>100802</x:v>
      </x:c>
      <x:c r="C371" s="6" t="n">
        <x:v>15</x:v>
      </x:c>
      <x:c r="D371" s="6" t="str">
        <x:v>禁锢解除</x:v>
      </x:c>
      <x:c r="E371" s="7" t="str">
        <x:v>消耗等同于阿兰生命上限15%的生命值对指定敌方单体造成等同于阿兰300%攻击力的雷属性伤害。若当前生命值不足，施放战技时阿兰的当前生命值降至1点。</x:v>
      </x:c>
      <x:c r="F371" s="6" t="n">
        <x:v>3</x:v>
      </x:c>
      <x:c r="G371" s="6" t="n">
        <x:v>0</x:v>
      </x:c>
      <x:c r="H371" s="6" t="n">
        <x:v>0</x:v>
      </x:c>
      <x:c r="I371" s="6" t="n">
        <x:v>0</x:v>
      </x:c>
      <x:c r="J371" s="6" t="str">
        <x:v>[0.15, 3]</x:v>
      </x:c>
      <x:c r="K371" s="7" t="str">
        <x:v>需确认条件及分段</x:v>
      </x:c>
      <x:c r="L371" s="6" t="str">
        <x:v>https://raw.githubusercontent.com/Mar-7th/StarRailRes/dbe8cdfcfb0bf657b9fe1cf92d5537f118ccb487/index_new/cn/character_skills.json</x:v>
      </x:c>
    </x:row>
    <x:row r="372" ht="38" customHeight="1">
      <x:c r="A372" s="6" t="str">
        <x:v>100803_1</x:v>
      </x:c>
      <x:c r="B372" s="6" t="str">
        <x:v>100803</x:v>
      </x:c>
      <x:c r="C372" s="6" t="n">
        <x:v>1</x:v>
      </x:c>
      <x:c r="D372" s="6" t="str">
        <x:v>狂者制裁</x:v>
      </x:c>
      <x:c r="E372" s="7" t="str">
        <x:v>对指定敌方单体造成等同于阿兰192%攻击力的雷属性伤害，同时对其相邻目标造成等同于阿兰96%攻击力的雷属性伤害。</x:v>
      </x:c>
      <x:c r="F372" s="6" t="n">
        <x:v>2.88</x:v>
      </x:c>
      <x:c r="G372" s="6" t="n">
        <x:v>0</x:v>
      </x:c>
      <x:c r="H372" s="6" t="n">
        <x:v>0</x:v>
      </x:c>
      <x:c r="I372" s="6" t="n">
        <x:v>0</x:v>
      </x:c>
      <x:c r="J372" s="6" t="str">
        <x:v>[1.92, 0.96]</x:v>
      </x:c>
      <x:c r="K372" s="7" t="str">
        <x:v>需确认条件及分段</x:v>
      </x:c>
      <x:c r="L372" s="6" t="str">
        <x:v>https://raw.githubusercontent.com/Mar-7th/StarRailRes/dbe8cdfcfb0bf657b9fe1cf92d5537f118ccb487/index_new/cn/character_skills.json</x:v>
      </x:c>
    </x:row>
    <x:row r="373" ht="38" customHeight="1">
      <x:c r="A373" s="6" t="str">
        <x:v>100803_2</x:v>
      </x:c>
      <x:c r="B373" s="6" t="str">
        <x:v>100803</x:v>
      </x:c>
      <x:c r="C373" s="6" t="n">
        <x:v>2</x:v>
      </x:c>
      <x:c r="D373" s="6" t="str">
        <x:v>狂者制裁</x:v>
      </x:c>
      <x:c r="E373" s="7" t="str">
        <x:v>对指定敌方单体造成等同于阿兰204.8%攻击力的雷属性伤害，同时对其相邻目标造成等同于阿兰102.4%攻击力的雷属性伤害。</x:v>
      </x:c>
      <x:c r="F373" s="6" t="n">
        <x:v>3.072</x:v>
      </x:c>
      <x:c r="G373" s="6" t="n">
        <x:v>0</x:v>
      </x:c>
      <x:c r="H373" s="6" t="n">
        <x:v>0</x:v>
      </x:c>
      <x:c r="I373" s="6" t="n">
        <x:v>0</x:v>
      </x:c>
      <x:c r="J373" s="6" t="str">
        <x:v>[2.048, 1.024]</x:v>
      </x:c>
      <x:c r="K373" s="7" t="str">
        <x:v>需确认条件及分段</x:v>
      </x:c>
      <x:c r="L373" s="6" t="str">
        <x:v>https://raw.githubusercontent.com/Mar-7th/StarRailRes/dbe8cdfcfb0bf657b9fe1cf92d5537f118ccb487/index_new/cn/character_skills.json</x:v>
      </x:c>
    </x:row>
    <x:row r="374" ht="38" customHeight="1">
      <x:c r="A374" s="6" t="str">
        <x:v>100803_3</x:v>
      </x:c>
      <x:c r="B374" s="6" t="str">
        <x:v>100803</x:v>
      </x:c>
      <x:c r="C374" s="6" t="n">
        <x:v>3</x:v>
      </x:c>
      <x:c r="D374" s="6" t="str">
        <x:v>狂者制裁</x:v>
      </x:c>
      <x:c r="E374" s="7" t="str">
        <x:v>对指定敌方单体造成等同于阿兰217.6%攻击力的雷属性伤害，同时对其相邻目标造成等同于阿兰108.8%攻击力的雷属性伤害。</x:v>
      </x:c>
      <x:c r="F374" s="6" t="n">
        <x:v>3.2640000000000002</x:v>
      </x:c>
      <x:c r="G374" s="6" t="n">
        <x:v>0</x:v>
      </x:c>
      <x:c r="H374" s="6" t="n">
        <x:v>0</x:v>
      </x:c>
      <x:c r="I374" s="6" t="n">
        <x:v>0</x:v>
      </x:c>
      <x:c r="J374" s="6" t="str">
        <x:v>[2.176, 1.088]</x:v>
      </x:c>
      <x:c r="K374" s="7" t="str">
        <x:v>需确认条件及分段</x:v>
      </x:c>
      <x:c r="L374" s="6" t="str">
        <x:v>https://raw.githubusercontent.com/Mar-7th/StarRailRes/dbe8cdfcfb0bf657b9fe1cf92d5537f118ccb487/index_new/cn/character_skills.json</x:v>
      </x:c>
    </x:row>
    <x:row r="375" ht="38" customHeight="1">
      <x:c r="A375" s="6" t="str">
        <x:v>100803_4</x:v>
      </x:c>
      <x:c r="B375" s="6" t="str">
        <x:v>100803</x:v>
      </x:c>
      <x:c r="C375" s="6" t="n">
        <x:v>4</x:v>
      </x:c>
      <x:c r="D375" s="6" t="str">
        <x:v>狂者制裁</x:v>
      </x:c>
      <x:c r="E375" s="7" t="str">
        <x:v>对指定敌方单体造成等同于阿兰230.4%攻击力的雷属性伤害，同时对其相邻目标造成等同于阿兰115.2%攻击力的雷属性伤害。</x:v>
      </x:c>
      <x:c r="F375" s="6" t="n">
        <x:v>3.4559999999999995</x:v>
      </x:c>
      <x:c r="G375" s="6" t="n">
        <x:v>0</x:v>
      </x:c>
      <x:c r="H375" s="6" t="n">
        <x:v>0</x:v>
      </x:c>
      <x:c r="I375" s="6" t="n">
        <x:v>0</x:v>
      </x:c>
      <x:c r="J375" s="6" t="str">
        <x:v>[2.304, 1.152]</x:v>
      </x:c>
      <x:c r="K375" s="7" t="str">
        <x:v>需确认条件及分段</x:v>
      </x:c>
      <x:c r="L375" s="6" t="str">
        <x:v>https://raw.githubusercontent.com/Mar-7th/StarRailRes/dbe8cdfcfb0bf657b9fe1cf92d5537f118ccb487/index_new/cn/character_skills.json</x:v>
      </x:c>
    </x:row>
    <x:row r="376" ht="38" customHeight="1">
      <x:c r="A376" s="6" t="str">
        <x:v>100803_5</x:v>
      </x:c>
      <x:c r="B376" s="6" t="str">
        <x:v>100803</x:v>
      </x:c>
      <x:c r="C376" s="6" t="n">
        <x:v>5</x:v>
      </x:c>
      <x:c r="D376" s="6" t="str">
        <x:v>狂者制裁</x:v>
      </x:c>
      <x:c r="E376" s="7" t="str">
        <x:v>对指定敌方单体造成等同于阿兰243.2%攻击力的雷属性伤害，同时对其相邻目标造成等同于阿兰121.6%攻击力的雷属性伤害。</x:v>
      </x:c>
      <x:c r="F376" s="6" t="n">
        <x:v>3.6479999999999997</x:v>
      </x:c>
      <x:c r="G376" s="6" t="n">
        <x:v>0</x:v>
      </x:c>
      <x:c r="H376" s="6" t="n">
        <x:v>0</x:v>
      </x:c>
      <x:c r="I376" s="6" t="n">
        <x:v>0</x:v>
      </x:c>
      <x:c r="J376" s="6" t="str">
        <x:v>[2.432, 1.216]</x:v>
      </x:c>
      <x:c r="K376" s="7" t="str">
        <x:v>需确认条件及分段</x:v>
      </x:c>
      <x:c r="L376" s="6" t="str">
        <x:v>https://raw.githubusercontent.com/Mar-7th/StarRailRes/dbe8cdfcfb0bf657b9fe1cf92d5537f118ccb487/index_new/cn/character_skills.json</x:v>
      </x:c>
    </x:row>
    <x:row r="377" ht="38" customHeight="1">
      <x:c r="A377" s="6" t="str">
        <x:v>100803_6</x:v>
      </x:c>
      <x:c r="B377" s="6" t="str">
        <x:v>100803</x:v>
      </x:c>
      <x:c r="C377" s="6" t="n">
        <x:v>6</x:v>
      </x:c>
      <x:c r="D377" s="6" t="str">
        <x:v>狂者制裁</x:v>
      </x:c>
      <x:c r="E377" s="7" t="str">
        <x:v>对指定敌方单体造成等同于阿兰256%攻击力的雷属性伤害，同时对其相邻目标造成等同于阿兰128%攻击力的雷属性伤害。</x:v>
      </x:c>
      <x:c r="F377" s="6" t="n">
        <x:v>3.84</x:v>
      </x:c>
      <x:c r="G377" s="6" t="n">
        <x:v>0</x:v>
      </x:c>
      <x:c r="H377" s="6" t="n">
        <x:v>0</x:v>
      </x:c>
      <x:c r="I377" s="6" t="n">
        <x:v>0</x:v>
      </x:c>
      <x:c r="J377" s="6" t="str">
        <x:v>[2.56, 1.28]</x:v>
      </x:c>
      <x:c r="K377" s="7" t="str">
        <x:v>需确认条件及分段</x:v>
      </x:c>
      <x:c r="L377" s="6" t="str">
        <x:v>https://raw.githubusercontent.com/Mar-7th/StarRailRes/dbe8cdfcfb0bf657b9fe1cf92d5537f118ccb487/index_new/cn/character_skills.json</x:v>
      </x:c>
    </x:row>
    <x:row r="378" ht="38" customHeight="1">
      <x:c r="A378" s="6" t="str">
        <x:v>100803_7</x:v>
      </x:c>
      <x:c r="B378" s="6" t="str">
        <x:v>100803</x:v>
      </x:c>
      <x:c r="C378" s="6" t="n">
        <x:v>7</x:v>
      </x:c>
      <x:c r="D378" s="6" t="str">
        <x:v>狂者制裁</x:v>
      </x:c>
      <x:c r="E378" s="7" t="str">
        <x:v>对指定敌方单体造成等同于阿兰272%攻击力的雷属性伤害，同时对其相邻目标造成等同于阿兰136%攻击力的雷属性伤害。</x:v>
      </x:c>
      <x:c r="F378" s="6" t="n">
        <x:v>4.08</x:v>
      </x:c>
      <x:c r="G378" s="6" t="n">
        <x:v>0</x:v>
      </x:c>
      <x:c r="H378" s="6" t="n">
        <x:v>0</x:v>
      </x:c>
      <x:c r="I378" s="6" t="n">
        <x:v>0</x:v>
      </x:c>
      <x:c r="J378" s="6" t="str">
        <x:v>[2.72, 1.36]</x:v>
      </x:c>
      <x:c r="K378" s="7" t="str">
        <x:v>需确认条件及分段</x:v>
      </x:c>
      <x:c r="L378" s="6" t="str">
        <x:v>https://raw.githubusercontent.com/Mar-7th/StarRailRes/dbe8cdfcfb0bf657b9fe1cf92d5537f118ccb487/index_new/cn/character_skills.json</x:v>
      </x:c>
    </x:row>
    <x:row r="379" ht="38" customHeight="1">
      <x:c r="A379" s="6" t="str">
        <x:v>100803_8</x:v>
      </x:c>
      <x:c r="B379" s="6" t="str">
        <x:v>100803</x:v>
      </x:c>
      <x:c r="C379" s="6" t="n">
        <x:v>8</x:v>
      </x:c>
      <x:c r="D379" s="6" t="str">
        <x:v>狂者制裁</x:v>
      </x:c>
      <x:c r="E379" s="7" t="str">
        <x:v>对指定敌方单体造成等同于阿兰288%攻击力的雷属性伤害，同时对其相邻目标造成等同于阿兰144%攻击力的雷属性伤害。</x:v>
      </x:c>
      <x:c r="F379" s="6" t="n">
        <x:v>4.32</x:v>
      </x:c>
      <x:c r="G379" s="6" t="n">
        <x:v>0</x:v>
      </x:c>
      <x:c r="H379" s="6" t="n">
        <x:v>0</x:v>
      </x:c>
      <x:c r="I379" s="6" t="n">
        <x:v>0</x:v>
      </x:c>
      <x:c r="J379" s="6" t="str">
        <x:v>[2.88, 1.44]</x:v>
      </x:c>
      <x:c r="K379" s="7" t="str">
        <x:v>需确认条件及分段</x:v>
      </x:c>
      <x:c r="L379" s="6" t="str">
        <x:v>https://raw.githubusercontent.com/Mar-7th/StarRailRes/dbe8cdfcfb0bf657b9fe1cf92d5537f118ccb487/index_new/cn/character_skills.json</x:v>
      </x:c>
    </x:row>
    <x:row r="380" ht="38" customHeight="1">
      <x:c r="A380" s="6" t="str">
        <x:v>100803_9</x:v>
      </x:c>
      <x:c r="B380" s="6" t="str">
        <x:v>100803</x:v>
      </x:c>
      <x:c r="C380" s="6" t="n">
        <x:v>9</x:v>
      </x:c>
      <x:c r="D380" s="6" t="str">
        <x:v>狂者制裁</x:v>
      </x:c>
      <x:c r="E380" s="7" t="str">
        <x:v>对指定敌方单体造成等同于阿兰304%攻击力的雷属性伤害，同时对其相邻目标造成等同于阿兰152%攻击力的雷属性伤害。</x:v>
      </x:c>
      <x:c r="F380" s="6" t="n">
        <x:v>4.5600000000000005</x:v>
      </x:c>
      <x:c r="G380" s="6" t="n">
        <x:v>0</x:v>
      </x:c>
      <x:c r="H380" s="6" t="n">
        <x:v>0</x:v>
      </x:c>
      <x:c r="I380" s="6" t="n">
        <x:v>0</x:v>
      </x:c>
      <x:c r="J380" s="6" t="str">
        <x:v>[3.04, 1.52]</x:v>
      </x:c>
      <x:c r="K380" s="7" t="str">
        <x:v>需确认条件及分段</x:v>
      </x:c>
      <x:c r="L380" s="6" t="str">
        <x:v>https://raw.githubusercontent.com/Mar-7th/StarRailRes/dbe8cdfcfb0bf657b9fe1cf92d5537f118ccb487/index_new/cn/character_skills.json</x:v>
      </x:c>
    </x:row>
    <x:row r="381" ht="38" customHeight="1">
      <x:c r="A381" s="6" t="str">
        <x:v>100803_10</x:v>
      </x:c>
      <x:c r="B381" s="6" t="str">
        <x:v>100803</x:v>
      </x:c>
      <x:c r="C381" s="6" t="n">
        <x:v>10</x:v>
      </x:c>
      <x:c r="D381" s="6" t="str">
        <x:v>狂者制裁</x:v>
      </x:c>
      <x:c r="E381" s="7" t="str">
        <x:v>对指定敌方单体造成等同于阿兰320%攻击力的雷属性伤害，同时对其相邻目标造成等同于阿兰160%攻击力的雷属性伤害。</x:v>
      </x:c>
      <x:c r="F381" s="6" t="n">
        <x:v>4.800000000000001</x:v>
      </x:c>
      <x:c r="G381" s="6" t="n">
        <x:v>0</x:v>
      </x:c>
      <x:c r="H381" s="6" t="n">
        <x:v>0</x:v>
      </x:c>
      <x:c r="I381" s="6" t="n">
        <x:v>0</x:v>
      </x:c>
      <x:c r="J381" s="6" t="str">
        <x:v>[3.2, 1.6]</x:v>
      </x:c>
      <x:c r="K381" s="7" t="str">
        <x:v>需确认条件及分段</x:v>
      </x:c>
      <x:c r="L381" s="6" t="str">
        <x:v>https://raw.githubusercontent.com/Mar-7th/StarRailRes/dbe8cdfcfb0bf657b9fe1cf92d5537f118ccb487/index_new/cn/character_skills.json</x:v>
      </x:c>
    </x:row>
    <x:row r="382" ht="38" customHeight="1">
      <x:c r="A382" s="6" t="str">
        <x:v>100803_11</x:v>
      </x:c>
      <x:c r="B382" s="6" t="str">
        <x:v>100803</x:v>
      </x:c>
      <x:c r="C382" s="6" t="n">
        <x:v>11</x:v>
      </x:c>
      <x:c r="D382" s="6" t="str">
        <x:v>狂者制裁</x:v>
      </x:c>
      <x:c r="E382" s="7" t="str">
        <x:v>对指定敌方单体造成等同于阿兰332.8%攻击力的雷属性伤害，同时对其相邻目标造成等同于阿兰166.4%攻击力的雷属性伤害。</x:v>
      </x:c>
      <x:c r="F382" s="6" t="n">
        <x:v>4.992</x:v>
      </x:c>
      <x:c r="G382" s="6" t="n">
        <x:v>0</x:v>
      </x:c>
      <x:c r="H382" s="6" t="n">
        <x:v>0</x:v>
      </x:c>
      <x:c r="I382" s="6" t="n">
        <x:v>0</x:v>
      </x:c>
      <x:c r="J382" s="6" t="str">
        <x:v>[3.328, 1.664]</x:v>
      </x:c>
      <x:c r="K382" s="7" t="str">
        <x:v>需确认条件及分段</x:v>
      </x:c>
      <x:c r="L382" s="6" t="str">
        <x:v>https://raw.githubusercontent.com/Mar-7th/StarRailRes/dbe8cdfcfb0bf657b9fe1cf92d5537f118ccb487/index_new/cn/character_skills.json</x:v>
      </x:c>
    </x:row>
    <x:row r="383" ht="38" customHeight="1">
      <x:c r="A383" s="6" t="str">
        <x:v>100803_12</x:v>
      </x:c>
      <x:c r="B383" s="6" t="str">
        <x:v>100803</x:v>
      </x:c>
      <x:c r="C383" s="6" t="n">
        <x:v>12</x:v>
      </x:c>
      <x:c r="D383" s="6" t="str">
        <x:v>狂者制裁</x:v>
      </x:c>
      <x:c r="E383" s="7" t="str">
        <x:v>对指定敌方单体造成等同于阿兰345.6%攻击力的雷属性伤害，同时对其相邻目标造成等同于阿兰172.8%攻击力的雷属性伤害。</x:v>
      </x:c>
      <x:c r="F383" s="6" t="n">
        <x:v>5.184</x:v>
      </x:c>
      <x:c r="G383" s="6" t="n">
        <x:v>0</x:v>
      </x:c>
      <x:c r="H383" s="6" t="n">
        <x:v>0</x:v>
      </x:c>
      <x:c r="I383" s="6" t="n">
        <x:v>0</x:v>
      </x:c>
      <x:c r="J383" s="6" t="str">
        <x:v>[3.456, 1.728]</x:v>
      </x:c>
      <x:c r="K383" s="7" t="str">
        <x:v>需确认条件及分段</x:v>
      </x:c>
      <x:c r="L383" s="6" t="str">
        <x:v>https://raw.githubusercontent.com/Mar-7th/StarRailRes/dbe8cdfcfb0bf657b9fe1cf92d5537f118ccb487/index_new/cn/character_skills.json</x:v>
      </x:c>
    </x:row>
    <x:row r="384" ht="38" customHeight="1">
      <x:c r="A384" s="6" t="str">
        <x:v>100803_13</x:v>
      </x:c>
      <x:c r="B384" s="6" t="str">
        <x:v>100803</x:v>
      </x:c>
      <x:c r="C384" s="6" t="n">
        <x:v>13</x:v>
      </x:c>
      <x:c r="D384" s="6" t="str">
        <x:v>狂者制裁</x:v>
      </x:c>
      <x:c r="E384" s="7" t="str">
        <x:v>对指定敌方单体造成等同于阿兰358.4%攻击力的雷属性伤害，同时对其相邻目标造成等同于阿兰179.2%攻击力的雷属性伤害。</x:v>
      </x:c>
      <x:c r="F384" s="6" t="n">
        <x:v>5.376</x:v>
      </x:c>
      <x:c r="G384" s="6" t="n">
        <x:v>0</x:v>
      </x:c>
      <x:c r="H384" s="6" t="n">
        <x:v>0</x:v>
      </x:c>
      <x:c r="I384" s="6" t="n">
        <x:v>0</x:v>
      </x:c>
      <x:c r="J384" s="6" t="str">
        <x:v>[3.584, 1.792]</x:v>
      </x:c>
      <x:c r="K384" s="7" t="str">
        <x:v>需确认条件及分段</x:v>
      </x:c>
      <x:c r="L384" s="6" t="str">
        <x:v>https://raw.githubusercontent.com/Mar-7th/StarRailRes/dbe8cdfcfb0bf657b9fe1cf92d5537f118ccb487/index_new/cn/character_skills.json</x:v>
      </x:c>
    </x:row>
    <x:row r="385" ht="38" customHeight="1">
      <x:c r="A385" s="6" t="str">
        <x:v>100803_14</x:v>
      </x:c>
      <x:c r="B385" s="6" t="str">
        <x:v>100803</x:v>
      </x:c>
      <x:c r="C385" s="6" t="n">
        <x:v>14</x:v>
      </x:c>
      <x:c r="D385" s="6" t="str">
        <x:v>狂者制裁</x:v>
      </x:c>
      <x:c r="E385" s="7" t="str">
        <x:v>对指定敌方单体造成等同于阿兰371.2%攻击力的雷属性伤害，同时对其相邻目标造成等同于阿兰185.6%攻击力的雷属性伤害。</x:v>
      </x:c>
      <x:c r="F385" s="6" t="n">
        <x:v>5.5680000000000005</x:v>
      </x:c>
      <x:c r="G385" s="6" t="n">
        <x:v>0</x:v>
      </x:c>
      <x:c r="H385" s="6" t="n">
        <x:v>0</x:v>
      </x:c>
      <x:c r="I385" s="6" t="n">
        <x:v>0</x:v>
      </x:c>
      <x:c r="J385" s="6" t="str">
        <x:v>[3.712, 1.856]</x:v>
      </x:c>
      <x:c r="K385" s="7" t="str">
        <x:v>需确认条件及分段</x:v>
      </x:c>
      <x:c r="L385" s="6" t="str">
        <x:v>https://raw.githubusercontent.com/Mar-7th/StarRailRes/dbe8cdfcfb0bf657b9fe1cf92d5537f118ccb487/index_new/cn/character_skills.json</x:v>
      </x:c>
    </x:row>
    <x:row r="386" ht="38" customHeight="1">
      <x:c r="A386" s="6" t="str">
        <x:v>100803_15</x:v>
      </x:c>
      <x:c r="B386" s="6" t="str">
        <x:v>100803</x:v>
      </x:c>
      <x:c r="C386" s="6" t="n">
        <x:v>15</x:v>
      </x:c>
      <x:c r="D386" s="6" t="str">
        <x:v>狂者制裁</x:v>
      </x:c>
      <x:c r="E386" s="7" t="str">
        <x:v>对指定敌方单体造成等同于阿兰384%攻击力的雷属性伤害，同时对其相邻目标造成等同于阿兰192%攻击力的雷属性伤害。</x:v>
      </x:c>
      <x:c r="F386" s="6" t="n">
        <x:v>5.76</x:v>
      </x:c>
      <x:c r="G386" s="6" t="n">
        <x:v>0</x:v>
      </x:c>
      <x:c r="H386" s="6" t="n">
        <x:v>0</x:v>
      </x:c>
      <x:c r="I386" s="6" t="n">
        <x:v>0</x:v>
      </x:c>
      <x:c r="J386" s="6" t="str">
        <x:v>[3.84, 1.92]</x:v>
      </x:c>
      <x:c r="K386" s="7" t="str">
        <x:v>需确认条件及分段</x:v>
      </x:c>
      <x:c r="L386" s="6" t="str">
        <x:v>https://raw.githubusercontent.com/Mar-7th/StarRailRes/dbe8cdfcfb0bf657b9fe1cf92d5537f118ccb487/index_new/cn/character_skills.json</x:v>
      </x:c>
    </x:row>
    <x:row r="387" ht="20" customHeight="1">
      <x:c r="A387" s="6" t="str">
        <x:v>100804_1</x:v>
      </x:c>
      <x:c r="B387" s="6" t="str">
        <x:v>100804</x:v>
      </x:c>
      <x:c r="C387" s="6" t="n">
        <x:v>1</x:v>
      </x:c>
      <x:c r="D387" s="6" t="str">
        <x:v>至痛至怒</x:v>
      </x:c>
      <x:c r="E387" s="7" t="str">
        <x:v>根据阿兰当前损失的生命值百分比获得伤害加成，最多使阿兰造成的伤害提高36%。</x:v>
      </x:c>
      <x:c r="F387" s="6" t="n">
        <x:v>0</x:v>
      </x:c>
      <x:c r="G387" s="6" t="n">
        <x:v>0</x:v>
      </x:c>
      <x:c r="H387" s="6" t="n">
        <x:v>0</x:v>
      </x:c>
      <x:c r="I387" s="6" t="n">
        <x:v>0</x:v>
      </x:c>
      <x:c r="J387" s="6" t="str">
        <x:v>[0.36]</x:v>
      </x:c>
      <x:c r="K387" s="7" t="str">
        <x:v>无首段伤害倍率，请覆盖或设为辅助技能</x:v>
      </x:c>
      <x:c r="L387" s="6" t="str">
        <x:v>https://raw.githubusercontent.com/Mar-7th/StarRailRes/dbe8cdfcfb0bf657b9fe1cf92d5537f118ccb487/index_new/cn/character_skills.json</x:v>
      </x:c>
    </x:row>
    <x:row r="388" ht="20" customHeight="1">
      <x:c r="A388" s="6" t="str">
        <x:v>100804_2</x:v>
      </x:c>
      <x:c r="B388" s="6" t="str">
        <x:v>100804</x:v>
      </x:c>
      <x:c r="C388" s="6" t="n">
        <x:v>2</x:v>
      </x:c>
      <x:c r="D388" s="6" t="str">
        <x:v>至痛至怒</x:v>
      </x:c>
      <x:c r="E388" s="7" t="str">
        <x:v>根据阿兰当前损失的生命值百分比获得伤害加成，最多使阿兰造成的伤害提高39.6%。</x:v>
      </x:c>
      <x:c r="F388" s="6" t="n">
        <x:v>0</x:v>
      </x:c>
      <x:c r="G388" s="6" t="n">
        <x:v>0</x:v>
      </x:c>
      <x:c r="H388" s="6" t="n">
        <x:v>0</x:v>
      </x:c>
      <x:c r="I388" s="6" t="n">
        <x:v>0</x:v>
      </x:c>
      <x:c r="J388" s="6" t="str">
        <x:v>[0.396]</x:v>
      </x:c>
      <x:c r="K388" s="7" t="str">
        <x:v>无首段伤害倍率，请覆盖或设为辅助技能</x:v>
      </x:c>
      <x:c r="L388" s="6" t="str">
        <x:v>https://raw.githubusercontent.com/Mar-7th/StarRailRes/dbe8cdfcfb0bf657b9fe1cf92d5537f118ccb487/index_new/cn/character_skills.json</x:v>
      </x:c>
    </x:row>
    <x:row r="389" ht="20" customHeight="1">
      <x:c r="A389" s="6" t="str">
        <x:v>100804_3</x:v>
      </x:c>
      <x:c r="B389" s="6" t="str">
        <x:v>100804</x:v>
      </x:c>
      <x:c r="C389" s="6" t="n">
        <x:v>3</x:v>
      </x:c>
      <x:c r="D389" s="6" t="str">
        <x:v>至痛至怒</x:v>
      </x:c>
      <x:c r="E389" s="7" t="str">
        <x:v>根据阿兰当前损失的生命值百分比获得伤害加成，最多使阿兰造成的伤害提高43.2%。</x:v>
      </x:c>
      <x:c r="F389" s="6" t="n">
        <x:v>0</x:v>
      </x:c>
      <x:c r="G389" s="6" t="n">
        <x:v>0</x:v>
      </x:c>
      <x:c r="H389" s="6" t="n">
        <x:v>0</x:v>
      </x:c>
      <x:c r="I389" s="6" t="n">
        <x:v>0</x:v>
      </x:c>
      <x:c r="J389" s="6" t="str">
        <x:v>[0.432]</x:v>
      </x:c>
      <x:c r="K389" s="7" t="str">
        <x:v>无首段伤害倍率，请覆盖或设为辅助技能</x:v>
      </x:c>
      <x:c r="L389" s="6" t="str">
        <x:v>https://raw.githubusercontent.com/Mar-7th/StarRailRes/dbe8cdfcfb0bf657b9fe1cf92d5537f118ccb487/index_new/cn/character_skills.json</x:v>
      </x:c>
    </x:row>
    <x:row r="390" ht="20" customHeight="1">
      <x:c r="A390" s="6" t="str">
        <x:v>100804_4</x:v>
      </x:c>
      <x:c r="B390" s="6" t="str">
        <x:v>100804</x:v>
      </x:c>
      <x:c r="C390" s="6" t="n">
        <x:v>4</x:v>
      </x:c>
      <x:c r="D390" s="6" t="str">
        <x:v>至痛至怒</x:v>
      </x:c>
      <x:c r="E390" s="7" t="str">
        <x:v>根据阿兰当前损失的生命值百分比获得伤害加成，最多使阿兰造成的伤害提高46.8%。</x:v>
      </x:c>
      <x:c r="F390" s="6" t="n">
        <x:v>0</x:v>
      </x:c>
      <x:c r="G390" s="6" t="n">
        <x:v>0</x:v>
      </x:c>
      <x:c r="H390" s="6" t="n">
        <x:v>0</x:v>
      </x:c>
      <x:c r="I390" s="6" t="n">
        <x:v>0</x:v>
      </x:c>
      <x:c r="J390" s="6" t="str">
        <x:v>[0.468]</x:v>
      </x:c>
      <x:c r="K390" s="7" t="str">
        <x:v>无首段伤害倍率，请覆盖或设为辅助技能</x:v>
      </x:c>
      <x:c r="L390" s="6" t="str">
        <x:v>https://raw.githubusercontent.com/Mar-7th/StarRailRes/dbe8cdfcfb0bf657b9fe1cf92d5537f118ccb487/index_new/cn/character_skills.json</x:v>
      </x:c>
    </x:row>
    <x:row r="391" ht="20" customHeight="1">
      <x:c r="A391" s="6" t="str">
        <x:v>100804_5</x:v>
      </x:c>
      <x:c r="B391" s="6" t="str">
        <x:v>100804</x:v>
      </x:c>
      <x:c r="C391" s="6" t="n">
        <x:v>5</x:v>
      </x:c>
      <x:c r="D391" s="6" t="str">
        <x:v>至痛至怒</x:v>
      </x:c>
      <x:c r="E391" s="7" t="str">
        <x:v>根据阿兰当前损失的生命值百分比获得伤害加成，最多使阿兰造成的伤害提高50.4%。</x:v>
      </x:c>
      <x:c r="F391" s="6" t="n">
        <x:v>0</x:v>
      </x:c>
      <x:c r="G391" s="6" t="n">
        <x:v>0</x:v>
      </x:c>
      <x:c r="H391" s="6" t="n">
        <x:v>0</x:v>
      </x:c>
      <x:c r="I391" s="6" t="n">
        <x:v>0</x:v>
      </x:c>
      <x:c r="J391" s="6" t="str">
        <x:v>[0.504]</x:v>
      </x:c>
      <x:c r="K391" s="7" t="str">
        <x:v>无首段伤害倍率，请覆盖或设为辅助技能</x:v>
      </x:c>
      <x:c r="L391" s="6" t="str">
        <x:v>https://raw.githubusercontent.com/Mar-7th/StarRailRes/dbe8cdfcfb0bf657b9fe1cf92d5537f118ccb487/index_new/cn/character_skills.json</x:v>
      </x:c>
    </x:row>
    <x:row r="392" ht="20" customHeight="1">
      <x:c r="A392" s="6" t="str">
        <x:v>100804_6</x:v>
      </x:c>
      <x:c r="B392" s="6" t="str">
        <x:v>100804</x:v>
      </x:c>
      <x:c r="C392" s="6" t="n">
        <x:v>6</x:v>
      </x:c>
      <x:c r="D392" s="6" t="str">
        <x:v>至痛至怒</x:v>
      </x:c>
      <x:c r="E392" s="7" t="str">
        <x:v>根据阿兰当前损失的生命值百分比获得伤害加成，最多使阿兰造成的伤害提高54%。</x:v>
      </x:c>
      <x:c r="F392" s="6" t="n">
        <x:v>0</x:v>
      </x:c>
      <x:c r="G392" s="6" t="n">
        <x:v>0</x:v>
      </x:c>
      <x:c r="H392" s="6" t="n">
        <x:v>0</x:v>
      </x:c>
      <x:c r="I392" s="6" t="n">
        <x:v>0</x:v>
      </x:c>
      <x:c r="J392" s="6" t="str">
        <x:v>[0.54]</x:v>
      </x:c>
      <x:c r="K392" s="7" t="str">
        <x:v>无首段伤害倍率，请覆盖或设为辅助技能</x:v>
      </x:c>
      <x:c r="L392" s="6" t="str">
        <x:v>https://raw.githubusercontent.com/Mar-7th/StarRailRes/dbe8cdfcfb0bf657b9fe1cf92d5537f118ccb487/index_new/cn/character_skills.json</x:v>
      </x:c>
    </x:row>
    <x:row r="393" ht="20" customHeight="1">
      <x:c r="A393" s="6" t="str">
        <x:v>100804_7</x:v>
      </x:c>
      <x:c r="B393" s="6" t="str">
        <x:v>100804</x:v>
      </x:c>
      <x:c r="C393" s="6" t="n">
        <x:v>7</x:v>
      </x:c>
      <x:c r="D393" s="6" t="str">
        <x:v>至痛至怒</x:v>
      </x:c>
      <x:c r="E393" s="7" t="str">
        <x:v>根据阿兰当前损失的生命值百分比获得伤害加成，最多使阿兰造成的伤害提高58.5%。</x:v>
      </x:c>
      <x:c r="F393" s="6" t="n">
        <x:v>0</x:v>
      </x:c>
      <x:c r="G393" s="6" t="n">
        <x:v>0</x:v>
      </x:c>
      <x:c r="H393" s="6" t="n">
        <x:v>0</x:v>
      </x:c>
      <x:c r="I393" s="6" t="n">
        <x:v>0</x:v>
      </x:c>
      <x:c r="J393" s="6" t="str">
        <x:v>[0.585]</x:v>
      </x:c>
      <x:c r="K393" s="7" t="str">
        <x:v>无首段伤害倍率，请覆盖或设为辅助技能</x:v>
      </x:c>
      <x:c r="L393" s="6" t="str">
        <x:v>https://raw.githubusercontent.com/Mar-7th/StarRailRes/dbe8cdfcfb0bf657b9fe1cf92d5537f118ccb487/index_new/cn/character_skills.json</x:v>
      </x:c>
    </x:row>
    <x:row r="394" ht="20" customHeight="1">
      <x:c r="A394" s="6" t="str">
        <x:v>100804_8</x:v>
      </x:c>
      <x:c r="B394" s="6" t="str">
        <x:v>100804</x:v>
      </x:c>
      <x:c r="C394" s="6" t="n">
        <x:v>8</x:v>
      </x:c>
      <x:c r="D394" s="6" t="str">
        <x:v>至痛至怒</x:v>
      </x:c>
      <x:c r="E394" s="7" t="str">
        <x:v>根据阿兰当前损失的生命值百分比获得伤害加成，最多使阿兰造成的伤害提高63%。</x:v>
      </x:c>
      <x:c r="F394" s="6" t="n">
        <x:v>0</x:v>
      </x:c>
      <x:c r="G394" s="6" t="n">
        <x:v>0</x:v>
      </x:c>
      <x:c r="H394" s="6" t="n">
        <x:v>0</x:v>
      </x:c>
      <x:c r="I394" s="6" t="n">
        <x:v>0</x:v>
      </x:c>
      <x:c r="J394" s="6" t="str">
        <x:v>[0.63]</x:v>
      </x:c>
      <x:c r="K394" s="7" t="str">
        <x:v>无首段伤害倍率，请覆盖或设为辅助技能</x:v>
      </x:c>
      <x:c r="L394" s="6" t="str">
        <x:v>https://raw.githubusercontent.com/Mar-7th/StarRailRes/dbe8cdfcfb0bf657b9fe1cf92d5537f118ccb487/index_new/cn/character_skills.json</x:v>
      </x:c>
    </x:row>
    <x:row r="395" ht="20" customHeight="1">
      <x:c r="A395" s="6" t="str">
        <x:v>100804_9</x:v>
      </x:c>
      <x:c r="B395" s="6" t="str">
        <x:v>100804</x:v>
      </x:c>
      <x:c r="C395" s="6" t="n">
        <x:v>9</x:v>
      </x:c>
      <x:c r="D395" s="6" t="str">
        <x:v>至痛至怒</x:v>
      </x:c>
      <x:c r="E395" s="7" t="str">
        <x:v>根据阿兰当前损失的生命值百分比获得伤害加成，最多使阿兰造成的伤害提高67.5%。</x:v>
      </x:c>
      <x:c r="F395" s="6" t="n">
        <x:v>0</x:v>
      </x:c>
      <x:c r="G395" s="6" t="n">
        <x:v>0</x:v>
      </x:c>
      <x:c r="H395" s="6" t="n">
        <x:v>0</x:v>
      </x:c>
      <x:c r="I395" s="6" t="n">
        <x:v>0</x:v>
      </x:c>
      <x:c r="J395" s="6" t="str">
        <x:v>[0.675]</x:v>
      </x:c>
      <x:c r="K395" s="7" t="str">
        <x:v>无首段伤害倍率，请覆盖或设为辅助技能</x:v>
      </x:c>
      <x:c r="L395" s="6" t="str">
        <x:v>https://raw.githubusercontent.com/Mar-7th/StarRailRes/dbe8cdfcfb0bf657b9fe1cf92d5537f118ccb487/index_new/cn/character_skills.json</x:v>
      </x:c>
    </x:row>
    <x:row r="396" ht="20" customHeight="1">
      <x:c r="A396" s="6" t="str">
        <x:v>100804_10</x:v>
      </x:c>
      <x:c r="B396" s="6" t="str">
        <x:v>100804</x:v>
      </x:c>
      <x:c r="C396" s="6" t="n">
        <x:v>10</x:v>
      </x:c>
      <x:c r="D396" s="6" t="str">
        <x:v>至痛至怒</x:v>
      </x:c>
      <x:c r="E396" s="7" t="str">
        <x:v>根据阿兰当前损失的生命值百分比获得伤害加成，最多使阿兰造成的伤害提高72%。</x:v>
      </x:c>
      <x:c r="F396" s="6" t="n">
        <x:v>0</x:v>
      </x:c>
      <x:c r="G396" s="6" t="n">
        <x:v>0</x:v>
      </x:c>
      <x:c r="H396" s="6" t="n">
        <x:v>0</x:v>
      </x:c>
      <x:c r="I396" s="6" t="n">
        <x:v>0</x:v>
      </x:c>
      <x:c r="J396" s="6" t="str">
        <x:v>[0.72]</x:v>
      </x:c>
      <x:c r="K396" s="7" t="str">
        <x:v>无首段伤害倍率，请覆盖或设为辅助技能</x:v>
      </x:c>
      <x:c r="L396" s="6" t="str">
        <x:v>https://raw.githubusercontent.com/Mar-7th/StarRailRes/dbe8cdfcfb0bf657b9fe1cf92d5537f118ccb487/index_new/cn/character_skills.json</x:v>
      </x:c>
    </x:row>
    <x:row r="397" ht="20" customHeight="1">
      <x:c r="A397" s="6" t="str">
        <x:v>100804_11</x:v>
      </x:c>
      <x:c r="B397" s="6" t="str">
        <x:v>100804</x:v>
      </x:c>
      <x:c r="C397" s="6" t="n">
        <x:v>11</x:v>
      </x:c>
      <x:c r="D397" s="6" t="str">
        <x:v>至痛至怒</x:v>
      </x:c>
      <x:c r="E397" s="7" t="str">
        <x:v>根据阿兰当前损失的生命值百分比获得伤害加成，最多使阿兰造成的伤害提高75.6%。</x:v>
      </x:c>
      <x:c r="F397" s="6" t="n">
        <x:v>0</x:v>
      </x:c>
      <x:c r="G397" s="6" t="n">
        <x:v>0</x:v>
      </x:c>
      <x:c r="H397" s="6" t="n">
        <x:v>0</x:v>
      </x:c>
      <x:c r="I397" s="6" t="n">
        <x:v>0</x:v>
      </x:c>
      <x:c r="J397" s="6" t="str">
        <x:v>[0.756]</x:v>
      </x:c>
      <x:c r="K397" s="7" t="str">
        <x:v>无首段伤害倍率，请覆盖或设为辅助技能</x:v>
      </x:c>
      <x:c r="L397" s="6" t="str">
        <x:v>https://raw.githubusercontent.com/Mar-7th/StarRailRes/dbe8cdfcfb0bf657b9fe1cf92d5537f118ccb487/index_new/cn/character_skills.json</x:v>
      </x:c>
    </x:row>
    <x:row r="398" ht="20" customHeight="1">
      <x:c r="A398" s="6" t="str">
        <x:v>100804_12</x:v>
      </x:c>
      <x:c r="B398" s="6" t="str">
        <x:v>100804</x:v>
      </x:c>
      <x:c r="C398" s="6" t="n">
        <x:v>12</x:v>
      </x:c>
      <x:c r="D398" s="6" t="str">
        <x:v>至痛至怒</x:v>
      </x:c>
      <x:c r="E398" s="7" t="str">
        <x:v>根据阿兰当前损失的生命值百分比获得伤害加成，最多使阿兰造成的伤害提高79.2%。</x:v>
      </x:c>
      <x:c r="F398" s="6" t="n">
        <x:v>0</x:v>
      </x:c>
      <x:c r="G398" s="6" t="n">
        <x:v>0</x:v>
      </x:c>
      <x:c r="H398" s="6" t="n">
        <x:v>0</x:v>
      </x:c>
      <x:c r="I398" s="6" t="n">
        <x:v>0</x:v>
      </x:c>
      <x:c r="J398" s="6" t="str">
        <x:v>[0.792]</x:v>
      </x:c>
      <x:c r="K398" s="7" t="str">
        <x:v>无首段伤害倍率，请覆盖或设为辅助技能</x:v>
      </x:c>
      <x:c r="L398" s="6" t="str">
        <x:v>https://raw.githubusercontent.com/Mar-7th/StarRailRes/dbe8cdfcfb0bf657b9fe1cf92d5537f118ccb487/index_new/cn/character_skills.json</x:v>
      </x:c>
    </x:row>
    <x:row r="399" ht="20" customHeight="1">
      <x:c r="A399" s="6" t="str">
        <x:v>100804_13</x:v>
      </x:c>
      <x:c r="B399" s="6" t="str">
        <x:v>100804</x:v>
      </x:c>
      <x:c r="C399" s="6" t="n">
        <x:v>13</x:v>
      </x:c>
      <x:c r="D399" s="6" t="str">
        <x:v>至痛至怒</x:v>
      </x:c>
      <x:c r="E399" s="7" t="str">
        <x:v>根据阿兰当前损失的生命值百分比获得伤害加成，最多使阿兰造成的伤害提高82.8%。</x:v>
      </x:c>
      <x:c r="F399" s="6" t="n">
        <x:v>0</x:v>
      </x:c>
      <x:c r="G399" s="6" t="n">
        <x:v>0</x:v>
      </x:c>
      <x:c r="H399" s="6" t="n">
        <x:v>0</x:v>
      </x:c>
      <x:c r="I399" s="6" t="n">
        <x:v>0</x:v>
      </x:c>
      <x:c r="J399" s="6" t="str">
        <x:v>[0.828]</x:v>
      </x:c>
      <x:c r="K399" s="7" t="str">
        <x:v>无首段伤害倍率，请覆盖或设为辅助技能</x:v>
      </x:c>
      <x:c r="L399" s="6" t="str">
        <x:v>https://raw.githubusercontent.com/Mar-7th/StarRailRes/dbe8cdfcfb0bf657b9fe1cf92d5537f118ccb487/index_new/cn/character_skills.json</x:v>
      </x:c>
    </x:row>
    <x:row r="400" ht="20" customHeight="1">
      <x:c r="A400" s="6" t="str">
        <x:v>100804_14</x:v>
      </x:c>
      <x:c r="B400" s="6" t="str">
        <x:v>100804</x:v>
      </x:c>
      <x:c r="C400" s="6" t="n">
        <x:v>14</x:v>
      </x:c>
      <x:c r="D400" s="6" t="str">
        <x:v>至痛至怒</x:v>
      </x:c>
      <x:c r="E400" s="7" t="str">
        <x:v>根据阿兰当前损失的生命值百分比获得伤害加成，最多使阿兰造成的伤害提高86.4%。</x:v>
      </x:c>
      <x:c r="F400" s="6" t="n">
        <x:v>0</x:v>
      </x:c>
      <x:c r="G400" s="6" t="n">
        <x:v>0</x:v>
      </x:c>
      <x:c r="H400" s="6" t="n">
        <x:v>0</x:v>
      </x:c>
      <x:c r="I400" s="6" t="n">
        <x:v>0</x:v>
      </x:c>
      <x:c r="J400" s="6" t="str">
        <x:v>[0.864]</x:v>
      </x:c>
      <x:c r="K400" s="7" t="str">
        <x:v>无首段伤害倍率，请覆盖或设为辅助技能</x:v>
      </x:c>
      <x:c r="L400" s="6" t="str">
        <x:v>https://raw.githubusercontent.com/Mar-7th/StarRailRes/dbe8cdfcfb0bf657b9fe1cf92d5537f118ccb487/index_new/cn/character_skills.json</x:v>
      </x:c>
    </x:row>
    <x:row r="401" ht="20" customHeight="1">
      <x:c r="A401" s="6" t="str">
        <x:v>100804_15</x:v>
      </x:c>
      <x:c r="B401" s="6" t="str">
        <x:v>100804</x:v>
      </x:c>
      <x:c r="C401" s="6" t="n">
        <x:v>15</x:v>
      </x:c>
      <x:c r="D401" s="6" t="str">
        <x:v>至痛至怒</x:v>
      </x:c>
      <x:c r="E401" s="7" t="str">
        <x:v>根据阿兰当前损失的生命值百分比获得伤害加成，最多使阿兰造成的伤害提高90%。</x:v>
      </x:c>
      <x:c r="F401" s="6" t="n">
        <x:v>0</x:v>
      </x:c>
      <x:c r="G401" s="6" t="n">
        <x:v>0</x:v>
      </x:c>
      <x:c r="H401" s="6" t="n">
        <x:v>0</x:v>
      </x:c>
      <x:c r="I401" s="6" t="n">
        <x:v>0</x:v>
      </x:c>
      <x:c r="J401" s="6" t="str">
        <x:v>[0.9]</x:v>
      </x:c>
      <x:c r="K401" s="7" t="str">
        <x:v>无首段伤害倍率，请覆盖或设为辅助技能</x:v>
      </x:c>
      <x:c r="L401" s="6" t="str">
        <x:v>https://raw.githubusercontent.com/Mar-7th/StarRailRes/dbe8cdfcfb0bf657b9fe1cf92d5537f118ccb487/index_new/cn/character_skills.json</x:v>
      </x:c>
    </x:row>
    <x:row r="402" ht="20" customHeight="1">
      <x:c r="A402" s="6" t="str">
        <x:v>100806_1</x:v>
      </x:c>
      <x:c r="B402" s="6" t="str">
        <x:v>100806</x:v>
      </x:c>
      <x:c r="C402" s="6" t="n">
        <x:v>1</x:v>
      </x:c>
      <x:c r="D402" s="6" t="str">
        <x:v>攻击</x:v>
      </x:c>
      <x:c r="E402" s="7" t="str">
        <x:v>攻击敌人，进入战斗后削弱敌方目标对应属性韧性。</x:v>
      </x:c>
      <x:c r="F402" s="6" t="n">
        <x:v>0</x:v>
      </x:c>
      <x:c r="G402" s="6" t="n">
        <x:v>0</x:v>
      </x:c>
      <x:c r="H402" s="6" t="n">
        <x:v>0</x:v>
      </x:c>
      <x:c r="I402" s="6" t="n">
        <x:v>0</x:v>
      </x:c>
      <x:c r="J402" s="6" t="str">
        <x:v>[]</x:v>
      </x:c>
      <x:c r="K402" s="7" t="str">
        <x:v>缺少结构化参数，必须覆盖</x:v>
      </x:c>
      <x:c r="L402" s="6" t="str">
        <x:v>https://raw.githubusercontent.com/Mar-7th/StarRailRes/dbe8cdfcfb0bf657b9fe1cf92d5537f118ccb487/index_new/cn/character_skills.json</x:v>
      </x:c>
    </x:row>
    <x:row r="403" ht="20" customHeight="1">
      <x:c r="A403" s="6" t="str">
        <x:v>100807_1</x:v>
      </x:c>
      <x:c r="B403" s="6" t="str">
        <x:v>100807</x:v>
      </x:c>
      <x:c r="C403" s="6" t="n">
        <x:v>1</x:v>
      </x:c>
      <x:c r="D403" s="6" t="str">
        <x:v>极速收割</x:v>
      </x:c>
      <x:c r="E403" s="7" t="str">
        <x:v>立即攻击敌人，进入战斗后对敌方全体造成等同于阿兰80%攻击力的雷属性伤害。</x:v>
      </x:c>
      <x:c r="F403" s="6" t="n">
        <x:v>0.8</x:v>
      </x:c>
      <x:c r="G403" s="6" t="n">
        <x:v>0</x:v>
      </x:c>
      <x:c r="H403" s="6" t="n">
        <x:v>0</x:v>
      </x:c>
      <x:c r="I403" s="6" t="n">
        <x:v>0</x:v>
      </x:c>
      <x:c r="J403" s="6" t="str">
        <x:v>[0.8]</x:v>
      </x:c>
      <x:c r="K403" s="7" t="str">
        <x:v>需确认条件及分段</x:v>
      </x:c>
      <x:c r="L403" s="6" t="str">
        <x:v>https://raw.githubusercontent.com/Mar-7th/StarRailRes/dbe8cdfcfb0bf657b9fe1cf92d5537f118ccb487/index_new/cn/character_skills.json</x:v>
      </x:c>
    </x:row>
    <x:row r="404" ht="20" customHeight="1">
      <x:c r="A404" s="6" t="str">
        <x:v>100901_1</x:v>
      </x:c>
      <x:c r="B404" s="6" t="str">
        <x:v>100901</x:v>
      </x:c>
      <x:c r="C404" s="6" t="n">
        <x:v>1</x:v>
      </x:c>
      <x:c r="D404" s="6" t="str">
        <x:v>光谱射线</x:v>
      </x:c>
      <x:c r="E404" s="7" t="str">
        <x:v>对指定敌方单体造成等同于艾丝妲50%攻击力的火属性伤害。</x:v>
      </x:c>
      <x:c r="F404" s="6" t="n">
        <x:v>0.5</x:v>
      </x:c>
      <x:c r="G404" s="6" t="n">
        <x:v>0</x:v>
      </x:c>
      <x:c r="H404" s="6" t="n">
        <x:v>0</x:v>
      </x:c>
      <x:c r="I404" s="6" t="n">
        <x:v>0</x:v>
      </x:c>
      <x:c r="J404" s="6" t="str">
        <x:v>[0.5]</x:v>
      </x:c>
      <x:c r="K404" s="7" t="str">
        <x:v>需确认条件及分段</x:v>
      </x:c>
      <x:c r="L404" s="6" t="str">
        <x:v>https://raw.githubusercontent.com/Mar-7th/StarRailRes/dbe8cdfcfb0bf657b9fe1cf92d5537f118ccb487/index_new/cn/character_skills.json</x:v>
      </x:c>
    </x:row>
    <x:row r="405" ht="20" customHeight="1">
      <x:c r="A405" s="6" t="str">
        <x:v>100901_2</x:v>
      </x:c>
      <x:c r="B405" s="6" t="str">
        <x:v>100901</x:v>
      </x:c>
      <x:c r="C405" s="6" t="n">
        <x:v>2</x:v>
      </x:c>
      <x:c r="D405" s="6" t="str">
        <x:v>光谱射线</x:v>
      </x:c>
      <x:c r="E405" s="7" t="str">
        <x:v>对指定敌方单体造成等同于艾丝妲60%攻击力的火属性伤害。</x:v>
      </x:c>
      <x:c r="F405" s="6" t="n">
        <x:v>0.6</x:v>
      </x:c>
      <x:c r="G405" s="6" t="n">
        <x:v>0</x:v>
      </x:c>
      <x:c r="H405" s="6" t="n">
        <x:v>0</x:v>
      </x:c>
      <x:c r="I405" s="6" t="n">
        <x:v>0</x:v>
      </x:c>
      <x:c r="J405" s="6" t="str">
        <x:v>[0.6]</x:v>
      </x:c>
      <x:c r="K405" s="7" t="str">
        <x:v>需确认条件及分段</x:v>
      </x:c>
      <x:c r="L405" s="6" t="str">
        <x:v>https://raw.githubusercontent.com/Mar-7th/StarRailRes/dbe8cdfcfb0bf657b9fe1cf92d5537f118ccb487/index_new/cn/character_skills.json</x:v>
      </x:c>
    </x:row>
    <x:row r="406" ht="20" customHeight="1">
      <x:c r="A406" s="6" t="str">
        <x:v>100901_3</x:v>
      </x:c>
      <x:c r="B406" s="6" t="str">
        <x:v>100901</x:v>
      </x:c>
      <x:c r="C406" s="6" t="n">
        <x:v>3</x:v>
      </x:c>
      <x:c r="D406" s="6" t="str">
        <x:v>光谱射线</x:v>
      </x:c>
      <x:c r="E406" s="7" t="str">
        <x:v>对指定敌方单体造成等同于艾丝妲70%攻击力的火属性伤害。</x:v>
      </x:c>
      <x:c r="F406" s="6" t="n">
        <x:v>0.7</x:v>
      </x:c>
      <x:c r="G406" s="6" t="n">
        <x:v>0</x:v>
      </x:c>
      <x:c r="H406" s="6" t="n">
        <x:v>0</x:v>
      </x:c>
      <x:c r="I406" s="6" t="n">
        <x:v>0</x:v>
      </x:c>
      <x:c r="J406" s="6" t="str">
        <x:v>[0.7]</x:v>
      </x:c>
      <x:c r="K406" s="7" t="str">
        <x:v>需确认条件及分段</x:v>
      </x:c>
      <x:c r="L406" s="6" t="str">
        <x:v>https://raw.githubusercontent.com/Mar-7th/StarRailRes/dbe8cdfcfb0bf657b9fe1cf92d5537f118ccb487/index_new/cn/character_skills.json</x:v>
      </x:c>
    </x:row>
    <x:row r="407" ht="20" customHeight="1">
      <x:c r="A407" s="6" t="str">
        <x:v>100901_4</x:v>
      </x:c>
      <x:c r="B407" s="6" t="str">
        <x:v>100901</x:v>
      </x:c>
      <x:c r="C407" s="6" t="n">
        <x:v>4</x:v>
      </x:c>
      <x:c r="D407" s="6" t="str">
        <x:v>光谱射线</x:v>
      </x:c>
      <x:c r="E407" s="7" t="str">
        <x:v>对指定敌方单体造成等同于艾丝妲80%攻击力的火属性伤害。</x:v>
      </x:c>
      <x:c r="F407" s="6" t="n">
        <x:v>0.8</x:v>
      </x:c>
      <x:c r="G407" s="6" t="n">
        <x:v>0</x:v>
      </x:c>
      <x:c r="H407" s="6" t="n">
        <x:v>0</x:v>
      </x:c>
      <x:c r="I407" s="6" t="n">
        <x:v>0</x:v>
      </x:c>
      <x:c r="J407" s="6" t="str">
        <x:v>[0.8]</x:v>
      </x:c>
      <x:c r="K407" s="7" t="str">
        <x:v>需确认条件及分段</x:v>
      </x:c>
      <x:c r="L407" s="6" t="str">
        <x:v>https://raw.githubusercontent.com/Mar-7th/StarRailRes/dbe8cdfcfb0bf657b9fe1cf92d5537f118ccb487/index_new/cn/character_skills.json</x:v>
      </x:c>
    </x:row>
    <x:row r="408" ht="20" customHeight="1">
      <x:c r="A408" s="6" t="str">
        <x:v>100901_5</x:v>
      </x:c>
      <x:c r="B408" s="6" t="str">
        <x:v>100901</x:v>
      </x:c>
      <x:c r="C408" s="6" t="n">
        <x:v>5</x:v>
      </x:c>
      <x:c r="D408" s="6" t="str">
        <x:v>光谱射线</x:v>
      </x:c>
      <x:c r="E408" s="7" t="str">
        <x:v>对指定敌方单体造成等同于艾丝妲90%攻击力的火属性伤害。</x:v>
      </x:c>
      <x:c r="F408" s="6" t="n">
        <x:v>0.9</x:v>
      </x:c>
      <x:c r="G408" s="6" t="n">
        <x:v>0</x:v>
      </x:c>
      <x:c r="H408" s="6" t="n">
        <x:v>0</x:v>
      </x:c>
      <x:c r="I408" s="6" t="n">
        <x:v>0</x:v>
      </x:c>
      <x:c r="J408" s="6" t="str">
        <x:v>[0.9]</x:v>
      </x:c>
      <x:c r="K408" s="7" t="str">
        <x:v>需确认条件及分段</x:v>
      </x:c>
      <x:c r="L408" s="6" t="str">
        <x:v>https://raw.githubusercontent.com/Mar-7th/StarRailRes/dbe8cdfcfb0bf657b9fe1cf92d5537f118ccb487/index_new/cn/character_skills.json</x:v>
      </x:c>
    </x:row>
    <x:row r="409" ht="20" customHeight="1">
      <x:c r="A409" s="6" t="str">
        <x:v>100901_6</x:v>
      </x:c>
      <x:c r="B409" s="6" t="str">
        <x:v>100901</x:v>
      </x:c>
      <x:c r="C409" s="6" t="n">
        <x:v>6</x:v>
      </x:c>
      <x:c r="D409" s="6" t="str">
        <x:v>光谱射线</x:v>
      </x:c>
      <x:c r="E409" s="7" t="str">
        <x:v>对指定敌方单体造成等同于艾丝妲100%攻击力的火属性伤害。</x:v>
      </x:c>
      <x:c r="F409" s="6" t="n">
        <x:v>1</x:v>
      </x:c>
      <x:c r="G409" s="6" t="n">
        <x:v>0</x:v>
      </x:c>
      <x:c r="H409" s="6" t="n">
        <x:v>0</x:v>
      </x:c>
      <x:c r="I409" s="6" t="n">
        <x:v>0</x:v>
      </x:c>
      <x:c r="J409" s="6" t="str">
        <x:v>[1]</x:v>
      </x:c>
      <x:c r="K409" s="7" t="str">
        <x:v>需确认条件及分段</x:v>
      </x:c>
      <x:c r="L409" s="6" t="str">
        <x:v>https://raw.githubusercontent.com/Mar-7th/StarRailRes/dbe8cdfcfb0bf657b9fe1cf92d5537f118ccb487/index_new/cn/character_skills.json</x:v>
      </x:c>
    </x:row>
    <x:row r="410" ht="20" customHeight="1">
      <x:c r="A410" s="6" t="str">
        <x:v>100901_7</x:v>
      </x:c>
      <x:c r="B410" s="6" t="str">
        <x:v>100901</x:v>
      </x:c>
      <x:c r="C410" s="6" t="n">
        <x:v>7</x:v>
      </x:c>
      <x:c r="D410" s="6" t="str">
        <x:v>光谱射线</x:v>
      </x:c>
      <x:c r="E410" s="7" t="str">
        <x:v>对指定敌方单体造成等同于艾丝妲110%攻击力的火属性伤害。</x:v>
      </x:c>
      <x:c r="F410" s="6" t="n">
        <x:v>1.1</x:v>
      </x:c>
      <x:c r="G410" s="6" t="n">
        <x:v>0</x:v>
      </x:c>
      <x:c r="H410" s="6" t="n">
        <x:v>0</x:v>
      </x:c>
      <x:c r="I410" s="6" t="n">
        <x:v>0</x:v>
      </x:c>
      <x:c r="J410" s="6" t="str">
        <x:v>[1.1]</x:v>
      </x:c>
      <x:c r="K410" s="7" t="str">
        <x:v>需确认条件及分段</x:v>
      </x:c>
      <x:c r="L410" s="6" t="str">
        <x:v>https://raw.githubusercontent.com/Mar-7th/StarRailRes/dbe8cdfcfb0bf657b9fe1cf92d5537f118ccb487/index_new/cn/character_skills.json</x:v>
      </x:c>
    </x:row>
    <x:row r="411" ht="20" customHeight="1">
      <x:c r="A411" s="6" t="str">
        <x:v>100901_8</x:v>
      </x:c>
      <x:c r="B411" s="6" t="str">
        <x:v>100901</x:v>
      </x:c>
      <x:c r="C411" s="6" t="n">
        <x:v>8</x:v>
      </x:c>
      <x:c r="D411" s="6" t="str">
        <x:v>光谱射线</x:v>
      </x:c>
      <x:c r="E411" s="7" t="str">
        <x:v>对指定敌方单体造成等同于艾丝妲120%攻击力的火属性伤害。</x:v>
      </x:c>
      <x:c r="F411" s="6" t="n">
        <x:v>1.2</x:v>
      </x:c>
      <x:c r="G411" s="6" t="n">
        <x:v>0</x:v>
      </x:c>
      <x:c r="H411" s="6" t="n">
        <x:v>0</x:v>
      </x:c>
      <x:c r="I411" s="6" t="n">
        <x:v>0</x:v>
      </x:c>
      <x:c r="J411" s="6" t="str">
        <x:v>[1.2]</x:v>
      </x:c>
      <x:c r="K411" s="7" t="str">
        <x:v>需确认条件及分段</x:v>
      </x:c>
      <x:c r="L411" s="6" t="str">
        <x:v>https://raw.githubusercontent.com/Mar-7th/StarRailRes/dbe8cdfcfb0bf657b9fe1cf92d5537f118ccb487/index_new/cn/character_skills.json</x:v>
      </x:c>
    </x:row>
    <x:row r="412" ht="20" customHeight="1">
      <x:c r="A412" s="6" t="str">
        <x:v>100901_9</x:v>
      </x:c>
      <x:c r="B412" s="6" t="str">
        <x:v>100901</x:v>
      </x:c>
      <x:c r="C412" s="6" t="n">
        <x:v>9</x:v>
      </x:c>
      <x:c r="D412" s="6" t="str">
        <x:v>光谱射线</x:v>
      </x:c>
      <x:c r="E412" s="7" t="str">
        <x:v>对指定敌方单体造成等同于艾丝妲130%攻击力的火属性伤害。</x:v>
      </x:c>
      <x:c r="F412" s="6" t="n">
        <x:v>1.3</x:v>
      </x:c>
      <x:c r="G412" s="6" t="n">
        <x:v>0</x:v>
      </x:c>
      <x:c r="H412" s="6" t="n">
        <x:v>0</x:v>
      </x:c>
      <x:c r="I412" s="6" t="n">
        <x:v>0</x:v>
      </x:c>
      <x:c r="J412" s="6" t="str">
        <x:v>[1.3]</x:v>
      </x:c>
      <x:c r="K412" s="7" t="str">
        <x:v>需确认条件及分段</x:v>
      </x:c>
      <x:c r="L412" s="6" t="str">
        <x:v>https://raw.githubusercontent.com/Mar-7th/StarRailRes/dbe8cdfcfb0bf657b9fe1cf92d5537f118ccb487/index_new/cn/character_skills.json</x:v>
      </x:c>
    </x:row>
    <x:row r="413" ht="20" customHeight="1">
      <x:c r="A413" s="6" t="str">
        <x:v>100901_10</x:v>
      </x:c>
      <x:c r="B413" s="6" t="str">
        <x:v>100901</x:v>
      </x:c>
      <x:c r="C413" s="6" t="n">
        <x:v>10</x:v>
      </x:c>
      <x:c r="D413" s="6" t="str">
        <x:v>光谱射线</x:v>
      </x:c>
      <x:c r="E413" s="7" t="str">
        <x:v>对指定敌方单体造成等同于艾丝妲140%攻击力的火属性伤害。</x:v>
      </x:c>
      <x:c r="F413" s="6" t="n">
        <x:v>1.4</x:v>
      </x:c>
      <x:c r="G413" s="6" t="n">
        <x:v>0</x:v>
      </x:c>
      <x:c r="H413" s="6" t="n">
        <x:v>0</x:v>
      </x:c>
      <x:c r="I413" s="6" t="n">
        <x:v>0</x:v>
      </x:c>
      <x:c r="J413" s="6" t="str">
        <x:v>[1.4]</x:v>
      </x:c>
      <x:c r="K413" s="7" t="str">
        <x:v>需确认条件及分段</x:v>
      </x:c>
      <x:c r="L413" s="6" t="str">
        <x:v>https://raw.githubusercontent.com/Mar-7th/StarRailRes/dbe8cdfcfb0bf657b9fe1cf92d5537f118ccb487/index_new/cn/character_skills.json</x:v>
      </x:c>
    </x:row>
    <x:row r="414" ht="38" customHeight="1">
      <x:c r="A414" s="6" t="str">
        <x:v>100902_1</x:v>
      </x:c>
      <x:c r="B414" s="6" t="str">
        <x:v>100902</x:v>
      </x:c>
      <x:c r="C414" s="6" t="n">
        <x:v>1</x:v>
      </x:c>
      <x:c r="D414" s="6" t="str">
        <x:v>流星群落</x:v>
      </x:c>
      <x:c r="E414" s="7" t="str">
        <x:v>对指定敌方单体造成等同于艾丝妲25%攻击力的火属性伤害，并额外造成4次伤害。每次伤害对随机敌方单体造成等同于艾丝妲25%攻击力的火属性伤害。</x:v>
      </x:c>
      <x:c r="F414" s="6" t="n">
        <x:v>0.25</x:v>
      </x:c>
      <x:c r="G414" s="6" t="n">
        <x:v>0</x:v>
      </x:c>
      <x:c r="H414" s="6" t="n">
        <x:v>0</x:v>
      </x:c>
      <x:c r="I414" s="6" t="n">
        <x:v>0</x:v>
      </x:c>
      <x:c r="J414" s="6" t="str">
        <x:v>[0.25]</x:v>
      </x:c>
      <x:c r="K414" s="7" t="str">
        <x:v>需确认条件及分段</x:v>
      </x:c>
      <x:c r="L414" s="6" t="str">
        <x:v>https://raw.githubusercontent.com/Mar-7th/StarRailRes/dbe8cdfcfb0bf657b9fe1cf92d5537f118ccb487/index_new/cn/character_skills.json</x:v>
      </x:c>
    </x:row>
    <x:row r="415" ht="38" customHeight="1">
      <x:c r="A415" s="6" t="str">
        <x:v>100902_2</x:v>
      </x:c>
      <x:c r="B415" s="6" t="str">
        <x:v>100902</x:v>
      </x:c>
      <x:c r="C415" s="6" t="n">
        <x:v>2</x:v>
      </x:c>
      <x:c r="D415" s="6" t="str">
        <x:v>流星群落</x:v>
      </x:c>
      <x:c r="E415" s="7" t="str">
        <x:v>对指定敌方单体造成等同于艾丝妲27.5%攻击力的火属性伤害，并额外造成4次伤害。每次伤害对随机敌方单体造成等同于艾丝妲27.5%攻击力的火属性伤害。</x:v>
      </x:c>
      <x:c r="F415" s="6" t="n">
        <x:v>0.275</x:v>
      </x:c>
      <x:c r="G415" s="6" t="n">
        <x:v>0</x:v>
      </x:c>
      <x:c r="H415" s="6" t="n">
        <x:v>0</x:v>
      </x:c>
      <x:c r="I415" s="6" t="n">
        <x:v>0</x:v>
      </x:c>
      <x:c r="J415" s="6" t="str">
        <x:v>[0.275]</x:v>
      </x:c>
      <x:c r="K415" s="7" t="str">
        <x:v>需确认条件及分段</x:v>
      </x:c>
      <x:c r="L415" s="6" t="str">
        <x:v>https://raw.githubusercontent.com/Mar-7th/StarRailRes/dbe8cdfcfb0bf657b9fe1cf92d5537f118ccb487/index_new/cn/character_skills.json</x:v>
      </x:c>
    </x:row>
    <x:row r="416" ht="38" customHeight="1">
      <x:c r="A416" s="6" t="str">
        <x:v>100902_3</x:v>
      </x:c>
      <x:c r="B416" s="6" t="str">
        <x:v>100902</x:v>
      </x:c>
      <x:c r="C416" s="6" t="n">
        <x:v>3</x:v>
      </x:c>
      <x:c r="D416" s="6" t="str">
        <x:v>流星群落</x:v>
      </x:c>
      <x:c r="E416" s="7" t="str">
        <x:v>对指定敌方单体造成等同于艾丝妲30%攻击力的火属性伤害，并额外造成4次伤害。每次伤害对随机敌方单体造成等同于艾丝妲30%攻击力的火属性伤害。</x:v>
      </x:c>
      <x:c r="F416" s="6" t="n">
        <x:v>0.3</x:v>
      </x:c>
      <x:c r="G416" s="6" t="n">
        <x:v>0</x:v>
      </x:c>
      <x:c r="H416" s="6" t="n">
        <x:v>0</x:v>
      </x:c>
      <x:c r="I416" s="6" t="n">
        <x:v>0</x:v>
      </x:c>
      <x:c r="J416" s="6" t="str">
        <x:v>[0.3]</x:v>
      </x:c>
      <x:c r="K416" s="7" t="str">
        <x:v>需确认条件及分段</x:v>
      </x:c>
      <x:c r="L416" s="6" t="str">
        <x:v>https://raw.githubusercontent.com/Mar-7th/StarRailRes/dbe8cdfcfb0bf657b9fe1cf92d5537f118ccb487/index_new/cn/character_skills.json</x:v>
      </x:c>
    </x:row>
    <x:row r="417" ht="38" customHeight="1">
      <x:c r="A417" s="6" t="str">
        <x:v>100902_4</x:v>
      </x:c>
      <x:c r="B417" s="6" t="str">
        <x:v>100902</x:v>
      </x:c>
      <x:c r="C417" s="6" t="n">
        <x:v>4</x:v>
      </x:c>
      <x:c r="D417" s="6" t="str">
        <x:v>流星群落</x:v>
      </x:c>
      <x:c r="E417" s="7" t="str">
        <x:v>对指定敌方单体造成等同于艾丝妲32.5%攻击力的火属性伤害，并额外造成4次伤害。每次伤害对随机敌方单体造成等同于艾丝妲32.5%攻击力的火属性伤害。</x:v>
      </x:c>
      <x:c r="F417" s="6" t="n">
        <x:v>0.325</x:v>
      </x:c>
      <x:c r="G417" s="6" t="n">
        <x:v>0</x:v>
      </x:c>
      <x:c r="H417" s="6" t="n">
        <x:v>0</x:v>
      </x:c>
      <x:c r="I417" s="6" t="n">
        <x:v>0</x:v>
      </x:c>
      <x:c r="J417" s="6" t="str">
        <x:v>[0.325]</x:v>
      </x:c>
      <x:c r="K417" s="7" t="str">
        <x:v>需确认条件及分段</x:v>
      </x:c>
      <x:c r="L417" s="6" t="str">
        <x:v>https://raw.githubusercontent.com/Mar-7th/StarRailRes/dbe8cdfcfb0bf657b9fe1cf92d5537f118ccb487/index_new/cn/character_skills.json</x:v>
      </x:c>
    </x:row>
    <x:row r="418" ht="38" customHeight="1">
      <x:c r="A418" s="6" t="str">
        <x:v>100902_5</x:v>
      </x:c>
      <x:c r="B418" s="6" t="str">
        <x:v>100902</x:v>
      </x:c>
      <x:c r="C418" s="6" t="n">
        <x:v>5</x:v>
      </x:c>
      <x:c r="D418" s="6" t="str">
        <x:v>流星群落</x:v>
      </x:c>
      <x:c r="E418" s="7" t="str">
        <x:v>对指定敌方单体造成等同于艾丝妲35%攻击力的火属性伤害，并额外造成4次伤害。每次伤害对随机敌方单体造成等同于艾丝妲35%攻击力的火属性伤害。</x:v>
      </x:c>
      <x:c r="F418" s="6" t="n">
        <x:v>0.35</x:v>
      </x:c>
      <x:c r="G418" s="6" t="n">
        <x:v>0</x:v>
      </x:c>
      <x:c r="H418" s="6" t="n">
        <x:v>0</x:v>
      </x:c>
      <x:c r="I418" s="6" t="n">
        <x:v>0</x:v>
      </x:c>
      <x:c r="J418" s="6" t="str">
        <x:v>[0.35]</x:v>
      </x:c>
      <x:c r="K418" s="7" t="str">
        <x:v>需确认条件及分段</x:v>
      </x:c>
      <x:c r="L418" s="6" t="str">
        <x:v>https://raw.githubusercontent.com/Mar-7th/StarRailRes/dbe8cdfcfb0bf657b9fe1cf92d5537f118ccb487/index_new/cn/character_skills.json</x:v>
      </x:c>
    </x:row>
    <x:row r="419" ht="38" customHeight="1">
      <x:c r="A419" s="6" t="str">
        <x:v>100902_6</x:v>
      </x:c>
      <x:c r="B419" s="6" t="str">
        <x:v>100902</x:v>
      </x:c>
      <x:c r="C419" s="6" t="n">
        <x:v>6</x:v>
      </x:c>
      <x:c r="D419" s="6" t="str">
        <x:v>流星群落</x:v>
      </x:c>
      <x:c r="E419" s="7" t="str">
        <x:v>对指定敌方单体造成等同于艾丝妲37.5%攻击力的火属性伤害，并额外造成4次伤害。每次伤害对随机敌方单体造成等同于艾丝妲37.5%攻击力的火属性伤害。</x:v>
      </x:c>
      <x:c r="F419" s="6" t="n">
        <x:v>0.375</x:v>
      </x:c>
      <x:c r="G419" s="6" t="n">
        <x:v>0</x:v>
      </x:c>
      <x:c r="H419" s="6" t="n">
        <x:v>0</x:v>
      </x:c>
      <x:c r="I419" s="6" t="n">
        <x:v>0</x:v>
      </x:c>
      <x:c r="J419" s="6" t="str">
        <x:v>[0.375]</x:v>
      </x:c>
      <x:c r="K419" s="7" t="str">
        <x:v>需确认条件及分段</x:v>
      </x:c>
      <x:c r="L419" s="6" t="str">
        <x:v>https://raw.githubusercontent.com/Mar-7th/StarRailRes/dbe8cdfcfb0bf657b9fe1cf92d5537f118ccb487/index_new/cn/character_skills.json</x:v>
      </x:c>
    </x:row>
    <x:row r="420" ht="38" customHeight="1">
      <x:c r="A420" s="6" t="str">
        <x:v>100902_7</x:v>
      </x:c>
      <x:c r="B420" s="6" t="str">
        <x:v>100902</x:v>
      </x:c>
      <x:c r="C420" s="6" t="n">
        <x:v>7</x:v>
      </x:c>
      <x:c r="D420" s="6" t="str">
        <x:v>流星群落</x:v>
      </x:c>
      <x:c r="E420" s="7" t="str">
        <x:v>对指定敌方单体造成等同于艾丝妲40.62%攻击力的火属性伤害，并额外造成4次伤害。每次伤害对随机敌方单体造成等同于艾丝妲40.62%攻击力的火属性伤害。</x:v>
      </x:c>
      <x:c r="F420" s="6" t="n">
        <x:v>0.4062</x:v>
      </x:c>
      <x:c r="G420" s="6" t="n">
        <x:v>0</x:v>
      </x:c>
      <x:c r="H420" s="6" t="n">
        <x:v>0</x:v>
      </x:c>
      <x:c r="I420" s="6" t="n">
        <x:v>0</x:v>
      </x:c>
      <x:c r="J420" s="6" t="str">
        <x:v>[0.4062]</x:v>
      </x:c>
      <x:c r="K420" s="7" t="str">
        <x:v>需确认条件及分段</x:v>
      </x:c>
      <x:c r="L420" s="6" t="str">
        <x:v>https://raw.githubusercontent.com/Mar-7th/StarRailRes/dbe8cdfcfb0bf657b9fe1cf92d5537f118ccb487/index_new/cn/character_skills.json</x:v>
      </x:c>
    </x:row>
    <x:row r="421" ht="38" customHeight="1">
      <x:c r="A421" s="6" t="str">
        <x:v>100902_8</x:v>
      </x:c>
      <x:c r="B421" s="6" t="str">
        <x:v>100902</x:v>
      </x:c>
      <x:c r="C421" s="6" t="n">
        <x:v>8</x:v>
      </x:c>
      <x:c r="D421" s="6" t="str">
        <x:v>流星群落</x:v>
      </x:c>
      <x:c r="E421" s="7" t="str">
        <x:v>对指定敌方单体造成等同于艾丝妲43.75%攻击力的火属性伤害，并额外造成4次伤害。每次伤害对随机敌方单体造成等同于艾丝妲43.75%攻击力的火属性伤害。</x:v>
      </x:c>
      <x:c r="F421" s="6" t="n">
        <x:v>0.4375</x:v>
      </x:c>
      <x:c r="G421" s="6" t="n">
        <x:v>0</x:v>
      </x:c>
      <x:c r="H421" s="6" t="n">
        <x:v>0</x:v>
      </x:c>
      <x:c r="I421" s="6" t="n">
        <x:v>0</x:v>
      </x:c>
      <x:c r="J421" s="6" t="str">
        <x:v>[0.4375]</x:v>
      </x:c>
      <x:c r="K421" s="7" t="str">
        <x:v>需确认条件及分段</x:v>
      </x:c>
      <x:c r="L421" s="6" t="str">
        <x:v>https://raw.githubusercontent.com/Mar-7th/StarRailRes/dbe8cdfcfb0bf657b9fe1cf92d5537f118ccb487/index_new/cn/character_skills.json</x:v>
      </x:c>
    </x:row>
    <x:row r="422" ht="38" customHeight="1">
      <x:c r="A422" s="6" t="str">
        <x:v>100902_9</x:v>
      </x:c>
      <x:c r="B422" s="6" t="str">
        <x:v>100902</x:v>
      </x:c>
      <x:c r="C422" s="6" t="n">
        <x:v>9</x:v>
      </x:c>
      <x:c r="D422" s="6" t="str">
        <x:v>流星群落</x:v>
      </x:c>
      <x:c r="E422" s="7" t="str">
        <x:v>对指定敌方单体造成等同于艾丝妲46.88%攻击力的火属性伤害，并额外造成4次伤害。每次伤害对随机敌方单体造成等同于艾丝妲46.88%攻击力的火属性伤害。</x:v>
      </x:c>
      <x:c r="F422" s="6" t="n">
        <x:v>0.4688</x:v>
      </x:c>
      <x:c r="G422" s="6" t="n">
        <x:v>0</x:v>
      </x:c>
      <x:c r="H422" s="6" t="n">
        <x:v>0</x:v>
      </x:c>
      <x:c r="I422" s="6" t="n">
        <x:v>0</x:v>
      </x:c>
      <x:c r="J422" s="6" t="str">
        <x:v>[0.4688]</x:v>
      </x:c>
      <x:c r="K422" s="7" t="str">
        <x:v>需确认条件及分段</x:v>
      </x:c>
      <x:c r="L422" s="6" t="str">
        <x:v>https://raw.githubusercontent.com/Mar-7th/StarRailRes/dbe8cdfcfb0bf657b9fe1cf92d5537f118ccb487/index_new/cn/character_skills.json</x:v>
      </x:c>
    </x:row>
    <x:row r="423" ht="38" customHeight="1">
      <x:c r="A423" s="6" t="str">
        <x:v>100902_10</x:v>
      </x:c>
      <x:c r="B423" s="6" t="str">
        <x:v>100902</x:v>
      </x:c>
      <x:c r="C423" s="6" t="n">
        <x:v>10</x:v>
      </x:c>
      <x:c r="D423" s="6" t="str">
        <x:v>流星群落</x:v>
      </x:c>
      <x:c r="E423" s="7" t="str">
        <x:v>对指定敌方单体造成等同于艾丝妲50%攻击力的火属性伤害，并额外造成4次伤害。每次伤害对随机敌方单体造成等同于艾丝妲50%攻击力的火属性伤害。</x:v>
      </x:c>
      <x:c r="F423" s="6" t="n">
        <x:v>0.5</x:v>
      </x:c>
      <x:c r="G423" s="6" t="n">
        <x:v>0</x:v>
      </x:c>
      <x:c r="H423" s="6" t="n">
        <x:v>0</x:v>
      </x:c>
      <x:c r="I423" s="6" t="n">
        <x:v>0</x:v>
      </x:c>
      <x:c r="J423" s="6" t="str">
        <x:v>[0.5]</x:v>
      </x:c>
      <x:c r="K423" s="7" t="str">
        <x:v>需确认条件及分段</x:v>
      </x:c>
      <x:c r="L423" s="6" t="str">
        <x:v>https://raw.githubusercontent.com/Mar-7th/StarRailRes/dbe8cdfcfb0bf657b9fe1cf92d5537f118ccb487/index_new/cn/character_skills.json</x:v>
      </x:c>
    </x:row>
    <x:row r="424" ht="38" customHeight="1">
      <x:c r="A424" s="6" t="str">
        <x:v>100902_11</x:v>
      </x:c>
      <x:c r="B424" s="6" t="str">
        <x:v>100902</x:v>
      </x:c>
      <x:c r="C424" s="6" t="n">
        <x:v>11</x:v>
      </x:c>
      <x:c r="D424" s="6" t="str">
        <x:v>流星群落</x:v>
      </x:c>
      <x:c r="E424" s="7" t="str">
        <x:v>对指定敌方单体造成等同于艾丝妲52.5%攻击力的火属性伤害，并额外造成4次伤害。每次伤害对随机敌方单体造成等同于艾丝妲52.5%攻击力的火属性伤害。</x:v>
      </x:c>
      <x:c r="F424" s="6" t="n">
        <x:v>0.525</x:v>
      </x:c>
      <x:c r="G424" s="6" t="n">
        <x:v>0</x:v>
      </x:c>
      <x:c r="H424" s="6" t="n">
        <x:v>0</x:v>
      </x:c>
      <x:c r="I424" s="6" t="n">
        <x:v>0</x:v>
      </x:c>
      <x:c r="J424" s="6" t="str">
        <x:v>[0.525]</x:v>
      </x:c>
      <x:c r="K424" s="7" t="str">
        <x:v>需确认条件及分段</x:v>
      </x:c>
      <x:c r="L424" s="6" t="str">
        <x:v>https://raw.githubusercontent.com/Mar-7th/StarRailRes/dbe8cdfcfb0bf657b9fe1cf92d5537f118ccb487/index_new/cn/character_skills.json</x:v>
      </x:c>
    </x:row>
    <x:row r="425" ht="38" customHeight="1">
      <x:c r="A425" s="6" t="str">
        <x:v>100902_12</x:v>
      </x:c>
      <x:c r="B425" s="6" t="str">
        <x:v>100902</x:v>
      </x:c>
      <x:c r="C425" s="6" t="n">
        <x:v>12</x:v>
      </x:c>
      <x:c r="D425" s="6" t="str">
        <x:v>流星群落</x:v>
      </x:c>
      <x:c r="E425" s="7" t="str">
        <x:v>对指定敌方单体造成等同于艾丝妲55%攻击力的火属性伤害，并额外造成4次伤害。每次伤害对随机敌方单体造成等同于艾丝妲55%攻击力的火属性伤害。</x:v>
      </x:c>
      <x:c r="F425" s="6" t="n">
        <x:v>0.55</x:v>
      </x:c>
      <x:c r="G425" s="6" t="n">
        <x:v>0</x:v>
      </x:c>
      <x:c r="H425" s="6" t="n">
        <x:v>0</x:v>
      </x:c>
      <x:c r="I425" s="6" t="n">
        <x:v>0</x:v>
      </x:c>
      <x:c r="J425" s="6" t="str">
        <x:v>[0.55]</x:v>
      </x:c>
      <x:c r="K425" s="7" t="str">
        <x:v>需确认条件及分段</x:v>
      </x:c>
      <x:c r="L425" s="6" t="str">
        <x:v>https://raw.githubusercontent.com/Mar-7th/StarRailRes/dbe8cdfcfb0bf657b9fe1cf92d5537f118ccb487/index_new/cn/character_skills.json</x:v>
      </x:c>
    </x:row>
    <x:row r="426" ht="38" customHeight="1">
      <x:c r="A426" s="6" t="str">
        <x:v>100902_13</x:v>
      </x:c>
      <x:c r="B426" s="6" t="str">
        <x:v>100902</x:v>
      </x:c>
      <x:c r="C426" s="6" t="n">
        <x:v>13</x:v>
      </x:c>
      <x:c r="D426" s="6" t="str">
        <x:v>流星群落</x:v>
      </x:c>
      <x:c r="E426" s="7" t="str">
        <x:v>对指定敌方单体造成等同于艾丝妲57.5%攻击力的火属性伤害，并额外造成4次伤害。每次伤害对随机敌方单体造成等同于艾丝妲57.5%攻击力的火属性伤害。</x:v>
      </x:c>
      <x:c r="F426" s="6" t="n">
        <x:v>0.575</x:v>
      </x:c>
      <x:c r="G426" s="6" t="n">
        <x:v>0</x:v>
      </x:c>
      <x:c r="H426" s="6" t="n">
        <x:v>0</x:v>
      </x:c>
      <x:c r="I426" s="6" t="n">
        <x:v>0</x:v>
      </x:c>
      <x:c r="J426" s="6" t="str">
        <x:v>[0.575]</x:v>
      </x:c>
      <x:c r="K426" s="7" t="str">
        <x:v>需确认条件及分段</x:v>
      </x:c>
      <x:c r="L426" s="6" t="str">
        <x:v>https://raw.githubusercontent.com/Mar-7th/StarRailRes/dbe8cdfcfb0bf657b9fe1cf92d5537f118ccb487/index_new/cn/character_skills.json</x:v>
      </x:c>
    </x:row>
    <x:row r="427" ht="38" customHeight="1">
      <x:c r="A427" s="6" t="str">
        <x:v>100902_14</x:v>
      </x:c>
      <x:c r="B427" s="6" t="str">
        <x:v>100902</x:v>
      </x:c>
      <x:c r="C427" s="6" t="n">
        <x:v>14</x:v>
      </x:c>
      <x:c r="D427" s="6" t="str">
        <x:v>流星群落</x:v>
      </x:c>
      <x:c r="E427" s="7" t="str">
        <x:v>对指定敌方单体造成等同于艾丝妲60%攻击力的火属性伤害，并额外造成4次伤害。每次伤害对随机敌方单体造成等同于艾丝妲60%攻击力的火属性伤害。</x:v>
      </x:c>
      <x:c r="F427" s="6" t="n">
        <x:v>0.6</x:v>
      </x:c>
      <x:c r="G427" s="6" t="n">
        <x:v>0</x:v>
      </x:c>
      <x:c r="H427" s="6" t="n">
        <x:v>0</x:v>
      </x:c>
      <x:c r="I427" s="6" t="n">
        <x:v>0</x:v>
      </x:c>
      <x:c r="J427" s="6" t="str">
        <x:v>[0.6]</x:v>
      </x:c>
      <x:c r="K427" s="7" t="str">
        <x:v>需确认条件及分段</x:v>
      </x:c>
      <x:c r="L427" s="6" t="str">
        <x:v>https://raw.githubusercontent.com/Mar-7th/StarRailRes/dbe8cdfcfb0bf657b9fe1cf92d5537f118ccb487/index_new/cn/character_skills.json</x:v>
      </x:c>
    </x:row>
    <x:row r="428" ht="38" customHeight="1">
      <x:c r="A428" s="6" t="str">
        <x:v>100902_15</x:v>
      </x:c>
      <x:c r="B428" s="6" t="str">
        <x:v>100902</x:v>
      </x:c>
      <x:c r="C428" s="6" t="n">
        <x:v>15</x:v>
      </x:c>
      <x:c r="D428" s="6" t="str">
        <x:v>流星群落</x:v>
      </x:c>
      <x:c r="E428" s="7" t="str">
        <x:v>对指定敌方单体造成等同于艾丝妲62.5%攻击力的火属性伤害，并额外造成4次伤害。每次伤害对随机敌方单体造成等同于艾丝妲62.5%攻击力的火属性伤害。</x:v>
      </x:c>
      <x:c r="F428" s="6" t="n">
        <x:v>0.625</x:v>
      </x:c>
      <x:c r="G428" s="6" t="n">
        <x:v>0</x:v>
      </x:c>
      <x:c r="H428" s="6" t="n">
        <x:v>0</x:v>
      </x:c>
      <x:c r="I428" s="6" t="n">
        <x:v>0</x:v>
      </x:c>
      <x:c r="J428" s="6" t="str">
        <x:v>[0.625]</x:v>
      </x:c>
      <x:c r="K428" s="7" t="str">
        <x:v>需确认条件及分段</x:v>
      </x:c>
      <x:c r="L428" s="6" t="str">
        <x:v>https://raw.githubusercontent.com/Mar-7th/StarRailRes/dbe8cdfcfb0bf657b9fe1cf92d5537f118ccb487/index_new/cn/character_skills.json</x:v>
      </x:c>
    </x:row>
    <x:row r="429" ht="20" customHeight="1">
      <x:c r="A429" s="6" t="str">
        <x:v>100903_1</x:v>
      </x:c>
      <x:c r="B429" s="6" t="str">
        <x:v>100903</x:v>
      </x:c>
      <x:c r="C429" s="6" t="n">
        <x:v>1</x:v>
      </x:c>
      <x:c r="D429" s="6" t="str">
        <x:v>星空祝言</x:v>
      </x:c>
      <x:c r="E429" s="7" t="str">
        <x:v>使我方全体速度提高36点，持续2回合。</x:v>
      </x:c>
      <x:c r="F429" s="6" t="n">
        <x:v>0</x:v>
      </x:c>
      <x:c r="G429" s="6" t="n">
        <x:v>0</x:v>
      </x:c>
      <x:c r="H429" s="6" t="n">
        <x:v>0</x:v>
      </x:c>
      <x:c r="I429" s="6" t="n">
        <x:v>0</x:v>
      </x:c>
      <x:c r="J429" s="6" t="str">
        <x:v>[36, 2]</x:v>
      </x:c>
      <x:c r="K429" s="7" t="str">
        <x:v>无首段伤害倍率，请覆盖或设为辅助技能</x:v>
      </x:c>
      <x:c r="L429" s="6" t="str">
        <x:v>https://raw.githubusercontent.com/Mar-7th/StarRailRes/dbe8cdfcfb0bf657b9fe1cf92d5537f118ccb487/index_new/cn/character_skills.json</x:v>
      </x:c>
    </x:row>
    <x:row r="430" ht="20" customHeight="1">
      <x:c r="A430" s="6" t="str">
        <x:v>100903_2</x:v>
      </x:c>
      <x:c r="B430" s="6" t="str">
        <x:v>100903</x:v>
      </x:c>
      <x:c r="C430" s="6" t="n">
        <x:v>2</x:v>
      </x:c>
      <x:c r="D430" s="6" t="str">
        <x:v>星空祝言</x:v>
      </x:c>
      <x:c r="E430" s="7" t="str">
        <x:v>使我方全体速度提高37.4点，持续2回合。</x:v>
      </x:c>
      <x:c r="F430" s="6" t="n">
        <x:v>0</x:v>
      </x:c>
      <x:c r="G430" s="6" t="n">
        <x:v>0</x:v>
      </x:c>
      <x:c r="H430" s="6" t="n">
        <x:v>0</x:v>
      </x:c>
      <x:c r="I430" s="6" t="n">
        <x:v>0</x:v>
      </x:c>
      <x:c r="J430" s="6" t="str">
        <x:v>[37.4, 2]</x:v>
      </x:c>
      <x:c r="K430" s="7" t="str">
        <x:v>无首段伤害倍率，请覆盖或设为辅助技能</x:v>
      </x:c>
      <x:c r="L430" s="6" t="str">
        <x:v>https://raw.githubusercontent.com/Mar-7th/StarRailRes/dbe8cdfcfb0bf657b9fe1cf92d5537f118ccb487/index_new/cn/character_skills.json</x:v>
      </x:c>
    </x:row>
    <x:row r="431" ht="20" customHeight="1">
      <x:c r="A431" s="6" t="str">
        <x:v>100903_3</x:v>
      </x:c>
      <x:c r="B431" s="6" t="str">
        <x:v>100903</x:v>
      </x:c>
      <x:c r="C431" s="6" t="n">
        <x:v>3</x:v>
      </x:c>
      <x:c r="D431" s="6" t="str">
        <x:v>星空祝言</x:v>
      </x:c>
      <x:c r="E431" s="7" t="str">
        <x:v>使我方全体速度提高38.8点，持续2回合。</x:v>
      </x:c>
      <x:c r="F431" s="6" t="n">
        <x:v>0</x:v>
      </x:c>
      <x:c r="G431" s="6" t="n">
        <x:v>0</x:v>
      </x:c>
      <x:c r="H431" s="6" t="n">
        <x:v>0</x:v>
      </x:c>
      <x:c r="I431" s="6" t="n">
        <x:v>0</x:v>
      </x:c>
      <x:c r="J431" s="6" t="str">
        <x:v>[38.8, 2]</x:v>
      </x:c>
      <x:c r="K431" s="7" t="str">
        <x:v>无首段伤害倍率，请覆盖或设为辅助技能</x:v>
      </x:c>
      <x:c r="L431" s="6" t="str">
        <x:v>https://raw.githubusercontent.com/Mar-7th/StarRailRes/dbe8cdfcfb0bf657b9fe1cf92d5537f118ccb487/index_new/cn/character_skills.json</x:v>
      </x:c>
    </x:row>
    <x:row r="432" ht="20" customHeight="1">
      <x:c r="A432" s="6" t="str">
        <x:v>100903_4</x:v>
      </x:c>
      <x:c r="B432" s="6" t="str">
        <x:v>100903</x:v>
      </x:c>
      <x:c r="C432" s="6" t="n">
        <x:v>4</x:v>
      </x:c>
      <x:c r="D432" s="6" t="str">
        <x:v>星空祝言</x:v>
      </x:c>
      <x:c r="E432" s="7" t="str">
        <x:v>使我方全体速度提高40.2点，持续2回合。</x:v>
      </x:c>
      <x:c r="F432" s="6" t="n">
        <x:v>0</x:v>
      </x:c>
      <x:c r="G432" s="6" t="n">
        <x:v>0</x:v>
      </x:c>
      <x:c r="H432" s="6" t="n">
        <x:v>0</x:v>
      </x:c>
      <x:c r="I432" s="6" t="n">
        <x:v>0</x:v>
      </x:c>
      <x:c r="J432" s="6" t="str">
        <x:v>[40.2, 2]</x:v>
      </x:c>
      <x:c r="K432" s="7" t="str">
        <x:v>无首段伤害倍率，请覆盖或设为辅助技能</x:v>
      </x:c>
      <x:c r="L432" s="6" t="str">
        <x:v>https://raw.githubusercontent.com/Mar-7th/StarRailRes/dbe8cdfcfb0bf657b9fe1cf92d5537f118ccb487/index_new/cn/character_skills.json</x:v>
      </x:c>
    </x:row>
    <x:row r="433" ht="20" customHeight="1">
      <x:c r="A433" s="6" t="str">
        <x:v>100903_5</x:v>
      </x:c>
      <x:c r="B433" s="6" t="str">
        <x:v>100903</x:v>
      </x:c>
      <x:c r="C433" s="6" t="n">
        <x:v>5</x:v>
      </x:c>
      <x:c r="D433" s="6" t="str">
        <x:v>星空祝言</x:v>
      </x:c>
      <x:c r="E433" s="7" t="str">
        <x:v>使我方全体速度提高41.6点，持续2回合。</x:v>
      </x:c>
      <x:c r="F433" s="6" t="n">
        <x:v>0</x:v>
      </x:c>
      <x:c r="G433" s="6" t="n">
        <x:v>0</x:v>
      </x:c>
      <x:c r="H433" s="6" t="n">
        <x:v>0</x:v>
      </x:c>
      <x:c r="I433" s="6" t="n">
        <x:v>0</x:v>
      </x:c>
      <x:c r="J433" s="6" t="str">
        <x:v>[41.6, 2]</x:v>
      </x:c>
      <x:c r="K433" s="7" t="str">
        <x:v>无首段伤害倍率，请覆盖或设为辅助技能</x:v>
      </x:c>
      <x:c r="L433" s="6" t="str">
        <x:v>https://raw.githubusercontent.com/Mar-7th/StarRailRes/dbe8cdfcfb0bf657b9fe1cf92d5537f118ccb487/index_new/cn/character_skills.json</x:v>
      </x:c>
    </x:row>
    <x:row r="434" ht="20" customHeight="1">
      <x:c r="A434" s="6" t="str">
        <x:v>100903_6</x:v>
      </x:c>
      <x:c r="B434" s="6" t="str">
        <x:v>100903</x:v>
      </x:c>
      <x:c r="C434" s="6" t="n">
        <x:v>6</x:v>
      </x:c>
      <x:c r="D434" s="6" t="str">
        <x:v>星空祝言</x:v>
      </x:c>
      <x:c r="E434" s="7" t="str">
        <x:v>使我方全体速度提高43点，持续2回合。</x:v>
      </x:c>
      <x:c r="F434" s="6" t="n">
        <x:v>0</x:v>
      </x:c>
      <x:c r="G434" s="6" t="n">
        <x:v>0</x:v>
      </x:c>
      <x:c r="H434" s="6" t="n">
        <x:v>0</x:v>
      </x:c>
      <x:c r="I434" s="6" t="n">
        <x:v>0</x:v>
      </x:c>
      <x:c r="J434" s="6" t="str">
        <x:v>[43, 2]</x:v>
      </x:c>
      <x:c r="K434" s="7" t="str">
        <x:v>无首段伤害倍率，请覆盖或设为辅助技能</x:v>
      </x:c>
      <x:c r="L434" s="6" t="str">
        <x:v>https://raw.githubusercontent.com/Mar-7th/StarRailRes/dbe8cdfcfb0bf657b9fe1cf92d5537f118ccb487/index_new/cn/character_skills.json</x:v>
      </x:c>
    </x:row>
    <x:row r="435" ht="20" customHeight="1">
      <x:c r="A435" s="6" t="str">
        <x:v>100903_7</x:v>
      </x:c>
      <x:c r="B435" s="6" t="str">
        <x:v>100903</x:v>
      </x:c>
      <x:c r="C435" s="6" t="n">
        <x:v>7</x:v>
      </x:c>
      <x:c r="D435" s="6" t="str">
        <x:v>星空祝言</x:v>
      </x:c>
      <x:c r="E435" s="7" t="str">
        <x:v>使我方全体速度提高44.75点，持续2回合。</x:v>
      </x:c>
      <x:c r="F435" s="6" t="n">
        <x:v>0</x:v>
      </x:c>
      <x:c r="G435" s="6" t="n">
        <x:v>0</x:v>
      </x:c>
      <x:c r="H435" s="6" t="n">
        <x:v>0</x:v>
      </x:c>
      <x:c r="I435" s="6" t="n">
        <x:v>0</x:v>
      </x:c>
      <x:c r="J435" s="6" t="str">
        <x:v>[44.75, 2]</x:v>
      </x:c>
      <x:c r="K435" s="7" t="str">
        <x:v>无首段伤害倍率，请覆盖或设为辅助技能</x:v>
      </x:c>
      <x:c r="L435" s="6" t="str">
        <x:v>https://raw.githubusercontent.com/Mar-7th/StarRailRes/dbe8cdfcfb0bf657b9fe1cf92d5537f118ccb487/index_new/cn/character_skills.json</x:v>
      </x:c>
    </x:row>
    <x:row r="436" ht="20" customHeight="1">
      <x:c r="A436" s="6" t="str">
        <x:v>100903_8</x:v>
      </x:c>
      <x:c r="B436" s="6" t="str">
        <x:v>100903</x:v>
      </x:c>
      <x:c r="C436" s="6" t="n">
        <x:v>8</x:v>
      </x:c>
      <x:c r="D436" s="6" t="str">
        <x:v>星空祝言</x:v>
      </x:c>
      <x:c r="E436" s="7" t="str">
        <x:v>使我方全体速度提高46.5点，持续2回合。</x:v>
      </x:c>
      <x:c r="F436" s="6" t="n">
        <x:v>0</x:v>
      </x:c>
      <x:c r="G436" s="6" t="n">
        <x:v>0</x:v>
      </x:c>
      <x:c r="H436" s="6" t="n">
        <x:v>0</x:v>
      </x:c>
      <x:c r="I436" s="6" t="n">
        <x:v>0</x:v>
      </x:c>
      <x:c r="J436" s="6" t="str">
        <x:v>[46.5, 2]</x:v>
      </x:c>
      <x:c r="K436" s="7" t="str">
        <x:v>无首段伤害倍率，请覆盖或设为辅助技能</x:v>
      </x:c>
      <x:c r="L436" s="6" t="str">
        <x:v>https://raw.githubusercontent.com/Mar-7th/StarRailRes/dbe8cdfcfb0bf657b9fe1cf92d5537f118ccb487/index_new/cn/character_skills.json</x:v>
      </x:c>
    </x:row>
    <x:row r="437" ht="20" customHeight="1">
      <x:c r="A437" s="6" t="str">
        <x:v>100903_9</x:v>
      </x:c>
      <x:c r="B437" s="6" t="str">
        <x:v>100903</x:v>
      </x:c>
      <x:c r="C437" s="6" t="n">
        <x:v>9</x:v>
      </x:c>
      <x:c r="D437" s="6" t="str">
        <x:v>星空祝言</x:v>
      </x:c>
      <x:c r="E437" s="7" t="str">
        <x:v>使我方全体速度提高48.25点，持续2回合。</x:v>
      </x:c>
      <x:c r="F437" s="6" t="n">
        <x:v>0</x:v>
      </x:c>
      <x:c r="G437" s="6" t="n">
        <x:v>0</x:v>
      </x:c>
      <x:c r="H437" s="6" t="n">
        <x:v>0</x:v>
      </x:c>
      <x:c r="I437" s="6" t="n">
        <x:v>0</x:v>
      </x:c>
      <x:c r="J437" s="6" t="str">
        <x:v>[48.25, 2]</x:v>
      </x:c>
      <x:c r="K437" s="7" t="str">
        <x:v>无首段伤害倍率，请覆盖或设为辅助技能</x:v>
      </x:c>
      <x:c r="L437" s="6" t="str">
        <x:v>https://raw.githubusercontent.com/Mar-7th/StarRailRes/dbe8cdfcfb0bf657b9fe1cf92d5537f118ccb487/index_new/cn/character_skills.json</x:v>
      </x:c>
    </x:row>
    <x:row r="438" ht="20" customHeight="1">
      <x:c r="A438" s="6" t="str">
        <x:v>100903_10</x:v>
      </x:c>
      <x:c r="B438" s="6" t="str">
        <x:v>100903</x:v>
      </x:c>
      <x:c r="C438" s="6" t="n">
        <x:v>10</x:v>
      </x:c>
      <x:c r="D438" s="6" t="str">
        <x:v>星空祝言</x:v>
      </x:c>
      <x:c r="E438" s="7" t="str">
        <x:v>使我方全体速度提高50点，持续2回合。</x:v>
      </x:c>
      <x:c r="F438" s="6" t="n">
        <x:v>0</x:v>
      </x:c>
      <x:c r="G438" s="6" t="n">
        <x:v>0</x:v>
      </x:c>
      <x:c r="H438" s="6" t="n">
        <x:v>0</x:v>
      </x:c>
      <x:c r="I438" s="6" t="n">
        <x:v>0</x:v>
      </x:c>
      <x:c r="J438" s="6" t="str">
        <x:v>[50, 2]</x:v>
      </x:c>
      <x:c r="K438" s="7" t="str">
        <x:v>无首段伤害倍率，请覆盖或设为辅助技能</x:v>
      </x:c>
      <x:c r="L438" s="6" t="str">
        <x:v>https://raw.githubusercontent.com/Mar-7th/StarRailRes/dbe8cdfcfb0bf657b9fe1cf92d5537f118ccb487/index_new/cn/character_skills.json</x:v>
      </x:c>
    </x:row>
    <x:row r="439" ht="20" customHeight="1">
      <x:c r="A439" s="6" t="str">
        <x:v>100903_11</x:v>
      </x:c>
      <x:c r="B439" s="6" t="str">
        <x:v>100903</x:v>
      </x:c>
      <x:c r="C439" s="6" t="n">
        <x:v>11</x:v>
      </x:c>
      <x:c r="D439" s="6" t="str">
        <x:v>星空祝言</x:v>
      </x:c>
      <x:c r="E439" s="7" t="str">
        <x:v>使我方全体速度提高51.4点，持续2回合。</x:v>
      </x:c>
      <x:c r="F439" s="6" t="n">
        <x:v>0</x:v>
      </x:c>
      <x:c r="G439" s="6" t="n">
        <x:v>0</x:v>
      </x:c>
      <x:c r="H439" s="6" t="n">
        <x:v>0</x:v>
      </x:c>
      <x:c r="I439" s="6" t="n">
        <x:v>0</x:v>
      </x:c>
      <x:c r="J439" s="6" t="str">
        <x:v>[51.4, 2]</x:v>
      </x:c>
      <x:c r="K439" s="7" t="str">
        <x:v>无首段伤害倍率，请覆盖或设为辅助技能</x:v>
      </x:c>
      <x:c r="L439" s="6" t="str">
        <x:v>https://raw.githubusercontent.com/Mar-7th/StarRailRes/dbe8cdfcfb0bf657b9fe1cf92d5537f118ccb487/index_new/cn/character_skills.json</x:v>
      </x:c>
    </x:row>
    <x:row r="440" ht="20" customHeight="1">
      <x:c r="A440" s="6" t="str">
        <x:v>100903_12</x:v>
      </x:c>
      <x:c r="B440" s="6" t="str">
        <x:v>100903</x:v>
      </x:c>
      <x:c r="C440" s="6" t="n">
        <x:v>12</x:v>
      </x:c>
      <x:c r="D440" s="6" t="str">
        <x:v>星空祝言</x:v>
      </x:c>
      <x:c r="E440" s="7" t="str">
        <x:v>使我方全体速度提高52.8点，持续2回合。</x:v>
      </x:c>
      <x:c r="F440" s="6" t="n">
        <x:v>0</x:v>
      </x:c>
      <x:c r="G440" s="6" t="n">
        <x:v>0</x:v>
      </x:c>
      <x:c r="H440" s="6" t="n">
        <x:v>0</x:v>
      </x:c>
      <x:c r="I440" s="6" t="n">
        <x:v>0</x:v>
      </x:c>
      <x:c r="J440" s="6" t="str">
        <x:v>[52.8, 2]</x:v>
      </x:c>
      <x:c r="K440" s="7" t="str">
        <x:v>无首段伤害倍率，请覆盖或设为辅助技能</x:v>
      </x:c>
      <x:c r="L440" s="6" t="str">
        <x:v>https://raw.githubusercontent.com/Mar-7th/StarRailRes/dbe8cdfcfb0bf657b9fe1cf92d5537f118ccb487/index_new/cn/character_skills.json</x:v>
      </x:c>
    </x:row>
    <x:row r="441" ht="20" customHeight="1">
      <x:c r="A441" s="6" t="str">
        <x:v>100903_13</x:v>
      </x:c>
      <x:c r="B441" s="6" t="str">
        <x:v>100903</x:v>
      </x:c>
      <x:c r="C441" s="6" t="n">
        <x:v>13</x:v>
      </x:c>
      <x:c r="D441" s="6" t="str">
        <x:v>星空祝言</x:v>
      </x:c>
      <x:c r="E441" s="7" t="str">
        <x:v>使我方全体速度提高54.2点，持续2回合。</x:v>
      </x:c>
      <x:c r="F441" s="6" t="n">
        <x:v>0</x:v>
      </x:c>
      <x:c r="G441" s="6" t="n">
        <x:v>0</x:v>
      </x:c>
      <x:c r="H441" s="6" t="n">
        <x:v>0</x:v>
      </x:c>
      <x:c r="I441" s="6" t="n">
        <x:v>0</x:v>
      </x:c>
      <x:c r="J441" s="6" t="str">
        <x:v>[54.2, 2]</x:v>
      </x:c>
      <x:c r="K441" s="7" t="str">
        <x:v>无首段伤害倍率，请覆盖或设为辅助技能</x:v>
      </x:c>
      <x:c r="L441" s="6" t="str">
        <x:v>https://raw.githubusercontent.com/Mar-7th/StarRailRes/dbe8cdfcfb0bf657b9fe1cf92d5537f118ccb487/index_new/cn/character_skills.json</x:v>
      </x:c>
    </x:row>
    <x:row r="442" ht="20" customHeight="1">
      <x:c r="A442" s="6" t="str">
        <x:v>100903_14</x:v>
      </x:c>
      <x:c r="B442" s="6" t="str">
        <x:v>100903</x:v>
      </x:c>
      <x:c r="C442" s="6" t="n">
        <x:v>14</x:v>
      </x:c>
      <x:c r="D442" s="6" t="str">
        <x:v>星空祝言</x:v>
      </x:c>
      <x:c r="E442" s="7" t="str">
        <x:v>使我方全体速度提高55.6点，持续2回合。</x:v>
      </x:c>
      <x:c r="F442" s="6" t="n">
        <x:v>0</x:v>
      </x:c>
      <x:c r="G442" s="6" t="n">
        <x:v>0</x:v>
      </x:c>
      <x:c r="H442" s="6" t="n">
        <x:v>0</x:v>
      </x:c>
      <x:c r="I442" s="6" t="n">
        <x:v>0</x:v>
      </x:c>
      <x:c r="J442" s="6" t="str">
        <x:v>[55.6, 2]</x:v>
      </x:c>
      <x:c r="K442" s="7" t="str">
        <x:v>无首段伤害倍率，请覆盖或设为辅助技能</x:v>
      </x:c>
      <x:c r="L442" s="6" t="str">
        <x:v>https://raw.githubusercontent.com/Mar-7th/StarRailRes/dbe8cdfcfb0bf657b9fe1cf92d5537f118ccb487/index_new/cn/character_skills.json</x:v>
      </x:c>
    </x:row>
    <x:row r="443" ht="20" customHeight="1">
      <x:c r="A443" s="6" t="str">
        <x:v>100903_15</x:v>
      </x:c>
      <x:c r="B443" s="6" t="str">
        <x:v>100903</x:v>
      </x:c>
      <x:c r="C443" s="6" t="n">
        <x:v>15</x:v>
      </x:c>
      <x:c r="D443" s="6" t="str">
        <x:v>星空祝言</x:v>
      </x:c>
      <x:c r="E443" s="7" t="str">
        <x:v>使我方全体速度提高57点，持续2回合。</x:v>
      </x:c>
      <x:c r="F443" s="6" t="n">
        <x:v>0</x:v>
      </x:c>
      <x:c r="G443" s="6" t="n">
        <x:v>0</x:v>
      </x:c>
      <x:c r="H443" s="6" t="n">
        <x:v>0</x:v>
      </x:c>
      <x:c r="I443" s="6" t="n">
        <x:v>0</x:v>
      </x:c>
      <x:c r="J443" s="6" t="str">
        <x:v>[57, 2]</x:v>
      </x:c>
      <x:c r="K443" s="7" t="str">
        <x:v>无首段伤害倍率，请覆盖或设为辅助技能</x:v>
      </x:c>
      <x:c r="L443" s="6" t="str">
        <x:v>https://raw.githubusercontent.com/Mar-7th/StarRailRes/dbe8cdfcfb0bf657b9fe1cf92d5537f118ccb487/index_new/cn/character_skills.json</x:v>
      </x:c>
    </x:row>
    <x:row r="444" ht="53" customHeight="1">
      <x:c r="A444" s="6" t="str">
        <x:v>100904_1</x:v>
      </x:c>
      <x:c r="B444" s="6" t="str">
        <x:v>100904</x:v>
      </x:c>
      <x:c r="C444" s="6" t="n">
        <x:v>1</x:v>
      </x:c>
      <x:c r="D444" s="6" t="str">
        <x:v>天象学</x:v>
      </x:c>
      <x:c r="E444" s="7" t="str">
        <x:v>每击中1名不同的敌方目标获得1层蓄能，若受到攻击的敌方目标弱点为火属性，则额外获得1层蓄能。
艾丝妲每拥有1层蓄能，会使我方全体攻击力提高7%，该效果最多叠加5层。
从自身的第2回合开始，艾丝妲每回合开始时蓄能层数减少3层。</x:v>
      </x:c>
      <x:c r="F444" s="6" t="n">
        <x:v>0</x:v>
      </x:c>
      <x:c r="G444" s="6" t="n">
        <x:v>0</x:v>
      </x:c>
      <x:c r="H444" s="6" t="n">
        <x:v>0</x:v>
      </x:c>
      <x:c r="I444" s="6" t="n">
        <x:v>0</x:v>
      </x:c>
      <x:c r="J444" s="6" t="str">
        <x:v>[0.07, 5, 3]</x:v>
      </x:c>
      <x:c r="K444" s="7" t="str">
        <x:v>无首段伤害倍率，请覆盖或设为辅助技能</x:v>
      </x:c>
      <x:c r="L444" s="6" t="str">
        <x:v>https://raw.githubusercontent.com/Mar-7th/StarRailRes/dbe8cdfcfb0bf657b9fe1cf92d5537f118ccb487/index_new/cn/character_skills.json</x:v>
      </x:c>
    </x:row>
    <x:row r="445" ht="53" customHeight="1">
      <x:c r="A445" s="6" t="str">
        <x:v>100904_2</x:v>
      </x:c>
      <x:c r="B445" s="6" t="str">
        <x:v>100904</x:v>
      </x:c>
      <x:c r="C445" s="6" t="n">
        <x:v>2</x:v>
      </x:c>
      <x:c r="D445" s="6" t="str">
        <x:v>天象学</x:v>
      </x:c>
      <x:c r="E445" s="7" t="str">
        <x:v>每击中1名不同的敌方目标获得1层蓄能，若受到攻击的敌方目标弱点为火属性，则额外获得1层蓄能。
艾丝妲每拥有1层蓄能，会使我方全体攻击力提高7.7%，该效果最多叠加5层。
从自身的第2回合开始，艾丝妲每回合开始时蓄能层数减少3层。</x:v>
      </x:c>
      <x:c r="F445" s="6" t="n">
        <x:v>0</x:v>
      </x:c>
      <x:c r="G445" s="6" t="n">
        <x:v>0</x:v>
      </x:c>
      <x:c r="H445" s="6" t="n">
        <x:v>0</x:v>
      </x:c>
      <x:c r="I445" s="6" t="n">
        <x:v>0</x:v>
      </x:c>
      <x:c r="J445" s="6" t="str">
        <x:v>[0.077, 5, 3]</x:v>
      </x:c>
      <x:c r="K445" s="7" t="str">
        <x:v>无首段伤害倍率，请覆盖或设为辅助技能</x:v>
      </x:c>
      <x:c r="L445" s="6" t="str">
        <x:v>https://raw.githubusercontent.com/Mar-7th/StarRailRes/dbe8cdfcfb0bf657b9fe1cf92d5537f118ccb487/index_new/cn/character_skills.json</x:v>
      </x:c>
    </x:row>
    <x:row r="446" ht="53" customHeight="1">
      <x:c r="A446" s="6" t="str">
        <x:v>100904_3</x:v>
      </x:c>
      <x:c r="B446" s="6" t="str">
        <x:v>100904</x:v>
      </x:c>
      <x:c r="C446" s="6" t="n">
        <x:v>3</x:v>
      </x:c>
      <x:c r="D446" s="6" t="str">
        <x:v>天象学</x:v>
      </x:c>
      <x:c r="E446" s="7" t="str">
        <x:v>每击中1名不同的敌方目标获得1层蓄能，若受到攻击的敌方目标弱点为火属性，则额外获得1层蓄能。
艾丝妲每拥有1层蓄能，会使我方全体攻击力提高8.4%，该效果最多叠加5层。
从自身的第2回合开始，艾丝妲每回合开始时蓄能层数减少3层。</x:v>
      </x:c>
      <x:c r="F446" s="6" t="n">
        <x:v>0</x:v>
      </x:c>
      <x:c r="G446" s="6" t="n">
        <x:v>0</x:v>
      </x:c>
      <x:c r="H446" s="6" t="n">
        <x:v>0</x:v>
      </x:c>
      <x:c r="I446" s="6" t="n">
        <x:v>0</x:v>
      </x:c>
      <x:c r="J446" s="6" t="str">
        <x:v>[0.084, 5, 3]</x:v>
      </x:c>
      <x:c r="K446" s="7" t="str">
        <x:v>无首段伤害倍率，请覆盖或设为辅助技能</x:v>
      </x:c>
      <x:c r="L446" s="6" t="str">
        <x:v>https://raw.githubusercontent.com/Mar-7th/StarRailRes/dbe8cdfcfb0bf657b9fe1cf92d5537f118ccb487/index_new/cn/character_skills.json</x:v>
      </x:c>
    </x:row>
    <x:row r="447" ht="53" customHeight="1">
      <x:c r="A447" s="6" t="str">
        <x:v>100904_4</x:v>
      </x:c>
      <x:c r="B447" s="6" t="str">
        <x:v>100904</x:v>
      </x:c>
      <x:c r="C447" s="6" t="n">
        <x:v>4</x:v>
      </x:c>
      <x:c r="D447" s="6" t="str">
        <x:v>天象学</x:v>
      </x:c>
      <x:c r="E447" s="7" t="str">
        <x:v>每击中1名不同的敌方目标获得1层蓄能，若受到攻击的敌方目标弱点为火属性，则额外获得1层蓄能。
艾丝妲每拥有1层蓄能，会使我方全体攻击力提高9.1%，该效果最多叠加5层。
从自身的第2回合开始，艾丝妲每回合开始时蓄能层数减少3层。</x:v>
      </x:c>
      <x:c r="F447" s="6" t="n">
        <x:v>0</x:v>
      </x:c>
      <x:c r="G447" s="6" t="n">
        <x:v>0</x:v>
      </x:c>
      <x:c r="H447" s="6" t="n">
        <x:v>0</x:v>
      </x:c>
      <x:c r="I447" s="6" t="n">
        <x:v>0</x:v>
      </x:c>
      <x:c r="J447" s="6" t="str">
        <x:v>[0.091, 5, 3]</x:v>
      </x:c>
      <x:c r="K447" s="7" t="str">
        <x:v>无首段伤害倍率，请覆盖或设为辅助技能</x:v>
      </x:c>
      <x:c r="L447" s="6" t="str">
        <x:v>https://raw.githubusercontent.com/Mar-7th/StarRailRes/dbe8cdfcfb0bf657b9fe1cf92d5537f118ccb487/index_new/cn/character_skills.json</x:v>
      </x:c>
    </x:row>
    <x:row r="448" ht="53" customHeight="1">
      <x:c r="A448" s="6" t="str">
        <x:v>100904_5</x:v>
      </x:c>
      <x:c r="B448" s="6" t="str">
        <x:v>100904</x:v>
      </x:c>
      <x:c r="C448" s="6" t="n">
        <x:v>5</x:v>
      </x:c>
      <x:c r="D448" s="6" t="str">
        <x:v>天象学</x:v>
      </x:c>
      <x:c r="E448" s="7" t="str">
        <x:v>每击中1名不同的敌方目标获得1层蓄能，若受到攻击的敌方目标弱点为火属性，则额外获得1层蓄能。
艾丝妲每拥有1层蓄能，会使我方全体攻击力提高9.8%，该效果最多叠加5层。
从自身的第2回合开始，艾丝妲每回合开始时蓄能层数减少3层。</x:v>
      </x:c>
      <x:c r="F448" s="6" t="n">
        <x:v>0</x:v>
      </x:c>
      <x:c r="G448" s="6" t="n">
        <x:v>0</x:v>
      </x:c>
      <x:c r="H448" s="6" t="n">
        <x:v>0</x:v>
      </x:c>
      <x:c r="I448" s="6" t="n">
        <x:v>0</x:v>
      </x:c>
      <x:c r="J448" s="6" t="str">
        <x:v>[0.098, 5, 3]</x:v>
      </x:c>
      <x:c r="K448" s="7" t="str">
        <x:v>无首段伤害倍率，请覆盖或设为辅助技能</x:v>
      </x:c>
      <x:c r="L448" s="6" t="str">
        <x:v>https://raw.githubusercontent.com/Mar-7th/StarRailRes/dbe8cdfcfb0bf657b9fe1cf92d5537f118ccb487/index_new/cn/character_skills.json</x:v>
      </x:c>
    </x:row>
    <x:row r="449" ht="53" customHeight="1">
      <x:c r="A449" s="6" t="str">
        <x:v>100904_6</x:v>
      </x:c>
      <x:c r="B449" s="6" t="str">
        <x:v>100904</x:v>
      </x:c>
      <x:c r="C449" s="6" t="n">
        <x:v>6</x:v>
      </x:c>
      <x:c r="D449" s="6" t="str">
        <x:v>天象学</x:v>
      </x:c>
      <x:c r="E449" s="7" t="str">
        <x:v>每击中1名不同的敌方目标获得1层蓄能，若受到攻击的敌方目标弱点为火属性，则额外获得1层蓄能。
艾丝妲每拥有1层蓄能，会使我方全体攻击力提高10.5%，该效果最多叠加5层。
从自身的第2回合开始，艾丝妲每回合开始时蓄能层数减少3层。</x:v>
      </x:c>
      <x:c r="F449" s="6" t="n">
        <x:v>0</x:v>
      </x:c>
      <x:c r="G449" s="6" t="n">
        <x:v>0</x:v>
      </x:c>
      <x:c r="H449" s="6" t="n">
        <x:v>0</x:v>
      </x:c>
      <x:c r="I449" s="6" t="n">
        <x:v>0</x:v>
      </x:c>
      <x:c r="J449" s="6" t="str">
        <x:v>[0.105, 5, 3]</x:v>
      </x:c>
      <x:c r="K449" s="7" t="str">
        <x:v>无首段伤害倍率，请覆盖或设为辅助技能</x:v>
      </x:c>
      <x:c r="L449" s="6" t="str">
        <x:v>https://raw.githubusercontent.com/Mar-7th/StarRailRes/dbe8cdfcfb0bf657b9fe1cf92d5537f118ccb487/index_new/cn/character_skills.json</x:v>
      </x:c>
    </x:row>
    <x:row r="450" ht="53" customHeight="1">
      <x:c r="A450" s="6" t="str">
        <x:v>100904_7</x:v>
      </x:c>
      <x:c r="B450" s="6" t="str">
        <x:v>100904</x:v>
      </x:c>
      <x:c r="C450" s="6" t="n">
        <x:v>7</x:v>
      </x:c>
      <x:c r="D450" s="6" t="str">
        <x:v>天象学</x:v>
      </x:c>
      <x:c r="E450" s="7" t="str">
        <x:v>每击中1名不同的敌方目标获得1层蓄能，若受到攻击的敌方目标弱点为火属性，则额外获得1层蓄能。
艾丝妲每拥有1层蓄能，会使我方全体攻击力提高11.38%，该效果最多叠加5层。
从自身的第2回合开始，艾丝妲每回合开始时蓄能层数减少3层。</x:v>
      </x:c>
      <x:c r="F450" s="6" t="n">
        <x:v>0</x:v>
      </x:c>
      <x:c r="G450" s="6" t="n">
        <x:v>0</x:v>
      </x:c>
      <x:c r="H450" s="6" t="n">
        <x:v>0</x:v>
      </x:c>
      <x:c r="I450" s="6" t="n">
        <x:v>0</x:v>
      </x:c>
      <x:c r="J450" s="6" t="str">
        <x:v>[0.1138, 5, 3]</x:v>
      </x:c>
      <x:c r="K450" s="7" t="str">
        <x:v>无首段伤害倍率，请覆盖或设为辅助技能</x:v>
      </x:c>
      <x:c r="L450" s="6" t="str">
        <x:v>https://raw.githubusercontent.com/Mar-7th/StarRailRes/dbe8cdfcfb0bf657b9fe1cf92d5537f118ccb487/index_new/cn/character_skills.json</x:v>
      </x:c>
    </x:row>
    <x:row r="451" ht="53" customHeight="1">
      <x:c r="A451" s="6" t="str">
        <x:v>100904_8</x:v>
      </x:c>
      <x:c r="B451" s="6" t="str">
        <x:v>100904</x:v>
      </x:c>
      <x:c r="C451" s="6" t="n">
        <x:v>8</x:v>
      </x:c>
      <x:c r="D451" s="6" t="str">
        <x:v>天象学</x:v>
      </x:c>
      <x:c r="E451" s="7" t="str">
        <x:v>每击中1名不同的敌方目标获得1层蓄能，若受到攻击的敌方目标弱点为火属性，则额外获得1层蓄能。
艾丝妲每拥有1层蓄能，会使我方全体攻击力提高12.25%，该效果最多叠加5层。
从自身的第2回合开始，艾丝妲每回合开始时蓄能层数减少3层。</x:v>
      </x:c>
      <x:c r="F451" s="6" t="n">
        <x:v>0</x:v>
      </x:c>
      <x:c r="G451" s="6" t="n">
        <x:v>0</x:v>
      </x:c>
      <x:c r="H451" s="6" t="n">
        <x:v>0</x:v>
      </x:c>
      <x:c r="I451" s="6" t="n">
        <x:v>0</x:v>
      </x:c>
      <x:c r="J451" s="6" t="str">
        <x:v>[0.1225, 5, 3]</x:v>
      </x:c>
      <x:c r="K451" s="7" t="str">
        <x:v>无首段伤害倍率，请覆盖或设为辅助技能</x:v>
      </x:c>
      <x:c r="L451" s="6" t="str">
        <x:v>https://raw.githubusercontent.com/Mar-7th/StarRailRes/dbe8cdfcfb0bf657b9fe1cf92d5537f118ccb487/index_new/cn/character_skills.json</x:v>
      </x:c>
    </x:row>
    <x:row r="452" ht="53" customHeight="1">
      <x:c r="A452" s="6" t="str">
        <x:v>100904_9</x:v>
      </x:c>
      <x:c r="B452" s="6" t="str">
        <x:v>100904</x:v>
      </x:c>
      <x:c r="C452" s="6" t="n">
        <x:v>9</x:v>
      </x:c>
      <x:c r="D452" s="6" t="str">
        <x:v>天象学</x:v>
      </x:c>
      <x:c r="E452" s="7" t="str">
        <x:v>每击中1名不同的敌方目标获得1层蓄能，若受到攻击的敌方目标弱点为火属性，则额外获得1层蓄能。
艾丝妲每拥有1层蓄能，会使我方全体攻击力提高13.13%，该效果最多叠加5层。
从自身的第2回合开始，艾丝妲每回合开始时蓄能层数减少3层。</x:v>
      </x:c>
      <x:c r="F452" s="6" t="n">
        <x:v>0</x:v>
      </x:c>
      <x:c r="G452" s="6" t="n">
        <x:v>0</x:v>
      </x:c>
      <x:c r="H452" s="6" t="n">
        <x:v>0</x:v>
      </x:c>
      <x:c r="I452" s="6" t="n">
        <x:v>0</x:v>
      </x:c>
      <x:c r="J452" s="6" t="str">
        <x:v>[0.1313, 5, 3]</x:v>
      </x:c>
      <x:c r="K452" s="7" t="str">
        <x:v>无首段伤害倍率，请覆盖或设为辅助技能</x:v>
      </x:c>
      <x:c r="L452" s="6" t="str">
        <x:v>https://raw.githubusercontent.com/Mar-7th/StarRailRes/dbe8cdfcfb0bf657b9fe1cf92d5537f118ccb487/index_new/cn/character_skills.json</x:v>
      </x:c>
    </x:row>
    <x:row r="453" ht="53" customHeight="1">
      <x:c r="A453" s="6" t="str">
        <x:v>100904_10</x:v>
      </x:c>
      <x:c r="B453" s="6" t="str">
        <x:v>100904</x:v>
      </x:c>
      <x:c r="C453" s="6" t="n">
        <x:v>10</x:v>
      </x:c>
      <x:c r="D453" s="6" t="str">
        <x:v>天象学</x:v>
      </x:c>
      <x:c r="E453" s="7" t="str">
        <x:v>每击中1名不同的敌方目标获得1层蓄能，若受到攻击的敌方目标弱点为火属性，则额外获得1层蓄能。
艾丝妲每拥有1层蓄能，会使我方全体攻击力提高14%，该效果最多叠加5层。
从自身的第2回合开始，艾丝妲每回合开始时蓄能层数减少3层。</x:v>
      </x:c>
      <x:c r="F453" s="6" t="n">
        <x:v>0</x:v>
      </x:c>
      <x:c r="G453" s="6" t="n">
        <x:v>0</x:v>
      </x:c>
      <x:c r="H453" s="6" t="n">
        <x:v>0</x:v>
      </x:c>
      <x:c r="I453" s="6" t="n">
        <x:v>0</x:v>
      </x:c>
      <x:c r="J453" s="6" t="str">
        <x:v>[0.14, 5, 3]</x:v>
      </x:c>
      <x:c r="K453" s="7" t="str">
        <x:v>无首段伤害倍率，请覆盖或设为辅助技能</x:v>
      </x:c>
      <x:c r="L453" s="6" t="str">
        <x:v>https://raw.githubusercontent.com/Mar-7th/StarRailRes/dbe8cdfcfb0bf657b9fe1cf92d5537f118ccb487/index_new/cn/character_skills.json</x:v>
      </x:c>
    </x:row>
    <x:row r="454" ht="53" customHeight="1">
      <x:c r="A454" s="6" t="str">
        <x:v>100904_11</x:v>
      </x:c>
      <x:c r="B454" s="6" t="str">
        <x:v>100904</x:v>
      </x:c>
      <x:c r="C454" s="6" t="n">
        <x:v>11</x:v>
      </x:c>
      <x:c r="D454" s="6" t="str">
        <x:v>天象学</x:v>
      </x:c>
      <x:c r="E454" s="7" t="str">
        <x:v>每击中1名不同的敌方目标获得1层蓄能，若受到攻击的敌方目标弱点为火属性，则额外获得1层蓄能。
艾丝妲每拥有1层蓄能，会使我方全体攻击力提高14.7%，该效果最多叠加5层。
从自身的第2回合开始，艾丝妲每回合开始时蓄能层数减少3层。</x:v>
      </x:c>
      <x:c r="F454" s="6" t="n">
        <x:v>0</x:v>
      </x:c>
      <x:c r="G454" s="6" t="n">
        <x:v>0</x:v>
      </x:c>
      <x:c r="H454" s="6" t="n">
        <x:v>0</x:v>
      </x:c>
      <x:c r="I454" s="6" t="n">
        <x:v>0</x:v>
      </x:c>
      <x:c r="J454" s="6" t="str">
        <x:v>[0.147, 5, 3]</x:v>
      </x:c>
      <x:c r="K454" s="7" t="str">
        <x:v>无首段伤害倍率，请覆盖或设为辅助技能</x:v>
      </x:c>
      <x:c r="L454" s="6" t="str">
        <x:v>https://raw.githubusercontent.com/Mar-7th/StarRailRes/dbe8cdfcfb0bf657b9fe1cf92d5537f118ccb487/index_new/cn/character_skills.json</x:v>
      </x:c>
    </x:row>
    <x:row r="455" ht="53" customHeight="1">
      <x:c r="A455" s="6" t="str">
        <x:v>100904_12</x:v>
      </x:c>
      <x:c r="B455" s="6" t="str">
        <x:v>100904</x:v>
      </x:c>
      <x:c r="C455" s="6" t="n">
        <x:v>12</x:v>
      </x:c>
      <x:c r="D455" s="6" t="str">
        <x:v>天象学</x:v>
      </x:c>
      <x:c r="E455" s="7" t="str">
        <x:v>每击中1名不同的敌方目标获得1层蓄能，若受到攻击的敌方目标弱点为火属性，则额外获得1层蓄能。
艾丝妲每拥有1层蓄能，会使我方全体攻击力提高15.4%，该效果最多叠加5层。
从自身的第2回合开始，艾丝妲每回合开始时蓄能层数减少3层。</x:v>
      </x:c>
      <x:c r="F455" s="6" t="n">
        <x:v>0</x:v>
      </x:c>
      <x:c r="G455" s="6" t="n">
        <x:v>0</x:v>
      </x:c>
      <x:c r="H455" s="6" t="n">
        <x:v>0</x:v>
      </x:c>
      <x:c r="I455" s="6" t="n">
        <x:v>0</x:v>
      </x:c>
      <x:c r="J455" s="6" t="str">
        <x:v>[0.154, 5, 3]</x:v>
      </x:c>
      <x:c r="K455" s="7" t="str">
        <x:v>无首段伤害倍率，请覆盖或设为辅助技能</x:v>
      </x:c>
      <x:c r="L455" s="6" t="str">
        <x:v>https://raw.githubusercontent.com/Mar-7th/StarRailRes/dbe8cdfcfb0bf657b9fe1cf92d5537f118ccb487/index_new/cn/character_skills.json</x:v>
      </x:c>
    </x:row>
    <x:row r="456" ht="53" customHeight="1">
      <x:c r="A456" s="6" t="str">
        <x:v>100904_13</x:v>
      </x:c>
      <x:c r="B456" s="6" t="str">
        <x:v>100904</x:v>
      </x:c>
      <x:c r="C456" s="6" t="n">
        <x:v>13</x:v>
      </x:c>
      <x:c r="D456" s="6" t="str">
        <x:v>天象学</x:v>
      </x:c>
      <x:c r="E456" s="7" t="str">
        <x:v>每击中1名不同的敌方目标获得1层蓄能，若受到攻击的敌方目标弱点为火属性，则额外获得1层蓄能。
艾丝妲每拥有1层蓄能，会使我方全体攻击力提高16.1%，该效果最多叠加5层。
从自身的第2回合开始，艾丝妲每回合开始时蓄能层数减少3层。</x:v>
      </x:c>
      <x:c r="F456" s="6" t="n">
        <x:v>0</x:v>
      </x:c>
      <x:c r="G456" s="6" t="n">
        <x:v>0</x:v>
      </x:c>
      <x:c r="H456" s="6" t="n">
        <x:v>0</x:v>
      </x:c>
      <x:c r="I456" s="6" t="n">
        <x:v>0</x:v>
      </x:c>
      <x:c r="J456" s="6" t="str">
        <x:v>[0.161, 5, 3]</x:v>
      </x:c>
      <x:c r="K456" s="7" t="str">
        <x:v>无首段伤害倍率，请覆盖或设为辅助技能</x:v>
      </x:c>
      <x:c r="L456" s="6" t="str">
        <x:v>https://raw.githubusercontent.com/Mar-7th/StarRailRes/dbe8cdfcfb0bf657b9fe1cf92d5537f118ccb487/index_new/cn/character_skills.json</x:v>
      </x:c>
    </x:row>
    <x:row r="457" ht="53" customHeight="1">
      <x:c r="A457" s="6" t="str">
        <x:v>100904_14</x:v>
      </x:c>
      <x:c r="B457" s="6" t="str">
        <x:v>100904</x:v>
      </x:c>
      <x:c r="C457" s="6" t="n">
        <x:v>14</x:v>
      </x:c>
      <x:c r="D457" s="6" t="str">
        <x:v>天象学</x:v>
      </x:c>
      <x:c r="E457" s="7" t="str">
        <x:v>每击中1名不同的敌方目标获得1层蓄能，若受到攻击的敌方目标弱点为火属性，则额外获得1层蓄能。
艾丝妲每拥有1层蓄能，会使我方全体攻击力提高16.8%，该效果最多叠加5层。
从自身的第2回合开始，艾丝妲每回合开始时蓄能层数减少3层。</x:v>
      </x:c>
      <x:c r="F457" s="6" t="n">
        <x:v>0</x:v>
      </x:c>
      <x:c r="G457" s="6" t="n">
        <x:v>0</x:v>
      </x:c>
      <x:c r="H457" s="6" t="n">
        <x:v>0</x:v>
      </x:c>
      <x:c r="I457" s="6" t="n">
        <x:v>0</x:v>
      </x:c>
      <x:c r="J457" s="6" t="str">
        <x:v>[0.168, 5, 3]</x:v>
      </x:c>
      <x:c r="K457" s="7" t="str">
        <x:v>无首段伤害倍率，请覆盖或设为辅助技能</x:v>
      </x:c>
      <x:c r="L457" s="6" t="str">
        <x:v>https://raw.githubusercontent.com/Mar-7th/StarRailRes/dbe8cdfcfb0bf657b9fe1cf92d5537f118ccb487/index_new/cn/character_skills.json</x:v>
      </x:c>
    </x:row>
    <x:row r="458" ht="53" customHeight="1">
      <x:c r="A458" s="6" t="str">
        <x:v>100904_15</x:v>
      </x:c>
      <x:c r="B458" s="6" t="str">
        <x:v>100904</x:v>
      </x:c>
      <x:c r="C458" s="6" t="n">
        <x:v>15</x:v>
      </x:c>
      <x:c r="D458" s="6" t="str">
        <x:v>天象学</x:v>
      </x:c>
      <x:c r="E458" s="7" t="str">
        <x:v>每击中1名不同的敌方目标获得1层蓄能，若受到攻击的敌方目标弱点为火属性，则额外获得1层蓄能。
艾丝妲每拥有1层蓄能，会使我方全体攻击力提高17.5%，该效果最多叠加5层。
从自身的第2回合开始，艾丝妲每回合开始时蓄能层数减少3层。</x:v>
      </x:c>
      <x:c r="F458" s="6" t="n">
        <x:v>0</x:v>
      </x:c>
      <x:c r="G458" s="6" t="n">
        <x:v>0</x:v>
      </x:c>
      <x:c r="H458" s="6" t="n">
        <x:v>0</x:v>
      </x:c>
      <x:c r="I458" s="6" t="n">
        <x:v>0</x:v>
      </x:c>
      <x:c r="J458" s="6" t="str">
        <x:v>[0.175, 5, 3]</x:v>
      </x:c>
      <x:c r="K458" s="7" t="str">
        <x:v>无首段伤害倍率，请覆盖或设为辅助技能</x:v>
      </x:c>
      <x:c r="L458" s="6" t="str">
        <x:v>https://raw.githubusercontent.com/Mar-7th/StarRailRes/dbe8cdfcfb0bf657b9fe1cf92d5537f118ccb487/index_new/cn/character_skills.json</x:v>
      </x:c>
    </x:row>
    <x:row r="459" ht="20" customHeight="1">
      <x:c r="A459" s="6" t="str">
        <x:v>100906_1</x:v>
      </x:c>
      <x:c r="B459" s="6" t="str">
        <x:v>100906</x:v>
      </x:c>
      <x:c r="C459" s="6" t="n">
        <x:v>1</x:v>
      </x:c>
      <x:c r="D459" s="6" t="str">
        <x:v>攻击</x:v>
      </x:c>
      <x:c r="E459" s="7" t="str">
        <x:v>攻击敌人，进入战斗后削弱敌方目标对应属性韧性。</x:v>
      </x:c>
      <x:c r="F459" s="6" t="n">
        <x:v>0</x:v>
      </x:c>
      <x:c r="G459" s="6" t="n">
        <x:v>0</x:v>
      </x:c>
      <x:c r="H459" s="6" t="n">
        <x:v>0</x:v>
      </x:c>
      <x:c r="I459" s="6" t="n">
        <x:v>0</x:v>
      </x:c>
      <x:c r="J459" s="6" t="str">
        <x:v>[]</x:v>
      </x:c>
      <x:c r="K459" s="7" t="str">
        <x:v>缺少结构化参数，必须覆盖</x:v>
      </x:c>
      <x:c r="L459" s="6" t="str">
        <x:v>https://raw.githubusercontent.com/Mar-7th/StarRailRes/dbe8cdfcfb0bf657b9fe1cf92d5537f118ccb487/index_new/cn/character_skills.json</x:v>
      </x:c>
    </x:row>
    <x:row r="460" ht="20" customHeight="1">
      <x:c r="A460" s="6" t="str">
        <x:v>100907_1</x:v>
      </x:c>
      <x:c r="B460" s="6" t="str">
        <x:v>100907</x:v>
      </x:c>
      <x:c r="C460" s="6" t="n">
        <x:v>1</x:v>
      </x:c>
      <x:c r="D460" s="6" t="str">
        <x:v>灵光一现</x:v>
      </x:c>
      <x:c r="E460" s="7" t="str">
        <x:v>立即攻击敌人，进入战斗后对敌方全体目标造成等同于艾丝妲50%攻击力的火属性伤害。</x:v>
      </x:c>
      <x:c r="F460" s="6" t="n">
        <x:v>0.5</x:v>
      </x:c>
      <x:c r="G460" s="6" t="n">
        <x:v>0</x:v>
      </x:c>
      <x:c r="H460" s="6" t="n">
        <x:v>0</x:v>
      </x:c>
      <x:c r="I460" s="6" t="n">
        <x:v>0</x:v>
      </x:c>
      <x:c r="J460" s="6" t="str">
        <x:v>[0.5]</x:v>
      </x:c>
      <x:c r="K460" s="7" t="str">
        <x:v>需确认条件及分段</x:v>
      </x:c>
      <x:c r="L460" s="6" t="str">
        <x:v>https://raw.githubusercontent.com/Mar-7th/StarRailRes/dbe8cdfcfb0bf657b9fe1cf92d5537f118ccb487/index_new/cn/character_skills.json</x:v>
      </x:c>
    </x:row>
    <x:row r="461" ht="20" customHeight="1">
      <x:c r="A461" s="6" t="str">
        <x:v>101301_1</x:v>
      </x:c>
      <x:c r="B461" s="6" t="str">
        <x:v>101301</x:v>
      </x:c>
      <x:c r="C461" s="6" t="n">
        <x:v>1</x:v>
      </x:c>
      <x:c r="D461" s="6" t="str">
        <x:v>看什么看</x:v>
      </x:c>
      <x:c r="E461" s="7" t="str">
        <x:v>对指定敌方单体造成等同于黑塔50%攻击力的冰属性伤害。</x:v>
      </x:c>
      <x:c r="F461" s="6" t="n">
        <x:v>0.5</x:v>
      </x:c>
      <x:c r="G461" s="6" t="n">
        <x:v>0</x:v>
      </x:c>
      <x:c r="H461" s="6" t="n">
        <x:v>0</x:v>
      </x:c>
      <x:c r="I461" s="6" t="n">
        <x:v>0</x:v>
      </x:c>
      <x:c r="J461" s="6" t="str">
        <x:v>[0.5]</x:v>
      </x:c>
      <x:c r="K461" s="7" t="str">
        <x:v>需确认条件及分段</x:v>
      </x:c>
      <x:c r="L461" s="6" t="str">
        <x:v>https://raw.githubusercontent.com/Mar-7th/StarRailRes/dbe8cdfcfb0bf657b9fe1cf92d5537f118ccb487/index_new/cn/character_skills.json</x:v>
      </x:c>
    </x:row>
    <x:row r="462" ht="20" customHeight="1">
      <x:c r="A462" s="6" t="str">
        <x:v>101301_2</x:v>
      </x:c>
      <x:c r="B462" s="6" t="str">
        <x:v>101301</x:v>
      </x:c>
      <x:c r="C462" s="6" t="n">
        <x:v>2</x:v>
      </x:c>
      <x:c r="D462" s="6" t="str">
        <x:v>看什么看</x:v>
      </x:c>
      <x:c r="E462" s="7" t="str">
        <x:v>对指定敌方单体造成等同于黑塔60%攻击力的冰属性伤害。</x:v>
      </x:c>
      <x:c r="F462" s="6" t="n">
        <x:v>0.6</x:v>
      </x:c>
      <x:c r="G462" s="6" t="n">
        <x:v>0</x:v>
      </x:c>
      <x:c r="H462" s="6" t="n">
        <x:v>0</x:v>
      </x:c>
      <x:c r="I462" s="6" t="n">
        <x:v>0</x:v>
      </x:c>
      <x:c r="J462" s="6" t="str">
        <x:v>[0.6]</x:v>
      </x:c>
      <x:c r="K462" s="7" t="str">
        <x:v>需确认条件及分段</x:v>
      </x:c>
      <x:c r="L462" s="6" t="str">
        <x:v>https://raw.githubusercontent.com/Mar-7th/StarRailRes/dbe8cdfcfb0bf657b9fe1cf92d5537f118ccb487/index_new/cn/character_skills.json</x:v>
      </x:c>
    </x:row>
    <x:row r="463" ht="20" customHeight="1">
      <x:c r="A463" s="6" t="str">
        <x:v>101301_3</x:v>
      </x:c>
      <x:c r="B463" s="6" t="str">
        <x:v>101301</x:v>
      </x:c>
      <x:c r="C463" s="6" t="n">
        <x:v>3</x:v>
      </x:c>
      <x:c r="D463" s="6" t="str">
        <x:v>看什么看</x:v>
      </x:c>
      <x:c r="E463" s="7" t="str">
        <x:v>对指定敌方单体造成等同于黑塔70%攻击力的冰属性伤害。</x:v>
      </x:c>
      <x:c r="F463" s="6" t="n">
        <x:v>0.7</x:v>
      </x:c>
      <x:c r="G463" s="6" t="n">
        <x:v>0</x:v>
      </x:c>
      <x:c r="H463" s="6" t="n">
        <x:v>0</x:v>
      </x:c>
      <x:c r="I463" s="6" t="n">
        <x:v>0</x:v>
      </x:c>
      <x:c r="J463" s="6" t="str">
        <x:v>[0.7]</x:v>
      </x:c>
      <x:c r="K463" s="7" t="str">
        <x:v>需确认条件及分段</x:v>
      </x:c>
      <x:c r="L463" s="6" t="str">
        <x:v>https://raw.githubusercontent.com/Mar-7th/StarRailRes/dbe8cdfcfb0bf657b9fe1cf92d5537f118ccb487/index_new/cn/character_skills.json</x:v>
      </x:c>
    </x:row>
    <x:row r="464" ht="20" customHeight="1">
      <x:c r="A464" s="6" t="str">
        <x:v>101301_4</x:v>
      </x:c>
      <x:c r="B464" s="6" t="str">
        <x:v>101301</x:v>
      </x:c>
      <x:c r="C464" s="6" t="n">
        <x:v>4</x:v>
      </x:c>
      <x:c r="D464" s="6" t="str">
        <x:v>看什么看</x:v>
      </x:c>
      <x:c r="E464" s="7" t="str">
        <x:v>对指定敌方单体造成等同于黑塔80%攻击力的冰属性伤害。</x:v>
      </x:c>
      <x:c r="F464" s="6" t="n">
        <x:v>0.8</x:v>
      </x:c>
      <x:c r="G464" s="6" t="n">
        <x:v>0</x:v>
      </x:c>
      <x:c r="H464" s="6" t="n">
        <x:v>0</x:v>
      </x:c>
      <x:c r="I464" s="6" t="n">
        <x:v>0</x:v>
      </x:c>
      <x:c r="J464" s="6" t="str">
        <x:v>[0.8]</x:v>
      </x:c>
      <x:c r="K464" s="7" t="str">
        <x:v>需确认条件及分段</x:v>
      </x:c>
      <x:c r="L464" s="6" t="str">
        <x:v>https://raw.githubusercontent.com/Mar-7th/StarRailRes/dbe8cdfcfb0bf657b9fe1cf92d5537f118ccb487/index_new/cn/character_skills.json</x:v>
      </x:c>
    </x:row>
    <x:row r="465" ht="20" customHeight="1">
      <x:c r="A465" s="6" t="str">
        <x:v>101301_5</x:v>
      </x:c>
      <x:c r="B465" s="6" t="str">
        <x:v>101301</x:v>
      </x:c>
      <x:c r="C465" s="6" t="n">
        <x:v>5</x:v>
      </x:c>
      <x:c r="D465" s="6" t="str">
        <x:v>看什么看</x:v>
      </x:c>
      <x:c r="E465" s="7" t="str">
        <x:v>对指定敌方单体造成等同于黑塔90%攻击力的冰属性伤害。</x:v>
      </x:c>
      <x:c r="F465" s="6" t="n">
        <x:v>0.9</x:v>
      </x:c>
      <x:c r="G465" s="6" t="n">
        <x:v>0</x:v>
      </x:c>
      <x:c r="H465" s="6" t="n">
        <x:v>0</x:v>
      </x:c>
      <x:c r="I465" s="6" t="n">
        <x:v>0</x:v>
      </x:c>
      <x:c r="J465" s="6" t="str">
        <x:v>[0.9]</x:v>
      </x:c>
      <x:c r="K465" s="7" t="str">
        <x:v>需确认条件及分段</x:v>
      </x:c>
      <x:c r="L465" s="6" t="str">
        <x:v>https://raw.githubusercontent.com/Mar-7th/StarRailRes/dbe8cdfcfb0bf657b9fe1cf92d5537f118ccb487/index_new/cn/character_skills.json</x:v>
      </x:c>
    </x:row>
    <x:row r="466" ht="20" customHeight="1">
      <x:c r="A466" s="6" t="str">
        <x:v>101301_6</x:v>
      </x:c>
      <x:c r="B466" s="6" t="str">
        <x:v>101301</x:v>
      </x:c>
      <x:c r="C466" s="6" t="n">
        <x:v>6</x:v>
      </x:c>
      <x:c r="D466" s="6" t="str">
        <x:v>看什么看</x:v>
      </x:c>
      <x:c r="E466" s="7" t="str">
        <x:v>对指定敌方单体造成等同于黑塔100%攻击力的冰属性伤害。</x:v>
      </x:c>
      <x:c r="F466" s="6" t="n">
        <x:v>1</x:v>
      </x:c>
      <x:c r="G466" s="6" t="n">
        <x:v>0</x:v>
      </x:c>
      <x:c r="H466" s="6" t="n">
        <x:v>0</x:v>
      </x:c>
      <x:c r="I466" s="6" t="n">
        <x:v>0</x:v>
      </x:c>
      <x:c r="J466" s="6" t="str">
        <x:v>[1]</x:v>
      </x:c>
      <x:c r="K466" s="7" t="str">
        <x:v>需确认条件及分段</x:v>
      </x:c>
      <x:c r="L466" s="6" t="str">
        <x:v>https://raw.githubusercontent.com/Mar-7th/StarRailRes/dbe8cdfcfb0bf657b9fe1cf92d5537f118ccb487/index_new/cn/character_skills.json</x:v>
      </x:c>
    </x:row>
    <x:row r="467" ht="20" customHeight="1">
      <x:c r="A467" s="6" t="str">
        <x:v>101301_7</x:v>
      </x:c>
      <x:c r="B467" s="6" t="str">
        <x:v>101301</x:v>
      </x:c>
      <x:c r="C467" s="6" t="n">
        <x:v>7</x:v>
      </x:c>
      <x:c r="D467" s="6" t="str">
        <x:v>看什么看</x:v>
      </x:c>
      <x:c r="E467" s="7" t="str">
        <x:v>对指定敌方单体造成等同于黑塔110%攻击力的冰属性伤害。</x:v>
      </x:c>
      <x:c r="F467" s="6" t="n">
        <x:v>1.1</x:v>
      </x:c>
      <x:c r="G467" s="6" t="n">
        <x:v>0</x:v>
      </x:c>
      <x:c r="H467" s="6" t="n">
        <x:v>0</x:v>
      </x:c>
      <x:c r="I467" s="6" t="n">
        <x:v>0</x:v>
      </x:c>
      <x:c r="J467" s="6" t="str">
        <x:v>[1.1]</x:v>
      </x:c>
      <x:c r="K467" s="7" t="str">
        <x:v>需确认条件及分段</x:v>
      </x:c>
      <x:c r="L467" s="6" t="str">
        <x:v>https://raw.githubusercontent.com/Mar-7th/StarRailRes/dbe8cdfcfb0bf657b9fe1cf92d5537f118ccb487/index_new/cn/character_skills.json</x:v>
      </x:c>
    </x:row>
    <x:row r="468" ht="20" customHeight="1">
      <x:c r="A468" s="6" t="str">
        <x:v>101301_8</x:v>
      </x:c>
      <x:c r="B468" s="6" t="str">
        <x:v>101301</x:v>
      </x:c>
      <x:c r="C468" s="6" t="n">
        <x:v>8</x:v>
      </x:c>
      <x:c r="D468" s="6" t="str">
        <x:v>看什么看</x:v>
      </x:c>
      <x:c r="E468" s="7" t="str">
        <x:v>对指定敌方单体造成等同于黑塔120%攻击力的冰属性伤害。</x:v>
      </x:c>
      <x:c r="F468" s="6" t="n">
        <x:v>1.2</x:v>
      </x:c>
      <x:c r="G468" s="6" t="n">
        <x:v>0</x:v>
      </x:c>
      <x:c r="H468" s="6" t="n">
        <x:v>0</x:v>
      </x:c>
      <x:c r="I468" s="6" t="n">
        <x:v>0</x:v>
      </x:c>
      <x:c r="J468" s="6" t="str">
        <x:v>[1.2]</x:v>
      </x:c>
      <x:c r="K468" s="7" t="str">
        <x:v>需确认条件及分段</x:v>
      </x:c>
      <x:c r="L468" s="6" t="str">
        <x:v>https://raw.githubusercontent.com/Mar-7th/StarRailRes/dbe8cdfcfb0bf657b9fe1cf92d5537f118ccb487/index_new/cn/character_skills.json</x:v>
      </x:c>
    </x:row>
    <x:row r="469" ht="20" customHeight="1">
      <x:c r="A469" s="6" t="str">
        <x:v>101301_9</x:v>
      </x:c>
      <x:c r="B469" s="6" t="str">
        <x:v>101301</x:v>
      </x:c>
      <x:c r="C469" s="6" t="n">
        <x:v>9</x:v>
      </x:c>
      <x:c r="D469" s="6" t="str">
        <x:v>看什么看</x:v>
      </x:c>
      <x:c r="E469" s="7" t="str">
        <x:v>对指定敌方单体造成等同于黑塔130%攻击力的冰属性伤害。</x:v>
      </x:c>
      <x:c r="F469" s="6" t="n">
        <x:v>1.3</x:v>
      </x:c>
      <x:c r="G469" s="6" t="n">
        <x:v>0</x:v>
      </x:c>
      <x:c r="H469" s="6" t="n">
        <x:v>0</x:v>
      </x:c>
      <x:c r="I469" s="6" t="n">
        <x:v>0</x:v>
      </x:c>
      <x:c r="J469" s="6" t="str">
        <x:v>[1.3]</x:v>
      </x:c>
      <x:c r="K469" s="7" t="str">
        <x:v>需确认条件及分段</x:v>
      </x:c>
      <x:c r="L469" s="6" t="str">
        <x:v>https://raw.githubusercontent.com/Mar-7th/StarRailRes/dbe8cdfcfb0bf657b9fe1cf92d5537f118ccb487/index_new/cn/character_skills.json</x:v>
      </x:c>
    </x:row>
    <x:row r="470" ht="20" customHeight="1">
      <x:c r="A470" s="6" t="str">
        <x:v>101301_10</x:v>
      </x:c>
      <x:c r="B470" s="6" t="str">
        <x:v>101301</x:v>
      </x:c>
      <x:c r="C470" s="6" t="n">
        <x:v>10</x:v>
      </x:c>
      <x:c r="D470" s="6" t="str">
        <x:v>看什么看</x:v>
      </x:c>
      <x:c r="E470" s="7" t="str">
        <x:v>对指定敌方单体造成等同于黑塔140%攻击力的冰属性伤害。</x:v>
      </x:c>
      <x:c r="F470" s="6" t="n">
        <x:v>1.4</x:v>
      </x:c>
      <x:c r="G470" s="6" t="n">
        <x:v>0</x:v>
      </x:c>
      <x:c r="H470" s="6" t="n">
        <x:v>0</x:v>
      </x:c>
      <x:c r="I470" s="6" t="n">
        <x:v>0</x:v>
      </x:c>
      <x:c r="J470" s="6" t="str">
        <x:v>[1.4]</x:v>
      </x:c>
      <x:c r="K470" s="7" t="str">
        <x:v>需确认条件及分段</x:v>
      </x:c>
      <x:c r="L470" s="6" t="str">
        <x:v>https://raw.githubusercontent.com/Mar-7th/StarRailRes/dbe8cdfcfb0bf657b9fe1cf92d5537f118ccb487/index_new/cn/character_skills.json</x:v>
      </x:c>
    </x:row>
    <x:row r="471" ht="38" customHeight="1">
      <x:c r="A471" s="6" t="str">
        <x:v>101302_1</x:v>
      </x:c>
      <x:c r="B471" s="6" t="str">
        <x:v>101302</x:v>
      </x:c>
      <x:c r="C471" s="6" t="n">
        <x:v>1</x:v>
      </x:c>
      <x:c r="D471" s="6" t="str">
        <x:v>一锤子买卖</x:v>
      </x:c>
      <x:c r="E471" s="7" t="str">
        <x:v>对敌方全体造成等同于黑塔50%攻击力的冰属性伤害。若敌方目标当前生命值百分比大于等于50%，则对该目标造成的伤害提高20%。</x:v>
      </x:c>
      <x:c r="F471" s="6" t="n">
        <x:v>0.5</x:v>
      </x:c>
      <x:c r="G471" s="6" t="n">
        <x:v>0</x:v>
      </x:c>
      <x:c r="H471" s="6" t="n">
        <x:v>0</x:v>
      </x:c>
      <x:c r="I471" s="6" t="n">
        <x:v>0</x:v>
      </x:c>
      <x:c r="J471" s="6" t="str">
        <x:v>[0.5, 0.5, 0.2]</x:v>
      </x:c>
      <x:c r="K471" s="7" t="str">
        <x:v>需确认条件及分段</x:v>
      </x:c>
      <x:c r="L471" s="6" t="str">
        <x:v>https://raw.githubusercontent.com/Mar-7th/StarRailRes/dbe8cdfcfb0bf657b9fe1cf92d5537f118ccb487/index_new/cn/character_skills.json</x:v>
      </x:c>
    </x:row>
    <x:row r="472" ht="38" customHeight="1">
      <x:c r="A472" s="6" t="str">
        <x:v>101302_2</x:v>
      </x:c>
      <x:c r="B472" s="6" t="str">
        <x:v>101302</x:v>
      </x:c>
      <x:c r="C472" s="6" t="n">
        <x:v>2</x:v>
      </x:c>
      <x:c r="D472" s="6" t="str">
        <x:v>一锤子买卖</x:v>
      </x:c>
      <x:c r="E472" s="7" t="str">
        <x:v>对敌方全体造成等同于黑塔55%攻击力的冰属性伤害。若敌方目标当前生命值百分比大于等于50%，则对该目标造成的伤害提高20%。</x:v>
      </x:c>
      <x:c r="F472" s="6" t="n">
        <x:v>0.55</x:v>
      </x:c>
      <x:c r="G472" s="6" t="n">
        <x:v>0</x:v>
      </x:c>
      <x:c r="H472" s="6" t="n">
        <x:v>0</x:v>
      </x:c>
      <x:c r="I472" s="6" t="n">
        <x:v>0</x:v>
      </x:c>
      <x:c r="J472" s="6" t="str">
        <x:v>[0.55, 0.5, 0.2]</x:v>
      </x:c>
      <x:c r="K472" s="7" t="str">
        <x:v>需确认条件及分段</x:v>
      </x:c>
      <x:c r="L472" s="6" t="str">
        <x:v>https://raw.githubusercontent.com/Mar-7th/StarRailRes/dbe8cdfcfb0bf657b9fe1cf92d5537f118ccb487/index_new/cn/character_skills.json</x:v>
      </x:c>
    </x:row>
    <x:row r="473" ht="38" customHeight="1">
      <x:c r="A473" s="6" t="str">
        <x:v>101302_3</x:v>
      </x:c>
      <x:c r="B473" s="6" t="str">
        <x:v>101302</x:v>
      </x:c>
      <x:c r="C473" s="6" t="n">
        <x:v>3</x:v>
      </x:c>
      <x:c r="D473" s="6" t="str">
        <x:v>一锤子买卖</x:v>
      </x:c>
      <x:c r="E473" s="7" t="str">
        <x:v>对敌方全体造成等同于黑塔60%攻击力的冰属性伤害。若敌方目标当前生命值百分比大于等于50%，则对该目标造成的伤害提高20%。</x:v>
      </x:c>
      <x:c r="F473" s="6" t="n">
        <x:v>0.6</x:v>
      </x:c>
      <x:c r="G473" s="6" t="n">
        <x:v>0</x:v>
      </x:c>
      <x:c r="H473" s="6" t="n">
        <x:v>0</x:v>
      </x:c>
      <x:c r="I473" s="6" t="n">
        <x:v>0</x:v>
      </x:c>
      <x:c r="J473" s="6" t="str">
        <x:v>[0.6, 0.5, 0.2]</x:v>
      </x:c>
      <x:c r="K473" s="7" t="str">
        <x:v>需确认条件及分段</x:v>
      </x:c>
      <x:c r="L473" s="6" t="str">
        <x:v>https://raw.githubusercontent.com/Mar-7th/StarRailRes/dbe8cdfcfb0bf657b9fe1cf92d5537f118ccb487/index_new/cn/character_skills.json</x:v>
      </x:c>
    </x:row>
    <x:row r="474" ht="38" customHeight="1">
      <x:c r="A474" s="6" t="str">
        <x:v>101302_4</x:v>
      </x:c>
      <x:c r="B474" s="6" t="str">
        <x:v>101302</x:v>
      </x:c>
      <x:c r="C474" s="6" t="n">
        <x:v>4</x:v>
      </x:c>
      <x:c r="D474" s="6" t="str">
        <x:v>一锤子买卖</x:v>
      </x:c>
      <x:c r="E474" s="7" t="str">
        <x:v>对敌方全体造成等同于黑塔65%攻击力的冰属性伤害。若敌方目标当前生命值百分比大于等于50%，则对该目标造成的伤害提高20%。</x:v>
      </x:c>
      <x:c r="F474" s="6" t="n">
        <x:v>0.65</x:v>
      </x:c>
      <x:c r="G474" s="6" t="n">
        <x:v>0</x:v>
      </x:c>
      <x:c r="H474" s="6" t="n">
        <x:v>0</x:v>
      </x:c>
      <x:c r="I474" s="6" t="n">
        <x:v>0</x:v>
      </x:c>
      <x:c r="J474" s="6" t="str">
        <x:v>[0.65, 0.5, 0.2]</x:v>
      </x:c>
      <x:c r="K474" s="7" t="str">
        <x:v>需确认条件及分段</x:v>
      </x:c>
      <x:c r="L474" s="6" t="str">
        <x:v>https://raw.githubusercontent.com/Mar-7th/StarRailRes/dbe8cdfcfb0bf657b9fe1cf92d5537f118ccb487/index_new/cn/character_skills.json</x:v>
      </x:c>
    </x:row>
    <x:row r="475" ht="38" customHeight="1">
      <x:c r="A475" s="6" t="str">
        <x:v>101302_5</x:v>
      </x:c>
      <x:c r="B475" s="6" t="str">
        <x:v>101302</x:v>
      </x:c>
      <x:c r="C475" s="6" t="n">
        <x:v>5</x:v>
      </x:c>
      <x:c r="D475" s="6" t="str">
        <x:v>一锤子买卖</x:v>
      </x:c>
      <x:c r="E475" s="7" t="str">
        <x:v>对敌方全体造成等同于黑塔70%攻击力的冰属性伤害。若敌方目标当前生命值百分比大于等于50%，则对该目标造成的伤害提高20%。</x:v>
      </x:c>
      <x:c r="F475" s="6" t="n">
        <x:v>0.7</x:v>
      </x:c>
      <x:c r="G475" s="6" t="n">
        <x:v>0</x:v>
      </x:c>
      <x:c r="H475" s="6" t="n">
        <x:v>0</x:v>
      </x:c>
      <x:c r="I475" s="6" t="n">
        <x:v>0</x:v>
      </x:c>
      <x:c r="J475" s="6" t="str">
        <x:v>[0.7, 0.5, 0.2]</x:v>
      </x:c>
      <x:c r="K475" s="7" t="str">
        <x:v>需确认条件及分段</x:v>
      </x:c>
      <x:c r="L475" s="6" t="str">
        <x:v>https://raw.githubusercontent.com/Mar-7th/StarRailRes/dbe8cdfcfb0bf657b9fe1cf92d5537f118ccb487/index_new/cn/character_skills.json</x:v>
      </x:c>
    </x:row>
    <x:row r="476" ht="38" customHeight="1">
      <x:c r="A476" s="6" t="str">
        <x:v>101302_6</x:v>
      </x:c>
      <x:c r="B476" s="6" t="str">
        <x:v>101302</x:v>
      </x:c>
      <x:c r="C476" s="6" t="n">
        <x:v>6</x:v>
      </x:c>
      <x:c r="D476" s="6" t="str">
        <x:v>一锤子买卖</x:v>
      </x:c>
      <x:c r="E476" s="7" t="str">
        <x:v>对敌方全体造成等同于黑塔75%攻击力的冰属性伤害。若敌方目标当前生命值百分比大于等于50%，则对该目标造成的伤害提高20%。</x:v>
      </x:c>
      <x:c r="F476" s="6" t="n">
        <x:v>0.75</x:v>
      </x:c>
      <x:c r="G476" s="6" t="n">
        <x:v>0</x:v>
      </x:c>
      <x:c r="H476" s="6" t="n">
        <x:v>0</x:v>
      </x:c>
      <x:c r="I476" s="6" t="n">
        <x:v>0</x:v>
      </x:c>
      <x:c r="J476" s="6" t="str">
        <x:v>[0.75, 0.5, 0.2]</x:v>
      </x:c>
      <x:c r="K476" s="7" t="str">
        <x:v>需确认条件及分段</x:v>
      </x:c>
      <x:c r="L476" s="6" t="str">
        <x:v>https://raw.githubusercontent.com/Mar-7th/StarRailRes/dbe8cdfcfb0bf657b9fe1cf92d5537f118ccb487/index_new/cn/character_skills.json</x:v>
      </x:c>
    </x:row>
    <x:row r="477" ht="38" customHeight="1">
      <x:c r="A477" s="6" t="str">
        <x:v>101302_7</x:v>
      </x:c>
      <x:c r="B477" s="6" t="str">
        <x:v>101302</x:v>
      </x:c>
      <x:c r="C477" s="6" t="n">
        <x:v>7</x:v>
      </x:c>
      <x:c r="D477" s="6" t="str">
        <x:v>一锤子买卖</x:v>
      </x:c>
      <x:c r="E477" s="7" t="str">
        <x:v>对敌方全体造成等同于黑塔81.25%攻击力的冰属性伤害。若敌方目标当前生命值百分比大于等于50%，则对该目标造成的伤害提高20%。</x:v>
      </x:c>
      <x:c r="F477" s="6" t="n">
        <x:v>0.8125</x:v>
      </x:c>
      <x:c r="G477" s="6" t="n">
        <x:v>0</x:v>
      </x:c>
      <x:c r="H477" s="6" t="n">
        <x:v>0</x:v>
      </x:c>
      <x:c r="I477" s="6" t="n">
        <x:v>0</x:v>
      </x:c>
      <x:c r="J477" s="6" t="str">
        <x:v>[0.8125, 0.5, 0.2]</x:v>
      </x:c>
      <x:c r="K477" s="7" t="str">
        <x:v>需确认条件及分段</x:v>
      </x:c>
      <x:c r="L477" s="6" t="str">
        <x:v>https://raw.githubusercontent.com/Mar-7th/StarRailRes/dbe8cdfcfb0bf657b9fe1cf92d5537f118ccb487/index_new/cn/character_skills.json</x:v>
      </x:c>
    </x:row>
    <x:row r="478" ht="38" customHeight="1">
      <x:c r="A478" s="6" t="str">
        <x:v>101302_8</x:v>
      </x:c>
      <x:c r="B478" s="6" t="str">
        <x:v>101302</x:v>
      </x:c>
      <x:c r="C478" s="6" t="n">
        <x:v>8</x:v>
      </x:c>
      <x:c r="D478" s="6" t="str">
        <x:v>一锤子买卖</x:v>
      </x:c>
      <x:c r="E478" s="7" t="str">
        <x:v>对敌方全体造成等同于黑塔87.5%攻击力的冰属性伤害。若敌方目标当前生命值百分比大于等于50%，则对该目标造成的伤害提高20%。</x:v>
      </x:c>
      <x:c r="F478" s="6" t="n">
        <x:v>0.875</x:v>
      </x:c>
      <x:c r="G478" s="6" t="n">
        <x:v>0</x:v>
      </x:c>
      <x:c r="H478" s="6" t="n">
        <x:v>0</x:v>
      </x:c>
      <x:c r="I478" s="6" t="n">
        <x:v>0</x:v>
      </x:c>
      <x:c r="J478" s="6" t="str">
        <x:v>[0.875, 0.5, 0.2]</x:v>
      </x:c>
      <x:c r="K478" s="7" t="str">
        <x:v>需确认条件及分段</x:v>
      </x:c>
      <x:c r="L478" s="6" t="str">
        <x:v>https://raw.githubusercontent.com/Mar-7th/StarRailRes/dbe8cdfcfb0bf657b9fe1cf92d5537f118ccb487/index_new/cn/character_skills.json</x:v>
      </x:c>
    </x:row>
    <x:row r="479" ht="38" customHeight="1">
      <x:c r="A479" s="6" t="str">
        <x:v>101302_9</x:v>
      </x:c>
      <x:c r="B479" s="6" t="str">
        <x:v>101302</x:v>
      </x:c>
      <x:c r="C479" s="6" t="n">
        <x:v>9</x:v>
      </x:c>
      <x:c r="D479" s="6" t="str">
        <x:v>一锤子买卖</x:v>
      </x:c>
      <x:c r="E479" s="7" t="str">
        <x:v>对敌方全体造成等同于黑塔93.75%攻击力的冰属性伤害。若敌方目标当前生命值百分比大于等于50%，则对该目标造成的伤害提高20%。</x:v>
      </x:c>
      <x:c r="F479" s="6" t="n">
        <x:v>0.9375</x:v>
      </x:c>
      <x:c r="G479" s="6" t="n">
        <x:v>0</x:v>
      </x:c>
      <x:c r="H479" s="6" t="n">
        <x:v>0</x:v>
      </x:c>
      <x:c r="I479" s="6" t="n">
        <x:v>0</x:v>
      </x:c>
      <x:c r="J479" s="6" t="str">
        <x:v>[0.9375, 0.5, 0.2]</x:v>
      </x:c>
      <x:c r="K479" s="7" t="str">
        <x:v>需确认条件及分段</x:v>
      </x:c>
      <x:c r="L479" s="6" t="str">
        <x:v>https://raw.githubusercontent.com/Mar-7th/StarRailRes/dbe8cdfcfb0bf657b9fe1cf92d5537f118ccb487/index_new/cn/character_skills.json</x:v>
      </x:c>
    </x:row>
    <x:row r="480" ht="38" customHeight="1">
      <x:c r="A480" s="6" t="str">
        <x:v>101302_10</x:v>
      </x:c>
      <x:c r="B480" s="6" t="str">
        <x:v>101302</x:v>
      </x:c>
      <x:c r="C480" s="6" t="n">
        <x:v>10</x:v>
      </x:c>
      <x:c r="D480" s="6" t="str">
        <x:v>一锤子买卖</x:v>
      </x:c>
      <x:c r="E480" s="7" t="str">
        <x:v>对敌方全体造成等同于黑塔100%攻击力的冰属性伤害。若敌方目标当前生命值百分比大于等于50%，则对该目标造成的伤害提高20%。</x:v>
      </x:c>
      <x:c r="F480" s="6" t="n">
        <x:v>1</x:v>
      </x:c>
      <x:c r="G480" s="6" t="n">
        <x:v>0</x:v>
      </x:c>
      <x:c r="H480" s="6" t="n">
        <x:v>0</x:v>
      </x:c>
      <x:c r="I480" s="6" t="n">
        <x:v>0</x:v>
      </x:c>
      <x:c r="J480" s="6" t="str">
        <x:v>[1, 0.5, 0.2]</x:v>
      </x:c>
      <x:c r="K480" s="7" t="str">
        <x:v>需确认条件及分段</x:v>
      </x:c>
      <x:c r="L480" s="6" t="str">
        <x:v>https://raw.githubusercontent.com/Mar-7th/StarRailRes/dbe8cdfcfb0bf657b9fe1cf92d5537f118ccb487/index_new/cn/character_skills.json</x:v>
      </x:c>
    </x:row>
    <x:row r="481" ht="38" customHeight="1">
      <x:c r="A481" s="6" t="str">
        <x:v>101302_11</x:v>
      </x:c>
      <x:c r="B481" s="6" t="str">
        <x:v>101302</x:v>
      </x:c>
      <x:c r="C481" s="6" t="n">
        <x:v>11</x:v>
      </x:c>
      <x:c r="D481" s="6" t="str">
        <x:v>一锤子买卖</x:v>
      </x:c>
      <x:c r="E481" s="7" t="str">
        <x:v>对敌方全体造成等同于黑塔105%攻击力的冰属性伤害。若敌方目标当前生命值百分比大于等于50%，则对该目标造成的伤害提高20%。</x:v>
      </x:c>
      <x:c r="F481" s="6" t="n">
        <x:v>1.05</x:v>
      </x:c>
      <x:c r="G481" s="6" t="n">
        <x:v>0</x:v>
      </x:c>
      <x:c r="H481" s="6" t="n">
        <x:v>0</x:v>
      </x:c>
      <x:c r="I481" s="6" t="n">
        <x:v>0</x:v>
      </x:c>
      <x:c r="J481" s="6" t="str">
        <x:v>[1.05, 0.5, 0.2]</x:v>
      </x:c>
      <x:c r="K481" s="7" t="str">
        <x:v>需确认条件及分段</x:v>
      </x:c>
      <x:c r="L481" s="6" t="str">
        <x:v>https://raw.githubusercontent.com/Mar-7th/StarRailRes/dbe8cdfcfb0bf657b9fe1cf92d5537f118ccb487/index_new/cn/character_skills.json</x:v>
      </x:c>
    </x:row>
    <x:row r="482" ht="38" customHeight="1">
      <x:c r="A482" s="6" t="str">
        <x:v>101302_12</x:v>
      </x:c>
      <x:c r="B482" s="6" t="str">
        <x:v>101302</x:v>
      </x:c>
      <x:c r="C482" s="6" t="n">
        <x:v>12</x:v>
      </x:c>
      <x:c r="D482" s="6" t="str">
        <x:v>一锤子买卖</x:v>
      </x:c>
      <x:c r="E482" s="7" t="str">
        <x:v>对敌方全体造成等同于黑塔110%攻击力的冰属性伤害。若敌方目标当前生命值百分比大于等于50%，则对该目标造成的伤害提高20%。</x:v>
      </x:c>
      <x:c r="F482" s="6" t="n">
        <x:v>1.1</x:v>
      </x:c>
      <x:c r="G482" s="6" t="n">
        <x:v>0</x:v>
      </x:c>
      <x:c r="H482" s="6" t="n">
        <x:v>0</x:v>
      </x:c>
      <x:c r="I482" s="6" t="n">
        <x:v>0</x:v>
      </x:c>
      <x:c r="J482" s="6" t="str">
        <x:v>[1.1, 0.5, 0.2]</x:v>
      </x:c>
      <x:c r="K482" s="7" t="str">
        <x:v>需确认条件及分段</x:v>
      </x:c>
      <x:c r="L482" s="6" t="str">
        <x:v>https://raw.githubusercontent.com/Mar-7th/StarRailRes/dbe8cdfcfb0bf657b9fe1cf92d5537f118ccb487/index_new/cn/character_skills.json</x:v>
      </x:c>
    </x:row>
    <x:row r="483" ht="38" customHeight="1">
      <x:c r="A483" s="6" t="str">
        <x:v>101302_13</x:v>
      </x:c>
      <x:c r="B483" s="6" t="str">
        <x:v>101302</x:v>
      </x:c>
      <x:c r="C483" s="6" t="n">
        <x:v>13</x:v>
      </x:c>
      <x:c r="D483" s="6" t="str">
        <x:v>一锤子买卖</x:v>
      </x:c>
      <x:c r="E483" s="7" t="str">
        <x:v>对敌方全体造成等同于黑塔115%攻击力的冰属性伤害。若敌方目标当前生命值百分比大于等于50%，则对该目标造成的伤害提高20%。</x:v>
      </x:c>
      <x:c r="F483" s="6" t="n">
        <x:v>1.15</x:v>
      </x:c>
      <x:c r="G483" s="6" t="n">
        <x:v>0</x:v>
      </x:c>
      <x:c r="H483" s="6" t="n">
        <x:v>0</x:v>
      </x:c>
      <x:c r="I483" s="6" t="n">
        <x:v>0</x:v>
      </x:c>
      <x:c r="J483" s="6" t="str">
        <x:v>[1.15, 0.5, 0.2]</x:v>
      </x:c>
      <x:c r="K483" s="7" t="str">
        <x:v>需确认条件及分段</x:v>
      </x:c>
      <x:c r="L483" s="6" t="str">
        <x:v>https://raw.githubusercontent.com/Mar-7th/StarRailRes/dbe8cdfcfb0bf657b9fe1cf92d5537f118ccb487/index_new/cn/character_skills.json</x:v>
      </x:c>
    </x:row>
    <x:row r="484" ht="38" customHeight="1">
      <x:c r="A484" s="6" t="str">
        <x:v>101302_14</x:v>
      </x:c>
      <x:c r="B484" s="6" t="str">
        <x:v>101302</x:v>
      </x:c>
      <x:c r="C484" s="6" t="n">
        <x:v>14</x:v>
      </x:c>
      <x:c r="D484" s="6" t="str">
        <x:v>一锤子买卖</x:v>
      </x:c>
      <x:c r="E484" s="7" t="str">
        <x:v>对敌方全体造成等同于黑塔120%攻击力的冰属性伤害。若敌方目标当前生命值百分比大于等于50%，则对该目标造成的伤害提高20%。</x:v>
      </x:c>
      <x:c r="F484" s="6" t="n">
        <x:v>1.2</x:v>
      </x:c>
      <x:c r="G484" s="6" t="n">
        <x:v>0</x:v>
      </x:c>
      <x:c r="H484" s="6" t="n">
        <x:v>0</x:v>
      </x:c>
      <x:c r="I484" s="6" t="n">
        <x:v>0</x:v>
      </x:c>
      <x:c r="J484" s="6" t="str">
        <x:v>[1.2, 0.5, 0.2]</x:v>
      </x:c>
      <x:c r="K484" s="7" t="str">
        <x:v>需确认条件及分段</x:v>
      </x:c>
      <x:c r="L484" s="6" t="str">
        <x:v>https://raw.githubusercontent.com/Mar-7th/StarRailRes/dbe8cdfcfb0bf657b9fe1cf92d5537f118ccb487/index_new/cn/character_skills.json</x:v>
      </x:c>
    </x:row>
    <x:row r="485" ht="38" customHeight="1">
      <x:c r="A485" s="6" t="str">
        <x:v>101302_15</x:v>
      </x:c>
      <x:c r="B485" s="6" t="str">
        <x:v>101302</x:v>
      </x:c>
      <x:c r="C485" s="6" t="n">
        <x:v>15</x:v>
      </x:c>
      <x:c r="D485" s="6" t="str">
        <x:v>一锤子买卖</x:v>
      </x:c>
      <x:c r="E485" s="7" t="str">
        <x:v>对敌方全体造成等同于黑塔125%攻击力的冰属性伤害。若敌方目标当前生命值百分比大于等于50%，则对该目标造成的伤害提高20%。</x:v>
      </x:c>
      <x:c r="F485" s="6" t="n">
        <x:v>1.25</x:v>
      </x:c>
      <x:c r="G485" s="6" t="n">
        <x:v>0</x:v>
      </x:c>
      <x:c r="H485" s="6" t="n">
        <x:v>0</x:v>
      </x:c>
      <x:c r="I485" s="6" t="n">
        <x:v>0</x:v>
      </x:c>
      <x:c r="J485" s="6" t="str">
        <x:v>[1.25, 0.5, 0.2]</x:v>
      </x:c>
      <x:c r="K485" s="7" t="str">
        <x:v>需确认条件及分段</x:v>
      </x:c>
      <x:c r="L485" s="6" t="str">
        <x:v>https://raw.githubusercontent.com/Mar-7th/StarRailRes/dbe8cdfcfb0bf657b9fe1cf92d5537f118ccb487/index_new/cn/character_skills.json</x:v>
      </x:c>
    </x:row>
    <x:row r="486" ht="20" customHeight="1">
      <x:c r="A486" s="6" t="str">
        <x:v>101303_1</x:v>
      </x:c>
      <x:c r="B486" s="6" t="str">
        <x:v>101303</x:v>
      </x:c>
      <x:c r="C486" s="6" t="n">
        <x:v>1</x:v>
      </x:c>
      <x:c r="D486" s="6" t="str">
        <x:v>是魔法，我加了魔法</x:v>
      </x:c>
      <x:c r="E486" s="7" t="str">
        <x:v>对敌方全体造成等同于黑塔120%攻击力的冰属性伤害。</x:v>
      </x:c>
      <x:c r="F486" s="6" t="n">
        <x:v>1.2</x:v>
      </x:c>
      <x:c r="G486" s="6" t="n">
        <x:v>0</x:v>
      </x:c>
      <x:c r="H486" s="6" t="n">
        <x:v>0</x:v>
      </x:c>
      <x:c r="I486" s="6" t="n">
        <x:v>0</x:v>
      </x:c>
      <x:c r="J486" s="6" t="str">
        <x:v>[1.2]</x:v>
      </x:c>
      <x:c r="K486" s="7" t="str">
        <x:v>需确认条件及分段</x:v>
      </x:c>
      <x:c r="L486" s="6" t="str">
        <x:v>https://raw.githubusercontent.com/Mar-7th/StarRailRes/dbe8cdfcfb0bf657b9fe1cf92d5537f118ccb487/index_new/cn/character_skills.json</x:v>
      </x:c>
    </x:row>
    <x:row r="487" ht="20" customHeight="1">
      <x:c r="A487" s="6" t="str">
        <x:v>101303_2</x:v>
      </x:c>
      <x:c r="B487" s="6" t="str">
        <x:v>101303</x:v>
      </x:c>
      <x:c r="C487" s="6" t="n">
        <x:v>2</x:v>
      </x:c>
      <x:c r="D487" s="6" t="str">
        <x:v>是魔法，我加了魔法</x:v>
      </x:c>
      <x:c r="E487" s="7" t="str">
        <x:v>对敌方全体造成等同于黑塔128%攻击力的冰属性伤害。</x:v>
      </x:c>
      <x:c r="F487" s="6" t="n">
        <x:v>1.28</x:v>
      </x:c>
      <x:c r="G487" s="6" t="n">
        <x:v>0</x:v>
      </x:c>
      <x:c r="H487" s="6" t="n">
        <x:v>0</x:v>
      </x:c>
      <x:c r="I487" s="6" t="n">
        <x:v>0</x:v>
      </x:c>
      <x:c r="J487" s="6" t="str">
        <x:v>[1.28]</x:v>
      </x:c>
      <x:c r="K487" s="7" t="str">
        <x:v>需确认条件及分段</x:v>
      </x:c>
      <x:c r="L487" s="6" t="str">
        <x:v>https://raw.githubusercontent.com/Mar-7th/StarRailRes/dbe8cdfcfb0bf657b9fe1cf92d5537f118ccb487/index_new/cn/character_skills.json</x:v>
      </x:c>
    </x:row>
    <x:row r="488" ht="20" customHeight="1">
      <x:c r="A488" s="6" t="str">
        <x:v>101303_3</x:v>
      </x:c>
      <x:c r="B488" s="6" t="str">
        <x:v>101303</x:v>
      </x:c>
      <x:c r="C488" s="6" t="n">
        <x:v>3</x:v>
      </x:c>
      <x:c r="D488" s="6" t="str">
        <x:v>是魔法，我加了魔法</x:v>
      </x:c>
      <x:c r="E488" s="7" t="str">
        <x:v>对敌方全体造成等同于黑塔136%攻击力的冰属性伤害。</x:v>
      </x:c>
      <x:c r="F488" s="6" t="n">
        <x:v>1.36</x:v>
      </x:c>
      <x:c r="G488" s="6" t="n">
        <x:v>0</x:v>
      </x:c>
      <x:c r="H488" s="6" t="n">
        <x:v>0</x:v>
      </x:c>
      <x:c r="I488" s="6" t="n">
        <x:v>0</x:v>
      </x:c>
      <x:c r="J488" s="6" t="str">
        <x:v>[1.36]</x:v>
      </x:c>
      <x:c r="K488" s="7" t="str">
        <x:v>需确认条件及分段</x:v>
      </x:c>
      <x:c r="L488" s="6" t="str">
        <x:v>https://raw.githubusercontent.com/Mar-7th/StarRailRes/dbe8cdfcfb0bf657b9fe1cf92d5537f118ccb487/index_new/cn/character_skills.json</x:v>
      </x:c>
    </x:row>
    <x:row r="489" ht="20" customHeight="1">
      <x:c r="A489" s="6" t="str">
        <x:v>101303_4</x:v>
      </x:c>
      <x:c r="B489" s="6" t="str">
        <x:v>101303</x:v>
      </x:c>
      <x:c r="C489" s="6" t="n">
        <x:v>4</x:v>
      </x:c>
      <x:c r="D489" s="6" t="str">
        <x:v>是魔法，我加了魔法</x:v>
      </x:c>
      <x:c r="E489" s="7" t="str">
        <x:v>对敌方全体造成等同于黑塔144%攻击力的冰属性伤害。</x:v>
      </x:c>
      <x:c r="F489" s="6" t="n">
        <x:v>1.44</x:v>
      </x:c>
      <x:c r="G489" s="6" t="n">
        <x:v>0</x:v>
      </x:c>
      <x:c r="H489" s="6" t="n">
        <x:v>0</x:v>
      </x:c>
      <x:c r="I489" s="6" t="n">
        <x:v>0</x:v>
      </x:c>
      <x:c r="J489" s="6" t="str">
        <x:v>[1.44]</x:v>
      </x:c>
      <x:c r="K489" s="7" t="str">
        <x:v>需确认条件及分段</x:v>
      </x:c>
      <x:c r="L489" s="6" t="str">
        <x:v>https://raw.githubusercontent.com/Mar-7th/StarRailRes/dbe8cdfcfb0bf657b9fe1cf92d5537f118ccb487/index_new/cn/character_skills.json</x:v>
      </x:c>
    </x:row>
    <x:row r="490" ht="20" customHeight="1">
      <x:c r="A490" s="6" t="str">
        <x:v>101303_5</x:v>
      </x:c>
      <x:c r="B490" s="6" t="str">
        <x:v>101303</x:v>
      </x:c>
      <x:c r="C490" s="6" t="n">
        <x:v>5</x:v>
      </x:c>
      <x:c r="D490" s="6" t="str">
        <x:v>是魔法，我加了魔法</x:v>
      </x:c>
      <x:c r="E490" s="7" t="str">
        <x:v>对敌方全体造成等同于黑塔152%攻击力的冰属性伤害。</x:v>
      </x:c>
      <x:c r="F490" s="6" t="n">
        <x:v>1.52</x:v>
      </x:c>
      <x:c r="G490" s="6" t="n">
        <x:v>0</x:v>
      </x:c>
      <x:c r="H490" s="6" t="n">
        <x:v>0</x:v>
      </x:c>
      <x:c r="I490" s="6" t="n">
        <x:v>0</x:v>
      </x:c>
      <x:c r="J490" s="6" t="str">
        <x:v>[1.52]</x:v>
      </x:c>
      <x:c r="K490" s="7" t="str">
        <x:v>需确认条件及分段</x:v>
      </x:c>
      <x:c r="L490" s="6" t="str">
        <x:v>https://raw.githubusercontent.com/Mar-7th/StarRailRes/dbe8cdfcfb0bf657b9fe1cf92d5537f118ccb487/index_new/cn/character_skills.json</x:v>
      </x:c>
    </x:row>
    <x:row r="491" ht="20" customHeight="1">
      <x:c r="A491" s="6" t="str">
        <x:v>101303_6</x:v>
      </x:c>
      <x:c r="B491" s="6" t="str">
        <x:v>101303</x:v>
      </x:c>
      <x:c r="C491" s="6" t="n">
        <x:v>6</x:v>
      </x:c>
      <x:c r="D491" s="6" t="str">
        <x:v>是魔法，我加了魔法</x:v>
      </x:c>
      <x:c r="E491" s="7" t="str">
        <x:v>对敌方全体造成等同于黑塔160%攻击力的冰属性伤害。</x:v>
      </x:c>
      <x:c r="F491" s="6" t="n">
        <x:v>1.6</x:v>
      </x:c>
      <x:c r="G491" s="6" t="n">
        <x:v>0</x:v>
      </x:c>
      <x:c r="H491" s="6" t="n">
        <x:v>0</x:v>
      </x:c>
      <x:c r="I491" s="6" t="n">
        <x:v>0</x:v>
      </x:c>
      <x:c r="J491" s="6" t="str">
        <x:v>[1.6]</x:v>
      </x:c>
      <x:c r="K491" s="7" t="str">
        <x:v>需确认条件及分段</x:v>
      </x:c>
      <x:c r="L491" s="6" t="str">
        <x:v>https://raw.githubusercontent.com/Mar-7th/StarRailRes/dbe8cdfcfb0bf657b9fe1cf92d5537f118ccb487/index_new/cn/character_skills.json</x:v>
      </x:c>
    </x:row>
    <x:row r="492" ht="20" customHeight="1">
      <x:c r="A492" s="6" t="str">
        <x:v>101303_7</x:v>
      </x:c>
      <x:c r="B492" s="6" t="str">
        <x:v>101303</x:v>
      </x:c>
      <x:c r="C492" s="6" t="n">
        <x:v>7</x:v>
      </x:c>
      <x:c r="D492" s="6" t="str">
        <x:v>是魔法，我加了魔法</x:v>
      </x:c>
      <x:c r="E492" s="7" t="str">
        <x:v>对敌方全体造成等同于黑塔170%攻击力的冰属性伤害。</x:v>
      </x:c>
      <x:c r="F492" s="6" t="n">
        <x:v>1.7</x:v>
      </x:c>
      <x:c r="G492" s="6" t="n">
        <x:v>0</x:v>
      </x:c>
      <x:c r="H492" s="6" t="n">
        <x:v>0</x:v>
      </x:c>
      <x:c r="I492" s="6" t="n">
        <x:v>0</x:v>
      </x:c>
      <x:c r="J492" s="6" t="str">
        <x:v>[1.7]</x:v>
      </x:c>
      <x:c r="K492" s="7" t="str">
        <x:v>需确认条件及分段</x:v>
      </x:c>
      <x:c r="L492" s="6" t="str">
        <x:v>https://raw.githubusercontent.com/Mar-7th/StarRailRes/dbe8cdfcfb0bf657b9fe1cf92d5537f118ccb487/index_new/cn/character_skills.json</x:v>
      </x:c>
    </x:row>
    <x:row r="493" ht="20" customHeight="1">
      <x:c r="A493" s="6" t="str">
        <x:v>101303_8</x:v>
      </x:c>
      <x:c r="B493" s="6" t="str">
        <x:v>101303</x:v>
      </x:c>
      <x:c r="C493" s="6" t="n">
        <x:v>8</x:v>
      </x:c>
      <x:c r="D493" s="6" t="str">
        <x:v>是魔法，我加了魔法</x:v>
      </x:c>
      <x:c r="E493" s="7" t="str">
        <x:v>对敌方全体造成等同于黑塔180%攻击力的冰属性伤害。</x:v>
      </x:c>
      <x:c r="F493" s="6" t="n">
        <x:v>1.8</x:v>
      </x:c>
      <x:c r="G493" s="6" t="n">
        <x:v>0</x:v>
      </x:c>
      <x:c r="H493" s="6" t="n">
        <x:v>0</x:v>
      </x:c>
      <x:c r="I493" s="6" t="n">
        <x:v>0</x:v>
      </x:c>
      <x:c r="J493" s="6" t="str">
        <x:v>[1.8]</x:v>
      </x:c>
      <x:c r="K493" s="7" t="str">
        <x:v>需确认条件及分段</x:v>
      </x:c>
      <x:c r="L493" s="6" t="str">
        <x:v>https://raw.githubusercontent.com/Mar-7th/StarRailRes/dbe8cdfcfb0bf657b9fe1cf92d5537f118ccb487/index_new/cn/character_skills.json</x:v>
      </x:c>
    </x:row>
    <x:row r="494" ht="20" customHeight="1">
      <x:c r="A494" s="6" t="str">
        <x:v>101303_9</x:v>
      </x:c>
      <x:c r="B494" s="6" t="str">
        <x:v>101303</x:v>
      </x:c>
      <x:c r="C494" s="6" t="n">
        <x:v>9</x:v>
      </x:c>
      <x:c r="D494" s="6" t="str">
        <x:v>是魔法，我加了魔法</x:v>
      </x:c>
      <x:c r="E494" s="7" t="str">
        <x:v>对敌方全体造成等同于黑塔190%攻击力的冰属性伤害。</x:v>
      </x:c>
      <x:c r="F494" s="6" t="n">
        <x:v>1.9</x:v>
      </x:c>
      <x:c r="G494" s="6" t="n">
        <x:v>0</x:v>
      </x:c>
      <x:c r="H494" s="6" t="n">
        <x:v>0</x:v>
      </x:c>
      <x:c r="I494" s="6" t="n">
        <x:v>0</x:v>
      </x:c>
      <x:c r="J494" s="6" t="str">
        <x:v>[1.9]</x:v>
      </x:c>
      <x:c r="K494" s="7" t="str">
        <x:v>需确认条件及分段</x:v>
      </x:c>
      <x:c r="L494" s="6" t="str">
        <x:v>https://raw.githubusercontent.com/Mar-7th/StarRailRes/dbe8cdfcfb0bf657b9fe1cf92d5537f118ccb487/index_new/cn/character_skills.json</x:v>
      </x:c>
    </x:row>
    <x:row r="495" ht="20" customHeight="1">
      <x:c r="A495" s="6" t="str">
        <x:v>101303_10</x:v>
      </x:c>
      <x:c r="B495" s="6" t="str">
        <x:v>101303</x:v>
      </x:c>
      <x:c r="C495" s="6" t="n">
        <x:v>10</x:v>
      </x:c>
      <x:c r="D495" s="6" t="str">
        <x:v>是魔法，我加了魔法</x:v>
      </x:c>
      <x:c r="E495" s="7" t="str">
        <x:v>对敌方全体造成等同于黑塔200%攻击力的冰属性伤害。</x:v>
      </x:c>
      <x:c r="F495" s="6" t="n">
        <x:v>2</x:v>
      </x:c>
      <x:c r="G495" s="6" t="n">
        <x:v>0</x:v>
      </x:c>
      <x:c r="H495" s="6" t="n">
        <x:v>0</x:v>
      </x:c>
      <x:c r="I495" s="6" t="n">
        <x:v>0</x:v>
      </x:c>
      <x:c r="J495" s="6" t="str">
        <x:v>[2]</x:v>
      </x:c>
      <x:c r="K495" s="7" t="str">
        <x:v>需确认条件及分段</x:v>
      </x:c>
      <x:c r="L495" s="6" t="str">
        <x:v>https://raw.githubusercontent.com/Mar-7th/StarRailRes/dbe8cdfcfb0bf657b9fe1cf92d5537f118ccb487/index_new/cn/character_skills.json</x:v>
      </x:c>
    </x:row>
    <x:row r="496" ht="20" customHeight="1">
      <x:c r="A496" s="6" t="str">
        <x:v>101303_11</x:v>
      </x:c>
      <x:c r="B496" s="6" t="str">
        <x:v>101303</x:v>
      </x:c>
      <x:c r="C496" s="6" t="n">
        <x:v>11</x:v>
      </x:c>
      <x:c r="D496" s="6" t="str">
        <x:v>是魔法，我加了魔法</x:v>
      </x:c>
      <x:c r="E496" s="7" t="str">
        <x:v>对敌方全体造成等同于黑塔208%攻击力的冰属性伤害。</x:v>
      </x:c>
      <x:c r="F496" s="6" t="n">
        <x:v>2.08</x:v>
      </x:c>
      <x:c r="G496" s="6" t="n">
        <x:v>0</x:v>
      </x:c>
      <x:c r="H496" s="6" t="n">
        <x:v>0</x:v>
      </x:c>
      <x:c r="I496" s="6" t="n">
        <x:v>0</x:v>
      </x:c>
      <x:c r="J496" s="6" t="str">
        <x:v>[2.08]</x:v>
      </x:c>
      <x:c r="K496" s="7" t="str">
        <x:v>需确认条件及分段</x:v>
      </x:c>
      <x:c r="L496" s="6" t="str">
        <x:v>https://raw.githubusercontent.com/Mar-7th/StarRailRes/dbe8cdfcfb0bf657b9fe1cf92d5537f118ccb487/index_new/cn/character_skills.json</x:v>
      </x:c>
    </x:row>
    <x:row r="497" ht="20" customHeight="1">
      <x:c r="A497" s="6" t="str">
        <x:v>101303_12</x:v>
      </x:c>
      <x:c r="B497" s="6" t="str">
        <x:v>101303</x:v>
      </x:c>
      <x:c r="C497" s="6" t="n">
        <x:v>12</x:v>
      </x:c>
      <x:c r="D497" s="6" t="str">
        <x:v>是魔法，我加了魔法</x:v>
      </x:c>
      <x:c r="E497" s="7" t="str">
        <x:v>对敌方全体造成等同于黑塔216%攻击力的冰属性伤害。</x:v>
      </x:c>
      <x:c r="F497" s="6" t="n">
        <x:v>2.16</x:v>
      </x:c>
      <x:c r="G497" s="6" t="n">
        <x:v>0</x:v>
      </x:c>
      <x:c r="H497" s="6" t="n">
        <x:v>0</x:v>
      </x:c>
      <x:c r="I497" s="6" t="n">
        <x:v>0</x:v>
      </x:c>
      <x:c r="J497" s="6" t="str">
        <x:v>[2.16]</x:v>
      </x:c>
      <x:c r="K497" s="7" t="str">
        <x:v>需确认条件及分段</x:v>
      </x:c>
      <x:c r="L497" s="6" t="str">
        <x:v>https://raw.githubusercontent.com/Mar-7th/StarRailRes/dbe8cdfcfb0bf657b9fe1cf92d5537f118ccb487/index_new/cn/character_skills.json</x:v>
      </x:c>
    </x:row>
    <x:row r="498" ht="20" customHeight="1">
      <x:c r="A498" s="6" t="str">
        <x:v>101303_13</x:v>
      </x:c>
      <x:c r="B498" s="6" t="str">
        <x:v>101303</x:v>
      </x:c>
      <x:c r="C498" s="6" t="n">
        <x:v>13</x:v>
      </x:c>
      <x:c r="D498" s="6" t="str">
        <x:v>是魔法，我加了魔法</x:v>
      </x:c>
      <x:c r="E498" s="7" t="str">
        <x:v>对敌方全体造成等同于黑塔224%攻击力的冰属性伤害。</x:v>
      </x:c>
      <x:c r="F498" s="6" t="n">
        <x:v>2.24</x:v>
      </x:c>
      <x:c r="G498" s="6" t="n">
        <x:v>0</x:v>
      </x:c>
      <x:c r="H498" s="6" t="n">
        <x:v>0</x:v>
      </x:c>
      <x:c r="I498" s="6" t="n">
        <x:v>0</x:v>
      </x:c>
      <x:c r="J498" s="6" t="str">
        <x:v>[2.24]</x:v>
      </x:c>
      <x:c r="K498" s="7" t="str">
        <x:v>需确认条件及分段</x:v>
      </x:c>
      <x:c r="L498" s="6" t="str">
        <x:v>https://raw.githubusercontent.com/Mar-7th/StarRailRes/dbe8cdfcfb0bf657b9fe1cf92d5537f118ccb487/index_new/cn/character_skills.json</x:v>
      </x:c>
    </x:row>
    <x:row r="499" ht="20" customHeight="1">
      <x:c r="A499" s="6" t="str">
        <x:v>101303_14</x:v>
      </x:c>
      <x:c r="B499" s="6" t="str">
        <x:v>101303</x:v>
      </x:c>
      <x:c r="C499" s="6" t="n">
        <x:v>14</x:v>
      </x:c>
      <x:c r="D499" s="6" t="str">
        <x:v>是魔法，我加了魔法</x:v>
      </x:c>
      <x:c r="E499" s="7" t="str">
        <x:v>对敌方全体造成等同于黑塔232%攻击力的冰属性伤害。</x:v>
      </x:c>
      <x:c r="F499" s="6" t="n">
        <x:v>2.32</x:v>
      </x:c>
      <x:c r="G499" s="6" t="n">
        <x:v>0</x:v>
      </x:c>
      <x:c r="H499" s="6" t="n">
        <x:v>0</x:v>
      </x:c>
      <x:c r="I499" s="6" t="n">
        <x:v>0</x:v>
      </x:c>
      <x:c r="J499" s="6" t="str">
        <x:v>[2.32]</x:v>
      </x:c>
      <x:c r="K499" s="7" t="str">
        <x:v>需确认条件及分段</x:v>
      </x:c>
      <x:c r="L499" s="6" t="str">
        <x:v>https://raw.githubusercontent.com/Mar-7th/StarRailRes/dbe8cdfcfb0bf657b9fe1cf92d5537f118ccb487/index_new/cn/character_skills.json</x:v>
      </x:c>
    </x:row>
    <x:row r="500" ht="20" customHeight="1">
      <x:c r="A500" s="6" t="str">
        <x:v>101303_15</x:v>
      </x:c>
      <x:c r="B500" s="6" t="str">
        <x:v>101303</x:v>
      </x:c>
      <x:c r="C500" s="6" t="n">
        <x:v>15</x:v>
      </x:c>
      <x:c r="D500" s="6" t="str">
        <x:v>是魔法，我加了魔法</x:v>
      </x:c>
      <x:c r="E500" s="7" t="str">
        <x:v>对敌方全体造成等同于黑塔240%攻击力的冰属性伤害。</x:v>
      </x:c>
      <x:c r="F500" s="6" t="n">
        <x:v>2.4</x:v>
      </x:c>
      <x:c r="G500" s="6" t="n">
        <x:v>0</x:v>
      </x:c>
      <x:c r="H500" s="6" t="n">
        <x:v>0</x:v>
      </x:c>
      <x:c r="I500" s="6" t="n">
        <x:v>0</x:v>
      </x:c>
      <x:c r="J500" s="6" t="str">
        <x:v>[2.4]</x:v>
      </x:c>
      <x:c r="K500" s="7" t="str">
        <x:v>需确认条件及分段</x:v>
      </x:c>
      <x:c r="L500" s="6" t="str">
        <x:v>https://raw.githubusercontent.com/Mar-7th/StarRailRes/dbe8cdfcfb0bf657b9fe1cf92d5537f118ccb487/index_new/cn/character_skills.json</x:v>
      </x:c>
    </x:row>
    <x:row r="501" ht="38" customHeight="1">
      <x:c r="A501" s="6" t="str">
        <x:v>101304_1</x:v>
      </x:c>
      <x:c r="B501" s="6" t="str">
        <x:v>101304</x:v>
      </x:c>
      <x:c r="C501" s="6" t="n">
        <x:v>1</x:v>
      </x:c>
      <x:c r="D501" s="6" t="str">
        <x:v>还是我来吧</x:v>
      </x:c>
      <x:c r="E501" s="7" t="str">
        <x:v>当任意我方目标的攻击使敌方目标的当前生命值百分比小于等于50%时，黑塔发动追加攻击，对敌方全体造成等同于黑塔25%攻击力的冰属性伤害。</x:v>
      </x:c>
      <x:c r="F501" s="6" t="n">
        <x:v>0.25</x:v>
      </x:c>
      <x:c r="G501" s="6" t="n">
        <x:v>0</x:v>
      </x:c>
      <x:c r="H501" s="6" t="n">
        <x:v>0</x:v>
      </x:c>
      <x:c r="I501" s="6" t="n">
        <x:v>0</x:v>
      </x:c>
      <x:c r="J501" s="6" t="str">
        <x:v>[0.5, 0.25]</x:v>
      </x:c>
      <x:c r="K501" s="7" t="str">
        <x:v>需确认条件及分段</x:v>
      </x:c>
      <x:c r="L501" s="6" t="str">
        <x:v>https://raw.githubusercontent.com/Mar-7th/StarRailRes/dbe8cdfcfb0bf657b9fe1cf92d5537f118ccb487/index_new/cn/character_skills.json</x:v>
      </x:c>
    </x:row>
    <x:row r="502" ht="38" customHeight="1">
      <x:c r="A502" s="6" t="str">
        <x:v>101304_2</x:v>
      </x:c>
      <x:c r="B502" s="6" t="str">
        <x:v>101304</x:v>
      </x:c>
      <x:c r="C502" s="6" t="n">
        <x:v>2</x:v>
      </x:c>
      <x:c r="D502" s="6" t="str">
        <x:v>还是我来吧</x:v>
      </x:c>
      <x:c r="E502" s="7" t="str">
        <x:v>当任意我方目标的攻击使敌方目标的当前生命值百分比小于等于50%时，黑塔发动追加攻击，对敌方全体造成等同于黑塔26.5%攻击力的冰属性伤害。</x:v>
      </x:c>
      <x:c r="F502" s="6" t="n">
        <x:v>0.265</x:v>
      </x:c>
      <x:c r="G502" s="6" t="n">
        <x:v>0</x:v>
      </x:c>
      <x:c r="H502" s="6" t="n">
        <x:v>0</x:v>
      </x:c>
      <x:c r="I502" s="6" t="n">
        <x:v>0</x:v>
      </x:c>
      <x:c r="J502" s="6" t="str">
        <x:v>[0.5, 0.265]</x:v>
      </x:c>
      <x:c r="K502" s="7" t="str">
        <x:v>需确认条件及分段</x:v>
      </x:c>
      <x:c r="L502" s="6" t="str">
        <x:v>https://raw.githubusercontent.com/Mar-7th/StarRailRes/dbe8cdfcfb0bf657b9fe1cf92d5537f118ccb487/index_new/cn/character_skills.json</x:v>
      </x:c>
    </x:row>
    <x:row r="503" ht="38" customHeight="1">
      <x:c r="A503" s="6" t="str">
        <x:v>101304_3</x:v>
      </x:c>
      <x:c r="B503" s="6" t="str">
        <x:v>101304</x:v>
      </x:c>
      <x:c r="C503" s="6" t="n">
        <x:v>3</x:v>
      </x:c>
      <x:c r="D503" s="6" t="str">
        <x:v>还是我来吧</x:v>
      </x:c>
      <x:c r="E503" s="7" t="str">
        <x:v>当任意我方目标的攻击使敌方目标的当前生命值百分比小于等于50%时，黑塔发动追加攻击，对敌方全体造成等同于黑塔28%攻击力的冰属性伤害。</x:v>
      </x:c>
      <x:c r="F503" s="6" t="n">
        <x:v>0.28</x:v>
      </x:c>
      <x:c r="G503" s="6" t="n">
        <x:v>0</x:v>
      </x:c>
      <x:c r="H503" s="6" t="n">
        <x:v>0</x:v>
      </x:c>
      <x:c r="I503" s="6" t="n">
        <x:v>0</x:v>
      </x:c>
      <x:c r="J503" s="6" t="str">
        <x:v>[0.5, 0.28]</x:v>
      </x:c>
      <x:c r="K503" s="7" t="str">
        <x:v>需确认条件及分段</x:v>
      </x:c>
      <x:c r="L503" s="6" t="str">
        <x:v>https://raw.githubusercontent.com/Mar-7th/StarRailRes/dbe8cdfcfb0bf657b9fe1cf92d5537f118ccb487/index_new/cn/character_skills.json</x:v>
      </x:c>
    </x:row>
    <x:row r="504" ht="38" customHeight="1">
      <x:c r="A504" s="6" t="str">
        <x:v>101304_4</x:v>
      </x:c>
      <x:c r="B504" s="6" t="str">
        <x:v>101304</x:v>
      </x:c>
      <x:c r="C504" s="6" t="n">
        <x:v>4</x:v>
      </x:c>
      <x:c r="D504" s="6" t="str">
        <x:v>还是我来吧</x:v>
      </x:c>
      <x:c r="E504" s="7" t="str">
        <x:v>当任意我方目标的攻击使敌方目标的当前生命值百分比小于等于50%时，黑塔发动追加攻击，对敌方全体造成等同于黑塔29.5%攻击力的冰属性伤害。</x:v>
      </x:c>
      <x:c r="F504" s="6" t="n">
        <x:v>0.295</x:v>
      </x:c>
      <x:c r="G504" s="6" t="n">
        <x:v>0</x:v>
      </x:c>
      <x:c r="H504" s="6" t="n">
        <x:v>0</x:v>
      </x:c>
      <x:c r="I504" s="6" t="n">
        <x:v>0</x:v>
      </x:c>
      <x:c r="J504" s="6" t="str">
        <x:v>[0.5, 0.295]</x:v>
      </x:c>
      <x:c r="K504" s="7" t="str">
        <x:v>需确认条件及分段</x:v>
      </x:c>
      <x:c r="L504" s="6" t="str">
        <x:v>https://raw.githubusercontent.com/Mar-7th/StarRailRes/dbe8cdfcfb0bf657b9fe1cf92d5537f118ccb487/index_new/cn/character_skills.json</x:v>
      </x:c>
    </x:row>
    <x:row r="505" ht="38" customHeight="1">
      <x:c r="A505" s="6" t="str">
        <x:v>101304_5</x:v>
      </x:c>
      <x:c r="B505" s="6" t="str">
        <x:v>101304</x:v>
      </x:c>
      <x:c r="C505" s="6" t="n">
        <x:v>5</x:v>
      </x:c>
      <x:c r="D505" s="6" t="str">
        <x:v>还是我来吧</x:v>
      </x:c>
      <x:c r="E505" s="7" t="str">
        <x:v>当任意我方目标的攻击使敌方目标的当前生命值百分比小于等于50%时，黑塔发动追加攻击，对敌方全体造成等同于黑塔31%攻击力的冰属性伤害。</x:v>
      </x:c>
      <x:c r="F505" s="6" t="n">
        <x:v>0.31</x:v>
      </x:c>
      <x:c r="G505" s="6" t="n">
        <x:v>0</x:v>
      </x:c>
      <x:c r="H505" s="6" t="n">
        <x:v>0</x:v>
      </x:c>
      <x:c r="I505" s="6" t="n">
        <x:v>0</x:v>
      </x:c>
      <x:c r="J505" s="6" t="str">
        <x:v>[0.5, 0.31]</x:v>
      </x:c>
      <x:c r="K505" s="7" t="str">
        <x:v>需确认条件及分段</x:v>
      </x:c>
      <x:c r="L505" s="6" t="str">
        <x:v>https://raw.githubusercontent.com/Mar-7th/StarRailRes/dbe8cdfcfb0bf657b9fe1cf92d5537f118ccb487/index_new/cn/character_skills.json</x:v>
      </x:c>
    </x:row>
    <x:row r="506" ht="38" customHeight="1">
      <x:c r="A506" s="6" t="str">
        <x:v>101304_6</x:v>
      </x:c>
      <x:c r="B506" s="6" t="str">
        <x:v>101304</x:v>
      </x:c>
      <x:c r="C506" s="6" t="n">
        <x:v>6</x:v>
      </x:c>
      <x:c r="D506" s="6" t="str">
        <x:v>还是我来吧</x:v>
      </x:c>
      <x:c r="E506" s="7" t="str">
        <x:v>当任意我方目标的攻击使敌方目标的当前生命值百分比小于等于50%时，黑塔发动追加攻击，对敌方全体造成等同于黑塔32.5%攻击力的冰属性伤害。</x:v>
      </x:c>
      <x:c r="F506" s="6" t="n">
        <x:v>0.325</x:v>
      </x:c>
      <x:c r="G506" s="6" t="n">
        <x:v>0</x:v>
      </x:c>
      <x:c r="H506" s="6" t="n">
        <x:v>0</x:v>
      </x:c>
      <x:c r="I506" s="6" t="n">
        <x:v>0</x:v>
      </x:c>
      <x:c r="J506" s="6" t="str">
        <x:v>[0.5, 0.325]</x:v>
      </x:c>
      <x:c r="K506" s="7" t="str">
        <x:v>需确认条件及分段</x:v>
      </x:c>
      <x:c r="L506" s="6" t="str">
        <x:v>https://raw.githubusercontent.com/Mar-7th/StarRailRes/dbe8cdfcfb0bf657b9fe1cf92d5537f118ccb487/index_new/cn/character_skills.json</x:v>
      </x:c>
    </x:row>
    <x:row r="507" ht="38" customHeight="1">
      <x:c r="A507" s="6" t="str">
        <x:v>101304_7</x:v>
      </x:c>
      <x:c r="B507" s="6" t="str">
        <x:v>101304</x:v>
      </x:c>
      <x:c r="C507" s="6" t="n">
        <x:v>7</x:v>
      </x:c>
      <x:c r="D507" s="6" t="str">
        <x:v>还是我来吧</x:v>
      </x:c>
      <x:c r="E507" s="7" t="str">
        <x:v>当任意我方目标的攻击使敌方目标的当前生命值百分比小于等于50%时，黑塔发动追加攻击，对敌方全体造成等同于黑塔34.38%攻击力的冰属性伤害。</x:v>
      </x:c>
      <x:c r="F507" s="6" t="n">
        <x:v>0.3438</x:v>
      </x:c>
      <x:c r="G507" s="6" t="n">
        <x:v>0</x:v>
      </x:c>
      <x:c r="H507" s="6" t="n">
        <x:v>0</x:v>
      </x:c>
      <x:c r="I507" s="6" t="n">
        <x:v>0</x:v>
      </x:c>
      <x:c r="J507" s="6" t="str">
        <x:v>[0.5, 0.3438]</x:v>
      </x:c>
      <x:c r="K507" s="7" t="str">
        <x:v>需确认条件及分段</x:v>
      </x:c>
      <x:c r="L507" s="6" t="str">
        <x:v>https://raw.githubusercontent.com/Mar-7th/StarRailRes/dbe8cdfcfb0bf657b9fe1cf92d5537f118ccb487/index_new/cn/character_skills.json</x:v>
      </x:c>
    </x:row>
    <x:row r="508" ht="38" customHeight="1">
      <x:c r="A508" s="6" t="str">
        <x:v>101304_8</x:v>
      </x:c>
      <x:c r="B508" s="6" t="str">
        <x:v>101304</x:v>
      </x:c>
      <x:c r="C508" s="6" t="n">
        <x:v>8</x:v>
      </x:c>
      <x:c r="D508" s="6" t="str">
        <x:v>还是我来吧</x:v>
      </x:c>
      <x:c r="E508" s="7" t="str">
        <x:v>当任意我方目标的攻击使敌方目标的当前生命值百分比小于等于50%时，黑塔发动追加攻击，对敌方全体造成等同于黑塔36.25%攻击力的冰属性伤害。</x:v>
      </x:c>
      <x:c r="F508" s="6" t="n">
        <x:v>0.3625</x:v>
      </x:c>
      <x:c r="G508" s="6" t="n">
        <x:v>0</x:v>
      </x:c>
      <x:c r="H508" s="6" t="n">
        <x:v>0</x:v>
      </x:c>
      <x:c r="I508" s="6" t="n">
        <x:v>0</x:v>
      </x:c>
      <x:c r="J508" s="6" t="str">
        <x:v>[0.5, 0.3625]</x:v>
      </x:c>
      <x:c r="K508" s="7" t="str">
        <x:v>需确认条件及分段</x:v>
      </x:c>
      <x:c r="L508" s="6" t="str">
        <x:v>https://raw.githubusercontent.com/Mar-7th/StarRailRes/dbe8cdfcfb0bf657b9fe1cf92d5537f118ccb487/index_new/cn/character_skills.json</x:v>
      </x:c>
    </x:row>
    <x:row r="509" ht="38" customHeight="1">
      <x:c r="A509" s="6" t="str">
        <x:v>101304_9</x:v>
      </x:c>
      <x:c r="B509" s="6" t="str">
        <x:v>101304</x:v>
      </x:c>
      <x:c r="C509" s="6" t="n">
        <x:v>9</x:v>
      </x:c>
      <x:c r="D509" s="6" t="str">
        <x:v>还是我来吧</x:v>
      </x:c>
      <x:c r="E509" s="7" t="str">
        <x:v>当任意我方目标的攻击使敌方目标的当前生命值百分比小于等于50%时，黑塔发动追加攻击，对敌方全体造成等同于黑塔38.12%攻击力的冰属性伤害。</x:v>
      </x:c>
      <x:c r="F509" s="6" t="n">
        <x:v>0.3812</x:v>
      </x:c>
      <x:c r="G509" s="6" t="n">
        <x:v>0</x:v>
      </x:c>
      <x:c r="H509" s="6" t="n">
        <x:v>0</x:v>
      </x:c>
      <x:c r="I509" s="6" t="n">
        <x:v>0</x:v>
      </x:c>
      <x:c r="J509" s="6" t="str">
        <x:v>[0.5, 0.3812]</x:v>
      </x:c>
      <x:c r="K509" s="7" t="str">
        <x:v>需确认条件及分段</x:v>
      </x:c>
      <x:c r="L509" s="6" t="str">
        <x:v>https://raw.githubusercontent.com/Mar-7th/StarRailRes/dbe8cdfcfb0bf657b9fe1cf92d5537f118ccb487/index_new/cn/character_skills.json</x:v>
      </x:c>
    </x:row>
    <x:row r="510" ht="38" customHeight="1">
      <x:c r="A510" s="6" t="str">
        <x:v>101304_10</x:v>
      </x:c>
      <x:c r="B510" s="6" t="str">
        <x:v>101304</x:v>
      </x:c>
      <x:c r="C510" s="6" t="n">
        <x:v>10</x:v>
      </x:c>
      <x:c r="D510" s="6" t="str">
        <x:v>还是我来吧</x:v>
      </x:c>
      <x:c r="E510" s="7" t="str">
        <x:v>当任意我方目标的攻击使敌方目标的当前生命值百分比小于等于50%时，黑塔发动追加攻击，对敌方全体造成等同于黑塔40%攻击力的冰属性伤害。</x:v>
      </x:c>
      <x:c r="F510" s="6" t="n">
        <x:v>0.4</x:v>
      </x:c>
      <x:c r="G510" s="6" t="n">
        <x:v>0</x:v>
      </x:c>
      <x:c r="H510" s="6" t="n">
        <x:v>0</x:v>
      </x:c>
      <x:c r="I510" s="6" t="n">
        <x:v>0</x:v>
      </x:c>
      <x:c r="J510" s="6" t="str">
        <x:v>[0.5, 0.4]</x:v>
      </x:c>
      <x:c r="K510" s="7" t="str">
        <x:v>需确认条件及分段</x:v>
      </x:c>
      <x:c r="L510" s="6" t="str">
        <x:v>https://raw.githubusercontent.com/Mar-7th/StarRailRes/dbe8cdfcfb0bf657b9fe1cf92d5537f118ccb487/index_new/cn/character_skills.json</x:v>
      </x:c>
    </x:row>
    <x:row r="511" ht="38" customHeight="1">
      <x:c r="A511" s="6" t="str">
        <x:v>101304_11</x:v>
      </x:c>
      <x:c r="B511" s="6" t="str">
        <x:v>101304</x:v>
      </x:c>
      <x:c r="C511" s="6" t="n">
        <x:v>11</x:v>
      </x:c>
      <x:c r="D511" s="6" t="str">
        <x:v>还是我来吧</x:v>
      </x:c>
      <x:c r="E511" s="7" t="str">
        <x:v>当任意我方目标的攻击使敌方目标的当前生命值百分比小于等于50%时，黑塔发动追加攻击，对敌方全体造成等同于黑塔41.5%攻击力的冰属性伤害。</x:v>
      </x:c>
      <x:c r="F511" s="6" t="n">
        <x:v>0.415</x:v>
      </x:c>
      <x:c r="G511" s="6" t="n">
        <x:v>0</x:v>
      </x:c>
      <x:c r="H511" s="6" t="n">
        <x:v>0</x:v>
      </x:c>
      <x:c r="I511" s="6" t="n">
        <x:v>0</x:v>
      </x:c>
      <x:c r="J511" s="6" t="str">
        <x:v>[0.5, 0.415]</x:v>
      </x:c>
      <x:c r="K511" s="7" t="str">
        <x:v>需确认条件及分段</x:v>
      </x:c>
      <x:c r="L511" s="6" t="str">
        <x:v>https://raw.githubusercontent.com/Mar-7th/StarRailRes/dbe8cdfcfb0bf657b9fe1cf92d5537f118ccb487/index_new/cn/character_skills.json</x:v>
      </x:c>
    </x:row>
    <x:row r="512" ht="38" customHeight="1">
      <x:c r="A512" s="6" t="str">
        <x:v>101304_12</x:v>
      </x:c>
      <x:c r="B512" s="6" t="str">
        <x:v>101304</x:v>
      </x:c>
      <x:c r="C512" s="6" t="n">
        <x:v>12</x:v>
      </x:c>
      <x:c r="D512" s="6" t="str">
        <x:v>还是我来吧</x:v>
      </x:c>
      <x:c r="E512" s="7" t="str">
        <x:v>当任意我方目标的攻击使敌方目标的当前生命值百分比小于等于50%时，黑塔发动追加攻击，对敌方全体造成等同于黑塔43%攻击力的冰属性伤害。</x:v>
      </x:c>
      <x:c r="F512" s="6" t="n">
        <x:v>0.43</x:v>
      </x:c>
      <x:c r="G512" s="6" t="n">
        <x:v>0</x:v>
      </x:c>
      <x:c r="H512" s="6" t="n">
        <x:v>0</x:v>
      </x:c>
      <x:c r="I512" s="6" t="n">
        <x:v>0</x:v>
      </x:c>
      <x:c r="J512" s="6" t="str">
        <x:v>[0.5, 0.43]</x:v>
      </x:c>
      <x:c r="K512" s="7" t="str">
        <x:v>需确认条件及分段</x:v>
      </x:c>
      <x:c r="L512" s="6" t="str">
        <x:v>https://raw.githubusercontent.com/Mar-7th/StarRailRes/dbe8cdfcfb0bf657b9fe1cf92d5537f118ccb487/index_new/cn/character_skills.json</x:v>
      </x:c>
    </x:row>
    <x:row r="513" ht="38" customHeight="1">
      <x:c r="A513" s="6" t="str">
        <x:v>101304_13</x:v>
      </x:c>
      <x:c r="B513" s="6" t="str">
        <x:v>101304</x:v>
      </x:c>
      <x:c r="C513" s="6" t="n">
        <x:v>13</x:v>
      </x:c>
      <x:c r="D513" s="6" t="str">
        <x:v>还是我来吧</x:v>
      </x:c>
      <x:c r="E513" s="7" t="str">
        <x:v>当任意我方目标的攻击使敌方目标的当前生命值百分比小于等于50%时，黑塔发动追加攻击，对敌方全体造成等同于黑塔44.5%攻击力的冰属性伤害。</x:v>
      </x:c>
      <x:c r="F513" s="6" t="n">
        <x:v>0.445</x:v>
      </x:c>
      <x:c r="G513" s="6" t="n">
        <x:v>0</x:v>
      </x:c>
      <x:c r="H513" s="6" t="n">
        <x:v>0</x:v>
      </x:c>
      <x:c r="I513" s="6" t="n">
        <x:v>0</x:v>
      </x:c>
      <x:c r="J513" s="6" t="str">
        <x:v>[0.5, 0.445]</x:v>
      </x:c>
      <x:c r="K513" s="7" t="str">
        <x:v>需确认条件及分段</x:v>
      </x:c>
      <x:c r="L513" s="6" t="str">
        <x:v>https://raw.githubusercontent.com/Mar-7th/StarRailRes/dbe8cdfcfb0bf657b9fe1cf92d5537f118ccb487/index_new/cn/character_skills.json</x:v>
      </x:c>
    </x:row>
    <x:row r="514" ht="38" customHeight="1">
      <x:c r="A514" s="6" t="str">
        <x:v>101304_14</x:v>
      </x:c>
      <x:c r="B514" s="6" t="str">
        <x:v>101304</x:v>
      </x:c>
      <x:c r="C514" s="6" t="n">
        <x:v>14</x:v>
      </x:c>
      <x:c r="D514" s="6" t="str">
        <x:v>还是我来吧</x:v>
      </x:c>
      <x:c r="E514" s="7" t="str">
        <x:v>当任意我方目标的攻击使敌方目标的当前生命值百分比小于等于50%时，黑塔发动追加攻击，对敌方全体造成等同于黑塔46%攻击力的冰属性伤害。</x:v>
      </x:c>
      <x:c r="F514" s="6" t="n">
        <x:v>0.46</x:v>
      </x:c>
      <x:c r="G514" s="6" t="n">
        <x:v>0</x:v>
      </x:c>
      <x:c r="H514" s="6" t="n">
        <x:v>0</x:v>
      </x:c>
      <x:c r="I514" s="6" t="n">
        <x:v>0</x:v>
      </x:c>
      <x:c r="J514" s="6" t="str">
        <x:v>[0.5, 0.46]</x:v>
      </x:c>
      <x:c r="K514" s="7" t="str">
        <x:v>需确认条件及分段</x:v>
      </x:c>
      <x:c r="L514" s="6" t="str">
        <x:v>https://raw.githubusercontent.com/Mar-7th/StarRailRes/dbe8cdfcfb0bf657b9fe1cf92d5537f118ccb487/index_new/cn/character_skills.json</x:v>
      </x:c>
    </x:row>
    <x:row r="515" ht="38" customHeight="1">
      <x:c r="A515" s="6" t="str">
        <x:v>101304_15</x:v>
      </x:c>
      <x:c r="B515" s="6" t="str">
        <x:v>101304</x:v>
      </x:c>
      <x:c r="C515" s="6" t="n">
        <x:v>15</x:v>
      </x:c>
      <x:c r="D515" s="6" t="str">
        <x:v>还是我来吧</x:v>
      </x:c>
      <x:c r="E515" s="7" t="str">
        <x:v>当任意我方目标的攻击使敌方目标的当前生命值百分比小于等于50%时，黑塔发动追加攻击，对敌方全体造成等同于黑塔47.5%攻击力的冰属性伤害。</x:v>
      </x:c>
      <x:c r="F515" s="6" t="n">
        <x:v>0.475</x:v>
      </x:c>
      <x:c r="G515" s="6" t="n">
        <x:v>0</x:v>
      </x:c>
      <x:c r="H515" s="6" t="n">
        <x:v>0</x:v>
      </x:c>
      <x:c r="I515" s="6" t="n">
        <x:v>0</x:v>
      </x:c>
      <x:c r="J515" s="6" t="str">
        <x:v>[0.5, 0.475]</x:v>
      </x:c>
      <x:c r="K515" s="7" t="str">
        <x:v>需确认条件及分段</x:v>
      </x:c>
      <x:c r="L515" s="6" t="str">
        <x:v>https://raw.githubusercontent.com/Mar-7th/StarRailRes/dbe8cdfcfb0bf657b9fe1cf92d5537f118ccb487/index_new/cn/character_skills.json</x:v>
      </x:c>
    </x:row>
    <x:row r="516" ht="20" customHeight="1">
      <x:c r="A516" s="6" t="str">
        <x:v>101306_1</x:v>
      </x:c>
      <x:c r="B516" s="6" t="str">
        <x:v>101306</x:v>
      </x:c>
      <x:c r="C516" s="6" t="n">
        <x:v>1</x:v>
      </x:c>
      <x:c r="D516" s="6" t="str">
        <x:v>攻击</x:v>
      </x:c>
      <x:c r="E516" s="7" t="str">
        <x:v>攻击敌人，进入战斗后削弱敌方目标对应属性韧性。</x:v>
      </x:c>
      <x:c r="F516" s="6" t="n">
        <x:v>0</x:v>
      </x:c>
      <x:c r="G516" s="6" t="n">
        <x:v>0</x:v>
      </x:c>
      <x:c r="H516" s="6" t="n">
        <x:v>0</x:v>
      </x:c>
      <x:c r="I516" s="6" t="n">
        <x:v>0</x:v>
      </x:c>
      <x:c r="J516" s="6" t="str">
        <x:v>[]</x:v>
      </x:c>
      <x:c r="K516" s="7" t="str">
        <x:v>缺少结构化参数，必须覆盖</x:v>
      </x:c>
      <x:c r="L516" s="6" t="str">
        <x:v>https://raw.githubusercontent.com/Mar-7th/StarRailRes/dbe8cdfcfb0bf657b9fe1cf92d5537f118ccb487/index_new/cn/character_skills.json</x:v>
      </x:c>
    </x:row>
    <x:row r="517" ht="20" customHeight="1">
      <x:c r="A517" s="6" t="str">
        <x:v>101307_1</x:v>
      </x:c>
      <x:c r="B517" s="6" t="str">
        <x:v>101307</x:v>
      </x:c>
      <x:c r="C517" s="6" t="n">
        <x:v>1</x:v>
      </x:c>
      <x:c r="D517" s="6" t="str">
        <x:v>可以优化一下</x:v>
      </x:c>
      <x:c r="E517" s="7" t="str">
        <x:v>使用秘技后，下一次战斗开始时黑塔攻击力提高40%，持续3回合。</x:v>
      </x:c>
      <x:c r="F517" s="6" t="n">
        <x:v>0</x:v>
      </x:c>
      <x:c r="G517" s="6" t="n">
        <x:v>0</x:v>
      </x:c>
      <x:c r="H517" s="6" t="n">
        <x:v>0</x:v>
      </x:c>
      <x:c r="I517" s="6" t="n">
        <x:v>0</x:v>
      </x:c>
      <x:c r="J517" s="6" t="str">
        <x:v>[0.4, 3]</x:v>
      </x:c>
      <x:c r="K517" s="7" t="str">
        <x:v>无首段伤害倍率，请覆盖或设为辅助技能</x:v>
      </x:c>
      <x:c r="L517" s="6" t="str">
        <x:v>https://raw.githubusercontent.com/Mar-7th/StarRailRes/dbe8cdfcfb0bf657b9fe1cf92d5537f118ccb487/index_new/cn/character_skills.json</x:v>
      </x:c>
    </x:row>
    <x:row r="518" ht="20" customHeight="1">
      <x:c r="A518" s="6" t="str">
        <x:v>101401_1</x:v>
      </x:c>
      <x:c r="B518" s="6" t="str">
        <x:v>101401</x:v>
      </x:c>
      <x:c r="C518" s="6" t="n">
        <x:v>1</x:v>
      </x:c>
      <x:c r="D518" s="6" t="str">
        <x:v>风王结界</x:v>
      </x:c>
      <x:c r="E518" s="7" t="str">
        <x:v>对指定敌方单体造成等同于Saber50%攻击力的风属性伤害。</x:v>
      </x:c>
      <x:c r="F518" s="6" t="n">
        <x:v>0.5</x:v>
      </x:c>
      <x:c r="G518" s="6" t="n">
        <x:v>0</x:v>
      </x:c>
      <x:c r="H518" s="6" t="n">
        <x:v>0</x:v>
      </x:c>
      <x:c r="I518" s="6" t="n">
        <x:v>0</x:v>
      </x:c>
      <x:c r="J518" s="6" t="str">
        <x:v>[0.5]</x:v>
      </x:c>
      <x:c r="K518" s="7" t="str">
        <x:v>需确认条件及分段</x:v>
      </x:c>
      <x:c r="L518" s="6" t="str">
        <x:v>https://raw.githubusercontent.com/Mar-7th/StarRailRes/dbe8cdfcfb0bf657b9fe1cf92d5537f118ccb487/index_new/cn/character_skills.json</x:v>
      </x:c>
    </x:row>
    <x:row r="519" ht="20" customHeight="1">
      <x:c r="A519" s="6" t="str">
        <x:v>101401_2</x:v>
      </x:c>
      <x:c r="B519" s="6" t="str">
        <x:v>101401</x:v>
      </x:c>
      <x:c r="C519" s="6" t="n">
        <x:v>2</x:v>
      </x:c>
      <x:c r="D519" s="6" t="str">
        <x:v>风王结界</x:v>
      </x:c>
      <x:c r="E519" s="7" t="str">
        <x:v>对指定敌方单体造成等同于Saber60%攻击力的风属性伤害。</x:v>
      </x:c>
      <x:c r="F519" s="6" t="n">
        <x:v>0.6</x:v>
      </x:c>
      <x:c r="G519" s="6" t="n">
        <x:v>0</x:v>
      </x:c>
      <x:c r="H519" s="6" t="n">
        <x:v>0</x:v>
      </x:c>
      <x:c r="I519" s="6" t="n">
        <x:v>0</x:v>
      </x:c>
      <x:c r="J519" s="6" t="str">
        <x:v>[0.6]</x:v>
      </x:c>
      <x:c r="K519" s="7" t="str">
        <x:v>需确认条件及分段</x:v>
      </x:c>
      <x:c r="L519" s="6" t="str">
        <x:v>https://raw.githubusercontent.com/Mar-7th/StarRailRes/dbe8cdfcfb0bf657b9fe1cf92d5537f118ccb487/index_new/cn/character_skills.json</x:v>
      </x:c>
    </x:row>
    <x:row r="520" ht="20" customHeight="1">
      <x:c r="A520" s="6" t="str">
        <x:v>101401_3</x:v>
      </x:c>
      <x:c r="B520" s="6" t="str">
        <x:v>101401</x:v>
      </x:c>
      <x:c r="C520" s="6" t="n">
        <x:v>3</x:v>
      </x:c>
      <x:c r="D520" s="6" t="str">
        <x:v>风王结界</x:v>
      </x:c>
      <x:c r="E520" s="7" t="str">
        <x:v>对指定敌方单体造成等同于Saber70%攻击力的风属性伤害。</x:v>
      </x:c>
      <x:c r="F520" s="6" t="n">
        <x:v>0.7</x:v>
      </x:c>
      <x:c r="G520" s="6" t="n">
        <x:v>0</x:v>
      </x:c>
      <x:c r="H520" s="6" t="n">
        <x:v>0</x:v>
      </x:c>
      <x:c r="I520" s="6" t="n">
        <x:v>0</x:v>
      </x:c>
      <x:c r="J520" s="6" t="str">
        <x:v>[0.7]</x:v>
      </x:c>
      <x:c r="K520" s="7" t="str">
        <x:v>需确认条件及分段</x:v>
      </x:c>
      <x:c r="L520" s="6" t="str">
        <x:v>https://raw.githubusercontent.com/Mar-7th/StarRailRes/dbe8cdfcfb0bf657b9fe1cf92d5537f118ccb487/index_new/cn/character_skills.json</x:v>
      </x:c>
    </x:row>
    <x:row r="521" ht="20" customHeight="1">
      <x:c r="A521" s="6" t="str">
        <x:v>101401_4</x:v>
      </x:c>
      <x:c r="B521" s="6" t="str">
        <x:v>101401</x:v>
      </x:c>
      <x:c r="C521" s="6" t="n">
        <x:v>4</x:v>
      </x:c>
      <x:c r="D521" s="6" t="str">
        <x:v>风王结界</x:v>
      </x:c>
      <x:c r="E521" s="7" t="str">
        <x:v>对指定敌方单体造成等同于Saber80%攻击力的风属性伤害。</x:v>
      </x:c>
      <x:c r="F521" s="6" t="n">
        <x:v>0.8</x:v>
      </x:c>
      <x:c r="G521" s="6" t="n">
        <x:v>0</x:v>
      </x:c>
      <x:c r="H521" s="6" t="n">
        <x:v>0</x:v>
      </x:c>
      <x:c r="I521" s="6" t="n">
        <x:v>0</x:v>
      </x:c>
      <x:c r="J521" s="6" t="str">
        <x:v>[0.8]</x:v>
      </x:c>
      <x:c r="K521" s="7" t="str">
        <x:v>需确认条件及分段</x:v>
      </x:c>
      <x:c r="L521" s="6" t="str">
        <x:v>https://raw.githubusercontent.com/Mar-7th/StarRailRes/dbe8cdfcfb0bf657b9fe1cf92d5537f118ccb487/index_new/cn/character_skills.json</x:v>
      </x:c>
    </x:row>
    <x:row r="522" ht="20" customHeight="1">
      <x:c r="A522" s="6" t="str">
        <x:v>101401_5</x:v>
      </x:c>
      <x:c r="B522" s="6" t="str">
        <x:v>101401</x:v>
      </x:c>
      <x:c r="C522" s="6" t="n">
        <x:v>5</x:v>
      </x:c>
      <x:c r="D522" s="6" t="str">
        <x:v>风王结界</x:v>
      </x:c>
      <x:c r="E522" s="7" t="str">
        <x:v>对指定敌方单体造成等同于Saber90%攻击力的风属性伤害。</x:v>
      </x:c>
      <x:c r="F522" s="6" t="n">
        <x:v>0.9</x:v>
      </x:c>
      <x:c r="G522" s="6" t="n">
        <x:v>0</x:v>
      </x:c>
      <x:c r="H522" s="6" t="n">
        <x:v>0</x:v>
      </x:c>
      <x:c r="I522" s="6" t="n">
        <x:v>0</x:v>
      </x:c>
      <x:c r="J522" s="6" t="str">
        <x:v>[0.9]</x:v>
      </x:c>
      <x:c r="K522" s="7" t="str">
        <x:v>需确认条件及分段</x:v>
      </x:c>
      <x:c r="L522" s="6" t="str">
        <x:v>https://raw.githubusercontent.com/Mar-7th/StarRailRes/dbe8cdfcfb0bf657b9fe1cf92d5537f118ccb487/index_new/cn/character_skills.json</x:v>
      </x:c>
    </x:row>
    <x:row r="523" ht="20" customHeight="1">
      <x:c r="A523" s="6" t="str">
        <x:v>101401_6</x:v>
      </x:c>
      <x:c r="B523" s="6" t="str">
        <x:v>101401</x:v>
      </x:c>
      <x:c r="C523" s="6" t="n">
        <x:v>6</x:v>
      </x:c>
      <x:c r="D523" s="6" t="str">
        <x:v>风王结界</x:v>
      </x:c>
      <x:c r="E523" s="7" t="str">
        <x:v>对指定敌方单体造成等同于Saber100%攻击力的风属性伤害。</x:v>
      </x:c>
      <x:c r="F523" s="6" t="n">
        <x:v>1</x:v>
      </x:c>
      <x:c r="G523" s="6" t="n">
        <x:v>0</x:v>
      </x:c>
      <x:c r="H523" s="6" t="n">
        <x:v>0</x:v>
      </x:c>
      <x:c r="I523" s="6" t="n">
        <x:v>0</x:v>
      </x:c>
      <x:c r="J523" s="6" t="str">
        <x:v>[1]</x:v>
      </x:c>
      <x:c r="K523" s="7" t="str">
        <x:v>需确认条件及分段</x:v>
      </x:c>
      <x:c r="L523" s="6" t="str">
        <x:v>https://raw.githubusercontent.com/Mar-7th/StarRailRes/dbe8cdfcfb0bf657b9fe1cf92d5537f118ccb487/index_new/cn/character_skills.json</x:v>
      </x:c>
    </x:row>
    <x:row r="524" ht="20" customHeight="1">
      <x:c r="A524" s="6" t="str">
        <x:v>101401_7</x:v>
      </x:c>
      <x:c r="B524" s="6" t="str">
        <x:v>101401</x:v>
      </x:c>
      <x:c r="C524" s="6" t="n">
        <x:v>7</x:v>
      </x:c>
      <x:c r="D524" s="6" t="str">
        <x:v>风王结界</x:v>
      </x:c>
      <x:c r="E524" s="7" t="str">
        <x:v>对指定敌方单体造成等同于Saber110%攻击力的风属性伤害。</x:v>
      </x:c>
      <x:c r="F524" s="6" t="n">
        <x:v>1.1</x:v>
      </x:c>
      <x:c r="G524" s="6" t="n">
        <x:v>0</x:v>
      </x:c>
      <x:c r="H524" s="6" t="n">
        <x:v>0</x:v>
      </x:c>
      <x:c r="I524" s="6" t="n">
        <x:v>0</x:v>
      </x:c>
      <x:c r="J524" s="6" t="str">
        <x:v>[1.1]</x:v>
      </x:c>
      <x:c r="K524" s="7" t="str">
        <x:v>需确认条件及分段</x:v>
      </x:c>
      <x:c r="L524" s="6" t="str">
        <x:v>https://raw.githubusercontent.com/Mar-7th/StarRailRes/dbe8cdfcfb0bf657b9fe1cf92d5537f118ccb487/index_new/cn/character_skills.json</x:v>
      </x:c>
    </x:row>
    <x:row r="525" ht="20" customHeight="1">
      <x:c r="A525" s="6" t="str">
        <x:v>101401_8</x:v>
      </x:c>
      <x:c r="B525" s="6" t="str">
        <x:v>101401</x:v>
      </x:c>
      <x:c r="C525" s="6" t="n">
        <x:v>8</x:v>
      </x:c>
      <x:c r="D525" s="6" t="str">
        <x:v>风王结界</x:v>
      </x:c>
      <x:c r="E525" s="7" t="str">
        <x:v>对指定敌方单体造成等同于Saber120%攻击力的风属性伤害。</x:v>
      </x:c>
      <x:c r="F525" s="6" t="n">
        <x:v>1.2</x:v>
      </x:c>
      <x:c r="G525" s="6" t="n">
        <x:v>0</x:v>
      </x:c>
      <x:c r="H525" s="6" t="n">
        <x:v>0</x:v>
      </x:c>
      <x:c r="I525" s="6" t="n">
        <x:v>0</x:v>
      </x:c>
      <x:c r="J525" s="6" t="str">
        <x:v>[1.2]</x:v>
      </x:c>
      <x:c r="K525" s="7" t="str">
        <x:v>需确认条件及分段</x:v>
      </x:c>
      <x:c r="L525" s="6" t="str">
        <x:v>https://raw.githubusercontent.com/Mar-7th/StarRailRes/dbe8cdfcfb0bf657b9fe1cf92d5537f118ccb487/index_new/cn/character_skills.json</x:v>
      </x:c>
    </x:row>
    <x:row r="526" ht="20" customHeight="1">
      <x:c r="A526" s="6" t="str">
        <x:v>101401_9</x:v>
      </x:c>
      <x:c r="B526" s="6" t="str">
        <x:v>101401</x:v>
      </x:c>
      <x:c r="C526" s="6" t="n">
        <x:v>9</x:v>
      </x:c>
      <x:c r="D526" s="6" t="str">
        <x:v>风王结界</x:v>
      </x:c>
      <x:c r="E526" s="7" t="str">
        <x:v>对指定敌方单体造成等同于Saber130%攻击力的风属性伤害。</x:v>
      </x:c>
      <x:c r="F526" s="6" t="n">
        <x:v>1.3</x:v>
      </x:c>
      <x:c r="G526" s="6" t="n">
        <x:v>0</x:v>
      </x:c>
      <x:c r="H526" s="6" t="n">
        <x:v>0</x:v>
      </x:c>
      <x:c r="I526" s="6" t="n">
        <x:v>0</x:v>
      </x:c>
      <x:c r="J526" s="6" t="str">
        <x:v>[1.3]</x:v>
      </x:c>
      <x:c r="K526" s="7" t="str">
        <x:v>需确认条件及分段</x:v>
      </x:c>
      <x:c r="L526" s="6" t="str">
        <x:v>https://raw.githubusercontent.com/Mar-7th/StarRailRes/dbe8cdfcfb0bf657b9fe1cf92d5537f118ccb487/index_new/cn/character_skills.json</x:v>
      </x:c>
    </x:row>
    <x:row r="527" ht="20" customHeight="1">
      <x:c r="A527" s="6" t="str">
        <x:v>101401_10</x:v>
      </x:c>
      <x:c r="B527" s="6" t="str">
        <x:v>101401</x:v>
      </x:c>
      <x:c r="C527" s="6" t="n">
        <x:v>10</x:v>
      </x:c>
      <x:c r="D527" s="6" t="str">
        <x:v>风王结界</x:v>
      </x:c>
      <x:c r="E527" s="7" t="str">
        <x:v>对指定敌方单体造成等同于Saber140%攻击力的风属性伤害。</x:v>
      </x:c>
      <x:c r="F527" s="6" t="n">
        <x:v>1.4</x:v>
      </x:c>
      <x:c r="G527" s="6" t="n">
        <x:v>0</x:v>
      </x:c>
      <x:c r="H527" s="6" t="n">
        <x:v>0</x:v>
      </x:c>
      <x:c r="I527" s="6" t="n">
        <x:v>0</x:v>
      </x:c>
      <x:c r="J527" s="6" t="str">
        <x:v>[1.4]</x:v>
      </x:c>
      <x:c r="K527" s="7" t="str">
        <x:v>需确认条件及分段</x:v>
      </x:c>
      <x:c r="L527" s="6" t="str">
        <x:v>https://raw.githubusercontent.com/Mar-7th/StarRailRes/dbe8cdfcfb0bf657b9fe1cf92d5537f118ccb487/index_new/cn/character_skills.json</x:v>
      </x:c>
    </x:row>
    <x:row r="528" ht="83" customHeight="1">
      <x:c r="A528" s="6" t="str">
        <x:v>101402_1</x:v>
      </x:c>
      <x:c r="B528" s="6" t="str">
        <x:v>101402</x:v>
      </x:c>
      <x:c r="C528" s="6" t="n">
        <x:v>1</x:v>
      </x:c>
      <x:c r="D528" s="6" t="str">
        <x:v>风王铁槌</x:v>
      </x:c>
      <x:c r="E528" s="7" t="str">
        <x:v>对指定敌方单体造成等同于Saber75%攻击力的风属性伤害，对相邻目标造成等同于Saber37.5%攻击力的风属性伤害。若当前持有【炉心共鸣】，且本次战技攻击后消耗【炉心共鸣】可为Saber恢复满能量，则使本次战技倍率提高，每有1点【炉心共鸣】使本次战技的伤害倍率提高7%，并在攻击后消耗所有【炉心共鸣】为Saber恢复能量，否则立即获得3点【炉心共鸣】。</x:v>
      </x:c>
      <x:c r="F528" s="6" t="n">
        <x:v>1.125</x:v>
      </x:c>
      <x:c r="G528" s="6" t="n">
        <x:v>0</x:v>
      </x:c>
      <x:c r="H528" s="6" t="n">
        <x:v>0</x:v>
      </x:c>
      <x:c r="I528" s="6" t="n">
        <x:v>0</x:v>
      </x:c>
      <x:c r="J528" s="6" t="str">
        <x:v>[0.75, 0.375, 3, 0.07]</x:v>
      </x:c>
      <x:c r="K528" s="7" t="str">
        <x:v>需确认条件及分段</x:v>
      </x:c>
      <x:c r="L528" s="6" t="str">
        <x:v>https://raw.githubusercontent.com/Mar-7th/StarRailRes/dbe8cdfcfb0bf657b9fe1cf92d5537f118ccb487/index_new/cn/character_skills.json</x:v>
      </x:c>
    </x:row>
    <x:row r="529" ht="83" customHeight="1">
      <x:c r="A529" s="6" t="str">
        <x:v>101402_2</x:v>
      </x:c>
      <x:c r="B529" s="6" t="str">
        <x:v>101402</x:v>
      </x:c>
      <x:c r="C529" s="6" t="n">
        <x:v>2</x:v>
      </x:c>
      <x:c r="D529" s="6" t="str">
        <x:v>风王铁槌</x:v>
      </x:c>
      <x:c r="E529" s="7" t="str">
        <x:v>对指定敌方单体造成等同于Saber82.5%攻击力的风属性伤害，对相邻目标造成等同于Saber41.25%攻击力的风属性伤害。若当前持有【炉心共鸣】，且本次战技攻击后消耗【炉心共鸣】可为Saber恢复满能量，则使本次战技倍率提高，每有1点【炉心共鸣】使本次战技的伤害倍率提高7.7%，并在攻击后消耗所有【炉心共鸣】为Saber恢复能量，否则立即获得3点【炉心共鸣】。</x:v>
      </x:c>
      <x:c r="F529" s="6" t="n">
        <x:v>1.2374999999999998</x:v>
      </x:c>
      <x:c r="G529" s="6" t="n">
        <x:v>0</x:v>
      </x:c>
      <x:c r="H529" s="6" t="n">
        <x:v>0</x:v>
      </x:c>
      <x:c r="I529" s="6" t="n">
        <x:v>0</x:v>
      </x:c>
      <x:c r="J529" s="6" t="str">
        <x:v>[0.825, 0.4125, 3, 0.077]</x:v>
      </x:c>
      <x:c r="K529" s="7" t="str">
        <x:v>需确认条件及分段</x:v>
      </x:c>
      <x:c r="L529" s="6" t="str">
        <x:v>https://raw.githubusercontent.com/Mar-7th/StarRailRes/dbe8cdfcfb0bf657b9fe1cf92d5537f118ccb487/index_new/cn/character_skills.json</x:v>
      </x:c>
    </x:row>
    <x:row r="530" ht="83" customHeight="1">
      <x:c r="A530" s="6" t="str">
        <x:v>101402_3</x:v>
      </x:c>
      <x:c r="B530" s="6" t="str">
        <x:v>101402</x:v>
      </x:c>
      <x:c r="C530" s="6" t="n">
        <x:v>3</x:v>
      </x:c>
      <x:c r="D530" s="6" t="str">
        <x:v>风王铁槌</x:v>
      </x:c>
      <x:c r="E530" s="7" t="str">
        <x:v>对指定敌方单体造成等同于Saber90%攻击力的风属性伤害，对相邻目标造成等同于Saber45%攻击力的风属性伤害。若当前持有【炉心共鸣】，且本次战技攻击后消耗【炉心共鸣】可为Saber恢复满能量，则使本次战技倍率提高，每有1点【炉心共鸣】使本次战技的伤害倍率提高8.4%，并在攻击后消耗所有【炉心共鸣】为Saber恢复能量，否则立即获得3点【炉心共鸣】。</x:v>
      </x:c>
      <x:c r="F530" s="6" t="n">
        <x:v>1.35</x:v>
      </x:c>
      <x:c r="G530" s="6" t="n">
        <x:v>0</x:v>
      </x:c>
      <x:c r="H530" s="6" t="n">
        <x:v>0</x:v>
      </x:c>
      <x:c r="I530" s="6" t="n">
        <x:v>0</x:v>
      </x:c>
      <x:c r="J530" s="6" t="str">
        <x:v>[0.9, 0.45, 3, 0.084]</x:v>
      </x:c>
      <x:c r="K530" s="7" t="str">
        <x:v>需确认条件及分段</x:v>
      </x:c>
      <x:c r="L530" s="6" t="str">
        <x:v>https://raw.githubusercontent.com/Mar-7th/StarRailRes/dbe8cdfcfb0bf657b9fe1cf92d5537f118ccb487/index_new/cn/character_skills.json</x:v>
      </x:c>
    </x:row>
    <x:row r="531" ht="83" customHeight="1">
      <x:c r="A531" s="6" t="str">
        <x:v>101402_4</x:v>
      </x:c>
      <x:c r="B531" s="6" t="str">
        <x:v>101402</x:v>
      </x:c>
      <x:c r="C531" s="6" t="n">
        <x:v>4</x:v>
      </x:c>
      <x:c r="D531" s="6" t="str">
        <x:v>风王铁槌</x:v>
      </x:c>
      <x:c r="E531" s="7" t="str">
        <x:v>对指定敌方单体造成等同于Saber97.5%攻击力的风属性伤害，对相邻目标造成等同于Saber48.75%攻击力的风属性伤害。若当前持有【炉心共鸣】，且本次战技攻击后消耗【炉心共鸣】可为Saber恢复满能量，则使本次战技倍率提高，每有1点【炉心共鸣】使本次战技的伤害倍率提高9.1%，并在攻击后消耗所有【炉心共鸣】为Saber恢复能量，否则立即获得3点【炉心共鸣】。</x:v>
      </x:c>
      <x:c r="F531" s="6" t="n">
        <x:v>1.4625</x:v>
      </x:c>
      <x:c r="G531" s="6" t="n">
        <x:v>0</x:v>
      </x:c>
      <x:c r="H531" s="6" t="n">
        <x:v>0</x:v>
      </x:c>
      <x:c r="I531" s="6" t="n">
        <x:v>0</x:v>
      </x:c>
      <x:c r="J531" s="6" t="str">
        <x:v>[0.975, 0.4875, 3, 0.091]</x:v>
      </x:c>
      <x:c r="K531" s="7" t="str">
        <x:v>需确认条件及分段</x:v>
      </x:c>
      <x:c r="L531" s="6" t="str">
        <x:v>https://raw.githubusercontent.com/Mar-7th/StarRailRes/dbe8cdfcfb0bf657b9fe1cf92d5537f118ccb487/index_new/cn/character_skills.json</x:v>
      </x:c>
    </x:row>
    <x:row r="532" ht="83" customHeight="1">
      <x:c r="A532" s="6" t="str">
        <x:v>101402_5</x:v>
      </x:c>
      <x:c r="B532" s="6" t="str">
        <x:v>101402</x:v>
      </x:c>
      <x:c r="C532" s="6" t="n">
        <x:v>5</x:v>
      </x:c>
      <x:c r="D532" s="6" t="str">
        <x:v>风王铁槌</x:v>
      </x:c>
      <x:c r="E532" s="7" t="str">
        <x:v>对指定敌方单体造成等同于Saber105%攻击力的风属性伤害，对相邻目标造成等同于Saber52.5%攻击力的风属性伤害。若当前持有【炉心共鸣】，且本次战技攻击后消耗【炉心共鸣】可为Saber恢复满能量，则使本次战技倍率提高，每有1点【炉心共鸣】使本次战技的伤害倍率提高9.8%，并在攻击后消耗所有【炉心共鸣】为Saber恢复能量，否则立即获得3点【炉心共鸣】。</x:v>
      </x:c>
      <x:c r="F532" s="6" t="n">
        <x:v>1.5750000000000002</x:v>
      </x:c>
      <x:c r="G532" s="6" t="n">
        <x:v>0</x:v>
      </x:c>
      <x:c r="H532" s="6" t="n">
        <x:v>0</x:v>
      </x:c>
      <x:c r="I532" s="6" t="n">
        <x:v>0</x:v>
      </x:c>
      <x:c r="J532" s="6" t="str">
        <x:v>[1.05, 0.525, 3, 0.098]</x:v>
      </x:c>
      <x:c r="K532" s="7" t="str">
        <x:v>需确认条件及分段</x:v>
      </x:c>
      <x:c r="L532" s="6" t="str">
        <x:v>https://raw.githubusercontent.com/Mar-7th/StarRailRes/dbe8cdfcfb0bf657b9fe1cf92d5537f118ccb487/index_new/cn/character_skills.json</x:v>
      </x:c>
    </x:row>
    <x:row r="533" ht="83" customHeight="1">
      <x:c r="A533" s="6" t="str">
        <x:v>101402_6</x:v>
      </x:c>
      <x:c r="B533" s="6" t="str">
        <x:v>101402</x:v>
      </x:c>
      <x:c r="C533" s="6" t="n">
        <x:v>6</x:v>
      </x:c>
      <x:c r="D533" s="6" t="str">
        <x:v>风王铁槌</x:v>
      </x:c>
      <x:c r="E533" s="7" t="str">
        <x:v>对指定敌方单体造成等同于Saber112.5%攻击力的风属性伤害，对相邻目标造成等同于Saber56.25%攻击力的风属性伤害。若当前持有【炉心共鸣】，且本次战技攻击后消耗【炉心共鸣】可为Saber恢复满能量，则使本次战技倍率提高，每有1点【炉心共鸣】使本次战技的伤害倍率提高10.5%，并在攻击后消耗所有【炉心共鸣】为Saber恢复能量，否则立即获得3点【炉心共鸣】。</x:v>
      </x:c>
      <x:c r="F533" s="6" t="n">
        <x:v>1.6875</x:v>
      </x:c>
      <x:c r="G533" s="6" t="n">
        <x:v>0</x:v>
      </x:c>
      <x:c r="H533" s="6" t="n">
        <x:v>0</x:v>
      </x:c>
      <x:c r="I533" s="6" t="n">
        <x:v>0</x:v>
      </x:c>
      <x:c r="J533" s="6" t="str">
        <x:v>[1.125, 0.5625, 3, 0.105]</x:v>
      </x:c>
      <x:c r="K533" s="7" t="str">
        <x:v>需确认条件及分段</x:v>
      </x:c>
      <x:c r="L533" s="6" t="str">
        <x:v>https://raw.githubusercontent.com/Mar-7th/StarRailRes/dbe8cdfcfb0bf657b9fe1cf92d5537f118ccb487/index_new/cn/character_skills.json</x:v>
      </x:c>
    </x:row>
    <x:row r="534" ht="83" customHeight="1">
      <x:c r="A534" s="6" t="str">
        <x:v>101402_7</x:v>
      </x:c>
      <x:c r="B534" s="6" t="str">
        <x:v>101402</x:v>
      </x:c>
      <x:c r="C534" s="6" t="n">
        <x:v>7</x:v>
      </x:c>
      <x:c r="D534" s="6" t="str">
        <x:v>风王铁槌</x:v>
      </x:c>
      <x:c r="E534" s="7" t="str">
        <x:v>对指定敌方单体造成等同于Saber121.88%攻击力的风属性伤害，对相邻目标造成等同于Saber60.94%攻击力的风属性伤害。若当前持有【炉心共鸣】，且本次战技攻击后消耗【炉心共鸣】可为Saber恢复满能量，则使本次战技倍率提高，每有1点【炉心共鸣】使本次战技的伤害倍率提高11.38%，并在攻击后消耗所有【炉心共鸣】为Saber恢复能量，否则立即获得3点【炉心共鸣】。</x:v>
      </x:c>
      <x:c r="F534" s="6" t="n">
        <x:v>1.8282000000000003</x:v>
      </x:c>
      <x:c r="G534" s="6" t="n">
        <x:v>0</x:v>
      </x:c>
      <x:c r="H534" s="6" t="n">
        <x:v>0</x:v>
      </x:c>
      <x:c r="I534" s="6" t="n">
        <x:v>0</x:v>
      </x:c>
      <x:c r="J534" s="6" t="str">
        <x:v>[1.2188, 0.6094, 3, 0.1138]</x:v>
      </x:c>
      <x:c r="K534" s="7" t="str">
        <x:v>需确认条件及分段</x:v>
      </x:c>
      <x:c r="L534" s="6" t="str">
        <x:v>https://raw.githubusercontent.com/Mar-7th/StarRailRes/dbe8cdfcfb0bf657b9fe1cf92d5537f118ccb487/index_new/cn/character_skills.json</x:v>
      </x:c>
    </x:row>
    <x:row r="535" ht="83" customHeight="1">
      <x:c r="A535" s="6" t="str">
        <x:v>101402_8</x:v>
      </x:c>
      <x:c r="B535" s="6" t="str">
        <x:v>101402</x:v>
      </x:c>
      <x:c r="C535" s="6" t="n">
        <x:v>8</x:v>
      </x:c>
      <x:c r="D535" s="6" t="str">
        <x:v>风王铁槌</x:v>
      </x:c>
      <x:c r="E535" s="7" t="str">
        <x:v>对指定敌方单体造成等同于Saber131.25%攻击力的风属性伤害，对相邻目标造成等同于Saber65.62%攻击力的风属性伤害。若当前持有【炉心共鸣】，且本次战技攻击后消耗【炉心共鸣】可为Saber恢复满能量，则使本次战技倍率提高，每有1点【炉心共鸣】使本次战技的伤害倍率提高12.25%，并在攻击后消耗所有【炉心共鸣】为Saber恢复能量，否则立即获得3点【炉心共鸣】。</x:v>
      </x:c>
      <x:c r="F535" s="6" t="n">
        <x:v>1.9687000000000001</x:v>
      </x:c>
      <x:c r="G535" s="6" t="n">
        <x:v>0</x:v>
      </x:c>
      <x:c r="H535" s="6" t="n">
        <x:v>0</x:v>
      </x:c>
      <x:c r="I535" s="6" t="n">
        <x:v>0</x:v>
      </x:c>
      <x:c r="J535" s="6" t="str">
        <x:v>[1.3125, 0.6562, 3, 0.1225]</x:v>
      </x:c>
      <x:c r="K535" s="7" t="str">
        <x:v>需确认条件及分段</x:v>
      </x:c>
      <x:c r="L535" s="6" t="str">
        <x:v>https://raw.githubusercontent.com/Mar-7th/StarRailRes/dbe8cdfcfb0bf657b9fe1cf92d5537f118ccb487/index_new/cn/character_skills.json</x:v>
      </x:c>
    </x:row>
    <x:row r="536" ht="83" customHeight="1">
      <x:c r="A536" s="6" t="str">
        <x:v>101402_9</x:v>
      </x:c>
      <x:c r="B536" s="6" t="str">
        <x:v>101402</x:v>
      </x:c>
      <x:c r="C536" s="6" t="n">
        <x:v>9</x:v>
      </x:c>
      <x:c r="D536" s="6" t="str">
        <x:v>风王铁槌</x:v>
      </x:c>
      <x:c r="E536" s="7" t="str">
        <x:v>对指定敌方单体造成等同于Saber140.62%攻击力的风属性伤害，对相邻目标造成等同于Saber70.31%攻击力的风属性伤害。若当前持有【炉心共鸣】，且本次战技攻击后消耗【炉心共鸣】可为Saber恢复满能量，则使本次战技倍率提高，每有1点【炉心共鸣】使本次战技的伤害倍率提高13.13%，并在攻击后消耗所有【炉心共鸣】为Saber恢复能量，否则立即获得3点【炉心共鸣】。</x:v>
      </x:c>
      <x:c r="F536" s="6" t="n">
        <x:v>2.1092999999999997</x:v>
      </x:c>
      <x:c r="G536" s="6" t="n">
        <x:v>0</x:v>
      </x:c>
      <x:c r="H536" s="6" t="n">
        <x:v>0</x:v>
      </x:c>
      <x:c r="I536" s="6" t="n">
        <x:v>0</x:v>
      </x:c>
      <x:c r="J536" s="6" t="str">
        <x:v>[1.4062, 0.7031, 3, 0.1313]</x:v>
      </x:c>
      <x:c r="K536" s="7" t="str">
        <x:v>需确认条件及分段</x:v>
      </x:c>
      <x:c r="L536" s="6" t="str">
        <x:v>https://raw.githubusercontent.com/Mar-7th/StarRailRes/dbe8cdfcfb0bf657b9fe1cf92d5537f118ccb487/index_new/cn/character_skills.json</x:v>
      </x:c>
    </x:row>
    <x:row r="537" ht="83" customHeight="1">
      <x:c r="A537" s="6" t="str">
        <x:v>101402_10</x:v>
      </x:c>
      <x:c r="B537" s="6" t="str">
        <x:v>101402</x:v>
      </x:c>
      <x:c r="C537" s="6" t="n">
        <x:v>10</x:v>
      </x:c>
      <x:c r="D537" s="6" t="str">
        <x:v>风王铁槌</x:v>
      </x:c>
      <x:c r="E537" s="7" t="str">
        <x:v>对指定敌方单体造成等同于Saber150%攻击力的风属性伤害，对相邻目标造成等同于Saber75%攻击力的风属性伤害。若当前持有【炉心共鸣】，且本次战技攻击后消耗【炉心共鸣】可为Saber恢复满能量，则使本次战技倍率提高，每有1点【炉心共鸣】使本次战技的伤害倍率提高14%，并在攻击后消耗所有【炉心共鸣】为Saber恢复能量，否则立即获得3点【炉心共鸣】。</x:v>
      </x:c>
      <x:c r="F537" s="6" t="n">
        <x:v>2.25</x:v>
      </x:c>
      <x:c r="G537" s="6" t="n">
        <x:v>0</x:v>
      </x:c>
      <x:c r="H537" s="6" t="n">
        <x:v>0</x:v>
      </x:c>
      <x:c r="I537" s="6" t="n">
        <x:v>0</x:v>
      </x:c>
      <x:c r="J537" s="6" t="str">
        <x:v>[1.5, 0.75, 3, 0.14]</x:v>
      </x:c>
      <x:c r="K537" s="7" t="str">
        <x:v>需确认条件及分段</x:v>
      </x:c>
      <x:c r="L537" s="6" t="str">
        <x:v>https://raw.githubusercontent.com/Mar-7th/StarRailRes/dbe8cdfcfb0bf657b9fe1cf92d5537f118ccb487/index_new/cn/character_skills.json</x:v>
      </x:c>
    </x:row>
    <x:row r="538" ht="83" customHeight="1">
      <x:c r="A538" s="6" t="str">
        <x:v>101402_11</x:v>
      </x:c>
      <x:c r="B538" s="6" t="str">
        <x:v>101402</x:v>
      </x:c>
      <x:c r="C538" s="6" t="n">
        <x:v>11</x:v>
      </x:c>
      <x:c r="D538" s="6" t="str">
        <x:v>风王铁槌</x:v>
      </x:c>
      <x:c r="E538" s="7" t="str">
        <x:v>对指定敌方单体造成等同于Saber157.5%攻击力的风属性伤害，对相邻目标造成等同于Saber78.75%攻击力的风属性伤害。若当前持有【炉心共鸣】，且本次战技攻击后消耗【炉心共鸣】可为Saber恢复满能量，则使本次战技倍率提高，每有1点【炉心共鸣】使本次战技的伤害倍率提高14.7%，并在攻击后消耗所有【炉心共鸣】为Saber恢复能量，否则立即获得3点【炉心共鸣】。</x:v>
      </x:c>
      <x:c r="F538" s="6" t="n">
        <x:v>2.3625</x:v>
      </x:c>
      <x:c r="G538" s="6" t="n">
        <x:v>0</x:v>
      </x:c>
      <x:c r="H538" s="6" t="n">
        <x:v>0</x:v>
      </x:c>
      <x:c r="I538" s="6" t="n">
        <x:v>0</x:v>
      </x:c>
      <x:c r="J538" s="6" t="str">
        <x:v>[1.575, 0.7875, 3, 0.147]</x:v>
      </x:c>
      <x:c r="K538" s="7" t="str">
        <x:v>需确认条件及分段</x:v>
      </x:c>
      <x:c r="L538" s="6" t="str">
        <x:v>https://raw.githubusercontent.com/Mar-7th/StarRailRes/dbe8cdfcfb0bf657b9fe1cf92d5537f118ccb487/index_new/cn/character_skills.json</x:v>
      </x:c>
    </x:row>
    <x:row r="539" ht="83" customHeight="1">
      <x:c r="A539" s="6" t="str">
        <x:v>101402_12</x:v>
      </x:c>
      <x:c r="B539" s="6" t="str">
        <x:v>101402</x:v>
      </x:c>
      <x:c r="C539" s="6" t="n">
        <x:v>12</x:v>
      </x:c>
      <x:c r="D539" s="6" t="str">
        <x:v>风王铁槌</x:v>
      </x:c>
      <x:c r="E539" s="7" t="str">
        <x:v>对指定敌方单体造成等同于Saber165%攻击力的风属性伤害，对相邻目标造成等同于Saber82.5%攻击力的风属性伤害。若当前持有【炉心共鸣】，且本次战技攻击后消耗【炉心共鸣】可为Saber恢复满能量，则使本次战技倍率提高，每有1点【炉心共鸣】使本次战技的伤害倍率提高15.4%，并在攻击后消耗所有【炉心共鸣】为Saber恢复能量，否则立即获得3点【炉心共鸣】。</x:v>
      </x:c>
      <x:c r="F539" s="6" t="n">
        <x:v>2.4749999999999996</x:v>
      </x:c>
      <x:c r="G539" s="6" t="n">
        <x:v>0</x:v>
      </x:c>
      <x:c r="H539" s="6" t="n">
        <x:v>0</x:v>
      </x:c>
      <x:c r="I539" s="6" t="n">
        <x:v>0</x:v>
      </x:c>
      <x:c r="J539" s="6" t="str">
        <x:v>[1.65, 0.825, 3, 0.154]</x:v>
      </x:c>
      <x:c r="K539" s="7" t="str">
        <x:v>需确认条件及分段</x:v>
      </x:c>
      <x:c r="L539" s="6" t="str">
        <x:v>https://raw.githubusercontent.com/Mar-7th/StarRailRes/dbe8cdfcfb0bf657b9fe1cf92d5537f118ccb487/index_new/cn/character_skills.json</x:v>
      </x:c>
    </x:row>
    <x:row r="540" ht="83" customHeight="1">
      <x:c r="A540" s="6" t="str">
        <x:v>101402_13</x:v>
      </x:c>
      <x:c r="B540" s="6" t="str">
        <x:v>101402</x:v>
      </x:c>
      <x:c r="C540" s="6" t="n">
        <x:v>13</x:v>
      </x:c>
      <x:c r="D540" s="6" t="str">
        <x:v>风王铁槌</x:v>
      </x:c>
      <x:c r="E540" s="7" t="str">
        <x:v>对指定敌方单体造成等同于Saber172.5%攻击力的风属性伤害，对相邻目标造成等同于Saber86.25%攻击力的风属性伤害。若当前持有【炉心共鸣】，且本次战技攻击后消耗【炉心共鸣】可为Saber恢复满能量，则使本次战技倍率提高，每有1点【炉心共鸣】使本次战技的伤害倍率提高16.1%，并在攻击后消耗所有【炉心共鸣】为Saber恢复能量，否则立即获得3点【炉心共鸣】。</x:v>
      </x:c>
      <x:c r="F540" s="6" t="n">
        <x:v>2.5875000000000004</x:v>
      </x:c>
      <x:c r="G540" s="6" t="n">
        <x:v>0</x:v>
      </x:c>
      <x:c r="H540" s="6" t="n">
        <x:v>0</x:v>
      </x:c>
      <x:c r="I540" s="6" t="n">
        <x:v>0</x:v>
      </x:c>
      <x:c r="J540" s="6" t="str">
        <x:v>[1.725, 0.8625, 3, 0.161]</x:v>
      </x:c>
      <x:c r="K540" s="7" t="str">
        <x:v>需确认条件及分段</x:v>
      </x:c>
      <x:c r="L540" s="6" t="str">
        <x:v>https://raw.githubusercontent.com/Mar-7th/StarRailRes/dbe8cdfcfb0bf657b9fe1cf92d5537f118ccb487/index_new/cn/character_skills.json</x:v>
      </x:c>
    </x:row>
    <x:row r="541" ht="83" customHeight="1">
      <x:c r="A541" s="6" t="str">
        <x:v>101402_14</x:v>
      </x:c>
      <x:c r="B541" s="6" t="str">
        <x:v>101402</x:v>
      </x:c>
      <x:c r="C541" s="6" t="n">
        <x:v>14</x:v>
      </x:c>
      <x:c r="D541" s="6" t="str">
        <x:v>风王铁槌</x:v>
      </x:c>
      <x:c r="E541" s="7" t="str">
        <x:v>对指定敌方单体造成等同于Saber180%攻击力的风属性伤害，对相邻目标造成等同于Saber90%攻击力的风属性伤害。若当前持有【炉心共鸣】，且本次战技攻击后消耗【炉心共鸣】可为Saber恢复满能量，则使本次战技倍率提高，每有1点【炉心共鸣】使本次战技的伤害倍率提高16.8%，并在攻击后消耗所有【炉心共鸣】为Saber恢复能量，否则立即获得3点【炉心共鸣】。</x:v>
      </x:c>
      <x:c r="F541" s="6" t="n">
        <x:v>2.7</x:v>
      </x:c>
      <x:c r="G541" s="6" t="n">
        <x:v>0</x:v>
      </x:c>
      <x:c r="H541" s="6" t="n">
        <x:v>0</x:v>
      </x:c>
      <x:c r="I541" s="6" t="n">
        <x:v>0</x:v>
      </x:c>
      <x:c r="J541" s="6" t="str">
        <x:v>[1.8, 0.9, 3, 0.168]</x:v>
      </x:c>
      <x:c r="K541" s="7" t="str">
        <x:v>需确认条件及分段</x:v>
      </x:c>
      <x:c r="L541" s="6" t="str">
        <x:v>https://raw.githubusercontent.com/Mar-7th/StarRailRes/dbe8cdfcfb0bf657b9fe1cf92d5537f118ccb487/index_new/cn/character_skills.json</x:v>
      </x:c>
    </x:row>
    <x:row r="542" ht="83" customHeight="1">
      <x:c r="A542" s="6" t="str">
        <x:v>101402_15</x:v>
      </x:c>
      <x:c r="B542" s="6" t="str">
        <x:v>101402</x:v>
      </x:c>
      <x:c r="C542" s="6" t="n">
        <x:v>15</x:v>
      </x:c>
      <x:c r="D542" s="6" t="str">
        <x:v>风王铁槌</x:v>
      </x:c>
      <x:c r="E542" s="7" t="str">
        <x:v>对指定敌方单体造成等同于Saber187.5%攻击力的风属性伤害，对相邻目标造成等同于Saber93.75%攻击力的风属性伤害。若当前持有【炉心共鸣】，且本次战技攻击后消耗【炉心共鸣】可为Saber恢复满能量，则使本次战技倍率提高，每有1点【炉心共鸣】使本次战技的伤害倍率提高17.5%，并在攻击后消耗所有【炉心共鸣】为Saber恢复能量，否则立即获得3点【炉心共鸣】。</x:v>
      </x:c>
      <x:c r="F542" s="6" t="n">
        <x:v>2.8125</x:v>
      </x:c>
      <x:c r="G542" s="6" t="n">
        <x:v>0</x:v>
      </x:c>
      <x:c r="H542" s="6" t="n">
        <x:v>0</x:v>
      </x:c>
      <x:c r="I542" s="6" t="n">
        <x:v>0</x:v>
      </x:c>
      <x:c r="J542" s="6" t="str">
        <x:v>[1.875, 0.9375, 3, 0.175]</x:v>
      </x:c>
      <x:c r="K542" s="7" t="str">
        <x:v>需确认条件及分段</x:v>
      </x:c>
      <x:c r="L542" s="6" t="str">
        <x:v>https://raw.githubusercontent.com/Mar-7th/StarRailRes/dbe8cdfcfb0bf657b9fe1cf92d5537f118ccb487/index_new/cn/character_skills.json</x:v>
      </x:c>
    </x:row>
    <x:row r="543" ht="53" customHeight="1">
      <x:c r="A543" s="6" t="str">
        <x:v>101403_1</x:v>
      </x:c>
      <x:c r="B543" s="6" t="str">
        <x:v>101403</x:v>
      </x:c>
      <x:c r="C543" s="6" t="n">
        <x:v>1</x:v>
      </x:c>
      <x:c r="D543" s="6" t="str">
        <x:v>誓约胜利之剑</x:v>
      </x:c>
      <x:c r="E543" s="7" t="str">
        <x:v>对敌方全体造成等同于Saber140%攻击力的风属性伤害。并额外造成10次伤害，每次伤害对随机敌方单体造成等同于Saber55%攻击力的风属性伤害。施放终结技后下次普攻会被替换为【解放的金色王权】且仅能施放【解放的金色王权】。</x:v>
      </x:c>
      <x:c r="F543" s="6" t="n">
        <x:v>1.4</x:v>
      </x:c>
      <x:c r="G543" s="6" t="n">
        <x:v>0</x:v>
      </x:c>
      <x:c r="H543" s="6" t="n">
        <x:v>0</x:v>
      </x:c>
      <x:c r="I543" s="6" t="n">
        <x:v>0</x:v>
      </x:c>
      <x:c r="J543" s="6" t="str">
        <x:v>[1.4, 0.55, 10]</x:v>
      </x:c>
      <x:c r="K543" s="7" t="str">
        <x:v>需确认条件及分段</x:v>
      </x:c>
      <x:c r="L543" s="6" t="str">
        <x:v>https://raw.githubusercontent.com/Mar-7th/StarRailRes/dbe8cdfcfb0bf657b9fe1cf92d5537f118ccb487/index_new/cn/character_skills.json</x:v>
      </x:c>
    </x:row>
    <x:row r="544" ht="53" customHeight="1">
      <x:c r="A544" s="6" t="str">
        <x:v>101403_2</x:v>
      </x:c>
      <x:c r="B544" s="6" t="str">
        <x:v>101403</x:v>
      </x:c>
      <x:c r="C544" s="6" t="n">
        <x:v>2</x:v>
      </x:c>
      <x:c r="D544" s="6" t="str">
        <x:v>誓约胜利之剑</x:v>
      </x:c>
      <x:c r="E544" s="7" t="str">
        <x:v>对敌方全体造成等同于Saber154%攻击力的风属性伤害。并额外造成10次伤害，每次伤害对随机敌方单体造成等同于Saber60.5%攻击力的风属性伤害。施放终结技后下次普攻会被替换为【解放的金色王权】且仅能施放【解放的金色王权】。</x:v>
      </x:c>
      <x:c r="F544" s="6" t="n">
        <x:v>1.54</x:v>
      </x:c>
      <x:c r="G544" s="6" t="n">
        <x:v>0</x:v>
      </x:c>
      <x:c r="H544" s="6" t="n">
        <x:v>0</x:v>
      </x:c>
      <x:c r="I544" s="6" t="n">
        <x:v>0</x:v>
      </x:c>
      <x:c r="J544" s="6" t="str">
        <x:v>[1.54, 0.605, 10]</x:v>
      </x:c>
      <x:c r="K544" s="7" t="str">
        <x:v>需确认条件及分段</x:v>
      </x:c>
      <x:c r="L544" s="6" t="str">
        <x:v>https://raw.githubusercontent.com/Mar-7th/StarRailRes/dbe8cdfcfb0bf657b9fe1cf92d5537f118ccb487/index_new/cn/character_skills.json</x:v>
      </x:c>
    </x:row>
    <x:row r="545" ht="53" customHeight="1">
      <x:c r="A545" s="6" t="str">
        <x:v>101403_3</x:v>
      </x:c>
      <x:c r="B545" s="6" t="str">
        <x:v>101403</x:v>
      </x:c>
      <x:c r="C545" s="6" t="n">
        <x:v>3</x:v>
      </x:c>
      <x:c r="D545" s="6" t="str">
        <x:v>誓约胜利之剑</x:v>
      </x:c>
      <x:c r="E545" s="7" t="str">
        <x:v>对敌方全体造成等同于Saber168%攻击力的风属性伤害。并额外造成10次伤害，每次伤害对随机敌方单体造成等同于Saber66%攻击力的风属性伤害。施放终结技后下次普攻会被替换为【解放的金色王权】且仅能施放【解放的金色王权】。</x:v>
      </x:c>
      <x:c r="F545" s="6" t="n">
        <x:v>1.68</x:v>
      </x:c>
      <x:c r="G545" s="6" t="n">
        <x:v>0</x:v>
      </x:c>
      <x:c r="H545" s="6" t="n">
        <x:v>0</x:v>
      </x:c>
      <x:c r="I545" s="6" t="n">
        <x:v>0</x:v>
      </x:c>
      <x:c r="J545" s="6" t="str">
        <x:v>[1.68, 0.66, 10]</x:v>
      </x:c>
      <x:c r="K545" s="7" t="str">
        <x:v>需确认条件及分段</x:v>
      </x:c>
      <x:c r="L545" s="6" t="str">
        <x:v>https://raw.githubusercontent.com/Mar-7th/StarRailRes/dbe8cdfcfb0bf657b9fe1cf92d5537f118ccb487/index_new/cn/character_skills.json</x:v>
      </x:c>
    </x:row>
    <x:row r="546" ht="53" customHeight="1">
      <x:c r="A546" s="6" t="str">
        <x:v>101403_4</x:v>
      </x:c>
      <x:c r="B546" s="6" t="str">
        <x:v>101403</x:v>
      </x:c>
      <x:c r="C546" s="6" t="n">
        <x:v>4</x:v>
      </x:c>
      <x:c r="D546" s="6" t="str">
        <x:v>誓约胜利之剑</x:v>
      </x:c>
      <x:c r="E546" s="7" t="str">
        <x:v>对敌方全体造成等同于Saber182%攻击力的风属性伤害。并额外造成10次伤害，每次伤害对随机敌方单体造成等同于Saber71.5%攻击力的风属性伤害。施放终结技后下次普攻会被替换为【解放的金色王权】且仅能施放【解放的金色王权】。</x:v>
      </x:c>
      <x:c r="F546" s="6" t="n">
        <x:v>1.82</x:v>
      </x:c>
      <x:c r="G546" s="6" t="n">
        <x:v>0</x:v>
      </x:c>
      <x:c r="H546" s="6" t="n">
        <x:v>0</x:v>
      </x:c>
      <x:c r="I546" s="6" t="n">
        <x:v>0</x:v>
      </x:c>
      <x:c r="J546" s="6" t="str">
        <x:v>[1.82, 0.715, 10]</x:v>
      </x:c>
      <x:c r="K546" s="7" t="str">
        <x:v>需确认条件及分段</x:v>
      </x:c>
      <x:c r="L546" s="6" t="str">
        <x:v>https://raw.githubusercontent.com/Mar-7th/StarRailRes/dbe8cdfcfb0bf657b9fe1cf92d5537f118ccb487/index_new/cn/character_skills.json</x:v>
      </x:c>
    </x:row>
    <x:row r="547" ht="53" customHeight="1">
      <x:c r="A547" s="6" t="str">
        <x:v>101403_5</x:v>
      </x:c>
      <x:c r="B547" s="6" t="str">
        <x:v>101403</x:v>
      </x:c>
      <x:c r="C547" s="6" t="n">
        <x:v>5</x:v>
      </x:c>
      <x:c r="D547" s="6" t="str">
        <x:v>誓约胜利之剑</x:v>
      </x:c>
      <x:c r="E547" s="7" t="str">
        <x:v>对敌方全体造成等同于Saber196%攻击力的风属性伤害。并额外造成10次伤害，每次伤害对随机敌方单体造成等同于Saber77%攻击力的风属性伤害。施放终结技后下次普攻会被替换为【解放的金色王权】且仅能施放【解放的金色王权】。</x:v>
      </x:c>
      <x:c r="F547" s="6" t="n">
        <x:v>1.96</x:v>
      </x:c>
      <x:c r="G547" s="6" t="n">
        <x:v>0</x:v>
      </x:c>
      <x:c r="H547" s="6" t="n">
        <x:v>0</x:v>
      </x:c>
      <x:c r="I547" s="6" t="n">
        <x:v>0</x:v>
      </x:c>
      <x:c r="J547" s="6" t="str">
        <x:v>[1.96, 0.77, 10]</x:v>
      </x:c>
      <x:c r="K547" s="7" t="str">
        <x:v>需确认条件及分段</x:v>
      </x:c>
      <x:c r="L547" s="6" t="str">
        <x:v>https://raw.githubusercontent.com/Mar-7th/StarRailRes/dbe8cdfcfb0bf657b9fe1cf92d5537f118ccb487/index_new/cn/character_skills.json</x:v>
      </x:c>
    </x:row>
    <x:row r="548" ht="53" customHeight="1">
      <x:c r="A548" s="6" t="str">
        <x:v>101403_6</x:v>
      </x:c>
      <x:c r="B548" s="6" t="str">
        <x:v>101403</x:v>
      </x:c>
      <x:c r="C548" s="6" t="n">
        <x:v>6</x:v>
      </x:c>
      <x:c r="D548" s="6" t="str">
        <x:v>誓约胜利之剑</x:v>
      </x:c>
      <x:c r="E548" s="7" t="str">
        <x:v>对敌方全体造成等同于Saber210%攻击力的风属性伤害。并额外造成10次伤害，每次伤害对随机敌方单体造成等同于Saber82.5%攻击力的风属性伤害。施放终结技后下次普攻会被替换为【解放的金色王权】且仅能施放【解放的金色王权】。</x:v>
      </x:c>
      <x:c r="F548" s="6" t="n">
        <x:v>2.1</x:v>
      </x:c>
      <x:c r="G548" s="6" t="n">
        <x:v>0</x:v>
      </x:c>
      <x:c r="H548" s="6" t="n">
        <x:v>0</x:v>
      </x:c>
      <x:c r="I548" s="6" t="n">
        <x:v>0</x:v>
      </x:c>
      <x:c r="J548" s="6" t="str">
        <x:v>[2.1, 0.825, 10]</x:v>
      </x:c>
      <x:c r="K548" s="7" t="str">
        <x:v>需确认条件及分段</x:v>
      </x:c>
      <x:c r="L548" s="6" t="str">
        <x:v>https://raw.githubusercontent.com/Mar-7th/StarRailRes/dbe8cdfcfb0bf657b9fe1cf92d5537f118ccb487/index_new/cn/character_skills.json</x:v>
      </x:c>
    </x:row>
    <x:row r="549" ht="53" customHeight="1">
      <x:c r="A549" s="6" t="str">
        <x:v>101403_7</x:v>
      </x:c>
      <x:c r="B549" s="6" t="str">
        <x:v>101403</x:v>
      </x:c>
      <x:c r="C549" s="6" t="n">
        <x:v>7</x:v>
      </x:c>
      <x:c r="D549" s="6" t="str">
        <x:v>誓约胜利之剑</x:v>
      </x:c>
      <x:c r="E549" s="7" t="str">
        <x:v>对敌方全体造成等同于Saber227.5%攻击力的风属性伤害。并额外造成10次伤害，每次伤害对随机敌方单体造成等同于Saber89.38%攻击力的风属性伤害。施放终结技后下次普攻会被替换为【解放的金色王权】且仅能施放【解放的金色王权】。</x:v>
      </x:c>
      <x:c r="F549" s="6" t="n">
        <x:v>2.275</x:v>
      </x:c>
      <x:c r="G549" s="6" t="n">
        <x:v>0</x:v>
      </x:c>
      <x:c r="H549" s="6" t="n">
        <x:v>0</x:v>
      </x:c>
      <x:c r="I549" s="6" t="n">
        <x:v>0</x:v>
      </x:c>
      <x:c r="J549" s="6" t="str">
        <x:v>[2.275, 0.8938, 10]</x:v>
      </x:c>
      <x:c r="K549" s="7" t="str">
        <x:v>需确认条件及分段</x:v>
      </x:c>
      <x:c r="L549" s="6" t="str">
        <x:v>https://raw.githubusercontent.com/Mar-7th/StarRailRes/dbe8cdfcfb0bf657b9fe1cf92d5537f118ccb487/index_new/cn/character_skills.json</x:v>
      </x:c>
    </x:row>
    <x:row r="550" ht="53" customHeight="1">
      <x:c r="A550" s="6" t="str">
        <x:v>101403_8</x:v>
      </x:c>
      <x:c r="B550" s="6" t="str">
        <x:v>101403</x:v>
      </x:c>
      <x:c r="C550" s="6" t="n">
        <x:v>8</x:v>
      </x:c>
      <x:c r="D550" s="6" t="str">
        <x:v>誓约胜利之剑</x:v>
      </x:c>
      <x:c r="E550" s="7" t="str">
        <x:v>对敌方全体造成等同于Saber245%攻击力的风属性伤害。并额外造成10次伤害，每次伤害对随机敌方单体造成等同于Saber96.25%攻击力的风属性伤害。施放终结技后下次普攻会被替换为【解放的金色王权】且仅能施放【解放的金色王权】。</x:v>
      </x:c>
      <x:c r="F550" s="6" t="n">
        <x:v>2.45</x:v>
      </x:c>
      <x:c r="G550" s="6" t="n">
        <x:v>0</x:v>
      </x:c>
      <x:c r="H550" s="6" t="n">
        <x:v>0</x:v>
      </x:c>
      <x:c r="I550" s="6" t="n">
        <x:v>0</x:v>
      </x:c>
      <x:c r="J550" s="6" t="str">
        <x:v>[2.45, 0.9625, 10]</x:v>
      </x:c>
      <x:c r="K550" s="7" t="str">
        <x:v>需确认条件及分段</x:v>
      </x:c>
      <x:c r="L550" s="6" t="str">
        <x:v>https://raw.githubusercontent.com/Mar-7th/StarRailRes/dbe8cdfcfb0bf657b9fe1cf92d5537f118ccb487/index_new/cn/character_skills.json</x:v>
      </x:c>
    </x:row>
    <x:row r="551" ht="53" customHeight="1">
      <x:c r="A551" s="6" t="str">
        <x:v>101403_9</x:v>
      </x:c>
      <x:c r="B551" s="6" t="str">
        <x:v>101403</x:v>
      </x:c>
      <x:c r="C551" s="6" t="n">
        <x:v>9</x:v>
      </x:c>
      <x:c r="D551" s="6" t="str">
        <x:v>誓约胜利之剑</x:v>
      </x:c>
      <x:c r="E551" s="7" t="str">
        <x:v>对敌方全体造成等同于Saber262.5%攻击力的风属性伤害。并额外造成10次伤害，每次伤害对随机敌方单体造成等同于Saber103.12%攻击力的风属性伤害。施放终结技后下次普攻会被替换为【解放的金色王权】且仅能施放【解放的金色王权】。</x:v>
      </x:c>
      <x:c r="F551" s="6" t="n">
        <x:v>2.625</x:v>
      </x:c>
      <x:c r="G551" s="6" t="n">
        <x:v>0</x:v>
      </x:c>
      <x:c r="H551" s="6" t="n">
        <x:v>0</x:v>
      </x:c>
      <x:c r="I551" s="6" t="n">
        <x:v>0</x:v>
      </x:c>
      <x:c r="J551" s="6" t="str">
        <x:v>[2.625, 1.0312, 10]</x:v>
      </x:c>
      <x:c r="K551" s="7" t="str">
        <x:v>需确认条件及分段</x:v>
      </x:c>
      <x:c r="L551" s="6" t="str">
        <x:v>https://raw.githubusercontent.com/Mar-7th/StarRailRes/dbe8cdfcfb0bf657b9fe1cf92d5537f118ccb487/index_new/cn/character_skills.json</x:v>
      </x:c>
    </x:row>
    <x:row r="552" ht="53" customHeight="1">
      <x:c r="A552" s="6" t="str">
        <x:v>101403_10</x:v>
      </x:c>
      <x:c r="B552" s="6" t="str">
        <x:v>101403</x:v>
      </x:c>
      <x:c r="C552" s="6" t="n">
        <x:v>10</x:v>
      </x:c>
      <x:c r="D552" s="6" t="str">
        <x:v>誓约胜利之剑</x:v>
      </x:c>
      <x:c r="E552" s="7" t="str">
        <x:v>对敌方全体造成等同于Saber280%攻击力的风属性伤害。并额外造成10次伤害，每次伤害对随机敌方单体造成等同于Saber110%攻击力的风属性伤害。施放终结技后下次普攻会被替换为【解放的金色王权】且仅能施放【解放的金色王权】。</x:v>
      </x:c>
      <x:c r="F552" s="6" t="n">
        <x:v>2.8</x:v>
      </x:c>
      <x:c r="G552" s="6" t="n">
        <x:v>0</x:v>
      </x:c>
      <x:c r="H552" s="6" t="n">
        <x:v>0</x:v>
      </x:c>
      <x:c r="I552" s="6" t="n">
        <x:v>0</x:v>
      </x:c>
      <x:c r="J552" s="6" t="str">
        <x:v>[2.8, 1.1, 10]</x:v>
      </x:c>
      <x:c r="K552" s="7" t="str">
        <x:v>需确认条件及分段</x:v>
      </x:c>
      <x:c r="L552" s="6" t="str">
        <x:v>https://raw.githubusercontent.com/Mar-7th/StarRailRes/dbe8cdfcfb0bf657b9fe1cf92d5537f118ccb487/index_new/cn/character_skills.json</x:v>
      </x:c>
    </x:row>
    <x:row r="553" ht="53" customHeight="1">
      <x:c r="A553" s="6" t="str">
        <x:v>101403_11</x:v>
      </x:c>
      <x:c r="B553" s="6" t="str">
        <x:v>101403</x:v>
      </x:c>
      <x:c r="C553" s="6" t="n">
        <x:v>11</x:v>
      </x:c>
      <x:c r="D553" s="6" t="str">
        <x:v>誓约胜利之剑</x:v>
      </x:c>
      <x:c r="E553" s="7" t="str">
        <x:v>对敌方全体造成等同于Saber294%攻击力的风属性伤害。并额外造成10次伤害，每次伤害对随机敌方单体造成等同于Saber115.5%攻击力的风属性伤害。施放终结技后下次普攻会被替换为【解放的金色王权】且仅能施放【解放的金色王权】。</x:v>
      </x:c>
      <x:c r="F553" s="6" t="n">
        <x:v>2.94</x:v>
      </x:c>
      <x:c r="G553" s="6" t="n">
        <x:v>0</x:v>
      </x:c>
      <x:c r="H553" s="6" t="n">
        <x:v>0</x:v>
      </x:c>
      <x:c r="I553" s="6" t="n">
        <x:v>0</x:v>
      </x:c>
      <x:c r="J553" s="6" t="str">
        <x:v>[2.94, 1.155, 10]</x:v>
      </x:c>
      <x:c r="K553" s="7" t="str">
        <x:v>需确认条件及分段</x:v>
      </x:c>
      <x:c r="L553" s="6" t="str">
        <x:v>https://raw.githubusercontent.com/Mar-7th/StarRailRes/dbe8cdfcfb0bf657b9fe1cf92d5537f118ccb487/index_new/cn/character_skills.json</x:v>
      </x:c>
    </x:row>
    <x:row r="554" ht="53" customHeight="1">
      <x:c r="A554" s="6" t="str">
        <x:v>101403_12</x:v>
      </x:c>
      <x:c r="B554" s="6" t="str">
        <x:v>101403</x:v>
      </x:c>
      <x:c r="C554" s="6" t="n">
        <x:v>12</x:v>
      </x:c>
      <x:c r="D554" s="6" t="str">
        <x:v>誓约胜利之剑</x:v>
      </x:c>
      <x:c r="E554" s="7" t="str">
        <x:v>对敌方全体造成等同于Saber308%攻击力的风属性伤害。并额外造成10次伤害，每次伤害对随机敌方单体造成等同于Saber121%攻击力的风属性伤害。施放终结技后下次普攻会被替换为【解放的金色王权】且仅能施放【解放的金色王权】。</x:v>
      </x:c>
      <x:c r="F554" s="6" t="n">
        <x:v>3.08</x:v>
      </x:c>
      <x:c r="G554" s="6" t="n">
        <x:v>0</x:v>
      </x:c>
      <x:c r="H554" s="6" t="n">
        <x:v>0</x:v>
      </x:c>
      <x:c r="I554" s="6" t="n">
        <x:v>0</x:v>
      </x:c>
      <x:c r="J554" s="6" t="str">
        <x:v>[3.08, 1.21, 10]</x:v>
      </x:c>
      <x:c r="K554" s="7" t="str">
        <x:v>需确认条件及分段</x:v>
      </x:c>
      <x:c r="L554" s="6" t="str">
        <x:v>https://raw.githubusercontent.com/Mar-7th/StarRailRes/dbe8cdfcfb0bf657b9fe1cf92d5537f118ccb487/index_new/cn/character_skills.json</x:v>
      </x:c>
    </x:row>
    <x:row r="555" ht="53" customHeight="1">
      <x:c r="A555" s="6" t="str">
        <x:v>101403_13</x:v>
      </x:c>
      <x:c r="B555" s="6" t="str">
        <x:v>101403</x:v>
      </x:c>
      <x:c r="C555" s="6" t="n">
        <x:v>13</x:v>
      </x:c>
      <x:c r="D555" s="6" t="str">
        <x:v>誓约胜利之剑</x:v>
      </x:c>
      <x:c r="E555" s="7" t="str">
        <x:v>对敌方全体造成等同于Saber322%攻击力的风属性伤害。并额外造成10次伤害，每次伤害对随机敌方单体造成等同于Saber126.5%攻击力的风属性伤害。施放终结技后下次普攻会被替换为【解放的金色王权】且仅能施放【解放的金色王权】。</x:v>
      </x:c>
      <x:c r="F555" s="6" t="n">
        <x:v>3.22</x:v>
      </x:c>
      <x:c r="G555" s="6" t="n">
        <x:v>0</x:v>
      </x:c>
      <x:c r="H555" s="6" t="n">
        <x:v>0</x:v>
      </x:c>
      <x:c r="I555" s="6" t="n">
        <x:v>0</x:v>
      </x:c>
      <x:c r="J555" s="6" t="str">
        <x:v>[3.22, 1.265, 10]</x:v>
      </x:c>
      <x:c r="K555" s="7" t="str">
        <x:v>需确认条件及分段</x:v>
      </x:c>
      <x:c r="L555" s="6" t="str">
        <x:v>https://raw.githubusercontent.com/Mar-7th/StarRailRes/dbe8cdfcfb0bf657b9fe1cf92d5537f118ccb487/index_new/cn/character_skills.json</x:v>
      </x:c>
    </x:row>
    <x:row r="556" ht="53" customHeight="1">
      <x:c r="A556" s="6" t="str">
        <x:v>101403_14</x:v>
      </x:c>
      <x:c r="B556" s="6" t="str">
        <x:v>101403</x:v>
      </x:c>
      <x:c r="C556" s="6" t="n">
        <x:v>14</x:v>
      </x:c>
      <x:c r="D556" s="6" t="str">
        <x:v>誓约胜利之剑</x:v>
      </x:c>
      <x:c r="E556" s="7" t="str">
        <x:v>对敌方全体造成等同于Saber336%攻击力的风属性伤害。并额外造成10次伤害，每次伤害对随机敌方单体造成等同于Saber132%攻击力的风属性伤害。施放终结技后下次普攻会被替换为【解放的金色王权】且仅能施放【解放的金色王权】。</x:v>
      </x:c>
      <x:c r="F556" s="6" t="n">
        <x:v>3.36</x:v>
      </x:c>
      <x:c r="G556" s="6" t="n">
        <x:v>0</x:v>
      </x:c>
      <x:c r="H556" s="6" t="n">
        <x:v>0</x:v>
      </x:c>
      <x:c r="I556" s="6" t="n">
        <x:v>0</x:v>
      </x:c>
      <x:c r="J556" s="6" t="str">
        <x:v>[3.36, 1.32, 10]</x:v>
      </x:c>
      <x:c r="K556" s="7" t="str">
        <x:v>需确认条件及分段</x:v>
      </x:c>
      <x:c r="L556" s="6" t="str">
        <x:v>https://raw.githubusercontent.com/Mar-7th/StarRailRes/dbe8cdfcfb0bf657b9fe1cf92d5537f118ccb487/index_new/cn/character_skills.json</x:v>
      </x:c>
    </x:row>
    <x:row r="557" ht="53" customHeight="1">
      <x:c r="A557" s="6" t="str">
        <x:v>101403_15</x:v>
      </x:c>
      <x:c r="B557" s="6" t="str">
        <x:v>101403</x:v>
      </x:c>
      <x:c r="C557" s="6" t="n">
        <x:v>15</x:v>
      </x:c>
      <x:c r="D557" s="6" t="str">
        <x:v>誓约胜利之剑</x:v>
      </x:c>
      <x:c r="E557" s="7" t="str">
        <x:v>对敌方全体造成等同于Saber350%攻击力的风属性伤害。并额外造成10次伤害，每次伤害对随机敌方单体造成等同于Saber137.5%攻击力的风属性伤害。施放终结技后下次普攻会被替换为【解放的金色王权】且仅能施放【解放的金色王权】。</x:v>
      </x:c>
      <x:c r="F557" s="6" t="n">
        <x:v>3.5</x:v>
      </x:c>
      <x:c r="G557" s="6" t="n">
        <x:v>0</x:v>
      </x:c>
      <x:c r="H557" s="6" t="n">
        <x:v>0</x:v>
      </x:c>
      <x:c r="I557" s="6" t="n">
        <x:v>0</x:v>
      </x:c>
      <x:c r="J557" s="6" t="str">
        <x:v>[3.5, 1.375, 10]</x:v>
      </x:c>
      <x:c r="K557" s="7" t="str">
        <x:v>需确认条件及分段</x:v>
      </x:c>
      <x:c r="L557" s="6" t="str">
        <x:v>https://raw.githubusercontent.com/Mar-7th/StarRailRes/dbe8cdfcfb0bf657b9fe1cf92d5537f118ccb487/index_new/cn/character_skills.json</x:v>
      </x:c>
    </x:row>
    <x:row r="558" ht="53" customHeight="1">
      <x:c r="A558" s="6" t="str">
        <x:v>101404_1</x:v>
      </x:c>
      <x:c r="B558" s="6" t="str">
        <x:v>101404</x:v>
      </x:c>
      <x:c r="C558" s="6" t="n">
        <x:v>1</x:v>
      </x:c>
      <x:c r="D558" s="6" t="str">
        <x:v>龙之炉心</x:v>
      </x:c>
      <x:c r="E558" s="7" t="str">
        <x:v>进入战斗时，获得1点【炉心共鸣】。我方任意目标施放终结技时，Saber造成的伤害提高30%，持续2回合，并获得3点【炉心共鸣】。每消耗1点【炉心共鸣】为Saber固定恢复8点能量。</x:v>
      </x:c>
      <x:c r="F558" s="6" t="n">
        <x:v>0</x:v>
      </x:c>
      <x:c r="G558" s="6" t="n">
        <x:v>0</x:v>
      </x:c>
      <x:c r="H558" s="6" t="n">
        <x:v>0</x:v>
      </x:c>
      <x:c r="I558" s="6" t="n">
        <x:v>0</x:v>
      </x:c>
      <x:c r="J558" s="6" t="str">
        <x:v>[3, 25, 0.3, 2, 8, 0.05, 99, 1]</x:v>
      </x:c>
      <x:c r="K558" s="7" t="str">
        <x:v>无首段伤害倍率，请覆盖或设为辅助技能</x:v>
      </x:c>
      <x:c r="L558" s="6" t="str">
        <x:v>https://raw.githubusercontent.com/Mar-7th/StarRailRes/dbe8cdfcfb0bf657b9fe1cf92d5537f118ccb487/index_new/cn/character_skills.json</x:v>
      </x:c>
    </x:row>
    <x:row r="559" ht="53" customHeight="1">
      <x:c r="A559" s="6" t="str">
        <x:v>101404_2</x:v>
      </x:c>
      <x:c r="B559" s="6" t="str">
        <x:v>101404</x:v>
      </x:c>
      <x:c r="C559" s="6" t="n">
        <x:v>2</x:v>
      </x:c>
      <x:c r="D559" s="6" t="str">
        <x:v>龙之炉心</x:v>
      </x:c>
      <x:c r="E559" s="7" t="str">
        <x:v>进入战斗时，获得1点【炉心共鸣】。我方任意目标施放终结技时，Saber造成的伤害提高33%，持续2回合，并获得3点【炉心共鸣】。每消耗1点【炉心共鸣】为Saber固定恢复8点能量。</x:v>
      </x:c>
      <x:c r="F559" s="6" t="n">
        <x:v>0</x:v>
      </x:c>
      <x:c r="G559" s="6" t="n">
        <x:v>0</x:v>
      </x:c>
      <x:c r="H559" s="6" t="n">
        <x:v>0</x:v>
      </x:c>
      <x:c r="I559" s="6" t="n">
        <x:v>0</x:v>
      </x:c>
      <x:c r="J559" s="6" t="str">
        <x:v>[3, 25, 0.33, 2, 8, 0.055, 99, 1]</x:v>
      </x:c>
      <x:c r="K559" s="7" t="str">
        <x:v>无首段伤害倍率，请覆盖或设为辅助技能</x:v>
      </x:c>
      <x:c r="L559" s="6" t="str">
        <x:v>https://raw.githubusercontent.com/Mar-7th/StarRailRes/dbe8cdfcfb0bf657b9fe1cf92d5537f118ccb487/index_new/cn/character_skills.json</x:v>
      </x:c>
    </x:row>
    <x:row r="560" ht="53" customHeight="1">
      <x:c r="A560" s="6" t="str">
        <x:v>101404_3</x:v>
      </x:c>
      <x:c r="B560" s="6" t="str">
        <x:v>101404</x:v>
      </x:c>
      <x:c r="C560" s="6" t="n">
        <x:v>3</x:v>
      </x:c>
      <x:c r="D560" s="6" t="str">
        <x:v>龙之炉心</x:v>
      </x:c>
      <x:c r="E560" s="7" t="str">
        <x:v>进入战斗时，获得1点【炉心共鸣】。我方任意目标施放终结技时，Saber造成的伤害提高36%，持续2回合，并获得3点【炉心共鸣】。每消耗1点【炉心共鸣】为Saber固定恢复8点能量。</x:v>
      </x:c>
      <x:c r="F560" s="6" t="n">
        <x:v>0</x:v>
      </x:c>
      <x:c r="G560" s="6" t="n">
        <x:v>0</x:v>
      </x:c>
      <x:c r="H560" s="6" t="n">
        <x:v>0</x:v>
      </x:c>
      <x:c r="I560" s="6" t="n">
        <x:v>0</x:v>
      </x:c>
      <x:c r="J560" s="6" t="str">
        <x:v>[3, 25, 0.36, 2, 8, 0.06, 99, 1]</x:v>
      </x:c>
      <x:c r="K560" s="7" t="str">
        <x:v>无首段伤害倍率，请覆盖或设为辅助技能</x:v>
      </x:c>
      <x:c r="L560" s="6" t="str">
        <x:v>https://raw.githubusercontent.com/Mar-7th/StarRailRes/dbe8cdfcfb0bf657b9fe1cf92d5537f118ccb487/index_new/cn/character_skills.json</x:v>
      </x:c>
    </x:row>
    <x:row r="561" ht="53" customHeight="1">
      <x:c r="A561" s="6" t="str">
        <x:v>101404_4</x:v>
      </x:c>
      <x:c r="B561" s="6" t="str">
        <x:v>101404</x:v>
      </x:c>
      <x:c r="C561" s="6" t="n">
        <x:v>4</x:v>
      </x:c>
      <x:c r="D561" s="6" t="str">
        <x:v>龙之炉心</x:v>
      </x:c>
      <x:c r="E561" s="7" t="str">
        <x:v>进入战斗时，获得1点【炉心共鸣】。我方任意目标施放终结技时，Saber造成的伤害提高39%，持续2回合，并获得3点【炉心共鸣】。每消耗1点【炉心共鸣】为Saber固定恢复8点能量。</x:v>
      </x:c>
      <x:c r="F561" s="6" t="n">
        <x:v>0</x:v>
      </x:c>
      <x:c r="G561" s="6" t="n">
        <x:v>0</x:v>
      </x:c>
      <x:c r="H561" s="6" t="n">
        <x:v>0</x:v>
      </x:c>
      <x:c r="I561" s="6" t="n">
        <x:v>0</x:v>
      </x:c>
      <x:c r="J561" s="6" t="str">
        <x:v>[3, 25, 0.39, 2, 8, 0.065, 99, 1]</x:v>
      </x:c>
      <x:c r="K561" s="7" t="str">
        <x:v>无首段伤害倍率，请覆盖或设为辅助技能</x:v>
      </x:c>
      <x:c r="L561" s="6" t="str">
        <x:v>https://raw.githubusercontent.com/Mar-7th/StarRailRes/dbe8cdfcfb0bf657b9fe1cf92d5537f118ccb487/index_new/cn/character_skills.json</x:v>
      </x:c>
    </x:row>
    <x:row r="562" ht="53" customHeight="1">
      <x:c r="A562" s="6" t="str">
        <x:v>101404_5</x:v>
      </x:c>
      <x:c r="B562" s="6" t="str">
        <x:v>101404</x:v>
      </x:c>
      <x:c r="C562" s="6" t="n">
        <x:v>5</x:v>
      </x:c>
      <x:c r="D562" s="6" t="str">
        <x:v>龙之炉心</x:v>
      </x:c>
      <x:c r="E562" s="7" t="str">
        <x:v>进入战斗时，获得1点【炉心共鸣】。我方任意目标施放终结技时，Saber造成的伤害提高42%，持续2回合，并获得3点【炉心共鸣】。每消耗1点【炉心共鸣】为Saber固定恢复8点能量。</x:v>
      </x:c>
      <x:c r="F562" s="6" t="n">
        <x:v>0</x:v>
      </x:c>
      <x:c r="G562" s="6" t="n">
        <x:v>0</x:v>
      </x:c>
      <x:c r="H562" s="6" t="n">
        <x:v>0</x:v>
      </x:c>
      <x:c r="I562" s="6" t="n">
        <x:v>0</x:v>
      </x:c>
      <x:c r="J562" s="6" t="str">
        <x:v>[3, 25, 0.42, 2, 8, 0.07, 99, 1]</x:v>
      </x:c>
      <x:c r="K562" s="7" t="str">
        <x:v>无首段伤害倍率，请覆盖或设为辅助技能</x:v>
      </x:c>
      <x:c r="L562" s="6" t="str">
        <x:v>https://raw.githubusercontent.com/Mar-7th/StarRailRes/dbe8cdfcfb0bf657b9fe1cf92d5537f118ccb487/index_new/cn/character_skills.json</x:v>
      </x:c>
    </x:row>
    <x:row r="563" ht="53" customHeight="1">
      <x:c r="A563" s="6" t="str">
        <x:v>101404_6</x:v>
      </x:c>
      <x:c r="B563" s="6" t="str">
        <x:v>101404</x:v>
      </x:c>
      <x:c r="C563" s="6" t="n">
        <x:v>6</x:v>
      </x:c>
      <x:c r="D563" s="6" t="str">
        <x:v>龙之炉心</x:v>
      </x:c>
      <x:c r="E563" s="7" t="str">
        <x:v>进入战斗时，获得1点【炉心共鸣】。我方任意目标施放终结技时，Saber造成的伤害提高45%，持续2回合，并获得3点【炉心共鸣】。每消耗1点【炉心共鸣】为Saber固定恢复8点能量。</x:v>
      </x:c>
      <x:c r="F563" s="6" t="n">
        <x:v>0</x:v>
      </x:c>
      <x:c r="G563" s="6" t="n">
        <x:v>0</x:v>
      </x:c>
      <x:c r="H563" s="6" t="n">
        <x:v>0</x:v>
      </x:c>
      <x:c r="I563" s="6" t="n">
        <x:v>0</x:v>
      </x:c>
      <x:c r="J563" s="6" t="str">
        <x:v>[3, 25, 0.45, 2, 8, 0.075, 99, 1]</x:v>
      </x:c>
      <x:c r="K563" s="7" t="str">
        <x:v>无首段伤害倍率，请覆盖或设为辅助技能</x:v>
      </x:c>
      <x:c r="L563" s="6" t="str">
        <x:v>https://raw.githubusercontent.com/Mar-7th/StarRailRes/dbe8cdfcfb0bf657b9fe1cf92d5537f118ccb487/index_new/cn/character_skills.json</x:v>
      </x:c>
    </x:row>
    <x:row r="564" ht="53" customHeight="1">
      <x:c r="A564" s="6" t="str">
        <x:v>101404_7</x:v>
      </x:c>
      <x:c r="B564" s="6" t="str">
        <x:v>101404</x:v>
      </x:c>
      <x:c r="C564" s="6" t="n">
        <x:v>7</x:v>
      </x:c>
      <x:c r="D564" s="6" t="str">
        <x:v>龙之炉心</x:v>
      </x:c>
      <x:c r="E564" s="7" t="str">
        <x:v>进入战斗时，获得1点【炉心共鸣】。我方任意目标施放终结技时，Saber造成的伤害提高48.75%，持续2回合，并获得3点【炉心共鸣】。每消耗1点【炉心共鸣】为Saber固定恢复8点能量。</x:v>
      </x:c>
      <x:c r="F564" s="6" t="n">
        <x:v>0</x:v>
      </x:c>
      <x:c r="G564" s="6" t="n">
        <x:v>0</x:v>
      </x:c>
      <x:c r="H564" s="6" t="n">
        <x:v>0</x:v>
      </x:c>
      <x:c r="I564" s="6" t="n">
        <x:v>0</x:v>
      </x:c>
      <x:c r="J564" s="6" t="str">
        <x:v>[3, 25, 0.4875, 2, 8, 0.0813, 99, 1]</x:v>
      </x:c>
      <x:c r="K564" s="7" t="str">
        <x:v>无首段伤害倍率，请覆盖或设为辅助技能</x:v>
      </x:c>
      <x:c r="L564" s="6" t="str">
        <x:v>https://raw.githubusercontent.com/Mar-7th/StarRailRes/dbe8cdfcfb0bf657b9fe1cf92d5537f118ccb487/index_new/cn/character_skills.json</x:v>
      </x:c>
    </x:row>
    <x:row r="565" ht="53" customHeight="1">
      <x:c r="A565" s="6" t="str">
        <x:v>101404_8</x:v>
      </x:c>
      <x:c r="B565" s="6" t="str">
        <x:v>101404</x:v>
      </x:c>
      <x:c r="C565" s="6" t="n">
        <x:v>8</x:v>
      </x:c>
      <x:c r="D565" s="6" t="str">
        <x:v>龙之炉心</x:v>
      </x:c>
      <x:c r="E565" s="7" t="str">
        <x:v>进入战斗时，获得1点【炉心共鸣】。我方任意目标施放终结技时，Saber造成的伤害提高52.5%，持续2回合，并获得3点【炉心共鸣】。每消耗1点【炉心共鸣】为Saber固定恢复8点能量。</x:v>
      </x:c>
      <x:c r="F565" s="6" t="n">
        <x:v>0</x:v>
      </x:c>
      <x:c r="G565" s="6" t="n">
        <x:v>0</x:v>
      </x:c>
      <x:c r="H565" s="6" t="n">
        <x:v>0</x:v>
      </x:c>
      <x:c r="I565" s="6" t="n">
        <x:v>0</x:v>
      </x:c>
      <x:c r="J565" s="6" t="str">
        <x:v>[3, 25, 0.525, 2, 8, 0.0875, 99, 1]</x:v>
      </x:c>
      <x:c r="K565" s="7" t="str">
        <x:v>无首段伤害倍率，请覆盖或设为辅助技能</x:v>
      </x:c>
      <x:c r="L565" s="6" t="str">
        <x:v>https://raw.githubusercontent.com/Mar-7th/StarRailRes/dbe8cdfcfb0bf657b9fe1cf92d5537f118ccb487/index_new/cn/character_skills.json</x:v>
      </x:c>
    </x:row>
    <x:row r="566" ht="53" customHeight="1">
      <x:c r="A566" s="6" t="str">
        <x:v>101404_9</x:v>
      </x:c>
      <x:c r="B566" s="6" t="str">
        <x:v>101404</x:v>
      </x:c>
      <x:c r="C566" s="6" t="n">
        <x:v>9</x:v>
      </x:c>
      <x:c r="D566" s="6" t="str">
        <x:v>龙之炉心</x:v>
      </x:c>
      <x:c r="E566" s="7" t="str">
        <x:v>进入战斗时，获得1点【炉心共鸣】。我方任意目标施放终结技时，Saber造成的伤害提高56.25%，持续2回合，并获得3点【炉心共鸣】。每消耗1点【炉心共鸣】为Saber固定恢复8点能量。</x:v>
      </x:c>
      <x:c r="F566" s="6" t="n">
        <x:v>0</x:v>
      </x:c>
      <x:c r="G566" s="6" t="n">
        <x:v>0</x:v>
      </x:c>
      <x:c r="H566" s="6" t="n">
        <x:v>0</x:v>
      </x:c>
      <x:c r="I566" s="6" t="n">
        <x:v>0</x:v>
      </x:c>
      <x:c r="J566" s="6" t="str">
        <x:v>[3, 25, 0.5625, 2, 8, 0.0938, 99, 1]</x:v>
      </x:c>
      <x:c r="K566" s="7" t="str">
        <x:v>无首段伤害倍率，请覆盖或设为辅助技能</x:v>
      </x:c>
      <x:c r="L566" s="6" t="str">
        <x:v>https://raw.githubusercontent.com/Mar-7th/StarRailRes/dbe8cdfcfb0bf657b9fe1cf92d5537f118ccb487/index_new/cn/character_skills.json</x:v>
      </x:c>
    </x:row>
    <x:row r="567" ht="53" customHeight="1">
      <x:c r="A567" s="6" t="str">
        <x:v>101404_10</x:v>
      </x:c>
      <x:c r="B567" s="6" t="str">
        <x:v>101404</x:v>
      </x:c>
      <x:c r="C567" s="6" t="n">
        <x:v>10</x:v>
      </x:c>
      <x:c r="D567" s="6" t="str">
        <x:v>龙之炉心</x:v>
      </x:c>
      <x:c r="E567" s="7" t="str">
        <x:v>进入战斗时，获得1点【炉心共鸣】。我方任意目标施放终结技时，Saber造成的伤害提高60%，持续2回合，并获得3点【炉心共鸣】。每消耗1点【炉心共鸣】为Saber固定恢复8点能量。</x:v>
      </x:c>
      <x:c r="F567" s="6" t="n">
        <x:v>0</x:v>
      </x:c>
      <x:c r="G567" s="6" t="n">
        <x:v>0</x:v>
      </x:c>
      <x:c r="H567" s="6" t="n">
        <x:v>0</x:v>
      </x:c>
      <x:c r="I567" s="6" t="n">
        <x:v>0</x:v>
      </x:c>
      <x:c r="J567" s="6" t="str">
        <x:v>[3, 25, 0.6, 2, 8, 0.1, 99, 1]</x:v>
      </x:c>
      <x:c r="K567" s="7" t="str">
        <x:v>无首段伤害倍率，请覆盖或设为辅助技能</x:v>
      </x:c>
      <x:c r="L567" s="6" t="str">
        <x:v>https://raw.githubusercontent.com/Mar-7th/StarRailRes/dbe8cdfcfb0bf657b9fe1cf92d5537f118ccb487/index_new/cn/character_skills.json</x:v>
      </x:c>
    </x:row>
    <x:row r="568" ht="53" customHeight="1">
      <x:c r="A568" s="6" t="str">
        <x:v>101404_11</x:v>
      </x:c>
      <x:c r="B568" s="6" t="str">
        <x:v>101404</x:v>
      </x:c>
      <x:c r="C568" s="6" t="n">
        <x:v>11</x:v>
      </x:c>
      <x:c r="D568" s="6" t="str">
        <x:v>龙之炉心</x:v>
      </x:c>
      <x:c r="E568" s="7" t="str">
        <x:v>进入战斗时，获得1点【炉心共鸣】。我方任意目标施放终结技时，Saber造成的伤害提高63%，持续2回合，并获得3点【炉心共鸣】。每消耗1点【炉心共鸣】为Saber固定恢复8点能量。</x:v>
      </x:c>
      <x:c r="F568" s="6" t="n">
        <x:v>0</x:v>
      </x:c>
      <x:c r="G568" s="6" t="n">
        <x:v>0</x:v>
      </x:c>
      <x:c r="H568" s="6" t="n">
        <x:v>0</x:v>
      </x:c>
      <x:c r="I568" s="6" t="n">
        <x:v>0</x:v>
      </x:c>
      <x:c r="J568" s="6" t="str">
        <x:v>[3, 25, 0.63, 2, 8, 0.105, 99, 1]</x:v>
      </x:c>
      <x:c r="K568" s="7" t="str">
        <x:v>无首段伤害倍率，请覆盖或设为辅助技能</x:v>
      </x:c>
      <x:c r="L568" s="6" t="str">
        <x:v>https://raw.githubusercontent.com/Mar-7th/StarRailRes/dbe8cdfcfb0bf657b9fe1cf92d5537f118ccb487/index_new/cn/character_skills.json</x:v>
      </x:c>
    </x:row>
    <x:row r="569" ht="53" customHeight="1">
      <x:c r="A569" s="6" t="str">
        <x:v>101404_12</x:v>
      </x:c>
      <x:c r="B569" s="6" t="str">
        <x:v>101404</x:v>
      </x:c>
      <x:c r="C569" s="6" t="n">
        <x:v>12</x:v>
      </x:c>
      <x:c r="D569" s="6" t="str">
        <x:v>龙之炉心</x:v>
      </x:c>
      <x:c r="E569" s="7" t="str">
        <x:v>进入战斗时，获得1点【炉心共鸣】。我方任意目标施放终结技时，Saber造成的伤害提高66%，持续2回合，并获得3点【炉心共鸣】。每消耗1点【炉心共鸣】为Saber固定恢复8点能量。</x:v>
      </x:c>
      <x:c r="F569" s="6" t="n">
        <x:v>0</x:v>
      </x:c>
      <x:c r="G569" s="6" t="n">
        <x:v>0</x:v>
      </x:c>
      <x:c r="H569" s="6" t="n">
        <x:v>0</x:v>
      </x:c>
      <x:c r="I569" s="6" t="n">
        <x:v>0</x:v>
      </x:c>
      <x:c r="J569" s="6" t="str">
        <x:v>[3, 25, 0.66, 2, 8, 0.11, 99, 1]</x:v>
      </x:c>
      <x:c r="K569" s="7" t="str">
        <x:v>无首段伤害倍率，请覆盖或设为辅助技能</x:v>
      </x:c>
      <x:c r="L569" s="6" t="str">
        <x:v>https://raw.githubusercontent.com/Mar-7th/StarRailRes/dbe8cdfcfb0bf657b9fe1cf92d5537f118ccb487/index_new/cn/character_skills.json</x:v>
      </x:c>
    </x:row>
    <x:row r="570" ht="53" customHeight="1">
      <x:c r="A570" s="6" t="str">
        <x:v>101404_13</x:v>
      </x:c>
      <x:c r="B570" s="6" t="str">
        <x:v>101404</x:v>
      </x:c>
      <x:c r="C570" s="6" t="n">
        <x:v>13</x:v>
      </x:c>
      <x:c r="D570" s="6" t="str">
        <x:v>龙之炉心</x:v>
      </x:c>
      <x:c r="E570" s="7" t="str">
        <x:v>进入战斗时，获得1点【炉心共鸣】。我方任意目标施放终结技时，Saber造成的伤害提高69%，持续2回合，并获得3点【炉心共鸣】。每消耗1点【炉心共鸣】为Saber固定恢复8点能量。</x:v>
      </x:c>
      <x:c r="F570" s="6" t="n">
        <x:v>0</x:v>
      </x:c>
      <x:c r="G570" s="6" t="n">
        <x:v>0</x:v>
      </x:c>
      <x:c r="H570" s="6" t="n">
        <x:v>0</x:v>
      </x:c>
      <x:c r="I570" s="6" t="n">
        <x:v>0</x:v>
      </x:c>
      <x:c r="J570" s="6" t="str">
        <x:v>[3, 25, 0.69, 2, 8, 0.115, 99, 1]</x:v>
      </x:c>
      <x:c r="K570" s="7" t="str">
        <x:v>无首段伤害倍率，请覆盖或设为辅助技能</x:v>
      </x:c>
      <x:c r="L570" s="6" t="str">
        <x:v>https://raw.githubusercontent.com/Mar-7th/StarRailRes/dbe8cdfcfb0bf657b9fe1cf92d5537f118ccb487/index_new/cn/character_skills.json</x:v>
      </x:c>
    </x:row>
    <x:row r="571" ht="53" customHeight="1">
      <x:c r="A571" s="6" t="str">
        <x:v>101404_14</x:v>
      </x:c>
      <x:c r="B571" s="6" t="str">
        <x:v>101404</x:v>
      </x:c>
      <x:c r="C571" s="6" t="n">
        <x:v>14</x:v>
      </x:c>
      <x:c r="D571" s="6" t="str">
        <x:v>龙之炉心</x:v>
      </x:c>
      <x:c r="E571" s="7" t="str">
        <x:v>进入战斗时，获得1点【炉心共鸣】。我方任意目标施放终结技时，Saber造成的伤害提高72%，持续2回合，并获得3点【炉心共鸣】。每消耗1点【炉心共鸣】为Saber固定恢复8点能量。</x:v>
      </x:c>
      <x:c r="F571" s="6" t="n">
        <x:v>0</x:v>
      </x:c>
      <x:c r="G571" s="6" t="n">
        <x:v>0</x:v>
      </x:c>
      <x:c r="H571" s="6" t="n">
        <x:v>0</x:v>
      </x:c>
      <x:c r="I571" s="6" t="n">
        <x:v>0</x:v>
      </x:c>
      <x:c r="J571" s="6" t="str">
        <x:v>[3, 25, 0.72, 2, 8, 0.12, 99, 1]</x:v>
      </x:c>
      <x:c r="K571" s="7" t="str">
        <x:v>无首段伤害倍率，请覆盖或设为辅助技能</x:v>
      </x:c>
      <x:c r="L571" s="6" t="str">
        <x:v>https://raw.githubusercontent.com/Mar-7th/StarRailRes/dbe8cdfcfb0bf657b9fe1cf92d5537f118ccb487/index_new/cn/character_skills.json</x:v>
      </x:c>
    </x:row>
    <x:row r="572" ht="53" customHeight="1">
      <x:c r="A572" s="6" t="str">
        <x:v>101404_15</x:v>
      </x:c>
      <x:c r="B572" s="6" t="str">
        <x:v>101404</x:v>
      </x:c>
      <x:c r="C572" s="6" t="n">
        <x:v>15</x:v>
      </x:c>
      <x:c r="D572" s="6" t="str">
        <x:v>龙之炉心</x:v>
      </x:c>
      <x:c r="E572" s="7" t="str">
        <x:v>进入战斗时，获得1点【炉心共鸣】。我方任意目标施放终结技时，Saber造成的伤害提高75%，持续2回合，并获得3点【炉心共鸣】。每消耗1点【炉心共鸣】为Saber固定恢复8点能量。</x:v>
      </x:c>
      <x:c r="F572" s="6" t="n">
        <x:v>0</x:v>
      </x:c>
      <x:c r="G572" s="6" t="n">
        <x:v>0</x:v>
      </x:c>
      <x:c r="H572" s="6" t="n">
        <x:v>0</x:v>
      </x:c>
      <x:c r="I572" s="6" t="n">
        <x:v>0</x:v>
      </x:c>
      <x:c r="J572" s="6" t="str">
        <x:v>[3, 25, 0.75, 2, 8, 0.125, 99, 1]</x:v>
      </x:c>
      <x:c r="K572" s="7" t="str">
        <x:v>无首段伤害倍率，请覆盖或设为辅助技能</x:v>
      </x:c>
      <x:c r="L572" s="6" t="str">
        <x:v>https://raw.githubusercontent.com/Mar-7th/StarRailRes/dbe8cdfcfb0bf657b9fe1cf92d5537f118ccb487/index_new/cn/character_skills.json</x:v>
      </x:c>
    </x:row>
    <x:row r="573" ht="20" customHeight="1">
      <x:c r="A573" s="6" t="str">
        <x:v>101406_1</x:v>
      </x:c>
      <x:c r="B573" s="6" t="str">
        <x:v>101406</x:v>
      </x:c>
      <x:c r="C573" s="6" t="n">
        <x:v>1</x:v>
      </x:c>
      <x:c r="D573" s="6" t="str">
        <x:v>攻击</x:v>
      </x:c>
      <x:c r="E573" s="7" t="str">
        <x:v>攻击敌人，进入战斗后削弱敌方目标对应属性韧性。</x:v>
      </x:c>
      <x:c r="F573" s="6" t="n">
        <x:v>0</x:v>
      </x:c>
      <x:c r="G573" s="6" t="n">
        <x:v>0</x:v>
      </x:c>
      <x:c r="H573" s="6" t="n">
        <x:v>0</x:v>
      </x:c>
      <x:c r="I573" s="6" t="n">
        <x:v>0</x:v>
      </x:c>
      <x:c r="J573" s="6" t="str">
        <x:v>[]</x:v>
      </x:c>
      <x:c r="K573" s="7" t="str">
        <x:v>缺少结构化参数，必须覆盖</x:v>
      </x:c>
      <x:c r="L573" s="6" t="str">
        <x:v>https://raw.githubusercontent.com/Mar-7th/StarRailRes/dbe8cdfcfb0bf657b9fe1cf92d5537f118ccb487/index_new/cn/character_skills.json</x:v>
      </x:c>
    </x:row>
    <x:row r="574" ht="38" customHeight="1">
      <x:c r="A574" s="6" t="str">
        <x:v>101407_1</x:v>
      </x:c>
      <x:c r="B574" s="6" t="str">
        <x:v>101407</x:v>
      </x:c>
      <x:c r="C574" s="6" t="n">
        <x:v>1</x:v>
      </x:c>
      <x:c r="D574" s="6" t="str">
        <x:v>骑士王的登场</x:v>
      </x:c>
      <x:c r="E574" s="7" t="str">
        <x:v>使用秘技后，下一次战斗开始时Saber攻击力提高35%，持续2回合，并获得2点【炉心共鸣】。</x:v>
      </x:c>
      <x:c r="F574" s="6" t="n">
        <x:v>0</x:v>
      </x:c>
      <x:c r="G574" s="6" t="n">
        <x:v>0</x:v>
      </x:c>
      <x:c r="H574" s="6" t="n">
        <x:v>0</x:v>
      </x:c>
      <x:c r="I574" s="6" t="n">
        <x:v>0</x:v>
      </x:c>
      <x:c r="J574" s="6" t="str">
        <x:v>[0.35, 2, 2]</x:v>
      </x:c>
      <x:c r="K574" s="7" t="str">
        <x:v>无首段伤害倍率，请覆盖或设为辅助技能</x:v>
      </x:c>
      <x:c r="L574" s="6" t="str">
        <x:v>https://raw.githubusercontent.com/Mar-7th/StarRailRes/dbe8cdfcfb0bf657b9fe1cf92d5537f118ccb487/index_new/cn/character_skills.json</x:v>
      </x:c>
    </x:row>
    <x:row r="575" ht="53" customHeight="1">
      <x:c r="A575" s="6" t="str">
        <x:v>101408_1</x:v>
      </x:c>
      <x:c r="B575" s="6" t="str">
        <x:v>101408</x:v>
      </x:c>
      <x:c r="C575" s="6" t="n">
        <x:v>1</x:v>
      </x:c>
      <x:c r="D575" s="6" t="str">
        <x:v>解放的金色王权</x:v>
      </x:c>
      <x:c r="E575" s="7" t="str">
        <x:v>获得2点【炉心共鸣】，并对敌方全体造成等同于Saber75%攻击力的风属性伤害，若施放时敌方目标数量为2/1，额外对敌方全体造成等同于Saber75%/110%攻击力的风属性伤害。</x:v>
      </x:c>
      <x:c r="F575" s="6" t="n">
        <x:v>1.85</x:v>
      </x:c>
      <x:c r="G575" s="6" t="n">
        <x:v>0</x:v>
      </x:c>
      <x:c r="H575" s="6" t="n">
        <x:v>0</x:v>
      </x:c>
      <x:c r="I575" s="6" t="n">
        <x:v>0</x:v>
      </x:c>
      <x:c r="J575" s="6" t="str">
        <x:v>[0.75, 2, 0.75, 1.1]</x:v>
      </x:c>
      <x:c r="K575" s="7" t="str">
        <x:v>需确认条件及分段</x:v>
      </x:c>
      <x:c r="L575" s="6" t="str">
        <x:v>https://raw.githubusercontent.com/Mar-7th/StarRailRes/dbe8cdfcfb0bf657b9fe1cf92d5537f118ccb487/index_new/cn/character_skills.json</x:v>
      </x:c>
    </x:row>
    <x:row r="576" ht="53" customHeight="1">
      <x:c r="A576" s="6" t="str">
        <x:v>101408_2</x:v>
      </x:c>
      <x:c r="B576" s="6" t="str">
        <x:v>101408</x:v>
      </x:c>
      <x:c r="C576" s="6" t="n">
        <x:v>2</x:v>
      </x:c>
      <x:c r="D576" s="6" t="str">
        <x:v>解放的金色王权</x:v>
      </x:c>
      <x:c r="E576" s="7" t="str">
        <x:v>获得2点【炉心共鸣】，并对敌方全体造成等同于Saber90%攻击力的风属性伤害，若施放时敌方目标数量为2/1，额外对敌方全体造成等同于Saber90%/132%攻击力的风属性伤害。</x:v>
      </x:c>
      <x:c r="F576" s="6" t="n">
        <x:v>2.22</x:v>
      </x:c>
      <x:c r="G576" s="6" t="n">
        <x:v>0</x:v>
      </x:c>
      <x:c r="H576" s="6" t="n">
        <x:v>0</x:v>
      </x:c>
      <x:c r="I576" s="6" t="n">
        <x:v>0</x:v>
      </x:c>
      <x:c r="J576" s="6" t="str">
        <x:v>[0.9, 2, 0.9, 1.32]</x:v>
      </x:c>
      <x:c r="K576" s="7" t="str">
        <x:v>需确认条件及分段</x:v>
      </x:c>
      <x:c r="L576" s="6" t="str">
        <x:v>https://raw.githubusercontent.com/Mar-7th/StarRailRes/dbe8cdfcfb0bf657b9fe1cf92d5537f118ccb487/index_new/cn/character_skills.json</x:v>
      </x:c>
    </x:row>
    <x:row r="577" ht="53" customHeight="1">
      <x:c r="A577" s="6" t="str">
        <x:v>101408_3</x:v>
      </x:c>
      <x:c r="B577" s="6" t="str">
        <x:v>101408</x:v>
      </x:c>
      <x:c r="C577" s="6" t="n">
        <x:v>3</x:v>
      </x:c>
      <x:c r="D577" s="6" t="str">
        <x:v>解放的金色王权</x:v>
      </x:c>
      <x:c r="E577" s="7" t="str">
        <x:v>获得2点【炉心共鸣】，并对敌方全体造成等同于Saber105%攻击力的风属性伤害，若施放时敌方目标数量为2/1，额外对敌方全体造成等同于Saber105%/154%攻击力的风属性伤害。</x:v>
      </x:c>
      <x:c r="F577" s="6" t="n">
        <x:v>2.59</x:v>
      </x:c>
      <x:c r="G577" s="6" t="n">
        <x:v>0</x:v>
      </x:c>
      <x:c r="H577" s="6" t="n">
        <x:v>0</x:v>
      </x:c>
      <x:c r="I577" s="6" t="n">
        <x:v>0</x:v>
      </x:c>
      <x:c r="J577" s="6" t="str">
        <x:v>[1.05, 2, 1.05, 1.54]</x:v>
      </x:c>
      <x:c r="K577" s="7" t="str">
        <x:v>需确认条件及分段</x:v>
      </x:c>
      <x:c r="L577" s="6" t="str">
        <x:v>https://raw.githubusercontent.com/Mar-7th/StarRailRes/dbe8cdfcfb0bf657b9fe1cf92d5537f118ccb487/index_new/cn/character_skills.json</x:v>
      </x:c>
    </x:row>
    <x:row r="578" ht="53" customHeight="1">
      <x:c r="A578" s="6" t="str">
        <x:v>101408_4</x:v>
      </x:c>
      <x:c r="B578" s="6" t="str">
        <x:v>101408</x:v>
      </x:c>
      <x:c r="C578" s="6" t="n">
        <x:v>4</x:v>
      </x:c>
      <x:c r="D578" s="6" t="str">
        <x:v>解放的金色王权</x:v>
      </x:c>
      <x:c r="E578" s="7" t="str">
        <x:v>获得2点【炉心共鸣】，并对敌方全体造成等同于Saber120%攻击力的风属性伤害，若施放时敌方目标数量为2/1，额外对敌方全体造成等同于Saber120%/176%攻击力的风属性伤害。</x:v>
      </x:c>
      <x:c r="F578" s="6" t="n">
        <x:v>2.96</x:v>
      </x:c>
      <x:c r="G578" s="6" t="n">
        <x:v>0</x:v>
      </x:c>
      <x:c r="H578" s="6" t="n">
        <x:v>0</x:v>
      </x:c>
      <x:c r="I578" s="6" t="n">
        <x:v>0</x:v>
      </x:c>
      <x:c r="J578" s="6" t="str">
        <x:v>[1.2, 2, 1.2, 1.76]</x:v>
      </x:c>
      <x:c r="K578" s="7" t="str">
        <x:v>需确认条件及分段</x:v>
      </x:c>
      <x:c r="L578" s="6" t="str">
        <x:v>https://raw.githubusercontent.com/Mar-7th/StarRailRes/dbe8cdfcfb0bf657b9fe1cf92d5537f118ccb487/index_new/cn/character_skills.json</x:v>
      </x:c>
    </x:row>
    <x:row r="579" ht="53" customHeight="1">
      <x:c r="A579" s="6" t="str">
        <x:v>101408_5</x:v>
      </x:c>
      <x:c r="B579" s="6" t="str">
        <x:v>101408</x:v>
      </x:c>
      <x:c r="C579" s="6" t="n">
        <x:v>5</x:v>
      </x:c>
      <x:c r="D579" s="6" t="str">
        <x:v>解放的金色王权</x:v>
      </x:c>
      <x:c r="E579" s="7" t="str">
        <x:v>获得2点【炉心共鸣】，并对敌方全体造成等同于Saber135%攻击力的风属性伤害，若施放时敌方目标数量为2/1，额外对敌方全体造成等同于Saber135%/198%攻击力的风属性伤害。</x:v>
      </x:c>
      <x:c r="F579" s="6" t="n">
        <x:v>3.33</x:v>
      </x:c>
      <x:c r="G579" s="6" t="n">
        <x:v>0</x:v>
      </x:c>
      <x:c r="H579" s="6" t="n">
        <x:v>0</x:v>
      </x:c>
      <x:c r="I579" s="6" t="n">
        <x:v>0</x:v>
      </x:c>
      <x:c r="J579" s="6" t="str">
        <x:v>[1.35, 2, 1.35, 1.98]</x:v>
      </x:c>
      <x:c r="K579" s="7" t="str">
        <x:v>需确认条件及分段</x:v>
      </x:c>
      <x:c r="L579" s="6" t="str">
        <x:v>https://raw.githubusercontent.com/Mar-7th/StarRailRes/dbe8cdfcfb0bf657b9fe1cf92d5537f118ccb487/index_new/cn/character_skills.json</x:v>
      </x:c>
    </x:row>
    <x:row r="580" ht="53" customHeight="1">
      <x:c r="A580" s="6" t="str">
        <x:v>101408_6</x:v>
      </x:c>
      <x:c r="B580" s="6" t="str">
        <x:v>101408</x:v>
      </x:c>
      <x:c r="C580" s="6" t="n">
        <x:v>6</x:v>
      </x:c>
      <x:c r="D580" s="6" t="str">
        <x:v>解放的金色王权</x:v>
      </x:c>
      <x:c r="E580" s="7" t="str">
        <x:v>获得2点【炉心共鸣】，并对敌方全体造成等同于Saber150%攻击力的风属性伤害，若施放时敌方目标数量为2/1，额外对敌方全体造成等同于Saber150%/220%攻击力的风属性伤害。</x:v>
      </x:c>
      <x:c r="F580" s="6" t="n">
        <x:v>3.7</x:v>
      </x:c>
      <x:c r="G580" s="6" t="n">
        <x:v>0</x:v>
      </x:c>
      <x:c r="H580" s="6" t="n">
        <x:v>0</x:v>
      </x:c>
      <x:c r="I580" s="6" t="n">
        <x:v>0</x:v>
      </x:c>
      <x:c r="J580" s="6" t="str">
        <x:v>[1.5, 2, 1.5, 2.2]</x:v>
      </x:c>
      <x:c r="K580" s="7" t="str">
        <x:v>需确认条件及分段</x:v>
      </x:c>
      <x:c r="L580" s="6" t="str">
        <x:v>https://raw.githubusercontent.com/Mar-7th/StarRailRes/dbe8cdfcfb0bf657b9fe1cf92d5537f118ccb487/index_new/cn/character_skills.json</x:v>
      </x:c>
    </x:row>
    <x:row r="581" ht="53" customHeight="1">
      <x:c r="A581" s="6" t="str">
        <x:v>101408_7</x:v>
      </x:c>
      <x:c r="B581" s="6" t="str">
        <x:v>101408</x:v>
      </x:c>
      <x:c r="C581" s="6" t="n">
        <x:v>7</x:v>
      </x:c>
      <x:c r="D581" s="6" t="str">
        <x:v>解放的金色王权</x:v>
      </x:c>
      <x:c r="E581" s="7" t="str">
        <x:v>获得2点【炉心共鸣】，并对敌方全体造成等同于Saber165%攻击力的风属性伤害，若施放时敌方目标数量为2/1，额外对敌方全体造成等同于Saber165%/242%攻击力的风属性伤害。</x:v>
      </x:c>
      <x:c r="F581" s="6" t="n">
        <x:v>4.07</x:v>
      </x:c>
      <x:c r="G581" s="6" t="n">
        <x:v>0</x:v>
      </x:c>
      <x:c r="H581" s="6" t="n">
        <x:v>0</x:v>
      </x:c>
      <x:c r="I581" s="6" t="n">
        <x:v>0</x:v>
      </x:c>
      <x:c r="J581" s="6" t="str">
        <x:v>[1.65, 2, 1.65, 2.42]</x:v>
      </x:c>
      <x:c r="K581" s="7" t="str">
        <x:v>需确认条件及分段</x:v>
      </x:c>
      <x:c r="L581" s="6" t="str">
        <x:v>https://raw.githubusercontent.com/Mar-7th/StarRailRes/dbe8cdfcfb0bf657b9fe1cf92d5537f118ccb487/index_new/cn/character_skills.json</x:v>
      </x:c>
    </x:row>
    <x:row r="582" ht="53" customHeight="1">
      <x:c r="A582" s="6" t="str">
        <x:v>101408_8</x:v>
      </x:c>
      <x:c r="B582" s="6" t="str">
        <x:v>101408</x:v>
      </x:c>
      <x:c r="C582" s="6" t="n">
        <x:v>8</x:v>
      </x:c>
      <x:c r="D582" s="6" t="str">
        <x:v>解放的金色王权</x:v>
      </x:c>
      <x:c r="E582" s="7" t="str">
        <x:v>获得2点【炉心共鸣】，并对敌方全体造成等同于Saber180%攻击力的风属性伤害，若施放时敌方目标数量为2/1，额外对敌方全体造成等同于Saber180%/264%攻击力的风属性伤害。</x:v>
      </x:c>
      <x:c r="F582" s="6" t="n">
        <x:v>4.44</x:v>
      </x:c>
      <x:c r="G582" s="6" t="n">
        <x:v>0</x:v>
      </x:c>
      <x:c r="H582" s="6" t="n">
        <x:v>0</x:v>
      </x:c>
      <x:c r="I582" s="6" t="n">
        <x:v>0</x:v>
      </x:c>
      <x:c r="J582" s="6" t="str">
        <x:v>[1.8, 2, 1.8, 2.64]</x:v>
      </x:c>
      <x:c r="K582" s="7" t="str">
        <x:v>需确认条件及分段</x:v>
      </x:c>
      <x:c r="L582" s="6" t="str">
        <x:v>https://raw.githubusercontent.com/Mar-7th/StarRailRes/dbe8cdfcfb0bf657b9fe1cf92d5537f118ccb487/index_new/cn/character_skills.json</x:v>
      </x:c>
    </x:row>
    <x:row r="583" ht="53" customHeight="1">
      <x:c r="A583" s="6" t="str">
        <x:v>101408_9</x:v>
      </x:c>
      <x:c r="B583" s="6" t="str">
        <x:v>101408</x:v>
      </x:c>
      <x:c r="C583" s="6" t="n">
        <x:v>9</x:v>
      </x:c>
      <x:c r="D583" s="6" t="str">
        <x:v>解放的金色王权</x:v>
      </x:c>
      <x:c r="E583" s="7" t="str">
        <x:v>获得2点【炉心共鸣】，并对敌方全体造成等同于Saber195%攻击力的风属性伤害，若施放时敌方目标数量为2/1，额外对敌方全体造成等同于Saber195%/286%攻击力的风属性伤害。</x:v>
      </x:c>
      <x:c r="F583" s="6" t="n">
        <x:v>4.81</x:v>
      </x:c>
      <x:c r="G583" s="6" t="n">
        <x:v>0</x:v>
      </x:c>
      <x:c r="H583" s="6" t="n">
        <x:v>0</x:v>
      </x:c>
      <x:c r="I583" s="6" t="n">
        <x:v>0</x:v>
      </x:c>
      <x:c r="J583" s="6" t="str">
        <x:v>[1.95, 2, 1.95, 2.86]</x:v>
      </x:c>
      <x:c r="K583" s="7" t="str">
        <x:v>需确认条件及分段</x:v>
      </x:c>
      <x:c r="L583" s="6" t="str">
        <x:v>https://raw.githubusercontent.com/Mar-7th/StarRailRes/dbe8cdfcfb0bf657b9fe1cf92d5537f118ccb487/index_new/cn/character_skills.json</x:v>
      </x:c>
    </x:row>
    <x:row r="584" ht="53" customHeight="1">
      <x:c r="A584" s="6" t="str">
        <x:v>101408_10</x:v>
      </x:c>
      <x:c r="B584" s="6" t="str">
        <x:v>101408</x:v>
      </x:c>
      <x:c r="C584" s="6" t="n">
        <x:v>10</x:v>
      </x:c>
      <x:c r="D584" s="6" t="str">
        <x:v>解放的金色王权</x:v>
      </x:c>
      <x:c r="E584" s="7" t="str">
        <x:v>获得2点【炉心共鸣】，并对敌方全体造成等同于Saber210%攻击力的风属性伤害，若施放时敌方目标数量为2/1，额外对敌方全体造成等同于Saber210%/308%攻击力的风属性伤害。</x:v>
      </x:c>
      <x:c r="F584" s="6" t="n">
        <x:v>5.18</x:v>
      </x:c>
      <x:c r="G584" s="6" t="n">
        <x:v>0</x:v>
      </x:c>
      <x:c r="H584" s="6" t="n">
        <x:v>0</x:v>
      </x:c>
      <x:c r="I584" s="6" t="n">
        <x:v>0</x:v>
      </x:c>
      <x:c r="J584" s="6" t="str">
        <x:v>[2.1, 2, 2.1, 3.08]</x:v>
      </x:c>
      <x:c r="K584" s="7" t="str">
        <x:v>需确认条件及分段</x:v>
      </x:c>
      <x:c r="L584" s="6" t="str">
        <x:v>https://raw.githubusercontent.com/Mar-7th/StarRailRes/dbe8cdfcfb0bf657b9fe1cf92d5537f118ccb487/index_new/cn/character_skills.json</x:v>
      </x:c>
    </x:row>
    <x:row r="585" ht="20" customHeight="1">
      <x:c r="A585" s="6" t="str">
        <x:v>101501_1</x:v>
      </x:c>
      <x:c r="B585" s="6" t="str">
        <x:v>101501</x:v>
      </x:c>
      <x:c r="C585" s="6" t="n">
        <x:v>1</x:v>
      </x:c>
      <x:c r="D585" s="6" t="str">
        <x:v>干将•莫邪</x:v>
      </x:c>
      <x:c r="E585" s="7" t="str">
        <x:v>对指定敌方单体造成等同于Archer50%攻击力的量子属性伤害。</x:v>
      </x:c>
      <x:c r="F585" s="6" t="n">
        <x:v>0.5</x:v>
      </x:c>
      <x:c r="G585" s="6" t="n">
        <x:v>0</x:v>
      </x:c>
      <x:c r="H585" s="6" t="n">
        <x:v>0</x:v>
      </x:c>
      <x:c r="I585" s="6" t="n">
        <x:v>0</x:v>
      </x:c>
      <x:c r="J585" s="6" t="str">
        <x:v>[0.5]</x:v>
      </x:c>
      <x:c r="K585" s="7" t="str">
        <x:v>需确认条件及分段</x:v>
      </x:c>
      <x:c r="L585" s="6" t="str">
        <x:v>https://raw.githubusercontent.com/Mar-7th/StarRailRes/dbe8cdfcfb0bf657b9fe1cf92d5537f118ccb487/index_new/cn/character_skills.json</x:v>
      </x:c>
    </x:row>
    <x:row r="586" ht="20" customHeight="1">
      <x:c r="A586" s="6" t="str">
        <x:v>101501_2</x:v>
      </x:c>
      <x:c r="B586" s="6" t="str">
        <x:v>101501</x:v>
      </x:c>
      <x:c r="C586" s="6" t="n">
        <x:v>2</x:v>
      </x:c>
      <x:c r="D586" s="6" t="str">
        <x:v>干将•莫邪</x:v>
      </x:c>
      <x:c r="E586" s="7" t="str">
        <x:v>对指定敌方单体造成等同于Archer60%攻击力的量子属性伤害。</x:v>
      </x:c>
      <x:c r="F586" s="6" t="n">
        <x:v>0.6</x:v>
      </x:c>
      <x:c r="G586" s="6" t="n">
        <x:v>0</x:v>
      </x:c>
      <x:c r="H586" s="6" t="n">
        <x:v>0</x:v>
      </x:c>
      <x:c r="I586" s="6" t="n">
        <x:v>0</x:v>
      </x:c>
      <x:c r="J586" s="6" t="str">
        <x:v>[0.6]</x:v>
      </x:c>
      <x:c r="K586" s="7" t="str">
        <x:v>需确认条件及分段</x:v>
      </x:c>
      <x:c r="L586" s="6" t="str">
        <x:v>https://raw.githubusercontent.com/Mar-7th/StarRailRes/dbe8cdfcfb0bf657b9fe1cf92d5537f118ccb487/index_new/cn/character_skills.json</x:v>
      </x:c>
    </x:row>
    <x:row r="587" ht="20" customHeight="1">
      <x:c r="A587" s="6" t="str">
        <x:v>101501_3</x:v>
      </x:c>
      <x:c r="B587" s="6" t="str">
        <x:v>101501</x:v>
      </x:c>
      <x:c r="C587" s="6" t="n">
        <x:v>3</x:v>
      </x:c>
      <x:c r="D587" s="6" t="str">
        <x:v>干将•莫邪</x:v>
      </x:c>
      <x:c r="E587" s="7" t="str">
        <x:v>对指定敌方单体造成等同于Archer70%攻击力的量子属性伤害。</x:v>
      </x:c>
      <x:c r="F587" s="6" t="n">
        <x:v>0.7</x:v>
      </x:c>
      <x:c r="G587" s="6" t="n">
        <x:v>0</x:v>
      </x:c>
      <x:c r="H587" s="6" t="n">
        <x:v>0</x:v>
      </x:c>
      <x:c r="I587" s="6" t="n">
        <x:v>0</x:v>
      </x:c>
      <x:c r="J587" s="6" t="str">
        <x:v>[0.7]</x:v>
      </x:c>
      <x:c r="K587" s="7" t="str">
        <x:v>需确认条件及分段</x:v>
      </x:c>
      <x:c r="L587" s="6" t="str">
        <x:v>https://raw.githubusercontent.com/Mar-7th/StarRailRes/dbe8cdfcfb0bf657b9fe1cf92d5537f118ccb487/index_new/cn/character_skills.json</x:v>
      </x:c>
    </x:row>
    <x:row r="588" ht="20" customHeight="1">
      <x:c r="A588" s="6" t="str">
        <x:v>101501_4</x:v>
      </x:c>
      <x:c r="B588" s="6" t="str">
        <x:v>101501</x:v>
      </x:c>
      <x:c r="C588" s="6" t="n">
        <x:v>4</x:v>
      </x:c>
      <x:c r="D588" s="6" t="str">
        <x:v>干将•莫邪</x:v>
      </x:c>
      <x:c r="E588" s="7" t="str">
        <x:v>对指定敌方单体造成等同于Archer80%攻击力的量子属性伤害。</x:v>
      </x:c>
      <x:c r="F588" s="6" t="n">
        <x:v>0.8</x:v>
      </x:c>
      <x:c r="G588" s="6" t="n">
        <x:v>0</x:v>
      </x:c>
      <x:c r="H588" s="6" t="n">
        <x:v>0</x:v>
      </x:c>
      <x:c r="I588" s="6" t="n">
        <x:v>0</x:v>
      </x:c>
      <x:c r="J588" s="6" t="str">
        <x:v>[0.8]</x:v>
      </x:c>
      <x:c r="K588" s="7" t="str">
        <x:v>需确认条件及分段</x:v>
      </x:c>
      <x:c r="L588" s="6" t="str">
        <x:v>https://raw.githubusercontent.com/Mar-7th/StarRailRes/dbe8cdfcfb0bf657b9fe1cf92d5537f118ccb487/index_new/cn/character_skills.json</x:v>
      </x:c>
    </x:row>
    <x:row r="589" ht="20" customHeight="1">
      <x:c r="A589" s="6" t="str">
        <x:v>101501_5</x:v>
      </x:c>
      <x:c r="B589" s="6" t="str">
        <x:v>101501</x:v>
      </x:c>
      <x:c r="C589" s="6" t="n">
        <x:v>5</x:v>
      </x:c>
      <x:c r="D589" s="6" t="str">
        <x:v>干将•莫邪</x:v>
      </x:c>
      <x:c r="E589" s="7" t="str">
        <x:v>对指定敌方单体造成等同于Archer90%攻击力的量子属性伤害。</x:v>
      </x:c>
      <x:c r="F589" s="6" t="n">
        <x:v>0.9</x:v>
      </x:c>
      <x:c r="G589" s="6" t="n">
        <x:v>0</x:v>
      </x:c>
      <x:c r="H589" s="6" t="n">
        <x:v>0</x:v>
      </x:c>
      <x:c r="I589" s="6" t="n">
        <x:v>0</x:v>
      </x:c>
      <x:c r="J589" s="6" t="str">
        <x:v>[0.9]</x:v>
      </x:c>
      <x:c r="K589" s="7" t="str">
        <x:v>需确认条件及分段</x:v>
      </x:c>
      <x:c r="L589" s="6" t="str">
        <x:v>https://raw.githubusercontent.com/Mar-7th/StarRailRes/dbe8cdfcfb0bf657b9fe1cf92d5537f118ccb487/index_new/cn/character_skills.json</x:v>
      </x:c>
    </x:row>
    <x:row r="590" ht="20" customHeight="1">
      <x:c r="A590" s="6" t="str">
        <x:v>101501_6</x:v>
      </x:c>
      <x:c r="B590" s="6" t="str">
        <x:v>101501</x:v>
      </x:c>
      <x:c r="C590" s="6" t="n">
        <x:v>6</x:v>
      </x:c>
      <x:c r="D590" s="6" t="str">
        <x:v>干将•莫邪</x:v>
      </x:c>
      <x:c r="E590" s="7" t="str">
        <x:v>对指定敌方单体造成等同于Archer100%攻击力的量子属性伤害。</x:v>
      </x:c>
      <x:c r="F590" s="6" t="n">
        <x:v>1</x:v>
      </x:c>
      <x:c r="G590" s="6" t="n">
        <x:v>0</x:v>
      </x:c>
      <x:c r="H590" s="6" t="n">
        <x:v>0</x:v>
      </x:c>
      <x:c r="I590" s="6" t="n">
        <x:v>0</x:v>
      </x:c>
      <x:c r="J590" s="6" t="str">
        <x:v>[1]</x:v>
      </x:c>
      <x:c r="K590" s="7" t="str">
        <x:v>需确认条件及分段</x:v>
      </x:c>
      <x:c r="L590" s="6" t="str">
        <x:v>https://raw.githubusercontent.com/Mar-7th/StarRailRes/dbe8cdfcfb0bf657b9fe1cf92d5537f118ccb487/index_new/cn/character_skills.json</x:v>
      </x:c>
    </x:row>
    <x:row r="591" ht="20" customHeight="1">
      <x:c r="A591" s="6" t="str">
        <x:v>101501_7</x:v>
      </x:c>
      <x:c r="B591" s="6" t="str">
        <x:v>101501</x:v>
      </x:c>
      <x:c r="C591" s="6" t="n">
        <x:v>7</x:v>
      </x:c>
      <x:c r="D591" s="6" t="str">
        <x:v>干将•莫邪</x:v>
      </x:c>
      <x:c r="E591" s="7" t="str">
        <x:v>对指定敌方单体造成等同于Archer110%攻击力的量子属性伤害。</x:v>
      </x:c>
      <x:c r="F591" s="6" t="n">
        <x:v>1.1</x:v>
      </x:c>
      <x:c r="G591" s="6" t="n">
        <x:v>0</x:v>
      </x:c>
      <x:c r="H591" s="6" t="n">
        <x:v>0</x:v>
      </x:c>
      <x:c r="I591" s="6" t="n">
        <x:v>0</x:v>
      </x:c>
      <x:c r="J591" s="6" t="str">
        <x:v>[1.1]</x:v>
      </x:c>
      <x:c r="K591" s="7" t="str">
        <x:v>需确认条件及分段</x:v>
      </x:c>
      <x:c r="L591" s="6" t="str">
        <x:v>https://raw.githubusercontent.com/Mar-7th/StarRailRes/dbe8cdfcfb0bf657b9fe1cf92d5537f118ccb487/index_new/cn/character_skills.json</x:v>
      </x:c>
    </x:row>
    <x:row r="592" ht="20" customHeight="1">
      <x:c r="A592" s="6" t="str">
        <x:v>101501_8</x:v>
      </x:c>
      <x:c r="B592" s="6" t="str">
        <x:v>101501</x:v>
      </x:c>
      <x:c r="C592" s="6" t="n">
        <x:v>8</x:v>
      </x:c>
      <x:c r="D592" s="6" t="str">
        <x:v>干将•莫邪</x:v>
      </x:c>
      <x:c r="E592" s="7" t="str">
        <x:v>对指定敌方单体造成等同于Archer120%攻击力的量子属性伤害。</x:v>
      </x:c>
      <x:c r="F592" s="6" t="n">
        <x:v>1.2</x:v>
      </x:c>
      <x:c r="G592" s="6" t="n">
        <x:v>0</x:v>
      </x:c>
      <x:c r="H592" s="6" t="n">
        <x:v>0</x:v>
      </x:c>
      <x:c r="I592" s="6" t="n">
        <x:v>0</x:v>
      </x:c>
      <x:c r="J592" s="6" t="str">
        <x:v>[1.2]</x:v>
      </x:c>
      <x:c r="K592" s="7" t="str">
        <x:v>需确认条件及分段</x:v>
      </x:c>
      <x:c r="L592" s="6" t="str">
        <x:v>https://raw.githubusercontent.com/Mar-7th/StarRailRes/dbe8cdfcfb0bf657b9fe1cf92d5537f118ccb487/index_new/cn/character_skills.json</x:v>
      </x:c>
    </x:row>
    <x:row r="593" ht="20" customHeight="1">
      <x:c r="A593" s="6" t="str">
        <x:v>101501_9</x:v>
      </x:c>
      <x:c r="B593" s="6" t="str">
        <x:v>101501</x:v>
      </x:c>
      <x:c r="C593" s="6" t="n">
        <x:v>9</x:v>
      </x:c>
      <x:c r="D593" s="6" t="str">
        <x:v>干将•莫邪</x:v>
      </x:c>
      <x:c r="E593" s="7" t="str">
        <x:v>对指定敌方单体造成等同于Archer130%攻击力的量子属性伤害。</x:v>
      </x:c>
      <x:c r="F593" s="6" t="n">
        <x:v>1.3</x:v>
      </x:c>
      <x:c r="G593" s="6" t="n">
        <x:v>0</x:v>
      </x:c>
      <x:c r="H593" s="6" t="n">
        <x:v>0</x:v>
      </x:c>
      <x:c r="I593" s="6" t="n">
        <x:v>0</x:v>
      </x:c>
      <x:c r="J593" s="6" t="str">
        <x:v>[1.3]</x:v>
      </x:c>
      <x:c r="K593" s="7" t="str">
        <x:v>需确认条件及分段</x:v>
      </x:c>
      <x:c r="L593" s="6" t="str">
        <x:v>https://raw.githubusercontent.com/Mar-7th/StarRailRes/dbe8cdfcfb0bf657b9fe1cf92d5537f118ccb487/index_new/cn/character_skills.json</x:v>
      </x:c>
    </x:row>
    <x:row r="594" ht="68" customHeight="1">
      <x:c r="A594" s="6" t="str">
        <x:v>101502_1</x:v>
      </x:c>
      <x:c r="B594" s="6" t="str">
        <x:v>101502</x:v>
      </x:c>
      <x:c r="C594" s="6" t="n">
        <x:v>1</x:v>
      </x:c>
      <x:c r="D594" s="6" t="str">
        <x:v>伪•螺旋剑</x:v>
      </x:c>
      <x:c r="E594" s="7" t="str">
        <x:v>进入【回路连接】状态。对指定敌方单体造成等同于Archer180%攻击力的量子属性伤害。【回路连接】状态下施放战技后，本回合不会结束，并使Archer战技造成的伤害提高60%，该效果可以叠加2层，持续至退出【回路连接】状态。主动施放5次战技后或战技点不足以再次施放战技则退出【回路连接】状态。每个波次中的所有敌方目标被消灭后会退出【回路连接】状态。</x:v>
      </x:c>
      <x:c r="F594" s="6" t="n">
        <x:v>0</x:v>
      </x:c>
      <x:c r="G594" s="6" t="n">
        <x:v>0</x:v>
      </x:c>
      <x:c r="H594" s="6" t="n">
        <x:v>0</x:v>
      </x:c>
      <x:c r="I594" s="6" t="n">
        <x:v>0</x:v>
      </x:c>
      <x:c r="J594" s="6" t="str">
        <x:v>[1.8, 0.6, 2, 1, 5]</x:v>
      </x:c>
      <x:c r="K594" s="7" t="str">
        <x:v>无首段伤害倍率，请覆盖或设为辅助技能</x:v>
      </x:c>
      <x:c r="L594" s="6" t="str">
        <x:v>https://raw.githubusercontent.com/Mar-7th/StarRailRes/dbe8cdfcfb0bf657b9fe1cf92d5537f118ccb487/index_new/cn/character_skills.json</x:v>
      </x:c>
    </x:row>
    <x:row r="595" ht="68" customHeight="1">
      <x:c r="A595" s="6" t="str">
        <x:v>101502_2</x:v>
      </x:c>
      <x:c r="B595" s="6" t="str">
        <x:v>101502</x:v>
      </x:c>
      <x:c r="C595" s="6" t="n">
        <x:v>2</x:v>
      </x:c>
      <x:c r="D595" s="6" t="str">
        <x:v>伪•螺旋剑</x:v>
      </x:c>
      <x:c r="E595" s="7" t="str">
        <x:v>进入【回路连接】状态。对指定敌方单体造成等同于Archer198%攻击力的量子属性伤害。【回路连接】状态下施放战技后，本回合不会结束，并使Archer战技造成的伤害提高64%，该效果可以叠加2层，持续至退出【回路连接】状态。主动施放5次战技后或战技点不足以再次施放战技则退出【回路连接】状态。每个波次中的所有敌方目标被消灭后会退出【回路连接】状态。</x:v>
      </x:c>
      <x:c r="F595" s="6" t="n">
        <x:v>0</x:v>
      </x:c>
      <x:c r="G595" s="6" t="n">
        <x:v>0</x:v>
      </x:c>
      <x:c r="H595" s="6" t="n">
        <x:v>0</x:v>
      </x:c>
      <x:c r="I595" s="6" t="n">
        <x:v>0</x:v>
      </x:c>
      <x:c r="J595" s="6" t="str">
        <x:v>[1.98, 0.64, 2, 1, 5]</x:v>
      </x:c>
      <x:c r="K595" s="7" t="str">
        <x:v>无首段伤害倍率，请覆盖或设为辅助技能</x:v>
      </x:c>
      <x:c r="L595" s="6" t="str">
        <x:v>https://raw.githubusercontent.com/Mar-7th/StarRailRes/dbe8cdfcfb0bf657b9fe1cf92d5537f118ccb487/index_new/cn/character_skills.json</x:v>
      </x:c>
    </x:row>
    <x:row r="596" ht="68" customHeight="1">
      <x:c r="A596" s="6" t="str">
        <x:v>101502_3</x:v>
      </x:c>
      <x:c r="B596" s="6" t="str">
        <x:v>101502</x:v>
      </x:c>
      <x:c r="C596" s="6" t="n">
        <x:v>3</x:v>
      </x:c>
      <x:c r="D596" s="6" t="str">
        <x:v>伪•螺旋剑</x:v>
      </x:c>
      <x:c r="E596" s="7" t="str">
        <x:v>进入【回路连接】状态。对指定敌方单体造成等同于Archer216%攻击力的量子属性伤害。【回路连接】状态下施放战技后，本回合不会结束，并使Archer战技造成的伤害提高68%，该效果可以叠加2层，持续至退出【回路连接】状态。主动施放5次战技后或战技点不足以再次施放战技则退出【回路连接】状态。每个波次中的所有敌方目标被消灭后会退出【回路连接】状态。</x:v>
      </x:c>
      <x:c r="F596" s="6" t="n">
        <x:v>0</x:v>
      </x:c>
      <x:c r="G596" s="6" t="n">
        <x:v>0</x:v>
      </x:c>
      <x:c r="H596" s="6" t="n">
        <x:v>0</x:v>
      </x:c>
      <x:c r="I596" s="6" t="n">
        <x:v>0</x:v>
      </x:c>
      <x:c r="J596" s="6" t="str">
        <x:v>[2.16, 0.68, 2, 1, 5]</x:v>
      </x:c>
      <x:c r="K596" s="7" t="str">
        <x:v>无首段伤害倍率，请覆盖或设为辅助技能</x:v>
      </x:c>
      <x:c r="L596" s="6" t="str">
        <x:v>https://raw.githubusercontent.com/Mar-7th/StarRailRes/dbe8cdfcfb0bf657b9fe1cf92d5537f118ccb487/index_new/cn/character_skills.json</x:v>
      </x:c>
    </x:row>
    <x:row r="597" ht="68" customHeight="1">
      <x:c r="A597" s="6" t="str">
        <x:v>101502_4</x:v>
      </x:c>
      <x:c r="B597" s="6" t="str">
        <x:v>101502</x:v>
      </x:c>
      <x:c r="C597" s="6" t="n">
        <x:v>4</x:v>
      </x:c>
      <x:c r="D597" s="6" t="str">
        <x:v>伪•螺旋剑</x:v>
      </x:c>
      <x:c r="E597" s="7" t="str">
        <x:v>进入【回路连接】状态。对指定敌方单体造成等同于Archer234%攻击力的量子属性伤害。【回路连接】状态下施放战技后，本回合不会结束，并使Archer战技造成的伤害提高72%，该效果可以叠加2层，持续至退出【回路连接】状态。主动施放5次战技后或战技点不足以再次施放战技则退出【回路连接】状态。每个波次中的所有敌方目标被消灭后会退出【回路连接】状态。</x:v>
      </x:c>
      <x:c r="F597" s="6" t="n">
        <x:v>0</x:v>
      </x:c>
      <x:c r="G597" s="6" t="n">
        <x:v>0</x:v>
      </x:c>
      <x:c r="H597" s="6" t="n">
        <x:v>0</x:v>
      </x:c>
      <x:c r="I597" s="6" t="n">
        <x:v>0</x:v>
      </x:c>
      <x:c r="J597" s="6" t="str">
        <x:v>[2.34, 0.72, 2, 1, 5]</x:v>
      </x:c>
      <x:c r="K597" s="7" t="str">
        <x:v>无首段伤害倍率，请覆盖或设为辅助技能</x:v>
      </x:c>
      <x:c r="L597" s="6" t="str">
        <x:v>https://raw.githubusercontent.com/Mar-7th/StarRailRes/dbe8cdfcfb0bf657b9fe1cf92d5537f118ccb487/index_new/cn/character_skills.json</x:v>
      </x:c>
    </x:row>
    <x:row r="598" ht="68" customHeight="1">
      <x:c r="A598" s="6" t="str">
        <x:v>101502_5</x:v>
      </x:c>
      <x:c r="B598" s="6" t="str">
        <x:v>101502</x:v>
      </x:c>
      <x:c r="C598" s="6" t="n">
        <x:v>5</x:v>
      </x:c>
      <x:c r="D598" s="6" t="str">
        <x:v>伪•螺旋剑</x:v>
      </x:c>
      <x:c r="E598" s="7" t="str">
        <x:v>进入【回路连接】状态。对指定敌方单体造成等同于Archer252%攻击力的量子属性伤害。【回路连接】状态下施放战技后，本回合不会结束，并使Archer战技造成的伤害提高76%，该效果可以叠加2层，持续至退出【回路连接】状态。主动施放5次战技后或战技点不足以再次施放战技则退出【回路连接】状态。每个波次中的所有敌方目标被消灭后会退出【回路连接】状态。</x:v>
      </x:c>
      <x:c r="F598" s="6" t="n">
        <x:v>0</x:v>
      </x:c>
      <x:c r="G598" s="6" t="n">
        <x:v>0</x:v>
      </x:c>
      <x:c r="H598" s="6" t="n">
        <x:v>0</x:v>
      </x:c>
      <x:c r="I598" s="6" t="n">
        <x:v>0</x:v>
      </x:c>
      <x:c r="J598" s="6" t="str">
        <x:v>[2.52, 0.76, 2, 1, 5]</x:v>
      </x:c>
      <x:c r="K598" s="7" t="str">
        <x:v>无首段伤害倍率，请覆盖或设为辅助技能</x:v>
      </x:c>
      <x:c r="L598" s="6" t="str">
        <x:v>https://raw.githubusercontent.com/Mar-7th/StarRailRes/dbe8cdfcfb0bf657b9fe1cf92d5537f118ccb487/index_new/cn/character_skills.json</x:v>
      </x:c>
    </x:row>
    <x:row r="599" ht="68" customHeight="1">
      <x:c r="A599" s="6" t="str">
        <x:v>101502_6</x:v>
      </x:c>
      <x:c r="B599" s="6" t="str">
        <x:v>101502</x:v>
      </x:c>
      <x:c r="C599" s="6" t="n">
        <x:v>6</x:v>
      </x:c>
      <x:c r="D599" s="6" t="str">
        <x:v>伪•螺旋剑</x:v>
      </x:c>
      <x:c r="E599" s="7" t="str">
        <x:v>进入【回路连接】状态。对指定敌方单体造成等同于Archer270%攻击力的量子属性伤害。【回路连接】状态下施放战技后，本回合不会结束，并使Archer战技造成的伤害提高80%，该效果可以叠加2层，持续至退出【回路连接】状态。主动施放5次战技后或战技点不足以再次施放战技则退出【回路连接】状态。每个波次中的所有敌方目标被消灭后会退出【回路连接】状态。</x:v>
      </x:c>
      <x:c r="F599" s="6" t="n">
        <x:v>0</x:v>
      </x:c>
      <x:c r="G599" s="6" t="n">
        <x:v>0</x:v>
      </x:c>
      <x:c r="H599" s="6" t="n">
        <x:v>0</x:v>
      </x:c>
      <x:c r="I599" s="6" t="n">
        <x:v>0</x:v>
      </x:c>
      <x:c r="J599" s="6" t="str">
        <x:v>[2.7, 0.8, 2, 1, 5]</x:v>
      </x:c>
      <x:c r="K599" s="7" t="str">
        <x:v>无首段伤害倍率，请覆盖或设为辅助技能</x:v>
      </x:c>
      <x:c r="L599" s="6" t="str">
        <x:v>https://raw.githubusercontent.com/Mar-7th/StarRailRes/dbe8cdfcfb0bf657b9fe1cf92d5537f118ccb487/index_new/cn/character_skills.json</x:v>
      </x:c>
    </x:row>
    <x:row r="600" ht="68" customHeight="1">
      <x:c r="A600" s="6" t="str">
        <x:v>101502_7</x:v>
      </x:c>
      <x:c r="B600" s="6" t="str">
        <x:v>101502</x:v>
      </x:c>
      <x:c r="C600" s="6" t="n">
        <x:v>7</x:v>
      </x:c>
      <x:c r="D600" s="6" t="str">
        <x:v>伪•螺旋剑</x:v>
      </x:c>
      <x:c r="E600" s="7" t="str">
        <x:v>进入【回路连接】状态。对指定敌方单体造成等同于Archer292.5%攻击力的量子属性伤害。【回路连接】状态下施放战技后，本回合不会结束，并使Archer战技造成的伤害提高85%，该效果可以叠加2层，持续至退出【回路连接】状态。主动施放5次战技后或战技点不足以再次施放战技则退出【回路连接】状态。每个波次中的所有敌方目标被消灭后会退出【回路连接】状态。</x:v>
      </x:c>
      <x:c r="F600" s="6" t="n">
        <x:v>0</x:v>
      </x:c>
      <x:c r="G600" s="6" t="n">
        <x:v>0</x:v>
      </x:c>
      <x:c r="H600" s="6" t="n">
        <x:v>0</x:v>
      </x:c>
      <x:c r="I600" s="6" t="n">
        <x:v>0</x:v>
      </x:c>
      <x:c r="J600" s="6" t="str">
        <x:v>[2.925, 0.85, 2, 1, 5]</x:v>
      </x:c>
      <x:c r="K600" s="7" t="str">
        <x:v>无首段伤害倍率，请覆盖或设为辅助技能</x:v>
      </x:c>
      <x:c r="L600" s="6" t="str">
        <x:v>https://raw.githubusercontent.com/Mar-7th/StarRailRes/dbe8cdfcfb0bf657b9fe1cf92d5537f118ccb487/index_new/cn/character_skills.json</x:v>
      </x:c>
    </x:row>
    <x:row r="601" ht="68" customHeight="1">
      <x:c r="A601" s="6" t="str">
        <x:v>101502_8</x:v>
      </x:c>
      <x:c r="B601" s="6" t="str">
        <x:v>101502</x:v>
      </x:c>
      <x:c r="C601" s="6" t="n">
        <x:v>8</x:v>
      </x:c>
      <x:c r="D601" s="6" t="str">
        <x:v>伪•螺旋剑</x:v>
      </x:c>
      <x:c r="E601" s="7" t="str">
        <x:v>进入【回路连接】状态。对指定敌方单体造成等同于Archer315%攻击力的量子属性伤害。【回路连接】状态下施放战技后，本回合不会结束，并使Archer战技造成的伤害提高90%，该效果可以叠加2层，持续至退出【回路连接】状态。主动施放5次战技后或战技点不足以再次施放战技则退出【回路连接】状态。每个波次中的所有敌方目标被消灭后会退出【回路连接】状态。</x:v>
      </x:c>
      <x:c r="F601" s="6" t="n">
        <x:v>0</x:v>
      </x:c>
      <x:c r="G601" s="6" t="n">
        <x:v>0</x:v>
      </x:c>
      <x:c r="H601" s="6" t="n">
        <x:v>0</x:v>
      </x:c>
      <x:c r="I601" s="6" t="n">
        <x:v>0</x:v>
      </x:c>
      <x:c r="J601" s="6" t="str">
        <x:v>[3.15, 0.9, 2, 1, 5]</x:v>
      </x:c>
      <x:c r="K601" s="7" t="str">
        <x:v>无首段伤害倍率，请覆盖或设为辅助技能</x:v>
      </x:c>
      <x:c r="L601" s="6" t="str">
        <x:v>https://raw.githubusercontent.com/Mar-7th/StarRailRes/dbe8cdfcfb0bf657b9fe1cf92d5537f118ccb487/index_new/cn/character_skills.json</x:v>
      </x:c>
    </x:row>
    <x:row r="602" ht="68" customHeight="1">
      <x:c r="A602" s="6" t="str">
        <x:v>101502_9</x:v>
      </x:c>
      <x:c r="B602" s="6" t="str">
        <x:v>101502</x:v>
      </x:c>
      <x:c r="C602" s="6" t="n">
        <x:v>9</x:v>
      </x:c>
      <x:c r="D602" s="6" t="str">
        <x:v>伪•螺旋剑</x:v>
      </x:c>
      <x:c r="E602" s="7" t="str">
        <x:v>进入【回路连接】状态。对指定敌方单体造成等同于Archer337.5%攻击力的量子属性伤害。【回路连接】状态下施放战技后，本回合不会结束，并使Archer战技造成的伤害提高95%，该效果可以叠加2层，持续至退出【回路连接】状态。主动施放5次战技后或战技点不足以再次施放战技则退出【回路连接】状态。每个波次中的所有敌方目标被消灭后会退出【回路连接】状态。</x:v>
      </x:c>
      <x:c r="F602" s="6" t="n">
        <x:v>0</x:v>
      </x:c>
      <x:c r="G602" s="6" t="n">
        <x:v>0</x:v>
      </x:c>
      <x:c r="H602" s="6" t="n">
        <x:v>0</x:v>
      </x:c>
      <x:c r="I602" s="6" t="n">
        <x:v>0</x:v>
      </x:c>
      <x:c r="J602" s="6" t="str">
        <x:v>[3.375, 0.95, 2, 1, 5]</x:v>
      </x:c>
      <x:c r="K602" s="7" t="str">
        <x:v>无首段伤害倍率，请覆盖或设为辅助技能</x:v>
      </x:c>
      <x:c r="L602" s="6" t="str">
        <x:v>https://raw.githubusercontent.com/Mar-7th/StarRailRes/dbe8cdfcfb0bf657b9fe1cf92d5537f118ccb487/index_new/cn/character_skills.json</x:v>
      </x:c>
    </x:row>
    <x:row r="603" ht="68" customHeight="1">
      <x:c r="A603" s="6" t="str">
        <x:v>101502_10</x:v>
      </x:c>
      <x:c r="B603" s="6" t="str">
        <x:v>101502</x:v>
      </x:c>
      <x:c r="C603" s="6" t="n">
        <x:v>10</x:v>
      </x:c>
      <x:c r="D603" s="6" t="str">
        <x:v>伪•螺旋剑</x:v>
      </x:c>
      <x:c r="E603" s="7" t="str">
        <x:v>进入【回路连接】状态。对指定敌方单体造成等同于Archer360%攻击力的量子属性伤害。【回路连接】状态下施放战技后，本回合不会结束，并使Archer战技造成的伤害提高100%，该效果可以叠加2层，持续至退出【回路连接】状态。主动施放5次战技后或战技点不足以再次施放战技则退出【回路连接】状态。每个波次中的所有敌方目标被消灭后会退出【回路连接】状态。</x:v>
      </x:c>
      <x:c r="F603" s="6" t="n">
        <x:v>0</x:v>
      </x:c>
      <x:c r="G603" s="6" t="n">
        <x:v>0</x:v>
      </x:c>
      <x:c r="H603" s="6" t="n">
        <x:v>0</x:v>
      </x:c>
      <x:c r="I603" s="6" t="n">
        <x:v>0</x:v>
      </x:c>
      <x:c r="J603" s="6" t="str">
        <x:v>[3.6, 1, 2, 1, 5]</x:v>
      </x:c>
      <x:c r="K603" s="7" t="str">
        <x:v>无首段伤害倍率，请覆盖或设为辅助技能</x:v>
      </x:c>
      <x:c r="L603" s="6" t="str">
        <x:v>https://raw.githubusercontent.com/Mar-7th/StarRailRes/dbe8cdfcfb0bf657b9fe1cf92d5537f118ccb487/index_new/cn/character_skills.json</x:v>
      </x:c>
    </x:row>
    <x:row r="604" ht="68" customHeight="1">
      <x:c r="A604" s="6" t="str">
        <x:v>101502_11</x:v>
      </x:c>
      <x:c r="B604" s="6" t="str">
        <x:v>101502</x:v>
      </x:c>
      <x:c r="C604" s="6" t="n">
        <x:v>11</x:v>
      </x:c>
      <x:c r="D604" s="6" t="str">
        <x:v>伪•螺旋剑</x:v>
      </x:c>
      <x:c r="E604" s="7" t="str">
        <x:v>进入【回路连接】状态。对指定敌方单体造成等同于Archer378%攻击力的量子属性伤害。【回路连接】状态下施放战技后，本回合不会结束，并使Archer战技造成的伤害提高104%，该效果可以叠加2层，持续至退出【回路连接】状态。主动施放5次战技后或战技点不足以再次施放战技则退出【回路连接】状态。每个波次中的所有敌方目标被消灭后会退出【回路连接】状态。</x:v>
      </x:c>
      <x:c r="F604" s="6" t="n">
        <x:v>0</x:v>
      </x:c>
      <x:c r="G604" s="6" t="n">
        <x:v>0</x:v>
      </x:c>
      <x:c r="H604" s="6" t="n">
        <x:v>0</x:v>
      </x:c>
      <x:c r="I604" s="6" t="n">
        <x:v>0</x:v>
      </x:c>
      <x:c r="J604" s="6" t="str">
        <x:v>[3.78, 1.04, 2, 1, 5]</x:v>
      </x:c>
      <x:c r="K604" s="7" t="str">
        <x:v>无首段伤害倍率，请覆盖或设为辅助技能</x:v>
      </x:c>
      <x:c r="L604" s="6" t="str">
        <x:v>https://raw.githubusercontent.com/Mar-7th/StarRailRes/dbe8cdfcfb0bf657b9fe1cf92d5537f118ccb487/index_new/cn/character_skills.json</x:v>
      </x:c>
    </x:row>
    <x:row r="605" ht="68" customHeight="1">
      <x:c r="A605" s="6" t="str">
        <x:v>101502_12</x:v>
      </x:c>
      <x:c r="B605" s="6" t="str">
        <x:v>101502</x:v>
      </x:c>
      <x:c r="C605" s="6" t="n">
        <x:v>12</x:v>
      </x:c>
      <x:c r="D605" s="6" t="str">
        <x:v>伪•螺旋剑</x:v>
      </x:c>
      <x:c r="E605" s="7" t="str">
        <x:v>进入【回路连接】状态。对指定敌方单体造成等同于Archer396%攻击力的量子属性伤害。【回路连接】状态下施放战技后，本回合不会结束，并使Archer战技造成的伤害提高108%，该效果可以叠加2层，持续至退出【回路连接】状态。主动施放5次战技后或战技点不足以再次施放战技则退出【回路连接】状态。每个波次中的所有敌方目标被消灭后会退出【回路连接】状态。</x:v>
      </x:c>
      <x:c r="F605" s="6" t="n">
        <x:v>0</x:v>
      </x:c>
      <x:c r="G605" s="6" t="n">
        <x:v>0</x:v>
      </x:c>
      <x:c r="H605" s="6" t="n">
        <x:v>0</x:v>
      </x:c>
      <x:c r="I605" s="6" t="n">
        <x:v>0</x:v>
      </x:c>
      <x:c r="J605" s="6" t="str">
        <x:v>[3.96, 1.08, 2, 1, 5]</x:v>
      </x:c>
      <x:c r="K605" s="7" t="str">
        <x:v>无首段伤害倍率，请覆盖或设为辅助技能</x:v>
      </x:c>
      <x:c r="L605" s="6" t="str">
        <x:v>https://raw.githubusercontent.com/Mar-7th/StarRailRes/dbe8cdfcfb0bf657b9fe1cf92d5537f118ccb487/index_new/cn/character_skills.json</x:v>
      </x:c>
    </x:row>
    <x:row r="606" ht="68" customHeight="1">
      <x:c r="A606" s="6" t="str">
        <x:v>101502_13</x:v>
      </x:c>
      <x:c r="B606" s="6" t="str">
        <x:v>101502</x:v>
      </x:c>
      <x:c r="C606" s="6" t="n">
        <x:v>13</x:v>
      </x:c>
      <x:c r="D606" s="6" t="str">
        <x:v>伪•螺旋剑</x:v>
      </x:c>
      <x:c r="E606" s="7" t="str">
        <x:v>进入【回路连接】状态。对指定敌方单体造成等同于Archer414%攻击力的量子属性伤害。【回路连接】状态下施放战技后，本回合不会结束，并使Archer战技造成的伤害提高112%，该效果可以叠加2层，持续至退出【回路连接】状态。主动施放5次战技后或战技点不足以再次施放战技则退出【回路连接】状态。每个波次中的所有敌方目标被消灭后会退出【回路连接】状态。</x:v>
      </x:c>
      <x:c r="F606" s="6" t="n">
        <x:v>0</x:v>
      </x:c>
      <x:c r="G606" s="6" t="n">
        <x:v>0</x:v>
      </x:c>
      <x:c r="H606" s="6" t="n">
        <x:v>0</x:v>
      </x:c>
      <x:c r="I606" s="6" t="n">
        <x:v>0</x:v>
      </x:c>
      <x:c r="J606" s="6" t="str">
        <x:v>[4.14, 1.12, 2, 1, 5]</x:v>
      </x:c>
      <x:c r="K606" s="7" t="str">
        <x:v>无首段伤害倍率，请覆盖或设为辅助技能</x:v>
      </x:c>
      <x:c r="L606" s="6" t="str">
        <x:v>https://raw.githubusercontent.com/Mar-7th/StarRailRes/dbe8cdfcfb0bf657b9fe1cf92d5537f118ccb487/index_new/cn/character_skills.json</x:v>
      </x:c>
    </x:row>
    <x:row r="607" ht="68" customHeight="1">
      <x:c r="A607" s="6" t="str">
        <x:v>101502_14</x:v>
      </x:c>
      <x:c r="B607" s="6" t="str">
        <x:v>101502</x:v>
      </x:c>
      <x:c r="C607" s="6" t="n">
        <x:v>14</x:v>
      </x:c>
      <x:c r="D607" s="6" t="str">
        <x:v>伪•螺旋剑</x:v>
      </x:c>
      <x:c r="E607" s="7" t="str">
        <x:v>进入【回路连接】状态。对指定敌方单体造成等同于Archer432%攻击力的量子属性伤害。【回路连接】状态下施放战技后，本回合不会结束，并使Archer战技造成的伤害提高116%，该效果可以叠加2层，持续至退出【回路连接】状态。主动施放5次战技后或战技点不足以再次施放战技则退出【回路连接】状态。每个波次中的所有敌方目标被消灭后会退出【回路连接】状态。</x:v>
      </x:c>
      <x:c r="F607" s="6" t="n">
        <x:v>0</x:v>
      </x:c>
      <x:c r="G607" s="6" t="n">
        <x:v>0</x:v>
      </x:c>
      <x:c r="H607" s="6" t="n">
        <x:v>0</x:v>
      </x:c>
      <x:c r="I607" s="6" t="n">
        <x:v>0</x:v>
      </x:c>
      <x:c r="J607" s="6" t="str">
        <x:v>[4.32, 1.16, 2, 1, 5]</x:v>
      </x:c>
      <x:c r="K607" s="7" t="str">
        <x:v>无首段伤害倍率，请覆盖或设为辅助技能</x:v>
      </x:c>
      <x:c r="L607" s="6" t="str">
        <x:v>https://raw.githubusercontent.com/Mar-7th/StarRailRes/dbe8cdfcfb0bf657b9fe1cf92d5537f118ccb487/index_new/cn/character_skills.json</x:v>
      </x:c>
    </x:row>
    <x:row r="608" ht="68" customHeight="1">
      <x:c r="A608" s="6" t="str">
        <x:v>101502_15</x:v>
      </x:c>
      <x:c r="B608" s="6" t="str">
        <x:v>101502</x:v>
      </x:c>
      <x:c r="C608" s="6" t="n">
        <x:v>15</x:v>
      </x:c>
      <x:c r="D608" s="6" t="str">
        <x:v>伪•螺旋剑</x:v>
      </x:c>
      <x:c r="E608" s="7" t="str">
        <x:v>进入【回路连接】状态。对指定敌方单体造成等同于Archer450%攻击力的量子属性伤害。【回路连接】状态下施放战技后，本回合不会结束，并使Archer战技造成的伤害提高120%，该效果可以叠加2层，持续至退出【回路连接】状态。主动施放5次战技后或战技点不足以再次施放战技则退出【回路连接】状态。每个波次中的所有敌方目标被消灭后会退出【回路连接】状态。</x:v>
      </x:c>
      <x:c r="F608" s="6" t="n">
        <x:v>0</x:v>
      </x:c>
      <x:c r="G608" s="6" t="n">
        <x:v>0</x:v>
      </x:c>
      <x:c r="H608" s="6" t="n">
        <x:v>0</x:v>
      </x:c>
      <x:c r="I608" s="6" t="n">
        <x:v>0</x:v>
      </x:c>
      <x:c r="J608" s="6" t="str">
        <x:v>[4.5, 1.2, 2, 1, 5]</x:v>
      </x:c>
      <x:c r="K608" s="7" t="str">
        <x:v>无首段伤害倍率，请覆盖或设为辅助技能</x:v>
      </x:c>
      <x:c r="L608" s="6" t="str">
        <x:v>https://raw.githubusercontent.com/Mar-7th/StarRailRes/dbe8cdfcfb0bf657b9fe1cf92d5537f118ccb487/index_new/cn/character_skills.json</x:v>
      </x:c>
    </x:row>
    <x:row r="609" ht="38" customHeight="1">
      <x:c r="A609" s="6" t="str">
        <x:v>101503_1</x:v>
      </x:c>
      <x:c r="B609" s="6" t="str">
        <x:v>101503</x:v>
      </x:c>
      <x:c r="C609" s="6" t="n">
        <x:v>1</x:v>
      </x:c>
      <x:c r="D609" s="6" t="str">
        <x:v>无限剑制</x:v>
      </x:c>
      <x:c r="E609" s="7" t="str">
        <x:v>对指定敌方单体造成等同于Archer600%攻击力的量子属性伤害，并获得2点充能，最多可拥有4点充能。</x:v>
      </x:c>
      <x:c r="F609" s="6" t="n">
        <x:v>6</x:v>
      </x:c>
      <x:c r="G609" s="6" t="n">
        <x:v>0</x:v>
      </x:c>
      <x:c r="H609" s="6" t="n">
        <x:v>0</x:v>
      </x:c>
      <x:c r="I609" s="6" t="n">
        <x:v>0</x:v>
      </x:c>
      <x:c r="J609" s="6" t="str">
        <x:v>[6, 2, 4]</x:v>
      </x:c>
      <x:c r="K609" s="7" t="str">
        <x:v>需确认条件及分段</x:v>
      </x:c>
      <x:c r="L609" s="6" t="str">
        <x:v>https://raw.githubusercontent.com/Mar-7th/StarRailRes/dbe8cdfcfb0bf657b9fe1cf92d5537f118ccb487/index_new/cn/character_skills.json</x:v>
      </x:c>
    </x:row>
    <x:row r="610" ht="38" customHeight="1">
      <x:c r="A610" s="6" t="str">
        <x:v>101503_2</x:v>
      </x:c>
      <x:c r="B610" s="6" t="str">
        <x:v>101503</x:v>
      </x:c>
      <x:c r="C610" s="6" t="n">
        <x:v>2</x:v>
      </x:c>
      <x:c r="D610" s="6" t="str">
        <x:v>无限剑制</x:v>
      </x:c>
      <x:c r="E610" s="7" t="str">
        <x:v>对指定敌方单体造成等同于Archer640%攻击力的量子属性伤害，并获得2点充能，最多可拥有4点充能。</x:v>
      </x:c>
      <x:c r="F610" s="6" t="n">
        <x:v>6.4</x:v>
      </x:c>
      <x:c r="G610" s="6" t="n">
        <x:v>0</x:v>
      </x:c>
      <x:c r="H610" s="6" t="n">
        <x:v>0</x:v>
      </x:c>
      <x:c r="I610" s="6" t="n">
        <x:v>0</x:v>
      </x:c>
      <x:c r="J610" s="6" t="str">
        <x:v>[6.4, 2, 4]</x:v>
      </x:c>
      <x:c r="K610" s="7" t="str">
        <x:v>需确认条件及分段</x:v>
      </x:c>
      <x:c r="L610" s="6" t="str">
        <x:v>https://raw.githubusercontent.com/Mar-7th/StarRailRes/dbe8cdfcfb0bf657b9fe1cf92d5537f118ccb487/index_new/cn/character_skills.json</x:v>
      </x:c>
    </x:row>
    <x:row r="611" ht="38" customHeight="1">
      <x:c r="A611" s="6" t="str">
        <x:v>101503_3</x:v>
      </x:c>
      <x:c r="B611" s="6" t="str">
        <x:v>101503</x:v>
      </x:c>
      <x:c r="C611" s="6" t="n">
        <x:v>3</x:v>
      </x:c>
      <x:c r="D611" s="6" t="str">
        <x:v>无限剑制</x:v>
      </x:c>
      <x:c r="E611" s="7" t="str">
        <x:v>对指定敌方单体造成等同于Archer680%攻击力的量子属性伤害，并获得2点充能，最多可拥有4点充能。</x:v>
      </x:c>
      <x:c r="F611" s="6" t="n">
        <x:v>6.8</x:v>
      </x:c>
      <x:c r="G611" s="6" t="n">
        <x:v>0</x:v>
      </x:c>
      <x:c r="H611" s="6" t="n">
        <x:v>0</x:v>
      </x:c>
      <x:c r="I611" s="6" t="n">
        <x:v>0</x:v>
      </x:c>
      <x:c r="J611" s="6" t="str">
        <x:v>[6.8, 2, 4]</x:v>
      </x:c>
      <x:c r="K611" s="7" t="str">
        <x:v>需确认条件及分段</x:v>
      </x:c>
      <x:c r="L611" s="6" t="str">
        <x:v>https://raw.githubusercontent.com/Mar-7th/StarRailRes/dbe8cdfcfb0bf657b9fe1cf92d5537f118ccb487/index_new/cn/character_skills.json</x:v>
      </x:c>
    </x:row>
    <x:row r="612" ht="38" customHeight="1">
      <x:c r="A612" s="6" t="str">
        <x:v>101503_4</x:v>
      </x:c>
      <x:c r="B612" s="6" t="str">
        <x:v>101503</x:v>
      </x:c>
      <x:c r="C612" s="6" t="n">
        <x:v>4</x:v>
      </x:c>
      <x:c r="D612" s="6" t="str">
        <x:v>无限剑制</x:v>
      </x:c>
      <x:c r="E612" s="7" t="str">
        <x:v>对指定敌方单体造成等同于Archer720%攻击力的量子属性伤害，并获得2点充能，最多可拥有4点充能。</x:v>
      </x:c>
      <x:c r="F612" s="6" t="n">
        <x:v>7.2</x:v>
      </x:c>
      <x:c r="G612" s="6" t="n">
        <x:v>0</x:v>
      </x:c>
      <x:c r="H612" s="6" t="n">
        <x:v>0</x:v>
      </x:c>
      <x:c r="I612" s="6" t="n">
        <x:v>0</x:v>
      </x:c>
      <x:c r="J612" s="6" t="str">
        <x:v>[7.2, 2, 4]</x:v>
      </x:c>
      <x:c r="K612" s="7" t="str">
        <x:v>需确认条件及分段</x:v>
      </x:c>
      <x:c r="L612" s="6" t="str">
        <x:v>https://raw.githubusercontent.com/Mar-7th/StarRailRes/dbe8cdfcfb0bf657b9fe1cf92d5537f118ccb487/index_new/cn/character_skills.json</x:v>
      </x:c>
    </x:row>
    <x:row r="613" ht="38" customHeight="1">
      <x:c r="A613" s="6" t="str">
        <x:v>101503_5</x:v>
      </x:c>
      <x:c r="B613" s="6" t="str">
        <x:v>101503</x:v>
      </x:c>
      <x:c r="C613" s="6" t="n">
        <x:v>5</x:v>
      </x:c>
      <x:c r="D613" s="6" t="str">
        <x:v>无限剑制</x:v>
      </x:c>
      <x:c r="E613" s="7" t="str">
        <x:v>对指定敌方单体造成等同于Archer760%攻击力的量子属性伤害，并获得2点充能，最多可拥有4点充能。</x:v>
      </x:c>
      <x:c r="F613" s="6" t="n">
        <x:v>7.6</x:v>
      </x:c>
      <x:c r="G613" s="6" t="n">
        <x:v>0</x:v>
      </x:c>
      <x:c r="H613" s="6" t="n">
        <x:v>0</x:v>
      </x:c>
      <x:c r="I613" s="6" t="n">
        <x:v>0</x:v>
      </x:c>
      <x:c r="J613" s="6" t="str">
        <x:v>[7.6, 2, 4]</x:v>
      </x:c>
      <x:c r="K613" s="7" t="str">
        <x:v>需确认条件及分段</x:v>
      </x:c>
      <x:c r="L613" s="6" t="str">
        <x:v>https://raw.githubusercontent.com/Mar-7th/StarRailRes/dbe8cdfcfb0bf657b9fe1cf92d5537f118ccb487/index_new/cn/character_skills.json</x:v>
      </x:c>
    </x:row>
    <x:row r="614" ht="38" customHeight="1">
      <x:c r="A614" s="6" t="str">
        <x:v>101503_6</x:v>
      </x:c>
      <x:c r="B614" s="6" t="str">
        <x:v>101503</x:v>
      </x:c>
      <x:c r="C614" s="6" t="n">
        <x:v>6</x:v>
      </x:c>
      <x:c r="D614" s="6" t="str">
        <x:v>无限剑制</x:v>
      </x:c>
      <x:c r="E614" s="7" t="str">
        <x:v>对指定敌方单体造成等同于Archer800%攻击力的量子属性伤害，并获得2点充能，最多可拥有4点充能。</x:v>
      </x:c>
      <x:c r="F614" s="6" t="n">
        <x:v>8</x:v>
      </x:c>
      <x:c r="G614" s="6" t="n">
        <x:v>0</x:v>
      </x:c>
      <x:c r="H614" s="6" t="n">
        <x:v>0</x:v>
      </x:c>
      <x:c r="I614" s="6" t="n">
        <x:v>0</x:v>
      </x:c>
      <x:c r="J614" s="6" t="str">
        <x:v>[8, 2, 4]</x:v>
      </x:c>
      <x:c r="K614" s="7" t="str">
        <x:v>需确认条件及分段</x:v>
      </x:c>
      <x:c r="L614" s="6" t="str">
        <x:v>https://raw.githubusercontent.com/Mar-7th/StarRailRes/dbe8cdfcfb0bf657b9fe1cf92d5537f118ccb487/index_new/cn/character_skills.json</x:v>
      </x:c>
    </x:row>
    <x:row r="615" ht="38" customHeight="1">
      <x:c r="A615" s="6" t="str">
        <x:v>101503_7</x:v>
      </x:c>
      <x:c r="B615" s="6" t="str">
        <x:v>101503</x:v>
      </x:c>
      <x:c r="C615" s="6" t="n">
        <x:v>7</x:v>
      </x:c>
      <x:c r="D615" s="6" t="str">
        <x:v>无限剑制</x:v>
      </x:c>
      <x:c r="E615" s="7" t="str">
        <x:v>对指定敌方单体造成等同于Archer850%攻击力的量子属性伤害，并获得2点充能，最多可拥有4点充能。</x:v>
      </x:c>
      <x:c r="F615" s="6" t="n">
        <x:v>8.5</x:v>
      </x:c>
      <x:c r="G615" s="6" t="n">
        <x:v>0</x:v>
      </x:c>
      <x:c r="H615" s="6" t="n">
        <x:v>0</x:v>
      </x:c>
      <x:c r="I615" s="6" t="n">
        <x:v>0</x:v>
      </x:c>
      <x:c r="J615" s="6" t="str">
        <x:v>[8.5, 2, 4]</x:v>
      </x:c>
      <x:c r="K615" s="7" t="str">
        <x:v>需确认条件及分段</x:v>
      </x:c>
      <x:c r="L615" s="6" t="str">
        <x:v>https://raw.githubusercontent.com/Mar-7th/StarRailRes/dbe8cdfcfb0bf657b9fe1cf92d5537f118ccb487/index_new/cn/character_skills.json</x:v>
      </x:c>
    </x:row>
    <x:row r="616" ht="38" customHeight="1">
      <x:c r="A616" s="6" t="str">
        <x:v>101503_8</x:v>
      </x:c>
      <x:c r="B616" s="6" t="str">
        <x:v>101503</x:v>
      </x:c>
      <x:c r="C616" s="6" t="n">
        <x:v>8</x:v>
      </x:c>
      <x:c r="D616" s="6" t="str">
        <x:v>无限剑制</x:v>
      </x:c>
      <x:c r="E616" s="7" t="str">
        <x:v>对指定敌方单体造成等同于Archer900%攻击力的量子属性伤害，并获得2点充能，最多可拥有4点充能。</x:v>
      </x:c>
      <x:c r="F616" s="6" t="n">
        <x:v>9</x:v>
      </x:c>
      <x:c r="G616" s="6" t="n">
        <x:v>0</x:v>
      </x:c>
      <x:c r="H616" s="6" t="n">
        <x:v>0</x:v>
      </x:c>
      <x:c r="I616" s="6" t="n">
        <x:v>0</x:v>
      </x:c>
      <x:c r="J616" s="6" t="str">
        <x:v>[9, 2, 4]</x:v>
      </x:c>
      <x:c r="K616" s="7" t="str">
        <x:v>需确认条件及分段</x:v>
      </x:c>
      <x:c r="L616" s="6" t="str">
        <x:v>https://raw.githubusercontent.com/Mar-7th/StarRailRes/dbe8cdfcfb0bf657b9fe1cf92d5537f118ccb487/index_new/cn/character_skills.json</x:v>
      </x:c>
    </x:row>
    <x:row r="617" ht="38" customHeight="1">
      <x:c r="A617" s="6" t="str">
        <x:v>101503_9</x:v>
      </x:c>
      <x:c r="B617" s="6" t="str">
        <x:v>101503</x:v>
      </x:c>
      <x:c r="C617" s="6" t="n">
        <x:v>9</x:v>
      </x:c>
      <x:c r="D617" s="6" t="str">
        <x:v>无限剑制</x:v>
      </x:c>
      <x:c r="E617" s="7" t="str">
        <x:v>对指定敌方单体造成等同于Archer950%攻击力的量子属性伤害，并获得2点充能，最多可拥有4点充能。</x:v>
      </x:c>
      <x:c r="F617" s="6" t="n">
        <x:v>9.5</x:v>
      </x:c>
      <x:c r="G617" s="6" t="n">
        <x:v>0</x:v>
      </x:c>
      <x:c r="H617" s="6" t="n">
        <x:v>0</x:v>
      </x:c>
      <x:c r="I617" s="6" t="n">
        <x:v>0</x:v>
      </x:c>
      <x:c r="J617" s="6" t="str">
        <x:v>[9.5, 2, 4]</x:v>
      </x:c>
      <x:c r="K617" s="7" t="str">
        <x:v>需确认条件及分段</x:v>
      </x:c>
      <x:c r="L617" s="6" t="str">
        <x:v>https://raw.githubusercontent.com/Mar-7th/StarRailRes/dbe8cdfcfb0bf657b9fe1cf92d5537f118ccb487/index_new/cn/character_skills.json</x:v>
      </x:c>
    </x:row>
    <x:row r="618" ht="38" customHeight="1">
      <x:c r="A618" s="6" t="str">
        <x:v>101503_10</x:v>
      </x:c>
      <x:c r="B618" s="6" t="str">
        <x:v>101503</x:v>
      </x:c>
      <x:c r="C618" s="6" t="n">
        <x:v>10</x:v>
      </x:c>
      <x:c r="D618" s="6" t="str">
        <x:v>无限剑制</x:v>
      </x:c>
      <x:c r="E618" s="7" t="str">
        <x:v>对指定敌方单体造成等同于Archer1000%攻击力的量子属性伤害，并获得2点充能，最多可拥有4点充能。</x:v>
      </x:c>
      <x:c r="F618" s="6" t="n">
        <x:v>10</x:v>
      </x:c>
      <x:c r="G618" s="6" t="n">
        <x:v>0</x:v>
      </x:c>
      <x:c r="H618" s="6" t="n">
        <x:v>0</x:v>
      </x:c>
      <x:c r="I618" s="6" t="n">
        <x:v>0</x:v>
      </x:c>
      <x:c r="J618" s="6" t="str">
        <x:v>[10, 2, 4]</x:v>
      </x:c>
      <x:c r="K618" s="7" t="str">
        <x:v>需确认条件及分段</x:v>
      </x:c>
      <x:c r="L618" s="6" t="str">
        <x:v>https://raw.githubusercontent.com/Mar-7th/StarRailRes/dbe8cdfcfb0bf657b9fe1cf92d5537f118ccb487/index_new/cn/character_skills.json</x:v>
      </x:c>
    </x:row>
    <x:row r="619" ht="38" customHeight="1">
      <x:c r="A619" s="6" t="str">
        <x:v>101503_11</x:v>
      </x:c>
      <x:c r="B619" s="6" t="str">
        <x:v>101503</x:v>
      </x:c>
      <x:c r="C619" s="6" t="n">
        <x:v>11</x:v>
      </x:c>
      <x:c r="D619" s="6" t="str">
        <x:v>无限剑制</x:v>
      </x:c>
      <x:c r="E619" s="7" t="str">
        <x:v>对指定敌方单体造成等同于Archer1040%攻击力的量子属性伤害，并获得2点充能，最多可拥有4点充能。</x:v>
      </x:c>
      <x:c r="F619" s="6" t="n">
        <x:v>10.4</x:v>
      </x:c>
      <x:c r="G619" s="6" t="n">
        <x:v>0</x:v>
      </x:c>
      <x:c r="H619" s="6" t="n">
        <x:v>0</x:v>
      </x:c>
      <x:c r="I619" s="6" t="n">
        <x:v>0</x:v>
      </x:c>
      <x:c r="J619" s="6" t="str">
        <x:v>[10.4, 2, 4]</x:v>
      </x:c>
      <x:c r="K619" s="7" t="str">
        <x:v>需确认条件及分段</x:v>
      </x:c>
      <x:c r="L619" s="6" t="str">
        <x:v>https://raw.githubusercontent.com/Mar-7th/StarRailRes/dbe8cdfcfb0bf657b9fe1cf92d5537f118ccb487/index_new/cn/character_skills.json</x:v>
      </x:c>
    </x:row>
    <x:row r="620" ht="38" customHeight="1">
      <x:c r="A620" s="6" t="str">
        <x:v>101503_12</x:v>
      </x:c>
      <x:c r="B620" s="6" t="str">
        <x:v>101503</x:v>
      </x:c>
      <x:c r="C620" s="6" t="n">
        <x:v>12</x:v>
      </x:c>
      <x:c r="D620" s="6" t="str">
        <x:v>无限剑制</x:v>
      </x:c>
      <x:c r="E620" s="7" t="str">
        <x:v>对指定敌方单体造成等同于Archer1080%攻击力的量子属性伤害，并获得2点充能，最多可拥有4点充能。</x:v>
      </x:c>
      <x:c r="F620" s="6" t="n">
        <x:v>10.8</x:v>
      </x:c>
      <x:c r="G620" s="6" t="n">
        <x:v>0</x:v>
      </x:c>
      <x:c r="H620" s="6" t="n">
        <x:v>0</x:v>
      </x:c>
      <x:c r="I620" s="6" t="n">
        <x:v>0</x:v>
      </x:c>
      <x:c r="J620" s="6" t="str">
        <x:v>[10.8, 2, 4]</x:v>
      </x:c>
      <x:c r="K620" s="7" t="str">
        <x:v>需确认条件及分段</x:v>
      </x:c>
      <x:c r="L620" s="6" t="str">
        <x:v>https://raw.githubusercontent.com/Mar-7th/StarRailRes/dbe8cdfcfb0bf657b9fe1cf92d5537f118ccb487/index_new/cn/character_skills.json</x:v>
      </x:c>
    </x:row>
    <x:row r="621" ht="38" customHeight="1">
      <x:c r="A621" s="6" t="str">
        <x:v>101503_13</x:v>
      </x:c>
      <x:c r="B621" s="6" t="str">
        <x:v>101503</x:v>
      </x:c>
      <x:c r="C621" s="6" t="n">
        <x:v>13</x:v>
      </x:c>
      <x:c r="D621" s="6" t="str">
        <x:v>无限剑制</x:v>
      </x:c>
      <x:c r="E621" s="7" t="str">
        <x:v>对指定敌方单体造成等同于Archer1120%攻击力的量子属性伤害，并获得2点充能，最多可拥有4点充能。</x:v>
      </x:c>
      <x:c r="F621" s="6" t="n">
        <x:v>11.2</x:v>
      </x:c>
      <x:c r="G621" s="6" t="n">
        <x:v>0</x:v>
      </x:c>
      <x:c r="H621" s="6" t="n">
        <x:v>0</x:v>
      </x:c>
      <x:c r="I621" s="6" t="n">
        <x:v>0</x:v>
      </x:c>
      <x:c r="J621" s="6" t="str">
        <x:v>[11.2, 2, 4]</x:v>
      </x:c>
      <x:c r="K621" s="7" t="str">
        <x:v>需确认条件及分段</x:v>
      </x:c>
      <x:c r="L621" s="6" t="str">
        <x:v>https://raw.githubusercontent.com/Mar-7th/StarRailRes/dbe8cdfcfb0bf657b9fe1cf92d5537f118ccb487/index_new/cn/character_skills.json</x:v>
      </x:c>
    </x:row>
    <x:row r="622" ht="38" customHeight="1">
      <x:c r="A622" s="6" t="str">
        <x:v>101503_14</x:v>
      </x:c>
      <x:c r="B622" s="6" t="str">
        <x:v>101503</x:v>
      </x:c>
      <x:c r="C622" s="6" t="n">
        <x:v>14</x:v>
      </x:c>
      <x:c r="D622" s="6" t="str">
        <x:v>无限剑制</x:v>
      </x:c>
      <x:c r="E622" s="7" t="str">
        <x:v>对指定敌方单体造成等同于Archer1160%攻击力的量子属性伤害，并获得2点充能，最多可拥有4点充能。</x:v>
      </x:c>
      <x:c r="F622" s="6" t="n">
        <x:v>11.6</x:v>
      </x:c>
      <x:c r="G622" s="6" t="n">
        <x:v>0</x:v>
      </x:c>
      <x:c r="H622" s="6" t="n">
        <x:v>0</x:v>
      </x:c>
      <x:c r="I622" s="6" t="n">
        <x:v>0</x:v>
      </x:c>
      <x:c r="J622" s="6" t="str">
        <x:v>[11.6, 2, 4]</x:v>
      </x:c>
      <x:c r="K622" s="7" t="str">
        <x:v>需确认条件及分段</x:v>
      </x:c>
      <x:c r="L622" s="6" t="str">
        <x:v>https://raw.githubusercontent.com/Mar-7th/StarRailRes/dbe8cdfcfb0bf657b9fe1cf92d5537f118ccb487/index_new/cn/character_skills.json</x:v>
      </x:c>
    </x:row>
    <x:row r="623" ht="38" customHeight="1">
      <x:c r="A623" s="6" t="str">
        <x:v>101503_15</x:v>
      </x:c>
      <x:c r="B623" s="6" t="str">
        <x:v>101503</x:v>
      </x:c>
      <x:c r="C623" s="6" t="n">
        <x:v>15</x:v>
      </x:c>
      <x:c r="D623" s="6" t="str">
        <x:v>无限剑制</x:v>
      </x:c>
      <x:c r="E623" s="7" t="str">
        <x:v>对指定敌方单体造成等同于Archer1200%攻击力的量子属性伤害，并获得2点充能，最多可拥有4点充能。</x:v>
      </x:c>
      <x:c r="F623" s="6" t="n">
        <x:v>12</x:v>
      </x:c>
      <x:c r="G623" s="6" t="n">
        <x:v>0</x:v>
      </x:c>
      <x:c r="H623" s="6" t="n">
        <x:v>0</x:v>
      </x:c>
      <x:c r="I623" s="6" t="n">
        <x:v>0</x:v>
      </x:c>
      <x:c r="J623" s="6" t="str">
        <x:v>[12, 2, 4]</x:v>
      </x:c>
      <x:c r="K623" s="7" t="str">
        <x:v>需确认条件及分段</x:v>
      </x:c>
      <x:c r="L623" s="6" t="str">
        <x:v>https://raw.githubusercontent.com/Mar-7th/StarRailRes/dbe8cdfcfb0bf657b9fe1cf92d5537f118ccb487/index_new/cn/character_skills.json</x:v>
      </x:c>
    </x:row>
    <x:row r="624" ht="53" customHeight="1">
      <x:c r="A624" s="6" t="str">
        <x:v>101504_1</x:v>
      </x:c>
      <x:c r="B624" s="6" t="str">
        <x:v>101504</x:v>
      </x:c>
      <x:c r="C624" s="6" t="n">
        <x:v>1</x:v>
      </x:c>
      <x:c r="D624" s="6" t="str">
        <x:v>心眼（真）</x:v>
      </x:c>
      <x:c r="E624" s="7" t="str">
        <x:v>当Archer的队友对敌方目标施放攻击后，Archer消耗1点充能，立即对主目标发动追加攻击，造成等同于Archer100%攻击力的量子属性伤害，并恢复1个战技点。若本次追加攻击施放前目标被消灭则对敌方随机单体发动追加攻击。</x:v>
      </x:c>
      <x:c r="F624" s="6" t="n">
        <x:v>1</x:v>
      </x:c>
      <x:c r="G624" s="6" t="n">
        <x:v>0</x:v>
      </x:c>
      <x:c r="H624" s="6" t="n">
        <x:v>0</x:v>
      </x:c>
      <x:c r="I624" s="6" t="n">
        <x:v>0</x:v>
      </x:c>
      <x:c r="J624" s="6" t="str">
        <x:v>[1]</x:v>
      </x:c>
      <x:c r="K624" s="7" t="str">
        <x:v>需确认条件及分段</x:v>
      </x:c>
      <x:c r="L624" s="6" t="str">
        <x:v>https://raw.githubusercontent.com/Mar-7th/StarRailRes/dbe8cdfcfb0bf657b9fe1cf92d5537f118ccb487/index_new/cn/character_skills.json</x:v>
      </x:c>
    </x:row>
    <x:row r="625" ht="53" customHeight="1">
      <x:c r="A625" s="6" t="str">
        <x:v>101504_2</x:v>
      </x:c>
      <x:c r="B625" s="6" t="str">
        <x:v>101504</x:v>
      </x:c>
      <x:c r="C625" s="6" t="n">
        <x:v>2</x:v>
      </x:c>
      <x:c r="D625" s="6" t="str">
        <x:v>心眼（真）</x:v>
      </x:c>
      <x:c r="E625" s="7" t="str">
        <x:v>当Archer的队友对敌方目标施放攻击后，Archer消耗1点充能，立即对主目标发动追加攻击，造成等同于Archer110%攻击力的量子属性伤害，并恢复1个战技点。若本次追加攻击施放前目标被消灭则对敌方随机单体发动追加攻击。</x:v>
      </x:c>
      <x:c r="F625" s="6" t="n">
        <x:v>1.1</x:v>
      </x:c>
      <x:c r="G625" s="6" t="n">
        <x:v>0</x:v>
      </x:c>
      <x:c r="H625" s="6" t="n">
        <x:v>0</x:v>
      </x:c>
      <x:c r="I625" s="6" t="n">
        <x:v>0</x:v>
      </x:c>
      <x:c r="J625" s="6" t="str">
        <x:v>[1.1]</x:v>
      </x:c>
      <x:c r="K625" s="7" t="str">
        <x:v>需确认条件及分段</x:v>
      </x:c>
      <x:c r="L625" s="6" t="str">
        <x:v>https://raw.githubusercontent.com/Mar-7th/StarRailRes/dbe8cdfcfb0bf657b9fe1cf92d5537f118ccb487/index_new/cn/character_skills.json</x:v>
      </x:c>
    </x:row>
    <x:row r="626" ht="53" customHeight="1">
      <x:c r="A626" s="6" t="str">
        <x:v>101504_3</x:v>
      </x:c>
      <x:c r="B626" s="6" t="str">
        <x:v>101504</x:v>
      </x:c>
      <x:c r="C626" s="6" t="n">
        <x:v>3</x:v>
      </x:c>
      <x:c r="D626" s="6" t="str">
        <x:v>心眼（真）</x:v>
      </x:c>
      <x:c r="E626" s="7" t="str">
        <x:v>当Archer的队友对敌方目标施放攻击后，Archer消耗1点充能，立即对主目标发动追加攻击，造成等同于Archer120%攻击力的量子属性伤害，并恢复1个战技点。若本次追加攻击施放前目标被消灭则对敌方随机单体发动追加攻击。</x:v>
      </x:c>
      <x:c r="F626" s="6" t="n">
        <x:v>1.2</x:v>
      </x:c>
      <x:c r="G626" s="6" t="n">
        <x:v>0</x:v>
      </x:c>
      <x:c r="H626" s="6" t="n">
        <x:v>0</x:v>
      </x:c>
      <x:c r="I626" s="6" t="n">
        <x:v>0</x:v>
      </x:c>
      <x:c r="J626" s="6" t="str">
        <x:v>[1.2]</x:v>
      </x:c>
      <x:c r="K626" s="7" t="str">
        <x:v>需确认条件及分段</x:v>
      </x:c>
      <x:c r="L626" s="6" t="str">
        <x:v>https://raw.githubusercontent.com/Mar-7th/StarRailRes/dbe8cdfcfb0bf657b9fe1cf92d5537f118ccb487/index_new/cn/character_skills.json</x:v>
      </x:c>
    </x:row>
    <x:row r="627" ht="53" customHeight="1">
      <x:c r="A627" s="6" t="str">
        <x:v>101504_4</x:v>
      </x:c>
      <x:c r="B627" s="6" t="str">
        <x:v>101504</x:v>
      </x:c>
      <x:c r="C627" s="6" t="n">
        <x:v>4</x:v>
      </x:c>
      <x:c r="D627" s="6" t="str">
        <x:v>心眼（真）</x:v>
      </x:c>
      <x:c r="E627" s="7" t="str">
        <x:v>当Archer的队友对敌方目标施放攻击后，Archer消耗1点充能，立即对主目标发动追加攻击，造成等同于Archer130%攻击力的量子属性伤害，并恢复1个战技点。若本次追加攻击施放前目标被消灭则对敌方随机单体发动追加攻击。</x:v>
      </x:c>
      <x:c r="F627" s="6" t="n">
        <x:v>1.3</x:v>
      </x:c>
      <x:c r="G627" s="6" t="n">
        <x:v>0</x:v>
      </x:c>
      <x:c r="H627" s="6" t="n">
        <x:v>0</x:v>
      </x:c>
      <x:c r="I627" s="6" t="n">
        <x:v>0</x:v>
      </x:c>
      <x:c r="J627" s="6" t="str">
        <x:v>[1.3]</x:v>
      </x:c>
      <x:c r="K627" s="7" t="str">
        <x:v>需确认条件及分段</x:v>
      </x:c>
      <x:c r="L627" s="6" t="str">
        <x:v>https://raw.githubusercontent.com/Mar-7th/StarRailRes/dbe8cdfcfb0bf657b9fe1cf92d5537f118ccb487/index_new/cn/character_skills.json</x:v>
      </x:c>
    </x:row>
    <x:row r="628" ht="53" customHeight="1">
      <x:c r="A628" s="6" t="str">
        <x:v>101504_5</x:v>
      </x:c>
      <x:c r="B628" s="6" t="str">
        <x:v>101504</x:v>
      </x:c>
      <x:c r="C628" s="6" t="n">
        <x:v>5</x:v>
      </x:c>
      <x:c r="D628" s="6" t="str">
        <x:v>心眼（真）</x:v>
      </x:c>
      <x:c r="E628" s="7" t="str">
        <x:v>当Archer的队友对敌方目标施放攻击后，Archer消耗1点充能，立即对主目标发动追加攻击，造成等同于Archer140%攻击力的量子属性伤害，并恢复1个战技点。若本次追加攻击施放前目标被消灭则对敌方随机单体发动追加攻击。</x:v>
      </x:c>
      <x:c r="F628" s="6" t="n">
        <x:v>1.4</x:v>
      </x:c>
      <x:c r="G628" s="6" t="n">
        <x:v>0</x:v>
      </x:c>
      <x:c r="H628" s="6" t="n">
        <x:v>0</x:v>
      </x:c>
      <x:c r="I628" s="6" t="n">
        <x:v>0</x:v>
      </x:c>
      <x:c r="J628" s="6" t="str">
        <x:v>[1.4]</x:v>
      </x:c>
      <x:c r="K628" s="7" t="str">
        <x:v>需确认条件及分段</x:v>
      </x:c>
      <x:c r="L628" s="6" t="str">
        <x:v>https://raw.githubusercontent.com/Mar-7th/StarRailRes/dbe8cdfcfb0bf657b9fe1cf92d5537f118ccb487/index_new/cn/character_skills.json</x:v>
      </x:c>
    </x:row>
    <x:row r="629" ht="53" customHeight="1">
      <x:c r="A629" s="6" t="str">
        <x:v>101504_6</x:v>
      </x:c>
      <x:c r="B629" s="6" t="str">
        <x:v>101504</x:v>
      </x:c>
      <x:c r="C629" s="6" t="n">
        <x:v>6</x:v>
      </x:c>
      <x:c r="D629" s="6" t="str">
        <x:v>心眼（真）</x:v>
      </x:c>
      <x:c r="E629" s="7" t="str">
        <x:v>当Archer的队友对敌方目标施放攻击后，Archer消耗1点充能，立即对主目标发动追加攻击，造成等同于Archer150%攻击力的量子属性伤害，并恢复1个战技点。若本次追加攻击施放前目标被消灭则对敌方随机单体发动追加攻击。</x:v>
      </x:c>
      <x:c r="F629" s="6" t="n">
        <x:v>1.5</x:v>
      </x:c>
      <x:c r="G629" s="6" t="n">
        <x:v>0</x:v>
      </x:c>
      <x:c r="H629" s="6" t="n">
        <x:v>0</x:v>
      </x:c>
      <x:c r="I629" s="6" t="n">
        <x:v>0</x:v>
      </x:c>
      <x:c r="J629" s="6" t="str">
        <x:v>[1.5]</x:v>
      </x:c>
      <x:c r="K629" s="7" t="str">
        <x:v>需确认条件及分段</x:v>
      </x:c>
      <x:c r="L629" s="6" t="str">
        <x:v>https://raw.githubusercontent.com/Mar-7th/StarRailRes/dbe8cdfcfb0bf657b9fe1cf92d5537f118ccb487/index_new/cn/character_skills.json</x:v>
      </x:c>
    </x:row>
    <x:row r="630" ht="53" customHeight="1">
      <x:c r="A630" s="6" t="str">
        <x:v>101504_7</x:v>
      </x:c>
      <x:c r="B630" s="6" t="str">
        <x:v>101504</x:v>
      </x:c>
      <x:c r="C630" s="6" t="n">
        <x:v>7</x:v>
      </x:c>
      <x:c r="D630" s="6" t="str">
        <x:v>心眼（真）</x:v>
      </x:c>
      <x:c r="E630" s="7" t="str">
        <x:v>当Archer的队友对敌方目标施放攻击后，Archer消耗1点充能，立即对主目标发动追加攻击，造成等同于Archer162.5%攻击力的量子属性伤害，并恢复1个战技点。若本次追加攻击施放前目标被消灭则对敌方随机单体发动追加攻击。</x:v>
      </x:c>
      <x:c r="F630" s="6" t="n">
        <x:v>1.625</x:v>
      </x:c>
      <x:c r="G630" s="6" t="n">
        <x:v>0</x:v>
      </x:c>
      <x:c r="H630" s="6" t="n">
        <x:v>0</x:v>
      </x:c>
      <x:c r="I630" s="6" t="n">
        <x:v>0</x:v>
      </x:c>
      <x:c r="J630" s="6" t="str">
        <x:v>[1.625]</x:v>
      </x:c>
      <x:c r="K630" s="7" t="str">
        <x:v>需确认条件及分段</x:v>
      </x:c>
      <x:c r="L630" s="6" t="str">
        <x:v>https://raw.githubusercontent.com/Mar-7th/StarRailRes/dbe8cdfcfb0bf657b9fe1cf92d5537f118ccb487/index_new/cn/character_skills.json</x:v>
      </x:c>
    </x:row>
    <x:row r="631" ht="53" customHeight="1">
      <x:c r="A631" s="6" t="str">
        <x:v>101504_8</x:v>
      </x:c>
      <x:c r="B631" s="6" t="str">
        <x:v>101504</x:v>
      </x:c>
      <x:c r="C631" s="6" t="n">
        <x:v>8</x:v>
      </x:c>
      <x:c r="D631" s="6" t="str">
        <x:v>心眼（真）</x:v>
      </x:c>
      <x:c r="E631" s="7" t="str">
        <x:v>当Archer的队友对敌方目标施放攻击后，Archer消耗1点充能，立即对主目标发动追加攻击，造成等同于Archer175%攻击力的量子属性伤害，并恢复1个战技点。若本次追加攻击施放前目标被消灭则对敌方随机单体发动追加攻击。</x:v>
      </x:c>
      <x:c r="F631" s="6" t="n">
        <x:v>1.75</x:v>
      </x:c>
      <x:c r="G631" s="6" t="n">
        <x:v>0</x:v>
      </x:c>
      <x:c r="H631" s="6" t="n">
        <x:v>0</x:v>
      </x:c>
      <x:c r="I631" s="6" t="n">
        <x:v>0</x:v>
      </x:c>
      <x:c r="J631" s="6" t="str">
        <x:v>[1.75]</x:v>
      </x:c>
      <x:c r="K631" s="7" t="str">
        <x:v>需确认条件及分段</x:v>
      </x:c>
      <x:c r="L631" s="6" t="str">
        <x:v>https://raw.githubusercontent.com/Mar-7th/StarRailRes/dbe8cdfcfb0bf657b9fe1cf92d5537f118ccb487/index_new/cn/character_skills.json</x:v>
      </x:c>
    </x:row>
    <x:row r="632" ht="53" customHeight="1">
      <x:c r="A632" s="6" t="str">
        <x:v>101504_9</x:v>
      </x:c>
      <x:c r="B632" s="6" t="str">
        <x:v>101504</x:v>
      </x:c>
      <x:c r="C632" s="6" t="n">
        <x:v>9</x:v>
      </x:c>
      <x:c r="D632" s="6" t="str">
        <x:v>心眼（真）</x:v>
      </x:c>
      <x:c r="E632" s="7" t="str">
        <x:v>当Archer的队友对敌方目标施放攻击后，Archer消耗1点充能，立即对主目标发动追加攻击，造成等同于Archer187.5%攻击力的量子属性伤害，并恢复1个战技点。若本次追加攻击施放前目标被消灭则对敌方随机单体发动追加攻击。</x:v>
      </x:c>
      <x:c r="F632" s="6" t="n">
        <x:v>1.875</x:v>
      </x:c>
      <x:c r="G632" s="6" t="n">
        <x:v>0</x:v>
      </x:c>
      <x:c r="H632" s="6" t="n">
        <x:v>0</x:v>
      </x:c>
      <x:c r="I632" s="6" t="n">
        <x:v>0</x:v>
      </x:c>
      <x:c r="J632" s="6" t="str">
        <x:v>[1.875]</x:v>
      </x:c>
      <x:c r="K632" s="7" t="str">
        <x:v>需确认条件及分段</x:v>
      </x:c>
      <x:c r="L632" s="6" t="str">
        <x:v>https://raw.githubusercontent.com/Mar-7th/StarRailRes/dbe8cdfcfb0bf657b9fe1cf92d5537f118ccb487/index_new/cn/character_skills.json</x:v>
      </x:c>
    </x:row>
    <x:row r="633" ht="53" customHeight="1">
      <x:c r="A633" s="6" t="str">
        <x:v>101504_10</x:v>
      </x:c>
      <x:c r="B633" s="6" t="str">
        <x:v>101504</x:v>
      </x:c>
      <x:c r="C633" s="6" t="n">
        <x:v>10</x:v>
      </x:c>
      <x:c r="D633" s="6" t="str">
        <x:v>心眼（真）</x:v>
      </x:c>
      <x:c r="E633" s="7" t="str">
        <x:v>当Archer的队友对敌方目标施放攻击后，Archer消耗1点充能，立即对主目标发动追加攻击，造成等同于Archer200%攻击力的量子属性伤害，并恢复1个战技点。若本次追加攻击施放前目标被消灭则对敌方随机单体发动追加攻击。</x:v>
      </x:c>
      <x:c r="F633" s="6" t="n">
        <x:v>2</x:v>
      </x:c>
      <x:c r="G633" s="6" t="n">
        <x:v>0</x:v>
      </x:c>
      <x:c r="H633" s="6" t="n">
        <x:v>0</x:v>
      </x:c>
      <x:c r="I633" s="6" t="n">
        <x:v>0</x:v>
      </x:c>
      <x:c r="J633" s="6" t="str">
        <x:v>[2]</x:v>
      </x:c>
      <x:c r="K633" s="7" t="str">
        <x:v>需确认条件及分段</x:v>
      </x:c>
      <x:c r="L633" s="6" t="str">
        <x:v>https://raw.githubusercontent.com/Mar-7th/StarRailRes/dbe8cdfcfb0bf657b9fe1cf92d5537f118ccb487/index_new/cn/character_skills.json</x:v>
      </x:c>
    </x:row>
    <x:row r="634" ht="53" customHeight="1">
      <x:c r="A634" s="6" t="str">
        <x:v>101504_11</x:v>
      </x:c>
      <x:c r="B634" s="6" t="str">
        <x:v>101504</x:v>
      </x:c>
      <x:c r="C634" s="6" t="n">
        <x:v>11</x:v>
      </x:c>
      <x:c r="D634" s="6" t="str">
        <x:v>心眼（真）</x:v>
      </x:c>
      <x:c r="E634" s="7" t="str">
        <x:v>当Archer的队友对敌方目标施放攻击后，Archer消耗1点充能，立即对主目标发动追加攻击，造成等同于Archer210%攻击力的量子属性伤害，并恢复1个战技点。若本次追加攻击施放前目标被消灭则对敌方随机单体发动追加攻击。</x:v>
      </x:c>
      <x:c r="F634" s="6" t="n">
        <x:v>2.1</x:v>
      </x:c>
      <x:c r="G634" s="6" t="n">
        <x:v>0</x:v>
      </x:c>
      <x:c r="H634" s="6" t="n">
        <x:v>0</x:v>
      </x:c>
      <x:c r="I634" s="6" t="n">
        <x:v>0</x:v>
      </x:c>
      <x:c r="J634" s="6" t="str">
        <x:v>[2.1]</x:v>
      </x:c>
      <x:c r="K634" s="7" t="str">
        <x:v>需确认条件及分段</x:v>
      </x:c>
      <x:c r="L634" s="6" t="str">
        <x:v>https://raw.githubusercontent.com/Mar-7th/StarRailRes/dbe8cdfcfb0bf657b9fe1cf92d5537f118ccb487/index_new/cn/character_skills.json</x:v>
      </x:c>
    </x:row>
    <x:row r="635" ht="53" customHeight="1">
      <x:c r="A635" s="6" t="str">
        <x:v>101504_12</x:v>
      </x:c>
      <x:c r="B635" s="6" t="str">
        <x:v>101504</x:v>
      </x:c>
      <x:c r="C635" s="6" t="n">
        <x:v>12</x:v>
      </x:c>
      <x:c r="D635" s="6" t="str">
        <x:v>心眼（真）</x:v>
      </x:c>
      <x:c r="E635" s="7" t="str">
        <x:v>当Archer的队友对敌方目标施放攻击后，Archer消耗1点充能，立即对主目标发动追加攻击，造成等同于Archer220%攻击力的量子属性伤害，并恢复1个战技点。若本次追加攻击施放前目标被消灭则对敌方随机单体发动追加攻击。</x:v>
      </x:c>
      <x:c r="F635" s="6" t="n">
        <x:v>2.2</x:v>
      </x:c>
      <x:c r="G635" s="6" t="n">
        <x:v>0</x:v>
      </x:c>
      <x:c r="H635" s="6" t="n">
        <x:v>0</x:v>
      </x:c>
      <x:c r="I635" s="6" t="n">
        <x:v>0</x:v>
      </x:c>
      <x:c r="J635" s="6" t="str">
        <x:v>[2.2]</x:v>
      </x:c>
      <x:c r="K635" s="7" t="str">
        <x:v>需确认条件及分段</x:v>
      </x:c>
      <x:c r="L635" s="6" t="str">
        <x:v>https://raw.githubusercontent.com/Mar-7th/StarRailRes/dbe8cdfcfb0bf657b9fe1cf92d5537f118ccb487/index_new/cn/character_skills.json</x:v>
      </x:c>
    </x:row>
    <x:row r="636" ht="53" customHeight="1">
      <x:c r="A636" s="6" t="str">
        <x:v>101504_13</x:v>
      </x:c>
      <x:c r="B636" s="6" t="str">
        <x:v>101504</x:v>
      </x:c>
      <x:c r="C636" s="6" t="n">
        <x:v>13</x:v>
      </x:c>
      <x:c r="D636" s="6" t="str">
        <x:v>心眼（真）</x:v>
      </x:c>
      <x:c r="E636" s="7" t="str">
        <x:v>当Archer的队友对敌方目标施放攻击后，Archer消耗1点充能，立即对主目标发动追加攻击，造成等同于Archer230%攻击力的量子属性伤害，并恢复1个战技点。若本次追加攻击施放前目标被消灭则对敌方随机单体发动追加攻击。</x:v>
      </x:c>
      <x:c r="F636" s="6" t="n">
        <x:v>2.3</x:v>
      </x:c>
      <x:c r="G636" s="6" t="n">
        <x:v>0</x:v>
      </x:c>
      <x:c r="H636" s="6" t="n">
        <x:v>0</x:v>
      </x:c>
      <x:c r="I636" s="6" t="n">
        <x:v>0</x:v>
      </x:c>
      <x:c r="J636" s="6" t="str">
        <x:v>[2.3]</x:v>
      </x:c>
      <x:c r="K636" s="7" t="str">
        <x:v>需确认条件及分段</x:v>
      </x:c>
      <x:c r="L636" s="6" t="str">
        <x:v>https://raw.githubusercontent.com/Mar-7th/StarRailRes/dbe8cdfcfb0bf657b9fe1cf92d5537f118ccb487/index_new/cn/character_skills.json</x:v>
      </x:c>
    </x:row>
    <x:row r="637" ht="53" customHeight="1">
      <x:c r="A637" s="6" t="str">
        <x:v>101504_14</x:v>
      </x:c>
      <x:c r="B637" s="6" t="str">
        <x:v>101504</x:v>
      </x:c>
      <x:c r="C637" s="6" t="n">
        <x:v>14</x:v>
      </x:c>
      <x:c r="D637" s="6" t="str">
        <x:v>心眼（真）</x:v>
      </x:c>
      <x:c r="E637" s="7" t="str">
        <x:v>当Archer的队友对敌方目标施放攻击后，Archer消耗1点充能，立即对主目标发动追加攻击，造成等同于Archer240%攻击力的量子属性伤害，并恢复1个战技点。若本次追加攻击施放前目标被消灭则对敌方随机单体发动追加攻击。</x:v>
      </x:c>
      <x:c r="F637" s="6" t="n">
        <x:v>2.4</x:v>
      </x:c>
      <x:c r="G637" s="6" t="n">
        <x:v>0</x:v>
      </x:c>
      <x:c r="H637" s="6" t="n">
        <x:v>0</x:v>
      </x:c>
      <x:c r="I637" s="6" t="n">
        <x:v>0</x:v>
      </x:c>
      <x:c r="J637" s="6" t="str">
        <x:v>[2.4]</x:v>
      </x:c>
      <x:c r="K637" s="7" t="str">
        <x:v>需确认条件及分段</x:v>
      </x:c>
      <x:c r="L637" s="6" t="str">
        <x:v>https://raw.githubusercontent.com/Mar-7th/StarRailRes/dbe8cdfcfb0bf657b9fe1cf92d5537f118ccb487/index_new/cn/character_skills.json</x:v>
      </x:c>
    </x:row>
    <x:row r="638" ht="53" customHeight="1">
      <x:c r="A638" s="6" t="str">
        <x:v>101504_15</x:v>
      </x:c>
      <x:c r="B638" s="6" t="str">
        <x:v>101504</x:v>
      </x:c>
      <x:c r="C638" s="6" t="n">
        <x:v>15</x:v>
      </x:c>
      <x:c r="D638" s="6" t="str">
        <x:v>心眼（真）</x:v>
      </x:c>
      <x:c r="E638" s="7" t="str">
        <x:v>当Archer的队友对敌方目标施放攻击后，Archer消耗1点充能，立即对主目标发动追加攻击，造成等同于Archer250%攻击力的量子属性伤害，并恢复1个战技点。若本次追加攻击施放前目标被消灭则对敌方随机单体发动追加攻击。</x:v>
      </x:c>
      <x:c r="F638" s="6" t="n">
        <x:v>2.5</x:v>
      </x:c>
      <x:c r="G638" s="6" t="n">
        <x:v>0</x:v>
      </x:c>
      <x:c r="H638" s="6" t="n">
        <x:v>0</x:v>
      </x:c>
      <x:c r="I638" s="6" t="n">
        <x:v>0</x:v>
      </x:c>
      <x:c r="J638" s="6" t="str">
        <x:v>[2.5]</x:v>
      </x:c>
      <x:c r="K638" s="7" t="str">
        <x:v>需确认条件及分段</x:v>
      </x:c>
      <x:c r="L638" s="6" t="str">
        <x:v>https://raw.githubusercontent.com/Mar-7th/StarRailRes/dbe8cdfcfb0bf657b9fe1cf92d5537f118ccb487/index_new/cn/character_skills.json</x:v>
      </x:c>
    </x:row>
    <x:row r="639" ht="20" customHeight="1">
      <x:c r="A639" s="6" t="str">
        <x:v>101506_1</x:v>
      </x:c>
      <x:c r="B639" s="6" t="str">
        <x:v>101506</x:v>
      </x:c>
      <x:c r="C639" s="6" t="n">
        <x:v>1</x:v>
      </x:c>
      <x:c r="D639" s="6" t="str">
        <x:v>攻击</x:v>
      </x:c>
      <x:c r="E639" s="7" t="str">
        <x:v>攻击敌人，进入战斗后削弱敌方目标对应属性韧性。</x:v>
      </x:c>
      <x:c r="F639" s="6" t="n">
        <x:v>0</x:v>
      </x:c>
      <x:c r="G639" s="6" t="n">
        <x:v>0</x:v>
      </x:c>
      <x:c r="H639" s="6" t="n">
        <x:v>0</x:v>
      </x:c>
      <x:c r="I639" s="6" t="n">
        <x:v>0</x:v>
      </x:c>
      <x:c r="J639" s="6" t="str">
        <x:v>[]</x:v>
      </x:c>
      <x:c r="K639" s="7" t="str">
        <x:v>缺少结构化参数，必须覆盖</x:v>
      </x:c>
      <x:c r="L639" s="6" t="str">
        <x:v>https://raw.githubusercontent.com/Mar-7th/StarRailRes/dbe8cdfcfb0bf657b9fe1cf92d5537f118ccb487/index_new/cn/character_skills.json</x:v>
      </x:c>
    </x:row>
    <x:row r="640" ht="38" customHeight="1">
      <x:c r="A640" s="6" t="str">
        <x:v>101507_1</x:v>
      </x:c>
      <x:c r="B640" s="6" t="str">
        <x:v>101507</x:v>
      </x:c>
      <x:c r="C640" s="6" t="n">
        <x:v>1</x:v>
      </x:c>
      <x:c r="D640" s="6" t="str">
        <x:v>千里眼</x:v>
      </x:c>
      <x:c r="E640" s="7" t="str">
        <x:v>立即攻击敌人，进入战斗后对敌方全体造成等同于Archer200%攻击力的量子属性伤害，并获得1点充能。</x:v>
      </x:c>
      <x:c r="F640" s="6" t="n">
        <x:v>2</x:v>
      </x:c>
      <x:c r="G640" s="6" t="n">
        <x:v>0</x:v>
      </x:c>
      <x:c r="H640" s="6" t="n">
        <x:v>0</x:v>
      </x:c>
      <x:c r="I640" s="6" t="n">
        <x:v>0</x:v>
      </x:c>
      <x:c r="J640" s="6" t="str">
        <x:v>[2, 1]</x:v>
      </x:c>
      <x:c r="K640" s="7" t="str">
        <x:v>需确认条件及分段</x:v>
      </x:c>
      <x:c r="L640" s="6" t="str">
        <x:v>https://raw.githubusercontent.com/Mar-7th/StarRailRes/dbe8cdfcfb0bf657b9fe1cf92d5537f118ccb487/index_new/cn/character_skills.json</x:v>
      </x:c>
    </x:row>
    <x:row r="641" ht="20" customHeight="1">
      <x:c r="A641" s="6" t="str">
        <x:v>101509_1</x:v>
      </x:c>
      <x:c r="B641" s="6" t="str">
        <x:v>101509</x:v>
      </x:c>
      <x:c r="C641" s="6" t="n">
        <x:v>1</x:v>
      </x:c>
      <x:c r="D641" s="6" t="str">
        <x:v>结束</x:v>
      </x:c>
      <x:c r="E641" s="7" t="str">
        <x:v>退出【回路连接】状态，并结束回合。</x:v>
      </x:c>
      <x:c r="F641" s="6" t="n">
        <x:v>0</x:v>
      </x:c>
      <x:c r="G641" s="6" t="n">
        <x:v>0</x:v>
      </x:c>
      <x:c r="H641" s="6" t="n">
        <x:v>0</x:v>
      </x:c>
      <x:c r="I641" s="6" t="n">
        <x:v>0</x:v>
      </x:c>
      <x:c r="J641" s="6" t="str">
        <x:v>[]</x:v>
      </x:c>
      <x:c r="K641" s="7" t="str">
        <x:v>缺少结构化参数，必须覆盖</x:v>
      </x:c>
      <x:c r="L641" s="6" t="str">
        <x:v>https://raw.githubusercontent.com/Mar-7th/StarRailRes/dbe8cdfcfb0bf657b9fe1cf92d5537f118ccb487/index_new/cn/character_skills.json</x:v>
      </x:c>
    </x:row>
    <x:row r="642" ht="20" customHeight="1">
      <x:c r="A642" s="6" t="str">
        <x:v>110101_1</x:v>
      </x:c>
      <x:c r="B642" s="6" t="str">
        <x:v>110101</x:v>
      </x:c>
      <x:c r="C642" s="6" t="n">
        <x:v>1</x:v>
      </x:c>
      <x:c r="D642" s="6" t="str">
        <x:v>驭风的子弹</x:v>
      </x:c>
      <x:c r="E642" s="7" t="str">
        <x:v>对指定敌方单体造成等同于布洛妮娅50%攻击力的风属性伤害。</x:v>
      </x:c>
      <x:c r="F642" s="6" t="n">
        <x:v>0.5</x:v>
      </x:c>
      <x:c r="G642" s="6" t="n">
        <x:v>0</x:v>
      </x:c>
      <x:c r="H642" s="6" t="n">
        <x:v>0</x:v>
      </x:c>
      <x:c r="I642" s="6" t="n">
        <x:v>0</x:v>
      </x:c>
      <x:c r="J642" s="6" t="str">
        <x:v>[0.5]</x:v>
      </x:c>
      <x:c r="K642" s="7" t="str">
        <x:v>需确认条件及分段</x:v>
      </x:c>
      <x:c r="L642" s="6" t="str">
        <x:v>https://raw.githubusercontent.com/Mar-7th/StarRailRes/dbe8cdfcfb0bf657b9fe1cf92d5537f118ccb487/index_new/cn/character_skills.json</x:v>
      </x:c>
    </x:row>
    <x:row r="643" ht="20" customHeight="1">
      <x:c r="A643" s="6" t="str">
        <x:v>110101_2</x:v>
      </x:c>
      <x:c r="B643" s="6" t="str">
        <x:v>110101</x:v>
      </x:c>
      <x:c r="C643" s="6" t="n">
        <x:v>2</x:v>
      </x:c>
      <x:c r="D643" s="6" t="str">
        <x:v>驭风的子弹</x:v>
      </x:c>
      <x:c r="E643" s="7" t="str">
        <x:v>对指定敌方单体造成等同于布洛妮娅60%攻击力的风属性伤害。</x:v>
      </x:c>
      <x:c r="F643" s="6" t="n">
        <x:v>0.6</x:v>
      </x:c>
      <x:c r="G643" s="6" t="n">
        <x:v>0</x:v>
      </x:c>
      <x:c r="H643" s="6" t="n">
        <x:v>0</x:v>
      </x:c>
      <x:c r="I643" s="6" t="n">
        <x:v>0</x:v>
      </x:c>
      <x:c r="J643" s="6" t="str">
        <x:v>[0.6]</x:v>
      </x:c>
      <x:c r="K643" s="7" t="str">
        <x:v>需确认条件及分段</x:v>
      </x:c>
      <x:c r="L643" s="6" t="str">
        <x:v>https://raw.githubusercontent.com/Mar-7th/StarRailRes/dbe8cdfcfb0bf657b9fe1cf92d5537f118ccb487/index_new/cn/character_skills.json</x:v>
      </x:c>
    </x:row>
    <x:row r="644" ht="20" customHeight="1">
      <x:c r="A644" s="6" t="str">
        <x:v>110101_3</x:v>
      </x:c>
      <x:c r="B644" s="6" t="str">
        <x:v>110101</x:v>
      </x:c>
      <x:c r="C644" s="6" t="n">
        <x:v>3</x:v>
      </x:c>
      <x:c r="D644" s="6" t="str">
        <x:v>驭风的子弹</x:v>
      </x:c>
      <x:c r="E644" s="7" t="str">
        <x:v>对指定敌方单体造成等同于布洛妮娅70%攻击力的风属性伤害。</x:v>
      </x:c>
      <x:c r="F644" s="6" t="n">
        <x:v>0.7</x:v>
      </x:c>
      <x:c r="G644" s="6" t="n">
        <x:v>0</x:v>
      </x:c>
      <x:c r="H644" s="6" t="n">
        <x:v>0</x:v>
      </x:c>
      <x:c r="I644" s="6" t="n">
        <x:v>0</x:v>
      </x:c>
      <x:c r="J644" s="6" t="str">
        <x:v>[0.7]</x:v>
      </x:c>
      <x:c r="K644" s="7" t="str">
        <x:v>需确认条件及分段</x:v>
      </x:c>
      <x:c r="L644" s="6" t="str">
        <x:v>https://raw.githubusercontent.com/Mar-7th/StarRailRes/dbe8cdfcfb0bf657b9fe1cf92d5537f118ccb487/index_new/cn/character_skills.json</x:v>
      </x:c>
    </x:row>
    <x:row r="645" ht="20" customHeight="1">
      <x:c r="A645" s="6" t="str">
        <x:v>110101_4</x:v>
      </x:c>
      <x:c r="B645" s="6" t="str">
        <x:v>110101</x:v>
      </x:c>
      <x:c r="C645" s="6" t="n">
        <x:v>4</x:v>
      </x:c>
      <x:c r="D645" s="6" t="str">
        <x:v>驭风的子弹</x:v>
      </x:c>
      <x:c r="E645" s="7" t="str">
        <x:v>对指定敌方单体造成等同于布洛妮娅80%攻击力的风属性伤害。</x:v>
      </x:c>
      <x:c r="F645" s="6" t="n">
        <x:v>0.8</x:v>
      </x:c>
      <x:c r="G645" s="6" t="n">
        <x:v>0</x:v>
      </x:c>
      <x:c r="H645" s="6" t="n">
        <x:v>0</x:v>
      </x:c>
      <x:c r="I645" s="6" t="n">
        <x:v>0</x:v>
      </x:c>
      <x:c r="J645" s="6" t="str">
        <x:v>[0.8]</x:v>
      </x:c>
      <x:c r="K645" s="7" t="str">
        <x:v>需确认条件及分段</x:v>
      </x:c>
      <x:c r="L645" s="6" t="str">
        <x:v>https://raw.githubusercontent.com/Mar-7th/StarRailRes/dbe8cdfcfb0bf657b9fe1cf92d5537f118ccb487/index_new/cn/character_skills.json</x:v>
      </x:c>
    </x:row>
    <x:row r="646" ht="20" customHeight="1">
      <x:c r="A646" s="6" t="str">
        <x:v>110101_5</x:v>
      </x:c>
      <x:c r="B646" s="6" t="str">
        <x:v>110101</x:v>
      </x:c>
      <x:c r="C646" s="6" t="n">
        <x:v>5</x:v>
      </x:c>
      <x:c r="D646" s="6" t="str">
        <x:v>驭风的子弹</x:v>
      </x:c>
      <x:c r="E646" s="7" t="str">
        <x:v>对指定敌方单体造成等同于布洛妮娅90%攻击力的风属性伤害。</x:v>
      </x:c>
      <x:c r="F646" s="6" t="n">
        <x:v>0.9</x:v>
      </x:c>
      <x:c r="G646" s="6" t="n">
        <x:v>0</x:v>
      </x:c>
      <x:c r="H646" s="6" t="n">
        <x:v>0</x:v>
      </x:c>
      <x:c r="I646" s="6" t="n">
        <x:v>0</x:v>
      </x:c>
      <x:c r="J646" s="6" t="str">
        <x:v>[0.9]</x:v>
      </x:c>
      <x:c r="K646" s="7" t="str">
        <x:v>需确认条件及分段</x:v>
      </x:c>
      <x:c r="L646" s="6" t="str">
        <x:v>https://raw.githubusercontent.com/Mar-7th/StarRailRes/dbe8cdfcfb0bf657b9fe1cf92d5537f118ccb487/index_new/cn/character_skills.json</x:v>
      </x:c>
    </x:row>
    <x:row r="647" ht="20" customHeight="1">
      <x:c r="A647" s="6" t="str">
        <x:v>110101_6</x:v>
      </x:c>
      <x:c r="B647" s="6" t="str">
        <x:v>110101</x:v>
      </x:c>
      <x:c r="C647" s="6" t="n">
        <x:v>6</x:v>
      </x:c>
      <x:c r="D647" s="6" t="str">
        <x:v>驭风的子弹</x:v>
      </x:c>
      <x:c r="E647" s="7" t="str">
        <x:v>对指定敌方单体造成等同于布洛妮娅100%攻击力的风属性伤害。</x:v>
      </x:c>
      <x:c r="F647" s="6" t="n">
        <x:v>1</x:v>
      </x:c>
      <x:c r="G647" s="6" t="n">
        <x:v>0</x:v>
      </x:c>
      <x:c r="H647" s="6" t="n">
        <x:v>0</x:v>
      </x:c>
      <x:c r="I647" s="6" t="n">
        <x:v>0</x:v>
      </x:c>
      <x:c r="J647" s="6" t="str">
        <x:v>[1]</x:v>
      </x:c>
      <x:c r="K647" s="7" t="str">
        <x:v>需确认条件及分段</x:v>
      </x:c>
      <x:c r="L647" s="6" t="str">
        <x:v>https://raw.githubusercontent.com/Mar-7th/StarRailRes/dbe8cdfcfb0bf657b9fe1cf92d5537f118ccb487/index_new/cn/character_skills.json</x:v>
      </x:c>
    </x:row>
    <x:row r="648" ht="20" customHeight="1">
      <x:c r="A648" s="6" t="str">
        <x:v>110101_7</x:v>
      </x:c>
      <x:c r="B648" s="6" t="str">
        <x:v>110101</x:v>
      </x:c>
      <x:c r="C648" s="6" t="n">
        <x:v>7</x:v>
      </x:c>
      <x:c r="D648" s="6" t="str">
        <x:v>驭风的子弹</x:v>
      </x:c>
      <x:c r="E648" s="7" t="str">
        <x:v>对指定敌方单体造成等同于布洛妮娅110%攻击力的风属性伤害。</x:v>
      </x:c>
      <x:c r="F648" s="6" t="n">
        <x:v>1.1</x:v>
      </x:c>
      <x:c r="G648" s="6" t="n">
        <x:v>0</x:v>
      </x:c>
      <x:c r="H648" s="6" t="n">
        <x:v>0</x:v>
      </x:c>
      <x:c r="I648" s="6" t="n">
        <x:v>0</x:v>
      </x:c>
      <x:c r="J648" s="6" t="str">
        <x:v>[1.1]</x:v>
      </x:c>
      <x:c r="K648" s="7" t="str">
        <x:v>需确认条件及分段</x:v>
      </x:c>
      <x:c r="L648" s="6" t="str">
        <x:v>https://raw.githubusercontent.com/Mar-7th/StarRailRes/dbe8cdfcfb0bf657b9fe1cf92d5537f118ccb487/index_new/cn/character_skills.json</x:v>
      </x:c>
    </x:row>
    <x:row r="649" ht="20" customHeight="1">
      <x:c r="A649" s="6" t="str">
        <x:v>110101_8</x:v>
      </x:c>
      <x:c r="B649" s="6" t="str">
        <x:v>110101</x:v>
      </x:c>
      <x:c r="C649" s="6" t="n">
        <x:v>8</x:v>
      </x:c>
      <x:c r="D649" s="6" t="str">
        <x:v>驭风的子弹</x:v>
      </x:c>
      <x:c r="E649" s="7" t="str">
        <x:v>对指定敌方单体造成等同于布洛妮娅120%攻击力的风属性伤害。</x:v>
      </x:c>
      <x:c r="F649" s="6" t="n">
        <x:v>1.2</x:v>
      </x:c>
      <x:c r="G649" s="6" t="n">
        <x:v>0</x:v>
      </x:c>
      <x:c r="H649" s="6" t="n">
        <x:v>0</x:v>
      </x:c>
      <x:c r="I649" s="6" t="n">
        <x:v>0</x:v>
      </x:c>
      <x:c r="J649" s="6" t="str">
        <x:v>[1.2]</x:v>
      </x:c>
      <x:c r="K649" s="7" t="str">
        <x:v>需确认条件及分段</x:v>
      </x:c>
      <x:c r="L649" s="6" t="str">
        <x:v>https://raw.githubusercontent.com/Mar-7th/StarRailRes/dbe8cdfcfb0bf657b9fe1cf92d5537f118ccb487/index_new/cn/character_skills.json</x:v>
      </x:c>
    </x:row>
    <x:row r="650" ht="20" customHeight="1">
      <x:c r="A650" s="6" t="str">
        <x:v>110101_9</x:v>
      </x:c>
      <x:c r="B650" s="6" t="str">
        <x:v>110101</x:v>
      </x:c>
      <x:c r="C650" s="6" t="n">
        <x:v>9</x:v>
      </x:c>
      <x:c r="D650" s="6" t="str">
        <x:v>驭风的子弹</x:v>
      </x:c>
      <x:c r="E650" s="7" t="str">
        <x:v>对指定敌方单体造成等同于布洛妮娅130%攻击力的风属性伤害。</x:v>
      </x:c>
      <x:c r="F650" s="6" t="n">
        <x:v>1.3</x:v>
      </x:c>
      <x:c r="G650" s="6" t="n">
        <x:v>0</x:v>
      </x:c>
      <x:c r="H650" s="6" t="n">
        <x:v>0</x:v>
      </x:c>
      <x:c r="I650" s="6" t="n">
        <x:v>0</x:v>
      </x:c>
      <x:c r="J650" s="6" t="str">
        <x:v>[1.3]</x:v>
      </x:c>
      <x:c r="K650" s="7" t="str">
        <x:v>需确认条件及分段</x:v>
      </x:c>
      <x:c r="L650" s="6" t="str">
        <x:v>https://raw.githubusercontent.com/Mar-7th/StarRailRes/dbe8cdfcfb0bf657b9fe1cf92d5537f118ccb487/index_new/cn/character_skills.json</x:v>
      </x:c>
    </x:row>
    <x:row r="651" ht="20" customHeight="1">
      <x:c r="A651" s="6" t="str">
        <x:v>110101_10</x:v>
      </x:c>
      <x:c r="B651" s="6" t="str">
        <x:v>110101</x:v>
      </x:c>
      <x:c r="C651" s="6" t="n">
        <x:v>10</x:v>
      </x:c>
      <x:c r="D651" s="6" t="str">
        <x:v>驭风的子弹</x:v>
      </x:c>
      <x:c r="E651" s="7" t="str">
        <x:v>对指定敌方单体造成等同于布洛妮娅140%攻击力的风属性伤害。</x:v>
      </x:c>
      <x:c r="F651" s="6" t="n">
        <x:v>1.4</x:v>
      </x:c>
      <x:c r="G651" s="6" t="n">
        <x:v>0</x:v>
      </x:c>
      <x:c r="H651" s="6" t="n">
        <x:v>0</x:v>
      </x:c>
      <x:c r="I651" s="6" t="n">
        <x:v>0</x:v>
      </x:c>
      <x:c r="J651" s="6" t="str">
        <x:v>[1.4]</x:v>
      </x:c>
      <x:c r="K651" s="7" t="str">
        <x:v>需确认条件及分段</x:v>
      </x:c>
      <x:c r="L651" s="6" t="str">
        <x:v>https://raw.githubusercontent.com/Mar-7th/StarRailRes/dbe8cdfcfb0bf657b9fe1cf92d5537f118ccb487/index_new/cn/character_skills.json</x:v>
      </x:c>
    </x:row>
    <x:row r="652" ht="38" customHeight="1">
      <x:c r="A652" s="6" t="str">
        <x:v>110102_1</x:v>
      </x:c>
      <x:c r="B652" s="6" t="str">
        <x:v>110102</x:v>
      </x:c>
      <x:c r="C652" s="6" t="n">
        <x:v>1</x:v>
      </x:c>
      <x:c r="D652" s="6" t="str">
        <x:v>作战再部署</x:v>
      </x:c>
      <x:c r="E652" s="7" t="str">
        <x:v>解除指定我方单体的1个负面效果，并使该目标立即行动，造成的伤害提高33%，持续1回合。
当对自身施放该技能时，无法触发立即行动效果。</x:v>
      </x:c>
      <x:c r="F652" s="6" t="n">
        <x:v>0</x:v>
      </x:c>
      <x:c r="G652" s="6" t="n">
        <x:v>0</x:v>
      </x:c>
      <x:c r="H652" s="6" t="n">
        <x:v>0</x:v>
      </x:c>
      <x:c r="I652" s="6" t="n">
        <x:v>0</x:v>
      </x:c>
      <x:c r="J652" s="6" t="str">
        <x:v>[0.33, 0, 1, 1]</x:v>
      </x:c>
      <x:c r="K652" s="7" t="str">
        <x:v>无首段伤害倍率，请覆盖或设为辅助技能</x:v>
      </x:c>
      <x:c r="L652" s="6" t="str">
        <x:v>https://raw.githubusercontent.com/Mar-7th/StarRailRes/dbe8cdfcfb0bf657b9fe1cf92d5537f118ccb487/index_new/cn/character_skills.json</x:v>
      </x:c>
    </x:row>
    <x:row r="653" ht="38" customHeight="1">
      <x:c r="A653" s="6" t="str">
        <x:v>110102_2</x:v>
      </x:c>
      <x:c r="B653" s="6" t="str">
        <x:v>110102</x:v>
      </x:c>
      <x:c r="C653" s="6" t="n">
        <x:v>2</x:v>
      </x:c>
      <x:c r="D653" s="6" t="str">
        <x:v>作战再部署</x:v>
      </x:c>
      <x:c r="E653" s="7" t="str">
        <x:v>解除指定我方单体的1个负面效果，并使该目标立即行动，造成的伤害提高36.3%，持续1回合。
当对自身施放该技能时，无法触发立即行动效果。</x:v>
      </x:c>
      <x:c r="F653" s="6" t="n">
        <x:v>0</x:v>
      </x:c>
      <x:c r="G653" s="6" t="n">
        <x:v>0</x:v>
      </x:c>
      <x:c r="H653" s="6" t="n">
        <x:v>0</x:v>
      </x:c>
      <x:c r="I653" s="6" t="n">
        <x:v>0</x:v>
      </x:c>
      <x:c r="J653" s="6" t="str">
        <x:v>[0.363, 0, 1, 1]</x:v>
      </x:c>
      <x:c r="K653" s="7" t="str">
        <x:v>无首段伤害倍率，请覆盖或设为辅助技能</x:v>
      </x:c>
      <x:c r="L653" s="6" t="str">
        <x:v>https://raw.githubusercontent.com/Mar-7th/StarRailRes/dbe8cdfcfb0bf657b9fe1cf92d5537f118ccb487/index_new/cn/character_skills.json</x:v>
      </x:c>
    </x:row>
    <x:row r="654" ht="38" customHeight="1">
      <x:c r="A654" s="6" t="str">
        <x:v>110102_3</x:v>
      </x:c>
      <x:c r="B654" s="6" t="str">
        <x:v>110102</x:v>
      </x:c>
      <x:c r="C654" s="6" t="n">
        <x:v>3</x:v>
      </x:c>
      <x:c r="D654" s="6" t="str">
        <x:v>作战再部署</x:v>
      </x:c>
      <x:c r="E654" s="7" t="str">
        <x:v>解除指定我方单体的1个负面效果，并使该目标立即行动，造成的伤害提高39.6%，持续1回合。
当对自身施放该技能时，无法触发立即行动效果。</x:v>
      </x:c>
      <x:c r="F654" s="6" t="n">
        <x:v>0</x:v>
      </x:c>
      <x:c r="G654" s="6" t="n">
        <x:v>0</x:v>
      </x:c>
      <x:c r="H654" s="6" t="n">
        <x:v>0</x:v>
      </x:c>
      <x:c r="I654" s="6" t="n">
        <x:v>0</x:v>
      </x:c>
      <x:c r="J654" s="6" t="str">
        <x:v>[0.396, 0, 1, 1]</x:v>
      </x:c>
      <x:c r="K654" s="7" t="str">
        <x:v>无首段伤害倍率，请覆盖或设为辅助技能</x:v>
      </x:c>
      <x:c r="L654" s="6" t="str">
        <x:v>https://raw.githubusercontent.com/Mar-7th/StarRailRes/dbe8cdfcfb0bf657b9fe1cf92d5537f118ccb487/index_new/cn/character_skills.json</x:v>
      </x:c>
    </x:row>
    <x:row r="655" ht="38" customHeight="1">
      <x:c r="A655" s="6" t="str">
        <x:v>110102_4</x:v>
      </x:c>
      <x:c r="B655" s="6" t="str">
        <x:v>110102</x:v>
      </x:c>
      <x:c r="C655" s="6" t="n">
        <x:v>4</x:v>
      </x:c>
      <x:c r="D655" s="6" t="str">
        <x:v>作战再部署</x:v>
      </x:c>
      <x:c r="E655" s="7" t="str">
        <x:v>解除指定我方单体的1个负面效果，并使该目标立即行动，造成的伤害提高42.9%，持续1回合。
当对自身施放该技能时，无法触发立即行动效果。</x:v>
      </x:c>
      <x:c r="F655" s="6" t="n">
        <x:v>0</x:v>
      </x:c>
      <x:c r="G655" s="6" t="n">
        <x:v>0</x:v>
      </x:c>
      <x:c r="H655" s="6" t="n">
        <x:v>0</x:v>
      </x:c>
      <x:c r="I655" s="6" t="n">
        <x:v>0</x:v>
      </x:c>
      <x:c r="J655" s="6" t="str">
        <x:v>[0.429, 0, 1, 1]</x:v>
      </x:c>
      <x:c r="K655" s="7" t="str">
        <x:v>无首段伤害倍率，请覆盖或设为辅助技能</x:v>
      </x:c>
      <x:c r="L655" s="6" t="str">
        <x:v>https://raw.githubusercontent.com/Mar-7th/StarRailRes/dbe8cdfcfb0bf657b9fe1cf92d5537f118ccb487/index_new/cn/character_skills.json</x:v>
      </x:c>
    </x:row>
    <x:row r="656" ht="38" customHeight="1">
      <x:c r="A656" s="6" t="str">
        <x:v>110102_5</x:v>
      </x:c>
      <x:c r="B656" s="6" t="str">
        <x:v>110102</x:v>
      </x:c>
      <x:c r="C656" s="6" t="n">
        <x:v>5</x:v>
      </x:c>
      <x:c r="D656" s="6" t="str">
        <x:v>作战再部署</x:v>
      </x:c>
      <x:c r="E656" s="7" t="str">
        <x:v>解除指定我方单体的1个负面效果，并使该目标立即行动，造成的伤害提高46.2%，持续1回合。
当对自身施放该技能时，无法触发立即行动效果。</x:v>
      </x:c>
      <x:c r="F656" s="6" t="n">
        <x:v>0</x:v>
      </x:c>
      <x:c r="G656" s="6" t="n">
        <x:v>0</x:v>
      </x:c>
      <x:c r="H656" s="6" t="n">
        <x:v>0</x:v>
      </x:c>
      <x:c r="I656" s="6" t="n">
        <x:v>0</x:v>
      </x:c>
      <x:c r="J656" s="6" t="str">
        <x:v>[0.462, 0, 1, 1]</x:v>
      </x:c>
      <x:c r="K656" s="7" t="str">
        <x:v>无首段伤害倍率，请覆盖或设为辅助技能</x:v>
      </x:c>
      <x:c r="L656" s="6" t="str">
        <x:v>https://raw.githubusercontent.com/Mar-7th/StarRailRes/dbe8cdfcfb0bf657b9fe1cf92d5537f118ccb487/index_new/cn/character_skills.json</x:v>
      </x:c>
    </x:row>
    <x:row r="657" ht="38" customHeight="1">
      <x:c r="A657" s="6" t="str">
        <x:v>110102_6</x:v>
      </x:c>
      <x:c r="B657" s="6" t="str">
        <x:v>110102</x:v>
      </x:c>
      <x:c r="C657" s="6" t="n">
        <x:v>6</x:v>
      </x:c>
      <x:c r="D657" s="6" t="str">
        <x:v>作战再部署</x:v>
      </x:c>
      <x:c r="E657" s="7" t="str">
        <x:v>解除指定我方单体的1个负面效果，并使该目标立即行动，造成的伤害提高49.5%，持续1回合。
当对自身施放该技能时，无法触发立即行动效果。</x:v>
      </x:c>
      <x:c r="F657" s="6" t="n">
        <x:v>0</x:v>
      </x:c>
      <x:c r="G657" s="6" t="n">
        <x:v>0</x:v>
      </x:c>
      <x:c r="H657" s="6" t="n">
        <x:v>0</x:v>
      </x:c>
      <x:c r="I657" s="6" t="n">
        <x:v>0</x:v>
      </x:c>
      <x:c r="J657" s="6" t="str">
        <x:v>[0.495, 0, 1, 1]</x:v>
      </x:c>
      <x:c r="K657" s="7" t="str">
        <x:v>无首段伤害倍率，请覆盖或设为辅助技能</x:v>
      </x:c>
      <x:c r="L657" s="6" t="str">
        <x:v>https://raw.githubusercontent.com/Mar-7th/StarRailRes/dbe8cdfcfb0bf657b9fe1cf92d5537f118ccb487/index_new/cn/character_skills.json</x:v>
      </x:c>
    </x:row>
    <x:row r="658" ht="38" customHeight="1">
      <x:c r="A658" s="6" t="str">
        <x:v>110102_7</x:v>
      </x:c>
      <x:c r="B658" s="6" t="str">
        <x:v>110102</x:v>
      </x:c>
      <x:c r="C658" s="6" t="n">
        <x:v>7</x:v>
      </x:c>
      <x:c r="D658" s="6" t="str">
        <x:v>作战再部署</x:v>
      </x:c>
      <x:c r="E658" s="7" t="str">
        <x:v>解除指定我方单体的1个负面效果，并使该目标立即行动，造成的伤害提高53.63%，持续1回合。
当对自身施放该技能时，无法触发立即行动效果。</x:v>
      </x:c>
      <x:c r="F658" s="6" t="n">
        <x:v>0</x:v>
      </x:c>
      <x:c r="G658" s="6" t="n">
        <x:v>0</x:v>
      </x:c>
      <x:c r="H658" s="6" t="n">
        <x:v>0</x:v>
      </x:c>
      <x:c r="I658" s="6" t="n">
        <x:v>0</x:v>
      </x:c>
      <x:c r="J658" s="6" t="str">
        <x:v>[0.5363, 0, 1, 1]</x:v>
      </x:c>
      <x:c r="K658" s="7" t="str">
        <x:v>无首段伤害倍率，请覆盖或设为辅助技能</x:v>
      </x:c>
      <x:c r="L658" s="6" t="str">
        <x:v>https://raw.githubusercontent.com/Mar-7th/StarRailRes/dbe8cdfcfb0bf657b9fe1cf92d5537f118ccb487/index_new/cn/character_skills.json</x:v>
      </x:c>
    </x:row>
    <x:row r="659" ht="38" customHeight="1">
      <x:c r="A659" s="6" t="str">
        <x:v>110102_8</x:v>
      </x:c>
      <x:c r="B659" s="6" t="str">
        <x:v>110102</x:v>
      </x:c>
      <x:c r="C659" s="6" t="n">
        <x:v>8</x:v>
      </x:c>
      <x:c r="D659" s="6" t="str">
        <x:v>作战再部署</x:v>
      </x:c>
      <x:c r="E659" s="7" t="str">
        <x:v>解除指定我方单体的1个负面效果，并使该目标立即行动，造成的伤害提高57.75%，持续1回合。
当对自身施放该技能时，无法触发立即行动效果。</x:v>
      </x:c>
      <x:c r="F659" s="6" t="n">
        <x:v>0</x:v>
      </x:c>
      <x:c r="G659" s="6" t="n">
        <x:v>0</x:v>
      </x:c>
      <x:c r="H659" s="6" t="n">
        <x:v>0</x:v>
      </x:c>
      <x:c r="I659" s="6" t="n">
        <x:v>0</x:v>
      </x:c>
      <x:c r="J659" s="6" t="str">
        <x:v>[0.5775, 0, 1, 1]</x:v>
      </x:c>
      <x:c r="K659" s="7" t="str">
        <x:v>无首段伤害倍率，请覆盖或设为辅助技能</x:v>
      </x:c>
      <x:c r="L659" s="6" t="str">
        <x:v>https://raw.githubusercontent.com/Mar-7th/StarRailRes/dbe8cdfcfb0bf657b9fe1cf92d5537f118ccb487/index_new/cn/character_skills.json</x:v>
      </x:c>
    </x:row>
    <x:row r="660" ht="38" customHeight="1">
      <x:c r="A660" s="6" t="str">
        <x:v>110102_9</x:v>
      </x:c>
      <x:c r="B660" s="6" t="str">
        <x:v>110102</x:v>
      </x:c>
      <x:c r="C660" s="6" t="n">
        <x:v>9</x:v>
      </x:c>
      <x:c r="D660" s="6" t="str">
        <x:v>作战再部署</x:v>
      </x:c>
      <x:c r="E660" s="7" t="str">
        <x:v>解除指定我方单体的1个负面效果，并使该目标立即行动，造成的伤害提高61.88%，持续1回合。
当对自身施放该技能时，无法触发立即行动效果。</x:v>
      </x:c>
      <x:c r="F660" s="6" t="n">
        <x:v>0</x:v>
      </x:c>
      <x:c r="G660" s="6" t="n">
        <x:v>0</x:v>
      </x:c>
      <x:c r="H660" s="6" t="n">
        <x:v>0</x:v>
      </x:c>
      <x:c r="I660" s="6" t="n">
        <x:v>0</x:v>
      </x:c>
      <x:c r="J660" s="6" t="str">
        <x:v>[0.6188, 0, 1, 1]</x:v>
      </x:c>
      <x:c r="K660" s="7" t="str">
        <x:v>无首段伤害倍率，请覆盖或设为辅助技能</x:v>
      </x:c>
      <x:c r="L660" s="6" t="str">
        <x:v>https://raw.githubusercontent.com/Mar-7th/StarRailRes/dbe8cdfcfb0bf657b9fe1cf92d5537f118ccb487/index_new/cn/character_skills.json</x:v>
      </x:c>
    </x:row>
    <x:row r="661" ht="38" customHeight="1">
      <x:c r="A661" s="6" t="str">
        <x:v>110102_10</x:v>
      </x:c>
      <x:c r="B661" s="6" t="str">
        <x:v>110102</x:v>
      </x:c>
      <x:c r="C661" s="6" t="n">
        <x:v>10</x:v>
      </x:c>
      <x:c r="D661" s="6" t="str">
        <x:v>作战再部署</x:v>
      </x:c>
      <x:c r="E661" s="7" t="str">
        <x:v>解除指定我方单体的1个负面效果，并使该目标立即行动，造成的伤害提高66%，持续1回合。
当对自身施放该技能时，无法触发立即行动效果。</x:v>
      </x:c>
      <x:c r="F661" s="6" t="n">
        <x:v>0</x:v>
      </x:c>
      <x:c r="G661" s="6" t="n">
        <x:v>0</x:v>
      </x:c>
      <x:c r="H661" s="6" t="n">
        <x:v>0</x:v>
      </x:c>
      <x:c r="I661" s="6" t="n">
        <x:v>0</x:v>
      </x:c>
      <x:c r="J661" s="6" t="str">
        <x:v>[0.66, 0, 1, 1]</x:v>
      </x:c>
      <x:c r="K661" s="7" t="str">
        <x:v>无首段伤害倍率，请覆盖或设为辅助技能</x:v>
      </x:c>
      <x:c r="L661" s="6" t="str">
        <x:v>https://raw.githubusercontent.com/Mar-7th/StarRailRes/dbe8cdfcfb0bf657b9fe1cf92d5537f118ccb487/index_new/cn/character_skills.json</x:v>
      </x:c>
    </x:row>
    <x:row r="662" ht="38" customHeight="1">
      <x:c r="A662" s="6" t="str">
        <x:v>110102_11</x:v>
      </x:c>
      <x:c r="B662" s="6" t="str">
        <x:v>110102</x:v>
      </x:c>
      <x:c r="C662" s="6" t="n">
        <x:v>11</x:v>
      </x:c>
      <x:c r="D662" s="6" t="str">
        <x:v>作战再部署</x:v>
      </x:c>
      <x:c r="E662" s="7" t="str">
        <x:v>解除指定我方单体的1个负面效果，并使该目标立即行动，造成的伤害提高69.3%，持续1回合。
当对自身施放该技能时，无法触发立即行动效果。</x:v>
      </x:c>
      <x:c r="F662" s="6" t="n">
        <x:v>0</x:v>
      </x:c>
      <x:c r="G662" s="6" t="n">
        <x:v>0</x:v>
      </x:c>
      <x:c r="H662" s="6" t="n">
        <x:v>0</x:v>
      </x:c>
      <x:c r="I662" s="6" t="n">
        <x:v>0</x:v>
      </x:c>
      <x:c r="J662" s="6" t="str">
        <x:v>[0.693, 0, 1, 1]</x:v>
      </x:c>
      <x:c r="K662" s="7" t="str">
        <x:v>无首段伤害倍率，请覆盖或设为辅助技能</x:v>
      </x:c>
      <x:c r="L662" s="6" t="str">
        <x:v>https://raw.githubusercontent.com/Mar-7th/StarRailRes/dbe8cdfcfb0bf657b9fe1cf92d5537f118ccb487/index_new/cn/character_skills.json</x:v>
      </x:c>
    </x:row>
    <x:row r="663" ht="38" customHeight="1">
      <x:c r="A663" s="6" t="str">
        <x:v>110102_12</x:v>
      </x:c>
      <x:c r="B663" s="6" t="str">
        <x:v>110102</x:v>
      </x:c>
      <x:c r="C663" s="6" t="n">
        <x:v>12</x:v>
      </x:c>
      <x:c r="D663" s="6" t="str">
        <x:v>作战再部署</x:v>
      </x:c>
      <x:c r="E663" s="7" t="str">
        <x:v>解除指定我方单体的1个负面效果，并使该目标立即行动，造成的伤害提高72.6%，持续1回合。
当对自身施放该技能时，无法触发立即行动效果。</x:v>
      </x:c>
      <x:c r="F663" s="6" t="n">
        <x:v>0</x:v>
      </x:c>
      <x:c r="G663" s="6" t="n">
        <x:v>0</x:v>
      </x:c>
      <x:c r="H663" s="6" t="n">
        <x:v>0</x:v>
      </x:c>
      <x:c r="I663" s="6" t="n">
        <x:v>0</x:v>
      </x:c>
      <x:c r="J663" s="6" t="str">
        <x:v>[0.726, 0, 1, 1]</x:v>
      </x:c>
      <x:c r="K663" s="7" t="str">
        <x:v>无首段伤害倍率，请覆盖或设为辅助技能</x:v>
      </x:c>
      <x:c r="L663" s="6" t="str">
        <x:v>https://raw.githubusercontent.com/Mar-7th/StarRailRes/dbe8cdfcfb0bf657b9fe1cf92d5537f118ccb487/index_new/cn/character_skills.json</x:v>
      </x:c>
    </x:row>
    <x:row r="664" ht="38" customHeight="1">
      <x:c r="A664" s="6" t="str">
        <x:v>110102_13</x:v>
      </x:c>
      <x:c r="B664" s="6" t="str">
        <x:v>110102</x:v>
      </x:c>
      <x:c r="C664" s="6" t="n">
        <x:v>13</x:v>
      </x:c>
      <x:c r="D664" s="6" t="str">
        <x:v>作战再部署</x:v>
      </x:c>
      <x:c r="E664" s="7" t="str">
        <x:v>解除指定我方单体的1个负面效果，并使该目标立即行动，造成的伤害提高75.9%，持续1回合。
当对自身施放该技能时，无法触发立即行动效果。</x:v>
      </x:c>
      <x:c r="F664" s="6" t="n">
        <x:v>0</x:v>
      </x:c>
      <x:c r="G664" s="6" t="n">
        <x:v>0</x:v>
      </x:c>
      <x:c r="H664" s="6" t="n">
        <x:v>0</x:v>
      </x:c>
      <x:c r="I664" s="6" t="n">
        <x:v>0</x:v>
      </x:c>
      <x:c r="J664" s="6" t="str">
        <x:v>[0.759, 0, 1, 1]</x:v>
      </x:c>
      <x:c r="K664" s="7" t="str">
        <x:v>无首段伤害倍率，请覆盖或设为辅助技能</x:v>
      </x:c>
      <x:c r="L664" s="6" t="str">
        <x:v>https://raw.githubusercontent.com/Mar-7th/StarRailRes/dbe8cdfcfb0bf657b9fe1cf92d5537f118ccb487/index_new/cn/character_skills.json</x:v>
      </x:c>
    </x:row>
    <x:row r="665" ht="38" customHeight="1">
      <x:c r="A665" s="6" t="str">
        <x:v>110102_14</x:v>
      </x:c>
      <x:c r="B665" s="6" t="str">
        <x:v>110102</x:v>
      </x:c>
      <x:c r="C665" s="6" t="n">
        <x:v>14</x:v>
      </x:c>
      <x:c r="D665" s="6" t="str">
        <x:v>作战再部署</x:v>
      </x:c>
      <x:c r="E665" s="7" t="str">
        <x:v>解除指定我方单体的1个负面效果，并使该目标立即行动，造成的伤害提高79.2%，持续1回合。
当对自身施放该技能时，无法触发立即行动效果。</x:v>
      </x:c>
      <x:c r="F665" s="6" t="n">
        <x:v>0</x:v>
      </x:c>
      <x:c r="G665" s="6" t="n">
        <x:v>0</x:v>
      </x:c>
      <x:c r="H665" s="6" t="n">
        <x:v>0</x:v>
      </x:c>
      <x:c r="I665" s="6" t="n">
        <x:v>0</x:v>
      </x:c>
      <x:c r="J665" s="6" t="str">
        <x:v>[0.792, 0, 1, 1]</x:v>
      </x:c>
      <x:c r="K665" s="7" t="str">
        <x:v>无首段伤害倍率，请覆盖或设为辅助技能</x:v>
      </x:c>
      <x:c r="L665" s="6" t="str">
        <x:v>https://raw.githubusercontent.com/Mar-7th/StarRailRes/dbe8cdfcfb0bf657b9fe1cf92d5537f118ccb487/index_new/cn/character_skills.json</x:v>
      </x:c>
    </x:row>
    <x:row r="666" ht="38" customHeight="1">
      <x:c r="A666" s="6" t="str">
        <x:v>110102_15</x:v>
      </x:c>
      <x:c r="B666" s="6" t="str">
        <x:v>110102</x:v>
      </x:c>
      <x:c r="C666" s="6" t="n">
        <x:v>15</x:v>
      </x:c>
      <x:c r="D666" s="6" t="str">
        <x:v>作战再部署</x:v>
      </x:c>
      <x:c r="E666" s="7" t="str">
        <x:v>解除指定我方单体的1个负面效果，并使该目标立即行动，造成的伤害提高82.5%，持续1回合。
当对自身施放该技能时，无法触发立即行动效果。</x:v>
      </x:c>
      <x:c r="F666" s="6" t="n">
        <x:v>0</x:v>
      </x:c>
      <x:c r="G666" s="6" t="n">
        <x:v>0</x:v>
      </x:c>
      <x:c r="H666" s="6" t="n">
        <x:v>0</x:v>
      </x:c>
      <x:c r="I666" s="6" t="n">
        <x:v>0</x:v>
      </x:c>
      <x:c r="J666" s="6" t="str">
        <x:v>[0.825, 0, 1, 1]</x:v>
      </x:c>
      <x:c r="K666" s="7" t="str">
        <x:v>无首段伤害倍率，请覆盖或设为辅助技能</x:v>
      </x:c>
      <x:c r="L666" s="6" t="str">
        <x:v>https://raw.githubusercontent.com/Mar-7th/StarRailRes/dbe8cdfcfb0bf657b9fe1cf92d5537f118ccb487/index_new/cn/character_skills.json</x:v>
      </x:c>
    </x:row>
    <x:row r="667" ht="38" customHeight="1">
      <x:c r="A667" s="6" t="str">
        <x:v>110103_1</x:v>
      </x:c>
      <x:c r="B667" s="6" t="str">
        <x:v>110103</x:v>
      </x:c>
      <x:c r="C667" s="6" t="n">
        <x:v>1</x:v>
      </x:c>
      <x:c r="D667" s="6" t="str">
        <x:v>贝洛伯格进行曲</x:v>
      </x:c>
      <x:c r="E667" s="7" t="str">
        <x:v>使我方全体攻击力提高33%，同时提高等同于布洛妮娅12%暴击伤害+12%的暴击伤害，持续2回合。</x:v>
      </x:c>
      <x:c r="F667" s="6" t="n">
        <x:v>0</x:v>
      </x:c>
      <x:c r="G667" s="6" t="n">
        <x:v>0</x:v>
      </x:c>
      <x:c r="H667" s="6" t="n">
        <x:v>0</x:v>
      </x:c>
      <x:c r="I667" s="6" t="n">
        <x:v>0</x:v>
      </x:c>
      <x:c r="J667" s="6" t="str">
        <x:v>[0.33, 0.12, 0.12, 2]</x:v>
      </x:c>
      <x:c r="K667" s="7" t="str">
        <x:v>无首段伤害倍率，请覆盖或设为辅助技能</x:v>
      </x:c>
      <x:c r="L667" s="6" t="str">
        <x:v>https://raw.githubusercontent.com/Mar-7th/StarRailRes/dbe8cdfcfb0bf657b9fe1cf92d5537f118ccb487/index_new/cn/character_skills.json</x:v>
      </x:c>
    </x:row>
    <x:row r="668" ht="38" customHeight="1">
      <x:c r="A668" s="6" t="str">
        <x:v>110103_2</x:v>
      </x:c>
      <x:c r="B668" s="6" t="str">
        <x:v>110103</x:v>
      </x:c>
      <x:c r="C668" s="6" t="n">
        <x:v>2</x:v>
      </x:c>
      <x:c r="D668" s="6" t="str">
        <x:v>贝洛伯格进行曲</x:v>
      </x:c>
      <x:c r="E668" s="7" t="str">
        <x:v>使我方全体攻击力提高35.2%，同时提高等同于布洛妮娅12.4%暴击伤害+12.8%的暴击伤害，持续2回合。</x:v>
      </x:c>
      <x:c r="F668" s="6" t="n">
        <x:v>0</x:v>
      </x:c>
      <x:c r="G668" s="6" t="n">
        <x:v>0</x:v>
      </x:c>
      <x:c r="H668" s="6" t="n">
        <x:v>0</x:v>
      </x:c>
      <x:c r="I668" s="6" t="n">
        <x:v>0</x:v>
      </x:c>
      <x:c r="J668" s="6" t="str">
        <x:v>[0.352, 0.124, 0.128, 2]</x:v>
      </x:c>
      <x:c r="K668" s="7" t="str">
        <x:v>无首段伤害倍率，请覆盖或设为辅助技能</x:v>
      </x:c>
      <x:c r="L668" s="6" t="str">
        <x:v>https://raw.githubusercontent.com/Mar-7th/StarRailRes/dbe8cdfcfb0bf657b9fe1cf92d5537f118ccb487/index_new/cn/character_skills.json</x:v>
      </x:c>
    </x:row>
    <x:row r="669" ht="38" customHeight="1">
      <x:c r="A669" s="6" t="str">
        <x:v>110103_3</x:v>
      </x:c>
      <x:c r="B669" s="6" t="str">
        <x:v>110103</x:v>
      </x:c>
      <x:c r="C669" s="6" t="n">
        <x:v>3</x:v>
      </x:c>
      <x:c r="D669" s="6" t="str">
        <x:v>贝洛伯格进行曲</x:v>
      </x:c>
      <x:c r="E669" s="7" t="str">
        <x:v>使我方全体攻击力提高37.4%，同时提高等同于布洛妮娅12.8%暴击伤害+13.6%的暴击伤害，持续2回合。</x:v>
      </x:c>
      <x:c r="F669" s="6" t="n">
        <x:v>0</x:v>
      </x:c>
      <x:c r="G669" s="6" t="n">
        <x:v>0</x:v>
      </x:c>
      <x:c r="H669" s="6" t="n">
        <x:v>0</x:v>
      </x:c>
      <x:c r="I669" s="6" t="n">
        <x:v>0</x:v>
      </x:c>
      <x:c r="J669" s="6" t="str">
        <x:v>[0.374, 0.128, 0.136, 2]</x:v>
      </x:c>
      <x:c r="K669" s="7" t="str">
        <x:v>无首段伤害倍率，请覆盖或设为辅助技能</x:v>
      </x:c>
      <x:c r="L669" s="6" t="str">
        <x:v>https://raw.githubusercontent.com/Mar-7th/StarRailRes/dbe8cdfcfb0bf657b9fe1cf92d5537f118ccb487/index_new/cn/character_skills.json</x:v>
      </x:c>
    </x:row>
    <x:row r="670" ht="38" customHeight="1">
      <x:c r="A670" s="6" t="str">
        <x:v>110103_4</x:v>
      </x:c>
      <x:c r="B670" s="6" t="str">
        <x:v>110103</x:v>
      </x:c>
      <x:c r="C670" s="6" t="n">
        <x:v>4</x:v>
      </x:c>
      <x:c r="D670" s="6" t="str">
        <x:v>贝洛伯格进行曲</x:v>
      </x:c>
      <x:c r="E670" s="7" t="str">
        <x:v>使我方全体攻击力提高39.6%，同时提高等同于布洛妮娅13.2%暴击伤害+14.4%的暴击伤害，持续2回合。</x:v>
      </x:c>
      <x:c r="F670" s="6" t="n">
        <x:v>0</x:v>
      </x:c>
      <x:c r="G670" s="6" t="n">
        <x:v>0</x:v>
      </x:c>
      <x:c r="H670" s="6" t="n">
        <x:v>0</x:v>
      </x:c>
      <x:c r="I670" s="6" t="n">
        <x:v>0</x:v>
      </x:c>
      <x:c r="J670" s="6" t="str">
        <x:v>[0.396, 0.132, 0.144, 2]</x:v>
      </x:c>
      <x:c r="K670" s="7" t="str">
        <x:v>无首段伤害倍率，请覆盖或设为辅助技能</x:v>
      </x:c>
      <x:c r="L670" s="6" t="str">
        <x:v>https://raw.githubusercontent.com/Mar-7th/StarRailRes/dbe8cdfcfb0bf657b9fe1cf92d5537f118ccb487/index_new/cn/character_skills.json</x:v>
      </x:c>
    </x:row>
    <x:row r="671" ht="38" customHeight="1">
      <x:c r="A671" s="6" t="str">
        <x:v>110103_5</x:v>
      </x:c>
      <x:c r="B671" s="6" t="str">
        <x:v>110103</x:v>
      </x:c>
      <x:c r="C671" s="6" t="n">
        <x:v>5</x:v>
      </x:c>
      <x:c r="D671" s="6" t="str">
        <x:v>贝洛伯格进行曲</x:v>
      </x:c>
      <x:c r="E671" s="7" t="str">
        <x:v>使我方全体攻击力提高41.8%，同时提高等同于布洛妮娅13.6%暴击伤害+15.2%的暴击伤害，持续2回合。</x:v>
      </x:c>
      <x:c r="F671" s="6" t="n">
        <x:v>0</x:v>
      </x:c>
      <x:c r="G671" s="6" t="n">
        <x:v>0</x:v>
      </x:c>
      <x:c r="H671" s="6" t="n">
        <x:v>0</x:v>
      </x:c>
      <x:c r="I671" s="6" t="n">
        <x:v>0</x:v>
      </x:c>
      <x:c r="J671" s="6" t="str">
        <x:v>[0.418, 0.136, 0.152, 2]</x:v>
      </x:c>
      <x:c r="K671" s="7" t="str">
        <x:v>无首段伤害倍率，请覆盖或设为辅助技能</x:v>
      </x:c>
      <x:c r="L671" s="6" t="str">
        <x:v>https://raw.githubusercontent.com/Mar-7th/StarRailRes/dbe8cdfcfb0bf657b9fe1cf92d5537f118ccb487/index_new/cn/character_skills.json</x:v>
      </x:c>
    </x:row>
    <x:row r="672" ht="38" customHeight="1">
      <x:c r="A672" s="6" t="str">
        <x:v>110103_6</x:v>
      </x:c>
      <x:c r="B672" s="6" t="str">
        <x:v>110103</x:v>
      </x:c>
      <x:c r="C672" s="6" t="n">
        <x:v>6</x:v>
      </x:c>
      <x:c r="D672" s="6" t="str">
        <x:v>贝洛伯格进行曲</x:v>
      </x:c>
      <x:c r="E672" s="7" t="str">
        <x:v>使我方全体攻击力提高44%，同时提高等同于布洛妮娅14%暴击伤害+16%的暴击伤害，持续2回合。</x:v>
      </x:c>
      <x:c r="F672" s="6" t="n">
        <x:v>0</x:v>
      </x:c>
      <x:c r="G672" s="6" t="n">
        <x:v>0</x:v>
      </x:c>
      <x:c r="H672" s="6" t="n">
        <x:v>0</x:v>
      </x:c>
      <x:c r="I672" s="6" t="n">
        <x:v>0</x:v>
      </x:c>
      <x:c r="J672" s="6" t="str">
        <x:v>[0.44, 0.14, 0.16, 2]</x:v>
      </x:c>
      <x:c r="K672" s="7" t="str">
        <x:v>无首段伤害倍率，请覆盖或设为辅助技能</x:v>
      </x:c>
      <x:c r="L672" s="6" t="str">
        <x:v>https://raw.githubusercontent.com/Mar-7th/StarRailRes/dbe8cdfcfb0bf657b9fe1cf92d5537f118ccb487/index_new/cn/character_skills.json</x:v>
      </x:c>
    </x:row>
    <x:row r="673" ht="38" customHeight="1">
      <x:c r="A673" s="6" t="str">
        <x:v>110103_7</x:v>
      </x:c>
      <x:c r="B673" s="6" t="str">
        <x:v>110103</x:v>
      </x:c>
      <x:c r="C673" s="6" t="n">
        <x:v>7</x:v>
      </x:c>
      <x:c r="D673" s="6" t="str">
        <x:v>贝洛伯格进行曲</x:v>
      </x:c>
      <x:c r="E673" s="7" t="str">
        <x:v>使我方全体攻击力提高46.75%，同时提高等同于布洛妮娅14.5%暴击伤害+17%的暴击伤害，持续2回合。</x:v>
      </x:c>
      <x:c r="F673" s="6" t="n">
        <x:v>0</x:v>
      </x:c>
      <x:c r="G673" s="6" t="n">
        <x:v>0</x:v>
      </x:c>
      <x:c r="H673" s="6" t="n">
        <x:v>0</x:v>
      </x:c>
      <x:c r="I673" s="6" t="n">
        <x:v>0</x:v>
      </x:c>
      <x:c r="J673" s="6" t="str">
        <x:v>[0.4675, 0.145, 0.17, 2]</x:v>
      </x:c>
      <x:c r="K673" s="7" t="str">
        <x:v>无首段伤害倍率，请覆盖或设为辅助技能</x:v>
      </x:c>
      <x:c r="L673" s="6" t="str">
        <x:v>https://raw.githubusercontent.com/Mar-7th/StarRailRes/dbe8cdfcfb0bf657b9fe1cf92d5537f118ccb487/index_new/cn/character_skills.json</x:v>
      </x:c>
    </x:row>
    <x:row r="674" ht="38" customHeight="1">
      <x:c r="A674" s="6" t="str">
        <x:v>110103_8</x:v>
      </x:c>
      <x:c r="B674" s="6" t="str">
        <x:v>110103</x:v>
      </x:c>
      <x:c r="C674" s="6" t="n">
        <x:v>8</x:v>
      </x:c>
      <x:c r="D674" s="6" t="str">
        <x:v>贝洛伯格进行曲</x:v>
      </x:c>
      <x:c r="E674" s="7" t="str">
        <x:v>使我方全体攻击力提高49.5%，同时提高等同于布洛妮娅15%暴击伤害+18%的暴击伤害，持续2回合。</x:v>
      </x:c>
      <x:c r="F674" s="6" t="n">
        <x:v>0</x:v>
      </x:c>
      <x:c r="G674" s="6" t="n">
        <x:v>0</x:v>
      </x:c>
      <x:c r="H674" s="6" t="n">
        <x:v>0</x:v>
      </x:c>
      <x:c r="I674" s="6" t="n">
        <x:v>0</x:v>
      </x:c>
      <x:c r="J674" s="6" t="str">
        <x:v>[0.495, 0.15, 0.18, 2]</x:v>
      </x:c>
      <x:c r="K674" s="7" t="str">
        <x:v>无首段伤害倍率，请覆盖或设为辅助技能</x:v>
      </x:c>
      <x:c r="L674" s="6" t="str">
        <x:v>https://raw.githubusercontent.com/Mar-7th/StarRailRes/dbe8cdfcfb0bf657b9fe1cf92d5537f118ccb487/index_new/cn/character_skills.json</x:v>
      </x:c>
    </x:row>
    <x:row r="675" ht="38" customHeight="1">
      <x:c r="A675" s="6" t="str">
        <x:v>110103_9</x:v>
      </x:c>
      <x:c r="B675" s="6" t="str">
        <x:v>110103</x:v>
      </x:c>
      <x:c r="C675" s="6" t="n">
        <x:v>9</x:v>
      </x:c>
      <x:c r="D675" s="6" t="str">
        <x:v>贝洛伯格进行曲</x:v>
      </x:c>
      <x:c r="E675" s="7" t="str">
        <x:v>使我方全体攻击力提高52.25%，同时提高等同于布洛妮娅15.5%暴击伤害+19%的暴击伤害，持续2回合。</x:v>
      </x:c>
      <x:c r="F675" s="6" t="n">
        <x:v>0</x:v>
      </x:c>
      <x:c r="G675" s="6" t="n">
        <x:v>0</x:v>
      </x:c>
      <x:c r="H675" s="6" t="n">
        <x:v>0</x:v>
      </x:c>
      <x:c r="I675" s="6" t="n">
        <x:v>0</x:v>
      </x:c>
      <x:c r="J675" s="6" t="str">
        <x:v>[0.5225, 0.155, 0.19, 2]</x:v>
      </x:c>
      <x:c r="K675" s="7" t="str">
        <x:v>无首段伤害倍率，请覆盖或设为辅助技能</x:v>
      </x:c>
      <x:c r="L675" s="6" t="str">
        <x:v>https://raw.githubusercontent.com/Mar-7th/StarRailRes/dbe8cdfcfb0bf657b9fe1cf92d5537f118ccb487/index_new/cn/character_skills.json</x:v>
      </x:c>
    </x:row>
    <x:row r="676" ht="38" customHeight="1">
      <x:c r="A676" s="6" t="str">
        <x:v>110103_10</x:v>
      </x:c>
      <x:c r="B676" s="6" t="str">
        <x:v>110103</x:v>
      </x:c>
      <x:c r="C676" s="6" t="n">
        <x:v>10</x:v>
      </x:c>
      <x:c r="D676" s="6" t="str">
        <x:v>贝洛伯格进行曲</x:v>
      </x:c>
      <x:c r="E676" s="7" t="str">
        <x:v>使我方全体攻击力提高55%，同时提高等同于布洛妮娅16%暴击伤害+20%的暴击伤害，持续2回合。</x:v>
      </x:c>
      <x:c r="F676" s="6" t="n">
        <x:v>0</x:v>
      </x:c>
      <x:c r="G676" s="6" t="n">
        <x:v>0</x:v>
      </x:c>
      <x:c r="H676" s="6" t="n">
        <x:v>0</x:v>
      </x:c>
      <x:c r="I676" s="6" t="n">
        <x:v>0</x:v>
      </x:c>
      <x:c r="J676" s="6" t="str">
        <x:v>[0.55, 0.16, 0.2, 2]</x:v>
      </x:c>
      <x:c r="K676" s="7" t="str">
        <x:v>无首段伤害倍率，请覆盖或设为辅助技能</x:v>
      </x:c>
      <x:c r="L676" s="6" t="str">
        <x:v>https://raw.githubusercontent.com/Mar-7th/StarRailRes/dbe8cdfcfb0bf657b9fe1cf92d5537f118ccb487/index_new/cn/character_skills.json</x:v>
      </x:c>
    </x:row>
    <x:row r="677" ht="38" customHeight="1">
      <x:c r="A677" s="6" t="str">
        <x:v>110103_11</x:v>
      </x:c>
      <x:c r="B677" s="6" t="str">
        <x:v>110103</x:v>
      </x:c>
      <x:c r="C677" s="6" t="n">
        <x:v>11</x:v>
      </x:c>
      <x:c r="D677" s="6" t="str">
        <x:v>贝洛伯格进行曲</x:v>
      </x:c>
      <x:c r="E677" s="7" t="str">
        <x:v>使我方全体攻击力提高57.2%，同时提高等同于布洛妮娅16.4%暴击伤害+20.8%的暴击伤害，持续2回合。</x:v>
      </x:c>
      <x:c r="F677" s="6" t="n">
        <x:v>0</x:v>
      </x:c>
      <x:c r="G677" s="6" t="n">
        <x:v>0</x:v>
      </x:c>
      <x:c r="H677" s="6" t="n">
        <x:v>0</x:v>
      </x:c>
      <x:c r="I677" s="6" t="n">
        <x:v>0</x:v>
      </x:c>
      <x:c r="J677" s="6" t="str">
        <x:v>[0.572, 0.164, 0.208, 2]</x:v>
      </x:c>
      <x:c r="K677" s="7" t="str">
        <x:v>无首段伤害倍率，请覆盖或设为辅助技能</x:v>
      </x:c>
      <x:c r="L677" s="6" t="str">
        <x:v>https://raw.githubusercontent.com/Mar-7th/StarRailRes/dbe8cdfcfb0bf657b9fe1cf92d5537f118ccb487/index_new/cn/character_skills.json</x:v>
      </x:c>
    </x:row>
    <x:row r="678" ht="38" customHeight="1">
      <x:c r="A678" s="6" t="str">
        <x:v>110103_12</x:v>
      </x:c>
      <x:c r="B678" s="6" t="str">
        <x:v>110103</x:v>
      </x:c>
      <x:c r="C678" s="6" t="n">
        <x:v>12</x:v>
      </x:c>
      <x:c r="D678" s="6" t="str">
        <x:v>贝洛伯格进行曲</x:v>
      </x:c>
      <x:c r="E678" s="7" t="str">
        <x:v>使我方全体攻击力提高59.4%，同时提高等同于布洛妮娅16.8%暴击伤害+21.6%的暴击伤害，持续2回合。</x:v>
      </x:c>
      <x:c r="F678" s="6" t="n">
        <x:v>0</x:v>
      </x:c>
      <x:c r="G678" s="6" t="n">
        <x:v>0</x:v>
      </x:c>
      <x:c r="H678" s="6" t="n">
        <x:v>0</x:v>
      </x:c>
      <x:c r="I678" s="6" t="n">
        <x:v>0</x:v>
      </x:c>
      <x:c r="J678" s="6" t="str">
        <x:v>[0.594, 0.168, 0.216, 2]</x:v>
      </x:c>
      <x:c r="K678" s="7" t="str">
        <x:v>无首段伤害倍率，请覆盖或设为辅助技能</x:v>
      </x:c>
      <x:c r="L678" s="6" t="str">
        <x:v>https://raw.githubusercontent.com/Mar-7th/StarRailRes/dbe8cdfcfb0bf657b9fe1cf92d5537f118ccb487/index_new/cn/character_skills.json</x:v>
      </x:c>
    </x:row>
    <x:row r="679" ht="38" customHeight="1">
      <x:c r="A679" s="6" t="str">
        <x:v>110103_13</x:v>
      </x:c>
      <x:c r="B679" s="6" t="str">
        <x:v>110103</x:v>
      </x:c>
      <x:c r="C679" s="6" t="n">
        <x:v>13</x:v>
      </x:c>
      <x:c r="D679" s="6" t="str">
        <x:v>贝洛伯格进行曲</x:v>
      </x:c>
      <x:c r="E679" s="7" t="str">
        <x:v>使我方全体攻击力提高61.6%，同时提高等同于布洛妮娅17.2%暴击伤害+22.4%的暴击伤害，持续2回合。</x:v>
      </x:c>
      <x:c r="F679" s="6" t="n">
        <x:v>0</x:v>
      </x:c>
      <x:c r="G679" s="6" t="n">
        <x:v>0</x:v>
      </x:c>
      <x:c r="H679" s="6" t="n">
        <x:v>0</x:v>
      </x:c>
      <x:c r="I679" s="6" t="n">
        <x:v>0</x:v>
      </x:c>
      <x:c r="J679" s="6" t="str">
        <x:v>[0.616, 0.172, 0.224, 2]</x:v>
      </x:c>
      <x:c r="K679" s="7" t="str">
        <x:v>无首段伤害倍率，请覆盖或设为辅助技能</x:v>
      </x:c>
      <x:c r="L679" s="6" t="str">
        <x:v>https://raw.githubusercontent.com/Mar-7th/StarRailRes/dbe8cdfcfb0bf657b9fe1cf92d5537f118ccb487/index_new/cn/character_skills.json</x:v>
      </x:c>
    </x:row>
    <x:row r="680" ht="38" customHeight="1">
      <x:c r="A680" s="6" t="str">
        <x:v>110103_14</x:v>
      </x:c>
      <x:c r="B680" s="6" t="str">
        <x:v>110103</x:v>
      </x:c>
      <x:c r="C680" s="6" t="n">
        <x:v>14</x:v>
      </x:c>
      <x:c r="D680" s="6" t="str">
        <x:v>贝洛伯格进行曲</x:v>
      </x:c>
      <x:c r="E680" s="7" t="str">
        <x:v>使我方全体攻击力提高63.8%，同时提高等同于布洛妮娅17.6%暴击伤害+23.2%的暴击伤害，持续2回合。</x:v>
      </x:c>
      <x:c r="F680" s="6" t="n">
        <x:v>0</x:v>
      </x:c>
      <x:c r="G680" s="6" t="n">
        <x:v>0</x:v>
      </x:c>
      <x:c r="H680" s="6" t="n">
        <x:v>0</x:v>
      </x:c>
      <x:c r="I680" s="6" t="n">
        <x:v>0</x:v>
      </x:c>
      <x:c r="J680" s="6" t="str">
        <x:v>[0.638, 0.176, 0.232, 2]</x:v>
      </x:c>
      <x:c r="K680" s="7" t="str">
        <x:v>无首段伤害倍率，请覆盖或设为辅助技能</x:v>
      </x:c>
      <x:c r="L680" s="6" t="str">
        <x:v>https://raw.githubusercontent.com/Mar-7th/StarRailRes/dbe8cdfcfb0bf657b9fe1cf92d5537f118ccb487/index_new/cn/character_skills.json</x:v>
      </x:c>
    </x:row>
    <x:row r="681" ht="38" customHeight="1">
      <x:c r="A681" s="6" t="str">
        <x:v>110103_15</x:v>
      </x:c>
      <x:c r="B681" s="6" t="str">
        <x:v>110103</x:v>
      </x:c>
      <x:c r="C681" s="6" t="n">
        <x:v>15</x:v>
      </x:c>
      <x:c r="D681" s="6" t="str">
        <x:v>贝洛伯格进行曲</x:v>
      </x:c>
      <x:c r="E681" s="7" t="str">
        <x:v>使我方全体攻击力提高66%，同时提高等同于布洛妮娅18%暴击伤害+24%的暴击伤害，持续2回合。</x:v>
      </x:c>
      <x:c r="F681" s="6" t="n">
        <x:v>0</x:v>
      </x:c>
      <x:c r="G681" s="6" t="n">
        <x:v>0</x:v>
      </x:c>
      <x:c r="H681" s="6" t="n">
        <x:v>0</x:v>
      </x:c>
      <x:c r="I681" s="6" t="n">
        <x:v>0</x:v>
      </x:c>
      <x:c r="J681" s="6" t="str">
        <x:v>[0.66, 0.18, 0.24, 2]</x:v>
      </x:c>
      <x:c r="K681" s="7" t="str">
        <x:v>无首段伤害倍率，请覆盖或设为辅助技能</x:v>
      </x:c>
      <x:c r="L681" s="6" t="str">
        <x:v>https://raw.githubusercontent.com/Mar-7th/StarRailRes/dbe8cdfcfb0bf657b9fe1cf92d5537f118ccb487/index_new/cn/character_skills.json</x:v>
      </x:c>
    </x:row>
    <x:row r="682" ht="20" customHeight="1">
      <x:c r="A682" s="6" t="str">
        <x:v>110104_1</x:v>
      </x:c>
      <x:c r="B682" s="6" t="str">
        <x:v>110104</x:v>
      </x:c>
      <x:c r="C682" s="6" t="n">
        <x:v>1</x:v>
      </x:c>
      <x:c r="D682" s="6" t="str">
        <x:v>先人一步</x:v>
      </x:c>
      <x:c r="E682" s="7" t="str">
        <x:v>施放普攻后，布洛妮娅的下一次行动提前15%。</x:v>
      </x:c>
      <x:c r="F682" s="6" t="n">
        <x:v>0</x:v>
      </x:c>
      <x:c r="G682" s="6" t="n">
        <x:v>0</x:v>
      </x:c>
      <x:c r="H682" s="6" t="n">
        <x:v>0</x:v>
      </x:c>
      <x:c r="I682" s="6" t="n">
        <x:v>0</x:v>
      </x:c>
      <x:c r="J682" s="6" t="str">
        <x:v>[0.15]</x:v>
      </x:c>
      <x:c r="K682" s="7" t="str">
        <x:v>无首段伤害倍率，请覆盖或设为辅助技能</x:v>
      </x:c>
      <x:c r="L682" s="6" t="str">
        <x:v>https://raw.githubusercontent.com/Mar-7th/StarRailRes/dbe8cdfcfb0bf657b9fe1cf92d5537f118ccb487/index_new/cn/character_skills.json</x:v>
      </x:c>
    </x:row>
    <x:row r="683" ht="20" customHeight="1">
      <x:c r="A683" s="6" t="str">
        <x:v>110104_2</x:v>
      </x:c>
      <x:c r="B683" s="6" t="str">
        <x:v>110104</x:v>
      </x:c>
      <x:c r="C683" s="6" t="n">
        <x:v>2</x:v>
      </x:c>
      <x:c r="D683" s="6" t="str">
        <x:v>先人一步</x:v>
      </x:c>
      <x:c r="E683" s="7" t="str">
        <x:v>施放普攻后，布洛妮娅的下一次行动提前16.5%。</x:v>
      </x:c>
      <x:c r="F683" s="6" t="n">
        <x:v>0</x:v>
      </x:c>
      <x:c r="G683" s="6" t="n">
        <x:v>0</x:v>
      </x:c>
      <x:c r="H683" s="6" t="n">
        <x:v>0</x:v>
      </x:c>
      <x:c r="I683" s="6" t="n">
        <x:v>0</x:v>
      </x:c>
      <x:c r="J683" s="6" t="str">
        <x:v>[0.165]</x:v>
      </x:c>
      <x:c r="K683" s="7" t="str">
        <x:v>无首段伤害倍率，请覆盖或设为辅助技能</x:v>
      </x:c>
      <x:c r="L683" s="6" t="str">
        <x:v>https://raw.githubusercontent.com/Mar-7th/StarRailRes/dbe8cdfcfb0bf657b9fe1cf92d5537f118ccb487/index_new/cn/character_skills.json</x:v>
      </x:c>
    </x:row>
    <x:row r="684" ht="20" customHeight="1">
      <x:c r="A684" s="6" t="str">
        <x:v>110104_3</x:v>
      </x:c>
      <x:c r="B684" s="6" t="str">
        <x:v>110104</x:v>
      </x:c>
      <x:c r="C684" s="6" t="n">
        <x:v>3</x:v>
      </x:c>
      <x:c r="D684" s="6" t="str">
        <x:v>先人一步</x:v>
      </x:c>
      <x:c r="E684" s="7" t="str">
        <x:v>施放普攻后，布洛妮娅的下一次行动提前18%。</x:v>
      </x:c>
      <x:c r="F684" s="6" t="n">
        <x:v>0</x:v>
      </x:c>
      <x:c r="G684" s="6" t="n">
        <x:v>0</x:v>
      </x:c>
      <x:c r="H684" s="6" t="n">
        <x:v>0</x:v>
      </x:c>
      <x:c r="I684" s="6" t="n">
        <x:v>0</x:v>
      </x:c>
      <x:c r="J684" s="6" t="str">
        <x:v>[0.18]</x:v>
      </x:c>
      <x:c r="K684" s="7" t="str">
        <x:v>无首段伤害倍率，请覆盖或设为辅助技能</x:v>
      </x:c>
      <x:c r="L684" s="6" t="str">
        <x:v>https://raw.githubusercontent.com/Mar-7th/StarRailRes/dbe8cdfcfb0bf657b9fe1cf92d5537f118ccb487/index_new/cn/character_skills.json</x:v>
      </x:c>
    </x:row>
    <x:row r="685" ht="20" customHeight="1">
      <x:c r="A685" s="6" t="str">
        <x:v>110104_4</x:v>
      </x:c>
      <x:c r="B685" s="6" t="str">
        <x:v>110104</x:v>
      </x:c>
      <x:c r="C685" s="6" t="n">
        <x:v>4</x:v>
      </x:c>
      <x:c r="D685" s="6" t="str">
        <x:v>先人一步</x:v>
      </x:c>
      <x:c r="E685" s="7" t="str">
        <x:v>施放普攻后，布洛妮娅的下一次行动提前19.5%。</x:v>
      </x:c>
      <x:c r="F685" s="6" t="n">
        <x:v>0</x:v>
      </x:c>
      <x:c r="G685" s="6" t="n">
        <x:v>0</x:v>
      </x:c>
      <x:c r="H685" s="6" t="n">
        <x:v>0</x:v>
      </x:c>
      <x:c r="I685" s="6" t="n">
        <x:v>0</x:v>
      </x:c>
      <x:c r="J685" s="6" t="str">
        <x:v>[0.195]</x:v>
      </x:c>
      <x:c r="K685" s="7" t="str">
        <x:v>无首段伤害倍率，请覆盖或设为辅助技能</x:v>
      </x:c>
      <x:c r="L685" s="6" t="str">
        <x:v>https://raw.githubusercontent.com/Mar-7th/StarRailRes/dbe8cdfcfb0bf657b9fe1cf92d5537f118ccb487/index_new/cn/character_skills.json</x:v>
      </x:c>
    </x:row>
    <x:row r="686" ht="20" customHeight="1">
      <x:c r="A686" s="6" t="str">
        <x:v>110104_5</x:v>
      </x:c>
      <x:c r="B686" s="6" t="str">
        <x:v>110104</x:v>
      </x:c>
      <x:c r="C686" s="6" t="n">
        <x:v>5</x:v>
      </x:c>
      <x:c r="D686" s="6" t="str">
        <x:v>先人一步</x:v>
      </x:c>
      <x:c r="E686" s="7" t="str">
        <x:v>施放普攻后，布洛妮娅的下一次行动提前21%。</x:v>
      </x:c>
      <x:c r="F686" s="6" t="n">
        <x:v>0</x:v>
      </x:c>
      <x:c r="G686" s="6" t="n">
        <x:v>0</x:v>
      </x:c>
      <x:c r="H686" s="6" t="n">
        <x:v>0</x:v>
      </x:c>
      <x:c r="I686" s="6" t="n">
        <x:v>0</x:v>
      </x:c>
      <x:c r="J686" s="6" t="str">
        <x:v>[0.21]</x:v>
      </x:c>
      <x:c r="K686" s="7" t="str">
        <x:v>无首段伤害倍率，请覆盖或设为辅助技能</x:v>
      </x:c>
      <x:c r="L686" s="6" t="str">
        <x:v>https://raw.githubusercontent.com/Mar-7th/StarRailRes/dbe8cdfcfb0bf657b9fe1cf92d5537f118ccb487/index_new/cn/character_skills.json</x:v>
      </x:c>
    </x:row>
    <x:row r="687" ht="20" customHeight="1">
      <x:c r="A687" s="6" t="str">
        <x:v>110104_6</x:v>
      </x:c>
      <x:c r="B687" s="6" t="str">
        <x:v>110104</x:v>
      </x:c>
      <x:c r="C687" s="6" t="n">
        <x:v>6</x:v>
      </x:c>
      <x:c r="D687" s="6" t="str">
        <x:v>先人一步</x:v>
      </x:c>
      <x:c r="E687" s="7" t="str">
        <x:v>施放普攻后，布洛妮娅的下一次行动提前22.5%。</x:v>
      </x:c>
      <x:c r="F687" s="6" t="n">
        <x:v>0</x:v>
      </x:c>
      <x:c r="G687" s="6" t="n">
        <x:v>0</x:v>
      </x:c>
      <x:c r="H687" s="6" t="n">
        <x:v>0</x:v>
      </x:c>
      <x:c r="I687" s="6" t="n">
        <x:v>0</x:v>
      </x:c>
      <x:c r="J687" s="6" t="str">
        <x:v>[0.225]</x:v>
      </x:c>
      <x:c r="K687" s="7" t="str">
        <x:v>无首段伤害倍率，请覆盖或设为辅助技能</x:v>
      </x:c>
      <x:c r="L687" s="6" t="str">
        <x:v>https://raw.githubusercontent.com/Mar-7th/StarRailRes/dbe8cdfcfb0bf657b9fe1cf92d5537f118ccb487/index_new/cn/character_skills.json</x:v>
      </x:c>
    </x:row>
    <x:row r="688" ht="20" customHeight="1">
      <x:c r="A688" s="6" t="str">
        <x:v>110104_7</x:v>
      </x:c>
      <x:c r="B688" s="6" t="str">
        <x:v>110104</x:v>
      </x:c>
      <x:c r="C688" s="6" t="n">
        <x:v>7</x:v>
      </x:c>
      <x:c r="D688" s="6" t="str">
        <x:v>先人一步</x:v>
      </x:c>
      <x:c r="E688" s="7" t="str">
        <x:v>施放普攻后，布洛妮娅的下一次行动提前24.37%。</x:v>
      </x:c>
      <x:c r="F688" s="6" t="n">
        <x:v>0</x:v>
      </x:c>
      <x:c r="G688" s="6" t="n">
        <x:v>0</x:v>
      </x:c>
      <x:c r="H688" s="6" t="n">
        <x:v>0</x:v>
      </x:c>
      <x:c r="I688" s="6" t="n">
        <x:v>0</x:v>
      </x:c>
      <x:c r="J688" s="6" t="str">
        <x:v>[0.2437]</x:v>
      </x:c>
      <x:c r="K688" s="7" t="str">
        <x:v>无首段伤害倍率，请覆盖或设为辅助技能</x:v>
      </x:c>
      <x:c r="L688" s="6" t="str">
        <x:v>https://raw.githubusercontent.com/Mar-7th/StarRailRes/dbe8cdfcfb0bf657b9fe1cf92d5537f118ccb487/index_new/cn/character_skills.json</x:v>
      </x:c>
    </x:row>
    <x:row r="689" ht="20" customHeight="1">
      <x:c r="A689" s="6" t="str">
        <x:v>110104_8</x:v>
      </x:c>
      <x:c r="B689" s="6" t="str">
        <x:v>110104</x:v>
      </x:c>
      <x:c r="C689" s="6" t="n">
        <x:v>8</x:v>
      </x:c>
      <x:c r="D689" s="6" t="str">
        <x:v>先人一步</x:v>
      </x:c>
      <x:c r="E689" s="7" t="str">
        <x:v>施放普攻后，布洛妮娅的下一次行动提前26.25%。</x:v>
      </x:c>
      <x:c r="F689" s="6" t="n">
        <x:v>0</x:v>
      </x:c>
      <x:c r="G689" s="6" t="n">
        <x:v>0</x:v>
      </x:c>
      <x:c r="H689" s="6" t="n">
        <x:v>0</x:v>
      </x:c>
      <x:c r="I689" s="6" t="n">
        <x:v>0</x:v>
      </x:c>
      <x:c r="J689" s="6" t="str">
        <x:v>[0.2625]</x:v>
      </x:c>
      <x:c r="K689" s="7" t="str">
        <x:v>无首段伤害倍率，请覆盖或设为辅助技能</x:v>
      </x:c>
      <x:c r="L689" s="6" t="str">
        <x:v>https://raw.githubusercontent.com/Mar-7th/StarRailRes/dbe8cdfcfb0bf657b9fe1cf92d5537f118ccb487/index_new/cn/character_skills.json</x:v>
      </x:c>
    </x:row>
    <x:row r="690" ht="20" customHeight="1">
      <x:c r="A690" s="6" t="str">
        <x:v>110104_9</x:v>
      </x:c>
      <x:c r="B690" s="6" t="str">
        <x:v>110104</x:v>
      </x:c>
      <x:c r="C690" s="6" t="n">
        <x:v>9</x:v>
      </x:c>
      <x:c r="D690" s="6" t="str">
        <x:v>先人一步</x:v>
      </x:c>
      <x:c r="E690" s="7" t="str">
        <x:v>施放普攻后，布洛妮娅的下一次行动提前28.12%。</x:v>
      </x:c>
      <x:c r="F690" s="6" t="n">
        <x:v>0</x:v>
      </x:c>
      <x:c r="G690" s="6" t="n">
        <x:v>0</x:v>
      </x:c>
      <x:c r="H690" s="6" t="n">
        <x:v>0</x:v>
      </x:c>
      <x:c r="I690" s="6" t="n">
        <x:v>0</x:v>
      </x:c>
      <x:c r="J690" s="6" t="str">
        <x:v>[0.2812]</x:v>
      </x:c>
      <x:c r="K690" s="7" t="str">
        <x:v>无首段伤害倍率，请覆盖或设为辅助技能</x:v>
      </x:c>
      <x:c r="L690" s="6" t="str">
        <x:v>https://raw.githubusercontent.com/Mar-7th/StarRailRes/dbe8cdfcfb0bf657b9fe1cf92d5537f118ccb487/index_new/cn/character_skills.json</x:v>
      </x:c>
    </x:row>
    <x:row r="691" ht="20" customHeight="1">
      <x:c r="A691" s="6" t="str">
        <x:v>110104_10</x:v>
      </x:c>
      <x:c r="B691" s="6" t="str">
        <x:v>110104</x:v>
      </x:c>
      <x:c r="C691" s="6" t="n">
        <x:v>10</x:v>
      </x:c>
      <x:c r="D691" s="6" t="str">
        <x:v>先人一步</x:v>
      </x:c>
      <x:c r="E691" s="7" t="str">
        <x:v>施放普攻后，布洛妮娅的下一次行动提前30%。</x:v>
      </x:c>
      <x:c r="F691" s="6" t="n">
        <x:v>0</x:v>
      </x:c>
      <x:c r="G691" s="6" t="n">
        <x:v>0</x:v>
      </x:c>
      <x:c r="H691" s="6" t="n">
        <x:v>0</x:v>
      </x:c>
      <x:c r="I691" s="6" t="n">
        <x:v>0</x:v>
      </x:c>
      <x:c r="J691" s="6" t="str">
        <x:v>[0.3]</x:v>
      </x:c>
      <x:c r="K691" s="7" t="str">
        <x:v>无首段伤害倍率，请覆盖或设为辅助技能</x:v>
      </x:c>
      <x:c r="L691" s="6" t="str">
        <x:v>https://raw.githubusercontent.com/Mar-7th/StarRailRes/dbe8cdfcfb0bf657b9fe1cf92d5537f118ccb487/index_new/cn/character_skills.json</x:v>
      </x:c>
    </x:row>
    <x:row r="692" ht="20" customHeight="1">
      <x:c r="A692" s="6" t="str">
        <x:v>110104_11</x:v>
      </x:c>
      <x:c r="B692" s="6" t="str">
        <x:v>110104</x:v>
      </x:c>
      <x:c r="C692" s="6" t="n">
        <x:v>11</x:v>
      </x:c>
      <x:c r="D692" s="6" t="str">
        <x:v>先人一步</x:v>
      </x:c>
      <x:c r="E692" s="7" t="str">
        <x:v>施放普攻后，布洛妮娅的下一次行动提前31.5%。</x:v>
      </x:c>
      <x:c r="F692" s="6" t="n">
        <x:v>0</x:v>
      </x:c>
      <x:c r="G692" s="6" t="n">
        <x:v>0</x:v>
      </x:c>
      <x:c r="H692" s="6" t="n">
        <x:v>0</x:v>
      </x:c>
      <x:c r="I692" s="6" t="n">
        <x:v>0</x:v>
      </x:c>
      <x:c r="J692" s="6" t="str">
        <x:v>[0.315]</x:v>
      </x:c>
      <x:c r="K692" s="7" t="str">
        <x:v>无首段伤害倍率，请覆盖或设为辅助技能</x:v>
      </x:c>
      <x:c r="L692" s="6" t="str">
        <x:v>https://raw.githubusercontent.com/Mar-7th/StarRailRes/dbe8cdfcfb0bf657b9fe1cf92d5537f118ccb487/index_new/cn/character_skills.json</x:v>
      </x:c>
    </x:row>
    <x:row r="693" ht="20" customHeight="1">
      <x:c r="A693" s="6" t="str">
        <x:v>110104_12</x:v>
      </x:c>
      <x:c r="B693" s="6" t="str">
        <x:v>110104</x:v>
      </x:c>
      <x:c r="C693" s="6" t="n">
        <x:v>12</x:v>
      </x:c>
      <x:c r="D693" s="6" t="str">
        <x:v>先人一步</x:v>
      </x:c>
      <x:c r="E693" s="7" t="str">
        <x:v>施放普攻后，布洛妮娅的下一次行动提前33%。</x:v>
      </x:c>
      <x:c r="F693" s="6" t="n">
        <x:v>0</x:v>
      </x:c>
      <x:c r="G693" s="6" t="n">
        <x:v>0</x:v>
      </x:c>
      <x:c r="H693" s="6" t="n">
        <x:v>0</x:v>
      </x:c>
      <x:c r="I693" s="6" t="n">
        <x:v>0</x:v>
      </x:c>
      <x:c r="J693" s="6" t="str">
        <x:v>[0.33]</x:v>
      </x:c>
      <x:c r="K693" s="7" t="str">
        <x:v>无首段伤害倍率，请覆盖或设为辅助技能</x:v>
      </x:c>
      <x:c r="L693" s="6" t="str">
        <x:v>https://raw.githubusercontent.com/Mar-7th/StarRailRes/dbe8cdfcfb0bf657b9fe1cf92d5537f118ccb487/index_new/cn/character_skills.json</x:v>
      </x:c>
    </x:row>
    <x:row r="694" ht="20" customHeight="1">
      <x:c r="A694" s="6" t="str">
        <x:v>110104_13</x:v>
      </x:c>
      <x:c r="B694" s="6" t="str">
        <x:v>110104</x:v>
      </x:c>
      <x:c r="C694" s="6" t="n">
        <x:v>13</x:v>
      </x:c>
      <x:c r="D694" s="6" t="str">
        <x:v>先人一步</x:v>
      </x:c>
      <x:c r="E694" s="7" t="str">
        <x:v>施放普攻后，布洛妮娅的下一次行动提前34.5%。</x:v>
      </x:c>
      <x:c r="F694" s="6" t="n">
        <x:v>0</x:v>
      </x:c>
      <x:c r="G694" s="6" t="n">
        <x:v>0</x:v>
      </x:c>
      <x:c r="H694" s="6" t="n">
        <x:v>0</x:v>
      </x:c>
      <x:c r="I694" s="6" t="n">
        <x:v>0</x:v>
      </x:c>
      <x:c r="J694" s="6" t="str">
        <x:v>[0.345]</x:v>
      </x:c>
      <x:c r="K694" s="7" t="str">
        <x:v>无首段伤害倍率，请覆盖或设为辅助技能</x:v>
      </x:c>
      <x:c r="L694" s="6" t="str">
        <x:v>https://raw.githubusercontent.com/Mar-7th/StarRailRes/dbe8cdfcfb0bf657b9fe1cf92d5537f118ccb487/index_new/cn/character_skills.json</x:v>
      </x:c>
    </x:row>
    <x:row r="695" ht="20" customHeight="1">
      <x:c r="A695" s="6" t="str">
        <x:v>110104_14</x:v>
      </x:c>
      <x:c r="B695" s="6" t="str">
        <x:v>110104</x:v>
      </x:c>
      <x:c r="C695" s="6" t="n">
        <x:v>14</x:v>
      </x:c>
      <x:c r="D695" s="6" t="str">
        <x:v>先人一步</x:v>
      </x:c>
      <x:c r="E695" s="7" t="str">
        <x:v>施放普攻后，布洛妮娅的下一次行动提前36%。</x:v>
      </x:c>
      <x:c r="F695" s="6" t="n">
        <x:v>0</x:v>
      </x:c>
      <x:c r="G695" s="6" t="n">
        <x:v>0</x:v>
      </x:c>
      <x:c r="H695" s="6" t="n">
        <x:v>0</x:v>
      </x:c>
      <x:c r="I695" s="6" t="n">
        <x:v>0</x:v>
      </x:c>
      <x:c r="J695" s="6" t="str">
        <x:v>[0.36]</x:v>
      </x:c>
      <x:c r="K695" s="7" t="str">
        <x:v>无首段伤害倍率，请覆盖或设为辅助技能</x:v>
      </x:c>
      <x:c r="L695" s="6" t="str">
        <x:v>https://raw.githubusercontent.com/Mar-7th/StarRailRes/dbe8cdfcfb0bf657b9fe1cf92d5537f118ccb487/index_new/cn/character_skills.json</x:v>
      </x:c>
    </x:row>
    <x:row r="696" ht="20" customHeight="1">
      <x:c r="A696" s="6" t="str">
        <x:v>110104_15</x:v>
      </x:c>
      <x:c r="B696" s="6" t="str">
        <x:v>110104</x:v>
      </x:c>
      <x:c r="C696" s="6" t="n">
        <x:v>15</x:v>
      </x:c>
      <x:c r="D696" s="6" t="str">
        <x:v>先人一步</x:v>
      </x:c>
      <x:c r="E696" s="7" t="str">
        <x:v>施放普攻后，布洛妮娅的下一次行动提前37.5%。</x:v>
      </x:c>
      <x:c r="F696" s="6" t="n">
        <x:v>0</x:v>
      </x:c>
      <x:c r="G696" s="6" t="n">
        <x:v>0</x:v>
      </x:c>
      <x:c r="H696" s="6" t="n">
        <x:v>0</x:v>
      </x:c>
      <x:c r="I696" s="6" t="n">
        <x:v>0</x:v>
      </x:c>
      <x:c r="J696" s="6" t="str">
        <x:v>[0.375]</x:v>
      </x:c>
      <x:c r="K696" s="7" t="str">
        <x:v>无首段伤害倍率，请覆盖或设为辅助技能</x:v>
      </x:c>
      <x:c r="L696" s="6" t="str">
        <x:v>https://raw.githubusercontent.com/Mar-7th/StarRailRes/dbe8cdfcfb0bf657b9fe1cf92d5537f118ccb487/index_new/cn/character_skills.json</x:v>
      </x:c>
    </x:row>
    <x:row r="697" ht="20" customHeight="1">
      <x:c r="A697" s="6" t="str">
        <x:v>110106_1</x:v>
      </x:c>
      <x:c r="B697" s="6" t="str">
        <x:v>110106</x:v>
      </x:c>
      <x:c r="C697" s="6" t="n">
        <x:v>1</x:v>
      </x:c>
      <x:c r="D697" s="6" t="str">
        <x:v>攻击</x:v>
      </x:c>
      <x:c r="E697" s="7" t="str">
        <x:v>攻击敌人，进入战斗后削弱敌方目标对应属性韧性。</x:v>
      </x:c>
      <x:c r="F697" s="6" t="n">
        <x:v>0</x:v>
      </x:c>
      <x:c r="G697" s="6" t="n">
        <x:v>0</x:v>
      </x:c>
      <x:c r="H697" s="6" t="n">
        <x:v>0</x:v>
      </x:c>
      <x:c r="I697" s="6" t="n">
        <x:v>0</x:v>
      </x:c>
      <x:c r="J697" s="6" t="str">
        <x:v>[]</x:v>
      </x:c>
      <x:c r="K697" s="7" t="str">
        <x:v>缺少结构化参数，必须覆盖</x:v>
      </x:c>
      <x:c r="L697" s="6" t="str">
        <x:v>https://raw.githubusercontent.com/Mar-7th/StarRailRes/dbe8cdfcfb0bf657b9fe1cf92d5537f118ccb487/index_new/cn/character_skills.json</x:v>
      </x:c>
    </x:row>
    <x:row r="698" ht="20" customHeight="1">
      <x:c r="A698" s="6" t="str">
        <x:v>110107_1</x:v>
      </x:c>
      <x:c r="B698" s="6" t="str">
        <x:v>110107</x:v>
      </x:c>
      <x:c r="C698" s="6" t="n">
        <x:v>1</x:v>
      </x:c>
      <x:c r="D698" s="6" t="str">
        <x:v>在旗帜下</x:v>
      </x:c>
      <x:c r="E698" s="7" t="str">
        <x:v>使用秘技后，下一次战斗开始时使我方全体攻击力提高15%，持续2回合。</x:v>
      </x:c>
      <x:c r="F698" s="6" t="n">
        <x:v>0</x:v>
      </x:c>
      <x:c r="G698" s="6" t="n">
        <x:v>0</x:v>
      </x:c>
      <x:c r="H698" s="6" t="n">
        <x:v>0</x:v>
      </x:c>
      <x:c r="I698" s="6" t="n">
        <x:v>0</x:v>
      </x:c>
      <x:c r="J698" s="6" t="str">
        <x:v>[0.15, 2]</x:v>
      </x:c>
      <x:c r="K698" s="7" t="str">
        <x:v>无首段伤害倍率，请覆盖或设为辅助技能</x:v>
      </x:c>
      <x:c r="L698" s="6" t="str">
        <x:v>https://raw.githubusercontent.com/Mar-7th/StarRailRes/dbe8cdfcfb0bf657b9fe1cf92d5537f118ccb487/index_new/cn/character_skills.json</x:v>
      </x:c>
    </x:row>
    <x:row r="699" ht="20" customHeight="1">
      <x:c r="A699" s="6" t="str">
        <x:v>110201_1</x:v>
      </x:c>
      <x:c r="B699" s="6" t="str">
        <x:v>110201</x:v>
      </x:c>
      <x:c r="C699" s="6" t="n">
        <x:v>1</x:v>
      </x:c>
      <x:c r="D699" s="6" t="str">
        <x:v>强袭</x:v>
      </x:c>
      <x:c r="E699" s="7" t="str">
        <x:v>对指定敌方单体造成等同于希儿50%攻击力的量子属性伤害。</x:v>
      </x:c>
      <x:c r="F699" s="6" t="n">
        <x:v>0.5</x:v>
      </x:c>
      <x:c r="G699" s="6" t="n">
        <x:v>0</x:v>
      </x:c>
      <x:c r="H699" s="6" t="n">
        <x:v>0</x:v>
      </x:c>
      <x:c r="I699" s="6" t="n">
        <x:v>0</x:v>
      </x:c>
      <x:c r="J699" s="6" t="str">
        <x:v>[0.5]</x:v>
      </x:c>
      <x:c r="K699" s="7" t="str">
        <x:v>需确认条件及分段</x:v>
      </x:c>
      <x:c r="L699" s="6" t="str">
        <x:v>https://raw.githubusercontent.com/Mar-7th/StarRailRes/dbe8cdfcfb0bf657b9fe1cf92d5537f118ccb487/index_new/cn/character_skills.json</x:v>
      </x:c>
    </x:row>
    <x:row r="700" ht="20" customHeight="1">
      <x:c r="A700" s="6" t="str">
        <x:v>110201_2</x:v>
      </x:c>
      <x:c r="B700" s="6" t="str">
        <x:v>110201</x:v>
      </x:c>
      <x:c r="C700" s="6" t="n">
        <x:v>2</x:v>
      </x:c>
      <x:c r="D700" s="6" t="str">
        <x:v>强袭</x:v>
      </x:c>
      <x:c r="E700" s="7" t="str">
        <x:v>对指定敌方单体造成等同于希儿60%攻击力的量子属性伤害。</x:v>
      </x:c>
      <x:c r="F700" s="6" t="n">
        <x:v>0.6</x:v>
      </x:c>
      <x:c r="G700" s="6" t="n">
        <x:v>0</x:v>
      </x:c>
      <x:c r="H700" s="6" t="n">
        <x:v>0</x:v>
      </x:c>
      <x:c r="I700" s="6" t="n">
        <x:v>0</x:v>
      </x:c>
      <x:c r="J700" s="6" t="str">
        <x:v>[0.6]</x:v>
      </x:c>
      <x:c r="K700" s="7" t="str">
        <x:v>需确认条件及分段</x:v>
      </x:c>
      <x:c r="L700" s="6" t="str">
        <x:v>https://raw.githubusercontent.com/Mar-7th/StarRailRes/dbe8cdfcfb0bf657b9fe1cf92d5537f118ccb487/index_new/cn/character_skills.json</x:v>
      </x:c>
    </x:row>
    <x:row r="701" ht="20" customHeight="1">
      <x:c r="A701" s="6" t="str">
        <x:v>110201_3</x:v>
      </x:c>
      <x:c r="B701" s="6" t="str">
        <x:v>110201</x:v>
      </x:c>
      <x:c r="C701" s="6" t="n">
        <x:v>3</x:v>
      </x:c>
      <x:c r="D701" s="6" t="str">
        <x:v>强袭</x:v>
      </x:c>
      <x:c r="E701" s="7" t="str">
        <x:v>对指定敌方单体造成等同于希儿70%攻击力的量子属性伤害。</x:v>
      </x:c>
      <x:c r="F701" s="6" t="n">
        <x:v>0.7</x:v>
      </x:c>
      <x:c r="G701" s="6" t="n">
        <x:v>0</x:v>
      </x:c>
      <x:c r="H701" s="6" t="n">
        <x:v>0</x:v>
      </x:c>
      <x:c r="I701" s="6" t="n">
        <x:v>0</x:v>
      </x:c>
      <x:c r="J701" s="6" t="str">
        <x:v>[0.7]</x:v>
      </x:c>
      <x:c r="K701" s="7" t="str">
        <x:v>需确认条件及分段</x:v>
      </x:c>
      <x:c r="L701" s="6" t="str">
        <x:v>https://raw.githubusercontent.com/Mar-7th/StarRailRes/dbe8cdfcfb0bf657b9fe1cf92d5537f118ccb487/index_new/cn/character_skills.json</x:v>
      </x:c>
    </x:row>
    <x:row r="702" ht="20" customHeight="1">
      <x:c r="A702" s="6" t="str">
        <x:v>110201_4</x:v>
      </x:c>
      <x:c r="B702" s="6" t="str">
        <x:v>110201</x:v>
      </x:c>
      <x:c r="C702" s="6" t="n">
        <x:v>4</x:v>
      </x:c>
      <x:c r="D702" s="6" t="str">
        <x:v>强袭</x:v>
      </x:c>
      <x:c r="E702" s="7" t="str">
        <x:v>对指定敌方单体造成等同于希儿80%攻击力的量子属性伤害。</x:v>
      </x:c>
      <x:c r="F702" s="6" t="n">
        <x:v>0.8</x:v>
      </x:c>
      <x:c r="G702" s="6" t="n">
        <x:v>0</x:v>
      </x:c>
      <x:c r="H702" s="6" t="n">
        <x:v>0</x:v>
      </x:c>
      <x:c r="I702" s="6" t="n">
        <x:v>0</x:v>
      </x:c>
      <x:c r="J702" s="6" t="str">
        <x:v>[0.8]</x:v>
      </x:c>
      <x:c r="K702" s="7" t="str">
        <x:v>需确认条件及分段</x:v>
      </x:c>
      <x:c r="L702" s="6" t="str">
        <x:v>https://raw.githubusercontent.com/Mar-7th/StarRailRes/dbe8cdfcfb0bf657b9fe1cf92d5537f118ccb487/index_new/cn/character_skills.json</x:v>
      </x:c>
    </x:row>
    <x:row r="703" ht="20" customHeight="1">
      <x:c r="A703" s="6" t="str">
        <x:v>110201_5</x:v>
      </x:c>
      <x:c r="B703" s="6" t="str">
        <x:v>110201</x:v>
      </x:c>
      <x:c r="C703" s="6" t="n">
        <x:v>5</x:v>
      </x:c>
      <x:c r="D703" s="6" t="str">
        <x:v>强袭</x:v>
      </x:c>
      <x:c r="E703" s="7" t="str">
        <x:v>对指定敌方单体造成等同于希儿90%攻击力的量子属性伤害。</x:v>
      </x:c>
      <x:c r="F703" s="6" t="n">
        <x:v>0.9</x:v>
      </x:c>
      <x:c r="G703" s="6" t="n">
        <x:v>0</x:v>
      </x:c>
      <x:c r="H703" s="6" t="n">
        <x:v>0</x:v>
      </x:c>
      <x:c r="I703" s="6" t="n">
        <x:v>0</x:v>
      </x:c>
      <x:c r="J703" s="6" t="str">
        <x:v>[0.9]</x:v>
      </x:c>
      <x:c r="K703" s="7" t="str">
        <x:v>需确认条件及分段</x:v>
      </x:c>
      <x:c r="L703" s="6" t="str">
        <x:v>https://raw.githubusercontent.com/Mar-7th/StarRailRes/dbe8cdfcfb0bf657b9fe1cf92d5537f118ccb487/index_new/cn/character_skills.json</x:v>
      </x:c>
    </x:row>
    <x:row r="704" ht="20" customHeight="1">
      <x:c r="A704" s="6" t="str">
        <x:v>110201_6</x:v>
      </x:c>
      <x:c r="B704" s="6" t="str">
        <x:v>110201</x:v>
      </x:c>
      <x:c r="C704" s="6" t="n">
        <x:v>6</x:v>
      </x:c>
      <x:c r="D704" s="6" t="str">
        <x:v>强袭</x:v>
      </x:c>
      <x:c r="E704" s="7" t="str">
        <x:v>对指定敌方单体造成等同于希儿100%攻击力的量子属性伤害。</x:v>
      </x:c>
      <x:c r="F704" s="6" t="n">
        <x:v>1</x:v>
      </x:c>
      <x:c r="G704" s="6" t="n">
        <x:v>0</x:v>
      </x:c>
      <x:c r="H704" s="6" t="n">
        <x:v>0</x:v>
      </x:c>
      <x:c r="I704" s="6" t="n">
        <x:v>0</x:v>
      </x:c>
      <x:c r="J704" s="6" t="str">
        <x:v>[1]</x:v>
      </x:c>
      <x:c r="K704" s="7" t="str">
        <x:v>需确认条件及分段</x:v>
      </x:c>
      <x:c r="L704" s="6" t="str">
        <x:v>https://raw.githubusercontent.com/Mar-7th/StarRailRes/dbe8cdfcfb0bf657b9fe1cf92d5537f118ccb487/index_new/cn/character_skills.json</x:v>
      </x:c>
    </x:row>
    <x:row r="705" ht="20" customHeight="1">
      <x:c r="A705" s="6" t="str">
        <x:v>110201_7</x:v>
      </x:c>
      <x:c r="B705" s="6" t="str">
        <x:v>110201</x:v>
      </x:c>
      <x:c r="C705" s="6" t="n">
        <x:v>7</x:v>
      </x:c>
      <x:c r="D705" s="6" t="str">
        <x:v>强袭</x:v>
      </x:c>
      <x:c r="E705" s="7" t="str">
        <x:v>对指定敌方单体造成等同于希儿110%攻击力的量子属性伤害。</x:v>
      </x:c>
      <x:c r="F705" s="6" t="n">
        <x:v>1.1</x:v>
      </x:c>
      <x:c r="G705" s="6" t="n">
        <x:v>0</x:v>
      </x:c>
      <x:c r="H705" s="6" t="n">
        <x:v>0</x:v>
      </x:c>
      <x:c r="I705" s="6" t="n">
        <x:v>0</x:v>
      </x:c>
      <x:c r="J705" s="6" t="str">
        <x:v>[1.1]</x:v>
      </x:c>
      <x:c r="K705" s="7" t="str">
        <x:v>需确认条件及分段</x:v>
      </x:c>
      <x:c r="L705" s="6" t="str">
        <x:v>https://raw.githubusercontent.com/Mar-7th/StarRailRes/dbe8cdfcfb0bf657b9fe1cf92d5537f118ccb487/index_new/cn/character_skills.json</x:v>
      </x:c>
    </x:row>
    <x:row r="706" ht="20" customHeight="1">
      <x:c r="A706" s="6" t="str">
        <x:v>110201_8</x:v>
      </x:c>
      <x:c r="B706" s="6" t="str">
        <x:v>110201</x:v>
      </x:c>
      <x:c r="C706" s="6" t="n">
        <x:v>8</x:v>
      </x:c>
      <x:c r="D706" s="6" t="str">
        <x:v>强袭</x:v>
      </x:c>
      <x:c r="E706" s="7" t="str">
        <x:v>对指定敌方单体造成等同于希儿120%攻击力的量子属性伤害。</x:v>
      </x:c>
      <x:c r="F706" s="6" t="n">
        <x:v>1.2</x:v>
      </x:c>
      <x:c r="G706" s="6" t="n">
        <x:v>0</x:v>
      </x:c>
      <x:c r="H706" s="6" t="n">
        <x:v>0</x:v>
      </x:c>
      <x:c r="I706" s="6" t="n">
        <x:v>0</x:v>
      </x:c>
      <x:c r="J706" s="6" t="str">
        <x:v>[1.2]</x:v>
      </x:c>
      <x:c r="K706" s="7" t="str">
        <x:v>需确认条件及分段</x:v>
      </x:c>
      <x:c r="L706" s="6" t="str">
        <x:v>https://raw.githubusercontent.com/Mar-7th/StarRailRes/dbe8cdfcfb0bf657b9fe1cf92d5537f118ccb487/index_new/cn/character_skills.json</x:v>
      </x:c>
    </x:row>
    <x:row r="707" ht="20" customHeight="1">
      <x:c r="A707" s="6" t="str">
        <x:v>110201_9</x:v>
      </x:c>
      <x:c r="B707" s="6" t="str">
        <x:v>110201</x:v>
      </x:c>
      <x:c r="C707" s="6" t="n">
        <x:v>9</x:v>
      </x:c>
      <x:c r="D707" s="6" t="str">
        <x:v>强袭</x:v>
      </x:c>
      <x:c r="E707" s="7" t="str">
        <x:v>对指定敌方单体造成等同于希儿130%攻击力的量子属性伤害。</x:v>
      </x:c>
      <x:c r="F707" s="6" t="n">
        <x:v>1.3</x:v>
      </x:c>
      <x:c r="G707" s="6" t="n">
        <x:v>0</x:v>
      </x:c>
      <x:c r="H707" s="6" t="n">
        <x:v>0</x:v>
      </x:c>
      <x:c r="I707" s="6" t="n">
        <x:v>0</x:v>
      </x:c>
      <x:c r="J707" s="6" t="str">
        <x:v>[1.3]</x:v>
      </x:c>
      <x:c r="K707" s="7" t="str">
        <x:v>需确认条件及分段</x:v>
      </x:c>
      <x:c r="L707" s="6" t="str">
        <x:v>https://raw.githubusercontent.com/Mar-7th/StarRailRes/dbe8cdfcfb0bf657b9fe1cf92d5537f118ccb487/index_new/cn/character_skills.json</x:v>
      </x:c>
    </x:row>
    <x:row r="708" ht="20" customHeight="1">
      <x:c r="A708" s="6" t="str">
        <x:v>110201_10</x:v>
      </x:c>
      <x:c r="B708" s="6" t="str">
        <x:v>110201</x:v>
      </x:c>
      <x:c r="C708" s="6" t="n">
        <x:v>10</x:v>
      </x:c>
      <x:c r="D708" s="6" t="str">
        <x:v>强袭</x:v>
      </x:c>
      <x:c r="E708" s="7" t="str">
        <x:v>对指定敌方单体造成等同于希儿140%攻击力的量子属性伤害。</x:v>
      </x:c>
      <x:c r="F708" s="6" t="n">
        <x:v>1.4</x:v>
      </x:c>
      <x:c r="G708" s="6" t="n">
        <x:v>0</x:v>
      </x:c>
      <x:c r="H708" s="6" t="n">
        <x:v>0</x:v>
      </x:c>
      <x:c r="I708" s="6" t="n">
        <x:v>0</x:v>
      </x:c>
      <x:c r="J708" s="6" t="str">
        <x:v>[1.4]</x:v>
      </x:c>
      <x:c r="K708" s="7" t="str">
        <x:v>需确认条件及分段</x:v>
      </x:c>
      <x:c r="L708" s="6" t="str">
        <x:v>https://raw.githubusercontent.com/Mar-7th/StarRailRes/dbe8cdfcfb0bf657b9fe1cf92d5537f118ccb487/index_new/cn/character_skills.json</x:v>
      </x:c>
    </x:row>
    <x:row r="709" ht="38" customHeight="1">
      <x:c r="A709" s="6" t="str">
        <x:v>110202_1</x:v>
      </x:c>
      <x:c r="B709" s="6" t="str">
        <x:v>110202</x:v>
      </x:c>
      <x:c r="C709" s="6" t="n">
        <x:v>1</x:v>
      </x:c>
      <x:c r="D709" s="6" t="str">
        <x:v>归刃</x:v>
      </x:c>
      <x:c r="E709" s="7" t="str">
        <x:v>使希儿的速度提高25%，并对指定敌方单体造成等同于希儿110%攻击力的量子属性伤害，速度提高效果持续2回合。</x:v>
      </x:c>
      <x:c r="F709" s="6" t="n">
        <x:v>1.1</x:v>
      </x:c>
      <x:c r="G709" s="6" t="n">
        <x:v>0</x:v>
      </x:c>
      <x:c r="H709" s="6" t="n">
        <x:v>0</x:v>
      </x:c>
      <x:c r="I709" s="6" t="n">
        <x:v>0</x:v>
      </x:c>
      <x:c r="J709" s="6" t="str">
        <x:v>[1.1, 0.25, 2]</x:v>
      </x:c>
      <x:c r="K709" s="7" t="str">
        <x:v>需确认条件及分段</x:v>
      </x:c>
      <x:c r="L709" s="6" t="str">
        <x:v>https://raw.githubusercontent.com/Mar-7th/StarRailRes/dbe8cdfcfb0bf657b9fe1cf92d5537f118ccb487/index_new/cn/character_skills.json</x:v>
      </x:c>
    </x:row>
    <x:row r="710" ht="38" customHeight="1">
      <x:c r="A710" s="6" t="str">
        <x:v>110202_2</x:v>
      </x:c>
      <x:c r="B710" s="6" t="str">
        <x:v>110202</x:v>
      </x:c>
      <x:c r="C710" s="6" t="n">
        <x:v>2</x:v>
      </x:c>
      <x:c r="D710" s="6" t="str">
        <x:v>归刃</x:v>
      </x:c>
      <x:c r="E710" s="7" t="str">
        <x:v>使希儿的速度提高25%，并对指定敌方单体造成等同于希儿121%攻击力的量子属性伤害，速度提高效果持续2回合。</x:v>
      </x:c>
      <x:c r="F710" s="6" t="n">
        <x:v>1.21</x:v>
      </x:c>
      <x:c r="G710" s="6" t="n">
        <x:v>0</x:v>
      </x:c>
      <x:c r="H710" s="6" t="n">
        <x:v>0</x:v>
      </x:c>
      <x:c r="I710" s="6" t="n">
        <x:v>0</x:v>
      </x:c>
      <x:c r="J710" s="6" t="str">
        <x:v>[1.21, 0.25, 2]</x:v>
      </x:c>
      <x:c r="K710" s="7" t="str">
        <x:v>需确认条件及分段</x:v>
      </x:c>
      <x:c r="L710" s="6" t="str">
        <x:v>https://raw.githubusercontent.com/Mar-7th/StarRailRes/dbe8cdfcfb0bf657b9fe1cf92d5537f118ccb487/index_new/cn/character_skills.json</x:v>
      </x:c>
    </x:row>
    <x:row r="711" ht="38" customHeight="1">
      <x:c r="A711" s="6" t="str">
        <x:v>110202_3</x:v>
      </x:c>
      <x:c r="B711" s="6" t="str">
        <x:v>110202</x:v>
      </x:c>
      <x:c r="C711" s="6" t="n">
        <x:v>3</x:v>
      </x:c>
      <x:c r="D711" s="6" t="str">
        <x:v>归刃</x:v>
      </x:c>
      <x:c r="E711" s="7" t="str">
        <x:v>使希儿的速度提高25%，并对指定敌方单体造成等同于希儿132%攻击力的量子属性伤害，速度提高效果持续2回合。</x:v>
      </x:c>
      <x:c r="F711" s="6" t="n">
        <x:v>1.32</x:v>
      </x:c>
      <x:c r="G711" s="6" t="n">
        <x:v>0</x:v>
      </x:c>
      <x:c r="H711" s="6" t="n">
        <x:v>0</x:v>
      </x:c>
      <x:c r="I711" s="6" t="n">
        <x:v>0</x:v>
      </x:c>
      <x:c r="J711" s="6" t="str">
        <x:v>[1.32, 0.25, 2]</x:v>
      </x:c>
      <x:c r="K711" s="7" t="str">
        <x:v>需确认条件及分段</x:v>
      </x:c>
      <x:c r="L711" s="6" t="str">
        <x:v>https://raw.githubusercontent.com/Mar-7th/StarRailRes/dbe8cdfcfb0bf657b9fe1cf92d5537f118ccb487/index_new/cn/character_skills.json</x:v>
      </x:c>
    </x:row>
    <x:row r="712" ht="38" customHeight="1">
      <x:c r="A712" s="6" t="str">
        <x:v>110202_4</x:v>
      </x:c>
      <x:c r="B712" s="6" t="str">
        <x:v>110202</x:v>
      </x:c>
      <x:c r="C712" s="6" t="n">
        <x:v>4</x:v>
      </x:c>
      <x:c r="D712" s="6" t="str">
        <x:v>归刃</x:v>
      </x:c>
      <x:c r="E712" s="7" t="str">
        <x:v>使希儿的速度提高25%，并对指定敌方单体造成等同于希儿143%攻击力的量子属性伤害，速度提高效果持续2回合。</x:v>
      </x:c>
      <x:c r="F712" s="6" t="n">
        <x:v>1.43</x:v>
      </x:c>
      <x:c r="G712" s="6" t="n">
        <x:v>0</x:v>
      </x:c>
      <x:c r="H712" s="6" t="n">
        <x:v>0</x:v>
      </x:c>
      <x:c r="I712" s="6" t="n">
        <x:v>0</x:v>
      </x:c>
      <x:c r="J712" s="6" t="str">
        <x:v>[1.43, 0.25, 2]</x:v>
      </x:c>
      <x:c r="K712" s="7" t="str">
        <x:v>需确认条件及分段</x:v>
      </x:c>
      <x:c r="L712" s="6" t="str">
        <x:v>https://raw.githubusercontent.com/Mar-7th/StarRailRes/dbe8cdfcfb0bf657b9fe1cf92d5537f118ccb487/index_new/cn/character_skills.json</x:v>
      </x:c>
    </x:row>
    <x:row r="713" ht="38" customHeight="1">
      <x:c r="A713" s="6" t="str">
        <x:v>110202_5</x:v>
      </x:c>
      <x:c r="B713" s="6" t="str">
        <x:v>110202</x:v>
      </x:c>
      <x:c r="C713" s="6" t="n">
        <x:v>5</x:v>
      </x:c>
      <x:c r="D713" s="6" t="str">
        <x:v>归刃</x:v>
      </x:c>
      <x:c r="E713" s="7" t="str">
        <x:v>使希儿的速度提高25%，并对指定敌方单体造成等同于希儿154%攻击力的量子属性伤害，速度提高效果持续2回合。</x:v>
      </x:c>
      <x:c r="F713" s="6" t="n">
        <x:v>1.54</x:v>
      </x:c>
      <x:c r="G713" s="6" t="n">
        <x:v>0</x:v>
      </x:c>
      <x:c r="H713" s="6" t="n">
        <x:v>0</x:v>
      </x:c>
      <x:c r="I713" s="6" t="n">
        <x:v>0</x:v>
      </x:c>
      <x:c r="J713" s="6" t="str">
        <x:v>[1.54, 0.25, 2]</x:v>
      </x:c>
      <x:c r="K713" s="7" t="str">
        <x:v>需确认条件及分段</x:v>
      </x:c>
      <x:c r="L713" s="6" t="str">
        <x:v>https://raw.githubusercontent.com/Mar-7th/StarRailRes/dbe8cdfcfb0bf657b9fe1cf92d5537f118ccb487/index_new/cn/character_skills.json</x:v>
      </x:c>
    </x:row>
    <x:row r="714" ht="38" customHeight="1">
      <x:c r="A714" s="6" t="str">
        <x:v>110202_6</x:v>
      </x:c>
      <x:c r="B714" s="6" t="str">
        <x:v>110202</x:v>
      </x:c>
      <x:c r="C714" s="6" t="n">
        <x:v>6</x:v>
      </x:c>
      <x:c r="D714" s="6" t="str">
        <x:v>归刃</x:v>
      </x:c>
      <x:c r="E714" s="7" t="str">
        <x:v>使希儿的速度提高25%，并对指定敌方单体造成等同于希儿165%攻击力的量子属性伤害，速度提高效果持续2回合。</x:v>
      </x:c>
      <x:c r="F714" s="6" t="n">
        <x:v>1.65</x:v>
      </x:c>
      <x:c r="G714" s="6" t="n">
        <x:v>0</x:v>
      </x:c>
      <x:c r="H714" s="6" t="n">
        <x:v>0</x:v>
      </x:c>
      <x:c r="I714" s="6" t="n">
        <x:v>0</x:v>
      </x:c>
      <x:c r="J714" s="6" t="str">
        <x:v>[1.65, 0.25, 2]</x:v>
      </x:c>
      <x:c r="K714" s="7" t="str">
        <x:v>需确认条件及分段</x:v>
      </x:c>
      <x:c r="L714" s="6" t="str">
        <x:v>https://raw.githubusercontent.com/Mar-7th/StarRailRes/dbe8cdfcfb0bf657b9fe1cf92d5537f118ccb487/index_new/cn/character_skills.json</x:v>
      </x:c>
    </x:row>
    <x:row r="715" ht="38" customHeight="1">
      <x:c r="A715" s="6" t="str">
        <x:v>110202_7</x:v>
      </x:c>
      <x:c r="B715" s="6" t="str">
        <x:v>110202</x:v>
      </x:c>
      <x:c r="C715" s="6" t="n">
        <x:v>7</x:v>
      </x:c>
      <x:c r="D715" s="6" t="str">
        <x:v>归刃</x:v>
      </x:c>
      <x:c r="E715" s="7" t="str">
        <x:v>使希儿的速度提高25%，并对指定敌方单体造成等同于希儿178.75%攻击力的量子属性伤害，速度提高效果持续2回合。</x:v>
      </x:c>
      <x:c r="F715" s="6" t="n">
        <x:v>1.7875</x:v>
      </x:c>
      <x:c r="G715" s="6" t="n">
        <x:v>0</x:v>
      </x:c>
      <x:c r="H715" s="6" t="n">
        <x:v>0</x:v>
      </x:c>
      <x:c r="I715" s="6" t="n">
        <x:v>0</x:v>
      </x:c>
      <x:c r="J715" s="6" t="str">
        <x:v>[1.7875, 0.25, 2]</x:v>
      </x:c>
      <x:c r="K715" s="7" t="str">
        <x:v>需确认条件及分段</x:v>
      </x:c>
      <x:c r="L715" s="6" t="str">
        <x:v>https://raw.githubusercontent.com/Mar-7th/StarRailRes/dbe8cdfcfb0bf657b9fe1cf92d5537f118ccb487/index_new/cn/character_skills.json</x:v>
      </x:c>
    </x:row>
    <x:row r="716" ht="38" customHeight="1">
      <x:c r="A716" s="6" t="str">
        <x:v>110202_8</x:v>
      </x:c>
      <x:c r="B716" s="6" t="str">
        <x:v>110202</x:v>
      </x:c>
      <x:c r="C716" s="6" t="n">
        <x:v>8</x:v>
      </x:c>
      <x:c r="D716" s="6" t="str">
        <x:v>归刃</x:v>
      </x:c>
      <x:c r="E716" s="7" t="str">
        <x:v>使希儿的速度提高25%，并对指定敌方单体造成等同于希儿192.5%攻击力的量子属性伤害，速度提高效果持续2回合。</x:v>
      </x:c>
      <x:c r="F716" s="6" t="n">
        <x:v>1.925</x:v>
      </x:c>
      <x:c r="G716" s="6" t="n">
        <x:v>0</x:v>
      </x:c>
      <x:c r="H716" s="6" t="n">
        <x:v>0</x:v>
      </x:c>
      <x:c r="I716" s="6" t="n">
        <x:v>0</x:v>
      </x:c>
      <x:c r="J716" s="6" t="str">
        <x:v>[1.925, 0.25, 2]</x:v>
      </x:c>
      <x:c r="K716" s="7" t="str">
        <x:v>需确认条件及分段</x:v>
      </x:c>
      <x:c r="L716" s="6" t="str">
        <x:v>https://raw.githubusercontent.com/Mar-7th/StarRailRes/dbe8cdfcfb0bf657b9fe1cf92d5537f118ccb487/index_new/cn/character_skills.json</x:v>
      </x:c>
    </x:row>
    <x:row r="717" ht="38" customHeight="1">
      <x:c r="A717" s="6" t="str">
        <x:v>110202_9</x:v>
      </x:c>
      <x:c r="B717" s="6" t="str">
        <x:v>110202</x:v>
      </x:c>
      <x:c r="C717" s="6" t="n">
        <x:v>9</x:v>
      </x:c>
      <x:c r="D717" s="6" t="str">
        <x:v>归刃</x:v>
      </x:c>
      <x:c r="E717" s="7" t="str">
        <x:v>使希儿的速度提高25%，并对指定敌方单体造成等同于希儿206.25%攻击力的量子属性伤害，速度提高效果持续2回合。</x:v>
      </x:c>
      <x:c r="F717" s="6" t="n">
        <x:v>2.0625</x:v>
      </x:c>
      <x:c r="G717" s="6" t="n">
        <x:v>0</x:v>
      </x:c>
      <x:c r="H717" s="6" t="n">
        <x:v>0</x:v>
      </x:c>
      <x:c r="I717" s="6" t="n">
        <x:v>0</x:v>
      </x:c>
      <x:c r="J717" s="6" t="str">
        <x:v>[2.0625, 0.25, 2]</x:v>
      </x:c>
      <x:c r="K717" s="7" t="str">
        <x:v>需确认条件及分段</x:v>
      </x:c>
      <x:c r="L717" s="6" t="str">
        <x:v>https://raw.githubusercontent.com/Mar-7th/StarRailRes/dbe8cdfcfb0bf657b9fe1cf92d5537f118ccb487/index_new/cn/character_skills.json</x:v>
      </x:c>
    </x:row>
    <x:row r="718" ht="38" customHeight="1">
      <x:c r="A718" s="6" t="str">
        <x:v>110202_10</x:v>
      </x:c>
      <x:c r="B718" s="6" t="str">
        <x:v>110202</x:v>
      </x:c>
      <x:c r="C718" s="6" t="n">
        <x:v>10</x:v>
      </x:c>
      <x:c r="D718" s="6" t="str">
        <x:v>归刃</x:v>
      </x:c>
      <x:c r="E718" s="7" t="str">
        <x:v>使希儿的速度提高25%，并对指定敌方单体造成等同于希儿220%攻击力的量子属性伤害，速度提高效果持续2回合。</x:v>
      </x:c>
      <x:c r="F718" s="6" t="n">
        <x:v>2.2</x:v>
      </x:c>
      <x:c r="G718" s="6" t="n">
        <x:v>0</x:v>
      </x:c>
      <x:c r="H718" s="6" t="n">
        <x:v>0</x:v>
      </x:c>
      <x:c r="I718" s="6" t="n">
        <x:v>0</x:v>
      </x:c>
      <x:c r="J718" s="6" t="str">
        <x:v>[2.2, 0.25, 2]</x:v>
      </x:c>
      <x:c r="K718" s="7" t="str">
        <x:v>需确认条件及分段</x:v>
      </x:c>
      <x:c r="L718" s="6" t="str">
        <x:v>https://raw.githubusercontent.com/Mar-7th/StarRailRes/dbe8cdfcfb0bf657b9fe1cf92d5537f118ccb487/index_new/cn/character_skills.json</x:v>
      </x:c>
    </x:row>
    <x:row r="719" ht="38" customHeight="1">
      <x:c r="A719" s="6" t="str">
        <x:v>110202_11</x:v>
      </x:c>
      <x:c r="B719" s="6" t="str">
        <x:v>110202</x:v>
      </x:c>
      <x:c r="C719" s="6" t="n">
        <x:v>11</x:v>
      </x:c>
      <x:c r="D719" s="6" t="str">
        <x:v>归刃</x:v>
      </x:c>
      <x:c r="E719" s="7" t="str">
        <x:v>使希儿的速度提高25%，并对指定敌方单体造成等同于希儿231%攻击力的量子属性伤害，速度提高效果持续2回合。</x:v>
      </x:c>
      <x:c r="F719" s="6" t="n">
        <x:v>2.31</x:v>
      </x:c>
      <x:c r="G719" s="6" t="n">
        <x:v>0</x:v>
      </x:c>
      <x:c r="H719" s="6" t="n">
        <x:v>0</x:v>
      </x:c>
      <x:c r="I719" s="6" t="n">
        <x:v>0</x:v>
      </x:c>
      <x:c r="J719" s="6" t="str">
        <x:v>[2.31, 0.25, 2]</x:v>
      </x:c>
      <x:c r="K719" s="7" t="str">
        <x:v>需确认条件及分段</x:v>
      </x:c>
      <x:c r="L719" s="6" t="str">
        <x:v>https://raw.githubusercontent.com/Mar-7th/StarRailRes/dbe8cdfcfb0bf657b9fe1cf92d5537f118ccb487/index_new/cn/character_skills.json</x:v>
      </x:c>
    </x:row>
    <x:row r="720" ht="38" customHeight="1">
      <x:c r="A720" s="6" t="str">
        <x:v>110202_12</x:v>
      </x:c>
      <x:c r="B720" s="6" t="str">
        <x:v>110202</x:v>
      </x:c>
      <x:c r="C720" s="6" t="n">
        <x:v>12</x:v>
      </x:c>
      <x:c r="D720" s="6" t="str">
        <x:v>归刃</x:v>
      </x:c>
      <x:c r="E720" s="7" t="str">
        <x:v>使希儿的速度提高25%，并对指定敌方单体造成等同于希儿242%攻击力的量子属性伤害，速度提高效果持续2回合。</x:v>
      </x:c>
      <x:c r="F720" s="6" t="n">
        <x:v>2.42</x:v>
      </x:c>
      <x:c r="G720" s="6" t="n">
        <x:v>0</x:v>
      </x:c>
      <x:c r="H720" s="6" t="n">
        <x:v>0</x:v>
      </x:c>
      <x:c r="I720" s="6" t="n">
        <x:v>0</x:v>
      </x:c>
      <x:c r="J720" s="6" t="str">
        <x:v>[2.42, 0.25, 2]</x:v>
      </x:c>
      <x:c r="K720" s="7" t="str">
        <x:v>需确认条件及分段</x:v>
      </x:c>
      <x:c r="L720" s="6" t="str">
        <x:v>https://raw.githubusercontent.com/Mar-7th/StarRailRes/dbe8cdfcfb0bf657b9fe1cf92d5537f118ccb487/index_new/cn/character_skills.json</x:v>
      </x:c>
    </x:row>
    <x:row r="721" ht="38" customHeight="1">
      <x:c r="A721" s="6" t="str">
        <x:v>110202_13</x:v>
      </x:c>
      <x:c r="B721" s="6" t="str">
        <x:v>110202</x:v>
      </x:c>
      <x:c r="C721" s="6" t="n">
        <x:v>13</x:v>
      </x:c>
      <x:c r="D721" s="6" t="str">
        <x:v>归刃</x:v>
      </x:c>
      <x:c r="E721" s="7" t="str">
        <x:v>使希儿的速度提高25%，并对指定敌方单体造成等同于希儿253%攻击力的量子属性伤害，速度提高效果持续2回合。</x:v>
      </x:c>
      <x:c r="F721" s="6" t="n">
        <x:v>2.53</x:v>
      </x:c>
      <x:c r="G721" s="6" t="n">
        <x:v>0</x:v>
      </x:c>
      <x:c r="H721" s="6" t="n">
        <x:v>0</x:v>
      </x:c>
      <x:c r="I721" s="6" t="n">
        <x:v>0</x:v>
      </x:c>
      <x:c r="J721" s="6" t="str">
        <x:v>[2.53, 0.25, 2]</x:v>
      </x:c>
      <x:c r="K721" s="7" t="str">
        <x:v>需确认条件及分段</x:v>
      </x:c>
      <x:c r="L721" s="6" t="str">
        <x:v>https://raw.githubusercontent.com/Mar-7th/StarRailRes/dbe8cdfcfb0bf657b9fe1cf92d5537f118ccb487/index_new/cn/character_skills.json</x:v>
      </x:c>
    </x:row>
    <x:row r="722" ht="38" customHeight="1">
      <x:c r="A722" s="6" t="str">
        <x:v>110202_14</x:v>
      </x:c>
      <x:c r="B722" s="6" t="str">
        <x:v>110202</x:v>
      </x:c>
      <x:c r="C722" s="6" t="n">
        <x:v>14</x:v>
      </x:c>
      <x:c r="D722" s="6" t="str">
        <x:v>归刃</x:v>
      </x:c>
      <x:c r="E722" s="7" t="str">
        <x:v>使希儿的速度提高25%，并对指定敌方单体造成等同于希儿264%攻击力的量子属性伤害，速度提高效果持续2回合。</x:v>
      </x:c>
      <x:c r="F722" s="6" t="n">
        <x:v>2.64</x:v>
      </x:c>
      <x:c r="G722" s="6" t="n">
        <x:v>0</x:v>
      </x:c>
      <x:c r="H722" s="6" t="n">
        <x:v>0</x:v>
      </x:c>
      <x:c r="I722" s="6" t="n">
        <x:v>0</x:v>
      </x:c>
      <x:c r="J722" s="6" t="str">
        <x:v>[2.64, 0.25, 2]</x:v>
      </x:c>
      <x:c r="K722" s="7" t="str">
        <x:v>需确认条件及分段</x:v>
      </x:c>
      <x:c r="L722" s="6" t="str">
        <x:v>https://raw.githubusercontent.com/Mar-7th/StarRailRes/dbe8cdfcfb0bf657b9fe1cf92d5537f118ccb487/index_new/cn/character_skills.json</x:v>
      </x:c>
    </x:row>
    <x:row r="723" ht="38" customHeight="1">
      <x:c r="A723" s="6" t="str">
        <x:v>110202_15</x:v>
      </x:c>
      <x:c r="B723" s="6" t="str">
        <x:v>110202</x:v>
      </x:c>
      <x:c r="C723" s="6" t="n">
        <x:v>15</x:v>
      </x:c>
      <x:c r="D723" s="6" t="str">
        <x:v>归刃</x:v>
      </x:c>
      <x:c r="E723" s="7" t="str">
        <x:v>使希儿的速度提高25%，并对指定敌方单体造成等同于希儿275%攻击力的量子属性伤害，速度提高效果持续2回合。</x:v>
      </x:c>
      <x:c r="F723" s="6" t="n">
        <x:v>2.75</x:v>
      </x:c>
      <x:c r="G723" s="6" t="n">
        <x:v>0</x:v>
      </x:c>
      <x:c r="H723" s="6" t="n">
        <x:v>0</x:v>
      </x:c>
      <x:c r="I723" s="6" t="n">
        <x:v>0</x:v>
      </x:c>
      <x:c r="J723" s="6" t="str">
        <x:v>[2.75, 0.25, 2]</x:v>
      </x:c>
      <x:c r="K723" s="7" t="str">
        <x:v>需确认条件及分段</x:v>
      </x:c>
      <x:c r="L723" s="6" t="str">
        <x:v>https://raw.githubusercontent.com/Mar-7th/StarRailRes/dbe8cdfcfb0bf657b9fe1cf92d5537f118ccb487/index_new/cn/character_skills.json</x:v>
      </x:c>
    </x:row>
    <x:row r="724" ht="20" customHeight="1">
      <x:c r="A724" s="6" t="str">
        <x:v>110203_1</x:v>
      </x:c>
      <x:c r="B724" s="6" t="str">
        <x:v>110203</x:v>
      </x:c>
      <x:c r="C724" s="6" t="n">
        <x:v>1</x:v>
      </x:c>
      <x:c r="D724" s="6" t="str">
        <x:v>乱蝶</x:v>
      </x:c>
      <x:c r="E724" s="7" t="str">
        <x:v>立即进入增幅状态，并对指定敌方单体造成等同于希儿255%攻击力的量子属性伤害。</x:v>
      </x:c>
      <x:c r="F724" s="6" t="n">
        <x:v>2.55</x:v>
      </x:c>
      <x:c r="G724" s="6" t="n">
        <x:v>0</x:v>
      </x:c>
      <x:c r="H724" s="6" t="n">
        <x:v>0</x:v>
      </x:c>
      <x:c r="I724" s="6" t="n">
        <x:v>0</x:v>
      </x:c>
      <x:c r="J724" s="6" t="str">
        <x:v>[2.55]</x:v>
      </x:c>
      <x:c r="K724" s="7" t="str">
        <x:v>需确认条件及分段</x:v>
      </x:c>
      <x:c r="L724" s="6" t="str">
        <x:v>https://raw.githubusercontent.com/Mar-7th/StarRailRes/dbe8cdfcfb0bf657b9fe1cf92d5537f118ccb487/index_new/cn/character_skills.json</x:v>
      </x:c>
    </x:row>
    <x:row r="725" ht="20" customHeight="1">
      <x:c r="A725" s="6" t="str">
        <x:v>110203_2</x:v>
      </x:c>
      <x:c r="B725" s="6" t="str">
        <x:v>110203</x:v>
      </x:c>
      <x:c r="C725" s="6" t="n">
        <x:v>2</x:v>
      </x:c>
      <x:c r="D725" s="6" t="str">
        <x:v>乱蝶</x:v>
      </x:c>
      <x:c r="E725" s="7" t="str">
        <x:v>立即进入增幅状态，并对指定敌方单体造成等同于希儿272%攻击力的量子属性伤害。</x:v>
      </x:c>
      <x:c r="F725" s="6" t="n">
        <x:v>2.72</x:v>
      </x:c>
      <x:c r="G725" s="6" t="n">
        <x:v>0</x:v>
      </x:c>
      <x:c r="H725" s="6" t="n">
        <x:v>0</x:v>
      </x:c>
      <x:c r="I725" s="6" t="n">
        <x:v>0</x:v>
      </x:c>
      <x:c r="J725" s="6" t="str">
        <x:v>[2.72]</x:v>
      </x:c>
      <x:c r="K725" s="7" t="str">
        <x:v>需确认条件及分段</x:v>
      </x:c>
      <x:c r="L725" s="6" t="str">
        <x:v>https://raw.githubusercontent.com/Mar-7th/StarRailRes/dbe8cdfcfb0bf657b9fe1cf92d5537f118ccb487/index_new/cn/character_skills.json</x:v>
      </x:c>
    </x:row>
    <x:row r="726" ht="20" customHeight="1">
      <x:c r="A726" s="6" t="str">
        <x:v>110203_3</x:v>
      </x:c>
      <x:c r="B726" s="6" t="str">
        <x:v>110203</x:v>
      </x:c>
      <x:c r="C726" s="6" t="n">
        <x:v>3</x:v>
      </x:c>
      <x:c r="D726" s="6" t="str">
        <x:v>乱蝶</x:v>
      </x:c>
      <x:c r="E726" s="7" t="str">
        <x:v>立即进入增幅状态，并对指定敌方单体造成等同于希儿289%攻击力的量子属性伤害。</x:v>
      </x:c>
      <x:c r="F726" s="6" t="n">
        <x:v>2.89</x:v>
      </x:c>
      <x:c r="G726" s="6" t="n">
        <x:v>0</x:v>
      </x:c>
      <x:c r="H726" s="6" t="n">
        <x:v>0</x:v>
      </x:c>
      <x:c r="I726" s="6" t="n">
        <x:v>0</x:v>
      </x:c>
      <x:c r="J726" s="6" t="str">
        <x:v>[2.89]</x:v>
      </x:c>
      <x:c r="K726" s="7" t="str">
        <x:v>需确认条件及分段</x:v>
      </x:c>
      <x:c r="L726" s="6" t="str">
        <x:v>https://raw.githubusercontent.com/Mar-7th/StarRailRes/dbe8cdfcfb0bf657b9fe1cf92d5537f118ccb487/index_new/cn/character_skills.json</x:v>
      </x:c>
    </x:row>
    <x:row r="727" ht="20" customHeight="1">
      <x:c r="A727" s="6" t="str">
        <x:v>110203_4</x:v>
      </x:c>
      <x:c r="B727" s="6" t="str">
        <x:v>110203</x:v>
      </x:c>
      <x:c r="C727" s="6" t="n">
        <x:v>4</x:v>
      </x:c>
      <x:c r="D727" s="6" t="str">
        <x:v>乱蝶</x:v>
      </x:c>
      <x:c r="E727" s="7" t="str">
        <x:v>立即进入增幅状态，并对指定敌方单体造成等同于希儿306%攻击力的量子属性伤害。</x:v>
      </x:c>
      <x:c r="F727" s="6" t="n">
        <x:v>3.06</x:v>
      </x:c>
      <x:c r="G727" s="6" t="n">
        <x:v>0</x:v>
      </x:c>
      <x:c r="H727" s="6" t="n">
        <x:v>0</x:v>
      </x:c>
      <x:c r="I727" s="6" t="n">
        <x:v>0</x:v>
      </x:c>
      <x:c r="J727" s="6" t="str">
        <x:v>[3.06]</x:v>
      </x:c>
      <x:c r="K727" s="7" t="str">
        <x:v>需确认条件及分段</x:v>
      </x:c>
      <x:c r="L727" s="6" t="str">
        <x:v>https://raw.githubusercontent.com/Mar-7th/StarRailRes/dbe8cdfcfb0bf657b9fe1cf92d5537f118ccb487/index_new/cn/character_skills.json</x:v>
      </x:c>
    </x:row>
    <x:row r="728" ht="20" customHeight="1">
      <x:c r="A728" s="6" t="str">
        <x:v>110203_5</x:v>
      </x:c>
      <x:c r="B728" s="6" t="str">
        <x:v>110203</x:v>
      </x:c>
      <x:c r="C728" s="6" t="n">
        <x:v>5</x:v>
      </x:c>
      <x:c r="D728" s="6" t="str">
        <x:v>乱蝶</x:v>
      </x:c>
      <x:c r="E728" s="7" t="str">
        <x:v>立即进入增幅状态，并对指定敌方单体造成等同于希儿323%攻击力的量子属性伤害。</x:v>
      </x:c>
      <x:c r="F728" s="6" t="n">
        <x:v>3.23</x:v>
      </x:c>
      <x:c r="G728" s="6" t="n">
        <x:v>0</x:v>
      </x:c>
      <x:c r="H728" s="6" t="n">
        <x:v>0</x:v>
      </x:c>
      <x:c r="I728" s="6" t="n">
        <x:v>0</x:v>
      </x:c>
      <x:c r="J728" s="6" t="str">
        <x:v>[3.23]</x:v>
      </x:c>
      <x:c r="K728" s="7" t="str">
        <x:v>需确认条件及分段</x:v>
      </x:c>
      <x:c r="L728" s="6" t="str">
        <x:v>https://raw.githubusercontent.com/Mar-7th/StarRailRes/dbe8cdfcfb0bf657b9fe1cf92d5537f118ccb487/index_new/cn/character_skills.json</x:v>
      </x:c>
    </x:row>
    <x:row r="729" ht="20" customHeight="1">
      <x:c r="A729" s="6" t="str">
        <x:v>110203_6</x:v>
      </x:c>
      <x:c r="B729" s="6" t="str">
        <x:v>110203</x:v>
      </x:c>
      <x:c r="C729" s="6" t="n">
        <x:v>6</x:v>
      </x:c>
      <x:c r="D729" s="6" t="str">
        <x:v>乱蝶</x:v>
      </x:c>
      <x:c r="E729" s="7" t="str">
        <x:v>立即进入增幅状态，并对指定敌方单体造成等同于希儿340%攻击力的量子属性伤害。</x:v>
      </x:c>
      <x:c r="F729" s="6" t="n">
        <x:v>3.4</x:v>
      </x:c>
      <x:c r="G729" s="6" t="n">
        <x:v>0</x:v>
      </x:c>
      <x:c r="H729" s="6" t="n">
        <x:v>0</x:v>
      </x:c>
      <x:c r="I729" s="6" t="n">
        <x:v>0</x:v>
      </x:c>
      <x:c r="J729" s="6" t="str">
        <x:v>[3.4]</x:v>
      </x:c>
      <x:c r="K729" s="7" t="str">
        <x:v>需确认条件及分段</x:v>
      </x:c>
      <x:c r="L729" s="6" t="str">
        <x:v>https://raw.githubusercontent.com/Mar-7th/StarRailRes/dbe8cdfcfb0bf657b9fe1cf92d5537f118ccb487/index_new/cn/character_skills.json</x:v>
      </x:c>
    </x:row>
    <x:row r="730" ht="20" customHeight="1">
      <x:c r="A730" s="6" t="str">
        <x:v>110203_7</x:v>
      </x:c>
      <x:c r="B730" s="6" t="str">
        <x:v>110203</x:v>
      </x:c>
      <x:c r="C730" s="6" t="n">
        <x:v>7</x:v>
      </x:c>
      <x:c r="D730" s="6" t="str">
        <x:v>乱蝶</x:v>
      </x:c>
      <x:c r="E730" s="7" t="str">
        <x:v>立即进入增幅状态，并对指定敌方单体造成等同于希儿361.25%攻击力的量子属性伤害。</x:v>
      </x:c>
      <x:c r="F730" s="6" t="n">
        <x:v>3.6125</x:v>
      </x:c>
      <x:c r="G730" s="6" t="n">
        <x:v>0</x:v>
      </x:c>
      <x:c r="H730" s="6" t="n">
        <x:v>0</x:v>
      </x:c>
      <x:c r="I730" s="6" t="n">
        <x:v>0</x:v>
      </x:c>
      <x:c r="J730" s="6" t="str">
        <x:v>[3.6125]</x:v>
      </x:c>
      <x:c r="K730" s="7" t="str">
        <x:v>需确认条件及分段</x:v>
      </x:c>
      <x:c r="L730" s="6" t="str">
        <x:v>https://raw.githubusercontent.com/Mar-7th/StarRailRes/dbe8cdfcfb0bf657b9fe1cf92d5537f118ccb487/index_new/cn/character_skills.json</x:v>
      </x:c>
    </x:row>
    <x:row r="731" ht="20" customHeight="1">
      <x:c r="A731" s="6" t="str">
        <x:v>110203_8</x:v>
      </x:c>
      <x:c r="B731" s="6" t="str">
        <x:v>110203</x:v>
      </x:c>
      <x:c r="C731" s="6" t="n">
        <x:v>8</x:v>
      </x:c>
      <x:c r="D731" s="6" t="str">
        <x:v>乱蝶</x:v>
      </x:c>
      <x:c r="E731" s="7" t="str">
        <x:v>立即进入增幅状态，并对指定敌方单体造成等同于希儿382.5%攻击力的量子属性伤害。</x:v>
      </x:c>
      <x:c r="F731" s="6" t="n">
        <x:v>3.825</x:v>
      </x:c>
      <x:c r="G731" s="6" t="n">
        <x:v>0</x:v>
      </x:c>
      <x:c r="H731" s="6" t="n">
        <x:v>0</x:v>
      </x:c>
      <x:c r="I731" s="6" t="n">
        <x:v>0</x:v>
      </x:c>
      <x:c r="J731" s="6" t="str">
        <x:v>[3.825]</x:v>
      </x:c>
      <x:c r="K731" s="7" t="str">
        <x:v>需确认条件及分段</x:v>
      </x:c>
      <x:c r="L731" s="6" t="str">
        <x:v>https://raw.githubusercontent.com/Mar-7th/StarRailRes/dbe8cdfcfb0bf657b9fe1cf92d5537f118ccb487/index_new/cn/character_skills.json</x:v>
      </x:c>
    </x:row>
    <x:row r="732" ht="20" customHeight="1">
      <x:c r="A732" s="6" t="str">
        <x:v>110203_9</x:v>
      </x:c>
      <x:c r="B732" s="6" t="str">
        <x:v>110203</x:v>
      </x:c>
      <x:c r="C732" s="6" t="n">
        <x:v>9</x:v>
      </x:c>
      <x:c r="D732" s="6" t="str">
        <x:v>乱蝶</x:v>
      </x:c>
      <x:c r="E732" s="7" t="str">
        <x:v>立即进入增幅状态，并对指定敌方单体造成等同于希儿403.75%攻击力的量子属性伤害。</x:v>
      </x:c>
      <x:c r="F732" s="6" t="n">
        <x:v>4.0375</x:v>
      </x:c>
      <x:c r="G732" s="6" t="n">
        <x:v>0</x:v>
      </x:c>
      <x:c r="H732" s="6" t="n">
        <x:v>0</x:v>
      </x:c>
      <x:c r="I732" s="6" t="n">
        <x:v>0</x:v>
      </x:c>
      <x:c r="J732" s="6" t="str">
        <x:v>[4.0375]</x:v>
      </x:c>
      <x:c r="K732" s="7" t="str">
        <x:v>需确认条件及分段</x:v>
      </x:c>
      <x:c r="L732" s="6" t="str">
        <x:v>https://raw.githubusercontent.com/Mar-7th/StarRailRes/dbe8cdfcfb0bf657b9fe1cf92d5537f118ccb487/index_new/cn/character_skills.json</x:v>
      </x:c>
    </x:row>
    <x:row r="733" ht="20" customHeight="1">
      <x:c r="A733" s="6" t="str">
        <x:v>110203_10</x:v>
      </x:c>
      <x:c r="B733" s="6" t="str">
        <x:v>110203</x:v>
      </x:c>
      <x:c r="C733" s="6" t="n">
        <x:v>10</x:v>
      </x:c>
      <x:c r="D733" s="6" t="str">
        <x:v>乱蝶</x:v>
      </x:c>
      <x:c r="E733" s="7" t="str">
        <x:v>立即进入增幅状态，并对指定敌方单体造成等同于希儿425%攻击力的量子属性伤害。</x:v>
      </x:c>
      <x:c r="F733" s="6" t="n">
        <x:v>4.25</x:v>
      </x:c>
      <x:c r="G733" s="6" t="n">
        <x:v>0</x:v>
      </x:c>
      <x:c r="H733" s="6" t="n">
        <x:v>0</x:v>
      </x:c>
      <x:c r="I733" s="6" t="n">
        <x:v>0</x:v>
      </x:c>
      <x:c r="J733" s="6" t="str">
        <x:v>[4.25]</x:v>
      </x:c>
      <x:c r="K733" s="7" t="str">
        <x:v>需确认条件及分段</x:v>
      </x:c>
      <x:c r="L733" s="6" t="str">
        <x:v>https://raw.githubusercontent.com/Mar-7th/StarRailRes/dbe8cdfcfb0bf657b9fe1cf92d5537f118ccb487/index_new/cn/character_skills.json</x:v>
      </x:c>
    </x:row>
    <x:row r="734" ht="20" customHeight="1">
      <x:c r="A734" s="6" t="str">
        <x:v>110203_11</x:v>
      </x:c>
      <x:c r="B734" s="6" t="str">
        <x:v>110203</x:v>
      </x:c>
      <x:c r="C734" s="6" t="n">
        <x:v>11</x:v>
      </x:c>
      <x:c r="D734" s="6" t="str">
        <x:v>乱蝶</x:v>
      </x:c>
      <x:c r="E734" s="7" t="str">
        <x:v>立即进入增幅状态，并对指定敌方单体造成等同于希儿442%攻击力的量子属性伤害。</x:v>
      </x:c>
      <x:c r="F734" s="6" t="n">
        <x:v>4.42</x:v>
      </x:c>
      <x:c r="G734" s="6" t="n">
        <x:v>0</x:v>
      </x:c>
      <x:c r="H734" s="6" t="n">
        <x:v>0</x:v>
      </x:c>
      <x:c r="I734" s="6" t="n">
        <x:v>0</x:v>
      </x:c>
      <x:c r="J734" s="6" t="str">
        <x:v>[4.42]</x:v>
      </x:c>
      <x:c r="K734" s="7" t="str">
        <x:v>需确认条件及分段</x:v>
      </x:c>
      <x:c r="L734" s="6" t="str">
        <x:v>https://raw.githubusercontent.com/Mar-7th/StarRailRes/dbe8cdfcfb0bf657b9fe1cf92d5537f118ccb487/index_new/cn/character_skills.json</x:v>
      </x:c>
    </x:row>
    <x:row r="735" ht="20" customHeight="1">
      <x:c r="A735" s="6" t="str">
        <x:v>110203_12</x:v>
      </x:c>
      <x:c r="B735" s="6" t="str">
        <x:v>110203</x:v>
      </x:c>
      <x:c r="C735" s="6" t="n">
        <x:v>12</x:v>
      </x:c>
      <x:c r="D735" s="6" t="str">
        <x:v>乱蝶</x:v>
      </x:c>
      <x:c r="E735" s="7" t="str">
        <x:v>立即进入增幅状态，并对指定敌方单体造成等同于希儿459%攻击力的量子属性伤害。</x:v>
      </x:c>
      <x:c r="F735" s="6" t="n">
        <x:v>4.59</x:v>
      </x:c>
      <x:c r="G735" s="6" t="n">
        <x:v>0</x:v>
      </x:c>
      <x:c r="H735" s="6" t="n">
        <x:v>0</x:v>
      </x:c>
      <x:c r="I735" s="6" t="n">
        <x:v>0</x:v>
      </x:c>
      <x:c r="J735" s="6" t="str">
        <x:v>[4.59]</x:v>
      </x:c>
      <x:c r="K735" s="7" t="str">
        <x:v>需确认条件及分段</x:v>
      </x:c>
      <x:c r="L735" s="6" t="str">
        <x:v>https://raw.githubusercontent.com/Mar-7th/StarRailRes/dbe8cdfcfb0bf657b9fe1cf92d5537f118ccb487/index_new/cn/character_skills.json</x:v>
      </x:c>
    </x:row>
    <x:row r="736" ht="20" customHeight="1">
      <x:c r="A736" s="6" t="str">
        <x:v>110203_13</x:v>
      </x:c>
      <x:c r="B736" s="6" t="str">
        <x:v>110203</x:v>
      </x:c>
      <x:c r="C736" s="6" t="n">
        <x:v>13</x:v>
      </x:c>
      <x:c r="D736" s="6" t="str">
        <x:v>乱蝶</x:v>
      </x:c>
      <x:c r="E736" s="7" t="str">
        <x:v>立即进入增幅状态，并对指定敌方单体造成等同于希儿476%攻击力的量子属性伤害。</x:v>
      </x:c>
      <x:c r="F736" s="6" t="n">
        <x:v>4.76</x:v>
      </x:c>
      <x:c r="G736" s="6" t="n">
        <x:v>0</x:v>
      </x:c>
      <x:c r="H736" s="6" t="n">
        <x:v>0</x:v>
      </x:c>
      <x:c r="I736" s="6" t="n">
        <x:v>0</x:v>
      </x:c>
      <x:c r="J736" s="6" t="str">
        <x:v>[4.76]</x:v>
      </x:c>
      <x:c r="K736" s="7" t="str">
        <x:v>需确认条件及分段</x:v>
      </x:c>
      <x:c r="L736" s="6" t="str">
        <x:v>https://raw.githubusercontent.com/Mar-7th/StarRailRes/dbe8cdfcfb0bf657b9fe1cf92d5537f118ccb487/index_new/cn/character_skills.json</x:v>
      </x:c>
    </x:row>
    <x:row r="737" ht="20" customHeight="1">
      <x:c r="A737" s="6" t="str">
        <x:v>110203_14</x:v>
      </x:c>
      <x:c r="B737" s="6" t="str">
        <x:v>110203</x:v>
      </x:c>
      <x:c r="C737" s="6" t="n">
        <x:v>14</x:v>
      </x:c>
      <x:c r="D737" s="6" t="str">
        <x:v>乱蝶</x:v>
      </x:c>
      <x:c r="E737" s="7" t="str">
        <x:v>立即进入增幅状态，并对指定敌方单体造成等同于希儿493%攻击力的量子属性伤害。</x:v>
      </x:c>
      <x:c r="F737" s="6" t="n">
        <x:v>4.93</x:v>
      </x:c>
      <x:c r="G737" s="6" t="n">
        <x:v>0</x:v>
      </x:c>
      <x:c r="H737" s="6" t="n">
        <x:v>0</x:v>
      </x:c>
      <x:c r="I737" s="6" t="n">
        <x:v>0</x:v>
      </x:c>
      <x:c r="J737" s="6" t="str">
        <x:v>[4.93]</x:v>
      </x:c>
      <x:c r="K737" s="7" t="str">
        <x:v>需确认条件及分段</x:v>
      </x:c>
      <x:c r="L737" s="6" t="str">
        <x:v>https://raw.githubusercontent.com/Mar-7th/StarRailRes/dbe8cdfcfb0bf657b9fe1cf92d5537f118ccb487/index_new/cn/character_skills.json</x:v>
      </x:c>
    </x:row>
    <x:row r="738" ht="20" customHeight="1">
      <x:c r="A738" s="6" t="str">
        <x:v>110203_15</x:v>
      </x:c>
      <x:c r="B738" s="6" t="str">
        <x:v>110203</x:v>
      </x:c>
      <x:c r="C738" s="6" t="n">
        <x:v>15</x:v>
      </x:c>
      <x:c r="D738" s="6" t="str">
        <x:v>乱蝶</x:v>
      </x:c>
      <x:c r="E738" s="7" t="str">
        <x:v>立即进入增幅状态，并对指定敌方单体造成等同于希儿510%攻击力的量子属性伤害。</x:v>
      </x:c>
      <x:c r="F738" s="6" t="n">
        <x:v>5.1</x:v>
      </x:c>
      <x:c r="G738" s="6" t="n">
        <x:v>0</x:v>
      </x:c>
      <x:c r="H738" s="6" t="n">
        <x:v>0</x:v>
      </x:c>
      <x:c r="I738" s="6" t="n">
        <x:v>0</x:v>
      </x:c>
      <x:c r="J738" s="6" t="str">
        <x:v>[5.1]</x:v>
      </x:c>
      <x:c r="K738" s="7" t="str">
        <x:v>需确认条件及分段</x:v>
      </x:c>
      <x:c r="L738" s="6" t="str">
        <x:v>https://raw.githubusercontent.com/Mar-7th/StarRailRes/dbe8cdfcfb0bf657b9fe1cf92d5537f118ccb487/index_new/cn/character_skills.json</x:v>
      </x:c>
    </x:row>
    <x:row r="739" ht="53" customHeight="1">
      <x:c r="A739" s="6" t="str">
        <x:v>110204_1</x:v>
      </x:c>
      <x:c r="B739" s="6" t="str">
        <x:v>110204</x:v>
      </x:c>
      <x:c r="C739" s="6" t="n">
        <x:v>1</x:v>
      </x:c>
      <x:c r="D739" s="6" t="str">
        <x:v>再现</x:v>
      </x:c>
      <x:c r="E739" s="7" t="str">
        <x:v>施放普攻、战技、终结技消灭敌方目标时立即获得1个额外回合并进入增幅状态，增幅状态下希儿施放攻击造成的伤害提高40%，持续1回合。
若希儿在因天赋【再现】获得的额外回合中消灭敌方目标，此天赋不会生效。</x:v>
      </x:c>
      <x:c r="F739" s="6" t="n">
        <x:v>0</x:v>
      </x:c>
      <x:c r="G739" s="6" t="n">
        <x:v>0</x:v>
      </x:c>
      <x:c r="H739" s="6" t="n">
        <x:v>0</x:v>
      </x:c>
      <x:c r="I739" s="6" t="n">
        <x:v>0</x:v>
      </x:c>
      <x:c r="J739" s="6" t="str">
        <x:v>[0.4, 1]</x:v>
      </x:c>
      <x:c r="K739" s="7" t="str">
        <x:v>无首段伤害倍率，请覆盖或设为辅助技能</x:v>
      </x:c>
      <x:c r="L739" s="6" t="str">
        <x:v>https://raw.githubusercontent.com/Mar-7th/StarRailRes/dbe8cdfcfb0bf657b9fe1cf92d5537f118ccb487/index_new/cn/character_skills.json</x:v>
      </x:c>
    </x:row>
    <x:row r="740" ht="53" customHeight="1">
      <x:c r="A740" s="6" t="str">
        <x:v>110204_2</x:v>
      </x:c>
      <x:c r="B740" s="6" t="str">
        <x:v>110204</x:v>
      </x:c>
      <x:c r="C740" s="6" t="n">
        <x:v>2</x:v>
      </x:c>
      <x:c r="D740" s="6" t="str">
        <x:v>再现</x:v>
      </x:c>
      <x:c r="E740" s="7" t="str">
        <x:v>施放普攻、战技、终结技消灭敌方目标时立即获得1个额外回合并进入增幅状态，增幅状态下希儿施放攻击造成的伤害提高44%，持续1回合。
若希儿在因天赋【再现】获得的额外回合中消灭敌方目标，此天赋不会生效。</x:v>
      </x:c>
      <x:c r="F740" s="6" t="n">
        <x:v>0</x:v>
      </x:c>
      <x:c r="G740" s="6" t="n">
        <x:v>0</x:v>
      </x:c>
      <x:c r="H740" s="6" t="n">
        <x:v>0</x:v>
      </x:c>
      <x:c r="I740" s="6" t="n">
        <x:v>0</x:v>
      </x:c>
      <x:c r="J740" s="6" t="str">
        <x:v>[0.44, 1]</x:v>
      </x:c>
      <x:c r="K740" s="7" t="str">
        <x:v>无首段伤害倍率，请覆盖或设为辅助技能</x:v>
      </x:c>
      <x:c r="L740" s="6" t="str">
        <x:v>https://raw.githubusercontent.com/Mar-7th/StarRailRes/dbe8cdfcfb0bf657b9fe1cf92d5537f118ccb487/index_new/cn/character_skills.json</x:v>
      </x:c>
    </x:row>
    <x:row r="741" ht="53" customHeight="1">
      <x:c r="A741" s="6" t="str">
        <x:v>110204_3</x:v>
      </x:c>
      <x:c r="B741" s="6" t="str">
        <x:v>110204</x:v>
      </x:c>
      <x:c r="C741" s="6" t="n">
        <x:v>3</x:v>
      </x:c>
      <x:c r="D741" s="6" t="str">
        <x:v>再现</x:v>
      </x:c>
      <x:c r="E741" s="7" t="str">
        <x:v>施放普攻、战技、终结技消灭敌方目标时立即获得1个额外回合并进入增幅状态，增幅状态下希儿施放攻击造成的伤害提高48%，持续1回合。
若希儿在因天赋【再现】获得的额外回合中消灭敌方目标，此天赋不会生效。</x:v>
      </x:c>
      <x:c r="F741" s="6" t="n">
        <x:v>0</x:v>
      </x:c>
      <x:c r="G741" s="6" t="n">
        <x:v>0</x:v>
      </x:c>
      <x:c r="H741" s="6" t="n">
        <x:v>0</x:v>
      </x:c>
      <x:c r="I741" s="6" t="n">
        <x:v>0</x:v>
      </x:c>
      <x:c r="J741" s="6" t="str">
        <x:v>[0.48, 1]</x:v>
      </x:c>
      <x:c r="K741" s="7" t="str">
        <x:v>无首段伤害倍率，请覆盖或设为辅助技能</x:v>
      </x:c>
      <x:c r="L741" s="6" t="str">
        <x:v>https://raw.githubusercontent.com/Mar-7th/StarRailRes/dbe8cdfcfb0bf657b9fe1cf92d5537f118ccb487/index_new/cn/character_skills.json</x:v>
      </x:c>
    </x:row>
    <x:row r="742" ht="53" customHeight="1">
      <x:c r="A742" s="6" t="str">
        <x:v>110204_4</x:v>
      </x:c>
      <x:c r="B742" s="6" t="str">
        <x:v>110204</x:v>
      </x:c>
      <x:c r="C742" s="6" t="n">
        <x:v>4</x:v>
      </x:c>
      <x:c r="D742" s="6" t="str">
        <x:v>再现</x:v>
      </x:c>
      <x:c r="E742" s="7" t="str">
        <x:v>施放普攻、战技、终结技消灭敌方目标时立即获得1个额外回合并进入增幅状态，增幅状态下希儿施放攻击造成的伤害提高52%，持续1回合。
若希儿在因天赋【再现】获得的额外回合中消灭敌方目标，此天赋不会生效。</x:v>
      </x:c>
      <x:c r="F742" s="6" t="n">
        <x:v>0</x:v>
      </x:c>
      <x:c r="G742" s="6" t="n">
        <x:v>0</x:v>
      </x:c>
      <x:c r="H742" s="6" t="n">
        <x:v>0</x:v>
      </x:c>
      <x:c r="I742" s="6" t="n">
        <x:v>0</x:v>
      </x:c>
      <x:c r="J742" s="6" t="str">
        <x:v>[0.52, 1]</x:v>
      </x:c>
      <x:c r="K742" s="7" t="str">
        <x:v>无首段伤害倍率，请覆盖或设为辅助技能</x:v>
      </x:c>
      <x:c r="L742" s="6" t="str">
        <x:v>https://raw.githubusercontent.com/Mar-7th/StarRailRes/dbe8cdfcfb0bf657b9fe1cf92d5537f118ccb487/index_new/cn/character_skills.json</x:v>
      </x:c>
    </x:row>
    <x:row r="743" ht="53" customHeight="1">
      <x:c r="A743" s="6" t="str">
        <x:v>110204_5</x:v>
      </x:c>
      <x:c r="B743" s="6" t="str">
        <x:v>110204</x:v>
      </x:c>
      <x:c r="C743" s="6" t="n">
        <x:v>5</x:v>
      </x:c>
      <x:c r="D743" s="6" t="str">
        <x:v>再现</x:v>
      </x:c>
      <x:c r="E743" s="7" t="str">
        <x:v>施放普攻、战技、终结技消灭敌方目标时立即获得1个额外回合并进入增幅状态，增幅状态下希儿施放攻击造成的伤害提高56%，持续1回合。
若希儿在因天赋【再现】获得的额外回合中消灭敌方目标，此天赋不会生效。</x:v>
      </x:c>
      <x:c r="F743" s="6" t="n">
        <x:v>0</x:v>
      </x:c>
      <x:c r="G743" s="6" t="n">
        <x:v>0</x:v>
      </x:c>
      <x:c r="H743" s="6" t="n">
        <x:v>0</x:v>
      </x:c>
      <x:c r="I743" s="6" t="n">
        <x:v>0</x:v>
      </x:c>
      <x:c r="J743" s="6" t="str">
        <x:v>[0.56, 1]</x:v>
      </x:c>
      <x:c r="K743" s="7" t="str">
        <x:v>无首段伤害倍率，请覆盖或设为辅助技能</x:v>
      </x:c>
      <x:c r="L743" s="6" t="str">
        <x:v>https://raw.githubusercontent.com/Mar-7th/StarRailRes/dbe8cdfcfb0bf657b9fe1cf92d5537f118ccb487/index_new/cn/character_skills.json</x:v>
      </x:c>
    </x:row>
    <x:row r="744" ht="53" customHeight="1">
      <x:c r="A744" s="6" t="str">
        <x:v>110204_6</x:v>
      </x:c>
      <x:c r="B744" s="6" t="str">
        <x:v>110204</x:v>
      </x:c>
      <x:c r="C744" s="6" t="n">
        <x:v>6</x:v>
      </x:c>
      <x:c r="D744" s="6" t="str">
        <x:v>再现</x:v>
      </x:c>
      <x:c r="E744" s="7" t="str">
        <x:v>施放普攻、战技、终结技消灭敌方目标时立即获得1个额外回合并进入增幅状态，增幅状态下希儿施放攻击造成的伤害提高60%，持续1回合。
若希儿在因天赋【再现】获得的额外回合中消灭敌方目标，此天赋不会生效。</x:v>
      </x:c>
      <x:c r="F744" s="6" t="n">
        <x:v>0</x:v>
      </x:c>
      <x:c r="G744" s="6" t="n">
        <x:v>0</x:v>
      </x:c>
      <x:c r="H744" s="6" t="n">
        <x:v>0</x:v>
      </x:c>
      <x:c r="I744" s="6" t="n">
        <x:v>0</x:v>
      </x:c>
      <x:c r="J744" s="6" t="str">
        <x:v>[0.6, 1]</x:v>
      </x:c>
      <x:c r="K744" s="7" t="str">
        <x:v>无首段伤害倍率，请覆盖或设为辅助技能</x:v>
      </x:c>
      <x:c r="L744" s="6" t="str">
        <x:v>https://raw.githubusercontent.com/Mar-7th/StarRailRes/dbe8cdfcfb0bf657b9fe1cf92d5537f118ccb487/index_new/cn/character_skills.json</x:v>
      </x:c>
    </x:row>
    <x:row r="745" ht="53" customHeight="1">
      <x:c r="A745" s="6" t="str">
        <x:v>110204_7</x:v>
      </x:c>
      <x:c r="B745" s="6" t="str">
        <x:v>110204</x:v>
      </x:c>
      <x:c r="C745" s="6" t="n">
        <x:v>7</x:v>
      </x:c>
      <x:c r="D745" s="6" t="str">
        <x:v>再现</x:v>
      </x:c>
      <x:c r="E745" s="7" t="str">
        <x:v>施放普攻、战技、终结技消灭敌方目标时立即获得1个额外回合并进入增幅状态，增幅状态下希儿施放攻击造成的伤害提高65%，持续1回合。
若希儿在因天赋【再现】获得的额外回合中消灭敌方目标，此天赋不会生效。</x:v>
      </x:c>
      <x:c r="F745" s="6" t="n">
        <x:v>0</x:v>
      </x:c>
      <x:c r="G745" s="6" t="n">
        <x:v>0</x:v>
      </x:c>
      <x:c r="H745" s="6" t="n">
        <x:v>0</x:v>
      </x:c>
      <x:c r="I745" s="6" t="n">
        <x:v>0</x:v>
      </x:c>
      <x:c r="J745" s="6" t="str">
        <x:v>[0.65, 1]</x:v>
      </x:c>
      <x:c r="K745" s="7" t="str">
        <x:v>无首段伤害倍率，请覆盖或设为辅助技能</x:v>
      </x:c>
      <x:c r="L745" s="6" t="str">
        <x:v>https://raw.githubusercontent.com/Mar-7th/StarRailRes/dbe8cdfcfb0bf657b9fe1cf92d5537f118ccb487/index_new/cn/character_skills.json</x:v>
      </x:c>
    </x:row>
    <x:row r="746" ht="53" customHeight="1">
      <x:c r="A746" s="6" t="str">
        <x:v>110204_8</x:v>
      </x:c>
      <x:c r="B746" s="6" t="str">
        <x:v>110204</x:v>
      </x:c>
      <x:c r="C746" s="6" t="n">
        <x:v>8</x:v>
      </x:c>
      <x:c r="D746" s="6" t="str">
        <x:v>再现</x:v>
      </x:c>
      <x:c r="E746" s="7" t="str">
        <x:v>施放普攻、战技、终结技消灭敌方目标时立即获得1个额外回合并进入增幅状态，增幅状态下希儿施放攻击造成的伤害提高70%，持续1回合。
若希儿在因天赋【再现】获得的额外回合中消灭敌方目标，此天赋不会生效。</x:v>
      </x:c>
      <x:c r="F746" s="6" t="n">
        <x:v>0</x:v>
      </x:c>
      <x:c r="G746" s="6" t="n">
        <x:v>0</x:v>
      </x:c>
      <x:c r="H746" s="6" t="n">
        <x:v>0</x:v>
      </x:c>
      <x:c r="I746" s="6" t="n">
        <x:v>0</x:v>
      </x:c>
      <x:c r="J746" s="6" t="str">
        <x:v>[0.7, 1]</x:v>
      </x:c>
      <x:c r="K746" s="7" t="str">
        <x:v>无首段伤害倍率，请覆盖或设为辅助技能</x:v>
      </x:c>
      <x:c r="L746" s="6" t="str">
        <x:v>https://raw.githubusercontent.com/Mar-7th/StarRailRes/dbe8cdfcfb0bf657b9fe1cf92d5537f118ccb487/index_new/cn/character_skills.json</x:v>
      </x:c>
    </x:row>
    <x:row r="747" ht="53" customHeight="1">
      <x:c r="A747" s="6" t="str">
        <x:v>110204_9</x:v>
      </x:c>
      <x:c r="B747" s="6" t="str">
        <x:v>110204</x:v>
      </x:c>
      <x:c r="C747" s="6" t="n">
        <x:v>9</x:v>
      </x:c>
      <x:c r="D747" s="6" t="str">
        <x:v>再现</x:v>
      </x:c>
      <x:c r="E747" s="7" t="str">
        <x:v>施放普攻、战技、终结技消灭敌方目标时立即获得1个额外回合并进入增幅状态，增幅状态下希儿施放攻击造成的伤害提高75%，持续1回合。
若希儿在因天赋【再现】获得的额外回合中消灭敌方目标，此天赋不会生效。</x:v>
      </x:c>
      <x:c r="F747" s="6" t="n">
        <x:v>0</x:v>
      </x:c>
      <x:c r="G747" s="6" t="n">
        <x:v>0</x:v>
      </x:c>
      <x:c r="H747" s="6" t="n">
        <x:v>0</x:v>
      </x:c>
      <x:c r="I747" s="6" t="n">
        <x:v>0</x:v>
      </x:c>
      <x:c r="J747" s="6" t="str">
        <x:v>[0.75, 1]</x:v>
      </x:c>
      <x:c r="K747" s="7" t="str">
        <x:v>无首段伤害倍率，请覆盖或设为辅助技能</x:v>
      </x:c>
      <x:c r="L747" s="6" t="str">
        <x:v>https://raw.githubusercontent.com/Mar-7th/StarRailRes/dbe8cdfcfb0bf657b9fe1cf92d5537f118ccb487/index_new/cn/character_skills.json</x:v>
      </x:c>
    </x:row>
    <x:row r="748" ht="53" customHeight="1">
      <x:c r="A748" s="6" t="str">
        <x:v>110204_10</x:v>
      </x:c>
      <x:c r="B748" s="6" t="str">
        <x:v>110204</x:v>
      </x:c>
      <x:c r="C748" s="6" t="n">
        <x:v>10</x:v>
      </x:c>
      <x:c r="D748" s="6" t="str">
        <x:v>再现</x:v>
      </x:c>
      <x:c r="E748" s="7" t="str">
        <x:v>施放普攻、战技、终结技消灭敌方目标时立即获得1个额外回合并进入增幅状态，增幅状态下希儿施放攻击造成的伤害提高80%，持续1回合。
若希儿在因天赋【再现】获得的额外回合中消灭敌方目标，此天赋不会生效。</x:v>
      </x:c>
      <x:c r="F748" s="6" t="n">
        <x:v>0</x:v>
      </x:c>
      <x:c r="G748" s="6" t="n">
        <x:v>0</x:v>
      </x:c>
      <x:c r="H748" s="6" t="n">
        <x:v>0</x:v>
      </x:c>
      <x:c r="I748" s="6" t="n">
        <x:v>0</x:v>
      </x:c>
      <x:c r="J748" s="6" t="str">
        <x:v>[0.8, 1]</x:v>
      </x:c>
      <x:c r="K748" s="7" t="str">
        <x:v>无首段伤害倍率，请覆盖或设为辅助技能</x:v>
      </x:c>
      <x:c r="L748" s="6" t="str">
        <x:v>https://raw.githubusercontent.com/Mar-7th/StarRailRes/dbe8cdfcfb0bf657b9fe1cf92d5537f118ccb487/index_new/cn/character_skills.json</x:v>
      </x:c>
    </x:row>
    <x:row r="749" ht="53" customHeight="1">
      <x:c r="A749" s="6" t="str">
        <x:v>110204_11</x:v>
      </x:c>
      <x:c r="B749" s="6" t="str">
        <x:v>110204</x:v>
      </x:c>
      <x:c r="C749" s="6" t="n">
        <x:v>11</x:v>
      </x:c>
      <x:c r="D749" s="6" t="str">
        <x:v>再现</x:v>
      </x:c>
      <x:c r="E749" s="7" t="str">
        <x:v>施放普攻、战技、终结技消灭敌方目标时立即获得1个额外回合并进入增幅状态，增幅状态下希儿施放攻击造成的伤害提高84%，持续1回合。
若希儿在因天赋【再现】获得的额外回合中消灭敌方目标，此天赋不会生效。</x:v>
      </x:c>
      <x:c r="F749" s="6" t="n">
        <x:v>0</x:v>
      </x:c>
      <x:c r="G749" s="6" t="n">
        <x:v>0</x:v>
      </x:c>
      <x:c r="H749" s="6" t="n">
        <x:v>0</x:v>
      </x:c>
      <x:c r="I749" s="6" t="n">
        <x:v>0</x:v>
      </x:c>
      <x:c r="J749" s="6" t="str">
        <x:v>[0.84, 1]</x:v>
      </x:c>
      <x:c r="K749" s="7" t="str">
        <x:v>无首段伤害倍率，请覆盖或设为辅助技能</x:v>
      </x:c>
      <x:c r="L749" s="6" t="str">
        <x:v>https://raw.githubusercontent.com/Mar-7th/StarRailRes/dbe8cdfcfb0bf657b9fe1cf92d5537f118ccb487/index_new/cn/character_skills.json</x:v>
      </x:c>
    </x:row>
    <x:row r="750" ht="53" customHeight="1">
      <x:c r="A750" s="6" t="str">
        <x:v>110204_12</x:v>
      </x:c>
      <x:c r="B750" s="6" t="str">
        <x:v>110204</x:v>
      </x:c>
      <x:c r="C750" s="6" t="n">
        <x:v>12</x:v>
      </x:c>
      <x:c r="D750" s="6" t="str">
        <x:v>再现</x:v>
      </x:c>
      <x:c r="E750" s="7" t="str">
        <x:v>施放普攻、战技、终结技消灭敌方目标时立即获得1个额外回合并进入增幅状态，增幅状态下希儿施放攻击造成的伤害提高88%，持续1回合。
若希儿在因天赋【再现】获得的额外回合中消灭敌方目标，此天赋不会生效。</x:v>
      </x:c>
      <x:c r="F750" s="6" t="n">
        <x:v>0</x:v>
      </x:c>
      <x:c r="G750" s="6" t="n">
        <x:v>0</x:v>
      </x:c>
      <x:c r="H750" s="6" t="n">
        <x:v>0</x:v>
      </x:c>
      <x:c r="I750" s="6" t="n">
        <x:v>0</x:v>
      </x:c>
      <x:c r="J750" s="6" t="str">
        <x:v>[0.88, 1]</x:v>
      </x:c>
      <x:c r="K750" s="7" t="str">
        <x:v>无首段伤害倍率，请覆盖或设为辅助技能</x:v>
      </x:c>
      <x:c r="L750" s="6" t="str">
        <x:v>https://raw.githubusercontent.com/Mar-7th/StarRailRes/dbe8cdfcfb0bf657b9fe1cf92d5537f118ccb487/index_new/cn/character_skills.json</x:v>
      </x:c>
    </x:row>
    <x:row r="751" ht="53" customHeight="1">
      <x:c r="A751" s="6" t="str">
        <x:v>110204_13</x:v>
      </x:c>
      <x:c r="B751" s="6" t="str">
        <x:v>110204</x:v>
      </x:c>
      <x:c r="C751" s="6" t="n">
        <x:v>13</x:v>
      </x:c>
      <x:c r="D751" s="6" t="str">
        <x:v>再现</x:v>
      </x:c>
      <x:c r="E751" s="7" t="str">
        <x:v>施放普攻、战技、终结技消灭敌方目标时立即获得1个额外回合并进入增幅状态，增幅状态下希儿施放攻击造成的伤害提高92%，持续1回合。
若希儿在因天赋【再现】获得的额外回合中消灭敌方目标，此天赋不会生效。</x:v>
      </x:c>
      <x:c r="F751" s="6" t="n">
        <x:v>0</x:v>
      </x:c>
      <x:c r="G751" s="6" t="n">
        <x:v>0</x:v>
      </x:c>
      <x:c r="H751" s="6" t="n">
        <x:v>0</x:v>
      </x:c>
      <x:c r="I751" s="6" t="n">
        <x:v>0</x:v>
      </x:c>
      <x:c r="J751" s="6" t="str">
        <x:v>[0.92, 1]</x:v>
      </x:c>
      <x:c r="K751" s="7" t="str">
        <x:v>无首段伤害倍率，请覆盖或设为辅助技能</x:v>
      </x:c>
      <x:c r="L751" s="6" t="str">
        <x:v>https://raw.githubusercontent.com/Mar-7th/StarRailRes/dbe8cdfcfb0bf657b9fe1cf92d5537f118ccb487/index_new/cn/character_skills.json</x:v>
      </x:c>
    </x:row>
    <x:row r="752" ht="53" customHeight="1">
      <x:c r="A752" s="6" t="str">
        <x:v>110204_14</x:v>
      </x:c>
      <x:c r="B752" s="6" t="str">
        <x:v>110204</x:v>
      </x:c>
      <x:c r="C752" s="6" t="n">
        <x:v>14</x:v>
      </x:c>
      <x:c r="D752" s="6" t="str">
        <x:v>再现</x:v>
      </x:c>
      <x:c r="E752" s="7" t="str">
        <x:v>施放普攻、战技、终结技消灭敌方目标时立即获得1个额外回合并进入增幅状态，增幅状态下希儿施放攻击造成的伤害提高96%，持续1回合。
若希儿在因天赋【再现】获得的额外回合中消灭敌方目标，此天赋不会生效。</x:v>
      </x:c>
      <x:c r="F752" s="6" t="n">
        <x:v>0</x:v>
      </x:c>
      <x:c r="G752" s="6" t="n">
        <x:v>0</x:v>
      </x:c>
      <x:c r="H752" s="6" t="n">
        <x:v>0</x:v>
      </x:c>
      <x:c r="I752" s="6" t="n">
        <x:v>0</x:v>
      </x:c>
      <x:c r="J752" s="6" t="str">
        <x:v>[0.96, 1]</x:v>
      </x:c>
      <x:c r="K752" s="7" t="str">
        <x:v>无首段伤害倍率，请覆盖或设为辅助技能</x:v>
      </x:c>
      <x:c r="L752" s="6" t="str">
        <x:v>https://raw.githubusercontent.com/Mar-7th/StarRailRes/dbe8cdfcfb0bf657b9fe1cf92d5537f118ccb487/index_new/cn/character_skills.json</x:v>
      </x:c>
    </x:row>
    <x:row r="753" ht="53" customHeight="1">
      <x:c r="A753" s="6" t="str">
        <x:v>110204_15</x:v>
      </x:c>
      <x:c r="B753" s="6" t="str">
        <x:v>110204</x:v>
      </x:c>
      <x:c r="C753" s="6" t="n">
        <x:v>15</x:v>
      </x:c>
      <x:c r="D753" s="6" t="str">
        <x:v>再现</x:v>
      </x:c>
      <x:c r="E753" s="7" t="str">
        <x:v>施放普攻、战技、终结技消灭敌方目标时立即获得1个额外回合并进入增幅状态，增幅状态下希儿施放攻击造成的伤害提高100%，持续1回合。
若希儿在因天赋【再现】获得的额外回合中消灭敌方目标，此天赋不会生效。</x:v>
      </x:c>
      <x:c r="F753" s="6" t="n">
        <x:v>0</x:v>
      </x:c>
      <x:c r="G753" s="6" t="n">
        <x:v>0</x:v>
      </x:c>
      <x:c r="H753" s="6" t="n">
        <x:v>0</x:v>
      </x:c>
      <x:c r="I753" s="6" t="n">
        <x:v>0</x:v>
      </x:c>
      <x:c r="J753" s="6" t="str">
        <x:v>[1, 1]</x:v>
      </x:c>
      <x:c r="K753" s="7" t="str">
        <x:v>无首段伤害倍率，请覆盖或设为辅助技能</x:v>
      </x:c>
      <x:c r="L753" s="6" t="str">
        <x:v>https://raw.githubusercontent.com/Mar-7th/StarRailRes/dbe8cdfcfb0bf657b9fe1cf92d5537f118ccb487/index_new/cn/character_skills.json</x:v>
      </x:c>
    </x:row>
    <x:row r="754" ht="20" customHeight="1">
      <x:c r="A754" s="6" t="str">
        <x:v>110206_1</x:v>
      </x:c>
      <x:c r="B754" s="6" t="str">
        <x:v>110206</x:v>
      </x:c>
      <x:c r="C754" s="6" t="n">
        <x:v>1</x:v>
      </x:c>
      <x:c r="D754" s="6" t="str">
        <x:v>攻击</x:v>
      </x:c>
      <x:c r="E754" s="7" t="str">
        <x:v>攻击敌人，进入战斗后削弱敌方目标对应属性韧性。</x:v>
      </x:c>
      <x:c r="F754" s="6" t="n">
        <x:v>0</x:v>
      </x:c>
      <x:c r="G754" s="6" t="n">
        <x:v>0</x:v>
      </x:c>
      <x:c r="H754" s="6" t="n">
        <x:v>0</x:v>
      </x:c>
      <x:c r="I754" s="6" t="n">
        <x:v>0</x:v>
      </x:c>
      <x:c r="J754" s="6" t="str">
        <x:v>[]</x:v>
      </x:c>
      <x:c r="K754" s="7" t="str">
        <x:v>缺少结构化参数，必须覆盖</x:v>
      </x:c>
      <x:c r="L754" s="6" t="str">
        <x:v>https://raw.githubusercontent.com/Mar-7th/StarRailRes/dbe8cdfcfb0bf657b9fe1cf92d5537f118ccb487/index_new/cn/character_skills.json</x:v>
      </x:c>
    </x:row>
    <x:row r="755" ht="38" customHeight="1">
      <x:c r="A755" s="6" t="str">
        <x:v>110207_1</x:v>
      </x:c>
      <x:c r="B755" s="6" t="str">
        <x:v>110207</x:v>
      </x:c>
      <x:c r="C755" s="6" t="n">
        <x:v>1</x:v>
      </x:c>
      <x:c r="D755" s="6" t="str">
        <x:v>幻身</x:v>
      </x:c>
      <x:c r="E755" s="7" t="str">
        <x:v>使用秘技后进入持续20秒的隐身状态。隐身状态下不会被敌人发现，且主动攻击敌人进入战斗时，希儿立即进入增幅状态。</x:v>
      </x:c>
      <x:c r="F755" s="6" t="n">
        <x:v>0</x:v>
      </x:c>
      <x:c r="G755" s="6" t="n">
        <x:v>0</x:v>
      </x:c>
      <x:c r="H755" s="6" t="n">
        <x:v>0</x:v>
      </x:c>
      <x:c r="I755" s="6" t="n">
        <x:v>0</x:v>
      </x:c>
      <x:c r="J755" s="6" t="str">
        <x:v>[20]</x:v>
      </x:c>
      <x:c r="K755" s="7" t="str">
        <x:v>无首段伤害倍率，请覆盖或设为辅助技能</x:v>
      </x:c>
      <x:c r="L755" s="6" t="str">
        <x:v>https://raw.githubusercontent.com/Mar-7th/StarRailRes/dbe8cdfcfb0bf657b9fe1cf92d5537f118ccb487/index_new/cn/character_skills.json</x:v>
      </x:c>
    </x:row>
    <x:row r="756" ht="20" customHeight="1">
      <x:c r="A756" s="6" t="str">
        <x:v>110301_1</x:v>
      </x:c>
      <x:c r="B756" s="6" t="str">
        <x:v>110301</x:v>
      </x:c>
      <x:c r="C756" s="6" t="n">
        <x:v>1</x:v>
      </x:c>
      <x:c r="D756" s="6" t="str">
        <x:v>雷鸣音阶</x:v>
      </x:c>
      <x:c r="E756" s="7" t="str">
        <x:v>对指定敌方单体造成等同于希露瓦50%攻击力的雷属性伤害。</x:v>
      </x:c>
      <x:c r="F756" s="6" t="n">
        <x:v>0.5</x:v>
      </x:c>
      <x:c r="G756" s="6" t="n">
        <x:v>0</x:v>
      </x:c>
      <x:c r="H756" s="6" t="n">
        <x:v>0</x:v>
      </x:c>
      <x:c r="I756" s="6" t="n">
        <x:v>0</x:v>
      </x:c>
      <x:c r="J756" s="6" t="str">
        <x:v>[0.5]</x:v>
      </x:c>
      <x:c r="K756" s="7" t="str">
        <x:v>需确认条件及分段</x:v>
      </x:c>
      <x:c r="L756" s="6" t="str">
        <x:v>https://raw.githubusercontent.com/Mar-7th/StarRailRes/dbe8cdfcfb0bf657b9fe1cf92d5537f118ccb487/index_new/cn/character_skills.json</x:v>
      </x:c>
    </x:row>
    <x:row r="757" ht="20" customHeight="1">
      <x:c r="A757" s="6" t="str">
        <x:v>110301_2</x:v>
      </x:c>
      <x:c r="B757" s="6" t="str">
        <x:v>110301</x:v>
      </x:c>
      <x:c r="C757" s="6" t="n">
        <x:v>2</x:v>
      </x:c>
      <x:c r="D757" s="6" t="str">
        <x:v>雷鸣音阶</x:v>
      </x:c>
      <x:c r="E757" s="7" t="str">
        <x:v>对指定敌方单体造成等同于希露瓦60%攻击力的雷属性伤害。</x:v>
      </x:c>
      <x:c r="F757" s="6" t="n">
        <x:v>0.6</x:v>
      </x:c>
      <x:c r="G757" s="6" t="n">
        <x:v>0</x:v>
      </x:c>
      <x:c r="H757" s="6" t="n">
        <x:v>0</x:v>
      </x:c>
      <x:c r="I757" s="6" t="n">
        <x:v>0</x:v>
      </x:c>
      <x:c r="J757" s="6" t="str">
        <x:v>[0.6]</x:v>
      </x:c>
      <x:c r="K757" s="7" t="str">
        <x:v>需确认条件及分段</x:v>
      </x:c>
      <x:c r="L757" s="6" t="str">
        <x:v>https://raw.githubusercontent.com/Mar-7th/StarRailRes/dbe8cdfcfb0bf657b9fe1cf92d5537f118ccb487/index_new/cn/character_skills.json</x:v>
      </x:c>
    </x:row>
    <x:row r="758" ht="20" customHeight="1">
      <x:c r="A758" s="6" t="str">
        <x:v>110301_3</x:v>
      </x:c>
      <x:c r="B758" s="6" t="str">
        <x:v>110301</x:v>
      </x:c>
      <x:c r="C758" s="6" t="n">
        <x:v>3</x:v>
      </x:c>
      <x:c r="D758" s="6" t="str">
        <x:v>雷鸣音阶</x:v>
      </x:c>
      <x:c r="E758" s="7" t="str">
        <x:v>对指定敌方单体造成等同于希露瓦70%攻击力的雷属性伤害。</x:v>
      </x:c>
      <x:c r="F758" s="6" t="n">
        <x:v>0.7</x:v>
      </x:c>
      <x:c r="G758" s="6" t="n">
        <x:v>0</x:v>
      </x:c>
      <x:c r="H758" s="6" t="n">
        <x:v>0</x:v>
      </x:c>
      <x:c r="I758" s="6" t="n">
        <x:v>0</x:v>
      </x:c>
      <x:c r="J758" s="6" t="str">
        <x:v>[0.7]</x:v>
      </x:c>
      <x:c r="K758" s="7" t="str">
        <x:v>需确认条件及分段</x:v>
      </x:c>
      <x:c r="L758" s="6" t="str">
        <x:v>https://raw.githubusercontent.com/Mar-7th/StarRailRes/dbe8cdfcfb0bf657b9fe1cf92d5537f118ccb487/index_new/cn/character_skills.json</x:v>
      </x:c>
    </x:row>
    <x:row r="759" ht="20" customHeight="1">
      <x:c r="A759" s="6" t="str">
        <x:v>110301_4</x:v>
      </x:c>
      <x:c r="B759" s="6" t="str">
        <x:v>110301</x:v>
      </x:c>
      <x:c r="C759" s="6" t="n">
        <x:v>4</x:v>
      </x:c>
      <x:c r="D759" s="6" t="str">
        <x:v>雷鸣音阶</x:v>
      </x:c>
      <x:c r="E759" s="7" t="str">
        <x:v>对指定敌方单体造成等同于希露瓦80%攻击力的雷属性伤害。</x:v>
      </x:c>
      <x:c r="F759" s="6" t="n">
        <x:v>0.8</x:v>
      </x:c>
      <x:c r="G759" s="6" t="n">
        <x:v>0</x:v>
      </x:c>
      <x:c r="H759" s="6" t="n">
        <x:v>0</x:v>
      </x:c>
      <x:c r="I759" s="6" t="n">
        <x:v>0</x:v>
      </x:c>
      <x:c r="J759" s="6" t="str">
        <x:v>[0.8]</x:v>
      </x:c>
      <x:c r="K759" s="7" t="str">
        <x:v>需确认条件及分段</x:v>
      </x:c>
      <x:c r="L759" s="6" t="str">
        <x:v>https://raw.githubusercontent.com/Mar-7th/StarRailRes/dbe8cdfcfb0bf657b9fe1cf92d5537f118ccb487/index_new/cn/character_skills.json</x:v>
      </x:c>
    </x:row>
    <x:row r="760" ht="20" customHeight="1">
      <x:c r="A760" s="6" t="str">
        <x:v>110301_5</x:v>
      </x:c>
      <x:c r="B760" s="6" t="str">
        <x:v>110301</x:v>
      </x:c>
      <x:c r="C760" s="6" t="n">
        <x:v>5</x:v>
      </x:c>
      <x:c r="D760" s="6" t="str">
        <x:v>雷鸣音阶</x:v>
      </x:c>
      <x:c r="E760" s="7" t="str">
        <x:v>对指定敌方单体造成等同于希露瓦90%攻击力的雷属性伤害。</x:v>
      </x:c>
      <x:c r="F760" s="6" t="n">
        <x:v>0.9</x:v>
      </x:c>
      <x:c r="G760" s="6" t="n">
        <x:v>0</x:v>
      </x:c>
      <x:c r="H760" s="6" t="n">
        <x:v>0</x:v>
      </x:c>
      <x:c r="I760" s="6" t="n">
        <x:v>0</x:v>
      </x:c>
      <x:c r="J760" s="6" t="str">
        <x:v>[0.9]</x:v>
      </x:c>
      <x:c r="K760" s="7" t="str">
        <x:v>需确认条件及分段</x:v>
      </x:c>
      <x:c r="L760" s="6" t="str">
        <x:v>https://raw.githubusercontent.com/Mar-7th/StarRailRes/dbe8cdfcfb0bf657b9fe1cf92d5537f118ccb487/index_new/cn/character_skills.json</x:v>
      </x:c>
    </x:row>
    <x:row r="761" ht="20" customHeight="1">
      <x:c r="A761" s="6" t="str">
        <x:v>110301_6</x:v>
      </x:c>
      <x:c r="B761" s="6" t="str">
        <x:v>110301</x:v>
      </x:c>
      <x:c r="C761" s="6" t="n">
        <x:v>6</x:v>
      </x:c>
      <x:c r="D761" s="6" t="str">
        <x:v>雷鸣音阶</x:v>
      </x:c>
      <x:c r="E761" s="7" t="str">
        <x:v>对指定敌方单体造成等同于希露瓦100%攻击力的雷属性伤害。</x:v>
      </x:c>
      <x:c r="F761" s="6" t="n">
        <x:v>1</x:v>
      </x:c>
      <x:c r="G761" s="6" t="n">
        <x:v>0</x:v>
      </x:c>
      <x:c r="H761" s="6" t="n">
        <x:v>0</x:v>
      </x:c>
      <x:c r="I761" s="6" t="n">
        <x:v>0</x:v>
      </x:c>
      <x:c r="J761" s="6" t="str">
        <x:v>[1]</x:v>
      </x:c>
      <x:c r="K761" s="7" t="str">
        <x:v>需确认条件及分段</x:v>
      </x:c>
      <x:c r="L761" s="6" t="str">
        <x:v>https://raw.githubusercontent.com/Mar-7th/StarRailRes/dbe8cdfcfb0bf657b9fe1cf92d5537f118ccb487/index_new/cn/character_skills.json</x:v>
      </x:c>
    </x:row>
    <x:row r="762" ht="20" customHeight="1">
      <x:c r="A762" s="6" t="str">
        <x:v>110301_7</x:v>
      </x:c>
      <x:c r="B762" s="6" t="str">
        <x:v>110301</x:v>
      </x:c>
      <x:c r="C762" s="6" t="n">
        <x:v>7</x:v>
      </x:c>
      <x:c r="D762" s="6" t="str">
        <x:v>雷鸣音阶</x:v>
      </x:c>
      <x:c r="E762" s="7" t="str">
        <x:v>对指定敌方单体造成等同于希露瓦110%攻击力的雷属性伤害。</x:v>
      </x:c>
      <x:c r="F762" s="6" t="n">
        <x:v>1.1</x:v>
      </x:c>
      <x:c r="G762" s="6" t="n">
        <x:v>0</x:v>
      </x:c>
      <x:c r="H762" s="6" t="n">
        <x:v>0</x:v>
      </x:c>
      <x:c r="I762" s="6" t="n">
        <x:v>0</x:v>
      </x:c>
      <x:c r="J762" s="6" t="str">
        <x:v>[1.1]</x:v>
      </x:c>
      <x:c r="K762" s="7" t="str">
        <x:v>需确认条件及分段</x:v>
      </x:c>
      <x:c r="L762" s="6" t="str">
        <x:v>https://raw.githubusercontent.com/Mar-7th/StarRailRes/dbe8cdfcfb0bf657b9fe1cf92d5537f118ccb487/index_new/cn/character_skills.json</x:v>
      </x:c>
    </x:row>
    <x:row r="763" ht="20" customHeight="1">
      <x:c r="A763" s="6" t="str">
        <x:v>110301_8</x:v>
      </x:c>
      <x:c r="B763" s="6" t="str">
        <x:v>110301</x:v>
      </x:c>
      <x:c r="C763" s="6" t="n">
        <x:v>8</x:v>
      </x:c>
      <x:c r="D763" s="6" t="str">
        <x:v>雷鸣音阶</x:v>
      </x:c>
      <x:c r="E763" s="7" t="str">
        <x:v>对指定敌方单体造成等同于希露瓦120%攻击力的雷属性伤害。</x:v>
      </x:c>
      <x:c r="F763" s="6" t="n">
        <x:v>1.2</x:v>
      </x:c>
      <x:c r="G763" s="6" t="n">
        <x:v>0</x:v>
      </x:c>
      <x:c r="H763" s="6" t="n">
        <x:v>0</x:v>
      </x:c>
      <x:c r="I763" s="6" t="n">
        <x:v>0</x:v>
      </x:c>
      <x:c r="J763" s="6" t="str">
        <x:v>[1.2]</x:v>
      </x:c>
      <x:c r="K763" s="7" t="str">
        <x:v>需确认条件及分段</x:v>
      </x:c>
      <x:c r="L763" s="6" t="str">
        <x:v>https://raw.githubusercontent.com/Mar-7th/StarRailRes/dbe8cdfcfb0bf657b9fe1cf92d5537f118ccb487/index_new/cn/character_skills.json</x:v>
      </x:c>
    </x:row>
    <x:row r="764" ht="20" customHeight="1">
      <x:c r="A764" s="6" t="str">
        <x:v>110301_9</x:v>
      </x:c>
      <x:c r="B764" s="6" t="str">
        <x:v>110301</x:v>
      </x:c>
      <x:c r="C764" s="6" t="n">
        <x:v>9</x:v>
      </x:c>
      <x:c r="D764" s="6" t="str">
        <x:v>雷鸣音阶</x:v>
      </x:c>
      <x:c r="E764" s="7" t="str">
        <x:v>对指定敌方单体造成等同于希露瓦130%攻击力的雷属性伤害。</x:v>
      </x:c>
      <x:c r="F764" s="6" t="n">
        <x:v>1.3</x:v>
      </x:c>
      <x:c r="G764" s="6" t="n">
        <x:v>0</x:v>
      </x:c>
      <x:c r="H764" s="6" t="n">
        <x:v>0</x:v>
      </x:c>
      <x:c r="I764" s="6" t="n">
        <x:v>0</x:v>
      </x:c>
      <x:c r="J764" s="6" t="str">
        <x:v>[1.3]</x:v>
      </x:c>
      <x:c r="K764" s="7" t="str">
        <x:v>需确认条件及分段</x:v>
      </x:c>
      <x:c r="L764" s="6" t="str">
        <x:v>https://raw.githubusercontent.com/Mar-7th/StarRailRes/dbe8cdfcfb0bf657b9fe1cf92d5537f118ccb487/index_new/cn/character_skills.json</x:v>
      </x:c>
    </x:row>
    <x:row r="765" ht="20" customHeight="1">
      <x:c r="A765" s="6" t="str">
        <x:v>110301_10</x:v>
      </x:c>
      <x:c r="B765" s="6" t="str">
        <x:v>110301</x:v>
      </x:c>
      <x:c r="C765" s="6" t="n">
        <x:v>10</x:v>
      </x:c>
      <x:c r="D765" s="6" t="str">
        <x:v>雷鸣音阶</x:v>
      </x:c>
      <x:c r="E765" s="7" t="str">
        <x:v>对指定敌方单体造成等同于希露瓦140%攻击力的雷属性伤害。</x:v>
      </x:c>
      <x:c r="F765" s="6" t="n">
        <x:v>1.4</x:v>
      </x:c>
      <x:c r="G765" s="6" t="n">
        <x:v>0</x:v>
      </x:c>
      <x:c r="H765" s="6" t="n">
        <x:v>0</x:v>
      </x:c>
      <x:c r="I765" s="6" t="n">
        <x:v>0</x:v>
      </x:c>
      <x:c r="J765" s="6" t="str">
        <x:v>[1.4]</x:v>
      </x:c>
      <x:c r="K765" s="7" t="str">
        <x:v>需确认条件及分段</x:v>
      </x:c>
      <x:c r="L765" s="6" t="str">
        <x:v>https://raw.githubusercontent.com/Mar-7th/StarRailRes/dbe8cdfcfb0bf657b9fe1cf92d5537f118ccb487/index_new/cn/character_skills.json</x:v>
      </x:c>
    </x:row>
    <x:row r="766" ht="53" customHeight="1">
      <x:c r="A766" s="6" t="str">
        <x:v>110302_1</x:v>
      </x:c>
      <x:c r="B766" s="6" t="str">
        <x:v>110302</x:v>
      </x:c>
      <x:c r="C766" s="6" t="n">
        <x:v>1</x:v>
      </x:c>
      <x:c r="D766" s="6" t="str">
        <x:v>电光石火间</x:v>
      </x:c>
      <x:c r="E766" s="7" t="str">
        <x:v>对指定敌方单体造成等同于希露瓦70%攻击力的雷属性伤害，同时对其相邻目标造成等同于希露瓦30%攻击力的雷属性伤害，此外有80%的基础概率使受到攻击的敌方目标陷入触电状态，持续2回合。
触电状态下，敌方目标每回合开始时受到等同于希露瓦40%攻击力的雷属性持续伤害。</x:v>
      </x:c>
      <x:c r="F766" s="6" t="n">
        <x:v>1</x:v>
      </x:c>
      <x:c r="G766" s="6" t="n">
        <x:v>0</x:v>
      </x:c>
      <x:c r="H766" s="6" t="n">
        <x:v>0</x:v>
      </x:c>
      <x:c r="I766" s="6" t="n">
        <x:v>0</x:v>
      </x:c>
      <x:c r="J766" s="6" t="str">
        <x:v>[0.7, 0.3, 0.8, 2, 0.4]</x:v>
      </x:c>
      <x:c r="K766" s="7" t="str">
        <x:v>需确认条件及分段</x:v>
      </x:c>
      <x:c r="L766" s="6" t="str">
        <x:v>https://raw.githubusercontent.com/Mar-7th/StarRailRes/dbe8cdfcfb0bf657b9fe1cf92d5537f118ccb487/index_new/cn/character_skills.json</x:v>
      </x:c>
    </x:row>
    <x:row r="767" ht="53" customHeight="1">
      <x:c r="A767" s="6" t="str">
        <x:v>110302_2</x:v>
      </x:c>
      <x:c r="B767" s="6" t="str">
        <x:v>110302</x:v>
      </x:c>
      <x:c r="C767" s="6" t="n">
        <x:v>2</x:v>
      </x:c>
      <x:c r="D767" s="6" t="str">
        <x:v>电光石火间</x:v>
      </x:c>
      <x:c r="E767" s="7" t="str">
        <x:v>对指定敌方单体造成等同于希露瓦77%攻击力的雷属性伤害，同时对其相邻目标造成等同于希露瓦33%攻击力的雷属性伤害，此外有80%的基础概率使受到攻击的敌方目标陷入触电状态，持续2回合。
触电状态下，敌方目标每回合开始时受到等同于希露瓦44%攻击力的雷属性持续伤害。</x:v>
      </x:c>
      <x:c r="F767" s="6" t="n">
        <x:v>1.1</x:v>
      </x:c>
      <x:c r="G767" s="6" t="n">
        <x:v>0</x:v>
      </x:c>
      <x:c r="H767" s="6" t="n">
        <x:v>0</x:v>
      </x:c>
      <x:c r="I767" s="6" t="n">
        <x:v>0</x:v>
      </x:c>
      <x:c r="J767" s="6" t="str">
        <x:v>[0.77, 0.33, 0.8, 2, 0.44]</x:v>
      </x:c>
      <x:c r="K767" s="7" t="str">
        <x:v>需确认条件及分段</x:v>
      </x:c>
      <x:c r="L767" s="6" t="str">
        <x:v>https://raw.githubusercontent.com/Mar-7th/StarRailRes/dbe8cdfcfb0bf657b9fe1cf92d5537f118ccb487/index_new/cn/character_skills.json</x:v>
      </x:c>
    </x:row>
    <x:row r="768" ht="53" customHeight="1">
      <x:c r="A768" s="6" t="str">
        <x:v>110302_3</x:v>
      </x:c>
      <x:c r="B768" s="6" t="str">
        <x:v>110302</x:v>
      </x:c>
      <x:c r="C768" s="6" t="n">
        <x:v>3</x:v>
      </x:c>
      <x:c r="D768" s="6" t="str">
        <x:v>电光石火间</x:v>
      </x:c>
      <x:c r="E768" s="7" t="str">
        <x:v>对指定敌方单体造成等同于希露瓦84%攻击力的雷属性伤害，同时对其相邻目标造成等同于希露瓦36%攻击力的雷属性伤害，此外有80%的基础概率使受到攻击的敌方目标陷入触电状态，持续2回合。
触电状态下，敌方目标每回合开始时受到等同于希露瓦48%攻击力的雷属性持续伤害。</x:v>
      </x:c>
      <x:c r="F768" s="6" t="n">
        <x:v>1.2</x:v>
      </x:c>
      <x:c r="G768" s="6" t="n">
        <x:v>0</x:v>
      </x:c>
      <x:c r="H768" s="6" t="n">
        <x:v>0</x:v>
      </x:c>
      <x:c r="I768" s="6" t="n">
        <x:v>0</x:v>
      </x:c>
      <x:c r="J768" s="6" t="str">
        <x:v>[0.84, 0.36, 0.8, 2, 0.48]</x:v>
      </x:c>
      <x:c r="K768" s="7" t="str">
        <x:v>需确认条件及分段</x:v>
      </x:c>
      <x:c r="L768" s="6" t="str">
        <x:v>https://raw.githubusercontent.com/Mar-7th/StarRailRes/dbe8cdfcfb0bf657b9fe1cf92d5537f118ccb487/index_new/cn/character_skills.json</x:v>
      </x:c>
    </x:row>
    <x:row r="769" ht="53" customHeight="1">
      <x:c r="A769" s="6" t="str">
        <x:v>110302_4</x:v>
      </x:c>
      <x:c r="B769" s="6" t="str">
        <x:v>110302</x:v>
      </x:c>
      <x:c r="C769" s="6" t="n">
        <x:v>4</x:v>
      </x:c>
      <x:c r="D769" s="6" t="str">
        <x:v>电光石火间</x:v>
      </x:c>
      <x:c r="E769" s="7" t="str">
        <x:v>对指定敌方单体造成等同于希露瓦91%攻击力的雷属性伤害，同时对其相邻目标造成等同于希露瓦39%攻击力的雷属性伤害，此外有80%的基础概率使受到攻击的敌方目标陷入触电状态，持续2回合。
触电状态下，敌方目标每回合开始时受到等同于希露瓦52%攻击力的雷属性持续伤害。</x:v>
      </x:c>
      <x:c r="F769" s="6" t="n">
        <x:v>1.3</x:v>
      </x:c>
      <x:c r="G769" s="6" t="n">
        <x:v>0</x:v>
      </x:c>
      <x:c r="H769" s="6" t="n">
        <x:v>0</x:v>
      </x:c>
      <x:c r="I769" s="6" t="n">
        <x:v>0</x:v>
      </x:c>
      <x:c r="J769" s="6" t="str">
        <x:v>[0.91, 0.39, 0.8, 2, 0.52]</x:v>
      </x:c>
      <x:c r="K769" s="7" t="str">
        <x:v>需确认条件及分段</x:v>
      </x:c>
      <x:c r="L769" s="6" t="str">
        <x:v>https://raw.githubusercontent.com/Mar-7th/StarRailRes/dbe8cdfcfb0bf657b9fe1cf92d5537f118ccb487/index_new/cn/character_skills.json</x:v>
      </x:c>
    </x:row>
    <x:row r="770" ht="53" customHeight="1">
      <x:c r="A770" s="6" t="str">
        <x:v>110302_5</x:v>
      </x:c>
      <x:c r="B770" s="6" t="str">
        <x:v>110302</x:v>
      </x:c>
      <x:c r="C770" s="6" t="n">
        <x:v>5</x:v>
      </x:c>
      <x:c r="D770" s="6" t="str">
        <x:v>电光石火间</x:v>
      </x:c>
      <x:c r="E770" s="7" t="str">
        <x:v>对指定敌方单体造成等同于希露瓦98%攻击力的雷属性伤害，同时对其相邻目标造成等同于希露瓦42%攻击力的雷属性伤害，此外有80%的基础概率使受到攻击的敌方目标陷入触电状态，持续2回合。
触电状态下，敌方目标每回合开始时受到等同于希露瓦56%攻击力的雷属性持续伤害。</x:v>
      </x:c>
      <x:c r="F770" s="6" t="n">
        <x:v>1.4</x:v>
      </x:c>
      <x:c r="G770" s="6" t="n">
        <x:v>0</x:v>
      </x:c>
      <x:c r="H770" s="6" t="n">
        <x:v>0</x:v>
      </x:c>
      <x:c r="I770" s="6" t="n">
        <x:v>0</x:v>
      </x:c>
      <x:c r="J770" s="6" t="str">
        <x:v>[0.98, 0.42, 0.8, 2, 0.56]</x:v>
      </x:c>
      <x:c r="K770" s="7" t="str">
        <x:v>需确认条件及分段</x:v>
      </x:c>
      <x:c r="L770" s="6" t="str">
        <x:v>https://raw.githubusercontent.com/Mar-7th/StarRailRes/dbe8cdfcfb0bf657b9fe1cf92d5537f118ccb487/index_new/cn/character_skills.json</x:v>
      </x:c>
    </x:row>
    <x:row r="771" ht="53" customHeight="1">
      <x:c r="A771" s="6" t="str">
        <x:v>110302_6</x:v>
      </x:c>
      <x:c r="B771" s="6" t="str">
        <x:v>110302</x:v>
      </x:c>
      <x:c r="C771" s="6" t="n">
        <x:v>6</x:v>
      </x:c>
      <x:c r="D771" s="6" t="str">
        <x:v>电光石火间</x:v>
      </x:c>
      <x:c r="E771" s="7" t="str">
        <x:v>对指定敌方单体造成等同于希露瓦105%攻击力的雷属性伤害，同时对其相邻目标造成等同于希露瓦45%攻击力的雷属性伤害，此外有80%的基础概率使受到攻击的敌方目标陷入触电状态，持续2回合。
触电状态下，敌方目标每回合开始时受到等同于希露瓦62%攻击力的雷属性持续伤害。</x:v>
      </x:c>
      <x:c r="F771" s="6" t="n">
        <x:v>1.5</x:v>
      </x:c>
      <x:c r="G771" s="6" t="n">
        <x:v>0</x:v>
      </x:c>
      <x:c r="H771" s="6" t="n">
        <x:v>0</x:v>
      </x:c>
      <x:c r="I771" s="6" t="n">
        <x:v>0</x:v>
      </x:c>
      <x:c r="J771" s="6" t="str">
        <x:v>[1.05, 0.45, 0.8, 2, 0.62]</x:v>
      </x:c>
      <x:c r="K771" s="7" t="str">
        <x:v>需确认条件及分段</x:v>
      </x:c>
      <x:c r="L771" s="6" t="str">
        <x:v>https://raw.githubusercontent.com/Mar-7th/StarRailRes/dbe8cdfcfb0bf657b9fe1cf92d5537f118ccb487/index_new/cn/character_skills.json</x:v>
      </x:c>
    </x:row>
    <x:row r="772" ht="68" customHeight="1">
      <x:c r="A772" s="6" t="str">
        <x:v>110302_7</x:v>
      </x:c>
      <x:c r="B772" s="6" t="str">
        <x:v>110302</x:v>
      </x:c>
      <x:c r="C772" s="6" t="n">
        <x:v>7</x:v>
      </x:c>
      <x:c r="D772" s="6" t="str">
        <x:v>电光石火间</x:v>
      </x:c>
      <x:c r="E772" s="7" t="str">
        <x:v>对指定敌方单体造成等同于希露瓦113.75%攻击力的雷属性伤害，同时对其相邻目标造成等同于希露瓦48.75%攻击力的雷属性伤害，此外有80%的基础概率使受到攻击的敌方目标陷入触电状态，持续2回合。
触电状态下，敌方目标每回合开始时受到等同于希露瓦70%攻击力的雷属性持续伤害。</x:v>
      </x:c>
      <x:c r="F772" s="6" t="n">
        <x:v>1.625</x:v>
      </x:c>
      <x:c r="G772" s="6" t="n">
        <x:v>0</x:v>
      </x:c>
      <x:c r="H772" s="6" t="n">
        <x:v>0</x:v>
      </x:c>
      <x:c r="I772" s="6" t="n">
        <x:v>0</x:v>
      </x:c>
      <x:c r="J772" s="6" t="str">
        <x:v>[1.1375, 0.4875, 0.8, 2, 0.7]</x:v>
      </x:c>
      <x:c r="K772" s="7" t="str">
        <x:v>需确认条件及分段</x:v>
      </x:c>
      <x:c r="L772" s="6" t="str">
        <x:v>https://raw.githubusercontent.com/Mar-7th/StarRailRes/dbe8cdfcfb0bf657b9fe1cf92d5537f118ccb487/index_new/cn/character_skills.json</x:v>
      </x:c>
    </x:row>
    <x:row r="773" ht="68" customHeight="1">
      <x:c r="A773" s="6" t="str">
        <x:v>110302_8</x:v>
      </x:c>
      <x:c r="B773" s="6" t="str">
        <x:v>110302</x:v>
      </x:c>
      <x:c r="C773" s="6" t="n">
        <x:v>8</x:v>
      </x:c>
      <x:c r="D773" s="6" t="str">
        <x:v>电光石火间</x:v>
      </x:c>
      <x:c r="E773" s="7" t="str">
        <x:v>对指定敌方单体造成等同于希露瓦122.5%攻击力的雷属性伤害，同时对其相邻目标造成等同于希露瓦52.5%攻击力的雷属性伤害，此外有80%的基础概率使受到攻击的敌方目标陷入触电状态，持续2回合。
触电状态下，敌方目标每回合开始时受到等同于希露瓦80%攻击力的雷属性持续伤害。</x:v>
      </x:c>
      <x:c r="F773" s="6" t="n">
        <x:v>1.75</x:v>
      </x:c>
      <x:c r="G773" s="6" t="n">
        <x:v>0</x:v>
      </x:c>
      <x:c r="H773" s="6" t="n">
        <x:v>0</x:v>
      </x:c>
      <x:c r="I773" s="6" t="n">
        <x:v>0</x:v>
      </x:c>
      <x:c r="J773" s="6" t="str">
        <x:v>[1.225, 0.525, 0.8, 2, 0.8]</x:v>
      </x:c>
      <x:c r="K773" s="7" t="str">
        <x:v>需确认条件及分段</x:v>
      </x:c>
      <x:c r="L773" s="6" t="str">
        <x:v>https://raw.githubusercontent.com/Mar-7th/StarRailRes/dbe8cdfcfb0bf657b9fe1cf92d5537f118ccb487/index_new/cn/character_skills.json</x:v>
      </x:c>
    </x:row>
    <x:row r="774" ht="68" customHeight="1">
      <x:c r="A774" s="6" t="str">
        <x:v>110302_9</x:v>
      </x:c>
      <x:c r="B774" s="6" t="str">
        <x:v>110302</x:v>
      </x:c>
      <x:c r="C774" s="6" t="n">
        <x:v>9</x:v>
      </x:c>
      <x:c r="D774" s="6" t="str">
        <x:v>电光石火间</x:v>
      </x:c>
      <x:c r="E774" s="7" t="str">
        <x:v>对指定敌方单体造成等同于希露瓦131.25%攻击力的雷属性伤害，同时对其相邻目标造成等同于希露瓦56.25%攻击力的雷属性伤害，此外有80%的基础概率使受到攻击的敌方目标陷入触电状态，持续2回合。
触电状态下，敌方目标每回合开始时受到等同于希露瓦92%攻击力的雷属性持续伤害。</x:v>
      </x:c>
      <x:c r="F774" s="6" t="n">
        <x:v>1.875</x:v>
      </x:c>
      <x:c r="G774" s="6" t="n">
        <x:v>0</x:v>
      </x:c>
      <x:c r="H774" s="6" t="n">
        <x:v>0</x:v>
      </x:c>
      <x:c r="I774" s="6" t="n">
        <x:v>0</x:v>
      </x:c>
      <x:c r="J774" s="6" t="str">
        <x:v>[1.3125, 0.5625, 0.8, 2, 0.92]</x:v>
      </x:c>
      <x:c r="K774" s="7" t="str">
        <x:v>需确认条件及分段</x:v>
      </x:c>
      <x:c r="L774" s="6" t="str">
        <x:v>https://raw.githubusercontent.com/Mar-7th/StarRailRes/dbe8cdfcfb0bf657b9fe1cf92d5537f118ccb487/index_new/cn/character_skills.json</x:v>
      </x:c>
    </x:row>
    <x:row r="775" ht="68" customHeight="1">
      <x:c r="A775" s="6" t="str">
        <x:v>110302_10</x:v>
      </x:c>
      <x:c r="B775" s="6" t="str">
        <x:v>110302</x:v>
      </x:c>
      <x:c r="C775" s="6" t="n">
        <x:v>10</x:v>
      </x:c>
      <x:c r="D775" s="6" t="str">
        <x:v>电光石火间</x:v>
      </x:c>
      <x:c r="E775" s="7" t="str">
        <x:v>对指定敌方单体造成等同于希露瓦140%攻击力的雷属性伤害，同时对其相邻目标造成等同于希露瓦60%攻击力的雷属性伤害，此外有80%的基础概率使受到攻击的敌方目标陷入触电状态，持续2回合。
触电状态下，敌方目标每回合开始时受到等同于希露瓦104%攻击力的雷属性持续伤害。</x:v>
      </x:c>
      <x:c r="F775" s="6" t="n">
        <x:v>2</x:v>
      </x:c>
      <x:c r="G775" s="6" t="n">
        <x:v>0</x:v>
      </x:c>
      <x:c r="H775" s="6" t="n">
        <x:v>0</x:v>
      </x:c>
      <x:c r="I775" s="6" t="n">
        <x:v>0</x:v>
      </x:c>
      <x:c r="J775" s="6" t="str">
        <x:v>[1.4, 0.6, 0.8, 2, 1.04]</x:v>
      </x:c>
      <x:c r="K775" s="7" t="str">
        <x:v>需确认条件及分段</x:v>
      </x:c>
      <x:c r="L775" s="6" t="str">
        <x:v>https://raw.githubusercontent.com/Mar-7th/StarRailRes/dbe8cdfcfb0bf657b9fe1cf92d5537f118ccb487/index_new/cn/character_skills.json</x:v>
      </x:c>
    </x:row>
    <x:row r="776" ht="68" customHeight="1">
      <x:c r="A776" s="6" t="str">
        <x:v>110302_11</x:v>
      </x:c>
      <x:c r="B776" s="6" t="str">
        <x:v>110302</x:v>
      </x:c>
      <x:c r="C776" s="6" t="n">
        <x:v>11</x:v>
      </x:c>
      <x:c r="D776" s="6" t="str">
        <x:v>电光石火间</x:v>
      </x:c>
      <x:c r="E776" s="7" t="str">
        <x:v>对指定敌方单体造成等同于希露瓦147%攻击力的雷属性伤害，同时对其相邻目标造成等同于希露瓦63%攻击力的雷属性伤害，此外有80%的基础概率使受到攻击的敌方目标陷入触电状态，持续2回合。
触电状态下，敌方目标每回合开始时受到等同于希露瓦109.2%攻击力的雷属性持续伤害。</x:v>
      </x:c>
      <x:c r="F776" s="6" t="n">
        <x:v>2.1</x:v>
      </x:c>
      <x:c r="G776" s="6" t="n">
        <x:v>0</x:v>
      </x:c>
      <x:c r="H776" s="6" t="n">
        <x:v>0</x:v>
      </x:c>
      <x:c r="I776" s="6" t="n">
        <x:v>0</x:v>
      </x:c>
      <x:c r="J776" s="6" t="str">
        <x:v>[1.47, 0.63, 0.8, 2, 1.092]</x:v>
      </x:c>
      <x:c r="K776" s="7" t="str">
        <x:v>需确认条件及分段</x:v>
      </x:c>
      <x:c r="L776" s="6" t="str">
        <x:v>https://raw.githubusercontent.com/Mar-7th/StarRailRes/dbe8cdfcfb0bf657b9fe1cf92d5537f118ccb487/index_new/cn/character_skills.json</x:v>
      </x:c>
    </x:row>
    <x:row r="777" ht="68" customHeight="1">
      <x:c r="A777" s="6" t="str">
        <x:v>110302_12</x:v>
      </x:c>
      <x:c r="B777" s="6" t="str">
        <x:v>110302</x:v>
      </x:c>
      <x:c r="C777" s="6" t="n">
        <x:v>12</x:v>
      </x:c>
      <x:c r="D777" s="6" t="str">
        <x:v>电光石火间</x:v>
      </x:c>
      <x:c r="E777" s="7" t="str">
        <x:v>对指定敌方单体造成等同于希露瓦154%攻击力的雷属性伤害，同时对其相邻目标造成等同于希露瓦66%攻击力的雷属性伤害，此外有80%的基础概率使受到攻击的敌方目标陷入触电状态，持续2回合。
触电状态下，敌方目标每回合开始时受到等同于希露瓦114.4%攻击力的雷属性持续伤害。</x:v>
      </x:c>
      <x:c r="F777" s="6" t="n">
        <x:v>2.2</x:v>
      </x:c>
      <x:c r="G777" s="6" t="n">
        <x:v>0</x:v>
      </x:c>
      <x:c r="H777" s="6" t="n">
        <x:v>0</x:v>
      </x:c>
      <x:c r="I777" s="6" t="n">
        <x:v>0</x:v>
      </x:c>
      <x:c r="J777" s="6" t="str">
        <x:v>[1.54, 0.66, 0.8, 2, 1.144]</x:v>
      </x:c>
      <x:c r="K777" s="7" t="str">
        <x:v>需确认条件及分段</x:v>
      </x:c>
      <x:c r="L777" s="6" t="str">
        <x:v>https://raw.githubusercontent.com/Mar-7th/StarRailRes/dbe8cdfcfb0bf657b9fe1cf92d5537f118ccb487/index_new/cn/character_skills.json</x:v>
      </x:c>
    </x:row>
    <x:row r="778" ht="68" customHeight="1">
      <x:c r="A778" s="6" t="str">
        <x:v>110302_13</x:v>
      </x:c>
      <x:c r="B778" s="6" t="str">
        <x:v>110302</x:v>
      </x:c>
      <x:c r="C778" s="6" t="n">
        <x:v>13</x:v>
      </x:c>
      <x:c r="D778" s="6" t="str">
        <x:v>电光石火间</x:v>
      </x:c>
      <x:c r="E778" s="7" t="str">
        <x:v>对指定敌方单体造成等同于希露瓦161%攻击力的雷属性伤害，同时对其相邻目标造成等同于希露瓦69%攻击力的雷属性伤害，此外有80%的基础概率使受到攻击的敌方目标陷入触电状态，持续2回合。
触电状态下，敌方目标每回合开始时受到等同于希露瓦119.6%攻击力的雷属性持续伤害。</x:v>
      </x:c>
      <x:c r="F778" s="6" t="n">
        <x:v>2.3</x:v>
      </x:c>
      <x:c r="G778" s="6" t="n">
        <x:v>0</x:v>
      </x:c>
      <x:c r="H778" s="6" t="n">
        <x:v>0</x:v>
      </x:c>
      <x:c r="I778" s="6" t="n">
        <x:v>0</x:v>
      </x:c>
      <x:c r="J778" s="6" t="str">
        <x:v>[1.61, 0.69, 0.8, 2, 1.196]</x:v>
      </x:c>
      <x:c r="K778" s="7" t="str">
        <x:v>需确认条件及分段</x:v>
      </x:c>
      <x:c r="L778" s="6" t="str">
        <x:v>https://raw.githubusercontent.com/Mar-7th/StarRailRes/dbe8cdfcfb0bf657b9fe1cf92d5537f118ccb487/index_new/cn/character_skills.json</x:v>
      </x:c>
    </x:row>
    <x:row r="779" ht="68" customHeight="1">
      <x:c r="A779" s="6" t="str">
        <x:v>110302_14</x:v>
      </x:c>
      <x:c r="B779" s="6" t="str">
        <x:v>110302</x:v>
      </x:c>
      <x:c r="C779" s="6" t="n">
        <x:v>14</x:v>
      </x:c>
      <x:c r="D779" s="6" t="str">
        <x:v>电光石火间</x:v>
      </x:c>
      <x:c r="E779" s="7" t="str">
        <x:v>对指定敌方单体造成等同于希露瓦168%攻击力的雷属性伤害，同时对其相邻目标造成等同于希露瓦72%攻击力的雷属性伤害，此外有80%的基础概率使受到攻击的敌方目标陷入触电状态，持续2回合。
触电状态下，敌方目标每回合开始时受到等同于希露瓦124.8%攻击力的雷属性持续伤害。</x:v>
      </x:c>
      <x:c r="F779" s="6" t="n">
        <x:v>2.4</x:v>
      </x:c>
      <x:c r="G779" s="6" t="n">
        <x:v>0</x:v>
      </x:c>
      <x:c r="H779" s="6" t="n">
        <x:v>0</x:v>
      </x:c>
      <x:c r="I779" s="6" t="n">
        <x:v>0</x:v>
      </x:c>
      <x:c r="J779" s="6" t="str">
        <x:v>[1.68, 0.72, 0.8, 2, 1.248]</x:v>
      </x:c>
      <x:c r="K779" s="7" t="str">
        <x:v>需确认条件及分段</x:v>
      </x:c>
      <x:c r="L779" s="6" t="str">
        <x:v>https://raw.githubusercontent.com/Mar-7th/StarRailRes/dbe8cdfcfb0bf657b9fe1cf92d5537f118ccb487/index_new/cn/character_skills.json</x:v>
      </x:c>
    </x:row>
    <x:row r="780" ht="68" customHeight="1">
      <x:c r="A780" s="6" t="str">
        <x:v>110302_15</x:v>
      </x:c>
      <x:c r="B780" s="6" t="str">
        <x:v>110302</x:v>
      </x:c>
      <x:c r="C780" s="6" t="n">
        <x:v>15</x:v>
      </x:c>
      <x:c r="D780" s="6" t="str">
        <x:v>电光石火间</x:v>
      </x:c>
      <x:c r="E780" s="7" t="str">
        <x:v>对指定敌方单体造成等同于希露瓦175%攻击力的雷属性伤害，同时对其相邻目标造成等同于希露瓦75%攻击力的雷属性伤害，此外有80%的基础概率使受到攻击的敌方目标陷入触电状态，持续2回合。
触电状态下，敌方目标每回合开始时受到等同于希露瓦130%攻击力的雷属性持续伤害。</x:v>
      </x:c>
      <x:c r="F780" s="6" t="n">
        <x:v>2.5</x:v>
      </x:c>
      <x:c r="G780" s="6" t="n">
        <x:v>0</x:v>
      </x:c>
      <x:c r="H780" s="6" t="n">
        <x:v>0</x:v>
      </x:c>
      <x:c r="I780" s="6" t="n">
        <x:v>0</x:v>
      </x:c>
      <x:c r="J780" s="6" t="str">
        <x:v>[1.75, 0.75, 0.8, 2, 1.3]</x:v>
      </x:c>
      <x:c r="K780" s="7" t="str">
        <x:v>需确认条件及分段</x:v>
      </x:c>
      <x:c r="L780" s="6" t="str">
        <x:v>https://raw.githubusercontent.com/Mar-7th/StarRailRes/dbe8cdfcfb0bf657b9fe1cf92d5537f118ccb487/index_new/cn/character_skills.json</x:v>
      </x:c>
    </x:row>
    <x:row r="781" ht="38" customHeight="1">
      <x:c r="A781" s="6" t="str">
        <x:v>110303_1</x:v>
      </x:c>
      <x:c r="B781" s="6" t="str">
        <x:v>110303</x:v>
      </x:c>
      <x:c r="C781" s="6" t="n">
        <x:v>1</x:v>
      </x:c>
      <x:c r="D781" s="6" t="str">
        <x:v>机械热潮登场！</x:v>
      </x:c>
      <x:c r="E781" s="7" t="str">
        <x:v>对敌方全体造成等同于希露瓦108%攻击力的雷属性伤害，并使触电状态下的敌方目标延长2回合的触电状态。</x:v>
      </x:c>
      <x:c r="F781" s="6" t="n">
        <x:v>1.08</x:v>
      </x:c>
      <x:c r="G781" s="6" t="n">
        <x:v>0</x:v>
      </x:c>
      <x:c r="H781" s="6" t="n">
        <x:v>0</x:v>
      </x:c>
      <x:c r="I781" s="6" t="n">
        <x:v>0</x:v>
      </x:c>
      <x:c r="J781" s="6" t="str">
        <x:v>[1.08, 2]</x:v>
      </x:c>
      <x:c r="K781" s="7" t="str">
        <x:v>需确认条件及分段</x:v>
      </x:c>
      <x:c r="L781" s="6" t="str">
        <x:v>https://raw.githubusercontent.com/Mar-7th/StarRailRes/dbe8cdfcfb0bf657b9fe1cf92d5537f118ccb487/index_new/cn/character_skills.json</x:v>
      </x:c>
    </x:row>
    <x:row r="782" ht="38" customHeight="1">
      <x:c r="A782" s="6" t="str">
        <x:v>110303_2</x:v>
      </x:c>
      <x:c r="B782" s="6" t="str">
        <x:v>110303</x:v>
      </x:c>
      <x:c r="C782" s="6" t="n">
        <x:v>2</x:v>
      </x:c>
      <x:c r="D782" s="6" t="str">
        <x:v>机械热潮登场！</x:v>
      </x:c>
      <x:c r="E782" s="7" t="str">
        <x:v>对敌方全体造成等同于希露瓦115.2%攻击力的雷属性伤害，并使触电状态下的敌方目标延长2回合的触电状态。</x:v>
      </x:c>
      <x:c r="F782" s="6" t="n">
        <x:v>1.152</x:v>
      </x:c>
      <x:c r="G782" s="6" t="n">
        <x:v>0</x:v>
      </x:c>
      <x:c r="H782" s="6" t="n">
        <x:v>0</x:v>
      </x:c>
      <x:c r="I782" s="6" t="n">
        <x:v>0</x:v>
      </x:c>
      <x:c r="J782" s="6" t="str">
        <x:v>[1.152, 2]</x:v>
      </x:c>
      <x:c r="K782" s="7" t="str">
        <x:v>需确认条件及分段</x:v>
      </x:c>
      <x:c r="L782" s="6" t="str">
        <x:v>https://raw.githubusercontent.com/Mar-7th/StarRailRes/dbe8cdfcfb0bf657b9fe1cf92d5537f118ccb487/index_new/cn/character_skills.json</x:v>
      </x:c>
    </x:row>
    <x:row r="783" ht="38" customHeight="1">
      <x:c r="A783" s="6" t="str">
        <x:v>110303_3</x:v>
      </x:c>
      <x:c r="B783" s="6" t="str">
        <x:v>110303</x:v>
      </x:c>
      <x:c r="C783" s="6" t="n">
        <x:v>3</x:v>
      </x:c>
      <x:c r="D783" s="6" t="str">
        <x:v>机械热潮登场！</x:v>
      </x:c>
      <x:c r="E783" s="7" t="str">
        <x:v>对敌方全体造成等同于希露瓦122.4%攻击力的雷属性伤害，并使触电状态下的敌方目标延长2回合的触电状态。</x:v>
      </x:c>
      <x:c r="F783" s="6" t="n">
        <x:v>1.224</x:v>
      </x:c>
      <x:c r="G783" s="6" t="n">
        <x:v>0</x:v>
      </x:c>
      <x:c r="H783" s="6" t="n">
        <x:v>0</x:v>
      </x:c>
      <x:c r="I783" s="6" t="n">
        <x:v>0</x:v>
      </x:c>
      <x:c r="J783" s="6" t="str">
        <x:v>[1.224, 2]</x:v>
      </x:c>
      <x:c r="K783" s="7" t="str">
        <x:v>需确认条件及分段</x:v>
      </x:c>
      <x:c r="L783" s="6" t="str">
        <x:v>https://raw.githubusercontent.com/Mar-7th/StarRailRes/dbe8cdfcfb0bf657b9fe1cf92d5537f118ccb487/index_new/cn/character_skills.json</x:v>
      </x:c>
    </x:row>
    <x:row r="784" ht="38" customHeight="1">
      <x:c r="A784" s="6" t="str">
        <x:v>110303_4</x:v>
      </x:c>
      <x:c r="B784" s="6" t="str">
        <x:v>110303</x:v>
      </x:c>
      <x:c r="C784" s="6" t="n">
        <x:v>4</x:v>
      </x:c>
      <x:c r="D784" s="6" t="str">
        <x:v>机械热潮登场！</x:v>
      </x:c>
      <x:c r="E784" s="7" t="str">
        <x:v>对敌方全体造成等同于希露瓦129.6%攻击力的雷属性伤害，并使触电状态下的敌方目标延长2回合的触电状态。</x:v>
      </x:c>
      <x:c r="F784" s="6" t="n">
        <x:v>1.296</x:v>
      </x:c>
      <x:c r="G784" s="6" t="n">
        <x:v>0</x:v>
      </x:c>
      <x:c r="H784" s="6" t="n">
        <x:v>0</x:v>
      </x:c>
      <x:c r="I784" s="6" t="n">
        <x:v>0</x:v>
      </x:c>
      <x:c r="J784" s="6" t="str">
        <x:v>[1.296, 2]</x:v>
      </x:c>
      <x:c r="K784" s="7" t="str">
        <x:v>需确认条件及分段</x:v>
      </x:c>
      <x:c r="L784" s="6" t="str">
        <x:v>https://raw.githubusercontent.com/Mar-7th/StarRailRes/dbe8cdfcfb0bf657b9fe1cf92d5537f118ccb487/index_new/cn/character_skills.json</x:v>
      </x:c>
    </x:row>
    <x:row r="785" ht="38" customHeight="1">
      <x:c r="A785" s="6" t="str">
        <x:v>110303_5</x:v>
      </x:c>
      <x:c r="B785" s="6" t="str">
        <x:v>110303</x:v>
      </x:c>
      <x:c r="C785" s="6" t="n">
        <x:v>5</x:v>
      </x:c>
      <x:c r="D785" s="6" t="str">
        <x:v>机械热潮登场！</x:v>
      </x:c>
      <x:c r="E785" s="7" t="str">
        <x:v>对敌方全体造成等同于希露瓦136.8%攻击力的雷属性伤害，并使触电状态下的敌方目标延长2回合的触电状态。</x:v>
      </x:c>
      <x:c r="F785" s="6" t="n">
        <x:v>1.368</x:v>
      </x:c>
      <x:c r="G785" s="6" t="n">
        <x:v>0</x:v>
      </x:c>
      <x:c r="H785" s="6" t="n">
        <x:v>0</x:v>
      </x:c>
      <x:c r="I785" s="6" t="n">
        <x:v>0</x:v>
      </x:c>
      <x:c r="J785" s="6" t="str">
        <x:v>[1.368, 2]</x:v>
      </x:c>
      <x:c r="K785" s="7" t="str">
        <x:v>需确认条件及分段</x:v>
      </x:c>
      <x:c r="L785" s="6" t="str">
        <x:v>https://raw.githubusercontent.com/Mar-7th/StarRailRes/dbe8cdfcfb0bf657b9fe1cf92d5537f118ccb487/index_new/cn/character_skills.json</x:v>
      </x:c>
    </x:row>
    <x:row r="786" ht="38" customHeight="1">
      <x:c r="A786" s="6" t="str">
        <x:v>110303_6</x:v>
      </x:c>
      <x:c r="B786" s="6" t="str">
        <x:v>110303</x:v>
      </x:c>
      <x:c r="C786" s="6" t="n">
        <x:v>6</x:v>
      </x:c>
      <x:c r="D786" s="6" t="str">
        <x:v>机械热潮登场！</x:v>
      </x:c>
      <x:c r="E786" s="7" t="str">
        <x:v>对敌方全体造成等同于希露瓦144%攻击力的雷属性伤害，并使触电状态下的敌方目标延长2回合的触电状态。</x:v>
      </x:c>
      <x:c r="F786" s="6" t="n">
        <x:v>1.44</x:v>
      </x:c>
      <x:c r="G786" s="6" t="n">
        <x:v>0</x:v>
      </x:c>
      <x:c r="H786" s="6" t="n">
        <x:v>0</x:v>
      </x:c>
      <x:c r="I786" s="6" t="n">
        <x:v>0</x:v>
      </x:c>
      <x:c r="J786" s="6" t="str">
        <x:v>[1.44, 2]</x:v>
      </x:c>
      <x:c r="K786" s="7" t="str">
        <x:v>需确认条件及分段</x:v>
      </x:c>
      <x:c r="L786" s="6" t="str">
        <x:v>https://raw.githubusercontent.com/Mar-7th/StarRailRes/dbe8cdfcfb0bf657b9fe1cf92d5537f118ccb487/index_new/cn/character_skills.json</x:v>
      </x:c>
    </x:row>
    <x:row r="787" ht="38" customHeight="1">
      <x:c r="A787" s="6" t="str">
        <x:v>110303_7</x:v>
      </x:c>
      <x:c r="B787" s="6" t="str">
        <x:v>110303</x:v>
      </x:c>
      <x:c r="C787" s="6" t="n">
        <x:v>7</x:v>
      </x:c>
      <x:c r="D787" s="6" t="str">
        <x:v>机械热潮登场！</x:v>
      </x:c>
      <x:c r="E787" s="7" t="str">
        <x:v>对敌方全体造成等同于希露瓦153%攻击力的雷属性伤害，并使触电状态下的敌方目标延长2回合的触电状态。</x:v>
      </x:c>
      <x:c r="F787" s="6" t="n">
        <x:v>1.53</x:v>
      </x:c>
      <x:c r="G787" s="6" t="n">
        <x:v>0</x:v>
      </x:c>
      <x:c r="H787" s="6" t="n">
        <x:v>0</x:v>
      </x:c>
      <x:c r="I787" s="6" t="n">
        <x:v>0</x:v>
      </x:c>
      <x:c r="J787" s="6" t="str">
        <x:v>[1.53, 2]</x:v>
      </x:c>
      <x:c r="K787" s="7" t="str">
        <x:v>需确认条件及分段</x:v>
      </x:c>
      <x:c r="L787" s="6" t="str">
        <x:v>https://raw.githubusercontent.com/Mar-7th/StarRailRes/dbe8cdfcfb0bf657b9fe1cf92d5537f118ccb487/index_new/cn/character_skills.json</x:v>
      </x:c>
    </x:row>
    <x:row r="788" ht="38" customHeight="1">
      <x:c r="A788" s="6" t="str">
        <x:v>110303_8</x:v>
      </x:c>
      <x:c r="B788" s="6" t="str">
        <x:v>110303</x:v>
      </x:c>
      <x:c r="C788" s="6" t="n">
        <x:v>8</x:v>
      </x:c>
      <x:c r="D788" s="6" t="str">
        <x:v>机械热潮登场！</x:v>
      </x:c>
      <x:c r="E788" s="7" t="str">
        <x:v>对敌方全体造成等同于希露瓦162%攻击力的雷属性伤害，并使触电状态下的敌方目标延长2回合的触电状态。</x:v>
      </x:c>
      <x:c r="F788" s="6" t="n">
        <x:v>1.62</x:v>
      </x:c>
      <x:c r="G788" s="6" t="n">
        <x:v>0</x:v>
      </x:c>
      <x:c r="H788" s="6" t="n">
        <x:v>0</x:v>
      </x:c>
      <x:c r="I788" s="6" t="n">
        <x:v>0</x:v>
      </x:c>
      <x:c r="J788" s="6" t="str">
        <x:v>[1.62, 2]</x:v>
      </x:c>
      <x:c r="K788" s="7" t="str">
        <x:v>需确认条件及分段</x:v>
      </x:c>
      <x:c r="L788" s="6" t="str">
        <x:v>https://raw.githubusercontent.com/Mar-7th/StarRailRes/dbe8cdfcfb0bf657b9fe1cf92d5537f118ccb487/index_new/cn/character_skills.json</x:v>
      </x:c>
    </x:row>
    <x:row r="789" ht="38" customHeight="1">
      <x:c r="A789" s="6" t="str">
        <x:v>110303_9</x:v>
      </x:c>
      <x:c r="B789" s="6" t="str">
        <x:v>110303</x:v>
      </x:c>
      <x:c r="C789" s="6" t="n">
        <x:v>9</x:v>
      </x:c>
      <x:c r="D789" s="6" t="str">
        <x:v>机械热潮登场！</x:v>
      </x:c>
      <x:c r="E789" s="7" t="str">
        <x:v>对敌方全体造成等同于希露瓦171%攻击力的雷属性伤害，并使触电状态下的敌方目标延长2回合的触电状态。</x:v>
      </x:c>
      <x:c r="F789" s="6" t="n">
        <x:v>1.71</x:v>
      </x:c>
      <x:c r="G789" s="6" t="n">
        <x:v>0</x:v>
      </x:c>
      <x:c r="H789" s="6" t="n">
        <x:v>0</x:v>
      </x:c>
      <x:c r="I789" s="6" t="n">
        <x:v>0</x:v>
      </x:c>
      <x:c r="J789" s="6" t="str">
        <x:v>[1.71, 2]</x:v>
      </x:c>
      <x:c r="K789" s="7" t="str">
        <x:v>需确认条件及分段</x:v>
      </x:c>
      <x:c r="L789" s="6" t="str">
        <x:v>https://raw.githubusercontent.com/Mar-7th/StarRailRes/dbe8cdfcfb0bf657b9fe1cf92d5537f118ccb487/index_new/cn/character_skills.json</x:v>
      </x:c>
    </x:row>
    <x:row r="790" ht="38" customHeight="1">
      <x:c r="A790" s="6" t="str">
        <x:v>110303_10</x:v>
      </x:c>
      <x:c r="B790" s="6" t="str">
        <x:v>110303</x:v>
      </x:c>
      <x:c r="C790" s="6" t="n">
        <x:v>10</x:v>
      </x:c>
      <x:c r="D790" s="6" t="str">
        <x:v>机械热潮登场！</x:v>
      </x:c>
      <x:c r="E790" s="7" t="str">
        <x:v>对敌方全体造成等同于希露瓦180%攻击力的雷属性伤害，并使触电状态下的敌方目标延长2回合的触电状态。</x:v>
      </x:c>
      <x:c r="F790" s="6" t="n">
        <x:v>1.8</x:v>
      </x:c>
      <x:c r="G790" s="6" t="n">
        <x:v>0</x:v>
      </x:c>
      <x:c r="H790" s="6" t="n">
        <x:v>0</x:v>
      </x:c>
      <x:c r="I790" s="6" t="n">
        <x:v>0</x:v>
      </x:c>
      <x:c r="J790" s="6" t="str">
        <x:v>[1.8, 2]</x:v>
      </x:c>
      <x:c r="K790" s="7" t="str">
        <x:v>需确认条件及分段</x:v>
      </x:c>
      <x:c r="L790" s="6" t="str">
        <x:v>https://raw.githubusercontent.com/Mar-7th/StarRailRes/dbe8cdfcfb0bf657b9fe1cf92d5537f118ccb487/index_new/cn/character_skills.json</x:v>
      </x:c>
    </x:row>
    <x:row r="791" ht="38" customHeight="1">
      <x:c r="A791" s="6" t="str">
        <x:v>110303_11</x:v>
      </x:c>
      <x:c r="B791" s="6" t="str">
        <x:v>110303</x:v>
      </x:c>
      <x:c r="C791" s="6" t="n">
        <x:v>11</x:v>
      </x:c>
      <x:c r="D791" s="6" t="str">
        <x:v>机械热潮登场！</x:v>
      </x:c>
      <x:c r="E791" s="7" t="str">
        <x:v>对敌方全体造成等同于希露瓦187.2%攻击力的雷属性伤害，并使触电状态下的敌方目标延长2回合的触电状态。</x:v>
      </x:c>
      <x:c r="F791" s="6" t="n">
        <x:v>1.872</x:v>
      </x:c>
      <x:c r="G791" s="6" t="n">
        <x:v>0</x:v>
      </x:c>
      <x:c r="H791" s="6" t="n">
        <x:v>0</x:v>
      </x:c>
      <x:c r="I791" s="6" t="n">
        <x:v>0</x:v>
      </x:c>
      <x:c r="J791" s="6" t="str">
        <x:v>[1.872, 2]</x:v>
      </x:c>
      <x:c r="K791" s="7" t="str">
        <x:v>需确认条件及分段</x:v>
      </x:c>
      <x:c r="L791" s="6" t="str">
        <x:v>https://raw.githubusercontent.com/Mar-7th/StarRailRes/dbe8cdfcfb0bf657b9fe1cf92d5537f118ccb487/index_new/cn/character_skills.json</x:v>
      </x:c>
    </x:row>
    <x:row r="792" ht="38" customHeight="1">
      <x:c r="A792" s="6" t="str">
        <x:v>110303_12</x:v>
      </x:c>
      <x:c r="B792" s="6" t="str">
        <x:v>110303</x:v>
      </x:c>
      <x:c r="C792" s="6" t="n">
        <x:v>12</x:v>
      </x:c>
      <x:c r="D792" s="6" t="str">
        <x:v>机械热潮登场！</x:v>
      </x:c>
      <x:c r="E792" s="7" t="str">
        <x:v>对敌方全体造成等同于希露瓦194.4%攻击力的雷属性伤害，并使触电状态下的敌方目标延长2回合的触电状态。</x:v>
      </x:c>
      <x:c r="F792" s="6" t="n">
        <x:v>1.944</x:v>
      </x:c>
      <x:c r="G792" s="6" t="n">
        <x:v>0</x:v>
      </x:c>
      <x:c r="H792" s="6" t="n">
        <x:v>0</x:v>
      </x:c>
      <x:c r="I792" s="6" t="n">
        <x:v>0</x:v>
      </x:c>
      <x:c r="J792" s="6" t="str">
        <x:v>[1.944, 2]</x:v>
      </x:c>
      <x:c r="K792" s="7" t="str">
        <x:v>需确认条件及分段</x:v>
      </x:c>
      <x:c r="L792" s="6" t="str">
        <x:v>https://raw.githubusercontent.com/Mar-7th/StarRailRes/dbe8cdfcfb0bf657b9fe1cf92d5537f118ccb487/index_new/cn/character_skills.json</x:v>
      </x:c>
    </x:row>
    <x:row r="793" ht="38" customHeight="1">
      <x:c r="A793" s="6" t="str">
        <x:v>110303_13</x:v>
      </x:c>
      <x:c r="B793" s="6" t="str">
        <x:v>110303</x:v>
      </x:c>
      <x:c r="C793" s="6" t="n">
        <x:v>13</x:v>
      </x:c>
      <x:c r="D793" s="6" t="str">
        <x:v>机械热潮登场！</x:v>
      </x:c>
      <x:c r="E793" s="7" t="str">
        <x:v>对敌方全体造成等同于希露瓦201.6%攻击力的雷属性伤害，并使触电状态下的敌方目标延长2回合的触电状态。</x:v>
      </x:c>
      <x:c r="F793" s="6" t="n">
        <x:v>2.016</x:v>
      </x:c>
      <x:c r="G793" s="6" t="n">
        <x:v>0</x:v>
      </x:c>
      <x:c r="H793" s="6" t="n">
        <x:v>0</x:v>
      </x:c>
      <x:c r="I793" s="6" t="n">
        <x:v>0</x:v>
      </x:c>
      <x:c r="J793" s="6" t="str">
        <x:v>[2.016, 2]</x:v>
      </x:c>
      <x:c r="K793" s="7" t="str">
        <x:v>需确认条件及分段</x:v>
      </x:c>
      <x:c r="L793" s="6" t="str">
        <x:v>https://raw.githubusercontent.com/Mar-7th/StarRailRes/dbe8cdfcfb0bf657b9fe1cf92d5537f118ccb487/index_new/cn/character_skills.json</x:v>
      </x:c>
    </x:row>
    <x:row r="794" ht="38" customHeight="1">
      <x:c r="A794" s="6" t="str">
        <x:v>110303_14</x:v>
      </x:c>
      <x:c r="B794" s="6" t="str">
        <x:v>110303</x:v>
      </x:c>
      <x:c r="C794" s="6" t="n">
        <x:v>14</x:v>
      </x:c>
      <x:c r="D794" s="6" t="str">
        <x:v>机械热潮登场！</x:v>
      </x:c>
      <x:c r="E794" s="7" t="str">
        <x:v>对敌方全体造成等同于希露瓦208.8%攻击力的雷属性伤害，并使触电状态下的敌方目标延长2回合的触电状态。</x:v>
      </x:c>
      <x:c r="F794" s="6" t="n">
        <x:v>2.088</x:v>
      </x:c>
      <x:c r="G794" s="6" t="n">
        <x:v>0</x:v>
      </x:c>
      <x:c r="H794" s="6" t="n">
        <x:v>0</x:v>
      </x:c>
      <x:c r="I794" s="6" t="n">
        <x:v>0</x:v>
      </x:c>
      <x:c r="J794" s="6" t="str">
        <x:v>[2.088, 2]</x:v>
      </x:c>
      <x:c r="K794" s="7" t="str">
        <x:v>需确认条件及分段</x:v>
      </x:c>
      <x:c r="L794" s="6" t="str">
        <x:v>https://raw.githubusercontent.com/Mar-7th/StarRailRes/dbe8cdfcfb0bf657b9fe1cf92d5537f118ccb487/index_new/cn/character_skills.json</x:v>
      </x:c>
    </x:row>
    <x:row r="795" ht="38" customHeight="1">
      <x:c r="A795" s="6" t="str">
        <x:v>110303_15</x:v>
      </x:c>
      <x:c r="B795" s="6" t="str">
        <x:v>110303</x:v>
      </x:c>
      <x:c r="C795" s="6" t="n">
        <x:v>15</x:v>
      </x:c>
      <x:c r="D795" s="6" t="str">
        <x:v>机械热潮登场！</x:v>
      </x:c>
      <x:c r="E795" s="7" t="str">
        <x:v>对敌方全体造成等同于希露瓦216%攻击力的雷属性伤害，并使触电状态下的敌方目标延长2回合的触电状态。</x:v>
      </x:c>
      <x:c r="F795" s="6" t="n">
        <x:v>2.16</x:v>
      </x:c>
      <x:c r="G795" s="6" t="n">
        <x:v>0</x:v>
      </x:c>
      <x:c r="H795" s="6" t="n">
        <x:v>0</x:v>
      </x:c>
      <x:c r="I795" s="6" t="n">
        <x:v>0</x:v>
      </x:c>
      <x:c r="J795" s="6" t="str">
        <x:v>[2.16, 2]</x:v>
      </x:c>
      <x:c r="K795" s="7" t="str">
        <x:v>需确认条件及分段</x:v>
      </x:c>
      <x:c r="L795" s="6" t="str">
        <x:v>https://raw.githubusercontent.com/Mar-7th/StarRailRes/dbe8cdfcfb0bf657b9fe1cf92d5537f118ccb487/index_new/cn/character_skills.json</x:v>
      </x:c>
    </x:row>
    <x:row r="796" ht="20" customHeight="1">
      <x:c r="A796" s="6" t="str">
        <x:v>110304_1</x:v>
      </x:c>
      <x:c r="B796" s="6" t="str">
        <x:v>110304</x:v>
      </x:c>
      <x:c r="C796" s="6" t="n">
        <x:v>1</x:v>
      </x:c>
      <x:c r="D796" s="6" t="str">
        <x:v>燃情和弦</x:v>
      </x:c>
      <x:c r="E796" s="7" t="str">
        <x:v>施放攻击后，对所有触电状态下的敌方目标造成等同于希露瓦36%攻击力的雷属性附加伤害。</x:v>
      </x:c>
      <x:c r="F796" s="6" t="n">
        <x:v>0.36</x:v>
      </x:c>
      <x:c r="G796" s="6" t="n">
        <x:v>0</x:v>
      </x:c>
      <x:c r="H796" s="6" t="n">
        <x:v>0</x:v>
      </x:c>
      <x:c r="I796" s="6" t="n">
        <x:v>0</x:v>
      </x:c>
      <x:c r="J796" s="6" t="str">
        <x:v>[0.36]</x:v>
      </x:c>
      <x:c r="K796" s="7" t="str">
        <x:v>需确认条件及分段</x:v>
      </x:c>
      <x:c r="L796" s="6" t="str">
        <x:v>https://raw.githubusercontent.com/Mar-7th/StarRailRes/dbe8cdfcfb0bf657b9fe1cf92d5537f118ccb487/index_new/cn/character_skills.json</x:v>
      </x:c>
    </x:row>
    <x:row r="797" ht="20" customHeight="1">
      <x:c r="A797" s="6" t="str">
        <x:v>110304_2</x:v>
      </x:c>
      <x:c r="B797" s="6" t="str">
        <x:v>110304</x:v>
      </x:c>
      <x:c r="C797" s="6" t="n">
        <x:v>2</x:v>
      </x:c>
      <x:c r="D797" s="6" t="str">
        <x:v>燃情和弦</x:v>
      </x:c>
      <x:c r="E797" s="7" t="str">
        <x:v>施放攻击后，对所有触电状态下的敌方目标造成等同于希露瓦39.6%攻击力的雷属性附加伤害。</x:v>
      </x:c>
      <x:c r="F797" s="6" t="n">
        <x:v>0.396</x:v>
      </x:c>
      <x:c r="G797" s="6" t="n">
        <x:v>0</x:v>
      </x:c>
      <x:c r="H797" s="6" t="n">
        <x:v>0</x:v>
      </x:c>
      <x:c r="I797" s="6" t="n">
        <x:v>0</x:v>
      </x:c>
      <x:c r="J797" s="6" t="str">
        <x:v>[0.396]</x:v>
      </x:c>
      <x:c r="K797" s="7" t="str">
        <x:v>需确认条件及分段</x:v>
      </x:c>
      <x:c r="L797" s="6" t="str">
        <x:v>https://raw.githubusercontent.com/Mar-7th/StarRailRes/dbe8cdfcfb0bf657b9fe1cf92d5537f118ccb487/index_new/cn/character_skills.json</x:v>
      </x:c>
    </x:row>
    <x:row r="798" ht="20" customHeight="1">
      <x:c r="A798" s="6" t="str">
        <x:v>110304_3</x:v>
      </x:c>
      <x:c r="B798" s="6" t="str">
        <x:v>110304</x:v>
      </x:c>
      <x:c r="C798" s="6" t="n">
        <x:v>3</x:v>
      </x:c>
      <x:c r="D798" s="6" t="str">
        <x:v>燃情和弦</x:v>
      </x:c>
      <x:c r="E798" s="7" t="str">
        <x:v>施放攻击后，对所有触电状态下的敌方目标造成等同于希露瓦43.2%攻击力的雷属性附加伤害。</x:v>
      </x:c>
      <x:c r="F798" s="6" t="n">
        <x:v>0.432</x:v>
      </x:c>
      <x:c r="G798" s="6" t="n">
        <x:v>0</x:v>
      </x:c>
      <x:c r="H798" s="6" t="n">
        <x:v>0</x:v>
      </x:c>
      <x:c r="I798" s="6" t="n">
        <x:v>0</x:v>
      </x:c>
      <x:c r="J798" s="6" t="str">
        <x:v>[0.432]</x:v>
      </x:c>
      <x:c r="K798" s="7" t="str">
        <x:v>需确认条件及分段</x:v>
      </x:c>
      <x:c r="L798" s="6" t="str">
        <x:v>https://raw.githubusercontent.com/Mar-7th/StarRailRes/dbe8cdfcfb0bf657b9fe1cf92d5537f118ccb487/index_new/cn/character_skills.json</x:v>
      </x:c>
    </x:row>
    <x:row r="799" ht="20" customHeight="1">
      <x:c r="A799" s="6" t="str">
        <x:v>110304_4</x:v>
      </x:c>
      <x:c r="B799" s="6" t="str">
        <x:v>110304</x:v>
      </x:c>
      <x:c r="C799" s="6" t="n">
        <x:v>4</x:v>
      </x:c>
      <x:c r="D799" s="6" t="str">
        <x:v>燃情和弦</x:v>
      </x:c>
      <x:c r="E799" s="7" t="str">
        <x:v>施放攻击后，对所有触电状态下的敌方目标造成等同于希露瓦46.8%攻击力的雷属性附加伤害。</x:v>
      </x:c>
      <x:c r="F799" s="6" t="n">
        <x:v>0.468</x:v>
      </x:c>
      <x:c r="G799" s="6" t="n">
        <x:v>0</x:v>
      </x:c>
      <x:c r="H799" s="6" t="n">
        <x:v>0</x:v>
      </x:c>
      <x:c r="I799" s="6" t="n">
        <x:v>0</x:v>
      </x:c>
      <x:c r="J799" s="6" t="str">
        <x:v>[0.468]</x:v>
      </x:c>
      <x:c r="K799" s="7" t="str">
        <x:v>需确认条件及分段</x:v>
      </x:c>
      <x:c r="L799" s="6" t="str">
        <x:v>https://raw.githubusercontent.com/Mar-7th/StarRailRes/dbe8cdfcfb0bf657b9fe1cf92d5537f118ccb487/index_new/cn/character_skills.json</x:v>
      </x:c>
    </x:row>
    <x:row r="800" ht="20" customHeight="1">
      <x:c r="A800" s="6" t="str">
        <x:v>110304_5</x:v>
      </x:c>
      <x:c r="B800" s="6" t="str">
        <x:v>110304</x:v>
      </x:c>
      <x:c r="C800" s="6" t="n">
        <x:v>5</x:v>
      </x:c>
      <x:c r="D800" s="6" t="str">
        <x:v>燃情和弦</x:v>
      </x:c>
      <x:c r="E800" s="7" t="str">
        <x:v>施放攻击后，对所有触电状态下的敌方目标造成等同于希露瓦50.4%攻击力的雷属性附加伤害。</x:v>
      </x:c>
      <x:c r="F800" s="6" t="n">
        <x:v>0.504</x:v>
      </x:c>
      <x:c r="G800" s="6" t="n">
        <x:v>0</x:v>
      </x:c>
      <x:c r="H800" s="6" t="n">
        <x:v>0</x:v>
      </x:c>
      <x:c r="I800" s="6" t="n">
        <x:v>0</x:v>
      </x:c>
      <x:c r="J800" s="6" t="str">
        <x:v>[0.504]</x:v>
      </x:c>
      <x:c r="K800" s="7" t="str">
        <x:v>需确认条件及分段</x:v>
      </x:c>
      <x:c r="L800" s="6" t="str">
        <x:v>https://raw.githubusercontent.com/Mar-7th/StarRailRes/dbe8cdfcfb0bf657b9fe1cf92d5537f118ccb487/index_new/cn/character_skills.json</x:v>
      </x:c>
    </x:row>
    <x:row r="801" ht="20" customHeight="1">
      <x:c r="A801" s="6" t="str">
        <x:v>110304_6</x:v>
      </x:c>
      <x:c r="B801" s="6" t="str">
        <x:v>110304</x:v>
      </x:c>
      <x:c r="C801" s="6" t="n">
        <x:v>6</x:v>
      </x:c>
      <x:c r="D801" s="6" t="str">
        <x:v>燃情和弦</x:v>
      </x:c>
      <x:c r="E801" s="7" t="str">
        <x:v>施放攻击后，对所有触电状态下的敌方目标造成等同于希露瓦54%攻击力的雷属性附加伤害。</x:v>
      </x:c>
      <x:c r="F801" s="6" t="n">
        <x:v>0.54</x:v>
      </x:c>
      <x:c r="G801" s="6" t="n">
        <x:v>0</x:v>
      </x:c>
      <x:c r="H801" s="6" t="n">
        <x:v>0</x:v>
      </x:c>
      <x:c r="I801" s="6" t="n">
        <x:v>0</x:v>
      </x:c>
      <x:c r="J801" s="6" t="str">
        <x:v>[0.54]</x:v>
      </x:c>
      <x:c r="K801" s="7" t="str">
        <x:v>需确认条件及分段</x:v>
      </x:c>
      <x:c r="L801" s="6" t="str">
        <x:v>https://raw.githubusercontent.com/Mar-7th/StarRailRes/dbe8cdfcfb0bf657b9fe1cf92d5537f118ccb487/index_new/cn/character_skills.json</x:v>
      </x:c>
    </x:row>
    <x:row r="802" ht="20" customHeight="1">
      <x:c r="A802" s="6" t="str">
        <x:v>110304_7</x:v>
      </x:c>
      <x:c r="B802" s="6" t="str">
        <x:v>110304</x:v>
      </x:c>
      <x:c r="C802" s="6" t="n">
        <x:v>7</x:v>
      </x:c>
      <x:c r="D802" s="6" t="str">
        <x:v>燃情和弦</x:v>
      </x:c>
      <x:c r="E802" s="7" t="str">
        <x:v>施放攻击后，对所有触电状态下的敌方目标造成等同于希露瓦58.5%攻击力的雷属性附加伤害。</x:v>
      </x:c>
      <x:c r="F802" s="6" t="n">
        <x:v>0.585</x:v>
      </x:c>
      <x:c r="G802" s="6" t="n">
        <x:v>0</x:v>
      </x:c>
      <x:c r="H802" s="6" t="n">
        <x:v>0</x:v>
      </x:c>
      <x:c r="I802" s="6" t="n">
        <x:v>0</x:v>
      </x:c>
      <x:c r="J802" s="6" t="str">
        <x:v>[0.585]</x:v>
      </x:c>
      <x:c r="K802" s="7" t="str">
        <x:v>需确认条件及分段</x:v>
      </x:c>
      <x:c r="L802" s="6" t="str">
        <x:v>https://raw.githubusercontent.com/Mar-7th/StarRailRes/dbe8cdfcfb0bf657b9fe1cf92d5537f118ccb487/index_new/cn/character_skills.json</x:v>
      </x:c>
    </x:row>
    <x:row r="803" ht="20" customHeight="1">
      <x:c r="A803" s="6" t="str">
        <x:v>110304_8</x:v>
      </x:c>
      <x:c r="B803" s="6" t="str">
        <x:v>110304</x:v>
      </x:c>
      <x:c r="C803" s="6" t="n">
        <x:v>8</x:v>
      </x:c>
      <x:c r="D803" s="6" t="str">
        <x:v>燃情和弦</x:v>
      </x:c>
      <x:c r="E803" s="7" t="str">
        <x:v>施放攻击后，对所有触电状态下的敌方目标造成等同于希露瓦63%攻击力的雷属性附加伤害。</x:v>
      </x:c>
      <x:c r="F803" s="6" t="n">
        <x:v>0.63</x:v>
      </x:c>
      <x:c r="G803" s="6" t="n">
        <x:v>0</x:v>
      </x:c>
      <x:c r="H803" s="6" t="n">
        <x:v>0</x:v>
      </x:c>
      <x:c r="I803" s="6" t="n">
        <x:v>0</x:v>
      </x:c>
      <x:c r="J803" s="6" t="str">
        <x:v>[0.63]</x:v>
      </x:c>
      <x:c r="K803" s="7" t="str">
        <x:v>需确认条件及分段</x:v>
      </x:c>
      <x:c r="L803" s="6" t="str">
        <x:v>https://raw.githubusercontent.com/Mar-7th/StarRailRes/dbe8cdfcfb0bf657b9fe1cf92d5537f118ccb487/index_new/cn/character_skills.json</x:v>
      </x:c>
    </x:row>
    <x:row r="804" ht="20" customHeight="1">
      <x:c r="A804" s="6" t="str">
        <x:v>110304_9</x:v>
      </x:c>
      <x:c r="B804" s="6" t="str">
        <x:v>110304</x:v>
      </x:c>
      <x:c r="C804" s="6" t="n">
        <x:v>9</x:v>
      </x:c>
      <x:c r="D804" s="6" t="str">
        <x:v>燃情和弦</x:v>
      </x:c>
      <x:c r="E804" s="7" t="str">
        <x:v>施放攻击后，对所有触电状态下的敌方目标造成等同于希露瓦67.5%攻击力的雷属性附加伤害。</x:v>
      </x:c>
      <x:c r="F804" s="6" t="n">
        <x:v>0.675</x:v>
      </x:c>
      <x:c r="G804" s="6" t="n">
        <x:v>0</x:v>
      </x:c>
      <x:c r="H804" s="6" t="n">
        <x:v>0</x:v>
      </x:c>
      <x:c r="I804" s="6" t="n">
        <x:v>0</x:v>
      </x:c>
      <x:c r="J804" s="6" t="str">
        <x:v>[0.675]</x:v>
      </x:c>
      <x:c r="K804" s="7" t="str">
        <x:v>需确认条件及分段</x:v>
      </x:c>
      <x:c r="L804" s="6" t="str">
        <x:v>https://raw.githubusercontent.com/Mar-7th/StarRailRes/dbe8cdfcfb0bf657b9fe1cf92d5537f118ccb487/index_new/cn/character_skills.json</x:v>
      </x:c>
    </x:row>
    <x:row r="805" ht="20" customHeight="1">
      <x:c r="A805" s="6" t="str">
        <x:v>110304_10</x:v>
      </x:c>
      <x:c r="B805" s="6" t="str">
        <x:v>110304</x:v>
      </x:c>
      <x:c r="C805" s="6" t="n">
        <x:v>10</x:v>
      </x:c>
      <x:c r="D805" s="6" t="str">
        <x:v>燃情和弦</x:v>
      </x:c>
      <x:c r="E805" s="7" t="str">
        <x:v>施放攻击后，对所有触电状态下的敌方目标造成等同于希露瓦72%攻击力的雷属性附加伤害。</x:v>
      </x:c>
      <x:c r="F805" s="6" t="n">
        <x:v>0.72</x:v>
      </x:c>
      <x:c r="G805" s="6" t="n">
        <x:v>0</x:v>
      </x:c>
      <x:c r="H805" s="6" t="n">
        <x:v>0</x:v>
      </x:c>
      <x:c r="I805" s="6" t="n">
        <x:v>0</x:v>
      </x:c>
      <x:c r="J805" s="6" t="str">
        <x:v>[0.72]</x:v>
      </x:c>
      <x:c r="K805" s="7" t="str">
        <x:v>需确认条件及分段</x:v>
      </x:c>
      <x:c r="L805" s="6" t="str">
        <x:v>https://raw.githubusercontent.com/Mar-7th/StarRailRes/dbe8cdfcfb0bf657b9fe1cf92d5537f118ccb487/index_new/cn/character_skills.json</x:v>
      </x:c>
    </x:row>
    <x:row r="806" ht="20" customHeight="1">
      <x:c r="A806" s="6" t="str">
        <x:v>110304_11</x:v>
      </x:c>
      <x:c r="B806" s="6" t="str">
        <x:v>110304</x:v>
      </x:c>
      <x:c r="C806" s="6" t="n">
        <x:v>11</x:v>
      </x:c>
      <x:c r="D806" s="6" t="str">
        <x:v>燃情和弦</x:v>
      </x:c>
      <x:c r="E806" s="7" t="str">
        <x:v>施放攻击后，对所有触电状态下的敌方目标造成等同于希露瓦75.6%攻击力的雷属性附加伤害。</x:v>
      </x:c>
      <x:c r="F806" s="6" t="n">
        <x:v>0.756</x:v>
      </x:c>
      <x:c r="G806" s="6" t="n">
        <x:v>0</x:v>
      </x:c>
      <x:c r="H806" s="6" t="n">
        <x:v>0</x:v>
      </x:c>
      <x:c r="I806" s="6" t="n">
        <x:v>0</x:v>
      </x:c>
      <x:c r="J806" s="6" t="str">
        <x:v>[0.756]</x:v>
      </x:c>
      <x:c r="K806" s="7" t="str">
        <x:v>需确认条件及分段</x:v>
      </x:c>
      <x:c r="L806" s="6" t="str">
        <x:v>https://raw.githubusercontent.com/Mar-7th/StarRailRes/dbe8cdfcfb0bf657b9fe1cf92d5537f118ccb487/index_new/cn/character_skills.json</x:v>
      </x:c>
    </x:row>
    <x:row r="807" ht="20" customHeight="1">
      <x:c r="A807" s="6" t="str">
        <x:v>110304_12</x:v>
      </x:c>
      <x:c r="B807" s="6" t="str">
        <x:v>110304</x:v>
      </x:c>
      <x:c r="C807" s="6" t="n">
        <x:v>12</x:v>
      </x:c>
      <x:c r="D807" s="6" t="str">
        <x:v>燃情和弦</x:v>
      </x:c>
      <x:c r="E807" s="7" t="str">
        <x:v>施放攻击后，对所有触电状态下的敌方目标造成等同于希露瓦79.2%攻击力的雷属性附加伤害。</x:v>
      </x:c>
      <x:c r="F807" s="6" t="n">
        <x:v>0.792</x:v>
      </x:c>
      <x:c r="G807" s="6" t="n">
        <x:v>0</x:v>
      </x:c>
      <x:c r="H807" s="6" t="n">
        <x:v>0</x:v>
      </x:c>
      <x:c r="I807" s="6" t="n">
        <x:v>0</x:v>
      </x:c>
      <x:c r="J807" s="6" t="str">
        <x:v>[0.792]</x:v>
      </x:c>
      <x:c r="K807" s="7" t="str">
        <x:v>需确认条件及分段</x:v>
      </x:c>
      <x:c r="L807" s="6" t="str">
        <x:v>https://raw.githubusercontent.com/Mar-7th/StarRailRes/dbe8cdfcfb0bf657b9fe1cf92d5537f118ccb487/index_new/cn/character_skills.json</x:v>
      </x:c>
    </x:row>
    <x:row r="808" ht="20" customHeight="1">
      <x:c r="A808" s="6" t="str">
        <x:v>110304_13</x:v>
      </x:c>
      <x:c r="B808" s="6" t="str">
        <x:v>110304</x:v>
      </x:c>
      <x:c r="C808" s="6" t="n">
        <x:v>13</x:v>
      </x:c>
      <x:c r="D808" s="6" t="str">
        <x:v>燃情和弦</x:v>
      </x:c>
      <x:c r="E808" s="7" t="str">
        <x:v>施放攻击后，对所有触电状态下的敌方目标造成等同于希露瓦82.8%攻击力的雷属性附加伤害。</x:v>
      </x:c>
      <x:c r="F808" s="6" t="n">
        <x:v>0.828</x:v>
      </x:c>
      <x:c r="G808" s="6" t="n">
        <x:v>0</x:v>
      </x:c>
      <x:c r="H808" s="6" t="n">
        <x:v>0</x:v>
      </x:c>
      <x:c r="I808" s="6" t="n">
        <x:v>0</x:v>
      </x:c>
      <x:c r="J808" s="6" t="str">
        <x:v>[0.828]</x:v>
      </x:c>
      <x:c r="K808" s="7" t="str">
        <x:v>需确认条件及分段</x:v>
      </x:c>
      <x:c r="L808" s="6" t="str">
        <x:v>https://raw.githubusercontent.com/Mar-7th/StarRailRes/dbe8cdfcfb0bf657b9fe1cf92d5537f118ccb487/index_new/cn/character_skills.json</x:v>
      </x:c>
    </x:row>
    <x:row r="809" ht="20" customHeight="1">
      <x:c r="A809" s="6" t="str">
        <x:v>110304_14</x:v>
      </x:c>
      <x:c r="B809" s="6" t="str">
        <x:v>110304</x:v>
      </x:c>
      <x:c r="C809" s="6" t="n">
        <x:v>14</x:v>
      </x:c>
      <x:c r="D809" s="6" t="str">
        <x:v>燃情和弦</x:v>
      </x:c>
      <x:c r="E809" s="7" t="str">
        <x:v>施放攻击后，对所有触电状态下的敌方目标造成等同于希露瓦86.4%攻击力的雷属性附加伤害。</x:v>
      </x:c>
      <x:c r="F809" s="6" t="n">
        <x:v>0.864</x:v>
      </x:c>
      <x:c r="G809" s="6" t="n">
        <x:v>0</x:v>
      </x:c>
      <x:c r="H809" s="6" t="n">
        <x:v>0</x:v>
      </x:c>
      <x:c r="I809" s="6" t="n">
        <x:v>0</x:v>
      </x:c>
      <x:c r="J809" s="6" t="str">
        <x:v>[0.864]</x:v>
      </x:c>
      <x:c r="K809" s="7" t="str">
        <x:v>需确认条件及分段</x:v>
      </x:c>
      <x:c r="L809" s="6" t="str">
        <x:v>https://raw.githubusercontent.com/Mar-7th/StarRailRes/dbe8cdfcfb0bf657b9fe1cf92d5537f118ccb487/index_new/cn/character_skills.json</x:v>
      </x:c>
    </x:row>
    <x:row r="810" ht="20" customHeight="1">
      <x:c r="A810" s="6" t="str">
        <x:v>110304_15</x:v>
      </x:c>
      <x:c r="B810" s="6" t="str">
        <x:v>110304</x:v>
      </x:c>
      <x:c r="C810" s="6" t="n">
        <x:v>15</x:v>
      </x:c>
      <x:c r="D810" s="6" t="str">
        <x:v>燃情和弦</x:v>
      </x:c>
      <x:c r="E810" s="7" t="str">
        <x:v>施放攻击后，对所有触电状态下的敌方目标造成等同于希露瓦90%攻击力的雷属性附加伤害。</x:v>
      </x:c>
      <x:c r="F810" s="6" t="n">
        <x:v>0.9</x:v>
      </x:c>
      <x:c r="G810" s="6" t="n">
        <x:v>0</x:v>
      </x:c>
      <x:c r="H810" s="6" t="n">
        <x:v>0</x:v>
      </x:c>
      <x:c r="I810" s="6" t="n">
        <x:v>0</x:v>
      </x:c>
      <x:c r="J810" s="6" t="str">
        <x:v>[0.9]</x:v>
      </x:c>
      <x:c r="K810" s="7" t="str">
        <x:v>需确认条件及分段</x:v>
      </x:c>
      <x:c r="L810" s="6" t="str">
        <x:v>https://raw.githubusercontent.com/Mar-7th/StarRailRes/dbe8cdfcfb0bf657b9fe1cf92d5537f118ccb487/index_new/cn/character_skills.json</x:v>
      </x:c>
    </x:row>
    <x:row r="811" ht="20" customHeight="1">
      <x:c r="A811" s="6" t="str">
        <x:v>110306_1</x:v>
      </x:c>
      <x:c r="B811" s="6" t="str">
        <x:v>110306</x:v>
      </x:c>
      <x:c r="C811" s="6" t="n">
        <x:v>1</x:v>
      </x:c>
      <x:c r="D811" s="6" t="str">
        <x:v>攻击</x:v>
      </x:c>
      <x:c r="E811" s="7" t="str">
        <x:v>攻击敌人，进入战斗后削弱敌方目标对应属性韧性。</x:v>
      </x:c>
      <x:c r="F811" s="6" t="n">
        <x:v>0</x:v>
      </x:c>
      <x:c r="G811" s="6" t="n">
        <x:v>0</x:v>
      </x:c>
      <x:c r="H811" s="6" t="n">
        <x:v>0</x:v>
      </x:c>
      <x:c r="I811" s="6" t="n">
        <x:v>0</x:v>
      </x:c>
      <x:c r="J811" s="6" t="str">
        <x:v>[]</x:v>
      </x:c>
      <x:c r="K811" s="7" t="str">
        <x:v>缺少结构化参数，必须覆盖</x:v>
      </x:c>
      <x:c r="L811" s="6" t="str">
        <x:v>https://raw.githubusercontent.com/Mar-7th/StarRailRes/dbe8cdfcfb0bf657b9fe1cf92d5537f118ccb487/index_new/cn/character_skills.json</x:v>
      </x:c>
    </x:row>
    <x:row r="812" ht="53" customHeight="1">
      <x:c r="A812" s="6" t="str">
        <x:v>110307_1</x:v>
      </x:c>
      <x:c r="B812" s="6" t="str">
        <x:v>110307</x:v>
      </x:c>
      <x:c r="C812" s="6" t="n">
        <x:v>1</x:v>
      </x:c>
      <x:c r="D812" s="6" t="str">
        <x:v>晚安，贝洛伯格</x:v>
      </x:c>
      <x:c r="E812" s="7" t="str">
        <x:v>立即攻击敌人，进入战斗后对敌方随机单体造成等同于希露瓦50%攻击力的雷属性伤害，同时有100%的基础概率使敌方每个单体目标陷入触电状态，持续3回合。
触电状态下，敌方目标每回合开始时受到等同于希露瓦50%攻击力的雷属性持续伤害。</x:v>
      </x:c>
      <x:c r="F812" s="6" t="n">
        <x:v>0.5</x:v>
      </x:c>
      <x:c r="G812" s="6" t="n">
        <x:v>0</x:v>
      </x:c>
      <x:c r="H812" s="6" t="n">
        <x:v>0</x:v>
      </x:c>
      <x:c r="I812" s="6" t="n">
        <x:v>0</x:v>
      </x:c>
      <x:c r="J812" s="6" t="str">
        <x:v>[1, 0.5, 3, 0.5]</x:v>
      </x:c>
      <x:c r="K812" s="7" t="str">
        <x:v>需确认条件及分段</x:v>
      </x:c>
      <x:c r="L812" s="6" t="str">
        <x:v>https://raw.githubusercontent.com/Mar-7th/StarRailRes/dbe8cdfcfb0bf657b9fe1cf92d5537f118ccb487/index_new/cn/character_skills.json</x:v>
      </x:c>
    </x:row>
    <x:row r="813" ht="20" customHeight="1">
      <x:c r="A813" s="6" t="str">
        <x:v>110401_1</x:v>
      </x:c>
      <x:c r="B813" s="6" t="str">
        <x:v>110401</x:v>
      </x:c>
      <x:c r="C813" s="6" t="n">
        <x:v>1</x:v>
      </x:c>
      <x:c r="D813" s="6" t="str">
        <x:v>一意之拳</x:v>
      </x:c>
      <x:c r="E813" s="7" t="str">
        <x:v>对指定敌方单体造成等同于杰帕德50%攻击力的冰属性伤害。</x:v>
      </x:c>
      <x:c r="F813" s="6" t="n">
        <x:v>0.5</x:v>
      </x:c>
      <x:c r="G813" s="6" t="n">
        <x:v>0</x:v>
      </x:c>
      <x:c r="H813" s="6" t="n">
        <x:v>0</x:v>
      </x:c>
      <x:c r="I813" s="6" t="n">
        <x:v>0</x:v>
      </x:c>
      <x:c r="J813" s="6" t="str">
        <x:v>[0.5]</x:v>
      </x:c>
      <x:c r="K813" s="7" t="str">
        <x:v>需确认条件及分段</x:v>
      </x:c>
      <x:c r="L813" s="6" t="str">
        <x:v>https://raw.githubusercontent.com/Mar-7th/StarRailRes/dbe8cdfcfb0bf657b9fe1cf92d5537f118ccb487/index_new/cn/character_skills.json</x:v>
      </x:c>
    </x:row>
    <x:row r="814" ht="20" customHeight="1">
      <x:c r="A814" s="6" t="str">
        <x:v>110401_2</x:v>
      </x:c>
      <x:c r="B814" s="6" t="str">
        <x:v>110401</x:v>
      </x:c>
      <x:c r="C814" s="6" t="n">
        <x:v>2</x:v>
      </x:c>
      <x:c r="D814" s="6" t="str">
        <x:v>一意之拳</x:v>
      </x:c>
      <x:c r="E814" s="7" t="str">
        <x:v>对指定敌方单体造成等同于杰帕德60%攻击力的冰属性伤害。</x:v>
      </x:c>
      <x:c r="F814" s="6" t="n">
        <x:v>0.6</x:v>
      </x:c>
      <x:c r="G814" s="6" t="n">
        <x:v>0</x:v>
      </x:c>
      <x:c r="H814" s="6" t="n">
        <x:v>0</x:v>
      </x:c>
      <x:c r="I814" s="6" t="n">
        <x:v>0</x:v>
      </x:c>
      <x:c r="J814" s="6" t="str">
        <x:v>[0.6]</x:v>
      </x:c>
      <x:c r="K814" s="7" t="str">
        <x:v>需确认条件及分段</x:v>
      </x:c>
      <x:c r="L814" s="6" t="str">
        <x:v>https://raw.githubusercontent.com/Mar-7th/StarRailRes/dbe8cdfcfb0bf657b9fe1cf92d5537f118ccb487/index_new/cn/character_skills.json</x:v>
      </x:c>
    </x:row>
    <x:row r="815" ht="20" customHeight="1">
      <x:c r="A815" s="6" t="str">
        <x:v>110401_3</x:v>
      </x:c>
      <x:c r="B815" s="6" t="str">
        <x:v>110401</x:v>
      </x:c>
      <x:c r="C815" s="6" t="n">
        <x:v>3</x:v>
      </x:c>
      <x:c r="D815" s="6" t="str">
        <x:v>一意之拳</x:v>
      </x:c>
      <x:c r="E815" s="7" t="str">
        <x:v>对指定敌方单体造成等同于杰帕德70%攻击力的冰属性伤害。</x:v>
      </x:c>
      <x:c r="F815" s="6" t="n">
        <x:v>0.7</x:v>
      </x:c>
      <x:c r="G815" s="6" t="n">
        <x:v>0</x:v>
      </x:c>
      <x:c r="H815" s="6" t="n">
        <x:v>0</x:v>
      </x:c>
      <x:c r="I815" s="6" t="n">
        <x:v>0</x:v>
      </x:c>
      <x:c r="J815" s="6" t="str">
        <x:v>[0.7]</x:v>
      </x:c>
      <x:c r="K815" s="7" t="str">
        <x:v>需确认条件及分段</x:v>
      </x:c>
      <x:c r="L815" s="6" t="str">
        <x:v>https://raw.githubusercontent.com/Mar-7th/StarRailRes/dbe8cdfcfb0bf657b9fe1cf92d5537f118ccb487/index_new/cn/character_skills.json</x:v>
      </x:c>
    </x:row>
    <x:row r="816" ht="20" customHeight="1">
      <x:c r="A816" s="6" t="str">
        <x:v>110401_4</x:v>
      </x:c>
      <x:c r="B816" s="6" t="str">
        <x:v>110401</x:v>
      </x:c>
      <x:c r="C816" s="6" t="n">
        <x:v>4</x:v>
      </x:c>
      <x:c r="D816" s="6" t="str">
        <x:v>一意之拳</x:v>
      </x:c>
      <x:c r="E816" s="7" t="str">
        <x:v>对指定敌方单体造成等同于杰帕德80%攻击力的冰属性伤害。</x:v>
      </x:c>
      <x:c r="F816" s="6" t="n">
        <x:v>0.8</x:v>
      </x:c>
      <x:c r="G816" s="6" t="n">
        <x:v>0</x:v>
      </x:c>
      <x:c r="H816" s="6" t="n">
        <x:v>0</x:v>
      </x:c>
      <x:c r="I816" s="6" t="n">
        <x:v>0</x:v>
      </x:c>
      <x:c r="J816" s="6" t="str">
        <x:v>[0.8]</x:v>
      </x:c>
      <x:c r="K816" s="7" t="str">
        <x:v>需确认条件及分段</x:v>
      </x:c>
      <x:c r="L816" s="6" t="str">
        <x:v>https://raw.githubusercontent.com/Mar-7th/StarRailRes/dbe8cdfcfb0bf657b9fe1cf92d5537f118ccb487/index_new/cn/character_skills.json</x:v>
      </x:c>
    </x:row>
    <x:row r="817" ht="20" customHeight="1">
      <x:c r="A817" s="6" t="str">
        <x:v>110401_5</x:v>
      </x:c>
      <x:c r="B817" s="6" t="str">
        <x:v>110401</x:v>
      </x:c>
      <x:c r="C817" s="6" t="n">
        <x:v>5</x:v>
      </x:c>
      <x:c r="D817" s="6" t="str">
        <x:v>一意之拳</x:v>
      </x:c>
      <x:c r="E817" s="7" t="str">
        <x:v>对指定敌方单体造成等同于杰帕德90%攻击力的冰属性伤害。</x:v>
      </x:c>
      <x:c r="F817" s="6" t="n">
        <x:v>0.9</x:v>
      </x:c>
      <x:c r="G817" s="6" t="n">
        <x:v>0</x:v>
      </x:c>
      <x:c r="H817" s="6" t="n">
        <x:v>0</x:v>
      </x:c>
      <x:c r="I817" s="6" t="n">
        <x:v>0</x:v>
      </x:c>
      <x:c r="J817" s="6" t="str">
        <x:v>[0.9]</x:v>
      </x:c>
      <x:c r="K817" s="7" t="str">
        <x:v>需确认条件及分段</x:v>
      </x:c>
      <x:c r="L817" s="6" t="str">
        <x:v>https://raw.githubusercontent.com/Mar-7th/StarRailRes/dbe8cdfcfb0bf657b9fe1cf92d5537f118ccb487/index_new/cn/character_skills.json</x:v>
      </x:c>
    </x:row>
    <x:row r="818" ht="20" customHeight="1">
      <x:c r="A818" s="6" t="str">
        <x:v>110401_6</x:v>
      </x:c>
      <x:c r="B818" s="6" t="str">
        <x:v>110401</x:v>
      </x:c>
      <x:c r="C818" s="6" t="n">
        <x:v>6</x:v>
      </x:c>
      <x:c r="D818" s="6" t="str">
        <x:v>一意之拳</x:v>
      </x:c>
      <x:c r="E818" s="7" t="str">
        <x:v>对指定敌方单体造成等同于杰帕德100%攻击力的冰属性伤害。</x:v>
      </x:c>
      <x:c r="F818" s="6" t="n">
        <x:v>1</x:v>
      </x:c>
      <x:c r="G818" s="6" t="n">
        <x:v>0</x:v>
      </x:c>
      <x:c r="H818" s="6" t="n">
        <x:v>0</x:v>
      </x:c>
      <x:c r="I818" s="6" t="n">
        <x:v>0</x:v>
      </x:c>
      <x:c r="J818" s="6" t="str">
        <x:v>[1]</x:v>
      </x:c>
      <x:c r="K818" s="7" t="str">
        <x:v>需确认条件及分段</x:v>
      </x:c>
      <x:c r="L818" s="6" t="str">
        <x:v>https://raw.githubusercontent.com/Mar-7th/StarRailRes/dbe8cdfcfb0bf657b9fe1cf92d5537f118ccb487/index_new/cn/character_skills.json</x:v>
      </x:c>
    </x:row>
    <x:row r="819" ht="20" customHeight="1">
      <x:c r="A819" s="6" t="str">
        <x:v>110401_7</x:v>
      </x:c>
      <x:c r="B819" s="6" t="str">
        <x:v>110401</x:v>
      </x:c>
      <x:c r="C819" s="6" t="n">
        <x:v>7</x:v>
      </x:c>
      <x:c r="D819" s="6" t="str">
        <x:v>一意之拳</x:v>
      </x:c>
      <x:c r="E819" s="7" t="str">
        <x:v>对指定敌方单体造成等同于杰帕德110%攻击力的冰属性伤害。</x:v>
      </x:c>
      <x:c r="F819" s="6" t="n">
        <x:v>1.1</x:v>
      </x:c>
      <x:c r="G819" s="6" t="n">
        <x:v>0</x:v>
      </x:c>
      <x:c r="H819" s="6" t="n">
        <x:v>0</x:v>
      </x:c>
      <x:c r="I819" s="6" t="n">
        <x:v>0</x:v>
      </x:c>
      <x:c r="J819" s="6" t="str">
        <x:v>[1.1]</x:v>
      </x:c>
      <x:c r="K819" s="7" t="str">
        <x:v>需确认条件及分段</x:v>
      </x:c>
      <x:c r="L819" s="6" t="str">
        <x:v>https://raw.githubusercontent.com/Mar-7th/StarRailRes/dbe8cdfcfb0bf657b9fe1cf92d5537f118ccb487/index_new/cn/character_skills.json</x:v>
      </x:c>
    </x:row>
    <x:row r="820" ht="20" customHeight="1">
      <x:c r="A820" s="6" t="str">
        <x:v>110401_8</x:v>
      </x:c>
      <x:c r="B820" s="6" t="str">
        <x:v>110401</x:v>
      </x:c>
      <x:c r="C820" s="6" t="n">
        <x:v>8</x:v>
      </x:c>
      <x:c r="D820" s="6" t="str">
        <x:v>一意之拳</x:v>
      </x:c>
      <x:c r="E820" s="7" t="str">
        <x:v>对指定敌方单体造成等同于杰帕德120%攻击力的冰属性伤害。</x:v>
      </x:c>
      <x:c r="F820" s="6" t="n">
        <x:v>1.2</x:v>
      </x:c>
      <x:c r="G820" s="6" t="n">
        <x:v>0</x:v>
      </x:c>
      <x:c r="H820" s="6" t="n">
        <x:v>0</x:v>
      </x:c>
      <x:c r="I820" s="6" t="n">
        <x:v>0</x:v>
      </x:c>
      <x:c r="J820" s="6" t="str">
        <x:v>[1.2]</x:v>
      </x:c>
      <x:c r="K820" s="7" t="str">
        <x:v>需确认条件及分段</x:v>
      </x:c>
      <x:c r="L820" s="6" t="str">
        <x:v>https://raw.githubusercontent.com/Mar-7th/StarRailRes/dbe8cdfcfb0bf657b9fe1cf92d5537f118ccb487/index_new/cn/character_skills.json</x:v>
      </x:c>
    </x:row>
    <x:row r="821" ht="20" customHeight="1">
      <x:c r="A821" s="6" t="str">
        <x:v>110401_9</x:v>
      </x:c>
      <x:c r="B821" s="6" t="str">
        <x:v>110401</x:v>
      </x:c>
      <x:c r="C821" s="6" t="n">
        <x:v>9</x:v>
      </x:c>
      <x:c r="D821" s="6" t="str">
        <x:v>一意之拳</x:v>
      </x:c>
      <x:c r="E821" s="7" t="str">
        <x:v>对指定敌方单体造成等同于杰帕德130%攻击力的冰属性伤害。</x:v>
      </x:c>
      <x:c r="F821" s="6" t="n">
        <x:v>1.3</x:v>
      </x:c>
      <x:c r="G821" s="6" t="n">
        <x:v>0</x:v>
      </x:c>
      <x:c r="H821" s="6" t="n">
        <x:v>0</x:v>
      </x:c>
      <x:c r="I821" s="6" t="n">
        <x:v>0</x:v>
      </x:c>
      <x:c r="J821" s="6" t="str">
        <x:v>[1.3]</x:v>
      </x:c>
      <x:c r="K821" s="7" t="str">
        <x:v>需确认条件及分段</x:v>
      </x:c>
      <x:c r="L821" s="6" t="str">
        <x:v>https://raw.githubusercontent.com/Mar-7th/StarRailRes/dbe8cdfcfb0bf657b9fe1cf92d5537f118ccb487/index_new/cn/character_skills.json</x:v>
      </x:c>
    </x:row>
    <x:row r="822" ht="20" customHeight="1">
      <x:c r="A822" s="6" t="str">
        <x:v>110401_10</x:v>
      </x:c>
      <x:c r="B822" s="6" t="str">
        <x:v>110401</x:v>
      </x:c>
      <x:c r="C822" s="6" t="n">
        <x:v>10</x:v>
      </x:c>
      <x:c r="D822" s="6" t="str">
        <x:v>一意之拳</x:v>
      </x:c>
      <x:c r="E822" s="7" t="str">
        <x:v>对指定敌方单体造成等同于杰帕德140%攻击力的冰属性伤害。</x:v>
      </x:c>
      <x:c r="F822" s="6" t="n">
        <x:v>1.4</x:v>
      </x:c>
      <x:c r="G822" s="6" t="n">
        <x:v>0</x:v>
      </x:c>
      <x:c r="H822" s="6" t="n">
        <x:v>0</x:v>
      </x:c>
      <x:c r="I822" s="6" t="n">
        <x:v>0</x:v>
      </x:c>
      <x:c r="J822" s="6" t="str">
        <x:v>[1.4]</x:v>
      </x:c>
      <x:c r="K822" s="7" t="str">
        <x:v>需确认条件及分段</x:v>
      </x:c>
      <x:c r="L822" s="6" t="str">
        <x:v>https://raw.githubusercontent.com/Mar-7th/StarRailRes/dbe8cdfcfb0bf657b9fe1cf92d5537f118ccb487/index_new/cn/character_skills.json</x:v>
      </x:c>
    </x:row>
    <x:row r="823" ht="53" customHeight="1">
      <x:c r="A823" s="6" t="str">
        <x:v>110402_1</x:v>
      </x:c>
      <x:c r="B823" s="6" t="str">
        <x:v>110402</x:v>
      </x:c>
      <x:c r="C823" s="6" t="n">
        <x:v>1</x:v>
      </x:c>
      <x:c r="D823" s="6" t="str">
        <x:v>震慑之击</x:v>
      </x:c>
      <x:c r="E823" s="7" t="str">
        <x:v>对指定敌方单体造成等同于杰帕德100%攻击力的冰属性伤害，同时有65%的基础概率使受到攻击的敌方目标陷入冻结状态，持续1回合。
冻结状态下，敌方目标不能行动同时每回合开始时受到等同于杰帕德30%攻击力的冰属性附加伤害。</x:v>
      </x:c>
      <x:c r="F823" s="6" t="n">
        <x:v>1</x:v>
      </x:c>
      <x:c r="G823" s="6" t="n">
        <x:v>0</x:v>
      </x:c>
      <x:c r="H823" s="6" t="n">
        <x:v>0</x:v>
      </x:c>
      <x:c r="I823" s="6" t="n">
        <x:v>0</x:v>
      </x:c>
      <x:c r="J823" s="6" t="str">
        <x:v>[1, 0.65, 1, 0.3]</x:v>
      </x:c>
      <x:c r="K823" s="7" t="str">
        <x:v>需确认条件及分段</x:v>
      </x:c>
      <x:c r="L823" s="6" t="str">
        <x:v>https://raw.githubusercontent.com/Mar-7th/StarRailRes/dbe8cdfcfb0bf657b9fe1cf92d5537f118ccb487/index_new/cn/character_skills.json</x:v>
      </x:c>
    </x:row>
    <x:row r="824" ht="53" customHeight="1">
      <x:c r="A824" s="6" t="str">
        <x:v>110402_2</x:v>
      </x:c>
      <x:c r="B824" s="6" t="str">
        <x:v>110402</x:v>
      </x:c>
      <x:c r="C824" s="6" t="n">
        <x:v>2</x:v>
      </x:c>
      <x:c r="D824" s="6" t="str">
        <x:v>震慑之击</x:v>
      </x:c>
      <x:c r="E824" s="7" t="str">
        <x:v>对指定敌方单体造成等同于杰帕德110%攻击力的冰属性伤害，同时有65%的基础概率使受到攻击的敌方目标陷入冻结状态，持续1回合。
冻结状态下，敌方目标不能行动同时每回合开始时受到等同于杰帕德33%攻击力的冰属性附加伤害。</x:v>
      </x:c>
      <x:c r="F824" s="6" t="n">
        <x:v>1.1</x:v>
      </x:c>
      <x:c r="G824" s="6" t="n">
        <x:v>0</x:v>
      </x:c>
      <x:c r="H824" s="6" t="n">
        <x:v>0</x:v>
      </x:c>
      <x:c r="I824" s="6" t="n">
        <x:v>0</x:v>
      </x:c>
      <x:c r="J824" s="6" t="str">
        <x:v>[1.1, 0.65, 1, 0.33]</x:v>
      </x:c>
      <x:c r="K824" s="7" t="str">
        <x:v>需确认条件及分段</x:v>
      </x:c>
      <x:c r="L824" s="6" t="str">
        <x:v>https://raw.githubusercontent.com/Mar-7th/StarRailRes/dbe8cdfcfb0bf657b9fe1cf92d5537f118ccb487/index_new/cn/character_skills.json</x:v>
      </x:c>
    </x:row>
    <x:row r="825" ht="53" customHeight="1">
      <x:c r="A825" s="6" t="str">
        <x:v>110402_3</x:v>
      </x:c>
      <x:c r="B825" s="6" t="str">
        <x:v>110402</x:v>
      </x:c>
      <x:c r="C825" s="6" t="n">
        <x:v>3</x:v>
      </x:c>
      <x:c r="D825" s="6" t="str">
        <x:v>震慑之击</x:v>
      </x:c>
      <x:c r="E825" s="7" t="str">
        <x:v>对指定敌方单体造成等同于杰帕德120%攻击力的冰属性伤害，同时有65%的基础概率使受到攻击的敌方目标陷入冻结状态，持续1回合。
冻结状态下，敌方目标不能行动同时每回合开始时受到等同于杰帕德36%攻击力的冰属性附加伤害。</x:v>
      </x:c>
      <x:c r="F825" s="6" t="n">
        <x:v>1.2</x:v>
      </x:c>
      <x:c r="G825" s="6" t="n">
        <x:v>0</x:v>
      </x:c>
      <x:c r="H825" s="6" t="n">
        <x:v>0</x:v>
      </x:c>
      <x:c r="I825" s="6" t="n">
        <x:v>0</x:v>
      </x:c>
      <x:c r="J825" s="6" t="str">
        <x:v>[1.2, 0.65, 1, 0.36]</x:v>
      </x:c>
      <x:c r="K825" s="7" t="str">
        <x:v>需确认条件及分段</x:v>
      </x:c>
      <x:c r="L825" s="6" t="str">
        <x:v>https://raw.githubusercontent.com/Mar-7th/StarRailRes/dbe8cdfcfb0bf657b9fe1cf92d5537f118ccb487/index_new/cn/character_skills.json</x:v>
      </x:c>
    </x:row>
    <x:row r="826" ht="53" customHeight="1">
      <x:c r="A826" s="6" t="str">
        <x:v>110402_4</x:v>
      </x:c>
      <x:c r="B826" s="6" t="str">
        <x:v>110402</x:v>
      </x:c>
      <x:c r="C826" s="6" t="n">
        <x:v>4</x:v>
      </x:c>
      <x:c r="D826" s="6" t="str">
        <x:v>震慑之击</x:v>
      </x:c>
      <x:c r="E826" s="7" t="str">
        <x:v>对指定敌方单体造成等同于杰帕德130%攻击力的冰属性伤害，同时有65%的基础概率使受到攻击的敌方目标陷入冻结状态，持续1回合。
冻结状态下，敌方目标不能行动同时每回合开始时受到等同于杰帕德39%攻击力的冰属性附加伤害。</x:v>
      </x:c>
      <x:c r="F826" s="6" t="n">
        <x:v>1.3</x:v>
      </x:c>
      <x:c r="G826" s="6" t="n">
        <x:v>0</x:v>
      </x:c>
      <x:c r="H826" s="6" t="n">
        <x:v>0</x:v>
      </x:c>
      <x:c r="I826" s="6" t="n">
        <x:v>0</x:v>
      </x:c>
      <x:c r="J826" s="6" t="str">
        <x:v>[1.3, 0.65, 1, 0.39]</x:v>
      </x:c>
      <x:c r="K826" s="7" t="str">
        <x:v>需确认条件及分段</x:v>
      </x:c>
      <x:c r="L826" s="6" t="str">
        <x:v>https://raw.githubusercontent.com/Mar-7th/StarRailRes/dbe8cdfcfb0bf657b9fe1cf92d5537f118ccb487/index_new/cn/character_skills.json</x:v>
      </x:c>
    </x:row>
    <x:row r="827" ht="53" customHeight="1">
      <x:c r="A827" s="6" t="str">
        <x:v>110402_5</x:v>
      </x:c>
      <x:c r="B827" s="6" t="str">
        <x:v>110402</x:v>
      </x:c>
      <x:c r="C827" s="6" t="n">
        <x:v>5</x:v>
      </x:c>
      <x:c r="D827" s="6" t="str">
        <x:v>震慑之击</x:v>
      </x:c>
      <x:c r="E827" s="7" t="str">
        <x:v>对指定敌方单体造成等同于杰帕德140%攻击力的冰属性伤害，同时有65%的基础概率使受到攻击的敌方目标陷入冻结状态，持续1回合。
冻结状态下，敌方目标不能行动同时每回合开始时受到等同于杰帕德42%攻击力的冰属性附加伤害。</x:v>
      </x:c>
      <x:c r="F827" s="6" t="n">
        <x:v>1.4</x:v>
      </x:c>
      <x:c r="G827" s="6" t="n">
        <x:v>0</x:v>
      </x:c>
      <x:c r="H827" s="6" t="n">
        <x:v>0</x:v>
      </x:c>
      <x:c r="I827" s="6" t="n">
        <x:v>0</x:v>
      </x:c>
      <x:c r="J827" s="6" t="str">
        <x:v>[1.4, 0.65, 1, 0.42]</x:v>
      </x:c>
      <x:c r="K827" s="7" t="str">
        <x:v>需确认条件及分段</x:v>
      </x:c>
      <x:c r="L827" s="6" t="str">
        <x:v>https://raw.githubusercontent.com/Mar-7th/StarRailRes/dbe8cdfcfb0bf657b9fe1cf92d5537f118ccb487/index_new/cn/character_skills.json</x:v>
      </x:c>
    </x:row>
    <x:row r="828" ht="53" customHeight="1">
      <x:c r="A828" s="6" t="str">
        <x:v>110402_6</x:v>
      </x:c>
      <x:c r="B828" s="6" t="str">
        <x:v>110402</x:v>
      </x:c>
      <x:c r="C828" s="6" t="n">
        <x:v>6</x:v>
      </x:c>
      <x:c r="D828" s="6" t="str">
        <x:v>震慑之击</x:v>
      </x:c>
      <x:c r="E828" s="7" t="str">
        <x:v>对指定敌方单体造成等同于杰帕德150%攻击力的冰属性伤害，同时有65%的基础概率使受到攻击的敌方目标陷入冻结状态，持续1回合。
冻结状态下，敌方目标不能行动同时每回合开始时受到等同于杰帕德45%攻击力的冰属性附加伤害。</x:v>
      </x:c>
      <x:c r="F828" s="6" t="n">
        <x:v>1.5</x:v>
      </x:c>
      <x:c r="G828" s="6" t="n">
        <x:v>0</x:v>
      </x:c>
      <x:c r="H828" s="6" t="n">
        <x:v>0</x:v>
      </x:c>
      <x:c r="I828" s="6" t="n">
        <x:v>0</x:v>
      </x:c>
      <x:c r="J828" s="6" t="str">
        <x:v>[1.5, 0.65, 1, 0.45]</x:v>
      </x:c>
      <x:c r="K828" s="7" t="str">
        <x:v>需确认条件及分段</x:v>
      </x:c>
      <x:c r="L828" s="6" t="str">
        <x:v>https://raw.githubusercontent.com/Mar-7th/StarRailRes/dbe8cdfcfb0bf657b9fe1cf92d5537f118ccb487/index_new/cn/character_skills.json</x:v>
      </x:c>
    </x:row>
    <x:row r="829" ht="53" customHeight="1">
      <x:c r="A829" s="6" t="str">
        <x:v>110402_7</x:v>
      </x:c>
      <x:c r="B829" s="6" t="str">
        <x:v>110402</x:v>
      </x:c>
      <x:c r="C829" s="6" t="n">
        <x:v>7</x:v>
      </x:c>
      <x:c r="D829" s="6" t="str">
        <x:v>震慑之击</x:v>
      </x:c>
      <x:c r="E829" s="7" t="str">
        <x:v>对指定敌方单体造成等同于杰帕德162.5%攻击力的冰属性伤害，同时有65%的基础概率使受到攻击的敌方目标陷入冻结状态，持续1回合。
冻结状态下，敌方目标不能行动同时每回合开始时受到等同于杰帕德48.75%攻击力的冰属性附加伤害。</x:v>
      </x:c>
      <x:c r="F829" s="6" t="n">
        <x:v>1.625</x:v>
      </x:c>
      <x:c r="G829" s="6" t="n">
        <x:v>0</x:v>
      </x:c>
      <x:c r="H829" s="6" t="n">
        <x:v>0</x:v>
      </x:c>
      <x:c r="I829" s="6" t="n">
        <x:v>0</x:v>
      </x:c>
      <x:c r="J829" s="6" t="str">
        <x:v>[1.625, 0.65, 1, 0.4875]</x:v>
      </x:c>
      <x:c r="K829" s="7" t="str">
        <x:v>需确认条件及分段</x:v>
      </x:c>
      <x:c r="L829" s="6" t="str">
        <x:v>https://raw.githubusercontent.com/Mar-7th/StarRailRes/dbe8cdfcfb0bf657b9fe1cf92d5537f118ccb487/index_new/cn/character_skills.json</x:v>
      </x:c>
    </x:row>
    <x:row r="830" ht="53" customHeight="1">
      <x:c r="A830" s="6" t="str">
        <x:v>110402_8</x:v>
      </x:c>
      <x:c r="B830" s="6" t="str">
        <x:v>110402</x:v>
      </x:c>
      <x:c r="C830" s="6" t="n">
        <x:v>8</x:v>
      </x:c>
      <x:c r="D830" s="6" t="str">
        <x:v>震慑之击</x:v>
      </x:c>
      <x:c r="E830" s="7" t="str">
        <x:v>对指定敌方单体造成等同于杰帕德175%攻击力的冰属性伤害，同时有65%的基础概率使受到攻击的敌方目标陷入冻结状态，持续1回合。
冻结状态下，敌方目标不能行动同时每回合开始时受到等同于杰帕德52.5%攻击力的冰属性附加伤害。</x:v>
      </x:c>
      <x:c r="F830" s="6" t="n">
        <x:v>1.75</x:v>
      </x:c>
      <x:c r="G830" s="6" t="n">
        <x:v>0</x:v>
      </x:c>
      <x:c r="H830" s="6" t="n">
        <x:v>0</x:v>
      </x:c>
      <x:c r="I830" s="6" t="n">
        <x:v>0</x:v>
      </x:c>
      <x:c r="J830" s="6" t="str">
        <x:v>[1.75, 0.65, 1, 0.525]</x:v>
      </x:c>
      <x:c r="K830" s="7" t="str">
        <x:v>需确认条件及分段</x:v>
      </x:c>
      <x:c r="L830" s="6" t="str">
        <x:v>https://raw.githubusercontent.com/Mar-7th/StarRailRes/dbe8cdfcfb0bf657b9fe1cf92d5537f118ccb487/index_new/cn/character_skills.json</x:v>
      </x:c>
    </x:row>
    <x:row r="831" ht="53" customHeight="1">
      <x:c r="A831" s="6" t="str">
        <x:v>110402_9</x:v>
      </x:c>
      <x:c r="B831" s="6" t="str">
        <x:v>110402</x:v>
      </x:c>
      <x:c r="C831" s="6" t="n">
        <x:v>9</x:v>
      </x:c>
      <x:c r="D831" s="6" t="str">
        <x:v>震慑之击</x:v>
      </x:c>
      <x:c r="E831" s="7" t="str">
        <x:v>对指定敌方单体造成等同于杰帕德187.5%攻击力的冰属性伤害，同时有65%的基础概率使受到攻击的敌方目标陷入冻结状态，持续1回合。
冻结状态下，敌方目标不能行动同时每回合开始时受到等同于杰帕德56.25%攻击力的冰属性附加伤害。</x:v>
      </x:c>
      <x:c r="F831" s="6" t="n">
        <x:v>1.875</x:v>
      </x:c>
      <x:c r="G831" s="6" t="n">
        <x:v>0</x:v>
      </x:c>
      <x:c r="H831" s="6" t="n">
        <x:v>0</x:v>
      </x:c>
      <x:c r="I831" s="6" t="n">
        <x:v>0</x:v>
      </x:c>
      <x:c r="J831" s="6" t="str">
        <x:v>[1.875, 0.65, 1, 0.5625]</x:v>
      </x:c>
      <x:c r="K831" s="7" t="str">
        <x:v>需确认条件及分段</x:v>
      </x:c>
      <x:c r="L831" s="6" t="str">
        <x:v>https://raw.githubusercontent.com/Mar-7th/StarRailRes/dbe8cdfcfb0bf657b9fe1cf92d5537f118ccb487/index_new/cn/character_skills.json</x:v>
      </x:c>
    </x:row>
    <x:row r="832" ht="53" customHeight="1">
      <x:c r="A832" s="6" t="str">
        <x:v>110402_10</x:v>
      </x:c>
      <x:c r="B832" s="6" t="str">
        <x:v>110402</x:v>
      </x:c>
      <x:c r="C832" s="6" t="n">
        <x:v>10</x:v>
      </x:c>
      <x:c r="D832" s="6" t="str">
        <x:v>震慑之击</x:v>
      </x:c>
      <x:c r="E832" s="7" t="str">
        <x:v>对指定敌方单体造成等同于杰帕德200%攻击力的冰属性伤害，同时有65%的基础概率使受到攻击的敌方目标陷入冻结状态，持续1回合。
冻结状态下，敌方目标不能行动同时每回合开始时受到等同于杰帕德60%攻击力的冰属性附加伤害。</x:v>
      </x:c>
      <x:c r="F832" s="6" t="n">
        <x:v>2</x:v>
      </x:c>
      <x:c r="G832" s="6" t="n">
        <x:v>0</x:v>
      </x:c>
      <x:c r="H832" s="6" t="n">
        <x:v>0</x:v>
      </x:c>
      <x:c r="I832" s="6" t="n">
        <x:v>0</x:v>
      </x:c>
      <x:c r="J832" s="6" t="str">
        <x:v>[2, 0.65, 1, 0.6]</x:v>
      </x:c>
      <x:c r="K832" s="7" t="str">
        <x:v>需确认条件及分段</x:v>
      </x:c>
      <x:c r="L832" s="6" t="str">
        <x:v>https://raw.githubusercontent.com/Mar-7th/StarRailRes/dbe8cdfcfb0bf657b9fe1cf92d5537f118ccb487/index_new/cn/character_skills.json</x:v>
      </x:c>
    </x:row>
    <x:row r="833" ht="53" customHeight="1">
      <x:c r="A833" s="6" t="str">
        <x:v>110402_11</x:v>
      </x:c>
      <x:c r="B833" s="6" t="str">
        <x:v>110402</x:v>
      </x:c>
      <x:c r="C833" s="6" t="n">
        <x:v>11</x:v>
      </x:c>
      <x:c r="D833" s="6" t="str">
        <x:v>震慑之击</x:v>
      </x:c>
      <x:c r="E833" s="7" t="str">
        <x:v>对指定敌方单体造成等同于杰帕德210%攻击力的冰属性伤害，同时有65%的基础概率使受到攻击的敌方目标陷入冻结状态，持续1回合。
冻结状态下，敌方目标不能行动同时每回合开始时受到等同于杰帕德63%攻击力的冰属性附加伤害。</x:v>
      </x:c>
      <x:c r="F833" s="6" t="n">
        <x:v>2.1</x:v>
      </x:c>
      <x:c r="G833" s="6" t="n">
        <x:v>0</x:v>
      </x:c>
      <x:c r="H833" s="6" t="n">
        <x:v>0</x:v>
      </x:c>
      <x:c r="I833" s="6" t="n">
        <x:v>0</x:v>
      </x:c>
      <x:c r="J833" s="6" t="str">
        <x:v>[2.1, 0.65, 1, 0.63]</x:v>
      </x:c>
      <x:c r="K833" s="7" t="str">
        <x:v>需确认条件及分段</x:v>
      </x:c>
      <x:c r="L833" s="6" t="str">
        <x:v>https://raw.githubusercontent.com/Mar-7th/StarRailRes/dbe8cdfcfb0bf657b9fe1cf92d5537f118ccb487/index_new/cn/character_skills.json</x:v>
      </x:c>
    </x:row>
    <x:row r="834" ht="53" customHeight="1">
      <x:c r="A834" s="6" t="str">
        <x:v>110402_12</x:v>
      </x:c>
      <x:c r="B834" s="6" t="str">
        <x:v>110402</x:v>
      </x:c>
      <x:c r="C834" s="6" t="n">
        <x:v>12</x:v>
      </x:c>
      <x:c r="D834" s="6" t="str">
        <x:v>震慑之击</x:v>
      </x:c>
      <x:c r="E834" s="7" t="str">
        <x:v>对指定敌方单体造成等同于杰帕德220%攻击力的冰属性伤害，同时有65%的基础概率使受到攻击的敌方目标陷入冻结状态，持续1回合。
冻结状态下，敌方目标不能行动同时每回合开始时受到等同于杰帕德66%攻击力的冰属性附加伤害。</x:v>
      </x:c>
      <x:c r="F834" s="6" t="n">
        <x:v>2.2</x:v>
      </x:c>
      <x:c r="G834" s="6" t="n">
        <x:v>0</x:v>
      </x:c>
      <x:c r="H834" s="6" t="n">
        <x:v>0</x:v>
      </x:c>
      <x:c r="I834" s="6" t="n">
        <x:v>0</x:v>
      </x:c>
      <x:c r="J834" s="6" t="str">
        <x:v>[2.2, 0.65, 1, 0.66]</x:v>
      </x:c>
      <x:c r="K834" s="7" t="str">
        <x:v>需确认条件及分段</x:v>
      </x:c>
      <x:c r="L834" s="6" t="str">
        <x:v>https://raw.githubusercontent.com/Mar-7th/StarRailRes/dbe8cdfcfb0bf657b9fe1cf92d5537f118ccb487/index_new/cn/character_skills.json</x:v>
      </x:c>
    </x:row>
    <x:row r="835" ht="53" customHeight="1">
      <x:c r="A835" s="6" t="str">
        <x:v>110402_13</x:v>
      </x:c>
      <x:c r="B835" s="6" t="str">
        <x:v>110402</x:v>
      </x:c>
      <x:c r="C835" s="6" t="n">
        <x:v>13</x:v>
      </x:c>
      <x:c r="D835" s="6" t="str">
        <x:v>震慑之击</x:v>
      </x:c>
      <x:c r="E835" s="7" t="str">
        <x:v>对指定敌方单体造成等同于杰帕德230%攻击力的冰属性伤害，同时有65%的基础概率使受到攻击的敌方目标陷入冻结状态，持续1回合。
冻结状态下，敌方目标不能行动同时每回合开始时受到等同于杰帕德69%攻击力的冰属性附加伤害。</x:v>
      </x:c>
      <x:c r="F835" s="6" t="n">
        <x:v>2.3</x:v>
      </x:c>
      <x:c r="G835" s="6" t="n">
        <x:v>0</x:v>
      </x:c>
      <x:c r="H835" s="6" t="n">
        <x:v>0</x:v>
      </x:c>
      <x:c r="I835" s="6" t="n">
        <x:v>0</x:v>
      </x:c>
      <x:c r="J835" s="6" t="str">
        <x:v>[2.3, 0.65, 1, 0.69]</x:v>
      </x:c>
      <x:c r="K835" s="7" t="str">
        <x:v>需确认条件及分段</x:v>
      </x:c>
      <x:c r="L835" s="6" t="str">
        <x:v>https://raw.githubusercontent.com/Mar-7th/StarRailRes/dbe8cdfcfb0bf657b9fe1cf92d5537f118ccb487/index_new/cn/character_skills.json</x:v>
      </x:c>
    </x:row>
    <x:row r="836" ht="53" customHeight="1">
      <x:c r="A836" s="6" t="str">
        <x:v>110402_14</x:v>
      </x:c>
      <x:c r="B836" s="6" t="str">
        <x:v>110402</x:v>
      </x:c>
      <x:c r="C836" s="6" t="n">
        <x:v>14</x:v>
      </x:c>
      <x:c r="D836" s="6" t="str">
        <x:v>震慑之击</x:v>
      </x:c>
      <x:c r="E836" s="7" t="str">
        <x:v>对指定敌方单体造成等同于杰帕德240%攻击力的冰属性伤害，同时有65%的基础概率使受到攻击的敌方目标陷入冻结状态，持续1回合。
冻结状态下，敌方目标不能行动同时每回合开始时受到等同于杰帕德72%攻击力的冰属性附加伤害。</x:v>
      </x:c>
      <x:c r="F836" s="6" t="n">
        <x:v>2.4</x:v>
      </x:c>
      <x:c r="G836" s="6" t="n">
        <x:v>0</x:v>
      </x:c>
      <x:c r="H836" s="6" t="n">
        <x:v>0</x:v>
      </x:c>
      <x:c r="I836" s="6" t="n">
        <x:v>0</x:v>
      </x:c>
      <x:c r="J836" s="6" t="str">
        <x:v>[2.4, 0.65, 1, 0.72]</x:v>
      </x:c>
      <x:c r="K836" s="7" t="str">
        <x:v>需确认条件及分段</x:v>
      </x:c>
      <x:c r="L836" s="6" t="str">
        <x:v>https://raw.githubusercontent.com/Mar-7th/StarRailRes/dbe8cdfcfb0bf657b9fe1cf92d5537f118ccb487/index_new/cn/character_skills.json</x:v>
      </x:c>
    </x:row>
    <x:row r="837" ht="53" customHeight="1">
      <x:c r="A837" s="6" t="str">
        <x:v>110402_15</x:v>
      </x:c>
      <x:c r="B837" s="6" t="str">
        <x:v>110402</x:v>
      </x:c>
      <x:c r="C837" s="6" t="n">
        <x:v>15</x:v>
      </x:c>
      <x:c r="D837" s="6" t="str">
        <x:v>震慑之击</x:v>
      </x:c>
      <x:c r="E837" s="7" t="str">
        <x:v>对指定敌方单体造成等同于杰帕德250%攻击力的冰属性伤害，同时有65%的基础概率使受到攻击的敌方目标陷入冻结状态，持续1回合。
冻结状态下，敌方目标不能行动同时每回合开始时受到等同于杰帕德75%攻击力的冰属性附加伤害。</x:v>
      </x:c>
      <x:c r="F837" s="6" t="n">
        <x:v>2.5</x:v>
      </x:c>
      <x:c r="G837" s="6" t="n">
        <x:v>0</x:v>
      </x:c>
      <x:c r="H837" s="6" t="n">
        <x:v>0</x:v>
      </x:c>
      <x:c r="I837" s="6" t="n">
        <x:v>0</x:v>
      </x:c>
      <x:c r="J837" s="6" t="str">
        <x:v>[2.5, 0.65, 1, 0.75]</x:v>
      </x:c>
      <x:c r="K837" s="7" t="str">
        <x:v>需确认条件及分段</x:v>
      </x:c>
      <x:c r="L837" s="6" t="str">
        <x:v>https://raw.githubusercontent.com/Mar-7th/StarRailRes/dbe8cdfcfb0bf657b9fe1cf92d5537f118ccb487/index_new/cn/character_skills.json</x:v>
      </x:c>
    </x:row>
    <x:row r="838" ht="20" customHeight="1">
      <x:c r="A838" s="6" t="str">
        <x:v>110403_1</x:v>
      </x:c>
      <x:c r="B838" s="6" t="str">
        <x:v>110403</x:v>
      </x:c>
      <x:c r="C838" s="6" t="n">
        <x:v>1</x:v>
      </x:c>
      <x:c r="D838" s="6" t="str">
        <x:v>永屹之壁</x:v>
      </x:c>
      <x:c r="E838" s="7" t="str">
        <x:v>为我方全体提供能够抵消等同于杰帕德30%防御力+150伤害的护盾，持续3回合。</x:v>
      </x:c>
      <x:c r="F838" s="6" t="n">
        <x:v>0</x:v>
      </x:c>
      <x:c r="G838" s="6" t="n">
        <x:v>0</x:v>
      </x:c>
      <x:c r="H838" s="6" t="n">
        <x:v>0</x:v>
      </x:c>
      <x:c r="I838" s="6" t="n">
        <x:v>0</x:v>
      </x:c>
      <x:c r="J838" s="6" t="str">
        <x:v>[0.3, 3, 150]</x:v>
      </x:c>
      <x:c r="K838" s="7" t="str">
        <x:v>无首段伤害倍率，请覆盖或设为辅助技能</x:v>
      </x:c>
      <x:c r="L838" s="6" t="str">
        <x:v>https://raw.githubusercontent.com/Mar-7th/StarRailRes/dbe8cdfcfb0bf657b9fe1cf92d5537f118ccb487/index_new/cn/character_skills.json</x:v>
      </x:c>
    </x:row>
    <x:row r="839" ht="20" customHeight="1">
      <x:c r="A839" s="6" t="str">
        <x:v>110403_2</x:v>
      </x:c>
      <x:c r="B839" s="6" t="str">
        <x:v>110403</x:v>
      </x:c>
      <x:c r="C839" s="6" t="n">
        <x:v>2</x:v>
      </x:c>
      <x:c r="D839" s="6" t="str">
        <x:v>永屹之壁</x:v>
      </x:c>
      <x:c r="E839" s="7" t="str">
        <x:v>为我方全体提供能够抵消等同于杰帕德31.87%防御力+240伤害的护盾，持续3回合。</x:v>
      </x:c>
      <x:c r="F839" s="6" t="n">
        <x:v>0</x:v>
      </x:c>
      <x:c r="G839" s="6" t="n">
        <x:v>0</x:v>
      </x:c>
      <x:c r="H839" s="6" t="n">
        <x:v>0</x:v>
      </x:c>
      <x:c r="I839" s="6" t="n">
        <x:v>0</x:v>
      </x:c>
      <x:c r="J839" s="6" t="str">
        <x:v>[0.3187, 3, 240]</x:v>
      </x:c>
      <x:c r="K839" s="7" t="str">
        <x:v>无首段伤害倍率，请覆盖或设为辅助技能</x:v>
      </x:c>
      <x:c r="L839" s="6" t="str">
        <x:v>https://raw.githubusercontent.com/Mar-7th/StarRailRes/dbe8cdfcfb0bf657b9fe1cf92d5537f118ccb487/index_new/cn/character_skills.json</x:v>
      </x:c>
    </x:row>
    <x:row r="840" ht="20" customHeight="1">
      <x:c r="A840" s="6" t="str">
        <x:v>110403_3</x:v>
      </x:c>
      <x:c r="B840" s="6" t="str">
        <x:v>110403</x:v>
      </x:c>
      <x:c r="C840" s="6" t="n">
        <x:v>3</x:v>
      </x:c>
      <x:c r="D840" s="6" t="str">
        <x:v>永屹之壁</x:v>
      </x:c>
      <x:c r="E840" s="7" t="str">
        <x:v>为我方全体提供能够抵消等同于杰帕德33.75%防御力+307.5伤害的护盾，持续3回合。</x:v>
      </x:c>
      <x:c r="F840" s="6" t="n">
        <x:v>0</x:v>
      </x:c>
      <x:c r="G840" s="6" t="n">
        <x:v>0</x:v>
      </x:c>
      <x:c r="H840" s="6" t="n">
        <x:v>0</x:v>
      </x:c>
      <x:c r="I840" s="6" t="n">
        <x:v>0</x:v>
      </x:c>
      <x:c r="J840" s="6" t="str">
        <x:v>[0.3375, 3, 307.5]</x:v>
      </x:c>
      <x:c r="K840" s="7" t="str">
        <x:v>无首段伤害倍率，请覆盖或设为辅助技能</x:v>
      </x:c>
      <x:c r="L840" s="6" t="str">
        <x:v>https://raw.githubusercontent.com/Mar-7th/StarRailRes/dbe8cdfcfb0bf657b9fe1cf92d5537f118ccb487/index_new/cn/character_skills.json</x:v>
      </x:c>
    </x:row>
    <x:row r="841" ht="20" customHeight="1">
      <x:c r="A841" s="6" t="str">
        <x:v>110403_4</x:v>
      </x:c>
      <x:c r="B841" s="6" t="str">
        <x:v>110403</x:v>
      </x:c>
      <x:c r="C841" s="6" t="n">
        <x:v>4</x:v>
      </x:c>
      <x:c r="D841" s="6" t="str">
        <x:v>永屹之壁</x:v>
      </x:c>
      <x:c r="E841" s="7" t="str">
        <x:v>为我方全体提供能够抵消等同于杰帕德35.63%防御力+375伤害的护盾，持续3回合。</x:v>
      </x:c>
      <x:c r="F841" s="6" t="n">
        <x:v>0</x:v>
      </x:c>
      <x:c r="G841" s="6" t="n">
        <x:v>0</x:v>
      </x:c>
      <x:c r="H841" s="6" t="n">
        <x:v>0</x:v>
      </x:c>
      <x:c r="I841" s="6" t="n">
        <x:v>0</x:v>
      </x:c>
      <x:c r="J841" s="6" t="str">
        <x:v>[0.3563, 3, 375]</x:v>
      </x:c>
      <x:c r="K841" s="7" t="str">
        <x:v>无首段伤害倍率，请覆盖或设为辅助技能</x:v>
      </x:c>
      <x:c r="L841" s="6" t="str">
        <x:v>https://raw.githubusercontent.com/Mar-7th/StarRailRes/dbe8cdfcfb0bf657b9fe1cf92d5537f118ccb487/index_new/cn/character_skills.json</x:v>
      </x:c>
    </x:row>
    <x:row r="842" ht="20" customHeight="1">
      <x:c r="A842" s="6" t="str">
        <x:v>110403_5</x:v>
      </x:c>
      <x:c r="B842" s="6" t="str">
        <x:v>110403</x:v>
      </x:c>
      <x:c r="C842" s="6" t="n">
        <x:v>5</x:v>
      </x:c>
      <x:c r="D842" s="6" t="str">
        <x:v>永屹之壁</x:v>
      </x:c>
      <x:c r="E842" s="7" t="str">
        <x:v>为我方全体提供能够抵消等同于杰帕德37.5%防御力+420伤害的护盾，持续3回合。</x:v>
      </x:c>
      <x:c r="F842" s="6" t="n">
        <x:v>0</x:v>
      </x:c>
      <x:c r="G842" s="6" t="n">
        <x:v>0</x:v>
      </x:c>
      <x:c r="H842" s="6" t="n">
        <x:v>0</x:v>
      </x:c>
      <x:c r="I842" s="6" t="n">
        <x:v>0</x:v>
      </x:c>
      <x:c r="J842" s="6" t="str">
        <x:v>[0.375, 3, 420]</x:v>
      </x:c>
      <x:c r="K842" s="7" t="str">
        <x:v>无首段伤害倍率，请覆盖或设为辅助技能</x:v>
      </x:c>
      <x:c r="L842" s="6" t="str">
        <x:v>https://raw.githubusercontent.com/Mar-7th/StarRailRes/dbe8cdfcfb0bf657b9fe1cf92d5537f118ccb487/index_new/cn/character_skills.json</x:v>
      </x:c>
    </x:row>
    <x:row r="843" ht="20" customHeight="1">
      <x:c r="A843" s="6" t="str">
        <x:v>110403_6</x:v>
      </x:c>
      <x:c r="B843" s="6" t="str">
        <x:v>110403</x:v>
      </x:c>
      <x:c r="C843" s="6" t="n">
        <x:v>6</x:v>
      </x:c>
      <x:c r="D843" s="6" t="str">
        <x:v>永屹之壁</x:v>
      </x:c>
      <x:c r="E843" s="7" t="str">
        <x:v>为我方全体提供能够抵消等同于杰帕德39%防御力+465伤害的护盾，持续3回合。</x:v>
      </x:c>
      <x:c r="F843" s="6" t="n">
        <x:v>0</x:v>
      </x:c>
      <x:c r="G843" s="6" t="n">
        <x:v>0</x:v>
      </x:c>
      <x:c r="H843" s="6" t="n">
        <x:v>0</x:v>
      </x:c>
      <x:c r="I843" s="6" t="n">
        <x:v>0</x:v>
      </x:c>
      <x:c r="J843" s="6" t="str">
        <x:v>[0.39, 3, 465]</x:v>
      </x:c>
      <x:c r="K843" s="7" t="str">
        <x:v>无首段伤害倍率，请覆盖或设为辅助技能</x:v>
      </x:c>
      <x:c r="L843" s="6" t="str">
        <x:v>https://raw.githubusercontent.com/Mar-7th/StarRailRes/dbe8cdfcfb0bf657b9fe1cf92d5537f118ccb487/index_new/cn/character_skills.json</x:v>
      </x:c>
    </x:row>
    <x:row r="844" ht="20" customHeight="1">
      <x:c r="A844" s="6" t="str">
        <x:v>110403_7</x:v>
      </x:c>
      <x:c r="B844" s="6" t="str">
        <x:v>110403</x:v>
      </x:c>
      <x:c r="C844" s="6" t="n">
        <x:v>7</x:v>
      </x:c>
      <x:c r="D844" s="6" t="str">
        <x:v>永屹之壁</x:v>
      </x:c>
      <x:c r="E844" s="7" t="str">
        <x:v>为我方全体提供能够抵消等同于杰帕德40.5%防御力+498.75伤害的护盾，持续3回合。</x:v>
      </x:c>
      <x:c r="F844" s="6" t="n">
        <x:v>0</x:v>
      </x:c>
      <x:c r="G844" s="6" t="n">
        <x:v>0</x:v>
      </x:c>
      <x:c r="H844" s="6" t="n">
        <x:v>0</x:v>
      </x:c>
      <x:c r="I844" s="6" t="n">
        <x:v>0</x:v>
      </x:c>
      <x:c r="J844" s="6" t="str">
        <x:v>[0.405, 3, 498.75]</x:v>
      </x:c>
      <x:c r="K844" s="7" t="str">
        <x:v>无首段伤害倍率，请覆盖或设为辅助技能</x:v>
      </x:c>
      <x:c r="L844" s="6" t="str">
        <x:v>https://raw.githubusercontent.com/Mar-7th/StarRailRes/dbe8cdfcfb0bf657b9fe1cf92d5537f118ccb487/index_new/cn/character_skills.json</x:v>
      </x:c>
    </x:row>
    <x:row r="845" ht="20" customHeight="1">
      <x:c r="A845" s="6" t="str">
        <x:v>110403_8</x:v>
      </x:c>
      <x:c r="B845" s="6" t="str">
        <x:v>110403</x:v>
      </x:c>
      <x:c r="C845" s="6" t="n">
        <x:v>8</x:v>
      </x:c>
      <x:c r="D845" s="6" t="str">
        <x:v>永屹之壁</x:v>
      </x:c>
      <x:c r="E845" s="7" t="str">
        <x:v>为我方全体提供能够抵消等同于杰帕德42%防御力+532.5伤害的护盾，持续3回合。</x:v>
      </x:c>
      <x:c r="F845" s="6" t="n">
        <x:v>0</x:v>
      </x:c>
      <x:c r="G845" s="6" t="n">
        <x:v>0</x:v>
      </x:c>
      <x:c r="H845" s="6" t="n">
        <x:v>0</x:v>
      </x:c>
      <x:c r="I845" s="6" t="n">
        <x:v>0</x:v>
      </x:c>
      <x:c r="J845" s="6" t="str">
        <x:v>[0.42, 3, 532.5]</x:v>
      </x:c>
      <x:c r="K845" s="7" t="str">
        <x:v>无首段伤害倍率，请覆盖或设为辅助技能</x:v>
      </x:c>
      <x:c r="L845" s="6" t="str">
        <x:v>https://raw.githubusercontent.com/Mar-7th/StarRailRes/dbe8cdfcfb0bf657b9fe1cf92d5537f118ccb487/index_new/cn/character_skills.json</x:v>
      </x:c>
    </x:row>
    <x:row r="846" ht="20" customHeight="1">
      <x:c r="A846" s="6" t="str">
        <x:v>110403_9</x:v>
      </x:c>
      <x:c r="B846" s="6" t="str">
        <x:v>110403</x:v>
      </x:c>
      <x:c r="C846" s="6" t="n">
        <x:v>9</x:v>
      </x:c>
      <x:c r="D846" s="6" t="str">
        <x:v>永屹之壁</x:v>
      </x:c>
      <x:c r="E846" s="7" t="str">
        <x:v>为我方全体提供能够抵消等同于杰帕德43.5%防御力+566.25伤害的护盾，持续3回合。</x:v>
      </x:c>
      <x:c r="F846" s="6" t="n">
        <x:v>0</x:v>
      </x:c>
      <x:c r="G846" s="6" t="n">
        <x:v>0</x:v>
      </x:c>
      <x:c r="H846" s="6" t="n">
        <x:v>0</x:v>
      </x:c>
      <x:c r="I846" s="6" t="n">
        <x:v>0</x:v>
      </x:c>
      <x:c r="J846" s="6" t="str">
        <x:v>[0.435, 3, 566.25]</x:v>
      </x:c>
      <x:c r="K846" s="7" t="str">
        <x:v>无首段伤害倍率，请覆盖或设为辅助技能</x:v>
      </x:c>
      <x:c r="L846" s="6" t="str">
        <x:v>https://raw.githubusercontent.com/Mar-7th/StarRailRes/dbe8cdfcfb0bf657b9fe1cf92d5537f118ccb487/index_new/cn/character_skills.json</x:v>
      </x:c>
    </x:row>
    <x:row r="847" ht="20" customHeight="1">
      <x:c r="A847" s="6" t="str">
        <x:v>110403_10</x:v>
      </x:c>
      <x:c r="B847" s="6" t="str">
        <x:v>110403</x:v>
      </x:c>
      <x:c r="C847" s="6" t="n">
        <x:v>10</x:v>
      </x:c>
      <x:c r="D847" s="6" t="str">
        <x:v>永屹之壁</x:v>
      </x:c>
      <x:c r="E847" s="7" t="str">
        <x:v>为我方全体提供能够抵消等同于杰帕德45%防御力+600伤害的护盾，持续3回合。</x:v>
      </x:c>
      <x:c r="F847" s="6" t="n">
        <x:v>0</x:v>
      </x:c>
      <x:c r="G847" s="6" t="n">
        <x:v>0</x:v>
      </x:c>
      <x:c r="H847" s="6" t="n">
        <x:v>0</x:v>
      </x:c>
      <x:c r="I847" s="6" t="n">
        <x:v>0</x:v>
      </x:c>
      <x:c r="J847" s="6" t="str">
        <x:v>[0.45, 3, 600]</x:v>
      </x:c>
      <x:c r="K847" s="7" t="str">
        <x:v>无首段伤害倍率，请覆盖或设为辅助技能</x:v>
      </x:c>
      <x:c r="L847" s="6" t="str">
        <x:v>https://raw.githubusercontent.com/Mar-7th/StarRailRes/dbe8cdfcfb0bf657b9fe1cf92d5537f118ccb487/index_new/cn/character_skills.json</x:v>
      </x:c>
    </x:row>
    <x:row r="848" ht="20" customHeight="1">
      <x:c r="A848" s="6" t="str">
        <x:v>110403_11</x:v>
      </x:c>
      <x:c r="B848" s="6" t="str">
        <x:v>110403</x:v>
      </x:c>
      <x:c r="C848" s="6" t="n">
        <x:v>11</x:v>
      </x:c>
      <x:c r="D848" s="6" t="str">
        <x:v>永屹之壁</x:v>
      </x:c>
      <x:c r="E848" s="7" t="str">
        <x:v>为我方全体提供能够抵消等同于杰帕德46.5%防御力+633.75伤害的护盾，持续3回合。</x:v>
      </x:c>
      <x:c r="F848" s="6" t="n">
        <x:v>0</x:v>
      </x:c>
      <x:c r="G848" s="6" t="n">
        <x:v>0</x:v>
      </x:c>
      <x:c r="H848" s="6" t="n">
        <x:v>0</x:v>
      </x:c>
      <x:c r="I848" s="6" t="n">
        <x:v>0</x:v>
      </x:c>
      <x:c r="J848" s="6" t="str">
        <x:v>[0.465, 3, 633.75]</x:v>
      </x:c>
      <x:c r="K848" s="7" t="str">
        <x:v>无首段伤害倍率，请覆盖或设为辅助技能</x:v>
      </x:c>
      <x:c r="L848" s="6" t="str">
        <x:v>https://raw.githubusercontent.com/Mar-7th/StarRailRes/dbe8cdfcfb0bf657b9fe1cf92d5537f118ccb487/index_new/cn/character_skills.json</x:v>
      </x:c>
    </x:row>
    <x:row r="849" ht="20" customHeight="1">
      <x:c r="A849" s="6" t="str">
        <x:v>110403_12</x:v>
      </x:c>
      <x:c r="B849" s="6" t="str">
        <x:v>110403</x:v>
      </x:c>
      <x:c r="C849" s="6" t="n">
        <x:v>12</x:v>
      </x:c>
      <x:c r="D849" s="6" t="str">
        <x:v>永屹之壁</x:v>
      </x:c>
      <x:c r="E849" s="7" t="str">
        <x:v>为我方全体提供能够抵消等同于杰帕德48%防御力+667.5伤害的护盾，持续3回合。</x:v>
      </x:c>
      <x:c r="F849" s="6" t="n">
        <x:v>0</x:v>
      </x:c>
      <x:c r="G849" s="6" t="n">
        <x:v>0</x:v>
      </x:c>
      <x:c r="H849" s="6" t="n">
        <x:v>0</x:v>
      </x:c>
      <x:c r="I849" s="6" t="n">
        <x:v>0</x:v>
      </x:c>
      <x:c r="J849" s="6" t="str">
        <x:v>[0.48, 3, 667.5]</x:v>
      </x:c>
      <x:c r="K849" s="7" t="str">
        <x:v>无首段伤害倍率，请覆盖或设为辅助技能</x:v>
      </x:c>
      <x:c r="L849" s="6" t="str">
        <x:v>https://raw.githubusercontent.com/Mar-7th/StarRailRes/dbe8cdfcfb0bf657b9fe1cf92d5537f118ccb487/index_new/cn/character_skills.json</x:v>
      </x:c>
    </x:row>
    <x:row r="850" ht="20" customHeight="1">
      <x:c r="A850" s="6" t="str">
        <x:v>110403_13</x:v>
      </x:c>
      <x:c r="B850" s="6" t="str">
        <x:v>110403</x:v>
      </x:c>
      <x:c r="C850" s="6" t="n">
        <x:v>13</x:v>
      </x:c>
      <x:c r="D850" s="6" t="str">
        <x:v>永屹之壁</x:v>
      </x:c>
      <x:c r="E850" s="7" t="str">
        <x:v>为我方全体提供能够抵消等同于杰帕德49.5%防御力+701.25伤害的护盾，持续3回合。</x:v>
      </x:c>
      <x:c r="F850" s="6" t="n">
        <x:v>0</x:v>
      </x:c>
      <x:c r="G850" s="6" t="n">
        <x:v>0</x:v>
      </x:c>
      <x:c r="H850" s="6" t="n">
        <x:v>0</x:v>
      </x:c>
      <x:c r="I850" s="6" t="n">
        <x:v>0</x:v>
      </x:c>
      <x:c r="J850" s="6" t="str">
        <x:v>[0.495, 3, 701.25]</x:v>
      </x:c>
      <x:c r="K850" s="7" t="str">
        <x:v>无首段伤害倍率，请覆盖或设为辅助技能</x:v>
      </x:c>
      <x:c r="L850" s="6" t="str">
        <x:v>https://raw.githubusercontent.com/Mar-7th/StarRailRes/dbe8cdfcfb0bf657b9fe1cf92d5537f118ccb487/index_new/cn/character_skills.json</x:v>
      </x:c>
    </x:row>
    <x:row r="851" ht="20" customHeight="1">
      <x:c r="A851" s="6" t="str">
        <x:v>110403_14</x:v>
      </x:c>
      <x:c r="B851" s="6" t="str">
        <x:v>110403</x:v>
      </x:c>
      <x:c r="C851" s="6" t="n">
        <x:v>14</x:v>
      </x:c>
      <x:c r="D851" s="6" t="str">
        <x:v>永屹之壁</x:v>
      </x:c>
      <x:c r="E851" s="7" t="str">
        <x:v>为我方全体提供能够抵消等同于杰帕德51%防御力+735伤害的护盾，持续3回合。</x:v>
      </x:c>
      <x:c r="F851" s="6" t="n">
        <x:v>0</x:v>
      </x:c>
      <x:c r="G851" s="6" t="n">
        <x:v>0</x:v>
      </x:c>
      <x:c r="H851" s="6" t="n">
        <x:v>0</x:v>
      </x:c>
      <x:c r="I851" s="6" t="n">
        <x:v>0</x:v>
      </x:c>
      <x:c r="J851" s="6" t="str">
        <x:v>[0.51, 3, 735]</x:v>
      </x:c>
      <x:c r="K851" s="7" t="str">
        <x:v>无首段伤害倍率，请覆盖或设为辅助技能</x:v>
      </x:c>
      <x:c r="L851" s="6" t="str">
        <x:v>https://raw.githubusercontent.com/Mar-7th/StarRailRes/dbe8cdfcfb0bf657b9fe1cf92d5537f118ccb487/index_new/cn/character_skills.json</x:v>
      </x:c>
    </x:row>
    <x:row r="852" ht="20" customHeight="1">
      <x:c r="A852" s="6" t="str">
        <x:v>110403_15</x:v>
      </x:c>
      <x:c r="B852" s="6" t="str">
        <x:v>110403</x:v>
      </x:c>
      <x:c r="C852" s="6" t="n">
        <x:v>15</x:v>
      </x:c>
      <x:c r="D852" s="6" t="str">
        <x:v>永屹之壁</x:v>
      </x:c>
      <x:c r="E852" s="7" t="str">
        <x:v>为我方全体提供能够抵消等同于杰帕德52.5%防御力+768.75伤害的护盾，持续3回合。</x:v>
      </x:c>
      <x:c r="F852" s="6" t="n">
        <x:v>0</x:v>
      </x:c>
      <x:c r="G852" s="6" t="n">
        <x:v>0</x:v>
      </x:c>
      <x:c r="H852" s="6" t="n">
        <x:v>0</x:v>
      </x:c>
      <x:c r="I852" s="6" t="n">
        <x:v>0</x:v>
      </x:c>
      <x:c r="J852" s="6" t="str">
        <x:v>[0.525, 3, 768.75]</x:v>
      </x:c>
      <x:c r="K852" s="7" t="str">
        <x:v>无首段伤害倍率，请覆盖或设为辅助技能</x:v>
      </x:c>
      <x:c r="L852" s="6" t="str">
        <x:v>https://raw.githubusercontent.com/Mar-7th/StarRailRes/dbe8cdfcfb0bf657b9fe1cf92d5537f118ccb487/index_new/cn/character_skills.json</x:v>
      </x:c>
    </x:row>
    <x:row r="853" ht="38" customHeight="1">
      <x:c r="A853" s="6" t="str">
        <x:v>110404_1</x:v>
      </x:c>
      <x:c r="B853" s="6" t="str">
        <x:v>110404</x:v>
      </x:c>
      <x:c r="C853" s="6" t="n">
        <x:v>1</x:v>
      </x:c>
      <x:c r="D853" s="6" t="str">
        <x:v>不屈之身</x:v>
      </x:c>
      <x:c r="E853" s="7" t="str">
        <x:v>受到致命攻击时杰帕德不会陷入无法战斗状态，并立即回复等同于自身生命上限25%的生命值。该效果单场战斗中只能触发1次。</x:v>
      </x:c>
      <x:c r="F853" s="6" t="n">
        <x:v>0</x:v>
      </x:c>
      <x:c r="G853" s="6" t="n">
        <x:v>0</x:v>
      </x:c>
      <x:c r="H853" s="6" t="n">
        <x:v>0</x:v>
      </x:c>
      <x:c r="I853" s="6" t="n">
        <x:v>0</x:v>
      </x:c>
      <x:c r="J853" s="6" t="str">
        <x:v>[0.25]</x:v>
      </x:c>
      <x:c r="K853" s="7" t="str">
        <x:v>无首段伤害倍率，请覆盖或设为辅助技能</x:v>
      </x:c>
      <x:c r="L853" s="6" t="str">
        <x:v>https://raw.githubusercontent.com/Mar-7th/StarRailRes/dbe8cdfcfb0bf657b9fe1cf92d5537f118ccb487/index_new/cn/character_skills.json</x:v>
      </x:c>
    </x:row>
    <x:row r="854" ht="38" customHeight="1">
      <x:c r="A854" s="6" t="str">
        <x:v>110404_2</x:v>
      </x:c>
      <x:c r="B854" s="6" t="str">
        <x:v>110404</x:v>
      </x:c>
      <x:c r="C854" s="6" t="n">
        <x:v>2</x:v>
      </x:c>
      <x:c r="D854" s="6" t="str">
        <x:v>不屈之身</x:v>
      </x:c>
      <x:c r="E854" s="7" t="str">
        <x:v>受到致命攻击时杰帕德不会陷入无法战斗状态，并立即回复等同于自身生命上限27.5%的生命值。该效果单场战斗中只能触发1次。</x:v>
      </x:c>
      <x:c r="F854" s="6" t="n">
        <x:v>0</x:v>
      </x:c>
      <x:c r="G854" s="6" t="n">
        <x:v>0</x:v>
      </x:c>
      <x:c r="H854" s="6" t="n">
        <x:v>0</x:v>
      </x:c>
      <x:c r="I854" s="6" t="n">
        <x:v>0</x:v>
      </x:c>
      <x:c r="J854" s="6" t="str">
        <x:v>[0.275]</x:v>
      </x:c>
      <x:c r="K854" s="7" t="str">
        <x:v>无首段伤害倍率，请覆盖或设为辅助技能</x:v>
      </x:c>
      <x:c r="L854" s="6" t="str">
        <x:v>https://raw.githubusercontent.com/Mar-7th/StarRailRes/dbe8cdfcfb0bf657b9fe1cf92d5537f118ccb487/index_new/cn/character_skills.json</x:v>
      </x:c>
    </x:row>
    <x:row r="855" ht="38" customHeight="1">
      <x:c r="A855" s="6" t="str">
        <x:v>110404_3</x:v>
      </x:c>
      <x:c r="B855" s="6" t="str">
        <x:v>110404</x:v>
      </x:c>
      <x:c r="C855" s="6" t="n">
        <x:v>3</x:v>
      </x:c>
      <x:c r="D855" s="6" t="str">
        <x:v>不屈之身</x:v>
      </x:c>
      <x:c r="E855" s="7" t="str">
        <x:v>受到致命攻击时杰帕德不会陷入无法战斗状态，并立即回复等同于自身生命上限30%的生命值。该效果单场战斗中只能触发1次。</x:v>
      </x:c>
      <x:c r="F855" s="6" t="n">
        <x:v>0</x:v>
      </x:c>
      <x:c r="G855" s="6" t="n">
        <x:v>0</x:v>
      </x:c>
      <x:c r="H855" s="6" t="n">
        <x:v>0</x:v>
      </x:c>
      <x:c r="I855" s="6" t="n">
        <x:v>0</x:v>
      </x:c>
      <x:c r="J855" s="6" t="str">
        <x:v>[0.3]</x:v>
      </x:c>
      <x:c r="K855" s="7" t="str">
        <x:v>无首段伤害倍率，请覆盖或设为辅助技能</x:v>
      </x:c>
      <x:c r="L855" s="6" t="str">
        <x:v>https://raw.githubusercontent.com/Mar-7th/StarRailRes/dbe8cdfcfb0bf657b9fe1cf92d5537f118ccb487/index_new/cn/character_skills.json</x:v>
      </x:c>
    </x:row>
    <x:row r="856" ht="38" customHeight="1">
      <x:c r="A856" s="6" t="str">
        <x:v>110404_4</x:v>
      </x:c>
      <x:c r="B856" s="6" t="str">
        <x:v>110404</x:v>
      </x:c>
      <x:c r="C856" s="6" t="n">
        <x:v>4</x:v>
      </x:c>
      <x:c r="D856" s="6" t="str">
        <x:v>不屈之身</x:v>
      </x:c>
      <x:c r="E856" s="7" t="str">
        <x:v>受到致命攻击时杰帕德不会陷入无法战斗状态，并立即回复等同于自身生命上限32.5%的生命值。该效果单场战斗中只能触发1次。</x:v>
      </x:c>
      <x:c r="F856" s="6" t="n">
        <x:v>0</x:v>
      </x:c>
      <x:c r="G856" s="6" t="n">
        <x:v>0</x:v>
      </x:c>
      <x:c r="H856" s="6" t="n">
        <x:v>0</x:v>
      </x:c>
      <x:c r="I856" s="6" t="n">
        <x:v>0</x:v>
      </x:c>
      <x:c r="J856" s="6" t="str">
        <x:v>[0.325]</x:v>
      </x:c>
      <x:c r="K856" s="7" t="str">
        <x:v>无首段伤害倍率，请覆盖或设为辅助技能</x:v>
      </x:c>
      <x:c r="L856" s="6" t="str">
        <x:v>https://raw.githubusercontent.com/Mar-7th/StarRailRes/dbe8cdfcfb0bf657b9fe1cf92d5537f118ccb487/index_new/cn/character_skills.json</x:v>
      </x:c>
    </x:row>
    <x:row r="857" ht="38" customHeight="1">
      <x:c r="A857" s="6" t="str">
        <x:v>110404_5</x:v>
      </x:c>
      <x:c r="B857" s="6" t="str">
        <x:v>110404</x:v>
      </x:c>
      <x:c r="C857" s="6" t="n">
        <x:v>5</x:v>
      </x:c>
      <x:c r="D857" s="6" t="str">
        <x:v>不屈之身</x:v>
      </x:c>
      <x:c r="E857" s="7" t="str">
        <x:v>受到致命攻击时杰帕德不会陷入无法战斗状态，并立即回复等同于自身生命上限35%的生命值。该效果单场战斗中只能触发1次。</x:v>
      </x:c>
      <x:c r="F857" s="6" t="n">
        <x:v>0</x:v>
      </x:c>
      <x:c r="G857" s="6" t="n">
        <x:v>0</x:v>
      </x:c>
      <x:c r="H857" s="6" t="n">
        <x:v>0</x:v>
      </x:c>
      <x:c r="I857" s="6" t="n">
        <x:v>0</x:v>
      </x:c>
      <x:c r="J857" s="6" t="str">
        <x:v>[0.35]</x:v>
      </x:c>
      <x:c r="K857" s="7" t="str">
        <x:v>无首段伤害倍率，请覆盖或设为辅助技能</x:v>
      </x:c>
      <x:c r="L857" s="6" t="str">
        <x:v>https://raw.githubusercontent.com/Mar-7th/StarRailRes/dbe8cdfcfb0bf657b9fe1cf92d5537f118ccb487/index_new/cn/character_skills.json</x:v>
      </x:c>
    </x:row>
    <x:row r="858" ht="38" customHeight="1">
      <x:c r="A858" s="6" t="str">
        <x:v>110404_6</x:v>
      </x:c>
      <x:c r="B858" s="6" t="str">
        <x:v>110404</x:v>
      </x:c>
      <x:c r="C858" s="6" t="n">
        <x:v>6</x:v>
      </x:c>
      <x:c r="D858" s="6" t="str">
        <x:v>不屈之身</x:v>
      </x:c>
      <x:c r="E858" s="7" t="str">
        <x:v>受到致命攻击时杰帕德不会陷入无法战斗状态，并立即回复等同于自身生命上限37.5%的生命值。该效果单场战斗中只能触发1次。</x:v>
      </x:c>
      <x:c r="F858" s="6" t="n">
        <x:v>0</x:v>
      </x:c>
      <x:c r="G858" s="6" t="n">
        <x:v>0</x:v>
      </x:c>
      <x:c r="H858" s="6" t="n">
        <x:v>0</x:v>
      </x:c>
      <x:c r="I858" s="6" t="n">
        <x:v>0</x:v>
      </x:c>
      <x:c r="J858" s="6" t="str">
        <x:v>[0.375]</x:v>
      </x:c>
      <x:c r="K858" s="7" t="str">
        <x:v>无首段伤害倍率，请覆盖或设为辅助技能</x:v>
      </x:c>
      <x:c r="L858" s="6" t="str">
        <x:v>https://raw.githubusercontent.com/Mar-7th/StarRailRes/dbe8cdfcfb0bf657b9fe1cf92d5537f118ccb487/index_new/cn/character_skills.json</x:v>
      </x:c>
    </x:row>
    <x:row r="859" ht="38" customHeight="1">
      <x:c r="A859" s="6" t="str">
        <x:v>110404_7</x:v>
      </x:c>
      <x:c r="B859" s="6" t="str">
        <x:v>110404</x:v>
      </x:c>
      <x:c r="C859" s="6" t="n">
        <x:v>7</x:v>
      </x:c>
      <x:c r="D859" s="6" t="str">
        <x:v>不屈之身</x:v>
      </x:c>
      <x:c r="E859" s="7" t="str">
        <x:v>受到致命攻击时杰帕德不会陷入无法战斗状态，并立即回复等同于自身生命上限40.62%的生命值。该效果单场战斗中只能触发1次。</x:v>
      </x:c>
      <x:c r="F859" s="6" t="n">
        <x:v>0</x:v>
      </x:c>
      <x:c r="G859" s="6" t="n">
        <x:v>0</x:v>
      </x:c>
      <x:c r="H859" s="6" t="n">
        <x:v>0</x:v>
      </x:c>
      <x:c r="I859" s="6" t="n">
        <x:v>0</x:v>
      </x:c>
      <x:c r="J859" s="6" t="str">
        <x:v>[0.4062]</x:v>
      </x:c>
      <x:c r="K859" s="7" t="str">
        <x:v>无首段伤害倍率，请覆盖或设为辅助技能</x:v>
      </x:c>
      <x:c r="L859" s="6" t="str">
        <x:v>https://raw.githubusercontent.com/Mar-7th/StarRailRes/dbe8cdfcfb0bf657b9fe1cf92d5537f118ccb487/index_new/cn/character_skills.json</x:v>
      </x:c>
    </x:row>
    <x:row r="860" ht="38" customHeight="1">
      <x:c r="A860" s="6" t="str">
        <x:v>110404_8</x:v>
      </x:c>
      <x:c r="B860" s="6" t="str">
        <x:v>110404</x:v>
      </x:c>
      <x:c r="C860" s="6" t="n">
        <x:v>8</x:v>
      </x:c>
      <x:c r="D860" s="6" t="str">
        <x:v>不屈之身</x:v>
      </x:c>
      <x:c r="E860" s="7" t="str">
        <x:v>受到致命攻击时杰帕德不会陷入无法战斗状态，并立即回复等同于自身生命上限43.75%的生命值。该效果单场战斗中只能触发1次。</x:v>
      </x:c>
      <x:c r="F860" s="6" t="n">
        <x:v>0</x:v>
      </x:c>
      <x:c r="G860" s="6" t="n">
        <x:v>0</x:v>
      </x:c>
      <x:c r="H860" s="6" t="n">
        <x:v>0</x:v>
      </x:c>
      <x:c r="I860" s="6" t="n">
        <x:v>0</x:v>
      </x:c>
      <x:c r="J860" s="6" t="str">
        <x:v>[0.4375]</x:v>
      </x:c>
      <x:c r="K860" s="7" t="str">
        <x:v>无首段伤害倍率，请覆盖或设为辅助技能</x:v>
      </x:c>
      <x:c r="L860" s="6" t="str">
        <x:v>https://raw.githubusercontent.com/Mar-7th/StarRailRes/dbe8cdfcfb0bf657b9fe1cf92d5537f118ccb487/index_new/cn/character_skills.json</x:v>
      </x:c>
    </x:row>
    <x:row r="861" ht="38" customHeight="1">
      <x:c r="A861" s="6" t="str">
        <x:v>110404_9</x:v>
      </x:c>
      <x:c r="B861" s="6" t="str">
        <x:v>110404</x:v>
      </x:c>
      <x:c r="C861" s="6" t="n">
        <x:v>9</x:v>
      </x:c>
      <x:c r="D861" s="6" t="str">
        <x:v>不屈之身</x:v>
      </x:c>
      <x:c r="E861" s="7" t="str">
        <x:v>受到致命攻击时杰帕德不会陷入无法战斗状态，并立即回复等同于自身生命上限46.88%的生命值。该效果单场战斗中只能触发1次。</x:v>
      </x:c>
      <x:c r="F861" s="6" t="n">
        <x:v>0</x:v>
      </x:c>
      <x:c r="G861" s="6" t="n">
        <x:v>0</x:v>
      </x:c>
      <x:c r="H861" s="6" t="n">
        <x:v>0</x:v>
      </x:c>
      <x:c r="I861" s="6" t="n">
        <x:v>0</x:v>
      </x:c>
      <x:c r="J861" s="6" t="str">
        <x:v>[0.4688]</x:v>
      </x:c>
      <x:c r="K861" s="7" t="str">
        <x:v>无首段伤害倍率，请覆盖或设为辅助技能</x:v>
      </x:c>
      <x:c r="L861" s="6" t="str">
        <x:v>https://raw.githubusercontent.com/Mar-7th/StarRailRes/dbe8cdfcfb0bf657b9fe1cf92d5537f118ccb487/index_new/cn/character_skills.json</x:v>
      </x:c>
    </x:row>
    <x:row r="862" ht="38" customHeight="1">
      <x:c r="A862" s="6" t="str">
        <x:v>110404_10</x:v>
      </x:c>
      <x:c r="B862" s="6" t="str">
        <x:v>110404</x:v>
      </x:c>
      <x:c r="C862" s="6" t="n">
        <x:v>10</x:v>
      </x:c>
      <x:c r="D862" s="6" t="str">
        <x:v>不屈之身</x:v>
      </x:c>
      <x:c r="E862" s="7" t="str">
        <x:v>受到致命攻击时杰帕德不会陷入无法战斗状态，并立即回复等同于自身生命上限50%的生命值。该效果单场战斗中只能触发1次。</x:v>
      </x:c>
      <x:c r="F862" s="6" t="n">
        <x:v>0</x:v>
      </x:c>
      <x:c r="G862" s="6" t="n">
        <x:v>0</x:v>
      </x:c>
      <x:c r="H862" s="6" t="n">
        <x:v>0</x:v>
      </x:c>
      <x:c r="I862" s="6" t="n">
        <x:v>0</x:v>
      </x:c>
      <x:c r="J862" s="6" t="str">
        <x:v>[0.5]</x:v>
      </x:c>
      <x:c r="K862" s="7" t="str">
        <x:v>无首段伤害倍率，请覆盖或设为辅助技能</x:v>
      </x:c>
      <x:c r="L862" s="6" t="str">
        <x:v>https://raw.githubusercontent.com/Mar-7th/StarRailRes/dbe8cdfcfb0bf657b9fe1cf92d5537f118ccb487/index_new/cn/character_skills.json</x:v>
      </x:c>
    </x:row>
    <x:row r="863" ht="38" customHeight="1">
      <x:c r="A863" s="6" t="str">
        <x:v>110404_11</x:v>
      </x:c>
      <x:c r="B863" s="6" t="str">
        <x:v>110404</x:v>
      </x:c>
      <x:c r="C863" s="6" t="n">
        <x:v>11</x:v>
      </x:c>
      <x:c r="D863" s="6" t="str">
        <x:v>不屈之身</x:v>
      </x:c>
      <x:c r="E863" s="7" t="str">
        <x:v>受到致命攻击时杰帕德不会陷入无法战斗状态，并立即回复等同于自身生命上限52.5%的生命值。该效果单场战斗中只能触发1次。</x:v>
      </x:c>
      <x:c r="F863" s="6" t="n">
        <x:v>0</x:v>
      </x:c>
      <x:c r="G863" s="6" t="n">
        <x:v>0</x:v>
      </x:c>
      <x:c r="H863" s="6" t="n">
        <x:v>0</x:v>
      </x:c>
      <x:c r="I863" s="6" t="n">
        <x:v>0</x:v>
      </x:c>
      <x:c r="J863" s="6" t="str">
        <x:v>[0.525]</x:v>
      </x:c>
      <x:c r="K863" s="7" t="str">
        <x:v>无首段伤害倍率，请覆盖或设为辅助技能</x:v>
      </x:c>
      <x:c r="L863" s="6" t="str">
        <x:v>https://raw.githubusercontent.com/Mar-7th/StarRailRes/dbe8cdfcfb0bf657b9fe1cf92d5537f118ccb487/index_new/cn/character_skills.json</x:v>
      </x:c>
    </x:row>
    <x:row r="864" ht="38" customHeight="1">
      <x:c r="A864" s="6" t="str">
        <x:v>110404_12</x:v>
      </x:c>
      <x:c r="B864" s="6" t="str">
        <x:v>110404</x:v>
      </x:c>
      <x:c r="C864" s="6" t="n">
        <x:v>12</x:v>
      </x:c>
      <x:c r="D864" s="6" t="str">
        <x:v>不屈之身</x:v>
      </x:c>
      <x:c r="E864" s="7" t="str">
        <x:v>受到致命攻击时杰帕德不会陷入无法战斗状态，并立即回复等同于自身生命上限55%的生命值。该效果单场战斗中只能触发1次。</x:v>
      </x:c>
      <x:c r="F864" s="6" t="n">
        <x:v>0</x:v>
      </x:c>
      <x:c r="G864" s="6" t="n">
        <x:v>0</x:v>
      </x:c>
      <x:c r="H864" s="6" t="n">
        <x:v>0</x:v>
      </x:c>
      <x:c r="I864" s="6" t="n">
        <x:v>0</x:v>
      </x:c>
      <x:c r="J864" s="6" t="str">
        <x:v>[0.55]</x:v>
      </x:c>
      <x:c r="K864" s="7" t="str">
        <x:v>无首段伤害倍率，请覆盖或设为辅助技能</x:v>
      </x:c>
      <x:c r="L864" s="6" t="str">
        <x:v>https://raw.githubusercontent.com/Mar-7th/StarRailRes/dbe8cdfcfb0bf657b9fe1cf92d5537f118ccb487/index_new/cn/character_skills.json</x:v>
      </x:c>
    </x:row>
    <x:row r="865" ht="38" customHeight="1">
      <x:c r="A865" s="6" t="str">
        <x:v>110404_13</x:v>
      </x:c>
      <x:c r="B865" s="6" t="str">
        <x:v>110404</x:v>
      </x:c>
      <x:c r="C865" s="6" t="n">
        <x:v>13</x:v>
      </x:c>
      <x:c r="D865" s="6" t="str">
        <x:v>不屈之身</x:v>
      </x:c>
      <x:c r="E865" s="7" t="str">
        <x:v>受到致命攻击时杰帕德不会陷入无法战斗状态，并立即回复等同于自身生命上限57.5%的生命值。该效果单场战斗中只能触发1次。</x:v>
      </x:c>
      <x:c r="F865" s="6" t="n">
        <x:v>0</x:v>
      </x:c>
      <x:c r="G865" s="6" t="n">
        <x:v>0</x:v>
      </x:c>
      <x:c r="H865" s="6" t="n">
        <x:v>0</x:v>
      </x:c>
      <x:c r="I865" s="6" t="n">
        <x:v>0</x:v>
      </x:c>
      <x:c r="J865" s="6" t="str">
        <x:v>[0.575]</x:v>
      </x:c>
      <x:c r="K865" s="7" t="str">
        <x:v>无首段伤害倍率，请覆盖或设为辅助技能</x:v>
      </x:c>
      <x:c r="L865" s="6" t="str">
        <x:v>https://raw.githubusercontent.com/Mar-7th/StarRailRes/dbe8cdfcfb0bf657b9fe1cf92d5537f118ccb487/index_new/cn/character_skills.json</x:v>
      </x:c>
    </x:row>
    <x:row r="866" ht="38" customHeight="1">
      <x:c r="A866" s="6" t="str">
        <x:v>110404_14</x:v>
      </x:c>
      <x:c r="B866" s="6" t="str">
        <x:v>110404</x:v>
      </x:c>
      <x:c r="C866" s="6" t="n">
        <x:v>14</x:v>
      </x:c>
      <x:c r="D866" s="6" t="str">
        <x:v>不屈之身</x:v>
      </x:c>
      <x:c r="E866" s="7" t="str">
        <x:v>受到致命攻击时杰帕德不会陷入无法战斗状态，并立即回复等同于自身生命上限60%的生命值。该效果单场战斗中只能触发1次。</x:v>
      </x:c>
      <x:c r="F866" s="6" t="n">
        <x:v>0</x:v>
      </x:c>
      <x:c r="G866" s="6" t="n">
        <x:v>0</x:v>
      </x:c>
      <x:c r="H866" s="6" t="n">
        <x:v>0</x:v>
      </x:c>
      <x:c r="I866" s="6" t="n">
        <x:v>0</x:v>
      </x:c>
      <x:c r="J866" s="6" t="str">
        <x:v>[0.6]</x:v>
      </x:c>
      <x:c r="K866" s="7" t="str">
        <x:v>无首段伤害倍率，请覆盖或设为辅助技能</x:v>
      </x:c>
      <x:c r="L866" s="6" t="str">
        <x:v>https://raw.githubusercontent.com/Mar-7th/StarRailRes/dbe8cdfcfb0bf657b9fe1cf92d5537f118ccb487/index_new/cn/character_skills.json</x:v>
      </x:c>
    </x:row>
    <x:row r="867" ht="38" customHeight="1">
      <x:c r="A867" s="6" t="str">
        <x:v>110404_15</x:v>
      </x:c>
      <x:c r="B867" s="6" t="str">
        <x:v>110404</x:v>
      </x:c>
      <x:c r="C867" s="6" t="n">
        <x:v>15</x:v>
      </x:c>
      <x:c r="D867" s="6" t="str">
        <x:v>不屈之身</x:v>
      </x:c>
      <x:c r="E867" s="7" t="str">
        <x:v>受到致命攻击时杰帕德不会陷入无法战斗状态，并立即回复等同于自身生命上限62.5%的生命值。该效果单场战斗中只能触发1次。</x:v>
      </x:c>
      <x:c r="F867" s="6" t="n">
        <x:v>0</x:v>
      </x:c>
      <x:c r="G867" s="6" t="n">
        <x:v>0</x:v>
      </x:c>
      <x:c r="H867" s="6" t="n">
        <x:v>0</x:v>
      </x:c>
      <x:c r="I867" s="6" t="n">
        <x:v>0</x:v>
      </x:c>
      <x:c r="J867" s="6" t="str">
        <x:v>[0.625]</x:v>
      </x:c>
      <x:c r="K867" s="7" t="str">
        <x:v>无首段伤害倍率，请覆盖或设为辅助技能</x:v>
      </x:c>
      <x:c r="L867" s="6" t="str">
        <x:v>https://raw.githubusercontent.com/Mar-7th/StarRailRes/dbe8cdfcfb0bf657b9fe1cf92d5537f118ccb487/index_new/cn/character_skills.json</x:v>
      </x:c>
    </x:row>
    <x:row r="868" ht="20" customHeight="1">
      <x:c r="A868" s="6" t="str">
        <x:v>110406_1</x:v>
      </x:c>
      <x:c r="B868" s="6" t="str">
        <x:v>110406</x:v>
      </x:c>
      <x:c r="C868" s="6" t="n">
        <x:v>1</x:v>
      </x:c>
      <x:c r="D868" s="6" t="str">
        <x:v>攻击</x:v>
      </x:c>
      <x:c r="E868" s="7" t="str">
        <x:v>攻击敌人，进入战斗后削弱敌方目标对应属性韧性。</x:v>
      </x:c>
      <x:c r="F868" s="6" t="n">
        <x:v>0</x:v>
      </x:c>
      <x:c r="G868" s="6" t="n">
        <x:v>0</x:v>
      </x:c>
      <x:c r="H868" s="6" t="n">
        <x:v>0</x:v>
      </x:c>
      <x:c r="I868" s="6" t="n">
        <x:v>0</x:v>
      </x:c>
      <x:c r="J868" s="6" t="str">
        <x:v>[]</x:v>
      </x:c>
      <x:c r="K868" s="7" t="str">
        <x:v>缺少结构化参数，必须覆盖</x:v>
      </x:c>
      <x:c r="L868" s="6" t="str">
        <x:v>https://raw.githubusercontent.com/Mar-7th/StarRailRes/dbe8cdfcfb0bf657b9fe1cf92d5537f118ccb487/index_new/cn/character_skills.json</x:v>
      </x:c>
    </x:row>
    <x:row r="869" ht="38" customHeight="1">
      <x:c r="A869" s="6" t="str">
        <x:v>110407_1</x:v>
      </x:c>
      <x:c r="B869" s="6" t="str">
        <x:v>110407</x:v>
      </x:c>
      <x:c r="C869" s="6" t="n">
        <x:v>1</x:v>
      </x:c>
      <x:c r="D869" s="6" t="str">
        <x:v>有情之证</x:v>
      </x:c>
      <x:c r="E869" s="7" t="str">
        <x:v>使用秘技后，下一次战斗开始时为我方全体提供能够抵消等同于杰帕德24%防御力+150伤害的护盾，持续2回合。</x:v>
      </x:c>
      <x:c r="F869" s="6" t="n">
        <x:v>0</x:v>
      </x:c>
      <x:c r="G869" s="6" t="n">
        <x:v>0</x:v>
      </x:c>
      <x:c r="H869" s="6" t="n">
        <x:v>0</x:v>
      </x:c>
      <x:c r="I869" s="6" t="n">
        <x:v>0</x:v>
      </x:c>
      <x:c r="J869" s="6" t="str">
        <x:v>[0.24, 2, 150]</x:v>
      </x:c>
      <x:c r="K869" s="7" t="str">
        <x:v>无首段伤害倍率，请覆盖或设为辅助技能</x:v>
      </x:c>
      <x:c r="L869" s="6" t="str">
        <x:v>https://raw.githubusercontent.com/Mar-7th/StarRailRes/dbe8cdfcfb0bf657b9fe1cf92d5537f118ccb487/index_new/cn/character_skills.json</x:v>
      </x:c>
    </x:row>
    <x:row r="870" ht="20" customHeight="1">
      <x:c r="A870" s="6" t="str">
        <x:v>110501_1</x:v>
      </x:c>
      <x:c r="B870" s="6" t="str">
        <x:v>110501</x:v>
      </x:c>
      <x:c r="C870" s="6" t="n">
        <x:v>1</x:v>
      </x:c>
      <x:c r="D870" s="6" t="str">
        <x:v>仁慈的背面</x:v>
      </x:c>
      <x:c r="E870" s="7" t="str">
        <x:v>对指定敌方单体造成等同于娜塔莎50%攻击力的物理属性伤害。</x:v>
      </x:c>
      <x:c r="F870" s="6" t="n">
        <x:v>0.5</x:v>
      </x:c>
      <x:c r="G870" s="6" t="n">
        <x:v>0</x:v>
      </x:c>
      <x:c r="H870" s="6" t="n">
        <x:v>0</x:v>
      </x:c>
      <x:c r="I870" s="6" t="n">
        <x:v>0</x:v>
      </x:c>
      <x:c r="J870" s="6" t="str">
        <x:v>[0.5]</x:v>
      </x:c>
      <x:c r="K870" s="7" t="str">
        <x:v>需确认条件及分段</x:v>
      </x:c>
      <x:c r="L870" s="6" t="str">
        <x:v>https://raw.githubusercontent.com/Mar-7th/StarRailRes/dbe8cdfcfb0bf657b9fe1cf92d5537f118ccb487/index_new/cn/character_skills.json</x:v>
      </x:c>
    </x:row>
    <x:row r="871" ht="20" customHeight="1">
      <x:c r="A871" s="6" t="str">
        <x:v>110501_2</x:v>
      </x:c>
      <x:c r="B871" s="6" t="str">
        <x:v>110501</x:v>
      </x:c>
      <x:c r="C871" s="6" t="n">
        <x:v>2</x:v>
      </x:c>
      <x:c r="D871" s="6" t="str">
        <x:v>仁慈的背面</x:v>
      </x:c>
      <x:c r="E871" s="7" t="str">
        <x:v>对指定敌方单体造成等同于娜塔莎60%攻击力的物理属性伤害。</x:v>
      </x:c>
      <x:c r="F871" s="6" t="n">
        <x:v>0.6</x:v>
      </x:c>
      <x:c r="G871" s="6" t="n">
        <x:v>0</x:v>
      </x:c>
      <x:c r="H871" s="6" t="n">
        <x:v>0</x:v>
      </x:c>
      <x:c r="I871" s="6" t="n">
        <x:v>0</x:v>
      </x:c>
      <x:c r="J871" s="6" t="str">
        <x:v>[0.6]</x:v>
      </x:c>
      <x:c r="K871" s="7" t="str">
        <x:v>需确认条件及分段</x:v>
      </x:c>
      <x:c r="L871" s="6" t="str">
        <x:v>https://raw.githubusercontent.com/Mar-7th/StarRailRes/dbe8cdfcfb0bf657b9fe1cf92d5537f118ccb487/index_new/cn/character_skills.json</x:v>
      </x:c>
    </x:row>
    <x:row r="872" ht="20" customHeight="1">
      <x:c r="A872" s="6" t="str">
        <x:v>110501_3</x:v>
      </x:c>
      <x:c r="B872" s="6" t="str">
        <x:v>110501</x:v>
      </x:c>
      <x:c r="C872" s="6" t="n">
        <x:v>3</x:v>
      </x:c>
      <x:c r="D872" s="6" t="str">
        <x:v>仁慈的背面</x:v>
      </x:c>
      <x:c r="E872" s="7" t="str">
        <x:v>对指定敌方单体造成等同于娜塔莎70%攻击力的物理属性伤害。</x:v>
      </x:c>
      <x:c r="F872" s="6" t="n">
        <x:v>0.7</x:v>
      </x:c>
      <x:c r="G872" s="6" t="n">
        <x:v>0</x:v>
      </x:c>
      <x:c r="H872" s="6" t="n">
        <x:v>0</x:v>
      </x:c>
      <x:c r="I872" s="6" t="n">
        <x:v>0</x:v>
      </x:c>
      <x:c r="J872" s="6" t="str">
        <x:v>[0.7]</x:v>
      </x:c>
      <x:c r="K872" s="7" t="str">
        <x:v>需确认条件及分段</x:v>
      </x:c>
      <x:c r="L872" s="6" t="str">
        <x:v>https://raw.githubusercontent.com/Mar-7th/StarRailRes/dbe8cdfcfb0bf657b9fe1cf92d5537f118ccb487/index_new/cn/character_skills.json</x:v>
      </x:c>
    </x:row>
    <x:row r="873" ht="20" customHeight="1">
      <x:c r="A873" s="6" t="str">
        <x:v>110501_4</x:v>
      </x:c>
      <x:c r="B873" s="6" t="str">
        <x:v>110501</x:v>
      </x:c>
      <x:c r="C873" s="6" t="n">
        <x:v>4</x:v>
      </x:c>
      <x:c r="D873" s="6" t="str">
        <x:v>仁慈的背面</x:v>
      </x:c>
      <x:c r="E873" s="7" t="str">
        <x:v>对指定敌方单体造成等同于娜塔莎80%攻击力的物理属性伤害。</x:v>
      </x:c>
      <x:c r="F873" s="6" t="n">
        <x:v>0.8</x:v>
      </x:c>
      <x:c r="G873" s="6" t="n">
        <x:v>0</x:v>
      </x:c>
      <x:c r="H873" s="6" t="n">
        <x:v>0</x:v>
      </x:c>
      <x:c r="I873" s="6" t="n">
        <x:v>0</x:v>
      </x:c>
      <x:c r="J873" s="6" t="str">
        <x:v>[0.8]</x:v>
      </x:c>
      <x:c r="K873" s="7" t="str">
        <x:v>需确认条件及分段</x:v>
      </x:c>
      <x:c r="L873" s="6" t="str">
        <x:v>https://raw.githubusercontent.com/Mar-7th/StarRailRes/dbe8cdfcfb0bf657b9fe1cf92d5537f118ccb487/index_new/cn/character_skills.json</x:v>
      </x:c>
    </x:row>
    <x:row r="874" ht="20" customHeight="1">
      <x:c r="A874" s="6" t="str">
        <x:v>110501_5</x:v>
      </x:c>
      <x:c r="B874" s="6" t="str">
        <x:v>110501</x:v>
      </x:c>
      <x:c r="C874" s="6" t="n">
        <x:v>5</x:v>
      </x:c>
      <x:c r="D874" s="6" t="str">
        <x:v>仁慈的背面</x:v>
      </x:c>
      <x:c r="E874" s="7" t="str">
        <x:v>对指定敌方单体造成等同于娜塔莎90%攻击力的物理属性伤害。</x:v>
      </x:c>
      <x:c r="F874" s="6" t="n">
        <x:v>0.9</x:v>
      </x:c>
      <x:c r="G874" s="6" t="n">
        <x:v>0</x:v>
      </x:c>
      <x:c r="H874" s="6" t="n">
        <x:v>0</x:v>
      </x:c>
      <x:c r="I874" s="6" t="n">
        <x:v>0</x:v>
      </x:c>
      <x:c r="J874" s="6" t="str">
        <x:v>[0.9]</x:v>
      </x:c>
      <x:c r="K874" s="7" t="str">
        <x:v>需确认条件及分段</x:v>
      </x:c>
      <x:c r="L874" s="6" t="str">
        <x:v>https://raw.githubusercontent.com/Mar-7th/StarRailRes/dbe8cdfcfb0bf657b9fe1cf92d5537f118ccb487/index_new/cn/character_skills.json</x:v>
      </x:c>
    </x:row>
    <x:row r="875" ht="20" customHeight="1">
      <x:c r="A875" s="6" t="str">
        <x:v>110501_6</x:v>
      </x:c>
      <x:c r="B875" s="6" t="str">
        <x:v>110501</x:v>
      </x:c>
      <x:c r="C875" s="6" t="n">
        <x:v>6</x:v>
      </x:c>
      <x:c r="D875" s="6" t="str">
        <x:v>仁慈的背面</x:v>
      </x:c>
      <x:c r="E875" s="7" t="str">
        <x:v>对指定敌方单体造成等同于娜塔莎100%攻击力的物理属性伤害。</x:v>
      </x:c>
      <x:c r="F875" s="6" t="n">
        <x:v>1</x:v>
      </x:c>
      <x:c r="G875" s="6" t="n">
        <x:v>0</x:v>
      </x:c>
      <x:c r="H875" s="6" t="n">
        <x:v>0</x:v>
      </x:c>
      <x:c r="I875" s="6" t="n">
        <x:v>0</x:v>
      </x:c>
      <x:c r="J875" s="6" t="str">
        <x:v>[1]</x:v>
      </x:c>
      <x:c r="K875" s="7" t="str">
        <x:v>需确认条件及分段</x:v>
      </x:c>
      <x:c r="L875" s="6" t="str">
        <x:v>https://raw.githubusercontent.com/Mar-7th/StarRailRes/dbe8cdfcfb0bf657b9fe1cf92d5537f118ccb487/index_new/cn/character_skills.json</x:v>
      </x:c>
    </x:row>
    <x:row r="876" ht="20" customHeight="1">
      <x:c r="A876" s="6" t="str">
        <x:v>110501_7</x:v>
      </x:c>
      <x:c r="B876" s="6" t="str">
        <x:v>110501</x:v>
      </x:c>
      <x:c r="C876" s="6" t="n">
        <x:v>7</x:v>
      </x:c>
      <x:c r="D876" s="6" t="str">
        <x:v>仁慈的背面</x:v>
      </x:c>
      <x:c r="E876" s="7" t="str">
        <x:v>对指定敌方单体造成等同于娜塔莎110%攻击力的物理属性伤害。</x:v>
      </x:c>
      <x:c r="F876" s="6" t="n">
        <x:v>1.1</x:v>
      </x:c>
      <x:c r="G876" s="6" t="n">
        <x:v>0</x:v>
      </x:c>
      <x:c r="H876" s="6" t="n">
        <x:v>0</x:v>
      </x:c>
      <x:c r="I876" s="6" t="n">
        <x:v>0</x:v>
      </x:c>
      <x:c r="J876" s="6" t="str">
        <x:v>[1.1]</x:v>
      </x:c>
      <x:c r="K876" s="7" t="str">
        <x:v>需确认条件及分段</x:v>
      </x:c>
      <x:c r="L876" s="6" t="str">
        <x:v>https://raw.githubusercontent.com/Mar-7th/StarRailRes/dbe8cdfcfb0bf657b9fe1cf92d5537f118ccb487/index_new/cn/character_skills.json</x:v>
      </x:c>
    </x:row>
    <x:row r="877" ht="20" customHeight="1">
      <x:c r="A877" s="6" t="str">
        <x:v>110501_8</x:v>
      </x:c>
      <x:c r="B877" s="6" t="str">
        <x:v>110501</x:v>
      </x:c>
      <x:c r="C877" s="6" t="n">
        <x:v>8</x:v>
      </x:c>
      <x:c r="D877" s="6" t="str">
        <x:v>仁慈的背面</x:v>
      </x:c>
      <x:c r="E877" s="7" t="str">
        <x:v>对指定敌方单体造成等同于娜塔莎120%攻击力的物理属性伤害。</x:v>
      </x:c>
      <x:c r="F877" s="6" t="n">
        <x:v>1.2</x:v>
      </x:c>
      <x:c r="G877" s="6" t="n">
        <x:v>0</x:v>
      </x:c>
      <x:c r="H877" s="6" t="n">
        <x:v>0</x:v>
      </x:c>
      <x:c r="I877" s="6" t="n">
        <x:v>0</x:v>
      </x:c>
      <x:c r="J877" s="6" t="str">
        <x:v>[1.2]</x:v>
      </x:c>
      <x:c r="K877" s="7" t="str">
        <x:v>需确认条件及分段</x:v>
      </x:c>
      <x:c r="L877" s="6" t="str">
        <x:v>https://raw.githubusercontent.com/Mar-7th/StarRailRes/dbe8cdfcfb0bf657b9fe1cf92d5537f118ccb487/index_new/cn/character_skills.json</x:v>
      </x:c>
    </x:row>
    <x:row r="878" ht="20" customHeight="1">
      <x:c r="A878" s="6" t="str">
        <x:v>110501_9</x:v>
      </x:c>
      <x:c r="B878" s="6" t="str">
        <x:v>110501</x:v>
      </x:c>
      <x:c r="C878" s="6" t="n">
        <x:v>9</x:v>
      </x:c>
      <x:c r="D878" s="6" t="str">
        <x:v>仁慈的背面</x:v>
      </x:c>
      <x:c r="E878" s="7" t="str">
        <x:v>对指定敌方单体造成等同于娜塔莎130%攻击力的物理属性伤害。</x:v>
      </x:c>
      <x:c r="F878" s="6" t="n">
        <x:v>1.3</x:v>
      </x:c>
      <x:c r="G878" s="6" t="n">
        <x:v>0</x:v>
      </x:c>
      <x:c r="H878" s="6" t="n">
        <x:v>0</x:v>
      </x:c>
      <x:c r="I878" s="6" t="n">
        <x:v>0</x:v>
      </x:c>
      <x:c r="J878" s="6" t="str">
        <x:v>[1.3]</x:v>
      </x:c>
      <x:c r="K878" s="7" t="str">
        <x:v>需确认条件及分段</x:v>
      </x:c>
      <x:c r="L878" s="6" t="str">
        <x:v>https://raw.githubusercontent.com/Mar-7th/StarRailRes/dbe8cdfcfb0bf657b9fe1cf92d5537f118ccb487/index_new/cn/character_skills.json</x:v>
      </x:c>
    </x:row>
    <x:row r="879" ht="20" customHeight="1">
      <x:c r="A879" s="6" t="str">
        <x:v>110501_10</x:v>
      </x:c>
      <x:c r="B879" s="6" t="str">
        <x:v>110501</x:v>
      </x:c>
      <x:c r="C879" s="6" t="n">
        <x:v>10</x:v>
      </x:c>
      <x:c r="D879" s="6" t="str">
        <x:v>仁慈的背面</x:v>
      </x:c>
      <x:c r="E879" s="7" t="str">
        <x:v>对指定敌方单体造成等同于娜塔莎140%攻击力的物理属性伤害。</x:v>
      </x:c>
      <x:c r="F879" s="6" t="n">
        <x:v>1.4</x:v>
      </x:c>
      <x:c r="G879" s="6" t="n">
        <x:v>0</x:v>
      </x:c>
      <x:c r="H879" s="6" t="n">
        <x:v>0</x:v>
      </x:c>
      <x:c r="I879" s="6" t="n">
        <x:v>0</x:v>
      </x:c>
      <x:c r="J879" s="6" t="str">
        <x:v>[1.4]</x:v>
      </x:c>
      <x:c r="K879" s="7" t="str">
        <x:v>需确认条件及分段</x:v>
      </x:c>
      <x:c r="L879" s="6" t="str">
        <x:v>https://raw.githubusercontent.com/Mar-7th/StarRailRes/dbe8cdfcfb0bf657b9fe1cf92d5537f118ccb487/index_new/cn/character_skills.json</x:v>
      </x:c>
    </x:row>
    <x:row r="880" ht="38" customHeight="1">
      <x:c r="A880" s="6" t="str">
        <x:v>110502_1</x:v>
      </x:c>
      <x:c r="B880" s="6" t="str">
        <x:v>110502</x:v>
      </x:c>
      <x:c r="C880" s="6" t="n">
        <x:v>1</x:v>
      </x:c>
      <x:c r="D880" s="6" t="str">
        <x:v>爱，救护与抉择</x:v>
      </x:c>
      <x:c r="E880" s="7" t="str">
        <x:v>立即为指定我方单体回复等同于娜塔莎7%生命上限+70的生命值，同时目标每回合开始时为其回复等同于娜塔莎4.8%生命上限+48的生命值，持续2回合。</x:v>
      </x:c>
      <x:c r="F880" s="6" t="n">
        <x:v>0</x:v>
      </x:c>
      <x:c r="G880" s="6" t="n">
        <x:v>0</x:v>
      </x:c>
      <x:c r="H880" s="6" t="n">
        <x:v>0</x:v>
      </x:c>
      <x:c r="I880" s="6" t="n">
        <x:v>0</x:v>
      </x:c>
      <x:c r="J880" s="6" t="str">
        <x:v>[0.07, 0.048, 2, 70, 48]</x:v>
      </x:c>
      <x:c r="K880" s="7" t="str">
        <x:v>无首段伤害倍率，请覆盖或设为辅助技能</x:v>
      </x:c>
      <x:c r="L880" s="6" t="str">
        <x:v>https://raw.githubusercontent.com/Mar-7th/StarRailRes/dbe8cdfcfb0bf657b9fe1cf92d5537f118ccb487/index_new/cn/character_skills.json</x:v>
      </x:c>
    </x:row>
    <x:row r="881" ht="38" customHeight="1">
      <x:c r="A881" s="6" t="str">
        <x:v>110502_2</x:v>
      </x:c>
      <x:c r="B881" s="6" t="str">
        <x:v>110502</x:v>
      </x:c>
      <x:c r="C881" s="6" t="n">
        <x:v>2</x:v>
      </x:c>
      <x:c r="D881" s="6" t="str">
        <x:v>爱，救护与抉择</x:v>
      </x:c>
      <x:c r="E881" s="7" t="str">
        <x:v>立即为指定我方单体回复等同于娜塔莎7.44%生命上限+112的生命值，同时目标每回合开始时为其回复等同于娜塔莎5.1%生命上限+76.8的生命值，持续2回合。</x:v>
      </x:c>
      <x:c r="F881" s="6" t="n">
        <x:v>0</x:v>
      </x:c>
      <x:c r="G881" s="6" t="n">
        <x:v>0</x:v>
      </x:c>
      <x:c r="H881" s="6" t="n">
        <x:v>0</x:v>
      </x:c>
      <x:c r="I881" s="6" t="n">
        <x:v>0</x:v>
      </x:c>
      <x:c r="J881" s="6" t="str">
        <x:v>[0.0744, 0.051, 2, 112, 76.8]</x:v>
      </x:c>
      <x:c r="K881" s="7" t="str">
        <x:v>无首段伤害倍率，请覆盖或设为辅助技能</x:v>
      </x:c>
      <x:c r="L881" s="6" t="str">
        <x:v>https://raw.githubusercontent.com/Mar-7th/StarRailRes/dbe8cdfcfb0bf657b9fe1cf92d5537f118ccb487/index_new/cn/character_skills.json</x:v>
      </x:c>
    </x:row>
    <x:row r="882" ht="38" customHeight="1">
      <x:c r="A882" s="6" t="str">
        <x:v>110502_3</x:v>
      </x:c>
      <x:c r="B882" s="6" t="str">
        <x:v>110502</x:v>
      </x:c>
      <x:c r="C882" s="6" t="n">
        <x:v>3</x:v>
      </x:c>
      <x:c r="D882" s="6" t="str">
        <x:v>爱，救护与抉择</x:v>
      </x:c>
      <x:c r="E882" s="7" t="str">
        <x:v>立即为指定我方单体回复等同于娜塔莎7.88%生命上限+143.5的生命值，同时目标每回合开始时为其回复等同于娜塔莎5.4%生命上限+98.4的生命值，持续2回合。</x:v>
      </x:c>
      <x:c r="F882" s="6" t="n">
        <x:v>0</x:v>
      </x:c>
      <x:c r="G882" s="6" t="n">
        <x:v>0</x:v>
      </x:c>
      <x:c r="H882" s="6" t="n">
        <x:v>0</x:v>
      </x:c>
      <x:c r="I882" s="6" t="n">
        <x:v>0</x:v>
      </x:c>
      <x:c r="J882" s="6" t="str">
        <x:v>[0.0788, 0.054, 2, 143.5, 98.4]</x:v>
      </x:c>
      <x:c r="K882" s="7" t="str">
        <x:v>无首段伤害倍率，请覆盖或设为辅助技能</x:v>
      </x:c>
      <x:c r="L882" s="6" t="str">
        <x:v>https://raw.githubusercontent.com/Mar-7th/StarRailRes/dbe8cdfcfb0bf657b9fe1cf92d5537f118ccb487/index_new/cn/character_skills.json</x:v>
      </x:c>
    </x:row>
    <x:row r="883" ht="38" customHeight="1">
      <x:c r="A883" s="6" t="str">
        <x:v>110502_4</x:v>
      </x:c>
      <x:c r="B883" s="6" t="str">
        <x:v>110502</x:v>
      </x:c>
      <x:c r="C883" s="6" t="n">
        <x:v>4</x:v>
      </x:c>
      <x:c r="D883" s="6" t="str">
        <x:v>爱，救护与抉择</x:v>
      </x:c>
      <x:c r="E883" s="7" t="str">
        <x:v>立即为指定我方单体回复等同于娜塔莎8.31%生命上限+175的生命值，同时目标每回合开始时为其回复等同于娜塔莎5.7%生命上限+120的生命值，持续2回合。</x:v>
      </x:c>
      <x:c r="F883" s="6" t="n">
        <x:v>0</x:v>
      </x:c>
      <x:c r="G883" s="6" t="n">
        <x:v>0</x:v>
      </x:c>
      <x:c r="H883" s="6" t="n">
        <x:v>0</x:v>
      </x:c>
      <x:c r="I883" s="6" t="n">
        <x:v>0</x:v>
      </x:c>
      <x:c r="J883" s="6" t="str">
        <x:v>[0.0831, 0.057, 2, 175, 120]</x:v>
      </x:c>
      <x:c r="K883" s="7" t="str">
        <x:v>无首段伤害倍率，请覆盖或设为辅助技能</x:v>
      </x:c>
      <x:c r="L883" s="6" t="str">
        <x:v>https://raw.githubusercontent.com/Mar-7th/StarRailRes/dbe8cdfcfb0bf657b9fe1cf92d5537f118ccb487/index_new/cn/character_skills.json</x:v>
      </x:c>
    </x:row>
    <x:row r="884" ht="38" customHeight="1">
      <x:c r="A884" s="6" t="str">
        <x:v>110502_5</x:v>
      </x:c>
      <x:c r="B884" s="6" t="str">
        <x:v>110502</x:v>
      </x:c>
      <x:c r="C884" s="6" t="n">
        <x:v>5</x:v>
      </x:c>
      <x:c r="D884" s="6" t="str">
        <x:v>爱，救护与抉择</x:v>
      </x:c>
      <x:c r="E884" s="7" t="str">
        <x:v>立即为指定我方单体回复等同于娜塔莎8.75%生命上限+196的生命值，同时目标每回合开始时为其回复等同于娜塔莎6%生命上限+134.4的生命值，持续2回合。</x:v>
      </x:c>
      <x:c r="F884" s="6" t="n">
        <x:v>0</x:v>
      </x:c>
      <x:c r="G884" s="6" t="n">
        <x:v>0</x:v>
      </x:c>
      <x:c r="H884" s="6" t="n">
        <x:v>0</x:v>
      </x:c>
      <x:c r="I884" s="6" t="n">
        <x:v>0</x:v>
      </x:c>
      <x:c r="J884" s="6" t="str">
        <x:v>[0.0875, 0.06, 2, 196, 134.4]</x:v>
      </x:c>
      <x:c r="K884" s="7" t="str">
        <x:v>无首段伤害倍率，请覆盖或设为辅助技能</x:v>
      </x:c>
      <x:c r="L884" s="6" t="str">
        <x:v>https://raw.githubusercontent.com/Mar-7th/StarRailRes/dbe8cdfcfb0bf657b9fe1cf92d5537f118ccb487/index_new/cn/character_skills.json</x:v>
      </x:c>
    </x:row>
    <x:row r="885" ht="38" customHeight="1">
      <x:c r="A885" s="6" t="str">
        <x:v>110502_6</x:v>
      </x:c>
      <x:c r="B885" s="6" t="str">
        <x:v>110502</x:v>
      </x:c>
      <x:c r="C885" s="6" t="n">
        <x:v>6</x:v>
      </x:c>
      <x:c r="D885" s="6" t="str">
        <x:v>爱，救护与抉择</x:v>
      </x:c>
      <x:c r="E885" s="7" t="str">
        <x:v>立即为指定我方单体回复等同于娜塔莎9.1%生命上限+217的生命值，同时目标每回合开始时为其回复等同于娜塔莎6.24%生命上限+148.8的生命值，持续2回合。</x:v>
      </x:c>
      <x:c r="F885" s="6" t="n">
        <x:v>0</x:v>
      </x:c>
      <x:c r="G885" s="6" t="n">
        <x:v>0</x:v>
      </x:c>
      <x:c r="H885" s="6" t="n">
        <x:v>0</x:v>
      </x:c>
      <x:c r="I885" s="6" t="n">
        <x:v>0</x:v>
      </x:c>
      <x:c r="J885" s="6" t="str">
        <x:v>[0.091, 0.0624, 2, 217, 148.8]</x:v>
      </x:c>
      <x:c r="K885" s="7" t="str">
        <x:v>无首段伤害倍率，请覆盖或设为辅助技能</x:v>
      </x:c>
      <x:c r="L885" s="6" t="str">
        <x:v>https://raw.githubusercontent.com/Mar-7th/StarRailRes/dbe8cdfcfb0bf657b9fe1cf92d5537f118ccb487/index_new/cn/character_skills.json</x:v>
      </x:c>
    </x:row>
    <x:row r="886" ht="38" customHeight="1">
      <x:c r="A886" s="6" t="str">
        <x:v>110502_7</x:v>
      </x:c>
      <x:c r="B886" s="6" t="str">
        <x:v>110502</x:v>
      </x:c>
      <x:c r="C886" s="6" t="n">
        <x:v>7</x:v>
      </x:c>
      <x:c r="D886" s="6" t="str">
        <x:v>爱，救护与抉择</x:v>
      </x:c>
      <x:c r="E886" s="7" t="str">
        <x:v>立即为指定我方单体回复等同于娜塔莎9.45%生命上限+232.75的生命值，同时目标每回合开始时为其回复等同于娜塔莎6.48%生命上限+159.6的生命值，持续2回合。</x:v>
      </x:c>
      <x:c r="F886" s="6" t="n">
        <x:v>0</x:v>
      </x:c>
      <x:c r="G886" s="6" t="n">
        <x:v>0</x:v>
      </x:c>
      <x:c r="H886" s="6" t="n">
        <x:v>0</x:v>
      </x:c>
      <x:c r="I886" s="6" t="n">
        <x:v>0</x:v>
      </x:c>
      <x:c r="J886" s="6" t="str">
        <x:v>[0.0945, 0.0648, 2, 232.75, 159.6]</x:v>
      </x:c>
      <x:c r="K886" s="7" t="str">
        <x:v>无首段伤害倍率，请覆盖或设为辅助技能</x:v>
      </x:c>
      <x:c r="L886" s="6" t="str">
        <x:v>https://raw.githubusercontent.com/Mar-7th/StarRailRes/dbe8cdfcfb0bf657b9fe1cf92d5537f118ccb487/index_new/cn/character_skills.json</x:v>
      </x:c>
    </x:row>
    <x:row r="887" ht="38" customHeight="1">
      <x:c r="A887" s="6" t="str">
        <x:v>110502_8</x:v>
      </x:c>
      <x:c r="B887" s="6" t="str">
        <x:v>110502</x:v>
      </x:c>
      <x:c r="C887" s="6" t="n">
        <x:v>8</x:v>
      </x:c>
      <x:c r="D887" s="6" t="str">
        <x:v>爱，救护与抉择</x:v>
      </x:c>
      <x:c r="E887" s="7" t="str">
        <x:v>立即为指定我方单体回复等同于娜塔莎9.8%生命上限+248.5的生命值，同时目标每回合开始时为其回复等同于娜塔莎6.72%生命上限+170.4的生命值，持续2回合。</x:v>
      </x:c>
      <x:c r="F887" s="6" t="n">
        <x:v>0</x:v>
      </x:c>
      <x:c r="G887" s="6" t="n">
        <x:v>0</x:v>
      </x:c>
      <x:c r="H887" s="6" t="n">
        <x:v>0</x:v>
      </x:c>
      <x:c r="I887" s="6" t="n">
        <x:v>0</x:v>
      </x:c>
      <x:c r="J887" s="6" t="str">
        <x:v>[0.098, 0.0672, 2, 248.5, 170.4]</x:v>
      </x:c>
      <x:c r="K887" s="7" t="str">
        <x:v>无首段伤害倍率，请覆盖或设为辅助技能</x:v>
      </x:c>
      <x:c r="L887" s="6" t="str">
        <x:v>https://raw.githubusercontent.com/Mar-7th/StarRailRes/dbe8cdfcfb0bf657b9fe1cf92d5537f118ccb487/index_new/cn/character_skills.json</x:v>
      </x:c>
    </x:row>
    <x:row r="888" ht="38" customHeight="1">
      <x:c r="A888" s="6" t="str">
        <x:v>110502_9</x:v>
      </x:c>
      <x:c r="B888" s="6" t="str">
        <x:v>110502</x:v>
      </x:c>
      <x:c r="C888" s="6" t="n">
        <x:v>9</x:v>
      </x:c>
      <x:c r="D888" s="6" t="str">
        <x:v>爱，救护与抉择</x:v>
      </x:c>
      <x:c r="E888" s="7" t="str">
        <x:v>立即为指定我方单体回复等同于娜塔莎10.15%生命上限+264.25的生命值，同时目标每回合开始时为其回复等同于娜塔莎6.96%生命上限+181.2的生命值，持续2回合。</x:v>
      </x:c>
      <x:c r="F888" s="6" t="n">
        <x:v>0</x:v>
      </x:c>
      <x:c r="G888" s="6" t="n">
        <x:v>0</x:v>
      </x:c>
      <x:c r="H888" s="6" t="n">
        <x:v>0</x:v>
      </x:c>
      <x:c r="I888" s="6" t="n">
        <x:v>0</x:v>
      </x:c>
      <x:c r="J888" s="6" t="str">
        <x:v>[0.1015, 0.0696, 2, 264.25, 181.2]</x:v>
      </x:c>
      <x:c r="K888" s="7" t="str">
        <x:v>无首段伤害倍率，请覆盖或设为辅助技能</x:v>
      </x:c>
      <x:c r="L888" s="6" t="str">
        <x:v>https://raw.githubusercontent.com/Mar-7th/StarRailRes/dbe8cdfcfb0bf657b9fe1cf92d5537f118ccb487/index_new/cn/character_skills.json</x:v>
      </x:c>
    </x:row>
    <x:row r="889" ht="38" customHeight="1">
      <x:c r="A889" s="6" t="str">
        <x:v>110502_10</x:v>
      </x:c>
      <x:c r="B889" s="6" t="str">
        <x:v>110502</x:v>
      </x:c>
      <x:c r="C889" s="6" t="n">
        <x:v>10</x:v>
      </x:c>
      <x:c r="D889" s="6" t="str">
        <x:v>爱，救护与抉择</x:v>
      </x:c>
      <x:c r="E889" s="7" t="str">
        <x:v>立即为指定我方单体回复等同于娜塔莎10.5%生命上限+280的生命值，同时目标每回合开始时为其回复等同于娜塔莎7.2%生命上限+192的生命值，持续2回合。</x:v>
      </x:c>
      <x:c r="F889" s="6" t="n">
        <x:v>0</x:v>
      </x:c>
      <x:c r="G889" s="6" t="n">
        <x:v>0</x:v>
      </x:c>
      <x:c r="H889" s="6" t="n">
        <x:v>0</x:v>
      </x:c>
      <x:c r="I889" s="6" t="n">
        <x:v>0</x:v>
      </x:c>
      <x:c r="J889" s="6" t="str">
        <x:v>[0.105, 0.072, 2, 280, 192]</x:v>
      </x:c>
      <x:c r="K889" s="7" t="str">
        <x:v>无首段伤害倍率，请覆盖或设为辅助技能</x:v>
      </x:c>
      <x:c r="L889" s="6" t="str">
        <x:v>https://raw.githubusercontent.com/Mar-7th/StarRailRes/dbe8cdfcfb0bf657b9fe1cf92d5537f118ccb487/index_new/cn/character_skills.json</x:v>
      </x:c>
    </x:row>
    <x:row r="890" ht="38" customHeight="1">
      <x:c r="A890" s="6" t="str">
        <x:v>110502_11</x:v>
      </x:c>
      <x:c r="B890" s="6" t="str">
        <x:v>110502</x:v>
      </x:c>
      <x:c r="C890" s="6" t="n">
        <x:v>11</x:v>
      </x:c>
      <x:c r="D890" s="6" t="str">
        <x:v>爱，救护与抉择</x:v>
      </x:c>
      <x:c r="E890" s="7" t="str">
        <x:v>立即为指定我方单体回复等同于娜塔莎10.85%生命上限+295.75的生命值，同时目标每回合开始时为其回复等同于娜塔莎7.44%生命上限+202.8的生命值，持续2回合。</x:v>
      </x:c>
      <x:c r="F890" s="6" t="n">
        <x:v>0</x:v>
      </x:c>
      <x:c r="G890" s="6" t="n">
        <x:v>0</x:v>
      </x:c>
      <x:c r="H890" s="6" t="n">
        <x:v>0</x:v>
      </x:c>
      <x:c r="I890" s="6" t="n">
        <x:v>0</x:v>
      </x:c>
      <x:c r="J890" s="6" t="str">
        <x:v>[0.1085, 0.0744, 2, 295.75, 202.8]</x:v>
      </x:c>
      <x:c r="K890" s="7" t="str">
        <x:v>无首段伤害倍率，请覆盖或设为辅助技能</x:v>
      </x:c>
      <x:c r="L890" s="6" t="str">
        <x:v>https://raw.githubusercontent.com/Mar-7th/StarRailRes/dbe8cdfcfb0bf657b9fe1cf92d5537f118ccb487/index_new/cn/character_skills.json</x:v>
      </x:c>
    </x:row>
    <x:row r="891" ht="38" customHeight="1">
      <x:c r="A891" s="6" t="str">
        <x:v>110502_12</x:v>
      </x:c>
      <x:c r="B891" s="6" t="str">
        <x:v>110502</x:v>
      </x:c>
      <x:c r="C891" s="6" t="n">
        <x:v>12</x:v>
      </x:c>
      <x:c r="D891" s="6" t="str">
        <x:v>爱，救护与抉择</x:v>
      </x:c>
      <x:c r="E891" s="7" t="str">
        <x:v>立即为指定我方单体回复等同于娜塔莎11.2%生命上限+311.5的生命值，同时目标每回合开始时为其回复等同于娜塔莎7.68%生命上限+213.6的生命值，持续2回合。</x:v>
      </x:c>
      <x:c r="F891" s="6" t="n">
        <x:v>0</x:v>
      </x:c>
      <x:c r="G891" s="6" t="n">
        <x:v>0</x:v>
      </x:c>
      <x:c r="H891" s="6" t="n">
        <x:v>0</x:v>
      </x:c>
      <x:c r="I891" s="6" t="n">
        <x:v>0</x:v>
      </x:c>
      <x:c r="J891" s="6" t="str">
        <x:v>[0.112, 0.0768, 2, 311.5, 213.6]</x:v>
      </x:c>
      <x:c r="K891" s="7" t="str">
        <x:v>无首段伤害倍率，请覆盖或设为辅助技能</x:v>
      </x:c>
      <x:c r="L891" s="6" t="str">
        <x:v>https://raw.githubusercontent.com/Mar-7th/StarRailRes/dbe8cdfcfb0bf657b9fe1cf92d5537f118ccb487/index_new/cn/character_skills.json</x:v>
      </x:c>
    </x:row>
    <x:row r="892" ht="38" customHeight="1">
      <x:c r="A892" s="6" t="str">
        <x:v>110502_13</x:v>
      </x:c>
      <x:c r="B892" s="6" t="str">
        <x:v>110502</x:v>
      </x:c>
      <x:c r="C892" s="6" t="n">
        <x:v>13</x:v>
      </x:c>
      <x:c r="D892" s="6" t="str">
        <x:v>爱，救护与抉择</x:v>
      </x:c>
      <x:c r="E892" s="7" t="str">
        <x:v>立即为指定我方单体回复等同于娜塔莎11.55%生命上限+327.25的生命值，同时目标每回合开始时为其回复等同于娜塔莎7.92%生命上限+224.4的生命值，持续2回合。</x:v>
      </x:c>
      <x:c r="F892" s="6" t="n">
        <x:v>0</x:v>
      </x:c>
      <x:c r="G892" s="6" t="n">
        <x:v>0</x:v>
      </x:c>
      <x:c r="H892" s="6" t="n">
        <x:v>0</x:v>
      </x:c>
      <x:c r="I892" s="6" t="n">
        <x:v>0</x:v>
      </x:c>
      <x:c r="J892" s="6" t="str">
        <x:v>[0.1155, 0.0792, 2, 327.25, 224.4]</x:v>
      </x:c>
      <x:c r="K892" s="7" t="str">
        <x:v>无首段伤害倍率，请覆盖或设为辅助技能</x:v>
      </x:c>
      <x:c r="L892" s="6" t="str">
        <x:v>https://raw.githubusercontent.com/Mar-7th/StarRailRes/dbe8cdfcfb0bf657b9fe1cf92d5537f118ccb487/index_new/cn/character_skills.json</x:v>
      </x:c>
    </x:row>
    <x:row r="893" ht="38" customHeight="1">
      <x:c r="A893" s="6" t="str">
        <x:v>110502_14</x:v>
      </x:c>
      <x:c r="B893" s="6" t="str">
        <x:v>110502</x:v>
      </x:c>
      <x:c r="C893" s="6" t="n">
        <x:v>14</x:v>
      </x:c>
      <x:c r="D893" s="6" t="str">
        <x:v>爱，救护与抉择</x:v>
      </x:c>
      <x:c r="E893" s="7" t="str">
        <x:v>立即为指定我方单体回复等同于娜塔莎11.9%生命上限+343的生命值，同时目标每回合开始时为其回复等同于娜塔莎8.16%生命上限+235.2的生命值，持续2回合。</x:v>
      </x:c>
      <x:c r="F893" s="6" t="n">
        <x:v>0</x:v>
      </x:c>
      <x:c r="G893" s="6" t="n">
        <x:v>0</x:v>
      </x:c>
      <x:c r="H893" s="6" t="n">
        <x:v>0</x:v>
      </x:c>
      <x:c r="I893" s="6" t="n">
        <x:v>0</x:v>
      </x:c>
      <x:c r="J893" s="6" t="str">
        <x:v>[0.119, 0.0816, 2, 343, 235.2]</x:v>
      </x:c>
      <x:c r="K893" s="7" t="str">
        <x:v>无首段伤害倍率，请覆盖或设为辅助技能</x:v>
      </x:c>
      <x:c r="L893" s="6" t="str">
        <x:v>https://raw.githubusercontent.com/Mar-7th/StarRailRes/dbe8cdfcfb0bf657b9fe1cf92d5537f118ccb487/index_new/cn/character_skills.json</x:v>
      </x:c>
    </x:row>
    <x:row r="894" ht="38" customHeight="1">
      <x:c r="A894" s="6" t="str">
        <x:v>110502_15</x:v>
      </x:c>
      <x:c r="B894" s="6" t="str">
        <x:v>110502</x:v>
      </x:c>
      <x:c r="C894" s="6" t="n">
        <x:v>15</x:v>
      </x:c>
      <x:c r="D894" s="6" t="str">
        <x:v>爱，救护与抉择</x:v>
      </x:c>
      <x:c r="E894" s="7" t="str">
        <x:v>立即为指定我方单体回复等同于娜塔莎12.25%生命上限+358.75的生命值，同时目标每回合开始时为其回复等同于娜塔莎8.4%生命上限+246的生命值，持续2回合。</x:v>
      </x:c>
      <x:c r="F894" s="6" t="n">
        <x:v>0</x:v>
      </x:c>
      <x:c r="G894" s="6" t="n">
        <x:v>0</x:v>
      </x:c>
      <x:c r="H894" s="6" t="n">
        <x:v>0</x:v>
      </x:c>
      <x:c r="I894" s="6" t="n">
        <x:v>0</x:v>
      </x:c>
      <x:c r="J894" s="6" t="str">
        <x:v>[0.1225, 0.084, 2, 358.75, 246]</x:v>
      </x:c>
      <x:c r="K894" s="7" t="str">
        <x:v>无首段伤害倍率，请覆盖或设为辅助技能</x:v>
      </x:c>
      <x:c r="L894" s="6" t="str">
        <x:v>https://raw.githubusercontent.com/Mar-7th/StarRailRes/dbe8cdfcfb0bf657b9fe1cf92d5537f118ccb487/index_new/cn/character_skills.json</x:v>
      </x:c>
    </x:row>
    <x:row r="895" ht="20" customHeight="1">
      <x:c r="A895" s="6" t="str">
        <x:v>110503_1</x:v>
      </x:c>
      <x:c r="B895" s="6" t="str">
        <x:v>110503</x:v>
      </x:c>
      <x:c r="C895" s="6" t="n">
        <x:v>1</x:v>
      </x:c>
      <x:c r="D895" s="6" t="str">
        <x:v>新生之礼</x:v>
      </x:c>
      <x:c r="E895" s="7" t="str">
        <x:v>立即为我方全体回复等同于娜塔莎9.2%生命上限+92的生命值。</x:v>
      </x:c>
      <x:c r="F895" s="6" t="n">
        <x:v>0</x:v>
      </x:c>
      <x:c r="G895" s="6" t="n">
        <x:v>0</x:v>
      </x:c>
      <x:c r="H895" s="6" t="n">
        <x:v>0</x:v>
      </x:c>
      <x:c r="I895" s="6" t="n">
        <x:v>0</x:v>
      </x:c>
      <x:c r="J895" s="6" t="str">
        <x:v>[0.092, 92]</x:v>
      </x:c>
      <x:c r="K895" s="7" t="str">
        <x:v>无首段伤害倍率，请覆盖或设为辅助技能</x:v>
      </x:c>
      <x:c r="L895" s="6" t="str">
        <x:v>https://raw.githubusercontent.com/Mar-7th/StarRailRes/dbe8cdfcfb0bf657b9fe1cf92d5537f118ccb487/index_new/cn/character_skills.json</x:v>
      </x:c>
    </x:row>
    <x:row r="896" ht="20" customHeight="1">
      <x:c r="A896" s="6" t="str">
        <x:v>110503_2</x:v>
      </x:c>
      <x:c r="B896" s="6" t="str">
        <x:v>110503</x:v>
      </x:c>
      <x:c r="C896" s="6" t="n">
        <x:v>2</x:v>
      </x:c>
      <x:c r="D896" s="6" t="str">
        <x:v>新生之礼</x:v>
      </x:c>
      <x:c r="E896" s="7" t="str">
        <x:v>立即为我方全体回复等同于娜塔莎9.78%生命上限+147.2的生命值。</x:v>
      </x:c>
      <x:c r="F896" s="6" t="n">
        <x:v>0</x:v>
      </x:c>
      <x:c r="G896" s="6" t="n">
        <x:v>0</x:v>
      </x:c>
      <x:c r="H896" s="6" t="n">
        <x:v>0</x:v>
      </x:c>
      <x:c r="I896" s="6" t="n">
        <x:v>0</x:v>
      </x:c>
      <x:c r="J896" s="6" t="str">
        <x:v>[0.0978, 147.2]</x:v>
      </x:c>
      <x:c r="K896" s="7" t="str">
        <x:v>无首段伤害倍率，请覆盖或设为辅助技能</x:v>
      </x:c>
      <x:c r="L896" s="6" t="str">
        <x:v>https://raw.githubusercontent.com/Mar-7th/StarRailRes/dbe8cdfcfb0bf657b9fe1cf92d5537f118ccb487/index_new/cn/character_skills.json</x:v>
      </x:c>
    </x:row>
    <x:row r="897" ht="20" customHeight="1">
      <x:c r="A897" s="6" t="str">
        <x:v>110503_3</x:v>
      </x:c>
      <x:c r="B897" s="6" t="str">
        <x:v>110503</x:v>
      </x:c>
      <x:c r="C897" s="6" t="n">
        <x:v>3</x:v>
      </x:c>
      <x:c r="D897" s="6" t="str">
        <x:v>新生之礼</x:v>
      </x:c>
      <x:c r="E897" s="7" t="str">
        <x:v>立即为我方全体回复等同于娜塔莎10.35%生命上限+188.6的生命值。</x:v>
      </x:c>
      <x:c r="F897" s="6" t="n">
        <x:v>0</x:v>
      </x:c>
      <x:c r="G897" s="6" t="n">
        <x:v>0</x:v>
      </x:c>
      <x:c r="H897" s="6" t="n">
        <x:v>0</x:v>
      </x:c>
      <x:c r="I897" s="6" t="n">
        <x:v>0</x:v>
      </x:c>
      <x:c r="J897" s="6" t="str">
        <x:v>[0.1035, 188.6]</x:v>
      </x:c>
      <x:c r="K897" s="7" t="str">
        <x:v>无首段伤害倍率，请覆盖或设为辅助技能</x:v>
      </x:c>
      <x:c r="L897" s="6" t="str">
        <x:v>https://raw.githubusercontent.com/Mar-7th/StarRailRes/dbe8cdfcfb0bf657b9fe1cf92d5537f118ccb487/index_new/cn/character_skills.json</x:v>
      </x:c>
    </x:row>
    <x:row r="898" ht="20" customHeight="1">
      <x:c r="A898" s="6" t="str">
        <x:v>110503_4</x:v>
      </x:c>
      <x:c r="B898" s="6" t="str">
        <x:v>110503</x:v>
      </x:c>
      <x:c r="C898" s="6" t="n">
        <x:v>4</x:v>
      </x:c>
      <x:c r="D898" s="6" t="str">
        <x:v>新生之礼</x:v>
      </x:c>
      <x:c r="E898" s="7" t="str">
        <x:v>立即为我方全体回复等同于娜塔莎10.92%生命上限+230的生命值。</x:v>
      </x:c>
      <x:c r="F898" s="6" t="n">
        <x:v>0</x:v>
      </x:c>
      <x:c r="G898" s="6" t="n">
        <x:v>0</x:v>
      </x:c>
      <x:c r="H898" s="6" t="n">
        <x:v>0</x:v>
      </x:c>
      <x:c r="I898" s="6" t="n">
        <x:v>0</x:v>
      </x:c>
      <x:c r="J898" s="6" t="str">
        <x:v>[0.1092, 230]</x:v>
      </x:c>
      <x:c r="K898" s="7" t="str">
        <x:v>无首段伤害倍率，请覆盖或设为辅助技能</x:v>
      </x:c>
      <x:c r="L898" s="6" t="str">
        <x:v>https://raw.githubusercontent.com/Mar-7th/StarRailRes/dbe8cdfcfb0bf657b9fe1cf92d5537f118ccb487/index_new/cn/character_skills.json</x:v>
      </x:c>
    </x:row>
    <x:row r="899" ht="20" customHeight="1">
      <x:c r="A899" s="6" t="str">
        <x:v>110503_5</x:v>
      </x:c>
      <x:c r="B899" s="6" t="str">
        <x:v>110503</x:v>
      </x:c>
      <x:c r="C899" s="6" t="n">
        <x:v>5</x:v>
      </x:c>
      <x:c r="D899" s="6" t="str">
        <x:v>新生之礼</x:v>
      </x:c>
      <x:c r="E899" s="7" t="str">
        <x:v>立即为我方全体回复等同于娜塔莎11.5%生命上限+257.6的生命值。</x:v>
      </x:c>
      <x:c r="F899" s="6" t="n">
        <x:v>0</x:v>
      </x:c>
      <x:c r="G899" s="6" t="n">
        <x:v>0</x:v>
      </x:c>
      <x:c r="H899" s="6" t="n">
        <x:v>0</x:v>
      </x:c>
      <x:c r="I899" s="6" t="n">
        <x:v>0</x:v>
      </x:c>
      <x:c r="J899" s="6" t="str">
        <x:v>[0.115, 257.6]</x:v>
      </x:c>
      <x:c r="K899" s="7" t="str">
        <x:v>无首段伤害倍率，请覆盖或设为辅助技能</x:v>
      </x:c>
      <x:c r="L899" s="6" t="str">
        <x:v>https://raw.githubusercontent.com/Mar-7th/StarRailRes/dbe8cdfcfb0bf657b9fe1cf92d5537f118ccb487/index_new/cn/character_skills.json</x:v>
      </x:c>
    </x:row>
    <x:row r="900" ht="20" customHeight="1">
      <x:c r="A900" s="6" t="str">
        <x:v>110503_6</x:v>
      </x:c>
      <x:c r="B900" s="6" t="str">
        <x:v>110503</x:v>
      </x:c>
      <x:c r="C900" s="6" t="n">
        <x:v>6</x:v>
      </x:c>
      <x:c r="D900" s="6" t="str">
        <x:v>新生之礼</x:v>
      </x:c>
      <x:c r="E900" s="7" t="str">
        <x:v>立即为我方全体回复等同于娜塔莎11.96%生命上限+285.2的生命值。</x:v>
      </x:c>
      <x:c r="F900" s="6" t="n">
        <x:v>0</x:v>
      </x:c>
      <x:c r="G900" s="6" t="n">
        <x:v>0</x:v>
      </x:c>
      <x:c r="H900" s="6" t="n">
        <x:v>0</x:v>
      </x:c>
      <x:c r="I900" s="6" t="n">
        <x:v>0</x:v>
      </x:c>
      <x:c r="J900" s="6" t="str">
        <x:v>[0.1196, 285.2]</x:v>
      </x:c>
      <x:c r="K900" s="7" t="str">
        <x:v>无首段伤害倍率，请覆盖或设为辅助技能</x:v>
      </x:c>
      <x:c r="L900" s="6" t="str">
        <x:v>https://raw.githubusercontent.com/Mar-7th/StarRailRes/dbe8cdfcfb0bf657b9fe1cf92d5537f118ccb487/index_new/cn/character_skills.json</x:v>
      </x:c>
    </x:row>
    <x:row r="901" ht="20" customHeight="1">
      <x:c r="A901" s="6" t="str">
        <x:v>110503_7</x:v>
      </x:c>
      <x:c r="B901" s="6" t="str">
        <x:v>110503</x:v>
      </x:c>
      <x:c r="C901" s="6" t="n">
        <x:v>7</x:v>
      </x:c>
      <x:c r="D901" s="6" t="str">
        <x:v>新生之礼</x:v>
      </x:c>
      <x:c r="E901" s="7" t="str">
        <x:v>立即为我方全体回复等同于娜塔莎12.42%生命上限+305.9的生命值。</x:v>
      </x:c>
      <x:c r="F901" s="6" t="n">
        <x:v>0</x:v>
      </x:c>
      <x:c r="G901" s="6" t="n">
        <x:v>0</x:v>
      </x:c>
      <x:c r="H901" s="6" t="n">
        <x:v>0</x:v>
      </x:c>
      <x:c r="I901" s="6" t="n">
        <x:v>0</x:v>
      </x:c>
      <x:c r="J901" s="6" t="str">
        <x:v>[0.1242, 305.9]</x:v>
      </x:c>
      <x:c r="K901" s="7" t="str">
        <x:v>无首段伤害倍率，请覆盖或设为辅助技能</x:v>
      </x:c>
      <x:c r="L901" s="6" t="str">
        <x:v>https://raw.githubusercontent.com/Mar-7th/StarRailRes/dbe8cdfcfb0bf657b9fe1cf92d5537f118ccb487/index_new/cn/character_skills.json</x:v>
      </x:c>
    </x:row>
    <x:row r="902" ht="20" customHeight="1">
      <x:c r="A902" s="6" t="str">
        <x:v>110503_8</x:v>
      </x:c>
      <x:c r="B902" s="6" t="str">
        <x:v>110503</x:v>
      </x:c>
      <x:c r="C902" s="6" t="n">
        <x:v>8</x:v>
      </x:c>
      <x:c r="D902" s="6" t="str">
        <x:v>新生之礼</x:v>
      </x:c>
      <x:c r="E902" s="7" t="str">
        <x:v>立即为我方全体回复等同于娜塔莎12.88%生命上限+326.6的生命值。</x:v>
      </x:c>
      <x:c r="F902" s="6" t="n">
        <x:v>0</x:v>
      </x:c>
      <x:c r="G902" s="6" t="n">
        <x:v>0</x:v>
      </x:c>
      <x:c r="H902" s="6" t="n">
        <x:v>0</x:v>
      </x:c>
      <x:c r="I902" s="6" t="n">
        <x:v>0</x:v>
      </x:c>
      <x:c r="J902" s="6" t="str">
        <x:v>[0.1288, 326.6]</x:v>
      </x:c>
      <x:c r="K902" s="7" t="str">
        <x:v>无首段伤害倍率，请覆盖或设为辅助技能</x:v>
      </x:c>
      <x:c r="L902" s="6" t="str">
        <x:v>https://raw.githubusercontent.com/Mar-7th/StarRailRes/dbe8cdfcfb0bf657b9fe1cf92d5537f118ccb487/index_new/cn/character_skills.json</x:v>
      </x:c>
    </x:row>
    <x:row r="903" ht="20" customHeight="1">
      <x:c r="A903" s="6" t="str">
        <x:v>110503_9</x:v>
      </x:c>
      <x:c r="B903" s="6" t="str">
        <x:v>110503</x:v>
      </x:c>
      <x:c r="C903" s="6" t="n">
        <x:v>9</x:v>
      </x:c>
      <x:c r="D903" s="6" t="str">
        <x:v>新生之礼</x:v>
      </x:c>
      <x:c r="E903" s="7" t="str">
        <x:v>立即为我方全体回复等同于娜塔莎13.34%生命上限+347.3的生命值。</x:v>
      </x:c>
      <x:c r="F903" s="6" t="n">
        <x:v>0</x:v>
      </x:c>
      <x:c r="G903" s="6" t="n">
        <x:v>0</x:v>
      </x:c>
      <x:c r="H903" s="6" t="n">
        <x:v>0</x:v>
      </x:c>
      <x:c r="I903" s="6" t="n">
        <x:v>0</x:v>
      </x:c>
      <x:c r="J903" s="6" t="str">
        <x:v>[0.1334, 347.3]</x:v>
      </x:c>
      <x:c r="K903" s="7" t="str">
        <x:v>无首段伤害倍率，请覆盖或设为辅助技能</x:v>
      </x:c>
      <x:c r="L903" s="6" t="str">
        <x:v>https://raw.githubusercontent.com/Mar-7th/StarRailRes/dbe8cdfcfb0bf657b9fe1cf92d5537f118ccb487/index_new/cn/character_skills.json</x:v>
      </x:c>
    </x:row>
    <x:row r="904" ht="20" customHeight="1">
      <x:c r="A904" s="6" t="str">
        <x:v>110503_10</x:v>
      </x:c>
      <x:c r="B904" s="6" t="str">
        <x:v>110503</x:v>
      </x:c>
      <x:c r="C904" s="6" t="n">
        <x:v>10</x:v>
      </x:c>
      <x:c r="D904" s="6" t="str">
        <x:v>新生之礼</x:v>
      </x:c>
      <x:c r="E904" s="7" t="str">
        <x:v>立即为我方全体回复等同于娜塔莎13.8%生命上限+368的生命值。</x:v>
      </x:c>
      <x:c r="F904" s="6" t="n">
        <x:v>0</x:v>
      </x:c>
      <x:c r="G904" s="6" t="n">
        <x:v>0</x:v>
      </x:c>
      <x:c r="H904" s="6" t="n">
        <x:v>0</x:v>
      </x:c>
      <x:c r="I904" s="6" t="n">
        <x:v>0</x:v>
      </x:c>
      <x:c r="J904" s="6" t="str">
        <x:v>[0.138, 368]</x:v>
      </x:c>
      <x:c r="K904" s="7" t="str">
        <x:v>无首段伤害倍率，请覆盖或设为辅助技能</x:v>
      </x:c>
      <x:c r="L904" s="6" t="str">
        <x:v>https://raw.githubusercontent.com/Mar-7th/StarRailRes/dbe8cdfcfb0bf657b9fe1cf92d5537f118ccb487/index_new/cn/character_skills.json</x:v>
      </x:c>
    </x:row>
    <x:row r="905" ht="20" customHeight="1">
      <x:c r="A905" s="6" t="str">
        <x:v>110503_11</x:v>
      </x:c>
      <x:c r="B905" s="6" t="str">
        <x:v>110503</x:v>
      </x:c>
      <x:c r="C905" s="6" t="n">
        <x:v>11</x:v>
      </x:c>
      <x:c r="D905" s="6" t="str">
        <x:v>新生之礼</x:v>
      </x:c>
      <x:c r="E905" s="7" t="str">
        <x:v>立即为我方全体回复等同于娜塔莎14.26%生命上限+388.7的生命值。</x:v>
      </x:c>
      <x:c r="F905" s="6" t="n">
        <x:v>0</x:v>
      </x:c>
      <x:c r="G905" s="6" t="n">
        <x:v>0</x:v>
      </x:c>
      <x:c r="H905" s="6" t="n">
        <x:v>0</x:v>
      </x:c>
      <x:c r="I905" s="6" t="n">
        <x:v>0</x:v>
      </x:c>
      <x:c r="J905" s="6" t="str">
        <x:v>[0.1426, 388.7]</x:v>
      </x:c>
      <x:c r="K905" s="7" t="str">
        <x:v>无首段伤害倍率，请覆盖或设为辅助技能</x:v>
      </x:c>
      <x:c r="L905" s="6" t="str">
        <x:v>https://raw.githubusercontent.com/Mar-7th/StarRailRes/dbe8cdfcfb0bf657b9fe1cf92d5537f118ccb487/index_new/cn/character_skills.json</x:v>
      </x:c>
    </x:row>
    <x:row r="906" ht="20" customHeight="1">
      <x:c r="A906" s="6" t="str">
        <x:v>110503_12</x:v>
      </x:c>
      <x:c r="B906" s="6" t="str">
        <x:v>110503</x:v>
      </x:c>
      <x:c r="C906" s="6" t="n">
        <x:v>12</x:v>
      </x:c>
      <x:c r="D906" s="6" t="str">
        <x:v>新生之礼</x:v>
      </x:c>
      <x:c r="E906" s="7" t="str">
        <x:v>立即为我方全体回复等同于娜塔莎14.72%生命上限+409.4的生命值。</x:v>
      </x:c>
      <x:c r="F906" s="6" t="n">
        <x:v>0</x:v>
      </x:c>
      <x:c r="G906" s="6" t="n">
        <x:v>0</x:v>
      </x:c>
      <x:c r="H906" s="6" t="n">
        <x:v>0</x:v>
      </x:c>
      <x:c r="I906" s="6" t="n">
        <x:v>0</x:v>
      </x:c>
      <x:c r="J906" s="6" t="str">
        <x:v>[0.1472, 409.4]</x:v>
      </x:c>
      <x:c r="K906" s="7" t="str">
        <x:v>无首段伤害倍率，请覆盖或设为辅助技能</x:v>
      </x:c>
      <x:c r="L906" s="6" t="str">
        <x:v>https://raw.githubusercontent.com/Mar-7th/StarRailRes/dbe8cdfcfb0bf657b9fe1cf92d5537f118ccb487/index_new/cn/character_skills.json</x:v>
      </x:c>
    </x:row>
    <x:row r="907" ht="20" customHeight="1">
      <x:c r="A907" s="6" t="str">
        <x:v>110503_13</x:v>
      </x:c>
      <x:c r="B907" s="6" t="str">
        <x:v>110503</x:v>
      </x:c>
      <x:c r="C907" s="6" t="n">
        <x:v>13</x:v>
      </x:c>
      <x:c r="D907" s="6" t="str">
        <x:v>新生之礼</x:v>
      </x:c>
      <x:c r="E907" s="7" t="str">
        <x:v>立即为我方全体回复等同于娜塔莎15.18%生命上限+430.1的生命值。</x:v>
      </x:c>
      <x:c r="F907" s="6" t="n">
        <x:v>0</x:v>
      </x:c>
      <x:c r="G907" s="6" t="n">
        <x:v>0</x:v>
      </x:c>
      <x:c r="H907" s="6" t="n">
        <x:v>0</x:v>
      </x:c>
      <x:c r="I907" s="6" t="n">
        <x:v>0</x:v>
      </x:c>
      <x:c r="J907" s="6" t="str">
        <x:v>[0.1518, 430.1]</x:v>
      </x:c>
      <x:c r="K907" s="7" t="str">
        <x:v>无首段伤害倍率，请覆盖或设为辅助技能</x:v>
      </x:c>
      <x:c r="L907" s="6" t="str">
        <x:v>https://raw.githubusercontent.com/Mar-7th/StarRailRes/dbe8cdfcfb0bf657b9fe1cf92d5537f118ccb487/index_new/cn/character_skills.json</x:v>
      </x:c>
    </x:row>
    <x:row r="908" ht="20" customHeight="1">
      <x:c r="A908" s="6" t="str">
        <x:v>110503_14</x:v>
      </x:c>
      <x:c r="B908" s="6" t="str">
        <x:v>110503</x:v>
      </x:c>
      <x:c r="C908" s="6" t="n">
        <x:v>14</x:v>
      </x:c>
      <x:c r="D908" s="6" t="str">
        <x:v>新生之礼</x:v>
      </x:c>
      <x:c r="E908" s="7" t="str">
        <x:v>立即为我方全体回复等同于娜塔莎15.64%生命上限+450.8的生命值。</x:v>
      </x:c>
      <x:c r="F908" s="6" t="n">
        <x:v>0</x:v>
      </x:c>
      <x:c r="G908" s="6" t="n">
        <x:v>0</x:v>
      </x:c>
      <x:c r="H908" s="6" t="n">
        <x:v>0</x:v>
      </x:c>
      <x:c r="I908" s="6" t="n">
        <x:v>0</x:v>
      </x:c>
      <x:c r="J908" s="6" t="str">
        <x:v>[0.1564, 450.8]</x:v>
      </x:c>
      <x:c r="K908" s="7" t="str">
        <x:v>无首段伤害倍率，请覆盖或设为辅助技能</x:v>
      </x:c>
      <x:c r="L908" s="6" t="str">
        <x:v>https://raw.githubusercontent.com/Mar-7th/StarRailRes/dbe8cdfcfb0bf657b9fe1cf92d5537f118ccb487/index_new/cn/character_skills.json</x:v>
      </x:c>
    </x:row>
    <x:row r="909" ht="20" customHeight="1">
      <x:c r="A909" s="6" t="str">
        <x:v>110503_15</x:v>
      </x:c>
      <x:c r="B909" s="6" t="str">
        <x:v>110503</x:v>
      </x:c>
      <x:c r="C909" s="6" t="n">
        <x:v>15</x:v>
      </x:c>
      <x:c r="D909" s="6" t="str">
        <x:v>新生之礼</x:v>
      </x:c>
      <x:c r="E909" s="7" t="str">
        <x:v>立即为我方全体回复等同于娜塔莎16.1%生命上限+471.5的生命值。</x:v>
      </x:c>
      <x:c r="F909" s="6" t="n">
        <x:v>0</x:v>
      </x:c>
      <x:c r="G909" s="6" t="n">
        <x:v>0</x:v>
      </x:c>
      <x:c r="H909" s="6" t="n">
        <x:v>0</x:v>
      </x:c>
      <x:c r="I909" s="6" t="n">
        <x:v>0</x:v>
      </x:c>
      <x:c r="J909" s="6" t="str">
        <x:v>[0.161, 471.5]</x:v>
      </x:c>
      <x:c r="K909" s="7" t="str">
        <x:v>无首段伤害倍率，请覆盖或设为辅助技能</x:v>
      </x:c>
      <x:c r="L909" s="6" t="str">
        <x:v>https://raw.githubusercontent.com/Mar-7th/StarRailRes/dbe8cdfcfb0bf657b9fe1cf92d5537f118ccb487/index_new/cn/character_skills.json</x:v>
      </x:c>
    </x:row>
    <x:row r="910" ht="38" customHeight="1">
      <x:c r="A910" s="6" t="str">
        <x:v>110504_1</x:v>
      </x:c>
      <x:c r="B910" s="6" t="str">
        <x:v>110504</x:v>
      </x:c>
      <x:c r="C910" s="6" t="n">
        <x:v>1</x:v>
      </x:c>
      <x:c r="D910" s="6" t="str">
        <x:v>生机焕发</x:v>
      </x:c>
      <x:c r="E910" s="7" t="str">
        <x:v>为当前生命值百分比小于等于30%的我方目标提供治疗时，娜塔莎的治疗量提高25%，该效果对持续治疗效果也会生效。</x:v>
      </x:c>
      <x:c r="F910" s="6" t="n">
        <x:v>0</x:v>
      </x:c>
      <x:c r="G910" s="6" t="n">
        <x:v>0</x:v>
      </x:c>
      <x:c r="H910" s="6" t="n">
        <x:v>0</x:v>
      </x:c>
      <x:c r="I910" s="6" t="n">
        <x:v>0</x:v>
      </x:c>
      <x:c r="J910" s="6" t="str">
        <x:v>[0.3, 0.25]</x:v>
      </x:c>
      <x:c r="K910" s="7" t="str">
        <x:v>无首段伤害倍率，请覆盖或设为辅助技能</x:v>
      </x:c>
      <x:c r="L910" s="6" t="str">
        <x:v>https://raw.githubusercontent.com/Mar-7th/StarRailRes/dbe8cdfcfb0bf657b9fe1cf92d5537f118ccb487/index_new/cn/character_skills.json</x:v>
      </x:c>
    </x:row>
    <x:row r="911" ht="38" customHeight="1">
      <x:c r="A911" s="6" t="str">
        <x:v>110504_2</x:v>
      </x:c>
      <x:c r="B911" s="6" t="str">
        <x:v>110504</x:v>
      </x:c>
      <x:c r="C911" s="6" t="n">
        <x:v>2</x:v>
      </x:c>
      <x:c r="D911" s="6" t="str">
        <x:v>生机焕发</x:v>
      </x:c>
      <x:c r="E911" s="7" t="str">
        <x:v>为当前生命值百分比小于等于30%的我方目标提供治疗时，娜塔莎的治疗量提高27.5%，该效果对持续治疗效果也会生效。</x:v>
      </x:c>
      <x:c r="F911" s="6" t="n">
        <x:v>0</x:v>
      </x:c>
      <x:c r="G911" s="6" t="n">
        <x:v>0</x:v>
      </x:c>
      <x:c r="H911" s="6" t="n">
        <x:v>0</x:v>
      </x:c>
      <x:c r="I911" s="6" t="n">
        <x:v>0</x:v>
      </x:c>
      <x:c r="J911" s="6" t="str">
        <x:v>[0.3, 0.275]</x:v>
      </x:c>
      <x:c r="K911" s="7" t="str">
        <x:v>无首段伤害倍率，请覆盖或设为辅助技能</x:v>
      </x:c>
      <x:c r="L911" s="6" t="str">
        <x:v>https://raw.githubusercontent.com/Mar-7th/StarRailRes/dbe8cdfcfb0bf657b9fe1cf92d5537f118ccb487/index_new/cn/character_skills.json</x:v>
      </x:c>
    </x:row>
    <x:row r="912" ht="38" customHeight="1">
      <x:c r="A912" s="6" t="str">
        <x:v>110504_3</x:v>
      </x:c>
      <x:c r="B912" s="6" t="str">
        <x:v>110504</x:v>
      </x:c>
      <x:c r="C912" s="6" t="n">
        <x:v>3</x:v>
      </x:c>
      <x:c r="D912" s="6" t="str">
        <x:v>生机焕发</x:v>
      </x:c>
      <x:c r="E912" s="7" t="str">
        <x:v>为当前生命值百分比小于等于30%的我方目标提供治疗时，娜塔莎的治疗量提高30%，该效果对持续治疗效果也会生效。</x:v>
      </x:c>
      <x:c r="F912" s="6" t="n">
        <x:v>0</x:v>
      </x:c>
      <x:c r="G912" s="6" t="n">
        <x:v>0</x:v>
      </x:c>
      <x:c r="H912" s="6" t="n">
        <x:v>0</x:v>
      </x:c>
      <x:c r="I912" s="6" t="n">
        <x:v>0</x:v>
      </x:c>
      <x:c r="J912" s="6" t="str">
        <x:v>[0.3, 0.3]</x:v>
      </x:c>
      <x:c r="K912" s="7" t="str">
        <x:v>无首段伤害倍率，请覆盖或设为辅助技能</x:v>
      </x:c>
      <x:c r="L912" s="6" t="str">
        <x:v>https://raw.githubusercontent.com/Mar-7th/StarRailRes/dbe8cdfcfb0bf657b9fe1cf92d5537f118ccb487/index_new/cn/character_skills.json</x:v>
      </x:c>
    </x:row>
    <x:row r="913" ht="38" customHeight="1">
      <x:c r="A913" s="6" t="str">
        <x:v>110504_4</x:v>
      </x:c>
      <x:c r="B913" s="6" t="str">
        <x:v>110504</x:v>
      </x:c>
      <x:c r="C913" s="6" t="n">
        <x:v>4</x:v>
      </x:c>
      <x:c r="D913" s="6" t="str">
        <x:v>生机焕发</x:v>
      </x:c>
      <x:c r="E913" s="7" t="str">
        <x:v>为当前生命值百分比小于等于30%的我方目标提供治疗时，娜塔莎的治疗量提高32.5%，该效果对持续治疗效果也会生效。</x:v>
      </x:c>
      <x:c r="F913" s="6" t="n">
        <x:v>0</x:v>
      </x:c>
      <x:c r="G913" s="6" t="n">
        <x:v>0</x:v>
      </x:c>
      <x:c r="H913" s="6" t="n">
        <x:v>0</x:v>
      </x:c>
      <x:c r="I913" s="6" t="n">
        <x:v>0</x:v>
      </x:c>
      <x:c r="J913" s="6" t="str">
        <x:v>[0.3, 0.325]</x:v>
      </x:c>
      <x:c r="K913" s="7" t="str">
        <x:v>无首段伤害倍率，请覆盖或设为辅助技能</x:v>
      </x:c>
      <x:c r="L913" s="6" t="str">
        <x:v>https://raw.githubusercontent.com/Mar-7th/StarRailRes/dbe8cdfcfb0bf657b9fe1cf92d5537f118ccb487/index_new/cn/character_skills.json</x:v>
      </x:c>
    </x:row>
    <x:row r="914" ht="38" customHeight="1">
      <x:c r="A914" s="6" t="str">
        <x:v>110504_5</x:v>
      </x:c>
      <x:c r="B914" s="6" t="str">
        <x:v>110504</x:v>
      </x:c>
      <x:c r="C914" s="6" t="n">
        <x:v>5</x:v>
      </x:c>
      <x:c r="D914" s="6" t="str">
        <x:v>生机焕发</x:v>
      </x:c>
      <x:c r="E914" s="7" t="str">
        <x:v>为当前生命值百分比小于等于30%的我方目标提供治疗时，娜塔莎的治疗量提高35%，该效果对持续治疗效果也会生效。</x:v>
      </x:c>
      <x:c r="F914" s="6" t="n">
        <x:v>0</x:v>
      </x:c>
      <x:c r="G914" s="6" t="n">
        <x:v>0</x:v>
      </x:c>
      <x:c r="H914" s="6" t="n">
        <x:v>0</x:v>
      </x:c>
      <x:c r="I914" s="6" t="n">
        <x:v>0</x:v>
      </x:c>
      <x:c r="J914" s="6" t="str">
        <x:v>[0.3, 0.35]</x:v>
      </x:c>
      <x:c r="K914" s="7" t="str">
        <x:v>无首段伤害倍率，请覆盖或设为辅助技能</x:v>
      </x:c>
      <x:c r="L914" s="6" t="str">
        <x:v>https://raw.githubusercontent.com/Mar-7th/StarRailRes/dbe8cdfcfb0bf657b9fe1cf92d5537f118ccb487/index_new/cn/character_skills.json</x:v>
      </x:c>
    </x:row>
    <x:row r="915" ht="38" customHeight="1">
      <x:c r="A915" s="6" t="str">
        <x:v>110504_6</x:v>
      </x:c>
      <x:c r="B915" s="6" t="str">
        <x:v>110504</x:v>
      </x:c>
      <x:c r="C915" s="6" t="n">
        <x:v>6</x:v>
      </x:c>
      <x:c r="D915" s="6" t="str">
        <x:v>生机焕发</x:v>
      </x:c>
      <x:c r="E915" s="7" t="str">
        <x:v>为当前生命值百分比小于等于30%的我方目标提供治疗时，娜塔莎的治疗量提高37.5%，该效果对持续治疗效果也会生效。</x:v>
      </x:c>
      <x:c r="F915" s="6" t="n">
        <x:v>0</x:v>
      </x:c>
      <x:c r="G915" s="6" t="n">
        <x:v>0</x:v>
      </x:c>
      <x:c r="H915" s="6" t="n">
        <x:v>0</x:v>
      </x:c>
      <x:c r="I915" s="6" t="n">
        <x:v>0</x:v>
      </x:c>
      <x:c r="J915" s="6" t="str">
        <x:v>[0.3, 0.375]</x:v>
      </x:c>
      <x:c r="K915" s="7" t="str">
        <x:v>无首段伤害倍率，请覆盖或设为辅助技能</x:v>
      </x:c>
      <x:c r="L915" s="6" t="str">
        <x:v>https://raw.githubusercontent.com/Mar-7th/StarRailRes/dbe8cdfcfb0bf657b9fe1cf92d5537f118ccb487/index_new/cn/character_skills.json</x:v>
      </x:c>
    </x:row>
    <x:row r="916" ht="38" customHeight="1">
      <x:c r="A916" s="6" t="str">
        <x:v>110504_7</x:v>
      </x:c>
      <x:c r="B916" s="6" t="str">
        <x:v>110504</x:v>
      </x:c>
      <x:c r="C916" s="6" t="n">
        <x:v>7</x:v>
      </x:c>
      <x:c r="D916" s="6" t="str">
        <x:v>生机焕发</x:v>
      </x:c>
      <x:c r="E916" s="7" t="str">
        <x:v>为当前生命值百分比小于等于30%的我方目标提供治疗时，娜塔莎的治疗量提高40.62%，该效果对持续治疗效果也会生效。</x:v>
      </x:c>
      <x:c r="F916" s="6" t="n">
        <x:v>0</x:v>
      </x:c>
      <x:c r="G916" s="6" t="n">
        <x:v>0</x:v>
      </x:c>
      <x:c r="H916" s="6" t="n">
        <x:v>0</x:v>
      </x:c>
      <x:c r="I916" s="6" t="n">
        <x:v>0</x:v>
      </x:c>
      <x:c r="J916" s="6" t="str">
        <x:v>[0.3, 0.4062]</x:v>
      </x:c>
      <x:c r="K916" s="7" t="str">
        <x:v>无首段伤害倍率，请覆盖或设为辅助技能</x:v>
      </x:c>
      <x:c r="L916" s="6" t="str">
        <x:v>https://raw.githubusercontent.com/Mar-7th/StarRailRes/dbe8cdfcfb0bf657b9fe1cf92d5537f118ccb487/index_new/cn/character_skills.json</x:v>
      </x:c>
    </x:row>
    <x:row r="917" ht="38" customHeight="1">
      <x:c r="A917" s="6" t="str">
        <x:v>110504_8</x:v>
      </x:c>
      <x:c r="B917" s="6" t="str">
        <x:v>110504</x:v>
      </x:c>
      <x:c r="C917" s="6" t="n">
        <x:v>8</x:v>
      </x:c>
      <x:c r="D917" s="6" t="str">
        <x:v>生机焕发</x:v>
      </x:c>
      <x:c r="E917" s="7" t="str">
        <x:v>为当前生命值百分比小于等于30%的我方目标提供治疗时，娜塔莎的治疗量提高43.75%，该效果对持续治疗效果也会生效。</x:v>
      </x:c>
      <x:c r="F917" s="6" t="n">
        <x:v>0</x:v>
      </x:c>
      <x:c r="G917" s="6" t="n">
        <x:v>0</x:v>
      </x:c>
      <x:c r="H917" s="6" t="n">
        <x:v>0</x:v>
      </x:c>
      <x:c r="I917" s="6" t="n">
        <x:v>0</x:v>
      </x:c>
      <x:c r="J917" s="6" t="str">
        <x:v>[0.3, 0.4375]</x:v>
      </x:c>
      <x:c r="K917" s="7" t="str">
        <x:v>无首段伤害倍率，请覆盖或设为辅助技能</x:v>
      </x:c>
      <x:c r="L917" s="6" t="str">
        <x:v>https://raw.githubusercontent.com/Mar-7th/StarRailRes/dbe8cdfcfb0bf657b9fe1cf92d5537f118ccb487/index_new/cn/character_skills.json</x:v>
      </x:c>
    </x:row>
    <x:row r="918" ht="38" customHeight="1">
      <x:c r="A918" s="6" t="str">
        <x:v>110504_9</x:v>
      </x:c>
      <x:c r="B918" s="6" t="str">
        <x:v>110504</x:v>
      </x:c>
      <x:c r="C918" s="6" t="n">
        <x:v>9</x:v>
      </x:c>
      <x:c r="D918" s="6" t="str">
        <x:v>生机焕发</x:v>
      </x:c>
      <x:c r="E918" s="7" t="str">
        <x:v>为当前生命值百分比小于等于30%的我方目标提供治疗时，娜塔莎的治疗量提高46.88%，该效果对持续治疗效果也会生效。</x:v>
      </x:c>
      <x:c r="F918" s="6" t="n">
        <x:v>0</x:v>
      </x:c>
      <x:c r="G918" s="6" t="n">
        <x:v>0</x:v>
      </x:c>
      <x:c r="H918" s="6" t="n">
        <x:v>0</x:v>
      </x:c>
      <x:c r="I918" s="6" t="n">
        <x:v>0</x:v>
      </x:c>
      <x:c r="J918" s="6" t="str">
        <x:v>[0.3, 0.4688]</x:v>
      </x:c>
      <x:c r="K918" s="7" t="str">
        <x:v>无首段伤害倍率，请覆盖或设为辅助技能</x:v>
      </x:c>
      <x:c r="L918" s="6" t="str">
        <x:v>https://raw.githubusercontent.com/Mar-7th/StarRailRes/dbe8cdfcfb0bf657b9fe1cf92d5537f118ccb487/index_new/cn/character_skills.json</x:v>
      </x:c>
    </x:row>
    <x:row r="919" ht="38" customHeight="1">
      <x:c r="A919" s="6" t="str">
        <x:v>110504_10</x:v>
      </x:c>
      <x:c r="B919" s="6" t="str">
        <x:v>110504</x:v>
      </x:c>
      <x:c r="C919" s="6" t="n">
        <x:v>10</x:v>
      </x:c>
      <x:c r="D919" s="6" t="str">
        <x:v>生机焕发</x:v>
      </x:c>
      <x:c r="E919" s="7" t="str">
        <x:v>为当前生命值百分比小于等于30%的我方目标提供治疗时，娜塔莎的治疗量提高50%，该效果对持续治疗效果也会生效。</x:v>
      </x:c>
      <x:c r="F919" s="6" t="n">
        <x:v>0</x:v>
      </x:c>
      <x:c r="G919" s="6" t="n">
        <x:v>0</x:v>
      </x:c>
      <x:c r="H919" s="6" t="n">
        <x:v>0</x:v>
      </x:c>
      <x:c r="I919" s="6" t="n">
        <x:v>0</x:v>
      </x:c>
      <x:c r="J919" s="6" t="str">
        <x:v>[0.3, 0.5]</x:v>
      </x:c>
      <x:c r="K919" s="7" t="str">
        <x:v>无首段伤害倍率，请覆盖或设为辅助技能</x:v>
      </x:c>
      <x:c r="L919" s="6" t="str">
        <x:v>https://raw.githubusercontent.com/Mar-7th/StarRailRes/dbe8cdfcfb0bf657b9fe1cf92d5537f118ccb487/index_new/cn/character_skills.json</x:v>
      </x:c>
    </x:row>
    <x:row r="920" ht="38" customHeight="1">
      <x:c r="A920" s="6" t="str">
        <x:v>110504_11</x:v>
      </x:c>
      <x:c r="B920" s="6" t="str">
        <x:v>110504</x:v>
      </x:c>
      <x:c r="C920" s="6" t="n">
        <x:v>11</x:v>
      </x:c>
      <x:c r="D920" s="6" t="str">
        <x:v>生机焕发</x:v>
      </x:c>
      <x:c r="E920" s="7" t="str">
        <x:v>为当前生命值百分比小于等于30%的我方目标提供治疗时，娜塔莎的治疗量提高52.5%，该效果对持续治疗效果也会生效。</x:v>
      </x:c>
      <x:c r="F920" s="6" t="n">
        <x:v>0</x:v>
      </x:c>
      <x:c r="G920" s="6" t="n">
        <x:v>0</x:v>
      </x:c>
      <x:c r="H920" s="6" t="n">
        <x:v>0</x:v>
      </x:c>
      <x:c r="I920" s="6" t="n">
        <x:v>0</x:v>
      </x:c>
      <x:c r="J920" s="6" t="str">
        <x:v>[0.3, 0.525]</x:v>
      </x:c>
      <x:c r="K920" s="7" t="str">
        <x:v>无首段伤害倍率，请覆盖或设为辅助技能</x:v>
      </x:c>
      <x:c r="L920" s="6" t="str">
        <x:v>https://raw.githubusercontent.com/Mar-7th/StarRailRes/dbe8cdfcfb0bf657b9fe1cf92d5537f118ccb487/index_new/cn/character_skills.json</x:v>
      </x:c>
    </x:row>
    <x:row r="921" ht="38" customHeight="1">
      <x:c r="A921" s="6" t="str">
        <x:v>110504_12</x:v>
      </x:c>
      <x:c r="B921" s="6" t="str">
        <x:v>110504</x:v>
      </x:c>
      <x:c r="C921" s="6" t="n">
        <x:v>12</x:v>
      </x:c>
      <x:c r="D921" s="6" t="str">
        <x:v>生机焕发</x:v>
      </x:c>
      <x:c r="E921" s="7" t="str">
        <x:v>为当前生命值百分比小于等于30%的我方目标提供治疗时，娜塔莎的治疗量提高55%，该效果对持续治疗效果也会生效。</x:v>
      </x:c>
      <x:c r="F921" s="6" t="n">
        <x:v>0</x:v>
      </x:c>
      <x:c r="G921" s="6" t="n">
        <x:v>0</x:v>
      </x:c>
      <x:c r="H921" s="6" t="n">
        <x:v>0</x:v>
      </x:c>
      <x:c r="I921" s="6" t="n">
        <x:v>0</x:v>
      </x:c>
      <x:c r="J921" s="6" t="str">
        <x:v>[0.3, 0.55]</x:v>
      </x:c>
      <x:c r="K921" s="7" t="str">
        <x:v>无首段伤害倍率，请覆盖或设为辅助技能</x:v>
      </x:c>
      <x:c r="L921" s="6" t="str">
        <x:v>https://raw.githubusercontent.com/Mar-7th/StarRailRes/dbe8cdfcfb0bf657b9fe1cf92d5537f118ccb487/index_new/cn/character_skills.json</x:v>
      </x:c>
    </x:row>
    <x:row r="922" ht="38" customHeight="1">
      <x:c r="A922" s="6" t="str">
        <x:v>110504_13</x:v>
      </x:c>
      <x:c r="B922" s="6" t="str">
        <x:v>110504</x:v>
      </x:c>
      <x:c r="C922" s="6" t="n">
        <x:v>13</x:v>
      </x:c>
      <x:c r="D922" s="6" t="str">
        <x:v>生机焕发</x:v>
      </x:c>
      <x:c r="E922" s="7" t="str">
        <x:v>为当前生命值百分比小于等于30%的我方目标提供治疗时，娜塔莎的治疗量提高57.5%，该效果对持续治疗效果也会生效。</x:v>
      </x:c>
      <x:c r="F922" s="6" t="n">
        <x:v>0</x:v>
      </x:c>
      <x:c r="G922" s="6" t="n">
        <x:v>0</x:v>
      </x:c>
      <x:c r="H922" s="6" t="n">
        <x:v>0</x:v>
      </x:c>
      <x:c r="I922" s="6" t="n">
        <x:v>0</x:v>
      </x:c>
      <x:c r="J922" s="6" t="str">
        <x:v>[0.3, 0.575]</x:v>
      </x:c>
      <x:c r="K922" s="7" t="str">
        <x:v>无首段伤害倍率，请覆盖或设为辅助技能</x:v>
      </x:c>
      <x:c r="L922" s="6" t="str">
        <x:v>https://raw.githubusercontent.com/Mar-7th/StarRailRes/dbe8cdfcfb0bf657b9fe1cf92d5537f118ccb487/index_new/cn/character_skills.json</x:v>
      </x:c>
    </x:row>
    <x:row r="923" ht="38" customHeight="1">
      <x:c r="A923" s="6" t="str">
        <x:v>110504_14</x:v>
      </x:c>
      <x:c r="B923" s="6" t="str">
        <x:v>110504</x:v>
      </x:c>
      <x:c r="C923" s="6" t="n">
        <x:v>14</x:v>
      </x:c>
      <x:c r="D923" s="6" t="str">
        <x:v>生机焕发</x:v>
      </x:c>
      <x:c r="E923" s="7" t="str">
        <x:v>为当前生命值百分比小于等于30%的我方目标提供治疗时，娜塔莎的治疗量提高60%，该效果对持续治疗效果也会生效。</x:v>
      </x:c>
      <x:c r="F923" s="6" t="n">
        <x:v>0</x:v>
      </x:c>
      <x:c r="G923" s="6" t="n">
        <x:v>0</x:v>
      </x:c>
      <x:c r="H923" s="6" t="n">
        <x:v>0</x:v>
      </x:c>
      <x:c r="I923" s="6" t="n">
        <x:v>0</x:v>
      </x:c>
      <x:c r="J923" s="6" t="str">
        <x:v>[0.3, 0.6]</x:v>
      </x:c>
      <x:c r="K923" s="7" t="str">
        <x:v>无首段伤害倍率，请覆盖或设为辅助技能</x:v>
      </x:c>
      <x:c r="L923" s="6" t="str">
        <x:v>https://raw.githubusercontent.com/Mar-7th/StarRailRes/dbe8cdfcfb0bf657b9fe1cf92d5537f118ccb487/index_new/cn/character_skills.json</x:v>
      </x:c>
    </x:row>
    <x:row r="924" ht="38" customHeight="1">
      <x:c r="A924" s="6" t="str">
        <x:v>110504_15</x:v>
      </x:c>
      <x:c r="B924" s="6" t="str">
        <x:v>110504</x:v>
      </x:c>
      <x:c r="C924" s="6" t="n">
        <x:v>15</x:v>
      </x:c>
      <x:c r="D924" s="6" t="str">
        <x:v>生机焕发</x:v>
      </x:c>
      <x:c r="E924" s="7" t="str">
        <x:v>为当前生命值百分比小于等于30%的我方目标提供治疗时，娜塔莎的治疗量提高62.5%，该效果对持续治疗效果也会生效。</x:v>
      </x:c>
      <x:c r="F924" s="6" t="n">
        <x:v>0</x:v>
      </x:c>
      <x:c r="G924" s="6" t="n">
        <x:v>0</x:v>
      </x:c>
      <x:c r="H924" s="6" t="n">
        <x:v>0</x:v>
      </x:c>
      <x:c r="I924" s="6" t="n">
        <x:v>0</x:v>
      </x:c>
      <x:c r="J924" s="6" t="str">
        <x:v>[0.3, 0.625]</x:v>
      </x:c>
      <x:c r="K924" s="7" t="str">
        <x:v>无首段伤害倍率，请覆盖或设为辅助技能</x:v>
      </x:c>
      <x:c r="L924" s="6" t="str">
        <x:v>https://raw.githubusercontent.com/Mar-7th/StarRailRes/dbe8cdfcfb0bf657b9fe1cf92d5537f118ccb487/index_new/cn/character_skills.json</x:v>
      </x:c>
    </x:row>
    <x:row r="925" ht="20" customHeight="1">
      <x:c r="A925" s="6" t="str">
        <x:v>110506_1</x:v>
      </x:c>
      <x:c r="B925" s="6" t="str">
        <x:v>110506</x:v>
      </x:c>
      <x:c r="C925" s="6" t="n">
        <x:v>1</x:v>
      </x:c>
      <x:c r="D925" s="6" t="str">
        <x:v>攻击</x:v>
      </x:c>
      <x:c r="E925" s="7" t="str">
        <x:v>攻击敌人，进入战斗后削弱敌方目标对应属性韧性。</x:v>
      </x:c>
      <x:c r="F925" s="6" t="n">
        <x:v>0</x:v>
      </x:c>
      <x:c r="G925" s="6" t="n">
        <x:v>0</x:v>
      </x:c>
      <x:c r="H925" s="6" t="n">
        <x:v>0</x:v>
      </x:c>
      <x:c r="I925" s="6" t="n">
        <x:v>0</x:v>
      </x:c>
      <x:c r="J925" s="6" t="str">
        <x:v>[]</x:v>
      </x:c>
      <x:c r="K925" s="7" t="str">
        <x:v>缺少结构化参数，必须覆盖</x:v>
      </x:c>
      <x:c r="L925" s="6" t="str">
        <x:v>https://raw.githubusercontent.com/Mar-7th/StarRailRes/dbe8cdfcfb0bf657b9fe1cf92d5537f118ccb487/index_new/cn/character_skills.json</x:v>
      </x:c>
    </x:row>
    <x:row r="926" ht="53" customHeight="1">
      <x:c r="A926" s="6" t="str">
        <x:v>110507_1</x:v>
      </x:c>
      <x:c r="B926" s="6" t="str">
        <x:v>110507</x:v>
      </x:c>
      <x:c r="C926" s="6" t="n">
        <x:v>1</x:v>
      </x:c>
      <x:c r="D926" s="6" t="str">
        <x:v>催眠研习</x:v>
      </x:c>
      <x:c r="E926" s="7" t="str">
        <x:v>立即攻击敌人，进入战斗后对敌方随机单体造成等同于娜塔莎80%攻击力的物理属性伤害，并有100%的基础概率使敌方每个单体目标陷入虚弱状态。
虚弱状态下的敌方目标对我方造成的伤害降低30%，持续1回合。</x:v>
      </x:c>
      <x:c r="F926" s="6" t="n">
        <x:v>0.8</x:v>
      </x:c>
      <x:c r="G926" s="6" t="n">
        <x:v>0</x:v>
      </x:c>
      <x:c r="H926" s="6" t="n">
        <x:v>0</x:v>
      </x:c>
      <x:c r="I926" s="6" t="n">
        <x:v>0</x:v>
      </x:c>
      <x:c r="J926" s="6" t="str">
        <x:v>[1, 0.3, 1, 0.8]</x:v>
      </x:c>
      <x:c r="K926" s="7" t="str">
        <x:v>需确认条件及分段</x:v>
      </x:c>
      <x:c r="L926" s="6" t="str">
        <x:v>https://raw.githubusercontent.com/Mar-7th/StarRailRes/dbe8cdfcfb0bf657b9fe1cf92d5537f118ccb487/index_new/cn/character_skills.json</x:v>
      </x:c>
    </x:row>
    <x:row r="927" ht="20" customHeight="1">
      <x:c r="A927" s="6" t="str">
        <x:v>110601_1</x:v>
      </x:c>
      <x:c r="B927" s="6" t="str">
        <x:v>110601</x:v>
      </x:c>
      <x:c r="C927" s="6" t="n">
        <x:v>1</x:v>
      </x:c>
      <x:c r="D927" s="6" t="str">
        <x:v>冰点射击</x:v>
      </x:c>
      <x:c r="E927" s="7" t="str">
        <x:v>对指定敌方单体造成等同于佩拉50%攻击力的冰属性伤害。</x:v>
      </x:c>
      <x:c r="F927" s="6" t="n">
        <x:v>0.5</x:v>
      </x:c>
      <x:c r="G927" s="6" t="n">
        <x:v>0</x:v>
      </x:c>
      <x:c r="H927" s="6" t="n">
        <x:v>0</x:v>
      </x:c>
      <x:c r="I927" s="6" t="n">
        <x:v>0</x:v>
      </x:c>
      <x:c r="J927" s="6" t="str">
        <x:v>[0.5]</x:v>
      </x:c>
      <x:c r="K927" s="7" t="str">
        <x:v>需确认条件及分段</x:v>
      </x:c>
      <x:c r="L927" s="6" t="str">
        <x:v>https://raw.githubusercontent.com/Mar-7th/StarRailRes/dbe8cdfcfb0bf657b9fe1cf92d5537f118ccb487/index_new/cn/character_skills.json</x:v>
      </x:c>
    </x:row>
    <x:row r="928" ht="20" customHeight="1">
      <x:c r="A928" s="6" t="str">
        <x:v>110601_2</x:v>
      </x:c>
      <x:c r="B928" s="6" t="str">
        <x:v>110601</x:v>
      </x:c>
      <x:c r="C928" s="6" t="n">
        <x:v>2</x:v>
      </x:c>
      <x:c r="D928" s="6" t="str">
        <x:v>冰点射击</x:v>
      </x:c>
      <x:c r="E928" s="7" t="str">
        <x:v>对指定敌方单体造成等同于佩拉60%攻击力的冰属性伤害。</x:v>
      </x:c>
      <x:c r="F928" s="6" t="n">
        <x:v>0.6</x:v>
      </x:c>
      <x:c r="G928" s="6" t="n">
        <x:v>0</x:v>
      </x:c>
      <x:c r="H928" s="6" t="n">
        <x:v>0</x:v>
      </x:c>
      <x:c r="I928" s="6" t="n">
        <x:v>0</x:v>
      </x:c>
      <x:c r="J928" s="6" t="str">
        <x:v>[0.6]</x:v>
      </x:c>
      <x:c r="K928" s="7" t="str">
        <x:v>需确认条件及分段</x:v>
      </x:c>
      <x:c r="L928" s="6" t="str">
        <x:v>https://raw.githubusercontent.com/Mar-7th/StarRailRes/dbe8cdfcfb0bf657b9fe1cf92d5537f118ccb487/index_new/cn/character_skills.json</x:v>
      </x:c>
    </x:row>
    <x:row r="929" ht="20" customHeight="1">
      <x:c r="A929" s="6" t="str">
        <x:v>110601_3</x:v>
      </x:c>
      <x:c r="B929" s="6" t="str">
        <x:v>110601</x:v>
      </x:c>
      <x:c r="C929" s="6" t="n">
        <x:v>3</x:v>
      </x:c>
      <x:c r="D929" s="6" t="str">
        <x:v>冰点射击</x:v>
      </x:c>
      <x:c r="E929" s="7" t="str">
        <x:v>对指定敌方单体造成等同于佩拉70%攻击力的冰属性伤害。</x:v>
      </x:c>
      <x:c r="F929" s="6" t="n">
        <x:v>0.7</x:v>
      </x:c>
      <x:c r="G929" s="6" t="n">
        <x:v>0</x:v>
      </x:c>
      <x:c r="H929" s="6" t="n">
        <x:v>0</x:v>
      </x:c>
      <x:c r="I929" s="6" t="n">
        <x:v>0</x:v>
      </x:c>
      <x:c r="J929" s="6" t="str">
        <x:v>[0.7]</x:v>
      </x:c>
      <x:c r="K929" s="7" t="str">
        <x:v>需确认条件及分段</x:v>
      </x:c>
      <x:c r="L929" s="6" t="str">
        <x:v>https://raw.githubusercontent.com/Mar-7th/StarRailRes/dbe8cdfcfb0bf657b9fe1cf92d5537f118ccb487/index_new/cn/character_skills.json</x:v>
      </x:c>
    </x:row>
    <x:row r="930" ht="20" customHeight="1">
      <x:c r="A930" s="6" t="str">
        <x:v>110601_4</x:v>
      </x:c>
      <x:c r="B930" s="6" t="str">
        <x:v>110601</x:v>
      </x:c>
      <x:c r="C930" s="6" t="n">
        <x:v>4</x:v>
      </x:c>
      <x:c r="D930" s="6" t="str">
        <x:v>冰点射击</x:v>
      </x:c>
      <x:c r="E930" s="7" t="str">
        <x:v>对指定敌方单体造成等同于佩拉80%攻击力的冰属性伤害。</x:v>
      </x:c>
      <x:c r="F930" s="6" t="n">
        <x:v>0.8</x:v>
      </x:c>
      <x:c r="G930" s="6" t="n">
        <x:v>0</x:v>
      </x:c>
      <x:c r="H930" s="6" t="n">
        <x:v>0</x:v>
      </x:c>
      <x:c r="I930" s="6" t="n">
        <x:v>0</x:v>
      </x:c>
      <x:c r="J930" s="6" t="str">
        <x:v>[0.8]</x:v>
      </x:c>
      <x:c r="K930" s="7" t="str">
        <x:v>需确认条件及分段</x:v>
      </x:c>
      <x:c r="L930" s="6" t="str">
        <x:v>https://raw.githubusercontent.com/Mar-7th/StarRailRes/dbe8cdfcfb0bf657b9fe1cf92d5537f118ccb487/index_new/cn/character_skills.json</x:v>
      </x:c>
    </x:row>
    <x:row r="931" ht="20" customHeight="1">
      <x:c r="A931" s="6" t="str">
        <x:v>110601_5</x:v>
      </x:c>
      <x:c r="B931" s="6" t="str">
        <x:v>110601</x:v>
      </x:c>
      <x:c r="C931" s="6" t="n">
        <x:v>5</x:v>
      </x:c>
      <x:c r="D931" s="6" t="str">
        <x:v>冰点射击</x:v>
      </x:c>
      <x:c r="E931" s="7" t="str">
        <x:v>对指定敌方单体造成等同于佩拉90%攻击力的冰属性伤害。</x:v>
      </x:c>
      <x:c r="F931" s="6" t="n">
        <x:v>0.9</x:v>
      </x:c>
      <x:c r="G931" s="6" t="n">
        <x:v>0</x:v>
      </x:c>
      <x:c r="H931" s="6" t="n">
        <x:v>0</x:v>
      </x:c>
      <x:c r="I931" s="6" t="n">
        <x:v>0</x:v>
      </x:c>
      <x:c r="J931" s="6" t="str">
        <x:v>[0.9]</x:v>
      </x:c>
      <x:c r="K931" s="7" t="str">
        <x:v>需确认条件及分段</x:v>
      </x:c>
      <x:c r="L931" s="6" t="str">
        <x:v>https://raw.githubusercontent.com/Mar-7th/StarRailRes/dbe8cdfcfb0bf657b9fe1cf92d5537f118ccb487/index_new/cn/character_skills.json</x:v>
      </x:c>
    </x:row>
    <x:row r="932" ht="20" customHeight="1">
      <x:c r="A932" s="6" t="str">
        <x:v>110601_6</x:v>
      </x:c>
      <x:c r="B932" s="6" t="str">
        <x:v>110601</x:v>
      </x:c>
      <x:c r="C932" s="6" t="n">
        <x:v>6</x:v>
      </x:c>
      <x:c r="D932" s="6" t="str">
        <x:v>冰点射击</x:v>
      </x:c>
      <x:c r="E932" s="7" t="str">
        <x:v>对指定敌方单体造成等同于佩拉100%攻击力的冰属性伤害。</x:v>
      </x:c>
      <x:c r="F932" s="6" t="n">
        <x:v>1</x:v>
      </x:c>
      <x:c r="G932" s="6" t="n">
        <x:v>0</x:v>
      </x:c>
      <x:c r="H932" s="6" t="n">
        <x:v>0</x:v>
      </x:c>
      <x:c r="I932" s="6" t="n">
        <x:v>0</x:v>
      </x:c>
      <x:c r="J932" s="6" t="str">
        <x:v>[1]</x:v>
      </x:c>
      <x:c r="K932" s="7" t="str">
        <x:v>需确认条件及分段</x:v>
      </x:c>
      <x:c r="L932" s="6" t="str">
        <x:v>https://raw.githubusercontent.com/Mar-7th/StarRailRes/dbe8cdfcfb0bf657b9fe1cf92d5537f118ccb487/index_new/cn/character_skills.json</x:v>
      </x:c>
    </x:row>
    <x:row r="933" ht="20" customHeight="1">
      <x:c r="A933" s="6" t="str">
        <x:v>110601_7</x:v>
      </x:c>
      <x:c r="B933" s="6" t="str">
        <x:v>110601</x:v>
      </x:c>
      <x:c r="C933" s="6" t="n">
        <x:v>7</x:v>
      </x:c>
      <x:c r="D933" s="6" t="str">
        <x:v>冰点射击</x:v>
      </x:c>
      <x:c r="E933" s="7" t="str">
        <x:v>对指定敌方单体造成等同于佩拉110%攻击力的冰属性伤害。</x:v>
      </x:c>
      <x:c r="F933" s="6" t="n">
        <x:v>1.1</x:v>
      </x:c>
      <x:c r="G933" s="6" t="n">
        <x:v>0</x:v>
      </x:c>
      <x:c r="H933" s="6" t="n">
        <x:v>0</x:v>
      </x:c>
      <x:c r="I933" s="6" t="n">
        <x:v>0</x:v>
      </x:c>
      <x:c r="J933" s="6" t="str">
        <x:v>[1.1]</x:v>
      </x:c>
      <x:c r="K933" s="7" t="str">
        <x:v>需确认条件及分段</x:v>
      </x:c>
      <x:c r="L933" s="6" t="str">
        <x:v>https://raw.githubusercontent.com/Mar-7th/StarRailRes/dbe8cdfcfb0bf657b9fe1cf92d5537f118ccb487/index_new/cn/character_skills.json</x:v>
      </x:c>
    </x:row>
    <x:row r="934" ht="20" customHeight="1">
      <x:c r="A934" s="6" t="str">
        <x:v>110601_8</x:v>
      </x:c>
      <x:c r="B934" s="6" t="str">
        <x:v>110601</x:v>
      </x:c>
      <x:c r="C934" s="6" t="n">
        <x:v>8</x:v>
      </x:c>
      <x:c r="D934" s="6" t="str">
        <x:v>冰点射击</x:v>
      </x:c>
      <x:c r="E934" s="7" t="str">
        <x:v>对指定敌方单体造成等同于佩拉120%攻击力的冰属性伤害。</x:v>
      </x:c>
      <x:c r="F934" s="6" t="n">
        <x:v>1.2</x:v>
      </x:c>
      <x:c r="G934" s="6" t="n">
        <x:v>0</x:v>
      </x:c>
      <x:c r="H934" s="6" t="n">
        <x:v>0</x:v>
      </x:c>
      <x:c r="I934" s="6" t="n">
        <x:v>0</x:v>
      </x:c>
      <x:c r="J934" s="6" t="str">
        <x:v>[1.2]</x:v>
      </x:c>
      <x:c r="K934" s="7" t="str">
        <x:v>需确认条件及分段</x:v>
      </x:c>
      <x:c r="L934" s="6" t="str">
        <x:v>https://raw.githubusercontent.com/Mar-7th/StarRailRes/dbe8cdfcfb0bf657b9fe1cf92d5537f118ccb487/index_new/cn/character_skills.json</x:v>
      </x:c>
    </x:row>
    <x:row r="935" ht="20" customHeight="1">
      <x:c r="A935" s="6" t="str">
        <x:v>110601_9</x:v>
      </x:c>
      <x:c r="B935" s="6" t="str">
        <x:v>110601</x:v>
      </x:c>
      <x:c r="C935" s="6" t="n">
        <x:v>9</x:v>
      </x:c>
      <x:c r="D935" s="6" t="str">
        <x:v>冰点射击</x:v>
      </x:c>
      <x:c r="E935" s="7" t="str">
        <x:v>对指定敌方单体造成等同于佩拉130%攻击力的冰属性伤害。</x:v>
      </x:c>
      <x:c r="F935" s="6" t="n">
        <x:v>1.3</x:v>
      </x:c>
      <x:c r="G935" s="6" t="n">
        <x:v>0</x:v>
      </x:c>
      <x:c r="H935" s="6" t="n">
        <x:v>0</x:v>
      </x:c>
      <x:c r="I935" s="6" t="n">
        <x:v>0</x:v>
      </x:c>
      <x:c r="J935" s="6" t="str">
        <x:v>[1.3]</x:v>
      </x:c>
      <x:c r="K935" s="7" t="str">
        <x:v>需确认条件及分段</x:v>
      </x:c>
      <x:c r="L935" s="6" t="str">
        <x:v>https://raw.githubusercontent.com/Mar-7th/StarRailRes/dbe8cdfcfb0bf657b9fe1cf92d5537f118ccb487/index_new/cn/character_skills.json</x:v>
      </x:c>
    </x:row>
    <x:row r="936" ht="20" customHeight="1">
      <x:c r="A936" s="6" t="str">
        <x:v>110601_10</x:v>
      </x:c>
      <x:c r="B936" s="6" t="str">
        <x:v>110601</x:v>
      </x:c>
      <x:c r="C936" s="6" t="n">
        <x:v>10</x:v>
      </x:c>
      <x:c r="D936" s="6" t="str">
        <x:v>冰点射击</x:v>
      </x:c>
      <x:c r="E936" s="7" t="str">
        <x:v>对指定敌方单体造成等同于佩拉140%攻击力的冰属性伤害。</x:v>
      </x:c>
      <x:c r="F936" s="6" t="n">
        <x:v>1.4</x:v>
      </x:c>
      <x:c r="G936" s="6" t="n">
        <x:v>0</x:v>
      </x:c>
      <x:c r="H936" s="6" t="n">
        <x:v>0</x:v>
      </x:c>
      <x:c r="I936" s="6" t="n">
        <x:v>0</x:v>
      </x:c>
      <x:c r="J936" s="6" t="str">
        <x:v>[1.4]</x:v>
      </x:c>
      <x:c r="K936" s="7" t="str">
        <x:v>需确认条件及分段</x:v>
      </x:c>
      <x:c r="L936" s="6" t="str">
        <x:v>https://raw.githubusercontent.com/Mar-7th/StarRailRes/dbe8cdfcfb0bf657b9fe1cf92d5537f118ccb487/index_new/cn/character_skills.json</x:v>
      </x:c>
    </x:row>
    <x:row r="937" ht="20" customHeight="1">
      <x:c r="A937" s="6" t="str">
        <x:v>110602_1</x:v>
      </x:c>
      <x:c r="B937" s="6" t="str">
        <x:v>110602</x:v>
      </x:c>
      <x:c r="C937" s="6" t="n">
        <x:v>1</x:v>
      </x:c>
      <x:c r="D937" s="6" t="str">
        <x:v>低温妨害</x:v>
      </x:c>
      <x:c r="E937" s="7" t="str">
        <x:v>解除指定敌方单体的1个增益效果，同时造成等同于佩拉105%攻击力的冰属性伤害。</x:v>
      </x:c>
      <x:c r="F937" s="6" t="n">
        <x:v>1.05</x:v>
      </x:c>
      <x:c r="G937" s="6" t="n">
        <x:v>0</x:v>
      </x:c>
      <x:c r="H937" s="6" t="n">
        <x:v>0</x:v>
      </x:c>
      <x:c r="I937" s="6" t="n">
        <x:v>0</x:v>
      </x:c>
      <x:c r="J937" s="6" t="str">
        <x:v>[1.05, 1]</x:v>
      </x:c>
      <x:c r="K937" s="7" t="str">
        <x:v>需确认条件及分段</x:v>
      </x:c>
      <x:c r="L937" s="6" t="str">
        <x:v>https://raw.githubusercontent.com/Mar-7th/StarRailRes/dbe8cdfcfb0bf657b9fe1cf92d5537f118ccb487/index_new/cn/character_skills.json</x:v>
      </x:c>
    </x:row>
    <x:row r="938" ht="20" customHeight="1">
      <x:c r="A938" s="6" t="str">
        <x:v>110602_2</x:v>
      </x:c>
      <x:c r="B938" s="6" t="str">
        <x:v>110602</x:v>
      </x:c>
      <x:c r="C938" s="6" t="n">
        <x:v>2</x:v>
      </x:c>
      <x:c r="D938" s="6" t="str">
        <x:v>低温妨害</x:v>
      </x:c>
      <x:c r="E938" s="7" t="str">
        <x:v>解除指定敌方单体的1个增益效果，同时造成等同于佩拉115.5%攻击力的冰属性伤害。</x:v>
      </x:c>
      <x:c r="F938" s="6" t="n">
        <x:v>1.155</x:v>
      </x:c>
      <x:c r="G938" s="6" t="n">
        <x:v>0</x:v>
      </x:c>
      <x:c r="H938" s="6" t="n">
        <x:v>0</x:v>
      </x:c>
      <x:c r="I938" s="6" t="n">
        <x:v>0</x:v>
      </x:c>
      <x:c r="J938" s="6" t="str">
        <x:v>[1.155, 1]</x:v>
      </x:c>
      <x:c r="K938" s="7" t="str">
        <x:v>需确认条件及分段</x:v>
      </x:c>
      <x:c r="L938" s="6" t="str">
        <x:v>https://raw.githubusercontent.com/Mar-7th/StarRailRes/dbe8cdfcfb0bf657b9fe1cf92d5537f118ccb487/index_new/cn/character_skills.json</x:v>
      </x:c>
    </x:row>
    <x:row r="939" ht="20" customHeight="1">
      <x:c r="A939" s="6" t="str">
        <x:v>110602_3</x:v>
      </x:c>
      <x:c r="B939" s="6" t="str">
        <x:v>110602</x:v>
      </x:c>
      <x:c r="C939" s="6" t="n">
        <x:v>3</x:v>
      </x:c>
      <x:c r="D939" s="6" t="str">
        <x:v>低温妨害</x:v>
      </x:c>
      <x:c r="E939" s="7" t="str">
        <x:v>解除指定敌方单体的1个增益效果，同时造成等同于佩拉126%攻击力的冰属性伤害。</x:v>
      </x:c>
      <x:c r="F939" s="6" t="n">
        <x:v>1.26</x:v>
      </x:c>
      <x:c r="G939" s="6" t="n">
        <x:v>0</x:v>
      </x:c>
      <x:c r="H939" s="6" t="n">
        <x:v>0</x:v>
      </x:c>
      <x:c r="I939" s="6" t="n">
        <x:v>0</x:v>
      </x:c>
      <x:c r="J939" s="6" t="str">
        <x:v>[1.26, 1]</x:v>
      </x:c>
      <x:c r="K939" s="7" t="str">
        <x:v>需确认条件及分段</x:v>
      </x:c>
      <x:c r="L939" s="6" t="str">
        <x:v>https://raw.githubusercontent.com/Mar-7th/StarRailRes/dbe8cdfcfb0bf657b9fe1cf92d5537f118ccb487/index_new/cn/character_skills.json</x:v>
      </x:c>
    </x:row>
    <x:row r="940" ht="20" customHeight="1">
      <x:c r="A940" s="6" t="str">
        <x:v>110602_4</x:v>
      </x:c>
      <x:c r="B940" s="6" t="str">
        <x:v>110602</x:v>
      </x:c>
      <x:c r="C940" s="6" t="n">
        <x:v>4</x:v>
      </x:c>
      <x:c r="D940" s="6" t="str">
        <x:v>低温妨害</x:v>
      </x:c>
      <x:c r="E940" s="7" t="str">
        <x:v>解除指定敌方单体的1个增益效果，同时造成等同于佩拉136.5%攻击力的冰属性伤害。</x:v>
      </x:c>
      <x:c r="F940" s="6" t="n">
        <x:v>1.365</x:v>
      </x:c>
      <x:c r="G940" s="6" t="n">
        <x:v>0</x:v>
      </x:c>
      <x:c r="H940" s="6" t="n">
        <x:v>0</x:v>
      </x:c>
      <x:c r="I940" s="6" t="n">
        <x:v>0</x:v>
      </x:c>
      <x:c r="J940" s="6" t="str">
        <x:v>[1.365, 1]</x:v>
      </x:c>
      <x:c r="K940" s="7" t="str">
        <x:v>需确认条件及分段</x:v>
      </x:c>
      <x:c r="L940" s="6" t="str">
        <x:v>https://raw.githubusercontent.com/Mar-7th/StarRailRes/dbe8cdfcfb0bf657b9fe1cf92d5537f118ccb487/index_new/cn/character_skills.json</x:v>
      </x:c>
    </x:row>
    <x:row r="941" ht="20" customHeight="1">
      <x:c r="A941" s="6" t="str">
        <x:v>110602_5</x:v>
      </x:c>
      <x:c r="B941" s="6" t="str">
        <x:v>110602</x:v>
      </x:c>
      <x:c r="C941" s="6" t="n">
        <x:v>5</x:v>
      </x:c>
      <x:c r="D941" s="6" t="str">
        <x:v>低温妨害</x:v>
      </x:c>
      <x:c r="E941" s="7" t="str">
        <x:v>解除指定敌方单体的1个增益效果，同时造成等同于佩拉147%攻击力的冰属性伤害。</x:v>
      </x:c>
      <x:c r="F941" s="6" t="n">
        <x:v>1.47</x:v>
      </x:c>
      <x:c r="G941" s="6" t="n">
        <x:v>0</x:v>
      </x:c>
      <x:c r="H941" s="6" t="n">
        <x:v>0</x:v>
      </x:c>
      <x:c r="I941" s="6" t="n">
        <x:v>0</x:v>
      </x:c>
      <x:c r="J941" s="6" t="str">
        <x:v>[1.47, 1]</x:v>
      </x:c>
      <x:c r="K941" s="7" t="str">
        <x:v>需确认条件及分段</x:v>
      </x:c>
      <x:c r="L941" s="6" t="str">
        <x:v>https://raw.githubusercontent.com/Mar-7th/StarRailRes/dbe8cdfcfb0bf657b9fe1cf92d5537f118ccb487/index_new/cn/character_skills.json</x:v>
      </x:c>
    </x:row>
    <x:row r="942" ht="20" customHeight="1">
      <x:c r="A942" s="6" t="str">
        <x:v>110602_6</x:v>
      </x:c>
      <x:c r="B942" s="6" t="str">
        <x:v>110602</x:v>
      </x:c>
      <x:c r="C942" s="6" t="n">
        <x:v>6</x:v>
      </x:c>
      <x:c r="D942" s="6" t="str">
        <x:v>低温妨害</x:v>
      </x:c>
      <x:c r="E942" s="7" t="str">
        <x:v>解除指定敌方单体的1个增益效果，同时造成等同于佩拉157.5%攻击力的冰属性伤害。</x:v>
      </x:c>
      <x:c r="F942" s="6" t="n">
        <x:v>1.575</x:v>
      </x:c>
      <x:c r="G942" s="6" t="n">
        <x:v>0</x:v>
      </x:c>
      <x:c r="H942" s="6" t="n">
        <x:v>0</x:v>
      </x:c>
      <x:c r="I942" s="6" t="n">
        <x:v>0</x:v>
      </x:c>
      <x:c r="J942" s="6" t="str">
        <x:v>[1.575, 1]</x:v>
      </x:c>
      <x:c r="K942" s="7" t="str">
        <x:v>需确认条件及分段</x:v>
      </x:c>
      <x:c r="L942" s="6" t="str">
        <x:v>https://raw.githubusercontent.com/Mar-7th/StarRailRes/dbe8cdfcfb0bf657b9fe1cf92d5537f118ccb487/index_new/cn/character_skills.json</x:v>
      </x:c>
    </x:row>
    <x:row r="943" ht="20" customHeight="1">
      <x:c r="A943" s="6" t="str">
        <x:v>110602_7</x:v>
      </x:c>
      <x:c r="B943" s="6" t="str">
        <x:v>110602</x:v>
      </x:c>
      <x:c r="C943" s="6" t="n">
        <x:v>7</x:v>
      </x:c>
      <x:c r="D943" s="6" t="str">
        <x:v>低温妨害</x:v>
      </x:c>
      <x:c r="E943" s="7" t="str">
        <x:v>解除指定敌方单体的1个增益效果，同时造成等同于佩拉170.63%攻击力的冰属性伤害。</x:v>
      </x:c>
      <x:c r="F943" s="6" t="n">
        <x:v>1.7063</x:v>
      </x:c>
      <x:c r="G943" s="6" t="n">
        <x:v>0</x:v>
      </x:c>
      <x:c r="H943" s="6" t="n">
        <x:v>0</x:v>
      </x:c>
      <x:c r="I943" s="6" t="n">
        <x:v>0</x:v>
      </x:c>
      <x:c r="J943" s="6" t="str">
        <x:v>[1.7063, 1]</x:v>
      </x:c>
      <x:c r="K943" s="7" t="str">
        <x:v>需确认条件及分段</x:v>
      </x:c>
      <x:c r="L943" s="6" t="str">
        <x:v>https://raw.githubusercontent.com/Mar-7th/StarRailRes/dbe8cdfcfb0bf657b9fe1cf92d5537f118ccb487/index_new/cn/character_skills.json</x:v>
      </x:c>
    </x:row>
    <x:row r="944" ht="20" customHeight="1">
      <x:c r="A944" s="6" t="str">
        <x:v>110602_8</x:v>
      </x:c>
      <x:c r="B944" s="6" t="str">
        <x:v>110602</x:v>
      </x:c>
      <x:c r="C944" s="6" t="n">
        <x:v>8</x:v>
      </x:c>
      <x:c r="D944" s="6" t="str">
        <x:v>低温妨害</x:v>
      </x:c>
      <x:c r="E944" s="7" t="str">
        <x:v>解除指定敌方单体的1个增益效果，同时造成等同于佩拉183.75%攻击力的冰属性伤害。</x:v>
      </x:c>
      <x:c r="F944" s="6" t="n">
        <x:v>1.8375</x:v>
      </x:c>
      <x:c r="G944" s="6" t="n">
        <x:v>0</x:v>
      </x:c>
      <x:c r="H944" s="6" t="n">
        <x:v>0</x:v>
      </x:c>
      <x:c r="I944" s="6" t="n">
        <x:v>0</x:v>
      </x:c>
      <x:c r="J944" s="6" t="str">
        <x:v>[1.8375, 1]</x:v>
      </x:c>
      <x:c r="K944" s="7" t="str">
        <x:v>需确认条件及分段</x:v>
      </x:c>
      <x:c r="L944" s="6" t="str">
        <x:v>https://raw.githubusercontent.com/Mar-7th/StarRailRes/dbe8cdfcfb0bf657b9fe1cf92d5537f118ccb487/index_new/cn/character_skills.json</x:v>
      </x:c>
    </x:row>
    <x:row r="945" ht="20" customHeight="1">
      <x:c r="A945" s="6" t="str">
        <x:v>110602_9</x:v>
      </x:c>
      <x:c r="B945" s="6" t="str">
        <x:v>110602</x:v>
      </x:c>
      <x:c r="C945" s="6" t="n">
        <x:v>9</x:v>
      </x:c>
      <x:c r="D945" s="6" t="str">
        <x:v>低温妨害</x:v>
      </x:c>
      <x:c r="E945" s="7" t="str">
        <x:v>解除指定敌方单体的1个增益效果，同时造成等同于佩拉196.88%攻击力的冰属性伤害。</x:v>
      </x:c>
      <x:c r="F945" s="6" t="n">
        <x:v>1.9688</x:v>
      </x:c>
      <x:c r="G945" s="6" t="n">
        <x:v>0</x:v>
      </x:c>
      <x:c r="H945" s="6" t="n">
        <x:v>0</x:v>
      </x:c>
      <x:c r="I945" s="6" t="n">
        <x:v>0</x:v>
      </x:c>
      <x:c r="J945" s="6" t="str">
        <x:v>[1.9688, 1]</x:v>
      </x:c>
      <x:c r="K945" s="7" t="str">
        <x:v>需确认条件及分段</x:v>
      </x:c>
      <x:c r="L945" s="6" t="str">
        <x:v>https://raw.githubusercontent.com/Mar-7th/StarRailRes/dbe8cdfcfb0bf657b9fe1cf92d5537f118ccb487/index_new/cn/character_skills.json</x:v>
      </x:c>
    </x:row>
    <x:row r="946" ht="20" customHeight="1">
      <x:c r="A946" s="6" t="str">
        <x:v>110602_10</x:v>
      </x:c>
      <x:c r="B946" s="6" t="str">
        <x:v>110602</x:v>
      </x:c>
      <x:c r="C946" s="6" t="n">
        <x:v>10</x:v>
      </x:c>
      <x:c r="D946" s="6" t="str">
        <x:v>低温妨害</x:v>
      </x:c>
      <x:c r="E946" s="7" t="str">
        <x:v>解除指定敌方单体的1个增益效果，同时造成等同于佩拉210%攻击力的冰属性伤害。</x:v>
      </x:c>
      <x:c r="F946" s="6" t="n">
        <x:v>2.1</x:v>
      </x:c>
      <x:c r="G946" s="6" t="n">
        <x:v>0</x:v>
      </x:c>
      <x:c r="H946" s="6" t="n">
        <x:v>0</x:v>
      </x:c>
      <x:c r="I946" s="6" t="n">
        <x:v>0</x:v>
      </x:c>
      <x:c r="J946" s="6" t="str">
        <x:v>[2.1, 1]</x:v>
      </x:c>
      <x:c r="K946" s="7" t="str">
        <x:v>需确认条件及分段</x:v>
      </x:c>
      <x:c r="L946" s="6" t="str">
        <x:v>https://raw.githubusercontent.com/Mar-7th/StarRailRes/dbe8cdfcfb0bf657b9fe1cf92d5537f118ccb487/index_new/cn/character_skills.json</x:v>
      </x:c>
    </x:row>
    <x:row r="947" ht="20" customHeight="1">
      <x:c r="A947" s="6" t="str">
        <x:v>110602_11</x:v>
      </x:c>
      <x:c r="B947" s="6" t="str">
        <x:v>110602</x:v>
      </x:c>
      <x:c r="C947" s="6" t="n">
        <x:v>11</x:v>
      </x:c>
      <x:c r="D947" s="6" t="str">
        <x:v>低温妨害</x:v>
      </x:c>
      <x:c r="E947" s="7" t="str">
        <x:v>解除指定敌方单体的1个增益效果，同时造成等同于佩拉220.5%攻击力的冰属性伤害。</x:v>
      </x:c>
      <x:c r="F947" s="6" t="n">
        <x:v>2.205</x:v>
      </x:c>
      <x:c r="G947" s="6" t="n">
        <x:v>0</x:v>
      </x:c>
      <x:c r="H947" s="6" t="n">
        <x:v>0</x:v>
      </x:c>
      <x:c r="I947" s="6" t="n">
        <x:v>0</x:v>
      </x:c>
      <x:c r="J947" s="6" t="str">
        <x:v>[2.205, 1]</x:v>
      </x:c>
      <x:c r="K947" s="7" t="str">
        <x:v>需确认条件及分段</x:v>
      </x:c>
      <x:c r="L947" s="6" t="str">
        <x:v>https://raw.githubusercontent.com/Mar-7th/StarRailRes/dbe8cdfcfb0bf657b9fe1cf92d5537f118ccb487/index_new/cn/character_skills.json</x:v>
      </x:c>
    </x:row>
    <x:row r="948" ht="20" customHeight="1">
      <x:c r="A948" s="6" t="str">
        <x:v>110602_12</x:v>
      </x:c>
      <x:c r="B948" s="6" t="str">
        <x:v>110602</x:v>
      </x:c>
      <x:c r="C948" s="6" t="n">
        <x:v>12</x:v>
      </x:c>
      <x:c r="D948" s="6" t="str">
        <x:v>低温妨害</x:v>
      </x:c>
      <x:c r="E948" s="7" t="str">
        <x:v>解除指定敌方单体的1个增益效果，同时造成等同于佩拉231%攻击力的冰属性伤害。</x:v>
      </x:c>
      <x:c r="F948" s="6" t="n">
        <x:v>2.31</x:v>
      </x:c>
      <x:c r="G948" s="6" t="n">
        <x:v>0</x:v>
      </x:c>
      <x:c r="H948" s="6" t="n">
        <x:v>0</x:v>
      </x:c>
      <x:c r="I948" s="6" t="n">
        <x:v>0</x:v>
      </x:c>
      <x:c r="J948" s="6" t="str">
        <x:v>[2.31, 1]</x:v>
      </x:c>
      <x:c r="K948" s="7" t="str">
        <x:v>需确认条件及分段</x:v>
      </x:c>
      <x:c r="L948" s="6" t="str">
        <x:v>https://raw.githubusercontent.com/Mar-7th/StarRailRes/dbe8cdfcfb0bf657b9fe1cf92d5537f118ccb487/index_new/cn/character_skills.json</x:v>
      </x:c>
    </x:row>
    <x:row r="949" ht="20" customHeight="1">
      <x:c r="A949" s="6" t="str">
        <x:v>110602_13</x:v>
      </x:c>
      <x:c r="B949" s="6" t="str">
        <x:v>110602</x:v>
      </x:c>
      <x:c r="C949" s="6" t="n">
        <x:v>13</x:v>
      </x:c>
      <x:c r="D949" s="6" t="str">
        <x:v>低温妨害</x:v>
      </x:c>
      <x:c r="E949" s="7" t="str">
        <x:v>解除指定敌方单体的1个增益效果，同时造成等同于佩拉241.5%攻击力的冰属性伤害。</x:v>
      </x:c>
      <x:c r="F949" s="6" t="n">
        <x:v>2.415</x:v>
      </x:c>
      <x:c r="G949" s="6" t="n">
        <x:v>0</x:v>
      </x:c>
      <x:c r="H949" s="6" t="n">
        <x:v>0</x:v>
      </x:c>
      <x:c r="I949" s="6" t="n">
        <x:v>0</x:v>
      </x:c>
      <x:c r="J949" s="6" t="str">
        <x:v>[2.415, 1]</x:v>
      </x:c>
      <x:c r="K949" s="7" t="str">
        <x:v>需确认条件及分段</x:v>
      </x:c>
      <x:c r="L949" s="6" t="str">
        <x:v>https://raw.githubusercontent.com/Mar-7th/StarRailRes/dbe8cdfcfb0bf657b9fe1cf92d5537f118ccb487/index_new/cn/character_skills.json</x:v>
      </x:c>
    </x:row>
    <x:row r="950" ht="20" customHeight="1">
      <x:c r="A950" s="6" t="str">
        <x:v>110602_14</x:v>
      </x:c>
      <x:c r="B950" s="6" t="str">
        <x:v>110602</x:v>
      </x:c>
      <x:c r="C950" s="6" t="n">
        <x:v>14</x:v>
      </x:c>
      <x:c r="D950" s="6" t="str">
        <x:v>低温妨害</x:v>
      </x:c>
      <x:c r="E950" s="7" t="str">
        <x:v>解除指定敌方单体的1个增益效果，同时造成等同于佩拉252%攻击力的冰属性伤害。</x:v>
      </x:c>
      <x:c r="F950" s="6" t="n">
        <x:v>2.52</x:v>
      </x:c>
      <x:c r="G950" s="6" t="n">
        <x:v>0</x:v>
      </x:c>
      <x:c r="H950" s="6" t="n">
        <x:v>0</x:v>
      </x:c>
      <x:c r="I950" s="6" t="n">
        <x:v>0</x:v>
      </x:c>
      <x:c r="J950" s="6" t="str">
        <x:v>[2.52, 1]</x:v>
      </x:c>
      <x:c r="K950" s="7" t="str">
        <x:v>需确认条件及分段</x:v>
      </x:c>
      <x:c r="L950" s="6" t="str">
        <x:v>https://raw.githubusercontent.com/Mar-7th/StarRailRes/dbe8cdfcfb0bf657b9fe1cf92d5537f118ccb487/index_new/cn/character_skills.json</x:v>
      </x:c>
    </x:row>
    <x:row r="951" ht="20" customHeight="1">
      <x:c r="A951" s="6" t="str">
        <x:v>110602_15</x:v>
      </x:c>
      <x:c r="B951" s="6" t="str">
        <x:v>110602</x:v>
      </x:c>
      <x:c r="C951" s="6" t="n">
        <x:v>15</x:v>
      </x:c>
      <x:c r="D951" s="6" t="str">
        <x:v>低温妨害</x:v>
      </x:c>
      <x:c r="E951" s="7" t="str">
        <x:v>解除指定敌方单体的1个增益效果，同时造成等同于佩拉262.5%攻击力的冰属性伤害。</x:v>
      </x:c>
      <x:c r="F951" s="6" t="n">
        <x:v>2.625</x:v>
      </x:c>
      <x:c r="G951" s="6" t="n">
        <x:v>0</x:v>
      </x:c>
      <x:c r="H951" s="6" t="n">
        <x:v>0</x:v>
      </x:c>
      <x:c r="I951" s="6" t="n">
        <x:v>0</x:v>
      </x:c>
      <x:c r="J951" s="6" t="str">
        <x:v>[2.625, 1]</x:v>
      </x:c>
      <x:c r="K951" s="7" t="str">
        <x:v>需确认条件及分段</x:v>
      </x:c>
      <x:c r="L951" s="6" t="str">
        <x:v>https://raw.githubusercontent.com/Mar-7th/StarRailRes/dbe8cdfcfb0bf657b9fe1cf92d5537f118ccb487/index_new/cn/character_skills.json</x:v>
      </x:c>
    </x:row>
    <x:row r="952" ht="38" customHeight="1">
      <x:c r="A952" s="6" t="str">
        <x:v>110603_1</x:v>
      </x:c>
      <x:c r="B952" s="6" t="str">
        <x:v>110603</x:v>
      </x:c>
      <x:c r="C952" s="6" t="n">
        <x:v>1</x:v>
      </x:c>
      <x:c r="D952" s="6" t="str">
        <x:v>领域压制</x:v>
      </x:c>
      <x:c r="E952" s="7" t="str">
        <x:v>有100%的基础概率使敌方每个单体目标陷入【通解】状态，同时对敌方全体造成等同于佩拉60%攻击力的冰属性伤害。
【通解】状态下，敌方目标防御力降低30%，持续2回合。</x:v>
      </x:c>
      <x:c r="F952" s="6" t="n">
        <x:v>0.6</x:v>
      </x:c>
      <x:c r="G952" s="6" t="n">
        <x:v>0</x:v>
      </x:c>
      <x:c r="H952" s="6" t="n">
        <x:v>0</x:v>
      </x:c>
      <x:c r="I952" s="6" t="n">
        <x:v>0</x:v>
      </x:c>
      <x:c r="J952" s="6" t="str">
        <x:v>[1, 0.3, 2, 0.6]</x:v>
      </x:c>
      <x:c r="K952" s="7" t="str">
        <x:v>需确认条件及分段</x:v>
      </x:c>
      <x:c r="L952" s="6" t="str">
        <x:v>https://raw.githubusercontent.com/Mar-7th/StarRailRes/dbe8cdfcfb0bf657b9fe1cf92d5537f118ccb487/index_new/cn/character_skills.json</x:v>
      </x:c>
    </x:row>
    <x:row r="953" ht="38" customHeight="1">
      <x:c r="A953" s="6" t="str">
        <x:v>110603_2</x:v>
      </x:c>
      <x:c r="B953" s="6" t="str">
        <x:v>110603</x:v>
      </x:c>
      <x:c r="C953" s="6" t="n">
        <x:v>2</x:v>
      </x:c>
      <x:c r="D953" s="6" t="str">
        <x:v>领域压制</x:v>
      </x:c>
      <x:c r="E953" s="7" t="str">
        <x:v>有100%的基础概率使敌方每个单体目标陷入【通解】状态，同时对敌方全体造成等同于佩拉64%攻击力的冰属性伤害。
【通解】状态下，敌方目标防御力降低31%，持续2回合。</x:v>
      </x:c>
      <x:c r="F953" s="6" t="n">
        <x:v>0.64</x:v>
      </x:c>
      <x:c r="G953" s="6" t="n">
        <x:v>0</x:v>
      </x:c>
      <x:c r="H953" s="6" t="n">
        <x:v>0</x:v>
      </x:c>
      <x:c r="I953" s="6" t="n">
        <x:v>0</x:v>
      </x:c>
      <x:c r="J953" s="6" t="str">
        <x:v>[1, 0.31, 2, 0.64]</x:v>
      </x:c>
      <x:c r="K953" s="7" t="str">
        <x:v>需确认条件及分段</x:v>
      </x:c>
      <x:c r="L953" s="6" t="str">
        <x:v>https://raw.githubusercontent.com/Mar-7th/StarRailRes/dbe8cdfcfb0bf657b9fe1cf92d5537f118ccb487/index_new/cn/character_skills.json</x:v>
      </x:c>
    </x:row>
    <x:row r="954" ht="38" customHeight="1">
      <x:c r="A954" s="6" t="str">
        <x:v>110603_3</x:v>
      </x:c>
      <x:c r="B954" s="6" t="str">
        <x:v>110603</x:v>
      </x:c>
      <x:c r="C954" s="6" t="n">
        <x:v>3</x:v>
      </x:c>
      <x:c r="D954" s="6" t="str">
        <x:v>领域压制</x:v>
      </x:c>
      <x:c r="E954" s="7" t="str">
        <x:v>有100%的基础概率使敌方每个单体目标陷入【通解】状态，同时对敌方全体造成等同于佩拉68%攻击力的冰属性伤害。
【通解】状态下，敌方目标防御力降低32%，持续2回合。</x:v>
      </x:c>
      <x:c r="F954" s="6" t="n">
        <x:v>0.68</x:v>
      </x:c>
      <x:c r="G954" s="6" t="n">
        <x:v>0</x:v>
      </x:c>
      <x:c r="H954" s="6" t="n">
        <x:v>0</x:v>
      </x:c>
      <x:c r="I954" s="6" t="n">
        <x:v>0</x:v>
      </x:c>
      <x:c r="J954" s="6" t="str">
        <x:v>[1, 0.32, 2, 0.68]</x:v>
      </x:c>
      <x:c r="K954" s="7" t="str">
        <x:v>需确认条件及分段</x:v>
      </x:c>
      <x:c r="L954" s="6" t="str">
        <x:v>https://raw.githubusercontent.com/Mar-7th/StarRailRes/dbe8cdfcfb0bf657b9fe1cf92d5537f118ccb487/index_new/cn/character_skills.json</x:v>
      </x:c>
    </x:row>
    <x:row r="955" ht="38" customHeight="1">
      <x:c r="A955" s="6" t="str">
        <x:v>110603_4</x:v>
      </x:c>
      <x:c r="B955" s="6" t="str">
        <x:v>110603</x:v>
      </x:c>
      <x:c r="C955" s="6" t="n">
        <x:v>4</x:v>
      </x:c>
      <x:c r="D955" s="6" t="str">
        <x:v>领域压制</x:v>
      </x:c>
      <x:c r="E955" s="7" t="str">
        <x:v>有100%的基础概率使敌方每个单体目标陷入【通解】状态，同时对敌方全体造成等同于佩拉72%攻击力的冰属性伤害。
【通解】状态下，敌方目标防御力降低33%，持续2回合。</x:v>
      </x:c>
      <x:c r="F955" s="6" t="n">
        <x:v>0.72</x:v>
      </x:c>
      <x:c r="G955" s="6" t="n">
        <x:v>0</x:v>
      </x:c>
      <x:c r="H955" s="6" t="n">
        <x:v>0</x:v>
      </x:c>
      <x:c r="I955" s="6" t="n">
        <x:v>0</x:v>
      </x:c>
      <x:c r="J955" s="6" t="str">
        <x:v>[1, 0.33, 2, 0.72]</x:v>
      </x:c>
      <x:c r="K955" s="7" t="str">
        <x:v>需确认条件及分段</x:v>
      </x:c>
      <x:c r="L955" s="6" t="str">
        <x:v>https://raw.githubusercontent.com/Mar-7th/StarRailRes/dbe8cdfcfb0bf657b9fe1cf92d5537f118ccb487/index_new/cn/character_skills.json</x:v>
      </x:c>
    </x:row>
    <x:row r="956" ht="38" customHeight="1">
      <x:c r="A956" s="6" t="str">
        <x:v>110603_5</x:v>
      </x:c>
      <x:c r="B956" s="6" t="str">
        <x:v>110603</x:v>
      </x:c>
      <x:c r="C956" s="6" t="n">
        <x:v>5</x:v>
      </x:c>
      <x:c r="D956" s="6" t="str">
        <x:v>领域压制</x:v>
      </x:c>
      <x:c r="E956" s="7" t="str">
        <x:v>有100%的基础概率使敌方每个单体目标陷入【通解】状态，同时对敌方全体造成等同于佩拉76%攻击力的冰属性伤害。
【通解】状态下，敌方目标防御力降低34%，持续2回合。</x:v>
      </x:c>
      <x:c r="F956" s="6" t="n">
        <x:v>0.76</x:v>
      </x:c>
      <x:c r="G956" s="6" t="n">
        <x:v>0</x:v>
      </x:c>
      <x:c r="H956" s="6" t="n">
        <x:v>0</x:v>
      </x:c>
      <x:c r="I956" s="6" t="n">
        <x:v>0</x:v>
      </x:c>
      <x:c r="J956" s="6" t="str">
        <x:v>[1, 0.34, 2, 0.76]</x:v>
      </x:c>
      <x:c r="K956" s="7" t="str">
        <x:v>需确认条件及分段</x:v>
      </x:c>
      <x:c r="L956" s="6" t="str">
        <x:v>https://raw.githubusercontent.com/Mar-7th/StarRailRes/dbe8cdfcfb0bf657b9fe1cf92d5537f118ccb487/index_new/cn/character_skills.json</x:v>
      </x:c>
    </x:row>
    <x:row r="957" ht="38" customHeight="1">
      <x:c r="A957" s="6" t="str">
        <x:v>110603_6</x:v>
      </x:c>
      <x:c r="B957" s="6" t="str">
        <x:v>110603</x:v>
      </x:c>
      <x:c r="C957" s="6" t="n">
        <x:v>6</x:v>
      </x:c>
      <x:c r="D957" s="6" t="str">
        <x:v>领域压制</x:v>
      </x:c>
      <x:c r="E957" s="7" t="str">
        <x:v>有100%的基础概率使敌方每个单体目标陷入【通解】状态，同时对敌方全体造成等同于佩拉80%攻击力的冰属性伤害。
【通解】状态下，敌方目标防御力降低35%，持续2回合。</x:v>
      </x:c>
      <x:c r="F957" s="6" t="n">
        <x:v>0.8</x:v>
      </x:c>
      <x:c r="G957" s="6" t="n">
        <x:v>0</x:v>
      </x:c>
      <x:c r="H957" s="6" t="n">
        <x:v>0</x:v>
      </x:c>
      <x:c r="I957" s="6" t="n">
        <x:v>0</x:v>
      </x:c>
      <x:c r="J957" s="6" t="str">
        <x:v>[1, 0.35, 2, 0.8]</x:v>
      </x:c>
      <x:c r="K957" s="7" t="str">
        <x:v>需确认条件及分段</x:v>
      </x:c>
      <x:c r="L957" s="6" t="str">
        <x:v>https://raw.githubusercontent.com/Mar-7th/StarRailRes/dbe8cdfcfb0bf657b9fe1cf92d5537f118ccb487/index_new/cn/character_skills.json</x:v>
      </x:c>
    </x:row>
    <x:row r="958" ht="38" customHeight="1">
      <x:c r="A958" s="6" t="str">
        <x:v>110603_7</x:v>
      </x:c>
      <x:c r="B958" s="6" t="str">
        <x:v>110603</x:v>
      </x:c>
      <x:c r="C958" s="6" t="n">
        <x:v>7</x:v>
      </x:c>
      <x:c r="D958" s="6" t="str">
        <x:v>领域压制</x:v>
      </x:c>
      <x:c r="E958" s="7" t="str">
        <x:v>有100%的基础概率使敌方每个单体目标陷入【通解】状态，同时对敌方全体造成等同于佩拉85%攻击力的冰属性伤害。
【通解】状态下，敌方目标防御力降低36.25%，持续2回合。</x:v>
      </x:c>
      <x:c r="F958" s="6" t="n">
        <x:v>0.85</x:v>
      </x:c>
      <x:c r="G958" s="6" t="n">
        <x:v>0</x:v>
      </x:c>
      <x:c r="H958" s="6" t="n">
        <x:v>0</x:v>
      </x:c>
      <x:c r="I958" s="6" t="n">
        <x:v>0</x:v>
      </x:c>
      <x:c r="J958" s="6" t="str">
        <x:v>[1, 0.3625, 2, 0.85]</x:v>
      </x:c>
      <x:c r="K958" s="7" t="str">
        <x:v>需确认条件及分段</x:v>
      </x:c>
      <x:c r="L958" s="6" t="str">
        <x:v>https://raw.githubusercontent.com/Mar-7th/StarRailRes/dbe8cdfcfb0bf657b9fe1cf92d5537f118ccb487/index_new/cn/character_skills.json</x:v>
      </x:c>
    </x:row>
    <x:row r="959" ht="38" customHeight="1">
      <x:c r="A959" s="6" t="str">
        <x:v>110603_8</x:v>
      </x:c>
      <x:c r="B959" s="6" t="str">
        <x:v>110603</x:v>
      </x:c>
      <x:c r="C959" s="6" t="n">
        <x:v>8</x:v>
      </x:c>
      <x:c r="D959" s="6" t="str">
        <x:v>领域压制</x:v>
      </x:c>
      <x:c r="E959" s="7" t="str">
        <x:v>有100%的基础概率使敌方每个单体目标陷入【通解】状态，同时对敌方全体造成等同于佩拉90%攻击力的冰属性伤害。
【通解】状态下，敌方目标防御力降低37.5%，持续2回合。</x:v>
      </x:c>
      <x:c r="F959" s="6" t="n">
        <x:v>0.9</x:v>
      </x:c>
      <x:c r="G959" s="6" t="n">
        <x:v>0</x:v>
      </x:c>
      <x:c r="H959" s="6" t="n">
        <x:v>0</x:v>
      </x:c>
      <x:c r="I959" s="6" t="n">
        <x:v>0</x:v>
      </x:c>
      <x:c r="J959" s="6" t="str">
        <x:v>[1, 0.375, 2, 0.9]</x:v>
      </x:c>
      <x:c r="K959" s="7" t="str">
        <x:v>需确认条件及分段</x:v>
      </x:c>
      <x:c r="L959" s="6" t="str">
        <x:v>https://raw.githubusercontent.com/Mar-7th/StarRailRes/dbe8cdfcfb0bf657b9fe1cf92d5537f118ccb487/index_new/cn/character_skills.json</x:v>
      </x:c>
    </x:row>
    <x:row r="960" ht="38" customHeight="1">
      <x:c r="A960" s="6" t="str">
        <x:v>110603_9</x:v>
      </x:c>
      <x:c r="B960" s="6" t="str">
        <x:v>110603</x:v>
      </x:c>
      <x:c r="C960" s="6" t="n">
        <x:v>9</x:v>
      </x:c>
      <x:c r="D960" s="6" t="str">
        <x:v>领域压制</x:v>
      </x:c>
      <x:c r="E960" s="7" t="str">
        <x:v>有100%的基础概率使敌方每个单体目标陷入【通解】状态，同时对敌方全体造成等同于佩拉95%攻击力的冰属性伤害。
【通解】状态下，敌方目标防御力降低38.75%，持续2回合。</x:v>
      </x:c>
      <x:c r="F960" s="6" t="n">
        <x:v>0.95</x:v>
      </x:c>
      <x:c r="G960" s="6" t="n">
        <x:v>0</x:v>
      </x:c>
      <x:c r="H960" s="6" t="n">
        <x:v>0</x:v>
      </x:c>
      <x:c r="I960" s="6" t="n">
        <x:v>0</x:v>
      </x:c>
      <x:c r="J960" s="6" t="str">
        <x:v>[1, 0.3875, 2, 0.95]</x:v>
      </x:c>
      <x:c r="K960" s="7" t="str">
        <x:v>需确认条件及分段</x:v>
      </x:c>
      <x:c r="L960" s="6" t="str">
        <x:v>https://raw.githubusercontent.com/Mar-7th/StarRailRes/dbe8cdfcfb0bf657b9fe1cf92d5537f118ccb487/index_new/cn/character_skills.json</x:v>
      </x:c>
    </x:row>
    <x:row r="961" ht="38" customHeight="1">
      <x:c r="A961" s="6" t="str">
        <x:v>110603_10</x:v>
      </x:c>
      <x:c r="B961" s="6" t="str">
        <x:v>110603</x:v>
      </x:c>
      <x:c r="C961" s="6" t="n">
        <x:v>10</x:v>
      </x:c>
      <x:c r="D961" s="6" t="str">
        <x:v>领域压制</x:v>
      </x:c>
      <x:c r="E961" s="7" t="str">
        <x:v>有100%的基础概率使敌方每个单体目标陷入【通解】状态，同时对敌方全体造成等同于佩拉100%攻击力的冰属性伤害。
【通解】状态下，敌方目标防御力降低40%，持续2回合。</x:v>
      </x:c>
      <x:c r="F961" s="6" t="n">
        <x:v>1</x:v>
      </x:c>
      <x:c r="G961" s="6" t="n">
        <x:v>0</x:v>
      </x:c>
      <x:c r="H961" s="6" t="n">
        <x:v>0</x:v>
      </x:c>
      <x:c r="I961" s="6" t="n">
        <x:v>0</x:v>
      </x:c>
      <x:c r="J961" s="6" t="str">
        <x:v>[1, 0.4, 2, 1]</x:v>
      </x:c>
      <x:c r="K961" s="7" t="str">
        <x:v>需确认条件及分段</x:v>
      </x:c>
      <x:c r="L961" s="6" t="str">
        <x:v>https://raw.githubusercontent.com/Mar-7th/StarRailRes/dbe8cdfcfb0bf657b9fe1cf92d5537f118ccb487/index_new/cn/character_skills.json</x:v>
      </x:c>
    </x:row>
    <x:row r="962" ht="38" customHeight="1">
      <x:c r="A962" s="6" t="str">
        <x:v>110603_11</x:v>
      </x:c>
      <x:c r="B962" s="6" t="str">
        <x:v>110603</x:v>
      </x:c>
      <x:c r="C962" s="6" t="n">
        <x:v>11</x:v>
      </x:c>
      <x:c r="D962" s="6" t="str">
        <x:v>领域压制</x:v>
      </x:c>
      <x:c r="E962" s="7" t="str">
        <x:v>有100%的基础概率使敌方每个单体目标陷入【通解】状态，同时对敌方全体造成等同于佩拉104%攻击力的冰属性伤害。
【通解】状态下，敌方目标防御力降低41%，持续2回合。</x:v>
      </x:c>
      <x:c r="F962" s="6" t="n">
        <x:v>1.04</x:v>
      </x:c>
      <x:c r="G962" s="6" t="n">
        <x:v>0</x:v>
      </x:c>
      <x:c r="H962" s="6" t="n">
        <x:v>0</x:v>
      </x:c>
      <x:c r="I962" s="6" t="n">
        <x:v>0</x:v>
      </x:c>
      <x:c r="J962" s="6" t="str">
        <x:v>[1, 0.41, 2, 1.04]</x:v>
      </x:c>
      <x:c r="K962" s="7" t="str">
        <x:v>需确认条件及分段</x:v>
      </x:c>
      <x:c r="L962" s="6" t="str">
        <x:v>https://raw.githubusercontent.com/Mar-7th/StarRailRes/dbe8cdfcfb0bf657b9fe1cf92d5537f118ccb487/index_new/cn/character_skills.json</x:v>
      </x:c>
    </x:row>
    <x:row r="963" ht="38" customHeight="1">
      <x:c r="A963" s="6" t="str">
        <x:v>110603_12</x:v>
      </x:c>
      <x:c r="B963" s="6" t="str">
        <x:v>110603</x:v>
      </x:c>
      <x:c r="C963" s="6" t="n">
        <x:v>12</x:v>
      </x:c>
      <x:c r="D963" s="6" t="str">
        <x:v>领域压制</x:v>
      </x:c>
      <x:c r="E963" s="7" t="str">
        <x:v>有100%的基础概率使敌方每个单体目标陷入【通解】状态，同时对敌方全体造成等同于佩拉108%攻击力的冰属性伤害。
【通解】状态下，敌方目标防御力降低42%，持续2回合。</x:v>
      </x:c>
      <x:c r="F963" s="6" t="n">
        <x:v>1.08</x:v>
      </x:c>
      <x:c r="G963" s="6" t="n">
        <x:v>0</x:v>
      </x:c>
      <x:c r="H963" s="6" t="n">
        <x:v>0</x:v>
      </x:c>
      <x:c r="I963" s="6" t="n">
        <x:v>0</x:v>
      </x:c>
      <x:c r="J963" s="6" t="str">
        <x:v>[1, 0.42, 2, 1.08]</x:v>
      </x:c>
      <x:c r="K963" s="7" t="str">
        <x:v>需确认条件及分段</x:v>
      </x:c>
      <x:c r="L963" s="6" t="str">
        <x:v>https://raw.githubusercontent.com/Mar-7th/StarRailRes/dbe8cdfcfb0bf657b9fe1cf92d5537f118ccb487/index_new/cn/character_skills.json</x:v>
      </x:c>
    </x:row>
    <x:row r="964" ht="38" customHeight="1">
      <x:c r="A964" s="6" t="str">
        <x:v>110603_13</x:v>
      </x:c>
      <x:c r="B964" s="6" t="str">
        <x:v>110603</x:v>
      </x:c>
      <x:c r="C964" s="6" t="n">
        <x:v>13</x:v>
      </x:c>
      <x:c r="D964" s="6" t="str">
        <x:v>领域压制</x:v>
      </x:c>
      <x:c r="E964" s="7" t="str">
        <x:v>有100%的基础概率使敌方每个单体目标陷入【通解】状态，同时对敌方全体造成等同于佩拉112%攻击力的冰属性伤害。
【通解】状态下，敌方目标防御力降低43%，持续2回合。</x:v>
      </x:c>
      <x:c r="F964" s="6" t="n">
        <x:v>1.12</x:v>
      </x:c>
      <x:c r="G964" s="6" t="n">
        <x:v>0</x:v>
      </x:c>
      <x:c r="H964" s="6" t="n">
        <x:v>0</x:v>
      </x:c>
      <x:c r="I964" s="6" t="n">
        <x:v>0</x:v>
      </x:c>
      <x:c r="J964" s="6" t="str">
        <x:v>[1, 0.43, 2, 1.12]</x:v>
      </x:c>
      <x:c r="K964" s="7" t="str">
        <x:v>需确认条件及分段</x:v>
      </x:c>
      <x:c r="L964" s="6" t="str">
        <x:v>https://raw.githubusercontent.com/Mar-7th/StarRailRes/dbe8cdfcfb0bf657b9fe1cf92d5537f118ccb487/index_new/cn/character_skills.json</x:v>
      </x:c>
    </x:row>
    <x:row r="965" ht="38" customHeight="1">
      <x:c r="A965" s="6" t="str">
        <x:v>110603_14</x:v>
      </x:c>
      <x:c r="B965" s="6" t="str">
        <x:v>110603</x:v>
      </x:c>
      <x:c r="C965" s="6" t="n">
        <x:v>14</x:v>
      </x:c>
      <x:c r="D965" s="6" t="str">
        <x:v>领域压制</x:v>
      </x:c>
      <x:c r="E965" s="7" t="str">
        <x:v>有100%的基础概率使敌方每个单体目标陷入【通解】状态，同时对敌方全体造成等同于佩拉116%攻击力的冰属性伤害。
【通解】状态下，敌方目标防御力降低44%，持续2回合。</x:v>
      </x:c>
      <x:c r="F965" s="6" t="n">
        <x:v>1.16</x:v>
      </x:c>
      <x:c r="G965" s="6" t="n">
        <x:v>0</x:v>
      </x:c>
      <x:c r="H965" s="6" t="n">
        <x:v>0</x:v>
      </x:c>
      <x:c r="I965" s="6" t="n">
        <x:v>0</x:v>
      </x:c>
      <x:c r="J965" s="6" t="str">
        <x:v>[1, 0.44, 2, 1.16]</x:v>
      </x:c>
      <x:c r="K965" s="7" t="str">
        <x:v>需确认条件及分段</x:v>
      </x:c>
      <x:c r="L965" s="6" t="str">
        <x:v>https://raw.githubusercontent.com/Mar-7th/StarRailRes/dbe8cdfcfb0bf657b9fe1cf92d5537f118ccb487/index_new/cn/character_skills.json</x:v>
      </x:c>
    </x:row>
    <x:row r="966" ht="38" customHeight="1">
      <x:c r="A966" s="6" t="str">
        <x:v>110603_15</x:v>
      </x:c>
      <x:c r="B966" s="6" t="str">
        <x:v>110603</x:v>
      </x:c>
      <x:c r="C966" s="6" t="n">
        <x:v>15</x:v>
      </x:c>
      <x:c r="D966" s="6" t="str">
        <x:v>领域压制</x:v>
      </x:c>
      <x:c r="E966" s="7" t="str">
        <x:v>有100%的基础概率使敌方每个单体目标陷入【通解】状态，同时对敌方全体造成等同于佩拉120%攻击力的冰属性伤害。
【通解】状态下，敌方目标防御力降低45%，持续2回合。</x:v>
      </x:c>
      <x:c r="F966" s="6" t="n">
        <x:v>1.2</x:v>
      </x:c>
      <x:c r="G966" s="6" t="n">
        <x:v>0</x:v>
      </x:c>
      <x:c r="H966" s="6" t="n">
        <x:v>0</x:v>
      </x:c>
      <x:c r="I966" s="6" t="n">
        <x:v>0</x:v>
      </x:c>
      <x:c r="J966" s="6" t="str">
        <x:v>[1, 0.45, 2, 1.2]</x:v>
      </x:c>
      <x:c r="K966" s="7" t="str">
        <x:v>需确认条件及分段</x:v>
      </x:c>
      <x:c r="L966" s="6" t="str">
        <x:v>https://raw.githubusercontent.com/Mar-7th/StarRailRes/dbe8cdfcfb0bf657b9fe1cf92d5537f118ccb487/index_new/cn/character_skills.json</x:v>
      </x:c>
    </x:row>
    <x:row r="967" ht="20" customHeight="1">
      <x:c r="A967" s="6" t="str">
        <x:v>110604_1</x:v>
      </x:c>
      <x:c r="B967" s="6" t="str">
        <x:v>110604</x:v>
      </x:c>
      <x:c r="C967" s="6" t="n">
        <x:v>1</x:v>
      </x:c>
      <x:c r="D967" s="6" t="str">
        <x:v>数据采集</x:v>
      </x:c>
      <x:c r="E967" s="7" t="str">
        <x:v>施放攻击后若敌方目标处于负面效果状态，则佩拉额外恢复5点能量。该效果每次攻击只能触发1次。</x:v>
      </x:c>
      <x:c r="F967" s="6" t="n">
        <x:v>0</x:v>
      </x:c>
      <x:c r="G967" s="6" t="n">
        <x:v>0</x:v>
      </x:c>
      <x:c r="H967" s="6" t="n">
        <x:v>0</x:v>
      </x:c>
      <x:c r="I967" s="6" t="n">
        <x:v>0</x:v>
      </x:c>
      <x:c r="J967" s="6" t="str">
        <x:v>[5]</x:v>
      </x:c>
      <x:c r="K967" s="7" t="str">
        <x:v>无首段伤害倍率，请覆盖或设为辅助技能</x:v>
      </x:c>
      <x:c r="L967" s="6" t="str">
        <x:v>https://raw.githubusercontent.com/Mar-7th/StarRailRes/dbe8cdfcfb0bf657b9fe1cf92d5537f118ccb487/index_new/cn/character_skills.json</x:v>
      </x:c>
    </x:row>
    <x:row r="968" ht="38" customHeight="1">
      <x:c r="A968" s="6" t="str">
        <x:v>110604_2</x:v>
      </x:c>
      <x:c r="B968" s="6" t="str">
        <x:v>110604</x:v>
      </x:c>
      <x:c r="C968" s="6" t="n">
        <x:v>2</x:v>
      </x:c>
      <x:c r="D968" s="6" t="str">
        <x:v>数据采集</x:v>
      </x:c>
      <x:c r="E968" s="7" t="str">
        <x:v>施放攻击后若敌方目标处于负面效果状态，则佩拉额外恢复5.5点能量。该效果每次攻击只能触发1次。</x:v>
      </x:c>
      <x:c r="F968" s="6" t="n">
        <x:v>0</x:v>
      </x:c>
      <x:c r="G968" s="6" t="n">
        <x:v>0</x:v>
      </x:c>
      <x:c r="H968" s="6" t="n">
        <x:v>0</x:v>
      </x:c>
      <x:c r="I968" s="6" t="n">
        <x:v>0</x:v>
      </x:c>
      <x:c r="J968" s="6" t="str">
        <x:v>[5.5]</x:v>
      </x:c>
      <x:c r="K968" s="7" t="str">
        <x:v>无首段伤害倍率，请覆盖或设为辅助技能</x:v>
      </x:c>
      <x:c r="L968" s="6" t="str">
        <x:v>https://raw.githubusercontent.com/Mar-7th/StarRailRes/dbe8cdfcfb0bf657b9fe1cf92d5537f118ccb487/index_new/cn/character_skills.json</x:v>
      </x:c>
    </x:row>
    <x:row r="969" ht="20" customHeight="1">
      <x:c r="A969" s="6" t="str">
        <x:v>110604_3</x:v>
      </x:c>
      <x:c r="B969" s="6" t="str">
        <x:v>110604</x:v>
      </x:c>
      <x:c r="C969" s="6" t="n">
        <x:v>3</x:v>
      </x:c>
      <x:c r="D969" s="6" t="str">
        <x:v>数据采集</x:v>
      </x:c>
      <x:c r="E969" s="7" t="str">
        <x:v>施放攻击后若敌方目标处于负面效果状态，则佩拉额外恢复6点能量。该效果每次攻击只能触发1次。</x:v>
      </x:c>
      <x:c r="F969" s="6" t="n">
        <x:v>0</x:v>
      </x:c>
      <x:c r="G969" s="6" t="n">
        <x:v>0</x:v>
      </x:c>
      <x:c r="H969" s="6" t="n">
        <x:v>0</x:v>
      </x:c>
      <x:c r="I969" s="6" t="n">
        <x:v>0</x:v>
      </x:c>
      <x:c r="J969" s="6" t="str">
        <x:v>[6]</x:v>
      </x:c>
      <x:c r="K969" s="7" t="str">
        <x:v>无首段伤害倍率，请覆盖或设为辅助技能</x:v>
      </x:c>
      <x:c r="L969" s="6" t="str">
        <x:v>https://raw.githubusercontent.com/Mar-7th/StarRailRes/dbe8cdfcfb0bf657b9fe1cf92d5537f118ccb487/index_new/cn/character_skills.json</x:v>
      </x:c>
    </x:row>
    <x:row r="970" ht="38" customHeight="1">
      <x:c r="A970" s="6" t="str">
        <x:v>110604_4</x:v>
      </x:c>
      <x:c r="B970" s="6" t="str">
        <x:v>110604</x:v>
      </x:c>
      <x:c r="C970" s="6" t="n">
        <x:v>4</x:v>
      </x:c>
      <x:c r="D970" s="6" t="str">
        <x:v>数据采集</x:v>
      </x:c>
      <x:c r="E970" s="7" t="str">
        <x:v>施放攻击后若敌方目标处于负面效果状态，则佩拉额外恢复6.5点能量。该效果每次攻击只能触发1次。</x:v>
      </x:c>
      <x:c r="F970" s="6" t="n">
        <x:v>0</x:v>
      </x:c>
      <x:c r="G970" s="6" t="n">
        <x:v>0</x:v>
      </x:c>
      <x:c r="H970" s="6" t="n">
        <x:v>0</x:v>
      </x:c>
      <x:c r="I970" s="6" t="n">
        <x:v>0</x:v>
      </x:c>
      <x:c r="J970" s="6" t="str">
        <x:v>[6.5]</x:v>
      </x:c>
      <x:c r="K970" s="7" t="str">
        <x:v>无首段伤害倍率，请覆盖或设为辅助技能</x:v>
      </x:c>
      <x:c r="L970" s="6" t="str">
        <x:v>https://raw.githubusercontent.com/Mar-7th/StarRailRes/dbe8cdfcfb0bf657b9fe1cf92d5537f118ccb487/index_new/cn/character_skills.json</x:v>
      </x:c>
    </x:row>
    <x:row r="971" ht="20" customHeight="1">
      <x:c r="A971" s="6" t="str">
        <x:v>110604_5</x:v>
      </x:c>
      <x:c r="B971" s="6" t="str">
        <x:v>110604</x:v>
      </x:c>
      <x:c r="C971" s="6" t="n">
        <x:v>5</x:v>
      </x:c>
      <x:c r="D971" s="6" t="str">
        <x:v>数据采集</x:v>
      </x:c>
      <x:c r="E971" s="7" t="str">
        <x:v>施放攻击后若敌方目标处于负面效果状态，则佩拉额外恢复7点能量。该效果每次攻击只能触发1次。</x:v>
      </x:c>
      <x:c r="F971" s="6" t="n">
        <x:v>0</x:v>
      </x:c>
      <x:c r="G971" s="6" t="n">
        <x:v>0</x:v>
      </x:c>
      <x:c r="H971" s="6" t="n">
        <x:v>0</x:v>
      </x:c>
      <x:c r="I971" s="6" t="n">
        <x:v>0</x:v>
      </x:c>
      <x:c r="J971" s="6" t="str">
        <x:v>[7]</x:v>
      </x:c>
      <x:c r="K971" s="7" t="str">
        <x:v>无首段伤害倍率，请覆盖或设为辅助技能</x:v>
      </x:c>
      <x:c r="L971" s="6" t="str">
        <x:v>https://raw.githubusercontent.com/Mar-7th/StarRailRes/dbe8cdfcfb0bf657b9fe1cf92d5537f118ccb487/index_new/cn/character_skills.json</x:v>
      </x:c>
    </x:row>
    <x:row r="972" ht="38" customHeight="1">
      <x:c r="A972" s="6" t="str">
        <x:v>110604_6</x:v>
      </x:c>
      <x:c r="B972" s="6" t="str">
        <x:v>110604</x:v>
      </x:c>
      <x:c r="C972" s="6" t="n">
        <x:v>6</x:v>
      </x:c>
      <x:c r="D972" s="6" t="str">
        <x:v>数据采集</x:v>
      </x:c>
      <x:c r="E972" s="7" t="str">
        <x:v>施放攻击后若敌方目标处于负面效果状态，则佩拉额外恢复7.5点能量。该效果每次攻击只能触发1次。</x:v>
      </x:c>
      <x:c r="F972" s="6" t="n">
        <x:v>0</x:v>
      </x:c>
      <x:c r="G972" s="6" t="n">
        <x:v>0</x:v>
      </x:c>
      <x:c r="H972" s="6" t="n">
        <x:v>0</x:v>
      </x:c>
      <x:c r="I972" s="6" t="n">
        <x:v>0</x:v>
      </x:c>
      <x:c r="J972" s="6" t="str">
        <x:v>[7.5]</x:v>
      </x:c>
      <x:c r="K972" s="7" t="str">
        <x:v>无首段伤害倍率，请覆盖或设为辅助技能</x:v>
      </x:c>
      <x:c r="L972" s="6" t="str">
        <x:v>https://raw.githubusercontent.com/Mar-7th/StarRailRes/dbe8cdfcfb0bf657b9fe1cf92d5537f118ccb487/index_new/cn/character_skills.json</x:v>
      </x:c>
    </x:row>
    <x:row r="973" ht="38" customHeight="1">
      <x:c r="A973" s="6" t="str">
        <x:v>110604_7</x:v>
      </x:c>
      <x:c r="B973" s="6" t="str">
        <x:v>110604</x:v>
      </x:c>
      <x:c r="C973" s="6" t="n">
        <x:v>7</x:v>
      </x:c>
      <x:c r="D973" s="6" t="str">
        <x:v>数据采集</x:v>
      </x:c>
      <x:c r="E973" s="7" t="str">
        <x:v>施放攻击后若敌方目标处于负面效果状态，则佩拉额外恢复8.125点能量。该效果每次攻击只能触发1次。</x:v>
      </x:c>
      <x:c r="F973" s="6" t="n">
        <x:v>0</x:v>
      </x:c>
      <x:c r="G973" s="6" t="n">
        <x:v>0</x:v>
      </x:c>
      <x:c r="H973" s="6" t="n">
        <x:v>0</x:v>
      </x:c>
      <x:c r="I973" s="6" t="n">
        <x:v>0</x:v>
      </x:c>
      <x:c r="J973" s="6" t="str">
        <x:v>[8.125]</x:v>
      </x:c>
      <x:c r="K973" s="7" t="str">
        <x:v>无首段伤害倍率，请覆盖或设为辅助技能</x:v>
      </x:c>
      <x:c r="L973" s="6" t="str">
        <x:v>https://raw.githubusercontent.com/Mar-7th/StarRailRes/dbe8cdfcfb0bf657b9fe1cf92d5537f118ccb487/index_new/cn/character_skills.json</x:v>
      </x:c>
    </x:row>
    <x:row r="974" ht="38" customHeight="1">
      <x:c r="A974" s="6" t="str">
        <x:v>110604_8</x:v>
      </x:c>
      <x:c r="B974" s="6" t="str">
        <x:v>110604</x:v>
      </x:c>
      <x:c r="C974" s="6" t="n">
        <x:v>8</x:v>
      </x:c>
      <x:c r="D974" s="6" t="str">
        <x:v>数据采集</x:v>
      </x:c>
      <x:c r="E974" s="7" t="str">
        <x:v>施放攻击后若敌方目标处于负面效果状态，则佩拉额外恢复8.75点能量。该效果每次攻击只能触发1次。</x:v>
      </x:c>
      <x:c r="F974" s="6" t="n">
        <x:v>0</x:v>
      </x:c>
      <x:c r="G974" s="6" t="n">
        <x:v>0</x:v>
      </x:c>
      <x:c r="H974" s="6" t="n">
        <x:v>0</x:v>
      </x:c>
      <x:c r="I974" s="6" t="n">
        <x:v>0</x:v>
      </x:c>
      <x:c r="J974" s="6" t="str">
        <x:v>[8.75]</x:v>
      </x:c>
      <x:c r="K974" s="7" t="str">
        <x:v>无首段伤害倍率，请覆盖或设为辅助技能</x:v>
      </x:c>
      <x:c r="L974" s="6" t="str">
        <x:v>https://raw.githubusercontent.com/Mar-7th/StarRailRes/dbe8cdfcfb0bf657b9fe1cf92d5537f118ccb487/index_new/cn/character_skills.json</x:v>
      </x:c>
    </x:row>
    <x:row r="975" ht="38" customHeight="1">
      <x:c r="A975" s="6" t="str">
        <x:v>110604_9</x:v>
      </x:c>
      <x:c r="B975" s="6" t="str">
        <x:v>110604</x:v>
      </x:c>
      <x:c r="C975" s="6" t="n">
        <x:v>9</x:v>
      </x:c>
      <x:c r="D975" s="6" t="str">
        <x:v>数据采集</x:v>
      </x:c>
      <x:c r="E975" s="7" t="str">
        <x:v>施放攻击后若敌方目标处于负面效果状态，则佩拉额外恢复9.375点能量。该效果每次攻击只能触发1次。</x:v>
      </x:c>
      <x:c r="F975" s="6" t="n">
        <x:v>0</x:v>
      </x:c>
      <x:c r="G975" s="6" t="n">
        <x:v>0</x:v>
      </x:c>
      <x:c r="H975" s="6" t="n">
        <x:v>0</x:v>
      </x:c>
      <x:c r="I975" s="6" t="n">
        <x:v>0</x:v>
      </x:c>
      <x:c r="J975" s="6" t="str">
        <x:v>[9.375]</x:v>
      </x:c>
      <x:c r="K975" s="7" t="str">
        <x:v>无首段伤害倍率，请覆盖或设为辅助技能</x:v>
      </x:c>
      <x:c r="L975" s="6" t="str">
        <x:v>https://raw.githubusercontent.com/Mar-7th/StarRailRes/dbe8cdfcfb0bf657b9fe1cf92d5537f118ccb487/index_new/cn/character_skills.json</x:v>
      </x:c>
    </x:row>
    <x:row r="976" ht="38" customHeight="1">
      <x:c r="A976" s="6" t="str">
        <x:v>110604_10</x:v>
      </x:c>
      <x:c r="B976" s="6" t="str">
        <x:v>110604</x:v>
      </x:c>
      <x:c r="C976" s="6" t="n">
        <x:v>10</x:v>
      </x:c>
      <x:c r="D976" s="6" t="str">
        <x:v>数据采集</x:v>
      </x:c>
      <x:c r="E976" s="7" t="str">
        <x:v>施放攻击后若敌方目标处于负面效果状态，则佩拉额外恢复10点能量。该效果每次攻击只能触发1次。</x:v>
      </x:c>
      <x:c r="F976" s="6" t="n">
        <x:v>0</x:v>
      </x:c>
      <x:c r="G976" s="6" t="n">
        <x:v>0</x:v>
      </x:c>
      <x:c r="H976" s="6" t="n">
        <x:v>0</x:v>
      </x:c>
      <x:c r="I976" s="6" t="n">
        <x:v>0</x:v>
      </x:c>
      <x:c r="J976" s="6" t="str">
        <x:v>[10]</x:v>
      </x:c>
      <x:c r="K976" s="7" t="str">
        <x:v>无首段伤害倍率，请覆盖或设为辅助技能</x:v>
      </x:c>
      <x:c r="L976" s="6" t="str">
        <x:v>https://raw.githubusercontent.com/Mar-7th/StarRailRes/dbe8cdfcfb0bf657b9fe1cf92d5537f118ccb487/index_new/cn/character_skills.json</x:v>
      </x:c>
    </x:row>
    <x:row r="977" ht="38" customHeight="1">
      <x:c r="A977" s="6" t="str">
        <x:v>110604_11</x:v>
      </x:c>
      <x:c r="B977" s="6" t="str">
        <x:v>110604</x:v>
      </x:c>
      <x:c r="C977" s="6" t="n">
        <x:v>11</x:v>
      </x:c>
      <x:c r="D977" s="6" t="str">
        <x:v>数据采集</x:v>
      </x:c>
      <x:c r="E977" s="7" t="str">
        <x:v>施放攻击后若敌方目标处于负面效果状态，则佩拉额外恢复10.5点能量。该效果每次攻击只能触发1次。</x:v>
      </x:c>
      <x:c r="F977" s="6" t="n">
        <x:v>0</x:v>
      </x:c>
      <x:c r="G977" s="6" t="n">
        <x:v>0</x:v>
      </x:c>
      <x:c r="H977" s="6" t="n">
        <x:v>0</x:v>
      </x:c>
      <x:c r="I977" s="6" t="n">
        <x:v>0</x:v>
      </x:c>
      <x:c r="J977" s="6" t="str">
        <x:v>[10.5]</x:v>
      </x:c>
      <x:c r="K977" s="7" t="str">
        <x:v>无首段伤害倍率，请覆盖或设为辅助技能</x:v>
      </x:c>
      <x:c r="L977" s="6" t="str">
        <x:v>https://raw.githubusercontent.com/Mar-7th/StarRailRes/dbe8cdfcfb0bf657b9fe1cf92d5537f118ccb487/index_new/cn/character_skills.json</x:v>
      </x:c>
    </x:row>
    <x:row r="978" ht="38" customHeight="1">
      <x:c r="A978" s="6" t="str">
        <x:v>110604_12</x:v>
      </x:c>
      <x:c r="B978" s="6" t="str">
        <x:v>110604</x:v>
      </x:c>
      <x:c r="C978" s="6" t="n">
        <x:v>12</x:v>
      </x:c>
      <x:c r="D978" s="6" t="str">
        <x:v>数据采集</x:v>
      </x:c>
      <x:c r="E978" s="7" t="str">
        <x:v>施放攻击后若敌方目标处于负面效果状态，则佩拉额外恢复11点能量。该效果每次攻击只能触发1次。</x:v>
      </x:c>
      <x:c r="F978" s="6" t="n">
        <x:v>0</x:v>
      </x:c>
      <x:c r="G978" s="6" t="n">
        <x:v>0</x:v>
      </x:c>
      <x:c r="H978" s="6" t="n">
        <x:v>0</x:v>
      </x:c>
      <x:c r="I978" s="6" t="n">
        <x:v>0</x:v>
      </x:c>
      <x:c r="J978" s="6" t="str">
        <x:v>[11]</x:v>
      </x:c>
      <x:c r="K978" s="7" t="str">
        <x:v>无首段伤害倍率，请覆盖或设为辅助技能</x:v>
      </x:c>
      <x:c r="L978" s="6" t="str">
        <x:v>https://raw.githubusercontent.com/Mar-7th/StarRailRes/dbe8cdfcfb0bf657b9fe1cf92d5537f118ccb487/index_new/cn/character_skills.json</x:v>
      </x:c>
    </x:row>
    <x:row r="979" ht="38" customHeight="1">
      <x:c r="A979" s="6" t="str">
        <x:v>110604_13</x:v>
      </x:c>
      <x:c r="B979" s="6" t="str">
        <x:v>110604</x:v>
      </x:c>
      <x:c r="C979" s="6" t="n">
        <x:v>13</x:v>
      </x:c>
      <x:c r="D979" s="6" t="str">
        <x:v>数据采集</x:v>
      </x:c>
      <x:c r="E979" s="7" t="str">
        <x:v>施放攻击后若敌方目标处于负面效果状态，则佩拉额外恢复11.5点能量。该效果每次攻击只能触发1次。</x:v>
      </x:c>
      <x:c r="F979" s="6" t="n">
        <x:v>0</x:v>
      </x:c>
      <x:c r="G979" s="6" t="n">
        <x:v>0</x:v>
      </x:c>
      <x:c r="H979" s="6" t="n">
        <x:v>0</x:v>
      </x:c>
      <x:c r="I979" s="6" t="n">
        <x:v>0</x:v>
      </x:c>
      <x:c r="J979" s="6" t="str">
        <x:v>[11.5]</x:v>
      </x:c>
      <x:c r="K979" s="7" t="str">
        <x:v>无首段伤害倍率，请覆盖或设为辅助技能</x:v>
      </x:c>
      <x:c r="L979" s="6" t="str">
        <x:v>https://raw.githubusercontent.com/Mar-7th/StarRailRes/dbe8cdfcfb0bf657b9fe1cf92d5537f118ccb487/index_new/cn/character_skills.json</x:v>
      </x:c>
    </x:row>
    <x:row r="980" ht="38" customHeight="1">
      <x:c r="A980" s="6" t="str">
        <x:v>110604_14</x:v>
      </x:c>
      <x:c r="B980" s="6" t="str">
        <x:v>110604</x:v>
      </x:c>
      <x:c r="C980" s="6" t="n">
        <x:v>14</x:v>
      </x:c>
      <x:c r="D980" s="6" t="str">
        <x:v>数据采集</x:v>
      </x:c>
      <x:c r="E980" s="7" t="str">
        <x:v>施放攻击后若敌方目标处于负面效果状态，则佩拉额外恢复12点能量。该效果每次攻击只能触发1次。</x:v>
      </x:c>
      <x:c r="F980" s="6" t="n">
        <x:v>0</x:v>
      </x:c>
      <x:c r="G980" s="6" t="n">
        <x:v>0</x:v>
      </x:c>
      <x:c r="H980" s="6" t="n">
        <x:v>0</x:v>
      </x:c>
      <x:c r="I980" s="6" t="n">
        <x:v>0</x:v>
      </x:c>
      <x:c r="J980" s="6" t="str">
        <x:v>[12]</x:v>
      </x:c>
      <x:c r="K980" s="7" t="str">
        <x:v>无首段伤害倍率，请覆盖或设为辅助技能</x:v>
      </x:c>
      <x:c r="L980" s="6" t="str">
        <x:v>https://raw.githubusercontent.com/Mar-7th/StarRailRes/dbe8cdfcfb0bf657b9fe1cf92d5537f118ccb487/index_new/cn/character_skills.json</x:v>
      </x:c>
    </x:row>
    <x:row r="981" ht="38" customHeight="1">
      <x:c r="A981" s="6" t="str">
        <x:v>110604_15</x:v>
      </x:c>
      <x:c r="B981" s="6" t="str">
        <x:v>110604</x:v>
      </x:c>
      <x:c r="C981" s="6" t="n">
        <x:v>15</x:v>
      </x:c>
      <x:c r="D981" s="6" t="str">
        <x:v>数据采集</x:v>
      </x:c>
      <x:c r="E981" s="7" t="str">
        <x:v>施放攻击后若敌方目标处于负面效果状态，则佩拉额外恢复12.5点能量。该效果每次攻击只能触发1次。</x:v>
      </x:c>
      <x:c r="F981" s="6" t="n">
        <x:v>0</x:v>
      </x:c>
      <x:c r="G981" s="6" t="n">
        <x:v>0</x:v>
      </x:c>
      <x:c r="H981" s="6" t="n">
        <x:v>0</x:v>
      </x:c>
      <x:c r="I981" s="6" t="n">
        <x:v>0</x:v>
      </x:c>
      <x:c r="J981" s="6" t="str">
        <x:v>[12.5]</x:v>
      </x:c>
      <x:c r="K981" s="7" t="str">
        <x:v>无首段伤害倍率，请覆盖或设为辅助技能</x:v>
      </x:c>
      <x:c r="L981" s="6" t="str">
        <x:v>https://raw.githubusercontent.com/Mar-7th/StarRailRes/dbe8cdfcfb0bf657b9fe1cf92d5537f118ccb487/index_new/cn/character_skills.json</x:v>
      </x:c>
    </x:row>
    <x:row r="982" ht="20" customHeight="1">
      <x:c r="A982" s="6" t="str">
        <x:v>110606_1</x:v>
      </x:c>
      <x:c r="B982" s="6" t="str">
        <x:v>110606</x:v>
      </x:c>
      <x:c r="C982" s="6" t="n">
        <x:v>1</x:v>
      </x:c>
      <x:c r="D982" s="6" t="str">
        <x:v>攻击</x:v>
      </x:c>
      <x:c r="E982" s="7" t="str">
        <x:v>攻击敌人，进入战斗后削弱敌方目标对应属性韧性。</x:v>
      </x:c>
      <x:c r="F982" s="6" t="n">
        <x:v>0</x:v>
      </x:c>
      <x:c r="G982" s="6" t="n">
        <x:v>0</x:v>
      </x:c>
      <x:c r="H982" s="6" t="n">
        <x:v>0</x:v>
      </x:c>
      <x:c r="I982" s="6" t="n">
        <x:v>0</x:v>
      </x:c>
      <x:c r="J982" s="6" t="str">
        <x:v>[]</x:v>
      </x:c>
      <x:c r="K982" s="7" t="str">
        <x:v>缺少结构化参数，必须覆盖</x:v>
      </x:c>
      <x:c r="L982" s="6" t="str">
        <x:v>https://raw.githubusercontent.com/Mar-7th/StarRailRes/dbe8cdfcfb0bf657b9fe1cf92d5537f118ccb487/index_new/cn/character_skills.json</x:v>
      </x:c>
    </x:row>
    <x:row r="983" ht="38" customHeight="1">
      <x:c r="A983" s="6" t="str">
        <x:v>110607_1</x:v>
      </x:c>
      <x:c r="B983" s="6" t="str">
        <x:v>110607</x:v>
      </x:c>
      <x:c r="C983" s="6" t="n">
        <x:v>1</x:v>
      </x:c>
      <x:c r="D983" s="6" t="str">
        <x:v>先发制人</x:v>
      </x:c>
      <x:c r="E983" s="7" t="str">
        <x:v>立即攻击敌人，进入战斗后对敌方随机单体造成等同于佩拉80%攻击力的冰属性伤害，同时有100%的基础概率使敌方每个单体目标防御力降低20%，持续2回合。</x:v>
      </x:c>
      <x:c r="F983" s="6" t="n">
        <x:v>0.8</x:v>
      </x:c>
      <x:c r="G983" s="6" t="n">
        <x:v>0</x:v>
      </x:c>
      <x:c r="H983" s="6" t="n">
        <x:v>0</x:v>
      </x:c>
      <x:c r="I983" s="6" t="n">
        <x:v>0</x:v>
      </x:c>
      <x:c r="J983" s="6" t="str">
        <x:v>[1, 0.2, 2, 0.8]</x:v>
      </x:c>
      <x:c r="K983" s="7" t="str">
        <x:v>需确认条件及分段</x:v>
      </x:c>
      <x:c r="L983" s="6" t="str">
        <x:v>https://raw.githubusercontent.com/Mar-7th/StarRailRes/dbe8cdfcfb0bf657b9fe1cf92d5537f118ccb487/index_new/cn/character_skills.json</x:v>
      </x:c>
    </x:row>
    <x:row r="984" ht="20" customHeight="1">
      <x:c r="A984" s="6" t="str">
        <x:v>110701_1</x:v>
      </x:c>
      <x:c r="B984" s="6" t="str">
        <x:v>110701</x:v>
      </x:c>
      <x:c r="C984" s="6" t="n">
        <x:v>1</x:v>
      </x:c>
      <x:c r="D984" s="6" t="str">
        <x:v>我也想帮上忙</x:v>
      </x:c>
      <x:c r="E984" s="7" t="str">
        <x:v>对指定敌方单体造成等同于克拉拉50%攻击力的物理属性伤害。</x:v>
      </x:c>
      <x:c r="F984" s="6" t="n">
        <x:v>0.5</x:v>
      </x:c>
      <x:c r="G984" s="6" t="n">
        <x:v>0</x:v>
      </x:c>
      <x:c r="H984" s="6" t="n">
        <x:v>0</x:v>
      </x:c>
      <x:c r="I984" s="6" t="n">
        <x:v>0</x:v>
      </x:c>
      <x:c r="J984" s="6" t="str">
        <x:v>[0.5]</x:v>
      </x:c>
      <x:c r="K984" s="7" t="str">
        <x:v>需确认条件及分段</x:v>
      </x:c>
      <x:c r="L984" s="6" t="str">
        <x:v>https://raw.githubusercontent.com/Mar-7th/StarRailRes/dbe8cdfcfb0bf657b9fe1cf92d5537f118ccb487/index_new/cn/character_skills.json</x:v>
      </x:c>
    </x:row>
    <x:row r="985" ht="20" customHeight="1">
      <x:c r="A985" s="6" t="str">
        <x:v>110701_2</x:v>
      </x:c>
      <x:c r="B985" s="6" t="str">
        <x:v>110701</x:v>
      </x:c>
      <x:c r="C985" s="6" t="n">
        <x:v>2</x:v>
      </x:c>
      <x:c r="D985" s="6" t="str">
        <x:v>我也想帮上忙</x:v>
      </x:c>
      <x:c r="E985" s="7" t="str">
        <x:v>对指定敌方单体造成等同于克拉拉60%攻击力的物理属性伤害。</x:v>
      </x:c>
      <x:c r="F985" s="6" t="n">
        <x:v>0.6</x:v>
      </x:c>
      <x:c r="G985" s="6" t="n">
        <x:v>0</x:v>
      </x:c>
      <x:c r="H985" s="6" t="n">
        <x:v>0</x:v>
      </x:c>
      <x:c r="I985" s="6" t="n">
        <x:v>0</x:v>
      </x:c>
      <x:c r="J985" s="6" t="str">
        <x:v>[0.6]</x:v>
      </x:c>
      <x:c r="K985" s="7" t="str">
        <x:v>需确认条件及分段</x:v>
      </x:c>
      <x:c r="L985" s="6" t="str">
        <x:v>https://raw.githubusercontent.com/Mar-7th/StarRailRes/dbe8cdfcfb0bf657b9fe1cf92d5537f118ccb487/index_new/cn/character_skills.json</x:v>
      </x:c>
    </x:row>
    <x:row r="986" ht="20" customHeight="1">
      <x:c r="A986" s="6" t="str">
        <x:v>110701_3</x:v>
      </x:c>
      <x:c r="B986" s="6" t="str">
        <x:v>110701</x:v>
      </x:c>
      <x:c r="C986" s="6" t="n">
        <x:v>3</x:v>
      </x:c>
      <x:c r="D986" s="6" t="str">
        <x:v>我也想帮上忙</x:v>
      </x:c>
      <x:c r="E986" s="7" t="str">
        <x:v>对指定敌方单体造成等同于克拉拉70%攻击力的物理属性伤害。</x:v>
      </x:c>
      <x:c r="F986" s="6" t="n">
        <x:v>0.7</x:v>
      </x:c>
      <x:c r="G986" s="6" t="n">
        <x:v>0</x:v>
      </x:c>
      <x:c r="H986" s="6" t="n">
        <x:v>0</x:v>
      </x:c>
      <x:c r="I986" s="6" t="n">
        <x:v>0</x:v>
      </x:c>
      <x:c r="J986" s="6" t="str">
        <x:v>[0.7]</x:v>
      </x:c>
      <x:c r="K986" s="7" t="str">
        <x:v>需确认条件及分段</x:v>
      </x:c>
      <x:c r="L986" s="6" t="str">
        <x:v>https://raw.githubusercontent.com/Mar-7th/StarRailRes/dbe8cdfcfb0bf657b9fe1cf92d5537f118ccb487/index_new/cn/character_skills.json</x:v>
      </x:c>
    </x:row>
    <x:row r="987" ht="20" customHeight="1">
      <x:c r="A987" s="6" t="str">
        <x:v>110701_4</x:v>
      </x:c>
      <x:c r="B987" s="6" t="str">
        <x:v>110701</x:v>
      </x:c>
      <x:c r="C987" s="6" t="n">
        <x:v>4</x:v>
      </x:c>
      <x:c r="D987" s="6" t="str">
        <x:v>我也想帮上忙</x:v>
      </x:c>
      <x:c r="E987" s="7" t="str">
        <x:v>对指定敌方单体造成等同于克拉拉80%攻击力的物理属性伤害。</x:v>
      </x:c>
      <x:c r="F987" s="6" t="n">
        <x:v>0.8</x:v>
      </x:c>
      <x:c r="G987" s="6" t="n">
        <x:v>0</x:v>
      </x:c>
      <x:c r="H987" s="6" t="n">
        <x:v>0</x:v>
      </x:c>
      <x:c r="I987" s="6" t="n">
        <x:v>0</x:v>
      </x:c>
      <x:c r="J987" s="6" t="str">
        <x:v>[0.8]</x:v>
      </x:c>
      <x:c r="K987" s="7" t="str">
        <x:v>需确认条件及分段</x:v>
      </x:c>
      <x:c r="L987" s="6" t="str">
        <x:v>https://raw.githubusercontent.com/Mar-7th/StarRailRes/dbe8cdfcfb0bf657b9fe1cf92d5537f118ccb487/index_new/cn/character_skills.json</x:v>
      </x:c>
    </x:row>
    <x:row r="988" ht="20" customHeight="1">
      <x:c r="A988" s="6" t="str">
        <x:v>110701_5</x:v>
      </x:c>
      <x:c r="B988" s="6" t="str">
        <x:v>110701</x:v>
      </x:c>
      <x:c r="C988" s="6" t="n">
        <x:v>5</x:v>
      </x:c>
      <x:c r="D988" s="6" t="str">
        <x:v>我也想帮上忙</x:v>
      </x:c>
      <x:c r="E988" s="7" t="str">
        <x:v>对指定敌方单体造成等同于克拉拉90%攻击力的物理属性伤害。</x:v>
      </x:c>
      <x:c r="F988" s="6" t="n">
        <x:v>0.9</x:v>
      </x:c>
      <x:c r="G988" s="6" t="n">
        <x:v>0</x:v>
      </x:c>
      <x:c r="H988" s="6" t="n">
        <x:v>0</x:v>
      </x:c>
      <x:c r="I988" s="6" t="n">
        <x:v>0</x:v>
      </x:c>
      <x:c r="J988" s="6" t="str">
        <x:v>[0.9]</x:v>
      </x:c>
      <x:c r="K988" s="7" t="str">
        <x:v>需确认条件及分段</x:v>
      </x:c>
      <x:c r="L988" s="6" t="str">
        <x:v>https://raw.githubusercontent.com/Mar-7th/StarRailRes/dbe8cdfcfb0bf657b9fe1cf92d5537f118ccb487/index_new/cn/character_skills.json</x:v>
      </x:c>
    </x:row>
    <x:row r="989" ht="20" customHeight="1">
      <x:c r="A989" s="6" t="str">
        <x:v>110701_6</x:v>
      </x:c>
      <x:c r="B989" s="6" t="str">
        <x:v>110701</x:v>
      </x:c>
      <x:c r="C989" s="6" t="n">
        <x:v>6</x:v>
      </x:c>
      <x:c r="D989" s="6" t="str">
        <x:v>我也想帮上忙</x:v>
      </x:c>
      <x:c r="E989" s="7" t="str">
        <x:v>对指定敌方单体造成等同于克拉拉100%攻击力的物理属性伤害。</x:v>
      </x:c>
      <x:c r="F989" s="6" t="n">
        <x:v>1</x:v>
      </x:c>
      <x:c r="G989" s="6" t="n">
        <x:v>0</x:v>
      </x:c>
      <x:c r="H989" s="6" t="n">
        <x:v>0</x:v>
      </x:c>
      <x:c r="I989" s="6" t="n">
        <x:v>0</x:v>
      </x:c>
      <x:c r="J989" s="6" t="str">
        <x:v>[1]</x:v>
      </x:c>
      <x:c r="K989" s="7" t="str">
        <x:v>需确认条件及分段</x:v>
      </x:c>
      <x:c r="L989" s="6" t="str">
        <x:v>https://raw.githubusercontent.com/Mar-7th/StarRailRes/dbe8cdfcfb0bf657b9fe1cf92d5537f118ccb487/index_new/cn/character_skills.json</x:v>
      </x:c>
    </x:row>
    <x:row r="990" ht="20" customHeight="1">
      <x:c r="A990" s="6" t="str">
        <x:v>110701_7</x:v>
      </x:c>
      <x:c r="B990" s="6" t="str">
        <x:v>110701</x:v>
      </x:c>
      <x:c r="C990" s="6" t="n">
        <x:v>7</x:v>
      </x:c>
      <x:c r="D990" s="6" t="str">
        <x:v>我也想帮上忙</x:v>
      </x:c>
      <x:c r="E990" s="7" t="str">
        <x:v>对指定敌方单体造成等同于克拉拉110%攻击力的物理属性伤害。</x:v>
      </x:c>
      <x:c r="F990" s="6" t="n">
        <x:v>1.1</x:v>
      </x:c>
      <x:c r="G990" s="6" t="n">
        <x:v>0</x:v>
      </x:c>
      <x:c r="H990" s="6" t="n">
        <x:v>0</x:v>
      </x:c>
      <x:c r="I990" s="6" t="n">
        <x:v>0</x:v>
      </x:c>
      <x:c r="J990" s="6" t="str">
        <x:v>[1.1]</x:v>
      </x:c>
      <x:c r="K990" s="7" t="str">
        <x:v>需确认条件及分段</x:v>
      </x:c>
      <x:c r="L990" s="6" t="str">
        <x:v>https://raw.githubusercontent.com/Mar-7th/StarRailRes/dbe8cdfcfb0bf657b9fe1cf92d5537f118ccb487/index_new/cn/character_skills.json</x:v>
      </x:c>
    </x:row>
    <x:row r="991" ht="20" customHeight="1">
      <x:c r="A991" s="6" t="str">
        <x:v>110701_8</x:v>
      </x:c>
      <x:c r="B991" s="6" t="str">
        <x:v>110701</x:v>
      </x:c>
      <x:c r="C991" s="6" t="n">
        <x:v>8</x:v>
      </x:c>
      <x:c r="D991" s="6" t="str">
        <x:v>我也想帮上忙</x:v>
      </x:c>
      <x:c r="E991" s="7" t="str">
        <x:v>对指定敌方单体造成等同于克拉拉120%攻击力的物理属性伤害。</x:v>
      </x:c>
      <x:c r="F991" s="6" t="n">
        <x:v>1.2</x:v>
      </x:c>
      <x:c r="G991" s="6" t="n">
        <x:v>0</x:v>
      </x:c>
      <x:c r="H991" s="6" t="n">
        <x:v>0</x:v>
      </x:c>
      <x:c r="I991" s="6" t="n">
        <x:v>0</x:v>
      </x:c>
      <x:c r="J991" s="6" t="str">
        <x:v>[1.2]</x:v>
      </x:c>
      <x:c r="K991" s="7" t="str">
        <x:v>需确认条件及分段</x:v>
      </x:c>
      <x:c r="L991" s="6" t="str">
        <x:v>https://raw.githubusercontent.com/Mar-7th/StarRailRes/dbe8cdfcfb0bf657b9fe1cf92d5537f118ccb487/index_new/cn/character_skills.json</x:v>
      </x:c>
    </x:row>
    <x:row r="992" ht="20" customHeight="1">
      <x:c r="A992" s="6" t="str">
        <x:v>110701_9</x:v>
      </x:c>
      <x:c r="B992" s="6" t="str">
        <x:v>110701</x:v>
      </x:c>
      <x:c r="C992" s="6" t="n">
        <x:v>9</x:v>
      </x:c>
      <x:c r="D992" s="6" t="str">
        <x:v>我也想帮上忙</x:v>
      </x:c>
      <x:c r="E992" s="7" t="str">
        <x:v>对指定敌方单体造成等同于克拉拉130%攻击力的物理属性伤害。</x:v>
      </x:c>
      <x:c r="F992" s="6" t="n">
        <x:v>1.3</x:v>
      </x:c>
      <x:c r="G992" s="6" t="n">
        <x:v>0</x:v>
      </x:c>
      <x:c r="H992" s="6" t="n">
        <x:v>0</x:v>
      </x:c>
      <x:c r="I992" s="6" t="n">
        <x:v>0</x:v>
      </x:c>
      <x:c r="J992" s="6" t="str">
        <x:v>[1.3]</x:v>
      </x:c>
      <x:c r="K992" s="7" t="str">
        <x:v>需确认条件及分段</x:v>
      </x:c>
      <x:c r="L992" s="6" t="str">
        <x:v>https://raw.githubusercontent.com/Mar-7th/StarRailRes/dbe8cdfcfb0bf657b9fe1cf92d5537f118ccb487/index_new/cn/character_skills.json</x:v>
      </x:c>
    </x:row>
    <x:row r="993" ht="20" customHeight="1">
      <x:c r="A993" s="6" t="str">
        <x:v>110701_10</x:v>
      </x:c>
      <x:c r="B993" s="6" t="str">
        <x:v>110701</x:v>
      </x:c>
      <x:c r="C993" s="6" t="n">
        <x:v>10</x:v>
      </x:c>
      <x:c r="D993" s="6" t="str">
        <x:v>我也想帮上忙</x:v>
      </x:c>
      <x:c r="E993" s="7" t="str">
        <x:v>对指定敌方单体造成等同于克拉拉140%攻击力的物理属性伤害。</x:v>
      </x:c>
      <x:c r="F993" s="6" t="n">
        <x:v>1.4</x:v>
      </x:c>
      <x:c r="G993" s="6" t="n">
        <x:v>0</x:v>
      </x:c>
      <x:c r="H993" s="6" t="n">
        <x:v>0</x:v>
      </x:c>
      <x:c r="I993" s="6" t="n">
        <x:v>0</x:v>
      </x:c>
      <x:c r="J993" s="6" t="str">
        <x:v>[1.4]</x:v>
      </x:c>
      <x:c r="K993" s="7" t="str">
        <x:v>需确认条件及分段</x:v>
      </x:c>
      <x:c r="L993" s="6" t="str">
        <x:v>https://raw.githubusercontent.com/Mar-7th/StarRailRes/dbe8cdfcfb0bf657b9fe1cf92d5537f118ccb487/index_new/cn/character_skills.json</x:v>
      </x:c>
    </x:row>
    <x:row r="994" ht="38" customHeight="1">
      <x:c r="A994" s="6" t="str">
        <x:v>110702_1</x:v>
      </x:c>
      <x:c r="B994" s="6" t="str">
        <x:v>110702</x:v>
      </x:c>
      <x:c r="C994" s="6" t="n">
        <x:v>1</x:v>
      </x:c>
      <x:c r="D994" s="6" t="str">
        <x:v>史瓦罗在看着你</x:v>
      </x:c>
      <x:c r="E994" s="7" t="str">
        <x:v>对敌方全体造成等同于克拉拉60%攻击力的物理属性伤害，并对所有被史瓦罗标上【反击标记】的敌方目标额外造成等同于克拉拉60%攻击力物理属性伤害。
战技施放后所有【反击标记】失效。</x:v>
      </x:c>
      <x:c r="F994" s="6" t="n">
        <x:v>1.2</x:v>
      </x:c>
      <x:c r="G994" s="6" t="n">
        <x:v>0</x:v>
      </x:c>
      <x:c r="H994" s="6" t="n">
        <x:v>0</x:v>
      </x:c>
      <x:c r="I994" s="6" t="n">
        <x:v>0</x:v>
      </x:c>
      <x:c r="J994" s="6" t="str">
        <x:v>[0.6, 0.6]</x:v>
      </x:c>
      <x:c r="K994" s="7" t="str">
        <x:v>需确认条件及分段</x:v>
      </x:c>
      <x:c r="L994" s="6" t="str">
        <x:v>https://raw.githubusercontent.com/Mar-7th/StarRailRes/dbe8cdfcfb0bf657b9fe1cf92d5537f118ccb487/index_new/cn/character_skills.json</x:v>
      </x:c>
    </x:row>
    <x:row r="995" ht="38" customHeight="1">
      <x:c r="A995" s="6" t="str">
        <x:v>110702_2</x:v>
      </x:c>
      <x:c r="B995" s="6" t="str">
        <x:v>110702</x:v>
      </x:c>
      <x:c r="C995" s="6" t="n">
        <x:v>2</x:v>
      </x:c>
      <x:c r="D995" s="6" t="str">
        <x:v>史瓦罗在看着你</x:v>
      </x:c>
      <x:c r="E995" s="7" t="str">
        <x:v>对敌方全体造成等同于克拉拉66%攻击力的物理属性伤害，并对所有被史瓦罗标上【反击标记】的敌方目标额外造成等同于克拉拉66%攻击力物理属性伤害。
战技施放后所有【反击标记】失效。</x:v>
      </x:c>
      <x:c r="F995" s="6" t="n">
        <x:v>1.32</x:v>
      </x:c>
      <x:c r="G995" s="6" t="n">
        <x:v>0</x:v>
      </x:c>
      <x:c r="H995" s="6" t="n">
        <x:v>0</x:v>
      </x:c>
      <x:c r="I995" s="6" t="n">
        <x:v>0</x:v>
      </x:c>
      <x:c r="J995" s="6" t="str">
        <x:v>[0.66, 0.66]</x:v>
      </x:c>
      <x:c r="K995" s="7" t="str">
        <x:v>需确认条件及分段</x:v>
      </x:c>
      <x:c r="L995" s="6" t="str">
        <x:v>https://raw.githubusercontent.com/Mar-7th/StarRailRes/dbe8cdfcfb0bf657b9fe1cf92d5537f118ccb487/index_new/cn/character_skills.json</x:v>
      </x:c>
    </x:row>
    <x:row r="996" ht="38" customHeight="1">
      <x:c r="A996" s="6" t="str">
        <x:v>110702_3</x:v>
      </x:c>
      <x:c r="B996" s="6" t="str">
        <x:v>110702</x:v>
      </x:c>
      <x:c r="C996" s="6" t="n">
        <x:v>3</x:v>
      </x:c>
      <x:c r="D996" s="6" t="str">
        <x:v>史瓦罗在看着你</x:v>
      </x:c>
      <x:c r="E996" s="7" t="str">
        <x:v>对敌方全体造成等同于克拉拉72%攻击力的物理属性伤害，并对所有被史瓦罗标上【反击标记】的敌方目标额外造成等同于克拉拉72%攻击力物理属性伤害。
战技施放后所有【反击标记】失效。</x:v>
      </x:c>
      <x:c r="F996" s="6" t="n">
        <x:v>1.44</x:v>
      </x:c>
      <x:c r="G996" s="6" t="n">
        <x:v>0</x:v>
      </x:c>
      <x:c r="H996" s="6" t="n">
        <x:v>0</x:v>
      </x:c>
      <x:c r="I996" s="6" t="n">
        <x:v>0</x:v>
      </x:c>
      <x:c r="J996" s="6" t="str">
        <x:v>[0.72, 0.72]</x:v>
      </x:c>
      <x:c r="K996" s="7" t="str">
        <x:v>需确认条件及分段</x:v>
      </x:c>
      <x:c r="L996" s="6" t="str">
        <x:v>https://raw.githubusercontent.com/Mar-7th/StarRailRes/dbe8cdfcfb0bf657b9fe1cf92d5537f118ccb487/index_new/cn/character_skills.json</x:v>
      </x:c>
    </x:row>
    <x:row r="997" ht="38" customHeight="1">
      <x:c r="A997" s="6" t="str">
        <x:v>110702_4</x:v>
      </x:c>
      <x:c r="B997" s="6" t="str">
        <x:v>110702</x:v>
      </x:c>
      <x:c r="C997" s="6" t="n">
        <x:v>4</x:v>
      </x:c>
      <x:c r="D997" s="6" t="str">
        <x:v>史瓦罗在看着你</x:v>
      </x:c>
      <x:c r="E997" s="7" t="str">
        <x:v>对敌方全体造成等同于克拉拉78%攻击力的物理属性伤害，并对所有被史瓦罗标上【反击标记】的敌方目标额外造成等同于克拉拉78%攻击力物理属性伤害。
战技施放后所有【反击标记】失效。</x:v>
      </x:c>
      <x:c r="F997" s="6" t="n">
        <x:v>1.56</x:v>
      </x:c>
      <x:c r="G997" s="6" t="n">
        <x:v>0</x:v>
      </x:c>
      <x:c r="H997" s="6" t="n">
        <x:v>0</x:v>
      </x:c>
      <x:c r="I997" s="6" t="n">
        <x:v>0</x:v>
      </x:c>
      <x:c r="J997" s="6" t="str">
        <x:v>[0.78, 0.78]</x:v>
      </x:c>
      <x:c r="K997" s="7" t="str">
        <x:v>需确认条件及分段</x:v>
      </x:c>
      <x:c r="L997" s="6" t="str">
        <x:v>https://raw.githubusercontent.com/Mar-7th/StarRailRes/dbe8cdfcfb0bf657b9fe1cf92d5537f118ccb487/index_new/cn/character_skills.json</x:v>
      </x:c>
    </x:row>
    <x:row r="998" ht="38" customHeight="1">
      <x:c r="A998" s="6" t="str">
        <x:v>110702_5</x:v>
      </x:c>
      <x:c r="B998" s="6" t="str">
        <x:v>110702</x:v>
      </x:c>
      <x:c r="C998" s="6" t="n">
        <x:v>5</x:v>
      </x:c>
      <x:c r="D998" s="6" t="str">
        <x:v>史瓦罗在看着你</x:v>
      </x:c>
      <x:c r="E998" s="7" t="str">
        <x:v>对敌方全体造成等同于克拉拉84%攻击力的物理属性伤害，并对所有被史瓦罗标上【反击标记】的敌方目标额外造成等同于克拉拉84%攻击力物理属性伤害。
战技施放后所有【反击标记】失效。</x:v>
      </x:c>
      <x:c r="F998" s="6" t="n">
        <x:v>1.68</x:v>
      </x:c>
      <x:c r="G998" s="6" t="n">
        <x:v>0</x:v>
      </x:c>
      <x:c r="H998" s="6" t="n">
        <x:v>0</x:v>
      </x:c>
      <x:c r="I998" s="6" t="n">
        <x:v>0</x:v>
      </x:c>
      <x:c r="J998" s="6" t="str">
        <x:v>[0.84, 0.84]</x:v>
      </x:c>
      <x:c r="K998" s="7" t="str">
        <x:v>需确认条件及分段</x:v>
      </x:c>
      <x:c r="L998" s="6" t="str">
        <x:v>https://raw.githubusercontent.com/Mar-7th/StarRailRes/dbe8cdfcfb0bf657b9fe1cf92d5537f118ccb487/index_new/cn/character_skills.json</x:v>
      </x:c>
    </x:row>
    <x:row r="999" ht="38" customHeight="1">
      <x:c r="A999" s="6" t="str">
        <x:v>110702_6</x:v>
      </x:c>
      <x:c r="B999" s="6" t="str">
        <x:v>110702</x:v>
      </x:c>
      <x:c r="C999" s="6" t="n">
        <x:v>6</x:v>
      </x:c>
      <x:c r="D999" s="6" t="str">
        <x:v>史瓦罗在看着你</x:v>
      </x:c>
      <x:c r="E999" s="7" t="str">
        <x:v>对敌方全体造成等同于克拉拉90%攻击力的物理属性伤害，并对所有被史瓦罗标上【反击标记】的敌方目标额外造成等同于克拉拉90%攻击力物理属性伤害。
战技施放后所有【反击标记】失效。</x:v>
      </x:c>
      <x:c r="F999" s="6" t="n">
        <x:v>1.8</x:v>
      </x:c>
      <x:c r="G999" s="6" t="n">
        <x:v>0</x:v>
      </x:c>
      <x:c r="H999" s="6" t="n">
        <x:v>0</x:v>
      </x:c>
      <x:c r="I999" s="6" t="n">
        <x:v>0</x:v>
      </x:c>
      <x:c r="J999" s="6" t="str">
        <x:v>[0.9, 0.9]</x:v>
      </x:c>
      <x:c r="K999" s="7" t="str">
        <x:v>需确认条件及分段</x:v>
      </x:c>
      <x:c r="L999" s="6" t="str">
        <x:v>https://raw.githubusercontent.com/Mar-7th/StarRailRes/dbe8cdfcfb0bf657b9fe1cf92d5537f118ccb487/index_new/cn/character_skills.json</x:v>
      </x:c>
    </x:row>
    <x:row r="1000" ht="53" customHeight="1">
      <x:c r="A1000" s="6" t="str">
        <x:v>110702_7</x:v>
      </x:c>
      <x:c r="B1000" s="6" t="str">
        <x:v>110702</x:v>
      </x:c>
      <x:c r="C1000" s="6" t="n">
        <x:v>7</x:v>
      </x:c>
      <x:c r="D1000" s="6" t="str">
        <x:v>史瓦罗在看着你</x:v>
      </x:c>
      <x:c r="E1000" s="7" t="str">
        <x:v>对敌方全体造成等同于克拉拉97.5%攻击力的物理属性伤害，并对所有被史瓦罗标上【反击标记】的敌方目标额外造成等同于克拉拉97.5%攻击力物理属性伤害。
战技施放后所有【反击标记】失效。</x:v>
      </x:c>
      <x:c r="F1000" s="6" t="n">
        <x:v>1.95</x:v>
      </x:c>
      <x:c r="G1000" s="6" t="n">
        <x:v>0</x:v>
      </x:c>
      <x:c r="H1000" s="6" t="n">
        <x:v>0</x:v>
      </x:c>
      <x:c r="I1000" s="6" t="n">
        <x:v>0</x:v>
      </x:c>
      <x:c r="J1000" s="6" t="str">
        <x:v>[0.975, 0.975]</x:v>
      </x:c>
      <x:c r="K1000" s="7" t="str">
        <x:v>需确认条件及分段</x:v>
      </x:c>
      <x:c r="L1000" s="6" t="str">
        <x:v>https://raw.githubusercontent.com/Mar-7th/StarRailRes/dbe8cdfcfb0bf657b9fe1cf92d5537f118ccb487/index_new/cn/character_skills.json</x:v>
      </x:c>
    </x:row>
    <x:row r="1001" ht="53" customHeight="1">
      <x:c r="A1001" s="6" t="str">
        <x:v>110702_8</x:v>
      </x:c>
      <x:c r="B1001" s="6" t="str">
        <x:v>110702</x:v>
      </x:c>
      <x:c r="C1001" s="6" t="n">
        <x:v>8</x:v>
      </x:c>
      <x:c r="D1001" s="6" t="str">
        <x:v>史瓦罗在看着你</x:v>
      </x:c>
      <x:c r="E1001" s="7" t="str">
        <x:v>对敌方全体造成等同于克拉拉105%攻击力的物理属性伤害，并对所有被史瓦罗标上【反击标记】的敌方目标额外造成等同于克拉拉105%攻击力物理属性伤害。
战技施放后所有【反击标记】失效。</x:v>
      </x:c>
      <x:c r="F1001" s="6" t="n">
        <x:v>2.1</x:v>
      </x:c>
      <x:c r="G1001" s="6" t="n">
        <x:v>0</x:v>
      </x:c>
      <x:c r="H1001" s="6" t="n">
        <x:v>0</x:v>
      </x:c>
      <x:c r="I1001" s="6" t="n">
        <x:v>0</x:v>
      </x:c>
      <x:c r="J1001" s="6" t="str">
        <x:v>[1.05, 1.05]</x:v>
      </x:c>
      <x:c r="K1001" s="7" t="str">
        <x:v>需确认条件及分段</x:v>
      </x:c>
      <x:c r="L1001" s="6" t="str">
        <x:v>https://raw.githubusercontent.com/Mar-7th/StarRailRes/dbe8cdfcfb0bf657b9fe1cf92d5537f118ccb487/index_new/cn/character_skills.json</x:v>
      </x:c>
    </x:row>
    <x:row r="1002" ht="53" customHeight="1">
      <x:c r="A1002" s="6" t="str">
        <x:v>110702_9</x:v>
      </x:c>
      <x:c r="B1002" s="6" t="str">
        <x:v>110702</x:v>
      </x:c>
      <x:c r="C1002" s="6" t="n">
        <x:v>9</x:v>
      </x:c>
      <x:c r="D1002" s="6" t="str">
        <x:v>史瓦罗在看着你</x:v>
      </x:c>
      <x:c r="E1002" s="7" t="str">
        <x:v>对敌方全体造成等同于克拉拉112.5%攻击力的物理属性伤害，并对所有被史瓦罗标上【反击标记】的敌方目标额外造成等同于克拉拉112.5%攻击力物理属性伤害。
战技施放后所有【反击标记】失效。</x:v>
      </x:c>
      <x:c r="F1002" s="6" t="n">
        <x:v>2.25</x:v>
      </x:c>
      <x:c r="G1002" s="6" t="n">
        <x:v>0</x:v>
      </x:c>
      <x:c r="H1002" s="6" t="n">
        <x:v>0</x:v>
      </x:c>
      <x:c r="I1002" s="6" t="n">
        <x:v>0</x:v>
      </x:c>
      <x:c r="J1002" s="6" t="str">
        <x:v>[1.125, 1.125]</x:v>
      </x:c>
      <x:c r="K1002" s="7" t="str">
        <x:v>需确认条件及分段</x:v>
      </x:c>
      <x:c r="L1002" s="6" t="str">
        <x:v>https://raw.githubusercontent.com/Mar-7th/StarRailRes/dbe8cdfcfb0bf657b9fe1cf92d5537f118ccb487/index_new/cn/character_skills.json</x:v>
      </x:c>
    </x:row>
    <x:row r="1003" ht="53" customHeight="1">
      <x:c r="A1003" s="6" t="str">
        <x:v>110702_10</x:v>
      </x:c>
      <x:c r="B1003" s="6" t="str">
        <x:v>110702</x:v>
      </x:c>
      <x:c r="C1003" s="6" t="n">
        <x:v>10</x:v>
      </x:c>
      <x:c r="D1003" s="6" t="str">
        <x:v>史瓦罗在看着你</x:v>
      </x:c>
      <x:c r="E1003" s="7" t="str">
        <x:v>对敌方全体造成等同于克拉拉120%攻击力的物理属性伤害，并对所有被史瓦罗标上【反击标记】的敌方目标额外造成等同于克拉拉120%攻击力物理属性伤害。
战技施放后所有【反击标记】失效。</x:v>
      </x:c>
      <x:c r="F1003" s="6" t="n">
        <x:v>2.4</x:v>
      </x:c>
      <x:c r="G1003" s="6" t="n">
        <x:v>0</x:v>
      </x:c>
      <x:c r="H1003" s="6" t="n">
        <x:v>0</x:v>
      </x:c>
      <x:c r="I1003" s="6" t="n">
        <x:v>0</x:v>
      </x:c>
      <x:c r="J1003" s="6" t="str">
        <x:v>[1.2, 1.2]</x:v>
      </x:c>
      <x:c r="K1003" s="7" t="str">
        <x:v>需确认条件及分段</x:v>
      </x:c>
      <x:c r="L1003" s="6" t="str">
        <x:v>https://raw.githubusercontent.com/Mar-7th/StarRailRes/dbe8cdfcfb0bf657b9fe1cf92d5537f118ccb487/index_new/cn/character_skills.json</x:v>
      </x:c>
    </x:row>
    <x:row r="1004" ht="53" customHeight="1">
      <x:c r="A1004" s="6" t="str">
        <x:v>110702_11</x:v>
      </x:c>
      <x:c r="B1004" s="6" t="str">
        <x:v>110702</x:v>
      </x:c>
      <x:c r="C1004" s="6" t="n">
        <x:v>11</x:v>
      </x:c>
      <x:c r="D1004" s="6" t="str">
        <x:v>史瓦罗在看着你</x:v>
      </x:c>
      <x:c r="E1004" s="7" t="str">
        <x:v>对敌方全体造成等同于克拉拉126%攻击力的物理属性伤害，并对所有被史瓦罗标上【反击标记】的敌方目标额外造成等同于克拉拉126%攻击力物理属性伤害。
战技施放后所有【反击标记】失效。</x:v>
      </x:c>
      <x:c r="F1004" s="6" t="n">
        <x:v>2.52</x:v>
      </x:c>
      <x:c r="G1004" s="6" t="n">
        <x:v>0</x:v>
      </x:c>
      <x:c r="H1004" s="6" t="n">
        <x:v>0</x:v>
      </x:c>
      <x:c r="I1004" s="6" t="n">
        <x:v>0</x:v>
      </x:c>
      <x:c r="J1004" s="6" t="str">
        <x:v>[1.26, 1.26]</x:v>
      </x:c>
      <x:c r="K1004" s="7" t="str">
        <x:v>需确认条件及分段</x:v>
      </x:c>
      <x:c r="L1004" s="6" t="str">
        <x:v>https://raw.githubusercontent.com/Mar-7th/StarRailRes/dbe8cdfcfb0bf657b9fe1cf92d5537f118ccb487/index_new/cn/character_skills.json</x:v>
      </x:c>
    </x:row>
    <x:row r="1005" ht="53" customHeight="1">
      <x:c r="A1005" s="6" t="str">
        <x:v>110702_12</x:v>
      </x:c>
      <x:c r="B1005" s="6" t="str">
        <x:v>110702</x:v>
      </x:c>
      <x:c r="C1005" s="6" t="n">
        <x:v>12</x:v>
      </x:c>
      <x:c r="D1005" s="6" t="str">
        <x:v>史瓦罗在看着你</x:v>
      </x:c>
      <x:c r="E1005" s="7" t="str">
        <x:v>对敌方全体造成等同于克拉拉132%攻击力的物理属性伤害，并对所有被史瓦罗标上【反击标记】的敌方目标额外造成等同于克拉拉132%攻击力物理属性伤害。
战技施放后所有【反击标记】失效。</x:v>
      </x:c>
      <x:c r="F1005" s="6" t="n">
        <x:v>2.64</x:v>
      </x:c>
      <x:c r="G1005" s="6" t="n">
        <x:v>0</x:v>
      </x:c>
      <x:c r="H1005" s="6" t="n">
        <x:v>0</x:v>
      </x:c>
      <x:c r="I1005" s="6" t="n">
        <x:v>0</x:v>
      </x:c>
      <x:c r="J1005" s="6" t="str">
        <x:v>[1.32, 1.32]</x:v>
      </x:c>
      <x:c r="K1005" s="7" t="str">
        <x:v>需确认条件及分段</x:v>
      </x:c>
      <x:c r="L1005" s="6" t="str">
        <x:v>https://raw.githubusercontent.com/Mar-7th/StarRailRes/dbe8cdfcfb0bf657b9fe1cf92d5537f118ccb487/index_new/cn/character_skills.json</x:v>
      </x:c>
    </x:row>
    <x:row r="1006" ht="53" customHeight="1">
      <x:c r="A1006" s="6" t="str">
        <x:v>110702_13</x:v>
      </x:c>
      <x:c r="B1006" s="6" t="str">
        <x:v>110702</x:v>
      </x:c>
      <x:c r="C1006" s="6" t="n">
        <x:v>13</x:v>
      </x:c>
      <x:c r="D1006" s="6" t="str">
        <x:v>史瓦罗在看着你</x:v>
      </x:c>
      <x:c r="E1006" s="7" t="str">
        <x:v>对敌方全体造成等同于克拉拉138%攻击力的物理属性伤害，并对所有被史瓦罗标上【反击标记】的敌方目标额外造成等同于克拉拉138%攻击力物理属性伤害。
战技施放后所有【反击标记】失效。</x:v>
      </x:c>
      <x:c r="F1006" s="6" t="n">
        <x:v>2.76</x:v>
      </x:c>
      <x:c r="G1006" s="6" t="n">
        <x:v>0</x:v>
      </x:c>
      <x:c r="H1006" s="6" t="n">
        <x:v>0</x:v>
      </x:c>
      <x:c r="I1006" s="6" t="n">
        <x:v>0</x:v>
      </x:c>
      <x:c r="J1006" s="6" t="str">
        <x:v>[1.38, 1.38]</x:v>
      </x:c>
      <x:c r="K1006" s="7" t="str">
        <x:v>需确认条件及分段</x:v>
      </x:c>
      <x:c r="L1006" s="6" t="str">
        <x:v>https://raw.githubusercontent.com/Mar-7th/StarRailRes/dbe8cdfcfb0bf657b9fe1cf92d5537f118ccb487/index_new/cn/character_skills.json</x:v>
      </x:c>
    </x:row>
    <x:row r="1007" ht="53" customHeight="1">
      <x:c r="A1007" s="6" t="str">
        <x:v>110702_14</x:v>
      </x:c>
      <x:c r="B1007" s="6" t="str">
        <x:v>110702</x:v>
      </x:c>
      <x:c r="C1007" s="6" t="n">
        <x:v>14</x:v>
      </x:c>
      <x:c r="D1007" s="6" t="str">
        <x:v>史瓦罗在看着你</x:v>
      </x:c>
      <x:c r="E1007" s="7" t="str">
        <x:v>对敌方全体造成等同于克拉拉144%攻击力的物理属性伤害，并对所有被史瓦罗标上【反击标记】的敌方目标额外造成等同于克拉拉144%攻击力物理属性伤害。
战技施放后所有【反击标记】失效。</x:v>
      </x:c>
      <x:c r="F1007" s="6" t="n">
        <x:v>2.88</x:v>
      </x:c>
      <x:c r="G1007" s="6" t="n">
        <x:v>0</x:v>
      </x:c>
      <x:c r="H1007" s="6" t="n">
        <x:v>0</x:v>
      </x:c>
      <x:c r="I1007" s="6" t="n">
        <x:v>0</x:v>
      </x:c>
      <x:c r="J1007" s="6" t="str">
        <x:v>[1.44, 1.44]</x:v>
      </x:c>
      <x:c r="K1007" s="7" t="str">
        <x:v>需确认条件及分段</x:v>
      </x:c>
      <x:c r="L1007" s="6" t="str">
        <x:v>https://raw.githubusercontent.com/Mar-7th/StarRailRes/dbe8cdfcfb0bf657b9fe1cf92d5537f118ccb487/index_new/cn/character_skills.json</x:v>
      </x:c>
    </x:row>
    <x:row r="1008" ht="53" customHeight="1">
      <x:c r="A1008" s="6" t="str">
        <x:v>110702_15</x:v>
      </x:c>
      <x:c r="B1008" s="6" t="str">
        <x:v>110702</x:v>
      </x:c>
      <x:c r="C1008" s="6" t="n">
        <x:v>15</x:v>
      </x:c>
      <x:c r="D1008" s="6" t="str">
        <x:v>史瓦罗在看着你</x:v>
      </x:c>
      <x:c r="E1008" s="7" t="str">
        <x:v>对敌方全体造成等同于克拉拉150%攻击力的物理属性伤害，并对所有被史瓦罗标上【反击标记】的敌方目标额外造成等同于克拉拉150%攻击力物理属性伤害。
战技施放后所有【反击标记】失效。</x:v>
      </x:c>
      <x:c r="F1008" s="6" t="n">
        <x:v>3</x:v>
      </x:c>
      <x:c r="G1008" s="6" t="n">
        <x:v>0</x:v>
      </x:c>
      <x:c r="H1008" s="6" t="n">
        <x:v>0</x:v>
      </x:c>
      <x:c r="I1008" s="6" t="n">
        <x:v>0</x:v>
      </x:c>
      <x:c r="J1008" s="6" t="str">
        <x:v>[1.5, 1.5]</x:v>
      </x:c>
      <x:c r="K1008" s="7" t="str">
        <x:v>需确认条件及分段</x:v>
      </x:c>
      <x:c r="L1008" s="6" t="str">
        <x:v>https://raw.githubusercontent.com/Mar-7th/StarRailRes/dbe8cdfcfb0bf657b9fe1cf92d5537f118ccb487/index_new/cn/character_skills.json</x:v>
      </x:c>
    </x:row>
    <x:row r="1009" ht="53" customHeight="1">
      <x:c r="A1009" s="6" t="str">
        <x:v>110703_1</x:v>
      </x:c>
      <x:c r="B1009" s="6" t="str">
        <x:v>110703</x:v>
      </x:c>
      <x:c r="C1009" s="6" t="n">
        <x:v>1</x:v>
      </x:c>
      <x:c r="D1009" s="6" t="str">
        <x:v>是约定不是命令</x:v>
      </x:c>
      <x:c r="E1009" s="7" t="str">
        <x:v>施放终结技后克拉拉受到的伤害额外降低15%且被敌方目标攻击的概率大幅提高，持续2回合。
同时史瓦罗的反击得到强化，当任意我方目标受到攻击后史瓦罗立即施放反击，对敌方目标造成的伤害倍率提高96%，并对其相邻目标造成相当于主目标50%的伤害。强化效果可生效2次。</x:v>
      </x:c>
      <x:c r="F1009" s="6" t="n">
        <x:v>0</x:v>
      </x:c>
      <x:c r="G1009" s="6" t="n">
        <x:v>0</x:v>
      </x:c>
      <x:c r="H1009" s="6" t="n">
        <x:v>0</x:v>
      </x:c>
      <x:c r="I1009" s="6" t="n">
        <x:v>0</x:v>
      </x:c>
      <x:c r="J1009" s="6" t="str">
        <x:v>[5, 0.96, 2, 0.15, 2]</x:v>
      </x:c>
      <x:c r="K1009" s="7" t="str">
        <x:v>无首段伤害倍率，请覆盖或设为辅助技能</x:v>
      </x:c>
      <x:c r="L1009" s="6" t="str">
        <x:v>https://raw.githubusercontent.com/Mar-7th/StarRailRes/dbe8cdfcfb0bf657b9fe1cf92d5537f118ccb487/index_new/cn/character_skills.json</x:v>
      </x:c>
    </x:row>
    <x:row r="1010" ht="53" customHeight="1">
      <x:c r="A1010" s="6" t="str">
        <x:v>110703_2</x:v>
      </x:c>
      <x:c r="B1010" s="6" t="str">
        <x:v>110703</x:v>
      </x:c>
      <x:c r="C1010" s="6" t="n">
        <x:v>2</x:v>
      </x:c>
      <x:c r="D1010" s="6" t="str">
        <x:v>是约定不是命令</x:v>
      </x:c>
      <x:c r="E1010" s="7" t="str">
        <x:v>施放终结技后克拉拉受到的伤害额外降低16%且被敌方目标攻击的概率大幅提高，持续2回合。
同时史瓦罗的反击得到强化，当任意我方目标受到攻击后史瓦罗立即施放反击，对敌方目标造成的伤害倍率提高102.4%，并对其相邻目标造成相当于主目标50%的伤害。强化效果可生效2次。</x:v>
      </x:c>
      <x:c r="F1010" s="6" t="n">
        <x:v>0</x:v>
      </x:c>
      <x:c r="G1010" s="6" t="n">
        <x:v>0</x:v>
      </x:c>
      <x:c r="H1010" s="6" t="n">
        <x:v>0</x:v>
      </x:c>
      <x:c r="I1010" s="6" t="n">
        <x:v>0</x:v>
      </x:c>
      <x:c r="J1010" s="6" t="str">
        <x:v>[5, 1.024, 2, 0.16, 2]</x:v>
      </x:c>
      <x:c r="K1010" s="7" t="str">
        <x:v>无首段伤害倍率，请覆盖或设为辅助技能</x:v>
      </x:c>
      <x:c r="L1010" s="6" t="str">
        <x:v>https://raw.githubusercontent.com/Mar-7th/StarRailRes/dbe8cdfcfb0bf657b9fe1cf92d5537f118ccb487/index_new/cn/character_skills.json</x:v>
      </x:c>
    </x:row>
    <x:row r="1011" ht="53" customHeight="1">
      <x:c r="A1011" s="6" t="str">
        <x:v>110703_3</x:v>
      </x:c>
      <x:c r="B1011" s="6" t="str">
        <x:v>110703</x:v>
      </x:c>
      <x:c r="C1011" s="6" t="n">
        <x:v>3</x:v>
      </x:c>
      <x:c r="D1011" s="6" t="str">
        <x:v>是约定不是命令</x:v>
      </x:c>
      <x:c r="E1011" s="7" t="str">
        <x:v>施放终结技后克拉拉受到的伤害额外降低17%且被敌方目标攻击的概率大幅提高，持续2回合。
同时史瓦罗的反击得到强化，当任意我方目标受到攻击后史瓦罗立即施放反击，对敌方目标造成的伤害倍率提高108.8%，并对其相邻目标造成相当于主目标50%的伤害。强化效果可生效2次。</x:v>
      </x:c>
      <x:c r="F1011" s="6" t="n">
        <x:v>0</x:v>
      </x:c>
      <x:c r="G1011" s="6" t="n">
        <x:v>0</x:v>
      </x:c>
      <x:c r="H1011" s="6" t="n">
        <x:v>0</x:v>
      </x:c>
      <x:c r="I1011" s="6" t="n">
        <x:v>0</x:v>
      </x:c>
      <x:c r="J1011" s="6" t="str">
        <x:v>[5, 1.088, 2, 0.17, 2]</x:v>
      </x:c>
      <x:c r="K1011" s="7" t="str">
        <x:v>无首段伤害倍率，请覆盖或设为辅助技能</x:v>
      </x:c>
      <x:c r="L1011" s="6" t="str">
        <x:v>https://raw.githubusercontent.com/Mar-7th/StarRailRes/dbe8cdfcfb0bf657b9fe1cf92d5537f118ccb487/index_new/cn/character_skills.json</x:v>
      </x:c>
    </x:row>
    <x:row r="1012" ht="53" customHeight="1">
      <x:c r="A1012" s="6" t="str">
        <x:v>110703_4</x:v>
      </x:c>
      <x:c r="B1012" s="6" t="str">
        <x:v>110703</x:v>
      </x:c>
      <x:c r="C1012" s="6" t="n">
        <x:v>4</x:v>
      </x:c>
      <x:c r="D1012" s="6" t="str">
        <x:v>是约定不是命令</x:v>
      </x:c>
      <x:c r="E1012" s="7" t="str">
        <x:v>施放终结技后克拉拉受到的伤害额外降低18%且被敌方目标攻击的概率大幅提高，持续2回合。
同时史瓦罗的反击得到强化，当任意我方目标受到攻击后史瓦罗立即施放反击，对敌方目标造成的伤害倍率提高115.2%，并对其相邻目标造成相当于主目标50%的伤害。强化效果可生效2次。</x:v>
      </x:c>
      <x:c r="F1012" s="6" t="n">
        <x:v>0</x:v>
      </x:c>
      <x:c r="G1012" s="6" t="n">
        <x:v>0</x:v>
      </x:c>
      <x:c r="H1012" s="6" t="n">
        <x:v>0</x:v>
      </x:c>
      <x:c r="I1012" s="6" t="n">
        <x:v>0</x:v>
      </x:c>
      <x:c r="J1012" s="6" t="str">
        <x:v>[5, 1.152, 2, 0.18, 2]</x:v>
      </x:c>
      <x:c r="K1012" s="7" t="str">
        <x:v>无首段伤害倍率，请覆盖或设为辅助技能</x:v>
      </x:c>
      <x:c r="L1012" s="6" t="str">
        <x:v>https://raw.githubusercontent.com/Mar-7th/StarRailRes/dbe8cdfcfb0bf657b9fe1cf92d5537f118ccb487/index_new/cn/character_skills.json</x:v>
      </x:c>
    </x:row>
    <x:row r="1013" ht="53" customHeight="1">
      <x:c r="A1013" s="6" t="str">
        <x:v>110703_5</x:v>
      </x:c>
      <x:c r="B1013" s="6" t="str">
        <x:v>110703</x:v>
      </x:c>
      <x:c r="C1013" s="6" t="n">
        <x:v>5</x:v>
      </x:c>
      <x:c r="D1013" s="6" t="str">
        <x:v>是约定不是命令</x:v>
      </x:c>
      <x:c r="E1013" s="7" t="str">
        <x:v>施放终结技后克拉拉受到的伤害额外降低19%且被敌方目标攻击的概率大幅提高，持续2回合。
同时史瓦罗的反击得到强化，当任意我方目标受到攻击后史瓦罗立即施放反击，对敌方目标造成的伤害倍率提高121.6%，并对其相邻目标造成相当于主目标50%的伤害。强化效果可生效2次。</x:v>
      </x:c>
      <x:c r="F1013" s="6" t="n">
        <x:v>0</x:v>
      </x:c>
      <x:c r="G1013" s="6" t="n">
        <x:v>0</x:v>
      </x:c>
      <x:c r="H1013" s="6" t="n">
        <x:v>0</x:v>
      </x:c>
      <x:c r="I1013" s="6" t="n">
        <x:v>0</x:v>
      </x:c>
      <x:c r="J1013" s="6" t="str">
        <x:v>[5, 1.216, 2, 0.19, 2]</x:v>
      </x:c>
      <x:c r="K1013" s="7" t="str">
        <x:v>无首段伤害倍率，请覆盖或设为辅助技能</x:v>
      </x:c>
      <x:c r="L1013" s="6" t="str">
        <x:v>https://raw.githubusercontent.com/Mar-7th/StarRailRes/dbe8cdfcfb0bf657b9fe1cf92d5537f118ccb487/index_new/cn/character_skills.json</x:v>
      </x:c>
    </x:row>
    <x:row r="1014" ht="53" customHeight="1">
      <x:c r="A1014" s="6" t="str">
        <x:v>110703_6</x:v>
      </x:c>
      <x:c r="B1014" s="6" t="str">
        <x:v>110703</x:v>
      </x:c>
      <x:c r="C1014" s="6" t="n">
        <x:v>6</x:v>
      </x:c>
      <x:c r="D1014" s="6" t="str">
        <x:v>是约定不是命令</x:v>
      </x:c>
      <x:c r="E1014" s="7" t="str">
        <x:v>施放终结技后克拉拉受到的伤害额外降低20%且被敌方目标攻击的概率大幅提高，持续2回合。
同时史瓦罗的反击得到强化，当任意我方目标受到攻击后史瓦罗立即施放反击，对敌方目标造成的伤害倍率提高128%，并对其相邻目标造成相当于主目标50%的伤害。强化效果可生效2次。</x:v>
      </x:c>
      <x:c r="F1014" s="6" t="n">
        <x:v>0</x:v>
      </x:c>
      <x:c r="G1014" s="6" t="n">
        <x:v>0</x:v>
      </x:c>
      <x:c r="H1014" s="6" t="n">
        <x:v>0</x:v>
      </x:c>
      <x:c r="I1014" s="6" t="n">
        <x:v>0</x:v>
      </x:c>
      <x:c r="J1014" s="6" t="str">
        <x:v>[5, 1.28, 2, 0.2, 2]</x:v>
      </x:c>
      <x:c r="K1014" s="7" t="str">
        <x:v>无首段伤害倍率，请覆盖或设为辅助技能</x:v>
      </x:c>
      <x:c r="L1014" s="6" t="str">
        <x:v>https://raw.githubusercontent.com/Mar-7th/StarRailRes/dbe8cdfcfb0bf657b9fe1cf92d5537f118ccb487/index_new/cn/character_skills.json</x:v>
      </x:c>
    </x:row>
    <x:row r="1015" ht="68" customHeight="1">
      <x:c r="A1015" s="6" t="str">
        <x:v>110703_7</x:v>
      </x:c>
      <x:c r="B1015" s="6" t="str">
        <x:v>110703</x:v>
      </x:c>
      <x:c r="C1015" s="6" t="n">
        <x:v>7</x:v>
      </x:c>
      <x:c r="D1015" s="6" t="str">
        <x:v>是约定不是命令</x:v>
      </x:c>
      <x:c r="E1015" s="7" t="str">
        <x:v>施放终结技后克拉拉受到的伤害额外降低21.25%且被敌方目标攻击的概率大幅提高，持续2回合。
同时史瓦罗的反击得到强化，当任意我方目标受到攻击后史瓦罗立即施放反击，对敌方目标造成的伤害倍率提高136%，并对其相邻目标造成相当于主目标50%的伤害。强化效果可生效2次。</x:v>
      </x:c>
      <x:c r="F1015" s="6" t="n">
        <x:v>0</x:v>
      </x:c>
      <x:c r="G1015" s="6" t="n">
        <x:v>0</x:v>
      </x:c>
      <x:c r="H1015" s="6" t="n">
        <x:v>0</x:v>
      </x:c>
      <x:c r="I1015" s="6" t="n">
        <x:v>0</x:v>
      </x:c>
      <x:c r="J1015" s="6" t="str">
        <x:v>[5, 1.36, 2, 0.2125, 2]</x:v>
      </x:c>
      <x:c r="K1015" s="7" t="str">
        <x:v>无首段伤害倍率，请覆盖或设为辅助技能</x:v>
      </x:c>
      <x:c r="L1015" s="6" t="str">
        <x:v>https://raw.githubusercontent.com/Mar-7th/StarRailRes/dbe8cdfcfb0bf657b9fe1cf92d5537f118ccb487/index_new/cn/character_skills.json</x:v>
      </x:c>
    </x:row>
    <x:row r="1016" ht="53" customHeight="1">
      <x:c r="A1016" s="6" t="str">
        <x:v>110703_8</x:v>
      </x:c>
      <x:c r="B1016" s="6" t="str">
        <x:v>110703</x:v>
      </x:c>
      <x:c r="C1016" s="6" t="n">
        <x:v>8</x:v>
      </x:c>
      <x:c r="D1016" s="6" t="str">
        <x:v>是约定不是命令</x:v>
      </x:c>
      <x:c r="E1016" s="7" t="str">
        <x:v>施放终结技后克拉拉受到的伤害额外降低22.5%且被敌方目标攻击的概率大幅提高，持续2回合。
同时史瓦罗的反击得到强化，当任意我方目标受到攻击后史瓦罗立即施放反击，对敌方目标造成的伤害倍率提高144%，并对其相邻目标造成相当于主目标50%的伤害。强化效果可生效2次。</x:v>
      </x:c>
      <x:c r="F1016" s="6" t="n">
        <x:v>0</x:v>
      </x:c>
      <x:c r="G1016" s="6" t="n">
        <x:v>0</x:v>
      </x:c>
      <x:c r="H1016" s="6" t="n">
        <x:v>0</x:v>
      </x:c>
      <x:c r="I1016" s="6" t="n">
        <x:v>0</x:v>
      </x:c>
      <x:c r="J1016" s="6" t="str">
        <x:v>[5, 1.44, 2, 0.225, 2]</x:v>
      </x:c>
      <x:c r="K1016" s="7" t="str">
        <x:v>无首段伤害倍率，请覆盖或设为辅助技能</x:v>
      </x:c>
      <x:c r="L1016" s="6" t="str">
        <x:v>https://raw.githubusercontent.com/Mar-7th/StarRailRes/dbe8cdfcfb0bf657b9fe1cf92d5537f118ccb487/index_new/cn/character_skills.json</x:v>
      </x:c>
    </x:row>
    <x:row r="1017" ht="68" customHeight="1">
      <x:c r="A1017" s="6" t="str">
        <x:v>110703_9</x:v>
      </x:c>
      <x:c r="B1017" s="6" t="str">
        <x:v>110703</x:v>
      </x:c>
      <x:c r="C1017" s="6" t="n">
        <x:v>9</x:v>
      </x:c>
      <x:c r="D1017" s="6" t="str">
        <x:v>是约定不是命令</x:v>
      </x:c>
      <x:c r="E1017" s="7" t="str">
        <x:v>施放终结技后克拉拉受到的伤害额外降低23.75%且被敌方目标攻击的概率大幅提高，持续2回合。
同时史瓦罗的反击得到强化，当任意我方目标受到攻击后史瓦罗立即施放反击，对敌方目标造成的伤害倍率提高152%，并对其相邻目标造成相当于主目标50%的伤害。强化效果可生效2次。</x:v>
      </x:c>
      <x:c r="F1017" s="6" t="n">
        <x:v>0</x:v>
      </x:c>
      <x:c r="G1017" s="6" t="n">
        <x:v>0</x:v>
      </x:c>
      <x:c r="H1017" s="6" t="n">
        <x:v>0</x:v>
      </x:c>
      <x:c r="I1017" s="6" t="n">
        <x:v>0</x:v>
      </x:c>
      <x:c r="J1017" s="6" t="str">
        <x:v>[5, 1.52, 2, 0.2375, 2]</x:v>
      </x:c>
      <x:c r="K1017" s="7" t="str">
        <x:v>无首段伤害倍率，请覆盖或设为辅助技能</x:v>
      </x:c>
      <x:c r="L1017" s="6" t="str">
        <x:v>https://raw.githubusercontent.com/Mar-7th/StarRailRes/dbe8cdfcfb0bf657b9fe1cf92d5537f118ccb487/index_new/cn/character_skills.json</x:v>
      </x:c>
    </x:row>
    <x:row r="1018" ht="53" customHeight="1">
      <x:c r="A1018" s="6" t="str">
        <x:v>110703_10</x:v>
      </x:c>
      <x:c r="B1018" s="6" t="str">
        <x:v>110703</x:v>
      </x:c>
      <x:c r="C1018" s="6" t="n">
        <x:v>10</x:v>
      </x:c>
      <x:c r="D1018" s="6" t="str">
        <x:v>是约定不是命令</x:v>
      </x:c>
      <x:c r="E1018" s="7" t="str">
        <x:v>施放终结技后克拉拉受到的伤害额外降低25%且被敌方目标攻击的概率大幅提高，持续2回合。
同时史瓦罗的反击得到强化，当任意我方目标受到攻击后史瓦罗立即施放反击，对敌方目标造成的伤害倍率提高160%，并对其相邻目标造成相当于主目标50%的伤害。强化效果可生效2次。</x:v>
      </x:c>
      <x:c r="F1018" s="6" t="n">
        <x:v>0</x:v>
      </x:c>
      <x:c r="G1018" s="6" t="n">
        <x:v>0</x:v>
      </x:c>
      <x:c r="H1018" s="6" t="n">
        <x:v>0</x:v>
      </x:c>
      <x:c r="I1018" s="6" t="n">
        <x:v>0</x:v>
      </x:c>
      <x:c r="J1018" s="6" t="str">
        <x:v>[5, 1.6, 2, 0.25, 2]</x:v>
      </x:c>
      <x:c r="K1018" s="7" t="str">
        <x:v>无首段伤害倍率，请覆盖或设为辅助技能</x:v>
      </x:c>
      <x:c r="L1018" s="6" t="str">
        <x:v>https://raw.githubusercontent.com/Mar-7th/StarRailRes/dbe8cdfcfb0bf657b9fe1cf92d5537f118ccb487/index_new/cn/character_skills.json</x:v>
      </x:c>
    </x:row>
    <x:row r="1019" ht="53" customHeight="1">
      <x:c r="A1019" s="6" t="str">
        <x:v>110703_11</x:v>
      </x:c>
      <x:c r="B1019" s="6" t="str">
        <x:v>110703</x:v>
      </x:c>
      <x:c r="C1019" s="6" t="n">
        <x:v>11</x:v>
      </x:c>
      <x:c r="D1019" s="6" t="str">
        <x:v>是约定不是命令</x:v>
      </x:c>
      <x:c r="E1019" s="7" t="str">
        <x:v>施放终结技后克拉拉受到的伤害额外降低26%且被敌方目标攻击的概率大幅提高，持续2回合。
同时史瓦罗的反击得到强化，当任意我方目标受到攻击后史瓦罗立即施放反击，对敌方目标造成的伤害倍率提高166.4%，并对其相邻目标造成相当于主目标50%的伤害。强化效果可生效2次。</x:v>
      </x:c>
      <x:c r="F1019" s="6" t="n">
        <x:v>0</x:v>
      </x:c>
      <x:c r="G1019" s="6" t="n">
        <x:v>0</x:v>
      </x:c>
      <x:c r="H1019" s="6" t="n">
        <x:v>0</x:v>
      </x:c>
      <x:c r="I1019" s="6" t="n">
        <x:v>0</x:v>
      </x:c>
      <x:c r="J1019" s="6" t="str">
        <x:v>[5, 1.664, 2, 0.26, 2]</x:v>
      </x:c>
      <x:c r="K1019" s="7" t="str">
        <x:v>无首段伤害倍率，请覆盖或设为辅助技能</x:v>
      </x:c>
      <x:c r="L1019" s="6" t="str">
        <x:v>https://raw.githubusercontent.com/Mar-7th/StarRailRes/dbe8cdfcfb0bf657b9fe1cf92d5537f118ccb487/index_new/cn/character_skills.json</x:v>
      </x:c>
    </x:row>
    <x:row r="1020" ht="53" customHeight="1">
      <x:c r="A1020" s="6" t="str">
        <x:v>110703_12</x:v>
      </x:c>
      <x:c r="B1020" s="6" t="str">
        <x:v>110703</x:v>
      </x:c>
      <x:c r="C1020" s="6" t="n">
        <x:v>12</x:v>
      </x:c>
      <x:c r="D1020" s="6" t="str">
        <x:v>是约定不是命令</x:v>
      </x:c>
      <x:c r="E1020" s="7" t="str">
        <x:v>施放终结技后克拉拉受到的伤害额外降低27%且被敌方目标攻击的概率大幅提高，持续2回合。
同时史瓦罗的反击得到强化，当任意我方目标受到攻击后史瓦罗立即施放反击，对敌方目标造成的伤害倍率提高172.8%，并对其相邻目标造成相当于主目标50%的伤害。强化效果可生效2次。</x:v>
      </x:c>
      <x:c r="F1020" s="6" t="n">
        <x:v>0</x:v>
      </x:c>
      <x:c r="G1020" s="6" t="n">
        <x:v>0</x:v>
      </x:c>
      <x:c r="H1020" s="6" t="n">
        <x:v>0</x:v>
      </x:c>
      <x:c r="I1020" s="6" t="n">
        <x:v>0</x:v>
      </x:c>
      <x:c r="J1020" s="6" t="str">
        <x:v>[5, 1.728, 2, 0.27, 2]</x:v>
      </x:c>
      <x:c r="K1020" s="7" t="str">
        <x:v>无首段伤害倍率，请覆盖或设为辅助技能</x:v>
      </x:c>
      <x:c r="L1020" s="6" t="str">
        <x:v>https://raw.githubusercontent.com/Mar-7th/StarRailRes/dbe8cdfcfb0bf657b9fe1cf92d5537f118ccb487/index_new/cn/character_skills.json</x:v>
      </x:c>
    </x:row>
    <x:row r="1021" ht="53" customHeight="1">
      <x:c r="A1021" s="6" t="str">
        <x:v>110703_13</x:v>
      </x:c>
      <x:c r="B1021" s="6" t="str">
        <x:v>110703</x:v>
      </x:c>
      <x:c r="C1021" s="6" t="n">
        <x:v>13</x:v>
      </x:c>
      <x:c r="D1021" s="6" t="str">
        <x:v>是约定不是命令</x:v>
      </x:c>
      <x:c r="E1021" s="7" t="str">
        <x:v>施放终结技后克拉拉受到的伤害额外降低28%且被敌方目标攻击的概率大幅提高，持续2回合。
同时史瓦罗的反击得到强化，当任意我方目标受到攻击后史瓦罗立即施放反击，对敌方目标造成的伤害倍率提高179.2%，并对其相邻目标造成相当于主目标50%的伤害。强化效果可生效2次。</x:v>
      </x:c>
      <x:c r="F1021" s="6" t="n">
        <x:v>0</x:v>
      </x:c>
      <x:c r="G1021" s="6" t="n">
        <x:v>0</x:v>
      </x:c>
      <x:c r="H1021" s="6" t="n">
        <x:v>0</x:v>
      </x:c>
      <x:c r="I1021" s="6" t="n">
        <x:v>0</x:v>
      </x:c>
      <x:c r="J1021" s="6" t="str">
        <x:v>[5, 1.792, 2, 0.28, 2]</x:v>
      </x:c>
      <x:c r="K1021" s="7" t="str">
        <x:v>无首段伤害倍率，请覆盖或设为辅助技能</x:v>
      </x:c>
      <x:c r="L1021" s="6" t="str">
        <x:v>https://raw.githubusercontent.com/Mar-7th/StarRailRes/dbe8cdfcfb0bf657b9fe1cf92d5537f118ccb487/index_new/cn/character_skills.json</x:v>
      </x:c>
    </x:row>
    <x:row r="1022" ht="53" customHeight="1">
      <x:c r="A1022" s="6" t="str">
        <x:v>110703_14</x:v>
      </x:c>
      <x:c r="B1022" s="6" t="str">
        <x:v>110703</x:v>
      </x:c>
      <x:c r="C1022" s="6" t="n">
        <x:v>14</x:v>
      </x:c>
      <x:c r="D1022" s="6" t="str">
        <x:v>是约定不是命令</x:v>
      </x:c>
      <x:c r="E1022" s="7" t="str">
        <x:v>施放终结技后克拉拉受到的伤害额外降低29%且被敌方目标攻击的概率大幅提高，持续2回合。
同时史瓦罗的反击得到强化，当任意我方目标受到攻击后史瓦罗立即施放反击，对敌方目标造成的伤害倍率提高185.6%，并对其相邻目标造成相当于主目标50%的伤害。强化效果可生效2次。</x:v>
      </x:c>
      <x:c r="F1022" s="6" t="n">
        <x:v>0</x:v>
      </x:c>
      <x:c r="G1022" s="6" t="n">
        <x:v>0</x:v>
      </x:c>
      <x:c r="H1022" s="6" t="n">
        <x:v>0</x:v>
      </x:c>
      <x:c r="I1022" s="6" t="n">
        <x:v>0</x:v>
      </x:c>
      <x:c r="J1022" s="6" t="str">
        <x:v>[5, 1.856, 2, 0.29, 2]</x:v>
      </x:c>
      <x:c r="K1022" s="7" t="str">
        <x:v>无首段伤害倍率，请覆盖或设为辅助技能</x:v>
      </x:c>
      <x:c r="L1022" s="6" t="str">
        <x:v>https://raw.githubusercontent.com/Mar-7th/StarRailRes/dbe8cdfcfb0bf657b9fe1cf92d5537f118ccb487/index_new/cn/character_skills.json</x:v>
      </x:c>
    </x:row>
    <x:row r="1023" ht="53" customHeight="1">
      <x:c r="A1023" s="6" t="str">
        <x:v>110703_15</x:v>
      </x:c>
      <x:c r="B1023" s="6" t="str">
        <x:v>110703</x:v>
      </x:c>
      <x:c r="C1023" s="6" t="n">
        <x:v>15</x:v>
      </x:c>
      <x:c r="D1023" s="6" t="str">
        <x:v>是约定不是命令</x:v>
      </x:c>
      <x:c r="E1023" s="7" t="str">
        <x:v>施放终结技后克拉拉受到的伤害额外降低30%且被敌方目标攻击的概率大幅提高，持续2回合。
同时史瓦罗的反击得到强化，当任意我方目标受到攻击后史瓦罗立即施放反击，对敌方目标造成的伤害倍率提高192%，并对其相邻目标造成相当于主目标50%的伤害。强化效果可生效2次。</x:v>
      </x:c>
      <x:c r="F1023" s="6" t="n">
        <x:v>0</x:v>
      </x:c>
      <x:c r="G1023" s="6" t="n">
        <x:v>0</x:v>
      </x:c>
      <x:c r="H1023" s="6" t="n">
        <x:v>0</x:v>
      </x:c>
      <x:c r="I1023" s="6" t="n">
        <x:v>0</x:v>
      </x:c>
      <x:c r="J1023" s="6" t="str">
        <x:v>[5, 1.92, 2, 0.3, 2]</x:v>
      </x:c>
      <x:c r="K1023" s="7" t="str">
        <x:v>无首段伤害倍率，请覆盖或设为辅助技能</x:v>
      </x:c>
      <x:c r="L1023" s="6" t="str">
        <x:v>https://raw.githubusercontent.com/Mar-7th/StarRailRes/dbe8cdfcfb0bf657b9fe1cf92d5537f118ccb487/index_new/cn/character_skills.json</x:v>
      </x:c>
    </x:row>
    <x:row r="1024" ht="38" customHeight="1">
      <x:c r="A1024" s="6" t="str">
        <x:v>110704_1</x:v>
      </x:c>
      <x:c r="B1024" s="6" t="str">
        <x:v>110704</x:v>
      </x:c>
      <x:c r="C1024" s="6" t="n">
        <x:v>1</x:v>
      </x:c>
      <x:c r="D1024" s="6" t="str">
        <x:v>因为我们是家人</x:v>
      </x:c>
      <x:c r="E1024" s="7" t="str">
        <x:v>克拉拉在史瓦罗的保护下受到敌方目标攻击的伤害降低10%。攻击克拉拉的敌方目标会被史瓦罗标上【反击标记】，并遭到史瓦罗的反击，对其造成等同于克拉拉80%攻击力的物理属性伤害。</x:v>
      </x:c>
      <x:c r="F1024" s="6" t="n">
        <x:v>0</x:v>
      </x:c>
      <x:c r="G1024" s="6" t="n">
        <x:v>0</x:v>
      </x:c>
      <x:c r="H1024" s="6" t="n">
        <x:v>0</x:v>
      </x:c>
      <x:c r="I1024" s="6" t="n">
        <x:v>0</x:v>
      </x:c>
      <x:c r="J1024" s="6" t="str">
        <x:v>[1, 0.8, 0.1]</x:v>
      </x:c>
      <x:c r="K1024" s="7" t="str">
        <x:v>无首段伤害倍率，请覆盖或设为辅助技能</x:v>
      </x:c>
      <x:c r="L1024" s="6" t="str">
        <x:v>https://raw.githubusercontent.com/Mar-7th/StarRailRes/dbe8cdfcfb0bf657b9fe1cf92d5537f118ccb487/index_new/cn/character_skills.json</x:v>
      </x:c>
    </x:row>
    <x:row r="1025" ht="38" customHeight="1">
      <x:c r="A1025" s="6" t="str">
        <x:v>110704_2</x:v>
      </x:c>
      <x:c r="B1025" s="6" t="str">
        <x:v>110704</x:v>
      </x:c>
      <x:c r="C1025" s="6" t="n">
        <x:v>2</x:v>
      </x:c>
      <x:c r="D1025" s="6" t="str">
        <x:v>因为我们是家人</x:v>
      </x:c>
      <x:c r="E1025" s="7" t="str">
        <x:v>克拉拉在史瓦罗的保护下受到敌方目标攻击的伤害降低10%。攻击克拉拉的敌方目标会被史瓦罗标上【反击标记】，并遭到史瓦罗的反击，对其造成等同于克拉拉88%攻击力的物理属性伤害。</x:v>
      </x:c>
      <x:c r="F1025" s="6" t="n">
        <x:v>0</x:v>
      </x:c>
      <x:c r="G1025" s="6" t="n">
        <x:v>0</x:v>
      </x:c>
      <x:c r="H1025" s="6" t="n">
        <x:v>0</x:v>
      </x:c>
      <x:c r="I1025" s="6" t="n">
        <x:v>0</x:v>
      </x:c>
      <x:c r="J1025" s="6" t="str">
        <x:v>[1, 0.88, 0.1]</x:v>
      </x:c>
      <x:c r="K1025" s="7" t="str">
        <x:v>无首段伤害倍率，请覆盖或设为辅助技能</x:v>
      </x:c>
      <x:c r="L1025" s="6" t="str">
        <x:v>https://raw.githubusercontent.com/Mar-7th/StarRailRes/dbe8cdfcfb0bf657b9fe1cf92d5537f118ccb487/index_new/cn/character_skills.json</x:v>
      </x:c>
    </x:row>
    <x:row r="1026" ht="38" customHeight="1">
      <x:c r="A1026" s="6" t="str">
        <x:v>110704_3</x:v>
      </x:c>
      <x:c r="B1026" s="6" t="str">
        <x:v>110704</x:v>
      </x:c>
      <x:c r="C1026" s="6" t="n">
        <x:v>3</x:v>
      </x:c>
      <x:c r="D1026" s="6" t="str">
        <x:v>因为我们是家人</x:v>
      </x:c>
      <x:c r="E1026" s="7" t="str">
        <x:v>克拉拉在史瓦罗的保护下受到敌方目标攻击的伤害降低10%。攻击克拉拉的敌方目标会被史瓦罗标上【反击标记】，并遭到史瓦罗的反击，对其造成等同于克拉拉96%攻击力的物理属性伤害。</x:v>
      </x:c>
      <x:c r="F1026" s="6" t="n">
        <x:v>0</x:v>
      </x:c>
      <x:c r="G1026" s="6" t="n">
        <x:v>0</x:v>
      </x:c>
      <x:c r="H1026" s="6" t="n">
        <x:v>0</x:v>
      </x:c>
      <x:c r="I1026" s="6" t="n">
        <x:v>0</x:v>
      </x:c>
      <x:c r="J1026" s="6" t="str">
        <x:v>[1, 0.96, 0.1]</x:v>
      </x:c>
      <x:c r="K1026" s="7" t="str">
        <x:v>无首段伤害倍率，请覆盖或设为辅助技能</x:v>
      </x:c>
      <x:c r="L1026" s="6" t="str">
        <x:v>https://raw.githubusercontent.com/Mar-7th/StarRailRes/dbe8cdfcfb0bf657b9fe1cf92d5537f118ccb487/index_new/cn/character_skills.json</x:v>
      </x:c>
    </x:row>
    <x:row r="1027" ht="38" customHeight="1">
      <x:c r="A1027" s="6" t="str">
        <x:v>110704_4</x:v>
      </x:c>
      <x:c r="B1027" s="6" t="str">
        <x:v>110704</x:v>
      </x:c>
      <x:c r="C1027" s="6" t="n">
        <x:v>4</x:v>
      </x:c>
      <x:c r="D1027" s="6" t="str">
        <x:v>因为我们是家人</x:v>
      </x:c>
      <x:c r="E1027" s="7" t="str">
        <x:v>克拉拉在史瓦罗的保护下受到敌方目标攻击的伤害降低10%。攻击克拉拉的敌方目标会被史瓦罗标上【反击标记】，并遭到史瓦罗的反击，对其造成等同于克拉拉104%攻击力的物理属性伤害。</x:v>
      </x:c>
      <x:c r="F1027" s="6" t="n">
        <x:v>0</x:v>
      </x:c>
      <x:c r="G1027" s="6" t="n">
        <x:v>0</x:v>
      </x:c>
      <x:c r="H1027" s="6" t="n">
        <x:v>0</x:v>
      </x:c>
      <x:c r="I1027" s="6" t="n">
        <x:v>0</x:v>
      </x:c>
      <x:c r="J1027" s="6" t="str">
        <x:v>[1, 1.04, 0.1]</x:v>
      </x:c>
      <x:c r="K1027" s="7" t="str">
        <x:v>无首段伤害倍率，请覆盖或设为辅助技能</x:v>
      </x:c>
      <x:c r="L1027" s="6" t="str">
        <x:v>https://raw.githubusercontent.com/Mar-7th/StarRailRes/dbe8cdfcfb0bf657b9fe1cf92d5537f118ccb487/index_new/cn/character_skills.json</x:v>
      </x:c>
    </x:row>
    <x:row r="1028" ht="38" customHeight="1">
      <x:c r="A1028" s="6" t="str">
        <x:v>110704_5</x:v>
      </x:c>
      <x:c r="B1028" s="6" t="str">
        <x:v>110704</x:v>
      </x:c>
      <x:c r="C1028" s="6" t="n">
        <x:v>5</x:v>
      </x:c>
      <x:c r="D1028" s="6" t="str">
        <x:v>因为我们是家人</x:v>
      </x:c>
      <x:c r="E1028" s="7" t="str">
        <x:v>克拉拉在史瓦罗的保护下受到敌方目标攻击的伤害降低10%。攻击克拉拉的敌方目标会被史瓦罗标上【反击标记】，并遭到史瓦罗的反击，对其造成等同于克拉拉112%攻击力的物理属性伤害。</x:v>
      </x:c>
      <x:c r="F1028" s="6" t="n">
        <x:v>0</x:v>
      </x:c>
      <x:c r="G1028" s="6" t="n">
        <x:v>0</x:v>
      </x:c>
      <x:c r="H1028" s="6" t="n">
        <x:v>0</x:v>
      </x:c>
      <x:c r="I1028" s="6" t="n">
        <x:v>0</x:v>
      </x:c>
      <x:c r="J1028" s="6" t="str">
        <x:v>[1, 1.12, 0.1]</x:v>
      </x:c>
      <x:c r="K1028" s="7" t="str">
        <x:v>无首段伤害倍率，请覆盖或设为辅助技能</x:v>
      </x:c>
      <x:c r="L1028" s="6" t="str">
        <x:v>https://raw.githubusercontent.com/Mar-7th/StarRailRes/dbe8cdfcfb0bf657b9fe1cf92d5537f118ccb487/index_new/cn/character_skills.json</x:v>
      </x:c>
    </x:row>
    <x:row r="1029" ht="38" customHeight="1">
      <x:c r="A1029" s="6" t="str">
        <x:v>110704_6</x:v>
      </x:c>
      <x:c r="B1029" s="6" t="str">
        <x:v>110704</x:v>
      </x:c>
      <x:c r="C1029" s="6" t="n">
        <x:v>6</x:v>
      </x:c>
      <x:c r="D1029" s="6" t="str">
        <x:v>因为我们是家人</x:v>
      </x:c>
      <x:c r="E1029" s="7" t="str">
        <x:v>克拉拉在史瓦罗的保护下受到敌方目标攻击的伤害降低10%。攻击克拉拉的敌方目标会被史瓦罗标上【反击标记】，并遭到史瓦罗的反击，对其造成等同于克拉拉120%攻击力的物理属性伤害。</x:v>
      </x:c>
      <x:c r="F1029" s="6" t="n">
        <x:v>0</x:v>
      </x:c>
      <x:c r="G1029" s="6" t="n">
        <x:v>0</x:v>
      </x:c>
      <x:c r="H1029" s="6" t="n">
        <x:v>0</x:v>
      </x:c>
      <x:c r="I1029" s="6" t="n">
        <x:v>0</x:v>
      </x:c>
      <x:c r="J1029" s="6" t="str">
        <x:v>[1, 1.2, 0.1]</x:v>
      </x:c>
      <x:c r="K1029" s="7" t="str">
        <x:v>无首段伤害倍率，请覆盖或设为辅助技能</x:v>
      </x:c>
      <x:c r="L1029" s="6" t="str">
        <x:v>https://raw.githubusercontent.com/Mar-7th/StarRailRes/dbe8cdfcfb0bf657b9fe1cf92d5537f118ccb487/index_new/cn/character_skills.json</x:v>
      </x:c>
    </x:row>
    <x:row r="1030" ht="38" customHeight="1">
      <x:c r="A1030" s="6" t="str">
        <x:v>110704_7</x:v>
      </x:c>
      <x:c r="B1030" s="6" t="str">
        <x:v>110704</x:v>
      </x:c>
      <x:c r="C1030" s="6" t="n">
        <x:v>7</x:v>
      </x:c>
      <x:c r="D1030" s="6" t="str">
        <x:v>因为我们是家人</x:v>
      </x:c>
      <x:c r="E1030" s="7" t="str">
        <x:v>克拉拉在史瓦罗的保护下受到敌方目标攻击的伤害降低10%。攻击克拉拉的敌方目标会被史瓦罗标上【反击标记】，并遭到史瓦罗的反击，对其造成等同于克拉拉130%攻击力的物理属性伤害。</x:v>
      </x:c>
      <x:c r="F1030" s="6" t="n">
        <x:v>0</x:v>
      </x:c>
      <x:c r="G1030" s="6" t="n">
        <x:v>0</x:v>
      </x:c>
      <x:c r="H1030" s="6" t="n">
        <x:v>0</x:v>
      </x:c>
      <x:c r="I1030" s="6" t="n">
        <x:v>0</x:v>
      </x:c>
      <x:c r="J1030" s="6" t="str">
        <x:v>[1, 1.3, 0.1]</x:v>
      </x:c>
      <x:c r="K1030" s="7" t="str">
        <x:v>无首段伤害倍率，请覆盖或设为辅助技能</x:v>
      </x:c>
      <x:c r="L1030" s="6" t="str">
        <x:v>https://raw.githubusercontent.com/Mar-7th/StarRailRes/dbe8cdfcfb0bf657b9fe1cf92d5537f118ccb487/index_new/cn/character_skills.json</x:v>
      </x:c>
    </x:row>
    <x:row r="1031" ht="38" customHeight="1">
      <x:c r="A1031" s="6" t="str">
        <x:v>110704_8</x:v>
      </x:c>
      <x:c r="B1031" s="6" t="str">
        <x:v>110704</x:v>
      </x:c>
      <x:c r="C1031" s="6" t="n">
        <x:v>8</x:v>
      </x:c>
      <x:c r="D1031" s="6" t="str">
        <x:v>因为我们是家人</x:v>
      </x:c>
      <x:c r="E1031" s="7" t="str">
        <x:v>克拉拉在史瓦罗的保护下受到敌方目标攻击的伤害降低10%。攻击克拉拉的敌方目标会被史瓦罗标上【反击标记】，并遭到史瓦罗的反击，对其造成等同于克拉拉140%攻击力的物理属性伤害。</x:v>
      </x:c>
      <x:c r="F1031" s="6" t="n">
        <x:v>0</x:v>
      </x:c>
      <x:c r="G1031" s="6" t="n">
        <x:v>0</x:v>
      </x:c>
      <x:c r="H1031" s="6" t="n">
        <x:v>0</x:v>
      </x:c>
      <x:c r="I1031" s="6" t="n">
        <x:v>0</x:v>
      </x:c>
      <x:c r="J1031" s="6" t="str">
        <x:v>[1, 1.4, 0.1]</x:v>
      </x:c>
      <x:c r="K1031" s="7" t="str">
        <x:v>无首段伤害倍率，请覆盖或设为辅助技能</x:v>
      </x:c>
      <x:c r="L1031" s="6" t="str">
        <x:v>https://raw.githubusercontent.com/Mar-7th/StarRailRes/dbe8cdfcfb0bf657b9fe1cf92d5537f118ccb487/index_new/cn/character_skills.json</x:v>
      </x:c>
    </x:row>
    <x:row r="1032" ht="38" customHeight="1">
      <x:c r="A1032" s="6" t="str">
        <x:v>110704_9</x:v>
      </x:c>
      <x:c r="B1032" s="6" t="str">
        <x:v>110704</x:v>
      </x:c>
      <x:c r="C1032" s="6" t="n">
        <x:v>9</x:v>
      </x:c>
      <x:c r="D1032" s="6" t="str">
        <x:v>因为我们是家人</x:v>
      </x:c>
      <x:c r="E1032" s="7" t="str">
        <x:v>克拉拉在史瓦罗的保护下受到敌方目标攻击的伤害降低10%。攻击克拉拉的敌方目标会被史瓦罗标上【反击标记】，并遭到史瓦罗的反击，对其造成等同于克拉拉150%攻击力的物理属性伤害。</x:v>
      </x:c>
      <x:c r="F1032" s="6" t="n">
        <x:v>0</x:v>
      </x:c>
      <x:c r="G1032" s="6" t="n">
        <x:v>0</x:v>
      </x:c>
      <x:c r="H1032" s="6" t="n">
        <x:v>0</x:v>
      </x:c>
      <x:c r="I1032" s="6" t="n">
        <x:v>0</x:v>
      </x:c>
      <x:c r="J1032" s="6" t="str">
        <x:v>[1, 1.5, 0.1]</x:v>
      </x:c>
      <x:c r="K1032" s="7" t="str">
        <x:v>无首段伤害倍率，请覆盖或设为辅助技能</x:v>
      </x:c>
      <x:c r="L1032" s="6" t="str">
        <x:v>https://raw.githubusercontent.com/Mar-7th/StarRailRes/dbe8cdfcfb0bf657b9fe1cf92d5537f118ccb487/index_new/cn/character_skills.json</x:v>
      </x:c>
    </x:row>
    <x:row r="1033" ht="38" customHeight="1">
      <x:c r="A1033" s="6" t="str">
        <x:v>110704_10</x:v>
      </x:c>
      <x:c r="B1033" s="6" t="str">
        <x:v>110704</x:v>
      </x:c>
      <x:c r="C1033" s="6" t="n">
        <x:v>10</x:v>
      </x:c>
      <x:c r="D1033" s="6" t="str">
        <x:v>因为我们是家人</x:v>
      </x:c>
      <x:c r="E1033" s="7" t="str">
        <x:v>克拉拉在史瓦罗的保护下受到敌方目标攻击的伤害降低10%。攻击克拉拉的敌方目标会被史瓦罗标上【反击标记】，并遭到史瓦罗的反击，对其造成等同于克拉拉160%攻击力的物理属性伤害。</x:v>
      </x:c>
      <x:c r="F1033" s="6" t="n">
        <x:v>0</x:v>
      </x:c>
      <x:c r="G1033" s="6" t="n">
        <x:v>0</x:v>
      </x:c>
      <x:c r="H1033" s="6" t="n">
        <x:v>0</x:v>
      </x:c>
      <x:c r="I1033" s="6" t="n">
        <x:v>0</x:v>
      </x:c>
      <x:c r="J1033" s="6" t="str">
        <x:v>[1, 1.6, 0.1]</x:v>
      </x:c>
      <x:c r="K1033" s="7" t="str">
        <x:v>无首段伤害倍率，请覆盖或设为辅助技能</x:v>
      </x:c>
      <x:c r="L1033" s="6" t="str">
        <x:v>https://raw.githubusercontent.com/Mar-7th/StarRailRes/dbe8cdfcfb0bf657b9fe1cf92d5537f118ccb487/index_new/cn/character_skills.json</x:v>
      </x:c>
    </x:row>
    <x:row r="1034" ht="38" customHeight="1">
      <x:c r="A1034" s="6" t="str">
        <x:v>110704_11</x:v>
      </x:c>
      <x:c r="B1034" s="6" t="str">
        <x:v>110704</x:v>
      </x:c>
      <x:c r="C1034" s="6" t="n">
        <x:v>11</x:v>
      </x:c>
      <x:c r="D1034" s="6" t="str">
        <x:v>因为我们是家人</x:v>
      </x:c>
      <x:c r="E1034" s="7" t="str">
        <x:v>克拉拉在史瓦罗的保护下受到敌方目标攻击的伤害降低10%。攻击克拉拉的敌方目标会被史瓦罗标上【反击标记】，并遭到史瓦罗的反击，对其造成等同于克拉拉168%攻击力的物理属性伤害。</x:v>
      </x:c>
      <x:c r="F1034" s="6" t="n">
        <x:v>0</x:v>
      </x:c>
      <x:c r="G1034" s="6" t="n">
        <x:v>0</x:v>
      </x:c>
      <x:c r="H1034" s="6" t="n">
        <x:v>0</x:v>
      </x:c>
      <x:c r="I1034" s="6" t="n">
        <x:v>0</x:v>
      </x:c>
      <x:c r="J1034" s="6" t="str">
        <x:v>[1, 1.68, 0.1]</x:v>
      </x:c>
      <x:c r="K1034" s="7" t="str">
        <x:v>无首段伤害倍率，请覆盖或设为辅助技能</x:v>
      </x:c>
      <x:c r="L1034" s="6" t="str">
        <x:v>https://raw.githubusercontent.com/Mar-7th/StarRailRes/dbe8cdfcfb0bf657b9fe1cf92d5537f118ccb487/index_new/cn/character_skills.json</x:v>
      </x:c>
    </x:row>
    <x:row r="1035" ht="38" customHeight="1">
      <x:c r="A1035" s="6" t="str">
        <x:v>110704_12</x:v>
      </x:c>
      <x:c r="B1035" s="6" t="str">
        <x:v>110704</x:v>
      </x:c>
      <x:c r="C1035" s="6" t="n">
        <x:v>12</x:v>
      </x:c>
      <x:c r="D1035" s="6" t="str">
        <x:v>因为我们是家人</x:v>
      </x:c>
      <x:c r="E1035" s="7" t="str">
        <x:v>克拉拉在史瓦罗的保护下受到敌方目标攻击的伤害降低10%。攻击克拉拉的敌方目标会被史瓦罗标上【反击标记】，并遭到史瓦罗的反击，对其造成等同于克拉拉176%攻击力的物理属性伤害。</x:v>
      </x:c>
      <x:c r="F1035" s="6" t="n">
        <x:v>0</x:v>
      </x:c>
      <x:c r="G1035" s="6" t="n">
        <x:v>0</x:v>
      </x:c>
      <x:c r="H1035" s="6" t="n">
        <x:v>0</x:v>
      </x:c>
      <x:c r="I1035" s="6" t="n">
        <x:v>0</x:v>
      </x:c>
      <x:c r="J1035" s="6" t="str">
        <x:v>[1, 1.76, 0.1]</x:v>
      </x:c>
      <x:c r="K1035" s="7" t="str">
        <x:v>无首段伤害倍率，请覆盖或设为辅助技能</x:v>
      </x:c>
      <x:c r="L1035" s="6" t="str">
        <x:v>https://raw.githubusercontent.com/Mar-7th/StarRailRes/dbe8cdfcfb0bf657b9fe1cf92d5537f118ccb487/index_new/cn/character_skills.json</x:v>
      </x:c>
    </x:row>
    <x:row r="1036" ht="38" customHeight="1">
      <x:c r="A1036" s="6" t="str">
        <x:v>110704_13</x:v>
      </x:c>
      <x:c r="B1036" s="6" t="str">
        <x:v>110704</x:v>
      </x:c>
      <x:c r="C1036" s="6" t="n">
        <x:v>13</x:v>
      </x:c>
      <x:c r="D1036" s="6" t="str">
        <x:v>因为我们是家人</x:v>
      </x:c>
      <x:c r="E1036" s="7" t="str">
        <x:v>克拉拉在史瓦罗的保护下受到敌方目标攻击的伤害降低10%。攻击克拉拉的敌方目标会被史瓦罗标上【反击标记】，并遭到史瓦罗的反击，对其造成等同于克拉拉184%攻击力的物理属性伤害。</x:v>
      </x:c>
      <x:c r="F1036" s="6" t="n">
        <x:v>0</x:v>
      </x:c>
      <x:c r="G1036" s="6" t="n">
        <x:v>0</x:v>
      </x:c>
      <x:c r="H1036" s="6" t="n">
        <x:v>0</x:v>
      </x:c>
      <x:c r="I1036" s="6" t="n">
        <x:v>0</x:v>
      </x:c>
      <x:c r="J1036" s="6" t="str">
        <x:v>[1, 1.84, 0.1]</x:v>
      </x:c>
      <x:c r="K1036" s="7" t="str">
        <x:v>无首段伤害倍率，请覆盖或设为辅助技能</x:v>
      </x:c>
      <x:c r="L1036" s="6" t="str">
        <x:v>https://raw.githubusercontent.com/Mar-7th/StarRailRes/dbe8cdfcfb0bf657b9fe1cf92d5537f118ccb487/index_new/cn/character_skills.json</x:v>
      </x:c>
    </x:row>
    <x:row r="1037" ht="38" customHeight="1">
      <x:c r="A1037" s="6" t="str">
        <x:v>110704_14</x:v>
      </x:c>
      <x:c r="B1037" s="6" t="str">
        <x:v>110704</x:v>
      </x:c>
      <x:c r="C1037" s="6" t="n">
        <x:v>14</x:v>
      </x:c>
      <x:c r="D1037" s="6" t="str">
        <x:v>因为我们是家人</x:v>
      </x:c>
      <x:c r="E1037" s="7" t="str">
        <x:v>克拉拉在史瓦罗的保护下受到敌方目标攻击的伤害降低10%。攻击克拉拉的敌方目标会被史瓦罗标上【反击标记】，并遭到史瓦罗的反击，对其造成等同于克拉拉192%攻击力的物理属性伤害。</x:v>
      </x:c>
      <x:c r="F1037" s="6" t="n">
        <x:v>0</x:v>
      </x:c>
      <x:c r="G1037" s="6" t="n">
        <x:v>0</x:v>
      </x:c>
      <x:c r="H1037" s="6" t="n">
        <x:v>0</x:v>
      </x:c>
      <x:c r="I1037" s="6" t="n">
        <x:v>0</x:v>
      </x:c>
      <x:c r="J1037" s="6" t="str">
        <x:v>[1, 1.92, 0.1]</x:v>
      </x:c>
      <x:c r="K1037" s="7" t="str">
        <x:v>无首段伤害倍率，请覆盖或设为辅助技能</x:v>
      </x:c>
      <x:c r="L1037" s="6" t="str">
        <x:v>https://raw.githubusercontent.com/Mar-7th/StarRailRes/dbe8cdfcfb0bf657b9fe1cf92d5537f118ccb487/index_new/cn/character_skills.json</x:v>
      </x:c>
    </x:row>
    <x:row r="1038" ht="38" customHeight="1">
      <x:c r="A1038" s="6" t="str">
        <x:v>110704_15</x:v>
      </x:c>
      <x:c r="B1038" s="6" t="str">
        <x:v>110704</x:v>
      </x:c>
      <x:c r="C1038" s="6" t="n">
        <x:v>15</x:v>
      </x:c>
      <x:c r="D1038" s="6" t="str">
        <x:v>因为我们是家人</x:v>
      </x:c>
      <x:c r="E1038" s="7" t="str">
        <x:v>克拉拉在史瓦罗的保护下受到敌方目标攻击的伤害降低10%。攻击克拉拉的敌方目标会被史瓦罗标上【反击标记】，并遭到史瓦罗的反击，对其造成等同于克拉拉200%攻击力的物理属性伤害。</x:v>
      </x:c>
      <x:c r="F1038" s="6" t="n">
        <x:v>0</x:v>
      </x:c>
      <x:c r="G1038" s="6" t="n">
        <x:v>0</x:v>
      </x:c>
      <x:c r="H1038" s="6" t="n">
        <x:v>0</x:v>
      </x:c>
      <x:c r="I1038" s="6" t="n">
        <x:v>0</x:v>
      </x:c>
      <x:c r="J1038" s="6" t="str">
        <x:v>[1, 2, 0.1]</x:v>
      </x:c>
      <x:c r="K1038" s="7" t="str">
        <x:v>无首段伤害倍率，请覆盖或设为辅助技能</x:v>
      </x:c>
      <x:c r="L1038" s="6" t="str">
        <x:v>https://raw.githubusercontent.com/Mar-7th/StarRailRes/dbe8cdfcfb0bf657b9fe1cf92d5537f118ccb487/index_new/cn/character_skills.json</x:v>
      </x:c>
    </x:row>
    <x:row r="1039" ht="20" customHeight="1">
      <x:c r="A1039" s="6" t="str">
        <x:v>110706_1</x:v>
      </x:c>
      <x:c r="B1039" s="6" t="str">
        <x:v>110706</x:v>
      </x:c>
      <x:c r="C1039" s="6" t="n">
        <x:v>1</x:v>
      </x:c>
      <x:c r="D1039" s="6" t="str">
        <x:v>攻击</x:v>
      </x:c>
      <x:c r="E1039" s="7" t="str">
        <x:v>攻击敌人，进入战斗后削弱敌方目标对应属性韧性。</x:v>
      </x:c>
      <x:c r="F1039" s="6" t="n">
        <x:v>0</x:v>
      </x:c>
      <x:c r="G1039" s="6" t="n">
        <x:v>0</x:v>
      </x:c>
      <x:c r="H1039" s="6" t="n">
        <x:v>0</x:v>
      </x:c>
      <x:c r="I1039" s="6" t="n">
        <x:v>0</x:v>
      </x:c>
      <x:c r="J1039" s="6" t="str">
        <x:v>[]</x:v>
      </x:c>
      <x:c r="K1039" s="7" t="str">
        <x:v>缺少结构化参数，必须覆盖</x:v>
      </x:c>
      <x:c r="L1039" s="6" t="str">
        <x:v>https://raw.githubusercontent.com/Mar-7th/StarRailRes/dbe8cdfcfb0bf657b9fe1cf92d5537f118ccb487/index_new/cn/character_skills.json</x:v>
      </x:c>
    </x:row>
    <x:row r="1040" ht="20" customHeight="1">
      <x:c r="A1040" s="6" t="str">
        <x:v>110707_1</x:v>
      </x:c>
      <x:c r="B1040" s="6" t="str">
        <x:v>110707</x:v>
      </x:c>
      <x:c r="C1040" s="6" t="n">
        <x:v>1</x:v>
      </x:c>
      <x:c r="D1040" s="6" t="str">
        <x:v>胜利的小小代价</x:v>
      </x:c>
      <x:c r="E1040" s="7" t="str">
        <x:v>立即攻击敌人，进入战斗后克拉拉受到敌方攻击的概率提高，持续2回合。</x:v>
      </x:c>
      <x:c r="F1040" s="6" t="n">
        <x:v>0</x:v>
      </x:c>
      <x:c r="G1040" s="6" t="n">
        <x:v>0</x:v>
      </x:c>
      <x:c r="H1040" s="6" t="n">
        <x:v>0</x:v>
      </x:c>
      <x:c r="I1040" s="6" t="n">
        <x:v>0</x:v>
      </x:c>
      <x:c r="J1040" s="6" t="str">
        <x:v>[2, 5]</x:v>
      </x:c>
      <x:c r="K1040" s="7" t="str">
        <x:v>无首段伤害倍率，请覆盖或设为辅助技能</x:v>
      </x:c>
      <x:c r="L1040" s="6" t="str">
        <x:v>https://raw.githubusercontent.com/Mar-7th/StarRailRes/dbe8cdfcfb0bf657b9fe1cf92d5537f118ccb487/index_new/cn/character_skills.json</x:v>
      </x:c>
    </x:row>
    <x:row r="1041" ht="20" customHeight="1">
      <x:c r="A1041" s="6" t="str">
        <x:v>110801_1</x:v>
      </x:c>
      <x:c r="B1041" s="6" t="str">
        <x:v>110801</x:v>
      </x:c>
      <x:c r="C1041" s="6" t="n">
        <x:v>1</x:v>
      </x:c>
      <x:c r="D1041" s="6" t="str">
        <x:v>酷炫的刀花</x:v>
      </x:c>
      <x:c r="E1041" s="7" t="str">
        <x:v>对指定敌方单体造成等同于桑博50%攻击力的风属性伤害。</x:v>
      </x:c>
      <x:c r="F1041" s="6" t="n">
        <x:v>0.5</x:v>
      </x:c>
      <x:c r="G1041" s="6" t="n">
        <x:v>0</x:v>
      </x:c>
      <x:c r="H1041" s="6" t="n">
        <x:v>0</x:v>
      </x:c>
      <x:c r="I1041" s="6" t="n">
        <x:v>0</x:v>
      </x:c>
      <x:c r="J1041" s="6" t="str">
        <x:v>[0.5]</x:v>
      </x:c>
      <x:c r="K1041" s="7" t="str">
        <x:v>需确认条件及分段</x:v>
      </x:c>
      <x:c r="L1041" s="6" t="str">
        <x:v>https://raw.githubusercontent.com/Mar-7th/StarRailRes/dbe8cdfcfb0bf657b9fe1cf92d5537f118ccb487/index_new/cn/character_skills.json</x:v>
      </x:c>
    </x:row>
    <x:row r="1042" ht="20" customHeight="1">
      <x:c r="A1042" s="6" t="str">
        <x:v>110801_2</x:v>
      </x:c>
      <x:c r="B1042" s="6" t="str">
        <x:v>110801</x:v>
      </x:c>
      <x:c r="C1042" s="6" t="n">
        <x:v>2</x:v>
      </x:c>
      <x:c r="D1042" s="6" t="str">
        <x:v>酷炫的刀花</x:v>
      </x:c>
      <x:c r="E1042" s="7" t="str">
        <x:v>对指定敌方单体造成等同于桑博60%攻击力的风属性伤害。</x:v>
      </x:c>
      <x:c r="F1042" s="6" t="n">
        <x:v>0.6</x:v>
      </x:c>
      <x:c r="G1042" s="6" t="n">
        <x:v>0</x:v>
      </x:c>
      <x:c r="H1042" s="6" t="n">
        <x:v>0</x:v>
      </x:c>
      <x:c r="I1042" s="6" t="n">
        <x:v>0</x:v>
      </x:c>
      <x:c r="J1042" s="6" t="str">
        <x:v>[0.6]</x:v>
      </x:c>
      <x:c r="K1042" s="7" t="str">
        <x:v>需确认条件及分段</x:v>
      </x:c>
      <x:c r="L1042" s="6" t="str">
        <x:v>https://raw.githubusercontent.com/Mar-7th/StarRailRes/dbe8cdfcfb0bf657b9fe1cf92d5537f118ccb487/index_new/cn/character_skills.json</x:v>
      </x:c>
    </x:row>
    <x:row r="1043" ht="20" customHeight="1">
      <x:c r="A1043" s="6" t="str">
        <x:v>110801_3</x:v>
      </x:c>
      <x:c r="B1043" s="6" t="str">
        <x:v>110801</x:v>
      </x:c>
      <x:c r="C1043" s="6" t="n">
        <x:v>3</x:v>
      </x:c>
      <x:c r="D1043" s="6" t="str">
        <x:v>酷炫的刀花</x:v>
      </x:c>
      <x:c r="E1043" s="7" t="str">
        <x:v>对指定敌方单体造成等同于桑博70%攻击力的风属性伤害。</x:v>
      </x:c>
      <x:c r="F1043" s="6" t="n">
        <x:v>0.7</x:v>
      </x:c>
      <x:c r="G1043" s="6" t="n">
        <x:v>0</x:v>
      </x:c>
      <x:c r="H1043" s="6" t="n">
        <x:v>0</x:v>
      </x:c>
      <x:c r="I1043" s="6" t="n">
        <x:v>0</x:v>
      </x:c>
      <x:c r="J1043" s="6" t="str">
        <x:v>[0.7]</x:v>
      </x:c>
      <x:c r="K1043" s="7" t="str">
        <x:v>需确认条件及分段</x:v>
      </x:c>
      <x:c r="L1043" s="6" t="str">
        <x:v>https://raw.githubusercontent.com/Mar-7th/StarRailRes/dbe8cdfcfb0bf657b9fe1cf92d5537f118ccb487/index_new/cn/character_skills.json</x:v>
      </x:c>
    </x:row>
    <x:row r="1044" ht="20" customHeight="1">
      <x:c r="A1044" s="6" t="str">
        <x:v>110801_4</x:v>
      </x:c>
      <x:c r="B1044" s="6" t="str">
        <x:v>110801</x:v>
      </x:c>
      <x:c r="C1044" s="6" t="n">
        <x:v>4</x:v>
      </x:c>
      <x:c r="D1044" s="6" t="str">
        <x:v>酷炫的刀花</x:v>
      </x:c>
      <x:c r="E1044" s="7" t="str">
        <x:v>对指定敌方单体造成等同于桑博80%攻击力的风属性伤害。</x:v>
      </x:c>
      <x:c r="F1044" s="6" t="n">
        <x:v>0.8</x:v>
      </x:c>
      <x:c r="G1044" s="6" t="n">
        <x:v>0</x:v>
      </x:c>
      <x:c r="H1044" s="6" t="n">
        <x:v>0</x:v>
      </x:c>
      <x:c r="I1044" s="6" t="n">
        <x:v>0</x:v>
      </x:c>
      <x:c r="J1044" s="6" t="str">
        <x:v>[0.8]</x:v>
      </x:c>
      <x:c r="K1044" s="7" t="str">
        <x:v>需确认条件及分段</x:v>
      </x:c>
      <x:c r="L1044" s="6" t="str">
        <x:v>https://raw.githubusercontent.com/Mar-7th/StarRailRes/dbe8cdfcfb0bf657b9fe1cf92d5537f118ccb487/index_new/cn/character_skills.json</x:v>
      </x:c>
    </x:row>
    <x:row r="1045" ht="20" customHeight="1">
      <x:c r="A1045" s="6" t="str">
        <x:v>110801_5</x:v>
      </x:c>
      <x:c r="B1045" s="6" t="str">
        <x:v>110801</x:v>
      </x:c>
      <x:c r="C1045" s="6" t="n">
        <x:v>5</x:v>
      </x:c>
      <x:c r="D1045" s="6" t="str">
        <x:v>酷炫的刀花</x:v>
      </x:c>
      <x:c r="E1045" s="7" t="str">
        <x:v>对指定敌方单体造成等同于桑博90%攻击力的风属性伤害。</x:v>
      </x:c>
      <x:c r="F1045" s="6" t="n">
        <x:v>0.9</x:v>
      </x:c>
      <x:c r="G1045" s="6" t="n">
        <x:v>0</x:v>
      </x:c>
      <x:c r="H1045" s="6" t="n">
        <x:v>0</x:v>
      </x:c>
      <x:c r="I1045" s="6" t="n">
        <x:v>0</x:v>
      </x:c>
      <x:c r="J1045" s="6" t="str">
        <x:v>[0.9]</x:v>
      </x:c>
      <x:c r="K1045" s="7" t="str">
        <x:v>需确认条件及分段</x:v>
      </x:c>
      <x:c r="L1045" s="6" t="str">
        <x:v>https://raw.githubusercontent.com/Mar-7th/StarRailRes/dbe8cdfcfb0bf657b9fe1cf92d5537f118ccb487/index_new/cn/character_skills.json</x:v>
      </x:c>
    </x:row>
    <x:row r="1046" ht="20" customHeight="1">
      <x:c r="A1046" s="6" t="str">
        <x:v>110801_6</x:v>
      </x:c>
      <x:c r="B1046" s="6" t="str">
        <x:v>110801</x:v>
      </x:c>
      <x:c r="C1046" s="6" t="n">
        <x:v>6</x:v>
      </x:c>
      <x:c r="D1046" s="6" t="str">
        <x:v>酷炫的刀花</x:v>
      </x:c>
      <x:c r="E1046" s="7" t="str">
        <x:v>对指定敌方单体造成等同于桑博100%攻击力的风属性伤害。</x:v>
      </x:c>
      <x:c r="F1046" s="6" t="n">
        <x:v>1</x:v>
      </x:c>
      <x:c r="G1046" s="6" t="n">
        <x:v>0</x:v>
      </x:c>
      <x:c r="H1046" s="6" t="n">
        <x:v>0</x:v>
      </x:c>
      <x:c r="I1046" s="6" t="n">
        <x:v>0</x:v>
      </x:c>
      <x:c r="J1046" s="6" t="str">
        <x:v>[1]</x:v>
      </x:c>
      <x:c r="K1046" s="7" t="str">
        <x:v>需确认条件及分段</x:v>
      </x:c>
      <x:c r="L1046" s="6" t="str">
        <x:v>https://raw.githubusercontent.com/Mar-7th/StarRailRes/dbe8cdfcfb0bf657b9fe1cf92d5537f118ccb487/index_new/cn/character_skills.json</x:v>
      </x:c>
    </x:row>
    <x:row r="1047" ht="20" customHeight="1">
      <x:c r="A1047" s="6" t="str">
        <x:v>110801_7</x:v>
      </x:c>
      <x:c r="B1047" s="6" t="str">
        <x:v>110801</x:v>
      </x:c>
      <x:c r="C1047" s="6" t="n">
        <x:v>7</x:v>
      </x:c>
      <x:c r="D1047" s="6" t="str">
        <x:v>酷炫的刀花</x:v>
      </x:c>
      <x:c r="E1047" s="7" t="str">
        <x:v>对指定敌方单体造成等同于桑博110%攻击力的风属性伤害。</x:v>
      </x:c>
      <x:c r="F1047" s="6" t="n">
        <x:v>1.1</x:v>
      </x:c>
      <x:c r="G1047" s="6" t="n">
        <x:v>0</x:v>
      </x:c>
      <x:c r="H1047" s="6" t="n">
        <x:v>0</x:v>
      </x:c>
      <x:c r="I1047" s="6" t="n">
        <x:v>0</x:v>
      </x:c>
      <x:c r="J1047" s="6" t="str">
        <x:v>[1.1]</x:v>
      </x:c>
      <x:c r="K1047" s="7" t="str">
        <x:v>需确认条件及分段</x:v>
      </x:c>
      <x:c r="L1047" s="6" t="str">
        <x:v>https://raw.githubusercontent.com/Mar-7th/StarRailRes/dbe8cdfcfb0bf657b9fe1cf92d5537f118ccb487/index_new/cn/character_skills.json</x:v>
      </x:c>
    </x:row>
    <x:row r="1048" ht="20" customHeight="1">
      <x:c r="A1048" s="6" t="str">
        <x:v>110801_8</x:v>
      </x:c>
      <x:c r="B1048" s="6" t="str">
        <x:v>110801</x:v>
      </x:c>
      <x:c r="C1048" s="6" t="n">
        <x:v>8</x:v>
      </x:c>
      <x:c r="D1048" s="6" t="str">
        <x:v>酷炫的刀花</x:v>
      </x:c>
      <x:c r="E1048" s="7" t="str">
        <x:v>对指定敌方单体造成等同于桑博120%攻击力的风属性伤害。</x:v>
      </x:c>
      <x:c r="F1048" s="6" t="n">
        <x:v>1.2</x:v>
      </x:c>
      <x:c r="G1048" s="6" t="n">
        <x:v>0</x:v>
      </x:c>
      <x:c r="H1048" s="6" t="n">
        <x:v>0</x:v>
      </x:c>
      <x:c r="I1048" s="6" t="n">
        <x:v>0</x:v>
      </x:c>
      <x:c r="J1048" s="6" t="str">
        <x:v>[1.2]</x:v>
      </x:c>
      <x:c r="K1048" s="7" t="str">
        <x:v>需确认条件及分段</x:v>
      </x:c>
      <x:c r="L1048" s="6" t="str">
        <x:v>https://raw.githubusercontent.com/Mar-7th/StarRailRes/dbe8cdfcfb0bf657b9fe1cf92d5537f118ccb487/index_new/cn/character_skills.json</x:v>
      </x:c>
    </x:row>
    <x:row r="1049" ht="20" customHeight="1">
      <x:c r="A1049" s="6" t="str">
        <x:v>110801_9</x:v>
      </x:c>
      <x:c r="B1049" s="6" t="str">
        <x:v>110801</x:v>
      </x:c>
      <x:c r="C1049" s="6" t="n">
        <x:v>9</x:v>
      </x:c>
      <x:c r="D1049" s="6" t="str">
        <x:v>酷炫的刀花</x:v>
      </x:c>
      <x:c r="E1049" s="7" t="str">
        <x:v>对指定敌方单体造成等同于桑博130%攻击力的风属性伤害。</x:v>
      </x:c>
      <x:c r="F1049" s="6" t="n">
        <x:v>1.3</x:v>
      </x:c>
      <x:c r="G1049" s="6" t="n">
        <x:v>0</x:v>
      </x:c>
      <x:c r="H1049" s="6" t="n">
        <x:v>0</x:v>
      </x:c>
      <x:c r="I1049" s="6" t="n">
        <x:v>0</x:v>
      </x:c>
      <x:c r="J1049" s="6" t="str">
        <x:v>[1.3]</x:v>
      </x:c>
      <x:c r="K1049" s="7" t="str">
        <x:v>需确认条件及分段</x:v>
      </x:c>
      <x:c r="L1049" s="6" t="str">
        <x:v>https://raw.githubusercontent.com/Mar-7th/StarRailRes/dbe8cdfcfb0bf657b9fe1cf92d5537f118ccb487/index_new/cn/character_skills.json</x:v>
      </x:c>
    </x:row>
    <x:row r="1050" ht="20" customHeight="1">
      <x:c r="A1050" s="6" t="str">
        <x:v>110801_10</x:v>
      </x:c>
      <x:c r="B1050" s="6" t="str">
        <x:v>110801</x:v>
      </x:c>
      <x:c r="C1050" s="6" t="n">
        <x:v>10</x:v>
      </x:c>
      <x:c r="D1050" s="6" t="str">
        <x:v>酷炫的刀花</x:v>
      </x:c>
      <x:c r="E1050" s="7" t="str">
        <x:v>对指定敌方单体造成等同于桑博140%攻击力的风属性伤害。</x:v>
      </x:c>
      <x:c r="F1050" s="6" t="n">
        <x:v>1.4</x:v>
      </x:c>
      <x:c r="G1050" s="6" t="n">
        <x:v>0</x:v>
      </x:c>
      <x:c r="H1050" s="6" t="n">
        <x:v>0</x:v>
      </x:c>
      <x:c r="I1050" s="6" t="n">
        <x:v>0</x:v>
      </x:c>
      <x:c r="J1050" s="6" t="str">
        <x:v>[1.4]</x:v>
      </x:c>
      <x:c r="K1050" s="7" t="str">
        <x:v>需确认条件及分段</x:v>
      </x:c>
      <x:c r="L1050" s="6" t="str">
        <x:v>https://raw.githubusercontent.com/Mar-7th/StarRailRes/dbe8cdfcfb0bf657b9fe1cf92d5537f118ccb487/index_new/cn/character_skills.json</x:v>
      </x:c>
    </x:row>
    <x:row r="1051" ht="38" customHeight="1">
      <x:c r="A1051" s="6" t="str">
        <x:v>110802_1</x:v>
      </x:c>
      <x:c r="B1051" s="6" t="str">
        <x:v>110802</x:v>
      </x:c>
      <x:c r="C1051" s="6" t="n">
        <x:v>1</x:v>
      </x:c>
      <x:c r="D1051" s="6" t="str">
        <x:v>反复横跳的爱</x:v>
      </x:c>
      <x:c r="E1051" s="7" t="str">
        <x:v>对指定敌方单体造成等同于桑博28%攻击力的风属性伤害，并额外造成4次伤害，每次伤害对敌方随机单体造成等同于桑博28%攻击力的风属性伤害。</x:v>
      </x:c>
      <x:c r="F1051" s="6" t="n">
        <x:v>0.56</x:v>
      </x:c>
      <x:c r="G1051" s="6" t="n">
        <x:v>0</x:v>
      </x:c>
      <x:c r="H1051" s="6" t="n">
        <x:v>0</x:v>
      </x:c>
      <x:c r="I1051" s="6" t="n">
        <x:v>0</x:v>
      </x:c>
      <x:c r="J1051" s="6" t="str">
        <x:v>[4, 0.28]</x:v>
      </x:c>
      <x:c r="K1051" s="7" t="str">
        <x:v>需确认条件及分段</x:v>
      </x:c>
      <x:c r="L1051" s="6" t="str">
        <x:v>https://raw.githubusercontent.com/Mar-7th/StarRailRes/dbe8cdfcfb0bf657b9fe1cf92d5537f118ccb487/index_new/cn/character_skills.json</x:v>
      </x:c>
    </x:row>
    <x:row r="1052" ht="38" customHeight="1">
      <x:c r="A1052" s="6" t="str">
        <x:v>110802_2</x:v>
      </x:c>
      <x:c r="B1052" s="6" t="str">
        <x:v>110802</x:v>
      </x:c>
      <x:c r="C1052" s="6" t="n">
        <x:v>2</x:v>
      </x:c>
      <x:c r="D1052" s="6" t="str">
        <x:v>反复横跳的爱</x:v>
      </x:c>
      <x:c r="E1052" s="7" t="str">
        <x:v>对指定敌方单体造成等同于桑博30.8%攻击力的风属性伤害，并额外造成4次伤害，每次伤害对敌方随机单体造成等同于桑博30.8%攻击力的风属性伤害。</x:v>
      </x:c>
      <x:c r="F1052" s="6" t="n">
        <x:v>0.616</x:v>
      </x:c>
      <x:c r="G1052" s="6" t="n">
        <x:v>0</x:v>
      </x:c>
      <x:c r="H1052" s="6" t="n">
        <x:v>0</x:v>
      </x:c>
      <x:c r="I1052" s="6" t="n">
        <x:v>0</x:v>
      </x:c>
      <x:c r="J1052" s="6" t="str">
        <x:v>[4, 0.308]</x:v>
      </x:c>
      <x:c r="K1052" s="7" t="str">
        <x:v>需确认条件及分段</x:v>
      </x:c>
      <x:c r="L1052" s="6" t="str">
        <x:v>https://raw.githubusercontent.com/Mar-7th/StarRailRes/dbe8cdfcfb0bf657b9fe1cf92d5537f118ccb487/index_new/cn/character_skills.json</x:v>
      </x:c>
    </x:row>
    <x:row r="1053" ht="38" customHeight="1">
      <x:c r="A1053" s="6" t="str">
        <x:v>110802_3</x:v>
      </x:c>
      <x:c r="B1053" s="6" t="str">
        <x:v>110802</x:v>
      </x:c>
      <x:c r="C1053" s="6" t="n">
        <x:v>3</x:v>
      </x:c>
      <x:c r="D1053" s="6" t="str">
        <x:v>反复横跳的爱</x:v>
      </x:c>
      <x:c r="E1053" s="7" t="str">
        <x:v>对指定敌方单体造成等同于桑博33.6%攻击力的风属性伤害，并额外造成4次伤害，每次伤害对敌方随机单体造成等同于桑博33.6%攻击力的风属性伤害。</x:v>
      </x:c>
      <x:c r="F1053" s="6" t="n">
        <x:v>0.672</x:v>
      </x:c>
      <x:c r="G1053" s="6" t="n">
        <x:v>0</x:v>
      </x:c>
      <x:c r="H1053" s="6" t="n">
        <x:v>0</x:v>
      </x:c>
      <x:c r="I1053" s="6" t="n">
        <x:v>0</x:v>
      </x:c>
      <x:c r="J1053" s="6" t="str">
        <x:v>[4, 0.336]</x:v>
      </x:c>
      <x:c r="K1053" s="7" t="str">
        <x:v>需确认条件及分段</x:v>
      </x:c>
      <x:c r="L1053" s="6" t="str">
        <x:v>https://raw.githubusercontent.com/Mar-7th/StarRailRes/dbe8cdfcfb0bf657b9fe1cf92d5537f118ccb487/index_new/cn/character_skills.json</x:v>
      </x:c>
    </x:row>
    <x:row r="1054" ht="38" customHeight="1">
      <x:c r="A1054" s="6" t="str">
        <x:v>110802_4</x:v>
      </x:c>
      <x:c r="B1054" s="6" t="str">
        <x:v>110802</x:v>
      </x:c>
      <x:c r="C1054" s="6" t="n">
        <x:v>4</x:v>
      </x:c>
      <x:c r="D1054" s="6" t="str">
        <x:v>反复横跳的爱</x:v>
      </x:c>
      <x:c r="E1054" s="7" t="str">
        <x:v>对指定敌方单体造成等同于桑博36.4%攻击力的风属性伤害，并额外造成4次伤害，每次伤害对敌方随机单体造成等同于桑博36.4%攻击力的风属性伤害。</x:v>
      </x:c>
      <x:c r="F1054" s="6" t="n">
        <x:v>0.728</x:v>
      </x:c>
      <x:c r="G1054" s="6" t="n">
        <x:v>0</x:v>
      </x:c>
      <x:c r="H1054" s="6" t="n">
        <x:v>0</x:v>
      </x:c>
      <x:c r="I1054" s="6" t="n">
        <x:v>0</x:v>
      </x:c>
      <x:c r="J1054" s="6" t="str">
        <x:v>[4, 0.364]</x:v>
      </x:c>
      <x:c r="K1054" s="7" t="str">
        <x:v>需确认条件及分段</x:v>
      </x:c>
      <x:c r="L1054" s="6" t="str">
        <x:v>https://raw.githubusercontent.com/Mar-7th/StarRailRes/dbe8cdfcfb0bf657b9fe1cf92d5537f118ccb487/index_new/cn/character_skills.json</x:v>
      </x:c>
    </x:row>
    <x:row r="1055" ht="38" customHeight="1">
      <x:c r="A1055" s="6" t="str">
        <x:v>110802_5</x:v>
      </x:c>
      <x:c r="B1055" s="6" t="str">
        <x:v>110802</x:v>
      </x:c>
      <x:c r="C1055" s="6" t="n">
        <x:v>5</x:v>
      </x:c>
      <x:c r="D1055" s="6" t="str">
        <x:v>反复横跳的爱</x:v>
      </x:c>
      <x:c r="E1055" s="7" t="str">
        <x:v>对指定敌方单体造成等同于桑博39.2%攻击力的风属性伤害，并额外造成4次伤害，每次伤害对敌方随机单体造成等同于桑博39.2%攻击力的风属性伤害。</x:v>
      </x:c>
      <x:c r="F1055" s="6" t="n">
        <x:v>0.784</x:v>
      </x:c>
      <x:c r="G1055" s="6" t="n">
        <x:v>0</x:v>
      </x:c>
      <x:c r="H1055" s="6" t="n">
        <x:v>0</x:v>
      </x:c>
      <x:c r="I1055" s="6" t="n">
        <x:v>0</x:v>
      </x:c>
      <x:c r="J1055" s="6" t="str">
        <x:v>[4, 0.392]</x:v>
      </x:c>
      <x:c r="K1055" s="7" t="str">
        <x:v>需确认条件及分段</x:v>
      </x:c>
      <x:c r="L1055" s="6" t="str">
        <x:v>https://raw.githubusercontent.com/Mar-7th/StarRailRes/dbe8cdfcfb0bf657b9fe1cf92d5537f118ccb487/index_new/cn/character_skills.json</x:v>
      </x:c>
    </x:row>
    <x:row r="1056" ht="38" customHeight="1">
      <x:c r="A1056" s="6" t="str">
        <x:v>110802_6</x:v>
      </x:c>
      <x:c r="B1056" s="6" t="str">
        <x:v>110802</x:v>
      </x:c>
      <x:c r="C1056" s="6" t="n">
        <x:v>6</x:v>
      </x:c>
      <x:c r="D1056" s="6" t="str">
        <x:v>反复横跳的爱</x:v>
      </x:c>
      <x:c r="E1056" s="7" t="str">
        <x:v>对指定敌方单体造成等同于桑博42%攻击力的风属性伤害，并额外造成4次伤害，每次伤害对敌方随机单体造成等同于桑博42%攻击力的风属性伤害。</x:v>
      </x:c>
      <x:c r="F1056" s="6" t="n">
        <x:v>0.84</x:v>
      </x:c>
      <x:c r="G1056" s="6" t="n">
        <x:v>0</x:v>
      </x:c>
      <x:c r="H1056" s="6" t="n">
        <x:v>0</x:v>
      </x:c>
      <x:c r="I1056" s="6" t="n">
        <x:v>0</x:v>
      </x:c>
      <x:c r="J1056" s="6" t="str">
        <x:v>[4, 0.42]</x:v>
      </x:c>
      <x:c r="K1056" s="7" t="str">
        <x:v>需确认条件及分段</x:v>
      </x:c>
      <x:c r="L1056" s="6" t="str">
        <x:v>https://raw.githubusercontent.com/Mar-7th/StarRailRes/dbe8cdfcfb0bf657b9fe1cf92d5537f118ccb487/index_new/cn/character_skills.json</x:v>
      </x:c>
    </x:row>
    <x:row r="1057" ht="38" customHeight="1">
      <x:c r="A1057" s="6" t="str">
        <x:v>110802_7</x:v>
      </x:c>
      <x:c r="B1057" s="6" t="str">
        <x:v>110802</x:v>
      </x:c>
      <x:c r="C1057" s="6" t="n">
        <x:v>7</x:v>
      </x:c>
      <x:c r="D1057" s="6" t="str">
        <x:v>反复横跳的爱</x:v>
      </x:c>
      <x:c r="E1057" s="7" t="str">
        <x:v>对指定敌方单体造成等同于桑博45.5%攻击力的风属性伤害，并额外造成4次伤害，每次伤害对敌方随机单体造成等同于桑博45.5%攻击力的风属性伤害。</x:v>
      </x:c>
      <x:c r="F1057" s="6" t="n">
        <x:v>0.91</x:v>
      </x:c>
      <x:c r="G1057" s="6" t="n">
        <x:v>0</x:v>
      </x:c>
      <x:c r="H1057" s="6" t="n">
        <x:v>0</x:v>
      </x:c>
      <x:c r="I1057" s="6" t="n">
        <x:v>0</x:v>
      </x:c>
      <x:c r="J1057" s="6" t="str">
        <x:v>[4, 0.455]</x:v>
      </x:c>
      <x:c r="K1057" s="7" t="str">
        <x:v>需确认条件及分段</x:v>
      </x:c>
      <x:c r="L1057" s="6" t="str">
        <x:v>https://raw.githubusercontent.com/Mar-7th/StarRailRes/dbe8cdfcfb0bf657b9fe1cf92d5537f118ccb487/index_new/cn/character_skills.json</x:v>
      </x:c>
    </x:row>
    <x:row r="1058" ht="38" customHeight="1">
      <x:c r="A1058" s="6" t="str">
        <x:v>110802_8</x:v>
      </x:c>
      <x:c r="B1058" s="6" t="str">
        <x:v>110802</x:v>
      </x:c>
      <x:c r="C1058" s="6" t="n">
        <x:v>8</x:v>
      </x:c>
      <x:c r="D1058" s="6" t="str">
        <x:v>反复横跳的爱</x:v>
      </x:c>
      <x:c r="E1058" s="7" t="str">
        <x:v>对指定敌方单体造成等同于桑博49%攻击力的风属性伤害，并额外造成4次伤害，每次伤害对敌方随机单体造成等同于桑博49%攻击力的风属性伤害。</x:v>
      </x:c>
      <x:c r="F1058" s="6" t="n">
        <x:v>0.98</x:v>
      </x:c>
      <x:c r="G1058" s="6" t="n">
        <x:v>0</x:v>
      </x:c>
      <x:c r="H1058" s="6" t="n">
        <x:v>0</x:v>
      </x:c>
      <x:c r="I1058" s="6" t="n">
        <x:v>0</x:v>
      </x:c>
      <x:c r="J1058" s="6" t="str">
        <x:v>[4, 0.49]</x:v>
      </x:c>
      <x:c r="K1058" s="7" t="str">
        <x:v>需确认条件及分段</x:v>
      </x:c>
      <x:c r="L1058" s="6" t="str">
        <x:v>https://raw.githubusercontent.com/Mar-7th/StarRailRes/dbe8cdfcfb0bf657b9fe1cf92d5537f118ccb487/index_new/cn/character_skills.json</x:v>
      </x:c>
    </x:row>
    <x:row r="1059" ht="38" customHeight="1">
      <x:c r="A1059" s="6" t="str">
        <x:v>110802_9</x:v>
      </x:c>
      <x:c r="B1059" s="6" t="str">
        <x:v>110802</x:v>
      </x:c>
      <x:c r="C1059" s="6" t="n">
        <x:v>9</x:v>
      </x:c>
      <x:c r="D1059" s="6" t="str">
        <x:v>反复横跳的爱</x:v>
      </x:c>
      <x:c r="E1059" s="7" t="str">
        <x:v>对指定敌方单体造成等同于桑博52.5%攻击力的风属性伤害，并额外造成4次伤害，每次伤害对敌方随机单体造成等同于桑博52.5%攻击力的风属性伤害。</x:v>
      </x:c>
      <x:c r="F1059" s="6" t="n">
        <x:v>1.05</x:v>
      </x:c>
      <x:c r="G1059" s="6" t="n">
        <x:v>0</x:v>
      </x:c>
      <x:c r="H1059" s="6" t="n">
        <x:v>0</x:v>
      </x:c>
      <x:c r="I1059" s="6" t="n">
        <x:v>0</x:v>
      </x:c>
      <x:c r="J1059" s="6" t="str">
        <x:v>[4, 0.525]</x:v>
      </x:c>
      <x:c r="K1059" s="7" t="str">
        <x:v>需确认条件及分段</x:v>
      </x:c>
      <x:c r="L1059" s="6" t="str">
        <x:v>https://raw.githubusercontent.com/Mar-7th/StarRailRes/dbe8cdfcfb0bf657b9fe1cf92d5537f118ccb487/index_new/cn/character_skills.json</x:v>
      </x:c>
    </x:row>
    <x:row r="1060" ht="38" customHeight="1">
      <x:c r="A1060" s="6" t="str">
        <x:v>110802_10</x:v>
      </x:c>
      <x:c r="B1060" s="6" t="str">
        <x:v>110802</x:v>
      </x:c>
      <x:c r="C1060" s="6" t="n">
        <x:v>10</x:v>
      </x:c>
      <x:c r="D1060" s="6" t="str">
        <x:v>反复横跳的爱</x:v>
      </x:c>
      <x:c r="E1060" s="7" t="str">
        <x:v>对指定敌方单体造成等同于桑博56%攻击力的风属性伤害，并额外造成4次伤害，每次伤害对敌方随机单体造成等同于桑博56%攻击力的风属性伤害。</x:v>
      </x:c>
      <x:c r="F1060" s="6" t="n">
        <x:v>1.12</x:v>
      </x:c>
      <x:c r="G1060" s="6" t="n">
        <x:v>0</x:v>
      </x:c>
      <x:c r="H1060" s="6" t="n">
        <x:v>0</x:v>
      </x:c>
      <x:c r="I1060" s="6" t="n">
        <x:v>0</x:v>
      </x:c>
      <x:c r="J1060" s="6" t="str">
        <x:v>[4, 0.56]</x:v>
      </x:c>
      <x:c r="K1060" s="7" t="str">
        <x:v>需确认条件及分段</x:v>
      </x:c>
      <x:c r="L1060" s="6" t="str">
        <x:v>https://raw.githubusercontent.com/Mar-7th/StarRailRes/dbe8cdfcfb0bf657b9fe1cf92d5537f118ccb487/index_new/cn/character_skills.json</x:v>
      </x:c>
    </x:row>
    <x:row r="1061" ht="38" customHeight="1">
      <x:c r="A1061" s="6" t="str">
        <x:v>110802_11</x:v>
      </x:c>
      <x:c r="B1061" s="6" t="str">
        <x:v>110802</x:v>
      </x:c>
      <x:c r="C1061" s="6" t="n">
        <x:v>11</x:v>
      </x:c>
      <x:c r="D1061" s="6" t="str">
        <x:v>反复横跳的爱</x:v>
      </x:c>
      <x:c r="E1061" s="7" t="str">
        <x:v>对指定敌方单体造成等同于桑博58.8%攻击力的风属性伤害，并额外造成4次伤害，每次伤害对敌方随机单体造成等同于桑博58.8%攻击力的风属性伤害。</x:v>
      </x:c>
      <x:c r="F1061" s="6" t="n">
        <x:v>1.176</x:v>
      </x:c>
      <x:c r="G1061" s="6" t="n">
        <x:v>0</x:v>
      </x:c>
      <x:c r="H1061" s="6" t="n">
        <x:v>0</x:v>
      </x:c>
      <x:c r="I1061" s="6" t="n">
        <x:v>0</x:v>
      </x:c>
      <x:c r="J1061" s="6" t="str">
        <x:v>[4, 0.588]</x:v>
      </x:c>
      <x:c r="K1061" s="7" t="str">
        <x:v>需确认条件及分段</x:v>
      </x:c>
      <x:c r="L1061" s="6" t="str">
        <x:v>https://raw.githubusercontent.com/Mar-7th/StarRailRes/dbe8cdfcfb0bf657b9fe1cf92d5537f118ccb487/index_new/cn/character_skills.json</x:v>
      </x:c>
    </x:row>
    <x:row r="1062" ht="38" customHeight="1">
      <x:c r="A1062" s="6" t="str">
        <x:v>110802_12</x:v>
      </x:c>
      <x:c r="B1062" s="6" t="str">
        <x:v>110802</x:v>
      </x:c>
      <x:c r="C1062" s="6" t="n">
        <x:v>12</x:v>
      </x:c>
      <x:c r="D1062" s="6" t="str">
        <x:v>反复横跳的爱</x:v>
      </x:c>
      <x:c r="E1062" s="7" t="str">
        <x:v>对指定敌方单体造成等同于桑博61.6%攻击力的风属性伤害，并额外造成4次伤害，每次伤害对敌方随机单体造成等同于桑博61.6%攻击力的风属性伤害。</x:v>
      </x:c>
      <x:c r="F1062" s="6" t="n">
        <x:v>1.232</x:v>
      </x:c>
      <x:c r="G1062" s="6" t="n">
        <x:v>0</x:v>
      </x:c>
      <x:c r="H1062" s="6" t="n">
        <x:v>0</x:v>
      </x:c>
      <x:c r="I1062" s="6" t="n">
        <x:v>0</x:v>
      </x:c>
      <x:c r="J1062" s="6" t="str">
        <x:v>[4, 0.616]</x:v>
      </x:c>
      <x:c r="K1062" s="7" t="str">
        <x:v>需确认条件及分段</x:v>
      </x:c>
      <x:c r="L1062" s="6" t="str">
        <x:v>https://raw.githubusercontent.com/Mar-7th/StarRailRes/dbe8cdfcfb0bf657b9fe1cf92d5537f118ccb487/index_new/cn/character_skills.json</x:v>
      </x:c>
    </x:row>
    <x:row r="1063" ht="38" customHeight="1">
      <x:c r="A1063" s="6" t="str">
        <x:v>110802_13</x:v>
      </x:c>
      <x:c r="B1063" s="6" t="str">
        <x:v>110802</x:v>
      </x:c>
      <x:c r="C1063" s="6" t="n">
        <x:v>13</x:v>
      </x:c>
      <x:c r="D1063" s="6" t="str">
        <x:v>反复横跳的爱</x:v>
      </x:c>
      <x:c r="E1063" s="7" t="str">
        <x:v>对指定敌方单体造成等同于桑博64.4%攻击力的风属性伤害，并额外造成4次伤害，每次伤害对敌方随机单体造成等同于桑博64.4%攻击力的风属性伤害。</x:v>
      </x:c>
      <x:c r="F1063" s="6" t="n">
        <x:v>1.288</x:v>
      </x:c>
      <x:c r="G1063" s="6" t="n">
        <x:v>0</x:v>
      </x:c>
      <x:c r="H1063" s="6" t="n">
        <x:v>0</x:v>
      </x:c>
      <x:c r="I1063" s="6" t="n">
        <x:v>0</x:v>
      </x:c>
      <x:c r="J1063" s="6" t="str">
        <x:v>[4, 0.644]</x:v>
      </x:c>
      <x:c r="K1063" s="7" t="str">
        <x:v>需确认条件及分段</x:v>
      </x:c>
      <x:c r="L1063" s="6" t="str">
        <x:v>https://raw.githubusercontent.com/Mar-7th/StarRailRes/dbe8cdfcfb0bf657b9fe1cf92d5537f118ccb487/index_new/cn/character_skills.json</x:v>
      </x:c>
    </x:row>
    <x:row r="1064" ht="38" customHeight="1">
      <x:c r="A1064" s="6" t="str">
        <x:v>110802_14</x:v>
      </x:c>
      <x:c r="B1064" s="6" t="str">
        <x:v>110802</x:v>
      </x:c>
      <x:c r="C1064" s="6" t="n">
        <x:v>14</x:v>
      </x:c>
      <x:c r="D1064" s="6" t="str">
        <x:v>反复横跳的爱</x:v>
      </x:c>
      <x:c r="E1064" s="7" t="str">
        <x:v>对指定敌方单体造成等同于桑博67.2%攻击力的风属性伤害，并额外造成4次伤害，每次伤害对敌方随机单体造成等同于桑博67.2%攻击力的风属性伤害。</x:v>
      </x:c>
      <x:c r="F1064" s="6" t="n">
        <x:v>1.344</x:v>
      </x:c>
      <x:c r="G1064" s="6" t="n">
        <x:v>0</x:v>
      </x:c>
      <x:c r="H1064" s="6" t="n">
        <x:v>0</x:v>
      </x:c>
      <x:c r="I1064" s="6" t="n">
        <x:v>0</x:v>
      </x:c>
      <x:c r="J1064" s="6" t="str">
        <x:v>[4, 0.672]</x:v>
      </x:c>
      <x:c r="K1064" s="7" t="str">
        <x:v>需确认条件及分段</x:v>
      </x:c>
      <x:c r="L1064" s="6" t="str">
        <x:v>https://raw.githubusercontent.com/Mar-7th/StarRailRes/dbe8cdfcfb0bf657b9fe1cf92d5537f118ccb487/index_new/cn/character_skills.json</x:v>
      </x:c>
    </x:row>
    <x:row r="1065" ht="38" customHeight="1">
      <x:c r="A1065" s="6" t="str">
        <x:v>110802_15</x:v>
      </x:c>
      <x:c r="B1065" s="6" t="str">
        <x:v>110802</x:v>
      </x:c>
      <x:c r="C1065" s="6" t="n">
        <x:v>15</x:v>
      </x:c>
      <x:c r="D1065" s="6" t="str">
        <x:v>反复横跳的爱</x:v>
      </x:c>
      <x:c r="E1065" s="7" t="str">
        <x:v>对指定敌方单体造成等同于桑博70%攻击力的风属性伤害，并额外造成4次伤害，每次伤害对敌方随机单体造成等同于桑博70%攻击力的风属性伤害。</x:v>
      </x:c>
      <x:c r="F1065" s="6" t="n">
        <x:v>1.4</x:v>
      </x:c>
      <x:c r="G1065" s="6" t="n">
        <x:v>0</x:v>
      </x:c>
      <x:c r="H1065" s="6" t="n">
        <x:v>0</x:v>
      </x:c>
      <x:c r="I1065" s="6" t="n">
        <x:v>0</x:v>
      </x:c>
      <x:c r="J1065" s="6" t="str">
        <x:v>[4, 0.7]</x:v>
      </x:c>
      <x:c r="K1065" s="7" t="str">
        <x:v>需确认条件及分段</x:v>
      </x:c>
      <x:c r="L1065" s="6" t="str">
        <x:v>https://raw.githubusercontent.com/Mar-7th/StarRailRes/dbe8cdfcfb0bf657b9fe1cf92d5537f118ccb487/index_new/cn/character_skills.json</x:v>
      </x:c>
    </x:row>
    <x:row r="1066" ht="38" customHeight="1">
      <x:c r="A1066" s="6" t="str">
        <x:v>110803_1</x:v>
      </x:c>
      <x:c r="B1066" s="6" t="str">
        <x:v>110803</x:v>
      </x:c>
      <x:c r="C1066" s="6" t="n">
        <x:v>1</x:v>
      </x:c>
      <x:c r="D1066" s="6" t="str">
        <x:v>惊喜礼盒</x:v>
      </x:c>
      <x:c r="E1066" s="7" t="str">
        <x:v>对敌方全体造成等同于桑博96%攻击力的风属性伤害，同时有100%的基础概率使被攻击的敌方目标受到的持续伤害提高20%，持续2回合。</x:v>
      </x:c>
      <x:c r="F1066" s="6" t="n">
        <x:v>0.96</x:v>
      </x:c>
      <x:c r="G1066" s="6" t="n">
        <x:v>0</x:v>
      </x:c>
      <x:c r="H1066" s="6" t="n">
        <x:v>0</x:v>
      </x:c>
      <x:c r="I1066" s="6" t="n">
        <x:v>0</x:v>
      </x:c>
      <x:c r="J1066" s="6" t="str">
        <x:v>[0.96, 0.2, 2, 1]</x:v>
      </x:c>
      <x:c r="K1066" s="7" t="str">
        <x:v>需确认条件及分段</x:v>
      </x:c>
      <x:c r="L1066" s="6" t="str">
        <x:v>https://raw.githubusercontent.com/Mar-7th/StarRailRes/dbe8cdfcfb0bf657b9fe1cf92d5537f118ccb487/index_new/cn/character_skills.json</x:v>
      </x:c>
    </x:row>
    <x:row r="1067" ht="38" customHeight="1">
      <x:c r="A1067" s="6" t="str">
        <x:v>110803_2</x:v>
      </x:c>
      <x:c r="B1067" s="6" t="str">
        <x:v>110803</x:v>
      </x:c>
      <x:c r="C1067" s="6" t="n">
        <x:v>2</x:v>
      </x:c>
      <x:c r="D1067" s="6" t="str">
        <x:v>惊喜礼盒</x:v>
      </x:c>
      <x:c r="E1067" s="7" t="str">
        <x:v>对敌方全体造成等同于桑博102.4%攻击力的风属性伤害，同时有100%的基础概率使被攻击的敌方目标受到的持续伤害提高21%，持续2回合。</x:v>
      </x:c>
      <x:c r="F1067" s="6" t="n">
        <x:v>1.024</x:v>
      </x:c>
      <x:c r="G1067" s="6" t="n">
        <x:v>0</x:v>
      </x:c>
      <x:c r="H1067" s="6" t="n">
        <x:v>0</x:v>
      </x:c>
      <x:c r="I1067" s="6" t="n">
        <x:v>0</x:v>
      </x:c>
      <x:c r="J1067" s="6" t="str">
        <x:v>[1.024, 0.21, 2, 1]</x:v>
      </x:c>
      <x:c r="K1067" s="7" t="str">
        <x:v>需确认条件及分段</x:v>
      </x:c>
      <x:c r="L1067" s="6" t="str">
        <x:v>https://raw.githubusercontent.com/Mar-7th/StarRailRes/dbe8cdfcfb0bf657b9fe1cf92d5537f118ccb487/index_new/cn/character_skills.json</x:v>
      </x:c>
    </x:row>
    <x:row r="1068" ht="38" customHeight="1">
      <x:c r="A1068" s="6" t="str">
        <x:v>110803_3</x:v>
      </x:c>
      <x:c r="B1068" s="6" t="str">
        <x:v>110803</x:v>
      </x:c>
      <x:c r="C1068" s="6" t="n">
        <x:v>3</x:v>
      </x:c>
      <x:c r="D1068" s="6" t="str">
        <x:v>惊喜礼盒</x:v>
      </x:c>
      <x:c r="E1068" s="7" t="str">
        <x:v>对敌方全体造成等同于桑博108.8%攻击力的风属性伤害，同时有100%的基础概率使被攻击的敌方目标受到的持续伤害提高22%，持续2回合。</x:v>
      </x:c>
      <x:c r="F1068" s="6" t="n">
        <x:v>1.088</x:v>
      </x:c>
      <x:c r="G1068" s="6" t="n">
        <x:v>0</x:v>
      </x:c>
      <x:c r="H1068" s="6" t="n">
        <x:v>0</x:v>
      </x:c>
      <x:c r="I1068" s="6" t="n">
        <x:v>0</x:v>
      </x:c>
      <x:c r="J1068" s="6" t="str">
        <x:v>[1.088, 0.22, 2, 1]</x:v>
      </x:c>
      <x:c r="K1068" s="7" t="str">
        <x:v>需确认条件及分段</x:v>
      </x:c>
      <x:c r="L1068" s="6" t="str">
        <x:v>https://raw.githubusercontent.com/Mar-7th/StarRailRes/dbe8cdfcfb0bf657b9fe1cf92d5537f118ccb487/index_new/cn/character_skills.json</x:v>
      </x:c>
    </x:row>
    <x:row r="1069" ht="38" customHeight="1">
      <x:c r="A1069" s="6" t="str">
        <x:v>110803_4</x:v>
      </x:c>
      <x:c r="B1069" s="6" t="str">
        <x:v>110803</x:v>
      </x:c>
      <x:c r="C1069" s="6" t="n">
        <x:v>4</x:v>
      </x:c>
      <x:c r="D1069" s="6" t="str">
        <x:v>惊喜礼盒</x:v>
      </x:c>
      <x:c r="E1069" s="7" t="str">
        <x:v>对敌方全体造成等同于桑博115.2%攻击力的风属性伤害，同时有100%的基础概率使被攻击的敌方目标受到的持续伤害提高23%，持续2回合。</x:v>
      </x:c>
      <x:c r="F1069" s="6" t="n">
        <x:v>1.152</x:v>
      </x:c>
      <x:c r="G1069" s="6" t="n">
        <x:v>0</x:v>
      </x:c>
      <x:c r="H1069" s="6" t="n">
        <x:v>0</x:v>
      </x:c>
      <x:c r="I1069" s="6" t="n">
        <x:v>0</x:v>
      </x:c>
      <x:c r="J1069" s="6" t="str">
        <x:v>[1.152, 0.23, 2, 1]</x:v>
      </x:c>
      <x:c r="K1069" s="7" t="str">
        <x:v>需确认条件及分段</x:v>
      </x:c>
      <x:c r="L1069" s="6" t="str">
        <x:v>https://raw.githubusercontent.com/Mar-7th/StarRailRes/dbe8cdfcfb0bf657b9fe1cf92d5537f118ccb487/index_new/cn/character_skills.json</x:v>
      </x:c>
    </x:row>
    <x:row r="1070" ht="38" customHeight="1">
      <x:c r="A1070" s="6" t="str">
        <x:v>110803_5</x:v>
      </x:c>
      <x:c r="B1070" s="6" t="str">
        <x:v>110803</x:v>
      </x:c>
      <x:c r="C1070" s="6" t="n">
        <x:v>5</x:v>
      </x:c>
      <x:c r="D1070" s="6" t="str">
        <x:v>惊喜礼盒</x:v>
      </x:c>
      <x:c r="E1070" s="7" t="str">
        <x:v>对敌方全体造成等同于桑博121.6%攻击力的风属性伤害，同时有100%的基础概率使被攻击的敌方目标受到的持续伤害提高24%，持续2回合。</x:v>
      </x:c>
      <x:c r="F1070" s="6" t="n">
        <x:v>1.216</x:v>
      </x:c>
      <x:c r="G1070" s="6" t="n">
        <x:v>0</x:v>
      </x:c>
      <x:c r="H1070" s="6" t="n">
        <x:v>0</x:v>
      </x:c>
      <x:c r="I1070" s="6" t="n">
        <x:v>0</x:v>
      </x:c>
      <x:c r="J1070" s="6" t="str">
        <x:v>[1.216, 0.24, 2, 1]</x:v>
      </x:c>
      <x:c r="K1070" s="7" t="str">
        <x:v>需确认条件及分段</x:v>
      </x:c>
      <x:c r="L1070" s="6" t="str">
        <x:v>https://raw.githubusercontent.com/Mar-7th/StarRailRes/dbe8cdfcfb0bf657b9fe1cf92d5537f118ccb487/index_new/cn/character_skills.json</x:v>
      </x:c>
    </x:row>
    <x:row r="1071" ht="38" customHeight="1">
      <x:c r="A1071" s="6" t="str">
        <x:v>110803_6</x:v>
      </x:c>
      <x:c r="B1071" s="6" t="str">
        <x:v>110803</x:v>
      </x:c>
      <x:c r="C1071" s="6" t="n">
        <x:v>6</x:v>
      </x:c>
      <x:c r="D1071" s="6" t="str">
        <x:v>惊喜礼盒</x:v>
      </x:c>
      <x:c r="E1071" s="7" t="str">
        <x:v>对敌方全体造成等同于桑博128%攻击力的风属性伤害，同时有100%的基础概率使被攻击的敌方目标受到的持续伤害提高25%，持续2回合。</x:v>
      </x:c>
      <x:c r="F1071" s="6" t="n">
        <x:v>1.28</x:v>
      </x:c>
      <x:c r="G1071" s="6" t="n">
        <x:v>0</x:v>
      </x:c>
      <x:c r="H1071" s="6" t="n">
        <x:v>0</x:v>
      </x:c>
      <x:c r="I1071" s="6" t="n">
        <x:v>0</x:v>
      </x:c>
      <x:c r="J1071" s="6" t="str">
        <x:v>[1.28, 0.25, 2, 1]</x:v>
      </x:c>
      <x:c r="K1071" s="7" t="str">
        <x:v>需确认条件及分段</x:v>
      </x:c>
      <x:c r="L1071" s="6" t="str">
        <x:v>https://raw.githubusercontent.com/Mar-7th/StarRailRes/dbe8cdfcfb0bf657b9fe1cf92d5537f118ccb487/index_new/cn/character_skills.json</x:v>
      </x:c>
    </x:row>
    <x:row r="1072" ht="38" customHeight="1">
      <x:c r="A1072" s="6" t="str">
        <x:v>110803_7</x:v>
      </x:c>
      <x:c r="B1072" s="6" t="str">
        <x:v>110803</x:v>
      </x:c>
      <x:c r="C1072" s="6" t="n">
        <x:v>7</x:v>
      </x:c>
      <x:c r="D1072" s="6" t="str">
        <x:v>惊喜礼盒</x:v>
      </x:c>
      <x:c r="E1072" s="7" t="str">
        <x:v>对敌方全体造成等同于桑博136%攻击力的风属性伤害，同时有100%的基础概率使被攻击的敌方目标受到的持续伤害提高26.25%，持续2回合。</x:v>
      </x:c>
      <x:c r="F1072" s="6" t="n">
        <x:v>1.36</x:v>
      </x:c>
      <x:c r="G1072" s="6" t="n">
        <x:v>0</x:v>
      </x:c>
      <x:c r="H1072" s="6" t="n">
        <x:v>0</x:v>
      </x:c>
      <x:c r="I1072" s="6" t="n">
        <x:v>0</x:v>
      </x:c>
      <x:c r="J1072" s="6" t="str">
        <x:v>[1.36, 0.2625, 2, 1]</x:v>
      </x:c>
      <x:c r="K1072" s="7" t="str">
        <x:v>需确认条件及分段</x:v>
      </x:c>
      <x:c r="L1072" s="6" t="str">
        <x:v>https://raw.githubusercontent.com/Mar-7th/StarRailRes/dbe8cdfcfb0bf657b9fe1cf92d5537f118ccb487/index_new/cn/character_skills.json</x:v>
      </x:c>
    </x:row>
    <x:row r="1073" ht="38" customHeight="1">
      <x:c r="A1073" s="6" t="str">
        <x:v>110803_8</x:v>
      </x:c>
      <x:c r="B1073" s="6" t="str">
        <x:v>110803</x:v>
      </x:c>
      <x:c r="C1073" s="6" t="n">
        <x:v>8</x:v>
      </x:c>
      <x:c r="D1073" s="6" t="str">
        <x:v>惊喜礼盒</x:v>
      </x:c>
      <x:c r="E1073" s="7" t="str">
        <x:v>对敌方全体造成等同于桑博144%攻击力的风属性伤害，同时有100%的基础概率使被攻击的敌方目标受到的持续伤害提高27.5%，持续2回合。</x:v>
      </x:c>
      <x:c r="F1073" s="6" t="n">
        <x:v>1.44</x:v>
      </x:c>
      <x:c r="G1073" s="6" t="n">
        <x:v>0</x:v>
      </x:c>
      <x:c r="H1073" s="6" t="n">
        <x:v>0</x:v>
      </x:c>
      <x:c r="I1073" s="6" t="n">
        <x:v>0</x:v>
      </x:c>
      <x:c r="J1073" s="6" t="str">
        <x:v>[1.44, 0.275, 2, 1]</x:v>
      </x:c>
      <x:c r="K1073" s="7" t="str">
        <x:v>需确认条件及分段</x:v>
      </x:c>
      <x:c r="L1073" s="6" t="str">
        <x:v>https://raw.githubusercontent.com/Mar-7th/StarRailRes/dbe8cdfcfb0bf657b9fe1cf92d5537f118ccb487/index_new/cn/character_skills.json</x:v>
      </x:c>
    </x:row>
    <x:row r="1074" ht="38" customHeight="1">
      <x:c r="A1074" s="6" t="str">
        <x:v>110803_9</x:v>
      </x:c>
      <x:c r="B1074" s="6" t="str">
        <x:v>110803</x:v>
      </x:c>
      <x:c r="C1074" s="6" t="n">
        <x:v>9</x:v>
      </x:c>
      <x:c r="D1074" s="6" t="str">
        <x:v>惊喜礼盒</x:v>
      </x:c>
      <x:c r="E1074" s="7" t="str">
        <x:v>对敌方全体造成等同于桑博152%攻击力的风属性伤害，同时有100%的基础概率使被攻击的敌方目标受到的持续伤害提高28.75%，持续2回合。</x:v>
      </x:c>
      <x:c r="F1074" s="6" t="n">
        <x:v>1.52</x:v>
      </x:c>
      <x:c r="G1074" s="6" t="n">
        <x:v>0</x:v>
      </x:c>
      <x:c r="H1074" s="6" t="n">
        <x:v>0</x:v>
      </x:c>
      <x:c r="I1074" s="6" t="n">
        <x:v>0</x:v>
      </x:c>
      <x:c r="J1074" s="6" t="str">
        <x:v>[1.52, 0.2875, 2, 1]</x:v>
      </x:c>
      <x:c r="K1074" s="7" t="str">
        <x:v>需确认条件及分段</x:v>
      </x:c>
      <x:c r="L1074" s="6" t="str">
        <x:v>https://raw.githubusercontent.com/Mar-7th/StarRailRes/dbe8cdfcfb0bf657b9fe1cf92d5537f118ccb487/index_new/cn/character_skills.json</x:v>
      </x:c>
    </x:row>
    <x:row r="1075" ht="38" customHeight="1">
      <x:c r="A1075" s="6" t="str">
        <x:v>110803_10</x:v>
      </x:c>
      <x:c r="B1075" s="6" t="str">
        <x:v>110803</x:v>
      </x:c>
      <x:c r="C1075" s="6" t="n">
        <x:v>10</x:v>
      </x:c>
      <x:c r="D1075" s="6" t="str">
        <x:v>惊喜礼盒</x:v>
      </x:c>
      <x:c r="E1075" s="7" t="str">
        <x:v>对敌方全体造成等同于桑博160%攻击力的风属性伤害，同时有100%的基础概率使被攻击的敌方目标受到的持续伤害提高30%，持续2回合。</x:v>
      </x:c>
      <x:c r="F1075" s="6" t="n">
        <x:v>1.6</x:v>
      </x:c>
      <x:c r="G1075" s="6" t="n">
        <x:v>0</x:v>
      </x:c>
      <x:c r="H1075" s="6" t="n">
        <x:v>0</x:v>
      </x:c>
      <x:c r="I1075" s="6" t="n">
        <x:v>0</x:v>
      </x:c>
      <x:c r="J1075" s="6" t="str">
        <x:v>[1.6, 0.3, 2, 1]</x:v>
      </x:c>
      <x:c r="K1075" s="7" t="str">
        <x:v>需确认条件及分段</x:v>
      </x:c>
      <x:c r="L1075" s="6" t="str">
        <x:v>https://raw.githubusercontent.com/Mar-7th/StarRailRes/dbe8cdfcfb0bf657b9fe1cf92d5537f118ccb487/index_new/cn/character_skills.json</x:v>
      </x:c>
    </x:row>
    <x:row r="1076" ht="38" customHeight="1">
      <x:c r="A1076" s="6" t="str">
        <x:v>110803_11</x:v>
      </x:c>
      <x:c r="B1076" s="6" t="str">
        <x:v>110803</x:v>
      </x:c>
      <x:c r="C1076" s="6" t="n">
        <x:v>11</x:v>
      </x:c>
      <x:c r="D1076" s="6" t="str">
        <x:v>惊喜礼盒</x:v>
      </x:c>
      <x:c r="E1076" s="7" t="str">
        <x:v>对敌方全体造成等同于桑博166.4%攻击力的风属性伤害，同时有100%的基础概率使被攻击的敌方目标受到的持续伤害提高31%，持续2回合。</x:v>
      </x:c>
      <x:c r="F1076" s="6" t="n">
        <x:v>1.664</x:v>
      </x:c>
      <x:c r="G1076" s="6" t="n">
        <x:v>0</x:v>
      </x:c>
      <x:c r="H1076" s="6" t="n">
        <x:v>0</x:v>
      </x:c>
      <x:c r="I1076" s="6" t="n">
        <x:v>0</x:v>
      </x:c>
      <x:c r="J1076" s="6" t="str">
        <x:v>[1.664, 0.31, 2, 1]</x:v>
      </x:c>
      <x:c r="K1076" s="7" t="str">
        <x:v>需确认条件及分段</x:v>
      </x:c>
      <x:c r="L1076" s="6" t="str">
        <x:v>https://raw.githubusercontent.com/Mar-7th/StarRailRes/dbe8cdfcfb0bf657b9fe1cf92d5537f118ccb487/index_new/cn/character_skills.json</x:v>
      </x:c>
    </x:row>
    <x:row r="1077" ht="38" customHeight="1">
      <x:c r="A1077" s="6" t="str">
        <x:v>110803_12</x:v>
      </x:c>
      <x:c r="B1077" s="6" t="str">
        <x:v>110803</x:v>
      </x:c>
      <x:c r="C1077" s="6" t="n">
        <x:v>12</x:v>
      </x:c>
      <x:c r="D1077" s="6" t="str">
        <x:v>惊喜礼盒</x:v>
      </x:c>
      <x:c r="E1077" s="7" t="str">
        <x:v>对敌方全体造成等同于桑博172.8%攻击力的风属性伤害，同时有100%的基础概率使被攻击的敌方目标受到的持续伤害提高32%，持续2回合。</x:v>
      </x:c>
      <x:c r="F1077" s="6" t="n">
        <x:v>1.728</x:v>
      </x:c>
      <x:c r="G1077" s="6" t="n">
        <x:v>0</x:v>
      </x:c>
      <x:c r="H1077" s="6" t="n">
        <x:v>0</x:v>
      </x:c>
      <x:c r="I1077" s="6" t="n">
        <x:v>0</x:v>
      </x:c>
      <x:c r="J1077" s="6" t="str">
        <x:v>[1.728, 0.32, 2, 1]</x:v>
      </x:c>
      <x:c r="K1077" s="7" t="str">
        <x:v>需确认条件及分段</x:v>
      </x:c>
      <x:c r="L1077" s="6" t="str">
        <x:v>https://raw.githubusercontent.com/Mar-7th/StarRailRes/dbe8cdfcfb0bf657b9fe1cf92d5537f118ccb487/index_new/cn/character_skills.json</x:v>
      </x:c>
    </x:row>
    <x:row r="1078" ht="38" customHeight="1">
      <x:c r="A1078" s="6" t="str">
        <x:v>110803_13</x:v>
      </x:c>
      <x:c r="B1078" s="6" t="str">
        <x:v>110803</x:v>
      </x:c>
      <x:c r="C1078" s="6" t="n">
        <x:v>13</x:v>
      </x:c>
      <x:c r="D1078" s="6" t="str">
        <x:v>惊喜礼盒</x:v>
      </x:c>
      <x:c r="E1078" s="7" t="str">
        <x:v>对敌方全体造成等同于桑博179.2%攻击力的风属性伤害，同时有100%的基础概率使被攻击的敌方目标受到的持续伤害提高33%，持续2回合。</x:v>
      </x:c>
      <x:c r="F1078" s="6" t="n">
        <x:v>1.792</x:v>
      </x:c>
      <x:c r="G1078" s="6" t="n">
        <x:v>0</x:v>
      </x:c>
      <x:c r="H1078" s="6" t="n">
        <x:v>0</x:v>
      </x:c>
      <x:c r="I1078" s="6" t="n">
        <x:v>0</x:v>
      </x:c>
      <x:c r="J1078" s="6" t="str">
        <x:v>[1.792, 0.33, 2, 1]</x:v>
      </x:c>
      <x:c r="K1078" s="7" t="str">
        <x:v>需确认条件及分段</x:v>
      </x:c>
      <x:c r="L1078" s="6" t="str">
        <x:v>https://raw.githubusercontent.com/Mar-7th/StarRailRes/dbe8cdfcfb0bf657b9fe1cf92d5537f118ccb487/index_new/cn/character_skills.json</x:v>
      </x:c>
    </x:row>
    <x:row r="1079" ht="38" customHeight="1">
      <x:c r="A1079" s="6" t="str">
        <x:v>110803_14</x:v>
      </x:c>
      <x:c r="B1079" s="6" t="str">
        <x:v>110803</x:v>
      </x:c>
      <x:c r="C1079" s="6" t="n">
        <x:v>14</x:v>
      </x:c>
      <x:c r="D1079" s="6" t="str">
        <x:v>惊喜礼盒</x:v>
      </x:c>
      <x:c r="E1079" s="7" t="str">
        <x:v>对敌方全体造成等同于桑博185.6%攻击力的风属性伤害，同时有100%的基础概率使被攻击的敌方目标受到的持续伤害提高34%，持续2回合。</x:v>
      </x:c>
      <x:c r="F1079" s="6" t="n">
        <x:v>1.856</x:v>
      </x:c>
      <x:c r="G1079" s="6" t="n">
        <x:v>0</x:v>
      </x:c>
      <x:c r="H1079" s="6" t="n">
        <x:v>0</x:v>
      </x:c>
      <x:c r="I1079" s="6" t="n">
        <x:v>0</x:v>
      </x:c>
      <x:c r="J1079" s="6" t="str">
        <x:v>[1.856, 0.34, 2, 1]</x:v>
      </x:c>
      <x:c r="K1079" s="7" t="str">
        <x:v>需确认条件及分段</x:v>
      </x:c>
      <x:c r="L1079" s="6" t="str">
        <x:v>https://raw.githubusercontent.com/Mar-7th/StarRailRes/dbe8cdfcfb0bf657b9fe1cf92d5537f118ccb487/index_new/cn/character_skills.json</x:v>
      </x:c>
    </x:row>
    <x:row r="1080" ht="38" customHeight="1">
      <x:c r="A1080" s="6" t="str">
        <x:v>110803_15</x:v>
      </x:c>
      <x:c r="B1080" s="6" t="str">
        <x:v>110803</x:v>
      </x:c>
      <x:c r="C1080" s="6" t="n">
        <x:v>15</x:v>
      </x:c>
      <x:c r="D1080" s="6" t="str">
        <x:v>惊喜礼盒</x:v>
      </x:c>
      <x:c r="E1080" s="7" t="str">
        <x:v>对敌方全体造成等同于桑博192%攻击力的风属性伤害，同时有100%的基础概率使被攻击的敌方目标受到的持续伤害提高35%，持续2回合。</x:v>
      </x:c>
      <x:c r="F1080" s="6" t="n">
        <x:v>1.92</x:v>
      </x:c>
      <x:c r="G1080" s="6" t="n">
        <x:v>0</x:v>
      </x:c>
      <x:c r="H1080" s="6" t="n">
        <x:v>0</x:v>
      </x:c>
      <x:c r="I1080" s="6" t="n">
        <x:v>0</x:v>
      </x:c>
      <x:c r="J1080" s="6" t="str">
        <x:v>[1.92, 0.35, 2, 1]</x:v>
      </x:c>
      <x:c r="K1080" s="7" t="str">
        <x:v>需确认条件及分段</x:v>
      </x:c>
      <x:c r="L1080" s="6" t="str">
        <x:v>https://raw.githubusercontent.com/Mar-7th/StarRailRes/dbe8cdfcfb0bf657b9fe1cf92d5537f118ccb487/index_new/cn/character_skills.json</x:v>
      </x:c>
    </x:row>
    <x:row r="1081" ht="38" customHeight="1">
      <x:c r="A1081" s="6" t="str">
        <x:v>110804_1</x:v>
      </x:c>
      <x:c r="B1081" s="6" t="str">
        <x:v>110804</x:v>
      </x:c>
      <x:c r="C1081" s="6" t="n">
        <x:v>1</x:v>
      </x:c>
      <x:c r="D1081" s="6" t="str">
        <x:v>撕风的匕首</x:v>
      </x:c>
      <x:c r="E1081" s="7" t="str">
        <x:v>桑博击中敌方目标后有65%的基础概率使目标陷入风化状态，持续3回合。
风化状态下，敌方目标每回合开始时受到等同于桑博20%攻击力的风属性持续伤害。风化状态最多叠加5层。</x:v>
      </x:c>
      <x:c r="F1081" s="6" t="n">
        <x:v>0</x:v>
      </x:c>
      <x:c r="G1081" s="6" t="n">
        <x:v>0</x:v>
      </x:c>
      <x:c r="H1081" s="6" t="n">
        <x:v>0</x:v>
      </x:c>
      <x:c r="I1081" s="6" t="n">
        <x:v>0</x:v>
      </x:c>
      <x:c r="J1081" s="6" t="str">
        <x:v>[0.65, 0.2, 3, 5]</x:v>
      </x:c>
      <x:c r="K1081" s="7" t="str">
        <x:v>无首段伤害倍率，请覆盖或设为辅助技能</x:v>
      </x:c>
      <x:c r="L1081" s="6" t="str">
        <x:v>https://raw.githubusercontent.com/Mar-7th/StarRailRes/dbe8cdfcfb0bf657b9fe1cf92d5537f118ccb487/index_new/cn/character_skills.json</x:v>
      </x:c>
    </x:row>
    <x:row r="1082" ht="38" customHeight="1">
      <x:c r="A1082" s="6" t="str">
        <x:v>110804_2</x:v>
      </x:c>
      <x:c r="B1082" s="6" t="str">
        <x:v>110804</x:v>
      </x:c>
      <x:c r="C1082" s="6" t="n">
        <x:v>2</x:v>
      </x:c>
      <x:c r="D1082" s="6" t="str">
        <x:v>撕风的匕首</x:v>
      </x:c>
      <x:c r="E1082" s="7" t="str">
        <x:v>桑博击中敌方目标后有65%的基础概率使目标陷入风化状态，持续3回合。
风化状态下，敌方目标每回合开始时受到等同于桑博22%攻击力的风属性持续伤害。风化状态最多叠加5层。</x:v>
      </x:c>
      <x:c r="F1082" s="6" t="n">
        <x:v>0</x:v>
      </x:c>
      <x:c r="G1082" s="6" t="n">
        <x:v>0</x:v>
      </x:c>
      <x:c r="H1082" s="6" t="n">
        <x:v>0</x:v>
      </x:c>
      <x:c r="I1082" s="6" t="n">
        <x:v>0</x:v>
      </x:c>
      <x:c r="J1082" s="6" t="str">
        <x:v>[0.65, 0.22, 3, 5]</x:v>
      </x:c>
      <x:c r="K1082" s="7" t="str">
        <x:v>无首段伤害倍率，请覆盖或设为辅助技能</x:v>
      </x:c>
      <x:c r="L1082" s="6" t="str">
        <x:v>https://raw.githubusercontent.com/Mar-7th/StarRailRes/dbe8cdfcfb0bf657b9fe1cf92d5537f118ccb487/index_new/cn/character_skills.json</x:v>
      </x:c>
    </x:row>
    <x:row r="1083" ht="38" customHeight="1">
      <x:c r="A1083" s="6" t="str">
        <x:v>110804_3</x:v>
      </x:c>
      <x:c r="B1083" s="6" t="str">
        <x:v>110804</x:v>
      </x:c>
      <x:c r="C1083" s="6" t="n">
        <x:v>3</x:v>
      </x:c>
      <x:c r="D1083" s="6" t="str">
        <x:v>撕风的匕首</x:v>
      </x:c>
      <x:c r="E1083" s="7" t="str">
        <x:v>桑博击中敌方目标后有65%的基础概率使目标陷入风化状态，持续3回合。
风化状态下，敌方目标每回合开始时受到等同于桑博24%攻击力的风属性持续伤害。风化状态最多叠加5层。</x:v>
      </x:c>
      <x:c r="F1083" s="6" t="n">
        <x:v>0</x:v>
      </x:c>
      <x:c r="G1083" s="6" t="n">
        <x:v>0</x:v>
      </x:c>
      <x:c r="H1083" s="6" t="n">
        <x:v>0</x:v>
      </x:c>
      <x:c r="I1083" s="6" t="n">
        <x:v>0</x:v>
      </x:c>
      <x:c r="J1083" s="6" t="str">
        <x:v>[0.65, 0.24, 3, 5]</x:v>
      </x:c>
      <x:c r="K1083" s="7" t="str">
        <x:v>无首段伤害倍率，请覆盖或设为辅助技能</x:v>
      </x:c>
      <x:c r="L1083" s="6" t="str">
        <x:v>https://raw.githubusercontent.com/Mar-7th/StarRailRes/dbe8cdfcfb0bf657b9fe1cf92d5537f118ccb487/index_new/cn/character_skills.json</x:v>
      </x:c>
    </x:row>
    <x:row r="1084" ht="38" customHeight="1">
      <x:c r="A1084" s="6" t="str">
        <x:v>110804_4</x:v>
      </x:c>
      <x:c r="B1084" s="6" t="str">
        <x:v>110804</x:v>
      </x:c>
      <x:c r="C1084" s="6" t="n">
        <x:v>4</x:v>
      </x:c>
      <x:c r="D1084" s="6" t="str">
        <x:v>撕风的匕首</x:v>
      </x:c>
      <x:c r="E1084" s="7" t="str">
        <x:v>桑博击中敌方目标后有65%的基础概率使目标陷入风化状态，持续3回合。
风化状态下，敌方目标每回合开始时受到等同于桑博26%攻击力的风属性持续伤害。风化状态最多叠加5层。</x:v>
      </x:c>
      <x:c r="F1084" s="6" t="n">
        <x:v>0</x:v>
      </x:c>
      <x:c r="G1084" s="6" t="n">
        <x:v>0</x:v>
      </x:c>
      <x:c r="H1084" s="6" t="n">
        <x:v>0</x:v>
      </x:c>
      <x:c r="I1084" s="6" t="n">
        <x:v>0</x:v>
      </x:c>
      <x:c r="J1084" s="6" t="str">
        <x:v>[0.65, 0.26, 3, 5]</x:v>
      </x:c>
      <x:c r="K1084" s="7" t="str">
        <x:v>无首段伤害倍率，请覆盖或设为辅助技能</x:v>
      </x:c>
      <x:c r="L1084" s="6" t="str">
        <x:v>https://raw.githubusercontent.com/Mar-7th/StarRailRes/dbe8cdfcfb0bf657b9fe1cf92d5537f118ccb487/index_new/cn/character_skills.json</x:v>
      </x:c>
    </x:row>
    <x:row r="1085" ht="38" customHeight="1">
      <x:c r="A1085" s="6" t="str">
        <x:v>110804_5</x:v>
      </x:c>
      <x:c r="B1085" s="6" t="str">
        <x:v>110804</x:v>
      </x:c>
      <x:c r="C1085" s="6" t="n">
        <x:v>5</x:v>
      </x:c>
      <x:c r="D1085" s="6" t="str">
        <x:v>撕风的匕首</x:v>
      </x:c>
      <x:c r="E1085" s="7" t="str">
        <x:v>桑博击中敌方目标后有65%的基础概率使目标陷入风化状态，持续3回合。
风化状态下，敌方目标每回合开始时受到等同于桑博28%攻击力的风属性持续伤害。风化状态最多叠加5层。</x:v>
      </x:c>
      <x:c r="F1085" s="6" t="n">
        <x:v>0</x:v>
      </x:c>
      <x:c r="G1085" s="6" t="n">
        <x:v>0</x:v>
      </x:c>
      <x:c r="H1085" s="6" t="n">
        <x:v>0</x:v>
      </x:c>
      <x:c r="I1085" s="6" t="n">
        <x:v>0</x:v>
      </x:c>
      <x:c r="J1085" s="6" t="str">
        <x:v>[0.65, 0.28, 3, 5]</x:v>
      </x:c>
      <x:c r="K1085" s="7" t="str">
        <x:v>无首段伤害倍率，请覆盖或设为辅助技能</x:v>
      </x:c>
      <x:c r="L1085" s="6" t="str">
        <x:v>https://raw.githubusercontent.com/Mar-7th/StarRailRes/dbe8cdfcfb0bf657b9fe1cf92d5537f118ccb487/index_new/cn/character_skills.json</x:v>
      </x:c>
    </x:row>
    <x:row r="1086" ht="38" customHeight="1">
      <x:c r="A1086" s="6" t="str">
        <x:v>110804_6</x:v>
      </x:c>
      <x:c r="B1086" s="6" t="str">
        <x:v>110804</x:v>
      </x:c>
      <x:c r="C1086" s="6" t="n">
        <x:v>6</x:v>
      </x:c>
      <x:c r="D1086" s="6" t="str">
        <x:v>撕风的匕首</x:v>
      </x:c>
      <x:c r="E1086" s="7" t="str">
        <x:v>桑博击中敌方目标后有65%的基础概率使目标陷入风化状态，持续3回合。
风化状态下，敌方目标每回合开始时受到等同于桑博31%攻击力的风属性持续伤害。风化状态最多叠加5层。</x:v>
      </x:c>
      <x:c r="F1086" s="6" t="n">
        <x:v>0</x:v>
      </x:c>
      <x:c r="G1086" s="6" t="n">
        <x:v>0</x:v>
      </x:c>
      <x:c r="H1086" s="6" t="n">
        <x:v>0</x:v>
      </x:c>
      <x:c r="I1086" s="6" t="n">
        <x:v>0</x:v>
      </x:c>
      <x:c r="J1086" s="6" t="str">
        <x:v>[0.65, 0.31, 3, 5]</x:v>
      </x:c>
      <x:c r="K1086" s="7" t="str">
        <x:v>无首段伤害倍率，请覆盖或设为辅助技能</x:v>
      </x:c>
      <x:c r="L1086" s="6" t="str">
        <x:v>https://raw.githubusercontent.com/Mar-7th/StarRailRes/dbe8cdfcfb0bf657b9fe1cf92d5537f118ccb487/index_new/cn/character_skills.json</x:v>
      </x:c>
    </x:row>
    <x:row r="1087" ht="38" customHeight="1">
      <x:c r="A1087" s="6" t="str">
        <x:v>110804_7</x:v>
      </x:c>
      <x:c r="B1087" s="6" t="str">
        <x:v>110804</x:v>
      </x:c>
      <x:c r="C1087" s="6" t="n">
        <x:v>7</x:v>
      </x:c>
      <x:c r="D1087" s="6" t="str">
        <x:v>撕风的匕首</x:v>
      </x:c>
      <x:c r="E1087" s="7" t="str">
        <x:v>桑博击中敌方目标后有65%的基础概率使目标陷入风化状态，持续3回合。
风化状态下，敌方目标每回合开始时受到等同于桑博35%攻击力的风属性持续伤害。风化状态最多叠加5层。</x:v>
      </x:c>
      <x:c r="F1087" s="6" t="n">
        <x:v>0</x:v>
      </x:c>
      <x:c r="G1087" s="6" t="n">
        <x:v>0</x:v>
      </x:c>
      <x:c r="H1087" s="6" t="n">
        <x:v>0</x:v>
      </x:c>
      <x:c r="I1087" s="6" t="n">
        <x:v>0</x:v>
      </x:c>
      <x:c r="J1087" s="6" t="str">
        <x:v>[0.65, 0.35, 3, 5]</x:v>
      </x:c>
      <x:c r="K1087" s="7" t="str">
        <x:v>无首段伤害倍率，请覆盖或设为辅助技能</x:v>
      </x:c>
      <x:c r="L1087" s="6" t="str">
        <x:v>https://raw.githubusercontent.com/Mar-7th/StarRailRes/dbe8cdfcfb0bf657b9fe1cf92d5537f118ccb487/index_new/cn/character_skills.json</x:v>
      </x:c>
    </x:row>
    <x:row r="1088" ht="38" customHeight="1">
      <x:c r="A1088" s="6" t="str">
        <x:v>110804_8</x:v>
      </x:c>
      <x:c r="B1088" s="6" t="str">
        <x:v>110804</x:v>
      </x:c>
      <x:c r="C1088" s="6" t="n">
        <x:v>8</x:v>
      </x:c>
      <x:c r="D1088" s="6" t="str">
        <x:v>撕风的匕首</x:v>
      </x:c>
      <x:c r="E1088" s="7" t="str">
        <x:v>桑博击中敌方目标后有65%的基础概率使目标陷入风化状态，持续3回合。
风化状态下，敌方目标每回合开始时受到等同于桑博40%攻击力的风属性持续伤害。风化状态最多叠加5层。</x:v>
      </x:c>
      <x:c r="F1088" s="6" t="n">
        <x:v>0</x:v>
      </x:c>
      <x:c r="G1088" s="6" t="n">
        <x:v>0</x:v>
      </x:c>
      <x:c r="H1088" s="6" t="n">
        <x:v>0</x:v>
      </x:c>
      <x:c r="I1088" s="6" t="n">
        <x:v>0</x:v>
      </x:c>
      <x:c r="J1088" s="6" t="str">
        <x:v>[0.65, 0.4, 3, 5]</x:v>
      </x:c>
      <x:c r="K1088" s="7" t="str">
        <x:v>无首段伤害倍率，请覆盖或设为辅助技能</x:v>
      </x:c>
      <x:c r="L1088" s="6" t="str">
        <x:v>https://raw.githubusercontent.com/Mar-7th/StarRailRes/dbe8cdfcfb0bf657b9fe1cf92d5537f118ccb487/index_new/cn/character_skills.json</x:v>
      </x:c>
    </x:row>
    <x:row r="1089" ht="38" customHeight="1">
      <x:c r="A1089" s="6" t="str">
        <x:v>110804_9</x:v>
      </x:c>
      <x:c r="B1089" s="6" t="str">
        <x:v>110804</x:v>
      </x:c>
      <x:c r="C1089" s="6" t="n">
        <x:v>9</x:v>
      </x:c>
      <x:c r="D1089" s="6" t="str">
        <x:v>撕风的匕首</x:v>
      </x:c>
      <x:c r="E1089" s="7" t="str">
        <x:v>桑博击中敌方目标后有65%的基础概率使目标陷入风化状态，持续3回合。
风化状态下，敌方目标每回合开始时受到等同于桑博46%攻击力的风属性持续伤害。风化状态最多叠加5层。</x:v>
      </x:c>
      <x:c r="F1089" s="6" t="n">
        <x:v>0</x:v>
      </x:c>
      <x:c r="G1089" s="6" t="n">
        <x:v>0</x:v>
      </x:c>
      <x:c r="H1089" s="6" t="n">
        <x:v>0</x:v>
      </x:c>
      <x:c r="I1089" s="6" t="n">
        <x:v>0</x:v>
      </x:c>
      <x:c r="J1089" s="6" t="str">
        <x:v>[0.65, 0.46, 3, 5]</x:v>
      </x:c>
      <x:c r="K1089" s="7" t="str">
        <x:v>无首段伤害倍率，请覆盖或设为辅助技能</x:v>
      </x:c>
      <x:c r="L1089" s="6" t="str">
        <x:v>https://raw.githubusercontent.com/Mar-7th/StarRailRes/dbe8cdfcfb0bf657b9fe1cf92d5537f118ccb487/index_new/cn/character_skills.json</x:v>
      </x:c>
    </x:row>
    <x:row r="1090" ht="38" customHeight="1">
      <x:c r="A1090" s="6" t="str">
        <x:v>110804_10</x:v>
      </x:c>
      <x:c r="B1090" s="6" t="str">
        <x:v>110804</x:v>
      </x:c>
      <x:c r="C1090" s="6" t="n">
        <x:v>10</x:v>
      </x:c>
      <x:c r="D1090" s="6" t="str">
        <x:v>撕风的匕首</x:v>
      </x:c>
      <x:c r="E1090" s="7" t="str">
        <x:v>桑博击中敌方目标后有65%的基础概率使目标陷入风化状态，持续3回合。
风化状态下，敌方目标每回合开始时受到等同于桑博52%攻击力的风属性持续伤害。风化状态最多叠加5层。</x:v>
      </x:c>
      <x:c r="F1090" s="6" t="n">
        <x:v>0</x:v>
      </x:c>
      <x:c r="G1090" s="6" t="n">
        <x:v>0</x:v>
      </x:c>
      <x:c r="H1090" s="6" t="n">
        <x:v>0</x:v>
      </x:c>
      <x:c r="I1090" s="6" t="n">
        <x:v>0</x:v>
      </x:c>
      <x:c r="J1090" s="6" t="str">
        <x:v>[0.65, 0.52, 3, 5]</x:v>
      </x:c>
      <x:c r="K1090" s="7" t="str">
        <x:v>无首段伤害倍率，请覆盖或设为辅助技能</x:v>
      </x:c>
      <x:c r="L1090" s="6" t="str">
        <x:v>https://raw.githubusercontent.com/Mar-7th/StarRailRes/dbe8cdfcfb0bf657b9fe1cf92d5537f118ccb487/index_new/cn/character_skills.json</x:v>
      </x:c>
    </x:row>
    <x:row r="1091" ht="38" customHeight="1">
      <x:c r="A1091" s="6" t="str">
        <x:v>110804_11</x:v>
      </x:c>
      <x:c r="B1091" s="6" t="str">
        <x:v>110804</x:v>
      </x:c>
      <x:c r="C1091" s="6" t="n">
        <x:v>11</x:v>
      </x:c>
      <x:c r="D1091" s="6" t="str">
        <x:v>撕风的匕首</x:v>
      </x:c>
      <x:c r="E1091" s="7" t="str">
        <x:v>桑博击中敌方目标后有65%的基础概率使目标陷入风化状态，持续3回合。
风化状态下，敌方目标每回合开始时受到等同于桑博54.6%攻击力的风属性持续伤害。风化状态最多叠加5层。</x:v>
      </x:c>
      <x:c r="F1091" s="6" t="n">
        <x:v>0</x:v>
      </x:c>
      <x:c r="G1091" s="6" t="n">
        <x:v>0</x:v>
      </x:c>
      <x:c r="H1091" s="6" t="n">
        <x:v>0</x:v>
      </x:c>
      <x:c r="I1091" s="6" t="n">
        <x:v>0</x:v>
      </x:c>
      <x:c r="J1091" s="6" t="str">
        <x:v>[0.65, 0.546, 3, 5]</x:v>
      </x:c>
      <x:c r="K1091" s="7" t="str">
        <x:v>无首段伤害倍率，请覆盖或设为辅助技能</x:v>
      </x:c>
      <x:c r="L1091" s="6" t="str">
        <x:v>https://raw.githubusercontent.com/Mar-7th/StarRailRes/dbe8cdfcfb0bf657b9fe1cf92d5537f118ccb487/index_new/cn/character_skills.json</x:v>
      </x:c>
    </x:row>
    <x:row r="1092" ht="38" customHeight="1">
      <x:c r="A1092" s="6" t="str">
        <x:v>110804_12</x:v>
      </x:c>
      <x:c r="B1092" s="6" t="str">
        <x:v>110804</x:v>
      </x:c>
      <x:c r="C1092" s="6" t="n">
        <x:v>12</x:v>
      </x:c>
      <x:c r="D1092" s="6" t="str">
        <x:v>撕风的匕首</x:v>
      </x:c>
      <x:c r="E1092" s="7" t="str">
        <x:v>桑博击中敌方目标后有65%的基础概率使目标陷入风化状态，持续3回合。
风化状态下，敌方目标每回合开始时受到等同于桑博57.2%攻击力的风属性持续伤害。风化状态最多叠加5层。</x:v>
      </x:c>
      <x:c r="F1092" s="6" t="n">
        <x:v>0</x:v>
      </x:c>
      <x:c r="G1092" s="6" t="n">
        <x:v>0</x:v>
      </x:c>
      <x:c r="H1092" s="6" t="n">
        <x:v>0</x:v>
      </x:c>
      <x:c r="I1092" s="6" t="n">
        <x:v>0</x:v>
      </x:c>
      <x:c r="J1092" s="6" t="str">
        <x:v>[0.65, 0.572, 3, 5]</x:v>
      </x:c>
      <x:c r="K1092" s="7" t="str">
        <x:v>无首段伤害倍率，请覆盖或设为辅助技能</x:v>
      </x:c>
      <x:c r="L1092" s="6" t="str">
        <x:v>https://raw.githubusercontent.com/Mar-7th/StarRailRes/dbe8cdfcfb0bf657b9fe1cf92d5537f118ccb487/index_new/cn/character_skills.json</x:v>
      </x:c>
    </x:row>
    <x:row r="1093" ht="38" customHeight="1">
      <x:c r="A1093" s="6" t="str">
        <x:v>110804_13</x:v>
      </x:c>
      <x:c r="B1093" s="6" t="str">
        <x:v>110804</x:v>
      </x:c>
      <x:c r="C1093" s="6" t="n">
        <x:v>13</x:v>
      </x:c>
      <x:c r="D1093" s="6" t="str">
        <x:v>撕风的匕首</x:v>
      </x:c>
      <x:c r="E1093" s="7" t="str">
        <x:v>桑博击中敌方目标后有65%的基础概率使目标陷入风化状态，持续3回合。
风化状态下，敌方目标每回合开始时受到等同于桑博59.8%攻击力的风属性持续伤害。风化状态最多叠加5层。</x:v>
      </x:c>
      <x:c r="F1093" s="6" t="n">
        <x:v>0</x:v>
      </x:c>
      <x:c r="G1093" s="6" t="n">
        <x:v>0</x:v>
      </x:c>
      <x:c r="H1093" s="6" t="n">
        <x:v>0</x:v>
      </x:c>
      <x:c r="I1093" s="6" t="n">
        <x:v>0</x:v>
      </x:c>
      <x:c r="J1093" s="6" t="str">
        <x:v>[0.65, 0.598, 3, 5]</x:v>
      </x:c>
      <x:c r="K1093" s="7" t="str">
        <x:v>无首段伤害倍率，请覆盖或设为辅助技能</x:v>
      </x:c>
      <x:c r="L1093" s="6" t="str">
        <x:v>https://raw.githubusercontent.com/Mar-7th/StarRailRes/dbe8cdfcfb0bf657b9fe1cf92d5537f118ccb487/index_new/cn/character_skills.json</x:v>
      </x:c>
    </x:row>
    <x:row r="1094" ht="38" customHeight="1">
      <x:c r="A1094" s="6" t="str">
        <x:v>110804_14</x:v>
      </x:c>
      <x:c r="B1094" s="6" t="str">
        <x:v>110804</x:v>
      </x:c>
      <x:c r="C1094" s="6" t="n">
        <x:v>14</x:v>
      </x:c>
      <x:c r="D1094" s="6" t="str">
        <x:v>撕风的匕首</x:v>
      </x:c>
      <x:c r="E1094" s="7" t="str">
        <x:v>桑博击中敌方目标后有65%的基础概率使目标陷入风化状态，持续3回合。
风化状态下，敌方目标每回合开始时受到等同于桑博62.4%攻击力的风属性持续伤害。风化状态最多叠加5层。</x:v>
      </x:c>
      <x:c r="F1094" s="6" t="n">
        <x:v>0</x:v>
      </x:c>
      <x:c r="G1094" s="6" t="n">
        <x:v>0</x:v>
      </x:c>
      <x:c r="H1094" s="6" t="n">
        <x:v>0</x:v>
      </x:c>
      <x:c r="I1094" s="6" t="n">
        <x:v>0</x:v>
      </x:c>
      <x:c r="J1094" s="6" t="str">
        <x:v>[0.65, 0.624, 3, 5]</x:v>
      </x:c>
      <x:c r="K1094" s="7" t="str">
        <x:v>无首段伤害倍率，请覆盖或设为辅助技能</x:v>
      </x:c>
      <x:c r="L1094" s="6" t="str">
        <x:v>https://raw.githubusercontent.com/Mar-7th/StarRailRes/dbe8cdfcfb0bf657b9fe1cf92d5537f118ccb487/index_new/cn/character_skills.json</x:v>
      </x:c>
    </x:row>
    <x:row r="1095" ht="38" customHeight="1">
      <x:c r="A1095" s="6" t="str">
        <x:v>110804_15</x:v>
      </x:c>
      <x:c r="B1095" s="6" t="str">
        <x:v>110804</x:v>
      </x:c>
      <x:c r="C1095" s="6" t="n">
        <x:v>15</x:v>
      </x:c>
      <x:c r="D1095" s="6" t="str">
        <x:v>撕风的匕首</x:v>
      </x:c>
      <x:c r="E1095" s="7" t="str">
        <x:v>桑博击中敌方目标后有65%的基础概率使目标陷入风化状态，持续3回合。
风化状态下，敌方目标每回合开始时受到等同于桑博65%攻击力的风属性持续伤害。风化状态最多叠加5层。</x:v>
      </x:c>
      <x:c r="F1095" s="6" t="n">
        <x:v>0</x:v>
      </x:c>
      <x:c r="G1095" s="6" t="n">
        <x:v>0</x:v>
      </x:c>
      <x:c r="H1095" s="6" t="n">
        <x:v>0</x:v>
      </x:c>
      <x:c r="I1095" s="6" t="n">
        <x:v>0</x:v>
      </x:c>
      <x:c r="J1095" s="6" t="str">
        <x:v>[0.65, 0.65, 3, 5]</x:v>
      </x:c>
      <x:c r="K1095" s="7" t="str">
        <x:v>无首段伤害倍率，请覆盖或设为辅助技能</x:v>
      </x:c>
      <x:c r="L1095" s="6" t="str">
        <x:v>https://raw.githubusercontent.com/Mar-7th/StarRailRes/dbe8cdfcfb0bf657b9fe1cf92d5537f118ccb487/index_new/cn/character_skills.json</x:v>
      </x:c>
    </x:row>
    <x:row r="1096" ht="20" customHeight="1">
      <x:c r="A1096" s="6" t="str">
        <x:v>110806_1</x:v>
      </x:c>
      <x:c r="B1096" s="6" t="str">
        <x:v>110806</x:v>
      </x:c>
      <x:c r="C1096" s="6" t="n">
        <x:v>1</x:v>
      </x:c>
      <x:c r="D1096" s="6" t="str">
        <x:v>攻击</x:v>
      </x:c>
      <x:c r="E1096" s="7" t="str">
        <x:v>攻击敌人，进入战斗后削弱敌方目标对应属性韧性。</x:v>
      </x:c>
      <x:c r="F1096" s="6" t="n">
        <x:v>0</x:v>
      </x:c>
      <x:c r="G1096" s="6" t="n">
        <x:v>0</x:v>
      </x:c>
      <x:c r="H1096" s="6" t="n">
        <x:v>0</x:v>
      </x:c>
      <x:c r="I1096" s="6" t="n">
        <x:v>0</x:v>
      </x:c>
      <x:c r="J1096" s="6" t="str">
        <x:v>[]</x:v>
      </x:c>
      <x:c r="K1096" s="7" t="str">
        <x:v>缺少结构化参数，必须覆盖</x:v>
      </x:c>
      <x:c r="L1096" s="6" t="str">
        <x:v>https://raw.githubusercontent.com/Mar-7th/StarRailRes/dbe8cdfcfb0bf657b9fe1cf92d5537f118ccb487/index_new/cn/character_skills.json</x:v>
      </x:c>
    </x:row>
    <x:row r="1097" ht="53" customHeight="1">
      <x:c r="A1097" s="6" t="str">
        <x:v>110807_1</x:v>
      </x:c>
      <x:c r="B1097" s="6" t="str">
        <x:v>110807</x:v>
      </x:c>
      <x:c r="C1097" s="6" t="n">
        <x:v>1</x:v>
      </x:c>
      <x:c r="D1097" s="6" t="str">
        <x:v>你最闪亮</x:v>
      </x:c>
      <x:c r="E1097" s="7" t="str">
        <x:v>使用秘技后使一定区域内的敌人陷入10秒的目盲状态，目盲状态下的敌人无法发现我方目标。
若主动攻击陷入目盲状态的敌人，进入战斗时有100%固定概率使敌方每个单体目标行动延后25%。</x:v>
      </x:c>
      <x:c r="F1097" s="6" t="n">
        <x:v>0</x:v>
      </x:c>
      <x:c r="G1097" s="6" t="n">
        <x:v>0</x:v>
      </x:c>
      <x:c r="H1097" s="6" t="n">
        <x:v>0</x:v>
      </x:c>
      <x:c r="I1097" s="6" t="n">
        <x:v>0</x:v>
      </x:c>
      <x:c r="J1097" s="6" t="str">
        <x:v>[10, 1, 0.25]</x:v>
      </x:c>
      <x:c r="K1097" s="7" t="str">
        <x:v>无首段伤害倍率，请覆盖或设为辅助技能</x:v>
      </x:c>
      <x:c r="L1097" s="6" t="str">
        <x:v>https://raw.githubusercontent.com/Mar-7th/StarRailRes/dbe8cdfcfb0bf657b9fe1cf92d5537f118ccb487/index_new/cn/character_skills.json</x:v>
      </x:c>
    </x:row>
    <x:row r="1098" ht="20" customHeight="1">
      <x:c r="A1098" s="6" t="str">
        <x:v>110901_1</x:v>
      </x:c>
      <x:c r="B1098" s="6" t="str">
        <x:v>110901</x:v>
      </x:c>
      <x:c r="C1098" s="6" t="n">
        <x:v>1</x:v>
      </x:c>
      <x:c r="D1098" s="6" t="str">
        <x:v>喂！小心火烛</x:v>
      </x:c>
      <x:c r="E1098" s="7" t="str">
        <x:v>对指定敌方单体造成等同于虎克50%攻击力的火属性伤害。</x:v>
      </x:c>
      <x:c r="F1098" s="6" t="n">
        <x:v>0.5</x:v>
      </x:c>
      <x:c r="G1098" s="6" t="n">
        <x:v>0</x:v>
      </x:c>
      <x:c r="H1098" s="6" t="n">
        <x:v>0</x:v>
      </x:c>
      <x:c r="I1098" s="6" t="n">
        <x:v>0</x:v>
      </x:c>
      <x:c r="J1098" s="6" t="str">
        <x:v>[0.5]</x:v>
      </x:c>
      <x:c r="K1098" s="7" t="str">
        <x:v>需确认条件及分段</x:v>
      </x:c>
      <x:c r="L1098" s="6" t="str">
        <x:v>https://raw.githubusercontent.com/Mar-7th/StarRailRes/dbe8cdfcfb0bf657b9fe1cf92d5537f118ccb487/index_new/cn/character_skills.json</x:v>
      </x:c>
    </x:row>
    <x:row r="1099" ht="20" customHeight="1">
      <x:c r="A1099" s="6" t="str">
        <x:v>110901_2</x:v>
      </x:c>
      <x:c r="B1099" s="6" t="str">
        <x:v>110901</x:v>
      </x:c>
      <x:c r="C1099" s="6" t="n">
        <x:v>2</x:v>
      </x:c>
      <x:c r="D1099" s="6" t="str">
        <x:v>喂！小心火烛</x:v>
      </x:c>
      <x:c r="E1099" s="7" t="str">
        <x:v>对指定敌方单体造成等同于虎克60%攻击力的火属性伤害。</x:v>
      </x:c>
      <x:c r="F1099" s="6" t="n">
        <x:v>0.6</x:v>
      </x:c>
      <x:c r="G1099" s="6" t="n">
        <x:v>0</x:v>
      </x:c>
      <x:c r="H1099" s="6" t="n">
        <x:v>0</x:v>
      </x:c>
      <x:c r="I1099" s="6" t="n">
        <x:v>0</x:v>
      </x:c>
      <x:c r="J1099" s="6" t="str">
        <x:v>[0.6]</x:v>
      </x:c>
      <x:c r="K1099" s="7" t="str">
        <x:v>需确认条件及分段</x:v>
      </x:c>
      <x:c r="L1099" s="6" t="str">
        <x:v>https://raw.githubusercontent.com/Mar-7th/StarRailRes/dbe8cdfcfb0bf657b9fe1cf92d5537f118ccb487/index_new/cn/character_skills.json</x:v>
      </x:c>
    </x:row>
    <x:row r="1100" ht="20" customHeight="1">
      <x:c r="A1100" s="6" t="str">
        <x:v>110901_3</x:v>
      </x:c>
      <x:c r="B1100" s="6" t="str">
        <x:v>110901</x:v>
      </x:c>
      <x:c r="C1100" s="6" t="n">
        <x:v>3</x:v>
      </x:c>
      <x:c r="D1100" s="6" t="str">
        <x:v>喂！小心火烛</x:v>
      </x:c>
      <x:c r="E1100" s="7" t="str">
        <x:v>对指定敌方单体造成等同于虎克70%攻击力的火属性伤害。</x:v>
      </x:c>
      <x:c r="F1100" s="6" t="n">
        <x:v>0.7</x:v>
      </x:c>
      <x:c r="G1100" s="6" t="n">
        <x:v>0</x:v>
      </x:c>
      <x:c r="H1100" s="6" t="n">
        <x:v>0</x:v>
      </x:c>
      <x:c r="I1100" s="6" t="n">
        <x:v>0</x:v>
      </x:c>
      <x:c r="J1100" s="6" t="str">
        <x:v>[0.7]</x:v>
      </x:c>
      <x:c r="K1100" s="7" t="str">
        <x:v>需确认条件及分段</x:v>
      </x:c>
      <x:c r="L1100" s="6" t="str">
        <x:v>https://raw.githubusercontent.com/Mar-7th/StarRailRes/dbe8cdfcfb0bf657b9fe1cf92d5537f118ccb487/index_new/cn/character_skills.json</x:v>
      </x:c>
    </x:row>
    <x:row r="1101" ht="20" customHeight="1">
      <x:c r="A1101" s="6" t="str">
        <x:v>110901_4</x:v>
      </x:c>
      <x:c r="B1101" s="6" t="str">
        <x:v>110901</x:v>
      </x:c>
      <x:c r="C1101" s="6" t="n">
        <x:v>4</x:v>
      </x:c>
      <x:c r="D1101" s="6" t="str">
        <x:v>喂！小心火烛</x:v>
      </x:c>
      <x:c r="E1101" s="7" t="str">
        <x:v>对指定敌方单体造成等同于虎克80%攻击力的火属性伤害。</x:v>
      </x:c>
      <x:c r="F1101" s="6" t="n">
        <x:v>0.8</x:v>
      </x:c>
      <x:c r="G1101" s="6" t="n">
        <x:v>0</x:v>
      </x:c>
      <x:c r="H1101" s="6" t="n">
        <x:v>0</x:v>
      </x:c>
      <x:c r="I1101" s="6" t="n">
        <x:v>0</x:v>
      </x:c>
      <x:c r="J1101" s="6" t="str">
        <x:v>[0.8]</x:v>
      </x:c>
      <x:c r="K1101" s="7" t="str">
        <x:v>需确认条件及分段</x:v>
      </x:c>
      <x:c r="L1101" s="6" t="str">
        <x:v>https://raw.githubusercontent.com/Mar-7th/StarRailRes/dbe8cdfcfb0bf657b9fe1cf92d5537f118ccb487/index_new/cn/character_skills.json</x:v>
      </x:c>
    </x:row>
    <x:row r="1102" ht="20" customHeight="1">
      <x:c r="A1102" s="6" t="str">
        <x:v>110901_5</x:v>
      </x:c>
      <x:c r="B1102" s="6" t="str">
        <x:v>110901</x:v>
      </x:c>
      <x:c r="C1102" s="6" t="n">
        <x:v>5</x:v>
      </x:c>
      <x:c r="D1102" s="6" t="str">
        <x:v>喂！小心火烛</x:v>
      </x:c>
      <x:c r="E1102" s="7" t="str">
        <x:v>对指定敌方单体造成等同于虎克90%攻击力的火属性伤害。</x:v>
      </x:c>
      <x:c r="F1102" s="6" t="n">
        <x:v>0.9</x:v>
      </x:c>
      <x:c r="G1102" s="6" t="n">
        <x:v>0</x:v>
      </x:c>
      <x:c r="H1102" s="6" t="n">
        <x:v>0</x:v>
      </x:c>
      <x:c r="I1102" s="6" t="n">
        <x:v>0</x:v>
      </x:c>
      <x:c r="J1102" s="6" t="str">
        <x:v>[0.9]</x:v>
      </x:c>
      <x:c r="K1102" s="7" t="str">
        <x:v>需确认条件及分段</x:v>
      </x:c>
      <x:c r="L1102" s="6" t="str">
        <x:v>https://raw.githubusercontent.com/Mar-7th/StarRailRes/dbe8cdfcfb0bf657b9fe1cf92d5537f118ccb487/index_new/cn/character_skills.json</x:v>
      </x:c>
    </x:row>
    <x:row r="1103" ht="20" customHeight="1">
      <x:c r="A1103" s="6" t="str">
        <x:v>110901_6</x:v>
      </x:c>
      <x:c r="B1103" s="6" t="str">
        <x:v>110901</x:v>
      </x:c>
      <x:c r="C1103" s="6" t="n">
        <x:v>6</x:v>
      </x:c>
      <x:c r="D1103" s="6" t="str">
        <x:v>喂！小心火烛</x:v>
      </x:c>
      <x:c r="E1103" s="7" t="str">
        <x:v>对指定敌方单体造成等同于虎克100%攻击力的火属性伤害。</x:v>
      </x:c>
      <x:c r="F1103" s="6" t="n">
        <x:v>1</x:v>
      </x:c>
      <x:c r="G1103" s="6" t="n">
        <x:v>0</x:v>
      </x:c>
      <x:c r="H1103" s="6" t="n">
        <x:v>0</x:v>
      </x:c>
      <x:c r="I1103" s="6" t="n">
        <x:v>0</x:v>
      </x:c>
      <x:c r="J1103" s="6" t="str">
        <x:v>[1]</x:v>
      </x:c>
      <x:c r="K1103" s="7" t="str">
        <x:v>需确认条件及分段</x:v>
      </x:c>
      <x:c r="L1103" s="6" t="str">
        <x:v>https://raw.githubusercontent.com/Mar-7th/StarRailRes/dbe8cdfcfb0bf657b9fe1cf92d5537f118ccb487/index_new/cn/character_skills.json</x:v>
      </x:c>
    </x:row>
    <x:row r="1104" ht="20" customHeight="1">
      <x:c r="A1104" s="6" t="str">
        <x:v>110901_7</x:v>
      </x:c>
      <x:c r="B1104" s="6" t="str">
        <x:v>110901</x:v>
      </x:c>
      <x:c r="C1104" s="6" t="n">
        <x:v>7</x:v>
      </x:c>
      <x:c r="D1104" s="6" t="str">
        <x:v>喂！小心火烛</x:v>
      </x:c>
      <x:c r="E1104" s="7" t="str">
        <x:v>对指定敌方单体造成等同于虎克110%攻击力的火属性伤害。</x:v>
      </x:c>
      <x:c r="F1104" s="6" t="n">
        <x:v>1.1</x:v>
      </x:c>
      <x:c r="G1104" s="6" t="n">
        <x:v>0</x:v>
      </x:c>
      <x:c r="H1104" s="6" t="n">
        <x:v>0</x:v>
      </x:c>
      <x:c r="I1104" s="6" t="n">
        <x:v>0</x:v>
      </x:c>
      <x:c r="J1104" s="6" t="str">
        <x:v>[1.1]</x:v>
      </x:c>
      <x:c r="K1104" s="7" t="str">
        <x:v>需确认条件及分段</x:v>
      </x:c>
      <x:c r="L1104" s="6" t="str">
        <x:v>https://raw.githubusercontent.com/Mar-7th/StarRailRes/dbe8cdfcfb0bf657b9fe1cf92d5537f118ccb487/index_new/cn/character_skills.json</x:v>
      </x:c>
    </x:row>
    <x:row r="1105" ht="20" customHeight="1">
      <x:c r="A1105" s="6" t="str">
        <x:v>110901_8</x:v>
      </x:c>
      <x:c r="B1105" s="6" t="str">
        <x:v>110901</x:v>
      </x:c>
      <x:c r="C1105" s="6" t="n">
        <x:v>8</x:v>
      </x:c>
      <x:c r="D1105" s="6" t="str">
        <x:v>喂！小心火烛</x:v>
      </x:c>
      <x:c r="E1105" s="7" t="str">
        <x:v>对指定敌方单体造成等同于虎克120%攻击力的火属性伤害。</x:v>
      </x:c>
      <x:c r="F1105" s="6" t="n">
        <x:v>1.2</x:v>
      </x:c>
      <x:c r="G1105" s="6" t="n">
        <x:v>0</x:v>
      </x:c>
      <x:c r="H1105" s="6" t="n">
        <x:v>0</x:v>
      </x:c>
      <x:c r="I1105" s="6" t="n">
        <x:v>0</x:v>
      </x:c>
      <x:c r="J1105" s="6" t="str">
        <x:v>[1.2]</x:v>
      </x:c>
      <x:c r="K1105" s="7" t="str">
        <x:v>需确认条件及分段</x:v>
      </x:c>
      <x:c r="L1105" s="6" t="str">
        <x:v>https://raw.githubusercontent.com/Mar-7th/StarRailRes/dbe8cdfcfb0bf657b9fe1cf92d5537f118ccb487/index_new/cn/character_skills.json</x:v>
      </x:c>
    </x:row>
    <x:row r="1106" ht="20" customHeight="1">
      <x:c r="A1106" s="6" t="str">
        <x:v>110901_9</x:v>
      </x:c>
      <x:c r="B1106" s="6" t="str">
        <x:v>110901</x:v>
      </x:c>
      <x:c r="C1106" s="6" t="n">
        <x:v>9</x:v>
      </x:c>
      <x:c r="D1106" s="6" t="str">
        <x:v>喂！小心火烛</x:v>
      </x:c>
      <x:c r="E1106" s="7" t="str">
        <x:v>对指定敌方单体造成等同于虎克130%攻击力的火属性伤害。</x:v>
      </x:c>
      <x:c r="F1106" s="6" t="n">
        <x:v>1.3</x:v>
      </x:c>
      <x:c r="G1106" s="6" t="n">
        <x:v>0</x:v>
      </x:c>
      <x:c r="H1106" s="6" t="n">
        <x:v>0</x:v>
      </x:c>
      <x:c r="I1106" s="6" t="n">
        <x:v>0</x:v>
      </x:c>
      <x:c r="J1106" s="6" t="str">
        <x:v>[1.3]</x:v>
      </x:c>
      <x:c r="K1106" s="7" t="str">
        <x:v>需确认条件及分段</x:v>
      </x:c>
      <x:c r="L1106" s="6" t="str">
        <x:v>https://raw.githubusercontent.com/Mar-7th/StarRailRes/dbe8cdfcfb0bf657b9fe1cf92d5537f118ccb487/index_new/cn/character_skills.json</x:v>
      </x:c>
    </x:row>
    <x:row r="1107" ht="20" customHeight="1">
      <x:c r="A1107" s="6" t="str">
        <x:v>110901_10</x:v>
      </x:c>
      <x:c r="B1107" s="6" t="str">
        <x:v>110901</x:v>
      </x:c>
      <x:c r="C1107" s="6" t="n">
        <x:v>10</x:v>
      </x:c>
      <x:c r="D1107" s="6" t="str">
        <x:v>喂！小心火烛</x:v>
      </x:c>
      <x:c r="E1107" s="7" t="str">
        <x:v>对指定敌方单体造成等同于虎克140%攻击力的火属性伤害。</x:v>
      </x:c>
      <x:c r="F1107" s="6" t="n">
        <x:v>1.4</x:v>
      </x:c>
      <x:c r="G1107" s="6" t="n">
        <x:v>0</x:v>
      </x:c>
      <x:c r="H1107" s="6" t="n">
        <x:v>0</x:v>
      </x:c>
      <x:c r="I1107" s="6" t="n">
        <x:v>0</x:v>
      </x:c>
      <x:c r="J1107" s="6" t="str">
        <x:v>[1.4]</x:v>
      </x:c>
      <x:c r="K1107" s="7" t="str">
        <x:v>需确认条件及分段</x:v>
      </x:c>
      <x:c r="L1107" s="6" t="str">
        <x:v>https://raw.githubusercontent.com/Mar-7th/StarRailRes/dbe8cdfcfb0bf657b9fe1cf92d5537f118ccb487/index_new/cn/character_skills.json</x:v>
      </x:c>
    </x:row>
    <x:row r="1108" ht="53" customHeight="1">
      <x:c r="A1108" s="6" t="str">
        <x:v>110902_1</x:v>
      </x:c>
      <x:c r="B1108" s="6" t="str">
        <x:v>110902</x:v>
      </x:c>
      <x:c r="C1108" s="6" t="n">
        <x:v>1</x:v>
      </x:c>
      <x:c r="D1108" s="6" t="str">
        <x:v>嘿！记得虎克吗</x:v>
      </x:c>
      <x:c r="E1108" s="7" t="str">
        <x:v>对指定敌方单体造成等同于虎克120%攻击力的火属性伤害，同时有100%的基础概率使其陷入灼烧状态，持续2回合。
灼烧状态下，敌方目标每回合开始时受到等同于虎克25%攻击力的火属性持续伤害。</x:v>
      </x:c>
      <x:c r="F1108" s="6" t="n">
        <x:v>1.2</x:v>
      </x:c>
      <x:c r="G1108" s="6" t="n">
        <x:v>0</x:v>
      </x:c>
      <x:c r="H1108" s="6" t="n">
        <x:v>0</x:v>
      </x:c>
      <x:c r="I1108" s="6" t="n">
        <x:v>0</x:v>
      </x:c>
      <x:c r="J1108" s="6" t="str">
        <x:v>[1.2, 1, 2, 0.25]</x:v>
      </x:c>
      <x:c r="K1108" s="7" t="str">
        <x:v>需确认条件及分段</x:v>
      </x:c>
      <x:c r="L1108" s="6" t="str">
        <x:v>https://raw.githubusercontent.com/Mar-7th/StarRailRes/dbe8cdfcfb0bf657b9fe1cf92d5537f118ccb487/index_new/cn/character_skills.json</x:v>
      </x:c>
    </x:row>
    <x:row r="1109" ht="53" customHeight="1">
      <x:c r="A1109" s="6" t="str">
        <x:v>110902_2</x:v>
      </x:c>
      <x:c r="B1109" s="6" t="str">
        <x:v>110902</x:v>
      </x:c>
      <x:c r="C1109" s="6" t="n">
        <x:v>2</x:v>
      </x:c>
      <x:c r="D1109" s="6" t="str">
        <x:v>嘿！记得虎克吗</x:v>
      </x:c>
      <x:c r="E1109" s="7" t="str">
        <x:v>对指定敌方单体造成等同于虎克132%攻击力的火属性伤害，同时有100%的基础概率使其陷入灼烧状态，持续2回合。
灼烧状态下，敌方目标每回合开始时受到等同于虎克27.5%攻击力的火属性持续伤害。</x:v>
      </x:c>
      <x:c r="F1109" s="6" t="n">
        <x:v>1.32</x:v>
      </x:c>
      <x:c r="G1109" s="6" t="n">
        <x:v>0</x:v>
      </x:c>
      <x:c r="H1109" s="6" t="n">
        <x:v>0</x:v>
      </x:c>
      <x:c r="I1109" s="6" t="n">
        <x:v>0</x:v>
      </x:c>
      <x:c r="J1109" s="6" t="str">
        <x:v>[1.32, 1, 2, 0.275]</x:v>
      </x:c>
      <x:c r="K1109" s="7" t="str">
        <x:v>需确认条件及分段</x:v>
      </x:c>
      <x:c r="L1109" s="6" t="str">
        <x:v>https://raw.githubusercontent.com/Mar-7th/StarRailRes/dbe8cdfcfb0bf657b9fe1cf92d5537f118ccb487/index_new/cn/character_skills.json</x:v>
      </x:c>
    </x:row>
    <x:row r="1110" ht="53" customHeight="1">
      <x:c r="A1110" s="6" t="str">
        <x:v>110902_3</x:v>
      </x:c>
      <x:c r="B1110" s="6" t="str">
        <x:v>110902</x:v>
      </x:c>
      <x:c r="C1110" s="6" t="n">
        <x:v>3</x:v>
      </x:c>
      <x:c r="D1110" s="6" t="str">
        <x:v>嘿！记得虎克吗</x:v>
      </x:c>
      <x:c r="E1110" s="7" t="str">
        <x:v>对指定敌方单体造成等同于虎克144%攻击力的火属性伤害，同时有100%的基础概率使其陷入灼烧状态，持续2回合。
灼烧状态下，敌方目标每回合开始时受到等同于虎克30%攻击力的火属性持续伤害。</x:v>
      </x:c>
      <x:c r="F1110" s="6" t="n">
        <x:v>1.44</x:v>
      </x:c>
      <x:c r="G1110" s="6" t="n">
        <x:v>0</x:v>
      </x:c>
      <x:c r="H1110" s="6" t="n">
        <x:v>0</x:v>
      </x:c>
      <x:c r="I1110" s="6" t="n">
        <x:v>0</x:v>
      </x:c>
      <x:c r="J1110" s="6" t="str">
        <x:v>[1.44, 1, 2, 0.3]</x:v>
      </x:c>
      <x:c r="K1110" s="7" t="str">
        <x:v>需确认条件及分段</x:v>
      </x:c>
      <x:c r="L1110" s="6" t="str">
        <x:v>https://raw.githubusercontent.com/Mar-7th/StarRailRes/dbe8cdfcfb0bf657b9fe1cf92d5537f118ccb487/index_new/cn/character_skills.json</x:v>
      </x:c>
    </x:row>
    <x:row r="1111" ht="53" customHeight="1">
      <x:c r="A1111" s="6" t="str">
        <x:v>110902_4</x:v>
      </x:c>
      <x:c r="B1111" s="6" t="str">
        <x:v>110902</x:v>
      </x:c>
      <x:c r="C1111" s="6" t="n">
        <x:v>4</x:v>
      </x:c>
      <x:c r="D1111" s="6" t="str">
        <x:v>嘿！记得虎克吗</x:v>
      </x:c>
      <x:c r="E1111" s="7" t="str">
        <x:v>对指定敌方单体造成等同于虎克156%攻击力的火属性伤害，同时有100%的基础概率使其陷入灼烧状态，持续2回合。
灼烧状态下，敌方目标每回合开始时受到等同于虎克32.5%攻击力的火属性持续伤害。</x:v>
      </x:c>
      <x:c r="F1111" s="6" t="n">
        <x:v>1.56</x:v>
      </x:c>
      <x:c r="G1111" s="6" t="n">
        <x:v>0</x:v>
      </x:c>
      <x:c r="H1111" s="6" t="n">
        <x:v>0</x:v>
      </x:c>
      <x:c r="I1111" s="6" t="n">
        <x:v>0</x:v>
      </x:c>
      <x:c r="J1111" s="6" t="str">
        <x:v>[1.56, 1, 2, 0.325]</x:v>
      </x:c>
      <x:c r="K1111" s="7" t="str">
        <x:v>需确认条件及分段</x:v>
      </x:c>
      <x:c r="L1111" s="6" t="str">
        <x:v>https://raw.githubusercontent.com/Mar-7th/StarRailRes/dbe8cdfcfb0bf657b9fe1cf92d5537f118ccb487/index_new/cn/character_skills.json</x:v>
      </x:c>
    </x:row>
    <x:row r="1112" ht="53" customHeight="1">
      <x:c r="A1112" s="6" t="str">
        <x:v>110902_5</x:v>
      </x:c>
      <x:c r="B1112" s="6" t="str">
        <x:v>110902</x:v>
      </x:c>
      <x:c r="C1112" s="6" t="n">
        <x:v>5</x:v>
      </x:c>
      <x:c r="D1112" s="6" t="str">
        <x:v>嘿！记得虎克吗</x:v>
      </x:c>
      <x:c r="E1112" s="7" t="str">
        <x:v>对指定敌方单体造成等同于虎克168%攻击力的火属性伤害，同时有100%的基础概率使其陷入灼烧状态，持续2回合。
灼烧状态下，敌方目标每回合开始时受到等同于虎克35%攻击力的火属性持续伤害。</x:v>
      </x:c>
      <x:c r="F1112" s="6" t="n">
        <x:v>1.68</x:v>
      </x:c>
      <x:c r="G1112" s="6" t="n">
        <x:v>0</x:v>
      </x:c>
      <x:c r="H1112" s="6" t="n">
        <x:v>0</x:v>
      </x:c>
      <x:c r="I1112" s="6" t="n">
        <x:v>0</x:v>
      </x:c>
      <x:c r="J1112" s="6" t="str">
        <x:v>[1.68, 1, 2, 0.35]</x:v>
      </x:c>
      <x:c r="K1112" s="7" t="str">
        <x:v>需确认条件及分段</x:v>
      </x:c>
      <x:c r="L1112" s="6" t="str">
        <x:v>https://raw.githubusercontent.com/Mar-7th/StarRailRes/dbe8cdfcfb0bf657b9fe1cf92d5537f118ccb487/index_new/cn/character_skills.json</x:v>
      </x:c>
    </x:row>
    <x:row r="1113" ht="53" customHeight="1">
      <x:c r="A1113" s="6" t="str">
        <x:v>110902_6</x:v>
      </x:c>
      <x:c r="B1113" s="6" t="str">
        <x:v>110902</x:v>
      </x:c>
      <x:c r="C1113" s="6" t="n">
        <x:v>6</x:v>
      </x:c>
      <x:c r="D1113" s="6" t="str">
        <x:v>嘿！记得虎克吗</x:v>
      </x:c>
      <x:c r="E1113" s="7" t="str">
        <x:v>对指定敌方单体造成等同于虎克180%攻击力的火属性伤害，同时有100%的基础概率使其陷入灼烧状态，持续2回合。
灼烧状态下，敌方目标每回合开始时受到等同于虎克38.75%攻击力的火属性持续伤害。</x:v>
      </x:c>
      <x:c r="F1113" s="6" t="n">
        <x:v>1.8</x:v>
      </x:c>
      <x:c r="G1113" s="6" t="n">
        <x:v>0</x:v>
      </x:c>
      <x:c r="H1113" s="6" t="n">
        <x:v>0</x:v>
      </x:c>
      <x:c r="I1113" s="6" t="n">
        <x:v>0</x:v>
      </x:c>
      <x:c r="J1113" s="6" t="str">
        <x:v>[1.8, 1, 2, 0.3875]</x:v>
      </x:c>
      <x:c r="K1113" s="7" t="str">
        <x:v>需确认条件及分段</x:v>
      </x:c>
      <x:c r="L1113" s="6" t="str">
        <x:v>https://raw.githubusercontent.com/Mar-7th/StarRailRes/dbe8cdfcfb0bf657b9fe1cf92d5537f118ccb487/index_new/cn/character_skills.json</x:v>
      </x:c>
    </x:row>
    <x:row r="1114" ht="53" customHeight="1">
      <x:c r="A1114" s="6" t="str">
        <x:v>110902_7</x:v>
      </x:c>
      <x:c r="B1114" s="6" t="str">
        <x:v>110902</x:v>
      </x:c>
      <x:c r="C1114" s="6" t="n">
        <x:v>7</x:v>
      </x:c>
      <x:c r="D1114" s="6" t="str">
        <x:v>嘿！记得虎克吗</x:v>
      </x:c>
      <x:c r="E1114" s="7" t="str">
        <x:v>对指定敌方单体造成等同于虎克195%攻击力的火属性伤害，同时有100%的基础概率使其陷入灼烧状态，持续2回合。
灼烧状态下，敌方目标每回合开始时受到等同于虎克43.75%攻击力的火属性持续伤害。</x:v>
      </x:c>
      <x:c r="F1114" s="6" t="n">
        <x:v>1.95</x:v>
      </x:c>
      <x:c r="G1114" s="6" t="n">
        <x:v>0</x:v>
      </x:c>
      <x:c r="H1114" s="6" t="n">
        <x:v>0</x:v>
      </x:c>
      <x:c r="I1114" s="6" t="n">
        <x:v>0</x:v>
      </x:c>
      <x:c r="J1114" s="6" t="str">
        <x:v>[1.95, 1, 2, 0.4375]</x:v>
      </x:c>
      <x:c r="K1114" s="7" t="str">
        <x:v>需确认条件及分段</x:v>
      </x:c>
      <x:c r="L1114" s="6" t="str">
        <x:v>https://raw.githubusercontent.com/Mar-7th/StarRailRes/dbe8cdfcfb0bf657b9fe1cf92d5537f118ccb487/index_new/cn/character_skills.json</x:v>
      </x:c>
    </x:row>
    <x:row r="1115" ht="53" customHeight="1">
      <x:c r="A1115" s="6" t="str">
        <x:v>110902_8</x:v>
      </x:c>
      <x:c r="B1115" s="6" t="str">
        <x:v>110902</x:v>
      </x:c>
      <x:c r="C1115" s="6" t="n">
        <x:v>8</x:v>
      </x:c>
      <x:c r="D1115" s="6" t="str">
        <x:v>嘿！记得虎克吗</x:v>
      </x:c>
      <x:c r="E1115" s="7" t="str">
        <x:v>对指定敌方单体造成等同于虎克210%攻击力的火属性伤害，同时有100%的基础概率使其陷入灼烧状态，持续2回合。
灼烧状态下，敌方目标每回合开始时受到等同于虎克50%攻击力的火属性持续伤害。</x:v>
      </x:c>
      <x:c r="F1115" s="6" t="n">
        <x:v>2.1</x:v>
      </x:c>
      <x:c r="G1115" s="6" t="n">
        <x:v>0</x:v>
      </x:c>
      <x:c r="H1115" s="6" t="n">
        <x:v>0</x:v>
      </x:c>
      <x:c r="I1115" s="6" t="n">
        <x:v>0</x:v>
      </x:c>
      <x:c r="J1115" s="6" t="str">
        <x:v>[2.1, 1, 2, 0.5]</x:v>
      </x:c>
      <x:c r="K1115" s="7" t="str">
        <x:v>需确认条件及分段</x:v>
      </x:c>
      <x:c r="L1115" s="6" t="str">
        <x:v>https://raw.githubusercontent.com/Mar-7th/StarRailRes/dbe8cdfcfb0bf657b9fe1cf92d5537f118ccb487/index_new/cn/character_skills.json</x:v>
      </x:c>
    </x:row>
    <x:row r="1116" ht="53" customHeight="1">
      <x:c r="A1116" s="6" t="str">
        <x:v>110902_9</x:v>
      </x:c>
      <x:c r="B1116" s="6" t="str">
        <x:v>110902</x:v>
      </x:c>
      <x:c r="C1116" s="6" t="n">
        <x:v>9</x:v>
      </x:c>
      <x:c r="D1116" s="6" t="str">
        <x:v>嘿！记得虎克吗</x:v>
      </x:c>
      <x:c r="E1116" s="7" t="str">
        <x:v>对指定敌方单体造成等同于虎克225%攻击力的火属性伤害，同时有100%的基础概率使其陷入灼烧状态，持续2回合。
灼烧状态下，敌方目标每回合开始时受到等同于虎克57.5%攻击力的火属性持续伤害。</x:v>
      </x:c>
      <x:c r="F1116" s="6" t="n">
        <x:v>2.25</x:v>
      </x:c>
      <x:c r="G1116" s="6" t="n">
        <x:v>0</x:v>
      </x:c>
      <x:c r="H1116" s="6" t="n">
        <x:v>0</x:v>
      </x:c>
      <x:c r="I1116" s="6" t="n">
        <x:v>0</x:v>
      </x:c>
      <x:c r="J1116" s="6" t="str">
        <x:v>[2.25, 1, 2, 0.575]</x:v>
      </x:c>
      <x:c r="K1116" s="7" t="str">
        <x:v>需确认条件及分段</x:v>
      </x:c>
      <x:c r="L1116" s="6" t="str">
        <x:v>https://raw.githubusercontent.com/Mar-7th/StarRailRes/dbe8cdfcfb0bf657b9fe1cf92d5537f118ccb487/index_new/cn/character_skills.json</x:v>
      </x:c>
    </x:row>
    <x:row r="1117" ht="53" customHeight="1">
      <x:c r="A1117" s="6" t="str">
        <x:v>110902_10</x:v>
      </x:c>
      <x:c r="B1117" s="6" t="str">
        <x:v>110902</x:v>
      </x:c>
      <x:c r="C1117" s="6" t="n">
        <x:v>10</x:v>
      </x:c>
      <x:c r="D1117" s="6" t="str">
        <x:v>嘿！记得虎克吗</x:v>
      </x:c>
      <x:c r="E1117" s="7" t="str">
        <x:v>对指定敌方单体造成等同于虎克240%攻击力的火属性伤害，同时有100%的基础概率使其陷入灼烧状态，持续2回合。
灼烧状态下，敌方目标每回合开始时受到等同于虎克65%攻击力的火属性持续伤害。</x:v>
      </x:c>
      <x:c r="F1117" s="6" t="n">
        <x:v>2.4</x:v>
      </x:c>
      <x:c r="G1117" s="6" t="n">
        <x:v>0</x:v>
      </x:c>
      <x:c r="H1117" s="6" t="n">
        <x:v>0</x:v>
      </x:c>
      <x:c r="I1117" s="6" t="n">
        <x:v>0</x:v>
      </x:c>
      <x:c r="J1117" s="6" t="str">
        <x:v>[2.4, 1, 2, 0.65]</x:v>
      </x:c>
      <x:c r="K1117" s="7" t="str">
        <x:v>需确认条件及分段</x:v>
      </x:c>
      <x:c r="L1117" s="6" t="str">
        <x:v>https://raw.githubusercontent.com/Mar-7th/StarRailRes/dbe8cdfcfb0bf657b9fe1cf92d5537f118ccb487/index_new/cn/character_skills.json</x:v>
      </x:c>
    </x:row>
    <x:row r="1118" ht="53" customHeight="1">
      <x:c r="A1118" s="6" t="str">
        <x:v>110902_11</x:v>
      </x:c>
      <x:c r="B1118" s="6" t="str">
        <x:v>110902</x:v>
      </x:c>
      <x:c r="C1118" s="6" t="n">
        <x:v>11</x:v>
      </x:c>
      <x:c r="D1118" s="6" t="str">
        <x:v>嘿！记得虎克吗</x:v>
      </x:c>
      <x:c r="E1118" s="7" t="str">
        <x:v>对指定敌方单体造成等同于虎克252%攻击力的火属性伤害，同时有100%的基础概率使其陷入灼烧状态，持续2回合。
灼烧状态下，敌方目标每回合开始时受到等同于虎克68.25%攻击力的火属性持续伤害。</x:v>
      </x:c>
      <x:c r="F1118" s="6" t="n">
        <x:v>2.52</x:v>
      </x:c>
      <x:c r="G1118" s="6" t="n">
        <x:v>0</x:v>
      </x:c>
      <x:c r="H1118" s="6" t="n">
        <x:v>0</x:v>
      </x:c>
      <x:c r="I1118" s="6" t="n">
        <x:v>0</x:v>
      </x:c>
      <x:c r="J1118" s="6" t="str">
        <x:v>[2.52, 1, 2, 0.6825]</x:v>
      </x:c>
      <x:c r="K1118" s="7" t="str">
        <x:v>需确认条件及分段</x:v>
      </x:c>
      <x:c r="L1118" s="6" t="str">
        <x:v>https://raw.githubusercontent.com/Mar-7th/StarRailRes/dbe8cdfcfb0bf657b9fe1cf92d5537f118ccb487/index_new/cn/character_skills.json</x:v>
      </x:c>
    </x:row>
    <x:row r="1119" ht="53" customHeight="1">
      <x:c r="A1119" s="6" t="str">
        <x:v>110902_12</x:v>
      </x:c>
      <x:c r="B1119" s="6" t="str">
        <x:v>110902</x:v>
      </x:c>
      <x:c r="C1119" s="6" t="n">
        <x:v>12</x:v>
      </x:c>
      <x:c r="D1119" s="6" t="str">
        <x:v>嘿！记得虎克吗</x:v>
      </x:c>
      <x:c r="E1119" s="7" t="str">
        <x:v>对指定敌方单体造成等同于虎克264%攻击力的火属性伤害，同时有100%的基础概率使其陷入灼烧状态，持续2回合。
灼烧状态下，敌方目标每回合开始时受到等同于虎克71.5%攻击力的火属性持续伤害。</x:v>
      </x:c>
      <x:c r="F1119" s="6" t="n">
        <x:v>2.64</x:v>
      </x:c>
      <x:c r="G1119" s="6" t="n">
        <x:v>0</x:v>
      </x:c>
      <x:c r="H1119" s="6" t="n">
        <x:v>0</x:v>
      </x:c>
      <x:c r="I1119" s="6" t="n">
        <x:v>0</x:v>
      </x:c>
      <x:c r="J1119" s="6" t="str">
        <x:v>[2.64, 1, 2, 0.715]</x:v>
      </x:c>
      <x:c r="K1119" s="7" t="str">
        <x:v>需确认条件及分段</x:v>
      </x:c>
      <x:c r="L1119" s="6" t="str">
        <x:v>https://raw.githubusercontent.com/Mar-7th/StarRailRes/dbe8cdfcfb0bf657b9fe1cf92d5537f118ccb487/index_new/cn/character_skills.json</x:v>
      </x:c>
    </x:row>
    <x:row r="1120" ht="53" customHeight="1">
      <x:c r="A1120" s="6" t="str">
        <x:v>110902_13</x:v>
      </x:c>
      <x:c r="B1120" s="6" t="str">
        <x:v>110902</x:v>
      </x:c>
      <x:c r="C1120" s="6" t="n">
        <x:v>13</x:v>
      </x:c>
      <x:c r="D1120" s="6" t="str">
        <x:v>嘿！记得虎克吗</x:v>
      </x:c>
      <x:c r="E1120" s="7" t="str">
        <x:v>对指定敌方单体造成等同于虎克276%攻击力的火属性伤害，同时有100%的基础概率使其陷入灼烧状态，持续2回合。
灼烧状态下，敌方目标每回合开始时受到等同于虎克74.75%攻击力的火属性持续伤害。</x:v>
      </x:c>
      <x:c r="F1120" s="6" t="n">
        <x:v>2.76</x:v>
      </x:c>
      <x:c r="G1120" s="6" t="n">
        <x:v>0</x:v>
      </x:c>
      <x:c r="H1120" s="6" t="n">
        <x:v>0</x:v>
      </x:c>
      <x:c r="I1120" s="6" t="n">
        <x:v>0</x:v>
      </x:c>
      <x:c r="J1120" s="6" t="str">
        <x:v>[2.76, 1, 2, 0.7475]</x:v>
      </x:c>
      <x:c r="K1120" s="7" t="str">
        <x:v>需确认条件及分段</x:v>
      </x:c>
      <x:c r="L1120" s="6" t="str">
        <x:v>https://raw.githubusercontent.com/Mar-7th/StarRailRes/dbe8cdfcfb0bf657b9fe1cf92d5537f118ccb487/index_new/cn/character_skills.json</x:v>
      </x:c>
    </x:row>
    <x:row r="1121" ht="53" customHeight="1">
      <x:c r="A1121" s="6" t="str">
        <x:v>110902_14</x:v>
      </x:c>
      <x:c r="B1121" s="6" t="str">
        <x:v>110902</x:v>
      </x:c>
      <x:c r="C1121" s="6" t="n">
        <x:v>14</x:v>
      </x:c>
      <x:c r="D1121" s="6" t="str">
        <x:v>嘿！记得虎克吗</x:v>
      </x:c>
      <x:c r="E1121" s="7" t="str">
        <x:v>对指定敌方单体造成等同于虎克288%攻击力的火属性伤害，同时有100%的基础概率使其陷入灼烧状态，持续2回合。
灼烧状态下，敌方目标每回合开始时受到等同于虎克78%攻击力的火属性持续伤害。</x:v>
      </x:c>
      <x:c r="F1121" s="6" t="n">
        <x:v>2.88</x:v>
      </x:c>
      <x:c r="G1121" s="6" t="n">
        <x:v>0</x:v>
      </x:c>
      <x:c r="H1121" s="6" t="n">
        <x:v>0</x:v>
      </x:c>
      <x:c r="I1121" s="6" t="n">
        <x:v>0</x:v>
      </x:c>
      <x:c r="J1121" s="6" t="str">
        <x:v>[2.88, 1, 2, 0.78]</x:v>
      </x:c>
      <x:c r="K1121" s="7" t="str">
        <x:v>需确认条件及分段</x:v>
      </x:c>
      <x:c r="L1121" s="6" t="str">
        <x:v>https://raw.githubusercontent.com/Mar-7th/StarRailRes/dbe8cdfcfb0bf657b9fe1cf92d5537f118ccb487/index_new/cn/character_skills.json</x:v>
      </x:c>
    </x:row>
    <x:row r="1122" ht="53" customHeight="1">
      <x:c r="A1122" s="6" t="str">
        <x:v>110902_15</x:v>
      </x:c>
      <x:c r="B1122" s="6" t="str">
        <x:v>110902</x:v>
      </x:c>
      <x:c r="C1122" s="6" t="n">
        <x:v>15</x:v>
      </x:c>
      <x:c r="D1122" s="6" t="str">
        <x:v>嘿！记得虎克吗</x:v>
      </x:c>
      <x:c r="E1122" s="7" t="str">
        <x:v>对指定敌方单体造成等同于虎克300%攻击力的火属性伤害，同时有100%的基础概率使其陷入灼烧状态，持续2回合。
灼烧状态下，敌方目标每回合开始时受到等同于虎克81.25%攻击力的火属性持续伤害。</x:v>
      </x:c>
      <x:c r="F1122" s="6" t="n">
        <x:v>3</x:v>
      </x:c>
      <x:c r="G1122" s="6" t="n">
        <x:v>0</x:v>
      </x:c>
      <x:c r="H1122" s="6" t="n">
        <x:v>0</x:v>
      </x:c>
      <x:c r="I1122" s="6" t="n">
        <x:v>0</x:v>
      </x:c>
      <x:c r="J1122" s="6" t="str">
        <x:v>[3, 1, 2, 0.8125]</x:v>
      </x:c>
      <x:c r="K1122" s="7" t="str">
        <x:v>需确认条件及分段</x:v>
      </x:c>
      <x:c r="L1122" s="6" t="str">
        <x:v>https://raw.githubusercontent.com/Mar-7th/StarRailRes/dbe8cdfcfb0bf657b9fe1cf92d5537f118ccb487/index_new/cn/character_skills.json</x:v>
      </x:c>
    </x:row>
    <x:row r="1123" ht="38" customHeight="1">
      <x:c r="A1123" s="6" t="str">
        <x:v>110903_1</x:v>
      </x:c>
      <x:c r="B1123" s="6" t="str">
        <x:v>110903</x:v>
      </x:c>
      <x:c r="C1123" s="6" t="n">
        <x:v>1</x:v>
      </x:c>
      <x:c r="D1123" s="6" t="str">
        <x:v>轰！飞来焰火</x:v>
      </x:c>
      <x:c r="E1123" s="7" t="str">
        <x:v>对指定敌方单体造成等同于虎克240%攻击力的火属性伤害。
施放终结技后，下一次施放的战技得到强化，强化后的战技能够同时对指定敌方单体及其相邻目标造成伤害。</x:v>
      </x:c>
      <x:c r="F1123" s="6" t="n">
        <x:v>2.4</x:v>
      </x:c>
      <x:c r="G1123" s="6" t="n">
        <x:v>0</x:v>
      </x:c>
      <x:c r="H1123" s="6" t="n">
        <x:v>0</x:v>
      </x:c>
      <x:c r="I1123" s="6" t="n">
        <x:v>0</x:v>
      </x:c>
      <x:c r="J1123" s="6" t="str">
        <x:v>[2.4]</x:v>
      </x:c>
      <x:c r="K1123" s="7" t="str">
        <x:v>需确认条件及分段</x:v>
      </x:c>
      <x:c r="L1123" s="6" t="str">
        <x:v>https://raw.githubusercontent.com/Mar-7th/StarRailRes/dbe8cdfcfb0bf657b9fe1cf92d5537f118ccb487/index_new/cn/character_skills.json</x:v>
      </x:c>
    </x:row>
    <x:row r="1124" ht="38" customHeight="1">
      <x:c r="A1124" s="6" t="str">
        <x:v>110903_2</x:v>
      </x:c>
      <x:c r="B1124" s="6" t="str">
        <x:v>110903</x:v>
      </x:c>
      <x:c r="C1124" s="6" t="n">
        <x:v>2</x:v>
      </x:c>
      <x:c r="D1124" s="6" t="str">
        <x:v>轰！飞来焰火</x:v>
      </x:c>
      <x:c r="E1124" s="7" t="str">
        <x:v>对指定敌方单体造成等同于虎克256%攻击力的火属性伤害。
施放终结技后，下一次施放的战技得到强化，强化后的战技能够同时对指定敌方单体及其相邻目标造成伤害。</x:v>
      </x:c>
      <x:c r="F1124" s="6" t="n">
        <x:v>2.56</x:v>
      </x:c>
      <x:c r="G1124" s="6" t="n">
        <x:v>0</x:v>
      </x:c>
      <x:c r="H1124" s="6" t="n">
        <x:v>0</x:v>
      </x:c>
      <x:c r="I1124" s="6" t="n">
        <x:v>0</x:v>
      </x:c>
      <x:c r="J1124" s="6" t="str">
        <x:v>[2.56]</x:v>
      </x:c>
      <x:c r="K1124" s="7" t="str">
        <x:v>需确认条件及分段</x:v>
      </x:c>
      <x:c r="L1124" s="6" t="str">
        <x:v>https://raw.githubusercontent.com/Mar-7th/StarRailRes/dbe8cdfcfb0bf657b9fe1cf92d5537f118ccb487/index_new/cn/character_skills.json</x:v>
      </x:c>
    </x:row>
    <x:row r="1125" ht="38" customHeight="1">
      <x:c r="A1125" s="6" t="str">
        <x:v>110903_3</x:v>
      </x:c>
      <x:c r="B1125" s="6" t="str">
        <x:v>110903</x:v>
      </x:c>
      <x:c r="C1125" s="6" t="n">
        <x:v>3</x:v>
      </x:c>
      <x:c r="D1125" s="6" t="str">
        <x:v>轰！飞来焰火</x:v>
      </x:c>
      <x:c r="E1125" s="7" t="str">
        <x:v>对指定敌方单体造成等同于虎克272%攻击力的火属性伤害。
施放终结技后，下一次施放的战技得到强化，强化后的战技能够同时对指定敌方单体及其相邻目标造成伤害。</x:v>
      </x:c>
      <x:c r="F1125" s="6" t="n">
        <x:v>2.72</x:v>
      </x:c>
      <x:c r="G1125" s="6" t="n">
        <x:v>0</x:v>
      </x:c>
      <x:c r="H1125" s="6" t="n">
        <x:v>0</x:v>
      </x:c>
      <x:c r="I1125" s="6" t="n">
        <x:v>0</x:v>
      </x:c>
      <x:c r="J1125" s="6" t="str">
        <x:v>[2.72]</x:v>
      </x:c>
      <x:c r="K1125" s="7" t="str">
        <x:v>需确认条件及分段</x:v>
      </x:c>
      <x:c r="L1125" s="6" t="str">
        <x:v>https://raw.githubusercontent.com/Mar-7th/StarRailRes/dbe8cdfcfb0bf657b9fe1cf92d5537f118ccb487/index_new/cn/character_skills.json</x:v>
      </x:c>
    </x:row>
    <x:row r="1126" ht="38" customHeight="1">
      <x:c r="A1126" s="6" t="str">
        <x:v>110903_4</x:v>
      </x:c>
      <x:c r="B1126" s="6" t="str">
        <x:v>110903</x:v>
      </x:c>
      <x:c r="C1126" s="6" t="n">
        <x:v>4</x:v>
      </x:c>
      <x:c r="D1126" s="6" t="str">
        <x:v>轰！飞来焰火</x:v>
      </x:c>
      <x:c r="E1126" s="7" t="str">
        <x:v>对指定敌方单体造成等同于虎克288%攻击力的火属性伤害。
施放终结技后，下一次施放的战技得到强化，强化后的战技能够同时对指定敌方单体及其相邻目标造成伤害。</x:v>
      </x:c>
      <x:c r="F1126" s="6" t="n">
        <x:v>2.88</x:v>
      </x:c>
      <x:c r="G1126" s="6" t="n">
        <x:v>0</x:v>
      </x:c>
      <x:c r="H1126" s="6" t="n">
        <x:v>0</x:v>
      </x:c>
      <x:c r="I1126" s="6" t="n">
        <x:v>0</x:v>
      </x:c>
      <x:c r="J1126" s="6" t="str">
        <x:v>[2.88]</x:v>
      </x:c>
      <x:c r="K1126" s="7" t="str">
        <x:v>需确认条件及分段</x:v>
      </x:c>
      <x:c r="L1126" s="6" t="str">
        <x:v>https://raw.githubusercontent.com/Mar-7th/StarRailRes/dbe8cdfcfb0bf657b9fe1cf92d5537f118ccb487/index_new/cn/character_skills.json</x:v>
      </x:c>
    </x:row>
    <x:row r="1127" ht="38" customHeight="1">
      <x:c r="A1127" s="6" t="str">
        <x:v>110903_5</x:v>
      </x:c>
      <x:c r="B1127" s="6" t="str">
        <x:v>110903</x:v>
      </x:c>
      <x:c r="C1127" s="6" t="n">
        <x:v>5</x:v>
      </x:c>
      <x:c r="D1127" s="6" t="str">
        <x:v>轰！飞来焰火</x:v>
      </x:c>
      <x:c r="E1127" s="7" t="str">
        <x:v>对指定敌方单体造成等同于虎克304%攻击力的火属性伤害。
施放终结技后，下一次施放的战技得到强化，强化后的战技能够同时对指定敌方单体及其相邻目标造成伤害。</x:v>
      </x:c>
      <x:c r="F1127" s="6" t="n">
        <x:v>3.04</x:v>
      </x:c>
      <x:c r="G1127" s="6" t="n">
        <x:v>0</x:v>
      </x:c>
      <x:c r="H1127" s="6" t="n">
        <x:v>0</x:v>
      </x:c>
      <x:c r="I1127" s="6" t="n">
        <x:v>0</x:v>
      </x:c>
      <x:c r="J1127" s="6" t="str">
        <x:v>[3.04]</x:v>
      </x:c>
      <x:c r="K1127" s="7" t="str">
        <x:v>需确认条件及分段</x:v>
      </x:c>
      <x:c r="L1127" s="6" t="str">
        <x:v>https://raw.githubusercontent.com/Mar-7th/StarRailRes/dbe8cdfcfb0bf657b9fe1cf92d5537f118ccb487/index_new/cn/character_skills.json</x:v>
      </x:c>
    </x:row>
    <x:row r="1128" ht="38" customHeight="1">
      <x:c r="A1128" s="6" t="str">
        <x:v>110903_6</x:v>
      </x:c>
      <x:c r="B1128" s="6" t="str">
        <x:v>110903</x:v>
      </x:c>
      <x:c r="C1128" s="6" t="n">
        <x:v>6</x:v>
      </x:c>
      <x:c r="D1128" s="6" t="str">
        <x:v>轰！飞来焰火</x:v>
      </x:c>
      <x:c r="E1128" s="7" t="str">
        <x:v>对指定敌方单体造成等同于虎克320%攻击力的火属性伤害。
施放终结技后，下一次施放的战技得到强化，强化后的战技能够同时对指定敌方单体及其相邻目标造成伤害。</x:v>
      </x:c>
      <x:c r="F1128" s="6" t="n">
        <x:v>3.2</x:v>
      </x:c>
      <x:c r="G1128" s="6" t="n">
        <x:v>0</x:v>
      </x:c>
      <x:c r="H1128" s="6" t="n">
        <x:v>0</x:v>
      </x:c>
      <x:c r="I1128" s="6" t="n">
        <x:v>0</x:v>
      </x:c>
      <x:c r="J1128" s="6" t="str">
        <x:v>[3.2]</x:v>
      </x:c>
      <x:c r="K1128" s="7" t="str">
        <x:v>需确认条件及分段</x:v>
      </x:c>
      <x:c r="L1128" s="6" t="str">
        <x:v>https://raw.githubusercontent.com/Mar-7th/StarRailRes/dbe8cdfcfb0bf657b9fe1cf92d5537f118ccb487/index_new/cn/character_skills.json</x:v>
      </x:c>
    </x:row>
    <x:row r="1129" ht="38" customHeight="1">
      <x:c r="A1129" s="6" t="str">
        <x:v>110903_7</x:v>
      </x:c>
      <x:c r="B1129" s="6" t="str">
        <x:v>110903</x:v>
      </x:c>
      <x:c r="C1129" s="6" t="n">
        <x:v>7</x:v>
      </x:c>
      <x:c r="D1129" s="6" t="str">
        <x:v>轰！飞来焰火</x:v>
      </x:c>
      <x:c r="E1129" s="7" t="str">
        <x:v>对指定敌方单体造成等同于虎克340%攻击力的火属性伤害。
施放终结技后，下一次施放的战技得到强化，强化后的战技能够同时对指定敌方单体及其相邻目标造成伤害。</x:v>
      </x:c>
      <x:c r="F1129" s="6" t="n">
        <x:v>3.4</x:v>
      </x:c>
      <x:c r="G1129" s="6" t="n">
        <x:v>0</x:v>
      </x:c>
      <x:c r="H1129" s="6" t="n">
        <x:v>0</x:v>
      </x:c>
      <x:c r="I1129" s="6" t="n">
        <x:v>0</x:v>
      </x:c>
      <x:c r="J1129" s="6" t="str">
        <x:v>[3.4]</x:v>
      </x:c>
      <x:c r="K1129" s="7" t="str">
        <x:v>需确认条件及分段</x:v>
      </x:c>
      <x:c r="L1129" s="6" t="str">
        <x:v>https://raw.githubusercontent.com/Mar-7th/StarRailRes/dbe8cdfcfb0bf657b9fe1cf92d5537f118ccb487/index_new/cn/character_skills.json</x:v>
      </x:c>
    </x:row>
    <x:row r="1130" ht="38" customHeight="1">
      <x:c r="A1130" s="6" t="str">
        <x:v>110903_8</x:v>
      </x:c>
      <x:c r="B1130" s="6" t="str">
        <x:v>110903</x:v>
      </x:c>
      <x:c r="C1130" s="6" t="n">
        <x:v>8</x:v>
      </x:c>
      <x:c r="D1130" s="6" t="str">
        <x:v>轰！飞来焰火</x:v>
      </x:c>
      <x:c r="E1130" s="7" t="str">
        <x:v>对指定敌方单体造成等同于虎克360%攻击力的火属性伤害。
施放终结技后，下一次施放的战技得到强化，强化后的战技能够同时对指定敌方单体及其相邻目标造成伤害。</x:v>
      </x:c>
      <x:c r="F1130" s="6" t="n">
        <x:v>3.6</x:v>
      </x:c>
      <x:c r="G1130" s="6" t="n">
        <x:v>0</x:v>
      </x:c>
      <x:c r="H1130" s="6" t="n">
        <x:v>0</x:v>
      </x:c>
      <x:c r="I1130" s="6" t="n">
        <x:v>0</x:v>
      </x:c>
      <x:c r="J1130" s="6" t="str">
        <x:v>[3.6]</x:v>
      </x:c>
      <x:c r="K1130" s="7" t="str">
        <x:v>需确认条件及分段</x:v>
      </x:c>
      <x:c r="L1130" s="6" t="str">
        <x:v>https://raw.githubusercontent.com/Mar-7th/StarRailRes/dbe8cdfcfb0bf657b9fe1cf92d5537f118ccb487/index_new/cn/character_skills.json</x:v>
      </x:c>
    </x:row>
    <x:row r="1131" ht="38" customHeight="1">
      <x:c r="A1131" s="6" t="str">
        <x:v>110903_9</x:v>
      </x:c>
      <x:c r="B1131" s="6" t="str">
        <x:v>110903</x:v>
      </x:c>
      <x:c r="C1131" s="6" t="n">
        <x:v>9</x:v>
      </x:c>
      <x:c r="D1131" s="6" t="str">
        <x:v>轰！飞来焰火</x:v>
      </x:c>
      <x:c r="E1131" s="7" t="str">
        <x:v>对指定敌方单体造成等同于虎克380%攻击力的火属性伤害。
施放终结技后，下一次施放的战技得到强化，强化后的战技能够同时对指定敌方单体及其相邻目标造成伤害。</x:v>
      </x:c>
      <x:c r="F1131" s="6" t="n">
        <x:v>3.8</x:v>
      </x:c>
      <x:c r="G1131" s="6" t="n">
        <x:v>0</x:v>
      </x:c>
      <x:c r="H1131" s="6" t="n">
        <x:v>0</x:v>
      </x:c>
      <x:c r="I1131" s="6" t="n">
        <x:v>0</x:v>
      </x:c>
      <x:c r="J1131" s="6" t="str">
        <x:v>[3.8]</x:v>
      </x:c>
      <x:c r="K1131" s="7" t="str">
        <x:v>需确认条件及分段</x:v>
      </x:c>
      <x:c r="L1131" s="6" t="str">
        <x:v>https://raw.githubusercontent.com/Mar-7th/StarRailRes/dbe8cdfcfb0bf657b9fe1cf92d5537f118ccb487/index_new/cn/character_skills.json</x:v>
      </x:c>
    </x:row>
    <x:row r="1132" ht="38" customHeight="1">
      <x:c r="A1132" s="6" t="str">
        <x:v>110903_10</x:v>
      </x:c>
      <x:c r="B1132" s="6" t="str">
        <x:v>110903</x:v>
      </x:c>
      <x:c r="C1132" s="6" t="n">
        <x:v>10</x:v>
      </x:c>
      <x:c r="D1132" s="6" t="str">
        <x:v>轰！飞来焰火</x:v>
      </x:c>
      <x:c r="E1132" s="7" t="str">
        <x:v>对指定敌方单体造成等同于虎克400%攻击力的火属性伤害。
施放终结技后，下一次施放的战技得到强化，强化后的战技能够同时对指定敌方单体及其相邻目标造成伤害。</x:v>
      </x:c>
      <x:c r="F1132" s="6" t="n">
        <x:v>4</x:v>
      </x:c>
      <x:c r="G1132" s="6" t="n">
        <x:v>0</x:v>
      </x:c>
      <x:c r="H1132" s="6" t="n">
        <x:v>0</x:v>
      </x:c>
      <x:c r="I1132" s="6" t="n">
        <x:v>0</x:v>
      </x:c>
      <x:c r="J1132" s="6" t="str">
        <x:v>[4]</x:v>
      </x:c>
      <x:c r="K1132" s="7" t="str">
        <x:v>需确认条件及分段</x:v>
      </x:c>
      <x:c r="L1132" s="6" t="str">
        <x:v>https://raw.githubusercontent.com/Mar-7th/StarRailRes/dbe8cdfcfb0bf657b9fe1cf92d5537f118ccb487/index_new/cn/character_skills.json</x:v>
      </x:c>
    </x:row>
    <x:row r="1133" ht="38" customHeight="1">
      <x:c r="A1133" s="6" t="str">
        <x:v>110903_11</x:v>
      </x:c>
      <x:c r="B1133" s="6" t="str">
        <x:v>110903</x:v>
      </x:c>
      <x:c r="C1133" s="6" t="n">
        <x:v>11</x:v>
      </x:c>
      <x:c r="D1133" s="6" t="str">
        <x:v>轰！飞来焰火</x:v>
      </x:c>
      <x:c r="E1133" s="7" t="str">
        <x:v>对指定敌方单体造成等同于虎克416%攻击力的火属性伤害。
施放终结技后，下一次施放的战技得到强化，强化后的战技能够同时对指定敌方单体及其相邻目标造成伤害。</x:v>
      </x:c>
      <x:c r="F1133" s="6" t="n">
        <x:v>4.16</x:v>
      </x:c>
      <x:c r="G1133" s="6" t="n">
        <x:v>0</x:v>
      </x:c>
      <x:c r="H1133" s="6" t="n">
        <x:v>0</x:v>
      </x:c>
      <x:c r="I1133" s="6" t="n">
        <x:v>0</x:v>
      </x:c>
      <x:c r="J1133" s="6" t="str">
        <x:v>[4.16]</x:v>
      </x:c>
      <x:c r="K1133" s="7" t="str">
        <x:v>需确认条件及分段</x:v>
      </x:c>
      <x:c r="L1133" s="6" t="str">
        <x:v>https://raw.githubusercontent.com/Mar-7th/StarRailRes/dbe8cdfcfb0bf657b9fe1cf92d5537f118ccb487/index_new/cn/character_skills.json</x:v>
      </x:c>
    </x:row>
    <x:row r="1134" ht="38" customHeight="1">
      <x:c r="A1134" s="6" t="str">
        <x:v>110903_12</x:v>
      </x:c>
      <x:c r="B1134" s="6" t="str">
        <x:v>110903</x:v>
      </x:c>
      <x:c r="C1134" s="6" t="n">
        <x:v>12</x:v>
      </x:c>
      <x:c r="D1134" s="6" t="str">
        <x:v>轰！飞来焰火</x:v>
      </x:c>
      <x:c r="E1134" s="7" t="str">
        <x:v>对指定敌方单体造成等同于虎克432%攻击力的火属性伤害。
施放终结技后，下一次施放的战技得到强化，强化后的战技能够同时对指定敌方单体及其相邻目标造成伤害。</x:v>
      </x:c>
      <x:c r="F1134" s="6" t="n">
        <x:v>4.32</x:v>
      </x:c>
      <x:c r="G1134" s="6" t="n">
        <x:v>0</x:v>
      </x:c>
      <x:c r="H1134" s="6" t="n">
        <x:v>0</x:v>
      </x:c>
      <x:c r="I1134" s="6" t="n">
        <x:v>0</x:v>
      </x:c>
      <x:c r="J1134" s="6" t="str">
        <x:v>[4.32]</x:v>
      </x:c>
      <x:c r="K1134" s="7" t="str">
        <x:v>需确认条件及分段</x:v>
      </x:c>
      <x:c r="L1134" s="6" t="str">
        <x:v>https://raw.githubusercontent.com/Mar-7th/StarRailRes/dbe8cdfcfb0bf657b9fe1cf92d5537f118ccb487/index_new/cn/character_skills.json</x:v>
      </x:c>
    </x:row>
    <x:row r="1135" ht="38" customHeight="1">
      <x:c r="A1135" s="6" t="str">
        <x:v>110903_13</x:v>
      </x:c>
      <x:c r="B1135" s="6" t="str">
        <x:v>110903</x:v>
      </x:c>
      <x:c r="C1135" s="6" t="n">
        <x:v>13</x:v>
      </x:c>
      <x:c r="D1135" s="6" t="str">
        <x:v>轰！飞来焰火</x:v>
      </x:c>
      <x:c r="E1135" s="7" t="str">
        <x:v>对指定敌方单体造成等同于虎克448%攻击力的火属性伤害。
施放终结技后，下一次施放的战技得到强化，强化后的战技能够同时对指定敌方单体及其相邻目标造成伤害。</x:v>
      </x:c>
      <x:c r="F1135" s="6" t="n">
        <x:v>4.48</x:v>
      </x:c>
      <x:c r="G1135" s="6" t="n">
        <x:v>0</x:v>
      </x:c>
      <x:c r="H1135" s="6" t="n">
        <x:v>0</x:v>
      </x:c>
      <x:c r="I1135" s="6" t="n">
        <x:v>0</x:v>
      </x:c>
      <x:c r="J1135" s="6" t="str">
        <x:v>[4.48]</x:v>
      </x:c>
      <x:c r="K1135" s="7" t="str">
        <x:v>需确认条件及分段</x:v>
      </x:c>
      <x:c r="L1135" s="6" t="str">
        <x:v>https://raw.githubusercontent.com/Mar-7th/StarRailRes/dbe8cdfcfb0bf657b9fe1cf92d5537f118ccb487/index_new/cn/character_skills.json</x:v>
      </x:c>
    </x:row>
    <x:row r="1136" ht="38" customHeight="1">
      <x:c r="A1136" s="6" t="str">
        <x:v>110903_14</x:v>
      </x:c>
      <x:c r="B1136" s="6" t="str">
        <x:v>110903</x:v>
      </x:c>
      <x:c r="C1136" s="6" t="n">
        <x:v>14</x:v>
      </x:c>
      <x:c r="D1136" s="6" t="str">
        <x:v>轰！飞来焰火</x:v>
      </x:c>
      <x:c r="E1136" s="7" t="str">
        <x:v>对指定敌方单体造成等同于虎克464%攻击力的火属性伤害。
施放终结技后，下一次施放的战技得到强化，强化后的战技能够同时对指定敌方单体及其相邻目标造成伤害。</x:v>
      </x:c>
      <x:c r="F1136" s="6" t="n">
        <x:v>4.64</x:v>
      </x:c>
      <x:c r="G1136" s="6" t="n">
        <x:v>0</x:v>
      </x:c>
      <x:c r="H1136" s="6" t="n">
        <x:v>0</x:v>
      </x:c>
      <x:c r="I1136" s="6" t="n">
        <x:v>0</x:v>
      </x:c>
      <x:c r="J1136" s="6" t="str">
        <x:v>[4.64]</x:v>
      </x:c>
      <x:c r="K1136" s="7" t="str">
        <x:v>需确认条件及分段</x:v>
      </x:c>
      <x:c r="L1136" s="6" t="str">
        <x:v>https://raw.githubusercontent.com/Mar-7th/StarRailRes/dbe8cdfcfb0bf657b9fe1cf92d5537f118ccb487/index_new/cn/character_skills.json</x:v>
      </x:c>
    </x:row>
    <x:row r="1137" ht="38" customHeight="1">
      <x:c r="A1137" s="6" t="str">
        <x:v>110903_15</x:v>
      </x:c>
      <x:c r="B1137" s="6" t="str">
        <x:v>110903</x:v>
      </x:c>
      <x:c r="C1137" s="6" t="n">
        <x:v>15</x:v>
      </x:c>
      <x:c r="D1137" s="6" t="str">
        <x:v>轰！飞来焰火</x:v>
      </x:c>
      <x:c r="E1137" s="7" t="str">
        <x:v>对指定敌方单体造成等同于虎克480%攻击力的火属性伤害。
施放终结技后，下一次施放的战技得到强化，强化后的战技能够同时对指定敌方单体及其相邻目标造成伤害。</x:v>
      </x:c>
      <x:c r="F1137" s="6" t="n">
        <x:v>4.8</x:v>
      </x:c>
      <x:c r="G1137" s="6" t="n">
        <x:v>0</x:v>
      </x:c>
      <x:c r="H1137" s="6" t="n">
        <x:v>0</x:v>
      </x:c>
      <x:c r="I1137" s="6" t="n">
        <x:v>0</x:v>
      </x:c>
      <x:c r="J1137" s="6" t="str">
        <x:v>[4.8]</x:v>
      </x:c>
      <x:c r="K1137" s="7" t="str">
        <x:v>需确认条件及分段</x:v>
      </x:c>
      <x:c r="L1137" s="6" t="str">
        <x:v>https://raw.githubusercontent.com/Mar-7th/StarRailRes/dbe8cdfcfb0bf657b9fe1cf92d5537f118ccb487/index_new/cn/character_skills.json</x:v>
      </x:c>
    </x:row>
    <x:row r="1138" ht="38" customHeight="1">
      <x:c r="A1138" s="6" t="str">
        <x:v>110904_1</x:v>
      </x:c>
      <x:c r="B1138" s="6" t="str">
        <x:v>110904</x:v>
      </x:c>
      <x:c r="C1138" s="6" t="n">
        <x:v>1</x:v>
      </x:c>
      <x:c r="D1138" s="6" t="str">
        <x:v>哈！火上浇油</x:v>
      </x:c>
      <x:c r="E1138" s="7" t="str">
        <x:v>攻击处于灼烧状态的敌方目标时，追加1次等同于虎克50%攻击力的火属性附加伤害，并额外恢复5点能量。</x:v>
      </x:c>
      <x:c r="F1138" s="6" t="n">
        <x:v>0.5</x:v>
      </x:c>
      <x:c r="G1138" s="6" t="n">
        <x:v>0</x:v>
      </x:c>
      <x:c r="H1138" s="6" t="n">
        <x:v>0</x:v>
      </x:c>
      <x:c r="I1138" s="6" t="n">
        <x:v>0</x:v>
      </x:c>
      <x:c r="J1138" s="6" t="str">
        <x:v>[0.5, 5]</x:v>
      </x:c>
      <x:c r="K1138" s="7" t="str">
        <x:v>需确认条件及分段</x:v>
      </x:c>
      <x:c r="L1138" s="6" t="str">
        <x:v>https://raw.githubusercontent.com/Mar-7th/StarRailRes/dbe8cdfcfb0bf657b9fe1cf92d5537f118ccb487/index_new/cn/character_skills.json</x:v>
      </x:c>
    </x:row>
    <x:row r="1139" ht="38" customHeight="1">
      <x:c r="A1139" s="6" t="str">
        <x:v>110904_2</x:v>
      </x:c>
      <x:c r="B1139" s="6" t="str">
        <x:v>110904</x:v>
      </x:c>
      <x:c r="C1139" s="6" t="n">
        <x:v>2</x:v>
      </x:c>
      <x:c r="D1139" s="6" t="str">
        <x:v>哈！火上浇油</x:v>
      </x:c>
      <x:c r="E1139" s="7" t="str">
        <x:v>攻击处于灼烧状态的敌方目标时，追加1次等同于虎克55%攻击力的火属性附加伤害，并额外恢复5点能量。</x:v>
      </x:c>
      <x:c r="F1139" s="6" t="n">
        <x:v>0.55</x:v>
      </x:c>
      <x:c r="G1139" s="6" t="n">
        <x:v>0</x:v>
      </x:c>
      <x:c r="H1139" s="6" t="n">
        <x:v>0</x:v>
      </x:c>
      <x:c r="I1139" s="6" t="n">
        <x:v>0</x:v>
      </x:c>
      <x:c r="J1139" s="6" t="str">
        <x:v>[0.55, 5]</x:v>
      </x:c>
      <x:c r="K1139" s="7" t="str">
        <x:v>需确认条件及分段</x:v>
      </x:c>
      <x:c r="L1139" s="6" t="str">
        <x:v>https://raw.githubusercontent.com/Mar-7th/StarRailRes/dbe8cdfcfb0bf657b9fe1cf92d5537f118ccb487/index_new/cn/character_skills.json</x:v>
      </x:c>
    </x:row>
    <x:row r="1140" ht="38" customHeight="1">
      <x:c r="A1140" s="6" t="str">
        <x:v>110904_3</x:v>
      </x:c>
      <x:c r="B1140" s="6" t="str">
        <x:v>110904</x:v>
      </x:c>
      <x:c r="C1140" s="6" t="n">
        <x:v>3</x:v>
      </x:c>
      <x:c r="D1140" s="6" t="str">
        <x:v>哈！火上浇油</x:v>
      </x:c>
      <x:c r="E1140" s="7" t="str">
        <x:v>攻击处于灼烧状态的敌方目标时，追加1次等同于虎克60%攻击力的火属性附加伤害，并额外恢复5点能量。</x:v>
      </x:c>
      <x:c r="F1140" s="6" t="n">
        <x:v>0.6</x:v>
      </x:c>
      <x:c r="G1140" s="6" t="n">
        <x:v>0</x:v>
      </x:c>
      <x:c r="H1140" s="6" t="n">
        <x:v>0</x:v>
      </x:c>
      <x:c r="I1140" s="6" t="n">
        <x:v>0</x:v>
      </x:c>
      <x:c r="J1140" s="6" t="str">
        <x:v>[0.6, 5]</x:v>
      </x:c>
      <x:c r="K1140" s="7" t="str">
        <x:v>需确认条件及分段</x:v>
      </x:c>
      <x:c r="L1140" s="6" t="str">
        <x:v>https://raw.githubusercontent.com/Mar-7th/StarRailRes/dbe8cdfcfb0bf657b9fe1cf92d5537f118ccb487/index_new/cn/character_skills.json</x:v>
      </x:c>
    </x:row>
    <x:row r="1141" ht="38" customHeight="1">
      <x:c r="A1141" s="6" t="str">
        <x:v>110904_4</x:v>
      </x:c>
      <x:c r="B1141" s="6" t="str">
        <x:v>110904</x:v>
      </x:c>
      <x:c r="C1141" s="6" t="n">
        <x:v>4</x:v>
      </x:c>
      <x:c r="D1141" s="6" t="str">
        <x:v>哈！火上浇油</x:v>
      </x:c>
      <x:c r="E1141" s="7" t="str">
        <x:v>攻击处于灼烧状态的敌方目标时，追加1次等同于虎克65%攻击力的火属性附加伤害，并额外恢复5点能量。</x:v>
      </x:c>
      <x:c r="F1141" s="6" t="n">
        <x:v>0.65</x:v>
      </x:c>
      <x:c r="G1141" s="6" t="n">
        <x:v>0</x:v>
      </x:c>
      <x:c r="H1141" s="6" t="n">
        <x:v>0</x:v>
      </x:c>
      <x:c r="I1141" s="6" t="n">
        <x:v>0</x:v>
      </x:c>
      <x:c r="J1141" s="6" t="str">
        <x:v>[0.65, 5]</x:v>
      </x:c>
      <x:c r="K1141" s="7" t="str">
        <x:v>需确认条件及分段</x:v>
      </x:c>
      <x:c r="L1141" s="6" t="str">
        <x:v>https://raw.githubusercontent.com/Mar-7th/StarRailRes/dbe8cdfcfb0bf657b9fe1cf92d5537f118ccb487/index_new/cn/character_skills.json</x:v>
      </x:c>
    </x:row>
    <x:row r="1142" ht="38" customHeight="1">
      <x:c r="A1142" s="6" t="str">
        <x:v>110904_5</x:v>
      </x:c>
      <x:c r="B1142" s="6" t="str">
        <x:v>110904</x:v>
      </x:c>
      <x:c r="C1142" s="6" t="n">
        <x:v>5</x:v>
      </x:c>
      <x:c r="D1142" s="6" t="str">
        <x:v>哈！火上浇油</x:v>
      </x:c>
      <x:c r="E1142" s="7" t="str">
        <x:v>攻击处于灼烧状态的敌方目标时，追加1次等同于虎克70%攻击力的火属性附加伤害，并额外恢复5点能量。</x:v>
      </x:c>
      <x:c r="F1142" s="6" t="n">
        <x:v>0.7</x:v>
      </x:c>
      <x:c r="G1142" s="6" t="n">
        <x:v>0</x:v>
      </x:c>
      <x:c r="H1142" s="6" t="n">
        <x:v>0</x:v>
      </x:c>
      <x:c r="I1142" s="6" t="n">
        <x:v>0</x:v>
      </x:c>
      <x:c r="J1142" s="6" t="str">
        <x:v>[0.7, 5]</x:v>
      </x:c>
      <x:c r="K1142" s="7" t="str">
        <x:v>需确认条件及分段</x:v>
      </x:c>
      <x:c r="L1142" s="6" t="str">
        <x:v>https://raw.githubusercontent.com/Mar-7th/StarRailRes/dbe8cdfcfb0bf657b9fe1cf92d5537f118ccb487/index_new/cn/character_skills.json</x:v>
      </x:c>
    </x:row>
    <x:row r="1143" ht="38" customHeight="1">
      <x:c r="A1143" s="6" t="str">
        <x:v>110904_6</x:v>
      </x:c>
      <x:c r="B1143" s="6" t="str">
        <x:v>110904</x:v>
      </x:c>
      <x:c r="C1143" s="6" t="n">
        <x:v>6</x:v>
      </x:c>
      <x:c r="D1143" s="6" t="str">
        <x:v>哈！火上浇油</x:v>
      </x:c>
      <x:c r="E1143" s="7" t="str">
        <x:v>攻击处于灼烧状态的敌方目标时，追加1次等同于虎克75%攻击力的火属性附加伤害，并额外恢复5点能量。</x:v>
      </x:c>
      <x:c r="F1143" s="6" t="n">
        <x:v>0.75</x:v>
      </x:c>
      <x:c r="G1143" s="6" t="n">
        <x:v>0</x:v>
      </x:c>
      <x:c r="H1143" s="6" t="n">
        <x:v>0</x:v>
      </x:c>
      <x:c r="I1143" s="6" t="n">
        <x:v>0</x:v>
      </x:c>
      <x:c r="J1143" s="6" t="str">
        <x:v>[0.75, 5]</x:v>
      </x:c>
      <x:c r="K1143" s="7" t="str">
        <x:v>需确认条件及分段</x:v>
      </x:c>
      <x:c r="L1143" s="6" t="str">
        <x:v>https://raw.githubusercontent.com/Mar-7th/StarRailRes/dbe8cdfcfb0bf657b9fe1cf92d5537f118ccb487/index_new/cn/character_skills.json</x:v>
      </x:c>
    </x:row>
    <x:row r="1144" ht="38" customHeight="1">
      <x:c r="A1144" s="6" t="str">
        <x:v>110904_7</x:v>
      </x:c>
      <x:c r="B1144" s="6" t="str">
        <x:v>110904</x:v>
      </x:c>
      <x:c r="C1144" s="6" t="n">
        <x:v>7</x:v>
      </x:c>
      <x:c r="D1144" s="6" t="str">
        <x:v>哈！火上浇油</x:v>
      </x:c>
      <x:c r="E1144" s="7" t="str">
        <x:v>攻击处于灼烧状态的敌方目标时，追加1次等同于虎克81.25%攻击力的火属性附加伤害，并额外恢复5点能量。</x:v>
      </x:c>
      <x:c r="F1144" s="6" t="n">
        <x:v>0.8125</x:v>
      </x:c>
      <x:c r="G1144" s="6" t="n">
        <x:v>0</x:v>
      </x:c>
      <x:c r="H1144" s="6" t="n">
        <x:v>0</x:v>
      </x:c>
      <x:c r="I1144" s="6" t="n">
        <x:v>0</x:v>
      </x:c>
      <x:c r="J1144" s="6" t="str">
        <x:v>[0.8125, 5]</x:v>
      </x:c>
      <x:c r="K1144" s="7" t="str">
        <x:v>需确认条件及分段</x:v>
      </x:c>
      <x:c r="L1144" s="6" t="str">
        <x:v>https://raw.githubusercontent.com/Mar-7th/StarRailRes/dbe8cdfcfb0bf657b9fe1cf92d5537f118ccb487/index_new/cn/character_skills.json</x:v>
      </x:c>
    </x:row>
    <x:row r="1145" ht="38" customHeight="1">
      <x:c r="A1145" s="6" t="str">
        <x:v>110904_8</x:v>
      </x:c>
      <x:c r="B1145" s="6" t="str">
        <x:v>110904</x:v>
      </x:c>
      <x:c r="C1145" s="6" t="n">
        <x:v>8</x:v>
      </x:c>
      <x:c r="D1145" s="6" t="str">
        <x:v>哈！火上浇油</x:v>
      </x:c>
      <x:c r="E1145" s="7" t="str">
        <x:v>攻击处于灼烧状态的敌方目标时，追加1次等同于虎克87.5%攻击力的火属性附加伤害，并额外恢复5点能量。</x:v>
      </x:c>
      <x:c r="F1145" s="6" t="n">
        <x:v>0.875</x:v>
      </x:c>
      <x:c r="G1145" s="6" t="n">
        <x:v>0</x:v>
      </x:c>
      <x:c r="H1145" s="6" t="n">
        <x:v>0</x:v>
      </x:c>
      <x:c r="I1145" s="6" t="n">
        <x:v>0</x:v>
      </x:c>
      <x:c r="J1145" s="6" t="str">
        <x:v>[0.875, 5]</x:v>
      </x:c>
      <x:c r="K1145" s="7" t="str">
        <x:v>需确认条件及分段</x:v>
      </x:c>
      <x:c r="L1145" s="6" t="str">
        <x:v>https://raw.githubusercontent.com/Mar-7th/StarRailRes/dbe8cdfcfb0bf657b9fe1cf92d5537f118ccb487/index_new/cn/character_skills.json</x:v>
      </x:c>
    </x:row>
    <x:row r="1146" ht="38" customHeight="1">
      <x:c r="A1146" s="6" t="str">
        <x:v>110904_9</x:v>
      </x:c>
      <x:c r="B1146" s="6" t="str">
        <x:v>110904</x:v>
      </x:c>
      <x:c r="C1146" s="6" t="n">
        <x:v>9</x:v>
      </x:c>
      <x:c r="D1146" s="6" t="str">
        <x:v>哈！火上浇油</x:v>
      </x:c>
      <x:c r="E1146" s="7" t="str">
        <x:v>攻击处于灼烧状态的敌方目标时，追加1次等同于虎克93.75%攻击力的火属性附加伤害，并额外恢复5点能量。</x:v>
      </x:c>
      <x:c r="F1146" s="6" t="n">
        <x:v>0.9375</x:v>
      </x:c>
      <x:c r="G1146" s="6" t="n">
        <x:v>0</x:v>
      </x:c>
      <x:c r="H1146" s="6" t="n">
        <x:v>0</x:v>
      </x:c>
      <x:c r="I1146" s="6" t="n">
        <x:v>0</x:v>
      </x:c>
      <x:c r="J1146" s="6" t="str">
        <x:v>[0.9375, 5]</x:v>
      </x:c>
      <x:c r="K1146" s="7" t="str">
        <x:v>需确认条件及分段</x:v>
      </x:c>
      <x:c r="L1146" s="6" t="str">
        <x:v>https://raw.githubusercontent.com/Mar-7th/StarRailRes/dbe8cdfcfb0bf657b9fe1cf92d5537f118ccb487/index_new/cn/character_skills.json</x:v>
      </x:c>
    </x:row>
    <x:row r="1147" ht="38" customHeight="1">
      <x:c r="A1147" s="6" t="str">
        <x:v>110904_10</x:v>
      </x:c>
      <x:c r="B1147" s="6" t="str">
        <x:v>110904</x:v>
      </x:c>
      <x:c r="C1147" s="6" t="n">
        <x:v>10</x:v>
      </x:c>
      <x:c r="D1147" s="6" t="str">
        <x:v>哈！火上浇油</x:v>
      </x:c>
      <x:c r="E1147" s="7" t="str">
        <x:v>攻击处于灼烧状态的敌方目标时，追加1次等同于虎克100%攻击力的火属性附加伤害，并额外恢复5点能量。</x:v>
      </x:c>
      <x:c r="F1147" s="6" t="n">
        <x:v>1</x:v>
      </x:c>
      <x:c r="G1147" s="6" t="n">
        <x:v>0</x:v>
      </x:c>
      <x:c r="H1147" s="6" t="n">
        <x:v>0</x:v>
      </x:c>
      <x:c r="I1147" s="6" t="n">
        <x:v>0</x:v>
      </x:c>
      <x:c r="J1147" s="6" t="str">
        <x:v>[1, 5]</x:v>
      </x:c>
      <x:c r="K1147" s="7" t="str">
        <x:v>需确认条件及分段</x:v>
      </x:c>
      <x:c r="L1147" s="6" t="str">
        <x:v>https://raw.githubusercontent.com/Mar-7th/StarRailRes/dbe8cdfcfb0bf657b9fe1cf92d5537f118ccb487/index_new/cn/character_skills.json</x:v>
      </x:c>
    </x:row>
    <x:row r="1148" ht="38" customHeight="1">
      <x:c r="A1148" s="6" t="str">
        <x:v>110904_11</x:v>
      </x:c>
      <x:c r="B1148" s="6" t="str">
        <x:v>110904</x:v>
      </x:c>
      <x:c r="C1148" s="6" t="n">
        <x:v>11</x:v>
      </x:c>
      <x:c r="D1148" s="6" t="str">
        <x:v>哈！火上浇油</x:v>
      </x:c>
      <x:c r="E1148" s="7" t="str">
        <x:v>攻击处于灼烧状态的敌方目标时，追加1次等同于虎克105%攻击力的火属性附加伤害，并额外恢复5点能量。</x:v>
      </x:c>
      <x:c r="F1148" s="6" t="n">
        <x:v>1.05</x:v>
      </x:c>
      <x:c r="G1148" s="6" t="n">
        <x:v>0</x:v>
      </x:c>
      <x:c r="H1148" s="6" t="n">
        <x:v>0</x:v>
      </x:c>
      <x:c r="I1148" s="6" t="n">
        <x:v>0</x:v>
      </x:c>
      <x:c r="J1148" s="6" t="str">
        <x:v>[1.05, 5]</x:v>
      </x:c>
      <x:c r="K1148" s="7" t="str">
        <x:v>需确认条件及分段</x:v>
      </x:c>
      <x:c r="L1148" s="6" t="str">
        <x:v>https://raw.githubusercontent.com/Mar-7th/StarRailRes/dbe8cdfcfb0bf657b9fe1cf92d5537f118ccb487/index_new/cn/character_skills.json</x:v>
      </x:c>
    </x:row>
    <x:row r="1149" ht="38" customHeight="1">
      <x:c r="A1149" s="6" t="str">
        <x:v>110904_12</x:v>
      </x:c>
      <x:c r="B1149" s="6" t="str">
        <x:v>110904</x:v>
      </x:c>
      <x:c r="C1149" s="6" t="n">
        <x:v>12</x:v>
      </x:c>
      <x:c r="D1149" s="6" t="str">
        <x:v>哈！火上浇油</x:v>
      </x:c>
      <x:c r="E1149" s="7" t="str">
        <x:v>攻击处于灼烧状态的敌方目标时，追加1次等同于虎克110%攻击力的火属性附加伤害，并额外恢复5点能量。</x:v>
      </x:c>
      <x:c r="F1149" s="6" t="n">
        <x:v>1.1</x:v>
      </x:c>
      <x:c r="G1149" s="6" t="n">
        <x:v>0</x:v>
      </x:c>
      <x:c r="H1149" s="6" t="n">
        <x:v>0</x:v>
      </x:c>
      <x:c r="I1149" s="6" t="n">
        <x:v>0</x:v>
      </x:c>
      <x:c r="J1149" s="6" t="str">
        <x:v>[1.1, 5]</x:v>
      </x:c>
      <x:c r="K1149" s="7" t="str">
        <x:v>需确认条件及分段</x:v>
      </x:c>
      <x:c r="L1149" s="6" t="str">
        <x:v>https://raw.githubusercontent.com/Mar-7th/StarRailRes/dbe8cdfcfb0bf657b9fe1cf92d5537f118ccb487/index_new/cn/character_skills.json</x:v>
      </x:c>
    </x:row>
    <x:row r="1150" ht="38" customHeight="1">
      <x:c r="A1150" s="6" t="str">
        <x:v>110904_13</x:v>
      </x:c>
      <x:c r="B1150" s="6" t="str">
        <x:v>110904</x:v>
      </x:c>
      <x:c r="C1150" s="6" t="n">
        <x:v>13</x:v>
      </x:c>
      <x:c r="D1150" s="6" t="str">
        <x:v>哈！火上浇油</x:v>
      </x:c>
      <x:c r="E1150" s="7" t="str">
        <x:v>攻击处于灼烧状态的敌方目标时，追加1次等同于虎克115%攻击力的火属性附加伤害，并额外恢复5点能量。</x:v>
      </x:c>
      <x:c r="F1150" s="6" t="n">
        <x:v>1.15</x:v>
      </x:c>
      <x:c r="G1150" s="6" t="n">
        <x:v>0</x:v>
      </x:c>
      <x:c r="H1150" s="6" t="n">
        <x:v>0</x:v>
      </x:c>
      <x:c r="I1150" s="6" t="n">
        <x:v>0</x:v>
      </x:c>
      <x:c r="J1150" s="6" t="str">
        <x:v>[1.15, 5]</x:v>
      </x:c>
      <x:c r="K1150" s="7" t="str">
        <x:v>需确认条件及分段</x:v>
      </x:c>
      <x:c r="L1150" s="6" t="str">
        <x:v>https://raw.githubusercontent.com/Mar-7th/StarRailRes/dbe8cdfcfb0bf657b9fe1cf92d5537f118ccb487/index_new/cn/character_skills.json</x:v>
      </x:c>
    </x:row>
    <x:row r="1151" ht="38" customHeight="1">
      <x:c r="A1151" s="6" t="str">
        <x:v>110904_14</x:v>
      </x:c>
      <x:c r="B1151" s="6" t="str">
        <x:v>110904</x:v>
      </x:c>
      <x:c r="C1151" s="6" t="n">
        <x:v>14</x:v>
      </x:c>
      <x:c r="D1151" s="6" t="str">
        <x:v>哈！火上浇油</x:v>
      </x:c>
      <x:c r="E1151" s="7" t="str">
        <x:v>攻击处于灼烧状态的敌方目标时，追加1次等同于虎克120%攻击力的火属性附加伤害，并额外恢复5点能量。</x:v>
      </x:c>
      <x:c r="F1151" s="6" t="n">
        <x:v>1.2</x:v>
      </x:c>
      <x:c r="G1151" s="6" t="n">
        <x:v>0</x:v>
      </x:c>
      <x:c r="H1151" s="6" t="n">
        <x:v>0</x:v>
      </x:c>
      <x:c r="I1151" s="6" t="n">
        <x:v>0</x:v>
      </x:c>
      <x:c r="J1151" s="6" t="str">
        <x:v>[1.2, 5]</x:v>
      </x:c>
      <x:c r="K1151" s="7" t="str">
        <x:v>需确认条件及分段</x:v>
      </x:c>
      <x:c r="L1151" s="6" t="str">
        <x:v>https://raw.githubusercontent.com/Mar-7th/StarRailRes/dbe8cdfcfb0bf657b9fe1cf92d5537f118ccb487/index_new/cn/character_skills.json</x:v>
      </x:c>
    </x:row>
    <x:row r="1152" ht="38" customHeight="1">
      <x:c r="A1152" s="6" t="str">
        <x:v>110904_15</x:v>
      </x:c>
      <x:c r="B1152" s="6" t="str">
        <x:v>110904</x:v>
      </x:c>
      <x:c r="C1152" s="6" t="n">
        <x:v>15</x:v>
      </x:c>
      <x:c r="D1152" s="6" t="str">
        <x:v>哈！火上浇油</x:v>
      </x:c>
      <x:c r="E1152" s="7" t="str">
        <x:v>攻击处于灼烧状态的敌方目标时，追加1次等同于虎克125%攻击力的火属性附加伤害，并额外恢复5点能量。</x:v>
      </x:c>
      <x:c r="F1152" s="6" t="n">
        <x:v>1.25</x:v>
      </x:c>
      <x:c r="G1152" s="6" t="n">
        <x:v>0</x:v>
      </x:c>
      <x:c r="H1152" s="6" t="n">
        <x:v>0</x:v>
      </x:c>
      <x:c r="I1152" s="6" t="n">
        <x:v>0</x:v>
      </x:c>
      <x:c r="J1152" s="6" t="str">
        <x:v>[1.25, 5]</x:v>
      </x:c>
      <x:c r="K1152" s="7" t="str">
        <x:v>需确认条件及分段</x:v>
      </x:c>
      <x:c r="L1152" s="6" t="str">
        <x:v>https://raw.githubusercontent.com/Mar-7th/StarRailRes/dbe8cdfcfb0bf657b9fe1cf92d5537f118ccb487/index_new/cn/character_skills.json</x:v>
      </x:c>
    </x:row>
    <x:row r="1153" ht="20" customHeight="1">
      <x:c r="A1153" s="6" t="str">
        <x:v>110906_1</x:v>
      </x:c>
      <x:c r="B1153" s="6" t="str">
        <x:v>110906</x:v>
      </x:c>
      <x:c r="C1153" s="6" t="n">
        <x:v>1</x:v>
      </x:c>
      <x:c r="D1153" s="6" t="str">
        <x:v>攻击</x:v>
      </x:c>
      <x:c r="E1153" s="7" t="str">
        <x:v>攻击敌人，进入战斗后削弱敌方目标对应属性韧性。</x:v>
      </x:c>
      <x:c r="F1153" s="6" t="n">
        <x:v>0</x:v>
      </x:c>
      <x:c r="G1153" s="6" t="n">
        <x:v>0</x:v>
      </x:c>
      <x:c r="H1153" s="6" t="n">
        <x:v>0</x:v>
      </x:c>
      <x:c r="I1153" s="6" t="n">
        <x:v>0</x:v>
      </x:c>
      <x:c r="J1153" s="6" t="str">
        <x:v>[]</x:v>
      </x:c>
      <x:c r="K1153" s="7" t="str">
        <x:v>缺少结构化参数，必须覆盖</x:v>
      </x:c>
      <x:c r="L1153" s="6" t="str">
        <x:v>https://raw.githubusercontent.com/Mar-7th/StarRailRes/dbe8cdfcfb0bf657b9fe1cf92d5537f118ccb487/index_new/cn/character_skills.json</x:v>
      </x:c>
    </x:row>
    <x:row r="1154" ht="53" customHeight="1">
      <x:c r="A1154" s="6" t="str">
        <x:v>110907_1</x:v>
      </x:c>
      <x:c r="B1154" s="6" t="str">
        <x:v>110907</x:v>
      </x:c>
      <x:c r="C1154" s="6" t="n">
        <x:v>1</x:v>
      </x:c>
      <x:c r="D1154" s="6" t="str">
        <x:v>哎！瞧这一团糟</x:v>
      </x:c>
      <x:c r="E1154" s="7" t="str">
        <x:v>立即攻击敌人，进入战斗后对敌方随机单体造成等同于虎克50%攻击力的火属性伤害，同时有100%的基础概率使敌方每个单体目标陷入灼烧状态，持续3回合。
灼烧状态下，敌方目标每回合开始时受到等同于虎克50%攻击力的火属性持续伤害。</x:v>
      </x:c>
      <x:c r="F1154" s="6" t="n">
        <x:v>0.5</x:v>
      </x:c>
      <x:c r="G1154" s="6" t="n">
        <x:v>0</x:v>
      </x:c>
      <x:c r="H1154" s="6" t="n">
        <x:v>0</x:v>
      </x:c>
      <x:c r="I1154" s="6" t="n">
        <x:v>0</x:v>
      </x:c>
      <x:c r="J1154" s="6" t="str">
        <x:v>[1, 0.5, 3, 0.5]</x:v>
      </x:c>
      <x:c r="K1154" s="7" t="str">
        <x:v>需确认条件及分段</x:v>
      </x:c>
      <x:c r="L1154" s="6" t="str">
        <x:v>https://raw.githubusercontent.com/Mar-7th/StarRailRes/dbe8cdfcfb0bf657b9fe1cf92d5537f118ccb487/index_new/cn/character_skills.json</x:v>
      </x:c>
    </x:row>
    <x:row r="1155" ht="53" customHeight="1">
      <x:c r="A1155" s="6" t="str">
        <x:v>110909_1</x:v>
      </x:c>
      <x:c r="B1155" s="6" t="str">
        <x:v>110909</x:v>
      </x:c>
      <x:c r="C1155" s="6" t="n">
        <x:v>1</x:v>
      </x:c>
      <x:c r="D1155" s="6" t="str">
        <x:v>嘿！记得虎克吗</x:v>
      </x:c>
      <x:c r="E1155" s="7" t="str">
        <x:v>对指定敌方单体造成等同于虎克140%攻击力的火属性伤害，同时有100%的基础概率使其陷入灼烧状态，持续2回合。此外对其相邻目标造成等同于虎克40%攻击力的火属性伤害。
灼烧状态下，敌方目标每回合开始时受到等同于虎克25%攻击力的火属性持续伤害。</x:v>
      </x:c>
      <x:c r="F1155" s="6" t="n">
        <x:v>1.4</x:v>
      </x:c>
      <x:c r="G1155" s="6" t="n">
        <x:v>0</x:v>
      </x:c>
      <x:c r="H1155" s="6" t="n">
        <x:v>0</x:v>
      </x:c>
      <x:c r="I1155" s="6" t="n">
        <x:v>0</x:v>
      </x:c>
      <x:c r="J1155" s="6" t="str">
        <x:v>[1.4, 1, 2, 0.25, 0.4]</x:v>
      </x:c>
      <x:c r="K1155" s="7" t="str">
        <x:v>需确认条件及分段</x:v>
      </x:c>
      <x:c r="L1155" s="6" t="str">
        <x:v>https://raw.githubusercontent.com/Mar-7th/StarRailRes/dbe8cdfcfb0bf657b9fe1cf92d5537f118ccb487/index_new/cn/character_skills.json</x:v>
      </x:c>
    </x:row>
    <x:row r="1156" ht="53" customHeight="1">
      <x:c r="A1156" s="6" t="str">
        <x:v>110909_2</x:v>
      </x:c>
      <x:c r="B1156" s="6" t="str">
        <x:v>110909</x:v>
      </x:c>
      <x:c r="C1156" s="6" t="n">
        <x:v>2</x:v>
      </x:c>
      <x:c r="D1156" s="6" t="str">
        <x:v>嘿！记得虎克吗</x:v>
      </x:c>
      <x:c r="E1156" s="7" t="str">
        <x:v>对指定敌方单体造成等同于虎克154%攻击力的火属性伤害，同时有100%的基础概率使其陷入灼烧状态，持续2回合。此外对其相邻目标造成等同于虎克44%攻击力的火属性伤害。
灼烧状态下，敌方目标每回合开始时受到等同于虎克27.5%攻击力的火属性持续伤害。</x:v>
      </x:c>
      <x:c r="F1156" s="6" t="n">
        <x:v>1.54</x:v>
      </x:c>
      <x:c r="G1156" s="6" t="n">
        <x:v>0</x:v>
      </x:c>
      <x:c r="H1156" s="6" t="n">
        <x:v>0</x:v>
      </x:c>
      <x:c r="I1156" s="6" t="n">
        <x:v>0</x:v>
      </x:c>
      <x:c r="J1156" s="6" t="str">
        <x:v>[1.54, 1, 2, 0.275, 0.44]</x:v>
      </x:c>
      <x:c r="K1156" s="7" t="str">
        <x:v>需确认条件及分段</x:v>
      </x:c>
      <x:c r="L1156" s="6" t="str">
        <x:v>https://raw.githubusercontent.com/Mar-7th/StarRailRes/dbe8cdfcfb0bf657b9fe1cf92d5537f118ccb487/index_new/cn/character_skills.json</x:v>
      </x:c>
    </x:row>
    <x:row r="1157" ht="53" customHeight="1">
      <x:c r="A1157" s="6" t="str">
        <x:v>110909_3</x:v>
      </x:c>
      <x:c r="B1157" s="6" t="str">
        <x:v>110909</x:v>
      </x:c>
      <x:c r="C1157" s="6" t="n">
        <x:v>3</x:v>
      </x:c>
      <x:c r="D1157" s="6" t="str">
        <x:v>嘿！记得虎克吗</x:v>
      </x:c>
      <x:c r="E1157" s="7" t="str">
        <x:v>对指定敌方单体造成等同于虎克168%攻击力的火属性伤害，同时有100%的基础概率使其陷入灼烧状态，持续2回合。此外对其相邻目标造成等同于虎克48%攻击力的火属性伤害。
灼烧状态下，敌方目标每回合开始时受到等同于虎克30%攻击力的火属性持续伤害。</x:v>
      </x:c>
      <x:c r="F1157" s="6" t="n">
        <x:v>1.68</x:v>
      </x:c>
      <x:c r="G1157" s="6" t="n">
        <x:v>0</x:v>
      </x:c>
      <x:c r="H1157" s="6" t="n">
        <x:v>0</x:v>
      </x:c>
      <x:c r="I1157" s="6" t="n">
        <x:v>0</x:v>
      </x:c>
      <x:c r="J1157" s="6" t="str">
        <x:v>[1.68, 1, 2, 0.3, 0.48]</x:v>
      </x:c>
      <x:c r="K1157" s="7" t="str">
        <x:v>需确认条件及分段</x:v>
      </x:c>
      <x:c r="L1157" s="6" t="str">
        <x:v>https://raw.githubusercontent.com/Mar-7th/StarRailRes/dbe8cdfcfb0bf657b9fe1cf92d5537f118ccb487/index_new/cn/character_skills.json</x:v>
      </x:c>
    </x:row>
    <x:row r="1158" ht="53" customHeight="1">
      <x:c r="A1158" s="6" t="str">
        <x:v>110909_4</x:v>
      </x:c>
      <x:c r="B1158" s="6" t="str">
        <x:v>110909</x:v>
      </x:c>
      <x:c r="C1158" s="6" t="n">
        <x:v>4</x:v>
      </x:c>
      <x:c r="D1158" s="6" t="str">
        <x:v>嘿！记得虎克吗</x:v>
      </x:c>
      <x:c r="E1158" s="7" t="str">
        <x:v>对指定敌方单体造成等同于虎克182%攻击力的火属性伤害，同时有100%的基础概率使其陷入灼烧状态，持续2回合。此外对其相邻目标造成等同于虎克52%攻击力的火属性伤害。
灼烧状态下，敌方目标每回合开始时受到等同于虎克32.5%攻击力的火属性持续伤害。</x:v>
      </x:c>
      <x:c r="F1158" s="6" t="n">
        <x:v>1.82</x:v>
      </x:c>
      <x:c r="G1158" s="6" t="n">
        <x:v>0</x:v>
      </x:c>
      <x:c r="H1158" s="6" t="n">
        <x:v>0</x:v>
      </x:c>
      <x:c r="I1158" s="6" t="n">
        <x:v>0</x:v>
      </x:c>
      <x:c r="J1158" s="6" t="str">
        <x:v>[1.82, 1, 2, 0.325, 0.52]</x:v>
      </x:c>
      <x:c r="K1158" s="7" t="str">
        <x:v>需确认条件及分段</x:v>
      </x:c>
      <x:c r="L1158" s="6" t="str">
        <x:v>https://raw.githubusercontent.com/Mar-7th/StarRailRes/dbe8cdfcfb0bf657b9fe1cf92d5537f118ccb487/index_new/cn/character_skills.json</x:v>
      </x:c>
    </x:row>
    <x:row r="1159" ht="53" customHeight="1">
      <x:c r="A1159" s="6" t="str">
        <x:v>110909_5</x:v>
      </x:c>
      <x:c r="B1159" s="6" t="str">
        <x:v>110909</x:v>
      </x:c>
      <x:c r="C1159" s="6" t="n">
        <x:v>5</x:v>
      </x:c>
      <x:c r="D1159" s="6" t="str">
        <x:v>嘿！记得虎克吗</x:v>
      </x:c>
      <x:c r="E1159" s="7" t="str">
        <x:v>对指定敌方单体造成等同于虎克196%攻击力的火属性伤害，同时有100%的基础概率使其陷入灼烧状态，持续2回合。此外对其相邻目标造成等同于虎克56%攻击力的火属性伤害。
灼烧状态下，敌方目标每回合开始时受到等同于虎克35%攻击力的火属性持续伤害。</x:v>
      </x:c>
      <x:c r="F1159" s="6" t="n">
        <x:v>1.96</x:v>
      </x:c>
      <x:c r="G1159" s="6" t="n">
        <x:v>0</x:v>
      </x:c>
      <x:c r="H1159" s="6" t="n">
        <x:v>0</x:v>
      </x:c>
      <x:c r="I1159" s="6" t="n">
        <x:v>0</x:v>
      </x:c>
      <x:c r="J1159" s="6" t="str">
        <x:v>[1.96, 1, 2, 0.35, 0.56]</x:v>
      </x:c>
      <x:c r="K1159" s="7" t="str">
        <x:v>需确认条件及分段</x:v>
      </x:c>
      <x:c r="L1159" s="6" t="str">
        <x:v>https://raw.githubusercontent.com/Mar-7th/StarRailRes/dbe8cdfcfb0bf657b9fe1cf92d5537f118ccb487/index_new/cn/character_skills.json</x:v>
      </x:c>
    </x:row>
    <x:row r="1160" ht="53" customHeight="1">
      <x:c r="A1160" s="6" t="str">
        <x:v>110909_6</x:v>
      </x:c>
      <x:c r="B1160" s="6" t="str">
        <x:v>110909</x:v>
      </x:c>
      <x:c r="C1160" s="6" t="n">
        <x:v>6</x:v>
      </x:c>
      <x:c r="D1160" s="6" t="str">
        <x:v>嘿！记得虎克吗</x:v>
      </x:c>
      <x:c r="E1160" s="7" t="str">
        <x:v>对指定敌方单体造成等同于虎克210%攻击力的火属性伤害，同时有100%的基础概率使其陷入灼烧状态，持续2回合。此外对其相邻目标造成等同于虎克60%攻击力的火属性伤害。
灼烧状态下，敌方目标每回合开始时受到等同于虎克38.75%攻击力的火属性持续伤害。</x:v>
      </x:c>
      <x:c r="F1160" s="6" t="n">
        <x:v>2.1</x:v>
      </x:c>
      <x:c r="G1160" s="6" t="n">
        <x:v>0</x:v>
      </x:c>
      <x:c r="H1160" s="6" t="n">
        <x:v>0</x:v>
      </x:c>
      <x:c r="I1160" s="6" t="n">
        <x:v>0</x:v>
      </x:c>
      <x:c r="J1160" s="6" t="str">
        <x:v>[2.1, 1, 2, 0.3875, 0.6]</x:v>
      </x:c>
      <x:c r="K1160" s="7" t="str">
        <x:v>需确认条件及分段</x:v>
      </x:c>
      <x:c r="L1160" s="6" t="str">
        <x:v>https://raw.githubusercontent.com/Mar-7th/StarRailRes/dbe8cdfcfb0bf657b9fe1cf92d5537f118ccb487/index_new/cn/character_skills.json</x:v>
      </x:c>
    </x:row>
    <x:row r="1161" ht="53" customHeight="1">
      <x:c r="A1161" s="6" t="str">
        <x:v>110909_7</x:v>
      </x:c>
      <x:c r="B1161" s="6" t="str">
        <x:v>110909</x:v>
      </x:c>
      <x:c r="C1161" s="6" t="n">
        <x:v>7</x:v>
      </x:c>
      <x:c r="D1161" s="6" t="str">
        <x:v>嘿！记得虎克吗</x:v>
      </x:c>
      <x:c r="E1161" s="7" t="str">
        <x:v>对指定敌方单体造成等同于虎克227.5%攻击力的火属性伤害，同时有100%的基础概率使其陷入灼烧状态，持续2回合。此外对其相邻目标造成等同于虎克65%攻击力的火属性伤害。
灼烧状态下，敌方目标每回合开始时受到等同于虎克43.75%攻击力的火属性持续伤害。</x:v>
      </x:c>
      <x:c r="F1161" s="6" t="n">
        <x:v>2.275</x:v>
      </x:c>
      <x:c r="G1161" s="6" t="n">
        <x:v>0</x:v>
      </x:c>
      <x:c r="H1161" s="6" t="n">
        <x:v>0</x:v>
      </x:c>
      <x:c r="I1161" s="6" t="n">
        <x:v>0</x:v>
      </x:c>
      <x:c r="J1161" s="6" t="str">
        <x:v>[2.275, 1, 2, 0.4375, 0.65]</x:v>
      </x:c>
      <x:c r="K1161" s="7" t="str">
        <x:v>需确认条件及分段</x:v>
      </x:c>
      <x:c r="L1161" s="6" t="str">
        <x:v>https://raw.githubusercontent.com/Mar-7th/StarRailRes/dbe8cdfcfb0bf657b9fe1cf92d5537f118ccb487/index_new/cn/character_skills.json</x:v>
      </x:c>
    </x:row>
    <x:row r="1162" ht="53" customHeight="1">
      <x:c r="A1162" s="6" t="str">
        <x:v>110909_8</x:v>
      </x:c>
      <x:c r="B1162" s="6" t="str">
        <x:v>110909</x:v>
      </x:c>
      <x:c r="C1162" s="6" t="n">
        <x:v>8</x:v>
      </x:c>
      <x:c r="D1162" s="6" t="str">
        <x:v>嘿！记得虎克吗</x:v>
      </x:c>
      <x:c r="E1162" s="7" t="str">
        <x:v>对指定敌方单体造成等同于虎克245%攻击力的火属性伤害，同时有100%的基础概率使其陷入灼烧状态，持续2回合。此外对其相邻目标造成等同于虎克70%攻击力的火属性伤害。
灼烧状态下，敌方目标每回合开始时受到等同于虎克50%攻击力的火属性持续伤害。</x:v>
      </x:c>
      <x:c r="F1162" s="6" t="n">
        <x:v>2.45</x:v>
      </x:c>
      <x:c r="G1162" s="6" t="n">
        <x:v>0</x:v>
      </x:c>
      <x:c r="H1162" s="6" t="n">
        <x:v>0</x:v>
      </x:c>
      <x:c r="I1162" s="6" t="n">
        <x:v>0</x:v>
      </x:c>
      <x:c r="J1162" s="6" t="str">
        <x:v>[2.45, 1, 2, 0.5, 0.7]</x:v>
      </x:c>
      <x:c r="K1162" s="7" t="str">
        <x:v>需确认条件及分段</x:v>
      </x:c>
      <x:c r="L1162" s="6" t="str">
        <x:v>https://raw.githubusercontent.com/Mar-7th/StarRailRes/dbe8cdfcfb0bf657b9fe1cf92d5537f118ccb487/index_new/cn/character_skills.json</x:v>
      </x:c>
    </x:row>
    <x:row r="1163" ht="53" customHeight="1">
      <x:c r="A1163" s="6" t="str">
        <x:v>110909_9</x:v>
      </x:c>
      <x:c r="B1163" s="6" t="str">
        <x:v>110909</x:v>
      </x:c>
      <x:c r="C1163" s="6" t="n">
        <x:v>9</x:v>
      </x:c>
      <x:c r="D1163" s="6" t="str">
        <x:v>嘿！记得虎克吗</x:v>
      </x:c>
      <x:c r="E1163" s="7" t="str">
        <x:v>对指定敌方单体造成等同于虎克262.5%攻击力的火属性伤害，同时有100%的基础概率使其陷入灼烧状态，持续2回合。此外对其相邻目标造成等同于虎克75%攻击力的火属性伤害。
灼烧状态下，敌方目标每回合开始时受到等同于虎克57.5%攻击力的火属性持续伤害。</x:v>
      </x:c>
      <x:c r="F1163" s="6" t="n">
        <x:v>2.625</x:v>
      </x:c>
      <x:c r="G1163" s="6" t="n">
        <x:v>0</x:v>
      </x:c>
      <x:c r="H1163" s="6" t="n">
        <x:v>0</x:v>
      </x:c>
      <x:c r="I1163" s="6" t="n">
        <x:v>0</x:v>
      </x:c>
      <x:c r="J1163" s="6" t="str">
        <x:v>[2.625, 1, 2, 0.575, 0.75]</x:v>
      </x:c>
      <x:c r="K1163" s="7" t="str">
        <x:v>需确认条件及分段</x:v>
      </x:c>
      <x:c r="L1163" s="6" t="str">
        <x:v>https://raw.githubusercontent.com/Mar-7th/StarRailRes/dbe8cdfcfb0bf657b9fe1cf92d5537f118ccb487/index_new/cn/character_skills.json</x:v>
      </x:c>
    </x:row>
    <x:row r="1164" ht="53" customHeight="1">
      <x:c r="A1164" s="6" t="str">
        <x:v>110909_10</x:v>
      </x:c>
      <x:c r="B1164" s="6" t="str">
        <x:v>110909</x:v>
      </x:c>
      <x:c r="C1164" s="6" t="n">
        <x:v>10</x:v>
      </x:c>
      <x:c r="D1164" s="6" t="str">
        <x:v>嘿！记得虎克吗</x:v>
      </x:c>
      <x:c r="E1164" s="7" t="str">
        <x:v>对指定敌方单体造成等同于虎克280%攻击力的火属性伤害，同时有100%的基础概率使其陷入灼烧状态，持续2回合。此外对其相邻目标造成等同于虎克80%攻击力的火属性伤害。
灼烧状态下，敌方目标每回合开始时受到等同于虎克65%攻击力的火属性持续伤害。</x:v>
      </x:c>
      <x:c r="F1164" s="6" t="n">
        <x:v>2.8</x:v>
      </x:c>
      <x:c r="G1164" s="6" t="n">
        <x:v>0</x:v>
      </x:c>
      <x:c r="H1164" s="6" t="n">
        <x:v>0</x:v>
      </x:c>
      <x:c r="I1164" s="6" t="n">
        <x:v>0</x:v>
      </x:c>
      <x:c r="J1164" s="6" t="str">
        <x:v>[2.8, 1, 2, 0.65, 0.8]</x:v>
      </x:c>
      <x:c r="K1164" s="7" t="str">
        <x:v>需确认条件及分段</x:v>
      </x:c>
      <x:c r="L1164" s="6" t="str">
        <x:v>https://raw.githubusercontent.com/Mar-7th/StarRailRes/dbe8cdfcfb0bf657b9fe1cf92d5537f118ccb487/index_new/cn/character_skills.json</x:v>
      </x:c>
    </x:row>
    <x:row r="1165" ht="53" customHeight="1">
      <x:c r="A1165" s="6" t="str">
        <x:v>110909_11</x:v>
      </x:c>
      <x:c r="B1165" s="6" t="str">
        <x:v>110909</x:v>
      </x:c>
      <x:c r="C1165" s="6" t="n">
        <x:v>11</x:v>
      </x:c>
      <x:c r="D1165" s="6" t="str">
        <x:v>嘿！记得虎克吗</x:v>
      </x:c>
      <x:c r="E1165" s="7" t="str">
        <x:v>对指定敌方单体造成等同于虎克294%攻击力的火属性伤害，同时有100%的基础概率使其陷入灼烧状态，持续2回合。此外对其相邻目标造成等同于虎克84%攻击力的火属性伤害。
灼烧状态下，敌方目标每回合开始时受到等同于虎克68.25%攻击力的火属性持续伤害。</x:v>
      </x:c>
      <x:c r="F1165" s="6" t="n">
        <x:v>2.94</x:v>
      </x:c>
      <x:c r="G1165" s="6" t="n">
        <x:v>0</x:v>
      </x:c>
      <x:c r="H1165" s="6" t="n">
        <x:v>0</x:v>
      </x:c>
      <x:c r="I1165" s="6" t="n">
        <x:v>0</x:v>
      </x:c>
      <x:c r="J1165" s="6" t="str">
        <x:v>[2.94, 1, 2, 0.6825, 0.84]</x:v>
      </x:c>
      <x:c r="K1165" s="7" t="str">
        <x:v>需确认条件及分段</x:v>
      </x:c>
      <x:c r="L1165" s="6" t="str">
        <x:v>https://raw.githubusercontent.com/Mar-7th/StarRailRes/dbe8cdfcfb0bf657b9fe1cf92d5537f118ccb487/index_new/cn/character_skills.json</x:v>
      </x:c>
    </x:row>
    <x:row r="1166" ht="53" customHeight="1">
      <x:c r="A1166" s="6" t="str">
        <x:v>110909_12</x:v>
      </x:c>
      <x:c r="B1166" s="6" t="str">
        <x:v>110909</x:v>
      </x:c>
      <x:c r="C1166" s="6" t="n">
        <x:v>12</x:v>
      </x:c>
      <x:c r="D1166" s="6" t="str">
        <x:v>嘿！记得虎克吗</x:v>
      </x:c>
      <x:c r="E1166" s="7" t="str">
        <x:v>对指定敌方单体造成等同于虎克308%攻击力的火属性伤害，同时有100%的基础概率使其陷入灼烧状态，持续2回合。此外对其相邻目标造成等同于虎克88%攻击力的火属性伤害。
灼烧状态下，敌方目标每回合开始时受到等同于虎克71.5%攻击力的火属性持续伤害。</x:v>
      </x:c>
      <x:c r="F1166" s="6" t="n">
        <x:v>3.08</x:v>
      </x:c>
      <x:c r="G1166" s="6" t="n">
        <x:v>0</x:v>
      </x:c>
      <x:c r="H1166" s="6" t="n">
        <x:v>0</x:v>
      </x:c>
      <x:c r="I1166" s="6" t="n">
        <x:v>0</x:v>
      </x:c>
      <x:c r="J1166" s="6" t="str">
        <x:v>[3.08, 1, 2, 0.715, 0.88]</x:v>
      </x:c>
      <x:c r="K1166" s="7" t="str">
        <x:v>需确认条件及分段</x:v>
      </x:c>
      <x:c r="L1166" s="6" t="str">
        <x:v>https://raw.githubusercontent.com/Mar-7th/StarRailRes/dbe8cdfcfb0bf657b9fe1cf92d5537f118ccb487/index_new/cn/character_skills.json</x:v>
      </x:c>
    </x:row>
    <x:row r="1167" ht="53" customHeight="1">
      <x:c r="A1167" s="6" t="str">
        <x:v>110909_13</x:v>
      </x:c>
      <x:c r="B1167" s="6" t="str">
        <x:v>110909</x:v>
      </x:c>
      <x:c r="C1167" s="6" t="n">
        <x:v>13</x:v>
      </x:c>
      <x:c r="D1167" s="6" t="str">
        <x:v>嘿！记得虎克吗</x:v>
      </x:c>
      <x:c r="E1167" s="7" t="str">
        <x:v>对指定敌方单体造成等同于虎克322%攻击力的火属性伤害，同时有100%的基础概率使其陷入灼烧状态，持续2回合。此外对其相邻目标造成等同于虎克92%攻击力的火属性伤害。
灼烧状态下，敌方目标每回合开始时受到等同于虎克74.75%攻击力的火属性持续伤害。</x:v>
      </x:c>
      <x:c r="F1167" s="6" t="n">
        <x:v>3.22</x:v>
      </x:c>
      <x:c r="G1167" s="6" t="n">
        <x:v>0</x:v>
      </x:c>
      <x:c r="H1167" s="6" t="n">
        <x:v>0</x:v>
      </x:c>
      <x:c r="I1167" s="6" t="n">
        <x:v>0</x:v>
      </x:c>
      <x:c r="J1167" s="6" t="str">
        <x:v>[3.22, 1, 2, 0.7475, 0.92]</x:v>
      </x:c>
      <x:c r="K1167" s="7" t="str">
        <x:v>需确认条件及分段</x:v>
      </x:c>
      <x:c r="L1167" s="6" t="str">
        <x:v>https://raw.githubusercontent.com/Mar-7th/StarRailRes/dbe8cdfcfb0bf657b9fe1cf92d5537f118ccb487/index_new/cn/character_skills.json</x:v>
      </x:c>
    </x:row>
    <x:row r="1168" ht="53" customHeight="1">
      <x:c r="A1168" s="6" t="str">
        <x:v>110909_14</x:v>
      </x:c>
      <x:c r="B1168" s="6" t="str">
        <x:v>110909</x:v>
      </x:c>
      <x:c r="C1168" s="6" t="n">
        <x:v>14</x:v>
      </x:c>
      <x:c r="D1168" s="6" t="str">
        <x:v>嘿！记得虎克吗</x:v>
      </x:c>
      <x:c r="E1168" s="7" t="str">
        <x:v>对指定敌方单体造成等同于虎克336%攻击力的火属性伤害，同时有100%的基础概率使其陷入灼烧状态，持续2回合。此外对其相邻目标造成等同于虎克96%攻击力的火属性伤害。
灼烧状态下，敌方目标每回合开始时受到等同于虎克78%攻击力的火属性持续伤害。</x:v>
      </x:c>
      <x:c r="F1168" s="6" t="n">
        <x:v>3.36</x:v>
      </x:c>
      <x:c r="G1168" s="6" t="n">
        <x:v>0</x:v>
      </x:c>
      <x:c r="H1168" s="6" t="n">
        <x:v>0</x:v>
      </x:c>
      <x:c r="I1168" s="6" t="n">
        <x:v>0</x:v>
      </x:c>
      <x:c r="J1168" s="6" t="str">
        <x:v>[3.36, 1, 2, 0.78, 0.96]</x:v>
      </x:c>
      <x:c r="K1168" s="7" t="str">
        <x:v>需确认条件及分段</x:v>
      </x:c>
      <x:c r="L1168" s="6" t="str">
        <x:v>https://raw.githubusercontent.com/Mar-7th/StarRailRes/dbe8cdfcfb0bf657b9fe1cf92d5537f118ccb487/index_new/cn/character_skills.json</x:v>
      </x:c>
    </x:row>
    <x:row r="1169" ht="53" customHeight="1">
      <x:c r="A1169" s="6" t="str">
        <x:v>110909_15</x:v>
      </x:c>
      <x:c r="B1169" s="6" t="str">
        <x:v>110909</x:v>
      </x:c>
      <x:c r="C1169" s="6" t="n">
        <x:v>15</x:v>
      </x:c>
      <x:c r="D1169" s="6" t="str">
        <x:v>嘿！记得虎克吗</x:v>
      </x:c>
      <x:c r="E1169" s="7" t="str">
        <x:v>对指定敌方单体造成等同于虎克350%攻击力的火属性伤害，同时有100%的基础概率使其陷入灼烧状态，持续2回合。此外对其相邻目标造成等同于虎克100%攻击力的火属性伤害。
灼烧状态下，敌方目标每回合开始时受到等同于虎克81.25%攻击力的火属性持续伤害。</x:v>
      </x:c>
      <x:c r="F1169" s="6" t="n">
        <x:v>3.5</x:v>
      </x:c>
      <x:c r="G1169" s="6" t="n">
        <x:v>0</x:v>
      </x:c>
      <x:c r="H1169" s="6" t="n">
        <x:v>0</x:v>
      </x:c>
      <x:c r="I1169" s="6" t="n">
        <x:v>0</x:v>
      </x:c>
      <x:c r="J1169" s="6" t="str">
        <x:v>[3.5, 1, 2, 0.8125, 1]</x:v>
      </x:c>
      <x:c r="K1169" s="7" t="str">
        <x:v>需确认条件及分段</x:v>
      </x:c>
      <x:c r="L1169" s="6" t="str">
        <x:v>https://raw.githubusercontent.com/Mar-7th/StarRailRes/dbe8cdfcfb0bf657b9fe1cf92d5537f118ccb487/index_new/cn/character_skills.json</x:v>
      </x:c>
    </x:row>
    <x:row r="1170" ht="20" customHeight="1">
      <x:c r="A1170" s="6" t="str">
        <x:v>111001_1</x:v>
      </x:c>
      <x:c r="B1170" s="6" t="str">
        <x:v>111001</x:v>
      </x:c>
      <x:c r="C1170" s="6" t="n">
        <x:v>1</x:v>
      </x:c>
      <x:c r="D1170" s="6" t="str">
        <x:v>冰攀前齿技术</x:v>
      </x:c>
      <x:c r="E1170" s="7" t="str">
        <x:v>对指定敌方单体造成等同于自身25%生命上限的量子属性伤害。</x:v>
      </x:c>
      <x:c r="F1170" s="6" t="n">
        <x:v>0</x:v>
      </x:c>
      <x:c r="G1170" s="6" t="n">
        <x:v>0.25</x:v>
      </x:c>
      <x:c r="H1170" s="6" t="n">
        <x:v>0</x:v>
      </x:c>
      <x:c r="I1170" s="6" t="n">
        <x:v>0</x:v>
      </x:c>
      <x:c r="J1170" s="6" t="str">
        <x:v>[0.25]</x:v>
      </x:c>
      <x:c r="K1170" s="7" t="str">
        <x:v>需确认条件及分段</x:v>
      </x:c>
      <x:c r="L1170" s="6" t="str">
        <x:v>https://raw.githubusercontent.com/Mar-7th/StarRailRes/dbe8cdfcfb0bf657b9fe1cf92d5537f118ccb487/index_new/cn/character_skills.json</x:v>
      </x:c>
    </x:row>
    <x:row r="1171" ht="20" customHeight="1">
      <x:c r="A1171" s="6" t="str">
        <x:v>111001_2</x:v>
      </x:c>
      <x:c r="B1171" s="6" t="str">
        <x:v>111001</x:v>
      </x:c>
      <x:c r="C1171" s="6" t="n">
        <x:v>2</x:v>
      </x:c>
      <x:c r="D1171" s="6" t="str">
        <x:v>冰攀前齿技术</x:v>
      </x:c>
      <x:c r="E1171" s="7" t="str">
        <x:v>对指定敌方单体造成等同于自身30%生命上限的量子属性伤害。</x:v>
      </x:c>
      <x:c r="F1171" s="6" t="n">
        <x:v>0</x:v>
      </x:c>
      <x:c r="G1171" s="6" t="n">
        <x:v>0.3</x:v>
      </x:c>
      <x:c r="H1171" s="6" t="n">
        <x:v>0</x:v>
      </x:c>
      <x:c r="I1171" s="6" t="n">
        <x:v>0</x:v>
      </x:c>
      <x:c r="J1171" s="6" t="str">
        <x:v>[0.3]</x:v>
      </x:c>
      <x:c r="K1171" s="7" t="str">
        <x:v>需确认条件及分段</x:v>
      </x:c>
      <x:c r="L1171" s="6" t="str">
        <x:v>https://raw.githubusercontent.com/Mar-7th/StarRailRes/dbe8cdfcfb0bf657b9fe1cf92d5537f118ccb487/index_new/cn/character_skills.json</x:v>
      </x:c>
    </x:row>
    <x:row r="1172" ht="20" customHeight="1">
      <x:c r="A1172" s="6" t="str">
        <x:v>111001_3</x:v>
      </x:c>
      <x:c r="B1172" s="6" t="str">
        <x:v>111001</x:v>
      </x:c>
      <x:c r="C1172" s="6" t="n">
        <x:v>3</x:v>
      </x:c>
      <x:c r="D1172" s="6" t="str">
        <x:v>冰攀前齿技术</x:v>
      </x:c>
      <x:c r="E1172" s="7" t="str">
        <x:v>对指定敌方单体造成等同于自身35%生命上限的量子属性伤害。</x:v>
      </x:c>
      <x:c r="F1172" s="6" t="n">
        <x:v>0</x:v>
      </x:c>
      <x:c r="G1172" s="6" t="n">
        <x:v>0.35</x:v>
      </x:c>
      <x:c r="H1172" s="6" t="n">
        <x:v>0</x:v>
      </x:c>
      <x:c r="I1172" s="6" t="n">
        <x:v>0</x:v>
      </x:c>
      <x:c r="J1172" s="6" t="str">
        <x:v>[0.35]</x:v>
      </x:c>
      <x:c r="K1172" s="7" t="str">
        <x:v>需确认条件及分段</x:v>
      </x:c>
      <x:c r="L1172" s="6" t="str">
        <x:v>https://raw.githubusercontent.com/Mar-7th/StarRailRes/dbe8cdfcfb0bf657b9fe1cf92d5537f118ccb487/index_new/cn/character_skills.json</x:v>
      </x:c>
    </x:row>
    <x:row r="1173" ht="20" customHeight="1">
      <x:c r="A1173" s="6" t="str">
        <x:v>111001_4</x:v>
      </x:c>
      <x:c r="B1173" s="6" t="str">
        <x:v>111001</x:v>
      </x:c>
      <x:c r="C1173" s="6" t="n">
        <x:v>4</x:v>
      </x:c>
      <x:c r="D1173" s="6" t="str">
        <x:v>冰攀前齿技术</x:v>
      </x:c>
      <x:c r="E1173" s="7" t="str">
        <x:v>对指定敌方单体造成等同于自身40%生命上限的量子属性伤害。</x:v>
      </x:c>
      <x:c r="F1173" s="6" t="n">
        <x:v>0</x:v>
      </x:c>
      <x:c r="G1173" s="6" t="n">
        <x:v>0.4</x:v>
      </x:c>
      <x:c r="H1173" s="6" t="n">
        <x:v>0</x:v>
      </x:c>
      <x:c r="I1173" s="6" t="n">
        <x:v>0</x:v>
      </x:c>
      <x:c r="J1173" s="6" t="str">
        <x:v>[0.4]</x:v>
      </x:c>
      <x:c r="K1173" s="7" t="str">
        <x:v>需确认条件及分段</x:v>
      </x:c>
      <x:c r="L1173" s="6" t="str">
        <x:v>https://raw.githubusercontent.com/Mar-7th/StarRailRes/dbe8cdfcfb0bf657b9fe1cf92d5537f118ccb487/index_new/cn/character_skills.json</x:v>
      </x:c>
    </x:row>
    <x:row r="1174" ht="20" customHeight="1">
      <x:c r="A1174" s="6" t="str">
        <x:v>111001_5</x:v>
      </x:c>
      <x:c r="B1174" s="6" t="str">
        <x:v>111001</x:v>
      </x:c>
      <x:c r="C1174" s="6" t="n">
        <x:v>5</x:v>
      </x:c>
      <x:c r="D1174" s="6" t="str">
        <x:v>冰攀前齿技术</x:v>
      </x:c>
      <x:c r="E1174" s="7" t="str">
        <x:v>对指定敌方单体造成等同于自身45%生命上限的量子属性伤害。</x:v>
      </x:c>
      <x:c r="F1174" s="6" t="n">
        <x:v>0</x:v>
      </x:c>
      <x:c r="G1174" s="6" t="n">
        <x:v>0.45</x:v>
      </x:c>
      <x:c r="H1174" s="6" t="n">
        <x:v>0</x:v>
      </x:c>
      <x:c r="I1174" s="6" t="n">
        <x:v>0</x:v>
      </x:c>
      <x:c r="J1174" s="6" t="str">
        <x:v>[0.45]</x:v>
      </x:c>
      <x:c r="K1174" s="7" t="str">
        <x:v>需确认条件及分段</x:v>
      </x:c>
      <x:c r="L1174" s="6" t="str">
        <x:v>https://raw.githubusercontent.com/Mar-7th/StarRailRes/dbe8cdfcfb0bf657b9fe1cf92d5537f118ccb487/index_new/cn/character_skills.json</x:v>
      </x:c>
    </x:row>
    <x:row r="1175" ht="20" customHeight="1">
      <x:c r="A1175" s="6" t="str">
        <x:v>111001_6</x:v>
      </x:c>
      <x:c r="B1175" s="6" t="str">
        <x:v>111001</x:v>
      </x:c>
      <x:c r="C1175" s="6" t="n">
        <x:v>6</x:v>
      </x:c>
      <x:c r="D1175" s="6" t="str">
        <x:v>冰攀前齿技术</x:v>
      </x:c>
      <x:c r="E1175" s="7" t="str">
        <x:v>对指定敌方单体造成等同于自身50%生命上限的量子属性伤害。</x:v>
      </x:c>
      <x:c r="F1175" s="6" t="n">
        <x:v>0</x:v>
      </x:c>
      <x:c r="G1175" s="6" t="n">
        <x:v>0.5</x:v>
      </x:c>
      <x:c r="H1175" s="6" t="n">
        <x:v>0</x:v>
      </x:c>
      <x:c r="I1175" s="6" t="n">
        <x:v>0</x:v>
      </x:c>
      <x:c r="J1175" s="6" t="str">
        <x:v>[0.5]</x:v>
      </x:c>
      <x:c r="K1175" s="7" t="str">
        <x:v>需确认条件及分段</x:v>
      </x:c>
      <x:c r="L1175" s="6" t="str">
        <x:v>https://raw.githubusercontent.com/Mar-7th/StarRailRes/dbe8cdfcfb0bf657b9fe1cf92d5537f118ccb487/index_new/cn/character_skills.json</x:v>
      </x:c>
    </x:row>
    <x:row r="1176" ht="20" customHeight="1">
      <x:c r="A1176" s="6" t="str">
        <x:v>111001_7</x:v>
      </x:c>
      <x:c r="B1176" s="6" t="str">
        <x:v>111001</x:v>
      </x:c>
      <x:c r="C1176" s="6" t="n">
        <x:v>7</x:v>
      </x:c>
      <x:c r="D1176" s="6" t="str">
        <x:v>冰攀前齿技术</x:v>
      </x:c>
      <x:c r="E1176" s="7" t="str">
        <x:v>对指定敌方单体造成等同于自身55%生命上限的量子属性伤害。</x:v>
      </x:c>
      <x:c r="F1176" s="6" t="n">
        <x:v>0</x:v>
      </x:c>
      <x:c r="G1176" s="6" t="n">
        <x:v>0.55</x:v>
      </x:c>
      <x:c r="H1176" s="6" t="n">
        <x:v>0</x:v>
      </x:c>
      <x:c r="I1176" s="6" t="n">
        <x:v>0</x:v>
      </x:c>
      <x:c r="J1176" s="6" t="str">
        <x:v>[0.55]</x:v>
      </x:c>
      <x:c r="K1176" s="7" t="str">
        <x:v>需确认条件及分段</x:v>
      </x:c>
      <x:c r="L1176" s="6" t="str">
        <x:v>https://raw.githubusercontent.com/Mar-7th/StarRailRes/dbe8cdfcfb0bf657b9fe1cf92d5537f118ccb487/index_new/cn/character_skills.json</x:v>
      </x:c>
    </x:row>
    <x:row r="1177" ht="20" customHeight="1">
      <x:c r="A1177" s="6" t="str">
        <x:v>111001_8</x:v>
      </x:c>
      <x:c r="B1177" s="6" t="str">
        <x:v>111001</x:v>
      </x:c>
      <x:c r="C1177" s="6" t="n">
        <x:v>8</x:v>
      </x:c>
      <x:c r="D1177" s="6" t="str">
        <x:v>冰攀前齿技术</x:v>
      </x:c>
      <x:c r="E1177" s="7" t="str">
        <x:v>对指定敌方单体造成等同于自身60%生命上限的量子属性伤害。</x:v>
      </x:c>
      <x:c r="F1177" s="6" t="n">
        <x:v>0</x:v>
      </x:c>
      <x:c r="G1177" s="6" t="n">
        <x:v>0.6</x:v>
      </x:c>
      <x:c r="H1177" s="6" t="n">
        <x:v>0</x:v>
      </x:c>
      <x:c r="I1177" s="6" t="n">
        <x:v>0</x:v>
      </x:c>
      <x:c r="J1177" s="6" t="str">
        <x:v>[0.6]</x:v>
      </x:c>
      <x:c r="K1177" s="7" t="str">
        <x:v>需确认条件及分段</x:v>
      </x:c>
      <x:c r="L1177" s="6" t="str">
        <x:v>https://raw.githubusercontent.com/Mar-7th/StarRailRes/dbe8cdfcfb0bf657b9fe1cf92d5537f118ccb487/index_new/cn/character_skills.json</x:v>
      </x:c>
    </x:row>
    <x:row r="1178" ht="20" customHeight="1">
      <x:c r="A1178" s="6" t="str">
        <x:v>111001_9</x:v>
      </x:c>
      <x:c r="B1178" s="6" t="str">
        <x:v>111001</x:v>
      </x:c>
      <x:c r="C1178" s="6" t="n">
        <x:v>9</x:v>
      </x:c>
      <x:c r="D1178" s="6" t="str">
        <x:v>冰攀前齿技术</x:v>
      </x:c>
      <x:c r="E1178" s="7" t="str">
        <x:v>对指定敌方单体造成等同于自身65%生命上限的量子属性伤害。</x:v>
      </x:c>
      <x:c r="F1178" s="6" t="n">
        <x:v>0</x:v>
      </x:c>
      <x:c r="G1178" s="6" t="n">
        <x:v>0.65</x:v>
      </x:c>
      <x:c r="H1178" s="6" t="n">
        <x:v>0</x:v>
      </x:c>
      <x:c r="I1178" s="6" t="n">
        <x:v>0</x:v>
      </x:c>
      <x:c r="J1178" s="6" t="str">
        <x:v>[0.65]</x:v>
      </x:c>
      <x:c r="K1178" s="7" t="str">
        <x:v>需确认条件及分段</x:v>
      </x:c>
      <x:c r="L1178" s="6" t="str">
        <x:v>https://raw.githubusercontent.com/Mar-7th/StarRailRes/dbe8cdfcfb0bf657b9fe1cf92d5537f118ccb487/index_new/cn/character_skills.json</x:v>
      </x:c>
    </x:row>
    <x:row r="1179" ht="20" customHeight="1">
      <x:c r="A1179" s="6" t="str">
        <x:v>111001_10</x:v>
      </x:c>
      <x:c r="B1179" s="6" t="str">
        <x:v>111001</x:v>
      </x:c>
      <x:c r="C1179" s="6" t="n">
        <x:v>10</x:v>
      </x:c>
      <x:c r="D1179" s="6" t="str">
        <x:v>冰攀前齿技术</x:v>
      </x:c>
      <x:c r="E1179" s="7" t="str">
        <x:v>对指定敌方单体造成等同于自身70%生命上限的量子属性伤害。</x:v>
      </x:c>
      <x:c r="F1179" s="6" t="n">
        <x:v>0</x:v>
      </x:c>
      <x:c r="G1179" s="6" t="n">
        <x:v>0.7</x:v>
      </x:c>
      <x:c r="H1179" s="6" t="n">
        <x:v>0</x:v>
      </x:c>
      <x:c r="I1179" s="6" t="n">
        <x:v>0</x:v>
      </x:c>
      <x:c r="J1179" s="6" t="str">
        <x:v>[0.7]</x:v>
      </x:c>
      <x:c r="K1179" s="7" t="str">
        <x:v>需确认条件及分段</x:v>
      </x:c>
      <x:c r="L1179" s="6" t="str">
        <x:v>https://raw.githubusercontent.com/Mar-7th/StarRailRes/dbe8cdfcfb0bf657b9fe1cf92d5537f118ccb487/index_new/cn/character_skills.json</x:v>
      </x:c>
    </x:row>
    <x:row r="1180" ht="53" customHeight="1">
      <x:c r="A1180" s="6" t="str">
        <x:v>111002_1</x:v>
      </x:c>
      <x:c r="B1180" s="6" t="str">
        <x:v>111002</x:v>
      </x:c>
      <x:c r="C1180" s="6" t="n">
        <x:v>1</x:v>
      </x:c>
      <x:c r="D1180" s="6" t="str">
        <x:v>盐渍野营罐头</x:v>
      </x:c>
      <x:c r="E1180" s="7" t="str">
        <x:v>为指定我方单体附上【求生反应】，提高等同于玲可5%生命上限+50的生命上限，若该目标为「毁灭」或「存护」命途，被敌方攻击的概率大幅提高，【求生反应】持续2回合。
使该目标回复等同于玲可8%生命上限+80的生命值。</x:v>
      </x:c>
      <x:c r="F1180" s="6" t="n">
        <x:v>0</x:v>
      </x:c>
      <x:c r="G1180" s="6" t="n">
        <x:v>0</x:v>
      </x:c>
      <x:c r="H1180" s="6" t="n">
        <x:v>0</x:v>
      </x:c>
      <x:c r="I1180" s="6" t="n">
        <x:v>0</x:v>
      </x:c>
      <x:c r="J1180" s="6" t="str">
        <x:v>[0.05, 50, 2, 0.08, 80, 5]</x:v>
      </x:c>
      <x:c r="K1180" s="7" t="str">
        <x:v>无首段伤害倍率，请覆盖或设为辅助技能</x:v>
      </x:c>
      <x:c r="L1180" s="6" t="str">
        <x:v>https://raw.githubusercontent.com/Mar-7th/StarRailRes/dbe8cdfcfb0bf657b9fe1cf92d5537f118ccb487/index_new/cn/character_skills.json</x:v>
      </x:c>
    </x:row>
    <x:row r="1181" ht="53" customHeight="1">
      <x:c r="A1181" s="6" t="str">
        <x:v>111002_2</x:v>
      </x:c>
      <x:c r="B1181" s="6" t="str">
        <x:v>111002</x:v>
      </x:c>
      <x:c r="C1181" s="6" t="n">
        <x:v>2</x:v>
      </x:c>
      <x:c r="D1181" s="6" t="str">
        <x:v>盐渍野营罐头</x:v>
      </x:c>
      <x:c r="E1181" s="7" t="str">
        <x:v>为指定我方单体附上【求生反应】，提高等同于玲可5.25%生命上限+80的生命上限，若该目标为「毁灭」或「存护」命途，被敌方攻击的概率大幅提高，【求生反应】持续2回合。
使该目标回复等同于玲可8.5%生命上限+128的生命值。</x:v>
      </x:c>
      <x:c r="F1181" s="6" t="n">
        <x:v>0</x:v>
      </x:c>
      <x:c r="G1181" s="6" t="n">
        <x:v>0</x:v>
      </x:c>
      <x:c r="H1181" s="6" t="n">
        <x:v>0</x:v>
      </x:c>
      <x:c r="I1181" s="6" t="n">
        <x:v>0</x:v>
      </x:c>
      <x:c r="J1181" s="6" t="str">
        <x:v>[0.0525, 80, 2, 0.085, 128, 5]</x:v>
      </x:c>
      <x:c r="K1181" s="7" t="str">
        <x:v>无首段伤害倍率，请覆盖或设为辅助技能</x:v>
      </x:c>
      <x:c r="L1181" s="6" t="str">
        <x:v>https://raw.githubusercontent.com/Mar-7th/StarRailRes/dbe8cdfcfb0bf657b9fe1cf92d5537f118ccb487/index_new/cn/character_skills.json</x:v>
      </x:c>
    </x:row>
    <x:row r="1182" ht="53" customHeight="1">
      <x:c r="A1182" s="6" t="str">
        <x:v>111002_3</x:v>
      </x:c>
      <x:c r="B1182" s="6" t="str">
        <x:v>111002</x:v>
      </x:c>
      <x:c r="C1182" s="6" t="n">
        <x:v>3</x:v>
      </x:c>
      <x:c r="D1182" s="6" t="str">
        <x:v>盐渍野营罐头</x:v>
      </x:c>
      <x:c r="E1182" s="7" t="str">
        <x:v>为指定我方单体附上【求生反应】，提高等同于玲可5.5%生命上限+102.5的生命上限，若该目标为「毁灭」或「存护」命途，被敌方攻击的概率大幅提高，【求生反应】持续2回合。
使该目标回复等同于玲可9%生命上限+164的生命值。</x:v>
      </x:c>
      <x:c r="F1182" s="6" t="n">
        <x:v>0</x:v>
      </x:c>
      <x:c r="G1182" s="6" t="n">
        <x:v>0</x:v>
      </x:c>
      <x:c r="H1182" s="6" t="n">
        <x:v>0</x:v>
      </x:c>
      <x:c r="I1182" s="6" t="n">
        <x:v>0</x:v>
      </x:c>
      <x:c r="J1182" s="6" t="str">
        <x:v>[0.055, 102.5, 2, 0.09, 164, 5]</x:v>
      </x:c>
      <x:c r="K1182" s="7" t="str">
        <x:v>无首段伤害倍率，请覆盖或设为辅助技能</x:v>
      </x:c>
      <x:c r="L1182" s="6" t="str">
        <x:v>https://raw.githubusercontent.com/Mar-7th/StarRailRes/dbe8cdfcfb0bf657b9fe1cf92d5537f118ccb487/index_new/cn/character_skills.json</x:v>
      </x:c>
    </x:row>
    <x:row r="1183" ht="53" customHeight="1">
      <x:c r="A1183" s="6" t="str">
        <x:v>111002_4</x:v>
      </x:c>
      <x:c r="B1183" s="6" t="str">
        <x:v>111002</x:v>
      </x:c>
      <x:c r="C1183" s="6" t="n">
        <x:v>4</x:v>
      </x:c>
      <x:c r="D1183" s="6" t="str">
        <x:v>盐渍野营罐头</x:v>
      </x:c>
      <x:c r="E1183" s="7" t="str">
        <x:v>为指定我方单体附上【求生反应】，提高等同于玲可5.75%生命上限+125的生命上限，若该目标为「毁灭」或「存护」命途，被敌方攻击的概率大幅提高，【求生反应】持续2回合。
使该目标回复等同于玲可9.5%生命上限+200的生命值。</x:v>
      </x:c>
      <x:c r="F1183" s="6" t="n">
        <x:v>0</x:v>
      </x:c>
      <x:c r="G1183" s="6" t="n">
        <x:v>0</x:v>
      </x:c>
      <x:c r="H1183" s="6" t="n">
        <x:v>0</x:v>
      </x:c>
      <x:c r="I1183" s="6" t="n">
        <x:v>0</x:v>
      </x:c>
      <x:c r="J1183" s="6" t="str">
        <x:v>[0.0575, 125, 2, 0.095, 200, 5]</x:v>
      </x:c>
      <x:c r="K1183" s="7" t="str">
        <x:v>无首段伤害倍率，请覆盖或设为辅助技能</x:v>
      </x:c>
      <x:c r="L1183" s="6" t="str">
        <x:v>https://raw.githubusercontent.com/Mar-7th/StarRailRes/dbe8cdfcfb0bf657b9fe1cf92d5537f118ccb487/index_new/cn/character_skills.json</x:v>
      </x:c>
    </x:row>
    <x:row r="1184" ht="53" customHeight="1">
      <x:c r="A1184" s="6" t="str">
        <x:v>111002_5</x:v>
      </x:c>
      <x:c r="B1184" s="6" t="str">
        <x:v>111002</x:v>
      </x:c>
      <x:c r="C1184" s="6" t="n">
        <x:v>5</x:v>
      </x:c>
      <x:c r="D1184" s="6" t="str">
        <x:v>盐渍野营罐头</x:v>
      </x:c>
      <x:c r="E1184" s="7" t="str">
        <x:v>为指定我方单体附上【求生反应】，提高等同于玲可6%生命上限+140的生命上限，若该目标为「毁灭」或「存护」命途，被敌方攻击的概率大幅提高，【求生反应】持续2回合。
使该目标回复等同于玲可10%生命上限+224的生命值。</x:v>
      </x:c>
      <x:c r="F1184" s="6" t="n">
        <x:v>0</x:v>
      </x:c>
      <x:c r="G1184" s="6" t="n">
        <x:v>0</x:v>
      </x:c>
      <x:c r="H1184" s="6" t="n">
        <x:v>0</x:v>
      </x:c>
      <x:c r="I1184" s="6" t="n">
        <x:v>0</x:v>
      </x:c>
      <x:c r="J1184" s="6" t="str">
        <x:v>[0.06, 140, 2, 0.1, 224, 5]</x:v>
      </x:c>
      <x:c r="K1184" s="7" t="str">
        <x:v>无首段伤害倍率，请覆盖或设为辅助技能</x:v>
      </x:c>
      <x:c r="L1184" s="6" t="str">
        <x:v>https://raw.githubusercontent.com/Mar-7th/StarRailRes/dbe8cdfcfb0bf657b9fe1cf92d5537f118ccb487/index_new/cn/character_skills.json</x:v>
      </x:c>
    </x:row>
    <x:row r="1185" ht="53" customHeight="1">
      <x:c r="A1185" s="6" t="str">
        <x:v>111002_6</x:v>
      </x:c>
      <x:c r="B1185" s="6" t="str">
        <x:v>111002</x:v>
      </x:c>
      <x:c r="C1185" s="6" t="n">
        <x:v>6</x:v>
      </x:c>
      <x:c r="D1185" s="6" t="str">
        <x:v>盐渍野营罐头</x:v>
      </x:c>
      <x:c r="E1185" s="7" t="str">
        <x:v>为指定我方单体附上【求生反应】，提高等同于玲可6.25%生命上限+155的生命上限，若该目标为「毁灭」或「存护」命途，被敌方攻击的概率大幅提高，【求生反应】持续2回合。
使该目标回复等同于玲可10.4%生命上限+248的生命值。</x:v>
      </x:c>
      <x:c r="F1185" s="6" t="n">
        <x:v>0</x:v>
      </x:c>
      <x:c r="G1185" s="6" t="n">
        <x:v>0</x:v>
      </x:c>
      <x:c r="H1185" s="6" t="n">
        <x:v>0</x:v>
      </x:c>
      <x:c r="I1185" s="6" t="n">
        <x:v>0</x:v>
      </x:c>
      <x:c r="J1185" s="6" t="str">
        <x:v>[0.0625, 155, 2, 0.104, 248, 5]</x:v>
      </x:c>
      <x:c r="K1185" s="7" t="str">
        <x:v>无首段伤害倍率，请覆盖或设为辅助技能</x:v>
      </x:c>
      <x:c r="L1185" s="6" t="str">
        <x:v>https://raw.githubusercontent.com/Mar-7th/StarRailRes/dbe8cdfcfb0bf657b9fe1cf92d5537f118ccb487/index_new/cn/character_skills.json</x:v>
      </x:c>
    </x:row>
    <x:row r="1186" ht="53" customHeight="1">
      <x:c r="A1186" s="6" t="str">
        <x:v>111002_7</x:v>
      </x:c>
      <x:c r="B1186" s="6" t="str">
        <x:v>111002</x:v>
      </x:c>
      <x:c r="C1186" s="6" t="n">
        <x:v>7</x:v>
      </x:c>
      <x:c r="D1186" s="6" t="str">
        <x:v>盐渍野营罐头</x:v>
      </x:c>
      <x:c r="E1186" s="7" t="str">
        <x:v>为指定我方单体附上【求生反应】，提高等同于玲可6.56%生命上限+166.25的生命上限，若该目标为「毁灭」或「存护」命途，被敌方攻击的概率大幅提高，【求生反应】持续2回合。
使该目标回复等同于玲可10.8%生命上限+266的生命值。</x:v>
      </x:c>
      <x:c r="F1186" s="6" t="n">
        <x:v>0</x:v>
      </x:c>
      <x:c r="G1186" s="6" t="n">
        <x:v>0</x:v>
      </x:c>
      <x:c r="H1186" s="6" t="n">
        <x:v>0</x:v>
      </x:c>
      <x:c r="I1186" s="6" t="n">
        <x:v>0</x:v>
      </x:c>
      <x:c r="J1186" s="6" t="str">
        <x:v>[0.0656, 166.25, 2, 0.108, 266, 5]</x:v>
      </x:c>
      <x:c r="K1186" s="7" t="str">
        <x:v>无首段伤害倍率，请覆盖或设为辅助技能</x:v>
      </x:c>
      <x:c r="L1186" s="6" t="str">
        <x:v>https://raw.githubusercontent.com/Mar-7th/StarRailRes/dbe8cdfcfb0bf657b9fe1cf92d5537f118ccb487/index_new/cn/character_skills.json</x:v>
      </x:c>
    </x:row>
    <x:row r="1187" ht="53" customHeight="1">
      <x:c r="A1187" s="6" t="str">
        <x:v>111002_8</x:v>
      </x:c>
      <x:c r="B1187" s="6" t="str">
        <x:v>111002</x:v>
      </x:c>
      <x:c r="C1187" s="6" t="n">
        <x:v>8</x:v>
      </x:c>
      <x:c r="D1187" s="6" t="str">
        <x:v>盐渍野营罐头</x:v>
      </x:c>
      <x:c r="E1187" s="7" t="str">
        <x:v>为指定我方单体附上【求生反应】，提高等同于玲可6.88%生命上限+177.5的生命上限，若该目标为「毁灭」或「存护」命途，被敌方攻击的概率大幅提高，【求生反应】持续2回合。
使该目标回复等同于玲可11.2%生命上限+284的生命值。</x:v>
      </x:c>
      <x:c r="F1187" s="6" t="n">
        <x:v>0</x:v>
      </x:c>
      <x:c r="G1187" s="6" t="n">
        <x:v>0</x:v>
      </x:c>
      <x:c r="H1187" s="6" t="n">
        <x:v>0</x:v>
      </x:c>
      <x:c r="I1187" s="6" t="n">
        <x:v>0</x:v>
      </x:c>
      <x:c r="J1187" s="6" t="str">
        <x:v>[0.0688, 177.5, 2, 0.112, 284, 5]</x:v>
      </x:c>
      <x:c r="K1187" s="7" t="str">
        <x:v>无首段伤害倍率，请覆盖或设为辅助技能</x:v>
      </x:c>
      <x:c r="L1187" s="6" t="str">
        <x:v>https://raw.githubusercontent.com/Mar-7th/StarRailRes/dbe8cdfcfb0bf657b9fe1cf92d5537f118ccb487/index_new/cn/character_skills.json</x:v>
      </x:c>
    </x:row>
    <x:row r="1188" ht="53" customHeight="1">
      <x:c r="A1188" s="6" t="str">
        <x:v>111002_9</x:v>
      </x:c>
      <x:c r="B1188" s="6" t="str">
        <x:v>111002</x:v>
      </x:c>
      <x:c r="C1188" s="6" t="n">
        <x:v>9</x:v>
      </x:c>
      <x:c r="D1188" s="6" t="str">
        <x:v>盐渍野营罐头</x:v>
      </x:c>
      <x:c r="E1188" s="7" t="str">
        <x:v>为指定我方单体附上【求生反应】，提高等同于玲可7.19%生命上限+188.75的生命上限，若该目标为「毁灭」或「存护」命途，被敌方攻击的概率大幅提高，【求生反应】持续2回合。
使该目标回复等同于玲可11.6%生命上限+302的生命值。</x:v>
      </x:c>
      <x:c r="F1188" s="6" t="n">
        <x:v>0</x:v>
      </x:c>
      <x:c r="G1188" s="6" t="n">
        <x:v>0</x:v>
      </x:c>
      <x:c r="H1188" s="6" t="n">
        <x:v>0</x:v>
      </x:c>
      <x:c r="I1188" s="6" t="n">
        <x:v>0</x:v>
      </x:c>
      <x:c r="J1188" s="6" t="str">
        <x:v>[0.0719, 188.75, 2, 0.116, 302, 5]</x:v>
      </x:c>
      <x:c r="K1188" s="7" t="str">
        <x:v>无首段伤害倍率，请覆盖或设为辅助技能</x:v>
      </x:c>
      <x:c r="L1188" s="6" t="str">
        <x:v>https://raw.githubusercontent.com/Mar-7th/StarRailRes/dbe8cdfcfb0bf657b9fe1cf92d5537f118ccb487/index_new/cn/character_skills.json</x:v>
      </x:c>
    </x:row>
    <x:row r="1189" ht="53" customHeight="1">
      <x:c r="A1189" s="6" t="str">
        <x:v>111002_10</x:v>
      </x:c>
      <x:c r="B1189" s="6" t="str">
        <x:v>111002</x:v>
      </x:c>
      <x:c r="C1189" s="6" t="n">
        <x:v>10</x:v>
      </x:c>
      <x:c r="D1189" s="6" t="str">
        <x:v>盐渍野营罐头</x:v>
      </x:c>
      <x:c r="E1189" s="7" t="str">
        <x:v>为指定我方单体附上【求生反应】，提高等同于玲可7.5%生命上限+200的生命上限，若该目标为「毁灭」或「存护」命途，被敌方攻击的概率大幅提高，【求生反应】持续2回合。
使该目标回复等同于玲可12%生命上限+320的生命值。</x:v>
      </x:c>
      <x:c r="F1189" s="6" t="n">
        <x:v>0</x:v>
      </x:c>
      <x:c r="G1189" s="6" t="n">
        <x:v>0</x:v>
      </x:c>
      <x:c r="H1189" s="6" t="n">
        <x:v>0</x:v>
      </x:c>
      <x:c r="I1189" s="6" t="n">
        <x:v>0</x:v>
      </x:c>
      <x:c r="J1189" s="6" t="str">
        <x:v>[0.075, 200, 2, 0.12, 320, 5]</x:v>
      </x:c>
      <x:c r="K1189" s="7" t="str">
        <x:v>无首段伤害倍率，请覆盖或设为辅助技能</x:v>
      </x:c>
      <x:c r="L1189" s="6" t="str">
        <x:v>https://raw.githubusercontent.com/Mar-7th/StarRailRes/dbe8cdfcfb0bf657b9fe1cf92d5537f118ccb487/index_new/cn/character_skills.json</x:v>
      </x:c>
    </x:row>
    <x:row r="1190" ht="53" customHeight="1">
      <x:c r="A1190" s="6" t="str">
        <x:v>111002_11</x:v>
      </x:c>
      <x:c r="B1190" s="6" t="str">
        <x:v>111002</x:v>
      </x:c>
      <x:c r="C1190" s="6" t="n">
        <x:v>11</x:v>
      </x:c>
      <x:c r="D1190" s="6" t="str">
        <x:v>盐渍野营罐头</x:v>
      </x:c>
      <x:c r="E1190" s="7" t="str">
        <x:v>为指定我方单体附上【求生反应】，提高等同于玲可7.75%生命上限+211.25的生命上限，若该目标为「毁灭」或「存护」命途，被敌方攻击的概率大幅提高，【求生反应】持续2回合。
使该目标回复等同于玲可12.4%生命上限+338的生命值。</x:v>
      </x:c>
      <x:c r="F1190" s="6" t="n">
        <x:v>0</x:v>
      </x:c>
      <x:c r="G1190" s="6" t="n">
        <x:v>0</x:v>
      </x:c>
      <x:c r="H1190" s="6" t="n">
        <x:v>0</x:v>
      </x:c>
      <x:c r="I1190" s="6" t="n">
        <x:v>0</x:v>
      </x:c>
      <x:c r="J1190" s="6" t="str">
        <x:v>[0.0775, 211.25, 2, 0.124, 338, 5]</x:v>
      </x:c>
      <x:c r="K1190" s="7" t="str">
        <x:v>无首段伤害倍率，请覆盖或设为辅助技能</x:v>
      </x:c>
      <x:c r="L1190" s="6" t="str">
        <x:v>https://raw.githubusercontent.com/Mar-7th/StarRailRes/dbe8cdfcfb0bf657b9fe1cf92d5537f118ccb487/index_new/cn/character_skills.json</x:v>
      </x:c>
    </x:row>
    <x:row r="1191" ht="53" customHeight="1">
      <x:c r="A1191" s="6" t="str">
        <x:v>111002_12</x:v>
      </x:c>
      <x:c r="B1191" s="6" t="str">
        <x:v>111002</x:v>
      </x:c>
      <x:c r="C1191" s="6" t="n">
        <x:v>12</x:v>
      </x:c>
      <x:c r="D1191" s="6" t="str">
        <x:v>盐渍野营罐头</x:v>
      </x:c>
      <x:c r="E1191" s="7" t="str">
        <x:v>为指定我方单体附上【求生反应】，提高等同于玲可8%生命上限+222.5的生命上限，若该目标为「毁灭」或「存护」命途，被敌方攻击的概率大幅提高，【求生反应】持续2回合。
使该目标回复等同于玲可12.8%生命上限+356的生命值。</x:v>
      </x:c>
      <x:c r="F1191" s="6" t="n">
        <x:v>0</x:v>
      </x:c>
      <x:c r="G1191" s="6" t="n">
        <x:v>0</x:v>
      </x:c>
      <x:c r="H1191" s="6" t="n">
        <x:v>0</x:v>
      </x:c>
      <x:c r="I1191" s="6" t="n">
        <x:v>0</x:v>
      </x:c>
      <x:c r="J1191" s="6" t="str">
        <x:v>[0.08, 222.5, 2, 0.128, 356, 5]</x:v>
      </x:c>
      <x:c r="K1191" s="7" t="str">
        <x:v>无首段伤害倍率，请覆盖或设为辅助技能</x:v>
      </x:c>
      <x:c r="L1191" s="6" t="str">
        <x:v>https://raw.githubusercontent.com/Mar-7th/StarRailRes/dbe8cdfcfb0bf657b9fe1cf92d5537f118ccb487/index_new/cn/character_skills.json</x:v>
      </x:c>
    </x:row>
    <x:row r="1192" ht="53" customHeight="1">
      <x:c r="A1192" s="6" t="str">
        <x:v>111002_13</x:v>
      </x:c>
      <x:c r="B1192" s="6" t="str">
        <x:v>111002</x:v>
      </x:c>
      <x:c r="C1192" s="6" t="n">
        <x:v>13</x:v>
      </x:c>
      <x:c r="D1192" s="6" t="str">
        <x:v>盐渍野营罐头</x:v>
      </x:c>
      <x:c r="E1192" s="7" t="str">
        <x:v>为指定我方单体附上【求生反应】，提高等同于玲可8.25%生命上限+233.75的生命上限，若该目标为「毁灭」或「存护」命途，被敌方攻击的概率大幅提高，【求生反应】持续2回合。
使该目标回复等同于玲可13.2%生命上限+374的生命值。</x:v>
      </x:c>
      <x:c r="F1192" s="6" t="n">
        <x:v>0</x:v>
      </x:c>
      <x:c r="G1192" s="6" t="n">
        <x:v>0</x:v>
      </x:c>
      <x:c r="H1192" s="6" t="n">
        <x:v>0</x:v>
      </x:c>
      <x:c r="I1192" s="6" t="n">
        <x:v>0</x:v>
      </x:c>
      <x:c r="J1192" s="6" t="str">
        <x:v>[0.0825, 233.75, 2, 0.132, 374, 5]</x:v>
      </x:c>
      <x:c r="K1192" s="7" t="str">
        <x:v>无首段伤害倍率，请覆盖或设为辅助技能</x:v>
      </x:c>
      <x:c r="L1192" s="6" t="str">
        <x:v>https://raw.githubusercontent.com/Mar-7th/StarRailRes/dbe8cdfcfb0bf657b9fe1cf92d5537f118ccb487/index_new/cn/character_skills.json</x:v>
      </x:c>
    </x:row>
    <x:row r="1193" ht="53" customHeight="1">
      <x:c r="A1193" s="6" t="str">
        <x:v>111002_14</x:v>
      </x:c>
      <x:c r="B1193" s="6" t="str">
        <x:v>111002</x:v>
      </x:c>
      <x:c r="C1193" s="6" t="n">
        <x:v>14</x:v>
      </x:c>
      <x:c r="D1193" s="6" t="str">
        <x:v>盐渍野营罐头</x:v>
      </x:c>
      <x:c r="E1193" s="7" t="str">
        <x:v>为指定我方单体附上【求生反应】，提高等同于玲可8.5%生命上限+245的生命上限，若该目标为「毁灭」或「存护」命途，被敌方攻击的概率大幅提高，【求生反应】持续2回合。
使该目标回复等同于玲可13.6%生命上限+392的生命值。</x:v>
      </x:c>
      <x:c r="F1193" s="6" t="n">
        <x:v>0</x:v>
      </x:c>
      <x:c r="G1193" s="6" t="n">
        <x:v>0</x:v>
      </x:c>
      <x:c r="H1193" s="6" t="n">
        <x:v>0</x:v>
      </x:c>
      <x:c r="I1193" s="6" t="n">
        <x:v>0</x:v>
      </x:c>
      <x:c r="J1193" s="6" t="str">
        <x:v>[0.085, 245, 2, 0.136, 392, 5]</x:v>
      </x:c>
      <x:c r="K1193" s="7" t="str">
        <x:v>无首段伤害倍率，请覆盖或设为辅助技能</x:v>
      </x:c>
      <x:c r="L1193" s="6" t="str">
        <x:v>https://raw.githubusercontent.com/Mar-7th/StarRailRes/dbe8cdfcfb0bf657b9fe1cf92d5537f118ccb487/index_new/cn/character_skills.json</x:v>
      </x:c>
    </x:row>
    <x:row r="1194" ht="53" customHeight="1">
      <x:c r="A1194" s="6" t="str">
        <x:v>111002_15</x:v>
      </x:c>
      <x:c r="B1194" s="6" t="str">
        <x:v>111002</x:v>
      </x:c>
      <x:c r="C1194" s="6" t="n">
        <x:v>15</x:v>
      </x:c>
      <x:c r="D1194" s="6" t="str">
        <x:v>盐渍野营罐头</x:v>
      </x:c>
      <x:c r="E1194" s="7" t="str">
        <x:v>为指定我方单体附上【求生反应】，提高等同于玲可8.75%生命上限+256.25的生命上限，若该目标为「毁灭」或「存护」命途，被敌方攻击的概率大幅提高，【求生反应】持续2回合。
使该目标回复等同于玲可14%生命上限+410的生命值。</x:v>
      </x:c>
      <x:c r="F1194" s="6" t="n">
        <x:v>0</x:v>
      </x:c>
      <x:c r="G1194" s="6" t="n">
        <x:v>0</x:v>
      </x:c>
      <x:c r="H1194" s="6" t="n">
        <x:v>0</x:v>
      </x:c>
      <x:c r="I1194" s="6" t="n">
        <x:v>0</x:v>
      </x:c>
      <x:c r="J1194" s="6" t="str">
        <x:v>[0.0875, 256.25, 2, 0.14, 410, 5]</x:v>
      </x:c>
      <x:c r="K1194" s="7" t="str">
        <x:v>无首段伤害倍率，请覆盖或设为辅助技能</x:v>
      </x:c>
      <x:c r="L1194" s="6" t="str">
        <x:v>https://raw.githubusercontent.com/Mar-7th/StarRailRes/dbe8cdfcfb0bf657b9fe1cf92d5537f118ccb487/index_new/cn/character_skills.json</x:v>
      </x:c>
    </x:row>
    <x:row r="1195" ht="20" customHeight="1">
      <x:c r="A1195" s="6" t="str">
        <x:v>111003_1</x:v>
      </x:c>
      <x:c r="B1195" s="6" t="str">
        <x:v>111003</x:v>
      </x:c>
      <x:c r="C1195" s="6" t="n">
        <x:v>1</x:v>
      </x:c>
      <x:c r="D1195" s="6" t="str">
        <x:v>雪原急救方案</x:v>
      </x:c>
      <x:c r="E1195" s="7" t="str">
        <x:v>解除我方全体的1个负面效果，立即为我方全体回复等同于玲可9%生命上限+90的生命值。</x:v>
      </x:c>
      <x:c r="F1195" s="6" t="n">
        <x:v>0</x:v>
      </x:c>
      <x:c r="G1195" s="6" t="n">
        <x:v>0</x:v>
      </x:c>
      <x:c r="H1195" s="6" t="n">
        <x:v>0</x:v>
      </x:c>
      <x:c r="I1195" s="6" t="n">
        <x:v>0</x:v>
      </x:c>
      <x:c r="J1195" s="6" t="str">
        <x:v>[1, 0.09, 90]</x:v>
      </x:c>
      <x:c r="K1195" s="7" t="str">
        <x:v>无首段伤害倍率，请覆盖或设为辅助技能</x:v>
      </x:c>
      <x:c r="L1195" s="6" t="str">
        <x:v>https://raw.githubusercontent.com/Mar-7th/StarRailRes/dbe8cdfcfb0bf657b9fe1cf92d5537f118ccb487/index_new/cn/character_skills.json</x:v>
      </x:c>
    </x:row>
    <x:row r="1196" ht="38" customHeight="1">
      <x:c r="A1196" s="6" t="str">
        <x:v>111003_2</x:v>
      </x:c>
      <x:c r="B1196" s="6" t="str">
        <x:v>111003</x:v>
      </x:c>
      <x:c r="C1196" s="6" t="n">
        <x:v>2</x:v>
      </x:c>
      <x:c r="D1196" s="6" t="str">
        <x:v>雪原急救方案</x:v>
      </x:c>
      <x:c r="E1196" s="7" t="str">
        <x:v>解除我方全体的1个负面效果，立即为我方全体回复等同于玲可9.56%生命上限+144的生命值。</x:v>
      </x:c>
      <x:c r="F1196" s="6" t="n">
        <x:v>0</x:v>
      </x:c>
      <x:c r="G1196" s="6" t="n">
        <x:v>0</x:v>
      </x:c>
      <x:c r="H1196" s="6" t="n">
        <x:v>0</x:v>
      </x:c>
      <x:c r="I1196" s="6" t="n">
        <x:v>0</x:v>
      </x:c>
      <x:c r="J1196" s="6" t="str">
        <x:v>[1, 0.0956, 144]</x:v>
      </x:c>
      <x:c r="K1196" s="7" t="str">
        <x:v>无首段伤害倍率，请覆盖或设为辅助技能</x:v>
      </x:c>
      <x:c r="L1196" s="6" t="str">
        <x:v>https://raw.githubusercontent.com/Mar-7th/StarRailRes/dbe8cdfcfb0bf657b9fe1cf92d5537f118ccb487/index_new/cn/character_skills.json</x:v>
      </x:c>
    </x:row>
    <x:row r="1197" ht="38" customHeight="1">
      <x:c r="A1197" s="6" t="str">
        <x:v>111003_3</x:v>
      </x:c>
      <x:c r="B1197" s="6" t="str">
        <x:v>111003</x:v>
      </x:c>
      <x:c r="C1197" s="6" t="n">
        <x:v>3</x:v>
      </x:c>
      <x:c r="D1197" s="6" t="str">
        <x:v>雪原急救方案</x:v>
      </x:c>
      <x:c r="E1197" s="7" t="str">
        <x:v>解除我方全体的1个负面效果，立即为我方全体回复等同于玲可10.13%生命上限+184.5的生命值。</x:v>
      </x:c>
      <x:c r="F1197" s="6" t="n">
        <x:v>0</x:v>
      </x:c>
      <x:c r="G1197" s="6" t="n">
        <x:v>0</x:v>
      </x:c>
      <x:c r="H1197" s="6" t="n">
        <x:v>0</x:v>
      </x:c>
      <x:c r="I1197" s="6" t="n">
        <x:v>0</x:v>
      </x:c>
      <x:c r="J1197" s="6" t="str">
        <x:v>[1, 0.1013, 184.5]</x:v>
      </x:c>
      <x:c r="K1197" s="7" t="str">
        <x:v>无首段伤害倍率，请覆盖或设为辅助技能</x:v>
      </x:c>
      <x:c r="L1197" s="6" t="str">
        <x:v>https://raw.githubusercontent.com/Mar-7th/StarRailRes/dbe8cdfcfb0bf657b9fe1cf92d5537f118ccb487/index_new/cn/character_skills.json</x:v>
      </x:c>
    </x:row>
    <x:row r="1198" ht="38" customHeight="1">
      <x:c r="A1198" s="6" t="str">
        <x:v>111003_4</x:v>
      </x:c>
      <x:c r="B1198" s="6" t="str">
        <x:v>111003</x:v>
      </x:c>
      <x:c r="C1198" s="6" t="n">
        <x:v>4</x:v>
      </x:c>
      <x:c r="D1198" s="6" t="str">
        <x:v>雪原急救方案</x:v>
      </x:c>
      <x:c r="E1198" s="7" t="str">
        <x:v>解除我方全体的1个负面效果，立即为我方全体回复等同于玲可10.69%生命上限+225的生命值。</x:v>
      </x:c>
      <x:c r="F1198" s="6" t="n">
        <x:v>0</x:v>
      </x:c>
      <x:c r="G1198" s="6" t="n">
        <x:v>0</x:v>
      </x:c>
      <x:c r="H1198" s="6" t="n">
        <x:v>0</x:v>
      </x:c>
      <x:c r="I1198" s="6" t="n">
        <x:v>0</x:v>
      </x:c>
      <x:c r="J1198" s="6" t="str">
        <x:v>[1, 0.1069, 225]</x:v>
      </x:c>
      <x:c r="K1198" s="7" t="str">
        <x:v>无首段伤害倍率，请覆盖或设为辅助技能</x:v>
      </x:c>
      <x:c r="L1198" s="6" t="str">
        <x:v>https://raw.githubusercontent.com/Mar-7th/StarRailRes/dbe8cdfcfb0bf657b9fe1cf92d5537f118ccb487/index_new/cn/character_skills.json</x:v>
      </x:c>
    </x:row>
    <x:row r="1199" ht="38" customHeight="1">
      <x:c r="A1199" s="6" t="str">
        <x:v>111003_5</x:v>
      </x:c>
      <x:c r="B1199" s="6" t="str">
        <x:v>111003</x:v>
      </x:c>
      <x:c r="C1199" s="6" t="n">
        <x:v>5</x:v>
      </x:c>
      <x:c r="D1199" s="6" t="str">
        <x:v>雪原急救方案</x:v>
      </x:c>
      <x:c r="E1199" s="7" t="str">
        <x:v>解除我方全体的1个负面效果，立即为我方全体回复等同于玲可11.25%生命上限+252的生命值。</x:v>
      </x:c>
      <x:c r="F1199" s="6" t="n">
        <x:v>0</x:v>
      </x:c>
      <x:c r="G1199" s="6" t="n">
        <x:v>0</x:v>
      </x:c>
      <x:c r="H1199" s="6" t="n">
        <x:v>0</x:v>
      </x:c>
      <x:c r="I1199" s="6" t="n">
        <x:v>0</x:v>
      </x:c>
      <x:c r="J1199" s="6" t="str">
        <x:v>[1, 0.1125, 252]</x:v>
      </x:c>
      <x:c r="K1199" s="7" t="str">
        <x:v>无首段伤害倍率，请覆盖或设为辅助技能</x:v>
      </x:c>
      <x:c r="L1199" s="6" t="str">
        <x:v>https://raw.githubusercontent.com/Mar-7th/StarRailRes/dbe8cdfcfb0bf657b9fe1cf92d5537f118ccb487/index_new/cn/character_skills.json</x:v>
      </x:c>
    </x:row>
    <x:row r="1200" ht="38" customHeight="1">
      <x:c r="A1200" s="6" t="str">
        <x:v>111003_6</x:v>
      </x:c>
      <x:c r="B1200" s="6" t="str">
        <x:v>111003</x:v>
      </x:c>
      <x:c r="C1200" s="6" t="n">
        <x:v>6</x:v>
      </x:c>
      <x:c r="D1200" s="6" t="str">
        <x:v>雪原急救方案</x:v>
      </x:c>
      <x:c r="E1200" s="7" t="str">
        <x:v>解除我方全体的1个负面效果，立即为我方全体回复等同于玲可11.7%生命上限+279的生命值。</x:v>
      </x:c>
      <x:c r="F1200" s="6" t="n">
        <x:v>0</x:v>
      </x:c>
      <x:c r="G1200" s="6" t="n">
        <x:v>0</x:v>
      </x:c>
      <x:c r="H1200" s="6" t="n">
        <x:v>0</x:v>
      </x:c>
      <x:c r="I1200" s="6" t="n">
        <x:v>0</x:v>
      </x:c>
      <x:c r="J1200" s="6" t="str">
        <x:v>[1, 0.117, 279]</x:v>
      </x:c>
      <x:c r="K1200" s="7" t="str">
        <x:v>无首段伤害倍率，请覆盖或设为辅助技能</x:v>
      </x:c>
      <x:c r="L1200" s="6" t="str">
        <x:v>https://raw.githubusercontent.com/Mar-7th/StarRailRes/dbe8cdfcfb0bf657b9fe1cf92d5537f118ccb487/index_new/cn/character_skills.json</x:v>
      </x:c>
    </x:row>
    <x:row r="1201" ht="38" customHeight="1">
      <x:c r="A1201" s="6" t="str">
        <x:v>111003_7</x:v>
      </x:c>
      <x:c r="B1201" s="6" t="str">
        <x:v>111003</x:v>
      </x:c>
      <x:c r="C1201" s="6" t="n">
        <x:v>7</x:v>
      </x:c>
      <x:c r="D1201" s="6" t="str">
        <x:v>雪原急救方案</x:v>
      </x:c>
      <x:c r="E1201" s="7" t="str">
        <x:v>解除我方全体的1个负面效果，立即为我方全体回复等同于玲可12.15%生命上限+299.25的生命值。</x:v>
      </x:c>
      <x:c r="F1201" s="6" t="n">
        <x:v>0</x:v>
      </x:c>
      <x:c r="G1201" s="6" t="n">
        <x:v>0</x:v>
      </x:c>
      <x:c r="H1201" s="6" t="n">
        <x:v>0</x:v>
      </x:c>
      <x:c r="I1201" s="6" t="n">
        <x:v>0</x:v>
      </x:c>
      <x:c r="J1201" s="6" t="str">
        <x:v>[1, 0.1215, 299.25]</x:v>
      </x:c>
      <x:c r="K1201" s="7" t="str">
        <x:v>无首段伤害倍率，请覆盖或设为辅助技能</x:v>
      </x:c>
      <x:c r="L1201" s="6" t="str">
        <x:v>https://raw.githubusercontent.com/Mar-7th/StarRailRes/dbe8cdfcfb0bf657b9fe1cf92d5537f118ccb487/index_new/cn/character_skills.json</x:v>
      </x:c>
    </x:row>
    <x:row r="1202" ht="38" customHeight="1">
      <x:c r="A1202" s="6" t="str">
        <x:v>111003_8</x:v>
      </x:c>
      <x:c r="B1202" s="6" t="str">
        <x:v>111003</x:v>
      </x:c>
      <x:c r="C1202" s="6" t="n">
        <x:v>8</x:v>
      </x:c>
      <x:c r="D1202" s="6" t="str">
        <x:v>雪原急救方案</x:v>
      </x:c>
      <x:c r="E1202" s="7" t="str">
        <x:v>解除我方全体的1个负面效果，立即为我方全体回复等同于玲可12.6%生命上限+319.5的生命值。</x:v>
      </x:c>
      <x:c r="F1202" s="6" t="n">
        <x:v>0</x:v>
      </x:c>
      <x:c r="G1202" s="6" t="n">
        <x:v>0</x:v>
      </x:c>
      <x:c r="H1202" s="6" t="n">
        <x:v>0</x:v>
      </x:c>
      <x:c r="I1202" s="6" t="n">
        <x:v>0</x:v>
      </x:c>
      <x:c r="J1202" s="6" t="str">
        <x:v>[1, 0.126, 319.5]</x:v>
      </x:c>
      <x:c r="K1202" s="7" t="str">
        <x:v>无首段伤害倍率，请覆盖或设为辅助技能</x:v>
      </x:c>
      <x:c r="L1202" s="6" t="str">
        <x:v>https://raw.githubusercontent.com/Mar-7th/StarRailRes/dbe8cdfcfb0bf657b9fe1cf92d5537f118ccb487/index_new/cn/character_skills.json</x:v>
      </x:c>
    </x:row>
    <x:row r="1203" ht="38" customHeight="1">
      <x:c r="A1203" s="6" t="str">
        <x:v>111003_9</x:v>
      </x:c>
      <x:c r="B1203" s="6" t="str">
        <x:v>111003</x:v>
      </x:c>
      <x:c r="C1203" s="6" t="n">
        <x:v>9</x:v>
      </x:c>
      <x:c r="D1203" s="6" t="str">
        <x:v>雪原急救方案</x:v>
      </x:c>
      <x:c r="E1203" s="7" t="str">
        <x:v>解除我方全体的1个负面效果，立即为我方全体回复等同于玲可13.05%生命上限+339.75的生命值。</x:v>
      </x:c>
      <x:c r="F1203" s="6" t="n">
        <x:v>0</x:v>
      </x:c>
      <x:c r="G1203" s="6" t="n">
        <x:v>0</x:v>
      </x:c>
      <x:c r="H1203" s="6" t="n">
        <x:v>0</x:v>
      </x:c>
      <x:c r="I1203" s="6" t="n">
        <x:v>0</x:v>
      </x:c>
      <x:c r="J1203" s="6" t="str">
        <x:v>[1, 0.1305, 339.75]</x:v>
      </x:c>
      <x:c r="K1203" s="7" t="str">
        <x:v>无首段伤害倍率，请覆盖或设为辅助技能</x:v>
      </x:c>
      <x:c r="L1203" s="6" t="str">
        <x:v>https://raw.githubusercontent.com/Mar-7th/StarRailRes/dbe8cdfcfb0bf657b9fe1cf92d5537f118ccb487/index_new/cn/character_skills.json</x:v>
      </x:c>
    </x:row>
    <x:row r="1204" ht="38" customHeight="1">
      <x:c r="A1204" s="6" t="str">
        <x:v>111003_10</x:v>
      </x:c>
      <x:c r="B1204" s="6" t="str">
        <x:v>111003</x:v>
      </x:c>
      <x:c r="C1204" s="6" t="n">
        <x:v>10</x:v>
      </x:c>
      <x:c r="D1204" s="6" t="str">
        <x:v>雪原急救方案</x:v>
      </x:c>
      <x:c r="E1204" s="7" t="str">
        <x:v>解除我方全体的1个负面效果，立即为我方全体回复等同于玲可13.5%生命上限+360的生命值。</x:v>
      </x:c>
      <x:c r="F1204" s="6" t="n">
        <x:v>0</x:v>
      </x:c>
      <x:c r="G1204" s="6" t="n">
        <x:v>0</x:v>
      </x:c>
      <x:c r="H1204" s="6" t="n">
        <x:v>0</x:v>
      </x:c>
      <x:c r="I1204" s="6" t="n">
        <x:v>0</x:v>
      </x:c>
      <x:c r="J1204" s="6" t="str">
        <x:v>[1, 0.135, 360]</x:v>
      </x:c>
      <x:c r="K1204" s="7" t="str">
        <x:v>无首段伤害倍率，请覆盖或设为辅助技能</x:v>
      </x:c>
      <x:c r="L1204" s="6" t="str">
        <x:v>https://raw.githubusercontent.com/Mar-7th/StarRailRes/dbe8cdfcfb0bf657b9fe1cf92d5537f118ccb487/index_new/cn/character_skills.json</x:v>
      </x:c>
    </x:row>
    <x:row r="1205" ht="38" customHeight="1">
      <x:c r="A1205" s="6" t="str">
        <x:v>111003_11</x:v>
      </x:c>
      <x:c r="B1205" s="6" t="str">
        <x:v>111003</x:v>
      </x:c>
      <x:c r="C1205" s="6" t="n">
        <x:v>11</x:v>
      </x:c>
      <x:c r="D1205" s="6" t="str">
        <x:v>雪原急救方案</x:v>
      </x:c>
      <x:c r="E1205" s="7" t="str">
        <x:v>解除我方全体的1个负面效果，立即为我方全体回复等同于玲可13.95%生命上限+380.25的生命值。</x:v>
      </x:c>
      <x:c r="F1205" s="6" t="n">
        <x:v>0</x:v>
      </x:c>
      <x:c r="G1205" s="6" t="n">
        <x:v>0</x:v>
      </x:c>
      <x:c r="H1205" s="6" t="n">
        <x:v>0</x:v>
      </x:c>
      <x:c r="I1205" s="6" t="n">
        <x:v>0</x:v>
      </x:c>
      <x:c r="J1205" s="6" t="str">
        <x:v>[1, 0.1395, 380.25]</x:v>
      </x:c>
      <x:c r="K1205" s="7" t="str">
        <x:v>无首段伤害倍率，请覆盖或设为辅助技能</x:v>
      </x:c>
      <x:c r="L1205" s="6" t="str">
        <x:v>https://raw.githubusercontent.com/Mar-7th/StarRailRes/dbe8cdfcfb0bf657b9fe1cf92d5537f118ccb487/index_new/cn/character_skills.json</x:v>
      </x:c>
    </x:row>
    <x:row r="1206" ht="38" customHeight="1">
      <x:c r="A1206" s="6" t="str">
        <x:v>111003_12</x:v>
      </x:c>
      <x:c r="B1206" s="6" t="str">
        <x:v>111003</x:v>
      </x:c>
      <x:c r="C1206" s="6" t="n">
        <x:v>12</x:v>
      </x:c>
      <x:c r="D1206" s="6" t="str">
        <x:v>雪原急救方案</x:v>
      </x:c>
      <x:c r="E1206" s="7" t="str">
        <x:v>解除我方全体的1个负面效果，立即为我方全体回复等同于玲可14.4%生命上限+400.5的生命值。</x:v>
      </x:c>
      <x:c r="F1206" s="6" t="n">
        <x:v>0</x:v>
      </x:c>
      <x:c r="G1206" s="6" t="n">
        <x:v>0</x:v>
      </x:c>
      <x:c r="H1206" s="6" t="n">
        <x:v>0</x:v>
      </x:c>
      <x:c r="I1206" s="6" t="n">
        <x:v>0</x:v>
      </x:c>
      <x:c r="J1206" s="6" t="str">
        <x:v>[1, 0.144, 400.5]</x:v>
      </x:c>
      <x:c r="K1206" s="7" t="str">
        <x:v>无首段伤害倍率，请覆盖或设为辅助技能</x:v>
      </x:c>
      <x:c r="L1206" s="6" t="str">
        <x:v>https://raw.githubusercontent.com/Mar-7th/StarRailRes/dbe8cdfcfb0bf657b9fe1cf92d5537f118ccb487/index_new/cn/character_skills.json</x:v>
      </x:c>
    </x:row>
    <x:row r="1207" ht="38" customHeight="1">
      <x:c r="A1207" s="6" t="str">
        <x:v>111003_13</x:v>
      </x:c>
      <x:c r="B1207" s="6" t="str">
        <x:v>111003</x:v>
      </x:c>
      <x:c r="C1207" s="6" t="n">
        <x:v>13</x:v>
      </x:c>
      <x:c r="D1207" s="6" t="str">
        <x:v>雪原急救方案</x:v>
      </x:c>
      <x:c r="E1207" s="7" t="str">
        <x:v>解除我方全体的1个负面效果，立即为我方全体回复等同于玲可14.85%生命上限+420.75的生命值。</x:v>
      </x:c>
      <x:c r="F1207" s="6" t="n">
        <x:v>0</x:v>
      </x:c>
      <x:c r="G1207" s="6" t="n">
        <x:v>0</x:v>
      </x:c>
      <x:c r="H1207" s="6" t="n">
        <x:v>0</x:v>
      </x:c>
      <x:c r="I1207" s="6" t="n">
        <x:v>0</x:v>
      </x:c>
      <x:c r="J1207" s="6" t="str">
        <x:v>[1, 0.1485, 420.75]</x:v>
      </x:c>
      <x:c r="K1207" s="7" t="str">
        <x:v>无首段伤害倍率，请覆盖或设为辅助技能</x:v>
      </x:c>
      <x:c r="L1207" s="6" t="str">
        <x:v>https://raw.githubusercontent.com/Mar-7th/StarRailRes/dbe8cdfcfb0bf657b9fe1cf92d5537f118ccb487/index_new/cn/character_skills.json</x:v>
      </x:c>
    </x:row>
    <x:row r="1208" ht="38" customHeight="1">
      <x:c r="A1208" s="6" t="str">
        <x:v>111003_14</x:v>
      </x:c>
      <x:c r="B1208" s="6" t="str">
        <x:v>111003</x:v>
      </x:c>
      <x:c r="C1208" s="6" t="n">
        <x:v>14</x:v>
      </x:c>
      <x:c r="D1208" s="6" t="str">
        <x:v>雪原急救方案</x:v>
      </x:c>
      <x:c r="E1208" s="7" t="str">
        <x:v>解除我方全体的1个负面效果，立即为我方全体回复等同于玲可15.3%生命上限+441的生命值。</x:v>
      </x:c>
      <x:c r="F1208" s="6" t="n">
        <x:v>0</x:v>
      </x:c>
      <x:c r="G1208" s="6" t="n">
        <x:v>0</x:v>
      </x:c>
      <x:c r="H1208" s="6" t="n">
        <x:v>0</x:v>
      </x:c>
      <x:c r="I1208" s="6" t="n">
        <x:v>0</x:v>
      </x:c>
      <x:c r="J1208" s="6" t="str">
        <x:v>[1, 0.153, 441]</x:v>
      </x:c>
      <x:c r="K1208" s="7" t="str">
        <x:v>无首段伤害倍率，请覆盖或设为辅助技能</x:v>
      </x:c>
      <x:c r="L1208" s="6" t="str">
        <x:v>https://raw.githubusercontent.com/Mar-7th/StarRailRes/dbe8cdfcfb0bf657b9fe1cf92d5537f118ccb487/index_new/cn/character_skills.json</x:v>
      </x:c>
    </x:row>
    <x:row r="1209" ht="38" customHeight="1">
      <x:c r="A1209" s="6" t="str">
        <x:v>111003_15</x:v>
      </x:c>
      <x:c r="B1209" s="6" t="str">
        <x:v>111003</x:v>
      </x:c>
      <x:c r="C1209" s="6" t="n">
        <x:v>15</x:v>
      </x:c>
      <x:c r="D1209" s="6" t="str">
        <x:v>雪原急救方案</x:v>
      </x:c>
      <x:c r="E1209" s="7" t="str">
        <x:v>解除我方全体的1个负面效果，立即为我方全体回复等同于玲可15.75%生命上限+461.25的生命值。</x:v>
      </x:c>
      <x:c r="F1209" s="6" t="n">
        <x:v>0</x:v>
      </x:c>
      <x:c r="G1209" s="6" t="n">
        <x:v>0</x:v>
      </x:c>
      <x:c r="H1209" s="6" t="n">
        <x:v>0</x:v>
      </x:c>
      <x:c r="I1209" s="6" t="n">
        <x:v>0</x:v>
      </x:c>
      <x:c r="J1209" s="6" t="str">
        <x:v>[1, 0.1575, 461.25]</x:v>
      </x:c>
      <x:c r="K1209" s="7" t="str">
        <x:v>无首段伤害倍率，请覆盖或设为辅助技能</x:v>
      </x:c>
      <x:c r="L1209" s="6" t="str">
        <x:v>https://raw.githubusercontent.com/Mar-7th/StarRailRes/dbe8cdfcfb0bf657b9fe1cf92d5537f118ccb487/index_new/cn/character_skills.json</x:v>
      </x:c>
    </x:row>
    <x:row r="1210" ht="53" customHeight="1">
      <x:c r="A1210" s="6" t="str">
        <x:v>111004_1</x:v>
      </x:c>
      <x:c r="B1210" s="6" t="str">
        <x:v>111004</x:v>
      </x:c>
      <x:c r="C1210" s="6" t="n">
        <x:v>1</x:v>
      </x:c>
      <x:c r="D1210" s="6" t="str">
        <x:v>户外生存经验</x:v>
      </x:c>
      <x:c r="E1210" s="7" t="str">
        <x:v>施放战技或终结技时，使我方目标获得2回合的持续治疗效果，目标每回合开始时回复等同于玲可2.4%生命上限+24的生命值。若该目标持有【求生反应】，则持续治疗效果额外回复等同于玲可3%生命上限+30的生命值。</x:v>
      </x:c>
      <x:c r="F1210" s="6" t="n">
        <x:v>0</x:v>
      </x:c>
      <x:c r="G1210" s="6" t="n">
        <x:v>0</x:v>
      </x:c>
      <x:c r="H1210" s="6" t="n">
        <x:v>0</x:v>
      </x:c>
      <x:c r="I1210" s="6" t="n">
        <x:v>0</x:v>
      </x:c>
      <x:c r="J1210" s="6" t="str">
        <x:v>[2, 0.024, 24, 0.03, 30]</x:v>
      </x:c>
      <x:c r="K1210" s="7" t="str">
        <x:v>无首段伤害倍率，请覆盖或设为辅助技能</x:v>
      </x:c>
      <x:c r="L1210" s="6" t="str">
        <x:v>https://raw.githubusercontent.com/Mar-7th/StarRailRes/dbe8cdfcfb0bf657b9fe1cf92d5537f118ccb487/index_new/cn/character_skills.json</x:v>
      </x:c>
    </x:row>
    <x:row r="1211" ht="53" customHeight="1">
      <x:c r="A1211" s="6" t="str">
        <x:v>111004_2</x:v>
      </x:c>
      <x:c r="B1211" s="6" t="str">
        <x:v>111004</x:v>
      </x:c>
      <x:c r="C1211" s="6" t="n">
        <x:v>2</x:v>
      </x:c>
      <x:c r="D1211" s="6" t="str">
        <x:v>户外生存经验</x:v>
      </x:c>
      <x:c r="E1211" s="7" t="str">
        <x:v>施放战技或终结技时，使我方目标获得2回合的持续治疗效果，目标每回合开始时回复等同于玲可2.55%生命上限+38.4的生命值。若该目标持有【求生反应】，则持续治疗效果额外回复等同于玲可3.19%生命上限+48的生命值。</x:v>
      </x:c>
      <x:c r="F1211" s="6" t="n">
        <x:v>0</x:v>
      </x:c>
      <x:c r="G1211" s="6" t="n">
        <x:v>0</x:v>
      </x:c>
      <x:c r="H1211" s="6" t="n">
        <x:v>0</x:v>
      </x:c>
      <x:c r="I1211" s="6" t="n">
        <x:v>0</x:v>
      </x:c>
      <x:c r="J1211" s="6" t="str">
        <x:v>[2, 0.0255, 38.4, 0.0319, 48]</x:v>
      </x:c>
      <x:c r="K1211" s="7" t="str">
        <x:v>无首段伤害倍率，请覆盖或设为辅助技能</x:v>
      </x:c>
      <x:c r="L1211" s="6" t="str">
        <x:v>https://raw.githubusercontent.com/Mar-7th/StarRailRes/dbe8cdfcfb0bf657b9fe1cf92d5537f118ccb487/index_new/cn/character_skills.json</x:v>
      </x:c>
    </x:row>
    <x:row r="1212" ht="53" customHeight="1">
      <x:c r="A1212" s="6" t="str">
        <x:v>111004_3</x:v>
      </x:c>
      <x:c r="B1212" s="6" t="str">
        <x:v>111004</x:v>
      </x:c>
      <x:c r="C1212" s="6" t="n">
        <x:v>3</x:v>
      </x:c>
      <x:c r="D1212" s="6" t="str">
        <x:v>户外生存经验</x:v>
      </x:c>
      <x:c r="E1212" s="7" t="str">
        <x:v>施放战技或终结技时，使我方目标获得2回合的持续治疗效果，目标每回合开始时回复等同于玲可2.7%生命上限+49.2的生命值。若该目标持有【求生反应】，则持续治疗效果额外回复等同于玲可3.38%生命上限+61.5的生命值。</x:v>
      </x:c>
      <x:c r="F1212" s="6" t="n">
        <x:v>0</x:v>
      </x:c>
      <x:c r="G1212" s="6" t="n">
        <x:v>0</x:v>
      </x:c>
      <x:c r="H1212" s="6" t="n">
        <x:v>0</x:v>
      </x:c>
      <x:c r="I1212" s="6" t="n">
        <x:v>0</x:v>
      </x:c>
      <x:c r="J1212" s="6" t="str">
        <x:v>[2, 0.027, 49.2, 0.0338, 61.5]</x:v>
      </x:c>
      <x:c r="K1212" s="7" t="str">
        <x:v>无首段伤害倍率，请覆盖或设为辅助技能</x:v>
      </x:c>
      <x:c r="L1212" s="6" t="str">
        <x:v>https://raw.githubusercontent.com/Mar-7th/StarRailRes/dbe8cdfcfb0bf657b9fe1cf92d5537f118ccb487/index_new/cn/character_skills.json</x:v>
      </x:c>
    </x:row>
    <x:row r="1213" ht="53" customHeight="1">
      <x:c r="A1213" s="6" t="str">
        <x:v>111004_4</x:v>
      </x:c>
      <x:c r="B1213" s="6" t="str">
        <x:v>111004</x:v>
      </x:c>
      <x:c r="C1213" s="6" t="n">
        <x:v>4</x:v>
      </x:c>
      <x:c r="D1213" s="6" t="str">
        <x:v>户外生存经验</x:v>
      </x:c>
      <x:c r="E1213" s="7" t="str">
        <x:v>施放战技或终结技时，使我方目标获得2回合的持续治疗效果，目标每回合开始时回复等同于玲可2.85%生命上限+60的生命值。若该目标持有【求生反应】，则持续治疗效果额外回复等同于玲可3.56%生命上限+75的生命值。</x:v>
      </x:c>
      <x:c r="F1213" s="6" t="n">
        <x:v>0</x:v>
      </x:c>
      <x:c r="G1213" s="6" t="n">
        <x:v>0</x:v>
      </x:c>
      <x:c r="H1213" s="6" t="n">
        <x:v>0</x:v>
      </x:c>
      <x:c r="I1213" s="6" t="n">
        <x:v>0</x:v>
      </x:c>
      <x:c r="J1213" s="6" t="str">
        <x:v>[2, 0.0285, 60, 0.0356, 75]</x:v>
      </x:c>
      <x:c r="K1213" s="7" t="str">
        <x:v>无首段伤害倍率，请覆盖或设为辅助技能</x:v>
      </x:c>
      <x:c r="L1213" s="6" t="str">
        <x:v>https://raw.githubusercontent.com/Mar-7th/StarRailRes/dbe8cdfcfb0bf657b9fe1cf92d5537f118ccb487/index_new/cn/character_skills.json</x:v>
      </x:c>
    </x:row>
    <x:row r="1214" ht="53" customHeight="1">
      <x:c r="A1214" s="6" t="str">
        <x:v>111004_5</x:v>
      </x:c>
      <x:c r="B1214" s="6" t="str">
        <x:v>111004</x:v>
      </x:c>
      <x:c r="C1214" s="6" t="n">
        <x:v>5</x:v>
      </x:c>
      <x:c r="D1214" s="6" t="str">
        <x:v>户外生存经验</x:v>
      </x:c>
      <x:c r="E1214" s="7" t="str">
        <x:v>施放战技或终结技时，使我方目标获得2回合的持续治疗效果，目标每回合开始时回复等同于玲可3%生命上限+67.2的生命值。若该目标持有【求生反应】，则持续治疗效果额外回复等同于玲可3.75%生命上限+84的生命值。</x:v>
      </x:c>
      <x:c r="F1214" s="6" t="n">
        <x:v>0</x:v>
      </x:c>
      <x:c r="G1214" s="6" t="n">
        <x:v>0</x:v>
      </x:c>
      <x:c r="H1214" s="6" t="n">
        <x:v>0</x:v>
      </x:c>
      <x:c r="I1214" s="6" t="n">
        <x:v>0</x:v>
      </x:c>
      <x:c r="J1214" s="6" t="str">
        <x:v>[2, 0.03, 67.2, 0.0375, 84]</x:v>
      </x:c>
      <x:c r="K1214" s="7" t="str">
        <x:v>无首段伤害倍率，请覆盖或设为辅助技能</x:v>
      </x:c>
      <x:c r="L1214" s="6" t="str">
        <x:v>https://raw.githubusercontent.com/Mar-7th/StarRailRes/dbe8cdfcfb0bf657b9fe1cf92d5537f118ccb487/index_new/cn/character_skills.json</x:v>
      </x:c>
    </x:row>
    <x:row r="1215" ht="53" customHeight="1">
      <x:c r="A1215" s="6" t="str">
        <x:v>111004_6</x:v>
      </x:c>
      <x:c r="B1215" s="6" t="str">
        <x:v>111004</x:v>
      </x:c>
      <x:c r="C1215" s="6" t="n">
        <x:v>6</x:v>
      </x:c>
      <x:c r="D1215" s="6" t="str">
        <x:v>户外生存经验</x:v>
      </x:c>
      <x:c r="E1215" s="7" t="str">
        <x:v>施放战技或终结技时，使我方目标获得2回合的持续治疗效果，目标每回合开始时回复等同于玲可3.12%生命上限+74.4的生命值。若该目标持有【求生反应】，则持续治疗效果额外回复等同于玲可3.9%生命上限+93的生命值。</x:v>
      </x:c>
      <x:c r="F1215" s="6" t="n">
        <x:v>0</x:v>
      </x:c>
      <x:c r="G1215" s="6" t="n">
        <x:v>0</x:v>
      </x:c>
      <x:c r="H1215" s="6" t="n">
        <x:v>0</x:v>
      </x:c>
      <x:c r="I1215" s="6" t="n">
        <x:v>0</x:v>
      </x:c>
      <x:c r="J1215" s="6" t="str">
        <x:v>[2, 0.0312, 74.4, 0.039, 93]</x:v>
      </x:c>
      <x:c r="K1215" s="7" t="str">
        <x:v>无首段伤害倍率，请覆盖或设为辅助技能</x:v>
      </x:c>
      <x:c r="L1215" s="6" t="str">
        <x:v>https://raw.githubusercontent.com/Mar-7th/StarRailRes/dbe8cdfcfb0bf657b9fe1cf92d5537f118ccb487/index_new/cn/character_skills.json</x:v>
      </x:c>
    </x:row>
    <x:row r="1216" ht="53" customHeight="1">
      <x:c r="A1216" s="6" t="str">
        <x:v>111004_7</x:v>
      </x:c>
      <x:c r="B1216" s="6" t="str">
        <x:v>111004</x:v>
      </x:c>
      <x:c r="C1216" s="6" t="n">
        <x:v>7</x:v>
      </x:c>
      <x:c r="D1216" s="6" t="str">
        <x:v>户外生存经验</x:v>
      </x:c>
      <x:c r="E1216" s="7" t="str">
        <x:v>施放战技或终结技时，使我方目标获得2回合的持续治疗效果，目标每回合开始时回复等同于玲可3.24%生命上限+79.8的生命值。若该目标持有【求生反应】，则持续治疗效果额外回复等同于玲可4.05%生命上限+99.75的生命值。</x:v>
      </x:c>
      <x:c r="F1216" s="6" t="n">
        <x:v>0</x:v>
      </x:c>
      <x:c r="G1216" s="6" t="n">
        <x:v>0</x:v>
      </x:c>
      <x:c r="H1216" s="6" t="n">
        <x:v>0</x:v>
      </x:c>
      <x:c r="I1216" s="6" t="n">
        <x:v>0</x:v>
      </x:c>
      <x:c r="J1216" s="6" t="str">
        <x:v>[2, 0.0324, 79.8, 0.0405, 99.75]</x:v>
      </x:c>
      <x:c r="K1216" s="7" t="str">
        <x:v>无首段伤害倍率，请覆盖或设为辅助技能</x:v>
      </x:c>
      <x:c r="L1216" s="6" t="str">
        <x:v>https://raw.githubusercontent.com/Mar-7th/StarRailRes/dbe8cdfcfb0bf657b9fe1cf92d5537f118ccb487/index_new/cn/character_skills.json</x:v>
      </x:c>
    </x:row>
    <x:row r="1217" ht="53" customHeight="1">
      <x:c r="A1217" s="6" t="str">
        <x:v>111004_8</x:v>
      </x:c>
      <x:c r="B1217" s="6" t="str">
        <x:v>111004</x:v>
      </x:c>
      <x:c r="C1217" s="6" t="n">
        <x:v>8</x:v>
      </x:c>
      <x:c r="D1217" s="6" t="str">
        <x:v>户外生存经验</x:v>
      </x:c>
      <x:c r="E1217" s="7" t="str">
        <x:v>施放战技或终结技时，使我方目标获得2回合的持续治疗效果，目标每回合开始时回复等同于玲可3.36%生命上限+85.2的生命值。若该目标持有【求生反应】，则持续治疗效果额外回复等同于玲可4.2%生命上限+106.5的生命值。</x:v>
      </x:c>
      <x:c r="F1217" s="6" t="n">
        <x:v>0</x:v>
      </x:c>
      <x:c r="G1217" s="6" t="n">
        <x:v>0</x:v>
      </x:c>
      <x:c r="H1217" s="6" t="n">
        <x:v>0</x:v>
      </x:c>
      <x:c r="I1217" s="6" t="n">
        <x:v>0</x:v>
      </x:c>
      <x:c r="J1217" s="6" t="str">
        <x:v>[2, 0.0336, 85.2, 0.042, 106.5]</x:v>
      </x:c>
      <x:c r="K1217" s="7" t="str">
        <x:v>无首段伤害倍率，请覆盖或设为辅助技能</x:v>
      </x:c>
      <x:c r="L1217" s="6" t="str">
        <x:v>https://raw.githubusercontent.com/Mar-7th/StarRailRes/dbe8cdfcfb0bf657b9fe1cf92d5537f118ccb487/index_new/cn/character_skills.json</x:v>
      </x:c>
    </x:row>
    <x:row r="1218" ht="53" customHeight="1">
      <x:c r="A1218" s="6" t="str">
        <x:v>111004_9</x:v>
      </x:c>
      <x:c r="B1218" s="6" t="str">
        <x:v>111004</x:v>
      </x:c>
      <x:c r="C1218" s="6" t="n">
        <x:v>9</x:v>
      </x:c>
      <x:c r="D1218" s="6" t="str">
        <x:v>户外生存经验</x:v>
      </x:c>
      <x:c r="E1218" s="7" t="str">
        <x:v>施放战技或终结技时，使我方目标获得2回合的持续治疗效果，目标每回合开始时回复等同于玲可3.48%生命上限+90.6的生命值。若该目标持有【求生反应】，则持续治疗效果额外回复等同于玲可4.35%生命上限+113.25的生命值。</x:v>
      </x:c>
      <x:c r="F1218" s="6" t="n">
        <x:v>0</x:v>
      </x:c>
      <x:c r="G1218" s="6" t="n">
        <x:v>0</x:v>
      </x:c>
      <x:c r="H1218" s="6" t="n">
        <x:v>0</x:v>
      </x:c>
      <x:c r="I1218" s="6" t="n">
        <x:v>0</x:v>
      </x:c>
      <x:c r="J1218" s="6" t="str">
        <x:v>[2, 0.0348, 90.6, 0.0435, 113.25]</x:v>
      </x:c>
      <x:c r="K1218" s="7" t="str">
        <x:v>无首段伤害倍率，请覆盖或设为辅助技能</x:v>
      </x:c>
      <x:c r="L1218" s="6" t="str">
        <x:v>https://raw.githubusercontent.com/Mar-7th/StarRailRes/dbe8cdfcfb0bf657b9fe1cf92d5537f118ccb487/index_new/cn/character_skills.json</x:v>
      </x:c>
    </x:row>
    <x:row r="1219" ht="53" customHeight="1">
      <x:c r="A1219" s="6" t="str">
        <x:v>111004_10</x:v>
      </x:c>
      <x:c r="B1219" s="6" t="str">
        <x:v>111004</x:v>
      </x:c>
      <x:c r="C1219" s="6" t="n">
        <x:v>10</x:v>
      </x:c>
      <x:c r="D1219" s="6" t="str">
        <x:v>户外生存经验</x:v>
      </x:c>
      <x:c r="E1219" s="7" t="str">
        <x:v>施放战技或终结技时，使我方目标获得2回合的持续治疗效果，目标每回合开始时回复等同于玲可3.6%生命上限+96的生命值。若该目标持有【求生反应】，则持续治疗效果额外回复等同于玲可4.5%生命上限+120的生命值。</x:v>
      </x:c>
      <x:c r="F1219" s="6" t="n">
        <x:v>0</x:v>
      </x:c>
      <x:c r="G1219" s="6" t="n">
        <x:v>0</x:v>
      </x:c>
      <x:c r="H1219" s="6" t="n">
        <x:v>0</x:v>
      </x:c>
      <x:c r="I1219" s="6" t="n">
        <x:v>0</x:v>
      </x:c>
      <x:c r="J1219" s="6" t="str">
        <x:v>[2, 0.036, 96, 0.045, 120]</x:v>
      </x:c>
      <x:c r="K1219" s="7" t="str">
        <x:v>无首段伤害倍率，请覆盖或设为辅助技能</x:v>
      </x:c>
      <x:c r="L1219" s="6" t="str">
        <x:v>https://raw.githubusercontent.com/Mar-7th/StarRailRes/dbe8cdfcfb0bf657b9fe1cf92d5537f118ccb487/index_new/cn/character_skills.json</x:v>
      </x:c>
    </x:row>
    <x:row r="1220" ht="53" customHeight="1">
      <x:c r="A1220" s="6" t="str">
        <x:v>111004_11</x:v>
      </x:c>
      <x:c r="B1220" s="6" t="str">
        <x:v>111004</x:v>
      </x:c>
      <x:c r="C1220" s="6" t="n">
        <x:v>11</x:v>
      </x:c>
      <x:c r="D1220" s="6" t="str">
        <x:v>户外生存经验</x:v>
      </x:c>
      <x:c r="E1220" s="7" t="str">
        <x:v>施放战技或终结技时，使我方目标获得2回合的持续治疗效果，目标每回合开始时回复等同于玲可3.72%生命上限+101.4的生命值。若该目标持有【求生反应】，则持续治疗效果额外回复等同于玲可4.65%生命上限+126.75的生命值。</x:v>
      </x:c>
      <x:c r="F1220" s="6" t="n">
        <x:v>0</x:v>
      </x:c>
      <x:c r="G1220" s="6" t="n">
        <x:v>0</x:v>
      </x:c>
      <x:c r="H1220" s="6" t="n">
        <x:v>0</x:v>
      </x:c>
      <x:c r="I1220" s="6" t="n">
        <x:v>0</x:v>
      </x:c>
      <x:c r="J1220" s="6" t="str">
        <x:v>[2, 0.0372, 101.4, 0.0465, 126.75]</x:v>
      </x:c>
      <x:c r="K1220" s="7" t="str">
        <x:v>无首段伤害倍率，请覆盖或设为辅助技能</x:v>
      </x:c>
      <x:c r="L1220" s="6" t="str">
        <x:v>https://raw.githubusercontent.com/Mar-7th/StarRailRes/dbe8cdfcfb0bf657b9fe1cf92d5537f118ccb487/index_new/cn/character_skills.json</x:v>
      </x:c>
    </x:row>
    <x:row r="1221" ht="53" customHeight="1">
      <x:c r="A1221" s="6" t="str">
        <x:v>111004_12</x:v>
      </x:c>
      <x:c r="B1221" s="6" t="str">
        <x:v>111004</x:v>
      </x:c>
      <x:c r="C1221" s="6" t="n">
        <x:v>12</x:v>
      </x:c>
      <x:c r="D1221" s="6" t="str">
        <x:v>户外生存经验</x:v>
      </x:c>
      <x:c r="E1221" s="7" t="str">
        <x:v>施放战技或终结技时，使我方目标获得2回合的持续治疗效果，目标每回合开始时回复等同于玲可3.84%生命上限+106.8的生命值。若该目标持有【求生反应】，则持续治疗效果额外回复等同于玲可4.8%生命上限+133.5的生命值。</x:v>
      </x:c>
      <x:c r="F1221" s="6" t="n">
        <x:v>0</x:v>
      </x:c>
      <x:c r="G1221" s="6" t="n">
        <x:v>0</x:v>
      </x:c>
      <x:c r="H1221" s="6" t="n">
        <x:v>0</x:v>
      </x:c>
      <x:c r="I1221" s="6" t="n">
        <x:v>0</x:v>
      </x:c>
      <x:c r="J1221" s="6" t="str">
        <x:v>[2, 0.0384, 106.8, 0.048, 133.5]</x:v>
      </x:c>
      <x:c r="K1221" s="7" t="str">
        <x:v>无首段伤害倍率，请覆盖或设为辅助技能</x:v>
      </x:c>
      <x:c r="L1221" s="6" t="str">
        <x:v>https://raw.githubusercontent.com/Mar-7th/StarRailRes/dbe8cdfcfb0bf657b9fe1cf92d5537f118ccb487/index_new/cn/character_skills.json</x:v>
      </x:c>
    </x:row>
    <x:row r="1222" ht="53" customHeight="1">
      <x:c r="A1222" s="6" t="str">
        <x:v>111004_13</x:v>
      </x:c>
      <x:c r="B1222" s="6" t="str">
        <x:v>111004</x:v>
      </x:c>
      <x:c r="C1222" s="6" t="n">
        <x:v>13</x:v>
      </x:c>
      <x:c r="D1222" s="6" t="str">
        <x:v>户外生存经验</x:v>
      </x:c>
      <x:c r="E1222" s="7" t="str">
        <x:v>施放战技或终结技时，使我方目标获得2回合的持续治疗效果，目标每回合开始时回复等同于玲可3.96%生命上限+112.2的生命值。若该目标持有【求生反应】，则持续治疗效果额外回复等同于玲可4.95%生命上限+140.25的生命值。</x:v>
      </x:c>
      <x:c r="F1222" s="6" t="n">
        <x:v>0</x:v>
      </x:c>
      <x:c r="G1222" s="6" t="n">
        <x:v>0</x:v>
      </x:c>
      <x:c r="H1222" s="6" t="n">
        <x:v>0</x:v>
      </x:c>
      <x:c r="I1222" s="6" t="n">
        <x:v>0</x:v>
      </x:c>
      <x:c r="J1222" s="6" t="str">
        <x:v>[2, 0.0396, 112.2, 0.0495, 140.25]</x:v>
      </x:c>
      <x:c r="K1222" s="7" t="str">
        <x:v>无首段伤害倍率，请覆盖或设为辅助技能</x:v>
      </x:c>
      <x:c r="L1222" s="6" t="str">
        <x:v>https://raw.githubusercontent.com/Mar-7th/StarRailRes/dbe8cdfcfb0bf657b9fe1cf92d5537f118ccb487/index_new/cn/character_skills.json</x:v>
      </x:c>
    </x:row>
    <x:row r="1223" ht="53" customHeight="1">
      <x:c r="A1223" s="6" t="str">
        <x:v>111004_14</x:v>
      </x:c>
      <x:c r="B1223" s="6" t="str">
        <x:v>111004</x:v>
      </x:c>
      <x:c r="C1223" s="6" t="n">
        <x:v>14</x:v>
      </x:c>
      <x:c r="D1223" s="6" t="str">
        <x:v>户外生存经验</x:v>
      </x:c>
      <x:c r="E1223" s="7" t="str">
        <x:v>施放战技或终结技时，使我方目标获得2回合的持续治疗效果，目标每回合开始时回复等同于玲可4.08%生命上限+117.6的生命值。若该目标持有【求生反应】，则持续治疗效果额外回复等同于玲可5.1%生命上限+147的生命值。</x:v>
      </x:c>
      <x:c r="F1223" s="6" t="n">
        <x:v>0</x:v>
      </x:c>
      <x:c r="G1223" s="6" t="n">
        <x:v>0</x:v>
      </x:c>
      <x:c r="H1223" s="6" t="n">
        <x:v>0</x:v>
      </x:c>
      <x:c r="I1223" s="6" t="n">
        <x:v>0</x:v>
      </x:c>
      <x:c r="J1223" s="6" t="str">
        <x:v>[2, 0.0408, 117.6, 0.051, 147]</x:v>
      </x:c>
      <x:c r="K1223" s="7" t="str">
        <x:v>无首段伤害倍率，请覆盖或设为辅助技能</x:v>
      </x:c>
      <x:c r="L1223" s="6" t="str">
        <x:v>https://raw.githubusercontent.com/Mar-7th/StarRailRes/dbe8cdfcfb0bf657b9fe1cf92d5537f118ccb487/index_new/cn/character_skills.json</x:v>
      </x:c>
    </x:row>
    <x:row r="1224" ht="53" customHeight="1">
      <x:c r="A1224" s="6" t="str">
        <x:v>111004_15</x:v>
      </x:c>
      <x:c r="B1224" s="6" t="str">
        <x:v>111004</x:v>
      </x:c>
      <x:c r="C1224" s="6" t="n">
        <x:v>15</x:v>
      </x:c>
      <x:c r="D1224" s="6" t="str">
        <x:v>户外生存经验</x:v>
      </x:c>
      <x:c r="E1224" s="7" t="str">
        <x:v>施放战技或终结技时，使我方目标获得2回合的持续治疗效果，目标每回合开始时回复等同于玲可4.2%生命上限+123的生命值。若该目标持有【求生反应】，则持续治疗效果额外回复等同于玲可5.25%生命上限+153.75的生命值。</x:v>
      </x:c>
      <x:c r="F1224" s="6" t="n">
        <x:v>0</x:v>
      </x:c>
      <x:c r="G1224" s="6" t="n">
        <x:v>0</x:v>
      </x:c>
      <x:c r="H1224" s="6" t="n">
        <x:v>0</x:v>
      </x:c>
      <x:c r="I1224" s="6" t="n">
        <x:v>0</x:v>
      </x:c>
      <x:c r="J1224" s="6" t="str">
        <x:v>[2, 0.042, 123, 0.0525, 153.75]</x:v>
      </x:c>
      <x:c r="K1224" s="7" t="str">
        <x:v>无首段伤害倍率，请覆盖或设为辅助技能</x:v>
      </x:c>
      <x:c r="L1224" s="6" t="str">
        <x:v>https://raw.githubusercontent.com/Mar-7th/StarRailRes/dbe8cdfcfb0bf657b9fe1cf92d5537f118ccb487/index_new/cn/character_skills.json</x:v>
      </x:c>
    </x:row>
    <x:row r="1225" ht="20" customHeight="1">
      <x:c r="A1225" s="6" t="str">
        <x:v>111006_1</x:v>
      </x:c>
      <x:c r="B1225" s="6" t="str">
        <x:v>111006</x:v>
      </x:c>
      <x:c r="C1225" s="6" t="n">
        <x:v>1</x:v>
      </x:c>
      <x:c r="D1225" s="6" t="str">
        <x:v>攻击</x:v>
      </x:c>
      <x:c r="E1225" s="7" t="str">
        <x:v>攻击敌人，进入战斗后削弱敌方目标对应属性韧性。</x:v>
      </x:c>
      <x:c r="F1225" s="6" t="n">
        <x:v>0</x:v>
      </x:c>
      <x:c r="G1225" s="6" t="n">
        <x:v>0</x:v>
      </x:c>
      <x:c r="H1225" s="6" t="n">
        <x:v>0</x:v>
      </x:c>
      <x:c r="I1225" s="6" t="n">
        <x:v>0</x:v>
      </x:c>
      <x:c r="J1225" s="6" t="str">
        <x:v>[]</x:v>
      </x:c>
      <x:c r="K1225" s="7" t="str">
        <x:v>缺少结构化参数，必须覆盖</x:v>
      </x:c>
      <x:c r="L1225" s="6" t="str">
        <x:v>https://raw.githubusercontent.com/Mar-7th/StarRailRes/dbe8cdfcfb0bf657b9fe1cf92d5537f118ccb487/index_new/cn/character_skills.json</x:v>
      </x:c>
    </x:row>
    <x:row r="1226" ht="20" customHeight="1">
      <x:c r="A1226" s="6" t="str">
        <x:v>111007_1</x:v>
      </x:c>
      <x:c r="B1226" s="6" t="str">
        <x:v>111007</x:v>
      </x:c>
      <x:c r="C1226" s="6" t="n">
        <x:v>1</x:v>
      </x:c>
      <x:c r="D1226" s="6" t="str">
        <x:v>巧克力能量棒</x:v>
      </x:c>
      <x:c r="E1226" s="7" t="str">
        <x:v>使用秘技后，下一次战斗开始时为我方全体附加玲可天赋的持续治疗效果，持续2回合。</x:v>
      </x:c>
      <x:c r="F1226" s="6" t="n">
        <x:v>0</x:v>
      </x:c>
      <x:c r="G1226" s="6" t="n">
        <x:v>0</x:v>
      </x:c>
      <x:c r="H1226" s="6" t="n">
        <x:v>0</x:v>
      </x:c>
      <x:c r="I1226" s="6" t="n">
        <x:v>0</x:v>
      </x:c>
      <x:c r="J1226" s="6" t="str">
        <x:v>[2]</x:v>
      </x:c>
      <x:c r="K1226" s="7" t="str">
        <x:v>无首段伤害倍率，请覆盖或设为辅助技能</x:v>
      </x:c>
      <x:c r="L1226" s="6" t="str">
        <x:v>https://raw.githubusercontent.com/Mar-7th/StarRailRes/dbe8cdfcfb0bf657b9fe1cf92d5537f118ccb487/index_new/cn/character_skills.json</x:v>
      </x:c>
    </x:row>
    <x:row r="1227" ht="20" customHeight="1">
      <x:c r="A1227" s="6" t="str">
        <x:v>111101_1</x:v>
      </x:c>
      <x:c r="B1227" s="6" t="str">
        <x:v>111101</x:v>
      </x:c>
      <x:c r="C1227" s="6" t="n">
        <x:v>1</x:v>
      </x:c>
      <x:c r="D1227" s="6" t="str">
        <x:v>直冲拳</x:v>
      </x:c>
      <x:c r="E1227" s="7" t="str">
        <x:v>对指定敌方单体造成等同于卢卡50%攻击力的物理属性伤害。</x:v>
      </x:c>
      <x:c r="F1227" s="6" t="n">
        <x:v>0.5</x:v>
      </x:c>
      <x:c r="G1227" s="6" t="n">
        <x:v>0</x:v>
      </x:c>
      <x:c r="H1227" s="6" t="n">
        <x:v>0</x:v>
      </x:c>
      <x:c r="I1227" s="6" t="n">
        <x:v>0</x:v>
      </x:c>
      <x:c r="J1227" s="6" t="str">
        <x:v>[0.5]</x:v>
      </x:c>
      <x:c r="K1227" s="7" t="str">
        <x:v>需确认条件及分段</x:v>
      </x:c>
      <x:c r="L1227" s="6" t="str">
        <x:v>https://raw.githubusercontent.com/Mar-7th/StarRailRes/dbe8cdfcfb0bf657b9fe1cf92d5537f118ccb487/index_new/cn/character_skills.json</x:v>
      </x:c>
    </x:row>
    <x:row r="1228" ht="20" customHeight="1">
      <x:c r="A1228" s="6" t="str">
        <x:v>111101_2</x:v>
      </x:c>
      <x:c r="B1228" s="6" t="str">
        <x:v>111101</x:v>
      </x:c>
      <x:c r="C1228" s="6" t="n">
        <x:v>2</x:v>
      </x:c>
      <x:c r="D1228" s="6" t="str">
        <x:v>直冲拳</x:v>
      </x:c>
      <x:c r="E1228" s="7" t="str">
        <x:v>对指定敌方单体造成等同于卢卡60%攻击力的物理属性伤害。</x:v>
      </x:c>
      <x:c r="F1228" s="6" t="n">
        <x:v>0.6</x:v>
      </x:c>
      <x:c r="G1228" s="6" t="n">
        <x:v>0</x:v>
      </x:c>
      <x:c r="H1228" s="6" t="n">
        <x:v>0</x:v>
      </x:c>
      <x:c r="I1228" s="6" t="n">
        <x:v>0</x:v>
      </x:c>
      <x:c r="J1228" s="6" t="str">
        <x:v>[0.6]</x:v>
      </x:c>
      <x:c r="K1228" s="7" t="str">
        <x:v>需确认条件及分段</x:v>
      </x:c>
      <x:c r="L1228" s="6" t="str">
        <x:v>https://raw.githubusercontent.com/Mar-7th/StarRailRes/dbe8cdfcfb0bf657b9fe1cf92d5537f118ccb487/index_new/cn/character_skills.json</x:v>
      </x:c>
    </x:row>
    <x:row r="1229" ht="20" customHeight="1">
      <x:c r="A1229" s="6" t="str">
        <x:v>111101_3</x:v>
      </x:c>
      <x:c r="B1229" s="6" t="str">
        <x:v>111101</x:v>
      </x:c>
      <x:c r="C1229" s="6" t="n">
        <x:v>3</x:v>
      </x:c>
      <x:c r="D1229" s="6" t="str">
        <x:v>直冲拳</x:v>
      </x:c>
      <x:c r="E1229" s="7" t="str">
        <x:v>对指定敌方单体造成等同于卢卡70%攻击力的物理属性伤害。</x:v>
      </x:c>
      <x:c r="F1229" s="6" t="n">
        <x:v>0.7</x:v>
      </x:c>
      <x:c r="G1229" s="6" t="n">
        <x:v>0</x:v>
      </x:c>
      <x:c r="H1229" s="6" t="n">
        <x:v>0</x:v>
      </x:c>
      <x:c r="I1229" s="6" t="n">
        <x:v>0</x:v>
      </x:c>
      <x:c r="J1229" s="6" t="str">
        <x:v>[0.7]</x:v>
      </x:c>
      <x:c r="K1229" s="7" t="str">
        <x:v>需确认条件及分段</x:v>
      </x:c>
      <x:c r="L1229" s="6" t="str">
        <x:v>https://raw.githubusercontent.com/Mar-7th/StarRailRes/dbe8cdfcfb0bf657b9fe1cf92d5537f118ccb487/index_new/cn/character_skills.json</x:v>
      </x:c>
    </x:row>
    <x:row r="1230" ht="20" customHeight="1">
      <x:c r="A1230" s="6" t="str">
        <x:v>111101_4</x:v>
      </x:c>
      <x:c r="B1230" s="6" t="str">
        <x:v>111101</x:v>
      </x:c>
      <x:c r="C1230" s="6" t="n">
        <x:v>4</x:v>
      </x:c>
      <x:c r="D1230" s="6" t="str">
        <x:v>直冲拳</x:v>
      </x:c>
      <x:c r="E1230" s="7" t="str">
        <x:v>对指定敌方单体造成等同于卢卡80%攻击力的物理属性伤害。</x:v>
      </x:c>
      <x:c r="F1230" s="6" t="n">
        <x:v>0.8</x:v>
      </x:c>
      <x:c r="G1230" s="6" t="n">
        <x:v>0</x:v>
      </x:c>
      <x:c r="H1230" s="6" t="n">
        <x:v>0</x:v>
      </x:c>
      <x:c r="I1230" s="6" t="n">
        <x:v>0</x:v>
      </x:c>
      <x:c r="J1230" s="6" t="str">
        <x:v>[0.8]</x:v>
      </x:c>
      <x:c r="K1230" s="7" t="str">
        <x:v>需确认条件及分段</x:v>
      </x:c>
      <x:c r="L1230" s="6" t="str">
        <x:v>https://raw.githubusercontent.com/Mar-7th/StarRailRes/dbe8cdfcfb0bf657b9fe1cf92d5537f118ccb487/index_new/cn/character_skills.json</x:v>
      </x:c>
    </x:row>
    <x:row r="1231" ht="20" customHeight="1">
      <x:c r="A1231" s="6" t="str">
        <x:v>111101_5</x:v>
      </x:c>
      <x:c r="B1231" s="6" t="str">
        <x:v>111101</x:v>
      </x:c>
      <x:c r="C1231" s="6" t="n">
        <x:v>5</x:v>
      </x:c>
      <x:c r="D1231" s="6" t="str">
        <x:v>直冲拳</x:v>
      </x:c>
      <x:c r="E1231" s="7" t="str">
        <x:v>对指定敌方单体造成等同于卢卡90%攻击力的物理属性伤害。</x:v>
      </x:c>
      <x:c r="F1231" s="6" t="n">
        <x:v>0.9</x:v>
      </x:c>
      <x:c r="G1231" s="6" t="n">
        <x:v>0</x:v>
      </x:c>
      <x:c r="H1231" s="6" t="n">
        <x:v>0</x:v>
      </x:c>
      <x:c r="I1231" s="6" t="n">
        <x:v>0</x:v>
      </x:c>
      <x:c r="J1231" s="6" t="str">
        <x:v>[0.9]</x:v>
      </x:c>
      <x:c r="K1231" s="7" t="str">
        <x:v>需确认条件及分段</x:v>
      </x:c>
      <x:c r="L1231" s="6" t="str">
        <x:v>https://raw.githubusercontent.com/Mar-7th/StarRailRes/dbe8cdfcfb0bf657b9fe1cf92d5537f118ccb487/index_new/cn/character_skills.json</x:v>
      </x:c>
    </x:row>
    <x:row r="1232" ht="20" customHeight="1">
      <x:c r="A1232" s="6" t="str">
        <x:v>111101_6</x:v>
      </x:c>
      <x:c r="B1232" s="6" t="str">
        <x:v>111101</x:v>
      </x:c>
      <x:c r="C1232" s="6" t="n">
        <x:v>6</x:v>
      </x:c>
      <x:c r="D1232" s="6" t="str">
        <x:v>直冲拳</x:v>
      </x:c>
      <x:c r="E1232" s="7" t="str">
        <x:v>对指定敌方单体造成等同于卢卡100%攻击力的物理属性伤害。</x:v>
      </x:c>
      <x:c r="F1232" s="6" t="n">
        <x:v>1</x:v>
      </x:c>
      <x:c r="G1232" s="6" t="n">
        <x:v>0</x:v>
      </x:c>
      <x:c r="H1232" s="6" t="n">
        <x:v>0</x:v>
      </x:c>
      <x:c r="I1232" s="6" t="n">
        <x:v>0</x:v>
      </x:c>
      <x:c r="J1232" s="6" t="str">
        <x:v>[1]</x:v>
      </x:c>
      <x:c r="K1232" s="7" t="str">
        <x:v>需确认条件及分段</x:v>
      </x:c>
      <x:c r="L1232" s="6" t="str">
        <x:v>https://raw.githubusercontent.com/Mar-7th/StarRailRes/dbe8cdfcfb0bf657b9fe1cf92d5537f118ccb487/index_new/cn/character_skills.json</x:v>
      </x:c>
    </x:row>
    <x:row r="1233" ht="20" customHeight="1">
      <x:c r="A1233" s="6" t="str">
        <x:v>111101_7</x:v>
      </x:c>
      <x:c r="B1233" s="6" t="str">
        <x:v>111101</x:v>
      </x:c>
      <x:c r="C1233" s="6" t="n">
        <x:v>7</x:v>
      </x:c>
      <x:c r="D1233" s="6" t="str">
        <x:v>直冲拳</x:v>
      </x:c>
      <x:c r="E1233" s="7" t="str">
        <x:v>对指定敌方单体造成等同于卢卡110%攻击力的物理属性伤害。</x:v>
      </x:c>
      <x:c r="F1233" s="6" t="n">
        <x:v>1.1</x:v>
      </x:c>
      <x:c r="G1233" s="6" t="n">
        <x:v>0</x:v>
      </x:c>
      <x:c r="H1233" s="6" t="n">
        <x:v>0</x:v>
      </x:c>
      <x:c r="I1233" s="6" t="n">
        <x:v>0</x:v>
      </x:c>
      <x:c r="J1233" s="6" t="str">
        <x:v>[1.1]</x:v>
      </x:c>
      <x:c r="K1233" s="7" t="str">
        <x:v>需确认条件及分段</x:v>
      </x:c>
      <x:c r="L1233" s="6" t="str">
        <x:v>https://raw.githubusercontent.com/Mar-7th/StarRailRes/dbe8cdfcfb0bf657b9fe1cf92d5537f118ccb487/index_new/cn/character_skills.json</x:v>
      </x:c>
    </x:row>
    <x:row r="1234" ht="20" customHeight="1">
      <x:c r="A1234" s="6" t="str">
        <x:v>111101_8</x:v>
      </x:c>
      <x:c r="B1234" s="6" t="str">
        <x:v>111101</x:v>
      </x:c>
      <x:c r="C1234" s="6" t="n">
        <x:v>8</x:v>
      </x:c>
      <x:c r="D1234" s="6" t="str">
        <x:v>直冲拳</x:v>
      </x:c>
      <x:c r="E1234" s="7" t="str">
        <x:v>对指定敌方单体造成等同于卢卡120%攻击力的物理属性伤害。</x:v>
      </x:c>
      <x:c r="F1234" s="6" t="n">
        <x:v>1.2</x:v>
      </x:c>
      <x:c r="G1234" s="6" t="n">
        <x:v>0</x:v>
      </x:c>
      <x:c r="H1234" s="6" t="n">
        <x:v>0</x:v>
      </x:c>
      <x:c r="I1234" s="6" t="n">
        <x:v>0</x:v>
      </x:c>
      <x:c r="J1234" s="6" t="str">
        <x:v>[1.2]</x:v>
      </x:c>
      <x:c r="K1234" s="7" t="str">
        <x:v>需确认条件及分段</x:v>
      </x:c>
      <x:c r="L1234" s="6" t="str">
        <x:v>https://raw.githubusercontent.com/Mar-7th/StarRailRes/dbe8cdfcfb0bf657b9fe1cf92d5537f118ccb487/index_new/cn/character_skills.json</x:v>
      </x:c>
    </x:row>
    <x:row r="1235" ht="20" customHeight="1">
      <x:c r="A1235" s="6" t="str">
        <x:v>111101_9</x:v>
      </x:c>
      <x:c r="B1235" s="6" t="str">
        <x:v>111101</x:v>
      </x:c>
      <x:c r="C1235" s="6" t="n">
        <x:v>9</x:v>
      </x:c>
      <x:c r="D1235" s="6" t="str">
        <x:v>直冲拳</x:v>
      </x:c>
      <x:c r="E1235" s="7" t="str">
        <x:v>对指定敌方单体造成等同于卢卡130%攻击力的物理属性伤害。</x:v>
      </x:c>
      <x:c r="F1235" s="6" t="n">
        <x:v>1.3</x:v>
      </x:c>
      <x:c r="G1235" s="6" t="n">
        <x:v>0</x:v>
      </x:c>
      <x:c r="H1235" s="6" t="n">
        <x:v>0</x:v>
      </x:c>
      <x:c r="I1235" s="6" t="n">
        <x:v>0</x:v>
      </x:c>
      <x:c r="J1235" s="6" t="str">
        <x:v>[1.3]</x:v>
      </x:c>
      <x:c r="K1235" s="7" t="str">
        <x:v>需确认条件及分段</x:v>
      </x:c>
      <x:c r="L1235" s="6" t="str">
        <x:v>https://raw.githubusercontent.com/Mar-7th/StarRailRes/dbe8cdfcfb0bf657b9fe1cf92d5537f118ccb487/index_new/cn/character_skills.json</x:v>
      </x:c>
    </x:row>
    <x:row r="1236" ht="20" customHeight="1">
      <x:c r="A1236" s="6" t="str">
        <x:v>111101_10</x:v>
      </x:c>
      <x:c r="B1236" s="6" t="str">
        <x:v>111101</x:v>
      </x:c>
      <x:c r="C1236" s="6" t="n">
        <x:v>10</x:v>
      </x:c>
      <x:c r="D1236" s="6" t="str">
        <x:v>直冲拳</x:v>
      </x:c>
      <x:c r="E1236" s="7" t="str">
        <x:v>对指定敌方单体造成等同于卢卡140%攻击力的物理属性伤害。</x:v>
      </x:c>
      <x:c r="F1236" s="6" t="n">
        <x:v>1.4</x:v>
      </x:c>
      <x:c r="G1236" s="6" t="n">
        <x:v>0</x:v>
      </x:c>
      <x:c r="H1236" s="6" t="n">
        <x:v>0</x:v>
      </x:c>
      <x:c r="I1236" s="6" t="n">
        <x:v>0</x:v>
      </x:c>
      <x:c r="J1236" s="6" t="str">
        <x:v>[1.4]</x:v>
      </x:c>
      <x:c r="K1236" s="7" t="str">
        <x:v>需确认条件及分段</x:v>
      </x:c>
      <x:c r="L1236" s="6" t="str">
        <x:v>https://raw.githubusercontent.com/Mar-7th/StarRailRes/dbe8cdfcfb0bf657b9fe1cf92d5537f118ccb487/index_new/cn/character_skills.json</x:v>
      </x:c>
    </x:row>
    <x:row r="1237" ht="53" customHeight="1">
      <x:c r="A1237" s="6" t="str">
        <x:v>111102_1</x:v>
      </x:c>
      <x:c r="B1237" s="6" t="str">
        <x:v>111102</x:v>
      </x:c>
      <x:c r="C1237" s="6" t="n">
        <x:v>1</x:v>
      </x:c>
      <x:c r="D1237" s="6" t="str">
        <x:v>裂伤拳</x:v>
      </x:c>
      <x:c r="E1237" s="7" t="str">
        <x:v>对指定敌方单体造成等同于卢卡60%攻击力的物理属性伤害，随后有100%的基础概率使目标陷入裂伤状态，持续3回合。
裂伤状态下，敌方目标每回合开始时受到等同于自身24%生命上限的物理属性持续伤害，最多不超过卢卡攻击力的130%。</x:v>
      </x:c>
      <x:c r="F1237" s="6" t="n">
        <x:v>0.6</x:v>
      </x:c>
      <x:c r="G1237" s="6" t="n">
        <x:v>0</x:v>
      </x:c>
      <x:c r="H1237" s="6" t="n">
        <x:v>0</x:v>
      </x:c>
      <x:c r="I1237" s="6" t="n">
        <x:v>0</x:v>
      </x:c>
      <x:c r="J1237" s="6" t="str">
        <x:v>[0.6, 1, 0.24, 1.3, 3]</x:v>
      </x:c>
      <x:c r="K1237" s="7" t="str">
        <x:v>需确认条件及分段</x:v>
      </x:c>
      <x:c r="L1237" s="6" t="str">
        <x:v>https://raw.githubusercontent.com/Mar-7th/StarRailRes/dbe8cdfcfb0bf657b9fe1cf92d5537f118ccb487/index_new/cn/character_skills.json</x:v>
      </x:c>
    </x:row>
    <x:row r="1238" ht="53" customHeight="1">
      <x:c r="A1238" s="6" t="str">
        <x:v>111102_2</x:v>
      </x:c>
      <x:c r="B1238" s="6" t="str">
        <x:v>111102</x:v>
      </x:c>
      <x:c r="C1238" s="6" t="n">
        <x:v>2</x:v>
      </x:c>
      <x:c r="D1238" s="6" t="str">
        <x:v>裂伤拳</x:v>
      </x:c>
      <x:c r="E1238" s="7" t="str">
        <x:v>对指定敌方单体造成等同于卢卡66%攻击力的物理属性伤害，随后有100%的基础概率使目标陷入裂伤状态，持续3回合。
裂伤状态下，敌方目标每回合开始时受到等同于自身24%生命上限的物理属性持续伤害，最多不超过卢卡攻击力的143%。</x:v>
      </x:c>
      <x:c r="F1238" s="6" t="n">
        <x:v>0.66</x:v>
      </x:c>
      <x:c r="G1238" s="6" t="n">
        <x:v>0</x:v>
      </x:c>
      <x:c r="H1238" s="6" t="n">
        <x:v>0</x:v>
      </x:c>
      <x:c r="I1238" s="6" t="n">
        <x:v>0</x:v>
      </x:c>
      <x:c r="J1238" s="6" t="str">
        <x:v>[0.66, 1, 0.24, 1.43, 3]</x:v>
      </x:c>
      <x:c r="K1238" s="7" t="str">
        <x:v>需确认条件及分段</x:v>
      </x:c>
      <x:c r="L1238" s="6" t="str">
        <x:v>https://raw.githubusercontent.com/Mar-7th/StarRailRes/dbe8cdfcfb0bf657b9fe1cf92d5537f118ccb487/index_new/cn/character_skills.json</x:v>
      </x:c>
    </x:row>
    <x:row r="1239" ht="53" customHeight="1">
      <x:c r="A1239" s="6" t="str">
        <x:v>111102_3</x:v>
      </x:c>
      <x:c r="B1239" s="6" t="str">
        <x:v>111102</x:v>
      </x:c>
      <x:c r="C1239" s="6" t="n">
        <x:v>3</x:v>
      </x:c>
      <x:c r="D1239" s="6" t="str">
        <x:v>裂伤拳</x:v>
      </x:c>
      <x:c r="E1239" s="7" t="str">
        <x:v>对指定敌方单体造成等同于卢卡72%攻击力的物理属性伤害，随后有100%的基础概率使目标陷入裂伤状态，持续3回合。
裂伤状态下，敌方目标每回合开始时受到等同于自身24%生命上限的物理属性持续伤害，最多不超过卢卡攻击力的156%。</x:v>
      </x:c>
      <x:c r="F1239" s="6" t="n">
        <x:v>0.72</x:v>
      </x:c>
      <x:c r="G1239" s="6" t="n">
        <x:v>0</x:v>
      </x:c>
      <x:c r="H1239" s="6" t="n">
        <x:v>0</x:v>
      </x:c>
      <x:c r="I1239" s="6" t="n">
        <x:v>0</x:v>
      </x:c>
      <x:c r="J1239" s="6" t="str">
        <x:v>[0.72, 1, 0.24, 1.56, 3]</x:v>
      </x:c>
      <x:c r="K1239" s="7" t="str">
        <x:v>需确认条件及分段</x:v>
      </x:c>
      <x:c r="L1239" s="6" t="str">
        <x:v>https://raw.githubusercontent.com/Mar-7th/StarRailRes/dbe8cdfcfb0bf657b9fe1cf92d5537f118ccb487/index_new/cn/character_skills.json</x:v>
      </x:c>
    </x:row>
    <x:row r="1240" ht="53" customHeight="1">
      <x:c r="A1240" s="6" t="str">
        <x:v>111102_4</x:v>
      </x:c>
      <x:c r="B1240" s="6" t="str">
        <x:v>111102</x:v>
      </x:c>
      <x:c r="C1240" s="6" t="n">
        <x:v>4</x:v>
      </x:c>
      <x:c r="D1240" s="6" t="str">
        <x:v>裂伤拳</x:v>
      </x:c>
      <x:c r="E1240" s="7" t="str">
        <x:v>对指定敌方单体造成等同于卢卡78%攻击力的物理属性伤害，随后有100%的基础概率使目标陷入裂伤状态，持续3回合。
裂伤状态下，敌方目标每回合开始时受到等同于自身24%生命上限的物理属性持续伤害，最多不超过卢卡攻击力的169%。</x:v>
      </x:c>
      <x:c r="F1240" s="6" t="n">
        <x:v>0.78</x:v>
      </x:c>
      <x:c r="G1240" s="6" t="n">
        <x:v>0</x:v>
      </x:c>
      <x:c r="H1240" s="6" t="n">
        <x:v>0</x:v>
      </x:c>
      <x:c r="I1240" s="6" t="n">
        <x:v>0</x:v>
      </x:c>
      <x:c r="J1240" s="6" t="str">
        <x:v>[0.78, 1, 0.24, 1.69, 3]</x:v>
      </x:c>
      <x:c r="K1240" s="7" t="str">
        <x:v>需确认条件及分段</x:v>
      </x:c>
      <x:c r="L1240" s="6" t="str">
        <x:v>https://raw.githubusercontent.com/Mar-7th/StarRailRes/dbe8cdfcfb0bf657b9fe1cf92d5537f118ccb487/index_new/cn/character_skills.json</x:v>
      </x:c>
    </x:row>
    <x:row r="1241" ht="53" customHeight="1">
      <x:c r="A1241" s="6" t="str">
        <x:v>111102_5</x:v>
      </x:c>
      <x:c r="B1241" s="6" t="str">
        <x:v>111102</x:v>
      </x:c>
      <x:c r="C1241" s="6" t="n">
        <x:v>5</x:v>
      </x:c>
      <x:c r="D1241" s="6" t="str">
        <x:v>裂伤拳</x:v>
      </x:c>
      <x:c r="E1241" s="7" t="str">
        <x:v>对指定敌方单体造成等同于卢卡84%攻击力的物理属性伤害，随后有100%的基础概率使目标陷入裂伤状态，持续3回合。
裂伤状态下，敌方目标每回合开始时受到等同于自身24%生命上限的物理属性持续伤害，最多不超过卢卡攻击力的182%。</x:v>
      </x:c>
      <x:c r="F1241" s="6" t="n">
        <x:v>0.84</x:v>
      </x:c>
      <x:c r="G1241" s="6" t="n">
        <x:v>0</x:v>
      </x:c>
      <x:c r="H1241" s="6" t="n">
        <x:v>0</x:v>
      </x:c>
      <x:c r="I1241" s="6" t="n">
        <x:v>0</x:v>
      </x:c>
      <x:c r="J1241" s="6" t="str">
        <x:v>[0.84, 1, 0.24, 1.82, 3]</x:v>
      </x:c>
      <x:c r="K1241" s="7" t="str">
        <x:v>需确认条件及分段</x:v>
      </x:c>
      <x:c r="L1241" s="6" t="str">
        <x:v>https://raw.githubusercontent.com/Mar-7th/StarRailRes/dbe8cdfcfb0bf657b9fe1cf92d5537f118ccb487/index_new/cn/character_skills.json</x:v>
      </x:c>
    </x:row>
    <x:row r="1242" ht="53" customHeight="1">
      <x:c r="A1242" s="6" t="str">
        <x:v>111102_6</x:v>
      </x:c>
      <x:c r="B1242" s="6" t="str">
        <x:v>111102</x:v>
      </x:c>
      <x:c r="C1242" s="6" t="n">
        <x:v>6</x:v>
      </x:c>
      <x:c r="D1242" s="6" t="str">
        <x:v>裂伤拳</x:v>
      </x:c>
      <x:c r="E1242" s="7" t="str">
        <x:v>对指定敌方单体造成等同于卢卡90%攻击力的物理属性伤害，随后有100%的基础概率使目标陷入裂伤状态，持续3回合。
裂伤状态下，敌方目标每回合开始时受到等同于自身24%生命上限的物理属性持续伤害，最多不超过卢卡攻击力的201.5%。</x:v>
      </x:c>
      <x:c r="F1242" s="6" t="n">
        <x:v>0.9</x:v>
      </x:c>
      <x:c r="G1242" s="6" t="n">
        <x:v>0</x:v>
      </x:c>
      <x:c r="H1242" s="6" t="n">
        <x:v>0</x:v>
      </x:c>
      <x:c r="I1242" s="6" t="n">
        <x:v>0</x:v>
      </x:c>
      <x:c r="J1242" s="6" t="str">
        <x:v>[0.9, 1, 0.24, 2.015, 3]</x:v>
      </x:c>
      <x:c r="K1242" s="7" t="str">
        <x:v>需确认条件及分段</x:v>
      </x:c>
      <x:c r="L1242" s="6" t="str">
        <x:v>https://raw.githubusercontent.com/Mar-7th/StarRailRes/dbe8cdfcfb0bf657b9fe1cf92d5537f118ccb487/index_new/cn/character_skills.json</x:v>
      </x:c>
    </x:row>
    <x:row r="1243" ht="53" customHeight="1">
      <x:c r="A1243" s="6" t="str">
        <x:v>111102_7</x:v>
      </x:c>
      <x:c r="B1243" s="6" t="str">
        <x:v>111102</x:v>
      </x:c>
      <x:c r="C1243" s="6" t="n">
        <x:v>7</x:v>
      </x:c>
      <x:c r="D1243" s="6" t="str">
        <x:v>裂伤拳</x:v>
      </x:c>
      <x:c r="E1243" s="7" t="str">
        <x:v>对指定敌方单体造成等同于卢卡97.5%攻击力的物理属性伤害，随后有100%的基础概率使目标陷入裂伤状态，持续3回合。
裂伤状态下，敌方目标每回合开始时受到等同于自身24%生命上限的物理属性持续伤害，最多不超过卢卡攻击力的227.5%。</x:v>
      </x:c>
      <x:c r="F1243" s="6" t="n">
        <x:v>0.975</x:v>
      </x:c>
      <x:c r="G1243" s="6" t="n">
        <x:v>0</x:v>
      </x:c>
      <x:c r="H1243" s="6" t="n">
        <x:v>0</x:v>
      </x:c>
      <x:c r="I1243" s="6" t="n">
        <x:v>0</x:v>
      </x:c>
      <x:c r="J1243" s="6" t="str">
        <x:v>[0.975, 1, 0.24, 2.275, 3]</x:v>
      </x:c>
      <x:c r="K1243" s="7" t="str">
        <x:v>需确认条件及分段</x:v>
      </x:c>
      <x:c r="L1243" s="6" t="str">
        <x:v>https://raw.githubusercontent.com/Mar-7th/StarRailRes/dbe8cdfcfb0bf657b9fe1cf92d5537f118ccb487/index_new/cn/character_skills.json</x:v>
      </x:c>
    </x:row>
    <x:row r="1244" ht="53" customHeight="1">
      <x:c r="A1244" s="6" t="str">
        <x:v>111102_8</x:v>
      </x:c>
      <x:c r="B1244" s="6" t="str">
        <x:v>111102</x:v>
      </x:c>
      <x:c r="C1244" s="6" t="n">
        <x:v>8</x:v>
      </x:c>
      <x:c r="D1244" s="6" t="str">
        <x:v>裂伤拳</x:v>
      </x:c>
      <x:c r="E1244" s="7" t="str">
        <x:v>对指定敌方单体造成等同于卢卡105%攻击力的物理属性伤害，随后有100%的基础概率使目标陷入裂伤状态，持续3回合。
裂伤状态下，敌方目标每回合开始时受到等同于自身24%生命上限的物理属性持续伤害，最多不超过卢卡攻击力的260%。</x:v>
      </x:c>
      <x:c r="F1244" s="6" t="n">
        <x:v>1.05</x:v>
      </x:c>
      <x:c r="G1244" s="6" t="n">
        <x:v>0</x:v>
      </x:c>
      <x:c r="H1244" s="6" t="n">
        <x:v>0</x:v>
      </x:c>
      <x:c r="I1244" s="6" t="n">
        <x:v>0</x:v>
      </x:c>
      <x:c r="J1244" s="6" t="str">
        <x:v>[1.05, 1, 0.24, 2.6, 3]</x:v>
      </x:c>
      <x:c r="K1244" s="7" t="str">
        <x:v>需确认条件及分段</x:v>
      </x:c>
      <x:c r="L1244" s="6" t="str">
        <x:v>https://raw.githubusercontent.com/Mar-7th/StarRailRes/dbe8cdfcfb0bf657b9fe1cf92d5537f118ccb487/index_new/cn/character_skills.json</x:v>
      </x:c>
    </x:row>
    <x:row r="1245" ht="53" customHeight="1">
      <x:c r="A1245" s="6" t="str">
        <x:v>111102_9</x:v>
      </x:c>
      <x:c r="B1245" s="6" t="str">
        <x:v>111102</x:v>
      </x:c>
      <x:c r="C1245" s="6" t="n">
        <x:v>9</x:v>
      </x:c>
      <x:c r="D1245" s="6" t="str">
        <x:v>裂伤拳</x:v>
      </x:c>
      <x:c r="E1245" s="7" t="str">
        <x:v>对指定敌方单体造成等同于卢卡112.5%攻击力的物理属性伤害，随后有100%的基础概率使目标陷入裂伤状态，持续3回合。
裂伤状态下，敌方目标每回合开始时受到等同于自身24%生命上限的物理属性持续伤害，最多不超过卢卡攻击力的299%。</x:v>
      </x:c>
      <x:c r="F1245" s="6" t="n">
        <x:v>1.125</x:v>
      </x:c>
      <x:c r="G1245" s="6" t="n">
        <x:v>0</x:v>
      </x:c>
      <x:c r="H1245" s="6" t="n">
        <x:v>0</x:v>
      </x:c>
      <x:c r="I1245" s="6" t="n">
        <x:v>0</x:v>
      </x:c>
      <x:c r="J1245" s="6" t="str">
        <x:v>[1.125, 1, 0.24, 2.99, 3]</x:v>
      </x:c>
      <x:c r="K1245" s="7" t="str">
        <x:v>需确认条件及分段</x:v>
      </x:c>
      <x:c r="L1245" s="6" t="str">
        <x:v>https://raw.githubusercontent.com/Mar-7th/StarRailRes/dbe8cdfcfb0bf657b9fe1cf92d5537f118ccb487/index_new/cn/character_skills.json</x:v>
      </x:c>
    </x:row>
    <x:row r="1246" ht="53" customHeight="1">
      <x:c r="A1246" s="6" t="str">
        <x:v>111102_10</x:v>
      </x:c>
      <x:c r="B1246" s="6" t="str">
        <x:v>111102</x:v>
      </x:c>
      <x:c r="C1246" s="6" t="n">
        <x:v>10</x:v>
      </x:c>
      <x:c r="D1246" s="6" t="str">
        <x:v>裂伤拳</x:v>
      </x:c>
      <x:c r="E1246" s="7" t="str">
        <x:v>对指定敌方单体造成等同于卢卡120%攻击力的物理属性伤害，随后有100%的基础概率使目标陷入裂伤状态，持续3回合。
裂伤状态下，敌方目标每回合开始时受到等同于自身24%生命上限的物理属性持续伤害，最多不超过卢卡攻击力的338%。</x:v>
      </x:c>
      <x:c r="F1246" s="6" t="n">
        <x:v>1.2</x:v>
      </x:c>
      <x:c r="G1246" s="6" t="n">
        <x:v>0</x:v>
      </x:c>
      <x:c r="H1246" s="6" t="n">
        <x:v>0</x:v>
      </x:c>
      <x:c r="I1246" s="6" t="n">
        <x:v>0</x:v>
      </x:c>
      <x:c r="J1246" s="6" t="str">
        <x:v>[1.2, 1, 0.24, 3.38, 3]</x:v>
      </x:c>
      <x:c r="K1246" s="7" t="str">
        <x:v>需确认条件及分段</x:v>
      </x:c>
      <x:c r="L1246" s="6" t="str">
        <x:v>https://raw.githubusercontent.com/Mar-7th/StarRailRes/dbe8cdfcfb0bf657b9fe1cf92d5537f118ccb487/index_new/cn/character_skills.json</x:v>
      </x:c>
    </x:row>
    <x:row r="1247" ht="53" customHeight="1">
      <x:c r="A1247" s="6" t="str">
        <x:v>111102_11</x:v>
      </x:c>
      <x:c r="B1247" s="6" t="str">
        <x:v>111102</x:v>
      </x:c>
      <x:c r="C1247" s="6" t="n">
        <x:v>11</x:v>
      </x:c>
      <x:c r="D1247" s="6" t="str">
        <x:v>裂伤拳</x:v>
      </x:c>
      <x:c r="E1247" s="7" t="str">
        <x:v>对指定敌方单体造成等同于卢卡126%攻击力的物理属性伤害，随后有100%的基础概率使目标陷入裂伤状态，持续3回合。
裂伤状态下，敌方目标每回合开始时受到等同于自身24%生命上限的物理属性持续伤害，最多不超过卢卡攻击力的354.9%。</x:v>
      </x:c>
      <x:c r="F1247" s="6" t="n">
        <x:v>1.26</x:v>
      </x:c>
      <x:c r="G1247" s="6" t="n">
        <x:v>0</x:v>
      </x:c>
      <x:c r="H1247" s="6" t="n">
        <x:v>0</x:v>
      </x:c>
      <x:c r="I1247" s="6" t="n">
        <x:v>0</x:v>
      </x:c>
      <x:c r="J1247" s="6" t="str">
        <x:v>[1.26, 1, 0.24, 3.549, 3]</x:v>
      </x:c>
      <x:c r="K1247" s="7" t="str">
        <x:v>需确认条件及分段</x:v>
      </x:c>
      <x:c r="L1247" s="6" t="str">
        <x:v>https://raw.githubusercontent.com/Mar-7th/StarRailRes/dbe8cdfcfb0bf657b9fe1cf92d5537f118ccb487/index_new/cn/character_skills.json</x:v>
      </x:c>
    </x:row>
    <x:row r="1248" ht="53" customHeight="1">
      <x:c r="A1248" s="6" t="str">
        <x:v>111102_12</x:v>
      </x:c>
      <x:c r="B1248" s="6" t="str">
        <x:v>111102</x:v>
      </x:c>
      <x:c r="C1248" s="6" t="n">
        <x:v>12</x:v>
      </x:c>
      <x:c r="D1248" s="6" t="str">
        <x:v>裂伤拳</x:v>
      </x:c>
      <x:c r="E1248" s="7" t="str">
        <x:v>对指定敌方单体造成等同于卢卡132%攻击力的物理属性伤害，随后有100%的基础概率使目标陷入裂伤状态，持续3回合。
裂伤状态下，敌方目标每回合开始时受到等同于自身24%生命上限的物理属性持续伤害，最多不超过卢卡攻击力的371.8%。</x:v>
      </x:c>
      <x:c r="F1248" s="6" t="n">
        <x:v>1.32</x:v>
      </x:c>
      <x:c r="G1248" s="6" t="n">
        <x:v>0</x:v>
      </x:c>
      <x:c r="H1248" s="6" t="n">
        <x:v>0</x:v>
      </x:c>
      <x:c r="I1248" s="6" t="n">
        <x:v>0</x:v>
      </x:c>
      <x:c r="J1248" s="6" t="str">
        <x:v>[1.32, 1, 0.24, 3.718, 3]</x:v>
      </x:c>
      <x:c r="K1248" s="7" t="str">
        <x:v>需确认条件及分段</x:v>
      </x:c>
      <x:c r="L1248" s="6" t="str">
        <x:v>https://raw.githubusercontent.com/Mar-7th/StarRailRes/dbe8cdfcfb0bf657b9fe1cf92d5537f118ccb487/index_new/cn/character_skills.json</x:v>
      </x:c>
    </x:row>
    <x:row r="1249" ht="53" customHeight="1">
      <x:c r="A1249" s="6" t="str">
        <x:v>111102_13</x:v>
      </x:c>
      <x:c r="B1249" s="6" t="str">
        <x:v>111102</x:v>
      </x:c>
      <x:c r="C1249" s="6" t="n">
        <x:v>13</x:v>
      </x:c>
      <x:c r="D1249" s="6" t="str">
        <x:v>裂伤拳</x:v>
      </x:c>
      <x:c r="E1249" s="7" t="str">
        <x:v>对指定敌方单体造成等同于卢卡138%攻击力的物理属性伤害，随后有100%的基础概率使目标陷入裂伤状态，持续3回合。
裂伤状态下，敌方目标每回合开始时受到等同于自身24%生命上限的物理属性持续伤害，最多不超过卢卡攻击力的388.7%。</x:v>
      </x:c>
      <x:c r="F1249" s="6" t="n">
        <x:v>1.38</x:v>
      </x:c>
      <x:c r="G1249" s="6" t="n">
        <x:v>0</x:v>
      </x:c>
      <x:c r="H1249" s="6" t="n">
        <x:v>0</x:v>
      </x:c>
      <x:c r="I1249" s="6" t="n">
        <x:v>0</x:v>
      </x:c>
      <x:c r="J1249" s="6" t="str">
        <x:v>[1.38, 1, 0.24, 3.887, 3]</x:v>
      </x:c>
      <x:c r="K1249" s="7" t="str">
        <x:v>需确认条件及分段</x:v>
      </x:c>
      <x:c r="L1249" s="6" t="str">
        <x:v>https://raw.githubusercontent.com/Mar-7th/StarRailRes/dbe8cdfcfb0bf657b9fe1cf92d5537f118ccb487/index_new/cn/character_skills.json</x:v>
      </x:c>
    </x:row>
    <x:row r="1250" ht="53" customHeight="1">
      <x:c r="A1250" s="6" t="str">
        <x:v>111102_14</x:v>
      </x:c>
      <x:c r="B1250" s="6" t="str">
        <x:v>111102</x:v>
      </x:c>
      <x:c r="C1250" s="6" t="n">
        <x:v>14</x:v>
      </x:c>
      <x:c r="D1250" s="6" t="str">
        <x:v>裂伤拳</x:v>
      </x:c>
      <x:c r="E1250" s="7" t="str">
        <x:v>对指定敌方单体造成等同于卢卡144%攻击力的物理属性伤害，随后有100%的基础概率使目标陷入裂伤状态，持续3回合。
裂伤状态下，敌方目标每回合开始时受到等同于自身24%生命上限的物理属性持续伤害，最多不超过卢卡攻击力的405.6%。</x:v>
      </x:c>
      <x:c r="F1250" s="6" t="n">
        <x:v>1.44</x:v>
      </x:c>
      <x:c r="G1250" s="6" t="n">
        <x:v>0</x:v>
      </x:c>
      <x:c r="H1250" s="6" t="n">
        <x:v>0</x:v>
      </x:c>
      <x:c r="I1250" s="6" t="n">
        <x:v>0</x:v>
      </x:c>
      <x:c r="J1250" s="6" t="str">
        <x:v>[1.44, 1, 0.24, 4.056, 3]</x:v>
      </x:c>
      <x:c r="K1250" s="7" t="str">
        <x:v>需确认条件及分段</x:v>
      </x:c>
      <x:c r="L1250" s="6" t="str">
        <x:v>https://raw.githubusercontent.com/Mar-7th/StarRailRes/dbe8cdfcfb0bf657b9fe1cf92d5537f118ccb487/index_new/cn/character_skills.json</x:v>
      </x:c>
    </x:row>
    <x:row r="1251" ht="53" customHeight="1">
      <x:c r="A1251" s="6" t="str">
        <x:v>111102_15</x:v>
      </x:c>
      <x:c r="B1251" s="6" t="str">
        <x:v>111102</x:v>
      </x:c>
      <x:c r="C1251" s="6" t="n">
        <x:v>15</x:v>
      </x:c>
      <x:c r="D1251" s="6" t="str">
        <x:v>裂伤拳</x:v>
      </x:c>
      <x:c r="E1251" s="7" t="str">
        <x:v>对指定敌方单体造成等同于卢卡150%攻击力的物理属性伤害，随后有100%的基础概率使目标陷入裂伤状态，持续3回合。
裂伤状态下，敌方目标每回合开始时受到等同于自身24%生命上限的物理属性持续伤害，最多不超过卢卡攻击力的422.5%。</x:v>
      </x:c>
      <x:c r="F1251" s="6" t="n">
        <x:v>1.5</x:v>
      </x:c>
      <x:c r="G1251" s="6" t="n">
        <x:v>0</x:v>
      </x:c>
      <x:c r="H1251" s="6" t="n">
        <x:v>0</x:v>
      </x:c>
      <x:c r="I1251" s="6" t="n">
        <x:v>0</x:v>
      </x:c>
      <x:c r="J1251" s="6" t="str">
        <x:v>[1.5, 1, 0.24, 4.225, 3]</x:v>
      </x:c>
      <x:c r="K1251" s="7" t="str">
        <x:v>需确认条件及分段</x:v>
      </x:c>
      <x:c r="L1251" s="6" t="str">
        <x:v>https://raw.githubusercontent.com/Mar-7th/StarRailRes/dbe8cdfcfb0bf657b9fe1cf92d5537f118ccb487/index_new/cn/character_skills.json</x:v>
      </x:c>
    </x:row>
    <x:row r="1252" ht="38" customHeight="1">
      <x:c r="A1252" s="6" t="str">
        <x:v>111103_1</x:v>
      </x:c>
      <x:c r="B1252" s="6" t="str">
        <x:v>111103</x:v>
      </x:c>
      <x:c r="C1252" s="6" t="n">
        <x:v>1</x:v>
      </x:c>
      <x:c r="D1252" s="6" t="str">
        <x:v>制胜一击</x:v>
      </x:c>
      <x:c r="E1252" s="7" t="str">
        <x:v>获得2层【斗志】，并有100%的基础概率使指定敌方单体受到的伤害提高12%，持续3回合，随后对该目标造成等同于卢卡198%攻击力的物理属性伤害。</x:v>
      </x:c>
      <x:c r="F1252" s="6" t="n">
        <x:v>1.98</x:v>
      </x:c>
      <x:c r="G1252" s="6" t="n">
        <x:v>0</x:v>
      </x:c>
      <x:c r="H1252" s="6" t="n">
        <x:v>0</x:v>
      </x:c>
      <x:c r="I1252" s="6" t="n">
        <x:v>0</x:v>
      </x:c>
      <x:c r="J1252" s="6" t="str">
        <x:v>[1.98, 1, 0.12, 3, 2]</x:v>
      </x:c>
      <x:c r="K1252" s="7" t="str">
        <x:v>需确认条件及分段</x:v>
      </x:c>
      <x:c r="L1252" s="6" t="str">
        <x:v>https://raw.githubusercontent.com/Mar-7th/StarRailRes/dbe8cdfcfb0bf657b9fe1cf92d5537f118ccb487/index_new/cn/character_skills.json</x:v>
      </x:c>
    </x:row>
    <x:row r="1253" ht="38" customHeight="1">
      <x:c r="A1253" s="6" t="str">
        <x:v>111103_2</x:v>
      </x:c>
      <x:c r="B1253" s="6" t="str">
        <x:v>111103</x:v>
      </x:c>
      <x:c r="C1253" s="6" t="n">
        <x:v>2</x:v>
      </x:c>
      <x:c r="D1253" s="6" t="str">
        <x:v>制胜一击</x:v>
      </x:c>
      <x:c r="E1253" s="7" t="str">
        <x:v>获得2层【斗志】，并有100%的基础概率使指定敌方单体受到的伤害提高12.8%，持续3回合，随后对该目标造成等同于卢卡211.2%攻击力的物理属性伤害。</x:v>
      </x:c>
      <x:c r="F1253" s="6" t="n">
        <x:v>2.112</x:v>
      </x:c>
      <x:c r="G1253" s="6" t="n">
        <x:v>0</x:v>
      </x:c>
      <x:c r="H1253" s="6" t="n">
        <x:v>0</x:v>
      </x:c>
      <x:c r="I1253" s="6" t="n">
        <x:v>0</x:v>
      </x:c>
      <x:c r="J1253" s="6" t="str">
        <x:v>[2.112, 1, 0.128, 3, 2]</x:v>
      </x:c>
      <x:c r="K1253" s="7" t="str">
        <x:v>需确认条件及分段</x:v>
      </x:c>
      <x:c r="L1253" s="6" t="str">
        <x:v>https://raw.githubusercontent.com/Mar-7th/StarRailRes/dbe8cdfcfb0bf657b9fe1cf92d5537f118ccb487/index_new/cn/character_skills.json</x:v>
      </x:c>
    </x:row>
    <x:row r="1254" ht="38" customHeight="1">
      <x:c r="A1254" s="6" t="str">
        <x:v>111103_3</x:v>
      </x:c>
      <x:c r="B1254" s="6" t="str">
        <x:v>111103</x:v>
      </x:c>
      <x:c r="C1254" s="6" t="n">
        <x:v>3</x:v>
      </x:c>
      <x:c r="D1254" s="6" t="str">
        <x:v>制胜一击</x:v>
      </x:c>
      <x:c r="E1254" s="7" t="str">
        <x:v>获得2层【斗志】，并有100%的基础概率使指定敌方单体受到的伤害提高13.6%，持续3回合，随后对该目标造成等同于卢卡224.4%攻击力的物理属性伤害。</x:v>
      </x:c>
      <x:c r="F1254" s="6" t="n">
        <x:v>2.244</x:v>
      </x:c>
      <x:c r="G1254" s="6" t="n">
        <x:v>0</x:v>
      </x:c>
      <x:c r="H1254" s="6" t="n">
        <x:v>0</x:v>
      </x:c>
      <x:c r="I1254" s="6" t="n">
        <x:v>0</x:v>
      </x:c>
      <x:c r="J1254" s="6" t="str">
        <x:v>[2.244, 1, 0.136, 3, 2]</x:v>
      </x:c>
      <x:c r="K1254" s="7" t="str">
        <x:v>需确认条件及分段</x:v>
      </x:c>
      <x:c r="L1254" s="6" t="str">
        <x:v>https://raw.githubusercontent.com/Mar-7th/StarRailRes/dbe8cdfcfb0bf657b9fe1cf92d5537f118ccb487/index_new/cn/character_skills.json</x:v>
      </x:c>
    </x:row>
    <x:row r="1255" ht="38" customHeight="1">
      <x:c r="A1255" s="6" t="str">
        <x:v>111103_4</x:v>
      </x:c>
      <x:c r="B1255" s="6" t="str">
        <x:v>111103</x:v>
      </x:c>
      <x:c r="C1255" s="6" t="n">
        <x:v>4</x:v>
      </x:c>
      <x:c r="D1255" s="6" t="str">
        <x:v>制胜一击</x:v>
      </x:c>
      <x:c r="E1255" s="7" t="str">
        <x:v>获得2层【斗志】，并有100%的基础概率使指定敌方单体受到的伤害提高14.4%，持续3回合，随后对该目标造成等同于卢卡237.6%攻击力的物理属性伤害。</x:v>
      </x:c>
      <x:c r="F1255" s="6" t="n">
        <x:v>2.376</x:v>
      </x:c>
      <x:c r="G1255" s="6" t="n">
        <x:v>0</x:v>
      </x:c>
      <x:c r="H1255" s="6" t="n">
        <x:v>0</x:v>
      </x:c>
      <x:c r="I1255" s="6" t="n">
        <x:v>0</x:v>
      </x:c>
      <x:c r="J1255" s="6" t="str">
        <x:v>[2.376, 1, 0.144, 3, 2]</x:v>
      </x:c>
      <x:c r="K1255" s="7" t="str">
        <x:v>需确认条件及分段</x:v>
      </x:c>
      <x:c r="L1255" s="6" t="str">
        <x:v>https://raw.githubusercontent.com/Mar-7th/StarRailRes/dbe8cdfcfb0bf657b9fe1cf92d5537f118ccb487/index_new/cn/character_skills.json</x:v>
      </x:c>
    </x:row>
    <x:row r="1256" ht="38" customHeight="1">
      <x:c r="A1256" s="6" t="str">
        <x:v>111103_5</x:v>
      </x:c>
      <x:c r="B1256" s="6" t="str">
        <x:v>111103</x:v>
      </x:c>
      <x:c r="C1256" s="6" t="n">
        <x:v>5</x:v>
      </x:c>
      <x:c r="D1256" s="6" t="str">
        <x:v>制胜一击</x:v>
      </x:c>
      <x:c r="E1256" s="7" t="str">
        <x:v>获得2层【斗志】，并有100%的基础概率使指定敌方单体受到的伤害提高15.2%，持续3回合，随后对该目标造成等同于卢卡250.8%攻击力的物理属性伤害。</x:v>
      </x:c>
      <x:c r="F1256" s="6" t="n">
        <x:v>2.508</x:v>
      </x:c>
      <x:c r="G1256" s="6" t="n">
        <x:v>0</x:v>
      </x:c>
      <x:c r="H1256" s="6" t="n">
        <x:v>0</x:v>
      </x:c>
      <x:c r="I1256" s="6" t="n">
        <x:v>0</x:v>
      </x:c>
      <x:c r="J1256" s="6" t="str">
        <x:v>[2.508, 1, 0.152, 3, 2]</x:v>
      </x:c>
      <x:c r="K1256" s="7" t="str">
        <x:v>需确认条件及分段</x:v>
      </x:c>
      <x:c r="L1256" s="6" t="str">
        <x:v>https://raw.githubusercontent.com/Mar-7th/StarRailRes/dbe8cdfcfb0bf657b9fe1cf92d5537f118ccb487/index_new/cn/character_skills.json</x:v>
      </x:c>
    </x:row>
    <x:row r="1257" ht="38" customHeight="1">
      <x:c r="A1257" s="6" t="str">
        <x:v>111103_6</x:v>
      </x:c>
      <x:c r="B1257" s="6" t="str">
        <x:v>111103</x:v>
      </x:c>
      <x:c r="C1257" s="6" t="n">
        <x:v>6</x:v>
      </x:c>
      <x:c r="D1257" s="6" t="str">
        <x:v>制胜一击</x:v>
      </x:c>
      <x:c r="E1257" s="7" t="str">
        <x:v>获得2层【斗志】，并有100%的基础概率使指定敌方单体受到的伤害提高16%，持续3回合，随后对该目标造成等同于卢卡264%攻击力的物理属性伤害。</x:v>
      </x:c>
      <x:c r="F1257" s="6" t="n">
        <x:v>2.64</x:v>
      </x:c>
      <x:c r="G1257" s="6" t="n">
        <x:v>0</x:v>
      </x:c>
      <x:c r="H1257" s="6" t="n">
        <x:v>0</x:v>
      </x:c>
      <x:c r="I1257" s="6" t="n">
        <x:v>0</x:v>
      </x:c>
      <x:c r="J1257" s="6" t="str">
        <x:v>[2.64, 1, 0.16, 3, 2]</x:v>
      </x:c>
      <x:c r="K1257" s="7" t="str">
        <x:v>需确认条件及分段</x:v>
      </x:c>
      <x:c r="L1257" s="6" t="str">
        <x:v>https://raw.githubusercontent.com/Mar-7th/StarRailRes/dbe8cdfcfb0bf657b9fe1cf92d5537f118ccb487/index_new/cn/character_skills.json</x:v>
      </x:c>
    </x:row>
    <x:row r="1258" ht="38" customHeight="1">
      <x:c r="A1258" s="6" t="str">
        <x:v>111103_7</x:v>
      </x:c>
      <x:c r="B1258" s="6" t="str">
        <x:v>111103</x:v>
      </x:c>
      <x:c r="C1258" s="6" t="n">
        <x:v>7</x:v>
      </x:c>
      <x:c r="D1258" s="6" t="str">
        <x:v>制胜一击</x:v>
      </x:c>
      <x:c r="E1258" s="7" t="str">
        <x:v>获得2层【斗志】，并有100%的基础概率使指定敌方单体受到的伤害提高17%，持续3回合，随后对该目标造成等同于卢卡280.5%攻击力的物理属性伤害。</x:v>
      </x:c>
      <x:c r="F1258" s="6" t="n">
        <x:v>2.805</x:v>
      </x:c>
      <x:c r="G1258" s="6" t="n">
        <x:v>0</x:v>
      </x:c>
      <x:c r="H1258" s="6" t="n">
        <x:v>0</x:v>
      </x:c>
      <x:c r="I1258" s="6" t="n">
        <x:v>0</x:v>
      </x:c>
      <x:c r="J1258" s="6" t="str">
        <x:v>[2.805, 1, 0.17, 3, 2]</x:v>
      </x:c>
      <x:c r="K1258" s="7" t="str">
        <x:v>需确认条件及分段</x:v>
      </x:c>
      <x:c r="L1258" s="6" t="str">
        <x:v>https://raw.githubusercontent.com/Mar-7th/StarRailRes/dbe8cdfcfb0bf657b9fe1cf92d5537f118ccb487/index_new/cn/character_skills.json</x:v>
      </x:c>
    </x:row>
    <x:row r="1259" ht="38" customHeight="1">
      <x:c r="A1259" s="6" t="str">
        <x:v>111103_8</x:v>
      </x:c>
      <x:c r="B1259" s="6" t="str">
        <x:v>111103</x:v>
      </x:c>
      <x:c r="C1259" s="6" t="n">
        <x:v>8</x:v>
      </x:c>
      <x:c r="D1259" s="6" t="str">
        <x:v>制胜一击</x:v>
      </x:c>
      <x:c r="E1259" s="7" t="str">
        <x:v>获得2层【斗志】，并有100%的基础概率使指定敌方单体受到的伤害提高18%，持续3回合，随后对该目标造成等同于卢卡297%攻击力的物理属性伤害。</x:v>
      </x:c>
      <x:c r="F1259" s="6" t="n">
        <x:v>2.97</x:v>
      </x:c>
      <x:c r="G1259" s="6" t="n">
        <x:v>0</x:v>
      </x:c>
      <x:c r="H1259" s="6" t="n">
        <x:v>0</x:v>
      </x:c>
      <x:c r="I1259" s="6" t="n">
        <x:v>0</x:v>
      </x:c>
      <x:c r="J1259" s="6" t="str">
        <x:v>[2.97, 1, 0.18, 3, 2]</x:v>
      </x:c>
      <x:c r="K1259" s="7" t="str">
        <x:v>需确认条件及分段</x:v>
      </x:c>
      <x:c r="L1259" s="6" t="str">
        <x:v>https://raw.githubusercontent.com/Mar-7th/StarRailRes/dbe8cdfcfb0bf657b9fe1cf92d5537f118ccb487/index_new/cn/character_skills.json</x:v>
      </x:c>
    </x:row>
    <x:row r="1260" ht="38" customHeight="1">
      <x:c r="A1260" s="6" t="str">
        <x:v>111103_9</x:v>
      </x:c>
      <x:c r="B1260" s="6" t="str">
        <x:v>111103</x:v>
      </x:c>
      <x:c r="C1260" s="6" t="n">
        <x:v>9</x:v>
      </x:c>
      <x:c r="D1260" s="6" t="str">
        <x:v>制胜一击</x:v>
      </x:c>
      <x:c r="E1260" s="7" t="str">
        <x:v>获得2层【斗志】，并有100%的基础概率使指定敌方单体受到的伤害提高19%，持续3回合，随后对该目标造成等同于卢卡313.5%攻击力的物理属性伤害。</x:v>
      </x:c>
      <x:c r="F1260" s="6" t="n">
        <x:v>3.135</x:v>
      </x:c>
      <x:c r="G1260" s="6" t="n">
        <x:v>0</x:v>
      </x:c>
      <x:c r="H1260" s="6" t="n">
        <x:v>0</x:v>
      </x:c>
      <x:c r="I1260" s="6" t="n">
        <x:v>0</x:v>
      </x:c>
      <x:c r="J1260" s="6" t="str">
        <x:v>[3.135, 1, 0.19, 3, 2]</x:v>
      </x:c>
      <x:c r="K1260" s="7" t="str">
        <x:v>需确认条件及分段</x:v>
      </x:c>
      <x:c r="L1260" s="6" t="str">
        <x:v>https://raw.githubusercontent.com/Mar-7th/StarRailRes/dbe8cdfcfb0bf657b9fe1cf92d5537f118ccb487/index_new/cn/character_skills.json</x:v>
      </x:c>
    </x:row>
    <x:row r="1261" ht="38" customHeight="1">
      <x:c r="A1261" s="6" t="str">
        <x:v>111103_10</x:v>
      </x:c>
      <x:c r="B1261" s="6" t="str">
        <x:v>111103</x:v>
      </x:c>
      <x:c r="C1261" s="6" t="n">
        <x:v>10</x:v>
      </x:c>
      <x:c r="D1261" s="6" t="str">
        <x:v>制胜一击</x:v>
      </x:c>
      <x:c r="E1261" s="7" t="str">
        <x:v>获得2层【斗志】，并有100%的基础概率使指定敌方单体受到的伤害提高20%，持续3回合，随后对该目标造成等同于卢卡330%攻击力的物理属性伤害。</x:v>
      </x:c>
      <x:c r="F1261" s="6" t="n">
        <x:v>3.3</x:v>
      </x:c>
      <x:c r="G1261" s="6" t="n">
        <x:v>0</x:v>
      </x:c>
      <x:c r="H1261" s="6" t="n">
        <x:v>0</x:v>
      </x:c>
      <x:c r="I1261" s="6" t="n">
        <x:v>0</x:v>
      </x:c>
      <x:c r="J1261" s="6" t="str">
        <x:v>[3.3, 1, 0.2, 3, 2]</x:v>
      </x:c>
      <x:c r="K1261" s="7" t="str">
        <x:v>需确认条件及分段</x:v>
      </x:c>
      <x:c r="L1261" s="6" t="str">
        <x:v>https://raw.githubusercontent.com/Mar-7th/StarRailRes/dbe8cdfcfb0bf657b9fe1cf92d5537f118ccb487/index_new/cn/character_skills.json</x:v>
      </x:c>
    </x:row>
    <x:row r="1262" ht="38" customHeight="1">
      <x:c r="A1262" s="6" t="str">
        <x:v>111103_11</x:v>
      </x:c>
      <x:c r="B1262" s="6" t="str">
        <x:v>111103</x:v>
      </x:c>
      <x:c r="C1262" s="6" t="n">
        <x:v>11</x:v>
      </x:c>
      <x:c r="D1262" s="6" t="str">
        <x:v>制胜一击</x:v>
      </x:c>
      <x:c r="E1262" s="7" t="str">
        <x:v>获得2层【斗志】，并有100%的基础概率使指定敌方单体受到的伤害提高20.8%，持续3回合，随后对该目标造成等同于卢卡343.2%攻击力的物理属性伤害。</x:v>
      </x:c>
      <x:c r="F1262" s="6" t="n">
        <x:v>3.432</x:v>
      </x:c>
      <x:c r="G1262" s="6" t="n">
        <x:v>0</x:v>
      </x:c>
      <x:c r="H1262" s="6" t="n">
        <x:v>0</x:v>
      </x:c>
      <x:c r="I1262" s="6" t="n">
        <x:v>0</x:v>
      </x:c>
      <x:c r="J1262" s="6" t="str">
        <x:v>[3.432, 1, 0.208, 3, 2]</x:v>
      </x:c>
      <x:c r="K1262" s="7" t="str">
        <x:v>需确认条件及分段</x:v>
      </x:c>
      <x:c r="L1262" s="6" t="str">
        <x:v>https://raw.githubusercontent.com/Mar-7th/StarRailRes/dbe8cdfcfb0bf657b9fe1cf92d5537f118ccb487/index_new/cn/character_skills.json</x:v>
      </x:c>
    </x:row>
    <x:row r="1263" ht="38" customHeight="1">
      <x:c r="A1263" s="6" t="str">
        <x:v>111103_12</x:v>
      </x:c>
      <x:c r="B1263" s="6" t="str">
        <x:v>111103</x:v>
      </x:c>
      <x:c r="C1263" s="6" t="n">
        <x:v>12</x:v>
      </x:c>
      <x:c r="D1263" s="6" t="str">
        <x:v>制胜一击</x:v>
      </x:c>
      <x:c r="E1263" s="7" t="str">
        <x:v>获得2层【斗志】，并有100%的基础概率使指定敌方单体受到的伤害提高21.6%，持续3回合，随后对该目标造成等同于卢卡356.4%攻击力的物理属性伤害。</x:v>
      </x:c>
      <x:c r="F1263" s="6" t="n">
        <x:v>3.564</x:v>
      </x:c>
      <x:c r="G1263" s="6" t="n">
        <x:v>0</x:v>
      </x:c>
      <x:c r="H1263" s="6" t="n">
        <x:v>0</x:v>
      </x:c>
      <x:c r="I1263" s="6" t="n">
        <x:v>0</x:v>
      </x:c>
      <x:c r="J1263" s="6" t="str">
        <x:v>[3.564, 1, 0.216, 3, 2]</x:v>
      </x:c>
      <x:c r="K1263" s="7" t="str">
        <x:v>需确认条件及分段</x:v>
      </x:c>
      <x:c r="L1263" s="6" t="str">
        <x:v>https://raw.githubusercontent.com/Mar-7th/StarRailRes/dbe8cdfcfb0bf657b9fe1cf92d5537f118ccb487/index_new/cn/character_skills.json</x:v>
      </x:c>
    </x:row>
    <x:row r="1264" ht="38" customHeight="1">
      <x:c r="A1264" s="6" t="str">
        <x:v>111103_13</x:v>
      </x:c>
      <x:c r="B1264" s="6" t="str">
        <x:v>111103</x:v>
      </x:c>
      <x:c r="C1264" s="6" t="n">
        <x:v>13</x:v>
      </x:c>
      <x:c r="D1264" s="6" t="str">
        <x:v>制胜一击</x:v>
      </x:c>
      <x:c r="E1264" s="7" t="str">
        <x:v>获得2层【斗志】，并有100%的基础概率使指定敌方单体受到的伤害提高22.4%，持续3回合，随后对该目标造成等同于卢卡369.6%攻击力的物理属性伤害。</x:v>
      </x:c>
      <x:c r="F1264" s="6" t="n">
        <x:v>3.696</x:v>
      </x:c>
      <x:c r="G1264" s="6" t="n">
        <x:v>0</x:v>
      </x:c>
      <x:c r="H1264" s="6" t="n">
        <x:v>0</x:v>
      </x:c>
      <x:c r="I1264" s="6" t="n">
        <x:v>0</x:v>
      </x:c>
      <x:c r="J1264" s="6" t="str">
        <x:v>[3.696, 1, 0.224, 3, 2]</x:v>
      </x:c>
      <x:c r="K1264" s="7" t="str">
        <x:v>需确认条件及分段</x:v>
      </x:c>
      <x:c r="L1264" s="6" t="str">
        <x:v>https://raw.githubusercontent.com/Mar-7th/StarRailRes/dbe8cdfcfb0bf657b9fe1cf92d5537f118ccb487/index_new/cn/character_skills.json</x:v>
      </x:c>
    </x:row>
    <x:row r="1265" ht="38" customHeight="1">
      <x:c r="A1265" s="6" t="str">
        <x:v>111103_14</x:v>
      </x:c>
      <x:c r="B1265" s="6" t="str">
        <x:v>111103</x:v>
      </x:c>
      <x:c r="C1265" s="6" t="n">
        <x:v>14</x:v>
      </x:c>
      <x:c r="D1265" s="6" t="str">
        <x:v>制胜一击</x:v>
      </x:c>
      <x:c r="E1265" s="7" t="str">
        <x:v>获得2层【斗志】，并有100%的基础概率使指定敌方单体受到的伤害提高23.2%，持续3回合，随后对该目标造成等同于卢卡382.8%攻击力的物理属性伤害。</x:v>
      </x:c>
      <x:c r="F1265" s="6" t="n">
        <x:v>3.828</x:v>
      </x:c>
      <x:c r="G1265" s="6" t="n">
        <x:v>0</x:v>
      </x:c>
      <x:c r="H1265" s="6" t="n">
        <x:v>0</x:v>
      </x:c>
      <x:c r="I1265" s="6" t="n">
        <x:v>0</x:v>
      </x:c>
      <x:c r="J1265" s="6" t="str">
        <x:v>[3.828, 1, 0.232, 3, 2]</x:v>
      </x:c>
      <x:c r="K1265" s="7" t="str">
        <x:v>需确认条件及分段</x:v>
      </x:c>
      <x:c r="L1265" s="6" t="str">
        <x:v>https://raw.githubusercontent.com/Mar-7th/StarRailRes/dbe8cdfcfb0bf657b9fe1cf92d5537f118ccb487/index_new/cn/character_skills.json</x:v>
      </x:c>
    </x:row>
    <x:row r="1266" ht="38" customHeight="1">
      <x:c r="A1266" s="6" t="str">
        <x:v>111103_15</x:v>
      </x:c>
      <x:c r="B1266" s="6" t="str">
        <x:v>111103</x:v>
      </x:c>
      <x:c r="C1266" s="6" t="n">
        <x:v>15</x:v>
      </x:c>
      <x:c r="D1266" s="6" t="str">
        <x:v>制胜一击</x:v>
      </x:c>
      <x:c r="E1266" s="7" t="str">
        <x:v>获得2层【斗志】，并有100%的基础概率使指定敌方单体受到的伤害提高24%，持续3回合，随后对该目标造成等同于卢卡396%攻击力的物理属性伤害。</x:v>
      </x:c>
      <x:c r="F1266" s="6" t="n">
        <x:v>3.96</x:v>
      </x:c>
      <x:c r="G1266" s="6" t="n">
        <x:v>0</x:v>
      </x:c>
      <x:c r="H1266" s="6" t="n">
        <x:v>0</x:v>
      </x:c>
      <x:c r="I1266" s="6" t="n">
        <x:v>0</x:v>
      </x:c>
      <x:c r="J1266" s="6" t="str">
        <x:v>[3.96, 1, 0.24, 3, 2]</x:v>
      </x:c>
      <x:c r="K1266" s="7" t="str">
        <x:v>需确认条件及分段</x:v>
      </x:c>
      <x:c r="L1266" s="6" t="str">
        <x:v>https://raw.githubusercontent.com/Mar-7th/StarRailRes/dbe8cdfcfb0bf657b9fe1cf92d5537f118ccb487/index_new/cn/character_skills.json</x:v>
      </x:c>
    </x:row>
    <x:row r="1267" ht="68" customHeight="1">
      <x:c r="A1267" s="6" t="str">
        <x:v>111104_1</x:v>
      </x:c>
      <x:c r="B1267" s="6" t="str">
        <x:v>111104</x:v>
      </x:c>
      <x:c r="C1267" s="6" t="n">
        <x:v>1</x:v>
      </x:c>
      <x:c r="D1267" s="6" t="str">
        <x:v>火花四溅</x:v>
      </x:c>
      <x:c r="E1267"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68%的伤害。战斗开始时，卢卡持有1层【斗志】。</x:v>
      </x:c>
      <x:c r="F1267" s="6" t="n">
        <x:v>0</x:v>
      </x:c>
      <x:c r="G1267" s="6" t="n">
        <x:v>0</x:v>
      </x:c>
      <x:c r="H1267" s="6" t="n">
        <x:v>0</x:v>
      </x:c>
      <x:c r="I1267" s="6" t="n">
        <x:v>0</x:v>
      </x:c>
      <x:c r="J1267" s="6" t="str">
        <x:v>[1, 0.68]</x:v>
      </x:c>
      <x:c r="K1267" s="7" t="str">
        <x:v>无首段伤害倍率，请覆盖或设为辅助技能</x:v>
      </x:c>
      <x:c r="L1267" s="6" t="str">
        <x:v>https://raw.githubusercontent.com/Mar-7th/StarRailRes/dbe8cdfcfb0bf657b9fe1cf92d5537f118ccb487/index_new/cn/character_skills.json</x:v>
      </x:c>
    </x:row>
    <x:row r="1268" ht="68" customHeight="1">
      <x:c r="A1268" s="6" t="str">
        <x:v>111104_2</x:v>
      </x:c>
      <x:c r="B1268" s="6" t="str">
        <x:v>111104</x:v>
      </x:c>
      <x:c r="C1268" s="6" t="n">
        <x:v>2</x:v>
      </x:c>
      <x:c r="D1268" s="6" t="str">
        <x:v>火花四溅</x:v>
      </x:c>
      <x:c r="E1268"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69.7%的伤害。战斗开始时，卢卡持有1层【斗志】。</x:v>
      </x:c>
      <x:c r="F1268" s="6" t="n">
        <x:v>0</x:v>
      </x:c>
      <x:c r="G1268" s="6" t="n">
        <x:v>0</x:v>
      </x:c>
      <x:c r="H1268" s="6" t="n">
        <x:v>0</x:v>
      </x:c>
      <x:c r="I1268" s="6" t="n">
        <x:v>0</x:v>
      </x:c>
      <x:c r="J1268" s="6" t="str">
        <x:v>[1, 0.697]</x:v>
      </x:c>
      <x:c r="K1268" s="7" t="str">
        <x:v>无首段伤害倍率，请覆盖或设为辅助技能</x:v>
      </x:c>
      <x:c r="L1268" s="6" t="str">
        <x:v>https://raw.githubusercontent.com/Mar-7th/StarRailRes/dbe8cdfcfb0bf657b9fe1cf92d5537f118ccb487/index_new/cn/character_skills.json</x:v>
      </x:c>
    </x:row>
    <x:row r="1269" ht="68" customHeight="1">
      <x:c r="A1269" s="6" t="str">
        <x:v>111104_3</x:v>
      </x:c>
      <x:c r="B1269" s="6" t="str">
        <x:v>111104</x:v>
      </x:c>
      <x:c r="C1269" s="6" t="n">
        <x:v>3</x:v>
      </x:c>
      <x:c r="D1269" s="6" t="str">
        <x:v>火花四溅</x:v>
      </x:c>
      <x:c r="E1269"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71.4%的伤害。战斗开始时，卢卡持有1层【斗志】。</x:v>
      </x:c>
      <x:c r="F1269" s="6" t="n">
        <x:v>0</x:v>
      </x:c>
      <x:c r="G1269" s="6" t="n">
        <x:v>0</x:v>
      </x:c>
      <x:c r="H1269" s="6" t="n">
        <x:v>0</x:v>
      </x:c>
      <x:c r="I1269" s="6" t="n">
        <x:v>0</x:v>
      </x:c>
      <x:c r="J1269" s="6" t="str">
        <x:v>[1, 0.714]</x:v>
      </x:c>
      <x:c r="K1269" s="7" t="str">
        <x:v>无首段伤害倍率，请覆盖或设为辅助技能</x:v>
      </x:c>
      <x:c r="L1269" s="6" t="str">
        <x:v>https://raw.githubusercontent.com/Mar-7th/StarRailRes/dbe8cdfcfb0bf657b9fe1cf92d5537f118ccb487/index_new/cn/character_skills.json</x:v>
      </x:c>
    </x:row>
    <x:row r="1270" ht="68" customHeight="1">
      <x:c r="A1270" s="6" t="str">
        <x:v>111104_4</x:v>
      </x:c>
      <x:c r="B1270" s="6" t="str">
        <x:v>111104</x:v>
      </x:c>
      <x:c r="C1270" s="6" t="n">
        <x:v>4</x:v>
      </x:c>
      <x:c r="D1270" s="6" t="str">
        <x:v>火花四溅</x:v>
      </x:c>
      <x:c r="E1270"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73.1%的伤害。战斗开始时，卢卡持有1层【斗志】。</x:v>
      </x:c>
      <x:c r="F1270" s="6" t="n">
        <x:v>0</x:v>
      </x:c>
      <x:c r="G1270" s="6" t="n">
        <x:v>0</x:v>
      </x:c>
      <x:c r="H1270" s="6" t="n">
        <x:v>0</x:v>
      </x:c>
      <x:c r="I1270" s="6" t="n">
        <x:v>0</x:v>
      </x:c>
      <x:c r="J1270" s="6" t="str">
        <x:v>[1, 0.731]</x:v>
      </x:c>
      <x:c r="K1270" s="7" t="str">
        <x:v>无首段伤害倍率，请覆盖或设为辅助技能</x:v>
      </x:c>
      <x:c r="L1270" s="6" t="str">
        <x:v>https://raw.githubusercontent.com/Mar-7th/StarRailRes/dbe8cdfcfb0bf657b9fe1cf92d5537f118ccb487/index_new/cn/character_skills.json</x:v>
      </x:c>
    </x:row>
    <x:row r="1271" ht="68" customHeight="1">
      <x:c r="A1271" s="6" t="str">
        <x:v>111104_5</x:v>
      </x:c>
      <x:c r="B1271" s="6" t="str">
        <x:v>111104</x:v>
      </x:c>
      <x:c r="C1271" s="6" t="n">
        <x:v>5</x:v>
      </x:c>
      <x:c r="D1271" s="6" t="str">
        <x:v>火花四溅</x:v>
      </x:c>
      <x:c r="E1271"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74.8%的伤害。战斗开始时，卢卡持有1层【斗志】。</x:v>
      </x:c>
      <x:c r="F1271" s="6" t="n">
        <x:v>0</x:v>
      </x:c>
      <x:c r="G1271" s="6" t="n">
        <x:v>0</x:v>
      </x:c>
      <x:c r="H1271" s="6" t="n">
        <x:v>0</x:v>
      </x:c>
      <x:c r="I1271" s="6" t="n">
        <x:v>0</x:v>
      </x:c>
      <x:c r="J1271" s="6" t="str">
        <x:v>[1, 0.748]</x:v>
      </x:c>
      <x:c r="K1271" s="7" t="str">
        <x:v>无首段伤害倍率，请覆盖或设为辅助技能</x:v>
      </x:c>
      <x:c r="L1271" s="6" t="str">
        <x:v>https://raw.githubusercontent.com/Mar-7th/StarRailRes/dbe8cdfcfb0bf657b9fe1cf92d5537f118ccb487/index_new/cn/character_skills.json</x:v>
      </x:c>
    </x:row>
    <x:row r="1272" ht="68" customHeight="1">
      <x:c r="A1272" s="6" t="str">
        <x:v>111104_6</x:v>
      </x:c>
      <x:c r="B1272" s="6" t="str">
        <x:v>111104</x:v>
      </x:c>
      <x:c r="C1272" s="6" t="n">
        <x:v>6</x:v>
      </x:c>
      <x:c r="D1272" s="6" t="str">
        <x:v>火花四溅</x:v>
      </x:c>
      <x:c r="E1272"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76.5%的伤害。战斗开始时，卢卡持有1层【斗志】。</x:v>
      </x:c>
      <x:c r="F1272" s="6" t="n">
        <x:v>0</x:v>
      </x:c>
      <x:c r="G1272" s="6" t="n">
        <x:v>0</x:v>
      </x:c>
      <x:c r="H1272" s="6" t="n">
        <x:v>0</x:v>
      </x:c>
      <x:c r="I1272" s="6" t="n">
        <x:v>0</x:v>
      </x:c>
      <x:c r="J1272" s="6" t="str">
        <x:v>[1, 0.765]</x:v>
      </x:c>
      <x:c r="K1272" s="7" t="str">
        <x:v>无首段伤害倍率，请覆盖或设为辅助技能</x:v>
      </x:c>
      <x:c r="L1272" s="6" t="str">
        <x:v>https://raw.githubusercontent.com/Mar-7th/StarRailRes/dbe8cdfcfb0bf657b9fe1cf92d5537f118ccb487/index_new/cn/character_skills.json</x:v>
      </x:c>
    </x:row>
    <x:row r="1273" ht="68" customHeight="1">
      <x:c r="A1273" s="6" t="str">
        <x:v>111104_7</x:v>
      </x:c>
      <x:c r="B1273" s="6" t="str">
        <x:v>111104</x:v>
      </x:c>
      <x:c r="C1273" s="6" t="n">
        <x:v>7</x:v>
      </x:c>
      <x:c r="D1273" s="6" t="str">
        <x:v>火花四溅</x:v>
      </x:c>
      <x:c r="E1273"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78.63%的伤害。战斗开始时，卢卡持有1层【斗志】。</x:v>
      </x:c>
      <x:c r="F1273" s="6" t="n">
        <x:v>0</x:v>
      </x:c>
      <x:c r="G1273" s="6" t="n">
        <x:v>0</x:v>
      </x:c>
      <x:c r="H1273" s="6" t="n">
        <x:v>0</x:v>
      </x:c>
      <x:c r="I1273" s="6" t="n">
        <x:v>0</x:v>
      </x:c>
      <x:c r="J1273" s="6" t="str">
        <x:v>[1, 0.7863]</x:v>
      </x:c>
      <x:c r="K1273" s="7" t="str">
        <x:v>无首段伤害倍率，请覆盖或设为辅助技能</x:v>
      </x:c>
      <x:c r="L1273" s="6" t="str">
        <x:v>https://raw.githubusercontent.com/Mar-7th/StarRailRes/dbe8cdfcfb0bf657b9fe1cf92d5537f118ccb487/index_new/cn/character_skills.json</x:v>
      </x:c>
    </x:row>
    <x:row r="1274" ht="68" customHeight="1">
      <x:c r="A1274" s="6" t="str">
        <x:v>111104_8</x:v>
      </x:c>
      <x:c r="B1274" s="6" t="str">
        <x:v>111104</x:v>
      </x:c>
      <x:c r="C1274" s="6" t="n">
        <x:v>8</x:v>
      </x:c>
      <x:c r="D1274" s="6" t="str">
        <x:v>火花四溅</x:v>
      </x:c>
      <x:c r="E1274"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80.75%的伤害。战斗开始时，卢卡持有1层【斗志】。</x:v>
      </x:c>
      <x:c r="F1274" s="6" t="n">
        <x:v>0</x:v>
      </x:c>
      <x:c r="G1274" s="6" t="n">
        <x:v>0</x:v>
      </x:c>
      <x:c r="H1274" s="6" t="n">
        <x:v>0</x:v>
      </x:c>
      <x:c r="I1274" s="6" t="n">
        <x:v>0</x:v>
      </x:c>
      <x:c r="J1274" s="6" t="str">
        <x:v>[1, 0.8075]</x:v>
      </x:c>
      <x:c r="K1274" s="7" t="str">
        <x:v>无首段伤害倍率，请覆盖或设为辅助技能</x:v>
      </x:c>
      <x:c r="L1274" s="6" t="str">
        <x:v>https://raw.githubusercontent.com/Mar-7th/StarRailRes/dbe8cdfcfb0bf657b9fe1cf92d5537f118ccb487/index_new/cn/character_skills.json</x:v>
      </x:c>
    </x:row>
    <x:row r="1275" ht="68" customHeight="1">
      <x:c r="A1275" s="6" t="str">
        <x:v>111104_9</x:v>
      </x:c>
      <x:c r="B1275" s="6" t="str">
        <x:v>111104</x:v>
      </x:c>
      <x:c r="C1275" s="6" t="n">
        <x:v>9</x:v>
      </x:c>
      <x:c r="D1275" s="6" t="str">
        <x:v>火花四溅</x:v>
      </x:c>
      <x:c r="E1275"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82.87%的伤害。战斗开始时，卢卡持有1层【斗志】。</x:v>
      </x:c>
      <x:c r="F1275" s="6" t="n">
        <x:v>0</x:v>
      </x:c>
      <x:c r="G1275" s="6" t="n">
        <x:v>0</x:v>
      </x:c>
      <x:c r="H1275" s="6" t="n">
        <x:v>0</x:v>
      </x:c>
      <x:c r="I1275" s="6" t="n">
        <x:v>0</x:v>
      </x:c>
      <x:c r="J1275" s="6" t="str">
        <x:v>[1, 0.8287]</x:v>
      </x:c>
      <x:c r="K1275" s="7" t="str">
        <x:v>无首段伤害倍率，请覆盖或设为辅助技能</x:v>
      </x:c>
      <x:c r="L1275" s="6" t="str">
        <x:v>https://raw.githubusercontent.com/Mar-7th/StarRailRes/dbe8cdfcfb0bf657b9fe1cf92d5537f118ccb487/index_new/cn/character_skills.json</x:v>
      </x:c>
    </x:row>
    <x:row r="1276" ht="68" customHeight="1">
      <x:c r="A1276" s="6" t="str">
        <x:v>111104_10</x:v>
      </x:c>
      <x:c r="B1276" s="6" t="str">
        <x:v>111104</x:v>
      </x:c>
      <x:c r="C1276" s="6" t="n">
        <x:v>10</x:v>
      </x:c>
      <x:c r="D1276" s="6" t="str">
        <x:v>火花四溅</x:v>
      </x:c>
      <x:c r="E1276"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85%的伤害。战斗开始时，卢卡持有1层【斗志】。</x:v>
      </x:c>
      <x:c r="F1276" s="6" t="n">
        <x:v>0</x:v>
      </x:c>
      <x:c r="G1276" s="6" t="n">
        <x:v>0</x:v>
      </x:c>
      <x:c r="H1276" s="6" t="n">
        <x:v>0</x:v>
      </x:c>
      <x:c r="I1276" s="6" t="n">
        <x:v>0</x:v>
      </x:c>
      <x:c r="J1276" s="6" t="str">
        <x:v>[1, 0.85]</x:v>
      </x:c>
      <x:c r="K1276" s="7" t="str">
        <x:v>无首段伤害倍率，请覆盖或设为辅助技能</x:v>
      </x:c>
      <x:c r="L1276" s="6" t="str">
        <x:v>https://raw.githubusercontent.com/Mar-7th/StarRailRes/dbe8cdfcfb0bf657b9fe1cf92d5537f118ccb487/index_new/cn/character_skills.json</x:v>
      </x:c>
    </x:row>
    <x:row r="1277" ht="68" customHeight="1">
      <x:c r="A1277" s="6" t="str">
        <x:v>111104_11</x:v>
      </x:c>
      <x:c r="B1277" s="6" t="str">
        <x:v>111104</x:v>
      </x:c>
      <x:c r="C1277" s="6" t="n">
        <x:v>11</x:v>
      </x:c>
      <x:c r="D1277" s="6" t="str">
        <x:v>火花四溅</x:v>
      </x:c>
      <x:c r="E1277"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86.7%的伤害。战斗开始时，卢卡持有1层【斗志】。</x:v>
      </x:c>
      <x:c r="F1277" s="6" t="n">
        <x:v>0</x:v>
      </x:c>
      <x:c r="G1277" s="6" t="n">
        <x:v>0</x:v>
      </x:c>
      <x:c r="H1277" s="6" t="n">
        <x:v>0</x:v>
      </x:c>
      <x:c r="I1277" s="6" t="n">
        <x:v>0</x:v>
      </x:c>
      <x:c r="J1277" s="6" t="str">
        <x:v>[1, 0.867]</x:v>
      </x:c>
      <x:c r="K1277" s="7" t="str">
        <x:v>无首段伤害倍率，请覆盖或设为辅助技能</x:v>
      </x:c>
      <x:c r="L1277" s="6" t="str">
        <x:v>https://raw.githubusercontent.com/Mar-7th/StarRailRes/dbe8cdfcfb0bf657b9fe1cf92d5537f118ccb487/index_new/cn/character_skills.json</x:v>
      </x:c>
    </x:row>
    <x:row r="1278" ht="68" customHeight="1">
      <x:c r="A1278" s="6" t="str">
        <x:v>111104_12</x:v>
      </x:c>
      <x:c r="B1278" s="6" t="str">
        <x:v>111104</x:v>
      </x:c>
      <x:c r="C1278" s="6" t="n">
        <x:v>12</x:v>
      </x:c>
      <x:c r="D1278" s="6" t="str">
        <x:v>火花四溅</x:v>
      </x:c>
      <x:c r="E1278"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88.4%的伤害。战斗开始时，卢卡持有1层【斗志】。</x:v>
      </x:c>
      <x:c r="F1278" s="6" t="n">
        <x:v>0</x:v>
      </x:c>
      <x:c r="G1278" s="6" t="n">
        <x:v>0</x:v>
      </x:c>
      <x:c r="H1278" s="6" t="n">
        <x:v>0</x:v>
      </x:c>
      <x:c r="I1278" s="6" t="n">
        <x:v>0</x:v>
      </x:c>
      <x:c r="J1278" s="6" t="str">
        <x:v>[1, 0.884]</x:v>
      </x:c>
      <x:c r="K1278" s="7" t="str">
        <x:v>无首段伤害倍率，请覆盖或设为辅助技能</x:v>
      </x:c>
      <x:c r="L1278" s="6" t="str">
        <x:v>https://raw.githubusercontent.com/Mar-7th/StarRailRes/dbe8cdfcfb0bf657b9fe1cf92d5537f118ccb487/index_new/cn/character_skills.json</x:v>
      </x:c>
    </x:row>
    <x:row r="1279" ht="68" customHeight="1">
      <x:c r="A1279" s="6" t="str">
        <x:v>111104_13</x:v>
      </x:c>
      <x:c r="B1279" s="6" t="str">
        <x:v>111104</x:v>
      </x:c>
      <x:c r="C1279" s="6" t="n">
        <x:v>13</x:v>
      </x:c>
      <x:c r="D1279" s="6" t="str">
        <x:v>火花四溅</x:v>
      </x:c>
      <x:c r="E1279"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90.1%的伤害。战斗开始时，卢卡持有1层【斗志】。</x:v>
      </x:c>
      <x:c r="F1279" s="6" t="n">
        <x:v>0</x:v>
      </x:c>
      <x:c r="G1279" s="6" t="n">
        <x:v>0</x:v>
      </x:c>
      <x:c r="H1279" s="6" t="n">
        <x:v>0</x:v>
      </x:c>
      <x:c r="I1279" s="6" t="n">
        <x:v>0</x:v>
      </x:c>
      <x:c r="J1279" s="6" t="str">
        <x:v>[1, 0.901]</x:v>
      </x:c>
      <x:c r="K1279" s="7" t="str">
        <x:v>无首段伤害倍率，请覆盖或设为辅助技能</x:v>
      </x:c>
      <x:c r="L1279" s="6" t="str">
        <x:v>https://raw.githubusercontent.com/Mar-7th/StarRailRes/dbe8cdfcfb0bf657b9fe1cf92d5537f118ccb487/index_new/cn/character_skills.json</x:v>
      </x:c>
    </x:row>
    <x:row r="1280" ht="68" customHeight="1">
      <x:c r="A1280" s="6" t="str">
        <x:v>111104_14</x:v>
      </x:c>
      <x:c r="B1280" s="6" t="str">
        <x:v>111104</x:v>
      </x:c>
      <x:c r="C1280" s="6" t="n">
        <x:v>14</x:v>
      </x:c>
      <x:c r="D1280" s="6" t="str">
        <x:v>火花四溅</x:v>
      </x:c>
      <x:c r="E1280"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91.8%的伤害。战斗开始时，卢卡持有1层【斗志】。</x:v>
      </x:c>
      <x:c r="F1280" s="6" t="n">
        <x:v>0</x:v>
      </x:c>
      <x:c r="G1280" s="6" t="n">
        <x:v>0</x:v>
      </x:c>
      <x:c r="H1280" s="6" t="n">
        <x:v>0</x:v>
      </x:c>
      <x:c r="I1280" s="6" t="n">
        <x:v>0</x:v>
      </x:c>
      <x:c r="J1280" s="6" t="str">
        <x:v>[1, 0.918]</x:v>
      </x:c>
      <x:c r="K1280" s="7" t="str">
        <x:v>无首段伤害倍率，请覆盖或设为辅助技能</x:v>
      </x:c>
      <x:c r="L1280" s="6" t="str">
        <x:v>https://raw.githubusercontent.com/Mar-7th/StarRailRes/dbe8cdfcfb0bf657b9fe1cf92d5537f118ccb487/index_new/cn/character_skills.json</x:v>
      </x:c>
    </x:row>
    <x:row r="1281" ht="68" customHeight="1">
      <x:c r="A1281" s="6" t="str">
        <x:v>111104_15</x:v>
      </x:c>
      <x:c r="B1281" s="6" t="str">
        <x:v>111104</x:v>
      </x:c>
      <x:c r="C1281" s="6" t="n">
        <x:v>15</x:v>
      </x:c>
      <x:c r="D1281" s="6" t="str">
        <x:v>火花四溅</x:v>
      </x:c>
      <x:c r="E1281" s="7" t="str">
        <x:v>卢卡在施放普攻【直冲拳】和战技【裂伤拳】后，获得1层【斗志】，最多可持有4层【斗志】。当持有的【斗志】大于等于2层时，普攻【直冲拳】强化为【直冲碎天拳】。当强化普攻的【碎天拳】击中陷入裂伤状态下的敌方目标后，则使其当前承受的裂伤状态立即产生1次相当于原伤害93.5%的伤害。战斗开始时，卢卡持有1层【斗志】。</x:v>
      </x:c>
      <x:c r="F1281" s="6" t="n">
        <x:v>0</x:v>
      </x:c>
      <x:c r="G1281" s="6" t="n">
        <x:v>0</x:v>
      </x:c>
      <x:c r="H1281" s="6" t="n">
        <x:v>0</x:v>
      </x:c>
      <x:c r="I1281" s="6" t="n">
        <x:v>0</x:v>
      </x:c>
      <x:c r="J1281" s="6" t="str">
        <x:v>[1, 0.935]</x:v>
      </x:c>
      <x:c r="K1281" s="7" t="str">
        <x:v>无首段伤害倍率，请覆盖或设为辅助技能</x:v>
      </x:c>
      <x:c r="L1281" s="6" t="str">
        <x:v>https://raw.githubusercontent.com/Mar-7th/StarRailRes/dbe8cdfcfb0bf657b9fe1cf92d5537f118ccb487/index_new/cn/character_skills.json</x:v>
      </x:c>
    </x:row>
    <x:row r="1282" ht="20" customHeight="1">
      <x:c r="A1282" s="6" t="str">
        <x:v>111106_1</x:v>
      </x:c>
      <x:c r="B1282" s="6" t="str">
        <x:v>111106</x:v>
      </x:c>
      <x:c r="C1282" s="6" t="n">
        <x:v>1</x:v>
      </x:c>
      <x:c r="D1282" s="6" t="str">
        <x:v>攻击</x:v>
      </x:c>
      <x:c r="E1282" s="7" t="str">
        <x:v>攻击敌人，进入战斗后削弱敌方目标对应属性韧性。</x:v>
      </x:c>
      <x:c r="F1282" s="6" t="n">
        <x:v>0</x:v>
      </x:c>
      <x:c r="G1282" s="6" t="n">
        <x:v>0</x:v>
      </x:c>
      <x:c r="H1282" s="6" t="n">
        <x:v>0</x:v>
      </x:c>
      <x:c r="I1282" s="6" t="n">
        <x:v>0</x:v>
      </x:c>
      <x:c r="J1282" s="6" t="str">
        <x:v>[]</x:v>
      </x:c>
      <x:c r="K1282" s="7" t="str">
        <x:v>缺少结构化参数，必须覆盖</x:v>
      </x:c>
      <x:c r="L1282" s="6" t="str">
        <x:v>https://raw.githubusercontent.com/Mar-7th/StarRailRes/dbe8cdfcfb0bf657b9fe1cf92d5537f118ccb487/index_new/cn/character_skills.json</x:v>
      </x:c>
    </x:row>
    <x:row r="1283" ht="38" customHeight="1">
      <x:c r="A1283" s="6" t="str">
        <x:v>111107_1</x:v>
      </x:c>
      <x:c r="B1283" s="6" t="str">
        <x:v>111107</x:v>
      </x:c>
      <x:c r="C1283" s="6" t="n">
        <x:v>1</x:v>
      </x:c>
      <x:c r="D1283" s="6" t="str">
        <x:v>抢先者</x:v>
      </x:c>
      <x:c r="E1283" s="7" t="str">
        <x:v>立即攻击敌人，进入战斗后对敌方随机单体造成等同于卢卡50%攻击力的物理属性伤害，并有100%的基础概率使目标陷入与战技相同的裂伤状态。随后卢卡额外获得1层【斗志】。</x:v>
      </x:c>
      <x:c r="F1283" s="6" t="n">
        <x:v>0.5</x:v>
      </x:c>
      <x:c r="G1283" s="6" t="n">
        <x:v>0</x:v>
      </x:c>
      <x:c r="H1283" s="6" t="n">
        <x:v>0</x:v>
      </x:c>
      <x:c r="I1283" s="6" t="n">
        <x:v>0</x:v>
      </x:c>
      <x:c r="J1283" s="6" t="str">
        <x:v>[0.5, 1]</x:v>
      </x:c>
      <x:c r="K1283" s="7" t="str">
        <x:v>需确认条件及分段</x:v>
      </x:c>
      <x:c r="L1283" s="6" t="str">
        <x:v>https://raw.githubusercontent.com/Mar-7th/StarRailRes/dbe8cdfcfb0bf657b9fe1cf92d5537f118ccb487/index_new/cn/character_skills.json</x:v>
      </x:c>
    </x:row>
    <x:row r="1284" ht="53" customHeight="1">
      <x:c r="A1284" s="6" t="str">
        <x:v>111108_1</x:v>
      </x:c>
      <x:c r="B1284" s="6" t="str">
        <x:v>111108</x:v>
      </x:c>
      <x:c r="C1284" s="6" t="n">
        <x:v>1</x:v>
      </x:c>
      <x:c r="D1284" s="6" t="str">
        <x:v>直冲碎天拳</x:v>
      </x:c>
      <x:c r="E1284" s="7" t="str">
        <x:v>消耗2层【斗志】，先使用【直冲拳】施放3段攻击，每段攻击对指定敌方单体造成等同于卢卡10%攻击力的物理属性伤害。
再使用【碎天拳】施放1段攻击，对指定敌方单体造成等同于卢卡40%攻击力的物理属性伤害。</x:v>
      </x:c>
      <x:c r="F1284" s="6" t="n">
        <x:v>0.1</x:v>
      </x:c>
      <x:c r="G1284" s="6" t="n">
        <x:v>0</x:v>
      </x:c>
      <x:c r="H1284" s="6" t="n">
        <x:v>0</x:v>
      </x:c>
      <x:c r="I1284" s="6" t="n">
        <x:v>0</x:v>
      </x:c>
      <x:c r="J1284" s="6" t="str">
        <x:v>[0.1, 0.4]</x:v>
      </x:c>
      <x:c r="K1284" s="7" t="str">
        <x:v>需确认条件及分段</x:v>
      </x:c>
      <x:c r="L1284" s="6" t="str">
        <x:v>https://raw.githubusercontent.com/Mar-7th/StarRailRes/dbe8cdfcfb0bf657b9fe1cf92d5537f118ccb487/index_new/cn/character_skills.json</x:v>
      </x:c>
    </x:row>
    <x:row r="1285" ht="53" customHeight="1">
      <x:c r="A1285" s="6" t="str">
        <x:v>111108_2</x:v>
      </x:c>
      <x:c r="B1285" s="6" t="str">
        <x:v>111108</x:v>
      </x:c>
      <x:c r="C1285" s="6" t="n">
        <x:v>2</x:v>
      </x:c>
      <x:c r="D1285" s="6" t="str">
        <x:v>直冲碎天拳</x:v>
      </x:c>
      <x:c r="E1285" s="7" t="str">
        <x:v>消耗2层【斗志】，先使用【直冲拳】施放3段攻击，每段攻击对指定敌方单体造成等同于卢卡12%攻击力的物理属性伤害。
再使用【碎天拳】施放1段攻击，对指定敌方单体造成等同于卢卡48%攻击力的物理属性伤害。</x:v>
      </x:c>
      <x:c r="F1285" s="6" t="n">
        <x:v>0.12</x:v>
      </x:c>
      <x:c r="G1285" s="6" t="n">
        <x:v>0</x:v>
      </x:c>
      <x:c r="H1285" s="6" t="n">
        <x:v>0</x:v>
      </x:c>
      <x:c r="I1285" s="6" t="n">
        <x:v>0</x:v>
      </x:c>
      <x:c r="J1285" s="6" t="str">
        <x:v>[0.12, 0.48]</x:v>
      </x:c>
      <x:c r="K1285" s="7" t="str">
        <x:v>需确认条件及分段</x:v>
      </x:c>
      <x:c r="L1285" s="6" t="str">
        <x:v>https://raw.githubusercontent.com/Mar-7th/StarRailRes/dbe8cdfcfb0bf657b9fe1cf92d5537f118ccb487/index_new/cn/character_skills.json</x:v>
      </x:c>
    </x:row>
    <x:row r="1286" ht="53" customHeight="1">
      <x:c r="A1286" s="6" t="str">
        <x:v>111108_3</x:v>
      </x:c>
      <x:c r="B1286" s="6" t="str">
        <x:v>111108</x:v>
      </x:c>
      <x:c r="C1286" s="6" t="n">
        <x:v>3</x:v>
      </x:c>
      <x:c r="D1286" s="6" t="str">
        <x:v>直冲碎天拳</x:v>
      </x:c>
      <x:c r="E1286" s="7" t="str">
        <x:v>消耗2层【斗志】，先使用【直冲拳】施放3段攻击，每段攻击对指定敌方单体造成等同于卢卡14%攻击力的物理属性伤害。
再使用【碎天拳】施放1段攻击，对指定敌方单体造成等同于卢卡56%攻击力的物理属性伤害。</x:v>
      </x:c>
      <x:c r="F1286" s="6" t="n">
        <x:v>0.14</x:v>
      </x:c>
      <x:c r="G1286" s="6" t="n">
        <x:v>0</x:v>
      </x:c>
      <x:c r="H1286" s="6" t="n">
        <x:v>0</x:v>
      </x:c>
      <x:c r="I1286" s="6" t="n">
        <x:v>0</x:v>
      </x:c>
      <x:c r="J1286" s="6" t="str">
        <x:v>[0.14, 0.56]</x:v>
      </x:c>
      <x:c r="K1286" s="7" t="str">
        <x:v>需确认条件及分段</x:v>
      </x:c>
      <x:c r="L1286" s="6" t="str">
        <x:v>https://raw.githubusercontent.com/Mar-7th/StarRailRes/dbe8cdfcfb0bf657b9fe1cf92d5537f118ccb487/index_new/cn/character_skills.json</x:v>
      </x:c>
    </x:row>
    <x:row r="1287" ht="53" customHeight="1">
      <x:c r="A1287" s="6" t="str">
        <x:v>111108_4</x:v>
      </x:c>
      <x:c r="B1287" s="6" t="str">
        <x:v>111108</x:v>
      </x:c>
      <x:c r="C1287" s="6" t="n">
        <x:v>4</x:v>
      </x:c>
      <x:c r="D1287" s="6" t="str">
        <x:v>直冲碎天拳</x:v>
      </x:c>
      <x:c r="E1287" s="7" t="str">
        <x:v>消耗2层【斗志】，先使用【直冲拳】施放3段攻击，每段攻击对指定敌方单体造成等同于卢卡16%攻击力的物理属性伤害。
再使用【碎天拳】施放1段攻击，对指定敌方单体造成等同于卢卡64%攻击力的物理属性伤害。</x:v>
      </x:c>
      <x:c r="F1287" s="6" t="n">
        <x:v>0.16</x:v>
      </x:c>
      <x:c r="G1287" s="6" t="n">
        <x:v>0</x:v>
      </x:c>
      <x:c r="H1287" s="6" t="n">
        <x:v>0</x:v>
      </x:c>
      <x:c r="I1287" s="6" t="n">
        <x:v>0</x:v>
      </x:c>
      <x:c r="J1287" s="6" t="str">
        <x:v>[0.16, 0.64]</x:v>
      </x:c>
      <x:c r="K1287" s="7" t="str">
        <x:v>需确认条件及分段</x:v>
      </x:c>
      <x:c r="L1287" s="6" t="str">
        <x:v>https://raw.githubusercontent.com/Mar-7th/StarRailRes/dbe8cdfcfb0bf657b9fe1cf92d5537f118ccb487/index_new/cn/character_skills.json</x:v>
      </x:c>
    </x:row>
    <x:row r="1288" ht="53" customHeight="1">
      <x:c r="A1288" s="6" t="str">
        <x:v>111108_5</x:v>
      </x:c>
      <x:c r="B1288" s="6" t="str">
        <x:v>111108</x:v>
      </x:c>
      <x:c r="C1288" s="6" t="n">
        <x:v>5</x:v>
      </x:c>
      <x:c r="D1288" s="6" t="str">
        <x:v>直冲碎天拳</x:v>
      </x:c>
      <x:c r="E1288" s="7" t="str">
        <x:v>消耗2层【斗志】，先使用【直冲拳】施放3段攻击，每段攻击对指定敌方单体造成等同于卢卡18%攻击力的物理属性伤害。
再使用【碎天拳】施放1段攻击，对指定敌方单体造成等同于卢卡72%攻击力的物理属性伤害。</x:v>
      </x:c>
      <x:c r="F1288" s="6" t="n">
        <x:v>0.18</x:v>
      </x:c>
      <x:c r="G1288" s="6" t="n">
        <x:v>0</x:v>
      </x:c>
      <x:c r="H1288" s="6" t="n">
        <x:v>0</x:v>
      </x:c>
      <x:c r="I1288" s="6" t="n">
        <x:v>0</x:v>
      </x:c>
      <x:c r="J1288" s="6" t="str">
        <x:v>[0.18, 0.72]</x:v>
      </x:c>
      <x:c r="K1288" s="7" t="str">
        <x:v>需确认条件及分段</x:v>
      </x:c>
      <x:c r="L1288" s="6" t="str">
        <x:v>https://raw.githubusercontent.com/Mar-7th/StarRailRes/dbe8cdfcfb0bf657b9fe1cf92d5537f118ccb487/index_new/cn/character_skills.json</x:v>
      </x:c>
    </x:row>
    <x:row r="1289" ht="53" customHeight="1">
      <x:c r="A1289" s="6" t="str">
        <x:v>111108_6</x:v>
      </x:c>
      <x:c r="B1289" s="6" t="str">
        <x:v>111108</x:v>
      </x:c>
      <x:c r="C1289" s="6" t="n">
        <x:v>6</x:v>
      </x:c>
      <x:c r="D1289" s="6" t="str">
        <x:v>直冲碎天拳</x:v>
      </x:c>
      <x:c r="E1289" s="7" t="str">
        <x:v>消耗2层【斗志】，先使用【直冲拳】施放3段攻击，每段攻击对指定敌方单体造成等同于卢卡20%攻击力的物理属性伤害。
再使用【碎天拳】施放1段攻击，对指定敌方单体造成等同于卢卡80%攻击力的物理属性伤害。</x:v>
      </x:c>
      <x:c r="F1289" s="6" t="n">
        <x:v>0.2</x:v>
      </x:c>
      <x:c r="G1289" s="6" t="n">
        <x:v>0</x:v>
      </x:c>
      <x:c r="H1289" s="6" t="n">
        <x:v>0</x:v>
      </x:c>
      <x:c r="I1289" s="6" t="n">
        <x:v>0</x:v>
      </x:c>
      <x:c r="J1289" s="6" t="str">
        <x:v>[0.2, 0.8]</x:v>
      </x:c>
      <x:c r="K1289" s="7" t="str">
        <x:v>需确认条件及分段</x:v>
      </x:c>
      <x:c r="L1289" s="6" t="str">
        <x:v>https://raw.githubusercontent.com/Mar-7th/StarRailRes/dbe8cdfcfb0bf657b9fe1cf92d5537f118ccb487/index_new/cn/character_skills.json</x:v>
      </x:c>
    </x:row>
    <x:row r="1290" ht="53" customHeight="1">
      <x:c r="A1290" s="6" t="str">
        <x:v>111108_7</x:v>
      </x:c>
      <x:c r="B1290" s="6" t="str">
        <x:v>111108</x:v>
      </x:c>
      <x:c r="C1290" s="6" t="n">
        <x:v>7</x:v>
      </x:c>
      <x:c r="D1290" s="6" t="str">
        <x:v>直冲碎天拳</x:v>
      </x:c>
      <x:c r="E1290" s="7" t="str">
        <x:v>消耗2层【斗志】，先使用【直冲拳】施放3段攻击，每段攻击对指定敌方单体造成等同于卢卡22%攻击力的物理属性伤害。
再使用【碎天拳】施放1段攻击，对指定敌方单体造成等同于卢卡88%攻击力的物理属性伤害。</x:v>
      </x:c>
      <x:c r="F1290" s="6" t="n">
        <x:v>0.22</x:v>
      </x:c>
      <x:c r="G1290" s="6" t="n">
        <x:v>0</x:v>
      </x:c>
      <x:c r="H1290" s="6" t="n">
        <x:v>0</x:v>
      </x:c>
      <x:c r="I1290" s="6" t="n">
        <x:v>0</x:v>
      </x:c>
      <x:c r="J1290" s="6" t="str">
        <x:v>[0.22, 0.88]</x:v>
      </x:c>
      <x:c r="K1290" s="7" t="str">
        <x:v>需确认条件及分段</x:v>
      </x:c>
      <x:c r="L1290" s="6" t="str">
        <x:v>https://raw.githubusercontent.com/Mar-7th/StarRailRes/dbe8cdfcfb0bf657b9fe1cf92d5537f118ccb487/index_new/cn/character_skills.json</x:v>
      </x:c>
    </x:row>
    <x:row r="1291" ht="53" customHeight="1">
      <x:c r="A1291" s="6" t="str">
        <x:v>111108_8</x:v>
      </x:c>
      <x:c r="B1291" s="6" t="str">
        <x:v>111108</x:v>
      </x:c>
      <x:c r="C1291" s="6" t="n">
        <x:v>8</x:v>
      </x:c>
      <x:c r="D1291" s="6" t="str">
        <x:v>直冲碎天拳</x:v>
      </x:c>
      <x:c r="E1291" s="7" t="str">
        <x:v>消耗2层【斗志】，先使用【直冲拳】施放3段攻击，每段攻击对指定敌方单体造成等同于卢卡24%攻击力的物理属性伤害。
再使用【碎天拳】施放1段攻击，对指定敌方单体造成等同于卢卡96%攻击力的物理属性伤害。</x:v>
      </x:c>
      <x:c r="F1291" s="6" t="n">
        <x:v>0.24</x:v>
      </x:c>
      <x:c r="G1291" s="6" t="n">
        <x:v>0</x:v>
      </x:c>
      <x:c r="H1291" s="6" t="n">
        <x:v>0</x:v>
      </x:c>
      <x:c r="I1291" s="6" t="n">
        <x:v>0</x:v>
      </x:c>
      <x:c r="J1291" s="6" t="str">
        <x:v>[0.24, 0.96]</x:v>
      </x:c>
      <x:c r="K1291" s="7" t="str">
        <x:v>需确认条件及分段</x:v>
      </x:c>
      <x:c r="L1291" s="6" t="str">
        <x:v>https://raw.githubusercontent.com/Mar-7th/StarRailRes/dbe8cdfcfb0bf657b9fe1cf92d5537f118ccb487/index_new/cn/character_skills.json</x:v>
      </x:c>
    </x:row>
    <x:row r="1292" ht="53" customHeight="1">
      <x:c r="A1292" s="6" t="str">
        <x:v>111108_9</x:v>
      </x:c>
      <x:c r="B1292" s="6" t="str">
        <x:v>111108</x:v>
      </x:c>
      <x:c r="C1292" s="6" t="n">
        <x:v>9</x:v>
      </x:c>
      <x:c r="D1292" s="6" t="str">
        <x:v>直冲碎天拳</x:v>
      </x:c>
      <x:c r="E1292" s="7" t="str">
        <x:v>消耗2层【斗志】，先使用【直冲拳】施放3段攻击，每段攻击对指定敌方单体造成等同于卢卡26%攻击力的物理属性伤害。
再使用【碎天拳】施放1段攻击，对指定敌方单体造成等同于卢卡104%攻击力的物理属性伤害。</x:v>
      </x:c>
      <x:c r="F1292" s="6" t="n">
        <x:v>0.26</x:v>
      </x:c>
      <x:c r="G1292" s="6" t="n">
        <x:v>0</x:v>
      </x:c>
      <x:c r="H1292" s="6" t="n">
        <x:v>0</x:v>
      </x:c>
      <x:c r="I1292" s="6" t="n">
        <x:v>0</x:v>
      </x:c>
      <x:c r="J1292" s="6" t="str">
        <x:v>[0.26, 1.04]</x:v>
      </x:c>
      <x:c r="K1292" s="7" t="str">
        <x:v>需确认条件及分段</x:v>
      </x:c>
      <x:c r="L1292" s="6" t="str">
        <x:v>https://raw.githubusercontent.com/Mar-7th/StarRailRes/dbe8cdfcfb0bf657b9fe1cf92d5537f118ccb487/index_new/cn/character_skills.json</x:v>
      </x:c>
    </x:row>
    <x:row r="1293" ht="53" customHeight="1">
      <x:c r="A1293" s="6" t="str">
        <x:v>111108_10</x:v>
      </x:c>
      <x:c r="B1293" s="6" t="str">
        <x:v>111108</x:v>
      </x:c>
      <x:c r="C1293" s="6" t="n">
        <x:v>10</x:v>
      </x:c>
      <x:c r="D1293" s="6" t="str">
        <x:v>直冲碎天拳</x:v>
      </x:c>
      <x:c r="E1293" s="7" t="str">
        <x:v>消耗2层【斗志】，先使用【直冲拳】施放3段攻击，每段攻击对指定敌方单体造成等同于卢卡28%攻击力的物理属性伤害。
再使用【碎天拳】施放1段攻击，对指定敌方单体造成等同于卢卡112%攻击力的物理属性伤害。</x:v>
      </x:c>
      <x:c r="F1293" s="6" t="n">
        <x:v>0.28</x:v>
      </x:c>
      <x:c r="G1293" s="6" t="n">
        <x:v>0</x:v>
      </x:c>
      <x:c r="H1293" s="6" t="n">
        <x:v>0</x:v>
      </x:c>
      <x:c r="I1293" s="6" t="n">
        <x:v>0</x:v>
      </x:c>
      <x:c r="J1293" s="6" t="str">
        <x:v>[0.28, 1.12]</x:v>
      </x:c>
      <x:c r="K1293" s="7" t="str">
        <x:v>需确认条件及分段</x:v>
      </x:c>
      <x:c r="L1293" s="6" t="str">
        <x:v>https://raw.githubusercontent.com/Mar-7th/StarRailRes/dbe8cdfcfb0bf657b9fe1cf92d5537f118ccb487/index_new/cn/character_skills.json</x:v>
      </x:c>
    </x:row>
    <x:row r="1294" ht="20" customHeight="1">
      <x:c r="A1294" s="6" t="str">
        <x:v>111201_1</x:v>
      </x:c>
      <x:c r="B1294" s="6" t="str">
        <x:v>111201</x:v>
      </x:c>
      <x:c r="C1294" s="6" t="n">
        <x:v>1</x:v>
      </x:c>
      <x:c r="D1294" s="6" t="str">
        <x:v>赤字…</x:v>
      </x:c>
      <x:c r="E1294" s="7" t="str">
        <x:v>对指定敌方单体造成等同于托帕50%攻击力的火属性伤害。</x:v>
      </x:c>
      <x:c r="F1294" s="6" t="n">
        <x:v>0.5</x:v>
      </x:c>
      <x:c r="G1294" s="6" t="n">
        <x:v>0</x:v>
      </x:c>
      <x:c r="H1294" s="6" t="n">
        <x:v>0</x:v>
      </x:c>
      <x:c r="I1294" s="6" t="n">
        <x:v>0</x:v>
      </x:c>
      <x:c r="J1294" s="6" t="str">
        <x:v>[0.5]</x:v>
      </x:c>
      <x:c r="K1294" s="7" t="str">
        <x:v>需确认条件及分段</x:v>
      </x:c>
      <x:c r="L1294" s="6" t="str">
        <x:v>https://raw.githubusercontent.com/Mar-7th/StarRailRes/dbe8cdfcfb0bf657b9fe1cf92d5537f118ccb487/index_new/cn/character_skills.json</x:v>
      </x:c>
    </x:row>
    <x:row r="1295" ht="20" customHeight="1">
      <x:c r="A1295" s="6" t="str">
        <x:v>111201_2</x:v>
      </x:c>
      <x:c r="B1295" s="6" t="str">
        <x:v>111201</x:v>
      </x:c>
      <x:c r="C1295" s="6" t="n">
        <x:v>2</x:v>
      </x:c>
      <x:c r="D1295" s="6" t="str">
        <x:v>赤字…</x:v>
      </x:c>
      <x:c r="E1295" s="7" t="str">
        <x:v>对指定敌方单体造成等同于托帕60%攻击力的火属性伤害。</x:v>
      </x:c>
      <x:c r="F1295" s="6" t="n">
        <x:v>0.6</x:v>
      </x:c>
      <x:c r="G1295" s="6" t="n">
        <x:v>0</x:v>
      </x:c>
      <x:c r="H1295" s="6" t="n">
        <x:v>0</x:v>
      </x:c>
      <x:c r="I1295" s="6" t="n">
        <x:v>0</x:v>
      </x:c>
      <x:c r="J1295" s="6" t="str">
        <x:v>[0.6]</x:v>
      </x:c>
      <x:c r="K1295" s="7" t="str">
        <x:v>需确认条件及分段</x:v>
      </x:c>
      <x:c r="L1295" s="6" t="str">
        <x:v>https://raw.githubusercontent.com/Mar-7th/StarRailRes/dbe8cdfcfb0bf657b9fe1cf92d5537f118ccb487/index_new/cn/character_skills.json</x:v>
      </x:c>
    </x:row>
    <x:row r="1296" ht="20" customHeight="1">
      <x:c r="A1296" s="6" t="str">
        <x:v>111201_3</x:v>
      </x:c>
      <x:c r="B1296" s="6" t="str">
        <x:v>111201</x:v>
      </x:c>
      <x:c r="C1296" s="6" t="n">
        <x:v>3</x:v>
      </x:c>
      <x:c r="D1296" s="6" t="str">
        <x:v>赤字…</x:v>
      </x:c>
      <x:c r="E1296" s="7" t="str">
        <x:v>对指定敌方单体造成等同于托帕70%攻击力的火属性伤害。</x:v>
      </x:c>
      <x:c r="F1296" s="6" t="n">
        <x:v>0.7</x:v>
      </x:c>
      <x:c r="G1296" s="6" t="n">
        <x:v>0</x:v>
      </x:c>
      <x:c r="H1296" s="6" t="n">
        <x:v>0</x:v>
      </x:c>
      <x:c r="I1296" s="6" t="n">
        <x:v>0</x:v>
      </x:c>
      <x:c r="J1296" s="6" t="str">
        <x:v>[0.7]</x:v>
      </x:c>
      <x:c r="K1296" s="7" t="str">
        <x:v>需确认条件及分段</x:v>
      </x:c>
      <x:c r="L1296" s="6" t="str">
        <x:v>https://raw.githubusercontent.com/Mar-7th/StarRailRes/dbe8cdfcfb0bf657b9fe1cf92d5537f118ccb487/index_new/cn/character_skills.json</x:v>
      </x:c>
    </x:row>
    <x:row r="1297" ht="20" customHeight="1">
      <x:c r="A1297" s="6" t="str">
        <x:v>111201_4</x:v>
      </x:c>
      <x:c r="B1297" s="6" t="str">
        <x:v>111201</x:v>
      </x:c>
      <x:c r="C1297" s="6" t="n">
        <x:v>4</x:v>
      </x:c>
      <x:c r="D1297" s="6" t="str">
        <x:v>赤字…</x:v>
      </x:c>
      <x:c r="E1297" s="7" t="str">
        <x:v>对指定敌方单体造成等同于托帕80%攻击力的火属性伤害。</x:v>
      </x:c>
      <x:c r="F1297" s="6" t="n">
        <x:v>0.8</x:v>
      </x:c>
      <x:c r="G1297" s="6" t="n">
        <x:v>0</x:v>
      </x:c>
      <x:c r="H1297" s="6" t="n">
        <x:v>0</x:v>
      </x:c>
      <x:c r="I1297" s="6" t="n">
        <x:v>0</x:v>
      </x:c>
      <x:c r="J1297" s="6" t="str">
        <x:v>[0.8]</x:v>
      </x:c>
      <x:c r="K1297" s="7" t="str">
        <x:v>需确认条件及分段</x:v>
      </x:c>
      <x:c r="L1297" s="6" t="str">
        <x:v>https://raw.githubusercontent.com/Mar-7th/StarRailRes/dbe8cdfcfb0bf657b9fe1cf92d5537f118ccb487/index_new/cn/character_skills.json</x:v>
      </x:c>
    </x:row>
    <x:row r="1298" ht="20" customHeight="1">
      <x:c r="A1298" s="6" t="str">
        <x:v>111201_5</x:v>
      </x:c>
      <x:c r="B1298" s="6" t="str">
        <x:v>111201</x:v>
      </x:c>
      <x:c r="C1298" s="6" t="n">
        <x:v>5</x:v>
      </x:c>
      <x:c r="D1298" s="6" t="str">
        <x:v>赤字…</x:v>
      </x:c>
      <x:c r="E1298" s="7" t="str">
        <x:v>对指定敌方单体造成等同于托帕90%攻击力的火属性伤害。</x:v>
      </x:c>
      <x:c r="F1298" s="6" t="n">
        <x:v>0.9</x:v>
      </x:c>
      <x:c r="G1298" s="6" t="n">
        <x:v>0</x:v>
      </x:c>
      <x:c r="H1298" s="6" t="n">
        <x:v>0</x:v>
      </x:c>
      <x:c r="I1298" s="6" t="n">
        <x:v>0</x:v>
      </x:c>
      <x:c r="J1298" s="6" t="str">
        <x:v>[0.9]</x:v>
      </x:c>
      <x:c r="K1298" s="7" t="str">
        <x:v>需确认条件及分段</x:v>
      </x:c>
      <x:c r="L1298" s="6" t="str">
        <x:v>https://raw.githubusercontent.com/Mar-7th/StarRailRes/dbe8cdfcfb0bf657b9fe1cf92d5537f118ccb487/index_new/cn/character_skills.json</x:v>
      </x:c>
    </x:row>
    <x:row r="1299" ht="20" customHeight="1">
      <x:c r="A1299" s="6" t="str">
        <x:v>111201_6</x:v>
      </x:c>
      <x:c r="B1299" s="6" t="str">
        <x:v>111201</x:v>
      </x:c>
      <x:c r="C1299" s="6" t="n">
        <x:v>6</x:v>
      </x:c>
      <x:c r="D1299" s="6" t="str">
        <x:v>赤字…</x:v>
      </x:c>
      <x:c r="E1299" s="7" t="str">
        <x:v>对指定敌方单体造成等同于托帕100%攻击力的火属性伤害。</x:v>
      </x:c>
      <x:c r="F1299" s="6" t="n">
        <x:v>1</x:v>
      </x:c>
      <x:c r="G1299" s="6" t="n">
        <x:v>0</x:v>
      </x:c>
      <x:c r="H1299" s="6" t="n">
        <x:v>0</x:v>
      </x:c>
      <x:c r="I1299" s="6" t="n">
        <x:v>0</x:v>
      </x:c>
      <x:c r="J1299" s="6" t="str">
        <x:v>[1]</x:v>
      </x:c>
      <x:c r="K1299" s="7" t="str">
        <x:v>需确认条件及分段</x:v>
      </x:c>
      <x:c r="L1299" s="6" t="str">
        <x:v>https://raw.githubusercontent.com/Mar-7th/StarRailRes/dbe8cdfcfb0bf657b9fe1cf92d5537f118ccb487/index_new/cn/character_skills.json</x:v>
      </x:c>
    </x:row>
    <x:row r="1300" ht="20" customHeight="1">
      <x:c r="A1300" s="6" t="str">
        <x:v>111201_7</x:v>
      </x:c>
      <x:c r="B1300" s="6" t="str">
        <x:v>111201</x:v>
      </x:c>
      <x:c r="C1300" s="6" t="n">
        <x:v>7</x:v>
      </x:c>
      <x:c r="D1300" s="6" t="str">
        <x:v>赤字…</x:v>
      </x:c>
      <x:c r="E1300" s="7" t="str">
        <x:v>对指定敌方单体造成等同于托帕110%攻击力的火属性伤害。</x:v>
      </x:c>
      <x:c r="F1300" s="6" t="n">
        <x:v>1.1</x:v>
      </x:c>
      <x:c r="G1300" s="6" t="n">
        <x:v>0</x:v>
      </x:c>
      <x:c r="H1300" s="6" t="n">
        <x:v>0</x:v>
      </x:c>
      <x:c r="I1300" s="6" t="n">
        <x:v>0</x:v>
      </x:c>
      <x:c r="J1300" s="6" t="str">
        <x:v>[1.1]</x:v>
      </x:c>
      <x:c r="K1300" s="7" t="str">
        <x:v>需确认条件及分段</x:v>
      </x:c>
      <x:c r="L1300" s="6" t="str">
        <x:v>https://raw.githubusercontent.com/Mar-7th/StarRailRes/dbe8cdfcfb0bf657b9fe1cf92d5537f118ccb487/index_new/cn/character_skills.json</x:v>
      </x:c>
    </x:row>
    <x:row r="1301" ht="20" customHeight="1">
      <x:c r="A1301" s="6" t="str">
        <x:v>111201_8</x:v>
      </x:c>
      <x:c r="B1301" s="6" t="str">
        <x:v>111201</x:v>
      </x:c>
      <x:c r="C1301" s="6" t="n">
        <x:v>8</x:v>
      </x:c>
      <x:c r="D1301" s="6" t="str">
        <x:v>赤字…</x:v>
      </x:c>
      <x:c r="E1301" s="7" t="str">
        <x:v>对指定敌方单体造成等同于托帕120%攻击力的火属性伤害。</x:v>
      </x:c>
      <x:c r="F1301" s="6" t="n">
        <x:v>1.2</x:v>
      </x:c>
      <x:c r="G1301" s="6" t="n">
        <x:v>0</x:v>
      </x:c>
      <x:c r="H1301" s="6" t="n">
        <x:v>0</x:v>
      </x:c>
      <x:c r="I1301" s="6" t="n">
        <x:v>0</x:v>
      </x:c>
      <x:c r="J1301" s="6" t="str">
        <x:v>[1.2]</x:v>
      </x:c>
      <x:c r="K1301" s="7" t="str">
        <x:v>需确认条件及分段</x:v>
      </x:c>
      <x:c r="L1301" s="6" t="str">
        <x:v>https://raw.githubusercontent.com/Mar-7th/StarRailRes/dbe8cdfcfb0bf657b9fe1cf92d5537f118ccb487/index_new/cn/character_skills.json</x:v>
      </x:c>
    </x:row>
    <x:row r="1302" ht="20" customHeight="1">
      <x:c r="A1302" s="6" t="str">
        <x:v>111201_9</x:v>
      </x:c>
      <x:c r="B1302" s="6" t="str">
        <x:v>111201</x:v>
      </x:c>
      <x:c r="C1302" s="6" t="n">
        <x:v>9</x:v>
      </x:c>
      <x:c r="D1302" s="6" t="str">
        <x:v>赤字…</x:v>
      </x:c>
      <x:c r="E1302" s="7" t="str">
        <x:v>对指定敌方单体造成等同于托帕130%攻击力的火属性伤害。</x:v>
      </x:c>
      <x:c r="F1302" s="6" t="n">
        <x:v>1.3</x:v>
      </x:c>
      <x:c r="G1302" s="6" t="n">
        <x:v>0</x:v>
      </x:c>
      <x:c r="H1302" s="6" t="n">
        <x:v>0</x:v>
      </x:c>
      <x:c r="I1302" s="6" t="n">
        <x:v>0</x:v>
      </x:c>
      <x:c r="J1302" s="6" t="str">
        <x:v>[1.3]</x:v>
      </x:c>
      <x:c r="K1302" s="7" t="str">
        <x:v>需确认条件及分段</x:v>
      </x:c>
      <x:c r="L1302" s="6" t="str">
        <x:v>https://raw.githubusercontent.com/Mar-7th/StarRailRes/dbe8cdfcfb0bf657b9fe1cf92d5537f118ccb487/index_new/cn/character_skills.json</x:v>
      </x:c>
    </x:row>
    <x:row r="1303" ht="20" customHeight="1">
      <x:c r="A1303" s="6" t="str">
        <x:v>111201_10</x:v>
      </x:c>
      <x:c r="B1303" s="6" t="str">
        <x:v>111201</x:v>
      </x:c>
      <x:c r="C1303" s="6" t="n">
        <x:v>10</x:v>
      </x:c>
      <x:c r="D1303" s="6" t="str">
        <x:v>赤字…</x:v>
      </x:c>
      <x:c r="E1303" s="7" t="str">
        <x:v>对指定敌方单体造成等同于托帕140%攻击力的火属性伤害。</x:v>
      </x:c>
      <x:c r="F1303" s="6" t="n">
        <x:v>1.4</x:v>
      </x:c>
      <x:c r="G1303" s="6" t="n">
        <x:v>0</x:v>
      </x:c>
      <x:c r="H1303" s="6" t="n">
        <x:v>0</x:v>
      </x:c>
      <x:c r="I1303" s="6" t="n">
        <x:v>0</x:v>
      </x:c>
      <x:c r="J1303" s="6" t="str">
        <x:v>[1.4]</x:v>
      </x:c>
      <x:c r="K1303" s="7" t="str">
        <x:v>需确认条件及分段</x:v>
      </x:c>
      <x:c r="L1303" s="6" t="str">
        <x:v>https://raw.githubusercontent.com/Mar-7th/StarRailRes/dbe8cdfcfb0bf657b9fe1cf92d5537f118ccb487/index_new/cn/character_skills.json</x:v>
      </x:c>
    </x:row>
    <x:row r="1304" ht="68" customHeight="1">
      <x:c r="A1304" s="6" t="str">
        <x:v>111202_1</x:v>
      </x:c>
      <x:c r="B1304" s="6" t="str">
        <x:v>111202</x:v>
      </x:c>
      <x:c r="C1304" s="6" t="n">
        <x:v>1</x:v>
      </x:c>
      <x:c r="D1304" s="6" t="str">
        <x:v>支付困难？</x:v>
      </x:c>
      <x:c r="E1304" s="7" t="str">
        <x:v>使指定敌方单体陷入【负债证明】状态，使其受到的追加攻击伤害提高25%。【负债证明】仅对最新被施加的目标生效，我方目标回合开始或行动时，若场上不存在陷入【负债证明】状态的敌方目标，托帕使随机敌方目标陷入【负债证明】状态。
使账账对该目标造成等同于托帕75%攻击力的火属性伤害。施放此战技造成伤害时，被视为发动了追加攻击。</x:v>
      </x:c>
      <x:c r="F1304" s="6" t="n">
        <x:v>0</x:v>
      </x:c>
      <x:c r="G1304" s="6" t="n">
        <x:v>0</x:v>
      </x:c>
      <x:c r="H1304" s="6" t="n">
        <x:v>0</x:v>
      </x:c>
      <x:c r="I1304" s="6" t="n">
        <x:v>0</x:v>
      </x:c>
      <x:c r="J1304" s="6" t="str">
        <x:v>[0.75, 0.25]</x:v>
      </x:c>
      <x:c r="K1304" s="7" t="str">
        <x:v>无首段伤害倍率，请覆盖或设为辅助技能</x:v>
      </x:c>
      <x:c r="L1304" s="6" t="str">
        <x:v>https://raw.githubusercontent.com/Mar-7th/StarRailRes/dbe8cdfcfb0bf657b9fe1cf92d5537f118ccb487/index_new/cn/character_skills.json</x:v>
      </x:c>
    </x:row>
    <x:row r="1305" ht="68" customHeight="1">
      <x:c r="A1305" s="6" t="str">
        <x:v>111202_2</x:v>
      </x:c>
      <x:c r="B1305" s="6" t="str">
        <x:v>111202</x:v>
      </x:c>
      <x:c r="C1305" s="6" t="n">
        <x:v>2</x:v>
      </x:c>
      <x:c r="D1305" s="6" t="str">
        <x:v>支付困难？</x:v>
      </x:c>
      <x:c r="E1305" s="7" t="str">
        <x:v>使指定敌方单体陷入【负债证明】状态，使其受到的追加攻击伤害提高27.5%。【负债证明】仅对最新被施加的目标生效，我方目标回合开始或行动时，若场上不存在陷入【负债证明】状态的敌方目标，托帕使随机敌方目标陷入【负债证明】状态。
使账账对该目标造成等同于托帕82.5%攻击力的火属性伤害。施放此战技造成伤害时，被视为发动了追加攻击。</x:v>
      </x:c>
      <x:c r="F1305" s="6" t="n">
        <x:v>0</x:v>
      </x:c>
      <x:c r="G1305" s="6" t="n">
        <x:v>0</x:v>
      </x:c>
      <x:c r="H1305" s="6" t="n">
        <x:v>0</x:v>
      </x:c>
      <x:c r="I1305" s="6" t="n">
        <x:v>0</x:v>
      </x:c>
      <x:c r="J1305" s="6" t="str">
        <x:v>[0.825, 0.275]</x:v>
      </x:c>
      <x:c r="K1305" s="7" t="str">
        <x:v>无首段伤害倍率，请覆盖或设为辅助技能</x:v>
      </x:c>
      <x:c r="L1305" s="6" t="str">
        <x:v>https://raw.githubusercontent.com/Mar-7th/StarRailRes/dbe8cdfcfb0bf657b9fe1cf92d5537f118ccb487/index_new/cn/character_skills.json</x:v>
      </x:c>
    </x:row>
    <x:row r="1306" ht="68" customHeight="1">
      <x:c r="A1306" s="6" t="str">
        <x:v>111202_3</x:v>
      </x:c>
      <x:c r="B1306" s="6" t="str">
        <x:v>111202</x:v>
      </x:c>
      <x:c r="C1306" s="6" t="n">
        <x:v>3</x:v>
      </x:c>
      <x:c r="D1306" s="6" t="str">
        <x:v>支付困难？</x:v>
      </x:c>
      <x:c r="E1306" s="7" t="str">
        <x:v>使指定敌方单体陷入【负债证明】状态，使其受到的追加攻击伤害提高30%。【负债证明】仅对最新被施加的目标生效，我方目标回合开始或行动时，若场上不存在陷入【负债证明】状态的敌方目标，托帕使随机敌方目标陷入【负债证明】状态。
使账账对该目标造成等同于托帕90%攻击力的火属性伤害。施放此战技造成伤害时，被视为发动了追加攻击。</x:v>
      </x:c>
      <x:c r="F1306" s="6" t="n">
        <x:v>0</x:v>
      </x:c>
      <x:c r="G1306" s="6" t="n">
        <x:v>0</x:v>
      </x:c>
      <x:c r="H1306" s="6" t="n">
        <x:v>0</x:v>
      </x:c>
      <x:c r="I1306" s="6" t="n">
        <x:v>0</x:v>
      </x:c>
      <x:c r="J1306" s="6" t="str">
        <x:v>[0.9, 0.3]</x:v>
      </x:c>
      <x:c r="K1306" s="7" t="str">
        <x:v>无首段伤害倍率，请覆盖或设为辅助技能</x:v>
      </x:c>
      <x:c r="L1306" s="6" t="str">
        <x:v>https://raw.githubusercontent.com/Mar-7th/StarRailRes/dbe8cdfcfb0bf657b9fe1cf92d5537f118ccb487/index_new/cn/character_skills.json</x:v>
      </x:c>
    </x:row>
    <x:row r="1307" ht="68" customHeight="1">
      <x:c r="A1307" s="6" t="str">
        <x:v>111202_4</x:v>
      </x:c>
      <x:c r="B1307" s="6" t="str">
        <x:v>111202</x:v>
      </x:c>
      <x:c r="C1307" s="6" t="n">
        <x:v>4</x:v>
      </x:c>
      <x:c r="D1307" s="6" t="str">
        <x:v>支付困难？</x:v>
      </x:c>
      <x:c r="E1307" s="7" t="str">
        <x:v>使指定敌方单体陷入【负债证明】状态，使其受到的追加攻击伤害提高32.5%。【负债证明】仅对最新被施加的目标生效，我方目标回合开始或行动时，若场上不存在陷入【负债证明】状态的敌方目标，托帕使随机敌方目标陷入【负债证明】状态。
使账账对该目标造成等同于托帕97.5%攻击力的火属性伤害。施放此战技造成伤害时，被视为发动了追加攻击。</x:v>
      </x:c>
      <x:c r="F1307" s="6" t="n">
        <x:v>0</x:v>
      </x:c>
      <x:c r="G1307" s="6" t="n">
        <x:v>0</x:v>
      </x:c>
      <x:c r="H1307" s="6" t="n">
        <x:v>0</x:v>
      </x:c>
      <x:c r="I1307" s="6" t="n">
        <x:v>0</x:v>
      </x:c>
      <x:c r="J1307" s="6" t="str">
        <x:v>[0.975, 0.325]</x:v>
      </x:c>
      <x:c r="K1307" s="7" t="str">
        <x:v>无首段伤害倍率，请覆盖或设为辅助技能</x:v>
      </x:c>
      <x:c r="L1307" s="6" t="str">
        <x:v>https://raw.githubusercontent.com/Mar-7th/StarRailRes/dbe8cdfcfb0bf657b9fe1cf92d5537f118ccb487/index_new/cn/character_skills.json</x:v>
      </x:c>
    </x:row>
    <x:row r="1308" ht="68" customHeight="1">
      <x:c r="A1308" s="6" t="str">
        <x:v>111202_5</x:v>
      </x:c>
      <x:c r="B1308" s="6" t="str">
        <x:v>111202</x:v>
      </x:c>
      <x:c r="C1308" s="6" t="n">
        <x:v>5</x:v>
      </x:c>
      <x:c r="D1308" s="6" t="str">
        <x:v>支付困难？</x:v>
      </x:c>
      <x:c r="E1308" s="7" t="str">
        <x:v>使指定敌方单体陷入【负债证明】状态，使其受到的追加攻击伤害提高35%。【负债证明】仅对最新被施加的目标生效，我方目标回合开始或行动时，若场上不存在陷入【负债证明】状态的敌方目标，托帕使随机敌方目标陷入【负债证明】状态。
使账账对该目标造成等同于托帕105%攻击力的火属性伤害。施放此战技造成伤害时，被视为发动了追加攻击。</x:v>
      </x:c>
      <x:c r="F1308" s="6" t="n">
        <x:v>0</x:v>
      </x:c>
      <x:c r="G1308" s="6" t="n">
        <x:v>0</x:v>
      </x:c>
      <x:c r="H1308" s="6" t="n">
        <x:v>0</x:v>
      </x:c>
      <x:c r="I1308" s="6" t="n">
        <x:v>0</x:v>
      </x:c>
      <x:c r="J1308" s="6" t="str">
        <x:v>[1.05, 0.35]</x:v>
      </x:c>
      <x:c r="K1308" s="7" t="str">
        <x:v>无首段伤害倍率，请覆盖或设为辅助技能</x:v>
      </x:c>
      <x:c r="L1308" s="6" t="str">
        <x:v>https://raw.githubusercontent.com/Mar-7th/StarRailRes/dbe8cdfcfb0bf657b9fe1cf92d5537f118ccb487/index_new/cn/character_skills.json</x:v>
      </x:c>
    </x:row>
    <x:row r="1309" ht="68" customHeight="1">
      <x:c r="A1309" s="6" t="str">
        <x:v>111202_6</x:v>
      </x:c>
      <x:c r="B1309" s="6" t="str">
        <x:v>111202</x:v>
      </x:c>
      <x:c r="C1309" s="6" t="n">
        <x:v>6</x:v>
      </x:c>
      <x:c r="D1309" s="6" t="str">
        <x:v>支付困难？</x:v>
      </x:c>
      <x:c r="E1309" s="7" t="str">
        <x:v>使指定敌方单体陷入【负债证明】状态，使其受到的追加攻击伤害提高37.5%。【负债证明】仅对最新被施加的目标生效，我方目标回合开始或行动时，若场上不存在陷入【负债证明】状态的敌方目标，托帕使随机敌方目标陷入【负债证明】状态。
使账账对该目标造成等同于托帕112.5%攻击力的火属性伤害。施放此战技造成伤害时，被视为发动了追加攻击。</x:v>
      </x:c>
      <x:c r="F1309" s="6" t="n">
        <x:v>0</x:v>
      </x:c>
      <x:c r="G1309" s="6" t="n">
        <x:v>0</x:v>
      </x:c>
      <x:c r="H1309" s="6" t="n">
        <x:v>0</x:v>
      </x:c>
      <x:c r="I1309" s="6" t="n">
        <x:v>0</x:v>
      </x:c>
      <x:c r="J1309" s="6" t="str">
        <x:v>[1.125, 0.375]</x:v>
      </x:c>
      <x:c r="K1309" s="7" t="str">
        <x:v>无首段伤害倍率，请覆盖或设为辅助技能</x:v>
      </x:c>
      <x:c r="L1309" s="6" t="str">
        <x:v>https://raw.githubusercontent.com/Mar-7th/StarRailRes/dbe8cdfcfb0bf657b9fe1cf92d5537f118ccb487/index_new/cn/character_skills.json</x:v>
      </x:c>
    </x:row>
    <x:row r="1310" ht="68" customHeight="1">
      <x:c r="A1310" s="6" t="str">
        <x:v>111202_7</x:v>
      </x:c>
      <x:c r="B1310" s="6" t="str">
        <x:v>111202</x:v>
      </x:c>
      <x:c r="C1310" s="6" t="n">
        <x:v>7</x:v>
      </x:c>
      <x:c r="D1310" s="6" t="str">
        <x:v>支付困难？</x:v>
      </x:c>
      <x:c r="E1310" s="7" t="str">
        <x:v>使指定敌方单体陷入【负债证明】状态，使其受到的追加攻击伤害提高40.62%。【负债证明】仅对最新被施加的目标生效，我方目标回合开始或行动时，若场上不存在陷入【负债证明】状态的敌方目标，托帕使随机敌方目标陷入【负债证明】状态。
使账账对该目标造成等同于托帕121.88%攻击力的火属性伤害。施放此战技造成伤害时，被视为发动了追加攻击。</x:v>
      </x:c>
      <x:c r="F1310" s="6" t="n">
        <x:v>0</x:v>
      </x:c>
      <x:c r="G1310" s="6" t="n">
        <x:v>0</x:v>
      </x:c>
      <x:c r="H1310" s="6" t="n">
        <x:v>0</x:v>
      </x:c>
      <x:c r="I1310" s="6" t="n">
        <x:v>0</x:v>
      </x:c>
      <x:c r="J1310" s="6" t="str">
        <x:v>[1.2188, 0.4062]</x:v>
      </x:c>
      <x:c r="K1310" s="7" t="str">
        <x:v>无首段伤害倍率，请覆盖或设为辅助技能</x:v>
      </x:c>
      <x:c r="L1310" s="6" t="str">
        <x:v>https://raw.githubusercontent.com/Mar-7th/StarRailRes/dbe8cdfcfb0bf657b9fe1cf92d5537f118ccb487/index_new/cn/character_skills.json</x:v>
      </x:c>
    </x:row>
    <x:row r="1311" ht="68" customHeight="1">
      <x:c r="A1311" s="6" t="str">
        <x:v>111202_8</x:v>
      </x:c>
      <x:c r="B1311" s="6" t="str">
        <x:v>111202</x:v>
      </x:c>
      <x:c r="C1311" s="6" t="n">
        <x:v>8</x:v>
      </x:c>
      <x:c r="D1311" s="6" t="str">
        <x:v>支付困难？</x:v>
      </x:c>
      <x:c r="E1311" s="7" t="str">
        <x:v>使指定敌方单体陷入【负债证明】状态，使其受到的追加攻击伤害提高43.75%。【负债证明】仅对最新被施加的目标生效，我方目标回合开始或行动时，若场上不存在陷入【负债证明】状态的敌方目标，托帕使随机敌方目标陷入【负债证明】状态。
使账账对该目标造成等同于托帕131.25%攻击力的火属性伤害。施放此战技造成伤害时，被视为发动了追加攻击。</x:v>
      </x:c>
      <x:c r="F1311" s="6" t="n">
        <x:v>0</x:v>
      </x:c>
      <x:c r="G1311" s="6" t="n">
        <x:v>0</x:v>
      </x:c>
      <x:c r="H1311" s="6" t="n">
        <x:v>0</x:v>
      </x:c>
      <x:c r="I1311" s="6" t="n">
        <x:v>0</x:v>
      </x:c>
      <x:c r="J1311" s="6" t="str">
        <x:v>[1.3125, 0.4375]</x:v>
      </x:c>
      <x:c r="K1311" s="7" t="str">
        <x:v>无首段伤害倍率，请覆盖或设为辅助技能</x:v>
      </x:c>
      <x:c r="L1311" s="6" t="str">
        <x:v>https://raw.githubusercontent.com/Mar-7th/StarRailRes/dbe8cdfcfb0bf657b9fe1cf92d5537f118ccb487/index_new/cn/character_skills.json</x:v>
      </x:c>
    </x:row>
    <x:row r="1312" ht="68" customHeight="1">
      <x:c r="A1312" s="6" t="str">
        <x:v>111202_9</x:v>
      </x:c>
      <x:c r="B1312" s="6" t="str">
        <x:v>111202</x:v>
      </x:c>
      <x:c r="C1312" s="6" t="n">
        <x:v>9</x:v>
      </x:c>
      <x:c r="D1312" s="6" t="str">
        <x:v>支付困难？</x:v>
      </x:c>
      <x:c r="E1312" s="7" t="str">
        <x:v>使指定敌方单体陷入【负债证明】状态，使其受到的追加攻击伤害提高46.88%。【负债证明】仅对最新被施加的目标生效，我方目标回合开始或行动时，若场上不存在陷入【负债证明】状态的敌方目标，托帕使随机敌方目标陷入【负债证明】状态。
使账账对该目标造成等同于托帕140.62%攻击力的火属性伤害。施放此战技造成伤害时，被视为发动了追加攻击。</x:v>
      </x:c>
      <x:c r="F1312" s="6" t="n">
        <x:v>0</x:v>
      </x:c>
      <x:c r="G1312" s="6" t="n">
        <x:v>0</x:v>
      </x:c>
      <x:c r="H1312" s="6" t="n">
        <x:v>0</x:v>
      </x:c>
      <x:c r="I1312" s="6" t="n">
        <x:v>0</x:v>
      </x:c>
      <x:c r="J1312" s="6" t="str">
        <x:v>[1.4062, 0.4688]</x:v>
      </x:c>
      <x:c r="K1312" s="7" t="str">
        <x:v>无首段伤害倍率，请覆盖或设为辅助技能</x:v>
      </x:c>
      <x:c r="L1312" s="6" t="str">
        <x:v>https://raw.githubusercontent.com/Mar-7th/StarRailRes/dbe8cdfcfb0bf657b9fe1cf92d5537f118ccb487/index_new/cn/character_skills.json</x:v>
      </x:c>
    </x:row>
    <x:row r="1313" ht="68" customHeight="1">
      <x:c r="A1313" s="6" t="str">
        <x:v>111202_10</x:v>
      </x:c>
      <x:c r="B1313" s="6" t="str">
        <x:v>111202</x:v>
      </x:c>
      <x:c r="C1313" s="6" t="n">
        <x:v>10</x:v>
      </x:c>
      <x:c r="D1313" s="6" t="str">
        <x:v>支付困难？</x:v>
      </x:c>
      <x:c r="E1313" s="7" t="str">
        <x:v>使指定敌方单体陷入【负债证明】状态，使其受到的追加攻击伤害提高50%。【负债证明】仅对最新被施加的目标生效，我方目标回合开始或行动时，若场上不存在陷入【负债证明】状态的敌方目标，托帕使随机敌方目标陷入【负债证明】状态。
使账账对该目标造成等同于托帕150%攻击力的火属性伤害。施放此战技造成伤害时，被视为发动了追加攻击。</x:v>
      </x:c>
      <x:c r="F1313" s="6" t="n">
        <x:v>0</x:v>
      </x:c>
      <x:c r="G1313" s="6" t="n">
        <x:v>0</x:v>
      </x:c>
      <x:c r="H1313" s="6" t="n">
        <x:v>0</x:v>
      </x:c>
      <x:c r="I1313" s="6" t="n">
        <x:v>0</x:v>
      </x:c>
      <x:c r="J1313" s="6" t="str">
        <x:v>[1.5, 0.5]</x:v>
      </x:c>
      <x:c r="K1313" s="7" t="str">
        <x:v>无首段伤害倍率，请覆盖或设为辅助技能</x:v>
      </x:c>
      <x:c r="L1313" s="6" t="str">
        <x:v>https://raw.githubusercontent.com/Mar-7th/StarRailRes/dbe8cdfcfb0bf657b9fe1cf92d5537f118ccb487/index_new/cn/character_skills.json</x:v>
      </x:c>
    </x:row>
    <x:row r="1314" ht="68" customHeight="1">
      <x:c r="A1314" s="6" t="str">
        <x:v>111202_11</x:v>
      </x:c>
      <x:c r="B1314" s="6" t="str">
        <x:v>111202</x:v>
      </x:c>
      <x:c r="C1314" s="6" t="n">
        <x:v>11</x:v>
      </x:c>
      <x:c r="D1314" s="6" t="str">
        <x:v>支付困难？</x:v>
      </x:c>
      <x:c r="E1314" s="7" t="str">
        <x:v>使指定敌方单体陷入【负债证明】状态，使其受到的追加攻击伤害提高52.5%。【负债证明】仅对最新被施加的目标生效，我方目标回合开始或行动时，若场上不存在陷入【负债证明】状态的敌方目标，托帕使随机敌方目标陷入【负债证明】状态。
使账账对该目标造成等同于托帕157.5%攻击力的火属性伤害。施放此战技造成伤害时，被视为发动了追加攻击。</x:v>
      </x:c>
      <x:c r="F1314" s="6" t="n">
        <x:v>0</x:v>
      </x:c>
      <x:c r="G1314" s="6" t="n">
        <x:v>0</x:v>
      </x:c>
      <x:c r="H1314" s="6" t="n">
        <x:v>0</x:v>
      </x:c>
      <x:c r="I1314" s="6" t="n">
        <x:v>0</x:v>
      </x:c>
      <x:c r="J1314" s="6" t="str">
        <x:v>[1.575, 0.525]</x:v>
      </x:c>
      <x:c r="K1314" s="7" t="str">
        <x:v>无首段伤害倍率，请覆盖或设为辅助技能</x:v>
      </x:c>
      <x:c r="L1314" s="6" t="str">
        <x:v>https://raw.githubusercontent.com/Mar-7th/StarRailRes/dbe8cdfcfb0bf657b9fe1cf92d5537f118ccb487/index_new/cn/character_skills.json</x:v>
      </x:c>
    </x:row>
    <x:row r="1315" ht="68" customHeight="1">
      <x:c r="A1315" s="6" t="str">
        <x:v>111202_12</x:v>
      </x:c>
      <x:c r="B1315" s="6" t="str">
        <x:v>111202</x:v>
      </x:c>
      <x:c r="C1315" s="6" t="n">
        <x:v>12</x:v>
      </x:c>
      <x:c r="D1315" s="6" t="str">
        <x:v>支付困难？</x:v>
      </x:c>
      <x:c r="E1315" s="7" t="str">
        <x:v>使指定敌方单体陷入【负债证明】状态，使其受到的追加攻击伤害提高55%。【负债证明】仅对最新被施加的目标生效，我方目标回合开始或行动时，若场上不存在陷入【负债证明】状态的敌方目标，托帕使随机敌方目标陷入【负债证明】状态。
使账账对该目标造成等同于托帕165%攻击力的火属性伤害。施放此战技造成伤害时，被视为发动了追加攻击。</x:v>
      </x:c>
      <x:c r="F1315" s="6" t="n">
        <x:v>0</x:v>
      </x:c>
      <x:c r="G1315" s="6" t="n">
        <x:v>0</x:v>
      </x:c>
      <x:c r="H1315" s="6" t="n">
        <x:v>0</x:v>
      </x:c>
      <x:c r="I1315" s="6" t="n">
        <x:v>0</x:v>
      </x:c>
      <x:c r="J1315" s="6" t="str">
        <x:v>[1.65, 0.55]</x:v>
      </x:c>
      <x:c r="K1315" s="7" t="str">
        <x:v>无首段伤害倍率，请覆盖或设为辅助技能</x:v>
      </x:c>
      <x:c r="L1315" s="6" t="str">
        <x:v>https://raw.githubusercontent.com/Mar-7th/StarRailRes/dbe8cdfcfb0bf657b9fe1cf92d5537f118ccb487/index_new/cn/character_skills.json</x:v>
      </x:c>
    </x:row>
    <x:row r="1316" ht="68" customHeight="1">
      <x:c r="A1316" s="6" t="str">
        <x:v>111202_13</x:v>
      </x:c>
      <x:c r="B1316" s="6" t="str">
        <x:v>111202</x:v>
      </x:c>
      <x:c r="C1316" s="6" t="n">
        <x:v>13</x:v>
      </x:c>
      <x:c r="D1316" s="6" t="str">
        <x:v>支付困难？</x:v>
      </x:c>
      <x:c r="E1316" s="7" t="str">
        <x:v>使指定敌方单体陷入【负债证明】状态，使其受到的追加攻击伤害提高57.5%。【负债证明】仅对最新被施加的目标生效，我方目标回合开始或行动时，若场上不存在陷入【负债证明】状态的敌方目标，托帕使随机敌方目标陷入【负债证明】状态。
使账账对该目标造成等同于托帕172.5%攻击力的火属性伤害。施放此战技造成伤害时，被视为发动了追加攻击。</x:v>
      </x:c>
      <x:c r="F1316" s="6" t="n">
        <x:v>0</x:v>
      </x:c>
      <x:c r="G1316" s="6" t="n">
        <x:v>0</x:v>
      </x:c>
      <x:c r="H1316" s="6" t="n">
        <x:v>0</x:v>
      </x:c>
      <x:c r="I1316" s="6" t="n">
        <x:v>0</x:v>
      </x:c>
      <x:c r="J1316" s="6" t="str">
        <x:v>[1.725, 0.575]</x:v>
      </x:c>
      <x:c r="K1316" s="7" t="str">
        <x:v>无首段伤害倍率，请覆盖或设为辅助技能</x:v>
      </x:c>
      <x:c r="L1316" s="6" t="str">
        <x:v>https://raw.githubusercontent.com/Mar-7th/StarRailRes/dbe8cdfcfb0bf657b9fe1cf92d5537f118ccb487/index_new/cn/character_skills.json</x:v>
      </x:c>
    </x:row>
    <x:row r="1317" ht="68" customHeight="1">
      <x:c r="A1317" s="6" t="str">
        <x:v>111202_14</x:v>
      </x:c>
      <x:c r="B1317" s="6" t="str">
        <x:v>111202</x:v>
      </x:c>
      <x:c r="C1317" s="6" t="n">
        <x:v>14</x:v>
      </x:c>
      <x:c r="D1317" s="6" t="str">
        <x:v>支付困难？</x:v>
      </x:c>
      <x:c r="E1317" s="7" t="str">
        <x:v>使指定敌方单体陷入【负债证明】状态，使其受到的追加攻击伤害提高60%。【负债证明】仅对最新被施加的目标生效，我方目标回合开始或行动时，若场上不存在陷入【负债证明】状态的敌方目标，托帕使随机敌方目标陷入【负债证明】状态。
使账账对该目标造成等同于托帕180%攻击力的火属性伤害。施放此战技造成伤害时，被视为发动了追加攻击。</x:v>
      </x:c>
      <x:c r="F1317" s="6" t="n">
        <x:v>0</x:v>
      </x:c>
      <x:c r="G1317" s="6" t="n">
        <x:v>0</x:v>
      </x:c>
      <x:c r="H1317" s="6" t="n">
        <x:v>0</x:v>
      </x:c>
      <x:c r="I1317" s="6" t="n">
        <x:v>0</x:v>
      </x:c>
      <x:c r="J1317" s="6" t="str">
        <x:v>[1.8, 0.6]</x:v>
      </x:c>
      <x:c r="K1317" s="7" t="str">
        <x:v>无首段伤害倍率，请覆盖或设为辅助技能</x:v>
      </x:c>
      <x:c r="L1317" s="6" t="str">
        <x:v>https://raw.githubusercontent.com/Mar-7th/StarRailRes/dbe8cdfcfb0bf657b9fe1cf92d5537f118ccb487/index_new/cn/character_skills.json</x:v>
      </x:c>
    </x:row>
    <x:row r="1318" ht="68" customHeight="1">
      <x:c r="A1318" s="6" t="str">
        <x:v>111202_15</x:v>
      </x:c>
      <x:c r="B1318" s="6" t="str">
        <x:v>111202</x:v>
      </x:c>
      <x:c r="C1318" s="6" t="n">
        <x:v>15</x:v>
      </x:c>
      <x:c r="D1318" s="6" t="str">
        <x:v>支付困难？</x:v>
      </x:c>
      <x:c r="E1318" s="7" t="str">
        <x:v>使指定敌方单体陷入【负债证明】状态，使其受到的追加攻击伤害提高62.5%。【负债证明】仅对最新被施加的目标生效，我方目标回合开始或行动时，若场上不存在陷入【负债证明】状态的敌方目标，托帕使随机敌方目标陷入【负债证明】状态。
使账账对该目标造成等同于托帕187.5%攻击力的火属性伤害。施放此战技造成伤害时，被视为发动了追加攻击。</x:v>
      </x:c>
      <x:c r="F1318" s="6" t="n">
        <x:v>0</x:v>
      </x:c>
      <x:c r="G1318" s="6" t="n">
        <x:v>0</x:v>
      </x:c>
      <x:c r="H1318" s="6" t="n">
        <x:v>0</x:v>
      </x:c>
      <x:c r="I1318" s="6" t="n">
        <x:v>0</x:v>
      </x:c>
      <x:c r="J1318" s="6" t="str">
        <x:v>[1.875, 0.625]</x:v>
      </x:c>
      <x:c r="K1318" s="7" t="str">
        <x:v>无首段伤害倍率，请覆盖或设为辅助技能</x:v>
      </x:c>
      <x:c r="L1318" s="6" t="str">
        <x:v>https://raw.githubusercontent.com/Mar-7th/StarRailRes/dbe8cdfcfb0bf657b9fe1cf92d5537f118ccb487/index_new/cn/character_skills.json</x:v>
      </x:c>
    </x:row>
    <x:row r="1319" ht="53" customHeight="1">
      <x:c r="A1319" s="6" t="str">
        <x:v>111203_1</x:v>
      </x:c>
      <x:c r="B1319" s="6" t="str">
        <x:v>111203</x:v>
      </x:c>
      <x:c r="C1319" s="6" t="n">
        <x:v>1</x:v>
      </x:c>
      <x:c r="D1319" s="6" t="str">
        <x:v>扭亏为盈！</x:v>
      </x:c>
      <x:c r="E1319" s="7" t="str">
        <x:v>使账账进入【涨幅惊人！】状态，伤害倍率提高75%，暴击伤害提高12.5%，且当陷入【负债证明】状态下的敌方目标受到我方的普攻、战技或终结技的攻击时，账账行动提前50%。账账施放2次攻击后退出【涨幅惊人！】状态。</x:v>
      </x:c>
      <x:c r="F1319" s="6" t="n">
        <x:v>0</x:v>
      </x:c>
      <x:c r="G1319" s="6" t="n">
        <x:v>0</x:v>
      </x:c>
      <x:c r="H1319" s="6" t="n">
        <x:v>0</x:v>
      </x:c>
      <x:c r="I1319" s="6" t="n">
        <x:v>0</x:v>
      </x:c>
      <x:c r="J1319" s="6" t="str">
        <x:v>[0.75, 0.125, 0.5, 2]</x:v>
      </x:c>
      <x:c r="K1319" s="7" t="str">
        <x:v>无首段伤害倍率，请覆盖或设为辅助技能</x:v>
      </x:c>
      <x:c r="L1319" s="6" t="str">
        <x:v>https://raw.githubusercontent.com/Mar-7th/StarRailRes/dbe8cdfcfb0bf657b9fe1cf92d5537f118ccb487/index_new/cn/character_skills.json</x:v>
      </x:c>
    </x:row>
    <x:row r="1320" ht="53" customHeight="1">
      <x:c r="A1320" s="6" t="str">
        <x:v>111203_2</x:v>
      </x:c>
      <x:c r="B1320" s="6" t="str">
        <x:v>111203</x:v>
      </x:c>
      <x:c r="C1320" s="6" t="n">
        <x:v>2</x:v>
      </x:c>
      <x:c r="D1320" s="6" t="str">
        <x:v>扭亏为盈！</x:v>
      </x:c>
      <x:c r="E1320" s="7" t="str">
        <x:v>使账账进入【涨幅惊人！】状态，伤害倍率提高82.5%，暴击伤害提高13.75%，且当陷入【负债证明】状态下的敌方目标受到我方的普攻、战技或终结技的攻击时，账账行动提前50%。账账施放2次攻击后退出【涨幅惊人！】状态。</x:v>
      </x:c>
      <x:c r="F1320" s="6" t="n">
        <x:v>0</x:v>
      </x:c>
      <x:c r="G1320" s="6" t="n">
        <x:v>0</x:v>
      </x:c>
      <x:c r="H1320" s="6" t="n">
        <x:v>0</x:v>
      </x:c>
      <x:c r="I1320" s="6" t="n">
        <x:v>0</x:v>
      </x:c>
      <x:c r="J1320" s="6" t="str">
        <x:v>[0.825, 0.1375, 0.5, 2]</x:v>
      </x:c>
      <x:c r="K1320" s="7" t="str">
        <x:v>无首段伤害倍率，请覆盖或设为辅助技能</x:v>
      </x:c>
      <x:c r="L1320" s="6" t="str">
        <x:v>https://raw.githubusercontent.com/Mar-7th/StarRailRes/dbe8cdfcfb0bf657b9fe1cf92d5537f118ccb487/index_new/cn/character_skills.json</x:v>
      </x:c>
    </x:row>
    <x:row r="1321" ht="53" customHeight="1">
      <x:c r="A1321" s="6" t="str">
        <x:v>111203_3</x:v>
      </x:c>
      <x:c r="B1321" s="6" t="str">
        <x:v>111203</x:v>
      </x:c>
      <x:c r="C1321" s="6" t="n">
        <x:v>3</x:v>
      </x:c>
      <x:c r="D1321" s="6" t="str">
        <x:v>扭亏为盈！</x:v>
      </x:c>
      <x:c r="E1321" s="7" t="str">
        <x:v>使账账进入【涨幅惊人！】状态，伤害倍率提高90%，暴击伤害提高15%，且当陷入【负债证明】状态下的敌方目标受到我方的普攻、战技或终结技的攻击时，账账行动提前50%。账账施放2次攻击后退出【涨幅惊人！】状态。</x:v>
      </x:c>
      <x:c r="F1321" s="6" t="n">
        <x:v>0</x:v>
      </x:c>
      <x:c r="G1321" s="6" t="n">
        <x:v>0</x:v>
      </x:c>
      <x:c r="H1321" s="6" t="n">
        <x:v>0</x:v>
      </x:c>
      <x:c r="I1321" s="6" t="n">
        <x:v>0</x:v>
      </x:c>
      <x:c r="J1321" s="6" t="str">
        <x:v>[0.9, 0.15, 0.5, 2]</x:v>
      </x:c>
      <x:c r="K1321" s="7" t="str">
        <x:v>无首段伤害倍率，请覆盖或设为辅助技能</x:v>
      </x:c>
      <x:c r="L1321" s="6" t="str">
        <x:v>https://raw.githubusercontent.com/Mar-7th/StarRailRes/dbe8cdfcfb0bf657b9fe1cf92d5537f118ccb487/index_new/cn/character_skills.json</x:v>
      </x:c>
    </x:row>
    <x:row r="1322" ht="53" customHeight="1">
      <x:c r="A1322" s="6" t="str">
        <x:v>111203_4</x:v>
      </x:c>
      <x:c r="B1322" s="6" t="str">
        <x:v>111203</x:v>
      </x:c>
      <x:c r="C1322" s="6" t="n">
        <x:v>4</x:v>
      </x:c>
      <x:c r="D1322" s="6" t="str">
        <x:v>扭亏为盈！</x:v>
      </x:c>
      <x:c r="E1322" s="7" t="str">
        <x:v>使账账进入【涨幅惊人！】状态，伤害倍率提高97.5%，暴击伤害提高16.25%，且当陷入【负债证明】状态下的敌方目标受到我方的普攻、战技或终结技的攻击时，账账行动提前50%。账账施放2次攻击后退出【涨幅惊人！】状态。</x:v>
      </x:c>
      <x:c r="F1322" s="6" t="n">
        <x:v>0</x:v>
      </x:c>
      <x:c r="G1322" s="6" t="n">
        <x:v>0</x:v>
      </x:c>
      <x:c r="H1322" s="6" t="n">
        <x:v>0</x:v>
      </x:c>
      <x:c r="I1322" s="6" t="n">
        <x:v>0</x:v>
      </x:c>
      <x:c r="J1322" s="6" t="str">
        <x:v>[0.975, 0.1625, 0.5, 2]</x:v>
      </x:c>
      <x:c r="K1322" s="7" t="str">
        <x:v>无首段伤害倍率，请覆盖或设为辅助技能</x:v>
      </x:c>
      <x:c r="L1322" s="6" t="str">
        <x:v>https://raw.githubusercontent.com/Mar-7th/StarRailRes/dbe8cdfcfb0bf657b9fe1cf92d5537f118ccb487/index_new/cn/character_skills.json</x:v>
      </x:c>
    </x:row>
    <x:row r="1323" ht="53" customHeight="1">
      <x:c r="A1323" s="6" t="str">
        <x:v>111203_5</x:v>
      </x:c>
      <x:c r="B1323" s="6" t="str">
        <x:v>111203</x:v>
      </x:c>
      <x:c r="C1323" s="6" t="n">
        <x:v>5</x:v>
      </x:c>
      <x:c r="D1323" s="6" t="str">
        <x:v>扭亏为盈！</x:v>
      </x:c>
      <x:c r="E1323" s="7" t="str">
        <x:v>使账账进入【涨幅惊人！】状态，伤害倍率提高105%，暴击伤害提高17.5%，且当陷入【负债证明】状态下的敌方目标受到我方的普攻、战技或终结技的攻击时，账账行动提前50%。账账施放2次攻击后退出【涨幅惊人！】状态。</x:v>
      </x:c>
      <x:c r="F1323" s="6" t="n">
        <x:v>0</x:v>
      </x:c>
      <x:c r="G1323" s="6" t="n">
        <x:v>0</x:v>
      </x:c>
      <x:c r="H1323" s="6" t="n">
        <x:v>0</x:v>
      </x:c>
      <x:c r="I1323" s="6" t="n">
        <x:v>0</x:v>
      </x:c>
      <x:c r="J1323" s="6" t="str">
        <x:v>[1.05, 0.175, 0.5, 2]</x:v>
      </x:c>
      <x:c r="K1323" s="7" t="str">
        <x:v>无首段伤害倍率，请覆盖或设为辅助技能</x:v>
      </x:c>
      <x:c r="L1323" s="6" t="str">
        <x:v>https://raw.githubusercontent.com/Mar-7th/StarRailRes/dbe8cdfcfb0bf657b9fe1cf92d5537f118ccb487/index_new/cn/character_skills.json</x:v>
      </x:c>
    </x:row>
    <x:row r="1324" ht="53" customHeight="1">
      <x:c r="A1324" s="6" t="str">
        <x:v>111203_6</x:v>
      </x:c>
      <x:c r="B1324" s="6" t="str">
        <x:v>111203</x:v>
      </x:c>
      <x:c r="C1324" s="6" t="n">
        <x:v>6</x:v>
      </x:c>
      <x:c r="D1324" s="6" t="str">
        <x:v>扭亏为盈！</x:v>
      </x:c>
      <x:c r="E1324" s="7" t="str">
        <x:v>使账账进入【涨幅惊人！】状态，伤害倍率提高112.5%，暴击伤害提高18.75%，且当陷入【负债证明】状态下的敌方目标受到我方的普攻、战技或终结技的攻击时，账账行动提前50%。账账施放2次攻击后退出【涨幅惊人！】状态。</x:v>
      </x:c>
      <x:c r="F1324" s="6" t="n">
        <x:v>0</x:v>
      </x:c>
      <x:c r="G1324" s="6" t="n">
        <x:v>0</x:v>
      </x:c>
      <x:c r="H1324" s="6" t="n">
        <x:v>0</x:v>
      </x:c>
      <x:c r="I1324" s="6" t="n">
        <x:v>0</x:v>
      </x:c>
      <x:c r="J1324" s="6" t="str">
        <x:v>[1.125, 0.1875, 0.5, 2]</x:v>
      </x:c>
      <x:c r="K1324" s="7" t="str">
        <x:v>无首段伤害倍率，请覆盖或设为辅助技能</x:v>
      </x:c>
      <x:c r="L1324" s="6" t="str">
        <x:v>https://raw.githubusercontent.com/Mar-7th/StarRailRes/dbe8cdfcfb0bf657b9fe1cf92d5537f118ccb487/index_new/cn/character_skills.json</x:v>
      </x:c>
    </x:row>
    <x:row r="1325" ht="53" customHeight="1">
      <x:c r="A1325" s="6" t="str">
        <x:v>111203_7</x:v>
      </x:c>
      <x:c r="B1325" s="6" t="str">
        <x:v>111203</x:v>
      </x:c>
      <x:c r="C1325" s="6" t="n">
        <x:v>7</x:v>
      </x:c>
      <x:c r="D1325" s="6" t="str">
        <x:v>扭亏为盈！</x:v>
      </x:c>
      <x:c r="E1325" s="7" t="str">
        <x:v>使账账进入【涨幅惊人！】状态，伤害倍率提高121.88%，暴击伤害提高20.31%，且当陷入【负债证明】状态下的敌方目标受到我方的普攻、战技或终结技的攻击时，账账行动提前50%。账账施放2次攻击后退出【涨幅惊人！】状态。</x:v>
      </x:c>
      <x:c r="F1325" s="6" t="n">
        <x:v>0</x:v>
      </x:c>
      <x:c r="G1325" s="6" t="n">
        <x:v>0</x:v>
      </x:c>
      <x:c r="H1325" s="6" t="n">
        <x:v>0</x:v>
      </x:c>
      <x:c r="I1325" s="6" t="n">
        <x:v>0</x:v>
      </x:c>
      <x:c r="J1325" s="6" t="str">
        <x:v>[1.2188, 0.2031, 0.5, 2]</x:v>
      </x:c>
      <x:c r="K1325" s="7" t="str">
        <x:v>无首段伤害倍率，请覆盖或设为辅助技能</x:v>
      </x:c>
      <x:c r="L1325" s="6" t="str">
        <x:v>https://raw.githubusercontent.com/Mar-7th/StarRailRes/dbe8cdfcfb0bf657b9fe1cf92d5537f118ccb487/index_new/cn/character_skills.json</x:v>
      </x:c>
    </x:row>
    <x:row r="1326" ht="53" customHeight="1">
      <x:c r="A1326" s="6" t="str">
        <x:v>111203_8</x:v>
      </x:c>
      <x:c r="B1326" s="6" t="str">
        <x:v>111203</x:v>
      </x:c>
      <x:c r="C1326" s="6" t="n">
        <x:v>8</x:v>
      </x:c>
      <x:c r="D1326" s="6" t="str">
        <x:v>扭亏为盈！</x:v>
      </x:c>
      <x:c r="E1326" s="7" t="str">
        <x:v>使账账进入【涨幅惊人！】状态，伤害倍率提高131.25%，暴击伤害提高21.88%，且当陷入【负债证明】状态下的敌方目标受到我方的普攻、战技或终结技的攻击时，账账行动提前50%。账账施放2次攻击后退出【涨幅惊人！】状态。</x:v>
      </x:c>
      <x:c r="F1326" s="6" t="n">
        <x:v>0</x:v>
      </x:c>
      <x:c r="G1326" s="6" t="n">
        <x:v>0</x:v>
      </x:c>
      <x:c r="H1326" s="6" t="n">
        <x:v>0</x:v>
      </x:c>
      <x:c r="I1326" s="6" t="n">
        <x:v>0</x:v>
      </x:c>
      <x:c r="J1326" s="6" t="str">
        <x:v>[1.3125, 0.2188, 0.5, 2]</x:v>
      </x:c>
      <x:c r="K1326" s="7" t="str">
        <x:v>无首段伤害倍率，请覆盖或设为辅助技能</x:v>
      </x:c>
      <x:c r="L1326" s="6" t="str">
        <x:v>https://raw.githubusercontent.com/Mar-7th/StarRailRes/dbe8cdfcfb0bf657b9fe1cf92d5537f118ccb487/index_new/cn/character_skills.json</x:v>
      </x:c>
    </x:row>
    <x:row r="1327" ht="53" customHeight="1">
      <x:c r="A1327" s="6" t="str">
        <x:v>111203_9</x:v>
      </x:c>
      <x:c r="B1327" s="6" t="str">
        <x:v>111203</x:v>
      </x:c>
      <x:c r="C1327" s="6" t="n">
        <x:v>9</x:v>
      </x:c>
      <x:c r="D1327" s="6" t="str">
        <x:v>扭亏为盈！</x:v>
      </x:c>
      <x:c r="E1327" s="7" t="str">
        <x:v>使账账进入【涨幅惊人！】状态，伤害倍率提高140.62%，暴击伤害提高23.44%，且当陷入【负债证明】状态下的敌方目标受到我方的普攻、战技或终结技的攻击时，账账行动提前50%。账账施放2次攻击后退出【涨幅惊人！】状态。</x:v>
      </x:c>
      <x:c r="F1327" s="6" t="n">
        <x:v>0</x:v>
      </x:c>
      <x:c r="G1327" s="6" t="n">
        <x:v>0</x:v>
      </x:c>
      <x:c r="H1327" s="6" t="n">
        <x:v>0</x:v>
      </x:c>
      <x:c r="I1327" s="6" t="n">
        <x:v>0</x:v>
      </x:c>
      <x:c r="J1327" s="6" t="str">
        <x:v>[1.4062, 0.2344, 0.5, 2]</x:v>
      </x:c>
      <x:c r="K1327" s="7" t="str">
        <x:v>无首段伤害倍率，请覆盖或设为辅助技能</x:v>
      </x:c>
      <x:c r="L1327" s="6" t="str">
        <x:v>https://raw.githubusercontent.com/Mar-7th/StarRailRes/dbe8cdfcfb0bf657b9fe1cf92d5537f118ccb487/index_new/cn/character_skills.json</x:v>
      </x:c>
    </x:row>
    <x:row r="1328" ht="53" customHeight="1">
      <x:c r="A1328" s="6" t="str">
        <x:v>111203_10</x:v>
      </x:c>
      <x:c r="B1328" s="6" t="str">
        <x:v>111203</x:v>
      </x:c>
      <x:c r="C1328" s="6" t="n">
        <x:v>10</x:v>
      </x:c>
      <x:c r="D1328" s="6" t="str">
        <x:v>扭亏为盈！</x:v>
      </x:c>
      <x:c r="E1328" s="7" t="str">
        <x:v>使账账进入【涨幅惊人！】状态，伤害倍率提高150%，暴击伤害提高25%，且当陷入【负债证明】状态下的敌方目标受到我方的普攻、战技或终结技的攻击时，账账行动提前50%。账账施放2次攻击后退出【涨幅惊人！】状态。</x:v>
      </x:c>
      <x:c r="F1328" s="6" t="n">
        <x:v>0</x:v>
      </x:c>
      <x:c r="G1328" s="6" t="n">
        <x:v>0</x:v>
      </x:c>
      <x:c r="H1328" s="6" t="n">
        <x:v>0</x:v>
      </x:c>
      <x:c r="I1328" s="6" t="n">
        <x:v>0</x:v>
      </x:c>
      <x:c r="J1328" s="6" t="str">
        <x:v>[1.5, 0.25, 0.5, 2]</x:v>
      </x:c>
      <x:c r="K1328" s="7" t="str">
        <x:v>无首段伤害倍率，请覆盖或设为辅助技能</x:v>
      </x:c>
      <x:c r="L1328" s="6" t="str">
        <x:v>https://raw.githubusercontent.com/Mar-7th/StarRailRes/dbe8cdfcfb0bf657b9fe1cf92d5537f118ccb487/index_new/cn/character_skills.json</x:v>
      </x:c>
    </x:row>
    <x:row r="1329" ht="53" customHeight="1">
      <x:c r="A1329" s="6" t="str">
        <x:v>111203_11</x:v>
      </x:c>
      <x:c r="B1329" s="6" t="str">
        <x:v>111203</x:v>
      </x:c>
      <x:c r="C1329" s="6" t="n">
        <x:v>11</x:v>
      </x:c>
      <x:c r="D1329" s="6" t="str">
        <x:v>扭亏为盈！</x:v>
      </x:c>
      <x:c r="E1329" s="7" t="str">
        <x:v>使账账进入【涨幅惊人！】状态，伤害倍率提高157.5%，暴击伤害提高26.25%，且当陷入【负债证明】状态下的敌方目标受到我方的普攻、战技或终结技的攻击时，账账行动提前50%。账账施放2次攻击后退出【涨幅惊人！】状态。</x:v>
      </x:c>
      <x:c r="F1329" s="6" t="n">
        <x:v>0</x:v>
      </x:c>
      <x:c r="G1329" s="6" t="n">
        <x:v>0</x:v>
      </x:c>
      <x:c r="H1329" s="6" t="n">
        <x:v>0</x:v>
      </x:c>
      <x:c r="I1329" s="6" t="n">
        <x:v>0</x:v>
      </x:c>
      <x:c r="J1329" s="6" t="str">
        <x:v>[1.575, 0.2625, 0.5, 2]</x:v>
      </x:c>
      <x:c r="K1329" s="7" t="str">
        <x:v>无首段伤害倍率，请覆盖或设为辅助技能</x:v>
      </x:c>
      <x:c r="L1329" s="6" t="str">
        <x:v>https://raw.githubusercontent.com/Mar-7th/StarRailRes/dbe8cdfcfb0bf657b9fe1cf92d5537f118ccb487/index_new/cn/character_skills.json</x:v>
      </x:c>
    </x:row>
    <x:row r="1330" ht="53" customHeight="1">
      <x:c r="A1330" s="6" t="str">
        <x:v>111203_12</x:v>
      </x:c>
      <x:c r="B1330" s="6" t="str">
        <x:v>111203</x:v>
      </x:c>
      <x:c r="C1330" s="6" t="n">
        <x:v>12</x:v>
      </x:c>
      <x:c r="D1330" s="6" t="str">
        <x:v>扭亏为盈！</x:v>
      </x:c>
      <x:c r="E1330" s="7" t="str">
        <x:v>使账账进入【涨幅惊人！】状态，伤害倍率提高165%，暴击伤害提高27.5%，且当陷入【负债证明】状态下的敌方目标受到我方的普攻、战技或终结技的攻击时，账账行动提前50%。账账施放2次攻击后退出【涨幅惊人！】状态。</x:v>
      </x:c>
      <x:c r="F1330" s="6" t="n">
        <x:v>0</x:v>
      </x:c>
      <x:c r="G1330" s="6" t="n">
        <x:v>0</x:v>
      </x:c>
      <x:c r="H1330" s="6" t="n">
        <x:v>0</x:v>
      </x:c>
      <x:c r="I1330" s="6" t="n">
        <x:v>0</x:v>
      </x:c>
      <x:c r="J1330" s="6" t="str">
        <x:v>[1.65, 0.275, 0.5, 2]</x:v>
      </x:c>
      <x:c r="K1330" s="7" t="str">
        <x:v>无首段伤害倍率，请覆盖或设为辅助技能</x:v>
      </x:c>
      <x:c r="L1330" s="6" t="str">
        <x:v>https://raw.githubusercontent.com/Mar-7th/StarRailRes/dbe8cdfcfb0bf657b9fe1cf92d5537f118ccb487/index_new/cn/character_skills.json</x:v>
      </x:c>
    </x:row>
    <x:row r="1331" ht="53" customHeight="1">
      <x:c r="A1331" s="6" t="str">
        <x:v>111203_13</x:v>
      </x:c>
      <x:c r="B1331" s="6" t="str">
        <x:v>111203</x:v>
      </x:c>
      <x:c r="C1331" s="6" t="n">
        <x:v>13</x:v>
      </x:c>
      <x:c r="D1331" s="6" t="str">
        <x:v>扭亏为盈！</x:v>
      </x:c>
      <x:c r="E1331" s="7" t="str">
        <x:v>使账账进入【涨幅惊人！】状态，伤害倍率提高172.5%，暴击伤害提高28.75%，且当陷入【负债证明】状态下的敌方目标受到我方的普攻、战技或终结技的攻击时，账账行动提前50%。账账施放2次攻击后退出【涨幅惊人！】状态。</x:v>
      </x:c>
      <x:c r="F1331" s="6" t="n">
        <x:v>0</x:v>
      </x:c>
      <x:c r="G1331" s="6" t="n">
        <x:v>0</x:v>
      </x:c>
      <x:c r="H1331" s="6" t="n">
        <x:v>0</x:v>
      </x:c>
      <x:c r="I1331" s="6" t="n">
        <x:v>0</x:v>
      </x:c>
      <x:c r="J1331" s="6" t="str">
        <x:v>[1.725, 0.2875, 0.5, 2]</x:v>
      </x:c>
      <x:c r="K1331" s="7" t="str">
        <x:v>无首段伤害倍率，请覆盖或设为辅助技能</x:v>
      </x:c>
      <x:c r="L1331" s="6" t="str">
        <x:v>https://raw.githubusercontent.com/Mar-7th/StarRailRes/dbe8cdfcfb0bf657b9fe1cf92d5537f118ccb487/index_new/cn/character_skills.json</x:v>
      </x:c>
    </x:row>
    <x:row r="1332" ht="53" customHeight="1">
      <x:c r="A1332" s="6" t="str">
        <x:v>111203_14</x:v>
      </x:c>
      <x:c r="B1332" s="6" t="str">
        <x:v>111203</x:v>
      </x:c>
      <x:c r="C1332" s="6" t="n">
        <x:v>14</x:v>
      </x:c>
      <x:c r="D1332" s="6" t="str">
        <x:v>扭亏为盈！</x:v>
      </x:c>
      <x:c r="E1332" s="7" t="str">
        <x:v>使账账进入【涨幅惊人！】状态，伤害倍率提高180%，暴击伤害提高30%，且当陷入【负债证明】状态下的敌方目标受到我方的普攻、战技或终结技的攻击时，账账行动提前50%。账账施放2次攻击后退出【涨幅惊人！】状态。</x:v>
      </x:c>
      <x:c r="F1332" s="6" t="n">
        <x:v>0</x:v>
      </x:c>
      <x:c r="G1332" s="6" t="n">
        <x:v>0</x:v>
      </x:c>
      <x:c r="H1332" s="6" t="n">
        <x:v>0</x:v>
      </x:c>
      <x:c r="I1332" s="6" t="n">
        <x:v>0</x:v>
      </x:c>
      <x:c r="J1332" s="6" t="str">
        <x:v>[1.8, 0.3, 0.5, 2]</x:v>
      </x:c>
      <x:c r="K1332" s="7" t="str">
        <x:v>无首段伤害倍率，请覆盖或设为辅助技能</x:v>
      </x:c>
      <x:c r="L1332" s="6" t="str">
        <x:v>https://raw.githubusercontent.com/Mar-7th/StarRailRes/dbe8cdfcfb0bf657b9fe1cf92d5537f118ccb487/index_new/cn/character_skills.json</x:v>
      </x:c>
    </x:row>
    <x:row r="1333" ht="53" customHeight="1">
      <x:c r="A1333" s="6" t="str">
        <x:v>111203_15</x:v>
      </x:c>
      <x:c r="B1333" s="6" t="str">
        <x:v>111203</x:v>
      </x:c>
      <x:c r="C1333" s="6" t="n">
        <x:v>15</x:v>
      </x:c>
      <x:c r="D1333" s="6" t="str">
        <x:v>扭亏为盈！</x:v>
      </x:c>
      <x:c r="E1333" s="7" t="str">
        <x:v>使账账进入【涨幅惊人！】状态，伤害倍率提高187.5%，暴击伤害提高31.25%，且当陷入【负债证明】状态下的敌方目标受到我方的普攻、战技或终结技的攻击时，账账行动提前50%。账账施放2次攻击后退出【涨幅惊人！】状态。</x:v>
      </x:c>
      <x:c r="F1333" s="6" t="n">
        <x:v>0</x:v>
      </x:c>
      <x:c r="G1333" s="6" t="n">
        <x:v>0</x:v>
      </x:c>
      <x:c r="H1333" s="6" t="n">
        <x:v>0</x:v>
      </x:c>
      <x:c r="I1333" s="6" t="n">
        <x:v>0</x:v>
      </x:c>
      <x:c r="J1333" s="6" t="str">
        <x:v>[1.875, 0.3125, 0.5, 2]</x:v>
      </x:c>
      <x:c r="K1333" s="7" t="str">
        <x:v>无首段伤害倍率，请覆盖或设为辅助技能</x:v>
      </x:c>
      <x:c r="L1333" s="6" t="str">
        <x:v>https://raw.githubusercontent.com/Mar-7th/StarRailRes/dbe8cdfcfb0bf657b9fe1cf92d5537f118ccb487/index_new/cn/character_skills.json</x:v>
      </x:c>
    </x:row>
    <x:row r="1334" ht="68" customHeight="1">
      <x:c r="A1334" s="6" t="str">
        <x:v>111204_1</x:v>
      </x:c>
      <x:c r="B1334" s="6" t="str">
        <x:v>111204</x:v>
      </x:c>
      <x:c r="C1334" s="6" t="n">
        <x:v>1</x:v>
      </x:c>
      <x:c r="D1334" s="6" t="str">
        <x:v>猪市？！</x:v>
      </x:c>
      <x:c r="E1334" s="7" t="str">
        <x:v>战斗开始时召唤账账。账账初始拥有80点速度，行动时发动追加攻击，对陷入【负债证明】状态下的敌方单体造成等同于托帕75%攻击力的火属性伤害。
陷入【负债证明】状态下的敌方目标受到我方的追加攻击时，账账行动提前50%。在账账自身回合内，无法触发行动提前效果。
当托帕陷入无法战斗状态时账账消失。</x:v>
      </x:c>
      <x:c r="F1334" s="6" t="n">
        <x:v>0</x:v>
      </x:c>
      <x:c r="G1334" s="6" t="n">
        <x:v>0</x:v>
      </x:c>
      <x:c r="H1334" s="6" t="n">
        <x:v>0</x:v>
      </x:c>
      <x:c r="I1334" s="6" t="n">
        <x:v>0</x:v>
      </x:c>
      <x:c r="J1334" s="6" t="str">
        <x:v>[80, 0.75, 0.5]</x:v>
      </x:c>
      <x:c r="K1334" s="7" t="str">
        <x:v>无首段伤害倍率，请覆盖或设为辅助技能</x:v>
      </x:c>
      <x:c r="L1334" s="6" t="str">
        <x:v>https://raw.githubusercontent.com/Mar-7th/StarRailRes/dbe8cdfcfb0bf657b9fe1cf92d5537f118ccb487/index_new/cn/character_skills.json</x:v>
      </x:c>
    </x:row>
    <x:row r="1335" ht="68" customHeight="1">
      <x:c r="A1335" s="6" t="str">
        <x:v>111204_2</x:v>
      </x:c>
      <x:c r="B1335" s="6" t="str">
        <x:v>111204</x:v>
      </x:c>
      <x:c r="C1335" s="6" t="n">
        <x:v>2</x:v>
      </x:c>
      <x:c r="D1335" s="6" t="str">
        <x:v>猪市？！</x:v>
      </x:c>
      <x:c r="E1335" s="7" t="str">
        <x:v>战斗开始时召唤账账。账账初始拥有80点速度，行动时发动追加攻击，对陷入【负债证明】状态下的敌方单体造成等同于托帕82.5%攻击力的火属性伤害。
陷入【负债证明】状态下的敌方目标受到我方的追加攻击时，账账行动提前50%。在账账自身回合内，无法触发行动提前效果。
当托帕陷入无法战斗状态时账账消失。</x:v>
      </x:c>
      <x:c r="F1335" s="6" t="n">
        <x:v>0</x:v>
      </x:c>
      <x:c r="G1335" s="6" t="n">
        <x:v>0</x:v>
      </x:c>
      <x:c r="H1335" s="6" t="n">
        <x:v>0</x:v>
      </x:c>
      <x:c r="I1335" s="6" t="n">
        <x:v>0</x:v>
      </x:c>
      <x:c r="J1335" s="6" t="str">
        <x:v>[80, 0.825, 0.5]</x:v>
      </x:c>
      <x:c r="K1335" s="7" t="str">
        <x:v>无首段伤害倍率，请覆盖或设为辅助技能</x:v>
      </x:c>
      <x:c r="L1335" s="6" t="str">
        <x:v>https://raw.githubusercontent.com/Mar-7th/StarRailRes/dbe8cdfcfb0bf657b9fe1cf92d5537f118ccb487/index_new/cn/character_skills.json</x:v>
      </x:c>
    </x:row>
    <x:row r="1336" ht="68" customHeight="1">
      <x:c r="A1336" s="6" t="str">
        <x:v>111204_3</x:v>
      </x:c>
      <x:c r="B1336" s="6" t="str">
        <x:v>111204</x:v>
      </x:c>
      <x:c r="C1336" s="6" t="n">
        <x:v>3</x:v>
      </x:c>
      <x:c r="D1336" s="6" t="str">
        <x:v>猪市？！</x:v>
      </x:c>
      <x:c r="E1336" s="7" t="str">
        <x:v>战斗开始时召唤账账。账账初始拥有80点速度，行动时发动追加攻击，对陷入【负债证明】状态下的敌方单体造成等同于托帕90%攻击力的火属性伤害。
陷入【负债证明】状态下的敌方目标受到我方的追加攻击时，账账行动提前50%。在账账自身回合内，无法触发行动提前效果。
当托帕陷入无法战斗状态时账账消失。</x:v>
      </x:c>
      <x:c r="F1336" s="6" t="n">
        <x:v>0</x:v>
      </x:c>
      <x:c r="G1336" s="6" t="n">
        <x:v>0</x:v>
      </x:c>
      <x:c r="H1336" s="6" t="n">
        <x:v>0</x:v>
      </x:c>
      <x:c r="I1336" s="6" t="n">
        <x:v>0</x:v>
      </x:c>
      <x:c r="J1336" s="6" t="str">
        <x:v>[80, 0.9, 0.5]</x:v>
      </x:c>
      <x:c r="K1336" s="7" t="str">
        <x:v>无首段伤害倍率，请覆盖或设为辅助技能</x:v>
      </x:c>
      <x:c r="L1336" s="6" t="str">
        <x:v>https://raw.githubusercontent.com/Mar-7th/StarRailRes/dbe8cdfcfb0bf657b9fe1cf92d5537f118ccb487/index_new/cn/character_skills.json</x:v>
      </x:c>
    </x:row>
    <x:row r="1337" ht="68" customHeight="1">
      <x:c r="A1337" s="6" t="str">
        <x:v>111204_4</x:v>
      </x:c>
      <x:c r="B1337" s="6" t="str">
        <x:v>111204</x:v>
      </x:c>
      <x:c r="C1337" s="6" t="n">
        <x:v>4</x:v>
      </x:c>
      <x:c r="D1337" s="6" t="str">
        <x:v>猪市？！</x:v>
      </x:c>
      <x:c r="E1337" s="7" t="str">
        <x:v>战斗开始时召唤账账。账账初始拥有80点速度，行动时发动追加攻击，对陷入【负债证明】状态下的敌方单体造成等同于托帕97.5%攻击力的火属性伤害。
陷入【负债证明】状态下的敌方目标受到我方的追加攻击时，账账行动提前50%。在账账自身回合内，无法触发行动提前效果。
当托帕陷入无法战斗状态时账账消失。</x:v>
      </x:c>
      <x:c r="F1337" s="6" t="n">
        <x:v>0</x:v>
      </x:c>
      <x:c r="G1337" s="6" t="n">
        <x:v>0</x:v>
      </x:c>
      <x:c r="H1337" s="6" t="n">
        <x:v>0</x:v>
      </x:c>
      <x:c r="I1337" s="6" t="n">
        <x:v>0</x:v>
      </x:c>
      <x:c r="J1337" s="6" t="str">
        <x:v>[80, 0.975, 0.5]</x:v>
      </x:c>
      <x:c r="K1337" s="7" t="str">
        <x:v>无首段伤害倍率，请覆盖或设为辅助技能</x:v>
      </x:c>
      <x:c r="L1337" s="6" t="str">
        <x:v>https://raw.githubusercontent.com/Mar-7th/StarRailRes/dbe8cdfcfb0bf657b9fe1cf92d5537f118ccb487/index_new/cn/character_skills.json</x:v>
      </x:c>
    </x:row>
    <x:row r="1338" ht="68" customHeight="1">
      <x:c r="A1338" s="6" t="str">
        <x:v>111204_5</x:v>
      </x:c>
      <x:c r="B1338" s="6" t="str">
        <x:v>111204</x:v>
      </x:c>
      <x:c r="C1338" s="6" t="n">
        <x:v>5</x:v>
      </x:c>
      <x:c r="D1338" s="6" t="str">
        <x:v>猪市？！</x:v>
      </x:c>
      <x:c r="E1338" s="7" t="str">
        <x:v>战斗开始时召唤账账。账账初始拥有80点速度，行动时发动追加攻击，对陷入【负债证明】状态下的敌方单体造成等同于托帕105%攻击力的火属性伤害。
陷入【负债证明】状态下的敌方目标受到我方的追加攻击时，账账行动提前50%。在账账自身回合内，无法触发行动提前效果。
当托帕陷入无法战斗状态时账账消失。</x:v>
      </x:c>
      <x:c r="F1338" s="6" t="n">
        <x:v>0</x:v>
      </x:c>
      <x:c r="G1338" s="6" t="n">
        <x:v>0</x:v>
      </x:c>
      <x:c r="H1338" s="6" t="n">
        <x:v>0</x:v>
      </x:c>
      <x:c r="I1338" s="6" t="n">
        <x:v>0</x:v>
      </x:c>
      <x:c r="J1338" s="6" t="str">
        <x:v>[80, 1.05, 0.5]</x:v>
      </x:c>
      <x:c r="K1338" s="7" t="str">
        <x:v>无首段伤害倍率，请覆盖或设为辅助技能</x:v>
      </x:c>
      <x:c r="L1338" s="6" t="str">
        <x:v>https://raw.githubusercontent.com/Mar-7th/StarRailRes/dbe8cdfcfb0bf657b9fe1cf92d5537f118ccb487/index_new/cn/character_skills.json</x:v>
      </x:c>
    </x:row>
    <x:row r="1339" ht="68" customHeight="1">
      <x:c r="A1339" s="6" t="str">
        <x:v>111204_6</x:v>
      </x:c>
      <x:c r="B1339" s="6" t="str">
        <x:v>111204</x:v>
      </x:c>
      <x:c r="C1339" s="6" t="n">
        <x:v>6</x:v>
      </x:c>
      <x:c r="D1339" s="6" t="str">
        <x:v>猪市？！</x:v>
      </x:c>
      <x:c r="E1339" s="7" t="str">
        <x:v>战斗开始时召唤账账。账账初始拥有80点速度，行动时发动追加攻击，对陷入【负债证明】状态下的敌方单体造成等同于托帕112.5%攻击力的火属性伤害。
陷入【负债证明】状态下的敌方目标受到我方的追加攻击时，账账行动提前50%。在账账自身回合内，无法触发行动提前效果。
当托帕陷入无法战斗状态时账账消失。</x:v>
      </x:c>
      <x:c r="F1339" s="6" t="n">
        <x:v>0</x:v>
      </x:c>
      <x:c r="G1339" s="6" t="n">
        <x:v>0</x:v>
      </x:c>
      <x:c r="H1339" s="6" t="n">
        <x:v>0</x:v>
      </x:c>
      <x:c r="I1339" s="6" t="n">
        <x:v>0</x:v>
      </x:c>
      <x:c r="J1339" s="6" t="str">
        <x:v>[80, 1.125, 0.5]</x:v>
      </x:c>
      <x:c r="K1339" s="7" t="str">
        <x:v>无首段伤害倍率，请覆盖或设为辅助技能</x:v>
      </x:c>
      <x:c r="L1339" s="6" t="str">
        <x:v>https://raw.githubusercontent.com/Mar-7th/StarRailRes/dbe8cdfcfb0bf657b9fe1cf92d5537f118ccb487/index_new/cn/character_skills.json</x:v>
      </x:c>
    </x:row>
    <x:row r="1340" ht="68" customHeight="1">
      <x:c r="A1340" s="6" t="str">
        <x:v>111204_7</x:v>
      </x:c>
      <x:c r="B1340" s="6" t="str">
        <x:v>111204</x:v>
      </x:c>
      <x:c r="C1340" s="6" t="n">
        <x:v>7</x:v>
      </x:c>
      <x:c r="D1340" s="6" t="str">
        <x:v>猪市？！</x:v>
      </x:c>
      <x:c r="E1340" s="7" t="str">
        <x:v>战斗开始时召唤账账。账账初始拥有80点速度，行动时发动追加攻击，对陷入【负债证明】状态下的敌方单体造成等同于托帕121.88%攻击力的火属性伤害。
陷入【负债证明】状态下的敌方目标受到我方的追加攻击时，账账行动提前50%。在账账自身回合内，无法触发行动提前效果。
当托帕陷入无法战斗状态时账账消失。</x:v>
      </x:c>
      <x:c r="F1340" s="6" t="n">
        <x:v>0</x:v>
      </x:c>
      <x:c r="G1340" s="6" t="n">
        <x:v>0</x:v>
      </x:c>
      <x:c r="H1340" s="6" t="n">
        <x:v>0</x:v>
      </x:c>
      <x:c r="I1340" s="6" t="n">
        <x:v>0</x:v>
      </x:c>
      <x:c r="J1340" s="6" t="str">
        <x:v>[80, 1.2188, 0.5]</x:v>
      </x:c>
      <x:c r="K1340" s="7" t="str">
        <x:v>无首段伤害倍率，请覆盖或设为辅助技能</x:v>
      </x:c>
      <x:c r="L1340" s="6" t="str">
        <x:v>https://raw.githubusercontent.com/Mar-7th/StarRailRes/dbe8cdfcfb0bf657b9fe1cf92d5537f118ccb487/index_new/cn/character_skills.json</x:v>
      </x:c>
    </x:row>
    <x:row r="1341" ht="68" customHeight="1">
      <x:c r="A1341" s="6" t="str">
        <x:v>111204_8</x:v>
      </x:c>
      <x:c r="B1341" s="6" t="str">
        <x:v>111204</x:v>
      </x:c>
      <x:c r="C1341" s="6" t="n">
        <x:v>8</x:v>
      </x:c>
      <x:c r="D1341" s="6" t="str">
        <x:v>猪市？！</x:v>
      </x:c>
      <x:c r="E1341" s="7" t="str">
        <x:v>战斗开始时召唤账账。账账初始拥有80点速度，行动时发动追加攻击，对陷入【负债证明】状态下的敌方单体造成等同于托帕131.25%攻击力的火属性伤害。
陷入【负债证明】状态下的敌方目标受到我方的追加攻击时，账账行动提前50%。在账账自身回合内，无法触发行动提前效果。
当托帕陷入无法战斗状态时账账消失。</x:v>
      </x:c>
      <x:c r="F1341" s="6" t="n">
        <x:v>0</x:v>
      </x:c>
      <x:c r="G1341" s="6" t="n">
        <x:v>0</x:v>
      </x:c>
      <x:c r="H1341" s="6" t="n">
        <x:v>0</x:v>
      </x:c>
      <x:c r="I1341" s="6" t="n">
        <x:v>0</x:v>
      </x:c>
      <x:c r="J1341" s="6" t="str">
        <x:v>[80, 1.3125, 0.5]</x:v>
      </x:c>
      <x:c r="K1341" s="7" t="str">
        <x:v>无首段伤害倍率，请覆盖或设为辅助技能</x:v>
      </x:c>
      <x:c r="L1341" s="6" t="str">
        <x:v>https://raw.githubusercontent.com/Mar-7th/StarRailRes/dbe8cdfcfb0bf657b9fe1cf92d5537f118ccb487/index_new/cn/character_skills.json</x:v>
      </x:c>
    </x:row>
    <x:row r="1342" ht="68" customHeight="1">
      <x:c r="A1342" s="6" t="str">
        <x:v>111204_9</x:v>
      </x:c>
      <x:c r="B1342" s="6" t="str">
        <x:v>111204</x:v>
      </x:c>
      <x:c r="C1342" s="6" t="n">
        <x:v>9</x:v>
      </x:c>
      <x:c r="D1342" s="6" t="str">
        <x:v>猪市？！</x:v>
      </x:c>
      <x:c r="E1342" s="7" t="str">
        <x:v>战斗开始时召唤账账。账账初始拥有80点速度，行动时发动追加攻击，对陷入【负债证明】状态下的敌方单体造成等同于托帕140.62%攻击力的火属性伤害。
陷入【负债证明】状态下的敌方目标受到我方的追加攻击时，账账行动提前50%。在账账自身回合内，无法触发行动提前效果。
当托帕陷入无法战斗状态时账账消失。</x:v>
      </x:c>
      <x:c r="F1342" s="6" t="n">
        <x:v>0</x:v>
      </x:c>
      <x:c r="G1342" s="6" t="n">
        <x:v>0</x:v>
      </x:c>
      <x:c r="H1342" s="6" t="n">
        <x:v>0</x:v>
      </x:c>
      <x:c r="I1342" s="6" t="n">
        <x:v>0</x:v>
      </x:c>
      <x:c r="J1342" s="6" t="str">
        <x:v>[80, 1.4062, 0.5]</x:v>
      </x:c>
      <x:c r="K1342" s="7" t="str">
        <x:v>无首段伤害倍率，请覆盖或设为辅助技能</x:v>
      </x:c>
      <x:c r="L1342" s="6" t="str">
        <x:v>https://raw.githubusercontent.com/Mar-7th/StarRailRes/dbe8cdfcfb0bf657b9fe1cf92d5537f118ccb487/index_new/cn/character_skills.json</x:v>
      </x:c>
    </x:row>
    <x:row r="1343" ht="68" customHeight="1">
      <x:c r="A1343" s="6" t="str">
        <x:v>111204_10</x:v>
      </x:c>
      <x:c r="B1343" s="6" t="str">
        <x:v>111204</x:v>
      </x:c>
      <x:c r="C1343" s="6" t="n">
        <x:v>10</x:v>
      </x:c>
      <x:c r="D1343" s="6" t="str">
        <x:v>猪市？！</x:v>
      </x:c>
      <x:c r="E1343" s="7" t="str">
        <x:v>战斗开始时召唤账账。账账初始拥有80点速度，行动时发动追加攻击，对陷入【负债证明】状态下的敌方单体造成等同于托帕150%攻击力的火属性伤害。
陷入【负债证明】状态下的敌方目标受到我方的追加攻击时，账账行动提前50%。在账账自身回合内，无法触发行动提前效果。
当托帕陷入无法战斗状态时账账消失。</x:v>
      </x:c>
      <x:c r="F1343" s="6" t="n">
        <x:v>0</x:v>
      </x:c>
      <x:c r="G1343" s="6" t="n">
        <x:v>0</x:v>
      </x:c>
      <x:c r="H1343" s="6" t="n">
        <x:v>0</x:v>
      </x:c>
      <x:c r="I1343" s="6" t="n">
        <x:v>0</x:v>
      </x:c>
      <x:c r="J1343" s="6" t="str">
        <x:v>[80, 1.5, 0.5]</x:v>
      </x:c>
      <x:c r="K1343" s="7" t="str">
        <x:v>无首段伤害倍率，请覆盖或设为辅助技能</x:v>
      </x:c>
      <x:c r="L1343" s="6" t="str">
        <x:v>https://raw.githubusercontent.com/Mar-7th/StarRailRes/dbe8cdfcfb0bf657b9fe1cf92d5537f118ccb487/index_new/cn/character_skills.json</x:v>
      </x:c>
    </x:row>
    <x:row r="1344" ht="68" customHeight="1">
      <x:c r="A1344" s="6" t="str">
        <x:v>111204_11</x:v>
      </x:c>
      <x:c r="B1344" s="6" t="str">
        <x:v>111204</x:v>
      </x:c>
      <x:c r="C1344" s="6" t="n">
        <x:v>11</x:v>
      </x:c>
      <x:c r="D1344" s="6" t="str">
        <x:v>猪市？！</x:v>
      </x:c>
      <x:c r="E1344" s="7" t="str">
        <x:v>战斗开始时召唤账账。账账初始拥有80点速度，行动时发动追加攻击，对陷入【负债证明】状态下的敌方单体造成等同于托帕157.5%攻击力的火属性伤害。
陷入【负债证明】状态下的敌方目标受到我方的追加攻击时，账账行动提前50%。在账账自身回合内，无法触发行动提前效果。
当托帕陷入无法战斗状态时账账消失。</x:v>
      </x:c>
      <x:c r="F1344" s="6" t="n">
        <x:v>0</x:v>
      </x:c>
      <x:c r="G1344" s="6" t="n">
        <x:v>0</x:v>
      </x:c>
      <x:c r="H1344" s="6" t="n">
        <x:v>0</x:v>
      </x:c>
      <x:c r="I1344" s="6" t="n">
        <x:v>0</x:v>
      </x:c>
      <x:c r="J1344" s="6" t="str">
        <x:v>[80, 1.575, 0.5]</x:v>
      </x:c>
      <x:c r="K1344" s="7" t="str">
        <x:v>无首段伤害倍率，请覆盖或设为辅助技能</x:v>
      </x:c>
      <x:c r="L1344" s="6" t="str">
        <x:v>https://raw.githubusercontent.com/Mar-7th/StarRailRes/dbe8cdfcfb0bf657b9fe1cf92d5537f118ccb487/index_new/cn/character_skills.json</x:v>
      </x:c>
    </x:row>
    <x:row r="1345" ht="68" customHeight="1">
      <x:c r="A1345" s="6" t="str">
        <x:v>111204_12</x:v>
      </x:c>
      <x:c r="B1345" s="6" t="str">
        <x:v>111204</x:v>
      </x:c>
      <x:c r="C1345" s="6" t="n">
        <x:v>12</x:v>
      </x:c>
      <x:c r="D1345" s="6" t="str">
        <x:v>猪市？！</x:v>
      </x:c>
      <x:c r="E1345" s="7" t="str">
        <x:v>战斗开始时召唤账账。账账初始拥有80点速度，行动时发动追加攻击，对陷入【负债证明】状态下的敌方单体造成等同于托帕165%攻击力的火属性伤害。
陷入【负债证明】状态下的敌方目标受到我方的追加攻击时，账账行动提前50%。在账账自身回合内，无法触发行动提前效果。
当托帕陷入无法战斗状态时账账消失。</x:v>
      </x:c>
      <x:c r="F1345" s="6" t="n">
        <x:v>0</x:v>
      </x:c>
      <x:c r="G1345" s="6" t="n">
        <x:v>0</x:v>
      </x:c>
      <x:c r="H1345" s="6" t="n">
        <x:v>0</x:v>
      </x:c>
      <x:c r="I1345" s="6" t="n">
        <x:v>0</x:v>
      </x:c>
      <x:c r="J1345" s="6" t="str">
        <x:v>[80, 1.65, 0.5]</x:v>
      </x:c>
      <x:c r="K1345" s="7" t="str">
        <x:v>无首段伤害倍率，请覆盖或设为辅助技能</x:v>
      </x:c>
      <x:c r="L1345" s="6" t="str">
        <x:v>https://raw.githubusercontent.com/Mar-7th/StarRailRes/dbe8cdfcfb0bf657b9fe1cf92d5537f118ccb487/index_new/cn/character_skills.json</x:v>
      </x:c>
    </x:row>
    <x:row r="1346" ht="68" customHeight="1">
      <x:c r="A1346" s="6" t="str">
        <x:v>111204_13</x:v>
      </x:c>
      <x:c r="B1346" s="6" t="str">
        <x:v>111204</x:v>
      </x:c>
      <x:c r="C1346" s="6" t="n">
        <x:v>13</x:v>
      </x:c>
      <x:c r="D1346" s="6" t="str">
        <x:v>猪市？！</x:v>
      </x:c>
      <x:c r="E1346" s="7" t="str">
        <x:v>战斗开始时召唤账账。账账初始拥有80点速度，行动时发动追加攻击，对陷入【负债证明】状态下的敌方单体造成等同于托帕172.5%攻击力的火属性伤害。
陷入【负债证明】状态下的敌方目标受到我方的追加攻击时，账账行动提前50%。在账账自身回合内，无法触发行动提前效果。
当托帕陷入无法战斗状态时账账消失。</x:v>
      </x:c>
      <x:c r="F1346" s="6" t="n">
        <x:v>0</x:v>
      </x:c>
      <x:c r="G1346" s="6" t="n">
        <x:v>0</x:v>
      </x:c>
      <x:c r="H1346" s="6" t="n">
        <x:v>0</x:v>
      </x:c>
      <x:c r="I1346" s="6" t="n">
        <x:v>0</x:v>
      </x:c>
      <x:c r="J1346" s="6" t="str">
        <x:v>[80, 1.725, 0.5]</x:v>
      </x:c>
      <x:c r="K1346" s="7" t="str">
        <x:v>无首段伤害倍率，请覆盖或设为辅助技能</x:v>
      </x:c>
      <x:c r="L1346" s="6" t="str">
        <x:v>https://raw.githubusercontent.com/Mar-7th/StarRailRes/dbe8cdfcfb0bf657b9fe1cf92d5537f118ccb487/index_new/cn/character_skills.json</x:v>
      </x:c>
    </x:row>
    <x:row r="1347" ht="68" customHeight="1">
      <x:c r="A1347" s="6" t="str">
        <x:v>111204_14</x:v>
      </x:c>
      <x:c r="B1347" s="6" t="str">
        <x:v>111204</x:v>
      </x:c>
      <x:c r="C1347" s="6" t="n">
        <x:v>14</x:v>
      </x:c>
      <x:c r="D1347" s="6" t="str">
        <x:v>猪市？！</x:v>
      </x:c>
      <x:c r="E1347" s="7" t="str">
        <x:v>战斗开始时召唤账账。账账初始拥有80点速度，行动时发动追加攻击，对陷入【负债证明】状态下的敌方单体造成等同于托帕180%攻击力的火属性伤害。
陷入【负债证明】状态下的敌方目标受到我方的追加攻击时，账账行动提前50%。在账账自身回合内，无法触发行动提前效果。
当托帕陷入无法战斗状态时账账消失。</x:v>
      </x:c>
      <x:c r="F1347" s="6" t="n">
        <x:v>0</x:v>
      </x:c>
      <x:c r="G1347" s="6" t="n">
        <x:v>0</x:v>
      </x:c>
      <x:c r="H1347" s="6" t="n">
        <x:v>0</x:v>
      </x:c>
      <x:c r="I1347" s="6" t="n">
        <x:v>0</x:v>
      </x:c>
      <x:c r="J1347" s="6" t="str">
        <x:v>[80, 1.8, 0.5]</x:v>
      </x:c>
      <x:c r="K1347" s="7" t="str">
        <x:v>无首段伤害倍率，请覆盖或设为辅助技能</x:v>
      </x:c>
      <x:c r="L1347" s="6" t="str">
        <x:v>https://raw.githubusercontent.com/Mar-7th/StarRailRes/dbe8cdfcfb0bf657b9fe1cf92d5537f118ccb487/index_new/cn/character_skills.json</x:v>
      </x:c>
    </x:row>
    <x:row r="1348" ht="68" customHeight="1">
      <x:c r="A1348" s="6" t="str">
        <x:v>111204_15</x:v>
      </x:c>
      <x:c r="B1348" s="6" t="str">
        <x:v>111204</x:v>
      </x:c>
      <x:c r="C1348" s="6" t="n">
        <x:v>15</x:v>
      </x:c>
      <x:c r="D1348" s="6" t="str">
        <x:v>猪市？！</x:v>
      </x:c>
      <x:c r="E1348" s="7" t="str">
        <x:v>战斗开始时召唤账账。账账初始拥有80点速度，行动时发动追加攻击，对陷入【负债证明】状态下的敌方单体造成等同于托帕187.5%攻击力的火属性伤害。
陷入【负债证明】状态下的敌方目标受到我方的追加攻击时，账账行动提前50%。在账账自身回合内，无法触发行动提前效果。
当托帕陷入无法战斗状态时账账消失。</x:v>
      </x:c>
      <x:c r="F1348" s="6" t="n">
        <x:v>0</x:v>
      </x:c>
      <x:c r="G1348" s="6" t="n">
        <x:v>0</x:v>
      </x:c>
      <x:c r="H1348" s="6" t="n">
        <x:v>0</x:v>
      </x:c>
      <x:c r="I1348" s="6" t="n">
        <x:v>0</x:v>
      </x:c>
      <x:c r="J1348" s="6" t="str">
        <x:v>[80, 1.875, 0.5]</x:v>
      </x:c>
      <x:c r="K1348" s="7" t="str">
        <x:v>无首段伤害倍率，请覆盖或设为辅助技能</x:v>
      </x:c>
      <x:c r="L1348" s="6" t="str">
        <x:v>https://raw.githubusercontent.com/Mar-7th/StarRailRes/dbe8cdfcfb0bf657b9fe1cf92d5537f118ccb487/index_new/cn/character_skills.json</x:v>
      </x:c>
    </x:row>
    <x:row r="1349" ht="20" customHeight="1">
      <x:c r="A1349" s="6" t="str">
        <x:v>111206_1</x:v>
      </x:c>
      <x:c r="B1349" s="6" t="str">
        <x:v>111206</x:v>
      </x:c>
      <x:c r="C1349" s="6" t="n">
        <x:v>1</x:v>
      </x:c>
      <x:c r="D1349" s="6" t="str">
        <x:v>攻击</x:v>
      </x:c>
      <x:c r="E1349" s="7" t="str">
        <x:v>攻击敌人，进入战斗后削弱敌方目标对应属性韧性。</x:v>
      </x:c>
      <x:c r="F1349" s="6" t="n">
        <x:v>0</x:v>
      </x:c>
      <x:c r="G1349" s="6" t="n">
        <x:v>0</x:v>
      </x:c>
      <x:c r="H1349" s="6" t="n">
        <x:v>0</x:v>
      </x:c>
      <x:c r="I1349" s="6" t="n">
        <x:v>0</x:v>
      </x:c>
      <x:c r="J1349" s="6" t="str">
        <x:v>[]</x:v>
      </x:c>
      <x:c r="K1349" s="7" t="str">
        <x:v>缺少结构化参数，必须覆盖</x:v>
      </x:c>
      <x:c r="L1349" s="6" t="str">
        <x:v>https://raw.githubusercontent.com/Mar-7th/StarRailRes/dbe8cdfcfb0bf657b9fe1cf92d5537f118ccb487/index_new/cn/character_skills.json</x:v>
      </x:c>
    </x:row>
    <x:row r="1350" ht="83" customHeight="1">
      <x:c r="A1350" s="6" t="str">
        <x:v>111207_1</x:v>
      </x:c>
      <x:c r="B1350" s="6" t="str">
        <x:v>111207</x:v>
      </x:c>
      <x:c r="C1350" s="6" t="n">
        <x:v>1</x:v>
      </x:c>
      <x:c r="D1350" s="6" t="str">
        <x:v>明补</x:v>
      </x:c>
      <x:c r="E1350" s="7" t="str">
        <x:v>托帕入场时召唤账账，账账会自动搜寻一定范围内的普通战利品与扑满。
主动施放秘技使下一场战斗中账账施放首次攻击后，托帕恢复60点能量。
主动施放秘技与大地图内的敌人战斗胜利后，若托帕仍在队伍中，则在获取信用点时额外获取少量信用点，每个地球日内最多额外获取10000点。
主动施放秘技与模拟宇宙、差分宇宙内的敌人战斗胜利后，额外获取少量宇宙碎片并有小概率获得1个随机奇物。</x:v>
      </x:c>
      <x:c r="F1350" s="6" t="n">
        <x:v>0</x:v>
      </x:c>
      <x:c r="G1350" s="6" t="n">
        <x:v>0</x:v>
      </x:c>
      <x:c r="H1350" s="6" t="n">
        <x:v>0</x:v>
      </x:c>
      <x:c r="I1350" s="6" t="n">
        <x:v>0</x:v>
      </x:c>
      <x:c r="J1350" s="6" t="str">
        <x:v>[60, 10000]</x:v>
      </x:c>
      <x:c r="K1350" s="7" t="str">
        <x:v>无首段伤害倍率，请覆盖或设为辅助技能</x:v>
      </x:c>
      <x:c r="L1350" s="6" t="str">
        <x:v>https://raw.githubusercontent.com/Mar-7th/StarRailRes/dbe8cdfcfb0bf657b9fe1cf92d5537f118ccb487/index_new/cn/character_skills.json</x:v>
      </x:c>
    </x:row>
    <x:row r="1351" ht="20" customHeight="1">
      <x:c r="A1351" s="6" t="str">
        <x:v>120101_1</x:v>
      </x:c>
      <x:c r="B1351" s="6" t="str">
        <x:v>120101</x:v>
      </x:c>
      <x:c r="C1351" s="6" t="n">
        <x:v>1</x:v>
      </x:c>
      <x:c r="D1351" s="6" t="str">
        <x:v>门前清</x:v>
      </x:c>
      <x:c r="E1351" s="7" t="str">
        <x:v>使用1张当前花色最少的琼玉牌，对指定敌方单体造成等同于青雀50%攻击力的量子属性伤害。</x:v>
      </x:c>
      <x:c r="F1351" s="6" t="n">
        <x:v>0.5</x:v>
      </x:c>
      <x:c r="G1351" s="6" t="n">
        <x:v>0</x:v>
      </x:c>
      <x:c r="H1351" s="6" t="n">
        <x:v>0</x:v>
      </x:c>
      <x:c r="I1351" s="6" t="n">
        <x:v>0</x:v>
      </x:c>
      <x:c r="J1351" s="6" t="str">
        <x:v>[0.5]</x:v>
      </x:c>
      <x:c r="K1351" s="7" t="str">
        <x:v>需确认条件及分段</x:v>
      </x:c>
      <x:c r="L1351" s="6" t="str">
        <x:v>https://raw.githubusercontent.com/Mar-7th/StarRailRes/dbe8cdfcfb0bf657b9fe1cf92d5537f118ccb487/index_new/cn/character_skills.json</x:v>
      </x:c>
    </x:row>
    <x:row r="1352" ht="20" customHeight="1">
      <x:c r="A1352" s="6" t="str">
        <x:v>120101_2</x:v>
      </x:c>
      <x:c r="B1352" s="6" t="str">
        <x:v>120101</x:v>
      </x:c>
      <x:c r="C1352" s="6" t="n">
        <x:v>2</x:v>
      </x:c>
      <x:c r="D1352" s="6" t="str">
        <x:v>门前清</x:v>
      </x:c>
      <x:c r="E1352" s="7" t="str">
        <x:v>使用1张当前花色最少的琼玉牌，对指定敌方单体造成等同于青雀60%攻击力的量子属性伤害。</x:v>
      </x:c>
      <x:c r="F1352" s="6" t="n">
        <x:v>0.6</x:v>
      </x:c>
      <x:c r="G1352" s="6" t="n">
        <x:v>0</x:v>
      </x:c>
      <x:c r="H1352" s="6" t="n">
        <x:v>0</x:v>
      </x:c>
      <x:c r="I1352" s="6" t="n">
        <x:v>0</x:v>
      </x:c>
      <x:c r="J1352" s="6" t="str">
        <x:v>[0.6]</x:v>
      </x:c>
      <x:c r="K1352" s="7" t="str">
        <x:v>需确认条件及分段</x:v>
      </x:c>
      <x:c r="L1352" s="6" t="str">
        <x:v>https://raw.githubusercontent.com/Mar-7th/StarRailRes/dbe8cdfcfb0bf657b9fe1cf92d5537f118ccb487/index_new/cn/character_skills.json</x:v>
      </x:c>
    </x:row>
    <x:row r="1353" ht="20" customHeight="1">
      <x:c r="A1353" s="6" t="str">
        <x:v>120101_3</x:v>
      </x:c>
      <x:c r="B1353" s="6" t="str">
        <x:v>120101</x:v>
      </x:c>
      <x:c r="C1353" s="6" t="n">
        <x:v>3</x:v>
      </x:c>
      <x:c r="D1353" s="6" t="str">
        <x:v>门前清</x:v>
      </x:c>
      <x:c r="E1353" s="7" t="str">
        <x:v>使用1张当前花色最少的琼玉牌，对指定敌方单体造成等同于青雀70%攻击力的量子属性伤害。</x:v>
      </x:c>
      <x:c r="F1353" s="6" t="n">
        <x:v>0.7</x:v>
      </x:c>
      <x:c r="G1353" s="6" t="n">
        <x:v>0</x:v>
      </x:c>
      <x:c r="H1353" s="6" t="n">
        <x:v>0</x:v>
      </x:c>
      <x:c r="I1353" s="6" t="n">
        <x:v>0</x:v>
      </x:c>
      <x:c r="J1353" s="6" t="str">
        <x:v>[0.7]</x:v>
      </x:c>
      <x:c r="K1353" s="7" t="str">
        <x:v>需确认条件及分段</x:v>
      </x:c>
      <x:c r="L1353" s="6" t="str">
        <x:v>https://raw.githubusercontent.com/Mar-7th/StarRailRes/dbe8cdfcfb0bf657b9fe1cf92d5537f118ccb487/index_new/cn/character_skills.json</x:v>
      </x:c>
    </x:row>
    <x:row r="1354" ht="20" customHeight="1">
      <x:c r="A1354" s="6" t="str">
        <x:v>120101_4</x:v>
      </x:c>
      <x:c r="B1354" s="6" t="str">
        <x:v>120101</x:v>
      </x:c>
      <x:c r="C1354" s="6" t="n">
        <x:v>4</x:v>
      </x:c>
      <x:c r="D1354" s="6" t="str">
        <x:v>门前清</x:v>
      </x:c>
      <x:c r="E1354" s="7" t="str">
        <x:v>使用1张当前花色最少的琼玉牌，对指定敌方单体造成等同于青雀80%攻击力的量子属性伤害。</x:v>
      </x:c>
      <x:c r="F1354" s="6" t="n">
        <x:v>0.8</x:v>
      </x:c>
      <x:c r="G1354" s="6" t="n">
        <x:v>0</x:v>
      </x:c>
      <x:c r="H1354" s="6" t="n">
        <x:v>0</x:v>
      </x:c>
      <x:c r="I1354" s="6" t="n">
        <x:v>0</x:v>
      </x:c>
      <x:c r="J1354" s="6" t="str">
        <x:v>[0.8]</x:v>
      </x:c>
      <x:c r="K1354" s="7" t="str">
        <x:v>需确认条件及分段</x:v>
      </x:c>
      <x:c r="L1354" s="6" t="str">
        <x:v>https://raw.githubusercontent.com/Mar-7th/StarRailRes/dbe8cdfcfb0bf657b9fe1cf92d5537f118ccb487/index_new/cn/character_skills.json</x:v>
      </x:c>
    </x:row>
    <x:row r="1355" ht="20" customHeight="1">
      <x:c r="A1355" s="6" t="str">
        <x:v>120101_5</x:v>
      </x:c>
      <x:c r="B1355" s="6" t="str">
        <x:v>120101</x:v>
      </x:c>
      <x:c r="C1355" s="6" t="n">
        <x:v>5</x:v>
      </x:c>
      <x:c r="D1355" s="6" t="str">
        <x:v>门前清</x:v>
      </x:c>
      <x:c r="E1355" s="7" t="str">
        <x:v>使用1张当前花色最少的琼玉牌，对指定敌方单体造成等同于青雀90%攻击力的量子属性伤害。</x:v>
      </x:c>
      <x:c r="F1355" s="6" t="n">
        <x:v>0.9</x:v>
      </x:c>
      <x:c r="G1355" s="6" t="n">
        <x:v>0</x:v>
      </x:c>
      <x:c r="H1355" s="6" t="n">
        <x:v>0</x:v>
      </x:c>
      <x:c r="I1355" s="6" t="n">
        <x:v>0</x:v>
      </x:c>
      <x:c r="J1355" s="6" t="str">
        <x:v>[0.9]</x:v>
      </x:c>
      <x:c r="K1355" s="7" t="str">
        <x:v>需确认条件及分段</x:v>
      </x:c>
      <x:c r="L1355" s="6" t="str">
        <x:v>https://raw.githubusercontent.com/Mar-7th/StarRailRes/dbe8cdfcfb0bf657b9fe1cf92d5537f118ccb487/index_new/cn/character_skills.json</x:v>
      </x:c>
    </x:row>
    <x:row r="1356" ht="20" customHeight="1">
      <x:c r="A1356" s="6" t="str">
        <x:v>120101_6</x:v>
      </x:c>
      <x:c r="B1356" s="6" t="str">
        <x:v>120101</x:v>
      </x:c>
      <x:c r="C1356" s="6" t="n">
        <x:v>6</x:v>
      </x:c>
      <x:c r="D1356" s="6" t="str">
        <x:v>门前清</x:v>
      </x:c>
      <x:c r="E1356" s="7" t="str">
        <x:v>使用1张当前花色最少的琼玉牌，对指定敌方单体造成等同于青雀100%攻击力的量子属性伤害。</x:v>
      </x:c>
      <x:c r="F1356" s="6" t="n">
        <x:v>1</x:v>
      </x:c>
      <x:c r="G1356" s="6" t="n">
        <x:v>0</x:v>
      </x:c>
      <x:c r="H1356" s="6" t="n">
        <x:v>0</x:v>
      </x:c>
      <x:c r="I1356" s="6" t="n">
        <x:v>0</x:v>
      </x:c>
      <x:c r="J1356" s="6" t="str">
        <x:v>[1]</x:v>
      </x:c>
      <x:c r="K1356" s="7" t="str">
        <x:v>需确认条件及分段</x:v>
      </x:c>
      <x:c r="L1356" s="6" t="str">
        <x:v>https://raw.githubusercontent.com/Mar-7th/StarRailRes/dbe8cdfcfb0bf657b9fe1cf92d5537f118ccb487/index_new/cn/character_skills.json</x:v>
      </x:c>
    </x:row>
    <x:row r="1357" ht="20" customHeight="1">
      <x:c r="A1357" s="6" t="str">
        <x:v>120101_7</x:v>
      </x:c>
      <x:c r="B1357" s="6" t="str">
        <x:v>120101</x:v>
      </x:c>
      <x:c r="C1357" s="6" t="n">
        <x:v>7</x:v>
      </x:c>
      <x:c r="D1357" s="6" t="str">
        <x:v>门前清</x:v>
      </x:c>
      <x:c r="E1357" s="7" t="str">
        <x:v>使用1张当前花色最少的琼玉牌，对指定敌方单体造成等同于青雀110%攻击力的量子属性伤害。</x:v>
      </x:c>
      <x:c r="F1357" s="6" t="n">
        <x:v>1.1</x:v>
      </x:c>
      <x:c r="G1357" s="6" t="n">
        <x:v>0</x:v>
      </x:c>
      <x:c r="H1357" s="6" t="n">
        <x:v>0</x:v>
      </x:c>
      <x:c r="I1357" s="6" t="n">
        <x:v>0</x:v>
      </x:c>
      <x:c r="J1357" s="6" t="str">
        <x:v>[1.1]</x:v>
      </x:c>
      <x:c r="K1357" s="7" t="str">
        <x:v>需确认条件及分段</x:v>
      </x:c>
      <x:c r="L1357" s="6" t="str">
        <x:v>https://raw.githubusercontent.com/Mar-7th/StarRailRes/dbe8cdfcfb0bf657b9fe1cf92d5537f118ccb487/index_new/cn/character_skills.json</x:v>
      </x:c>
    </x:row>
    <x:row r="1358" ht="20" customHeight="1">
      <x:c r="A1358" s="6" t="str">
        <x:v>120101_8</x:v>
      </x:c>
      <x:c r="B1358" s="6" t="str">
        <x:v>120101</x:v>
      </x:c>
      <x:c r="C1358" s="6" t="n">
        <x:v>8</x:v>
      </x:c>
      <x:c r="D1358" s="6" t="str">
        <x:v>门前清</x:v>
      </x:c>
      <x:c r="E1358" s="7" t="str">
        <x:v>使用1张当前花色最少的琼玉牌，对指定敌方单体造成等同于青雀120%攻击力的量子属性伤害。</x:v>
      </x:c>
      <x:c r="F1358" s="6" t="n">
        <x:v>1.2</x:v>
      </x:c>
      <x:c r="G1358" s="6" t="n">
        <x:v>0</x:v>
      </x:c>
      <x:c r="H1358" s="6" t="n">
        <x:v>0</x:v>
      </x:c>
      <x:c r="I1358" s="6" t="n">
        <x:v>0</x:v>
      </x:c>
      <x:c r="J1358" s="6" t="str">
        <x:v>[1.2]</x:v>
      </x:c>
      <x:c r="K1358" s="7" t="str">
        <x:v>需确认条件及分段</x:v>
      </x:c>
      <x:c r="L1358" s="6" t="str">
        <x:v>https://raw.githubusercontent.com/Mar-7th/StarRailRes/dbe8cdfcfb0bf657b9fe1cf92d5537f118ccb487/index_new/cn/character_skills.json</x:v>
      </x:c>
    </x:row>
    <x:row r="1359" ht="20" customHeight="1">
      <x:c r="A1359" s="6" t="str">
        <x:v>120101_9</x:v>
      </x:c>
      <x:c r="B1359" s="6" t="str">
        <x:v>120101</x:v>
      </x:c>
      <x:c r="C1359" s="6" t="n">
        <x:v>9</x:v>
      </x:c>
      <x:c r="D1359" s="6" t="str">
        <x:v>门前清</x:v>
      </x:c>
      <x:c r="E1359" s="7" t="str">
        <x:v>使用1张当前花色最少的琼玉牌，对指定敌方单体造成等同于青雀130%攻击力的量子属性伤害。</x:v>
      </x:c>
      <x:c r="F1359" s="6" t="n">
        <x:v>1.3</x:v>
      </x:c>
      <x:c r="G1359" s="6" t="n">
        <x:v>0</x:v>
      </x:c>
      <x:c r="H1359" s="6" t="n">
        <x:v>0</x:v>
      </x:c>
      <x:c r="I1359" s="6" t="n">
        <x:v>0</x:v>
      </x:c>
      <x:c r="J1359" s="6" t="str">
        <x:v>[1.3]</x:v>
      </x:c>
      <x:c r="K1359" s="7" t="str">
        <x:v>需确认条件及分段</x:v>
      </x:c>
      <x:c r="L1359" s="6" t="str">
        <x:v>https://raw.githubusercontent.com/Mar-7th/StarRailRes/dbe8cdfcfb0bf657b9fe1cf92d5537f118ccb487/index_new/cn/character_skills.json</x:v>
      </x:c>
    </x:row>
    <x:row r="1360" ht="20" customHeight="1">
      <x:c r="A1360" s="6" t="str">
        <x:v>120101_10</x:v>
      </x:c>
      <x:c r="B1360" s="6" t="str">
        <x:v>120101</x:v>
      </x:c>
      <x:c r="C1360" s="6" t="n">
        <x:v>10</x:v>
      </x:c>
      <x:c r="D1360" s="6" t="str">
        <x:v>门前清</x:v>
      </x:c>
      <x:c r="E1360" s="7" t="str">
        <x:v>使用1张当前花色最少的琼玉牌，对指定敌方单体造成等同于青雀140%攻击力的量子属性伤害。</x:v>
      </x:c>
      <x:c r="F1360" s="6" t="n">
        <x:v>1.4</x:v>
      </x:c>
      <x:c r="G1360" s="6" t="n">
        <x:v>0</x:v>
      </x:c>
      <x:c r="H1360" s="6" t="n">
        <x:v>0</x:v>
      </x:c>
      <x:c r="I1360" s="6" t="n">
        <x:v>0</x:v>
      </x:c>
      <x:c r="J1360" s="6" t="str">
        <x:v>[1.4]</x:v>
      </x:c>
      <x:c r="K1360" s="7" t="str">
        <x:v>需确认条件及分段</x:v>
      </x:c>
      <x:c r="L1360" s="6" t="str">
        <x:v>https://raw.githubusercontent.com/Mar-7th/StarRailRes/dbe8cdfcfb0bf657b9fe1cf92d5537f118ccb487/index_new/cn/character_skills.json</x:v>
      </x:c>
    </x:row>
    <x:row r="1361" ht="38" customHeight="1">
      <x:c r="A1361" s="6" t="str">
        <x:v>120102_1</x:v>
      </x:c>
      <x:c r="B1361" s="6" t="str">
        <x:v>120102</x:v>
      </x:c>
      <x:c r="C1361" s="6" t="n">
        <x:v>1</x:v>
      </x:c>
      <x:c r="D1361" s="6" t="str">
        <x:v>海底捞月</x:v>
      </x:c>
      <x:c r="E1361" s="7" t="str">
        <x:v>立即抽取2张琼玉牌，使自身造成的伤害提高14%，持续至本回合结束。该效果可以叠加4层。施放该战技后，本回合不会结束。</x:v>
      </x:c>
      <x:c r="F1361" s="6" t="n">
        <x:v>0</x:v>
      </x:c>
      <x:c r="G1361" s="6" t="n">
        <x:v>0</x:v>
      </x:c>
      <x:c r="H1361" s="6" t="n">
        <x:v>0</x:v>
      </x:c>
      <x:c r="I1361" s="6" t="n">
        <x:v>0</x:v>
      </x:c>
      <x:c r="J1361" s="6" t="str">
        <x:v>[2, 0.14, 4]</x:v>
      </x:c>
      <x:c r="K1361" s="7" t="str">
        <x:v>无首段伤害倍率，请覆盖或设为辅助技能</x:v>
      </x:c>
      <x:c r="L1361" s="6" t="str">
        <x:v>https://raw.githubusercontent.com/Mar-7th/StarRailRes/dbe8cdfcfb0bf657b9fe1cf92d5537f118ccb487/index_new/cn/character_skills.json</x:v>
      </x:c>
    </x:row>
    <x:row r="1362" ht="38" customHeight="1">
      <x:c r="A1362" s="6" t="str">
        <x:v>120102_2</x:v>
      </x:c>
      <x:c r="B1362" s="6" t="str">
        <x:v>120102</x:v>
      </x:c>
      <x:c r="C1362" s="6" t="n">
        <x:v>2</x:v>
      </x:c>
      <x:c r="D1362" s="6" t="str">
        <x:v>海底捞月</x:v>
      </x:c>
      <x:c r="E1362" s="7" t="str">
        <x:v>立即抽取2张琼玉牌，使自身造成的伤害提高15.4%，持续至本回合结束。该效果可以叠加4层。施放该战技后，本回合不会结束。</x:v>
      </x:c>
      <x:c r="F1362" s="6" t="n">
        <x:v>0</x:v>
      </x:c>
      <x:c r="G1362" s="6" t="n">
        <x:v>0</x:v>
      </x:c>
      <x:c r="H1362" s="6" t="n">
        <x:v>0</x:v>
      </x:c>
      <x:c r="I1362" s="6" t="n">
        <x:v>0</x:v>
      </x:c>
      <x:c r="J1362" s="6" t="str">
        <x:v>[2, 0.154, 4]</x:v>
      </x:c>
      <x:c r="K1362" s="7" t="str">
        <x:v>无首段伤害倍率，请覆盖或设为辅助技能</x:v>
      </x:c>
      <x:c r="L1362" s="6" t="str">
        <x:v>https://raw.githubusercontent.com/Mar-7th/StarRailRes/dbe8cdfcfb0bf657b9fe1cf92d5537f118ccb487/index_new/cn/character_skills.json</x:v>
      </x:c>
    </x:row>
    <x:row r="1363" ht="38" customHeight="1">
      <x:c r="A1363" s="6" t="str">
        <x:v>120102_3</x:v>
      </x:c>
      <x:c r="B1363" s="6" t="str">
        <x:v>120102</x:v>
      </x:c>
      <x:c r="C1363" s="6" t="n">
        <x:v>3</x:v>
      </x:c>
      <x:c r="D1363" s="6" t="str">
        <x:v>海底捞月</x:v>
      </x:c>
      <x:c r="E1363" s="7" t="str">
        <x:v>立即抽取2张琼玉牌，使自身造成的伤害提高16.8%，持续至本回合结束。该效果可以叠加4层。施放该战技后，本回合不会结束。</x:v>
      </x:c>
      <x:c r="F1363" s="6" t="n">
        <x:v>0</x:v>
      </x:c>
      <x:c r="G1363" s="6" t="n">
        <x:v>0</x:v>
      </x:c>
      <x:c r="H1363" s="6" t="n">
        <x:v>0</x:v>
      </x:c>
      <x:c r="I1363" s="6" t="n">
        <x:v>0</x:v>
      </x:c>
      <x:c r="J1363" s="6" t="str">
        <x:v>[2, 0.168, 4]</x:v>
      </x:c>
      <x:c r="K1363" s="7" t="str">
        <x:v>无首段伤害倍率，请覆盖或设为辅助技能</x:v>
      </x:c>
      <x:c r="L1363" s="6" t="str">
        <x:v>https://raw.githubusercontent.com/Mar-7th/StarRailRes/dbe8cdfcfb0bf657b9fe1cf92d5537f118ccb487/index_new/cn/character_skills.json</x:v>
      </x:c>
    </x:row>
    <x:row r="1364" ht="38" customHeight="1">
      <x:c r="A1364" s="6" t="str">
        <x:v>120102_4</x:v>
      </x:c>
      <x:c r="B1364" s="6" t="str">
        <x:v>120102</x:v>
      </x:c>
      <x:c r="C1364" s="6" t="n">
        <x:v>4</x:v>
      </x:c>
      <x:c r="D1364" s="6" t="str">
        <x:v>海底捞月</x:v>
      </x:c>
      <x:c r="E1364" s="7" t="str">
        <x:v>立即抽取2张琼玉牌，使自身造成的伤害提高18.2%，持续至本回合结束。该效果可以叠加4层。施放该战技后，本回合不会结束。</x:v>
      </x:c>
      <x:c r="F1364" s="6" t="n">
        <x:v>0</x:v>
      </x:c>
      <x:c r="G1364" s="6" t="n">
        <x:v>0</x:v>
      </x:c>
      <x:c r="H1364" s="6" t="n">
        <x:v>0</x:v>
      </x:c>
      <x:c r="I1364" s="6" t="n">
        <x:v>0</x:v>
      </x:c>
      <x:c r="J1364" s="6" t="str">
        <x:v>[2, 0.182, 4]</x:v>
      </x:c>
      <x:c r="K1364" s="7" t="str">
        <x:v>无首段伤害倍率，请覆盖或设为辅助技能</x:v>
      </x:c>
      <x:c r="L1364" s="6" t="str">
        <x:v>https://raw.githubusercontent.com/Mar-7th/StarRailRes/dbe8cdfcfb0bf657b9fe1cf92d5537f118ccb487/index_new/cn/character_skills.json</x:v>
      </x:c>
    </x:row>
    <x:row r="1365" ht="38" customHeight="1">
      <x:c r="A1365" s="6" t="str">
        <x:v>120102_5</x:v>
      </x:c>
      <x:c r="B1365" s="6" t="str">
        <x:v>120102</x:v>
      </x:c>
      <x:c r="C1365" s="6" t="n">
        <x:v>5</x:v>
      </x:c>
      <x:c r="D1365" s="6" t="str">
        <x:v>海底捞月</x:v>
      </x:c>
      <x:c r="E1365" s="7" t="str">
        <x:v>立即抽取2张琼玉牌，使自身造成的伤害提高19.6%，持续至本回合结束。该效果可以叠加4层。施放该战技后，本回合不会结束。</x:v>
      </x:c>
      <x:c r="F1365" s="6" t="n">
        <x:v>0</x:v>
      </x:c>
      <x:c r="G1365" s="6" t="n">
        <x:v>0</x:v>
      </x:c>
      <x:c r="H1365" s="6" t="n">
        <x:v>0</x:v>
      </x:c>
      <x:c r="I1365" s="6" t="n">
        <x:v>0</x:v>
      </x:c>
      <x:c r="J1365" s="6" t="str">
        <x:v>[2, 0.196, 4]</x:v>
      </x:c>
      <x:c r="K1365" s="7" t="str">
        <x:v>无首段伤害倍率，请覆盖或设为辅助技能</x:v>
      </x:c>
      <x:c r="L1365" s="6" t="str">
        <x:v>https://raw.githubusercontent.com/Mar-7th/StarRailRes/dbe8cdfcfb0bf657b9fe1cf92d5537f118ccb487/index_new/cn/character_skills.json</x:v>
      </x:c>
    </x:row>
    <x:row r="1366" ht="38" customHeight="1">
      <x:c r="A1366" s="6" t="str">
        <x:v>120102_6</x:v>
      </x:c>
      <x:c r="B1366" s="6" t="str">
        <x:v>120102</x:v>
      </x:c>
      <x:c r="C1366" s="6" t="n">
        <x:v>6</x:v>
      </x:c>
      <x:c r="D1366" s="6" t="str">
        <x:v>海底捞月</x:v>
      </x:c>
      <x:c r="E1366" s="7" t="str">
        <x:v>立即抽取2张琼玉牌，使自身造成的伤害提高21%，持续至本回合结束。该效果可以叠加4层。施放该战技后，本回合不会结束。</x:v>
      </x:c>
      <x:c r="F1366" s="6" t="n">
        <x:v>0</x:v>
      </x:c>
      <x:c r="G1366" s="6" t="n">
        <x:v>0</x:v>
      </x:c>
      <x:c r="H1366" s="6" t="n">
        <x:v>0</x:v>
      </x:c>
      <x:c r="I1366" s="6" t="n">
        <x:v>0</x:v>
      </x:c>
      <x:c r="J1366" s="6" t="str">
        <x:v>[2, 0.21, 4]</x:v>
      </x:c>
      <x:c r="K1366" s="7" t="str">
        <x:v>无首段伤害倍率，请覆盖或设为辅助技能</x:v>
      </x:c>
      <x:c r="L1366" s="6" t="str">
        <x:v>https://raw.githubusercontent.com/Mar-7th/StarRailRes/dbe8cdfcfb0bf657b9fe1cf92d5537f118ccb487/index_new/cn/character_skills.json</x:v>
      </x:c>
    </x:row>
    <x:row r="1367" ht="38" customHeight="1">
      <x:c r="A1367" s="6" t="str">
        <x:v>120102_7</x:v>
      </x:c>
      <x:c r="B1367" s="6" t="str">
        <x:v>120102</x:v>
      </x:c>
      <x:c r="C1367" s="6" t="n">
        <x:v>7</x:v>
      </x:c>
      <x:c r="D1367" s="6" t="str">
        <x:v>海底捞月</x:v>
      </x:c>
      <x:c r="E1367" s="7" t="str">
        <x:v>立即抽取2张琼玉牌，使自身造成的伤害提高22.75%，持续至本回合结束。该效果可以叠加4层。施放该战技后，本回合不会结束。</x:v>
      </x:c>
      <x:c r="F1367" s="6" t="n">
        <x:v>0</x:v>
      </x:c>
      <x:c r="G1367" s="6" t="n">
        <x:v>0</x:v>
      </x:c>
      <x:c r="H1367" s="6" t="n">
        <x:v>0</x:v>
      </x:c>
      <x:c r="I1367" s="6" t="n">
        <x:v>0</x:v>
      </x:c>
      <x:c r="J1367" s="6" t="str">
        <x:v>[2, 0.2275, 4]</x:v>
      </x:c>
      <x:c r="K1367" s="7" t="str">
        <x:v>无首段伤害倍率，请覆盖或设为辅助技能</x:v>
      </x:c>
      <x:c r="L1367" s="6" t="str">
        <x:v>https://raw.githubusercontent.com/Mar-7th/StarRailRes/dbe8cdfcfb0bf657b9fe1cf92d5537f118ccb487/index_new/cn/character_skills.json</x:v>
      </x:c>
    </x:row>
    <x:row r="1368" ht="38" customHeight="1">
      <x:c r="A1368" s="6" t="str">
        <x:v>120102_8</x:v>
      </x:c>
      <x:c r="B1368" s="6" t="str">
        <x:v>120102</x:v>
      </x:c>
      <x:c r="C1368" s="6" t="n">
        <x:v>8</x:v>
      </x:c>
      <x:c r="D1368" s="6" t="str">
        <x:v>海底捞月</x:v>
      </x:c>
      <x:c r="E1368" s="7" t="str">
        <x:v>立即抽取2张琼玉牌，使自身造成的伤害提高24.5%，持续至本回合结束。该效果可以叠加4层。施放该战技后，本回合不会结束。</x:v>
      </x:c>
      <x:c r="F1368" s="6" t="n">
        <x:v>0</x:v>
      </x:c>
      <x:c r="G1368" s="6" t="n">
        <x:v>0</x:v>
      </x:c>
      <x:c r="H1368" s="6" t="n">
        <x:v>0</x:v>
      </x:c>
      <x:c r="I1368" s="6" t="n">
        <x:v>0</x:v>
      </x:c>
      <x:c r="J1368" s="6" t="str">
        <x:v>[2, 0.245, 4]</x:v>
      </x:c>
      <x:c r="K1368" s="7" t="str">
        <x:v>无首段伤害倍率，请覆盖或设为辅助技能</x:v>
      </x:c>
      <x:c r="L1368" s="6" t="str">
        <x:v>https://raw.githubusercontent.com/Mar-7th/StarRailRes/dbe8cdfcfb0bf657b9fe1cf92d5537f118ccb487/index_new/cn/character_skills.json</x:v>
      </x:c>
    </x:row>
    <x:row r="1369" ht="38" customHeight="1">
      <x:c r="A1369" s="6" t="str">
        <x:v>120102_9</x:v>
      </x:c>
      <x:c r="B1369" s="6" t="str">
        <x:v>120102</x:v>
      </x:c>
      <x:c r="C1369" s="6" t="n">
        <x:v>9</x:v>
      </x:c>
      <x:c r="D1369" s="6" t="str">
        <x:v>海底捞月</x:v>
      </x:c>
      <x:c r="E1369" s="7" t="str">
        <x:v>立即抽取2张琼玉牌，使自身造成的伤害提高26.25%，持续至本回合结束。该效果可以叠加4层。施放该战技后，本回合不会结束。</x:v>
      </x:c>
      <x:c r="F1369" s="6" t="n">
        <x:v>0</x:v>
      </x:c>
      <x:c r="G1369" s="6" t="n">
        <x:v>0</x:v>
      </x:c>
      <x:c r="H1369" s="6" t="n">
        <x:v>0</x:v>
      </x:c>
      <x:c r="I1369" s="6" t="n">
        <x:v>0</x:v>
      </x:c>
      <x:c r="J1369" s="6" t="str">
        <x:v>[2, 0.2625, 4]</x:v>
      </x:c>
      <x:c r="K1369" s="7" t="str">
        <x:v>无首段伤害倍率，请覆盖或设为辅助技能</x:v>
      </x:c>
      <x:c r="L1369" s="6" t="str">
        <x:v>https://raw.githubusercontent.com/Mar-7th/StarRailRes/dbe8cdfcfb0bf657b9fe1cf92d5537f118ccb487/index_new/cn/character_skills.json</x:v>
      </x:c>
    </x:row>
    <x:row r="1370" ht="38" customHeight="1">
      <x:c r="A1370" s="6" t="str">
        <x:v>120102_10</x:v>
      </x:c>
      <x:c r="B1370" s="6" t="str">
        <x:v>120102</x:v>
      </x:c>
      <x:c r="C1370" s="6" t="n">
        <x:v>10</x:v>
      </x:c>
      <x:c r="D1370" s="6" t="str">
        <x:v>海底捞月</x:v>
      </x:c>
      <x:c r="E1370" s="7" t="str">
        <x:v>立即抽取2张琼玉牌，使自身造成的伤害提高28%，持续至本回合结束。该效果可以叠加4层。施放该战技后，本回合不会结束。</x:v>
      </x:c>
      <x:c r="F1370" s="6" t="n">
        <x:v>0</x:v>
      </x:c>
      <x:c r="G1370" s="6" t="n">
        <x:v>0</x:v>
      </x:c>
      <x:c r="H1370" s="6" t="n">
        <x:v>0</x:v>
      </x:c>
      <x:c r="I1370" s="6" t="n">
        <x:v>0</x:v>
      </x:c>
      <x:c r="J1370" s="6" t="str">
        <x:v>[2, 0.28, 4]</x:v>
      </x:c>
      <x:c r="K1370" s="7" t="str">
        <x:v>无首段伤害倍率，请覆盖或设为辅助技能</x:v>
      </x:c>
      <x:c r="L1370" s="6" t="str">
        <x:v>https://raw.githubusercontent.com/Mar-7th/StarRailRes/dbe8cdfcfb0bf657b9fe1cf92d5537f118ccb487/index_new/cn/character_skills.json</x:v>
      </x:c>
    </x:row>
    <x:row r="1371" ht="38" customHeight="1">
      <x:c r="A1371" s="6" t="str">
        <x:v>120102_11</x:v>
      </x:c>
      <x:c r="B1371" s="6" t="str">
        <x:v>120102</x:v>
      </x:c>
      <x:c r="C1371" s="6" t="n">
        <x:v>11</x:v>
      </x:c>
      <x:c r="D1371" s="6" t="str">
        <x:v>海底捞月</x:v>
      </x:c>
      <x:c r="E1371" s="7" t="str">
        <x:v>立即抽取2张琼玉牌，使自身造成的伤害提高29.4%，持续至本回合结束。该效果可以叠加4层。施放该战技后，本回合不会结束。</x:v>
      </x:c>
      <x:c r="F1371" s="6" t="n">
        <x:v>0</x:v>
      </x:c>
      <x:c r="G1371" s="6" t="n">
        <x:v>0</x:v>
      </x:c>
      <x:c r="H1371" s="6" t="n">
        <x:v>0</x:v>
      </x:c>
      <x:c r="I1371" s="6" t="n">
        <x:v>0</x:v>
      </x:c>
      <x:c r="J1371" s="6" t="str">
        <x:v>[2, 0.294, 4]</x:v>
      </x:c>
      <x:c r="K1371" s="7" t="str">
        <x:v>无首段伤害倍率，请覆盖或设为辅助技能</x:v>
      </x:c>
      <x:c r="L1371" s="6" t="str">
        <x:v>https://raw.githubusercontent.com/Mar-7th/StarRailRes/dbe8cdfcfb0bf657b9fe1cf92d5537f118ccb487/index_new/cn/character_skills.json</x:v>
      </x:c>
    </x:row>
    <x:row r="1372" ht="38" customHeight="1">
      <x:c r="A1372" s="6" t="str">
        <x:v>120102_12</x:v>
      </x:c>
      <x:c r="B1372" s="6" t="str">
        <x:v>120102</x:v>
      </x:c>
      <x:c r="C1372" s="6" t="n">
        <x:v>12</x:v>
      </x:c>
      <x:c r="D1372" s="6" t="str">
        <x:v>海底捞月</x:v>
      </x:c>
      <x:c r="E1372" s="7" t="str">
        <x:v>立即抽取2张琼玉牌，使自身造成的伤害提高30.8%，持续至本回合结束。该效果可以叠加4层。施放该战技后，本回合不会结束。</x:v>
      </x:c>
      <x:c r="F1372" s="6" t="n">
        <x:v>0</x:v>
      </x:c>
      <x:c r="G1372" s="6" t="n">
        <x:v>0</x:v>
      </x:c>
      <x:c r="H1372" s="6" t="n">
        <x:v>0</x:v>
      </x:c>
      <x:c r="I1372" s="6" t="n">
        <x:v>0</x:v>
      </x:c>
      <x:c r="J1372" s="6" t="str">
        <x:v>[2, 0.308, 4]</x:v>
      </x:c>
      <x:c r="K1372" s="7" t="str">
        <x:v>无首段伤害倍率，请覆盖或设为辅助技能</x:v>
      </x:c>
      <x:c r="L1372" s="6" t="str">
        <x:v>https://raw.githubusercontent.com/Mar-7th/StarRailRes/dbe8cdfcfb0bf657b9fe1cf92d5537f118ccb487/index_new/cn/character_skills.json</x:v>
      </x:c>
    </x:row>
    <x:row r="1373" ht="38" customHeight="1">
      <x:c r="A1373" s="6" t="str">
        <x:v>120102_13</x:v>
      </x:c>
      <x:c r="B1373" s="6" t="str">
        <x:v>120102</x:v>
      </x:c>
      <x:c r="C1373" s="6" t="n">
        <x:v>13</x:v>
      </x:c>
      <x:c r="D1373" s="6" t="str">
        <x:v>海底捞月</x:v>
      </x:c>
      <x:c r="E1373" s="7" t="str">
        <x:v>立即抽取2张琼玉牌，使自身造成的伤害提高32.2%，持续至本回合结束。该效果可以叠加4层。施放该战技后，本回合不会结束。</x:v>
      </x:c>
      <x:c r="F1373" s="6" t="n">
        <x:v>0</x:v>
      </x:c>
      <x:c r="G1373" s="6" t="n">
        <x:v>0</x:v>
      </x:c>
      <x:c r="H1373" s="6" t="n">
        <x:v>0</x:v>
      </x:c>
      <x:c r="I1373" s="6" t="n">
        <x:v>0</x:v>
      </x:c>
      <x:c r="J1373" s="6" t="str">
        <x:v>[2, 0.322, 4]</x:v>
      </x:c>
      <x:c r="K1373" s="7" t="str">
        <x:v>无首段伤害倍率，请覆盖或设为辅助技能</x:v>
      </x:c>
      <x:c r="L1373" s="6" t="str">
        <x:v>https://raw.githubusercontent.com/Mar-7th/StarRailRes/dbe8cdfcfb0bf657b9fe1cf92d5537f118ccb487/index_new/cn/character_skills.json</x:v>
      </x:c>
    </x:row>
    <x:row r="1374" ht="38" customHeight="1">
      <x:c r="A1374" s="6" t="str">
        <x:v>120102_14</x:v>
      </x:c>
      <x:c r="B1374" s="6" t="str">
        <x:v>120102</x:v>
      </x:c>
      <x:c r="C1374" s="6" t="n">
        <x:v>14</x:v>
      </x:c>
      <x:c r="D1374" s="6" t="str">
        <x:v>海底捞月</x:v>
      </x:c>
      <x:c r="E1374" s="7" t="str">
        <x:v>立即抽取2张琼玉牌，使自身造成的伤害提高33.6%，持续至本回合结束。该效果可以叠加4层。施放该战技后，本回合不会结束。</x:v>
      </x:c>
      <x:c r="F1374" s="6" t="n">
        <x:v>0</x:v>
      </x:c>
      <x:c r="G1374" s="6" t="n">
        <x:v>0</x:v>
      </x:c>
      <x:c r="H1374" s="6" t="n">
        <x:v>0</x:v>
      </x:c>
      <x:c r="I1374" s="6" t="n">
        <x:v>0</x:v>
      </x:c>
      <x:c r="J1374" s="6" t="str">
        <x:v>[2, 0.336, 4]</x:v>
      </x:c>
      <x:c r="K1374" s="7" t="str">
        <x:v>无首段伤害倍率，请覆盖或设为辅助技能</x:v>
      </x:c>
      <x:c r="L1374" s="6" t="str">
        <x:v>https://raw.githubusercontent.com/Mar-7th/StarRailRes/dbe8cdfcfb0bf657b9fe1cf92d5537f118ccb487/index_new/cn/character_skills.json</x:v>
      </x:c>
    </x:row>
    <x:row r="1375" ht="38" customHeight="1">
      <x:c r="A1375" s="6" t="str">
        <x:v>120102_15</x:v>
      </x:c>
      <x:c r="B1375" s="6" t="str">
        <x:v>120102</x:v>
      </x:c>
      <x:c r="C1375" s="6" t="n">
        <x:v>15</x:v>
      </x:c>
      <x:c r="D1375" s="6" t="str">
        <x:v>海底捞月</x:v>
      </x:c>
      <x:c r="E1375" s="7" t="str">
        <x:v>立即抽取2张琼玉牌，使自身造成的伤害提高35%，持续至本回合结束。该效果可以叠加4层。施放该战技后，本回合不会结束。</x:v>
      </x:c>
      <x:c r="F1375" s="6" t="n">
        <x:v>0</x:v>
      </x:c>
      <x:c r="G1375" s="6" t="n">
        <x:v>0</x:v>
      </x:c>
      <x:c r="H1375" s="6" t="n">
        <x:v>0</x:v>
      </x:c>
      <x:c r="I1375" s="6" t="n">
        <x:v>0</x:v>
      </x:c>
      <x:c r="J1375" s="6" t="str">
        <x:v>[2, 0.35, 4]</x:v>
      </x:c>
      <x:c r="K1375" s="7" t="str">
        <x:v>无首段伤害倍率，请覆盖或设为辅助技能</x:v>
      </x:c>
      <x:c r="L1375" s="6" t="str">
        <x:v>https://raw.githubusercontent.com/Mar-7th/StarRailRes/dbe8cdfcfb0bf657b9fe1cf92d5537f118ccb487/index_new/cn/character_skills.json</x:v>
      </x:c>
    </x:row>
    <x:row r="1376" ht="20" customHeight="1">
      <x:c r="A1376" s="6" t="str">
        <x:v>120103_1</x:v>
      </x:c>
      <x:c r="B1376" s="6" t="str">
        <x:v>120103</x:v>
      </x:c>
      <x:c r="C1376" s="6" t="n">
        <x:v>1</x:v>
      </x:c>
      <x:c r="D1376" s="6" t="str">
        <x:v>四幺暗刻？和！</x:v>
      </x:c>
      <x:c r="E1376" s="7" t="str">
        <x:v>对敌方全体造成等同于青雀120%攻击力的量子属性伤害，并获得4张相同花色的琼玉牌。</x:v>
      </x:c>
      <x:c r="F1376" s="6" t="n">
        <x:v>1.2</x:v>
      </x:c>
      <x:c r="G1376" s="6" t="n">
        <x:v>0</x:v>
      </x:c>
      <x:c r="H1376" s="6" t="n">
        <x:v>0</x:v>
      </x:c>
      <x:c r="I1376" s="6" t="n">
        <x:v>0</x:v>
      </x:c>
      <x:c r="J1376" s="6" t="str">
        <x:v>[1.2]</x:v>
      </x:c>
      <x:c r="K1376" s="7" t="str">
        <x:v>需确认条件及分段</x:v>
      </x:c>
      <x:c r="L1376" s="6" t="str">
        <x:v>https://raw.githubusercontent.com/Mar-7th/StarRailRes/dbe8cdfcfb0bf657b9fe1cf92d5537f118ccb487/index_new/cn/character_skills.json</x:v>
      </x:c>
    </x:row>
    <x:row r="1377" ht="20" customHeight="1">
      <x:c r="A1377" s="6" t="str">
        <x:v>120103_2</x:v>
      </x:c>
      <x:c r="B1377" s="6" t="str">
        <x:v>120103</x:v>
      </x:c>
      <x:c r="C1377" s="6" t="n">
        <x:v>2</x:v>
      </x:c>
      <x:c r="D1377" s="6" t="str">
        <x:v>四幺暗刻？和！</x:v>
      </x:c>
      <x:c r="E1377" s="7" t="str">
        <x:v>对敌方全体造成等同于青雀128%攻击力的量子属性伤害，并获得4张相同花色的琼玉牌。</x:v>
      </x:c>
      <x:c r="F1377" s="6" t="n">
        <x:v>1.28</x:v>
      </x:c>
      <x:c r="G1377" s="6" t="n">
        <x:v>0</x:v>
      </x:c>
      <x:c r="H1377" s="6" t="n">
        <x:v>0</x:v>
      </x:c>
      <x:c r="I1377" s="6" t="n">
        <x:v>0</x:v>
      </x:c>
      <x:c r="J1377" s="6" t="str">
        <x:v>[1.28]</x:v>
      </x:c>
      <x:c r="K1377" s="7" t="str">
        <x:v>需确认条件及分段</x:v>
      </x:c>
      <x:c r="L1377" s="6" t="str">
        <x:v>https://raw.githubusercontent.com/Mar-7th/StarRailRes/dbe8cdfcfb0bf657b9fe1cf92d5537f118ccb487/index_new/cn/character_skills.json</x:v>
      </x:c>
    </x:row>
    <x:row r="1378" ht="20" customHeight="1">
      <x:c r="A1378" s="6" t="str">
        <x:v>120103_3</x:v>
      </x:c>
      <x:c r="B1378" s="6" t="str">
        <x:v>120103</x:v>
      </x:c>
      <x:c r="C1378" s="6" t="n">
        <x:v>3</x:v>
      </x:c>
      <x:c r="D1378" s="6" t="str">
        <x:v>四幺暗刻？和！</x:v>
      </x:c>
      <x:c r="E1378" s="7" t="str">
        <x:v>对敌方全体造成等同于青雀136%攻击力的量子属性伤害，并获得4张相同花色的琼玉牌。</x:v>
      </x:c>
      <x:c r="F1378" s="6" t="n">
        <x:v>1.36</x:v>
      </x:c>
      <x:c r="G1378" s="6" t="n">
        <x:v>0</x:v>
      </x:c>
      <x:c r="H1378" s="6" t="n">
        <x:v>0</x:v>
      </x:c>
      <x:c r="I1378" s="6" t="n">
        <x:v>0</x:v>
      </x:c>
      <x:c r="J1378" s="6" t="str">
        <x:v>[1.36]</x:v>
      </x:c>
      <x:c r="K1378" s="7" t="str">
        <x:v>需确认条件及分段</x:v>
      </x:c>
      <x:c r="L1378" s="6" t="str">
        <x:v>https://raw.githubusercontent.com/Mar-7th/StarRailRes/dbe8cdfcfb0bf657b9fe1cf92d5537f118ccb487/index_new/cn/character_skills.json</x:v>
      </x:c>
    </x:row>
    <x:row r="1379" ht="20" customHeight="1">
      <x:c r="A1379" s="6" t="str">
        <x:v>120103_4</x:v>
      </x:c>
      <x:c r="B1379" s="6" t="str">
        <x:v>120103</x:v>
      </x:c>
      <x:c r="C1379" s="6" t="n">
        <x:v>4</x:v>
      </x:c>
      <x:c r="D1379" s="6" t="str">
        <x:v>四幺暗刻？和！</x:v>
      </x:c>
      <x:c r="E1379" s="7" t="str">
        <x:v>对敌方全体造成等同于青雀144%攻击力的量子属性伤害，并获得4张相同花色的琼玉牌。</x:v>
      </x:c>
      <x:c r="F1379" s="6" t="n">
        <x:v>1.44</x:v>
      </x:c>
      <x:c r="G1379" s="6" t="n">
        <x:v>0</x:v>
      </x:c>
      <x:c r="H1379" s="6" t="n">
        <x:v>0</x:v>
      </x:c>
      <x:c r="I1379" s="6" t="n">
        <x:v>0</x:v>
      </x:c>
      <x:c r="J1379" s="6" t="str">
        <x:v>[1.44]</x:v>
      </x:c>
      <x:c r="K1379" s="7" t="str">
        <x:v>需确认条件及分段</x:v>
      </x:c>
      <x:c r="L1379" s="6" t="str">
        <x:v>https://raw.githubusercontent.com/Mar-7th/StarRailRes/dbe8cdfcfb0bf657b9fe1cf92d5537f118ccb487/index_new/cn/character_skills.json</x:v>
      </x:c>
    </x:row>
    <x:row r="1380" ht="20" customHeight="1">
      <x:c r="A1380" s="6" t="str">
        <x:v>120103_5</x:v>
      </x:c>
      <x:c r="B1380" s="6" t="str">
        <x:v>120103</x:v>
      </x:c>
      <x:c r="C1380" s="6" t="n">
        <x:v>5</x:v>
      </x:c>
      <x:c r="D1380" s="6" t="str">
        <x:v>四幺暗刻？和！</x:v>
      </x:c>
      <x:c r="E1380" s="7" t="str">
        <x:v>对敌方全体造成等同于青雀152%攻击力的量子属性伤害，并获得4张相同花色的琼玉牌。</x:v>
      </x:c>
      <x:c r="F1380" s="6" t="n">
        <x:v>1.52</x:v>
      </x:c>
      <x:c r="G1380" s="6" t="n">
        <x:v>0</x:v>
      </x:c>
      <x:c r="H1380" s="6" t="n">
        <x:v>0</x:v>
      </x:c>
      <x:c r="I1380" s="6" t="n">
        <x:v>0</x:v>
      </x:c>
      <x:c r="J1380" s="6" t="str">
        <x:v>[1.52]</x:v>
      </x:c>
      <x:c r="K1380" s="7" t="str">
        <x:v>需确认条件及分段</x:v>
      </x:c>
      <x:c r="L1380" s="6" t="str">
        <x:v>https://raw.githubusercontent.com/Mar-7th/StarRailRes/dbe8cdfcfb0bf657b9fe1cf92d5537f118ccb487/index_new/cn/character_skills.json</x:v>
      </x:c>
    </x:row>
    <x:row r="1381" ht="20" customHeight="1">
      <x:c r="A1381" s="6" t="str">
        <x:v>120103_6</x:v>
      </x:c>
      <x:c r="B1381" s="6" t="str">
        <x:v>120103</x:v>
      </x:c>
      <x:c r="C1381" s="6" t="n">
        <x:v>6</x:v>
      </x:c>
      <x:c r="D1381" s="6" t="str">
        <x:v>四幺暗刻？和！</x:v>
      </x:c>
      <x:c r="E1381" s="7" t="str">
        <x:v>对敌方全体造成等同于青雀160%攻击力的量子属性伤害，并获得4张相同花色的琼玉牌。</x:v>
      </x:c>
      <x:c r="F1381" s="6" t="n">
        <x:v>1.6</x:v>
      </x:c>
      <x:c r="G1381" s="6" t="n">
        <x:v>0</x:v>
      </x:c>
      <x:c r="H1381" s="6" t="n">
        <x:v>0</x:v>
      </x:c>
      <x:c r="I1381" s="6" t="n">
        <x:v>0</x:v>
      </x:c>
      <x:c r="J1381" s="6" t="str">
        <x:v>[1.6]</x:v>
      </x:c>
      <x:c r="K1381" s="7" t="str">
        <x:v>需确认条件及分段</x:v>
      </x:c>
      <x:c r="L1381" s="6" t="str">
        <x:v>https://raw.githubusercontent.com/Mar-7th/StarRailRes/dbe8cdfcfb0bf657b9fe1cf92d5537f118ccb487/index_new/cn/character_skills.json</x:v>
      </x:c>
    </x:row>
    <x:row r="1382" ht="20" customHeight="1">
      <x:c r="A1382" s="6" t="str">
        <x:v>120103_7</x:v>
      </x:c>
      <x:c r="B1382" s="6" t="str">
        <x:v>120103</x:v>
      </x:c>
      <x:c r="C1382" s="6" t="n">
        <x:v>7</x:v>
      </x:c>
      <x:c r="D1382" s="6" t="str">
        <x:v>四幺暗刻？和！</x:v>
      </x:c>
      <x:c r="E1382" s="7" t="str">
        <x:v>对敌方全体造成等同于青雀170%攻击力的量子属性伤害，并获得4张相同花色的琼玉牌。</x:v>
      </x:c>
      <x:c r="F1382" s="6" t="n">
        <x:v>1.7</x:v>
      </x:c>
      <x:c r="G1382" s="6" t="n">
        <x:v>0</x:v>
      </x:c>
      <x:c r="H1382" s="6" t="n">
        <x:v>0</x:v>
      </x:c>
      <x:c r="I1382" s="6" t="n">
        <x:v>0</x:v>
      </x:c>
      <x:c r="J1382" s="6" t="str">
        <x:v>[1.7]</x:v>
      </x:c>
      <x:c r="K1382" s="7" t="str">
        <x:v>需确认条件及分段</x:v>
      </x:c>
      <x:c r="L1382" s="6" t="str">
        <x:v>https://raw.githubusercontent.com/Mar-7th/StarRailRes/dbe8cdfcfb0bf657b9fe1cf92d5537f118ccb487/index_new/cn/character_skills.json</x:v>
      </x:c>
    </x:row>
    <x:row r="1383" ht="20" customHeight="1">
      <x:c r="A1383" s="6" t="str">
        <x:v>120103_8</x:v>
      </x:c>
      <x:c r="B1383" s="6" t="str">
        <x:v>120103</x:v>
      </x:c>
      <x:c r="C1383" s="6" t="n">
        <x:v>8</x:v>
      </x:c>
      <x:c r="D1383" s="6" t="str">
        <x:v>四幺暗刻？和！</x:v>
      </x:c>
      <x:c r="E1383" s="7" t="str">
        <x:v>对敌方全体造成等同于青雀180%攻击力的量子属性伤害，并获得4张相同花色的琼玉牌。</x:v>
      </x:c>
      <x:c r="F1383" s="6" t="n">
        <x:v>1.8</x:v>
      </x:c>
      <x:c r="G1383" s="6" t="n">
        <x:v>0</x:v>
      </x:c>
      <x:c r="H1383" s="6" t="n">
        <x:v>0</x:v>
      </x:c>
      <x:c r="I1383" s="6" t="n">
        <x:v>0</x:v>
      </x:c>
      <x:c r="J1383" s="6" t="str">
        <x:v>[1.8]</x:v>
      </x:c>
      <x:c r="K1383" s="7" t="str">
        <x:v>需确认条件及分段</x:v>
      </x:c>
      <x:c r="L1383" s="6" t="str">
        <x:v>https://raw.githubusercontent.com/Mar-7th/StarRailRes/dbe8cdfcfb0bf657b9fe1cf92d5537f118ccb487/index_new/cn/character_skills.json</x:v>
      </x:c>
    </x:row>
    <x:row r="1384" ht="20" customHeight="1">
      <x:c r="A1384" s="6" t="str">
        <x:v>120103_9</x:v>
      </x:c>
      <x:c r="B1384" s="6" t="str">
        <x:v>120103</x:v>
      </x:c>
      <x:c r="C1384" s="6" t="n">
        <x:v>9</x:v>
      </x:c>
      <x:c r="D1384" s="6" t="str">
        <x:v>四幺暗刻？和！</x:v>
      </x:c>
      <x:c r="E1384" s="7" t="str">
        <x:v>对敌方全体造成等同于青雀190%攻击力的量子属性伤害，并获得4张相同花色的琼玉牌。</x:v>
      </x:c>
      <x:c r="F1384" s="6" t="n">
        <x:v>1.9</x:v>
      </x:c>
      <x:c r="G1384" s="6" t="n">
        <x:v>0</x:v>
      </x:c>
      <x:c r="H1384" s="6" t="n">
        <x:v>0</x:v>
      </x:c>
      <x:c r="I1384" s="6" t="n">
        <x:v>0</x:v>
      </x:c>
      <x:c r="J1384" s="6" t="str">
        <x:v>[1.9]</x:v>
      </x:c>
      <x:c r="K1384" s="7" t="str">
        <x:v>需确认条件及分段</x:v>
      </x:c>
      <x:c r="L1384" s="6" t="str">
        <x:v>https://raw.githubusercontent.com/Mar-7th/StarRailRes/dbe8cdfcfb0bf657b9fe1cf92d5537f118ccb487/index_new/cn/character_skills.json</x:v>
      </x:c>
    </x:row>
    <x:row r="1385" ht="20" customHeight="1">
      <x:c r="A1385" s="6" t="str">
        <x:v>120103_10</x:v>
      </x:c>
      <x:c r="B1385" s="6" t="str">
        <x:v>120103</x:v>
      </x:c>
      <x:c r="C1385" s="6" t="n">
        <x:v>10</x:v>
      </x:c>
      <x:c r="D1385" s="6" t="str">
        <x:v>四幺暗刻？和！</x:v>
      </x:c>
      <x:c r="E1385" s="7" t="str">
        <x:v>对敌方全体造成等同于青雀200%攻击力的量子属性伤害，并获得4张相同花色的琼玉牌。</x:v>
      </x:c>
      <x:c r="F1385" s="6" t="n">
        <x:v>2</x:v>
      </x:c>
      <x:c r="G1385" s="6" t="n">
        <x:v>0</x:v>
      </x:c>
      <x:c r="H1385" s="6" t="n">
        <x:v>0</x:v>
      </x:c>
      <x:c r="I1385" s="6" t="n">
        <x:v>0</x:v>
      </x:c>
      <x:c r="J1385" s="6" t="str">
        <x:v>[2]</x:v>
      </x:c>
      <x:c r="K1385" s="7" t="str">
        <x:v>需确认条件及分段</x:v>
      </x:c>
      <x:c r="L1385" s="6" t="str">
        <x:v>https://raw.githubusercontent.com/Mar-7th/StarRailRes/dbe8cdfcfb0bf657b9fe1cf92d5537f118ccb487/index_new/cn/character_skills.json</x:v>
      </x:c>
    </x:row>
    <x:row r="1386" ht="20" customHeight="1">
      <x:c r="A1386" s="6" t="str">
        <x:v>120103_11</x:v>
      </x:c>
      <x:c r="B1386" s="6" t="str">
        <x:v>120103</x:v>
      </x:c>
      <x:c r="C1386" s="6" t="n">
        <x:v>11</x:v>
      </x:c>
      <x:c r="D1386" s="6" t="str">
        <x:v>四幺暗刻？和！</x:v>
      </x:c>
      <x:c r="E1386" s="7" t="str">
        <x:v>对敌方全体造成等同于青雀208%攻击力的量子属性伤害，并获得4张相同花色的琼玉牌。</x:v>
      </x:c>
      <x:c r="F1386" s="6" t="n">
        <x:v>2.08</x:v>
      </x:c>
      <x:c r="G1386" s="6" t="n">
        <x:v>0</x:v>
      </x:c>
      <x:c r="H1386" s="6" t="n">
        <x:v>0</x:v>
      </x:c>
      <x:c r="I1386" s="6" t="n">
        <x:v>0</x:v>
      </x:c>
      <x:c r="J1386" s="6" t="str">
        <x:v>[2.08]</x:v>
      </x:c>
      <x:c r="K1386" s="7" t="str">
        <x:v>需确认条件及分段</x:v>
      </x:c>
      <x:c r="L1386" s="6" t="str">
        <x:v>https://raw.githubusercontent.com/Mar-7th/StarRailRes/dbe8cdfcfb0bf657b9fe1cf92d5537f118ccb487/index_new/cn/character_skills.json</x:v>
      </x:c>
    </x:row>
    <x:row r="1387" ht="20" customHeight="1">
      <x:c r="A1387" s="6" t="str">
        <x:v>120103_12</x:v>
      </x:c>
      <x:c r="B1387" s="6" t="str">
        <x:v>120103</x:v>
      </x:c>
      <x:c r="C1387" s="6" t="n">
        <x:v>12</x:v>
      </x:c>
      <x:c r="D1387" s="6" t="str">
        <x:v>四幺暗刻？和！</x:v>
      </x:c>
      <x:c r="E1387" s="7" t="str">
        <x:v>对敌方全体造成等同于青雀216%攻击力的量子属性伤害，并获得4张相同花色的琼玉牌。</x:v>
      </x:c>
      <x:c r="F1387" s="6" t="n">
        <x:v>2.16</x:v>
      </x:c>
      <x:c r="G1387" s="6" t="n">
        <x:v>0</x:v>
      </x:c>
      <x:c r="H1387" s="6" t="n">
        <x:v>0</x:v>
      </x:c>
      <x:c r="I1387" s="6" t="n">
        <x:v>0</x:v>
      </x:c>
      <x:c r="J1387" s="6" t="str">
        <x:v>[2.16]</x:v>
      </x:c>
      <x:c r="K1387" s="7" t="str">
        <x:v>需确认条件及分段</x:v>
      </x:c>
      <x:c r="L1387" s="6" t="str">
        <x:v>https://raw.githubusercontent.com/Mar-7th/StarRailRes/dbe8cdfcfb0bf657b9fe1cf92d5537f118ccb487/index_new/cn/character_skills.json</x:v>
      </x:c>
    </x:row>
    <x:row r="1388" ht="20" customHeight="1">
      <x:c r="A1388" s="6" t="str">
        <x:v>120103_13</x:v>
      </x:c>
      <x:c r="B1388" s="6" t="str">
        <x:v>120103</x:v>
      </x:c>
      <x:c r="C1388" s="6" t="n">
        <x:v>13</x:v>
      </x:c>
      <x:c r="D1388" s="6" t="str">
        <x:v>四幺暗刻？和！</x:v>
      </x:c>
      <x:c r="E1388" s="7" t="str">
        <x:v>对敌方全体造成等同于青雀224%攻击力的量子属性伤害，并获得4张相同花色的琼玉牌。</x:v>
      </x:c>
      <x:c r="F1388" s="6" t="n">
        <x:v>2.24</x:v>
      </x:c>
      <x:c r="G1388" s="6" t="n">
        <x:v>0</x:v>
      </x:c>
      <x:c r="H1388" s="6" t="n">
        <x:v>0</x:v>
      </x:c>
      <x:c r="I1388" s="6" t="n">
        <x:v>0</x:v>
      </x:c>
      <x:c r="J1388" s="6" t="str">
        <x:v>[2.24]</x:v>
      </x:c>
      <x:c r="K1388" s="7" t="str">
        <x:v>需确认条件及分段</x:v>
      </x:c>
      <x:c r="L1388" s="6" t="str">
        <x:v>https://raw.githubusercontent.com/Mar-7th/StarRailRes/dbe8cdfcfb0bf657b9fe1cf92d5537f118ccb487/index_new/cn/character_skills.json</x:v>
      </x:c>
    </x:row>
    <x:row r="1389" ht="20" customHeight="1">
      <x:c r="A1389" s="6" t="str">
        <x:v>120103_14</x:v>
      </x:c>
      <x:c r="B1389" s="6" t="str">
        <x:v>120103</x:v>
      </x:c>
      <x:c r="C1389" s="6" t="n">
        <x:v>14</x:v>
      </x:c>
      <x:c r="D1389" s="6" t="str">
        <x:v>四幺暗刻？和！</x:v>
      </x:c>
      <x:c r="E1389" s="7" t="str">
        <x:v>对敌方全体造成等同于青雀232%攻击力的量子属性伤害，并获得4张相同花色的琼玉牌。</x:v>
      </x:c>
      <x:c r="F1389" s="6" t="n">
        <x:v>2.32</x:v>
      </x:c>
      <x:c r="G1389" s="6" t="n">
        <x:v>0</x:v>
      </x:c>
      <x:c r="H1389" s="6" t="n">
        <x:v>0</x:v>
      </x:c>
      <x:c r="I1389" s="6" t="n">
        <x:v>0</x:v>
      </x:c>
      <x:c r="J1389" s="6" t="str">
        <x:v>[2.32]</x:v>
      </x:c>
      <x:c r="K1389" s="7" t="str">
        <x:v>需确认条件及分段</x:v>
      </x:c>
      <x:c r="L1389" s="6" t="str">
        <x:v>https://raw.githubusercontent.com/Mar-7th/StarRailRes/dbe8cdfcfb0bf657b9fe1cf92d5537f118ccb487/index_new/cn/character_skills.json</x:v>
      </x:c>
    </x:row>
    <x:row r="1390" ht="20" customHeight="1">
      <x:c r="A1390" s="6" t="str">
        <x:v>120103_15</x:v>
      </x:c>
      <x:c r="B1390" s="6" t="str">
        <x:v>120103</x:v>
      </x:c>
      <x:c r="C1390" s="6" t="n">
        <x:v>15</x:v>
      </x:c>
      <x:c r="D1390" s="6" t="str">
        <x:v>四幺暗刻？和！</x:v>
      </x:c>
      <x:c r="E1390" s="7" t="str">
        <x:v>对敌方全体造成等同于青雀240%攻击力的量子属性伤害，并获得4张相同花色的琼玉牌。</x:v>
      </x:c>
      <x:c r="F1390" s="6" t="n">
        <x:v>2.4</x:v>
      </x:c>
      <x:c r="G1390" s="6" t="n">
        <x:v>0</x:v>
      </x:c>
      <x:c r="H1390" s="6" t="n">
        <x:v>0</x:v>
      </x:c>
      <x:c r="I1390" s="6" t="n">
        <x:v>0</x:v>
      </x:c>
      <x:c r="J1390" s="6" t="str">
        <x:v>[2.4]</x:v>
      </x:c>
      <x:c r="K1390" s="7" t="str">
        <x:v>需确认条件及分段</x:v>
      </x:c>
      <x:c r="L1390" s="6" t="str">
        <x:v>https://raw.githubusercontent.com/Mar-7th/StarRailRes/dbe8cdfcfb0bf657b9fe1cf92d5537f118ccb487/index_new/cn/character_skills.json</x:v>
      </x:c>
    </x:row>
    <x:row r="1391" ht="68" customHeight="1">
      <x:c r="A1391" s="6" t="str">
        <x:v>120104_1</x:v>
      </x:c>
      <x:c r="B1391" s="6" t="str">
        <x:v>120104</x:v>
      </x:c>
      <x:c r="C1391" s="6" t="n">
        <x:v>1</x:v>
      </x:c>
      <x:c r="D1391" s="6" t="str">
        <x:v>帝垣琼玉</x:v>
      </x:c>
      <x:c r="E1391"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处于【暗杠】状态时无法再次施放战技，同时使自身攻击力提高36%，普攻【门前清】强化为【杠上开花！】，【暗杠】状态会在施放【杠上开花！】后结束。</x:v>
      </x:c>
      <x:c r="F1391" s="6" t="n">
        <x:v>0</x:v>
      </x:c>
      <x:c r="G1391" s="6" t="n">
        <x:v>0</x:v>
      </x:c>
      <x:c r="H1391" s="6" t="n">
        <x:v>0</x:v>
      </x:c>
      <x:c r="I1391" s="6" t="n">
        <x:v>0</x:v>
      </x:c>
      <x:c r="J1391" s="6" t="str">
        <x:v>[0.36]</x:v>
      </x:c>
      <x:c r="K1391" s="7" t="str">
        <x:v>无首段伤害倍率，请覆盖或设为辅助技能</x:v>
      </x:c>
      <x:c r="L1391" s="6" t="str">
        <x:v>https://raw.githubusercontent.com/Mar-7th/StarRailRes/dbe8cdfcfb0bf657b9fe1cf92d5537f118ccb487/index_new/cn/character_skills.json</x:v>
      </x:c>
    </x:row>
    <x:row r="1392" ht="68" customHeight="1">
      <x:c r="A1392" s="6" t="str">
        <x:v>120104_2</x:v>
      </x:c>
      <x:c r="B1392" s="6" t="str">
        <x:v>120104</x:v>
      </x:c>
      <x:c r="C1392" s="6" t="n">
        <x:v>2</x:v>
      </x:c>
      <x:c r="D1392" s="6" t="str">
        <x:v>帝垣琼玉</x:v>
      </x:c>
      <x:c r="E1392"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处于【暗杠】状态时无法再次施放战技，同时使自身攻击力提高39.6%，普攻【门前清】强化为【杠上开花！】，【暗杠】状态会在施放【杠上开花！】后结束。</x:v>
      </x:c>
      <x:c r="F1392" s="6" t="n">
        <x:v>0</x:v>
      </x:c>
      <x:c r="G1392" s="6" t="n">
        <x:v>0</x:v>
      </x:c>
      <x:c r="H1392" s="6" t="n">
        <x:v>0</x:v>
      </x:c>
      <x:c r="I1392" s="6" t="n">
        <x:v>0</x:v>
      </x:c>
      <x:c r="J1392" s="6" t="str">
        <x:v>[0.396]</x:v>
      </x:c>
      <x:c r="K1392" s="7" t="str">
        <x:v>无首段伤害倍率，请覆盖或设为辅助技能</x:v>
      </x:c>
      <x:c r="L1392" s="6" t="str">
        <x:v>https://raw.githubusercontent.com/Mar-7th/StarRailRes/dbe8cdfcfb0bf657b9fe1cf92d5537f118ccb487/index_new/cn/character_skills.json</x:v>
      </x:c>
    </x:row>
    <x:row r="1393" ht="68" customHeight="1">
      <x:c r="A1393" s="6" t="str">
        <x:v>120104_3</x:v>
      </x:c>
      <x:c r="B1393" s="6" t="str">
        <x:v>120104</x:v>
      </x:c>
      <x:c r="C1393" s="6" t="n">
        <x:v>3</x:v>
      </x:c>
      <x:c r="D1393" s="6" t="str">
        <x:v>帝垣琼玉</x:v>
      </x:c>
      <x:c r="E1393"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处于【暗杠】状态时无法再次施放战技，同时使自身攻击力提高43.2%，普攻【门前清】强化为【杠上开花！】，【暗杠】状态会在施放【杠上开花！】后结束。</x:v>
      </x:c>
      <x:c r="F1393" s="6" t="n">
        <x:v>0</x:v>
      </x:c>
      <x:c r="G1393" s="6" t="n">
        <x:v>0</x:v>
      </x:c>
      <x:c r="H1393" s="6" t="n">
        <x:v>0</x:v>
      </x:c>
      <x:c r="I1393" s="6" t="n">
        <x:v>0</x:v>
      </x:c>
      <x:c r="J1393" s="6" t="str">
        <x:v>[0.432]</x:v>
      </x:c>
      <x:c r="K1393" s="7" t="str">
        <x:v>无首段伤害倍率，请覆盖或设为辅助技能</x:v>
      </x:c>
      <x:c r="L1393" s="6" t="str">
        <x:v>https://raw.githubusercontent.com/Mar-7th/StarRailRes/dbe8cdfcfb0bf657b9fe1cf92d5537f118ccb487/index_new/cn/character_skills.json</x:v>
      </x:c>
    </x:row>
    <x:row r="1394" ht="68" customHeight="1">
      <x:c r="A1394" s="6" t="str">
        <x:v>120104_4</x:v>
      </x:c>
      <x:c r="B1394" s="6" t="str">
        <x:v>120104</x:v>
      </x:c>
      <x:c r="C1394" s="6" t="n">
        <x:v>4</x:v>
      </x:c>
      <x:c r="D1394" s="6" t="str">
        <x:v>帝垣琼玉</x:v>
      </x:c>
      <x:c r="E1394"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处于【暗杠】状态时无法再次施放战技，同时使自身攻击力提高46.8%，普攻【门前清】强化为【杠上开花！】，【暗杠】状态会在施放【杠上开花！】后结束。</x:v>
      </x:c>
      <x:c r="F1394" s="6" t="n">
        <x:v>0</x:v>
      </x:c>
      <x:c r="G1394" s="6" t="n">
        <x:v>0</x:v>
      </x:c>
      <x:c r="H1394" s="6" t="n">
        <x:v>0</x:v>
      </x:c>
      <x:c r="I1394" s="6" t="n">
        <x:v>0</x:v>
      </x:c>
      <x:c r="J1394" s="6" t="str">
        <x:v>[0.468]</x:v>
      </x:c>
      <x:c r="K1394" s="7" t="str">
        <x:v>无首段伤害倍率，请覆盖或设为辅助技能</x:v>
      </x:c>
      <x:c r="L1394" s="6" t="str">
        <x:v>https://raw.githubusercontent.com/Mar-7th/StarRailRes/dbe8cdfcfb0bf657b9fe1cf92d5537f118ccb487/index_new/cn/character_skills.json</x:v>
      </x:c>
    </x:row>
    <x:row r="1395" ht="68" customHeight="1">
      <x:c r="A1395" s="6" t="str">
        <x:v>120104_5</x:v>
      </x:c>
      <x:c r="B1395" s="6" t="str">
        <x:v>120104</x:v>
      </x:c>
      <x:c r="C1395" s="6" t="n">
        <x:v>5</x:v>
      </x:c>
      <x:c r="D1395" s="6" t="str">
        <x:v>帝垣琼玉</x:v>
      </x:c>
      <x:c r="E1395"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处于【暗杠】状态时无法再次施放战技，同时使自身攻击力提高50.4%，普攻【门前清】强化为【杠上开花！】，【暗杠】状态会在施放【杠上开花！】后结束。</x:v>
      </x:c>
      <x:c r="F1395" s="6" t="n">
        <x:v>0</x:v>
      </x:c>
      <x:c r="G1395" s="6" t="n">
        <x:v>0</x:v>
      </x:c>
      <x:c r="H1395" s="6" t="n">
        <x:v>0</x:v>
      </x:c>
      <x:c r="I1395" s="6" t="n">
        <x:v>0</x:v>
      </x:c>
      <x:c r="J1395" s="6" t="str">
        <x:v>[0.504]</x:v>
      </x:c>
      <x:c r="K1395" s="7" t="str">
        <x:v>无首段伤害倍率，请覆盖或设为辅助技能</x:v>
      </x:c>
      <x:c r="L1395" s="6" t="str">
        <x:v>https://raw.githubusercontent.com/Mar-7th/StarRailRes/dbe8cdfcfb0bf657b9fe1cf92d5537f118ccb487/index_new/cn/character_skills.json</x:v>
      </x:c>
    </x:row>
    <x:row r="1396" ht="68" customHeight="1">
      <x:c r="A1396" s="6" t="str">
        <x:v>120104_6</x:v>
      </x:c>
      <x:c r="B1396" s="6" t="str">
        <x:v>120104</x:v>
      </x:c>
      <x:c r="C1396" s="6" t="n">
        <x:v>6</x:v>
      </x:c>
      <x:c r="D1396" s="6" t="str">
        <x:v>帝垣琼玉</x:v>
      </x:c>
      <x:c r="E1396"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处于【暗杠】状态时无法再次施放战技，同时使自身攻击力提高54%，普攻【门前清】强化为【杠上开花！】，【暗杠】状态会在施放【杠上开花！】后结束。</x:v>
      </x:c>
      <x:c r="F1396" s="6" t="n">
        <x:v>0</x:v>
      </x:c>
      <x:c r="G1396" s="6" t="n">
        <x:v>0</x:v>
      </x:c>
      <x:c r="H1396" s="6" t="n">
        <x:v>0</x:v>
      </x:c>
      <x:c r="I1396" s="6" t="n">
        <x:v>0</x:v>
      </x:c>
      <x:c r="J1396" s="6" t="str">
        <x:v>[0.54]</x:v>
      </x:c>
      <x:c r="K1396" s="7" t="str">
        <x:v>无首段伤害倍率，请覆盖或设为辅助技能</x:v>
      </x:c>
      <x:c r="L1396" s="6" t="str">
        <x:v>https://raw.githubusercontent.com/Mar-7th/StarRailRes/dbe8cdfcfb0bf657b9fe1cf92d5537f118ccb487/index_new/cn/character_skills.json</x:v>
      </x:c>
    </x:row>
    <x:row r="1397" ht="68" customHeight="1">
      <x:c r="A1397" s="6" t="str">
        <x:v>120104_7</x:v>
      </x:c>
      <x:c r="B1397" s="6" t="str">
        <x:v>120104</x:v>
      </x:c>
      <x:c r="C1397" s="6" t="n">
        <x:v>7</x:v>
      </x:c>
      <x:c r="D1397" s="6" t="str">
        <x:v>帝垣琼玉</x:v>
      </x:c>
      <x:c r="E1397"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处于【暗杠】状态时无法再次施放战技，同时使自身攻击力提高58.5%，普攻【门前清】强化为【杠上开花！】，【暗杠】状态会在施放【杠上开花！】后结束。</x:v>
      </x:c>
      <x:c r="F1397" s="6" t="n">
        <x:v>0</x:v>
      </x:c>
      <x:c r="G1397" s="6" t="n">
        <x:v>0</x:v>
      </x:c>
      <x:c r="H1397" s="6" t="n">
        <x:v>0</x:v>
      </x:c>
      <x:c r="I1397" s="6" t="n">
        <x:v>0</x:v>
      </x:c>
      <x:c r="J1397" s="6" t="str">
        <x:v>[0.585]</x:v>
      </x:c>
      <x:c r="K1397" s="7" t="str">
        <x:v>无首段伤害倍率，请覆盖或设为辅助技能</x:v>
      </x:c>
      <x:c r="L1397" s="6" t="str">
        <x:v>https://raw.githubusercontent.com/Mar-7th/StarRailRes/dbe8cdfcfb0bf657b9fe1cf92d5537f118ccb487/index_new/cn/character_skills.json</x:v>
      </x:c>
    </x:row>
    <x:row r="1398" ht="68" customHeight="1">
      <x:c r="A1398" s="6" t="str">
        <x:v>120104_8</x:v>
      </x:c>
      <x:c r="B1398" s="6" t="str">
        <x:v>120104</x:v>
      </x:c>
      <x:c r="C1398" s="6" t="n">
        <x:v>8</x:v>
      </x:c>
      <x:c r="D1398" s="6" t="str">
        <x:v>帝垣琼玉</x:v>
      </x:c>
      <x:c r="E1398"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处于【暗杠】状态时无法再次施放战技，同时使自身攻击力提高63%，普攻【门前清】强化为【杠上开花！】，【暗杠】状态会在施放【杠上开花！】后结束。</x:v>
      </x:c>
      <x:c r="F1398" s="6" t="n">
        <x:v>0</x:v>
      </x:c>
      <x:c r="G1398" s="6" t="n">
        <x:v>0</x:v>
      </x:c>
      <x:c r="H1398" s="6" t="n">
        <x:v>0</x:v>
      </x:c>
      <x:c r="I1398" s="6" t="n">
        <x:v>0</x:v>
      </x:c>
      <x:c r="J1398" s="6" t="str">
        <x:v>[0.63]</x:v>
      </x:c>
      <x:c r="K1398" s="7" t="str">
        <x:v>无首段伤害倍率，请覆盖或设为辅助技能</x:v>
      </x:c>
      <x:c r="L1398" s="6" t="str">
        <x:v>https://raw.githubusercontent.com/Mar-7th/StarRailRes/dbe8cdfcfb0bf657b9fe1cf92d5537f118ccb487/index_new/cn/character_skills.json</x:v>
      </x:c>
    </x:row>
    <x:row r="1399" ht="68" customHeight="1">
      <x:c r="A1399" s="6" t="str">
        <x:v>120104_9</x:v>
      </x:c>
      <x:c r="B1399" s="6" t="str">
        <x:v>120104</x:v>
      </x:c>
      <x:c r="C1399" s="6" t="n">
        <x:v>9</x:v>
      </x:c>
      <x:c r="D1399" s="6" t="str">
        <x:v>帝垣琼玉</x:v>
      </x:c>
      <x:c r="E1399"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处于【暗杠】状态时无法再次施放战技，同时使自身攻击力提高67.5%，普攻【门前清】强化为【杠上开花！】，【暗杠】状态会在施放【杠上开花！】后结束。</x:v>
      </x:c>
      <x:c r="F1399" s="6" t="n">
        <x:v>0</x:v>
      </x:c>
      <x:c r="G1399" s="6" t="n">
        <x:v>0</x:v>
      </x:c>
      <x:c r="H1399" s="6" t="n">
        <x:v>0</x:v>
      </x:c>
      <x:c r="I1399" s="6" t="n">
        <x:v>0</x:v>
      </x:c>
      <x:c r="J1399" s="6" t="str">
        <x:v>[0.675]</x:v>
      </x:c>
      <x:c r="K1399" s="7" t="str">
        <x:v>无首段伤害倍率，请覆盖或设为辅助技能</x:v>
      </x:c>
      <x:c r="L1399" s="6" t="str">
        <x:v>https://raw.githubusercontent.com/Mar-7th/StarRailRes/dbe8cdfcfb0bf657b9fe1cf92d5537f118ccb487/index_new/cn/character_skills.json</x:v>
      </x:c>
    </x:row>
    <x:row r="1400" ht="68" customHeight="1">
      <x:c r="A1400" s="6" t="str">
        <x:v>120104_10</x:v>
      </x:c>
      <x:c r="B1400" s="6" t="str">
        <x:v>120104</x:v>
      </x:c>
      <x:c r="C1400" s="6" t="n">
        <x:v>10</x:v>
      </x:c>
      <x:c r="D1400" s="6" t="str">
        <x:v>帝垣琼玉</x:v>
      </x:c>
      <x:c r="E1400"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处于【暗杠】状态时无法再次施放战技，同时使自身攻击力提高72%，普攻【门前清】强化为【杠上开花！】，【暗杠】状态会在施放【杠上开花！】后结束。</x:v>
      </x:c>
      <x:c r="F1400" s="6" t="n">
        <x:v>0</x:v>
      </x:c>
      <x:c r="G1400" s="6" t="n">
        <x:v>0</x:v>
      </x:c>
      <x:c r="H1400" s="6" t="n">
        <x:v>0</x:v>
      </x:c>
      <x:c r="I1400" s="6" t="n">
        <x:v>0</x:v>
      </x:c>
      <x:c r="J1400" s="6" t="str">
        <x:v>[0.72]</x:v>
      </x:c>
      <x:c r="K1400" s="7" t="str">
        <x:v>无首段伤害倍率，请覆盖或设为辅助技能</x:v>
      </x:c>
      <x:c r="L1400" s="6" t="str">
        <x:v>https://raw.githubusercontent.com/Mar-7th/StarRailRes/dbe8cdfcfb0bf657b9fe1cf92d5537f118ccb487/index_new/cn/character_skills.json</x:v>
      </x:c>
    </x:row>
    <x:row r="1401" ht="68" customHeight="1">
      <x:c r="A1401" s="6" t="str">
        <x:v>120104_11</x:v>
      </x:c>
      <x:c r="B1401" s="6" t="str">
        <x:v>120104</x:v>
      </x:c>
      <x:c r="C1401" s="6" t="n">
        <x:v>11</x:v>
      </x:c>
      <x:c r="D1401" s="6" t="str">
        <x:v>帝垣琼玉</x:v>
      </x:c>
      <x:c r="E1401"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处于【暗杠】状态时无法再次施放战技，同时使自身攻击力提高75.6%，普攻【门前清】强化为【杠上开花！】，【暗杠】状态会在施放【杠上开花！】后结束。</x:v>
      </x:c>
      <x:c r="F1401" s="6" t="n">
        <x:v>0</x:v>
      </x:c>
      <x:c r="G1401" s="6" t="n">
        <x:v>0</x:v>
      </x:c>
      <x:c r="H1401" s="6" t="n">
        <x:v>0</x:v>
      </x:c>
      <x:c r="I1401" s="6" t="n">
        <x:v>0</x:v>
      </x:c>
      <x:c r="J1401" s="6" t="str">
        <x:v>[0.756]</x:v>
      </x:c>
      <x:c r="K1401" s="7" t="str">
        <x:v>无首段伤害倍率，请覆盖或设为辅助技能</x:v>
      </x:c>
      <x:c r="L1401" s="6" t="str">
        <x:v>https://raw.githubusercontent.com/Mar-7th/StarRailRes/dbe8cdfcfb0bf657b9fe1cf92d5537f118ccb487/index_new/cn/character_skills.json</x:v>
      </x:c>
    </x:row>
    <x:row r="1402" ht="68" customHeight="1">
      <x:c r="A1402" s="6" t="str">
        <x:v>120104_12</x:v>
      </x:c>
      <x:c r="B1402" s="6" t="str">
        <x:v>120104</x:v>
      </x:c>
      <x:c r="C1402" s="6" t="n">
        <x:v>12</x:v>
      </x:c>
      <x:c r="D1402" s="6" t="str">
        <x:v>帝垣琼玉</x:v>
      </x:c>
      <x:c r="E1402"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处于【暗杠】状态时无法再次施放战技，同时使自身攻击力提高79.2%，普攻【门前清】强化为【杠上开花！】，【暗杠】状态会在施放【杠上开花！】后结束。</x:v>
      </x:c>
      <x:c r="F1402" s="6" t="n">
        <x:v>0</x:v>
      </x:c>
      <x:c r="G1402" s="6" t="n">
        <x:v>0</x:v>
      </x:c>
      <x:c r="H1402" s="6" t="n">
        <x:v>0</x:v>
      </x:c>
      <x:c r="I1402" s="6" t="n">
        <x:v>0</x:v>
      </x:c>
      <x:c r="J1402" s="6" t="str">
        <x:v>[0.792]</x:v>
      </x:c>
      <x:c r="K1402" s="7" t="str">
        <x:v>无首段伤害倍率，请覆盖或设为辅助技能</x:v>
      </x:c>
      <x:c r="L1402" s="6" t="str">
        <x:v>https://raw.githubusercontent.com/Mar-7th/StarRailRes/dbe8cdfcfb0bf657b9fe1cf92d5537f118ccb487/index_new/cn/character_skills.json</x:v>
      </x:c>
    </x:row>
    <x:row r="1403" ht="68" customHeight="1">
      <x:c r="A1403" s="6" t="str">
        <x:v>120104_13</x:v>
      </x:c>
      <x:c r="B1403" s="6" t="str">
        <x:v>120104</x:v>
      </x:c>
      <x:c r="C1403" s="6" t="n">
        <x:v>13</x:v>
      </x:c>
      <x:c r="D1403" s="6" t="str">
        <x:v>帝垣琼玉</x:v>
      </x:c>
      <x:c r="E1403"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处于【暗杠】状态时无法再次施放战技，同时使自身攻击力提高82.8%，普攻【门前清】强化为【杠上开花！】，【暗杠】状态会在施放【杠上开花！】后结束。</x:v>
      </x:c>
      <x:c r="F1403" s="6" t="n">
        <x:v>0</x:v>
      </x:c>
      <x:c r="G1403" s="6" t="n">
        <x:v>0</x:v>
      </x:c>
      <x:c r="H1403" s="6" t="n">
        <x:v>0</x:v>
      </x:c>
      <x:c r="I1403" s="6" t="n">
        <x:v>0</x:v>
      </x:c>
      <x:c r="J1403" s="6" t="str">
        <x:v>[0.828]</x:v>
      </x:c>
      <x:c r="K1403" s="7" t="str">
        <x:v>无首段伤害倍率，请覆盖或设为辅助技能</x:v>
      </x:c>
      <x:c r="L1403" s="6" t="str">
        <x:v>https://raw.githubusercontent.com/Mar-7th/StarRailRes/dbe8cdfcfb0bf657b9fe1cf92d5537f118ccb487/index_new/cn/character_skills.json</x:v>
      </x:c>
    </x:row>
    <x:row r="1404" ht="68" customHeight="1">
      <x:c r="A1404" s="6" t="str">
        <x:v>120104_14</x:v>
      </x:c>
      <x:c r="B1404" s="6" t="str">
        <x:v>120104</x:v>
      </x:c>
      <x:c r="C1404" s="6" t="n">
        <x:v>14</x:v>
      </x:c>
      <x:c r="D1404" s="6" t="str">
        <x:v>帝垣琼玉</x:v>
      </x:c>
      <x:c r="E1404"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处于【暗杠】状态时无法再次施放战技，同时使自身攻击力提高86.4%，普攻【门前清】强化为【杠上开花！】，【暗杠】状态会在施放【杠上开花！】后结束。</x:v>
      </x:c>
      <x:c r="F1404" s="6" t="n">
        <x:v>0</x:v>
      </x:c>
      <x:c r="G1404" s="6" t="n">
        <x:v>0</x:v>
      </x:c>
      <x:c r="H1404" s="6" t="n">
        <x:v>0</x:v>
      </x:c>
      <x:c r="I1404" s="6" t="n">
        <x:v>0</x:v>
      </x:c>
      <x:c r="J1404" s="6" t="str">
        <x:v>[0.864]</x:v>
      </x:c>
      <x:c r="K1404" s="7" t="str">
        <x:v>无首段伤害倍率，请覆盖或设为辅助技能</x:v>
      </x:c>
      <x:c r="L1404" s="6" t="str">
        <x:v>https://raw.githubusercontent.com/Mar-7th/StarRailRes/dbe8cdfcfb0bf657b9fe1cf92d5537f118ccb487/index_new/cn/character_skills.json</x:v>
      </x:c>
    </x:row>
    <x:row r="1405" ht="68" customHeight="1">
      <x:c r="A1405" s="6" t="str">
        <x:v>120104_15</x:v>
      </x:c>
      <x:c r="B1405" s="6" t="str">
        <x:v>120104</x:v>
      </x:c>
      <x:c r="C1405" s="6" t="n">
        <x:v>15</x:v>
      </x:c>
      <x:c r="D1405" s="6" t="str">
        <x:v>帝垣琼玉</x:v>
      </x:c>
      <x:c r="E1405" s="7" t="str">
        <x:v>我方目标回合开始时，青雀会从3种不同花色的琼玉牌中随机抽取1张，最多持有4张琼玉牌。
青雀回合开始时，若持有的琼玉牌数为4且花色相同，青雀消耗所有琼玉牌进入【暗杠】状态。
处于【暗杠】状态时无法再次施放战技，同时使自身攻击力提高90%，普攻【门前清】强化为【杠上开花！】，【暗杠】状态会在施放【杠上开花！】后结束。</x:v>
      </x:c>
      <x:c r="F1405" s="6" t="n">
        <x:v>0</x:v>
      </x:c>
      <x:c r="G1405" s="6" t="n">
        <x:v>0</x:v>
      </x:c>
      <x:c r="H1405" s="6" t="n">
        <x:v>0</x:v>
      </x:c>
      <x:c r="I1405" s="6" t="n">
        <x:v>0</x:v>
      </x:c>
      <x:c r="J1405" s="6" t="str">
        <x:v>[0.9]</x:v>
      </x:c>
      <x:c r="K1405" s="7" t="str">
        <x:v>无首段伤害倍率，请覆盖或设为辅助技能</x:v>
      </x:c>
      <x:c r="L1405" s="6" t="str">
        <x:v>https://raw.githubusercontent.com/Mar-7th/StarRailRes/dbe8cdfcfb0bf657b9fe1cf92d5537f118ccb487/index_new/cn/character_skills.json</x:v>
      </x:c>
    </x:row>
    <x:row r="1406" ht="20" customHeight="1">
      <x:c r="A1406" s="6" t="str">
        <x:v>120106_1</x:v>
      </x:c>
      <x:c r="B1406" s="6" t="str">
        <x:v>120106</x:v>
      </x:c>
      <x:c r="C1406" s="6" t="n">
        <x:v>1</x:v>
      </x:c>
      <x:c r="D1406" s="6" t="str">
        <x:v>攻击</x:v>
      </x:c>
      <x:c r="E1406" s="7" t="str">
        <x:v>攻击敌人，进入战斗后削弱敌方目标对应属性韧性。</x:v>
      </x:c>
      <x:c r="F1406" s="6" t="n">
        <x:v>0</x:v>
      </x:c>
      <x:c r="G1406" s="6" t="n">
        <x:v>0</x:v>
      </x:c>
      <x:c r="H1406" s="6" t="n">
        <x:v>0</x:v>
      </x:c>
      <x:c r="I1406" s="6" t="n">
        <x:v>0</x:v>
      </x:c>
      <x:c r="J1406" s="6" t="str">
        <x:v>[]</x:v>
      </x:c>
      <x:c r="K1406" s="7" t="str">
        <x:v>缺少结构化参数，必须覆盖</x:v>
      </x:c>
      <x:c r="L1406" s="6" t="str">
        <x:v>https://raw.githubusercontent.com/Mar-7th/StarRailRes/dbe8cdfcfb0bf657b9fe1cf92d5537f118ccb487/index_new/cn/character_skills.json</x:v>
      </x:c>
    </x:row>
    <x:row r="1407" ht="20" customHeight="1">
      <x:c r="A1407" s="6" t="str">
        <x:v>120107_1</x:v>
      </x:c>
      <x:c r="B1407" s="6" t="str">
        <x:v>120107</x:v>
      </x:c>
      <x:c r="C1407" s="6" t="n">
        <x:v>1</x:v>
      </x:c>
      <x:c r="D1407" s="6" t="str">
        <x:v>独弈之乐</x:v>
      </x:c>
      <x:c r="E1407" s="7" t="str">
        <x:v>使用秘技后，进入战斗时青雀会抽取2张琼玉牌。</x:v>
      </x:c>
      <x:c r="F1407" s="6" t="n">
        <x:v>0</x:v>
      </x:c>
      <x:c r="G1407" s="6" t="n">
        <x:v>0</x:v>
      </x:c>
      <x:c r="H1407" s="6" t="n">
        <x:v>0</x:v>
      </x:c>
      <x:c r="I1407" s="6" t="n">
        <x:v>0</x:v>
      </x:c>
      <x:c r="J1407" s="6" t="str">
        <x:v>[2]</x:v>
      </x:c>
      <x:c r="K1407" s="7" t="str">
        <x:v>无首段伤害倍率，请覆盖或设为辅助技能</x:v>
      </x:c>
      <x:c r="L1407" s="6" t="str">
        <x:v>https://raw.githubusercontent.com/Mar-7th/StarRailRes/dbe8cdfcfb0bf657b9fe1cf92d5537f118ccb487/index_new/cn/character_skills.json</x:v>
      </x:c>
    </x:row>
    <x:row r="1408" ht="38" customHeight="1">
      <x:c r="A1408" s="6" t="str">
        <x:v>120108_1</x:v>
      </x:c>
      <x:c r="B1408" s="6" t="str">
        <x:v>120108</x:v>
      </x:c>
      <x:c r="C1408" s="6" t="n">
        <x:v>1</x:v>
      </x:c>
      <x:c r="D1408" s="6" t="str">
        <x:v>杠上开花！</x:v>
      </x:c>
      <x:c r="E1408" s="7" t="str">
        <x:v>对指定敌方单体造成等同于青雀120%攻击力的量子属性伤害，并对其相邻目标造成等同于青雀50%攻击力的量子属性伤害。
【杠上开花！】无法恢复战技点。</x:v>
      </x:c>
      <x:c r="F1408" s="6" t="n">
        <x:v>1.7</x:v>
      </x:c>
      <x:c r="G1408" s="6" t="n">
        <x:v>0</x:v>
      </x:c>
      <x:c r="H1408" s="6" t="n">
        <x:v>0</x:v>
      </x:c>
      <x:c r="I1408" s="6" t="n">
        <x:v>0</x:v>
      </x:c>
      <x:c r="J1408" s="6" t="str">
        <x:v>[1.2, 0.5]</x:v>
      </x:c>
      <x:c r="K1408" s="7" t="str">
        <x:v>需确认条件及分段</x:v>
      </x:c>
      <x:c r="L1408" s="6" t="str">
        <x:v>https://raw.githubusercontent.com/Mar-7th/StarRailRes/dbe8cdfcfb0bf657b9fe1cf92d5537f118ccb487/index_new/cn/character_skills.json</x:v>
      </x:c>
    </x:row>
    <x:row r="1409" ht="38" customHeight="1">
      <x:c r="A1409" s="6" t="str">
        <x:v>120108_2</x:v>
      </x:c>
      <x:c r="B1409" s="6" t="str">
        <x:v>120108</x:v>
      </x:c>
      <x:c r="C1409" s="6" t="n">
        <x:v>2</x:v>
      </x:c>
      <x:c r="D1409" s="6" t="str">
        <x:v>杠上开花！</x:v>
      </x:c>
      <x:c r="E1409" s="7" t="str">
        <x:v>对指定敌方单体造成等同于青雀144%攻击力的量子属性伤害，并对其相邻目标造成等同于青雀60%攻击力的量子属性伤害。
【杠上开花！】无法恢复战技点。</x:v>
      </x:c>
      <x:c r="F1409" s="6" t="n">
        <x:v>2.04</x:v>
      </x:c>
      <x:c r="G1409" s="6" t="n">
        <x:v>0</x:v>
      </x:c>
      <x:c r="H1409" s="6" t="n">
        <x:v>0</x:v>
      </x:c>
      <x:c r="I1409" s="6" t="n">
        <x:v>0</x:v>
      </x:c>
      <x:c r="J1409" s="6" t="str">
        <x:v>[1.44, 0.6]</x:v>
      </x:c>
      <x:c r="K1409" s="7" t="str">
        <x:v>需确认条件及分段</x:v>
      </x:c>
      <x:c r="L1409" s="6" t="str">
        <x:v>https://raw.githubusercontent.com/Mar-7th/StarRailRes/dbe8cdfcfb0bf657b9fe1cf92d5537f118ccb487/index_new/cn/character_skills.json</x:v>
      </x:c>
    </x:row>
    <x:row r="1410" ht="38" customHeight="1">
      <x:c r="A1410" s="6" t="str">
        <x:v>120108_3</x:v>
      </x:c>
      <x:c r="B1410" s="6" t="str">
        <x:v>120108</x:v>
      </x:c>
      <x:c r="C1410" s="6" t="n">
        <x:v>3</x:v>
      </x:c>
      <x:c r="D1410" s="6" t="str">
        <x:v>杠上开花！</x:v>
      </x:c>
      <x:c r="E1410" s="7" t="str">
        <x:v>对指定敌方单体造成等同于青雀168%攻击力的量子属性伤害，并对其相邻目标造成等同于青雀70%攻击力的量子属性伤害。
【杠上开花！】无法恢复战技点。</x:v>
      </x:c>
      <x:c r="F1410" s="6" t="n">
        <x:v>2.38</x:v>
      </x:c>
      <x:c r="G1410" s="6" t="n">
        <x:v>0</x:v>
      </x:c>
      <x:c r="H1410" s="6" t="n">
        <x:v>0</x:v>
      </x:c>
      <x:c r="I1410" s="6" t="n">
        <x:v>0</x:v>
      </x:c>
      <x:c r="J1410" s="6" t="str">
        <x:v>[1.68, 0.7]</x:v>
      </x:c>
      <x:c r="K1410" s="7" t="str">
        <x:v>需确认条件及分段</x:v>
      </x:c>
      <x:c r="L1410" s="6" t="str">
        <x:v>https://raw.githubusercontent.com/Mar-7th/StarRailRes/dbe8cdfcfb0bf657b9fe1cf92d5537f118ccb487/index_new/cn/character_skills.json</x:v>
      </x:c>
    </x:row>
    <x:row r="1411" ht="38" customHeight="1">
      <x:c r="A1411" s="6" t="str">
        <x:v>120108_4</x:v>
      </x:c>
      <x:c r="B1411" s="6" t="str">
        <x:v>120108</x:v>
      </x:c>
      <x:c r="C1411" s="6" t="n">
        <x:v>4</x:v>
      </x:c>
      <x:c r="D1411" s="6" t="str">
        <x:v>杠上开花！</x:v>
      </x:c>
      <x:c r="E1411" s="7" t="str">
        <x:v>对指定敌方单体造成等同于青雀192%攻击力的量子属性伤害，并对其相邻目标造成等同于青雀80%攻击力的量子属性伤害。
【杠上开花！】无法恢复战技点。</x:v>
      </x:c>
      <x:c r="F1411" s="6" t="n">
        <x:v>2.7199999999999998</x:v>
      </x:c>
      <x:c r="G1411" s="6" t="n">
        <x:v>0</x:v>
      </x:c>
      <x:c r="H1411" s="6" t="n">
        <x:v>0</x:v>
      </x:c>
      <x:c r="I1411" s="6" t="n">
        <x:v>0</x:v>
      </x:c>
      <x:c r="J1411" s="6" t="str">
        <x:v>[1.92, 0.8]</x:v>
      </x:c>
      <x:c r="K1411" s="7" t="str">
        <x:v>需确认条件及分段</x:v>
      </x:c>
      <x:c r="L1411" s="6" t="str">
        <x:v>https://raw.githubusercontent.com/Mar-7th/StarRailRes/dbe8cdfcfb0bf657b9fe1cf92d5537f118ccb487/index_new/cn/character_skills.json</x:v>
      </x:c>
    </x:row>
    <x:row r="1412" ht="38" customHeight="1">
      <x:c r="A1412" s="6" t="str">
        <x:v>120108_5</x:v>
      </x:c>
      <x:c r="B1412" s="6" t="str">
        <x:v>120108</x:v>
      </x:c>
      <x:c r="C1412" s="6" t="n">
        <x:v>5</x:v>
      </x:c>
      <x:c r="D1412" s="6" t="str">
        <x:v>杠上开花！</x:v>
      </x:c>
      <x:c r="E1412" s="7" t="str">
        <x:v>对指定敌方单体造成等同于青雀216%攻击力的量子属性伤害，并对其相邻目标造成等同于青雀90%攻击力的量子属性伤害。
【杠上开花！】无法恢复战技点。</x:v>
      </x:c>
      <x:c r="F1412" s="6" t="n">
        <x:v>3.06</x:v>
      </x:c>
      <x:c r="G1412" s="6" t="n">
        <x:v>0</x:v>
      </x:c>
      <x:c r="H1412" s="6" t="n">
        <x:v>0</x:v>
      </x:c>
      <x:c r="I1412" s="6" t="n">
        <x:v>0</x:v>
      </x:c>
      <x:c r="J1412" s="6" t="str">
        <x:v>[2.16, 0.9]</x:v>
      </x:c>
      <x:c r="K1412" s="7" t="str">
        <x:v>需确认条件及分段</x:v>
      </x:c>
      <x:c r="L1412" s="6" t="str">
        <x:v>https://raw.githubusercontent.com/Mar-7th/StarRailRes/dbe8cdfcfb0bf657b9fe1cf92d5537f118ccb487/index_new/cn/character_skills.json</x:v>
      </x:c>
    </x:row>
    <x:row r="1413" ht="38" customHeight="1">
      <x:c r="A1413" s="6" t="str">
        <x:v>120108_6</x:v>
      </x:c>
      <x:c r="B1413" s="6" t="str">
        <x:v>120108</x:v>
      </x:c>
      <x:c r="C1413" s="6" t="n">
        <x:v>6</x:v>
      </x:c>
      <x:c r="D1413" s="6" t="str">
        <x:v>杠上开花！</x:v>
      </x:c>
      <x:c r="E1413" s="7" t="str">
        <x:v>对指定敌方单体造成等同于青雀240%攻击力的量子属性伤害，并对其相邻目标造成等同于青雀100%攻击力的量子属性伤害。
【杠上开花！】无法恢复战技点。</x:v>
      </x:c>
      <x:c r="F1413" s="6" t="n">
        <x:v>3.4</x:v>
      </x:c>
      <x:c r="G1413" s="6" t="n">
        <x:v>0</x:v>
      </x:c>
      <x:c r="H1413" s="6" t="n">
        <x:v>0</x:v>
      </x:c>
      <x:c r="I1413" s="6" t="n">
        <x:v>0</x:v>
      </x:c>
      <x:c r="J1413" s="6" t="str">
        <x:v>[2.4, 1]</x:v>
      </x:c>
      <x:c r="K1413" s="7" t="str">
        <x:v>需确认条件及分段</x:v>
      </x:c>
      <x:c r="L1413" s="6" t="str">
        <x:v>https://raw.githubusercontent.com/Mar-7th/StarRailRes/dbe8cdfcfb0bf657b9fe1cf92d5537f118ccb487/index_new/cn/character_skills.json</x:v>
      </x:c>
    </x:row>
    <x:row r="1414" ht="38" customHeight="1">
      <x:c r="A1414" s="6" t="str">
        <x:v>120108_7</x:v>
      </x:c>
      <x:c r="B1414" s="6" t="str">
        <x:v>120108</x:v>
      </x:c>
      <x:c r="C1414" s="6" t="n">
        <x:v>7</x:v>
      </x:c>
      <x:c r="D1414" s="6" t="str">
        <x:v>杠上开花！</x:v>
      </x:c>
      <x:c r="E1414" s="7" t="str">
        <x:v>对指定敌方单体造成等同于青雀264%攻击力的量子属性伤害，并对其相邻目标造成等同于青雀110%攻击力的量子属性伤害。
【杠上开花！】无法恢复战技点。</x:v>
      </x:c>
      <x:c r="F1414" s="6" t="n">
        <x:v>3.74</x:v>
      </x:c>
      <x:c r="G1414" s="6" t="n">
        <x:v>0</x:v>
      </x:c>
      <x:c r="H1414" s="6" t="n">
        <x:v>0</x:v>
      </x:c>
      <x:c r="I1414" s="6" t="n">
        <x:v>0</x:v>
      </x:c>
      <x:c r="J1414" s="6" t="str">
        <x:v>[2.64, 1.1]</x:v>
      </x:c>
      <x:c r="K1414" s="7" t="str">
        <x:v>需确认条件及分段</x:v>
      </x:c>
      <x:c r="L1414" s="6" t="str">
        <x:v>https://raw.githubusercontent.com/Mar-7th/StarRailRes/dbe8cdfcfb0bf657b9fe1cf92d5537f118ccb487/index_new/cn/character_skills.json</x:v>
      </x:c>
    </x:row>
    <x:row r="1415" ht="38" customHeight="1">
      <x:c r="A1415" s="6" t="str">
        <x:v>120108_8</x:v>
      </x:c>
      <x:c r="B1415" s="6" t="str">
        <x:v>120108</x:v>
      </x:c>
      <x:c r="C1415" s="6" t="n">
        <x:v>8</x:v>
      </x:c>
      <x:c r="D1415" s="6" t="str">
        <x:v>杠上开花！</x:v>
      </x:c>
      <x:c r="E1415" s="7" t="str">
        <x:v>对指定敌方单体造成等同于青雀288%攻击力的量子属性伤害，并对其相邻目标造成等同于青雀120%攻击力的量子属性伤害。
【杠上开花！】无法恢复战技点。</x:v>
      </x:c>
      <x:c r="F1415" s="6" t="n">
        <x:v>4.08</x:v>
      </x:c>
      <x:c r="G1415" s="6" t="n">
        <x:v>0</x:v>
      </x:c>
      <x:c r="H1415" s="6" t="n">
        <x:v>0</x:v>
      </x:c>
      <x:c r="I1415" s="6" t="n">
        <x:v>0</x:v>
      </x:c>
      <x:c r="J1415" s="6" t="str">
        <x:v>[2.88, 1.2]</x:v>
      </x:c>
      <x:c r="K1415" s="7" t="str">
        <x:v>需确认条件及分段</x:v>
      </x:c>
      <x:c r="L1415" s="6" t="str">
        <x:v>https://raw.githubusercontent.com/Mar-7th/StarRailRes/dbe8cdfcfb0bf657b9fe1cf92d5537f118ccb487/index_new/cn/character_skills.json</x:v>
      </x:c>
    </x:row>
    <x:row r="1416" ht="38" customHeight="1">
      <x:c r="A1416" s="6" t="str">
        <x:v>120108_9</x:v>
      </x:c>
      <x:c r="B1416" s="6" t="str">
        <x:v>120108</x:v>
      </x:c>
      <x:c r="C1416" s="6" t="n">
        <x:v>9</x:v>
      </x:c>
      <x:c r="D1416" s="6" t="str">
        <x:v>杠上开花！</x:v>
      </x:c>
      <x:c r="E1416" s="7" t="str">
        <x:v>对指定敌方单体造成等同于青雀312%攻击力的量子属性伤害，并对其相邻目标造成等同于青雀130%攻击力的量子属性伤害。
【杠上开花！】无法恢复战技点。</x:v>
      </x:c>
      <x:c r="F1416" s="6" t="n">
        <x:v>4.42</x:v>
      </x:c>
      <x:c r="G1416" s="6" t="n">
        <x:v>0</x:v>
      </x:c>
      <x:c r="H1416" s="6" t="n">
        <x:v>0</x:v>
      </x:c>
      <x:c r="I1416" s="6" t="n">
        <x:v>0</x:v>
      </x:c>
      <x:c r="J1416" s="6" t="str">
        <x:v>[3.12, 1.3]</x:v>
      </x:c>
      <x:c r="K1416" s="7" t="str">
        <x:v>需确认条件及分段</x:v>
      </x:c>
      <x:c r="L1416" s="6" t="str">
        <x:v>https://raw.githubusercontent.com/Mar-7th/StarRailRes/dbe8cdfcfb0bf657b9fe1cf92d5537f118ccb487/index_new/cn/character_skills.json</x:v>
      </x:c>
    </x:row>
    <x:row r="1417" ht="38" customHeight="1">
      <x:c r="A1417" s="6" t="str">
        <x:v>120108_10</x:v>
      </x:c>
      <x:c r="B1417" s="6" t="str">
        <x:v>120108</x:v>
      </x:c>
      <x:c r="C1417" s="6" t="n">
        <x:v>10</x:v>
      </x:c>
      <x:c r="D1417" s="6" t="str">
        <x:v>杠上开花！</x:v>
      </x:c>
      <x:c r="E1417" s="7" t="str">
        <x:v>对指定敌方单体造成等同于青雀336%攻击力的量子属性伤害，并对其相邻目标造成等同于青雀140%攻击力的量子属性伤害。
【杠上开花！】无法恢复战技点。</x:v>
      </x:c>
      <x:c r="F1417" s="6" t="n">
        <x:v>4.76</x:v>
      </x:c>
      <x:c r="G1417" s="6" t="n">
        <x:v>0</x:v>
      </x:c>
      <x:c r="H1417" s="6" t="n">
        <x:v>0</x:v>
      </x:c>
      <x:c r="I1417" s="6" t="n">
        <x:v>0</x:v>
      </x:c>
      <x:c r="J1417" s="6" t="str">
        <x:v>[3.36, 1.4]</x:v>
      </x:c>
      <x:c r="K1417" s="7" t="str">
        <x:v>需确认条件及分段</x:v>
      </x:c>
      <x:c r="L1417" s="6" t="str">
        <x:v>https://raw.githubusercontent.com/Mar-7th/StarRailRes/dbe8cdfcfb0bf657b9fe1cf92d5537f118ccb487/index_new/cn/character_skills.json</x:v>
      </x:c>
    </x:row>
    <x:row r="1418" ht="20" customHeight="1">
      <x:c r="A1418" s="6" t="str">
        <x:v>120201_1</x:v>
      </x:c>
      <x:c r="B1418" s="6" t="str">
        <x:v>120201</x:v>
      </x:c>
      <x:c r="C1418" s="6" t="n">
        <x:v>1</x:v>
      </x:c>
      <x:c r="D1418" s="6" t="str">
        <x:v>逐客令</x:v>
      </x:c>
      <x:c r="E1418" s="7" t="str">
        <x:v>对指定敌方单体造成等同于停云50%攻击力的雷属性伤害。</x:v>
      </x:c>
      <x:c r="F1418" s="6" t="n">
        <x:v>0.5</x:v>
      </x:c>
      <x:c r="G1418" s="6" t="n">
        <x:v>0</x:v>
      </x:c>
      <x:c r="H1418" s="6" t="n">
        <x:v>0</x:v>
      </x:c>
      <x:c r="I1418" s="6" t="n">
        <x:v>0</x:v>
      </x:c>
      <x:c r="J1418" s="6" t="str">
        <x:v>[0.5]</x:v>
      </x:c>
      <x:c r="K1418" s="7" t="str">
        <x:v>需确认条件及分段</x:v>
      </x:c>
      <x:c r="L1418" s="6" t="str">
        <x:v>https://raw.githubusercontent.com/Mar-7th/StarRailRes/dbe8cdfcfb0bf657b9fe1cf92d5537f118ccb487/index_new/cn/character_skills.json</x:v>
      </x:c>
    </x:row>
    <x:row r="1419" ht="20" customHeight="1">
      <x:c r="A1419" s="6" t="str">
        <x:v>120201_2</x:v>
      </x:c>
      <x:c r="B1419" s="6" t="str">
        <x:v>120201</x:v>
      </x:c>
      <x:c r="C1419" s="6" t="n">
        <x:v>2</x:v>
      </x:c>
      <x:c r="D1419" s="6" t="str">
        <x:v>逐客令</x:v>
      </x:c>
      <x:c r="E1419" s="7" t="str">
        <x:v>对指定敌方单体造成等同于停云60%攻击力的雷属性伤害。</x:v>
      </x:c>
      <x:c r="F1419" s="6" t="n">
        <x:v>0.6</x:v>
      </x:c>
      <x:c r="G1419" s="6" t="n">
        <x:v>0</x:v>
      </x:c>
      <x:c r="H1419" s="6" t="n">
        <x:v>0</x:v>
      </x:c>
      <x:c r="I1419" s="6" t="n">
        <x:v>0</x:v>
      </x:c>
      <x:c r="J1419" s="6" t="str">
        <x:v>[0.6]</x:v>
      </x:c>
      <x:c r="K1419" s="7" t="str">
        <x:v>需确认条件及分段</x:v>
      </x:c>
      <x:c r="L1419" s="6" t="str">
        <x:v>https://raw.githubusercontent.com/Mar-7th/StarRailRes/dbe8cdfcfb0bf657b9fe1cf92d5537f118ccb487/index_new/cn/character_skills.json</x:v>
      </x:c>
    </x:row>
    <x:row r="1420" ht="20" customHeight="1">
      <x:c r="A1420" s="6" t="str">
        <x:v>120201_3</x:v>
      </x:c>
      <x:c r="B1420" s="6" t="str">
        <x:v>120201</x:v>
      </x:c>
      <x:c r="C1420" s="6" t="n">
        <x:v>3</x:v>
      </x:c>
      <x:c r="D1420" s="6" t="str">
        <x:v>逐客令</x:v>
      </x:c>
      <x:c r="E1420" s="7" t="str">
        <x:v>对指定敌方单体造成等同于停云70%攻击力的雷属性伤害。</x:v>
      </x:c>
      <x:c r="F1420" s="6" t="n">
        <x:v>0.7</x:v>
      </x:c>
      <x:c r="G1420" s="6" t="n">
        <x:v>0</x:v>
      </x:c>
      <x:c r="H1420" s="6" t="n">
        <x:v>0</x:v>
      </x:c>
      <x:c r="I1420" s="6" t="n">
        <x:v>0</x:v>
      </x:c>
      <x:c r="J1420" s="6" t="str">
        <x:v>[0.7]</x:v>
      </x:c>
      <x:c r="K1420" s="7" t="str">
        <x:v>需确认条件及分段</x:v>
      </x:c>
      <x:c r="L1420" s="6" t="str">
        <x:v>https://raw.githubusercontent.com/Mar-7th/StarRailRes/dbe8cdfcfb0bf657b9fe1cf92d5537f118ccb487/index_new/cn/character_skills.json</x:v>
      </x:c>
    </x:row>
    <x:row r="1421" ht="20" customHeight="1">
      <x:c r="A1421" s="6" t="str">
        <x:v>120201_4</x:v>
      </x:c>
      <x:c r="B1421" s="6" t="str">
        <x:v>120201</x:v>
      </x:c>
      <x:c r="C1421" s="6" t="n">
        <x:v>4</x:v>
      </x:c>
      <x:c r="D1421" s="6" t="str">
        <x:v>逐客令</x:v>
      </x:c>
      <x:c r="E1421" s="7" t="str">
        <x:v>对指定敌方单体造成等同于停云80%攻击力的雷属性伤害。</x:v>
      </x:c>
      <x:c r="F1421" s="6" t="n">
        <x:v>0.8</x:v>
      </x:c>
      <x:c r="G1421" s="6" t="n">
        <x:v>0</x:v>
      </x:c>
      <x:c r="H1421" s="6" t="n">
        <x:v>0</x:v>
      </x:c>
      <x:c r="I1421" s="6" t="n">
        <x:v>0</x:v>
      </x:c>
      <x:c r="J1421" s="6" t="str">
        <x:v>[0.8]</x:v>
      </x:c>
      <x:c r="K1421" s="7" t="str">
        <x:v>需确认条件及分段</x:v>
      </x:c>
      <x:c r="L1421" s="6" t="str">
        <x:v>https://raw.githubusercontent.com/Mar-7th/StarRailRes/dbe8cdfcfb0bf657b9fe1cf92d5537f118ccb487/index_new/cn/character_skills.json</x:v>
      </x:c>
    </x:row>
    <x:row r="1422" ht="20" customHeight="1">
      <x:c r="A1422" s="6" t="str">
        <x:v>120201_5</x:v>
      </x:c>
      <x:c r="B1422" s="6" t="str">
        <x:v>120201</x:v>
      </x:c>
      <x:c r="C1422" s="6" t="n">
        <x:v>5</x:v>
      </x:c>
      <x:c r="D1422" s="6" t="str">
        <x:v>逐客令</x:v>
      </x:c>
      <x:c r="E1422" s="7" t="str">
        <x:v>对指定敌方单体造成等同于停云90%攻击力的雷属性伤害。</x:v>
      </x:c>
      <x:c r="F1422" s="6" t="n">
        <x:v>0.9</x:v>
      </x:c>
      <x:c r="G1422" s="6" t="n">
        <x:v>0</x:v>
      </x:c>
      <x:c r="H1422" s="6" t="n">
        <x:v>0</x:v>
      </x:c>
      <x:c r="I1422" s="6" t="n">
        <x:v>0</x:v>
      </x:c>
      <x:c r="J1422" s="6" t="str">
        <x:v>[0.9]</x:v>
      </x:c>
      <x:c r="K1422" s="7" t="str">
        <x:v>需确认条件及分段</x:v>
      </x:c>
      <x:c r="L1422" s="6" t="str">
        <x:v>https://raw.githubusercontent.com/Mar-7th/StarRailRes/dbe8cdfcfb0bf657b9fe1cf92d5537f118ccb487/index_new/cn/character_skills.json</x:v>
      </x:c>
    </x:row>
    <x:row r="1423" ht="20" customHeight="1">
      <x:c r="A1423" s="6" t="str">
        <x:v>120201_6</x:v>
      </x:c>
      <x:c r="B1423" s="6" t="str">
        <x:v>120201</x:v>
      </x:c>
      <x:c r="C1423" s="6" t="n">
        <x:v>6</x:v>
      </x:c>
      <x:c r="D1423" s="6" t="str">
        <x:v>逐客令</x:v>
      </x:c>
      <x:c r="E1423" s="7" t="str">
        <x:v>对指定敌方单体造成等同于停云100%攻击力的雷属性伤害。</x:v>
      </x:c>
      <x:c r="F1423" s="6" t="n">
        <x:v>1</x:v>
      </x:c>
      <x:c r="G1423" s="6" t="n">
        <x:v>0</x:v>
      </x:c>
      <x:c r="H1423" s="6" t="n">
        <x:v>0</x:v>
      </x:c>
      <x:c r="I1423" s="6" t="n">
        <x:v>0</x:v>
      </x:c>
      <x:c r="J1423" s="6" t="str">
        <x:v>[1]</x:v>
      </x:c>
      <x:c r="K1423" s="7" t="str">
        <x:v>需确认条件及分段</x:v>
      </x:c>
      <x:c r="L1423" s="6" t="str">
        <x:v>https://raw.githubusercontent.com/Mar-7th/StarRailRes/dbe8cdfcfb0bf657b9fe1cf92d5537f118ccb487/index_new/cn/character_skills.json</x:v>
      </x:c>
    </x:row>
    <x:row r="1424" ht="20" customHeight="1">
      <x:c r="A1424" s="6" t="str">
        <x:v>120201_7</x:v>
      </x:c>
      <x:c r="B1424" s="6" t="str">
        <x:v>120201</x:v>
      </x:c>
      <x:c r="C1424" s="6" t="n">
        <x:v>7</x:v>
      </x:c>
      <x:c r="D1424" s="6" t="str">
        <x:v>逐客令</x:v>
      </x:c>
      <x:c r="E1424" s="7" t="str">
        <x:v>对指定敌方单体造成等同于停云110%攻击力的雷属性伤害。</x:v>
      </x:c>
      <x:c r="F1424" s="6" t="n">
        <x:v>1.1</x:v>
      </x:c>
      <x:c r="G1424" s="6" t="n">
        <x:v>0</x:v>
      </x:c>
      <x:c r="H1424" s="6" t="n">
        <x:v>0</x:v>
      </x:c>
      <x:c r="I1424" s="6" t="n">
        <x:v>0</x:v>
      </x:c>
      <x:c r="J1424" s="6" t="str">
        <x:v>[1.1]</x:v>
      </x:c>
      <x:c r="K1424" s="7" t="str">
        <x:v>需确认条件及分段</x:v>
      </x:c>
      <x:c r="L1424" s="6" t="str">
        <x:v>https://raw.githubusercontent.com/Mar-7th/StarRailRes/dbe8cdfcfb0bf657b9fe1cf92d5537f118ccb487/index_new/cn/character_skills.json</x:v>
      </x:c>
    </x:row>
    <x:row r="1425" ht="20" customHeight="1">
      <x:c r="A1425" s="6" t="str">
        <x:v>120201_8</x:v>
      </x:c>
      <x:c r="B1425" s="6" t="str">
        <x:v>120201</x:v>
      </x:c>
      <x:c r="C1425" s="6" t="n">
        <x:v>8</x:v>
      </x:c>
      <x:c r="D1425" s="6" t="str">
        <x:v>逐客令</x:v>
      </x:c>
      <x:c r="E1425" s="7" t="str">
        <x:v>对指定敌方单体造成等同于停云120%攻击力的雷属性伤害。</x:v>
      </x:c>
      <x:c r="F1425" s="6" t="n">
        <x:v>1.2</x:v>
      </x:c>
      <x:c r="G1425" s="6" t="n">
        <x:v>0</x:v>
      </x:c>
      <x:c r="H1425" s="6" t="n">
        <x:v>0</x:v>
      </x:c>
      <x:c r="I1425" s="6" t="n">
        <x:v>0</x:v>
      </x:c>
      <x:c r="J1425" s="6" t="str">
        <x:v>[1.2]</x:v>
      </x:c>
      <x:c r="K1425" s="7" t="str">
        <x:v>需确认条件及分段</x:v>
      </x:c>
      <x:c r="L1425" s="6" t="str">
        <x:v>https://raw.githubusercontent.com/Mar-7th/StarRailRes/dbe8cdfcfb0bf657b9fe1cf92d5537f118ccb487/index_new/cn/character_skills.json</x:v>
      </x:c>
    </x:row>
    <x:row r="1426" ht="20" customHeight="1">
      <x:c r="A1426" s="6" t="str">
        <x:v>120201_9</x:v>
      </x:c>
      <x:c r="B1426" s="6" t="str">
        <x:v>120201</x:v>
      </x:c>
      <x:c r="C1426" s="6" t="n">
        <x:v>9</x:v>
      </x:c>
      <x:c r="D1426" s="6" t="str">
        <x:v>逐客令</x:v>
      </x:c>
      <x:c r="E1426" s="7" t="str">
        <x:v>对指定敌方单体造成等同于停云130%攻击力的雷属性伤害。</x:v>
      </x:c>
      <x:c r="F1426" s="6" t="n">
        <x:v>1.3</x:v>
      </x:c>
      <x:c r="G1426" s="6" t="n">
        <x:v>0</x:v>
      </x:c>
      <x:c r="H1426" s="6" t="n">
        <x:v>0</x:v>
      </x:c>
      <x:c r="I1426" s="6" t="n">
        <x:v>0</x:v>
      </x:c>
      <x:c r="J1426" s="6" t="str">
        <x:v>[1.3]</x:v>
      </x:c>
      <x:c r="K1426" s="7" t="str">
        <x:v>需确认条件及分段</x:v>
      </x:c>
      <x:c r="L1426" s="6" t="str">
        <x:v>https://raw.githubusercontent.com/Mar-7th/StarRailRes/dbe8cdfcfb0bf657b9fe1cf92d5537f118ccb487/index_new/cn/character_skills.json</x:v>
      </x:c>
    </x:row>
    <x:row r="1427" ht="20" customHeight="1">
      <x:c r="A1427" s="6" t="str">
        <x:v>120201_10</x:v>
      </x:c>
      <x:c r="B1427" s="6" t="str">
        <x:v>120201</x:v>
      </x:c>
      <x:c r="C1427" s="6" t="n">
        <x:v>10</x:v>
      </x:c>
      <x:c r="D1427" s="6" t="str">
        <x:v>逐客令</x:v>
      </x:c>
      <x:c r="E1427" s="7" t="str">
        <x:v>对指定敌方单体造成等同于停云140%攻击力的雷属性伤害。</x:v>
      </x:c>
      <x:c r="F1427" s="6" t="n">
        <x:v>1.4</x:v>
      </x:c>
      <x:c r="G1427" s="6" t="n">
        <x:v>0</x:v>
      </x:c>
      <x:c r="H1427" s="6" t="n">
        <x:v>0</x:v>
      </x:c>
      <x:c r="I1427" s="6" t="n">
        <x:v>0</x:v>
      </x:c>
      <x:c r="J1427" s="6" t="str">
        <x:v>[1.4]</x:v>
      </x:c>
      <x:c r="K1427" s="7" t="str">
        <x:v>需确认条件及分段</x:v>
      </x:c>
      <x:c r="L1427" s="6" t="str">
        <x:v>https://raw.githubusercontent.com/Mar-7th/StarRailRes/dbe8cdfcfb0bf657b9fe1cf92d5537f118ccb487/index_new/cn/character_skills.json</x:v>
      </x:c>
    </x:row>
    <x:row r="1428" ht="53" customHeight="1">
      <x:c r="A1428" s="6" t="str">
        <x:v>120202_1</x:v>
      </x:c>
      <x:c r="B1428" s="6" t="str">
        <x:v>120202</x:v>
      </x:c>
      <x:c r="C1428" s="6" t="n">
        <x:v>1</x:v>
      </x:c>
      <x:c r="D1428" s="6" t="str">
        <x:v>祥音和韵</x:v>
      </x:c>
      <x:c r="E1428" s="7" t="str">
        <x:v>为指定我方单体提供【赐福】，使其攻击力提高25%，最高不超过停云当前攻击力的15%。
获得【赐福】的目标施放攻击后，会额外造成1次等同于其自身20%攻击力的雷属性附加伤害。
【赐福】持续3回合且仅对停云战技最新的施放目标生效。</x:v>
      </x:c>
      <x:c r="F1428" s="6" t="n">
        <x:v>0</x:v>
      </x:c>
      <x:c r="G1428" s="6" t="n">
        <x:v>0</x:v>
      </x:c>
      <x:c r="H1428" s="6" t="n">
        <x:v>0</x:v>
      </x:c>
      <x:c r="I1428" s="6" t="n">
        <x:v>0</x:v>
      </x:c>
      <x:c r="J1428" s="6" t="str">
        <x:v>[0.2, 0.25, 3, 0.15]</x:v>
      </x:c>
      <x:c r="K1428" s="7" t="str">
        <x:v>无首段伤害倍率，请覆盖或设为辅助技能</x:v>
      </x:c>
      <x:c r="L1428" s="6" t="str">
        <x:v>https://raw.githubusercontent.com/Mar-7th/StarRailRes/dbe8cdfcfb0bf657b9fe1cf92d5537f118ccb487/index_new/cn/character_skills.json</x:v>
      </x:c>
    </x:row>
    <x:row r="1429" ht="53" customHeight="1">
      <x:c r="A1429" s="6" t="str">
        <x:v>120202_2</x:v>
      </x:c>
      <x:c r="B1429" s="6" t="str">
        <x:v>120202</x:v>
      </x:c>
      <x:c r="C1429" s="6" t="n">
        <x:v>2</x:v>
      </x:c>
      <x:c r="D1429" s="6" t="str">
        <x:v>祥音和韵</x:v>
      </x:c>
      <x:c r="E1429" s="7" t="str">
        <x:v>为指定我方单体提供【赐福】，使其攻击力提高27.5%，最高不超过停云当前攻击力的16%。
获得【赐福】的目标施放攻击后，会额外造成1次等同于其自身22%攻击力的雷属性附加伤害。
【赐福】持续3回合且仅对停云战技最新的施放目标生效。</x:v>
      </x:c>
      <x:c r="F1429" s="6" t="n">
        <x:v>0</x:v>
      </x:c>
      <x:c r="G1429" s="6" t="n">
        <x:v>0</x:v>
      </x:c>
      <x:c r="H1429" s="6" t="n">
        <x:v>0</x:v>
      </x:c>
      <x:c r="I1429" s="6" t="n">
        <x:v>0</x:v>
      </x:c>
      <x:c r="J1429" s="6" t="str">
        <x:v>[0.22, 0.275, 3, 0.16]</x:v>
      </x:c>
      <x:c r="K1429" s="7" t="str">
        <x:v>无首段伤害倍率，请覆盖或设为辅助技能</x:v>
      </x:c>
      <x:c r="L1429" s="6" t="str">
        <x:v>https://raw.githubusercontent.com/Mar-7th/StarRailRes/dbe8cdfcfb0bf657b9fe1cf92d5537f118ccb487/index_new/cn/character_skills.json</x:v>
      </x:c>
    </x:row>
    <x:row r="1430" ht="53" customHeight="1">
      <x:c r="A1430" s="6" t="str">
        <x:v>120202_3</x:v>
      </x:c>
      <x:c r="B1430" s="6" t="str">
        <x:v>120202</x:v>
      </x:c>
      <x:c r="C1430" s="6" t="n">
        <x:v>3</x:v>
      </x:c>
      <x:c r="D1430" s="6" t="str">
        <x:v>祥音和韵</x:v>
      </x:c>
      <x:c r="E1430" s="7" t="str">
        <x:v>为指定我方单体提供【赐福】，使其攻击力提高30%，最高不超过停云当前攻击力的17%。
获得【赐福】的目标施放攻击后，会额外造成1次等同于其自身24%攻击力的雷属性附加伤害。
【赐福】持续3回合且仅对停云战技最新的施放目标生效。</x:v>
      </x:c>
      <x:c r="F1430" s="6" t="n">
        <x:v>0</x:v>
      </x:c>
      <x:c r="G1430" s="6" t="n">
        <x:v>0</x:v>
      </x:c>
      <x:c r="H1430" s="6" t="n">
        <x:v>0</x:v>
      </x:c>
      <x:c r="I1430" s="6" t="n">
        <x:v>0</x:v>
      </x:c>
      <x:c r="J1430" s="6" t="str">
        <x:v>[0.24, 0.3, 3, 0.17]</x:v>
      </x:c>
      <x:c r="K1430" s="7" t="str">
        <x:v>无首段伤害倍率，请覆盖或设为辅助技能</x:v>
      </x:c>
      <x:c r="L1430" s="6" t="str">
        <x:v>https://raw.githubusercontent.com/Mar-7th/StarRailRes/dbe8cdfcfb0bf657b9fe1cf92d5537f118ccb487/index_new/cn/character_skills.json</x:v>
      </x:c>
    </x:row>
    <x:row r="1431" ht="53" customHeight="1">
      <x:c r="A1431" s="6" t="str">
        <x:v>120202_4</x:v>
      </x:c>
      <x:c r="B1431" s="6" t="str">
        <x:v>120202</x:v>
      </x:c>
      <x:c r="C1431" s="6" t="n">
        <x:v>4</x:v>
      </x:c>
      <x:c r="D1431" s="6" t="str">
        <x:v>祥音和韵</x:v>
      </x:c>
      <x:c r="E1431" s="7" t="str">
        <x:v>为指定我方单体提供【赐福】，使其攻击力提高32.5%，最高不超过停云当前攻击力的18%。
获得【赐福】的目标施放攻击后，会额外造成1次等同于其自身26%攻击力的雷属性附加伤害。
【赐福】持续3回合且仅对停云战技最新的施放目标生效。</x:v>
      </x:c>
      <x:c r="F1431" s="6" t="n">
        <x:v>0</x:v>
      </x:c>
      <x:c r="G1431" s="6" t="n">
        <x:v>0</x:v>
      </x:c>
      <x:c r="H1431" s="6" t="n">
        <x:v>0</x:v>
      </x:c>
      <x:c r="I1431" s="6" t="n">
        <x:v>0</x:v>
      </x:c>
      <x:c r="J1431" s="6" t="str">
        <x:v>[0.26, 0.325, 3, 0.18]</x:v>
      </x:c>
      <x:c r="K1431" s="7" t="str">
        <x:v>无首段伤害倍率，请覆盖或设为辅助技能</x:v>
      </x:c>
      <x:c r="L1431" s="6" t="str">
        <x:v>https://raw.githubusercontent.com/Mar-7th/StarRailRes/dbe8cdfcfb0bf657b9fe1cf92d5537f118ccb487/index_new/cn/character_skills.json</x:v>
      </x:c>
    </x:row>
    <x:row r="1432" ht="53" customHeight="1">
      <x:c r="A1432" s="6" t="str">
        <x:v>120202_5</x:v>
      </x:c>
      <x:c r="B1432" s="6" t="str">
        <x:v>120202</x:v>
      </x:c>
      <x:c r="C1432" s="6" t="n">
        <x:v>5</x:v>
      </x:c>
      <x:c r="D1432" s="6" t="str">
        <x:v>祥音和韵</x:v>
      </x:c>
      <x:c r="E1432" s="7" t="str">
        <x:v>为指定我方单体提供【赐福】，使其攻击力提高35%，最高不超过停云当前攻击力的19%。
获得【赐福】的目标施放攻击后，会额外造成1次等同于其自身28%攻击力的雷属性附加伤害。
【赐福】持续3回合且仅对停云战技最新的施放目标生效。</x:v>
      </x:c>
      <x:c r="F1432" s="6" t="n">
        <x:v>0</x:v>
      </x:c>
      <x:c r="G1432" s="6" t="n">
        <x:v>0</x:v>
      </x:c>
      <x:c r="H1432" s="6" t="n">
        <x:v>0</x:v>
      </x:c>
      <x:c r="I1432" s="6" t="n">
        <x:v>0</x:v>
      </x:c>
      <x:c r="J1432" s="6" t="str">
        <x:v>[0.28, 0.35, 3, 0.19]</x:v>
      </x:c>
      <x:c r="K1432" s="7" t="str">
        <x:v>无首段伤害倍率，请覆盖或设为辅助技能</x:v>
      </x:c>
      <x:c r="L1432" s="6" t="str">
        <x:v>https://raw.githubusercontent.com/Mar-7th/StarRailRes/dbe8cdfcfb0bf657b9fe1cf92d5537f118ccb487/index_new/cn/character_skills.json</x:v>
      </x:c>
    </x:row>
    <x:row r="1433" ht="53" customHeight="1">
      <x:c r="A1433" s="6" t="str">
        <x:v>120202_6</x:v>
      </x:c>
      <x:c r="B1433" s="6" t="str">
        <x:v>120202</x:v>
      </x:c>
      <x:c r="C1433" s="6" t="n">
        <x:v>6</x:v>
      </x:c>
      <x:c r="D1433" s="6" t="str">
        <x:v>祥音和韵</x:v>
      </x:c>
      <x:c r="E1433" s="7" t="str">
        <x:v>为指定我方单体提供【赐福】，使其攻击力提高37.5%，最高不超过停云当前攻击力的20%。
获得【赐福】的目标施放攻击后，会额外造成1次等同于其自身30%攻击力的雷属性附加伤害。
【赐福】持续3回合且仅对停云战技最新的施放目标生效。</x:v>
      </x:c>
      <x:c r="F1433" s="6" t="n">
        <x:v>0</x:v>
      </x:c>
      <x:c r="G1433" s="6" t="n">
        <x:v>0</x:v>
      </x:c>
      <x:c r="H1433" s="6" t="n">
        <x:v>0</x:v>
      </x:c>
      <x:c r="I1433" s="6" t="n">
        <x:v>0</x:v>
      </x:c>
      <x:c r="J1433" s="6" t="str">
        <x:v>[0.3, 0.375, 3, 0.2]</x:v>
      </x:c>
      <x:c r="K1433" s="7" t="str">
        <x:v>无首段伤害倍率，请覆盖或设为辅助技能</x:v>
      </x:c>
      <x:c r="L1433" s="6" t="str">
        <x:v>https://raw.githubusercontent.com/Mar-7th/StarRailRes/dbe8cdfcfb0bf657b9fe1cf92d5537f118ccb487/index_new/cn/character_skills.json</x:v>
      </x:c>
    </x:row>
    <x:row r="1434" ht="53" customHeight="1">
      <x:c r="A1434" s="6" t="str">
        <x:v>120202_7</x:v>
      </x:c>
      <x:c r="B1434" s="6" t="str">
        <x:v>120202</x:v>
      </x:c>
      <x:c r="C1434" s="6" t="n">
        <x:v>7</x:v>
      </x:c>
      <x:c r="D1434" s="6" t="str">
        <x:v>祥音和韵</x:v>
      </x:c>
      <x:c r="E1434" s="7" t="str">
        <x:v>为指定我方单体提供【赐福】，使其攻击力提高40.62%，最高不超过停云当前攻击力的21.25%。
获得【赐福】的目标施放攻击后，会额外造成1次等同于其自身32.5%攻击力的雷属性附加伤害。
【赐福】持续3回合且仅对停云战技最新的施放目标生效。</x:v>
      </x:c>
      <x:c r="F1434" s="6" t="n">
        <x:v>0</x:v>
      </x:c>
      <x:c r="G1434" s="6" t="n">
        <x:v>0</x:v>
      </x:c>
      <x:c r="H1434" s="6" t="n">
        <x:v>0</x:v>
      </x:c>
      <x:c r="I1434" s="6" t="n">
        <x:v>0</x:v>
      </x:c>
      <x:c r="J1434" s="6" t="str">
        <x:v>[0.325, 0.4062, 3, 0.2125]</x:v>
      </x:c>
      <x:c r="K1434" s="7" t="str">
        <x:v>无首段伤害倍率，请覆盖或设为辅助技能</x:v>
      </x:c>
      <x:c r="L1434" s="6" t="str">
        <x:v>https://raw.githubusercontent.com/Mar-7th/StarRailRes/dbe8cdfcfb0bf657b9fe1cf92d5537f118ccb487/index_new/cn/character_skills.json</x:v>
      </x:c>
    </x:row>
    <x:row r="1435" ht="53" customHeight="1">
      <x:c r="A1435" s="6" t="str">
        <x:v>120202_8</x:v>
      </x:c>
      <x:c r="B1435" s="6" t="str">
        <x:v>120202</x:v>
      </x:c>
      <x:c r="C1435" s="6" t="n">
        <x:v>8</x:v>
      </x:c>
      <x:c r="D1435" s="6" t="str">
        <x:v>祥音和韵</x:v>
      </x:c>
      <x:c r="E1435" s="7" t="str">
        <x:v>为指定我方单体提供【赐福】，使其攻击力提高43.75%，最高不超过停云当前攻击力的22.5%。
获得【赐福】的目标施放攻击后，会额外造成1次等同于其自身35%攻击力的雷属性附加伤害。
【赐福】持续3回合且仅对停云战技最新的施放目标生效。</x:v>
      </x:c>
      <x:c r="F1435" s="6" t="n">
        <x:v>0</x:v>
      </x:c>
      <x:c r="G1435" s="6" t="n">
        <x:v>0</x:v>
      </x:c>
      <x:c r="H1435" s="6" t="n">
        <x:v>0</x:v>
      </x:c>
      <x:c r="I1435" s="6" t="n">
        <x:v>0</x:v>
      </x:c>
      <x:c r="J1435" s="6" t="str">
        <x:v>[0.35, 0.4375, 3, 0.225]</x:v>
      </x:c>
      <x:c r="K1435" s="7" t="str">
        <x:v>无首段伤害倍率，请覆盖或设为辅助技能</x:v>
      </x:c>
      <x:c r="L1435" s="6" t="str">
        <x:v>https://raw.githubusercontent.com/Mar-7th/StarRailRes/dbe8cdfcfb0bf657b9fe1cf92d5537f118ccb487/index_new/cn/character_skills.json</x:v>
      </x:c>
    </x:row>
    <x:row r="1436" ht="53" customHeight="1">
      <x:c r="A1436" s="6" t="str">
        <x:v>120202_9</x:v>
      </x:c>
      <x:c r="B1436" s="6" t="str">
        <x:v>120202</x:v>
      </x:c>
      <x:c r="C1436" s="6" t="n">
        <x:v>9</x:v>
      </x:c>
      <x:c r="D1436" s="6" t="str">
        <x:v>祥音和韵</x:v>
      </x:c>
      <x:c r="E1436" s="7" t="str">
        <x:v>为指定我方单体提供【赐福】，使其攻击力提高46.88%，最高不超过停云当前攻击力的23.75%。
获得【赐福】的目标施放攻击后，会额外造成1次等同于其自身37.5%攻击力的雷属性附加伤害。
【赐福】持续3回合且仅对停云战技最新的施放目标生效。</x:v>
      </x:c>
      <x:c r="F1436" s="6" t="n">
        <x:v>0</x:v>
      </x:c>
      <x:c r="G1436" s="6" t="n">
        <x:v>0</x:v>
      </x:c>
      <x:c r="H1436" s="6" t="n">
        <x:v>0</x:v>
      </x:c>
      <x:c r="I1436" s="6" t="n">
        <x:v>0</x:v>
      </x:c>
      <x:c r="J1436" s="6" t="str">
        <x:v>[0.375, 0.4688, 3, 0.2375]</x:v>
      </x:c>
      <x:c r="K1436" s="7" t="str">
        <x:v>无首段伤害倍率，请覆盖或设为辅助技能</x:v>
      </x:c>
      <x:c r="L1436" s="6" t="str">
        <x:v>https://raw.githubusercontent.com/Mar-7th/StarRailRes/dbe8cdfcfb0bf657b9fe1cf92d5537f118ccb487/index_new/cn/character_skills.json</x:v>
      </x:c>
    </x:row>
    <x:row r="1437" ht="53" customHeight="1">
      <x:c r="A1437" s="6" t="str">
        <x:v>120202_10</x:v>
      </x:c>
      <x:c r="B1437" s="6" t="str">
        <x:v>120202</x:v>
      </x:c>
      <x:c r="C1437" s="6" t="n">
        <x:v>10</x:v>
      </x:c>
      <x:c r="D1437" s="6" t="str">
        <x:v>祥音和韵</x:v>
      </x:c>
      <x:c r="E1437" s="7" t="str">
        <x:v>为指定我方单体提供【赐福】，使其攻击力提高50%，最高不超过停云当前攻击力的25%。
获得【赐福】的目标施放攻击后，会额外造成1次等同于其自身40%攻击力的雷属性附加伤害。
【赐福】持续3回合且仅对停云战技最新的施放目标生效。</x:v>
      </x:c>
      <x:c r="F1437" s="6" t="n">
        <x:v>0</x:v>
      </x:c>
      <x:c r="G1437" s="6" t="n">
        <x:v>0</x:v>
      </x:c>
      <x:c r="H1437" s="6" t="n">
        <x:v>0</x:v>
      </x:c>
      <x:c r="I1437" s="6" t="n">
        <x:v>0</x:v>
      </x:c>
      <x:c r="J1437" s="6" t="str">
        <x:v>[0.4, 0.5, 3, 0.25]</x:v>
      </x:c>
      <x:c r="K1437" s="7" t="str">
        <x:v>无首段伤害倍率，请覆盖或设为辅助技能</x:v>
      </x:c>
      <x:c r="L1437" s="6" t="str">
        <x:v>https://raw.githubusercontent.com/Mar-7th/StarRailRes/dbe8cdfcfb0bf657b9fe1cf92d5537f118ccb487/index_new/cn/character_skills.json</x:v>
      </x:c>
    </x:row>
    <x:row r="1438" ht="53" customHeight="1">
      <x:c r="A1438" s="6" t="str">
        <x:v>120202_11</x:v>
      </x:c>
      <x:c r="B1438" s="6" t="str">
        <x:v>120202</x:v>
      </x:c>
      <x:c r="C1438" s="6" t="n">
        <x:v>11</x:v>
      </x:c>
      <x:c r="D1438" s="6" t="str">
        <x:v>祥音和韵</x:v>
      </x:c>
      <x:c r="E1438" s="7" t="str">
        <x:v>为指定我方单体提供【赐福】，使其攻击力提高52.5%，最高不超过停云当前攻击力的26%。
获得【赐福】的目标施放攻击后，会额外造成1次等同于其自身42%攻击力的雷属性附加伤害。
【赐福】持续3回合且仅对停云战技最新的施放目标生效。</x:v>
      </x:c>
      <x:c r="F1438" s="6" t="n">
        <x:v>0</x:v>
      </x:c>
      <x:c r="G1438" s="6" t="n">
        <x:v>0</x:v>
      </x:c>
      <x:c r="H1438" s="6" t="n">
        <x:v>0</x:v>
      </x:c>
      <x:c r="I1438" s="6" t="n">
        <x:v>0</x:v>
      </x:c>
      <x:c r="J1438" s="6" t="str">
        <x:v>[0.42, 0.525, 3, 0.26]</x:v>
      </x:c>
      <x:c r="K1438" s="7" t="str">
        <x:v>无首段伤害倍率，请覆盖或设为辅助技能</x:v>
      </x:c>
      <x:c r="L1438" s="6" t="str">
        <x:v>https://raw.githubusercontent.com/Mar-7th/StarRailRes/dbe8cdfcfb0bf657b9fe1cf92d5537f118ccb487/index_new/cn/character_skills.json</x:v>
      </x:c>
    </x:row>
    <x:row r="1439" ht="53" customHeight="1">
      <x:c r="A1439" s="6" t="str">
        <x:v>120202_12</x:v>
      </x:c>
      <x:c r="B1439" s="6" t="str">
        <x:v>120202</x:v>
      </x:c>
      <x:c r="C1439" s="6" t="n">
        <x:v>12</x:v>
      </x:c>
      <x:c r="D1439" s="6" t="str">
        <x:v>祥音和韵</x:v>
      </x:c>
      <x:c r="E1439" s="7" t="str">
        <x:v>为指定我方单体提供【赐福】，使其攻击力提高55%，最高不超过停云当前攻击力的27%。
获得【赐福】的目标施放攻击后，会额外造成1次等同于其自身44%攻击力的雷属性附加伤害。
【赐福】持续3回合且仅对停云战技最新的施放目标生效。</x:v>
      </x:c>
      <x:c r="F1439" s="6" t="n">
        <x:v>0</x:v>
      </x:c>
      <x:c r="G1439" s="6" t="n">
        <x:v>0</x:v>
      </x:c>
      <x:c r="H1439" s="6" t="n">
        <x:v>0</x:v>
      </x:c>
      <x:c r="I1439" s="6" t="n">
        <x:v>0</x:v>
      </x:c>
      <x:c r="J1439" s="6" t="str">
        <x:v>[0.44, 0.55, 3, 0.27]</x:v>
      </x:c>
      <x:c r="K1439" s="7" t="str">
        <x:v>无首段伤害倍率，请覆盖或设为辅助技能</x:v>
      </x:c>
      <x:c r="L1439" s="6" t="str">
        <x:v>https://raw.githubusercontent.com/Mar-7th/StarRailRes/dbe8cdfcfb0bf657b9fe1cf92d5537f118ccb487/index_new/cn/character_skills.json</x:v>
      </x:c>
    </x:row>
    <x:row r="1440" ht="53" customHeight="1">
      <x:c r="A1440" s="6" t="str">
        <x:v>120202_13</x:v>
      </x:c>
      <x:c r="B1440" s="6" t="str">
        <x:v>120202</x:v>
      </x:c>
      <x:c r="C1440" s="6" t="n">
        <x:v>13</x:v>
      </x:c>
      <x:c r="D1440" s="6" t="str">
        <x:v>祥音和韵</x:v>
      </x:c>
      <x:c r="E1440" s="7" t="str">
        <x:v>为指定我方单体提供【赐福】，使其攻击力提高57.5%，最高不超过停云当前攻击力的28%。
获得【赐福】的目标施放攻击后，会额外造成1次等同于其自身46%攻击力的雷属性附加伤害。
【赐福】持续3回合且仅对停云战技最新的施放目标生效。</x:v>
      </x:c>
      <x:c r="F1440" s="6" t="n">
        <x:v>0</x:v>
      </x:c>
      <x:c r="G1440" s="6" t="n">
        <x:v>0</x:v>
      </x:c>
      <x:c r="H1440" s="6" t="n">
        <x:v>0</x:v>
      </x:c>
      <x:c r="I1440" s="6" t="n">
        <x:v>0</x:v>
      </x:c>
      <x:c r="J1440" s="6" t="str">
        <x:v>[0.46, 0.575, 3, 0.28]</x:v>
      </x:c>
      <x:c r="K1440" s="7" t="str">
        <x:v>无首段伤害倍率，请覆盖或设为辅助技能</x:v>
      </x:c>
      <x:c r="L1440" s="6" t="str">
        <x:v>https://raw.githubusercontent.com/Mar-7th/StarRailRes/dbe8cdfcfb0bf657b9fe1cf92d5537f118ccb487/index_new/cn/character_skills.json</x:v>
      </x:c>
    </x:row>
    <x:row r="1441" ht="53" customHeight="1">
      <x:c r="A1441" s="6" t="str">
        <x:v>120202_14</x:v>
      </x:c>
      <x:c r="B1441" s="6" t="str">
        <x:v>120202</x:v>
      </x:c>
      <x:c r="C1441" s="6" t="n">
        <x:v>14</x:v>
      </x:c>
      <x:c r="D1441" s="6" t="str">
        <x:v>祥音和韵</x:v>
      </x:c>
      <x:c r="E1441" s="7" t="str">
        <x:v>为指定我方单体提供【赐福】，使其攻击力提高60%，最高不超过停云当前攻击力的29%。
获得【赐福】的目标施放攻击后，会额外造成1次等同于其自身48%攻击力的雷属性附加伤害。
【赐福】持续3回合且仅对停云战技最新的施放目标生效。</x:v>
      </x:c>
      <x:c r="F1441" s="6" t="n">
        <x:v>0</x:v>
      </x:c>
      <x:c r="G1441" s="6" t="n">
        <x:v>0</x:v>
      </x:c>
      <x:c r="H1441" s="6" t="n">
        <x:v>0</x:v>
      </x:c>
      <x:c r="I1441" s="6" t="n">
        <x:v>0</x:v>
      </x:c>
      <x:c r="J1441" s="6" t="str">
        <x:v>[0.48, 0.6, 3, 0.29]</x:v>
      </x:c>
      <x:c r="K1441" s="7" t="str">
        <x:v>无首段伤害倍率，请覆盖或设为辅助技能</x:v>
      </x:c>
      <x:c r="L1441" s="6" t="str">
        <x:v>https://raw.githubusercontent.com/Mar-7th/StarRailRes/dbe8cdfcfb0bf657b9fe1cf92d5537f118ccb487/index_new/cn/character_skills.json</x:v>
      </x:c>
    </x:row>
    <x:row r="1442" ht="53" customHeight="1">
      <x:c r="A1442" s="6" t="str">
        <x:v>120202_15</x:v>
      </x:c>
      <x:c r="B1442" s="6" t="str">
        <x:v>120202</x:v>
      </x:c>
      <x:c r="C1442" s="6" t="n">
        <x:v>15</x:v>
      </x:c>
      <x:c r="D1442" s="6" t="str">
        <x:v>祥音和韵</x:v>
      </x:c>
      <x:c r="E1442" s="7" t="str">
        <x:v>为指定我方单体提供【赐福】，使其攻击力提高62.5%，最高不超过停云当前攻击力的30%。
获得【赐福】的目标施放攻击后，会额外造成1次等同于其自身50%攻击力的雷属性附加伤害。
【赐福】持续3回合且仅对停云战技最新的施放目标生效。</x:v>
      </x:c>
      <x:c r="F1442" s="6" t="n">
        <x:v>0</x:v>
      </x:c>
      <x:c r="G1442" s="6" t="n">
        <x:v>0</x:v>
      </x:c>
      <x:c r="H1442" s="6" t="n">
        <x:v>0</x:v>
      </x:c>
      <x:c r="I1442" s="6" t="n">
        <x:v>0</x:v>
      </x:c>
      <x:c r="J1442" s="6" t="str">
        <x:v>[0.5, 0.625, 3, 0.3]</x:v>
      </x:c>
      <x:c r="K1442" s="7" t="str">
        <x:v>无首段伤害倍率，请覆盖或设为辅助技能</x:v>
      </x:c>
      <x:c r="L1442" s="6" t="str">
        <x:v>https://raw.githubusercontent.com/Mar-7th/StarRailRes/dbe8cdfcfb0bf657b9fe1cf92d5537f118ccb487/index_new/cn/character_skills.json</x:v>
      </x:c>
    </x:row>
    <x:row r="1443" ht="20" customHeight="1">
      <x:c r="A1443" s="6" t="str">
        <x:v>120203_1</x:v>
      </x:c>
      <x:c r="B1443" s="6" t="str">
        <x:v>120203</x:v>
      </x:c>
      <x:c r="C1443" s="6" t="n">
        <x:v>1</x:v>
      </x:c>
      <x:c r="D1443" s="6" t="str">
        <x:v>庆云光覆仪祷</x:v>
      </x:c>
      <x:c r="E1443" s="7" t="str">
        <x:v>为指定我方单体恢复50点能量，同时使目标造成的伤害提高20%，持续2回合。</x:v>
      </x:c>
      <x:c r="F1443" s="6" t="n">
        <x:v>0</x:v>
      </x:c>
      <x:c r="G1443" s="6" t="n">
        <x:v>0</x:v>
      </x:c>
      <x:c r="H1443" s="6" t="n">
        <x:v>0</x:v>
      </x:c>
      <x:c r="I1443" s="6" t="n">
        <x:v>0</x:v>
      </x:c>
      <x:c r="J1443" s="6" t="str">
        <x:v>[50, 2, 0.2]</x:v>
      </x:c>
      <x:c r="K1443" s="7" t="str">
        <x:v>无首段伤害倍率，请覆盖或设为辅助技能</x:v>
      </x:c>
      <x:c r="L1443" s="6" t="str">
        <x:v>https://raw.githubusercontent.com/Mar-7th/StarRailRes/dbe8cdfcfb0bf657b9fe1cf92d5537f118ccb487/index_new/cn/character_skills.json</x:v>
      </x:c>
    </x:row>
    <x:row r="1444" ht="20" customHeight="1">
      <x:c r="A1444" s="6" t="str">
        <x:v>120203_2</x:v>
      </x:c>
      <x:c r="B1444" s="6" t="str">
        <x:v>120203</x:v>
      </x:c>
      <x:c r="C1444" s="6" t="n">
        <x:v>2</x:v>
      </x:c>
      <x:c r="D1444" s="6" t="str">
        <x:v>庆云光覆仪祷</x:v>
      </x:c>
      <x:c r="E1444" s="7" t="str">
        <x:v>为指定我方单体恢复50点能量，同时使目标造成的伤害提高23%，持续2回合。</x:v>
      </x:c>
      <x:c r="F1444" s="6" t="n">
        <x:v>0</x:v>
      </x:c>
      <x:c r="G1444" s="6" t="n">
        <x:v>0</x:v>
      </x:c>
      <x:c r="H1444" s="6" t="n">
        <x:v>0</x:v>
      </x:c>
      <x:c r="I1444" s="6" t="n">
        <x:v>0</x:v>
      </x:c>
      <x:c r="J1444" s="6" t="str">
        <x:v>[50, 2, 0.23]</x:v>
      </x:c>
      <x:c r="K1444" s="7" t="str">
        <x:v>无首段伤害倍率，请覆盖或设为辅助技能</x:v>
      </x:c>
      <x:c r="L1444" s="6" t="str">
        <x:v>https://raw.githubusercontent.com/Mar-7th/StarRailRes/dbe8cdfcfb0bf657b9fe1cf92d5537f118ccb487/index_new/cn/character_skills.json</x:v>
      </x:c>
    </x:row>
    <x:row r="1445" ht="20" customHeight="1">
      <x:c r="A1445" s="6" t="str">
        <x:v>120203_3</x:v>
      </x:c>
      <x:c r="B1445" s="6" t="str">
        <x:v>120203</x:v>
      </x:c>
      <x:c r="C1445" s="6" t="n">
        <x:v>3</x:v>
      </x:c>
      <x:c r="D1445" s="6" t="str">
        <x:v>庆云光覆仪祷</x:v>
      </x:c>
      <x:c r="E1445" s="7" t="str">
        <x:v>为指定我方单体恢复50点能量，同时使目标造成的伤害提高26%，持续2回合。</x:v>
      </x:c>
      <x:c r="F1445" s="6" t="n">
        <x:v>0</x:v>
      </x:c>
      <x:c r="G1445" s="6" t="n">
        <x:v>0</x:v>
      </x:c>
      <x:c r="H1445" s="6" t="n">
        <x:v>0</x:v>
      </x:c>
      <x:c r="I1445" s="6" t="n">
        <x:v>0</x:v>
      </x:c>
      <x:c r="J1445" s="6" t="str">
        <x:v>[50, 2, 0.26]</x:v>
      </x:c>
      <x:c r="K1445" s="7" t="str">
        <x:v>无首段伤害倍率，请覆盖或设为辅助技能</x:v>
      </x:c>
      <x:c r="L1445" s="6" t="str">
        <x:v>https://raw.githubusercontent.com/Mar-7th/StarRailRes/dbe8cdfcfb0bf657b9fe1cf92d5537f118ccb487/index_new/cn/character_skills.json</x:v>
      </x:c>
    </x:row>
    <x:row r="1446" ht="20" customHeight="1">
      <x:c r="A1446" s="6" t="str">
        <x:v>120203_4</x:v>
      </x:c>
      <x:c r="B1446" s="6" t="str">
        <x:v>120203</x:v>
      </x:c>
      <x:c r="C1446" s="6" t="n">
        <x:v>4</x:v>
      </x:c>
      <x:c r="D1446" s="6" t="str">
        <x:v>庆云光覆仪祷</x:v>
      </x:c>
      <x:c r="E1446" s="7" t="str">
        <x:v>为指定我方单体恢复50点能量，同时使目标造成的伤害提高29%，持续2回合。</x:v>
      </x:c>
      <x:c r="F1446" s="6" t="n">
        <x:v>0</x:v>
      </x:c>
      <x:c r="G1446" s="6" t="n">
        <x:v>0</x:v>
      </x:c>
      <x:c r="H1446" s="6" t="n">
        <x:v>0</x:v>
      </x:c>
      <x:c r="I1446" s="6" t="n">
        <x:v>0</x:v>
      </x:c>
      <x:c r="J1446" s="6" t="str">
        <x:v>[50, 2, 0.29]</x:v>
      </x:c>
      <x:c r="K1446" s="7" t="str">
        <x:v>无首段伤害倍率，请覆盖或设为辅助技能</x:v>
      </x:c>
      <x:c r="L1446" s="6" t="str">
        <x:v>https://raw.githubusercontent.com/Mar-7th/StarRailRes/dbe8cdfcfb0bf657b9fe1cf92d5537f118ccb487/index_new/cn/character_skills.json</x:v>
      </x:c>
    </x:row>
    <x:row r="1447" ht="20" customHeight="1">
      <x:c r="A1447" s="6" t="str">
        <x:v>120203_5</x:v>
      </x:c>
      <x:c r="B1447" s="6" t="str">
        <x:v>120203</x:v>
      </x:c>
      <x:c r="C1447" s="6" t="n">
        <x:v>5</x:v>
      </x:c>
      <x:c r="D1447" s="6" t="str">
        <x:v>庆云光覆仪祷</x:v>
      </x:c>
      <x:c r="E1447" s="7" t="str">
        <x:v>为指定我方单体恢复50点能量，同时使目标造成的伤害提高32%，持续2回合。</x:v>
      </x:c>
      <x:c r="F1447" s="6" t="n">
        <x:v>0</x:v>
      </x:c>
      <x:c r="G1447" s="6" t="n">
        <x:v>0</x:v>
      </x:c>
      <x:c r="H1447" s="6" t="n">
        <x:v>0</x:v>
      </x:c>
      <x:c r="I1447" s="6" t="n">
        <x:v>0</x:v>
      </x:c>
      <x:c r="J1447" s="6" t="str">
        <x:v>[50, 2, 0.32]</x:v>
      </x:c>
      <x:c r="K1447" s="7" t="str">
        <x:v>无首段伤害倍率，请覆盖或设为辅助技能</x:v>
      </x:c>
      <x:c r="L1447" s="6" t="str">
        <x:v>https://raw.githubusercontent.com/Mar-7th/StarRailRes/dbe8cdfcfb0bf657b9fe1cf92d5537f118ccb487/index_new/cn/character_skills.json</x:v>
      </x:c>
    </x:row>
    <x:row r="1448" ht="20" customHeight="1">
      <x:c r="A1448" s="6" t="str">
        <x:v>120203_6</x:v>
      </x:c>
      <x:c r="B1448" s="6" t="str">
        <x:v>120203</x:v>
      </x:c>
      <x:c r="C1448" s="6" t="n">
        <x:v>6</x:v>
      </x:c>
      <x:c r="D1448" s="6" t="str">
        <x:v>庆云光覆仪祷</x:v>
      </x:c>
      <x:c r="E1448" s="7" t="str">
        <x:v>为指定我方单体恢复50点能量，同时使目标造成的伤害提高35%，持续2回合。</x:v>
      </x:c>
      <x:c r="F1448" s="6" t="n">
        <x:v>0</x:v>
      </x:c>
      <x:c r="G1448" s="6" t="n">
        <x:v>0</x:v>
      </x:c>
      <x:c r="H1448" s="6" t="n">
        <x:v>0</x:v>
      </x:c>
      <x:c r="I1448" s="6" t="n">
        <x:v>0</x:v>
      </x:c>
      <x:c r="J1448" s="6" t="str">
        <x:v>[50, 2, 0.35]</x:v>
      </x:c>
      <x:c r="K1448" s="7" t="str">
        <x:v>无首段伤害倍率，请覆盖或设为辅助技能</x:v>
      </x:c>
      <x:c r="L1448" s="6" t="str">
        <x:v>https://raw.githubusercontent.com/Mar-7th/StarRailRes/dbe8cdfcfb0bf657b9fe1cf92d5537f118ccb487/index_new/cn/character_skills.json</x:v>
      </x:c>
    </x:row>
    <x:row r="1449" ht="20" customHeight="1">
      <x:c r="A1449" s="6" t="str">
        <x:v>120203_7</x:v>
      </x:c>
      <x:c r="B1449" s="6" t="str">
        <x:v>120203</x:v>
      </x:c>
      <x:c r="C1449" s="6" t="n">
        <x:v>7</x:v>
      </x:c>
      <x:c r="D1449" s="6" t="str">
        <x:v>庆云光覆仪祷</x:v>
      </x:c>
      <x:c r="E1449" s="7" t="str">
        <x:v>为指定我方单体恢复50点能量，同时使目标造成的伤害提高38.75%，持续2回合。</x:v>
      </x:c>
      <x:c r="F1449" s="6" t="n">
        <x:v>0</x:v>
      </x:c>
      <x:c r="G1449" s="6" t="n">
        <x:v>0</x:v>
      </x:c>
      <x:c r="H1449" s="6" t="n">
        <x:v>0</x:v>
      </x:c>
      <x:c r="I1449" s="6" t="n">
        <x:v>0</x:v>
      </x:c>
      <x:c r="J1449" s="6" t="str">
        <x:v>[50, 2, 0.3875]</x:v>
      </x:c>
      <x:c r="K1449" s="7" t="str">
        <x:v>无首段伤害倍率，请覆盖或设为辅助技能</x:v>
      </x:c>
      <x:c r="L1449" s="6" t="str">
        <x:v>https://raw.githubusercontent.com/Mar-7th/StarRailRes/dbe8cdfcfb0bf657b9fe1cf92d5537f118ccb487/index_new/cn/character_skills.json</x:v>
      </x:c>
    </x:row>
    <x:row r="1450" ht="20" customHeight="1">
      <x:c r="A1450" s="6" t="str">
        <x:v>120203_8</x:v>
      </x:c>
      <x:c r="B1450" s="6" t="str">
        <x:v>120203</x:v>
      </x:c>
      <x:c r="C1450" s="6" t="n">
        <x:v>8</x:v>
      </x:c>
      <x:c r="D1450" s="6" t="str">
        <x:v>庆云光覆仪祷</x:v>
      </x:c>
      <x:c r="E1450" s="7" t="str">
        <x:v>为指定我方单体恢复50点能量，同时使目标造成的伤害提高42.5%，持续2回合。</x:v>
      </x:c>
      <x:c r="F1450" s="6" t="n">
        <x:v>0</x:v>
      </x:c>
      <x:c r="G1450" s="6" t="n">
        <x:v>0</x:v>
      </x:c>
      <x:c r="H1450" s="6" t="n">
        <x:v>0</x:v>
      </x:c>
      <x:c r="I1450" s="6" t="n">
        <x:v>0</x:v>
      </x:c>
      <x:c r="J1450" s="6" t="str">
        <x:v>[50, 2, 0.425]</x:v>
      </x:c>
      <x:c r="K1450" s="7" t="str">
        <x:v>无首段伤害倍率，请覆盖或设为辅助技能</x:v>
      </x:c>
      <x:c r="L1450" s="6" t="str">
        <x:v>https://raw.githubusercontent.com/Mar-7th/StarRailRes/dbe8cdfcfb0bf657b9fe1cf92d5537f118ccb487/index_new/cn/character_skills.json</x:v>
      </x:c>
    </x:row>
    <x:row r="1451" ht="20" customHeight="1">
      <x:c r="A1451" s="6" t="str">
        <x:v>120203_9</x:v>
      </x:c>
      <x:c r="B1451" s="6" t="str">
        <x:v>120203</x:v>
      </x:c>
      <x:c r="C1451" s="6" t="n">
        <x:v>9</x:v>
      </x:c>
      <x:c r="D1451" s="6" t="str">
        <x:v>庆云光覆仪祷</x:v>
      </x:c>
      <x:c r="E1451" s="7" t="str">
        <x:v>为指定我方单体恢复50点能量，同时使目标造成的伤害提高46.25%，持续2回合。</x:v>
      </x:c>
      <x:c r="F1451" s="6" t="n">
        <x:v>0</x:v>
      </x:c>
      <x:c r="G1451" s="6" t="n">
        <x:v>0</x:v>
      </x:c>
      <x:c r="H1451" s="6" t="n">
        <x:v>0</x:v>
      </x:c>
      <x:c r="I1451" s="6" t="n">
        <x:v>0</x:v>
      </x:c>
      <x:c r="J1451" s="6" t="str">
        <x:v>[50, 2, 0.4625]</x:v>
      </x:c>
      <x:c r="K1451" s="7" t="str">
        <x:v>无首段伤害倍率，请覆盖或设为辅助技能</x:v>
      </x:c>
      <x:c r="L1451" s="6" t="str">
        <x:v>https://raw.githubusercontent.com/Mar-7th/StarRailRes/dbe8cdfcfb0bf657b9fe1cf92d5537f118ccb487/index_new/cn/character_skills.json</x:v>
      </x:c>
    </x:row>
    <x:row r="1452" ht="20" customHeight="1">
      <x:c r="A1452" s="6" t="str">
        <x:v>120203_10</x:v>
      </x:c>
      <x:c r="B1452" s="6" t="str">
        <x:v>120203</x:v>
      </x:c>
      <x:c r="C1452" s="6" t="n">
        <x:v>10</x:v>
      </x:c>
      <x:c r="D1452" s="6" t="str">
        <x:v>庆云光覆仪祷</x:v>
      </x:c>
      <x:c r="E1452" s="7" t="str">
        <x:v>为指定我方单体恢复50点能量，同时使目标造成的伤害提高50%，持续2回合。</x:v>
      </x:c>
      <x:c r="F1452" s="6" t="n">
        <x:v>0</x:v>
      </x:c>
      <x:c r="G1452" s="6" t="n">
        <x:v>0</x:v>
      </x:c>
      <x:c r="H1452" s="6" t="n">
        <x:v>0</x:v>
      </x:c>
      <x:c r="I1452" s="6" t="n">
        <x:v>0</x:v>
      </x:c>
      <x:c r="J1452" s="6" t="str">
        <x:v>[50, 2, 0.5]</x:v>
      </x:c>
      <x:c r="K1452" s="7" t="str">
        <x:v>无首段伤害倍率，请覆盖或设为辅助技能</x:v>
      </x:c>
      <x:c r="L1452" s="6" t="str">
        <x:v>https://raw.githubusercontent.com/Mar-7th/StarRailRes/dbe8cdfcfb0bf657b9fe1cf92d5537f118ccb487/index_new/cn/character_skills.json</x:v>
      </x:c>
    </x:row>
    <x:row r="1453" ht="20" customHeight="1">
      <x:c r="A1453" s="6" t="str">
        <x:v>120203_11</x:v>
      </x:c>
      <x:c r="B1453" s="6" t="str">
        <x:v>120203</x:v>
      </x:c>
      <x:c r="C1453" s="6" t="n">
        <x:v>11</x:v>
      </x:c>
      <x:c r="D1453" s="6" t="str">
        <x:v>庆云光覆仪祷</x:v>
      </x:c>
      <x:c r="E1453" s="7" t="str">
        <x:v>为指定我方单体恢复50点能量，同时使目标造成的伤害提高53%，持续2回合。</x:v>
      </x:c>
      <x:c r="F1453" s="6" t="n">
        <x:v>0</x:v>
      </x:c>
      <x:c r="G1453" s="6" t="n">
        <x:v>0</x:v>
      </x:c>
      <x:c r="H1453" s="6" t="n">
        <x:v>0</x:v>
      </x:c>
      <x:c r="I1453" s="6" t="n">
        <x:v>0</x:v>
      </x:c>
      <x:c r="J1453" s="6" t="str">
        <x:v>[50, 2, 0.53]</x:v>
      </x:c>
      <x:c r="K1453" s="7" t="str">
        <x:v>无首段伤害倍率，请覆盖或设为辅助技能</x:v>
      </x:c>
      <x:c r="L1453" s="6" t="str">
        <x:v>https://raw.githubusercontent.com/Mar-7th/StarRailRes/dbe8cdfcfb0bf657b9fe1cf92d5537f118ccb487/index_new/cn/character_skills.json</x:v>
      </x:c>
    </x:row>
    <x:row r="1454" ht="20" customHeight="1">
      <x:c r="A1454" s="6" t="str">
        <x:v>120203_12</x:v>
      </x:c>
      <x:c r="B1454" s="6" t="str">
        <x:v>120203</x:v>
      </x:c>
      <x:c r="C1454" s="6" t="n">
        <x:v>12</x:v>
      </x:c>
      <x:c r="D1454" s="6" t="str">
        <x:v>庆云光覆仪祷</x:v>
      </x:c>
      <x:c r="E1454" s="7" t="str">
        <x:v>为指定我方单体恢复50点能量，同时使目标造成的伤害提高56%，持续2回合。</x:v>
      </x:c>
      <x:c r="F1454" s="6" t="n">
        <x:v>0</x:v>
      </x:c>
      <x:c r="G1454" s="6" t="n">
        <x:v>0</x:v>
      </x:c>
      <x:c r="H1454" s="6" t="n">
        <x:v>0</x:v>
      </x:c>
      <x:c r="I1454" s="6" t="n">
        <x:v>0</x:v>
      </x:c>
      <x:c r="J1454" s="6" t="str">
        <x:v>[50, 2, 0.56]</x:v>
      </x:c>
      <x:c r="K1454" s="7" t="str">
        <x:v>无首段伤害倍率，请覆盖或设为辅助技能</x:v>
      </x:c>
      <x:c r="L1454" s="6" t="str">
        <x:v>https://raw.githubusercontent.com/Mar-7th/StarRailRes/dbe8cdfcfb0bf657b9fe1cf92d5537f118ccb487/index_new/cn/character_skills.json</x:v>
      </x:c>
    </x:row>
    <x:row r="1455" ht="20" customHeight="1">
      <x:c r="A1455" s="6" t="str">
        <x:v>120203_13</x:v>
      </x:c>
      <x:c r="B1455" s="6" t="str">
        <x:v>120203</x:v>
      </x:c>
      <x:c r="C1455" s="6" t="n">
        <x:v>13</x:v>
      </x:c>
      <x:c r="D1455" s="6" t="str">
        <x:v>庆云光覆仪祷</x:v>
      </x:c>
      <x:c r="E1455" s="7" t="str">
        <x:v>为指定我方单体恢复50点能量，同时使目标造成的伤害提高59%，持续2回合。</x:v>
      </x:c>
      <x:c r="F1455" s="6" t="n">
        <x:v>0</x:v>
      </x:c>
      <x:c r="G1455" s="6" t="n">
        <x:v>0</x:v>
      </x:c>
      <x:c r="H1455" s="6" t="n">
        <x:v>0</x:v>
      </x:c>
      <x:c r="I1455" s="6" t="n">
        <x:v>0</x:v>
      </x:c>
      <x:c r="J1455" s="6" t="str">
        <x:v>[50, 2, 0.59]</x:v>
      </x:c>
      <x:c r="K1455" s="7" t="str">
        <x:v>无首段伤害倍率，请覆盖或设为辅助技能</x:v>
      </x:c>
      <x:c r="L1455" s="6" t="str">
        <x:v>https://raw.githubusercontent.com/Mar-7th/StarRailRes/dbe8cdfcfb0bf657b9fe1cf92d5537f118ccb487/index_new/cn/character_skills.json</x:v>
      </x:c>
    </x:row>
    <x:row r="1456" ht="20" customHeight="1">
      <x:c r="A1456" s="6" t="str">
        <x:v>120203_14</x:v>
      </x:c>
      <x:c r="B1456" s="6" t="str">
        <x:v>120203</x:v>
      </x:c>
      <x:c r="C1456" s="6" t="n">
        <x:v>14</x:v>
      </x:c>
      <x:c r="D1456" s="6" t="str">
        <x:v>庆云光覆仪祷</x:v>
      </x:c>
      <x:c r="E1456" s="7" t="str">
        <x:v>为指定我方单体恢复50点能量，同时使目标造成的伤害提高62%，持续2回合。</x:v>
      </x:c>
      <x:c r="F1456" s="6" t="n">
        <x:v>0</x:v>
      </x:c>
      <x:c r="G1456" s="6" t="n">
        <x:v>0</x:v>
      </x:c>
      <x:c r="H1456" s="6" t="n">
        <x:v>0</x:v>
      </x:c>
      <x:c r="I1456" s="6" t="n">
        <x:v>0</x:v>
      </x:c>
      <x:c r="J1456" s="6" t="str">
        <x:v>[50, 2, 0.62]</x:v>
      </x:c>
      <x:c r="K1456" s="7" t="str">
        <x:v>无首段伤害倍率，请覆盖或设为辅助技能</x:v>
      </x:c>
      <x:c r="L1456" s="6" t="str">
        <x:v>https://raw.githubusercontent.com/Mar-7th/StarRailRes/dbe8cdfcfb0bf657b9fe1cf92d5537f118ccb487/index_new/cn/character_skills.json</x:v>
      </x:c>
    </x:row>
    <x:row r="1457" ht="20" customHeight="1">
      <x:c r="A1457" s="6" t="str">
        <x:v>120203_15</x:v>
      </x:c>
      <x:c r="B1457" s="6" t="str">
        <x:v>120203</x:v>
      </x:c>
      <x:c r="C1457" s="6" t="n">
        <x:v>15</x:v>
      </x:c>
      <x:c r="D1457" s="6" t="str">
        <x:v>庆云光覆仪祷</x:v>
      </x:c>
      <x:c r="E1457" s="7" t="str">
        <x:v>为指定我方单体恢复50点能量，同时使目标造成的伤害提高65%，持续2回合。</x:v>
      </x:c>
      <x:c r="F1457" s="6" t="n">
        <x:v>0</x:v>
      </x:c>
      <x:c r="G1457" s="6" t="n">
        <x:v>0</x:v>
      </x:c>
      <x:c r="H1457" s="6" t="n">
        <x:v>0</x:v>
      </x:c>
      <x:c r="I1457" s="6" t="n">
        <x:v>0</x:v>
      </x:c>
      <x:c r="J1457" s="6" t="str">
        <x:v>[50, 2, 0.65]</x:v>
      </x:c>
      <x:c r="K1457" s="7" t="str">
        <x:v>无首段伤害倍率，请覆盖或设为辅助技能</x:v>
      </x:c>
      <x:c r="L1457" s="6" t="str">
        <x:v>https://raw.githubusercontent.com/Mar-7th/StarRailRes/dbe8cdfcfb0bf657b9fe1cf92d5537f118ccb487/index_new/cn/character_skills.json</x:v>
      </x:c>
    </x:row>
    <x:row r="1458" ht="38" customHeight="1">
      <x:c r="A1458" s="6" t="str">
        <x:v>120204_1</x:v>
      </x:c>
      <x:c r="B1458" s="6" t="str">
        <x:v>120204</x:v>
      </x:c>
      <x:c r="C1458" s="6" t="n">
        <x:v>1</x:v>
      </x:c>
      <x:c r="D1458" s="6" t="str">
        <x:v>紫电扶摇</x:v>
      </x:c>
      <x:c r="E1458" s="7" t="str">
        <x:v>敌方目标受到停云攻击后，获得【赐福】的目标立即对其造成等同于自身30%攻击力的雷属性附加伤害。</x:v>
      </x:c>
      <x:c r="F1458" s="6" t="n">
        <x:v>0.3</x:v>
      </x:c>
      <x:c r="G1458" s="6" t="n">
        <x:v>0</x:v>
      </x:c>
      <x:c r="H1458" s="6" t="n">
        <x:v>0</x:v>
      </x:c>
      <x:c r="I1458" s="6" t="n">
        <x:v>0</x:v>
      </x:c>
      <x:c r="J1458" s="6" t="str">
        <x:v>[0.3]</x:v>
      </x:c>
      <x:c r="K1458" s="7" t="str">
        <x:v>需确认条件及分段</x:v>
      </x:c>
      <x:c r="L1458" s="6" t="str">
        <x:v>https://raw.githubusercontent.com/Mar-7th/StarRailRes/dbe8cdfcfb0bf657b9fe1cf92d5537f118ccb487/index_new/cn/character_skills.json</x:v>
      </x:c>
    </x:row>
    <x:row r="1459" ht="38" customHeight="1">
      <x:c r="A1459" s="6" t="str">
        <x:v>120204_2</x:v>
      </x:c>
      <x:c r="B1459" s="6" t="str">
        <x:v>120204</x:v>
      </x:c>
      <x:c r="C1459" s="6" t="n">
        <x:v>2</x:v>
      </x:c>
      <x:c r="D1459" s="6" t="str">
        <x:v>紫电扶摇</x:v>
      </x:c>
      <x:c r="E1459" s="7" t="str">
        <x:v>敌方目标受到停云攻击后，获得【赐福】的目标立即对其造成等同于自身33%攻击力的雷属性附加伤害。</x:v>
      </x:c>
      <x:c r="F1459" s="6" t="n">
        <x:v>0.33</x:v>
      </x:c>
      <x:c r="G1459" s="6" t="n">
        <x:v>0</x:v>
      </x:c>
      <x:c r="H1459" s="6" t="n">
        <x:v>0</x:v>
      </x:c>
      <x:c r="I1459" s="6" t="n">
        <x:v>0</x:v>
      </x:c>
      <x:c r="J1459" s="6" t="str">
        <x:v>[0.33]</x:v>
      </x:c>
      <x:c r="K1459" s="7" t="str">
        <x:v>需确认条件及分段</x:v>
      </x:c>
      <x:c r="L1459" s="6" t="str">
        <x:v>https://raw.githubusercontent.com/Mar-7th/StarRailRes/dbe8cdfcfb0bf657b9fe1cf92d5537f118ccb487/index_new/cn/character_skills.json</x:v>
      </x:c>
    </x:row>
    <x:row r="1460" ht="38" customHeight="1">
      <x:c r="A1460" s="6" t="str">
        <x:v>120204_3</x:v>
      </x:c>
      <x:c r="B1460" s="6" t="str">
        <x:v>120204</x:v>
      </x:c>
      <x:c r="C1460" s="6" t="n">
        <x:v>3</x:v>
      </x:c>
      <x:c r="D1460" s="6" t="str">
        <x:v>紫电扶摇</x:v>
      </x:c>
      <x:c r="E1460" s="7" t="str">
        <x:v>敌方目标受到停云攻击后，获得【赐福】的目标立即对其造成等同于自身36%攻击力的雷属性附加伤害。</x:v>
      </x:c>
      <x:c r="F1460" s="6" t="n">
        <x:v>0.36</x:v>
      </x:c>
      <x:c r="G1460" s="6" t="n">
        <x:v>0</x:v>
      </x:c>
      <x:c r="H1460" s="6" t="n">
        <x:v>0</x:v>
      </x:c>
      <x:c r="I1460" s="6" t="n">
        <x:v>0</x:v>
      </x:c>
      <x:c r="J1460" s="6" t="str">
        <x:v>[0.36]</x:v>
      </x:c>
      <x:c r="K1460" s="7" t="str">
        <x:v>需确认条件及分段</x:v>
      </x:c>
      <x:c r="L1460" s="6" t="str">
        <x:v>https://raw.githubusercontent.com/Mar-7th/StarRailRes/dbe8cdfcfb0bf657b9fe1cf92d5537f118ccb487/index_new/cn/character_skills.json</x:v>
      </x:c>
    </x:row>
    <x:row r="1461" ht="38" customHeight="1">
      <x:c r="A1461" s="6" t="str">
        <x:v>120204_4</x:v>
      </x:c>
      <x:c r="B1461" s="6" t="str">
        <x:v>120204</x:v>
      </x:c>
      <x:c r="C1461" s="6" t="n">
        <x:v>4</x:v>
      </x:c>
      <x:c r="D1461" s="6" t="str">
        <x:v>紫电扶摇</x:v>
      </x:c>
      <x:c r="E1461" s="7" t="str">
        <x:v>敌方目标受到停云攻击后，获得【赐福】的目标立即对其造成等同于自身39%攻击力的雷属性附加伤害。</x:v>
      </x:c>
      <x:c r="F1461" s="6" t="n">
        <x:v>0.39</x:v>
      </x:c>
      <x:c r="G1461" s="6" t="n">
        <x:v>0</x:v>
      </x:c>
      <x:c r="H1461" s="6" t="n">
        <x:v>0</x:v>
      </x:c>
      <x:c r="I1461" s="6" t="n">
        <x:v>0</x:v>
      </x:c>
      <x:c r="J1461" s="6" t="str">
        <x:v>[0.39]</x:v>
      </x:c>
      <x:c r="K1461" s="7" t="str">
        <x:v>需确认条件及分段</x:v>
      </x:c>
      <x:c r="L1461" s="6" t="str">
        <x:v>https://raw.githubusercontent.com/Mar-7th/StarRailRes/dbe8cdfcfb0bf657b9fe1cf92d5537f118ccb487/index_new/cn/character_skills.json</x:v>
      </x:c>
    </x:row>
    <x:row r="1462" ht="38" customHeight="1">
      <x:c r="A1462" s="6" t="str">
        <x:v>120204_5</x:v>
      </x:c>
      <x:c r="B1462" s="6" t="str">
        <x:v>120204</x:v>
      </x:c>
      <x:c r="C1462" s="6" t="n">
        <x:v>5</x:v>
      </x:c>
      <x:c r="D1462" s="6" t="str">
        <x:v>紫电扶摇</x:v>
      </x:c>
      <x:c r="E1462" s="7" t="str">
        <x:v>敌方目标受到停云攻击后，获得【赐福】的目标立即对其造成等同于自身42%攻击力的雷属性附加伤害。</x:v>
      </x:c>
      <x:c r="F1462" s="6" t="n">
        <x:v>0.42</x:v>
      </x:c>
      <x:c r="G1462" s="6" t="n">
        <x:v>0</x:v>
      </x:c>
      <x:c r="H1462" s="6" t="n">
        <x:v>0</x:v>
      </x:c>
      <x:c r="I1462" s="6" t="n">
        <x:v>0</x:v>
      </x:c>
      <x:c r="J1462" s="6" t="str">
        <x:v>[0.42]</x:v>
      </x:c>
      <x:c r="K1462" s="7" t="str">
        <x:v>需确认条件及分段</x:v>
      </x:c>
      <x:c r="L1462" s="6" t="str">
        <x:v>https://raw.githubusercontent.com/Mar-7th/StarRailRes/dbe8cdfcfb0bf657b9fe1cf92d5537f118ccb487/index_new/cn/character_skills.json</x:v>
      </x:c>
    </x:row>
    <x:row r="1463" ht="38" customHeight="1">
      <x:c r="A1463" s="6" t="str">
        <x:v>120204_6</x:v>
      </x:c>
      <x:c r="B1463" s="6" t="str">
        <x:v>120204</x:v>
      </x:c>
      <x:c r="C1463" s="6" t="n">
        <x:v>6</x:v>
      </x:c>
      <x:c r="D1463" s="6" t="str">
        <x:v>紫电扶摇</x:v>
      </x:c>
      <x:c r="E1463" s="7" t="str">
        <x:v>敌方目标受到停云攻击后，获得【赐福】的目标立即对其造成等同于自身45%攻击力的雷属性附加伤害。</x:v>
      </x:c>
      <x:c r="F1463" s="6" t="n">
        <x:v>0.45</x:v>
      </x:c>
      <x:c r="G1463" s="6" t="n">
        <x:v>0</x:v>
      </x:c>
      <x:c r="H1463" s="6" t="n">
        <x:v>0</x:v>
      </x:c>
      <x:c r="I1463" s="6" t="n">
        <x:v>0</x:v>
      </x:c>
      <x:c r="J1463" s="6" t="str">
        <x:v>[0.45]</x:v>
      </x:c>
      <x:c r="K1463" s="7" t="str">
        <x:v>需确认条件及分段</x:v>
      </x:c>
      <x:c r="L1463" s="6" t="str">
        <x:v>https://raw.githubusercontent.com/Mar-7th/StarRailRes/dbe8cdfcfb0bf657b9fe1cf92d5537f118ccb487/index_new/cn/character_skills.json</x:v>
      </x:c>
    </x:row>
    <x:row r="1464" ht="38" customHeight="1">
      <x:c r="A1464" s="6" t="str">
        <x:v>120204_7</x:v>
      </x:c>
      <x:c r="B1464" s="6" t="str">
        <x:v>120204</x:v>
      </x:c>
      <x:c r="C1464" s="6" t="n">
        <x:v>7</x:v>
      </x:c>
      <x:c r="D1464" s="6" t="str">
        <x:v>紫电扶摇</x:v>
      </x:c>
      <x:c r="E1464" s="7" t="str">
        <x:v>敌方目标受到停云攻击后，获得【赐福】的目标立即对其造成等同于自身48.75%攻击力的雷属性附加伤害。</x:v>
      </x:c>
      <x:c r="F1464" s="6" t="n">
        <x:v>0.4875</x:v>
      </x:c>
      <x:c r="G1464" s="6" t="n">
        <x:v>0</x:v>
      </x:c>
      <x:c r="H1464" s="6" t="n">
        <x:v>0</x:v>
      </x:c>
      <x:c r="I1464" s="6" t="n">
        <x:v>0</x:v>
      </x:c>
      <x:c r="J1464" s="6" t="str">
        <x:v>[0.4875]</x:v>
      </x:c>
      <x:c r="K1464" s="7" t="str">
        <x:v>需确认条件及分段</x:v>
      </x:c>
      <x:c r="L1464" s="6" t="str">
        <x:v>https://raw.githubusercontent.com/Mar-7th/StarRailRes/dbe8cdfcfb0bf657b9fe1cf92d5537f118ccb487/index_new/cn/character_skills.json</x:v>
      </x:c>
    </x:row>
    <x:row r="1465" ht="38" customHeight="1">
      <x:c r="A1465" s="6" t="str">
        <x:v>120204_8</x:v>
      </x:c>
      <x:c r="B1465" s="6" t="str">
        <x:v>120204</x:v>
      </x:c>
      <x:c r="C1465" s="6" t="n">
        <x:v>8</x:v>
      </x:c>
      <x:c r="D1465" s="6" t="str">
        <x:v>紫电扶摇</x:v>
      </x:c>
      <x:c r="E1465" s="7" t="str">
        <x:v>敌方目标受到停云攻击后，获得【赐福】的目标立即对其造成等同于自身52.5%攻击力的雷属性附加伤害。</x:v>
      </x:c>
      <x:c r="F1465" s="6" t="n">
        <x:v>0.525</x:v>
      </x:c>
      <x:c r="G1465" s="6" t="n">
        <x:v>0</x:v>
      </x:c>
      <x:c r="H1465" s="6" t="n">
        <x:v>0</x:v>
      </x:c>
      <x:c r="I1465" s="6" t="n">
        <x:v>0</x:v>
      </x:c>
      <x:c r="J1465" s="6" t="str">
        <x:v>[0.525]</x:v>
      </x:c>
      <x:c r="K1465" s="7" t="str">
        <x:v>需确认条件及分段</x:v>
      </x:c>
      <x:c r="L1465" s="6" t="str">
        <x:v>https://raw.githubusercontent.com/Mar-7th/StarRailRes/dbe8cdfcfb0bf657b9fe1cf92d5537f118ccb487/index_new/cn/character_skills.json</x:v>
      </x:c>
    </x:row>
    <x:row r="1466" ht="38" customHeight="1">
      <x:c r="A1466" s="6" t="str">
        <x:v>120204_9</x:v>
      </x:c>
      <x:c r="B1466" s="6" t="str">
        <x:v>120204</x:v>
      </x:c>
      <x:c r="C1466" s="6" t="n">
        <x:v>9</x:v>
      </x:c>
      <x:c r="D1466" s="6" t="str">
        <x:v>紫电扶摇</x:v>
      </x:c>
      <x:c r="E1466" s="7" t="str">
        <x:v>敌方目标受到停云攻击后，获得【赐福】的目标立即对其造成等同于自身56.25%攻击力的雷属性附加伤害。</x:v>
      </x:c>
      <x:c r="F1466" s="6" t="n">
        <x:v>0.5625</x:v>
      </x:c>
      <x:c r="G1466" s="6" t="n">
        <x:v>0</x:v>
      </x:c>
      <x:c r="H1466" s="6" t="n">
        <x:v>0</x:v>
      </x:c>
      <x:c r="I1466" s="6" t="n">
        <x:v>0</x:v>
      </x:c>
      <x:c r="J1466" s="6" t="str">
        <x:v>[0.5625]</x:v>
      </x:c>
      <x:c r="K1466" s="7" t="str">
        <x:v>需确认条件及分段</x:v>
      </x:c>
      <x:c r="L1466" s="6" t="str">
        <x:v>https://raw.githubusercontent.com/Mar-7th/StarRailRes/dbe8cdfcfb0bf657b9fe1cf92d5537f118ccb487/index_new/cn/character_skills.json</x:v>
      </x:c>
    </x:row>
    <x:row r="1467" ht="38" customHeight="1">
      <x:c r="A1467" s="6" t="str">
        <x:v>120204_10</x:v>
      </x:c>
      <x:c r="B1467" s="6" t="str">
        <x:v>120204</x:v>
      </x:c>
      <x:c r="C1467" s="6" t="n">
        <x:v>10</x:v>
      </x:c>
      <x:c r="D1467" s="6" t="str">
        <x:v>紫电扶摇</x:v>
      </x:c>
      <x:c r="E1467" s="7" t="str">
        <x:v>敌方目标受到停云攻击后，获得【赐福】的目标立即对其造成等同于自身60%攻击力的雷属性附加伤害。</x:v>
      </x:c>
      <x:c r="F1467" s="6" t="n">
        <x:v>0.6</x:v>
      </x:c>
      <x:c r="G1467" s="6" t="n">
        <x:v>0</x:v>
      </x:c>
      <x:c r="H1467" s="6" t="n">
        <x:v>0</x:v>
      </x:c>
      <x:c r="I1467" s="6" t="n">
        <x:v>0</x:v>
      </x:c>
      <x:c r="J1467" s="6" t="str">
        <x:v>[0.6]</x:v>
      </x:c>
      <x:c r="K1467" s="7" t="str">
        <x:v>需确认条件及分段</x:v>
      </x:c>
      <x:c r="L1467" s="6" t="str">
        <x:v>https://raw.githubusercontent.com/Mar-7th/StarRailRes/dbe8cdfcfb0bf657b9fe1cf92d5537f118ccb487/index_new/cn/character_skills.json</x:v>
      </x:c>
    </x:row>
    <x:row r="1468" ht="38" customHeight="1">
      <x:c r="A1468" s="6" t="str">
        <x:v>120204_11</x:v>
      </x:c>
      <x:c r="B1468" s="6" t="str">
        <x:v>120204</x:v>
      </x:c>
      <x:c r="C1468" s="6" t="n">
        <x:v>11</x:v>
      </x:c>
      <x:c r="D1468" s="6" t="str">
        <x:v>紫电扶摇</x:v>
      </x:c>
      <x:c r="E1468" s="7" t="str">
        <x:v>敌方目标受到停云攻击后，获得【赐福】的目标立即对其造成等同于自身63%攻击力的雷属性附加伤害。</x:v>
      </x:c>
      <x:c r="F1468" s="6" t="n">
        <x:v>0.63</x:v>
      </x:c>
      <x:c r="G1468" s="6" t="n">
        <x:v>0</x:v>
      </x:c>
      <x:c r="H1468" s="6" t="n">
        <x:v>0</x:v>
      </x:c>
      <x:c r="I1468" s="6" t="n">
        <x:v>0</x:v>
      </x:c>
      <x:c r="J1468" s="6" t="str">
        <x:v>[0.63]</x:v>
      </x:c>
      <x:c r="K1468" s="7" t="str">
        <x:v>需确认条件及分段</x:v>
      </x:c>
      <x:c r="L1468" s="6" t="str">
        <x:v>https://raw.githubusercontent.com/Mar-7th/StarRailRes/dbe8cdfcfb0bf657b9fe1cf92d5537f118ccb487/index_new/cn/character_skills.json</x:v>
      </x:c>
    </x:row>
    <x:row r="1469" ht="38" customHeight="1">
      <x:c r="A1469" s="6" t="str">
        <x:v>120204_12</x:v>
      </x:c>
      <x:c r="B1469" s="6" t="str">
        <x:v>120204</x:v>
      </x:c>
      <x:c r="C1469" s="6" t="n">
        <x:v>12</x:v>
      </x:c>
      <x:c r="D1469" s="6" t="str">
        <x:v>紫电扶摇</x:v>
      </x:c>
      <x:c r="E1469" s="7" t="str">
        <x:v>敌方目标受到停云攻击后，获得【赐福】的目标立即对其造成等同于自身66%攻击力的雷属性附加伤害。</x:v>
      </x:c>
      <x:c r="F1469" s="6" t="n">
        <x:v>0.66</x:v>
      </x:c>
      <x:c r="G1469" s="6" t="n">
        <x:v>0</x:v>
      </x:c>
      <x:c r="H1469" s="6" t="n">
        <x:v>0</x:v>
      </x:c>
      <x:c r="I1469" s="6" t="n">
        <x:v>0</x:v>
      </x:c>
      <x:c r="J1469" s="6" t="str">
        <x:v>[0.66]</x:v>
      </x:c>
      <x:c r="K1469" s="7" t="str">
        <x:v>需确认条件及分段</x:v>
      </x:c>
      <x:c r="L1469" s="6" t="str">
        <x:v>https://raw.githubusercontent.com/Mar-7th/StarRailRes/dbe8cdfcfb0bf657b9fe1cf92d5537f118ccb487/index_new/cn/character_skills.json</x:v>
      </x:c>
    </x:row>
    <x:row r="1470" ht="38" customHeight="1">
      <x:c r="A1470" s="6" t="str">
        <x:v>120204_13</x:v>
      </x:c>
      <x:c r="B1470" s="6" t="str">
        <x:v>120204</x:v>
      </x:c>
      <x:c r="C1470" s="6" t="n">
        <x:v>13</x:v>
      </x:c>
      <x:c r="D1470" s="6" t="str">
        <x:v>紫电扶摇</x:v>
      </x:c>
      <x:c r="E1470" s="7" t="str">
        <x:v>敌方目标受到停云攻击后，获得【赐福】的目标立即对其造成等同于自身69%攻击力的雷属性附加伤害。</x:v>
      </x:c>
      <x:c r="F1470" s="6" t="n">
        <x:v>0.69</x:v>
      </x:c>
      <x:c r="G1470" s="6" t="n">
        <x:v>0</x:v>
      </x:c>
      <x:c r="H1470" s="6" t="n">
        <x:v>0</x:v>
      </x:c>
      <x:c r="I1470" s="6" t="n">
        <x:v>0</x:v>
      </x:c>
      <x:c r="J1470" s="6" t="str">
        <x:v>[0.69]</x:v>
      </x:c>
      <x:c r="K1470" s="7" t="str">
        <x:v>需确认条件及分段</x:v>
      </x:c>
      <x:c r="L1470" s="6" t="str">
        <x:v>https://raw.githubusercontent.com/Mar-7th/StarRailRes/dbe8cdfcfb0bf657b9fe1cf92d5537f118ccb487/index_new/cn/character_skills.json</x:v>
      </x:c>
    </x:row>
    <x:row r="1471" ht="38" customHeight="1">
      <x:c r="A1471" s="6" t="str">
        <x:v>120204_14</x:v>
      </x:c>
      <x:c r="B1471" s="6" t="str">
        <x:v>120204</x:v>
      </x:c>
      <x:c r="C1471" s="6" t="n">
        <x:v>14</x:v>
      </x:c>
      <x:c r="D1471" s="6" t="str">
        <x:v>紫电扶摇</x:v>
      </x:c>
      <x:c r="E1471" s="7" t="str">
        <x:v>敌方目标受到停云攻击后，获得【赐福】的目标立即对其造成等同于自身72%攻击力的雷属性附加伤害。</x:v>
      </x:c>
      <x:c r="F1471" s="6" t="n">
        <x:v>0.72</x:v>
      </x:c>
      <x:c r="G1471" s="6" t="n">
        <x:v>0</x:v>
      </x:c>
      <x:c r="H1471" s="6" t="n">
        <x:v>0</x:v>
      </x:c>
      <x:c r="I1471" s="6" t="n">
        <x:v>0</x:v>
      </x:c>
      <x:c r="J1471" s="6" t="str">
        <x:v>[0.72]</x:v>
      </x:c>
      <x:c r="K1471" s="7" t="str">
        <x:v>需确认条件及分段</x:v>
      </x:c>
      <x:c r="L1471" s="6" t="str">
        <x:v>https://raw.githubusercontent.com/Mar-7th/StarRailRes/dbe8cdfcfb0bf657b9fe1cf92d5537f118ccb487/index_new/cn/character_skills.json</x:v>
      </x:c>
    </x:row>
    <x:row r="1472" ht="38" customHeight="1">
      <x:c r="A1472" s="6" t="str">
        <x:v>120204_15</x:v>
      </x:c>
      <x:c r="B1472" s="6" t="str">
        <x:v>120204</x:v>
      </x:c>
      <x:c r="C1472" s="6" t="n">
        <x:v>15</x:v>
      </x:c>
      <x:c r="D1472" s="6" t="str">
        <x:v>紫电扶摇</x:v>
      </x:c>
      <x:c r="E1472" s="7" t="str">
        <x:v>敌方目标受到停云攻击后，获得【赐福】的目标立即对其造成等同于自身75%攻击力的雷属性附加伤害。</x:v>
      </x:c>
      <x:c r="F1472" s="6" t="n">
        <x:v>0.75</x:v>
      </x:c>
      <x:c r="G1472" s="6" t="n">
        <x:v>0</x:v>
      </x:c>
      <x:c r="H1472" s="6" t="n">
        <x:v>0</x:v>
      </x:c>
      <x:c r="I1472" s="6" t="n">
        <x:v>0</x:v>
      </x:c>
      <x:c r="J1472" s="6" t="str">
        <x:v>[0.75]</x:v>
      </x:c>
      <x:c r="K1472" s="7" t="str">
        <x:v>需确认条件及分段</x:v>
      </x:c>
      <x:c r="L1472" s="6" t="str">
        <x:v>https://raw.githubusercontent.com/Mar-7th/StarRailRes/dbe8cdfcfb0bf657b9fe1cf92d5537f118ccb487/index_new/cn/character_skills.json</x:v>
      </x:c>
    </x:row>
    <x:row r="1473" ht="20" customHeight="1">
      <x:c r="A1473" s="6" t="str">
        <x:v>120206_1</x:v>
      </x:c>
      <x:c r="B1473" s="6" t="str">
        <x:v>120206</x:v>
      </x:c>
      <x:c r="C1473" s="6" t="n">
        <x:v>1</x:v>
      </x:c>
      <x:c r="D1473" s="6" t="str">
        <x:v>攻击</x:v>
      </x:c>
      <x:c r="E1473" s="7" t="str">
        <x:v>攻击敌人，进入战斗后削弱敌方目标对应属性韧性。</x:v>
      </x:c>
      <x:c r="F1473" s="6" t="n">
        <x:v>0</x:v>
      </x:c>
      <x:c r="G1473" s="6" t="n">
        <x:v>0</x:v>
      </x:c>
      <x:c r="H1473" s="6" t="n">
        <x:v>0</x:v>
      </x:c>
      <x:c r="I1473" s="6" t="n">
        <x:v>0</x:v>
      </x:c>
      <x:c r="J1473" s="6" t="str">
        <x:v>[]</x:v>
      </x:c>
      <x:c r="K1473" s="7" t="str">
        <x:v>缺少结构化参数，必须覆盖</x:v>
      </x:c>
      <x:c r="L1473" s="6" t="str">
        <x:v>https://raw.githubusercontent.com/Mar-7th/StarRailRes/dbe8cdfcfb0bf657b9fe1cf92d5537f118ccb487/index_new/cn/character_skills.json</x:v>
      </x:c>
    </x:row>
    <x:row r="1474" ht="20" customHeight="1">
      <x:c r="A1474" s="6" t="str">
        <x:v>120207_1</x:v>
      </x:c>
      <x:c r="B1474" s="6" t="str">
        <x:v>120207</x:v>
      </x:c>
      <x:c r="C1474" s="6" t="n">
        <x:v>1</x:v>
      </x:c>
      <x:c r="D1474" s="6" t="str">
        <x:v>惠风和畅</x:v>
      </x:c>
      <x:c r="E1474" s="7" t="str">
        <x:v>使用秘技后立即为自身恢复50点能量。</x:v>
      </x:c>
      <x:c r="F1474" s="6" t="n">
        <x:v>0</x:v>
      </x:c>
      <x:c r="G1474" s="6" t="n">
        <x:v>0</x:v>
      </x:c>
      <x:c r="H1474" s="6" t="n">
        <x:v>0</x:v>
      </x:c>
      <x:c r="I1474" s="6" t="n">
        <x:v>0</x:v>
      </x:c>
      <x:c r="J1474" s="6" t="str">
        <x:v>[50]</x:v>
      </x:c>
      <x:c r="K1474" s="7" t="str">
        <x:v>无首段伤害倍率，请覆盖或设为辅助技能</x:v>
      </x:c>
      <x:c r="L1474" s="6" t="str">
        <x:v>https://raw.githubusercontent.com/Mar-7th/StarRailRes/dbe8cdfcfb0bf657b9fe1cf92d5537f118ccb487/index_new/cn/character_skills.json</x:v>
      </x:c>
    </x:row>
    <x:row r="1475" ht="20" customHeight="1">
      <x:c r="A1475" s="6" t="str">
        <x:v>120301_1</x:v>
      </x:c>
      <x:c r="B1475" s="6" t="str">
        <x:v>120301</x:v>
      </x:c>
      <x:c r="C1475" s="6" t="n">
        <x:v>1</x:v>
      </x:c>
      <x:c r="D1475" s="6" t="str">
        <x:v>黑渊的棘刺</x:v>
      </x:c>
      <x:c r="E1475" s="7" t="str">
        <x:v>对指定敌方单体造成等同于罗刹50%攻击力的虚数属性伤害。</x:v>
      </x:c>
      <x:c r="F1475" s="6" t="n">
        <x:v>0.5</x:v>
      </x:c>
      <x:c r="G1475" s="6" t="n">
        <x:v>0</x:v>
      </x:c>
      <x:c r="H1475" s="6" t="n">
        <x:v>0</x:v>
      </x:c>
      <x:c r="I1475" s="6" t="n">
        <x:v>0</x:v>
      </x:c>
      <x:c r="J1475" s="6" t="str">
        <x:v>[0.5]</x:v>
      </x:c>
      <x:c r="K1475" s="7" t="str">
        <x:v>需确认条件及分段</x:v>
      </x:c>
      <x:c r="L1475" s="6" t="str">
        <x:v>https://raw.githubusercontent.com/Mar-7th/StarRailRes/dbe8cdfcfb0bf657b9fe1cf92d5537f118ccb487/index_new/cn/character_skills.json</x:v>
      </x:c>
    </x:row>
    <x:row r="1476" ht="20" customHeight="1">
      <x:c r="A1476" s="6" t="str">
        <x:v>120301_2</x:v>
      </x:c>
      <x:c r="B1476" s="6" t="str">
        <x:v>120301</x:v>
      </x:c>
      <x:c r="C1476" s="6" t="n">
        <x:v>2</x:v>
      </x:c>
      <x:c r="D1476" s="6" t="str">
        <x:v>黑渊的棘刺</x:v>
      </x:c>
      <x:c r="E1476" s="7" t="str">
        <x:v>对指定敌方单体造成等同于罗刹60%攻击力的虚数属性伤害。</x:v>
      </x:c>
      <x:c r="F1476" s="6" t="n">
        <x:v>0.6</x:v>
      </x:c>
      <x:c r="G1476" s="6" t="n">
        <x:v>0</x:v>
      </x:c>
      <x:c r="H1476" s="6" t="n">
        <x:v>0</x:v>
      </x:c>
      <x:c r="I1476" s="6" t="n">
        <x:v>0</x:v>
      </x:c>
      <x:c r="J1476" s="6" t="str">
        <x:v>[0.6]</x:v>
      </x:c>
      <x:c r="K1476" s="7" t="str">
        <x:v>需确认条件及分段</x:v>
      </x:c>
      <x:c r="L1476" s="6" t="str">
        <x:v>https://raw.githubusercontent.com/Mar-7th/StarRailRes/dbe8cdfcfb0bf657b9fe1cf92d5537f118ccb487/index_new/cn/character_skills.json</x:v>
      </x:c>
    </x:row>
    <x:row r="1477" ht="20" customHeight="1">
      <x:c r="A1477" s="6" t="str">
        <x:v>120301_3</x:v>
      </x:c>
      <x:c r="B1477" s="6" t="str">
        <x:v>120301</x:v>
      </x:c>
      <x:c r="C1477" s="6" t="n">
        <x:v>3</x:v>
      </x:c>
      <x:c r="D1477" s="6" t="str">
        <x:v>黑渊的棘刺</x:v>
      </x:c>
      <x:c r="E1477" s="7" t="str">
        <x:v>对指定敌方单体造成等同于罗刹70%攻击力的虚数属性伤害。</x:v>
      </x:c>
      <x:c r="F1477" s="6" t="n">
        <x:v>0.7</x:v>
      </x:c>
      <x:c r="G1477" s="6" t="n">
        <x:v>0</x:v>
      </x:c>
      <x:c r="H1477" s="6" t="n">
        <x:v>0</x:v>
      </x:c>
      <x:c r="I1477" s="6" t="n">
        <x:v>0</x:v>
      </x:c>
      <x:c r="J1477" s="6" t="str">
        <x:v>[0.7]</x:v>
      </x:c>
      <x:c r="K1477" s="7" t="str">
        <x:v>需确认条件及分段</x:v>
      </x:c>
      <x:c r="L1477" s="6" t="str">
        <x:v>https://raw.githubusercontent.com/Mar-7th/StarRailRes/dbe8cdfcfb0bf657b9fe1cf92d5537f118ccb487/index_new/cn/character_skills.json</x:v>
      </x:c>
    </x:row>
    <x:row r="1478" ht="20" customHeight="1">
      <x:c r="A1478" s="6" t="str">
        <x:v>120301_4</x:v>
      </x:c>
      <x:c r="B1478" s="6" t="str">
        <x:v>120301</x:v>
      </x:c>
      <x:c r="C1478" s="6" t="n">
        <x:v>4</x:v>
      </x:c>
      <x:c r="D1478" s="6" t="str">
        <x:v>黑渊的棘刺</x:v>
      </x:c>
      <x:c r="E1478" s="7" t="str">
        <x:v>对指定敌方单体造成等同于罗刹80%攻击力的虚数属性伤害。</x:v>
      </x:c>
      <x:c r="F1478" s="6" t="n">
        <x:v>0.8</x:v>
      </x:c>
      <x:c r="G1478" s="6" t="n">
        <x:v>0</x:v>
      </x:c>
      <x:c r="H1478" s="6" t="n">
        <x:v>0</x:v>
      </x:c>
      <x:c r="I1478" s="6" t="n">
        <x:v>0</x:v>
      </x:c>
      <x:c r="J1478" s="6" t="str">
        <x:v>[0.8]</x:v>
      </x:c>
      <x:c r="K1478" s="7" t="str">
        <x:v>需确认条件及分段</x:v>
      </x:c>
      <x:c r="L1478" s="6" t="str">
        <x:v>https://raw.githubusercontent.com/Mar-7th/StarRailRes/dbe8cdfcfb0bf657b9fe1cf92d5537f118ccb487/index_new/cn/character_skills.json</x:v>
      </x:c>
    </x:row>
    <x:row r="1479" ht="20" customHeight="1">
      <x:c r="A1479" s="6" t="str">
        <x:v>120301_5</x:v>
      </x:c>
      <x:c r="B1479" s="6" t="str">
        <x:v>120301</x:v>
      </x:c>
      <x:c r="C1479" s="6" t="n">
        <x:v>5</x:v>
      </x:c>
      <x:c r="D1479" s="6" t="str">
        <x:v>黑渊的棘刺</x:v>
      </x:c>
      <x:c r="E1479" s="7" t="str">
        <x:v>对指定敌方单体造成等同于罗刹90%攻击力的虚数属性伤害。</x:v>
      </x:c>
      <x:c r="F1479" s="6" t="n">
        <x:v>0.9</x:v>
      </x:c>
      <x:c r="G1479" s="6" t="n">
        <x:v>0</x:v>
      </x:c>
      <x:c r="H1479" s="6" t="n">
        <x:v>0</x:v>
      </x:c>
      <x:c r="I1479" s="6" t="n">
        <x:v>0</x:v>
      </x:c>
      <x:c r="J1479" s="6" t="str">
        <x:v>[0.9]</x:v>
      </x:c>
      <x:c r="K1479" s="7" t="str">
        <x:v>需确认条件及分段</x:v>
      </x:c>
      <x:c r="L1479" s="6" t="str">
        <x:v>https://raw.githubusercontent.com/Mar-7th/StarRailRes/dbe8cdfcfb0bf657b9fe1cf92d5537f118ccb487/index_new/cn/character_skills.json</x:v>
      </x:c>
    </x:row>
    <x:row r="1480" ht="20" customHeight="1">
      <x:c r="A1480" s="6" t="str">
        <x:v>120301_6</x:v>
      </x:c>
      <x:c r="B1480" s="6" t="str">
        <x:v>120301</x:v>
      </x:c>
      <x:c r="C1480" s="6" t="n">
        <x:v>6</x:v>
      </x:c>
      <x:c r="D1480" s="6" t="str">
        <x:v>黑渊的棘刺</x:v>
      </x:c>
      <x:c r="E1480" s="7" t="str">
        <x:v>对指定敌方单体造成等同于罗刹100%攻击力的虚数属性伤害。</x:v>
      </x:c>
      <x:c r="F1480" s="6" t="n">
        <x:v>1</x:v>
      </x:c>
      <x:c r="G1480" s="6" t="n">
        <x:v>0</x:v>
      </x:c>
      <x:c r="H1480" s="6" t="n">
        <x:v>0</x:v>
      </x:c>
      <x:c r="I1480" s="6" t="n">
        <x:v>0</x:v>
      </x:c>
      <x:c r="J1480" s="6" t="str">
        <x:v>[1]</x:v>
      </x:c>
      <x:c r="K1480" s="7" t="str">
        <x:v>需确认条件及分段</x:v>
      </x:c>
      <x:c r="L1480" s="6" t="str">
        <x:v>https://raw.githubusercontent.com/Mar-7th/StarRailRes/dbe8cdfcfb0bf657b9fe1cf92d5537f118ccb487/index_new/cn/character_skills.json</x:v>
      </x:c>
    </x:row>
    <x:row r="1481" ht="20" customHeight="1">
      <x:c r="A1481" s="6" t="str">
        <x:v>120301_7</x:v>
      </x:c>
      <x:c r="B1481" s="6" t="str">
        <x:v>120301</x:v>
      </x:c>
      <x:c r="C1481" s="6" t="n">
        <x:v>7</x:v>
      </x:c>
      <x:c r="D1481" s="6" t="str">
        <x:v>黑渊的棘刺</x:v>
      </x:c>
      <x:c r="E1481" s="7" t="str">
        <x:v>对指定敌方单体造成等同于罗刹110%攻击力的虚数属性伤害。</x:v>
      </x:c>
      <x:c r="F1481" s="6" t="n">
        <x:v>1.1</x:v>
      </x:c>
      <x:c r="G1481" s="6" t="n">
        <x:v>0</x:v>
      </x:c>
      <x:c r="H1481" s="6" t="n">
        <x:v>0</x:v>
      </x:c>
      <x:c r="I1481" s="6" t="n">
        <x:v>0</x:v>
      </x:c>
      <x:c r="J1481" s="6" t="str">
        <x:v>[1.1]</x:v>
      </x:c>
      <x:c r="K1481" s="7" t="str">
        <x:v>需确认条件及分段</x:v>
      </x:c>
      <x:c r="L1481" s="6" t="str">
        <x:v>https://raw.githubusercontent.com/Mar-7th/StarRailRes/dbe8cdfcfb0bf657b9fe1cf92d5537f118ccb487/index_new/cn/character_skills.json</x:v>
      </x:c>
    </x:row>
    <x:row r="1482" ht="20" customHeight="1">
      <x:c r="A1482" s="6" t="str">
        <x:v>120301_8</x:v>
      </x:c>
      <x:c r="B1482" s="6" t="str">
        <x:v>120301</x:v>
      </x:c>
      <x:c r="C1482" s="6" t="n">
        <x:v>8</x:v>
      </x:c>
      <x:c r="D1482" s="6" t="str">
        <x:v>黑渊的棘刺</x:v>
      </x:c>
      <x:c r="E1482" s="7" t="str">
        <x:v>对指定敌方单体造成等同于罗刹120%攻击力的虚数属性伤害。</x:v>
      </x:c>
      <x:c r="F1482" s="6" t="n">
        <x:v>1.2</x:v>
      </x:c>
      <x:c r="G1482" s="6" t="n">
        <x:v>0</x:v>
      </x:c>
      <x:c r="H1482" s="6" t="n">
        <x:v>0</x:v>
      </x:c>
      <x:c r="I1482" s="6" t="n">
        <x:v>0</x:v>
      </x:c>
      <x:c r="J1482" s="6" t="str">
        <x:v>[1.2]</x:v>
      </x:c>
      <x:c r="K1482" s="7" t="str">
        <x:v>需确认条件及分段</x:v>
      </x:c>
      <x:c r="L1482" s="6" t="str">
        <x:v>https://raw.githubusercontent.com/Mar-7th/StarRailRes/dbe8cdfcfb0bf657b9fe1cf92d5537f118ccb487/index_new/cn/character_skills.json</x:v>
      </x:c>
    </x:row>
    <x:row r="1483" ht="20" customHeight="1">
      <x:c r="A1483" s="6" t="str">
        <x:v>120301_9</x:v>
      </x:c>
      <x:c r="B1483" s="6" t="str">
        <x:v>120301</x:v>
      </x:c>
      <x:c r="C1483" s="6" t="n">
        <x:v>9</x:v>
      </x:c>
      <x:c r="D1483" s="6" t="str">
        <x:v>黑渊的棘刺</x:v>
      </x:c>
      <x:c r="E1483" s="7" t="str">
        <x:v>对指定敌方单体造成等同于罗刹130%攻击力的虚数属性伤害。</x:v>
      </x:c>
      <x:c r="F1483" s="6" t="n">
        <x:v>1.3</x:v>
      </x:c>
      <x:c r="G1483" s="6" t="n">
        <x:v>0</x:v>
      </x:c>
      <x:c r="H1483" s="6" t="n">
        <x:v>0</x:v>
      </x:c>
      <x:c r="I1483" s="6" t="n">
        <x:v>0</x:v>
      </x:c>
      <x:c r="J1483" s="6" t="str">
        <x:v>[1.3]</x:v>
      </x:c>
      <x:c r="K1483" s="7" t="str">
        <x:v>需确认条件及分段</x:v>
      </x:c>
      <x:c r="L1483" s="6" t="str">
        <x:v>https://raw.githubusercontent.com/Mar-7th/StarRailRes/dbe8cdfcfb0bf657b9fe1cf92d5537f118ccb487/index_new/cn/character_skills.json</x:v>
      </x:c>
    </x:row>
    <x:row r="1484" ht="20" customHeight="1">
      <x:c r="A1484" s="6" t="str">
        <x:v>120301_10</x:v>
      </x:c>
      <x:c r="B1484" s="6" t="str">
        <x:v>120301</x:v>
      </x:c>
      <x:c r="C1484" s="6" t="n">
        <x:v>10</x:v>
      </x:c>
      <x:c r="D1484" s="6" t="str">
        <x:v>黑渊的棘刺</x:v>
      </x:c>
      <x:c r="E1484" s="7" t="str">
        <x:v>对指定敌方单体造成等同于罗刹140%攻击力的虚数属性伤害。</x:v>
      </x:c>
      <x:c r="F1484" s="6" t="n">
        <x:v>1.4</x:v>
      </x:c>
      <x:c r="G1484" s="6" t="n">
        <x:v>0</x:v>
      </x:c>
      <x:c r="H1484" s="6" t="n">
        <x:v>0</x:v>
      </x:c>
      <x:c r="I1484" s="6" t="n">
        <x:v>0</x:v>
      </x:c>
      <x:c r="J1484" s="6" t="str">
        <x:v>[1.4]</x:v>
      </x:c>
      <x:c r="K1484" s="7" t="str">
        <x:v>需确认条件及分段</x:v>
      </x:c>
      <x:c r="L1484" s="6" t="str">
        <x:v>https://raw.githubusercontent.com/Mar-7th/StarRailRes/dbe8cdfcfb0bf657b9fe1cf92d5537f118ccb487/index_new/cn/character_skills.json</x:v>
      </x:c>
    </x:row>
    <x:row r="1485" ht="53" customHeight="1">
      <x:c r="A1485" s="6" t="str">
        <x:v>120302_1</x:v>
      </x:c>
      <x:c r="B1485" s="6" t="str">
        <x:v>120302</x:v>
      </x:c>
      <x:c r="C1485" s="6" t="n">
        <x:v>1</x:v>
      </x:c>
      <x:c r="D1485" s="6" t="str">
        <x:v>白花的祈望</x:v>
      </x:c>
      <x:c r="E1485" s="7" t="str">
        <x:v>施放战技后立即为指定我方单体回复等同于罗刹40%攻击力+200的生命值，并使罗刹获得1层【白花之刻】。
当我方任意单体当前生命值百分比小于等于50%时，罗刹会立即对其触发1次等同于战技的效果，此次触发不消耗战技点。该效果在2回合后可再次触发。</x:v>
      </x:c>
      <x:c r="F1485" s="6" t="n">
        <x:v>0</x:v>
      </x:c>
      <x:c r="G1485" s="6" t="n">
        <x:v>0</x:v>
      </x:c>
      <x:c r="H1485" s="6" t="n">
        <x:v>0</x:v>
      </x:c>
      <x:c r="I1485" s="6" t="n">
        <x:v>0</x:v>
      </x:c>
      <x:c r="J1485" s="6" t="str">
        <x:v>[0.4, 200, 0.5, 2]</x:v>
      </x:c>
      <x:c r="K1485" s="7" t="str">
        <x:v>无首段伤害倍率，请覆盖或设为辅助技能</x:v>
      </x:c>
      <x:c r="L1485" s="6" t="str">
        <x:v>https://raw.githubusercontent.com/Mar-7th/StarRailRes/dbe8cdfcfb0bf657b9fe1cf92d5537f118ccb487/index_new/cn/character_skills.json</x:v>
      </x:c>
    </x:row>
    <x:row r="1486" ht="53" customHeight="1">
      <x:c r="A1486" s="6" t="str">
        <x:v>120302_2</x:v>
      </x:c>
      <x:c r="B1486" s="6" t="str">
        <x:v>120302</x:v>
      </x:c>
      <x:c r="C1486" s="6" t="n">
        <x:v>2</x:v>
      </x:c>
      <x:c r="D1486" s="6" t="str">
        <x:v>白花的祈望</x:v>
      </x:c>
      <x:c r="E1486" s="7" t="str">
        <x:v>施放战技后立即为指定我方单体回复等同于罗刹42.5%攻击力+320的生命值，并使罗刹获得1层【白花之刻】。
当我方任意单体当前生命值百分比小于等于50%时，罗刹会立即对其触发1次等同于战技的效果，此次触发不消耗战技点。该效果在2回合后可再次触发。</x:v>
      </x:c>
      <x:c r="F1486" s="6" t="n">
        <x:v>0</x:v>
      </x:c>
      <x:c r="G1486" s="6" t="n">
        <x:v>0</x:v>
      </x:c>
      <x:c r="H1486" s="6" t="n">
        <x:v>0</x:v>
      </x:c>
      <x:c r="I1486" s="6" t="n">
        <x:v>0</x:v>
      </x:c>
      <x:c r="J1486" s="6" t="str">
        <x:v>[0.425, 320, 0.5, 2]</x:v>
      </x:c>
      <x:c r="K1486" s="7" t="str">
        <x:v>无首段伤害倍率，请覆盖或设为辅助技能</x:v>
      </x:c>
      <x:c r="L1486" s="6" t="str">
        <x:v>https://raw.githubusercontent.com/Mar-7th/StarRailRes/dbe8cdfcfb0bf657b9fe1cf92d5537f118ccb487/index_new/cn/character_skills.json</x:v>
      </x:c>
    </x:row>
    <x:row r="1487" ht="53" customHeight="1">
      <x:c r="A1487" s="6" t="str">
        <x:v>120302_3</x:v>
      </x:c>
      <x:c r="B1487" s="6" t="str">
        <x:v>120302</x:v>
      </x:c>
      <x:c r="C1487" s="6" t="n">
        <x:v>3</x:v>
      </x:c>
      <x:c r="D1487" s="6" t="str">
        <x:v>白花的祈望</x:v>
      </x:c>
      <x:c r="E1487" s="7" t="str">
        <x:v>施放战技后立即为指定我方单体回复等同于罗刹45%攻击力+410的生命值，并使罗刹获得1层【白花之刻】。
当我方任意单体当前生命值百分比小于等于50%时，罗刹会立即对其触发1次等同于战技的效果，此次触发不消耗战技点。该效果在2回合后可再次触发。</x:v>
      </x:c>
      <x:c r="F1487" s="6" t="n">
        <x:v>0</x:v>
      </x:c>
      <x:c r="G1487" s="6" t="n">
        <x:v>0</x:v>
      </x:c>
      <x:c r="H1487" s="6" t="n">
        <x:v>0</x:v>
      </x:c>
      <x:c r="I1487" s="6" t="n">
        <x:v>0</x:v>
      </x:c>
      <x:c r="J1487" s="6" t="str">
        <x:v>[0.45, 410, 0.5, 2]</x:v>
      </x:c>
      <x:c r="K1487" s="7" t="str">
        <x:v>无首段伤害倍率，请覆盖或设为辅助技能</x:v>
      </x:c>
      <x:c r="L1487" s="6" t="str">
        <x:v>https://raw.githubusercontent.com/Mar-7th/StarRailRes/dbe8cdfcfb0bf657b9fe1cf92d5537f118ccb487/index_new/cn/character_skills.json</x:v>
      </x:c>
    </x:row>
    <x:row r="1488" ht="53" customHeight="1">
      <x:c r="A1488" s="6" t="str">
        <x:v>120302_4</x:v>
      </x:c>
      <x:c r="B1488" s="6" t="str">
        <x:v>120302</x:v>
      </x:c>
      <x:c r="C1488" s="6" t="n">
        <x:v>4</x:v>
      </x:c>
      <x:c r="D1488" s="6" t="str">
        <x:v>白花的祈望</x:v>
      </x:c>
      <x:c r="E1488" s="7" t="str">
        <x:v>施放战技后立即为指定我方单体回复等同于罗刹47.5%攻击力+500的生命值，并使罗刹获得1层【白花之刻】。
当我方任意单体当前生命值百分比小于等于50%时，罗刹会立即对其触发1次等同于战技的效果，此次触发不消耗战技点。该效果在2回合后可再次触发。</x:v>
      </x:c>
      <x:c r="F1488" s="6" t="n">
        <x:v>0</x:v>
      </x:c>
      <x:c r="G1488" s="6" t="n">
        <x:v>0</x:v>
      </x:c>
      <x:c r="H1488" s="6" t="n">
        <x:v>0</x:v>
      </x:c>
      <x:c r="I1488" s="6" t="n">
        <x:v>0</x:v>
      </x:c>
      <x:c r="J1488" s="6" t="str">
        <x:v>[0.475, 500, 0.5, 2]</x:v>
      </x:c>
      <x:c r="K1488" s="7" t="str">
        <x:v>无首段伤害倍率，请覆盖或设为辅助技能</x:v>
      </x:c>
      <x:c r="L1488" s="6" t="str">
        <x:v>https://raw.githubusercontent.com/Mar-7th/StarRailRes/dbe8cdfcfb0bf657b9fe1cf92d5537f118ccb487/index_new/cn/character_skills.json</x:v>
      </x:c>
    </x:row>
    <x:row r="1489" ht="53" customHeight="1">
      <x:c r="A1489" s="6" t="str">
        <x:v>120302_5</x:v>
      </x:c>
      <x:c r="B1489" s="6" t="str">
        <x:v>120302</x:v>
      </x:c>
      <x:c r="C1489" s="6" t="n">
        <x:v>5</x:v>
      </x:c>
      <x:c r="D1489" s="6" t="str">
        <x:v>白花的祈望</x:v>
      </x:c>
      <x:c r="E1489" s="7" t="str">
        <x:v>施放战技后立即为指定我方单体回复等同于罗刹50%攻击力+560的生命值，并使罗刹获得1层【白花之刻】。
当我方任意单体当前生命值百分比小于等于50%时，罗刹会立即对其触发1次等同于战技的效果，此次触发不消耗战技点。该效果在2回合后可再次触发。</x:v>
      </x:c>
      <x:c r="F1489" s="6" t="n">
        <x:v>0</x:v>
      </x:c>
      <x:c r="G1489" s="6" t="n">
        <x:v>0</x:v>
      </x:c>
      <x:c r="H1489" s="6" t="n">
        <x:v>0</x:v>
      </x:c>
      <x:c r="I1489" s="6" t="n">
        <x:v>0</x:v>
      </x:c>
      <x:c r="J1489" s="6" t="str">
        <x:v>[0.5, 560, 0.5, 2]</x:v>
      </x:c>
      <x:c r="K1489" s="7" t="str">
        <x:v>无首段伤害倍率，请覆盖或设为辅助技能</x:v>
      </x:c>
      <x:c r="L1489" s="6" t="str">
        <x:v>https://raw.githubusercontent.com/Mar-7th/StarRailRes/dbe8cdfcfb0bf657b9fe1cf92d5537f118ccb487/index_new/cn/character_skills.json</x:v>
      </x:c>
    </x:row>
    <x:row r="1490" ht="53" customHeight="1">
      <x:c r="A1490" s="6" t="str">
        <x:v>120302_6</x:v>
      </x:c>
      <x:c r="B1490" s="6" t="str">
        <x:v>120302</x:v>
      </x:c>
      <x:c r="C1490" s="6" t="n">
        <x:v>6</x:v>
      </x:c>
      <x:c r="D1490" s="6" t="str">
        <x:v>白花的祈望</x:v>
      </x:c>
      <x:c r="E1490" s="7" t="str">
        <x:v>施放战技后立即为指定我方单体回复等同于罗刹52%攻击力+620的生命值，并使罗刹获得1层【白花之刻】。
当我方任意单体当前生命值百分比小于等于50%时，罗刹会立即对其触发1次等同于战技的效果，此次触发不消耗战技点。该效果在2回合后可再次触发。</x:v>
      </x:c>
      <x:c r="F1490" s="6" t="n">
        <x:v>0</x:v>
      </x:c>
      <x:c r="G1490" s="6" t="n">
        <x:v>0</x:v>
      </x:c>
      <x:c r="H1490" s="6" t="n">
        <x:v>0</x:v>
      </x:c>
      <x:c r="I1490" s="6" t="n">
        <x:v>0</x:v>
      </x:c>
      <x:c r="J1490" s="6" t="str">
        <x:v>[0.52, 620, 0.5, 2]</x:v>
      </x:c>
      <x:c r="K1490" s="7" t="str">
        <x:v>无首段伤害倍率，请覆盖或设为辅助技能</x:v>
      </x:c>
      <x:c r="L1490" s="6" t="str">
        <x:v>https://raw.githubusercontent.com/Mar-7th/StarRailRes/dbe8cdfcfb0bf657b9fe1cf92d5537f118ccb487/index_new/cn/character_skills.json</x:v>
      </x:c>
    </x:row>
    <x:row r="1491" ht="53" customHeight="1">
      <x:c r="A1491" s="6" t="str">
        <x:v>120302_7</x:v>
      </x:c>
      <x:c r="B1491" s="6" t="str">
        <x:v>120302</x:v>
      </x:c>
      <x:c r="C1491" s="6" t="n">
        <x:v>7</x:v>
      </x:c>
      <x:c r="D1491" s="6" t="str">
        <x:v>白花的祈望</x:v>
      </x:c>
      <x:c r="E1491" s="7" t="str">
        <x:v>施放战技后立即为指定我方单体回复等同于罗刹54%攻击力+665的生命值，并使罗刹获得1层【白花之刻】。
当我方任意单体当前生命值百分比小于等于50%时，罗刹会立即对其触发1次等同于战技的效果，此次触发不消耗战技点。该效果在2回合后可再次触发。</x:v>
      </x:c>
      <x:c r="F1491" s="6" t="n">
        <x:v>0</x:v>
      </x:c>
      <x:c r="G1491" s="6" t="n">
        <x:v>0</x:v>
      </x:c>
      <x:c r="H1491" s="6" t="n">
        <x:v>0</x:v>
      </x:c>
      <x:c r="I1491" s="6" t="n">
        <x:v>0</x:v>
      </x:c>
      <x:c r="J1491" s="6" t="str">
        <x:v>[0.54, 665, 0.5, 2]</x:v>
      </x:c>
      <x:c r="K1491" s="7" t="str">
        <x:v>无首段伤害倍率，请覆盖或设为辅助技能</x:v>
      </x:c>
      <x:c r="L1491" s="6" t="str">
        <x:v>https://raw.githubusercontent.com/Mar-7th/StarRailRes/dbe8cdfcfb0bf657b9fe1cf92d5537f118ccb487/index_new/cn/character_skills.json</x:v>
      </x:c>
    </x:row>
    <x:row r="1492" ht="53" customHeight="1">
      <x:c r="A1492" s="6" t="str">
        <x:v>120302_8</x:v>
      </x:c>
      <x:c r="B1492" s="6" t="str">
        <x:v>120302</x:v>
      </x:c>
      <x:c r="C1492" s="6" t="n">
        <x:v>8</x:v>
      </x:c>
      <x:c r="D1492" s="6" t="str">
        <x:v>白花的祈望</x:v>
      </x:c>
      <x:c r="E1492" s="7" t="str">
        <x:v>施放战技后立即为指定我方单体回复等同于罗刹56%攻击力+710的生命值，并使罗刹获得1层【白花之刻】。
当我方任意单体当前生命值百分比小于等于50%时，罗刹会立即对其触发1次等同于战技的效果，此次触发不消耗战技点。该效果在2回合后可再次触发。</x:v>
      </x:c>
      <x:c r="F1492" s="6" t="n">
        <x:v>0</x:v>
      </x:c>
      <x:c r="G1492" s="6" t="n">
        <x:v>0</x:v>
      </x:c>
      <x:c r="H1492" s="6" t="n">
        <x:v>0</x:v>
      </x:c>
      <x:c r="I1492" s="6" t="n">
        <x:v>0</x:v>
      </x:c>
      <x:c r="J1492" s="6" t="str">
        <x:v>[0.56, 710, 0.5, 2]</x:v>
      </x:c>
      <x:c r="K1492" s="7" t="str">
        <x:v>无首段伤害倍率，请覆盖或设为辅助技能</x:v>
      </x:c>
      <x:c r="L1492" s="6" t="str">
        <x:v>https://raw.githubusercontent.com/Mar-7th/StarRailRes/dbe8cdfcfb0bf657b9fe1cf92d5537f118ccb487/index_new/cn/character_skills.json</x:v>
      </x:c>
    </x:row>
    <x:row r="1493" ht="53" customHeight="1">
      <x:c r="A1493" s="6" t="str">
        <x:v>120302_9</x:v>
      </x:c>
      <x:c r="B1493" s="6" t="str">
        <x:v>120302</x:v>
      </x:c>
      <x:c r="C1493" s="6" t="n">
        <x:v>9</x:v>
      </x:c>
      <x:c r="D1493" s="6" t="str">
        <x:v>白花的祈望</x:v>
      </x:c>
      <x:c r="E1493" s="7" t="str">
        <x:v>施放战技后立即为指定我方单体回复等同于罗刹58%攻击力+755的生命值，并使罗刹获得1层【白花之刻】。
当我方任意单体当前生命值百分比小于等于50%时，罗刹会立即对其触发1次等同于战技的效果，此次触发不消耗战技点。该效果在2回合后可再次触发。</x:v>
      </x:c>
      <x:c r="F1493" s="6" t="n">
        <x:v>0</x:v>
      </x:c>
      <x:c r="G1493" s="6" t="n">
        <x:v>0</x:v>
      </x:c>
      <x:c r="H1493" s="6" t="n">
        <x:v>0</x:v>
      </x:c>
      <x:c r="I1493" s="6" t="n">
        <x:v>0</x:v>
      </x:c>
      <x:c r="J1493" s="6" t="str">
        <x:v>[0.58, 755, 0.5, 2]</x:v>
      </x:c>
      <x:c r="K1493" s="7" t="str">
        <x:v>无首段伤害倍率，请覆盖或设为辅助技能</x:v>
      </x:c>
      <x:c r="L1493" s="6" t="str">
        <x:v>https://raw.githubusercontent.com/Mar-7th/StarRailRes/dbe8cdfcfb0bf657b9fe1cf92d5537f118ccb487/index_new/cn/character_skills.json</x:v>
      </x:c>
    </x:row>
    <x:row r="1494" ht="53" customHeight="1">
      <x:c r="A1494" s="6" t="str">
        <x:v>120302_10</x:v>
      </x:c>
      <x:c r="B1494" s="6" t="str">
        <x:v>120302</x:v>
      </x:c>
      <x:c r="C1494" s="6" t="n">
        <x:v>10</x:v>
      </x:c>
      <x:c r="D1494" s="6" t="str">
        <x:v>白花的祈望</x:v>
      </x:c>
      <x:c r="E1494" s="7" t="str">
        <x:v>施放战技后立即为指定我方单体回复等同于罗刹60%攻击力+800的生命值，并使罗刹获得1层【白花之刻】。
当我方任意单体当前生命值百分比小于等于50%时，罗刹会立即对其触发1次等同于战技的效果，此次触发不消耗战技点。该效果在2回合后可再次触发。</x:v>
      </x:c>
      <x:c r="F1494" s="6" t="n">
        <x:v>0</x:v>
      </x:c>
      <x:c r="G1494" s="6" t="n">
        <x:v>0</x:v>
      </x:c>
      <x:c r="H1494" s="6" t="n">
        <x:v>0</x:v>
      </x:c>
      <x:c r="I1494" s="6" t="n">
        <x:v>0</x:v>
      </x:c>
      <x:c r="J1494" s="6" t="str">
        <x:v>[0.6, 800, 0.5, 2]</x:v>
      </x:c>
      <x:c r="K1494" s="7" t="str">
        <x:v>无首段伤害倍率，请覆盖或设为辅助技能</x:v>
      </x:c>
      <x:c r="L1494" s="6" t="str">
        <x:v>https://raw.githubusercontent.com/Mar-7th/StarRailRes/dbe8cdfcfb0bf657b9fe1cf92d5537f118ccb487/index_new/cn/character_skills.json</x:v>
      </x:c>
    </x:row>
    <x:row r="1495" ht="53" customHeight="1">
      <x:c r="A1495" s="6" t="str">
        <x:v>120302_11</x:v>
      </x:c>
      <x:c r="B1495" s="6" t="str">
        <x:v>120302</x:v>
      </x:c>
      <x:c r="C1495" s="6" t="n">
        <x:v>11</x:v>
      </x:c>
      <x:c r="D1495" s="6" t="str">
        <x:v>白花的祈望</x:v>
      </x:c>
      <x:c r="E1495" s="7" t="str">
        <x:v>施放战技后立即为指定我方单体回复等同于罗刹62%攻击力+845的生命值，并使罗刹获得1层【白花之刻】。
当我方任意单体当前生命值百分比小于等于50%时，罗刹会立即对其触发1次等同于战技的效果，此次触发不消耗战技点。该效果在2回合后可再次触发。</x:v>
      </x:c>
      <x:c r="F1495" s="6" t="n">
        <x:v>0</x:v>
      </x:c>
      <x:c r="G1495" s="6" t="n">
        <x:v>0</x:v>
      </x:c>
      <x:c r="H1495" s="6" t="n">
        <x:v>0</x:v>
      </x:c>
      <x:c r="I1495" s="6" t="n">
        <x:v>0</x:v>
      </x:c>
      <x:c r="J1495" s="6" t="str">
        <x:v>[0.62, 845, 0.5, 2]</x:v>
      </x:c>
      <x:c r="K1495" s="7" t="str">
        <x:v>无首段伤害倍率，请覆盖或设为辅助技能</x:v>
      </x:c>
      <x:c r="L1495" s="6" t="str">
        <x:v>https://raw.githubusercontent.com/Mar-7th/StarRailRes/dbe8cdfcfb0bf657b9fe1cf92d5537f118ccb487/index_new/cn/character_skills.json</x:v>
      </x:c>
    </x:row>
    <x:row r="1496" ht="53" customHeight="1">
      <x:c r="A1496" s="6" t="str">
        <x:v>120302_12</x:v>
      </x:c>
      <x:c r="B1496" s="6" t="str">
        <x:v>120302</x:v>
      </x:c>
      <x:c r="C1496" s="6" t="n">
        <x:v>12</x:v>
      </x:c>
      <x:c r="D1496" s="6" t="str">
        <x:v>白花的祈望</x:v>
      </x:c>
      <x:c r="E1496" s="7" t="str">
        <x:v>施放战技后立即为指定我方单体回复等同于罗刹64%攻击力+890的生命值，并使罗刹获得1层【白花之刻】。
当我方任意单体当前生命值百分比小于等于50%时，罗刹会立即对其触发1次等同于战技的效果，此次触发不消耗战技点。该效果在2回合后可再次触发。</x:v>
      </x:c>
      <x:c r="F1496" s="6" t="n">
        <x:v>0</x:v>
      </x:c>
      <x:c r="G1496" s="6" t="n">
        <x:v>0</x:v>
      </x:c>
      <x:c r="H1496" s="6" t="n">
        <x:v>0</x:v>
      </x:c>
      <x:c r="I1496" s="6" t="n">
        <x:v>0</x:v>
      </x:c>
      <x:c r="J1496" s="6" t="str">
        <x:v>[0.64, 890, 0.5, 2]</x:v>
      </x:c>
      <x:c r="K1496" s="7" t="str">
        <x:v>无首段伤害倍率，请覆盖或设为辅助技能</x:v>
      </x:c>
      <x:c r="L1496" s="6" t="str">
        <x:v>https://raw.githubusercontent.com/Mar-7th/StarRailRes/dbe8cdfcfb0bf657b9fe1cf92d5537f118ccb487/index_new/cn/character_skills.json</x:v>
      </x:c>
    </x:row>
    <x:row r="1497" ht="53" customHeight="1">
      <x:c r="A1497" s="6" t="str">
        <x:v>120302_13</x:v>
      </x:c>
      <x:c r="B1497" s="6" t="str">
        <x:v>120302</x:v>
      </x:c>
      <x:c r="C1497" s="6" t="n">
        <x:v>13</x:v>
      </x:c>
      <x:c r="D1497" s="6" t="str">
        <x:v>白花的祈望</x:v>
      </x:c>
      <x:c r="E1497" s="7" t="str">
        <x:v>施放战技后立即为指定我方单体回复等同于罗刹66%攻击力+935的生命值，并使罗刹获得1层【白花之刻】。
当我方任意单体当前生命值百分比小于等于50%时，罗刹会立即对其触发1次等同于战技的效果，此次触发不消耗战技点。该效果在2回合后可再次触发。</x:v>
      </x:c>
      <x:c r="F1497" s="6" t="n">
        <x:v>0</x:v>
      </x:c>
      <x:c r="G1497" s="6" t="n">
        <x:v>0</x:v>
      </x:c>
      <x:c r="H1497" s="6" t="n">
        <x:v>0</x:v>
      </x:c>
      <x:c r="I1497" s="6" t="n">
        <x:v>0</x:v>
      </x:c>
      <x:c r="J1497" s="6" t="str">
        <x:v>[0.66, 935, 0.5, 2]</x:v>
      </x:c>
      <x:c r="K1497" s="7" t="str">
        <x:v>无首段伤害倍率，请覆盖或设为辅助技能</x:v>
      </x:c>
      <x:c r="L1497" s="6" t="str">
        <x:v>https://raw.githubusercontent.com/Mar-7th/StarRailRes/dbe8cdfcfb0bf657b9fe1cf92d5537f118ccb487/index_new/cn/character_skills.json</x:v>
      </x:c>
    </x:row>
    <x:row r="1498" ht="53" customHeight="1">
      <x:c r="A1498" s="6" t="str">
        <x:v>120302_14</x:v>
      </x:c>
      <x:c r="B1498" s="6" t="str">
        <x:v>120302</x:v>
      </x:c>
      <x:c r="C1498" s="6" t="n">
        <x:v>14</x:v>
      </x:c>
      <x:c r="D1498" s="6" t="str">
        <x:v>白花的祈望</x:v>
      </x:c>
      <x:c r="E1498" s="7" t="str">
        <x:v>施放战技后立即为指定我方单体回复等同于罗刹68%攻击力+980的生命值，并使罗刹获得1层【白花之刻】。
当我方任意单体当前生命值百分比小于等于50%时，罗刹会立即对其触发1次等同于战技的效果，此次触发不消耗战技点。该效果在2回合后可再次触发。</x:v>
      </x:c>
      <x:c r="F1498" s="6" t="n">
        <x:v>0</x:v>
      </x:c>
      <x:c r="G1498" s="6" t="n">
        <x:v>0</x:v>
      </x:c>
      <x:c r="H1498" s="6" t="n">
        <x:v>0</x:v>
      </x:c>
      <x:c r="I1498" s="6" t="n">
        <x:v>0</x:v>
      </x:c>
      <x:c r="J1498" s="6" t="str">
        <x:v>[0.68, 980, 0.5, 2]</x:v>
      </x:c>
      <x:c r="K1498" s="7" t="str">
        <x:v>无首段伤害倍率，请覆盖或设为辅助技能</x:v>
      </x:c>
      <x:c r="L1498" s="6" t="str">
        <x:v>https://raw.githubusercontent.com/Mar-7th/StarRailRes/dbe8cdfcfb0bf657b9fe1cf92d5537f118ccb487/index_new/cn/character_skills.json</x:v>
      </x:c>
    </x:row>
    <x:row r="1499" ht="53" customHeight="1">
      <x:c r="A1499" s="6" t="str">
        <x:v>120302_15</x:v>
      </x:c>
      <x:c r="B1499" s="6" t="str">
        <x:v>120302</x:v>
      </x:c>
      <x:c r="C1499" s="6" t="n">
        <x:v>15</x:v>
      </x:c>
      <x:c r="D1499" s="6" t="str">
        <x:v>白花的祈望</x:v>
      </x:c>
      <x:c r="E1499" s="7" t="str">
        <x:v>施放战技后立即为指定我方单体回复等同于罗刹70%攻击力+1025的生命值，并使罗刹获得1层【白花之刻】。
当我方任意单体当前生命值百分比小于等于50%时，罗刹会立即对其触发1次等同于战技的效果，此次触发不消耗战技点。该效果在2回合后可再次触发。</x:v>
      </x:c>
      <x:c r="F1499" s="6" t="n">
        <x:v>0</x:v>
      </x:c>
      <x:c r="G1499" s="6" t="n">
        <x:v>0</x:v>
      </x:c>
      <x:c r="H1499" s="6" t="n">
        <x:v>0</x:v>
      </x:c>
      <x:c r="I1499" s="6" t="n">
        <x:v>0</x:v>
      </x:c>
      <x:c r="J1499" s="6" t="str">
        <x:v>[0.7, 1025, 0.5, 2]</x:v>
      </x:c>
      <x:c r="K1499" s="7" t="str">
        <x:v>无首段伤害倍率，请覆盖或设为辅助技能</x:v>
      </x:c>
      <x:c r="L1499" s="6" t="str">
        <x:v>https://raw.githubusercontent.com/Mar-7th/StarRailRes/dbe8cdfcfb0bf657b9fe1cf92d5537f118ccb487/index_new/cn/character_skills.json</x:v>
      </x:c>
    </x:row>
    <x:row r="1500" ht="38" customHeight="1">
      <x:c r="A1500" s="6" t="str">
        <x:v>120303_1</x:v>
      </x:c>
      <x:c r="B1500" s="6" t="str">
        <x:v>120303</x:v>
      </x:c>
      <x:c r="C1500" s="6" t="n">
        <x:v>1</x:v>
      </x:c>
      <x:c r="D1500" s="6" t="str">
        <x:v>归葬的遂愿</x:v>
      </x:c>
      <x:c r="E1500" s="7" t="str">
        <x:v>解除敌方全体1个增益效果，并对敌方全体造成等同于罗刹120%攻击力的虚数属性伤害，同时使罗刹获得1层【白花之刻】。</x:v>
      </x:c>
      <x:c r="F1500" s="6" t="n">
        <x:v>1.2</x:v>
      </x:c>
      <x:c r="G1500" s="6" t="n">
        <x:v>0</x:v>
      </x:c>
      <x:c r="H1500" s="6" t="n">
        <x:v>0</x:v>
      </x:c>
      <x:c r="I1500" s="6" t="n">
        <x:v>0</x:v>
      </x:c>
      <x:c r="J1500" s="6" t="str">
        <x:v>[1.2, 1]</x:v>
      </x:c>
      <x:c r="K1500" s="7" t="str">
        <x:v>需确认条件及分段</x:v>
      </x:c>
      <x:c r="L1500" s="6" t="str">
        <x:v>https://raw.githubusercontent.com/Mar-7th/StarRailRes/dbe8cdfcfb0bf657b9fe1cf92d5537f118ccb487/index_new/cn/character_skills.json</x:v>
      </x:c>
    </x:row>
    <x:row r="1501" ht="38" customHeight="1">
      <x:c r="A1501" s="6" t="str">
        <x:v>120303_2</x:v>
      </x:c>
      <x:c r="B1501" s="6" t="str">
        <x:v>120303</x:v>
      </x:c>
      <x:c r="C1501" s="6" t="n">
        <x:v>2</x:v>
      </x:c>
      <x:c r="D1501" s="6" t="str">
        <x:v>归葬的遂愿</x:v>
      </x:c>
      <x:c r="E1501" s="7" t="str">
        <x:v>解除敌方全体1个增益效果，并对敌方全体造成等同于罗刹128%攻击力的虚数属性伤害，同时使罗刹获得1层【白花之刻】。</x:v>
      </x:c>
      <x:c r="F1501" s="6" t="n">
        <x:v>1.28</x:v>
      </x:c>
      <x:c r="G1501" s="6" t="n">
        <x:v>0</x:v>
      </x:c>
      <x:c r="H1501" s="6" t="n">
        <x:v>0</x:v>
      </x:c>
      <x:c r="I1501" s="6" t="n">
        <x:v>0</x:v>
      </x:c>
      <x:c r="J1501" s="6" t="str">
        <x:v>[1.28, 1]</x:v>
      </x:c>
      <x:c r="K1501" s="7" t="str">
        <x:v>需确认条件及分段</x:v>
      </x:c>
      <x:c r="L1501" s="6" t="str">
        <x:v>https://raw.githubusercontent.com/Mar-7th/StarRailRes/dbe8cdfcfb0bf657b9fe1cf92d5537f118ccb487/index_new/cn/character_skills.json</x:v>
      </x:c>
    </x:row>
    <x:row r="1502" ht="38" customHeight="1">
      <x:c r="A1502" s="6" t="str">
        <x:v>120303_3</x:v>
      </x:c>
      <x:c r="B1502" s="6" t="str">
        <x:v>120303</x:v>
      </x:c>
      <x:c r="C1502" s="6" t="n">
        <x:v>3</x:v>
      </x:c>
      <x:c r="D1502" s="6" t="str">
        <x:v>归葬的遂愿</x:v>
      </x:c>
      <x:c r="E1502" s="7" t="str">
        <x:v>解除敌方全体1个增益效果，并对敌方全体造成等同于罗刹136%攻击力的虚数属性伤害，同时使罗刹获得1层【白花之刻】。</x:v>
      </x:c>
      <x:c r="F1502" s="6" t="n">
        <x:v>1.36</x:v>
      </x:c>
      <x:c r="G1502" s="6" t="n">
        <x:v>0</x:v>
      </x:c>
      <x:c r="H1502" s="6" t="n">
        <x:v>0</x:v>
      </x:c>
      <x:c r="I1502" s="6" t="n">
        <x:v>0</x:v>
      </x:c>
      <x:c r="J1502" s="6" t="str">
        <x:v>[1.36, 1]</x:v>
      </x:c>
      <x:c r="K1502" s="7" t="str">
        <x:v>需确认条件及分段</x:v>
      </x:c>
      <x:c r="L1502" s="6" t="str">
        <x:v>https://raw.githubusercontent.com/Mar-7th/StarRailRes/dbe8cdfcfb0bf657b9fe1cf92d5537f118ccb487/index_new/cn/character_skills.json</x:v>
      </x:c>
    </x:row>
    <x:row r="1503" ht="38" customHeight="1">
      <x:c r="A1503" s="6" t="str">
        <x:v>120303_4</x:v>
      </x:c>
      <x:c r="B1503" s="6" t="str">
        <x:v>120303</x:v>
      </x:c>
      <x:c r="C1503" s="6" t="n">
        <x:v>4</x:v>
      </x:c>
      <x:c r="D1503" s="6" t="str">
        <x:v>归葬的遂愿</x:v>
      </x:c>
      <x:c r="E1503" s="7" t="str">
        <x:v>解除敌方全体1个增益效果，并对敌方全体造成等同于罗刹144%攻击力的虚数属性伤害，同时使罗刹获得1层【白花之刻】。</x:v>
      </x:c>
      <x:c r="F1503" s="6" t="n">
        <x:v>1.44</x:v>
      </x:c>
      <x:c r="G1503" s="6" t="n">
        <x:v>0</x:v>
      </x:c>
      <x:c r="H1503" s="6" t="n">
        <x:v>0</x:v>
      </x:c>
      <x:c r="I1503" s="6" t="n">
        <x:v>0</x:v>
      </x:c>
      <x:c r="J1503" s="6" t="str">
        <x:v>[1.44, 1]</x:v>
      </x:c>
      <x:c r="K1503" s="7" t="str">
        <x:v>需确认条件及分段</x:v>
      </x:c>
      <x:c r="L1503" s="6" t="str">
        <x:v>https://raw.githubusercontent.com/Mar-7th/StarRailRes/dbe8cdfcfb0bf657b9fe1cf92d5537f118ccb487/index_new/cn/character_skills.json</x:v>
      </x:c>
    </x:row>
    <x:row r="1504" ht="38" customHeight="1">
      <x:c r="A1504" s="6" t="str">
        <x:v>120303_5</x:v>
      </x:c>
      <x:c r="B1504" s="6" t="str">
        <x:v>120303</x:v>
      </x:c>
      <x:c r="C1504" s="6" t="n">
        <x:v>5</x:v>
      </x:c>
      <x:c r="D1504" s="6" t="str">
        <x:v>归葬的遂愿</x:v>
      </x:c>
      <x:c r="E1504" s="7" t="str">
        <x:v>解除敌方全体1个增益效果，并对敌方全体造成等同于罗刹152%攻击力的虚数属性伤害，同时使罗刹获得1层【白花之刻】。</x:v>
      </x:c>
      <x:c r="F1504" s="6" t="n">
        <x:v>1.52</x:v>
      </x:c>
      <x:c r="G1504" s="6" t="n">
        <x:v>0</x:v>
      </x:c>
      <x:c r="H1504" s="6" t="n">
        <x:v>0</x:v>
      </x:c>
      <x:c r="I1504" s="6" t="n">
        <x:v>0</x:v>
      </x:c>
      <x:c r="J1504" s="6" t="str">
        <x:v>[1.52, 1]</x:v>
      </x:c>
      <x:c r="K1504" s="7" t="str">
        <x:v>需确认条件及分段</x:v>
      </x:c>
      <x:c r="L1504" s="6" t="str">
        <x:v>https://raw.githubusercontent.com/Mar-7th/StarRailRes/dbe8cdfcfb0bf657b9fe1cf92d5537f118ccb487/index_new/cn/character_skills.json</x:v>
      </x:c>
    </x:row>
    <x:row r="1505" ht="38" customHeight="1">
      <x:c r="A1505" s="6" t="str">
        <x:v>120303_6</x:v>
      </x:c>
      <x:c r="B1505" s="6" t="str">
        <x:v>120303</x:v>
      </x:c>
      <x:c r="C1505" s="6" t="n">
        <x:v>6</x:v>
      </x:c>
      <x:c r="D1505" s="6" t="str">
        <x:v>归葬的遂愿</x:v>
      </x:c>
      <x:c r="E1505" s="7" t="str">
        <x:v>解除敌方全体1个增益效果，并对敌方全体造成等同于罗刹160%攻击力的虚数属性伤害，同时使罗刹获得1层【白花之刻】。</x:v>
      </x:c>
      <x:c r="F1505" s="6" t="n">
        <x:v>1.6</x:v>
      </x:c>
      <x:c r="G1505" s="6" t="n">
        <x:v>0</x:v>
      </x:c>
      <x:c r="H1505" s="6" t="n">
        <x:v>0</x:v>
      </x:c>
      <x:c r="I1505" s="6" t="n">
        <x:v>0</x:v>
      </x:c>
      <x:c r="J1505" s="6" t="str">
        <x:v>[1.6, 1]</x:v>
      </x:c>
      <x:c r="K1505" s="7" t="str">
        <x:v>需确认条件及分段</x:v>
      </x:c>
      <x:c r="L1505" s="6" t="str">
        <x:v>https://raw.githubusercontent.com/Mar-7th/StarRailRes/dbe8cdfcfb0bf657b9fe1cf92d5537f118ccb487/index_new/cn/character_skills.json</x:v>
      </x:c>
    </x:row>
    <x:row r="1506" ht="38" customHeight="1">
      <x:c r="A1506" s="6" t="str">
        <x:v>120303_7</x:v>
      </x:c>
      <x:c r="B1506" s="6" t="str">
        <x:v>120303</x:v>
      </x:c>
      <x:c r="C1506" s="6" t="n">
        <x:v>7</x:v>
      </x:c>
      <x:c r="D1506" s="6" t="str">
        <x:v>归葬的遂愿</x:v>
      </x:c>
      <x:c r="E1506" s="7" t="str">
        <x:v>解除敌方全体1个增益效果，并对敌方全体造成等同于罗刹170%攻击力的虚数属性伤害，同时使罗刹获得1层【白花之刻】。</x:v>
      </x:c>
      <x:c r="F1506" s="6" t="n">
        <x:v>1.7</x:v>
      </x:c>
      <x:c r="G1506" s="6" t="n">
        <x:v>0</x:v>
      </x:c>
      <x:c r="H1506" s="6" t="n">
        <x:v>0</x:v>
      </x:c>
      <x:c r="I1506" s="6" t="n">
        <x:v>0</x:v>
      </x:c>
      <x:c r="J1506" s="6" t="str">
        <x:v>[1.7, 1]</x:v>
      </x:c>
      <x:c r="K1506" s="7" t="str">
        <x:v>需确认条件及分段</x:v>
      </x:c>
      <x:c r="L1506" s="6" t="str">
        <x:v>https://raw.githubusercontent.com/Mar-7th/StarRailRes/dbe8cdfcfb0bf657b9fe1cf92d5537f118ccb487/index_new/cn/character_skills.json</x:v>
      </x:c>
    </x:row>
    <x:row r="1507" ht="38" customHeight="1">
      <x:c r="A1507" s="6" t="str">
        <x:v>120303_8</x:v>
      </x:c>
      <x:c r="B1507" s="6" t="str">
        <x:v>120303</x:v>
      </x:c>
      <x:c r="C1507" s="6" t="n">
        <x:v>8</x:v>
      </x:c>
      <x:c r="D1507" s="6" t="str">
        <x:v>归葬的遂愿</x:v>
      </x:c>
      <x:c r="E1507" s="7" t="str">
        <x:v>解除敌方全体1个增益效果，并对敌方全体造成等同于罗刹180%攻击力的虚数属性伤害，同时使罗刹获得1层【白花之刻】。</x:v>
      </x:c>
      <x:c r="F1507" s="6" t="n">
        <x:v>1.8</x:v>
      </x:c>
      <x:c r="G1507" s="6" t="n">
        <x:v>0</x:v>
      </x:c>
      <x:c r="H1507" s="6" t="n">
        <x:v>0</x:v>
      </x:c>
      <x:c r="I1507" s="6" t="n">
        <x:v>0</x:v>
      </x:c>
      <x:c r="J1507" s="6" t="str">
        <x:v>[1.8, 1]</x:v>
      </x:c>
      <x:c r="K1507" s="7" t="str">
        <x:v>需确认条件及分段</x:v>
      </x:c>
      <x:c r="L1507" s="6" t="str">
        <x:v>https://raw.githubusercontent.com/Mar-7th/StarRailRes/dbe8cdfcfb0bf657b9fe1cf92d5537f118ccb487/index_new/cn/character_skills.json</x:v>
      </x:c>
    </x:row>
    <x:row r="1508" ht="38" customHeight="1">
      <x:c r="A1508" s="6" t="str">
        <x:v>120303_9</x:v>
      </x:c>
      <x:c r="B1508" s="6" t="str">
        <x:v>120303</x:v>
      </x:c>
      <x:c r="C1508" s="6" t="n">
        <x:v>9</x:v>
      </x:c>
      <x:c r="D1508" s="6" t="str">
        <x:v>归葬的遂愿</x:v>
      </x:c>
      <x:c r="E1508" s="7" t="str">
        <x:v>解除敌方全体1个增益效果，并对敌方全体造成等同于罗刹190%攻击力的虚数属性伤害，同时使罗刹获得1层【白花之刻】。</x:v>
      </x:c>
      <x:c r="F1508" s="6" t="n">
        <x:v>1.9</x:v>
      </x:c>
      <x:c r="G1508" s="6" t="n">
        <x:v>0</x:v>
      </x:c>
      <x:c r="H1508" s="6" t="n">
        <x:v>0</x:v>
      </x:c>
      <x:c r="I1508" s="6" t="n">
        <x:v>0</x:v>
      </x:c>
      <x:c r="J1508" s="6" t="str">
        <x:v>[1.9, 1]</x:v>
      </x:c>
      <x:c r="K1508" s="7" t="str">
        <x:v>需确认条件及分段</x:v>
      </x:c>
      <x:c r="L1508" s="6" t="str">
        <x:v>https://raw.githubusercontent.com/Mar-7th/StarRailRes/dbe8cdfcfb0bf657b9fe1cf92d5537f118ccb487/index_new/cn/character_skills.json</x:v>
      </x:c>
    </x:row>
    <x:row r="1509" ht="38" customHeight="1">
      <x:c r="A1509" s="6" t="str">
        <x:v>120303_10</x:v>
      </x:c>
      <x:c r="B1509" s="6" t="str">
        <x:v>120303</x:v>
      </x:c>
      <x:c r="C1509" s="6" t="n">
        <x:v>10</x:v>
      </x:c>
      <x:c r="D1509" s="6" t="str">
        <x:v>归葬的遂愿</x:v>
      </x:c>
      <x:c r="E1509" s="7" t="str">
        <x:v>解除敌方全体1个增益效果，并对敌方全体造成等同于罗刹200%攻击力的虚数属性伤害，同时使罗刹获得1层【白花之刻】。</x:v>
      </x:c>
      <x:c r="F1509" s="6" t="n">
        <x:v>2</x:v>
      </x:c>
      <x:c r="G1509" s="6" t="n">
        <x:v>0</x:v>
      </x:c>
      <x:c r="H1509" s="6" t="n">
        <x:v>0</x:v>
      </x:c>
      <x:c r="I1509" s="6" t="n">
        <x:v>0</x:v>
      </x:c>
      <x:c r="J1509" s="6" t="str">
        <x:v>[2, 1]</x:v>
      </x:c>
      <x:c r="K1509" s="7" t="str">
        <x:v>需确认条件及分段</x:v>
      </x:c>
      <x:c r="L1509" s="6" t="str">
        <x:v>https://raw.githubusercontent.com/Mar-7th/StarRailRes/dbe8cdfcfb0bf657b9fe1cf92d5537f118ccb487/index_new/cn/character_skills.json</x:v>
      </x:c>
    </x:row>
    <x:row r="1510" ht="38" customHeight="1">
      <x:c r="A1510" s="6" t="str">
        <x:v>120303_11</x:v>
      </x:c>
      <x:c r="B1510" s="6" t="str">
        <x:v>120303</x:v>
      </x:c>
      <x:c r="C1510" s="6" t="n">
        <x:v>11</x:v>
      </x:c>
      <x:c r="D1510" s="6" t="str">
        <x:v>归葬的遂愿</x:v>
      </x:c>
      <x:c r="E1510" s="7" t="str">
        <x:v>解除敌方全体1个增益效果，并对敌方全体造成等同于罗刹208%攻击力的虚数属性伤害，同时使罗刹获得1层【白花之刻】。</x:v>
      </x:c>
      <x:c r="F1510" s="6" t="n">
        <x:v>2.08</x:v>
      </x:c>
      <x:c r="G1510" s="6" t="n">
        <x:v>0</x:v>
      </x:c>
      <x:c r="H1510" s="6" t="n">
        <x:v>0</x:v>
      </x:c>
      <x:c r="I1510" s="6" t="n">
        <x:v>0</x:v>
      </x:c>
      <x:c r="J1510" s="6" t="str">
        <x:v>[2.08, 1]</x:v>
      </x:c>
      <x:c r="K1510" s="7" t="str">
        <x:v>需确认条件及分段</x:v>
      </x:c>
      <x:c r="L1510" s="6" t="str">
        <x:v>https://raw.githubusercontent.com/Mar-7th/StarRailRes/dbe8cdfcfb0bf657b9fe1cf92d5537f118ccb487/index_new/cn/character_skills.json</x:v>
      </x:c>
    </x:row>
    <x:row r="1511" ht="38" customHeight="1">
      <x:c r="A1511" s="6" t="str">
        <x:v>120303_12</x:v>
      </x:c>
      <x:c r="B1511" s="6" t="str">
        <x:v>120303</x:v>
      </x:c>
      <x:c r="C1511" s="6" t="n">
        <x:v>12</x:v>
      </x:c>
      <x:c r="D1511" s="6" t="str">
        <x:v>归葬的遂愿</x:v>
      </x:c>
      <x:c r="E1511" s="7" t="str">
        <x:v>解除敌方全体1个增益效果，并对敌方全体造成等同于罗刹216%攻击力的虚数属性伤害，同时使罗刹获得1层【白花之刻】。</x:v>
      </x:c>
      <x:c r="F1511" s="6" t="n">
        <x:v>2.16</x:v>
      </x:c>
      <x:c r="G1511" s="6" t="n">
        <x:v>0</x:v>
      </x:c>
      <x:c r="H1511" s="6" t="n">
        <x:v>0</x:v>
      </x:c>
      <x:c r="I1511" s="6" t="n">
        <x:v>0</x:v>
      </x:c>
      <x:c r="J1511" s="6" t="str">
        <x:v>[2.16, 1]</x:v>
      </x:c>
      <x:c r="K1511" s="7" t="str">
        <x:v>需确认条件及分段</x:v>
      </x:c>
      <x:c r="L1511" s="6" t="str">
        <x:v>https://raw.githubusercontent.com/Mar-7th/StarRailRes/dbe8cdfcfb0bf657b9fe1cf92d5537f118ccb487/index_new/cn/character_skills.json</x:v>
      </x:c>
    </x:row>
    <x:row r="1512" ht="38" customHeight="1">
      <x:c r="A1512" s="6" t="str">
        <x:v>120303_13</x:v>
      </x:c>
      <x:c r="B1512" s="6" t="str">
        <x:v>120303</x:v>
      </x:c>
      <x:c r="C1512" s="6" t="n">
        <x:v>13</x:v>
      </x:c>
      <x:c r="D1512" s="6" t="str">
        <x:v>归葬的遂愿</x:v>
      </x:c>
      <x:c r="E1512" s="7" t="str">
        <x:v>解除敌方全体1个增益效果，并对敌方全体造成等同于罗刹224%攻击力的虚数属性伤害，同时使罗刹获得1层【白花之刻】。</x:v>
      </x:c>
      <x:c r="F1512" s="6" t="n">
        <x:v>2.24</x:v>
      </x:c>
      <x:c r="G1512" s="6" t="n">
        <x:v>0</x:v>
      </x:c>
      <x:c r="H1512" s="6" t="n">
        <x:v>0</x:v>
      </x:c>
      <x:c r="I1512" s="6" t="n">
        <x:v>0</x:v>
      </x:c>
      <x:c r="J1512" s="6" t="str">
        <x:v>[2.24, 1]</x:v>
      </x:c>
      <x:c r="K1512" s="7" t="str">
        <x:v>需确认条件及分段</x:v>
      </x:c>
      <x:c r="L1512" s="6" t="str">
        <x:v>https://raw.githubusercontent.com/Mar-7th/StarRailRes/dbe8cdfcfb0bf657b9fe1cf92d5537f118ccb487/index_new/cn/character_skills.json</x:v>
      </x:c>
    </x:row>
    <x:row r="1513" ht="38" customHeight="1">
      <x:c r="A1513" s="6" t="str">
        <x:v>120303_14</x:v>
      </x:c>
      <x:c r="B1513" s="6" t="str">
        <x:v>120303</x:v>
      </x:c>
      <x:c r="C1513" s="6" t="n">
        <x:v>14</x:v>
      </x:c>
      <x:c r="D1513" s="6" t="str">
        <x:v>归葬的遂愿</x:v>
      </x:c>
      <x:c r="E1513" s="7" t="str">
        <x:v>解除敌方全体1个增益效果，并对敌方全体造成等同于罗刹232%攻击力的虚数属性伤害，同时使罗刹获得1层【白花之刻】。</x:v>
      </x:c>
      <x:c r="F1513" s="6" t="n">
        <x:v>2.32</x:v>
      </x:c>
      <x:c r="G1513" s="6" t="n">
        <x:v>0</x:v>
      </x:c>
      <x:c r="H1513" s="6" t="n">
        <x:v>0</x:v>
      </x:c>
      <x:c r="I1513" s="6" t="n">
        <x:v>0</x:v>
      </x:c>
      <x:c r="J1513" s="6" t="str">
        <x:v>[2.32, 1]</x:v>
      </x:c>
      <x:c r="K1513" s="7" t="str">
        <x:v>需确认条件及分段</x:v>
      </x:c>
      <x:c r="L1513" s="6" t="str">
        <x:v>https://raw.githubusercontent.com/Mar-7th/StarRailRes/dbe8cdfcfb0bf657b9fe1cf92d5537f118ccb487/index_new/cn/character_skills.json</x:v>
      </x:c>
    </x:row>
    <x:row r="1514" ht="38" customHeight="1">
      <x:c r="A1514" s="6" t="str">
        <x:v>120303_15</x:v>
      </x:c>
      <x:c r="B1514" s="6" t="str">
        <x:v>120303</x:v>
      </x:c>
      <x:c r="C1514" s="6" t="n">
        <x:v>15</x:v>
      </x:c>
      <x:c r="D1514" s="6" t="str">
        <x:v>归葬的遂愿</x:v>
      </x:c>
      <x:c r="E1514" s="7" t="str">
        <x:v>解除敌方全体1个增益效果，并对敌方全体造成等同于罗刹240%攻击力的虚数属性伤害，同时使罗刹获得1层【白花之刻】。</x:v>
      </x:c>
      <x:c r="F1514" s="6" t="n">
        <x:v>2.4</x:v>
      </x:c>
      <x:c r="G1514" s="6" t="n">
        <x:v>0</x:v>
      </x:c>
      <x:c r="H1514" s="6" t="n">
        <x:v>0</x:v>
      </x:c>
      <x:c r="I1514" s="6" t="n">
        <x:v>0</x:v>
      </x:c>
      <x:c r="J1514" s="6" t="str">
        <x:v>[2.4, 1]</x:v>
      </x:c>
      <x:c r="K1514" s="7" t="str">
        <x:v>需确认条件及分段</x:v>
      </x:c>
      <x:c r="L1514" s="6" t="str">
        <x:v>https://raw.githubusercontent.com/Mar-7th/StarRailRes/dbe8cdfcfb0bf657b9fe1cf92d5537f118ccb487/index_new/cn/character_skills.json</x:v>
      </x:c>
    </x:row>
    <x:row r="1515" ht="53" customHeight="1">
      <x:c r="A1515" s="6" t="str">
        <x:v>120304_1</x:v>
      </x:c>
      <x:c r="B1515" s="6" t="str">
        <x:v>120304</x:v>
      </x:c>
      <x:c r="C1515" s="6" t="n">
        <x:v>1</x:v>
      </x:c>
      <x:c r="D1515" s="6" t="str">
        <x:v>生息的轮转</x:v>
      </x:c>
      <x:c r="E1515" s="7" t="str">
        <x:v>当【白花之刻】达到2层时，罗刹会消耗全部【白花之刻】展开结界。
处于结界中的任意敌方目标受到攻击后，施放攻击的我方目标立即回复等同于罗刹12%攻击力+60的生命值。
结界效果持续2回合。当罗刹陷入无法战斗状态时，结界也会被解除。</x:v>
      </x:c>
      <x:c r="F1515" s="6" t="n">
        <x:v>0</x:v>
      </x:c>
      <x:c r="G1515" s="6" t="n">
        <x:v>0</x:v>
      </x:c>
      <x:c r="H1515" s="6" t="n">
        <x:v>0</x:v>
      </x:c>
      <x:c r="I1515" s="6" t="n">
        <x:v>0</x:v>
      </x:c>
      <x:c r="J1515" s="6" t="str">
        <x:v>[2, 0.12, 2, 60]</x:v>
      </x:c>
      <x:c r="K1515" s="7" t="str">
        <x:v>无首段伤害倍率，请覆盖或设为辅助技能</x:v>
      </x:c>
      <x:c r="L1515" s="6" t="str">
        <x:v>https://raw.githubusercontent.com/Mar-7th/StarRailRes/dbe8cdfcfb0bf657b9fe1cf92d5537f118ccb487/index_new/cn/character_skills.json</x:v>
      </x:c>
    </x:row>
    <x:row r="1516" ht="53" customHeight="1">
      <x:c r="A1516" s="6" t="str">
        <x:v>120304_2</x:v>
      </x:c>
      <x:c r="B1516" s="6" t="str">
        <x:v>120304</x:v>
      </x:c>
      <x:c r="C1516" s="6" t="n">
        <x:v>2</x:v>
      </x:c>
      <x:c r="D1516" s="6" t="str">
        <x:v>生息的轮转</x:v>
      </x:c>
      <x:c r="E1516" s="7" t="str">
        <x:v>当【白花之刻】达到2层时，罗刹会消耗全部【白花之刻】展开结界。
处于结界中的任意敌方目标受到攻击后，施放攻击的我方目标立即回复等同于罗刹12.75%攻击力+96的生命值。
结界效果持续2回合。当罗刹陷入无法战斗状态时，结界也会被解除。</x:v>
      </x:c>
      <x:c r="F1516" s="6" t="n">
        <x:v>0</x:v>
      </x:c>
      <x:c r="G1516" s="6" t="n">
        <x:v>0</x:v>
      </x:c>
      <x:c r="H1516" s="6" t="n">
        <x:v>0</x:v>
      </x:c>
      <x:c r="I1516" s="6" t="n">
        <x:v>0</x:v>
      </x:c>
      <x:c r="J1516" s="6" t="str">
        <x:v>[2, 0.1275, 2, 96]</x:v>
      </x:c>
      <x:c r="K1516" s="7" t="str">
        <x:v>无首段伤害倍率，请覆盖或设为辅助技能</x:v>
      </x:c>
      <x:c r="L1516" s="6" t="str">
        <x:v>https://raw.githubusercontent.com/Mar-7th/StarRailRes/dbe8cdfcfb0bf657b9fe1cf92d5537f118ccb487/index_new/cn/character_skills.json</x:v>
      </x:c>
    </x:row>
    <x:row r="1517" ht="53" customHeight="1">
      <x:c r="A1517" s="6" t="str">
        <x:v>120304_3</x:v>
      </x:c>
      <x:c r="B1517" s="6" t="str">
        <x:v>120304</x:v>
      </x:c>
      <x:c r="C1517" s="6" t="n">
        <x:v>3</x:v>
      </x:c>
      <x:c r="D1517" s="6" t="str">
        <x:v>生息的轮转</x:v>
      </x:c>
      <x:c r="E1517" s="7" t="str">
        <x:v>当【白花之刻】达到2层时，罗刹会消耗全部【白花之刻】展开结界。
处于结界中的任意敌方目标受到攻击后，施放攻击的我方目标立即回复等同于罗刹13.5%攻击力+123的生命值。
结界效果持续2回合。当罗刹陷入无法战斗状态时，结界也会被解除。</x:v>
      </x:c>
      <x:c r="F1517" s="6" t="n">
        <x:v>0</x:v>
      </x:c>
      <x:c r="G1517" s="6" t="n">
        <x:v>0</x:v>
      </x:c>
      <x:c r="H1517" s="6" t="n">
        <x:v>0</x:v>
      </x:c>
      <x:c r="I1517" s="6" t="n">
        <x:v>0</x:v>
      </x:c>
      <x:c r="J1517" s="6" t="str">
        <x:v>[2, 0.135, 2, 123]</x:v>
      </x:c>
      <x:c r="K1517" s="7" t="str">
        <x:v>无首段伤害倍率，请覆盖或设为辅助技能</x:v>
      </x:c>
      <x:c r="L1517" s="6" t="str">
        <x:v>https://raw.githubusercontent.com/Mar-7th/StarRailRes/dbe8cdfcfb0bf657b9fe1cf92d5537f118ccb487/index_new/cn/character_skills.json</x:v>
      </x:c>
    </x:row>
    <x:row r="1518" ht="53" customHeight="1">
      <x:c r="A1518" s="6" t="str">
        <x:v>120304_4</x:v>
      </x:c>
      <x:c r="B1518" s="6" t="str">
        <x:v>120304</x:v>
      </x:c>
      <x:c r="C1518" s="6" t="n">
        <x:v>4</x:v>
      </x:c>
      <x:c r="D1518" s="6" t="str">
        <x:v>生息的轮转</x:v>
      </x:c>
      <x:c r="E1518" s="7" t="str">
        <x:v>当【白花之刻】达到2层时，罗刹会消耗全部【白花之刻】展开结界。
处于结界中的任意敌方目标受到攻击后，施放攻击的我方目标立即回复等同于罗刹14.25%攻击力+150的生命值。
结界效果持续2回合。当罗刹陷入无法战斗状态时，结界也会被解除。</x:v>
      </x:c>
      <x:c r="F1518" s="6" t="n">
        <x:v>0</x:v>
      </x:c>
      <x:c r="G1518" s="6" t="n">
        <x:v>0</x:v>
      </x:c>
      <x:c r="H1518" s="6" t="n">
        <x:v>0</x:v>
      </x:c>
      <x:c r="I1518" s="6" t="n">
        <x:v>0</x:v>
      </x:c>
      <x:c r="J1518" s="6" t="str">
        <x:v>[2, 0.1425, 2, 150]</x:v>
      </x:c>
      <x:c r="K1518" s="7" t="str">
        <x:v>无首段伤害倍率，请覆盖或设为辅助技能</x:v>
      </x:c>
      <x:c r="L1518" s="6" t="str">
        <x:v>https://raw.githubusercontent.com/Mar-7th/StarRailRes/dbe8cdfcfb0bf657b9fe1cf92d5537f118ccb487/index_new/cn/character_skills.json</x:v>
      </x:c>
    </x:row>
    <x:row r="1519" ht="53" customHeight="1">
      <x:c r="A1519" s="6" t="str">
        <x:v>120304_5</x:v>
      </x:c>
      <x:c r="B1519" s="6" t="str">
        <x:v>120304</x:v>
      </x:c>
      <x:c r="C1519" s="6" t="n">
        <x:v>5</x:v>
      </x:c>
      <x:c r="D1519" s="6" t="str">
        <x:v>生息的轮转</x:v>
      </x:c>
      <x:c r="E1519" s="7" t="str">
        <x:v>当【白花之刻】达到2层时，罗刹会消耗全部【白花之刻】展开结界。
处于结界中的任意敌方目标受到攻击后，施放攻击的我方目标立即回复等同于罗刹15%攻击力+168的生命值。
结界效果持续2回合。当罗刹陷入无法战斗状态时，结界也会被解除。</x:v>
      </x:c>
      <x:c r="F1519" s="6" t="n">
        <x:v>0</x:v>
      </x:c>
      <x:c r="G1519" s="6" t="n">
        <x:v>0</x:v>
      </x:c>
      <x:c r="H1519" s="6" t="n">
        <x:v>0</x:v>
      </x:c>
      <x:c r="I1519" s="6" t="n">
        <x:v>0</x:v>
      </x:c>
      <x:c r="J1519" s="6" t="str">
        <x:v>[2, 0.15, 2, 168]</x:v>
      </x:c>
      <x:c r="K1519" s="7" t="str">
        <x:v>无首段伤害倍率，请覆盖或设为辅助技能</x:v>
      </x:c>
      <x:c r="L1519" s="6" t="str">
        <x:v>https://raw.githubusercontent.com/Mar-7th/StarRailRes/dbe8cdfcfb0bf657b9fe1cf92d5537f118ccb487/index_new/cn/character_skills.json</x:v>
      </x:c>
    </x:row>
    <x:row r="1520" ht="53" customHeight="1">
      <x:c r="A1520" s="6" t="str">
        <x:v>120304_6</x:v>
      </x:c>
      <x:c r="B1520" s="6" t="str">
        <x:v>120304</x:v>
      </x:c>
      <x:c r="C1520" s="6" t="n">
        <x:v>6</x:v>
      </x:c>
      <x:c r="D1520" s="6" t="str">
        <x:v>生息的轮转</x:v>
      </x:c>
      <x:c r="E1520" s="7" t="str">
        <x:v>当【白花之刻】达到2层时，罗刹会消耗全部【白花之刻】展开结界。
处于结界中的任意敌方目标受到攻击后，施放攻击的我方目标立即回复等同于罗刹15.6%攻击力+186的生命值。
结界效果持续2回合。当罗刹陷入无法战斗状态时，结界也会被解除。</x:v>
      </x:c>
      <x:c r="F1520" s="6" t="n">
        <x:v>0</x:v>
      </x:c>
      <x:c r="G1520" s="6" t="n">
        <x:v>0</x:v>
      </x:c>
      <x:c r="H1520" s="6" t="n">
        <x:v>0</x:v>
      </x:c>
      <x:c r="I1520" s="6" t="n">
        <x:v>0</x:v>
      </x:c>
      <x:c r="J1520" s="6" t="str">
        <x:v>[2, 0.156, 2, 186]</x:v>
      </x:c>
      <x:c r="K1520" s="7" t="str">
        <x:v>无首段伤害倍率，请覆盖或设为辅助技能</x:v>
      </x:c>
      <x:c r="L1520" s="6" t="str">
        <x:v>https://raw.githubusercontent.com/Mar-7th/StarRailRes/dbe8cdfcfb0bf657b9fe1cf92d5537f118ccb487/index_new/cn/character_skills.json</x:v>
      </x:c>
    </x:row>
    <x:row r="1521" ht="53" customHeight="1">
      <x:c r="A1521" s="6" t="str">
        <x:v>120304_7</x:v>
      </x:c>
      <x:c r="B1521" s="6" t="str">
        <x:v>120304</x:v>
      </x:c>
      <x:c r="C1521" s="6" t="n">
        <x:v>7</x:v>
      </x:c>
      <x:c r="D1521" s="6" t="str">
        <x:v>生息的轮转</x:v>
      </x:c>
      <x:c r="E1521" s="7" t="str">
        <x:v>当【白花之刻】达到2层时，罗刹会消耗全部【白花之刻】展开结界。
处于结界中的任意敌方目标受到攻击后，施放攻击的我方目标立即回复等同于罗刹16.2%攻击力+199.5的生命值。
结界效果持续2回合。当罗刹陷入无法战斗状态时，结界也会被解除。</x:v>
      </x:c>
      <x:c r="F1521" s="6" t="n">
        <x:v>0</x:v>
      </x:c>
      <x:c r="G1521" s="6" t="n">
        <x:v>0</x:v>
      </x:c>
      <x:c r="H1521" s="6" t="n">
        <x:v>0</x:v>
      </x:c>
      <x:c r="I1521" s="6" t="n">
        <x:v>0</x:v>
      </x:c>
      <x:c r="J1521" s="6" t="str">
        <x:v>[2, 0.162, 2, 199.5]</x:v>
      </x:c>
      <x:c r="K1521" s="7" t="str">
        <x:v>无首段伤害倍率，请覆盖或设为辅助技能</x:v>
      </x:c>
      <x:c r="L1521" s="6" t="str">
        <x:v>https://raw.githubusercontent.com/Mar-7th/StarRailRes/dbe8cdfcfb0bf657b9fe1cf92d5537f118ccb487/index_new/cn/character_skills.json</x:v>
      </x:c>
    </x:row>
    <x:row r="1522" ht="53" customHeight="1">
      <x:c r="A1522" s="6" t="str">
        <x:v>120304_8</x:v>
      </x:c>
      <x:c r="B1522" s="6" t="str">
        <x:v>120304</x:v>
      </x:c>
      <x:c r="C1522" s="6" t="n">
        <x:v>8</x:v>
      </x:c>
      <x:c r="D1522" s="6" t="str">
        <x:v>生息的轮转</x:v>
      </x:c>
      <x:c r="E1522" s="7" t="str">
        <x:v>当【白花之刻】达到2层时，罗刹会消耗全部【白花之刻】展开结界。
处于结界中的任意敌方目标受到攻击后，施放攻击的我方目标立即回复等同于罗刹16.8%攻击力+213的生命值。
结界效果持续2回合。当罗刹陷入无法战斗状态时，结界也会被解除。</x:v>
      </x:c>
      <x:c r="F1522" s="6" t="n">
        <x:v>0</x:v>
      </x:c>
      <x:c r="G1522" s="6" t="n">
        <x:v>0</x:v>
      </x:c>
      <x:c r="H1522" s="6" t="n">
        <x:v>0</x:v>
      </x:c>
      <x:c r="I1522" s="6" t="n">
        <x:v>0</x:v>
      </x:c>
      <x:c r="J1522" s="6" t="str">
        <x:v>[2, 0.168, 2, 213]</x:v>
      </x:c>
      <x:c r="K1522" s="7" t="str">
        <x:v>无首段伤害倍率，请覆盖或设为辅助技能</x:v>
      </x:c>
      <x:c r="L1522" s="6" t="str">
        <x:v>https://raw.githubusercontent.com/Mar-7th/StarRailRes/dbe8cdfcfb0bf657b9fe1cf92d5537f118ccb487/index_new/cn/character_skills.json</x:v>
      </x:c>
    </x:row>
    <x:row r="1523" ht="53" customHeight="1">
      <x:c r="A1523" s="6" t="str">
        <x:v>120304_9</x:v>
      </x:c>
      <x:c r="B1523" s="6" t="str">
        <x:v>120304</x:v>
      </x:c>
      <x:c r="C1523" s="6" t="n">
        <x:v>9</x:v>
      </x:c>
      <x:c r="D1523" s="6" t="str">
        <x:v>生息的轮转</x:v>
      </x:c>
      <x:c r="E1523" s="7" t="str">
        <x:v>当【白花之刻】达到2层时，罗刹会消耗全部【白花之刻】展开结界。
处于结界中的任意敌方目标受到攻击后，施放攻击的我方目标立即回复等同于罗刹17.4%攻击力+226.5的生命值。
结界效果持续2回合。当罗刹陷入无法战斗状态时，结界也会被解除。</x:v>
      </x:c>
      <x:c r="F1523" s="6" t="n">
        <x:v>0</x:v>
      </x:c>
      <x:c r="G1523" s="6" t="n">
        <x:v>0</x:v>
      </x:c>
      <x:c r="H1523" s="6" t="n">
        <x:v>0</x:v>
      </x:c>
      <x:c r="I1523" s="6" t="n">
        <x:v>0</x:v>
      </x:c>
      <x:c r="J1523" s="6" t="str">
        <x:v>[2, 0.174, 2, 226.5]</x:v>
      </x:c>
      <x:c r="K1523" s="7" t="str">
        <x:v>无首段伤害倍率，请覆盖或设为辅助技能</x:v>
      </x:c>
      <x:c r="L1523" s="6" t="str">
        <x:v>https://raw.githubusercontent.com/Mar-7th/StarRailRes/dbe8cdfcfb0bf657b9fe1cf92d5537f118ccb487/index_new/cn/character_skills.json</x:v>
      </x:c>
    </x:row>
    <x:row r="1524" ht="53" customHeight="1">
      <x:c r="A1524" s="6" t="str">
        <x:v>120304_10</x:v>
      </x:c>
      <x:c r="B1524" s="6" t="str">
        <x:v>120304</x:v>
      </x:c>
      <x:c r="C1524" s="6" t="n">
        <x:v>10</x:v>
      </x:c>
      <x:c r="D1524" s="6" t="str">
        <x:v>生息的轮转</x:v>
      </x:c>
      <x:c r="E1524" s="7" t="str">
        <x:v>当【白花之刻】达到2层时，罗刹会消耗全部【白花之刻】展开结界。
处于结界中的任意敌方目标受到攻击后，施放攻击的我方目标立即回复等同于罗刹18%攻击力+240的生命值。
结界效果持续2回合。当罗刹陷入无法战斗状态时，结界也会被解除。</x:v>
      </x:c>
      <x:c r="F1524" s="6" t="n">
        <x:v>0</x:v>
      </x:c>
      <x:c r="G1524" s="6" t="n">
        <x:v>0</x:v>
      </x:c>
      <x:c r="H1524" s="6" t="n">
        <x:v>0</x:v>
      </x:c>
      <x:c r="I1524" s="6" t="n">
        <x:v>0</x:v>
      </x:c>
      <x:c r="J1524" s="6" t="str">
        <x:v>[2, 0.18, 2, 240]</x:v>
      </x:c>
      <x:c r="K1524" s="7" t="str">
        <x:v>无首段伤害倍率，请覆盖或设为辅助技能</x:v>
      </x:c>
      <x:c r="L1524" s="6" t="str">
        <x:v>https://raw.githubusercontent.com/Mar-7th/StarRailRes/dbe8cdfcfb0bf657b9fe1cf92d5537f118ccb487/index_new/cn/character_skills.json</x:v>
      </x:c>
    </x:row>
    <x:row r="1525" ht="53" customHeight="1">
      <x:c r="A1525" s="6" t="str">
        <x:v>120304_11</x:v>
      </x:c>
      <x:c r="B1525" s="6" t="str">
        <x:v>120304</x:v>
      </x:c>
      <x:c r="C1525" s="6" t="n">
        <x:v>11</x:v>
      </x:c>
      <x:c r="D1525" s="6" t="str">
        <x:v>生息的轮转</x:v>
      </x:c>
      <x:c r="E1525" s="7" t="str">
        <x:v>当【白花之刻】达到2层时，罗刹会消耗全部【白花之刻】展开结界。
处于结界中的任意敌方目标受到攻击后，施放攻击的我方目标立即回复等同于罗刹18.6%攻击力+253.5的生命值。
结界效果持续2回合。当罗刹陷入无法战斗状态时，结界也会被解除。</x:v>
      </x:c>
      <x:c r="F1525" s="6" t="n">
        <x:v>0</x:v>
      </x:c>
      <x:c r="G1525" s="6" t="n">
        <x:v>0</x:v>
      </x:c>
      <x:c r="H1525" s="6" t="n">
        <x:v>0</x:v>
      </x:c>
      <x:c r="I1525" s="6" t="n">
        <x:v>0</x:v>
      </x:c>
      <x:c r="J1525" s="6" t="str">
        <x:v>[2, 0.186, 2, 253.5]</x:v>
      </x:c>
      <x:c r="K1525" s="7" t="str">
        <x:v>无首段伤害倍率，请覆盖或设为辅助技能</x:v>
      </x:c>
      <x:c r="L1525" s="6" t="str">
        <x:v>https://raw.githubusercontent.com/Mar-7th/StarRailRes/dbe8cdfcfb0bf657b9fe1cf92d5537f118ccb487/index_new/cn/character_skills.json</x:v>
      </x:c>
    </x:row>
    <x:row r="1526" ht="53" customHeight="1">
      <x:c r="A1526" s="6" t="str">
        <x:v>120304_12</x:v>
      </x:c>
      <x:c r="B1526" s="6" t="str">
        <x:v>120304</x:v>
      </x:c>
      <x:c r="C1526" s="6" t="n">
        <x:v>12</x:v>
      </x:c>
      <x:c r="D1526" s="6" t="str">
        <x:v>生息的轮转</x:v>
      </x:c>
      <x:c r="E1526" s="7" t="str">
        <x:v>当【白花之刻】达到2层时，罗刹会消耗全部【白花之刻】展开结界。
处于结界中的任意敌方目标受到攻击后，施放攻击的我方目标立即回复等同于罗刹19.2%攻击力+267的生命值。
结界效果持续2回合。当罗刹陷入无法战斗状态时，结界也会被解除。</x:v>
      </x:c>
      <x:c r="F1526" s="6" t="n">
        <x:v>0</x:v>
      </x:c>
      <x:c r="G1526" s="6" t="n">
        <x:v>0</x:v>
      </x:c>
      <x:c r="H1526" s="6" t="n">
        <x:v>0</x:v>
      </x:c>
      <x:c r="I1526" s="6" t="n">
        <x:v>0</x:v>
      </x:c>
      <x:c r="J1526" s="6" t="str">
        <x:v>[2, 0.192, 2, 267]</x:v>
      </x:c>
      <x:c r="K1526" s="7" t="str">
        <x:v>无首段伤害倍率，请覆盖或设为辅助技能</x:v>
      </x:c>
      <x:c r="L1526" s="6" t="str">
        <x:v>https://raw.githubusercontent.com/Mar-7th/StarRailRes/dbe8cdfcfb0bf657b9fe1cf92d5537f118ccb487/index_new/cn/character_skills.json</x:v>
      </x:c>
    </x:row>
    <x:row r="1527" ht="53" customHeight="1">
      <x:c r="A1527" s="6" t="str">
        <x:v>120304_13</x:v>
      </x:c>
      <x:c r="B1527" s="6" t="str">
        <x:v>120304</x:v>
      </x:c>
      <x:c r="C1527" s="6" t="n">
        <x:v>13</x:v>
      </x:c>
      <x:c r="D1527" s="6" t="str">
        <x:v>生息的轮转</x:v>
      </x:c>
      <x:c r="E1527" s="7" t="str">
        <x:v>当【白花之刻】达到2层时，罗刹会消耗全部【白花之刻】展开结界。
处于结界中的任意敌方目标受到攻击后，施放攻击的我方目标立即回复等同于罗刹19.8%攻击力+280.5的生命值。
结界效果持续2回合。当罗刹陷入无法战斗状态时，结界也会被解除。</x:v>
      </x:c>
      <x:c r="F1527" s="6" t="n">
        <x:v>0</x:v>
      </x:c>
      <x:c r="G1527" s="6" t="n">
        <x:v>0</x:v>
      </x:c>
      <x:c r="H1527" s="6" t="n">
        <x:v>0</x:v>
      </x:c>
      <x:c r="I1527" s="6" t="n">
        <x:v>0</x:v>
      </x:c>
      <x:c r="J1527" s="6" t="str">
        <x:v>[2, 0.198, 2, 280.5]</x:v>
      </x:c>
      <x:c r="K1527" s="7" t="str">
        <x:v>无首段伤害倍率，请覆盖或设为辅助技能</x:v>
      </x:c>
      <x:c r="L1527" s="6" t="str">
        <x:v>https://raw.githubusercontent.com/Mar-7th/StarRailRes/dbe8cdfcfb0bf657b9fe1cf92d5537f118ccb487/index_new/cn/character_skills.json</x:v>
      </x:c>
    </x:row>
    <x:row r="1528" ht="53" customHeight="1">
      <x:c r="A1528" s="6" t="str">
        <x:v>120304_14</x:v>
      </x:c>
      <x:c r="B1528" s="6" t="str">
        <x:v>120304</x:v>
      </x:c>
      <x:c r="C1528" s="6" t="n">
        <x:v>14</x:v>
      </x:c>
      <x:c r="D1528" s="6" t="str">
        <x:v>生息的轮转</x:v>
      </x:c>
      <x:c r="E1528" s="7" t="str">
        <x:v>当【白花之刻】达到2层时，罗刹会消耗全部【白花之刻】展开结界。
处于结界中的任意敌方目标受到攻击后，施放攻击的我方目标立即回复等同于罗刹20.4%攻击力+294的生命值。
结界效果持续2回合。当罗刹陷入无法战斗状态时，结界也会被解除。</x:v>
      </x:c>
      <x:c r="F1528" s="6" t="n">
        <x:v>0</x:v>
      </x:c>
      <x:c r="G1528" s="6" t="n">
        <x:v>0</x:v>
      </x:c>
      <x:c r="H1528" s="6" t="n">
        <x:v>0</x:v>
      </x:c>
      <x:c r="I1528" s="6" t="n">
        <x:v>0</x:v>
      </x:c>
      <x:c r="J1528" s="6" t="str">
        <x:v>[2, 0.204, 2, 294]</x:v>
      </x:c>
      <x:c r="K1528" s="7" t="str">
        <x:v>无首段伤害倍率，请覆盖或设为辅助技能</x:v>
      </x:c>
      <x:c r="L1528" s="6" t="str">
        <x:v>https://raw.githubusercontent.com/Mar-7th/StarRailRes/dbe8cdfcfb0bf657b9fe1cf92d5537f118ccb487/index_new/cn/character_skills.json</x:v>
      </x:c>
    </x:row>
    <x:row r="1529" ht="53" customHeight="1">
      <x:c r="A1529" s="6" t="str">
        <x:v>120304_15</x:v>
      </x:c>
      <x:c r="B1529" s="6" t="str">
        <x:v>120304</x:v>
      </x:c>
      <x:c r="C1529" s="6" t="n">
        <x:v>15</x:v>
      </x:c>
      <x:c r="D1529" s="6" t="str">
        <x:v>生息的轮转</x:v>
      </x:c>
      <x:c r="E1529" s="7" t="str">
        <x:v>当【白花之刻】达到2层时，罗刹会消耗全部【白花之刻】展开结界。
处于结界中的任意敌方目标受到攻击后，施放攻击的我方目标立即回复等同于罗刹21%攻击力+307.5的生命值。
结界效果持续2回合。当罗刹陷入无法战斗状态时，结界也会被解除。</x:v>
      </x:c>
      <x:c r="F1529" s="6" t="n">
        <x:v>0</x:v>
      </x:c>
      <x:c r="G1529" s="6" t="n">
        <x:v>0</x:v>
      </x:c>
      <x:c r="H1529" s="6" t="n">
        <x:v>0</x:v>
      </x:c>
      <x:c r="I1529" s="6" t="n">
        <x:v>0</x:v>
      </x:c>
      <x:c r="J1529" s="6" t="str">
        <x:v>[2, 0.21, 2, 307.5]</x:v>
      </x:c>
      <x:c r="K1529" s="7" t="str">
        <x:v>无首段伤害倍率，请覆盖或设为辅助技能</x:v>
      </x:c>
      <x:c r="L1529" s="6" t="str">
        <x:v>https://raw.githubusercontent.com/Mar-7th/StarRailRes/dbe8cdfcfb0bf657b9fe1cf92d5537f118ccb487/index_new/cn/character_skills.json</x:v>
      </x:c>
    </x:row>
    <x:row r="1530" ht="20" customHeight="1">
      <x:c r="A1530" s="6" t="str">
        <x:v>120306_1</x:v>
      </x:c>
      <x:c r="B1530" s="6" t="str">
        <x:v>120306</x:v>
      </x:c>
      <x:c r="C1530" s="6" t="n">
        <x:v>1</x:v>
      </x:c>
      <x:c r="D1530" s="6" t="str">
        <x:v>攻击</x:v>
      </x:c>
      <x:c r="E1530" s="7" t="str">
        <x:v>攻击敌人，进入战斗后削弱敌方目标对应属性韧性。</x:v>
      </x:c>
      <x:c r="F1530" s="6" t="n">
        <x:v>0</x:v>
      </x:c>
      <x:c r="G1530" s="6" t="n">
        <x:v>0</x:v>
      </x:c>
      <x:c r="H1530" s="6" t="n">
        <x:v>0</x:v>
      </x:c>
      <x:c r="I1530" s="6" t="n">
        <x:v>0</x:v>
      </x:c>
      <x:c r="J1530" s="6" t="str">
        <x:v>[]</x:v>
      </x:c>
      <x:c r="K1530" s="7" t="str">
        <x:v>缺少结构化参数，必须覆盖</x:v>
      </x:c>
      <x:c r="L1530" s="6" t="str">
        <x:v>https://raw.githubusercontent.com/Mar-7th/StarRailRes/dbe8cdfcfb0bf657b9fe1cf92d5537f118ccb487/index_new/cn/character_skills.json</x:v>
      </x:c>
    </x:row>
    <x:row r="1531" ht="20" customHeight="1">
      <x:c r="A1531" s="6" t="str">
        <x:v>120307_1</x:v>
      </x:c>
      <x:c r="B1531" s="6" t="str">
        <x:v>120307</x:v>
      </x:c>
      <x:c r="C1531" s="6" t="n">
        <x:v>1</x:v>
      </x:c>
      <x:c r="D1531" s="6" t="str">
        <x:v>愚者的悲悯</x:v>
      </x:c>
      <x:c r="E1531" s="7" t="str">
        <x:v>使用秘技后，下一次战斗开始时立即触发天赋。</x:v>
      </x:c>
      <x:c r="F1531" s="6" t="n">
        <x:v>0</x:v>
      </x:c>
      <x:c r="G1531" s="6" t="n">
        <x:v>0</x:v>
      </x:c>
      <x:c r="H1531" s="6" t="n">
        <x:v>0</x:v>
      </x:c>
      <x:c r="I1531" s="6" t="n">
        <x:v>0</x:v>
      </x:c>
      <x:c r="J1531" s="6" t="str">
        <x:v>[]</x:v>
      </x:c>
      <x:c r="K1531" s="7" t="str">
        <x:v>缺少结构化参数，必须覆盖</x:v>
      </x:c>
      <x:c r="L1531" s="6" t="str">
        <x:v>https://raw.githubusercontent.com/Mar-7th/StarRailRes/dbe8cdfcfb0bf657b9fe1cf92d5537f118ccb487/index_new/cn/character_skills.json</x:v>
      </x:c>
    </x:row>
    <x:row r="1532" ht="20" customHeight="1">
      <x:c r="A1532" s="6" t="str">
        <x:v>120401_1</x:v>
      </x:c>
      <x:c r="B1532" s="6" t="str">
        <x:v>120401</x:v>
      </x:c>
      <x:c r="C1532" s="6" t="n">
        <x:v>1</x:v>
      </x:c>
      <x:c r="D1532" s="6" t="str">
        <x:v>石火流光</x:v>
      </x:c>
      <x:c r="E1532" s="7" t="str">
        <x:v>对指定敌方单体造成等同于景元50%攻击力的雷属性伤害。</x:v>
      </x:c>
      <x:c r="F1532" s="6" t="n">
        <x:v>0.5</x:v>
      </x:c>
      <x:c r="G1532" s="6" t="n">
        <x:v>0</x:v>
      </x:c>
      <x:c r="H1532" s="6" t="n">
        <x:v>0</x:v>
      </x:c>
      <x:c r="I1532" s="6" t="n">
        <x:v>0</x:v>
      </x:c>
      <x:c r="J1532" s="6" t="str">
        <x:v>[0.5]</x:v>
      </x:c>
      <x:c r="K1532" s="7" t="str">
        <x:v>需确认条件及分段</x:v>
      </x:c>
      <x:c r="L1532" s="6" t="str">
        <x:v>https://raw.githubusercontent.com/Mar-7th/StarRailRes/dbe8cdfcfb0bf657b9fe1cf92d5537f118ccb487/index_new/cn/character_skills.json</x:v>
      </x:c>
    </x:row>
    <x:row r="1533" ht="20" customHeight="1">
      <x:c r="A1533" s="6" t="str">
        <x:v>120401_2</x:v>
      </x:c>
      <x:c r="B1533" s="6" t="str">
        <x:v>120401</x:v>
      </x:c>
      <x:c r="C1533" s="6" t="n">
        <x:v>2</x:v>
      </x:c>
      <x:c r="D1533" s="6" t="str">
        <x:v>石火流光</x:v>
      </x:c>
      <x:c r="E1533" s="7" t="str">
        <x:v>对指定敌方单体造成等同于景元60%攻击力的雷属性伤害。</x:v>
      </x:c>
      <x:c r="F1533" s="6" t="n">
        <x:v>0.6</x:v>
      </x:c>
      <x:c r="G1533" s="6" t="n">
        <x:v>0</x:v>
      </x:c>
      <x:c r="H1533" s="6" t="n">
        <x:v>0</x:v>
      </x:c>
      <x:c r="I1533" s="6" t="n">
        <x:v>0</x:v>
      </x:c>
      <x:c r="J1533" s="6" t="str">
        <x:v>[0.6]</x:v>
      </x:c>
      <x:c r="K1533" s="7" t="str">
        <x:v>需确认条件及分段</x:v>
      </x:c>
      <x:c r="L1533" s="6" t="str">
        <x:v>https://raw.githubusercontent.com/Mar-7th/StarRailRes/dbe8cdfcfb0bf657b9fe1cf92d5537f118ccb487/index_new/cn/character_skills.json</x:v>
      </x:c>
    </x:row>
    <x:row r="1534" ht="20" customHeight="1">
      <x:c r="A1534" s="6" t="str">
        <x:v>120401_3</x:v>
      </x:c>
      <x:c r="B1534" s="6" t="str">
        <x:v>120401</x:v>
      </x:c>
      <x:c r="C1534" s="6" t="n">
        <x:v>3</x:v>
      </x:c>
      <x:c r="D1534" s="6" t="str">
        <x:v>石火流光</x:v>
      </x:c>
      <x:c r="E1534" s="7" t="str">
        <x:v>对指定敌方单体造成等同于景元70%攻击力的雷属性伤害。</x:v>
      </x:c>
      <x:c r="F1534" s="6" t="n">
        <x:v>0.7</x:v>
      </x:c>
      <x:c r="G1534" s="6" t="n">
        <x:v>0</x:v>
      </x:c>
      <x:c r="H1534" s="6" t="n">
        <x:v>0</x:v>
      </x:c>
      <x:c r="I1534" s="6" t="n">
        <x:v>0</x:v>
      </x:c>
      <x:c r="J1534" s="6" t="str">
        <x:v>[0.7]</x:v>
      </x:c>
      <x:c r="K1534" s="7" t="str">
        <x:v>需确认条件及分段</x:v>
      </x:c>
      <x:c r="L1534" s="6" t="str">
        <x:v>https://raw.githubusercontent.com/Mar-7th/StarRailRes/dbe8cdfcfb0bf657b9fe1cf92d5537f118ccb487/index_new/cn/character_skills.json</x:v>
      </x:c>
    </x:row>
    <x:row r="1535" ht="20" customHeight="1">
      <x:c r="A1535" s="6" t="str">
        <x:v>120401_4</x:v>
      </x:c>
      <x:c r="B1535" s="6" t="str">
        <x:v>120401</x:v>
      </x:c>
      <x:c r="C1535" s="6" t="n">
        <x:v>4</x:v>
      </x:c>
      <x:c r="D1535" s="6" t="str">
        <x:v>石火流光</x:v>
      </x:c>
      <x:c r="E1535" s="7" t="str">
        <x:v>对指定敌方单体造成等同于景元80%攻击力的雷属性伤害。</x:v>
      </x:c>
      <x:c r="F1535" s="6" t="n">
        <x:v>0.8</x:v>
      </x:c>
      <x:c r="G1535" s="6" t="n">
        <x:v>0</x:v>
      </x:c>
      <x:c r="H1535" s="6" t="n">
        <x:v>0</x:v>
      </x:c>
      <x:c r="I1535" s="6" t="n">
        <x:v>0</x:v>
      </x:c>
      <x:c r="J1535" s="6" t="str">
        <x:v>[0.8]</x:v>
      </x:c>
      <x:c r="K1535" s="7" t="str">
        <x:v>需确认条件及分段</x:v>
      </x:c>
      <x:c r="L1535" s="6" t="str">
        <x:v>https://raw.githubusercontent.com/Mar-7th/StarRailRes/dbe8cdfcfb0bf657b9fe1cf92d5537f118ccb487/index_new/cn/character_skills.json</x:v>
      </x:c>
    </x:row>
    <x:row r="1536" ht="20" customHeight="1">
      <x:c r="A1536" s="6" t="str">
        <x:v>120401_5</x:v>
      </x:c>
      <x:c r="B1536" s="6" t="str">
        <x:v>120401</x:v>
      </x:c>
      <x:c r="C1536" s="6" t="n">
        <x:v>5</x:v>
      </x:c>
      <x:c r="D1536" s="6" t="str">
        <x:v>石火流光</x:v>
      </x:c>
      <x:c r="E1536" s="7" t="str">
        <x:v>对指定敌方单体造成等同于景元90%攻击力的雷属性伤害。</x:v>
      </x:c>
      <x:c r="F1536" s="6" t="n">
        <x:v>0.9</x:v>
      </x:c>
      <x:c r="G1536" s="6" t="n">
        <x:v>0</x:v>
      </x:c>
      <x:c r="H1536" s="6" t="n">
        <x:v>0</x:v>
      </x:c>
      <x:c r="I1536" s="6" t="n">
        <x:v>0</x:v>
      </x:c>
      <x:c r="J1536" s="6" t="str">
        <x:v>[0.9]</x:v>
      </x:c>
      <x:c r="K1536" s="7" t="str">
        <x:v>需确认条件及分段</x:v>
      </x:c>
      <x:c r="L1536" s="6" t="str">
        <x:v>https://raw.githubusercontent.com/Mar-7th/StarRailRes/dbe8cdfcfb0bf657b9fe1cf92d5537f118ccb487/index_new/cn/character_skills.json</x:v>
      </x:c>
    </x:row>
    <x:row r="1537" ht="20" customHeight="1">
      <x:c r="A1537" s="6" t="str">
        <x:v>120401_6</x:v>
      </x:c>
      <x:c r="B1537" s="6" t="str">
        <x:v>120401</x:v>
      </x:c>
      <x:c r="C1537" s="6" t="n">
        <x:v>6</x:v>
      </x:c>
      <x:c r="D1537" s="6" t="str">
        <x:v>石火流光</x:v>
      </x:c>
      <x:c r="E1537" s="7" t="str">
        <x:v>对指定敌方单体造成等同于景元100%攻击力的雷属性伤害。</x:v>
      </x:c>
      <x:c r="F1537" s="6" t="n">
        <x:v>1</x:v>
      </x:c>
      <x:c r="G1537" s="6" t="n">
        <x:v>0</x:v>
      </x:c>
      <x:c r="H1537" s="6" t="n">
        <x:v>0</x:v>
      </x:c>
      <x:c r="I1537" s="6" t="n">
        <x:v>0</x:v>
      </x:c>
      <x:c r="J1537" s="6" t="str">
        <x:v>[1]</x:v>
      </x:c>
      <x:c r="K1537" s="7" t="str">
        <x:v>需确认条件及分段</x:v>
      </x:c>
      <x:c r="L1537" s="6" t="str">
        <x:v>https://raw.githubusercontent.com/Mar-7th/StarRailRes/dbe8cdfcfb0bf657b9fe1cf92d5537f118ccb487/index_new/cn/character_skills.json</x:v>
      </x:c>
    </x:row>
    <x:row r="1538" ht="20" customHeight="1">
      <x:c r="A1538" s="6" t="str">
        <x:v>120401_7</x:v>
      </x:c>
      <x:c r="B1538" s="6" t="str">
        <x:v>120401</x:v>
      </x:c>
      <x:c r="C1538" s="6" t="n">
        <x:v>7</x:v>
      </x:c>
      <x:c r="D1538" s="6" t="str">
        <x:v>石火流光</x:v>
      </x:c>
      <x:c r="E1538" s="7" t="str">
        <x:v>对指定敌方单体造成等同于景元110%攻击力的雷属性伤害。</x:v>
      </x:c>
      <x:c r="F1538" s="6" t="n">
        <x:v>1.1</x:v>
      </x:c>
      <x:c r="G1538" s="6" t="n">
        <x:v>0</x:v>
      </x:c>
      <x:c r="H1538" s="6" t="n">
        <x:v>0</x:v>
      </x:c>
      <x:c r="I1538" s="6" t="n">
        <x:v>0</x:v>
      </x:c>
      <x:c r="J1538" s="6" t="str">
        <x:v>[1.1]</x:v>
      </x:c>
      <x:c r="K1538" s="7" t="str">
        <x:v>需确认条件及分段</x:v>
      </x:c>
      <x:c r="L1538" s="6" t="str">
        <x:v>https://raw.githubusercontent.com/Mar-7th/StarRailRes/dbe8cdfcfb0bf657b9fe1cf92d5537f118ccb487/index_new/cn/character_skills.json</x:v>
      </x:c>
    </x:row>
    <x:row r="1539" ht="20" customHeight="1">
      <x:c r="A1539" s="6" t="str">
        <x:v>120401_8</x:v>
      </x:c>
      <x:c r="B1539" s="6" t="str">
        <x:v>120401</x:v>
      </x:c>
      <x:c r="C1539" s="6" t="n">
        <x:v>8</x:v>
      </x:c>
      <x:c r="D1539" s="6" t="str">
        <x:v>石火流光</x:v>
      </x:c>
      <x:c r="E1539" s="7" t="str">
        <x:v>对指定敌方单体造成等同于景元120%攻击力的雷属性伤害。</x:v>
      </x:c>
      <x:c r="F1539" s="6" t="n">
        <x:v>1.2</x:v>
      </x:c>
      <x:c r="G1539" s="6" t="n">
        <x:v>0</x:v>
      </x:c>
      <x:c r="H1539" s="6" t="n">
        <x:v>0</x:v>
      </x:c>
      <x:c r="I1539" s="6" t="n">
        <x:v>0</x:v>
      </x:c>
      <x:c r="J1539" s="6" t="str">
        <x:v>[1.2]</x:v>
      </x:c>
      <x:c r="K1539" s="7" t="str">
        <x:v>需确认条件及分段</x:v>
      </x:c>
      <x:c r="L1539" s="6" t="str">
        <x:v>https://raw.githubusercontent.com/Mar-7th/StarRailRes/dbe8cdfcfb0bf657b9fe1cf92d5537f118ccb487/index_new/cn/character_skills.json</x:v>
      </x:c>
    </x:row>
    <x:row r="1540" ht="20" customHeight="1">
      <x:c r="A1540" s="6" t="str">
        <x:v>120401_9</x:v>
      </x:c>
      <x:c r="B1540" s="6" t="str">
        <x:v>120401</x:v>
      </x:c>
      <x:c r="C1540" s="6" t="n">
        <x:v>9</x:v>
      </x:c>
      <x:c r="D1540" s="6" t="str">
        <x:v>石火流光</x:v>
      </x:c>
      <x:c r="E1540" s="7" t="str">
        <x:v>对指定敌方单体造成等同于景元130%攻击力的雷属性伤害。</x:v>
      </x:c>
      <x:c r="F1540" s="6" t="n">
        <x:v>1.3</x:v>
      </x:c>
      <x:c r="G1540" s="6" t="n">
        <x:v>0</x:v>
      </x:c>
      <x:c r="H1540" s="6" t="n">
        <x:v>0</x:v>
      </x:c>
      <x:c r="I1540" s="6" t="n">
        <x:v>0</x:v>
      </x:c>
      <x:c r="J1540" s="6" t="str">
        <x:v>[1.3]</x:v>
      </x:c>
      <x:c r="K1540" s="7" t="str">
        <x:v>需确认条件及分段</x:v>
      </x:c>
      <x:c r="L1540" s="6" t="str">
        <x:v>https://raw.githubusercontent.com/Mar-7th/StarRailRes/dbe8cdfcfb0bf657b9fe1cf92d5537f118ccb487/index_new/cn/character_skills.json</x:v>
      </x:c>
    </x:row>
    <x:row r="1541" ht="20" customHeight="1">
      <x:c r="A1541" s="6" t="str">
        <x:v>120401_10</x:v>
      </x:c>
      <x:c r="B1541" s="6" t="str">
        <x:v>120401</x:v>
      </x:c>
      <x:c r="C1541" s="6" t="n">
        <x:v>10</x:v>
      </x:c>
      <x:c r="D1541" s="6" t="str">
        <x:v>石火流光</x:v>
      </x:c>
      <x:c r="E1541" s="7" t="str">
        <x:v>对指定敌方单体造成等同于景元140%攻击力的雷属性伤害。</x:v>
      </x:c>
      <x:c r="F1541" s="6" t="n">
        <x:v>1.4</x:v>
      </x:c>
      <x:c r="G1541" s="6" t="n">
        <x:v>0</x:v>
      </x:c>
      <x:c r="H1541" s="6" t="n">
        <x:v>0</x:v>
      </x:c>
      <x:c r="I1541" s="6" t="n">
        <x:v>0</x:v>
      </x:c>
      <x:c r="J1541" s="6" t="str">
        <x:v>[1.4]</x:v>
      </x:c>
      <x:c r="K1541" s="7" t="str">
        <x:v>需确认条件及分段</x:v>
      </x:c>
      <x:c r="L1541" s="6" t="str">
        <x:v>https://raw.githubusercontent.com/Mar-7th/StarRailRes/dbe8cdfcfb0bf657b9fe1cf92d5537f118ccb487/index_new/cn/character_skills.json</x:v>
      </x:c>
    </x:row>
    <x:row r="1542" ht="20" customHeight="1">
      <x:c r="A1542" s="6" t="str">
        <x:v>120402_1</x:v>
      </x:c>
      <x:c r="B1542" s="6" t="str">
        <x:v>120402</x:v>
      </x:c>
      <x:c r="C1542" s="6" t="n">
        <x:v>1</x:v>
      </x:c>
      <x:c r="D1542" s="6" t="str">
        <x:v>紫霄震曜</x:v>
      </x:c>
      <x:c r="E1542" s="7" t="str">
        <x:v>对敌方全体造成等同于景元50%攻击力的雷属性伤害，同时增加2段【神君】下回合的攻击段数。</x:v>
      </x:c>
      <x:c r="F1542" s="6" t="n">
        <x:v>0.5</x:v>
      </x:c>
      <x:c r="G1542" s="6" t="n">
        <x:v>0</x:v>
      </x:c>
      <x:c r="H1542" s="6" t="n">
        <x:v>0</x:v>
      </x:c>
      <x:c r="I1542" s="6" t="n">
        <x:v>0</x:v>
      </x:c>
      <x:c r="J1542" s="6" t="str">
        <x:v>[0.5, 2]</x:v>
      </x:c>
      <x:c r="K1542" s="7" t="str">
        <x:v>需确认条件及分段</x:v>
      </x:c>
      <x:c r="L1542" s="6" t="str">
        <x:v>https://raw.githubusercontent.com/Mar-7th/StarRailRes/dbe8cdfcfb0bf657b9fe1cf92d5537f118ccb487/index_new/cn/character_skills.json</x:v>
      </x:c>
    </x:row>
    <x:row r="1543" ht="20" customHeight="1">
      <x:c r="A1543" s="6" t="str">
        <x:v>120402_2</x:v>
      </x:c>
      <x:c r="B1543" s="6" t="str">
        <x:v>120402</x:v>
      </x:c>
      <x:c r="C1543" s="6" t="n">
        <x:v>2</x:v>
      </x:c>
      <x:c r="D1543" s="6" t="str">
        <x:v>紫霄震曜</x:v>
      </x:c>
      <x:c r="E1543" s="7" t="str">
        <x:v>对敌方全体造成等同于景元55%攻击力的雷属性伤害，同时增加2段【神君】下回合的攻击段数。</x:v>
      </x:c>
      <x:c r="F1543" s="6" t="n">
        <x:v>0.55</x:v>
      </x:c>
      <x:c r="G1543" s="6" t="n">
        <x:v>0</x:v>
      </x:c>
      <x:c r="H1543" s="6" t="n">
        <x:v>0</x:v>
      </x:c>
      <x:c r="I1543" s="6" t="n">
        <x:v>0</x:v>
      </x:c>
      <x:c r="J1543" s="6" t="str">
        <x:v>[0.55, 2]</x:v>
      </x:c>
      <x:c r="K1543" s="7" t="str">
        <x:v>需确认条件及分段</x:v>
      </x:c>
      <x:c r="L1543" s="6" t="str">
        <x:v>https://raw.githubusercontent.com/Mar-7th/StarRailRes/dbe8cdfcfb0bf657b9fe1cf92d5537f118ccb487/index_new/cn/character_skills.json</x:v>
      </x:c>
    </x:row>
    <x:row r="1544" ht="20" customHeight="1">
      <x:c r="A1544" s="6" t="str">
        <x:v>120402_3</x:v>
      </x:c>
      <x:c r="B1544" s="6" t="str">
        <x:v>120402</x:v>
      </x:c>
      <x:c r="C1544" s="6" t="n">
        <x:v>3</x:v>
      </x:c>
      <x:c r="D1544" s="6" t="str">
        <x:v>紫霄震曜</x:v>
      </x:c>
      <x:c r="E1544" s="7" t="str">
        <x:v>对敌方全体造成等同于景元60%攻击力的雷属性伤害，同时增加2段【神君】下回合的攻击段数。</x:v>
      </x:c>
      <x:c r="F1544" s="6" t="n">
        <x:v>0.6</x:v>
      </x:c>
      <x:c r="G1544" s="6" t="n">
        <x:v>0</x:v>
      </x:c>
      <x:c r="H1544" s="6" t="n">
        <x:v>0</x:v>
      </x:c>
      <x:c r="I1544" s="6" t="n">
        <x:v>0</x:v>
      </x:c>
      <x:c r="J1544" s="6" t="str">
        <x:v>[0.6, 2]</x:v>
      </x:c>
      <x:c r="K1544" s="7" t="str">
        <x:v>需确认条件及分段</x:v>
      </x:c>
      <x:c r="L1544" s="6" t="str">
        <x:v>https://raw.githubusercontent.com/Mar-7th/StarRailRes/dbe8cdfcfb0bf657b9fe1cf92d5537f118ccb487/index_new/cn/character_skills.json</x:v>
      </x:c>
    </x:row>
    <x:row r="1545" ht="20" customHeight="1">
      <x:c r="A1545" s="6" t="str">
        <x:v>120402_4</x:v>
      </x:c>
      <x:c r="B1545" s="6" t="str">
        <x:v>120402</x:v>
      </x:c>
      <x:c r="C1545" s="6" t="n">
        <x:v>4</x:v>
      </x:c>
      <x:c r="D1545" s="6" t="str">
        <x:v>紫霄震曜</x:v>
      </x:c>
      <x:c r="E1545" s="7" t="str">
        <x:v>对敌方全体造成等同于景元65%攻击力的雷属性伤害，同时增加2段【神君】下回合的攻击段数。</x:v>
      </x:c>
      <x:c r="F1545" s="6" t="n">
        <x:v>0.65</x:v>
      </x:c>
      <x:c r="G1545" s="6" t="n">
        <x:v>0</x:v>
      </x:c>
      <x:c r="H1545" s="6" t="n">
        <x:v>0</x:v>
      </x:c>
      <x:c r="I1545" s="6" t="n">
        <x:v>0</x:v>
      </x:c>
      <x:c r="J1545" s="6" t="str">
        <x:v>[0.65, 2]</x:v>
      </x:c>
      <x:c r="K1545" s="7" t="str">
        <x:v>需确认条件及分段</x:v>
      </x:c>
      <x:c r="L1545" s="6" t="str">
        <x:v>https://raw.githubusercontent.com/Mar-7th/StarRailRes/dbe8cdfcfb0bf657b9fe1cf92d5537f118ccb487/index_new/cn/character_skills.json</x:v>
      </x:c>
    </x:row>
    <x:row r="1546" ht="20" customHeight="1">
      <x:c r="A1546" s="6" t="str">
        <x:v>120402_5</x:v>
      </x:c>
      <x:c r="B1546" s="6" t="str">
        <x:v>120402</x:v>
      </x:c>
      <x:c r="C1546" s="6" t="n">
        <x:v>5</x:v>
      </x:c>
      <x:c r="D1546" s="6" t="str">
        <x:v>紫霄震曜</x:v>
      </x:c>
      <x:c r="E1546" s="7" t="str">
        <x:v>对敌方全体造成等同于景元70%攻击力的雷属性伤害，同时增加2段【神君】下回合的攻击段数。</x:v>
      </x:c>
      <x:c r="F1546" s="6" t="n">
        <x:v>0.7</x:v>
      </x:c>
      <x:c r="G1546" s="6" t="n">
        <x:v>0</x:v>
      </x:c>
      <x:c r="H1546" s="6" t="n">
        <x:v>0</x:v>
      </x:c>
      <x:c r="I1546" s="6" t="n">
        <x:v>0</x:v>
      </x:c>
      <x:c r="J1546" s="6" t="str">
        <x:v>[0.7, 2]</x:v>
      </x:c>
      <x:c r="K1546" s="7" t="str">
        <x:v>需确认条件及分段</x:v>
      </x:c>
      <x:c r="L1546" s="6" t="str">
        <x:v>https://raw.githubusercontent.com/Mar-7th/StarRailRes/dbe8cdfcfb0bf657b9fe1cf92d5537f118ccb487/index_new/cn/character_skills.json</x:v>
      </x:c>
    </x:row>
    <x:row r="1547" ht="20" customHeight="1">
      <x:c r="A1547" s="6" t="str">
        <x:v>120402_6</x:v>
      </x:c>
      <x:c r="B1547" s="6" t="str">
        <x:v>120402</x:v>
      </x:c>
      <x:c r="C1547" s="6" t="n">
        <x:v>6</x:v>
      </x:c>
      <x:c r="D1547" s="6" t="str">
        <x:v>紫霄震曜</x:v>
      </x:c>
      <x:c r="E1547" s="7" t="str">
        <x:v>对敌方全体造成等同于景元75%攻击力的雷属性伤害，同时增加2段【神君】下回合的攻击段数。</x:v>
      </x:c>
      <x:c r="F1547" s="6" t="n">
        <x:v>0.75</x:v>
      </x:c>
      <x:c r="G1547" s="6" t="n">
        <x:v>0</x:v>
      </x:c>
      <x:c r="H1547" s="6" t="n">
        <x:v>0</x:v>
      </x:c>
      <x:c r="I1547" s="6" t="n">
        <x:v>0</x:v>
      </x:c>
      <x:c r="J1547" s="6" t="str">
        <x:v>[0.75, 2]</x:v>
      </x:c>
      <x:c r="K1547" s="7" t="str">
        <x:v>需确认条件及分段</x:v>
      </x:c>
      <x:c r="L1547" s="6" t="str">
        <x:v>https://raw.githubusercontent.com/Mar-7th/StarRailRes/dbe8cdfcfb0bf657b9fe1cf92d5537f118ccb487/index_new/cn/character_skills.json</x:v>
      </x:c>
    </x:row>
    <x:row r="1548" ht="38" customHeight="1">
      <x:c r="A1548" s="6" t="str">
        <x:v>120402_7</x:v>
      </x:c>
      <x:c r="B1548" s="6" t="str">
        <x:v>120402</x:v>
      </x:c>
      <x:c r="C1548" s="6" t="n">
        <x:v>7</x:v>
      </x:c>
      <x:c r="D1548" s="6" t="str">
        <x:v>紫霄震曜</x:v>
      </x:c>
      <x:c r="E1548" s="7" t="str">
        <x:v>对敌方全体造成等同于景元81.25%攻击力的雷属性伤害，同时增加2段【神君】下回合的攻击段数。</x:v>
      </x:c>
      <x:c r="F1548" s="6" t="n">
        <x:v>0.8125</x:v>
      </x:c>
      <x:c r="G1548" s="6" t="n">
        <x:v>0</x:v>
      </x:c>
      <x:c r="H1548" s="6" t="n">
        <x:v>0</x:v>
      </x:c>
      <x:c r="I1548" s="6" t="n">
        <x:v>0</x:v>
      </x:c>
      <x:c r="J1548" s="6" t="str">
        <x:v>[0.8125, 2]</x:v>
      </x:c>
      <x:c r="K1548" s="7" t="str">
        <x:v>需确认条件及分段</x:v>
      </x:c>
      <x:c r="L1548" s="6" t="str">
        <x:v>https://raw.githubusercontent.com/Mar-7th/StarRailRes/dbe8cdfcfb0bf657b9fe1cf92d5537f118ccb487/index_new/cn/character_skills.json</x:v>
      </x:c>
    </x:row>
    <x:row r="1549" ht="38" customHeight="1">
      <x:c r="A1549" s="6" t="str">
        <x:v>120402_8</x:v>
      </x:c>
      <x:c r="B1549" s="6" t="str">
        <x:v>120402</x:v>
      </x:c>
      <x:c r="C1549" s="6" t="n">
        <x:v>8</x:v>
      </x:c>
      <x:c r="D1549" s="6" t="str">
        <x:v>紫霄震曜</x:v>
      </x:c>
      <x:c r="E1549" s="7" t="str">
        <x:v>对敌方全体造成等同于景元87.5%攻击力的雷属性伤害，同时增加2段【神君】下回合的攻击段数。</x:v>
      </x:c>
      <x:c r="F1549" s="6" t="n">
        <x:v>0.875</x:v>
      </x:c>
      <x:c r="G1549" s="6" t="n">
        <x:v>0</x:v>
      </x:c>
      <x:c r="H1549" s="6" t="n">
        <x:v>0</x:v>
      </x:c>
      <x:c r="I1549" s="6" t="n">
        <x:v>0</x:v>
      </x:c>
      <x:c r="J1549" s="6" t="str">
        <x:v>[0.875, 2]</x:v>
      </x:c>
      <x:c r="K1549" s="7" t="str">
        <x:v>需确认条件及分段</x:v>
      </x:c>
      <x:c r="L1549" s="6" t="str">
        <x:v>https://raw.githubusercontent.com/Mar-7th/StarRailRes/dbe8cdfcfb0bf657b9fe1cf92d5537f118ccb487/index_new/cn/character_skills.json</x:v>
      </x:c>
    </x:row>
    <x:row r="1550" ht="38" customHeight="1">
      <x:c r="A1550" s="6" t="str">
        <x:v>120402_9</x:v>
      </x:c>
      <x:c r="B1550" s="6" t="str">
        <x:v>120402</x:v>
      </x:c>
      <x:c r="C1550" s="6" t="n">
        <x:v>9</x:v>
      </x:c>
      <x:c r="D1550" s="6" t="str">
        <x:v>紫霄震曜</x:v>
      </x:c>
      <x:c r="E1550" s="7" t="str">
        <x:v>对敌方全体造成等同于景元93.75%攻击力的雷属性伤害，同时增加2段【神君】下回合的攻击段数。</x:v>
      </x:c>
      <x:c r="F1550" s="6" t="n">
        <x:v>0.9375</x:v>
      </x:c>
      <x:c r="G1550" s="6" t="n">
        <x:v>0</x:v>
      </x:c>
      <x:c r="H1550" s="6" t="n">
        <x:v>0</x:v>
      </x:c>
      <x:c r="I1550" s="6" t="n">
        <x:v>0</x:v>
      </x:c>
      <x:c r="J1550" s="6" t="str">
        <x:v>[0.9375, 2]</x:v>
      </x:c>
      <x:c r="K1550" s="7" t="str">
        <x:v>需确认条件及分段</x:v>
      </x:c>
      <x:c r="L1550" s="6" t="str">
        <x:v>https://raw.githubusercontent.com/Mar-7th/StarRailRes/dbe8cdfcfb0bf657b9fe1cf92d5537f118ccb487/index_new/cn/character_skills.json</x:v>
      </x:c>
    </x:row>
    <x:row r="1551" ht="20" customHeight="1">
      <x:c r="A1551" s="6" t="str">
        <x:v>120402_10</x:v>
      </x:c>
      <x:c r="B1551" s="6" t="str">
        <x:v>120402</x:v>
      </x:c>
      <x:c r="C1551" s="6" t="n">
        <x:v>10</x:v>
      </x:c>
      <x:c r="D1551" s="6" t="str">
        <x:v>紫霄震曜</x:v>
      </x:c>
      <x:c r="E1551" s="7" t="str">
        <x:v>对敌方全体造成等同于景元100%攻击力的雷属性伤害，同时增加2段【神君】下回合的攻击段数。</x:v>
      </x:c>
      <x:c r="F1551" s="6" t="n">
        <x:v>1</x:v>
      </x:c>
      <x:c r="G1551" s="6" t="n">
        <x:v>0</x:v>
      </x:c>
      <x:c r="H1551" s="6" t="n">
        <x:v>0</x:v>
      </x:c>
      <x:c r="I1551" s="6" t="n">
        <x:v>0</x:v>
      </x:c>
      <x:c r="J1551" s="6" t="str">
        <x:v>[1, 2]</x:v>
      </x:c>
      <x:c r="K1551" s="7" t="str">
        <x:v>需确认条件及分段</x:v>
      </x:c>
      <x:c r="L1551" s="6" t="str">
        <x:v>https://raw.githubusercontent.com/Mar-7th/StarRailRes/dbe8cdfcfb0bf657b9fe1cf92d5537f118ccb487/index_new/cn/character_skills.json</x:v>
      </x:c>
    </x:row>
    <x:row r="1552" ht="20" customHeight="1">
      <x:c r="A1552" s="6" t="str">
        <x:v>120402_11</x:v>
      </x:c>
      <x:c r="B1552" s="6" t="str">
        <x:v>120402</x:v>
      </x:c>
      <x:c r="C1552" s="6" t="n">
        <x:v>11</x:v>
      </x:c>
      <x:c r="D1552" s="6" t="str">
        <x:v>紫霄震曜</x:v>
      </x:c>
      <x:c r="E1552" s="7" t="str">
        <x:v>对敌方全体造成等同于景元105%攻击力的雷属性伤害，同时增加2段【神君】下回合的攻击段数。</x:v>
      </x:c>
      <x:c r="F1552" s="6" t="n">
        <x:v>1.05</x:v>
      </x:c>
      <x:c r="G1552" s="6" t="n">
        <x:v>0</x:v>
      </x:c>
      <x:c r="H1552" s="6" t="n">
        <x:v>0</x:v>
      </x:c>
      <x:c r="I1552" s="6" t="n">
        <x:v>0</x:v>
      </x:c>
      <x:c r="J1552" s="6" t="str">
        <x:v>[1.05, 2]</x:v>
      </x:c>
      <x:c r="K1552" s="7" t="str">
        <x:v>需确认条件及分段</x:v>
      </x:c>
      <x:c r="L1552" s="6" t="str">
        <x:v>https://raw.githubusercontent.com/Mar-7th/StarRailRes/dbe8cdfcfb0bf657b9fe1cf92d5537f118ccb487/index_new/cn/character_skills.json</x:v>
      </x:c>
    </x:row>
    <x:row r="1553" ht="20" customHeight="1">
      <x:c r="A1553" s="6" t="str">
        <x:v>120402_12</x:v>
      </x:c>
      <x:c r="B1553" s="6" t="str">
        <x:v>120402</x:v>
      </x:c>
      <x:c r="C1553" s="6" t="n">
        <x:v>12</x:v>
      </x:c>
      <x:c r="D1553" s="6" t="str">
        <x:v>紫霄震曜</x:v>
      </x:c>
      <x:c r="E1553" s="7" t="str">
        <x:v>对敌方全体造成等同于景元110%攻击力的雷属性伤害，同时增加2段【神君】下回合的攻击段数。</x:v>
      </x:c>
      <x:c r="F1553" s="6" t="n">
        <x:v>1.1</x:v>
      </x:c>
      <x:c r="G1553" s="6" t="n">
        <x:v>0</x:v>
      </x:c>
      <x:c r="H1553" s="6" t="n">
        <x:v>0</x:v>
      </x:c>
      <x:c r="I1553" s="6" t="n">
        <x:v>0</x:v>
      </x:c>
      <x:c r="J1553" s="6" t="str">
        <x:v>[1.1, 2]</x:v>
      </x:c>
      <x:c r="K1553" s="7" t="str">
        <x:v>需确认条件及分段</x:v>
      </x:c>
      <x:c r="L1553" s="6" t="str">
        <x:v>https://raw.githubusercontent.com/Mar-7th/StarRailRes/dbe8cdfcfb0bf657b9fe1cf92d5537f118ccb487/index_new/cn/character_skills.json</x:v>
      </x:c>
    </x:row>
    <x:row r="1554" ht="20" customHeight="1">
      <x:c r="A1554" s="6" t="str">
        <x:v>120402_13</x:v>
      </x:c>
      <x:c r="B1554" s="6" t="str">
        <x:v>120402</x:v>
      </x:c>
      <x:c r="C1554" s="6" t="n">
        <x:v>13</x:v>
      </x:c>
      <x:c r="D1554" s="6" t="str">
        <x:v>紫霄震曜</x:v>
      </x:c>
      <x:c r="E1554" s="7" t="str">
        <x:v>对敌方全体造成等同于景元115%攻击力的雷属性伤害，同时增加2段【神君】下回合的攻击段数。</x:v>
      </x:c>
      <x:c r="F1554" s="6" t="n">
        <x:v>1.15</x:v>
      </x:c>
      <x:c r="G1554" s="6" t="n">
        <x:v>0</x:v>
      </x:c>
      <x:c r="H1554" s="6" t="n">
        <x:v>0</x:v>
      </x:c>
      <x:c r="I1554" s="6" t="n">
        <x:v>0</x:v>
      </x:c>
      <x:c r="J1554" s="6" t="str">
        <x:v>[1.15, 2]</x:v>
      </x:c>
      <x:c r="K1554" s="7" t="str">
        <x:v>需确认条件及分段</x:v>
      </x:c>
      <x:c r="L1554" s="6" t="str">
        <x:v>https://raw.githubusercontent.com/Mar-7th/StarRailRes/dbe8cdfcfb0bf657b9fe1cf92d5537f118ccb487/index_new/cn/character_skills.json</x:v>
      </x:c>
    </x:row>
    <x:row r="1555" ht="20" customHeight="1">
      <x:c r="A1555" s="6" t="str">
        <x:v>120402_14</x:v>
      </x:c>
      <x:c r="B1555" s="6" t="str">
        <x:v>120402</x:v>
      </x:c>
      <x:c r="C1555" s="6" t="n">
        <x:v>14</x:v>
      </x:c>
      <x:c r="D1555" s="6" t="str">
        <x:v>紫霄震曜</x:v>
      </x:c>
      <x:c r="E1555" s="7" t="str">
        <x:v>对敌方全体造成等同于景元120%攻击力的雷属性伤害，同时增加2段【神君】下回合的攻击段数。</x:v>
      </x:c>
      <x:c r="F1555" s="6" t="n">
        <x:v>1.2</x:v>
      </x:c>
      <x:c r="G1555" s="6" t="n">
        <x:v>0</x:v>
      </x:c>
      <x:c r="H1555" s="6" t="n">
        <x:v>0</x:v>
      </x:c>
      <x:c r="I1555" s="6" t="n">
        <x:v>0</x:v>
      </x:c>
      <x:c r="J1555" s="6" t="str">
        <x:v>[1.2, 2]</x:v>
      </x:c>
      <x:c r="K1555" s="7" t="str">
        <x:v>需确认条件及分段</x:v>
      </x:c>
      <x:c r="L1555" s="6" t="str">
        <x:v>https://raw.githubusercontent.com/Mar-7th/StarRailRes/dbe8cdfcfb0bf657b9fe1cf92d5537f118ccb487/index_new/cn/character_skills.json</x:v>
      </x:c>
    </x:row>
    <x:row r="1556" ht="20" customHeight="1">
      <x:c r="A1556" s="6" t="str">
        <x:v>120402_15</x:v>
      </x:c>
      <x:c r="B1556" s="6" t="str">
        <x:v>120402</x:v>
      </x:c>
      <x:c r="C1556" s="6" t="n">
        <x:v>15</x:v>
      </x:c>
      <x:c r="D1556" s="6" t="str">
        <x:v>紫霄震曜</x:v>
      </x:c>
      <x:c r="E1556" s="7" t="str">
        <x:v>对敌方全体造成等同于景元125%攻击力的雷属性伤害，同时增加2段【神君】下回合的攻击段数。</x:v>
      </x:c>
      <x:c r="F1556" s="6" t="n">
        <x:v>1.25</x:v>
      </x:c>
      <x:c r="G1556" s="6" t="n">
        <x:v>0</x:v>
      </x:c>
      <x:c r="H1556" s="6" t="n">
        <x:v>0</x:v>
      </x:c>
      <x:c r="I1556" s="6" t="n">
        <x:v>0</x:v>
      </x:c>
      <x:c r="J1556" s="6" t="str">
        <x:v>[1.25, 2]</x:v>
      </x:c>
      <x:c r="K1556" s="7" t="str">
        <x:v>需确认条件及分段</x:v>
      </x:c>
      <x:c r="L1556" s="6" t="str">
        <x:v>https://raw.githubusercontent.com/Mar-7th/StarRailRes/dbe8cdfcfb0bf657b9fe1cf92d5537f118ccb487/index_new/cn/character_skills.json</x:v>
      </x:c>
    </x:row>
    <x:row r="1557" ht="20" customHeight="1">
      <x:c r="A1557" s="6" t="str">
        <x:v>120403_1</x:v>
      </x:c>
      <x:c r="B1557" s="6" t="str">
        <x:v>120403</x:v>
      </x:c>
      <x:c r="C1557" s="6" t="n">
        <x:v>1</x:v>
      </x:c>
      <x:c r="D1557" s="6" t="str">
        <x:v>吾身光明</x:v>
      </x:c>
      <x:c r="E1557" s="7" t="str">
        <x:v>对敌方全体造成等同于景元120%攻击力的雷属性伤害。同时增加3段【神君】下回合的攻击段数。</x:v>
      </x:c>
      <x:c r="F1557" s="6" t="n">
        <x:v>1.2</x:v>
      </x:c>
      <x:c r="G1557" s="6" t="n">
        <x:v>0</x:v>
      </x:c>
      <x:c r="H1557" s="6" t="n">
        <x:v>0</x:v>
      </x:c>
      <x:c r="I1557" s="6" t="n">
        <x:v>0</x:v>
      </x:c>
      <x:c r="J1557" s="6" t="str">
        <x:v>[1.2, 3]</x:v>
      </x:c>
      <x:c r="K1557" s="7" t="str">
        <x:v>需确认条件及分段</x:v>
      </x:c>
      <x:c r="L1557" s="6" t="str">
        <x:v>https://raw.githubusercontent.com/Mar-7th/StarRailRes/dbe8cdfcfb0bf657b9fe1cf92d5537f118ccb487/index_new/cn/character_skills.json</x:v>
      </x:c>
    </x:row>
    <x:row r="1558" ht="20" customHeight="1">
      <x:c r="A1558" s="6" t="str">
        <x:v>120403_2</x:v>
      </x:c>
      <x:c r="B1558" s="6" t="str">
        <x:v>120403</x:v>
      </x:c>
      <x:c r="C1558" s="6" t="n">
        <x:v>2</x:v>
      </x:c>
      <x:c r="D1558" s="6" t="str">
        <x:v>吾身光明</x:v>
      </x:c>
      <x:c r="E1558" s="7" t="str">
        <x:v>对敌方全体造成等同于景元128%攻击力的雷属性伤害。同时增加3段【神君】下回合的攻击段数。</x:v>
      </x:c>
      <x:c r="F1558" s="6" t="n">
        <x:v>1.28</x:v>
      </x:c>
      <x:c r="G1558" s="6" t="n">
        <x:v>0</x:v>
      </x:c>
      <x:c r="H1558" s="6" t="n">
        <x:v>0</x:v>
      </x:c>
      <x:c r="I1558" s="6" t="n">
        <x:v>0</x:v>
      </x:c>
      <x:c r="J1558" s="6" t="str">
        <x:v>[1.28, 3]</x:v>
      </x:c>
      <x:c r="K1558" s="7" t="str">
        <x:v>需确认条件及分段</x:v>
      </x:c>
      <x:c r="L1558" s="6" t="str">
        <x:v>https://raw.githubusercontent.com/Mar-7th/StarRailRes/dbe8cdfcfb0bf657b9fe1cf92d5537f118ccb487/index_new/cn/character_skills.json</x:v>
      </x:c>
    </x:row>
    <x:row r="1559" ht="20" customHeight="1">
      <x:c r="A1559" s="6" t="str">
        <x:v>120403_3</x:v>
      </x:c>
      <x:c r="B1559" s="6" t="str">
        <x:v>120403</x:v>
      </x:c>
      <x:c r="C1559" s="6" t="n">
        <x:v>3</x:v>
      </x:c>
      <x:c r="D1559" s="6" t="str">
        <x:v>吾身光明</x:v>
      </x:c>
      <x:c r="E1559" s="7" t="str">
        <x:v>对敌方全体造成等同于景元136%攻击力的雷属性伤害。同时增加3段【神君】下回合的攻击段数。</x:v>
      </x:c>
      <x:c r="F1559" s="6" t="n">
        <x:v>1.36</x:v>
      </x:c>
      <x:c r="G1559" s="6" t="n">
        <x:v>0</x:v>
      </x:c>
      <x:c r="H1559" s="6" t="n">
        <x:v>0</x:v>
      </x:c>
      <x:c r="I1559" s="6" t="n">
        <x:v>0</x:v>
      </x:c>
      <x:c r="J1559" s="6" t="str">
        <x:v>[1.36, 3]</x:v>
      </x:c>
      <x:c r="K1559" s="7" t="str">
        <x:v>需确认条件及分段</x:v>
      </x:c>
      <x:c r="L1559" s="6" t="str">
        <x:v>https://raw.githubusercontent.com/Mar-7th/StarRailRes/dbe8cdfcfb0bf657b9fe1cf92d5537f118ccb487/index_new/cn/character_skills.json</x:v>
      </x:c>
    </x:row>
    <x:row r="1560" ht="20" customHeight="1">
      <x:c r="A1560" s="6" t="str">
        <x:v>120403_4</x:v>
      </x:c>
      <x:c r="B1560" s="6" t="str">
        <x:v>120403</x:v>
      </x:c>
      <x:c r="C1560" s="6" t="n">
        <x:v>4</x:v>
      </x:c>
      <x:c r="D1560" s="6" t="str">
        <x:v>吾身光明</x:v>
      </x:c>
      <x:c r="E1560" s="7" t="str">
        <x:v>对敌方全体造成等同于景元144%攻击力的雷属性伤害。同时增加3段【神君】下回合的攻击段数。</x:v>
      </x:c>
      <x:c r="F1560" s="6" t="n">
        <x:v>1.44</x:v>
      </x:c>
      <x:c r="G1560" s="6" t="n">
        <x:v>0</x:v>
      </x:c>
      <x:c r="H1560" s="6" t="n">
        <x:v>0</x:v>
      </x:c>
      <x:c r="I1560" s="6" t="n">
        <x:v>0</x:v>
      </x:c>
      <x:c r="J1560" s="6" t="str">
        <x:v>[1.44, 3]</x:v>
      </x:c>
      <x:c r="K1560" s="7" t="str">
        <x:v>需确认条件及分段</x:v>
      </x:c>
      <x:c r="L1560" s="6" t="str">
        <x:v>https://raw.githubusercontent.com/Mar-7th/StarRailRes/dbe8cdfcfb0bf657b9fe1cf92d5537f118ccb487/index_new/cn/character_skills.json</x:v>
      </x:c>
    </x:row>
    <x:row r="1561" ht="20" customHeight="1">
      <x:c r="A1561" s="6" t="str">
        <x:v>120403_5</x:v>
      </x:c>
      <x:c r="B1561" s="6" t="str">
        <x:v>120403</x:v>
      </x:c>
      <x:c r="C1561" s="6" t="n">
        <x:v>5</x:v>
      </x:c>
      <x:c r="D1561" s="6" t="str">
        <x:v>吾身光明</x:v>
      </x:c>
      <x:c r="E1561" s="7" t="str">
        <x:v>对敌方全体造成等同于景元152%攻击力的雷属性伤害。同时增加3段【神君】下回合的攻击段数。</x:v>
      </x:c>
      <x:c r="F1561" s="6" t="n">
        <x:v>1.52</x:v>
      </x:c>
      <x:c r="G1561" s="6" t="n">
        <x:v>0</x:v>
      </x:c>
      <x:c r="H1561" s="6" t="n">
        <x:v>0</x:v>
      </x:c>
      <x:c r="I1561" s="6" t="n">
        <x:v>0</x:v>
      </x:c>
      <x:c r="J1561" s="6" t="str">
        <x:v>[1.52, 3]</x:v>
      </x:c>
      <x:c r="K1561" s="7" t="str">
        <x:v>需确认条件及分段</x:v>
      </x:c>
      <x:c r="L1561" s="6" t="str">
        <x:v>https://raw.githubusercontent.com/Mar-7th/StarRailRes/dbe8cdfcfb0bf657b9fe1cf92d5537f118ccb487/index_new/cn/character_skills.json</x:v>
      </x:c>
    </x:row>
    <x:row r="1562" ht="20" customHeight="1">
      <x:c r="A1562" s="6" t="str">
        <x:v>120403_6</x:v>
      </x:c>
      <x:c r="B1562" s="6" t="str">
        <x:v>120403</x:v>
      </x:c>
      <x:c r="C1562" s="6" t="n">
        <x:v>6</x:v>
      </x:c>
      <x:c r="D1562" s="6" t="str">
        <x:v>吾身光明</x:v>
      </x:c>
      <x:c r="E1562" s="7" t="str">
        <x:v>对敌方全体造成等同于景元160%攻击力的雷属性伤害。同时增加3段【神君】下回合的攻击段数。</x:v>
      </x:c>
      <x:c r="F1562" s="6" t="n">
        <x:v>1.6</x:v>
      </x:c>
      <x:c r="G1562" s="6" t="n">
        <x:v>0</x:v>
      </x:c>
      <x:c r="H1562" s="6" t="n">
        <x:v>0</x:v>
      </x:c>
      <x:c r="I1562" s="6" t="n">
        <x:v>0</x:v>
      </x:c>
      <x:c r="J1562" s="6" t="str">
        <x:v>[1.6, 3]</x:v>
      </x:c>
      <x:c r="K1562" s="7" t="str">
        <x:v>需确认条件及分段</x:v>
      </x:c>
      <x:c r="L1562" s="6" t="str">
        <x:v>https://raw.githubusercontent.com/Mar-7th/StarRailRes/dbe8cdfcfb0bf657b9fe1cf92d5537f118ccb487/index_new/cn/character_skills.json</x:v>
      </x:c>
    </x:row>
    <x:row r="1563" ht="20" customHeight="1">
      <x:c r="A1563" s="6" t="str">
        <x:v>120403_7</x:v>
      </x:c>
      <x:c r="B1563" s="6" t="str">
        <x:v>120403</x:v>
      </x:c>
      <x:c r="C1563" s="6" t="n">
        <x:v>7</x:v>
      </x:c>
      <x:c r="D1563" s="6" t="str">
        <x:v>吾身光明</x:v>
      </x:c>
      <x:c r="E1563" s="7" t="str">
        <x:v>对敌方全体造成等同于景元170%攻击力的雷属性伤害。同时增加3段【神君】下回合的攻击段数。</x:v>
      </x:c>
      <x:c r="F1563" s="6" t="n">
        <x:v>1.7</x:v>
      </x:c>
      <x:c r="G1563" s="6" t="n">
        <x:v>0</x:v>
      </x:c>
      <x:c r="H1563" s="6" t="n">
        <x:v>0</x:v>
      </x:c>
      <x:c r="I1563" s="6" t="n">
        <x:v>0</x:v>
      </x:c>
      <x:c r="J1563" s="6" t="str">
        <x:v>[1.7, 3]</x:v>
      </x:c>
      <x:c r="K1563" s="7" t="str">
        <x:v>需确认条件及分段</x:v>
      </x:c>
      <x:c r="L1563" s="6" t="str">
        <x:v>https://raw.githubusercontent.com/Mar-7th/StarRailRes/dbe8cdfcfb0bf657b9fe1cf92d5537f118ccb487/index_new/cn/character_skills.json</x:v>
      </x:c>
    </x:row>
    <x:row r="1564" ht="20" customHeight="1">
      <x:c r="A1564" s="6" t="str">
        <x:v>120403_8</x:v>
      </x:c>
      <x:c r="B1564" s="6" t="str">
        <x:v>120403</x:v>
      </x:c>
      <x:c r="C1564" s="6" t="n">
        <x:v>8</x:v>
      </x:c>
      <x:c r="D1564" s="6" t="str">
        <x:v>吾身光明</x:v>
      </x:c>
      <x:c r="E1564" s="7" t="str">
        <x:v>对敌方全体造成等同于景元180%攻击力的雷属性伤害。同时增加3段【神君】下回合的攻击段数。</x:v>
      </x:c>
      <x:c r="F1564" s="6" t="n">
        <x:v>1.8</x:v>
      </x:c>
      <x:c r="G1564" s="6" t="n">
        <x:v>0</x:v>
      </x:c>
      <x:c r="H1564" s="6" t="n">
        <x:v>0</x:v>
      </x:c>
      <x:c r="I1564" s="6" t="n">
        <x:v>0</x:v>
      </x:c>
      <x:c r="J1564" s="6" t="str">
        <x:v>[1.8, 3]</x:v>
      </x:c>
      <x:c r="K1564" s="7" t="str">
        <x:v>需确认条件及分段</x:v>
      </x:c>
      <x:c r="L1564" s="6" t="str">
        <x:v>https://raw.githubusercontent.com/Mar-7th/StarRailRes/dbe8cdfcfb0bf657b9fe1cf92d5537f118ccb487/index_new/cn/character_skills.json</x:v>
      </x:c>
    </x:row>
    <x:row r="1565" ht="20" customHeight="1">
      <x:c r="A1565" s="6" t="str">
        <x:v>120403_9</x:v>
      </x:c>
      <x:c r="B1565" s="6" t="str">
        <x:v>120403</x:v>
      </x:c>
      <x:c r="C1565" s="6" t="n">
        <x:v>9</x:v>
      </x:c>
      <x:c r="D1565" s="6" t="str">
        <x:v>吾身光明</x:v>
      </x:c>
      <x:c r="E1565" s="7" t="str">
        <x:v>对敌方全体造成等同于景元190%攻击力的雷属性伤害。同时增加3段【神君】下回合的攻击段数。</x:v>
      </x:c>
      <x:c r="F1565" s="6" t="n">
        <x:v>1.9</x:v>
      </x:c>
      <x:c r="G1565" s="6" t="n">
        <x:v>0</x:v>
      </x:c>
      <x:c r="H1565" s="6" t="n">
        <x:v>0</x:v>
      </x:c>
      <x:c r="I1565" s="6" t="n">
        <x:v>0</x:v>
      </x:c>
      <x:c r="J1565" s="6" t="str">
        <x:v>[1.9, 3]</x:v>
      </x:c>
      <x:c r="K1565" s="7" t="str">
        <x:v>需确认条件及分段</x:v>
      </x:c>
      <x:c r="L1565" s="6" t="str">
        <x:v>https://raw.githubusercontent.com/Mar-7th/StarRailRes/dbe8cdfcfb0bf657b9fe1cf92d5537f118ccb487/index_new/cn/character_skills.json</x:v>
      </x:c>
    </x:row>
    <x:row r="1566" ht="20" customHeight="1">
      <x:c r="A1566" s="6" t="str">
        <x:v>120403_10</x:v>
      </x:c>
      <x:c r="B1566" s="6" t="str">
        <x:v>120403</x:v>
      </x:c>
      <x:c r="C1566" s="6" t="n">
        <x:v>10</x:v>
      </x:c>
      <x:c r="D1566" s="6" t="str">
        <x:v>吾身光明</x:v>
      </x:c>
      <x:c r="E1566" s="7" t="str">
        <x:v>对敌方全体造成等同于景元200%攻击力的雷属性伤害。同时增加3段【神君】下回合的攻击段数。</x:v>
      </x:c>
      <x:c r="F1566" s="6" t="n">
        <x:v>2</x:v>
      </x:c>
      <x:c r="G1566" s="6" t="n">
        <x:v>0</x:v>
      </x:c>
      <x:c r="H1566" s="6" t="n">
        <x:v>0</x:v>
      </x:c>
      <x:c r="I1566" s="6" t="n">
        <x:v>0</x:v>
      </x:c>
      <x:c r="J1566" s="6" t="str">
        <x:v>[2, 3]</x:v>
      </x:c>
      <x:c r="K1566" s="7" t="str">
        <x:v>需确认条件及分段</x:v>
      </x:c>
      <x:c r="L1566" s="6" t="str">
        <x:v>https://raw.githubusercontent.com/Mar-7th/StarRailRes/dbe8cdfcfb0bf657b9fe1cf92d5537f118ccb487/index_new/cn/character_skills.json</x:v>
      </x:c>
    </x:row>
    <x:row r="1567" ht="20" customHeight="1">
      <x:c r="A1567" s="6" t="str">
        <x:v>120403_11</x:v>
      </x:c>
      <x:c r="B1567" s="6" t="str">
        <x:v>120403</x:v>
      </x:c>
      <x:c r="C1567" s="6" t="n">
        <x:v>11</x:v>
      </x:c>
      <x:c r="D1567" s="6" t="str">
        <x:v>吾身光明</x:v>
      </x:c>
      <x:c r="E1567" s="7" t="str">
        <x:v>对敌方全体造成等同于景元208%攻击力的雷属性伤害。同时增加3段【神君】下回合的攻击段数。</x:v>
      </x:c>
      <x:c r="F1567" s="6" t="n">
        <x:v>2.08</x:v>
      </x:c>
      <x:c r="G1567" s="6" t="n">
        <x:v>0</x:v>
      </x:c>
      <x:c r="H1567" s="6" t="n">
        <x:v>0</x:v>
      </x:c>
      <x:c r="I1567" s="6" t="n">
        <x:v>0</x:v>
      </x:c>
      <x:c r="J1567" s="6" t="str">
        <x:v>[2.08, 3]</x:v>
      </x:c>
      <x:c r="K1567" s="7" t="str">
        <x:v>需确认条件及分段</x:v>
      </x:c>
      <x:c r="L1567" s="6" t="str">
        <x:v>https://raw.githubusercontent.com/Mar-7th/StarRailRes/dbe8cdfcfb0bf657b9fe1cf92d5537f118ccb487/index_new/cn/character_skills.json</x:v>
      </x:c>
    </x:row>
    <x:row r="1568" ht="20" customHeight="1">
      <x:c r="A1568" s="6" t="str">
        <x:v>120403_12</x:v>
      </x:c>
      <x:c r="B1568" s="6" t="str">
        <x:v>120403</x:v>
      </x:c>
      <x:c r="C1568" s="6" t="n">
        <x:v>12</x:v>
      </x:c>
      <x:c r="D1568" s="6" t="str">
        <x:v>吾身光明</x:v>
      </x:c>
      <x:c r="E1568" s="7" t="str">
        <x:v>对敌方全体造成等同于景元216%攻击力的雷属性伤害。同时增加3段【神君】下回合的攻击段数。</x:v>
      </x:c>
      <x:c r="F1568" s="6" t="n">
        <x:v>2.16</x:v>
      </x:c>
      <x:c r="G1568" s="6" t="n">
        <x:v>0</x:v>
      </x:c>
      <x:c r="H1568" s="6" t="n">
        <x:v>0</x:v>
      </x:c>
      <x:c r="I1568" s="6" t="n">
        <x:v>0</x:v>
      </x:c>
      <x:c r="J1568" s="6" t="str">
        <x:v>[2.16, 3]</x:v>
      </x:c>
      <x:c r="K1568" s="7" t="str">
        <x:v>需确认条件及分段</x:v>
      </x:c>
      <x:c r="L1568" s="6" t="str">
        <x:v>https://raw.githubusercontent.com/Mar-7th/StarRailRes/dbe8cdfcfb0bf657b9fe1cf92d5537f118ccb487/index_new/cn/character_skills.json</x:v>
      </x:c>
    </x:row>
    <x:row r="1569" ht="20" customHeight="1">
      <x:c r="A1569" s="6" t="str">
        <x:v>120403_13</x:v>
      </x:c>
      <x:c r="B1569" s="6" t="str">
        <x:v>120403</x:v>
      </x:c>
      <x:c r="C1569" s="6" t="n">
        <x:v>13</x:v>
      </x:c>
      <x:c r="D1569" s="6" t="str">
        <x:v>吾身光明</x:v>
      </x:c>
      <x:c r="E1569" s="7" t="str">
        <x:v>对敌方全体造成等同于景元224%攻击力的雷属性伤害。同时增加3段【神君】下回合的攻击段数。</x:v>
      </x:c>
      <x:c r="F1569" s="6" t="n">
        <x:v>2.24</x:v>
      </x:c>
      <x:c r="G1569" s="6" t="n">
        <x:v>0</x:v>
      </x:c>
      <x:c r="H1569" s="6" t="n">
        <x:v>0</x:v>
      </x:c>
      <x:c r="I1569" s="6" t="n">
        <x:v>0</x:v>
      </x:c>
      <x:c r="J1569" s="6" t="str">
        <x:v>[2.24, 3]</x:v>
      </x:c>
      <x:c r="K1569" s="7" t="str">
        <x:v>需确认条件及分段</x:v>
      </x:c>
      <x:c r="L1569" s="6" t="str">
        <x:v>https://raw.githubusercontent.com/Mar-7th/StarRailRes/dbe8cdfcfb0bf657b9fe1cf92d5537f118ccb487/index_new/cn/character_skills.json</x:v>
      </x:c>
    </x:row>
    <x:row r="1570" ht="20" customHeight="1">
      <x:c r="A1570" s="6" t="str">
        <x:v>120403_14</x:v>
      </x:c>
      <x:c r="B1570" s="6" t="str">
        <x:v>120403</x:v>
      </x:c>
      <x:c r="C1570" s="6" t="n">
        <x:v>14</x:v>
      </x:c>
      <x:c r="D1570" s="6" t="str">
        <x:v>吾身光明</x:v>
      </x:c>
      <x:c r="E1570" s="7" t="str">
        <x:v>对敌方全体造成等同于景元232%攻击力的雷属性伤害。同时增加3段【神君】下回合的攻击段数。</x:v>
      </x:c>
      <x:c r="F1570" s="6" t="n">
        <x:v>2.32</x:v>
      </x:c>
      <x:c r="G1570" s="6" t="n">
        <x:v>0</x:v>
      </x:c>
      <x:c r="H1570" s="6" t="n">
        <x:v>0</x:v>
      </x:c>
      <x:c r="I1570" s="6" t="n">
        <x:v>0</x:v>
      </x:c>
      <x:c r="J1570" s="6" t="str">
        <x:v>[2.32, 3]</x:v>
      </x:c>
      <x:c r="K1570" s="7" t="str">
        <x:v>需确认条件及分段</x:v>
      </x:c>
      <x:c r="L1570" s="6" t="str">
        <x:v>https://raw.githubusercontent.com/Mar-7th/StarRailRes/dbe8cdfcfb0bf657b9fe1cf92d5537f118ccb487/index_new/cn/character_skills.json</x:v>
      </x:c>
    </x:row>
    <x:row r="1571" ht="20" customHeight="1">
      <x:c r="A1571" s="6" t="str">
        <x:v>120403_15</x:v>
      </x:c>
      <x:c r="B1571" s="6" t="str">
        <x:v>120403</x:v>
      </x:c>
      <x:c r="C1571" s="6" t="n">
        <x:v>15</x:v>
      </x:c>
      <x:c r="D1571" s="6" t="str">
        <x:v>吾身光明</x:v>
      </x:c>
      <x:c r="E1571" s="7" t="str">
        <x:v>对敌方全体造成等同于景元240%攻击力的雷属性伤害。同时增加3段【神君】下回合的攻击段数。</x:v>
      </x:c>
      <x:c r="F1571" s="6" t="n">
        <x:v>2.4</x:v>
      </x:c>
      <x:c r="G1571" s="6" t="n">
        <x:v>0</x:v>
      </x:c>
      <x:c r="H1571" s="6" t="n">
        <x:v>0</x:v>
      </x:c>
      <x:c r="I1571" s="6" t="n">
        <x:v>0</x:v>
      </x:c>
      <x:c r="J1571" s="6" t="str">
        <x:v>[2.4, 3]</x:v>
      </x:c>
      <x:c r="K1571" s="7" t="str">
        <x:v>需确认条件及分段</x:v>
      </x:c>
      <x:c r="L1571" s="6" t="str">
        <x:v>https://raw.githubusercontent.com/Mar-7th/StarRailRes/dbe8cdfcfb0bf657b9fe1cf92d5537f118ccb487/index_new/cn/character_skills.json</x:v>
      </x:c>
    </x:row>
    <x:row r="1572" ht="83" customHeight="1">
      <x:c r="A1572" s="6" t="str">
        <x:v>120404_1</x:v>
      </x:c>
      <x:c r="B1572" s="6" t="str">
        <x:v>120404</x:v>
      </x:c>
      <x:c r="C1572" s="6" t="n">
        <x:v>1</x:v>
      </x:c>
      <x:c r="D1572" s="6" t="str">
        <x:v>斩勘神形</x:v>
      </x:c>
      <x:c r="E1572" s="7" t="str">
        <x:v>战斗开始时召唤【神君】。【神君】初始拥有60点速度以及3段攻击段数，行动时发动追加攻击，每段攻击对随机敌方单体造成等同于景元攻击力33%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72" s="6" t="n">
        <x:v>0</x:v>
      </x:c>
      <x:c r="G1572" s="6" t="n">
        <x:v>0</x:v>
      </x:c>
      <x:c r="H1572" s="6" t="n">
        <x:v>0</x:v>
      </x:c>
      <x:c r="I1572" s="6" t="n">
        <x:v>0</x:v>
      </x:c>
      <x:c r="J1572" s="6" t="str">
        <x:v>[60, 0.33, 10, 3, 0.25, 10]</x:v>
      </x:c>
      <x:c r="K1572" s="7" t="str">
        <x:v>无首段伤害倍率，请覆盖或设为辅助技能</x:v>
      </x:c>
      <x:c r="L1572" s="6" t="str">
        <x:v>https://raw.githubusercontent.com/Mar-7th/StarRailRes/dbe8cdfcfb0bf657b9fe1cf92d5537f118ccb487/index_new/cn/character_skills.json</x:v>
      </x:c>
    </x:row>
    <x:row r="1573" ht="83" customHeight="1">
      <x:c r="A1573" s="6" t="str">
        <x:v>120404_2</x:v>
      </x:c>
      <x:c r="B1573" s="6" t="str">
        <x:v>120404</x:v>
      </x:c>
      <x:c r="C1573" s="6" t="n">
        <x:v>2</x:v>
      </x:c>
      <x:c r="D1573" s="6" t="str">
        <x:v>斩勘神形</x:v>
      </x:c>
      <x:c r="E1573" s="7" t="str">
        <x:v>战斗开始时召唤【神君】。【神君】初始拥有60点速度以及3段攻击段数，行动时发动追加攻击，每段攻击对随机敌方单体造成等同于景元攻击力36.3%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73" s="6" t="n">
        <x:v>0</x:v>
      </x:c>
      <x:c r="G1573" s="6" t="n">
        <x:v>0</x:v>
      </x:c>
      <x:c r="H1573" s="6" t="n">
        <x:v>0</x:v>
      </x:c>
      <x:c r="I1573" s="6" t="n">
        <x:v>0</x:v>
      </x:c>
      <x:c r="J1573" s="6" t="str">
        <x:v>[60, 0.363, 10, 3, 0.25, 10]</x:v>
      </x:c>
      <x:c r="K1573" s="7" t="str">
        <x:v>无首段伤害倍率，请覆盖或设为辅助技能</x:v>
      </x:c>
      <x:c r="L1573" s="6" t="str">
        <x:v>https://raw.githubusercontent.com/Mar-7th/StarRailRes/dbe8cdfcfb0bf657b9fe1cf92d5537f118ccb487/index_new/cn/character_skills.json</x:v>
      </x:c>
    </x:row>
    <x:row r="1574" ht="83" customHeight="1">
      <x:c r="A1574" s="6" t="str">
        <x:v>120404_3</x:v>
      </x:c>
      <x:c r="B1574" s="6" t="str">
        <x:v>120404</x:v>
      </x:c>
      <x:c r="C1574" s="6" t="n">
        <x:v>3</x:v>
      </x:c>
      <x:c r="D1574" s="6" t="str">
        <x:v>斩勘神形</x:v>
      </x:c>
      <x:c r="E1574" s="7" t="str">
        <x:v>战斗开始时召唤【神君】。【神君】初始拥有60点速度以及3段攻击段数，行动时发动追加攻击，每段攻击对随机敌方单体造成等同于景元攻击力39.6%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74" s="6" t="n">
        <x:v>0</x:v>
      </x:c>
      <x:c r="G1574" s="6" t="n">
        <x:v>0</x:v>
      </x:c>
      <x:c r="H1574" s="6" t="n">
        <x:v>0</x:v>
      </x:c>
      <x:c r="I1574" s="6" t="n">
        <x:v>0</x:v>
      </x:c>
      <x:c r="J1574" s="6" t="str">
        <x:v>[60, 0.396, 10, 3, 0.25, 10]</x:v>
      </x:c>
      <x:c r="K1574" s="7" t="str">
        <x:v>无首段伤害倍率，请覆盖或设为辅助技能</x:v>
      </x:c>
      <x:c r="L1574" s="6" t="str">
        <x:v>https://raw.githubusercontent.com/Mar-7th/StarRailRes/dbe8cdfcfb0bf657b9fe1cf92d5537f118ccb487/index_new/cn/character_skills.json</x:v>
      </x:c>
    </x:row>
    <x:row r="1575" ht="83" customHeight="1">
      <x:c r="A1575" s="6" t="str">
        <x:v>120404_4</x:v>
      </x:c>
      <x:c r="B1575" s="6" t="str">
        <x:v>120404</x:v>
      </x:c>
      <x:c r="C1575" s="6" t="n">
        <x:v>4</x:v>
      </x:c>
      <x:c r="D1575" s="6" t="str">
        <x:v>斩勘神形</x:v>
      </x:c>
      <x:c r="E1575" s="7" t="str">
        <x:v>战斗开始时召唤【神君】。【神君】初始拥有60点速度以及3段攻击段数，行动时发动追加攻击，每段攻击对随机敌方单体造成等同于景元攻击力42.9%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75" s="6" t="n">
        <x:v>0</x:v>
      </x:c>
      <x:c r="G1575" s="6" t="n">
        <x:v>0</x:v>
      </x:c>
      <x:c r="H1575" s="6" t="n">
        <x:v>0</x:v>
      </x:c>
      <x:c r="I1575" s="6" t="n">
        <x:v>0</x:v>
      </x:c>
      <x:c r="J1575" s="6" t="str">
        <x:v>[60, 0.429, 10, 3, 0.25, 10]</x:v>
      </x:c>
      <x:c r="K1575" s="7" t="str">
        <x:v>无首段伤害倍率，请覆盖或设为辅助技能</x:v>
      </x:c>
      <x:c r="L1575" s="6" t="str">
        <x:v>https://raw.githubusercontent.com/Mar-7th/StarRailRes/dbe8cdfcfb0bf657b9fe1cf92d5537f118ccb487/index_new/cn/character_skills.json</x:v>
      </x:c>
    </x:row>
    <x:row r="1576" ht="83" customHeight="1">
      <x:c r="A1576" s="6" t="str">
        <x:v>120404_5</x:v>
      </x:c>
      <x:c r="B1576" s="6" t="str">
        <x:v>120404</x:v>
      </x:c>
      <x:c r="C1576" s="6" t="n">
        <x:v>5</x:v>
      </x:c>
      <x:c r="D1576" s="6" t="str">
        <x:v>斩勘神形</x:v>
      </x:c>
      <x:c r="E1576" s="7" t="str">
        <x:v>战斗开始时召唤【神君】。【神君】初始拥有60点速度以及3段攻击段数，行动时发动追加攻击，每段攻击对随机敌方单体造成等同于景元攻击力46.2%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76" s="6" t="n">
        <x:v>0</x:v>
      </x:c>
      <x:c r="G1576" s="6" t="n">
        <x:v>0</x:v>
      </x:c>
      <x:c r="H1576" s="6" t="n">
        <x:v>0</x:v>
      </x:c>
      <x:c r="I1576" s="6" t="n">
        <x:v>0</x:v>
      </x:c>
      <x:c r="J1576" s="6" t="str">
        <x:v>[60, 0.462, 10, 3, 0.25, 10]</x:v>
      </x:c>
      <x:c r="K1576" s="7" t="str">
        <x:v>无首段伤害倍率，请覆盖或设为辅助技能</x:v>
      </x:c>
      <x:c r="L1576" s="6" t="str">
        <x:v>https://raw.githubusercontent.com/Mar-7th/StarRailRes/dbe8cdfcfb0bf657b9fe1cf92d5537f118ccb487/index_new/cn/character_skills.json</x:v>
      </x:c>
    </x:row>
    <x:row r="1577" ht="83" customHeight="1">
      <x:c r="A1577" s="6" t="str">
        <x:v>120404_6</x:v>
      </x:c>
      <x:c r="B1577" s="6" t="str">
        <x:v>120404</x:v>
      </x:c>
      <x:c r="C1577" s="6" t="n">
        <x:v>6</x:v>
      </x:c>
      <x:c r="D1577" s="6" t="str">
        <x:v>斩勘神形</x:v>
      </x:c>
      <x:c r="E1577" s="7" t="str">
        <x:v>战斗开始时召唤【神君】。【神君】初始拥有60点速度以及3段攻击段数，行动时发动追加攻击，每段攻击对随机敌方单体造成等同于景元攻击力49.5%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77" s="6" t="n">
        <x:v>0</x:v>
      </x:c>
      <x:c r="G1577" s="6" t="n">
        <x:v>0</x:v>
      </x:c>
      <x:c r="H1577" s="6" t="n">
        <x:v>0</x:v>
      </x:c>
      <x:c r="I1577" s="6" t="n">
        <x:v>0</x:v>
      </x:c>
      <x:c r="J1577" s="6" t="str">
        <x:v>[60, 0.495, 10, 3, 0.25, 10]</x:v>
      </x:c>
      <x:c r="K1577" s="7" t="str">
        <x:v>无首段伤害倍率，请覆盖或设为辅助技能</x:v>
      </x:c>
      <x:c r="L1577" s="6" t="str">
        <x:v>https://raw.githubusercontent.com/Mar-7th/StarRailRes/dbe8cdfcfb0bf657b9fe1cf92d5537f118ccb487/index_new/cn/character_skills.json</x:v>
      </x:c>
    </x:row>
    <x:row r="1578" ht="83" customHeight="1">
      <x:c r="A1578" s="6" t="str">
        <x:v>120404_7</x:v>
      </x:c>
      <x:c r="B1578" s="6" t="str">
        <x:v>120404</x:v>
      </x:c>
      <x:c r="C1578" s="6" t="n">
        <x:v>7</x:v>
      </x:c>
      <x:c r="D1578" s="6" t="str">
        <x:v>斩勘神形</x:v>
      </x:c>
      <x:c r="E1578" s="7" t="str">
        <x:v>战斗开始时召唤【神君】。【神君】初始拥有60点速度以及3段攻击段数，行动时发动追加攻击，每段攻击对随机敌方单体造成等同于景元攻击力53.63%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78" s="6" t="n">
        <x:v>0</x:v>
      </x:c>
      <x:c r="G1578" s="6" t="n">
        <x:v>0</x:v>
      </x:c>
      <x:c r="H1578" s="6" t="n">
        <x:v>0</x:v>
      </x:c>
      <x:c r="I1578" s="6" t="n">
        <x:v>0</x:v>
      </x:c>
      <x:c r="J1578" s="6" t="str">
        <x:v>[60, 0.5363, 10, 3, 0.25, 10]</x:v>
      </x:c>
      <x:c r="K1578" s="7" t="str">
        <x:v>无首段伤害倍率，请覆盖或设为辅助技能</x:v>
      </x:c>
      <x:c r="L1578" s="6" t="str">
        <x:v>https://raw.githubusercontent.com/Mar-7th/StarRailRes/dbe8cdfcfb0bf657b9fe1cf92d5537f118ccb487/index_new/cn/character_skills.json</x:v>
      </x:c>
    </x:row>
    <x:row r="1579" ht="83" customHeight="1">
      <x:c r="A1579" s="6" t="str">
        <x:v>120404_8</x:v>
      </x:c>
      <x:c r="B1579" s="6" t="str">
        <x:v>120404</x:v>
      </x:c>
      <x:c r="C1579" s="6" t="n">
        <x:v>8</x:v>
      </x:c>
      <x:c r="D1579" s="6" t="str">
        <x:v>斩勘神形</x:v>
      </x:c>
      <x:c r="E1579" s="7" t="str">
        <x:v>战斗开始时召唤【神君】。【神君】初始拥有60点速度以及3段攻击段数，行动时发动追加攻击，每段攻击对随机敌方单体造成等同于景元攻击力57.75%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79" s="6" t="n">
        <x:v>0</x:v>
      </x:c>
      <x:c r="G1579" s="6" t="n">
        <x:v>0</x:v>
      </x:c>
      <x:c r="H1579" s="6" t="n">
        <x:v>0</x:v>
      </x:c>
      <x:c r="I1579" s="6" t="n">
        <x:v>0</x:v>
      </x:c>
      <x:c r="J1579" s="6" t="str">
        <x:v>[60, 0.5775, 10, 3, 0.25, 10]</x:v>
      </x:c>
      <x:c r="K1579" s="7" t="str">
        <x:v>无首段伤害倍率，请覆盖或设为辅助技能</x:v>
      </x:c>
      <x:c r="L1579" s="6" t="str">
        <x:v>https://raw.githubusercontent.com/Mar-7th/StarRailRes/dbe8cdfcfb0bf657b9fe1cf92d5537f118ccb487/index_new/cn/character_skills.json</x:v>
      </x:c>
    </x:row>
    <x:row r="1580" ht="83" customHeight="1">
      <x:c r="A1580" s="6" t="str">
        <x:v>120404_9</x:v>
      </x:c>
      <x:c r="B1580" s="6" t="str">
        <x:v>120404</x:v>
      </x:c>
      <x:c r="C1580" s="6" t="n">
        <x:v>9</x:v>
      </x:c>
      <x:c r="D1580" s="6" t="str">
        <x:v>斩勘神形</x:v>
      </x:c>
      <x:c r="E1580" s="7" t="str">
        <x:v>战斗开始时召唤【神君】。【神君】初始拥有60点速度以及3段攻击段数，行动时发动追加攻击，每段攻击对随机敌方单体造成等同于景元攻击力61.88%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80" s="6" t="n">
        <x:v>0</x:v>
      </x:c>
      <x:c r="G1580" s="6" t="n">
        <x:v>0</x:v>
      </x:c>
      <x:c r="H1580" s="6" t="n">
        <x:v>0</x:v>
      </x:c>
      <x:c r="I1580" s="6" t="n">
        <x:v>0</x:v>
      </x:c>
      <x:c r="J1580" s="6" t="str">
        <x:v>[60, 0.6188, 10, 3, 0.25, 10]</x:v>
      </x:c>
      <x:c r="K1580" s="7" t="str">
        <x:v>无首段伤害倍率，请覆盖或设为辅助技能</x:v>
      </x:c>
      <x:c r="L1580" s="6" t="str">
        <x:v>https://raw.githubusercontent.com/Mar-7th/StarRailRes/dbe8cdfcfb0bf657b9fe1cf92d5537f118ccb487/index_new/cn/character_skills.json</x:v>
      </x:c>
    </x:row>
    <x:row r="1581" ht="83" customHeight="1">
      <x:c r="A1581" s="6" t="str">
        <x:v>120404_10</x:v>
      </x:c>
      <x:c r="B1581" s="6" t="str">
        <x:v>120404</x:v>
      </x:c>
      <x:c r="C1581" s="6" t="n">
        <x:v>10</x:v>
      </x:c>
      <x:c r="D1581" s="6" t="str">
        <x:v>斩勘神形</x:v>
      </x:c>
      <x:c r="E1581" s="7" t="str">
        <x:v>战斗开始时召唤【神君】。【神君】初始拥有60点速度以及3段攻击段数，行动时发动追加攻击，每段攻击对随机敌方单体造成等同于景元攻击力66%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81" s="6" t="n">
        <x:v>0</x:v>
      </x:c>
      <x:c r="G1581" s="6" t="n">
        <x:v>0</x:v>
      </x:c>
      <x:c r="H1581" s="6" t="n">
        <x:v>0</x:v>
      </x:c>
      <x:c r="I1581" s="6" t="n">
        <x:v>0</x:v>
      </x:c>
      <x:c r="J1581" s="6" t="str">
        <x:v>[60, 0.66, 10, 3, 0.25, 10]</x:v>
      </x:c>
      <x:c r="K1581" s="7" t="str">
        <x:v>无首段伤害倍率，请覆盖或设为辅助技能</x:v>
      </x:c>
      <x:c r="L1581" s="6" t="str">
        <x:v>https://raw.githubusercontent.com/Mar-7th/StarRailRes/dbe8cdfcfb0bf657b9fe1cf92d5537f118ccb487/index_new/cn/character_skills.json</x:v>
      </x:c>
    </x:row>
    <x:row r="1582" ht="83" customHeight="1">
      <x:c r="A1582" s="6" t="str">
        <x:v>120404_11</x:v>
      </x:c>
      <x:c r="B1582" s="6" t="str">
        <x:v>120404</x:v>
      </x:c>
      <x:c r="C1582" s="6" t="n">
        <x:v>11</x:v>
      </x:c>
      <x:c r="D1582" s="6" t="str">
        <x:v>斩勘神形</x:v>
      </x:c>
      <x:c r="E1582" s="7" t="str">
        <x:v>战斗开始时召唤【神君】。【神君】初始拥有60点速度以及3段攻击段数，行动时发动追加攻击，每段攻击对随机敌方单体造成等同于景元攻击力69.3%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82" s="6" t="n">
        <x:v>0</x:v>
      </x:c>
      <x:c r="G1582" s="6" t="n">
        <x:v>0</x:v>
      </x:c>
      <x:c r="H1582" s="6" t="n">
        <x:v>0</x:v>
      </x:c>
      <x:c r="I1582" s="6" t="n">
        <x:v>0</x:v>
      </x:c>
      <x:c r="J1582" s="6" t="str">
        <x:v>[60, 0.693, 10, 3, 0.25, 10]</x:v>
      </x:c>
      <x:c r="K1582" s="7" t="str">
        <x:v>无首段伤害倍率，请覆盖或设为辅助技能</x:v>
      </x:c>
      <x:c r="L1582" s="6" t="str">
        <x:v>https://raw.githubusercontent.com/Mar-7th/StarRailRes/dbe8cdfcfb0bf657b9fe1cf92d5537f118ccb487/index_new/cn/character_skills.json</x:v>
      </x:c>
    </x:row>
    <x:row r="1583" ht="83" customHeight="1">
      <x:c r="A1583" s="6" t="str">
        <x:v>120404_12</x:v>
      </x:c>
      <x:c r="B1583" s="6" t="str">
        <x:v>120404</x:v>
      </x:c>
      <x:c r="C1583" s="6" t="n">
        <x:v>12</x:v>
      </x:c>
      <x:c r="D1583" s="6" t="str">
        <x:v>斩勘神形</x:v>
      </x:c>
      <x:c r="E1583" s="7" t="str">
        <x:v>战斗开始时召唤【神君】。【神君】初始拥有60点速度以及3段攻击段数，行动时发动追加攻击，每段攻击对随机敌方单体造成等同于景元攻击力72.6%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83" s="6" t="n">
        <x:v>0</x:v>
      </x:c>
      <x:c r="G1583" s="6" t="n">
        <x:v>0</x:v>
      </x:c>
      <x:c r="H1583" s="6" t="n">
        <x:v>0</x:v>
      </x:c>
      <x:c r="I1583" s="6" t="n">
        <x:v>0</x:v>
      </x:c>
      <x:c r="J1583" s="6" t="str">
        <x:v>[60, 0.726, 10, 3, 0.25, 10]</x:v>
      </x:c>
      <x:c r="K1583" s="7" t="str">
        <x:v>无首段伤害倍率，请覆盖或设为辅助技能</x:v>
      </x:c>
      <x:c r="L1583" s="6" t="str">
        <x:v>https://raw.githubusercontent.com/Mar-7th/StarRailRes/dbe8cdfcfb0bf657b9fe1cf92d5537f118ccb487/index_new/cn/character_skills.json</x:v>
      </x:c>
    </x:row>
    <x:row r="1584" ht="83" customHeight="1">
      <x:c r="A1584" s="6" t="str">
        <x:v>120404_13</x:v>
      </x:c>
      <x:c r="B1584" s="6" t="str">
        <x:v>120404</x:v>
      </x:c>
      <x:c r="C1584" s="6" t="n">
        <x:v>13</x:v>
      </x:c>
      <x:c r="D1584" s="6" t="str">
        <x:v>斩勘神形</x:v>
      </x:c>
      <x:c r="E1584" s="7" t="str">
        <x:v>战斗开始时召唤【神君】。【神君】初始拥有60点速度以及3段攻击段数，行动时发动追加攻击，每段攻击对随机敌方单体造成等同于景元攻击力75.9%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84" s="6" t="n">
        <x:v>0</x:v>
      </x:c>
      <x:c r="G1584" s="6" t="n">
        <x:v>0</x:v>
      </x:c>
      <x:c r="H1584" s="6" t="n">
        <x:v>0</x:v>
      </x:c>
      <x:c r="I1584" s="6" t="n">
        <x:v>0</x:v>
      </x:c>
      <x:c r="J1584" s="6" t="str">
        <x:v>[60, 0.759, 10, 3, 0.25, 10]</x:v>
      </x:c>
      <x:c r="K1584" s="7" t="str">
        <x:v>无首段伤害倍率，请覆盖或设为辅助技能</x:v>
      </x:c>
      <x:c r="L1584" s="6" t="str">
        <x:v>https://raw.githubusercontent.com/Mar-7th/StarRailRes/dbe8cdfcfb0bf657b9fe1cf92d5537f118ccb487/index_new/cn/character_skills.json</x:v>
      </x:c>
    </x:row>
    <x:row r="1585" ht="83" customHeight="1">
      <x:c r="A1585" s="6" t="str">
        <x:v>120404_14</x:v>
      </x:c>
      <x:c r="B1585" s="6" t="str">
        <x:v>120404</x:v>
      </x:c>
      <x:c r="C1585" s="6" t="n">
        <x:v>14</x:v>
      </x:c>
      <x:c r="D1585" s="6" t="str">
        <x:v>斩勘神形</x:v>
      </x:c>
      <x:c r="E1585" s="7" t="str">
        <x:v>战斗开始时召唤【神君】。【神君】初始拥有60点速度以及3段攻击段数，行动时发动追加攻击，每段攻击对随机敌方单体造成等同于景元攻击力79.2%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85" s="6" t="n">
        <x:v>0</x:v>
      </x:c>
      <x:c r="G1585" s="6" t="n">
        <x:v>0</x:v>
      </x:c>
      <x:c r="H1585" s="6" t="n">
        <x:v>0</x:v>
      </x:c>
      <x:c r="I1585" s="6" t="n">
        <x:v>0</x:v>
      </x:c>
      <x:c r="J1585" s="6" t="str">
        <x:v>[60, 0.792, 10, 3, 0.25, 10]</x:v>
      </x:c>
      <x:c r="K1585" s="7" t="str">
        <x:v>无首段伤害倍率，请覆盖或设为辅助技能</x:v>
      </x:c>
      <x:c r="L1585" s="6" t="str">
        <x:v>https://raw.githubusercontent.com/Mar-7th/StarRailRes/dbe8cdfcfb0bf657b9fe1cf92d5537f118ccb487/index_new/cn/character_skills.json</x:v>
      </x:c>
    </x:row>
    <x:row r="1586" ht="83" customHeight="1">
      <x:c r="A1586" s="6" t="str">
        <x:v>120404_15</x:v>
      </x:c>
      <x:c r="B1586" s="6" t="str">
        <x:v>120404</x:v>
      </x:c>
      <x:c r="C1586" s="6" t="n">
        <x:v>15</x:v>
      </x:c>
      <x:c r="D1586" s="6" t="str">
        <x:v>斩勘神形</x:v>
      </x:c>
      <x:c r="E1586" s="7" t="str">
        <x:v>战斗开始时召唤【神君】。【神君】初始拥有60点速度以及3段攻击段数，行动时发动追加攻击，每段攻击对随机敌方单体造成等同于景元攻击力82.5%的雷属性伤害，同时对其相邻目标造成等同于主目标25%的雷属性伤害。
【神君】最多累计10段攻击段数且每增加1段攻击段数，速度提高10点，行动结束后速度和攻击段数恢复至初始状态。
当景元陷入无法战斗状态时【神君】消失。
当景元受到控制类负面状态影响时【神君】也无法行动。</x:v>
      </x:c>
      <x:c r="F1586" s="6" t="n">
        <x:v>0</x:v>
      </x:c>
      <x:c r="G1586" s="6" t="n">
        <x:v>0</x:v>
      </x:c>
      <x:c r="H1586" s="6" t="n">
        <x:v>0</x:v>
      </x:c>
      <x:c r="I1586" s="6" t="n">
        <x:v>0</x:v>
      </x:c>
      <x:c r="J1586" s="6" t="str">
        <x:v>[60, 0.825, 10, 3, 0.25, 10]</x:v>
      </x:c>
      <x:c r="K1586" s="7" t="str">
        <x:v>无首段伤害倍率，请覆盖或设为辅助技能</x:v>
      </x:c>
      <x:c r="L1586" s="6" t="str">
        <x:v>https://raw.githubusercontent.com/Mar-7th/StarRailRes/dbe8cdfcfb0bf657b9fe1cf92d5537f118ccb487/index_new/cn/character_skills.json</x:v>
      </x:c>
    </x:row>
    <x:row r="1587" ht="20" customHeight="1">
      <x:c r="A1587" s="6" t="str">
        <x:v>120406_1</x:v>
      </x:c>
      <x:c r="B1587" s="6" t="str">
        <x:v>120406</x:v>
      </x:c>
      <x:c r="C1587" s="6" t="n">
        <x:v>1</x:v>
      </x:c>
      <x:c r="D1587" s="6" t="str">
        <x:v>攻击</x:v>
      </x:c>
      <x:c r="E1587" s="7" t="str">
        <x:v>攻击敌人，进入战斗后削弱敌方目标对应属性韧性。</x:v>
      </x:c>
      <x:c r="F1587" s="6" t="n">
        <x:v>0</x:v>
      </x:c>
      <x:c r="G1587" s="6" t="n">
        <x:v>0</x:v>
      </x:c>
      <x:c r="H1587" s="6" t="n">
        <x:v>0</x:v>
      </x:c>
      <x:c r="I1587" s="6" t="n">
        <x:v>0</x:v>
      </x:c>
      <x:c r="J1587" s="6" t="str">
        <x:v>[]</x:v>
      </x:c>
      <x:c r="K1587" s="7" t="str">
        <x:v>缺少结构化参数，必须覆盖</x:v>
      </x:c>
      <x:c r="L1587" s="6" t="str">
        <x:v>https://raw.githubusercontent.com/Mar-7th/StarRailRes/dbe8cdfcfb0bf657b9fe1cf92d5537f118ccb487/index_new/cn/character_skills.json</x:v>
      </x:c>
    </x:row>
    <x:row r="1588" ht="20" customHeight="1">
      <x:c r="A1588" s="6" t="str">
        <x:v>120407_1</x:v>
      </x:c>
      <x:c r="B1588" s="6" t="str">
        <x:v>120407</x:v>
      </x:c>
      <x:c r="C1588" s="6" t="n">
        <x:v>1</x:v>
      </x:c>
      <x:c r="D1588" s="6" t="str">
        <x:v>摄召威灵</x:v>
      </x:c>
      <x:c r="E1588" s="7" t="str">
        <x:v>使用秘技后，下一次战斗开始时【神君】第1回合的攻击段数增加3段。</x:v>
      </x:c>
      <x:c r="F1588" s="6" t="n">
        <x:v>0</x:v>
      </x:c>
      <x:c r="G1588" s="6" t="n">
        <x:v>0</x:v>
      </x:c>
      <x:c r="H1588" s="6" t="n">
        <x:v>0</x:v>
      </x:c>
      <x:c r="I1588" s="6" t="n">
        <x:v>0</x:v>
      </x:c>
      <x:c r="J1588" s="6" t="str">
        <x:v>[3]</x:v>
      </x:c>
      <x:c r="K1588" s="7" t="str">
        <x:v>无首段伤害倍率，请覆盖或设为辅助技能</x:v>
      </x:c>
      <x:c r="L1588" s="6" t="str">
        <x:v>https://raw.githubusercontent.com/Mar-7th/StarRailRes/dbe8cdfcfb0bf657b9fe1cf92d5537f118ccb487/index_new/cn/character_skills.json</x:v>
      </x:c>
    </x:row>
    <x:row r="1589" ht="20" customHeight="1">
      <x:c r="A1589" s="6" t="str">
        <x:v>120501_1</x:v>
      </x:c>
      <x:c r="B1589" s="6" t="str">
        <x:v>120501</x:v>
      </x:c>
      <x:c r="C1589" s="6" t="n">
        <x:v>1</x:v>
      </x:c>
      <x:c r="D1589" s="6" t="str">
        <x:v>支离剑</x:v>
      </x:c>
      <x:c r="E1589" s="7" t="str">
        <x:v>对指定敌方单体造成等同于刃50%攻击力的风属性伤害。</x:v>
      </x:c>
      <x:c r="F1589" s="6" t="n">
        <x:v>0.5</x:v>
      </x:c>
      <x:c r="G1589" s="6" t="n">
        <x:v>0</x:v>
      </x:c>
      <x:c r="H1589" s="6" t="n">
        <x:v>0</x:v>
      </x:c>
      <x:c r="I1589" s="6" t="n">
        <x:v>0</x:v>
      </x:c>
      <x:c r="J1589" s="6" t="str">
        <x:v>[0.5]</x:v>
      </x:c>
      <x:c r="K1589" s="7" t="str">
        <x:v>需确认条件及分段</x:v>
      </x:c>
      <x:c r="L1589" s="6" t="str">
        <x:v>https://raw.githubusercontent.com/Mar-7th/StarRailRes/dbe8cdfcfb0bf657b9fe1cf92d5537f118ccb487/index_new/cn/character_skills.json</x:v>
      </x:c>
    </x:row>
    <x:row r="1590" ht="20" customHeight="1">
      <x:c r="A1590" s="6" t="str">
        <x:v>120501_2</x:v>
      </x:c>
      <x:c r="B1590" s="6" t="str">
        <x:v>120501</x:v>
      </x:c>
      <x:c r="C1590" s="6" t="n">
        <x:v>2</x:v>
      </x:c>
      <x:c r="D1590" s="6" t="str">
        <x:v>支离剑</x:v>
      </x:c>
      <x:c r="E1590" s="7" t="str">
        <x:v>对指定敌方单体造成等同于刃60%攻击力的风属性伤害。</x:v>
      </x:c>
      <x:c r="F1590" s="6" t="n">
        <x:v>0.6</x:v>
      </x:c>
      <x:c r="G1590" s="6" t="n">
        <x:v>0</x:v>
      </x:c>
      <x:c r="H1590" s="6" t="n">
        <x:v>0</x:v>
      </x:c>
      <x:c r="I1590" s="6" t="n">
        <x:v>0</x:v>
      </x:c>
      <x:c r="J1590" s="6" t="str">
        <x:v>[0.6]</x:v>
      </x:c>
      <x:c r="K1590" s="7" t="str">
        <x:v>需确认条件及分段</x:v>
      </x:c>
      <x:c r="L1590" s="6" t="str">
        <x:v>https://raw.githubusercontent.com/Mar-7th/StarRailRes/dbe8cdfcfb0bf657b9fe1cf92d5537f118ccb487/index_new/cn/character_skills.json</x:v>
      </x:c>
    </x:row>
    <x:row r="1591" ht="20" customHeight="1">
      <x:c r="A1591" s="6" t="str">
        <x:v>120501_3</x:v>
      </x:c>
      <x:c r="B1591" s="6" t="str">
        <x:v>120501</x:v>
      </x:c>
      <x:c r="C1591" s="6" t="n">
        <x:v>3</x:v>
      </x:c>
      <x:c r="D1591" s="6" t="str">
        <x:v>支离剑</x:v>
      </x:c>
      <x:c r="E1591" s="7" t="str">
        <x:v>对指定敌方单体造成等同于刃70%攻击力的风属性伤害。</x:v>
      </x:c>
      <x:c r="F1591" s="6" t="n">
        <x:v>0.7</x:v>
      </x:c>
      <x:c r="G1591" s="6" t="n">
        <x:v>0</x:v>
      </x:c>
      <x:c r="H1591" s="6" t="n">
        <x:v>0</x:v>
      </x:c>
      <x:c r="I1591" s="6" t="n">
        <x:v>0</x:v>
      </x:c>
      <x:c r="J1591" s="6" t="str">
        <x:v>[0.7]</x:v>
      </x:c>
      <x:c r="K1591" s="7" t="str">
        <x:v>需确认条件及分段</x:v>
      </x:c>
      <x:c r="L1591" s="6" t="str">
        <x:v>https://raw.githubusercontent.com/Mar-7th/StarRailRes/dbe8cdfcfb0bf657b9fe1cf92d5537f118ccb487/index_new/cn/character_skills.json</x:v>
      </x:c>
    </x:row>
    <x:row r="1592" ht="20" customHeight="1">
      <x:c r="A1592" s="6" t="str">
        <x:v>120501_4</x:v>
      </x:c>
      <x:c r="B1592" s="6" t="str">
        <x:v>120501</x:v>
      </x:c>
      <x:c r="C1592" s="6" t="n">
        <x:v>4</x:v>
      </x:c>
      <x:c r="D1592" s="6" t="str">
        <x:v>支离剑</x:v>
      </x:c>
      <x:c r="E1592" s="7" t="str">
        <x:v>对指定敌方单体造成等同于刃80%攻击力的风属性伤害。</x:v>
      </x:c>
      <x:c r="F1592" s="6" t="n">
        <x:v>0.8</x:v>
      </x:c>
      <x:c r="G1592" s="6" t="n">
        <x:v>0</x:v>
      </x:c>
      <x:c r="H1592" s="6" t="n">
        <x:v>0</x:v>
      </x:c>
      <x:c r="I1592" s="6" t="n">
        <x:v>0</x:v>
      </x:c>
      <x:c r="J1592" s="6" t="str">
        <x:v>[0.8]</x:v>
      </x:c>
      <x:c r="K1592" s="7" t="str">
        <x:v>需确认条件及分段</x:v>
      </x:c>
      <x:c r="L1592" s="6" t="str">
        <x:v>https://raw.githubusercontent.com/Mar-7th/StarRailRes/dbe8cdfcfb0bf657b9fe1cf92d5537f118ccb487/index_new/cn/character_skills.json</x:v>
      </x:c>
    </x:row>
    <x:row r="1593" ht="20" customHeight="1">
      <x:c r="A1593" s="6" t="str">
        <x:v>120501_5</x:v>
      </x:c>
      <x:c r="B1593" s="6" t="str">
        <x:v>120501</x:v>
      </x:c>
      <x:c r="C1593" s="6" t="n">
        <x:v>5</x:v>
      </x:c>
      <x:c r="D1593" s="6" t="str">
        <x:v>支离剑</x:v>
      </x:c>
      <x:c r="E1593" s="7" t="str">
        <x:v>对指定敌方单体造成等同于刃90%攻击力的风属性伤害。</x:v>
      </x:c>
      <x:c r="F1593" s="6" t="n">
        <x:v>0.9</x:v>
      </x:c>
      <x:c r="G1593" s="6" t="n">
        <x:v>0</x:v>
      </x:c>
      <x:c r="H1593" s="6" t="n">
        <x:v>0</x:v>
      </x:c>
      <x:c r="I1593" s="6" t="n">
        <x:v>0</x:v>
      </x:c>
      <x:c r="J1593" s="6" t="str">
        <x:v>[0.9]</x:v>
      </x:c>
      <x:c r="K1593" s="7" t="str">
        <x:v>需确认条件及分段</x:v>
      </x:c>
      <x:c r="L1593" s="6" t="str">
        <x:v>https://raw.githubusercontent.com/Mar-7th/StarRailRes/dbe8cdfcfb0bf657b9fe1cf92d5537f118ccb487/index_new/cn/character_skills.json</x:v>
      </x:c>
    </x:row>
    <x:row r="1594" ht="20" customHeight="1">
      <x:c r="A1594" s="6" t="str">
        <x:v>120501_6</x:v>
      </x:c>
      <x:c r="B1594" s="6" t="str">
        <x:v>120501</x:v>
      </x:c>
      <x:c r="C1594" s="6" t="n">
        <x:v>6</x:v>
      </x:c>
      <x:c r="D1594" s="6" t="str">
        <x:v>支离剑</x:v>
      </x:c>
      <x:c r="E1594" s="7" t="str">
        <x:v>对指定敌方单体造成等同于刃100%攻击力的风属性伤害。</x:v>
      </x:c>
      <x:c r="F1594" s="6" t="n">
        <x:v>1</x:v>
      </x:c>
      <x:c r="G1594" s="6" t="n">
        <x:v>0</x:v>
      </x:c>
      <x:c r="H1594" s="6" t="n">
        <x:v>0</x:v>
      </x:c>
      <x:c r="I1594" s="6" t="n">
        <x:v>0</x:v>
      </x:c>
      <x:c r="J1594" s="6" t="str">
        <x:v>[1]</x:v>
      </x:c>
      <x:c r="K1594" s="7" t="str">
        <x:v>需确认条件及分段</x:v>
      </x:c>
      <x:c r="L1594" s="6" t="str">
        <x:v>https://raw.githubusercontent.com/Mar-7th/StarRailRes/dbe8cdfcfb0bf657b9fe1cf92d5537f118ccb487/index_new/cn/character_skills.json</x:v>
      </x:c>
    </x:row>
    <x:row r="1595" ht="20" customHeight="1">
      <x:c r="A1595" s="6" t="str">
        <x:v>120501_7</x:v>
      </x:c>
      <x:c r="B1595" s="6" t="str">
        <x:v>120501</x:v>
      </x:c>
      <x:c r="C1595" s="6" t="n">
        <x:v>7</x:v>
      </x:c>
      <x:c r="D1595" s="6" t="str">
        <x:v>支离剑</x:v>
      </x:c>
      <x:c r="E1595" s="7" t="str">
        <x:v>对指定敌方单体造成等同于刃110%攻击力的风属性伤害。</x:v>
      </x:c>
      <x:c r="F1595" s="6" t="n">
        <x:v>1.1</x:v>
      </x:c>
      <x:c r="G1595" s="6" t="n">
        <x:v>0</x:v>
      </x:c>
      <x:c r="H1595" s="6" t="n">
        <x:v>0</x:v>
      </x:c>
      <x:c r="I1595" s="6" t="n">
        <x:v>0</x:v>
      </x:c>
      <x:c r="J1595" s="6" t="str">
        <x:v>[1.1]</x:v>
      </x:c>
      <x:c r="K1595" s="7" t="str">
        <x:v>需确认条件及分段</x:v>
      </x:c>
      <x:c r="L1595" s="6" t="str">
        <x:v>https://raw.githubusercontent.com/Mar-7th/StarRailRes/dbe8cdfcfb0bf657b9fe1cf92d5537f118ccb487/index_new/cn/character_skills.json</x:v>
      </x:c>
    </x:row>
    <x:row r="1596" ht="20" customHeight="1">
      <x:c r="A1596" s="6" t="str">
        <x:v>120501_8</x:v>
      </x:c>
      <x:c r="B1596" s="6" t="str">
        <x:v>120501</x:v>
      </x:c>
      <x:c r="C1596" s="6" t="n">
        <x:v>8</x:v>
      </x:c>
      <x:c r="D1596" s="6" t="str">
        <x:v>支离剑</x:v>
      </x:c>
      <x:c r="E1596" s="7" t="str">
        <x:v>对指定敌方单体造成等同于刃120%攻击力的风属性伤害。</x:v>
      </x:c>
      <x:c r="F1596" s="6" t="n">
        <x:v>1.2</x:v>
      </x:c>
      <x:c r="G1596" s="6" t="n">
        <x:v>0</x:v>
      </x:c>
      <x:c r="H1596" s="6" t="n">
        <x:v>0</x:v>
      </x:c>
      <x:c r="I1596" s="6" t="n">
        <x:v>0</x:v>
      </x:c>
      <x:c r="J1596" s="6" t="str">
        <x:v>[1.2]</x:v>
      </x:c>
      <x:c r="K1596" s="7" t="str">
        <x:v>需确认条件及分段</x:v>
      </x:c>
      <x:c r="L1596" s="6" t="str">
        <x:v>https://raw.githubusercontent.com/Mar-7th/StarRailRes/dbe8cdfcfb0bf657b9fe1cf92d5537f118ccb487/index_new/cn/character_skills.json</x:v>
      </x:c>
    </x:row>
    <x:row r="1597" ht="20" customHeight="1">
      <x:c r="A1597" s="6" t="str">
        <x:v>120501_9</x:v>
      </x:c>
      <x:c r="B1597" s="6" t="str">
        <x:v>120501</x:v>
      </x:c>
      <x:c r="C1597" s="6" t="n">
        <x:v>9</x:v>
      </x:c>
      <x:c r="D1597" s="6" t="str">
        <x:v>支离剑</x:v>
      </x:c>
      <x:c r="E1597" s="7" t="str">
        <x:v>对指定敌方单体造成等同于刃130%攻击力的风属性伤害。</x:v>
      </x:c>
      <x:c r="F1597" s="6" t="n">
        <x:v>1.3</x:v>
      </x:c>
      <x:c r="G1597" s="6" t="n">
        <x:v>0</x:v>
      </x:c>
      <x:c r="H1597" s="6" t="n">
        <x:v>0</x:v>
      </x:c>
      <x:c r="I1597" s="6" t="n">
        <x:v>0</x:v>
      </x:c>
      <x:c r="J1597" s="6" t="str">
        <x:v>[1.3]</x:v>
      </x:c>
      <x:c r="K1597" s="7" t="str">
        <x:v>需确认条件及分段</x:v>
      </x:c>
      <x:c r="L1597" s="6" t="str">
        <x:v>https://raw.githubusercontent.com/Mar-7th/StarRailRes/dbe8cdfcfb0bf657b9fe1cf92d5537f118ccb487/index_new/cn/character_skills.json</x:v>
      </x:c>
    </x:row>
    <x:row r="1598" ht="20" customHeight="1">
      <x:c r="A1598" s="6" t="str">
        <x:v>120501_10</x:v>
      </x:c>
      <x:c r="B1598" s="6" t="str">
        <x:v>120501</x:v>
      </x:c>
      <x:c r="C1598" s="6" t="n">
        <x:v>10</x:v>
      </x:c>
      <x:c r="D1598" s="6" t="str">
        <x:v>支离剑</x:v>
      </x:c>
      <x:c r="E1598" s="7" t="str">
        <x:v>对指定敌方单体造成等同于刃140%攻击力的风属性伤害。</x:v>
      </x:c>
      <x:c r="F1598" s="6" t="n">
        <x:v>1.4</x:v>
      </x:c>
      <x:c r="G1598" s="6" t="n">
        <x:v>0</x:v>
      </x:c>
      <x:c r="H1598" s="6" t="n">
        <x:v>0</x:v>
      </x:c>
      <x:c r="I1598" s="6" t="n">
        <x:v>0</x:v>
      </x:c>
      <x:c r="J1598" s="6" t="str">
        <x:v>[1.4]</x:v>
      </x:c>
      <x:c r="K1598" s="7" t="str">
        <x:v>需确认条件及分段</x:v>
      </x:c>
      <x:c r="L1598" s="6" t="str">
        <x:v>https://raw.githubusercontent.com/Mar-7th/StarRailRes/dbe8cdfcfb0bf657b9fe1cf92d5537f118ccb487/index_new/cn/character_skills.json</x:v>
      </x:c>
    </x:row>
    <x:row r="1599" ht="68" customHeight="1">
      <x:c r="A1599" s="6" t="str">
        <x:v>120502_1</x:v>
      </x:c>
      <x:c r="B1599" s="6" t="str">
        <x:v>120502</x:v>
      </x:c>
      <x:c r="C1599" s="6" t="n">
        <x:v>1</x:v>
      </x:c>
      <x:c r="D1599" s="6" t="str">
        <x:v>地狱变</x:v>
      </x:c>
      <x:c r="E1599" s="7" t="str">
        <x:v>消耗等同于刃生命上限30%的生命值，进入【地狱变】状态。
处于【地狱变】状态时无法施放战技，同时使自身造成的伤害提高12%，普攻【支离剑】强化为【无间剑树】，持续3回合。
若当前生命值不足，施放战技时刃的当前生命值降低至1点。
该战技无法恢复能量。施放该战技后，本回合不会结束。</x:v>
      </x:c>
      <x:c r="F1599" s="6" t="n">
        <x:v>0</x:v>
      </x:c>
      <x:c r="G1599" s="6" t="n">
        <x:v>0</x:v>
      </x:c>
      <x:c r="H1599" s="6" t="n">
        <x:v>0</x:v>
      </x:c>
      <x:c r="I1599" s="6" t="n">
        <x:v>0</x:v>
      </x:c>
      <x:c r="J1599" s="6" t="str">
        <x:v>[0.3, 3, 1, 0.12]</x:v>
      </x:c>
      <x:c r="K1599" s="7" t="str">
        <x:v>无首段伤害倍率，请覆盖或设为辅助技能</x:v>
      </x:c>
      <x:c r="L1599" s="6" t="str">
        <x:v>https://raw.githubusercontent.com/Mar-7th/StarRailRes/dbe8cdfcfb0bf657b9fe1cf92d5537f118ccb487/index_new/cn/character_skills.json</x:v>
      </x:c>
    </x:row>
    <x:row r="1600" ht="68" customHeight="1">
      <x:c r="A1600" s="6" t="str">
        <x:v>120502_2</x:v>
      </x:c>
      <x:c r="B1600" s="6" t="str">
        <x:v>120502</x:v>
      </x:c>
      <x:c r="C1600" s="6" t="n">
        <x:v>2</x:v>
      </x:c>
      <x:c r="D1600" s="6" t="str">
        <x:v>地狱变</x:v>
      </x:c>
      <x:c r="E1600" s="7" t="str">
        <x:v>消耗等同于刃生命上限30%的生命值，进入【地狱变】状态。
处于【地狱变】状态时无法施放战技，同时使自身造成的伤害提高14.8%，普攻【支离剑】强化为【无间剑树】，持续3回合。
若当前生命值不足，施放战技时刃的当前生命值降低至1点。
该战技无法恢复能量。施放该战技后，本回合不会结束。</x:v>
      </x:c>
      <x:c r="F1600" s="6" t="n">
        <x:v>0</x:v>
      </x:c>
      <x:c r="G1600" s="6" t="n">
        <x:v>0</x:v>
      </x:c>
      <x:c r="H1600" s="6" t="n">
        <x:v>0</x:v>
      </x:c>
      <x:c r="I1600" s="6" t="n">
        <x:v>0</x:v>
      </x:c>
      <x:c r="J1600" s="6" t="str">
        <x:v>[0.3, 3, 1, 0.148]</x:v>
      </x:c>
      <x:c r="K1600" s="7" t="str">
        <x:v>无首段伤害倍率，请覆盖或设为辅助技能</x:v>
      </x:c>
      <x:c r="L1600" s="6" t="str">
        <x:v>https://raw.githubusercontent.com/Mar-7th/StarRailRes/dbe8cdfcfb0bf657b9fe1cf92d5537f118ccb487/index_new/cn/character_skills.json</x:v>
      </x:c>
    </x:row>
    <x:row r="1601" ht="68" customHeight="1">
      <x:c r="A1601" s="6" t="str">
        <x:v>120502_3</x:v>
      </x:c>
      <x:c r="B1601" s="6" t="str">
        <x:v>120502</x:v>
      </x:c>
      <x:c r="C1601" s="6" t="n">
        <x:v>3</x:v>
      </x:c>
      <x:c r="D1601" s="6" t="str">
        <x:v>地狱变</x:v>
      </x:c>
      <x:c r="E1601" s="7" t="str">
        <x:v>消耗等同于刃生命上限30%的生命值，进入【地狱变】状态。
处于【地狱变】状态时无法施放战技，同时使自身造成的伤害提高17.6%，普攻【支离剑】强化为【无间剑树】，持续3回合。
若当前生命值不足，施放战技时刃的当前生命值降低至1点。
该战技无法恢复能量。施放该战技后，本回合不会结束。</x:v>
      </x:c>
      <x:c r="F1601" s="6" t="n">
        <x:v>0</x:v>
      </x:c>
      <x:c r="G1601" s="6" t="n">
        <x:v>0</x:v>
      </x:c>
      <x:c r="H1601" s="6" t="n">
        <x:v>0</x:v>
      </x:c>
      <x:c r="I1601" s="6" t="n">
        <x:v>0</x:v>
      </x:c>
      <x:c r="J1601" s="6" t="str">
        <x:v>[0.3, 3, 1, 0.176]</x:v>
      </x:c>
      <x:c r="K1601" s="7" t="str">
        <x:v>无首段伤害倍率，请覆盖或设为辅助技能</x:v>
      </x:c>
      <x:c r="L1601" s="6" t="str">
        <x:v>https://raw.githubusercontent.com/Mar-7th/StarRailRes/dbe8cdfcfb0bf657b9fe1cf92d5537f118ccb487/index_new/cn/character_skills.json</x:v>
      </x:c>
    </x:row>
    <x:row r="1602" ht="68" customHeight="1">
      <x:c r="A1602" s="6" t="str">
        <x:v>120502_4</x:v>
      </x:c>
      <x:c r="B1602" s="6" t="str">
        <x:v>120502</x:v>
      </x:c>
      <x:c r="C1602" s="6" t="n">
        <x:v>4</x:v>
      </x:c>
      <x:c r="D1602" s="6" t="str">
        <x:v>地狱变</x:v>
      </x:c>
      <x:c r="E1602" s="7" t="str">
        <x:v>消耗等同于刃生命上限30%的生命值，进入【地狱变】状态。
处于【地狱变】状态时无法施放战技，同时使自身造成的伤害提高20.4%，普攻【支离剑】强化为【无间剑树】，持续3回合。
若当前生命值不足，施放战技时刃的当前生命值降低至1点。
该战技无法恢复能量。施放该战技后，本回合不会结束。</x:v>
      </x:c>
      <x:c r="F1602" s="6" t="n">
        <x:v>0</x:v>
      </x:c>
      <x:c r="G1602" s="6" t="n">
        <x:v>0</x:v>
      </x:c>
      <x:c r="H1602" s="6" t="n">
        <x:v>0</x:v>
      </x:c>
      <x:c r="I1602" s="6" t="n">
        <x:v>0</x:v>
      </x:c>
      <x:c r="J1602" s="6" t="str">
        <x:v>[0.3, 3, 1, 0.204]</x:v>
      </x:c>
      <x:c r="K1602" s="7" t="str">
        <x:v>无首段伤害倍率，请覆盖或设为辅助技能</x:v>
      </x:c>
      <x:c r="L1602" s="6" t="str">
        <x:v>https://raw.githubusercontent.com/Mar-7th/StarRailRes/dbe8cdfcfb0bf657b9fe1cf92d5537f118ccb487/index_new/cn/character_skills.json</x:v>
      </x:c>
    </x:row>
    <x:row r="1603" ht="68" customHeight="1">
      <x:c r="A1603" s="6" t="str">
        <x:v>120502_5</x:v>
      </x:c>
      <x:c r="B1603" s="6" t="str">
        <x:v>120502</x:v>
      </x:c>
      <x:c r="C1603" s="6" t="n">
        <x:v>5</x:v>
      </x:c>
      <x:c r="D1603" s="6" t="str">
        <x:v>地狱变</x:v>
      </x:c>
      <x:c r="E1603" s="7" t="str">
        <x:v>消耗等同于刃生命上限30%的生命值，进入【地狱变】状态。
处于【地狱变】状态时无法施放战技，同时使自身造成的伤害提高23.2%，普攻【支离剑】强化为【无间剑树】，持续3回合。
若当前生命值不足，施放战技时刃的当前生命值降低至1点。
该战技无法恢复能量。施放该战技后，本回合不会结束。</x:v>
      </x:c>
      <x:c r="F1603" s="6" t="n">
        <x:v>0</x:v>
      </x:c>
      <x:c r="G1603" s="6" t="n">
        <x:v>0</x:v>
      </x:c>
      <x:c r="H1603" s="6" t="n">
        <x:v>0</x:v>
      </x:c>
      <x:c r="I1603" s="6" t="n">
        <x:v>0</x:v>
      </x:c>
      <x:c r="J1603" s="6" t="str">
        <x:v>[0.3, 3, 1, 0.232]</x:v>
      </x:c>
      <x:c r="K1603" s="7" t="str">
        <x:v>无首段伤害倍率，请覆盖或设为辅助技能</x:v>
      </x:c>
      <x:c r="L1603" s="6" t="str">
        <x:v>https://raw.githubusercontent.com/Mar-7th/StarRailRes/dbe8cdfcfb0bf657b9fe1cf92d5537f118ccb487/index_new/cn/character_skills.json</x:v>
      </x:c>
    </x:row>
    <x:row r="1604" ht="68" customHeight="1">
      <x:c r="A1604" s="6" t="str">
        <x:v>120502_6</x:v>
      </x:c>
      <x:c r="B1604" s="6" t="str">
        <x:v>120502</x:v>
      </x:c>
      <x:c r="C1604" s="6" t="n">
        <x:v>6</x:v>
      </x:c>
      <x:c r="D1604" s="6" t="str">
        <x:v>地狱变</x:v>
      </x:c>
      <x:c r="E1604" s="7" t="str">
        <x:v>消耗等同于刃生命上限30%的生命值，进入【地狱变】状态。
处于【地狱变】状态时无法施放战技，同时使自身造成的伤害提高26%，普攻【支离剑】强化为【无间剑树】，持续3回合。
若当前生命值不足，施放战技时刃的当前生命值降低至1点。
该战技无法恢复能量。施放该战技后，本回合不会结束。</x:v>
      </x:c>
      <x:c r="F1604" s="6" t="n">
        <x:v>0</x:v>
      </x:c>
      <x:c r="G1604" s="6" t="n">
        <x:v>0</x:v>
      </x:c>
      <x:c r="H1604" s="6" t="n">
        <x:v>0</x:v>
      </x:c>
      <x:c r="I1604" s="6" t="n">
        <x:v>0</x:v>
      </x:c>
      <x:c r="J1604" s="6" t="str">
        <x:v>[0.3, 3, 1, 0.26]</x:v>
      </x:c>
      <x:c r="K1604" s="7" t="str">
        <x:v>无首段伤害倍率，请覆盖或设为辅助技能</x:v>
      </x:c>
      <x:c r="L1604" s="6" t="str">
        <x:v>https://raw.githubusercontent.com/Mar-7th/StarRailRes/dbe8cdfcfb0bf657b9fe1cf92d5537f118ccb487/index_new/cn/character_skills.json</x:v>
      </x:c>
    </x:row>
    <x:row r="1605" ht="68" customHeight="1">
      <x:c r="A1605" s="6" t="str">
        <x:v>120502_7</x:v>
      </x:c>
      <x:c r="B1605" s="6" t="str">
        <x:v>120502</x:v>
      </x:c>
      <x:c r="C1605" s="6" t="n">
        <x:v>7</x:v>
      </x:c>
      <x:c r="D1605" s="6" t="str">
        <x:v>地狱变</x:v>
      </x:c>
      <x:c r="E1605" s="7" t="str">
        <x:v>消耗等同于刃生命上限30%的生命值，进入【地狱变】状态。
处于【地狱变】状态时无法施放战技，同时使自身造成的伤害提高29.5%，普攻【支离剑】强化为【无间剑树】，持续3回合。
若当前生命值不足，施放战技时刃的当前生命值降低至1点。
该战技无法恢复能量。施放该战技后，本回合不会结束。</x:v>
      </x:c>
      <x:c r="F1605" s="6" t="n">
        <x:v>0</x:v>
      </x:c>
      <x:c r="G1605" s="6" t="n">
        <x:v>0</x:v>
      </x:c>
      <x:c r="H1605" s="6" t="n">
        <x:v>0</x:v>
      </x:c>
      <x:c r="I1605" s="6" t="n">
        <x:v>0</x:v>
      </x:c>
      <x:c r="J1605" s="6" t="str">
        <x:v>[0.3, 3, 1, 0.295]</x:v>
      </x:c>
      <x:c r="K1605" s="7" t="str">
        <x:v>无首段伤害倍率，请覆盖或设为辅助技能</x:v>
      </x:c>
      <x:c r="L1605" s="6" t="str">
        <x:v>https://raw.githubusercontent.com/Mar-7th/StarRailRes/dbe8cdfcfb0bf657b9fe1cf92d5537f118ccb487/index_new/cn/character_skills.json</x:v>
      </x:c>
    </x:row>
    <x:row r="1606" ht="68" customHeight="1">
      <x:c r="A1606" s="6" t="str">
        <x:v>120502_8</x:v>
      </x:c>
      <x:c r="B1606" s="6" t="str">
        <x:v>120502</x:v>
      </x:c>
      <x:c r="C1606" s="6" t="n">
        <x:v>8</x:v>
      </x:c>
      <x:c r="D1606" s="6" t="str">
        <x:v>地狱变</x:v>
      </x:c>
      <x:c r="E1606" s="7" t="str">
        <x:v>消耗等同于刃生命上限30%的生命值，进入【地狱变】状态。
处于【地狱变】状态时无法施放战技，同时使自身造成的伤害提高33%，普攻【支离剑】强化为【无间剑树】，持续3回合。
若当前生命值不足，施放战技时刃的当前生命值降低至1点。
该战技无法恢复能量。施放该战技后，本回合不会结束。</x:v>
      </x:c>
      <x:c r="F1606" s="6" t="n">
        <x:v>0</x:v>
      </x:c>
      <x:c r="G1606" s="6" t="n">
        <x:v>0</x:v>
      </x:c>
      <x:c r="H1606" s="6" t="n">
        <x:v>0</x:v>
      </x:c>
      <x:c r="I1606" s="6" t="n">
        <x:v>0</x:v>
      </x:c>
      <x:c r="J1606" s="6" t="str">
        <x:v>[0.3, 3, 1, 0.33]</x:v>
      </x:c>
      <x:c r="K1606" s="7" t="str">
        <x:v>无首段伤害倍率，请覆盖或设为辅助技能</x:v>
      </x:c>
      <x:c r="L1606" s="6" t="str">
        <x:v>https://raw.githubusercontent.com/Mar-7th/StarRailRes/dbe8cdfcfb0bf657b9fe1cf92d5537f118ccb487/index_new/cn/character_skills.json</x:v>
      </x:c>
    </x:row>
    <x:row r="1607" ht="68" customHeight="1">
      <x:c r="A1607" s="6" t="str">
        <x:v>120502_9</x:v>
      </x:c>
      <x:c r="B1607" s="6" t="str">
        <x:v>120502</x:v>
      </x:c>
      <x:c r="C1607" s="6" t="n">
        <x:v>9</x:v>
      </x:c>
      <x:c r="D1607" s="6" t="str">
        <x:v>地狱变</x:v>
      </x:c>
      <x:c r="E1607" s="7" t="str">
        <x:v>消耗等同于刃生命上限30%的生命值，进入【地狱变】状态。
处于【地狱变】状态时无法施放战技，同时使自身造成的伤害提高36.5%，普攻【支离剑】强化为【无间剑树】，持续3回合。
若当前生命值不足，施放战技时刃的当前生命值降低至1点。
该战技无法恢复能量。施放该战技后，本回合不会结束。</x:v>
      </x:c>
      <x:c r="F1607" s="6" t="n">
        <x:v>0</x:v>
      </x:c>
      <x:c r="G1607" s="6" t="n">
        <x:v>0</x:v>
      </x:c>
      <x:c r="H1607" s="6" t="n">
        <x:v>0</x:v>
      </x:c>
      <x:c r="I1607" s="6" t="n">
        <x:v>0</x:v>
      </x:c>
      <x:c r="J1607" s="6" t="str">
        <x:v>[0.3, 3, 1, 0.365]</x:v>
      </x:c>
      <x:c r="K1607" s="7" t="str">
        <x:v>无首段伤害倍率，请覆盖或设为辅助技能</x:v>
      </x:c>
      <x:c r="L1607" s="6" t="str">
        <x:v>https://raw.githubusercontent.com/Mar-7th/StarRailRes/dbe8cdfcfb0bf657b9fe1cf92d5537f118ccb487/index_new/cn/character_skills.json</x:v>
      </x:c>
    </x:row>
    <x:row r="1608" ht="68" customHeight="1">
      <x:c r="A1608" s="6" t="str">
        <x:v>120502_10</x:v>
      </x:c>
      <x:c r="B1608" s="6" t="str">
        <x:v>120502</x:v>
      </x:c>
      <x:c r="C1608" s="6" t="n">
        <x:v>10</x:v>
      </x:c>
      <x:c r="D1608" s="6" t="str">
        <x:v>地狱变</x:v>
      </x:c>
      <x:c r="E1608" s="7" t="str">
        <x:v>消耗等同于刃生命上限30%的生命值，进入【地狱变】状态。
处于【地狱变】状态时无法施放战技，同时使自身造成的伤害提高40%，普攻【支离剑】强化为【无间剑树】，持续3回合。
若当前生命值不足，施放战技时刃的当前生命值降低至1点。
该战技无法恢复能量。施放该战技后，本回合不会结束。</x:v>
      </x:c>
      <x:c r="F1608" s="6" t="n">
        <x:v>0</x:v>
      </x:c>
      <x:c r="G1608" s="6" t="n">
        <x:v>0</x:v>
      </x:c>
      <x:c r="H1608" s="6" t="n">
        <x:v>0</x:v>
      </x:c>
      <x:c r="I1608" s="6" t="n">
        <x:v>0</x:v>
      </x:c>
      <x:c r="J1608" s="6" t="str">
        <x:v>[0.3, 3, 1, 0.4]</x:v>
      </x:c>
      <x:c r="K1608" s="7" t="str">
        <x:v>无首段伤害倍率，请覆盖或设为辅助技能</x:v>
      </x:c>
      <x:c r="L1608" s="6" t="str">
        <x:v>https://raw.githubusercontent.com/Mar-7th/StarRailRes/dbe8cdfcfb0bf657b9fe1cf92d5537f118ccb487/index_new/cn/character_skills.json</x:v>
      </x:c>
    </x:row>
    <x:row r="1609" ht="68" customHeight="1">
      <x:c r="A1609" s="6" t="str">
        <x:v>120502_11</x:v>
      </x:c>
      <x:c r="B1609" s="6" t="str">
        <x:v>120502</x:v>
      </x:c>
      <x:c r="C1609" s="6" t="n">
        <x:v>11</x:v>
      </x:c>
      <x:c r="D1609" s="6" t="str">
        <x:v>地狱变</x:v>
      </x:c>
      <x:c r="E1609" s="7" t="str">
        <x:v>消耗等同于刃生命上限30%的生命值，进入【地狱变】状态。
处于【地狱变】状态时无法施放战技，同时使自身造成的伤害提高42.8%，普攻【支离剑】强化为【无间剑树】，持续3回合。
若当前生命值不足，施放战技时刃的当前生命值降低至1点。
该战技无法恢复能量。施放该战技后，本回合不会结束。</x:v>
      </x:c>
      <x:c r="F1609" s="6" t="n">
        <x:v>0</x:v>
      </x:c>
      <x:c r="G1609" s="6" t="n">
        <x:v>0</x:v>
      </x:c>
      <x:c r="H1609" s="6" t="n">
        <x:v>0</x:v>
      </x:c>
      <x:c r="I1609" s="6" t="n">
        <x:v>0</x:v>
      </x:c>
      <x:c r="J1609" s="6" t="str">
        <x:v>[0.3, 3, 1, 0.428]</x:v>
      </x:c>
      <x:c r="K1609" s="7" t="str">
        <x:v>无首段伤害倍率，请覆盖或设为辅助技能</x:v>
      </x:c>
      <x:c r="L1609" s="6" t="str">
        <x:v>https://raw.githubusercontent.com/Mar-7th/StarRailRes/dbe8cdfcfb0bf657b9fe1cf92d5537f118ccb487/index_new/cn/character_skills.json</x:v>
      </x:c>
    </x:row>
    <x:row r="1610" ht="68" customHeight="1">
      <x:c r="A1610" s="6" t="str">
        <x:v>120502_12</x:v>
      </x:c>
      <x:c r="B1610" s="6" t="str">
        <x:v>120502</x:v>
      </x:c>
      <x:c r="C1610" s="6" t="n">
        <x:v>12</x:v>
      </x:c>
      <x:c r="D1610" s="6" t="str">
        <x:v>地狱变</x:v>
      </x:c>
      <x:c r="E1610" s="7" t="str">
        <x:v>消耗等同于刃生命上限30%的生命值，进入【地狱变】状态。
处于【地狱变】状态时无法施放战技，同时使自身造成的伤害提高45.6%，普攻【支离剑】强化为【无间剑树】，持续3回合。
若当前生命值不足，施放战技时刃的当前生命值降低至1点。
该战技无法恢复能量。施放该战技后，本回合不会结束。</x:v>
      </x:c>
      <x:c r="F1610" s="6" t="n">
        <x:v>0</x:v>
      </x:c>
      <x:c r="G1610" s="6" t="n">
        <x:v>0</x:v>
      </x:c>
      <x:c r="H1610" s="6" t="n">
        <x:v>0</x:v>
      </x:c>
      <x:c r="I1610" s="6" t="n">
        <x:v>0</x:v>
      </x:c>
      <x:c r="J1610" s="6" t="str">
        <x:v>[0.3, 3, 1, 0.456]</x:v>
      </x:c>
      <x:c r="K1610" s="7" t="str">
        <x:v>无首段伤害倍率，请覆盖或设为辅助技能</x:v>
      </x:c>
      <x:c r="L1610" s="6" t="str">
        <x:v>https://raw.githubusercontent.com/Mar-7th/StarRailRes/dbe8cdfcfb0bf657b9fe1cf92d5537f118ccb487/index_new/cn/character_skills.json</x:v>
      </x:c>
    </x:row>
    <x:row r="1611" ht="68" customHeight="1">
      <x:c r="A1611" s="6" t="str">
        <x:v>120502_13</x:v>
      </x:c>
      <x:c r="B1611" s="6" t="str">
        <x:v>120502</x:v>
      </x:c>
      <x:c r="C1611" s="6" t="n">
        <x:v>13</x:v>
      </x:c>
      <x:c r="D1611" s="6" t="str">
        <x:v>地狱变</x:v>
      </x:c>
      <x:c r="E1611" s="7" t="str">
        <x:v>消耗等同于刃生命上限30%的生命值，进入【地狱变】状态。
处于【地狱变】状态时无法施放战技，同时使自身造成的伤害提高48.4%，普攻【支离剑】强化为【无间剑树】，持续3回合。
若当前生命值不足，施放战技时刃的当前生命值降低至1点。
该战技无法恢复能量。施放该战技后，本回合不会结束。</x:v>
      </x:c>
      <x:c r="F1611" s="6" t="n">
        <x:v>0</x:v>
      </x:c>
      <x:c r="G1611" s="6" t="n">
        <x:v>0</x:v>
      </x:c>
      <x:c r="H1611" s="6" t="n">
        <x:v>0</x:v>
      </x:c>
      <x:c r="I1611" s="6" t="n">
        <x:v>0</x:v>
      </x:c>
      <x:c r="J1611" s="6" t="str">
        <x:v>[0.3, 3, 1, 0.484]</x:v>
      </x:c>
      <x:c r="K1611" s="7" t="str">
        <x:v>无首段伤害倍率，请覆盖或设为辅助技能</x:v>
      </x:c>
      <x:c r="L1611" s="6" t="str">
        <x:v>https://raw.githubusercontent.com/Mar-7th/StarRailRes/dbe8cdfcfb0bf657b9fe1cf92d5537f118ccb487/index_new/cn/character_skills.json</x:v>
      </x:c>
    </x:row>
    <x:row r="1612" ht="68" customHeight="1">
      <x:c r="A1612" s="6" t="str">
        <x:v>120502_14</x:v>
      </x:c>
      <x:c r="B1612" s="6" t="str">
        <x:v>120502</x:v>
      </x:c>
      <x:c r="C1612" s="6" t="n">
        <x:v>14</x:v>
      </x:c>
      <x:c r="D1612" s="6" t="str">
        <x:v>地狱变</x:v>
      </x:c>
      <x:c r="E1612" s="7" t="str">
        <x:v>消耗等同于刃生命上限30%的生命值，进入【地狱变】状态。
处于【地狱变】状态时无法施放战技，同时使自身造成的伤害提高51.2%，普攻【支离剑】强化为【无间剑树】，持续3回合。
若当前生命值不足，施放战技时刃的当前生命值降低至1点。
该战技无法恢复能量。施放该战技后，本回合不会结束。</x:v>
      </x:c>
      <x:c r="F1612" s="6" t="n">
        <x:v>0</x:v>
      </x:c>
      <x:c r="G1612" s="6" t="n">
        <x:v>0</x:v>
      </x:c>
      <x:c r="H1612" s="6" t="n">
        <x:v>0</x:v>
      </x:c>
      <x:c r="I1612" s="6" t="n">
        <x:v>0</x:v>
      </x:c>
      <x:c r="J1612" s="6" t="str">
        <x:v>[0.3, 3, 1, 0.512]</x:v>
      </x:c>
      <x:c r="K1612" s="7" t="str">
        <x:v>无首段伤害倍率，请覆盖或设为辅助技能</x:v>
      </x:c>
      <x:c r="L1612" s="6" t="str">
        <x:v>https://raw.githubusercontent.com/Mar-7th/StarRailRes/dbe8cdfcfb0bf657b9fe1cf92d5537f118ccb487/index_new/cn/character_skills.json</x:v>
      </x:c>
    </x:row>
    <x:row r="1613" ht="68" customHeight="1">
      <x:c r="A1613" s="6" t="str">
        <x:v>120502_15</x:v>
      </x:c>
      <x:c r="B1613" s="6" t="str">
        <x:v>120502</x:v>
      </x:c>
      <x:c r="C1613" s="6" t="n">
        <x:v>15</x:v>
      </x:c>
      <x:c r="D1613" s="6" t="str">
        <x:v>地狱变</x:v>
      </x:c>
      <x:c r="E1613" s="7" t="str">
        <x:v>消耗等同于刃生命上限30%的生命值，进入【地狱变】状态。
处于【地狱变】状态时无法施放战技，同时使自身造成的伤害提高54%，普攻【支离剑】强化为【无间剑树】，持续3回合。
若当前生命值不足，施放战技时刃的当前生命值降低至1点。
该战技无法恢复能量。施放该战技后，本回合不会结束。</x:v>
      </x:c>
      <x:c r="F1613" s="6" t="n">
        <x:v>0</x:v>
      </x:c>
      <x:c r="G1613" s="6" t="n">
        <x:v>0</x:v>
      </x:c>
      <x:c r="H1613" s="6" t="n">
        <x:v>0</x:v>
      </x:c>
      <x:c r="I1613" s="6" t="n">
        <x:v>0</x:v>
      </x:c>
      <x:c r="J1613" s="6" t="str">
        <x:v>[0.3, 3, 1, 0.54]</x:v>
      </x:c>
      <x:c r="K1613" s="7" t="str">
        <x:v>无首段伤害倍率，请覆盖或设为辅助技能</x:v>
      </x:c>
      <x:c r="L1613" s="6" t="str">
        <x:v>https://raw.githubusercontent.com/Mar-7th/StarRailRes/dbe8cdfcfb0bf657b9fe1cf92d5537f118ccb487/index_new/cn/character_skills.json</x:v>
      </x:c>
    </x:row>
    <x:row r="1614" ht="68" customHeight="1">
      <x:c r="A1614" s="6" t="str">
        <x:v>120503_1</x:v>
      </x:c>
      <x:c r="B1614" s="6" t="str">
        <x:v>120503</x:v>
      </x:c>
      <x:c r="C1614" s="6" t="n">
        <x:v>1</x:v>
      </x:c>
      <x:c r="D1614" s="6" t="str">
        <x:v>大辟万死</x:v>
      </x:c>
      <x:c r="E1614" s="7" t="str">
        <x:v>将刃的当前生命值转化为生命上限的50%，并对敌方单体造成等同于刃24%攻击力+60%生命上限+60%本场战斗中累计已损失生命值的风属性伤害，同时对其相邻目标造成等同于刃9.6%攻击力+24%生命上限+24%本场战斗中累计已损失生命值的风属性伤害。
本场战斗中累计已损失生命值最高不超过刃生命上限的90%，施放终结技后会清空并进行重新累计。</x:v>
      </x:c>
      <x:c r="F1614" s="6" t="n">
        <x:v>0.33599999999999997</x:v>
      </x:c>
      <x:c r="G1614" s="6" t="n">
        <x:v>0.84</x:v>
      </x:c>
      <x:c r="H1614" s="6" t="n">
        <x:v>0</x:v>
      </x:c>
      <x:c r="I1614" s="6" t="n">
        <x:v>0</x:v>
      </x:c>
      <x:c r="J1614" s="6" t="str">
        <x:v>[0.24, 0.6, 0.096, 0.24, 0.6, 0.24, 0.9]</x:v>
      </x:c>
      <x:c r="K1614" s="7" t="str">
        <x:v>需确认条件及分段</x:v>
      </x:c>
      <x:c r="L1614" s="6" t="str">
        <x:v>https://raw.githubusercontent.com/Mar-7th/StarRailRes/dbe8cdfcfb0bf657b9fe1cf92d5537f118ccb487/index_new/cn/character_skills.json</x:v>
      </x:c>
    </x:row>
    <x:row r="1615" ht="83" customHeight="1">
      <x:c r="A1615" s="6" t="str">
        <x:v>120503_2</x:v>
      </x:c>
      <x:c r="B1615" s="6" t="str">
        <x:v>120503</x:v>
      </x:c>
      <x:c r="C1615" s="6" t="n">
        <x:v>2</x:v>
      </x:c>
      <x:c r="D1615" s="6" t="str">
        <x:v>大辟万死</x:v>
      </x:c>
      <x:c r="E1615" s="7" t="str">
        <x:v>将刃的当前生命值转化为生命上限的50%，并对敌方单体造成等同于刃25.6%攻击力+64%生命上限+64%本场战斗中累计已损失生命值的风属性伤害，同时对其相邻目标造成等同于刃10.24%攻击力+25.6%生命上限+25.6%本场战斗中累计已损失生命值的风属性伤害。
本场战斗中累计已损失生命值最高不超过刃生命上限的90%，施放终结技后会清空并进行重新累计。</x:v>
      </x:c>
      <x:c r="F1615" s="6" t="n">
        <x:v>0.3584</x:v>
      </x:c>
      <x:c r="G1615" s="6" t="n">
        <x:v>0.896</x:v>
      </x:c>
      <x:c r="H1615" s="6" t="n">
        <x:v>0</x:v>
      </x:c>
      <x:c r="I1615" s="6" t="n">
        <x:v>0</x:v>
      </x:c>
      <x:c r="J1615" s="6" t="str">
        <x:v>[0.256, 0.64, 0.1024, 0.256, 0.64, 0.256, 0.9]</x:v>
      </x:c>
      <x:c r="K1615" s="7" t="str">
        <x:v>需确认条件及分段</x:v>
      </x:c>
      <x:c r="L1615" s="6" t="str">
        <x:v>https://raw.githubusercontent.com/Mar-7th/StarRailRes/dbe8cdfcfb0bf657b9fe1cf92d5537f118ccb487/index_new/cn/character_skills.json</x:v>
      </x:c>
    </x:row>
    <x:row r="1616" ht="83" customHeight="1">
      <x:c r="A1616" s="6" t="str">
        <x:v>120503_3</x:v>
      </x:c>
      <x:c r="B1616" s="6" t="str">
        <x:v>120503</x:v>
      </x:c>
      <x:c r="C1616" s="6" t="n">
        <x:v>3</x:v>
      </x:c>
      <x:c r="D1616" s="6" t="str">
        <x:v>大辟万死</x:v>
      </x:c>
      <x:c r="E1616" s="7" t="str">
        <x:v>将刃的当前生命值转化为生命上限的50%，并对敌方单体造成等同于刃27.2%攻击力+68%生命上限+68%本场战斗中累计已损失生命值的风属性伤害，同时对其相邻目标造成等同于刃10.88%攻击力+27.2%生命上限+27.2%本场战斗中累计已损失生命值的风属性伤害。
本场战斗中累计已损失生命值最高不超过刃生命上限的90%，施放终结技后会清空并进行重新累计。</x:v>
      </x:c>
      <x:c r="F1616" s="6" t="n">
        <x:v>0.3808</x:v>
      </x:c>
      <x:c r="G1616" s="6" t="n">
        <x:v>0.9520000000000001</x:v>
      </x:c>
      <x:c r="H1616" s="6" t="n">
        <x:v>0</x:v>
      </x:c>
      <x:c r="I1616" s="6" t="n">
        <x:v>0</x:v>
      </x:c>
      <x:c r="J1616" s="6" t="str">
        <x:v>[0.272, 0.68, 0.1088, 0.272, 0.68, 0.272, 0.9]</x:v>
      </x:c>
      <x:c r="K1616" s="7" t="str">
        <x:v>需确认条件及分段</x:v>
      </x:c>
      <x:c r="L1616" s="6" t="str">
        <x:v>https://raw.githubusercontent.com/Mar-7th/StarRailRes/dbe8cdfcfb0bf657b9fe1cf92d5537f118ccb487/index_new/cn/character_skills.json</x:v>
      </x:c>
    </x:row>
    <x:row r="1617" ht="83" customHeight="1">
      <x:c r="A1617" s="6" t="str">
        <x:v>120503_4</x:v>
      </x:c>
      <x:c r="B1617" s="6" t="str">
        <x:v>120503</x:v>
      </x:c>
      <x:c r="C1617" s="6" t="n">
        <x:v>4</x:v>
      </x:c>
      <x:c r="D1617" s="6" t="str">
        <x:v>大辟万死</x:v>
      </x:c>
      <x:c r="E1617" s="7" t="str">
        <x:v>将刃的当前生命值转化为生命上限的50%，并对敌方单体造成等同于刃28.8%攻击力+72%生命上限+72%本场战斗中累计已损失生命值的风属性伤害，同时对其相邻目标造成等同于刃11.52%攻击力+28.8%生命上限+28.8%本场战斗中累计已损失生命值的风属性伤害。
本场战斗中累计已损失生命值最高不超过刃生命上限的90%，施放终结技后会清空并进行重新累计。</x:v>
      </x:c>
      <x:c r="F1617" s="6" t="n">
        <x:v>0.4032</x:v>
      </x:c>
      <x:c r="G1617" s="6" t="n">
        <x:v>1.008</x:v>
      </x:c>
      <x:c r="H1617" s="6" t="n">
        <x:v>0</x:v>
      </x:c>
      <x:c r="I1617" s="6" t="n">
        <x:v>0</x:v>
      </x:c>
      <x:c r="J1617" s="6" t="str">
        <x:v>[0.288, 0.72, 0.1152, 0.288, 0.72, 0.288, 0.9]</x:v>
      </x:c>
      <x:c r="K1617" s="7" t="str">
        <x:v>需确认条件及分段</x:v>
      </x:c>
      <x:c r="L1617" s="6" t="str">
        <x:v>https://raw.githubusercontent.com/Mar-7th/StarRailRes/dbe8cdfcfb0bf657b9fe1cf92d5537f118ccb487/index_new/cn/character_skills.json</x:v>
      </x:c>
    </x:row>
    <x:row r="1618" ht="83" customHeight="1">
      <x:c r="A1618" s="6" t="str">
        <x:v>120503_5</x:v>
      </x:c>
      <x:c r="B1618" s="6" t="str">
        <x:v>120503</x:v>
      </x:c>
      <x:c r="C1618" s="6" t="n">
        <x:v>5</x:v>
      </x:c>
      <x:c r="D1618" s="6" t="str">
        <x:v>大辟万死</x:v>
      </x:c>
      <x:c r="E1618" s="7" t="str">
        <x:v>将刃的当前生命值转化为生命上限的50%，并对敌方单体造成等同于刃30.4%攻击力+76%生命上限+76%本场战斗中累计已损失生命值的风属性伤害，同时对其相邻目标造成等同于刃12.16%攻击力+30.4%生命上限+30.4%本场战斗中累计已损失生命值的风属性伤害。
本场战斗中累计已损失生命值最高不超过刃生命上限的90%，施放终结技后会清空并进行重新累计。</x:v>
      </x:c>
      <x:c r="F1618" s="6" t="n">
        <x:v>0.4256</x:v>
      </x:c>
      <x:c r="G1618" s="6" t="n">
        <x:v>1.064</x:v>
      </x:c>
      <x:c r="H1618" s="6" t="n">
        <x:v>0</x:v>
      </x:c>
      <x:c r="I1618" s="6" t="n">
        <x:v>0</x:v>
      </x:c>
      <x:c r="J1618" s="6" t="str">
        <x:v>[0.304, 0.76, 0.1216, 0.304, 0.76, 0.304, 0.9]</x:v>
      </x:c>
      <x:c r="K1618" s="7" t="str">
        <x:v>需确认条件及分段</x:v>
      </x:c>
      <x:c r="L1618" s="6" t="str">
        <x:v>https://raw.githubusercontent.com/Mar-7th/StarRailRes/dbe8cdfcfb0bf657b9fe1cf92d5537f118ccb487/index_new/cn/character_skills.json</x:v>
      </x:c>
    </x:row>
    <x:row r="1619" ht="68" customHeight="1">
      <x:c r="A1619" s="6" t="str">
        <x:v>120503_6</x:v>
      </x:c>
      <x:c r="B1619" s="6" t="str">
        <x:v>120503</x:v>
      </x:c>
      <x:c r="C1619" s="6" t="n">
        <x:v>6</x:v>
      </x:c>
      <x:c r="D1619" s="6" t="str">
        <x:v>大辟万死</x:v>
      </x:c>
      <x:c r="E1619" s="7" t="str">
        <x:v>将刃的当前生命值转化为生命上限的50%，并对敌方单体造成等同于刃32%攻击力+80%生命上限+80%本场战斗中累计已损失生命值的风属性伤害，同时对其相邻目标造成等同于刃12.8%攻击力+32%生命上限+32%本场战斗中累计已损失生命值的风属性伤害。
本场战斗中累计已损失生命值最高不超过刃生命上限的90%，施放终结技后会清空并进行重新累计。</x:v>
      </x:c>
      <x:c r="F1619" s="6" t="n">
        <x:v>0.448</x:v>
      </x:c>
      <x:c r="G1619" s="6" t="n">
        <x:v>1.12</x:v>
      </x:c>
      <x:c r="H1619" s="6" t="n">
        <x:v>0</x:v>
      </x:c>
      <x:c r="I1619" s="6" t="n">
        <x:v>0</x:v>
      </x:c>
      <x:c r="J1619" s="6" t="str">
        <x:v>[0.32, 0.8, 0.128, 0.32, 0.8, 0.32, 0.9]</x:v>
      </x:c>
      <x:c r="K1619" s="7" t="str">
        <x:v>需确认条件及分段</x:v>
      </x:c>
      <x:c r="L1619" s="6" t="str">
        <x:v>https://raw.githubusercontent.com/Mar-7th/StarRailRes/dbe8cdfcfb0bf657b9fe1cf92d5537f118ccb487/index_new/cn/character_skills.json</x:v>
      </x:c>
    </x:row>
    <x:row r="1620" ht="68" customHeight="1">
      <x:c r="A1620" s="6" t="str">
        <x:v>120503_7</x:v>
      </x:c>
      <x:c r="B1620" s="6" t="str">
        <x:v>120503</x:v>
      </x:c>
      <x:c r="C1620" s="6" t="n">
        <x:v>7</x:v>
      </x:c>
      <x:c r="D1620" s="6" t="str">
        <x:v>大辟万死</x:v>
      </x:c>
      <x:c r="E1620" s="7" t="str">
        <x:v>将刃的当前生命值转化为生命上限的50%，并对敌方单体造成等同于刃34%攻击力+85%生命上限+85%本场战斗中累计已损失生命值的风属性伤害，同时对其相邻目标造成等同于刃13.6%攻击力+34%生命上限+34%本场战斗中累计已损失生命值的风属性伤害。
本场战斗中累计已损失生命值最高不超过刃生命上限的90%，施放终结技后会清空并进行重新累计。</x:v>
      </x:c>
      <x:c r="F1620" s="6" t="n">
        <x:v>0.47600000000000003</x:v>
      </x:c>
      <x:c r="G1620" s="6" t="n">
        <x:v>1.19</x:v>
      </x:c>
      <x:c r="H1620" s="6" t="n">
        <x:v>0</x:v>
      </x:c>
      <x:c r="I1620" s="6" t="n">
        <x:v>0</x:v>
      </x:c>
      <x:c r="J1620" s="6" t="str">
        <x:v>[0.34, 0.85, 0.136, 0.34, 0.85, 0.34, 0.9]</x:v>
      </x:c>
      <x:c r="K1620" s="7" t="str">
        <x:v>需确认条件及分段</x:v>
      </x:c>
      <x:c r="L1620" s="6" t="str">
        <x:v>https://raw.githubusercontent.com/Mar-7th/StarRailRes/dbe8cdfcfb0bf657b9fe1cf92d5537f118ccb487/index_new/cn/character_skills.json</x:v>
      </x:c>
    </x:row>
    <x:row r="1621" ht="68" customHeight="1">
      <x:c r="A1621" s="6" t="str">
        <x:v>120503_8</x:v>
      </x:c>
      <x:c r="B1621" s="6" t="str">
        <x:v>120503</x:v>
      </x:c>
      <x:c r="C1621" s="6" t="n">
        <x:v>8</x:v>
      </x:c>
      <x:c r="D1621" s="6" t="str">
        <x:v>大辟万死</x:v>
      </x:c>
      <x:c r="E1621" s="7" t="str">
        <x:v>将刃的当前生命值转化为生命上限的50%，并对敌方单体造成等同于刃36%攻击力+90%生命上限+90%本场战斗中累计已损失生命值的风属性伤害，同时对其相邻目标造成等同于刃14.4%攻击力+36%生命上限+36%本场战斗中累计已损失生命值的风属性伤害。
本场战斗中累计已损失生命值最高不超过刃生命上限的90%，施放终结技后会清空并进行重新累计。</x:v>
      </x:c>
      <x:c r="F1621" s="6" t="n">
        <x:v>0.504</x:v>
      </x:c>
      <x:c r="G1621" s="6" t="n">
        <x:v>1.26</x:v>
      </x:c>
      <x:c r="H1621" s="6" t="n">
        <x:v>0</x:v>
      </x:c>
      <x:c r="I1621" s="6" t="n">
        <x:v>0</x:v>
      </x:c>
      <x:c r="J1621" s="6" t="str">
        <x:v>[0.36, 0.9, 0.144, 0.36, 0.9, 0.36, 0.9]</x:v>
      </x:c>
      <x:c r="K1621" s="7" t="str">
        <x:v>需确认条件及分段</x:v>
      </x:c>
      <x:c r="L1621" s="6" t="str">
        <x:v>https://raw.githubusercontent.com/Mar-7th/StarRailRes/dbe8cdfcfb0bf657b9fe1cf92d5537f118ccb487/index_new/cn/character_skills.json</x:v>
      </x:c>
    </x:row>
    <x:row r="1622" ht="68" customHeight="1">
      <x:c r="A1622" s="6" t="str">
        <x:v>120503_9</x:v>
      </x:c>
      <x:c r="B1622" s="6" t="str">
        <x:v>120503</x:v>
      </x:c>
      <x:c r="C1622" s="6" t="n">
        <x:v>9</x:v>
      </x:c>
      <x:c r="D1622" s="6" t="str">
        <x:v>大辟万死</x:v>
      </x:c>
      <x:c r="E1622" s="7" t="str">
        <x:v>将刃的当前生命值转化为生命上限的50%，并对敌方单体造成等同于刃38%攻击力+95%生命上限+95%本场战斗中累计已损失生命值的风属性伤害，同时对其相邻目标造成等同于刃15.2%攻击力+38%生命上限+38%本场战斗中累计已损失生命值的风属性伤害。
本场战斗中累计已损失生命值最高不超过刃生命上限的90%，施放终结技后会清空并进行重新累计。</x:v>
      </x:c>
      <x:c r="F1622" s="6" t="n">
        <x:v>0.532</x:v>
      </x:c>
      <x:c r="G1622" s="6" t="n">
        <x:v>1.33</x:v>
      </x:c>
      <x:c r="H1622" s="6" t="n">
        <x:v>0</x:v>
      </x:c>
      <x:c r="I1622" s="6" t="n">
        <x:v>0</x:v>
      </x:c>
      <x:c r="J1622" s="6" t="str">
        <x:v>[0.38, 0.95, 0.152, 0.38, 0.95, 0.38, 0.9]</x:v>
      </x:c>
      <x:c r="K1622" s="7" t="str">
        <x:v>需确认条件及分段</x:v>
      </x:c>
      <x:c r="L1622" s="6" t="str">
        <x:v>https://raw.githubusercontent.com/Mar-7th/StarRailRes/dbe8cdfcfb0bf657b9fe1cf92d5537f118ccb487/index_new/cn/character_skills.json</x:v>
      </x:c>
    </x:row>
    <x:row r="1623" ht="68" customHeight="1">
      <x:c r="A1623" s="6" t="str">
        <x:v>120503_10</x:v>
      </x:c>
      <x:c r="B1623" s="6" t="str">
        <x:v>120503</x:v>
      </x:c>
      <x:c r="C1623" s="6" t="n">
        <x:v>10</x:v>
      </x:c>
      <x:c r="D1623" s="6" t="str">
        <x:v>大辟万死</x:v>
      </x:c>
      <x:c r="E1623" s="7" t="str">
        <x:v>将刃的当前生命值转化为生命上限的50%，并对敌方单体造成等同于刃40%攻击力+100%生命上限+100%本场战斗中累计已损失生命值的风属性伤害，同时对其相邻目标造成等同于刃16%攻击力+40%生命上限+40%本场战斗中累计已损失生命值的风属性伤害。
本场战斗中累计已损失生命值最高不超过刃生命上限的90%，施放终结技后会清空并进行重新累计。</x:v>
      </x:c>
      <x:c r="F1623" s="6" t="n">
        <x:v>0.56</x:v>
      </x:c>
      <x:c r="G1623" s="6" t="n">
        <x:v>1.4</x:v>
      </x:c>
      <x:c r="H1623" s="6" t="n">
        <x:v>0</x:v>
      </x:c>
      <x:c r="I1623" s="6" t="n">
        <x:v>0</x:v>
      </x:c>
      <x:c r="J1623" s="6" t="str">
        <x:v>[0.4, 1, 0.16, 0.4, 1, 0.4, 0.9]</x:v>
      </x:c>
      <x:c r="K1623" s="7" t="str">
        <x:v>需确认条件及分段</x:v>
      </x:c>
      <x:c r="L1623" s="6" t="str">
        <x:v>https://raw.githubusercontent.com/Mar-7th/StarRailRes/dbe8cdfcfb0bf657b9fe1cf92d5537f118ccb487/index_new/cn/character_skills.json</x:v>
      </x:c>
    </x:row>
    <x:row r="1624" ht="83" customHeight="1">
      <x:c r="A1624" s="6" t="str">
        <x:v>120503_11</x:v>
      </x:c>
      <x:c r="B1624" s="6" t="str">
        <x:v>120503</x:v>
      </x:c>
      <x:c r="C1624" s="6" t="n">
        <x:v>11</x:v>
      </x:c>
      <x:c r="D1624" s="6" t="str">
        <x:v>大辟万死</x:v>
      </x:c>
      <x:c r="E1624" s="7" t="str">
        <x:v>将刃的当前生命值转化为生命上限的50%，并对敌方单体造成等同于刃41.6%攻击力+104%生命上限+104%本场战斗中累计已损失生命值的风属性伤害，同时对其相邻目标造成等同于刃16.64%攻击力+41.6%生命上限+41.6%本场战斗中累计已损失生命值的风属性伤害。
本场战斗中累计已损失生命值最高不超过刃生命上限的90%，施放终结技后会清空并进行重新累计。</x:v>
      </x:c>
      <x:c r="F1624" s="6" t="n">
        <x:v>0.5824</x:v>
      </x:c>
      <x:c r="G1624" s="6" t="n">
        <x:v>1.456</x:v>
      </x:c>
      <x:c r="H1624" s="6" t="n">
        <x:v>0</x:v>
      </x:c>
      <x:c r="I1624" s="6" t="n">
        <x:v>0</x:v>
      </x:c>
      <x:c r="J1624" s="6" t="str">
        <x:v>[0.416, 1.04, 0.1664, 0.416, 1.04, 0.416, 0.9]</x:v>
      </x:c>
      <x:c r="K1624" s="7" t="str">
        <x:v>需确认条件及分段</x:v>
      </x:c>
      <x:c r="L1624" s="6" t="str">
        <x:v>https://raw.githubusercontent.com/Mar-7th/StarRailRes/dbe8cdfcfb0bf657b9fe1cf92d5537f118ccb487/index_new/cn/character_skills.json</x:v>
      </x:c>
    </x:row>
    <x:row r="1625" ht="83" customHeight="1">
      <x:c r="A1625" s="6" t="str">
        <x:v>120503_12</x:v>
      </x:c>
      <x:c r="B1625" s="6" t="str">
        <x:v>120503</x:v>
      </x:c>
      <x:c r="C1625" s="6" t="n">
        <x:v>12</x:v>
      </x:c>
      <x:c r="D1625" s="6" t="str">
        <x:v>大辟万死</x:v>
      </x:c>
      <x:c r="E1625" s="7" t="str">
        <x:v>将刃的当前生命值转化为生命上限的50%，并对敌方单体造成等同于刃43.2%攻击力+108%生命上限+108%本场战斗中累计已损失生命值的风属性伤害，同时对其相邻目标造成等同于刃17.28%攻击力+43.2%生命上限+43.2%本场战斗中累计已损失生命值的风属性伤害。
本场战斗中累计已损失生命值最高不超过刃生命上限的90%，施放终结技后会清空并进行重新累计。</x:v>
      </x:c>
      <x:c r="F1625" s="6" t="n">
        <x:v>0.6048</x:v>
      </x:c>
      <x:c r="G1625" s="6" t="n">
        <x:v>1.512</x:v>
      </x:c>
      <x:c r="H1625" s="6" t="n">
        <x:v>0</x:v>
      </x:c>
      <x:c r="I1625" s="6" t="n">
        <x:v>0</x:v>
      </x:c>
      <x:c r="J1625" s="6" t="str">
        <x:v>[0.432, 1.08, 0.1728, 0.432, 1.08, 0.432, 0.9]</x:v>
      </x:c>
      <x:c r="K1625" s="7" t="str">
        <x:v>需确认条件及分段</x:v>
      </x:c>
      <x:c r="L1625" s="6" t="str">
        <x:v>https://raw.githubusercontent.com/Mar-7th/StarRailRes/dbe8cdfcfb0bf657b9fe1cf92d5537f118ccb487/index_new/cn/character_skills.json</x:v>
      </x:c>
    </x:row>
    <x:row r="1626" ht="83" customHeight="1">
      <x:c r="A1626" s="6" t="str">
        <x:v>120503_13</x:v>
      </x:c>
      <x:c r="B1626" s="6" t="str">
        <x:v>120503</x:v>
      </x:c>
      <x:c r="C1626" s="6" t="n">
        <x:v>13</x:v>
      </x:c>
      <x:c r="D1626" s="6" t="str">
        <x:v>大辟万死</x:v>
      </x:c>
      <x:c r="E1626" s="7" t="str">
        <x:v>将刃的当前生命值转化为生命上限的50%，并对敌方单体造成等同于刃44.8%攻击力+112%生命上限+112%本场战斗中累计已损失生命值的风属性伤害，同时对其相邻目标造成等同于刃17.92%攻击力+44.8%生命上限+44.8%本场战斗中累计已损失生命值的风属性伤害。
本场战斗中累计已损失生命值最高不超过刃生命上限的90%，施放终结技后会清空并进行重新累计。</x:v>
      </x:c>
      <x:c r="F1626" s="6" t="n">
        <x:v>0.6272</x:v>
      </x:c>
      <x:c r="G1626" s="6" t="n">
        <x:v>1.568</x:v>
      </x:c>
      <x:c r="H1626" s="6" t="n">
        <x:v>0</x:v>
      </x:c>
      <x:c r="I1626" s="6" t="n">
        <x:v>0</x:v>
      </x:c>
      <x:c r="J1626" s="6" t="str">
        <x:v>[0.448, 1.12, 0.1792, 0.448, 1.12, 0.448, 0.9]</x:v>
      </x:c>
      <x:c r="K1626" s="7" t="str">
        <x:v>需确认条件及分段</x:v>
      </x:c>
      <x:c r="L1626" s="6" t="str">
        <x:v>https://raw.githubusercontent.com/Mar-7th/StarRailRes/dbe8cdfcfb0bf657b9fe1cf92d5537f118ccb487/index_new/cn/character_skills.json</x:v>
      </x:c>
    </x:row>
    <x:row r="1627" ht="83" customHeight="1">
      <x:c r="A1627" s="6" t="str">
        <x:v>120503_14</x:v>
      </x:c>
      <x:c r="B1627" s="6" t="str">
        <x:v>120503</x:v>
      </x:c>
      <x:c r="C1627" s="6" t="n">
        <x:v>14</x:v>
      </x:c>
      <x:c r="D1627" s="6" t="str">
        <x:v>大辟万死</x:v>
      </x:c>
      <x:c r="E1627" s="7" t="str">
        <x:v>将刃的当前生命值转化为生命上限的50%，并对敌方单体造成等同于刃46.4%攻击力+116%生命上限+116%本场战斗中累计已损失生命值的风属性伤害，同时对其相邻目标造成等同于刃18.56%攻击力+46.4%生命上限+46.4%本场战斗中累计已损失生命值的风属性伤害。
本场战斗中累计已损失生命值最高不超过刃生命上限的90%，施放终结技后会清空并进行重新累计。</x:v>
      </x:c>
      <x:c r="F1627" s="6" t="n">
        <x:v>0.6496</x:v>
      </x:c>
      <x:c r="G1627" s="6" t="n">
        <x:v>1.6239999999999999</x:v>
      </x:c>
      <x:c r="H1627" s="6" t="n">
        <x:v>0</x:v>
      </x:c>
      <x:c r="I1627" s="6" t="n">
        <x:v>0</x:v>
      </x:c>
      <x:c r="J1627" s="6" t="str">
        <x:v>[0.464, 1.16, 0.1856, 0.464, 1.16, 0.464, 0.9]</x:v>
      </x:c>
      <x:c r="K1627" s="7" t="str">
        <x:v>需确认条件及分段</x:v>
      </x:c>
      <x:c r="L1627" s="6" t="str">
        <x:v>https://raw.githubusercontent.com/Mar-7th/StarRailRes/dbe8cdfcfb0bf657b9fe1cf92d5537f118ccb487/index_new/cn/character_skills.json</x:v>
      </x:c>
    </x:row>
    <x:row r="1628" ht="68" customHeight="1">
      <x:c r="A1628" s="6" t="str">
        <x:v>120503_15</x:v>
      </x:c>
      <x:c r="B1628" s="6" t="str">
        <x:v>120503</x:v>
      </x:c>
      <x:c r="C1628" s="6" t="n">
        <x:v>15</x:v>
      </x:c>
      <x:c r="D1628" s="6" t="str">
        <x:v>大辟万死</x:v>
      </x:c>
      <x:c r="E1628" s="7" t="str">
        <x:v>将刃的当前生命值转化为生命上限的50%，并对敌方单体造成等同于刃48%攻击力+120%生命上限+120%本场战斗中累计已损失生命值的风属性伤害，同时对其相邻目标造成等同于刃19.2%攻击力+48%生命上限+48%本场战斗中累计已损失生命值的风属性伤害。
本场战斗中累计已损失生命值最高不超过刃生命上限的90%，施放终结技后会清空并进行重新累计。</x:v>
      </x:c>
      <x:c r="F1628" s="6" t="n">
        <x:v>0.6719999999999999</x:v>
      </x:c>
      <x:c r="G1628" s="6" t="n">
        <x:v>1.68</x:v>
      </x:c>
      <x:c r="H1628" s="6" t="n">
        <x:v>0</x:v>
      </x:c>
      <x:c r="I1628" s="6" t="n">
        <x:v>0</x:v>
      </x:c>
      <x:c r="J1628" s="6" t="str">
        <x:v>[0.48, 1.2, 0.192, 0.48, 1.2, 0.48, 0.9]</x:v>
      </x:c>
      <x:c r="K1628" s="7" t="str">
        <x:v>需确认条件及分段</x:v>
      </x:c>
      <x:c r="L1628" s="6" t="str">
        <x:v>https://raw.githubusercontent.com/Mar-7th/StarRailRes/dbe8cdfcfb0bf657b9fe1cf92d5537f118ccb487/index_new/cn/character_skills.json</x:v>
      </x:c>
    </x:row>
    <x:row r="1629" ht="53" customHeight="1">
      <x:c r="A1629" s="6" t="str">
        <x:v>120504_1</x:v>
      </x:c>
      <x:c r="B1629" s="6" t="str">
        <x:v>120504</x:v>
      </x:c>
      <x:c r="C1629" s="6" t="n">
        <x:v>1</x:v>
      </x:c>
      <x:c r="D1629" s="6" t="str">
        <x:v>倏忽恩赐</x:v>
      </x:c>
      <x:c r="E1629" s="7" t="str">
        <x:v>刃受到伤害或消耗生命值时，获得1层充能，最多叠加5层。该效果每次受到攻击最多叠加1层。
当充能叠加至上限时，立即对敌方全体施放1次追加攻击，造成等同于刃22%攻击力+55%生命上限的风属性伤害并回复等同于刃生命上限25%的生命值，施放追加攻击后，消耗所有充能。</x:v>
      </x:c>
      <x:c r="F1629" s="6" t="n">
        <x:v>0</x:v>
      </x:c>
      <x:c r="G1629" s="6" t="n">
        <x:v>0</x:v>
      </x:c>
      <x:c r="H1629" s="6" t="n">
        <x:v>0</x:v>
      </x:c>
      <x:c r="I1629" s="6" t="n">
        <x:v>0</x:v>
      </x:c>
      <x:c r="J1629" s="6" t="str">
        <x:v>[3, 0.22, 0.25, 0.55]</x:v>
      </x:c>
      <x:c r="K1629" s="7" t="str">
        <x:v>无首段伤害倍率，请覆盖或设为辅助技能</x:v>
      </x:c>
      <x:c r="L1629" s="6" t="str">
        <x:v>https://raw.githubusercontent.com/Mar-7th/StarRailRes/dbe8cdfcfb0bf657b9fe1cf92d5537f118ccb487/index_new/cn/character_skills.json</x:v>
      </x:c>
    </x:row>
    <x:row r="1630" ht="68" customHeight="1">
      <x:c r="A1630" s="6" t="str">
        <x:v>120504_2</x:v>
      </x:c>
      <x:c r="B1630" s="6" t="str">
        <x:v>120504</x:v>
      </x:c>
      <x:c r="C1630" s="6" t="n">
        <x:v>2</x:v>
      </x:c>
      <x:c r="D1630" s="6" t="str">
        <x:v>倏忽恩赐</x:v>
      </x:c>
      <x:c r="E1630" s="7" t="str">
        <x:v>刃受到伤害或消耗生命值时，获得1层充能，最多叠加5层。该效果每次受到攻击最多叠加1层。
当充能叠加至上限时，立即对敌方全体施放1次追加攻击，造成等同于刃24.2%攻击力+60.5%生命上限的风属性伤害并回复等同于刃生命上限25%的生命值，施放追加攻击后，消耗所有充能。</x:v>
      </x:c>
      <x:c r="F1630" s="6" t="n">
        <x:v>0</x:v>
      </x:c>
      <x:c r="G1630" s="6" t="n">
        <x:v>0</x:v>
      </x:c>
      <x:c r="H1630" s="6" t="n">
        <x:v>0</x:v>
      </x:c>
      <x:c r="I1630" s="6" t="n">
        <x:v>0</x:v>
      </x:c>
      <x:c r="J1630" s="6" t="str">
        <x:v>[3, 0.242, 0.25, 0.605]</x:v>
      </x:c>
      <x:c r="K1630" s="7" t="str">
        <x:v>无首段伤害倍率，请覆盖或设为辅助技能</x:v>
      </x:c>
      <x:c r="L1630" s="6" t="str">
        <x:v>https://raw.githubusercontent.com/Mar-7th/StarRailRes/dbe8cdfcfb0bf657b9fe1cf92d5537f118ccb487/index_new/cn/character_skills.json</x:v>
      </x:c>
    </x:row>
    <x:row r="1631" ht="53" customHeight="1">
      <x:c r="A1631" s="6" t="str">
        <x:v>120504_3</x:v>
      </x:c>
      <x:c r="B1631" s="6" t="str">
        <x:v>120504</x:v>
      </x:c>
      <x:c r="C1631" s="6" t="n">
        <x:v>3</x:v>
      </x:c>
      <x:c r="D1631" s="6" t="str">
        <x:v>倏忽恩赐</x:v>
      </x:c>
      <x:c r="E1631" s="7" t="str">
        <x:v>刃受到伤害或消耗生命值时，获得1层充能，最多叠加5层。该效果每次受到攻击最多叠加1层。
当充能叠加至上限时，立即对敌方全体施放1次追加攻击，造成等同于刃26.4%攻击力+66%生命上限的风属性伤害并回复等同于刃生命上限25%的生命值，施放追加攻击后，消耗所有充能。</x:v>
      </x:c>
      <x:c r="F1631" s="6" t="n">
        <x:v>0</x:v>
      </x:c>
      <x:c r="G1631" s="6" t="n">
        <x:v>0</x:v>
      </x:c>
      <x:c r="H1631" s="6" t="n">
        <x:v>0</x:v>
      </x:c>
      <x:c r="I1631" s="6" t="n">
        <x:v>0</x:v>
      </x:c>
      <x:c r="J1631" s="6" t="str">
        <x:v>[3, 0.264, 0.25, 0.66]</x:v>
      </x:c>
      <x:c r="K1631" s="7" t="str">
        <x:v>无首段伤害倍率，请覆盖或设为辅助技能</x:v>
      </x:c>
      <x:c r="L1631" s="6" t="str">
        <x:v>https://raw.githubusercontent.com/Mar-7th/StarRailRes/dbe8cdfcfb0bf657b9fe1cf92d5537f118ccb487/index_new/cn/character_skills.json</x:v>
      </x:c>
    </x:row>
    <x:row r="1632" ht="68" customHeight="1">
      <x:c r="A1632" s="6" t="str">
        <x:v>120504_4</x:v>
      </x:c>
      <x:c r="B1632" s="6" t="str">
        <x:v>120504</x:v>
      </x:c>
      <x:c r="C1632" s="6" t="n">
        <x:v>4</x:v>
      </x:c>
      <x:c r="D1632" s="6" t="str">
        <x:v>倏忽恩赐</x:v>
      </x:c>
      <x:c r="E1632" s="7" t="str">
        <x:v>刃受到伤害或消耗生命值时，获得1层充能，最多叠加5层。该效果每次受到攻击最多叠加1层。
当充能叠加至上限时，立即对敌方全体施放1次追加攻击，造成等同于刃28.6%攻击力+71.5%生命上限的风属性伤害并回复等同于刃生命上限25%的生命值，施放追加攻击后，消耗所有充能。</x:v>
      </x:c>
      <x:c r="F1632" s="6" t="n">
        <x:v>0</x:v>
      </x:c>
      <x:c r="G1632" s="6" t="n">
        <x:v>0</x:v>
      </x:c>
      <x:c r="H1632" s="6" t="n">
        <x:v>0</x:v>
      </x:c>
      <x:c r="I1632" s="6" t="n">
        <x:v>0</x:v>
      </x:c>
      <x:c r="J1632" s="6" t="str">
        <x:v>[3, 0.286, 0.25, 0.715]</x:v>
      </x:c>
      <x:c r="K1632" s="7" t="str">
        <x:v>无首段伤害倍率，请覆盖或设为辅助技能</x:v>
      </x:c>
      <x:c r="L1632" s="6" t="str">
        <x:v>https://raw.githubusercontent.com/Mar-7th/StarRailRes/dbe8cdfcfb0bf657b9fe1cf92d5537f118ccb487/index_new/cn/character_skills.json</x:v>
      </x:c>
    </x:row>
    <x:row r="1633" ht="53" customHeight="1">
      <x:c r="A1633" s="6" t="str">
        <x:v>120504_5</x:v>
      </x:c>
      <x:c r="B1633" s="6" t="str">
        <x:v>120504</x:v>
      </x:c>
      <x:c r="C1633" s="6" t="n">
        <x:v>5</x:v>
      </x:c>
      <x:c r="D1633" s="6" t="str">
        <x:v>倏忽恩赐</x:v>
      </x:c>
      <x:c r="E1633" s="7" t="str">
        <x:v>刃受到伤害或消耗生命值时，获得1层充能，最多叠加5层。该效果每次受到攻击最多叠加1层。
当充能叠加至上限时，立即对敌方全体施放1次追加攻击，造成等同于刃30.8%攻击力+77%生命上限的风属性伤害并回复等同于刃生命上限25%的生命值，施放追加攻击后，消耗所有充能。</x:v>
      </x:c>
      <x:c r="F1633" s="6" t="n">
        <x:v>0</x:v>
      </x:c>
      <x:c r="G1633" s="6" t="n">
        <x:v>0</x:v>
      </x:c>
      <x:c r="H1633" s="6" t="n">
        <x:v>0</x:v>
      </x:c>
      <x:c r="I1633" s="6" t="n">
        <x:v>0</x:v>
      </x:c>
      <x:c r="J1633" s="6" t="str">
        <x:v>[3, 0.308, 0.25, 0.77]</x:v>
      </x:c>
      <x:c r="K1633" s="7" t="str">
        <x:v>无首段伤害倍率，请覆盖或设为辅助技能</x:v>
      </x:c>
      <x:c r="L1633" s="6" t="str">
        <x:v>https://raw.githubusercontent.com/Mar-7th/StarRailRes/dbe8cdfcfb0bf657b9fe1cf92d5537f118ccb487/index_new/cn/character_skills.json</x:v>
      </x:c>
    </x:row>
    <x:row r="1634" ht="53" customHeight="1">
      <x:c r="A1634" s="6" t="str">
        <x:v>120504_6</x:v>
      </x:c>
      <x:c r="B1634" s="6" t="str">
        <x:v>120504</x:v>
      </x:c>
      <x:c r="C1634" s="6" t="n">
        <x:v>6</x:v>
      </x:c>
      <x:c r="D1634" s="6" t="str">
        <x:v>倏忽恩赐</x:v>
      </x:c>
      <x:c r="E1634" s="7" t="str">
        <x:v>刃受到伤害或消耗生命值时，获得1层充能，最多叠加5层。该效果每次受到攻击最多叠加1层。
当充能叠加至上限时，立即对敌方全体施放1次追加攻击，造成等同于刃33%攻击力+82.5%生命上限的风属性伤害并回复等同于刃生命上限25%的生命值，施放追加攻击后，消耗所有充能。</x:v>
      </x:c>
      <x:c r="F1634" s="6" t="n">
        <x:v>0</x:v>
      </x:c>
      <x:c r="G1634" s="6" t="n">
        <x:v>0</x:v>
      </x:c>
      <x:c r="H1634" s="6" t="n">
        <x:v>0</x:v>
      </x:c>
      <x:c r="I1634" s="6" t="n">
        <x:v>0</x:v>
      </x:c>
      <x:c r="J1634" s="6" t="str">
        <x:v>[3, 0.33, 0.25, 0.825]</x:v>
      </x:c>
      <x:c r="K1634" s="7" t="str">
        <x:v>无首段伤害倍率，请覆盖或设为辅助技能</x:v>
      </x:c>
      <x:c r="L1634" s="6" t="str">
        <x:v>https://raw.githubusercontent.com/Mar-7th/StarRailRes/dbe8cdfcfb0bf657b9fe1cf92d5537f118ccb487/index_new/cn/character_skills.json</x:v>
      </x:c>
    </x:row>
    <x:row r="1635" ht="68" customHeight="1">
      <x:c r="A1635" s="6" t="str">
        <x:v>120504_7</x:v>
      </x:c>
      <x:c r="B1635" s="6" t="str">
        <x:v>120504</x:v>
      </x:c>
      <x:c r="C1635" s="6" t="n">
        <x:v>7</x:v>
      </x:c>
      <x:c r="D1635" s="6" t="str">
        <x:v>倏忽恩赐</x:v>
      </x:c>
      <x:c r="E1635" s="7" t="str">
        <x:v>刃受到伤害或消耗生命值时，获得1层充能，最多叠加5层。该效果每次受到攻击最多叠加1层。
当充能叠加至上限时，立即对敌方全体施放1次追加攻击，造成等同于刃35.75%攻击力+89.38%生命上限的风属性伤害并回复等同于刃生命上限25%的生命值，施放追加攻击后，消耗所有充能。</x:v>
      </x:c>
      <x:c r="F1635" s="6" t="n">
        <x:v>0</x:v>
      </x:c>
      <x:c r="G1635" s="6" t="n">
        <x:v>0</x:v>
      </x:c>
      <x:c r="H1635" s="6" t="n">
        <x:v>0</x:v>
      </x:c>
      <x:c r="I1635" s="6" t="n">
        <x:v>0</x:v>
      </x:c>
      <x:c r="J1635" s="6" t="str">
        <x:v>[3, 0.3575, 0.25, 0.8938]</x:v>
      </x:c>
      <x:c r="K1635" s="7" t="str">
        <x:v>无首段伤害倍率，请覆盖或设为辅助技能</x:v>
      </x:c>
      <x:c r="L1635" s="6" t="str">
        <x:v>https://raw.githubusercontent.com/Mar-7th/StarRailRes/dbe8cdfcfb0bf657b9fe1cf92d5537f118ccb487/index_new/cn/character_skills.json</x:v>
      </x:c>
    </x:row>
    <x:row r="1636" ht="68" customHeight="1">
      <x:c r="A1636" s="6" t="str">
        <x:v>120504_8</x:v>
      </x:c>
      <x:c r="B1636" s="6" t="str">
        <x:v>120504</x:v>
      </x:c>
      <x:c r="C1636" s="6" t="n">
        <x:v>8</x:v>
      </x:c>
      <x:c r="D1636" s="6" t="str">
        <x:v>倏忽恩赐</x:v>
      </x:c>
      <x:c r="E1636" s="7" t="str">
        <x:v>刃受到伤害或消耗生命值时，获得1层充能，最多叠加5层。该效果每次受到攻击最多叠加1层。
当充能叠加至上限时，立即对敌方全体施放1次追加攻击，造成等同于刃38.5%攻击力+96.25%生命上限的风属性伤害并回复等同于刃生命上限25%的生命值，施放追加攻击后，消耗所有充能。</x:v>
      </x:c>
      <x:c r="F1636" s="6" t="n">
        <x:v>0</x:v>
      </x:c>
      <x:c r="G1636" s="6" t="n">
        <x:v>0</x:v>
      </x:c>
      <x:c r="H1636" s="6" t="n">
        <x:v>0</x:v>
      </x:c>
      <x:c r="I1636" s="6" t="n">
        <x:v>0</x:v>
      </x:c>
      <x:c r="J1636" s="6" t="str">
        <x:v>[3, 0.385, 0.25, 0.9625]</x:v>
      </x:c>
      <x:c r="K1636" s="7" t="str">
        <x:v>无首段伤害倍率，请覆盖或设为辅助技能</x:v>
      </x:c>
      <x:c r="L1636" s="6" t="str">
        <x:v>https://raw.githubusercontent.com/Mar-7th/StarRailRes/dbe8cdfcfb0bf657b9fe1cf92d5537f118ccb487/index_new/cn/character_skills.json</x:v>
      </x:c>
    </x:row>
    <x:row r="1637" ht="68" customHeight="1">
      <x:c r="A1637" s="6" t="str">
        <x:v>120504_9</x:v>
      </x:c>
      <x:c r="B1637" s="6" t="str">
        <x:v>120504</x:v>
      </x:c>
      <x:c r="C1637" s="6" t="n">
        <x:v>9</x:v>
      </x:c>
      <x:c r="D1637" s="6" t="str">
        <x:v>倏忽恩赐</x:v>
      </x:c>
      <x:c r="E1637" s="7" t="str">
        <x:v>刃受到伤害或消耗生命值时，获得1层充能，最多叠加5层。该效果每次受到攻击最多叠加1层。
当充能叠加至上限时，立即对敌方全体施放1次追加攻击，造成等同于刃41.25%攻击力+103.12%生命上限的风属性伤害并回复等同于刃生命上限25%的生命值，施放追加攻击后，消耗所有充能。</x:v>
      </x:c>
      <x:c r="F1637" s="6" t="n">
        <x:v>0</x:v>
      </x:c>
      <x:c r="G1637" s="6" t="n">
        <x:v>0</x:v>
      </x:c>
      <x:c r="H1637" s="6" t="n">
        <x:v>0</x:v>
      </x:c>
      <x:c r="I1637" s="6" t="n">
        <x:v>0</x:v>
      </x:c>
      <x:c r="J1637" s="6" t="str">
        <x:v>[3, 0.4125, 0.25, 1.0312]</x:v>
      </x:c>
      <x:c r="K1637" s="7" t="str">
        <x:v>无首段伤害倍率，请覆盖或设为辅助技能</x:v>
      </x:c>
      <x:c r="L1637" s="6" t="str">
        <x:v>https://raw.githubusercontent.com/Mar-7th/StarRailRes/dbe8cdfcfb0bf657b9fe1cf92d5537f118ccb487/index_new/cn/character_skills.json</x:v>
      </x:c>
    </x:row>
    <x:row r="1638" ht="53" customHeight="1">
      <x:c r="A1638" s="6" t="str">
        <x:v>120504_10</x:v>
      </x:c>
      <x:c r="B1638" s="6" t="str">
        <x:v>120504</x:v>
      </x:c>
      <x:c r="C1638" s="6" t="n">
        <x:v>10</x:v>
      </x:c>
      <x:c r="D1638" s="6" t="str">
        <x:v>倏忽恩赐</x:v>
      </x:c>
      <x:c r="E1638" s="7" t="str">
        <x:v>刃受到伤害或消耗生命值时，获得1层充能，最多叠加5层。该效果每次受到攻击最多叠加1层。
当充能叠加至上限时，立即对敌方全体施放1次追加攻击，造成等同于刃44%攻击力+110%生命上限的风属性伤害并回复等同于刃生命上限25%的生命值，施放追加攻击后，消耗所有充能。</x:v>
      </x:c>
      <x:c r="F1638" s="6" t="n">
        <x:v>0</x:v>
      </x:c>
      <x:c r="G1638" s="6" t="n">
        <x:v>0</x:v>
      </x:c>
      <x:c r="H1638" s="6" t="n">
        <x:v>0</x:v>
      </x:c>
      <x:c r="I1638" s="6" t="n">
        <x:v>0</x:v>
      </x:c>
      <x:c r="J1638" s="6" t="str">
        <x:v>[3, 0.44, 0.25, 1.1]</x:v>
      </x:c>
      <x:c r="K1638" s="7" t="str">
        <x:v>无首段伤害倍率，请覆盖或设为辅助技能</x:v>
      </x:c>
      <x:c r="L1638" s="6" t="str">
        <x:v>https://raw.githubusercontent.com/Mar-7th/StarRailRes/dbe8cdfcfb0bf657b9fe1cf92d5537f118ccb487/index_new/cn/character_skills.json</x:v>
      </x:c>
    </x:row>
    <x:row r="1639" ht="68" customHeight="1">
      <x:c r="A1639" s="6" t="str">
        <x:v>120504_11</x:v>
      </x:c>
      <x:c r="B1639" s="6" t="str">
        <x:v>120504</x:v>
      </x:c>
      <x:c r="C1639" s="6" t="n">
        <x:v>11</x:v>
      </x:c>
      <x:c r="D1639" s="6" t="str">
        <x:v>倏忽恩赐</x:v>
      </x:c>
      <x:c r="E1639" s="7" t="str">
        <x:v>刃受到伤害或消耗生命值时，获得1层充能，最多叠加5层。该效果每次受到攻击最多叠加1层。
当充能叠加至上限时，立即对敌方全体施放1次追加攻击，造成等同于刃46.2%攻击力+115.5%生命上限的风属性伤害并回复等同于刃生命上限25%的生命值，施放追加攻击后，消耗所有充能。</x:v>
      </x:c>
      <x:c r="F1639" s="6" t="n">
        <x:v>0</x:v>
      </x:c>
      <x:c r="G1639" s="6" t="n">
        <x:v>0</x:v>
      </x:c>
      <x:c r="H1639" s="6" t="n">
        <x:v>0</x:v>
      </x:c>
      <x:c r="I1639" s="6" t="n">
        <x:v>0</x:v>
      </x:c>
      <x:c r="J1639" s="6" t="str">
        <x:v>[3, 0.462, 0.25, 1.155]</x:v>
      </x:c>
      <x:c r="K1639" s="7" t="str">
        <x:v>无首段伤害倍率，请覆盖或设为辅助技能</x:v>
      </x:c>
      <x:c r="L1639" s="6" t="str">
        <x:v>https://raw.githubusercontent.com/Mar-7th/StarRailRes/dbe8cdfcfb0bf657b9fe1cf92d5537f118ccb487/index_new/cn/character_skills.json</x:v>
      </x:c>
    </x:row>
    <x:row r="1640" ht="68" customHeight="1">
      <x:c r="A1640" s="6" t="str">
        <x:v>120504_12</x:v>
      </x:c>
      <x:c r="B1640" s="6" t="str">
        <x:v>120504</x:v>
      </x:c>
      <x:c r="C1640" s="6" t="n">
        <x:v>12</x:v>
      </x:c>
      <x:c r="D1640" s="6" t="str">
        <x:v>倏忽恩赐</x:v>
      </x:c>
      <x:c r="E1640" s="7" t="str">
        <x:v>刃受到伤害或消耗生命值时，获得1层充能，最多叠加5层。该效果每次受到攻击最多叠加1层。
当充能叠加至上限时，立即对敌方全体施放1次追加攻击，造成等同于刃48.4%攻击力+121%生命上限的风属性伤害并回复等同于刃生命上限25%的生命值，施放追加攻击后，消耗所有充能。</x:v>
      </x:c>
      <x:c r="F1640" s="6" t="n">
        <x:v>0</x:v>
      </x:c>
      <x:c r="G1640" s="6" t="n">
        <x:v>0</x:v>
      </x:c>
      <x:c r="H1640" s="6" t="n">
        <x:v>0</x:v>
      </x:c>
      <x:c r="I1640" s="6" t="n">
        <x:v>0</x:v>
      </x:c>
      <x:c r="J1640" s="6" t="str">
        <x:v>[3, 0.484, 0.25, 1.21]</x:v>
      </x:c>
      <x:c r="K1640" s="7" t="str">
        <x:v>无首段伤害倍率，请覆盖或设为辅助技能</x:v>
      </x:c>
      <x:c r="L1640" s="6" t="str">
        <x:v>https://raw.githubusercontent.com/Mar-7th/StarRailRes/dbe8cdfcfb0bf657b9fe1cf92d5537f118ccb487/index_new/cn/character_skills.json</x:v>
      </x:c>
    </x:row>
    <x:row r="1641" ht="68" customHeight="1">
      <x:c r="A1641" s="6" t="str">
        <x:v>120504_13</x:v>
      </x:c>
      <x:c r="B1641" s="6" t="str">
        <x:v>120504</x:v>
      </x:c>
      <x:c r="C1641" s="6" t="n">
        <x:v>13</x:v>
      </x:c>
      <x:c r="D1641" s="6" t="str">
        <x:v>倏忽恩赐</x:v>
      </x:c>
      <x:c r="E1641" s="7" t="str">
        <x:v>刃受到伤害或消耗生命值时，获得1层充能，最多叠加5层。该效果每次受到攻击最多叠加1层。
当充能叠加至上限时，立即对敌方全体施放1次追加攻击，造成等同于刃50.6%攻击力+126.5%生命上限的风属性伤害并回复等同于刃生命上限25%的生命值，施放追加攻击后，消耗所有充能。</x:v>
      </x:c>
      <x:c r="F1641" s="6" t="n">
        <x:v>0</x:v>
      </x:c>
      <x:c r="G1641" s="6" t="n">
        <x:v>0</x:v>
      </x:c>
      <x:c r="H1641" s="6" t="n">
        <x:v>0</x:v>
      </x:c>
      <x:c r="I1641" s="6" t="n">
        <x:v>0</x:v>
      </x:c>
      <x:c r="J1641" s="6" t="str">
        <x:v>[3, 0.506, 0.25, 1.265]</x:v>
      </x:c>
      <x:c r="K1641" s="7" t="str">
        <x:v>无首段伤害倍率，请覆盖或设为辅助技能</x:v>
      </x:c>
      <x:c r="L1641" s="6" t="str">
        <x:v>https://raw.githubusercontent.com/Mar-7th/StarRailRes/dbe8cdfcfb0bf657b9fe1cf92d5537f118ccb487/index_new/cn/character_skills.json</x:v>
      </x:c>
    </x:row>
    <x:row r="1642" ht="68" customHeight="1">
      <x:c r="A1642" s="6" t="str">
        <x:v>120504_14</x:v>
      </x:c>
      <x:c r="B1642" s="6" t="str">
        <x:v>120504</x:v>
      </x:c>
      <x:c r="C1642" s="6" t="n">
        <x:v>14</x:v>
      </x:c>
      <x:c r="D1642" s="6" t="str">
        <x:v>倏忽恩赐</x:v>
      </x:c>
      <x:c r="E1642" s="7" t="str">
        <x:v>刃受到伤害或消耗生命值时，获得1层充能，最多叠加5层。该效果每次受到攻击最多叠加1层。
当充能叠加至上限时，立即对敌方全体施放1次追加攻击，造成等同于刃52.8%攻击力+132%生命上限的风属性伤害并回复等同于刃生命上限25%的生命值，施放追加攻击后，消耗所有充能。</x:v>
      </x:c>
      <x:c r="F1642" s="6" t="n">
        <x:v>0</x:v>
      </x:c>
      <x:c r="G1642" s="6" t="n">
        <x:v>0</x:v>
      </x:c>
      <x:c r="H1642" s="6" t="n">
        <x:v>0</x:v>
      </x:c>
      <x:c r="I1642" s="6" t="n">
        <x:v>0</x:v>
      </x:c>
      <x:c r="J1642" s="6" t="str">
        <x:v>[3, 0.528, 0.25, 1.32]</x:v>
      </x:c>
      <x:c r="K1642" s="7" t="str">
        <x:v>无首段伤害倍率，请覆盖或设为辅助技能</x:v>
      </x:c>
      <x:c r="L1642" s="6" t="str">
        <x:v>https://raw.githubusercontent.com/Mar-7th/StarRailRes/dbe8cdfcfb0bf657b9fe1cf92d5537f118ccb487/index_new/cn/character_skills.json</x:v>
      </x:c>
    </x:row>
    <x:row r="1643" ht="68" customHeight="1">
      <x:c r="A1643" s="6" t="str">
        <x:v>120504_15</x:v>
      </x:c>
      <x:c r="B1643" s="6" t="str">
        <x:v>120504</x:v>
      </x:c>
      <x:c r="C1643" s="6" t="n">
        <x:v>15</x:v>
      </x:c>
      <x:c r="D1643" s="6" t="str">
        <x:v>倏忽恩赐</x:v>
      </x:c>
      <x:c r="E1643" s="7" t="str">
        <x:v>刃受到伤害或消耗生命值时，获得1层充能，最多叠加5层。该效果每次受到攻击最多叠加1层。
当充能叠加至上限时，立即对敌方全体施放1次追加攻击，造成等同于刃55%攻击力+137.5%生命上限的风属性伤害并回复等同于刃生命上限25%的生命值，施放追加攻击后，消耗所有充能。</x:v>
      </x:c>
      <x:c r="F1643" s="6" t="n">
        <x:v>0</x:v>
      </x:c>
      <x:c r="G1643" s="6" t="n">
        <x:v>0</x:v>
      </x:c>
      <x:c r="H1643" s="6" t="n">
        <x:v>0</x:v>
      </x:c>
      <x:c r="I1643" s="6" t="n">
        <x:v>0</x:v>
      </x:c>
      <x:c r="J1643" s="6" t="str">
        <x:v>[3, 0.55, 0.25, 1.375]</x:v>
      </x:c>
      <x:c r="K1643" s="7" t="str">
        <x:v>无首段伤害倍率，请覆盖或设为辅助技能</x:v>
      </x:c>
      <x:c r="L1643" s="6" t="str">
        <x:v>https://raw.githubusercontent.com/Mar-7th/StarRailRes/dbe8cdfcfb0bf657b9fe1cf92d5537f118ccb487/index_new/cn/character_skills.json</x:v>
      </x:c>
    </x:row>
    <x:row r="1644" ht="20" customHeight="1">
      <x:c r="A1644" s="6" t="str">
        <x:v>120506_1</x:v>
      </x:c>
      <x:c r="B1644" s="6" t="str">
        <x:v>120506</x:v>
      </x:c>
      <x:c r="C1644" s="6" t="n">
        <x:v>1</x:v>
      </x:c>
      <x:c r="D1644" s="6" t="str">
        <x:v>攻击</x:v>
      </x:c>
      <x:c r="E1644" s="7" t="str">
        <x:v>攻击敌人，进入战斗后削弱敌方目标对应属性韧性。</x:v>
      </x:c>
      <x:c r="F1644" s="6" t="n">
        <x:v>0</x:v>
      </x:c>
      <x:c r="G1644" s="6" t="n">
        <x:v>0</x:v>
      </x:c>
      <x:c r="H1644" s="6" t="n">
        <x:v>0</x:v>
      </x:c>
      <x:c r="I1644" s="6" t="n">
        <x:v>0</x:v>
      </x:c>
      <x:c r="J1644" s="6" t="str">
        <x:v>[]</x:v>
      </x:c>
      <x:c r="K1644" s="7" t="str">
        <x:v>缺少结构化参数，必须覆盖</x:v>
      </x:c>
      <x:c r="L1644" s="6" t="str">
        <x:v>https://raw.githubusercontent.com/Mar-7th/StarRailRes/dbe8cdfcfb0bf657b9fe1cf92d5537f118ccb487/index_new/cn/character_skills.json</x:v>
      </x:c>
    </x:row>
    <x:row r="1645" ht="38" customHeight="1">
      <x:c r="A1645" s="6" t="str">
        <x:v>120507_1</x:v>
      </x:c>
      <x:c r="B1645" s="6" t="str">
        <x:v>120507</x:v>
      </x:c>
      <x:c r="C1645" s="6" t="n">
        <x:v>1</x:v>
      </x:c>
      <x:c r="D1645" s="6" t="str">
        <x:v>业途风</x:v>
      </x:c>
      <x:c r="E1645" s="7" t="str">
        <x:v>立即攻击敌人，进入战斗后消耗等同于刃生命上限20%的生命值，同时对敌方全体造成等同于刃生命上限40%的风属性伤害。
若当前生命值不足，施放秘技时刃的当前生命值降低至1点。</x:v>
      </x:c>
      <x:c r="F1645" s="6" t="n">
        <x:v>0</x:v>
      </x:c>
      <x:c r="G1645" s="6" t="n">
        <x:v>0</x:v>
      </x:c>
      <x:c r="H1645" s="6" t="n">
        <x:v>0</x:v>
      </x:c>
      <x:c r="I1645" s="6" t="n">
        <x:v>0</x:v>
      </x:c>
      <x:c r="J1645" s="6" t="str">
        <x:v>[0.4, 0.2]</x:v>
      </x:c>
      <x:c r="K1645" s="7" t="str">
        <x:v>无首段伤害倍率，请覆盖或设为辅助技能</x:v>
      </x:c>
      <x:c r="L1645" s="6" t="str">
        <x:v>https://raw.githubusercontent.com/Mar-7th/StarRailRes/dbe8cdfcfb0bf657b9fe1cf92d5537f118ccb487/index_new/cn/character_skills.json</x:v>
      </x:c>
    </x:row>
    <x:row r="1646" ht="68" customHeight="1">
      <x:c r="A1646" s="6" t="str">
        <x:v>120508_1</x:v>
      </x:c>
      <x:c r="B1646" s="6" t="str">
        <x:v>120508</x:v>
      </x:c>
      <x:c r="C1646" s="6" t="n">
        <x:v>1</x:v>
      </x:c>
      <x:c r="D1646" s="6" t="str">
        <x:v>无间剑树</x:v>
      </x:c>
      <x:c r="E1646" s="7" t="str">
        <x:v>消耗等同于刃生命上限10%的生命值，对指定敌方单体造成等同于刃20%攻击力+50%生命上限的风属性伤害，同时对其相邻目标造成等同于刃8%攻击力+20%生命上限的风属性伤害。
若当前生命值不足，施放【无间剑树】时刃的当前生命值降低至1点。
【无间剑树】无法恢复战技点。</x:v>
      </x:c>
      <x:c r="F1646" s="6" t="n">
        <x:v>0.28</x:v>
      </x:c>
      <x:c r="G1646" s="6" t="n">
        <x:v>0.7</x:v>
      </x:c>
      <x:c r="H1646" s="6" t="n">
        <x:v>0</x:v>
      </x:c>
      <x:c r="I1646" s="6" t="n">
        <x:v>0</x:v>
      </x:c>
      <x:c r="J1646" s="6" t="str">
        <x:v>[0.1, 0.2, 0.08, 0.5, 0.2]</x:v>
      </x:c>
      <x:c r="K1646" s="7" t="str">
        <x:v>需确认条件及分段</x:v>
      </x:c>
      <x:c r="L1646" s="6" t="str">
        <x:v>https://raw.githubusercontent.com/Mar-7th/StarRailRes/dbe8cdfcfb0bf657b9fe1cf92d5537f118ccb487/index_new/cn/character_skills.json</x:v>
      </x:c>
    </x:row>
    <x:row r="1647" ht="68" customHeight="1">
      <x:c r="A1647" s="6" t="str">
        <x:v>120508_2</x:v>
      </x:c>
      <x:c r="B1647" s="6" t="str">
        <x:v>120508</x:v>
      </x:c>
      <x:c r="C1647" s="6" t="n">
        <x:v>2</x:v>
      </x:c>
      <x:c r="D1647" s="6" t="str">
        <x:v>无间剑树</x:v>
      </x:c>
      <x:c r="E1647" s="7" t="str">
        <x:v>消耗等同于刃生命上限10%的生命值，对指定敌方单体造成等同于刃24%攻击力+60%生命上限的风属性伤害，同时对其相邻目标造成等同于刃9.6%攻击力+24%生命上限的风属性伤害。
若当前生命值不足，施放【无间剑树】时刃的当前生命值降低至1点。
【无间剑树】无法恢复战技点。</x:v>
      </x:c>
      <x:c r="F1647" s="6" t="n">
        <x:v>0.33599999999999997</x:v>
      </x:c>
      <x:c r="G1647" s="6" t="n">
        <x:v>0.84</x:v>
      </x:c>
      <x:c r="H1647" s="6" t="n">
        <x:v>0</x:v>
      </x:c>
      <x:c r="I1647" s="6" t="n">
        <x:v>0</x:v>
      </x:c>
      <x:c r="J1647" s="6" t="str">
        <x:v>[0.1, 0.24, 0.096, 0.6, 0.24]</x:v>
      </x:c>
      <x:c r="K1647" s="7" t="str">
        <x:v>需确认条件及分段</x:v>
      </x:c>
      <x:c r="L1647" s="6" t="str">
        <x:v>https://raw.githubusercontent.com/Mar-7th/StarRailRes/dbe8cdfcfb0bf657b9fe1cf92d5537f118ccb487/index_new/cn/character_skills.json</x:v>
      </x:c>
    </x:row>
    <x:row r="1648" ht="68" customHeight="1">
      <x:c r="A1648" s="6" t="str">
        <x:v>120508_3</x:v>
      </x:c>
      <x:c r="B1648" s="6" t="str">
        <x:v>120508</x:v>
      </x:c>
      <x:c r="C1648" s="6" t="n">
        <x:v>3</x:v>
      </x:c>
      <x:c r="D1648" s="6" t="str">
        <x:v>无间剑树</x:v>
      </x:c>
      <x:c r="E1648" s="7" t="str">
        <x:v>消耗等同于刃生命上限10%的生命值，对指定敌方单体造成等同于刃28%攻击力+70%生命上限的风属性伤害，同时对其相邻目标造成等同于刃11.2%攻击力+28%生命上限的风属性伤害。
若当前生命值不足，施放【无间剑树】时刃的当前生命值降低至1点。
【无间剑树】无法恢复战技点。</x:v>
      </x:c>
      <x:c r="F1648" s="6" t="n">
        <x:v>0.392</x:v>
      </x:c>
      <x:c r="G1648" s="6" t="n">
        <x:v>0.98</x:v>
      </x:c>
      <x:c r="H1648" s="6" t="n">
        <x:v>0</x:v>
      </x:c>
      <x:c r="I1648" s="6" t="n">
        <x:v>0</x:v>
      </x:c>
      <x:c r="J1648" s="6" t="str">
        <x:v>[0.1, 0.28, 0.112, 0.7, 0.28]</x:v>
      </x:c>
      <x:c r="K1648" s="7" t="str">
        <x:v>需确认条件及分段</x:v>
      </x:c>
      <x:c r="L1648" s="6" t="str">
        <x:v>https://raw.githubusercontent.com/Mar-7th/StarRailRes/dbe8cdfcfb0bf657b9fe1cf92d5537f118ccb487/index_new/cn/character_skills.json</x:v>
      </x:c>
    </x:row>
    <x:row r="1649" ht="68" customHeight="1">
      <x:c r="A1649" s="6" t="str">
        <x:v>120508_4</x:v>
      </x:c>
      <x:c r="B1649" s="6" t="str">
        <x:v>120508</x:v>
      </x:c>
      <x:c r="C1649" s="6" t="n">
        <x:v>4</x:v>
      </x:c>
      <x:c r="D1649" s="6" t="str">
        <x:v>无间剑树</x:v>
      </x:c>
      <x:c r="E1649" s="7" t="str">
        <x:v>消耗等同于刃生命上限10%的生命值，对指定敌方单体造成等同于刃32%攻击力+80%生命上限的风属性伤害，同时对其相邻目标造成等同于刃12.8%攻击力+32%生命上限的风属性伤害。
若当前生命值不足，施放【无间剑树】时刃的当前生命值降低至1点。
【无间剑树】无法恢复战技点。</x:v>
      </x:c>
      <x:c r="F1649" s="6" t="n">
        <x:v>0.448</x:v>
      </x:c>
      <x:c r="G1649" s="6" t="n">
        <x:v>1.12</x:v>
      </x:c>
      <x:c r="H1649" s="6" t="n">
        <x:v>0</x:v>
      </x:c>
      <x:c r="I1649" s="6" t="n">
        <x:v>0</x:v>
      </x:c>
      <x:c r="J1649" s="6" t="str">
        <x:v>[0.1, 0.32, 0.128, 0.8, 0.32]</x:v>
      </x:c>
      <x:c r="K1649" s="7" t="str">
        <x:v>需确认条件及分段</x:v>
      </x:c>
      <x:c r="L1649" s="6" t="str">
        <x:v>https://raw.githubusercontent.com/Mar-7th/StarRailRes/dbe8cdfcfb0bf657b9fe1cf92d5537f118ccb487/index_new/cn/character_skills.json</x:v>
      </x:c>
    </x:row>
    <x:row r="1650" ht="68" customHeight="1">
      <x:c r="A1650" s="6" t="str">
        <x:v>120508_5</x:v>
      </x:c>
      <x:c r="B1650" s="6" t="str">
        <x:v>120508</x:v>
      </x:c>
      <x:c r="C1650" s="6" t="n">
        <x:v>5</x:v>
      </x:c>
      <x:c r="D1650" s="6" t="str">
        <x:v>无间剑树</x:v>
      </x:c>
      <x:c r="E1650" s="7" t="str">
        <x:v>消耗等同于刃生命上限10%的生命值，对指定敌方单体造成等同于刃36%攻击力+90%生命上限的风属性伤害，同时对其相邻目标造成等同于刃14.4%攻击力+36%生命上限的风属性伤害。
若当前生命值不足，施放【无间剑树】时刃的当前生命值降低至1点。
【无间剑树】无法恢复战技点。</x:v>
      </x:c>
      <x:c r="F1650" s="6" t="n">
        <x:v>0.504</x:v>
      </x:c>
      <x:c r="G1650" s="6" t="n">
        <x:v>1.26</x:v>
      </x:c>
      <x:c r="H1650" s="6" t="n">
        <x:v>0</x:v>
      </x:c>
      <x:c r="I1650" s="6" t="n">
        <x:v>0</x:v>
      </x:c>
      <x:c r="J1650" s="6" t="str">
        <x:v>[0.1, 0.36, 0.144, 0.9, 0.36]</x:v>
      </x:c>
      <x:c r="K1650" s="7" t="str">
        <x:v>需确认条件及分段</x:v>
      </x:c>
      <x:c r="L1650" s="6" t="str">
        <x:v>https://raw.githubusercontent.com/Mar-7th/StarRailRes/dbe8cdfcfb0bf657b9fe1cf92d5537f118ccb487/index_new/cn/character_skills.json</x:v>
      </x:c>
    </x:row>
    <x:row r="1651" ht="68" customHeight="1">
      <x:c r="A1651" s="6" t="str">
        <x:v>120508_6</x:v>
      </x:c>
      <x:c r="B1651" s="6" t="str">
        <x:v>120508</x:v>
      </x:c>
      <x:c r="C1651" s="6" t="n">
        <x:v>6</x:v>
      </x:c>
      <x:c r="D1651" s="6" t="str">
        <x:v>无间剑树</x:v>
      </x:c>
      <x:c r="E1651" s="7" t="str">
        <x:v>消耗等同于刃生命上限10%的生命值，对指定敌方单体造成等同于刃40%攻击力+100%生命上限的风属性伤害，同时对其相邻目标造成等同于刃16%攻击力+40%生命上限的风属性伤害。
若当前生命值不足，施放【无间剑树】时刃的当前生命值降低至1点。
【无间剑树】无法恢复战技点。</x:v>
      </x:c>
      <x:c r="F1651" s="6" t="n">
        <x:v>0.56</x:v>
      </x:c>
      <x:c r="G1651" s="6" t="n">
        <x:v>1.4</x:v>
      </x:c>
      <x:c r="H1651" s="6" t="n">
        <x:v>0</x:v>
      </x:c>
      <x:c r="I1651" s="6" t="n">
        <x:v>0</x:v>
      </x:c>
      <x:c r="J1651" s="6" t="str">
        <x:v>[0.1, 0.4, 0.16, 1, 0.4]</x:v>
      </x:c>
      <x:c r="K1651" s="7" t="str">
        <x:v>需确认条件及分段</x:v>
      </x:c>
      <x:c r="L1651" s="6" t="str">
        <x:v>https://raw.githubusercontent.com/Mar-7th/StarRailRes/dbe8cdfcfb0bf657b9fe1cf92d5537f118ccb487/index_new/cn/character_skills.json</x:v>
      </x:c>
    </x:row>
    <x:row r="1652" ht="68" customHeight="1">
      <x:c r="A1652" s="6" t="str">
        <x:v>120508_7</x:v>
      </x:c>
      <x:c r="B1652" s="6" t="str">
        <x:v>120508</x:v>
      </x:c>
      <x:c r="C1652" s="6" t="n">
        <x:v>7</x:v>
      </x:c>
      <x:c r="D1652" s="6" t="str">
        <x:v>无间剑树</x:v>
      </x:c>
      <x:c r="E1652" s="7" t="str">
        <x:v>消耗等同于刃生命上限10%的生命值，对指定敌方单体造成等同于刃44%攻击力+110%生命上限的风属性伤害，同时对其相邻目标造成等同于刃17.6%攻击力+44%生命上限的风属性伤害。
若当前生命值不足，施放【无间剑树】时刃的当前生命值降低至1点。
【无间剑树】无法恢复战技点。</x:v>
      </x:c>
      <x:c r="F1652" s="6" t="n">
        <x:v>0.616</x:v>
      </x:c>
      <x:c r="G1652" s="6" t="n">
        <x:v>1.54</x:v>
      </x:c>
      <x:c r="H1652" s="6" t="n">
        <x:v>0</x:v>
      </x:c>
      <x:c r="I1652" s="6" t="n">
        <x:v>0</x:v>
      </x:c>
      <x:c r="J1652" s="6" t="str">
        <x:v>[0.1, 0.44, 0.176, 1.1, 0.44]</x:v>
      </x:c>
      <x:c r="K1652" s="7" t="str">
        <x:v>需确认条件及分段</x:v>
      </x:c>
      <x:c r="L1652" s="6" t="str">
        <x:v>https://raw.githubusercontent.com/Mar-7th/StarRailRes/dbe8cdfcfb0bf657b9fe1cf92d5537f118ccb487/index_new/cn/character_skills.json</x:v>
      </x:c>
    </x:row>
    <x:row r="1653" ht="68" customHeight="1">
      <x:c r="A1653" s="6" t="str">
        <x:v>120508_8</x:v>
      </x:c>
      <x:c r="B1653" s="6" t="str">
        <x:v>120508</x:v>
      </x:c>
      <x:c r="C1653" s="6" t="n">
        <x:v>8</x:v>
      </x:c>
      <x:c r="D1653" s="6" t="str">
        <x:v>无间剑树</x:v>
      </x:c>
      <x:c r="E1653" s="7" t="str">
        <x:v>消耗等同于刃生命上限10%的生命值，对指定敌方单体造成等同于刃48%攻击力+120%生命上限的风属性伤害，同时对其相邻目标造成等同于刃19.2%攻击力+48%生命上限的风属性伤害。
若当前生命值不足，施放【无间剑树】时刃的当前生命值降低至1点。
【无间剑树】无法恢复战技点。</x:v>
      </x:c>
      <x:c r="F1653" s="6" t="n">
        <x:v>0.6719999999999999</x:v>
      </x:c>
      <x:c r="G1653" s="6" t="n">
        <x:v>1.68</x:v>
      </x:c>
      <x:c r="H1653" s="6" t="n">
        <x:v>0</x:v>
      </x:c>
      <x:c r="I1653" s="6" t="n">
        <x:v>0</x:v>
      </x:c>
      <x:c r="J1653" s="6" t="str">
        <x:v>[0.1, 0.48, 0.192, 1.2, 0.48]</x:v>
      </x:c>
      <x:c r="K1653" s="7" t="str">
        <x:v>需确认条件及分段</x:v>
      </x:c>
      <x:c r="L1653" s="6" t="str">
        <x:v>https://raw.githubusercontent.com/Mar-7th/StarRailRes/dbe8cdfcfb0bf657b9fe1cf92d5537f118ccb487/index_new/cn/character_skills.json</x:v>
      </x:c>
    </x:row>
    <x:row r="1654" ht="68" customHeight="1">
      <x:c r="A1654" s="6" t="str">
        <x:v>120508_9</x:v>
      </x:c>
      <x:c r="B1654" s="6" t="str">
        <x:v>120508</x:v>
      </x:c>
      <x:c r="C1654" s="6" t="n">
        <x:v>9</x:v>
      </x:c>
      <x:c r="D1654" s="6" t="str">
        <x:v>无间剑树</x:v>
      </x:c>
      <x:c r="E1654" s="7" t="str">
        <x:v>消耗等同于刃生命上限10%的生命值，对指定敌方单体造成等同于刃52%攻击力+130%生命上限的风属性伤害，同时对其相邻目标造成等同于刃20.8%攻击力+52%生命上限的风属性伤害。
若当前生命值不足，施放【无间剑树】时刃的当前生命值降低至1点。
【无间剑树】无法恢复战技点。</x:v>
      </x:c>
      <x:c r="F1654" s="6" t="n">
        <x:v>0.728</x:v>
      </x:c>
      <x:c r="G1654" s="6" t="n">
        <x:v>1.82</x:v>
      </x:c>
      <x:c r="H1654" s="6" t="n">
        <x:v>0</x:v>
      </x:c>
      <x:c r="I1654" s="6" t="n">
        <x:v>0</x:v>
      </x:c>
      <x:c r="J1654" s="6" t="str">
        <x:v>[0.1, 0.52, 0.208, 1.3, 0.52]</x:v>
      </x:c>
      <x:c r="K1654" s="7" t="str">
        <x:v>需确认条件及分段</x:v>
      </x:c>
      <x:c r="L1654" s="6" t="str">
        <x:v>https://raw.githubusercontent.com/Mar-7th/StarRailRes/dbe8cdfcfb0bf657b9fe1cf92d5537f118ccb487/index_new/cn/character_skills.json</x:v>
      </x:c>
    </x:row>
    <x:row r="1655" ht="68" customHeight="1">
      <x:c r="A1655" s="6" t="str">
        <x:v>120508_10</x:v>
      </x:c>
      <x:c r="B1655" s="6" t="str">
        <x:v>120508</x:v>
      </x:c>
      <x:c r="C1655" s="6" t="n">
        <x:v>10</x:v>
      </x:c>
      <x:c r="D1655" s="6" t="str">
        <x:v>无间剑树</x:v>
      </x:c>
      <x:c r="E1655" s="7" t="str">
        <x:v>消耗等同于刃生命上限10%的生命值，对指定敌方单体造成等同于刃56%攻击力+140%生命上限的风属性伤害，同时对其相邻目标造成等同于刃22.4%攻击力+56%生命上限的风属性伤害。
若当前生命值不足，施放【无间剑树】时刃的当前生命值降低至1点。
【无间剑树】无法恢复战技点。</x:v>
      </x:c>
      <x:c r="F1655" s="6" t="n">
        <x:v>0.784</x:v>
      </x:c>
      <x:c r="G1655" s="6" t="n">
        <x:v>1.96</x:v>
      </x:c>
      <x:c r="H1655" s="6" t="n">
        <x:v>0</x:v>
      </x:c>
      <x:c r="I1655" s="6" t="n">
        <x:v>0</x:v>
      </x:c>
      <x:c r="J1655" s="6" t="str">
        <x:v>[0.1, 0.56, 0.224, 1.4, 0.56]</x:v>
      </x:c>
      <x:c r="K1655" s="7" t="str">
        <x:v>需确认条件及分段</x:v>
      </x:c>
      <x:c r="L1655" s="6" t="str">
        <x:v>https://raw.githubusercontent.com/Mar-7th/StarRailRes/dbe8cdfcfb0bf657b9fe1cf92d5537f118ccb487/index_new/cn/character_skills.json</x:v>
      </x:c>
    </x:row>
    <x:row r="1656" ht="20" customHeight="1">
      <x:c r="A1656" s="6" t="str">
        <x:v>120601_1</x:v>
      </x:c>
      <x:c r="B1656" s="6" t="str">
        <x:v>120601</x:v>
      </x:c>
      <x:c r="C1656" s="6" t="n">
        <x:v>1</x:v>
      </x:c>
      <x:c r="D1656" s="6" t="str">
        <x:v>云骑剑经 • 素霓</x:v>
      </x:c>
      <x:c r="E1656" s="7" t="str">
        <x:v>对指定敌方单体造成等同于素裳50%攻击力的物理属性伤害。</x:v>
      </x:c>
      <x:c r="F1656" s="6" t="n">
        <x:v>0.5</x:v>
      </x:c>
      <x:c r="G1656" s="6" t="n">
        <x:v>0</x:v>
      </x:c>
      <x:c r="H1656" s="6" t="n">
        <x:v>0</x:v>
      </x:c>
      <x:c r="I1656" s="6" t="n">
        <x:v>0</x:v>
      </x:c>
      <x:c r="J1656" s="6" t="str">
        <x:v>[0.5]</x:v>
      </x:c>
      <x:c r="K1656" s="7" t="str">
        <x:v>需确认条件及分段</x:v>
      </x:c>
      <x:c r="L1656" s="6" t="str">
        <x:v>https://raw.githubusercontent.com/Mar-7th/StarRailRes/dbe8cdfcfb0bf657b9fe1cf92d5537f118ccb487/index_new/cn/character_skills.json</x:v>
      </x:c>
    </x:row>
    <x:row r="1657" ht="20" customHeight="1">
      <x:c r="A1657" s="6" t="str">
        <x:v>120601_2</x:v>
      </x:c>
      <x:c r="B1657" s="6" t="str">
        <x:v>120601</x:v>
      </x:c>
      <x:c r="C1657" s="6" t="n">
        <x:v>2</x:v>
      </x:c>
      <x:c r="D1657" s="6" t="str">
        <x:v>云骑剑经 • 素霓</x:v>
      </x:c>
      <x:c r="E1657" s="7" t="str">
        <x:v>对指定敌方单体造成等同于素裳60%攻击力的物理属性伤害。</x:v>
      </x:c>
      <x:c r="F1657" s="6" t="n">
        <x:v>0.6</x:v>
      </x:c>
      <x:c r="G1657" s="6" t="n">
        <x:v>0</x:v>
      </x:c>
      <x:c r="H1657" s="6" t="n">
        <x:v>0</x:v>
      </x:c>
      <x:c r="I1657" s="6" t="n">
        <x:v>0</x:v>
      </x:c>
      <x:c r="J1657" s="6" t="str">
        <x:v>[0.6]</x:v>
      </x:c>
      <x:c r="K1657" s="7" t="str">
        <x:v>需确认条件及分段</x:v>
      </x:c>
      <x:c r="L1657" s="6" t="str">
        <x:v>https://raw.githubusercontent.com/Mar-7th/StarRailRes/dbe8cdfcfb0bf657b9fe1cf92d5537f118ccb487/index_new/cn/character_skills.json</x:v>
      </x:c>
    </x:row>
    <x:row r="1658" ht="20" customHeight="1">
      <x:c r="A1658" s="6" t="str">
        <x:v>120601_3</x:v>
      </x:c>
      <x:c r="B1658" s="6" t="str">
        <x:v>120601</x:v>
      </x:c>
      <x:c r="C1658" s="6" t="n">
        <x:v>3</x:v>
      </x:c>
      <x:c r="D1658" s="6" t="str">
        <x:v>云骑剑经 • 素霓</x:v>
      </x:c>
      <x:c r="E1658" s="7" t="str">
        <x:v>对指定敌方单体造成等同于素裳70%攻击力的物理属性伤害。</x:v>
      </x:c>
      <x:c r="F1658" s="6" t="n">
        <x:v>0.7</x:v>
      </x:c>
      <x:c r="G1658" s="6" t="n">
        <x:v>0</x:v>
      </x:c>
      <x:c r="H1658" s="6" t="n">
        <x:v>0</x:v>
      </x:c>
      <x:c r="I1658" s="6" t="n">
        <x:v>0</x:v>
      </x:c>
      <x:c r="J1658" s="6" t="str">
        <x:v>[0.7]</x:v>
      </x:c>
      <x:c r="K1658" s="7" t="str">
        <x:v>需确认条件及分段</x:v>
      </x:c>
      <x:c r="L1658" s="6" t="str">
        <x:v>https://raw.githubusercontent.com/Mar-7th/StarRailRes/dbe8cdfcfb0bf657b9fe1cf92d5537f118ccb487/index_new/cn/character_skills.json</x:v>
      </x:c>
    </x:row>
    <x:row r="1659" ht="20" customHeight="1">
      <x:c r="A1659" s="6" t="str">
        <x:v>120601_4</x:v>
      </x:c>
      <x:c r="B1659" s="6" t="str">
        <x:v>120601</x:v>
      </x:c>
      <x:c r="C1659" s="6" t="n">
        <x:v>4</x:v>
      </x:c>
      <x:c r="D1659" s="6" t="str">
        <x:v>云骑剑经 • 素霓</x:v>
      </x:c>
      <x:c r="E1659" s="7" t="str">
        <x:v>对指定敌方单体造成等同于素裳80%攻击力的物理属性伤害。</x:v>
      </x:c>
      <x:c r="F1659" s="6" t="n">
        <x:v>0.8</x:v>
      </x:c>
      <x:c r="G1659" s="6" t="n">
        <x:v>0</x:v>
      </x:c>
      <x:c r="H1659" s="6" t="n">
        <x:v>0</x:v>
      </x:c>
      <x:c r="I1659" s="6" t="n">
        <x:v>0</x:v>
      </x:c>
      <x:c r="J1659" s="6" t="str">
        <x:v>[0.8]</x:v>
      </x:c>
      <x:c r="K1659" s="7" t="str">
        <x:v>需确认条件及分段</x:v>
      </x:c>
      <x:c r="L1659" s="6" t="str">
        <x:v>https://raw.githubusercontent.com/Mar-7th/StarRailRes/dbe8cdfcfb0bf657b9fe1cf92d5537f118ccb487/index_new/cn/character_skills.json</x:v>
      </x:c>
    </x:row>
    <x:row r="1660" ht="20" customHeight="1">
      <x:c r="A1660" s="6" t="str">
        <x:v>120601_5</x:v>
      </x:c>
      <x:c r="B1660" s="6" t="str">
        <x:v>120601</x:v>
      </x:c>
      <x:c r="C1660" s="6" t="n">
        <x:v>5</x:v>
      </x:c>
      <x:c r="D1660" s="6" t="str">
        <x:v>云骑剑经 • 素霓</x:v>
      </x:c>
      <x:c r="E1660" s="7" t="str">
        <x:v>对指定敌方单体造成等同于素裳90%攻击力的物理属性伤害。</x:v>
      </x:c>
      <x:c r="F1660" s="6" t="n">
        <x:v>0.9</x:v>
      </x:c>
      <x:c r="G1660" s="6" t="n">
        <x:v>0</x:v>
      </x:c>
      <x:c r="H1660" s="6" t="n">
        <x:v>0</x:v>
      </x:c>
      <x:c r="I1660" s="6" t="n">
        <x:v>0</x:v>
      </x:c>
      <x:c r="J1660" s="6" t="str">
        <x:v>[0.9]</x:v>
      </x:c>
      <x:c r="K1660" s="7" t="str">
        <x:v>需确认条件及分段</x:v>
      </x:c>
      <x:c r="L1660" s="6" t="str">
        <x:v>https://raw.githubusercontent.com/Mar-7th/StarRailRes/dbe8cdfcfb0bf657b9fe1cf92d5537f118ccb487/index_new/cn/character_skills.json</x:v>
      </x:c>
    </x:row>
    <x:row r="1661" ht="20" customHeight="1">
      <x:c r="A1661" s="6" t="str">
        <x:v>120601_6</x:v>
      </x:c>
      <x:c r="B1661" s="6" t="str">
        <x:v>120601</x:v>
      </x:c>
      <x:c r="C1661" s="6" t="n">
        <x:v>6</x:v>
      </x:c>
      <x:c r="D1661" s="6" t="str">
        <x:v>云骑剑经 • 素霓</x:v>
      </x:c>
      <x:c r="E1661" s="7" t="str">
        <x:v>对指定敌方单体造成等同于素裳100%攻击力的物理属性伤害。</x:v>
      </x:c>
      <x:c r="F1661" s="6" t="n">
        <x:v>1</x:v>
      </x:c>
      <x:c r="G1661" s="6" t="n">
        <x:v>0</x:v>
      </x:c>
      <x:c r="H1661" s="6" t="n">
        <x:v>0</x:v>
      </x:c>
      <x:c r="I1661" s="6" t="n">
        <x:v>0</x:v>
      </x:c>
      <x:c r="J1661" s="6" t="str">
        <x:v>[1]</x:v>
      </x:c>
      <x:c r="K1661" s="7" t="str">
        <x:v>需确认条件及分段</x:v>
      </x:c>
      <x:c r="L1661" s="6" t="str">
        <x:v>https://raw.githubusercontent.com/Mar-7th/StarRailRes/dbe8cdfcfb0bf657b9fe1cf92d5537f118ccb487/index_new/cn/character_skills.json</x:v>
      </x:c>
    </x:row>
    <x:row r="1662" ht="20" customHeight="1">
      <x:c r="A1662" s="6" t="str">
        <x:v>120601_7</x:v>
      </x:c>
      <x:c r="B1662" s="6" t="str">
        <x:v>120601</x:v>
      </x:c>
      <x:c r="C1662" s="6" t="n">
        <x:v>7</x:v>
      </x:c>
      <x:c r="D1662" s="6" t="str">
        <x:v>云骑剑经 • 素霓</x:v>
      </x:c>
      <x:c r="E1662" s="7" t="str">
        <x:v>对指定敌方单体造成等同于素裳110%攻击力的物理属性伤害。</x:v>
      </x:c>
      <x:c r="F1662" s="6" t="n">
        <x:v>1.1</x:v>
      </x:c>
      <x:c r="G1662" s="6" t="n">
        <x:v>0</x:v>
      </x:c>
      <x:c r="H1662" s="6" t="n">
        <x:v>0</x:v>
      </x:c>
      <x:c r="I1662" s="6" t="n">
        <x:v>0</x:v>
      </x:c>
      <x:c r="J1662" s="6" t="str">
        <x:v>[1.1]</x:v>
      </x:c>
      <x:c r="K1662" s="7" t="str">
        <x:v>需确认条件及分段</x:v>
      </x:c>
      <x:c r="L1662" s="6" t="str">
        <x:v>https://raw.githubusercontent.com/Mar-7th/StarRailRes/dbe8cdfcfb0bf657b9fe1cf92d5537f118ccb487/index_new/cn/character_skills.json</x:v>
      </x:c>
    </x:row>
    <x:row r="1663" ht="20" customHeight="1">
      <x:c r="A1663" s="6" t="str">
        <x:v>120601_8</x:v>
      </x:c>
      <x:c r="B1663" s="6" t="str">
        <x:v>120601</x:v>
      </x:c>
      <x:c r="C1663" s="6" t="n">
        <x:v>8</x:v>
      </x:c>
      <x:c r="D1663" s="6" t="str">
        <x:v>云骑剑经 • 素霓</x:v>
      </x:c>
      <x:c r="E1663" s="7" t="str">
        <x:v>对指定敌方单体造成等同于素裳120%攻击力的物理属性伤害。</x:v>
      </x:c>
      <x:c r="F1663" s="6" t="n">
        <x:v>1.2</x:v>
      </x:c>
      <x:c r="G1663" s="6" t="n">
        <x:v>0</x:v>
      </x:c>
      <x:c r="H1663" s="6" t="n">
        <x:v>0</x:v>
      </x:c>
      <x:c r="I1663" s="6" t="n">
        <x:v>0</x:v>
      </x:c>
      <x:c r="J1663" s="6" t="str">
        <x:v>[1.2]</x:v>
      </x:c>
      <x:c r="K1663" s="7" t="str">
        <x:v>需确认条件及分段</x:v>
      </x:c>
      <x:c r="L1663" s="6" t="str">
        <x:v>https://raw.githubusercontent.com/Mar-7th/StarRailRes/dbe8cdfcfb0bf657b9fe1cf92d5537f118ccb487/index_new/cn/character_skills.json</x:v>
      </x:c>
    </x:row>
    <x:row r="1664" ht="20" customHeight="1">
      <x:c r="A1664" s="6" t="str">
        <x:v>120601_9</x:v>
      </x:c>
      <x:c r="B1664" s="6" t="str">
        <x:v>120601</x:v>
      </x:c>
      <x:c r="C1664" s="6" t="n">
        <x:v>9</x:v>
      </x:c>
      <x:c r="D1664" s="6" t="str">
        <x:v>云骑剑经 • 素霓</x:v>
      </x:c>
      <x:c r="E1664" s="7" t="str">
        <x:v>对指定敌方单体造成等同于素裳130%攻击力的物理属性伤害。</x:v>
      </x:c>
      <x:c r="F1664" s="6" t="n">
        <x:v>1.3</x:v>
      </x:c>
      <x:c r="G1664" s="6" t="n">
        <x:v>0</x:v>
      </x:c>
      <x:c r="H1664" s="6" t="n">
        <x:v>0</x:v>
      </x:c>
      <x:c r="I1664" s="6" t="n">
        <x:v>0</x:v>
      </x:c>
      <x:c r="J1664" s="6" t="str">
        <x:v>[1.3]</x:v>
      </x:c>
      <x:c r="K1664" s="7" t="str">
        <x:v>需确认条件及分段</x:v>
      </x:c>
      <x:c r="L1664" s="6" t="str">
        <x:v>https://raw.githubusercontent.com/Mar-7th/StarRailRes/dbe8cdfcfb0bf657b9fe1cf92d5537f118ccb487/index_new/cn/character_skills.json</x:v>
      </x:c>
    </x:row>
    <x:row r="1665" ht="20" customHeight="1">
      <x:c r="A1665" s="6" t="str">
        <x:v>120601_10</x:v>
      </x:c>
      <x:c r="B1665" s="6" t="str">
        <x:v>120601</x:v>
      </x:c>
      <x:c r="C1665" s="6" t="n">
        <x:v>10</x:v>
      </x:c>
      <x:c r="D1665" s="6" t="str">
        <x:v>云骑剑经 • 素霓</x:v>
      </x:c>
      <x:c r="E1665" s="7" t="str">
        <x:v>对指定敌方单体造成等同于素裳140%攻击力的物理属性伤害。</x:v>
      </x:c>
      <x:c r="F1665" s="6" t="n">
        <x:v>1.4</x:v>
      </x:c>
      <x:c r="G1665" s="6" t="n">
        <x:v>0</x:v>
      </x:c>
      <x:c r="H1665" s="6" t="n">
        <x:v>0</x:v>
      </x:c>
      <x:c r="I1665" s="6" t="n">
        <x:v>0</x:v>
      </x:c>
      <x:c r="J1665" s="6" t="str">
        <x:v>[1.4]</x:v>
      </x:c>
      <x:c r="K1665" s="7" t="str">
        <x:v>需确认条件及分段</x:v>
      </x:c>
      <x:c r="L1665" s="6" t="str">
        <x:v>https://raw.githubusercontent.com/Mar-7th/StarRailRes/dbe8cdfcfb0bf657b9fe1cf92d5537f118ccb487/index_new/cn/character_skills.json</x:v>
      </x:c>
    </x:row>
    <x:row r="1666" ht="53" customHeight="1">
      <x:c r="A1666" s="6" t="str">
        <x:v>120602_1</x:v>
      </x:c>
      <x:c r="B1666" s="6" t="str">
        <x:v>120602</x:v>
      </x:c>
      <x:c r="C1666" s="6" t="n">
        <x:v>1</x:v>
      </x:c>
      <x:c r="D1666" s="6" t="str">
        <x:v>云骑剑经 • 山倾</x:v>
      </x:c>
      <x:c r="E1666" s="7" t="str">
        <x:v>对指定敌方单体造成等同于素裳105%攻击力的物理属性伤害。同时最后一击后有33%概率发动【剑势】，对目标造成等同于素裳50%攻击力的物理属性附加伤害。
若该目标处于弱点击破状态，则【剑势】必定发动。</x:v>
      </x:c>
      <x:c r="F1666" s="6" t="n">
        <x:v>1.05</x:v>
      </x:c>
      <x:c r="G1666" s="6" t="n">
        <x:v>0</x:v>
      </x:c>
      <x:c r="H1666" s="6" t="n">
        <x:v>0</x:v>
      </x:c>
      <x:c r="I1666" s="6" t="n">
        <x:v>0</x:v>
      </x:c>
      <x:c r="J1666" s="6" t="str">
        <x:v>[1.05, 0.5, 0.33]</x:v>
      </x:c>
      <x:c r="K1666" s="7" t="str">
        <x:v>需确认条件及分段</x:v>
      </x:c>
      <x:c r="L1666" s="6" t="str">
        <x:v>https://raw.githubusercontent.com/Mar-7th/StarRailRes/dbe8cdfcfb0bf657b9fe1cf92d5537f118ccb487/index_new/cn/character_skills.json</x:v>
      </x:c>
    </x:row>
    <x:row r="1667" ht="53" customHeight="1">
      <x:c r="A1667" s="6" t="str">
        <x:v>120602_2</x:v>
      </x:c>
      <x:c r="B1667" s="6" t="str">
        <x:v>120602</x:v>
      </x:c>
      <x:c r="C1667" s="6" t="n">
        <x:v>2</x:v>
      </x:c>
      <x:c r="D1667" s="6" t="str">
        <x:v>云骑剑经 • 山倾</x:v>
      </x:c>
      <x:c r="E1667" s="7" t="str">
        <x:v>对指定敌方单体造成等同于素裳115.5%攻击力的物理属性伤害。同时最后一击后有33%概率发动【剑势】，对目标造成等同于素裳55%攻击力的物理属性附加伤害。
若该目标处于弱点击破状态，则【剑势】必定发动。</x:v>
      </x:c>
      <x:c r="F1667" s="6" t="n">
        <x:v>1.155</x:v>
      </x:c>
      <x:c r="G1667" s="6" t="n">
        <x:v>0</x:v>
      </x:c>
      <x:c r="H1667" s="6" t="n">
        <x:v>0</x:v>
      </x:c>
      <x:c r="I1667" s="6" t="n">
        <x:v>0</x:v>
      </x:c>
      <x:c r="J1667" s="6" t="str">
        <x:v>[1.155, 0.55, 0.33]</x:v>
      </x:c>
      <x:c r="K1667" s="7" t="str">
        <x:v>需确认条件及分段</x:v>
      </x:c>
      <x:c r="L1667" s="6" t="str">
        <x:v>https://raw.githubusercontent.com/Mar-7th/StarRailRes/dbe8cdfcfb0bf657b9fe1cf92d5537f118ccb487/index_new/cn/character_skills.json</x:v>
      </x:c>
    </x:row>
    <x:row r="1668" ht="53" customHeight="1">
      <x:c r="A1668" s="6" t="str">
        <x:v>120602_3</x:v>
      </x:c>
      <x:c r="B1668" s="6" t="str">
        <x:v>120602</x:v>
      </x:c>
      <x:c r="C1668" s="6" t="n">
        <x:v>3</x:v>
      </x:c>
      <x:c r="D1668" s="6" t="str">
        <x:v>云骑剑经 • 山倾</x:v>
      </x:c>
      <x:c r="E1668" s="7" t="str">
        <x:v>对指定敌方单体造成等同于素裳126%攻击力的物理属性伤害。同时最后一击后有33%概率发动【剑势】，对目标造成等同于素裳60%攻击力的物理属性附加伤害。
若该目标处于弱点击破状态，则【剑势】必定发动。</x:v>
      </x:c>
      <x:c r="F1668" s="6" t="n">
        <x:v>1.26</x:v>
      </x:c>
      <x:c r="G1668" s="6" t="n">
        <x:v>0</x:v>
      </x:c>
      <x:c r="H1668" s="6" t="n">
        <x:v>0</x:v>
      </x:c>
      <x:c r="I1668" s="6" t="n">
        <x:v>0</x:v>
      </x:c>
      <x:c r="J1668" s="6" t="str">
        <x:v>[1.26, 0.6, 0.33]</x:v>
      </x:c>
      <x:c r="K1668" s="7" t="str">
        <x:v>需确认条件及分段</x:v>
      </x:c>
      <x:c r="L1668" s="6" t="str">
        <x:v>https://raw.githubusercontent.com/Mar-7th/StarRailRes/dbe8cdfcfb0bf657b9fe1cf92d5537f118ccb487/index_new/cn/character_skills.json</x:v>
      </x:c>
    </x:row>
    <x:row r="1669" ht="53" customHeight="1">
      <x:c r="A1669" s="6" t="str">
        <x:v>120602_4</x:v>
      </x:c>
      <x:c r="B1669" s="6" t="str">
        <x:v>120602</x:v>
      </x:c>
      <x:c r="C1669" s="6" t="n">
        <x:v>4</x:v>
      </x:c>
      <x:c r="D1669" s="6" t="str">
        <x:v>云骑剑经 • 山倾</x:v>
      </x:c>
      <x:c r="E1669" s="7" t="str">
        <x:v>对指定敌方单体造成等同于素裳136.5%攻击力的物理属性伤害。同时最后一击后有33%概率发动【剑势】，对目标造成等同于素裳65%攻击力的物理属性附加伤害。
若该目标处于弱点击破状态，则【剑势】必定发动。</x:v>
      </x:c>
      <x:c r="F1669" s="6" t="n">
        <x:v>1.365</x:v>
      </x:c>
      <x:c r="G1669" s="6" t="n">
        <x:v>0</x:v>
      </x:c>
      <x:c r="H1669" s="6" t="n">
        <x:v>0</x:v>
      </x:c>
      <x:c r="I1669" s="6" t="n">
        <x:v>0</x:v>
      </x:c>
      <x:c r="J1669" s="6" t="str">
        <x:v>[1.365, 0.65, 0.33]</x:v>
      </x:c>
      <x:c r="K1669" s="7" t="str">
        <x:v>需确认条件及分段</x:v>
      </x:c>
      <x:c r="L1669" s="6" t="str">
        <x:v>https://raw.githubusercontent.com/Mar-7th/StarRailRes/dbe8cdfcfb0bf657b9fe1cf92d5537f118ccb487/index_new/cn/character_skills.json</x:v>
      </x:c>
    </x:row>
    <x:row r="1670" ht="53" customHeight="1">
      <x:c r="A1670" s="6" t="str">
        <x:v>120602_5</x:v>
      </x:c>
      <x:c r="B1670" s="6" t="str">
        <x:v>120602</x:v>
      </x:c>
      <x:c r="C1670" s="6" t="n">
        <x:v>5</x:v>
      </x:c>
      <x:c r="D1670" s="6" t="str">
        <x:v>云骑剑经 • 山倾</x:v>
      </x:c>
      <x:c r="E1670" s="7" t="str">
        <x:v>对指定敌方单体造成等同于素裳147%攻击力的物理属性伤害。同时最后一击后有33%概率发动【剑势】，对目标造成等同于素裳70%攻击力的物理属性附加伤害。
若该目标处于弱点击破状态，则【剑势】必定发动。</x:v>
      </x:c>
      <x:c r="F1670" s="6" t="n">
        <x:v>1.47</x:v>
      </x:c>
      <x:c r="G1670" s="6" t="n">
        <x:v>0</x:v>
      </x:c>
      <x:c r="H1670" s="6" t="n">
        <x:v>0</x:v>
      </x:c>
      <x:c r="I1670" s="6" t="n">
        <x:v>0</x:v>
      </x:c>
      <x:c r="J1670" s="6" t="str">
        <x:v>[1.47, 0.7, 0.33]</x:v>
      </x:c>
      <x:c r="K1670" s="7" t="str">
        <x:v>需确认条件及分段</x:v>
      </x:c>
      <x:c r="L1670" s="6" t="str">
        <x:v>https://raw.githubusercontent.com/Mar-7th/StarRailRes/dbe8cdfcfb0bf657b9fe1cf92d5537f118ccb487/index_new/cn/character_skills.json</x:v>
      </x:c>
    </x:row>
    <x:row r="1671" ht="53" customHeight="1">
      <x:c r="A1671" s="6" t="str">
        <x:v>120602_6</x:v>
      </x:c>
      <x:c r="B1671" s="6" t="str">
        <x:v>120602</x:v>
      </x:c>
      <x:c r="C1671" s="6" t="n">
        <x:v>6</x:v>
      </x:c>
      <x:c r="D1671" s="6" t="str">
        <x:v>云骑剑经 • 山倾</x:v>
      </x:c>
      <x:c r="E1671" s="7" t="str">
        <x:v>对指定敌方单体造成等同于素裳157.5%攻击力的物理属性伤害。同时最后一击后有33%概率发动【剑势】，对目标造成等同于素裳75%攻击力的物理属性附加伤害。
若该目标处于弱点击破状态，则【剑势】必定发动。</x:v>
      </x:c>
      <x:c r="F1671" s="6" t="n">
        <x:v>1.575</x:v>
      </x:c>
      <x:c r="G1671" s="6" t="n">
        <x:v>0</x:v>
      </x:c>
      <x:c r="H1671" s="6" t="n">
        <x:v>0</x:v>
      </x:c>
      <x:c r="I1671" s="6" t="n">
        <x:v>0</x:v>
      </x:c>
      <x:c r="J1671" s="6" t="str">
        <x:v>[1.575, 0.75, 0.33]</x:v>
      </x:c>
      <x:c r="K1671" s="7" t="str">
        <x:v>需确认条件及分段</x:v>
      </x:c>
      <x:c r="L1671" s="6" t="str">
        <x:v>https://raw.githubusercontent.com/Mar-7th/StarRailRes/dbe8cdfcfb0bf657b9fe1cf92d5537f118ccb487/index_new/cn/character_skills.json</x:v>
      </x:c>
    </x:row>
    <x:row r="1672" ht="53" customHeight="1">
      <x:c r="A1672" s="6" t="str">
        <x:v>120602_7</x:v>
      </x:c>
      <x:c r="B1672" s="6" t="str">
        <x:v>120602</x:v>
      </x:c>
      <x:c r="C1672" s="6" t="n">
        <x:v>7</x:v>
      </x:c>
      <x:c r="D1672" s="6" t="str">
        <x:v>云骑剑经 • 山倾</x:v>
      </x:c>
      <x:c r="E1672" s="7" t="str">
        <x:v>对指定敌方单体造成等同于素裳170.63%攻击力的物理属性伤害。同时最后一击后有33%概率发动【剑势】，对目标造成等同于素裳81.25%攻击力的物理属性附加伤害。
若该目标处于弱点击破状态，则【剑势】必定发动。</x:v>
      </x:c>
      <x:c r="F1672" s="6" t="n">
        <x:v>1.7063</x:v>
      </x:c>
      <x:c r="G1672" s="6" t="n">
        <x:v>0</x:v>
      </x:c>
      <x:c r="H1672" s="6" t="n">
        <x:v>0</x:v>
      </x:c>
      <x:c r="I1672" s="6" t="n">
        <x:v>0</x:v>
      </x:c>
      <x:c r="J1672" s="6" t="str">
        <x:v>[1.7063, 0.8125, 0.33]</x:v>
      </x:c>
      <x:c r="K1672" s="7" t="str">
        <x:v>需确认条件及分段</x:v>
      </x:c>
      <x:c r="L1672" s="6" t="str">
        <x:v>https://raw.githubusercontent.com/Mar-7th/StarRailRes/dbe8cdfcfb0bf657b9fe1cf92d5537f118ccb487/index_new/cn/character_skills.json</x:v>
      </x:c>
    </x:row>
    <x:row r="1673" ht="53" customHeight="1">
      <x:c r="A1673" s="6" t="str">
        <x:v>120602_8</x:v>
      </x:c>
      <x:c r="B1673" s="6" t="str">
        <x:v>120602</x:v>
      </x:c>
      <x:c r="C1673" s="6" t="n">
        <x:v>8</x:v>
      </x:c>
      <x:c r="D1673" s="6" t="str">
        <x:v>云骑剑经 • 山倾</x:v>
      </x:c>
      <x:c r="E1673" s="7" t="str">
        <x:v>对指定敌方单体造成等同于素裳183.75%攻击力的物理属性伤害。同时最后一击后有33%概率发动【剑势】，对目标造成等同于素裳87.5%攻击力的物理属性附加伤害。
若该目标处于弱点击破状态，则【剑势】必定发动。</x:v>
      </x:c>
      <x:c r="F1673" s="6" t="n">
        <x:v>1.8375</x:v>
      </x:c>
      <x:c r="G1673" s="6" t="n">
        <x:v>0</x:v>
      </x:c>
      <x:c r="H1673" s="6" t="n">
        <x:v>0</x:v>
      </x:c>
      <x:c r="I1673" s="6" t="n">
        <x:v>0</x:v>
      </x:c>
      <x:c r="J1673" s="6" t="str">
        <x:v>[1.8375, 0.875, 0.33]</x:v>
      </x:c>
      <x:c r="K1673" s="7" t="str">
        <x:v>需确认条件及分段</x:v>
      </x:c>
      <x:c r="L1673" s="6" t="str">
        <x:v>https://raw.githubusercontent.com/Mar-7th/StarRailRes/dbe8cdfcfb0bf657b9fe1cf92d5537f118ccb487/index_new/cn/character_skills.json</x:v>
      </x:c>
    </x:row>
    <x:row r="1674" ht="53" customHeight="1">
      <x:c r="A1674" s="6" t="str">
        <x:v>120602_9</x:v>
      </x:c>
      <x:c r="B1674" s="6" t="str">
        <x:v>120602</x:v>
      </x:c>
      <x:c r="C1674" s="6" t="n">
        <x:v>9</x:v>
      </x:c>
      <x:c r="D1674" s="6" t="str">
        <x:v>云骑剑经 • 山倾</x:v>
      </x:c>
      <x:c r="E1674" s="7" t="str">
        <x:v>对指定敌方单体造成等同于素裳196.88%攻击力的物理属性伤害。同时最后一击后有33%概率发动【剑势】，对目标造成等同于素裳93.75%攻击力的物理属性附加伤害。
若该目标处于弱点击破状态，则【剑势】必定发动。</x:v>
      </x:c>
      <x:c r="F1674" s="6" t="n">
        <x:v>1.9688</x:v>
      </x:c>
      <x:c r="G1674" s="6" t="n">
        <x:v>0</x:v>
      </x:c>
      <x:c r="H1674" s="6" t="n">
        <x:v>0</x:v>
      </x:c>
      <x:c r="I1674" s="6" t="n">
        <x:v>0</x:v>
      </x:c>
      <x:c r="J1674" s="6" t="str">
        <x:v>[1.9688, 0.9375, 0.33]</x:v>
      </x:c>
      <x:c r="K1674" s="7" t="str">
        <x:v>需确认条件及分段</x:v>
      </x:c>
      <x:c r="L1674" s="6" t="str">
        <x:v>https://raw.githubusercontent.com/Mar-7th/StarRailRes/dbe8cdfcfb0bf657b9fe1cf92d5537f118ccb487/index_new/cn/character_skills.json</x:v>
      </x:c>
    </x:row>
    <x:row r="1675" ht="53" customHeight="1">
      <x:c r="A1675" s="6" t="str">
        <x:v>120602_10</x:v>
      </x:c>
      <x:c r="B1675" s="6" t="str">
        <x:v>120602</x:v>
      </x:c>
      <x:c r="C1675" s="6" t="n">
        <x:v>10</x:v>
      </x:c>
      <x:c r="D1675" s="6" t="str">
        <x:v>云骑剑经 • 山倾</x:v>
      </x:c>
      <x:c r="E1675" s="7" t="str">
        <x:v>对指定敌方单体造成等同于素裳210%攻击力的物理属性伤害。同时最后一击后有33%概率发动【剑势】，对目标造成等同于素裳100%攻击力的物理属性附加伤害。
若该目标处于弱点击破状态，则【剑势】必定发动。</x:v>
      </x:c>
      <x:c r="F1675" s="6" t="n">
        <x:v>2.1</x:v>
      </x:c>
      <x:c r="G1675" s="6" t="n">
        <x:v>0</x:v>
      </x:c>
      <x:c r="H1675" s="6" t="n">
        <x:v>0</x:v>
      </x:c>
      <x:c r="I1675" s="6" t="n">
        <x:v>0</x:v>
      </x:c>
      <x:c r="J1675" s="6" t="str">
        <x:v>[2.1, 1, 0.33]</x:v>
      </x:c>
      <x:c r="K1675" s="7" t="str">
        <x:v>需确认条件及分段</x:v>
      </x:c>
      <x:c r="L1675" s="6" t="str">
        <x:v>https://raw.githubusercontent.com/Mar-7th/StarRailRes/dbe8cdfcfb0bf657b9fe1cf92d5537f118ccb487/index_new/cn/character_skills.json</x:v>
      </x:c>
    </x:row>
    <x:row r="1676" ht="53" customHeight="1">
      <x:c r="A1676" s="6" t="str">
        <x:v>120602_11</x:v>
      </x:c>
      <x:c r="B1676" s="6" t="str">
        <x:v>120602</x:v>
      </x:c>
      <x:c r="C1676" s="6" t="n">
        <x:v>11</x:v>
      </x:c>
      <x:c r="D1676" s="6" t="str">
        <x:v>云骑剑经 • 山倾</x:v>
      </x:c>
      <x:c r="E1676" s="7" t="str">
        <x:v>对指定敌方单体造成等同于素裳220.5%攻击力的物理属性伤害。同时最后一击后有33%概率发动【剑势】，对目标造成等同于素裳105%攻击力的物理属性附加伤害。
若该目标处于弱点击破状态，则【剑势】必定发动。</x:v>
      </x:c>
      <x:c r="F1676" s="6" t="n">
        <x:v>2.205</x:v>
      </x:c>
      <x:c r="G1676" s="6" t="n">
        <x:v>0</x:v>
      </x:c>
      <x:c r="H1676" s="6" t="n">
        <x:v>0</x:v>
      </x:c>
      <x:c r="I1676" s="6" t="n">
        <x:v>0</x:v>
      </x:c>
      <x:c r="J1676" s="6" t="str">
        <x:v>[2.205, 1.05, 0.33]</x:v>
      </x:c>
      <x:c r="K1676" s="7" t="str">
        <x:v>需确认条件及分段</x:v>
      </x:c>
      <x:c r="L1676" s="6" t="str">
        <x:v>https://raw.githubusercontent.com/Mar-7th/StarRailRes/dbe8cdfcfb0bf657b9fe1cf92d5537f118ccb487/index_new/cn/character_skills.json</x:v>
      </x:c>
    </x:row>
    <x:row r="1677" ht="53" customHeight="1">
      <x:c r="A1677" s="6" t="str">
        <x:v>120602_12</x:v>
      </x:c>
      <x:c r="B1677" s="6" t="str">
        <x:v>120602</x:v>
      </x:c>
      <x:c r="C1677" s="6" t="n">
        <x:v>12</x:v>
      </x:c>
      <x:c r="D1677" s="6" t="str">
        <x:v>云骑剑经 • 山倾</x:v>
      </x:c>
      <x:c r="E1677" s="7" t="str">
        <x:v>对指定敌方单体造成等同于素裳231%攻击力的物理属性伤害。同时最后一击后有33%概率发动【剑势】，对目标造成等同于素裳110%攻击力的物理属性附加伤害。
若该目标处于弱点击破状态，则【剑势】必定发动。</x:v>
      </x:c>
      <x:c r="F1677" s="6" t="n">
        <x:v>2.31</x:v>
      </x:c>
      <x:c r="G1677" s="6" t="n">
        <x:v>0</x:v>
      </x:c>
      <x:c r="H1677" s="6" t="n">
        <x:v>0</x:v>
      </x:c>
      <x:c r="I1677" s="6" t="n">
        <x:v>0</x:v>
      </x:c>
      <x:c r="J1677" s="6" t="str">
        <x:v>[2.31, 1.1, 0.33]</x:v>
      </x:c>
      <x:c r="K1677" s="7" t="str">
        <x:v>需确认条件及分段</x:v>
      </x:c>
      <x:c r="L1677" s="6" t="str">
        <x:v>https://raw.githubusercontent.com/Mar-7th/StarRailRes/dbe8cdfcfb0bf657b9fe1cf92d5537f118ccb487/index_new/cn/character_skills.json</x:v>
      </x:c>
    </x:row>
    <x:row r="1678" ht="53" customHeight="1">
      <x:c r="A1678" s="6" t="str">
        <x:v>120602_13</x:v>
      </x:c>
      <x:c r="B1678" s="6" t="str">
        <x:v>120602</x:v>
      </x:c>
      <x:c r="C1678" s="6" t="n">
        <x:v>13</x:v>
      </x:c>
      <x:c r="D1678" s="6" t="str">
        <x:v>云骑剑经 • 山倾</x:v>
      </x:c>
      <x:c r="E1678" s="7" t="str">
        <x:v>对指定敌方单体造成等同于素裳241.5%攻击力的物理属性伤害。同时最后一击后有33%概率发动【剑势】，对目标造成等同于素裳115%攻击力的物理属性附加伤害。
若该目标处于弱点击破状态，则【剑势】必定发动。</x:v>
      </x:c>
      <x:c r="F1678" s="6" t="n">
        <x:v>2.415</x:v>
      </x:c>
      <x:c r="G1678" s="6" t="n">
        <x:v>0</x:v>
      </x:c>
      <x:c r="H1678" s="6" t="n">
        <x:v>0</x:v>
      </x:c>
      <x:c r="I1678" s="6" t="n">
        <x:v>0</x:v>
      </x:c>
      <x:c r="J1678" s="6" t="str">
        <x:v>[2.415, 1.15, 0.33]</x:v>
      </x:c>
      <x:c r="K1678" s="7" t="str">
        <x:v>需确认条件及分段</x:v>
      </x:c>
      <x:c r="L1678" s="6" t="str">
        <x:v>https://raw.githubusercontent.com/Mar-7th/StarRailRes/dbe8cdfcfb0bf657b9fe1cf92d5537f118ccb487/index_new/cn/character_skills.json</x:v>
      </x:c>
    </x:row>
    <x:row r="1679" ht="53" customHeight="1">
      <x:c r="A1679" s="6" t="str">
        <x:v>120602_14</x:v>
      </x:c>
      <x:c r="B1679" s="6" t="str">
        <x:v>120602</x:v>
      </x:c>
      <x:c r="C1679" s="6" t="n">
        <x:v>14</x:v>
      </x:c>
      <x:c r="D1679" s="6" t="str">
        <x:v>云骑剑经 • 山倾</x:v>
      </x:c>
      <x:c r="E1679" s="7" t="str">
        <x:v>对指定敌方单体造成等同于素裳252%攻击力的物理属性伤害。同时最后一击后有33%概率发动【剑势】，对目标造成等同于素裳120%攻击力的物理属性附加伤害。
若该目标处于弱点击破状态，则【剑势】必定发动。</x:v>
      </x:c>
      <x:c r="F1679" s="6" t="n">
        <x:v>2.52</x:v>
      </x:c>
      <x:c r="G1679" s="6" t="n">
        <x:v>0</x:v>
      </x:c>
      <x:c r="H1679" s="6" t="n">
        <x:v>0</x:v>
      </x:c>
      <x:c r="I1679" s="6" t="n">
        <x:v>0</x:v>
      </x:c>
      <x:c r="J1679" s="6" t="str">
        <x:v>[2.52, 1.2, 0.33]</x:v>
      </x:c>
      <x:c r="K1679" s="7" t="str">
        <x:v>需确认条件及分段</x:v>
      </x:c>
      <x:c r="L1679" s="6" t="str">
        <x:v>https://raw.githubusercontent.com/Mar-7th/StarRailRes/dbe8cdfcfb0bf657b9fe1cf92d5537f118ccb487/index_new/cn/character_skills.json</x:v>
      </x:c>
    </x:row>
    <x:row r="1680" ht="53" customHeight="1">
      <x:c r="A1680" s="6" t="str">
        <x:v>120602_15</x:v>
      </x:c>
      <x:c r="B1680" s="6" t="str">
        <x:v>120602</x:v>
      </x:c>
      <x:c r="C1680" s="6" t="n">
        <x:v>15</x:v>
      </x:c>
      <x:c r="D1680" s="6" t="str">
        <x:v>云骑剑经 • 山倾</x:v>
      </x:c>
      <x:c r="E1680" s="7" t="str">
        <x:v>对指定敌方单体造成等同于素裳262.5%攻击力的物理属性伤害。同时最后一击后有33%概率发动【剑势】，对目标造成等同于素裳125%攻击力的物理属性附加伤害。
若该目标处于弱点击破状态，则【剑势】必定发动。</x:v>
      </x:c>
      <x:c r="F1680" s="6" t="n">
        <x:v>2.625</x:v>
      </x:c>
      <x:c r="G1680" s="6" t="n">
        <x:v>0</x:v>
      </x:c>
      <x:c r="H1680" s="6" t="n">
        <x:v>0</x:v>
      </x:c>
      <x:c r="I1680" s="6" t="n">
        <x:v>0</x:v>
      </x:c>
      <x:c r="J1680" s="6" t="str">
        <x:v>[2.625, 1.25, 0.33]</x:v>
      </x:c>
      <x:c r="K1680" s="7" t="str">
        <x:v>需确认条件及分段</x:v>
      </x:c>
      <x:c r="L1680" s="6" t="str">
        <x:v>https://raw.githubusercontent.com/Mar-7th/StarRailRes/dbe8cdfcfb0bf657b9fe1cf92d5537f118ccb487/index_new/cn/character_skills.json</x:v>
      </x:c>
    </x:row>
    <x:row r="1681" ht="53" customHeight="1">
      <x:c r="A1681" s="6" t="str">
        <x:v>120603_1</x:v>
      </x:c>
      <x:c r="B1681" s="6" t="str">
        <x:v>120603</x:v>
      </x:c>
      <x:c r="C1681" s="6" t="n">
        <x:v>1</x:v>
      </x:c>
      <x:c r="D1681" s="6" t="str">
        <x:v>太虚形蕴 • 烛夜</x:v>
      </x:c>
      <x:c r="E1681" s="7" t="str">
        <x:v>对指定敌方单体造成等同于素裳192%攻击力的物理属性伤害，并使素裳立即行动。同时使其攻击力提高18%，且施放战技时额外增加2次【剑势】的发动判定，持续2回合。
通过额外判定发动的【剑势】伤害为原伤害的50%。</x:v>
      </x:c>
      <x:c r="F1681" s="6" t="n">
        <x:v>1.92</x:v>
      </x:c>
      <x:c r="G1681" s="6" t="n">
        <x:v>0</x:v>
      </x:c>
      <x:c r="H1681" s="6" t="n">
        <x:v>0</x:v>
      </x:c>
      <x:c r="I1681" s="6" t="n">
        <x:v>0</x:v>
      </x:c>
      <x:c r="J1681" s="6" t="str">
        <x:v>[1.92, 2, 0.5, 0.18]</x:v>
      </x:c>
      <x:c r="K1681" s="7" t="str">
        <x:v>需确认条件及分段</x:v>
      </x:c>
      <x:c r="L1681" s="6" t="str">
        <x:v>https://raw.githubusercontent.com/Mar-7th/StarRailRes/dbe8cdfcfb0bf657b9fe1cf92d5537f118ccb487/index_new/cn/character_skills.json</x:v>
      </x:c>
    </x:row>
    <x:row r="1682" ht="53" customHeight="1">
      <x:c r="A1682" s="6" t="str">
        <x:v>120603_2</x:v>
      </x:c>
      <x:c r="B1682" s="6" t="str">
        <x:v>120603</x:v>
      </x:c>
      <x:c r="C1682" s="6" t="n">
        <x:v>2</x:v>
      </x:c>
      <x:c r="D1682" s="6" t="str">
        <x:v>太虚形蕴 • 烛夜</x:v>
      </x:c>
      <x:c r="E1682" s="7" t="str">
        <x:v>对指定敌方单体造成等同于素裳204.8%攻击力的物理属性伤害，并使素裳立即行动。同时使其攻击力提高19.2%，且施放战技时额外增加2次【剑势】的发动判定，持续2回合。
通过额外判定发动的【剑势】伤害为原伤害的50%。</x:v>
      </x:c>
      <x:c r="F1682" s="6" t="n">
        <x:v>2.048</x:v>
      </x:c>
      <x:c r="G1682" s="6" t="n">
        <x:v>0</x:v>
      </x:c>
      <x:c r="H1682" s="6" t="n">
        <x:v>0</x:v>
      </x:c>
      <x:c r="I1682" s="6" t="n">
        <x:v>0</x:v>
      </x:c>
      <x:c r="J1682" s="6" t="str">
        <x:v>[2.048, 2, 0.5, 0.192]</x:v>
      </x:c>
      <x:c r="K1682" s="7" t="str">
        <x:v>需确认条件及分段</x:v>
      </x:c>
      <x:c r="L1682" s="6" t="str">
        <x:v>https://raw.githubusercontent.com/Mar-7th/StarRailRes/dbe8cdfcfb0bf657b9fe1cf92d5537f118ccb487/index_new/cn/character_skills.json</x:v>
      </x:c>
    </x:row>
    <x:row r="1683" ht="53" customHeight="1">
      <x:c r="A1683" s="6" t="str">
        <x:v>120603_3</x:v>
      </x:c>
      <x:c r="B1683" s="6" t="str">
        <x:v>120603</x:v>
      </x:c>
      <x:c r="C1683" s="6" t="n">
        <x:v>3</x:v>
      </x:c>
      <x:c r="D1683" s="6" t="str">
        <x:v>太虚形蕴 • 烛夜</x:v>
      </x:c>
      <x:c r="E1683" s="7" t="str">
        <x:v>对指定敌方单体造成等同于素裳217.6%攻击力的物理属性伤害，并使素裳立即行动。同时使其攻击力提高20.4%，且施放战技时额外增加2次【剑势】的发动判定，持续2回合。
通过额外判定发动的【剑势】伤害为原伤害的50%。</x:v>
      </x:c>
      <x:c r="F1683" s="6" t="n">
        <x:v>2.176</x:v>
      </x:c>
      <x:c r="G1683" s="6" t="n">
        <x:v>0</x:v>
      </x:c>
      <x:c r="H1683" s="6" t="n">
        <x:v>0</x:v>
      </x:c>
      <x:c r="I1683" s="6" t="n">
        <x:v>0</x:v>
      </x:c>
      <x:c r="J1683" s="6" t="str">
        <x:v>[2.176, 2, 0.5, 0.204]</x:v>
      </x:c>
      <x:c r="K1683" s="7" t="str">
        <x:v>需确认条件及分段</x:v>
      </x:c>
      <x:c r="L1683" s="6" t="str">
        <x:v>https://raw.githubusercontent.com/Mar-7th/StarRailRes/dbe8cdfcfb0bf657b9fe1cf92d5537f118ccb487/index_new/cn/character_skills.json</x:v>
      </x:c>
    </x:row>
    <x:row r="1684" ht="53" customHeight="1">
      <x:c r="A1684" s="6" t="str">
        <x:v>120603_4</x:v>
      </x:c>
      <x:c r="B1684" s="6" t="str">
        <x:v>120603</x:v>
      </x:c>
      <x:c r="C1684" s="6" t="n">
        <x:v>4</x:v>
      </x:c>
      <x:c r="D1684" s="6" t="str">
        <x:v>太虚形蕴 • 烛夜</x:v>
      </x:c>
      <x:c r="E1684" s="7" t="str">
        <x:v>对指定敌方单体造成等同于素裳230.4%攻击力的物理属性伤害，并使素裳立即行动。同时使其攻击力提高21.6%，且施放战技时额外增加2次【剑势】的发动判定，持续2回合。
通过额外判定发动的【剑势】伤害为原伤害的50%。</x:v>
      </x:c>
      <x:c r="F1684" s="6" t="n">
        <x:v>2.304</x:v>
      </x:c>
      <x:c r="G1684" s="6" t="n">
        <x:v>0</x:v>
      </x:c>
      <x:c r="H1684" s="6" t="n">
        <x:v>0</x:v>
      </x:c>
      <x:c r="I1684" s="6" t="n">
        <x:v>0</x:v>
      </x:c>
      <x:c r="J1684" s="6" t="str">
        <x:v>[2.304, 2, 0.5, 0.216]</x:v>
      </x:c>
      <x:c r="K1684" s="7" t="str">
        <x:v>需确认条件及分段</x:v>
      </x:c>
      <x:c r="L1684" s="6" t="str">
        <x:v>https://raw.githubusercontent.com/Mar-7th/StarRailRes/dbe8cdfcfb0bf657b9fe1cf92d5537f118ccb487/index_new/cn/character_skills.json</x:v>
      </x:c>
    </x:row>
    <x:row r="1685" ht="53" customHeight="1">
      <x:c r="A1685" s="6" t="str">
        <x:v>120603_5</x:v>
      </x:c>
      <x:c r="B1685" s="6" t="str">
        <x:v>120603</x:v>
      </x:c>
      <x:c r="C1685" s="6" t="n">
        <x:v>5</x:v>
      </x:c>
      <x:c r="D1685" s="6" t="str">
        <x:v>太虚形蕴 • 烛夜</x:v>
      </x:c>
      <x:c r="E1685" s="7" t="str">
        <x:v>对指定敌方单体造成等同于素裳243.2%攻击力的物理属性伤害，并使素裳立即行动。同时使其攻击力提高22.8%，且施放战技时额外增加2次【剑势】的发动判定，持续2回合。
通过额外判定发动的【剑势】伤害为原伤害的50%。</x:v>
      </x:c>
      <x:c r="F1685" s="6" t="n">
        <x:v>2.432</x:v>
      </x:c>
      <x:c r="G1685" s="6" t="n">
        <x:v>0</x:v>
      </x:c>
      <x:c r="H1685" s="6" t="n">
        <x:v>0</x:v>
      </x:c>
      <x:c r="I1685" s="6" t="n">
        <x:v>0</x:v>
      </x:c>
      <x:c r="J1685" s="6" t="str">
        <x:v>[2.432, 2, 0.5, 0.228]</x:v>
      </x:c>
      <x:c r="K1685" s="7" t="str">
        <x:v>需确认条件及分段</x:v>
      </x:c>
      <x:c r="L1685" s="6" t="str">
        <x:v>https://raw.githubusercontent.com/Mar-7th/StarRailRes/dbe8cdfcfb0bf657b9fe1cf92d5537f118ccb487/index_new/cn/character_skills.json</x:v>
      </x:c>
    </x:row>
    <x:row r="1686" ht="53" customHeight="1">
      <x:c r="A1686" s="6" t="str">
        <x:v>120603_6</x:v>
      </x:c>
      <x:c r="B1686" s="6" t="str">
        <x:v>120603</x:v>
      </x:c>
      <x:c r="C1686" s="6" t="n">
        <x:v>6</x:v>
      </x:c>
      <x:c r="D1686" s="6" t="str">
        <x:v>太虚形蕴 • 烛夜</x:v>
      </x:c>
      <x:c r="E1686" s="7" t="str">
        <x:v>对指定敌方单体造成等同于素裳256%攻击力的物理属性伤害，并使素裳立即行动。同时使其攻击力提高24%，且施放战技时额外增加2次【剑势】的发动判定，持续2回合。
通过额外判定发动的【剑势】伤害为原伤害的50%。</x:v>
      </x:c>
      <x:c r="F1686" s="6" t="n">
        <x:v>2.56</x:v>
      </x:c>
      <x:c r="G1686" s="6" t="n">
        <x:v>0</x:v>
      </x:c>
      <x:c r="H1686" s="6" t="n">
        <x:v>0</x:v>
      </x:c>
      <x:c r="I1686" s="6" t="n">
        <x:v>0</x:v>
      </x:c>
      <x:c r="J1686" s="6" t="str">
        <x:v>[2.56, 2, 0.5, 0.24]</x:v>
      </x:c>
      <x:c r="K1686" s="7" t="str">
        <x:v>需确认条件及分段</x:v>
      </x:c>
      <x:c r="L1686" s="6" t="str">
        <x:v>https://raw.githubusercontent.com/Mar-7th/StarRailRes/dbe8cdfcfb0bf657b9fe1cf92d5537f118ccb487/index_new/cn/character_skills.json</x:v>
      </x:c>
    </x:row>
    <x:row r="1687" ht="53" customHeight="1">
      <x:c r="A1687" s="6" t="str">
        <x:v>120603_7</x:v>
      </x:c>
      <x:c r="B1687" s="6" t="str">
        <x:v>120603</x:v>
      </x:c>
      <x:c r="C1687" s="6" t="n">
        <x:v>7</x:v>
      </x:c>
      <x:c r="D1687" s="6" t="str">
        <x:v>太虚形蕴 • 烛夜</x:v>
      </x:c>
      <x:c r="E1687" s="7" t="str">
        <x:v>对指定敌方单体造成等同于素裳272%攻击力的物理属性伤害，并使素裳立即行动。同时使其攻击力提高25.5%，且施放战技时额外增加2次【剑势】的发动判定，持续2回合。
通过额外判定发动的【剑势】伤害为原伤害的50%。</x:v>
      </x:c>
      <x:c r="F1687" s="6" t="n">
        <x:v>2.72</x:v>
      </x:c>
      <x:c r="G1687" s="6" t="n">
        <x:v>0</x:v>
      </x:c>
      <x:c r="H1687" s="6" t="n">
        <x:v>0</x:v>
      </x:c>
      <x:c r="I1687" s="6" t="n">
        <x:v>0</x:v>
      </x:c>
      <x:c r="J1687" s="6" t="str">
        <x:v>[2.72, 2, 0.5, 0.255]</x:v>
      </x:c>
      <x:c r="K1687" s="7" t="str">
        <x:v>需确认条件及分段</x:v>
      </x:c>
      <x:c r="L1687" s="6" t="str">
        <x:v>https://raw.githubusercontent.com/Mar-7th/StarRailRes/dbe8cdfcfb0bf657b9fe1cf92d5537f118ccb487/index_new/cn/character_skills.json</x:v>
      </x:c>
    </x:row>
    <x:row r="1688" ht="53" customHeight="1">
      <x:c r="A1688" s="6" t="str">
        <x:v>120603_8</x:v>
      </x:c>
      <x:c r="B1688" s="6" t="str">
        <x:v>120603</x:v>
      </x:c>
      <x:c r="C1688" s="6" t="n">
        <x:v>8</x:v>
      </x:c>
      <x:c r="D1688" s="6" t="str">
        <x:v>太虚形蕴 • 烛夜</x:v>
      </x:c>
      <x:c r="E1688" s="7" t="str">
        <x:v>对指定敌方单体造成等同于素裳288%攻击力的物理属性伤害，并使素裳立即行动。同时使其攻击力提高27%，且施放战技时额外增加2次【剑势】的发动判定，持续2回合。
通过额外判定发动的【剑势】伤害为原伤害的50%。</x:v>
      </x:c>
      <x:c r="F1688" s="6" t="n">
        <x:v>2.88</x:v>
      </x:c>
      <x:c r="G1688" s="6" t="n">
        <x:v>0</x:v>
      </x:c>
      <x:c r="H1688" s="6" t="n">
        <x:v>0</x:v>
      </x:c>
      <x:c r="I1688" s="6" t="n">
        <x:v>0</x:v>
      </x:c>
      <x:c r="J1688" s="6" t="str">
        <x:v>[2.88, 2, 0.5, 0.27]</x:v>
      </x:c>
      <x:c r="K1688" s="7" t="str">
        <x:v>需确认条件及分段</x:v>
      </x:c>
      <x:c r="L1688" s="6" t="str">
        <x:v>https://raw.githubusercontent.com/Mar-7th/StarRailRes/dbe8cdfcfb0bf657b9fe1cf92d5537f118ccb487/index_new/cn/character_skills.json</x:v>
      </x:c>
    </x:row>
    <x:row r="1689" ht="53" customHeight="1">
      <x:c r="A1689" s="6" t="str">
        <x:v>120603_9</x:v>
      </x:c>
      <x:c r="B1689" s="6" t="str">
        <x:v>120603</x:v>
      </x:c>
      <x:c r="C1689" s="6" t="n">
        <x:v>9</x:v>
      </x:c>
      <x:c r="D1689" s="6" t="str">
        <x:v>太虚形蕴 • 烛夜</x:v>
      </x:c>
      <x:c r="E1689" s="7" t="str">
        <x:v>对指定敌方单体造成等同于素裳304%攻击力的物理属性伤害，并使素裳立即行动。同时使其攻击力提高28.5%，且施放战技时额外增加2次【剑势】的发动判定，持续2回合。
通过额外判定发动的【剑势】伤害为原伤害的50%。</x:v>
      </x:c>
      <x:c r="F1689" s="6" t="n">
        <x:v>3.04</x:v>
      </x:c>
      <x:c r="G1689" s="6" t="n">
        <x:v>0</x:v>
      </x:c>
      <x:c r="H1689" s="6" t="n">
        <x:v>0</x:v>
      </x:c>
      <x:c r="I1689" s="6" t="n">
        <x:v>0</x:v>
      </x:c>
      <x:c r="J1689" s="6" t="str">
        <x:v>[3.04, 2, 0.5, 0.285]</x:v>
      </x:c>
      <x:c r="K1689" s="7" t="str">
        <x:v>需确认条件及分段</x:v>
      </x:c>
      <x:c r="L1689" s="6" t="str">
        <x:v>https://raw.githubusercontent.com/Mar-7th/StarRailRes/dbe8cdfcfb0bf657b9fe1cf92d5537f118ccb487/index_new/cn/character_skills.json</x:v>
      </x:c>
    </x:row>
    <x:row r="1690" ht="53" customHeight="1">
      <x:c r="A1690" s="6" t="str">
        <x:v>120603_10</x:v>
      </x:c>
      <x:c r="B1690" s="6" t="str">
        <x:v>120603</x:v>
      </x:c>
      <x:c r="C1690" s="6" t="n">
        <x:v>10</x:v>
      </x:c>
      <x:c r="D1690" s="6" t="str">
        <x:v>太虚形蕴 • 烛夜</x:v>
      </x:c>
      <x:c r="E1690" s="7" t="str">
        <x:v>对指定敌方单体造成等同于素裳320%攻击力的物理属性伤害，并使素裳立即行动。同时使其攻击力提高30%，且施放战技时额外增加2次【剑势】的发动判定，持续2回合。
通过额外判定发动的【剑势】伤害为原伤害的50%。</x:v>
      </x:c>
      <x:c r="F1690" s="6" t="n">
        <x:v>3.2</x:v>
      </x:c>
      <x:c r="G1690" s="6" t="n">
        <x:v>0</x:v>
      </x:c>
      <x:c r="H1690" s="6" t="n">
        <x:v>0</x:v>
      </x:c>
      <x:c r="I1690" s="6" t="n">
        <x:v>0</x:v>
      </x:c>
      <x:c r="J1690" s="6" t="str">
        <x:v>[3.2, 2, 0.5, 0.3]</x:v>
      </x:c>
      <x:c r="K1690" s="7" t="str">
        <x:v>需确认条件及分段</x:v>
      </x:c>
      <x:c r="L1690" s="6" t="str">
        <x:v>https://raw.githubusercontent.com/Mar-7th/StarRailRes/dbe8cdfcfb0bf657b9fe1cf92d5537f118ccb487/index_new/cn/character_skills.json</x:v>
      </x:c>
    </x:row>
    <x:row r="1691" ht="53" customHeight="1">
      <x:c r="A1691" s="6" t="str">
        <x:v>120603_11</x:v>
      </x:c>
      <x:c r="B1691" s="6" t="str">
        <x:v>120603</x:v>
      </x:c>
      <x:c r="C1691" s="6" t="n">
        <x:v>11</x:v>
      </x:c>
      <x:c r="D1691" s="6" t="str">
        <x:v>太虚形蕴 • 烛夜</x:v>
      </x:c>
      <x:c r="E1691" s="7" t="str">
        <x:v>对指定敌方单体造成等同于素裳332.8%攻击力的物理属性伤害，并使素裳立即行动。同时使其攻击力提高31.2%，且施放战技时额外增加2次【剑势】的发动判定，持续2回合。
通过额外判定发动的【剑势】伤害为原伤害的50%。</x:v>
      </x:c>
      <x:c r="F1691" s="6" t="n">
        <x:v>3.328</x:v>
      </x:c>
      <x:c r="G1691" s="6" t="n">
        <x:v>0</x:v>
      </x:c>
      <x:c r="H1691" s="6" t="n">
        <x:v>0</x:v>
      </x:c>
      <x:c r="I1691" s="6" t="n">
        <x:v>0</x:v>
      </x:c>
      <x:c r="J1691" s="6" t="str">
        <x:v>[3.328, 2, 0.5, 0.312]</x:v>
      </x:c>
      <x:c r="K1691" s="7" t="str">
        <x:v>需确认条件及分段</x:v>
      </x:c>
      <x:c r="L1691" s="6" t="str">
        <x:v>https://raw.githubusercontent.com/Mar-7th/StarRailRes/dbe8cdfcfb0bf657b9fe1cf92d5537f118ccb487/index_new/cn/character_skills.json</x:v>
      </x:c>
    </x:row>
    <x:row r="1692" ht="53" customHeight="1">
      <x:c r="A1692" s="6" t="str">
        <x:v>120603_12</x:v>
      </x:c>
      <x:c r="B1692" s="6" t="str">
        <x:v>120603</x:v>
      </x:c>
      <x:c r="C1692" s="6" t="n">
        <x:v>12</x:v>
      </x:c>
      <x:c r="D1692" s="6" t="str">
        <x:v>太虚形蕴 • 烛夜</x:v>
      </x:c>
      <x:c r="E1692" s="7" t="str">
        <x:v>对指定敌方单体造成等同于素裳345.6%攻击力的物理属性伤害，并使素裳立即行动。同时使其攻击力提高32.4%，且施放战技时额外增加2次【剑势】的发动判定，持续2回合。
通过额外判定发动的【剑势】伤害为原伤害的50%。</x:v>
      </x:c>
      <x:c r="F1692" s="6" t="n">
        <x:v>3.456</x:v>
      </x:c>
      <x:c r="G1692" s="6" t="n">
        <x:v>0</x:v>
      </x:c>
      <x:c r="H1692" s="6" t="n">
        <x:v>0</x:v>
      </x:c>
      <x:c r="I1692" s="6" t="n">
        <x:v>0</x:v>
      </x:c>
      <x:c r="J1692" s="6" t="str">
        <x:v>[3.456, 2, 0.5, 0.324]</x:v>
      </x:c>
      <x:c r="K1692" s="7" t="str">
        <x:v>需确认条件及分段</x:v>
      </x:c>
      <x:c r="L1692" s="6" t="str">
        <x:v>https://raw.githubusercontent.com/Mar-7th/StarRailRes/dbe8cdfcfb0bf657b9fe1cf92d5537f118ccb487/index_new/cn/character_skills.json</x:v>
      </x:c>
    </x:row>
    <x:row r="1693" ht="53" customHeight="1">
      <x:c r="A1693" s="6" t="str">
        <x:v>120603_13</x:v>
      </x:c>
      <x:c r="B1693" s="6" t="str">
        <x:v>120603</x:v>
      </x:c>
      <x:c r="C1693" s="6" t="n">
        <x:v>13</x:v>
      </x:c>
      <x:c r="D1693" s="6" t="str">
        <x:v>太虚形蕴 • 烛夜</x:v>
      </x:c>
      <x:c r="E1693" s="7" t="str">
        <x:v>对指定敌方单体造成等同于素裳358.4%攻击力的物理属性伤害，并使素裳立即行动。同时使其攻击力提高33.6%，且施放战技时额外增加2次【剑势】的发动判定，持续2回合。
通过额外判定发动的【剑势】伤害为原伤害的50%。</x:v>
      </x:c>
      <x:c r="F1693" s="6" t="n">
        <x:v>3.584</x:v>
      </x:c>
      <x:c r="G1693" s="6" t="n">
        <x:v>0</x:v>
      </x:c>
      <x:c r="H1693" s="6" t="n">
        <x:v>0</x:v>
      </x:c>
      <x:c r="I1693" s="6" t="n">
        <x:v>0</x:v>
      </x:c>
      <x:c r="J1693" s="6" t="str">
        <x:v>[3.584, 2, 0.5, 0.336]</x:v>
      </x:c>
      <x:c r="K1693" s="7" t="str">
        <x:v>需确认条件及分段</x:v>
      </x:c>
      <x:c r="L1693" s="6" t="str">
        <x:v>https://raw.githubusercontent.com/Mar-7th/StarRailRes/dbe8cdfcfb0bf657b9fe1cf92d5537f118ccb487/index_new/cn/character_skills.json</x:v>
      </x:c>
    </x:row>
    <x:row r="1694" ht="53" customHeight="1">
      <x:c r="A1694" s="6" t="str">
        <x:v>120603_14</x:v>
      </x:c>
      <x:c r="B1694" s="6" t="str">
        <x:v>120603</x:v>
      </x:c>
      <x:c r="C1694" s="6" t="n">
        <x:v>14</x:v>
      </x:c>
      <x:c r="D1694" s="6" t="str">
        <x:v>太虚形蕴 • 烛夜</x:v>
      </x:c>
      <x:c r="E1694" s="7" t="str">
        <x:v>对指定敌方单体造成等同于素裳371.2%攻击力的物理属性伤害，并使素裳立即行动。同时使其攻击力提高34.8%，且施放战技时额外增加2次【剑势】的发动判定，持续2回合。
通过额外判定发动的【剑势】伤害为原伤害的50%。</x:v>
      </x:c>
      <x:c r="F1694" s="6" t="n">
        <x:v>3.712</x:v>
      </x:c>
      <x:c r="G1694" s="6" t="n">
        <x:v>0</x:v>
      </x:c>
      <x:c r="H1694" s="6" t="n">
        <x:v>0</x:v>
      </x:c>
      <x:c r="I1694" s="6" t="n">
        <x:v>0</x:v>
      </x:c>
      <x:c r="J1694" s="6" t="str">
        <x:v>[3.712, 2, 0.5, 0.348]</x:v>
      </x:c>
      <x:c r="K1694" s="7" t="str">
        <x:v>需确认条件及分段</x:v>
      </x:c>
      <x:c r="L1694" s="6" t="str">
        <x:v>https://raw.githubusercontent.com/Mar-7th/StarRailRes/dbe8cdfcfb0bf657b9fe1cf92d5537f118ccb487/index_new/cn/character_skills.json</x:v>
      </x:c>
    </x:row>
    <x:row r="1695" ht="53" customHeight="1">
      <x:c r="A1695" s="6" t="str">
        <x:v>120603_15</x:v>
      </x:c>
      <x:c r="B1695" s="6" t="str">
        <x:v>120603</x:v>
      </x:c>
      <x:c r="C1695" s="6" t="n">
        <x:v>15</x:v>
      </x:c>
      <x:c r="D1695" s="6" t="str">
        <x:v>太虚形蕴 • 烛夜</x:v>
      </x:c>
      <x:c r="E1695" s="7" t="str">
        <x:v>对指定敌方单体造成等同于素裳384%攻击力的物理属性伤害，并使素裳立即行动。同时使其攻击力提高36%，且施放战技时额外增加2次【剑势】的发动判定，持续2回合。
通过额外判定发动的【剑势】伤害为原伤害的50%。</x:v>
      </x:c>
      <x:c r="F1695" s="6" t="n">
        <x:v>3.84</x:v>
      </x:c>
      <x:c r="G1695" s="6" t="n">
        <x:v>0</x:v>
      </x:c>
      <x:c r="H1695" s="6" t="n">
        <x:v>0</x:v>
      </x:c>
      <x:c r="I1695" s="6" t="n">
        <x:v>0</x:v>
      </x:c>
      <x:c r="J1695" s="6" t="str">
        <x:v>[3.84, 2, 0.5, 0.36]</x:v>
      </x:c>
      <x:c r="K1695" s="7" t="str">
        <x:v>需确认条件及分段</x:v>
      </x:c>
      <x:c r="L1695" s="6" t="str">
        <x:v>https://raw.githubusercontent.com/Mar-7th/StarRailRes/dbe8cdfcfb0bf657b9fe1cf92d5537f118ccb487/index_new/cn/character_skills.json</x:v>
      </x:c>
    </x:row>
    <x:row r="1696" ht="20" customHeight="1">
      <x:c r="A1696" s="6" t="str">
        <x:v>120604_1</x:v>
      </x:c>
      <x:c r="B1696" s="6" t="str">
        <x:v>120604</x:v>
      </x:c>
      <x:c r="C1696" s="6" t="n">
        <x:v>1</x:v>
      </x:c>
      <x:c r="D1696" s="6" t="str">
        <x:v>游刃若水</x:v>
      </x:c>
      <x:c r="E1696" s="7" t="str">
        <x:v>当场上有敌方目标的弱点被击破，素裳的速度提高15%，持续2回合。</x:v>
      </x:c>
      <x:c r="F1696" s="6" t="n">
        <x:v>0</x:v>
      </x:c>
      <x:c r="G1696" s="6" t="n">
        <x:v>0</x:v>
      </x:c>
      <x:c r="H1696" s="6" t="n">
        <x:v>0</x:v>
      </x:c>
      <x:c r="I1696" s="6" t="n">
        <x:v>0</x:v>
      </x:c>
      <x:c r="J1696" s="6" t="str">
        <x:v>[0.15, 2]</x:v>
      </x:c>
      <x:c r="K1696" s="7" t="str">
        <x:v>无首段伤害倍率，请覆盖或设为辅助技能</x:v>
      </x:c>
      <x:c r="L1696" s="6" t="str">
        <x:v>https://raw.githubusercontent.com/Mar-7th/StarRailRes/dbe8cdfcfb0bf657b9fe1cf92d5537f118ccb487/index_new/cn/character_skills.json</x:v>
      </x:c>
    </x:row>
    <x:row r="1697" ht="20" customHeight="1">
      <x:c r="A1697" s="6" t="str">
        <x:v>120604_2</x:v>
      </x:c>
      <x:c r="B1697" s="6" t="str">
        <x:v>120604</x:v>
      </x:c>
      <x:c r="C1697" s="6" t="n">
        <x:v>2</x:v>
      </x:c>
      <x:c r="D1697" s="6" t="str">
        <x:v>游刃若水</x:v>
      </x:c>
      <x:c r="E1697" s="7" t="str">
        <x:v>当场上有敌方目标的弱点被击破，素裳的速度提高15.5%，持续2回合。</x:v>
      </x:c>
      <x:c r="F1697" s="6" t="n">
        <x:v>0</x:v>
      </x:c>
      <x:c r="G1697" s="6" t="n">
        <x:v>0</x:v>
      </x:c>
      <x:c r="H1697" s="6" t="n">
        <x:v>0</x:v>
      </x:c>
      <x:c r="I1697" s="6" t="n">
        <x:v>0</x:v>
      </x:c>
      <x:c r="J1697" s="6" t="str">
        <x:v>[0.155, 2]</x:v>
      </x:c>
      <x:c r="K1697" s="7" t="str">
        <x:v>无首段伤害倍率，请覆盖或设为辅助技能</x:v>
      </x:c>
      <x:c r="L1697" s="6" t="str">
        <x:v>https://raw.githubusercontent.com/Mar-7th/StarRailRes/dbe8cdfcfb0bf657b9fe1cf92d5537f118ccb487/index_new/cn/character_skills.json</x:v>
      </x:c>
    </x:row>
    <x:row r="1698" ht="20" customHeight="1">
      <x:c r="A1698" s="6" t="str">
        <x:v>120604_3</x:v>
      </x:c>
      <x:c r="B1698" s="6" t="str">
        <x:v>120604</x:v>
      </x:c>
      <x:c r="C1698" s="6" t="n">
        <x:v>3</x:v>
      </x:c>
      <x:c r="D1698" s="6" t="str">
        <x:v>游刃若水</x:v>
      </x:c>
      <x:c r="E1698" s="7" t="str">
        <x:v>当场上有敌方目标的弱点被击破，素裳的速度提高16%，持续2回合。</x:v>
      </x:c>
      <x:c r="F1698" s="6" t="n">
        <x:v>0</x:v>
      </x:c>
      <x:c r="G1698" s="6" t="n">
        <x:v>0</x:v>
      </x:c>
      <x:c r="H1698" s="6" t="n">
        <x:v>0</x:v>
      </x:c>
      <x:c r="I1698" s="6" t="n">
        <x:v>0</x:v>
      </x:c>
      <x:c r="J1698" s="6" t="str">
        <x:v>[0.16, 2]</x:v>
      </x:c>
      <x:c r="K1698" s="7" t="str">
        <x:v>无首段伤害倍率，请覆盖或设为辅助技能</x:v>
      </x:c>
      <x:c r="L1698" s="6" t="str">
        <x:v>https://raw.githubusercontent.com/Mar-7th/StarRailRes/dbe8cdfcfb0bf657b9fe1cf92d5537f118ccb487/index_new/cn/character_skills.json</x:v>
      </x:c>
    </x:row>
    <x:row r="1699" ht="20" customHeight="1">
      <x:c r="A1699" s="6" t="str">
        <x:v>120604_4</x:v>
      </x:c>
      <x:c r="B1699" s="6" t="str">
        <x:v>120604</x:v>
      </x:c>
      <x:c r="C1699" s="6" t="n">
        <x:v>4</x:v>
      </x:c>
      <x:c r="D1699" s="6" t="str">
        <x:v>游刃若水</x:v>
      </x:c>
      <x:c r="E1699" s="7" t="str">
        <x:v>当场上有敌方目标的弱点被击破，素裳的速度提高16.5%，持续2回合。</x:v>
      </x:c>
      <x:c r="F1699" s="6" t="n">
        <x:v>0</x:v>
      </x:c>
      <x:c r="G1699" s="6" t="n">
        <x:v>0</x:v>
      </x:c>
      <x:c r="H1699" s="6" t="n">
        <x:v>0</x:v>
      </x:c>
      <x:c r="I1699" s="6" t="n">
        <x:v>0</x:v>
      </x:c>
      <x:c r="J1699" s="6" t="str">
        <x:v>[0.165, 2]</x:v>
      </x:c>
      <x:c r="K1699" s="7" t="str">
        <x:v>无首段伤害倍率，请覆盖或设为辅助技能</x:v>
      </x:c>
      <x:c r="L1699" s="6" t="str">
        <x:v>https://raw.githubusercontent.com/Mar-7th/StarRailRes/dbe8cdfcfb0bf657b9fe1cf92d5537f118ccb487/index_new/cn/character_skills.json</x:v>
      </x:c>
    </x:row>
    <x:row r="1700" ht="20" customHeight="1">
      <x:c r="A1700" s="6" t="str">
        <x:v>120604_5</x:v>
      </x:c>
      <x:c r="B1700" s="6" t="str">
        <x:v>120604</x:v>
      </x:c>
      <x:c r="C1700" s="6" t="n">
        <x:v>5</x:v>
      </x:c>
      <x:c r="D1700" s="6" t="str">
        <x:v>游刃若水</x:v>
      </x:c>
      <x:c r="E1700" s="7" t="str">
        <x:v>当场上有敌方目标的弱点被击破，素裳的速度提高17%，持续2回合。</x:v>
      </x:c>
      <x:c r="F1700" s="6" t="n">
        <x:v>0</x:v>
      </x:c>
      <x:c r="G1700" s="6" t="n">
        <x:v>0</x:v>
      </x:c>
      <x:c r="H1700" s="6" t="n">
        <x:v>0</x:v>
      </x:c>
      <x:c r="I1700" s="6" t="n">
        <x:v>0</x:v>
      </x:c>
      <x:c r="J1700" s="6" t="str">
        <x:v>[0.17, 2]</x:v>
      </x:c>
      <x:c r="K1700" s="7" t="str">
        <x:v>无首段伤害倍率，请覆盖或设为辅助技能</x:v>
      </x:c>
      <x:c r="L1700" s="6" t="str">
        <x:v>https://raw.githubusercontent.com/Mar-7th/StarRailRes/dbe8cdfcfb0bf657b9fe1cf92d5537f118ccb487/index_new/cn/character_skills.json</x:v>
      </x:c>
    </x:row>
    <x:row r="1701" ht="20" customHeight="1">
      <x:c r="A1701" s="6" t="str">
        <x:v>120604_6</x:v>
      </x:c>
      <x:c r="B1701" s="6" t="str">
        <x:v>120604</x:v>
      </x:c>
      <x:c r="C1701" s="6" t="n">
        <x:v>6</x:v>
      </x:c>
      <x:c r="D1701" s="6" t="str">
        <x:v>游刃若水</x:v>
      </x:c>
      <x:c r="E1701" s="7" t="str">
        <x:v>当场上有敌方目标的弱点被击破，素裳的速度提高17.5%，持续2回合。</x:v>
      </x:c>
      <x:c r="F1701" s="6" t="n">
        <x:v>0</x:v>
      </x:c>
      <x:c r="G1701" s="6" t="n">
        <x:v>0</x:v>
      </x:c>
      <x:c r="H1701" s="6" t="n">
        <x:v>0</x:v>
      </x:c>
      <x:c r="I1701" s="6" t="n">
        <x:v>0</x:v>
      </x:c>
      <x:c r="J1701" s="6" t="str">
        <x:v>[0.175, 2]</x:v>
      </x:c>
      <x:c r="K1701" s="7" t="str">
        <x:v>无首段伤害倍率，请覆盖或设为辅助技能</x:v>
      </x:c>
      <x:c r="L1701" s="6" t="str">
        <x:v>https://raw.githubusercontent.com/Mar-7th/StarRailRes/dbe8cdfcfb0bf657b9fe1cf92d5537f118ccb487/index_new/cn/character_skills.json</x:v>
      </x:c>
    </x:row>
    <x:row r="1702" ht="20" customHeight="1">
      <x:c r="A1702" s="6" t="str">
        <x:v>120604_7</x:v>
      </x:c>
      <x:c r="B1702" s="6" t="str">
        <x:v>120604</x:v>
      </x:c>
      <x:c r="C1702" s="6" t="n">
        <x:v>7</x:v>
      </x:c>
      <x:c r="D1702" s="6" t="str">
        <x:v>游刃若水</x:v>
      </x:c>
      <x:c r="E1702" s="7" t="str">
        <x:v>当场上有敌方目标的弱点被击破，素裳的速度提高18.12%，持续2回合。</x:v>
      </x:c>
      <x:c r="F1702" s="6" t="n">
        <x:v>0</x:v>
      </x:c>
      <x:c r="G1702" s="6" t="n">
        <x:v>0</x:v>
      </x:c>
      <x:c r="H1702" s="6" t="n">
        <x:v>0</x:v>
      </x:c>
      <x:c r="I1702" s="6" t="n">
        <x:v>0</x:v>
      </x:c>
      <x:c r="J1702" s="6" t="str">
        <x:v>[0.1812, 2]</x:v>
      </x:c>
      <x:c r="K1702" s="7" t="str">
        <x:v>无首段伤害倍率，请覆盖或设为辅助技能</x:v>
      </x:c>
      <x:c r="L1702" s="6" t="str">
        <x:v>https://raw.githubusercontent.com/Mar-7th/StarRailRes/dbe8cdfcfb0bf657b9fe1cf92d5537f118ccb487/index_new/cn/character_skills.json</x:v>
      </x:c>
    </x:row>
    <x:row r="1703" ht="20" customHeight="1">
      <x:c r="A1703" s="6" t="str">
        <x:v>120604_8</x:v>
      </x:c>
      <x:c r="B1703" s="6" t="str">
        <x:v>120604</x:v>
      </x:c>
      <x:c r="C1703" s="6" t="n">
        <x:v>8</x:v>
      </x:c>
      <x:c r="D1703" s="6" t="str">
        <x:v>游刃若水</x:v>
      </x:c>
      <x:c r="E1703" s="7" t="str">
        <x:v>当场上有敌方目标的弱点被击破，素裳的速度提高18.75%，持续2回合。</x:v>
      </x:c>
      <x:c r="F1703" s="6" t="n">
        <x:v>0</x:v>
      </x:c>
      <x:c r="G1703" s="6" t="n">
        <x:v>0</x:v>
      </x:c>
      <x:c r="H1703" s="6" t="n">
        <x:v>0</x:v>
      </x:c>
      <x:c r="I1703" s="6" t="n">
        <x:v>0</x:v>
      </x:c>
      <x:c r="J1703" s="6" t="str">
        <x:v>[0.1875, 2]</x:v>
      </x:c>
      <x:c r="K1703" s="7" t="str">
        <x:v>无首段伤害倍率，请覆盖或设为辅助技能</x:v>
      </x:c>
      <x:c r="L1703" s="6" t="str">
        <x:v>https://raw.githubusercontent.com/Mar-7th/StarRailRes/dbe8cdfcfb0bf657b9fe1cf92d5537f118ccb487/index_new/cn/character_skills.json</x:v>
      </x:c>
    </x:row>
    <x:row r="1704" ht="20" customHeight="1">
      <x:c r="A1704" s="6" t="str">
        <x:v>120604_9</x:v>
      </x:c>
      <x:c r="B1704" s="6" t="str">
        <x:v>120604</x:v>
      </x:c>
      <x:c r="C1704" s="6" t="n">
        <x:v>9</x:v>
      </x:c>
      <x:c r="D1704" s="6" t="str">
        <x:v>游刃若水</x:v>
      </x:c>
      <x:c r="E1704" s="7" t="str">
        <x:v>当场上有敌方目标的弱点被击破，素裳的速度提高19.38%，持续2回合。</x:v>
      </x:c>
      <x:c r="F1704" s="6" t="n">
        <x:v>0</x:v>
      </x:c>
      <x:c r="G1704" s="6" t="n">
        <x:v>0</x:v>
      </x:c>
      <x:c r="H1704" s="6" t="n">
        <x:v>0</x:v>
      </x:c>
      <x:c r="I1704" s="6" t="n">
        <x:v>0</x:v>
      </x:c>
      <x:c r="J1704" s="6" t="str">
        <x:v>[0.1938, 2]</x:v>
      </x:c>
      <x:c r="K1704" s="7" t="str">
        <x:v>无首段伤害倍率，请覆盖或设为辅助技能</x:v>
      </x:c>
      <x:c r="L1704" s="6" t="str">
        <x:v>https://raw.githubusercontent.com/Mar-7th/StarRailRes/dbe8cdfcfb0bf657b9fe1cf92d5537f118ccb487/index_new/cn/character_skills.json</x:v>
      </x:c>
    </x:row>
    <x:row r="1705" ht="20" customHeight="1">
      <x:c r="A1705" s="6" t="str">
        <x:v>120604_10</x:v>
      </x:c>
      <x:c r="B1705" s="6" t="str">
        <x:v>120604</x:v>
      </x:c>
      <x:c r="C1705" s="6" t="n">
        <x:v>10</x:v>
      </x:c>
      <x:c r="D1705" s="6" t="str">
        <x:v>游刃若水</x:v>
      </x:c>
      <x:c r="E1705" s="7" t="str">
        <x:v>当场上有敌方目标的弱点被击破，素裳的速度提高20%，持续2回合。</x:v>
      </x:c>
      <x:c r="F1705" s="6" t="n">
        <x:v>0</x:v>
      </x:c>
      <x:c r="G1705" s="6" t="n">
        <x:v>0</x:v>
      </x:c>
      <x:c r="H1705" s="6" t="n">
        <x:v>0</x:v>
      </x:c>
      <x:c r="I1705" s="6" t="n">
        <x:v>0</x:v>
      </x:c>
      <x:c r="J1705" s="6" t="str">
        <x:v>[0.2, 2]</x:v>
      </x:c>
      <x:c r="K1705" s="7" t="str">
        <x:v>无首段伤害倍率，请覆盖或设为辅助技能</x:v>
      </x:c>
      <x:c r="L1705" s="6" t="str">
        <x:v>https://raw.githubusercontent.com/Mar-7th/StarRailRes/dbe8cdfcfb0bf657b9fe1cf92d5537f118ccb487/index_new/cn/character_skills.json</x:v>
      </x:c>
    </x:row>
    <x:row r="1706" ht="20" customHeight="1">
      <x:c r="A1706" s="6" t="str">
        <x:v>120604_11</x:v>
      </x:c>
      <x:c r="B1706" s="6" t="str">
        <x:v>120604</x:v>
      </x:c>
      <x:c r="C1706" s="6" t="n">
        <x:v>11</x:v>
      </x:c>
      <x:c r="D1706" s="6" t="str">
        <x:v>游刃若水</x:v>
      </x:c>
      <x:c r="E1706" s="7" t="str">
        <x:v>当场上有敌方目标的弱点被击破，素裳的速度提高20.5%，持续2回合。</x:v>
      </x:c>
      <x:c r="F1706" s="6" t="n">
        <x:v>0</x:v>
      </x:c>
      <x:c r="G1706" s="6" t="n">
        <x:v>0</x:v>
      </x:c>
      <x:c r="H1706" s="6" t="n">
        <x:v>0</x:v>
      </x:c>
      <x:c r="I1706" s="6" t="n">
        <x:v>0</x:v>
      </x:c>
      <x:c r="J1706" s="6" t="str">
        <x:v>[0.205, 2]</x:v>
      </x:c>
      <x:c r="K1706" s="7" t="str">
        <x:v>无首段伤害倍率，请覆盖或设为辅助技能</x:v>
      </x:c>
      <x:c r="L1706" s="6" t="str">
        <x:v>https://raw.githubusercontent.com/Mar-7th/StarRailRes/dbe8cdfcfb0bf657b9fe1cf92d5537f118ccb487/index_new/cn/character_skills.json</x:v>
      </x:c>
    </x:row>
    <x:row r="1707" ht="20" customHeight="1">
      <x:c r="A1707" s="6" t="str">
        <x:v>120604_12</x:v>
      </x:c>
      <x:c r="B1707" s="6" t="str">
        <x:v>120604</x:v>
      </x:c>
      <x:c r="C1707" s="6" t="n">
        <x:v>12</x:v>
      </x:c>
      <x:c r="D1707" s="6" t="str">
        <x:v>游刃若水</x:v>
      </x:c>
      <x:c r="E1707" s="7" t="str">
        <x:v>当场上有敌方目标的弱点被击破，素裳的速度提高21%，持续2回合。</x:v>
      </x:c>
      <x:c r="F1707" s="6" t="n">
        <x:v>0</x:v>
      </x:c>
      <x:c r="G1707" s="6" t="n">
        <x:v>0</x:v>
      </x:c>
      <x:c r="H1707" s="6" t="n">
        <x:v>0</x:v>
      </x:c>
      <x:c r="I1707" s="6" t="n">
        <x:v>0</x:v>
      </x:c>
      <x:c r="J1707" s="6" t="str">
        <x:v>[0.21, 2]</x:v>
      </x:c>
      <x:c r="K1707" s="7" t="str">
        <x:v>无首段伤害倍率，请覆盖或设为辅助技能</x:v>
      </x:c>
      <x:c r="L1707" s="6" t="str">
        <x:v>https://raw.githubusercontent.com/Mar-7th/StarRailRes/dbe8cdfcfb0bf657b9fe1cf92d5537f118ccb487/index_new/cn/character_skills.json</x:v>
      </x:c>
    </x:row>
    <x:row r="1708" ht="20" customHeight="1">
      <x:c r="A1708" s="6" t="str">
        <x:v>120604_13</x:v>
      </x:c>
      <x:c r="B1708" s="6" t="str">
        <x:v>120604</x:v>
      </x:c>
      <x:c r="C1708" s="6" t="n">
        <x:v>13</x:v>
      </x:c>
      <x:c r="D1708" s="6" t="str">
        <x:v>游刃若水</x:v>
      </x:c>
      <x:c r="E1708" s="7" t="str">
        <x:v>当场上有敌方目标的弱点被击破，素裳的速度提高21.5%，持续2回合。</x:v>
      </x:c>
      <x:c r="F1708" s="6" t="n">
        <x:v>0</x:v>
      </x:c>
      <x:c r="G1708" s="6" t="n">
        <x:v>0</x:v>
      </x:c>
      <x:c r="H1708" s="6" t="n">
        <x:v>0</x:v>
      </x:c>
      <x:c r="I1708" s="6" t="n">
        <x:v>0</x:v>
      </x:c>
      <x:c r="J1708" s="6" t="str">
        <x:v>[0.215, 2]</x:v>
      </x:c>
      <x:c r="K1708" s="7" t="str">
        <x:v>无首段伤害倍率，请覆盖或设为辅助技能</x:v>
      </x:c>
      <x:c r="L1708" s="6" t="str">
        <x:v>https://raw.githubusercontent.com/Mar-7th/StarRailRes/dbe8cdfcfb0bf657b9fe1cf92d5537f118ccb487/index_new/cn/character_skills.json</x:v>
      </x:c>
    </x:row>
    <x:row r="1709" ht="20" customHeight="1">
      <x:c r="A1709" s="6" t="str">
        <x:v>120604_14</x:v>
      </x:c>
      <x:c r="B1709" s="6" t="str">
        <x:v>120604</x:v>
      </x:c>
      <x:c r="C1709" s="6" t="n">
        <x:v>14</x:v>
      </x:c>
      <x:c r="D1709" s="6" t="str">
        <x:v>游刃若水</x:v>
      </x:c>
      <x:c r="E1709" s="7" t="str">
        <x:v>当场上有敌方目标的弱点被击破，素裳的速度提高22%，持续2回合。</x:v>
      </x:c>
      <x:c r="F1709" s="6" t="n">
        <x:v>0</x:v>
      </x:c>
      <x:c r="G1709" s="6" t="n">
        <x:v>0</x:v>
      </x:c>
      <x:c r="H1709" s="6" t="n">
        <x:v>0</x:v>
      </x:c>
      <x:c r="I1709" s="6" t="n">
        <x:v>0</x:v>
      </x:c>
      <x:c r="J1709" s="6" t="str">
        <x:v>[0.22, 2]</x:v>
      </x:c>
      <x:c r="K1709" s="7" t="str">
        <x:v>无首段伤害倍率，请覆盖或设为辅助技能</x:v>
      </x:c>
      <x:c r="L1709" s="6" t="str">
        <x:v>https://raw.githubusercontent.com/Mar-7th/StarRailRes/dbe8cdfcfb0bf657b9fe1cf92d5537f118ccb487/index_new/cn/character_skills.json</x:v>
      </x:c>
    </x:row>
    <x:row r="1710" ht="20" customHeight="1">
      <x:c r="A1710" s="6" t="str">
        <x:v>120604_15</x:v>
      </x:c>
      <x:c r="B1710" s="6" t="str">
        <x:v>120604</x:v>
      </x:c>
      <x:c r="C1710" s="6" t="n">
        <x:v>15</x:v>
      </x:c>
      <x:c r="D1710" s="6" t="str">
        <x:v>游刃若水</x:v>
      </x:c>
      <x:c r="E1710" s="7" t="str">
        <x:v>当场上有敌方目标的弱点被击破，素裳的速度提高22.5%，持续2回合。</x:v>
      </x:c>
      <x:c r="F1710" s="6" t="n">
        <x:v>0</x:v>
      </x:c>
      <x:c r="G1710" s="6" t="n">
        <x:v>0</x:v>
      </x:c>
      <x:c r="H1710" s="6" t="n">
        <x:v>0</x:v>
      </x:c>
      <x:c r="I1710" s="6" t="n">
        <x:v>0</x:v>
      </x:c>
      <x:c r="J1710" s="6" t="str">
        <x:v>[0.225, 2]</x:v>
      </x:c>
      <x:c r="K1710" s="7" t="str">
        <x:v>无首段伤害倍率，请覆盖或设为辅助技能</x:v>
      </x:c>
      <x:c r="L1710" s="6" t="str">
        <x:v>https://raw.githubusercontent.com/Mar-7th/StarRailRes/dbe8cdfcfb0bf657b9fe1cf92d5537f118ccb487/index_new/cn/character_skills.json</x:v>
      </x:c>
    </x:row>
    <x:row r="1711" ht="20" customHeight="1">
      <x:c r="A1711" s="6" t="str">
        <x:v>120606_1</x:v>
      </x:c>
      <x:c r="B1711" s="6" t="str">
        <x:v>120606</x:v>
      </x:c>
      <x:c r="C1711" s="6" t="n">
        <x:v>1</x:v>
      </x:c>
      <x:c r="D1711" s="6" t="str">
        <x:v>攻击</x:v>
      </x:c>
      <x:c r="E1711" s="7" t="str">
        <x:v>攻击敌人，进入战斗后削弱敌方目标对应属性韧性。</x:v>
      </x:c>
      <x:c r="F1711" s="6" t="n">
        <x:v>0</x:v>
      </x:c>
      <x:c r="G1711" s="6" t="n">
        <x:v>0</x:v>
      </x:c>
      <x:c r="H1711" s="6" t="n">
        <x:v>0</x:v>
      </x:c>
      <x:c r="I1711" s="6" t="n">
        <x:v>0</x:v>
      </x:c>
      <x:c r="J1711" s="6" t="str">
        <x:v>[]</x:v>
      </x:c>
      <x:c r="K1711" s="7" t="str">
        <x:v>缺少结构化参数，必须覆盖</x:v>
      </x:c>
      <x:c r="L1711" s="6" t="str">
        <x:v>https://raw.githubusercontent.com/Mar-7th/StarRailRes/dbe8cdfcfb0bf657b9fe1cf92d5537f118ccb487/index_new/cn/character_skills.json</x:v>
      </x:c>
    </x:row>
    <x:row r="1712" ht="20" customHeight="1">
      <x:c r="A1712" s="6" t="str">
        <x:v>120607_1</x:v>
      </x:c>
      <x:c r="B1712" s="6" t="str">
        <x:v>120607</x:v>
      </x:c>
      <x:c r="C1712" s="6" t="n">
        <x:v>1</x:v>
      </x:c>
      <x:c r="D1712" s="6" t="str">
        <x:v>云骑剑经 • 叩阵</x:v>
      </x:c>
      <x:c r="E1712" s="7" t="str">
        <x:v>立即攻击敌人，进入战斗后对敌方全体造成等同于素裳80%攻击力的物理属性伤害。</x:v>
      </x:c>
      <x:c r="F1712" s="6" t="n">
        <x:v>0.8</x:v>
      </x:c>
      <x:c r="G1712" s="6" t="n">
        <x:v>0</x:v>
      </x:c>
      <x:c r="H1712" s="6" t="n">
        <x:v>0</x:v>
      </x:c>
      <x:c r="I1712" s="6" t="n">
        <x:v>0</x:v>
      </x:c>
      <x:c r="J1712" s="6" t="str">
        <x:v>[0.8]</x:v>
      </x:c>
      <x:c r="K1712" s="7" t="str">
        <x:v>需确认条件及分段</x:v>
      </x:c>
      <x:c r="L1712" s="6" t="str">
        <x:v>https://raw.githubusercontent.com/Mar-7th/StarRailRes/dbe8cdfcfb0bf657b9fe1cf92d5537f118ccb487/index_new/cn/character_skills.json</x:v>
      </x:c>
    </x:row>
    <x:row r="1713" ht="20" customHeight="1">
      <x:c r="A1713" s="6" t="str">
        <x:v>120701_1</x:v>
      </x:c>
      <x:c r="B1713" s="6" t="str">
        <x:v>120701</x:v>
      </x:c>
      <x:c r="C1713" s="6" t="n">
        <x:v>1</x:v>
      </x:c>
      <x:c r="D1713" s="6" t="str">
        <x:v>流镝</x:v>
      </x:c>
      <x:c r="E1713" s="7" t="str">
        <x:v>对指定敌方单体造成等同于驭空50%攻击力的虚数属性伤害。</x:v>
      </x:c>
      <x:c r="F1713" s="6" t="n">
        <x:v>0.5</x:v>
      </x:c>
      <x:c r="G1713" s="6" t="n">
        <x:v>0</x:v>
      </x:c>
      <x:c r="H1713" s="6" t="n">
        <x:v>0</x:v>
      </x:c>
      <x:c r="I1713" s="6" t="n">
        <x:v>0</x:v>
      </x:c>
      <x:c r="J1713" s="6" t="str">
        <x:v>[0.5]</x:v>
      </x:c>
      <x:c r="K1713" s="7" t="str">
        <x:v>需确认条件及分段</x:v>
      </x:c>
      <x:c r="L1713" s="6" t="str">
        <x:v>https://raw.githubusercontent.com/Mar-7th/StarRailRes/dbe8cdfcfb0bf657b9fe1cf92d5537f118ccb487/index_new/cn/character_skills.json</x:v>
      </x:c>
    </x:row>
    <x:row r="1714" ht="20" customHeight="1">
      <x:c r="A1714" s="6" t="str">
        <x:v>120701_2</x:v>
      </x:c>
      <x:c r="B1714" s="6" t="str">
        <x:v>120701</x:v>
      </x:c>
      <x:c r="C1714" s="6" t="n">
        <x:v>2</x:v>
      </x:c>
      <x:c r="D1714" s="6" t="str">
        <x:v>流镝</x:v>
      </x:c>
      <x:c r="E1714" s="7" t="str">
        <x:v>对指定敌方单体造成等同于驭空60%攻击力的虚数属性伤害。</x:v>
      </x:c>
      <x:c r="F1714" s="6" t="n">
        <x:v>0.6</x:v>
      </x:c>
      <x:c r="G1714" s="6" t="n">
        <x:v>0</x:v>
      </x:c>
      <x:c r="H1714" s="6" t="n">
        <x:v>0</x:v>
      </x:c>
      <x:c r="I1714" s="6" t="n">
        <x:v>0</x:v>
      </x:c>
      <x:c r="J1714" s="6" t="str">
        <x:v>[0.6]</x:v>
      </x:c>
      <x:c r="K1714" s="7" t="str">
        <x:v>需确认条件及分段</x:v>
      </x:c>
      <x:c r="L1714" s="6" t="str">
        <x:v>https://raw.githubusercontent.com/Mar-7th/StarRailRes/dbe8cdfcfb0bf657b9fe1cf92d5537f118ccb487/index_new/cn/character_skills.json</x:v>
      </x:c>
    </x:row>
    <x:row r="1715" ht="20" customHeight="1">
      <x:c r="A1715" s="6" t="str">
        <x:v>120701_3</x:v>
      </x:c>
      <x:c r="B1715" s="6" t="str">
        <x:v>120701</x:v>
      </x:c>
      <x:c r="C1715" s="6" t="n">
        <x:v>3</x:v>
      </x:c>
      <x:c r="D1715" s="6" t="str">
        <x:v>流镝</x:v>
      </x:c>
      <x:c r="E1715" s="7" t="str">
        <x:v>对指定敌方单体造成等同于驭空70%攻击力的虚数属性伤害。</x:v>
      </x:c>
      <x:c r="F1715" s="6" t="n">
        <x:v>0.7</x:v>
      </x:c>
      <x:c r="G1715" s="6" t="n">
        <x:v>0</x:v>
      </x:c>
      <x:c r="H1715" s="6" t="n">
        <x:v>0</x:v>
      </x:c>
      <x:c r="I1715" s="6" t="n">
        <x:v>0</x:v>
      </x:c>
      <x:c r="J1715" s="6" t="str">
        <x:v>[0.7]</x:v>
      </x:c>
      <x:c r="K1715" s="7" t="str">
        <x:v>需确认条件及分段</x:v>
      </x:c>
      <x:c r="L1715" s="6" t="str">
        <x:v>https://raw.githubusercontent.com/Mar-7th/StarRailRes/dbe8cdfcfb0bf657b9fe1cf92d5537f118ccb487/index_new/cn/character_skills.json</x:v>
      </x:c>
    </x:row>
    <x:row r="1716" ht="20" customHeight="1">
      <x:c r="A1716" s="6" t="str">
        <x:v>120701_4</x:v>
      </x:c>
      <x:c r="B1716" s="6" t="str">
        <x:v>120701</x:v>
      </x:c>
      <x:c r="C1716" s="6" t="n">
        <x:v>4</x:v>
      </x:c>
      <x:c r="D1716" s="6" t="str">
        <x:v>流镝</x:v>
      </x:c>
      <x:c r="E1716" s="7" t="str">
        <x:v>对指定敌方单体造成等同于驭空80%攻击力的虚数属性伤害。</x:v>
      </x:c>
      <x:c r="F1716" s="6" t="n">
        <x:v>0.8</x:v>
      </x:c>
      <x:c r="G1716" s="6" t="n">
        <x:v>0</x:v>
      </x:c>
      <x:c r="H1716" s="6" t="n">
        <x:v>0</x:v>
      </x:c>
      <x:c r="I1716" s="6" t="n">
        <x:v>0</x:v>
      </x:c>
      <x:c r="J1716" s="6" t="str">
        <x:v>[0.8]</x:v>
      </x:c>
      <x:c r="K1716" s="7" t="str">
        <x:v>需确认条件及分段</x:v>
      </x:c>
      <x:c r="L1716" s="6" t="str">
        <x:v>https://raw.githubusercontent.com/Mar-7th/StarRailRes/dbe8cdfcfb0bf657b9fe1cf92d5537f118ccb487/index_new/cn/character_skills.json</x:v>
      </x:c>
    </x:row>
    <x:row r="1717" ht="20" customHeight="1">
      <x:c r="A1717" s="6" t="str">
        <x:v>120701_5</x:v>
      </x:c>
      <x:c r="B1717" s="6" t="str">
        <x:v>120701</x:v>
      </x:c>
      <x:c r="C1717" s="6" t="n">
        <x:v>5</x:v>
      </x:c>
      <x:c r="D1717" s="6" t="str">
        <x:v>流镝</x:v>
      </x:c>
      <x:c r="E1717" s="7" t="str">
        <x:v>对指定敌方单体造成等同于驭空90%攻击力的虚数属性伤害。</x:v>
      </x:c>
      <x:c r="F1717" s="6" t="n">
        <x:v>0.9</x:v>
      </x:c>
      <x:c r="G1717" s="6" t="n">
        <x:v>0</x:v>
      </x:c>
      <x:c r="H1717" s="6" t="n">
        <x:v>0</x:v>
      </x:c>
      <x:c r="I1717" s="6" t="n">
        <x:v>0</x:v>
      </x:c>
      <x:c r="J1717" s="6" t="str">
        <x:v>[0.9]</x:v>
      </x:c>
      <x:c r="K1717" s="7" t="str">
        <x:v>需确认条件及分段</x:v>
      </x:c>
      <x:c r="L1717" s="6" t="str">
        <x:v>https://raw.githubusercontent.com/Mar-7th/StarRailRes/dbe8cdfcfb0bf657b9fe1cf92d5537f118ccb487/index_new/cn/character_skills.json</x:v>
      </x:c>
    </x:row>
    <x:row r="1718" ht="20" customHeight="1">
      <x:c r="A1718" s="6" t="str">
        <x:v>120701_6</x:v>
      </x:c>
      <x:c r="B1718" s="6" t="str">
        <x:v>120701</x:v>
      </x:c>
      <x:c r="C1718" s="6" t="n">
        <x:v>6</x:v>
      </x:c>
      <x:c r="D1718" s="6" t="str">
        <x:v>流镝</x:v>
      </x:c>
      <x:c r="E1718" s="7" t="str">
        <x:v>对指定敌方单体造成等同于驭空100%攻击力的虚数属性伤害。</x:v>
      </x:c>
      <x:c r="F1718" s="6" t="n">
        <x:v>1</x:v>
      </x:c>
      <x:c r="G1718" s="6" t="n">
        <x:v>0</x:v>
      </x:c>
      <x:c r="H1718" s="6" t="n">
        <x:v>0</x:v>
      </x:c>
      <x:c r="I1718" s="6" t="n">
        <x:v>0</x:v>
      </x:c>
      <x:c r="J1718" s="6" t="str">
        <x:v>[1]</x:v>
      </x:c>
      <x:c r="K1718" s="7" t="str">
        <x:v>需确认条件及分段</x:v>
      </x:c>
      <x:c r="L1718" s="6" t="str">
        <x:v>https://raw.githubusercontent.com/Mar-7th/StarRailRes/dbe8cdfcfb0bf657b9fe1cf92d5537f118ccb487/index_new/cn/character_skills.json</x:v>
      </x:c>
    </x:row>
    <x:row r="1719" ht="20" customHeight="1">
      <x:c r="A1719" s="6" t="str">
        <x:v>120701_7</x:v>
      </x:c>
      <x:c r="B1719" s="6" t="str">
        <x:v>120701</x:v>
      </x:c>
      <x:c r="C1719" s="6" t="n">
        <x:v>7</x:v>
      </x:c>
      <x:c r="D1719" s="6" t="str">
        <x:v>流镝</x:v>
      </x:c>
      <x:c r="E1719" s="7" t="str">
        <x:v>对指定敌方单体造成等同于驭空110%攻击力的虚数属性伤害。</x:v>
      </x:c>
      <x:c r="F1719" s="6" t="n">
        <x:v>1.1</x:v>
      </x:c>
      <x:c r="G1719" s="6" t="n">
        <x:v>0</x:v>
      </x:c>
      <x:c r="H1719" s="6" t="n">
        <x:v>0</x:v>
      </x:c>
      <x:c r="I1719" s="6" t="n">
        <x:v>0</x:v>
      </x:c>
      <x:c r="J1719" s="6" t="str">
        <x:v>[1.1]</x:v>
      </x:c>
      <x:c r="K1719" s="7" t="str">
        <x:v>需确认条件及分段</x:v>
      </x:c>
      <x:c r="L1719" s="6" t="str">
        <x:v>https://raw.githubusercontent.com/Mar-7th/StarRailRes/dbe8cdfcfb0bf657b9fe1cf92d5537f118ccb487/index_new/cn/character_skills.json</x:v>
      </x:c>
    </x:row>
    <x:row r="1720" ht="20" customHeight="1">
      <x:c r="A1720" s="6" t="str">
        <x:v>120701_8</x:v>
      </x:c>
      <x:c r="B1720" s="6" t="str">
        <x:v>120701</x:v>
      </x:c>
      <x:c r="C1720" s="6" t="n">
        <x:v>8</x:v>
      </x:c>
      <x:c r="D1720" s="6" t="str">
        <x:v>流镝</x:v>
      </x:c>
      <x:c r="E1720" s="7" t="str">
        <x:v>对指定敌方单体造成等同于驭空120%攻击力的虚数属性伤害。</x:v>
      </x:c>
      <x:c r="F1720" s="6" t="n">
        <x:v>1.2</x:v>
      </x:c>
      <x:c r="G1720" s="6" t="n">
        <x:v>0</x:v>
      </x:c>
      <x:c r="H1720" s="6" t="n">
        <x:v>0</x:v>
      </x:c>
      <x:c r="I1720" s="6" t="n">
        <x:v>0</x:v>
      </x:c>
      <x:c r="J1720" s="6" t="str">
        <x:v>[1.2]</x:v>
      </x:c>
      <x:c r="K1720" s="7" t="str">
        <x:v>需确认条件及分段</x:v>
      </x:c>
      <x:c r="L1720" s="6" t="str">
        <x:v>https://raw.githubusercontent.com/Mar-7th/StarRailRes/dbe8cdfcfb0bf657b9fe1cf92d5537f118ccb487/index_new/cn/character_skills.json</x:v>
      </x:c>
    </x:row>
    <x:row r="1721" ht="20" customHeight="1">
      <x:c r="A1721" s="6" t="str">
        <x:v>120701_9</x:v>
      </x:c>
      <x:c r="B1721" s="6" t="str">
        <x:v>120701</x:v>
      </x:c>
      <x:c r="C1721" s="6" t="n">
        <x:v>9</x:v>
      </x:c>
      <x:c r="D1721" s="6" t="str">
        <x:v>流镝</x:v>
      </x:c>
      <x:c r="E1721" s="7" t="str">
        <x:v>对指定敌方单体造成等同于驭空130%攻击力的虚数属性伤害。</x:v>
      </x:c>
      <x:c r="F1721" s="6" t="n">
        <x:v>1.3</x:v>
      </x:c>
      <x:c r="G1721" s="6" t="n">
        <x:v>0</x:v>
      </x:c>
      <x:c r="H1721" s="6" t="n">
        <x:v>0</x:v>
      </x:c>
      <x:c r="I1721" s="6" t="n">
        <x:v>0</x:v>
      </x:c>
      <x:c r="J1721" s="6" t="str">
        <x:v>[1.3]</x:v>
      </x:c>
      <x:c r="K1721" s="7" t="str">
        <x:v>需确认条件及分段</x:v>
      </x:c>
      <x:c r="L1721" s="6" t="str">
        <x:v>https://raw.githubusercontent.com/Mar-7th/StarRailRes/dbe8cdfcfb0bf657b9fe1cf92d5537f118ccb487/index_new/cn/character_skills.json</x:v>
      </x:c>
    </x:row>
    <x:row r="1722" ht="20" customHeight="1">
      <x:c r="A1722" s="6" t="str">
        <x:v>120701_10</x:v>
      </x:c>
      <x:c r="B1722" s="6" t="str">
        <x:v>120701</x:v>
      </x:c>
      <x:c r="C1722" s="6" t="n">
        <x:v>10</x:v>
      </x:c>
      <x:c r="D1722" s="6" t="str">
        <x:v>流镝</x:v>
      </x:c>
      <x:c r="E1722" s="7" t="str">
        <x:v>对指定敌方单体造成等同于驭空140%攻击力的虚数属性伤害。</x:v>
      </x:c>
      <x:c r="F1722" s="6" t="n">
        <x:v>1.4</x:v>
      </x:c>
      <x:c r="G1722" s="6" t="n">
        <x:v>0</x:v>
      </x:c>
      <x:c r="H1722" s="6" t="n">
        <x:v>0</x:v>
      </x:c>
      <x:c r="I1722" s="6" t="n">
        <x:v>0</x:v>
      </x:c>
      <x:c r="J1722" s="6" t="str">
        <x:v>[1.4]</x:v>
      </x:c>
      <x:c r="K1722" s="7" t="str">
        <x:v>需确认条件及分段</x:v>
      </x:c>
      <x:c r="L1722" s="6" t="str">
        <x:v>https://raw.githubusercontent.com/Mar-7th/StarRailRes/dbe8cdfcfb0bf657b9fe1cf92d5537f118ccb487/index_new/cn/character_skills.json</x:v>
      </x:c>
    </x:row>
    <x:row r="1723" ht="53" customHeight="1">
      <x:c r="A1723" s="6" t="str">
        <x:v>120702_1</x:v>
      </x:c>
      <x:c r="B1723" s="6" t="str">
        <x:v>120702</x:v>
      </x:c>
      <x:c r="C1723" s="6" t="n">
        <x:v>1</x:v>
      </x:c>
      <x:c r="D1723" s="6" t="str">
        <x:v>天阙鸣弦</x:v>
      </x:c>
      <x:c r="E1723" s="7" t="str">
        <x:v>获得2层【鸣弦号令】，最多持有不超过2层。当驭空持有【鸣弦号令】时，我方全体攻击力提高40%，且每次我方目标回合结束时，移除驭空1层【鸣弦号令】。
驭空施放战技获得【鸣弦号令】的回合，不会移除【鸣弦号令】。</x:v>
      </x:c>
      <x:c r="F1723" s="6" t="n">
        <x:v>0</x:v>
      </x:c>
      <x:c r="G1723" s="6" t="n">
        <x:v>0</x:v>
      </x:c>
      <x:c r="H1723" s="6" t="n">
        <x:v>0</x:v>
      </x:c>
      <x:c r="I1723" s="6" t="n">
        <x:v>0</x:v>
      </x:c>
      <x:c r="J1723" s="6" t="str">
        <x:v>[2, 0.4]</x:v>
      </x:c>
      <x:c r="K1723" s="7" t="str">
        <x:v>无首段伤害倍率，请覆盖或设为辅助技能</x:v>
      </x:c>
      <x:c r="L1723" s="6" t="str">
        <x:v>https://raw.githubusercontent.com/Mar-7th/StarRailRes/dbe8cdfcfb0bf657b9fe1cf92d5537f118ccb487/index_new/cn/character_skills.json</x:v>
      </x:c>
    </x:row>
    <x:row r="1724" ht="53" customHeight="1">
      <x:c r="A1724" s="6" t="str">
        <x:v>120702_2</x:v>
      </x:c>
      <x:c r="B1724" s="6" t="str">
        <x:v>120702</x:v>
      </x:c>
      <x:c r="C1724" s="6" t="n">
        <x:v>2</x:v>
      </x:c>
      <x:c r="D1724" s="6" t="str">
        <x:v>天阙鸣弦</x:v>
      </x:c>
      <x:c r="E1724" s="7" t="str">
        <x:v>获得2层【鸣弦号令】，最多持有不超过2层。当驭空持有【鸣弦号令】时，我方全体攻击力提高44%，且每次我方目标回合结束时，移除驭空1层【鸣弦号令】。
驭空施放战技获得【鸣弦号令】的回合，不会移除【鸣弦号令】。</x:v>
      </x:c>
      <x:c r="F1724" s="6" t="n">
        <x:v>0</x:v>
      </x:c>
      <x:c r="G1724" s="6" t="n">
        <x:v>0</x:v>
      </x:c>
      <x:c r="H1724" s="6" t="n">
        <x:v>0</x:v>
      </x:c>
      <x:c r="I1724" s="6" t="n">
        <x:v>0</x:v>
      </x:c>
      <x:c r="J1724" s="6" t="str">
        <x:v>[2, 0.44]</x:v>
      </x:c>
      <x:c r="K1724" s="7" t="str">
        <x:v>无首段伤害倍率，请覆盖或设为辅助技能</x:v>
      </x:c>
      <x:c r="L1724" s="6" t="str">
        <x:v>https://raw.githubusercontent.com/Mar-7th/StarRailRes/dbe8cdfcfb0bf657b9fe1cf92d5537f118ccb487/index_new/cn/character_skills.json</x:v>
      </x:c>
    </x:row>
    <x:row r="1725" ht="53" customHeight="1">
      <x:c r="A1725" s="6" t="str">
        <x:v>120702_3</x:v>
      </x:c>
      <x:c r="B1725" s="6" t="str">
        <x:v>120702</x:v>
      </x:c>
      <x:c r="C1725" s="6" t="n">
        <x:v>3</x:v>
      </x:c>
      <x:c r="D1725" s="6" t="str">
        <x:v>天阙鸣弦</x:v>
      </x:c>
      <x:c r="E1725" s="7" t="str">
        <x:v>获得2层【鸣弦号令】，最多持有不超过2层。当驭空持有【鸣弦号令】时，我方全体攻击力提高48%，且每次我方目标回合结束时，移除驭空1层【鸣弦号令】。
驭空施放战技获得【鸣弦号令】的回合，不会移除【鸣弦号令】。</x:v>
      </x:c>
      <x:c r="F1725" s="6" t="n">
        <x:v>0</x:v>
      </x:c>
      <x:c r="G1725" s="6" t="n">
        <x:v>0</x:v>
      </x:c>
      <x:c r="H1725" s="6" t="n">
        <x:v>0</x:v>
      </x:c>
      <x:c r="I1725" s="6" t="n">
        <x:v>0</x:v>
      </x:c>
      <x:c r="J1725" s="6" t="str">
        <x:v>[2, 0.48]</x:v>
      </x:c>
      <x:c r="K1725" s="7" t="str">
        <x:v>无首段伤害倍率，请覆盖或设为辅助技能</x:v>
      </x:c>
      <x:c r="L1725" s="6" t="str">
        <x:v>https://raw.githubusercontent.com/Mar-7th/StarRailRes/dbe8cdfcfb0bf657b9fe1cf92d5537f118ccb487/index_new/cn/character_skills.json</x:v>
      </x:c>
    </x:row>
    <x:row r="1726" ht="53" customHeight="1">
      <x:c r="A1726" s="6" t="str">
        <x:v>120702_4</x:v>
      </x:c>
      <x:c r="B1726" s="6" t="str">
        <x:v>120702</x:v>
      </x:c>
      <x:c r="C1726" s="6" t="n">
        <x:v>4</x:v>
      </x:c>
      <x:c r="D1726" s="6" t="str">
        <x:v>天阙鸣弦</x:v>
      </x:c>
      <x:c r="E1726" s="7" t="str">
        <x:v>获得2层【鸣弦号令】，最多持有不超过2层。当驭空持有【鸣弦号令】时，我方全体攻击力提高52%，且每次我方目标回合结束时，移除驭空1层【鸣弦号令】。
驭空施放战技获得【鸣弦号令】的回合，不会移除【鸣弦号令】。</x:v>
      </x:c>
      <x:c r="F1726" s="6" t="n">
        <x:v>0</x:v>
      </x:c>
      <x:c r="G1726" s="6" t="n">
        <x:v>0</x:v>
      </x:c>
      <x:c r="H1726" s="6" t="n">
        <x:v>0</x:v>
      </x:c>
      <x:c r="I1726" s="6" t="n">
        <x:v>0</x:v>
      </x:c>
      <x:c r="J1726" s="6" t="str">
        <x:v>[2, 0.52]</x:v>
      </x:c>
      <x:c r="K1726" s="7" t="str">
        <x:v>无首段伤害倍率，请覆盖或设为辅助技能</x:v>
      </x:c>
      <x:c r="L1726" s="6" t="str">
        <x:v>https://raw.githubusercontent.com/Mar-7th/StarRailRes/dbe8cdfcfb0bf657b9fe1cf92d5537f118ccb487/index_new/cn/character_skills.json</x:v>
      </x:c>
    </x:row>
    <x:row r="1727" ht="53" customHeight="1">
      <x:c r="A1727" s="6" t="str">
        <x:v>120702_5</x:v>
      </x:c>
      <x:c r="B1727" s="6" t="str">
        <x:v>120702</x:v>
      </x:c>
      <x:c r="C1727" s="6" t="n">
        <x:v>5</x:v>
      </x:c>
      <x:c r="D1727" s="6" t="str">
        <x:v>天阙鸣弦</x:v>
      </x:c>
      <x:c r="E1727" s="7" t="str">
        <x:v>获得2层【鸣弦号令】，最多持有不超过2层。当驭空持有【鸣弦号令】时，我方全体攻击力提高56%，且每次我方目标回合结束时，移除驭空1层【鸣弦号令】。
驭空施放战技获得【鸣弦号令】的回合，不会移除【鸣弦号令】。</x:v>
      </x:c>
      <x:c r="F1727" s="6" t="n">
        <x:v>0</x:v>
      </x:c>
      <x:c r="G1727" s="6" t="n">
        <x:v>0</x:v>
      </x:c>
      <x:c r="H1727" s="6" t="n">
        <x:v>0</x:v>
      </x:c>
      <x:c r="I1727" s="6" t="n">
        <x:v>0</x:v>
      </x:c>
      <x:c r="J1727" s="6" t="str">
        <x:v>[2, 0.56]</x:v>
      </x:c>
      <x:c r="K1727" s="7" t="str">
        <x:v>无首段伤害倍率，请覆盖或设为辅助技能</x:v>
      </x:c>
      <x:c r="L1727" s="6" t="str">
        <x:v>https://raw.githubusercontent.com/Mar-7th/StarRailRes/dbe8cdfcfb0bf657b9fe1cf92d5537f118ccb487/index_new/cn/character_skills.json</x:v>
      </x:c>
    </x:row>
    <x:row r="1728" ht="53" customHeight="1">
      <x:c r="A1728" s="6" t="str">
        <x:v>120702_6</x:v>
      </x:c>
      <x:c r="B1728" s="6" t="str">
        <x:v>120702</x:v>
      </x:c>
      <x:c r="C1728" s="6" t="n">
        <x:v>6</x:v>
      </x:c>
      <x:c r="D1728" s="6" t="str">
        <x:v>天阙鸣弦</x:v>
      </x:c>
      <x:c r="E1728" s="7" t="str">
        <x:v>获得2层【鸣弦号令】，最多持有不超过2层。当驭空持有【鸣弦号令】时，我方全体攻击力提高60%，且每次我方目标回合结束时，移除驭空1层【鸣弦号令】。
驭空施放战技获得【鸣弦号令】的回合，不会移除【鸣弦号令】。</x:v>
      </x:c>
      <x:c r="F1728" s="6" t="n">
        <x:v>0</x:v>
      </x:c>
      <x:c r="G1728" s="6" t="n">
        <x:v>0</x:v>
      </x:c>
      <x:c r="H1728" s="6" t="n">
        <x:v>0</x:v>
      </x:c>
      <x:c r="I1728" s="6" t="n">
        <x:v>0</x:v>
      </x:c>
      <x:c r="J1728" s="6" t="str">
        <x:v>[2, 0.6]</x:v>
      </x:c>
      <x:c r="K1728" s="7" t="str">
        <x:v>无首段伤害倍率，请覆盖或设为辅助技能</x:v>
      </x:c>
      <x:c r="L1728" s="6" t="str">
        <x:v>https://raw.githubusercontent.com/Mar-7th/StarRailRes/dbe8cdfcfb0bf657b9fe1cf92d5537f118ccb487/index_new/cn/character_skills.json</x:v>
      </x:c>
    </x:row>
    <x:row r="1729" ht="53" customHeight="1">
      <x:c r="A1729" s="6" t="str">
        <x:v>120702_7</x:v>
      </x:c>
      <x:c r="B1729" s="6" t="str">
        <x:v>120702</x:v>
      </x:c>
      <x:c r="C1729" s="6" t="n">
        <x:v>7</x:v>
      </x:c>
      <x:c r="D1729" s="6" t="str">
        <x:v>天阙鸣弦</x:v>
      </x:c>
      <x:c r="E1729" s="7" t="str">
        <x:v>获得2层【鸣弦号令】，最多持有不超过2层。当驭空持有【鸣弦号令】时，我方全体攻击力提高65%，且每次我方目标回合结束时，移除驭空1层【鸣弦号令】。
驭空施放战技获得【鸣弦号令】的回合，不会移除【鸣弦号令】。</x:v>
      </x:c>
      <x:c r="F1729" s="6" t="n">
        <x:v>0</x:v>
      </x:c>
      <x:c r="G1729" s="6" t="n">
        <x:v>0</x:v>
      </x:c>
      <x:c r="H1729" s="6" t="n">
        <x:v>0</x:v>
      </x:c>
      <x:c r="I1729" s="6" t="n">
        <x:v>0</x:v>
      </x:c>
      <x:c r="J1729" s="6" t="str">
        <x:v>[2, 0.65]</x:v>
      </x:c>
      <x:c r="K1729" s="7" t="str">
        <x:v>无首段伤害倍率，请覆盖或设为辅助技能</x:v>
      </x:c>
      <x:c r="L1729" s="6" t="str">
        <x:v>https://raw.githubusercontent.com/Mar-7th/StarRailRes/dbe8cdfcfb0bf657b9fe1cf92d5537f118ccb487/index_new/cn/character_skills.json</x:v>
      </x:c>
    </x:row>
    <x:row r="1730" ht="53" customHeight="1">
      <x:c r="A1730" s="6" t="str">
        <x:v>120702_8</x:v>
      </x:c>
      <x:c r="B1730" s="6" t="str">
        <x:v>120702</x:v>
      </x:c>
      <x:c r="C1730" s="6" t="n">
        <x:v>8</x:v>
      </x:c>
      <x:c r="D1730" s="6" t="str">
        <x:v>天阙鸣弦</x:v>
      </x:c>
      <x:c r="E1730" s="7" t="str">
        <x:v>获得2层【鸣弦号令】，最多持有不超过2层。当驭空持有【鸣弦号令】时，我方全体攻击力提高70%，且每次我方目标回合结束时，移除驭空1层【鸣弦号令】。
驭空施放战技获得【鸣弦号令】的回合，不会移除【鸣弦号令】。</x:v>
      </x:c>
      <x:c r="F1730" s="6" t="n">
        <x:v>0</x:v>
      </x:c>
      <x:c r="G1730" s="6" t="n">
        <x:v>0</x:v>
      </x:c>
      <x:c r="H1730" s="6" t="n">
        <x:v>0</x:v>
      </x:c>
      <x:c r="I1730" s="6" t="n">
        <x:v>0</x:v>
      </x:c>
      <x:c r="J1730" s="6" t="str">
        <x:v>[2, 0.7]</x:v>
      </x:c>
      <x:c r="K1730" s="7" t="str">
        <x:v>无首段伤害倍率，请覆盖或设为辅助技能</x:v>
      </x:c>
      <x:c r="L1730" s="6" t="str">
        <x:v>https://raw.githubusercontent.com/Mar-7th/StarRailRes/dbe8cdfcfb0bf657b9fe1cf92d5537f118ccb487/index_new/cn/character_skills.json</x:v>
      </x:c>
    </x:row>
    <x:row r="1731" ht="53" customHeight="1">
      <x:c r="A1731" s="6" t="str">
        <x:v>120702_9</x:v>
      </x:c>
      <x:c r="B1731" s="6" t="str">
        <x:v>120702</x:v>
      </x:c>
      <x:c r="C1731" s="6" t="n">
        <x:v>9</x:v>
      </x:c>
      <x:c r="D1731" s="6" t="str">
        <x:v>天阙鸣弦</x:v>
      </x:c>
      <x:c r="E1731" s="7" t="str">
        <x:v>获得2层【鸣弦号令】，最多持有不超过2层。当驭空持有【鸣弦号令】时，我方全体攻击力提高75%，且每次我方目标回合结束时，移除驭空1层【鸣弦号令】。
驭空施放战技获得【鸣弦号令】的回合，不会移除【鸣弦号令】。</x:v>
      </x:c>
      <x:c r="F1731" s="6" t="n">
        <x:v>0</x:v>
      </x:c>
      <x:c r="G1731" s="6" t="n">
        <x:v>0</x:v>
      </x:c>
      <x:c r="H1731" s="6" t="n">
        <x:v>0</x:v>
      </x:c>
      <x:c r="I1731" s="6" t="n">
        <x:v>0</x:v>
      </x:c>
      <x:c r="J1731" s="6" t="str">
        <x:v>[2, 0.75]</x:v>
      </x:c>
      <x:c r="K1731" s="7" t="str">
        <x:v>无首段伤害倍率，请覆盖或设为辅助技能</x:v>
      </x:c>
      <x:c r="L1731" s="6" t="str">
        <x:v>https://raw.githubusercontent.com/Mar-7th/StarRailRes/dbe8cdfcfb0bf657b9fe1cf92d5537f118ccb487/index_new/cn/character_skills.json</x:v>
      </x:c>
    </x:row>
    <x:row r="1732" ht="53" customHeight="1">
      <x:c r="A1732" s="6" t="str">
        <x:v>120702_10</x:v>
      </x:c>
      <x:c r="B1732" s="6" t="str">
        <x:v>120702</x:v>
      </x:c>
      <x:c r="C1732" s="6" t="n">
        <x:v>10</x:v>
      </x:c>
      <x:c r="D1732" s="6" t="str">
        <x:v>天阙鸣弦</x:v>
      </x:c>
      <x:c r="E1732" s="7" t="str">
        <x:v>获得2层【鸣弦号令】，最多持有不超过2层。当驭空持有【鸣弦号令】时，我方全体攻击力提高80%，且每次我方目标回合结束时，移除驭空1层【鸣弦号令】。
驭空施放战技获得【鸣弦号令】的回合，不会移除【鸣弦号令】。</x:v>
      </x:c>
      <x:c r="F1732" s="6" t="n">
        <x:v>0</x:v>
      </x:c>
      <x:c r="G1732" s="6" t="n">
        <x:v>0</x:v>
      </x:c>
      <x:c r="H1732" s="6" t="n">
        <x:v>0</x:v>
      </x:c>
      <x:c r="I1732" s="6" t="n">
        <x:v>0</x:v>
      </x:c>
      <x:c r="J1732" s="6" t="str">
        <x:v>[2, 0.8]</x:v>
      </x:c>
      <x:c r="K1732" s="7" t="str">
        <x:v>无首段伤害倍率，请覆盖或设为辅助技能</x:v>
      </x:c>
      <x:c r="L1732" s="6" t="str">
        <x:v>https://raw.githubusercontent.com/Mar-7th/StarRailRes/dbe8cdfcfb0bf657b9fe1cf92d5537f118ccb487/index_new/cn/character_skills.json</x:v>
      </x:c>
    </x:row>
    <x:row r="1733" ht="53" customHeight="1">
      <x:c r="A1733" s="6" t="str">
        <x:v>120702_11</x:v>
      </x:c>
      <x:c r="B1733" s="6" t="str">
        <x:v>120702</x:v>
      </x:c>
      <x:c r="C1733" s="6" t="n">
        <x:v>11</x:v>
      </x:c>
      <x:c r="D1733" s="6" t="str">
        <x:v>天阙鸣弦</x:v>
      </x:c>
      <x:c r="E1733" s="7" t="str">
        <x:v>获得2层【鸣弦号令】，最多持有不超过2层。当驭空持有【鸣弦号令】时，我方全体攻击力提高84%，且每次我方目标回合结束时，移除驭空1层【鸣弦号令】。
驭空施放战技获得【鸣弦号令】的回合，不会移除【鸣弦号令】。</x:v>
      </x:c>
      <x:c r="F1733" s="6" t="n">
        <x:v>0</x:v>
      </x:c>
      <x:c r="G1733" s="6" t="n">
        <x:v>0</x:v>
      </x:c>
      <x:c r="H1733" s="6" t="n">
        <x:v>0</x:v>
      </x:c>
      <x:c r="I1733" s="6" t="n">
        <x:v>0</x:v>
      </x:c>
      <x:c r="J1733" s="6" t="str">
        <x:v>[2, 0.84]</x:v>
      </x:c>
      <x:c r="K1733" s="7" t="str">
        <x:v>无首段伤害倍率，请覆盖或设为辅助技能</x:v>
      </x:c>
      <x:c r="L1733" s="6" t="str">
        <x:v>https://raw.githubusercontent.com/Mar-7th/StarRailRes/dbe8cdfcfb0bf657b9fe1cf92d5537f118ccb487/index_new/cn/character_skills.json</x:v>
      </x:c>
    </x:row>
    <x:row r="1734" ht="53" customHeight="1">
      <x:c r="A1734" s="6" t="str">
        <x:v>120702_12</x:v>
      </x:c>
      <x:c r="B1734" s="6" t="str">
        <x:v>120702</x:v>
      </x:c>
      <x:c r="C1734" s="6" t="n">
        <x:v>12</x:v>
      </x:c>
      <x:c r="D1734" s="6" t="str">
        <x:v>天阙鸣弦</x:v>
      </x:c>
      <x:c r="E1734" s="7" t="str">
        <x:v>获得2层【鸣弦号令】，最多持有不超过2层。当驭空持有【鸣弦号令】时，我方全体攻击力提高88%，且每次我方目标回合结束时，移除驭空1层【鸣弦号令】。
驭空施放战技获得【鸣弦号令】的回合，不会移除【鸣弦号令】。</x:v>
      </x:c>
      <x:c r="F1734" s="6" t="n">
        <x:v>0</x:v>
      </x:c>
      <x:c r="G1734" s="6" t="n">
        <x:v>0</x:v>
      </x:c>
      <x:c r="H1734" s="6" t="n">
        <x:v>0</x:v>
      </x:c>
      <x:c r="I1734" s="6" t="n">
        <x:v>0</x:v>
      </x:c>
      <x:c r="J1734" s="6" t="str">
        <x:v>[2, 0.88]</x:v>
      </x:c>
      <x:c r="K1734" s="7" t="str">
        <x:v>无首段伤害倍率，请覆盖或设为辅助技能</x:v>
      </x:c>
      <x:c r="L1734" s="6" t="str">
        <x:v>https://raw.githubusercontent.com/Mar-7th/StarRailRes/dbe8cdfcfb0bf657b9fe1cf92d5537f118ccb487/index_new/cn/character_skills.json</x:v>
      </x:c>
    </x:row>
    <x:row r="1735" ht="53" customHeight="1">
      <x:c r="A1735" s="6" t="str">
        <x:v>120702_13</x:v>
      </x:c>
      <x:c r="B1735" s="6" t="str">
        <x:v>120702</x:v>
      </x:c>
      <x:c r="C1735" s="6" t="n">
        <x:v>13</x:v>
      </x:c>
      <x:c r="D1735" s="6" t="str">
        <x:v>天阙鸣弦</x:v>
      </x:c>
      <x:c r="E1735" s="7" t="str">
        <x:v>获得2层【鸣弦号令】，最多持有不超过2层。当驭空持有【鸣弦号令】时，我方全体攻击力提高92%，且每次我方目标回合结束时，移除驭空1层【鸣弦号令】。
驭空施放战技获得【鸣弦号令】的回合，不会移除【鸣弦号令】。</x:v>
      </x:c>
      <x:c r="F1735" s="6" t="n">
        <x:v>0</x:v>
      </x:c>
      <x:c r="G1735" s="6" t="n">
        <x:v>0</x:v>
      </x:c>
      <x:c r="H1735" s="6" t="n">
        <x:v>0</x:v>
      </x:c>
      <x:c r="I1735" s="6" t="n">
        <x:v>0</x:v>
      </x:c>
      <x:c r="J1735" s="6" t="str">
        <x:v>[2, 0.92]</x:v>
      </x:c>
      <x:c r="K1735" s="7" t="str">
        <x:v>无首段伤害倍率，请覆盖或设为辅助技能</x:v>
      </x:c>
      <x:c r="L1735" s="6" t="str">
        <x:v>https://raw.githubusercontent.com/Mar-7th/StarRailRes/dbe8cdfcfb0bf657b9fe1cf92d5537f118ccb487/index_new/cn/character_skills.json</x:v>
      </x:c>
    </x:row>
    <x:row r="1736" ht="53" customHeight="1">
      <x:c r="A1736" s="6" t="str">
        <x:v>120702_14</x:v>
      </x:c>
      <x:c r="B1736" s="6" t="str">
        <x:v>120702</x:v>
      </x:c>
      <x:c r="C1736" s="6" t="n">
        <x:v>14</x:v>
      </x:c>
      <x:c r="D1736" s="6" t="str">
        <x:v>天阙鸣弦</x:v>
      </x:c>
      <x:c r="E1736" s="7" t="str">
        <x:v>获得2层【鸣弦号令】，最多持有不超过2层。当驭空持有【鸣弦号令】时，我方全体攻击力提高96%，且每次我方目标回合结束时，移除驭空1层【鸣弦号令】。
驭空施放战技获得【鸣弦号令】的回合，不会移除【鸣弦号令】。</x:v>
      </x:c>
      <x:c r="F1736" s="6" t="n">
        <x:v>0</x:v>
      </x:c>
      <x:c r="G1736" s="6" t="n">
        <x:v>0</x:v>
      </x:c>
      <x:c r="H1736" s="6" t="n">
        <x:v>0</x:v>
      </x:c>
      <x:c r="I1736" s="6" t="n">
        <x:v>0</x:v>
      </x:c>
      <x:c r="J1736" s="6" t="str">
        <x:v>[2, 0.96]</x:v>
      </x:c>
      <x:c r="K1736" s="7" t="str">
        <x:v>无首段伤害倍率，请覆盖或设为辅助技能</x:v>
      </x:c>
      <x:c r="L1736" s="6" t="str">
        <x:v>https://raw.githubusercontent.com/Mar-7th/StarRailRes/dbe8cdfcfb0bf657b9fe1cf92d5537f118ccb487/index_new/cn/character_skills.json</x:v>
      </x:c>
    </x:row>
    <x:row r="1737" ht="53" customHeight="1">
      <x:c r="A1737" s="6" t="str">
        <x:v>120702_15</x:v>
      </x:c>
      <x:c r="B1737" s="6" t="str">
        <x:v>120702</x:v>
      </x:c>
      <x:c r="C1737" s="6" t="n">
        <x:v>15</x:v>
      </x:c>
      <x:c r="D1737" s="6" t="str">
        <x:v>天阙鸣弦</x:v>
      </x:c>
      <x:c r="E1737" s="7" t="str">
        <x:v>获得2层【鸣弦号令】，最多持有不超过2层。当驭空持有【鸣弦号令】时，我方全体攻击力提高100%，且每次我方目标回合结束时，移除驭空1层【鸣弦号令】。
驭空施放战技获得【鸣弦号令】的回合，不会移除【鸣弦号令】。</x:v>
      </x:c>
      <x:c r="F1737" s="6" t="n">
        <x:v>0</x:v>
      </x:c>
      <x:c r="G1737" s="6" t="n">
        <x:v>0</x:v>
      </x:c>
      <x:c r="H1737" s="6" t="n">
        <x:v>0</x:v>
      </x:c>
      <x:c r="I1737" s="6" t="n">
        <x:v>0</x:v>
      </x:c>
      <x:c r="J1737" s="6" t="str">
        <x:v>[2, 1]</x:v>
      </x:c>
      <x:c r="K1737" s="7" t="str">
        <x:v>无首段伤害倍率，请覆盖或设为辅助技能</x:v>
      </x:c>
      <x:c r="L1737" s="6" t="str">
        <x:v>https://raw.githubusercontent.com/Mar-7th/StarRailRes/dbe8cdfcfb0bf657b9fe1cf92d5537f118ccb487/index_new/cn/character_skills.json</x:v>
      </x:c>
    </x:row>
    <x:row r="1738" ht="38" customHeight="1">
      <x:c r="A1738" s="6" t="str">
        <x:v>120703_1</x:v>
      </x:c>
      <x:c r="B1738" s="6" t="str">
        <x:v>120703</x:v>
      </x:c>
      <x:c r="C1738" s="6" t="n">
        <x:v>1</x:v>
      </x:c>
      <x:c r="D1738" s="6" t="str">
        <x:v>贯云饮羽</x:v>
      </x:c>
      <x:c r="E1738" s="7" t="str">
        <x:v>施放终结技时，若驭空持有【鸣弦号令】，则额外使我方全体暴击率提高21%，暴击伤害提高39%。同时对指定敌方单体造成等同于驭空228%攻击力的虚数属性伤害。</x:v>
      </x:c>
      <x:c r="F1738" s="6" t="n">
        <x:v>0</x:v>
      </x:c>
      <x:c r="G1738" s="6" t="n">
        <x:v>0</x:v>
      </x:c>
      <x:c r="H1738" s="6" t="n">
        <x:v>0</x:v>
      </x:c>
      <x:c r="I1738" s="6" t="n">
        <x:v>0</x:v>
      </x:c>
      <x:c r="J1738" s="6" t="str">
        <x:v>[2.28, 0.21, 0.39]</x:v>
      </x:c>
      <x:c r="K1738" s="7" t="str">
        <x:v>无首段伤害倍率，请覆盖或设为辅助技能</x:v>
      </x:c>
      <x:c r="L1738" s="6" t="str">
        <x:v>https://raw.githubusercontent.com/Mar-7th/StarRailRes/dbe8cdfcfb0bf657b9fe1cf92d5537f118ccb487/index_new/cn/character_skills.json</x:v>
      </x:c>
    </x:row>
    <x:row r="1739" ht="38" customHeight="1">
      <x:c r="A1739" s="6" t="str">
        <x:v>120703_2</x:v>
      </x:c>
      <x:c r="B1739" s="6" t="str">
        <x:v>120703</x:v>
      </x:c>
      <x:c r="C1739" s="6" t="n">
        <x:v>2</x:v>
      </x:c>
      <x:c r="D1739" s="6" t="str">
        <x:v>贯云饮羽</x:v>
      </x:c>
      <x:c r="E1739" s="7" t="str">
        <x:v>施放终结技时，若驭空持有【鸣弦号令】，则额外使我方全体暴击率提高21.7%，暴击伤害提高41.6%。同时对指定敌方单体造成等同于驭空243.2%攻击力的虚数属性伤害。</x:v>
      </x:c>
      <x:c r="F1739" s="6" t="n">
        <x:v>0</x:v>
      </x:c>
      <x:c r="G1739" s="6" t="n">
        <x:v>0</x:v>
      </x:c>
      <x:c r="H1739" s="6" t="n">
        <x:v>0</x:v>
      </x:c>
      <x:c r="I1739" s="6" t="n">
        <x:v>0</x:v>
      </x:c>
      <x:c r="J1739" s="6" t="str">
        <x:v>[2.432, 0.217, 0.416]</x:v>
      </x:c>
      <x:c r="K1739" s="7" t="str">
        <x:v>无首段伤害倍率，请覆盖或设为辅助技能</x:v>
      </x:c>
      <x:c r="L1739" s="6" t="str">
        <x:v>https://raw.githubusercontent.com/Mar-7th/StarRailRes/dbe8cdfcfb0bf657b9fe1cf92d5537f118ccb487/index_new/cn/character_skills.json</x:v>
      </x:c>
    </x:row>
    <x:row r="1740" ht="38" customHeight="1">
      <x:c r="A1740" s="6" t="str">
        <x:v>120703_3</x:v>
      </x:c>
      <x:c r="B1740" s="6" t="str">
        <x:v>120703</x:v>
      </x:c>
      <x:c r="C1740" s="6" t="n">
        <x:v>3</x:v>
      </x:c>
      <x:c r="D1740" s="6" t="str">
        <x:v>贯云饮羽</x:v>
      </x:c>
      <x:c r="E1740" s="7" t="str">
        <x:v>施放终结技时，若驭空持有【鸣弦号令】，则额外使我方全体暴击率提高22.4%，暴击伤害提高44.2%。同时对指定敌方单体造成等同于驭空258.4%攻击力的虚数属性伤害。</x:v>
      </x:c>
      <x:c r="F1740" s="6" t="n">
        <x:v>0</x:v>
      </x:c>
      <x:c r="G1740" s="6" t="n">
        <x:v>0</x:v>
      </x:c>
      <x:c r="H1740" s="6" t="n">
        <x:v>0</x:v>
      </x:c>
      <x:c r="I1740" s="6" t="n">
        <x:v>0</x:v>
      </x:c>
      <x:c r="J1740" s="6" t="str">
        <x:v>[2.584, 0.224, 0.442]</x:v>
      </x:c>
      <x:c r="K1740" s="7" t="str">
        <x:v>无首段伤害倍率，请覆盖或设为辅助技能</x:v>
      </x:c>
      <x:c r="L1740" s="6" t="str">
        <x:v>https://raw.githubusercontent.com/Mar-7th/StarRailRes/dbe8cdfcfb0bf657b9fe1cf92d5537f118ccb487/index_new/cn/character_skills.json</x:v>
      </x:c>
    </x:row>
    <x:row r="1741" ht="38" customHeight="1">
      <x:c r="A1741" s="6" t="str">
        <x:v>120703_4</x:v>
      </x:c>
      <x:c r="B1741" s="6" t="str">
        <x:v>120703</x:v>
      </x:c>
      <x:c r="C1741" s="6" t="n">
        <x:v>4</x:v>
      </x:c>
      <x:c r="D1741" s="6" t="str">
        <x:v>贯云饮羽</x:v>
      </x:c>
      <x:c r="E1741" s="7" t="str">
        <x:v>施放终结技时，若驭空持有【鸣弦号令】，则额外使我方全体暴击率提高23.1%，暴击伤害提高46.8%。同时对指定敌方单体造成等同于驭空273.6%攻击力的虚数属性伤害。</x:v>
      </x:c>
      <x:c r="F1741" s="6" t="n">
        <x:v>0</x:v>
      </x:c>
      <x:c r="G1741" s="6" t="n">
        <x:v>0</x:v>
      </x:c>
      <x:c r="H1741" s="6" t="n">
        <x:v>0</x:v>
      </x:c>
      <x:c r="I1741" s="6" t="n">
        <x:v>0</x:v>
      </x:c>
      <x:c r="J1741" s="6" t="str">
        <x:v>[2.736, 0.231, 0.468]</x:v>
      </x:c>
      <x:c r="K1741" s="7" t="str">
        <x:v>无首段伤害倍率，请覆盖或设为辅助技能</x:v>
      </x:c>
      <x:c r="L1741" s="6" t="str">
        <x:v>https://raw.githubusercontent.com/Mar-7th/StarRailRes/dbe8cdfcfb0bf657b9fe1cf92d5537f118ccb487/index_new/cn/character_skills.json</x:v>
      </x:c>
    </x:row>
    <x:row r="1742" ht="38" customHeight="1">
      <x:c r="A1742" s="6" t="str">
        <x:v>120703_5</x:v>
      </x:c>
      <x:c r="B1742" s="6" t="str">
        <x:v>120703</x:v>
      </x:c>
      <x:c r="C1742" s="6" t="n">
        <x:v>5</x:v>
      </x:c>
      <x:c r="D1742" s="6" t="str">
        <x:v>贯云饮羽</x:v>
      </x:c>
      <x:c r="E1742" s="7" t="str">
        <x:v>施放终结技时，若驭空持有【鸣弦号令】，则额外使我方全体暴击率提高23.8%，暴击伤害提高49.4%。同时对指定敌方单体造成等同于驭空288.8%攻击力的虚数属性伤害。</x:v>
      </x:c>
      <x:c r="F1742" s="6" t="n">
        <x:v>0</x:v>
      </x:c>
      <x:c r="G1742" s="6" t="n">
        <x:v>0</x:v>
      </x:c>
      <x:c r="H1742" s="6" t="n">
        <x:v>0</x:v>
      </x:c>
      <x:c r="I1742" s="6" t="n">
        <x:v>0</x:v>
      </x:c>
      <x:c r="J1742" s="6" t="str">
        <x:v>[2.888, 0.238, 0.494]</x:v>
      </x:c>
      <x:c r="K1742" s="7" t="str">
        <x:v>无首段伤害倍率，请覆盖或设为辅助技能</x:v>
      </x:c>
      <x:c r="L1742" s="6" t="str">
        <x:v>https://raw.githubusercontent.com/Mar-7th/StarRailRes/dbe8cdfcfb0bf657b9fe1cf92d5537f118ccb487/index_new/cn/character_skills.json</x:v>
      </x:c>
    </x:row>
    <x:row r="1743" ht="38" customHeight="1">
      <x:c r="A1743" s="6" t="str">
        <x:v>120703_6</x:v>
      </x:c>
      <x:c r="B1743" s="6" t="str">
        <x:v>120703</x:v>
      </x:c>
      <x:c r="C1743" s="6" t="n">
        <x:v>6</x:v>
      </x:c>
      <x:c r="D1743" s="6" t="str">
        <x:v>贯云饮羽</x:v>
      </x:c>
      <x:c r="E1743" s="7" t="str">
        <x:v>施放终结技时，若驭空持有【鸣弦号令】，则额外使我方全体暴击率提高24.5%，暴击伤害提高52%。同时对指定敌方单体造成等同于驭空304%攻击力的虚数属性伤害。</x:v>
      </x:c>
      <x:c r="F1743" s="6" t="n">
        <x:v>0</x:v>
      </x:c>
      <x:c r="G1743" s="6" t="n">
        <x:v>0</x:v>
      </x:c>
      <x:c r="H1743" s="6" t="n">
        <x:v>0</x:v>
      </x:c>
      <x:c r="I1743" s="6" t="n">
        <x:v>0</x:v>
      </x:c>
      <x:c r="J1743" s="6" t="str">
        <x:v>[3.04, 0.245, 0.52]</x:v>
      </x:c>
      <x:c r="K1743" s="7" t="str">
        <x:v>无首段伤害倍率，请覆盖或设为辅助技能</x:v>
      </x:c>
      <x:c r="L1743" s="6" t="str">
        <x:v>https://raw.githubusercontent.com/Mar-7th/StarRailRes/dbe8cdfcfb0bf657b9fe1cf92d5537f118ccb487/index_new/cn/character_skills.json</x:v>
      </x:c>
    </x:row>
    <x:row r="1744" ht="38" customHeight="1">
      <x:c r="A1744" s="6" t="str">
        <x:v>120703_7</x:v>
      </x:c>
      <x:c r="B1744" s="6" t="str">
        <x:v>120703</x:v>
      </x:c>
      <x:c r="C1744" s="6" t="n">
        <x:v>7</x:v>
      </x:c>
      <x:c r="D1744" s="6" t="str">
        <x:v>贯云饮羽</x:v>
      </x:c>
      <x:c r="E1744" s="7" t="str">
        <x:v>施放终结技时，若驭空持有【鸣弦号令】，则额外使我方全体暴击率提高25.37%，暴击伤害提高55.25%。同时对指定敌方单体造成等同于驭空323%攻击力的虚数属性伤害。</x:v>
      </x:c>
      <x:c r="F1744" s="6" t="n">
        <x:v>0</x:v>
      </x:c>
      <x:c r="G1744" s="6" t="n">
        <x:v>0</x:v>
      </x:c>
      <x:c r="H1744" s="6" t="n">
        <x:v>0</x:v>
      </x:c>
      <x:c r="I1744" s="6" t="n">
        <x:v>0</x:v>
      </x:c>
      <x:c r="J1744" s="6" t="str">
        <x:v>[3.23, 0.2537, 0.5525]</x:v>
      </x:c>
      <x:c r="K1744" s="7" t="str">
        <x:v>无首段伤害倍率，请覆盖或设为辅助技能</x:v>
      </x:c>
      <x:c r="L1744" s="6" t="str">
        <x:v>https://raw.githubusercontent.com/Mar-7th/StarRailRes/dbe8cdfcfb0bf657b9fe1cf92d5537f118ccb487/index_new/cn/character_skills.json</x:v>
      </x:c>
    </x:row>
    <x:row r="1745" ht="38" customHeight="1">
      <x:c r="A1745" s="6" t="str">
        <x:v>120703_8</x:v>
      </x:c>
      <x:c r="B1745" s="6" t="str">
        <x:v>120703</x:v>
      </x:c>
      <x:c r="C1745" s="6" t="n">
        <x:v>8</x:v>
      </x:c>
      <x:c r="D1745" s="6" t="str">
        <x:v>贯云饮羽</x:v>
      </x:c>
      <x:c r="E1745" s="7" t="str">
        <x:v>施放终结技时，若驭空持有【鸣弦号令】，则额外使我方全体暴击率提高26.25%，暴击伤害提高58.5%。同时对指定敌方单体造成等同于驭空342%攻击力的虚数属性伤害。</x:v>
      </x:c>
      <x:c r="F1745" s="6" t="n">
        <x:v>0</x:v>
      </x:c>
      <x:c r="G1745" s="6" t="n">
        <x:v>0</x:v>
      </x:c>
      <x:c r="H1745" s="6" t="n">
        <x:v>0</x:v>
      </x:c>
      <x:c r="I1745" s="6" t="n">
        <x:v>0</x:v>
      </x:c>
      <x:c r="J1745" s="6" t="str">
        <x:v>[3.42, 0.2625, 0.585]</x:v>
      </x:c>
      <x:c r="K1745" s="7" t="str">
        <x:v>无首段伤害倍率，请覆盖或设为辅助技能</x:v>
      </x:c>
      <x:c r="L1745" s="6" t="str">
        <x:v>https://raw.githubusercontent.com/Mar-7th/StarRailRes/dbe8cdfcfb0bf657b9fe1cf92d5537f118ccb487/index_new/cn/character_skills.json</x:v>
      </x:c>
    </x:row>
    <x:row r="1746" ht="38" customHeight="1">
      <x:c r="A1746" s="6" t="str">
        <x:v>120703_9</x:v>
      </x:c>
      <x:c r="B1746" s="6" t="str">
        <x:v>120703</x:v>
      </x:c>
      <x:c r="C1746" s="6" t="n">
        <x:v>9</x:v>
      </x:c>
      <x:c r="D1746" s="6" t="str">
        <x:v>贯云饮羽</x:v>
      </x:c>
      <x:c r="E1746" s="7" t="str">
        <x:v>施放终结技时，若驭空持有【鸣弦号令】，则额外使我方全体暴击率提高27.12%，暴击伤害提高61.75%。同时对指定敌方单体造成等同于驭空361%攻击力的虚数属性伤害。</x:v>
      </x:c>
      <x:c r="F1746" s="6" t="n">
        <x:v>0</x:v>
      </x:c>
      <x:c r="G1746" s="6" t="n">
        <x:v>0</x:v>
      </x:c>
      <x:c r="H1746" s="6" t="n">
        <x:v>0</x:v>
      </x:c>
      <x:c r="I1746" s="6" t="n">
        <x:v>0</x:v>
      </x:c>
      <x:c r="J1746" s="6" t="str">
        <x:v>[3.61, 0.2712, 0.6175]</x:v>
      </x:c>
      <x:c r="K1746" s="7" t="str">
        <x:v>无首段伤害倍率，请覆盖或设为辅助技能</x:v>
      </x:c>
      <x:c r="L1746" s="6" t="str">
        <x:v>https://raw.githubusercontent.com/Mar-7th/StarRailRes/dbe8cdfcfb0bf657b9fe1cf92d5537f118ccb487/index_new/cn/character_skills.json</x:v>
      </x:c>
    </x:row>
    <x:row r="1747" ht="38" customHeight="1">
      <x:c r="A1747" s="6" t="str">
        <x:v>120703_10</x:v>
      </x:c>
      <x:c r="B1747" s="6" t="str">
        <x:v>120703</x:v>
      </x:c>
      <x:c r="C1747" s="6" t="n">
        <x:v>10</x:v>
      </x:c>
      <x:c r="D1747" s="6" t="str">
        <x:v>贯云饮羽</x:v>
      </x:c>
      <x:c r="E1747" s="7" t="str">
        <x:v>施放终结技时，若驭空持有【鸣弦号令】，则额外使我方全体暴击率提高28%，暴击伤害提高65%。同时对指定敌方单体造成等同于驭空380%攻击力的虚数属性伤害。</x:v>
      </x:c>
      <x:c r="F1747" s="6" t="n">
        <x:v>0</x:v>
      </x:c>
      <x:c r="G1747" s="6" t="n">
        <x:v>0</x:v>
      </x:c>
      <x:c r="H1747" s="6" t="n">
        <x:v>0</x:v>
      </x:c>
      <x:c r="I1747" s="6" t="n">
        <x:v>0</x:v>
      </x:c>
      <x:c r="J1747" s="6" t="str">
        <x:v>[3.8, 0.28, 0.65]</x:v>
      </x:c>
      <x:c r="K1747" s="7" t="str">
        <x:v>无首段伤害倍率，请覆盖或设为辅助技能</x:v>
      </x:c>
      <x:c r="L1747" s="6" t="str">
        <x:v>https://raw.githubusercontent.com/Mar-7th/StarRailRes/dbe8cdfcfb0bf657b9fe1cf92d5537f118ccb487/index_new/cn/character_skills.json</x:v>
      </x:c>
    </x:row>
    <x:row r="1748" ht="38" customHeight="1">
      <x:c r="A1748" s="6" t="str">
        <x:v>120703_11</x:v>
      </x:c>
      <x:c r="B1748" s="6" t="str">
        <x:v>120703</x:v>
      </x:c>
      <x:c r="C1748" s="6" t="n">
        <x:v>11</x:v>
      </x:c>
      <x:c r="D1748" s="6" t="str">
        <x:v>贯云饮羽</x:v>
      </x:c>
      <x:c r="E1748" s="7" t="str">
        <x:v>施放终结技时，若驭空持有【鸣弦号令】，则额外使我方全体暴击率提高28.7%，暴击伤害提高67.6%。同时对指定敌方单体造成等同于驭空395.2%攻击力的虚数属性伤害。</x:v>
      </x:c>
      <x:c r="F1748" s="6" t="n">
        <x:v>0</x:v>
      </x:c>
      <x:c r="G1748" s="6" t="n">
        <x:v>0</x:v>
      </x:c>
      <x:c r="H1748" s="6" t="n">
        <x:v>0</x:v>
      </x:c>
      <x:c r="I1748" s="6" t="n">
        <x:v>0</x:v>
      </x:c>
      <x:c r="J1748" s="6" t="str">
        <x:v>[3.952, 0.287, 0.676]</x:v>
      </x:c>
      <x:c r="K1748" s="7" t="str">
        <x:v>无首段伤害倍率，请覆盖或设为辅助技能</x:v>
      </x:c>
      <x:c r="L1748" s="6" t="str">
        <x:v>https://raw.githubusercontent.com/Mar-7th/StarRailRes/dbe8cdfcfb0bf657b9fe1cf92d5537f118ccb487/index_new/cn/character_skills.json</x:v>
      </x:c>
    </x:row>
    <x:row r="1749" ht="38" customHeight="1">
      <x:c r="A1749" s="6" t="str">
        <x:v>120703_12</x:v>
      </x:c>
      <x:c r="B1749" s="6" t="str">
        <x:v>120703</x:v>
      </x:c>
      <x:c r="C1749" s="6" t="n">
        <x:v>12</x:v>
      </x:c>
      <x:c r="D1749" s="6" t="str">
        <x:v>贯云饮羽</x:v>
      </x:c>
      <x:c r="E1749" s="7" t="str">
        <x:v>施放终结技时，若驭空持有【鸣弦号令】，则额外使我方全体暴击率提高29.4%，暴击伤害提高70.2%。同时对指定敌方单体造成等同于驭空410.4%攻击力的虚数属性伤害。</x:v>
      </x:c>
      <x:c r="F1749" s="6" t="n">
        <x:v>0</x:v>
      </x:c>
      <x:c r="G1749" s="6" t="n">
        <x:v>0</x:v>
      </x:c>
      <x:c r="H1749" s="6" t="n">
        <x:v>0</x:v>
      </x:c>
      <x:c r="I1749" s="6" t="n">
        <x:v>0</x:v>
      </x:c>
      <x:c r="J1749" s="6" t="str">
        <x:v>[4.104, 0.294, 0.702]</x:v>
      </x:c>
      <x:c r="K1749" s="7" t="str">
        <x:v>无首段伤害倍率，请覆盖或设为辅助技能</x:v>
      </x:c>
      <x:c r="L1749" s="6" t="str">
        <x:v>https://raw.githubusercontent.com/Mar-7th/StarRailRes/dbe8cdfcfb0bf657b9fe1cf92d5537f118ccb487/index_new/cn/character_skills.json</x:v>
      </x:c>
    </x:row>
    <x:row r="1750" ht="38" customHeight="1">
      <x:c r="A1750" s="6" t="str">
        <x:v>120703_13</x:v>
      </x:c>
      <x:c r="B1750" s="6" t="str">
        <x:v>120703</x:v>
      </x:c>
      <x:c r="C1750" s="6" t="n">
        <x:v>13</x:v>
      </x:c>
      <x:c r="D1750" s="6" t="str">
        <x:v>贯云饮羽</x:v>
      </x:c>
      <x:c r="E1750" s="7" t="str">
        <x:v>施放终结技时，若驭空持有【鸣弦号令】，则额外使我方全体暴击率提高30.1%，暴击伤害提高72.8%。同时对指定敌方单体造成等同于驭空425.6%攻击力的虚数属性伤害。</x:v>
      </x:c>
      <x:c r="F1750" s="6" t="n">
        <x:v>0</x:v>
      </x:c>
      <x:c r="G1750" s="6" t="n">
        <x:v>0</x:v>
      </x:c>
      <x:c r="H1750" s="6" t="n">
        <x:v>0</x:v>
      </x:c>
      <x:c r="I1750" s="6" t="n">
        <x:v>0</x:v>
      </x:c>
      <x:c r="J1750" s="6" t="str">
        <x:v>[4.256, 0.301, 0.728]</x:v>
      </x:c>
      <x:c r="K1750" s="7" t="str">
        <x:v>无首段伤害倍率，请覆盖或设为辅助技能</x:v>
      </x:c>
      <x:c r="L1750" s="6" t="str">
        <x:v>https://raw.githubusercontent.com/Mar-7th/StarRailRes/dbe8cdfcfb0bf657b9fe1cf92d5537f118ccb487/index_new/cn/character_skills.json</x:v>
      </x:c>
    </x:row>
    <x:row r="1751" ht="38" customHeight="1">
      <x:c r="A1751" s="6" t="str">
        <x:v>120703_14</x:v>
      </x:c>
      <x:c r="B1751" s="6" t="str">
        <x:v>120703</x:v>
      </x:c>
      <x:c r="C1751" s="6" t="n">
        <x:v>14</x:v>
      </x:c>
      <x:c r="D1751" s="6" t="str">
        <x:v>贯云饮羽</x:v>
      </x:c>
      <x:c r="E1751" s="7" t="str">
        <x:v>施放终结技时，若驭空持有【鸣弦号令】，则额外使我方全体暴击率提高30.8%，暴击伤害提高75.4%。同时对指定敌方单体造成等同于驭空440.8%攻击力的虚数属性伤害。</x:v>
      </x:c>
      <x:c r="F1751" s="6" t="n">
        <x:v>0</x:v>
      </x:c>
      <x:c r="G1751" s="6" t="n">
        <x:v>0</x:v>
      </x:c>
      <x:c r="H1751" s="6" t="n">
        <x:v>0</x:v>
      </x:c>
      <x:c r="I1751" s="6" t="n">
        <x:v>0</x:v>
      </x:c>
      <x:c r="J1751" s="6" t="str">
        <x:v>[4.408, 0.308, 0.754]</x:v>
      </x:c>
      <x:c r="K1751" s="7" t="str">
        <x:v>无首段伤害倍率，请覆盖或设为辅助技能</x:v>
      </x:c>
      <x:c r="L1751" s="6" t="str">
        <x:v>https://raw.githubusercontent.com/Mar-7th/StarRailRes/dbe8cdfcfb0bf657b9fe1cf92d5537f118ccb487/index_new/cn/character_skills.json</x:v>
      </x:c>
    </x:row>
    <x:row r="1752" ht="38" customHeight="1">
      <x:c r="A1752" s="6" t="str">
        <x:v>120703_15</x:v>
      </x:c>
      <x:c r="B1752" s="6" t="str">
        <x:v>120703</x:v>
      </x:c>
      <x:c r="C1752" s="6" t="n">
        <x:v>15</x:v>
      </x:c>
      <x:c r="D1752" s="6" t="str">
        <x:v>贯云饮羽</x:v>
      </x:c>
      <x:c r="E1752" s="7" t="str">
        <x:v>施放终结技时，若驭空持有【鸣弦号令】，则额外使我方全体暴击率提高31.5%，暴击伤害提高78%。同时对指定敌方单体造成等同于驭空456%攻击力的虚数属性伤害。</x:v>
      </x:c>
      <x:c r="F1752" s="6" t="n">
        <x:v>0</x:v>
      </x:c>
      <x:c r="G1752" s="6" t="n">
        <x:v>0</x:v>
      </x:c>
      <x:c r="H1752" s="6" t="n">
        <x:v>0</x:v>
      </x:c>
      <x:c r="I1752" s="6" t="n">
        <x:v>0</x:v>
      </x:c>
      <x:c r="J1752" s="6" t="str">
        <x:v>[4.56, 0.315, 0.78]</x:v>
      </x:c>
      <x:c r="K1752" s="7" t="str">
        <x:v>无首段伤害倍率，请覆盖或设为辅助技能</x:v>
      </x:c>
      <x:c r="L1752" s="6" t="str">
        <x:v>https://raw.githubusercontent.com/Mar-7th/StarRailRes/dbe8cdfcfb0bf657b9fe1cf92d5537f118ccb487/index_new/cn/character_skills.json</x:v>
      </x:c>
    </x:row>
    <x:row r="1753" ht="38" customHeight="1">
      <x:c r="A1753" s="6" t="str">
        <x:v>120704_1</x:v>
      </x:c>
      <x:c r="B1753" s="6" t="str">
        <x:v>120704</x:v>
      </x:c>
      <x:c r="C1753" s="6" t="n">
        <x:v>1</x:v>
      </x:c>
      <x:c r="D1753" s="6" t="str">
        <x:v>箭彻七札</x:v>
      </x:c>
      <x:c r="E1753" s="7" t="str">
        <x:v>施放普攻可额外造成等同于驭空40%攻击力的虚数属性伤害，并使本次攻击的削韧值提高100%，该效果在1回合后可再次触发。</x:v>
      </x:c>
      <x:c r="F1753" s="6" t="n">
        <x:v>0</x:v>
      </x:c>
      <x:c r="G1753" s="6" t="n">
        <x:v>0</x:v>
      </x:c>
      <x:c r="H1753" s="6" t="n">
        <x:v>0</x:v>
      </x:c>
      <x:c r="I1753" s="6" t="n">
        <x:v>0</x:v>
      </x:c>
      <x:c r="J1753" s="6" t="str">
        <x:v>[0.4, 1, 1]</x:v>
      </x:c>
      <x:c r="K1753" s="7" t="str">
        <x:v>无首段伤害倍率，请覆盖或设为辅助技能</x:v>
      </x:c>
      <x:c r="L1753" s="6" t="str">
        <x:v>https://raw.githubusercontent.com/Mar-7th/StarRailRes/dbe8cdfcfb0bf657b9fe1cf92d5537f118ccb487/index_new/cn/character_skills.json</x:v>
      </x:c>
    </x:row>
    <x:row r="1754" ht="38" customHeight="1">
      <x:c r="A1754" s="6" t="str">
        <x:v>120704_2</x:v>
      </x:c>
      <x:c r="B1754" s="6" t="str">
        <x:v>120704</x:v>
      </x:c>
      <x:c r="C1754" s="6" t="n">
        <x:v>2</x:v>
      </x:c>
      <x:c r="D1754" s="6" t="str">
        <x:v>箭彻七札</x:v>
      </x:c>
      <x:c r="E1754" s="7" t="str">
        <x:v>施放普攻可额外造成等同于驭空44%攻击力的虚数属性伤害，并使本次攻击的削韧值提高100%，该效果在1回合后可再次触发。</x:v>
      </x:c>
      <x:c r="F1754" s="6" t="n">
        <x:v>0</x:v>
      </x:c>
      <x:c r="G1754" s="6" t="n">
        <x:v>0</x:v>
      </x:c>
      <x:c r="H1754" s="6" t="n">
        <x:v>0</x:v>
      </x:c>
      <x:c r="I1754" s="6" t="n">
        <x:v>0</x:v>
      </x:c>
      <x:c r="J1754" s="6" t="str">
        <x:v>[0.44, 1, 1]</x:v>
      </x:c>
      <x:c r="K1754" s="7" t="str">
        <x:v>无首段伤害倍率，请覆盖或设为辅助技能</x:v>
      </x:c>
      <x:c r="L1754" s="6" t="str">
        <x:v>https://raw.githubusercontent.com/Mar-7th/StarRailRes/dbe8cdfcfb0bf657b9fe1cf92d5537f118ccb487/index_new/cn/character_skills.json</x:v>
      </x:c>
    </x:row>
    <x:row r="1755" ht="38" customHeight="1">
      <x:c r="A1755" s="6" t="str">
        <x:v>120704_3</x:v>
      </x:c>
      <x:c r="B1755" s="6" t="str">
        <x:v>120704</x:v>
      </x:c>
      <x:c r="C1755" s="6" t="n">
        <x:v>3</x:v>
      </x:c>
      <x:c r="D1755" s="6" t="str">
        <x:v>箭彻七札</x:v>
      </x:c>
      <x:c r="E1755" s="7" t="str">
        <x:v>施放普攻可额外造成等同于驭空48%攻击力的虚数属性伤害，并使本次攻击的削韧值提高100%，该效果在1回合后可再次触发。</x:v>
      </x:c>
      <x:c r="F1755" s="6" t="n">
        <x:v>0</x:v>
      </x:c>
      <x:c r="G1755" s="6" t="n">
        <x:v>0</x:v>
      </x:c>
      <x:c r="H1755" s="6" t="n">
        <x:v>0</x:v>
      </x:c>
      <x:c r="I1755" s="6" t="n">
        <x:v>0</x:v>
      </x:c>
      <x:c r="J1755" s="6" t="str">
        <x:v>[0.48, 1, 1]</x:v>
      </x:c>
      <x:c r="K1755" s="7" t="str">
        <x:v>无首段伤害倍率，请覆盖或设为辅助技能</x:v>
      </x:c>
      <x:c r="L1755" s="6" t="str">
        <x:v>https://raw.githubusercontent.com/Mar-7th/StarRailRes/dbe8cdfcfb0bf657b9fe1cf92d5537f118ccb487/index_new/cn/character_skills.json</x:v>
      </x:c>
    </x:row>
    <x:row r="1756" ht="38" customHeight="1">
      <x:c r="A1756" s="6" t="str">
        <x:v>120704_4</x:v>
      </x:c>
      <x:c r="B1756" s="6" t="str">
        <x:v>120704</x:v>
      </x:c>
      <x:c r="C1756" s="6" t="n">
        <x:v>4</x:v>
      </x:c>
      <x:c r="D1756" s="6" t="str">
        <x:v>箭彻七札</x:v>
      </x:c>
      <x:c r="E1756" s="7" t="str">
        <x:v>施放普攻可额外造成等同于驭空52%攻击力的虚数属性伤害，并使本次攻击的削韧值提高100%，该效果在1回合后可再次触发。</x:v>
      </x:c>
      <x:c r="F1756" s="6" t="n">
        <x:v>0</x:v>
      </x:c>
      <x:c r="G1756" s="6" t="n">
        <x:v>0</x:v>
      </x:c>
      <x:c r="H1756" s="6" t="n">
        <x:v>0</x:v>
      </x:c>
      <x:c r="I1756" s="6" t="n">
        <x:v>0</x:v>
      </x:c>
      <x:c r="J1756" s="6" t="str">
        <x:v>[0.52, 1, 1]</x:v>
      </x:c>
      <x:c r="K1756" s="7" t="str">
        <x:v>无首段伤害倍率，请覆盖或设为辅助技能</x:v>
      </x:c>
      <x:c r="L1756" s="6" t="str">
        <x:v>https://raw.githubusercontent.com/Mar-7th/StarRailRes/dbe8cdfcfb0bf657b9fe1cf92d5537f118ccb487/index_new/cn/character_skills.json</x:v>
      </x:c>
    </x:row>
    <x:row r="1757" ht="38" customHeight="1">
      <x:c r="A1757" s="6" t="str">
        <x:v>120704_5</x:v>
      </x:c>
      <x:c r="B1757" s="6" t="str">
        <x:v>120704</x:v>
      </x:c>
      <x:c r="C1757" s="6" t="n">
        <x:v>5</x:v>
      </x:c>
      <x:c r="D1757" s="6" t="str">
        <x:v>箭彻七札</x:v>
      </x:c>
      <x:c r="E1757" s="7" t="str">
        <x:v>施放普攻可额外造成等同于驭空56%攻击力的虚数属性伤害，并使本次攻击的削韧值提高100%，该效果在1回合后可再次触发。</x:v>
      </x:c>
      <x:c r="F1757" s="6" t="n">
        <x:v>0</x:v>
      </x:c>
      <x:c r="G1757" s="6" t="n">
        <x:v>0</x:v>
      </x:c>
      <x:c r="H1757" s="6" t="n">
        <x:v>0</x:v>
      </x:c>
      <x:c r="I1757" s="6" t="n">
        <x:v>0</x:v>
      </x:c>
      <x:c r="J1757" s="6" t="str">
        <x:v>[0.56, 1, 1]</x:v>
      </x:c>
      <x:c r="K1757" s="7" t="str">
        <x:v>无首段伤害倍率，请覆盖或设为辅助技能</x:v>
      </x:c>
      <x:c r="L1757" s="6" t="str">
        <x:v>https://raw.githubusercontent.com/Mar-7th/StarRailRes/dbe8cdfcfb0bf657b9fe1cf92d5537f118ccb487/index_new/cn/character_skills.json</x:v>
      </x:c>
    </x:row>
    <x:row r="1758" ht="38" customHeight="1">
      <x:c r="A1758" s="6" t="str">
        <x:v>120704_6</x:v>
      </x:c>
      <x:c r="B1758" s="6" t="str">
        <x:v>120704</x:v>
      </x:c>
      <x:c r="C1758" s="6" t="n">
        <x:v>6</x:v>
      </x:c>
      <x:c r="D1758" s="6" t="str">
        <x:v>箭彻七札</x:v>
      </x:c>
      <x:c r="E1758" s="7" t="str">
        <x:v>施放普攻可额外造成等同于驭空60%攻击力的虚数属性伤害，并使本次攻击的削韧值提高100%，该效果在1回合后可再次触发。</x:v>
      </x:c>
      <x:c r="F1758" s="6" t="n">
        <x:v>0</x:v>
      </x:c>
      <x:c r="G1758" s="6" t="n">
        <x:v>0</x:v>
      </x:c>
      <x:c r="H1758" s="6" t="n">
        <x:v>0</x:v>
      </x:c>
      <x:c r="I1758" s="6" t="n">
        <x:v>0</x:v>
      </x:c>
      <x:c r="J1758" s="6" t="str">
        <x:v>[0.6, 1, 1]</x:v>
      </x:c>
      <x:c r="K1758" s="7" t="str">
        <x:v>无首段伤害倍率，请覆盖或设为辅助技能</x:v>
      </x:c>
      <x:c r="L1758" s="6" t="str">
        <x:v>https://raw.githubusercontent.com/Mar-7th/StarRailRes/dbe8cdfcfb0bf657b9fe1cf92d5537f118ccb487/index_new/cn/character_skills.json</x:v>
      </x:c>
    </x:row>
    <x:row r="1759" ht="38" customHeight="1">
      <x:c r="A1759" s="6" t="str">
        <x:v>120704_7</x:v>
      </x:c>
      <x:c r="B1759" s="6" t="str">
        <x:v>120704</x:v>
      </x:c>
      <x:c r="C1759" s="6" t="n">
        <x:v>7</x:v>
      </x:c>
      <x:c r="D1759" s="6" t="str">
        <x:v>箭彻七札</x:v>
      </x:c>
      <x:c r="E1759" s="7" t="str">
        <x:v>施放普攻可额外造成等同于驭空65%攻击力的虚数属性伤害，并使本次攻击的削韧值提高100%，该效果在1回合后可再次触发。</x:v>
      </x:c>
      <x:c r="F1759" s="6" t="n">
        <x:v>0</x:v>
      </x:c>
      <x:c r="G1759" s="6" t="n">
        <x:v>0</x:v>
      </x:c>
      <x:c r="H1759" s="6" t="n">
        <x:v>0</x:v>
      </x:c>
      <x:c r="I1759" s="6" t="n">
        <x:v>0</x:v>
      </x:c>
      <x:c r="J1759" s="6" t="str">
        <x:v>[0.65, 1, 1]</x:v>
      </x:c>
      <x:c r="K1759" s="7" t="str">
        <x:v>无首段伤害倍率，请覆盖或设为辅助技能</x:v>
      </x:c>
      <x:c r="L1759" s="6" t="str">
        <x:v>https://raw.githubusercontent.com/Mar-7th/StarRailRes/dbe8cdfcfb0bf657b9fe1cf92d5537f118ccb487/index_new/cn/character_skills.json</x:v>
      </x:c>
    </x:row>
    <x:row r="1760" ht="38" customHeight="1">
      <x:c r="A1760" s="6" t="str">
        <x:v>120704_8</x:v>
      </x:c>
      <x:c r="B1760" s="6" t="str">
        <x:v>120704</x:v>
      </x:c>
      <x:c r="C1760" s="6" t="n">
        <x:v>8</x:v>
      </x:c>
      <x:c r="D1760" s="6" t="str">
        <x:v>箭彻七札</x:v>
      </x:c>
      <x:c r="E1760" s="7" t="str">
        <x:v>施放普攻可额外造成等同于驭空70%攻击力的虚数属性伤害，并使本次攻击的削韧值提高100%，该效果在1回合后可再次触发。</x:v>
      </x:c>
      <x:c r="F1760" s="6" t="n">
        <x:v>0</x:v>
      </x:c>
      <x:c r="G1760" s="6" t="n">
        <x:v>0</x:v>
      </x:c>
      <x:c r="H1760" s="6" t="n">
        <x:v>0</x:v>
      </x:c>
      <x:c r="I1760" s="6" t="n">
        <x:v>0</x:v>
      </x:c>
      <x:c r="J1760" s="6" t="str">
        <x:v>[0.7, 1, 1]</x:v>
      </x:c>
      <x:c r="K1760" s="7" t="str">
        <x:v>无首段伤害倍率，请覆盖或设为辅助技能</x:v>
      </x:c>
      <x:c r="L1760" s="6" t="str">
        <x:v>https://raw.githubusercontent.com/Mar-7th/StarRailRes/dbe8cdfcfb0bf657b9fe1cf92d5537f118ccb487/index_new/cn/character_skills.json</x:v>
      </x:c>
    </x:row>
    <x:row r="1761" ht="38" customHeight="1">
      <x:c r="A1761" s="6" t="str">
        <x:v>120704_9</x:v>
      </x:c>
      <x:c r="B1761" s="6" t="str">
        <x:v>120704</x:v>
      </x:c>
      <x:c r="C1761" s="6" t="n">
        <x:v>9</x:v>
      </x:c>
      <x:c r="D1761" s="6" t="str">
        <x:v>箭彻七札</x:v>
      </x:c>
      <x:c r="E1761" s="7" t="str">
        <x:v>施放普攻可额外造成等同于驭空75%攻击力的虚数属性伤害，并使本次攻击的削韧值提高100%，该效果在1回合后可再次触发。</x:v>
      </x:c>
      <x:c r="F1761" s="6" t="n">
        <x:v>0</x:v>
      </x:c>
      <x:c r="G1761" s="6" t="n">
        <x:v>0</x:v>
      </x:c>
      <x:c r="H1761" s="6" t="n">
        <x:v>0</x:v>
      </x:c>
      <x:c r="I1761" s="6" t="n">
        <x:v>0</x:v>
      </x:c>
      <x:c r="J1761" s="6" t="str">
        <x:v>[0.75, 1, 1]</x:v>
      </x:c>
      <x:c r="K1761" s="7" t="str">
        <x:v>无首段伤害倍率，请覆盖或设为辅助技能</x:v>
      </x:c>
      <x:c r="L1761" s="6" t="str">
        <x:v>https://raw.githubusercontent.com/Mar-7th/StarRailRes/dbe8cdfcfb0bf657b9fe1cf92d5537f118ccb487/index_new/cn/character_skills.json</x:v>
      </x:c>
    </x:row>
    <x:row r="1762" ht="38" customHeight="1">
      <x:c r="A1762" s="6" t="str">
        <x:v>120704_10</x:v>
      </x:c>
      <x:c r="B1762" s="6" t="str">
        <x:v>120704</x:v>
      </x:c>
      <x:c r="C1762" s="6" t="n">
        <x:v>10</x:v>
      </x:c>
      <x:c r="D1762" s="6" t="str">
        <x:v>箭彻七札</x:v>
      </x:c>
      <x:c r="E1762" s="7" t="str">
        <x:v>施放普攻可额外造成等同于驭空80%攻击力的虚数属性伤害，并使本次攻击的削韧值提高100%，该效果在1回合后可再次触发。</x:v>
      </x:c>
      <x:c r="F1762" s="6" t="n">
        <x:v>0</x:v>
      </x:c>
      <x:c r="G1762" s="6" t="n">
        <x:v>0</x:v>
      </x:c>
      <x:c r="H1762" s="6" t="n">
        <x:v>0</x:v>
      </x:c>
      <x:c r="I1762" s="6" t="n">
        <x:v>0</x:v>
      </x:c>
      <x:c r="J1762" s="6" t="str">
        <x:v>[0.8, 1, 1]</x:v>
      </x:c>
      <x:c r="K1762" s="7" t="str">
        <x:v>无首段伤害倍率，请覆盖或设为辅助技能</x:v>
      </x:c>
      <x:c r="L1762" s="6" t="str">
        <x:v>https://raw.githubusercontent.com/Mar-7th/StarRailRes/dbe8cdfcfb0bf657b9fe1cf92d5537f118ccb487/index_new/cn/character_skills.json</x:v>
      </x:c>
    </x:row>
    <x:row r="1763" ht="38" customHeight="1">
      <x:c r="A1763" s="6" t="str">
        <x:v>120704_11</x:v>
      </x:c>
      <x:c r="B1763" s="6" t="str">
        <x:v>120704</x:v>
      </x:c>
      <x:c r="C1763" s="6" t="n">
        <x:v>11</x:v>
      </x:c>
      <x:c r="D1763" s="6" t="str">
        <x:v>箭彻七札</x:v>
      </x:c>
      <x:c r="E1763" s="7" t="str">
        <x:v>施放普攻可额外造成等同于驭空84%攻击力的虚数属性伤害，并使本次攻击的削韧值提高100%，该效果在1回合后可再次触发。</x:v>
      </x:c>
      <x:c r="F1763" s="6" t="n">
        <x:v>0</x:v>
      </x:c>
      <x:c r="G1763" s="6" t="n">
        <x:v>0</x:v>
      </x:c>
      <x:c r="H1763" s="6" t="n">
        <x:v>0</x:v>
      </x:c>
      <x:c r="I1763" s="6" t="n">
        <x:v>0</x:v>
      </x:c>
      <x:c r="J1763" s="6" t="str">
        <x:v>[0.84, 1, 1]</x:v>
      </x:c>
      <x:c r="K1763" s="7" t="str">
        <x:v>无首段伤害倍率，请覆盖或设为辅助技能</x:v>
      </x:c>
      <x:c r="L1763" s="6" t="str">
        <x:v>https://raw.githubusercontent.com/Mar-7th/StarRailRes/dbe8cdfcfb0bf657b9fe1cf92d5537f118ccb487/index_new/cn/character_skills.json</x:v>
      </x:c>
    </x:row>
    <x:row r="1764" ht="38" customHeight="1">
      <x:c r="A1764" s="6" t="str">
        <x:v>120704_12</x:v>
      </x:c>
      <x:c r="B1764" s="6" t="str">
        <x:v>120704</x:v>
      </x:c>
      <x:c r="C1764" s="6" t="n">
        <x:v>12</x:v>
      </x:c>
      <x:c r="D1764" s="6" t="str">
        <x:v>箭彻七札</x:v>
      </x:c>
      <x:c r="E1764" s="7" t="str">
        <x:v>施放普攻可额外造成等同于驭空88%攻击力的虚数属性伤害，并使本次攻击的削韧值提高100%，该效果在1回合后可再次触发。</x:v>
      </x:c>
      <x:c r="F1764" s="6" t="n">
        <x:v>0</x:v>
      </x:c>
      <x:c r="G1764" s="6" t="n">
        <x:v>0</x:v>
      </x:c>
      <x:c r="H1764" s="6" t="n">
        <x:v>0</x:v>
      </x:c>
      <x:c r="I1764" s="6" t="n">
        <x:v>0</x:v>
      </x:c>
      <x:c r="J1764" s="6" t="str">
        <x:v>[0.88, 1, 1]</x:v>
      </x:c>
      <x:c r="K1764" s="7" t="str">
        <x:v>无首段伤害倍率，请覆盖或设为辅助技能</x:v>
      </x:c>
      <x:c r="L1764" s="6" t="str">
        <x:v>https://raw.githubusercontent.com/Mar-7th/StarRailRes/dbe8cdfcfb0bf657b9fe1cf92d5537f118ccb487/index_new/cn/character_skills.json</x:v>
      </x:c>
    </x:row>
    <x:row r="1765" ht="38" customHeight="1">
      <x:c r="A1765" s="6" t="str">
        <x:v>120704_13</x:v>
      </x:c>
      <x:c r="B1765" s="6" t="str">
        <x:v>120704</x:v>
      </x:c>
      <x:c r="C1765" s="6" t="n">
        <x:v>13</x:v>
      </x:c>
      <x:c r="D1765" s="6" t="str">
        <x:v>箭彻七札</x:v>
      </x:c>
      <x:c r="E1765" s="7" t="str">
        <x:v>施放普攻可额外造成等同于驭空92%攻击力的虚数属性伤害，并使本次攻击的削韧值提高100%，该效果在1回合后可再次触发。</x:v>
      </x:c>
      <x:c r="F1765" s="6" t="n">
        <x:v>0</x:v>
      </x:c>
      <x:c r="G1765" s="6" t="n">
        <x:v>0</x:v>
      </x:c>
      <x:c r="H1765" s="6" t="n">
        <x:v>0</x:v>
      </x:c>
      <x:c r="I1765" s="6" t="n">
        <x:v>0</x:v>
      </x:c>
      <x:c r="J1765" s="6" t="str">
        <x:v>[0.92, 1, 1]</x:v>
      </x:c>
      <x:c r="K1765" s="7" t="str">
        <x:v>无首段伤害倍率，请覆盖或设为辅助技能</x:v>
      </x:c>
      <x:c r="L1765" s="6" t="str">
        <x:v>https://raw.githubusercontent.com/Mar-7th/StarRailRes/dbe8cdfcfb0bf657b9fe1cf92d5537f118ccb487/index_new/cn/character_skills.json</x:v>
      </x:c>
    </x:row>
    <x:row r="1766" ht="38" customHeight="1">
      <x:c r="A1766" s="6" t="str">
        <x:v>120704_14</x:v>
      </x:c>
      <x:c r="B1766" s="6" t="str">
        <x:v>120704</x:v>
      </x:c>
      <x:c r="C1766" s="6" t="n">
        <x:v>14</x:v>
      </x:c>
      <x:c r="D1766" s="6" t="str">
        <x:v>箭彻七札</x:v>
      </x:c>
      <x:c r="E1766" s="7" t="str">
        <x:v>施放普攻可额外造成等同于驭空96%攻击力的虚数属性伤害，并使本次攻击的削韧值提高100%，该效果在1回合后可再次触发。</x:v>
      </x:c>
      <x:c r="F1766" s="6" t="n">
        <x:v>0</x:v>
      </x:c>
      <x:c r="G1766" s="6" t="n">
        <x:v>0</x:v>
      </x:c>
      <x:c r="H1766" s="6" t="n">
        <x:v>0</x:v>
      </x:c>
      <x:c r="I1766" s="6" t="n">
        <x:v>0</x:v>
      </x:c>
      <x:c r="J1766" s="6" t="str">
        <x:v>[0.96, 1, 1]</x:v>
      </x:c>
      <x:c r="K1766" s="7" t="str">
        <x:v>无首段伤害倍率，请覆盖或设为辅助技能</x:v>
      </x:c>
      <x:c r="L1766" s="6" t="str">
        <x:v>https://raw.githubusercontent.com/Mar-7th/StarRailRes/dbe8cdfcfb0bf657b9fe1cf92d5537f118ccb487/index_new/cn/character_skills.json</x:v>
      </x:c>
    </x:row>
    <x:row r="1767" ht="38" customHeight="1">
      <x:c r="A1767" s="6" t="str">
        <x:v>120704_15</x:v>
      </x:c>
      <x:c r="B1767" s="6" t="str">
        <x:v>120704</x:v>
      </x:c>
      <x:c r="C1767" s="6" t="n">
        <x:v>15</x:v>
      </x:c>
      <x:c r="D1767" s="6" t="str">
        <x:v>箭彻七札</x:v>
      </x:c>
      <x:c r="E1767" s="7" t="str">
        <x:v>施放普攻可额外造成等同于驭空100%攻击力的虚数属性伤害，并使本次攻击的削韧值提高100%，该效果在1回合后可再次触发。</x:v>
      </x:c>
      <x:c r="F1767" s="6" t="n">
        <x:v>0</x:v>
      </x:c>
      <x:c r="G1767" s="6" t="n">
        <x:v>0</x:v>
      </x:c>
      <x:c r="H1767" s="6" t="n">
        <x:v>0</x:v>
      </x:c>
      <x:c r="I1767" s="6" t="n">
        <x:v>0</x:v>
      </x:c>
      <x:c r="J1767" s="6" t="str">
        <x:v>[1, 1, 1]</x:v>
      </x:c>
      <x:c r="K1767" s="7" t="str">
        <x:v>无首段伤害倍率，请覆盖或设为辅助技能</x:v>
      </x:c>
      <x:c r="L1767" s="6" t="str">
        <x:v>https://raw.githubusercontent.com/Mar-7th/StarRailRes/dbe8cdfcfb0bf657b9fe1cf92d5537f118ccb487/index_new/cn/character_skills.json</x:v>
      </x:c>
    </x:row>
    <x:row r="1768" ht="20" customHeight="1">
      <x:c r="A1768" s="6" t="str">
        <x:v>120706_1</x:v>
      </x:c>
      <x:c r="B1768" s="6" t="str">
        <x:v>120706</x:v>
      </x:c>
      <x:c r="C1768" s="6" t="n">
        <x:v>1</x:v>
      </x:c>
      <x:c r="D1768" s="6" t="str">
        <x:v>攻击</x:v>
      </x:c>
      <x:c r="E1768" s="7" t="str">
        <x:v>攻击敌人，进入战斗后削弱敌方目标对应属性韧性。</x:v>
      </x:c>
      <x:c r="F1768" s="6" t="n">
        <x:v>0</x:v>
      </x:c>
      <x:c r="G1768" s="6" t="n">
        <x:v>0</x:v>
      </x:c>
      <x:c r="H1768" s="6" t="n">
        <x:v>0</x:v>
      </x:c>
      <x:c r="I1768" s="6" t="n">
        <x:v>0</x:v>
      </x:c>
      <x:c r="J1768" s="6" t="str">
        <x:v>[]</x:v>
      </x:c>
      <x:c r="K1768" s="7" t="str">
        <x:v>缺少结构化参数，必须覆盖</x:v>
      </x:c>
      <x:c r="L1768" s="6" t="str">
        <x:v>https://raw.githubusercontent.com/Mar-7th/StarRailRes/dbe8cdfcfb0bf657b9fe1cf92d5537f118ccb487/index_new/cn/character_skills.json</x:v>
      </x:c>
    </x:row>
    <x:row r="1769" ht="38" customHeight="1">
      <x:c r="A1769" s="6" t="str">
        <x:v>120707_1</x:v>
      </x:c>
      <x:c r="B1769" s="6" t="str">
        <x:v>120707</x:v>
      </x:c>
      <x:c r="C1769" s="6" t="n">
        <x:v>1</x:v>
      </x:c>
      <x:c r="D1769" s="6" t="str">
        <x:v>云鸢逐风</x:v>
      </x:c>
      <x:c r="E1769" s="7" t="str">
        <x:v>使用秘技后进入持续20秒的冲刺状态。冲刺状态下自身移动速度提高35%，且主动攻击敌人进入战斗时，驭空获得2层【鸣弦号令】。</x:v>
      </x:c>
      <x:c r="F1769" s="6" t="n">
        <x:v>0</x:v>
      </x:c>
      <x:c r="G1769" s="6" t="n">
        <x:v>0</x:v>
      </x:c>
      <x:c r="H1769" s="6" t="n">
        <x:v>0</x:v>
      </x:c>
      <x:c r="I1769" s="6" t="n">
        <x:v>0</x:v>
      </x:c>
      <x:c r="J1769" s="6" t="str">
        <x:v>[20, 0.35, 2]</x:v>
      </x:c>
      <x:c r="K1769" s="7" t="str">
        <x:v>无首段伤害倍率，请覆盖或设为辅助技能</x:v>
      </x:c>
      <x:c r="L1769" s="6" t="str">
        <x:v>https://raw.githubusercontent.com/Mar-7th/StarRailRes/dbe8cdfcfb0bf657b9fe1cf92d5537f118ccb487/index_new/cn/character_skills.json</x:v>
      </x:c>
    </x:row>
    <x:row r="1770" ht="20" customHeight="1">
      <x:c r="A1770" s="6" t="str">
        <x:v>120801_1</x:v>
      </x:c>
      <x:c r="B1770" s="6" t="str">
        <x:v>120801</x:v>
      </x:c>
      <x:c r="C1770" s="6" t="n">
        <x:v>1</x:v>
      </x:c>
      <x:c r="D1770" s="6" t="str">
        <x:v>始击岁星</x:v>
      </x:c>
      <x:c r="E1770" s="7" t="str">
        <x:v>对指定敌方单体造成等同于符玄25%生命上限的量子属性伤害。</x:v>
      </x:c>
      <x:c r="F1770" s="6" t="n">
        <x:v>0</x:v>
      </x:c>
      <x:c r="G1770" s="6" t="n">
        <x:v>0.25</x:v>
      </x:c>
      <x:c r="H1770" s="6" t="n">
        <x:v>0</x:v>
      </x:c>
      <x:c r="I1770" s="6" t="n">
        <x:v>0</x:v>
      </x:c>
      <x:c r="J1770" s="6" t="str">
        <x:v>[0.25]</x:v>
      </x:c>
      <x:c r="K1770" s="7" t="str">
        <x:v>需确认条件及分段</x:v>
      </x:c>
      <x:c r="L1770" s="6" t="str">
        <x:v>https://raw.githubusercontent.com/Mar-7th/StarRailRes/dbe8cdfcfb0bf657b9fe1cf92d5537f118ccb487/index_new/cn/character_skills.json</x:v>
      </x:c>
    </x:row>
    <x:row r="1771" ht="20" customHeight="1">
      <x:c r="A1771" s="6" t="str">
        <x:v>120801_2</x:v>
      </x:c>
      <x:c r="B1771" s="6" t="str">
        <x:v>120801</x:v>
      </x:c>
      <x:c r="C1771" s="6" t="n">
        <x:v>2</x:v>
      </x:c>
      <x:c r="D1771" s="6" t="str">
        <x:v>始击岁星</x:v>
      </x:c>
      <x:c r="E1771" s="7" t="str">
        <x:v>对指定敌方单体造成等同于符玄30%生命上限的量子属性伤害。</x:v>
      </x:c>
      <x:c r="F1771" s="6" t="n">
        <x:v>0</x:v>
      </x:c>
      <x:c r="G1771" s="6" t="n">
        <x:v>0.3</x:v>
      </x:c>
      <x:c r="H1771" s="6" t="n">
        <x:v>0</x:v>
      </x:c>
      <x:c r="I1771" s="6" t="n">
        <x:v>0</x:v>
      </x:c>
      <x:c r="J1771" s="6" t="str">
        <x:v>[0.3]</x:v>
      </x:c>
      <x:c r="K1771" s="7" t="str">
        <x:v>需确认条件及分段</x:v>
      </x:c>
      <x:c r="L1771" s="6" t="str">
        <x:v>https://raw.githubusercontent.com/Mar-7th/StarRailRes/dbe8cdfcfb0bf657b9fe1cf92d5537f118ccb487/index_new/cn/character_skills.json</x:v>
      </x:c>
    </x:row>
    <x:row r="1772" ht="20" customHeight="1">
      <x:c r="A1772" s="6" t="str">
        <x:v>120801_3</x:v>
      </x:c>
      <x:c r="B1772" s="6" t="str">
        <x:v>120801</x:v>
      </x:c>
      <x:c r="C1772" s="6" t="n">
        <x:v>3</x:v>
      </x:c>
      <x:c r="D1772" s="6" t="str">
        <x:v>始击岁星</x:v>
      </x:c>
      <x:c r="E1772" s="7" t="str">
        <x:v>对指定敌方单体造成等同于符玄35%生命上限的量子属性伤害。</x:v>
      </x:c>
      <x:c r="F1772" s="6" t="n">
        <x:v>0</x:v>
      </x:c>
      <x:c r="G1772" s="6" t="n">
        <x:v>0.35</x:v>
      </x:c>
      <x:c r="H1772" s="6" t="n">
        <x:v>0</x:v>
      </x:c>
      <x:c r="I1772" s="6" t="n">
        <x:v>0</x:v>
      </x:c>
      <x:c r="J1772" s="6" t="str">
        <x:v>[0.35]</x:v>
      </x:c>
      <x:c r="K1772" s="7" t="str">
        <x:v>需确认条件及分段</x:v>
      </x:c>
      <x:c r="L1772" s="6" t="str">
        <x:v>https://raw.githubusercontent.com/Mar-7th/StarRailRes/dbe8cdfcfb0bf657b9fe1cf92d5537f118ccb487/index_new/cn/character_skills.json</x:v>
      </x:c>
    </x:row>
    <x:row r="1773" ht="20" customHeight="1">
      <x:c r="A1773" s="6" t="str">
        <x:v>120801_4</x:v>
      </x:c>
      <x:c r="B1773" s="6" t="str">
        <x:v>120801</x:v>
      </x:c>
      <x:c r="C1773" s="6" t="n">
        <x:v>4</x:v>
      </x:c>
      <x:c r="D1773" s="6" t="str">
        <x:v>始击岁星</x:v>
      </x:c>
      <x:c r="E1773" s="7" t="str">
        <x:v>对指定敌方单体造成等同于符玄40%生命上限的量子属性伤害。</x:v>
      </x:c>
      <x:c r="F1773" s="6" t="n">
        <x:v>0</x:v>
      </x:c>
      <x:c r="G1773" s="6" t="n">
        <x:v>0.4</x:v>
      </x:c>
      <x:c r="H1773" s="6" t="n">
        <x:v>0</x:v>
      </x:c>
      <x:c r="I1773" s="6" t="n">
        <x:v>0</x:v>
      </x:c>
      <x:c r="J1773" s="6" t="str">
        <x:v>[0.4]</x:v>
      </x:c>
      <x:c r="K1773" s="7" t="str">
        <x:v>需确认条件及分段</x:v>
      </x:c>
      <x:c r="L1773" s="6" t="str">
        <x:v>https://raw.githubusercontent.com/Mar-7th/StarRailRes/dbe8cdfcfb0bf657b9fe1cf92d5537f118ccb487/index_new/cn/character_skills.json</x:v>
      </x:c>
    </x:row>
    <x:row r="1774" ht="20" customHeight="1">
      <x:c r="A1774" s="6" t="str">
        <x:v>120801_5</x:v>
      </x:c>
      <x:c r="B1774" s="6" t="str">
        <x:v>120801</x:v>
      </x:c>
      <x:c r="C1774" s="6" t="n">
        <x:v>5</x:v>
      </x:c>
      <x:c r="D1774" s="6" t="str">
        <x:v>始击岁星</x:v>
      </x:c>
      <x:c r="E1774" s="7" t="str">
        <x:v>对指定敌方单体造成等同于符玄45%生命上限的量子属性伤害。</x:v>
      </x:c>
      <x:c r="F1774" s="6" t="n">
        <x:v>0</x:v>
      </x:c>
      <x:c r="G1774" s="6" t="n">
        <x:v>0.45</x:v>
      </x:c>
      <x:c r="H1774" s="6" t="n">
        <x:v>0</x:v>
      </x:c>
      <x:c r="I1774" s="6" t="n">
        <x:v>0</x:v>
      </x:c>
      <x:c r="J1774" s="6" t="str">
        <x:v>[0.45]</x:v>
      </x:c>
      <x:c r="K1774" s="7" t="str">
        <x:v>需确认条件及分段</x:v>
      </x:c>
      <x:c r="L1774" s="6" t="str">
        <x:v>https://raw.githubusercontent.com/Mar-7th/StarRailRes/dbe8cdfcfb0bf657b9fe1cf92d5537f118ccb487/index_new/cn/character_skills.json</x:v>
      </x:c>
    </x:row>
    <x:row r="1775" ht="20" customHeight="1">
      <x:c r="A1775" s="6" t="str">
        <x:v>120801_6</x:v>
      </x:c>
      <x:c r="B1775" s="6" t="str">
        <x:v>120801</x:v>
      </x:c>
      <x:c r="C1775" s="6" t="n">
        <x:v>6</x:v>
      </x:c>
      <x:c r="D1775" s="6" t="str">
        <x:v>始击岁星</x:v>
      </x:c>
      <x:c r="E1775" s="7" t="str">
        <x:v>对指定敌方单体造成等同于符玄50%生命上限的量子属性伤害。</x:v>
      </x:c>
      <x:c r="F1775" s="6" t="n">
        <x:v>0</x:v>
      </x:c>
      <x:c r="G1775" s="6" t="n">
        <x:v>0.5</x:v>
      </x:c>
      <x:c r="H1775" s="6" t="n">
        <x:v>0</x:v>
      </x:c>
      <x:c r="I1775" s="6" t="n">
        <x:v>0</x:v>
      </x:c>
      <x:c r="J1775" s="6" t="str">
        <x:v>[0.5]</x:v>
      </x:c>
      <x:c r="K1775" s="7" t="str">
        <x:v>需确认条件及分段</x:v>
      </x:c>
      <x:c r="L1775" s="6" t="str">
        <x:v>https://raw.githubusercontent.com/Mar-7th/StarRailRes/dbe8cdfcfb0bf657b9fe1cf92d5537f118ccb487/index_new/cn/character_skills.json</x:v>
      </x:c>
    </x:row>
    <x:row r="1776" ht="20" customHeight="1">
      <x:c r="A1776" s="6" t="str">
        <x:v>120801_7</x:v>
      </x:c>
      <x:c r="B1776" s="6" t="str">
        <x:v>120801</x:v>
      </x:c>
      <x:c r="C1776" s="6" t="n">
        <x:v>7</x:v>
      </x:c>
      <x:c r="D1776" s="6" t="str">
        <x:v>始击岁星</x:v>
      </x:c>
      <x:c r="E1776" s="7" t="str">
        <x:v>对指定敌方单体造成等同于符玄55%生命上限的量子属性伤害。</x:v>
      </x:c>
      <x:c r="F1776" s="6" t="n">
        <x:v>0</x:v>
      </x:c>
      <x:c r="G1776" s="6" t="n">
        <x:v>0.55</x:v>
      </x:c>
      <x:c r="H1776" s="6" t="n">
        <x:v>0</x:v>
      </x:c>
      <x:c r="I1776" s="6" t="n">
        <x:v>0</x:v>
      </x:c>
      <x:c r="J1776" s="6" t="str">
        <x:v>[0.55]</x:v>
      </x:c>
      <x:c r="K1776" s="7" t="str">
        <x:v>需确认条件及分段</x:v>
      </x:c>
      <x:c r="L1776" s="6" t="str">
        <x:v>https://raw.githubusercontent.com/Mar-7th/StarRailRes/dbe8cdfcfb0bf657b9fe1cf92d5537f118ccb487/index_new/cn/character_skills.json</x:v>
      </x:c>
    </x:row>
    <x:row r="1777" ht="20" customHeight="1">
      <x:c r="A1777" s="6" t="str">
        <x:v>120801_8</x:v>
      </x:c>
      <x:c r="B1777" s="6" t="str">
        <x:v>120801</x:v>
      </x:c>
      <x:c r="C1777" s="6" t="n">
        <x:v>8</x:v>
      </x:c>
      <x:c r="D1777" s="6" t="str">
        <x:v>始击岁星</x:v>
      </x:c>
      <x:c r="E1777" s="7" t="str">
        <x:v>对指定敌方单体造成等同于符玄60%生命上限的量子属性伤害。</x:v>
      </x:c>
      <x:c r="F1777" s="6" t="n">
        <x:v>0</x:v>
      </x:c>
      <x:c r="G1777" s="6" t="n">
        <x:v>0.6</x:v>
      </x:c>
      <x:c r="H1777" s="6" t="n">
        <x:v>0</x:v>
      </x:c>
      <x:c r="I1777" s="6" t="n">
        <x:v>0</x:v>
      </x:c>
      <x:c r="J1777" s="6" t="str">
        <x:v>[0.6]</x:v>
      </x:c>
      <x:c r="K1777" s="7" t="str">
        <x:v>需确认条件及分段</x:v>
      </x:c>
      <x:c r="L1777" s="6" t="str">
        <x:v>https://raw.githubusercontent.com/Mar-7th/StarRailRes/dbe8cdfcfb0bf657b9fe1cf92d5537f118ccb487/index_new/cn/character_skills.json</x:v>
      </x:c>
    </x:row>
    <x:row r="1778" ht="20" customHeight="1">
      <x:c r="A1778" s="6" t="str">
        <x:v>120801_9</x:v>
      </x:c>
      <x:c r="B1778" s="6" t="str">
        <x:v>120801</x:v>
      </x:c>
      <x:c r="C1778" s="6" t="n">
        <x:v>9</x:v>
      </x:c>
      <x:c r="D1778" s="6" t="str">
        <x:v>始击岁星</x:v>
      </x:c>
      <x:c r="E1778" s="7" t="str">
        <x:v>对指定敌方单体造成等同于符玄65%生命上限的量子属性伤害。</x:v>
      </x:c>
      <x:c r="F1778" s="6" t="n">
        <x:v>0</x:v>
      </x:c>
      <x:c r="G1778" s="6" t="n">
        <x:v>0.65</x:v>
      </x:c>
      <x:c r="H1778" s="6" t="n">
        <x:v>0</x:v>
      </x:c>
      <x:c r="I1778" s="6" t="n">
        <x:v>0</x:v>
      </x:c>
      <x:c r="J1778" s="6" t="str">
        <x:v>[0.65]</x:v>
      </x:c>
      <x:c r="K1778" s="7" t="str">
        <x:v>需确认条件及分段</x:v>
      </x:c>
      <x:c r="L1778" s="6" t="str">
        <x:v>https://raw.githubusercontent.com/Mar-7th/StarRailRes/dbe8cdfcfb0bf657b9fe1cf92d5537f118ccb487/index_new/cn/character_skills.json</x:v>
      </x:c>
    </x:row>
    <x:row r="1779" ht="20" customHeight="1">
      <x:c r="A1779" s="6" t="str">
        <x:v>120801_10</x:v>
      </x:c>
      <x:c r="B1779" s="6" t="str">
        <x:v>120801</x:v>
      </x:c>
      <x:c r="C1779" s="6" t="n">
        <x:v>10</x:v>
      </x:c>
      <x:c r="D1779" s="6" t="str">
        <x:v>始击岁星</x:v>
      </x:c>
      <x:c r="E1779" s="7" t="str">
        <x:v>对指定敌方单体造成等同于符玄70%生命上限的量子属性伤害。</x:v>
      </x:c>
      <x:c r="F1779" s="6" t="n">
        <x:v>0</x:v>
      </x:c>
      <x:c r="G1779" s="6" t="n">
        <x:v>0.7</x:v>
      </x:c>
      <x:c r="H1779" s="6" t="n">
        <x:v>0</x:v>
      </x:c>
      <x:c r="I1779" s="6" t="n">
        <x:v>0</x:v>
      </x:c>
      <x:c r="J1779" s="6" t="str">
        <x:v>[0.7]</x:v>
      </x:c>
      <x:c r="K1779" s="7" t="str">
        <x:v>需确认条件及分段</x:v>
      </x:c>
      <x:c r="L1779" s="6" t="str">
        <x:v>https://raw.githubusercontent.com/Mar-7th/StarRailRes/dbe8cdfcfb0bf657b9fe1cf92d5537f118ccb487/index_new/cn/character_skills.json</x:v>
      </x:c>
    </x:row>
    <x:row r="1780" ht="68" customHeight="1">
      <x:c r="A1780" s="6" t="str">
        <x:v>120802_1</x:v>
      </x:c>
      <x:c r="B1780" s="6" t="str">
        <x:v>120802</x:v>
      </x:c>
      <x:c r="C1780" s="6" t="n">
        <x:v>1</x:v>
      </x:c>
      <x:c r="D1780" s="6" t="str">
        <x:v>太微行棋，灵台示影</x:v>
      </x:c>
      <x:c r="E1780" s="7" t="str">
        <x:v>开启【穷观阵】，使符玄队友所承受的未受护盾抵挡之前的伤害的65%分摊给符玄，持续3回合。
处于【穷观阵】的我方全体获得【鉴知】。【鉴知】状态下的我方目标生命上限提高，提高数值等同于符玄生命上限的3%，暴击率提高6%。
当符玄陷入无法战斗状态时，【穷观阵】也会被解除。</x:v>
      </x:c>
      <x:c r="F1780" s="6" t="n">
        <x:v>0</x:v>
      </x:c>
      <x:c r="G1780" s="6" t="n">
        <x:v>0</x:v>
      </x:c>
      <x:c r="H1780" s="6" t="n">
        <x:v>0</x:v>
      </x:c>
      <x:c r="I1780" s="6" t="n">
        <x:v>0</x:v>
      </x:c>
      <x:c r="J1780" s="6" t="str">
        <x:v>[0.65, 0, 3, 0.03, 0.06]</x:v>
      </x:c>
      <x:c r="K1780" s="7" t="str">
        <x:v>无首段伤害倍率，请覆盖或设为辅助技能</x:v>
      </x:c>
      <x:c r="L1780" s="6" t="str">
        <x:v>https://raw.githubusercontent.com/Mar-7th/StarRailRes/dbe8cdfcfb0bf657b9fe1cf92d5537f118ccb487/index_new/cn/character_skills.json</x:v>
      </x:c>
    </x:row>
    <x:row r="1781" ht="68" customHeight="1">
      <x:c r="A1781" s="6" t="str">
        <x:v>120802_2</x:v>
      </x:c>
      <x:c r="B1781" s="6" t="str">
        <x:v>120802</x:v>
      </x:c>
      <x:c r="C1781" s="6" t="n">
        <x:v>2</x:v>
      </x:c>
      <x:c r="D1781" s="6" t="str">
        <x:v>太微行棋，灵台示影</x:v>
      </x:c>
      <x:c r="E1781" s="7" t="str">
        <x:v>开启【穷观阵】，使符玄队友所承受的未受护盾抵挡之前的伤害的65%分摊给符玄，持续3回合。
处于【穷观阵】的我方全体获得【鉴知】。【鉴知】状态下的我方目标生命上限提高，提高数值等同于符玄生命上限的3.3%，暴击率提高6.6%。
当符玄陷入无法战斗状态时，【穷观阵】也会被解除。</x:v>
      </x:c>
      <x:c r="F1781" s="6" t="n">
        <x:v>0</x:v>
      </x:c>
      <x:c r="G1781" s="6" t="n">
        <x:v>0</x:v>
      </x:c>
      <x:c r="H1781" s="6" t="n">
        <x:v>0</x:v>
      </x:c>
      <x:c r="I1781" s="6" t="n">
        <x:v>0</x:v>
      </x:c>
      <x:c r="J1781" s="6" t="str">
        <x:v>[0.65, 0, 3, 0.033, 0.066]</x:v>
      </x:c>
      <x:c r="K1781" s="7" t="str">
        <x:v>无首段伤害倍率，请覆盖或设为辅助技能</x:v>
      </x:c>
      <x:c r="L1781" s="6" t="str">
        <x:v>https://raw.githubusercontent.com/Mar-7th/StarRailRes/dbe8cdfcfb0bf657b9fe1cf92d5537f118ccb487/index_new/cn/character_skills.json</x:v>
      </x:c>
    </x:row>
    <x:row r="1782" ht="68" customHeight="1">
      <x:c r="A1782" s="6" t="str">
        <x:v>120802_3</x:v>
      </x:c>
      <x:c r="B1782" s="6" t="str">
        <x:v>120802</x:v>
      </x:c>
      <x:c r="C1782" s="6" t="n">
        <x:v>3</x:v>
      </x:c>
      <x:c r="D1782" s="6" t="str">
        <x:v>太微行棋，灵台示影</x:v>
      </x:c>
      <x:c r="E1782" s="7" t="str">
        <x:v>开启【穷观阵】，使符玄队友所承受的未受护盾抵挡之前的伤害的65%分摊给符玄，持续3回合。
处于【穷观阵】的我方全体获得【鉴知】。【鉴知】状态下的我方目标生命上限提高，提高数值等同于符玄生命上限的3.6%，暴击率提高7.2%。
当符玄陷入无法战斗状态时，【穷观阵】也会被解除。</x:v>
      </x:c>
      <x:c r="F1782" s="6" t="n">
        <x:v>0</x:v>
      </x:c>
      <x:c r="G1782" s="6" t="n">
        <x:v>0</x:v>
      </x:c>
      <x:c r="H1782" s="6" t="n">
        <x:v>0</x:v>
      </x:c>
      <x:c r="I1782" s="6" t="n">
        <x:v>0</x:v>
      </x:c>
      <x:c r="J1782" s="6" t="str">
        <x:v>[0.65, 0, 3, 0.036, 0.072]</x:v>
      </x:c>
      <x:c r="K1782" s="7" t="str">
        <x:v>无首段伤害倍率，请覆盖或设为辅助技能</x:v>
      </x:c>
      <x:c r="L1782" s="6" t="str">
        <x:v>https://raw.githubusercontent.com/Mar-7th/StarRailRes/dbe8cdfcfb0bf657b9fe1cf92d5537f118ccb487/index_new/cn/character_skills.json</x:v>
      </x:c>
    </x:row>
    <x:row r="1783" ht="68" customHeight="1">
      <x:c r="A1783" s="6" t="str">
        <x:v>120802_4</x:v>
      </x:c>
      <x:c r="B1783" s="6" t="str">
        <x:v>120802</x:v>
      </x:c>
      <x:c r="C1783" s="6" t="n">
        <x:v>4</x:v>
      </x:c>
      <x:c r="D1783" s="6" t="str">
        <x:v>太微行棋，灵台示影</x:v>
      </x:c>
      <x:c r="E1783" s="7" t="str">
        <x:v>开启【穷观阵】，使符玄队友所承受的未受护盾抵挡之前的伤害的65%分摊给符玄，持续3回合。
处于【穷观阵】的我方全体获得【鉴知】。【鉴知】状态下的我方目标生命上限提高，提高数值等同于符玄生命上限的3.9%，暴击率提高7.8%。
当符玄陷入无法战斗状态时，【穷观阵】也会被解除。</x:v>
      </x:c>
      <x:c r="F1783" s="6" t="n">
        <x:v>0</x:v>
      </x:c>
      <x:c r="G1783" s="6" t="n">
        <x:v>0</x:v>
      </x:c>
      <x:c r="H1783" s="6" t="n">
        <x:v>0</x:v>
      </x:c>
      <x:c r="I1783" s="6" t="n">
        <x:v>0</x:v>
      </x:c>
      <x:c r="J1783" s="6" t="str">
        <x:v>[0.65, 0, 3, 0.039, 0.078]</x:v>
      </x:c>
      <x:c r="K1783" s="7" t="str">
        <x:v>无首段伤害倍率，请覆盖或设为辅助技能</x:v>
      </x:c>
      <x:c r="L1783" s="6" t="str">
        <x:v>https://raw.githubusercontent.com/Mar-7th/StarRailRes/dbe8cdfcfb0bf657b9fe1cf92d5537f118ccb487/index_new/cn/character_skills.json</x:v>
      </x:c>
    </x:row>
    <x:row r="1784" ht="68" customHeight="1">
      <x:c r="A1784" s="6" t="str">
        <x:v>120802_5</x:v>
      </x:c>
      <x:c r="B1784" s="6" t="str">
        <x:v>120802</x:v>
      </x:c>
      <x:c r="C1784" s="6" t="n">
        <x:v>5</x:v>
      </x:c>
      <x:c r="D1784" s="6" t="str">
        <x:v>太微行棋，灵台示影</x:v>
      </x:c>
      <x:c r="E1784" s="7" t="str">
        <x:v>开启【穷观阵】，使符玄队友所承受的未受护盾抵挡之前的伤害的65%分摊给符玄，持续3回合。
处于【穷观阵】的我方全体获得【鉴知】。【鉴知】状态下的我方目标生命上限提高，提高数值等同于符玄生命上限的4.2%，暴击率提高8.4%。
当符玄陷入无法战斗状态时，【穷观阵】也会被解除。</x:v>
      </x:c>
      <x:c r="F1784" s="6" t="n">
        <x:v>0</x:v>
      </x:c>
      <x:c r="G1784" s="6" t="n">
        <x:v>0</x:v>
      </x:c>
      <x:c r="H1784" s="6" t="n">
        <x:v>0</x:v>
      </x:c>
      <x:c r="I1784" s="6" t="n">
        <x:v>0</x:v>
      </x:c>
      <x:c r="J1784" s="6" t="str">
        <x:v>[0.65, 0, 3, 0.042, 0.084]</x:v>
      </x:c>
      <x:c r="K1784" s="7" t="str">
        <x:v>无首段伤害倍率，请覆盖或设为辅助技能</x:v>
      </x:c>
      <x:c r="L1784" s="6" t="str">
        <x:v>https://raw.githubusercontent.com/Mar-7th/StarRailRes/dbe8cdfcfb0bf657b9fe1cf92d5537f118ccb487/index_new/cn/character_skills.json</x:v>
      </x:c>
    </x:row>
    <x:row r="1785" ht="68" customHeight="1">
      <x:c r="A1785" s="6" t="str">
        <x:v>120802_6</x:v>
      </x:c>
      <x:c r="B1785" s="6" t="str">
        <x:v>120802</x:v>
      </x:c>
      <x:c r="C1785" s="6" t="n">
        <x:v>6</x:v>
      </x:c>
      <x:c r="D1785" s="6" t="str">
        <x:v>太微行棋，灵台示影</x:v>
      </x:c>
      <x:c r="E1785" s="7" t="str">
        <x:v>开启【穷观阵】，使符玄队友所承受的未受护盾抵挡之前的伤害的65%分摊给符玄，持续3回合。
处于【穷观阵】的我方全体获得【鉴知】。【鉴知】状态下的我方目标生命上限提高，提高数值等同于符玄生命上限的4.5%，暴击率提高9%。
当符玄陷入无法战斗状态时，【穷观阵】也会被解除。</x:v>
      </x:c>
      <x:c r="F1785" s="6" t="n">
        <x:v>0</x:v>
      </x:c>
      <x:c r="G1785" s="6" t="n">
        <x:v>0</x:v>
      </x:c>
      <x:c r="H1785" s="6" t="n">
        <x:v>0</x:v>
      </x:c>
      <x:c r="I1785" s="6" t="n">
        <x:v>0</x:v>
      </x:c>
      <x:c r="J1785" s="6" t="str">
        <x:v>[0.65, 0, 3, 0.045, 0.09]</x:v>
      </x:c>
      <x:c r="K1785" s="7" t="str">
        <x:v>无首段伤害倍率，请覆盖或设为辅助技能</x:v>
      </x:c>
      <x:c r="L1785" s="6" t="str">
        <x:v>https://raw.githubusercontent.com/Mar-7th/StarRailRes/dbe8cdfcfb0bf657b9fe1cf92d5537f118ccb487/index_new/cn/character_skills.json</x:v>
      </x:c>
    </x:row>
    <x:row r="1786" ht="68" customHeight="1">
      <x:c r="A1786" s="6" t="str">
        <x:v>120802_7</x:v>
      </x:c>
      <x:c r="B1786" s="6" t="str">
        <x:v>120802</x:v>
      </x:c>
      <x:c r="C1786" s="6" t="n">
        <x:v>7</x:v>
      </x:c>
      <x:c r="D1786" s="6" t="str">
        <x:v>太微行棋，灵台示影</x:v>
      </x:c>
      <x:c r="E1786" s="7" t="str">
        <x:v>开启【穷观阵】，使符玄队友所承受的未受护盾抵挡之前的伤害的65%分摊给符玄，持续3回合。
处于【穷观阵】的我方全体获得【鉴知】。【鉴知】状态下的我方目标生命上限提高，提高数值等同于符玄生命上限的4.88%，暴击率提高9.75%。
当符玄陷入无法战斗状态时，【穷观阵】也会被解除。</x:v>
      </x:c>
      <x:c r="F1786" s="6" t="n">
        <x:v>0</x:v>
      </x:c>
      <x:c r="G1786" s="6" t="n">
        <x:v>0</x:v>
      </x:c>
      <x:c r="H1786" s="6" t="n">
        <x:v>0</x:v>
      </x:c>
      <x:c r="I1786" s="6" t="n">
        <x:v>0</x:v>
      </x:c>
      <x:c r="J1786" s="6" t="str">
        <x:v>[0.65, 0, 3, 0.0488, 0.0975]</x:v>
      </x:c>
      <x:c r="K1786" s="7" t="str">
        <x:v>无首段伤害倍率，请覆盖或设为辅助技能</x:v>
      </x:c>
      <x:c r="L1786" s="6" t="str">
        <x:v>https://raw.githubusercontent.com/Mar-7th/StarRailRes/dbe8cdfcfb0bf657b9fe1cf92d5537f118ccb487/index_new/cn/character_skills.json</x:v>
      </x:c>
    </x:row>
    <x:row r="1787" ht="68" customHeight="1">
      <x:c r="A1787" s="6" t="str">
        <x:v>120802_8</x:v>
      </x:c>
      <x:c r="B1787" s="6" t="str">
        <x:v>120802</x:v>
      </x:c>
      <x:c r="C1787" s="6" t="n">
        <x:v>8</x:v>
      </x:c>
      <x:c r="D1787" s="6" t="str">
        <x:v>太微行棋，灵台示影</x:v>
      </x:c>
      <x:c r="E1787" s="7" t="str">
        <x:v>开启【穷观阵】，使符玄队友所承受的未受护盾抵挡之前的伤害的65%分摊给符玄，持续3回合。
处于【穷观阵】的我方全体获得【鉴知】。【鉴知】状态下的我方目标生命上限提高，提高数值等同于符玄生命上限的5.25%，暴击率提高10.5%。
当符玄陷入无法战斗状态时，【穷观阵】也会被解除。</x:v>
      </x:c>
      <x:c r="F1787" s="6" t="n">
        <x:v>0</x:v>
      </x:c>
      <x:c r="G1787" s="6" t="n">
        <x:v>0</x:v>
      </x:c>
      <x:c r="H1787" s="6" t="n">
        <x:v>0</x:v>
      </x:c>
      <x:c r="I1787" s="6" t="n">
        <x:v>0</x:v>
      </x:c>
      <x:c r="J1787" s="6" t="str">
        <x:v>[0.65, 0, 3, 0.0525, 0.105]</x:v>
      </x:c>
      <x:c r="K1787" s="7" t="str">
        <x:v>无首段伤害倍率，请覆盖或设为辅助技能</x:v>
      </x:c>
      <x:c r="L1787" s="6" t="str">
        <x:v>https://raw.githubusercontent.com/Mar-7th/StarRailRes/dbe8cdfcfb0bf657b9fe1cf92d5537f118ccb487/index_new/cn/character_skills.json</x:v>
      </x:c>
    </x:row>
    <x:row r="1788" ht="68" customHeight="1">
      <x:c r="A1788" s="6" t="str">
        <x:v>120802_9</x:v>
      </x:c>
      <x:c r="B1788" s="6" t="str">
        <x:v>120802</x:v>
      </x:c>
      <x:c r="C1788" s="6" t="n">
        <x:v>9</x:v>
      </x:c>
      <x:c r="D1788" s="6" t="str">
        <x:v>太微行棋，灵台示影</x:v>
      </x:c>
      <x:c r="E1788" s="7" t="str">
        <x:v>开启【穷观阵】，使符玄队友所承受的未受护盾抵挡之前的伤害的65%分摊给符玄，持续3回合。
处于【穷观阵】的我方全体获得【鉴知】。【鉴知】状态下的我方目标生命上限提高，提高数值等同于符玄生命上限的5.63%，暴击率提高11.25%。
当符玄陷入无法战斗状态时，【穷观阵】也会被解除。</x:v>
      </x:c>
      <x:c r="F1788" s="6" t="n">
        <x:v>0</x:v>
      </x:c>
      <x:c r="G1788" s="6" t="n">
        <x:v>0</x:v>
      </x:c>
      <x:c r="H1788" s="6" t="n">
        <x:v>0</x:v>
      </x:c>
      <x:c r="I1788" s="6" t="n">
        <x:v>0</x:v>
      </x:c>
      <x:c r="J1788" s="6" t="str">
        <x:v>[0.65, 0, 3, 0.0563, 0.1125]</x:v>
      </x:c>
      <x:c r="K1788" s="7" t="str">
        <x:v>无首段伤害倍率，请覆盖或设为辅助技能</x:v>
      </x:c>
      <x:c r="L1788" s="6" t="str">
        <x:v>https://raw.githubusercontent.com/Mar-7th/StarRailRes/dbe8cdfcfb0bf657b9fe1cf92d5537f118ccb487/index_new/cn/character_skills.json</x:v>
      </x:c>
    </x:row>
    <x:row r="1789" ht="68" customHeight="1">
      <x:c r="A1789" s="6" t="str">
        <x:v>120802_10</x:v>
      </x:c>
      <x:c r="B1789" s="6" t="str">
        <x:v>120802</x:v>
      </x:c>
      <x:c r="C1789" s="6" t="n">
        <x:v>10</x:v>
      </x:c>
      <x:c r="D1789" s="6" t="str">
        <x:v>太微行棋，灵台示影</x:v>
      </x:c>
      <x:c r="E1789" s="7" t="str">
        <x:v>开启【穷观阵】，使符玄队友所承受的未受护盾抵挡之前的伤害的65%分摊给符玄，持续3回合。
处于【穷观阵】的我方全体获得【鉴知】。【鉴知】状态下的我方目标生命上限提高，提高数值等同于符玄生命上限的6%，暴击率提高12%。
当符玄陷入无法战斗状态时，【穷观阵】也会被解除。</x:v>
      </x:c>
      <x:c r="F1789" s="6" t="n">
        <x:v>0</x:v>
      </x:c>
      <x:c r="G1789" s="6" t="n">
        <x:v>0</x:v>
      </x:c>
      <x:c r="H1789" s="6" t="n">
        <x:v>0</x:v>
      </x:c>
      <x:c r="I1789" s="6" t="n">
        <x:v>0</x:v>
      </x:c>
      <x:c r="J1789" s="6" t="str">
        <x:v>[0.65, 0, 3, 0.06, 0.12]</x:v>
      </x:c>
      <x:c r="K1789" s="7" t="str">
        <x:v>无首段伤害倍率，请覆盖或设为辅助技能</x:v>
      </x:c>
      <x:c r="L1789" s="6" t="str">
        <x:v>https://raw.githubusercontent.com/Mar-7th/StarRailRes/dbe8cdfcfb0bf657b9fe1cf92d5537f118ccb487/index_new/cn/character_skills.json</x:v>
      </x:c>
    </x:row>
    <x:row r="1790" ht="68" customHeight="1">
      <x:c r="A1790" s="6" t="str">
        <x:v>120802_11</x:v>
      </x:c>
      <x:c r="B1790" s="6" t="str">
        <x:v>120802</x:v>
      </x:c>
      <x:c r="C1790" s="6" t="n">
        <x:v>11</x:v>
      </x:c>
      <x:c r="D1790" s="6" t="str">
        <x:v>太微行棋，灵台示影</x:v>
      </x:c>
      <x:c r="E1790" s="7" t="str">
        <x:v>开启【穷观阵】，使符玄队友所承受的未受护盾抵挡之前的伤害的65%分摊给符玄，持续3回合。
处于【穷观阵】的我方全体获得【鉴知】。【鉴知】状态下的我方目标生命上限提高，提高数值等同于符玄生命上限的6.3%，暴击率提高12.6%。
当符玄陷入无法战斗状态时，【穷观阵】也会被解除。</x:v>
      </x:c>
      <x:c r="F1790" s="6" t="n">
        <x:v>0</x:v>
      </x:c>
      <x:c r="G1790" s="6" t="n">
        <x:v>0</x:v>
      </x:c>
      <x:c r="H1790" s="6" t="n">
        <x:v>0</x:v>
      </x:c>
      <x:c r="I1790" s="6" t="n">
        <x:v>0</x:v>
      </x:c>
      <x:c r="J1790" s="6" t="str">
        <x:v>[0.65, 0, 3, 0.063, 0.126]</x:v>
      </x:c>
      <x:c r="K1790" s="7" t="str">
        <x:v>无首段伤害倍率，请覆盖或设为辅助技能</x:v>
      </x:c>
      <x:c r="L1790" s="6" t="str">
        <x:v>https://raw.githubusercontent.com/Mar-7th/StarRailRes/dbe8cdfcfb0bf657b9fe1cf92d5537f118ccb487/index_new/cn/character_skills.json</x:v>
      </x:c>
    </x:row>
    <x:row r="1791" ht="68" customHeight="1">
      <x:c r="A1791" s="6" t="str">
        <x:v>120802_12</x:v>
      </x:c>
      <x:c r="B1791" s="6" t="str">
        <x:v>120802</x:v>
      </x:c>
      <x:c r="C1791" s="6" t="n">
        <x:v>12</x:v>
      </x:c>
      <x:c r="D1791" s="6" t="str">
        <x:v>太微行棋，灵台示影</x:v>
      </x:c>
      <x:c r="E1791" s="7" t="str">
        <x:v>开启【穷观阵】，使符玄队友所承受的未受护盾抵挡之前的伤害的65%分摊给符玄，持续3回合。
处于【穷观阵】的我方全体获得【鉴知】。【鉴知】状态下的我方目标生命上限提高，提高数值等同于符玄生命上限的6.6%，暴击率提高13.2%。
当符玄陷入无法战斗状态时，【穷观阵】也会被解除。</x:v>
      </x:c>
      <x:c r="F1791" s="6" t="n">
        <x:v>0</x:v>
      </x:c>
      <x:c r="G1791" s="6" t="n">
        <x:v>0</x:v>
      </x:c>
      <x:c r="H1791" s="6" t="n">
        <x:v>0</x:v>
      </x:c>
      <x:c r="I1791" s="6" t="n">
        <x:v>0</x:v>
      </x:c>
      <x:c r="J1791" s="6" t="str">
        <x:v>[0.65, 0, 3, 0.066, 0.132]</x:v>
      </x:c>
      <x:c r="K1791" s="7" t="str">
        <x:v>无首段伤害倍率，请覆盖或设为辅助技能</x:v>
      </x:c>
      <x:c r="L1791" s="6" t="str">
        <x:v>https://raw.githubusercontent.com/Mar-7th/StarRailRes/dbe8cdfcfb0bf657b9fe1cf92d5537f118ccb487/index_new/cn/character_skills.json</x:v>
      </x:c>
    </x:row>
    <x:row r="1792" ht="68" customHeight="1">
      <x:c r="A1792" s="6" t="str">
        <x:v>120802_13</x:v>
      </x:c>
      <x:c r="B1792" s="6" t="str">
        <x:v>120802</x:v>
      </x:c>
      <x:c r="C1792" s="6" t="n">
        <x:v>13</x:v>
      </x:c>
      <x:c r="D1792" s="6" t="str">
        <x:v>太微行棋，灵台示影</x:v>
      </x:c>
      <x:c r="E1792" s="7" t="str">
        <x:v>开启【穷观阵】，使符玄队友所承受的未受护盾抵挡之前的伤害的65%分摊给符玄，持续3回合。
处于【穷观阵】的我方全体获得【鉴知】。【鉴知】状态下的我方目标生命上限提高，提高数值等同于符玄生命上限的6.9%，暴击率提高13.8%。
当符玄陷入无法战斗状态时，【穷观阵】也会被解除。</x:v>
      </x:c>
      <x:c r="F1792" s="6" t="n">
        <x:v>0</x:v>
      </x:c>
      <x:c r="G1792" s="6" t="n">
        <x:v>0</x:v>
      </x:c>
      <x:c r="H1792" s="6" t="n">
        <x:v>0</x:v>
      </x:c>
      <x:c r="I1792" s="6" t="n">
        <x:v>0</x:v>
      </x:c>
      <x:c r="J1792" s="6" t="str">
        <x:v>[0.65, 0, 3, 0.069, 0.138]</x:v>
      </x:c>
      <x:c r="K1792" s="7" t="str">
        <x:v>无首段伤害倍率，请覆盖或设为辅助技能</x:v>
      </x:c>
      <x:c r="L1792" s="6" t="str">
        <x:v>https://raw.githubusercontent.com/Mar-7th/StarRailRes/dbe8cdfcfb0bf657b9fe1cf92d5537f118ccb487/index_new/cn/character_skills.json</x:v>
      </x:c>
    </x:row>
    <x:row r="1793" ht="68" customHeight="1">
      <x:c r="A1793" s="6" t="str">
        <x:v>120802_14</x:v>
      </x:c>
      <x:c r="B1793" s="6" t="str">
        <x:v>120802</x:v>
      </x:c>
      <x:c r="C1793" s="6" t="n">
        <x:v>14</x:v>
      </x:c>
      <x:c r="D1793" s="6" t="str">
        <x:v>太微行棋，灵台示影</x:v>
      </x:c>
      <x:c r="E1793" s="7" t="str">
        <x:v>开启【穷观阵】，使符玄队友所承受的未受护盾抵挡之前的伤害的65%分摊给符玄，持续3回合。
处于【穷观阵】的我方全体获得【鉴知】。【鉴知】状态下的我方目标生命上限提高，提高数值等同于符玄生命上限的7.2%，暴击率提高14.4%。
当符玄陷入无法战斗状态时，【穷观阵】也会被解除。</x:v>
      </x:c>
      <x:c r="F1793" s="6" t="n">
        <x:v>0</x:v>
      </x:c>
      <x:c r="G1793" s="6" t="n">
        <x:v>0</x:v>
      </x:c>
      <x:c r="H1793" s="6" t="n">
        <x:v>0</x:v>
      </x:c>
      <x:c r="I1793" s="6" t="n">
        <x:v>0</x:v>
      </x:c>
      <x:c r="J1793" s="6" t="str">
        <x:v>[0.65, 0, 3, 0.072, 0.144]</x:v>
      </x:c>
      <x:c r="K1793" s="7" t="str">
        <x:v>无首段伤害倍率，请覆盖或设为辅助技能</x:v>
      </x:c>
      <x:c r="L1793" s="6" t="str">
        <x:v>https://raw.githubusercontent.com/Mar-7th/StarRailRes/dbe8cdfcfb0bf657b9fe1cf92d5537f118ccb487/index_new/cn/character_skills.json</x:v>
      </x:c>
    </x:row>
    <x:row r="1794" ht="68" customHeight="1">
      <x:c r="A1794" s="6" t="str">
        <x:v>120802_15</x:v>
      </x:c>
      <x:c r="B1794" s="6" t="str">
        <x:v>120802</x:v>
      </x:c>
      <x:c r="C1794" s="6" t="n">
        <x:v>15</x:v>
      </x:c>
      <x:c r="D1794" s="6" t="str">
        <x:v>太微行棋，灵台示影</x:v>
      </x:c>
      <x:c r="E1794" s="7" t="str">
        <x:v>开启【穷观阵】，使符玄队友所承受的未受护盾抵挡之前的伤害的65%分摊给符玄，持续3回合。
处于【穷观阵】的我方全体获得【鉴知】。【鉴知】状态下的我方目标生命上限提高，提高数值等同于符玄生命上限的7.5%，暴击率提高15%。
当符玄陷入无法战斗状态时，【穷观阵】也会被解除。</x:v>
      </x:c>
      <x:c r="F1794" s="6" t="n">
        <x:v>0</x:v>
      </x:c>
      <x:c r="G1794" s="6" t="n">
        <x:v>0</x:v>
      </x:c>
      <x:c r="H1794" s="6" t="n">
        <x:v>0</x:v>
      </x:c>
      <x:c r="I1794" s="6" t="n">
        <x:v>0</x:v>
      </x:c>
      <x:c r="J1794" s="6" t="str">
        <x:v>[0.65, 0, 3, 0.075, 0.15]</x:v>
      </x:c>
      <x:c r="K1794" s="7" t="str">
        <x:v>无首段伤害倍率，请覆盖或设为辅助技能</x:v>
      </x:c>
      <x:c r="L1794" s="6" t="str">
        <x:v>https://raw.githubusercontent.com/Mar-7th/StarRailRes/dbe8cdfcfb0bf657b9fe1cf92d5537f118ccb487/index_new/cn/character_skills.json</x:v>
      </x:c>
    </x:row>
    <x:row r="1795" ht="38" customHeight="1">
      <x:c r="A1795" s="6" t="str">
        <x:v>120803_1</x:v>
      </x:c>
      <x:c r="B1795" s="6" t="str">
        <x:v>120803</x:v>
      </x:c>
      <x:c r="C1795" s="6" t="n">
        <x:v>1</x:v>
      </x:c>
      <x:c r="D1795" s="6" t="str">
        <x:v>天律大衍，历劫归一</x:v>
      </x:c>
      <x:c r="E1795" s="7" t="str">
        <x:v>对敌方全体造成等同于符玄60%生命上限的量子属性伤害，并获得1次符玄天赋生命回复的触发次数。</x:v>
      </x:c>
      <x:c r="F1795" s="6" t="n">
        <x:v>0</x:v>
      </x:c>
      <x:c r="G1795" s="6" t="n">
        <x:v>0.6</x:v>
      </x:c>
      <x:c r="H1795" s="6" t="n">
        <x:v>0</x:v>
      </x:c>
      <x:c r="I1795" s="6" t="n">
        <x:v>0</x:v>
      </x:c>
      <x:c r="J1795" s="6" t="str">
        <x:v>[0.6]</x:v>
      </x:c>
      <x:c r="K1795" s="7" t="str">
        <x:v>需确认条件及分段</x:v>
      </x:c>
      <x:c r="L1795" s="6" t="str">
        <x:v>https://raw.githubusercontent.com/Mar-7th/StarRailRes/dbe8cdfcfb0bf657b9fe1cf92d5537f118ccb487/index_new/cn/character_skills.json</x:v>
      </x:c>
    </x:row>
    <x:row r="1796" ht="38" customHeight="1">
      <x:c r="A1796" s="6" t="str">
        <x:v>120803_2</x:v>
      </x:c>
      <x:c r="B1796" s="6" t="str">
        <x:v>120803</x:v>
      </x:c>
      <x:c r="C1796" s="6" t="n">
        <x:v>2</x:v>
      </x:c>
      <x:c r="D1796" s="6" t="str">
        <x:v>天律大衍，历劫归一</x:v>
      </x:c>
      <x:c r="E1796" s="7" t="str">
        <x:v>对敌方全体造成等同于符玄64%生命上限的量子属性伤害，并获得1次符玄天赋生命回复的触发次数。</x:v>
      </x:c>
      <x:c r="F1796" s="6" t="n">
        <x:v>0</x:v>
      </x:c>
      <x:c r="G1796" s="6" t="n">
        <x:v>0.64</x:v>
      </x:c>
      <x:c r="H1796" s="6" t="n">
        <x:v>0</x:v>
      </x:c>
      <x:c r="I1796" s="6" t="n">
        <x:v>0</x:v>
      </x:c>
      <x:c r="J1796" s="6" t="str">
        <x:v>[0.64]</x:v>
      </x:c>
      <x:c r="K1796" s="7" t="str">
        <x:v>需确认条件及分段</x:v>
      </x:c>
      <x:c r="L1796" s="6" t="str">
        <x:v>https://raw.githubusercontent.com/Mar-7th/StarRailRes/dbe8cdfcfb0bf657b9fe1cf92d5537f118ccb487/index_new/cn/character_skills.json</x:v>
      </x:c>
    </x:row>
    <x:row r="1797" ht="38" customHeight="1">
      <x:c r="A1797" s="6" t="str">
        <x:v>120803_3</x:v>
      </x:c>
      <x:c r="B1797" s="6" t="str">
        <x:v>120803</x:v>
      </x:c>
      <x:c r="C1797" s="6" t="n">
        <x:v>3</x:v>
      </x:c>
      <x:c r="D1797" s="6" t="str">
        <x:v>天律大衍，历劫归一</x:v>
      </x:c>
      <x:c r="E1797" s="7" t="str">
        <x:v>对敌方全体造成等同于符玄68%生命上限的量子属性伤害，并获得1次符玄天赋生命回复的触发次数。</x:v>
      </x:c>
      <x:c r="F1797" s="6" t="n">
        <x:v>0</x:v>
      </x:c>
      <x:c r="G1797" s="6" t="n">
        <x:v>0.68</x:v>
      </x:c>
      <x:c r="H1797" s="6" t="n">
        <x:v>0</x:v>
      </x:c>
      <x:c r="I1797" s="6" t="n">
        <x:v>0</x:v>
      </x:c>
      <x:c r="J1797" s="6" t="str">
        <x:v>[0.68]</x:v>
      </x:c>
      <x:c r="K1797" s="7" t="str">
        <x:v>需确认条件及分段</x:v>
      </x:c>
      <x:c r="L1797" s="6" t="str">
        <x:v>https://raw.githubusercontent.com/Mar-7th/StarRailRes/dbe8cdfcfb0bf657b9fe1cf92d5537f118ccb487/index_new/cn/character_skills.json</x:v>
      </x:c>
    </x:row>
    <x:row r="1798" ht="38" customHeight="1">
      <x:c r="A1798" s="6" t="str">
        <x:v>120803_4</x:v>
      </x:c>
      <x:c r="B1798" s="6" t="str">
        <x:v>120803</x:v>
      </x:c>
      <x:c r="C1798" s="6" t="n">
        <x:v>4</x:v>
      </x:c>
      <x:c r="D1798" s="6" t="str">
        <x:v>天律大衍，历劫归一</x:v>
      </x:c>
      <x:c r="E1798" s="7" t="str">
        <x:v>对敌方全体造成等同于符玄72%生命上限的量子属性伤害，并获得1次符玄天赋生命回复的触发次数。</x:v>
      </x:c>
      <x:c r="F1798" s="6" t="n">
        <x:v>0</x:v>
      </x:c>
      <x:c r="G1798" s="6" t="n">
        <x:v>0.72</x:v>
      </x:c>
      <x:c r="H1798" s="6" t="n">
        <x:v>0</x:v>
      </x:c>
      <x:c r="I1798" s="6" t="n">
        <x:v>0</x:v>
      </x:c>
      <x:c r="J1798" s="6" t="str">
        <x:v>[0.72]</x:v>
      </x:c>
      <x:c r="K1798" s="7" t="str">
        <x:v>需确认条件及分段</x:v>
      </x:c>
      <x:c r="L1798" s="6" t="str">
        <x:v>https://raw.githubusercontent.com/Mar-7th/StarRailRes/dbe8cdfcfb0bf657b9fe1cf92d5537f118ccb487/index_new/cn/character_skills.json</x:v>
      </x:c>
    </x:row>
    <x:row r="1799" ht="38" customHeight="1">
      <x:c r="A1799" s="6" t="str">
        <x:v>120803_5</x:v>
      </x:c>
      <x:c r="B1799" s="6" t="str">
        <x:v>120803</x:v>
      </x:c>
      <x:c r="C1799" s="6" t="n">
        <x:v>5</x:v>
      </x:c>
      <x:c r="D1799" s="6" t="str">
        <x:v>天律大衍，历劫归一</x:v>
      </x:c>
      <x:c r="E1799" s="7" t="str">
        <x:v>对敌方全体造成等同于符玄76%生命上限的量子属性伤害，并获得1次符玄天赋生命回复的触发次数。</x:v>
      </x:c>
      <x:c r="F1799" s="6" t="n">
        <x:v>0</x:v>
      </x:c>
      <x:c r="G1799" s="6" t="n">
        <x:v>0.76</x:v>
      </x:c>
      <x:c r="H1799" s="6" t="n">
        <x:v>0</x:v>
      </x:c>
      <x:c r="I1799" s="6" t="n">
        <x:v>0</x:v>
      </x:c>
      <x:c r="J1799" s="6" t="str">
        <x:v>[0.76]</x:v>
      </x:c>
      <x:c r="K1799" s="7" t="str">
        <x:v>需确认条件及分段</x:v>
      </x:c>
      <x:c r="L1799" s="6" t="str">
        <x:v>https://raw.githubusercontent.com/Mar-7th/StarRailRes/dbe8cdfcfb0bf657b9fe1cf92d5537f118ccb487/index_new/cn/character_skills.json</x:v>
      </x:c>
    </x:row>
    <x:row r="1800" ht="38" customHeight="1">
      <x:c r="A1800" s="6" t="str">
        <x:v>120803_6</x:v>
      </x:c>
      <x:c r="B1800" s="6" t="str">
        <x:v>120803</x:v>
      </x:c>
      <x:c r="C1800" s="6" t="n">
        <x:v>6</x:v>
      </x:c>
      <x:c r="D1800" s="6" t="str">
        <x:v>天律大衍，历劫归一</x:v>
      </x:c>
      <x:c r="E1800" s="7" t="str">
        <x:v>对敌方全体造成等同于符玄80%生命上限的量子属性伤害，并获得1次符玄天赋生命回复的触发次数。</x:v>
      </x:c>
      <x:c r="F1800" s="6" t="n">
        <x:v>0</x:v>
      </x:c>
      <x:c r="G1800" s="6" t="n">
        <x:v>0.8</x:v>
      </x:c>
      <x:c r="H1800" s="6" t="n">
        <x:v>0</x:v>
      </x:c>
      <x:c r="I1800" s="6" t="n">
        <x:v>0</x:v>
      </x:c>
      <x:c r="J1800" s="6" t="str">
        <x:v>[0.8]</x:v>
      </x:c>
      <x:c r="K1800" s="7" t="str">
        <x:v>需确认条件及分段</x:v>
      </x:c>
      <x:c r="L1800" s="6" t="str">
        <x:v>https://raw.githubusercontent.com/Mar-7th/StarRailRes/dbe8cdfcfb0bf657b9fe1cf92d5537f118ccb487/index_new/cn/character_skills.json</x:v>
      </x:c>
    </x:row>
    <x:row r="1801" ht="38" customHeight="1">
      <x:c r="A1801" s="6" t="str">
        <x:v>120803_7</x:v>
      </x:c>
      <x:c r="B1801" s="6" t="str">
        <x:v>120803</x:v>
      </x:c>
      <x:c r="C1801" s="6" t="n">
        <x:v>7</x:v>
      </x:c>
      <x:c r="D1801" s="6" t="str">
        <x:v>天律大衍，历劫归一</x:v>
      </x:c>
      <x:c r="E1801" s="7" t="str">
        <x:v>对敌方全体造成等同于符玄85%生命上限的量子属性伤害，并获得1次符玄天赋生命回复的触发次数。</x:v>
      </x:c>
      <x:c r="F1801" s="6" t="n">
        <x:v>0</x:v>
      </x:c>
      <x:c r="G1801" s="6" t="n">
        <x:v>0.85</x:v>
      </x:c>
      <x:c r="H1801" s="6" t="n">
        <x:v>0</x:v>
      </x:c>
      <x:c r="I1801" s="6" t="n">
        <x:v>0</x:v>
      </x:c>
      <x:c r="J1801" s="6" t="str">
        <x:v>[0.85]</x:v>
      </x:c>
      <x:c r="K1801" s="7" t="str">
        <x:v>需确认条件及分段</x:v>
      </x:c>
      <x:c r="L1801" s="6" t="str">
        <x:v>https://raw.githubusercontent.com/Mar-7th/StarRailRes/dbe8cdfcfb0bf657b9fe1cf92d5537f118ccb487/index_new/cn/character_skills.json</x:v>
      </x:c>
    </x:row>
    <x:row r="1802" ht="38" customHeight="1">
      <x:c r="A1802" s="6" t="str">
        <x:v>120803_8</x:v>
      </x:c>
      <x:c r="B1802" s="6" t="str">
        <x:v>120803</x:v>
      </x:c>
      <x:c r="C1802" s="6" t="n">
        <x:v>8</x:v>
      </x:c>
      <x:c r="D1802" s="6" t="str">
        <x:v>天律大衍，历劫归一</x:v>
      </x:c>
      <x:c r="E1802" s="7" t="str">
        <x:v>对敌方全体造成等同于符玄90%生命上限的量子属性伤害，并获得1次符玄天赋生命回复的触发次数。</x:v>
      </x:c>
      <x:c r="F1802" s="6" t="n">
        <x:v>0</x:v>
      </x:c>
      <x:c r="G1802" s="6" t="n">
        <x:v>0.9</x:v>
      </x:c>
      <x:c r="H1802" s="6" t="n">
        <x:v>0</x:v>
      </x:c>
      <x:c r="I1802" s="6" t="n">
        <x:v>0</x:v>
      </x:c>
      <x:c r="J1802" s="6" t="str">
        <x:v>[0.9]</x:v>
      </x:c>
      <x:c r="K1802" s="7" t="str">
        <x:v>需确认条件及分段</x:v>
      </x:c>
      <x:c r="L1802" s="6" t="str">
        <x:v>https://raw.githubusercontent.com/Mar-7th/StarRailRes/dbe8cdfcfb0bf657b9fe1cf92d5537f118ccb487/index_new/cn/character_skills.json</x:v>
      </x:c>
    </x:row>
    <x:row r="1803" ht="38" customHeight="1">
      <x:c r="A1803" s="6" t="str">
        <x:v>120803_9</x:v>
      </x:c>
      <x:c r="B1803" s="6" t="str">
        <x:v>120803</x:v>
      </x:c>
      <x:c r="C1803" s="6" t="n">
        <x:v>9</x:v>
      </x:c>
      <x:c r="D1803" s="6" t="str">
        <x:v>天律大衍，历劫归一</x:v>
      </x:c>
      <x:c r="E1803" s="7" t="str">
        <x:v>对敌方全体造成等同于符玄95%生命上限的量子属性伤害，并获得1次符玄天赋生命回复的触发次数。</x:v>
      </x:c>
      <x:c r="F1803" s="6" t="n">
        <x:v>0</x:v>
      </x:c>
      <x:c r="G1803" s="6" t="n">
        <x:v>0.95</x:v>
      </x:c>
      <x:c r="H1803" s="6" t="n">
        <x:v>0</x:v>
      </x:c>
      <x:c r="I1803" s="6" t="n">
        <x:v>0</x:v>
      </x:c>
      <x:c r="J1803" s="6" t="str">
        <x:v>[0.95]</x:v>
      </x:c>
      <x:c r="K1803" s="7" t="str">
        <x:v>需确认条件及分段</x:v>
      </x:c>
      <x:c r="L1803" s="6" t="str">
        <x:v>https://raw.githubusercontent.com/Mar-7th/StarRailRes/dbe8cdfcfb0bf657b9fe1cf92d5537f118ccb487/index_new/cn/character_skills.json</x:v>
      </x:c>
    </x:row>
    <x:row r="1804" ht="38" customHeight="1">
      <x:c r="A1804" s="6" t="str">
        <x:v>120803_10</x:v>
      </x:c>
      <x:c r="B1804" s="6" t="str">
        <x:v>120803</x:v>
      </x:c>
      <x:c r="C1804" s="6" t="n">
        <x:v>10</x:v>
      </x:c>
      <x:c r="D1804" s="6" t="str">
        <x:v>天律大衍，历劫归一</x:v>
      </x:c>
      <x:c r="E1804" s="7" t="str">
        <x:v>对敌方全体造成等同于符玄100%生命上限的量子属性伤害，并获得1次符玄天赋生命回复的触发次数。</x:v>
      </x:c>
      <x:c r="F1804" s="6" t="n">
        <x:v>0</x:v>
      </x:c>
      <x:c r="G1804" s="6" t="n">
        <x:v>1</x:v>
      </x:c>
      <x:c r="H1804" s="6" t="n">
        <x:v>0</x:v>
      </x:c>
      <x:c r="I1804" s="6" t="n">
        <x:v>0</x:v>
      </x:c>
      <x:c r="J1804" s="6" t="str">
        <x:v>[1]</x:v>
      </x:c>
      <x:c r="K1804" s="7" t="str">
        <x:v>需确认条件及分段</x:v>
      </x:c>
      <x:c r="L1804" s="6" t="str">
        <x:v>https://raw.githubusercontent.com/Mar-7th/StarRailRes/dbe8cdfcfb0bf657b9fe1cf92d5537f118ccb487/index_new/cn/character_skills.json</x:v>
      </x:c>
    </x:row>
    <x:row r="1805" ht="38" customHeight="1">
      <x:c r="A1805" s="6" t="str">
        <x:v>120803_11</x:v>
      </x:c>
      <x:c r="B1805" s="6" t="str">
        <x:v>120803</x:v>
      </x:c>
      <x:c r="C1805" s="6" t="n">
        <x:v>11</x:v>
      </x:c>
      <x:c r="D1805" s="6" t="str">
        <x:v>天律大衍，历劫归一</x:v>
      </x:c>
      <x:c r="E1805" s="7" t="str">
        <x:v>对敌方全体造成等同于符玄104%生命上限的量子属性伤害，并获得1次符玄天赋生命回复的触发次数。</x:v>
      </x:c>
      <x:c r="F1805" s="6" t="n">
        <x:v>0</x:v>
      </x:c>
      <x:c r="G1805" s="6" t="n">
        <x:v>1.04</x:v>
      </x:c>
      <x:c r="H1805" s="6" t="n">
        <x:v>0</x:v>
      </x:c>
      <x:c r="I1805" s="6" t="n">
        <x:v>0</x:v>
      </x:c>
      <x:c r="J1805" s="6" t="str">
        <x:v>[1.04]</x:v>
      </x:c>
      <x:c r="K1805" s="7" t="str">
        <x:v>需确认条件及分段</x:v>
      </x:c>
      <x:c r="L1805" s="6" t="str">
        <x:v>https://raw.githubusercontent.com/Mar-7th/StarRailRes/dbe8cdfcfb0bf657b9fe1cf92d5537f118ccb487/index_new/cn/character_skills.json</x:v>
      </x:c>
    </x:row>
    <x:row r="1806" ht="38" customHeight="1">
      <x:c r="A1806" s="6" t="str">
        <x:v>120803_12</x:v>
      </x:c>
      <x:c r="B1806" s="6" t="str">
        <x:v>120803</x:v>
      </x:c>
      <x:c r="C1806" s="6" t="n">
        <x:v>12</x:v>
      </x:c>
      <x:c r="D1806" s="6" t="str">
        <x:v>天律大衍，历劫归一</x:v>
      </x:c>
      <x:c r="E1806" s="7" t="str">
        <x:v>对敌方全体造成等同于符玄108%生命上限的量子属性伤害，并获得1次符玄天赋生命回复的触发次数。</x:v>
      </x:c>
      <x:c r="F1806" s="6" t="n">
        <x:v>0</x:v>
      </x:c>
      <x:c r="G1806" s="6" t="n">
        <x:v>1.08</x:v>
      </x:c>
      <x:c r="H1806" s="6" t="n">
        <x:v>0</x:v>
      </x:c>
      <x:c r="I1806" s="6" t="n">
        <x:v>0</x:v>
      </x:c>
      <x:c r="J1806" s="6" t="str">
        <x:v>[1.08]</x:v>
      </x:c>
      <x:c r="K1806" s="7" t="str">
        <x:v>需确认条件及分段</x:v>
      </x:c>
      <x:c r="L1806" s="6" t="str">
        <x:v>https://raw.githubusercontent.com/Mar-7th/StarRailRes/dbe8cdfcfb0bf657b9fe1cf92d5537f118ccb487/index_new/cn/character_skills.json</x:v>
      </x:c>
    </x:row>
    <x:row r="1807" ht="38" customHeight="1">
      <x:c r="A1807" s="6" t="str">
        <x:v>120803_13</x:v>
      </x:c>
      <x:c r="B1807" s="6" t="str">
        <x:v>120803</x:v>
      </x:c>
      <x:c r="C1807" s="6" t="n">
        <x:v>13</x:v>
      </x:c>
      <x:c r="D1807" s="6" t="str">
        <x:v>天律大衍，历劫归一</x:v>
      </x:c>
      <x:c r="E1807" s="7" t="str">
        <x:v>对敌方全体造成等同于符玄112%生命上限的量子属性伤害，并获得1次符玄天赋生命回复的触发次数。</x:v>
      </x:c>
      <x:c r="F1807" s="6" t="n">
        <x:v>0</x:v>
      </x:c>
      <x:c r="G1807" s="6" t="n">
        <x:v>1.12</x:v>
      </x:c>
      <x:c r="H1807" s="6" t="n">
        <x:v>0</x:v>
      </x:c>
      <x:c r="I1807" s="6" t="n">
        <x:v>0</x:v>
      </x:c>
      <x:c r="J1807" s="6" t="str">
        <x:v>[1.12]</x:v>
      </x:c>
      <x:c r="K1807" s="7" t="str">
        <x:v>需确认条件及分段</x:v>
      </x:c>
      <x:c r="L1807" s="6" t="str">
        <x:v>https://raw.githubusercontent.com/Mar-7th/StarRailRes/dbe8cdfcfb0bf657b9fe1cf92d5537f118ccb487/index_new/cn/character_skills.json</x:v>
      </x:c>
    </x:row>
    <x:row r="1808" ht="38" customHeight="1">
      <x:c r="A1808" s="6" t="str">
        <x:v>120803_14</x:v>
      </x:c>
      <x:c r="B1808" s="6" t="str">
        <x:v>120803</x:v>
      </x:c>
      <x:c r="C1808" s="6" t="n">
        <x:v>14</x:v>
      </x:c>
      <x:c r="D1808" s="6" t="str">
        <x:v>天律大衍，历劫归一</x:v>
      </x:c>
      <x:c r="E1808" s="7" t="str">
        <x:v>对敌方全体造成等同于符玄116%生命上限的量子属性伤害，并获得1次符玄天赋生命回复的触发次数。</x:v>
      </x:c>
      <x:c r="F1808" s="6" t="n">
        <x:v>0</x:v>
      </x:c>
      <x:c r="G1808" s="6" t="n">
        <x:v>1.16</x:v>
      </x:c>
      <x:c r="H1808" s="6" t="n">
        <x:v>0</x:v>
      </x:c>
      <x:c r="I1808" s="6" t="n">
        <x:v>0</x:v>
      </x:c>
      <x:c r="J1808" s="6" t="str">
        <x:v>[1.16]</x:v>
      </x:c>
      <x:c r="K1808" s="7" t="str">
        <x:v>需确认条件及分段</x:v>
      </x:c>
      <x:c r="L1808" s="6" t="str">
        <x:v>https://raw.githubusercontent.com/Mar-7th/StarRailRes/dbe8cdfcfb0bf657b9fe1cf92d5537f118ccb487/index_new/cn/character_skills.json</x:v>
      </x:c>
    </x:row>
    <x:row r="1809" ht="38" customHeight="1">
      <x:c r="A1809" s="6" t="str">
        <x:v>120803_15</x:v>
      </x:c>
      <x:c r="B1809" s="6" t="str">
        <x:v>120803</x:v>
      </x:c>
      <x:c r="C1809" s="6" t="n">
        <x:v>15</x:v>
      </x:c>
      <x:c r="D1809" s="6" t="str">
        <x:v>天律大衍，历劫归一</x:v>
      </x:c>
      <x:c r="E1809" s="7" t="str">
        <x:v>对敌方全体造成等同于符玄120%生命上限的量子属性伤害，并获得1次符玄天赋生命回复的触发次数。</x:v>
      </x:c>
      <x:c r="F1809" s="6" t="n">
        <x:v>0</x:v>
      </x:c>
      <x:c r="G1809" s="6" t="n">
        <x:v>1.2</x:v>
      </x:c>
      <x:c r="H1809" s="6" t="n">
        <x:v>0</x:v>
      </x:c>
      <x:c r="I1809" s="6" t="n">
        <x:v>0</x:v>
      </x:c>
      <x:c r="J1809" s="6" t="str">
        <x:v>[1.2]</x:v>
      </x:c>
      <x:c r="K1809" s="7" t="str">
        <x:v>需确认条件及分段</x:v>
      </x:c>
      <x:c r="L1809" s="6" t="str">
        <x:v>https://raw.githubusercontent.com/Mar-7th/StarRailRes/dbe8cdfcfb0bf657b9fe1cf92d5537f118ccb487/index_new/cn/character_skills.json</x:v>
      </x:c>
    </x:row>
    <x:row r="1810" ht="68" customHeight="1">
      <x:c r="A1810" s="6" t="str">
        <x:v>120804_1</x:v>
      </x:c>
      <x:c r="B1810" s="6" t="str">
        <x:v>120804</x:v>
      </x:c>
      <x:c r="C1810" s="6" t="n">
        <x:v>1</x:v>
      </x:c>
      <x:c r="D1810" s="6" t="str">
        <x:v>乾清坤夷，否极泰来</x:v>
      </x:c>
      <x:c r="E1810" s="7" t="str">
        <x:v>当符玄处于可战斗状态时，为我方全体附加【避厄】。【避厄】状态下的我方目标受到的伤害降低10%。
当符玄当前生命值百分比小于等于50%时触发生命回复，使自身回复等同于已损失生命值80%的生命值，受到致命攻击时无法触发该效果。该效果初始拥有1次触发次数，最多可拥有2次触发次数。</x:v>
      </x:c>
      <x:c r="F1810" s="6" t="n">
        <x:v>0</x:v>
      </x:c>
      <x:c r="G1810" s="6" t="n">
        <x:v>0</x:v>
      </x:c>
      <x:c r="H1810" s="6" t="n">
        <x:v>0</x:v>
      </x:c>
      <x:c r="I1810" s="6" t="n">
        <x:v>0</x:v>
      </x:c>
      <x:c r="J1810" s="6" t="str">
        <x:v>[0.1, 0.5, 0.8]</x:v>
      </x:c>
      <x:c r="K1810" s="7" t="str">
        <x:v>无首段伤害倍率，请覆盖或设为辅助技能</x:v>
      </x:c>
      <x:c r="L1810" s="6" t="str">
        <x:v>https://raw.githubusercontent.com/Mar-7th/StarRailRes/dbe8cdfcfb0bf657b9fe1cf92d5537f118ccb487/index_new/cn/character_skills.json</x:v>
      </x:c>
    </x:row>
    <x:row r="1811" ht="68" customHeight="1">
      <x:c r="A1811" s="6" t="str">
        <x:v>120804_2</x:v>
      </x:c>
      <x:c r="B1811" s="6" t="str">
        <x:v>120804</x:v>
      </x:c>
      <x:c r="C1811" s="6" t="n">
        <x:v>2</x:v>
      </x:c>
      <x:c r="D1811" s="6" t="str">
        <x:v>乾清坤夷，否极泰来</x:v>
      </x:c>
      <x:c r="E1811" s="7" t="str">
        <x:v>当符玄处于可战斗状态时，为我方全体附加【避厄】。【避厄】状态下的我方目标受到的伤害降低10.8%。
当符玄当前生命值百分比小于等于50%时触发生命回复，使自身回复等同于已损失生命值81%的生命值，受到致命攻击时无法触发该效果。该效果初始拥有1次触发次数，最多可拥有2次触发次数。</x:v>
      </x:c>
      <x:c r="F1811" s="6" t="n">
        <x:v>0</x:v>
      </x:c>
      <x:c r="G1811" s="6" t="n">
        <x:v>0</x:v>
      </x:c>
      <x:c r="H1811" s="6" t="n">
        <x:v>0</x:v>
      </x:c>
      <x:c r="I1811" s="6" t="n">
        <x:v>0</x:v>
      </x:c>
      <x:c r="J1811" s="6" t="str">
        <x:v>[0.108, 0.5, 0.81]</x:v>
      </x:c>
      <x:c r="K1811" s="7" t="str">
        <x:v>无首段伤害倍率，请覆盖或设为辅助技能</x:v>
      </x:c>
      <x:c r="L1811" s="6" t="str">
        <x:v>https://raw.githubusercontent.com/Mar-7th/StarRailRes/dbe8cdfcfb0bf657b9fe1cf92d5537f118ccb487/index_new/cn/character_skills.json</x:v>
      </x:c>
    </x:row>
    <x:row r="1812" ht="68" customHeight="1">
      <x:c r="A1812" s="6" t="str">
        <x:v>120804_3</x:v>
      </x:c>
      <x:c r="B1812" s="6" t="str">
        <x:v>120804</x:v>
      </x:c>
      <x:c r="C1812" s="6" t="n">
        <x:v>3</x:v>
      </x:c>
      <x:c r="D1812" s="6" t="str">
        <x:v>乾清坤夷，否极泰来</x:v>
      </x:c>
      <x:c r="E1812" s="7" t="str">
        <x:v>当符玄处于可战斗状态时，为我方全体附加【避厄】。【避厄】状态下的我方目标受到的伤害降低11.6%。
当符玄当前生命值百分比小于等于50%时触发生命回复，使自身回复等同于已损失生命值82%的生命值，受到致命攻击时无法触发该效果。该效果初始拥有1次触发次数，最多可拥有2次触发次数。</x:v>
      </x:c>
      <x:c r="F1812" s="6" t="n">
        <x:v>0</x:v>
      </x:c>
      <x:c r="G1812" s="6" t="n">
        <x:v>0</x:v>
      </x:c>
      <x:c r="H1812" s="6" t="n">
        <x:v>0</x:v>
      </x:c>
      <x:c r="I1812" s="6" t="n">
        <x:v>0</x:v>
      </x:c>
      <x:c r="J1812" s="6" t="str">
        <x:v>[0.116, 0.5, 0.82]</x:v>
      </x:c>
      <x:c r="K1812" s="7" t="str">
        <x:v>无首段伤害倍率，请覆盖或设为辅助技能</x:v>
      </x:c>
      <x:c r="L1812" s="6" t="str">
        <x:v>https://raw.githubusercontent.com/Mar-7th/StarRailRes/dbe8cdfcfb0bf657b9fe1cf92d5537f118ccb487/index_new/cn/character_skills.json</x:v>
      </x:c>
    </x:row>
    <x:row r="1813" ht="68" customHeight="1">
      <x:c r="A1813" s="6" t="str">
        <x:v>120804_4</x:v>
      </x:c>
      <x:c r="B1813" s="6" t="str">
        <x:v>120804</x:v>
      </x:c>
      <x:c r="C1813" s="6" t="n">
        <x:v>4</x:v>
      </x:c>
      <x:c r="D1813" s="6" t="str">
        <x:v>乾清坤夷，否极泰来</x:v>
      </x:c>
      <x:c r="E1813" s="7" t="str">
        <x:v>当符玄处于可战斗状态时，为我方全体附加【避厄】。【避厄】状态下的我方目标受到的伤害降低12.4%。
当符玄当前生命值百分比小于等于50%时触发生命回复，使自身回复等同于已损失生命值83%的生命值，受到致命攻击时无法触发该效果。该效果初始拥有1次触发次数，最多可拥有2次触发次数。</x:v>
      </x:c>
      <x:c r="F1813" s="6" t="n">
        <x:v>0</x:v>
      </x:c>
      <x:c r="G1813" s="6" t="n">
        <x:v>0</x:v>
      </x:c>
      <x:c r="H1813" s="6" t="n">
        <x:v>0</x:v>
      </x:c>
      <x:c r="I1813" s="6" t="n">
        <x:v>0</x:v>
      </x:c>
      <x:c r="J1813" s="6" t="str">
        <x:v>[0.124, 0.5, 0.83]</x:v>
      </x:c>
      <x:c r="K1813" s="7" t="str">
        <x:v>无首段伤害倍率，请覆盖或设为辅助技能</x:v>
      </x:c>
      <x:c r="L1813" s="6" t="str">
        <x:v>https://raw.githubusercontent.com/Mar-7th/StarRailRes/dbe8cdfcfb0bf657b9fe1cf92d5537f118ccb487/index_new/cn/character_skills.json</x:v>
      </x:c>
    </x:row>
    <x:row r="1814" ht="68" customHeight="1">
      <x:c r="A1814" s="6" t="str">
        <x:v>120804_5</x:v>
      </x:c>
      <x:c r="B1814" s="6" t="str">
        <x:v>120804</x:v>
      </x:c>
      <x:c r="C1814" s="6" t="n">
        <x:v>5</x:v>
      </x:c>
      <x:c r="D1814" s="6" t="str">
        <x:v>乾清坤夷，否极泰来</x:v>
      </x:c>
      <x:c r="E1814" s="7" t="str">
        <x:v>当符玄处于可战斗状态时，为我方全体附加【避厄】。【避厄】状态下的我方目标受到的伤害降低13.2%。
当符玄当前生命值百分比小于等于50%时触发生命回复，使自身回复等同于已损失生命值84%的生命值，受到致命攻击时无法触发该效果。该效果初始拥有1次触发次数，最多可拥有2次触发次数。</x:v>
      </x:c>
      <x:c r="F1814" s="6" t="n">
        <x:v>0</x:v>
      </x:c>
      <x:c r="G1814" s="6" t="n">
        <x:v>0</x:v>
      </x:c>
      <x:c r="H1814" s="6" t="n">
        <x:v>0</x:v>
      </x:c>
      <x:c r="I1814" s="6" t="n">
        <x:v>0</x:v>
      </x:c>
      <x:c r="J1814" s="6" t="str">
        <x:v>[0.132, 0.5, 0.84]</x:v>
      </x:c>
      <x:c r="K1814" s="7" t="str">
        <x:v>无首段伤害倍率，请覆盖或设为辅助技能</x:v>
      </x:c>
      <x:c r="L1814" s="6" t="str">
        <x:v>https://raw.githubusercontent.com/Mar-7th/StarRailRes/dbe8cdfcfb0bf657b9fe1cf92d5537f118ccb487/index_new/cn/character_skills.json</x:v>
      </x:c>
    </x:row>
    <x:row r="1815" ht="68" customHeight="1">
      <x:c r="A1815" s="6" t="str">
        <x:v>120804_6</x:v>
      </x:c>
      <x:c r="B1815" s="6" t="str">
        <x:v>120804</x:v>
      </x:c>
      <x:c r="C1815" s="6" t="n">
        <x:v>6</x:v>
      </x:c>
      <x:c r="D1815" s="6" t="str">
        <x:v>乾清坤夷，否极泰来</x:v>
      </x:c>
      <x:c r="E1815" s="7" t="str">
        <x:v>当符玄处于可战斗状态时，为我方全体附加【避厄】。【避厄】状态下的我方目标受到的伤害降低14%。
当符玄当前生命值百分比小于等于50%时触发生命回复，使自身回复等同于已损失生命值85%的生命值，受到致命攻击时无法触发该效果。该效果初始拥有1次触发次数，最多可拥有2次触发次数。</x:v>
      </x:c>
      <x:c r="F1815" s="6" t="n">
        <x:v>0</x:v>
      </x:c>
      <x:c r="G1815" s="6" t="n">
        <x:v>0</x:v>
      </x:c>
      <x:c r="H1815" s="6" t="n">
        <x:v>0</x:v>
      </x:c>
      <x:c r="I1815" s="6" t="n">
        <x:v>0</x:v>
      </x:c>
      <x:c r="J1815" s="6" t="str">
        <x:v>[0.14, 0.5, 0.85]</x:v>
      </x:c>
      <x:c r="K1815" s="7" t="str">
        <x:v>无首段伤害倍率，请覆盖或设为辅助技能</x:v>
      </x:c>
      <x:c r="L1815" s="6" t="str">
        <x:v>https://raw.githubusercontent.com/Mar-7th/StarRailRes/dbe8cdfcfb0bf657b9fe1cf92d5537f118ccb487/index_new/cn/character_skills.json</x:v>
      </x:c>
    </x:row>
    <x:row r="1816" ht="68" customHeight="1">
      <x:c r="A1816" s="6" t="str">
        <x:v>120804_7</x:v>
      </x:c>
      <x:c r="B1816" s="6" t="str">
        <x:v>120804</x:v>
      </x:c>
      <x:c r="C1816" s="6" t="n">
        <x:v>7</x:v>
      </x:c>
      <x:c r="D1816" s="6" t="str">
        <x:v>乾清坤夷，否极泰来</x:v>
      </x:c>
      <x:c r="E1816" s="7" t="str">
        <x:v>当符玄处于可战斗状态时，为我方全体附加【避厄】。【避厄】状态下的我方目标受到的伤害降低15%。
当符玄当前生命值百分比小于等于50%时触发生命回复，使自身回复等同于已损失生命值86.25%的生命值，受到致命攻击时无法触发该效果。该效果初始拥有1次触发次数，最多可拥有2次触发次数。</x:v>
      </x:c>
      <x:c r="F1816" s="6" t="n">
        <x:v>0</x:v>
      </x:c>
      <x:c r="G1816" s="6" t="n">
        <x:v>0</x:v>
      </x:c>
      <x:c r="H1816" s="6" t="n">
        <x:v>0</x:v>
      </x:c>
      <x:c r="I1816" s="6" t="n">
        <x:v>0</x:v>
      </x:c>
      <x:c r="J1816" s="6" t="str">
        <x:v>[0.15, 0.5, 0.8625]</x:v>
      </x:c>
      <x:c r="K1816" s="7" t="str">
        <x:v>无首段伤害倍率，请覆盖或设为辅助技能</x:v>
      </x:c>
      <x:c r="L1816" s="6" t="str">
        <x:v>https://raw.githubusercontent.com/Mar-7th/StarRailRes/dbe8cdfcfb0bf657b9fe1cf92d5537f118ccb487/index_new/cn/character_skills.json</x:v>
      </x:c>
    </x:row>
    <x:row r="1817" ht="68" customHeight="1">
      <x:c r="A1817" s="6" t="str">
        <x:v>120804_8</x:v>
      </x:c>
      <x:c r="B1817" s="6" t="str">
        <x:v>120804</x:v>
      </x:c>
      <x:c r="C1817" s="6" t="n">
        <x:v>8</x:v>
      </x:c>
      <x:c r="D1817" s="6" t="str">
        <x:v>乾清坤夷，否极泰来</x:v>
      </x:c>
      <x:c r="E1817" s="7" t="str">
        <x:v>当符玄处于可战斗状态时，为我方全体附加【避厄】。【避厄】状态下的我方目标受到的伤害降低16%。
当符玄当前生命值百分比小于等于50%时触发生命回复，使自身回复等同于已损失生命值87.5%的生命值，受到致命攻击时无法触发该效果。该效果初始拥有1次触发次数，最多可拥有2次触发次数。</x:v>
      </x:c>
      <x:c r="F1817" s="6" t="n">
        <x:v>0</x:v>
      </x:c>
      <x:c r="G1817" s="6" t="n">
        <x:v>0</x:v>
      </x:c>
      <x:c r="H1817" s="6" t="n">
        <x:v>0</x:v>
      </x:c>
      <x:c r="I1817" s="6" t="n">
        <x:v>0</x:v>
      </x:c>
      <x:c r="J1817" s="6" t="str">
        <x:v>[0.16, 0.5, 0.875]</x:v>
      </x:c>
      <x:c r="K1817" s="7" t="str">
        <x:v>无首段伤害倍率，请覆盖或设为辅助技能</x:v>
      </x:c>
      <x:c r="L1817" s="6" t="str">
        <x:v>https://raw.githubusercontent.com/Mar-7th/StarRailRes/dbe8cdfcfb0bf657b9fe1cf92d5537f118ccb487/index_new/cn/character_skills.json</x:v>
      </x:c>
    </x:row>
    <x:row r="1818" ht="68" customHeight="1">
      <x:c r="A1818" s="6" t="str">
        <x:v>120804_9</x:v>
      </x:c>
      <x:c r="B1818" s="6" t="str">
        <x:v>120804</x:v>
      </x:c>
      <x:c r="C1818" s="6" t="n">
        <x:v>9</x:v>
      </x:c>
      <x:c r="D1818" s="6" t="str">
        <x:v>乾清坤夷，否极泰来</x:v>
      </x:c>
      <x:c r="E1818" s="7" t="str">
        <x:v>当符玄处于可战斗状态时，为我方全体附加【避厄】。【避厄】状态下的我方目标受到的伤害降低17%。
当符玄当前生命值百分比小于等于50%时触发生命回复，使自身回复等同于已损失生命值88.75%的生命值，受到致命攻击时无法触发该效果。该效果初始拥有1次触发次数，最多可拥有2次触发次数。</x:v>
      </x:c>
      <x:c r="F1818" s="6" t="n">
        <x:v>0</x:v>
      </x:c>
      <x:c r="G1818" s="6" t="n">
        <x:v>0</x:v>
      </x:c>
      <x:c r="H1818" s="6" t="n">
        <x:v>0</x:v>
      </x:c>
      <x:c r="I1818" s="6" t="n">
        <x:v>0</x:v>
      </x:c>
      <x:c r="J1818" s="6" t="str">
        <x:v>[0.17, 0.5, 0.8875]</x:v>
      </x:c>
      <x:c r="K1818" s="7" t="str">
        <x:v>无首段伤害倍率，请覆盖或设为辅助技能</x:v>
      </x:c>
      <x:c r="L1818" s="6" t="str">
        <x:v>https://raw.githubusercontent.com/Mar-7th/StarRailRes/dbe8cdfcfb0bf657b9fe1cf92d5537f118ccb487/index_new/cn/character_skills.json</x:v>
      </x:c>
    </x:row>
    <x:row r="1819" ht="68" customHeight="1">
      <x:c r="A1819" s="6" t="str">
        <x:v>120804_10</x:v>
      </x:c>
      <x:c r="B1819" s="6" t="str">
        <x:v>120804</x:v>
      </x:c>
      <x:c r="C1819" s="6" t="n">
        <x:v>10</x:v>
      </x:c>
      <x:c r="D1819" s="6" t="str">
        <x:v>乾清坤夷，否极泰来</x:v>
      </x:c>
      <x:c r="E1819" s="7" t="str">
        <x:v>当符玄处于可战斗状态时，为我方全体附加【避厄】。【避厄】状态下的我方目标受到的伤害降低18%。
当符玄当前生命值百分比小于等于50%时触发生命回复，使自身回复等同于已损失生命值90%的生命值，受到致命攻击时无法触发该效果。该效果初始拥有1次触发次数，最多可拥有2次触发次数。</x:v>
      </x:c>
      <x:c r="F1819" s="6" t="n">
        <x:v>0</x:v>
      </x:c>
      <x:c r="G1819" s="6" t="n">
        <x:v>0</x:v>
      </x:c>
      <x:c r="H1819" s="6" t="n">
        <x:v>0</x:v>
      </x:c>
      <x:c r="I1819" s="6" t="n">
        <x:v>0</x:v>
      </x:c>
      <x:c r="J1819" s="6" t="str">
        <x:v>[0.18, 0.5, 0.9]</x:v>
      </x:c>
      <x:c r="K1819" s="7" t="str">
        <x:v>无首段伤害倍率，请覆盖或设为辅助技能</x:v>
      </x:c>
      <x:c r="L1819" s="6" t="str">
        <x:v>https://raw.githubusercontent.com/Mar-7th/StarRailRes/dbe8cdfcfb0bf657b9fe1cf92d5537f118ccb487/index_new/cn/character_skills.json</x:v>
      </x:c>
    </x:row>
    <x:row r="1820" ht="68" customHeight="1">
      <x:c r="A1820" s="6" t="str">
        <x:v>120804_11</x:v>
      </x:c>
      <x:c r="B1820" s="6" t="str">
        <x:v>120804</x:v>
      </x:c>
      <x:c r="C1820" s="6" t="n">
        <x:v>11</x:v>
      </x:c>
      <x:c r="D1820" s="6" t="str">
        <x:v>乾清坤夷，否极泰来</x:v>
      </x:c>
      <x:c r="E1820" s="7" t="str">
        <x:v>当符玄处于可战斗状态时，为我方全体附加【避厄】。【避厄】状态下的我方目标受到的伤害降低18.8%。
当符玄当前生命值百分比小于等于50%时触发生命回复，使自身回复等同于已损失生命值91%的生命值，受到致命攻击时无法触发该效果。该效果初始拥有1次触发次数，最多可拥有2次触发次数。</x:v>
      </x:c>
      <x:c r="F1820" s="6" t="n">
        <x:v>0</x:v>
      </x:c>
      <x:c r="G1820" s="6" t="n">
        <x:v>0</x:v>
      </x:c>
      <x:c r="H1820" s="6" t="n">
        <x:v>0</x:v>
      </x:c>
      <x:c r="I1820" s="6" t="n">
        <x:v>0</x:v>
      </x:c>
      <x:c r="J1820" s="6" t="str">
        <x:v>[0.188, 0.5, 0.91]</x:v>
      </x:c>
      <x:c r="K1820" s="7" t="str">
        <x:v>无首段伤害倍率，请覆盖或设为辅助技能</x:v>
      </x:c>
      <x:c r="L1820" s="6" t="str">
        <x:v>https://raw.githubusercontent.com/Mar-7th/StarRailRes/dbe8cdfcfb0bf657b9fe1cf92d5537f118ccb487/index_new/cn/character_skills.json</x:v>
      </x:c>
    </x:row>
    <x:row r="1821" ht="68" customHeight="1">
      <x:c r="A1821" s="6" t="str">
        <x:v>120804_12</x:v>
      </x:c>
      <x:c r="B1821" s="6" t="str">
        <x:v>120804</x:v>
      </x:c>
      <x:c r="C1821" s="6" t="n">
        <x:v>12</x:v>
      </x:c>
      <x:c r="D1821" s="6" t="str">
        <x:v>乾清坤夷，否极泰来</x:v>
      </x:c>
      <x:c r="E1821" s="7" t="str">
        <x:v>当符玄处于可战斗状态时，为我方全体附加【避厄】。【避厄】状态下的我方目标受到的伤害降低19.6%。
当符玄当前生命值百分比小于等于50%时触发生命回复，使自身回复等同于已损失生命值92%的生命值，受到致命攻击时无法触发该效果。该效果初始拥有1次触发次数，最多可拥有2次触发次数。</x:v>
      </x:c>
      <x:c r="F1821" s="6" t="n">
        <x:v>0</x:v>
      </x:c>
      <x:c r="G1821" s="6" t="n">
        <x:v>0</x:v>
      </x:c>
      <x:c r="H1821" s="6" t="n">
        <x:v>0</x:v>
      </x:c>
      <x:c r="I1821" s="6" t="n">
        <x:v>0</x:v>
      </x:c>
      <x:c r="J1821" s="6" t="str">
        <x:v>[0.196, 0.5, 0.92]</x:v>
      </x:c>
      <x:c r="K1821" s="7" t="str">
        <x:v>无首段伤害倍率，请覆盖或设为辅助技能</x:v>
      </x:c>
      <x:c r="L1821" s="6" t="str">
        <x:v>https://raw.githubusercontent.com/Mar-7th/StarRailRes/dbe8cdfcfb0bf657b9fe1cf92d5537f118ccb487/index_new/cn/character_skills.json</x:v>
      </x:c>
    </x:row>
    <x:row r="1822" ht="68" customHeight="1">
      <x:c r="A1822" s="6" t="str">
        <x:v>120804_13</x:v>
      </x:c>
      <x:c r="B1822" s="6" t="str">
        <x:v>120804</x:v>
      </x:c>
      <x:c r="C1822" s="6" t="n">
        <x:v>13</x:v>
      </x:c>
      <x:c r="D1822" s="6" t="str">
        <x:v>乾清坤夷，否极泰来</x:v>
      </x:c>
      <x:c r="E1822" s="7" t="str">
        <x:v>当符玄处于可战斗状态时，为我方全体附加【避厄】。【避厄】状态下的我方目标受到的伤害降低20.4%。
当符玄当前生命值百分比小于等于50%时触发生命回复，使自身回复等同于已损失生命值93%的生命值，受到致命攻击时无法触发该效果。该效果初始拥有1次触发次数，最多可拥有2次触发次数。</x:v>
      </x:c>
      <x:c r="F1822" s="6" t="n">
        <x:v>0</x:v>
      </x:c>
      <x:c r="G1822" s="6" t="n">
        <x:v>0</x:v>
      </x:c>
      <x:c r="H1822" s="6" t="n">
        <x:v>0</x:v>
      </x:c>
      <x:c r="I1822" s="6" t="n">
        <x:v>0</x:v>
      </x:c>
      <x:c r="J1822" s="6" t="str">
        <x:v>[0.204, 0.5, 0.93]</x:v>
      </x:c>
      <x:c r="K1822" s="7" t="str">
        <x:v>无首段伤害倍率，请覆盖或设为辅助技能</x:v>
      </x:c>
      <x:c r="L1822" s="6" t="str">
        <x:v>https://raw.githubusercontent.com/Mar-7th/StarRailRes/dbe8cdfcfb0bf657b9fe1cf92d5537f118ccb487/index_new/cn/character_skills.json</x:v>
      </x:c>
    </x:row>
    <x:row r="1823" ht="68" customHeight="1">
      <x:c r="A1823" s="6" t="str">
        <x:v>120804_14</x:v>
      </x:c>
      <x:c r="B1823" s="6" t="str">
        <x:v>120804</x:v>
      </x:c>
      <x:c r="C1823" s="6" t="n">
        <x:v>14</x:v>
      </x:c>
      <x:c r="D1823" s="6" t="str">
        <x:v>乾清坤夷，否极泰来</x:v>
      </x:c>
      <x:c r="E1823" s="7" t="str">
        <x:v>当符玄处于可战斗状态时，为我方全体附加【避厄】。【避厄】状态下的我方目标受到的伤害降低21.2%。
当符玄当前生命值百分比小于等于50%时触发生命回复，使自身回复等同于已损失生命值94%的生命值，受到致命攻击时无法触发该效果。该效果初始拥有1次触发次数，最多可拥有2次触发次数。</x:v>
      </x:c>
      <x:c r="F1823" s="6" t="n">
        <x:v>0</x:v>
      </x:c>
      <x:c r="G1823" s="6" t="n">
        <x:v>0</x:v>
      </x:c>
      <x:c r="H1823" s="6" t="n">
        <x:v>0</x:v>
      </x:c>
      <x:c r="I1823" s="6" t="n">
        <x:v>0</x:v>
      </x:c>
      <x:c r="J1823" s="6" t="str">
        <x:v>[0.212, 0.5, 0.94]</x:v>
      </x:c>
      <x:c r="K1823" s="7" t="str">
        <x:v>无首段伤害倍率，请覆盖或设为辅助技能</x:v>
      </x:c>
      <x:c r="L1823" s="6" t="str">
        <x:v>https://raw.githubusercontent.com/Mar-7th/StarRailRes/dbe8cdfcfb0bf657b9fe1cf92d5537f118ccb487/index_new/cn/character_skills.json</x:v>
      </x:c>
    </x:row>
    <x:row r="1824" ht="68" customHeight="1">
      <x:c r="A1824" s="6" t="str">
        <x:v>120804_15</x:v>
      </x:c>
      <x:c r="B1824" s="6" t="str">
        <x:v>120804</x:v>
      </x:c>
      <x:c r="C1824" s="6" t="n">
        <x:v>15</x:v>
      </x:c>
      <x:c r="D1824" s="6" t="str">
        <x:v>乾清坤夷，否极泰来</x:v>
      </x:c>
      <x:c r="E1824" s="7" t="str">
        <x:v>当符玄处于可战斗状态时，为我方全体附加【避厄】。【避厄】状态下的我方目标受到的伤害降低22%。
当符玄当前生命值百分比小于等于50%时触发生命回复，使自身回复等同于已损失生命值95%的生命值，受到致命攻击时无法触发该效果。该效果初始拥有1次触发次数，最多可拥有2次触发次数。</x:v>
      </x:c>
      <x:c r="F1824" s="6" t="n">
        <x:v>0</x:v>
      </x:c>
      <x:c r="G1824" s="6" t="n">
        <x:v>0</x:v>
      </x:c>
      <x:c r="H1824" s="6" t="n">
        <x:v>0</x:v>
      </x:c>
      <x:c r="I1824" s="6" t="n">
        <x:v>0</x:v>
      </x:c>
      <x:c r="J1824" s="6" t="str">
        <x:v>[0.22, 0.5, 0.95]</x:v>
      </x:c>
      <x:c r="K1824" s="7" t="str">
        <x:v>无首段伤害倍率，请覆盖或设为辅助技能</x:v>
      </x:c>
      <x:c r="L1824" s="6" t="str">
        <x:v>https://raw.githubusercontent.com/Mar-7th/StarRailRes/dbe8cdfcfb0bf657b9fe1cf92d5537f118ccb487/index_new/cn/character_skills.json</x:v>
      </x:c>
    </x:row>
    <x:row r="1825" ht="20" customHeight="1">
      <x:c r="A1825" s="6" t="str">
        <x:v>120806_1</x:v>
      </x:c>
      <x:c r="B1825" s="6" t="str">
        <x:v>120806</x:v>
      </x:c>
      <x:c r="C1825" s="6" t="n">
        <x:v>1</x:v>
      </x:c>
      <x:c r="D1825" s="6" t="str">
        <x:v>攻击</x:v>
      </x:c>
      <x:c r="E1825" s="7" t="str">
        <x:v>攻击敌人，进入战斗后削弱敌方目标对应属性韧性。</x:v>
      </x:c>
      <x:c r="F1825" s="6" t="n">
        <x:v>0</x:v>
      </x:c>
      <x:c r="G1825" s="6" t="n">
        <x:v>0</x:v>
      </x:c>
      <x:c r="H1825" s="6" t="n">
        <x:v>0</x:v>
      </x:c>
      <x:c r="I1825" s="6" t="n">
        <x:v>0</x:v>
      </x:c>
      <x:c r="J1825" s="6" t="str">
        <x:v>[]</x:v>
      </x:c>
      <x:c r="K1825" s="7" t="str">
        <x:v>缺少结构化参数，必须覆盖</x:v>
      </x:c>
      <x:c r="L1825" s="6" t="str">
        <x:v>https://raw.githubusercontent.com/Mar-7th/StarRailRes/dbe8cdfcfb0bf657b9fe1cf92d5537f118ccb487/index_new/cn/character_skills.json</x:v>
      </x:c>
    </x:row>
    <x:row r="1826" ht="38" customHeight="1">
      <x:c r="A1826" s="6" t="str">
        <x:v>120807_1</x:v>
      </x:c>
      <x:c r="B1826" s="6" t="str">
        <x:v>120807</x:v>
      </x:c>
      <x:c r="C1826" s="6" t="n">
        <x:v>1</x:v>
      </x:c>
      <x:c r="D1826" s="6" t="str">
        <x:v>岁记否泰，固守四郭</x:v>
      </x:c>
      <x:c r="E1826" s="7" t="str">
        <x:v>使用秘技后，我方全体获得持续20秒的屏障。该屏障可抵挡敌人的所有攻击，不会进入战斗。屏障持续期间进入战斗时符玄自动开启【穷观阵】，持续2回合。</x:v>
      </x:c>
      <x:c r="F1826" s="6" t="n">
        <x:v>0</x:v>
      </x:c>
      <x:c r="G1826" s="6" t="n">
        <x:v>0</x:v>
      </x:c>
      <x:c r="H1826" s="6" t="n">
        <x:v>0</x:v>
      </x:c>
      <x:c r="I1826" s="6" t="n">
        <x:v>0</x:v>
      </x:c>
      <x:c r="J1826" s="6" t="str">
        <x:v>[20, 2]</x:v>
      </x:c>
      <x:c r="K1826" s="7" t="str">
        <x:v>无首段伤害倍率，请覆盖或设为辅助技能</x:v>
      </x:c>
      <x:c r="L1826" s="6" t="str">
        <x:v>https://raw.githubusercontent.com/Mar-7th/StarRailRes/dbe8cdfcfb0bf657b9fe1cf92d5537f118ccb487/index_new/cn/character_skills.json</x:v>
      </x:c>
    </x:row>
    <x:row r="1827" ht="20" customHeight="1">
      <x:c r="A1827" s="6" t="str">
        <x:v>120901_1</x:v>
      </x:c>
      <x:c r="B1827" s="6" t="str">
        <x:v>120901</x:v>
      </x:c>
      <x:c r="C1827" s="6" t="n">
        <x:v>1</x:v>
      </x:c>
      <x:c r="D1827" s="6" t="str">
        <x:v>霜锋点寒芒</x:v>
      </x:c>
      <x:c r="E1827" s="7" t="str">
        <x:v>对指定敌方单体造成等同于彦卿50%攻击力的冰属性伤害。</x:v>
      </x:c>
      <x:c r="F1827" s="6" t="n">
        <x:v>0.5</x:v>
      </x:c>
      <x:c r="G1827" s="6" t="n">
        <x:v>0</x:v>
      </x:c>
      <x:c r="H1827" s="6" t="n">
        <x:v>0</x:v>
      </x:c>
      <x:c r="I1827" s="6" t="n">
        <x:v>0</x:v>
      </x:c>
      <x:c r="J1827" s="6" t="str">
        <x:v>[0.5]</x:v>
      </x:c>
      <x:c r="K1827" s="7" t="str">
        <x:v>需确认条件及分段</x:v>
      </x:c>
      <x:c r="L1827" s="6" t="str">
        <x:v>https://raw.githubusercontent.com/Mar-7th/StarRailRes/dbe8cdfcfb0bf657b9fe1cf92d5537f118ccb487/index_new/cn/character_skills.json</x:v>
      </x:c>
    </x:row>
    <x:row r="1828" ht="20" customHeight="1">
      <x:c r="A1828" s="6" t="str">
        <x:v>120901_2</x:v>
      </x:c>
      <x:c r="B1828" s="6" t="str">
        <x:v>120901</x:v>
      </x:c>
      <x:c r="C1828" s="6" t="n">
        <x:v>2</x:v>
      </x:c>
      <x:c r="D1828" s="6" t="str">
        <x:v>霜锋点寒芒</x:v>
      </x:c>
      <x:c r="E1828" s="7" t="str">
        <x:v>对指定敌方单体造成等同于彦卿60%攻击力的冰属性伤害。</x:v>
      </x:c>
      <x:c r="F1828" s="6" t="n">
        <x:v>0.6</x:v>
      </x:c>
      <x:c r="G1828" s="6" t="n">
        <x:v>0</x:v>
      </x:c>
      <x:c r="H1828" s="6" t="n">
        <x:v>0</x:v>
      </x:c>
      <x:c r="I1828" s="6" t="n">
        <x:v>0</x:v>
      </x:c>
      <x:c r="J1828" s="6" t="str">
        <x:v>[0.6]</x:v>
      </x:c>
      <x:c r="K1828" s="7" t="str">
        <x:v>需确认条件及分段</x:v>
      </x:c>
      <x:c r="L1828" s="6" t="str">
        <x:v>https://raw.githubusercontent.com/Mar-7th/StarRailRes/dbe8cdfcfb0bf657b9fe1cf92d5537f118ccb487/index_new/cn/character_skills.json</x:v>
      </x:c>
    </x:row>
    <x:row r="1829" ht="20" customHeight="1">
      <x:c r="A1829" s="6" t="str">
        <x:v>120901_3</x:v>
      </x:c>
      <x:c r="B1829" s="6" t="str">
        <x:v>120901</x:v>
      </x:c>
      <x:c r="C1829" s="6" t="n">
        <x:v>3</x:v>
      </x:c>
      <x:c r="D1829" s="6" t="str">
        <x:v>霜锋点寒芒</x:v>
      </x:c>
      <x:c r="E1829" s="7" t="str">
        <x:v>对指定敌方单体造成等同于彦卿70%攻击力的冰属性伤害。</x:v>
      </x:c>
      <x:c r="F1829" s="6" t="n">
        <x:v>0.7</x:v>
      </x:c>
      <x:c r="G1829" s="6" t="n">
        <x:v>0</x:v>
      </x:c>
      <x:c r="H1829" s="6" t="n">
        <x:v>0</x:v>
      </x:c>
      <x:c r="I1829" s="6" t="n">
        <x:v>0</x:v>
      </x:c>
      <x:c r="J1829" s="6" t="str">
        <x:v>[0.7]</x:v>
      </x:c>
      <x:c r="K1829" s="7" t="str">
        <x:v>需确认条件及分段</x:v>
      </x:c>
      <x:c r="L1829" s="6" t="str">
        <x:v>https://raw.githubusercontent.com/Mar-7th/StarRailRes/dbe8cdfcfb0bf657b9fe1cf92d5537f118ccb487/index_new/cn/character_skills.json</x:v>
      </x:c>
    </x:row>
    <x:row r="1830" ht="20" customHeight="1">
      <x:c r="A1830" s="6" t="str">
        <x:v>120901_4</x:v>
      </x:c>
      <x:c r="B1830" s="6" t="str">
        <x:v>120901</x:v>
      </x:c>
      <x:c r="C1830" s="6" t="n">
        <x:v>4</x:v>
      </x:c>
      <x:c r="D1830" s="6" t="str">
        <x:v>霜锋点寒芒</x:v>
      </x:c>
      <x:c r="E1830" s="7" t="str">
        <x:v>对指定敌方单体造成等同于彦卿80%攻击力的冰属性伤害。</x:v>
      </x:c>
      <x:c r="F1830" s="6" t="n">
        <x:v>0.8</x:v>
      </x:c>
      <x:c r="G1830" s="6" t="n">
        <x:v>0</x:v>
      </x:c>
      <x:c r="H1830" s="6" t="n">
        <x:v>0</x:v>
      </x:c>
      <x:c r="I1830" s="6" t="n">
        <x:v>0</x:v>
      </x:c>
      <x:c r="J1830" s="6" t="str">
        <x:v>[0.8]</x:v>
      </x:c>
      <x:c r="K1830" s="7" t="str">
        <x:v>需确认条件及分段</x:v>
      </x:c>
      <x:c r="L1830" s="6" t="str">
        <x:v>https://raw.githubusercontent.com/Mar-7th/StarRailRes/dbe8cdfcfb0bf657b9fe1cf92d5537f118ccb487/index_new/cn/character_skills.json</x:v>
      </x:c>
    </x:row>
    <x:row r="1831" ht="20" customHeight="1">
      <x:c r="A1831" s="6" t="str">
        <x:v>120901_5</x:v>
      </x:c>
      <x:c r="B1831" s="6" t="str">
        <x:v>120901</x:v>
      </x:c>
      <x:c r="C1831" s="6" t="n">
        <x:v>5</x:v>
      </x:c>
      <x:c r="D1831" s="6" t="str">
        <x:v>霜锋点寒芒</x:v>
      </x:c>
      <x:c r="E1831" s="7" t="str">
        <x:v>对指定敌方单体造成等同于彦卿90%攻击力的冰属性伤害。</x:v>
      </x:c>
      <x:c r="F1831" s="6" t="n">
        <x:v>0.9</x:v>
      </x:c>
      <x:c r="G1831" s="6" t="n">
        <x:v>0</x:v>
      </x:c>
      <x:c r="H1831" s="6" t="n">
        <x:v>0</x:v>
      </x:c>
      <x:c r="I1831" s="6" t="n">
        <x:v>0</x:v>
      </x:c>
      <x:c r="J1831" s="6" t="str">
        <x:v>[0.9]</x:v>
      </x:c>
      <x:c r="K1831" s="7" t="str">
        <x:v>需确认条件及分段</x:v>
      </x:c>
      <x:c r="L1831" s="6" t="str">
        <x:v>https://raw.githubusercontent.com/Mar-7th/StarRailRes/dbe8cdfcfb0bf657b9fe1cf92d5537f118ccb487/index_new/cn/character_skills.json</x:v>
      </x:c>
    </x:row>
    <x:row r="1832" ht="20" customHeight="1">
      <x:c r="A1832" s="6" t="str">
        <x:v>120901_6</x:v>
      </x:c>
      <x:c r="B1832" s="6" t="str">
        <x:v>120901</x:v>
      </x:c>
      <x:c r="C1832" s="6" t="n">
        <x:v>6</x:v>
      </x:c>
      <x:c r="D1832" s="6" t="str">
        <x:v>霜锋点寒芒</x:v>
      </x:c>
      <x:c r="E1832" s="7" t="str">
        <x:v>对指定敌方单体造成等同于彦卿100%攻击力的冰属性伤害。</x:v>
      </x:c>
      <x:c r="F1832" s="6" t="n">
        <x:v>1</x:v>
      </x:c>
      <x:c r="G1832" s="6" t="n">
        <x:v>0</x:v>
      </x:c>
      <x:c r="H1832" s="6" t="n">
        <x:v>0</x:v>
      </x:c>
      <x:c r="I1832" s="6" t="n">
        <x:v>0</x:v>
      </x:c>
      <x:c r="J1832" s="6" t="str">
        <x:v>[1]</x:v>
      </x:c>
      <x:c r="K1832" s="7" t="str">
        <x:v>需确认条件及分段</x:v>
      </x:c>
      <x:c r="L1832" s="6" t="str">
        <x:v>https://raw.githubusercontent.com/Mar-7th/StarRailRes/dbe8cdfcfb0bf657b9fe1cf92d5537f118ccb487/index_new/cn/character_skills.json</x:v>
      </x:c>
    </x:row>
    <x:row r="1833" ht="20" customHeight="1">
      <x:c r="A1833" s="6" t="str">
        <x:v>120901_7</x:v>
      </x:c>
      <x:c r="B1833" s="6" t="str">
        <x:v>120901</x:v>
      </x:c>
      <x:c r="C1833" s="6" t="n">
        <x:v>7</x:v>
      </x:c>
      <x:c r="D1833" s="6" t="str">
        <x:v>霜锋点寒芒</x:v>
      </x:c>
      <x:c r="E1833" s="7" t="str">
        <x:v>对指定敌方单体造成等同于彦卿110%攻击力的冰属性伤害。</x:v>
      </x:c>
      <x:c r="F1833" s="6" t="n">
        <x:v>1.1</x:v>
      </x:c>
      <x:c r="G1833" s="6" t="n">
        <x:v>0</x:v>
      </x:c>
      <x:c r="H1833" s="6" t="n">
        <x:v>0</x:v>
      </x:c>
      <x:c r="I1833" s="6" t="n">
        <x:v>0</x:v>
      </x:c>
      <x:c r="J1833" s="6" t="str">
        <x:v>[1.1]</x:v>
      </x:c>
      <x:c r="K1833" s="7" t="str">
        <x:v>需确认条件及分段</x:v>
      </x:c>
      <x:c r="L1833" s="6" t="str">
        <x:v>https://raw.githubusercontent.com/Mar-7th/StarRailRes/dbe8cdfcfb0bf657b9fe1cf92d5537f118ccb487/index_new/cn/character_skills.json</x:v>
      </x:c>
    </x:row>
    <x:row r="1834" ht="20" customHeight="1">
      <x:c r="A1834" s="6" t="str">
        <x:v>120901_8</x:v>
      </x:c>
      <x:c r="B1834" s="6" t="str">
        <x:v>120901</x:v>
      </x:c>
      <x:c r="C1834" s="6" t="n">
        <x:v>8</x:v>
      </x:c>
      <x:c r="D1834" s="6" t="str">
        <x:v>霜锋点寒芒</x:v>
      </x:c>
      <x:c r="E1834" s="7" t="str">
        <x:v>对指定敌方单体造成等同于彦卿120%攻击力的冰属性伤害。</x:v>
      </x:c>
      <x:c r="F1834" s="6" t="n">
        <x:v>1.2</x:v>
      </x:c>
      <x:c r="G1834" s="6" t="n">
        <x:v>0</x:v>
      </x:c>
      <x:c r="H1834" s="6" t="n">
        <x:v>0</x:v>
      </x:c>
      <x:c r="I1834" s="6" t="n">
        <x:v>0</x:v>
      </x:c>
      <x:c r="J1834" s="6" t="str">
        <x:v>[1.2]</x:v>
      </x:c>
      <x:c r="K1834" s="7" t="str">
        <x:v>需确认条件及分段</x:v>
      </x:c>
      <x:c r="L1834" s="6" t="str">
        <x:v>https://raw.githubusercontent.com/Mar-7th/StarRailRes/dbe8cdfcfb0bf657b9fe1cf92d5537f118ccb487/index_new/cn/character_skills.json</x:v>
      </x:c>
    </x:row>
    <x:row r="1835" ht="20" customHeight="1">
      <x:c r="A1835" s="6" t="str">
        <x:v>120901_9</x:v>
      </x:c>
      <x:c r="B1835" s="6" t="str">
        <x:v>120901</x:v>
      </x:c>
      <x:c r="C1835" s="6" t="n">
        <x:v>9</x:v>
      </x:c>
      <x:c r="D1835" s="6" t="str">
        <x:v>霜锋点寒芒</x:v>
      </x:c>
      <x:c r="E1835" s="7" t="str">
        <x:v>对指定敌方单体造成等同于彦卿130%攻击力的冰属性伤害。</x:v>
      </x:c>
      <x:c r="F1835" s="6" t="n">
        <x:v>1.3</x:v>
      </x:c>
      <x:c r="G1835" s="6" t="n">
        <x:v>0</x:v>
      </x:c>
      <x:c r="H1835" s="6" t="n">
        <x:v>0</x:v>
      </x:c>
      <x:c r="I1835" s="6" t="n">
        <x:v>0</x:v>
      </x:c>
      <x:c r="J1835" s="6" t="str">
        <x:v>[1.3]</x:v>
      </x:c>
      <x:c r="K1835" s="7" t="str">
        <x:v>需确认条件及分段</x:v>
      </x:c>
      <x:c r="L1835" s="6" t="str">
        <x:v>https://raw.githubusercontent.com/Mar-7th/StarRailRes/dbe8cdfcfb0bf657b9fe1cf92d5537f118ccb487/index_new/cn/character_skills.json</x:v>
      </x:c>
    </x:row>
    <x:row r="1836" ht="20" customHeight="1">
      <x:c r="A1836" s="6" t="str">
        <x:v>120901_10</x:v>
      </x:c>
      <x:c r="B1836" s="6" t="str">
        <x:v>120901</x:v>
      </x:c>
      <x:c r="C1836" s="6" t="n">
        <x:v>10</x:v>
      </x:c>
      <x:c r="D1836" s="6" t="str">
        <x:v>霜锋点寒芒</x:v>
      </x:c>
      <x:c r="E1836" s="7" t="str">
        <x:v>对指定敌方单体造成等同于彦卿140%攻击力的冰属性伤害。</x:v>
      </x:c>
      <x:c r="F1836" s="6" t="n">
        <x:v>1.4</x:v>
      </x:c>
      <x:c r="G1836" s="6" t="n">
        <x:v>0</x:v>
      </x:c>
      <x:c r="H1836" s="6" t="n">
        <x:v>0</x:v>
      </x:c>
      <x:c r="I1836" s="6" t="n">
        <x:v>0</x:v>
      </x:c>
      <x:c r="J1836" s="6" t="str">
        <x:v>[1.4]</x:v>
      </x:c>
      <x:c r="K1836" s="7" t="str">
        <x:v>需确认条件及分段</x:v>
      </x:c>
      <x:c r="L1836" s="6" t="str">
        <x:v>https://raw.githubusercontent.com/Mar-7th/StarRailRes/dbe8cdfcfb0bf657b9fe1cf92d5537f118ccb487/index_new/cn/character_skills.json</x:v>
      </x:c>
    </x:row>
    <x:row r="1837" ht="38" customHeight="1">
      <x:c r="A1837" s="6" t="str">
        <x:v>120902_1</x:v>
      </x:c>
      <x:c r="B1837" s="6" t="str">
        <x:v>120902</x:v>
      </x:c>
      <x:c r="C1837" s="6" t="n">
        <x:v>1</x:v>
      </x:c>
      <x:c r="D1837" s="6" t="str">
        <x:v>遥击三尺水</x:v>
      </x:c>
      <x:c r="E1837" s="7" t="str">
        <x:v>对指定敌方单体造成等同于彦卿110%攻击力的冰属性伤害，并为彦卿附加【智剑连心】，持续1回合。</x:v>
      </x:c>
      <x:c r="F1837" s="6" t="n">
        <x:v>1.1</x:v>
      </x:c>
      <x:c r="G1837" s="6" t="n">
        <x:v>0</x:v>
      </x:c>
      <x:c r="H1837" s="6" t="n">
        <x:v>0</x:v>
      </x:c>
      <x:c r="I1837" s="6" t="n">
        <x:v>0</x:v>
      </x:c>
      <x:c r="J1837" s="6" t="str">
        <x:v>[1.1]</x:v>
      </x:c>
      <x:c r="K1837" s="7" t="str">
        <x:v>需确认条件及分段</x:v>
      </x:c>
      <x:c r="L1837" s="6" t="str">
        <x:v>https://raw.githubusercontent.com/Mar-7th/StarRailRes/dbe8cdfcfb0bf657b9fe1cf92d5537f118ccb487/index_new/cn/character_skills.json</x:v>
      </x:c>
    </x:row>
    <x:row r="1838" ht="38" customHeight="1">
      <x:c r="A1838" s="6" t="str">
        <x:v>120902_2</x:v>
      </x:c>
      <x:c r="B1838" s="6" t="str">
        <x:v>120902</x:v>
      </x:c>
      <x:c r="C1838" s="6" t="n">
        <x:v>2</x:v>
      </x:c>
      <x:c r="D1838" s="6" t="str">
        <x:v>遥击三尺水</x:v>
      </x:c>
      <x:c r="E1838" s="7" t="str">
        <x:v>对指定敌方单体造成等同于彦卿121%攻击力的冰属性伤害，并为彦卿附加【智剑连心】，持续1回合。</x:v>
      </x:c>
      <x:c r="F1838" s="6" t="n">
        <x:v>1.21</x:v>
      </x:c>
      <x:c r="G1838" s="6" t="n">
        <x:v>0</x:v>
      </x:c>
      <x:c r="H1838" s="6" t="n">
        <x:v>0</x:v>
      </x:c>
      <x:c r="I1838" s="6" t="n">
        <x:v>0</x:v>
      </x:c>
      <x:c r="J1838" s="6" t="str">
        <x:v>[1.21]</x:v>
      </x:c>
      <x:c r="K1838" s="7" t="str">
        <x:v>需确认条件及分段</x:v>
      </x:c>
      <x:c r="L1838" s="6" t="str">
        <x:v>https://raw.githubusercontent.com/Mar-7th/StarRailRes/dbe8cdfcfb0bf657b9fe1cf92d5537f118ccb487/index_new/cn/character_skills.json</x:v>
      </x:c>
    </x:row>
    <x:row r="1839" ht="38" customHeight="1">
      <x:c r="A1839" s="6" t="str">
        <x:v>120902_3</x:v>
      </x:c>
      <x:c r="B1839" s="6" t="str">
        <x:v>120902</x:v>
      </x:c>
      <x:c r="C1839" s="6" t="n">
        <x:v>3</x:v>
      </x:c>
      <x:c r="D1839" s="6" t="str">
        <x:v>遥击三尺水</x:v>
      </x:c>
      <x:c r="E1839" s="7" t="str">
        <x:v>对指定敌方单体造成等同于彦卿132%攻击力的冰属性伤害，并为彦卿附加【智剑连心】，持续1回合。</x:v>
      </x:c>
      <x:c r="F1839" s="6" t="n">
        <x:v>1.32</x:v>
      </x:c>
      <x:c r="G1839" s="6" t="n">
        <x:v>0</x:v>
      </x:c>
      <x:c r="H1839" s="6" t="n">
        <x:v>0</x:v>
      </x:c>
      <x:c r="I1839" s="6" t="n">
        <x:v>0</x:v>
      </x:c>
      <x:c r="J1839" s="6" t="str">
        <x:v>[1.32]</x:v>
      </x:c>
      <x:c r="K1839" s="7" t="str">
        <x:v>需确认条件及分段</x:v>
      </x:c>
      <x:c r="L1839" s="6" t="str">
        <x:v>https://raw.githubusercontent.com/Mar-7th/StarRailRes/dbe8cdfcfb0bf657b9fe1cf92d5537f118ccb487/index_new/cn/character_skills.json</x:v>
      </x:c>
    </x:row>
    <x:row r="1840" ht="38" customHeight="1">
      <x:c r="A1840" s="6" t="str">
        <x:v>120902_4</x:v>
      </x:c>
      <x:c r="B1840" s="6" t="str">
        <x:v>120902</x:v>
      </x:c>
      <x:c r="C1840" s="6" t="n">
        <x:v>4</x:v>
      </x:c>
      <x:c r="D1840" s="6" t="str">
        <x:v>遥击三尺水</x:v>
      </x:c>
      <x:c r="E1840" s="7" t="str">
        <x:v>对指定敌方单体造成等同于彦卿143%攻击力的冰属性伤害，并为彦卿附加【智剑连心】，持续1回合。</x:v>
      </x:c>
      <x:c r="F1840" s="6" t="n">
        <x:v>1.43</x:v>
      </x:c>
      <x:c r="G1840" s="6" t="n">
        <x:v>0</x:v>
      </x:c>
      <x:c r="H1840" s="6" t="n">
        <x:v>0</x:v>
      </x:c>
      <x:c r="I1840" s="6" t="n">
        <x:v>0</x:v>
      </x:c>
      <x:c r="J1840" s="6" t="str">
        <x:v>[1.43]</x:v>
      </x:c>
      <x:c r="K1840" s="7" t="str">
        <x:v>需确认条件及分段</x:v>
      </x:c>
      <x:c r="L1840" s="6" t="str">
        <x:v>https://raw.githubusercontent.com/Mar-7th/StarRailRes/dbe8cdfcfb0bf657b9fe1cf92d5537f118ccb487/index_new/cn/character_skills.json</x:v>
      </x:c>
    </x:row>
    <x:row r="1841" ht="38" customHeight="1">
      <x:c r="A1841" s="6" t="str">
        <x:v>120902_5</x:v>
      </x:c>
      <x:c r="B1841" s="6" t="str">
        <x:v>120902</x:v>
      </x:c>
      <x:c r="C1841" s="6" t="n">
        <x:v>5</x:v>
      </x:c>
      <x:c r="D1841" s="6" t="str">
        <x:v>遥击三尺水</x:v>
      </x:c>
      <x:c r="E1841" s="7" t="str">
        <x:v>对指定敌方单体造成等同于彦卿154%攻击力的冰属性伤害，并为彦卿附加【智剑连心】，持续1回合。</x:v>
      </x:c>
      <x:c r="F1841" s="6" t="n">
        <x:v>1.54</x:v>
      </x:c>
      <x:c r="G1841" s="6" t="n">
        <x:v>0</x:v>
      </x:c>
      <x:c r="H1841" s="6" t="n">
        <x:v>0</x:v>
      </x:c>
      <x:c r="I1841" s="6" t="n">
        <x:v>0</x:v>
      </x:c>
      <x:c r="J1841" s="6" t="str">
        <x:v>[1.54]</x:v>
      </x:c>
      <x:c r="K1841" s="7" t="str">
        <x:v>需确认条件及分段</x:v>
      </x:c>
      <x:c r="L1841" s="6" t="str">
        <x:v>https://raw.githubusercontent.com/Mar-7th/StarRailRes/dbe8cdfcfb0bf657b9fe1cf92d5537f118ccb487/index_new/cn/character_skills.json</x:v>
      </x:c>
    </x:row>
    <x:row r="1842" ht="38" customHeight="1">
      <x:c r="A1842" s="6" t="str">
        <x:v>120902_6</x:v>
      </x:c>
      <x:c r="B1842" s="6" t="str">
        <x:v>120902</x:v>
      </x:c>
      <x:c r="C1842" s="6" t="n">
        <x:v>6</x:v>
      </x:c>
      <x:c r="D1842" s="6" t="str">
        <x:v>遥击三尺水</x:v>
      </x:c>
      <x:c r="E1842" s="7" t="str">
        <x:v>对指定敌方单体造成等同于彦卿165%攻击力的冰属性伤害，并为彦卿附加【智剑连心】，持续1回合。</x:v>
      </x:c>
      <x:c r="F1842" s="6" t="n">
        <x:v>1.65</x:v>
      </x:c>
      <x:c r="G1842" s="6" t="n">
        <x:v>0</x:v>
      </x:c>
      <x:c r="H1842" s="6" t="n">
        <x:v>0</x:v>
      </x:c>
      <x:c r="I1842" s="6" t="n">
        <x:v>0</x:v>
      </x:c>
      <x:c r="J1842" s="6" t="str">
        <x:v>[1.65]</x:v>
      </x:c>
      <x:c r="K1842" s="7" t="str">
        <x:v>需确认条件及分段</x:v>
      </x:c>
      <x:c r="L1842" s="6" t="str">
        <x:v>https://raw.githubusercontent.com/Mar-7th/StarRailRes/dbe8cdfcfb0bf657b9fe1cf92d5537f118ccb487/index_new/cn/character_skills.json</x:v>
      </x:c>
    </x:row>
    <x:row r="1843" ht="38" customHeight="1">
      <x:c r="A1843" s="6" t="str">
        <x:v>120902_7</x:v>
      </x:c>
      <x:c r="B1843" s="6" t="str">
        <x:v>120902</x:v>
      </x:c>
      <x:c r="C1843" s="6" t="n">
        <x:v>7</x:v>
      </x:c>
      <x:c r="D1843" s="6" t="str">
        <x:v>遥击三尺水</x:v>
      </x:c>
      <x:c r="E1843" s="7" t="str">
        <x:v>对指定敌方单体造成等同于彦卿178.75%攻击力的冰属性伤害，并为彦卿附加【智剑连心】，持续1回合。</x:v>
      </x:c>
      <x:c r="F1843" s="6" t="n">
        <x:v>1.7875</x:v>
      </x:c>
      <x:c r="G1843" s="6" t="n">
        <x:v>0</x:v>
      </x:c>
      <x:c r="H1843" s="6" t="n">
        <x:v>0</x:v>
      </x:c>
      <x:c r="I1843" s="6" t="n">
        <x:v>0</x:v>
      </x:c>
      <x:c r="J1843" s="6" t="str">
        <x:v>[1.7875]</x:v>
      </x:c>
      <x:c r="K1843" s="7" t="str">
        <x:v>需确认条件及分段</x:v>
      </x:c>
      <x:c r="L1843" s="6" t="str">
        <x:v>https://raw.githubusercontent.com/Mar-7th/StarRailRes/dbe8cdfcfb0bf657b9fe1cf92d5537f118ccb487/index_new/cn/character_skills.json</x:v>
      </x:c>
    </x:row>
    <x:row r="1844" ht="38" customHeight="1">
      <x:c r="A1844" s="6" t="str">
        <x:v>120902_8</x:v>
      </x:c>
      <x:c r="B1844" s="6" t="str">
        <x:v>120902</x:v>
      </x:c>
      <x:c r="C1844" s="6" t="n">
        <x:v>8</x:v>
      </x:c>
      <x:c r="D1844" s="6" t="str">
        <x:v>遥击三尺水</x:v>
      </x:c>
      <x:c r="E1844" s="7" t="str">
        <x:v>对指定敌方单体造成等同于彦卿192.5%攻击力的冰属性伤害，并为彦卿附加【智剑连心】，持续1回合。</x:v>
      </x:c>
      <x:c r="F1844" s="6" t="n">
        <x:v>1.925</x:v>
      </x:c>
      <x:c r="G1844" s="6" t="n">
        <x:v>0</x:v>
      </x:c>
      <x:c r="H1844" s="6" t="n">
        <x:v>0</x:v>
      </x:c>
      <x:c r="I1844" s="6" t="n">
        <x:v>0</x:v>
      </x:c>
      <x:c r="J1844" s="6" t="str">
        <x:v>[1.925]</x:v>
      </x:c>
      <x:c r="K1844" s="7" t="str">
        <x:v>需确认条件及分段</x:v>
      </x:c>
      <x:c r="L1844" s="6" t="str">
        <x:v>https://raw.githubusercontent.com/Mar-7th/StarRailRes/dbe8cdfcfb0bf657b9fe1cf92d5537f118ccb487/index_new/cn/character_skills.json</x:v>
      </x:c>
    </x:row>
    <x:row r="1845" ht="38" customHeight="1">
      <x:c r="A1845" s="6" t="str">
        <x:v>120902_9</x:v>
      </x:c>
      <x:c r="B1845" s="6" t="str">
        <x:v>120902</x:v>
      </x:c>
      <x:c r="C1845" s="6" t="n">
        <x:v>9</x:v>
      </x:c>
      <x:c r="D1845" s="6" t="str">
        <x:v>遥击三尺水</x:v>
      </x:c>
      <x:c r="E1845" s="7" t="str">
        <x:v>对指定敌方单体造成等同于彦卿206.25%攻击力的冰属性伤害，并为彦卿附加【智剑连心】，持续1回合。</x:v>
      </x:c>
      <x:c r="F1845" s="6" t="n">
        <x:v>2.0625</x:v>
      </x:c>
      <x:c r="G1845" s="6" t="n">
        <x:v>0</x:v>
      </x:c>
      <x:c r="H1845" s="6" t="n">
        <x:v>0</x:v>
      </x:c>
      <x:c r="I1845" s="6" t="n">
        <x:v>0</x:v>
      </x:c>
      <x:c r="J1845" s="6" t="str">
        <x:v>[2.0625]</x:v>
      </x:c>
      <x:c r="K1845" s="7" t="str">
        <x:v>需确认条件及分段</x:v>
      </x:c>
      <x:c r="L1845" s="6" t="str">
        <x:v>https://raw.githubusercontent.com/Mar-7th/StarRailRes/dbe8cdfcfb0bf657b9fe1cf92d5537f118ccb487/index_new/cn/character_skills.json</x:v>
      </x:c>
    </x:row>
    <x:row r="1846" ht="38" customHeight="1">
      <x:c r="A1846" s="6" t="str">
        <x:v>120902_10</x:v>
      </x:c>
      <x:c r="B1846" s="6" t="str">
        <x:v>120902</x:v>
      </x:c>
      <x:c r="C1846" s="6" t="n">
        <x:v>10</x:v>
      </x:c>
      <x:c r="D1846" s="6" t="str">
        <x:v>遥击三尺水</x:v>
      </x:c>
      <x:c r="E1846" s="7" t="str">
        <x:v>对指定敌方单体造成等同于彦卿220%攻击力的冰属性伤害，并为彦卿附加【智剑连心】，持续1回合。</x:v>
      </x:c>
      <x:c r="F1846" s="6" t="n">
        <x:v>2.2</x:v>
      </x:c>
      <x:c r="G1846" s="6" t="n">
        <x:v>0</x:v>
      </x:c>
      <x:c r="H1846" s="6" t="n">
        <x:v>0</x:v>
      </x:c>
      <x:c r="I1846" s="6" t="n">
        <x:v>0</x:v>
      </x:c>
      <x:c r="J1846" s="6" t="str">
        <x:v>[2.2]</x:v>
      </x:c>
      <x:c r="K1846" s="7" t="str">
        <x:v>需确认条件及分段</x:v>
      </x:c>
      <x:c r="L1846" s="6" t="str">
        <x:v>https://raw.githubusercontent.com/Mar-7th/StarRailRes/dbe8cdfcfb0bf657b9fe1cf92d5537f118ccb487/index_new/cn/character_skills.json</x:v>
      </x:c>
    </x:row>
    <x:row r="1847" ht="38" customHeight="1">
      <x:c r="A1847" s="6" t="str">
        <x:v>120902_11</x:v>
      </x:c>
      <x:c r="B1847" s="6" t="str">
        <x:v>120902</x:v>
      </x:c>
      <x:c r="C1847" s="6" t="n">
        <x:v>11</x:v>
      </x:c>
      <x:c r="D1847" s="6" t="str">
        <x:v>遥击三尺水</x:v>
      </x:c>
      <x:c r="E1847" s="7" t="str">
        <x:v>对指定敌方单体造成等同于彦卿231%攻击力的冰属性伤害，并为彦卿附加【智剑连心】，持续1回合。</x:v>
      </x:c>
      <x:c r="F1847" s="6" t="n">
        <x:v>2.31</x:v>
      </x:c>
      <x:c r="G1847" s="6" t="n">
        <x:v>0</x:v>
      </x:c>
      <x:c r="H1847" s="6" t="n">
        <x:v>0</x:v>
      </x:c>
      <x:c r="I1847" s="6" t="n">
        <x:v>0</x:v>
      </x:c>
      <x:c r="J1847" s="6" t="str">
        <x:v>[2.31]</x:v>
      </x:c>
      <x:c r="K1847" s="7" t="str">
        <x:v>需确认条件及分段</x:v>
      </x:c>
      <x:c r="L1847" s="6" t="str">
        <x:v>https://raw.githubusercontent.com/Mar-7th/StarRailRes/dbe8cdfcfb0bf657b9fe1cf92d5537f118ccb487/index_new/cn/character_skills.json</x:v>
      </x:c>
    </x:row>
    <x:row r="1848" ht="38" customHeight="1">
      <x:c r="A1848" s="6" t="str">
        <x:v>120902_12</x:v>
      </x:c>
      <x:c r="B1848" s="6" t="str">
        <x:v>120902</x:v>
      </x:c>
      <x:c r="C1848" s="6" t="n">
        <x:v>12</x:v>
      </x:c>
      <x:c r="D1848" s="6" t="str">
        <x:v>遥击三尺水</x:v>
      </x:c>
      <x:c r="E1848" s="7" t="str">
        <x:v>对指定敌方单体造成等同于彦卿242%攻击力的冰属性伤害，并为彦卿附加【智剑连心】，持续1回合。</x:v>
      </x:c>
      <x:c r="F1848" s="6" t="n">
        <x:v>2.42</x:v>
      </x:c>
      <x:c r="G1848" s="6" t="n">
        <x:v>0</x:v>
      </x:c>
      <x:c r="H1848" s="6" t="n">
        <x:v>0</x:v>
      </x:c>
      <x:c r="I1848" s="6" t="n">
        <x:v>0</x:v>
      </x:c>
      <x:c r="J1848" s="6" t="str">
        <x:v>[2.42]</x:v>
      </x:c>
      <x:c r="K1848" s="7" t="str">
        <x:v>需确认条件及分段</x:v>
      </x:c>
      <x:c r="L1848" s="6" t="str">
        <x:v>https://raw.githubusercontent.com/Mar-7th/StarRailRes/dbe8cdfcfb0bf657b9fe1cf92d5537f118ccb487/index_new/cn/character_skills.json</x:v>
      </x:c>
    </x:row>
    <x:row r="1849" ht="38" customHeight="1">
      <x:c r="A1849" s="6" t="str">
        <x:v>120902_13</x:v>
      </x:c>
      <x:c r="B1849" s="6" t="str">
        <x:v>120902</x:v>
      </x:c>
      <x:c r="C1849" s="6" t="n">
        <x:v>13</x:v>
      </x:c>
      <x:c r="D1849" s="6" t="str">
        <x:v>遥击三尺水</x:v>
      </x:c>
      <x:c r="E1849" s="7" t="str">
        <x:v>对指定敌方单体造成等同于彦卿253%攻击力的冰属性伤害，并为彦卿附加【智剑连心】，持续1回合。</x:v>
      </x:c>
      <x:c r="F1849" s="6" t="n">
        <x:v>2.53</x:v>
      </x:c>
      <x:c r="G1849" s="6" t="n">
        <x:v>0</x:v>
      </x:c>
      <x:c r="H1849" s="6" t="n">
        <x:v>0</x:v>
      </x:c>
      <x:c r="I1849" s="6" t="n">
        <x:v>0</x:v>
      </x:c>
      <x:c r="J1849" s="6" t="str">
        <x:v>[2.53]</x:v>
      </x:c>
      <x:c r="K1849" s="7" t="str">
        <x:v>需确认条件及分段</x:v>
      </x:c>
      <x:c r="L1849" s="6" t="str">
        <x:v>https://raw.githubusercontent.com/Mar-7th/StarRailRes/dbe8cdfcfb0bf657b9fe1cf92d5537f118ccb487/index_new/cn/character_skills.json</x:v>
      </x:c>
    </x:row>
    <x:row r="1850" ht="38" customHeight="1">
      <x:c r="A1850" s="6" t="str">
        <x:v>120902_14</x:v>
      </x:c>
      <x:c r="B1850" s="6" t="str">
        <x:v>120902</x:v>
      </x:c>
      <x:c r="C1850" s="6" t="n">
        <x:v>14</x:v>
      </x:c>
      <x:c r="D1850" s="6" t="str">
        <x:v>遥击三尺水</x:v>
      </x:c>
      <x:c r="E1850" s="7" t="str">
        <x:v>对指定敌方单体造成等同于彦卿264%攻击力的冰属性伤害，并为彦卿附加【智剑连心】，持续1回合。</x:v>
      </x:c>
      <x:c r="F1850" s="6" t="n">
        <x:v>2.64</x:v>
      </x:c>
      <x:c r="G1850" s="6" t="n">
        <x:v>0</x:v>
      </x:c>
      <x:c r="H1850" s="6" t="n">
        <x:v>0</x:v>
      </x:c>
      <x:c r="I1850" s="6" t="n">
        <x:v>0</x:v>
      </x:c>
      <x:c r="J1850" s="6" t="str">
        <x:v>[2.64]</x:v>
      </x:c>
      <x:c r="K1850" s="7" t="str">
        <x:v>需确认条件及分段</x:v>
      </x:c>
      <x:c r="L1850" s="6" t="str">
        <x:v>https://raw.githubusercontent.com/Mar-7th/StarRailRes/dbe8cdfcfb0bf657b9fe1cf92d5537f118ccb487/index_new/cn/character_skills.json</x:v>
      </x:c>
    </x:row>
    <x:row r="1851" ht="38" customHeight="1">
      <x:c r="A1851" s="6" t="str">
        <x:v>120902_15</x:v>
      </x:c>
      <x:c r="B1851" s="6" t="str">
        <x:v>120902</x:v>
      </x:c>
      <x:c r="C1851" s="6" t="n">
        <x:v>15</x:v>
      </x:c>
      <x:c r="D1851" s="6" t="str">
        <x:v>遥击三尺水</x:v>
      </x:c>
      <x:c r="E1851" s="7" t="str">
        <x:v>对指定敌方单体造成等同于彦卿275%攻击力的冰属性伤害，并为彦卿附加【智剑连心】，持续1回合。</x:v>
      </x:c>
      <x:c r="F1851" s="6" t="n">
        <x:v>2.75</x:v>
      </x:c>
      <x:c r="G1851" s="6" t="n">
        <x:v>0</x:v>
      </x:c>
      <x:c r="H1851" s="6" t="n">
        <x:v>0</x:v>
      </x:c>
      <x:c r="I1851" s="6" t="n">
        <x:v>0</x:v>
      </x:c>
      <x:c r="J1851" s="6" t="str">
        <x:v>[2.75]</x:v>
      </x:c>
      <x:c r="K1851" s="7" t="str">
        <x:v>需确认条件及分段</x:v>
      </x:c>
      <x:c r="L1851" s="6" t="str">
        <x:v>https://raw.githubusercontent.com/Mar-7th/StarRailRes/dbe8cdfcfb0bf657b9fe1cf92d5537f118ccb487/index_new/cn/character_skills.json</x:v>
      </x:c>
    </x:row>
    <x:row r="1852" ht="38" customHeight="1">
      <x:c r="A1852" s="6" t="str">
        <x:v>120903_1</x:v>
      </x:c>
      <x:c r="B1852" s="6" t="str">
        <x:v>120903</x:v>
      </x:c>
      <x:c r="C1852" s="6" t="n">
        <x:v>1</x:v>
      </x:c>
      <x:c r="D1852" s="6" t="str">
        <x:v>快雨燕相逐</x:v>
      </x:c>
      <x:c r="E1852" s="7" t="str">
        <x:v>提高自身60%暴击率，若彦卿处于【智剑连心】效果，则使其暴击伤害额外提高30%，增益效果持续1回合。随后对指定敌方单体造成等同于彦卿210%攻击力的冰属性伤害。</x:v>
      </x:c>
      <x:c r="F1852" s="6" t="n">
        <x:v>0</x:v>
      </x:c>
      <x:c r="G1852" s="6" t="n">
        <x:v>0</x:v>
      </x:c>
      <x:c r="H1852" s="6" t="n">
        <x:v>0</x:v>
      </x:c>
      <x:c r="I1852" s="6" t="n">
        <x:v>0</x:v>
      </x:c>
      <x:c r="J1852" s="6" t="str">
        <x:v>[0.6, 0.3, 2.1]</x:v>
      </x:c>
      <x:c r="K1852" s="7" t="str">
        <x:v>无首段伤害倍率，请覆盖或设为辅助技能</x:v>
      </x:c>
      <x:c r="L1852" s="6" t="str">
        <x:v>https://raw.githubusercontent.com/Mar-7th/StarRailRes/dbe8cdfcfb0bf657b9fe1cf92d5537f118ccb487/index_new/cn/character_skills.json</x:v>
      </x:c>
    </x:row>
    <x:row r="1853" ht="38" customHeight="1">
      <x:c r="A1853" s="6" t="str">
        <x:v>120903_2</x:v>
      </x:c>
      <x:c r="B1853" s="6" t="str">
        <x:v>120903</x:v>
      </x:c>
      <x:c r="C1853" s="6" t="n">
        <x:v>2</x:v>
      </x:c>
      <x:c r="D1853" s="6" t="str">
        <x:v>快雨燕相逐</x:v>
      </x:c>
      <x:c r="E1853" s="7" t="str">
        <x:v>提高自身60%暴击率，若彦卿处于【智剑连心】效果，则使其暴击伤害额外提高32%，增益效果持续1回合。随后对指定敌方单体造成等同于彦卿224%攻击力的冰属性伤害。</x:v>
      </x:c>
      <x:c r="F1853" s="6" t="n">
        <x:v>0</x:v>
      </x:c>
      <x:c r="G1853" s="6" t="n">
        <x:v>0</x:v>
      </x:c>
      <x:c r="H1853" s="6" t="n">
        <x:v>0</x:v>
      </x:c>
      <x:c r="I1853" s="6" t="n">
        <x:v>0</x:v>
      </x:c>
      <x:c r="J1853" s="6" t="str">
        <x:v>[0.6, 0.32, 2.24]</x:v>
      </x:c>
      <x:c r="K1853" s="7" t="str">
        <x:v>无首段伤害倍率，请覆盖或设为辅助技能</x:v>
      </x:c>
      <x:c r="L1853" s="6" t="str">
        <x:v>https://raw.githubusercontent.com/Mar-7th/StarRailRes/dbe8cdfcfb0bf657b9fe1cf92d5537f118ccb487/index_new/cn/character_skills.json</x:v>
      </x:c>
    </x:row>
    <x:row r="1854" ht="38" customHeight="1">
      <x:c r="A1854" s="6" t="str">
        <x:v>120903_3</x:v>
      </x:c>
      <x:c r="B1854" s="6" t="str">
        <x:v>120903</x:v>
      </x:c>
      <x:c r="C1854" s="6" t="n">
        <x:v>3</x:v>
      </x:c>
      <x:c r="D1854" s="6" t="str">
        <x:v>快雨燕相逐</x:v>
      </x:c>
      <x:c r="E1854" s="7" t="str">
        <x:v>提高自身60%暴击率，若彦卿处于【智剑连心】效果，则使其暴击伤害额外提高34%，增益效果持续1回合。随后对指定敌方单体造成等同于彦卿238%攻击力的冰属性伤害。</x:v>
      </x:c>
      <x:c r="F1854" s="6" t="n">
        <x:v>0</x:v>
      </x:c>
      <x:c r="G1854" s="6" t="n">
        <x:v>0</x:v>
      </x:c>
      <x:c r="H1854" s="6" t="n">
        <x:v>0</x:v>
      </x:c>
      <x:c r="I1854" s="6" t="n">
        <x:v>0</x:v>
      </x:c>
      <x:c r="J1854" s="6" t="str">
        <x:v>[0.6, 0.34, 2.38]</x:v>
      </x:c>
      <x:c r="K1854" s="7" t="str">
        <x:v>无首段伤害倍率，请覆盖或设为辅助技能</x:v>
      </x:c>
      <x:c r="L1854" s="6" t="str">
        <x:v>https://raw.githubusercontent.com/Mar-7th/StarRailRes/dbe8cdfcfb0bf657b9fe1cf92d5537f118ccb487/index_new/cn/character_skills.json</x:v>
      </x:c>
    </x:row>
    <x:row r="1855" ht="38" customHeight="1">
      <x:c r="A1855" s="6" t="str">
        <x:v>120903_4</x:v>
      </x:c>
      <x:c r="B1855" s="6" t="str">
        <x:v>120903</x:v>
      </x:c>
      <x:c r="C1855" s="6" t="n">
        <x:v>4</x:v>
      </x:c>
      <x:c r="D1855" s="6" t="str">
        <x:v>快雨燕相逐</x:v>
      </x:c>
      <x:c r="E1855" s="7" t="str">
        <x:v>提高自身60%暴击率，若彦卿处于【智剑连心】效果，则使其暴击伤害额外提高36%，增益效果持续1回合。随后对指定敌方单体造成等同于彦卿252%攻击力的冰属性伤害。</x:v>
      </x:c>
      <x:c r="F1855" s="6" t="n">
        <x:v>0</x:v>
      </x:c>
      <x:c r="G1855" s="6" t="n">
        <x:v>0</x:v>
      </x:c>
      <x:c r="H1855" s="6" t="n">
        <x:v>0</x:v>
      </x:c>
      <x:c r="I1855" s="6" t="n">
        <x:v>0</x:v>
      </x:c>
      <x:c r="J1855" s="6" t="str">
        <x:v>[0.6, 0.36, 2.52]</x:v>
      </x:c>
      <x:c r="K1855" s="7" t="str">
        <x:v>无首段伤害倍率，请覆盖或设为辅助技能</x:v>
      </x:c>
      <x:c r="L1855" s="6" t="str">
        <x:v>https://raw.githubusercontent.com/Mar-7th/StarRailRes/dbe8cdfcfb0bf657b9fe1cf92d5537f118ccb487/index_new/cn/character_skills.json</x:v>
      </x:c>
    </x:row>
    <x:row r="1856" ht="38" customHeight="1">
      <x:c r="A1856" s="6" t="str">
        <x:v>120903_5</x:v>
      </x:c>
      <x:c r="B1856" s="6" t="str">
        <x:v>120903</x:v>
      </x:c>
      <x:c r="C1856" s="6" t="n">
        <x:v>5</x:v>
      </x:c>
      <x:c r="D1856" s="6" t="str">
        <x:v>快雨燕相逐</x:v>
      </x:c>
      <x:c r="E1856" s="7" t="str">
        <x:v>提高自身60%暴击率，若彦卿处于【智剑连心】效果，则使其暴击伤害额外提高38%，增益效果持续1回合。随后对指定敌方单体造成等同于彦卿266%攻击力的冰属性伤害。</x:v>
      </x:c>
      <x:c r="F1856" s="6" t="n">
        <x:v>0</x:v>
      </x:c>
      <x:c r="G1856" s="6" t="n">
        <x:v>0</x:v>
      </x:c>
      <x:c r="H1856" s="6" t="n">
        <x:v>0</x:v>
      </x:c>
      <x:c r="I1856" s="6" t="n">
        <x:v>0</x:v>
      </x:c>
      <x:c r="J1856" s="6" t="str">
        <x:v>[0.6, 0.38, 2.66]</x:v>
      </x:c>
      <x:c r="K1856" s="7" t="str">
        <x:v>无首段伤害倍率，请覆盖或设为辅助技能</x:v>
      </x:c>
      <x:c r="L1856" s="6" t="str">
        <x:v>https://raw.githubusercontent.com/Mar-7th/StarRailRes/dbe8cdfcfb0bf657b9fe1cf92d5537f118ccb487/index_new/cn/character_skills.json</x:v>
      </x:c>
    </x:row>
    <x:row r="1857" ht="38" customHeight="1">
      <x:c r="A1857" s="6" t="str">
        <x:v>120903_6</x:v>
      </x:c>
      <x:c r="B1857" s="6" t="str">
        <x:v>120903</x:v>
      </x:c>
      <x:c r="C1857" s="6" t="n">
        <x:v>6</x:v>
      </x:c>
      <x:c r="D1857" s="6" t="str">
        <x:v>快雨燕相逐</x:v>
      </x:c>
      <x:c r="E1857" s="7" t="str">
        <x:v>提高自身60%暴击率，若彦卿处于【智剑连心】效果，则使其暴击伤害额外提高40%，增益效果持续1回合。随后对指定敌方单体造成等同于彦卿280%攻击力的冰属性伤害。</x:v>
      </x:c>
      <x:c r="F1857" s="6" t="n">
        <x:v>0</x:v>
      </x:c>
      <x:c r="G1857" s="6" t="n">
        <x:v>0</x:v>
      </x:c>
      <x:c r="H1857" s="6" t="n">
        <x:v>0</x:v>
      </x:c>
      <x:c r="I1857" s="6" t="n">
        <x:v>0</x:v>
      </x:c>
      <x:c r="J1857" s="6" t="str">
        <x:v>[0.6, 0.4, 2.8]</x:v>
      </x:c>
      <x:c r="K1857" s="7" t="str">
        <x:v>无首段伤害倍率，请覆盖或设为辅助技能</x:v>
      </x:c>
      <x:c r="L1857" s="6" t="str">
        <x:v>https://raw.githubusercontent.com/Mar-7th/StarRailRes/dbe8cdfcfb0bf657b9fe1cf92d5537f118ccb487/index_new/cn/character_skills.json</x:v>
      </x:c>
    </x:row>
    <x:row r="1858" ht="38" customHeight="1">
      <x:c r="A1858" s="6" t="str">
        <x:v>120903_7</x:v>
      </x:c>
      <x:c r="B1858" s="6" t="str">
        <x:v>120903</x:v>
      </x:c>
      <x:c r="C1858" s="6" t="n">
        <x:v>7</x:v>
      </x:c>
      <x:c r="D1858" s="6" t="str">
        <x:v>快雨燕相逐</x:v>
      </x:c>
      <x:c r="E1858" s="7" t="str">
        <x:v>提高自身60%暴击率，若彦卿处于【智剑连心】效果，则使其暴击伤害额外提高42.5%，增益效果持续1回合。随后对指定敌方单体造成等同于彦卿297.5%攻击力的冰属性伤害。</x:v>
      </x:c>
      <x:c r="F1858" s="6" t="n">
        <x:v>0</x:v>
      </x:c>
      <x:c r="G1858" s="6" t="n">
        <x:v>0</x:v>
      </x:c>
      <x:c r="H1858" s="6" t="n">
        <x:v>0</x:v>
      </x:c>
      <x:c r="I1858" s="6" t="n">
        <x:v>0</x:v>
      </x:c>
      <x:c r="J1858" s="6" t="str">
        <x:v>[0.6, 0.425, 2.975]</x:v>
      </x:c>
      <x:c r="K1858" s="7" t="str">
        <x:v>无首段伤害倍率，请覆盖或设为辅助技能</x:v>
      </x:c>
      <x:c r="L1858" s="6" t="str">
        <x:v>https://raw.githubusercontent.com/Mar-7th/StarRailRes/dbe8cdfcfb0bf657b9fe1cf92d5537f118ccb487/index_new/cn/character_skills.json</x:v>
      </x:c>
    </x:row>
    <x:row r="1859" ht="38" customHeight="1">
      <x:c r="A1859" s="6" t="str">
        <x:v>120903_8</x:v>
      </x:c>
      <x:c r="B1859" s="6" t="str">
        <x:v>120903</x:v>
      </x:c>
      <x:c r="C1859" s="6" t="n">
        <x:v>8</x:v>
      </x:c>
      <x:c r="D1859" s="6" t="str">
        <x:v>快雨燕相逐</x:v>
      </x:c>
      <x:c r="E1859" s="7" t="str">
        <x:v>提高自身60%暴击率，若彦卿处于【智剑连心】效果，则使其暴击伤害额外提高45%，增益效果持续1回合。随后对指定敌方单体造成等同于彦卿315%攻击力的冰属性伤害。</x:v>
      </x:c>
      <x:c r="F1859" s="6" t="n">
        <x:v>0</x:v>
      </x:c>
      <x:c r="G1859" s="6" t="n">
        <x:v>0</x:v>
      </x:c>
      <x:c r="H1859" s="6" t="n">
        <x:v>0</x:v>
      </x:c>
      <x:c r="I1859" s="6" t="n">
        <x:v>0</x:v>
      </x:c>
      <x:c r="J1859" s="6" t="str">
        <x:v>[0.6, 0.45, 3.15]</x:v>
      </x:c>
      <x:c r="K1859" s="7" t="str">
        <x:v>无首段伤害倍率，请覆盖或设为辅助技能</x:v>
      </x:c>
      <x:c r="L1859" s="6" t="str">
        <x:v>https://raw.githubusercontent.com/Mar-7th/StarRailRes/dbe8cdfcfb0bf657b9fe1cf92d5537f118ccb487/index_new/cn/character_skills.json</x:v>
      </x:c>
    </x:row>
    <x:row r="1860" ht="38" customHeight="1">
      <x:c r="A1860" s="6" t="str">
        <x:v>120903_9</x:v>
      </x:c>
      <x:c r="B1860" s="6" t="str">
        <x:v>120903</x:v>
      </x:c>
      <x:c r="C1860" s="6" t="n">
        <x:v>9</x:v>
      </x:c>
      <x:c r="D1860" s="6" t="str">
        <x:v>快雨燕相逐</x:v>
      </x:c>
      <x:c r="E1860" s="7" t="str">
        <x:v>提高自身60%暴击率，若彦卿处于【智剑连心】效果，则使其暴击伤害额外提高47.5%，增益效果持续1回合。随后对指定敌方单体造成等同于彦卿332.5%攻击力的冰属性伤害。</x:v>
      </x:c>
      <x:c r="F1860" s="6" t="n">
        <x:v>0</x:v>
      </x:c>
      <x:c r="G1860" s="6" t="n">
        <x:v>0</x:v>
      </x:c>
      <x:c r="H1860" s="6" t="n">
        <x:v>0</x:v>
      </x:c>
      <x:c r="I1860" s="6" t="n">
        <x:v>0</x:v>
      </x:c>
      <x:c r="J1860" s="6" t="str">
        <x:v>[0.6, 0.475, 3.325]</x:v>
      </x:c>
      <x:c r="K1860" s="7" t="str">
        <x:v>无首段伤害倍率，请覆盖或设为辅助技能</x:v>
      </x:c>
      <x:c r="L1860" s="6" t="str">
        <x:v>https://raw.githubusercontent.com/Mar-7th/StarRailRes/dbe8cdfcfb0bf657b9fe1cf92d5537f118ccb487/index_new/cn/character_skills.json</x:v>
      </x:c>
    </x:row>
    <x:row r="1861" ht="38" customHeight="1">
      <x:c r="A1861" s="6" t="str">
        <x:v>120903_10</x:v>
      </x:c>
      <x:c r="B1861" s="6" t="str">
        <x:v>120903</x:v>
      </x:c>
      <x:c r="C1861" s="6" t="n">
        <x:v>10</x:v>
      </x:c>
      <x:c r="D1861" s="6" t="str">
        <x:v>快雨燕相逐</x:v>
      </x:c>
      <x:c r="E1861" s="7" t="str">
        <x:v>提高自身60%暴击率，若彦卿处于【智剑连心】效果，则使其暴击伤害额外提高50%，增益效果持续1回合。随后对指定敌方单体造成等同于彦卿350%攻击力的冰属性伤害。</x:v>
      </x:c>
      <x:c r="F1861" s="6" t="n">
        <x:v>0</x:v>
      </x:c>
      <x:c r="G1861" s="6" t="n">
        <x:v>0</x:v>
      </x:c>
      <x:c r="H1861" s="6" t="n">
        <x:v>0</x:v>
      </x:c>
      <x:c r="I1861" s="6" t="n">
        <x:v>0</x:v>
      </x:c>
      <x:c r="J1861" s="6" t="str">
        <x:v>[0.6, 0.5, 3.5]</x:v>
      </x:c>
      <x:c r="K1861" s="7" t="str">
        <x:v>无首段伤害倍率，请覆盖或设为辅助技能</x:v>
      </x:c>
      <x:c r="L1861" s="6" t="str">
        <x:v>https://raw.githubusercontent.com/Mar-7th/StarRailRes/dbe8cdfcfb0bf657b9fe1cf92d5537f118ccb487/index_new/cn/character_skills.json</x:v>
      </x:c>
    </x:row>
    <x:row r="1862" ht="38" customHeight="1">
      <x:c r="A1862" s="6" t="str">
        <x:v>120903_11</x:v>
      </x:c>
      <x:c r="B1862" s="6" t="str">
        <x:v>120903</x:v>
      </x:c>
      <x:c r="C1862" s="6" t="n">
        <x:v>11</x:v>
      </x:c>
      <x:c r="D1862" s="6" t="str">
        <x:v>快雨燕相逐</x:v>
      </x:c>
      <x:c r="E1862" s="7" t="str">
        <x:v>提高自身60%暴击率，若彦卿处于【智剑连心】效果，则使其暴击伤害额外提高52%，增益效果持续1回合。随后对指定敌方单体造成等同于彦卿364%攻击力的冰属性伤害。</x:v>
      </x:c>
      <x:c r="F1862" s="6" t="n">
        <x:v>0</x:v>
      </x:c>
      <x:c r="G1862" s="6" t="n">
        <x:v>0</x:v>
      </x:c>
      <x:c r="H1862" s="6" t="n">
        <x:v>0</x:v>
      </x:c>
      <x:c r="I1862" s="6" t="n">
        <x:v>0</x:v>
      </x:c>
      <x:c r="J1862" s="6" t="str">
        <x:v>[0.6, 0.52, 3.64]</x:v>
      </x:c>
      <x:c r="K1862" s="7" t="str">
        <x:v>无首段伤害倍率，请覆盖或设为辅助技能</x:v>
      </x:c>
      <x:c r="L1862" s="6" t="str">
        <x:v>https://raw.githubusercontent.com/Mar-7th/StarRailRes/dbe8cdfcfb0bf657b9fe1cf92d5537f118ccb487/index_new/cn/character_skills.json</x:v>
      </x:c>
    </x:row>
    <x:row r="1863" ht="38" customHeight="1">
      <x:c r="A1863" s="6" t="str">
        <x:v>120903_12</x:v>
      </x:c>
      <x:c r="B1863" s="6" t="str">
        <x:v>120903</x:v>
      </x:c>
      <x:c r="C1863" s="6" t="n">
        <x:v>12</x:v>
      </x:c>
      <x:c r="D1863" s="6" t="str">
        <x:v>快雨燕相逐</x:v>
      </x:c>
      <x:c r="E1863" s="7" t="str">
        <x:v>提高自身60%暴击率，若彦卿处于【智剑连心】效果，则使其暴击伤害额外提高54%，增益效果持续1回合。随后对指定敌方单体造成等同于彦卿378%攻击力的冰属性伤害。</x:v>
      </x:c>
      <x:c r="F1863" s="6" t="n">
        <x:v>0</x:v>
      </x:c>
      <x:c r="G1863" s="6" t="n">
        <x:v>0</x:v>
      </x:c>
      <x:c r="H1863" s="6" t="n">
        <x:v>0</x:v>
      </x:c>
      <x:c r="I1863" s="6" t="n">
        <x:v>0</x:v>
      </x:c>
      <x:c r="J1863" s="6" t="str">
        <x:v>[0.6, 0.54, 3.78]</x:v>
      </x:c>
      <x:c r="K1863" s="7" t="str">
        <x:v>无首段伤害倍率，请覆盖或设为辅助技能</x:v>
      </x:c>
      <x:c r="L1863" s="6" t="str">
        <x:v>https://raw.githubusercontent.com/Mar-7th/StarRailRes/dbe8cdfcfb0bf657b9fe1cf92d5537f118ccb487/index_new/cn/character_skills.json</x:v>
      </x:c>
    </x:row>
    <x:row r="1864" ht="38" customHeight="1">
      <x:c r="A1864" s="6" t="str">
        <x:v>120903_13</x:v>
      </x:c>
      <x:c r="B1864" s="6" t="str">
        <x:v>120903</x:v>
      </x:c>
      <x:c r="C1864" s="6" t="n">
        <x:v>13</x:v>
      </x:c>
      <x:c r="D1864" s="6" t="str">
        <x:v>快雨燕相逐</x:v>
      </x:c>
      <x:c r="E1864" s="7" t="str">
        <x:v>提高自身60%暴击率，若彦卿处于【智剑连心】效果，则使其暴击伤害额外提高56%，增益效果持续1回合。随后对指定敌方单体造成等同于彦卿392%攻击力的冰属性伤害。</x:v>
      </x:c>
      <x:c r="F1864" s="6" t="n">
        <x:v>0</x:v>
      </x:c>
      <x:c r="G1864" s="6" t="n">
        <x:v>0</x:v>
      </x:c>
      <x:c r="H1864" s="6" t="n">
        <x:v>0</x:v>
      </x:c>
      <x:c r="I1864" s="6" t="n">
        <x:v>0</x:v>
      </x:c>
      <x:c r="J1864" s="6" t="str">
        <x:v>[0.6, 0.56, 3.92]</x:v>
      </x:c>
      <x:c r="K1864" s="7" t="str">
        <x:v>无首段伤害倍率，请覆盖或设为辅助技能</x:v>
      </x:c>
      <x:c r="L1864" s="6" t="str">
        <x:v>https://raw.githubusercontent.com/Mar-7th/StarRailRes/dbe8cdfcfb0bf657b9fe1cf92d5537f118ccb487/index_new/cn/character_skills.json</x:v>
      </x:c>
    </x:row>
    <x:row r="1865" ht="38" customHeight="1">
      <x:c r="A1865" s="6" t="str">
        <x:v>120903_14</x:v>
      </x:c>
      <x:c r="B1865" s="6" t="str">
        <x:v>120903</x:v>
      </x:c>
      <x:c r="C1865" s="6" t="n">
        <x:v>14</x:v>
      </x:c>
      <x:c r="D1865" s="6" t="str">
        <x:v>快雨燕相逐</x:v>
      </x:c>
      <x:c r="E1865" s="7" t="str">
        <x:v>提高自身60%暴击率，若彦卿处于【智剑连心】效果，则使其暴击伤害额外提高58%，增益效果持续1回合。随后对指定敌方单体造成等同于彦卿406%攻击力的冰属性伤害。</x:v>
      </x:c>
      <x:c r="F1865" s="6" t="n">
        <x:v>0</x:v>
      </x:c>
      <x:c r="G1865" s="6" t="n">
        <x:v>0</x:v>
      </x:c>
      <x:c r="H1865" s="6" t="n">
        <x:v>0</x:v>
      </x:c>
      <x:c r="I1865" s="6" t="n">
        <x:v>0</x:v>
      </x:c>
      <x:c r="J1865" s="6" t="str">
        <x:v>[0.6, 0.58, 4.06]</x:v>
      </x:c>
      <x:c r="K1865" s="7" t="str">
        <x:v>无首段伤害倍率，请覆盖或设为辅助技能</x:v>
      </x:c>
      <x:c r="L1865" s="6" t="str">
        <x:v>https://raw.githubusercontent.com/Mar-7th/StarRailRes/dbe8cdfcfb0bf657b9fe1cf92d5537f118ccb487/index_new/cn/character_skills.json</x:v>
      </x:c>
    </x:row>
    <x:row r="1866" ht="38" customHeight="1">
      <x:c r="A1866" s="6" t="str">
        <x:v>120903_15</x:v>
      </x:c>
      <x:c r="B1866" s="6" t="str">
        <x:v>120903</x:v>
      </x:c>
      <x:c r="C1866" s="6" t="n">
        <x:v>15</x:v>
      </x:c>
      <x:c r="D1866" s="6" t="str">
        <x:v>快雨燕相逐</x:v>
      </x:c>
      <x:c r="E1866" s="7" t="str">
        <x:v>提高自身60%暴击率，若彦卿处于【智剑连心】效果，则使其暴击伤害额外提高60%，增益效果持续1回合。随后对指定敌方单体造成等同于彦卿420%攻击力的冰属性伤害。</x:v>
      </x:c>
      <x:c r="F1866" s="6" t="n">
        <x:v>0</x:v>
      </x:c>
      <x:c r="G1866" s="6" t="n">
        <x:v>0</x:v>
      </x:c>
      <x:c r="H1866" s="6" t="n">
        <x:v>0</x:v>
      </x:c>
      <x:c r="I1866" s="6" t="n">
        <x:v>0</x:v>
      </x:c>
      <x:c r="J1866" s="6" t="str">
        <x:v>[0.6, 0.6, 4.2]</x:v>
      </x:c>
      <x:c r="K1866" s="7" t="str">
        <x:v>无首段伤害倍率，请覆盖或设为辅助技能</x:v>
      </x:c>
      <x:c r="L1866" s="6" t="str">
        <x:v>https://raw.githubusercontent.com/Mar-7th/StarRailRes/dbe8cdfcfb0bf657b9fe1cf92d5537f118ccb487/index_new/cn/character_skills.json</x:v>
      </x:c>
    </x:row>
    <x:row r="1867" ht="83" customHeight="1">
      <x:c r="A1867" s="6" t="str">
        <x:v>120904_1</x:v>
      </x:c>
      <x:c r="B1867" s="6" t="str">
        <x:v>120904</x:v>
      </x:c>
      <x:c r="C1867" s="6" t="n">
        <x:v>1</x:v>
      </x:c>
      <x:c r="D1867" s="6" t="str">
        <x:v>呼剑如影</x:v>
      </x:c>
      <x:c r="E1867" s="7" t="str">
        <x:v>彦卿处于【智剑连心】效果时，受到攻击的概率降低，并为自身提高15%暴击率和15%暴击伤害。对敌方目标施放攻击后，有50%的固定概率发动追加攻击，对目标造成等同于彦卿25%攻击力的冰属性伤害，并有65%的基础概率使其陷入冻结状态，持续1回合。
冻结状态下，敌方目标不能行动，同时每回合开始时受到等同于彦卿25%攻击力的冰属性附加伤害。
当彦卿受到伤害后，【智剑连心】将会消失。</x:v>
      </x:c>
      <x:c r="F1867" s="6" t="n">
        <x:v>0</x:v>
      </x:c>
      <x:c r="G1867" s="6" t="n">
        <x:v>0</x:v>
      </x:c>
      <x:c r="H1867" s="6" t="n">
        <x:v>0</x:v>
      </x:c>
      <x:c r="I1867" s="6" t="n">
        <x:v>0</x:v>
      </x:c>
      <x:c r="J1867" s="6" t="str">
        <x:v>[0.15, 0.15, 0.5, 0.25, 0.25, 0.65]</x:v>
      </x:c>
      <x:c r="K1867" s="7" t="str">
        <x:v>无首段伤害倍率，请覆盖或设为辅助技能</x:v>
      </x:c>
      <x:c r="L1867" s="6" t="str">
        <x:v>https://raw.githubusercontent.com/Mar-7th/StarRailRes/dbe8cdfcfb0bf657b9fe1cf92d5537f118ccb487/index_new/cn/character_skills.json</x:v>
      </x:c>
    </x:row>
    <x:row r="1868" ht="83" customHeight="1">
      <x:c r="A1868" s="6" t="str">
        <x:v>120904_2</x:v>
      </x:c>
      <x:c r="B1868" s="6" t="str">
        <x:v>120904</x:v>
      </x:c>
      <x:c r="C1868" s="6" t="n">
        <x:v>2</x:v>
      </x:c>
      <x:c r="D1868" s="6" t="str">
        <x:v>呼剑如影</x:v>
      </x:c>
      <x:c r="E1868" s="7" t="str">
        <x:v>彦卿处于【智剑连心】效果时，受到攻击的概率降低，并为自身提高15.5%暴击率和16.5%暴击伤害。对敌方目标施放攻击后，有51%的固定概率发动追加攻击，对目标造成等同于彦卿27.5%攻击力的冰属性伤害，并有65%的基础概率使其陷入冻结状态，持续1回合。
冻结状态下，敌方目标不能行动，同时每回合开始时受到等同于彦卿27.5%攻击力的冰属性附加伤害。
当彦卿受到伤害后，【智剑连心】将会消失。</x:v>
      </x:c>
      <x:c r="F1868" s="6" t="n">
        <x:v>0</x:v>
      </x:c>
      <x:c r="G1868" s="6" t="n">
        <x:v>0</x:v>
      </x:c>
      <x:c r="H1868" s="6" t="n">
        <x:v>0</x:v>
      </x:c>
      <x:c r="I1868" s="6" t="n">
        <x:v>0</x:v>
      </x:c>
      <x:c r="J1868" s="6" t="str">
        <x:v>[0.155, 0.165, 0.51, 0.275, 0.275, 0.65]</x:v>
      </x:c>
      <x:c r="K1868" s="7" t="str">
        <x:v>无首段伤害倍率，请覆盖或设为辅助技能</x:v>
      </x:c>
      <x:c r="L1868" s="6" t="str">
        <x:v>https://raw.githubusercontent.com/Mar-7th/StarRailRes/dbe8cdfcfb0bf657b9fe1cf92d5537f118ccb487/index_new/cn/character_skills.json</x:v>
      </x:c>
    </x:row>
    <x:row r="1869" ht="83" customHeight="1">
      <x:c r="A1869" s="6" t="str">
        <x:v>120904_3</x:v>
      </x:c>
      <x:c r="B1869" s="6" t="str">
        <x:v>120904</x:v>
      </x:c>
      <x:c r="C1869" s="6" t="n">
        <x:v>3</x:v>
      </x:c>
      <x:c r="D1869" s="6" t="str">
        <x:v>呼剑如影</x:v>
      </x:c>
      <x:c r="E1869" s="7" t="str">
        <x:v>彦卿处于【智剑连心】效果时，受到攻击的概率降低，并为自身提高16%暴击率和18%暴击伤害。对敌方目标施放攻击后，有52%的固定概率发动追加攻击，对目标造成等同于彦卿30%攻击力的冰属性伤害，并有65%的基础概率使其陷入冻结状态，持续1回合。
冻结状态下，敌方目标不能行动，同时每回合开始时受到等同于彦卿30%攻击力的冰属性附加伤害。
当彦卿受到伤害后，【智剑连心】将会消失。</x:v>
      </x:c>
      <x:c r="F1869" s="6" t="n">
        <x:v>0</x:v>
      </x:c>
      <x:c r="G1869" s="6" t="n">
        <x:v>0</x:v>
      </x:c>
      <x:c r="H1869" s="6" t="n">
        <x:v>0</x:v>
      </x:c>
      <x:c r="I1869" s="6" t="n">
        <x:v>0</x:v>
      </x:c>
      <x:c r="J1869" s="6" t="str">
        <x:v>[0.16, 0.18, 0.52, 0.3, 0.3, 0.65]</x:v>
      </x:c>
      <x:c r="K1869" s="7" t="str">
        <x:v>无首段伤害倍率，请覆盖或设为辅助技能</x:v>
      </x:c>
      <x:c r="L1869" s="6" t="str">
        <x:v>https://raw.githubusercontent.com/Mar-7th/StarRailRes/dbe8cdfcfb0bf657b9fe1cf92d5537f118ccb487/index_new/cn/character_skills.json</x:v>
      </x:c>
    </x:row>
    <x:row r="1870" ht="83" customHeight="1">
      <x:c r="A1870" s="6" t="str">
        <x:v>120904_4</x:v>
      </x:c>
      <x:c r="B1870" s="6" t="str">
        <x:v>120904</x:v>
      </x:c>
      <x:c r="C1870" s="6" t="n">
        <x:v>4</x:v>
      </x:c>
      <x:c r="D1870" s="6" t="str">
        <x:v>呼剑如影</x:v>
      </x:c>
      <x:c r="E1870" s="7" t="str">
        <x:v>彦卿处于【智剑连心】效果时，受到攻击的概率降低，并为自身提高16.5%暴击率和19.5%暴击伤害。对敌方目标施放攻击后，有53%的固定概率发动追加攻击，对目标造成等同于彦卿32.5%攻击力的冰属性伤害，并有65%的基础概率使其陷入冻结状态，持续1回合。
冻结状态下，敌方目标不能行动，同时每回合开始时受到等同于彦卿32.5%攻击力的冰属性附加伤害。
当彦卿受到伤害后，【智剑连心】将会消失。</x:v>
      </x:c>
      <x:c r="F1870" s="6" t="n">
        <x:v>0</x:v>
      </x:c>
      <x:c r="G1870" s="6" t="n">
        <x:v>0</x:v>
      </x:c>
      <x:c r="H1870" s="6" t="n">
        <x:v>0</x:v>
      </x:c>
      <x:c r="I1870" s="6" t="n">
        <x:v>0</x:v>
      </x:c>
      <x:c r="J1870" s="6" t="str">
        <x:v>[0.165, 0.195, 0.53, 0.325, 0.325, 0.65]</x:v>
      </x:c>
      <x:c r="K1870" s="7" t="str">
        <x:v>无首段伤害倍率，请覆盖或设为辅助技能</x:v>
      </x:c>
      <x:c r="L1870" s="6" t="str">
        <x:v>https://raw.githubusercontent.com/Mar-7th/StarRailRes/dbe8cdfcfb0bf657b9fe1cf92d5537f118ccb487/index_new/cn/character_skills.json</x:v>
      </x:c>
    </x:row>
    <x:row r="1871" ht="83" customHeight="1">
      <x:c r="A1871" s="6" t="str">
        <x:v>120904_5</x:v>
      </x:c>
      <x:c r="B1871" s="6" t="str">
        <x:v>120904</x:v>
      </x:c>
      <x:c r="C1871" s="6" t="n">
        <x:v>5</x:v>
      </x:c>
      <x:c r="D1871" s="6" t="str">
        <x:v>呼剑如影</x:v>
      </x:c>
      <x:c r="E1871" s="7" t="str">
        <x:v>彦卿处于【智剑连心】效果时，受到攻击的概率降低，并为自身提高17%暴击率和21%暴击伤害。对敌方目标施放攻击后，有54%的固定概率发动追加攻击，对目标造成等同于彦卿35%攻击力的冰属性伤害，并有65%的基础概率使其陷入冻结状态，持续1回合。
冻结状态下，敌方目标不能行动，同时每回合开始时受到等同于彦卿35%攻击力的冰属性附加伤害。
当彦卿受到伤害后，【智剑连心】将会消失。</x:v>
      </x:c>
      <x:c r="F1871" s="6" t="n">
        <x:v>0</x:v>
      </x:c>
      <x:c r="G1871" s="6" t="n">
        <x:v>0</x:v>
      </x:c>
      <x:c r="H1871" s="6" t="n">
        <x:v>0</x:v>
      </x:c>
      <x:c r="I1871" s="6" t="n">
        <x:v>0</x:v>
      </x:c>
      <x:c r="J1871" s="6" t="str">
        <x:v>[0.17, 0.21, 0.54, 0.35, 0.35, 0.65]</x:v>
      </x:c>
      <x:c r="K1871" s="7" t="str">
        <x:v>无首段伤害倍率，请覆盖或设为辅助技能</x:v>
      </x:c>
      <x:c r="L1871" s="6" t="str">
        <x:v>https://raw.githubusercontent.com/Mar-7th/StarRailRes/dbe8cdfcfb0bf657b9fe1cf92d5537f118ccb487/index_new/cn/character_skills.json</x:v>
      </x:c>
    </x:row>
    <x:row r="1872" ht="83" customHeight="1">
      <x:c r="A1872" s="6" t="str">
        <x:v>120904_6</x:v>
      </x:c>
      <x:c r="B1872" s="6" t="str">
        <x:v>120904</x:v>
      </x:c>
      <x:c r="C1872" s="6" t="n">
        <x:v>6</x:v>
      </x:c>
      <x:c r="D1872" s="6" t="str">
        <x:v>呼剑如影</x:v>
      </x:c>
      <x:c r="E1872" s="7" t="str">
        <x:v>彦卿处于【智剑连心】效果时，受到攻击的概率降低，并为自身提高17.5%暴击率和22.5%暴击伤害。对敌方目标施放攻击后，有55%的固定概率发动追加攻击，对目标造成等同于彦卿37.5%攻击力的冰属性伤害，并有65%的基础概率使其陷入冻结状态，持续1回合。
冻结状态下，敌方目标不能行动，同时每回合开始时受到等同于彦卿37.5%攻击力的冰属性附加伤害。
当彦卿受到伤害后，【智剑连心】将会消失。</x:v>
      </x:c>
      <x:c r="F1872" s="6" t="n">
        <x:v>0</x:v>
      </x:c>
      <x:c r="G1872" s="6" t="n">
        <x:v>0</x:v>
      </x:c>
      <x:c r="H1872" s="6" t="n">
        <x:v>0</x:v>
      </x:c>
      <x:c r="I1872" s="6" t="n">
        <x:v>0</x:v>
      </x:c>
      <x:c r="J1872" s="6" t="str">
        <x:v>[0.175, 0.225, 0.55, 0.375, 0.375, 0.65]</x:v>
      </x:c>
      <x:c r="K1872" s="7" t="str">
        <x:v>无首段伤害倍率，请覆盖或设为辅助技能</x:v>
      </x:c>
      <x:c r="L1872" s="6" t="str">
        <x:v>https://raw.githubusercontent.com/Mar-7th/StarRailRes/dbe8cdfcfb0bf657b9fe1cf92d5537f118ccb487/index_new/cn/character_skills.json</x:v>
      </x:c>
    </x:row>
    <x:row r="1873" ht="83" customHeight="1">
      <x:c r="A1873" s="6" t="str">
        <x:v>120904_7</x:v>
      </x:c>
      <x:c r="B1873" s="6" t="str">
        <x:v>120904</x:v>
      </x:c>
      <x:c r="C1873" s="6" t="n">
        <x:v>7</x:v>
      </x:c>
      <x:c r="D1873" s="6" t="str">
        <x:v>呼剑如影</x:v>
      </x:c>
      <x:c r="E1873" s="7" t="str">
        <x:v>彦卿处于【智剑连心】效果时，受到攻击的概率降低，并为自身提高18.12%暴击率和24.37%暴击伤害。对敌方目标施放攻击后，有56.25%的固定概率发动追加攻击，对目标造成等同于彦卿40.62%攻击力的冰属性伤害，并有65%的基础概率使其陷入冻结状态，持续1回合。
冻结状态下，敌方目标不能行动，同时每回合开始时受到等同于彦卿40.62%攻击力的冰属性附加伤害。
当彦卿受到伤害后，【智剑连心】将会消失。</x:v>
      </x:c>
      <x:c r="F1873" s="6" t="n">
        <x:v>0</x:v>
      </x:c>
      <x:c r="G1873" s="6" t="n">
        <x:v>0</x:v>
      </x:c>
      <x:c r="H1873" s="6" t="n">
        <x:v>0</x:v>
      </x:c>
      <x:c r="I1873" s="6" t="n">
        <x:v>0</x:v>
      </x:c>
      <x:c r="J1873" s="6" t="str">
        <x:v>[0.1812, 0.2437, 0.5625, 0.4062, 0.4062, 0.65]</x:v>
      </x:c>
      <x:c r="K1873" s="7" t="str">
        <x:v>无首段伤害倍率，请覆盖或设为辅助技能</x:v>
      </x:c>
      <x:c r="L1873" s="6" t="str">
        <x:v>https://raw.githubusercontent.com/Mar-7th/StarRailRes/dbe8cdfcfb0bf657b9fe1cf92d5537f118ccb487/index_new/cn/character_skills.json</x:v>
      </x:c>
    </x:row>
    <x:row r="1874" ht="83" customHeight="1">
      <x:c r="A1874" s="6" t="str">
        <x:v>120904_8</x:v>
      </x:c>
      <x:c r="B1874" s="6" t="str">
        <x:v>120904</x:v>
      </x:c>
      <x:c r="C1874" s="6" t="n">
        <x:v>8</x:v>
      </x:c>
      <x:c r="D1874" s="6" t="str">
        <x:v>呼剑如影</x:v>
      </x:c>
      <x:c r="E1874" s="7" t="str">
        <x:v>彦卿处于【智剑连心】效果时，受到攻击的概率降低，并为自身提高18.75%暴击率和26.25%暴击伤害。对敌方目标施放攻击后，有57.5%的固定概率发动追加攻击，对目标造成等同于彦卿43.75%攻击力的冰属性伤害，并有65%的基础概率使其陷入冻结状态，持续1回合。
冻结状态下，敌方目标不能行动，同时每回合开始时受到等同于彦卿43.75%攻击力的冰属性附加伤害。
当彦卿受到伤害后，【智剑连心】将会消失。</x:v>
      </x:c>
      <x:c r="F1874" s="6" t="n">
        <x:v>0</x:v>
      </x:c>
      <x:c r="G1874" s="6" t="n">
        <x:v>0</x:v>
      </x:c>
      <x:c r="H1874" s="6" t="n">
        <x:v>0</x:v>
      </x:c>
      <x:c r="I1874" s="6" t="n">
        <x:v>0</x:v>
      </x:c>
      <x:c r="J1874" s="6" t="str">
        <x:v>[0.1875, 0.2625, 0.575, 0.4375, 0.4375, 0.65]</x:v>
      </x:c>
      <x:c r="K1874" s="7" t="str">
        <x:v>无首段伤害倍率，请覆盖或设为辅助技能</x:v>
      </x:c>
      <x:c r="L1874" s="6" t="str">
        <x:v>https://raw.githubusercontent.com/Mar-7th/StarRailRes/dbe8cdfcfb0bf657b9fe1cf92d5537f118ccb487/index_new/cn/character_skills.json</x:v>
      </x:c>
    </x:row>
    <x:row r="1875" ht="83" customHeight="1">
      <x:c r="A1875" s="6" t="str">
        <x:v>120904_9</x:v>
      </x:c>
      <x:c r="B1875" s="6" t="str">
        <x:v>120904</x:v>
      </x:c>
      <x:c r="C1875" s="6" t="n">
        <x:v>9</x:v>
      </x:c>
      <x:c r="D1875" s="6" t="str">
        <x:v>呼剑如影</x:v>
      </x:c>
      <x:c r="E1875" s="7" t="str">
        <x:v>彦卿处于【智剑连心】效果时，受到攻击的概率降低，并为自身提高19.38%暴击率和28.12%暴击伤害。对敌方目标施放攻击后，有58.75%的固定概率发动追加攻击，对目标造成等同于彦卿46.88%攻击力的冰属性伤害，并有65%的基础概率使其陷入冻结状态，持续1回合。
冻结状态下，敌方目标不能行动，同时每回合开始时受到等同于彦卿46.88%攻击力的冰属性附加伤害。
当彦卿受到伤害后，【智剑连心】将会消失。</x:v>
      </x:c>
      <x:c r="F1875" s="6" t="n">
        <x:v>0</x:v>
      </x:c>
      <x:c r="G1875" s="6" t="n">
        <x:v>0</x:v>
      </x:c>
      <x:c r="H1875" s="6" t="n">
        <x:v>0</x:v>
      </x:c>
      <x:c r="I1875" s="6" t="n">
        <x:v>0</x:v>
      </x:c>
      <x:c r="J1875" s="6" t="str">
        <x:v>[0.1938, 0.2812, 0.5875, 0.4688, 0.4688, 0.65]</x:v>
      </x:c>
      <x:c r="K1875" s="7" t="str">
        <x:v>无首段伤害倍率，请覆盖或设为辅助技能</x:v>
      </x:c>
      <x:c r="L1875" s="6" t="str">
        <x:v>https://raw.githubusercontent.com/Mar-7th/StarRailRes/dbe8cdfcfb0bf657b9fe1cf92d5537f118ccb487/index_new/cn/character_skills.json</x:v>
      </x:c>
    </x:row>
    <x:row r="1876" ht="83" customHeight="1">
      <x:c r="A1876" s="6" t="str">
        <x:v>120904_10</x:v>
      </x:c>
      <x:c r="B1876" s="6" t="str">
        <x:v>120904</x:v>
      </x:c>
      <x:c r="C1876" s="6" t="n">
        <x:v>10</x:v>
      </x:c>
      <x:c r="D1876" s="6" t="str">
        <x:v>呼剑如影</x:v>
      </x:c>
      <x:c r="E1876" s="7" t="str">
        <x:v>彦卿处于【智剑连心】效果时，受到攻击的概率降低，并为自身提高20%暴击率和30%暴击伤害。对敌方目标施放攻击后，有60%的固定概率发动追加攻击，对目标造成等同于彦卿50%攻击力的冰属性伤害，并有65%的基础概率使其陷入冻结状态，持续1回合。
冻结状态下，敌方目标不能行动，同时每回合开始时受到等同于彦卿50%攻击力的冰属性附加伤害。
当彦卿受到伤害后，【智剑连心】将会消失。</x:v>
      </x:c>
      <x:c r="F1876" s="6" t="n">
        <x:v>0</x:v>
      </x:c>
      <x:c r="G1876" s="6" t="n">
        <x:v>0</x:v>
      </x:c>
      <x:c r="H1876" s="6" t="n">
        <x:v>0</x:v>
      </x:c>
      <x:c r="I1876" s="6" t="n">
        <x:v>0</x:v>
      </x:c>
      <x:c r="J1876" s="6" t="str">
        <x:v>[0.2, 0.3, 0.6, 0.5, 0.5, 0.65]</x:v>
      </x:c>
      <x:c r="K1876" s="7" t="str">
        <x:v>无首段伤害倍率，请覆盖或设为辅助技能</x:v>
      </x:c>
      <x:c r="L1876" s="6" t="str">
        <x:v>https://raw.githubusercontent.com/Mar-7th/StarRailRes/dbe8cdfcfb0bf657b9fe1cf92d5537f118ccb487/index_new/cn/character_skills.json</x:v>
      </x:c>
    </x:row>
    <x:row r="1877" ht="83" customHeight="1">
      <x:c r="A1877" s="6" t="str">
        <x:v>120904_11</x:v>
      </x:c>
      <x:c r="B1877" s="6" t="str">
        <x:v>120904</x:v>
      </x:c>
      <x:c r="C1877" s="6" t="n">
        <x:v>11</x:v>
      </x:c>
      <x:c r="D1877" s="6" t="str">
        <x:v>呼剑如影</x:v>
      </x:c>
      <x:c r="E1877" s="7" t="str">
        <x:v>彦卿处于【智剑连心】效果时，受到攻击的概率降低，并为自身提高20.5%暴击率和31.5%暴击伤害。对敌方目标施放攻击后，有61%的固定概率发动追加攻击，对目标造成等同于彦卿52.5%攻击力的冰属性伤害，并有65%的基础概率使其陷入冻结状态，持续1回合。
冻结状态下，敌方目标不能行动，同时每回合开始时受到等同于彦卿52.5%攻击力的冰属性附加伤害。
当彦卿受到伤害后，【智剑连心】将会消失。</x:v>
      </x:c>
      <x:c r="F1877" s="6" t="n">
        <x:v>0</x:v>
      </x:c>
      <x:c r="G1877" s="6" t="n">
        <x:v>0</x:v>
      </x:c>
      <x:c r="H1877" s="6" t="n">
        <x:v>0</x:v>
      </x:c>
      <x:c r="I1877" s="6" t="n">
        <x:v>0</x:v>
      </x:c>
      <x:c r="J1877" s="6" t="str">
        <x:v>[0.205, 0.315, 0.61, 0.525, 0.525, 0.65]</x:v>
      </x:c>
      <x:c r="K1877" s="7" t="str">
        <x:v>无首段伤害倍率，请覆盖或设为辅助技能</x:v>
      </x:c>
      <x:c r="L1877" s="6" t="str">
        <x:v>https://raw.githubusercontent.com/Mar-7th/StarRailRes/dbe8cdfcfb0bf657b9fe1cf92d5537f118ccb487/index_new/cn/character_skills.json</x:v>
      </x:c>
    </x:row>
    <x:row r="1878" ht="83" customHeight="1">
      <x:c r="A1878" s="6" t="str">
        <x:v>120904_12</x:v>
      </x:c>
      <x:c r="B1878" s="6" t="str">
        <x:v>120904</x:v>
      </x:c>
      <x:c r="C1878" s="6" t="n">
        <x:v>12</x:v>
      </x:c>
      <x:c r="D1878" s="6" t="str">
        <x:v>呼剑如影</x:v>
      </x:c>
      <x:c r="E1878" s="7" t="str">
        <x:v>彦卿处于【智剑连心】效果时，受到攻击的概率降低，并为自身提高21%暴击率和33%暴击伤害。对敌方目标施放攻击后，有62%的固定概率发动追加攻击，对目标造成等同于彦卿55%攻击力的冰属性伤害，并有65%的基础概率使其陷入冻结状态，持续1回合。
冻结状态下，敌方目标不能行动，同时每回合开始时受到等同于彦卿55%攻击力的冰属性附加伤害。
当彦卿受到伤害后，【智剑连心】将会消失。</x:v>
      </x:c>
      <x:c r="F1878" s="6" t="n">
        <x:v>0</x:v>
      </x:c>
      <x:c r="G1878" s="6" t="n">
        <x:v>0</x:v>
      </x:c>
      <x:c r="H1878" s="6" t="n">
        <x:v>0</x:v>
      </x:c>
      <x:c r="I1878" s="6" t="n">
        <x:v>0</x:v>
      </x:c>
      <x:c r="J1878" s="6" t="str">
        <x:v>[0.21, 0.33, 0.62, 0.55, 0.55, 0.65]</x:v>
      </x:c>
      <x:c r="K1878" s="7" t="str">
        <x:v>无首段伤害倍率，请覆盖或设为辅助技能</x:v>
      </x:c>
      <x:c r="L1878" s="6" t="str">
        <x:v>https://raw.githubusercontent.com/Mar-7th/StarRailRes/dbe8cdfcfb0bf657b9fe1cf92d5537f118ccb487/index_new/cn/character_skills.json</x:v>
      </x:c>
    </x:row>
    <x:row r="1879" ht="83" customHeight="1">
      <x:c r="A1879" s="6" t="str">
        <x:v>120904_13</x:v>
      </x:c>
      <x:c r="B1879" s="6" t="str">
        <x:v>120904</x:v>
      </x:c>
      <x:c r="C1879" s="6" t="n">
        <x:v>13</x:v>
      </x:c>
      <x:c r="D1879" s="6" t="str">
        <x:v>呼剑如影</x:v>
      </x:c>
      <x:c r="E1879" s="7" t="str">
        <x:v>彦卿处于【智剑连心】效果时，受到攻击的概率降低，并为自身提高21.5%暴击率和34.5%暴击伤害。对敌方目标施放攻击后，有63%的固定概率发动追加攻击，对目标造成等同于彦卿57.5%攻击力的冰属性伤害，并有65%的基础概率使其陷入冻结状态，持续1回合。
冻结状态下，敌方目标不能行动，同时每回合开始时受到等同于彦卿57.5%攻击力的冰属性附加伤害。
当彦卿受到伤害后，【智剑连心】将会消失。</x:v>
      </x:c>
      <x:c r="F1879" s="6" t="n">
        <x:v>0</x:v>
      </x:c>
      <x:c r="G1879" s="6" t="n">
        <x:v>0</x:v>
      </x:c>
      <x:c r="H1879" s="6" t="n">
        <x:v>0</x:v>
      </x:c>
      <x:c r="I1879" s="6" t="n">
        <x:v>0</x:v>
      </x:c>
      <x:c r="J1879" s="6" t="str">
        <x:v>[0.215, 0.345, 0.63, 0.575, 0.575, 0.65]</x:v>
      </x:c>
      <x:c r="K1879" s="7" t="str">
        <x:v>无首段伤害倍率，请覆盖或设为辅助技能</x:v>
      </x:c>
      <x:c r="L1879" s="6" t="str">
        <x:v>https://raw.githubusercontent.com/Mar-7th/StarRailRes/dbe8cdfcfb0bf657b9fe1cf92d5537f118ccb487/index_new/cn/character_skills.json</x:v>
      </x:c>
    </x:row>
    <x:row r="1880" ht="83" customHeight="1">
      <x:c r="A1880" s="6" t="str">
        <x:v>120904_14</x:v>
      </x:c>
      <x:c r="B1880" s="6" t="str">
        <x:v>120904</x:v>
      </x:c>
      <x:c r="C1880" s="6" t="n">
        <x:v>14</x:v>
      </x:c>
      <x:c r="D1880" s="6" t="str">
        <x:v>呼剑如影</x:v>
      </x:c>
      <x:c r="E1880" s="7" t="str">
        <x:v>彦卿处于【智剑连心】效果时，受到攻击的概率降低，并为自身提高22%暴击率和36%暴击伤害。对敌方目标施放攻击后，有64%的固定概率发动追加攻击，对目标造成等同于彦卿60%攻击力的冰属性伤害，并有65%的基础概率使其陷入冻结状态，持续1回合。
冻结状态下，敌方目标不能行动，同时每回合开始时受到等同于彦卿60%攻击力的冰属性附加伤害。
当彦卿受到伤害后，【智剑连心】将会消失。</x:v>
      </x:c>
      <x:c r="F1880" s="6" t="n">
        <x:v>0</x:v>
      </x:c>
      <x:c r="G1880" s="6" t="n">
        <x:v>0</x:v>
      </x:c>
      <x:c r="H1880" s="6" t="n">
        <x:v>0</x:v>
      </x:c>
      <x:c r="I1880" s="6" t="n">
        <x:v>0</x:v>
      </x:c>
      <x:c r="J1880" s="6" t="str">
        <x:v>[0.22, 0.36, 0.64, 0.6, 0.6, 0.65]</x:v>
      </x:c>
      <x:c r="K1880" s="7" t="str">
        <x:v>无首段伤害倍率，请覆盖或设为辅助技能</x:v>
      </x:c>
      <x:c r="L1880" s="6" t="str">
        <x:v>https://raw.githubusercontent.com/Mar-7th/StarRailRes/dbe8cdfcfb0bf657b9fe1cf92d5537f118ccb487/index_new/cn/character_skills.json</x:v>
      </x:c>
    </x:row>
    <x:row r="1881" ht="83" customHeight="1">
      <x:c r="A1881" s="6" t="str">
        <x:v>120904_15</x:v>
      </x:c>
      <x:c r="B1881" s="6" t="str">
        <x:v>120904</x:v>
      </x:c>
      <x:c r="C1881" s="6" t="n">
        <x:v>15</x:v>
      </x:c>
      <x:c r="D1881" s="6" t="str">
        <x:v>呼剑如影</x:v>
      </x:c>
      <x:c r="E1881" s="7" t="str">
        <x:v>彦卿处于【智剑连心】效果时，受到攻击的概率降低，并为自身提高22.5%暴击率和37.5%暴击伤害。对敌方目标施放攻击后，有65%的固定概率发动追加攻击，对目标造成等同于彦卿62.5%攻击力的冰属性伤害，并有65%的基础概率使其陷入冻结状态，持续1回合。
冻结状态下，敌方目标不能行动，同时每回合开始时受到等同于彦卿62.5%攻击力的冰属性附加伤害。
当彦卿受到伤害后，【智剑连心】将会消失。</x:v>
      </x:c>
      <x:c r="F1881" s="6" t="n">
        <x:v>0</x:v>
      </x:c>
      <x:c r="G1881" s="6" t="n">
        <x:v>0</x:v>
      </x:c>
      <x:c r="H1881" s="6" t="n">
        <x:v>0</x:v>
      </x:c>
      <x:c r="I1881" s="6" t="n">
        <x:v>0</x:v>
      </x:c>
      <x:c r="J1881" s="6" t="str">
        <x:v>[0.225, 0.375, 0.65, 0.625, 0.625, 0.65]</x:v>
      </x:c>
      <x:c r="K1881" s="7" t="str">
        <x:v>无首段伤害倍率，请覆盖或设为辅助技能</x:v>
      </x:c>
      <x:c r="L1881" s="6" t="str">
        <x:v>https://raw.githubusercontent.com/Mar-7th/StarRailRes/dbe8cdfcfb0bf657b9fe1cf92d5537f118ccb487/index_new/cn/character_skills.json</x:v>
      </x:c>
    </x:row>
    <x:row r="1882" ht="20" customHeight="1">
      <x:c r="A1882" s="6" t="str">
        <x:v>120906_1</x:v>
      </x:c>
      <x:c r="B1882" s="6" t="str">
        <x:v>120906</x:v>
      </x:c>
      <x:c r="C1882" s="6" t="n">
        <x:v>1</x:v>
      </x:c>
      <x:c r="D1882" s="6" t="str">
        <x:v>攻击</x:v>
      </x:c>
      <x:c r="E1882" s="7" t="str">
        <x:v>攻击敌人，进入战斗后削弱敌方目标对应属性韧性。</x:v>
      </x:c>
      <x:c r="F1882" s="6" t="n">
        <x:v>0</x:v>
      </x:c>
      <x:c r="G1882" s="6" t="n">
        <x:v>0</x:v>
      </x:c>
      <x:c r="H1882" s="6" t="n">
        <x:v>0</x:v>
      </x:c>
      <x:c r="I1882" s="6" t="n">
        <x:v>0</x:v>
      </x:c>
      <x:c r="J1882" s="6" t="str">
        <x:v>[]</x:v>
      </x:c>
      <x:c r="K1882" s="7" t="str">
        <x:v>缺少结构化参数，必须覆盖</x:v>
      </x:c>
      <x:c r="L1882" s="6" t="str">
        <x:v>https://raw.githubusercontent.com/Mar-7th/StarRailRes/dbe8cdfcfb0bf657b9fe1cf92d5537f118ccb487/index_new/cn/character_skills.json</x:v>
      </x:c>
    </x:row>
    <x:row r="1883" ht="38" customHeight="1">
      <x:c r="A1883" s="6" t="str">
        <x:v>120907_1</x:v>
      </x:c>
      <x:c r="B1883" s="6" t="str">
        <x:v>120907</x:v>
      </x:c>
      <x:c r="C1883" s="6" t="n">
        <x:v>1</x:v>
      </x:c>
      <x:c r="D1883" s="6" t="str">
        <x:v>御剑真诀</x:v>
      </x:c>
      <x:c r="E1883" s="7" t="str">
        <x:v>使用秘技后，下一次战斗开始时彦卿对当前生命值百分比大于等于50%的敌方目标造成的伤害提高30%，持续2回合。</x:v>
      </x:c>
      <x:c r="F1883" s="6" t="n">
        <x:v>0</x:v>
      </x:c>
      <x:c r="G1883" s="6" t="n">
        <x:v>0</x:v>
      </x:c>
      <x:c r="H1883" s="6" t="n">
        <x:v>0</x:v>
      </x:c>
      <x:c r="I1883" s="6" t="n">
        <x:v>0</x:v>
      </x:c>
      <x:c r="J1883" s="6" t="str">
        <x:v>[0.5, 0.3, 2]</x:v>
      </x:c>
      <x:c r="K1883" s="7" t="str">
        <x:v>无首段伤害倍率，请覆盖或设为辅助技能</x:v>
      </x:c>
      <x:c r="L1883" s="6" t="str">
        <x:v>https://raw.githubusercontent.com/Mar-7th/StarRailRes/dbe8cdfcfb0bf657b9fe1cf92d5537f118ccb487/index_new/cn/character_skills.json</x:v>
      </x:c>
    </x:row>
    <x:row r="1884" ht="20" customHeight="1">
      <x:c r="A1884" s="6" t="str">
        <x:v>121001_1</x:v>
      </x:c>
      <x:c r="B1884" s="6" t="str">
        <x:v>121001</x:v>
      </x:c>
      <x:c r="C1884" s="6" t="n">
        <x:v>1</x:v>
      </x:c>
      <x:c r="D1884" s="6" t="str">
        <x:v>劈头满堂彩</x:v>
      </x:c>
      <x:c r="E1884" s="7" t="str">
        <x:v>对指定敌方单体造成等同于桂乃芬50%攻击力的火属性伤害。</x:v>
      </x:c>
      <x:c r="F1884" s="6" t="n">
        <x:v>0.5</x:v>
      </x:c>
      <x:c r="G1884" s="6" t="n">
        <x:v>0</x:v>
      </x:c>
      <x:c r="H1884" s="6" t="n">
        <x:v>0</x:v>
      </x:c>
      <x:c r="I1884" s="6" t="n">
        <x:v>0</x:v>
      </x:c>
      <x:c r="J1884" s="6" t="str">
        <x:v>[0.5]</x:v>
      </x:c>
      <x:c r="K1884" s="7" t="str">
        <x:v>需确认条件及分段</x:v>
      </x:c>
      <x:c r="L1884" s="6" t="str">
        <x:v>https://raw.githubusercontent.com/Mar-7th/StarRailRes/dbe8cdfcfb0bf657b9fe1cf92d5537f118ccb487/index_new/cn/character_skills.json</x:v>
      </x:c>
    </x:row>
    <x:row r="1885" ht="20" customHeight="1">
      <x:c r="A1885" s="6" t="str">
        <x:v>121001_2</x:v>
      </x:c>
      <x:c r="B1885" s="6" t="str">
        <x:v>121001</x:v>
      </x:c>
      <x:c r="C1885" s="6" t="n">
        <x:v>2</x:v>
      </x:c>
      <x:c r="D1885" s="6" t="str">
        <x:v>劈头满堂彩</x:v>
      </x:c>
      <x:c r="E1885" s="7" t="str">
        <x:v>对指定敌方单体造成等同于桂乃芬60%攻击力的火属性伤害。</x:v>
      </x:c>
      <x:c r="F1885" s="6" t="n">
        <x:v>0.6</x:v>
      </x:c>
      <x:c r="G1885" s="6" t="n">
        <x:v>0</x:v>
      </x:c>
      <x:c r="H1885" s="6" t="n">
        <x:v>0</x:v>
      </x:c>
      <x:c r="I1885" s="6" t="n">
        <x:v>0</x:v>
      </x:c>
      <x:c r="J1885" s="6" t="str">
        <x:v>[0.6]</x:v>
      </x:c>
      <x:c r="K1885" s="7" t="str">
        <x:v>需确认条件及分段</x:v>
      </x:c>
      <x:c r="L1885" s="6" t="str">
        <x:v>https://raw.githubusercontent.com/Mar-7th/StarRailRes/dbe8cdfcfb0bf657b9fe1cf92d5537f118ccb487/index_new/cn/character_skills.json</x:v>
      </x:c>
    </x:row>
    <x:row r="1886" ht="20" customHeight="1">
      <x:c r="A1886" s="6" t="str">
        <x:v>121001_3</x:v>
      </x:c>
      <x:c r="B1886" s="6" t="str">
        <x:v>121001</x:v>
      </x:c>
      <x:c r="C1886" s="6" t="n">
        <x:v>3</x:v>
      </x:c>
      <x:c r="D1886" s="6" t="str">
        <x:v>劈头满堂彩</x:v>
      </x:c>
      <x:c r="E1886" s="7" t="str">
        <x:v>对指定敌方单体造成等同于桂乃芬70%攻击力的火属性伤害。</x:v>
      </x:c>
      <x:c r="F1886" s="6" t="n">
        <x:v>0.7</x:v>
      </x:c>
      <x:c r="G1886" s="6" t="n">
        <x:v>0</x:v>
      </x:c>
      <x:c r="H1886" s="6" t="n">
        <x:v>0</x:v>
      </x:c>
      <x:c r="I1886" s="6" t="n">
        <x:v>0</x:v>
      </x:c>
      <x:c r="J1886" s="6" t="str">
        <x:v>[0.7]</x:v>
      </x:c>
      <x:c r="K1886" s="7" t="str">
        <x:v>需确认条件及分段</x:v>
      </x:c>
      <x:c r="L1886" s="6" t="str">
        <x:v>https://raw.githubusercontent.com/Mar-7th/StarRailRes/dbe8cdfcfb0bf657b9fe1cf92d5537f118ccb487/index_new/cn/character_skills.json</x:v>
      </x:c>
    </x:row>
    <x:row r="1887" ht="20" customHeight="1">
      <x:c r="A1887" s="6" t="str">
        <x:v>121001_4</x:v>
      </x:c>
      <x:c r="B1887" s="6" t="str">
        <x:v>121001</x:v>
      </x:c>
      <x:c r="C1887" s="6" t="n">
        <x:v>4</x:v>
      </x:c>
      <x:c r="D1887" s="6" t="str">
        <x:v>劈头满堂彩</x:v>
      </x:c>
      <x:c r="E1887" s="7" t="str">
        <x:v>对指定敌方单体造成等同于桂乃芬80%攻击力的火属性伤害。</x:v>
      </x:c>
      <x:c r="F1887" s="6" t="n">
        <x:v>0.8</x:v>
      </x:c>
      <x:c r="G1887" s="6" t="n">
        <x:v>0</x:v>
      </x:c>
      <x:c r="H1887" s="6" t="n">
        <x:v>0</x:v>
      </x:c>
      <x:c r="I1887" s="6" t="n">
        <x:v>0</x:v>
      </x:c>
      <x:c r="J1887" s="6" t="str">
        <x:v>[0.8]</x:v>
      </x:c>
      <x:c r="K1887" s="7" t="str">
        <x:v>需确认条件及分段</x:v>
      </x:c>
      <x:c r="L1887" s="6" t="str">
        <x:v>https://raw.githubusercontent.com/Mar-7th/StarRailRes/dbe8cdfcfb0bf657b9fe1cf92d5537f118ccb487/index_new/cn/character_skills.json</x:v>
      </x:c>
    </x:row>
    <x:row r="1888" ht="20" customHeight="1">
      <x:c r="A1888" s="6" t="str">
        <x:v>121001_5</x:v>
      </x:c>
      <x:c r="B1888" s="6" t="str">
        <x:v>121001</x:v>
      </x:c>
      <x:c r="C1888" s="6" t="n">
        <x:v>5</x:v>
      </x:c>
      <x:c r="D1888" s="6" t="str">
        <x:v>劈头满堂彩</x:v>
      </x:c>
      <x:c r="E1888" s="7" t="str">
        <x:v>对指定敌方单体造成等同于桂乃芬90%攻击力的火属性伤害。</x:v>
      </x:c>
      <x:c r="F1888" s="6" t="n">
        <x:v>0.9</x:v>
      </x:c>
      <x:c r="G1888" s="6" t="n">
        <x:v>0</x:v>
      </x:c>
      <x:c r="H1888" s="6" t="n">
        <x:v>0</x:v>
      </x:c>
      <x:c r="I1888" s="6" t="n">
        <x:v>0</x:v>
      </x:c>
      <x:c r="J1888" s="6" t="str">
        <x:v>[0.9]</x:v>
      </x:c>
      <x:c r="K1888" s="7" t="str">
        <x:v>需确认条件及分段</x:v>
      </x:c>
      <x:c r="L1888" s="6" t="str">
        <x:v>https://raw.githubusercontent.com/Mar-7th/StarRailRes/dbe8cdfcfb0bf657b9fe1cf92d5537f118ccb487/index_new/cn/character_skills.json</x:v>
      </x:c>
    </x:row>
    <x:row r="1889" ht="20" customHeight="1">
      <x:c r="A1889" s="6" t="str">
        <x:v>121001_6</x:v>
      </x:c>
      <x:c r="B1889" s="6" t="str">
        <x:v>121001</x:v>
      </x:c>
      <x:c r="C1889" s="6" t="n">
        <x:v>6</x:v>
      </x:c>
      <x:c r="D1889" s="6" t="str">
        <x:v>劈头满堂彩</x:v>
      </x:c>
      <x:c r="E1889" s="7" t="str">
        <x:v>对指定敌方单体造成等同于桂乃芬100%攻击力的火属性伤害。</x:v>
      </x:c>
      <x:c r="F1889" s="6" t="n">
        <x:v>1</x:v>
      </x:c>
      <x:c r="G1889" s="6" t="n">
        <x:v>0</x:v>
      </x:c>
      <x:c r="H1889" s="6" t="n">
        <x:v>0</x:v>
      </x:c>
      <x:c r="I1889" s="6" t="n">
        <x:v>0</x:v>
      </x:c>
      <x:c r="J1889" s="6" t="str">
        <x:v>[1]</x:v>
      </x:c>
      <x:c r="K1889" s="7" t="str">
        <x:v>需确认条件及分段</x:v>
      </x:c>
      <x:c r="L1889" s="6" t="str">
        <x:v>https://raw.githubusercontent.com/Mar-7th/StarRailRes/dbe8cdfcfb0bf657b9fe1cf92d5537f118ccb487/index_new/cn/character_skills.json</x:v>
      </x:c>
    </x:row>
    <x:row r="1890" ht="20" customHeight="1">
      <x:c r="A1890" s="6" t="str">
        <x:v>121001_7</x:v>
      </x:c>
      <x:c r="B1890" s="6" t="str">
        <x:v>121001</x:v>
      </x:c>
      <x:c r="C1890" s="6" t="n">
        <x:v>7</x:v>
      </x:c>
      <x:c r="D1890" s="6" t="str">
        <x:v>劈头满堂彩</x:v>
      </x:c>
      <x:c r="E1890" s="7" t="str">
        <x:v>对指定敌方单体造成等同于桂乃芬110%攻击力的火属性伤害。</x:v>
      </x:c>
      <x:c r="F1890" s="6" t="n">
        <x:v>1.1</x:v>
      </x:c>
      <x:c r="G1890" s="6" t="n">
        <x:v>0</x:v>
      </x:c>
      <x:c r="H1890" s="6" t="n">
        <x:v>0</x:v>
      </x:c>
      <x:c r="I1890" s="6" t="n">
        <x:v>0</x:v>
      </x:c>
      <x:c r="J1890" s="6" t="str">
        <x:v>[1.1]</x:v>
      </x:c>
      <x:c r="K1890" s="7" t="str">
        <x:v>需确认条件及分段</x:v>
      </x:c>
      <x:c r="L1890" s="6" t="str">
        <x:v>https://raw.githubusercontent.com/Mar-7th/StarRailRes/dbe8cdfcfb0bf657b9fe1cf92d5537f118ccb487/index_new/cn/character_skills.json</x:v>
      </x:c>
    </x:row>
    <x:row r="1891" ht="20" customHeight="1">
      <x:c r="A1891" s="6" t="str">
        <x:v>121001_8</x:v>
      </x:c>
      <x:c r="B1891" s="6" t="str">
        <x:v>121001</x:v>
      </x:c>
      <x:c r="C1891" s="6" t="n">
        <x:v>8</x:v>
      </x:c>
      <x:c r="D1891" s="6" t="str">
        <x:v>劈头满堂彩</x:v>
      </x:c>
      <x:c r="E1891" s="7" t="str">
        <x:v>对指定敌方单体造成等同于桂乃芬120%攻击力的火属性伤害。</x:v>
      </x:c>
      <x:c r="F1891" s="6" t="n">
        <x:v>1.2</x:v>
      </x:c>
      <x:c r="G1891" s="6" t="n">
        <x:v>0</x:v>
      </x:c>
      <x:c r="H1891" s="6" t="n">
        <x:v>0</x:v>
      </x:c>
      <x:c r="I1891" s="6" t="n">
        <x:v>0</x:v>
      </x:c>
      <x:c r="J1891" s="6" t="str">
        <x:v>[1.2]</x:v>
      </x:c>
      <x:c r="K1891" s="7" t="str">
        <x:v>需确认条件及分段</x:v>
      </x:c>
      <x:c r="L1891" s="6" t="str">
        <x:v>https://raw.githubusercontent.com/Mar-7th/StarRailRes/dbe8cdfcfb0bf657b9fe1cf92d5537f118ccb487/index_new/cn/character_skills.json</x:v>
      </x:c>
    </x:row>
    <x:row r="1892" ht="20" customHeight="1">
      <x:c r="A1892" s="6" t="str">
        <x:v>121001_9</x:v>
      </x:c>
      <x:c r="B1892" s="6" t="str">
        <x:v>121001</x:v>
      </x:c>
      <x:c r="C1892" s="6" t="n">
        <x:v>9</x:v>
      </x:c>
      <x:c r="D1892" s="6" t="str">
        <x:v>劈头满堂彩</x:v>
      </x:c>
      <x:c r="E1892" s="7" t="str">
        <x:v>对指定敌方单体造成等同于桂乃芬130%攻击力的火属性伤害。</x:v>
      </x:c>
      <x:c r="F1892" s="6" t="n">
        <x:v>1.3</x:v>
      </x:c>
      <x:c r="G1892" s="6" t="n">
        <x:v>0</x:v>
      </x:c>
      <x:c r="H1892" s="6" t="n">
        <x:v>0</x:v>
      </x:c>
      <x:c r="I1892" s="6" t="n">
        <x:v>0</x:v>
      </x:c>
      <x:c r="J1892" s="6" t="str">
        <x:v>[1.3]</x:v>
      </x:c>
      <x:c r="K1892" s="7" t="str">
        <x:v>需确认条件及分段</x:v>
      </x:c>
      <x:c r="L1892" s="6" t="str">
        <x:v>https://raw.githubusercontent.com/Mar-7th/StarRailRes/dbe8cdfcfb0bf657b9fe1cf92d5537f118ccb487/index_new/cn/character_skills.json</x:v>
      </x:c>
    </x:row>
    <x:row r="1893" ht="20" customHeight="1">
      <x:c r="A1893" s="6" t="str">
        <x:v>121001_10</x:v>
      </x:c>
      <x:c r="B1893" s="6" t="str">
        <x:v>121001</x:v>
      </x:c>
      <x:c r="C1893" s="6" t="n">
        <x:v>10</x:v>
      </x:c>
      <x:c r="D1893" s="6" t="str">
        <x:v>劈头满堂彩</x:v>
      </x:c>
      <x:c r="E1893" s="7" t="str">
        <x:v>对指定敌方单体造成等同于桂乃芬140%攻击力的火属性伤害。</x:v>
      </x:c>
      <x:c r="F1893" s="6" t="n">
        <x:v>1.4</x:v>
      </x:c>
      <x:c r="G1893" s="6" t="n">
        <x:v>0</x:v>
      </x:c>
      <x:c r="H1893" s="6" t="n">
        <x:v>0</x:v>
      </x:c>
      <x:c r="I1893" s="6" t="n">
        <x:v>0</x:v>
      </x:c>
      <x:c r="J1893" s="6" t="str">
        <x:v>[1.4]</x:v>
      </x:c>
      <x:c r="K1893" s="7" t="str">
        <x:v>需确认条件及分段</x:v>
      </x:c>
      <x:c r="L1893" s="6" t="str">
        <x:v>https://raw.githubusercontent.com/Mar-7th/StarRailRes/dbe8cdfcfb0bf657b9fe1cf92d5537f118ccb487/index_new/cn/character_skills.json</x:v>
      </x:c>
    </x:row>
    <x:row r="1894" ht="53" customHeight="1">
      <x:c r="A1894" s="6" t="str">
        <x:v>121002_1</x:v>
      </x:c>
      <x:c r="B1894" s="6" t="str">
        <x:v>121002</x:v>
      </x:c>
      <x:c r="C1894" s="6" t="n">
        <x:v>1</x:v>
      </x:c>
      <x:c r="D1894" s="6" t="str">
        <x:v>迎面开门红</x:v>
      </x:c>
      <x:c r="E1894" s="7" t="str">
        <x:v>对指定敌方单体造成等同于桂乃芬60%攻击力的火属性伤害，并对相邻目标造成等同于桂乃芬20%攻击力的火属性伤害，有100%的基础概率使目标与相邻目标陷入灼烧状态。灼烧状态下，敌方目标每回合开始时受到等同于桂乃芬83.9%攻击力的火属性持续伤害，持续2回合。</x:v>
      </x:c>
      <x:c r="F1894" s="6" t="n">
        <x:v>0.8</x:v>
      </x:c>
      <x:c r="G1894" s="6" t="n">
        <x:v>0</x:v>
      </x:c>
      <x:c r="H1894" s="6" t="n">
        <x:v>0</x:v>
      </x:c>
      <x:c r="I1894" s="6" t="n">
        <x:v>0</x:v>
      </x:c>
      <x:c r="J1894" s="6" t="str">
        <x:v>[0.6, 0.2, 1, 0.839, 2]</x:v>
      </x:c>
      <x:c r="K1894" s="7" t="str">
        <x:v>需确认条件及分段</x:v>
      </x:c>
      <x:c r="L1894" s="6" t="str">
        <x:v>https://raw.githubusercontent.com/Mar-7th/StarRailRes/dbe8cdfcfb0bf657b9fe1cf92d5537f118ccb487/index_new/cn/character_skills.json</x:v>
      </x:c>
    </x:row>
    <x:row r="1895" ht="53" customHeight="1">
      <x:c r="A1895" s="6" t="str">
        <x:v>121002_2</x:v>
      </x:c>
      <x:c r="B1895" s="6" t="str">
        <x:v>121002</x:v>
      </x:c>
      <x:c r="C1895" s="6" t="n">
        <x:v>2</x:v>
      </x:c>
      <x:c r="D1895" s="6" t="str">
        <x:v>迎面开门红</x:v>
      </x:c>
      <x:c r="E1895" s="7" t="str">
        <x:v>对指定敌方单体造成等同于桂乃芬66%攻击力的火属性伤害，并对相邻目标造成等同于桂乃芬22%攻击力的火属性伤害，有100%的基础概率使目标与相邻目标陷入灼烧状态。灼烧状态下，敌方目标每回合开始时受到等同于桂乃芬92.3%攻击力的火属性持续伤害，持续2回合。</x:v>
      </x:c>
      <x:c r="F1895" s="6" t="n">
        <x:v>0.88</x:v>
      </x:c>
      <x:c r="G1895" s="6" t="n">
        <x:v>0</x:v>
      </x:c>
      <x:c r="H1895" s="6" t="n">
        <x:v>0</x:v>
      </x:c>
      <x:c r="I1895" s="6" t="n">
        <x:v>0</x:v>
      </x:c>
      <x:c r="J1895" s="6" t="str">
        <x:v>[0.66, 0.22, 1, 0.923, 2]</x:v>
      </x:c>
      <x:c r="K1895" s="7" t="str">
        <x:v>需确认条件及分段</x:v>
      </x:c>
      <x:c r="L1895" s="6" t="str">
        <x:v>https://raw.githubusercontent.com/Mar-7th/StarRailRes/dbe8cdfcfb0bf657b9fe1cf92d5537f118ccb487/index_new/cn/character_skills.json</x:v>
      </x:c>
    </x:row>
    <x:row r="1896" ht="53" customHeight="1">
      <x:c r="A1896" s="6" t="str">
        <x:v>121002_3</x:v>
      </x:c>
      <x:c r="B1896" s="6" t="str">
        <x:v>121002</x:v>
      </x:c>
      <x:c r="C1896" s="6" t="n">
        <x:v>3</x:v>
      </x:c>
      <x:c r="D1896" s="6" t="str">
        <x:v>迎面开门红</x:v>
      </x:c>
      <x:c r="E1896" s="7" t="str">
        <x:v>对指定敌方单体造成等同于桂乃芬72%攻击力的火属性伤害，并对相邻目标造成等同于桂乃芬24%攻击力的火属性伤害，有100%的基础概率使目标与相邻目标陷入灼烧状态。灼烧状态下，敌方目标每回合开始时受到等同于桂乃芬100.69%攻击力的火属性持续伤害，持续2回合。</x:v>
      </x:c>
      <x:c r="F1896" s="6" t="n">
        <x:v>0.96</x:v>
      </x:c>
      <x:c r="G1896" s="6" t="n">
        <x:v>0</x:v>
      </x:c>
      <x:c r="H1896" s="6" t="n">
        <x:v>0</x:v>
      </x:c>
      <x:c r="I1896" s="6" t="n">
        <x:v>0</x:v>
      </x:c>
      <x:c r="J1896" s="6" t="str">
        <x:v>[0.72, 0.24, 1, 1.0069, 2]</x:v>
      </x:c>
      <x:c r="K1896" s="7" t="str">
        <x:v>需确认条件及分段</x:v>
      </x:c>
      <x:c r="L1896" s="6" t="str">
        <x:v>https://raw.githubusercontent.com/Mar-7th/StarRailRes/dbe8cdfcfb0bf657b9fe1cf92d5537f118ccb487/index_new/cn/character_skills.json</x:v>
      </x:c>
    </x:row>
    <x:row r="1897" ht="53" customHeight="1">
      <x:c r="A1897" s="6" t="str">
        <x:v>121002_4</x:v>
      </x:c>
      <x:c r="B1897" s="6" t="str">
        <x:v>121002</x:v>
      </x:c>
      <x:c r="C1897" s="6" t="n">
        <x:v>4</x:v>
      </x:c>
      <x:c r="D1897" s="6" t="str">
        <x:v>迎面开门红</x:v>
      </x:c>
      <x:c r="E1897" s="7" t="str">
        <x:v>对指定敌方单体造成等同于桂乃芬78%攻击力的火属性伤害，并对相邻目标造成等同于桂乃芬26%攻击力的火属性伤害，有100%的基础概率使目标与相邻目标陷入灼烧状态。灼烧状态下，敌方目标每回合开始时受到等同于桂乃芬109.09%攻击力的火属性持续伤害，持续2回合。</x:v>
      </x:c>
      <x:c r="F1897" s="6" t="n">
        <x:v>1.04</x:v>
      </x:c>
      <x:c r="G1897" s="6" t="n">
        <x:v>0</x:v>
      </x:c>
      <x:c r="H1897" s="6" t="n">
        <x:v>0</x:v>
      </x:c>
      <x:c r="I1897" s="6" t="n">
        <x:v>0</x:v>
      </x:c>
      <x:c r="J1897" s="6" t="str">
        <x:v>[0.78, 0.26, 1, 1.0909, 2]</x:v>
      </x:c>
      <x:c r="K1897" s="7" t="str">
        <x:v>需确认条件及分段</x:v>
      </x:c>
      <x:c r="L1897" s="6" t="str">
        <x:v>https://raw.githubusercontent.com/Mar-7th/StarRailRes/dbe8cdfcfb0bf657b9fe1cf92d5537f118ccb487/index_new/cn/character_skills.json</x:v>
      </x:c>
    </x:row>
    <x:row r="1898" ht="53" customHeight="1">
      <x:c r="A1898" s="6" t="str">
        <x:v>121002_5</x:v>
      </x:c>
      <x:c r="B1898" s="6" t="str">
        <x:v>121002</x:v>
      </x:c>
      <x:c r="C1898" s="6" t="n">
        <x:v>5</x:v>
      </x:c>
      <x:c r="D1898" s="6" t="str">
        <x:v>迎面开门红</x:v>
      </x:c>
      <x:c r="E1898" s="7" t="str">
        <x:v>对指定敌方单体造成等同于桂乃芬84%攻击力的火属性伤害，并对相邻目标造成等同于桂乃芬28%攻击力的火属性伤害，有100%的基础概率使目标与相邻目标陷入灼烧状态。灼烧状态下，敌方目标每回合开始时受到等同于桂乃芬117.48%攻击力的火属性持续伤害，持续2回合。</x:v>
      </x:c>
      <x:c r="F1898" s="6" t="n">
        <x:v>1.12</x:v>
      </x:c>
      <x:c r="G1898" s="6" t="n">
        <x:v>0</x:v>
      </x:c>
      <x:c r="H1898" s="6" t="n">
        <x:v>0</x:v>
      </x:c>
      <x:c r="I1898" s="6" t="n">
        <x:v>0</x:v>
      </x:c>
      <x:c r="J1898" s="6" t="str">
        <x:v>[0.84, 0.28, 1, 1.1748, 2]</x:v>
      </x:c>
      <x:c r="K1898" s="7" t="str">
        <x:v>需确认条件及分段</x:v>
      </x:c>
      <x:c r="L1898" s="6" t="str">
        <x:v>https://raw.githubusercontent.com/Mar-7th/StarRailRes/dbe8cdfcfb0bf657b9fe1cf92d5537f118ccb487/index_new/cn/character_skills.json</x:v>
      </x:c>
    </x:row>
    <x:row r="1899" ht="53" customHeight="1">
      <x:c r="A1899" s="6" t="str">
        <x:v>121002_6</x:v>
      </x:c>
      <x:c r="B1899" s="6" t="str">
        <x:v>121002</x:v>
      </x:c>
      <x:c r="C1899" s="6" t="n">
        <x:v>6</x:v>
      </x:c>
      <x:c r="D1899" s="6" t="str">
        <x:v>迎面开门红</x:v>
      </x:c>
      <x:c r="E1899" s="7" t="str">
        <x:v>对指定敌方单体造成等同于桂乃芬90%攻击力的火属性伤害，并对相邻目标造成等同于桂乃芬30%攻击力的火属性伤害，有100%的基础概率使目标与相邻目标陷入灼烧状态。灼烧状态下，敌方目标每回合开始时受到等同于桂乃芬130.07%攻击力的火属性持续伤害，持续2回合。</x:v>
      </x:c>
      <x:c r="F1899" s="6" t="n">
        <x:v>1.2</x:v>
      </x:c>
      <x:c r="G1899" s="6" t="n">
        <x:v>0</x:v>
      </x:c>
      <x:c r="H1899" s="6" t="n">
        <x:v>0</x:v>
      </x:c>
      <x:c r="I1899" s="6" t="n">
        <x:v>0</x:v>
      </x:c>
      <x:c r="J1899" s="6" t="str">
        <x:v>[0.9, 0.3, 1, 1.3007, 2]</x:v>
      </x:c>
      <x:c r="K1899" s="7" t="str">
        <x:v>需确认条件及分段</x:v>
      </x:c>
      <x:c r="L1899" s="6" t="str">
        <x:v>https://raw.githubusercontent.com/Mar-7th/StarRailRes/dbe8cdfcfb0bf657b9fe1cf92d5537f118ccb487/index_new/cn/character_skills.json</x:v>
      </x:c>
    </x:row>
    <x:row r="1900" ht="68" customHeight="1">
      <x:c r="A1900" s="6" t="str">
        <x:v>121002_7</x:v>
      </x:c>
      <x:c r="B1900" s="6" t="str">
        <x:v>121002</x:v>
      </x:c>
      <x:c r="C1900" s="6" t="n">
        <x:v>7</x:v>
      </x:c>
      <x:c r="D1900" s="6" t="str">
        <x:v>迎面开门红</x:v>
      </x:c>
      <x:c r="E1900" s="7" t="str">
        <x:v>对指定敌方单体造成等同于桂乃芬97.5%攻击力的火属性伤害，并对相邻目标造成等同于桂乃芬32.5%攻击力的火属性伤害，有100%的基础概率使目标与相邻目标陷入灼烧状态。灼烧状态下，敌方目标每回合开始时受到等同于桂乃芬146.86%攻击力的火属性持续伤害，持续2回合。</x:v>
      </x:c>
      <x:c r="F1900" s="6" t="n">
        <x:v>1.3</x:v>
      </x:c>
      <x:c r="G1900" s="6" t="n">
        <x:v>0</x:v>
      </x:c>
      <x:c r="H1900" s="6" t="n">
        <x:v>0</x:v>
      </x:c>
      <x:c r="I1900" s="6" t="n">
        <x:v>0</x:v>
      </x:c>
      <x:c r="J1900" s="6" t="str">
        <x:v>[0.975, 0.325, 1, 1.4686, 2]</x:v>
      </x:c>
      <x:c r="K1900" s="7" t="str">
        <x:v>需确认条件及分段</x:v>
      </x:c>
      <x:c r="L1900" s="6" t="str">
        <x:v>https://raw.githubusercontent.com/Mar-7th/StarRailRes/dbe8cdfcfb0bf657b9fe1cf92d5537f118ccb487/index_new/cn/character_skills.json</x:v>
      </x:c>
    </x:row>
    <x:row r="1901" ht="53" customHeight="1">
      <x:c r="A1901" s="6" t="str">
        <x:v>121002_8</x:v>
      </x:c>
      <x:c r="B1901" s="6" t="str">
        <x:v>121002</x:v>
      </x:c>
      <x:c r="C1901" s="6" t="n">
        <x:v>8</x:v>
      </x:c>
      <x:c r="D1901" s="6" t="str">
        <x:v>迎面开门红</x:v>
      </x:c>
      <x:c r="E1901" s="7" t="str">
        <x:v>对指定敌方单体造成等同于桂乃芬105%攻击力的火属性伤害，并对相邻目标造成等同于桂乃芬35%攻击力的火属性伤害，有100%的基础概率使目标与相邻目标陷入灼烧状态。灼烧状态下，敌方目标每回合开始时受到等同于桂乃芬167.84%攻击力的火属性持续伤害，持续2回合。</x:v>
      </x:c>
      <x:c r="F1901" s="6" t="n">
        <x:v>1.4</x:v>
      </x:c>
      <x:c r="G1901" s="6" t="n">
        <x:v>0</x:v>
      </x:c>
      <x:c r="H1901" s="6" t="n">
        <x:v>0</x:v>
      </x:c>
      <x:c r="I1901" s="6" t="n">
        <x:v>0</x:v>
      </x:c>
      <x:c r="J1901" s="6" t="str">
        <x:v>[1.05, 0.35, 1, 1.6784, 2]</x:v>
      </x:c>
      <x:c r="K1901" s="7" t="str">
        <x:v>需确认条件及分段</x:v>
      </x:c>
      <x:c r="L1901" s="6" t="str">
        <x:v>https://raw.githubusercontent.com/Mar-7th/StarRailRes/dbe8cdfcfb0bf657b9fe1cf92d5537f118ccb487/index_new/cn/character_skills.json</x:v>
      </x:c>
    </x:row>
    <x:row r="1902" ht="68" customHeight="1">
      <x:c r="A1902" s="6" t="str">
        <x:v>121002_9</x:v>
      </x:c>
      <x:c r="B1902" s="6" t="str">
        <x:v>121002</x:v>
      </x:c>
      <x:c r="C1902" s="6" t="n">
        <x:v>9</x:v>
      </x:c>
      <x:c r="D1902" s="6" t="str">
        <x:v>迎面开门红</x:v>
      </x:c>
      <x:c r="E1902" s="7" t="str">
        <x:v>对指定敌方单体造成等同于桂乃芬112.5%攻击力的火属性伤害，并对相邻目标造成等同于桂乃芬37.5%攻击力的火属性伤害，有100%的基础概率使目标与相邻目标陷入灼烧状态。灼烧状态下，敌方目标每回合开始时受到等同于桂乃芬193.03%攻击力的火属性持续伤害，持续2回合。</x:v>
      </x:c>
      <x:c r="F1902" s="6" t="n">
        <x:v>1.5</x:v>
      </x:c>
      <x:c r="G1902" s="6" t="n">
        <x:v>0</x:v>
      </x:c>
      <x:c r="H1902" s="6" t="n">
        <x:v>0</x:v>
      </x:c>
      <x:c r="I1902" s="6" t="n">
        <x:v>0</x:v>
      </x:c>
      <x:c r="J1902" s="6" t="str">
        <x:v>[1.125, 0.375, 1, 1.9303, 2]</x:v>
      </x:c>
      <x:c r="K1902" s="7" t="str">
        <x:v>需确认条件及分段</x:v>
      </x:c>
      <x:c r="L1902" s="6" t="str">
        <x:v>https://raw.githubusercontent.com/Mar-7th/StarRailRes/dbe8cdfcfb0bf657b9fe1cf92d5537f118ccb487/index_new/cn/character_skills.json</x:v>
      </x:c>
    </x:row>
    <x:row r="1903" ht="53" customHeight="1">
      <x:c r="A1903" s="6" t="str">
        <x:v>121002_10</x:v>
      </x:c>
      <x:c r="B1903" s="6" t="str">
        <x:v>121002</x:v>
      </x:c>
      <x:c r="C1903" s="6" t="n">
        <x:v>10</x:v>
      </x:c>
      <x:c r="D1903" s="6" t="str">
        <x:v>迎面开门红</x:v>
      </x:c>
      <x:c r="E1903" s="7" t="str">
        <x:v>对指定敌方单体造成等同于桂乃芬120%攻击力的火属性伤害，并对相邻目标造成等同于桂乃芬40%攻击力的火属性伤害，有100%的基础概率使目标与相邻目标陷入灼烧状态。灼烧状态下，敌方目标每回合开始时受到等同于桂乃芬218.21%攻击力的火属性持续伤害，持续2回合。</x:v>
      </x:c>
      <x:c r="F1903" s="6" t="n">
        <x:v>1.6</x:v>
      </x:c>
      <x:c r="G1903" s="6" t="n">
        <x:v>0</x:v>
      </x:c>
      <x:c r="H1903" s="6" t="n">
        <x:v>0</x:v>
      </x:c>
      <x:c r="I1903" s="6" t="n">
        <x:v>0</x:v>
      </x:c>
      <x:c r="J1903" s="6" t="str">
        <x:v>[1.2, 0.4, 1, 2.1821, 2]</x:v>
      </x:c>
      <x:c r="K1903" s="7" t="str">
        <x:v>需确认条件及分段</x:v>
      </x:c>
      <x:c r="L1903" s="6" t="str">
        <x:v>https://raw.githubusercontent.com/Mar-7th/StarRailRes/dbe8cdfcfb0bf657b9fe1cf92d5537f118ccb487/index_new/cn/character_skills.json</x:v>
      </x:c>
    </x:row>
    <x:row r="1904" ht="53" customHeight="1">
      <x:c r="A1904" s="6" t="str">
        <x:v>121002_11</x:v>
      </x:c>
      <x:c r="B1904" s="6" t="str">
        <x:v>121002</x:v>
      </x:c>
      <x:c r="C1904" s="6" t="n">
        <x:v>11</x:v>
      </x:c>
      <x:c r="D1904" s="6" t="str">
        <x:v>迎面开门红</x:v>
      </x:c>
      <x:c r="E1904" s="7" t="str">
        <x:v>对指定敌方单体造成等同于桂乃芬126%攻击力的火属性伤害，并对相邻目标造成等同于桂乃芬42%攻击力的火属性伤害，有100%的基础概率使目标与相邻目标陷入灼烧状态。灼烧状态下，敌方目标每回合开始时受到等同于桂乃芬229.12%攻击力的火属性持续伤害，持续2回合。</x:v>
      </x:c>
      <x:c r="F1904" s="6" t="n">
        <x:v>1.68</x:v>
      </x:c>
      <x:c r="G1904" s="6" t="n">
        <x:v>0</x:v>
      </x:c>
      <x:c r="H1904" s="6" t="n">
        <x:v>0</x:v>
      </x:c>
      <x:c r="I1904" s="6" t="n">
        <x:v>0</x:v>
      </x:c>
      <x:c r="J1904" s="6" t="str">
        <x:v>[1.26, 0.42, 1, 2.2912, 2]</x:v>
      </x:c>
      <x:c r="K1904" s="7" t="str">
        <x:v>需确认条件及分段</x:v>
      </x:c>
      <x:c r="L1904" s="6" t="str">
        <x:v>https://raw.githubusercontent.com/Mar-7th/StarRailRes/dbe8cdfcfb0bf657b9fe1cf92d5537f118ccb487/index_new/cn/character_skills.json</x:v>
      </x:c>
    </x:row>
    <x:row r="1905" ht="53" customHeight="1">
      <x:c r="A1905" s="6" t="str">
        <x:v>121002_12</x:v>
      </x:c>
      <x:c r="B1905" s="6" t="str">
        <x:v>121002</x:v>
      </x:c>
      <x:c r="C1905" s="6" t="n">
        <x:v>12</x:v>
      </x:c>
      <x:c r="D1905" s="6" t="str">
        <x:v>迎面开门红</x:v>
      </x:c>
      <x:c r="E1905" s="7" t="str">
        <x:v>对指定敌方单体造成等同于桂乃芬132%攻击力的火属性伤害，并对相邻目标造成等同于桂乃芬44%攻击力的火属性伤害，有100%的基础概率使目标与相邻目标陷入灼烧状态。灼烧状态下，敌方目标每回合开始时受到等同于桂乃芬240.03%攻击力的火属性持续伤害，持续2回合。</x:v>
      </x:c>
      <x:c r="F1905" s="6" t="n">
        <x:v>1.76</x:v>
      </x:c>
      <x:c r="G1905" s="6" t="n">
        <x:v>0</x:v>
      </x:c>
      <x:c r="H1905" s="6" t="n">
        <x:v>0</x:v>
      </x:c>
      <x:c r="I1905" s="6" t="n">
        <x:v>0</x:v>
      </x:c>
      <x:c r="J1905" s="6" t="str">
        <x:v>[1.32, 0.44, 1, 2.4003, 2]</x:v>
      </x:c>
      <x:c r="K1905" s="7" t="str">
        <x:v>需确认条件及分段</x:v>
      </x:c>
      <x:c r="L1905" s="6" t="str">
        <x:v>https://raw.githubusercontent.com/Mar-7th/StarRailRes/dbe8cdfcfb0bf657b9fe1cf92d5537f118ccb487/index_new/cn/character_skills.json</x:v>
      </x:c>
    </x:row>
    <x:row r="1906" ht="53" customHeight="1">
      <x:c r="A1906" s="6" t="str">
        <x:v>121002_13</x:v>
      </x:c>
      <x:c r="B1906" s="6" t="str">
        <x:v>121002</x:v>
      </x:c>
      <x:c r="C1906" s="6" t="n">
        <x:v>13</x:v>
      </x:c>
      <x:c r="D1906" s="6" t="str">
        <x:v>迎面开门红</x:v>
      </x:c>
      <x:c r="E1906" s="7" t="str">
        <x:v>对指定敌方单体造成等同于桂乃芬138%攻击力的火属性伤害，并对相邻目标造成等同于桂乃芬46%攻击力的火属性伤害，有100%的基础概率使目标与相邻目标陷入灼烧状态。灼烧状态下，敌方目标每回合开始时受到等同于桂乃芬250.94%攻击力的火属性持续伤害，持续2回合。</x:v>
      </x:c>
      <x:c r="F1906" s="6" t="n">
        <x:v>1.8399999999999999</x:v>
      </x:c>
      <x:c r="G1906" s="6" t="n">
        <x:v>0</x:v>
      </x:c>
      <x:c r="H1906" s="6" t="n">
        <x:v>0</x:v>
      </x:c>
      <x:c r="I1906" s="6" t="n">
        <x:v>0</x:v>
      </x:c>
      <x:c r="J1906" s="6" t="str">
        <x:v>[1.38, 0.46, 1, 2.5094, 2]</x:v>
      </x:c>
      <x:c r="K1906" s="7" t="str">
        <x:v>需确认条件及分段</x:v>
      </x:c>
      <x:c r="L1906" s="6" t="str">
        <x:v>https://raw.githubusercontent.com/Mar-7th/StarRailRes/dbe8cdfcfb0bf657b9fe1cf92d5537f118ccb487/index_new/cn/character_skills.json</x:v>
      </x:c>
    </x:row>
    <x:row r="1907" ht="53" customHeight="1">
      <x:c r="A1907" s="6" t="str">
        <x:v>121002_14</x:v>
      </x:c>
      <x:c r="B1907" s="6" t="str">
        <x:v>121002</x:v>
      </x:c>
      <x:c r="C1907" s="6" t="n">
        <x:v>14</x:v>
      </x:c>
      <x:c r="D1907" s="6" t="str">
        <x:v>迎面开门红</x:v>
      </x:c>
      <x:c r="E1907" s="7" t="str">
        <x:v>对指定敌方单体造成等同于桂乃芬144%攻击力的火属性伤害，并对相邻目标造成等同于桂乃芬48%攻击力的火属性伤害，有100%的基础概率使目标与相邻目标陷入灼烧状态。灼烧状态下，敌方目标每回合开始时受到等同于桂乃芬261.86%攻击力的火属性持续伤害，持续2回合。</x:v>
      </x:c>
      <x:c r="F1907" s="6" t="n">
        <x:v>1.92</x:v>
      </x:c>
      <x:c r="G1907" s="6" t="n">
        <x:v>0</x:v>
      </x:c>
      <x:c r="H1907" s="6" t="n">
        <x:v>0</x:v>
      </x:c>
      <x:c r="I1907" s="6" t="n">
        <x:v>0</x:v>
      </x:c>
      <x:c r="J1907" s="6" t="str">
        <x:v>[1.44, 0.48, 1, 2.6186, 2]</x:v>
      </x:c>
      <x:c r="K1907" s="7" t="str">
        <x:v>需确认条件及分段</x:v>
      </x:c>
      <x:c r="L1907" s="6" t="str">
        <x:v>https://raw.githubusercontent.com/Mar-7th/StarRailRes/dbe8cdfcfb0bf657b9fe1cf92d5537f118ccb487/index_new/cn/character_skills.json</x:v>
      </x:c>
    </x:row>
    <x:row r="1908" ht="53" customHeight="1">
      <x:c r="A1908" s="6" t="str">
        <x:v>121002_15</x:v>
      </x:c>
      <x:c r="B1908" s="6" t="str">
        <x:v>121002</x:v>
      </x:c>
      <x:c r="C1908" s="6" t="n">
        <x:v>15</x:v>
      </x:c>
      <x:c r="D1908" s="6" t="str">
        <x:v>迎面开门红</x:v>
      </x:c>
      <x:c r="E1908" s="7" t="str">
        <x:v>对指定敌方单体造成等同于桂乃芬150%攻击力的火属性伤害，并对相邻目标造成等同于桂乃芬50%攻击力的火属性伤害，有100%的基础概率使目标与相邻目标陷入灼烧状态。灼烧状态下，敌方目标每回合开始时受到等同于桂乃芬272.77%攻击力的火属性持续伤害，持续2回合。</x:v>
      </x:c>
      <x:c r="F1908" s="6" t="n">
        <x:v>2</x:v>
      </x:c>
      <x:c r="G1908" s="6" t="n">
        <x:v>0</x:v>
      </x:c>
      <x:c r="H1908" s="6" t="n">
        <x:v>0</x:v>
      </x:c>
      <x:c r="I1908" s="6" t="n">
        <x:v>0</x:v>
      </x:c>
      <x:c r="J1908" s="6" t="str">
        <x:v>[1.5, 0.5, 1, 2.7277, 2]</x:v>
      </x:c>
      <x:c r="K1908" s="7" t="str">
        <x:v>需确认条件及分段</x:v>
      </x:c>
      <x:c r="L1908" s="6" t="str">
        <x:v>https://raw.githubusercontent.com/Mar-7th/StarRailRes/dbe8cdfcfb0bf657b9fe1cf92d5537f118ccb487/index_new/cn/character_skills.json</x:v>
      </x:c>
    </x:row>
    <x:row r="1909" ht="38" customHeight="1">
      <x:c r="A1909" s="6" t="str">
        <x:v>121003_1</x:v>
      </x:c>
      <x:c r="B1909" s="6" t="str">
        <x:v>121003</x:v>
      </x:c>
      <x:c r="C1909" s="6" t="n">
        <x:v>1</x:v>
      </x:c>
      <x:c r="D1909" s="6" t="str">
        <x:v>给您来段看家戏</x:v>
      </x:c>
      <x:c r="E1909" s="7" t="str">
        <x:v>对敌方全体造成等同于桂乃芬72%攻击力的火属性伤害，若目标处于灼烧状态，使其当前承受的灼烧状态立即产生相当于原伤害72%的伤害。</x:v>
      </x:c>
      <x:c r="F1909" s="6" t="n">
        <x:v>0.72</x:v>
      </x:c>
      <x:c r="G1909" s="6" t="n">
        <x:v>0</x:v>
      </x:c>
      <x:c r="H1909" s="6" t="n">
        <x:v>0</x:v>
      </x:c>
      <x:c r="I1909" s="6" t="n">
        <x:v>0</x:v>
      </x:c>
      <x:c r="J1909" s="6" t="str">
        <x:v>[0.72, 0.72]</x:v>
      </x:c>
      <x:c r="K1909" s="7" t="str">
        <x:v>需确认条件及分段</x:v>
      </x:c>
      <x:c r="L1909" s="6" t="str">
        <x:v>https://raw.githubusercontent.com/Mar-7th/StarRailRes/dbe8cdfcfb0bf657b9fe1cf92d5537f118ccb487/index_new/cn/character_skills.json</x:v>
      </x:c>
    </x:row>
    <x:row r="1910" ht="38" customHeight="1">
      <x:c r="A1910" s="6" t="str">
        <x:v>121003_2</x:v>
      </x:c>
      <x:c r="B1910" s="6" t="str">
        <x:v>121003</x:v>
      </x:c>
      <x:c r="C1910" s="6" t="n">
        <x:v>2</x:v>
      </x:c>
      <x:c r="D1910" s="6" t="str">
        <x:v>给您来段看家戏</x:v>
      </x:c>
      <x:c r="E1910" s="7" t="str">
        <x:v>对敌方全体造成等同于桂乃芬76.8%攻击力的火属性伤害，若目标处于灼烧状态，使其当前承受的灼烧状态立即产生相当于原伤害74%的伤害。</x:v>
      </x:c>
      <x:c r="F1910" s="6" t="n">
        <x:v>0.768</x:v>
      </x:c>
      <x:c r="G1910" s="6" t="n">
        <x:v>0</x:v>
      </x:c>
      <x:c r="H1910" s="6" t="n">
        <x:v>0</x:v>
      </x:c>
      <x:c r="I1910" s="6" t="n">
        <x:v>0</x:v>
      </x:c>
      <x:c r="J1910" s="6" t="str">
        <x:v>[0.768, 0.74]</x:v>
      </x:c>
      <x:c r="K1910" s="7" t="str">
        <x:v>需确认条件及分段</x:v>
      </x:c>
      <x:c r="L1910" s="6" t="str">
        <x:v>https://raw.githubusercontent.com/Mar-7th/StarRailRes/dbe8cdfcfb0bf657b9fe1cf92d5537f118ccb487/index_new/cn/character_skills.json</x:v>
      </x:c>
    </x:row>
    <x:row r="1911" ht="38" customHeight="1">
      <x:c r="A1911" s="6" t="str">
        <x:v>121003_3</x:v>
      </x:c>
      <x:c r="B1911" s="6" t="str">
        <x:v>121003</x:v>
      </x:c>
      <x:c r="C1911" s="6" t="n">
        <x:v>3</x:v>
      </x:c>
      <x:c r="D1911" s="6" t="str">
        <x:v>给您来段看家戏</x:v>
      </x:c>
      <x:c r="E1911" s="7" t="str">
        <x:v>对敌方全体造成等同于桂乃芬81.6%攻击力的火属性伤害，若目标处于灼烧状态，使其当前承受的灼烧状态立即产生相当于原伤害76%的伤害。</x:v>
      </x:c>
      <x:c r="F1911" s="6" t="n">
        <x:v>0.816</x:v>
      </x:c>
      <x:c r="G1911" s="6" t="n">
        <x:v>0</x:v>
      </x:c>
      <x:c r="H1911" s="6" t="n">
        <x:v>0</x:v>
      </x:c>
      <x:c r="I1911" s="6" t="n">
        <x:v>0</x:v>
      </x:c>
      <x:c r="J1911" s="6" t="str">
        <x:v>[0.816, 0.76]</x:v>
      </x:c>
      <x:c r="K1911" s="7" t="str">
        <x:v>需确认条件及分段</x:v>
      </x:c>
      <x:c r="L1911" s="6" t="str">
        <x:v>https://raw.githubusercontent.com/Mar-7th/StarRailRes/dbe8cdfcfb0bf657b9fe1cf92d5537f118ccb487/index_new/cn/character_skills.json</x:v>
      </x:c>
    </x:row>
    <x:row r="1912" ht="38" customHeight="1">
      <x:c r="A1912" s="6" t="str">
        <x:v>121003_4</x:v>
      </x:c>
      <x:c r="B1912" s="6" t="str">
        <x:v>121003</x:v>
      </x:c>
      <x:c r="C1912" s="6" t="n">
        <x:v>4</x:v>
      </x:c>
      <x:c r="D1912" s="6" t="str">
        <x:v>给您来段看家戏</x:v>
      </x:c>
      <x:c r="E1912" s="7" t="str">
        <x:v>对敌方全体造成等同于桂乃芬86.4%攻击力的火属性伤害，若目标处于灼烧状态，使其当前承受的灼烧状态立即产生相当于原伤害78%的伤害。</x:v>
      </x:c>
      <x:c r="F1912" s="6" t="n">
        <x:v>0.864</x:v>
      </x:c>
      <x:c r="G1912" s="6" t="n">
        <x:v>0</x:v>
      </x:c>
      <x:c r="H1912" s="6" t="n">
        <x:v>0</x:v>
      </x:c>
      <x:c r="I1912" s="6" t="n">
        <x:v>0</x:v>
      </x:c>
      <x:c r="J1912" s="6" t="str">
        <x:v>[0.864, 0.78]</x:v>
      </x:c>
      <x:c r="K1912" s="7" t="str">
        <x:v>需确认条件及分段</x:v>
      </x:c>
      <x:c r="L1912" s="6" t="str">
        <x:v>https://raw.githubusercontent.com/Mar-7th/StarRailRes/dbe8cdfcfb0bf657b9fe1cf92d5537f118ccb487/index_new/cn/character_skills.json</x:v>
      </x:c>
    </x:row>
    <x:row r="1913" ht="38" customHeight="1">
      <x:c r="A1913" s="6" t="str">
        <x:v>121003_5</x:v>
      </x:c>
      <x:c r="B1913" s="6" t="str">
        <x:v>121003</x:v>
      </x:c>
      <x:c r="C1913" s="6" t="n">
        <x:v>5</x:v>
      </x:c>
      <x:c r="D1913" s="6" t="str">
        <x:v>给您来段看家戏</x:v>
      </x:c>
      <x:c r="E1913" s="7" t="str">
        <x:v>对敌方全体造成等同于桂乃芬91.2%攻击力的火属性伤害，若目标处于灼烧状态，使其当前承受的灼烧状态立即产生相当于原伤害80%的伤害。</x:v>
      </x:c>
      <x:c r="F1913" s="6" t="n">
        <x:v>0.912</x:v>
      </x:c>
      <x:c r="G1913" s="6" t="n">
        <x:v>0</x:v>
      </x:c>
      <x:c r="H1913" s="6" t="n">
        <x:v>0</x:v>
      </x:c>
      <x:c r="I1913" s="6" t="n">
        <x:v>0</x:v>
      </x:c>
      <x:c r="J1913" s="6" t="str">
        <x:v>[0.912, 0.8]</x:v>
      </x:c>
      <x:c r="K1913" s="7" t="str">
        <x:v>需确认条件及分段</x:v>
      </x:c>
      <x:c r="L1913" s="6" t="str">
        <x:v>https://raw.githubusercontent.com/Mar-7th/StarRailRes/dbe8cdfcfb0bf657b9fe1cf92d5537f118ccb487/index_new/cn/character_skills.json</x:v>
      </x:c>
    </x:row>
    <x:row r="1914" ht="38" customHeight="1">
      <x:c r="A1914" s="6" t="str">
        <x:v>121003_6</x:v>
      </x:c>
      <x:c r="B1914" s="6" t="str">
        <x:v>121003</x:v>
      </x:c>
      <x:c r="C1914" s="6" t="n">
        <x:v>6</x:v>
      </x:c>
      <x:c r="D1914" s="6" t="str">
        <x:v>给您来段看家戏</x:v>
      </x:c>
      <x:c r="E1914" s="7" t="str">
        <x:v>对敌方全体造成等同于桂乃芬96%攻击力的火属性伤害，若目标处于灼烧状态，使其当前承受的灼烧状态立即产生相当于原伤害82%的伤害。</x:v>
      </x:c>
      <x:c r="F1914" s="6" t="n">
        <x:v>0.96</x:v>
      </x:c>
      <x:c r="G1914" s="6" t="n">
        <x:v>0</x:v>
      </x:c>
      <x:c r="H1914" s="6" t="n">
        <x:v>0</x:v>
      </x:c>
      <x:c r="I1914" s="6" t="n">
        <x:v>0</x:v>
      </x:c>
      <x:c r="J1914" s="6" t="str">
        <x:v>[0.96, 0.82]</x:v>
      </x:c>
      <x:c r="K1914" s="7" t="str">
        <x:v>需确认条件及分段</x:v>
      </x:c>
      <x:c r="L1914" s="6" t="str">
        <x:v>https://raw.githubusercontent.com/Mar-7th/StarRailRes/dbe8cdfcfb0bf657b9fe1cf92d5537f118ccb487/index_new/cn/character_skills.json</x:v>
      </x:c>
    </x:row>
    <x:row r="1915" ht="38" customHeight="1">
      <x:c r="A1915" s="6" t="str">
        <x:v>121003_7</x:v>
      </x:c>
      <x:c r="B1915" s="6" t="str">
        <x:v>121003</x:v>
      </x:c>
      <x:c r="C1915" s="6" t="n">
        <x:v>7</x:v>
      </x:c>
      <x:c r="D1915" s="6" t="str">
        <x:v>给您来段看家戏</x:v>
      </x:c>
      <x:c r="E1915" s="7" t="str">
        <x:v>对敌方全体造成等同于桂乃芬102%攻击力的火属性伤害，若目标处于灼烧状态，使其当前承受的灼烧状态立即产生相当于原伤害84.5%的伤害。</x:v>
      </x:c>
      <x:c r="F1915" s="6" t="n">
        <x:v>1.02</x:v>
      </x:c>
      <x:c r="G1915" s="6" t="n">
        <x:v>0</x:v>
      </x:c>
      <x:c r="H1915" s="6" t="n">
        <x:v>0</x:v>
      </x:c>
      <x:c r="I1915" s="6" t="n">
        <x:v>0</x:v>
      </x:c>
      <x:c r="J1915" s="6" t="str">
        <x:v>[1.02, 0.845]</x:v>
      </x:c>
      <x:c r="K1915" s="7" t="str">
        <x:v>需确认条件及分段</x:v>
      </x:c>
      <x:c r="L1915" s="6" t="str">
        <x:v>https://raw.githubusercontent.com/Mar-7th/StarRailRes/dbe8cdfcfb0bf657b9fe1cf92d5537f118ccb487/index_new/cn/character_skills.json</x:v>
      </x:c>
    </x:row>
    <x:row r="1916" ht="38" customHeight="1">
      <x:c r="A1916" s="6" t="str">
        <x:v>121003_8</x:v>
      </x:c>
      <x:c r="B1916" s="6" t="str">
        <x:v>121003</x:v>
      </x:c>
      <x:c r="C1916" s="6" t="n">
        <x:v>8</x:v>
      </x:c>
      <x:c r="D1916" s="6" t="str">
        <x:v>给您来段看家戏</x:v>
      </x:c>
      <x:c r="E1916" s="7" t="str">
        <x:v>对敌方全体造成等同于桂乃芬108%攻击力的火属性伤害，若目标处于灼烧状态，使其当前承受的灼烧状态立即产生相当于原伤害87%的伤害。</x:v>
      </x:c>
      <x:c r="F1916" s="6" t="n">
        <x:v>1.08</x:v>
      </x:c>
      <x:c r="G1916" s="6" t="n">
        <x:v>0</x:v>
      </x:c>
      <x:c r="H1916" s="6" t="n">
        <x:v>0</x:v>
      </x:c>
      <x:c r="I1916" s="6" t="n">
        <x:v>0</x:v>
      </x:c>
      <x:c r="J1916" s="6" t="str">
        <x:v>[1.08, 0.87]</x:v>
      </x:c>
      <x:c r="K1916" s="7" t="str">
        <x:v>需确认条件及分段</x:v>
      </x:c>
      <x:c r="L1916" s="6" t="str">
        <x:v>https://raw.githubusercontent.com/Mar-7th/StarRailRes/dbe8cdfcfb0bf657b9fe1cf92d5537f118ccb487/index_new/cn/character_skills.json</x:v>
      </x:c>
    </x:row>
    <x:row r="1917" ht="38" customHeight="1">
      <x:c r="A1917" s="6" t="str">
        <x:v>121003_9</x:v>
      </x:c>
      <x:c r="B1917" s="6" t="str">
        <x:v>121003</x:v>
      </x:c>
      <x:c r="C1917" s="6" t="n">
        <x:v>9</x:v>
      </x:c>
      <x:c r="D1917" s="6" t="str">
        <x:v>给您来段看家戏</x:v>
      </x:c>
      <x:c r="E1917" s="7" t="str">
        <x:v>对敌方全体造成等同于桂乃芬114%攻击力的火属性伤害，若目标处于灼烧状态，使其当前承受的灼烧状态立即产生相当于原伤害89.5%的伤害。</x:v>
      </x:c>
      <x:c r="F1917" s="6" t="n">
        <x:v>1.14</x:v>
      </x:c>
      <x:c r="G1917" s="6" t="n">
        <x:v>0</x:v>
      </x:c>
      <x:c r="H1917" s="6" t="n">
        <x:v>0</x:v>
      </x:c>
      <x:c r="I1917" s="6" t="n">
        <x:v>0</x:v>
      </x:c>
      <x:c r="J1917" s="6" t="str">
        <x:v>[1.14, 0.895]</x:v>
      </x:c>
      <x:c r="K1917" s="7" t="str">
        <x:v>需确认条件及分段</x:v>
      </x:c>
      <x:c r="L1917" s="6" t="str">
        <x:v>https://raw.githubusercontent.com/Mar-7th/StarRailRes/dbe8cdfcfb0bf657b9fe1cf92d5537f118ccb487/index_new/cn/character_skills.json</x:v>
      </x:c>
    </x:row>
    <x:row r="1918" ht="38" customHeight="1">
      <x:c r="A1918" s="6" t="str">
        <x:v>121003_10</x:v>
      </x:c>
      <x:c r="B1918" s="6" t="str">
        <x:v>121003</x:v>
      </x:c>
      <x:c r="C1918" s="6" t="n">
        <x:v>10</x:v>
      </x:c>
      <x:c r="D1918" s="6" t="str">
        <x:v>给您来段看家戏</x:v>
      </x:c>
      <x:c r="E1918" s="7" t="str">
        <x:v>对敌方全体造成等同于桂乃芬120%攻击力的火属性伤害，若目标处于灼烧状态，使其当前承受的灼烧状态立即产生相当于原伤害92%的伤害。</x:v>
      </x:c>
      <x:c r="F1918" s="6" t="n">
        <x:v>1.2</x:v>
      </x:c>
      <x:c r="G1918" s="6" t="n">
        <x:v>0</x:v>
      </x:c>
      <x:c r="H1918" s="6" t="n">
        <x:v>0</x:v>
      </x:c>
      <x:c r="I1918" s="6" t="n">
        <x:v>0</x:v>
      </x:c>
      <x:c r="J1918" s="6" t="str">
        <x:v>[1.2, 0.92]</x:v>
      </x:c>
      <x:c r="K1918" s="7" t="str">
        <x:v>需确认条件及分段</x:v>
      </x:c>
      <x:c r="L1918" s="6" t="str">
        <x:v>https://raw.githubusercontent.com/Mar-7th/StarRailRes/dbe8cdfcfb0bf657b9fe1cf92d5537f118ccb487/index_new/cn/character_skills.json</x:v>
      </x:c>
    </x:row>
    <x:row r="1919" ht="38" customHeight="1">
      <x:c r="A1919" s="6" t="str">
        <x:v>121003_11</x:v>
      </x:c>
      <x:c r="B1919" s="6" t="str">
        <x:v>121003</x:v>
      </x:c>
      <x:c r="C1919" s="6" t="n">
        <x:v>11</x:v>
      </x:c>
      <x:c r="D1919" s="6" t="str">
        <x:v>给您来段看家戏</x:v>
      </x:c>
      <x:c r="E1919" s="7" t="str">
        <x:v>对敌方全体造成等同于桂乃芬124.8%攻击力的火属性伤害，若目标处于灼烧状态，使其当前承受的灼烧状态立即产生相当于原伤害94%的伤害。</x:v>
      </x:c>
      <x:c r="F1919" s="6" t="n">
        <x:v>1.248</x:v>
      </x:c>
      <x:c r="G1919" s="6" t="n">
        <x:v>0</x:v>
      </x:c>
      <x:c r="H1919" s="6" t="n">
        <x:v>0</x:v>
      </x:c>
      <x:c r="I1919" s="6" t="n">
        <x:v>0</x:v>
      </x:c>
      <x:c r="J1919" s="6" t="str">
        <x:v>[1.248, 0.94]</x:v>
      </x:c>
      <x:c r="K1919" s="7" t="str">
        <x:v>需确认条件及分段</x:v>
      </x:c>
      <x:c r="L1919" s="6" t="str">
        <x:v>https://raw.githubusercontent.com/Mar-7th/StarRailRes/dbe8cdfcfb0bf657b9fe1cf92d5537f118ccb487/index_new/cn/character_skills.json</x:v>
      </x:c>
    </x:row>
    <x:row r="1920" ht="38" customHeight="1">
      <x:c r="A1920" s="6" t="str">
        <x:v>121003_12</x:v>
      </x:c>
      <x:c r="B1920" s="6" t="str">
        <x:v>121003</x:v>
      </x:c>
      <x:c r="C1920" s="6" t="n">
        <x:v>12</x:v>
      </x:c>
      <x:c r="D1920" s="6" t="str">
        <x:v>给您来段看家戏</x:v>
      </x:c>
      <x:c r="E1920" s="7" t="str">
        <x:v>对敌方全体造成等同于桂乃芬129.6%攻击力的火属性伤害，若目标处于灼烧状态，使其当前承受的灼烧状态立即产生相当于原伤害96%的伤害。</x:v>
      </x:c>
      <x:c r="F1920" s="6" t="n">
        <x:v>1.296</x:v>
      </x:c>
      <x:c r="G1920" s="6" t="n">
        <x:v>0</x:v>
      </x:c>
      <x:c r="H1920" s="6" t="n">
        <x:v>0</x:v>
      </x:c>
      <x:c r="I1920" s="6" t="n">
        <x:v>0</x:v>
      </x:c>
      <x:c r="J1920" s="6" t="str">
        <x:v>[1.296, 0.96]</x:v>
      </x:c>
      <x:c r="K1920" s="7" t="str">
        <x:v>需确认条件及分段</x:v>
      </x:c>
      <x:c r="L1920" s="6" t="str">
        <x:v>https://raw.githubusercontent.com/Mar-7th/StarRailRes/dbe8cdfcfb0bf657b9fe1cf92d5537f118ccb487/index_new/cn/character_skills.json</x:v>
      </x:c>
    </x:row>
    <x:row r="1921" ht="38" customHeight="1">
      <x:c r="A1921" s="6" t="str">
        <x:v>121003_13</x:v>
      </x:c>
      <x:c r="B1921" s="6" t="str">
        <x:v>121003</x:v>
      </x:c>
      <x:c r="C1921" s="6" t="n">
        <x:v>13</x:v>
      </x:c>
      <x:c r="D1921" s="6" t="str">
        <x:v>给您来段看家戏</x:v>
      </x:c>
      <x:c r="E1921" s="7" t="str">
        <x:v>对敌方全体造成等同于桂乃芬134.4%攻击力的火属性伤害，若目标处于灼烧状态，使其当前承受的灼烧状态立即产生相当于原伤害98%的伤害。</x:v>
      </x:c>
      <x:c r="F1921" s="6" t="n">
        <x:v>1.344</x:v>
      </x:c>
      <x:c r="G1921" s="6" t="n">
        <x:v>0</x:v>
      </x:c>
      <x:c r="H1921" s="6" t="n">
        <x:v>0</x:v>
      </x:c>
      <x:c r="I1921" s="6" t="n">
        <x:v>0</x:v>
      </x:c>
      <x:c r="J1921" s="6" t="str">
        <x:v>[1.344, 0.98]</x:v>
      </x:c>
      <x:c r="K1921" s="7" t="str">
        <x:v>需确认条件及分段</x:v>
      </x:c>
      <x:c r="L1921" s="6" t="str">
        <x:v>https://raw.githubusercontent.com/Mar-7th/StarRailRes/dbe8cdfcfb0bf657b9fe1cf92d5537f118ccb487/index_new/cn/character_skills.json</x:v>
      </x:c>
    </x:row>
    <x:row r="1922" ht="38" customHeight="1">
      <x:c r="A1922" s="6" t="str">
        <x:v>121003_14</x:v>
      </x:c>
      <x:c r="B1922" s="6" t="str">
        <x:v>121003</x:v>
      </x:c>
      <x:c r="C1922" s="6" t="n">
        <x:v>14</x:v>
      </x:c>
      <x:c r="D1922" s="6" t="str">
        <x:v>给您来段看家戏</x:v>
      </x:c>
      <x:c r="E1922" s="7" t="str">
        <x:v>对敌方全体造成等同于桂乃芬139.2%攻击力的火属性伤害，若目标处于灼烧状态，使其当前承受的灼烧状态立即产生相当于原伤害100%的伤害。</x:v>
      </x:c>
      <x:c r="F1922" s="6" t="n">
        <x:v>1.392</x:v>
      </x:c>
      <x:c r="G1922" s="6" t="n">
        <x:v>0</x:v>
      </x:c>
      <x:c r="H1922" s="6" t="n">
        <x:v>0</x:v>
      </x:c>
      <x:c r="I1922" s="6" t="n">
        <x:v>0</x:v>
      </x:c>
      <x:c r="J1922" s="6" t="str">
        <x:v>[1.392, 1]</x:v>
      </x:c>
      <x:c r="K1922" s="7" t="str">
        <x:v>需确认条件及分段</x:v>
      </x:c>
      <x:c r="L1922" s="6" t="str">
        <x:v>https://raw.githubusercontent.com/Mar-7th/StarRailRes/dbe8cdfcfb0bf657b9fe1cf92d5537f118ccb487/index_new/cn/character_skills.json</x:v>
      </x:c>
    </x:row>
    <x:row r="1923" ht="38" customHeight="1">
      <x:c r="A1923" s="6" t="str">
        <x:v>121003_15</x:v>
      </x:c>
      <x:c r="B1923" s="6" t="str">
        <x:v>121003</x:v>
      </x:c>
      <x:c r="C1923" s="6" t="n">
        <x:v>15</x:v>
      </x:c>
      <x:c r="D1923" s="6" t="str">
        <x:v>给您来段看家戏</x:v>
      </x:c>
      <x:c r="E1923" s="7" t="str">
        <x:v>对敌方全体造成等同于桂乃芬144%攻击力的火属性伤害，若目标处于灼烧状态，使其当前承受的灼烧状态立即产生相当于原伤害102%的伤害。</x:v>
      </x:c>
      <x:c r="F1923" s="6" t="n">
        <x:v>1.44</x:v>
      </x:c>
      <x:c r="G1923" s="6" t="n">
        <x:v>0</x:v>
      </x:c>
      <x:c r="H1923" s="6" t="n">
        <x:v>0</x:v>
      </x:c>
      <x:c r="I1923" s="6" t="n">
        <x:v>0</x:v>
      </x:c>
      <x:c r="J1923" s="6" t="str">
        <x:v>[1.44, 1.02]</x:v>
      </x:c>
      <x:c r="K1923" s="7" t="str">
        <x:v>需确认条件及分段</x:v>
      </x:c>
      <x:c r="L1923" s="6" t="str">
        <x:v>https://raw.githubusercontent.com/Mar-7th/StarRailRes/dbe8cdfcfb0bf657b9fe1cf92d5537f118ccb487/index_new/cn/character_skills.json</x:v>
      </x:c>
    </x:row>
    <x:row r="1924" ht="38" customHeight="1">
      <x:c r="A1924" s="6" t="str">
        <x:v>121004_1</x:v>
      </x:c>
      <x:c r="B1924" s="6" t="str">
        <x:v>121004</x:v>
      </x:c>
      <x:c r="C1924" s="6" t="n">
        <x:v>1</x:v>
      </x:c>
      <x:c r="D1924" s="6" t="str">
        <x:v>古来君子养艺人</x:v>
      </x:c>
      <x:c r="E1924" s="7" t="str">
        <x:v>桂乃芬在场时，敌方受到的灼烧状态触发伤害后，有100%的基础概率陷入【吞火】状态，【吞火】状态下敌方目标受到的伤害提高4%，持续3回合，最多叠加3层。</x:v>
      </x:c>
      <x:c r="F1924" s="6" t="n">
        <x:v>0</x:v>
      </x:c>
      <x:c r="G1924" s="6" t="n">
        <x:v>0</x:v>
      </x:c>
      <x:c r="H1924" s="6" t="n">
        <x:v>0</x:v>
      </x:c>
      <x:c r="I1924" s="6" t="n">
        <x:v>0</x:v>
      </x:c>
      <x:c r="J1924" s="6" t="str">
        <x:v>[1, 0, 0, 0.04, 3, 3]</x:v>
      </x:c>
      <x:c r="K1924" s="7" t="str">
        <x:v>无首段伤害倍率，请覆盖或设为辅助技能</x:v>
      </x:c>
      <x:c r="L1924" s="6" t="str">
        <x:v>https://raw.githubusercontent.com/Mar-7th/StarRailRes/dbe8cdfcfb0bf657b9fe1cf92d5537f118ccb487/index_new/cn/character_skills.json</x:v>
      </x:c>
    </x:row>
    <x:row r="1925" ht="38" customHeight="1">
      <x:c r="A1925" s="6" t="str">
        <x:v>121004_2</x:v>
      </x:c>
      <x:c r="B1925" s="6" t="str">
        <x:v>121004</x:v>
      </x:c>
      <x:c r="C1925" s="6" t="n">
        <x:v>2</x:v>
      </x:c>
      <x:c r="D1925" s="6" t="str">
        <x:v>古来君子养艺人</x:v>
      </x:c>
      <x:c r="E1925" s="7" t="str">
        <x:v>桂乃芬在场时，敌方受到的灼烧状态触发伤害后，有100%的基础概率陷入【吞火】状态，【吞火】状态下敌方目标受到的伤害提高4.3%，持续3回合，最多叠加3层。</x:v>
      </x:c>
      <x:c r="F1925" s="6" t="n">
        <x:v>0</x:v>
      </x:c>
      <x:c r="G1925" s="6" t="n">
        <x:v>0</x:v>
      </x:c>
      <x:c r="H1925" s="6" t="n">
        <x:v>0</x:v>
      </x:c>
      <x:c r="I1925" s="6" t="n">
        <x:v>0</x:v>
      </x:c>
      <x:c r="J1925" s="6" t="str">
        <x:v>[1, 0, 0, 0.043, 3, 3]</x:v>
      </x:c>
      <x:c r="K1925" s="7" t="str">
        <x:v>无首段伤害倍率，请覆盖或设为辅助技能</x:v>
      </x:c>
      <x:c r="L1925" s="6" t="str">
        <x:v>https://raw.githubusercontent.com/Mar-7th/StarRailRes/dbe8cdfcfb0bf657b9fe1cf92d5537f118ccb487/index_new/cn/character_skills.json</x:v>
      </x:c>
    </x:row>
    <x:row r="1926" ht="38" customHeight="1">
      <x:c r="A1926" s="6" t="str">
        <x:v>121004_3</x:v>
      </x:c>
      <x:c r="B1926" s="6" t="str">
        <x:v>121004</x:v>
      </x:c>
      <x:c r="C1926" s="6" t="n">
        <x:v>3</x:v>
      </x:c>
      <x:c r="D1926" s="6" t="str">
        <x:v>古来君子养艺人</x:v>
      </x:c>
      <x:c r="E1926" s="7" t="str">
        <x:v>桂乃芬在场时，敌方受到的灼烧状态触发伤害后，有100%的基础概率陷入【吞火】状态，【吞火】状态下敌方目标受到的伤害提高4.6%，持续3回合，最多叠加3层。</x:v>
      </x:c>
      <x:c r="F1926" s="6" t="n">
        <x:v>0</x:v>
      </x:c>
      <x:c r="G1926" s="6" t="n">
        <x:v>0</x:v>
      </x:c>
      <x:c r="H1926" s="6" t="n">
        <x:v>0</x:v>
      </x:c>
      <x:c r="I1926" s="6" t="n">
        <x:v>0</x:v>
      </x:c>
      <x:c r="J1926" s="6" t="str">
        <x:v>[1, 0, 0, 0.046, 3, 3]</x:v>
      </x:c>
      <x:c r="K1926" s="7" t="str">
        <x:v>无首段伤害倍率，请覆盖或设为辅助技能</x:v>
      </x:c>
      <x:c r="L1926" s="6" t="str">
        <x:v>https://raw.githubusercontent.com/Mar-7th/StarRailRes/dbe8cdfcfb0bf657b9fe1cf92d5537f118ccb487/index_new/cn/character_skills.json</x:v>
      </x:c>
    </x:row>
    <x:row r="1927" ht="38" customHeight="1">
      <x:c r="A1927" s="6" t="str">
        <x:v>121004_4</x:v>
      </x:c>
      <x:c r="B1927" s="6" t="str">
        <x:v>121004</x:v>
      </x:c>
      <x:c r="C1927" s="6" t="n">
        <x:v>4</x:v>
      </x:c>
      <x:c r="D1927" s="6" t="str">
        <x:v>古来君子养艺人</x:v>
      </x:c>
      <x:c r="E1927" s="7" t="str">
        <x:v>桂乃芬在场时，敌方受到的灼烧状态触发伤害后，有100%的基础概率陷入【吞火】状态，【吞火】状态下敌方目标受到的伤害提高4.9%，持续3回合，最多叠加3层。</x:v>
      </x:c>
      <x:c r="F1927" s="6" t="n">
        <x:v>0</x:v>
      </x:c>
      <x:c r="G1927" s="6" t="n">
        <x:v>0</x:v>
      </x:c>
      <x:c r="H1927" s="6" t="n">
        <x:v>0</x:v>
      </x:c>
      <x:c r="I1927" s="6" t="n">
        <x:v>0</x:v>
      </x:c>
      <x:c r="J1927" s="6" t="str">
        <x:v>[1, 0, 0, 0.049, 3, 3]</x:v>
      </x:c>
      <x:c r="K1927" s="7" t="str">
        <x:v>无首段伤害倍率，请覆盖或设为辅助技能</x:v>
      </x:c>
      <x:c r="L1927" s="6" t="str">
        <x:v>https://raw.githubusercontent.com/Mar-7th/StarRailRes/dbe8cdfcfb0bf657b9fe1cf92d5537f118ccb487/index_new/cn/character_skills.json</x:v>
      </x:c>
    </x:row>
    <x:row r="1928" ht="38" customHeight="1">
      <x:c r="A1928" s="6" t="str">
        <x:v>121004_5</x:v>
      </x:c>
      <x:c r="B1928" s="6" t="str">
        <x:v>121004</x:v>
      </x:c>
      <x:c r="C1928" s="6" t="n">
        <x:v>5</x:v>
      </x:c>
      <x:c r="D1928" s="6" t="str">
        <x:v>古来君子养艺人</x:v>
      </x:c>
      <x:c r="E1928" s="7" t="str">
        <x:v>桂乃芬在场时，敌方受到的灼烧状态触发伤害后，有100%的基础概率陷入【吞火】状态，【吞火】状态下敌方目标受到的伤害提高5.2%，持续3回合，最多叠加3层。</x:v>
      </x:c>
      <x:c r="F1928" s="6" t="n">
        <x:v>0</x:v>
      </x:c>
      <x:c r="G1928" s="6" t="n">
        <x:v>0</x:v>
      </x:c>
      <x:c r="H1928" s="6" t="n">
        <x:v>0</x:v>
      </x:c>
      <x:c r="I1928" s="6" t="n">
        <x:v>0</x:v>
      </x:c>
      <x:c r="J1928" s="6" t="str">
        <x:v>[1, 0, 0, 0.052, 3, 3]</x:v>
      </x:c>
      <x:c r="K1928" s="7" t="str">
        <x:v>无首段伤害倍率，请覆盖或设为辅助技能</x:v>
      </x:c>
      <x:c r="L1928" s="6" t="str">
        <x:v>https://raw.githubusercontent.com/Mar-7th/StarRailRes/dbe8cdfcfb0bf657b9fe1cf92d5537f118ccb487/index_new/cn/character_skills.json</x:v>
      </x:c>
    </x:row>
    <x:row r="1929" ht="38" customHeight="1">
      <x:c r="A1929" s="6" t="str">
        <x:v>121004_6</x:v>
      </x:c>
      <x:c r="B1929" s="6" t="str">
        <x:v>121004</x:v>
      </x:c>
      <x:c r="C1929" s="6" t="n">
        <x:v>6</x:v>
      </x:c>
      <x:c r="D1929" s="6" t="str">
        <x:v>古来君子养艺人</x:v>
      </x:c>
      <x:c r="E1929" s="7" t="str">
        <x:v>桂乃芬在场时，敌方受到的灼烧状态触发伤害后，有100%的基础概率陷入【吞火】状态，【吞火】状态下敌方目标受到的伤害提高5.5%，持续3回合，最多叠加3层。</x:v>
      </x:c>
      <x:c r="F1929" s="6" t="n">
        <x:v>0</x:v>
      </x:c>
      <x:c r="G1929" s="6" t="n">
        <x:v>0</x:v>
      </x:c>
      <x:c r="H1929" s="6" t="n">
        <x:v>0</x:v>
      </x:c>
      <x:c r="I1929" s="6" t="n">
        <x:v>0</x:v>
      </x:c>
      <x:c r="J1929" s="6" t="str">
        <x:v>[1, 0, 0, 0.055, 3, 3]</x:v>
      </x:c>
      <x:c r="K1929" s="7" t="str">
        <x:v>无首段伤害倍率，请覆盖或设为辅助技能</x:v>
      </x:c>
      <x:c r="L1929" s="6" t="str">
        <x:v>https://raw.githubusercontent.com/Mar-7th/StarRailRes/dbe8cdfcfb0bf657b9fe1cf92d5537f118ccb487/index_new/cn/character_skills.json</x:v>
      </x:c>
    </x:row>
    <x:row r="1930" ht="38" customHeight="1">
      <x:c r="A1930" s="6" t="str">
        <x:v>121004_7</x:v>
      </x:c>
      <x:c r="B1930" s="6" t="str">
        <x:v>121004</x:v>
      </x:c>
      <x:c r="C1930" s="6" t="n">
        <x:v>7</x:v>
      </x:c>
      <x:c r="D1930" s="6" t="str">
        <x:v>古来君子养艺人</x:v>
      </x:c>
      <x:c r="E1930" s="7" t="str">
        <x:v>桂乃芬在场时，敌方受到的灼烧状态触发伤害后，有100%的基础概率陷入【吞火】状态，【吞火】状态下敌方目标受到的伤害提高5.87%，持续3回合，最多叠加3层。</x:v>
      </x:c>
      <x:c r="F1930" s="6" t="n">
        <x:v>0</x:v>
      </x:c>
      <x:c r="G1930" s="6" t="n">
        <x:v>0</x:v>
      </x:c>
      <x:c r="H1930" s="6" t="n">
        <x:v>0</x:v>
      </x:c>
      <x:c r="I1930" s="6" t="n">
        <x:v>0</x:v>
      </x:c>
      <x:c r="J1930" s="6" t="str">
        <x:v>[1, 0, 0, 0.0587, 3, 3]</x:v>
      </x:c>
      <x:c r="K1930" s="7" t="str">
        <x:v>无首段伤害倍率，请覆盖或设为辅助技能</x:v>
      </x:c>
      <x:c r="L1930" s="6" t="str">
        <x:v>https://raw.githubusercontent.com/Mar-7th/StarRailRes/dbe8cdfcfb0bf657b9fe1cf92d5537f118ccb487/index_new/cn/character_skills.json</x:v>
      </x:c>
    </x:row>
    <x:row r="1931" ht="38" customHeight="1">
      <x:c r="A1931" s="6" t="str">
        <x:v>121004_8</x:v>
      </x:c>
      <x:c r="B1931" s="6" t="str">
        <x:v>121004</x:v>
      </x:c>
      <x:c r="C1931" s="6" t="n">
        <x:v>8</x:v>
      </x:c>
      <x:c r="D1931" s="6" t="str">
        <x:v>古来君子养艺人</x:v>
      </x:c>
      <x:c r="E1931" s="7" t="str">
        <x:v>桂乃芬在场时，敌方受到的灼烧状态触发伤害后，有100%的基础概率陷入【吞火】状态，【吞火】状态下敌方目标受到的伤害提高6.25%，持续3回合，最多叠加3层。</x:v>
      </x:c>
      <x:c r="F1931" s="6" t="n">
        <x:v>0</x:v>
      </x:c>
      <x:c r="G1931" s="6" t="n">
        <x:v>0</x:v>
      </x:c>
      <x:c r="H1931" s="6" t="n">
        <x:v>0</x:v>
      </x:c>
      <x:c r="I1931" s="6" t="n">
        <x:v>0</x:v>
      </x:c>
      <x:c r="J1931" s="6" t="str">
        <x:v>[1, 0, 0, 0.0625, 3, 3]</x:v>
      </x:c>
      <x:c r="K1931" s="7" t="str">
        <x:v>无首段伤害倍率，请覆盖或设为辅助技能</x:v>
      </x:c>
      <x:c r="L1931" s="6" t="str">
        <x:v>https://raw.githubusercontent.com/Mar-7th/StarRailRes/dbe8cdfcfb0bf657b9fe1cf92d5537f118ccb487/index_new/cn/character_skills.json</x:v>
      </x:c>
    </x:row>
    <x:row r="1932" ht="38" customHeight="1">
      <x:c r="A1932" s="6" t="str">
        <x:v>121004_9</x:v>
      </x:c>
      <x:c r="B1932" s="6" t="str">
        <x:v>121004</x:v>
      </x:c>
      <x:c r="C1932" s="6" t="n">
        <x:v>9</x:v>
      </x:c>
      <x:c r="D1932" s="6" t="str">
        <x:v>古来君子养艺人</x:v>
      </x:c>
      <x:c r="E1932" s="7" t="str">
        <x:v>桂乃芬在场时，敌方受到的灼烧状态触发伤害后，有100%的基础概率陷入【吞火】状态，【吞火】状态下敌方目标受到的伤害提高6.63%，持续3回合，最多叠加3层。</x:v>
      </x:c>
      <x:c r="F1932" s="6" t="n">
        <x:v>0</x:v>
      </x:c>
      <x:c r="G1932" s="6" t="n">
        <x:v>0</x:v>
      </x:c>
      <x:c r="H1932" s="6" t="n">
        <x:v>0</x:v>
      </x:c>
      <x:c r="I1932" s="6" t="n">
        <x:v>0</x:v>
      </x:c>
      <x:c r="J1932" s="6" t="str">
        <x:v>[1, 0, 0, 0.0663, 3, 3]</x:v>
      </x:c>
      <x:c r="K1932" s="7" t="str">
        <x:v>无首段伤害倍率，请覆盖或设为辅助技能</x:v>
      </x:c>
      <x:c r="L1932" s="6" t="str">
        <x:v>https://raw.githubusercontent.com/Mar-7th/StarRailRes/dbe8cdfcfb0bf657b9fe1cf92d5537f118ccb487/index_new/cn/character_skills.json</x:v>
      </x:c>
    </x:row>
    <x:row r="1933" ht="38" customHeight="1">
      <x:c r="A1933" s="6" t="str">
        <x:v>121004_10</x:v>
      </x:c>
      <x:c r="B1933" s="6" t="str">
        <x:v>121004</x:v>
      </x:c>
      <x:c r="C1933" s="6" t="n">
        <x:v>10</x:v>
      </x:c>
      <x:c r="D1933" s="6" t="str">
        <x:v>古来君子养艺人</x:v>
      </x:c>
      <x:c r="E1933" s="7" t="str">
        <x:v>桂乃芬在场时，敌方受到的灼烧状态触发伤害后，有100%的基础概率陷入【吞火】状态，【吞火】状态下敌方目标受到的伤害提高7%，持续3回合，最多叠加3层。</x:v>
      </x:c>
      <x:c r="F1933" s="6" t="n">
        <x:v>0</x:v>
      </x:c>
      <x:c r="G1933" s="6" t="n">
        <x:v>0</x:v>
      </x:c>
      <x:c r="H1933" s="6" t="n">
        <x:v>0</x:v>
      </x:c>
      <x:c r="I1933" s="6" t="n">
        <x:v>0</x:v>
      </x:c>
      <x:c r="J1933" s="6" t="str">
        <x:v>[1, 0, 0, 0.07, 3, 3]</x:v>
      </x:c>
      <x:c r="K1933" s="7" t="str">
        <x:v>无首段伤害倍率，请覆盖或设为辅助技能</x:v>
      </x:c>
      <x:c r="L1933" s="6" t="str">
        <x:v>https://raw.githubusercontent.com/Mar-7th/StarRailRes/dbe8cdfcfb0bf657b9fe1cf92d5537f118ccb487/index_new/cn/character_skills.json</x:v>
      </x:c>
    </x:row>
    <x:row r="1934" ht="38" customHeight="1">
      <x:c r="A1934" s="6" t="str">
        <x:v>121004_11</x:v>
      </x:c>
      <x:c r="B1934" s="6" t="str">
        <x:v>121004</x:v>
      </x:c>
      <x:c r="C1934" s="6" t="n">
        <x:v>11</x:v>
      </x:c>
      <x:c r="D1934" s="6" t="str">
        <x:v>古来君子养艺人</x:v>
      </x:c>
      <x:c r="E1934" s="7" t="str">
        <x:v>桂乃芬在场时，敌方受到的灼烧状态触发伤害后，有100%的基础概率陷入【吞火】状态，【吞火】状态下敌方目标受到的伤害提高7.3%，持续3回合，最多叠加3层。</x:v>
      </x:c>
      <x:c r="F1934" s="6" t="n">
        <x:v>0</x:v>
      </x:c>
      <x:c r="G1934" s="6" t="n">
        <x:v>0</x:v>
      </x:c>
      <x:c r="H1934" s="6" t="n">
        <x:v>0</x:v>
      </x:c>
      <x:c r="I1934" s="6" t="n">
        <x:v>0</x:v>
      </x:c>
      <x:c r="J1934" s="6" t="str">
        <x:v>[1, 0, 0, 0.073, 3, 3]</x:v>
      </x:c>
      <x:c r="K1934" s="7" t="str">
        <x:v>无首段伤害倍率，请覆盖或设为辅助技能</x:v>
      </x:c>
      <x:c r="L1934" s="6" t="str">
        <x:v>https://raw.githubusercontent.com/Mar-7th/StarRailRes/dbe8cdfcfb0bf657b9fe1cf92d5537f118ccb487/index_new/cn/character_skills.json</x:v>
      </x:c>
    </x:row>
    <x:row r="1935" ht="38" customHeight="1">
      <x:c r="A1935" s="6" t="str">
        <x:v>121004_12</x:v>
      </x:c>
      <x:c r="B1935" s="6" t="str">
        <x:v>121004</x:v>
      </x:c>
      <x:c r="C1935" s="6" t="n">
        <x:v>12</x:v>
      </x:c>
      <x:c r="D1935" s="6" t="str">
        <x:v>古来君子养艺人</x:v>
      </x:c>
      <x:c r="E1935" s="7" t="str">
        <x:v>桂乃芬在场时，敌方受到的灼烧状态触发伤害后，有100%的基础概率陷入【吞火】状态，【吞火】状态下敌方目标受到的伤害提高7.6%，持续3回合，最多叠加3层。</x:v>
      </x:c>
      <x:c r="F1935" s="6" t="n">
        <x:v>0</x:v>
      </x:c>
      <x:c r="G1935" s="6" t="n">
        <x:v>0</x:v>
      </x:c>
      <x:c r="H1935" s="6" t="n">
        <x:v>0</x:v>
      </x:c>
      <x:c r="I1935" s="6" t="n">
        <x:v>0</x:v>
      </x:c>
      <x:c r="J1935" s="6" t="str">
        <x:v>[1, 0, 0, 0.076, 3, 3]</x:v>
      </x:c>
      <x:c r="K1935" s="7" t="str">
        <x:v>无首段伤害倍率，请覆盖或设为辅助技能</x:v>
      </x:c>
      <x:c r="L1935" s="6" t="str">
        <x:v>https://raw.githubusercontent.com/Mar-7th/StarRailRes/dbe8cdfcfb0bf657b9fe1cf92d5537f118ccb487/index_new/cn/character_skills.json</x:v>
      </x:c>
    </x:row>
    <x:row r="1936" ht="38" customHeight="1">
      <x:c r="A1936" s="6" t="str">
        <x:v>121004_13</x:v>
      </x:c>
      <x:c r="B1936" s="6" t="str">
        <x:v>121004</x:v>
      </x:c>
      <x:c r="C1936" s="6" t="n">
        <x:v>13</x:v>
      </x:c>
      <x:c r="D1936" s="6" t="str">
        <x:v>古来君子养艺人</x:v>
      </x:c>
      <x:c r="E1936" s="7" t="str">
        <x:v>桂乃芬在场时，敌方受到的灼烧状态触发伤害后，有100%的基础概率陷入【吞火】状态，【吞火】状态下敌方目标受到的伤害提高7.9%，持续3回合，最多叠加3层。</x:v>
      </x:c>
      <x:c r="F1936" s="6" t="n">
        <x:v>0</x:v>
      </x:c>
      <x:c r="G1936" s="6" t="n">
        <x:v>0</x:v>
      </x:c>
      <x:c r="H1936" s="6" t="n">
        <x:v>0</x:v>
      </x:c>
      <x:c r="I1936" s="6" t="n">
        <x:v>0</x:v>
      </x:c>
      <x:c r="J1936" s="6" t="str">
        <x:v>[1, 0, 0, 0.079, 3, 3]</x:v>
      </x:c>
      <x:c r="K1936" s="7" t="str">
        <x:v>无首段伤害倍率，请覆盖或设为辅助技能</x:v>
      </x:c>
      <x:c r="L1936" s="6" t="str">
        <x:v>https://raw.githubusercontent.com/Mar-7th/StarRailRes/dbe8cdfcfb0bf657b9fe1cf92d5537f118ccb487/index_new/cn/character_skills.json</x:v>
      </x:c>
    </x:row>
    <x:row r="1937" ht="38" customHeight="1">
      <x:c r="A1937" s="6" t="str">
        <x:v>121004_14</x:v>
      </x:c>
      <x:c r="B1937" s="6" t="str">
        <x:v>121004</x:v>
      </x:c>
      <x:c r="C1937" s="6" t="n">
        <x:v>14</x:v>
      </x:c>
      <x:c r="D1937" s="6" t="str">
        <x:v>古来君子养艺人</x:v>
      </x:c>
      <x:c r="E1937" s="7" t="str">
        <x:v>桂乃芬在场时，敌方受到的灼烧状态触发伤害后，有100%的基础概率陷入【吞火】状态，【吞火】状态下敌方目标受到的伤害提高8.2%，持续3回合，最多叠加3层。</x:v>
      </x:c>
      <x:c r="F1937" s="6" t="n">
        <x:v>0</x:v>
      </x:c>
      <x:c r="G1937" s="6" t="n">
        <x:v>0</x:v>
      </x:c>
      <x:c r="H1937" s="6" t="n">
        <x:v>0</x:v>
      </x:c>
      <x:c r="I1937" s="6" t="n">
        <x:v>0</x:v>
      </x:c>
      <x:c r="J1937" s="6" t="str">
        <x:v>[1, 0, 0, 0.082, 3, 3]</x:v>
      </x:c>
      <x:c r="K1937" s="7" t="str">
        <x:v>无首段伤害倍率，请覆盖或设为辅助技能</x:v>
      </x:c>
      <x:c r="L1937" s="6" t="str">
        <x:v>https://raw.githubusercontent.com/Mar-7th/StarRailRes/dbe8cdfcfb0bf657b9fe1cf92d5537f118ccb487/index_new/cn/character_skills.json</x:v>
      </x:c>
    </x:row>
    <x:row r="1938" ht="38" customHeight="1">
      <x:c r="A1938" s="6" t="str">
        <x:v>121004_15</x:v>
      </x:c>
      <x:c r="B1938" s="6" t="str">
        <x:v>121004</x:v>
      </x:c>
      <x:c r="C1938" s="6" t="n">
        <x:v>15</x:v>
      </x:c>
      <x:c r="D1938" s="6" t="str">
        <x:v>古来君子养艺人</x:v>
      </x:c>
      <x:c r="E1938" s="7" t="str">
        <x:v>桂乃芬在场时，敌方受到的灼烧状态触发伤害后，有100%的基础概率陷入【吞火】状态，【吞火】状态下敌方目标受到的伤害提高8.5%，持续3回合，最多叠加3层。</x:v>
      </x:c>
      <x:c r="F1938" s="6" t="n">
        <x:v>0</x:v>
      </x:c>
      <x:c r="G1938" s="6" t="n">
        <x:v>0</x:v>
      </x:c>
      <x:c r="H1938" s="6" t="n">
        <x:v>0</x:v>
      </x:c>
      <x:c r="I1938" s="6" t="n">
        <x:v>0</x:v>
      </x:c>
      <x:c r="J1938" s="6" t="str">
        <x:v>[1, 0, 0, 0.085, 3, 3]</x:v>
      </x:c>
      <x:c r="K1938" s="7" t="str">
        <x:v>无首段伤害倍率，请覆盖或设为辅助技能</x:v>
      </x:c>
      <x:c r="L1938" s="6" t="str">
        <x:v>https://raw.githubusercontent.com/Mar-7th/StarRailRes/dbe8cdfcfb0bf657b9fe1cf92d5537f118ccb487/index_new/cn/character_skills.json</x:v>
      </x:c>
    </x:row>
    <x:row r="1939" ht="20" customHeight="1">
      <x:c r="A1939" s="6" t="str">
        <x:v>121006_1</x:v>
      </x:c>
      <x:c r="B1939" s="6" t="str">
        <x:v>121006</x:v>
      </x:c>
      <x:c r="C1939" s="6" t="n">
        <x:v>1</x:v>
      </x:c>
      <x:c r="D1939" s="6" t="str">
        <x:v>攻击</x:v>
      </x:c>
      <x:c r="E1939" s="7" t="str">
        <x:v>攻击敌人，进入战斗后削弱敌方目标对应属性韧性。</x:v>
      </x:c>
      <x:c r="F1939" s="6" t="n">
        <x:v>0</x:v>
      </x:c>
      <x:c r="G1939" s="6" t="n">
        <x:v>0</x:v>
      </x:c>
      <x:c r="H1939" s="6" t="n">
        <x:v>0</x:v>
      </x:c>
      <x:c r="I1939" s="6" t="n">
        <x:v>0</x:v>
      </x:c>
      <x:c r="J1939" s="6" t="str">
        <x:v>[]</x:v>
      </x:c>
      <x:c r="K1939" s="7" t="str">
        <x:v>缺少结构化参数，必须覆盖</x:v>
      </x:c>
      <x:c r="L1939" s="6" t="str">
        <x:v>https://raw.githubusercontent.com/Mar-7th/StarRailRes/dbe8cdfcfb0bf657b9fe1cf92d5537f118ccb487/index_new/cn/character_skills.json</x:v>
      </x:c>
    </x:row>
    <x:row r="1940" ht="38" customHeight="1">
      <x:c r="A1940" s="6" t="str">
        <x:v>121007_1</x:v>
      </x:c>
      <x:c r="B1940" s="6" t="str">
        <x:v>121007</x:v>
      </x:c>
      <x:c r="C1940" s="6" t="n">
        <x:v>1</x:v>
      </x:c>
      <x:c r="D1940" s="6" t="str">
        <x:v>耍耍把式卖卖艺</x:v>
      </x:c>
      <x:c r="E1940" s="7" t="str">
        <x:v>立即攻击敌人，进入战斗后造成4次伤害，每次伤害对敌方随机单体造成等同于桂乃芬50%攻击力的火属性伤害并有100%的基础概率使目标陷入【吞火】状态。</x:v>
      </x:c>
      <x:c r="F1940" s="6" t="n">
        <x:v>0.5</x:v>
      </x:c>
      <x:c r="G1940" s="6" t="n">
        <x:v>0</x:v>
      </x:c>
      <x:c r="H1940" s="6" t="n">
        <x:v>0</x:v>
      </x:c>
      <x:c r="I1940" s="6" t="n">
        <x:v>0</x:v>
      </x:c>
      <x:c r="J1940" s="6" t="str">
        <x:v>[0.5, 4, 1]</x:v>
      </x:c>
      <x:c r="K1940" s="7" t="str">
        <x:v>需确认条件及分段</x:v>
      </x:c>
      <x:c r="L1940" s="6" t="str">
        <x:v>https://raw.githubusercontent.com/Mar-7th/StarRailRes/dbe8cdfcfb0bf657b9fe1cf92d5537f118ccb487/index_new/cn/character_skills.json</x:v>
      </x:c>
    </x:row>
    <x:row r="1941" ht="20" customHeight="1">
      <x:c r="A1941" s="6" t="str">
        <x:v>121101_1</x:v>
      </x:c>
      <x:c r="B1941" s="6" t="str">
        <x:v>121101</x:v>
      </x:c>
      <x:c r="C1941" s="6" t="n">
        <x:v>1</x:v>
      </x:c>
      <x:c r="D1941" s="6" t="str">
        <x:v>望 、闻、问…蹴！</x:v>
      </x:c>
      <x:c r="E1941" s="7" t="str">
        <x:v>对指定敌方单体造成等同于白露50%攻击力的雷属性伤害。</x:v>
      </x:c>
      <x:c r="F1941" s="6" t="n">
        <x:v>0.5</x:v>
      </x:c>
      <x:c r="G1941" s="6" t="n">
        <x:v>0</x:v>
      </x:c>
      <x:c r="H1941" s="6" t="n">
        <x:v>0</x:v>
      </x:c>
      <x:c r="I1941" s="6" t="n">
        <x:v>0</x:v>
      </x:c>
      <x:c r="J1941" s="6" t="str">
        <x:v>[0.5]</x:v>
      </x:c>
      <x:c r="K1941" s="7" t="str">
        <x:v>需确认条件及分段</x:v>
      </x:c>
      <x:c r="L1941" s="6" t="str">
        <x:v>https://raw.githubusercontent.com/Mar-7th/StarRailRes/dbe8cdfcfb0bf657b9fe1cf92d5537f118ccb487/index_new/cn/character_skills.json</x:v>
      </x:c>
    </x:row>
    <x:row r="1942" ht="20" customHeight="1">
      <x:c r="A1942" s="6" t="str">
        <x:v>121101_2</x:v>
      </x:c>
      <x:c r="B1942" s="6" t="str">
        <x:v>121101</x:v>
      </x:c>
      <x:c r="C1942" s="6" t="n">
        <x:v>2</x:v>
      </x:c>
      <x:c r="D1942" s="6" t="str">
        <x:v>望 、闻、问…蹴！</x:v>
      </x:c>
      <x:c r="E1942" s="7" t="str">
        <x:v>对指定敌方单体造成等同于白露60%攻击力的雷属性伤害。</x:v>
      </x:c>
      <x:c r="F1942" s="6" t="n">
        <x:v>0.6</x:v>
      </x:c>
      <x:c r="G1942" s="6" t="n">
        <x:v>0</x:v>
      </x:c>
      <x:c r="H1942" s="6" t="n">
        <x:v>0</x:v>
      </x:c>
      <x:c r="I1942" s="6" t="n">
        <x:v>0</x:v>
      </x:c>
      <x:c r="J1942" s="6" t="str">
        <x:v>[0.6]</x:v>
      </x:c>
      <x:c r="K1942" s="7" t="str">
        <x:v>需确认条件及分段</x:v>
      </x:c>
      <x:c r="L1942" s="6" t="str">
        <x:v>https://raw.githubusercontent.com/Mar-7th/StarRailRes/dbe8cdfcfb0bf657b9fe1cf92d5537f118ccb487/index_new/cn/character_skills.json</x:v>
      </x:c>
    </x:row>
    <x:row r="1943" ht="20" customHeight="1">
      <x:c r="A1943" s="6" t="str">
        <x:v>121101_3</x:v>
      </x:c>
      <x:c r="B1943" s="6" t="str">
        <x:v>121101</x:v>
      </x:c>
      <x:c r="C1943" s="6" t="n">
        <x:v>3</x:v>
      </x:c>
      <x:c r="D1943" s="6" t="str">
        <x:v>望 、闻、问…蹴！</x:v>
      </x:c>
      <x:c r="E1943" s="7" t="str">
        <x:v>对指定敌方单体造成等同于白露70%攻击力的雷属性伤害。</x:v>
      </x:c>
      <x:c r="F1943" s="6" t="n">
        <x:v>0.7</x:v>
      </x:c>
      <x:c r="G1943" s="6" t="n">
        <x:v>0</x:v>
      </x:c>
      <x:c r="H1943" s="6" t="n">
        <x:v>0</x:v>
      </x:c>
      <x:c r="I1943" s="6" t="n">
        <x:v>0</x:v>
      </x:c>
      <x:c r="J1943" s="6" t="str">
        <x:v>[0.7]</x:v>
      </x:c>
      <x:c r="K1943" s="7" t="str">
        <x:v>需确认条件及分段</x:v>
      </x:c>
      <x:c r="L1943" s="6" t="str">
        <x:v>https://raw.githubusercontent.com/Mar-7th/StarRailRes/dbe8cdfcfb0bf657b9fe1cf92d5537f118ccb487/index_new/cn/character_skills.json</x:v>
      </x:c>
    </x:row>
    <x:row r="1944" ht="20" customHeight="1">
      <x:c r="A1944" s="6" t="str">
        <x:v>121101_4</x:v>
      </x:c>
      <x:c r="B1944" s="6" t="str">
        <x:v>121101</x:v>
      </x:c>
      <x:c r="C1944" s="6" t="n">
        <x:v>4</x:v>
      </x:c>
      <x:c r="D1944" s="6" t="str">
        <x:v>望 、闻、问…蹴！</x:v>
      </x:c>
      <x:c r="E1944" s="7" t="str">
        <x:v>对指定敌方单体造成等同于白露80%攻击力的雷属性伤害。</x:v>
      </x:c>
      <x:c r="F1944" s="6" t="n">
        <x:v>0.8</x:v>
      </x:c>
      <x:c r="G1944" s="6" t="n">
        <x:v>0</x:v>
      </x:c>
      <x:c r="H1944" s="6" t="n">
        <x:v>0</x:v>
      </x:c>
      <x:c r="I1944" s="6" t="n">
        <x:v>0</x:v>
      </x:c>
      <x:c r="J1944" s="6" t="str">
        <x:v>[0.8]</x:v>
      </x:c>
      <x:c r="K1944" s="7" t="str">
        <x:v>需确认条件及分段</x:v>
      </x:c>
      <x:c r="L1944" s="6" t="str">
        <x:v>https://raw.githubusercontent.com/Mar-7th/StarRailRes/dbe8cdfcfb0bf657b9fe1cf92d5537f118ccb487/index_new/cn/character_skills.json</x:v>
      </x:c>
    </x:row>
    <x:row r="1945" ht="20" customHeight="1">
      <x:c r="A1945" s="6" t="str">
        <x:v>121101_5</x:v>
      </x:c>
      <x:c r="B1945" s="6" t="str">
        <x:v>121101</x:v>
      </x:c>
      <x:c r="C1945" s="6" t="n">
        <x:v>5</x:v>
      </x:c>
      <x:c r="D1945" s="6" t="str">
        <x:v>望 、闻、问…蹴！</x:v>
      </x:c>
      <x:c r="E1945" s="7" t="str">
        <x:v>对指定敌方单体造成等同于白露90%攻击力的雷属性伤害。</x:v>
      </x:c>
      <x:c r="F1945" s="6" t="n">
        <x:v>0.9</x:v>
      </x:c>
      <x:c r="G1945" s="6" t="n">
        <x:v>0</x:v>
      </x:c>
      <x:c r="H1945" s="6" t="n">
        <x:v>0</x:v>
      </x:c>
      <x:c r="I1945" s="6" t="n">
        <x:v>0</x:v>
      </x:c>
      <x:c r="J1945" s="6" t="str">
        <x:v>[0.9]</x:v>
      </x:c>
      <x:c r="K1945" s="7" t="str">
        <x:v>需确认条件及分段</x:v>
      </x:c>
      <x:c r="L1945" s="6" t="str">
        <x:v>https://raw.githubusercontent.com/Mar-7th/StarRailRes/dbe8cdfcfb0bf657b9fe1cf92d5537f118ccb487/index_new/cn/character_skills.json</x:v>
      </x:c>
    </x:row>
    <x:row r="1946" ht="20" customHeight="1">
      <x:c r="A1946" s="6" t="str">
        <x:v>121101_6</x:v>
      </x:c>
      <x:c r="B1946" s="6" t="str">
        <x:v>121101</x:v>
      </x:c>
      <x:c r="C1946" s="6" t="n">
        <x:v>6</x:v>
      </x:c>
      <x:c r="D1946" s="6" t="str">
        <x:v>望 、闻、问…蹴！</x:v>
      </x:c>
      <x:c r="E1946" s="7" t="str">
        <x:v>对指定敌方单体造成等同于白露100%攻击力的雷属性伤害。</x:v>
      </x:c>
      <x:c r="F1946" s="6" t="n">
        <x:v>1</x:v>
      </x:c>
      <x:c r="G1946" s="6" t="n">
        <x:v>0</x:v>
      </x:c>
      <x:c r="H1946" s="6" t="n">
        <x:v>0</x:v>
      </x:c>
      <x:c r="I1946" s="6" t="n">
        <x:v>0</x:v>
      </x:c>
      <x:c r="J1946" s="6" t="str">
        <x:v>[1]</x:v>
      </x:c>
      <x:c r="K1946" s="7" t="str">
        <x:v>需确认条件及分段</x:v>
      </x:c>
      <x:c r="L1946" s="6" t="str">
        <x:v>https://raw.githubusercontent.com/Mar-7th/StarRailRes/dbe8cdfcfb0bf657b9fe1cf92d5537f118ccb487/index_new/cn/character_skills.json</x:v>
      </x:c>
    </x:row>
    <x:row r="1947" ht="20" customHeight="1">
      <x:c r="A1947" s="6" t="str">
        <x:v>121101_7</x:v>
      </x:c>
      <x:c r="B1947" s="6" t="str">
        <x:v>121101</x:v>
      </x:c>
      <x:c r="C1947" s="6" t="n">
        <x:v>7</x:v>
      </x:c>
      <x:c r="D1947" s="6" t="str">
        <x:v>望 、闻、问…蹴！</x:v>
      </x:c>
      <x:c r="E1947" s="7" t="str">
        <x:v>对指定敌方单体造成等同于白露110%攻击力的雷属性伤害。</x:v>
      </x:c>
      <x:c r="F1947" s="6" t="n">
        <x:v>1.1</x:v>
      </x:c>
      <x:c r="G1947" s="6" t="n">
        <x:v>0</x:v>
      </x:c>
      <x:c r="H1947" s="6" t="n">
        <x:v>0</x:v>
      </x:c>
      <x:c r="I1947" s="6" t="n">
        <x:v>0</x:v>
      </x:c>
      <x:c r="J1947" s="6" t="str">
        <x:v>[1.1]</x:v>
      </x:c>
      <x:c r="K1947" s="7" t="str">
        <x:v>需确认条件及分段</x:v>
      </x:c>
      <x:c r="L1947" s="6" t="str">
        <x:v>https://raw.githubusercontent.com/Mar-7th/StarRailRes/dbe8cdfcfb0bf657b9fe1cf92d5537f118ccb487/index_new/cn/character_skills.json</x:v>
      </x:c>
    </x:row>
    <x:row r="1948" ht="20" customHeight="1">
      <x:c r="A1948" s="6" t="str">
        <x:v>121101_8</x:v>
      </x:c>
      <x:c r="B1948" s="6" t="str">
        <x:v>121101</x:v>
      </x:c>
      <x:c r="C1948" s="6" t="n">
        <x:v>8</x:v>
      </x:c>
      <x:c r="D1948" s="6" t="str">
        <x:v>望 、闻、问…蹴！</x:v>
      </x:c>
      <x:c r="E1948" s="7" t="str">
        <x:v>对指定敌方单体造成等同于白露120%攻击力的雷属性伤害。</x:v>
      </x:c>
      <x:c r="F1948" s="6" t="n">
        <x:v>1.2</x:v>
      </x:c>
      <x:c r="G1948" s="6" t="n">
        <x:v>0</x:v>
      </x:c>
      <x:c r="H1948" s="6" t="n">
        <x:v>0</x:v>
      </x:c>
      <x:c r="I1948" s="6" t="n">
        <x:v>0</x:v>
      </x:c>
      <x:c r="J1948" s="6" t="str">
        <x:v>[1.2]</x:v>
      </x:c>
      <x:c r="K1948" s="7" t="str">
        <x:v>需确认条件及分段</x:v>
      </x:c>
      <x:c r="L1948" s="6" t="str">
        <x:v>https://raw.githubusercontent.com/Mar-7th/StarRailRes/dbe8cdfcfb0bf657b9fe1cf92d5537f118ccb487/index_new/cn/character_skills.json</x:v>
      </x:c>
    </x:row>
    <x:row r="1949" ht="20" customHeight="1">
      <x:c r="A1949" s="6" t="str">
        <x:v>121101_9</x:v>
      </x:c>
      <x:c r="B1949" s="6" t="str">
        <x:v>121101</x:v>
      </x:c>
      <x:c r="C1949" s="6" t="n">
        <x:v>9</x:v>
      </x:c>
      <x:c r="D1949" s="6" t="str">
        <x:v>望 、闻、问…蹴！</x:v>
      </x:c>
      <x:c r="E1949" s="7" t="str">
        <x:v>对指定敌方单体造成等同于白露130%攻击力的雷属性伤害。</x:v>
      </x:c>
      <x:c r="F1949" s="6" t="n">
        <x:v>1.3</x:v>
      </x:c>
      <x:c r="G1949" s="6" t="n">
        <x:v>0</x:v>
      </x:c>
      <x:c r="H1949" s="6" t="n">
        <x:v>0</x:v>
      </x:c>
      <x:c r="I1949" s="6" t="n">
        <x:v>0</x:v>
      </x:c>
      <x:c r="J1949" s="6" t="str">
        <x:v>[1.3]</x:v>
      </x:c>
      <x:c r="K1949" s="7" t="str">
        <x:v>需确认条件及分段</x:v>
      </x:c>
      <x:c r="L1949" s="6" t="str">
        <x:v>https://raw.githubusercontent.com/Mar-7th/StarRailRes/dbe8cdfcfb0bf657b9fe1cf92d5537f118ccb487/index_new/cn/character_skills.json</x:v>
      </x:c>
    </x:row>
    <x:row r="1950" ht="20" customHeight="1">
      <x:c r="A1950" s="6" t="str">
        <x:v>121101_10</x:v>
      </x:c>
      <x:c r="B1950" s="6" t="str">
        <x:v>121101</x:v>
      </x:c>
      <x:c r="C1950" s="6" t="n">
        <x:v>10</x:v>
      </x:c>
      <x:c r="D1950" s="6" t="str">
        <x:v>望 、闻、问…蹴！</x:v>
      </x:c>
      <x:c r="E1950" s="7" t="str">
        <x:v>对指定敌方单体造成等同于白露140%攻击力的雷属性伤害。</x:v>
      </x:c>
      <x:c r="F1950" s="6" t="n">
        <x:v>1.4</x:v>
      </x:c>
      <x:c r="G1950" s="6" t="n">
        <x:v>0</x:v>
      </x:c>
      <x:c r="H1950" s="6" t="n">
        <x:v>0</x:v>
      </x:c>
      <x:c r="I1950" s="6" t="n">
        <x:v>0</x:v>
      </x:c>
      <x:c r="J1950" s="6" t="str">
        <x:v>[1.4]</x:v>
      </x:c>
      <x:c r="K1950" s="7" t="str">
        <x:v>需确认条件及分段</x:v>
      </x:c>
      <x:c r="L1950" s="6" t="str">
        <x:v>https://raw.githubusercontent.com/Mar-7th/StarRailRes/dbe8cdfcfb0bf657b9fe1cf92d5537f118ccb487/index_new/cn/character_skills.json</x:v>
      </x:c>
    </x:row>
    <x:row r="1951" ht="38" customHeight="1">
      <x:c r="A1951" s="6" t="str">
        <x:v>121102_1</x:v>
      </x:c>
      <x:c r="B1951" s="6" t="str">
        <x:v>121102</x:v>
      </x:c>
      <x:c r="C1951" s="6" t="n">
        <x:v>1</x:v>
      </x:c>
      <x:c r="D1951" s="6" t="str">
        <x:v>云吟乍涌坠珠露</x:v>
      </x:c>
      <x:c r="E1951" s="7" t="str">
        <x:v>立即为指定我方单体回复等同于白露7.8%生命上限+78的生命值，然后白露随机为我方单体进行2次治疗，每提供1次治疗，下一次治疗回复的生命值会降低15%。</x:v>
      </x:c>
      <x:c r="F1951" s="6" t="n">
        <x:v>0</x:v>
      </x:c>
      <x:c r="G1951" s="6" t="n">
        <x:v>0</x:v>
      </x:c>
      <x:c r="H1951" s="6" t="n">
        <x:v>0</x:v>
      </x:c>
      <x:c r="I1951" s="6" t="n">
        <x:v>0</x:v>
      </x:c>
      <x:c r="J1951" s="6" t="str">
        <x:v>[0.078, 78, 0.15, 2]</x:v>
      </x:c>
      <x:c r="K1951" s="7" t="str">
        <x:v>无首段伤害倍率，请覆盖或设为辅助技能</x:v>
      </x:c>
      <x:c r="L1951" s="6" t="str">
        <x:v>https://raw.githubusercontent.com/Mar-7th/StarRailRes/dbe8cdfcfb0bf657b9fe1cf92d5537f118ccb487/index_new/cn/character_skills.json</x:v>
      </x:c>
    </x:row>
    <x:row r="1952" ht="38" customHeight="1">
      <x:c r="A1952" s="6" t="str">
        <x:v>121102_2</x:v>
      </x:c>
      <x:c r="B1952" s="6" t="str">
        <x:v>121102</x:v>
      </x:c>
      <x:c r="C1952" s="6" t="n">
        <x:v>2</x:v>
      </x:c>
      <x:c r="D1952" s="6" t="str">
        <x:v>云吟乍涌坠珠露</x:v>
      </x:c>
      <x:c r="E1952" s="7" t="str">
        <x:v>立即为指定我方单体回复等同于白露8.29%生命上限+124.8的生命值，然后白露随机为我方单体进行2次治疗，每提供1次治疗，下一次治疗回复的生命值会降低15%。</x:v>
      </x:c>
      <x:c r="F1952" s="6" t="n">
        <x:v>0</x:v>
      </x:c>
      <x:c r="G1952" s="6" t="n">
        <x:v>0</x:v>
      </x:c>
      <x:c r="H1952" s="6" t="n">
        <x:v>0</x:v>
      </x:c>
      <x:c r="I1952" s="6" t="n">
        <x:v>0</x:v>
      </x:c>
      <x:c r="J1952" s="6" t="str">
        <x:v>[0.0829, 124.8, 0.15, 2]</x:v>
      </x:c>
      <x:c r="K1952" s="7" t="str">
        <x:v>无首段伤害倍率，请覆盖或设为辅助技能</x:v>
      </x:c>
      <x:c r="L1952" s="6" t="str">
        <x:v>https://raw.githubusercontent.com/Mar-7th/StarRailRes/dbe8cdfcfb0bf657b9fe1cf92d5537f118ccb487/index_new/cn/character_skills.json</x:v>
      </x:c>
    </x:row>
    <x:row r="1953" ht="38" customHeight="1">
      <x:c r="A1953" s="6" t="str">
        <x:v>121102_3</x:v>
      </x:c>
      <x:c r="B1953" s="6" t="str">
        <x:v>121102</x:v>
      </x:c>
      <x:c r="C1953" s="6" t="n">
        <x:v>3</x:v>
      </x:c>
      <x:c r="D1953" s="6" t="str">
        <x:v>云吟乍涌坠珠露</x:v>
      </x:c>
      <x:c r="E1953" s="7" t="str">
        <x:v>立即为指定我方单体回复等同于白露8.77%生命上限+159.9的生命值，然后白露随机为我方单体进行2次治疗，每提供1次治疗，下一次治疗回复的生命值会降低15%。</x:v>
      </x:c>
      <x:c r="F1953" s="6" t="n">
        <x:v>0</x:v>
      </x:c>
      <x:c r="G1953" s="6" t="n">
        <x:v>0</x:v>
      </x:c>
      <x:c r="H1953" s="6" t="n">
        <x:v>0</x:v>
      </x:c>
      <x:c r="I1953" s="6" t="n">
        <x:v>0</x:v>
      </x:c>
      <x:c r="J1953" s="6" t="str">
        <x:v>[0.0877, 159.9, 0.15, 2]</x:v>
      </x:c>
      <x:c r="K1953" s="7" t="str">
        <x:v>无首段伤害倍率，请覆盖或设为辅助技能</x:v>
      </x:c>
      <x:c r="L1953" s="6" t="str">
        <x:v>https://raw.githubusercontent.com/Mar-7th/StarRailRes/dbe8cdfcfb0bf657b9fe1cf92d5537f118ccb487/index_new/cn/character_skills.json</x:v>
      </x:c>
    </x:row>
    <x:row r="1954" ht="38" customHeight="1">
      <x:c r="A1954" s="6" t="str">
        <x:v>121102_4</x:v>
      </x:c>
      <x:c r="B1954" s="6" t="str">
        <x:v>121102</x:v>
      </x:c>
      <x:c r="C1954" s="6" t="n">
        <x:v>4</x:v>
      </x:c>
      <x:c r="D1954" s="6" t="str">
        <x:v>云吟乍涌坠珠露</x:v>
      </x:c>
      <x:c r="E1954" s="7" t="str">
        <x:v>立即为指定我方单体回复等同于白露9.26%生命上限+195的生命值，然后白露随机为我方单体进行2次治疗，每提供1次治疗，下一次治疗回复的生命值会降低15%。</x:v>
      </x:c>
      <x:c r="F1954" s="6" t="n">
        <x:v>0</x:v>
      </x:c>
      <x:c r="G1954" s="6" t="n">
        <x:v>0</x:v>
      </x:c>
      <x:c r="H1954" s="6" t="n">
        <x:v>0</x:v>
      </x:c>
      <x:c r="I1954" s="6" t="n">
        <x:v>0</x:v>
      </x:c>
      <x:c r="J1954" s="6" t="str">
        <x:v>[0.0926, 195, 0.15, 2]</x:v>
      </x:c>
      <x:c r="K1954" s="7" t="str">
        <x:v>无首段伤害倍率，请覆盖或设为辅助技能</x:v>
      </x:c>
      <x:c r="L1954" s="6" t="str">
        <x:v>https://raw.githubusercontent.com/Mar-7th/StarRailRes/dbe8cdfcfb0bf657b9fe1cf92d5537f118ccb487/index_new/cn/character_skills.json</x:v>
      </x:c>
    </x:row>
    <x:row r="1955" ht="38" customHeight="1">
      <x:c r="A1955" s="6" t="str">
        <x:v>121102_5</x:v>
      </x:c>
      <x:c r="B1955" s="6" t="str">
        <x:v>121102</x:v>
      </x:c>
      <x:c r="C1955" s="6" t="n">
        <x:v>5</x:v>
      </x:c>
      <x:c r="D1955" s="6" t="str">
        <x:v>云吟乍涌坠珠露</x:v>
      </x:c>
      <x:c r="E1955" s="7" t="str">
        <x:v>立即为指定我方单体回复等同于白露9.75%生命上限+218.4的生命值，然后白露随机为我方单体进行2次治疗，每提供1次治疗，下一次治疗回复的生命值会降低15%。</x:v>
      </x:c>
      <x:c r="F1955" s="6" t="n">
        <x:v>0</x:v>
      </x:c>
      <x:c r="G1955" s="6" t="n">
        <x:v>0</x:v>
      </x:c>
      <x:c r="H1955" s="6" t="n">
        <x:v>0</x:v>
      </x:c>
      <x:c r="I1955" s="6" t="n">
        <x:v>0</x:v>
      </x:c>
      <x:c r="J1955" s="6" t="str">
        <x:v>[0.0975, 218.4, 0.15, 2]</x:v>
      </x:c>
      <x:c r="K1955" s="7" t="str">
        <x:v>无首段伤害倍率，请覆盖或设为辅助技能</x:v>
      </x:c>
      <x:c r="L1955" s="6" t="str">
        <x:v>https://raw.githubusercontent.com/Mar-7th/StarRailRes/dbe8cdfcfb0bf657b9fe1cf92d5537f118ccb487/index_new/cn/character_skills.json</x:v>
      </x:c>
    </x:row>
    <x:row r="1956" ht="38" customHeight="1">
      <x:c r="A1956" s="6" t="str">
        <x:v>121102_6</x:v>
      </x:c>
      <x:c r="B1956" s="6" t="str">
        <x:v>121102</x:v>
      </x:c>
      <x:c r="C1956" s="6" t="n">
        <x:v>6</x:v>
      </x:c>
      <x:c r="D1956" s="6" t="str">
        <x:v>云吟乍涌坠珠露</x:v>
      </x:c>
      <x:c r="E1956" s="7" t="str">
        <x:v>立即为指定我方单体回复等同于白露10.14%生命上限+241.8的生命值，然后白露随机为我方单体进行2次治疗，每提供1次治疗，下一次治疗回复的生命值会降低15%。</x:v>
      </x:c>
      <x:c r="F1956" s="6" t="n">
        <x:v>0</x:v>
      </x:c>
      <x:c r="G1956" s="6" t="n">
        <x:v>0</x:v>
      </x:c>
      <x:c r="H1956" s="6" t="n">
        <x:v>0</x:v>
      </x:c>
      <x:c r="I1956" s="6" t="n">
        <x:v>0</x:v>
      </x:c>
      <x:c r="J1956" s="6" t="str">
        <x:v>[0.1014, 241.8, 0.15, 2]</x:v>
      </x:c>
      <x:c r="K1956" s="7" t="str">
        <x:v>无首段伤害倍率，请覆盖或设为辅助技能</x:v>
      </x:c>
      <x:c r="L1956" s="6" t="str">
        <x:v>https://raw.githubusercontent.com/Mar-7th/StarRailRes/dbe8cdfcfb0bf657b9fe1cf92d5537f118ccb487/index_new/cn/character_skills.json</x:v>
      </x:c>
    </x:row>
    <x:row r="1957" ht="38" customHeight="1">
      <x:c r="A1957" s="6" t="str">
        <x:v>121102_7</x:v>
      </x:c>
      <x:c r="B1957" s="6" t="str">
        <x:v>121102</x:v>
      </x:c>
      <x:c r="C1957" s="6" t="n">
        <x:v>7</x:v>
      </x:c>
      <x:c r="D1957" s="6" t="str">
        <x:v>云吟乍涌坠珠露</x:v>
      </x:c>
      <x:c r="E1957" s="7" t="str">
        <x:v>立即为指定我方单体回复等同于白露10.53%生命上限+259.35的生命值，然后白露随机为我方单体进行2次治疗，每提供1次治疗，下一次治疗回复的生命值会降低15%。</x:v>
      </x:c>
      <x:c r="F1957" s="6" t="n">
        <x:v>0</x:v>
      </x:c>
      <x:c r="G1957" s="6" t="n">
        <x:v>0</x:v>
      </x:c>
      <x:c r="H1957" s="6" t="n">
        <x:v>0</x:v>
      </x:c>
      <x:c r="I1957" s="6" t="n">
        <x:v>0</x:v>
      </x:c>
      <x:c r="J1957" s="6" t="str">
        <x:v>[0.1053, 259.35, 0.15, 2]</x:v>
      </x:c>
      <x:c r="K1957" s="7" t="str">
        <x:v>无首段伤害倍率，请覆盖或设为辅助技能</x:v>
      </x:c>
      <x:c r="L1957" s="6" t="str">
        <x:v>https://raw.githubusercontent.com/Mar-7th/StarRailRes/dbe8cdfcfb0bf657b9fe1cf92d5537f118ccb487/index_new/cn/character_skills.json</x:v>
      </x:c>
    </x:row>
    <x:row r="1958" ht="38" customHeight="1">
      <x:c r="A1958" s="6" t="str">
        <x:v>121102_8</x:v>
      </x:c>
      <x:c r="B1958" s="6" t="str">
        <x:v>121102</x:v>
      </x:c>
      <x:c r="C1958" s="6" t="n">
        <x:v>8</x:v>
      </x:c>
      <x:c r="D1958" s="6" t="str">
        <x:v>云吟乍涌坠珠露</x:v>
      </x:c>
      <x:c r="E1958" s="7" t="str">
        <x:v>立即为指定我方单体回复等同于白露10.92%生命上限+276.9的生命值，然后白露随机为我方单体进行2次治疗，每提供1次治疗，下一次治疗回复的生命值会降低15%。</x:v>
      </x:c>
      <x:c r="F1958" s="6" t="n">
        <x:v>0</x:v>
      </x:c>
      <x:c r="G1958" s="6" t="n">
        <x:v>0</x:v>
      </x:c>
      <x:c r="H1958" s="6" t="n">
        <x:v>0</x:v>
      </x:c>
      <x:c r="I1958" s="6" t="n">
        <x:v>0</x:v>
      </x:c>
      <x:c r="J1958" s="6" t="str">
        <x:v>[0.1092, 276.9, 0.15, 2]</x:v>
      </x:c>
      <x:c r="K1958" s="7" t="str">
        <x:v>无首段伤害倍率，请覆盖或设为辅助技能</x:v>
      </x:c>
      <x:c r="L1958" s="6" t="str">
        <x:v>https://raw.githubusercontent.com/Mar-7th/StarRailRes/dbe8cdfcfb0bf657b9fe1cf92d5537f118ccb487/index_new/cn/character_skills.json</x:v>
      </x:c>
    </x:row>
    <x:row r="1959" ht="38" customHeight="1">
      <x:c r="A1959" s="6" t="str">
        <x:v>121102_9</x:v>
      </x:c>
      <x:c r="B1959" s="6" t="str">
        <x:v>121102</x:v>
      </x:c>
      <x:c r="C1959" s="6" t="n">
        <x:v>9</x:v>
      </x:c>
      <x:c r="D1959" s="6" t="str">
        <x:v>云吟乍涌坠珠露</x:v>
      </x:c>
      <x:c r="E1959" s="7" t="str">
        <x:v>立即为指定我方单体回复等同于白露11.31%生命上限+294.45的生命值，然后白露随机为我方单体进行2次治疗，每提供1次治疗，下一次治疗回复的生命值会降低15%。</x:v>
      </x:c>
      <x:c r="F1959" s="6" t="n">
        <x:v>0</x:v>
      </x:c>
      <x:c r="G1959" s="6" t="n">
        <x:v>0</x:v>
      </x:c>
      <x:c r="H1959" s="6" t="n">
        <x:v>0</x:v>
      </x:c>
      <x:c r="I1959" s="6" t="n">
        <x:v>0</x:v>
      </x:c>
      <x:c r="J1959" s="6" t="str">
        <x:v>[0.1131, 294.45, 0.15, 2]</x:v>
      </x:c>
      <x:c r="K1959" s="7" t="str">
        <x:v>无首段伤害倍率，请覆盖或设为辅助技能</x:v>
      </x:c>
      <x:c r="L1959" s="6" t="str">
        <x:v>https://raw.githubusercontent.com/Mar-7th/StarRailRes/dbe8cdfcfb0bf657b9fe1cf92d5537f118ccb487/index_new/cn/character_skills.json</x:v>
      </x:c>
    </x:row>
    <x:row r="1960" ht="38" customHeight="1">
      <x:c r="A1960" s="6" t="str">
        <x:v>121102_10</x:v>
      </x:c>
      <x:c r="B1960" s="6" t="str">
        <x:v>121102</x:v>
      </x:c>
      <x:c r="C1960" s="6" t="n">
        <x:v>10</x:v>
      </x:c>
      <x:c r="D1960" s="6" t="str">
        <x:v>云吟乍涌坠珠露</x:v>
      </x:c>
      <x:c r="E1960" s="7" t="str">
        <x:v>立即为指定我方单体回复等同于白露11.7%生命上限+312的生命值，然后白露随机为我方单体进行2次治疗，每提供1次治疗，下一次治疗回复的生命值会降低15%。</x:v>
      </x:c>
      <x:c r="F1960" s="6" t="n">
        <x:v>0</x:v>
      </x:c>
      <x:c r="G1960" s="6" t="n">
        <x:v>0</x:v>
      </x:c>
      <x:c r="H1960" s="6" t="n">
        <x:v>0</x:v>
      </x:c>
      <x:c r="I1960" s="6" t="n">
        <x:v>0</x:v>
      </x:c>
      <x:c r="J1960" s="6" t="str">
        <x:v>[0.117, 312, 0.15, 2]</x:v>
      </x:c>
      <x:c r="K1960" s="7" t="str">
        <x:v>无首段伤害倍率，请覆盖或设为辅助技能</x:v>
      </x:c>
      <x:c r="L1960" s="6" t="str">
        <x:v>https://raw.githubusercontent.com/Mar-7th/StarRailRes/dbe8cdfcfb0bf657b9fe1cf92d5537f118ccb487/index_new/cn/character_skills.json</x:v>
      </x:c>
    </x:row>
    <x:row r="1961" ht="38" customHeight="1">
      <x:c r="A1961" s="6" t="str">
        <x:v>121102_11</x:v>
      </x:c>
      <x:c r="B1961" s="6" t="str">
        <x:v>121102</x:v>
      </x:c>
      <x:c r="C1961" s="6" t="n">
        <x:v>11</x:v>
      </x:c>
      <x:c r="D1961" s="6" t="str">
        <x:v>云吟乍涌坠珠露</x:v>
      </x:c>
      <x:c r="E1961" s="7" t="str">
        <x:v>立即为指定我方单体回复等同于白露12.09%生命上限+329.55的生命值，然后白露随机为我方单体进行2次治疗，每提供1次治疗，下一次治疗回复的生命值会降低15%。</x:v>
      </x:c>
      <x:c r="F1961" s="6" t="n">
        <x:v>0</x:v>
      </x:c>
      <x:c r="G1961" s="6" t="n">
        <x:v>0</x:v>
      </x:c>
      <x:c r="H1961" s="6" t="n">
        <x:v>0</x:v>
      </x:c>
      <x:c r="I1961" s="6" t="n">
        <x:v>0</x:v>
      </x:c>
      <x:c r="J1961" s="6" t="str">
        <x:v>[0.1209, 329.55, 0.15, 2]</x:v>
      </x:c>
      <x:c r="K1961" s="7" t="str">
        <x:v>无首段伤害倍率，请覆盖或设为辅助技能</x:v>
      </x:c>
      <x:c r="L1961" s="6" t="str">
        <x:v>https://raw.githubusercontent.com/Mar-7th/StarRailRes/dbe8cdfcfb0bf657b9fe1cf92d5537f118ccb487/index_new/cn/character_skills.json</x:v>
      </x:c>
    </x:row>
    <x:row r="1962" ht="38" customHeight="1">
      <x:c r="A1962" s="6" t="str">
        <x:v>121102_12</x:v>
      </x:c>
      <x:c r="B1962" s="6" t="str">
        <x:v>121102</x:v>
      </x:c>
      <x:c r="C1962" s="6" t="n">
        <x:v>12</x:v>
      </x:c>
      <x:c r="D1962" s="6" t="str">
        <x:v>云吟乍涌坠珠露</x:v>
      </x:c>
      <x:c r="E1962" s="7" t="str">
        <x:v>立即为指定我方单体回复等同于白露12.48%生命上限+347.1的生命值，然后白露随机为我方单体进行2次治疗，每提供1次治疗，下一次治疗回复的生命值会降低15%。</x:v>
      </x:c>
      <x:c r="F1962" s="6" t="n">
        <x:v>0</x:v>
      </x:c>
      <x:c r="G1962" s="6" t="n">
        <x:v>0</x:v>
      </x:c>
      <x:c r="H1962" s="6" t="n">
        <x:v>0</x:v>
      </x:c>
      <x:c r="I1962" s="6" t="n">
        <x:v>0</x:v>
      </x:c>
      <x:c r="J1962" s="6" t="str">
        <x:v>[0.1248, 347.1, 0.15, 2]</x:v>
      </x:c>
      <x:c r="K1962" s="7" t="str">
        <x:v>无首段伤害倍率，请覆盖或设为辅助技能</x:v>
      </x:c>
      <x:c r="L1962" s="6" t="str">
        <x:v>https://raw.githubusercontent.com/Mar-7th/StarRailRes/dbe8cdfcfb0bf657b9fe1cf92d5537f118ccb487/index_new/cn/character_skills.json</x:v>
      </x:c>
    </x:row>
    <x:row r="1963" ht="38" customHeight="1">
      <x:c r="A1963" s="6" t="str">
        <x:v>121102_13</x:v>
      </x:c>
      <x:c r="B1963" s="6" t="str">
        <x:v>121102</x:v>
      </x:c>
      <x:c r="C1963" s="6" t="n">
        <x:v>13</x:v>
      </x:c>
      <x:c r="D1963" s="6" t="str">
        <x:v>云吟乍涌坠珠露</x:v>
      </x:c>
      <x:c r="E1963" s="7" t="str">
        <x:v>立即为指定我方单体回复等同于白露12.87%生命上限+364.65的生命值，然后白露随机为我方单体进行2次治疗，每提供1次治疗，下一次治疗回复的生命值会降低15%。</x:v>
      </x:c>
      <x:c r="F1963" s="6" t="n">
        <x:v>0</x:v>
      </x:c>
      <x:c r="G1963" s="6" t="n">
        <x:v>0</x:v>
      </x:c>
      <x:c r="H1963" s="6" t="n">
        <x:v>0</x:v>
      </x:c>
      <x:c r="I1963" s="6" t="n">
        <x:v>0</x:v>
      </x:c>
      <x:c r="J1963" s="6" t="str">
        <x:v>[0.1287, 364.65, 0.15, 2]</x:v>
      </x:c>
      <x:c r="K1963" s="7" t="str">
        <x:v>无首段伤害倍率，请覆盖或设为辅助技能</x:v>
      </x:c>
      <x:c r="L1963" s="6" t="str">
        <x:v>https://raw.githubusercontent.com/Mar-7th/StarRailRes/dbe8cdfcfb0bf657b9fe1cf92d5537f118ccb487/index_new/cn/character_skills.json</x:v>
      </x:c>
    </x:row>
    <x:row r="1964" ht="38" customHeight="1">
      <x:c r="A1964" s="6" t="str">
        <x:v>121102_14</x:v>
      </x:c>
      <x:c r="B1964" s="6" t="str">
        <x:v>121102</x:v>
      </x:c>
      <x:c r="C1964" s="6" t="n">
        <x:v>14</x:v>
      </x:c>
      <x:c r="D1964" s="6" t="str">
        <x:v>云吟乍涌坠珠露</x:v>
      </x:c>
      <x:c r="E1964" s="7" t="str">
        <x:v>立即为指定我方单体回复等同于白露13.26%生命上限+382.2的生命值，然后白露随机为我方单体进行2次治疗，每提供1次治疗，下一次治疗回复的生命值会降低15%。</x:v>
      </x:c>
      <x:c r="F1964" s="6" t="n">
        <x:v>0</x:v>
      </x:c>
      <x:c r="G1964" s="6" t="n">
        <x:v>0</x:v>
      </x:c>
      <x:c r="H1964" s="6" t="n">
        <x:v>0</x:v>
      </x:c>
      <x:c r="I1964" s="6" t="n">
        <x:v>0</x:v>
      </x:c>
      <x:c r="J1964" s="6" t="str">
        <x:v>[0.1326, 382.2, 0.15, 2]</x:v>
      </x:c>
      <x:c r="K1964" s="7" t="str">
        <x:v>无首段伤害倍率，请覆盖或设为辅助技能</x:v>
      </x:c>
      <x:c r="L1964" s="6" t="str">
        <x:v>https://raw.githubusercontent.com/Mar-7th/StarRailRes/dbe8cdfcfb0bf657b9fe1cf92d5537f118ccb487/index_new/cn/character_skills.json</x:v>
      </x:c>
    </x:row>
    <x:row r="1965" ht="38" customHeight="1">
      <x:c r="A1965" s="6" t="str">
        <x:v>121102_15</x:v>
      </x:c>
      <x:c r="B1965" s="6" t="str">
        <x:v>121102</x:v>
      </x:c>
      <x:c r="C1965" s="6" t="n">
        <x:v>15</x:v>
      </x:c>
      <x:c r="D1965" s="6" t="str">
        <x:v>云吟乍涌坠珠露</x:v>
      </x:c>
      <x:c r="E1965" s="7" t="str">
        <x:v>立即为指定我方单体回复等同于白露13.65%生命上限+399.75的生命值，然后白露随机为我方单体进行2次治疗，每提供1次治疗，下一次治疗回复的生命值会降低15%。</x:v>
      </x:c>
      <x:c r="F1965" s="6" t="n">
        <x:v>0</x:v>
      </x:c>
      <x:c r="G1965" s="6" t="n">
        <x:v>0</x:v>
      </x:c>
      <x:c r="H1965" s="6" t="n">
        <x:v>0</x:v>
      </x:c>
      <x:c r="I1965" s="6" t="n">
        <x:v>0</x:v>
      </x:c>
      <x:c r="J1965" s="6" t="str">
        <x:v>[0.1365, 399.75, 0.15, 2]</x:v>
      </x:c>
      <x:c r="K1965" s="7" t="str">
        <x:v>无首段伤害倍率，请覆盖或设为辅助技能</x:v>
      </x:c>
      <x:c r="L1965" s="6" t="str">
        <x:v>https://raw.githubusercontent.com/Mar-7th/StarRailRes/dbe8cdfcfb0bf657b9fe1cf92d5537f118ccb487/index_new/cn/character_skills.json</x:v>
      </x:c>
    </x:row>
    <x:row r="1966" ht="53" customHeight="1">
      <x:c r="A1966" s="6" t="str">
        <x:v>121103_1</x:v>
      </x:c>
      <x:c r="B1966" s="6" t="str">
        <x:v>121103</x:v>
      </x:c>
      <x:c r="C1966" s="6" t="n">
        <x:v>1</x:v>
      </x:c>
      <x:c r="D1966" s="6" t="str">
        <x:v>匏蛟跃渊先雷音</x:v>
      </x:c>
      <x:c r="E1966" s="7" t="str">
        <x:v>立即为我方全体回复等同于白露9%生命上限+90的生命值。
对于没有【生息】的我方目标，白露使其附上【生息】，对于已拥有【生息】的我方目标，白露使其已有的【生息】持续时间延长1回合。
【生息】可持续2回合，该效果不可叠加。</x:v>
      </x:c>
      <x:c r="F1966" s="6" t="n">
        <x:v>0</x:v>
      </x:c>
      <x:c r="G1966" s="6" t="n">
        <x:v>0</x:v>
      </x:c>
      <x:c r="H1966" s="6" t="n">
        <x:v>0</x:v>
      </x:c>
      <x:c r="I1966" s="6" t="n">
        <x:v>0</x:v>
      </x:c>
      <x:c r="J1966" s="6" t="str">
        <x:v>[0.09, 90, 2]</x:v>
      </x:c>
      <x:c r="K1966" s="7" t="str">
        <x:v>无首段伤害倍率，请覆盖或设为辅助技能</x:v>
      </x:c>
      <x:c r="L1966" s="6" t="str">
        <x:v>https://raw.githubusercontent.com/Mar-7th/StarRailRes/dbe8cdfcfb0bf657b9fe1cf92d5537f118ccb487/index_new/cn/character_skills.json</x:v>
      </x:c>
    </x:row>
    <x:row r="1967" ht="53" customHeight="1">
      <x:c r="A1967" s="6" t="str">
        <x:v>121103_2</x:v>
      </x:c>
      <x:c r="B1967" s="6" t="str">
        <x:v>121103</x:v>
      </x:c>
      <x:c r="C1967" s="6" t="n">
        <x:v>2</x:v>
      </x:c>
      <x:c r="D1967" s="6" t="str">
        <x:v>匏蛟跃渊先雷音</x:v>
      </x:c>
      <x:c r="E1967" s="7" t="str">
        <x:v>立即为我方全体回复等同于白露9.56%生命上限+144的生命值。
对于没有【生息】的我方目标，白露使其附上【生息】，对于已拥有【生息】的我方目标，白露使其已有的【生息】持续时间延长1回合。
【生息】可持续2回合，该效果不可叠加。</x:v>
      </x:c>
      <x:c r="F1967" s="6" t="n">
        <x:v>0</x:v>
      </x:c>
      <x:c r="G1967" s="6" t="n">
        <x:v>0</x:v>
      </x:c>
      <x:c r="H1967" s="6" t="n">
        <x:v>0</x:v>
      </x:c>
      <x:c r="I1967" s="6" t="n">
        <x:v>0</x:v>
      </x:c>
      <x:c r="J1967" s="6" t="str">
        <x:v>[0.0956, 144, 2]</x:v>
      </x:c>
      <x:c r="K1967" s="7" t="str">
        <x:v>无首段伤害倍率，请覆盖或设为辅助技能</x:v>
      </x:c>
      <x:c r="L1967" s="6" t="str">
        <x:v>https://raw.githubusercontent.com/Mar-7th/StarRailRes/dbe8cdfcfb0bf657b9fe1cf92d5537f118ccb487/index_new/cn/character_skills.json</x:v>
      </x:c>
    </x:row>
    <x:row r="1968" ht="53" customHeight="1">
      <x:c r="A1968" s="6" t="str">
        <x:v>121103_3</x:v>
      </x:c>
      <x:c r="B1968" s="6" t="str">
        <x:v>121103</x:v>
      </x:c>
      <x:c r="C1968" s="6" t="n">
        <x:v>3</x:v>
      </x:c>
      <x:c r="D1968" s="6" t="str">
        <x:v>匏蛟跃渊先雷音</x:v>
      </x:c>
      <x:c r="E1968" s="7" t="str">
        <x:v>立即为我方全体回复等同于白露10.13%生命上限+184.5的生命值。
对于没有【生息】的我方目标，白露使其附上【生息】，对于已拥有【生息】的我方目标，白露使其已有的【生息】持续时间延长1回合。
【生息】可持续2回合，该效果不可叠加。</x:v>
      </x:c>
      <x:c r="F1968" s="6" t="n">
        <x:v>0</x:v>
      </x:c>
      <x:c r="G1968" s="6" t="n">
        <x:v>0</x:v>
      </x:c>
      <x:c r="H1968" s="6" t="n">
        <x:v>0</x:v>
      </x:c>
      <x:c r="I1968" s="6" t="n">
        <x:v>0</x:v>
      </x:c>
      <x:c r="J1968" s="6" t="str">
        <x:v>[0.1013, 184.5, 2]</x:v>
      </x:c>
      <x:c r="K1968" s="7" t="str">
        <x:v>无首段伤害倍率，请覆盖或设为辅助技能</x:v>
      </x:c>
      <x:c r="L1968" s="6" t="str">
        <x:v>https://raw.githubusercontent.com/Mar-7th/StarRailRes/dbe8cdfcfb0bf657b9fe1cf92d5537f118ccb487/index_new/cn/character_skills.json</x:v>
      </x:c>
    </x:row>
    <x:row r="1969" ht="53" customHeight="1">
      <x:c r="A1969" s="6" t="str">
        <x:v>121103_4</x:v>
      </x:c>
      <x:c r="B1969" s="6" t="str">
        <x:v>121103</x:v>
      </x:c>
      <x:c r="C1969" s="6" t="n">
        <x:v>4</x:v>
      </x:c>
      <x:c r="D1969" s="6" t="str">
        <x:v>匏蛟跃渊先雷音</x:v>
      </x:c>
      <x:c r="E1969" s="7" t="str">
        <x:v>立即为我方全体回复等同于白露10.69%生命上限+225的生命值。
对于没有【生息】的我方目标，白露使其附上【生息】，对于已拥有【生息】的我方目标，白露使其已有的【生息】持续时间延长1回合。
【生息】可持续2回合，该效果不可叠加。</x:v>
      </x:c>
      <x:c r="F1969" s="6" t="n">
        <x:v>0</x:v>
      </x:c>
      <x:c r="G1969" s="6" t="n">
        <x:v>0</x:v>
      </x:c>
      <x:c r="H1969" s="6" t="n">
        <x:v>0</x:v>
      </x:c>
      <x:c r="I1969" s="6" t="n">
        <x:v>0</x:v>
      </x:c>
      <x:c r="J1969" s="6" t="str">
        <x:v>[0.1069, 225, 2]</x:v>
      </x:c>
      <x:c r="K1969" s="7" t="str">
        <x:v>无首段伤害倍率，请覆盖或设为辅助技能</x:v>
      </x:c>
      <x:c r="L1969" s="6" t="str">
        <x:v>https://raw.githubusercontent.com/Mar-7th/StarRailRes/dbe8cdfcfb0bf657b9fe1cf92d5537f118ccb487/index_new/cn/character_skills.json</x:v>
      </x:c>
    </x:row>
    <x:row r="1970" ht="53" customHeight="1">
      <x:c r="A1970" s="6" t="str">
        <x:v>121103_5</x:v>
      </x:c>
      <x:c r="B1970" s="6" t="str">
        <x:v>121103</x:v>
      </x:c>
      <x:c r="C1970" s="6" t="n">
        <x:v>5</x:v>
      </x:c>
      <x:c r="D1970" s="6" t="str">
        <x:v>匏蛟跃渊先雷音</x:v>
      </x:c>
      <x:c r="E1970" s="7" t="str">
        <x:v>立即为我方全体回复等同于白露11.25%生命上限+252的生命值。
对于没有【生息】的我方目标，白露使其附上【生息】，对于已拥有【生息】的我方目标，白露使其已有的【生息】持续时间延长1回合。
【生息】可持续2回合，该效果不可叠加。</x:v>
      </x:c>
      <x:c r="F1970" s="6" t="n">
        <x:v>0</x:v>
      </x:c>
      <x:c r="G1970" s="6" t="n">
        <x:v>0</x:v>
      </x:c>
      <x:c r="H1970" s="6" t="n">
        <x:v>0</x:v>
      </x:c>
      <x:c r="I1970" s="6" t="n">
        <x:v>0</x:v>
      </x:c>
      <x:c r="J1970" s="6" t="str">
        <x:v>[0.1125, 252, 2]</x:v>
      </x:c>
      <x:c r="K1970" s="7" t="str">
        <x:v>无首段伤害倍率，请覆盖或设为辅助技能</x:v>
      </x:c>
      <x:c r="L1970" s="6" t="str">
        <x:v>https://raw.githubusercontent.com/Mar-7th/StarRailRes/dbe8cdfcfb0bf657b9fe1cf92d5537f118ccb487/index_new/cn/character_skills.json</x:v>
      </x:c>
    </x:row>
    <x:row r="1971" ht="53" customHeight="1">
      <x:c r="A1971" s="6" t="str">
        <x:v>121103_6</x:v>
      </x:c>
      <x:c r="B1971" s="6" t="str">
        <x:v>121103</x:v>
      </x:c>
      <x:c r="C1971" s="6" t="n">
        <x:v>6</x:v>
      </x:c>
      <x:c r="D1971" s="6" t="str">
        <x:v>匏蛟跃渊先雷音</x:v>
      </x:c>
      <x:c r="E1971" s="7" t="str">
        <x:v>立即为我方全体回复等同于白露11.7%生命上限+279的生命值。
对于没有【生息】的我方目标，白露使其附上【生息】，对于已拥有【生息】的我方目标，白露使其已有的【生息】持续时间延长1回合。
【生息】可持续2回合，该效果不可叠加。</x:v>
      </x:c>
      <x:c r="F1971" s="6" t="n">
        <x:v>0</x:v>
      </x:c>
      <x:c r="G1971" s="6" t="n">
        <x:v>0</x:v>
      </x:c>
      <x:c r="H1971" s="6" t="n">
        <x:v>0</x:v>
      </x:c>
      <x:c r="I1971" s="6" t="n">
        <x:v>0</x:v>
      </x:c>
      <x:c r="J1971" s="6" t="str">
        <x:v>[0.117, 279, 2]</x:v>
      </x:c>
      <x:c r="K1971" s="7" t="str">
        <x:v>无首段伤害倍率，请覆盖或设为辅助技能</x:v>
      </x:c>
      <x:c r="L1971" s="6" t="str">
        <x:v>https://raw.githubusercontent.com/Mar-7th/StarRailRes/dbe8cdfcfb0bf657b9fe1cf92d5537f118ccb487/index_new/cn/character_skills.json</x:v>
      </x:c>
    </x:row>
    <x:row r="1972" ht="53" customHeight="1">
      <x:c r="A1972" s="6" t="str">
        <x:v>121103_7</x:v>
      </x:c>
      <x:c r="B1972" s="6" t="str">
        <x:v>121103</x:v>
      </x:c>
      <x:c r="C1972" s="6" t="n">
        <x:v>7</x:v>
      </x:c>
      <x:c r="D1972" s="6" t="str">
        <x:v>匏蛟跃渊先雷音</x:v>
      </x:c>
      <x:c r="E1972" s="7" t="str">
        <x:v>立即为我方全体回复等同于白露12.15%生命上限+299.25的生命值。
对于没有【生息】的我方目标，白露使其附上【生息】，对于已拥有【生息】的我方目标，白露使其已有的【生息】持续时间延长1回合。
【生息】可持续2回合，该效果不可叠加。</x:v>
      </x:c>
      <x:c r="F1972" s="6" t="n">
        <x:v>0</x:v>
      </x:c>
      <x:c r="G1972" s="6" t="n">
        <x:v>0</x:v>
      </x:c>
      <x:c r="H1972" s="6" t="n">
        <x:v>0</x:v>
      </x:c>
      <x:c r="I1972" s="6" t="n">
        <x:v>0</x:v>
      </x:c>
      <x:c r="J1972" s="6" t="str">
        <x:v>[0.1215, 299.25, 2]</x:v>
      </x:c>
      <x:c r="K1972" s="7" t="str">
        <x:v>无首段伤害倍率，请覆盖或设为辅助技能</x:v>
      </x:c>
      <x:c r="L1972" s="6" t="str">
        <x:v>https://raw.githubusercontent.com/Mar-7th/StarRailRes/dbe8cdfcfb0bf657b9fe1cf92d5537f118ccb487/index_new/cn/character_skills.json</x:v>
      </x:c>
    </x:row>
    <x:row r="1973" ht="53" customHeight="1">
      <x:c r="A1973" s="6" t="str">
        <x:v>121103_8</x:v>
      </x:c>
      <x:c r="B1973" s="6" t="str">
        <x:v>121103</x:v>
      </x:c>
      <x:c r="C1973" s="6" t="n">
        <x:v>8</x:v>
      </x:c>
      <x:c r="D1973" s="6" t="str">
        <x:v>匏蛟跃渊先雷音</x:v>
      </x:c>
      <x:c r="E1973" s="7" t="str">
        <x:v>立即为我方全体回复等同于白露12.6%生命上限+319.5的生命值。
对于没有【生息】的我方目标，白露使其附上【生息】，对于已拥有【生息】的我方目标，白露使其已有的【生息】持续时间延长1回合。
【生息】可持续2回合，该效果不可叠加。</x:v>
      </x:c>
      <x:c r="F1973" s="6" t="n">
        <x:v>0</x:v>
      </x:c>
      <x:c r="G1973" s="6" t="n">
        <x:v>0</x:v>
      </x:c>
      <x:c r="H1973" s="6" t="n">
        <x:v>0</x:v>
      </x:c>
      <x:c r="I1973" s="6" t="n">
        <x:v>0</x:v>
      </x:c>
      <x:c r="J1973" s="6" t="str">
        <x:v>[0.126, 319.5, 2]</x:v>
      </x:c>
      <x:c r="K1973" s="7" t="str">
        <x:v>无首段伤害倍率，请覆盖或设为辅助技能</x:v>
      </x:c>
      <x:c r="L1973" s="6" t="str">
        <x:v>https://raw.githubusercontent.com/Mar-7th/StarRailRes/dbe8cdfcfb0bf657b9fe1cf92d5537f118ccb487/index_new/cn/character_skills.json</x:v>
      </x:c>
    </x:row>
    <x:row r="1974" ht="53" customHeight="1">
      <x:c r="A1974" s="6" t="str">
        <x:v>121103_9</x:v>
      </x:c>
      <x:c r="B1974" s="6" t="str">
        <x:v>121103</x:v>
      </x:c>
      <x:c r="C1974" s="6" t="n">
        <x:v>9</x:v>
      </x:c>
      <x:c r="D1974" s="6" t="str">
        <x:v>匏蛟跃渊先雷音</x:v>
      </x:c>
      <x:c r="E1974" s="7" t="str">
        <x:v>立即为我方全体回复等同于白露13.05%生命上限+339.75的生命值。
对于没有【生息】的我方目标，白露使其附上【生息】，对于已拥有【生息】的我方目标，白露使其已有的【生息】持续时间延长1回合。
【生息】可持续2回合，该效果不可叠加。</x:v>
      </x:c>
      <x:c r="F1974" s="6" t="n">
        <x:v>0</x:v>
      </x:c>
      <x:c r="G1974" s="6" t="n">
        <x:v>0</x:v>
      </x:c>
      <x:c r="H1974" s="6" t="n">
        <x:v>0</x:v>
      </x:c>
      <x:c r="I1974" s="6" t="n">
        <x:v>0</x:v>
      </x:c>
      <x:c r="J1974" s="6" t="str">
        <x:v>[0.1305, 339.75, 2]</x:v>
      </x:c>
      <x:c r="K1974" s="7" t="str">
        <x:v>无首段伤害倍率，请覆盖或设为辅助技能</x:v>
      </x:c>
      <x:c r="L1974" s="6" t="str">
        <x:v>https://raw.githubusercontent.com/Mar-7th/StarRailRes/dbe8cdfcfb0bf657b9fe1cf92d5537f118ccb487/index_new/cn/character_skills.json</x:v>
      </x:c>
    </x:row>
    <x:row r="1975" ht="53" customHeight="1">
      <x:c r="A1975" s="6" t="str">
        <x:v>121103_10</x:v>
      </x:c>
      <x:c r="B1975" s="6" t="str">
        <x:v>121103</x:v>
      </x:c>
      <x:c r="C1975" s="6" t="n">
        <x:v>10</x:v>
      </x:c>
      <x:c r="D1975" s="6" t="str">
        <x:v>匏蛟跃渊先雷音</x:v>
      </x:c>
      <x:c r="E1975" s="7" t="str">
        <x:v>立即为我方全体回复等同于白露13.5%生命上限+360的生命值。
对于没有【生息】的我方目标，白露使其附上【生息】，对于已拥有【生息】的我方目标，白露使其已有的【生息】持续时间延长1回合。
【生息】可持续2回合，该效果不可叠加。</x:v>
      </x:c>
      <x:c r="F1975" s="6" t="n">
        <x:v>0</x:v>
      </x:c>
      <x:c r="G1975" s="6" t="n">
        <x:v>0</x:v>
      </x:c>
      <x:c r="H1975" s="6" t="n">
        <x:v>0</x:v>
      </x:c>
      <x:c r="I1975" s="6" t="n">
        <x:v>0</x:v>
      </x:c>
      <x:c r="J1975" s="6" t="str">
        <x:v>[0.135, 360, 2]</x:v>
      </x:c>
      <x:c r="K1975" s="7" t="str">
        <x:v>无首段伤害倍率，请覆盖或设为辅助技能</x:v>
      </x:c>
      <x:c r="L1975" s="6" t="str">
        <x:v>https://raw.githubusercontent.com/Mar-7th/StarRailRes/dbe8cdfcfb0bf657b9fe1cf92d5537f118ccb487/index_new/cn/character_skills.json</x:v>
      </x:c>
    </x:row>
    <x:row r="1976" ht="53" customHeight="1">
      <x:c r="A1976" s="6" t="str">
        <x:v>121103_11</x:v>
      </x:c>
      <x:c r="B1976" s="6" t="str">
        <x:v>121103</x:v>
      </x:c>
      <x:c r="C1976" s="6" t="n">
        <x:v>11</x:v>
      </x:c>
      <x:c r="D1976" s="6" t="str">
        <x:v>匏蛟跃渊先雷音</x:v>
      </x:c>
      <x:c r="E1976" s="7" t="str">
        <x:v>立即为我方全体回复等同于白露13.95%生命上限+380.25的生命值。
对于没有【生息】的我方目标，白露使其附上【生息】，对于已拥有【生息】的我方目标，白露使其已有的【生息】持续时间延长1回合。
【生息】可持续2回合，该效果不可叠加。</x:v>
      </x:c>
      <x:c r="F1976" s="6" t="n">
        <x:v>0</x:v>
      </x:c>
      <x:c r="G1976" s="6" t="n">
        <x:v>0</x:v>
      </x:c>
      <x:c r="H1976" s="6" t="n">
        <x:v>0</x:v>
      </x:c>
      <x:c r="I1976" s="6" t="n">
        <x:v>0</x:v>
      </x:c>
      <x:c r="J1976" s="6" t="str">
        <x:v>[0.1395, 380.25, 2]</x:v>
      </x:c>
      <x:c r="K1976" s="7" t="str">
        <x:v>无首段伤害倍率，请覆盖或设为辅助技能</x:v>
      </x:c>
      <x:c r="L1976" s="6" t="str">
        <x:v>https://raw.githubusercontent.com/Mar-7th/StarRailRes/dbe8cdfcfb0bf657b9fe1cf92d5537f118ccb487/index_new/cn/character_skills.json</x:v>
      </x:c>
    </x:row>
    <x:row r="1977" ht="53" customHeight="1">
      <x:c r="A1977" s="6" t="str">
        <x:v>121103_12</x:v>
      </x:c>
      <x:c r="B1977" s="6" t="str">
        <x:v>121103</x:v>
      </x:c>
      <x:c r="C1977" s="6" t="n">
        <x:v>12</x:v>
      </x:c>
      <x:c r="D1977" s="6" t="str">
        <x:v>匏蛟跃渊先雷音</x:v>
      </x:c>
      <x:c r="E1977" s="7" t="str">
        <x:v>立即为我方全体回复等同于白露14.4%生命上限+400.5的生命值。
对于没有【生息】的我方目标，白露使其附上【生息】，对于已拥有【生息】的我方目标，白露使其已有的【生息】持续时间延长1回合。
【生息】可持续2回合，该效果不可叠加。</x:v>
      </x:c>
      <x:c r="F1977" s="6" t="n">
        <x:v>0</x:v>
      </x:c>
      <x:c r="G1977" s="6" t="n">
        <x:v>0</x:v>
      </x:c>
      <x:c r="H1977" s="6" t="n">
        <x:v>0</x:v>
      </x:c>
      <x:c r="I1977" s="6" t="n">
        <x:v>0</x:v>
      </x:c>
      <x:c r="J1977" s="6" t="str">
        <x:v>[0.144, 400.5, 2]</x:v>
      </x:c>
      <x:c r="K1977" s="7" t="str">
        <x:v>无首段伤害倍率，请覆盖或设为辅助技能</x:v>
      </x:c>
      <x:c r="L1977" s="6" t="str">
        <x:v>https://raw.githubusercontent.com/Mar-7th/StarRailRes/dbe8cdfcfb0bf657b9fe1cf92d5537f118ccb487/index_new/cn/character_skills.json</x:v>
      </x:c>
    </x:row>
    <x:row r="1978" ht="53" customHeight="1">
      <x:c r="A1978" s="6" t="str">
        <x:v>121103_13</x:v>
      </x:c>
      <x:c r="B1978" s="6" t="str">
        <x:v>121103</x:v>
      </x:c>
      <x:c r="C1978" s="6" t="n">
        <x:v>13</x:v>
      </x:c>
      <x:c r="D1978" s="6" t="str">
        <x:v>匏蛟跃渊先雷音</x:v>
      </x:c>
      <x:c r="E1978" s="7" t="str">
        <x:v>立即为我方全体回复等同于白露14.85%生命上限+420.75的生命值。
对于没有【生息】的我方目标，白露使其附上【生息】，对于已拥有【生息】的我方目标，白露使其已有的【生息】持续时间延长1回合。
【生息】可持续2回合，该效果不可叠加。</x:v>
      </x:c>
      <x:c r="F1978" s="6" t="n">
        <x:v>0</x:v>
      </x:c>
      <x:c r="G1978" s="6" t="n">
        <x:v>0</x:v>
      </x:c>
      <x:c r="H1978" s="6" t="n">
        <x:v>0</x:v>
      </x:c>
      <x:c r="I1978" s="6" t="n">
        <x:v>0</x:v>
      </x:c>
      <x:c r="J1978" s="6" t="str">
        <x:v>[0.1485, 420.75, 2]</x:v>
      </x:c>
      <x:c r="K1978" s="7" t="str">
        <x:v>无首段伤害倍率，请覆盖或设为辅助技能</x:v>
      </x:c>
      <x:c r="L1978" s="6" t="str">
        <x:v>https://raw.githubusercontent.com/Mar-7th/StarRailRes/dbe8cdfcfb0bf657b9fe1cf92d5537f118ccb487/index_new/cn/character_skills.json</x:v>
      </x:c>
    </x:row>
    <x:row r="1979" ht="53" customHeight="1">
      <x:c r="A1979" s="6" t="str">
        <x:v>121103_14</x:v>
      </x:c>
      <x:c r="B1979" s="6" t="str">
        <x:v>121103</x:v>
      </x:c>
      <x:c r="C1979" s="6" t="n">
        <x:v>14</x:v>
      </x:c>
      <x:c r="D1979" s="6" t="str">
        <x:v>匏蛟跃渊先雷音</x:v>
      </x:c>
      <x:c r="E1979" s="7" t="str">
        <x:v>立即为我方全体回复等同于白露15.3%生命上限+441的生命值。
对于没有【生息】的我方目标，白露使其附上【生息】，对于已拥有【生息】的我方目标，白露使其已有的【生息】持续时间延长1回合。
【生息】可持续2回合，该效果不可叠加。</x:v>
      </x:c>
      <x:c r="F1979" s="6" t="n">
        <x:v>0</x:v>
      </x:c>
      <x:c r="G1979" s="6" t="n">
        <x:v>0</x:v>
      </x:c>
      <x:c r="H1979" s="6" t="n">
        <x:v>0</x:v>
      </x:c>
      <x:c r="I1979" s="6" t="n">
        <x:v>0</x:v>
      </x:c>
      <x:c r="J1979" s="6" t="str">
        <x:v>[0.153, 441, 2]</x:v>
      </x:c>
      <x:c r="K1979" s="7" t="str">
        <x:v>无首段伤害倍率，请覆盖或设为辅助技能</x:v>
      </x:c>
      <x:c r="L1979" s="6" t="str">
        <x:v>https://raw.githubusercontent.com/Mar-7th/StarRailRes/dbe8cdfcfb0bf657b9fe1cf92d5537f118ccb487/index_new/cn/character_skills.json</x:v>
      </x:c>
    </x:row>
    <x:row r="1980" ht="53" customHeight="1">
      <x:c r="A1980" s="6" t="str">
        <x:v>121103_15</x:v>
      </x:c>
      <x:c r="B1980" s="6" t="str">
        <x:v>121103</x:v>
      </x:c>
      <x:c r="C1980" s="6" t="n">
        <x:v>15</x:v>
      </x:c>
      <x:c r="D1980" s="6" t="str">
        <x:v>匏蛟跃渊先雷音</x:v>
      </x:c>
      <x:c r="E1980" s="7" t="str">
        <x:v>立即为我方全体回复等同于白露15.75%生命上限+461.25的生命值。
对于没有【生息】的我方目标，白露使其附上【生息】，对于已拥有【生息】的我方目标，白露使其已有的【生息】持续时间延长1回合。
【生息】可持续2回合，该效果不可叠加。</x:v>
      </x:c>
      <x:c r="F1980" s="6" t="n">
        <x:v>0</x:v>
      </x:c>
      <x:c r="G1980" s="6" t="n">
        <x:v>0</x:v>
      </x:c>
      <x:c r="H1980" s="6" t="n">
        <x:v>0</x:v>
      </x:c>
      <x:c r="I1980" s="6" t="n">
        <x:v>0</x:v>
      </x:c>
      <x:c r="J1980" s="6" t="str">
        <x:v>[0.1575, 461.25, 2]</x:v>
      </x:c>
      <x:c r="K1980" s="7" t="str">
        <x:v>无首段伤害倍率，请覆盖或设为辅助技能</x:v>
      </x:c>
      <x:c r="L1980" s="6" t="str">
        <x:v>https://raw.githubusercontent.com/Mar-7th/StarRailRes/dbe8cdfcfb0bf657b9fe1cf92d5537f118ccb487/index_new/cn/character_skills.json</x:v>
      </x:c>
    </x:row>
    <x:row r="1981" ht="53" customHeight="1">
      <x:c r="A1981" s="6" t="str">
        <x:v>121104_1</x:v>
      </x:c>
      <x:c r="B1981" s="6" t="str">
        <x:v>121104</x:v>
      </x:c>
      <x:c r="C1981" s="6" t="n">
        <x:v>1</x:v>
      </x:c>
      <x:c r="D1981" s="6" t="str">
        <x:v>奔走悬壶济世长</x:v>
      </x:c>
      <x:c r="E1981" s="7" t="str">
        <x:v>拥有【生息】的我方目标，在受到攻击后会回复等同于白露3.6%生命上限+36的生命值，该效果可以触发2次。
当白露的队友受到致命攻击时，不会陷入无法战斗状态，白露会立即为其提供治疗，回复等同于白露12%生命上限+120的生命值。该效果单场战斗中可以触发1次。</x:v>
      </x:c>
      <x:c r="F1981" s="6" t="n">
        <x:v>0</x:v>
      </x:c>
      <x:c r="G1981" s="6" t="n">
        <x:v>0</x:v>
      </x:c>
      <x:c r="H1981" s="6" t="n">
        <x:v>0</x:v>
      </x:c>
      <x:c r="I1981" s="6" t="n">
        <x:v>0</x:v>
      </x:c>
      <x:c r="J1981" s="6" t="str">
        <x:v>[0.036, 36, 0.12, 120, 2]</x:v>
      </x:c>
      <x:c r="K1981" s="7" t="str">
        <x:v>无首段伤害倍率，请覆盖或设为辅助技能</x:v>
      </x:c>
      <x:c r="L1981" s="6" t="str">
        <x:v>https://raw.githubusercontent.com/Mar-7th/StarRailRes/dbe8cdfcfb0bf657b9fe1cf92d5537f118ccb487/index_new/cn/character_skills.json</x:v>
      </x:c>
    </x:row>
    <x:row r="1982" ht="68" customHeight="1">
      <x:c r="A1982" s="6" t="str">
        <x:v>121104_2</x:v>
      </x:c>
      <x:c r="B1982" s="6" t="str">
        <x:v>121104</x:v>
      </x:c>
      <x:c r="C1982" s="6" t="n">
        <x:v>2</x:v>
      </x:c>
      <x:c r="D1982" s="6" t="str">
        <x:v>奔走悬壶济世长</x:v>
      </x:c>
      <x:c r="E1982" s="7" t="str">
        <x:v>拥有【生息】的我方目标，在受到攻击后会回复等同于白露3.82%生命上限+57.6的生命值，该效果可以触发2次。
当白露的队友受到致命攻击时，不会陷入无法战斗状态，白露会立即为其提供治疗，回复等同于白露12.75%生命上限+192的生命值。该效果单场战斗中可以触发1次。</x:v>
      </x:c>
      <x:c r="F1982" s="6" t="n">
        <x:v>0</x:v>
      </x:c>
      <x:c r="G1982" s="6" t="n">
        <x:v>0</x:v>
      </x:c>
      <x:c r="H1982" s="6" t="n">
        <x:v>0</x:v>
      </x:c>
      <x:c r="I1982" s="6" t="n">
        <x:v>0</x:v>
      </x:c>
      <x:c r="J1982" s="6" t="str">
        <x:v>[0.0382, 57.6, 0.1275, 192, 2]</x:v>
      </x:c>
      <x:c r="K1982" s="7" t="str">
        <x:v>无首段伤害倍率，请覆盖或设为辅助技能</x:v>
      </x:c>
      <x:c r="L1982" s="6" t="str">
        <x:v>https://raw.githubusercontent.com/Mar-7th/StarRailRes/dbe8cdfcfb0bf657b9fe1cf92d5537f118ccb487/index_new/cn/character_skills.json</x:v>
      </x:c>
    </x:row>
    <x:row r="1983" ht="68" customHeight="1">
      <x:c r="A1983" s="6" t="str">
        <x:v>121104_3</x:v>
      </x:c>
      <x:c r="B1983" s="6" t="str">
        <x:v>121104</x:v>
      </x:c>
      <x:c r="C1983" s="6" t="n">
        <x:v>3</x:v>
      </x:c>
      <x:c r="D1983" s="6" t="str">
        <x:v>奔走悬壶济世长</x:v>
      </x:c>
      <x:c r="E1983" s="7" t="str">
        <x:v>拥有【生息】的我方目标，在受到攻击后会回复等同于白露4.05%生命上限+73.8的生命值，该效果可以触发2次。
当白露的队友受到致命攻击时，不会陷入无法战斗状态，白露会立即为其提供治疗，回复等同于白露13.5%生命上限+246的生命值。该效果单场战斗中可以触发1次。</x:v>
      </x:c>
      <x:c r="F1983" s="6" t="n">
        <x:v>0</x:v>
      </x:c>
      <x:c r="G1983" s="6" t="n">
        <x:v>0</x:v>
      </x:c>
      <x:c r="H1983" s="6" t="n">
        <x:v>0</x:v>
      </x:c>
      <x:c r="I1983" s="6" t="n">
        <x:v>0</x:v>
      </x:c>
      <x:c r="J1983" s="6" t="str">
        <x:v>[0.0405, 73.8, 0.135, 246, 2]</x:v>
      </x:c>
      <x:c r="K1983" s="7" t="str">
        <x:v>无首段伤害倍率，请覆盖或设为辅助技能</x:v>
      </x:c>
      <x:c r="L1983" s="6" t="str">
        <x:v>https://raw.githubusercontent.com/Mar-7th/StarRailRes/dbe8cdfcfb0bf657b9fe1cf92d5537f118ccb487/index_new/cn/character_skills.json</x:v>
      </x:c>
    </x:row>
    <x:row r="1984" ht="53" customHeight="1">
      <x:c r="A1984" s="6" t="str">
        <x:v>121104_4</x:v>
      </x:c>
      <x:c r="B1984" s="6" t="str">
        <x:v>121104</x:v>
      </x:c>
      <x:c r="C1984" s="6" t="n">
        <x:v>4</x:v>
      </x:c>
      <x:c r="D1984" s="6" t="str">
        <x:v>奔走悬壶济世长</x:v>
      </x:c>
      <x:c r="E1984" s="7" t="str">
        <x:v>拥有【生息】的我方目标，在受到攻击后会回复等同于白露4.28%生命上限+90的生命值，该效果可以触发2次。
当白露的队友受到致命攻击时，不会陷入无法战斗状态，白露会立即为其提供治疗，回复等同于白露14.25%生命上限+300的生命值。该效果单场战斗中可以触发1次。</x:v>
      </x:c>
      <x:c r="F1984" s="6" t="n">
        <x:v>0</x:v>
      </x:c>
      <x:c r="G1984" s="6" t="n">
        <x:v>0</x:v>
      </x:c>
      <x:c r="H1984" s="6" t="n">
        <x:v>0</x:v>
      </x:c>
      <x:c r="I1984" s="6" t="n">
        <x:v>0</x:v>
      </x:c>
      <x:c r="J1984" s="6" t="str">
        <x:v>[0.0428, 90, 0.1425, 300, 2]</x:v>
      </x:c>
      <x:c r="K1984" s="7" t="str">
        <x:v>无首段伤害倍率，请覆盖或设为辅助技能</x:v>
      </x:c>
      <x:c r="L1984" s="6" t="str">
        <x:v>https://raw.githubusercontent.com/Mar-7th/StarRailRes/dbe8cdfcfb0bf657b9fe1cf92d5537f118ccb487/index_new/cn/character_skills.json</x:v>
      </x:c>
    </x:row>
    <x:row r="1985" ht="53" customHeight="1">
      <x:c r="A1985" s="6" t="str">
        <x:v>121104_5</x:v>
      </x:c>
      <x:c r="B1985" s="6" t="str">
        <x:v>121104</x:v>
      </x:c>
      <x:c r="C1985" s="6" t="n">
        <x:v>5</x:v>
      </x:c>
      <x:c r="D1985" s="6" t="str">
        <x:v>奔走悬壶济世长</x:v>
      </x:c>
      <x:c r="E1985" s="7" t="str">
        <x:v>拥有【生息】的我方目标，在受到攻击后会回复等同于白露4.5%生命上限+100.8的生命值，该效果可以触发2次。
当白露的队友受到致命攻击时，不会陷入无法战斗状态，白露会立即为其提供治疗，回复等同于白露15%生命上限+336的生命值。该效果单场战斗中可以触发1次。</x:v>
      </x:c>
      <x:c r="F1985" s="6" t="n">
        <x:v>0</x:v>
      </x:c>
      <x:c r="G1985" s="6" t="n">
        <x:v>0</x:v>
      </x:c>
      <x:c r="H1985" s="6" t="n">
        <x:v>0</x:v>
      </x:c>
      <x:c r="I1985" s="6" t="n">
        <x:v>0</x:v>
      </x:c>
      <x:c r="J1985" s="6" t="str">
        <x:v>[0.045, 100.8, 0.15, 336, 2]</x:v>
      </x:c>
      <x:c r="K1985" s="7" t="str">
        <x:v>无首段伤害倍率，请覆盖或设为辅助技能</x:v>
      </x:c>
      <x:c r="L1985" s="6" t="str">
        <x:v>https://raw.githubusercontent.com/Mar-7th/StarRailRes/dbe8cdfcfb0bf657b9fe1cf92d5537f118ccb487/index_new/cn/character_skills.json</x:v>
      </x:c>
    </x:row>
    <x:row r="1986" ht="68" customHeight="1">
      <x:c r="A1986" s="6" t="str">
        <x:v>121104_6</x:v>
      </x:c>
      <x:c r="B1986" s="6" t="str">
        <x:v>121104</x:v>
      </x:c>
      <x:c r="C1986" s="6" t="n">
        <x:v>6</x:v>
      </x:c>
      <x:c r="D1986" s="6" t="str">
        <x:v>奔走悬壶济世长</x:v>
      </x:c>
      <x:c r="E1986" s="7" t="str">
        <x:v>拥有【生息】的我方目标，在受到攻击后会回复等同于白露4.68%生命上限+111.6的生命值，该效果可以触发2次。
当白露的队友受到致命攻击时，不会陷入无法战斗状态，白露会立即为其提供治疗，回复等同于白露15.6%生命上限+372的生命值。该效果单场战斗中可以触发1次。</x:v>
      </x:c>
      <x:c r="F1986" s="6" t="n">
        <x:v>0</x:v>
      </x:c>
      <x:c r="G1986" s="6" t="n">
        <x:v>0</x:v>
      </x:c>
      <x:c r="H1986" s="6" t="n">
        <x:v>0</x:v>
      </x:c>
      <x:c r="I1986" s="6" t="n">
        <x:v>0</x:v>
      </x:c>
      <x:c r="J1986" s="6" t="str">
        <x:v>[0.0468, 111.6, 0.156, 372, 2]</x:v>
      </x:c>
      <x:c r="K1986" s="7" t="str">
        <x:v>无首段伤害倍率，请覆盖或设为辅助技能</x:v>
      </x:c>
      <x:c r="L1986" s="6" t="str">
        <x:v>https://raw.githubusercontent.com/Mar-7th/StarRailRes/dbe8cdfcfb0bf657b9fe1cf92d5537f118ccb487/index_new/cn/character_skills.json</x:v>
      </x:c>
    </x:row>
    <x:row r="1987" ht="68" customHeight="1">
      <x:c r="A1987" s="6" t="str">
        <x:v>121104_7</x:v>
      </x:c>
      <x:c r="B1987" s="6" t="str">
        <x:v>121104</x:v>
      </x:c>
      <x:c r="C1987" s="6" t="n">
        <x:v>7</x:v>
      </x:c>
      <x:c r="D1987" s="6" t="str">
        <x:v>奔走悬壶济世长</x:v>
      </x:c>
      <x:c r="E1987" s="7" t="str">
        <x:v>拥有【生息】的我方目标，在受到攻击后会回复等同于白露4.86%生命上限+119.7的生命值，该效果可以触发2次。
当白露的队友受到致命攻击时，不会陷入无法战斗状态，白露会立即为其提供治疗，回复等同于白露16.2%生命上限+399的生命值。该效果单场战斗中可以触发1次。</x:v>
      </x:c>
      <x:c r="F1987" s="6" t="n">
        <x:v>0</x:v>
      </x:c>
      <x:c r="G1987" s="6" t="n">
        <x:v>0</x:v>
      </x:c>
      <x:c r="H1987" s="6" t="n">
        <x:v>0</x:v>
      </x:c>
      <x:c r="I1987" s="6" t="n">
        <x:v>0</x:v>
      </x:c>
      <x:c r="J1987" s="6" t="str">
        <x:v>[0.0486, 119.7, 0.162, 399, 2]</x:v>
      </x:c>
      <x:c r="K1987" s="7" t="str">
        <x:v>无首段伤害倍率，请覆盖或设为辅助技能</x:v>
      </x:c>
      <x:c r="L1987" s="6" t="str">
        <x:v>https://raw.githubusercontent.com/Mar-7th/StarRailRes/dbe8cdfcfb0bf657b9fe1cf92d5537f118ccb487/index_new/cn/character_skills.json</x:v>
      </x:c>
    </x:row>
    <x:row r="1988" ht="68" customHeight="1">
      <x:c r="A1988" s="6" t="str">
        <x:v>121104_8</x:v>
      </x:c>
      <x:c r="B1988" s="6" t="str">
        <x:v>121104</x:v>
      </x:c>
      <x:c r="C1988" s="6" t="n">
        <x:v>8</x:v>
      </x:c>
      <x:c r="D1988" s="6" t="str">
        <x:v>奔走悬壶济世长</x:v>
      </x:c>
      <x:c r="E1988" s="7" t="str">
        <x:v>拥有【生息】的我方目标，在受到攻击后会回复等同于白露5.04%生命上限+127.8的生命值，该效果可以触发2次。
当白露的队友受到致命攻击时，不会陷入无法战斗状态，白露会立即为其提供治疗，回复等同于白露16.8%生命上限+426的生命值。该效果单场战斗中可以触发1次。</x:v>
      </x:c>
      <x:c r="F1988" s="6" t="n">
        <x:v>0</x:v>
      </x:c>
      <x:c r="G1988" s="6" t="n">
        <x:v>0</x:v>
      </x:c>
      <x:c r="H1988" s="6" t="n">
        <x:v>0</x:v>
      </x:c>
      <x:c r="I1988" s="6" t="n">
        <x:v>0</x:v>
      </x:c>
      <x:c r="J1988" s="6" t="str">
        <x:v>[0.0504, 127.8, 0.168, 426, 2]</x:v>
      </x:c>
      <x:c r="K1988" s="7" t="str">
        <x:v>无首段伤害倍率，请覆盖或设为辅助技能</x:v>
      </x:c>
      <x:c r="L1988" s="6" t="str">
        <x:v>https://raw.githubusercontent.com/Mar-7th/StarRailRes/dbe8cdfcfb0bf657b9fe1cf92d5537f118ccb487/index_new/cn/character_skills.json</x:v>
      </x:c>
    </x:row>
    <x:row r="1989" ht="68" customHeight="1">
      <x:c r="A1989" s="6" t="str">
        <x:v>121104_9</x:v>
      </x:c>
      <x:c r="B1989" s="6" t="str">
        <x:v>121104</x:v>
      </x:c>
      <x:c r="C1989" s="6" t="n">
        <x:v>9</x:v>
      </x:c>
      <x:c r="D1989" s="6" t="str">
        <x:v>奔走悬壶济世长</x:v>
      </x:c>
      <x:c r="E1989" s="7" t="str">
        <x:v>拥有【生息】的我方目标，在受到攻击后会回复等同于白露5.22%生命上限+135.9的生命值，该效果可以触发2次。
当白露的队友受到致命攻击时，不会陷入无法战斗状态，白露会立即为其提供治疗，回复等同于白露17.4%生命上限+453的生命值。该效果单场战斗中可以触发1次。</x:v>
      </x:c>
      <x:c r="F1989" s="6" t="n">
        <x:v>0</x:v>
      </x:c>
      <x:c r="G1989" s="6" t="n">
        <x:v>0</x:v>
      </x:c>
      <x:c r="H1989" s="6" t="n">
        <x:v>0</x:v>
      </x:c>
      <x:c r="I1989" s="6" t="n">
        <x:v>0</x:v>
      </x:c>
      <x:c r="J1989" s="6" t="str">
        <x:v>[0.0522, 135.9, 0.174, 453, 2]</x:v>
      </x:c>
      <x:c r="K1989" s="7" t="str">
        <x:v>无首段伤害倍率，请覆盖或设为辅助技能</x:v>
      </x:c>
      <x:c r="L1989" s="6" t="str">
        <x:v>https://raw.githubusercontent.com/Mar-7th/StarRailRes/dbe8cdfcfb0bf657b9fe1cf92d5537f118ccb487/index_new/cn/character_skills.json</x:v>
      </x:c>
    </x:row>
    <x:row r="1990" ht="53" customHeight="1">
      <x:c r="A1990" s="6" t="str">
        <x:v>121104_10</x:v>
      </x:c>
      <x:c r="B1990" s="6" t="str">
        <x:v>121104</x:v>
      </x:c>
      <x:c r="C1990" s="6" t="n">
        <x:v>10</x:v>
      </x:c>
      <x:c r="D1990" s="6" t="str">
        <x:v>奔走悬壶济世长</x:v>
      </x:c>
      <x:c r="E1990" s="7" t="str">
        <x:v>拥有【生息】的我方目标，在受到攻击后会回复等同于白露5.4%生命上限+144的生命值，该效果可以触发2次。
当白露的队友受到致命攻击时，不会陷入无法战斗状态，白露会立即为其提供治疗，回复等同于白露18%生命上限+480的生命值。该效果单场战斗中可以触发1次。</x:v>
      </x:c>
      <x:c r="F1990" s="6" t="n">
        <x:v>0</x:v>
      </x:c>
      <x:c r="G1990" s="6" t="n">
        <x:v>0</x:v>
      </x:c>
      <x:c r="H1990" s="6" t="n">
        <x:v>0</x:v>
      </x:c>
      <x:c r="I1990" s="6" t="n">
        <x:v>0</x:v>
      </x:c>
      <x:c r="J1990" s="6" t="str">
        <x:v>[0.054, 144, 0.18, 480, 2]</x:v>
      </x:c>
      <x:c r="K1990" s="7" t="str">
        <x:v>无首段伤害倍率，请覆盖或设为辅助技能</x:v>
      </x:c>
      <x:c r="L1990" s="6" t="str">
        <x:v>https://raw.githubusercontent.com/Mar-7th/StarRailRes/dbe8cdfcfb0bf657b9fe1cf92d5537f118ccb487/index_new/cn/character_skills.json</x:v>
      </x:c>
    </x:row>
    <x:row r="1991" ht="68" customHeight="1">
      <x:c r="A1991" s="6" t="str">
        <x:v>121104_11</x:v>
      </x:c>
      <x:c r="B1991" s="6" t="str">
        <x:v>121104</x:v>
      </x:c>
      <x:c r="C1991" s="6" t="n">
        <x:v>11</x:v>
      </x:c>
      <x:c r="D1991" s="6" t="str">
        <x:v>奔走悬壶济世长</x:v>
      </x:c>
      <x:c r="E1991" s="7" t="str">
        <x:v>拥有【生息】的我方目标，在受到攻击后会回复等同于白露5.58%生命上限+152.1的生命值，该效果可以触发2次。
当白露的队友受到致命攻击时，不会陷入无法战斗状态，白露会立即为其提供治疗，回复等同于白露18.6%生命上限+507的生命值。该效果单场战斗中可以触发1次。</x:v>
      </x:c>
      <x:c r="F1991" s="6" t="n">
        <x:v>0</x:v>
      </x:c>
      <x:c r="G1991" s="6" t="n">
        <x:v>0</x:v>
      </x:c>
      <x:c r="H1991" s="6" t="n">
        <x:v>0</x:v>
      </x:c>
      <x:c r="I1991" s="6" t="n">
        <x:v>0</x:v>
      </x:c>
      <x:c r="J1991" s="6" t="str">
        <x:v>[0.0558, 152.1, 0.186, 507, 2]</x:v>
      </x:c>
      <x:c r="K1991" s="7" t="str">
        <x:v>无首段伤害倍率，请覆盖或设为辅助技能</x:v>
      </x:c>
      <x:c r="L1991" s="6" t="str">
        <x:v>https://raw.githubusercontent.com/Mar-7th/StarRailRes/dbe8cdfcfb0bf657b9fe1cf92d5537f118ccb487/index_new/cn/character_skills.json</x:v>
      </x:c>
    </x:row>
    <x:row r="1992" ht="68" customHeight="1">
      <x:c r="A1992" s="6" t="str">
        <x:v>121104_12</x:v>
      </x:c>
      <x:c r="B1992" s="6" t="str">
        <x:v>121104</x:v>
      </x:c>
      <x:c r="C1992" s="6" t="n">
        <x:v>12</x:v>
      </x:c>
      <x:c r="D1992" s="6" t="str">
        <x:v>奔走悬壶济世长</x:v>
      </x:c>
      <x:c r="E1992" s="7" t="str">
        <x:v>拥有【生息】的我方目标，在受到攻击后会回复等同于白露5.76%生命上限+160.2的生命值，该效果可以触发2次。
当白露的队友受到致命攻击时，不会陷入无法战斗状态，白露会立即为其提供治疗，回复等同于白露19.2%生命上限+534的生命值。该效果单场战斗中可以触发1次。</x:v>
      </x:c>
      <x:c r="F1992" s="6" t="n">
        <x:v>0</x:v>
      </x:c>
      <x:c r="G1992" s="6" t="n">
        <x:v>0</x:v>
      </x:c>
      <x:c r="H1992" s="6" t="n">
        <x:v>0</x:v>
      </x:c>
      <x:c r="I1992" s="6" t="n">
        <x:v>0</x:v>
      </x:c>
      <x:c r="J1992" s="6" t="str">
        <x:v>[0.0576, 160.2, 0.192, 534, 2]</x:v>
      </x:c>
      <x:c r="K1992" s="7" t="str">
        <x:v>无首段伤害倍率，请覆盖或设为辅助技能</x:v>
      </x:c>
      <x:c r="L1992" s="6" t="str">
        <x:v>https://raw.githubusercontent.com/Mar-7th/StarRailRes/dbe8cdfcfb0bf657b9fe1cf92d5537f118ccb487/index_new/cn/character_skills.json</x:v>
      </x:c>
    </x:row>
    <x:row r="1993" ht="68" customHeight="1">
      <x:c r="A1993" s="6" t="str">
        <x:v>121104_13</x:v>
      </x:c>
      <x:c r="B1993" s="6" t="str">
        <x:v>121104</x:v>
      </x:c>
      <x:c r="C1993" s="6" t="n">
        <x:v>13</x:v>
      </x:c>
      <x:c r="D1993" s="6" t="str">
        <x:v>奔走悬壶济世长</x:v>
      </x:c>
      <x:c r="E1993" s="7" t="str">
        <x:v>拥有【生息】的我方目标，在受到攻击后会回复等同于白露5.94%生命上限+168.3的生命值，该效果可以触发2次。
当白露的队友受到致命攻击时，不会陷入无法战斗状态，白露会立即为其提供治疗，回复等同于白露19.8%生命上限+561的生命值。该效果单场战斗中可以触发1次。</x:v>
      </x:c>
      <x:c r="F1993" s="6" t="n">
        <x:v>0</x:v>
      </x:c>
      <x:c r="G1993" s="6" t="n">
        <x:v>0</x:v>
      </x:c>
      <x:c r="H1993" s="6" t="n">
        <x:v>0</x:v>
      </x:c>
      <x:c r="I1993" s="6" t="n">
        <x:v>0</x:v>
      </x:c>
      <x:c r="J1993" s="6" t="str">
        <x:v>[0.0594, 168.3, 0.198, 561, 2]</x:v>
      </x:c>
      <x:c r="K1993" s="7" t="str">
        <x:v>无首段伤害倍率，请覆盖或设为辅助技能</x:v>
      </x:c>
      <x:c r="L1993" s="6" t="str">
        <x:v>https://raw.githubusercontent.com/Mar-7th/StarRailRes/dbe8cdfcfb0bf657b9fe1cf92d5537f118ccb487/index_new/cn/character_skills.json</x:v>
      </x:c>
    </x:row>
    <x:row r="1994" ht="68" customHeight="1">
      <x:c r="A1994" s="6" t="str">
        <x:v>121104_14</x:v>
      </x:c>
      <x:c r="B1994" s="6" t="str">
        <x:v>121104</x:v>
      </x:c>
      <x:c r="C1994" s="6" t="n">
        <x:v>14</x:v>
      </x:c>
      <x:c r="D1994" s="6" t="str">
        <x:v>奔走悬壶济世长</x:v>
      </x:c>
      <x:c r="E1994" s="7" t="str">
        <x:v>拥有【生息】的我方目标，在受到攻击后会回复等同于白露6.12%生命上限+176.4的生命值，该效果可以触发2次。
当白露的队友受到致命攻击时，不会陷入无法战斗状态，白露会立即为其提供治疗，回复等同于白露20.4%生命上限+588的生命值。该效果单场战斗中可以触发1次。</x:v>
      </x:c>
      <x:c r="F1994" s="6" t="n">
        <x:v>0</x:v>
      </x:c>
      <x:c r="G1994" s="6" t="n">
        <x:v>0</x:v>
      </x:c>
      <x:c r="H1994" s="6" t="n">
        <x:v>0</x:v>
      </x:c>
      <x:c r="I1994" s="6" t="n">
        <x:v>0</x:v>
      </x:c>
      <x:c r="J1994" s="6" t="str">
        <x:v>[0.0612, 176.4, 0.204, 588, 2]</x:v>
      </x:c>
      <x:c r="K1994" s="7" t="str">
        <x:v>无首段伤害倍率，请覆盖或设为辅助技能</x:v>
      </x:c>
      <x:c r="L1994" s="6" t="str">
        <x:v>https://raw.githubusercontent.com/Mar-7th/StarRailRes/dbe8cdfcfb0bf657b9fe1cf92d5537f118ccb487/index_new/cn/character_skills.json</x:v>
      </x:c>
    </x:row>
    <x:row r="1995" ht="53" customHeight="1">
      <x:c r="A1995" s="6" t="str">
        <x:v>121104_15</x:v>
      </x:c>
      <x:c r="B1995" s="6" t="str">
        <x:v>121104</x:v>
      </x:c>
      <x:c r="C1995" s="6" t="n">
        <x:v>15</x:v>
      </x:c>
      <x:c r="D1995" s="6" t="str">
        <x:v>奔走悬壶济世长</x:v>
      </x:c>
      <x:c r="E1995" s="7" t="str">
        <x:v>拥有【生息】的我方目标，在受到攻击后会回复等同于白露6.3%生命上限+184.5的生命值，该效果可以触发2次。
当白露的队友受到致命攻击时，不会陷入无法战斗状态，白露会立即为其提供治疗，回复等同于白露21%生命上限+615的生命值。该效果单场战斗中可以触发1次。</x:v>
      </x:c>
      <x:c r="F1995" s="6" t="n">
        <x:v>0</x:v>
      </x:c>
      <x:c r="G1995" s="6" t="n">
        <x:v>0</x:v>
      </x:c>
      <x:c r="H1995" s="6" t="n">
        <x:v>0</x:v>
      </x:c>
      <x:c r="I1995" s="6" t="n">
        <x:v>0</x:v>
      </x:c>
      <x:c r="J1995" s="6" t="str">
        <x:v>[0.063, 184.5, 0.21, 615, 2]</x:v>
      </x:c>
      <x:c r="K1995" s="7" t="str">
        <x:v>无首段伤害倍率，请覆盖或设为辅助技能</x:v>
      </x:c>
      <x:c r="L1995" s="6" t="str">
        <x:v>https://raw.githubusercontent.com/Mar-7th/StarRailRes/dbe8cdfcfb0bf657b9fe1cf92d5537f118ccb487/index_new/cn/character_skills.json</x:v>
      </x:c>
    </x:row>
    <x:row r="1996" ht="20" customHeight="1">
      <x:c r="A1996" s="6" t="str">
        <x:v>121106_1</x:v>
      </x:c>
      <x:c r="B1996" s="6" t="str">
        <x:v>121106</x:v>
      </x:c>
      <x:c r="C1996" s="6" t="n">
        <x:v>1</x:v>
      </x:c>
      <x:c r="D1996" s="6" t="str">
        <x:v>攻击</x:v>
      </x:c>
      <x:c r="E1996" s="7" t="str">
        <x:v>攻击敌人，进入战斗后削弱敌方目标对应属性韧性。</x:v>
      </x:c>
      <x:c r="F1996" s="6" t="n">
        <x:v>0</x:v>
      </x:c>
      <x:c r="G1996" s="6" t="n">
        <x:v>0</x:v>
      </x:c>
      <x:c r="H1996" s="6" t="n">
        <x:v>0</x:v>
      </x:c>
      <x:c r="I1996" s="6" t="n">
        <x:v>0</x:v>
      </x:c>
      <x:c r="J1996" s="6" t="str">
        <x:v>[]</x:v>
      </x:c>
      <x:c r="K1996" s="7" t="str">
        <x:v>缺少结构化参数，必须覆盖</x:v>
      </x:c>
      <x:c r="L1996" s="6" t="str">
        <x:v>https://raw.githubusercontent.com/Mar-7th/StarRailRes/dbe8cdfcfb0bf657b9fe1cf92d5537f118ccb487/index_new/cn/character_skills.json</x:v>
      </x:c>
    </x:row>
    <x:row r="1997" ht="20" customHeight="1">
      <x:c r="A1997" s="6" t="str">
        <x:v>121107_1</x:v>
      </x:c>
      <x:c r="B1997" s="6" t="str">
        <x:v>121107</x:v>
      </x:c>
      <x:c r="C1997" s="6" t="n">
        <x:v>1</x:v>
      </x:c>
      <x:c r="D1997" s="6" t="str">
        <x:v>徜徉灵泽病恙短</x:v>
      </x:c>
      <x:c r="E1997" s="7" t="str">
        <x:v>使用秘技后，下一次战斗开始时为我方全体附上【生息】，持续2回合。</x:v>
      </x:c>
      <x:c r="F1997" s="6" t="n">
        <x:v>0</x:v>
      </x:c>
      <x:c r="G1997" s="6" t="n">
        <x:v>0</x:v>
      </x:c>
      <x:c r="H1997" s="6" t="n">
        <x:v>0</x:v>
      </x:c>
      <x:c r="I1997" s="6" t="n">
        <x:v>0</x:v>
      </x:c>
      <x:c r="J1997" s="6" t="str">
        <x:v>[2]</x:v>
      </x:c>
      <x:c r="K1997" s="7" t="str">
        <x:v>无首段伤害倍率，请覆盖或设为辅助技能</x:v>
      </x:c>
      <x:c r="L1997" s="6" t="str">
        <x:v>https://raw.githubusercontent.com/Mar-7th/StarRailRes/dbe8cdfcfb0bf657b9fe1cf92d5537f118ccb487/index_new/cn/character_skills.json</x:v>
      </x:c>
    </x:row>
    <x:row r="1998" ht="20" customHeight="1">
      <x:c r="A1998" s="6" t="str">
        <x:v>121201_1</x:v>
      </x:c>
      <x:c r="B1998" s="6" t="str">
        <x:v>121201</x:v>
      </x:c>
      <x:c r="C1998" s="6" t="n">
        <x:v>1</x:v>
      </x:c>
      <x:c r="D1998" s="6" t="str">
        <x:v>流影方晖</x:v>
      </x:c>
      <x:c r="E1998" s="7" t="str">
        <x:v>对指定敌方单体造成等同于镜流50%攻击力的冰属性伤害。</x:v>
      </x:c>
      <x:c r="F1998" s="6" t="n">
        <x:v>0.5</x:v>
      </x:c>
      <x:c r="G1998" s="6" t="n">
        <x:v>0</x:v>
      </x:c>
      <x:c r="H1998" s="6" t="n">
        <x:v>0</x:v>
      </x:c>
      <x:c r="I1998" s="6" t="n">
        <x:v>0</x:v>
      </x:c>
      <x:c r="J1998" s="6" t="str">
        <x:v>[0.5]</x:v>
      </x:c>
      <x:c r="K1998" s="7" t="str">
        <x:v>需确认条件及分段</x:v>
      </x:c>
      <x:c r="L1998" s="6" t="str">
        <x:v>https://raw.githubusercontent.com/Mar-7th/StarRailRes/dbe8cdfcfb0bf657b9fe1cf92d5537f118ccb487/index_new/cn/character_skills.json</x:v>
      </x:c>
    </x:row>
    <x:row r="1999" ht="20" customHeight="1">
      <x:c r="A1999" s="6" t="str">
        <x:v>121201_2</x:v>
      </x:c>
      <x:c r="B1999" s="6" t="str">
        <x:v>121201</x:v>
      </x:c>
      <x:c r="C1999" s="6" t="n">
        <x:v>2</x:v>
      </x:c>
      <x:c r="D1999" s="6" t="str">
        <x:v>流影方晖</x:v>
      </x:c>
      <x:c r="E1999" s="7" t="str">
        <x:v>对指定敌方单体造成等同于镜流60%攻击力的冰属性伤害。</x:v>
      </x:c>
      <x:c r="F1999" s="6" t="n">
        <x:v>0.6</x:v>
      </x:c>
      <x:c r="G1999" s="6" t="n">
        <x:v>0</x:v>
      </x:c>
      <x:c r="H1999" s="6" t="n">
        <x:v>0</x:v>
      </x:c>
      <x:c r="I1999" s="6" t="n">
        <x:v>0</x:v>
      </x:c>
      <x:c r="J1999" s="6" t="str">
        <x:v>[0.6]</x:v>
      </x:c>
      <x:c r="K1999" s="7" t="str">
        <x:v>需确认条件及分段</x:v>
      </x:c>
      <x:c r="L1999" s="6" t="str">
        <x:v>https://raw.githubusercontent.com/Mar-7th/StarRailRes/dbe8cdfcfb0bf657b9fe1cf92d5537f118ccb487/index_new/cn/character_skills.json</x:v>
      </x:c>
    </x:row>
    <x:row r="2000" ht="20" customHeight="1">
      <x:c r="A2000" s="6" t="str">
        <x:v>121201_3</x:v>
      </x:c>
      <x:c r="B2000" s="6" t="str">
        <x:v>121201</x:v>
      </x:c>
      <x:c r="C2000" s="6" t="n">
        <x:v>3</x:v>
      </x:c>
      <x:c r="D2000" s="6" t="str">
        <x:v>流影方晖</x:v>
      </x:c>
      <x:c r="E2000" s="7" t="str">
        <x:v>对指定敌方单体造成等同于镜流70%攻击力的冰属性伤害。</x:v>
      </x:c>
      <x:c r="F2000" s="6" t="n">
        <x:v>0.7</x:v>
      </x:c>
      <x:c r="G2000" s="6" t="n">
        <x:v>0</x:v>
      </x:c>
      <x:c r="H2000" s="6" t="n">
        <x:v>0</x:v>
      </x:c>
      <x:c r="I2000" s="6" t="n">
        <x:v>0</x:v>
      </x:c>
      <x:c r="J2000" s="6" t="str">
        <x:v>[0.7]</x:v>
      </x:c>
      <x:c r="K2000" s="7" t="str">
        <x:v>需确认条件及分段</x:v>
      </x:c>
      <x:c r="L2000" s="6" t="str">
        <x:v>https://raw.githubusercontent.com/Mar-7th/StarRailRes/dbe8cdfcfb0bf657b9fe1cf92d5537f118ccb487/index_new/cn/character_skills.json</x:v>
      </x:c>
    </x:row>
    <x:row r="2001" ht="20" customHeight="1">
      <x:c r="A2001" s="6" t="str">
        <x:v>121201_4</x:v>
      </x:c>
      <x:c r="B2001" s="6" t="str">
        <x:v>121201</x:v>
      </x:c>
      <x:c r="C2001" s="6" t="n">
        <x:v>4</x:v>
      </x:c>
      <x:c r="D2001" s="6" t="str">
        <x:v>流影方晖</x:v>
      </x:c>
      <x:c r="E2001" s="7" t="str">
        <x:v>对指定敌方单体造成等同于镜流80%攻击力的冰属性伤害。</x:v>
      </x:c>
      <x:c r="F2001" s="6" t="n">
        <x:v>0.8</x:v>
      </x:c>
      <x:c r="G2001" s="6" t="n">
        <x:v>0</x:v>
      </x:c>
      <x:c r="H2001" s="6" t="n">
        <x:v>0</x:v>
      </x:c>
      <x:c r="I2001" s="6" t="n">
        <x:v>0</x:v>
      </x:c>
      <x:c r="J2001" s="6" t="str">
        <x:v>[0.8]</x:v>
      </x:c>
      <x:c r="K2001" s="7" t="str">
        <x:v>需确认条件及分段</x:v>
      </x:c>
      <x:c r="L2001" s="6" t="str">
        <x:v>https://raw.githubusercontent.com/Mar-7th/StarRailRes/dbe8cdfcfb0bf657b9fe1cf92d5537f118ccb487/index_new/cn/character_skills.json</x:v>
      </x:c>
    </x:row>
    <x:row r="2002" ht="20" customHeight="1">
      <x:c r="A2002" s="6" t="str">
        <x:v>121201_5</x:v>
      </x:c>
      <x:c r="B2002" s="6" t="str">
        <x:v>121201</x:v>
      </x:c>
      <x:c r="C2002" s="6" t="n">
        <x:v>5</x:v>
      </x:c>
      <x:c r="D2002" s="6" t="str">
        <x:v>流影方晖</x:v>
      </x:c>
      <x:c r="E2002" s="7" t="str">
        <x:v>对指定敌方单体造成等同于镜流90%攻击力的冰属性伤害。</x:v>
      </x:c>
      <x:c r="F2002" s="6" t="n">
        <x:v>0.9</x:v>
      </x:c>
      <x:c r="G2002" s="6" t="n">
        <x:v>0</x:v>
      </x:c>
      <x:c r="H2002" s="6" t="n">
        <x:v>0</x:v>
      </x:c>
      <x:c r="I2002" s="6" t="n">
        <x:v>0</x:v>
      </x:c>
      <x:c r="J2002" s="6" t="str">
        <x:v>[0.9]</x:v>
      </x:c>
      <x:c r="K2002" s="7" t="str">
        <x:v>需确认条件及分段</x:v>
      </x:c>
      <x:c r="L2002" s="6" t="str">
        <x:v>https://raw.githubusercontent.com/Mar-7th/StarRailRes/dbe8cdfcfb0bf657b9fe1cf92d5537f118ccb487/index_new/cn/character_skills.json</x:v>
      </x:c>
    </x:row>
    <x:row r="2003" ht="20" customHeight="1">
      <x:c r="A2003" s="6" t="str">
        <x:v>121201_6</x:v>
      </x:c>
      <x:c r="B2003" s="6" t="str">
        <x:v>121201</x:v>
      </x:c>
      <x:c r="C2003" s="6" t="n">
        <x:v>6</x:v>
      </x:c>
      <x:c r="D2003" s="6" t="str">
        <x:v>流影方晖</x:v>
      </x:c>
      <x:c r="E2003" s="7" t="str">
        <x:v>对指定敌方单体造成等同于镜流100%攻击力的冰属性伤害。</x:v>
      </x:c>
      <x:c r="F2003" s="6" t="n">
        <x:v>1</x:v>
      </x:c>
      <x:c r="G2003" s="6" t="n">
        <x:v>0</x:v>
      </x:c>
      <x:c r="H2003" s="6" t="n">
        <x:v>0</x:v>
      </x:c>
      <x:c r="I2003" s="6" t="n">
        <x:v>0</x:v>
      </x:c>
      <x:c r="J2003" s="6" t="str">
        <x:v>[1]</x:v>
      </x:c>
      <x:c r="K2003" s="7" t="str">
        <x:v>需确认条件及分段</x:v>
      </x:c>
      <x:c r="L2003" s="6" t="str">
        <x:v>https://raw.githubusercontent.com/Mar-7th/StarRailRes/dbe8cdfcfb0bf657b9fe1cf92d5537f118ccb487/index_new/cn/character_skills.json</x:v>
      </x:c>
    </x:row>
    <x:row r="2004" ht="20" customHeight="1">
      <x:c r="A2004" s="6" t="str">
        <x:v>121201_7</x:v>
      </x:c>
      <x:c r="B2004" s="6" t="str">
        <x:v>121201</x:v>
      </x:c>
      <x:c r="C2004" s="6" t="n">
        <x:v>7</x:v>
      </x:c>
      <x:c r="D2004" s="6" t="str">
        <x:v>流影方晖</x:v>
      </x:c>
      <x:c r="E2004" s="7" t="str">
        <x:v>对指定敌方单体造成等同于镜流110%攻击力的冰属性伤害。</x:v>
      </x:c>
      <x:c r="F2004" s="6" t="n">
        <x:v>1.1</x:v>
      </x:c>
      <x:c r="G2004" s="6" t="n">
        <x:v>0</x:v>
      </x:c>
      <x:c r="H2004" s="6" t="n">
        <x:v>0</x:v>
      </x:c>
      <x:c r="I2004" s="6" t="n">
        <x:v>0</x:v>
      </x:c>
      <x:c r="J2004" s="6" t="str">
        <x:v>[1.1]</x:v>
      </x:c>
      <x:c r="K2004" s="7" t="str">
        <x:v>需确认条件及分段</x:v>
      </x:c>
      <x:c r="L2004" s="6" t="str">
        <x:v>https://raw.githubusercontent.com/Mar-7th/StarRailRes/dbe8cdfcfb0bf657b9fe1cf92d5537f118ccb487/index_new/cn/character_skills.json</x:v>
      </x:c>
    </x:row>
    <x:row r="2005" ht="20" customHeight="1">
      <x:c r="A2005" s="6" t="str">
        <x:v>121201_8</x:v>
      </x:c>
      <x:c r="B2005" s="6" t="str">
        <x:v>121201</x:v>
      </x:c>
      <x:c r="C2005" s="6" t="n">
        <x:v>8</x:v>
      </x:c>
      <x:c r="D2005" s="6" t="str">
        <x:v>流影方晖</x:v>
      </x:c>
      <x:c r="E2005" s="7" t="str">
        <x:v>对指定敌方单体造成等同于镜流120%攻击力的冰属性伤害。</x:v>
      </x:c>
      <x:c r="F2005" s="6" t="n">
        <x:v>1.2</x:v>
      </x:c>
      <x:c r="G2005" s="6" t="n">
        <x:v>0</x:v>
      </x:c>
      <x:c r="H2005" s="6" t="n">
        <x:v>0</x:v>
      </x:c>
      <x:c r="I2005" s="6" t="n">
        <x:v>0</x:v>
      </x:c>
      <x:c r="J2005" s="6" t="str">
        <x:v>[1.2]</x:v>
      </x:c>
      <x:c r="K2005" s="7" t="str">
        <x:v>需确认条件及分段</x:v>
      </x:c>
      <x:c r="L2005" s="6" t="str">
        <x:v>https://raw.githubusercontent.com/Mar-7th/StarRailRes/dbe8cdfcfb0bf657b9fe1cf92d5537f118ccb487/index_new/cn/character_skills.json</x:v>
      </x:c>
    </x:row>
    <x:row r="2006" ht="20" customHeight="1">
      <x:c r="A2006" s="6" t="str">
        <x:v>121201_9</x:v>
      </x:c>
      <x:c r="B2006" s="6" t="str">
        <x:v>121201</x:v>
      </x:c>
      <x:c r="C2006" s="6" t="n">
        <x:v>9</x:v>
      </x:c>
      <x:c r="D2006" s="6" t="str">
        <x:v>流影方晖</x:v>
      </x:c>
      <x:c r="E2006" s="7" t="str">
        <x:v>对指定敌方单体造成等同于镜流130%攻击力的冰属性伤害。</x:v>
      </x:c>
      <x:c r="F2006" s="6" t="n">
        <x:v>1.3</x:v>
      </x:c>
      <x:c r="G2006" s="6" t="n">
        <x:v>0</x:v>
      </x:c>
      <x:c r="H2006" s="6" t="n">
        <x:v>0</x:v>
      </x:c>
      <x:c r="I2006" s="6" t="n">
        <x:v>0</x:v>
      </x:c>
      <x:c r="J2006" s="6" t="str">
        <x:v>[1.3]</x:v>
      </x:c>
      <x:c r="K2006" s="7" t="str">
        <x:v>需确认条件及分段</x:v>
      </x:c>
      <x:c r="L2006" s="6" t="str">
        <x:v>https://raw.githubusercontent.com/Mar-7th/StarRailRes/dbe8cdfcfb0bf657b9fe1cf92d5537f118ccb487/index_new/cn/character_skills.json</x:v>
      </x:c>
    </x:row>
    <x:row r="2007" ht="20" customHeight="1">
      <x:c r="A2007" s="6" t="str">
        <x:v>121201_10</x:v>
      </x:c>
      <x:c r="B2007" s="6" t="str">
        <x:v>121201</x:v>
      </x:c>
      <x:c r="C2007" s="6" t="n">
        <x:v>10</x:v>
      </x:c>
      <x:c r="D2007" s="6" t="str">
        <x:v>流影方晖</x:v>
      </x:c>
      <x:c r="E2007" s="7" t="str">
        <x:v>对指定敌方单体造成等同于镜流140%攻击力的冰属性伤害。</x:v>
      </x:c>
      <x:c r="F2007" s="6" t="n">
        <x:v>1.4</x:v>
      </x:c>
      <x:c r="G2007" s="6" t="n">
        <x:v>0</x:v>
      </x:c>
      <x:c r="H2007" s="6" t="n">
        <x:v>0</x:v>
      </x:c>
      <x:c r="I2007" s="6" t="n">
        <x:v>0</x:v>
      </x:c>
      <x:c r="J2007" s="6" t="str">
        <x:v>[1.4]</x:v>
      </x:c>
      <x:c r="K2007" s="7" t="str">
        <x:v>需确认条件及分段</x:v>
      </x:c>
      <x:c r="L2007" s="6" t="str">
        <x:v>https://raw.githubusercontent.com/Mar-7th/StarRailRes/dbe8cdfcfb0bf657b9fe1cf92d5537f118ccb487/index_new/cn/character_skills.json</x:v>
      </x:c>
    </x:row>
    <x:row r="2008" ht="20" customHeight="1">
      <x:c r="A2008" s="6" t="str">
        <x:v>121202_1</x:v>
      </x:c>
      <x:c r="B2008" s="6" t="str">
        <x:v>121202</x:v>
      </x:c>
      <x:c r="C2008" s="6" t="n">
        <x:v>1</x:v>
      </x:c>
      <x:c r="D2008" s="6" t="str">
        <x:v>无罅飞光</x:v>
      </x:c>
      <x:c r="E2008" s="7" t="str">
        <x:v>对指定敌方单体造成等同于镜流100%攻击力的冰属性伤害，并获得1层【朔望】。</x:v>
      </x:c>
      <x:c r="F2008" s="6" t="n">
        <x:v>1</x:v>
      </x:c>
      <x:c r="G2008" s="6" t="n">
        <x:v>0</x:v>
      </x:c>
      <x:c r="H2008" s="6" t="n">
        <x:v>0</x:v>
      </x:c>
      <x:c r="I2008" s="6" t="n">
        <x:v>0</x:v>
      </x:c>
      <x:c r="J2008" s="6" t="str">
        <x:v>[1, 1]</x:v>
      </x:c>
      <x:c r="K2008" s="7" t="str">
        <x:v>需确认条件及分段</x:v>
      </x:c>
      <x:c r="L2008" s="6" t="str">
        <x:v>https://raw.githubusercontent.com/Mar-7th/StarRailRes/dbe8cdfcfb0bf657b9fe1cf92d5537f118ccb487/index_new/cn/character_skills.json</x:v>
      </x:c>
    </x:row>
    <x:row r="2009" ht="20" customHeight="1">
      <x:c r="A2009" s="6" t="str">
        <x:v>121202_2</x:v>
      </x:c>
      <x:c r="B2009" s="6" t="str">
        <x:v>121202</x:v>
      </x:c>
      <x:c r="C2009" s="6" t="n">
        <x:v>2</x:v>
      </x:c>
      <x:c r="D2009" s="6" t="str">
        <x:v>无罅飞光</x:v>
      </x:c>
      <x:c r="E2009" s="7" t="str">
        <x:v>对指定敌方单体造成等同于镜流110%攻击力的冰属性伤害，并获得1层【朔望】。</x:v>
      </x:c>
      <x:c r="F2009" s="6" t="n">
        <x:v>1.1</x:v>
      </x:c>
      <x:c r="G2009" s="6" t="n">
        <x:v>0</x:v>
      </x:c>
      <x:c r="H2009" s="6" t="n">
        <x:v>0</x:v>
      </x:c>
      <x:c r="I2009" s="6" t="n">
        <x:v>0</x:v>
      </x:c>
      <x:c r="J2009" s="6" t="str">
        <x:v>[1.1, 1]</x:v>
      </x:c>
      <x:c r="K2009" s="7" t="str">
        <x:v>需确认条件及分段</x:v>
      </x:c>
      <x:c r="L2009" s="6" t="str">
        <x:v>https://raw.githubusercontent.com/Mar-7th/StarRailRes/dbe8cdfcfb0bf657b9fe1cf92d5537f118ccb487/index_new/cn/character_skills.json</x:v>
      </x:c>
    </x:row>
    <x:row r="2010" ht="20" customHeight="1">
      <x:c r="A2010" s="6" t="str">
        <x:v>121202_3</x:v>
      </x:c>
      <x:c r="B2010" s="6" t="str">
        <x:v>121202</x:v>
      </x:c>
      <x:c r="C2010" s="6" t="n">
        <x:v>3</x:v>
      </x:c>
      <x:c r="D2010" s="6" t="str">
        <x:v>无罅飞光</x:v>
      </x:c>
      <x:c r="E2010" s="7" t="str">
        <x:v>对指定敌方单体造成等同于镜流120%攻击力的冰属性伤害，并获得1层【朔望】。</x:v>
      </x:c>
      <x:c r="F2010" s="6" t="n">
        <x:v>1.2</x:v>
      </x:c>
      <x:c r="G2010" s="6" t="n">
        <x:v>0</x:v>
      </x:c>
      <x:c r="H2010" s="6" t="n">
        <x:v>0</x:v>
      </x:c>
      <x:c r="I2010" s="6" t="n">
        <x:v>0</x:v>
      </x:c>
      <x:c r="J2010" s="6" t="str">
        <x:v>[1.2, 1]</x:v>
      </x:c>
      <x:c r="K2010" s="7" t="str">
        <x:v>需确认条件及分段</x:v>
      </x:c>
      <x:c r="L2010" s="6" t="str">
        <x:v>https://raw.githubusercontent.com/Mar-7th/StarRailRes/dbe8cdfcfb0bf657b9fe1cf92d5537f118ccb487/index_new/cn/character_skills.json</x:v>
      </x:c>
    </x:row>
    <x:row r="2011" ht="20" customHeight="1">
      <x:c r="A2011" s="6" t="str">
        <x:v>121202_4</x:v>
      </x:c>
      <x:c r="B2011" s="6" t="str">
        <x:v>121202</x:v>
      </x:c>
      <x:c r="C2011" s="6" t="n">
        <x:v>4</x:v>
      </x:c>
      <x:c r="D2011" s="6" t="str">
        <x:v>无罅飞光</x:v>
      </x:c>
      <x:c r="E2011" s="7" t="str">
        <x:v>对指定敌方单体造成等同于镜流130%攻击力的冰属性伤害，并获得1层【朔望】。</x:v>
      </x:c>
      <x:c r="F2011" s="6" t="n">
        <x:v>1.3</x:v>
      </x:c>
      <x:c r="G2011" s="6" t="n">
        <x:v>0</x:v>
      </x:c>
      <x:c r="H2011" s="6" t="n">
        <x:v>0</x:v>
      </x:c>
      <x:c r="I2011" s="6" t="n">
        <x:v>0</x:v>
      </x:c>
      <x:c r="J2011" s="6" t="str">
        <x:v>[1.3, 1]</x:v>
      </x:c>
      <x:c r="K2011" s="7" t="str">
        <x:v>需确认条件及分段</x:v>
      </x:c>
      <x:c r="L2011" s="6" t="str">
        <x:v>https://raw.githubusercontent.com/Mar-7th/StarRailRes/dbe8cdfcfb0bf657b9fe1cf92d5537f118ccb487/index_new/cn/character_skills.json</x:v>
      </x:c>
    </x:row>
    <x:row r="2012" ht="20" customHeight="1">
      <x:c r="A2012" s="6" t="str">
        <x:v>121202_5</x:v>
      </x:c>
      <x:c r="B2012" s="6" t="str">
        <x:v>121202</x:v>
      </x:c>
      <x:c r="C2012" s="6" t="n">
        <x:v>5</x:v>
      </x:c>
      <x:c r="D2012" s="6" t="str">
        <x:v>无罅飞光</x:v>
      </x:c>
      <x:c r="E2012" s="7" t="str">
        <x:v>对指定敌方单体造成等同于镜流140%攻击力的冰属性伤害，并获得1层【朔望】。</x:v>
      </x:c>
      <x:c r="F2012" s="6" t="n">
        <x:v>1.4</x:v>
      </x:c>
      <x:c r="G2012" s="6" t="n">
        <x:v>0</x:v>
      </x:c>
      <x:c r="H2012" s="6" t="n">
        <x:v>0</x:v>
      </x:c>
      <x:c r="I2012" s="6" t="n">
        <x:v>0</x:v>
      </x:c>
      <x:c r="J2012" s="6" t="str">
        <x:v>[1.4, 1]</x:v>
      </x:c>
      <x:c r="K2012" s="7" t="str">
        <x:v>需确认条件及分段</x:v>
      </x:c>
      <x:c r="L2012" s="6" t="str">
        <x:v>https://raw.githubusercontent.com/Mar-7th/StarRailRes/dbe8cdfcfb0bf657b9fe1cf92d5537f118ccb487/index_new/cn/character_skills.json</x:v>
      </x:c>
    </x:row>
    <x:row r="2013" ht="20" customHeight="1">
      <x:c r="A2013" s="6" t="str">
        <x:v>121202_6</x:v>
      </x:c>
      <x:c r="B2013" s="6" t="str">
        <x:v>121202</x:v>
      </x:c>
      <x:c r="C2013" s="6" t="n">
        <x:v>6</x:v>
      </x:c>
      <x:c r="D2013" s="6" t="str">
        <x:v>无罅飞光</x:v>
      </x:c>
      <x:c r="E2013" s="7" t="str">
        <x:v>对指定敌方单体造成等同于镜流150%攻击力的冰属性伤害，并获得1层【朔望】。</x:v>
      </x:c>
      <x:c r="F2013" s="6" t="n">
        <x:v>1.5</x:v>
      </x:c>
      <x:c r="G2013" s="6" t="n">
        <x:v>0</x:v>
      </x:c>
      <x:c r="H2013" s="6" t="n">
        <x:v>0</x:v>
      </x:c>
      <x:c r="I2013" s="6" t="n">
        <x:v>0</x:v>
      </x:c>
      <x:c r="J2013" s="6" t="str">
        <x:v>[1.5, 1]</x:v>
      </x:c>
      <x:c r="K2013" s="7" t="str">
        <x:v>需确认条件及分段</x:v>
      </x:c>
      <x:c r="L2013" s="6" t="str">
        <x:v>https://raw.githubusercontent.com/Mar-7th/StarRailRes/dbe8cdfcfb0bf657b9fe1cf92d5537f118ccb487/index_new/cn/character_skills.json</x:v>
      </x:c>
    </x:row>
    <x:row r="2014" ht="20" customHeight="1">
      <x:c r="A2014" s="6" t="str">
        <x:v>121202_7</x:v>
      </x:c>
      <x:c r="B2014" s="6" t="str">
        <x:v>121202</x:v>
      </x:c>
      <x:c r="C2014" s="6" t="n">
        <x:v>7</x:v>
      </x:c>
      <x:c r="D2014" s="6" t="str">
        <x:v>无罅飞光</x:v>
      </x:c>
      <x:c r="E2014" s="7" t="str">
        <x:v>对指定敌方单体造成等同于镜流162.5%攻击力的冰属性伤害，并获得1层【朔望】。</x:v>
      </x:c>
      <x:c r="F2014" s="6" t="n">
        <x:v>1.625</x:v>
      </x:c>
      <x:c r="G2014" s="6" t="n">
        <x:v>0</x:v>
      </x:c>
      <x:c r="H2014" s="6" t="n">
        <x:v>0</x:v>
      </x:c>
      <x:c r="I2014" s="6" t="n">
        <x:v>0</x:v>
      </x:c>
      <x:c r="J2014" s="6" t="str">
        <x:v>[1.625, 1]</x:v>
      </x:c>
      <x:c r="K2014" s="7" t="str">
        <x:v>需确认条件及分段</x:v>
      </x:c>
      <x:c r="L2014" s="6" t="str">
        <x:v>https://raw.githubusercontent.com/Mar-7th/StarRailRes/dbe8cdfcfb0bf657b9fe1cf92d5537f118ccb487/index_new/cn/character_skills.json</x:v>
      </x:c>
    </x:row>
    <x:row r="2015" ht="20" customHeight="1">
      <x:c r="A2015" s="6" t="str">
        <x:v>121202_8</x:v>
      </x:c>
      <x:c r="B2015" s="6" t="str">
        <x:v>121202</x:v>
      </x:c>
      <x:c r="C2015" s="6" t="n">
        <x:v>8</x:v>
      </x:c>
      <x:c r="D2015" s="6" t="str">
        <x:v>无罅飞光</x:v>
      </x:c>
      <x:c r="E2015" s="7" t="str">
        <x:v>对指定敌方单体造成等同于镜流175%攻击力的冰属性伤害，并获得1层【朔望】。</x:v>
      </x:c>
      <x:c r="F2015" s="6" t="n">
        <x:v>1.75</x:v>
      </x:c>
      <x:c r="G2015" s="6" t="n">
        <x:v>0</x:v>
      </x:c>
      <x:c r="H2015" s="6" t="n">
        <x:v>0</x:v>
      </x:c>
      <x:c r="I2015" s="6" t="n">
        <x:v>0</x:v>
      </x:c>
      <x:c r="J2015" s="6" t="str">
        <x:v>[1.75, 1]</x:v>
      </x:c>
      <x:c r="K2015" s="7" t="str">
        <x:v>需确认条件及分段</x:v>
      </x:c>
      <x:c r="L2015" s="6" t="str">
        <x:v>https://raw.githubusercontent.com/Mar-7th/StarRailRes/dbe8cdfcfb0bf657b9fe1cf92d5537f118ccb487/index_new/cn/character_skills.json</x:v>
      </x:c>
    </x:row>
    <x:row r="2016" ht="20" customHeight="1">
      <x:c r="A2016" s="6" t="str">
        <x:v>121202_9</x:v>
      </x:c>
      <x:c r="B2016" s="6" t="str">
        <x:v>121202</x:v>
      </x:c>
      <x:c r="C2016" s="6" t="n">
        <x:v>9</x:v>
      </x:c>
      <x:c r="D2016" s="6" t="str">
        <x:v>无罅飞光</x:v>
      </x:c>
      <x:c r="E2016" s="7" t="str">
        <x:v>对指定敌方单体造成等同于镜流187.5%攻击力的冰属性伤害，并获得1层【朔望】。</x:v>
      </x:c>
      <x:c r="F2016" s="6" t="n">
        <x:v>1.875</x:v>
      </x:c>
      <x:c r="G2016" s="6" t="n">
        <x:v>0</x:v>
      </x:c>
      <x:c r="H2016" s="6" t="n">
        <x:v>0</x:v>
      </x:c>
      <x:c r="I2016" s="6" t="n">
        <x:v>0</x:v>
      </x:c>
      <x:c r="J2016" s="6" t="str">
        <x:v>[1.875, 1]</x:v>
      </x:c>
      <x:c r="K2016" s="7" t="str">
        <x:v>需确认条件及分段</x:v>
      </x:c>
      <x:c r="L2016" s="6" t="str">
        <x:v>https://raw.githubusercontent.com/Mar-7th/StarRailRes/dbe8cdfcfb0bf657b9fe1cf92d5537f118ccb487/index_new/cn/character_skills.json</x:v>
      </x:c>
    </x:row>
    <x:row r="2017" ht="20" customHeight="1">
      <x:c r="A2017" s="6" t="str">
        <x:v>121202_10</x:v>
      </x:c>
      <x:c r="B2017" s="6" t="str">
        <x:v>121202</x:v>
      </x:c>
      <x:c r="C2017" s="6" t="n">
        <x:v>10</x:v>
      </x:c>
      <x:c r="D2017" s="6" t="str">
        <x:v>无罅飞光</x:v>
      </x:c>
      <x:c r="E2017" s="7" t="str">
        <x:v>对指定敌方单体造成等同于镜流200%攻击力的冰属性伤害，并获得1层【朔望】。</x:v>
      </x:c>
      <x:c r="F2017" s="6" t="n">
        <x:v>2</x:v>
      </x:c>
      <x:c r="G2017" s="6" t="n">
        <x:v>0</x:v>
      </x:c>
      <x:c r="H2017" s="6" t="n">
        <x:v>0</x:v>
      </x:c>
      <x:c r="I2017" s="6" t="n">
        <x:v>0</x:v>
      </x:c>
      <x:c r="J2017" s="6" t="str">
        <x:v>[2, 1]</x:v>
      </x:c>
      <x:c r="K2017" s="7" t="str">
        <x:v>需确认条件及分段</x:v>
      </x:c>
      <x:c r="L2017" s="6" t="str">
        <x:v>https://raw.githubusercontent.com/Mar-7th/StarRailRes/dbe8cdfcfb0bf657b9fe1cf92d5537f118ccb487/index_new/cn/character_skills.json</x:v>
      </x:c>
    </x:row>
    <x:row r="2018" ht="20" customHeight="1">
      <x:c r="A2018" s="6" t="str">
        <x:v>121202_11</x:v>
      </x:c>
      <x:c r="B2018" s="6" t="str">
        <x:v>121202</x:v>
      </x:c>
      <x:c r="C2018" s="6" t="n">
        <x:v>11</x:v>
      </x:c>
      <x:c r="D2018" s="6" t="str">
        <x:v>无罅飞光</x:v>
      </x:c>
      <x:c r="E2018" s="7" t="str">
        <x:v>对指定敌方单体造成等同于镜流210%攻击力的冰属性伤害，并获得1层【朔望】。</x:v>
      </x:c>
      <x:c r="F2018" s="6" t="n">
        <x:v>2.1</x:v>
      </x:c>
      <x:c r="G2018" s="6" t="n">
        <x:v>0</x:v>
      </x:c>
      <x:c r="H2018" s="6" t="n">
        <x:v>0</x:v>
      </x:c>
      <x:c r="I2018" s="6" t="n">
        <x:v>0</x:v>
      </x:c>
      <x:c r="J2018" s="6" t="str">
        <x:v>[2.1, 1]</x:v>
      </x:c>
      <x:c r="K2018" s="7" t="str">
        <x:v>需确认条件及分段</x:v>
      </x:c>
      <x:c r="L2018" s="6" t="str">
        <x:v>https://raw.githubusercontent.com/Mar-7th/StarRailRes/dbe8cdfcfb0bf657b9fe1cf92d5537f118ccb487/index_new/cn/character_skills.json</x:v>
      </x:c>
    </x:row>
    <x:row r="2019" ht="20" customHeight="1">
      <x:c r="A2019" s="6" t="str">
        <x:v>121202_12</x:v>
      </x:c>
      <x:c r="B2019" s="6" t="str">
        <x:v>121202</x:v>
      </x:c>
      <x:c r="C2019" s="6" t="n">
        <x:v>12</x:v>
      </x:c>
      <x:c r="D2019" s="6" t="str">
        <x:v>无罅飞光</x:v>
      </x:c>
      <x:c r="E2019" s="7" t="str">
        <x:v>对指定敌方单体造成等同于镜流220%攻击力的冰属性伤害，并获得1层【朔望】。</x:v>
      </x:c>
      <x:c r="F2019" s="6" t="n">
        <x:v>2.2</x:v>
      </x:c>
      <x:c r="G2019" s="6" t="n">
        <x:v>0</x:v>
      </x:c>
      <x:c r="H2019" s="6" t="n">
        <x:v>0</x:v>
      </x:c>
      <x:c r="I2019" s="6" t="n">
        <x:v>0</x:v>
      </x:c>
      <x:c r="J2019" s="6" t="str">
        <x:v>[2.2, 1]</x:v>
      </x:c>
      <x:c r="K2019" s="7" t="str">
        <x:v>需确认条件及分段</x:v>
      </x:c>
      <x:c r="L2019" s="6" t="str">
        <x:v>https://raw.githubusercontent.com/Mar-7th/StarRailRes/dbe8cdfcfb0bf657b9fe1cf92d5537f118ccb487/index_new/cn/character_skills.json</x:v>
      </x:c>
    </x:row>
    <x:row r="2020" ht="20" customHeight="1">
      <x:c r="A2020" s="6" t="str">
        <x:v>121202_13</x:v>
      </x:c>
      <x:c r="B2020" s="6" t="str">
        <x:v>121202</x:v>
      </x:c>
      <x:c r="C2020" s="6" t="n">
        <x:v>13</x:v>
      </x:c>
      <x:c r="D2020" s="6" t="str">
        <x:v>无罅飞光</x:v>
      </x:c>
      <x:c r="E2020" s="7" t="str">
        <x:v>对指定敌方单体造成等同于镜流230%攻击力的冰属性伤害，并获得1层【朔望】。</x:v>
      </x:c>
      <x:c r="F2020" s="6" t="n">
        <x:v>2.3</x:v>
      </x:c>
      <x:c r="G2020" s="6" t="n">
        <x:v>0</x:v>
      </x:c>
      <x:c r="H2020" s="6" t="n">
        <x:v>0</x:v>
      </x:c>
      <x:c r="I2020" s="6" t="n">
        <x:v>0</x:v>
      </x:c>
      <x:c r="J2020" s="6" t="str">
        <x:v>[2.3, 1]</x:v>
      </x:c>
      <x:c r="K2020" s="7" t="str">
        <x:v>需确认条件及分段</x:v>
      </x:c>
      <x:c r="L2020" s="6" t="str">
        <x:v>https://raw.githubusercontent.com/Mar-7th/StarRailRes/dbe8cdfcfb0bf657b9fe1cf92d5537f118ccb487/index_new/cn/character_skills.json</x:v>
      </x:c>
    </x:row>
    <x:row r="2021" ht="20" customHeight="1">
      <x:c r="A2021" s="6" t="str">
        <x:v>121202_14</x:v>
      </x:c>
      <x:c r="B2021" s="6" t="str">
        <x:v>121202</x:v>
      </x:c>
      <x:c r="C2021" s="6" t="n">
        <x:v>14</x:v>
      </x:c>
      <x:c r="D2021" s="6" t="str">
        <x:v>无罅飞光</x:v>
      </x:c>
      <x:c r="E2021" s="7" t="str">
        <x:v>对指定敌方单体造成等同于镜流240%攻击力的冰属性伤害，并获得1层【朔望】。</x:v>
      </x:c>
      <x:c r="F2021" s="6" t="n">
        <x:v>2.4</x:v>
      </x:c>
      <x:c r="G2021" s="6" t="n">
        <x:v>0</x:v>
      </x:c>
      <x:c r="H2021" s="6" t="n">
        <x:v>0</x:v>
      </x:c>
      <x:c r="I2021" s="6" t="n">
        <x:v>0</x:v>
      </x:c>
      <x:c r="J2021" s="6" t="str">
        <x:v>[2.4, 1]</x:v>
      </x:c>
      <x:c r="K2021" s="7" t="str">
        <x:v>需确认条件及分段</x:v>
      </x:c>
      <x:c r="L2021" s="6" t="str">
        <x:v>https://raw.githubusercontent.com/Mar-7th/StarRailRes/dbe8cdfcfb0bf657b9fe1cf92d5537f118ccb487/index_new/cn/character_skills.json</x:v>
      </x:c>
    </x:row>
    <x:row r="2022" ht="20" customHeight="1">
      <x:c r="A2022" s="6" t="str">
        <x:v>121202_15</x:v>
      </x:c>
      <x:c r="B2022" s="6" t="str">
        <x:v>121202</x:v>
      </x:c>
      <x:c r="C2022" s="6" t="n">
        <x:v>15</x:v>
      </x:c>
      <x:c r="D2022" s="6" t="str">
        <x:v>无罅飞光</x:v>
      </x:c>
      <x:c r="E2022" s="7" t="str">
        <x:v>对指定敌方单体造成等同于镜流250%攻击力的冰属性伤害，并获得1层【朔望】。</x:v>
      </x:c>
      <x:c r="F2022" s="6" t="n">
        <x:v>2.5</x:v>
      </x:c>
      <x:c r="G2022" s="6" t="n">
        <x:v>0</x:v>
      </x:c>
      <x:c r="H2022" s="6" t="n">
        <x:v>0</x:v>
      </x:c>
      <x:c r="I2022" s="6" t="n">
        <x:v>0</x:v>
      </x:c>
      <x:c r="J2022" s="6" t="str">
        <x:v>[2.5, 1]</x:v>
      </x:c>
      <x:c r="K2022" s="7" t="str">
        <x:v>需确认条件及分段</x:v>
      </x:c>
      <x:c r="L2022" s="6" t="str">
        <x:v>https://raw.githubusercontent.com/Mar-7th/StarRailRes/dbe8cdfcfb0bf657b9fe1cf92d5537f118ccb487/index_new/cn/character_skills.json</x:v>
      </x:c>
    </x:row>
    <x:row r="2023" ht="38" customHeight="1">
      <x:c r="A2023" s="6" t="str">
        <x:v>121203_1</x:v>
      </x:c>
      <x:c r="B2023" s="6" t="str">
        <x:v>121203</x:v>
      </x:c>
      <x:c r="C2023" s="6" t="n">
        <x:v>1</x:v>
      </x:c>
      <x:c r="D2023" s="6" t="str">
        <x:v>昙华生灭，天河泻梦</x:v>
      </x:c>
      <x:c r="E2023" s="7" t="str">
        <x:v>对指定敌方单体造成等同于镜流180%攻击力的冰属性伤害，并对其相邻目标造成等同于镜流90%攻击力的冰属性伤害。攻击结束后获得1层【朔望】。</x:v>
      </x:c>
      <x:c r="F2023" s="6" t="n">
        <x:v>2.7</x:v>
      </x:c>
      <x:c r="G2023" s="6" t="n">
        <x:v>0</x:v>
      </x:c>
      <x:c r="H2023" s="6" t="n">
        <x:v>0</x:v>
      </x:c>
      <x:c r="I2023" s="6" t="n">
        <x:v>0</x:v>
      </x:c>
      <x:c r="J2023" s="6" t="str">
        <x:v>[1.8, 1, 0.9, 1]</x:v>
      </x:c>
      <x:c r="K2023" s="7" t="str">
        <x:v>需确认条件及分段</x:v>
      </x:c>
      <x:c r="L2023" s="6" t="str">
        <x:v>https://raw.githubusercontent.com/Mar-7th/StarRailRes/dbe8cdfcfb0bf657b9fe1cf92d5537f118ccb487/index_new/cn/character_skills.json</x:v>
      </x:c>
    </x:row>
    <x:row r="2024" ht="38" customHeight="1">
      <x:c r="A2024" s="6" t="str">
        <x:v>121203_2</x:v>
      </x:c>
      <x:c r="B2024" s="6" t="str">
        <x:v>121203</x:v>
      </x:c>
      <x:c r="C2024" s="6" t="n">
        <x:v>2</x:v>
      </x:c>
      <x:c r="D2024" s="6" t="str">
        <x:v>昙华生灭，天河泻梦</x:v>
      </x:c>
      <x:c r="E2024" s="7" t="str">
        <x:v>对指定敌方单体造成等同于镜流192%攻击力的冰属性伤害，并对其相邻目标造成等同于镜流96%攻击力的冰属性伤害。攻击结束后获得1层【朔望】。</x:v>
      </x:c>
      <x:c r="F2024" s="6" t="n">
        <x:v>2.88</x:v>
      </x:c>
      <x:c r="G2024" s="6" t="n">
        <x:v>0</x:v>
      </x:c>
      <x:c r="H2024" s="6" t="n">
        <x:v>0</x:v>
      </x:c>
      <x:c r="I2024" s="6" t="n">
        <x:v>0</x:v>
      </x:c>
      <x:c r="J2024" s="6" t="str">
        <x:v>[1.92, 1, 0.96, 1]</x:v>
      </x:c>
      <x:c r="K2024" s="7" t="str">
        <x:v>需确认条件及分段</x:v>
      </x:c>
      <x:c r="L2024" s="6" t="str">
        <x:v>https://raw.githubusercontent.com/Mar-7th/StarRailRes/dbe8cdfcfb0bf657b9fe1cf92d5537f118ccb487/index_new/cn/character_skills.json</x:v>
      </x:c>
    </x:row>
    <x:row r="2025" ht="38" customHeight="1">
      <x:c r="A2025" s="6" t="str">
        <x:v>121203_3</x:v>
      </x:c>
      <x:c r="B2025" s="6" t="str">
        <x:v>121203</x:v>
      </x:c>
      <x:c r="C2025" s="6" t="n">
        <x:v>3</x:v>
      </x:c>
      <x:c r="D2025" s="6" t="str">
        <x:v>昙华生灭，天河泻梦</x:v>
      </x:c>
      <x:c r="E2025" s="7" t="str">
        <x:v>对指定敌方单体造成等同于镜流204%攻击力的冰属性伤害，并对其相邻目标造成等同于镜流102%攻击力的冰属性伤害。攻击结束后获得1层【朔望】。</x:v>
      </x:c>
      <x:c r="F2025" s="6" t="n">
        <x:v>3.06</x:v>
      </x:c>
      <x:c r="G2025" s="6" t="n">
        <x:v>0</x:v>
      </x:c>
      <x:c r="H2025" s="6" t="n">
        <x:v>0</x:v>
      </x:c>
      <x:c r="I2025" s="6" t="n">
        <x:v>0</x:v>
      </x:c>
      <x:c r="J2025" s="6" t="str">
        <x:v>[2.04, 1, 1.02, 1]</x:v>
      </x:c>
      <x:c r="K2025" s="7" t="str">
        <x:v>需确认条件及分段</x:v>
      </x:c>
      <x:c r="L2025" s="6" t="str">
        <x:v>https://raw.githubusercontent.com/Mar-7th/StarRailRes/dbe8cdfcfb0bf657b9fe1cf92d5537f118ccb487/index_new/cn/character_skills.json</x:v>
      </x:c>
    </x:row>
    <x:row r="2026" ht="38" customHeight="1">
      <x:c r="A2026" s="6" t="str">
        <x:v>121203_4</x:v>
      </x:c>
      <x:c r="B2026" s="6" t="str">
        <x:v>121203</x:v>
      </x:c>
      <x:c r="C2026" s="6" t="n">
        <x:v>4</x:v>
      </x:c>
      <x:c r="D2026" s="6" t="str">
        <x:v>昙华生灭，天河泻梦</x:v>
      </x:c>
      <x:c r="E2026" s="7" t="str">
        <x:v>对指定敌方单体造成等同于镜流216%攻击力的冰属性伤害，并对其相邻目标造成等同于镜流108%攻击力的冰属性伤害。攻击结束后获得1层【朔望】。</x:v>
      </x:c>
      <x:c r="F2026" s="6" t="n">
        <x:v>3.24</x:v>
      </x:c>
      <x:c r="G2026" s="6" t="n">
        <x:v>0</x:v>
      </x:c>
      <x:c r="H2026" s="6" t="n">
        <x:v>0</x:v>
      </x:c>
      <x:c r="I2026" s="6" t="n">
        <x:v>0</x:v>
      </x:c>
      <x:c r="J2026" s="6" t="str">
        <x:v>[2.16, 1, 1.08, 1]</x:v>
      </x:c>
      <x:c r="K2026" s="7" t="str">
        <x:v>需确认条件及分段</x:v>
      </x:c>
      <x:c r="L2026" s="6" t="str">
        <x:v>https://raw.githubusercontent.com/Mar-7th/StarRailRes/dbe8cdfcfb0bf657b9fe1cf92d5537f118ccb487/index_new/cn/character_skills.json</x:v>
      </x:c>
    </x:row>
    <x:row r="2027" ht="38" customHeight="1">
      <x:c r="A2027" s="6" t="str">
        <x:v>121203_5</x:v>
      </x:c>
      <x:c r="B2027" s="6" t="str">
        <x:v>121203</x:v>
      </x:c>
      <x:c r="C2027" s="6" t="n">
        <x:v>5</x:v>
      </x:c>
      <x:c r="D2027" s="6" t="str">
        <x:v>昙华生灭，天河泻梦</x:v>
      </x:c>
      <x:c r="E2027" s="7" t="str">
        <x:v>对指定敌方单体造成等同于镜流228%攻击力的冰属性伤害，并对其相邻目标造成等同于镜流114%攻击力的冰属性伤害。攻击结束后获得1层【朔望】。</x:v>
      </x:c>
      <x:c r="F2027" s="6" t="n">
        <x:v>3.42</x:v>
      </x:c>
      <x:c r="G2027" s="6" t="n">
        <x:v>0</x:v>
      </x:c>
      <x:c r="H2027" s="6" t="n">
        <x:v>0</x:v>
      </x:c>
      <x:c r="I2027" s="6" t="n">
        <x:v>0</x:v>
      </x:c>
      <x:c r="J2027" s="6" t="str">
        <x:v>[2.28, 1, 1.14, 1]</x:v>
      </x:c>
      <x:c r="K2027" s="7" t="str">
        <x:v>需确认条件及分段</x:v>
      </x:c>
      <x:c r="L2027" s="6" t="str">
        <x:v>https://raw.githubusercontent.com/Mar-7th/StarRailRes/dbe8cdfcfb0bf657b9fe1cf92d5537f118ccb487/index_new/cn/character_skills.json</x:v>
      </x:c>
    </x:row>
    <x:row r="2028" ht="38" customHeight="1">
      <x:c r="A2028" s="6" t="str">
        <x:v>121203_6</x:v>
      </x:c>
      <x:c r="B2028" s="6" t="str">
        <x:v>121203</x:v>
      </x:c>
      <x:c r="C2028" s="6" t="n">
        <x:v>6</x:v>
      </x:c>
      <x:c r="D2028" s="6" t="str">
        <x:v>昙华生灭，天河泻梦</x:v>
      </x:c>
      <x:c r="E2028" s="7" t="str">
        <x:v>对指定敌方单体造成等同于镜流240%攻击力的冰属性伤害，并对其相邻目标造成等同于镜流120%攻击力的冰属性伤害。攻击结束后获得1层【朔望】。</x:v>
      </x:c>
      <x:c r="F2028" s="6" t="n">
        <x:v>3.5999999999999996</x:v>
      </x:c>
      <x:c r="G2028" s="6" t="n">
        <x:v>0</x:v>
      </x:c>
      <x:c r="H2028" s="6" t="n">
        <x:v>0</x:v>
      </x:c>
      <x:c r="I2028" s="6" t="n">
        <x:v>0</x:v>
      </x:c>
      <x:c r="J2028" s="6" t="str">
        <x:v>[2.4, 1, 1.2, 1]</x:v>
      </x:c>
      <x:c r="K2028" s="7" t="str">
        <x:v>需确认条件及分段</x:v>
      </x:c>
      <x:c r="L2028" s="6" t="str">
        <x:v>https://raw.githubusercontent.com/Mar-7th/StarRailRes/dbe8cdfcfb0bf657b9fe1cf92d5537f118ccb487/index_new/cn/character_skills.json</x:v>
      </x:c>
    </x:row>
    <x:row r="2029" ht="38" customHeight="1">
      <x:c r="A2029" s="6" t="str">
        <x:v>121203_7</x:v>
      </x:c>
      <x:c r="B2029" s="6" t="str">
        <x:v>121203</x:v>
      </x:c>
      <x:c r="C2029" s="6" t="n">
        <x:v>7</x:v>
      </x:c>
      <x:c r="D2029" s="6" t="str">
        <x:v>昙华生灭，天河泻梦</x:v>
      </x:c>
      <x:c r="E2029" s="7" t="str">
        <x:v>对指定敌方单体造成等同于镜流255%攻击力的冰属性伤害，并对其相邻目标造成等同于镜流127.5%攻击力的冰属性伤害。攻击结束后获得1层【朔望】。</x:v>
      </x:c>
      <x:c r="F2029" s="6" t="n">
        <x:v>3.8249999999999997</x:v>
      </x:c>
      <x:c r="G2029" s="6" t="n">
        <x:v>0</x:v>
      </x:c>
      <x:c r="H2029" s="6" t="n">
        <x:v>0</x:v>
      </x:c>
      <x:c r="I2029" s="6" t="n">
        <x:v>0</x:v>
      </x:c>
      <x:c r="J2029" s="6" t="str">
        <x:v>[2.55, 1, 1.275, 1]</x:v>
      </x:c>
      <x:c r="K2029" s="7" t="str">
        <x:v>需确认条件及分段</x:v>
      </x:c>
      <x:c r="L2029" s="6" t="str">
        <x:v>https://raw.githubusercontent.com/Mar-7th/StarRailRes/dbe8cdfcfb0bf657b9fe1cf92d5537f118ccb487/index_new/cn/character_skills.json</x:v>
      </x:c>
    </x:row>
    <x:row r="2030" ht="38" customHeight="1">
      <x:c r="A2030" s="6" t="str">
        <x:v>121203_8</x:v>
      </x:c>
      <x:c r="B2030" s="6" t="str">
        <x:v>121203</x:v>
      </x:c>
      <x:c r="C2030" s="6" t="n">
        <x:v>8</x:v>
      </x:c>
      <x:c r="D2030" s="6" t="str">
        <x:v>昙华生灭，天河泻梦</x:v>
      </x:c>
      <x:c r="E2030" s="7" t="str">
        <x:v>对指定敌方单体造成等同于镜流270%攻击力的冰属性伤害，并对其相邻目标造成等同于镜流135%攻击力的冰属性伤害。攻击结束后获得1层【朔望】。</x:v>
      </x:c>
      <x:c r="F2030" s="6" t="n">
        <x:v>4.050000000000001</x:v>
      </x:c>
      <x:c r="G2030" s="6" t="n">
        <x:v>0</x:v>
      </x:c>
      <x:c r="H2030" s="6" t="n">
        <x:v>0</x:v>
      </x:c>
      <x:c r="I2030" s="6" t="n">
        <x:v>0</x:v>
      </x:c>
      <x:c r="J2030" s="6" t="str">
        <x:v>[2.7, 1, 1.35, 1]</x:v>
      </x:c>
      <x:c r="K2030" s="7" t="str">
        <x:v>需确认条件及分段</x:v>
      </x:c>
      <x:c r="L2030" s="6" t="str">
        <x:v>https://raw.githubusercontent.com/Mar-7th/StarRailRes/dbe8cdfcfb0bf657b9fe1cf92d5537f118ccb487/index_new/cn/character_skills.json</x:v>
      </x:c>
    </x:row>
    <x:row r="2031" ht="38" customHeight="1">
      <x:c r="A2031" s="6" t="str">
        <x:v>121203_9</x:v>
      </x:c>
      <x:c r="B2031" s="6" t="str">
        <x:v>121203</x:v>
      </x:c>
      <x:c r="C2031" s="6" t="n">
        <x:v>9</x:v>
      </x:c>
      <x:c r="D2031" s="6" t="str">
        <x:v>昙华生灭，天河泻梦</x:v>
      </x:c>
      <x:c r="E2031" s="7" t="str">
        <x:v>对指定敌方单体造成等同于镜流285%攻击力的冰属性伤害，并对其相邻目标造成等同于镜流142.5%攻击力的冰属性伤害。攻击结束后获得1层【朔望】。</x:v>
      </x:c>
      <x:c r="F2031" s="6" t="n">
        <x:v>4.275</x:v>
      </x:c>
      <x:c r="G2031" s="6" t="n">
        <x:v>0</x:v>
      </x:c>
      <x:c r="H2031" s="6" t="n">
        <x:v>0</x:v>
      </x:c>
      <x:c r="I2031" s="6" t="n">
        <x:v>0</x:v>
      </x:c>
      <x:c r="J2031" s="6" t="str">
        <x:v>[2.85, 1, 1.425, 1]</x:v>
      </x:c>
      <x:c r="K2031" s="7" t="str">
        <x:v>需确认条件及分段</x:v>
      </x:c>
      <x:c r="L2031" s="6" t="str">
        <x:v>https://raw.githubusercontent.com/Mar-7th/StarRailRes/dbe8cdfcfb0bf657b9fe1cf92d5537f118ccb487/index_new/cn/character_skills.json</x:v>
      </x:c>
    </x:row>
    <x:row r="2032" ht="38" customHeight="1">
      <x:c r="A2032" s="6" t="str">
        <x:v>121203_10</x:v>
      </x:c>
      <x:c r="B2032" s="6" t="str">
        <x:v>121203</x:v>
      </x:c>
      <x:c r="C2032" s="6" t="n">
        <x:v>10</x:v>
      </x:c>
      <x:c r="D2032" s="6" t="str">
        <x:v>昙华生灭，天河泻梦</x:v>
      </x:c>
      <x:c r="E2032" s="7" t="str">
        <x:v>对指定敌方单体造成等同于镜流300%攻击力的冰属性伤害，并对其相邻目标造成等同于镜流150%攻击力的冰属性伤害。攻击结束后获得1层【朔望】。</x:v>
      </x:c>
      <x:c r="F2032" s="6" t="n">
        <x:v>4.5</x:v>
      </x:c>
      <x:c r="G2032" s="6" t="n">
        <x:v>0</x:v>
      </x:c>
      <x:c r="H2032" s="6" t="n">
        <x:v>0</x:v>
      </x:c>
      <x:c r="I2032" s="6" t="n">
        <x:v>0</x:v>
      </x:c>
      <x:c r="J2032" s="6" t="str">
        <x:v>[3, 1, 1.5, 1]</x:v>
      </x:c>
      <x:c r="K2032" s="7" t="str">
        <x:v>需确认条件及分段</x:v>
      </x:c>
      <x:c r="L2032" s="6" t="str">
        <x:v>https://raw.githubusercontent.com/Mar-7th/StarRailRes/dbe8cdfcfb0bf657b9fe1cf92d5537f118ccb487/index_new/cn/character_skills.json</x:v>
      </x:c>
    </x:row>
    <x:row r="2033" ht="38" customHeight="1">
      <x:c r="A2033" s="6" t="str">
        <x:v>121203_11</x:v>
      </x:c>
      <x:c r="B2033" s="6" t="str">
        <x:v>121203</x:v>
      </x:c>
      <x:c r="C2033" s="6" t="n">
        <x:v>11</x:v>
      </x:c>
      <x:c r="D2033" s="6" t="str">
        <x:v>昙华生灭，天河泻梦</x:v>
      </x:c>
      <x:c r="E2033" s="7" t="str">
        <x:v>对指定敌方单体造成等同于镜流312%攻击力的冰属性伤害，并对其相邻目标造成等同于镜流156%攻击力的冰属性伤害。攻击结束后获得1层【朔望】。</x:v>
      </x:c>
      <x:c r="F2033" s="6" t="n">
        <x:v>4.68</x:v>
      </x:c>
      <x:c r="G2033" s="6" t="n">
        <x:v>0</x:v>
      </x:c>
      <x:c r="H2033" s="6" t="n">
        <x:v>0</x:v>
      </x:c>
      <x:c r="I2033" s="6" t="n">
        <x:v>0</x:v>
      </x:c>
      <x:c r="J2033" s="6" t="str">
        <x:v>[3.12, 1, 1.56, 1]</x:v>
      </x:c>
      <x:c r="K2033" s="7" t="str">
        <x:v>需确认条件及分段</x:v>
      </x:c>
      <x:c r="L2033" s="6" t="str">
        <x:v>https://raw.githubusercontent.com/Mar-7th/StarRailRes/dbe8cdfcfb0bf657b9fe1cf92d5537f118ccb487/index_new/cn/character_skills.json</x:v>
      </x:c>
    </x:row>
    <x:row r="2034" ht="38" customHeight="1">
      <x:c r="A2034" s="6" t="str">
        <x:v>121203_12</x:v>
      </x:c>
      <x:c r="B2034" s="6" t="str">
        <x:v>121203</x:v>
      </x:c>
      <x:c r="C2034" s="6" t="n">
        <x:v>12</x:v>
      </x:c>
      <x:c r="D2034" s="6" t="str">
        <x:v>昙华生灭，天河泻梦</x:v>
      </x:c>
      <x:c r="E2034" s="7" t="str">
        <x:v>对指定敌方单体造成等同于镜流324%攻击力的冰属性伤害，并对其相邻目标造成等同于镜流162%攻击力的冰属性伤害。攻击结束后获得1层【朔望】。</x:v>
      </x:c>
      <x:c r="F2034" s="6" t="n">
        <x:v>4.86</x:v>
      </x:c>
      <x:c r="G2034" s="6" t="n">
        <x:v>0</x:v>
      </x:c>
      <x:c r="H2034" s="6" t="n">
        <x:v>0</x:v>
      </x:c>
      <x:c r="I2034" s="6" t="n">
        <x:v>0</x:v>
      </x:c>
      <x:c r="J2034" s="6" t="str">
        <x:v>[3.24, 1, 1.62, 1]</x:v>
      </x:c>
      <x:c r="K2034" s="7" t="str">
        <x:v>需确认条件及分段</x:v>
      </x:c>
      <x:c r="L2034" s="6" t="str">
        <x:v>https://raw.githubusercontent.com/Mar-7th/StarRailRes/dbe8cdfcfb0bf657b9fe1cf92d5537f118ccb487/index_new/cn/character_skills.json</x:v>
      </x:c>
    </x:row>
    <x:row r="2035" ht="38" customHeight="1">
      <x:c r="A2035" s="6" t="str">
        <x:v>121203_13</x:v>
      </x:c>
      <x:c r="B2035" s="6" t="str">
        <x:v>121203</x:v>
      </x:c>
      <x:c r="C2035" s="6" t="n">
        <x:v>13</x:v>
      </x:c>
      <x:c r="D2035" s="6" t="str">
        <x:v>昙华生灭，天河泻梦</x:v>
      </x:c>
      <x:c r="E2035" s="7" t="str">
        <x:v>对指定敌方单体造成等同于镜流336%攻击力的冰属性伤害，并对其相邻目标造成等同于镜流168%攻击力的冰属性伤害。攻击结束后获得1层【朔望】。</x:v>
      </x:c>
      <x:c r="F2035" s="6" t="n">
        <x:v>5.04</x:v>
      </x:c>
      <x:c r="G2035" s="6" t="n">
        <x:v>0</x:v>
      </x:c>
      <x:c r="H2035" s="6" t="n">
        <x:v>0</x:v>
      </x:c>
      <x:c r="I2035" s="6" t="n">
        <x:v>0</x:v>
      </x:c>
      <x:c r="J2035" s="6" t="str">
        <x:v>[3.36, 1, 1.68, 1]</x:v>
      </x:c>
      <x:c r="K2035" s="7" t="str">
        <x:v>需确认条件及分段</x:v>
      </x:c>
      <x:c r="L2035" s="6" t="str">
        <x:v>https://raw.githubusercontent.com/Mar-7th/StarRailRes/dbe8cdfcfb0bf657b9fe1cf92d5537f118ccb487/index_new/cn/character_skills.json</x:v>
      </x:c>
    </x:row>
    <x:row r="2036" ht="38" customHeight="1">
      <x:c r="A2036" s="6" t="str">
        <x:v>121203_14</x:v>
      </x:c>
      <x:c r="B2036" s="6" t="str">
        <x:v>121203</x:v>
      </x:c>
      <x:c r="C2036" s="6" t="n">
        <x:v>14</x:v>
      </x:c>
      <x:c r="D2036" s="6" t="str">
        <x:v>昙华生灭，天河泻梦</x:v>
      </x:c>
      <x:c r="E2036" s="7" t="str">
        <x:v>对指定敌方单体造成等同于镜流348%攻击力的冰属性伤害，并对其相邻目标造成等同于镜流174%攻击力的冰属性伤害。攻击结束后获得1层【朔望】。</x:v>
      </x:c>
      <x:c r="F2036" s="6" t="n">
        <x:v>5.22</x:v>
      </x:c>
      <x:c r="G2036" s="6" t="n">
        <x:v>0</x:v>
      </x:c>
      <x:c r="H2036" s="6" t="n">
        <x:v>0</x:v>
      </x:c>
      <x:c r="I2036" s="6" t="n">
        <x:v>0</x:v>
      </x:c>
      <x:c r="J2036" s="6" t="str">
        <x:v>[3.48, 1, 1.74, 1]</x:v>
      </x:c>
      <x:c r="K2036" s="7" t="str">
        <x:v>需确认条件及分段</x:v>
      </x:c>
      <x:c r="L2036" s="6" t="str">
        <x:v>https://raw.githubusercontent.com/Mar-7th/StarRailRes/dbe8cdfcfb0bf657b9fe1cf92d5537f118ccb487/index_new/cn/character_skills.json</x:v>
      </x:c>
    </x:row>
    <x:row r="2037" ht="38" customHeight="1">
      <x:c r="A2037" s="6" t="str">
        <x:v>121203_15</x:v>
      </x:c>
      <x:c r="B2037" s="6" t="str">
        <x:v>121203</x:v>
      </x:c>
      <x:c r="C2037" s="6" t="n">
        <x:v>15</x:v>
      </x:c>
      <x:c r="D2037" s="6" t="str">
        <x:v>昙华生灭，天河泻梦</x:v>
      </x:c>
      <x:c r="E2037" s="7" t="str">
        <x:v>对指定敌方单体造成等同于镜流360%攻击力的冰属性伤害，并对其相邻目标造成等同于镜流180%攻击力的冰属性伤害。攻击结束后获得1层【朔望】。</x:v>
      </x:c>
      <x:c r="F2037" s="6" t="n">
        <x:v>5.4</x:v>
      </x:c>
      <x:c r="G2037" s="6" t="n">
        <x:v>0</x:v>
      </x:c>
      <x:c r="H2037" s="6" t="n">
        <x:v>0</x:v>
      </x:c>
      <x:c r="I2037" s="6" t="n">
        <x:v>0</x:v>
      </x:c>
      <x:c r="J2037" s="6" t="str">
        <x:v>[3.6, 1, 1.8, 1]</x:v>
      </x:c>
      <x:c r="K2037" s="7" t="str">
        <x:v>需确认条件及分段</x:v>
      </x:c>
      <x:c r="L2037" s="6" t="str">
        <x:v>https://raw.githubusercontent.com/Mar-7th/StarRailRes/dbe8cdfcfb0bf657b9fe1cf92d5537f118ccb487/index_new/cn/character_skills.json</x:v>
      </x:c>
    </x:row>
    <x:row r="2038" ht="98" customHeight="1">
      <x:c r="A2038" s="6" t="str">
        <x:v>121204_1</x:v>
      </x:c>
      <x:c r="B2038" s="6" t="str">
        <x:v>121204</x:v>
      </x:c>
      <x:c r="C2038" s="6" t="n">
        <x:v>1</x:v>
      </x:c>
      <x:c r="D2038" s="6" t="str">
        <x:v>澹月转魄</x:v>
      </x:c>
      <x:c r="E2038" s="7" t="str">
        <x:v>当拥有2层【朔望】时，镜流将进入【转魄】状态，并使行动提前100%、暴击率提高40%，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90%，持续至本次攻击结束。【转魄】状态结束前无法再次进入【转魄】状态。【朔望】最多可累计3层，当【朔望】层数为0时，退出【转魄】状态。</x:v>
      </x:c>
      <x:c r="F2038" s="6" t="n">
        <x:v>0</x:v>
      </x:c>
      <x:c r="G2038" s="6" t="n">
        <x:v>0</x:v>
      </x:c>
      <x:c r="H2038" s="6" t="n">
        <x:v>0</x:v>
      </x:c>
      <x:c r="I2038" s="6" t="n">
        <x:v>0</x:v>
      </x:c>
      <x:c r="J2038" s="6" t="str">
        <x:v>[0.3, 0.04, 5.4, 0.9, 2, 1, 0.4]</x:v>
      </x:c>
      <x:c r="K2038" s="7" t="str">
        <x:v>无首段伤害倍率，请覆盖或设为辅助技能</x:v>
      </x:c>
      <x:c r="L2038" s="6" t="str">
        <x:v>https://raw.githubusercontent.com/Mar-7th/StarRailRes/dbe8cdfcfb0bf657b9fe1cf92d5537f118ccb487/index_new/cn/character_skills.json</x:v>
      </x:c>
    </x:row>
    <x:row r="2039" ht="98" customHeight="1">
      <x:c r="A2039" s="6" t="str">
        <x:v>121204_2</x:v>
      </x:c>
      <x:c r="B2039" s="6" t="str">
        <x:v>121204</x:v>
      </x:c>
      <x:c r="C2039" s="6" t="n">
        <x:v>2</x:v>
      </x:c>
      <x:c r="D2039" s="6" t="str">
        <x:v>澹月转魄</x:v>
      </x:c>
      <x:c r="E2039" s="7" t="str">
        <x:v>当拥有2层【朔望】时，镜流将进入【转魄】状态，并使行动提前100%、暴击率提高41%，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99%，持续至本次攻击结束。【转魄】状态结束前无法再次进入【转魄】状态。【朔望】最多可累计3层，当【朔望】层数为0时，退出【转魄】状态。</x:v>
      </x:c>
      <x:c r="F2039" s="6" t="n">
        <x:v>0</x:v>
      </x:c>
      <x:c r="G2039" s="6" t="n">
        <x:v>0</x:v>
      </x:c>
      <x:c r="H2039" s="6" t="n">
        <x:v>0</x:v>
      </x:c>
      <x:c r="I2039" s="6" t="n">
        <x:v>0</x:v>
      </x:c>
      <x:c r="J2039" s="6" t="str">
        <x:v>[0.3, 0.04, 5.4, 0.99, 2, 1, 0.41]</x:v>
      </x:c>
      <x:c r="K2039" s="7" t="str">
        <x:v>无首段伤害倍率，请覆盖或设为辅助技能</x:v>
      </x:c>
      <x:c r="L2039" s="6" t="str">
        <x:v>https://raw.githubusercontent.com/Mar-7th/StarRailRes/dbe8cdfcfb0bf657b9fe1cf92d5537f118ccb487/index_new/cn/character_skills.json</x:v>
      </x:c>
    </x:row>
    <x:row r="2040" ht="98" customHeight="1">
      <x:c r="A2040" s="6" t="str">
        <x:v>121204_3</x:v>
      </x:c>
      <x:c r="B2040" s="6" t="str">
        <x:v>121204</x:v>
      </x:c>
      <x:c r="C2040" s="6" t="n">
        <x:v>3</x:v>
      </x:c>
      <x:c r="D2040" s="6" t="str">
        <x:v>澹月转魄</x:v>
      </x:c>
      <x:c r="E2040" s="7" t="str">
        <x:v>当拥有2层【朔望】时，镜流将进入【转魄】状态，并使行动提前100%、暴击率提高42%，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108%，持续至本次攻击结束。【转魄】状态结束前无法再次进入【转魄】状态。【朔望】最多可累计3层，当【朔望】层数为0时，退出【转魄】状态。</x:v>
      </x:c>
      <x:c r="F2040" s="6" t="n">
        <x:v>0</x:v>
      </x:c>
      <x:c r="G2040" s="6" t="n">
        <x:v>0</x:v>
      </x:c>
      <x:c r="H2040" s="6" t="n">
        <x:v>0</x:v>
      </x:c>
      <x:c r="I2040" s="6" t="n">
        <x:v>0</x:v>
      </x:c>
      <x:c r="J2040" s="6" t="str">
        <x:v>[0.3, 0.04, 5.4, 1.08, 2, 1, 0.42]</x:v>
      </x:c>
      <x:c r="K2040" s="7" t="str">
        <x:v>无首段伤害倍率，请覆盖或设为辅助技能</x:v>
      </x:c>
      <x:c r="L2040" s="6" t="str">
        <x:v>https://raw.githubusercontent.com/Mar-7th/StarRailRes/dbe8cdfcfb0bf657b9fe1cf92d5537f118ccb487/index_new/cn/character_skills.json</x:v>
      </x:c>
    </x:row>
    <x:row r="2041" ht="98" customHeight="1">
      <x:c r="A2041" s="6" t="str">
        <x:v>121204_4</x:v>
      </x:c>
      <x:c r="B2041" s="6" t="str">
        <x:v>121204</x:v>
      </x:c>
      <x:c r="C2041" s="6" t="n">
        <x:v>4</x:v>
      </x:c>
      <x:c r="D2041" s="6" t="str">
        <x:v>澹月转魄</x:v>
      </x:c>
      <x:c r="E2041" s="7" t="str">
        <x:v>当拥有2层【朔望】时，镜流将进入【转魄】状态，并使行动提前100%、暴击率提高43%，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117%，持续至本次攻击结束。【转魄】状态结束前无法再次进入【转魄】状态。【朔望】最多可累计3层，当【朔望】层数为0时，退出【转魄】状态。</x:v>
      </x:c>
      <x:c r="F2041" s="6" t="n">
        <x:v>0</x:v>
      </x:c>
      <x:c r="G2041" s="6" t="n">
        <x:v>0</x:v>
      </x:c>
      <x:c r="H2041" s="6" t="n">
        <x:v>0</x:v>
      </x:c>
      <x:c r="I2041" s="6" t="n">
        <x:v>0</x:v>
      </x:c>
      <x:c r="J2041" s="6" t="str">
        <x:v>[0.3, 0.04, 5.4, 1.17, 2, 1, 0.43]</x:v>
      </x:c>
      <x:c r="K2041" s="7" t="str">
        <x:v>无首段伤害倍率，请覆盖或设为辅助技能</x:v>
      </x:c>
      <x:c r="L2041" s="6" t="str">
        <x:v>https://raw.githubusercontent.com/Mar-7th/StarRailRes/dbe8cdfcfb0bf657b9fe1cf92d5537f118ccb487/index_new/cn/character_skills.json</x:v>
      </x:c>
    </x:row>
    <x:row r="2042" ht="98" customHeight="1">
      <x:c r="A2042" s="6" t="str">
        <x:v>121204_5</x:v>
      </x:c>
      <x:c r="B2042" s="6" t="str">
        <x:v>121204</x:v>
      </x:c>
      <x:c r="C2042" s="6" t="n">
        <x:v>5</x:v>
      </x:c>
      <x:c r="D2042" s="6" t="str">
        <x:v>澹月转魄</x:v>
      </x:c>
      <x:c r="E2042" s="7" t="str">
        <x:v>当拥有2层【朔望】时，镜流将进入【转魄】状态，并使行动提前100%、暴击率提高44%，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126%，持续至本次攻击结束。【转魄】状态结束前无法再次进入【转魄】状态。【朔望】最多可累计3层，当【朔望】层数为0时，退出【转魄】状态。</x:v>
      </x:c>
      <x:c r="F2042" s="6" t="n">
        <x:v>0</x:v>
      </x:c>
      <x:c r="G2042" s="6" t="n">
        <x:v>0</x:v>
      </x:c>
      <x:c r="H2042" s="6" t="n">
        <x:v>0</x:v>
      </x:c>
      <x:c r="I2042" s="6" t="n">
        <x:v>0</x:v>
      </x:c>
      <x:c r="J2042" s="6" t="str">
        <x:v>[0.3, 0.04, 5.4, 1.26, 2, 1, 0.44]</x:v>
      </x:c>
      <x:c r="K2042" s="7" t="str">
        <x:v>无首段伤害倍率，请覆盖或设为辅助技能</x:v>
      </x:c>
      <x:c r="L2042" s="6" t="str">
        <x:v>https://raw.githubusercontent.com/Mar-7th/StarRailRes/dbe8cdfcfb0bf657b9fe1cf92d5537f118ccb487/index_new/cn/character_skills.json</x:v>
      </x:c>
    </x:row>
    <x:row r="2043" ht="98" customHeight="1">
      <x:c r="A2043" s="6" t="str">
        <x:v>121204_6</x:v>
      </x:c>
      <x:c r="B2043" s="6" t="str">
        <x:v>121204</x:v>
      </x:c>
      <x:c r="C2043" s="6" t="n">
        <x:v>6</x:v>
      </x:c>
      <x:c r="D2043" s="6" t="str">
        <x:v>澹月转魄</x:v>
      </x:c>
      <x:c r="E2043" s="7" t="str">
        <x:v>当拥有2层【朔望】时，镜流将进入【转魄】状态，并使行动提前100%、暴击率提高45%，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135%，持续至本次攻击结束。【转魄】状态结束前无法再次进入【转魄】状态。【朔望】最多可累计3层，当【朔望】层数为0时，退出【转魄】状态。</x:v>
      </x:c>
      <x:c r="F2043" s="6" t="n">
        <x:v>0</x:v>
      </x:c>
      <x:c r="G2043" s="6" t="n">
        <x:v>0</x:v>
      </x:c>
      <x:c r="H2043" s="6" t="n">
        <x:v>0</x:v>
      </x:c>
      <x:c r="I2043" s="6" t="n">
        <x:v>0</x:v>
      </x:c>
      <x:c r="J2043" s="6" t="str">
        <x:v>[0.3, 0.04, 5.4, 1.35, 2, 1, 0.45]</x:v>
      </x:c>
      <x:c r="K2043" s="7" t="str">
        <x:v>无首段伤害倍率，请覆盖或设为辅助技能</x:v>
      </x:c>
      <x:c r="L2043" s="6" t="str">
        <x:v>https://raw.githubusercontent.com/Mar-7th/StarRailRes/dbe8cdfcfb0bf657b9fe1cf92d5537f118ccb487/index_new/cn/character_skills.json</x:v>
      </x:c>
    </x:row>
    <x:row r="2044" ht="98" customHeight="1">
      <x:c r="A2044" s="6" t="str">
        <x:v>121204_7</x:v>
      </x:c>
      <x:c r="B2044" s="6" t="str">
        <x:v>121204</x:v>
      </x:c>
      <x:c r="C2044" s="6" t="n">
        <x:v>7</x:v>
      </x:c>
      <x:c r="D2044" s="6" t="str">
        <x:v>澹月转魄</x:v>
      </x:c>
      <x:c r="E2044" s="7" t="str">
        <x:v>当拥有2层【朔望】时，镜流将进入【转魄】状态，并使行动提前100%、暴击率提高46.25%，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146.25%，持续至本次攻击结束。【转魄】状态结束前无法再次进入【转魄】状态。【朔望】最多可累计3层，当【朔望】层数为0时，退出【转魄】状态。</x:v>
      </x:c>
      <x:c r="F2044" s="6" t="n">
        <x:v>0</x:v>
      </x:c>
      <x:c r="G2044" s="6" t="n">
        <x:v>0</x:v>
      </x:c>
      <x:c r="H2044" s="6" t="n">
        <x:v>0</x:v>
      </x:c>
      <x:c r="I2044" s="6" t="n">
        <x:v>0</x:v>
      </x:c>
      <x:c r="J2044" s="6" t="str">
        <x:v>[0.3, 0.04, 5.4, 1.4625, 2, 1, 0.4625]</x:v>
      </x:c>
      <x:c r="K2044" s="7" t="str">
        <x:v>无首段伤害倍率，请覆盖或设为辅助技能</x:v>
      </x:c>
      <x:c r="L2044" s="6" t="str">
        <x:v>https://raw.githubusercontent.com/Mar-7th/StarRailRes/dbe8cdfcfb0bf657b9fe1cf92d5537f118ccb487/index_new/cn/character_skills.json</x:v>
      </x:c>
    </x:row>
    <x:row r="2045" ht="98" customHeight="1">
      <x:c r="A2045" s="6" t="str">
        <x:v>121204_8</x:v>
      </x:c>
      <x:c r="B2045" s="6" t="str">
        <x:v>121204</x:v>
      </x:c>
      <x:c r="C2045" s="6" t="n">
        <x:v>8</x:v>
      </x:c>
      <x:c r="D2045" s="6" t="str">
        <x:v>澹月转魄</x:v>
      </x:c>
      <x:c r="E2045" s="7" t="str">
        <x:v>当拥有2层【朔望】时，镜流将进入【转魄】状态，并使行动提前100%、暴击率提高47.5%，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157.5%，持续至本次攻击结束。【转魄】状态结束前无法再次进入【转魄】状态。【朔望】最多可累计3层，当【朔望】层数为0时，退出【转魄】状态。</x:v>
      </x:c>
      <x:c r="F2045" s="6" t="n">
        <x:v>0</x:v>
      </x:c>
      <x:c r="G2045" s="6" t="n">
        <x:v>0</x:v>
      </x:c>
      <x:c r="H2045" s="6" t="n">
        <x:v>0</x:v>
      </x:c>
      <x:c r="I2045" s="6" t="n">
        <x:v>0</x:v>
      </x:c>
      <x:c r="J2045" s="6" t="str">
        <x:v>[0.3, 0.04, 5.4, 1.575, 2, 1, 0.475]</x:v>
      </x:c>
      <x:c r="K2045" s="7" t="str">
        <x:v>无首段伤害倍率，请覆盖或设为辅助技能</x:v>
      </x:c>
      <x:c r="L2045" s="6" t="str">
        <x:v>https://raw.githubusercontent.com/Mar-7th/StarRailRes/dbe8cdfcfb0bf657b9fe1cf92d5537f118ccb487/index_new/cn/character_skills.json</x:v>
      </x:c>
    </x:row>
    <x:row r="2046" ht="98" customHeight="1">
      <x:c r="A2046" s="6" t="str">
        <x:v>121204_9</x:v>
      </x:c>
      <x:c r="B2046" s="6" t="str">
        <x:v>121204</x:v>
      </x:c>
      <x:c r="C2046" s="6" t="n">
        <x:v>9</x:v>
      </x:c>
      <x:c r="D2046" s="6" t="str">
        <x:v>澹月转魄</x:v>
      </x:c>
      <x:c r="E2046" s="7" t="str">
        <x:v>当拥有2层【朔望】时，镜流将进入【转魄】状态，并使行动提前100%、暴击率提高48.75%，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168.75%，持续至本次攻击结束。【转魄】状态结束前无法再次进入【转魄】状态。【朔望】最多可累计3层，当【朔望】层数为0时，退出【转魄】状态。</x:v>
      </x:c>
      <x:c r="F2046" s="6" t="n">
        <x:v>0</x:v>
      </x:c>
      <x:c r="G2046" s="6" t="n">
        <x:v>0</x:v>
      </x:c>
      <x:c r="H2046" s="6" t="n">
        <x:v>0</x:v>
      </x:c>
      <x:c r="I2046" s="6" t="n">
        <x:v>0</x:v>
      </x:c>
      <x:c r="J2046" s="6" t="str">
        <x:v>[0.3, 0.04, 5.4, 1.6875, 2, 1, 0.4875]</x:v>
      </x:c>
      <x:c r="K2046" s="7" t="str">
        <x:v>无首段伤害倍率，请覆盖或设为辅助技能</x:v>
      </x:c>
      <x:c r="L2046" s="6" t="str">
        <x:v>https://raw.githubusercontent.com/Mar-7th/StarRailRes/dbe8cdfcfb0bf657b9fe1cf92d5537f118ccb487/index_new/cn/character_skills.json</x:v>
      </x:c>
    </x:row>
    <x:row r="2047" ht="98" customHeight="1">
      <x:c r="A2047" s="6" t="str">
        <x:v>121204_10</x:v>
      </x:c>
      <x:c r="B2047" s="6" t="str">
        <x:v>121204</x:v>
      </x:c>
      <x:c r="C2047" s="6" t="n">
        <x:v>10</x:v>
      </x:c>
      <x:c r="D2047" s="6" t="str">
        <x:v>澹月转魄</x:v>
      </x:c>
      <x:c r="E2047" s="7" t="str">
        <x:v>当拥有2层【朔望】时，镜流将进入【转魄】状态，并使行动提前100%、暴击率提高50%，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180%，持续至本次攻击结束。【转魄】状态结束前无法再次进入【转魄】状态。【朔望】最多可累计3层，当【朔望】层数为0时，退出【转魄】状态。</x:v>
      </x:c>
      <x:c r="F2047" s="6" t="n">
        <x:v>0</x:v>
      </x:c>
      <x:c r="G2047" s="6" t="n">
        <x:v>0</x:v>
      </x:c>
      <x:c r="H2047" s="6" t="n">
        <x:v>0</x:v>
      </x:c>
      <x:c r="I2047" s="6" t="n">
        <x:v>0</x:v>
      </x:c>
      <x:c r="J2047" s="6" t="str">
        <x:v>[0.3, 0.04, 5.4, 1.8, 2, 1, 0.5]</x:v>
      </x:c>
      <x:c r="K2047" s="7" t="str">
        <x:v>无首段伤害倍率，请覆盖或设为辅助技能</x:v>
      </x:c>
      <x:c r="L2047" s="6" t="str">
        <x:v>https://raw.githubusercontent.com/Mar-7th/StarRailRes/dbe8cdfcfb0bf657b9fe1cf92d5537f118ccb487/index_new/cn/character_skills.json</x:v>
      </x:c>
    </x:row>
    <x:row r="2048" ht="98" customHeight="1">
      <x:c r="A2048" s="6" t="str">
        <x:v>121204_11</x:v>
      </x:c>
      <x:c r="B2048" s="6" t="str">
        <x:v>121204</x:v>
      </x:c>
      <x:c r="C2048" s="6" t="n">
        <x:v>11</x:v>
      </x:c>
      <x:c r="D2048" s="6" t="str">
        <x:v>澹月转魄</x:v>
      </x:c>
      <x:c r="E2048" s="7" t="str">
        <x:v>当拥有2层【朔望】时，镜流将进入【转魄】状态，并使行动提前100%、暴击率提高51%，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189%，持续至本次攻击结束。【转魄】状态结束前无法再次进入【转魄】状态。【朔望】最多可累计3层，当【朔望】层数为0时，退出【转魄】状态。</x:v>
      </x:c>
      <x:c r="F2048" s="6" t="n">
        <x:v>0</x:v>
      </x:c>
      <x:c r="G2048" s="6" t="n">
        <x:v>0</x:v>
      </x:c>
      <x:c r="H2048" s="6" t="n">
        <x:v>0</x:v>
      </x:c>
      <x:c r="I2048" s="6" t="n">
        <x:v>0</x:v>
      </x:c>
      <x:c r="J2048" s="6" t="str">
        <x:v>[0.3, 0.04, 5.4, 1.89, 2, 1, 0.51]</x:v>
      </x:c>
      <x:c r="K2048" s="7" t="str">
        <x:v>无首段伤害倍率，请覆盖或设为辅助技能</x:v>
      </x:c>
      <x:c r="L2048" s="6" t="str">
        <x:v>https://raw.githubusercontent.com/Mar-7th/StarRailRes/dbe8cdfcfb0bf657b9fe1cf92d5537f118ccb487/index_new/cn/character_skills.json</x:v>
      </x:c>
    </x:row>
    <x:row r="2049" ht="98" customHeight="1">
      <x:c r="A2049" s="6" t="str">
        <x:v>121204_12</x:v>
      </x:c>
      <x:c r="B2049" s="6" t="str">
        <x:v>121204</x:v>
      </x:c>
      <x:c r="C2049" s="6" t="n">
        <x:v>12</x:v>
      </x:c>
      <x:c r="D2049" s="6" t="str">
        <x:v>澹月转魄</x:v>
      </x:c>
      <x:c r="E2049" s="7" t="str">
        <x:v>当拥有2层【朔望】时，镜流将进入【转魄】状态，并使行动提前100%、暴击率提高52%，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198%，持续至本次攻击结束。【转魄】状态结束前无法再次进入【转魄】状态。【朔望】最多可累计3层，当【朔望】层数为0时，退出【转魄】状态。</x:v>
      </x:c>
      <x:c r="F2049" s="6" t="n">
        <x:v>0</x:v>
      </x:c>
      <x:c r="G2049" s="6" t="n">
        <x:v>0</x:v>
      </x:c>
      <x:c r="H2049" s="6" t="n">
        <x:v>0</x:v>
      </x:c>
      <x:c r="I2049" s="6" t="n">
        <x:v>0</x:v>
      </x:c>
      <x:c r="J2049" s="6" t="str">
        <x:v>[0.3, 0.04, 5.4, 1.98, 2, 1, 0.52]</x:v>
      </x:c>
      <x:c r="K2049" s="7" t="str">
        <x:v>无首段伤害倍率，请覆盖或设为辅助技能</x:v>
      </x:c>
      <x:c r="L2049" s="6" t="str">
        <x:v>https://raw.githubusercontent.com/Mar-7th/StarRailRes/dbe8cdfcfb0bf657b9fe1cf92d5537f118ccb487/index_new/cn/character_skills.json</x:v>
      </x:c>
    </x:row>
    <x:row r="2050" ht="98" customHeight="1">
      <x:c r="A2050" s="6" t="str">
        <x:v>121204_13</x:v>
      </x:c>
      <x:c r="B2050" s="6" t="str">
        <x:v>121204</x:v>
      </x:c>
      <x:c r="C2050" s="6" t="n">
        <x:v>13</x:v>
      </x:c>
      <x:c r="D2050" s="6" t="str">
        <x:v>澹月转魄</x:v>
      </x:c>
      <x:c r="E2050" s="7" t="str">
        <x:v>当拥有2层【朔望】时，镜流将进入【转魄】状态，并使行动提前100%、暴击率提高53%，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207%，持续至本次攻击结束。【转魄】状态结束前无法再次进入【转魄】状态。【朔望】最多可累计3层，当【朔望】层数为0时，退出【转魄】状态。</x:v>
      </x:c>
      <x:c r="F2050" s="6" t="n">
        <x:v>0</x:v>
      </x:c>
      <x:c r="G2050" s="6" t="n">
        <x:v>0</x:v>
      </x:c>
      <x:c r="H2050" s="6" t="n">
        <x:v>0</x:v>
      </x:c>
      <x:c r="I2050" s="6" t="n">
        <x:v>0</x:v>
      </x:c>
      <x:c r="J2050" s="6" t="str">
        <x:v>[0.3, 0.04, 5.4, 2.07, 2, 1, 0.53]</x:v>
      </x:c>
      <x:c r="K2050" s="7" t="str">
        <x:v>无首段伤害倍率，请覆盖或设为辅助技能</x:v>
      </x:c>
      <x:c r="L2050" s="6" t="str">
        <x:v>https://raw.githubusercontent.com/Mar-7th/StarRailRes/dbe8cdfcfb0bf657b9fe1cf92d5537f118ccb487/index_new/cn/character_skills.json</x:v>
      </x:c>
    </x:row>
    <x:row r="2051" ht="98" customHeight="1">
      <x:c r="A2051" s="6" t="str">
        <x:v>121204_14</x:v>
      </x:c>
      <x:c r="B2051" s="6" t="str">
        <x:v>121204</x:v>
      </x:c>
      <x:c r="C2051" s="6" t="n">
        <x:v>14</x:v>
      </x:c>
      <x:c r="D2051" s="6" t="str">
        <x:v>澹月转魄</x:v>
      </x:c>
      <x:c r="E2051" s="7" t="str">
        <x:v>当拥有2层【朔望】时，镜流将进入【转魄】状态，并使行动提前100%、暴击率提高54%，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216%，持续至本次攻击结束。【转魄】状态结束前无法再次进入【转魄】状态。【朔望】最多可累计3层，当【朔望】层数为0时，退出【转魄】状态。</x:v>
      </x:c>
      <x:c r="F2051" s="6" t="n">
        <x:v>0</x:v>
      </x:c>
      <x:c r="G2051" s="6" t="n">
        <x:v>0</x:v>
      </x:c>
      <x:c r="H2051" s="6" t="n">
        <x:v>0</x:v>
      </x:c>
      <x:c r="I2051" s="6" t="n">
        <x:v>0</x:v>
      </x:c>
      <x:c r="J2051" s="6" t="str">
        <x:v>[0.3, 0.04, 5.4, 2.16, 2, 1, 0.54]</x:v>
      </x:c>
      <x:c r="K2051" s="7" t="str">
        <x:v>无首段伤害倍率，请覆盖或设为辅助技能</x:v>
      </x:c>
      <x:c r="L2051" s="6" t="str">
        <x:v>https://raw.githubusercontent.com/Mar-7th/StarRailRes/dbe8cdfcfb0bf657b9fe1cf92d5537f118ccb487/index_new/cn/character_skills.json</x:v>
      </x:c>
    </x:row>
    <x:row r="2052" ht="98" customHeight="1">
      <x:c r="A2052" s="6" t="str">
        <x:v>121204_15</x:v>
      </x:c>
      <x:c r="B2052" s="6" t="str">
        <x:v>121204</x:v>
      </x:c>
      <x:c r="C2052" s="6" t="n">
        <x:v>15</x:v>
      </x:c>
      <x:c r="D2052" s="6" t="str">
        <x:v>澹月转魄</x:v>
      </x:c>
      <x:c r="E2052" s="7" t="str">
        <x:v>当拥有2层【朔望】时，镜流将进入【转魄】状态，并使行动提前100%、暴击率提高55%，随后战技【无罅飞光】强化为【寒川映月】且仅能使用该战技。【转魄】状态下施放攻击时，消耗队友4%生命上限的生命值（最多消耗到每位队友生命值等于1）。根据本次我方全体生命值消耗总量的540%提高镜流攻击力，最高不超过镜流基础攻击力的225%，持续至本次攻击结束。【转魄】状态结束前无法再次进入【转魄】状态。【朔望】最多可累计3层，当【朔望】层数为0时，退出【转魄】状态。</x:v>
      </x:c>
      <x:c r="F2052" s="6" t="n">
        <x:v>0</x:v>
      </x:c>
      <x:c r="G2052" s="6" t="n">
        <x:v>0</x:v>
      </x:c>
      <x:c r="H2052" s="6" t="n">
        <x:v>0</x:v>
      </x:c>
      <x:c r="I2052" s="6" t="n">
        <x:v>0</x:v>
      </x:c>
      <x:c r="J2052" s="6" t="str">
        <x:v>[0.3, 0.04, 5.4, 2.25, 2, 1, 0.55]</x:v>
      </x:c>
      <x:c r="K2052" s="7" t="str">
        <x:v>无首段伤害倍率，请覆盖或设为辅助技能</x:v>
      </x:c>
      <x:c r="L2052" s="6" t="str">
        <x:v>https://raw.githubusercontent.com/Mar-7th/StarRailRes/dbe8cdfcfb0bf657b9fe1cf92d5537f118ccb487/index_new/cn/character_skills.json</x:v>
      </x:c>
    </x:row>
    <x:row r="2053" ht="20" customHeight="1">
      <x:c r="A2053" s="6" t="str">
        <x:v>121206_1</x:v>
      </x:c>
      <x:c r="B2053" s="6" t="str">
        <x:v>121206</x:v>
      </x:c>
      <x:c r="C2053" s="6" t="n">
        <x:v>1</x:v>
      </x:c>
      <x:c r="D2053" s="6" t="str">
        <x:v>攻击</x:v>
      </x:c>
      <x:c r="E2053" s="7" t="str">
        <x:v>攻击敌人，进入战斗后削弱敌方目标对应属性韧性。</x:v>
      </x:c>
      <x:c r="F2053" s="6" t="n">
        <x:v>0</x:v>
      </x:c>
      <x:c r="G2053" s="6" t="n">
        <x:v>0</x:v>
      </x:c>
      <x:c r="H2053" s="6" t="n">
        <x:v>0</x:v>
      </x:c>
      <x:c r="I2053" s="6" t="n">
        <x:v>0</x:v>
      </x:c>
      <x:c r="J2053" s="6" t="str">
        <x:v>[]</x:v>
      </x:c>
      <x:c r="K2053" s="7" t="str">
        <x:v>缺少结构化参数，必须覆盖</x:v>
      </x:c>
      <x:c r="L2053" s="6" t="str">
        <x:v>https://raw.githubusercontent.com/Mar-7th/StarRailRes/dbe8cdfcfb0bf657b9fe1cf92d5537f118ccb487/index_new/cn/character_skills.json</x:v>
      </x:c>
    </x:row>
    <x:row r="2054" ht="68" customHeight="1">
      <x:c r="A2054" s="6" t="str">
        <x:v>121207_1</x:v>
      </x:c>
      <x:c r="B2054" s="6" t="str">
        <x:v>121207</x:v>
      </x:c>
      <x:c r="C2054" s="6" t="n">
        <x:v>1</x:v>
      </x:c>
      <x:c r="D2054" s="6" t="str">
        <x:v>古镜照神</x:v>
      </x:c>
      <x:c r="E2054" s="7" t="str">
        <x:v>使用秘技后，在自身周围制造1片持续20秒的特殊领域，处于特殊领域内的敌人陷入冻结状态。与处于特殊领域内的敌人进入战斗后，立即为自身恢复15点能量、获得1层【朔望】并有100%的基础概率使敌方目标陷入冻结状态，持续1回合。冻结状态下，敌方目标无法行动，且每回合开始时受到等同于镜流80%攻击力的冰属性附加伤害。我方制造的领域效果最多存在1个。</x:v>
      </x:c>
      <x:c r="F2054" s="6" t="n">
        <x:v>0</x:v>
      </x:c>
      <x:c r="G2054" s="6" t="n">
        <x:v>0</x:v>
      </x:c>
      <x:c r="H2054" s="6" t="n">
        <x:v>0</x:v>
      </x:c>
      <x:c r="I2054" s="6" t="n">
        <x:v>0</x:v>
      </x:c>
      <x:c r="J2054" s="6" t="str">
        <x:v>[1, 1, 20, 1, 0.8, 15]</x:v>
      </x:c>
      <x:c r="K2054" s="7" t="str">
        <x:v>无首段伤害倍率，请覆盖或设为辅助技能</x:v>
      </x:c>
      <x:c r="L2054" s="6" t="str">
        <x:v>https://raw.githubusercontent.com/Mar-7th/StarRailRes/dbe8cdfcfb0bf657b9fe1cf92d5537f118ccb487/index_new/cn/character_skills.json</x:v>
      </x:c>
    </x:row>
    <x:row r="2055" ht="38" customHeight="1">
      <x:c r="A2055" s="6" t="str">
        <x:v>121209_1</x:v>
      </x:c>
      <x:c r="B2055" s="6" t="str">
        <x:v>121209</x:v>
      </x:c>
      <x:c r="C2055" s="6" t="n">
        <x:v>1</x:v>
      </x:c>
      <x:c r="D2055" s="6" t="str">
        <x:v>寒川映月</x:v>
      </x:c>
      <x:c r="E2055" s="7" t="str">
        <x:v>对指定敌方单体造成等同于镜流125%攻击力的冰属性伤害，并对其相邻目标造成等同于镜流62.5%攻击力的冰属性伤害。消耗1层【朔望】。施放本技能不消耗战技点。</x:v>
      </x:c>
      <x:c r="F2055" s="6" t="n">
        <x:v>1.875</x:v>
      </x:c>
      <x:c r="G2055" s="6" t="n">
        <x:v>0</x:v>
      </x:c>
      <x:c r="H2055" s="6" t="n">
        <x:v>0</x:v>
      </x:c>
      <x:c r="I2055" s="6" t="n">
        <x:v>0</x:v>
      </x:c>
      <x:c r="J2055" s="6" t="str">
        <x:v>[1.25, 1, 0.625]</x:v>
      </x:c>
      <x:c r="K2055" s="7" t="str">
        <x:v>需确认条件及分段</x:v>
      </x:c>
      <x:c r="L2055" s="6" t="str">
        <x:v>https://raw.githubusercontent.com/Mar-7th/StarRailRes/dbe8cdfcfb0bf657b9fe1cf92d5537f118ccb487/index_new/cn/character_skills.json</x:v>
      </x:c>
    </x:row>
    <x:row r="2056" ht="38" customHeight="1">
      <x:c r="A2056" s="6" t="str">
        <x:v>121209_2</x:v>
      </x:c>
      <x:c r="B2056" s="6" t="str">
        <x:v>121209</x:v>
      </x:c>
      <x:c r="C2056" s="6" t="n">
        <x:v>2</x:v>
      </x:c>
      <x:c r="D2056" s="6" t="str">
        <x:v>寒川映月</x:v>
      </x:c>
      <x:c r="E2056" s="7" t="str">
        <x:v>对指定敌方单体造成等同于镜流137.5%攻击力的冰属性伤害，并对其相邻目标造成等同于镜流68.75%攻击力的冰属性伤害。消耗1层【朔望】。施放本技能不消耗战技点。</x:v>
      </x:c>
      <x:c r="F2056" s="6" t="n">
        <x:v>2.0625</x:v>
      </x:c>
      <x:c r="G2056" s="6" t="n">
        <x:v>0</x:v>
      </x:c>
      <x:c r="H2056" s="6" t="n">
        <x:v>0</x:v>
      </x:c>
      <x:c r="I2056" s="6" t="n">
        <x:v>0</x:v>
      </x:c>
      <x:c r="J2056" s="6" t="str">
        <x:v>[1.375, 1, 0.6875]</x:v>
      </x:c>
      <x:c r="K2056" s="7" t="str">
        <x:v>需确认条件及分段</x:v>
      </x:c>
      <x:c r="L2056" s="6" t="str">
        <x:v>https://raw.githubusercontent.com/Mar-7th/StarRailRes/dbe8cdfcfb0bf657b9fe1cf92d5537f118ccb487/index_new/cn/character_skills.json</x:v>
      </x:c>
    </x:row>
    <x:row r="2057" ht="38" customHeight="1">
      <x:c r="A2057" s="6" t="str">
        <x:v>121209_3</x:v>
      </x:c>
      <x:c r="B2057" s="6" t="str">
        <x:v>121209</x:v>
      </x:c>
      <x:c r="C2057" s="6" t="n">
        <x:v>3</x:v>
      </x:c>
      <x:c r="D2057" s="6" t="str">
        <x:v>寒川映月</x:v>
      </x:c>
      <x:c r="E2057" s="7" t="str">
        <x:v>对指定敌方单体造成等同于镜流150%攻击力的冰属性伤害，并对其相邻目标造成等同于镜流75%攻击力的冰属性伤害。消耗1层【朔望】。施放本技能不消耗战技点。</x:v>
      </x:c>
      <x:c r="F2057" s="6" t="n">
        <x:v>2.25</x:v>
      </x:c>
      <x:c r="G2057" s="6" t="n">
        <x:v>0</x:v>
      </x:c>
      <x:c r="H2057" s="6" t="n">
        <x:v>0</x:v>
      </x:c>
      <x:c r="I2057" s="6" t="n">
        <x:v>0</x:v>
      </x:c>
      <x:c r="J2057" s="6" t="str">
        <x:v>[1.5, 1, 0.75]</x:v>
      </x:c>
      <x:c r="K2057" s="7" t="str">
        <x:v>需确认条件及分段</x:v>
      </x:c>
      <x:c r="L2057" s="6" t="str">
        <x:v>https://raw.githubusercontent.com/Mar-7th/StarRailRes/dbe8cdfcfb0bf657b9fe1cf92d5537f118ccb487/index_new/cn/character_skills.json</x:v>
      </x:c>
    </x:row>
    <x:row r="2058" ht="38" customHeight="1">
      <x:c r="A2058" s="6" t="str">
        <x:v>121209_4</x:v>
      </x:c>
      <x:c r="B2058" s="6" t="str">
        <x:v>121209</x:v>
      </x:c>
      <x:c r="C2058" s="6" t="n">
        <x:v>4</x:v>
      </x:c>
      <x:c r="D2058" s="6" t="str">
        <x:v>寒川映月</x:v>
      </x:c>
      <x:c r="E2058" s="7" t="str">
        <x:v>对指定敌方单体造成等同于镜流162.5%攻击力的冰属性伤害，并对其相邻目标造成等同于镜流81.25%攻击力的冰属性伤害。消耗1层【朔望】。施放本技能不消耗战技点。</x:v>
      </x:c>
      <x:c r="F2058" s="6" t="n">
        <x:v>2.4375</x:v>
      </x:c>
      <x:c r="G2058" s="6" t="n">
        <x:v>0</x:v>
      </x:c>
      <x:c r="H2058" s="6" t="n">
        <x:v>0</x:v>
      </x:c>
      <x:c r="I2058" s="6" t="n">
        <x:v>0</x:v>
      </x:c>
      <x:c r="J2058" s="6" t="str">
        <x:v>[1.625, 1, 0.8125]</x:v>
      </x:c>
      <x:c r="K2058" s="7" t="str">
        <x:v>需确认条件及分段</x:v>
      </x:c>
      <x:c r="L2058" s="6" t="str">
        <x:v>https://raw.githubusercontent.com/Mar-7th/StarRailRes/dbe8cdfcfb0bf657b9fe1cf92d5537f118ccb487/index_new/cn/character_skills.json</x:v>
      </x:c>
    </x:row>
    <x:row r="2059" ht="38" customHeight="1">
      <x:c r="A2059" s="6" t="str">
        <x:v>121209_5</x:v>
      </x:c>
      <x:c r="B2059" s="6" t="str">
        <x:v>121209</x:v>
      </x:c>
      <x:c r="C2059" s="6" t="n">
        <x:v>5</x:v>
      </x:c>
      <x:c r="D2059" s="6" t="str">
        <x:v>寒川映月</x:v>
      </x:c>
      <x:c r="E2059" s="7" t="str">
        <x:v>对指定敌方单体造成等同于镜流175%攻击力的冰属性伤害，并对其相邻目标造成等同于镜流87.5%攻击力的冰属性伤害。消耗1层【朔望】。施放本技能不消耗战技点。</x:v>
      </x:c>
      <x:c r="F2059" s="6" t="n">
        <x:v>2.625</x:v>
      </x:c>
      <x:c r="G2059" s="6" t="n">
        <x:v>0</x:v>
      </x:c>
      <x:c r="H2059" s="6" t="n">
        <x:v>0</x:v>
      </x:c>
      <x:c r="I2059" s="6" t="n">
        <x:v>0</x:v>
      </x:c>
      <x:c r="J2059" s="6" t="str">
        <x:v>[1.75, 1, 0.875]</x:v>
      </x:c>
      <x:c r="K2059" s="7" t="str">
        <x:v>需确认条件及分段</x:v>
      </x:c>
      <x:c r="L2059" s="6" t="str">
        <x:v>https://raw.githubusercontent.com/Mar-7th/StarRailRes/dbe8cdfcfb0bf657b9fe1cf92d5537f118ccb487/index_new/cn/character_skills.json</x:v>
      </x:c>
    </x:row>
    <x:row r="2060" ht="38" customHeight="1">
      <x:c r="A2060" s="6" t="str">
        <x:v>121209_6</x:v>
      </x:c>
      <x:c r="B2060" s="6" t="str">
        <x:v>121209</x:v>
      </x:c>
      <x:c r="C2060" s="6" t="n">
        <x:v>6</x:v>
      </x:c>
      <x:c r="D2060" s="6" t="str">
        <x:v>寒川映月</x:v>
      </x:c>
      <x:c r="E2060" s="7" t="str">
        <x:v>对指定敌方单体造成等同于镜流187.5%攻击力的冰属性伤害，并对其相邻目标造成等同于镜流93.75%攻击力的冰属性伤害。消耗1层【朔望】。施放本技能不消耗战技点。</x:v>
      </x:c>
      <x:c r="F2060" s="6" t="n">
        <x:v>2.8125</x:v>
      </x:c>
      <x:c r="G2060" s="6" t="n">
        <x:v>0</x:v>
      </x:c>
      <x:c r="H2060" s="6" t="n">
        <x:v>0</x:v>
      </x:c>
      <x:c r="I2060" s="6" t="n">
        <x:v>0</x:v>
      </x:c>
      <x:c r="J2060" s="6" t="str">
        <x:v>[1.875, 1, 0.9375]</x:v>
      </x:c>
      <x:c r="K2060" s="7" t="str">
        <x:v>需确认条件及分段</x:v>
      </x:c>
      <x:c r="L2060" s="6" t="str">
        <x:v>https://raw.githubusercontent.com/Mar-7th/StarRailRes/dbe8cdfcfb0bf657b9fe1cf92d5537f118ccb487/index_new/cn/character_skills.json</x:v>
      </x:c>
    </x:row>
    <x:row r="2061" ht="38" customHeight="1">
      <x:c r="A2061" s="6" t="str">
        <x:v>121209_7</x:v>
      </x:c>
      <x:c r="B2061" s="6" t="str">
        <x:v>121209</x:v>
      </x:c>
      <x:c r="C2061" s="6" t="n">
        <x:v>7</x:v>
      </x:c>
      <x:c r="D2061" s="6" t="str">
        <x:v>寒川映月</x:v>
      </x:c>
      <x:c r="E2061" s="7" t="str">
        <x:v>对指定敌方单体造成等同于镜流203.12%攻击力的冰属性伤害，并对其相邻目标造成等同于镜流101.56%攻击力的冰属性伤害。消耗1层【朔望】。施放本技能不消耗战技点。</x:v>
      </x:c>
      <x:c r="F2061" s="6" t="n">
        <x:v>3.0468</x:v>
      </x:c>
      <x:c r="G2061" s="6" t="n">
        <x:v>0</x:v>
      </x:c>
      <x:c r="H2061" s="6" t="n">
        <x:v>0</x:v>
      </x:c>
      <x:c r="I2061" s="6" t="n">
        <x:v>0</x:v>
      </x:c>
      <x:c r="J2061" s="6" t="str">
        <x:v>[2.0312, 1, 1.0156]</x:v>
      </x:c>
      <x:c r="K2061" s="7" t="str">
        <x:v>需确认条件及分段</x:v>
      </x:c>
      <x:c r="L2061" s="6" t="str">
        <x:v>https://raw.githubusercontent.com/Mar-7th/StarRailRes/dbe8cdfcfb0bf657b9fe1cf92d5537f118ccb487/index_new/cn/character_skills.json</x:v>
      </x:c>
    </x:row>
    <x:row r="2062" ht="38" customHeight="1">
      <x:c r="A2062" s="6" t="str">
        <x:v>121209_8</x:v>
      </x:c>
      <x:c r="B2062" s="6" t="str">
        <x:v>121209</x:v>
      </x:c>
      <x:c r="C2062" s="6" t="n">
        <x:v>8</x:v>
      </x:c>
      <x:c r="D2062" s="6" t="str">
        <x:v>寒川映月</x:v>
      </x:c>
      <x:c r="E2062" s="7" t="str">
        <x:v>对指定敌方单体造成等同于镜流218.75%攻击力的冰属性伤害，并对其相邻目标造成等同于镜流109.38%攻击力的冰属性伤害。消耗1层【朔望】。施放本技能不消耗战技点。</x:v>
      </x:c>
      <x:c r="F2062" s="6" t="n">
        <x:v>3.2813</x:v>
      </x:c>
      <x:c r="G2062" s="6" t="n">
        <x:v>0</x:v>
      </x:c>
      <x:c r="H2062" s="6" t="n">
        <x:v>0</x:v>
      </x:c>
      <x:c r="I2062" s="6" t="n">
        <x:v>0</x:v>
      </x:c>
      <x:c r="J2062" s="6" t="str">
        <x:v>[2.1875, 1, 1.0938]</x:v>
      </x:c>
      <x:c r="K2062" s="7" t="str">
        <x:v>需确认条件及分段</x:v>
      </x:c>
      <x:c r="L2062" s="6" t="str">
        <x:v>https://raw.githubusercontent.com/Mar-7th/StarRailRes/dbe8cdfcfb0bf657b9fe1cf92d5537f118ccb487/index_new/cn/character_skills.json</x:v>
      </x:c>
    </x:row>
    <x:row r="2063" ht="38" customHeight="1">
      <x:c r="A2063" s="6" t="str">
        <x:v>121209_9</x:v>
      </x:c>
      <x:c r="B2063" s="6" t="str">
        <x:v>121209</x:v>
      </x:c>
      <x:c r="C2063" s="6" t="n">
        <x:v>9</x:v>
      </x:c>
      <x:c r="D2063" s="6" t="str">
        <x:v>寒川映月</x:v>
      </x:c>
      <x:c r="E2063" s="7" t="str">
        <x:v>对指定敌方单体造成等同于镜流234.38%攻击力的冰属性伤害，并对其相邻目标造成等同于镜流117.19%攻击力的冰属性伤害。消耗1层【朔望】。施放本技能不消耗战技点。</x:v>
      </x:c>
      <x:c r="F2063" s="6" t="n">
        <x:v>3.5157</x:v>
      </x:c>
      <x:c r="G2063" s="6" t="n">
        <x:v>0</x:v>
      </x:c>
      <x:c r="H2063" s="6" t="n">
        <x:v>0</x:v>
      </x:c>
      <x:c r="I2063" s="6" t="n">
        <x:v>0</x:v>
      </x:c>
      <x:c r="J2063" s="6" t="str">
        <x:v>[2.3438, 1, 1.1719]</x:v>
      </x:c>
      <x:c r="K2063" s="7" t="str">
        <x:v>需确认条件及分段</x:v>
      </x:c>
      <x:c r="L2063" s="6" t="str">
        <x:v>https://raw.githubusercontent.com/Mar-7th/StarRailRes/dbe8cdfcfb0bf657b9fe1cf92d5537f118ccb487/index_new/cn/character_skills.json</x:v>
      </x:c>
    </x:row>
    <x:row r="2064" ht="38" customHeight="1">
      <x:c r="A2064" s="6" t="str">
        <x:v>121209_10</x:v>
      </x:c>
      <x:c r="B2064" s="6" t="str">
        <x:v>121209</x:v>
      </x:c>
      <x:c r="C2064" s="6" t="n">
        <x:v>10</x:v>
      </x:c>
      <x:c r="D2064" s="6" t="str">
        <x:v>寒川映月</x:v>
      </x:c>
      <x:c r="E2064" s="7" t="str">
        <x:v>对指定敌方单体造成等同于镜流250%攻击力的冰属性伤害，并对其相邻目标造成等同于镜流125%攻击力的冰属性伤害。消耗1层【朔望】。施放本技能不消耗战技点。</x:v>
      </x:c>
      <x:c r="F2064" s="6" t="n">
        <x:v>3.75</x:v>
      </x:c>
      <x:c r="G2064" s="6" t="n">
        <x:v>0</x:v>
      </x:c>
      <x:c r="H2064" s="6" t="n">
        <x:v>0</x:v>
      </x:c>
      <x:c r="I2064" s="6" t="n">
        <x:v>0</x:v>
      </x:c>
      <x:c r="J2064" s="6" t="str">
        <x:v>[2.5, 1, 1.25]</x:v>
      </x:c>
      <x:c r="K2064" s="7" t="str">
        <x:v>需确认条件及分段</x:v>
      </x:c>
      <x:c r="L2064" s="6" t="str">
        <x:v>https://raw.githubusercontent.com/Mar-7th/StarRailRes/dbe8cdfcfb0bf657b9fe1cf92d5537f118ccb487/index_new/cn/character_skills.json</x:v>
      </x:c>
    </x:row>
    <x:row r="2065" ht="38" customHeight="1">
      <x:c r="A2065" s="6" t="str">
        <x:v>121209_11</x:v>
      </x:c>
      <x:c r="B2065" s="6" t="str">
        <x:v>121209</x:v>
      </x:c>
      <x:c r="C2065" s="6" t="n">
        <x:v>11</x:v>
      </x:c>
      <x:c r="D2065" s="6" t="str">
        <x:v>寒川映月</x:v>
      </x:c>
      <x:c r="E2065" s="7" t="str">
        <x:v>对指定敌方单体造成等同于镜流262.5%攻击力的冰属性伤害，并对其相邻目标造成等同于镜流131.25%攻击力的冰属性伤害。消耗1层【朔望】。施放本技能不消耗战技点。</x:v>
      </x:c>
      <x:c r="F2065" s="6" t="n">
        <x:v>3.9375</x:v>
      </x:c>
      <x:c r="G2065" s="6" t="n">
        <x:v>0</x:v>
      </x:c>
      <x:c r="H2065" s="6" t="n">
        <x:v>0</x:v>
      </x:c>
      <x:c r="I2065" s="6" t="n">
        <x:v>0</x:v>
      </x:c>
      <x:c r="J2065" s="6" t="str">
        <x:v>[2.625, 1, 1.3125]</x:v>
      </x:c>
      <x:c r="K2065" s="7" t="str">
        <x:v>需确认条件及分段</x:v>
      </x:c>
      <x:c r="L2065" s="6" t="str">
        <x:v>https://raw.githubusercontent.com/Mar-7th/StarRailRes/dbe8cdfcfb0bf657b9fe1cf92d5537f118ccb487/index_new/cn/character_skills.json</x:v>
      </x:c>
    </x:row>
    <x:row r="2066" ht="38" customHeight="1">
      <x:c r="A2066" s="6" t="str">
        <x:v>121209_12</x:v>
      </x:c>
      <x:c r="B2066" s="6" t="str">
        <x:v>121209</x:v>
      </x:c>
      <x:c r="C2066" s="6" t="n">
        <x:v>12</x:v>
      </x:c>
      <x:c r="D2066" s="6" t="str">
        <x:v>寒川映月</x:v>
      </x:c>
      <x:c r="E2066" s="7" t="str">
        <x:v>对指定敌方单体造成等同于镜流275%攻击力的冰属性伤害，并对其相邻目标造成等同于镜流137.5%攻击力的冰属性伤害。消耗1层【朔望】。施放本技能不消耗战技点。</x:v>
      </x:c>
      <x:c r="F2066" s="6" t="n">
        <x:v>4.125</x:v>
      </x:c>
      <x:c r="G2066" s="6" t="n">
        <x:v>0</x:v>
      </x:c>
      <x:c r="H2066" s="6" t="n">
        <x:v>0</x:v>
      </x:c>
      <x:c r="I2066" s="6" t="n">
        <x:v>0</x:v>
      </x:c>
      <x:c r="J2066" s="6" t="str">
        <x:v>[2.75, 1, 1.375]</x:v>
      </x:c>
      <x:c r="K2066" s="7" t="str">
        <x:v>需确认条件及分段</x:v>
      </x:c>
      <x:c r="L2066" s="6" t="str">
        <x:v>https://raw.githubusercontent.com/Mar-7th/StarRailRes/dbe8cdfcfb0bf657b9fe1cf92d5537f118ccb487/index_new/cn/character_skills.json</x:v>
      </x:c>
    </x:row>
    <x:row r="2067" ht="38" customHeight="1">
      <x:c r="A2067" s="6" t="str">
        <x:v>121209_13</x:v>
      </x:c>
      <x:c r="B2067" s="6" t="str">
        <x:v>121209</x:v>
      </x:c>
      <x:c r="C2067" s="6" t="n">
        <x:v>13</x:v>
      </x:c>
      <x:c r="D2067" s="6" t="str">
        <x:v>寒川映月</x:v>
      </x:c>
      <x:c r="E2067" s="7" t="str">
        <x:v>对指定敌方单体造成等同于镜流287.5%攻击力的冰属性伤害，并对其相邻目标造成等同于镜流143.75%攻击力的冰属性伤害。消耗1层【朔望】。施放本技能不消耗战技点。</x:v>
      </x:c>
      <x:c r="F2067" s="6" t="n">
        <x:v>4.3125</x:v>
      </x:c>
      <x:c r="G2067" s="6" t="n">
        <x:v>0</x:v>
      </x:c>
      <x:c r="H2067" s="6" t="n">
        <x:v>0</x:v>
      </x:c>
      <x:c r="I2067" s="6" t="n">
        <x:v>0</x:v>
      </x:c>
      <x:c r="J2067" s="6" t="str">
        <x:v>[2.875, 1, 1.4375]</x:v>
      </x:c>
      <x:c r="K2067" s="7" t="str">
        <x:v>需确认条件及分段</x:v>
      </x:c>
      <x:c r="L2067" s="6" t="str">
        <x:v>https://raw.githubusercontent.com/Mar-7th/StarRailRes/dbe8cdfcfb0bf657b9fe1cf92d5537f118ccb487/index_new/cn/character_skills.json</x:v>
      </x:c>
    </x:row>
    <x:row r="2068" ht="38" customHeight="1">
      <x:c r="A2068" s="6" t="str">
        <x:v>121209_14</x:v>
      </x:c>
      <x:c r="B2068" s="6" t="str">
        <x:v>121209</x:v>
      </x:c>
      <x:c r="C2068" s="6" t="n">
        <x:v>14</x:v>
      </x:c>
      <x:c r="D2068" s="6" t="str">
        <x:v>寒川映月</x:v>
      </x:c>
      <x:c r="E2068" s="7" t="str">
        <x:v>对指定敌方单体造成等同于镜流300%攻击力的冰属性伤害，并对其相邻目标造成等同于镜流150%攻击力的冰属性伤害。消耗1层【朔望】。施放本技能不消耗战技点。</x:v>
      </x:c>
      <x:c r="F2068" s="6" t="n">
        <x:v>4.5</x:v>
      </x:c>
      <x:c r="G2068" s="6" t="n">
        <x:v>0</x:v>
      </x:c>
      <x:c r="H2068" s="6" t="n">
        <x:v>0</x:v>
      </x:c>
      <x:c r="I2068" s="6" t="n">
        <x:v>0</x:v>
      </x:c>
      <x:c r="J2068" s="6" t="str">
        <x:v>[3, 1, 1.5]</x:v>
      </x:c>
      <x:c r="K2068" s="7" t="str">
        <x:v>需确认条件及分段</x:v>
      </x:c>
      <x:c r="L2068" s="6" t="str">
        <x:v>https://raw.githubusercontent.com/Mar-7th/StarRailRes/dbe8cdfcfb0bf657b9fe1cf92d5537f118ccb487/index_new/cn/character_skills.json</x:v>
      </x:c>
    </x:row>
    <x:row r="2069" ht="38" customHeight="1">
      <x:c r="A2069" s="6" t="str">
        <x:v>121209_15</x:v>
      </x:c>
      <x:c r="B2069" s="6" t="str">
        <x:v>121209</x:v>
      </x:c>
      <x:c r="C2069" s="6" t="n">
        <x:v>15</x:v>
      </x:c>
      <x:c r="D2069" s="6" t="str">
        <x:v>寒川映月</x:v>
      </x:c>
      <x:c r="E2069" s="7" t="str">
        <x:v>对指定敌方单体造成等同于镜流312.5%攻击力的冰属性伤害，并对其相邻目标造成等同于镜流156.25%攻击力的冰属性伤害。消耗1层【朔望】。施放本技能不消耗战技点。</x:v>
      </x:c>
      <x:c r="F2069" s="6" t="n">
        <x:v>4.6875</x:v>
      </x:c>
      <x:c r="G2069" s="6" t="n">
        <x:v>0</x:v>
      </x:c>
      <x:c r="H2069" s="6" t="n">
        <x:v>0</x:v>
      </x:c>
      <x:c r="I2069" s="6" t="n">
        <x:v>0</x:v>
      </x:c>
      <x:c r="J2069" s="6" t="str">
        <x:v>[3.125, 1, 1.5625]</x:v>
      </x:c>
      <x:c r="K2069" s="7" t="str">
        <x:v>需确认条件及分段</x:v>
      </x:c>
      <x:c r="L2069" s="6" t="str">
        <x:v>https://raw.githubusercontent.com/Mar-7th/StarRailRes/dbe8cdfcfb0bf657b9fe1cf92d5537f118ccb487/index_new/cn/character_skills.json</x:v>
      </x:c>
    </x:row>
    <x:row r="2070" ht="20" customHeight="1">
      <x:c r="A2070" s="6" t="str">
        <x:v>121301_1</x:v>
      </x:c>
      <x:c r="B2070" s="6" t="str">
        <x:v>121301</x:v>
      </x:c>
      <x:c r="C2070" s="6" t="n">
        <x:v>1</x:v>
      </x:c>
      <x:c r="D2070" s="6" t="str">
        <x:v>泽芝</x:v>
      </x:c>
      <x:c r="E2070" s="7" t="str">
        <x:v>施放2段攻击对指定敌方单体造成等同于丹恒•饮月50%攻击力的虚数属性伤害。</x:v>
      </x:c>
      <x:c r="F2070" s="6" t="n">
        <x:v>0.5</x:v>
      </x:c>
      <x:c r="G2070" s="6" t="n">
        <x:v>0</x:v>
      </x:c>
      <x:c r="H2070" s="6" t="n">
        <x:v>0</x:v>
      </x:c>
      <x:c r="I2070" s="6" t="n">
        <x:v>0</x:v>
      </x:c>
      <x:c r="J2070" s="6" t="str">
        <x:v>[0.5]</x:v>
      </x:c>
      <x:c r="K2070" s="7" t="str">
        <x:v>需确认条件及分段</x:v>
      </x:c>
      <x:c r="L2070" s="6" t="str">
        <x:v>https://raw.githubusercontent.com/Mar-7th/StarRailRes/dbe8cdfcfb0bf657b9fe1cf92d5537f118ccb487/index_new/cn/character_skills.json</x:v>
      </x:c>
    </x:row>
    <x:row r="2071" ht="20" customHeight="1">
      <x:c r="A2071" s="6" t="str">
        <x:v>121301_2</x:v>
      </x:c>
      <x:c r="B2071" s="6" t="str">
        <x:v>121301</x:v>
      </x:c>
      <x:c r="C2071" s="6" t="n">
        <x:v>2</x:v>
      </x:c>
      <x:c r="D2071" s="6" t="str">
        <x:v>泽芝</x:v>
      </x:c>
      <x:c r="E2071" s="7" t="str">
        <x:v>施放2段攻击对指定敌方单体造成等同于丹恒•饮月60%攻击力的虚数属性伤害。</x:v>
      </x:c>
      <x:c r="F2071" s="6" t="n">
        <x:v>0.6</x:v>
      </x:c>
      <x:c r="G2071" s="6" t="n">
        <x:v>0</x:v>
      </x:c>
      <x:c r="H2071" s="6" t="n">
        <x:v>0</x:v>
      </x:c>
      <x:c r="I2071" s="6" t="n">
        <x:v>0</x:v>
      </x:c>
      <x:c r="J2071" s="6" t="str">
        <x:v>[0.6]</x:v>
      </x:c>
      <x:c r="K2071" s="7" t="str">
        <x:v>需确认条件及分段</x:v>
      </x:c>
      <x:c r="L2071" s="6" t="str">
        <x:v>https://raw.githubusercontent.com/Mar-7th/StarRailRes/dbe8cdfcfb0bf657b9fe1cf92d5537f118ccb487/index_new/cn/character_skills.json</x:v>
      </x:c>
    </x:row>
    <x:row r="2072" ht="20" customHeight="1">
      <x:c r="A2072" s="6" t="str">
        <x:v>121301_3</x:v>
      </x:c>
      <x:c r="B2072" s="6" t="str">
        <x:v>121301</x:v>
      </x:c>
      <x:c r="C2072" s="6" t="n">
        <x:v>3</x:v>
      </x:c>
      <x:c r="D2072" s="6" t="str">
        <x:v>泽芝</x:v>
      </x:c>
      <x:c r="E2072" s="7" t="str">
        <x:v>施放2段攻击对指定敌方单体造成等同于丹恒•饮月70%攻击力的虚数属性伤害。</x:v>
      </x:c>
      <x:c r="F2072" s="6" t="n">
        <x:v>0.7</x:v>
      </x:c>
      <x:c r="G2072" s="6" t="n">
        <x:v>0</x:v>
      </x:c>
      <x:c r="H2072" s="6" t="n">
        <x:v>0</x:v>
      </x:c>
      <x:c r="I2072" s="6" t="n">
        <x:v>0</x:v>
      </x:c>
      <x:c r="J2072" s="6" t="str">
        <x:v>[0.7]</x:v>
      </x:c>
      <x:c r="K2072" s="7" t="str">
        <x:v>需确认条件及分段</x:v>
      </x:c>
      <x:c r="L2072" s="6" t="str">
        <x:v>https://raw.githubusercontent.com/Mar-7th/StarRailRes/dbe8cdfcfb0bf657b9fe1cf92d5537f118ccb487/index_new/cn/character_skills.json</x:v>
      </x:c>
    </x:row>
    <x:row r="2073" ht="20" customHeight="1">
      <x:c r="A2073" s="6" t="str">
        <x:v>121301_4</x:v>
      </x:c>
      <x:c r="B2073" s="6" t="str">
        <x:v>121301</x:v>
      </x:c>
      <x:c r="C2073" s="6" t="n">
        <x:v>4</x:v>
      </x:c>
      <x:c r="D2073" s="6" t="str">
        <x:v>泽芝</x:v>
      </x:c>
      <x:c r="E2073" s="7" t="str">
        <x:v>施放2段攻击对指定敌方单体造成等同于丹恒•饮月80%攻击力的虚数属性伤害。</x:v>
      </x:c>
      <x:c r="F2073" s="6" t="n">
        <x:v>0.8</x:v>
      </x:c>
      <x:c r="G2073" s="6" t="n">
        <x:v>0</x:v>
      </x:c>
      <x:c r="H2073" s="6" t="n">
        <x:v>0</x:v>
      </x:c>
      <x:c r="I2073" s="6" t="n">
        <x:v>0</x:v>
      </x:c>
      <x:c r="J2073" s="6" t="str">
        <x:v>[0.8]</x:v>
      </x:c>
      <x:c r="K2073" s="7" t="str">
        <x:v>需确认条件及分段</x:v>
      </x:c>
      <x:c r="L2073" s="6" t="str">
        <x:v>https://raw.githubusercontent.com/Mar-7th/StarRailRes/dbe8cdfcfb0bf657b9fe1cf92d5537f118ccb487/index_new/cn/character_skills.json</x:v>
      </x:c>
    </x:row>
    <x:row r="2074" ht="20" customHeight="1">
      <x:c r="A2074" s="6" t="str">
        <x:v>121301_5</x:v>
      </x:c>
      <x:c r="B2074" s="6" t="str">
        <x:v>121301</x:v>
      </x:c>
      <x:c r="C2074" s="6" t="n">
        <x:v>5</x:v>
      </x:c>
      <x:c r="D2074" s="6" t="str">
        <x:v>泽芝</x:v>
      </x:c>
      <x:c r="E2074" s="7" t="str">
        <x:v>施放2段攻击对指定敌方单体造成等同于丹恒•饮月90%攻击力的虚数属性伤害。</x:v>
      </x:c>
      <x:c r="F2074" s="6" t="n">
        <x:v>0.9</x:v>
      </x:c>
      <x:c r="G2074" s="6" t="n">
        <x:v>0</x:v>
      </x:c>
      <x:c r="H2074" s="6" t="n">
        <x:v>0</x:v>
      </x:c>
      <x:c r="I2074" s="6" t="n">
        <x:v>0</x:v>
      </x:c>
      <x:c r="J2074" s="6" t="str">
        <x:v>[0.9]</x:v>
      </x:c>
      <x:c r="K2074" s="7" t="str">
        <x:v>需确认条件及分段</x:v>
      </x:c>
      <x:c r="L2074" s="6" t="str">
        <x:v>https://raw.githubusercontent.com/Mar-7th/StarRailRes/dbe8cdfcfb0bf657b9fe1cf92d5537f118ccb487/index_new/cn/character_skills.json</x:v>
      </x:c>
    </x:row>
    <x:row r="2075" ht="20" customHeight="1">
      <x:c r="A2075" s="6" t="str">
        <x:v>121301_6</x:v>
      </x:c>
      <x:c r="B2075" s="6" t="str">
        <x:v>121301</x:v>
      </x:c>
      <x:c r="C2075" s="6" t="n">
        <x:v>6</x:v>
      </x:c>
      <x:c r="D2075" s="6" t="str">
        <x:v>泽芝</x:v>
      </x:c>
      <x:c r="E2075" s="7" t="str">
        <x:v>施放2段攻击对指定敌方单体造成等同于丹恒•饮月100%攻击力的虚数属性伤害。</x:v>
      </x:c>
      <x:c r="F2075" s="6" t="n">
        <x:v>1</x:v>
      </x:c>
      <x:c r="G2075" s="6" t="n">
        <x:v>0</x:v>
      </x:c>
      <x:c r="H2075" s="6" t="n">
        <x:v>0</x:v>
      </x:c>
      <x:c r="I2075" s="6" t="n">
        <x:v>0</x:v>
      </x:c>
      <x:c r="J2075" s="6" t="str">
        <x:v>[1]</x:v>
      </x:c>
      <x:c r="K2075" s="7" t="str">
        <x:v>需确认条件及分段</x:v>
      </x:c>
      <x:c r="L2075" s="6" t="str">
        <x:v>https://raw.githubusercontent.com/Mar-7th/StarRailRes/dbe8cdfcfb0bf657b9fe1cf92d5537f118ccb487/index_new/cn/character_skills.json</x:v>
      </x:c>
    </x:row>
    <x:row r="2076" ht="20" customHeight="1">
      <x:c r="A2076" s="6" t="str">
        <x:v>121301_7</x:v>
      </x:c>
      <x:c r="B2076" s="6" t="str">
        <x:v>121301</x:v>
      </x:c>
      <x:c r="C2076" s="6" t="n">
        <x:v>7</x:v>
      </x:c>
      <x:c r="D2076" s="6" t="str">
        <x:v>泽芝</x:v>
      </x:c>
      <x:c r="E2076" s="7" t="str">
        <x:v>施放2段攻击对指定敌方单体造成等同于丹恒•饮月110%攻击力的虚数属性伤害。</x:v>
      </x:c>
      <x:c r="F2076" s="6" t="n">
        <x:v>1.1</x:v>
      </x:c>
      <x:c r="G2076" s="6" t="n">
        <x:v>0</x:v>
      </x:c>
      <x:c r="H2076" s="6" t="n">
        <x:v>0</x:v>
      </x:c>
      <x:c r="I2076" s="6" t="n">
        <x:v>0</x:v>
      </x:c>
      <x:c r="J2076" s="6" t="str">
        <x:v>[1.1]</x:v>
      </x:c>
      <x:c r="K2076" s="7" t="str">
        <x:v>需确认条件及分段</x:v>
      </x:c>
      <x:c r="L2076" s="6" t="str">
        <x:v>https://raw.githubusercontent.com/Mar-7th/StarRailRes/dbe8cdfcfb0bf657b9fe1cf92d5537f118ccb487/index_new/cn/character_skills.json</x:v>
      </x:c>
    </x:row>
    <x:row r="2077" ht="20" customHeight="1">
      <x:c r="A2077" s="6" t="str">
        <x:v>121301_8</x:v>
      </x:c>
      <x:c r="B2077" s="6" t="str">
        <x:v>121301</x:v>
      </x:c>
      <x:c r="C2077" s="6" t="n">
        <x:v>8</x:v>
      </x:c>
      <x:c r="D2077" s="6" t="str">
        <x:v>泽芝</x:v>
      </x:c>
      <x:c r="E2077" s="7" t="str">
        <x:v>施放2段攻击对指定敌方单体造成等同于丹恒•饮月120%攻击力的虚数属性伤害。</x:v>
      </x:c>
      <x:c r="F2077" s="6" t="n">
        <x:v>1.2</x:v>
      </x:c>
      <x:c r="G2077" s="6" t="n">
        <x:v>0</x:v>
      </x:c>
      <x:c r="H2077" s="6" t="n">
        <x:v>0</x:v>
      </x:c>
      <x:c r="I2077" s="6" t="n">
        <x:v>0</x:v>
      </x:c>
      <x:c r="J2077" s="6" t="str">
        <x:v>[1.2]</x:v>
      </x:c>
      <x:c r="K2077" s="7" t="str">
        <x:v>需确认条件及分段</x:v>
      </x:c>
      <x:c r="L2077" s="6" t="str">
        <x:v>https://raw.githubusercontent.com/Mar-7th/StarRailRes/dbe8cdfcfb0bf657b9fe1cf92d5537f118ccb487/index_new/cn/character_skills.json</x:v>
      </x:c>
    </x:row>
    <x:row r="2078" ht="20" customHeight="1">
      <x:c r="A2078" s="6" t="str">
        <x:v>121301_9</x:v>
      </x:c>
      <x:c r="B2078" s="6" t="str">
        <x:v>121301</x:v>
      </x:c>
      <x:c r="C2078" s="6" t="n">
        <x:v>9</x:v>
      </x:c>
      <x:c r="D2078" s="6" t="str">
        <x:v>泽芝</x:v>
      </x:c>
      <x:c r="E2078" s="7" t="str">
        <x:v>施放2段攻击对指定敌方单体造成等同于丹恒•饮月130%攻击力的虚数属性伤害。</x:v>
      </x:c>
      <x:c r="F2078" s="6" t="n">
        <x:v>1.3</x:v>
      </x:c>
      <x:c r="G2078" s="6" t="n">
        <x:v>0</x:v>
      </x:c>
      <x:c r="H2078" s="6" t="n">
        <x:v>0</x:v>
      </x:c>
      <x:c r="I2078" s="6" t="n">
        <x:v>0</x:v>
      </x:c>
      <x:c r="J2078" s="6" t="str">
        <x:v>[1.3]</x:v>
      </x:c>
      <x:c r="K2078" s="7" t="str">
        <x:v>需确认条件及分段</x:v>
      </x:c>
      <x:c r="L2078" s="6" t="str">
        <x:v>https://raw.githubusercontent.com/Mar-7th/StarRailRes/dbe8cdfcfb0bf657b9fe1cf92d5537f118ccb487/index_new/cn/character_skills.json</x:v>
      </x:c>
    </x:row>
    <x:row r="2079" ht="20" customHeight="1">
      <x:c r="A2079" s="6" t="str">
        <x:v>121301_10</x:v>
      </x:c>
      <x:c r="B2079" s="6" t="str">
        <x:v>121301</x:v>
      </x:c>
      <x:c r="C2079" s="6" t="n">
        <x:v>10</x:v>
      </x:c>
      <x:c r="D2079" s="6" t="str">
        <x:v>泽芝</x:v>
      </x:c>
      <x:c r="E2079" s="7" t="str">
        <x:v>施放2段攻击对指定敌方单体造成等同于丹恒•饮月140%攻击力的虚数属性伤害。</x:v>
      </x:c>
      <x:c r="F2079" s="6" t="n">
        <x:v>1.4</x:v>
      </x:c>
      <x:c r="G2079" s="6" t="n">
        <x:v>0</x:v>
      </x:c>
      <x:c r="H2079" s="6" t="n">
        <x:v>0</x:v>
      </x:c>
      <x:c r="I2079" s="6" t="n">
        <x:v>0</x:v>
      </x:c>
      <x:c r="J2079" s="6" t="str">
        <x:v>[1.4]</x:v>
      </x:c>
      <x:c r="K2079" s="7" t="str">
        <x:v>需确认条件及分段</x:v>
      </x:c>
      <x:c r="L2079" s="6" t="str">
        <x:v>https://raw.githubusercontent.com/Mar-7th/StarRailRes/dbe8cdfcfb0bf657b9fe1cf92d5537f118ccb487/index_new/cn/character_skills.json</x:v>
      </x:c>
    </x:row>
    <x:row r="2080" ht="68" customHeight="1">
      <x:c r="A2080" s="6" t="str">
        <x:v>121302_1</x:v>
      </x:c>
      <x:c r="B2080" s="6" t="str">
        <x:v>121302</x:v>
      </x:c>
      <x:c r="C2080" s="6" t="n">
        <x:v>1</x:v>
      </x:c>
      <x:c r="D2080" s="6" t="str">
        <x:v>龙力自在</x:v>
      </x:c>
      <x:c r="E2080"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施放【天矢阴】或【盘拏耀跃】时，从第4段攻击开始每段攻击前获得1层【叱咤】，使丹恒•饮月的暴击伤害提高6%，该效果最多叠加4层，持续至自身回合结束。</x:v>
      </x:c>
      <x:c r="F2080" s="6" t="n">
        <x:v>0</x:v>
      </x:c>
      <x:c r="G2080" s="6" t="n">
        <x:v>0</x:v>
      </x:c>
      <x:c r="H2080" s="6" t="n">
        <x:v>0</x:v>
      </x:c>
      <x:c r="I2080" s="6" t="n">
        <x:v>0</x:v>
      </x:c>
      <x:c r="J2080" s="6" t="str">
        <x:v>[0.06, 4]</x:v>
      </x:c>
      <x:c r="K2080" s="7" t="str">
        <x:v>无首段伤害倍率，请覆盖或设为辅助技能</x:v>
      </x:c>
      <x:c r="L2080" s="6" t="str">
        <x:v>https://raw.githubusercontent.com/Mar-7th/StarRailRes/dbe8cdfcfb0bf657b9fe1cf92d5537f118ccb487/index_new/cn/character_skills.json</x:v>
      </x:c>
    </x:row>
    <x:row r="2081" ht="68" customHeight="1">
      <x:c r="A2081" s="6" t="str">
        <x:v>121302_2</x:v>
      </x:c>
      <x:c r="B2081" s="6" t="str">
        <x:v>121302</x:v>
      </x:c>
      <x:c r="C2081" s="6" t="n">
        <x:v>2</x:v>
      </x:c>
      <x:c r="D2081" s="6" t="str">
        <x:v>龙力自在</x:v>
      </x:c>
      <x:c r="E2081"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施放【天矢阴】或【盘拏耀跃】时，从第4段攻击开始每段攻击前获得1层【叱咤】，使丹恒•饮月的暴击伤害提高6.6%，该效果最多叠加4层，持续至自身回合结束。</x:v>
      </x:c>
      <x:c r="F2081" s="6" t="n">
        <x:v>0</x:v>
      </x:c>
      <x:c r="G2081" s="6" t="n">
        <x:v>0</x:v>
      </x:c>
      <x:c r="H2081" s="6" t="n">
        <x:v>0</x:v>
      </x:c>
      <x:c r="I2081" s="6" t="n">
        <x:v>0</x:v>
      </x:c>
      <x:c r="J2081" s="6" t="str">
        <x:v>[0.066, 4]</x:v>
      </x:c>
      <x:c r="K2081" s="7" t="str">
        <x:v>无首段伤害倍率，请覆盖或设为辅助技能</x:v>
      </x:c>
      <x:c r="L2081" s="6" t="str">
        <x:v>https://raw.githubusercontent.com/Mar-7th/StarRailRes/dbe8cdfcfb0bf657b9fe1cf92d5537f118ccb487/index_new/cn/character_skills.json</x:v>
      </x:c>
    </x:row>
    <x:row r="2082" ht="68" customHeight="1">
      <x:c r="A2082" s="6" t="str">
        <x:v>121302_3</x:v>
      </x:c>
      <x:c r="B2082" s="6" t="str">
        <x:v>121302</x:v>
      </x:c>
      <x:c r="C2082" s="6" t="n">
        <x:v>3</x:v>
      </x:c>
      <x:c r="D2082" s="6" t="str">
        <x:v>龙力自在</x:v>
      </x:c>
      <x:c r="E2082"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施放【天矢阴】或【盘拏耀跃】时，从第4段攻击开始每段攻击前获得1层【叱咤】，使丹恒•饮月的暴击伤害提高7.2%，该效果最多叠加4层，持续至自身回合结束。</x:v>
      </x:c>
      <x:c r="F2082" s="6" t="n">
        <x:v>0</x:v>
      </x:c>
      <x:c r="G2082" s="6" t="n">
        <x:v>0</x:v>
      </x:c>
      <x:c r="H2082" s="6" t="n">
        <x:v>0</x:v>
      </x:c>
      <x:c r="I2082" s="6" t="n">
        <x:v>0</x:v>
      </x:c>
      <x:c r="J2082" s="6" t="str">
        <x:v>[0.072, 4]</x:v>
      </x:c>
      <x:c r="K2082" s="7" t="str">
        <x:v>无首段伤害倍率，请覆盖或设为辅助技能</x:v>
      </x:c>
      <x:c r="L2082" s="6" t="str">
        <x:v>https://raw.githubusercontent.com/Mar-7th/StarRailRes/dbe8cdfcfb0bf657b9fe1cf92d5537f118ccb487/index_new/cn/character_skills.json</x:v>
      </x:c>
    </x:row>
    <x:row r="2083" ht="68" customHeight="1">
      <x:c r="A2083" s="6" t="str">
        <x:v>121302_4</x:v>
      </x:c>
      <x:c r="B2083" s="6" t="str">
        <x:v>121302</x:v>
      </x:c>
      <x:c r="C2083" s="6" t="n">
        <x:v>4</x:v>
      </x:c>
      <x:c r="D2083" s="6" t="str">
        <x:v>龙力自在</x:v>
      </x:c>
      <x:c r="E2083"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施放【天矢阴】或【盘拏耀跃】时，从第4段攻击开始每段攻击前获得1层【叱咤】，使丹恒•饮月的暴击伤害提高7.8%，该效果最多叠加4层，持续至自身回合结束。</x:v>
      </x:c>
      <x:c r="F2083" s="6" t="n">
        <x:v>0</x:v>
      </x:c>
      <x:c r="G2083" s="6" t="n">
        <x:v>0</x:v>
      </x:c>
      <x:c r="H2083" s="6" t="n">
        <x:v>0</x:v>
      </x:c>
      <x:c r="I2083" s="6" t="n">
        <x:v>0</x:v>
      </x:c>
      <x:c r="J2083" s="6" t="str">
        <x:v>[0.078, 4]</x:v>
      </x:c>
      <x:c r="K2083" s="7" t="str">
        <x:v>无首段伤害倍率，请覆盖或设为辅助技能</x:v>
      </x:c>
      <x:c r="L2083" s="6" t="str">
        <x:v>https://raw.githubusercontent.com/Mar-7th/StarRailRes/dbe8cdfcfb0bf657b9fe1cf92d5537f118ccb487/index_new/cn/character_skills.json</x:v>
      </x:c>
    </x:row>
    <x:row r="2084" ht="68" customHeight="1">
      <x:c r="A2084" s="6" t="str">
        <x:v>121302_5</x:v>
      </x:c>
      <x:c r="B2084" s="6" t="str">
        <x:v>121302</x:v>
      </x:c>
      <x:c r="C2084" s="6" t="n">
        <x:v>5</x:v>
      </x:c>
      <x:c r="D2084" s="6" t="str">
        <x:v>龙力自在</x:v>
      </x:c>
      <x:c r="E2084"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施放【天矢阴】或【盘拏耀跃】时，从第4段攻击开始每段攻击前获得1层【叱咤】，使丹恒•饮月的暴击伤害提高8.4%，该效果最多叠加4层，持续至自身回合结束。</x:v>
      </x:c>
      <x:c r="F2084" s="6" t="n">
        <x:v>0</x:v>
      </x:c>
      <x:c r="G2084" s="6" t="n">
        <x:v>0</x:v>
      </x:c>
      <x:c r="H2084" s="6" t="n">
        <x:v>0</x:v>
      </x:c>
      <x:c r="I2084" s="6" t="n">
        <x:v>0</x:v>
      </x:c>
      <x:c r="J2084" s="6" t="str">
        <x:v>[0.084, 4]</x:v>
      </x:c>
      <x:c r="K2084" s="7" t="str">
        <x:v>无首段伤害倍率，请覆盖或设为辅助技能</x:v>
      </x:c>
      <x:c r="L2084" s="6" t="str">
        <x:v>https://raw.githubusercontent.com/Mar-7th/StarRailRes/dbe8cdfcfb0bf657b9fe1cf92d5537f118ccb487/index_new/cn/character_skills.json</x:v>
      </x:c>
    </x:row>
    <x:row r="2085" ht="68" customHeight="1">
      <x:c r="A2085" s="6" t="str">
        <x:v>121302_6</x:v>
      </x:c>
      <x:c r="B2085" s="6" t="str">
        <x:v>121302</x:v>
      </x:c>
      <x:c r="C2085" s="6" t="n">
        <x:v>6</x:v>
      </x:c>
      <x:c r="D2085" s="6" t="str">
        <x:v>龙力自在</x:v>
      </x:c>
      <x:c r="E2085"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施放【天矢阴】或【盘拏耀跃】时，从第4段攻击开始每段攻击前获得1层【叱咤】，使丹恒•饮月的暴击伤害提高9%，该效果最多叠加4层，持续至自身回合结束。</x:v>
      </x:c>
      <x:c r="F2085" s="6" t="n">
        <x:v>0</x:v>
      </x:c>
      <x:c r="G2085" s="6" t="n">
        <x:v>0</x:v>
      </x:c>
      <x:c r="H2085" s="6" t="n">
        <x:v>0</x:v>
      </x:c>
      <x:c r="I2085" s="6" t="n">
        <x:v>0</x:v>
      </x:c>
      <x:c r="J2085" s="6" t="str">
        <x:v>[0.09, 4]</x:v>
      </x:c>
      <x:c r="K2085" s="7" t="str">
        <x:v>无首段伤害倍率，请覆盖或设为辅助技能</x:v>
      </x:c>
      <x:c r="L2085" s="6" t="str">
        <x:v>https://raw.githubusercontent.com/Mar-7th/StarRailRes/dbe8cdfcfb0bf657b9fe1cf92d5537f118ccb487/index_new/cn/character_skills.json</x:v>
      </x:c>
    </x:row>
    <x:row r="2086" ht="68" customHeight="1">
      <x:c r="A2086" s="6" t="str">
        <x:v>121302_7</x:v>
      </x:c>
      <x:c r="B2086" s="6" t="str">
        <x:v>121302</x:v>
      </x:c>
      <x:c r="C2086" s="6" t="n">
        <x:v>7</x:v>
      </x:c>
      <x:c r="D2086" s="6" t="str">
        <x:v>龙力自在</x:v>
      </x:c>
      <x:c r="E2086"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施放【天矢阴】或【盘拏耀跃】时，从第4段攻击开始每段攻击前获得1层【叱咤】，使丹恒•饮月的暴击伤害提高9.75%，该效果最多叠加4层，持续至自身回合结束。</x:v>
      </x:c>
      <x:c r="F2086" s="6" t="n">
        <x:v>0</x:v>
      </x:c>
      <x:c r="G2086" s="6" t="n">
        <x:v>0</x:v>
      </x:c>
      <x:c r="H2086" s="6" t="n">
        <x:v>0</x:v>
      </x:c>
      <x:c r="I2086" s="6" t="n">
        <x:v>0</x:v>
      </x:c>
      <x:c r="J2086" s="6" t="str">
        <x:v>[0.0975, 4]</x:v>
      </x:c>
      <x:c r="K2086" s="7" t="str">
        <x:v>无首段伤害倍率，请覆盖或设为辅助技能</x:v>
      </x:c>
      <x:c r="L2086" s="6" t="str">
        <x:v>https://raw.githubusercontent.com/Mar-7th/StarRailRes/dbe8cdfcfb0bf657b9fe1cf92d5537f118ccb487/index_new/cn/character_skills.json</x:v>
      </x:c>
    </x:row>
    <x:row r="2087" ht="68" customHeight="1">
      <x:c r="A2087" s="6" t="str">
        <x:v>121302_8</x:v>
      </x:c>
      <x:c r="B2087" s="6" t="str">
        <x:v>121302</x:v>
      </x:c>
      <x:c r="C2087" s="6" t="n">
        <x:v>8</x:v>
      </x:c>
      <x:c r="D2087" s="6" t="str">
        <x:v>龙力自在</x:v>
      </x:c>
      <x:c r="E2087"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施放【天矢阴】或【盘拏耀跃】时，从第4段攻击开始每段攻击前获得1层【叱咤】，使丹恒•饮月的暴击伤害提高10.5%，该效果最多叠加4层，持续至自身回合结束。</x:v>
      </x:c>
      <x:c r="F2087" s="6" t="n">
        <x:v>0</x:v>
      </x:c>
      <x:c r="G2087" s="6" t="n">
        <x:v>0</x:v>
      </x:c>
      <x:c r="H2087" s="6" t="n">
        <x:v>0</x:v>
      </x:c>
      <x:c r="I2087" s="6" t="n">
        <x:v>0</x:v>
      </x:c>
      <x:c r="J2087" s="6" t="str">
        <x:v>[0.105, 4]</x:v>
      </x:c>
      <x:c r="K2087" s="7" t="str">
        <x:v>无首段伤害倍率，请覆盖或设为辅助技能</x:v>
      </x:c>
      <x:c r="L2087" s="6" t="str">
        <x:v>https://raw.githubusercontent.com/Mar-7th/StarRailRes/dbe8cdfcfb0bf657b9fe1cf92d5537f118ccb487/index_new/cn/character_skills.json</x:v>
      </x:c>
    </x:row>
    <x:row r="2088" ht="68" customHeight="1">
      <x:c r="A2088" s="6" t="str">
        <x:v>121302_9</x:v>
      </x:c>
      <x:c r="B2088" s="6" t="str">
        <x:v>121302</x:v>
      </x:c>
      <x:c r="C2088" s="6" t="n">
        <x:v>9</x:v>
      </x:c>
      <x:c r="D2088" s="6" t="str">
        <x:v>龙力自在</x:v>
      </x:c>
      <x:c r="E2088"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施放【天矢阴】或【盘拏耀跃】时，从第4段攻击开始每段攻击前获得1层【叱咤】，使丹恒•饮月的暴击伤害提高11.25%，该效果最多叠加4层，持续至自身回合结束。</x:v>
      </x:c>
      <x:c r="F2088" s="6" t="n">
        <x:v>0</x:v>
      </x:c>
      <x:c r="G2088" s="6" t="n">
        <x:v>0</x:v>
      </x:c>
      <x:c r="H2088" s="6" t="n">
        <x:v>0</x:v>
      </x:c>
      <x:c r="I2088" s="6" t="n">
        <x:v>0</x:v>
      </x:c>
      <x:c r="J2088" s="6" t="str">
        <x:v>[0.1125, 4]</x:v>
      </x:c>
      <x:c r="K2088" s="7" t="str">
        <x:v>无首段伤害倍率，请覆盖或设为辅助技能</x:v>
      </x:c>
      <x:c r="L2088" s="6" t="str">
        <x:v>https://raw.githubusercontent.com/Mar-7th/StarRailRes/dbe8cdfcfb0bf657b9fe1cf92d5537f118ccb487/index_new/cn/character_skills.json</x:v>
      </x:c>
    </x:row>
    <x:row r="2089" ht="68" customHeight="1">
      <x:c r="A2089" s="6" t="str">
        <x:v>121302_10</x:v>
      </x:c>
      <x:c r="B2089" s="6" t="str">
        <x:v>121302</x:v>
      </x:c>
      <x:c r="C2089" s="6" t="n">
        <x:v>10</x:v>
      </x:c>
      <x:c r="D2089" s="6" t="str">
        <x:v>龙力自在</x:v>
      </x:c>
      <x:c r="E2089"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施放【天矢阴】或【盘拏耀跃】时，从第4段攻击开始每段攻击前获得1层【叱咤】，使丹恒•饮月的暴击伤害提高12%，该效果最多叠加4层，持续至自身回合结束。</x:v>
      </x:c>
      <x:c r="F2089" s="6" t="n">
        <x:v>0</x:v>
      </x:c>
      <x:c r="G2089" s="6" t="n">
        <x:v>0</x:v>
      </x:c>
      <x:c r="H2089" s="6" t="n">
        <x:v>0</x:v>
      </x:c>
      <x:c r="I2089" s="6" t="n">
        <x:v>0</x:v>
      </x:c>
      <x:c r="J2089" s="6" t="str">
        <x:v>[0.12, 4]</x:v>
      </x:c>
      <x:c r="K2089" s="7" t="str">
        <x:v>无首段伤害倍率，请覆盖或设为辅助技能</x:v>
      </x:c>
      <x:c r="L2089" s="6" t="str">
        <x:v>https://raw.githubusercontent.com/Mar-7th/StarRailRes/dbe8cdfcfb0bf657b9fe1cf92d5537f118ccb487/index_new/cn/character_skills.json</x:v>
      </x:c>
    </x:row>
    <x:row r="2090" ht="68" customHeight="1">
      <x:c r="A2090" s="6" t="str">
        <x:v>121302_11</x:v>
      </x:c>
      <x:c r="B2090" s="6" t="str">
        <x:v>121302</x:v>
      </x:c>
      <x:c r="C2090" s="6" t="n">
        <x:v>11</x:v>
      </x:c>
      <x:c r="D2090" s="6" t="str">
        <x:v>龙力自在</x:v>
      </x:c>
      <x:c r="E2090"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施放【天矢阴】或【盘拏耀跃】时，从第4段攻击开始每段攻击前获得1层【叱咤】，使丹恒•饮月的暴击伤害提高12.6%，该效果最多叠加4层，持续至自身回合结束。</x:v>
      </x:c>
      <x:c r="F2090" s="6" t="n">
        <x:v>0</x:v>
      </x:c>
      <x:c r="G2090" s="6" t="n">
        <x:v>0</x:v>
      </x:c>
      <x:c r="H2090" s="6" t="n">
        <x:v>0</x:v>
      </x:c>
      <x:c r="I2090" s="6" t="n">
        <x:v>0</x:v>
      </x:c>
      <x:c r="J2090" s="6" t="str">
        <x:v>[0.126, 4]</x:v>
      </x:c>
      <x:c r="K2090" s="7" t="str">
        <x:v>无首段伤害倍率，请覆盖或设为辅助技能</x:v>
      </x:c>
      <x:c r="L2090" s="6" t="str">
        <x:v>https://raw.githubusercontent.com/Mar-7th/StarRailRes/dbe8cdfcfb0bf657b9fe1cf92d5537f118ccb487/index_new/cn/character_skills.json</x:v>
      </x:c>
    </x:row>
    <x:row r="2091" ht="68" customHeight="1">
      <x:c r="A2091" s="6" t="str">
        <x:v>121302_12</x:v>
      </x:c>
      <x:c r="B2091" s="6" t="str">
        <x:v>121302</x:v>
      </x:c>
      <x:c r="C2091" s="6" t="n">
        <x:v>12</x:v>
      </x:c>
      <x:c r="D2091" s="6" t="str">
        <x:v>龙力自在</x:v>
      </x:c>
      <x:c r="E2091"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施放【天矢阴】或【盘拏耀跃】时，从第4段攻击开始每段攻击前获得1层【叱咤】，使丹恒•饮月的暴击伤害提高13.2%，该效果最多叠加4层，持续至自身回合结束。</x:v>
      </x:c>
      <x:c r="F2091" s="6" t="n">
        <x:v>0</x:v>
      </x:c>
      <x:c r="G2091" s="6" t="n">
        <x:v>0</x:v>
      </x:c>
      <x:c r="H2091" s="6" t="n">
        <x:v>0</x:v>
      </x:c>
      <x:c r="I2091" s="6" t="n">
        <x:v>0</x:v>
      </x:c>
      <x:c r="J2091" s="6" t="str">
        <x:v>[0.132, 4]</x:v>
      </x:c>
      <x:c r="K2091" s="7" t="str">
        <x:v>无首段伤害倍率，请覆盖或设为辅助技能</x:v>
      </x:c>
      <x:c r="L2091" s="6" t="str">
        <x:v>https://raw.githubusercontent.com/Mar-7th/StarRailRes/dbe8cdfcfb0bf657b9fe1cf92d5537f118ccb487/index_new/cn/character_skills.json</x:v>
      </x:c>
    </x:row>
    <x:row r="2092" ht="68" customHeight="1">
      <x:c r="A2092" s="6" t="str">
        <x:v>121302_13</x:v>
      </x:c>
      <x:c r="B2092" s="6" t="str">
        <x:v>121302</x:v>
      </x:c>
      <x:c r="C2092" s="6" t="n">
        <x:v>13</x:v>
      </x:c>
      <x:c r="D2092" s="6" t="str">
        <x:v>龙力自在</x:v>
      </x:c>
      <x:c r="E2092"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施放【天矢阴】或【盘拏耀跃】时，从第4段攻击开始每段攻击前获得1层【叱咤】，使丹恒•饮月的暴击伤害提高13.8%，该效果最多叠加4层，持续至自身回合结束。</x:v>
      </x:c>
      <x:c r="F2092" s="6" t="n">
        <x:v>0</x:v>
      </x:c>
      <x:c r="G2092" s="6" t="n">
        <x:v>0</x:v>
      </x:c>
      <x:c r="H2092" s="6" t="n">
        <x:v>0</x:v>
      </x:c>
      <x:c r="I2092" s="6" t="n">
        <x:v>0</x:v>
      </x:c>
      <x:c r="J2092" s="6" t="str">
        <x:v>[0.138, 4]</x:v>
      </x:c>
      <x:c r="K2092" s="7" t="str">
        <x:v>无首段伤害倍率，请覆盖或设为辅助技能</x:v>
      </x:c>
      <x:c r="L2092" s="6" t="str">
        <x:v>https://raw.githubusercontent.com/Mar-7th/StarRailRes/dbe8cdfcfb0bf657b9fe1cf92d5537f118ccb487/index_new/cn/character_skills.json</x:v>
      </x:c>
    </x:row>
    <x:row r="2093" ht="68" customHeight="1">
      <x:c r="A2093" s="6" t="str">
        <x:v>121302_14</x:v>
      </x:c>
      <x:c r="B2093" s="6" t="str">
        <x:v>121302</x:v>
      </x:c>
      <x:c r="C2093" s="6" t="n">
        <x:v>14</x:v>
      </x:c>
      <x:c r="D2093" s="6" t="str">
        <x:v>龙力自在</x:v>
      </x:c>
      <x:c r="E2093"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施放【天矢阴】或【盘拏耀跃】时，从第4段攻击开始每段攻击前获得1层【叱咤】，使丹恒•饮月的暴击伤害提高14.4%，该效果最多叠加4层，持续至自身回合结束。</x:v>
      </x:c>
      <x:c r="F2093" s="6" t="n">
        <x:v>0</x:v>
      </x:c>
      <x:c r="G2093" s="6" t="n">
        <x:v>0</x:v>
      </x:c>
      <x:c r="H2093" s="6" t="n">
        <x:v>0</x:v>
      </x:c>
      <x:c r="I2093" s="6" t="n">
        <x:v>0</x:v>
      </x:c>
      <x:c r="J2093" s="6" t="str">
        <x:v>[0.144, 4]</x:v>
      </x:c>
      <x:c r="K2093" s="7" t="str">
        <x:v>无首段伤害倍率，请覆盖或设为辅助技能</x:v>
      </x:c>
      <x:c r="L2093" s="6" t="str">
        <x:v>https://raw.githubusercontent.com/Mar-7th/StarRailRes/dbe8cdfcfb0bf657b9fe1cf92d5537f118ccb487/index_new/cn/character_skills.json</x:v>
      </x:c>
    </x:row>
    <x:row r="2094" ht="68" customHeight="1">
      <x:c r="A2094" s="6" t="str">
        <x:v>121302_15</x:v>
      </x:c>
      <x:c r="B2094" s="6" t="str">
        <x:v>121302</x:v>
      </x:c>
      <x:c r="C2094" s="6" t="n">
        <x:v>15</x:v>
      </x:c>
      <x:c r="D2094" s="6" t="str">
        <x:v>龙力自在</x:v>
      </x:c>
      <x:c r="E2094" s="7" t="str">
        <x:v>使普攻的效果得到强化，最多可连续强化3次，施放本技能不消耗战技点且不视为使用战技。
强化1次，【泽芝】变为【瞬华】。
强化2次，【泽芝】变为【天矢阴】。
强化3次，【泽芝】变为【盘拏耀跃】。
施放【天矢阴】或【盘拏耀跃】时，从第4段攻击开始每段攻击前获得1层【叱咤】，使丹恒•饮月的暴击伤害提高15%，该效果最多叠加4层，持续至自身回合结束。</x:v>
      </x:c>
      <x:c r="F2094" s="6" t="n">
        <x:v>0</x:v>
      </x:c>
      <x:c r="G2094" s="6" t="n">
        <x:v>0</x:v>
      </x:c>
      <x:c r="H2094" s="6" t="n">
        <x:v>0</x:v>
      </x:c>
      <x:c r="I2094" s="6" t="n">
        <x:v>0</x:v>
      </x:c>
      <x:c r="J2094" s="6" t="str">
        <x:v>[0.15, 4]</x:v>
      </x:c>
      <x:c r="K2094" s="7" t="str">
        <x:v>无首段伤害倍率，请覆盖或设为辅助技能</x:v>
      </x:c>
      <x:c r="L2094" s="6" t="str">
        <x:v>https://raw.githubusercontent.com/Mar-7th/StarRailRes/dbe8cdfcfb0bf657b9fe1cf92d5537f118ccb487/index_new/cn/character_skills.json</x:v>
      </x:c>
    </x:row>
    <x:row r="2095" ht="53" customHeight="1">
      <x:c r="A2095" s="6" t="str">
        <x:v>121303_1</x:v>
      </x:c>
      <x:c r="B2095" s="6" t="str">
        <x:v>121303</x:v>
      </x:c>
      <x:c r="C2095" s="6" t="n">
        <x:v>1</x:v>
      </x:c>
      <x:c r="D2095" s="6" t="str">
        <x:v>苍龙傲睨，劫水濯世</x:v>
      </x:c>
      <x:c r="E2095" s="7" t="str">
        <x:v>施放3段攻击对指定敌方单体造成等同于丹恒•饮月180%攻击力的虚数属性伤害，同时对其相邻目标造成等同于丹恒•饮月84%攻击力的虚数属性伤害。并使自身获得2个【逆鳞】。
【逆鳞】最多持有3个，可用来抵扣丹恒•饮月的战技点消耗。消耗【逆鳞】视为消耗战技点。</x:v>
      </x:c>
      <x:c r="F2095" s="6" t="n">
        <x:v>2.64</x:v>
      </x:c>
      <x:c r="G2095" s="6" t="n">
        <x:v>0</x:v>
      </x:c>
      <x:c r="H2095" s="6" t="n">
        <x:v>0</x:v>
      </x:c>
      <x:c r="I2095" s="6" t="n">
        <x:v>0</x:v>
      </x:c>
      <x:c r="J2095" s="6" t="str">
        <x:v>[1.8, 0.84, 2, 3]</x:v>
      </x:c>
      <x:c r="K2095" s="7" t="str">
        <x:v>需确认条件及分段</x:v>
      </x:c>
      <x:c r="L2095" s="6" t="str">
        <x:v>https://raw.githubusercontent.com/Mar-7th/StarRailRes/dbe8cdfcfb0bf657b9fe1cf92d5537f118ccb487/index_new/cn/character_skills.json</x:v>
      </x:c>
    </x:row>
    <x:row r="2096" ht="53" customHeight="1">
      <x:c r="A2096" s="6" t="str">
        <x:v>121303_2</x:v>
      </x:c>
      <x:c r="B2096" s="6" t="str">
        <x:v>121303</x:v>
      </x:c>
      <x:c r="C2096" s="6" t="n">
        <x:v>2</x:v>
      </x:c>
      <x:c r="D2096" s="6" t="str">
        <x:v>苍龙傲睨，劫水濯世</x:v>
      </x:c>
      <x:c r="E2096" s="7" t="str">
        <x:v>施放3段攻击对指定敌方单体造成等同于丹恒•饮月192%攻击力的虚数属性伤害，同时对其相邻目标造成等同于丹恒•饮月89.6%攻击力的虚数属性伤害。并使自身获得2个【逆鳞】。
【逆鳞】最多持有3个，可用来抵扣丹恒•饮月的战技点消耗。消耗【逆鳞】视为消耗战技点。</x:v>
      </x:c>
      <x:c r="F2096" s="6" t="n">
        <x:v>2.816</x:v>
      </x:c>
      <x:c r="G2096" s="6" t="n">
        <x:v>0</x:v>
      </x:c>
      <x:c r="H2096" s="6" t="n">
        <x:v>0</x:v>
      </x:c>
      <x:c r="I2096" s="6" t="n">
        <x:v>0</x:v>
      </x:c>
      <x:c r="J2096" s="6" t="str">
        <x:v>[1.92, 0.896, 2, 3]</x:v>
      </x:c>
      <x:c r="K2096" s="7" t="str">
        <x:v>需确认条件及分段</x:v>
      </x:c>
      <x:c r="L2096" s="6" t="str">
        <x:v>https://raw.githubusercontent.com/Mar-7th/StarRailRes/dbe8cdfcfb0bf657b9fe1cf92d5537f118ccb487/index_new/cn/character_skills.json</x:v>
      </x:c>
    </x:row>
    <x:row r="2097" ht="53" customHeight="1">
      <x:c r="A2097" s="6" t="str">
        <x:v>121303_3</x:v>
      </x:c>
      <x:c r="B2097" s="6" t="str">
        <x:v>121303</x:v>
      </x:c>
      <x:c r="C2097" s="6" t="n">
        <x:v>3</x:v>
      </x:c>
      <x:c r="D2097" s="6" t="str">
        <x:v>苍龙傲睨，劫水濯世</x:v>
      </x:c>
      <x:c r="E2097" s="7" t="str">
        <x:v>施放3段攻击对指定敌方单体造成等同于丹恒•饮月204%攻击力的虚数属性伤害，同时对其相邻目标造成等同于丹恒•饮月95.2%攻击力的虚数属性伤害。并使自身获得2个【逆鳞】。
【逆鳞】最多持有3个，可用来抵扣丹恒•饮月的战技点消耗。消耗【逆鳞】视为消耗战技点。</x:v>
      </x:c>
      <x:c r="F2097" s="6" t="n">
        <x:v>2.992</x:v>
      </x:c>
      <x:c r="G2097" s="6" t="n">
        <x:v>0</x:v>
      </x:c>
      <x:c r="H2097" s="6" t="n">
        <x:v>0</x:v>
      </x:c>
      <x:c r="I2097" s="6" t="n">
        <x:v>0</x:v>
      </x:c>
      <x:c r="J2097" s="6" t="str">
        <x:v>[2.04, 0.952, 2, 3]</x:v>
      </x:c>
      <x:c r="K2097" s="7" t="str">
        <x:v>需确认条件及分段</x:v>
      </x:c>
      <x:c r="L2097" s="6" t="str">
        <x:v>https://raw.githubusercontent.com/Mar-7th/StarRailRes/dbe8cdfcfb0bf657b9fe1cf92d5537f118ccb487/index_new/cn/character_skills.json</x:v>
      </x:c>
    </x:row>
    <x:row r="2098" ht="53" customHeight="1">
      <x:c r="A2098" s="6" t="str">
        <x:v>121303_4</x:v>
      </x:c>
      <x:c r="B2098" s="6" t="str">
        <x:v>121303</x:v>
      </x:c>
      <x:c r="C2098" s="6" t="n">
        <x:v>4</x:v>
      </x:c>
      <x:c r="D2098" s="6" t="str">
        <x:v>苍龙傲睨，劫水濯世</x:v>
      </x:c>
      <x:c r="E2098" s="7" t="str">
        <x:v>施放3段攻击对指定敌方单体造成等同于丹恒•饮月216%攻击力的虚数属性伤害，同时对其相邻目标造成等同于丹恒•饮月100.8%攻击力的虚数属性伤害。并使自身获得2个【逆鳞】。
【逆鳞】最多持有3个，可用来抵扣丹恒•饮月的战技点消耗。消耗【逆鳞】视为消耗战技点。</x:v>
      </x:c>
      <x:c r="F2098" s="6" t="n">
        <x:v>3.168</x:v>
      </x:c>
      <x:c r="G2098" s="6" t="n">
        <x:v>0</x:v>
      </x:c>
      <x:c r="H2098" s="6" t="n">
        <x:v>0</x:v>
      </x:c>
      <x:c r="I2098" s="6" t="n">
        <x:v>0</x:v>
      </x:c>
      <x:c r="J2098" s="6" t="str">
        <x:v>[2.16, 1.008, 2, 3]</x:v>
      </x:c>
      <x:c r="K2098" s="7" t="str">
        <x:v>需确认条件及分段</x:v>
      </x:c>
      <x:c r="L2098" s="6" t="str">
        <x:v>https://raw.githubusercontent.com/Mar-7th/StarRailRes/dbe8cdfcfb0bf657b9fe1cf92d5537f118ccb487/index_new/cn/character_skills.json</x:v>
      </x:c>
    </x:row>
    <x:row r="2099" ht="53" customHeight="1">
      <x:c r="A2099" s="6" t="str">
        <x:v>121303_5</x:v>
      </x:c>
      <x:c r="B2099" s="6" t="str">
        <x:v>121303</x:v>
      </x:c>
      <x:c r="C2099" s="6" t="n">
        <x:v>5</x:v>
      </x:c>
      <x:c r="D2099" s="6" t="str">
        <x:v>苍龙傲睨，劫水濯世</x:v>
      </x:c>
      <x:c r="E2099" s="7" t="str">
        <x:v>施放3段攻击对指定敌方单体造成等同于丹恒•饮月228%攻击力的虚数属性伤害，同时对其相邻目标造成等同于丹恒•饮月106.4%攻击力的虚数属性伤害。并使自身获得2个【逆鳞】。
【逆鳞】最多持有3个，可用来抵扣丹恒•饮月的战技点消耗。消耗【逆鳞】视为消耗战技点。</x:v>
      </x:c>
      <x:c r="F2099" s="6" t="n">
        <x:v>3.344</x:v>
      </x:c>
      <x:c r="G2099" s="6" t="n">
        <x:v>0</x:v>
      </x:c>
      <x:c r="H2099" s="6" t="n">
        <x:v>0</x:v>
      </x:c>
      <x:c r="I2099" s="6" t="n">
        <x:v>0</x:v>
      </x:c>
      <x:c r="J2099" s="6" t="str">
        <x:v>[2.28, 1.064, 2, 3]</x:v>
      </x:c>
      <x:c r="K2099" s="7" t="str">
        <x:v>需确认条件及分段</x:v>
      </x:c>
      <x:c r="L2099" s="6" t="str">
        <x:v>https://raw.githubusercontent.com/Mar-7th/StarRailRes/dbe8cdfcfb0bf657b9fe1cf92d5537f118ccb487/index_new/cn/character_skills.json</x:v>
      </x:c>
    </x:row>
    <x:row r="2100" ht="53" customHeight="1">
      <x:c r="A2100" s="6" t="str">
        <x:v>121303_6</x:v>
      </x:c>
      <x:c r="B2100" s="6" t="str">
        <x:v>121303</x:v>
      </x:c>
      <x:c r="C2100" s="6" t="n">
        <x:v>6</x:v>
      </x:c>
      <x:c r="D2100" s="6" t="str">
        <x:v>苍龙傲睨，劫水濯世</x:v>
      </x:c>
      <x:c r="E2100" s="7" t="str">
        <x:v>施放3段攻击对指定敌方单体造成等同于丹恒•饮月240%攻击力的虚数属性伤害，同时对其相邻目标造成等同于丹恒•饮月112%攻击力的虚数属性伤害。并使自身获得2个【逆鳞】。
【逆鳞】最多持有3个，可用来抵扣丹恒•饮月的战技点消耗。消耗【逆鳞】视为消耗战技点。</x:v>
      </x:c>
      <x:c r="F2100" s="6" t="n">
        <x:v>3.52</x:v>
      </x:c>
      <x:c r="G2100" s="6" t="n">
        <x:v>0</x:v>
      </x:c>
      <x:c r="H2100" s="6" t="n">
        <x:v>0</x:v>
      </x:c>
      <x:c r="I2100" s="6" t="n">
        <x:v>0</x:v>
      </x:c>
      <x:c r="J2100" s="6" t="str">
        <x:v>[2.4, 1.12, 2, 3]</x:v>
      </x:c>
      <x:c r="K2100" s="7" t="str">
        <x:v>需确认条件及分段</x:v>
      </x:c>
      <x:c r="L2100" s="6" t="str">
        <x:v>https://raw.githubusercontent.com/Mar-7th/StarRailRes/dbe8cdfcfb0bf657b9fe1cf92d5537f118ccb487/index_new/cn/character_skills.json</x:v>
      </x:c>
    </x:row>
    <x:row r="2101" ht="53" customHeight="1">
      <x:c r="A2101" s="6" t="str">
        <x:v>121303_7</x:v>
      </x:c>
      <x:c r="B2101" s="6" t="str">
        <x:v>121303</x:v>
      </x:c>
      <x:c r="C2101" s="6" t="n">
        <x:v>7</x:v>
      </x:c>
      <x:c r="D2101" s="6" t="str">
        <x:v>苍龙傲睨，劫水濯世</x:v>
      </x:c>
      <x:c r="E2101" s="7" t="str">
        <x:v>施放3段攻击对指定敌方单体造成等同于丹恒•饮月255%攻击力的虚数属性伤害，同时对其相邻目标造成等同于丹恒•饮月119%攻击力的虚数属性伤害。并使自身获得2个【逆鳞】。
【逆鳞】最多持有3个，可用来抵扣丹恒•饮月的战技点消耗。消耗【逆鳞】视为消耗战技点。</x:v>
      </x:c>
      <x:c r="F2101" s="6" t="n">
        <x:v>3.7399999999999998</x:v>
      </x:c>
      <x:c r="G2101" s="6" t="n">
        <x:v>0</x:v>
      </x:c>
      <x:c r="H2101" s="6" t="n">
        <x:v>0</x:v>
      </x:c>
      <x:c r="I2101" s="6" t="n">
        <x:v>0</x:v>
      </x:c>
      <x:c r="J2101" s="6" t="str">
        <x:v>[2.55, 1.19, 2, 3]</x:v>
      </x:c>
      <x:c r="K2101" s="7" t="str">
        <x:v>需确认条件及分段</x:v>
      </x:c>
      <x:c r="L2101" s="6" t="str">
        <x:v>https://raw.githubusercontent.com/Mar-7th/StarRailRes/dbe8cdfcfb0bf657b9fe1cf92d5537f118ccb487/index_new/cn/character_skills.json</x:v>
      </x:c>
    </x:row>
    <x:row r="2102" ht="53" customHeight="1">
      <x:c r="A2102" s="6" t="str">
        <x:v>121303_8</x:v>
      </x:c>
      <x:c r="B2102" s="6" t="str">
        <x:v>121303</x:v>
      </x:c>
      <x:c r="C2102" s="6" t="n">
        <x:v>8</x:v>
      </x:c>
      <x:c r="D2102" s="6" t="str">
        <x:v>苍龙傲睨，劫水濯世</x:v>
      </x:c>
      <x:c r="E2102" s="7" t="str">
        <x:v>施放3段攻击对指定敌方单体造成等同于丹恒•饮月270%攻击力的虚数属性伤害，同时对其相邻目标造成等同于丹恒•饮月126%攻击力的虚数属性伤害。并使自身获得2个【逆鳞】。
【逆鳞】最多持有3个，可用来抵扣丹恒•饮月的战技点消耗。消耗【逆鳞】视为消耗战技点。</x:v>
      </x:c>
      <x:c r="F2102" s="6" t="n">
        <x:v>3.96</x:v>
      </x:c>
      <x:c r="G2102" s="6" t="n">
        <x:v>0</x:v>
      </x:c>
      <x:c r="H2102" s="6" t="n">
        <x:v>0</x:v>
      </x:c>
      <x:c r="I2102" s="6" t="n">
        <x:v>0</x:v>
      </x:c>
      <x:c r="J2102" s="6" t="str">
        <x:v>[2.7, 1.26, 2, 3]</x:v>
      </x:c>
      <x:c r="K2102" s="7" t="str">
        <x:v>需确认条件及分段</x:v>
      </x:c>
      <x:c r="L2102" s="6" t="str">
        <x:v>https://raw.githubusercontent.com/Mar-7th/StarRailRes/dbe8cdfcfb0bf657b9fe1cf92d5537f118ccb487/index_new/cn/character_skills.json</x:v>
      </x:c>
    </x:row>
    <x:row r="2103" ht="53" customHeight="1">
      <x:c r="A2103" s="6" t="str">
        <x:v>121303_9</x:v>
      </x:c>
      <x:c r="B2103" s="6" t="str">
        <x:v>121303</x:v>
      </x:c>
      <x:c r="C2103" s="6" t="n">
        <x:v>9</x:v>
      </x:c>
      <x:c r="D2103" s="6" t="str">
        <x:v>苍龙傲睨，劫水濯世</x:v>
      </x:c>
      <x:c r="E2103" s="7" t="str">
        <x:v>施放3段攻击对指定敌方单体造成等同于丹恒•饮月285%攻击力的虚数属性伤害，同时对其相邻目标造成等同于丹恒•饮月133%攻击力的虚数属性伤害。并使自身获得2个【逆鳞】。
【逆鳞】最多持有3个，可用来抵扣丹恒•饮月的战技点消耗。消耗【逆鳞】视为消耗战技点。</x:v>
      </x:c>
      <x:c r="F2103" s="6" t="n">
        <x:v>4.18</x:v>
      </x:c>
      <x:c r="G2103" s="6" t="n">
        <x:v>0</x:v>
      </x:c>
      <x:c r="H2103" s="6" t="n">
        <x:v>0</x:v>
      </x:c>
      <x:c r="I2103" s="6" t="n">
        <x:v>0</x:v>
      </x:c>
      <x:c r="J2103" s="6" t="str">
        <x:v>[2.85, 1.33, 2, 3]</x:v>
      </x:c>
      <x:c r="K2103" s="7" t="str">
        <x:v>需确认条件及分段</x:v>
      </x:c>
      <x:c r="L2103" s="6" t="str">
        <x:v>https://raw.githubusercontent.com/Mar-7th/StarRailRes/dbe8cdfcfb0bf657b9fe1cf92d5537f118ccb487/index_new/cn/character_skills.json</x:v>
      </x:c>
    </x:row>
    <x:row r="2104" ht="53" customHeight="1">
      <x:c r="A2104" s="6" t="str">
        <x:v>121303_10</x:v>
      </x:c>
      <x:c r="B2104" s="6" t="str">
        <x:v>121303</x:v>
      </x:c>
      <x:c r="C2104" s="6" t="n">
        <x:v>10</x:v>
      </x:c>
      <x:c r="D2104" s="6" t="str">
        <x:v>苍龙傲睨，劫水濯世</x:v>
      </x:c>
      <x:c r="E2104" s="7" t="str">
        <x:v>施放3段攻击对指定敌方单体造成等同于丹恒•饮月300%攻击力的虚数属性伤害，同时对其相邻目标造成等同于丹恒•饮月140%攻击力的虚数属性伤害。并使自身获得2个【逆鳞】。
【逆鳞】最多持有3个，可用来抵扣丹恒•饮月的战技点消耗。消耗【逆鳞】视为消耗战技点。</x:v>
      </x:c>
      <x:c r="F2104" s="6" t="n">
        <x:v>4.4</x:v>
      </x:c>
      <x:c r="G2104" s="6" t="n">
        <x:v>0</x:v>
      </x:c>
      <x:c r="H2104" s="6" t="n">
        <x:v>0</x:v>
      </x:c>
      <x:c r="I2104" s="6" t="n">
        <x:v>0</x:v>
      </x:c>
      <x:c r="J2104" s="6" t="str">
        <x:v>[3, 1.4, 2, 3]</x:v>
      </x:c>
      <x:c r="K2104" s="7" t="str">
        <x:v>需确认条件及分段</x:v>
      </x:c>
      <x:c r="L2104" s="6" t="str">
        <x:v>https://raw.githubusercontent.com/Mar-7th/StarRailRes/dbe8cdfcfb0bf657b9fe1cf92d5537f118ccb487/index_new/cn/character_skills.json</x:v>
      </x:c>
    </x:row>
    <x:row r="2105" ht="53" customHeight="1">
      <x:c r="A2105" s="6" t="str">
        <x:v>121303_11</x:v>
      </x:c>
      <x:c r="B2105" s="6" t="str">
        <x:v>121303</x:v>
      </x:c>
      <x:c r="C2105" s="6" t="n">
        <x:v>11</x:v>
      </x:c>
      <x:c r="D2105" s="6" t="str">
        <x:v>苍龙傲睨，劫水濯世</x:v>
      </x:c>
      <x:c r="E2105" s="7" t="str">
        <x:v>施放3段攻击对指定敌方单体造成等同于丹恒•饮月312%攻击力的虚数属性伤害，同时对其相邻目标造成等同于丹恒•饮月145.6%攻击力的虚数属性伤害。并使自身获得2个【逆鳞】。
【逆鳞】最多持有3个，可用来抵扣丹恒•饮月的战技点消耗。消耗【逆鳞】视为消耗战技点。</x:v>
      </x:c>
      <x:c r="F2105" s="6" t="n">
        <x:v>4.5760000000000005</x:v>
      </x:c>
      <x:c r="G2105" s="6" t="n">
        <x:v>0</x:v>
      </x:c>
      <x:c r="H2105" s="6" t="n">
        <x:v>0</x:v>
      </x:c>
      <x:c r="I2105" s="6" t="n">
        <x:v>0</x:v>
      </x:c>
      <x:c r="J2105" s="6" t="str">
        <x:v>[3.12, 1.456, 2, 3]</x:v>
      </x:c>
      <x:c r="K2105" s="7" t="str">
        <x:v>需确认条件及分段</x:v>
      </x:c>
      <x:c r="L2105" s="6" t="str">
        <x:v>https://raw.githubusercontent.com/Mar-7th/StarRailRes/dbe8cdfcfb0bf657b9fe1cf92d5537f118ccb487/index_new/cn/character_skills.json</x:v>
      </x:c>
    </x:row>
    <x:row r="2106" ht="53" customHeight="1">
      <x:c r="A2106" s="6" t="str">
        <x:v>121303_12</x:v>
      </x:c>
      <x:c r="B2106" s="6" t="str">
        <x:v>121303</x:v>
      </x:c>
      <x:c r="C2106" s="6" t="n">
        <x:v>12</x:v>
      </x:c>
      <x:c r="D2106" s="6" t="str">
        <x:v>苍龙傲睨，劫水濯世</x:v>
      </x:c>
      <x:c r="E2106" s="7" t="str">
        <x:v>施放3段攻击对指定敌方单体造成等同于丹恒•饮月324%攻击力的虚数属性伤害，同时对其相邻目标造成等同于丹恒•饮月151.2%攻击力的虚数属性伤害。并使自身获得2个【逆鳞】。
【逆鳞】最多持有3个，可用来抵扣丹恒•饮月的战技点消耗。消耗【逆鳞】视为消耗战技点。</x:v>
      </x:c>
      <x:c r="F2106" s="6" t="n">
        <x:v>4.752000000000001</x:v>
      </x:c>
      <x:c r="G2106" s="6" t="n">
        <x:v>0</x:v>
      </x:c>
      <x:c r="H2106" s="6" t="n">
        <x:v>0</x:v>
      </x:c>
      <x:c r="I2106" s="6" t="n">
        <x:v>0</x:v>
      </x:c>
      <x:c r="J2106" s="6" t="str">
        <x:v>[3.24, 1.512, 2, 3]</x:v>
      </x:c>
      <x:c r="K2106" s="7" t="str">
        <x:v>需确认条件及分段</x:v>
      </x:c>
      <x:c r="L2106" s="6" t="str">
        <x:v>https://raw.githubusercontent.com/Mar-7th/StarRailRes/dbe8cdfcfb0bf657b9fe1cf92d5537f118ccb487/index_new/cn/character_skills.json</x:v>
      </x:c>
    </x:row>
    <x:row r="2107" ht="53" customHeight="1">
      <x:c r="A2107" s="6" t="str">
        <x:v>121303_13</x:v>
      </x:c>
      <x:c r="B2107" s="6" t="str">
        <x:v>121303</x:v>
      </x:c>
      <x:c r="C2107" s="6" t="n">
        <x:v>13</x:v>
      </x:c>
      <x:c r="D2107" s="6" t="str">
        <x:v>苍龙傲睨，劫水濯世</x:v>
      </x:c>
      <x:c r="E2107" s="7" t="str">
        <x:v>施放3段攻击对指定敌方单体造成等同于丹恒•饮月336%攻击力的虚数属性伤害，同时对其相邻目标造成等同于丹恒•饮月156.8%攻击力的虚数属性伤害。并使自身获得2个【逆鳞】。
【逆鳞】最多持有3个，可用来抵扣丹恒•饮月的战技点消耗。消耗【逆鳞】视为消耗战技点。</x:v>
      </x:c>
      <x:c r="F2107" s="6" t="n">
        <x:v>4.928</x:v>
      </x:c>
      <x:c r="G2107" s="6" t="n">
        <x:v>0</x:v>
      </x:c>
      <x:c r="H2107" s="6" t="n">
        <x:v>0</x:v>
      </x:c>
      <x:c r="I2107" s="6" t="n">
        <x:v>0</x:v>
      </x:c>
      <x:c r="J2107" s="6" t="str">
        <x:v>[3.36, 1.568, 2, 3]</x:v>
      </x:c>
      <x:c r="K2107" s="7" t="str">
        <x:v>需确认条件及分段</x:v>
      </x:c>
      <x:c r="L2107" s="6" t="str">
        <x:v>https://raw.githubusercontent.com/Mar-7th/StarRailRes/dbe8cdfcfb0bf657b9fe1cf92d5537f118ccb487/index_new/cn/character_skills.json</x:v>
      </x:c>
    </x:row>
    <x:row r="2108" ht="53" customHeight="1">
      <x:c r="A2108" s="6" t="str">
        <x:v>121303_14</x:v>
      </x:c>
      <x:c r="B2108" s="6" t="str">
        <x:v>121303</x:v>
      </x:c>
      <x:c r="C2108" s="6" t="n">
        <x:v>14</x:v>
      </x:c>
      <x:c r="D2108" s="6" t="str">
        <x:v>苍龙傲睨，劫水濯世</x:v>
      </x:c>
      <x:c r="E2108" s="7" t="str">
        <x:v>施放3段攻击对指定敌方单体造成等同于丹恒•饮月348%攻击力的虚数属性伤害，同时对其相邻目标造成等同于丹恒•饮月162.4%攻击力的虚数属性伤害。并使自身获得2个【逆鳞】。
【逆鳞】最多持有3个，可用来抵扣丹恒•饮月的战技点消耗。消耗【逆鳞】视为消耗战技点。</x:v>
      </x:c>
      <x:c r="F2108" s="6" t="n">
        <x:v>5.104</x:v>
      </x:c>
      <x:c r="G2108" s="6" t="n">
        <x:v>0</x:v>
      </x:c>
      <x:c r="H2108" s="6" t="n">
        <x:v>0</x:v>
      </x:c>
      <x:c r="I2108" s="6" t="n">
        <x:v>0</x:v>
      </x:c>
      <x:c r="J2108" s="6" t="str">
        <x:v>[3.48, 1.624, 2, 3]</x:v>
      </x:c>
      <x:c r="K2108" s="7" t="str">
        <x:v>需确认条件及分段</x:v>
      </x:c>
      <x:c r="L2108" s="6" t="str">
        <x:v>https://raw.githubusercontent.com/Mar-7th/StarRailRes/dbe8cdfcfb0bf657b9fe1cf92d5537f118ccb487/index_new/cn/character_skills.json</x:v>
      </x:c>
    </x:row>
    <x:row r="2109" ht="53" customHeight="1">
      <x:c r="A2109" s="6" t="str">
        <x:v>121303_15</x:v>
      </x:c>
      <x:c r="B2109" s="6" t="str">
        <x:v>121303</x:v>
      </x:c>
      <x:c r="C2109" s="6" t="n">
        <x:v>15</x:v>
      </x:c>
      <x:c r="D2109" s="6" t="str">
        <x:v>苍龙傲睨，劫水濯世</x:v>
      </x:c>
      <x:c r="E2109" s="7" t="str">
        <x:v>施放3段攻击对指定敌方单体造成等同于丹恒•饮月360%攻击力的虚数属性伤害，同时对其相邻目标造成等同于丹恒•饮月168%攻击力的虚数属性伤害。并使自身获得2个【逆鳞】。
【逆鳞】最多持有3个，可用来抵扣丹恒•饮月的战技点消耗。消耗【逆鳞】视为消耗战技点。</x:v>
      </x:c>
      <x:c r="F2109" s="6" t="n">
        <x:v>5.28</x:v>
      </x:c>
      <x:c r="G2109" s="6" t="n">
        <x:v>0</x:v>
      </x:c>
      <x:c r="H2109" s="6" t="n">
        <x:v>0</x:v>
      </x:c>
      <x:c r="I2109" s="6" t="n">
        <x:v>0</x:v>
      </x:c>
      <x:c r="J2109" s="6" t="str">
        <x:v>[3.6, 1.68, 2, 3]</x:v>
      </x:c>
      <x:c r="K2109" s="7" t="str">
        <x:v>需确认条件及分段</x:v>
      </x:c>
      <x:c r="L2109" s="6" t="str">
        <x:v>https://raw.githubusercontent.com/Mar-7th/StarRailRes/dbe8cdfcfb0bf657b9fe1cf92d5537f118ccb487/index_new/cn/character_skills.json</x:v>
      </x:c>
    </x:row>
    <x:row r="2110" ht="38" customHeight="1">
      <x:c r="A2110" s="6" t="str">
        <x:v>121304_1</x:v>
      </x:c>
      <x:c r="B2110" s="6" t="str">
        <x:v>121304</x:v>
      </x:c>
      <x:c r="C2110" s="6" t="n">
        <x:v>1</x:v>
      </x:c>
      <x:c r="D2110" s="6" t="str">
        <x:v>亢心</x:v>
      </x:c>
      <x:c r="E2110" s="7" t="str">
        <x:v>丹恒•饮月施放每段攻击后获得1层【亢心】，使自身造成的伤害提高5%，该效果可以叠加6层，持续至自身回合结束。</x:v>
      </x:c>
      <x:c r="F2110" s="6" t="n">
        <x:v>0</x:v>
      </x:c>
      <x:c r="G2110" s="6" t="n">
        <x:v>0</x:v>
      </x:c>
      <x:c r="H2110" s="6" t="n">
        <x:v>0</x:v>
      </x:c>
      <x:c r="I2110" s="6" t="n">
        <x:v>0</x:v>
      </x:c>
      <x:c r="J2110" s="6" t="str">
        <x:v>[0.05, 6]</x:v>
      </x:c>
      <x:c r="K2110" s="7" t="str">
        <x:v>无首段伤害倍率，请覆盖或设为辅助技能</x:v>
      </x:c>
      <x:c r="L2110" s="6" t="str">
        <x:v>https://raw.githubusercontent.com/Mar-7th/StarRailRes/dbe8cdfcfb0bf657b9fe1cf92d5537f118ccb487/index_new/cn/character_skills.json</x:v>
      </x:c>
    </x:row>
    <x:row r="2111" ht="38" customHeight="1">
      <x:c r="A2111" s="6" t="str">
        <x:v>121304_2</x:v>
      </x:c>
      <x:c r="B2111" s="6" t="str">
        <x:v>121304</x:v>
      </x:c>
      <x:c r="C2111" s="6" t="n">
        <x:v>2</x:v>
      </x:c>
      <x:c r="D2111" s="6" t="str">
        <x:v>亢心</x:v>
      </x:c>
      <x:c r="E2111" s="7" t="str">
        <x:v>丹恒•饮月施放每段攻击后获得1层【亢心】，使自身造成的伤害提高5.5%，该效果可以叠加6层，持续至自身回合结束。</x:v>
      </x:c>
      <x:c r="F2111" s="6" t="n">
        <x:v>0</x:v>
      </x:c>
      <x:c r="G2111" s="6" t="n">
        <x:v>0</x:v>
      </x:c>
      <x:c r="H2111" s="6" t="n">
        <x:v>0</x:v>
      </x:c>
      <x:c r="I2111" s="6" t="n">
        <x:v>0</x:v>
      </x:c>
      <x:c r="J2111" s="6" t="str">
        <x:v>[0.055, 6]</x:v>
      </x:c>
      <x:c r="K2111" s="7" t="str">
        <x:v>无首段伤害倍率，请覆盖或设为辅助技能</x:v>
      </x:c>
      <x:c r="L2111" s="6" t="str">
        <x:v>https://raw.githubusercontent.com/Mar-7th/StarRailRes/dbe8cdfcfb0bf657b9fe1cf92d5537f118ccb487/index_new/cn/character_skills.json</x:v>
      </x:c>
    </x:row>
    <x:row r="2112" ht="38" customHeight="1">
      <x:c r="A2112" s="6" t="str">
        <x:v>121304_3</x:v>
      </x:c>
      <x:c r="B2112" s="6" t="str">
        <x:v>121304</x:v>
      </x:c>
      <x:c r="C2112" s="6" t="n">
        <x:v>3</x:v>
      </x:c>
      <x:c r="D2112" s="6" t="str">
        <x:v>亢心</x:v>
      </x:c>
      <x:c r="E2112" s="7" t="str">
        <x:v>丹恒•饮月施放每段攻击后获得1层【亢心】，使自身造成的伤害提高6%，该效果可以叠加6层，持续至自身回合结束。</x:v>
      </x:c>
      <x:c r="F2112" s="6" t="n">
        <x:v>0</x:v>
      </x:c>
      <x:c r="G2112" s="6" t="n">
        <x:v>0</x:v>
      </x:c>
      <x:c r="H2112" s="6" t="n">
        <x:v>0</x:v>
      </x:c>
      <x:c r="I2112" s="6" t="n">
        <x:v>0</x:v>
      </x:c>
      <x:c r="J2112" s="6" t="str">
        <x:v>[0.06, 6]</x:v>
      </x:c>
      <x:c r="K2112" s="7" t="str">
        <x:v>无首段伤害倍率，请覆盖或设为辅助技能</x:v>
      </x:c>
      <x:c r="L2112" s="6" t="str">
        <x:v>https://raw.githubusercontent.com/Mar-7th/StarRailRes/dbe8cdfcfb0bf657b9fe1cf92d5537f118ccb487/index_new/cn/character_skills.json</x:v>
      </x:c>
    </x:row>
    <x:row r="2113" ht="38" customHeight="1">
      <x:c r="A2113" s="6" t="str">
        <x:v>121304_4</x:v>
      </x:c>
      <x:c r="B2113" s="6" t="str">
        <x:v>121304</x:v>
      </x:c>
      <x:c r="C2113" s="6" t="n">
        <x:v>4</x:v>
      </x:c>
      <x:c r="D2113" s="6" t="str">
        <x:v>亢心</x:v>
      </x:c>
      <x:c r="E2113" s="7" t="str">
        <x:v>丹恒•饮月施放每段攻击后获得1层【亢心】，使自身造成的伤害提高6.5%，该效果可以叠加6层，持续至自身回合结束。</x:v>
      </x:c>
      <x:c r="F2113" s="6" t="n">
        <x:v>0</x:v>
      </x:c>
      <x:c r="G2113" s="6" t="n">
        <x:v>0</x:v>
      </x:c>
      <x:c r="H2113" s="6" t="n">
        <x:v>0</x:v>
      </x:c>
      <x:c r="I2113" s="6" t="n">
        <x:v>0</x:v>
      </x:c>
      <x:c r="J2113" s="6" t="str">
        <x:v>[0.065, 6]</x:v>
      </x:c>
      <x:c r="K2113" s="7" t="str">
        <x:v>无首段伤害倍率，请覆盖或设为辅助技能</x:v>
      </x:c>
      <x:c r="L2113" s="6" t="str">
        <x:v>https://raw.githubusercontent.com/Mar-7th/StarRailRes/dbe8cdfcfb0bf657b9fe1cf92d5537f118ccb487/index_new/cn/character_skills.json</x:v>
      </x:c>
    </x:row>
    <x:row r="2114" ht="38" customHeight="1">
      <x:c r="A2114" s="6" t="str">
        <x:v>121304_5</x:v>
      </x:c>
      <x:c r="B2114" s="6" t="str">
        <x:v>121304</x:v>
      </x:c>
      <x:c r="C2114" s="6" t="n">
        <x:v>5</x:v>
      </x:c>
      <x:c r="D2114" s="6" t="str">
        <x:v>亢心</x:v>
      </x:c>
      <x:c r="E2114" s="7" t="str">
        <x:v>丹恒•饮月施放每段攻击后获得1层【亢心】，使自身造成的伤害提高7%，该效果可以叠加6层，持续至自身回合结束。</x:v>
      </x:c>
      <x:c r="F2114" s="6" t="n">
        <x:v>0</x:v>
      </x:c>
      <x:c r="G2114" s="6" t="n">
        <x:v>0</x:v>
      </x:c>
      <x:c r="H2114" s="6" t="n">
        <x:v>0</x:v>
      </x:c>
      <x:c r="I2114" s="6" t="n">
        <x:v>0</x:v>
      </x:c>
      <x:c r="J2114" s="6" t="str">
        <x:v>[0.07, 6]</x:v>
      </x:c>
      <x:c r="K2114" s="7" t="str">
        <x:v>无首段伤害倍率，请覆盖或设为辅助技能</x:v>
      </x:c>
      <x:c r="L2114" s="6" t="str">
        <x:v>https://raw.githubusercontent.com/Mar-7th/StarRailRes/dbe8cdfcfb0bf657b9fe1cf92d5537f118ccb487/index_new/cn/character_skills.json</x:v>
      </x:c>
    </x:row>
    <x:row r="2115" ht="38" customHeight="1">
      <x:c r="A2115" s="6" t="str">
        <x:v>121304_6</x:v>
      </x:c>
      <x:c r="B2115" s="6" t="str">
        <x:v>121304</x:v>
      </x:c>
      <x:c r="C2115" s="6" t="n">
        <x:v>6</x:v>
      </x:c>
      <x:c r="D2115" s="6" t="str">
        <x:v>亢心</x:v>
      </x:c>
      <x:c r="E2115" s="7" t="str">
        <x:v>丹恒•饮月施放每段攻击后获得1层【亢心】，使自身造成的伤害提高7.5%，该效果可以叠加6层，持续至自身回合结束。</x:v>
      </x:c>
      <x:c r="F2115" s="6" t="n">
        <x:v>0</x:v>
      </x:c>
      <x:c r="G2115" s="6" t="n">
        <x:v>0</x:v>
      </x:c>
      <x:c r="H2115" s="6" t="n">
        <x:v>0</x:v>
      </x:c>
      <x:c r="I2115" s="6" t="n">
        <x:v>0</x:v>
      </x:c>
      <x:c r="J2115" s="6" t="str">
        <x:v>[0.075, 6]</x:v>
      </x:c>
      <x:c r="K2115" s="7" t="str">
        <x:v>无首段伤害倍率，请覆盖或设为辅助技能</x:v>
      </x:c>
      <x:c r="L2115" s="6" t="str">
        <x:v>https://raw.githubusercontent.com/Mar-7th/StarRailRes/dbe8cdfcfb0bf657b9fe1cf92d5537f118ccb487/index_new/cn/character_skills.json</x:v>
      </x:c>
    </x:row>
    <x:row r="2116" ht="38" customHeight="1">
      <x:c r="A2116" s="6" t="str">
        <x:v>121304_7</x:v>
      </x:c>
      <x:c r="B2116" s="6" t="str">
        <x:v>121304</x:v>
      </x:c>
      <x:c r="C2116" s="6" t="n">
        <x:v>7</x:v>
      </x:c>
      <x:c r="D2116" s="6" t="str">
        <x:v>亢心</x:v>
      </x:c>
      <x:c r="E2116" s="7" t="str">
        <x:v>丹恒•饮月施放每段攻击后获得1层【亢心】，使自身造成的伤害提高8.13%，该效果可以叠加6层，持续至自身回合结束。</x:v>
      </x:c>
      <x:c r="F2116" s="6" t="n">
        <x:v>0</x:v>
      </x:c>
      <x:c r="G2116" s="6" t="n">
        <x:v>0</x:v>
      </x:c>
      <x:c r="H2116" s="6" t="n">
        <x:v>0</x:v>
      </x:c>
      <x:c r="I2116" s="6" t="n">
        <x:v>0</x:v>
      </x:c>
      <x:c r="J2116" s="6" t="str">
        <x:v>[0.0813, 6]</x:v>
      </x:c>
      <x:c r="K2116" s="7" t="str">
        <x:v>无首段伤害倍率，请覆盖或设为辅助技能</x:v>
      </x:c>
      <x:c r="L2116" s="6" t="str">
        <x:v>https://raw.githubusercontent.com/Mar-7th/StarRailRes/dbe8cdfcfb0bf657b9fe1cf92d5537f118ccb487/index_new/cn/character_skills.json</x:v>
      </x:c>
    </x:row>
    <x:row r="2117" ht="38" customHeight="1">
      <x:c r="A2117" s="6" t="str">
        <x:v>121304_8</x:v>
      </x:c>
      <x:c r="B2117" s="6" t="str">
        <x:v>121304</x:v>
      </x:c>
      <x:c r="C2117" s="6" t="n">
        <x:v>8</x:v>
      </x:c>
      <x:c r="D2117" s="6" t="str">
        <x:v>亢心</x:v>
      </x:c>
      <x:c r="E2117" s="7" t="str">
        <x:v>丹恒•饮月施放每段攻击后获得1层【亢心】，使自身造成的伤害提高8.75%，该效果可以叠加6层，持续至自身回合结束。</x:v>
      </x:c>
      <x:c r="F2117" s="6" t="n">
        <x:v>0</x:v>
      </x:c>
      <x:c r="G2117" s="6" t="n">
        <x:v>0</x:v>
      </x:c>
      <x:c r="H2117" s="6" t="n">
        <x:v>0</x:v>
      </x:c>
      <x:c r="I2117" s="6" t="n">
        <x:v>0</x:v>
      </x:c>
      <x:c r="J2117" s="6" t="str">
        <x:v>[0.0875, 6]</x:v>
      </x:c>
      <x:c r="K2117" s="7" t="str">
        <x:v>无首段伤害倍率，请覆盖或设为辅助技能</x:v>
      </x:c>
      <x:c r="L2117" s="6" t="str">
        <x:v>https://raw.githubusercontent.com/Mar-7th/StarRailRes/dbe8cdfcfb0bf657b9fe1cf92d5537f118ccb487/index_new/cn/character_skills.json</x:v>
      </x:c>
    </x:row>
    <x:row r="2118" ht="38" customHeight="1">
      <x:c r="A2118" s="6" t="str">
        <x:v>121304_9</x:v>
      </x:c>
      <x:c r="B2118" s="6" t="str">
        <x:v>121304</x:v>
      </x:c>
      <x:c r="C2118" s="6" t="n">
        <x:v>9</x:v>
      </x:c>
      <x:c r="D2118" s="6" t="str">
        <x:v>亢心</x:v>
      </x:c>
      <x:c r="E2118" s="7" t="str">
        <x:v>丹恒•饮月施放每段攻击后获得1层【亢心】，使自身造成的伤害提高9.38%，该效果可以叠加6层，持续至自身回合结束。</x:v>
      </x:c>
      <x:c r="F2118" s="6" t="n">
        <x:v>0</x:v>
      </x:c>
      <x:c r="G2118" s="6" t="n">
        <x:v>0</x:v>
      </x:c>
      <x:c r="H2118" s="6" t="n">
        <x:v>0</x:v>
      </x:c>
      <x:c r="I2118" s="6" t="n">
        <x:v>0</x:v>
      </x:c>
      <x:c r="J2118" s="6" t="str">
        <x:v>[0.0938, 6]</x:v>
      </x:c>
      <x:c r="K2118" s="7" t="str">
        <x:v>无首段伤害倍率，请覆盖或设为辅助技能</x:v>
      </x:c>
      <x:c r="L2118" s="6" t="str">
        <x:v>https://raw.githubusercontent.com/Mar-7th/StarRailRes/dbe8cdfcfb0bf657b9fe1cf92d5537f118ccb487/index_new/cn/character_skills.json</x:v>
      </x:c>
    </x:row>
    <x:row r="2119" ht="38" customHeight="1">
      <x:c r="A2119" s="6" t="str">
        <x:v>121304_10</x:v>
      </x:c>
      <x:c r="B2119" s="6" t="str">
        <x:v>121304</x:v>
      </x:c>
      <x:c r="C2119" s="6" t="n">
        <x:v>10</x:v>
      </x:c>
      <x:c r="D2119" s="6" t="str">
        <x:v>亢心</x:v>
      </x:c>
      <x:c r="E2119" s="7" t="str">
        <x:v>丹恒•饮月施放每段攻击后获得1层【亢心】，使自身造成的伤害提高10%，该效果可以叠加6层，持续至自身回合结束。</x:v>
      </x:c>
      <x:c r="F2119" s="6" t="n">
        <x:v>0</x:v>
      </x:c>
      <x:c r="G2119" s="6" t="n">
        <x:v>0</x:v>
      </x:c>
      <x:c r="H2119" s="6" t="n">
        <x:v>0</x:v>
      </x:c>
      <x:c r="I2119" s="6" t="n">
        <x:v>0</x:v>
      </x:c>
      <x:c r="J2119" s="6" t="str">
        <x:v>[0.1, 6]</x:v>
      </x:c>
      <x:c r="K2119" s="7" t="str">
        <x:v>无首段伤害倍率，请覆盖或设为辅助技能</x:v>
      </x:c>
      <x:c r="L2119" s="6" t="str">
        <x:v>https://raw.githubusercontent.com/Mar-7th/StarRailRes/dbe8cdfcfb0bf657b9fe1cf92d5537f118ccb487/index_new/cn/character_skills.json</x:v>
      </x:c>
    </x:row>
    <x:row r="2120" ht="38" customHeight="1">
      <x:c r="A2120" s="6" t="str">
        <x:v>121304_11</x:v>
      </x:c>
      <x:c r="B2120" s="6" t="str">
        <x:v>121304</x:v>
      </x:c>
      <x:c r="C2120" s="6" t="n">
        <x:v>11</x:v>
      </x:c>
      <x:c r="D2120" s="6" t="str">
        <x:v>亢心</x:v>
      </x:c>
      <x:c r="E2120" s="7" t="str">
        <x:v>丹恒•饮月施放每段攻击后获得1层【亢心】，使自身造成的伤害提高10.5%，该效果可以叠加6层，持续至自身回合结束。</x:v>
      </x:c>
      <x:c r="F2120" s="6" t="n">
        <x:v>0</x:v>
      </x:c>
      <x:c r="G2120" s="6" t="n">
        <x:v>0</x:v>
      </x:c>
      <x:c r="H2120" s="6" t="n">
        <x:v>0</x:v>
      </x:c>
      <x:c r="I2120" s="6" t="n">
        <x:v>0</x:v>
      </x:c>
      <x:c r="J2120" s="6" t="str">
        <x:v>[0.105, 6]</x:v>
      </x:c>
      <x:c r="K2120" s="7" t="str">
        <x:v>无首段伤害倍率，请覆盖或设为辅助技能</x:v>
      </x:c>
      <x:c r="L2120" s="6" t="str">
        <x:v>https://raw.githubusercontent.com/Mar-7th/StarRailRes/dbe8cdfcfb0bf657b9fe1cf92d5537f118ccb487/index_new/cn/character_skills.json</x:v>
      </x:c>
    </x:row>
    <x:row r="2121" ht="38" customHeight="1">
      <x:c r="A2121" s="6" t="str">
        <x:v>121304_12</x:v>
      </x:c>
      <x:c r="B2121" s="6" t="str">
        <x:v>121304</x:v>
      </x:c>
      <x:c r="C2121" s="6" t="n">
        <x:v>12</x:v>
      </x:c>
      <x:c r="D2121" s="6" t="str">
        <x:v>亢心</x:v>
      </x:c>
      <x:c r="E2121" s="7" t="str">
        <x:v>丹恒•饮月施放每段攻击后获得1层【亢心】，使自身造成的伤害提高11%，该效果可以叠加6层，持续至自身回合结束。</x:v>
      </x:c>
      <x:c r="F2121" s="6" t="n">
        <x:v>0</x:v>
      </x:c>
      <x:c r="G2121" s="6" t="n">
        <x:v>0</x:v>
      </x:c>
      <x:c r="H2121" s="6" t="n">
        <x:v>0</x:v>
      </x:c>
      <x:c r="I2121" s="6" t="n">
        <x:v>0</x:v>
      </x:c>
      <x:c r="J2121" s="6" t="str">
        <x:v>[0.11, 6]</x:v>
      </x:c>
      <x:c r="K2121" s="7" t="str">
        <x:v>无首段伤害倍率，请覆盖或设为辅助技能</x:v>
      </x:c>
      <x:c r="L2121" s="6" t="str">
        <x:v>https://raw.githubusercontent.com/Mar-7th/StarRailRes/dbe8cdfcfb0bf657b9fe1cf92d5537f118ccb487/index_new/cn/character_skills.json</x:v>
      </x:c>
    </x:row>
    <x:row r="2122" ht="38" customHeight="1">
      <x:c r="A2122" s="6" t="str">
        <x:v>121304_13</x:v>
      </x:c>
      <x:c r="B2122" s="6" t="str">
        <x:v>121304</x:v>
      </x:c>
      <x:c r="C2122" s="6" t="n">
        <x:v>13</x:v>
      </x:c>
      <x:c r="D2122" s="6" t="str">
        <x:v>亢心</x:v>
      </x:c>
      <x:c r="E2122" s="7" t="str">
        <x:v>丹恒•饮月施放每段攻击后获得1层【亢心】，使自身造成的伤害提高11.5%，该效果可以叠加6层，持续至自身回合结束。</x:v>
      </x:c>
      <x:c r="F2122" s="6" t="n">
        <x:v>0</x:v>
      </x:c>
      <x:c r="G2122" s="6" t="n">
        <x:v>0</x:v>
      </x:c>
      <x:c r="H2122" s="6" t="n">
        <x:v>0</x:v>
      </x:c>
      <x:c r="I2122" s="6" t="n">
        <x:v>0</x:v>
      </x:c>
      <x:c r="J2122" s="6" t="str">
        <x:v>[0.115, 6]</x:v>
      </x:c>
      <x:c r="K2122" s="7" t="str">
        <x:v>无首段伤害倍率，请覆盖或设为辅助技能</x:v>
      </x:c>
      <x:c r="L2122" s="6" t="str">
        <x:v>https://raw.githubusercontent.com/Mar-7th/StarRailRes/dbe8cdfcfb0bf657b9fe1cf92d5537f118ccb487/index_new/cn/character_skills.json</x:v>
      </x:c>
    </x:row>
    <x:row r="2123" ht="38" customHeight="1">
      <x:c r="A2123" s="6" t="str">
        <x:v>121304_14</x:v>
      </x:c>
      <x:c r="B2123" s="6" t="str">
        <x:v>121304</x:v>
      </x:c>
      <x:c r="C2123" s="6" t="n">
        <x:v>14</x:v>
      </x:c>
      <x:c r="D2123" s="6" t="str">
        <x:v>亢心</x:v>
      </x:c>
      <x:c r="E2123" s="7" t="str">
        <x:v>丹恒•饮月施放每段攻击后获得1层【亢心】，使自身造成的伤害提高12%，该效果可以叠加6层，持续至自身回合结束。</x:v>
      </x:c>
      <x:c r="F2123" s="6" t="n">
        <x:v>0</x:v>
      </x:c>
      <x:c r="G2123" s="6" t="n">
        <x:v>0</x:v>
      </x:c>
      <x:c r="H2123" s="6" t="n">
        <x:v>0</x:v>
      </x:c>
      <x:c r="I2123" s="6" t="n">
        <x:v>0</x:v>
      </x:c>
      <x:c r="J2123" s="6" t="str">
        <x:v>[0.12, 6]</x:v>
      </x:c>
      <x:c r="K2123" s="7" t="str">
        <x:v>无首段伤害倍率，请覆盖或设为辅助技能</x:v>
      </x:c>
      <x:c r="L2123" s="6" t="str">
        <x:v>https://raw.githubusercontent.com/Mar-7th/StarRailRes/dbe8cdfcfb0bf657b9fe1cf92d5537f118ccb487/index_new/cn/character_skills.json</x:v>
      </x:c>
    </x:row>
    <x:row r="2124" ht="38" customHeight="1">
      <x:c r="A2124" s="6" t="str">
        <x:v>121304_15</x:v>
      </x:c>
      <x:c r="B2124" s="6" t="str">
        <x:v>121304</x:v>
      </x:c>
      <x:c r="C2124" s="6" t="n">
        <x:v>15</x:v>
      </x:c>
      <x:c r="D2124" s="6" t="str">
        <x:v>亢心</x:v>
      </x:c>
      <x:c r="E2124" s="7" t="str">
        <x:v>丹恒•饮月施放每段攻击后获得1层【亢心】，使自身造成的伤害提高12.5%，该效果可以叠加6层，持续至自身回合结束。</x:v>
      </x:c>
      <x:c r="F2124" s="6" t="n">
        <x:v>0</x:v>
      </x:c>
      <x:c r="G2124" s="6" t="n">
        <x:v>0</x:v>
      </x:c>
      <x:c r="H2124" s="6" t="n">
        <x:v>0</x:v>
      </x:c>
      <x:c r="I2124" s="6" t="n">
        <x:v>0</x:v>
      </x:c>
      <x:c r="J2124" s="6" t="str">
        <x:v>[0.125, 6]</x:v>
      </x:c>
      <x:c r="K2124" s="7" t="str">
        <x:v>无首段伤害倍率，请覆盖或设为辅助技能</x:v>
      </x:c>
      <x:c r="L2124" s="6" t="str">
        <x:v>https://raw.githubusercontent.com/Mar-7th/StarRailRes/dbe8cdfcfb0bf657b9fe1cf92d5537f118ccb487/index_new/cn/character_skills.json</x:v>
      </x:c>
    </x:row>
    <x:row r="2125" ht="20" customHeight="1">
      <x:c r="A2125" s="6" t="str">
        <x:v>121306_1</x:v>
      </x:c>
      <x:c r="B2125" s="6" t="str">
        <x:v>121306</x:v>
      </x:c>
      <x:c r="C2125" s="6" t="n">
        <x:v>1</x:v>
      </x:c>
      <x:c r="D2125" s="6" t="str">
        <x:v>攻击</x:v>
      </x:c>
      <x:c r="E2125" s="7" t="str">
        <x:v>攻击敌人，进入战斗后削弱敌方目标对应属性韧性。</x:v>
      </x:c>
      <x:c r="F2125" s="6" t="n">
        <x:v>0</x:v>
      </x:c>
      <x:c r="G2125" s="6" t="n">
        <x:v>0</x:v>
      </x:c>
      <x:c r="H2125" s="6" t="n">
        <x:v>0</x:v>
      </x:c>
      <x:c r="I2125" s="6" t="n">
        <x:v>0</x:v>
      </x:c>
      <x:c r="J2125" s="6" t="str">
        <x:v>[]</x:v>
      </x:c>
      <x:c r="K2125" s="7" t="str">
        <x:v>缺少结构化参数，必须覆盖</x:v>
      </x:c>
      <x:c r="L2125" s="6" t="str">
        <x:v>https://raw.githubusercontent.com/Mar-7th/StarRailRes/dbe8cdfcfb0bf657b9fe1cf92d5537f118ccb487/index_new/cn/character_skills.json</x:v>
      </x:c>
    </x:row>
    <x:row r="2126" ht="68" customHeight="1">
      <x:c r="A2126" s="6" t="str">
        <x:v>121307_1</x:v>
      </x:c>
      <x:c r="B2126" s="6" t="str">
        <x:v>121307</x:v>
      </x:c>
      <x:c r="C2126" s="6" t="n">
        <x:v>1</x:v>
      </x:c>
      <x:c r="D2126" s="6" t="str">
        <x:v>掣空如虹</x:v>
      </x:c>
      <x:c r="E2126" s="7" t="str">
        <x:v>使用秘技后进入持续20秒的【蟠跃】状态。【蟠跃】状态下使用攻击会快速向前移动一段距离并攻击接触到的敌人，在快速移动的过程中可抵挡敌人的所有攻击。【蟠跃】状态下主动攻击敌人进入战斗后，对敌方全体造成等同于丹恒•饮月120%攻击力的虚数属性伤害，并使自身获得1个【逆鳞】。</x:v>
      </x:c>
      <x:c r="F2126" s="6" t="n">
        <x:v>0</x:v>
      </x:c>
      <x:c r="G2126" s="6" t="n">
        <x:v>0</x:v>
      </x:c>
      <x:c r="H2126" s="6" t="n">
        <x:v>0</x:v>
      </x:c>
      <x:c r="I2126" s="6" t="n">
        <x:v>0</x:v>
      </x:c>
      <x:c r="J2126" s="6" t="str">
        <x:v>[1, 20, 1.2]</x:v>
      </x:c>
      <x:c r="K2126" s="7" t="str">
        <x:v>无首段伤害倍率，请覆盖或设为辅助技能</x:v>
      </x:c>
      <x:c r="L2126" s="6" t="str">
        <x:v>https://raw.githubusercontent.com/Mar-7th/StarRailRes/dbe8cdfcfb0bf657b9fe1cf92d5537f118ccb487/index_new/cn/character_skills.json</x:v>
      </x:c>
    </x:row>
    <x:row r="2127" ht="20" customHeight="1">
      <x:c r="A2127" s="6" t="str">
        <x:v>121308_1</x:v>
      </x:c>
      <x:c r="B2127" s="6" t="str">
        <x:v>121308</x:v>
      </x:c>
      <x:c r="C2127" s="6" t="n">
        <x:v>1</x:v>
      </x:c>
      <x:c r="D2127" s="6" t="str">
        <x:v>瞬华</x:v>
      </x:c>
      <x:c r="E2127" s="7" t="str">
        <x:v>施放3段攻击对指定敌方单体造成等同于丹恒•饮月130%攻击力的虚数属性伤害。</x:v>
      </x:c>
      <x:c r="F2127" s="6" t="n">
        <x:v>1.3</x:v>
      </x:c>
      <x:c r="G2127" s="6" t="n">
        <x:v>0</x:v>
      </x:c>
      <x:c r="H2127" s="6" t="n">
        <x:v>0</x:v>
      </x:c>
      <x:c r="I2127" s="6" t="n">
        <x:v>0</x:v>
      </x:c>
      <x:c r="J2127" s="6" t="str">
        <x:v>[1.3]</x:v>
      </x:c>
      <x:c r="K2127" s="7" t="str">
        <x:v>需确认条件及分段</x:v>
      </x:c>
      <x:c r="L2127" s="6" t="str">
        <x:v>https://raw.githubusercontent.com/Mar-7th/StarRailRes/dbe8cdfcfb0bf657b9fe1cf92d5537f118ccb487/index_new/cn/character_skills.json</x:v>
      </x:c>
    </x:row>
    <x:row r="2128" ht="20" customHeight="1">
      <x:c r="A2128" s="6" t="str">
        <x:v>121308_2</x:v>
      </x:c>
      <x:c r="B2128" s="6" t="str">
        <x:v>121308</x:v>
      </x:c>
      <x:c r="C2128" s="6" t="n">
        <x:v>2</x:v>
      </x:c>
      <x:c r="D2128" s="6" t="str">
        <x:v>瞬华</x:v>
      </x:c>
      <x:c r="E2128" s="7" t="str">
        <x:v>施放3段攻击对指定敌方单体造成等同于丹恒•饮月156%攻击力的虚数属性伤害。</x:v>
      </x:c>
      <x:c r="F2128" s="6" t="n">
        <x:v>1.56</x:v>
      </x:c>
      <x:c r="G2128" s="6" t="n">
        <x:v>0</x:v>
      </x:c>
      <x:c r="H2128" s="6" t="n">
        <x:v>0</x:v>
      </x:c>
      <x:c r="I2128" s="6" t="n">
        <x:v>0</x:v>
      </x:c>
      <x:c r="J2128" s="6" t="str">
        <x:v>[1.56]</x:v>
      </x:c>
      <x:c r="K2128" s="7" t="str">
        <x:v>需确认条件及分段</x:v>
      </x:c>
      <x:c r="L2128" s="6" t="str">
        <x:v>https://raw.githubusercontent.com/Mar-7th/StarRailRes/dbe8cdfcfb0bf657b9fe1cf92d5537f118ccb487/index_new/cn/character_skills.json</x:v>
      </x:c>
    </x:row>
    <x:row r="2129" ht="20" customHeight="1">
      <x:c r="A2129" s="6" t="str">
        <x:v>121308_3</x:v>
      </x:c>
      <x:c r="B2129" s="6" t="str">
        <x:v>121308</x:v>
      </x:c>
      <x:c r="C2129" s="6" t="n">
        <x:v>3</x:v>
      </x:c>
      <x:c r="D2129" s="6" t="str">
        <x:v>瞬华</x:v>
      </x:c>
      <x:c r="E2129" s="7" t="str">
        <x:v>施放3段攻击对指定敌方单体造成等同于丹恒•饮月182%攻击力的虚数属性伤害。</x:v>
      </x:c>
      <x:c r="F2129" s="6" t="n">
        <x:v>1.82</x:v>
      </x:c>
      <x:c r="G2129" s="6" t="n">
        <x:v>0</x:v>
      </x:c>
      <x:c r="H2129" s="6" t="n">
        <x:v>0</x:v>
      </x:c>
      <x:c r="I2129" s="6" t="n">
        <x:v>0</x:v>
      </x:c>
      <x:c r="J2129" s="6" t="str">
        <x:v>[1.82]</x:v>
      </x:c>
      <x:c r="K2129" s="7" t="str">
        <x:v>需确认条件及分段</x:v>
      </x:c>
      <x:c r="L2129" s="6" t="str">
        <x:v>https://raw.githubusercontent.com/Mar-7th/StarRailRes/dbe8cdfcfb0bf657b9fe1cf92d5537f118ccb487/index_new/cn/character_skills.json</x:v>
      </x:c>
    </x:row>
    <x:row r="2130" ht="20" customHeight="1">
      <x:c r="A2130" s="6" t="str">
        <x:v>121308_4</x:v>
      </x:c>
      <x:c r="B2130" s="6" t="str">
        <x:v>121308</x:v>
      </x:c>
      <x:c r="C2130" s="6" t="n">
        <x:v>4</x:v>
      </x:c>
      <x:c r="D2130" s="6" t="str">
        <x:v>瞬华</x:v>
      </x:c>
      <x:c r="E2130" s="7" t="str">
        <x:v>施放3段攻击对指定敌方单体造成等同于丹恒•饮月208%攻击力的虚数属性伤害。</x:v>
      </x:c>
      <x:c r="F2130" s="6" t="n">
        <x:v>2.08</x:v>
      </x:c>
      <x:c r="G2130" s="6" t="n">
        <x:v>0</x:v>
      </x:c>
      <x:c r="H2130" s="6" t="n">
        <x:v>0</x:v>
      </x:c>
      <x:c r="I2130" s="6" t="n">
        <x:v>0</x:v>
      </x:c>
      <x:c r="J2130" s="6" t="str">
        <x:v>[2.08]</x:v>
      </x:c>
      <x:c r="K2130" s="7" t="str">
        <x:v>需确认条件及分段</x:v>
      </x:c>
      <x:c r="L2130" s="6" t="str">
        <x:v>https://raw.githubusercontent.com/Mar-7th/StarRailRes/dbe8cdfcfb0bf657b9fe1cf92d5537f118ccb487/index_new/cn/character_skills.json</x:v>
      </x:c>
    </x:row>
    <x:row r="2131" ht="20" customHeight="1">
      <x:c r="A2131" s="6" t="str">
        <x:v>121308_5</x:v>
      </x:c>
      <x:c r="B2131" s="6" t="str">
        <x:v>121308</x:v>
      </x:c>
      <x:c r="C2131" s="6" t="n">
        <x:v>5</x:v>
      </x:c>
      <x:c r="D2131" s="6" t="str">
        <x:v>瞬华</x:v>
      </x:c>
      <x:c r="E2131" s="7" t="str">
        <x:v>施放3段攻击对指定敌方单体造成等同于丹恒•饮月234%攻击力的虚数属性伤害。</x:v>
      </x:c>
      <x:c r="F2131" s="6" t="n">
        <x:v>2.34</x:v>
      </x:c>
      <x:c r="G2131" s="6" t="n">
        <x:v>0</x:v>
      </x:c>
      <x:c r="H2131" s="6" t="n">
        <x:v>0</x:v>
      </x:c>
      <x:c r="I2131" s="6" t="n">
        <x:v>0</x:v>
      </x:c>
      <x:c r="J2131" s="6" t="str">
        <x:v>[2.34]</x:v>
      </x:c>
      <x:c r="K2131" s="7" t="str">
        <x:v>需确认条件及分段</x:v>
      </x:c>
      <x:c r="L2131" s="6" t="str">
        <x:v>https://raw.githubusercontent.com/Mar-7th/StarRailRes/dbe8cdfcfb0bf657b9fe1cf92d5537f118ccb487/index_new/cn/character_skills.json</x:v>
      </x:c>
    </x:row>
    <x:row r="2132" ht="20" customHeight="1">
      <x:c r="A2132" s="6" t="str">
        <x:v>121308_6</x:v>
      </x:c>
      <x:c r="B2132" s="6" t="str">
        <x:v>121308</x:v>
      </x:c>
      <x:c r="C2132" s="6" t="n">
        <x:v>6</x:v>
      </x:c>
      <x:c r="D2132" s="6" t="str">
        <x:v>瞬华</x:v>
      </x:c>
      <x:c r="E2132" s="7" t="str">
        <x:v>施放3段攻击对指定敌方单体造成等同于丹恒•饮月260%攻击力的虚数属性伤害。</x:v>
      </x:c>
      <x:c r="F2132" s="6" t="n">
        <x:v>2.6</x:v>
      </x:c>
      <x:c r="G2132" s="6" t="n">
        <x:v>0</x:v>
      </x:c>
      <x:c r="H2132" s="6" t="n">
        <x:v>0</x:v>
      </x:c>
      <x:c r="I2132" s="6" t="n">
        <x:v>0</x:v>
      </x:c>
      <x:c r="J2132" s="6" t="str">
        <x:v>[2.6]</x:v>
      </x:c>
      <x:c r="K2132" s="7" t="str">
        <x:v>需确认条件及分段</x:v>
      </x:c>
      <x:c r="L2132" s="6" t="str">
        <x:v>https://raw.githubusercontent.com/Mar-7th/StarRailRes/dbe8cdfcfb0bf657b9fe1cf92d5537f118ccb487/index_new/cn/character_skills.json</x:v>
      </x:c>
    </x:row>
    <x:row r="2133" ht="20" customHeight="1">
      <x:c r="A2133" s="6" t="str">
        <x:v>121308_7</x:v>
      </x:c>
      <x:c r="B2133" s="6" t="str">
        <x:v>121308</x:v>
      </x:c>
      <x:c r="C2133" s="6" t="n">
        <x:v>7</x:v>
      </x:c>
      <x:c r="D2133" s="6" t="str">
        <x:v>瞬华</x:v>
      </x:c>
      <x:c r="E2133" s="7" t="str">
        <x:v>施放3段攻击对指定敌方单体造成等同于丹恒•饮月286%攻击力的虚数属性伤害。</x:v>
      </x:c>
      <x:c r="F2133" s="6" t="n">
        <x:v>2.86</x:v>
      </x:c>
      <x:c r="G2133" s="6" t="n">
        <x:v>0</x:v>
      </x:c>
      <x:c r="H2133" s="6" t="n">
        <x:v>0</x:v>
      </x:c>
      <x:c r="I2133" s="6" t="n">
        <x:v>0</x:v>
      </x:c>
      <x:c r="J2133" s="6" t="str">
        <x:v>[2.86]</x:v>
      </x:c>
      <x:c r="K2133" s="7" t="str">
        <x:v>需确认条件及分段</x:v>
      </x:c>
      <x:c r="L2133" s="6" t="str">
        <x:v>https://raw.githubusercontent.com/Mar-7th/StarRailRes/dbe8cdfcfb0bf657b9fe1cf92d5537f118ccb487/index_new/cn/character_skills.json</x:v>
      </x:c>
    </x:row>
    <x:row r="2134" ht="20" customHeight="1">
      <x:c r="A2134" s="6" t="str">
        <x:v>121308_8</x:v>
      </x:c>
      <x:c r="B2134" s="6" t="str">
        <x:v>121308</x:v>
      </x:c>
      <x:c r="C2134" s="6" t="n">
        <x:v>8</x:v>
      </x:c>
      <x:c r="D2134" s="6" t="str">
        <x:v>瞬华</x:v>
      </x:c>
      <x:c r="E2134" s="7" t="str">
        <x:v>施放3段攻击对指定敌方单体造成等同于丹恒•饮月312%攻击力的虚数属性伤害。</x:v>
      </x:c>
      <x:c r="F2134" s="6" t="n">
        <x:v>3.12</x:v>
      </x:c>
      <x:c r="G2134" s="6" t="n">
        <x:v>0</x:v>
      </x:c>
      <x:c r="H2134" s="6" t="n">
        <x:v>0</x:v>
      </x:c>
      <x:c r="I2134" s="6" t="n">
        <x:v>0</x:v>
      </x:c>
      <x:c r="J2134" s="6" t="str">
        <x:v>[3.12]</x:v>
      </x:c>
      <x:c r="K2134" s="7" t="str">
        <x:v>需确认条件及分段</x:v>
      </x:c>
      <x:c r="L2134" s="6" t="str">
        <x:v>https://raw.githubusercontent.com/Mar-7th/StarRailRes/dbe8cdfcfb0bf657b9fe1cf92d5537f118ccb487/index_new/cn/character_skills.json</x:v>
      </x:c>
    </x:row>
    <x:row r="2135" ht="20" customHeight="1">
      <x:c r="A2135" s="6" t="str">
        <x:v>121308_9</x:v>
      </x:c>
      <x:c r="B2135" s="6" t="str">
        <x:v>121308</x:v>
      </x:c>
      <x:c r="C2135" s="6" t="n">
        <x:v>9</x:v>
      </x:c>
      <x:c r="D2135" s="6" t="str">
        <x:v>瞬华</x:v>
      </x:c>
      <x:c r="E2135" s="7" t="str">
        <x:v>施放3段攻击对指定敌方单体造成等同于丹恒•饮月338%攻击力的虚数属性伤害。</x:v>
      </x:c>
      <x:c r="F2135" s="6" t="n">
        <x:v>3.38</x:v>
      </x:c>
      <x:c r="G2135" s="6" t="n">
        <x:v>0</x:v>
      </x:c>
      <x:c r="H2135" s="6" t="n">
        <x:v>0</x:v>
      </x:c>
      <x:c r="I2135" s="6" t="n">
        <x:v>0</x:v>
      </x:c>
      <x:c r="J2135" s="6" t="str">
        <x:v>[3.38]</x:v>
      </x:c>
      <x:c r="K2135" s="7" t="str">
        <x:v>需确认条件及分段</x:v>
      </x:c>
      <x:c r="L2135" s="6" t="str">
        <x:v>https://raw.githubusercontent.com/Mar-7th/StarRailRes/dbe8cdfcfb0bf657b9fe1cf92d5537f118ccb487/index_new/cn/character_skills.json</x:v>
      </x:c>
    </x:row>
    <x:row r="2136" ht="20" customHeight="1">
      <x:c r="A2136" s="6" t="str">
        <x:v>121308_10</x:v>
      </x:c>
      <x:c r="B2136" s="6" t="str">
        <x:v>121308</x:v>
      </x:c>
      <x:c r="C2136" s="6" t="n">
        <x:v>10</x:v>
      </x:c>
      <x:c r="D2136" s="6" t="str">
        <x:v>瞬华</x:v>
      </x:c>
      <x:c r="E2136" s="7" t="str">
        <x:v>施放3段攻击对指定敌方单体造成等同于丹恒•饮月364%攻击力的虚数属性伤害。</x:v>
      </x:c>
      <x:c r="F2136" s="6" t="n">
        <x:v>3.64</x:v>
      </x:c>
      <x:c r="G2136" s="6" t="n">
        <x:v>0</x:v>
      </x:c>
      <x:c r="H2136" s="6" t="n">
        <x:v>0</x:v>
      </x:c>
      <x:c r="I2136" s="6" t="n">
        <x:v>0</x:v>
      </x:c>
      <x:c r="J2136" s="6" t="str">
        <x:v>[3.64]</x:v>
      </x:c>
      <x:c r="K2136" s="7" t="str">
        <x:v>需确认条件及分段</x:v>
      </x:c>
      <x:c r="L2136" s="6" t="str">
        <x:v>https://raw.githubusercontent.com/Mar-7th/StarRailRes/dbe8cdfcfb0bf657b9fe1cf92d5537f118ccb487/index_new/cn/character_skills.json</x:v>
      </x:c>
    </x:row>
    <x:row r="2137" ht="20" customHeight="1">
      <x:c r="A2137" s="6" t="str">
        <x:v>121309_1</x:v>
      </x:c>
      <x:c r="B2137" s="6" t="str">
        <x:v>121309</x:v>
      </x:c>
      <x:c r="C2137" s="6" t="n">
        <x:v>1</x:v>
      </x:c>
      <x:c r="D2137" s="6" t="str">
        <x:v>取消</x:v>
      </x:c>
      <x:c r="E2137" s="7" t="str">
        <x:v>取消强化。</x:v>
      </x:c>
      <x:c r="F2137" s="6" t="n">
        <x:v>0</x:v>
      </x:c>
      <x:c r="G2137" s="6" t="n">
        <x:v>0</x:v>
      </x:c>
      <x:c r="H2137" s="6" t="n">
        <x:v>0</x:v>
      </x:c>
      <x:c r="I2137" s="6" t="n">
        <x:v>0</x:v>
      </x:c>
      <x:c r="J2137" s="6" t="str">
        <x:v>[]</x:v>
      </x:c>
      <x:c r="K2137" s="7" t="str">
        <x:v>缺少结构化参数，必须覆盖</x:v>
      </x:c>
      <x:c r="L2137" s="6" t="str">
        <x:v>https://raw.githubusercontent.com/Mar-7th/StarRailRes/dbe8cdfcfb0bf657b9fe1cf92d5537f118ccb487/index_new/cn/character_skills.json</x:v>
      </x:c>
    </x:row>
    <x:row r="2138" ht="38" customHeight="1">
      <x:c r="A2138" s="6" t="str">
        <x:v>121310_1</x:v>
      </x:c>
      <x:c r="B2138" s="6" t="str">
        <x:v>121310</x:v>
      </x:c>
      <x:c r="C2138" s="6" t="n">
        <x:v>1</x:v>
      </x:c>
      <x:c r="D2138" s="6" t="str">
        <x:v>天矢阴</x:v>
      </x:c>
      <x:c r="E2138" s="7" t="str">
        <x:v>施放5段攻击对指定敌方单体造成等同于丹恒•饮月190%攻击力的虚数属性伤害。从第4段攻击开始同时对其相邻目标造成等同于丹恒•饮月30%攻击力的虚数属性伤害。</x:v>
      </x:c>
      <x:c r="F2138" s="6" t="n">
        <x:v>1.9</x:v>
      </x:c>
      <x:c r="G2138" s="6" t="n">
        <x:v>0</x:v>
      </x:c>
      <x:c r="H2138" s="6" t="n">
        <x:v>0</x:v>
      </x:c>
      <x:c r="I2138" s="6" t="n">
        <x:v>0</x:v>
      </x:c>
      <x:c r="J2138" s="6" t="str">
        <x:v>[1.9, 0.3]</x:v>
      </x:c>
      <x:c r="K2138" s="7" t="str">
        <x:v>需确认条件及分段</x:v>
      </x:c>
      <x:c r="L2138" s="6" t="str">
        <x:v>https://raw.githubusercontent.com/Mar-7th/StarRailRes/dbe8cdfcfb0bf657b9fe1cf92d5537f118ccb487/index_new/cn/character_skills.json</x:v>
      </x:c>
    </x:row>
    <x:row r="2139" ht="38" customHeight="1">
      <x:c r="A2139" s="6" t="str">
        <x:v>121310_2</x:v>
      </x:c>
      <x:c r="B2139" s="6" t="str">
        <x:v>121310</x:v>
      </x:c>
      <x:c r="C2139" s="6" t="n">
        <x:v>2</x:v>
      </x:c>
      <x:c r="D2139" s="6" t="str">
        <x:v>天矢阴</x:v>
      </x:c>
      <x:c r="E2139" s="7" t="str">
        <x:v>施放5段攻击对指定敌方单体造成等同于丹恒•饮月228%攻击力的虚数属性伤害。从第4段攻击开始同时对其相邻目标造成等同于丹恒•饮月36%攻击力的虚数属性伤害。</x:v>
      </x:c>
      <x:c r="F2139" s="6" t="n">
        <x:v>2.28</x:v>
      </x:c>
      <x:c r="G2139" s="6" t="n">
        <x:v>0</x:v>
      </x:c>
      <x:c r="H2139" s="6" t="n">
        <x:v>0</x:v>
      </x:c>
      <x:c r="I2139" s="6" t="n">
        <x:v>0</x:v>
      </x:c>
      <x:c r="J2139" s="6" t="str">
        <x:v>[2.28, 0.36]</x:v>
      </x:c>
      <x:c r="K2139" s="7" t="str">
        <x:v>需确认条件及分段</x:v>
      </x:c>
      <x:c r="L2139" s="6" t="str">
        <x:v>https://raw.githubusercontent.com/Mar-7th/StarRailRes/dbe8cdfcfb0bf657b9fe1cf92d5537f118ccb487/index_new/cn/character_skills.json</x:v>
      </x:c>
    </x:row>
    <x:row r="2140" ht="38" customHeight="1">
      <x:c r="A2140" s="6" t="str">
        <x:v>121310_3</x:v>
      </x:c>
      <x:c r="B2140" s="6" t="str">
        <x:v>121310</x:v>
      </x:c>
      <x:c r="C2140" s="6" t="n">
        <x:v>3</x:v>
      </x:c>
      <x:c r="D2140" s="6" t="str">
        <x:v>天矢阴</x:v>
      </x:c>
      <x:c r="E2140" s="7" t="str">
        <x:v>施放5段攻击对指定敌方单体造成等同于丹恒•饮月266%攻击力的虚数属性伤害。从第4段攻击开始同时对其相邻目标造成等同于丹恒•饮月42%攻击力的虚数属性伤害。</x:v>
      </x:c>
      <x:c r="F2140" s="6" t="n">
        <x:v>2.66</x:v>
      </x:c>
      <x:c r="G2140" s="6" t="n">
        <x:v>0</x:v>
      </x:c>
      <x:c r="H2140" s="6" t="n">
        <x:v>0</x:v>
      </x:c>
      <x:c r="I2140" s="6" t="n">
        <x:v>0</x:v>
      </x:c>
      <x:c r="J2140" s="6" t="str">
        <x:v>[2.66, 0.42]</x:v>
      </x:c>
      <x:c r="K2140" s="7" t="str">
        <x:v>需确认条件及分段</x:v>
      </x:c>
      <x:c r="L2140" s="6" t="str">
        <x:v>https://raw.githubusercontent.com/Mar-7th/StarRailRes/dbe8cdfcfb0bf657b9fe1cf92d5537f118ccb487/index_new/cn/character_skills.json</x:v>
      </x:c>
    </x:row>
    <x:row r="2141" ht="38" customHeight="1">
      <x:c r="A2141" s="6" t="str">
        <x:v>121310_4</x:v>
      </x:c>
      <x:c r="B2141" s="6" t="str">
        <x:v>121310</x:v>
      </x:c>
      <x:c r="C2141" s="6" t="n">
        <x:v>4</x:v>
      </x:c>
      <x:c r="D2141" s="6" t="str">
        <x:v>天矢阴</x:v>
      </x:c>
      <x:c r="E2141" s="7" t="str">
        <x:v>施放5段攻击对指定敌方单体造成等同于丹恒•饮月304%攻击力的虚数属性伤害。从第4段攻击开始同时对其相邻目标造成等同于丹恒•饮月48%攻击力的虚数属性伤害。</x:v>
      </x:c>
      <x:c r="F2141" s="6" t="n">
        <x:v>3.04</x:v>
      </x:c>
      <x:c r="G2141" s="6" t="n">
        <x:v>0</x:v>
      </x:c>
      <x:c r="H2141" s="6" t="n">
        <x:v>0</x:v>
      </x:c>
      <x:c r="I2141" s="6" t="n">
        <x:v>0</x:v>
      </x:c>
      <x:c r="J2141" s="6" t="str">
        <x:v>[3.04, 0.48]</x:v>
      </x:c>
      <x:c r="K2141" s="7" t="str">
        <x:v>需确认条件及分段</x:v>
      </x:c>
      <x:c r="L2141" s="6" t="str">
        <x:v>https://raw.githubusercontent.com/Mar-7th/StarRailRes/dbe8cdfcfb0bf657b9fe1cf92d5537f118ccb487/index_new/cn/character_skills.json</x:v>
      </x:c>
    </x:row>
    <x:row r="2142" ht="38" customHeight="1">
      <x:c r="A2142" s="6" t="str">
        <x:v>121310_5</x:v>
      </x:c>
      <x:c r="B2142" s="6" t="str">
        <x:v>121310</x:v>
      </x:c>
      <x:c r="C2142" s="6" t="n">
        <x:v>5</x:v>
      </x:c>
      <x:c r="D2142" s="6" t="str">
        <x:v>天矢阴</x:v>
      </x:c>
      <x:c r="E2142" s="7" t="str">
        <x:v>施放5段攻击对指定敌方单体造成等同于丹恒•饮月342%攻击力的虚数属性伤害。从第4段攻击开始同时对其相邻目标造成等同于丹恒•饮月54%攻击力的虚数属性伤害。</x:v>
      </x:c>
      <x:c r="F2142" s="6" t="n">
        <x:v>3.42</x:v>
      </x:c>
      <x:c r="G2142" s="6" t="n">
        <x:v>0</x:v>
      </x:c>
      <x:c r="H2142" s="6" t="n">
        <x:v>0</x:v>
      </x:c>
      <x:c r="I2142" s="6" t="n">
        <x:v>0</x:v>
      </x:c>
      <x:c r="J2142" s="6" t="str">
        <x:v>[3.42, 0.54]</x:v>
      </x:c>
      <x:c r="K2142" s="7" t="str">
        <x:v>需确认条件及分段</x:v>
      </x:c>
      <x:c r="L2142" s="6" t="str">
        <x:v>https://raw.githubusercontent.com/Mar-7th/StarRailRes/dbe8cdfcfb0bf657b9fe1cf92d5537f118ccb487/index_new/cn/character_skills.json</x:v>
      </x:c>
    </x:row>
    <x:row r="2143" ht="38" customHeight="1">
      <x:c r="A2143" s="6" t="str">
        <x:v>121310_6</x:v>
      </x:c>
      <x:c r="B2143" s="6" t="str">
        <x:v>121310</x:v>
      </x:c>
      <x:c r="C2143" s="6" t="n">
        <x:v>6</x:v>
      </x:c>
      <x:c r="D2143" s="6" t="str">
        <x:v>天矢阴</x:v>
      </x:c>
      <x:c r="E2143" s="7" t="str">
        <x:v>施放5段攻击对指定敌方单体造成等同于丹恒•饮月380%攻击力的虚数属性伤害。从第4段攻击开始同时对其相邻目标造成等同于丹恒•饮月60%攻击力的虚数属性伤害。</x:v>
      </x:c>
      <x:c r="F2143" s="6" t="n">
        <x:v>3.8</x:v>
      </x:c>
      <x:c r="G2143" s="6" t="n">
        <x:v>0</x:v>
      </x:c>
      <x:c r="H2143" s="6" t="n">
        <x:v>0</x:v>
      </x:c>
      <x:c r="I2143" s="6" t="n">
        <x:v>0</x:v>
      </x:c>
      <x:c r="J2143" s="6" t="str">
        <x:v>[3.8, 0.6]</x:v>
      </x:c>
      <x:c r="K2143" s="7" t="str">
        <x:v>需确认条件及分段</x:v>
      </x:c>
      <x:c r="L2143" s="6" t="str">
        <x:v>https://raw.githubusercontent.com/Mar-7th/StarRailRes/dbe8cdfcfb0bf657b9fe1cf92d5537f118ccb487/index_new/cn/character_skills.json</x:v>
      </x:c>
    </x:row>
    <x:row r="2144" ht="38" customHeight="1">
      <x:c r="A2144" s="6" t="str">
        <x:v>121310_7</x:v>
      </x:c>
      <x:c r="B2144" s="6" t="str">
        <x:v>121310</x:v>
      </x:c>
      <x:c r="C2144" s="6" t="n">
        <x:v>7</x:v>
      </x:c>
      <x:c r="D2144" s="6" t="str">
        <x:v>天矢阴</x:v>
      </x:c>
      <x:c r="E2144" s="7" t="str">
        <x:v>施放5段攻击对指定敌方单体造成等同于丹恒•饮月418%攻击力的虚数属性伤害。从第4段攻击开始同时对其相邻目标造成等同于丹恒•饮月66%攻击力的虚数属性伤害。</x:v>
      </x:c>
      <x:c r="F2144" s="6" t="n">
        <x:v>4.18</x:v>
      </x:c>
      <x:c r="G2144" s="6" t="n">
        <x:v>0</x:v>
      </x:c>
      <x:c r="H2144" s="6" t="n">
        <x:v>0</x:v>
      </x:c>
      <x:c r="I2144" s="6" t="n">
        <x:v>0</x:v>
      </x:c>
      <x:c r="J2144" s="6" t="str">
        <x:v>[4.18, 0.66]</x:v>
      </x:c>
      <x:c r="K2144" s="7" t="str">
        <x:v>需确认条件及分段</x:v>
      </x:c>
      <x:c r="L2144" s="6" t="str">
        <x:v>https://raw.githubusercontent.com/Mar-7th/StarRailRes/dbe8cdfcfb0bf657b9fe1cf92d5537f118ccb487/index_new/cn/character_skills.json</x:v>
      </x:c>
    </x:row>
    <x:row r="2145" ht="38" customHeight="1">
      <x:c r="A2145" s="6" t="str">
        <x:v>121310_8</x:v>
      </x:c>
      <x:c r="B2145" s="6" t="str">
        <x:v>121310</x:v>
      </x:c>
      <x:c r="C2145" s="6" t="n">
        <x:v>8</x:v>
      </x:c>
      <x:c r="D2145" s="6" t="str">
        <x:v>天矢阴</x:v>
      </x:c>
      <x:c r="E2145" s="7" t="str">
        <x:v>施放5段攻击对指定敌方单体造成等同于丹恒•饮月456%攻击力的虚数属性伤害。从第4段攻击开始同时对其相邻目标造成等同于丹恒•饮月72%攻击力的虚数属性伤害。</x:v>
      </x:c>
      <x:c r="F2145" s="6" t="n">
        <x:v>4.56</x:v>
      </x:c>
      <x:c r="G2145" s="6" t="n">
        <x:v>0</x:v>
      </x:c>
      <x:c r="H2145" s="6" t="n">
        <x:v>0</x:v>
      </x:c>
      <x:c r="I2145" s="6" t="n">
        <x:v>0</x:v>
      </x:c>
      <x:c r="J2145" s="6" t="str">
        <x:v>[4.56, 0.72]</x:v>
      </x:c>
      <x:c r="K2145" s="7" t="str">
        <x:v>需确认条件及分段</x:v>
      </x:c>
      <x:c r="L2145" s="6" t="str">
        <x:v>https://raw.githubusercontent.com/Mar-7th/StarRailRes/dbe8cdfcfb0bf657b9fe1cf92d5537f118ccb487/index_new/cn/character_skills.json</x:v>
      </x:c>
    </x:row>
    <x:row r="2146" ht="38" customHeight="1">
      <x:c r="A2146" s="6" t="str">
        <x:v>121310_9</x:v>
      </x:c>
      <x:c r="B2146" s="6" t="str">
        <x:v>121310</x:v>
      </x:c>
      <x:c r="C2146" s="6" t="n">
        <x:v>9</x:v>
      </x:c>
      <x:c r="D2146" s="6" t="str">
        <x:v>天矢阴</x:v>
      </x:c>
      <x:c r="E2146" s="7" t="str">
        <x:v>施放5段攻击对指定敌方单体造成等同于丹恒•饮月494%攻击力的虚数属性伤害。从第4段攻击开始同时对其相邻目标造成等同于丹恒•饮月78%攻击力的虚数属性伤害。</x:v>
      </x:c>
      <x:c r="F2146" s="6" t="n">
        <x:v>4.94</x:v>
      </x:c>
      <x:c r="G2146" s="6" t="n">
        <x:v>0</x:v>
      </x:c>
      <x:c r="H2146" s="6" t="n">
        <x:v>0</x:v>
      </x:c>
      <x:c r="I2146" s="6" t="n">
        <x:v>0</x:v>
      </x:c>
      <x:c r="J2146" s="6" t="str">
        <x:v>[4.94, 0.78]</x:v>
      </x:c>
      <x:c r="K2146" s="7" t="str">
        <x:v>需确认条件及分段</x:v>
      </x:c>
      <x:c r="L2146" s="6" t="str">
        <x:v>https://raw.githubusercontent.com/Mar-7th/StarRailRes/dbe8cdfcfb0bf657b9fe1cf92d5537f118ccb487/index_new/cn/character_skills.json</x:v>
      </x:c>
    </x:row>
    <x:row r="2147" ht="38" customHeight="1">
      <x:c r="A2147" s="6" t="str">
        <x:v>121310_10</x:v>
      </x:c>
      <x:c r="B2147" s="6" t="str">
        <x:v>121310</x:v>
      </x:c>
      <x:c r="C2147" s="6" t="n">
        <x:v>10</x:v>
      </x:c>
      <x:c r="D2147" s="6" t="str">
        <x:v>天矢阴</x:v>
      </x:c>
      <x:c r="E2147" s="7" t="str">
        <x:v>施放5段攻击对指定敌方单体造成等同于丹恒•饮月532%攻击力的虚数属性伤害。从第4段攻击开始同时对其相邻目标造成等同于丹恒•饮月84%攻击力的虚数属性伤害。</x:v>
      </x:c>
      <x:c r="F2147" s="6" t="n">
        <x:v>5.32</x:v>
      </x:c>
      <x:c r="G2147" s="6" t="n">
        <x:v>0</x:v>
      </x:c>
      <x:c r="H2147" s="6" t="n">
        <x:v>0</x:v>
      </x:c>
      <x:c r="I2147" s="6" t="n">
        <x:v>0</x:v>
      </x:c>
      <x:c r="J2147" s="6" t="str">
        <x:v>[5.32, 0.84]</x:v>
      </x:c>
      <x:c r="K2147" s="7" t="str">
        <x:v>需确认条件及分段</x:v>
      </x:c>
      <x:c r="L2147" s="6" t="str">
        <x:v>https://raw.githubusercontent.com/Mar-7th/StarRailRes/dbe8cdfcfb0bf657b9fe1cf92d5537f118ccb487/index_new/cn/character_skills.json</x:v>
      </x:c>
    </x:row>
    <x:row r="2148" ht="38" customHeight="1">
      <x:c r="A2148" s="6" t="str">
        <x:v>121312_1</x:v>
      </x:c>
      <x:c r="B2148" s="6" t="str">
        <x:v>121312</x:v>
      </x:c>
      <x:c r="C2148" s="6" t="n">
        <x:v>1</x:v>
      </x:c>
      <x:c r="D2148" s="6" t="str">
        <x:v>盘拏耀跃</x:v>
      </x:c>
      <x:c r="E2148" s="7" t="str">
        <x:v>施放7段攻击对指定敌方单体造成等同于丹恒•饮月250%攻击力的虚数属性伤害。从第4段攻击开始同时对其相邻目标造成等同于丹恒•饮月90%攻击力的虚数属性伤害。</x:v>
      </x:c>
      <x:c r="F2148" s="6" t="n">
        <x:v>2.5</x:v>
      </x:c>
      <x:c r="G2148" s="6" t="n">
        <x:v>0</x:v>
      </x:c>
      <x:c r="H2148" s="6" t="n">
        <x:v>0</x:v>
      </x:c>
      <x:c r="I2148" s="6" t="n">
        <x:v>0</x:v>
      </x:c>
      <x:c r="J2148" s="6" t="str">
        <x:v>[2.5, 0.9]</x:v>
      </x:c>
      <x:c r="K2148" s="7" t="str">
        <x:v>需确认条件及分段</x:v>
      </x:c>
      <x:c r="L2148" s="6" t="str">
        <x:v>https://raw.githubusercontent.com/Mar-7th/StarRailRes/dbe8cdfcfb0bf657b9fe1cf92d5537f118ccb487/index_new/cn/character_skills.json</x:v>
      </x:c>
    </x:row>
    <x:row r="2149" ht="38" customHeight="1">
      <x:c r="A2149" s="6" t="str">
        <x:v>121312_2</x:v>
      </x:c>
      <x:c r="B2149" s="6" t="str">
        <x:v>121312</x:v>
      </x:c>
      <x:c r="C2149" s="6" t="n">
        <x:v>2</x:v>
      </x:c>
      <x:c r="D2149" s="6" t="str">
        <x:v>盘拏耀跃</x:v>
      </x:c>
      <x:c r="E2149" s="7" t="str">
        <x:v>施放7段攻击对指定敌方单体造成等同于丹恒•饮月300%攻击力的虚数属性伤害。从第4段攻击开始同时对其相邻目标造成等同于丹恒•饮月108%攻击力的虚数属性伤害。</x:v>
      </x:c>
      <x:c r="F2149" s="6" t="n">
        <x:v>3</x:v>
      </x:c>
      <x:c r="G2149" s="6" t="n">
        <x:v>0</x:v>
      </x:c>
      <x:c r="H2149" s="6" t="n">
        <x:v>0</x:v>
      </x:c>
      <x:c r="I2149" s="6" t="n">
        <x:v>0</x:v>
      </x:c>
      <x:c r="J2149" s="6" t="str">
        <x:v>[3, 1.08]</x:v>
      </x:c>
      <x:c r="K2149" s="7" t="str">
        <x:v>需确认条件及分段</x:v>
      </x:c>
      <x:c r="L2149" s="6" t="str">
        <x:v>https://raw.githubusercontent.com/Mar-7th/StarRailRes/dbe8cdfcfb0bf657b9fe1cf92d5537f118ccb487/index_new/cn/character_skills.json</x:v>
      </x:c>
    </x:row>
    <x:row r="2150" ht="38" customHeight="1">
      <x:c r="A2150" s="6" t="str">
        <x:v>121312_3</x:v>
      </x:c>
      <x:c r="B2150" s="6" t="str">
        <x:v>121312</x:v>
      </x:c>
      <x:c r="C2150" s="6" t="n">
        <x:v>3</x:v>
      </x:c>
      <x:c r="D2150" s="6" t="str">
        <x:v>盘拏耀跃</x:v>
      </x:c>
      <x:c r="E2150" s="7" t="str">
        <x:v>施放7段攻击对指定敌方单体造成等同于丹恒•饮月350%攻击力的虚数属性伤害。从第4段攻击开始同时对其相邻目标造成等同于丹恒•饮月126%攻击力的虚数属性伤害。</x:v>
      </x:c>
      <x:c r="F2150" s="6" t="n">
        <x:v>3.5</x:v>
      </x:c>
      <x:c r="G2150" s="6" t="n">
        <x:v>0</x:v>
      </x:c>
      <x:c r="H2150" s="6" t="n">
        <x:v>0</x:v>
      </x:c>
      <x:c r="I2150" s="6" t="n">
        <x:v>0</x:v>
      </x:c>
      <x:c r="J2150" s="6" t="str">
        <x:v>[3.5, 1.26]</x:v>
      </x:c>
      <x:c r="K2150" s="7" t="str">
        <x:v>需确认条件及分段</x:v>
      </x:c>
      <x:c r="L2150" s="6" t="str">
        <x:v>https://raw.githubusercontent.com/Mar-7th/StarRailRes/dbe8cdfcfb0bf657b9fe1cf92d5537f118ccb487/index_new/cn/character_skills.json</x:v>
      </x:c>
    </x:row>
    <x:row r="2151" ht="38" customHeight="1">
      <x:c r="A2151" s="6" t="str">
        <x:v>121312_4</x:v>
      </x:c>
      <x:c r="B2151" s="6" t="str">
        <x:v>121312</x:v>
      </x:c>
      <x:c r="C2151" s="6" t="n">
        <x:v>4</x:v>
      </x:c>
      <x:c r="D2151" s="6" t="str">
        <x:v>盘拏耀跃</x:v>
      </x:c>
      <x:c r="E2151" s="7" t="str">
        <x:v>施放7段攻击对指定敌方单体造成等同于丹恒•饮月400%攻击力的虚数属性伤害。从第4段攻击开始同时对其相邻目标造成等同于丹恒•饮月144%攻击力的虚数属性伤害。</x:v>
      </x:c>
      <x:c r="F2151" s="6" t="n">
        <x:v>4</x:v>
      </x:c>
      <x:c r="G2151" s="6" t="n">
        <x:v>0</x:v>
      </x:c>
      <x:c r="H2151" s="6" t="n">
        <x:v>0</x:v>
      </x:c>
      <x:c r="I2151" s="6" t="n">
        <x:v>0</x:v>
      </x:c>
      <x:c r="J2151" s="6" t="str">
        <x:v>[4, 1.44]</x:v>
      </x:c>
      <x:c r="K2151" s="7" t="str">
        <x:v>需确认条件及分段</x:v>
      </x:c>
      <x:c r="L2151" s="6" t="str">
        <x:v>https://raw.githubusercontent.com/Mar-7th/StarRailRes/dbe8cdfcfb0bf657b9fe1cf92d5537f118ccb487/index_new/cn/character_skills.json</x:v>
      </x:c>
    </x:row>
    <x:row r="2152" ht="38" customHeight="1">
      <x:c r="A2152" s="6" t="str">
        <x:v>121312_5</x:v>
      </x:c>
      <x:c r="B2152" s="6" t="str">
        <x:v>121312</x:v>
      </x:c>
      <x:c r="C2152" s="6" t="n">
        <x:v>5</x:v>
      </x:c>
      <x:c r="D2152" s="6" t="str">
        <x:v>盘拏耀跃</x:v>
      </x:c>
      <x:c r="E2152" s="7" t="str">
        <x:v>施放7段攻击对指定敌方单体造成等同于丹恒•饮月450%攻击力的虚数属性伤害。从第4段攻击开始同时对其相邻目标造成等同于丹恒•饮月162%攻击力的虚数属性伤害。</x:v>
      </x:c>
      <x:c r="F2152" s="6" t="n">
        <x:v>4.5</x:v>
      </x:c>
      <x:c r="G2152" s="6" t="n">
        <x:v>0</x:v>
      </x:c>
      <x:c r="H2152" s="6" t="n">
        <x:v>0</x:v>
      </x:c>
      <x:c r="I2152" s="6" t="n">
        <x:v>0</x:v>
      </x:c>
      <x:c r="J2152" s="6" t="str">
        <x:v>[4.5, 1.62]</x:v>
      </x:c>
      <x:c r="K2152" s="7" t="str">
        <x:v>需确认条件及分段</x:v>
      </x:c>
      <x:c r="L2152" s="6" t="str">
        <x:v>https://raw.githubusercontent.com/Mar-7th/StarRailRes/dbe8cdfcfb0bf657b9fe1cf92d5537f118ccb487/index_new/cn/character_skills.json</x:v>
      </x:c>
    </x:row>
    <x:row r="2153" ht="38" customHeight="1">
      <x:c r="A2153" s="6" t="str">
        <x:v>121312_6</x:v>
      </x:c>
      <x:c r="B2153" s="6" t="str">
        <x:v>121312</x:v>
      </x:c>
      <x:c r="C2153" s="6" t="n">
        <x:v>6</x:v>
      </x:c>
      <x:c r="D2153" s="6" t="str">
        <x:v>盘拏耀跃</x:v>
      </x:c>
      <x:c r="E2153" s="7" t="str">
        <x:v>施放7段攻击对指定敌方单体造成等同于丹恒•饮月500%攻击力的虚数属性伤害。从第4段攻击开始同时对其相邻目标造成等同于丹恒•饮月180%攻击力的虚数属性伤害。</x:v>
      </x:c>
      <x:c r="F2153" s="6" t="n">
        <x:v>5</x:v>
      </x:c>
      <x:c r="G2153" s="6" t="n">
        <x:v>0</x:v>
      </x:c>
      <x:c r="H2153" s="6" t="n">
        <x:v>0</x:v>
      </x:c>
      <x:c r="I2153" s="6" t="n">
        <x:v>0</x:v>
      </x:c>
      <x:c r="J2153" s="6" t="str">
        <x:v>[5, 1.8]</x:v>
      </x:c>
      <x:c r="K2153" s="7" t="str">
        <x:v>需确认条件及分段</x:v>
      </x:c>
      <x:c r="L2153" s="6" t="str">
        <x:v>https://raw.githubusercontent.com/Mar-7th/StarRailRes/dbe8cdfcfb0bf657b9fe1cf92d5537f118ccb487/index_new/cn/character_skills.json</x:v>
      </x:c>
    </x:row>
    <x:row r="2154" ht="38" customHeight="1">
      <x:c r="A2154" s="6" t="str">
        <x:v>121312_7</x:v>
      </x:c>
      <x:c r="B2154" s="6" t="str">
        <x:v>121312</x:v>
      </x:c>
      <x:c r="C2154" s="6" t="n">
        <x:v>7</x:v>
      </x:c>
      <x:c r="D2154" s="6" t="str">
        <x:v>盘拏耀跃</x:v>
      </x:c>
      <x:c r="E2154" s="7" t="str">
        <x:v>施放7段攻击对指定敌方单体造成等同于丹恒•饮月550%攻击力的虚数属性伤害。从第4段攻击开始同时对其相邻目标造成等同于丹恒•饮月198%攻击力的虚数属性伤害。</x:v>
      </x:c>
      <x:c r="F2154" s="6" t="n">
        <x:v>5.5</x:v>
      </x:c>
      <x:c r="G2154" s="6" t="n">
        <x:v>0</x:v>
      </x:c>
      <x:c r="H2154" s="6" t="n">
        <x:v>0</x:v>
      </x:c>
      <x:c r="I2154" s="6" t="n">
        <x:v>0</x:v>
      </x:c>
      <x:c r="J2154" s="6" t="str">
        <x:v>[5.5, 1.98]</x:v>
      </x:c>
      <x:c r="K2154" s="7" t="str">
        <x:v>需确认条件及分段</x:v>
      </x:c>
      <x:c r="L2154" s="6" t="str">
        <x:v>https://raw.githubusercontent.com/Mar-7th/StarRailRes/dbe8cdfcfb0bf657b9fe1cf92d5537f118ccb487/index_new/cn/character_skills.json</x:v>
      </x:c>
    </x:row>
    <x:row r="2155" ht="38" customHeight="1">
      <x:c r="A2155" s="6" t="str">
        <x:v>121312_8</x:v>
      </x:c>
      <x:c r="B2155" s="6" t="str">
        <x:v>121312</x:v>
      </x:c>
      <x:c r="C2155" s="6" t="n">
        <x:v>8</x:v>
      </x:c>
      <x:c r="D2155" s="6" t="str">
        <x:v>盘拏耀跃</x:v>
      </x:c>
      <x:c r="E2155" s="7" t="str">
        <x:v>施放7段攻击对指定敌方单体造成等同于丹恒•饮月600%攻击力的虚数属性伤害。从第4段攻击开始同时对其相邻目标造成等同于丹恒•饮月216%攻击力的虚数属性伤害。</x:v>
      </x:c>
      <x:c r="F2155" s="6" t="n">
        <x:v>6</x:v>
      </x:c>
      <x:c r="G2155" s="6" t="n">
        <x:v>0</x:v>
      </x:c>
      <x:c r="H2155" s="6" t="n">
        <x:v>0</x:v>
      </x:c>
      <x:c r="I2155" s="6" t="n">
        <x:v>0</x:v>
      </x:c>
      <x:c r="J2155" s="6" t="str">
        <x:v>[6, 2.16]</x:v>
      </x:c>
      <x:c r="K2155" s="7" t="str">
        <x:v>需确认条件及分段</x:v>
      </x:c>
      <x:c r="L2155" s="6" t="str">
        <x:v>https://raw.githubusercontent.com/Mar-7th/StarRailRes/dbe8cdfcfb0bf657b9fe1cf92d5537f118ccb487/index_new/cn/character_skills.json</x:v>
      </x:c>
    </x:row>
    <x:row r="2156" ht="38" customHeight="1">
      <x:c r="A2156" s="6" t="str">
        <x:v>121312_9</x:v>
      </x:c>
      <x:c r="B2156" s="6" t="str">
        <x:v>121312</x:v>
      </x:c>
      <x:c r="C2156" s="6" t="n">
        <x:v>9</x:v>
      </x:c>
      <x:c r="D2156" s="6" t="str">
        <x:v>盘拏耀跃</x:v>
      </x:c>
      <x:c r="E2156" s="7" t="str">
        <x:v>施放7段攻击对指定敌方单体造成等同于丹恒•饮月650%攻击力的虚数属性伤害。从第4段攻击开始同时对其相邻目标造成等同于丹恒•饮月234%攻击力的虚数属性伤害。</x:v>
      </x:c>
      <x:c r="F2156" s="6" t="n">
        <x:v>6.5</x:v>
      </x:c>
      <x:c r="G2156" s="6" t="n">
        <x:v>0</x:v>
      </x:c>
      <x:c r="H2156" s="6" t="n">
        <x:v>0</x:v>
      </x:c>
      <x:c r="I2156" s="6" t="n">
        <x:v>0</x:v>
      </x:c>
      <x:c r="J2156" s="6" t="str">
        <x:v>[6.5, 2.34]</x:v>
      </x:c>
      <x:c r="K2156" s="7" t="str">
        <x:v>需确认条件及分段</x:v>
      </x:c>
      <x:c r="L2156" s="6" t="str">
        <x:v>https://raw.githubusercontent.com/Mar-7th/StarRailRes/dbe8cdfcfb0bf657b9fe1cf92d5537f118ccb487/index_new/cn/character_skills.json</x:v>
      </x:c>
    </x:row>
    <x:row r="2157" ht="38" customHeight="1">
      <x:c r="A2157" s="6" t="str">
        <x:v>121312_10</x:v>
      </x:c>
      <x:c r="B2157" s="6" t="str">
        <x:v>121312</x:v>
      </x:c>
      <x:c r="C2157" s="6" t="n">
        <x:v>10</x:v>
      </x:c>
      <x:c r="D2157" s="6" t="str">
        <x:v>盘拏耀跃</x:v>
      </x:c>
      <x:c r="E2157" s="7" t="str">
        <x:v>施放7段攻击对指定敌方单体造成等同于丹恒•饮月700%攻击力的虚数属性伤害。从第4段攻击开始同时对其相邻目标造成等同于丹恒•饮月252%攻击力的虚数属性伤害。</x:v>
      </x:c>
      <x:c r="F2157" s="6" t="n">
        <x:v>7</x:v>
      </x:c>
      <x:c r="G2157" s="6" t="n">
        <x:v>0</x:v>
      </x:c>
      <x:c r="H2157" s="6" t="n">
        <x:v>0</x:v>
      </x:c>
      <x:c r="I2157" s="6" t="n">
        <x:v>0</x:v>
      </x:c>
      <x:c r="J2157" s="6" t="str">
        <x:v>[7, 2.52]</x:v>
      </x:c>
      <x:c r="K2157" s="7" t="str">
        <x:v>需确认条件及分段</x:v>
      </x:c>
      <x:c r="L2157" s="6" t="str">
        <x:v>https://raw.githubusercontent.com/Mar-7th/StarRailRes/dbe8cdfcfb0bf657b9fe1cf92d5537f118ccb487/index_new/cn/character_skills.json</x:v>
      </x:c>
    </x:row>
    <x:row r="2158" ht="20" customHeight="1">
      <x:c r="A2158" s="6" t="str">
        <x:v>121401_1</x:v>
      </x:c>
      <x:c r="B2158" s="6" t="str">
        <x:v>121401</x:v>
      </x:c>
      <x:c r="C2158" s="6" t="n">
        <x:v>1</x:v>
      </x:c>
      <x:c r="D2158" s="6" t="str">
        <x:v>破魔锥</x:v>
      </x:c>
      <x:c r="E2158" s="7" t="str">
        <x:v>对指定敌方单体造成等同于雪衣50%攻击力的量子属性伤害。</x:v>
      </x:c>
      <x:c r="F2158" s="6" t="n">
        <x:v>0.5</x:v>
      </x:c>
      <x:c r="G2158" s="6" t="n">
        <x:v>0</x:v>
      </x:c>
      <x:c r="H2158" s="6" t="n">
        <x:v>0</x:v>
      </x:c>
      <x:c r="I2158" s="6" t="n">
        <x:v>0</x:v>
      </x:c>
      <x:c r="J2158" s="6" t="str">
        <x:v>[0.5]</x:v>
      </x:c>
      <x:c r="K2158" s="7" t="str">
        <x:v>需确认条件及分段</x:v>
      </x:c>
      <x:c r="L2158" s="6" t="str">
        <x:v>https://raw.githubusercontent.com/Mar-7th/StarRailRes/dbe8cdfcfb0bf657b9fe1cf92d5537f118ccb487/index_new/cn/character_skills.json</x:v>
      </x:c>
    </x:row>
    <x:row r="2159" ht="20" customHeight="1">
      <x:c r="A2159" s="6" t="str">
        <x:v>121401_2</x:v>
      </x:c>
      <x:c r="B2159" s="6" t="str">
        <x:v>121401</x:v>
      </x:c>
      <x:c r="C2159" s="6" t="n">
        <x:v>2</x:v>
      </x:c>
      <x:c r="D2159" s="6" t="str">
        <x:v>破魔锥</x:v>
      </x:c>
      <x:c r="E2159" s="7" t="str">
        <x:v>对指定敌方单体造成等同于雪衣60%攻击力的量子属性伤害。</x:v>
      </x:c>
      <x:c r="F2159" s="6" t="n">
        <x:v>0.6</x:v>
      </x:c>
      <x:c r="G2159" s="6" t="n">
        <x:v>0</x:v>
      </x:c>
      <x:c r="H2159" s="6" t="n">
        <x:v>0</x:v>
      </x:c>
      <x:c r="I2159" s="6" t="n">
        <x:v>0</x:v>
      </x:c>
      <x:c r="J2159" s="6" t="str">
        <x:v>[0.6]</x:v>
      </x:c>
      <x:c r="K2159" s="7" t="str">
        <x:v>需确认条件及分段</x:v>
      </x:c>
      <x:c r="L2159" s="6" t="str">
        <x:v>https://raw.githubusercontent.com/Mar-7th/StarRailRes/dbe8cdfcfb0bf657b9fe1cf92d5537f118ccb487/index_new/cn/character_skills.json</x:v>
      </x:c>
    </x:row>
    <x:row r="2160" ht="20" customHeight="1">
      <x:c r="A2160" s="6" t="str">
        <x:v>121401_3</x:v>
      </x:c>
      <x:c r="B2160" s="6" t="str">
        <x:v>121401</x:v>
      </x:c>
      <x:c r="C2160" s="6" t="n">
        <x:v>3</x:v>
      </x:c>
      <x:c r="D2160" s="6" t="str">
        <x:v>破魔锥</x:v>
      </x:c>
      <x:c r="E2160" s="7" t="str">
        <x:v>对指定敌方单体造成等同于雪衣70%攻击力的量子属性伤害。</x:v>
      </x:c>
      <x:c r="F2160" s="6" t="n">
        <x:v>0.7</x:v>
      </x:c>
      <x:c r="G2160" s="6" t="n">
        <x:v>0</x:v>
      </x:c>
      <x:c r="H2160" s="6" t="n">
        <x:v>0</x:v>
      </x:c>
      <x:c r="I2160" s="6" t="n">
        <x:v>0</x:v>
      </x:c>
      <x:c r="J2160" s="6" t="str">
        <x:v>[0.7]</x:v>
      </x:c>
      <x:c r="K2160" s="7" t="str">
        <x:v>需确认条件及分段</x:v>
      </x:c>
      <x:c r="L2160" s="6" t="str">
        <x:v>https://raw.githubusercontent.com/Mar-7th/StarRailRes/dbe8cdfcfb0bf657b9fe1cf92d5537f118ccb487/index_new/cn/character_skills.json</x:v>
      </x:c>
    </x:row>
    <x:row r="2161" ht="20" customHeight="1">
      <x:c r="A2161" s="6" t="str">
        <x:v>121401_4</x:v>
      </x:c>
      <x:c r="B2161" s="6" t="str">
        <x:v>121401</x:v>
      </x:c>
      <x:c r="C2161" s="6" t="n">
        <x:v>4</x:v>
      </x:c>
      <x:c r="D2161" s="6" t="str">
        <x:v>破魔锥</x:v>
      </x:c>
      <x:c r="E2161" s="7" t="str">
        <x:v>对指定敌方单体造成等同于雪衣80%攻击力的量子属性伤害。</x:v>
      </x:c>
      <x:c r="F2161" s="6" t="n">
        <x:v>0.8</x:v>
      </x:c>
      <x:c r="G2161" s="6" t="n">
        <x:v>0</x:v>
      </x:c>
      <x:c r="H2161" s="6" t="n">
        <x:v>0</x:v>
      </x:c>
      <x:c r="I2161" s="6" t="n">
        <x:v>0</x:v>
      </x:c>
      <x:c r="J2161" s="6" t="str">
        <x:v>[0.8]</x:v>
      </x:c>
      <x:c r="K2161" s="7" t="str">
        <x:v>需确认条件及分段</x:v>
      </x:c>
      <x:c r="L2161" s="6" t="str">
        <x:v>https://raw.githubusercontent.com/Mar-7th/StarRailRes/dbe8cdfcfb0bf657b9fe1cf92d5537f118ccb487/index_new/cn/character_skills.json</x:v>
      </x:c>
    </x:row>
    <x:row r="2162" ht="20" customHeight="1">
      <x:c r="A2162" s="6" t="str">
        <x:v>121401_5</x:v>
      </x:c>
      <x:c r="B2162" s="6" t="str">
        <x:v>121401</x:v>
      </x:c>
      <x:c r="C2162" s="6" t="n">
        <x:v>5</x:v>
      </x:c>
      <x:c r="D2162" s="6" t="str">
        <x:v>破魔锥</x:v>
      </x:c>
      <x:c r="E2162" s="7" t="str">
        <x:v>对指定敌方单体造成等同于雪衣90%攻击力的量子属性伤害。</x:v>
      </x:c>
      <x:c r="F2162" s="6" t="n">
        <x:v>0.9</x:v>
      </x:c>
      <x:c r="G2162" s="6" t="n">
        <x:v>0</x:v>
      </x:c>
      <x:c r="H2162" s="6" t="n">
        <x:v>0</x:v>
      </x:c>
      <x:c r="I2162" s="6" t="n">
        <x:v>0</x:v>
      </x:c>
      <x:c r="J2162" s="6" t="str">
        <x:v>[0.9]</x:v>
      </x:c>
      <x:c r="K2162" s="7" t="str">
        <x:v>需确认条件及分段</x:v>
      </x:c>
      <x:c r="L2162" s="6" t="str">
        <x:v>https://raw.githubusercontent.com/Mar-7th/StarRailRes/dbe8cdfcfb0bf657b9fe1cf92d5537f118ccb487/index_new/cn/character_skills.json</x:v>
      </x:c>
    </x:row>
    <x:row r="2163" ht="20" customHeight="1">
      <x:c r="A2163" s="6" t="str">
        <x:v>121401_6</x:v>
      </x:c>
      <x:c r="B2163" s="6" t="str">
        <x:v>121401</x:v>
      </x:c>
      <x:c r="C2163" s="6" t="n">
        <x:v>6</x:v>
      </x:c>
      <x:c r="D2163" s="6" t="str">
        <x:v>破魔锥</x:v>
      </x:c>
      <x:c r="E2163" s="7" t="str">
        <x:v>对指定敌方单体造成等同于雪衣100%攻击力的量子属性伤害。</x:v>
      </x:c>
      <x:c r="F2163" s="6" t="n">
        <x:v>1</x:v>
      </x:c>
      <x:c r="G2163" s="6" t="n">
        <x:v>0</x:v>
      </x:c>
      <x:c r="H2163" s="6" t="n">
        <x:v>0</x:v>
      </x:c>
      <x:c r="I2163" s="6" t="n">
        <x:v>0</x:v>
      </x:c>
      <x:c r="J2163" s="6" t="str">
        <x:v>[1]</x:v>
      </x:c>
      <x:c r="K2163" s="7" t="str">
        <x:v>需确认条件及分段</x:v>
      </x:c>
      <x:c r="L2163" s="6" t="str">
        <x:v>https://raw.githubusercontent.com/Mar-7th/StarRailRes/dbe8cdfcfb0bf657b9fe1cf92d5537f118ccb487/index_new/cn/character_skills.json</x:v>
      </x:c>
    </x:row>
    <x:row r="2164" ht="20" customHeight="1">
      <x:c r="A2164" s="6" t="str">
        <x:v>121401_7</x:v>
      </x:c>
      <x:c r="B2164" s="6" t="str">
        <x:v>121401</x:v>
      </x:c>
      <x:c r="C2164" s="6" t="n">
        <x:v>7</x:v>
      </x:c>
      <x:c r="D2164" s="6" t="str">
        <x:v>破魔锥</x:v>
      </x:c>
      <x:c r="E2164" s="7" t="str">
        <x:v>对指定敌方单体造成等同于雪衣110%攻击力的量子属性伤害。</x:v>
      </x:c>
      <x:c r="F2164" s="6" t="n">
        <x:v>1.1</x:v>
      </x:c>
      <x:c r="G2164" s="6" t="n">
        <x:v>0</x:v>
      </x:c>
      <x:c r="H2164" s="6" t="n">
        <x:v>0</x:v>
      </x:c>
      <x:c r="I2164" s="6" t="n">
        <x:v>0</x:v>
      </x:c>
      <x:c r="J2164" s="6" t="str">
        <x:v>[1.1]</x:v>
      </x:c>
      <x:c r="K2164" s="7" t="str">
        <x:v>需确认条件及分段</x:v>
      </x:c>
      <x:c r="L2164" s="6" t="str">
        <x:v>https://raw.githubusercontent.com/Mar-7th/StarRailRes/dbe8cdfcfb0bf657b9fe1cf92d5537f118ccb487/index_new/cn/character_skills.json</x:v>
      </x:c>
    </x:row>
    <x:row r="2165" ht="20" customHeight="1">
      <x:c r="A2165" s="6" t="str">
        <x:v>121401_8</x:v>
      </x:c>
      <x:c r="B2165" s="6" t="str">
        <x:v>121401</x:v>
      </x:c>
      <x:c r="C2165" s="6" t="n">
        <x:v>8</x:v>
      </x:c>
      <x:c r="D2165" s="6" t="str">
        <x:v>破魔锥</x:v>
      </x:c>
      <x:c r="E2165" s="7" t="str">
        <x:v>对指定敌方单体造成等同于雪衣120%攻击力的量子属性伤害。</x:v>
      </x:c>
      <x:c r="F2165" s="6" t="n">
        <x:v>1.2</x:v>
      </x:c>
      <x:c r="G2165" s="6" t="n">
        <x:v>0</x:v>
      </x:c>
      <x:c r="H2165" s="6" t="n">
        <x:v>0</x:v>
      </x:c>
      <x:c r="I2165" s="6" t="n">
        <x:v>0</x:v>
      </x:c>
      <x:c r="J2165" s="6" t="str">
        <x:v>[1.2]</x:v>
      </x:c>
      <x:c r="K2165" s="7" t="str">
        <x:v>需确认条件及分段</x:v>
      </x:c>
      <x:c r="L2165" s="6" t="str">
        <x:v>https://raw.githubusercontent.com/Mar-7th/StarRailRes/dbe8cdfcfb0bf657b9fe1cf92d5537f118ccb487/index_new/cn/character_skills.json</x:v>
      </x:c>
    </x:row>
    <x:row r="2166" ht="20" customHeight="1">
      <x:c r="A2166" s="6" t="str">
        <x:v>121401_9</x:v>
      </x:c>
      <x:c r="B2166" s="6" t="str">
        <x:v>121401</x:v>
      </x:c>
      <x:c r="C2166" s="6" t="n">
        <x:v>9</x:v>
      </x:c>
      <x:c r="D2166" s="6" t="str">
        <x:v>破魔锥</x:v>
      </x:c>
      <x:c r="E2166" s="7" t="str">
        <x:v>对指定敌方单体造成等同于雪衣130%攻击力的量子属性伤害。</x:v>
      </x:c>
      <x:c r="F2166" s="6" t="n">
        <x:v>1.3</x:v>
      </x:c>
      <x:c r="G2166" s="6" t="n">
        <x:v>0</x:v>
      </x:c>
      <x:c r="H2166" s="6" t="n">
        <x:v>0</x:v>
      </x:c>
      <x:c r="I2166" s="6" t="n">
        <x:v>0</x:v>
      </x:c>
      <x:c r="J2166" s="6" t="str">
        <x:v>[1.3]</x:v>
      </x:c>
      <x:c r="K2166" s="7" t="str">
        <x:v>需确认条件及分段</x:v>
      </x:c>
      <x:c r="L2166" s="6" t="str">
        <x:v>https://raw.githubusercontent.com/Mar-7th/StarRailRes/dbe8cdfcfb0bf657b9fe1cf92d5537f118ccb487/index_new/cn/character_skills.json</x:v>
      </x:c>
    </x:row>
    <x:row r="2167" ht="20" customHeight="1">
      <x:c r="A2167" s="6" t="str">
        <x:v>121401_10</x:v>
      </x:c>
      <x:c r="B2167" s="6" t="str">
        <x:v>121401</x:v>
      </x:c>
      <x:c r="C2167" s="6" t="n">
        <x:v>10</x:v>
      </x:c>
      <x:c r="D2167" s="6" t="str">
        <x:v>破魔锥</x:v>
      </x:c>
      <x:c r="E2167" s="7" t="str">
        <x:v>对指定敌方单体造成等同于雪衣140%攻击力的量子属性伤害。</x:v>
      </x:c>
      <x:c r="F2167" s="6" t="n">
        <x:v>1.4</x:v>
      </x:c>
      <x:c r="G2167" s="6" t="n">
        <x:v>0</x:v>
      </x:c>
      <x:c r="H2167" s="6" t="n">
        <x:v>0</x:v>
      </x:c>
      <x:c r="I2167" s="6" t="n">
        <x:v>0</x:v>
      </x:c>
      <x:c r="J2167" s="6" t="str">
        <x:v>[1.4]</x:v>
      </x:c>
      <x:c r="K2167" s="7" t="str">
        <x:v>需确认条件及分段</x:v>
      </x:c>
      <x:c r="L2167" s="6" t="str">
        <x:v>https://raw.githubusercontent.com/Mar-7th/StarRailRes/dbe8cdfcfb0bf657b9fe1cf92d5537f118ccb487/index_new/cn/character_skills.json</x:v>
      </x:c>
    </x:row>
    <x:row r="2168" ht="38" customHeight="1">
      <x:c r="A2168" s="6" t="str">
        <x:v>121402_1</x:v>
      </x:c>
      <x:c r="B2168" s="6" t="str">
        <x:v>121402</x:v>
      </x:c>
      <x:c r="C2168" s="6" t="n">
        <x:v>1</x:v>
      </x:c>
      <x:c r="D2168" s="6" t="str">
        <x:v>摄伏诸恶</x:v>
      </x:c>
      <x:c r="E2168" s="7" t="str">
        <x:v>对指定敌方单体造成等同于雪衣70%攻击力的量子属性伤害，同时对其相邻目标造成等同于雪衣35%攻击力的量子属性伤害。</x:v>
      </x:c>
      <x:c r="F2168" s="6" t="n">
        <x:v>1.0499999999999998</x:v>
      </x:c>
      <x:c r="G2168" s="6" t="n">
        <x:v>0</x:v>
      </x:c>
      <x:c r="H2168" s="6" t="n">
        <x:v>0</x:v>
      </x:c>
      <x:c r="I2168" s="6" t="n">
        <x:v>0</x:v>
      </x:c>
      <x:c r="J2168" s="6" t="str">
        <x:v>[0.7, 0.35]</x:v>
      </x:c>
      <x:c r="K2168" s="7" t="str">
        <x:v>需确认条件及分段</x:v>
      </x:c>
      <x:c r="L2168" s="6" t="str">
        <x:v>https://raw.githubusercontent.com/Mar-7th/StarRailRes/dbe8cdfcfb0bf657b9fe1cf92d5537f118ccb487/index_new/cn/character_skills.json</x:v>
      </x:c>
    </x:row>
    <x:row r="2169" ht="38" customHeight="1">
      <x:c r="A2169" s="6" t="str">
        <x:v>121402_2</x:v>
      </x:c>
      <x:c r="B2169" s="6" t="str">
        <x:v>121402</x:v>
      </x:c>
      <x:c r="C2169" s="6" t="n">
        <x:v>2</x:v>
      </x:c>
      <x:c r="D2169" s="6" t="str">
        <x:v>摄伏诸恶</x:v>
      </x:c>
      <x:c r="E2169" s="7" t="str">
        <x:v>对指定敌方单体造成等同于雪衣77%攻击力的量子属性伤害，同时对其相邻目标造成等同于雪衣38.5%攻击力的量子属性伤害。</x:v>
      </x:c>
      <x:c r="F2169" s="6" t="n">
        <x:v>1.155</x:v>
      </x:c>
      <x:c r="G2169" s="6" t="n">
        <x:v>0</x:v>
      </x:c>
      <x:c r="H2169" s="6" t="n">
        <x:v>0</x:v>
      </x:c>
      <x:c r="I2169" s="6" t="n">
        <x:v>0</x:v>
      </x:c>
      <x:c r="J2169" s="6" t="str">
        <x:v>[0.77, 0.385]</x:v>
      </x:c>
      <x:c r="K2169" s="7" t="str">
        <x:v>需确认条件及分段</x:v>
      </x:c>
      <x:c r="L2169" s="6" t="str">
        <x:v>https://raw.githubusercontent.com/Mar-7th/StarRailRes/dbe8cdfcfb0bf657b9fe1cf92d5537f118ccb487/index_new/cn/character_skills.json</x:v>
      </x:c>
    </x:row>
    <x:row r="2170" ht="38" customHeight="1">
      <x:c r="A2170" s="6" t="str">
        <x:v>121402_3</x:v>
      </x:c>
      <x:c r="B2170" s="6" t="str">
        <x:v>121402</x:v>
      </x:c>
      <x:c r="C2170" s="6" t="n">
        <x:v>3</x:v>
      </x:c>
      <x:c r="D2170" s="6" t="str">
        <x:v>摄伏诸恶</x:v>
      </x:c>
      <x:c r="E2170" s="7" t="str">
        <x:v>对指定敌方单体造成等同于雪衣84%攻击力的量子属性伤害，同时对其相邻目标造成等同于雪衣42%攻击力的量子属性伤害。</x:v>
      </x:c>
      <x:c r="F2170" s="6" t="n">
        <x:v>1.26</x:v>
      </x:c>
      <x:c r="G2170" s="6" t="n">
        <x:v>0</x:v>
      </x:c>
      <x:c r="H2170" s="6" t="n">
        <x:v>0</x:v>
      </x:c>
      <x:c r="I2170" s="6" t="n">
        <x:v>0</x:v>
      </x:c>
      <x:c r="J2170" s="6" t="str">
        <x:v>[0.84, 0.42]</x:v>
      </x:c>
      <x:c r="K2170" s="7" t="str">
        <x:v>需确认条件及分段</x:v>
      </x:c>
      <x:c r="L2170" s="6" t="str">
        <x:v>https://raw.githubusercontent.com/Mar-7th/StarRailRes/dbe8cdfcfb0bf657b9fe1cf92d5537f118ccb487/index_new/cn/character_skills.json</x:v>
      </x:c>
    </x:row>
    <x:row r="2171" ht="38" customHeight="1">
      <x:c r="A2171" s="6" t="str">
        <x:v>121402_4</x:v>
      </x:c>
      <x:c r="B2171" s="6" t="str">
        <x:v>121402</x:v>
      </x:c>
      <x:c r="C2171" s="6" t="n">
        <x:v>4</x:v>
      </x:c>
      <x:c r="D2171" s="6" t="str">
        <x:v>摄伏诸恶</x:v>
      </x:c>
      <x:c r="E2171" s="7" t="str">
        <x:v>对指定敌方单体造成等同于雪衣91%攻击力的量子属性伤害，同时对其相邻目标造成等同于雪衣45.5%攻击力的量子属性伤害。</x:v>
      </x:c>
      <x:c r="F2171" s="6" t="n">
        <x:v>1.365</x:v>
      </x:c>
      <x:c r="G2171" s="6" t="n">
        <x:v>0</x:v>
      </x:c>
      <x:c r="H2171" s="6" t="n">
        <x:v>0</x:v>
      </x:c>
      <x:c r="I2171" s="6" t="n">
        <x:v>0</x:v>
      </x:c>
      <x:c r="J2171" s="6" t="str">
        <x:v>[0.91, 0.455]</x:v>
      </x:c>
      <x:c r="K2171" s="7" t="str">
        <x:v>需确认条件及分段</x:v>
      </x:c>
      <x:c r="L2171" s="6" t="str">
        <x:v>https://raw.githubusercontent.com/Mar-7th/StarRailRes/dbe8cdfcfb0bf657b9fe1cf92d5537f118ccb487/index_new/cn/character_skills.json</x:v>
      </x:c>
    </x:row>
    <x:row r="2172" ht="38" customHeight="1">
      <x:c r="A2172" s="6" t="str">
        <x:v>121402_5</x:v>
      </x:c>
      <x:c r="B2172" s="6" t="str">
        <x:v>121402</x:v>
      </x:c>
      <x:c r="C2172" s="6" t="n">
        <x:v>5</x:v>
      </x:c>
      <x:c r="D2172" s="6" t="str">
        <x:v>摄伏诸恶</x:v>
      </x:c>
      <x:c r="E2172" s="7" t="str">
        <x:v>对指定敌方单体造成等同于雪衣98%攻击力的量子属性伤害，同时对其相邻目标造成等同于雪衣49%攻击力的量子属性伤害。</x:v>
      </x:c>
      <x:c r="F2172" s="6" t="n">
        <x:v>1.47</x:v>
      </x:c>
      <x:c r="G2172" s="6" t="n">
        <x:v>0</x:v>
      </x:c>
      <x:c r="H2172" s="6" t="n">
        <x:v>0</x:v>
      </x:c>
      <x:c r="I2172" s="6" t="n">
        <x:v>0</x:v>
      </x:c>
      <x:c r="J2172" s="6" t="str">
        <x:v>[0.98, 0.49]</x:v>
      </x:c>
      <x:c r="K2172" s="7" t="str">
        <x:v>需确认条件及分段</x:v>
      </x:c>
      <x:c r="L2172" s="6" t="str">
        <x:v>https://raw.githubusercontent.com/Mar-7th/StarRailRes/dbe8cdfcfb0bf657b9fe1cf92d5537f118ccb487/index_new/cn/character_skills.json</x:v>
      </x:c>
    </x:row>
    <x:row r="2173" ht="38" customHeight="1">
      <x:c r="A2173" s="6" t="str">
        <x:v>121402_6</x:v>
      </x:c>
      <x:c r="B2173" s="6" t="str">
        <x:v>121402</x:v>
      </x:c>
      <x:c r="C2173" s="6" t="n">
        <x:v>6</x:v>
      </x:c>
      <x:c r="D2173" s="6" t="str">
        <x:v>摄伏诸恶</x:v>
      </x:c>
      <x:c r="E2173" s="7" t="str">
        <x:v>对指定敌方单体造成等同于雪衣105%攻击力的量子属性伤害，同时对其相邻目标造成等同于雪衣52.5%攻击力的量子属性伤害。</x:v>
      </x:c>
      <x:c r="F2173" s="6" t="n">
        <x:v>1.5750000000000002</x:v>
      </x:c>
      <x:c r="G2173" s="6" t="n">
        <x:v>0</x:v>
      </x:c>
      <x:c r="H2173" s="6" t="n">
        <x:v>0</x:v>
      </x:c>
      <x:c r="I2173" s="6" t="n">
        <x:v>0</x:v>
      </x:c>
      <x:c r="J2173" s="6" t="str">
        <x:v>[1.05, 0.525]</x:v>
      </x:c>
      <x:c r="K2173" s="7" t="str">
        <x:v>需确认条件及分段</x:v>
      </x:c>
      <x:c r="L2173" s="6" t="str">
        <x:v>https://raw.githubusercontent.com/Mar-7th/StarRailRes/dbe8cdfcfb0bf657b9fe1cf92d5537f118ccb487/index_new/cn/character_skills.json</x:v>
      </x:c>
    </x:row>
    <x:row r="2174" ht="38" customHeight="1">
      <x:c r="A2174" s="6" t="str">
        <x:v>121402_7</x:v>
      </x:c>
      <x:c r="B2174" s="6" t="str">
        <x:v>121402</x:v>
      </x:c>
      <x:c r="C2174" s="6" t="n">
        <x:v>7</x:v>
      </x:c>
      <x:c r="D2174" s="6" t="str">
        <x:v>摄伏诸恶</x:v>
      </x:c>
      <x:c r="E2174" s="7" t="str">
        <x:v>对指定敌方单体造成等同于雪衣113.75%攻击力的量子属性伤害，同时对其相邻目标造成等同于雪衣56.87%攻击力的量子属性伤害。</x:v>
      </x:c>
      <x:c r="F2174" s="6" t="n">
        <x:v>1.7062</x:v>
      </x:c>
      <x:c r="G2174" s="6" t="n">
        <x:v>0</x:v>
      </x:c>
      <x:c r="H2174" s="6" t="n">
        <x:v>0</x:v>
      </x:c>
      <x:c r="I2174" s="6" t="n">
        <x:v>0</x:v>
      </x:c>
      <x:c r="J2174" s="6" t="str">
        <x:v>[1.1375, 0.5687]</x:v>
      </x:c>
      <x:c r="K2174" s="7" t="str">
        <x:v>需确认条件及分段</x:v>
      </x:c>
      <x:c r="L2174" s="6" t="str">
        <x:v>https://raw.githubusercontent.com/Mar-7th/StarRailRes/dbe8cdfcfb0bf657b9fe1cf92d5537f118ccb487/index_new/cn/character_skills.json</x:v>
      </x:c>
    </x:row>
    <x:row r="2175" ht="38" customHeight="1">
      <x:c r="A2175" s="6" t="str">
        <x:v>121402_8</x:v>
      </x:c>
      <x:c r="B2175" s="6" t="str">
        <x:v>121402</x:v>
      </x:c>
      <x:c r="C2175" s="6" t="n">
        <x:v>8</x:v>
      </x:c>
      <x:c r="D2175" s="6" t="str">
        <x:v>摄伏诸恶</x:v>
      </x:c>
      <x:c r="E2175" s="7" t="str">
        <x:v>对指定敌方单体造成等同于雪衣122.5%攻击力的量子属性伤害，同时对其相邻目标造成等同于雪衣61.25%攻击力的量子属性伤害。</x:v>
      </x:c>
      <x:c r="F2175" s="6" t="n">
        <x:v>1.8375000000000001</x:v>
      </x:c>
      <x:c r="G2175" s="6" t="n">
        <x:v>0</x:v>
      </x:c>
      <x:c r="H2175" s="6" t="n">
        <x:v>0</x:v>
      </x:c>
      <x:c r="I2175" s="6" t="n">
        <x:v>0</x:v>
      </x:c>
      <x:c r="J2175" s="6" t="str">
        <x:v>[1.225, 0.6125]</x:v>
      </x:c>
      <x:c r="K2175" s="7" t="str">
        <x:v>需确认条件及分段</x:v>
      </x:c>
      <x:c r="L2175" s="6" t="str">
        <x:v>https://raw.githubusercontent.com/Mar-7th/StarRailRes/dbe8cdfcfb0bf657b9fe1cf92d5537f118ccb487/index_new/cn/character_skills.json</x:v>
      </x:c>
    </x:row>
    <x:row r="2176" ht="38" customHeight="1">
      <x:c r="A2176" s="6" t="str">
        <x:v>121402_9</x:v>
      </x:c>
      <x:c r="B2176" s="6" t="str">
        <x:v>121402</x:v>
      </x:c>
      <x:c r="C2176" s="6" t="n">
        <x:v>9</x:v>
      </x:c>
      <x:c r="D2176" s="6" t="str">
        <x:v>摄伏诸恶</x:v>
      </x:c>
      <x:c r="E2176" s="7" t="str">
        <x:v>对指定敌方单体造成等同于雪衣131.25%攻击力的量子属性伤害，同时对其相邻目标造成等同于雪衣65.62%攻击力的量子属性伤害。</x:v>
      </x:c>
      <x:c r="F2176" s="6" t="n">
        <x:v>1.9687000000000001</x:v>
      </x:c>
      <x:c r="G2176" s="6" t="n">
        <x:v>0</x:v>
      </x:c>
      <x:c r="H2176" s="6" t="n">
        <x:v>0</x:v>
      </x:c>
      <x:c r="I2176" s="6" t="n">
        <x:v>0</x:v>
      </x:c>
      <x:c r="J2176" s="6" t="str">
        <x:v>[1.3125, 0.6562]</x:v>
      </x:c>
      <x:c r="K2176" s="7" t="str">
        <x:v>需确认条件及分段</x:v>
      </x:c>
      <x:c r="L2176" s="6" t="str">
        <x:v>https://raw.githubusercontent.com/Mar-7th/StarRailRes/dbe8cdfcfb0bf657b9fe1cf92d5537f118ccb487/index_new/cn/character_skills.json</x:v>
      </x:c>
    </x:row>
    <x:row r="2177" ht="38" customHeight="1">
      <x:c r="A2177" s="6" t="str">
        <x:v>121402_10</x:v>
      </x:c>
      <x:c r="B2177" s="6" t="str">
        <x:v>121402</x:v>
      </x:c>
      <x:c r="C2177" s="6" t="n">
        <x:v>10</x:v>
      </x:c>
      <x:c r="D2177" s="6" t="str">
        <x:v>摄伏诸恶</x:v>
      </x:c>
      <x:c r="E2177" s="7" t="str">
        <x:v>对指定敌方单体造成等同于雪衣140%攻击力的量子属性伤害，同时对其相邻目标造成等同于雪衣70%攻击力的量子属性伤害。</x:v>
      </x:c>
      <x:c r="F2177" s="6" t="n">
        <x:v>2.0999999999999996</x:v>
      </x:c>
      <x:c r="G2177" s="6" t="n">
        <x:v>0</x:v>
      </x:c>
      <x:c r="H2177" s="6" t="n">
        <x:v>0</x:v>
      </x:c>
      <x:c r="I2177" s="6" t="n">
        <x:v>0</x:v>
      </x:c>
      <x:c r="J2177" s="6" t="str">
        <x:v>[1.4, 0.7]</x:v>
      </x:c>
      <x:c r="K2177" s="7" t="str">
        <x:v>需确认条件及分段</x:v>
      </x:c>
      <x:c r="L2177" s="6" t="str">
        <x:v>https://raw.githubusercontent.com/Mar-7th/StarRailRes/dbe8cdfcfb0bf657b9fe1cf92d5537f118ccb487/index_new/cn/character_skills.json</x:v>
      </x:c>
    </x:row>
    <x:row r="2178" ht="38" customHeight="1">
      <x:c r="A2178" s="6" t="str">
        <x:v>121402_11</x:v>
      </x:c>
      <x:c r="B2178" s="6" t="str">
        <x:v>121402</x:v>
      </x:c>
      <x:c r="C2178" s="6" t="n">
        <x:v>11</x:v>
      </x:c>
      <x:c r="D2178" s="6" t="str">
        <x:v>摄伏诸恶</x:v>
      </x:c>
      <x:c r="E2178" s="7" t="str">
        <x:v>对指定敌方单体造成等同于雪衣147%攻击力的量子属性伤害，同时对其相邻目标造成等同于雪衣73.5%攻击力的量子属性伤害。</x:v>
      </x:c>
      <x:c r="F2178" s="6" t="n">
        <x:v>2.205</x:v>
      </x:c>
      <x:c r="G2178" s="6" t="n">
        <x:v>0</x:v>
      </x:c>
      <x:c r="H2178" s="6" t="n">
        <x:v>0</x:v>
      </x:c>
      <x:c r="I2178" s="6" t="n">
        <x:v>0</x:v>
      </x:c>
      <x:c r="J2178" s="6" t="str">
        <x:v>[1.47, 0.735]</x:v>
      </x:c>
      <x:c r="K2178" s="7" t="str">
        <x:v>需确认条件及分段</x:v>
      </x:c>
      <x:c r="L2178" s="6" t="str">
        <x:v>https://raw.githubusercontent.com/Mar-7th/StarRailRes/dbe8cdfcfb0bf657b9fe1cf92d5537f118ccb487/index_new/cn/character_skills.json</x:v>
      </x:c>
    </x:row>
    <x:row r="2179" ht="38" customHeight="1">
      <x:c r="A2179" s="6" t="str">
        <x:v>121402_12</x:v>
      </x:c>
      <x:c r="B2179" s="6" t="str">
        <x:v>121402</x:v>
      </x:c>
      <x:c r="C2179" s="6" t="n">
        <x:v>12</x:v>
      </x:c>
      <x:c r="D2179" s="6" t="str">
        <x:v>摄伏诸恶</x:v>
      </x:c>
      <x:c r="E2179" s="7" t="str">
        <x:v>对指定敌方单体造成等同于雪衣154%攻击力的量子属性伤害，同时对其相邻目标造成等同于雪衣77%攻击力的量子属性伤害。</x:v>
      </x:c>
      <x:c r="F2179" s="6" t="n">
        <x:v>2.31</x:v>
      </x:c>
      <x:c r="G2179" s="6" t="n">
        <x:v>0</x:v>
      </x:c>
      <x:c r="H2179" s="6" t="n">
        <x:v>0</x:v>
      </x:c>
      <x:c r="I2179" s="6" t="n">
        <x:v>0</x:v>
      </x:c>
      <x:c r="J2179" s="6" t="str">
        <x:v>[1.54, 0.77]</x:v>
      </x:c>
      <x:c r="K2179" s="7" t="str">
        <x:v>需确认条件及分段</x:v>
      </x:c>
      <x:c r="L2179" s="6" t="str">
        <x:v>https://raw.githubusercontent.com/Mar-7th/StarRailRes/dbe8cdfcfb0bf657b9fe1cf92d5537f118ccb487/index_new/cn/character_skills.json</x:v>
      </x:c>
    </x:row>
    <x:row r="2180" ht="38" customHeight="1">
      <x:c r="A2180" s="6" t="str">
        <x:v>121402_13</x:v>
      </x:c>
      <x:c r="B2180" s="6" t="str">
        <x:v>121402</x:v>
      </x:c>
      <x:c r="C2180" s="6" t="n">
        <x:v>13</x:v>
      </x:c>
      <x:c r="D2180" s="6" t="str">
        <x:v>摄伏诸恶</x:v>
      </x:c>
      <x:c r="E2180" s="7" t="str">
        <x:v>对指定敌方单体造成等同于雪衣161%攻击力的量子属性伤害，同时对其相邻目标造成等同于雪衣80.5%攻击力的量子属性伤害。</x:v>
      </x:c>
      <x:c r="F2180" s="6" t="n">
        <x:v>2.415</x:v>
      </x:c>
      <x:c r="G2180" s="6" t="n">
        <x:v>0</x:v>
      </x:c>
      <x:c r="H2180" s="6" t="n">
        <x:v>0</x:v>
      </x:c>
      <x:c r="I2180" s="6" t="n">
        <x:v>0</x:v>
      </x:c>
      <x:c r="J2180" s="6" t="str">
        <x:v>[1.61, 0.805]</x:v>
      </x:c>
      <x:c r="K2180" s="7" t="str">
        <x:v>需确认条件及分段</x:v>
      </x:c>
      <x:c r="L2180" s="6" t="str">
        <x:v>https://raw.githubusercontent.com/Mar-7th/StarRailRes/dbe8cdfcfb0bf657b9fe1cf92d5537f118ccb487/index_new/cn/character_skills.json</x:v>
      </x:c>
    </x:row>
    <x:row r="2181" ht="38" customHeight="1">
      <x:c r="A2181" s="6" t="str">
        <x:v>121402_14</x:v>
      </x:c>
      <x:c r="B2181" s="6" t="str">
        <x:v>121402</x:v>
      </x:c>
      <x:c r="C2181" s="6" t="n">
        <x:v>14</x:v>
      </x:c>
      <x:c r="D2181" s="6" t="str">
        <x:v>摄伏诸恶</x:v>
      </x:c>
      <x:c r="E2181" s="7" t="str">
        <x:v>对指定敌方单体造成等同于雪衣168%攻击力的量子属性伤害，同时对其相邻目标造成等同于雪衣84%攻击力的量子属性伤害。</x:v>
      </x:c>
      <x:c r="F2181" s="6" t="n">
        <x:v>2.52</x:v>
      </x:c>
      <x:c r="G2181" s="6" t="n">
        <x:v>0</x:v>
      </x:c>
      <x:c r="H2181" s="6" t="n">
        <x:v>0</x:v>
      </x:c>
      <x:c r="I2181" s="6" t="n">
        <x:v>0</x:v>
      </x:c>
      <x:c r="J2181" s="6" t="str">
        <x:v>[1.68, 0.84]</x:v>
      </x:c>
      <x:c r="K2181" s="7" t="str">
        <x:v>需确认条件及分段</x:v>
      </x:c>
      <x:c r="L2181" s="6" t="str">
        <x:v>https://raw.githubusercontent.com/Mar-7th/StarRailRes/dbe8cdfcfb0bf657b9fe1cf92d5537f118ccb487/index_new/cn/character_skills.json</x:v>
      </x:c>
    </x:row>
    <x:row r="2182" ht="38" customHeight="1">
      <x:c r="A2182" s="6" t="str">
        <x:v>121402_15</x:v>
      </x:c>
      <x:c r="B2182" s="6" t="str">
        <x:v>121402</x:v>
      </x:c>
      <x:c r="C2182" s="6" t="n">
        <x:v>15</x:v>
      </x:c>
      <x:c r="D2182" s="6" t="str">
        <x:v>摄伏诸恶</x:v>
      </x:c>
      <x:c r="E2182" s="7" t="str">
        <x:v>对指定敌方单体造成等同于雪衣175%攻击力的量子属性伤害，同时对其相邻目标造成等同于雪衣87.5%攻击力的量子属性伤害。</x:v>
      </x:c>
      <x:c r="F2182" s="6" t="n">
        <x:v>2.625</x:v>
      </x:c>
      <x:c r="G2182" s="6" t="n">
        <x:v>0</x:v>
      </x:c>
      <x:c r="H2182" s="6" t="n">
        <x:v>0</x:v>
      </x:c>
      <x:c r="I2182" s="6" t="n">
        <x:v>0</x:v>
      </x:c>
      <x:c r="J2182" s="6" t="str">
        <x:v>[1.75, 0.875]</x:v>
      </x:c>
      <x:c r="K2182" s="7" t="str">
        <x:v>需确认条件及分段</x:v>
      </x:c>
      <x:c r="L2182" s="6" t="str">
        <x:v>https://raw.githubusercontent.com/Mar-7th/StarRailRes/dbe8cdfcfb0bf657b9fe1cf92d5537f118ccb487/index_new/cn/character_skills.json</x:v>
      </x:c>
    </x:row>
    <x:row r="2183" ht="53" customHeight="1">
      <x:c r="A2183" s="6" t="str">
        <x:v>121403_1</x:v>
      </x:c>
      <x:c r="B2183" s="6" t="str">
        <x:v>121403</x:v>
      </x:c>
      <x:c r="C2183" s="6" t="n">
        <x:v>1</x:v>
      </x:c>
      <x:c r="D2183" s="6" t="str">
        <x:v>天罚贯身</x:v>
      </x:c>
      <x:c r="E2183" s="7" t="str">
        <x:v>对指定敌方单体造成等同于雪衣150%攻击力的量子属性伤害，本次攻击无视弱点属性削减敌方单体的韧性。击破弱点时，触发量子属性的弱点击破效果。
在本次攻击中，削减的韧性越多，造成的伤害越高，最多提高36%。</x:v>
      </x:c>
      <x:c r="F2183" s="6" t="n">
        <x:v>1.5</x:v>
      </x:c>
      <x:c r="G2183" s="6" t="n">
        <x:v>0</x:v>
      </x:c>
      <x:c r="H2183" s="6" t="n">
        <x:v>0</x:v>
      </x:c>
      <x:c r="I2183" s="6" t="n">
        <x:v>0</x:v>
      </x:c>
      <x:c r="J2183" s="6" t="str">
        <x:v>[1.5, 0.09, 0.36]</x:v>
      </x:c>
      <x:c r="K2183" s="7" t="str">
        <x:v>需确认条件及分段</x:v>
      </x:c>
      <x:c r="L2183" s="6" t="str">
        <x:v>https://raw.githubusercontent.com/Mar-7th/StarRailRes/dbe8cdfcfb0bf657b9fe1cf92d5537f118ccb487/index_new/cn/character_skills.json</x:v>
      </x:c>
    </x:row>
    <x:row r="2184" ht="53" customHeight="1">
      <x:c r="A2184" s="6" t="str">
        <x:v>121403_2</x:v>
      </x:c>
      <x:c r="B2184" s="6" t="str">
        <x:v>121403</x:v>
      </x:c>
      <x:c r="C2184" s="6" t="n">
        <x:v>2</x:v>
      </x:c>
      <x:c r="D2184" s="6" t="str">
        <x:v>天罚贯身</x:v>
      </x:c>
      <x:c r="E2184" s="7" t="str">
        <x:v>对指定敌方单体造成等同于雪衣160%攻击力的量子属性伤害，本次攻击无视弱点属性削减敌方单体的韧性。击破弱点时，触发量子属性的弱点击破效果。
在本次攻击中，削减的韧性越多，造成的伤害越高，最多提高38.4%。</x:v>
      </x:c>
      <x:c r="F2184" s="6" t="n">
        <x:v>1.6</x:v>
      </x:c>
      <x:c r="G2184" s="6" t="n">
        <x:v>0</x:v>
      </x:c>
      <x:c r="H2184" s="6" t="n">
        <x:v>0</x:v>
      </x:c>
      <x:c r="I2184" s="6" t="n">
        <x:v>0</x:v>
      </x:c>
      <x:c r="J2184" s="6" t="str">
        <x:v>[1.6, 0.096, 0.384]</x:v>
      </x:c>
      <x:c r="K2184" s="7" t="str">
        <x:v>需确认条件及分段</x:v>
      </x:c>
      <x:c r="L2184" s="6" t="str">
        <x:v>https://raw.githubusercontent.com/Mar-7th/StarRailRes/dbe8cdfcfb0bf657b9fe1cf92d5537f118ccb487/index_new/cn/character_skills.json</x:v>
      </x:c>
    </x:row>
    <x:row r="2185" ht="53" customHeight="1">
      <x:c r="A2185" s="6" t="str">
        <x:v>121403_3</x:v>
      </x:c>
      <x:c r="B2185" s="6" t="str">
        <x:v>121403</x:v>
      </x:c>
      <x:c r="C2185" s="6" t="n">
        <x:v>3</x:v>
      </x:c>
      <x:c r="D2185" s="6" t="str">
        <x:v>天罚贯身</x:v>
      </x:c>
      <x:c r="E2185" s="7" t="str">
        <x:v>对指定敌方单体造成等同于雪衣170%攻击力的量子属性伤害，本次攻击无视弱点属性削减敌方单体的韧性。击破弱点时，触发量子属性的弱点击破效果。
在本次攻击中，削减的韧性越多，造成的伤害越高，最多提高40.8%。</x:v>
      </x:c>
      <x:c r="F2185" s="6" t="n">
        <x:v>1.7</x:v>
      </x:c>
      <x:c r="G2185" s="6" t="n">
        <x:v>0</x:v>
      </x:c>
      <x:c r="H2185" s="6" t="n">
        <x:v>0</x:v>
      </x:c>
      <x:c r="I2185" s="6" t="n">
        <x:v>0</x:v>
      </x:c>
      <x:c r="J2185" s="6" t="str">
        <x:v>[1.7, 0.102, 0.408]</x:v>
      </x:c>
      <x:c r="K2185" s="7" t="str">
        <x:v>需确认条件及分段</x:v>
      </x:c>
      <x:c r="L2185" s="6" t="str">
        <x:v>https://raw.githubusercontent.com/Mar-7th/StarRailRes/dbe8cdfcfb0bf657b9fe1cf92d5537f118ccb487/index_new/cn/character_skills.json</x:v>
      </x:c>
    </x:row>
    <x:row r="2186" ht="53" customHeight="1">
      <x:c r="A2186" s="6" t="str">
        <x:v>121403_4</x:v>
      </x:c>
      <x:c r="B2186" s="6" t="str">
        <x:v>121403</x:v>
      </x:c>
      <x:c r="C2186" s="6" t="n">
        <x:v>4</x:v>
      </x:c>
      <x:c r="D2186" s="6" t="str">
        <x:v>天罚贯身</x:v>
      </x:c>
      <x:c r="E2186" s="7" t="str">
        <x:v>对指定敌方单体造成等同于雪衣180%攻击力的量子属性伤害，本次攻击无视弱点属性削减敌方单体的韧性。击破弱点时，触发量子属性的弱点击破效果。
在本次攻击中，削减的韧性越多，造成的伤害越高，最多提高43.2%。</x:v>
      </x:c>
      <x:c r="F2186" s="6" t="n">
        <x:v>1.8</x:v>
      </x:c>
      <x:c r="G2186" s="6" t="n">
        <x:v>0</x:v>
      </x:c>
      <x:c r="H2186" s="6" t="n">
        <x:v>0</x:v>
      </x:c>
      <x:c r="I2186" s="6" t="n">
        <x:v>0</x:v>
      </x:c>
      <x:c r="J2186" s="6" t="str">
        <x:v>[1.8, 0.108, 0.432]</x:v>
      </x:c>
      <x:c r="K2186" s="7" t="str">
        <x:v>需确认条件及分段</x:v>
      </x:c>
      <x:c r="L2186" s="6" t="str">
        <x:v>https://raw.githubusercontent.com/Mar-7th/StarRailRes/dbe8cdfcfb0bf657b9fe1cf92d5537f118ccb487/index_new/cn/character_skills.json</x:v>
      </x:c>
    </x:row>
    <x:row r="2187" ht="53" customHeight="1">
      <x:c r="A2187" s="6" t="str">
        <x:v>121403_5</x:v>
      </x:c>
      <x:c r="B2187" s="6" t="str">
        <x:v>121403</x:v>
      </x:c>
      <x:c r="C2187" s="6" t="n">
        <x:v>5</x:v>
      </x:c>
      <x:c r="D2187" s="6" t="str">
        <x:v>天罚贯身</x:v>
      </x:c>
      <x:c r="E2187" s="7" t="str">
        <x:v>对指定敌方单体造成等同于雪衣190%攻击力的量子属性伤害，本次攻击无视弱点属性削减敌方单体的韧性。击破弱点时，触发量子属性的弱点击破效果。
在本次攻击中，削减的韧性越多，造成的伤害越高，最多提高45.6%。</x:v>
      </x:c>
      <x:c r="F2187" s="6" t="n">
        <x:v>1.9</x:v>
      </x:c>
      <x:c r="G2187" s="6" t="n">
        <x:v>0</x:v>
      </x:c>
      <x:c r="H2187" s="6" t="n">
        <x:v>0</x:v>
      </x:c>
      <x:c r="I2187" s="6" t="n">
        <x:v>0</x:v>
      </x:c>
      <x:c r="J2187" s="6" t="str">
        <x:v>[1.9, 0.114, 0.456]</x:v>
      </x:c>
      <x:c r="K2187" s="7" t="str">
        <x:v>需确认条件及分段</x:v>
      </x:c>
      <x:c r="L2187" s="6" t="str">
        <x:v>https://raw.githubusercontent.com/Mar-7th/StarRailRes/dbe8cdfcfb0bf657b9fe1cf92d5537f118ccb487/index_new/cn/character_skills.json</x:v>
      </x:c>
    </x:row>
    <x:row r="2188" ht="53" customHeight="1">
      <x:c r="A2188" s="6" t="str">
        <x:v>121403_6</x:v>
      </x:c>
      <x:c r="B2188" s="6" t="str">
        <x:v>121403</x:v>
      </x:c>
      <x:c r="C2188" s="6" t="n">
        <x:v>6</x:v>
      </x:c>
      <x:c r="D2188" s="6" t="str">
        <x:v>天罚贯身</x:v>
      </x:c>
      <x:c r="E2188" s="7" t="str">
        <x:v>对指定敌方单体造成等同于雪衣200%攻击力的量子属性伤害，本次攻击无视弱点属性削减敌方单体的韧性。击破弱点时，触发量子属性的弱点击破效果。
在本次攻击中，削减的韧性越多，造成的伤害越高，最多提高48%。</x:v>
      </x:c>
      <x:c r="F2188" s="6" t="n">
        <x:v>2</x:v>
      </x:c>
      <x:c r="G2188" s="6" t="n">
        <x:v>0</x:v>
      </x:c>
      <x:c r="H2188" s="6" t="n">
        <x:v>0</x:v>
      </x:c>
      <x:c r="I2188" s="6" t="n">
        <x:v>0</x:v>
      </x:c>
      <x:c r="J2188" s="6" t="str">
        <x:v>[2, 0.12, 0.48]</x:v>
      </x:c>
      <x:c r="K2188" s="7" t="str">
        <x:v>需确认条件及分段</x:v>
      </x:c>
      <x:c r="L2188" s="6" t="str">
        <x:v>https://raw.githubusercontent.com/Mar-7th/StarRailRes/dbe8cdfcfb0bf657b9fe1cf92d5537f118ccb487/index_new/cn/character_skills.json</x:v>
      </x:c>
    </x:row>
    <x:row r="2189" ht="53" customHeight="1">
      <x:c r="A2189" s="6" t="str">
        <x:v>121403_7</x:v>
      </x:c>
      <x:c r="B2189" s="6" t="str">
        <x:v>121403</x:v>
      </x:c>
      <x:c r="C2189" s="6" t="n">
        <x:v>7</x:v>
      </x:c>
      <x:c r="D2189" s="6" t="str">
        <x:v>天罚贯身</x:v>
      </x:c>
      <x:c r="E2189" s="7" t="str">
        <x:v>对指定敌方单体造成等同于雪衣212.5%攻击力的量子属性伤害，本次攻击无视弱点属性削减敌方单体的韧性。击破弱点时，触发量子属性的弱点击破效果。
在本次攻击中，削减的韧性越多，造成的伤害越高，最多提高51%。</x:v>
      </x:c>
      <x:c r="F2189" s="6" t="n">
        <x:v>2.125</x:v>
      </x:c>
      <x:c r="G2189" s="6" t="n">
        <x:v>0</x:v>
      </x:c>
      <x:c r="H2189" s="6" t="n">
        <x:v>0</x:v>
      </x:c>
      <x:c r="I2189" s="6" t="n">
        <x:v>0</x:v>
      </x:c>
      <x:c r="J2189" s="6" t="str">
        <x:v>[2.125, 0.1275, 0.51]</x:v>
      </x:c>
      <x:c r="K2189" s="7" t="str">
        <x:v>需确认条件及分段</x:v>
      </x:c>
      <x:c r="L2189" s="6" t="str">
        <x:v>https://raw.githubusercontent.com/Mar-7th/StarRailRes/dbe8cdfcfb0bf657b9fe1cf92d5537f118ccb487/index_new/cn/character_skills.json</x:v>
      </x:c>
    </x:row>
    <x:row r="2190" ht="53" customHeight="1">
      <x:c r="A2190" s="6" t="str">
        <x:v>121403_8</x:v>
      </x:c>
      <x:c r="B2190" s="6" t="str">
        <x:v>121403</x:v>
      </x:c>
      <x:c r="C2190" s="6" t="n">
        <x:v>8</x:v>
      </x:c>
      <x:c r="D2190" s="6" t="str">
        <x:v>天罚贯身</x:v>
      </x:c>
      <x:c r="E2190" s="7" t="str">
        <x:v>对指定敌方单体造成等同于雪衣225%攻击力的量子属性伤害，本次攻击无视弱点属性削减敌方单体的韧性。击破弱点时，触发量子属性的弱点击破效果。
在本次攻击中，削减的韧性越多，造成的伤害越高，最多提高54%。</x:v>
      </x:c>
      <x:c r="F2190" s="6" t="n">
        <x:v>2.25</x:v>
      </x:c>
      <x:c r="G2190" s="6" t="n">
        <x:v>0</x:v>
      </x:c>
      <x:c r="H2190" s="6" t="n">
        <x:v>0</x:v>
      </x:c>
      <x:c r="I2190" s="6" t="n">
        <x:v>0</x:v>
      </x:c>
      <x:c r="J2190" s="6" t="str">
        <x:v>[2.25, 0.135, 0.54]</x:v>
      </x:c>
      <x:c r="K2190" s="7" t="str">
        <x:v>需确认条件及分段</x:v>
      </x:c>
      <x:c r="L2190" s="6" t="str">
        <x:v>https://raw.githubusercontent.com/Mar-7th/StarRailRes/dbe8cdfcfb0bf657b9fe1cf92d5537f118ccb487/index_new/cn/character_skills.json</x:v>
      </x:c>
    </x:row>
    <x:row r="2191" ht="53" customHeight="1">
      <x:c r="A2191" s="6" t="str">
        <x:v>121403_9</x:v>
      </x:c>
      <x:c r="B2191" s="6" t="str">
        <x:v>121403</x:v>
      </x:c>
      <x:c r="C2191" s="6" t="n">
        <x:v>9</x:v>
      </x:c>
      <x:c r="D2191" s="6" t="str">
        <x:v>天罚贯身</x:v>
      </x:c>
      <x:c r="E2191" s="7" t="str">
        <x:v>对指定敌方单体造成等同于雪衣237.5%攻击力的量子属性伤害，本次攻击无视弱点属性削减敌方单体的韧性。击破弱点时，触发量子属性的弱点击破效果。
在本次攻击中，削减的韧性越多，造成的伤害越高，最多提高57%。</x:v>
      </x:c>
      <x:c r="F2191" s="6" t="n">
        <x:v>2.375</x:v>
      </x:c>
      <x:c r="G2191" s="6" t="n">
        <x:v>0</x:v>
      </x:c>
      <x:c r="H2191" s="6" t="n">
        <x:v>0</x:v>
      </x:c>
      <x:c r="I2191" s="6" t="n">
        <x:v>0</x:v>
      </x:c>
      <x:c r="J2191" s="6" t="str">
        <x:v>[2.375, 0.1425, 0.57]</x:v>
      </x:c>
      <x:c r="K2191" s="7" t="str">
        <x:v>需确认条件及分段</x:v>
      </x:c>
      <x:c r="L2191" s="6" t="str">
        <x:v>https://raw.githubusercontent.com/Mar-7th/StarRailRes/dbe8cdfcfb0bf657b9fe1cf92d5537f118ccb487/index_new/cn/character_skills.json</x:v>
      </x:c>
    </x:row>
    <x:row r="2192" ht="53" customHeight="1">
      <x:c r="A2192" s="6" t="str">
        <x:v>121403_10</x:v>
      </x:c>
      <x:c r="B2192" s="6" t="str">
        <x:v>121403</x:v>
      </x:c>
      <x:c r="C2192" s="6" t="n">
        <x:v>10</x:v>
      </x:c>
      <x:c r="D2192" s="6" t="str">
        <x:v>天罚贯身</x:v>
      </x:c>
      <x:c r="E2192" s="7" t="str">
        <x:v>对指定敌方单体造成等同于雪衣250%攻击力的量子属性伤害，本次攻击无视弱点属性削减敌方单体的韧性。击破弱点时，触发量子属性的弱点击破效果。
在本次攻击中，削减的韧性越多，造成的伤害越高，最多提高60%。</x:v>
      </x:c>
      <x:c r="F2192" s="6" t="n">
        <x:v>2.5</x:v>
      </x:c>
      <x:c r="G2192" s="6" t="n">
        <x:v>0</x:v>
      </x:c>
      <x:c r="H2192" s="6" t="n">
        <x:v>0</x:v>
      </x:c>
      <x:c r="I2192" s="6" t="n">
        <x:v>0</x:v>
      </x:c>
      <x:c r="J2192" s="6" t="str">
        <x:v>[2.5, 0.15, 0.6]</x:v>
      </x:c>
      <x:c r="K2192" s="7" t="str">
        <x:v>需确认条件及分段</x:v>
      </x:c>
      <x:c r="L2192" s="6" t="str">
        <x:v>https://raw.githubusercontent.com/Mar-7th/StarRailRes/dbe8cdfcfb0bf657b9fe1cf92d5537f118ccb487/index_new/cn/character_skills.json</x:v>
      </x:c>
    </x:row>
    <x:row r="2193" ht="53" customHeight="1">
      <x:c r="A2193" s="6" t="str">
        <x:v>121403_11</x:v>
      </x:c>
      <x:c r="B2193" s="6" t="str">
        <x:v>121403</x:v>
      </x:c>
      <x:c r="C2193" s="6" t="n">
        <x:v>11</x:v>
      </x:c>
      <x:c r="D2193" s="6" t="str">
        <x:v>天罚贯身</x:v>
      </x:c>
      <x:c r="E2193" s="7" t="str">
        <x:v>对指定敌方单体造成等同于雪衣260%攻击力的量子属性伤害，本次攻击无视弱点属性削减敌方单体的韧性。击破弱点时，触发量子属性的弱点击破效果。
在本次攻击中，削减的韧性越多，造成的伤害越高，最多提高62.4%。</x:v>
      </x:c>
      <x:c r="F2193" s="6" t="n">
        <x:v>2.6</x:v>
      </x:c>
      <x:c r="G2193" s="6" t="n">
        <x:v>0</x:v>
      </x:c>
      <x:c r="H2193" s="6" t="n">
        <x:v>0</x:v>
      </x:c>
      <x:c r="I2193" s="6" t="n">
        <x:v>0</x:v>
      </x:c>
      <x:c r="J2193" s="6" t="str">
        <x:v>[2.6, 0.156, 0.624]</x:v>
      </x:c>
      <x:c r="K2193" s="7" t="str">
        <x:v>需确认条件及分段</x:v>
      </x:c>
      <x:c r="L2193" s="6" t="str">
        <x:v>https://raw.githubusercontent.com/Mar-7th/StarRailRes/dbe8cdfcfb0bf657b9fe1cf92d5537f118ccb487/index_new/cn/character_skills.json</x:v>
      </x:c>
    </x:row>
    <x:row r="2194" ht="53" customHeight="1">
      <x:c r="A2194" s="6" t="str">
        <x:v>121403_12</x:v>
      </x:c>
      <x:c r="B2194" s="6" t="str">
        <x:v>121403</x:v>
      </x:c>
      <x:c r="C2194" s="6" t="n">
        <x:v>12</x:v>
      </x:c>
      <x:c r="D2194" s="6" t="str">
        <x:v>天罚贯身</x:v>
      </x:c>
      <x:c r="E2194" s="7" t="str">
        <x:v>对指定敌方单体造成等同于雪衣270%攻击力的量子属性伤害，本次攻击无视弱点属性削减敌方单体的韧性。击破弱点时，触发量子属性的弱点击破效果。
在本次攻击中，削减的韧性越多，造成的伤害越高，最多提高64.8%。</x:v>
      </x:c>
      <x:c r="F2194" s="6" t="n">
        <x:v>2.7</x:v>
      </x:c>
      <x:c r="G2194" s="6" t="n">
        <x:v>0</x:v>
      </x:c>
      <x:c r="H2194" s="6" t="n">
        <x:v>0</x:v>
      </x:c>
      <x:c r="I2194" s="6" t="n">
        <x:v>0</x:v>
      </x:c>
      <x:c r="J2194" s="6" t="str">
        <x:v>[2.7, 0.162, 0.648]</x:v>
      </x:c>
      <x:c r="K2194" s="7" t="str">
        <x:v>需确认条件及分段</x:v>
      </x:c>
      <x:c r="L2194" s="6" t="str">
        <x:v>https://raw.githubusercontent.com/Mar-7th/StarRailRes/dbe8cdfcfb0bf657b9fe1cf92d5537f118ccb487/index_new/cn/character_skills.json</x:v>
      </x:c>
    </x:row>
    <x:row r="2195" ht="53" customHeight="1">
      <x:c r="A2195" s="6" t="str">
        <x:v>121403_13</x:v>
      </x:c>
      <x:c r="B2195" s="6" t="str">
        <x:v>121403</x:v>
      </x:c>
      <x:c r="C2195" s="6" t="n">
        <x:v>13</x:v>
      </x:c>
      <x:c r="D2195" s="6" t="str">
        <x:v>天罚贯身</x:v>
      </x:c>
      <x:c r="E2195" s="7" t="str">
        <x:v>对指定敌方单体造成等同于雪衣280%攻击力的量子属性伤害，本次攻击无视弱点属性削减敌方单体的韧性。击破弱点时，触发量子属性的弱点击破效果。
在本次攻击中，削减的韧性越多，造成的伤害越高，最多提高67.2%。</x:v>
      </x:c>
      <x:c r="F2195" s="6" t="n">
        <x:v>2.8</x:v>
      </x:c>
      <x:c r="G2195" s="6" t="n">
        <x:v>0</x:v>
      </x:c>
      <x:c r="H2195" s="6" t="n">
        <x:v>0</x:v>
      </x:c>
      <x:c r="I2195" s="6" t="n">
        <x:v>0</x:v>
      </x:c>
      <x:c r="J2195" s="6" t="str">
        <x:v>[2.8, 0.168, 0.672]</x:v>
      </x:c>
      <x:c r="K2195" s="7" t="str">
        <x:v>需确认条件及分段</x:v>
      </x:c>
      <x:c r="L2195" s="6" t="str">
        <x:v>https://raw.githubusercontent.com/Mar-7th/StarRailRes/dbe8cdfcfb0bf657b9fe1cf92d5537f118ccb487/index_new/cn/character_skills.json</x:v>
      </x:c>
    </x:row>
    <x:row r="2196" ht="53" customHeight="1">
      <x:c r="A2196" s="6" t="str">
        <x:v>121403_14</x:v>
      </x:c>
      <x:c r="B2196" s="6" t="str">
        <x:v>121403</x:v>
      </x:c>
      <x:c r="C2196" s="6" t="n">
        <x:v>14</x:v>
      </x:c>
      <x:c r="D2196" s="6" t="str">
        <x:v>天罚贯身</x:v>
      </x:c>
      <x:c r="E2196" s="7" t="str">
        <x:v>对指定敌方单体造成等同于雪衣290%攻击力的量子属性伤害，本次攻击无视弱点属性削减敌方单体的韧性。击破弱点时，触发量子属性的弱点击破效果。
在本次攻击中，削减的韧性越多，造成的伤害越高，最多提高69.6%。</x:v>
      </x:c>
      <x:c r="F2196" s="6" t="n">
        <x:v>2.9</x:v>
      </x:c>
      <x:c r="G2196" s="6" t="n">
        <x:v>0</x:v>
      </x:c>
      <x:c r="H2196" s="6" t="n">
        <x:v>0</x:v>
      </x:c>
      <x:c r="I2196" s="6" t="n">
        <x:v>0</x:v>
      </x:c>
      <x:c r="J2196" s="6" t="str">
        <x:v>[2.9, 0.174, 0.696]</x:v>
      </x:c>
      <x:c r="K2196" s="7" t="str">
        <x:v>需确认条件及分段</x:v>
      </x:c>
      <x:c r="L2196" s="6" t="str">
        <x:v>https://raw.githubusercontent.com/Mar-7th/StarRailRes/dbe8cdfcfb0bf657b9fe1cf92d5537f118ccb487/index_new/cn/character_skills.json</x:v>
      </x:c>
    </x:row>
    <x:row r="2197" ht="53" customHeight="1">
      <x:c r="A2197" s="6" t="str">
        <x:v>121403_15</x:v>
      </x:c>
      <x:c r="B2197" s="6" t="str">
        <x:v>121403</x:v>
      </x:c>
      <x:c r="C2197" s="6" t="n">
        <x:v>15</x:v>
      </x:c>
      <x:c r="D2197" s="6" t="str">
        <x:v>天罚贯身</x:v>
      </x:c>
      <x:c r="E2197" s="7" t="str">
        <x:v>对指定敌方单体造成等同于雪衣300%攻击力的量子属性伤害，本次攻击无视弱点属性削减敌方单体的韧性。击破弱点时，触发量子属性的弱点击破效果。
在本次攻击中，削减的韧性越多，造成的伤害越高，最多提高72%。</x:v>
      </x:c>
      <x:c r="F2197" s="6" t="n">
        <x:v>3</x:v>
      </x:c>
      <x:c r="G2197" s="6" t="n">
        <x:v>0</x:v>
      </x:c>
      <x:c r="H2197" s="6" t="n">
        <x:v>0</x:v>
      </x:c>
      <x:c r="I2197" s="6" t="n">
        <x:v>0</x:v>
      </x:c>
      <x:c r="J2197" s="6" t="str">
        <x:v>[3, 0.18, 0.72]</x:v>
      </x:c>
      <x:c r="K2197" s="7" t="str">
        <x:v>需确认条件及分段</x:v>
      </x:c>
      <x:c r="L2197" s="6" t="str">
        <x:v>https://raw.githubusercontent.com/Mar-7th/StarRailRes/dbe8cdfcfb0bf657b9fe1cf92d5537f118ccb487/index_new/cn/character_skills.json</x:v>
      </x:c>
    </x:row>
    <x:row r="2198" ht="68" customHeight="1">
      <x:c r="A2198" s="6" t="str">
        <x:v>121404_1</x:v>
      </x:c>
      <x:c r="B2198" s="6" t="str">
        <x:v>121404</x:v>
      </x:c>
      <x:c r="C2198" s="6" t="n">
        <x:v>1</x:v>
      </x:c>
      <x:c r="D2198" s="6" t="str">
        <x:v>十王圣断，业报恒常</x:v>
      </x:c>
      <x:c r="E2198"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当【恶报】叠加至上限时消耗当前所有【恶报】，立即对敌方目标发动追加攻击，造成3次伤害，每次伤害对敌方随机单体造成等同于雪衣45%攻击力的量子属性伤害。本次追加攻击无法叠加【恶报】。</x:v>
      </x:c>
      <x:c r="F2198" s="6" t="n">
        <x:v>0</x:v>
      </x:c>
      <x:c r="G2198" s="6" t="n">
        <x:v>0</x:v>
      </x:c>
      <x:c r="H2198" s="6" t="n">
        <x:v>0</x:v>
      </x:c>
      <x:c r="I2198" s="6" t="n">
        <x:v>0</x:v>
      </x:c>
      <x:c r="J2198" s="6" t="str">
        <x:v>[8, 0.45, 1]</x:v>
      </x:c>
      <x:c r="K2198" s="7" t="str">
        <x:v>无首段伤害倍率，请覆盖或设为辅助技能</x:v>
      </x:c>
      <x:c r="L2198" s="6" t="str">
        <x:v>https://raw.githubusercontent.com/Mar-7th/StarRailRes/dbe8cdfcfb0bf657b9fe1cf92d5537f118ccb487/index_new/cn/character_skills.json</x:v>
      </x:c>
    </x:row>
    <x:row r="2199" ht="68" customHeight="1">
      <x:c r="A2199" s="6" t="str">
        <x:v>121404_2</x:v>
      </x:c>
      <x:c r="B2199" s="6" t="str">
        <x:v>121404</x:v>
      </x:c>
      <x:c r="C2199" s="6" t="n">
        <x:v>2</x:v>
      </x:c>
      <x:c r="D2199" s="6" t="str">
        <x:v>十王圣断，业报恒常</x:v>
      </x:c>
      <x:c r="E2199"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当【恶报】叠加至上限时消耗当前所有【恶报】，立即对敌方目标发动追加攻击，造成3次伤害，每次伤害对敌方随机单体造成等同于雪衣49.5%攻击力的量子属性伤害。本次追加攻击无法叠加【恶报】。</x:v>
      </x:c>
      <x:c r="F2199" s="6" t="n">
        <x:v>0</x:v>
      </x:c>
      <x:c r="G2199" s="6" t="n">
        <x:v>0</x:v>
      </x:c>
      <x:c r="H2199" s="6" t="n">
        <x:v>0</x:v>
      </x:c>
      <x:c r="I2199" s="6" t="n">
        <x:v>0</x:v>
      </x:c>
      <x:c r="J2199" s="6" t="str">
        <x:v>[8, 0.495, 1]</x:v>
      </x:c>
      <x:c r="K2199" s="7" t="str">
        <x:v>无首段伤害倍率，请覆盖或设为辅助技能</x:v>
      </x:c>
      <x:c r="L2199" s="6" t="str">
        <x:v>https://raw.githubusercontent.com/Mar-7th/StarRailRes/dbe8cdfcfb0bf657b9fe1cf92d5537f118ccb487/index_new/cn/character_skills.json</x:v>
      </x:c>
    </x:row>
    <x:row r="2200" ht="68" customHeight="1">
      <x:c r="A2200" s="6" t="str">
        <x:v>121404_3</x:v>
      </x:c>
      <x:c r="B2200" s="6" t="str">
        <x:v>121404</x:v>
      </x:c>
      <x:c r="C2200" s="6" t="n">
        <x:v>3</x:v>
      </x:c>
      <x:c r="D2200" s="6" t="str">
        <x:v>十王圣断，业报恒常</x:v>
      </x:c>
      <x:c r="E2200"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当【恶报】叠加至上限时消耗当前所有【恶报】，立即对敌方目标发动追加攻击，造成3次伤害，每次伤害对敌方随机单体造成等同于雪衣54%攻击力的量子属性伤害。本次追加攻击无法叠加【恶报】。</x:v>
      </x:c>
      <x:c r="F2200" s="6" t="n">
        <x:v>0</x:v>
      </x:c>
      <x:c r="G2200" s="6" t="n">
        <x:v>0</x:v>
      </x:c>
      <x:c r="H2200" s="6" t="n">
        <x:v>0</x:v>
      </x:c>
      <x:c r="I2200" s="6" t="n">
        <x:v>0</x:v>
      </x:c>
      <x:c r="J2200" s="6" t="str">
        <x:v>[8, 0.54, 1]</x:v>
      </x:c>
      <x:c r="K2200" s="7" t="str">
        <x:v>无首段伤害倍率，请覆盖或设为辅助技能</x:v>
      </x:c>
      <x:c r="L2200" s="6" t="str">
        <x:v>https://raw.githubusercontent.com/Mar-7th/StarRailRes/dbe8cdfcfb0bf657b9fe1cf92d5537f118ccb487/index_new/cn/character_skills.json</x:v>
      </x:c>
    </x:row>
    <x:row r="2201" ht="68" customHeight="1">
      <x:c r="A2201" s="6" t="str">
        <x:v>121404_4</x:v>
      </x:c>
      <x:c r="B2201" s="6" t="str">
        <x:v>121404</x:v>
      </x:c>
      <x:c r="C2201" s="6" t="n">
        <x:v>4</x:v>
      </x:c>
      <x:c r="D2201" s="6" t="str">
        <x:v>十王圣断，业报恒常</x:v>
      </x:c>
      <x:c r="E2201"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当【恶报】叠加至上限时消耗当前所有【恶报】，立即对敌方目标发动追加攻击，造成3次伤害，每次伤害对敌方随机单体造成等同于雪衣58.5%攻击力的量子属性伤害。本次追加攻击无法叠加【恶报】。</x:v>
      </x:c>
      <x:c r="F2201" s="6" t="n">
        <x:v>0</x:v>
      </x:c>
      <x:c r="G2201" s="6" t="n">
        <x:v>0</x:v>
      </x:c>
      <x:c r="H2201" s="6" t="n">
        <x:v>0</x:v>
      </x:c>
      <x:c r="I2201" s="6" t="n">
        <x:v>0</x:v>
      </x:c>
      <x:c r="J2201" s="6" t="str">
        <x:v>[8, 0.585, 1]</x:v>
      </x:c>
      <x:c r="K2201" s="7" t="str">
        <x:v>无首段伤害倍率，请覆盖或设为辅助技能</x:v>
      </x:c>
      <x:c r="L2201" s="6" t="str">
        <x:v>https://raw.githubusercontent.com/Mar-7th/StarRailRes/dbe8cdfcfb0bf657b9fe1cf92d5537f118ccb487/index_new/cn/character_skills.json</x:v>
      </x:c>
    </x:row>
    <x:row r="2202" ht="68" customHeight="1">
      <x:c r="A2202" s="6" t="str">
        <x:v>121404_5</x:v>
      </x:c>
      <x:c r="B2202" s="6" t="str">
        <x:v>121404</x:v>
      </x:c>
      <x:c r="C2202" s="6" t="n">
        <x:v>5</x:v>
      </x:c>
      <x:c r="D2202" s="6" t="str">
        <x:v>十王圣断，业报恒常</x:v>
      </x:c>
      <x:c r="E2202"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当【恶报】叠加至上限时消耗当前所有【恶报】，立即对敌方目标发动追加攻击，造成3次伤害，每次伤害对敌方随机单体造成等同于雪衣63%攻击力的量子属性伤害。本次追加攻击无法叠加【恶报】。</x:v>
      </x:c>
      <x:c r="F2202" s="6" t="n">
        <x:v>0</x:v>
      </x:c>
      <x:c r="G2202" s="6" t="n">
        <x:v>0</x:v>
      </x:c>
      <x:c r="H2202" s="6" t="n">
        <x:v>0</x:v>
      </x:c>
      <x:c r="I2202" s="6" t="n">
        <x:v>0</x:v>
      </x:c>
      <x:c r="J2202" s="6" t="str">
        <x:v>[8, 0.63, 1]</x:v>
      </x:c>
      <x:c r="K2202" s="7" t="str">
        <x:v>无首段伤害倍率，请覆盖或设为辅助技能</x:v>
      </x:c>
      <x:c r="L2202" s="6" t="str">
        <x:v>https://raw.githubusercontent.com/Mar-7th/StarRailRes/dbe8cdfcfb0bf657b9fe1cf92d5537f118ccb487/index_new/cn/character_skills.json</x:v>
      </x:c>
    </x:row>
    <x:row r="2203" ht="68" customHeight="1">
      <x:c r="A2203" s="6" t="str">
        <x:v>121404_6</x:v>
      </x:c>
      <x:c r="B2203" s="6" t="str">
        <x:v>121404</x:v>
      </x:c>
      <x:c r="C2203" s="6" t="n">
        <x:v>6</x:v>
      </x:c>
      <x:c r="D2203" s="6" t="str">
        <x:v>十王圣断，业报恒常</x:v>
      </x:c>
      <x:c r="E2203"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当【恶报】叠加至上限时消耗当前所有【恶报】，立即对敌方目标发动追加攻击，造成3次伤害，每次伤害对敌方随机单体造成等同于雪衣67.5%攻击力的量子属性伤害。本次追加攻击无法叠加【恶报】。</x:v>
      </x:c>
      <x:c r="F2203" s="6" t="n">
        <x:v>0</x:v>
      </x:c>
      <x:c r="G2203" s="6" t="n">
        <x:v>0</x:v>
      </x:c>
      <x:c r="H2203" s="6" t="n">
        <x:v>0</x:v>
      </x:c>
      <x:c r="I2203" s="6" t="n">
        <x:v>0</x:v>
      </x:c>
      <x:c r="J2203" s="6" t="str">
        <x:v>[8, 0.675, 1]</x:v>
      </x:c>
      <x:c r="K2203" s="7" t="str">
        <x:v>无首段伤害倍率，请覆盖或设为辅助技能</x:v>
      </x:c>
      <x:c r="L2203" s="6" t="str">
        <x:v>https://raw.githubusercontent.com/Mar-7th/StarRailRes/dbe8cdfcfb0bf657b9fe1cf92d5537f118ccb487/index_new/cn/character_skills.json</x:v>
      </x:c>
    </x:row>
    <x:row r="2204" ht="68" customHeight="1">
      <x:c r="A2204" s="6" t="str">
        <x:v>121404_7</x:v>
      </x:c>
      <x:c r="B2204" s="6" t="str">
        <x:v>121404</x:v>
      </x:c>
      <x:c r="C2204" s="6" t="n">
        <x:v>7</x:v>
      </x:c>
      <x:c r="D2204" s="6" t="str">
        <x:v>十王圣断，业报恒常</x:v>
      </x:c>
      <x:c r="E2204"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当【恶报】叠加至上限时消耗当前所有【恶报】，立即对敌方目标发动追加攻击，造成3次伤害，每次伤害对敌方随机单体造成等同于雪衣73.12%攻击力的量子属性伤害。本次追加攻击无法叠加【恶报】。</x:v>
      </x:c>
      <x:c r="F2204" s="6" t="n">
        <x:v>0</x:v>
      </x:c>
      <x:c r="G2204" s="6" t="n">
        <x:v>0</x:v>
      </x:c>
      <x:c r="H2204" s="6" t="n">
        <x:v>0</x:v>
      </x:c>
      <x:c r="I2204" s="6" t="n">
        <x:v>0</x:v>
      </x:c>
      <x:c r="J2204" s="6" t="str">
        <x:v>[8, 0.7312, 1]</x:v>
      </x:c>
      <x:c r="K2204" s="7" t="str">
        <x:v>无首段伤害倍率，请覆盖或设为辅助技能</x:v>
      </x:c>
      <x:c r="L2204" s="6" t="str">
        <x:v>https://raw.githubusercontent.com/Mar-7th/StarRailRes/dbe8cdfcfb0bf657b9fe1cf92d5537f118ccb487/index_new/cn/character_skills.json</x:v>
      </x:c>
    </x:row>
    <x:row r="2205" ht="68" customHeight="1">
      <x:c r="A2205" s="6" t="str">
        <x:v>121404_8</x:v>
      </x:c>
      <x:c r="B2205" s="6" t="str">
        <x:v>121404</x:v>
      </x:c>
      <x:c r="C2205" s="6" t="n">
        <x:v>8</x:v>
      </x:c>
      <x:c r="D2205" s="6" t="str">
        <x:v>十王圣断，业报恒常</x:v>
      </x:c>
      <x:c r="E2205"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当【恶报】叠加至上限时消耗当前所有【恶报】，立即对敌方目标发动追加攻击，造成3次伤害，每次伤害对敌方随机单体造成等同于雪衣78.75%攻击力的量子属性伤害。本次追加攻击无法叠加【恶报】。</x:v>
      </x:c>
      <x:c r="F2205" s="6" t="n">
        <x:v>0</x:v>
      </x:c>
      <x:c r="G2205" s="6" t="n">
        <x:v>0</x:v>
      </x:c>
      <x:c r="H2205" s="6" t="n">
        <x:v>0</x:v>
      </x:c>
      <x:c r="I2205" s="6" t="n">
        <x:v>0</x:v>
      </x:c>
      <x:c r="J2205" s="6" t="str">
        <x:v>[8, 0.7875, 1]</x:v>
      </x:c>
      <x:c r="K2205" s="7" t="str">
        <x:v>无首段伤害倍率，请覆盖或设为辅助技能</x:v>
      </x:c>
      <x:c r="L2205" s="6" t="str">
        <x:v>https://raw.githubusercontent.com/Mar-7th/StarRailRes/dbe8cdfcfb0bf657b9fe1cf92d5537f118ccb487/index_new/cn/character_skills.json</x:v>
      </x:c>
    </x:row>
    <x:row r="2206" ht="68" customHeight="1">
      <x:c r="A2206" s="6" t="str">
        <x:v>121404_9</x:v>
      </x:c>
      <x:c r="B2206" s="6" t="str">
        <x:v>121404</x:v>
      </x:c>
      <x:c r="C2206" s="6" t="n">
        <x:v>9</x:v>
      </x:c>
      <x:c r="D2206" s="6" t="str">
        <x:v>十王圣断，业报恒常</x:v>
      </x:c>
      <x:c r="E2206"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当【恶报】叠加至上限时消耗当前所有【恶报】，立即对敌方目标发动追加攻击，造成3次伤害，每次伤害对敌方随机单体造成等同于雪衣84.38%攻击力的量子属性伤害。本次追加攻击无法叠加【恶报】。</x:v>
      </x:c>
      <x:c r="F2206" s="6" t="n">
        <x:v>0</x:v>
      </x:c>
      <x:c r="G2206" s="6" t="n">
        <x:v>0</x:v>
      </x:c>
      <x:c r="H2206" s="6" t="n">
        <x:v>0</x:v>
      </x:c>
      <x:c r="I2206" s="6" t="n">
        <x:v>0</x:v>
      </x:c>
      <x:c r="J2206" s="6" t="str">
        <x:v>[8, 0.8438, 1]</x:v>
      </x:c>
      <x:c r="K2206" s="7" t="str">
        <x:v>无首段伤害倍率，请覆盖或设为辅助技能</x:v>
      </x:c>
      <x:c r="L2206" s="6" t="str">
        <x:v>https://raw.githubusercontent.com/Mar-7th/StarRailRes/dbe8cdfcfb0bf657b9fe1cf92d5537f118ccb487/index_new/cn/character_skills.json</x:v>
      </x:c>
    </x:row>
    <x:row r="2207" ht="68" customHeight="1">
      <x:c r="A2207" s="6" t="str">
        <x:v>121404_10</x:v>
      </x:c>
      <x:c r="B2207" s="6" t="str">
        <x:v>121404</x:v>
      </x:c>
      <x:c r="C2207" s="6" t="n">
        <x:v>10</x:v>
      </x:c>
      <x:c r="D2207" s="6" t="str">
        <x:v>十王圣断，业报恒常</x:v>
      </x:c>
      <x:c r="E2207"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当【恶报】叠加至上限时消耗当前所有【恶报】，立即对敌方目标发动追加攻击，造成3次伤害，每次伤害对敌方随机单体造成等同于雪衣90%攻击力的量子属性伤害。本次追加攻击无法叠加【恶报】。</x:v>
      </x:c>
      <x:c r="F2207" s="6" t="n">
        <x:v>0</x:v>
      </x:c>
      <x:c r="G2207" s="6" t="n">
        <x:v>0</x:v>
      </x:c>
      <x:c r="H2207" s="6" t="n">
        <x:v>0</x:v>
      </x:c>
      <x:c r="I2207" s="6" t="n">
        <x:v>0</x:v>
      </x:c>
      <x:c r="J2207" s="6" t="str">
        <x:v>[8, 0.9, 1]</x:v>
      </x:c>
      <x:c r="K2207" s="7" t="str">
        <x:v>无首段伤害倍率，请覆盖或设为辅助技能</x:v>
      </x:c>
      <x:c r="L2207" s="6" t="str">
        <x:v>https://raw.githubusercontent.com/Mar-7th/StarRailRes/dbe8cdfcfb0bf657b9fe1cf92d5537f118ccb487/index_new/cn/character_skills.json</x:v>
      </x:c>
    </x:row>
    <x:row r="2208" ht="68" customHeight="1">
      <x:c r="A2208" s="6" t="str">
        <x:v>121404_11</x:v>
      </x:c>
      <x:c r="B2208" s="6" t="str">
        <x:v>121404</x:v>
      </x:c>
      <x:c r="C2208" s="6" t="n">
        <x:v>11</x:v>
      </x:c>
      <x:c r="D2208" s="6" t="str">
        <x:v>十王圣断，业报恒常</x:v>
      </x:c>
      <x:c r="E2208"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当【恶报】叠加至上限时消耗当前所有【恶报】，立即对敌方目标发动追加攻击，造成3次伤害，每次伤害对敌方随机单体造成等同于雪衣94.5%攻击力的量子属性伤害。本次追加攻击无法叠加【恶报】。</x:v>
      </x:c>
      <x:c r="F2208" s="6" t="n">
        <x:v>0</x:v>
      </x:c>
      <x:c r="G2208" s="6" t="n">
        <x:v>0</x:v>
      </x:c>
      <x:c r="H2208" s="6" t="n">
        <x:v>0</x:v>
      </x:c>
      <x:c r="I2208" s="6" t="n">
        <x:v>0</x:v>
      </x:c>
      <x:c r="J2208" s="6" t="str">
        <x:v>[8, 0.945, 1]</x:v>
      </x:c>
      <x:c r="K2208" s="7" t="str">
        <x:v>无首段伤害倍率，请覆盖或设为辅助技能</x:v>
      </x:c>
      <x:c r="L2208" s="6" t="str">
        <x:v>https://raw.githubusercontent.com/Mar-7th/StarRailRes/dbe8cdfcfb0bf657b9fe1cf92d5537f118ccb487/index_new/cn/character_skills.json</x:v>
      </x:c>
    </x:row>
    <x:row r="2209" ht="68" customHeight="1">
      <x:c r="A2209" s="6" t="str">
        <x:v>121404_12</x:v>
      </x:c>
      <x:c r="B2209" s="6" t="str">
        <x:v>121404</x:v>
      </x:c>
      <x:c r="C2209" s="6" t="n">
        <x:v>12</x:v>
      </x:c>
      <x:c r="D2209" s="6" t="str">
        <x:v>十王圣断，业报恒常</x:v>
      </x:c>
      <x:c r="E2209"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当【恶报】叠加至上限时消耗当前所有【恶报】，立即对敌方目标发动追加攻击，造成3次伤害，每次伤害对敌方随机单体造成等同于雪衣99%攻击力的量子属性伤害。本次追加攻击无法叠加【恶报】。</x:v>
      </x:c>
      <x:c r="F2209" s="6" t="n">
        <x:v>0</x:v>
      </x:c>
      <x:c r="G2209" s="6" t="n">
        <x:v>0</x:v>
      </x:c>
      <x:c r="H2209" s="6" t="n">
        <x:v>0</x:v>
      </x:c>
      <x:c r="I2209" s="6" t="n">
        <x:v>0</x:v>
      </x:c>
      <x:c r="J2209" s="6" t="str">
        <x:v>[8, 0.99, 1]</x:v>
      </x:c>
      <x:c r="K2209" s="7" t="str">
        <x:v>无首段伤害倍率，请覆盖或设为辅助技能</x:v>
      </x:c>
      <x:c r="L2209" s="6" t="str">
        <x:v>https://raw.githubusercontent.com/Mar-7th/StarRailRes/dbe8cdfcfb0bf657b9fe1cf92d5537f118ccb487/index_new/cn/character_skills.json</x:v>
      </x:c>
    </x:row>
    <x:row r="2210" ht="68" customHeight="1">
      <x:c r="A2210" s="6" t="str">
        <x:v>121404_13</x:v>
      </x:c>
      <x:c r="B2210" s="6" t="str">
        <x:v>121404</x:v>
      </x:c>
      <x:c r="C2210" s="6" t="n">
        <x:v>13</x:v>
      </x:c>
      <x:c r="D2210" s="6" t="str">
        <x:v>十王圣断，业报恒常</x:v>
      </x:c>
      <x:c r="E2210"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当【恶报】叠加至上限时消耗当前所有【恶报】，立即对敌方目标发动追加攻击，造成3次伤害，每次伤害对敌方随机单体造成等同于雪衣103.5%攻击力的量子属性伤害。本次追加攻击无法叠加【恶报】。</x:v>
      </x:c>
      <x:c r="F2210" s="6" t="n">
        <x:v>0</x:v>
      </x:c>
      <x:c r="G2210" s="6" t="n">
        <x:v>0</x:v>
      </x:c>
      <x:c r="H2210" s="6" t="n">
        <x:v>0</x:v>
      </x:c>
      <x:c r="I2210" s="6" t="n">
        <x:v>0</x:v>
      </x:c>
      <x:c r="J2210" s="6" t="str">
        <x:v>[8, 1.035, 1]</x:v>
      </x:c>
      <x:c r="K2210" s="7" t="str">
        <x:v>无首段伤害倍率，请覆盖或设为辅助技能</x:v>
      </x:c>
      <x:c r="L2210" s="6" t="str">
        <x:v>https://raw.githubusercontent.com/Mar-7th/StarRailRes/dbe8cdfcfb0bf657b9fe1cf92d5537f118ccb487/index_new/cn/character_skills.json</x:v>
      </x:c>
    </x:row>
    <x:row r="2211" ht="68" customHeight="1">
      <x:c r="A2211" s="6" t="str">
        <x:v>121404_14</x:v>
      </x:c>
      <x:c r="B2211" s="6" t="str">
        <x:v>121404</x:v>
      </x:c>
      <x:c r="C2211" s="6" t="n">
        <x:v>14</x:v>
      </x:c>
      <x:c r="D2211" s="6" t="str">
        <x:v>十王圣断，业报恒常</x:v>
      </x:c>
      <x:c r="E2211"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当【恶报】叠加至上限时消耗当前所有【恶报】，立即对敌方目标发动追加攻击，造成3次伤害，每次伤害对敌方随机单体造成等同于雪衣108%攻击力的量子属性伤害。本次追加攻击无法叠加【恶报】。</x:v>
      </x:c>
      <x:c r="F2211" s="6" t="n">
        <x:v>0</x:v>
      </x:c>
      <x:c r="G2211" s="6" t="n">
        <x:v>0</x:v>
      </x:c>
      <x:c r="H2211" s="6" t="n">
        <x:v>0</x:v>
      </x:c>
      <x:c r="I2211" s="6" t="n">
        <x:v>0</x:v>
      </x:c>
      <x:c r="J2211" s="6" t="str">
        <x:v>[8, 1.08, 1]</x:v>
      </x:c>
      <x:c r="K2211" s="7" t="str">
        <x:v>无首段伤害倍率，请覆盖或设为辅助技能</x:v>
      </x:c>
      <x:c r="L2211" s="6" t="str">
        <x:v>https://raw.githubusercontent.com/Mar-7th/StarRailRes/dbe8cdfcfb0bf657b9fe1cf92d5537f118ccb487/index_new/cn/character_skills.json</x:v>
      </x:c>
    </x:row>
    <x:row r="2212" ht="68" customHeight="1">
      <x:c r="A2212" s="6" t="str">
        <x:v>121404_15</x:v>
      </x:c>
      <x:c r="B2212" s="6" t="str">
        <x:v>121404</x:v>
      </x:c>
      <x:c r="C2212" s="6" t="n">
        <x:v>15</x:v>
      </x:c>
      <x:c r="D2212" s="6" t="str">
        <x:v>十王圣断，业报恒常</x:v>
      </x:c>
      <x:c r="E2212" s="7" t="str">
        <x:v>雪衣施放攻击削减敌方韧性时，会叠加【恶报】层数，削减的韧性越多叠加【恶报】层数越多，可以叠加8层。
当雪衣的队友施放攻击削减敌方韧性后，雪衣叠加1层【恶报】。
当【恶报】叠加至上限时消耗当前所有【恶报】，立即对敌方目标发动追加攻击，造成3次伤害，每次伤害对敌方随机单体造成等同于雪衣112.5%攻击力的量子属性伤害。本次追加攻击无法叠加【恶报】。</x:v>
      </x:c>
      <x:c r="F2212" s="6" t="n">
        <x:v>0</x:v>
      </x:c>
      <x:c r="G2212" s="6" t="n">
        <x:v>0</x:v>
      </x:c>
      <x:c r="H2212" s="6" t="n">
        <x:v>0</x:v>
      </x:c>
      <x:c r="I2212" s="6" t="n">
        <x:v>0</x:v>
      </x:c>
      <x:c r="J2212" s="6" t="str">
        <x:v>[8, 1.125, 1]</x:v>
      </x:c>
      <x:c r="K2212" s="7" t="str">
        <x:v>无首段伤害倍率，请覆盖或设为辅助技能</x:v>
      </x:c>
      <x:c r="L2212" s="6" t="str">
        <x:v>https://raw.githubusercontent.com/Mar-7th/StarRailRes/dbe8cdfcfb0bf657b9fe1cf92d5537f118ccb487/index_new/cn/character_skills.json</x:v>
      </x:c>
    </x:row>
    <x:row r="2213" ht="20" customHeight="1">
      <x:c r="A2213" s="6" t="str">
        <x:v>121406_1</x:v>
      </x:c>
      <x:c r="B2213" s="6" t="str">
        <x:v>121406</x:v>
      </x:c>
      <x:c r="C2213" s="6" t="n">
        <x:v>1</x:v>
      </x:c>
      <x:c r="D2213" s="6" t="str">
        <x:v>攻击</x:v>
      </x:c>
      <x:c r="E2213" s="7" t="str">
        <x:v>攻击敌人，进入战斗后削弱敌方目标对应属性韧性。</x:v>
      </x:c>
      <x:c r="F2213" s="6" t="n">
        <x:v>0</x:v>
      </x:c>
      <x:c r="G2213" s="6" t="n">
        <x:v>0</x:v>
      </x:c>
      <x:c r="H2213" s="6" t="n">
        <x:v>0</x:v>
      </x:c>
      <x:c r="I2213" s="6" t="n">
        <x:v>0</x:v>
      </x:c>
      <x:c r="J2213" s="6" t="str">
        <x:v>[]</x:v>
      </x:c>
      <x:c r="K2213" s="7" t="str">
        <x:v>缺少结构化参数，必须覆盖</x:v>
      </x:c>
      <x:c r="L2213" s="6" t="str">
        <x:v>https://raw.githubusercontent.com/Mar-7th/StarRailRes/dbe8cdfcfb0bf657b9fe1cf92d5537f118ccb487/index_new/cn/character_skills.json</x:v>
      </x:c>
    </x:row>
    <x:row r="2214" ht="20" customHeight="1">
      <x:c r="A2214" s="6" t="str">
        <x:v>121407_1</x:v>
      </x:c>
      <x:c r="B2214" s="6" t="str">
        <x:v>121407</x:v>
      </x:c>
      <x:c r="C2214" s="6" t="n">
        <x:v>1</x:v>
      </x:c>
      <x:c r="D2214" s="6" t="str">
        <x:v>斩立决</x:v>
      </x:c>
      <x:c r="E2214" s="7" t="str">
        <x:v>立即攻击敌人，进入战斗后对敌方全体造成等同于雪衣80%攻击力的量子属性伤害。</x:v>
      </x:c>
      <x:c r="F2214" s="6" t="n">
        <x:v>0.8</x:v>
      </x:c>
      <x:c r="G2214" s="6" t="n">
        <x:v>0</x:v>
      </x:c>
      <x:c r="H2214" s="6" t="n">
        <x:v>0</x:v>
      </x:c>
      <x:c r="I2214" s="6" t="n">
        <x:v>0</x:v>
      </x:c>
      <x:c r="J2214" s="6" t="str">
        <x:v>[0.8]</x:v>
      </x:c>
      <x:c r="K2214" s="7" t="str">
        <x:v>需确认条件及分段</x:v>
      </x:c>
      <x:c r="L2214" s="6" t="str">
        <x:v>https://raw.githubusercontent.com/Mar-7th/StarRailRes/dbe8cdfcfb0bf657b9fe1cf92d5537f118ccb487/index_new/cn/character_skills.json</x:v>
      </x:c>
    </x:row>
    <x:row r="2215" ht="20" customHeight="1">
      <x:c r="A2215" s="6" t="str">
        <x:v>121501_1</x:v>
      </x:c>
      <x:c r="B2215" s="6" t="str">
        <x:v>121501</x:v>
      </x:c>
      <x:c r="C2215" s="6" t="n">
        <x:v>1</x:v>
      </x:c>
      <x:c r="D2215" s="6" t="str">
        <x:v>冥谶天笔</x:v>
      </x:c>
      <x:c r="E2215" s="7" t="str">
        <x:v>对指定敌方单体造成等同于寒鸦50%攻击力的物理属性伤害。</x:v>
      </x:c>
      <x:c r="F2215" s="6" t="n">
        <x:v>0.5</x:v>
      </x:c>
      <x:c r="G2215" s="6" t="n">
        <x:v>0</x:v>
      </x:c>
      <x:c r="H2215" s="6" t="n">
        <x:v>0</x:v>
      </x:c>
      <x:c r="I2215" s="6" t="n">
        <x:v>0</x:v>
      </x:c>
      <x:c r="J2215" s="6" t="str">
        <x:v>[0.5]</x:v>
      </x:c>
      <x:c r="K2215" s="7" t="str">
        <x:v>需确认条件及分段</x:v>
      </x:c>
      <x:c r="L2215" s="6" t="str">
        <x:v>https://raw.githubusercontent.com/Mar-7th/StarRailRes/dbe8cdfcfb0bf657b9fe1cf92d5537f118ccb487/index_new/cn/character_skills.json</x:v>
      </x:c>
    </x:row>
    <x:row r="2216" ht="20" customHeight="1">
      <x:c r="A2216" s="6" t="str">
        <x:v>121501_2</x:v>
      </x:c>
      <x:c r="B2216" s="6" t="str">
        <x:v>121501</x:v>
      </x:c>
      <x:c r="C2216" s="6" t="n">
        <x:v>2</x:v>
      </x:c>
      <x:c r="D2216" s="6" t="str">
        <x:v>冥谶天笔</x:v>
      </x:c>
      <x:c r="E2216" s="7" t="str">
        <x:v>对指定敌方单体造成等同于寒鸦60%攻击力的物理属性伤害。</x:v>
      </x:c>
      <x:c r="F2216" s="6" t="n">
        <x:v>0.6</x:v>
      </x:c>
      <x:c r="G2216" s="6" t="n">
        <x:v>0</x:v>
      </x:c>
      <x:c r="H2216" s="6" t="n">
        <x:v>0</x:v>
      </x:c>
      <x:c r="I2216" s="6" t="n">
        <x:v>0</x:v>
      </x:c>
      <x:c r="J2216" s="6" t="str">
        <x:v>[0.6]</x:v>
      </x:c>
      <x:c r="K2216" s="7" t="str">
        <x:v>需确认条件及分段</x:v>
      </x:c>
      <x:c r="L2216" s="6" t="str">
        <x:v>https://raw.githubusercontent.com/Mar-7th/StarRailRes/dbe8cdfcfb0bf657b9fe1cf92d5537f118ccb487/index_new/cn/character_skills.json</x:v>
      </x:c>
    </x:row>
    <x:row r="2217" ht="20" customHeight="1">
      <x:c r="A2217" s="6" t="str">
        <x:v>121501_3</x:v>
      </x:c>
      <x:c r="B2217" s="6" t="str">
        <x:v>121501</x:v>
      </x:c>
      <x:c r="C2217" s="6" t="n">
        <x:v>3</x:v>
      </x:c>
      <x:c r="D2217" s="6" t="str">
        <x:v>冥谶天笔</x:v>
      </x:c>
      <x:c r="E2217" s="7" t="str">
        <x:v>对指定敌方单体造成等同于寒鸦70%攻击力的物理属性伤害。</x:v>
      </x:c>
      <x:c r="F2217" s="6" t="n">
        <x:v>0.7</x:v>
      </x:c>
      <x:c r="G2217" s="6" t="n">
        <x:v>0</x:v>
      </x:c>
      <x:c r="H2217" s="6" t="n">
        <x:v>0</x:v>
      </x:c>
      <x:c r="I2217" s="6" t="n">
        <x:v>0</x:v>
      </x:c>
      <x:c r="J2217" s="6" t="str">
        <x:v>[0.7]</x:v>
      </x:c>
      <x:c r="K2217" s="7" t="str">
        <x:v>需确认条件及分段</x:v>
      </x:c>
      <x:c r="L2217" s="6" t="str">
        <x:v>https://raw.githubusercontent.com/Mar-7th/StarRailRes/dbe8cdfcfb0bf657b9fe1cf92d5537f118ccb487/index_new/cn/character_skills.json</x:v>
      </x:c>
    </x:row>
    <x:row r="2218" ht="20" customHeight="1">
      <x:c r="A2218" s="6" t="str">
        <x:v>121501_4</x:v>
      </x:c>
      <x:c r="B2218" s="6" t="str">
        <x:v>121501</x:v>
      </x:c>
      <x:c r="C2218" s="6" t="n">
        <x:v>4</x:v>
      </x:c>
      <x:c r="D2218" s="6" t="str">
        <x:v>冥谶天笔</x:v>
      </x:c>
      <x:c r="E2218" s="7" t="str">
        <x:v>对指定敌方单体造成等同于寒鸦80%攻击力的物理属性伤害。</x:v>
      </x:c>
      <x:c r="F2218" s="6" t="n">
        <x:v>0.8</x:v>
      </x:c>
      <x:c r="G2218" s="6" t="n">
        <x:v>0</x:v>
      </x:c>
      <x:c r="H2218" s="6" t="n">
        <x:v>0</x:v>
      </x:c>
      <x:c r="I2218" s="6" t="n">
        <x:v>0</x:v>
      </x:c>
      <x:c r="J2218" s="6" t="str">
        <x:v>[0.8]</x:v>
      </x:c>
      <x:c r="K2218" s="7" t="str">
        <x:v>需确认条件及分段</x:v>
      </x:c>
      <x:c r="L2218" s="6" t="str">
        <x:v>https://raw.githubusercontent.com/Mar-7th/StarRailRes/dbe8cdfcfb0bf657b9fe1cf92d5537f118ccb487/index_new/cn/character_skills.json</x:v>
      </x:c>
    </x:row>
    <x:row r="2219" ht="20" customHeight="1">
      <x:c r="A2219" s="6" t="str">
        <x:v>121501_5</x:v>
      </x:c>
      <x:c r="B2219" s="6" t="str">
        <x:v>121501</x:v>
      </x:c>
      <x:c r="C2219" s="6" t="n">
        <x:v>5</x:v>
      </x:c>
      <x:c r="D2219" s="6" t="str">
        <x:v>冥谶天笔</x:v>
      </x:c>
      <x:c r="E2219" s="7" t="str">
        <x:v>对指定敌方单体造成等同于寒鸦90%攻击力的物理属性伤害。</x:v>
      </x:c>
      <x:c r="F2219" s="6" t="n">
        <x:v>0.9</x:v>
      </x:c>
      <x:c r="G2219" s="6" t="n">
        <x:v>0</x:v>
      </x:c>
      <x:c r="H2219" s="6" t="n">
        <x:v>0</x:v>
      </x:c>
      <x:c r="I2219" s="6" t="n">
        <x:v>0</x:v>
      </x:c>
      <x:c r="J2219" s="6" t="str">
        <x:v>[0.9]</x:v>
      </x:c>
      <x:c r="K2219" s="7" t="str">
        <x:v>需确认条件及分段</x:v>
      </x:c>
      <x:c r="L2219" s="6" t="str">
        <x:v>https://raw.githubusercontent.com/Mar-7th/StarRailRes/dbe8cdfcfb0bf657b9fe1cf92d5537f118ccb487/index_new/cn/character_skills.json</x:v>
      </x:c>
    </x:row>
    <x:row r="2220" ht="20" customHeight="1">
      <x:c r="A2220" s="6" t="str">
        <x:v>121501_6</x:v>
      </x:c>
      <x:c r="B2220" s="6" t="str">
        <x:v>121501</x:v>
      </x:c>
      <x:c r="C2220" s="6" t="n">
        <x:v>6</x:v>
      </x:c>
      <x:c r="D2220" s="6" t="str">
        <x:v>冥谶天笔</x:v>
      </x:c>
      <x:c r="E2220" s="7" t="str">
        <x:v>对指定敌方单体造成等同于寒鸦100%攻击力的物理属性伤害。</x:v>
      </x:c>
      <x:c r="F2220" s="6" t="n">
        <x:v>1</x:v>
      </x:c>
      <x:c r="G2220" s="6" t="n">
        <x:v>0</x:v>
      </x:c>
      <x:c r="H2220" s="6" t="n">
        <x:v>0</x:v>
      </x:c>
      <x:c r="I2220" s="6" t="n">
        <x:v>0</x:v>
      </x:c>
      <x:c r="J2220" s="6" t="str">
        <x:v>[1]</x:v>
      </x:c>
      <x:c r="K2220" s="7" t="str">
        <x:v>需确认条件及分段</x:v>
      </x:c>
      <x:c r="L2220" s="6" t="str">
        <x:v>https://raw.githubusercontent.com/Mar-7th/StarRailRes/dbe8cdfcfb0bf657b9fe1cf92d5537f118ccb487/index_new/cn/character_skills.json</x:v>
      </x:c>
    </x:row>
    <x:row r="2221" ht="20" customHeight="1">
      <x:c r="A2221" s="6" t="str">
        <x:v>121501_7</x:v>
      </x:c>
      <x:c r="B2221" s="6" t="str">
        <x:v>121501</x:v>
      </x:c>
      <x:c r="C2221" s="6" t="n">
        <x:v>7</x:v>
      </x:c>
      <x:c r="D2221" s="6" t="str">
        <x:v>冥谶天笔</x:v>
      </x:c>
      <x:c r="E2221" s="7" t="str">
        <x:v>对指定敌方单体造成等同于寒鸦110%攻击力的物理属性伤害。</x:v>
      </x:c>
      <x:c r="F2221" s="6" t="n">
        <x:v>1.1</x:v>
      </x:c>
      <x:c r="G2221" s="6" t="n">
        <x:v>0</x:v>
      </x:c>
      <x:c r="H2221" s="6" t="n">
        <x:v>0</x:v>
      </x:c>
      <x:c r="I2221" s="6" t="n">
        <x:v>0</x:v>
      </x:c>
      <x:c r="J2221" s="6" t="str">
        <x:v>[1.1]</x:v>
      </x:c>
      <x:c r="K2221" s="7" t="str">
        <x:v>需确认条件及分段</x:v>
      </x:c>
      <x:c r="L2221" s="6" t="str">
        <x:v>https://raw.githubusercontent.com/Mar-7th/StarRailRes/dbe8cdfcfb0bf657b9fe1cf92d5537f118ccb487/index_new/cn/character_skills.json</x:v>
      </x:c>
    </x:row>
    <x:row r="2222" ht="20" customHeight="1">
      <x:c r="A2222" s="6" t="str">
        <x:v>121501_8</x:v>
      </x:c>
      <x:c r="B2222" s="6" t="str">
        <x:v>121501</x:v>
      </x:c>
      <x:c r="C2222" s="6" t="n">
        <x:v>8</x:v>
      </x:c>
      <x:c r="D2222" s="6" t="str">
        <x:v>冥谶天笔</x:v>
      </x:c>
      <x:c r="E2222" s="7" t="str">
        <x:v>对指定敌方单体造成等同于寒鸦120%攻击力的物理属性伤害。</x:v>
      </x:c>
      <x:c r="F2222" s="6" t="n">
        <x:v>1.2</x:v>
      </x:c>
      <x:c r="G2222" s="6" t="n">
        <x:v>0</x:v>
      </x:c>
      <x:c r="H2222" s="6" t="n">
        <x:v>0</x:v>
      </x:c>
      <x:c r="I2222" s="6" t="n">
        <x:v>0</x:v>
      </x:c>
      <x:c r="J2222" s="6" t="str">
        <x:v>[1.2]</x:v>
      </x:c>
      <x:c r="K2222" s="7" t="str">
        <x:v>需确认条件及分段</x:v>
      </x:c>
      <x:c r="L2222" s="6" t="str">
        <x:v>https://raw.githubusercontent.com/Mar-7th/StarRailRes/dbe8cdfcfb0bf657b9fe1cf92d5537f118ccb487/index_new/cn/character_skills.json</x:v>
      </x:c>
    </x:row>
    <x:row r="2223" ht="20" customHeight="1">
      <x:c r="A2223" s="6" t="str">
        <x:v>121501_9</x:v>
      </x:c>
      <x:c r="B2223" s="6" t="str">
        <x:v>121501</x:v>
      </x:c>
      <x:c r="C2223" s="6" t="n">
        <x:v>9</x:v>
      </x:c>
      <x:c r="D2223" s="6" t="str">
        <x:v>冥谶天笔</x:v>
      </x:c>
      <x:c r="E2223" s="7" t="str">
        <x:v>对指定敌方单体造成等同于寒鸦130%攻击力的物理属性伤害。</x:v>
      </x:c>
      <x:c r="F2223" s="6" t="n">
        <x:v>1.3</x:v>
      </x:c>
      <x:c r="G2223" s="6" t="n">
        <x:v>0</x:v>
      </x:c>
      <x:c r="H2223" s="6" t="n">
        <x:v>0</x:v>
      </x:c>
      <x:c r="I2223" s="6" t="n">
        <x:v>0</x:v>
      </x:c>
      <x:c r="J2223" s="6" t="str">
        <x:v>[1.3]</x:v>
      </x:c>
      <x:c r="K2223" s="7" t="str">
        <x:v>需确认条件及分段</x:v>
      </x:c>
      <x:c r="L2223" s="6" t="str">
        <x:v>https://raw.githubusercontent.com/Mar-7th/StarRailRes/dbe8cdfcfb0bf657b9fe1cf92d5537f118ccb487/index_new/cn/character_skills.json</x:v>
      </x:c>
    </x:row>
    <x:row r="2224" ht="20" customHeight="1">
      <x:c r="A2224" s="6" t="str">
        <x:v>121501_10</x:v>
      </x:c>
      <x:c r="B2224" s="6" t="str">
        <x:v>121501</x:v>
      </x:c>
      <x:c r="C2224" s="6" t="n">
        <x:v>10</x:v>
      </x:c>
      <x:c r="D2224" s="6" t="str">
        <x:v>冥谶天笔</x:v>
      </x:c>
      <x:c r="E2224" s="7" t="str">
        <x:v>对指定敌方单体造成等同于寒鸦140%攻击力的物理属性伤害。</x:v>
      </x:c>
      <x:c r="F2224" s="6" t="n">
        <x:v>1.4</x:v>
      </x:c>
      <x:c r="G2224" s="6" t="n">
        <x:v>0</x:v>
      </x:c>
      <x:c r="H2224" s="6" t="n">
        <x:v>0</x:v>
      </x:c>
      <x:c r="I2224" s="6" t="n">
        <x:v>0</x:v>
      </x:c>
      <x:c r="J2224" s="6" t="str">
        <x:v>[1.4]</x:v>
      </x:c>
      <x:c r="K2224" s="7" t="str">
        <x:v>需确认条件及分段</x:v>
      </x:c>
      <x:c r="L2224" s="6" t="str">
        <x:v>https://raw.githubusercontent.com/Mar-7th/StarRailRes/dbe8cdfcfb0bf657b9fe1cf92d5537f118ccb487/index_new/cn/character_skills.json</x:v>
      </x:c>
    </x:row>
    <x:row r="2225" ht="53" customHeight="1">
      <x:c r="A2225" s="6" t="str">
        <x:v>121502_1</x:v>
      </x:c>
      <x:c r="B2225" s="6" t="str">
        <x:v>121502</x:v>
      </x:c>
      <x:c r="C2225" s="6" t="n">
        <x:v>1</x:v>
      </x:c>
      <x:c r="D2225" s="6" t="str">
        <x:v>生灭系缚</x:v>
      </x:c>
      <x:c r="E2225" s="7" t="str">
        <x:v>对指定敌方单体造成等同于寒鸦120%攻击力的物理属性伤害，并使其陷入【承负】状态。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25" s="6" t="n">
        <x:v>1.2</x:v>
      </x:c>
      <x:c r="G2225" s="6" t="n">
        <x:v>0</x:v>
      </x:c>
      <x:c r="H2225" s="6" t="n">
        <x:v>0</x:v>
      </x:c>
      <x:c r="I2225" s="6" t="n">
        <x:v>0</x:v>
      </x:c>
      <x:c r="J2225" s="6" t="str">
        <x:v>[1.2, 2]</x:v>
      </x:c>
      <x:c r="K2225" s="7" t="str">
        <x:v>需确认条件及分段</x:v>
      </x:c>
      <x:c r="L2225" s="6" t="str">
        <x:v>https://raw.githubusercontent.com/Mar-7th/StarRailRes/dbe8cdfcfb0bf657b9fe1cf92d5537f118ccb487/index_new/cn/character_skills.json</x:v>
      </x:c>
    </x:row>
    <x:row r="2226" ht="53" customHeight="1">
      <x:c r="A2226" s="6" t="str">
        <x:v>121502_2</x:v>
      </x:c>
      <x:c r="B2226" s="6" t="str">
        <x:v>121502</x:v>
      </x:c>
      <x:c r="C2226" s="6" t="n">
        <x:v>2</x:v>
      </x:c>
      <x:c r="D2226" s="6" t="str">
        <x:v>生灭系缚</x:v>
      </x:c>
      <x:c r="E2226" s="7" t="str">
        <x:v>对指定敌方单体造成等同于寒鸦132%攻击力的物理属性伤害，并使其陷入【承负】状态。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26" s="6" t="n">
        <x:v>1.32</x:v>
      </x:c>
      <x:c r="G2226" s="6" t="n">
        <x:v>0</x:v>
      </x:c>
      <x:c r="H2226" s="6" t="n">
        <x:v>0</x:v>
      </x:c>
      <x:c r="I2226" s="6" t="n">
        <x:v>0</x:v>
      </x:c>
      <x:c r="J2226" s="6" t="str">
        <x:v>[1.32, 2]</x:v>
      </x:c>
      <x:c r="K2226" s="7" t="str">
        <x:v>需确认条件及分段</x:v>
      </x:c>
      <x:c r="L2226" s="6" t="str">
        <x:v>https://raw.githubusercontent.com/Mar-7th/StarRailRes/dbe8cdfcfb0bf657b9fe1cf92d5537f118ccb487/index_new/cn/character_skills.json</x:v>
      </x:c>
    </x:row>
    <x:row r="2227" ht="53" customHeight="1">
      <x:c r="A2227" s="6" t="str">
        <x:v>121502_3</x:v>
      </x:c>
      <x:c r="B2227" s="6" t="str">
        <x:v>121502</x:v>
      </x:c>
      <x:c r="C2227" s="6" t="n">
        <x:v>3</x:v>
      </x:c>
      <x:c r="D2227" s="6" t="str">
        <x:v>生灭系缚</x:v>
      </x:c>
      <x:c r="E2227" s="7" t="str">
        <x:v>对指定敌方单体造成等同于寒鸦144%攻击力的物理属性伤害，并使其陷入【承负】状态。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27" s="6" t="n">
        <x:v>1.44</x:v>
      </x:c>
      <x:c r="G2227" s="6" t="n">
        <x:v>0</x:v>
      </x:c>
      <x:c r="H2227" s="6" t="n">
        <x:v>0</x:v>
      </x:c>
      <x:c r="I2227" s="6" t="n">
        <x:v>0</x:v>
      </x:c>
      <x:c r="J2227" s="6" t="str">
        <x:v>[1.44, 2]</x:v>
      </x:c>
      <x:c r="K2227" s="7" t="str">
        <x:v>需确认条件及分段</x:v>
      </x:c>
      <x:c r="L2227" s="6" t="str">
        <x:v>https://raw.githubusercontent.com/Mar-7th/StarRailRes/dbe8cdfcfb0bf657b9fe1cf92d5537f118ccb487/index_new/cn/character_skills.json</x:v>
      </x:c>
    </x:row>
    <x:row r="2228" ht="53" customHeight="1">
      <x:c r="A2228" s="6" t="str">
        <x:v>121502_4</x:v>
      </x:c>
      <x:c r="B2228" s="6" t="str">
        <x:v>121502</x:v>
      </x:c>
      <x:c r="C2228" s="6" t="n">
        <x:v>4</x:v>
      </x:c>
      <x:c r="D2228" s="6" t="str">
        <x:v>生灭系缚</x:v>
      </x:c>
      <x:c r="E2228" s="7" t="str">
        <x:v>对指定敌方单体造成等同于寒鸦156%攻击力的物理属性伤害，并使其陷入【承负】状态。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28" s="6" t="n">
        <x:v>1.56</x:v>
      </x:c>
      <x:c r="G2228" s="6" t="n">
        <x:v>0</x:v>
      </x:c>
      <x:c r="H2228" s="6" t="n">
        <x:v>0</x:v>
      </x:c>
      <x:c r="I2228" s="6" t="n">
        <x:v>0</x:v>
      </x:c>
      <x:c r="J2228" s="6" t="str">
        <x:v>[1.56, 2]</x:v>
      </x:c>
      <x:c r="K2228" s="7" t="str">
        <x:v>需确认条件及分段</x:v>
      </x:c>
      <x:c r="L2228" s="6" t="str">
        <x:v>https://raw.githubusercontent.com/Mar-7th/StarRailRes/dbe8cdfcfb0bf657b9fe1cf92d5537f118ccb487/index_new/cn/character_skills.json</x:v>
      </x:c>
    </x:row>
    <x:row r="2229" ht="53" customHeight="1">
      <x:c r="A2229" s="6" t="str">
        <x:v>121502_5</x:v>
      </x:c>
      <x:c r="B2229" s="6" t="str">
        <x:v>121502</x:v>
      </x:c>
      <x:c r="C2229" s="6" t="n">
        <x:v>5</x:v>
      </x:c>
      <x:c r="D2229" s="6" t="str">
        <x:v>生灭系缚</x:v>
      </x:c>
      <x:c r="E2229" s="7" t="str">
        <x:v>对指定敌方单体造成等同于寒鸦168%攻击力的物理属性伤害，并使其陷入【承负】状态。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29" s="6" t="n">
        <x:v>1.68</x:v>
      </x:c>
      <x:c r="G2229" s="6" t="n">
        <x:v>0</x:v>
      </x:c>
      <x:c r="H2229" s="6" t="n">
        <x:v>0</x:v>
      </x:c>
      <x:c r="I2229" s="6" t="n">
        <x:v>0</x:v>
      </x:c>
      <x:c r="J2229" s="6" t="str">
        <x:v>[1.68, 2]</x:v>
      </x:c>
      <x:c r="K2229" s="7" t="str">
        <x:v>需确认条件及分段</x:v>
      </x:c>
      <x:c r="L2229" s="6" t="str">
        <x:v>https://raw.githubusercontent.com/Mar-7th/StarRailRes/dbe8cdfcfb0bf657b9fe1cf92d5537f118ccb487/index_new/cn/character_skills.json</x:v>
      </x:c>
    </x:row>
    <x:row r="2230" ht="53" customHeight="1">
      <x:c r="A2230" s="6" t="str">
        <x:v>121502_6</x:v>
      </x:c>
      <x:c r="B2230" s="6" t="str">
        <x:v>121502</x:v>
      </x:c>
      <x:c r="C2230" s="6" t="n">
        <x:v>6</x:v>
      </x:c>
      <x:c r="D2230" s="6" t="str">
        <x:v>生灭系缚</x:v>
      </x:c>
      <x:c r="E2230" s="7" t="str">
        <x:v>对指定敌方单体造成等同于寒鸦180%攻击力的物理属性伤害，并使其陷入【承负】状态。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30" s="6" t="n">
        <x:v>1.8</x:v>
      </x:c>
      <x:c r="G2230" s="6" t="n">
        <x:v>0</x:v>
      </x:c>
      <x:c r="H2230" s="6" t="n">
        <x:v>0</x:v>
      </x:c>
      <x:c r="I2230" s="6" t="n">
        <x:v>0</x:v>
      </x:c>
      <x:c r="J2230" s="6" t="str">
        <x:v>[1.8, 2]</x:v>
      </x:c>
      <x:c r="K2230" s="7" t="str">
        <x:v>需确认条件及分段</x:v>
      </x:c>
      <x:c r="L2230" s="6" t="str">
        <x:v>https://raw.githubusercontent.com/Mar-7th/StarRailRes/dbe8cdfcfb0bf657b9fe1cf92d5537f118ccb487/index_new/cn/character_skills.json</x:v>
      </x:c>
    </x:row>
    <x:row r="2231" ht="53" customHeight="1">
      <x:c r="A2231" s="6" t="str">
        <x:v>121502_7</x:v>
      </x:c>
      <x:c r="B2231" s="6" t="str">
        <x:v>121502</x:v>
      </x:c>
      <x:c r="C2231" s="6" t="n">
        <x:v>7</x:v>
      </x:c>
      <x:c r="D2231" s="6" t="str">
        <x:v>生灭系缚</x:v>
      </x:c>
      <x:c r="E2231" s="7" t="str">
        <x:v>对指定敌方单体造成等同于寒鸦195%攻击力的物理属性伤害，并使其陷入【承负】状态。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31" s="6" t="n">
        <x:v>1.95</x:v>
      </x:c>
      <x:c r="G2231" s="6" t="n">
        <x:v>0</x:v>
      </x:c>
      <x:c r="H2231" s="6" t="n">
        <x:v>0</x:v>
      </x:c>
      <x:c r="I2231" s="6" t="n">
        <x:v>0</x:v>
      </x:c>
      <x:c r="J2231" s="6" t="str">
        <x:v>[1.95, 2]</x:v>
      </x:c>
      <x:c r="K2231" s="7" t="str">
        <x:v>需确认条件及分段</x:v>
      </x:c>
      <x:c r="L2231" s="6" t="str">
        <x:v>https://raw.githubusercontent.com/Mar-7th/StarRailRes/dbe8cdfcfb0bf657b9fe1cf92d5537f118ccb487/index_new/cn/character_skills.json</x:v>
      </x:c>
    </x:row>
    <x:row r="2232" ht="53" customHeight="1">
      <x:c r="A2232" s="6" t="str">
        <x:v>121502_8</x:v>
      </x:c>
      <x:c r="B2232" s="6" t="str">
        <x:v>121502</x:v>
      </x:c>
      <x:c r="C2232" s="6" t="n">
        <x:v>8</x:v>
      </x:c>
      <x:c r="D2232" s="6" t="str">
        <x:v>生灭系缚</x:v>
      </x:c>
      <x:c r="E2232" s="7" t="str">
        <x:v>对指定敌方单体造成等同于寒鸦210%攻击力的物理属性伤害，并使其陷入【承负】状态。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32" s="6" t="n">
        <x:v>2.1</x:v>
      </x:c>
      <x:c r="G2232" s="6" t="n">
        <x:v>0</x:v>
      </x:c>
      <x:c r="H2232" s="6" t="n">
        <x:v>0</x:v>
      </x:c>
      <x:c r="I2232" s="6" t="n">
        <x:v>0</x:v>
      </x:c>
      <x:c r="J2232" s="6" t="str">
        <x:v>[2.1, 2]</x:v>
      </x:c>
      <x:c r="K2232" s="7" t="str">
        <x:v>需确认条件及分段</x:v>
      </x:c>
      <x:c r="L2232" s="6" t="str">
        <x:v>https://raw.githubusercontent.com/Mar-7th/StarRailRes/dbe8cdfcfb0bf657b9fe1cf92d5537f118ccb487/index_new/cn/character_skills.json</x:v>
      </x:c>
    </x:row>
    <x:row r="2233" ht="53" customHeight="1">
      <x:c r="A2233" s="6" t="str">
        <x:v>121502_9</x:v>
      </x:c>
      <x:c r="B2233" s="6" t="str">
        <x:v>121502</x:v>
      </x:c>
      <x:c r="C2233" s="6" t="n">
        <x:v>9</x:v>
      </x:c>
      <x:c r="D2233" s="6" t="str">
        <x:v>生灭系缚</x:v>
      </x:c>
      <x:c r="E2233" s="7" t="str">
        <x:v>对指定敌方单体造成等同于寒鸦225%攻击力的物理属性伤害，并使其陷入【承负】状态。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33" s="6" t="n">
        <x:v>2.25</x:v>
      </x:c>
      <x:c r="G2233" s="6" t="n">
        <x:v>0</x:v>
      </x:c>
      <x:c r="H2233" s="6" t="n">
        <x:v>0</x:v>
      </x:c>
      <x:c r="I2233" s="6" t="n">
        <x:v>0</x:v>
      </x:c>
      <x:c r="J2233" s="6" t="str">
        <x:v>[2.25, 2]</x:v>
      </x:c>
      <x:c r="K2233" s="7" t="str">
        <x:v>需确认条件及分段</x:v>
      </x:c>
      <x:c r="L2233" s="6" t="str">
        <x:v>https://raw.githubusercontent.com/Mar-7th/StarRailRes/dbe8cdfcfb0bf657b9fe1cf92d5537f118ccb487/index_new/cn/character_skills.json</x:v>
      </x:c>
    </x:row>
    <x:row r="2234" ht="53" customHeight="1">
      <x:c r="A2234" s="6" t="str">
        <x:v>121502_10</x:v>
      </x:c>
      <x:c r="B2234" s="6" t="str">
        <x:v>121502</x:v>
      </x:c>
      <x:c r="C2234" s="6" t="n">
        <x:v>10</x:v>
      </x:c>
      <x:c r="D2234" s="6" t="str">
        <x:v>生灭系缚</x:v>
      </x:c>
      <x:c r="E2234" s="7" t="str">
        <x:v>对指定敌方单体造成等同于寒鸦240%攻击力的物理属性伤害，并使其陷入【承负】状态。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34" s="6" t="n">
        <x:v>2.4</x:v>
      </x:c>
      <x:c r="G2234" s="6" t="n">
        <x:v>0</x:v>
      </x:c>
      <x:c r="H2234" s="6" t="n">
        <x:v>0</x:v>
      </x:c>
      <x:c r="I2234" s="6" t="n">
        <x:v>0</x:v>
      </x:c>
      <x:c r="J2234" s="6" t="str">
        <x:v>[2.4, 2]</x:v>
      </x:c>
      <x:c r="K2234" s="7" t="str">
        <x:v>需确认条件及分段</x:v>
      </x:c>
      <x:c r="L2234" s="6" t="str">
        <x:v>https://raw.githubusercontent.com/Mar-7th/StarRailRes/dbe8cdfcfb0bf657b9fe1cf92d5537f118ccb487/index_new/cn/character_skills.json</x:v>
      </x:c>
    </x:row>
    <x:row r="2235" ht="53" customHeight="1">
      <x:c r="A2235" s="6" t="str">
        <x:v>121502_11</x:v>
      </x:c>
      <x:c r="B2235" s="6" t="str">
        <x:v>121502</x:v>
      </x:c>
      <x:c r="C2235" s="6" t="n">
        <x:v>11</x:v>
      </x:c>
      <x:c r="D2235" s="6" t="str">
        <x:v>生灭系缚</x:v>
      </x:c>
      <x:c r="E2235" s="7" t="str">
        <x:v>对指定敌方单体造成等同于寒鸦252%攻击力的物理属性伤害，并使其陷入【承负】状态。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35" s="6" t="n">
        <x:v>2.52</x:v>
      </x:c>
      <x:c r="G2235" s="6" t="n">
        <x:v>0</x:v>
      </x:c>
      <x:c r="H2235" s="6" t="n">
        <x:v>0</x:v>
      </x:c>
      <x:c r="I2235" s="6" t="n">
        <x:v>0</x:v>
      </x:c>
      <x:c r="J2235" s="6" t="str">
        <x:v>[2.52, 2]</x:v>
      </x:c>
      <x:c r="K2235" s="7" t="str">
        <x:v>需确认条件及分段</x:v>
      </x:c>
      <x:c r="L2235" s="6" t="str">
        <x:v>https://raw.githubusercontent.com/Mar-7th/StarRailRes/dbe8cdfcfb0bf657b9fe1cf92d5537f118ccb487/index_new/cn/character_skills.json</x:v>
      </x:c>
    </x:row>
    <x:row r="2236" ht="53" customHeight="1">
      <x:c r="A2236" s="6" t="str">
        <x:v>121502_12</x:v>
      </x:c>
      <x:c r="B2236" s="6" t="str">
        <x:v>121502</x:v>
      </x:c>
      <x:c r="C2236" s="6" t="n">
        <x:v>12</x:v>
      </x:c>
      <x:c r="D2236" s="6" t="str">
        <x:v>生灭系缚</x:v>
      </x:c>
      <x:c r="E2236" s="7" t="str">
        <x:v>对指定敌方单体造成等同于寒鸦264%攻击力的物理属性伤害，并使其陷入【承负】状态。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36" s="6" t="n">
        <x:v>2.64</x:v>
      </x:c>
      <x:c r="G2236" s="6" t="n">
        <x:v>0</x:v>
      </x:c>
      <x:c r="H2236" s="6" t="n">
        <x:v>0</x:v>
      </x:c>
      <x:c r="I2236" s="6" t="n">
        <x:v>0</x:v>
      </x:c>
      <x:c r="J2236" s="6" t="str">
        <x:v>[2.64, 2]</x:v>
      </x:c>
      <x:c r="K2236" s="7" t="str">
        <x:v>需确认条件及分段</x:v>
      </x:c>
      <x:c r="L2236" s="6" t="str">
        <x:v>https://raw.githubusercontent.com/Mar-7th/StarRailRes/dbe8cdfcfb0bf657b9fe1cf92d5537f118ccb487/index_new/cn/character_skills.json</x:v>
      </x:c>
    </x:row>
    <x:row r="2237" ht="53" customHeight="1">
      <x:c r="A2237" s="6" t="str">
        <x:v>121502_13</x:v>
      </x:c>
      <x:c r="B2237" s="6" t="str">
        <x:v>121502</x:v>
      </x:c>
      <x:c r="C2237" s="6" t="n">
        <x:v>13</x:v>
      </x:c>
      <x:c r="D2237" s="6" t="str">
        <x:v>生灭系缚</x:v>
      </x:c>
      <x:c r="E2237" s="7" t="str">
        <x:v>对指定敌方单体造成等同于寒鸦276%攻击力的物理属性伤害，并使其陷入【承负】状态。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37" s="6" t="n">
        <x:v>2.76</x:v>
      </x:c>
      <x:c r="G2237" s="6" t="n">
        <x:v>0</x:v>
      </x:c>
      <x:c r="H2237" s="6" t="n">
        <x:v>0</x:v>
      </x:c>
      <x:c r="I2237" s="6" t="n">
        <x:v>0</x:v>
      </x:c>
      <x:c r="J2237" s="6" t="str">
        <x:v>[2.76, 2]</x:v>
      </x:c>
      <x:c r="K2237" s="7" t="str">
        <x:v>需确认条件及分段</x:v>
      </x:c>
      <x:c r="L2237" s="6" t="str">
        <x:v>https://raw.githubusercontent.com/Mar-7th/StarRailRes/dbe8cdfcfb0bf657b9fe1cf92d5537f118ccb487/index_new/cn/character_skills.json</x:v>
      </x:c>
    </x:row>
    <x:row r="2238" ht="53" customHeight="1">
      <x:c r="A2238" s="6" t="str">
        <x:v>121502_14</x:v>
      </x:c>
      <x:c r="B2238" s="6" t="str">
        <x:v>121502</x:v>
      </x:c>
      <x:c r="C2238" s="6" t="n">
        <x:v>14</x:v>
      </x:c>
      <x:c r="D2238" s="6" t="str">
        <x:v>生灭系缚</x:v>
      </x:c>
      <x:c r="E2238" s="7" t="str">
        <x:v>对指定敌方单体造成等同于寒鸦288%攻击力的物理属性伤害，并使其陷入【承负】状态。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38" s="6" t="n">
        <x:v>2.88</x:v>
      </x:c>
      <x:c r="G2238" s="6" t="n">
        <x:v>0</x:v>
      </x:c>
      <x:c r="H2238" s="6" t="n">
        <x:v>0</x:v>
      </x:c>
      <x:c r="I2238" s="6" t="n">
        <x:v>0</x:v>
      </x:c>
      <x:c r="J2238" s="6" t="str">
        <x:v>[2.88, 2]</x:v>
      </x:c>
      <x:c r="K2238" s="7" t="str">
        <x:v>需确认条件及分段</x:v>
      </x:c>
      <x:c r="L2238" s="6" t="str">
        <x:v>https://raw.githubusercontent.com/Mar-7th/StarRailRes/dbe8cdfcfb0bf657b9fe1cf92d5537f118ccb487/index_new/cn/character_skills.json</x:v>
      </x:c>
    </x:row>
    <x:row r="2239" ht="53" customHeight="1">
      <x:c r="A2239" s="6" t="str">
        <x:v>121502_15</x:v>
      </x:c>
      <x:c r="B2239" s="6" t="str">
        <x:v>121502</x:v>
      </x:c>
      <x:c r="C2239" s="6" t="n">
        <x:v>15</x:v>
      </x:c>
      <x:c r="D2239" s="6" t="str">
        <x:v>生灭系缚</x:v>
      </x:c>
      <x:c r="E2239" s="7" t="str">
        <x:v>对指定敌方单体造成等同于寒鸦300%攻击力的物理属性伤害，并使其陷入【承负】状态。
每当我方目标对【承负】状态下的敌方目标施放2次普攻、战技、终结技后，立即为我方恢复1个战技点。【承负】仅对最新被施加的目标生效，并会在触发2次战技点恢复效果后自动解除。</x:v>
      </x:c>
      <x:c r="F2239" s="6" t="n">
        <x:v>3</x:v>
      </x:c>
      <x:c r="G2239" s="6" t="n">
        <x:v>0</x:v>
      </x:c>
      <x:c r="H2239" s="6" t="n">
        <x:v>0</x:v>
      </x:c>
      <x:c r="I2239" s="6" t="n">
        <x:v>0</x:v>
      </x:c>
      <x:c r="J2239" s="6" t="str">
        <x:v>[3, 2]</x:v>
      </x:c>
      <x:c r="K2239" s="7" t="str">
        <x:v>需确认条件及分段</x:v>
      </x:c>
      <x:c r="L2239" s="6" t="str">
        <x:v>https://raw.githubusercontent.com/Mar-7th/StarRailRes/dbe8cdfcfb0bf657b9fe1cf92d5537f118ccb487/index_new/cn/character_skills.json</x:v>
      </x:c>
    </x:row>
    <x:row r="2240" ht="38" customHeight="1">
      <x:c r="A2240" s="6" t="str">
        <x:v>121503_1</x:v>
      </x:c>
      <x:c r="B2240" s="6" t="str">
        <x:v>121503</x:v>
      </x:c>
      <x:c r="C2240" s="6" t="n">
        <x:v>1</x:v>
      </x:c>
      <x:c r="D2240" s="6" t="str">
        <x:v>十王敕令，遍土遵行</x:v>
      </x:c>
      <x:c r="E2240" s="7" t="str">
        <x:v>使指定我方单体速度提高，提高数值等同于寒鸦速度的15%，并使该目标攻击力提高36%，持续2回合。</x:v>
      </x:c>
      <x:c r="F2240" s="6" t="n">
        <x:v>0</x:v>
      </x:c>
      <x:c r="G2240" s="6" t="n">
        <x:v>0</x:v>
      </x:c>
      <x:c r="H2240" s="6" t="n">
        <x:v>0</x:v>
      </x:c>
      <x:c r="I2240" s="6" t="n">
        <x:v>0</x:v>
      </x:c>
      <x:c r="J2240" s="6" t="str">
        <x:v>[0.36, 2, 0.15]</x:v>
      </x:c>
      <x:c r="K2240" s="7" t="str">
        <x:v>无首段伤害倍率，请覆盖或设为辅助技能</x:v>
      </x:c>
      <x:c r="L2240" s="6" t="str">
        <x:v>https://raw.githubusercontent.com/Mar-7th/StarRailRes/dbe8cdfcfb0bf657b9fe1cf92d5537f118ccb487/index_new/cn/character_skills.json</x:v>
      </x:c>
    </x:row>
    <x:row r="2241" ht="38" customHeight="1">
      <x:c r="A2241" s="6" t="str">
        <x:v>121503_2</x:v>
      </x:c>
      <x:c r="B2241" s="6" t="str">
        <x:v>121503</x:v>
      </x:c>
      <x:c r="C2241" s="6" t="n">
        <x:v>2</x:v>
      </x:c>
      <x:c r="D2241" s="6" t="str">
        <x:v>十王敕令，遍土遵行</x:v>
      </x:c>
      <x:c r="E2241" s="7" t="str">
        <x:v>使指定我方单体速度提高，提高数值等同于寒鸦速度的15.5%，并使该目标攻击力提高38.4%，持续2回合。</x:v>
      </x:c>
      <x:c r="F2241" s="6" t="n">
        <x:v>0</x:v>
      </x:c>
      <x:c r="G2241" s="6" t="n">
        <x:v>0</x:v>
      </x:c>
      <x:c r="H2241" s="6" t="n">
        <x:v>0</x:v>
      </x:c>
      <x:c r="I2241" s="6" t="n">
        <x:v>0</x:v>
      </x:c>
      <x:c r="J2241" s="6" t="str">
        <x:v>[0.384, 2, 0.155]</x:v>
      </x:c>
      <x:c r="K2241" s="7" t="str">
        <x:v>无首段伤害倍率，请覆盖或设为辅助技能</x:v>
      </x:c>
      <x:c r="L2241" s="6" t="str">
        <x:v>https://raw.githubusercontent.com/Mar-7th/StarRailRes/dbe8cdfcfb0bf657b9fe1cf92d5537f118ccb487/index_new/cn/character_skills.json</x:v>
      </x:c>
    </x:row>
    <x:row r="2242" ht="38" customHeight="1">
      <x:c r="A2242" s="6" t="str">
        <x:v>121503_3</x:v>
      </x:c>
      <x:c r="B2242" s="6" t="str">
        <x:v>121503</x:v>
      </x:c>
      <x:c r="C2242" s="6" t="n">
        <x:v>3</x:v>
      </x:c>
      <x:c r="D2242" s="6" t="str">
        <x:v>十王敕令，遍土遵行</x:v>
      </x:c>
      <x:c r="E2242" s="7" t="str">
        <x:v>使指定我方单体速度提高，提高数值等同于寒鸦速度的16%，并使该目标攻击力提高40.8%，持续2回合。</x:v>
      </x:c>
      <x:c r="F2242" s="6" t="n">
        <x:v>0</x:v>
      </x:c>
      <x:c r="G2242" s="6" t="n">
        <x:v>0</x:v>
      </x:c>
      <x:c r="H2242" s="6" t="n">
        <x:v>0</x:v>
      </x:c>
      <x:c r="I2242" s="6" t="n">
        <x:v>0</x:v>
      </x:c>
      <x:c r="J2242" s="6" t="str">
        <x:v>[0.408, 2, 0.16]</x:v>
      </x:c>
      <x:c r="K2242" s="7" t="str">
        <x:v>无首段伤害倍率，请覆盖或设为辅助技能</x:v>
      </x:c>
      <x:c r="L2242" s="6" t="str">
        <x:v>https://raw.githubusercontent.com/Mar-7th/StarRailRes/dbe8cdfcfb0bf657b9fe1cf92d5537f118ccb487/index_new/cn/character_skills.json</x:v>
      </x:c>
    </x:row>
    <x:row r="2243" ht="38" customHeight="1">
      <x:c r="A2243" s="6" t="str">
        <x:v>121503_4</x:v>
      </x:c>
      <x:c r="B2243" s="6" t="str">
        <x:v>121503</x:v>
      </x:c>
      <x:c r="C2243" s="6" t="n">
        <x:v>4</x:v>
      </x:c>
      <x:c r="D2243" s="6" t="str">
        <x:v>十王敕令，遍土遵行</x:v>
      </x:c>
      <x:c r="E2243" s="7" t="str">
        <x:v>使指定我方单体速度提高，提高数值等同于寒鸦速度的16.5%，并使该目标攻击力提高43.2%，持续2回合。</x:v>
      </x:c>
      <x:c r="F2243" s="6" t="n">
        <x:v>0</x:v>
      </x:c>
      <x:c r="G2243" s="6" t="n">
        <x:v>0</x:v>
      </x:c>
      <x:c r="H2243" s="6" t="n">
        <x:v>0</x:v>
      </x:c>
      <x:c r="I2243" s="6" t="n">
        <x:v>0</x:v>
      </x:c>
      <x:c r="J2243" s="6" t="str">
        <x:v>[0.432, 2, 0.165]</x:v>
      </x:c>
      <x:c r="K2243" s="7" t="str">
        <x:v>无首段伤害倍率，请覆盖或设为辅助技能</x:v>
      </x:c>
      <x:c r="L2243" s="6" t="str">
        <x:v>https://raw.githubusercontent.com/Mar-7th/StarRailRes/dbe8cdfcfb0bf657b9fe1cf92d5537f118ccb487/index_new/cn/character_skills.json</x:v>
      </x:c>
    </x:row>
    <x:row r="2244" ht="38" customHeight="1">
      <x:c r="A2244" s="6" t="str">
        <x:v>121503_5</x:v>
      </x:c>
      <x:c r="B2244" s="6" t="str">
        <x:v>121503</x:v>
      </x:c>
      <x:c r="C2244" s="6" t="n">
        <x:v>5</x:v>
      </x:c>
      <x:c r="D2244" s="6" t="str">
        <x:v>十王敕令，遍土遵行</x:v>
      </x:c>
      <x:c r="E2244" s="7" t="str">
        <x:v>使指定我方单体速度提高，提高数值等同于寒鸦速度的17%，并使该目标攻击力提高45.6%，持续2回合。</x:v>
      </x:c>
      <x:c r="F2244" s="6" t="n">
        <x:v>0</x:v>
      </x:c>
      <x:c r="G2244" s="6" t="n">
        <x:v>0</x:v>
      </x:c>
      <x:c r="H2244" s="6" t="n">
        <x:v>0</x:v>
      </x:c>
      <x:c r="I2244" s="6" t="n">
        <x:v>0</x:v>
      </x:c>
      <x:c r="J2244" s="6" t="str">
        <x:v>[0.456, 2, 0.17]</x:v>
      </x:c>
      <x:c r="K2244" s="7" t="str">
        <x:v>无首段伤害倍率，请覆盖或设为辅助技能</x:v>
      </x:c>
      <x:c r="L2244" s="6" t="str">
        <x:v>https://raw.githubusercontent.com/Mar-7th/StarRailRes/dbe8cdfcfb0bf657b9fe1cf92d5537f118ccb487/index_new/cn/character_skills.json</x:v>
      </x:c>
    </x:row>
    <x:row r="2245" ht="38" customHeight="1">
      <x:c r="A2245" s="6" t="str">
        <x:v>121503_6</x:v>
      </x:c>
      <x:c r="B2245" s="6" t="str">
        <x:v>121503</x:v>
      </x:c>
      <x:c r="C2245" s="6" t="n">
        <x:v>6</x:v>
      </x:c>
      <x:c r="D2245" s="6" t="str">
        <x:v>十王敕令，遍土遵行</x:v>
      </x:c>
      <x:c r="E2245" s="7" t="str">
        <x:v>使指定我方单体速度提高，提高数值等同于寒鸦速度的17.5%，并使该目标攻击力提高48%，持续2回合。</x:v>
      </x:c>
      <x:c r="F2245" s="6" t="n">
        <x:v>0</x:v>
      </x:c>
      <x:c r="G2245" s="6" t="n">
        <x:v>0</x:v>
      </x:c>
      <x:c r="H2245" s="6" t="n">
        <x:v>0</x:v>
      </x:c>
      <x:c r="I2245" s="6" t="n">
        <x:v>0</x:v>
      </x:c>
      <x:c r="J2245" s="6" t="str">
        <x:v>[0.48, 2, 0.175]</x:v>
      </x:c>
      <x:c r="K2245" s="7" t="str">
        <x:v>无首段伤害倍率，请覆盖或设为辅助技能</x:v>
      </x:c>
      <x:c r="L2245" s="6" t="str">
        <x:v>https://raw.githubusercontent.com/Mar-7th/StarRailRes/dbe8cdfcfb0bf657b9fe1cf92d5537f118ccb487/index_new/cn/character_skills.json</x:v>
      </x:c>
    </x:row>
    <x:row r="2246" ht="38" customHeight="1">
      <x:c r="A2246" s="6" t="str">
        <x:v>121503_7</x:v>
      </x:c>
      <x:c r="B2246" s="6" t="str">
        <x:v>121503</x:v>
      </x:c>
      <x:c r="C2246" s="6" t="n">
        <x:v>7</x:v>
      </x:c>
      <x:c r="D2246" s="6" t="str">
        <x:v>十王敕令，遍土遵行</x:v>
      </x:c>
      <x:c r="E2246" s="7" t="str">
        <x:v>使指定我方单体速度提高，提高数值等同于寒鸦速度的18.12%，并使该目标攻击力提高51%，持续2回合。</x:v>
      </x:c>
      <x:c r="F2246" s="6" t="n">
        <x:v>0</x:v>
      </x:c>
      <x:c r="G2246" s="6" t="n">
        <x:v>0</x:v>
      </x:c>
      <x:c r="H2246" s="6" t="n">
        <x:v>0</x:v>
      </x:c>
      <x:c r="I2246" s="6" t="n">
        <x:v>0</x:v>
      </x:c>
      <x:c r="J2246" s="6" t="str">
        <x:v>[0.51, 2, 0.1812]</x:v>
      </x:c>
      <x:c r="K2246" s="7" t="str">
        <x:v>无首段伤害倍率，请覆盖或设为辅助技能</x:v>
      </x:c>
      <x:c r="L2246" s="6" t="str">
        <x:v>https://raw.githubusercontent.com/Mar-7th/StarRailRes/dbe8cdfcfb0bf657b9fe1cf92d5537f118ccb487/index_new/cn/character_skills.json</x:v>
      </x:c>
    </x:row>
    <x:row r="2247" ht="38" customHeight="1">
      <x:c r="A2247" s="6" t="str">
        <x:v>121503_8</x:v>
      </x:c>
      <x:c r="B2247" s="6" t="str">
        <x:v>121503</x:v>
      </x:c>
      <x:c r="C2247" s="6" t="n">
        <x:v>8</x:v>
      </x:c>
      <x:c r="D2247" s="6" t="str">
        <x:v>十王敕令，遍土遵行</x:v>
      </x:c>
      <x:c r="E2247" s="7" t="str">
        <x:v>使指定我方单体速度提高，提高数值等同于寒鸦速度的18.75%，并使该目标攻击力提高54%，持续2回合。</x:v>
      </x:c>
      <x:c r="F2247" s="6" t="n">
        <x:v>0</x:v>
      </x:c>
      <x:c r="G2247" s="6" t="n">
        <x:v>0</x:v>
      </x:c>
      <x:c r="H2247" s="6" t="n">
        <x:v>0</x:v>
      </x:c>
      <x:c r="I2247" s="6" t="n">
        <x:v>0</x:v>
      </x:c>
      <x:c r="J2247" s="6" t="str">
        <x:v>[0.54, 2, 0.1875]</x:v>
      </x:c>
      <x:c r="K2247" s="7" t="str">
        <x:v>无首段伤害倍率，请覆盖或设为辅助技能</x:v>
      </x:c>
      <x:c r="L2247" s="6" t="str">
        <x:v>https://raw.githubusercontent.com/Mar-7th/StarRailRes/dbe8cdfcfb0bf657b9fe1cf92d5537f118ccb487/index_new/cn/character_skills.json</x:v>
      </x:c>
    </x:row>
    <x:row r="2248" ht="38" customHeight="1">
      <x:c r="A2248" s="6" t="str">
        <x:v>121503_9</x:v>
      </x:c>
      <x:c r="B2248" s="6" t="str">
        <x:v>121503</x:v>
      </x:c>
      <x:c r="C2248" s="6" t="n">
        <x:v>9</x:v>
      </x:c>
      <x:c r="D2248" s="6" t="str">
        <x:v>十王敕令，遍土遵行</x:v>
      </x:c>
      <x:c r="E2248" s="7" t="str">
        <x:v>使指定我方单体速度提高，提高数值等同于寒鸦速度的19.38%，并使该目标攻击力提高57%，持续2回合。</x:v>
      </x:c>
      <x:c r="F2248" s="6" t="n">
        <x:v>0</x:v>
      </x:c>
      <x:c r="G2248" s="6" t="n">
        <x:v>0</x:v>
      </x:c>
      <x:c r="H2248" s="6" t="n">
        <x:v>0</x:v>
      </x:c>
      <x:c r="I2248" s="6" t="n">
        <x:v>0</x:v>
      </x:c>
      <x:c r="J2248" s="6" t="str">
        <x:v>[0.57, 2, 0.1938]</x:v>
      </x:c>
      <x:c r="K2248" s="7" t="str">
        <x:v>无首段伤害倍率，请覆盖或设为辅助技能</x:v>
      </x:c>
      <x:c r="L2248" s="6" t="str">
        <x:v>https://raw.githubusercontent.com/Mar-7th/StarRailRes/dbe8cdfcfb0bf657b9fe1cf92d5537f118ccb487/index_new/cn/character_skills.json</x:v>
      </x:c>
    </x:row>
    <x:row r="2249" ht="38" customHeight="1">
      <x:c r="A2249" s="6" t="str">
        <x:v>121503_10</x:v>
      </x:c>
      <x:c r="B2249" s="6" t="str">
        <x:v>121503</x:v>
      </x:c>
      <x:c r="C2249" s="6" t="n">
        <x:v>10</x:v>
      </x:c>
      <x:c r="D2249" s="6" t="str">
        <x:v>十王敕令，遍土遵行</x:v>
      </x:c>
      <x:c r="E2249" s="7" t="str">
        <x:v>使指定我方单体速度提高，提高数值等同于寒鸦速度的20%，并使该目标攻击力提高60%，持续2回合。</x:v>
      </x:c>
      <x:c r="F2249" s="6" t="n">
        <x:v>0</x:v>
      </x:c>
      <x:c r="G2249" s="6" t="n">
        <x:v>0</x:v>
      </x:c>
      <x:c r="H2249" s="6" t="n">
        <x:v>0</x:v>
      </x:c>
      <x:c r="I2249" s="6" t="n">
        <x:v>0</x:v>
      </x:c>
      <x:c r="J2249" s="6" t="str">
        <x:v>[0.6, 2, 0.2]</x:v>
      </x:c>
      <x:c r="K2249" s="7" t="str">
        <x:v>无首段伤害倍率，请覆盖或设为辅助技能</x:v>
      </x:c>
      <x:c r="L2249" s="6" t="str">
        <x:v>https://raw.githubusercontent.com/Mar-7th/StarRailRes/dbe8cdfcfb0bf657b9fe1cf92d5537f118ccb487/index_new/cn/character_skills.json</x:v>
      </x:c>
    </x:row>
    <x:row r="2250" ht="38" customHeight="1">
      <x:c r="A2250" s="6" t="str">
        <x:v>121503_11</x:v>
      </x:c>
      <x:c r="B2250" s="6" t="str">
        <x:v>121503</x:v>
      </x:c>
      <x:c r="C2250" s="6" t="n">
        <x:v>11</x:v>
      </x:c>
      <x:c r="D2250" s="6" t="str">
        <x:v>十王敕令，遍土遵行</x:v>
      </x:c>
      <x:c r="E2250" s="7" t="str">
        <x:v>使指定我方单体速度提高，提高数值等同于寒鸦速度的20.5%，并使该目标攻击力提高62.4%，持续2回合。</x:v>
      </x:c>
      <x:c r="F2250" s="6" t="n">
        <x:v>0</x:v>
      </x:c>
      <x:c r="G2250" s="6" t="n">
        <x:v>0</x:v>
      </x:c>
      <x:c r="H2250" s="6" t="n">
        <x:v>0</x:v>
      </x:c>
      <x:c r="I2250" s="6" t="n">
        <x:v>0</x:v>
      </x:c>
      <x:c r="J2250" s="6" t="str">
        <x:v>[0.624, 2, 0.205]</x:v>
      </x:c>
      <x:c r="K2250" s="7" t="str">
        <x:v>无首段伤害倍率，请覆盖或设为辅助技能</x:v>
      </x:c>
      <x:c r="L2250" s="6" t="str">
        <x:v>https://raw.githubusercontent.com/Mar-7th/StarRailRes/dbe8cdfcfb0bf657b9fe1cf92d5537f118ccb487/index_new/cn/character_skills.json</x:v>
      </x:c>
    </x:row>
    <x:row r="2251" ht="38" customHeight="1">
      <x:c r="A2251" s="6" t="str">
        <x:v>121503_12</x:v>
      </x:c>
      <x:c r="B2251" s="6" t="str">
        <x:v>121503</x:v>
      </x:c>
      <x:c r="C2251" s="6" t="n">
        <x:v>12</x:v>
      </x:c>
      <x:c r="D2251" s="6" t="str">
        <x:v>十王敕令，遍土遵行</x:v>
      </x:c>
      <x:c r="E2251" s="7" t="str">
        <x:v>使指定我方单体速度提高，提高数值等同于寒鸦速度的21%，并使该目标攻击力提高64.8%，持续2回合。</x:v>
      </x:c>
      <x:c r="F2251" s="6" t="n">
        <x:v>0</x:v>
      </x:c>
      <x:c r="G2251" s="6" t="n">
        <x:v>0</x:v>
      </x:c>
      <x:c r="H2251" s="6" t="n">
        <x:v>0</x:v>
      </x:c>
      <x:c r="I2251" s="6" t="n">
        <x:v>0</x:v>
      </x:c>
      <x:c r="J2251" s="6" t="str">
        <x:v>[0.648, 2, 0.21]</x:v>
      </x:c>
      <x:c r="K2251" s="7" t="str">
        <x:v>无首段伤害倍率，请覆盖或设为辅助技能</x:v>
      </x:c>
      <x:c r="L2251" s="6" t="str">
        <x:v>https://raw.githubusercontent.com/Mar-7th/StarRailRes/dbe8cdfcfb0bf657b9fe1cf92d5537f118ccb487/index_new/cn/character_skills.json</x:v>
      </x:c>
    </x:row>
    <x:row r="2252" ht="38" customHeight="1">
      <x:c r="A2252" s="6" t="str">
        <x:v>121503_13</x:v>
      </x:c>
      <x:c r="B2252" s="6" t="str">
        <x:v>121503</x:v>
      </x:c>
      <x:c r="C2252" s="6" t="n">
        <x:v>13</x:v>
      </x:c>
      <x:c r="D2252" s="6" t="str">
        <x:v>十王敕令，遍土遵行</x:v>
      </x:c>
      <x:c r="E2252" s="7" t="str">
        <x:v>使指定我方单体速度提高，提高数值等同于寒鸦速度的21.5%，并使该目标攻击力提高67.2%，持续2回合。</x:v>
      </x:c>
      <x:c r="F2252" s="6" t="n">
        <x:v>0</x:v>
      </x:c>
      <x:c r="G2252" s="6" t="n">
        <x:v>0</x:v>
      </x:c>
      <x:c r="H2252" s="6" t="n">
        <x:v>0</x:v>
      </x:c>
      <x:c r="I2252" s="6" t="n">
        <x:v>0</x:v>
      </x:c>
      <x:c r="J2252" s="6" t="str">
        <x:v>[0.672, 2, 0.215]</x:v>
      </x:c>
      <x:c r="K2252" s="7" t="str">
        <x:v>无首段伤害倍率，请覆盖或设为辅助技能</x:v>
      </x:c>
      <x:c r="L2252" s="6" t="str">
        <x:v>https://raw.githubusercontent.com/Mar-7th/StarRailRes/dbe8cdfcfb0bf657b9fe1cf92d5537f118ccb487/index_new/cn/character_skills.json</x:v>
      </x:c>
    </x:row>
    <x:row r="2253" ht="38" customHeight="1">
      <x:c r="A2253" s="6" t="str">
        <x:v>121503_14</x:v>
      </x:c>
      <x:c r="B2253" s="6" t="str">
        <x:v>121503</x:v>
      </x:c>
      <x:c r="C2253" s="6" t="n">
        <x:v>14</x:v>
      </x:c>
      <x:c r="D2253" s="6" t="str">
        <x:v>十王敕令，遍土遵行</x:v>
      </x:c>
      <x:c r="E2253" s="7" t="str">
        <x:v>使指定我方单体速度提高，提高数值等同于寒鸦速度的22%，并使该目标攻击力提高69.6%，持续2回合。</x:v>
      </x:c>
      <x:c r="F2253" s="6" t="n">
        <x:v>0</x:v>
      </x:c>
      <x:c r="G2253" s="6" t="n">
        <x:v>0</x:v>
      </x:c>
      <x:c r="H2253" s="6" t="n">
        <x:v>0</x:v>
      </x:c>
      <x:c r="I2253" s="6" t="n">
        <x:v>0</x:v>
      </x:c>
      <x:c r="J2253" s="6" t="str">
        <x:v>[0.696, 2, 0.22]</x:v>
      </x:c>
      <x:c r="K2253" s="7" t="str">
        <x:v>无首段伤害倍率，请覆盖或设为辅助技能</x:v>
      </x:c>
      <x:c r="L2253" s="6" t="str">
        <x:v>https://raw.githubusercontent.com/Mar-7th/StarRailRes/dbe8cdfcfb0bf657b9fe1cf92d5537f118ccb487/index_new/cn/character_skills.json</x:v>
      </x:c>
    </x:row>
    <x:row r="2254" ht="38" customHeight="1">
      <x:c r="A2254" s="6" t="str">
        <x:v>121503_15</x:v>
      </x:c>
      <x:c r="B2254" s="6" t="str">
        <x:v>121503</x:v>
      </x:c>
      <x:c r="C2254" s="6" t="n">
        <x:v>15</x:v>
      </x:c>
      <x:c r="D2254" s="6" t="str">
        <x:v>十王敕令，遍土遵行</x:v>
      </x:c>
      <x:c r="E2254" s="7" t="str">
        <x:v>使指定我方单体速度提高，提高数值等同于寒鸦速度的22.5%，并使该目标攻击力提高72%，持续2回合。</x:v>
      </x:c>
      <x:c r="F2254" s="6" t="n">
        <x:v>0</x:v>
      </x:c>
      <x:c r="G2254" s="6" t="n">
        <x:v>0</x:v>
      </x:c>
      <x:c r="H2254" s="6" t="n">
        <x:v>0</x:v>
      </x:c>
      <x:c r="I2254" s="6" t="n">
        <x:v>0</x:v>
      </x:c>
      <x:c r="J2254" s="6" t="str">
        <x:v>[0.72, 2, 0.225]</x:v>
      </x:c>
      <x:c r="K2254" s="7" t="str">
        <x:v>无首段伤害倍率，请覆盖或设为辅助技能</x:v>
      </x:c>
      <x:c r="L2254" s="6" t="str">
        <x:v>https://raw.githubusercontent.com/Mar-7th/StarRailRes/dbe8cdfcfb0bf657b9fe1cf92d5537f118ccb487/index_new/cn/character_skills.json</x:v>
      </x:c>
    </x:row>
    <x:row r="2255" ht="38" customHeight="1">
      <x:c r="A2255" s="6" t="str">
        <x:v>121504_1</x:v>
      </x:c>
      <x:c r="B2255" s="6" t="str">
        <x:v>121504</x:v>
      </x:c>
      <x:c r="C2255" s="6" t="n">
        <x:v>1</x:v>
      </x:c>
      <x:c r="D2255" s="6" t="str">
        <x:v>罚恶</x:v>
      </x:c>
      <x:c r="E2255" s="7" t="str">
        <x:v>我方目标对陷入【承负】状态下的敌方目标施放普攻、战技、终结技时，造成的伤害提高15%，持续2回合。</x:v>
      </x:c>
      <x:c r="F2255" s="6" t="n">
        <x:v>0</x:v>
      </x:c>
      <x:c r="G2255" s="6" t="n">
        <x:v>0</x:v>
      </x:c>
      <x:c r="H2255" s="6" t="n">
        <x:v>0</x:v>
      </x:c>
      <x:c r="I2255" s="6" t="n">
        <x:v>0</x:v>
      </x:c>
      <x:c r="J2255" s="6" t="str">
        <x:v>[0.15, 2]</x:v>
      </x:c>
      <x:c r="K2255" s="7" t="str">
        <x:v>无首段伤害倍率，请覆盖或设为辅助技能</x:v>
      </x:c>
      <x:c r="L2255" s="6" t="str">
        <x:v>https://raw.githubusercontent.com/Mar-7th/StarRailRes/dbe8cdfcfb0bf657b9fe1cf92d5537f118ccb487/index_new/cn/character_skills.json</x:v>
      </x:c>
    </x:row>
    <x:row r="2256" ht="38" customHeight="1">
      <x:c r="A2256" s="6" t="str">
        <x:v>121504_2</x:v>
      </x:c>
      <x:c r="B2256" s="6" t="str">
        <x:v>121504</x:v>
      </x:c>
      <x:c r="C2256" s="6" t="n">
        <x:v>2</x:v>
      </x:c>
      <x:c r="D2256" s="6" t="str">
        <x:v>罚恶</x:v>
      </x:c>
      <x:c r="E2256" s="7" t="str">
        <x:v>我方目标对陷入【承负】状态下的敌方目标施放普攻、战技、终结技时，造成的伤害提高16.5%，持续2回合。</x:v>
      </x:c>
      <x:c r="F2256" s="6" t="n">
        <x:v>0</x:v>
      </x:c>
      <x:c r="G2256" s="6" t="n">
        <x:v>0</x:v>
      </x:c>
      <x:c r="H2256" s="6" t="n">
        <x:v>0</x:v>
      </x:c>
      <x:c r="I2256" s="6" t="n">
        <x:v>0</x:v>
      </x:c>
      <x:c r="J2256" s="6" t="str">
        <x:v>[0.165, 2]</x:v>
      </x:c>
      <x:c r="K2256" s="7" t="str">
        <x:v>无首段伤害倍率，请覆盖或设为辅助技能</x:v>
      </x:c>
      <x:c r="L2256" s="6" t="str">
        <x:v>https://raw.githubusercontent.com/Mar-7th/StarRailRes/dbe8cdfcfb0bf657b9fe1cf92d5537f118ccb487/index_new/cn/character_skills.json</x:v>
      </x:c>
    </x:row>
    <x:row r="2257" ht="38" customHeight="1">
      <x:c r="A2257" s="6" t="str">
        <x:v>121504_3</x:v>
      </x:c>
      <x:c r="B2257" s="6" t="str">
        <x:v>121504</x:v>
      </x:c>
      <x:c r="C2257" s="6" t="n">
        <x:v>3</x:v>
      </x:c>
      <x:c r="D2257" s="6" t="str">
        <x:v>罚恶</x:v>
      </x:c>
      <x:c r="E2257" s="7" t="str">
        <x:v>我方目标对陷入【承负】状态下的敌方目标施放普攻、战技、终结技时，造成的伤害提高18%，持续2回合。</x:v>
      </x:c>
      <x:c r="F2257" s="6" t="n">
        <x:v>0</x:v>
      </x:c>
      <x:c r="G2257" s="6" t="n">
        <x:v>0</x:v>
      </x:c>
      <x:c r="H2257" s="6" t="n">
        <x:v>0</x:v>
      </x:c>
      <x:c r="I2257" s="6" t="n">
        <x:v>0</x:v>
      </x:c>
      <x:c r="J2257" s="6" t="str">
        <x:v>[0.18, 2]</x:v>
      </x:c>
      <x:c r="K2257" s="7" t="str">
        <x:v>无首段伤害倍率，请覆盖或设为辅助技能</x:v>
      </x:c>
      <x:c r="L2257" s="6" t="str">
        <x:v>https://raw.githubusercontent.com/Mar-7th/StarRailRes/dbe8cdfcfb0bf657b9fe1cf92d5537f118ccb487/index_new/cn/character_skills.json</x:v>
      </x:c>
    </x:row>
    <x:row r="2258" ht="38" customHeight="1">
      <x:c r="A2258" s="6" t="str">
        <x:v>121504_4</x:v>
      </x:c>
      <x:c r="B2258" s="6" t="str">
        <x:v>121504</x:v>
      </x:c>
      <x:c r="C2258" s="6" t="n">
        <x:v>4</x:v>
      </x:c>
      <x:c r="D2258" s="6" t="str">
        <x:v>罚恶</x:v>
      </x:c>
      <x:c r="E2258" s="7" t="str">
        <x:v>我方目标对陷入【承负】状态下的敌方目标施放普攻、战技、终结技时，造成的伤害提高19.5%，持续2回合。</x:v>
      </x:c>
      <x:c r="F2258" s="6" t="n">
        <x:v>0</x:v>
      </x:c>
      <x:c r="G2258" s="6" t="n">
        <x:v>0</x:v>
      </x:c>
      <x:c r="H2258" s="6" t="n">
        <x:v>0</x:v>
      </x:c>
      <x:c r="I2258" s="6" t="n">
        <x:v>0</x:v>
      </x:c>
      <x:c r="J2258" s="6" t="str">
        <x:v>[0.195, 2]</x:v>
      </x:c>
      <x:c r="K2258" s="7" t="str">
        <x:v>无首段伤害倍率，请覆盖或设为辅助技能</x:v>
      </x:c>
      <x:c r="L2258" s="6" t="str">
        <x:v>https://raw.githubusercontent.com/Mar-7th/StarRailRes/dbe8cdfcfb0bf657b9fe1cf92d5537f118ccb487/index_new/cn/character_skills.json</x:v>
      </x:c>
    </x:row>
    <x:row r="2259" ht="38" customHeight="1">
      <x:c r="A2259" s="6" t="str">
        <x:v>121504_5</x:v>
      </x:c>
      <x:c r="B2259" s="6" t="str">
        <x:v>121504</x:v>
      </x:c>
      <x:c r="C2259" s="6" t="n">
        <x:v>5</x:v>
      </x:c>
      <x:c r="D2259" s="6" t="str">
        <x:v>罚恶</x:v>
      </x:c>
      <x:c r="E2259" s="7" t="str">
        <x:v>我方目标对陷入【承负】状态下的敌方目标施放普攻、战技、终结技时，造成的伤害提高21%，持续2回合。</x:v>
      </x:c>
      <x:c r="F2259" s="6" t="n">
        <x:v>0</x:v>
      </x:c>
      <x:c r="G2259" s="6" t="n">
        <x:v>0</x:v>
      </x:c>
      <x:c r="H2259" s="6" t="n">
        <x:v>0</x:v>
      </x:c>
      <x:c r="I2259" s="6" t="n">
        <x:v>0</x:v>
      </x:c>
      <x:c r="J2259" s="6" t="str">
        <x:v>[0.21, 2]</x:v>
      </x:c>
      <x:c r="K2259" s="7" t="str">
        <x:v>无首段伤害倍率，请覆盖或设为辅助技能</x:v>
      </x:c>
      <x:c r="L2259" s="6" t="str">
        <x:v>https://raw.githubusercontent.com/Mar-7th/StarRailRes/dbe8cdfcfb0bf657b9fe1cf92d5537f118ccb487/index_new/cn/character_skills.json</x:v>
      </x:c>
    </x:row>
    <x:row r="2260" ht="38" customHeight="1">
      <x:c r="A2260" s="6" t="str">
        <x:v>121504_6</x:v>
      </x:c>
      <x:c r="B2260" s="6" t="str">
        <x:v>121504</x:v>
      </x:c>
      <x:c r="C2260" s="6" t="n">
        <x:v>6</x:v>
      </x:c>
      <x:c r="D2260" s="6" t="str">
        <x:v>罚恶</x:v>
      </x:c>
      <x:c r="E2260" s="7" t="str">
        <x:v>我方目标对陷入【承负】状态下的敌方目标施放普攻、战技、终结技时，造成的伤害提高22.5%，持续2回合。</x:v>
      </x:c>
      <x:c r="F2260" s="6" t="n">
        <x:v>0</x:v>
      </x:c>
      <x:c r="G2260" s="6" t="n">
        <x:v>0</x:v>
      </x:c>
      <x:c r="H2260" s="6" t="n">
        <x:v>0</x:v>
      </x:c>
      <x:c r="I2260" s="6" t="n">
        <x:v>0</x:v>
      </x:c>
      <x:c r="J2260" s="6" t="str">
        <x:v>[0.225, 2]</x:v>
      </x:c>
      <x:c r="K2260" s="7" t="str">
        <x:v>无首段伤害倍率，请覆盖或设为辅助技能</x:v>
      </x:c>
      <x:c r="L2260" s="6" t="str">
        <x:v>https://raw.githubusercontent.com/Mar-7th/StarRailRes/dbe8cdfcfb0bf657b9fe1cf92d5537f118ccb487/index_new/cn/character_skills.json</x:v>
      </x:c>
    </x:row>
    <x:row r="2261" ht="38" customHeight="1">
      <x:c r="A2261" s="6" t="str">
        <x:v>121504_7</x:v>
      </x:c>
      <x:c r="B2261" s="6" t="str">
        <x:v>121504</x:v>
      </x:c>
      <x:c r="C2261" s="6" t="n">
        <x:v>7</x:v>
      </x:c>
      <x:c r="D2261" s="6" t="str">
        <x:v>罚恶</x:v>
      </x:c>
      <x:c r="E2261" s="7" t="str">
        <x:v>我方目标对陷入【承负】状态下的敌方目标施放普攻、战技、终结技时，造成的伤害提高24.37%，持续2回合。</x:v>
      </x:c>
      <x:c r="F2261" s="6" t="n">
        <x:v>0</x:v>
      </x:c>
      <x:c r="G2261" s="6" t="n">
        <x:v>0</x:v>
      </x:c>
      <x:c r="H2261" s="6" t="n">
        <x:v>0</x:v>
      </x:c>
      <x:c r="I2261" s="6" t="n">
        <x:v>0</x:v>
      </x:c>
      <x:c r="J2261" s="6" t="str">
        <x:v>[0.2437, 2]</x:v>
      </x:c>
      <x:c r="K2261" s="7" t="str">
        <x:v>无首段伤害倍率，请覆盖或设为辅助技能</x:v>
      </x:c>
      <x:c r="L2261" s="6" t="str">
        <x:v>https://raw.githubusercontent.com/Mar-7th/StarRailRes/dbe8cdfcfb0bf657b9fe1cf92d5537f118ccb487/index_new/cn/character_skills.json</x:v>
      </x:c>
    </x:row>
    <x:row r="2262" ht="38" customHeight="1">
      <x:c r="A2262" s="6" t="str">
        <x:v>121504_8</x:v>
      </x:c>
      <x:c r="B2262" s="6" t="str">
        <x:v>121504</x:v>
      </x:c>
      <x:c r="C2262" s="6" t="n">
        <x:v>8</x:v>
      </x:c>
      <x:c r="D2262" s="6" t="str">
        <x:v>罚恶</x:v>
      </x:c>
      <x:c r="E2262" s="7" t="str">
        <x:v>我方目标对陷入【承负】状态下的敌方目标施放普攻、战技、终结技时，造成的伤害提高26.25%，持续2回合。</x:v>
      </x:c>
      <x:c r="F2262" s="6" t="n">
        <x:v>0</x:v>
      </x:c>
      <x:c r="G2262" s="6" t="n">
        <x:v>0</x:v>
      </x:c>
      <x:c r="H2262" s="6" t="n">
        <x:v>0</x:v>
      </x:c>
      <x:c r="I2262" s="6" t="n">
        <x:v>0</x:v>
      </x:c>
      <x:c r="J2262" s="6" t="str">
        <x:v>[0.2625, 2]</x:v>
      </x:c>
      <x:c r="K2262" s="7" t="str">
        <x:v>无首段伤害倍率，请覆盖或设为辅助技能</x:v>
      </x:c>
      <x:c r="L2262" s="6" t="str">
        <x:v>https://raw.githubusercontent.com/Mar-7th/StarRailRes/dbe8cdfcfb0bf657b9fe1cf92d5537f118ccb487/index_new/cn/character_skills.json</x:v>
      </x:c>
    </x:row>
    <x:row r="2263" ht="38" customHeight="1">
      <x:c r="A2263" s="6" t="str">
        <x:v>121504_9</x:v>
      </x:c>
      <x:c r="B2263" s="6" t="str">
        <x:v>121504</x:v>
      </x:c>
      <x:c r="C2263" s="6" t="n">
        <x:v>9</x:v>
      </x:c>
      <x:c r="D2263" s="6" t="str">
        <x:v>罚恶</x:v>
      </x:c>
      <x:c r="E2263" s="7" t="str">
        <x:v>我方目标对陷入【承负】状态下的敌方目标施放普攻、战技、终结技时，造成的伤害提高28.12%，持续2回合。</x:v>
      </x:c>
      <x:c r="F2263" s="6" t="n">
        <x:v>0</x:v>
      </x:c>
      <x:c r="G2263" s="6" t="n">
        <x:v>0</x:v>
      </x:c>
      <x:c r="H2263" s="6" t="n">
        <x:v>0</x:v>
      </x:c>
      <x:c r="I2263" s="6" t="n">
        <x:v>0</x:v>
      </x:c>
      <x:c r="J2263" s="6" t="str">
        <x:v>[0.2812, 2]</x:v>
      </x:c>
      <x:c r="K2263" s="7" t="str">
        <x:v>无首段伤害倍率，请覆盖或设为辅助技能</x:v>
      </x:c>
      <x:c r="L2263" s="6" t="str">
        <x:v>https://raw.githubusercontent.com/Mar-7th/StarRailRes/dbe8cdfcfb0bf657b9fe1cf92d5537f118ccb487/index_new/cn/character_skills.json</x:v>
      </x:c>
    </x:row>
    <x:row r="2264" ht="38" customHeight="1">
      <x:c r="A2264" s="6" t="str">
        <x:v>121504_10</x:v>
      </x:c>
      <x:c r="B2264" s="6" t="str">
        <x:v>121504</x:v>
      </x:c>
      <x:c r="C2264" s="6" t="n">
        <x:v>10</x:v>
      </x:c>
      <x:c r="D2264" s="6" t="str">
        <x:v>罚恶</x:v>
      </x:c>
      <x:c r="E2264" s="7" t="str">
        <x:v>我方目标对陷入【承负】状态下的敌方目标施放普攻、战技、终结技时，造成的伤害提高30%，持续2回合。</x:v>
      </x:c>
      <x:c r="F2264" s="6" t="n">
        <x:v>0</x:v>
      </x:c>
      <x:c r="G2264" s="6" t="n">
        <x:v>0</x:v>
      </x:c>
      <x:c r="H2264" s="6" t="n">
        <x:v>0</x:v>
      </x:c>
      <x:c r="I2264" s="6" t="n">
        <x:v>0</x:v>
      </x:c>
      <x:c r="J2264" s="6" t="str">
        <x:v>[0.3, 2]</x:v>
      </x:c>
      <x:c r="K2264" s="7" t="str">
        <x:v>无首段伤害倍率，请覆盖或设为辅助技能</x:v>
      </x:c>
      <x:c r="L2264" s="6" t="str">
        <x:v>https://raw.githubusercontent.com/Mar-7th/StarRailRes/dbe8cdfcfb0bf657b9fe1cf92d5537f118ccb487/index_new/cn/character_skills.json</x:v>
      </x:c>
    </x:row>
    <x:row r="2265" ht="38" customHeight="1">
      <x:c r="A2265" s="6" t="str">
        <x:v>121504_11</x:v>
      </x:c>
      <x:c r="B2265" s="6" t="str">
        <x:v>121504</x:v>
      </x:c>
      <x:c r="C2265" s="6" t="n">
        <x:v>11</x:v>
      </x:c>
      <x:c r="D2265" s="6" t="str">
        <x:v>罚恶</x:v>
      </x:c>
      <x:c r="E2265" s="7" t="str">
        <x:v>我方目标对陷入【承负】状态下的敌方目标施放普攻、战技、终结技时，造成的伤害提高31.5%，持续2回合。</x:v>
      </x:c>
      <x:c r="F2265" s="6" t="n">
        <x:v>0</x:v>
      </x:c>
      <x:c r="G2265" s="6" t="n">
        <x:v>0</x:v>
      </x:c>
      <x:c r="H2265" s="6" t="n">
        <x:v>0</x:v>
      </x:c>
      <x:c r="I2265" s="6" t="n">
        <x:v>0</x:v>
      </x:c>
      <x:c r="J2265" s="6" t="str">
        <x:v>[0.315, 2]</x:v>
      </x:c>
      <x:c r="K2265" s="7" t="str">
        <x:v>无首段伤害倍率，请覆盖或设为辅助技能</x:v>
      </x:c>
      <x:c r="L2265" s="6" t="str">
        <x:v>https://raw.githubusercontent.com/Mar-7th/StarRailRes/dbe8cdfcfb0bf657b9fe1cf92d5537f118ccb487/index_new/cn/character_skills.json</x:v>
      </x:c>
    </x:row>
    <x:row r="2266" ht="38" customHeight="1">
      <x:c r="A2266" s="6" t="str">
        <x:v>121504_12</x:v>
      </x:c>
      <x:c r="B2266" s="6" t="str">
        <x:v>121504</x:v>
      </x:c>
      <x:c r="C2266" s="6" t="n">
        <x:v>12</x:v>
      </x:c>
      <x:c r="D2266" s="6" t="str">
        <x:v>罚恶</x:v>
      </x:c>
      <x:c r="E2266" s="7" t="str">
        <x:v>我方目标对陷入【承负】状态下的敌方目标施放普攻、战技、终结技时，造成的伤害提高33%，持续2回合。</x:v>
      </x:c>
      <x:c r="F2266" s="6" t="n">
        <x:v>0</x:v>
      </x:c>
      <x:c r="G2266" s="6" t="n">
        <x:v>0</x:v>
      </x:c>
      <x:c r="H2266" s="6" t="n">
        <x:v>0</x:v>
      </x:c>
      <x:c r="I2266" s="6" t="n">
        <x:v>0</x:v>
      </x:c>
      <x:c r="J2266" s="6" t="str">
        <x:v>[0.33, 2]</x:v>
      </x:c>
      <x:c r="K2266" s="7" t="str">
        <x:v>无首段伤害倍率，请覆盖或设为辅助技能</x:v>
      </x:c>
      <x:c r="L2266" s="6" t="str">
        <x:v>https://raw.githubusercontent.com/Mar-7th/StarRailRes/dbe8cdfcfb0bf657b9fe1cf92d5537f118ccb487/index_new/cn/character_skills.json</x:v>
      </x:c>
    </x:row>
    <x:row r="2267" ht="38" customHeight="1">
      <x:c r="A2267" s="6" t="str">
        <x:v>121504_13</x:v>
      </x:c>
      <x:c r="B2267" s="6" t="str">
        <x:v>121504</x:v>
      </x:c>
      <x:c r="C2267" s="6" t="n">
        <x:v>13</x:v>
      </x:c>
      <x:c r="D2267" s="6" t="str">
        <x:v>罚恶</x:v>
      </x:c>
      <x:c r="E2267" s="7" t="str">
        <x:v>我方目标对陷入【承负】状态下的敌方目标施放普攻、战技、终结技时，造成的伤害提高34.5%，持续2回合。</x:v>
      </x:c>
      <x:c r="F2267" s="6" t="n">
        <x:v>0</x:v>
      </x:c>
      <x:c r="G2267" s="6" t="n">
        <x:v>0</x:v>
      </x:c>
      <x:c r="H2267" s="6" t="n">
        <x:v>0</x:v>
      </x:c>
      <x:c r="I2267" s="6" t="n">
        <x:v>0</x:v>
      </x:c>
      <x:c r="J2267" s="6" t="str">
        <x:v>[0.345, 2]</x:v>
      </x:c>
      <x:c r="K2267" s="7" t="str">
        <x:v>无首段伤害倍率，请覆盖或设为辅助技能</x:v>
      </x:c>
      <x:c r="L2267" s="6" t="str">
        <x:v>https://raw.githubusercontent.com/Mar-7th/StarRailRes/dbe8cdfcfb0bf657b9fe1cf92d5537f118ccb487/index_new/cn/character_skills.json</x:v>
      </x:c>
    </x:row>
    <x:row r="2268" ht="38" customHeight="1">
      <x:c r="A2268" s="6" t="str">
        <x:v>121504_14</x:v>
      </x:c>
      <x:c r="B2268" s="6" t="str">
        <x:v>121504</x:v>
      </x:c>
      <x:c r="C2268" s="6" t="n">
        <x:v>14</x:v>
      </x:c>
      <x:c r="D2268" s="6" t="str">
        <x:v>罚恶</x:v>
      </x:c>
      <x:c r="E2268" s="7" t="str">
        <x:v>我方目标对陷入【承负】状态下的敌方目标施放普攻、战技、终结技时，造成的伤害提高36%，持续2回合。</x:v>
      </x:c>
      <x:c r="F2268" s="6" t="n">
        <x:v>0</x:v>
      </x:c>
      <x:c r="G2268" s="6" t="n">
        <x:v>0</x:v>
      </x:c>
      <x:c r="H2268" s="6" t="n">
        <x:v>0</x:v>
      </x:c>
      <x:c r="I2268" s="6" t="n">
        <x:v>0</x:v>
      </x:c>
      <x:c r="J2268" s="6" t="str">
        <x:v>[0.36, 2]</x:v>
      </x:c>
      <x:c r="K2268" s="7" t="str">
        <x:v>无首段伤害倍率，请覆盖或设为辅助技能</x:v>
      </x:c>
      <x:c r="L2268" s="6" t="str">
        <x:v>https://raw.githubusercontent.com/Mar-7th/StarRailRes/dbe8cdfcfb0bf657b9fe1cf92d5537f118ccb487/index_new/cn/character_skills.json</x:v>
      </x:c>
    </x:row>
    <x:row r="2269" ht="38" customHeight="1">
      <x:c r="A2269" s="6" t="str">
        <x:v>121504_15</x:v>
      </x:c>
      <x:c r="B2269" s="6" t="str">
        <x:v>121504</x:v>
      </x:c>
      <x:c r="C2269" s="6" t="n">
        <x:v>15</x:v>
      </x:c>
      <x:c r="D2269" s="6" t="str">
        <x:v>罚恶</x:v>
      </x:c>
      <x:c r="E2269" s="7" t="str">
        <x:v>我方目标对陷入【承负】状态下的敌方目标施放普攻、战技、终结技时，造成的伤害提高37.5%，持续2回合。</x:v>
      </x:c>
      <x:c r="F2269" s="6" t="n">
        <x:v>0</x:v>
      </x:c>
      <x:c r="G2269" s="6" t="n">
        <x:v>0</x:v>
      </x:c>
      <x:c r="H2269" s="6" t="n">
        <x:v>0</x:v>
      </x:c>
      <x:c r="I2269" s="6" t="n">
        <x:v>0</x:v>
      </x:c>
      <x:c r="J2269" s="6" t="str">
        <x:v>[0.375, 2]</x:v>
      </x:c>
      <x:c r="K2269" s="7" t="str">
        <x:v>无首段伤害倍率，请覆盖或设为辅助技能</x:v>
      </x:c>
      <x:c r="L2269" s="6" t="str">
        <x:v>https://raw.githubusercontent.com/Mar-7th/StarRailRes/dbe8cdfcfb0bf657b9fe1cf92d5537f118ccb487/index_new/cn/character_skills.json</x:v>
      </x:c>
    </x:row>
    <x:row r="2270" ht="20" customHeight="1">
      <x:c r="A2270" s="6" t="str">
        <x:v>121506_1</x:v>
      </x:c>
      <x:c r="B2270" s="6" t="str">
        <x:v>121506</x:v>
      </x:c>
      <x:c r="C2270" s="6" t="n">
        <x:v>1</x:v>
      </x:c>
      <x:c r="D2270" s="6" t="str">
        <x:v>攻击</x:v>
      </x:c>
      <x:c r="E2270" s="7" t="str">
        <x:v>攻击敌人，进入战斗后削弱敌方目标对应属性韧性。</x:v>
      </x:c>
      <x:c r="F2270" s="6" t="n">
        <x:v>0</x:v>
      </x:c>
      <x:c r="G2270" s="6" t="n">
        <x:v>0</x:v>
      </x:c>
      <x:c r="H2270" s="6" t="n">
        <x:v>0</x:v>
      </x:c>
      <x:c r="I2270" s="6" t="n">
        <x:v>0</x:v>
      </x:c>
      <x:c r="J2270" s="6" t="str">
        <x:v>[]</x:v>
      </x:c>
      <x:c r="K2270" s="7" t="str">
        <x:v>缺少结构化参数，必须覆盖</x:v>
      </x:c>
      <x:c r="L2270" s="6" t="str">
        <x:v>https://raw.githubusercontent.com/Mar-7th/StarRailRes/dbe8cdfcfb0bf657b9fe1cf92d5537f118ccb487/index_new/cn/character_skills.json</x:v>
      </x:c>
    </x:row>
    <x:row r="2271" ht="20" customHeight="1">
      <x:c r="A2271" s="6" t="str">
        <x:v>121507_1</x:v>
      </x:c>
      <x:c r="B2271" s="6" t="str">
        <x:v>121507</x:v>
      </x:c>
      <x:c r="C2271" s="6" t="n">
        <x:v>1</x:v>
      </x:c>
      <x:c r="D2271" s="6" t="str">
        <x:v>判冥</x:v>
      </x:c>
      <x:c r="E2271" s="7" t="str">
        <x:v>立即攻击敌人，进入战斗后对敌方随机单体附上等同于战技效果的【承负】。</x:v>
      </x:c>
      <x:c r="F2271" s="6" t="n">
        <x:v>0</x:v>
      </x:c>
      <x:c r="G2271" s="6" t="n">
        <x:v>0</x:v>
      </x:c>
      <x:c r="H2271" s="6" t="n">
        <x:v>0</x:v>
      </x:c>
      <x:c r="I2271" s="6" t="n">
        <x:v>0</x:v>
      </x:c>
      <x:c r="J2271" s="6" t="str">
        <x:v>[]</x:v>
      </x:c>
      <x:c r="K2271" s="7" t="str">
        <x:v>缺少结构化参数，必须覆盖</x:v>
      </x:c>
      <x:c r="L2271" s="6" t="str">
        <x:v>https://raw.githubusercontent.com/Mar-7th/StarRailRes/dbe8cdfcfb0bf657b9fe1cf92d5537f118ccb487/index_new/cn/character_skills.json</x:v>
      </x:c>
    </x:row>
    <x:row r="2272" ht="20" customHeight="1">
      <x:c r="A2272" s="6" t="str">
        <x:v>121701_1</x:v>
      </x:c>
      <x:c r="B2272" s="6" t="str">
        <x:v>121701</x:v>
      </x:c>
      <x:c r="C2272" s="6" t="n">
        <x:v>1</x:v>
      </x:c>
      <x:c r="D2272" s="6" t="str">
        <x:v>令旗•征风召雨</x:v>
      </x:c>
      <x:c r="E2272" s="7" t="str">
        <x:v>对指定敌方单体造成等同于藿藿25%生命上限的风属性伤害。</x:v>
      </x:c>
      <x:c r="F2272" s="6" t="n">
        <x:v>0</x:v>
      </x:c>
      <x:c r="G2272" s="6" t="n">
        <x:v>0.25</x:v>
      </x:c>
      <x:c r="H2272" s="6" t="n">
        <x:v>0</x:v>
      </x:c>
      <x:c r="I2272" s="6" t="n">
        <x:v>0</x:v>
      </x:c>
      <x:c r="J2272" s="6" t="str">
        <x:v>[0.25]</x:v>
      </x:c>
      <x:c r="K2272" s="7" t="str">
        <x:v>需确认条件及分段</x:v>
      </x:c>
      <x:c r="L2272" s="6" t="str">
        <x:v>https://raw.githubusercontent.com/Mar-7th/StarRailRes/dbe8cdfcfb0bf657b9fe1cf92d5537f118ccb487/index_new/cn/character_skills.json</x:v>
      </x:c>
    </x:row>
    <x:row r="2273" ht="20" customHeight="1">
      <x:c r="A2273" s="6" t="str">
        <x:v>121701_2</x:v>
      </x:c>
      <x:c r="B2273" s="6" t="str">
        <x:v>121701</x:v>
      </x:c>
      <x:c r="C2273" s="6" t="n">
        <x:v>2</x:v>
      </x:c>
      <x:c r="D2273" s="6" t="str">
        <x:v>令旗•征风召雨</x:v>
      </x:c>
      <x:c r="E2273" s="7" t="str">
        <x:v>对指定敌方单体造成等同于藿藿30%生命上限的风属性伤害。</x:v>
      </x:c>
      <x:c r="F2273" s="6" t="n">
        <x:v>0</x:v>
      </x:c>
      <x:c r="G2273" s="6" t="n">
        <x:v>0.3</x:v>
      </x:c>
      <x:c r="H2273" s="6" t="n">
        <x:v>0</x:v>
      </x:c>
      <x:c r="I2273" s="6" t="n">
        <x:v>0</x:v>
      </x:c>
      <x:c r="J2273" s="6" t="str">
        <x:v>[0.3]</x:v>
      </x:c>
      <x:c r="K2273" s="7" t="str">
        <x:v>需确认条件及分段</x:v>
      </x:c>
      <x:c r="L2273" s="6" t="str">
        <x:v>https://raw.githubusercontent.com/Mar-7th/StarRailRes/dbe8cdfcfb0bf657b9fe1cf92d5537f118ccb487/index_new/cn/character_skills.json</x:v>
      </x:c>
    </x:row>
    <x:row r="2274" ht="20" customHeight="1">
      <x:c r="A2274" s="6" t="str">
        <x:v>121701_3</x:v>
      </x:c>
      <x:c r="B2274" s="6" t="str">
        <x:v>121701</x:v>
      </x:c>
      <x:c r="C2274" s="6" t="n">
        <x:v>3</x:v>
      </x:c>
      <x:c r="D2274" s="6" t="str">
        <x:v>令旗•征风召雨</x:v>
      </x:c>
      <x:c r="E2274" s="7" t="str">
        <x:v>对指定敌方单体造成等同于藿藿35%生命上限的风属性伤害。</x:v>
      </x:c>
      <x:c r="F2274" s="6" t="n">
        <x:v>0</x:v>
      </x:c>
      <x:c r="G2274" s="6" t="n">
        <x:v>0.35</x:v>
      </x:c>
      <x:c r="H2274" s="6" t="n">
        <x:v>0</x:v>
      </x:c>
      <x:c r="I2274" s="6" t="n">
        <x:v>0</x:v>
      </x:c>
      <x:c r="J2274" s="6" t="str">
        <x:v>[0.35]</x:v>
      </x:c>
      <x:c r="K2274" s="7" t="str">
        <x:v>需确认条件及分段</x:v>
      </x:c>
      <x:c r="L2274" s="6" t="str">
        <x:v>https://raw.githubusercontent.com/Mar-7th/StarRailRes/dbe8cdfcfb0bf657b9fe1cf92d5537f118ccb487/index_new/cn/character_skills.json</x:v>
      </x:c>
    </x:row>
    <x:row r="2275" ht="20" customHeight="1">
      <x:c r="A2275" s="6" t="str">
        <x:v>121701_4</x:v>
      </x:c>
      <x:c r="B2275" s="6" t="str">
        <x:v>121701</x:v>
      </x:c>
      <x:c r="C2275" s="6" t="n">
        <x:v>4</x:v>
      </x:c>
      <x:c r="D2275" s="6" t="str">
        <x:v>令旗•征风召雨</x:v>
      </x:c>
      <x:c r="E2275" s="7" t="str">
        <x:v>对指定敌方单体造成等同于藿藿40%生命上限的风属性伤害。</x:v>
      </x:c>
      <x:c r="F2275" s="6" t="n">
        <x:v>0</x:v>
      </x:c>
      <x:c r="G2275" s="6" t="n">
        <x:v>0.4</x:v>
      </x:c>
      <x:c r="H2275" s="6" t="n">
        <x:v>0</x:v>
      </x:c>
      <x:c r="I2275" s="6" t="n">
        <x:v>0</x:v>
      </x:c>
      <x:c r="J2275" s="6" t="str">
        <x:v>[0.4]</x:v>
      </x:c>
      <x:c r="K2275" s="7" t="str">
        <x:v>需确认条件及分段</x:v>
      </x:c>
      <x:c r="L2275" s="6" t="str">
        <x:v>https://raw.githubusercontent.com/Mar-7th/StarRailRes/dbe8cdfcfb0bf657b9fe1cf92d5537f118ccb487/index_new/cn/character_skills.json</x:v>
      </x:c>
    </x:row>
    <x:row r="2276" ht="20" customHeight="1">
      <x:c r="A2276" s="6" t="str">
        <x:v>121701_5</x:v>
      </x:c>
      <x:c r="B2276" s="6" t="str">
        <x:v>121701</x:v>
      </x:c>
      <x:c r="C2276" s="6" t="n">
        <x:v>5</x:v>
      </x:c>
      <x:c r="D2276" s="6" t="str">
        <x:v>令旗•征风召雨</x:v>
      </x:c>
      <x:c r="E2276" s="7" t="str">
        <x:v>对指定敌方单体造成等同于藿藿45%生命上限的风属性伤害。</x:v>
      </x:c>
      <x:c r="F2276" s="6" t="n">
        <x:v>0</x:v>
      </x:c>
      <x:c r="G2276" s="6" t="n">
        <x:v>0.45</x:v>
      </x:c>
      <x:c r="H2276" s="6" t="n">
        <x:v>0</x:v>
      </x:c>
      <x:c r="I2276" s="6" t="n">
        <x:v>0</x:v>
      </x:c>
      <x:c r="J2276" s="6" t="str">
        <x:v>[0.45]</x:v>
      </x:c>
      <x:c r="K2276" s="7" t="str">
        <x:v>需确认条件及分段</x:v>
      </x:c>
      <x:c r="L2276" s="6" t="str">
        <x:v>https://raw.githubusercontent.com/Mar-7th/StarRailRes/dbe8cdfcfb0bf657b9fe1cf92d5537f118ccb487/index_new/cn/character_skills.json</x:v>
      </x:c>
    </x:row>
    <x:row r="2277" ht="20" customHeight="1">
      <x:c r="A2277" s="6" t="str">
        <x:v>121701_6</x:v>
      </x:c>
      <x:c r="B2277" s="6" t="str">
        <x:v>121701</x:v>
      </x:c>
      <x:c r="C2277" s="6" t="n">
        <x:v>6</x:v>
      </x:c>
      <x:c r="D2277" s="6" t="str">
        <x:v>令旗•征风召雨</x:v>
      </x:c>
      <x:c r="E2277" s="7" t="str">
        <x:v>对指定敌方单体造成等同于藿藿50%生命上限的风属性伤害。</x:v>
      </x:c>
      <x:c r="F2277" s="6" t="n">
        <x:v>0</x:v>
      </x:c>
      <x:c r="G2277" s="6" t="n">
        <x:v>0.5</x:v>
      </x:c>
      <x:c r="H2277" s="6" t="n">
        <x:v>0</x:v>
      </x:c>
      <x:c r="I2277" s="6" t="n">
        <x:v>0</x:v>
      </x:c>
      <x:c r="J2277" s="6" t="str">
        <x:v>[0.5]</x:v>
      </x:c>
      <x:c r="K2277" s="7" t="str">
        <x:v>需确认条件及分段</x:v>
      </x:c>
      <x:c r="L2277" s="6" t="str">
        <x:v>https://raw.githubusercontent.com/Mar-7th/StarRailRes/dbe8cdfcfb0bf657b9fe1cf92d5537f118ccb487/index_new/cn/character_skills.json</x:v>
      </x:c>
    </x:row>
    <x:row r="2278" ht="20" customHeight="1">
      <x:c r="A2278" s="6" t="str">
        <x:v>121701_7</x:v>
      </x:c>
      <x:c r="B2278" s="6" t="str">
        <x:v>121701</x:v>
      </x:c>
      <x:c r="C2278" s="6" t="n">
        <x:v>7</x:v>
      </x:c>
      <x:c r="D2278" s="6" t="str">
        <x:v>令旗•征风召雨</x:v>
      </x:c>
      <x:c r="E2278" s="7" t="str">
        <x:v>对指定敌方单体造成等同于藿藿55%生命上限的风属性伤害。</x:v>
      </x:c>
      <x:c r="F2278" s="6" t="n">
        <x:v>0</x:v>
      </x:c>
      <x:c r="G2278" s="6" t="n">
        <x:v>0.55</x:v>
      </x:c>
      <x:c r="H2278" s="6" t="n">
        <x:v>0</x:v>
      </x:c>
      <x:c r="I2278" s="6" t="n">
        <x:v>0</x:v>
      </x:c>
      <x:c r="J2278" s="6" t="str">
        <x:v>[0.55]</x:v>
      </x:c>
      <x:c r="K2278" s="7" t="str">
        <x:v>需确认条件及分段</x:v>
      </x:c>
      <x:c r="L2278" s="6" t="str">
        <x:v>https://raw.githubusercontent.com/Mar-7th/StarRailRes/dbe8cdfcfb0bf657b9fe1cf92d5537f118ccb487/index_new/cn/character_skills.json</x:v>
      </x:c>
    </x:row>
    <x:row r="2279" ht="20" customHeight="1">
      <x:c r="A2279" s="6" t="str">
        <x:v>121701_8</x:v>
      </x:c>
      <x:c r="B2279" s="6" t="str">
        <x:v>121701</x:v>
      </x:c>
      <x:c r="C2279" s="6" t="n">
        <x:v>8</x:v>
      </x:c>
      <x:c r="D2279" s="6" t="str">
        <x:v>令旗•征风召雨</x:v>
      </x:c>
      <x:c r="E2279" s="7" t="str">
        <x:v>对指定敌方单体造成等同于藿藿60%生命上限的风属性伤害。</x:v>
      </x:c>
      <x:c r="F2279" s="6" t="n">
        <x:v>0</x:v>
      </x:c>
      <x:c r="G2279" s="6" t="n">
        <x:v>0.6</x:v>
      </x:c>
      <x:c r="H2279" s="6" t="n">
        <x:v>0</x:v>
      </x:c>
      <x:c r="I2279" s="6" t="n">
        <x:v>0</x:v>
      </x:c>
      <x:c r="J2279" s="6" t="str">
        <x:v>[0.6]</x:v>
      </x:c>
      <x:c r="K2279" s="7" t="str">
        <x:v>需确认条件及分段</x:v>
      </x:c>
      <x:c r="L2279" s="6" t="str">
        <x:v>https://raw.githubusercontent.com/Mar-7th/StarRailRes/dbe8cdfcfb0bf657b9fe1cf92d5537f118ccb487/index_new/cn/character_skills.json</x:v>
      </x:c>
    </x:row>
    <x:row r="2280" ht="20" customHeight="1">
      <x:c r="A2280" s="6" t="str">
        <x:v>121701_9</x:v>
      </x:c>
      <x:c r="B2280" s="6" t="str">
        <x:v>121701</x:v>
      </x:c>
      <x:c r="C2280" s="6" t="n">
        <x:v>9</x:v>
      </x:c>
      <x:c r="D2280" s="6" t="str">
        <x:v>令旗•征风召雨</x:v>
      </x:c>
      <x:c r="E2280" s="7" t="str">
        <x:v>对指定敌方单体造成等同于藿藿65%生命上限的风属性伤害。</x:v>
      </x:c>
      <x:c r="F2280" s="6" t="n">
        <x:v>0</x:v>
      </x:c>
      <x:c r="G2280" s="6" t="n">
        <x:v>0.65</x:v>
      </x:c>
      <x:c r="H2280" s="6" t="n">
        <x:v>0</x:v>
      </x:c>
      <x:c r="I2280" s="6" t="n">
        <x:v>0</x:v>
      </x:c>
      <x:c r="J2280" s="6" t="str">
        <x:v>[0.65]</x:v>
      </x:c>
      <x:c r="K2280" s="7" t="str">
        <x:v>需确认条件及分段</x:v>
      </x:c>
      <x:c r="L2280" s="6" t="str">
        <x:v>https://raw.githubusercontent.com/Mar-7th/StarRailRes/dbe8cdfcfb0bf657b9fe1cf92d5537f118ccb487/index_new/cn/character_skills.json</x:v>
      </x:c>
    </x:row>
    <x:row r="2281" ht="20" customHeight="1">
      <x:c r="A2281" s="6" t="str">
        <x:v>121701_10</x:v>
      </x:c>
      <x:c r="B2281" s="6" t="str">
        <x:v>121701</x:v>
      </x:c>
      <x:c r="C2281" s="6" t="n">
        <x:v>10</x:v>
      </x:c>
      <x:c r="D2281" s="6" t="str">
        <x:v>令旗•征风召雨</x:v>
      </x:c>
      <x:c r="E2281" s="7" t="str">
        <x:v>对指定敌方单体造成等同于藿藿70%生命上限的风属性伤害。</x:v>
      </x:c>
      <x:c r="F2281" s="6" t="n">
        <x:v>0</x:v>
      </x:c>
      <x:c r="G2281" s="6" t="n">
        <x:v>0.7</x:v>
      </x:c>
      <x:c r="H2281" s="6" t="n">
        <x:v>0</x:v>
      </x:c>
      <x:c r="I2281" s="6" t="n">
        <x:v>0</x:v>
      </x:c>
      <x:c r="J2281" s="6" t="str">
        <x:v>[0.7]</x:v>
      </x:c>
      <x:c r="K2281" s="7" t="str">
        <x:v>需确认条件及分段</x:v>
      </x:c>
      <x:c r="L2281" s="6" t="str">
        <x:v>https://raw.githubusercontent.com/Mar-7th/StarRailRes/dbe8cdfcfb0bf657b9fe1cf92d5537f118ccb487/index_new/cn/character_skills.json</x:v>
      </x:c>
    </x:row>
    <x:row r="2282" ht="38" customHeight="1">
      <x:c r="A2282" s="6" t="str">
        <x:v>121702_1</x:v>
      </x:c>
      <x:c r="B2282" s="6" t="str">
        <x:v>121702</x:v>
      </x:c>
      <x:c r="C2282" s="6" t="n">
        <x:v>1</x:v>
      </x:c>
      <x:c r="D2282" s="6" t="str">
        <x:v>灵符•保命护身</x:v>
      </x:c>
      <x:c r="E2282" s="7" t="str">
        <x:v>解除指定我方单体的1个负面效果，立即为指定我方单体回复等同于藿藿14%生命上限+140的生命值，同时为其相邻目标回复等同于藿藿11.2%生命上限+112的生命值。</x:v>
      </x:c>
      <x:c r="F2282" s="6" t="n">
        <x:v>0</x:v>
      </x:c>
      <x:c r="G2282" s="6" t="n">
        <x:v>0</x:v>
      </x:c>
      <x:c r="H2282" s="6" t="n">
        <x:v>0</x:v>
      </x:c>
      <x:c r="I2282" s="6" t="n">
        <x:v>0</x:v>
      </x:c>
      <x:c r="J2282" s="6" t="str">
        <x:v>[0.14, 140, 0.112, 112, 1]</x:v>
      </x:c>
      <x:c r="K2282" s="7" t="str">
        <x:v>无首段伤害倍率，请覆盖或设为辅助技能</x:v>
      </x:c>
      <x:c r="L2282" s="6" t="str">
        <x:v>https://raw.githubusercontent.com/Mar-7th/StarRailRes/dbe8cdfcfb0bf657b9fe1cf92d5537f118ccb487/index_new/cn/character_skills.json</x:v>
      </x:c>
    </x:row>
    <x:row r="2283" ht="38" customHeight="1">
      <x:c r="A2283" s="6" t="str">
        <x:v>121702_2</x:v>
      </x:c>
      <x:c r="B2283" s="6" t="str">
        <x:v>121702</x:v>
      </x:c>
      <x:c r="C2283" s="6" t="n">
        <x:v>2</x:v>
      </x:c>
      <x:c r="D2283" s="6" t="str">
        <x:v>灵符•保命护身</x:v>
      </x:c>
      <x:c r="E2283" s="7" t="str">
        <x:v>解除指定我方单体的1个负面效果，立即为指定我方单体回复等同于藿藿14.87%生命上限+224的生命值，同时为其相邻目标回复等同于藿藿11.9%生命上限+179.2的生命值。</x:v>
      </x:c>
      <x:c r="F2283" s="6" t="n">
        <x:v>0</x:v>
      </x:c>
      <x:c r="G2283" s="6" t="n">
        <x:v>0</x:v>
      </x:c>
      <x:c r="H2283" s="6" t="n">
        <x:v>0</x:v>
      </x:c>
      <x:c r="I2283" s="6" t="n">
        <x:v>0</x:v>
      </x:c>
      <x:c r="J2283" s="6" t="str">
        <x:v>[0.1487, 224, 0.119, 179.2, 1]</x:v>
      </x:c>
      <x:c r="K2283" s="7" t="str">
        <x:v>无首段伤害倍率，请覆盖或设为辅助技能</x:v>
      </x:c>
      <x:c r="L2283" s="6" t="str">
        <x:v>https://raw.githubusercontent.com/Mar-7th/StarRailRes/dbe8cdfcfb0bf657b9fe1cf92d5537f118ccb487/index_new/cn/character_skills.json</x:v>
      </x:c>
    </x:row>
    <x:row r="2284" ht="38" customHeight="1">
      <x:c r="A2284" s="6" t="str">
        <x:v>121702_3</x:v>
      </x:c>
      <x:c r="B2284" s="6" t="str">
        <x:v>121702</x:v>
      </x:c>
      <x:c r="C2284" s="6" t="n">
        <x:v>3</x:v>
      </x:c>
      <x:c r="D2284" s="6" t="str">
        <x:v>灵符•保命护身</x:v>
      </x:c>
      <x:c r="E2284" s="7" t="str">
        <x:v>解除指定我方单体的1个负面效果，立即为指定我方单体回复等同于藿藿15.75%生命上限+287的生命值，同时为其相邻目标回复等同于藿藿12.6%生命上限+229.6的生命值。</x:v>
      </x:c>
      <x:c r="F2284" s="6" t="n">
        <x:v>0</x:v>
      </x:c>
      <x:c r="G2284" s="6" t="n">
        <x:v>0</x:v>
      </x:c>
      <x:c r="H2284" s="6" t="n">
        <x:v>0</x:v>
      </x:c>
      <x:c r="I2284" s="6" t="n">
        <x:v>0</x:v>
      </x:c>
      <x:c r="J2284" s="6" t="str">
        <x:v>[0.1575, 287, 0.126, 229.6, 1]</x:v>
      </x:c>
      <x:c r="K2284" s="7" t="str">
        <x:v>无首段伤害倍率，请覆盖或设为辅助技能</x:v>
      </x:c>
      <x:c r="L2284" s="6" t="str">
        <x:v>https://raw.githubusercontent.com/Mar-7th/StarRailRes/dbe8cdfcfb0bf657b9fe1cf92d5537f118ccb487/index_new/cn/character_skills.json</x:v>
      </x:c>
    </x:row>
    <x:row r="2285" ht="38" customHeight="1">
      <x:c r="A2285" s="6" t="str">
        <x:v>121702_4</x:v>
      </x:c>
      <x:c r="B2285" s="6" t="str">
        <x:v>121702</x:v>
      </x:c>
      <x:c r="C2285" s="6" t="n">
        <x:v>4</x:v>
      </x:c>
      <x:c r="D2285" s="6" t="str">
        <x:v>灵符•保命护身</x:v>
      </x:c>
      <x:c r="E2285" s="7" t="str">
        <x:v>解除指定我方单体的1个负面效果，立即为指定我方单体回复等同于藿藿16.63%生命上限+350的生命值，同时为其相邻目标回复等同于藿藿13.3%生命上限+280的生命值。</x:v>
      </x:c>
      <x:c r="F2285" s="6" t="n">
        <x:v>0</x:v>
      </x:c>
      <x:c r="G2285" s="6" t="n">
        <x:v>0</x:v>
      </x:c>
      <x:c r="H2285" s="6" t="n">
        <x:v>0</x:v>
      </x:c>
      <x:c r="I2285" s="6" t="n">
        <x:v>0</x:v>
      </x:c>
      <x:c r="J2285" s="6" t="str">
        <x:v>[0.1663, 350, 0.133, 280, 1]</x:v>
      </x:c>
      <x:c r="K2285" s="7" t="str">
        <x:v>无首段伤害倍率，请覆盖或设为辅助技能</x:v>
      </x:c>
      <x:c r="L2285" s="6" t="str">
        <x:v>https://raw.githubusercontent.com/Mar-7th/StarRailRes/dbe8cdfcfb0bf657b9fe1cf92d5537f118ccb487/index_new/cn/character_skills.json</x:v>
      </x:c>
    </x:row>
    <x:row r="2286" ht="38" customHeight="1">
      <x:c r="A2286" s="6" t="str">
        <x:v>121702_5</x:v>
      </x:c>
      <x:c r="B2286" s="6" t="str">
        <x:v>121702</x:v>
      </x:c>
      <x:c r="C2286" s="6" t="n">
        <x:v>5</x:v>
      </x:c>
      <x:c r="D2286" s="6" t="str">
        <x:v>灵符•保命护身</x:v>
      </x:c>
      <x:c r="E2286" s="7" t="str">
        <x:v>解除指定我方单体的1个负面效果，立即为指定我方单体回复等同于藿藿17.5%生命上限+392的生命值，同时为其相邻目标回复等同于藿藿14%生命上限+313.6的生命值。</x:v>
      </x:c>
      <x:c r="F2286" s="6" t="n">
        <x:v>0</x:v>
      </x:c>
      <x:c r="G2286" s="6" t="n">
        <x:v>0</x:v>
      </x:c>
      <x:c r="H2286" s="6" t="n">
        <x:v>0</x:v>
      </x:c>
      <x:c r="I2286" s="6" t="n">
        <x:v>0</x:v>
      </x:c>
      <x:c r="J2286" s="6" t="str">
        <x:v>[0.175, 392, 0.14, 313.6, 1]</x:v>
      </x:c>
      <x:c r="K2286" s="7" t="str">
        <x:v>无首段伤害倍率，请覆盖或设为辅助技能</x:v>
      </x:c>
      <x:c r="L2286" s="6" t="str">
        <x:v>https://raw.githubusercontent.com/Mar-7th/StarRailRes/dbe8cdfcfb0bf657b9fe1cf92d5537f118ccb487/index_new/cn/character_skills.json</x:v>
      </x:c>
    </x:row>
    <x:row r="2287" ht="38" customHeight="1">
      <x:c r="A2287" s="6" t="str">
        <x:v>121702_6</x:v>
      </x:c>
      <x:c r="B2287" s="6" t="str">
        <x:v>121702</x:v>
      </x:c>
      <x:c r="C2287" s="6" t="n">
        <x:v>6</x:v>
      </x:c>
      <x:c r="D2287" s="6" t="str">
        <x:v>灵符•保命护身</x:v>
      </x:c>
      <x:c r="E2287" s="7" t="str">
        <x:v>解除指定我方单体的1个负面效果，立即为指定我方单体回复等同于藿藿18.2%生命上限+434的生命值，同时为其相邻目标回复等同于藿藿14.56%生命上限+347.2的生命值。</x:v>
      </x:c>
      <x:c r="F2287" s="6" t="n">
        <x:v>0</x:v>
      </x:c>
      <x:c r="G2287" s="6" t="n">
        <x:v>0</x:v>
      </x:c>
      <x:c r="H2287" s="6" t="n">
        <x:v>0</x:v>
      </x:c>
      <x:c r="I2287" s="6" t="n">
        <x:v>0</x:v>
      </x:c>
      <x:c r="J2287" s="6" t="str">
        <x:v>[0.182, 434, 0.1456, 347.2, 1]</x:v>
      </x:c>
      <x:c r="K2287" s="7" t="str">
        <x:v>无首段伤害倍率，请覆盖或设为辅助技能</x:v>
      </x:c>
      <x:c r="L2287" s="6" t="str">
        <x:v>https://raw.githubusercontent.com/Mar-7th/StarRailRes/dbe8cdfcfb0bf657b9fe1cf92d5537f118ccb487/index_new/cn/character_skills.json</x:v>
      </x:c>
    </x:row>
    <x:row r="2288" ht="38" customHeight="1">
      <x:c r="A2288" s="6" t="str">
        <x:v>121702_7</x:v>
      </x:c>
      <x:c r="B2288" s="6" t="str">
        <x:v>121702</x:v>
      </x:c>
      <x:c r="C2288" s="6" t="n">
        <x:v>7</x:v>
      </x:c>
      <x:c r="D2288" s="6" t="str">
        <x:v>灵符•保命护身</x:v>
      </x:c>
      <x:c r="E2288" s="7" t="str">
        <x:v>解除指定我方单体的1个负面效果，立即为指定我方单体回复等同于藿藿18.9%生命上限+465.5的生命值，同时为其相邻目标回复等同于藿藿15.12%生命上限+372.4的生命值。</x:v>
      </x:c>
      <x:c r="F2288" s="6" t="n">
        <x:v>0</x:v>
      </x:c>
      <x:c r="G2288" s="6" t="n">
        <x:v>0</x:v>
      </x:c>
      <x:c r="H2288" s="6" t="n">
        <x:v>0</x:v>
      </x:c>
      <x:c r="I2288" s="6" t="n">
        <x:v>0</x:v>
      </x:c>
      <x:c r="J2288" s="6" t="str">
        <x:v>[0.189, 465.5, 0.1512, 372.4, 1]</x:v>
      </x:c>
      <x:c r="K2288" s="7" t="str">
        <x:v>无首段伤害倍率，请覆盖或设为辅助技能</x:v>
      </x:c>
      <x:c r="L2288" s="6" t="str">
        <x:v>https://raw.githubusercontent.com/Mar-7th/StarRailRes/dbe8cdfcfb0bf657b9fe1cf92d5537f118ccb487/index_new/cn/character_skills.json</x:v>
      </x:c>
    </x:row>
    <x:row r="2289" ht="38" customHeight="1">
      <x:c r="A2289" s="6" t="str">
        <x:v>121702_8</x:v>
      </x:c>
      <x:c r="B2289" s="6" t="str">
        <x:v>121702</x:v>
      </x:c>
      <x:c r="C2289" s="6" t="n">
        <x:v>8</x:v>
      </x:c>
      <x:c r="D2289" s="6" t="str">
        <x:v>灵符•保命护身</x:v>
      </x:c>
      <x:c r="E2289" s="7" t="str">
        <x:v>解除指定我方单体的1个负面效果，立即为指定我方单体回复等同于藿藿19.6%生命上限+497的生命值，同时为其相邻目标回复等同于藿藿15.68%生命上限+397.6的生命值。</x:v>
      </x:c>
      <x:c r="F2289" s="6" t="n">
        <x:v>0</x:v>
      </x:c>
      <x:c r="G2289" s="6" t="n">
        <x:v>0</x:v>
      </x:c>
      <x:c r="H2289" s="6" t="n">
        <x:v>0</x:v>
      </x:c>
      <x:c r="I2289" s="6" t="n">
        <x:v>0</x:v>
      </x:c>
      <x:c r="J2289" s="6" t="str">
        <x:v>[0.196, 497, 0.1568, 397.6, 1]</x:v>
      </x:c>
      <x:c r="K2289" s="7" t="str">
        <x:v>无首段伤害倍率，请覆盖或设为辅助技能</x:v>
      </x:c>
      <x:c r="L2289" s="6" t="str">
        <x:v>https://raw.githubusercontent.com/Mar-7th/StarRailRes/dbe8cdfcfb0bf657b9fe1cf92d5537f118ccb487/index_new/cn/character_skills.json</x:v>
      </x:c>
    </x:row>
    <x:row r="2290" ht="38" customHeight="1">
      <x:c r="A2290" s="6" t="str">
        <x:v>121702_9</x:v>
      </x:c>
      <x:c r="B2290" s="6" t="str">
        <x:v>121702</x:v>
      </x:c>
      <x:c r="C2290" s="6" t="n">
        <x:v>9</x:v>
      </x:c>
      <x:c r="D2290" s="6" t="str">
        <x:v>灵符•保命护身</x:v>
      </x:c>
      <x:c r="E2290" s="7" t="str">
        <x:v>解除指定我方单体的1个负面效果，立即为指定我方单体回复等同于藿藿20.3%生命上限+528.5的生命值，同时为其相邻目标回复等同于藿藿16.24%生命上限+422.8的生命值。</x:v>
      </x:c>
      <x:c r="F2290" s="6" t="n">
        <x:v>0</x:v>
      </x:c>
      <x:c r="G2290" s="6" t="n">
        <x:v>0</x:v>
      </x:c>
      <x:c r="H2290" s="6" t="n">
        <x:v>0</x:v>
      </x:c>
      <x:c r="I2290" s="6" t="n">
        <x:v>0</x:v>
      </x:c>
      <x:c r="J2290" s="6" t="str">
        <x:v>[0.203, 528.5, 0.1624, 422.8, 1]</x:v>
      </x:c>
      <x:c r="K2290" s="7" t="str">
        <x:v>无首段伤害倍率，请覆盖或设为辅助技能</x:v>
      </x:c>
      <x:c r="L2290" s="6" t="str">
        <x:v>https://raw.githubusercontent.com/Mar-7th/StarRailRes/dbe8cdfcfb0bf657b9fe1cf92d5537f118ccb487/index_new/cn/character_skills.json</x:v>
      </x:c>
    </x:row>
    <x:row r="2291" ht="38" customHeight="1">
      <x:c r="A2291" s="6" t="str">
        <x:v>121702_10</x:v>
      </x:c>
      <x:c r="B2291" s="6" t="str">
        <x:v>121702</x:v>
      </x:c>
      <x:c r="C2291" s="6" t="n">
        <x:v>10</x:v>
      </x:c>
      <x:c r="D2291" s="6" t="str">
        <x:v>灵符•保命护身</x:v>
      </x:c>
      <x:c r="E2291" s="7" t="str">
        <x:v>解除指定我方单体的1个负面效果，立即为指定我方单体回复等同于藿藿21%生命上限+560的生命值，同时为其相邻目标回复等同于藿藿16.8%生命上限+448的生命值。</x:v>
      </x:c>
      <x:c r="F2291" s="6" t="n">
        <x:v>0</x:v>
      </x:c>
      <x:c r="G2291" s="6" t="n">
        <x:v>0</x:v>
      </x:c>
      <x:c r="H2291" s="6" t="n">
        <x:v>0</x:v>
      </x:c>
      <x:c r="I2291" s="6" t="n">
        <x:v>0</x:v>
      </x:c>
      <x:c r="J2291" s="6" t="str">
        <x:v>[0.21, 560, 0.168, 448, 1]</x:v>
      </x:c>
      <x:c r="K2291" s="7" t="str">
        <x:v>无首段伤害倍率，请覆盖或设为辅助技能</x:v>
      </x:c>
      <x:c r="L2291" s="6" t="str">
        <x:v>https://raw.githubusercontent.com/Mar-7th/StarRailRes/dbe8cdfcfb0bf657b9fe1cf92d5537f118ccb487/index_new/cn/character_skills.json</x:v>
      </x:c>
    </x:row>
    <x:row r="2292" ht="38" customHeight="1">
      <x:c r="A2292" s="6" t="str">
        <x:v>121702_11</x:v>
      </x:c>
      <x:c r="B2292" s="6" t="str">
        <x:v>121702</x:v>
      </x:c>
      <x:c r="C2292" s="6" t="n">
        <x:v>11</x:v>
      </x:c>
      <x:c r="D2292" s="6" t="str">
        <x:v>灵符•保命护身</x:v>
      </x:c>
      <x:c r="E2292" s="7" t="str">
        <x:v>解除指定我方单体的1个负面效果，立即为指定我方单体回复等同于藿藿21.7%生命上限+591.5的生命值，同时为其相邻目标回复等同于藿藿17.36%生命上限+473.2的生命值。</x:v>
      </x:c>
      <x:c r="F2292" s="6" t="n">
        <x:v>0</x:v>
      </x:c>
      <x:c r="G2292" s="6" t="n">
        <x:v>0</x:v>
      </x:c>
      <x:c r="H2292" s="6" t="n">
        <x:v>0</x:v>
      </x:c>
      <x:c r="I2292" s="6" t="n">
        <x:v>0</x:v>
      </x:c>
      <x:c r="J2292" s="6" t="str">
        <x:v>[0.217, 591.5, 0.1736, 473.2, 1]</x:v>
      </x:c>
      <x:c r="K2292" s="7" t="str">
        <x:v>无首段伤害倍率，请覆盖或设为辅助技能</x:v>
      </x:c>
      <x:c r="L2292" s="6" t="str">
        <x:v>https://raw.githubusercontent.com/Mar-7th/StarRailRes/dbe8cdfcfb0bf657b9fe1cf92d5537f118ccb487/index_new/cn/character_skills.json</x:v>
      </x:c>
    </x:row>
    <x:row r="2293" ht="38" customHeight="1">
      <x:c r="A2293" s="6" t="str">
        <x:v>121702_12</x:v>
      </x:c>
      <x:c r="B2293" s="6" t="str">
        <x:v>121702</x:v>
      </x:c>
      <x:c r="C2293" s="6" t="n">
        <x:v>12</x:v>
      </x:c>
      <x:c r="D2293" s="6" t="str">
        <x:v>灵符•保命护身</x:v>
      </x:c>
      <x:c r="E2293" s="7" t="str">
        <x:v>解除指定我方单体的1个负面效果，立即为指定我方单体回复等同于藿藿22.4%生命上限+623的生命值，同时为其相邻目标回复等同于藿藿17.92%生命上限+498.4的生命值。</x:v>
      </x:c>
      <x:c r="F2293" s="6" t="n">
        <x:v>0</x:v>
      </x:c>
      <x:c r="G2293" s="6" t="n">
        <x:v>0</x:v>
      </x:c>
      <x:c r="H2293" s="6" t="n">
        <x:v>0</x:v>
      </x:c>
      <x:c r="I2293" s="6" t="n">
        <x:v>0</x:v>
      </x:c>
      <x:c r="J2293" s="6" t="str">
        <x:v>[0.224, 623, 0.1792, 498.4, 1]</x:v>
      </x:c>
      <x:c r="K2293" s="7" t="str">
        <x:v>无首段伤害倍率，请覆盖或设为辅助技能</x:v>
      </x:c>
      <x:c r="L2293" s="6" t="str">
        <x:v>https://raw.githubusercontent.com/Mar-7th/StarRailRes/dbe8cdfcfb0bf657b9fe1cf92d5537f118ccb487/index_new/cn/character_skills.json</x:v>
      </x:c>
    </x:row>
    <x:row r="2294" ht="38" customHeight="1">
      <x:c r="A2294" s="6" t="str">
        <x:v>121702_13</x:v>
      </x:c>
      <x:c r="B2294" s="6" t="str">
        <x:v>121702</x:v>
      </x:c>
      <x:c r="C2294" s="6" t="n">
        <x:v>13</x:v>
      </x:c>
      <x:c r="D2294" s="6" t="str">
        <x:v>灵符•保命护身</x:v>
      </x:c>
      <x:c r="E2294" s="7" t="str">
        <x:v>解除指定我方单体的1个负面效果，立即为指定我方单体回复等同于藿藿23.1%生命上限+654.5的生命值，同时为其相邻目标回复等同于藿藿18.48%生命上限+523.6的生命值。</x:v>
      </x:c>
      <x:c r="F2294" s="6" t="n">
        <x:v>0</x:v>
      </x:c>
      <x:c r="G2294" s="6" t="n">
        <x:v>0</x:v>
      </x:c>
      <x:c r="H2294" s="6" t="n">
        <x:v>0</x:v>
      </x:c>
      <x:c r="I2294" s="6" t="n">
        <x:v>0</x:v>
      </x:c>
      <x:c r="J2294" s="6" t="str">
        <x:v>[0.231, 654.5, 0.1848, 523.6, 1]</x:v>
      </x:c>
      <x:c r="K2294" s="7" t="str">
        <x:v>无首段伤害倍率，请覆盖或设为辅助技能</x:v>
      </x:c>
      <x:c r="L2294" s="6" t="str">
        <x:v>https://raw.githubusercontent.com/Mar-7th/StarRailRes/dbe8cdfcfb0bf657b9fe1cf92d5537f118ccb487/index_new/cn/character_skills.json</x:v>
      </x:c>
    </x:row>
    <x:row r="2295" ht="38" customHeight="1">
      <x:c r="A2295" s="6" t="str">
        <x:v>121702_14</x:v>
      </x:c>
      <x:c r="B2295" s="6" t="str">
        <x:v>121702</x:v>
      </x:c>
      <x:c r="C2295" s="6" t="n">
        <x:v>14</x:v>
      </x:c>
      <x:c r="D2295" s="6" t="str">
        <x:v>灵符•保命护身</x:v>
      </x:c>
      <x:c r="E2295" s="7" t="str">
        <x:v>解除指定我方单体的1个负面效果，立即为指定我方单体回复等同于藿藿23.8%生命上限+686的生命值，同时为其相邻目标回复等同于藿藿19.04%生命上限+548.8的生命值。</x:v>
      </x:c>
      <x:c r="F2295" s="6" t="n">
        <x:v>0</x:v>
      </x:c>
      <x:c r="G2295" s="6" t="n">
        <x:v>0</x:v>
      </x:c>
      <x:c r="H2295" s="6" t="n">
        <x:v>0</x:v>
      </x:c>
      <x:c r="I2295" s="6" t="n">
        <x:v>0</x:v>
      </x:c>
      <x:c r="J2295" s="6" t="str">
        <x:v>[0.238, 686, 0.1904, 548.8, 1]</x:v>
      </x:c>
      <x:c r="K2295" s="7" t="str">
        <x:v>无首段伤害倍率，请覆盖或设为辅助技能</x:v>
      </x:c>
      <x:c r="L2295" s="6" t="str">
        <x:v>https://raw.githubusercontent.com/Mar-7th/StarRailRes/dbe8cdfcfb0bf657b9fe1cf92d5537f118ccb487/index_new/cn/character_skills.json</x:v>
      </x:c>
    </x:row>
    <x:row r="2296" ht="38" customHeight="1">
      <x:c r="A2296" s="6" t="str">
        <x:v>121702_15</x:v>
      </x:c>
      <x:c r="B2296" s="6" t="str">
        <x:v>121702</x:v>
      </x:c>
      <x:c r="C2296" s="6" t="n">
        <x:v>15</x:v>
      </x:c>
      <x:c r="D2296" s="6" t="str">
        <x:v>灵符•保命护身</x:v>
      </x:c>
      <x:c r="E2296" s="7" t="str">
        <x:v>解除指定我方单体的1个负面效果，立即为指定我方单体回复等同于藿藿24.5%生命上限+717.5的生命值，同时为其相邻目标回复等同于藿藿19.6%生命上限+574的生命值。</x:v>
      </x:c>
      <x:c r="F2296" s="6" t="n">
        <x:v>0</x:v>
      </x:c>
      <x:c r="G2296" s="6" t="n">
        <x:v>0</x:v>
      </x:c>
      <x:c r="H2296" s="6" t="n">
        <x:v>0</x:v>
      </x:c>
      <x:c r="I2296" s="6" t="n">
        <x:v>0</x:v>
      </x:c>
      <x:c r="J2296" s="6" t="str">
        <x:v>[0.245, 717.5, 0.196, 574, 1]</x:v>
      </x:c>
      <x:c r="K2296" s="7" t="str">
        <x:v>无首段伤害倍率，请覆盖或设为辅助技能</x:v>
      </x:c>
      <x:c r="L2296" s="6" t="str">
        <x:v>https://raw.githubusercontent.com/Mar-7th/StarRailRes/dbe8cdfcfb0bf657b9fe1cf92d5537f118ccb487/index_new/cn/character_skills.json</x:v>
      </x:c>
    </x:row>
    <x:row r="2297" ht="38" customHeight="1">
      <x:c r="A2297" s="6" t="str">
        <x:v>121703_1</x:v>
      </x:c>
      <x:c r="B2297" s="6" t="str">
        <x:v>121703</x:v>
      </x:c>
      <x:c r="C2297" s="6" t="n">
        <x:v>1</x:v>
      </x:c>
      <x:c r="D2297" s="6" t="str">
        <x:v>尾巴•遣神役鬼</x:v>
      </x:c>
      <x:c r="E2297" s="7" t="str">
        <x:v>为除自身以外的队友恢复等同于各自15%能量上限的能量，同时使其攻击力提高24%，持续2回合。</x:v>
      </x:c>
      <x:c r="F2297" s="6" t="n">
        <x:v>0</x:v>
      </x:c>
      <x:c r="G2297" s="6" t="n">
        <x:v>0</x:v>
      </x:c>
      <x:c r="H2297" s="6" t="n">
        <x:v>0</x:v>
      </x:c>
      <x:c r="I2297" s="6" t="n">
        <x:v>0</x:v>
      </x:c>
      <x:c r="J2297" s="6" t="str">
        <x:v>[0.15, 0.24, 2]</x:v>
      </x:c>
      <x:c r="K2297" s="7" t="str">
        <x:v>无首段伤害倍率，请覆盖或设为辅助技能</x:v>
      </x:c>
      <x:c r="L2297" s="6" t="str">
        <x:v>https://raw.githubusercontent.com/Mar-7th/StarRailRes/dbe8cdfcfb0bf657b9fe1cf92d5537f118ccb487/index_new/cn/character_skills.json</x:v>
      </x:c>
    </x:row>
    <x:row r="2298" ht="38" customHeight="1">
      <x:c r="A2298" s="6" t="str">
        <x:v>121703_2</x:v>
      </x:c>
      <x:c r="B2298" s="6" t="str">
        <x:v>121703</x:v>
      </x:c>
      <x:c r="C2298" s="6" t="n">
        <x:v>2</x:v>
      </x:c>
      <x:c r="D2298" s="6" t="str">
        <x:v>尾巴•遣神役鬼</x:v>
      </x:c>
      <x:c r="E2298" s="7" t="str">
        <x:v>为除自身以外的队友恢复等同于各自15.5%能量上限的能量，同时使其攻击力提高25.6%，持续2回合。</x:v>
      </x:c>
      <x:c r="F2298" s="6" t="n">
        <x:v>0</x:v>
      </x:c>
      <x:c r="G2298" s="6" t="n">
        <x:v>0</x:v>
      </x:c>
      <x:c r="H2298" s="6" t="n">
        <x:v>0</x:v>
      </x:c>
      <x:c r="I2298" s="6" t="n">
        <x:v>0</x:v>
      </x:c>
      <x:c r="J2298" s="6" t="str">
        <x:v>[0.155, 0.256, 2]</x:v>
      </x:c>
      <x:c r="K2298" s="7" t="str">
        <x:v>无首段伤害倍率，请覆盖或设为辅助技能</x:v>
      </x:c>
      <x:c r="L2298" s="6" t="str">
        <x:v>https://raw.githubusercontent.com/Mar-7th/StarRailRes/dbe8cdfcfb0bf657b9fe1cf92d5537f118ccb487/index_new/cn/character_skills.json</x:v>
      </x:c>
    </x:row>
    <x:row r="2299" ht="38" customHeight="1">
      <x:c r="A2299" s="6" t="str">
        <x:v>121703_3</x:v>
      </x:c>
      <x:c r="B2299" s="6" t="str">
        <x:v>121703</x:v>
      </x:c>
      <x:c r="C2299" s="6" t="n">
        <x:v>3</x:v>
      </x:c>
      <x:c r="D2299" s="6" t="str">
        <x:v>尾巴•遣神役鬼</x:v>
      </x:c>
      <x:c r="E2299" s="7" t="str">
        <x:v>为除自身以外的队友恢复等同于各自16%能量上限的能量，同时使其攻击力提高27.2%，持续2回合。</x:v>
      </x:c>
      <x:c r="F2299" s="6" t="n">
        <x:v>0</x:v>
      </x:c>
      <x:c r="G2299" s="6" t="n">
        <x:v>0</x:v>
      </x:c>
      <x:c r="H2299" s="6" t="n">
        <x:v>0</x:v>
      </x:c>
      <x:c r="I2299" s="6" t="n">
        <x:v>0</x:v>
      </x:c>
      <x:c r="J2299" s="6" t="str">
        <x:v>[0.16, 0.272, 2]</x:v>
      </x:c>
      <x:c r="K2299" s="7" t="str">
        <x:v>无首段伤害倍率，请覆盖或设为辅助技能</x:v>
      </x:c>
      <x:c r="L2299" s="6" t="str">
        <x:v>https://raw.githubusercontent.com/Mar-7th/StarRailRes/dbe8cdfcfb0bf657b9fe1cf92d5537f118ccb487/index_new/cn/character_skills.json</x:v>
      </x:c>
    </x:row>
    <x:row r="2300" ht="38" customHeight="1">
      <x:c r="A2300" s="6" t="str">
        <x:v>121703_4</x:v>
      </x:c>
      <x:c r="B2300" s="6" t="str">
        <x:v>121703</x:v>
      </x:c>
      <x:c r="C2300" s="6" t="n">
        <x:v>4</x:v>
      </x:c>
      <x:c r="D2300" s="6" t="str">
        <x:v>尾巴•遣神役鬼</x:v>
      </x:c>
      <x:c r="E2300" s="7" t="str">
        <x:v>为除自身以外的队友恢复等同于各自16.5%能量上限的能量，同时使其攻击力提高28.8%，持续2回合。</x:v>
      </x:c>
      <x:c r="F2300" s="6" t="n">
        <x:v>0</x:v>
      </x:c>
      <x:c r="G2300" s="6" t="n">
        <x:v>0</x:v>
      </x:c>
      <x:c r="H2300" s="6" t="n">
        <x:v>0</x:v>
      </x:c>
      <x:c r="I2300" s="6" t="n">
        <x:v>0</x:v>
      </x:c>
      <x:c r="J2300" s="6" t="str">
        <x:v>[0.165, 0.288, 2]</x:v>
      </x:c>
      <x:c r="K2300" s="7" t="str">
        <x:v>无首段伤害倍率，请覆盖或设为辅助技能</x:v>
      </x:c>
      <x:c r="L2300" s="6" t="str">
        <x:v>https://raw.githubusercontent.com/Mar-7th/StarRailRes/dbe8cdfcfb0bf657b9fe1cf92d5537f118ccb487/index_new/cn/character_skills.json</x:v>
      </x:c>
    </x:row>
    <x:row r="2301" ht="38" customHeight="1">
      <x:c r="A2301" s="6" t="str">
        <x:v>121703_5</x:v>
      </x:c>
      <x:c r="B2301" s="6" t="str">
        <x:v>121703</x:v>
      </x:c>
      <x:c r="C2301" s="6" t="n">
        <x:v>5</x:v>
      </x:c>
      <x:c r="D2301" s="6" t="str">
        <x:v>尾巴•遣神役鬼</x:v>
      </x:c>
      <x:c r="E2301" s="7" t="str">
        <x:v>为除自身以外的队友恢复等同于各自17%能量上限的能量，同时使其攻击力提高30.4%，持续2回合。</x:v>
      </x:c>
      <x:c r="F2301" s="6" t="n">
        <x:v>0</x:v>
      </x:c>
      <x:c r="G2301" s="6" t="n">
        <x:v>0</x:v>
      </x:c>
      <x:c r="H2301" s="6" t="n">
        <x:v>0</x:v>
      </x:c>
      <x:c r="I2301" s="6" t="n">
        <x:v>0</x:v>
      </x:c>
      <x:c r="J2301" s="6" t="str">
        <x:v>[0.17, 0.304, 2]</x:v>
      </x:c>
      <x:c r="K2301" s="7" t="str">
        <x:v>无首段伤害倍率，请覆盖或设为辅助技能</x:v>
      </x:c>
      <x:c r="L2301" s="6" t="str">
        <x:v>https://raw.githubusercontent.com/Mar-7th/StarRailRes/dbe8cdfcfb0bf657b9fe1cf92d5537f118ccb487/index_new/cn/character_skills.json</x:v>
      </x:c>
    </x:row>
    <x:row r="2302" ht="38" customHeight="1">
      <x:c r="A2302" s="6" t="str">
        <x:v>121703_6</x:v>
      </x:c>
      <x:c r="B2302" s="6" t="str">
        <x:v>121703</x:v>
      </x:c>
      <x:c r="C2302" s="6" t="n">
        <x:v>6</x:v>
      </x:c>
      <x:c r="D2302" s="6" t="str">
        <x:v>尾巴•遣神役鬼</x:v>
      </x:c>
      <x:c r="E2302" s="7" t="str">
        <x:v>为除自身以外的队友恢复等同于各自17.5%能量上限的能量，同时使其攻击力提高32%，持续2回合。</x:v>
      </x:c>
      <x:c r="F2302" s="6" t="n">
        <x:v>0</x:v>
      </x:c>
      <x:c r="G2302" s="6" t="n">
        <x:v>0</x:v>
      </x:c>
      <x:c r="H2302" s="6" t="n">
        <x:v>0</x:v>
      </x:c>
      <x:c r="I2302" s="6" t="n">
        <x:v>0</x:v>
      </x:c>
      <x:c r="J2302" s="6" t="str">
        <x:v>[0.175, 0.32, 2]</x:v>
      </x:c>
      <x:c r="K2302" s="7" t="str">
        <x:v>无首段伤害倍率，请覆盖或设为辅助技能</x:v>
      </x:c>
      <x:c r="L2302" s="6" t="str">
        <x:v>https://raw.githubusercontent.com/Mar-7th/StarRailRes/dbe8cdfcfb0bf657b9fe1cf92d5537f118ccb487/index_new/cn/character_skills.json</x:v>
      </x:c>
    </x:row>
    <x:row r="2303" ht="38" customHeight="1">
      <x:c r="A2303" s="6" t="str">
        <x:v>121703_7</x:v>
      </x:c>
      <x:c r="B2303" s="6" t="str">
        <x:v>121703</x:v>
      </x:c>
      <x:c r="C2303" s="6" t="n">
        <x:v>7</x:v>
      </x:c>
      <x:c r="D2303" s="6" t="str">
        <x:v>尾巴•遣神役鬼</x:v>
      </x:c>
      <x:c r="E2303" s="7" t="str">
        <x:v>为除自身以外的队友恢复等同于各自18.12%能量上限的能量，同时使其攻击力提高34%，持续2回合。</x:v>
      </x:c>
      <x:c r="F2303" s="6" t="n">
        <x:v>0</x:v>
      </x:c>
      <x:c r="G2303" s="6" t="n">
        <x:v>0</x:v>
      </x:c>
      <x:c r="H2303" s="6" t="n">
        <x:v>0</x:v>
      </x:c>
      <x:c r="I2303" s="6" t="n">
        <x:v>0</x:v>
      </x:c>
      <x:c r="J2303" s="6" t="str">
        <x:v>[0.1812, 0.34, 2]</x:v>
      </x:c>
      <x:c r="K2303" s="7" t="str">
        <x:v>无首段伤害倍率，请覆盖或设为辅助技能</x:v>
      </x:c>
      <x:c r="L2303" s="6" t="str">
        <x:v>https://raw.githubusercontent.com/Mar-7th/StarRailRes/dbe8cdfcfb0bf657b9fe1cf92d5537f118ccb487/index_new/cn/character_skills.json</x:v>
      </x:c>
    </x:row>
    <x:row r="2304" ht="38" customHeight="1">
      <x:c r="A2304" s="6" t="str">
        <x:v>121703_8</x:v>
      </x:c>
      <x:c r="B2304" s="6" t="str">
        <x:v>121703</x:v>
      </x:c>
      <x:c r="C2304" s="6" t="n">
        <x:v>8</x:v>
      </x:c>
      <x:c r="D2304" s="6" t="str">
        <x:v>尾巴•遣神役鬼</x:v>
      </x:c>
      <x:c r="E2304" s="7" t="str">
        <x:v>为除自身以外的队友恢复等同于各自18.75%能量上限的能量，同时使其攻击力提高36%，持续2回合。</x:v>
      </x:c>
      <x:c r="F2304" s="6" t="n">
        <x:v>0</x:v>
      </x:c>
      <x:c r="G2304" s="6" t="n">
        <x:v>0</x:v>
      </x:c>
      <x:c r="H2304" s="6" t="n">
        <x:v>0</x:v>
      </x:c>
      <x:c r="I2304" s="6" t="n">
        <x:v>0</x:v>
      </x:c>
      <x:c r="J2304" s="6" t="str">
        <x:v>[0.1875, 0.36, 2]</x:v>
      </x:c>
      <x:c r="K2304" s="7" t="str">
        <x:v>无首段伤害倍率，请覆盖或设为辅助技能</x:v>
      </x:c>
      <x:c r="L2304" s="6" t="str">
        <x:v>https://raw.githubusercontent.com/Mar-7th/StarRailRes/dbe8cdfcfb0bf657b9fe1cf92d5537f118ccb487/index_new/cn/character_skills.json</x:v>
      </x:c>
    </x:row>
    <x:row r="2305" ht="38" customHeight="1">
      <x:c r="A2305" s="6" t="str">
        <x:v>121703_9</x:v>
      </x:c>
      <x:c r="B2305" s="6" t="str">
        <x:v>121703</x:v>
      </x:c>
      <x:c r="C2305" s="6" t="n">
        <x:v>9</x:v>
      </x:c>
      <x:c r="D2305" s="6" t="str">
        <x:v>尾巴•遣神役鬼</x:v>
      </x:c>
      <x:c r="E2305" s="7" t="str">
        <x:v>为除自身以外的队友恢复等同于各自19.38%能量上限的能量，同时使其攻击力提高38%，持续2回合。</x:v>
      </x:c>
      <x:c r="F2305" s="6" t="n">
        <x:v>0</x:v>
      </x:c>
      <x:c r="G2305" s="6" t="n">
        <x:v>0</x:v>
      </x:c>
      <x:c r="H2305" s="6" t="n">
        <x:v>0</x:v>
      </x:c>
      <x:c r="I2305" s="6" t="n">
        <x:v>0</x:v>
      </x:c>
      <x:c r="J2305" s="6" t="str">
        <x:v>[0.1938, 0.38, 2]</x:v>
      </x:c>
      <x:c r="K2305" s="7" t="str">
        <x:v>无首段伤害倍率，请覆盖或设为辅助技能</x:v>
      </x:c>
      <x:c r="L2305" s="6" t="str">
        <x:v>https://raw.githubusercontent.com/Mar-7th/StarRailRes/dbe8cdfcfb0bf657b9fe1cf92d5537f118ccb487/index_new/cn/character_skills.json</x:v>
      </x:c>
    </x:row>
    <x:row r="2306" ht="38" customHeight="1">
      <x:c r="A2306" s="6" t="str">
        <x:v>121703_10</x:v>
      </x:c>
      <x:c r="B2306" s="6" t="str">
        <x:v>121703</x:v>
      </x:c>
      <x:c r="C2306" s="6" t="n">
        <x:v>10</x:v>
      </x:c>
      <x:c r="D2306" s="6" t="str">
        <x:v>尾巴•遣神役鬼</x:v>
      </x:c>
      <x:c r="E2306" s="7" t="str">
        <x:v>为除自身以外的队友恢复等同于各自20%能量上限的能量，同时使其攻击力提高40%，持续2回合。</x:v>
      </x:c>
      <x:c r="F2306" s="6" t="n">
        <x:v>0</x:v>
      </x:c>
      <x:c r="G2306" s="6" t="n">
        <x:v>0</x:v>
      </x:c>
      <x:c r="H2306" s="6" t="n">
        <x:v>0</x:v>
      </x:c>
      <x:c r="I2306" s="6" t="n">
        <x:v>0</x:v>
      </x:c>
      <x:c r="J2306" s="6" t="str">
        <x:v>[0.2, 0.4, 2]</x:v>
      </x:c>
      <x:c r="K2306" s="7" t="str">
        <x:v>无首段伤害倍率，请覆盖或设为辅助技能</x:v>
      </x:c>
      <x:c r="L2306" s="6" t="str">
        <x:v>https://raw.githubusercontent.com/Mar-7th/StarRailRes/dbe8cdfcfb0bf657b9fe1cf92d5537f118ccb487/index_new/cn/character_skills.json</x:v>
      </x:c>
    </x:row>
    <x:row r="2307" ht="38" customHeight="1">
      <x:c r="A2307" s="6" t="str">
        <x:v>121703_11</x:v>
      </x:c>
      <x:c r="B2307" s="6" t="str">
        <x:v>121703</x:v>
      </x:c>
      <x:c r="C2307" s="6" t="n">
        <x:v>11</x:v>
      </x:c>
      <x:c r="D2307" s="6" t="str">
        <x:v>尾巴•遣神役鬼</x:v>
      </x:c>
      <x:c r="E2307" s="7" t="str">
        <x:v>为除自身以外的队友恢复等同于各自20.5%能量上限的能量，同时使其攻击力提高41.6%，持续2回合。</x:v>
      </x:c>
      <x:c r="F2307" s="6" t="n">
        <x:v>0</x:v>
      </x:c>
      <x:c r="G2307" s="6" t="n">
        <x:v>0</x:v>
      </x:c>
      <x:c r="H2307" s="6" t="n">
        <x:v>0</x:v>
      </x:c>
      <x:c r="I2307" s="6" t="n">
        <x:v>0</x:v>
      </x:c>
      <x:c r="J2307" s="6" t="str">
        <x:v>[0.205, 0.416, 2]</x:v>
      </x:c>
      <x:c r="K2307" s="7" t="str">
        <x:v>无首段伤害倍率，请覆盖或设为辅助技能</x:v>
      </x:c>
      <x:c r="L2307" s="6" t="str">
        <x:v>https://raw.githubusercontent.com/Mar-7th/StarRailRes/dbe8cdfcfb0bf657b9fe1cf92d5537f118ccb487/index_new/cn/character_skills.json</x:v>
      </x:c>
    </x:row>
    <x:row r="2308" ht="38" customHeight="1">
      <x:c r="A2308" s="6" t="str">
        <x:v>121703_12</x:v>
      </x:c>
      <x:c r="B2308" s="6" t="str">
        <x:v>121703</x:v>
      </x:c>
      <x:c r="C2308" s="6" t="n">
        <x:v>12</x:v>
      </x:c>
      <x:c r="D2308" s="6" t="str">
        <x:v>尾巴•遣神役鬼</x:v>
      </x:c>
      <x:c r="E2308" s="7" t="str">
        <x:v>为除自身以外的队友恢复等同于各自21%能量上限的能量，同时使其攻击力提高43.2%，持续2回合。</x:v>
      </x:c>
      <x:c r="F2308" s="6" t="n">
        <x:v>0</x:v>
      </x:c>
      <x:c r="G2308" s="6" t="n">
        <x:v>0</x:v>
      </x:c>
      <x:c r="H2308" s="6" t="n">
        <x:v>0</x:v>
      </x:c>
      <x:c r="I2308" s="6" t="n">
        <x:v>0</x:v>
      </x:c>
      <x:c r="J2308" s="6" t="str">
        <x:v>[0.21, 0.432, 2]</x:v>
      </x:c>
      <x:c r="K2308" s="7" t="str">
        <x:v>无首段伤害倍率，请覆盖或设为辅助技能</x:v>
      </x:c>
      <x:c r="L2308" s="6" t="str">
        <x:v>https://raw.githubusercontent.com/Mar-7th/StarRailRes/dbe8cdfcfb0bf657b9fe1cf92d5537f118ccb487/index_new/cn/character_skills.json</x:v>
      </x:c>
    </x:row>
    <x:row r="2309" ht="38" customHeight="1">
      <x:c r="A2309" s="6" t="str">
        <x:v>121703_13</x:v>
      </x:c>
      <x:c r="B2309" s="6" t="str">
        <x:v>121703</x:v>
      </x:c>
      <x:c r="C2309" s="6" t="n">
        <x:v>13</x:v>
      </x:c>
      <x:c r="D2309" s="6" t="str">
        <x:v>尾巴•遣神役鬼</x:v>
      </x:c>
      <x:c r="E2309" s="7" t="str">
        <x:v>为除自身以外的队友恢复等同于各自21.5%能量上限的能量，同时使其攻击力提高44.8%，持续2回合。</x:v>
      </x:c>
      <x:c r="F2309" s="6" t="n">
        <x:v>0</x:v>
      </x:c>
      <x:c r="G2309" s="6" t="n">
        <x:v>0</x:v>
      </x:c>
      <x:c r="H2309" s="6" t="n">
        <x:v>0</x:v>
      </x:c>
      <x:c r="I2309" s="6" t="n">
        <x:v>0</x:v>
      </x:c>
      <x:c r="J2309" s="6" t="str">
        <x:v>[0.215, 0.448, 2]</x:v>
      </x:c>
      <x:c r="K2309" s="7" t="str">
        <x:v>无首段伤害倍率，请覆盖或设为辅助技能</x:v>
      </x:c>
      <x:c r="L2309" s="6" t="str">
        <x:v>https://raw.githubusercontent.com/Mar-7th/StarRailRes/dbe8cdfcfb0bf657b9fe1cf92d5537f118ccb487/index_new/cn/character_skills.json</x:v>
      </x:c>
    </x:row>
    <x:row r="2310" ht="38" customHeight="1">
      <x:c r="A2310" s="6" t="str">
        <x:v>121703_14</x:v>
      </x:c>
      <x:c r="B2310" s="6" t="str">
        <x:v>121703</x:v>
      </x:c>
      <x:c r="C2310" s="6" t="n">
        <x:v>14</x:v>
      </x:c>
      <x:c r="D2310" s="6" t="str">
        <x:v>尾巴•遣神役鬼</x:v>
      </x:c>
      <x:c r="E2310" s="7" t="str">
        <x:v>为除自身以外的队友恢复等同于各自22%能量上限的能量，同时使其攻击力提高46.4%，持续2回合。</x:v>
      </x:c>
      <x:c r="F2310" s="6" t="n">
        <x:v>0</x:v>
      </x:c>
      <x:c r="G2310" s="6" t="n">
        <x:v>0</x:v>
      </x:c>
      <x:c r="H2310" s="6" t="n">
        <x:v>0</x:v>
      </x:c>
      <x:c r="I2310" s="6" t="n">
        <x:v>0</x:v>
      </x:c>
      <x:c r="J2310" s="6" t="str">
        <x:v>[0.22, 0.464, 2]</x:v>
      </x:c>
      <x:c r="K2310" s="7" t="str">
        <x:v>无首段伤害倍率，请覆盖或设为辅助技能</x:v>
      </x:c>
      <x:c r="L2310" s="6" t="str">
        <x:v>https://raw.githubusercontent.com/Mar-7th/StarRailRes/dbe8cdfcfb0bf657b9fe1cf92d5537f118ccb487/index_new/cn/character_skills.json</x:v>
      </x:c>
    </x:row>
    <x:row r="2311" ht="38" customHeight="1">
      <x:c r="A2311" s="6" t="str">
        <x:v>121703_15</x:v>
      </x:c>
      <x:c r="B2311" s="6" t="str">
        <x:v>121703</x:v>
      </x:c>
      <x:c r="C2311" s="6" t="n">
        <x:v>15</x:v>
      </x:c>
      <x:c r="D2311" s="6" t="str">
        <x:v>尾巴•遣神役鬼</x:v>
      </x:c>
      <x:c r="E2311" s="7" t="str">
        <x:v>为除自身以外的队友恢复等同于各自22.5%能量上限的能量，同时使其攻击力提高48%，持续2回合。</x:v>
      </x:c>
      <x:c r="F2311" s="6" t="n">
        <x:v>0</x:v>
      </x:c>
      <x:c r="G2311" s="6" t="n">
        <x:v>0</x:v>
      </x:c>
      <x:c r="H2311" s="6" t="n">
        <x:v>0</x:v>
      </x:c>
      <x:c r="I2311" s="6" t="n">
        <x:v>0</x:v>
      </x:c>
      <x:c r="J2311" s="6" t="str">
        <x:v>[0.225, 0.48, 2]</x:v>
      </x:c>
      <x:c r="K2311" s="7" t="str">
        <x:v>无首段伤害倍率，请覆盖或设为辅助技能</x:v>
      </x:c>
      <x:c r="L2311" s="6" t="str">
        <x:v>https://raw.githubusercontent.com/Mar-7th/StarRailRes/dbe8cdfcfb0bf657b9fe1cf92d5537f118ccb487/index_new/cn/character_skills.json</x:v>
      </x:c>
    </x:row>
    <x:row r="2312" ht="83" customHeight="1">
      <x:c r="A2312" s="6" t="str">
        <x:v>121704_1</x:v>
      </x:c>
      <x:c r="B2312" s="6" t="str">
        <x:v>121704</x:v>
      </x:c>
      <x:c r="C2312" s="6" t="n">
        <x:v>1</x:v>
      </x:c>
      <x:c r="D2312" s="6" t="str">
        <x:v>凭附•气通天真</x:v>
      </x:c>
      <x:c r="E2312" s="7" t="str">
        <x:v>施放战技后藿藿获得【禳命】，持续2回合，藿藿每回合开始时持续回合数减1。当藿藿拥有【禳命】时，我方目标回合开始或施放终结技时回复自身等同于藿藿3%生命上限+30的生命值，同时对每个当前生命值百分比小于等于50%的我方目标各产生1次回复效果。
触发【禳命】为我方目标提供治疗时，解除该目标1个负面效果，该效果可以触发6次，再次施放战技后将刷新效果可触发次数。</x:v>
      </x:c>
      <x:c r="F2312" s="6" t="n">
        <x:v>0</x:v>
      </x:c>
      <x:c r="G2312" s="6" t="n">
        <x:v>0</x:v>
      </x:c>
      <x:c r="H2312" s="6" t="n">
        <x:v>0</x:v>
      </x:c>
      <x:c r="I2312" s="6" t="n">
        <x:v>0</x:v>
      </x:c>
      <x:c r="J2312" s="6" t="str">
        <x:v>[2, 1, 0.03, 0, 30, 0.5, 6]</x:v>
      </x:c>
      <x:c r="K2312" s="7" t="str">
        <x:v>无首段伤害倍率，请覆盖或设为辅助技能</x:v>
      </x:c>
      <x:c r="L2312" s="6" t="str">
        <x:v>https://raw.githubusercontent.com/Mar-7th/StarRailRes/dbe8cdfcfb0bf657b9fe1cf92d5537f118ccb487/index_new/cn/character_skills.json</x:v>
      </x:c>
    </x:row>
    <x:row r="2313" ht="83" customHeight="1">
      <x:c r="A2313" s="6" t="str">
        <x:v>121704_2</x:v>
      </x:c>
      <x:c r="B2313" s="6" t="str">
        <x:v>121704</x:v>
      </x:c>
      <x:c r="C2313" s="6" t="n">
        <x:v>2</x:v>
      </x:c>
      <x:c r="D2313" s="6" t="str">
        <x:v>凭附•气通天真</x:v>
      </x:c>
      <x:c r="E2313" s="7" t="str">
        <x:v>施放战技后藿藿获得【禳命】，持续2回合，藿藿每回合开始时持续回合数减1。当藿藿拥有【禳命】时，我方目标回合开始或施放终结技时回复自身等同于藿藿3.19%生命上限+48的生命值，同时对每个当前生命值百分比小于等于50%的我方目标各产生1次回复效果。
触发【禳命】为我方目标提供治疗时，解除该目标1个负面效果，该效果可以触发6次，再次施放战技后将刷新效果可触发次数。</x:v>
      </x:c>
      <x:c r="F2313" s="6" t="n">
        <x:v>0</x:v>
      </x:c>
      <x:c r="G2313" s="6" t="n">
        <x:v>0</x:v>
      </x:c>
      <x:c r="H2313" s="6" t="n">
        <x:v>0</x:v>
      </x:c>
      <x:c r="I2313" s="6" t="n">
        <x:v>0</x:v>
      </x:c>
      <x:c r="J2313" s="6" t="str">
        <x:v>[2, 1, 0.0319, 0, 48, 0.5, 6]</x:v>
      </x:c>
      <x:c r="K2313" s="7" t="str">
        <x:v>无首段伤害倍率，请覆盖或设为辅助技能</x:v>
      </x:c>
      <x:c r="L2313" s="6" t="str">
        <x:v>https://raw.githubusercontent.com/Mar-7th/StarRailRes/dbe8cdfcfb0bf657b9fe1cf92d5537f118ccb487/index_new/cn/character_skills.json</x:v>
      </x:c>
    </x:row>
    <x:row r="2314" ht="83" customHeight="1">
      <x:c r="A2314" s="6" t="str">
        <x:v>121704_3</x:v>
      </x:c>
      <x:c r="B2314" s="6" t="str">
        <x:v>121704</x:v>
      </x:c>
      <x:c r="C2314" s="6" t="n">
        <x:v>3</x:v>
      </x:c>
      <x:c r="D2314" s="6" t="str">
        <x:v>凭附•气通天真</x:v>
      </x:c>
      <x:c r="E2314" s="7" t="str">
        <x:v>施放战技后藿藿获得【禳命】，持续2回合，藿藿每回合开始时持续回合数减1。当藿藿拥有【禳命】时，我方目标回合开始或施放终结技时回复自身等同于藿藿3.38%生命上限+61.5的生命值，同时对每个当前生命值百分比小于等于50%的我方目标各产生1次回复效果。
触发【禳命】为我方目标提供治疗时，解除该目标1个负面效果，该效果可以触发6次，再次施放战技后将刷新效果可触发次数。</x:v>
      </x:c>
      <x:c r="F2314" s="6" t="n">
        <x:v>0</x:v>
      </x:c>
      <x:c r="G2314" s="6" t="n">
        <x:v>0</x:v>
      </x:c>
      <x:c r="H2314" s="6" t="n">
        <x:v>0</x:v>
      </x:c>
      <x:c r="I2314" s="6" t="n">
        <x:v>0</x:v>
      </x:c>
      <x:c r="J2314" s="6" t="str">
        <x:v>[2, 1, 0.0338, 0, 61.5, 0.5, 6]</x:v>
      </x:c>
      <x:c r="K2314" s="7" t="str">
        <x:v>无首段伤害倍率，请覆盖或设为辅助技能</x:v>
      </x:c>
      <x:c r="L2314" s="6" t="str">
        <x:v>https://raw.githubusercontent.com/Mar-7th/StarRailRes/dbe8cdfcfb0bf657b9fe1cf92d5537f118ccb487/index_new/cn/character_skills.json</x:v>
      </x:c>
    </x:row>
    <x:row r="2315" ht="83" customHeight="1">
      <x:c r="A2315" s="6" t="str">
        <x:v>121704_4</x:v>
      </x:c>
      <x:c r="B2315" s="6" t="str">
        <x:v>121704</x:v>
      </x:c>
      <x:c r="C2315" s="6" t="n">
        <x:v>4</x:v>
      </x:c>
      <x:c r="D2315" s="6" t="str">
        <x:v>凭附•气通天真</x:v>
      </x:c>
      <x:c r="E2315" s="7" t="str">
        <x:v>施放战技后藿藿获得【禳命】，持续2回合，藿藿每回合开始时持续回合数减1。当藿藿拥有【禳命】时，我方目标回合开始或施放终结技时回复自身等同于藿藿3.56%生命上限+75的生命值，同时对每个当前生命值百分比小于等于50%的我方目标各产生1次回复效果。
触发【禳命】为我方目标提供治疗时，解除该目标1个负面效果，该效果可以触发6次，再次施放战技后将刷新效果可触发次数。</x:v>
      </x:c>
      <x:c r="F2315" s="6" t="n">
        <x:v>0</x:v>
      </x:c>
      <x:c r="G2315" s="6" t="n">
        <x:v>0</x:v>
      </x:c>
      <x:c r="H2315" s="6" t="n">
        <x:v>0</x:v>
      </x:c>
      <x:c r="I2315" s="6" t="n">
        <x:v>0</x:v>
      </x:c>
      <x:c r="J2315" s="6" t="str">
        <x:v>[2, 1, 0.0356, 0, 75, 0.5, 6]</x:v>
      </x:c>
      <x:c r="K2315" s="7" t="str">
        <x:v>无首段伤害倍率，请覆盖或设为辅助技能</x:v>
      </x:c>
      <x:c r="L2315" s="6" t="str">
        <x:v>https://raw.githubusercontent.com/Mar-7th/StarRailRes/dbe8cdfcfb0bf657b9fe1cf92d5537f118ccb487/index_new/cn/character_skills.json</x:v>
      </x:c>
    </x:row>
    <x:row r="2316" ht="83" customHeight="1">
      <x:c r="A2316" s="6" t="str">
        <x:v>121704_5</x:v>
      </x:c>
      <x:c r="B2316" s="6" t="str">
        <x:v>121704</x:v>
      </x:c>
      <x:c r="C2316" s="6" t="n">
        <x:v>5</x:v>
      </x:c>
      <x:c r="D2316" s="6" t="str">
        <x:v>凭附•气通天真</x:v>
      </x:c>
      <x:c r="E2316" s="7" t="str">
        <x:v>施放战技后藿藿获得【禳命】，持续2回合，藿藿每回合开始时持续回合数减1。当藿藿拥有【禳命】时，我方目标回合开始或施放终结技时回复自身等同于藿藿3.75%生命上限+84的生命值，同时对每个当前生命值百分比小于等于50%的我方目标各产生1次回复效果。
触发【禳命】为我方目标提供治疗时，解除该目标1个负面效果，该效果可以触发6次，再次施放战技后将刷新效果可触发次数。</x:v>
      </x:c>
      <x:c r="F2316" s="6" t="n">
        <x:v>0</x:v>
      </x:c>
      <x:c r="G2316" s="6" t="n">
        <x:v>0</x:v>
      </x:c>
      <x:c r="H2316" s="6" t="n">
        <x:v>0</x:v>
      </x:c>
      <x:c r="I2316" s="6" t="n">
        <x:v>0</x:v>
      </x:c>
      <x:c r="J2316" s="6" t="str">
        <x:v>[2, 1, 0.0375, 0, 84, 0.5, 6]</x:v>
      </x:c>
      <x:c r="K2316" s="7" t="str">
        <x:v>无首段伤害倍率，请覆盖或设为辅助技能</x:v>
      </x:c>
      <x:c r="L2316" s="6" t="str">
        <x:v>https://raw.githubusercontent.com/Mar-7th/StarRailRes/dbe8cdfcfb0bf657b9fe1cf92d5537f118ccb487/index_new/cn/character_skills.json</x:v>
      </x:c>
    </x:row>
    <x:row r="2317" ht="83" customHeight="1">
      <x:c r="A2317" s="6" t="str">
        <x:v>121704_6</x:v>
      </x:c>
      <x:c r="B2317" s="6" t="str">
        <x:v>121704</x:v>
      </x:c>
      <x:c r="C2317" s="6" t="n">
        <x:v>6</x:v>
      </x:c>
      <x:c r="D2317" s="6" t="str">
        <x:v>凭附•气通天真</x:v>
      </x:c>
      <x:c r="E2317" s="7" t="str">
        <x:v>施放战技后藿藿获得【禳命】，持续2回合，藿藿每回合开始时持续回合数减1。当藿藿拥有【禳命】时，我方目标回合开始或施放终结技时回复自身等同于藿藿3.9%生命上限+93的生命值，同时对每个当前生命值百分比小于等于50%的我方目标各产生1次回复效果。
触发【禳命】为我方目标提供治疗时，解除该目标1个负面效果，该效果可以触发6次，再次施放战技后将刷新效果可触发次数。</x:v>
      </x:c>
      <x:c r="F2317" s="6" t="n">
        <x:v>0</x:v>
      </x:c>
      <x:c r="G2317" s="6" t="n">
        <x:v>0</x:v>
      </x:c>
      <x:c r="H2317" s="6" t="n">
        <x:v>0</x:v>
      </x:c>
      <x:c r="I2317" s="6" t="n">
        <x:v>0</x:v>
      </x:c>
      <x:c r="J2317" s="6" t="str">
        <x:v>[2, 1, 0.039, 0, 93, 0.5, 6]</x:v>
      </x:c>
      <x:c r="K2317" s="7" t="str">
        <x:v>无首段伤害倍率，请覆盖或设为辅助技能</x:v>
      </x:c>
      <x:c r="L2317" s="6" t="str">
        <x:v>https://raw.githubusercontent.com/Mar-7th/StarRailRes/dbe8cdfcfb0bf657b9fe1cf92d5537f118ccb487/index_new/cn/character_skills.json</x:v>
      </x:c>
    </x:row>
    <x:row r="2318" ht="83" customHeight="1">
      <x:c r="A2318" s="6" t="str">
        <x:v>121704_7</x:v>
      </x:c>
      <x:c r="B2318" s="6" t="str">
        <x:v>121704</x:v>
      </x:c>
      <x:c r="C2318" s="6" t="n">
        <x:v>7</x:v>
      </x:c>
      <x:c r="D2318" s="6" t="str">
        <x:v>凭附•气通天真</x:v>
      </x:c>
      <x:c r="E2318" s="7" t="str">
        <x:v>施放战技后藿藿获得【禳命】，持续2回合，藿藿每回合开始时持续回合数减1。当藿藿拥有【禳命】时，我方目标回合开始或施放终结技时回复自身等同于藿藿4.05%生命上限+99.75的生命值，同时对每个当前生命值百分比小于等于50%的我方目标各产生1次回复效果。
触发【禳命】为我方目标提供治疗时，解除该目标1个负面效果，该效果可以触发6次，再次施放战技后将刷新效果可触发次数。</x:v>
      </x:c>
      <x:c r="F2318" s="6" t="n">
        <x:v>0</x:v>
      </x:c>
      <x:c r="G2318" s="6" t="n">
        <x:v>0</x:v>
      </x:c>
      <x:c r="H2318" s="6" t="n">
        <x:v>0</x:v>
      </x:c>
      <x:c r="I2318" s="6" t="n">
        <x:v>0</x:v>
      </x:c>
      <x:c r="J2318" s="6" t="str">
        <x:v>[2, 1, 0.0405, 0, 99.75, 0.5, 6]</x:v>
      </x:c>
      <x:c r="K2318" s="7" t="str">
        <x:v>无首段伤害倍率，请覆盖或设为辅助技能</x:v>
      </x:c>
      <x:c r="L2318" s="6" t="str">
        <x:v>https://raw.githubusercontent.com/Mar-7th/StarRailRes/dbe8cdfcfb0bf657b9fe1cf92d5537f118ccb487/index_new/cn/character_skills.json</x:v>
      </x:c>
    </x:row>
    <x:row r="2319" ht="83" customHeight="1">
      <x:c r="A2319" s="6" t="str">
        <x:v>121704_8</x:v>
      </x:c>
      <x:c r="B2319" s="6" t="str">
        <x:v>121704</x:v>
      </x:c>
      <x:c r="C2319" s="6" t="n">
        <x:v>8</x:v>
      </x:c>
      <x:c r="D2319" s="6" t="str">
        <x:v>凭附•气通天真</x:v>
      </x:c>
      <x:c r="E2319" s="7" t="str">
        <x:v>施放战技后藿藿获得【禳命】，持续2回合，藿藿每回合开始时持续回合数减1。当藿藿拥有【禳命】时，我方目标回合开始或施放终结技时回复自身等同于藿藿4.2%生命上限+106.5的生命值，同时对每个当前生命值百分比小于等于50%的我方目标各产生1次回复效果。
触发【禳命】为我方目标提供治疗时，解除该目标1个负面效果，该效果可以触发6次，再次施放战技后将刷新效果可触发次数。</x:v>
      </x:c>
      <x:c r="F2319" s="6" t="n">
        <x:v>0</x:v>
      </x:c>
      <x:c r="G2319" s="6" t="n">
        <x:v>0</x:v>
      </x:c>
      <x:c r="H2319" s="6" t="n">
        <x:v>0</x:v>
      </x:c>
      <x:c r="I2319" s="6" t="n">
        <x:v>0</x:v>
      </x:c>
      <x:c r="J2319" s="6" t="str">
        <x:v>[2, 1, 0.042, 0, 106.5, 0.5, 6]</x:v>
      </x:c>
      <x:c r="K2319" s="7" t="str">
        <x:v>无首段伤害倍率，请覆盖或设为辅助技能</x:v>
      </x:c>
      <x:c r="L2319" s="6" t="str">
        <x:v>https://raw.githubusercontent.com/Mar-7th/StarRailRes/dbe8cdfcfb0bf657b9fe1cf92d5537f118ccb487/index_new/cn/character_skills.json</x:v>
      </x:c>
    </x:row>
    <x:row r="2320" ht="83" customHeight="1">
      <x:c r="A2320" s="6" t="str">
        <x:v>121704_9</x:v>
      </x:c>
      <x:c r="B2320" s="6" t="str">
        <x:v>121704</x:v>
      </x:c>
      <x:c r="C2320" s="6" t="n">
        <x:v>9</x:v>
      </x:c>
      <x:c r="D2320" s="6" t="str">
        <x:v>凭附•气通天真</x:v>
      </x:c>
      <x:c r="E2320" s="7" t="str">
        <x:v>施放战技后藿藿获得【禳命】，持续2回合，藿藿每回合开始时持续回合数减1。当藿藿拥有【禳命】时，我方目标回合开始或施放终结技时回复自身等同于藿藿4.35%生命上限+113.25的生命值，同时对每个当前生命值百分比小于等于50%的我方目标各产生1次回复效果。
触发【禳命】为我方目标提供治疗时，解除该目标1个负面效果，该效果可以触发6次，再次施放战技后将刷新效果可触发次数。</x:v>
      </x:c>
      <x:c r="F2320" s="6" t="n">
        <x:v>0</x:v>
      </x:c>
      <x:c r="G2320" s="6" t="n">
        <x:v>0</x:v>
      </x:c>
      <x:c r="H2320" s="6" t="n">
        <x:v>0</x:v>
      </x:c>
      <x:c r="I2320" s="6" t="n">
        <x:v>0</x:v>
      </x:c>
      <x:c r="J2320" s="6" t="str">
        <x:v>[2, 1, 0.0435, 0, 113.25, 0.5, 6]</x:v>
      </x:c>
      <x:c r="K2320" s="7" t="str">
        <x:v>无首段伤害倍率，请覆盖或设为辅助技能</x:v>
      </x:c>
      <x:c r="L2320" s="6" t="str">
        <x:v>https://raw.githubusercontent.com/Mar-7th/StarRailRes/dbe8cdfcfb0bf657b9fe1cf92d5537f118ccb487/index_new/cn/character_skills.json</x:v>
      </x:c>
    </x:row>
    <x:row r="2321" ht="83" customHeight="1">
      <x:c r="A2321" s="6" t="str">
        <x:v>121704_10</x:v>
      </x:c>
      <x:c r="B2321" s="6" t="str">
        <x:v>121704</x:v>
      </x:c>
      <x:c r="C2321" s="6" t="n">
        <x:v>10</x:v>
      </x:c>
      <x:c r="D2321" s="6" t="str">
        <x:v>凭附•气通天真</x:v>
      </x:c>
      <x:c r="E2321" s="7" t="str">
        <x:v>施放战技后藿藿获得【禳命】，持续2回合，藿藿每回合开始时持续回合数减1。当藿藿拥有【禳命】时，我方目标回合开始或施放终结技时回复自身等同于藿藿4.5%生命上限+120的生命值，同时对每个当前生命值百分比小于等于50%的我方目标各产生1次回复效果。
触发【禳命】为我方目标提供治疗时，解除该目标1个负面效果，该效果可以触发6次，再次施放战技后将刷新效果可触发次数。</x:v>
      </x:c>
      <x:c r="F2321" s="6" t="n">
        <x:v>0</x:v>
      </x:c>
      <x:c r="G2321" s="6" t="n">
        <x:v>0</x:v>
      </x:c>
      <x:c r="H2321" s="6" t="n">
        <x:v>0</x:v>
      </x:c>
      <x:c r="I2321" s="6" t="n">
        <x:v>0</x:v>
      </x:c>
      <x:c r="J2321" s="6" t="str">
        <x:v>[2, 1, 0.045, 0, 120, 0.5, 6]</x:v>
      </x:c>
      <x:c r="K2321" s="7" t="str">
        <x:v>无首段伤害倍率，请覆盖或设为辅助技能</x:v>
      </x:c>
      <x:c r="L2321" s="6" t="str">
        <x:v>https://raw.githubusercontent.com/Mar-7th/StarRailRes/dbe8cdfcfb0bf657b9fe1cf92d5537f118ccb487/index_new/cn/character_skills.json</x:v>
      </x:c>
    </x:row>
    <x:row r="2322" ht="83" customHeight="1">
      <x:c r="A2322" s="6" t="str">
        <x:v>121704_11</x:v>
      </x:c>
      <x:c r="B2322" s="6" t="str">
        <x:v>121704</x:v>
      </x:c>
      <x:c r="C2322" s="6" t="n">
        <x:v>11</x:v>
      </x:c>
      <x:c r="D2322" s="6" t="str">
        <x:v>凭附•气通天真</x:v>
      </x:c>
      <x:c r="E2322" s="7" t="str">
        <x:v>施放战技后藿藿获得【禳命】，持续2回合，藿藿每回合开始时持续回合数减1。当藿藿拥有【禳命】时，我方目标回合开始或施放终结技时回复自身等同于藿藿4.65%生命上限+126.75的生命值，同时对每个当前生命值百分比小于等于50%的我方目标各产生1次回复效果。
触发【禳命】为我方目标提供治疗时，解除该目标1个负面效果，该效果可以触发6次，再次施放战技后将刷新效果可触发次数。</x:v>
      </x:c>
      <x:c r="F2322" s="6" t="n">
        <x:v>0</x:v>
      </x:c>
      <x:c r="G2322" s="6" t="n">
        <x:v>0</x:v>
      </x:c>
      <x:c r="H2322" s="6" t="n">
        <x:v>0</x:v>
      </x:c>
      <x:c r="I2322" s="6" t="n">
        <x:v>0</x:v>
      </x:c>
      <x:c r="J2322" s="6" t="str">
        <x:v>[2, 1, 0.0465, 0, 126.75, 0.5, 6]</x:v>
      </x:c>
      <x:c r="K2322" s="7" t="str">
        <x:v>无首段伤害倍率，请覆盖或设为辅助技能</x:v>
      </x:c>
      <x:c r="L2322" s="6" t="str">
        <x:v>https://raw.githubusercontent.com/Mar-7th/StarRailRes/dbe8cdfcfb0bf657b9fe1cf92d5537f118ccb487/index_new/cn/character_skills.json</x:v>
      </x:c>
    </x:row>
    <x:row r="2323" ht="83" customHeight="1">
      <x:c r="A2323" s="6" t="str">
        <x:v>121704_12</x:v>
      </x:c>
      <x:c r="B2323" s="6" t="str">
        <x:v>121704</x:v>
      </x:c>
      <x:c r="C2323" s="6" t="n">
        <x:v>12</x:v>
      </x:c>
      <x:c r="D2323" s="6" t="str">
        <x:v>凭附•气通天真</x:v>
      </x:c>
      <x:c r="E2323" s="7" t="str">
        <x:v>施放战技后藿藿获得【禳命】，持续2回合，藿藿每回合开始时持续回合数减1。当藿藿拥有【禳命】时，我方目标回合开始或施放终结技时回复自身等同于藿藿4.8%生命上限+133.5的生命值，同时对每个当前生命值百分比小于等于50%的我方目标各产生1次回复效果。
触发【禳命】为我方目标提供治疗时，解除该目标1个负面效果，该效果可以触发6次，再次施放战技后将刷新效果可触发次数。</x:v>
      </x:c>
      <x:c r="F2323" s="6" t="n">
        <x:v>0</x:v>
      </x:c>
      <x:c r="G2323" s="6" t="n">
        <x:v>0</x:v>
      </x:c>
      <x:c r="H2323" s="6" t="n">
        <x:v>0</x:v>
      </x:c>
      <x:c r="I2323" s="6" t="n">
        <x:v>0</x:v>
      </x:c>
      <x:c r="J2323" s="6" t="str">
        <x:v>[2, 1, 0.048, 0, 133.5, 0.5, 6]</x:v>
      </x:c>
      <x:c r="K2323" s="7" t="str">
        <x:v>无首段伤害倍率，请覆盖或设为辅助技能</x:v>
      </x:c>
      <x:c r="L2323" s="6" t="str">
        <x:v>https://raw.githubusercontent.com/Mar-7th/StarRailRes/dbe8cdfcfb0bf657b9fe1cf92d5537f118ccb487/index_new/cn/character_skills.json</x:v>
      </x:c>
    </x:row>
    <x:row r="2324" ht="83" customHeight="1">
      <x:c r="A2324" s="6" t="str">
        <x:v>121704_13</x:v>
      </x:c>
      <x:c r="B2324" s="6" t="str">
        <x:v>121704</x:v>
      </x:c>
      <x:c r="C2324" s="6" t="n">
        <x:v>13</x:v>
      </x:c>
      <x:c r="D2324" s="6" t="str">
        <x:v>凭附•气通天真</x:v>
      </x:c>
      <x:c r="E2324" s="7" t="str">
        <x:v>施放战技后藿藿获得【禳命】，持续2回合，藿藿每回合开始时持续回合数减1。当藿藿拥有【禳命】时，我方目标回合开始或施放终结技时回复自身等同于藿藿4.95%生命上限+140.25的生命值，同时对每个当前生命值百分比小于等于50%的我方目标各产生1次回复效果。
触发【禳命】为我方目标提供治疗时，解除该目标1个负面效果，该效果可以触发6次，再次施放战技后将刷新效果可触发次数。</x:v>
      </x:c>
      <x:c r="F2324" s="6" t="n">
        <x:v>0</x:v>
      </x:c>
      <x:c r="G2324" s="6" t="n">
        <x:v>0</x:v>
      </x:c>
      <x:c r="H2324" s="6" t="n">
        <x:v>0</x:v>
      </x:c>
      <x:c r="I2324" s="6" t="n">
        <x:v>0</x:v>
      </x:c>
      <x:c r="J2324" s="6" t="str">
        <x:v>[2, 1, 0.0495, 0, 140.25, 0.5, 6]</x:v>
      </x:c>
      <x:c r="K2324" s="7" t="str">
        <x:v>无首段伤害倍率，请覆盖或设为辅助技能</x:v>
      </x:c>
      <x:c r="L2324" s="6" t="str">
        <x:v>https://raw.githubusercontent.com/Mar-7th/StarRailRes/dbe8cdfcfb0bf657b9fe1cf92d5537f118ccb487/index_new/cn/character_skills.json</x:v>
      </x:c>
    </x:row>
    <x:row r="2325" ht="83" customHeight="1">
      <x:c r="A2325" s="6" t="str">
        <x:v>121704_14</x:v>
      </x:c>
      <x:c r="B2325" s="6" t="str">
        <x:v>121704</x:v>
      </x:c>
      <x:c r="C2325" s="6" t="n">
        <x:v>14</x:v>
      </x:c>
      <x:c r="D2325" s="6" t="str">
        <x:v>凭附•气通天真</x:v>
      </x:c>
      <x:c r="E2325" s="7" t="str">
        <x:v>施放战技后藿藿获得【禳命】，持续2回合，藿藿每回合开始时持续回合数减1。当藿藿拥有【禳命】时，我方目标回合开始或施放终结技时回复自身等同于藿藿5.1%生命上限+147的生命值，同时对每个当前生命值百分比小于等于50%的我方目标各产生1次回复效果。
触发【禳命】为我方目标提供治疗时，解除该目标1个负面效果，该效果可以触发6次，再次施放战技后将刷新效果可触发次数。</x:v>
      </x:c>
      <x:c r="F2325" s="6" t="n">
        <x:v>0</x:v>
      </x:c>
      <x:c r="G2325" s="6" t="n">
        <x:v>0</x:v>
      </x:c>
      <x:c r="H2325" s="6" t="n">
        <x:v>0</x:v>
      </x:c>
      <x:c r="I2325" s="6" t="n">
        <x:v>0</x:v>
      </x:c>
      <x:c r="J2325" s="6" t="str">
        <x:v>[2, 1, 0.051, 0, 147, 0.5, 6]</x:v>
      </x:c>
      <x:c r="K2325" s="7" t="str">
        <x:v>无首段伤害倍率，请覆盖或设为辅助技能</x:v>
      </x:c>
      <x:c r="L2325" s="6" t="str">
        <x:v>https://raw.githubusercontent.com/Mar-7th/StarRailRes/dbe8cdfcfb0bf657b9fe1cf92d5537f118ccb487/index_new/cn/character_skills.json</x:v>
      </x:c>
    </x:row>
    <x:row r="2326" ht="83" customHeight="1">
      <x:c r="A2326" s="6" t="str">
        <x:v>121704_15</x:v>
      </x:c>
      <x:c r="B2326" s="6" t="str">
        <x:v>121704</x:v>
      </x:c>
      <x:c r="C2326" s="6" t="n">
        <x:v>15</x:v>
      </x:c>
      <x:c r="D2326" s="6" t="str">
        <x:v>凭附•气通天真</x:v>
      </x:c>
      <x:c r="E2326" s="7" t="str">
        <x:v>施放战技后藿藿获得【禳命】，持续2回合，藿藿每回合开始时持续回合数减1。当藿藿拥有【禳命】时，我方目标回合开始或施放终结技时回复自身等同于藿藿5.25%生命上限+153.75的生命值，同时对每个当前生命值百分比小于等于50%的我方目标各产生1次回复效果。
触发【禳命】为我方目标提供治疗时，解除该目标1个负面效果，该效果可以触发6次，再次施放战技后将刷新效果可触发次数。</x:v>
      </x:c>
      <x:c r="F2326" s="6" t="n">
        <x:v>0</x:v>
      </x:c>
      <x:c r="G2326" s="6" t="n">
        <x:v>0</x:v>
      </x:c>
      <x:c r="H2326" s="6" t="n">
        <x:v>0</x:v>
      </x:c>
      <x:c r="I2326" s="6" t="n">
        <x:v>0</x:v>
      </x:c>
      <x:c r="J2326" s="6" t="str">
        <x:v>[2, 1, 0.0525, 0, 153.75, 0.5, 6]</x:v>
      </x:c>
      <x:c r="K2326" s="7" t="str">
        <x:v>无首段伤害倍率，请覆盖或设为辅助技能</x:v>
      </x:c>
      <x:c r="L2326" s="6" t="str">
        <x:v>https://raw.githubusercontent.com/Mar-7th/StarRailRes/dbe8cdfcfb0bf657b9fe1cf92d5537f118ccb487/index_new/cn/character_skills.json</x:v>
      </x:c>
    </x:row>
    <x:row r="2327" ht="20" customHeight="1">
      <x:c r="A2327" s="6" t="str">
        <x:v>121706_1</x:v>
      </x:c>
      <x:c r="B2327" s="6" t="str">
        <x:v>121706</x:v>
      </x:c>
      <x:c r="C2327" s="6" t="n">
        <x:v>1</x:v>
      </x:c>
      <x:c r="D2327" s="6" t="str">
        <x:v>攻击</x:v>
      </x:c>
      <x:c r="E2327" s="7" t="str">
        <x:v>攻击敌人，进入战斗后削弱敌方目标对应属性韧性。</x:v>
      </x:c>
      <x:c r="F2327" s="6" t="n">
        <x:v>0</x:v>
      </x:c>
      <x:c r="G2327" s="6" t="n">
        <x:v>0</x:v>
      </x:c>
      <x:c r="H2327" s="6" t="n">
        <x:v>0</x:v>
      </x:c>
      <x:c r="I2327" s="6" t="n">
        <x:v>0</x:v>
      </x:c>
      <x:c r="J2327" s="6" t="str">
        <x:v>[]</x:v>
      </x:c>
      <x:c r="K2327" s="7" t="str">
        <x:v>缺少结构化参数，必须覆盖</x:v>
      </x:c>
      <x:c r="L2327" s="6" t="str">
        <x:v>https://raw.githubusercontent.com/Mar-7th/StarRailRes/dbe8cdfcfb0bf657b9fe1cf92d5537f118ccb487/index_new/cn/character_skills.json</x:v>
      </x:c>
    </x:row>
    <x:row r="2328" ht="53" customHeight="1">
      <x:c r="A2328" s="6" t="str">
        <x:v>121707_1</x:v>
      </x:c>
      <x:c r="B2328" s="6" t="str">
        <x:v>121707</x:v>
      </x:c>
      <x:c r="C2328" s="6" t="n">
        <x:v>1</x:v>
      </x:c>
      <x:c r="D2328" s="6" t="str">
        <x:v>凶煞•劾压鬼物</x:v>
      </x:c>
      <x:c r="E2328" s="7" t="str">
        <x:v>藿藿恐吓周围的敌人，使其陷入【魄散】状态。【魄散】状态下的敌人会向远离藿藿的方向逃跑，持续10秒。与陷入【魄散】状态的敌人进入战斗后，有100%的基础概率使敌方每个单体目标攻击力降低25%，持续2回合。</x:v>
      </x:c>
      <x:c r="F2328" s="6" t="n">
        <x:v>0</x:v>
      </x:c>
      <x:c r="G2328" s="6" t="n">
        <x:v>0</x:v>
      </x:c>
      <x:c r="H2328" s="6" t="n">
        <x:v>0</x:v>
      </x:c>
      <x:c r="I2328" s="6" t="n">
        <x:v>0</x:v>
      </x:c>
      <x:c r="J2328" s="6" t="str">
        <x:v>[1, 0.25, 2, 10]</x:v>
      </x:c>
      <x:c r="K2328" s="7" t="str">
        <x:v>无首段伤害倍率，请覆盖或设为辅助技能</x:v>
      </x:c>
      <x:c r="L2328" s="6" t="str">
        <x:v>https://raw.githubusercontent.com/Mar-7th/StarRailRes/dbe8cdfcfb0bf657b9fe1cf92d5537f118ccb487/index_new/cn/character_skills.json</x:v>
      </x:c>
    </x:row>
    <x:row r="2329" ht="20" customHeight="1">
      <x:c r="A2329" s="6" t="str">
        <x:v>121801_1</x:v>
      </x:c>
      <x:c r="B2329" s="6" t="str">
        <x:v>121801</x:v>
      </x:c>
      <x:c r="C2329" s="6" t="n">
        <x:v>1</x:v>
      </x:c>
      <x:c r="D2329" s="6" t="str">
        <x:v>仁火攻心</x:v>
      </x:c>
      <x:c r="E2329" s="7" t="str">
        <x:v>对指定敌方单体造成等同于椒丘50%攻击力的火属性伤害。</x:v>
      </x:c>
      <x:c r="F2329" s="6" t="n">
        <x:v>0.5</x:v>
      </x:c>
      <x:c r="G2329" s="6" t="n">
        <x:v>0</x:v>
      </x:c>
      <x:c r="H2329" s="6" t="n">
        <x:v>0</x:v>
      </x:c>
      <x:c r="I2329" s="6" t="n">
        <x:v>0</x:v>
      </x:c>
      <x:c r="J2329" s="6" t="str">
        <x:v>[0.5]</x:v>
      </x:c>
      <x:c r="K2329" s="7" t="str">
        <x:v>需确认条件及分段</x:v>
      </x:c>
      <x:c r="L2329" s="6" t="str">
        <x:v>https://raw.githubusercontent.com/Mar-7th/StarRailRes/dbe8cdfcfb0bf657b9fe1cf92d5537f118ccb487/index_new/cn/character_skills.json</x:v>
      </x:c>
    </x:row>
    <x:row r="2330" ht="20" customHeight="1">
      <x:c r="A2330" s="6" t="str">
        <x:v>121801_2</x:v>
      </x:c>
      <x:c r="B2330" s="6" t="str">
        <x:v>121801</x:v>
      </x:c>
      <x:c r="C2330" s="6" t="n">
        <x:v>2</x:v>
      </x:c>
      <x:c r="D2330" s="6" t="str">
        <x:v>仁火攻心</x:v>
      </x:c>
      <x:c r="E2330" s="7" t="str">
        <x:v>对指定敌方单体造成等同于椒丘60%攻击力的火属性伤害。</x:v>
      </x:c>
      <x:c r="F2330" s="6" t="n">
        <x:v>0.6</x:v>
      </x:c>
      <x:c r="G2330" s="6" t="n">
        <x:v>0</x:v>
      </x:c>
      <x:c r="H2330" s="6" t="n">
        <x:v>0</x:v>
      </x:c>
      <x:c r="I2330" s="6" t="n">
        <x:v>0</x:v>
      </x:c>
      <x:c r="J2330" s="6" t="str">
        <x:v>[0.6]</x:v>
      </x:c>
      <x:c r="K2330" s="7" t="str">
        <x:v>需确认条件及分段</x:v>
      </x:c>
      <x:c r="L2330" s="6" t="str">
        <x:v>https://raw.githubusercontent.com/Mar-7th/StarRailRes/dbe8cdfcfb0bf657b9fe1cf92d5537f118ccb487/index_new/cn/character_skills.json</x:v>
      </x:c>
    </x:row>
    <x:row r="2331" ht="20" customHeight="1">
      <x:c r="A2331" s="6" t="str">
        <x:v>121801_3</x:v>
      </x:c>
      <x:c r="B2331" s="6" t="str">
        <x:v>121801</x:v>
      </x:c>
      <x:c r="C2331" s="6" t="n">
        <x:v>3</x:v>
      </x:c>
      <x:c r="D2331" s="6" t="str">
        <x:v>仁火攻心</x:v>
      </x:c>
      <x:c r="E2331" s="7" t="str">
        <x:v>对指定敌方单体造成等同于椒丘70%攻击力的火属性伤害。</x:v>
      </x:c>
      <x:c r="F2331" s="6" t="n">
        <x:v>0.7</x:v>
      </x:c>
      <x:c r="G2331" s="6" t="n">
        <x:v>0</x:v>
      </x:c>
      <x:c r="H2331" s="6" t="n">
        <x:v>0</x:v>
      </x:c>
      <x:c r="I2331" s="6" t="n">
        <x:v>0</x:v>
      </x:c>
      <x:c r="J2331" s="6" t="str">
        <x:v>[0.7]</x:v>
      </x:c>
      <x:c r="K2331" s="7" t="str">
        <x:v>需确认条件及分段</x:v>
      </x:c>
      <x:c r="L2331" s="6" t="str">
        <x:v>https://raw.githubusercontent.com/Mar-7th/StarRailRes/dbe8cdfcfb0bf657b9fe1cf92d5537f118ccb487/index_new/cn/character_skills.json</x:v>
      </x:c>
    </x:row>
    <x:row r="2332" ht="20" customHeight="1">
      <x:c r="A2332" s="6" t="str">
        <x:v>121801_4</x:v>
      </x:c>
      <x:c r="B2332" s="6" t="str">
        <x:v>121801</x:v>
      </x:c>
      <x:c r="C2332" s="6" t="n">
        <x:v>4</x:v>
      </x:c>
      <x:c r="D2332" s="6" t="str">
        <x:v>仁火攻心</x:v>
      </x:c>
      <x:c r="E2332" s="7" t="str">
        <x:v>对指定敌方单体造成等同于椒丘80%攻击力的火属性伤害。</x:v>
      </x:c>
      <x:c r="F2332" s="6" t="n">
        <x:v>0.8</x:v>
      </x:c>
      <x:c r="G2332" s="6" t="n">
        <x:v>0</x:v>
      </x:c>
      <x:c r="H2332" s="6" t="n">
        <x:v>0</x:v>
      </x:c>
      <x:c r="I2332" s="6" t="n">
        <x:v>0</x:v>
      </x:c>
      <x:c r="J2332" s="6" t="str">
        <x:v>[0.8]</x:v>
      </x:c>
      <x:c r="K2332" s="7" t="str">
        <x:v>需确认条件及分段</x:v>
      </x:c>
      <x:c r="L2332" s="6" t="str">
        <x:v>https://raw.githubusercontent.com/Mar-7th/StarRailRes/dbe8cdfcfb0bf657b9fe1cf92d5537f118ccb487/index_new/cn/character_skills.json</x:v>
      </x:c>
    </x:row>
    <x:row r="2333" ht="20" customHeight="1">
      <x:c r="A2333" s="6" t="str">
        <x:v>121801_5</x:v>
      </x:c>
      <x:c r="B2333" s="6" t="str">
        <x:v>121801</x:v>
      </x:c>
      <x:c r="C2333" s="6" t="n">
        <x:v>5</x:v>
      </x:c>
      <x:c r="D2333" s="6" t="str">
        <x:v>仁火攻心</x:v>
      </x:c>
      <x:c r="E2333" s="7" t="str">
        <x:v>对指定敌方单体造成等同于椒丘90%攻击力的火属性伤害。</x:v>
      </x:c>
      <x:c r="F2333" s="6" t="n">
        <x:v>0.9</x:v>
      </x:c>
      <x:c r="G2333" s="6" t="n">
        <x:v>0</x:v>
      </x:c>
      <x:c r="H2333" s="6" t="n">
        <x:v>0</x:v>
      </x:c>
      <x:c r="I2333" s="6" t="n">
        <x:v>0</x:v>
      </x:c>
      <x:c r="J2333" s="6" t="str">
        <x:v>[0.9]</x:v>
      </x:c>
      <x:c r="K2333" s="7" t="str">
        <x:v>需确认条件及分段</x:v>
      </x:c>
      <x:c r="L2333" s="6" t="str">
        <x:v>https://raw.githubusercontent.com/Mar-7th/StarRailRes/dbe8cdfcfb0bf657b9fe1cf92d5537f118ccb487/index_new/cn/character_skills.json</x:v>
      </x:c>
    </x:row>
    <x:row r="2334" ht="20" customHeight="1">
      <x:c r="A2334" s="6" t="str">
        <x:v>121801_6</x:v>
      </x:c>
      <x:c r="B2334" s="6" t="str">
        <x:v>121801</x:v>
      </x:c>
      <x:c r="C2334" s="6" t="n">
        <x:v>6</x:v>
      </x:c>
      <x:c r="D2334" s="6" t="str">
        <x:v>仁火攻心</x:v>
      </x:c>
      <x:c r="E2334" s="7" t="str">
        <x:v>对指定敌方单体造成等同于椒丘100%攻击力的火属性伤害。</x:v>
      </x:c>
      <x:c r="F2334" s="6" t="n">
        <x:v>1</x:v>
      </x:c>
      <x:c r="G2334" s="6" t="n">
        <x:v>0</x:v>
      </x:c>
      <x:c r="H2334" s="6" t="n">
        <x:v>0</x:v>
      </x:c>
      <x:c r="I2334" s="6" t="n">
        <x:v>0</x:v>
      </x:c>
      <x:c r="J2334" s="6" t="str">
        <x:v>[1]</x:v>
      </x:c>
      <x:c r="K2334" s="7" t="str">
        <x:v>需确认条件及分段</x:v>
      </x:c>
      <x:c r="L2334" s="6" t="str">
        <x:v>https://raw.githubusercontent.com/Mar-7th/StarRailRes/dbe8cdfcfb0bf657b9fe1cf92d5537f118ccb487/index_new/cn/character_skills.json</x:v>
      </x:c>
    </x:row>
    <x:row r="2335" ht="20" customHeight="1">
      <x:c r="A2335" s="6" t="str">
        <x:v>121801_7</x:v>
      </x:c>
      <x:c r="B2335" s="6" t="str">
        <x:v>121801</x:v>
      </x:c>
      <x:c r="C2335" s="6" t="n">
        <x:v>7</x:v>
      </x:c>
      <x:c r="D2335" s="6" t="str">
        <x:v>仁火攻心</x:v>
      </x:c>
      <x:c r="E2335" s="7" t="str">
        <x:v>对指定敌方单体造成等同于椒丘110%攻击力的火属性伤害。</x:v>
      </x:c>
      <x:c r="F2335" s="6" t="n">
        <x:v>1.1</x:v>
      </x:c>
      <x:c r="G2335" s="6" t="n">
        <x:v>0</x:v>
      </x:c>
      <x:c r="H2335" s="6" t="n">
        <x:v>0</x:v>
      </x:c>
      <x:c r="I2335" s="6" t="n">
        <x:v>0</x:v>
      </x:c>
      <x:c r="J2335" s="6" t="str">
        <x:v>[1.1]</x:v>
      </x:c>
      <x:c r="K2335" s="7" t="str">
        <x:v>需确认条件及分段</x:v>
      </x:c>
      <x:c r="L2335" s="6" t="str">
        <x:v>https://raw.githubusercontent.com/Mar-7th/StarRailRes/dbe8cdfcfb0bf657b9fe1cf92d5537f118ccb487/index_new/cn/character_skills.json</x:v>
      </x:c>
    </x:row>
    <x:row r="2336" ht="20" customHeight="1">
      <x:c r="A2336" s="6" t="str">
        <x:v>121801_8</x:v>
      </x:c>
      <x:c r="B2336" s="6" t="str">
        <x:v>121801</x:v>
      </x:c>
      <x:c r="C2336" s="6" t="n">
        <x:v>8</x:v>
      </x:c>
      <x:c r="D2336" s="6" t="str">
        <x:v>仁火攻心</x:v>
      </x:c>
      <x:c r="E2336" s="7" t="str">
        <x:v>对指定敌方单体造成等同于椒丘120%攻击力的火属性伤害。</x:v>
      </x:c>
      <x:c r="F2336" s="6" t="n">
        <x:v>1.2</x:v>
      </x:c>
      <x:c r="G2336" s="6" t="n">
        <x:v>0</x:v>
      </x:c>
      <x:c r="H2336" s="6" t="n">
        <x:v>0</x:v>
      </x:c>
      <x:c r="I2336" s="6" t="n">
        <x:v>0</x:v>
      </x:c>
      <x:c r="J2336" s="6" t="str">
        <x:v>[1.2]</x:v>
      </x:c>
      <x:c r="K2336" s="7" t="str">
        <x:v>需确认条件及分段</x:v>
      </x:c>
      <x:c r="L2336" s="6" t="str">
        <x:v>https://raw.githubusercontent.com/Mar-7th/StarRailRes/dbe8cdfcfb0bf657b9fe1cf92d5537f118ccb487/index_new/cn/character_skills.json</x:v>
      </x:c>
    </x:row>
    <x:row r="2337" ht="20" customHeight="1">
      <x:c r="A2337" s="6" t="str">
        <x:v>121801_9</x:v>
      </x:c>
      <x:c r="B2337" s="6" t="str">
        <x:v>121801</x:v>
      </x:c>
      <x:c r="C2337" s="6" t="n">
        <x:v>9</x:v>
      </x:c>
      <x:c r="D2337" s="6" t="str">
        <x:v>仁火攻心</x:v>
      </x:c>
      <x:c r="E2337" s="7" t="str">
        <x:v>对指定敌方单体造成等同于椒丘130%攻击力的火属性伤害。</x:v>
      </x:c>
      <x:c r="F2337" s="6" t="n">
        <x:v>1.3</x:v>
      </x:c>
      <x:c r="G2337" s="6" t="n">
        <x:v>0</x:v>
      </x:c>
      <x:c r="H2337" s="6" t="n">
        <x:v>0</x:v>
      </x:c>
      <x:c r="I2337" s="6" t="n">
        <x:v>0</x:v>
      </x:c>
      <x:c r="J2337" s="6" t="str">
        <x:v>[1.3]</x:v>
      </x:c>
      <x:c r="K2337" s="7" t="str">
        <x:v>需确认条件及分段</x:v>
      </x:c>
      <x:c r="L2337" s="6" t="str">
        <x:v>https://raw.githubusercontent.com/Mar-7th/StarRailRes/dbe8cdfcfb0bf657b9fe1cf92d5537f118ccb487/index_new/cn/character_skills.json</x:v>
      </x:c>
    </x:row>
    <x:row r="2338" ht="20" customHeight="1">
      <x:c r="A2338" s="6" t="str">
        <x:v>121801_10</x:v>
      </x:c>
      <x:c r="B2338" s="6" t="str">
        <x:v>121801</x:v>
      </x:c>
      <x:c r="C2338" s="6" t="n">
        <x:v>10</x:v>
      </x:c>
      <x:c r="D2338" s="6" t="str">
        <x:v>仁火攻心</x:v>
      </x:c>
      <x:c r="E2338" s="7" t="str">
        <x:v>对指定敌方单体造成等同于椒丘140%攻击力的火属性伤害。</x:v>
      </x:c>
      <x:c r="F2338" s="6" t="n">
        <x:v>1.4</x:v>
      </x:c>
      <x:c r="G2338" s="6" t="n">
        <x:v>0</x:v>
      </x:c>
      <x:c r="H2338" s="6" t="n">
        <x:v>0</x:v>
      </x:c>
      <x:c r="I2338" s="6" t="n">
        <x:v>0</x:v>
      </x:c>
      <x:c r="J2338" s="6" t="str">
        <x:v>[1.4]</x:v>
      </x:c>
      <x:c r="K2338" s="7" t="str">
        <x:v>需确认条件及分段</x:v>
      </x:c>
      <x:c r="L2338" s="6" t="str">
        <x:v>https://raw.githubusercontent.com/Mar-7th/StarRailRes/dbe8cdfcfb0bf657b9fe1cf92d5537f118ccb487/index_new/cn/character_skills.json</x:v>
      </x:c>
    </x:row>
    <x:row r="2339" ht="38" customHeight="1">
      <x:c r="A2339" s="6" t="str">
        <x:v>121802_1</x:v>
      </x:c>
      <x:c r="B2339" s="6" t="str">
        <x:v>121802</x:v>
      </x:c>
      <x:c r="C2339" s="6" t="n">
        <x:v>1</x:v>
      </x:c>
      <x:c r="D2339" s="6" t="str">
        <x:v>燔燎急袭</x:v>
      </x:c>
      <x:c r="E2339" s="7" t="str">
        <x:v>对指定敌方单体造成等同于椒丘75%攻击力的火属性伤害，同时对其相邻目标造成等同于椒丘45%攻击力的火属性伤害，有100%的基础概率对主目标施加1层【烬煨】。</x:v>
      </x:c>
      <x:c r="F2339" s="6" t="n">
        <x:v>1.2</x:v>
      </x:c>
      <x:c r="G2339" s="6" t="n">
        <x:v>0</x:v>
      </x:c>
      <x:c r="H2339" s="6" t="n">
        <x:v>0</x:v>
      </x:c>
      <x:c r="I2339" s="6" t="n">
        <x:v>0</x:v>
      </x:c>
      <x:c r="J2339" s="6" t="str">
        <x:v>[0.75, 0.45, 1]</x:v>
      </x:c>
      <x:c r="K2339" s="7" t="str">
        <x:v>需确认条件及分段</x:v>
      </x:c>
      <x:c r="L2339" s="6" t="str">
        <x:v>https://raw.githubusercontent.com/Mar-7th/StarRailRes/dbe8cdfcfb0bf657b9fe1cf92d5537f118ccb487/index_new/cn/character_skills.json</x:v>
      </x:c>
    </x:row>
    <x:row r="2340" ht="38" customHeight="1">
      <x:c r="A2340" s="6" t="str">
        <x:v>121802_2</x:v>
      </x:c>
      <x:c r="B2340" s="6" t="str">
        <x:v>121802</x:v>
      </x:c>
      <x:c r="C2340" s="6" t="n">
        <x:v>2</x:v>
      </x:c>
      <x:c r="D2340" s="6" t="str">
        <x:v>燔燎急袭</x:v>
      </x:c>
      <x:c r="E2340" s="7" t="str">
        <x:v>对指定敌方单体造成等同于椒丘82.5%攻击力的火属性伤害，同时对其相邻目标造成等同于椒丘49.5%攻击力的火属性伤害，有100%的基础概率对主目标施加1层【烬煨】。</x:v>
      </x:c>
      <x:c r="F2340" s="6" t="n">
        <x:v>1.3199999999999998</x:v>
      </x:c>
      <x:c r="G2340" s="6" t="n">
        <x:v>0</x:v>
      </x:c>
      <x:c r="H2340" s="6" t="n">
        <x:v>0</x:v>
      </x:c>
      <x:c r="I2340" s="6" t="n">
        <x:v>0</x:v>
      </x:c>
      <x:c r="J2340" s="6" t="str">
        <x:v>[0.825, 0.495, 1]</x:v>
      </x:c>
      <x:c r="K2340" s="7" t="str">
        <x:v>需确认条件及分段</x:v>
      </x:c>
      <x:c r="L2340" s="6" t="str">
        <x:v>https://raw.githubusercontent.com/Mar-7th/StarRailRes/dbe8cdfcfb0bf657b9fe1cf92d5537f118ccb487/index_new/cn/character_skills.json</x:v>
      </x:c>
    </x:row>
    <x:row r="2341" ht="38" customHeight="1">
      <x:c r="A2341" s="6" t="str">
        <x:v>121802_3</x:v>
      </x:c>
      <x:c r="B2341" s="6" t="str">
        <x:v>121802</x:v>
      </x:c>
      <x:c r="C2341" s="6" t="n">
        <x:v>3</x:v>
      </x:c>
      <x:c r="D2341" s="6" t="str">
        <x:v>燔燎急袭</x:v>
      </x:c>
      <x:c r="E2341" s="7" t="str">
        <x:v>对指定敌方单体造成等同于椒丘90%攻击力的火属性伤害，同时对其相邻目标造成等同于椒丘54%攻击力的火属性伤害，有100%的基础概率对主目标施加1层【烬煨】。</x:v>
      </x:c>
      <x:c r="F2341" s="6" t="n">
        <x:v>1.44</x:v>
      </x:c>
      <x:c r="G2341" s="6" t="n">
        <x:v>0</x:v>
      </x:c>
      <x:c r="H2341" s="6" t="n">
        <x:v>0</x:v>
      </x:c>
      <x:c r="I2341" s="6" t="n">
        <x:v>0</x:v>
      </x:c>
      <x:c r="J2341" s="6" t="str">
        <x:v>[0.9, 0.54, 1]</x:v>
      </x:c>
      <x:c r="K2341" s="7" t="str">
        <x:v>需确认条件及分段</x:v>
      </x:c>
      <x:c r="L2341" s="6" t="str">
        <x:v>https://raw.githubusercontent.com/Mar-7th/StarRailRes/dbe8cdfcfb0bf657b9fe1cf92d5537f118ccb487/index_new/cn/character_skills.json</x:v>
      </x:c>
    </x:row>
    <x:row r="2342" ht="38" customHeight="1">
      <x:c r="A2342" s="6" t="str">
        <x:v>121802_4</x:v>
      </x:c>
      <x:c r="B2342" s="6" t="str">
        <x:v>121802</x:v>
      </x:c>
      <x:c r="C2342" s="6" t="n">
        <x:v>4</x:v>
      </x:c>
      <x:c r="D2342" s="6" t="str">
        <x:v>燔燎急袭</x:v>
      </x:c>
      <x:c r="E2342" s="7" t="str">
        <x:v>对指定敌方单体造成等同于椒丘97.5%攻击力的火属性伤害，同时对其相邻目标造成等同于椒丘58.5%攻击力的火属性伤害，有100%的基础概率对主目标施加1层【烬煨】。</x:v>
      </x:c>
      <x:c r="F2342" s="6" t="n">
        <x:v>1.56</x:v>
      </x:c>
      <x:c r="G2342" s="6" t="n">
        <x:v>0</x:v>
      </x:c>
      <x:c r="H2342" s="6" t="n">
        <x:v>0</x:v>
      </x:c>
      <x:c r="I2342" s="6" t="n">
        <x:v>0</x:v>
      </x:c>
      <x:c r="J2342" s="6" t="str">
        <x:v>[0.975, 0.585, 1]</x:v>
      </x:c>
      <x:c r="K2342" s="7" t="str">
        <x:v>需确认条件及分段</x:v>
      </x:c>
      <x:c r="L2342" s="6" t="str">
        <x:v>https://raw.githubusercontent.com/Mar-7th/StarRailRes/dbe8cdfcfb0bf657b9fe1cf92d5537f118ccb487/index_new/cn/character_skills.json</x:v>
      </x:c>
    </x:row>
    <x:row r="2343" ht="38" customHeight="1">
      <x:c r="A2343" s="6" t="str">
        <x:v>121802_5</x:v>
      </x:c>
      <x:c r="B2343" s="6" t="str">
        <x:v>121802</x:v>
      </x:c>
      <x:c r="C2343" s="6" t="n">
        <x:v>5</x:v>
      </x:c>
      <x:c r="D2343" s="6" t="str">
        <x:v>燔燎急袭</x:v>
      </x:c>
      <x:c r="E2343" s="7" t="str">
        <x:v>对指定敌方单体造成等同于椒丘105%攻击力的火属性伤害，同时对其相邻目标造成等同于椒丘63%攻击力的火属性伤害，有100%的基础概率对主目标施加1层【烬煨】。</x:v>
      </x:c>
      <x:c r="F2343" s="6" t="n">
        <x:v>1.6800000000000002</x:v>
      </x:c>
      <x:c r="G2343" s="6" t="n">
        <x:v>0</x:v>
      </x:c>
      <x:c r="H2343" s="6" t="n">
        <x:v>0</x:v>
      </x:c>
      <x:c r="I2343" s="6" t="n">
        <x:v>0</x:v>
      </x:c>
      <x:c r="J2343" s="6" t="str">
        <x:v>[1.05, 0.63, 1]</x:v>
      </x:c>
      <x:c r="K2343" s="7" t="str">
        <x:v>需确认条件及分段</x:v>
      </x:c>
      <x:c r="L2343" s="6" t="str">
        <x:v>https://raw.githubusercontent.com/Mar-7th/StarRailRes/dbe8cdfcfb0bf657b9fe1cf92d5537f118ccb487/index_new/cn/character_skills.json</x:v>
      </x:c>
    </x:row>
    <x:row r="2344" ht="38" customHeight="1">
      <x:c r="A2344" s="6" t="str">
        <x:v>121802_6</x:v>
      </x:c>
      <x:c r="B2344" s="6" t="str">
        <x:v>121802</x:v>
      </x:c>
      <x:c r="C2344" s="6" t="n">
        <x:v>6</x:v>
      </x:c>
      <x:c r="D2344" s="6" t="str">
        <x:v>燔燎急袭</x:v>
      </x:c>
      <x:c r="E2344" s="7" t="str">
        <x:v>对指定敌方单体造成等同于椒丘112.5%攻击力的火属性伤害，同时对其相邻目标造成等同于椒丘67.5%攻击力的火属性伤害，有100%的基础概率对主目标施加1层【烬煨】。</x:v>
      </x:c>
      <x:c r="F2344" s="6" t="n">
        <x:v>1.8</x:v>
      </x:c>
      <x:c r="G2344" s="6" t="n">
        <x:v>0</x:v>
      </x:c>
      <x:c r="H2344" s="6" t="n">
        <x:v>0</x:v>
      </x:c>
      <x:c r="I2344" s="6" t="n">
        <x:v>0</x:v>
      </x:c>
      <x:c r="J2344" s="6" t="str">
        <x:v>[1.125, 0.675, 1]</x:v>
      </x:c>
      <x:c r="K2344" s="7" t="str">
        <x:v>需确认条件及分段</x:v>
      </x:c>
      <x:c r="L2344" s="6" t="str">
        <x:v>https://raw.githubusercontent.com/Mar-7th/StarRailRes/dbe8cdfcfb0bf657b9fe1cf92d5537f118ccb487/index_new/cn/character_skills.json</x:v>
      </x:c>
    </x:row>
    <x:row r="2345" ht="38" customHeight="1">
      <x:c r="A2345" s="6" t="str">
        <x:v>121802_7</x:v>
      </x:c>
      <x:c r="B2345" s="6" t="str">
        <x:v>121802</x:v>
      </x:c>
      <x:c r="C2345" s="6" t="n">
        <x:v>7</x:v>
      </x:c>
      <x:c r="D2345" s="6" t="str">
        <x:v>燔燎急袭</x:v>
      </x:c>
      <x:c r="E2345" s="7" t="str">
        <x:v>对指定敌方单体造成等同于椒丘121.88%攻击力的火属性伤害，同时对其相邻目标造成等同于椒丘73.12%攻击力的火属性伤害，有100%的基础概率对主目标施加1层【烬煨】。</x:v>
      </x:c>
      <x:c r="F2345" s="6" t="n">
        <x:v>1.9500000000000002</x:v>
      </x:c>
      <x:c r="G2345" s="6" t="n">
        <x:v>0</x:v>
      </x:c>
      <x:c r="H2345" s="6" t="n">
        <x:v>0</x:v>
      </x:c>
      <x:c r="I2345" s="6" t="n">
        <x:v>0</x:v>
      </x:c>
      <x:c r="J2345" s="6" t="str">
        <x:v>[1.2188, 0.7312, 1]</x:v>
      </x:c>
      <x:c r="K2345" s="7" t="str">
        <x:v>需确认条件及分段</x:v>
      </x:c>
      <x:c r="L2345" s="6" t="str">
        <x:v>https://raw.githubusercontent.com/Mar-7th/StarRailRes/dbe8cdfcfb0bf657b9fe1cf92d5537f118ccb487/index_new/cn/character_skills.json</x:v>
      </x:c>
    </x:row>
    <x:row r="2346" ht="38" customHeight="1">
      <x:c r="A2346" s="6" t="str">
        <x:v>121802_8</x:v>
      </x:c>
      <x:c r="B2346" s="6" t="str">
        <x:v>121802</x:v>
      </x:c>
      <x:c r="C2346" s="6" t="n">
        <x:v>8</x:v>
      </x:c>
      <x:c r="D2346" s="6" t="str">
        <x:v>燔燎急袭</x:v>
      </x:c>
      <x:c r="E2346" s="7" t="str">
        <x:v>对指定敌方单体造成等同于椒丘131.25%攻击力的火属性伤害，同时对其相邻目标造成等同于椒丘78.75%攻击力的火属性伤害，有100%的基础概率对主目标施加1层【烬煨】。</x:v>
      </x:c>
      <x:c r="F2346" s="6" t="n">
        <x:v>2.1</x:v>
      </x:c>
      <x:c r="G2346" s="6" t="n">
        <x:v>0</x:v>
      </x:c>
      <x:c r="H2346" s="6" t="n">
        <x:v>0</x:v>
      </x:c>
      <x:c r="I2346" s="6" t="n">
        <x:v>0</x:v>
      </x:c>
      <x:c r="J2346" s="6" t="str">
        <x:v>[1.3125, 0.7875, 1]</x:v>
      </x:c>
      <x:c r="K2346" s="7" t="str">
        <x:v>需确认条件及分段</x:v>
      </x:c>
      <x:c r="L2346" s="6" t="str">
        <x:v>https://raw.githubusercontent.com/Mar-7th/StarRailRes/dbe8cdfcfb0bf657b9fe1cf92d5537f118ccb487/index_new/cn/character_skills.json</x:v>
      </x:c>
    </x:row>
    <x:row r="2347" ht="38" customHeight="1">
      <x:c r="A2347" s="6" t="str">
        <x:v>121802_9</x:v>
      </x:c>
      <x:c r="B2347" s="6" t="str">
        <x:v>121802</x:v>
      </x:c>
      <x:c r="C2347" s="6" t="n">
        <x:v>9</x:v>
      </x:c>
      <x:c r="D2347" s="6" t="str">
        <x:v>燔燎急袭</x:v>
      </x:c>
      <x:c r="E2347" s="7" t="str">
        <x:v>对指定敌方单体造成等同于椒丘140.62%攻击力的火属性伤害，同时对其相邻目标造成等同于椒丘84.38%攻击力的火属性伤害，有100%的基础概率对主目标施加1层【烬煨】。</x:v>
      </x:c>
      <x:c r="F2347" s="6" t="n">
        <x:v>2.25</x:v>
      </x:c>
      <x:c r="G2347" s="6" t="n">
        <x:v>0</x:v>
      </x:c>
      <x:c r="H2347" s="6" t="n">
        <x:v>0</x:v>
      </x:c>
      <x:c r="I2347" s="6" t="n">
        <x:v>0</x:v>
      </x:c>
      <x:c r="J2347" s="6" t="str">
        <x:v>[1.4062, 0.8438, 1]</x:v>
      </x:c>
      <x:c r="K2347" s="7" t="str">
        <x:v>需确认条件及分段</x:v>
      </x:c>
      <x:c r="L2347" s="6" t="str">
        <x:v>https://raw.githubusercontent.com/Mar-7th/StarRailRes/dbe8cdfcfb0bf657b9fe1cf92d5537f118ccb487/index_new/cn/character_skills.json</x:v>
      </x:c>
    </x:row>
    <x:row r="2348" ht="38" customHeight="1">
      <x:c r="A2348" s="6" t="str">
        <x:v>121802_10</x:v>
      </x:c>
      <x:c r="B2348" s="6" t="str">
        <x:v>121802</x:v>
      </x:c>
      <x:c r="C2348" s="6" t="n">
        <x:v>10</x:v>
      </x:c>
      <x:c r="D2348" s="6" t="str">
        <x:v>燔燎急袭</x:v>
      </x:c>
      <x:c r="E2348" s="7" t="str">
        <x:v>对指定敌方单体造成等同于椒丘150%攻击力的火属性伤害，同时对其相邻目标造成等同于椒丘90%攻击力的火属性伤害，有100%的基础概率对主目标施加1层【烬煨】。</x:v>
      </x:c>
      <x:c r="F2348" s="6" t="n">
        <x:v>2.4</x:v>
      </x:c>
      <x:c r="G2348" s="6" t="n">
        <x:v>0</x:v>
      </x:c>
      <x:c r="H2348" s="6" t="n">
        <x:v>0</x:v>
      </x:c>
      <x:c r="I2348" s="6" t="n">
        <x:v>0</x:v>
      </x:c>
      <x:c r="J2348" s="6" t="str">
        <x:v>[1.5, 0.9, 1]</x:v>
      </x:c>
      <x:c r="K2348" s="7" t="str">
        <x:v>需确认条件及分段</x:v>
      </x:c>
      <x:c r="L2348" s="6" t="str">
        <x:v>https://raw.githubusercontent.com/Mar-7th/StarRailRes/dbe8cdfcfb0bf657b9fe1cf92d5537f118ccb487/index_new/cn/character_skills.json</x:v>
      </x:c>
    </x:row>
    <x:row r="2349" ht="38" customHeight="1">
      <x:c r="A2349" s="6" t="str">
        <x:v>121802_11</x:v>
      </x:c>
      <x:c r="B2349" s="6" t="str">
        <x:v>121802</x:v>
      </x:c>
      <x:c r="C2349" s="6" t="n">
        <x:v>11</x:v>
      </x:c>
      <x:c r="D2349" s="6" t="str">
        <x:v>燔燎急袭</x:v>
      </x:c>
      <x:c r="E2349" s="7" t="str">
        <x:v>对指定敌方单体造成等同于椒丘157.5%攻击力的火属性伤害，同时对其相邻目标造成等同于椒丘94.5%攻击力的火属性伤害，有100%的基础概率对主目标施加1层【烬煨】。</x:v>
      </x:c>
      <x:c r="F2349" s="6" t="n">
        <x:v>2.52</x:v>
      </x:c>
      <x:c r="G2349" s="6" t="n">
        <x:v>0</x:v>
      </x:c>
      <x:c r="H2349" s="6" t="n">
        <x:v>0</x:v>
      </x:c>
      <x:c r="I2349" s="6" t="n">
        <x:v>0</x:v>
      </x:c>
      <x:c r="J2349" s="6" t="str">
        <x:v>[1.575, 0.945, 1]</x:v>
      </x:c>
      <x:c r="K2349" s="7" t="str">
        <x:v>需确认条件及分段</x:v>
      </x:c>
      <x:c r="L2349" s="6" t="str">
        <x:v>https://raw.githubusercontent.com/Mar-7th/StarRailRes/dbe8cdfcfb0bf657b9fe1cf92d5537f118ccb487/index_new/cn/character_skills.json</x:v>
      </x:c>
    </x:row>
    <x:row r="2350" ht="38" customHeight="1">
      <x:c r="A2350" s="6" t="str">
        <x:v>121802_12</x:v>
      </x:c>
      <x:c r="B2350" s="6" t="str">
        <x:v>121802</x:v>
      </x:c>
      <x:c r="C2350" s="6" t="n">
        <x:v>12</x:v>
      </x:c>
      <x:c r="D2350" s="6" t="str">
        <x:v>燔燎急袭</x:v>
      </x:c>
      <x:c r="E2350" s="7" t="str">
        <x:v>对指定敌方单体造成等同于椒丘165%攻击力的火属性伤害，同时对其相邻目标造成等同于椒丘99%攻击力的火属性伤害，有100%的基础概率对主目标施加1层【烬煨】。</x:v>
      </x:c>
      <x:c r="F2350" s="6" t="n">
        <x:v>2.6399999999999997</x:v>
      </x:c>
      <x:c r="G2350" s="6" t="n">
        <x:v>0</x:v>
      </x:c>
      <x:c r="H2350" s="6" t="n">
        <x:v>0</x:v>
      </x:c>
      <x:c r="I2350" s="6" t="n">
        <x:v>0</x:v>
      </x:c>
      <x:c r="J2350" s="6" t="str">
        <x:v>[1.65, 0.99, 1]</x:v>
      </x:c>
      <x:c r="K2350" s="7" t="str">
        <x:v>需确认条件及分段</x:v>
      </x:c>
      <x:c r="L2350" s="6" t="str">
        <x:v>https://raw.githubusercontent.com/Mar-7th/StarRailRes/dbe8cdfcfb0bf657b9fe1cf92d5537f118ccb487/index_new/cn/character_skills.json</x:v>
      </x:c>
    </x:row>
    <x:row r="2351" ht="38" customHeight="1">
      <x:c r="A2351" s="6" t="str">
        <x:v>121802_13</x:v>
      </x:c>
      <x:c r="B2351" s="6" t="str">
        <x:v>121802</x:v>
      </x:c>
      <x:c r="C2351" s="6" t="n">
        <x:v>13</x:v>
      </x:c>
      <x:c r="D2351" s="6" t="str">
        <x:v>燔燎急袭</x:v>
      </x:c>
      <x:c r="E2351" s="7" t="str">
        <x:v>对指定敌方单体造成等同于椒丘172.5%攻击力的火属性伤害，同时对其相邻目标造成等同于椒丘103.5%攻击力的火属性伤害，有100%的基础概率对主目标施加1层【烬煨】。</x:v>
      </x:c>
      <x:c r="F2351" s="6" t="n">
        <x:v>2.76</x:v>
      </x:c>
      <x:c r="G2351" s="6" t="n">
        <x:v>0</x:v>
      </x:c>
      <x:c r="H2351" s="6" t="n">
        <x:v>0</x:v>
      </x:c>
      <x:c r="I2351" s="6" t="n">
        <x:v>0</x:v>
      </x:c>
      <x:c r="J2351" s="6" t="str">
        <x:v>[1.725, 1.035, 1]</x:v>
      </x:c>
      <x:c r="K2351" s="7" t="str">
        <x:v>需确认条件及分段</x:v>
      </x:c>
      <x:c r="L2351" s="6" t="str">
        <x:v>https://raw.githubusercontent.com/Mar-7th/StarRailRes/dbe8cdfcfb0bf657b9fe1cf92d5537f118ccb487/index_new/cn/character_skills.json</x:v>
      </x:c>
    </x:row>
    <x:row r="2352" ht="38" customHeight="1">
      <x:c r="A2352" s="6" t="str">
        <x:v>121802_14</x:v>
      </x:c>
      <x:c r="B2352" s="6" t="str">
        <x:v>121802</x:v>
      </x:c>
      <x:c r="C2352" s="6" t="n">
        <x:v>14</x:v>
      </x:c>
      <x:c r="D2352" s="6" t="str">
        <x:v>燔燎急袭</x:v>
      </x:c>
      <x:c r="E2352" s="7" t="str">
        <x:v>对指定敌方单体造成等同于椒丘180%攻击力的火属性伤害，同时对其相邻目标造成等同于椒丘108%攻击力的火属性伤害，有100%的基础概率对主目标施加1层【烬煨】。</x:v>
      </x:c>
      <x:c r="F2352" s="6" t="n">
        <x:v>2.88</x:v>
      </x:c>
      <x:c r="G2352" s="6" t="n">
        <x:v>0</x:v>
      </x:c>
      <x:c r="H2352" s="6" t="n">
        <x:v>0</x:v>
      </x:c>
      <x:c r="I2352" s="6" t="n">
        <x:v>0</x:v>
      </x:c>
      <x:c r="J2352" s="6" t="str">
        <x:v>[1.8, 1.08, 1]</x:v>
      </x:c>
      <x:c r="K2352" s="7" t="str">
        <x:v>需确认条件及分段</x:v>
      </x:c>
      <x:c r="L2352" s="6" t="str">
        <x:v>https://raw.githubusercontent.com/Mar-7th/StarRailRes/dbe8cdfcfb0bf657b9fe1cf92d5537f118ccb487/index_new/cn/character_skills.json</x:v>
      </x:c>
    </x:row>
    <x:row r="2353" ht="38" customHeight="1">
      <x:c r="A2353" s="6" t="str">
        <x:v>121802_15</x:v>
      </x:c>
      <x:c r="B2353" s="6" t="str">
        <x:v>121802</x:v>
      </x:c>
      <x:c r="C2353" s="6" t="n">
        <x:v>15</x:v>
      </x:c>
      <x:c r="D2353" s="6" t="str">
        <x:v>燔燎急袭</x:v>
      </x:c>
      <x:c r="E2353" s="7" t="str">
        <x:v>对指定敌方单体造成等同于椒丘187.5%攻击力的火属性伤害，同时对其相邻目标造成等同于椒丘112.5%攻击力的火属性伤害，有100%的基础概率对主目标施加1层【烬煨】。</x:v>
      </x:c>
      <x:c r="F2353" s="6" t="n">
        <x:v>3</x:v>
      </x:c>
      <x:c r="G2353" s="6" t="n">
        <x:v>0</x:v>
      </x:c>
      <x:c r="H2353" s="6" t="n">
        <x:v>0</x:v>
      </x:c>
      <x:c r="I2353" s="6" t="n">
        <x:v>0</x:v>
      </x:c>
      <x:c r="J2353" s="6" t="str">
        <x:v>[1.875, 1.125, 1]</x:v>
      </x:c>
      <x:c r="K2353" s="7" t="str">
        <x:v>需确认条件及分段</x:v>
      </x:c>
      <x:c r="L2353" s="6" t="str">
        <x:v>https://raw.githubusercontent.com/Mar-7th/StarRailRes/dbe8cdfcfb0bf657b9fe1cf92d5537f118ccb487/index_new/cn/character_skills.json</x:v>
      </x:c>
    </x:row>
    <x:row r="2354" ht="83" customHeight="1">
      <x:c r="A2354" s="6" t="str">
        <x:v>121803_1</x:v>
      </x:c>
      <x:c r="B2354" s="6" t="str">
        <x:v>121803</x:v>
      </x:c>
      <x:c r="C2354" s="6" t="n">
        <x:v>1</x:v>
      </x:c>
      <x:c r="D2354" s="6" t="str">
        <x:v>鼎阵妙法，奇正相生</x:v>
      </x:c>
      <x:c r="E2354" s="7" t="str">
        <x:v>将敌方目标具有的【烬煨】层数统一设置为场上【烬煨】层数的最高值，随后开启结界并对敌方全体造成等同于椒丘60%攻击力的火属性伤害。
处于结界中时，敌方目标受到的终结技伤害提高9%，且行动时有50%的基础概率被施加1层【烬煨】，结界存在期间该效果最多触发6次，且每个敌方目标每回合只能触发1次。椒丘每次施放终结技时重置触发次数。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54" s="6" t="n">
        <x:v>0.6</x:v>
      </x:c>
      <x:c r="G2354" s="6" t="n">
        <x:v>0</x:v>
      </x:c>
      <x:c r="H2354" s="6" t="n">
        <x:v>0</x:v>
      </x:c>
      <x:c r="I2354" s="6" t="n">
        <x:v>0</x:v>
      </x:c>
      <x:c r="J2354" s="6" t="str">
        <x:v>[0.6, 0.5, 0.09, 3, 6]</x:v>
      </x:c>
      <x:c r="K2354" s="7" t="str">
        <x:v>需确认条件及分段</x:v>
      </x:c>
      <x:c r="L2354" s="6" t="str">
        <x:v>https://raw.githubusercontent.com/Mar-7th/StarRailRes/dbe8cdfcfb0bf657b9fe1cf92d5537f118ccb487/index_new/cn/character_skills.json</x:v>
      </x:c>
    </x:row>
    <x:row r="2355" ht="83" customHeight="1">
      <x:c r="A2355" s="6" t="str">
        <x:v>121803_2</x:v>
      </x:c>
      <x:c r="B2355" s="6" t="str">
        <x:v>121803</x:v>
      </x:c>
      <x:c r="C2355" s="6" t="n">
        <x:v>2</x:v>
      </x:c>
      <x:c r="D2355" s="6" t="str">
        <x:v>鼎阵妙法，奇正相生</x:v>
      </x:c>
      <x:c r="E2355" s="7" t="str">
        <x:v>将敌方目标具有的【烬煨】层数统一设置为场上【烬煨】层数的最高值，随后开启结界并对敌方全体造成等同于椒丘64%攻击力的火属性伤害。
处于结界中时，敌方目标受到的终结技伤害提高9.6%，且行动时有51%的基础概率被施加1层【烬煨】，结界存在期间该效果最多触发6次，且每个敌方目标每回合只能触发1次。椒丘每次施放终结技时重置触发次数。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55" s="6" t="n">
        <x:v>0.64</x:v>
      </x:c>
      <x:c r="G2355" s="6" t="n">
        <x:v>0</x:v>
      </x:c>
      <x:c r="H2355" s="6" t="n">
        <x:v>0</x:v>
      </x:c>
      <x:c r="I2355" s="6" t="n">
        <x:v>0</x:v>
      </x:c>
      <x:c r="J2355" s="6" t="str">
        <x:v>[0.64, 0.51, 0.096, 3, 6]</x:v>
      </x:c>
      <x:c r="K2355" s="7" t="str">
        <x:v>需确认条件及分段</x:v>
      </x:c>
      <x:c r="L2355" s="6" t="str">
        <x:v>https://raw.githubusercontent.com/Mar-7th/StarRailRes/dbe8cdfcfb0bf657b9fe1cf92d5537f118ccb487/index_new/cn/character_skills.json</x:v>
      </x:c>
    </x:row>
    <x:row r="2356" ht="83" customHeight="1">
      <x:c r="A2356" s="6" t="str">
        <x:v>121803_3</x:v>
      </x:c>
      <x:c r="B2356" s="6" t="str">
        <x:v>121803</x:v>
      </x:c>
      <x:c r="C2356" s="6" t="n">
        <x:v>3</x:v>
      </x:c>
      <x:c r="D2356" s="6" t="str">
        <x:v>鼎阵妙法，奇正相生</x:v>
      </x:c>
      <x:c r="E2356" s="7" t="str">
        <x:v>将敌方目标具有的【烬煨】层数统一设置为场上【烬煨】层数的最高值，随后开启结界并对敌方全体造成等同于椒丘68%攻击力的火属性伤害。
处于结界中时，敌方目标受到的终结技伤害提高10.2%，且行动时有52%的基础概率被施加1层【烬煨】，结界存在期间该效果最多触发6次，且每个敌方目标每回合只能触发1次。椒丘每次施放终结技时重置触发次数。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56" s="6" t="n">
        <x:v>0.68</x:v>
      </x:c>
      <x:c r="G2356" s="6" t="n">
        <x:v>0</x:v>
      </x:c>
      <x:c r="H2356" s="6" t="n">
        <x:v>0</x:v>
      </x:c>
      <x:c r="I2356" s="6" t="n">
        <x:v>0</x:v>
      </x:c>
      <x:c r="J2356" s="6" t="str">
        <x:v>[0.68, 0.52, 0.102, 3, 6]</x:v>
      </x:c>
      <x:c r="K2356" s="7" t="str">
        <x:v>需确认条件及分段</x:v>
      </x:c>
      <x:c r="L2356" s="6" t="str">
        <x:v>https://raw.githubusercontent.com/Mar-7th/StarRailRes/dbe8cdfcfb0bf657b9fe1cf92d5537f118ccb487/index_new/cn/character_skills.json</x:v>
      </x:c>
    </x:row>
    <x:row r="2357" ht="83" customHeight="1">
      <x:c r="A2357" s="6" t="str">
        <x:v>121803_4</x:v>
      </x:c>
      <x:c r="B2357" s="6" t="str">
        <x:v>121803</x:v>
      </x:c>
      <x:c r="C2357" s="6" t="n">
        <x:v>4</x:v>
      </x:c>
      <x:c r="D2357" s="6" t="str">
        <x:v>鼎阵妙法，奇正相生</x:v>
      </x:c>
      <x:c r="E2357" s="7" t="str">
        <x:v>将敌方目标具有的【烬煨】层数统一设置为场上【烬煨】层数的最高值，随后开启结界并对敌方全体造成等同于椒丘72%攻击力的火属性伤害。
处于结界中时，敌方目标受到的终结技伤害提高10.8%，且行动时有53%的基础概率被施加1层【烬煨】，结界存在期间该效果最多触发6次，且每个敌方目标每回合只能触发1次。椒丘每次施放终结技时重置触发次数。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57" s="6" t="n">
        <x:v>0.72</x:v>
      </x:c>
      <x:c r="G2357" s="6" t="n">
        <x:v>0</x:v>
      </x:c>
      <x:c r="H2357" s="6" t="n">
        <x:v>0</x:v>
      </x:c>
      <x:c r="I2357" s="6" t="n">
        <x:v>0</x:v>
      </x:c>
      <x:c r="J2357" s="6" t="str">
        <x:v>[0.72, 0.53, 0.108, 3, 6]</x:v>
      </x:c>
      <x:c r="K2357" s="7" t="str">
        <x:v>需确认条件及分段</x:v>
      </x:c>
      <x:c r="L2357" s="6" t="str">
        <x:v>https://raw.githubusercontent.com/Mar-7th/StarRailRes/dbe8cdfcfb0bf657b9fe1cf92d5537f118ccb487/index_new/cn/character_skills.json</x:v>
      </x:c>
    </x:row>
    <x:row r="2358" ht="83" customHeight="1">
      <x:c r="A2358" s="6" t="str">
        <x:v>121803_5</x:v>
      </x:c>
      <x:c r="B2358" s="6" t="str">
        <x:v>121803</x:v>
      </x:c>
      <x:c r="C2358" s="6" t="n">
        <x:v>5</x:v>
      </x:c>
      <x:c r="D2358" s="6" t="str">
        <x:v>鼎阵妙法，奇正相生</x:v>
      </x:c>
      <x:c r="E2358" s="7" t="str">
        <x:v>将敌方目标具有的【烬煨】层数统一设置为场上【烬煨】层数的最高值，随后开启结界并对敌方全体造成等同于椒丘76%攻击力的火属性伤害。
处于结界中时，敌方目标受到的终结技伤害提高11.4%，且行动时有54%的基础概率被施加1层【烬煨】，结界存在期间该效果最多触发6次，且每个敌方目标每回合只能触发1次。椒丘每次施放终结技时重置触发次数。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58" s="6" t="n">
        <x:v>0.76</x:v>
      </x:c>
      <x:c r="G2358" s="6" t="n">
        <x:v>0</x:v>
      </x:c>
      <x:c r="H2358" s="6" t="n">
        <x:v>0</x:v>
      </x:c>
      <x:c r="I2358" s="6" t="n">
        <x:v>0</x:v>
      </x:c>
      <x:c r="J2358" s="6" t="str">
        <x:v>[0.76, 0.54, 0.114, 3, 6]</x:v>
      </x:c>
      <x:c r="K2358" s="7" t="str">
        <x:v>需确认条件及分段</x:v>
      </x:c>
      <x:c r="L2358" s="6" t="str">
        <x:v>https://raw.githubusercontent.com/Mar-7th/StarRailRes/dbe8cdfcfb0bf657b9fe1cf92d5537f118ccb487/index_new/cn/character_skills.json</x:v>
      </x:c>
    </x:row>
    <x:row r="2359" ht="83" customHeight="1">
      <x:c r="A2359" s="6" t="str">
        <x:v>121803_6</x:v>
      </x:c>
      <x:c r="B2359" s="6" t="str">
        <x:v>121803</x:v>
      </x:c>
      <x:c r="C2359" s="6" t="n">
        <x:v>6</x:v>
      </x:c>
      <x:c r="D2359" s="6" t="str">
        <x:v>鼎阵妙法，奇正相生</x:v>
      </x:c>
      <x:c r="E2359" s="7" t="str">
        <x:v>将敌方目标具有的【烬煨】层数统一设置为场上【烬煨】层数的最高值，随后开启结界并对敌方全体造成等同于椒丘80%攻击力的火属性伤害。
处于结界中时，敌方目标受到的终结技伤害提高12%，且行动时有55%的基础概率被施加1层【烬煨】，结界存在期间该效果最多触发6次，且每个敌方目标每回合只能触发1次。椒丘每次施放终结技时重置触发次数。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59" s="6" t="n">
        <x:v>0.8</x:v>
      </x:c>
      <x:c r="G2359" s="6" t="n">
        <x:v>0</x:v>
      </x:c>
      <x:c r="H2359" s="6" t="n">
        <x:v>0</x:v>
      </x:c>
      <x:c r="I2359" s="6" t="n">
        <x:v>0</x:v>
      </x:c>
      <x:c r="J2359" s="6" t="str">
        <x:v>[0.8, 0.55, 0.12, 3, 6]</x:v>
      </x:c>
      <x:c r="K2359" s="7" t="str">
        <x:v>需确认条件及分段</x:v>
      </x:c>
      <x:c r="L2359" s="6" t="str">
        <x:v>https://raw.githubusercontent.com/Mar-7th/StarRailRes/dbe8cdfcfb0bf657b9fe1cf92d5537f118ccb487/index_new/cn/character_skills.json</x:v>
      </x:c>
    </x:row>
    <x:row r="2360" ht="83" customHeight="1">
      <x:c r="A2360" s="6" t="str">
        <x:v>121803_7</x:v>
      </x:c>
      <x:c r="B2360" s="6" t="str">
        <x:v>121803</x:v>
      </x:c>
      <x:c r="C2360" s="6" t="n">
        <x:v>7</x:v>
      </x:c>
      <x:c r="D2360" s="6" t="str">
        <x:v>鼎阵妙法，奇正相生</x:v>
      </x:c>
      <x:c r="E2360" s="7" t="str">
        <x:v>将敌方目标具有的【烬煨】层数统一设置为场上【烬煨】层数的最高值，随后开启结界并对敌方全体造成等同于椒丘85%攻击力的火属性伤害。
处于结界中时，敌方目标受到的终结技伤害提高12.75%，且行动时有56.25%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60" s="6" t="n">
        <x:v>0.85</x:v>
      </x:c>
      <x:c r="G2360" s="6" t="n">
        <x:v>0</x:v>
      </x:c>
      <x:c r="H2360" s="6" t="n">
        <x:v>0</x:v>
      </x:c>
      <x:c r="I2360" s="6" t="n">
        <x:v>0</x:v>
      </x:c>
      <x:c r="J2360" s="6" t="str">
        <x:v>[0.85, 0.5625, 0.1275, 3, 6]</x:v>
      </x:c>
      <x:c r="K2360" s="7" t="str">
        <x:v>需确认条件及分段</x:v>
      </x:c>
      <x:c r="L2360" s="6" t="str">
        <x:v>https://raw.githubusercontent.com/Mar-7th/StarRailRes/dbe8cdfcfb0bf657b9fe1cf92d5537f118ccb487/index_new/cn/character_skills.json</x:v>
      </x:c>
    </x:row>
    <x:row r="2361" ht="83" customHeight="1">
      <x:c r="A2361" s="6" t="str">
        <x:v>121803_8</x:v>
      </x:c>
      <x:c r="B2361" s="6" t="str">
        <x:v>121803</x:v>
      </x:c>
      <x:c r="C2361" s="6" t="n">
        <x:v>8</x:v>
      </x:c>
      <x:c r="D2361" s="6" t="str">
        <x:v>鼎阵妙法，奇正相生</x:v>
      </x:c>
      <x:c r="E2361" s="7" t="str">
        <x:v>将敌方目标具有的【烬煨】层数统一设置为场上【烬煨】层数的最高值，随后开启结界并对敌方全体造成等同于椒丘90%攻击力的火属性伤害。
处于结界中时，敌方目标受到的终结技伤害提高13.5%，且行动时有57.5%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61" s="6" t="n">
        <x:v>0.9</x:v>
      </x:c>
      <x:c r="G2361" s="6" t="n">
        <x:v>0</x:v>
      </x:c>
      <x:c r="H2361" s="6" t="n">
        <x:v>0</x:v>
      </x:c>
      <x:c r="I2361" s="6" t="n">
        <x:v>0</x:v>
      </x:c>
      <x:c r="J2361" s="6" t="str">
        <x:v>[0.9, 0.575, 0.135, 3, 6]</x:v>
      </x:c>
      <x:c r="K2361" s="7" t="str">
        <x:v>需确认条件及分段</x:v>
      </x:c>
      <x:c r="L2361" s="6" t="str">
        <x:v>https://raw.githubusercontent.com/Mar-7th/StarRailRes/dbe8cdfcfb0bf657b9fe1cf92d5537f118ccb487/index_new/cn/character_skills.json</x:v>
      </x:c>
    </x:row>
    <x:row r="2362" ht="83" customHeight="1">
      <x:c r="A2362" s="6" t="str">
        <x:v>121803_9</x:v>
      </x:c>
      <x:c r="B2362" s="6" t="str">
        <x:v>121803</x:v>
      </x:c>
      <x:c r="C2362" s="6" t="n">
        <x:v>9</x:v>
      </x:c>
      <x:c r="D2362" s="6" t="str">
        <x:v>鼎阵妙法，奇正相生</x:v>
      </x:c>
      <x:c r="E2362" s="7" t="str">
        <x:v>将敌方目标具有的【烬煨】层数统一设置为场上【烬煨】层数的最高值，随后开启结界并对敌方全体造成等同于椒丘95%攻击力的火属性伤害。
处于结界中时，敌方目标受到的终结技伤害提高14.25%，且行动时有58.75%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62" s="6" t="n">
        <x:v>0.95</x:v>
      </x:c>
      <x:c r="G2362" s="6" t="n">
        <x:v>0</x:v>
      </x:c>
      <x:c r="H2362" s="6" t="n">
        <x:v>0</x:v>
      </x:c>
      <x:c r="I2362" s="6" t="n">
        <x:v>0</x:v>
      </x:c>
      <x:c r="J2362" s="6" t="str">
        <x:v>[0.95, 0.5875, 0.1425, 3, 6]</x:v>
      </x:c>
      <x:c r="K2362" s="7" t="str">
        <x:v>需确认条件及分段</x:v>
      </x:c>
      <x:c r="L2362" s="6" t="str">
        <x:v>https://raw.githubusercontent.com/Mar-7th/StarRailRes/dbe8cdfcfb0bf657b9fe1cf92d5537f118ccb487/index_new/cn/character_skills.json</x:v>
      </x:c>
    </x:row>
    <x:row r="2363" ht="83" customHeight="1">
      <x:c r="A2363" s="6" t="str">
        <x:v>121803_10</x:v>
      </x:c>
      <x:c r="B2363" s="6" t="str">
        <x:v>121803</x:v>
      </x:c>
      <x:c r="C2363" s="6" t="n">
        <x:v>10</x:v>
      </x:c>
      <x:c r="D2363" s="6" t="str">
        <x:v>鼎阵妙法，奇正相生</x:v>
      </x:c>
      <x:c r="E2363" s="7" t="str">
        <x:v>将敌方目标具有的【烬煨】层数统一设置为场上【烬煨】层数的最高值，随后开启结界并对敌方全体造成等同于椒丘100%攻击力的火属性伤害。
处于结界中时，敌方目标受到的终结技伤害提高15%，且行动时有60%的基础概率被施加1层【烬煨】，结界存在期间该效果最多触发6次，且每个敌方目标每回合只能触发1次。椒丘每次施放终结技时重置触发次数。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63" s="6" t="n">
        <x:v>1</x:v>
      </x:c>
      <x:c r="G2363" s="6" t="n">
        <x:v>0</x:v>
      </x:c>
      <x:c r="H2363" s="6" t="n">
        <x:v>0</x:v>
      </x:c>
      <x:c r="I2363" s="6" t="n">
        <x:v>0</x:v>
      </x:c>
      <x:c r="J2363" s="6" t="str">
        <x:v>[1, 0.6, 0.15, 3, 6]</x:v>
      </x:c>
      <x:c r="K2363" s="7" t="str">
        <x:v>需确认条件及分段</x:v>
      </x:c>
      <x:c r="L2363" s="6" t="str">
        <x:v>https://raw.githubusercontent.com/Mar-7th/StarRailRes/dbe8cdfcfb0bf657b9fe1cf92d5537f118ccb487/index_new/cn/character_skills.json</x:v>
      </x:c>
    </x:row>
    <x:row r="2364" ht="83" customHeight="1">
      <x:c r="A2364" s="6" t="str">
        <x:v>121803_11</x:v>
      </x:c>
      <x:c r="B2364" s="6" t="str">
        <x:v>121803</x:v>
      </x:c>
      <x:c r="C2364" s="6" t="n">
        <x:v>11</x:v>
      </x:c>
      <x:c r="D2364" s="6" t="str">
        <x:v>鼎阵妙法，奇正相生</x:v>
      </x:c>
      <x:c r="E2364" s="7" t="str">
        <x:v>将敌方目标具有的【烬煨】层数统一设置为场上【烬煨】层数的最高值，随后开启结界并对敌方全体造成等同于椒丘104%攻击力的火属性伤害。
处于结界中时，敌方目标受到的终结技伤害提高15.6%，且行动时有61%的基础概率被施加1层【烬煨】，结界存在期间该效果最多触发6次，且每个敌方目标每回合只能触发1次。椒丘每次施放终结技时重置触发次数。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64" s="6" t="n">
        <x:v>1.04</x:v>
      </x:c>
      <x:c r="G2364" s="6" t="n">
        <x:v>0</x:v>
      </x:c>
      <x:c r="H2364" s="6" t="n">
        <x:v>0</x:v>
      </x:c>
      <x:c r="I2364" s="6" t="n">
        <x:v>0</x:v>
      </x:c>
      <x:c r="J2364" s="6" t="str">
        <x:v>[1.04, 0.61, 0.156, 3, 6]</x:v>
      </x:c>
      <x:c r="K2364" s="7" t="str">
        <x:v>需确认条件及分段</x:v>
      </x:c>
      <x:c r="L2364" s="6" t="str">
        <x:v>https://raw.githubusercontent.com/Mar-7th/StarRailRes/dbe8cdfcfb0bf657b9fe1cf92d5537f118ccb487/index_new/cn/character_skills.json</x:v>
      </x:c>
    </x:row>
    <x:row r="2365" ht="83" customHeight="1">
      <x:c r="A2365" s="6" t="str">
        <x:v>121803_12</x:v>
      </x:c>
      <x:c r="B2365" s="6" t="str">
        <x:v>121803</x:v>
      </x:c>
      <x:c r="C2365" s="6" t="n">
        <x:v>12</x:v>
      </x:c>
      <x:c r="D2365" s="6" t="str">
        <x:v>鼎阵妙法，奇正相生</x:v>
      </x:c>
      <x:c r="E2365" s="7" t="str">
        <x:v>将敌方目标具有的【烬煨】层数统一设置为场上【烬煨】层数的最高值，随后开启结界并对敌方全体造成等同于椒丘108%攻击力的火属性伤害。
处于结界中时，敌方目标受到的终结技伤害提高16.2%，且行动时有62%的基础概率被施加1层【烬煨】，结界存在期间该效果最多触发6次，且每个敌方目标每回合只能触发1次。椒丘每次施放终结技时重置触发次数。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65" s="6" t="n">
        <x:v>1.08</x:v>
      </x:c>
      <x:c r="G2365" s="6" t="n">
        <x:v>0</x:v>
      </x:c>
      <x:c r="H2365" s="6" t="n">
        <x:v>0</x:v>
      </x:c>
      <x:c r="I2365" s="6" t="n">
        <x:v>0</x:v>
      </x:c>
      <x:c r="J2365" s="6" t="str">
        <x:v>[1.08, 0.62, 0.162, 3, 6]</x:v>
      </x:c>
      <x:c r="K2365" s="7" t="str">
        <x:v>需确认条件及分段</x:v>
      </x:c>
      <x:c r="L2365" s="6" t="str">
        <x:v>https://raw.githubusercontent.com/Mar-7th/StarRailRes/dbe8cdfcfb0bf657b9fe1cf92d5537f118ccb487/index_new/cn/character_skills.json</x:v>
      </x:c>
    </x:row>
    <x:row r="2366" ht="83" customHeight="1">
      <x:c r="A2366" s="6" t="str">
        <x:v>121803_13</x:v>
      </x:c>
      <x:c r="B2366" s="6" t="str">
        <x:v>121803</x:v>
      </x:c>
      <x:c r="C2366" s="6" t="n">
        <x:v>13</x:v>
      </x:c>
      <x:c r="D2366" s="6" t="str">
        <x:v>鼎阵妙法，奇正相生</x:v>
      </x:c>
      <x:c r="E2366" s="7" t="str">
        <x:v>将敌方目标具有的【烬煨】层数统一设置为场上【烬煨】层数的最高值，随后开启结界并对敌方全体造成等同于椒丘112%攻击力的火属性伤害。
处于结界中时，敌方目标受到的终结技伤害提高16.8%，且行动时有63%的基础概率被施加1层【烬煨】，结界存在期间该效果最多触发6次，且每个敌方目标每回合只能触发1次。椒丘每次施放终结技时重置触发次数。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66" s="6" t="n">
        <x:v>1.12</x:v>
      </x:c>
      <x:c r="G2366" s="6" t="n">
        <x:v>0</x:v>
      </x:c>
      <x:c r="H2366" s="6" t="n">
        <x:v>0</x:v>
      </x:c>
      <x:c r="I2366" s="6" t="n">
        <x:v>0</x:v>
      </x:c>
      <x:c r="J2366" s="6" t="str">
        <x:v>[1.12, 0.63, 0.168, 3, 6]</x:v>
      </x:c>
      <x:c r="K2366" s="7" t="str">
        <x:v>需确认条件及分段</x:v>
      </x:c>
      <x:c r="L2366" s="6" t="str">
        <x:v>https://raw.githubusercontent.com/Mar-7th/StarRailRes/dbe8cdfcfb0bf657b9fe1cf92d5537f118ccb487/index_new/cn/character_skills.json</x:v>
      </x:c>
    </x:row>
    <x:row r="2367" ht="83" customHeight="1">
      <x:c r="A2367" s="6" t="str">
        <x:v>121803_14</x:v>
      </x:c>
      <x:c r="B2367" s="6" t="str">
        <x:v>121803</x:v>
      </x:c>
      <x:c r="C2367" s="6" t="n">
        <x:v>14</x:v>
      </x:c>
      <x:c r="D2367" s="6" t="str">
        <x:v>鼎阵妙法，奇正相生</x:v>
      </x:c>
      <x:c r="E2367" s="7" t="str">
        <x:v>将敌方目标具有的【烬煨】层数统一设置为场上【烬煨】层数的最高值，随后开启结界并对敌方全体造成等同于椒丘116%攻击力的火属性伤害。
处于结界中时，敌方目标受到的终结技伤害提高17.4%，且行动时有64%的基础概率被施加1层【烬煨】，结界存在期间该效果最多触发6次，且每个敌方目标每回合只能触发1次。椒丘每次施放终结技时重置触发次数。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67" s="6" t="n">
        <x:v>1.16</x:v>
      </x:c>
      <x:c r="G2367" s="6" t="n">
        <x:v>0</x:v>
      </x:c>
      <x:c r="H2367" s="6" t="n">
        <x:v>0</x:v>
      </x:c>
      <x:c r="I2367" s="6" t="n">
        <x:v>0</x:v>
      </x:c>
      <x:c r="J2367" s="6" t="str">
        <x:v>[1.16, 0.64, 0.174, 3, 6]</x:v>
      </x:c>
      <x:c r="K2367" s="7" t="str">
        <x:v>需确认条件及分段</x:v>
      </x:c>
      <x:c r="L2367" s="6" t="str">
        <x:v>https://raw.githubusercontent.com/Mar-7th/StarRailRes/dbe8cdfcfb0bf657b9fe1cf92d5537f118ccb487/index_new/cn/character_skills.json</x:v>
      </x:c>
    </x:row>
    <x:row r="2368" ht="83" customHeight="1">
      <x:c r="A2368" s="6" t="str">
        <x:v>121803_15</x:v>
      </x:c>
      <x:c r="B2368" s="6" t="str">
        <x:v>121803</x:v>
      </x:c>
      <x:c r="C2368" s="6" t="n">
        <x:v>15</x:v>
      </x:c>
      <x:c r="D2368" s="6" t="str">
        <x:v>鼎阵妙法，奇正相生</x:v>
      </x:c>
      <x:c r="E2368" s="7" t="str">
        <x:v>将敌方目标具有的【烬煨】层数统一设置为场上【烬煨】层数的最高值，随后开启结界并对敌方全体造成等同于椒丘120%攻击力的火属性伤害。
处于结界中时，敌方目标受到的终结技伤害提高18%，且行动时有65%的基础概率被施加1层【烬煨】，结界存在期间该效果最多触发6次，且每个敌方目标每回合只能触发1次。椒丘每次施放终结技时重置触发次数。
结界持续3回合，自身每回合开始时结界持续回合数减1。当椒丘陷入无法战斗状态时，结界也会被解除。</x:v>
      </x:c>
      <x:c r="F2368" s="6" t="n">
        <x:v>1.2</x:v>
      </x:c>
      <x:c r="G2368" s="6" t="n">
        <x:v>0</x:v>
      </x:c>
      <x:c r="H2368" s="6" t="n">
        <x:v>0</x:v>
      </x:c>
      <x:c r="I2368" s="6" t="n">
        <x:v>0</x:v>
      </x:c>
      <x:c r="J2368" s="6" t="str">
        <x:v>[1.2, 0.65, 0.18, 3, 6]</x:v>
      </x:c>
      <x:c r="K2368" s="7" t="str">
        <x:v>需确认条件及分段</x:v>
      </x:c>
      <x:c r="L2368" s="6" t="str">
        <x:v>https://raw.githubusercontent.com/Mar-7th/StarRailRes/dbe8cdfcfb0bf657b9fe1cf92d5537f118ccb487/index_new/cn/character_skills.json</x:v>
      </x:c>
    </x:row>
    <x:row r="2369" ht="68" customHeight="1">
      <x:c r="A2369" s="6" t="str">
        <x:v>121804_1</x:v>
      </x:c>
      <x:c r="B2369" s="6" t="str">
        <x:v>121804</x:v>
      </x:c>
      <x:c r="C2369" s="6" t="n">
        <x:v>1</x:v>
      </x:c>
      <x:c r="D2369" s="6" t="str">
        <x:v>四示八权，纤滋精味</x:v>
      </x:c>
      <x:c r="E2369" s="7" t="str">
        <x:v>椒丘使用普攻、战技、终结技击中敌人时，有100%的基础概率对其施加1层【烬煨】，1层时使敌人受到的伤害提高7.5%，此后每叠加1层提高2.5%。
【烬煨】最多叠加5层，持续2回合。
当敌方目标处于【烬煨】状态时，也会被视为同时陷入了灼烧状态，每回合开始时受到等同于椒丘90%攻击力的火属性持续伤害。</x:v>
      </x:c>
      <x:c r="F2369" s="6" t="n">
        <x:v>0</x:v>
      </x:c>
      <x:c r="G2369" s="6" t="n">
        <x:v>0</x:v>
      </x:c>
      <x:c r="H2369" s="6" t="n">
        <x:v>0</x:v>
      </x:c>
      <x:c r="I2369" s="6" t="n">
        <x:v>0</x:v>
      </x:c>
      <x:c r="J2369" s="6" t="str">
        <x:v>[1, 0.075, 0.025, 5, 2, 0.9]</x:v>
      </x:c>
      <x:c r="K2369" s="7" t="str">
        <x:v>无首段伤害倍率，请覆盖或设为辅助技能</x:v>
      </x:c>
      <x:c r="L2369" s="6" t="str">
        <x:v>https://raw.githubusercontent.com/Mar-7th/StarRailRes/dbe8cdfcfb0bf657b9fe1cf92d5537f118ccb487/index_new/cn/character_skills.json</x:v>
      </x:c>
    </x:row>
    <x:row r="2370" ht="68" customHeight="1">
      <x:c r="A2370" s="6" t="str">
        <x:v>121804_2</x:v>
      </x:c>
      <x:c r="B2370" s="6" t="str">
        <x:v>121804</x:v>
      </x:c>
      <x:c r="C2370" s="6" t="n">
        <x:v>2</x:v>
      </x:c>
      <x:c r="D2370" s="6" t="str">
        <x:v>四示八权，纤滋精味</x:v>
      </x:c>
      <x:c r="E2370" s="7" t="str">
        <x:v>椒丘使用普攻、战技、终结技击中敌人时，有100%的基础概率对其施加1层【烬煨】，1层时使敌人受到的伤害提高8.25%，此后每叠加1层提高2.75%。
【烬煨】最多叠加5层，持续2回合。
当敌方目标处于【烬煨】状态时，也会被视为同时陷入了灼烧状态，每回合开始时受到等同于椒丘99%攻击力的火属性持续伤害。</x:v>
      </x:c>
      <x:c r="F2370" s="6" t="n">
        <x:v>0</x:v>
      </x:c>
      <x:c r="G2370" s="6" t="n">
        <x:v>0</x:v>
      </x:c>
      <x:c r="H2370" s="6" t="n">
        <x:v>0</x:v>
      </x:c>
      <x:c r="I2370" s="6" t="n">
        <x:v>0</x:v>
      </x:c>
      <x:c r="J2370" s="6" t="str">
        <x:v>[1, 0.0825, 0.0275, 5, 2, 0.99]</x:v>
      </x:c>
      <x:c r="K2370" s="7" t="str">
        <x:v>无首段伤害倍率，请覆盖或设为辅助技能</x:v>
      </x:c>
      <x:c r="L2370" s="6" t="str">
        <x:v>https://raw.githubusercontent.com/Mar-7th/StarRailRes/dbe8cdfcfb0bf657b9fe1cf92d5537f118ccb487/index_new/cn/character_skills.json</x:v>
      </x:c>
    </x:row>
    <x:row r="2371" ht="68" customHeight="1">
      <x:c r="A2371" s="6" t="str">
        <x:v>121804_3</x:v>
      </x:c>
      <x:c r="B2371" s="6" t="str">
        <x:v>121804</x:v>
      </x:c>
      <x:c r="C2371" s="6" t="n">
        <x:v>3</x:v>
      </x:c>
      <x:c r="D2371" s="6" t="str">
        <x:v>四示八权，纤滋精味</x:v>
      </x:c>
      <x:c r="E2371" s="7" t="str">
        <x:v>椒丘使用普攻、战技、终结技击中敌人时，有100%的基础概率对其施加1层【烬煨】，1层时使敌人受到的伤害提高9%，此后每叠加1层提高3%。
【烬煨】最多叠加5层，持续2回合。
当敌方目标处于【烬煨】状态时，也会被视为同时陷入了灼烧状态，每回合开始时受到等同于椒丘108%攻击力的火属性持续伤害。</x:v>
      </x:c>
      <x:c r="F2371" s="6" t="n">
        <x:v>0</x:v>
      </x:c>
      <x:c r="G2371" s="6" t="n">
        <x:v>0</x:v>
      </x:c>
      <x:c r="H2371" s="6" t="n">
        <x:v>0</x:v>
      </x:c>
      <x:c r="I2371" s="6" t="n">
        <x:v>0</x:v>
      </x:c>
      <x:c r="J2371" s="6" t="str">
        <x:v>[1, 0.09, 0.03, 5, 2, 1.08]</x:v>
      </x:c>
      <x:c r="K2371" s="7" t="str">
        <x:v>无首段伤害倍率，请覆盖或设为辅助技能</x:v>
      </x:c>
      <x:c r="L2371" s="6" t="str">
        <x:v>https://raw.githubusercontent.com/Mar-7th/StarRailRes/dbe8cdfcfb0bf657b9fe1cf92d5537f118ccb487/index_new/cn/character_skills.json</x:v>
      </x:c>
    </x:row>
    <x:row r="2372" ht="68" customHeight="1">
      <x:c r="A2372" s="6" t="str">
        <x:v>121804_4</x:v>
      </x:c>
      <x:c r="B2372" s="6" t="str">
        <x:v>121804</x:v>
      </x:c>
      <x:c r="C2372" s="6" t="n">
        <x:v>4</x:v>
      </x:c>
      <x:c r="D2372" s="6" t="str">
        <x:v>四示八权，纤滋精味</x:v>
      </x:c>
      <x:c r="E2372" s="7" t="str">
        <x:v>椒丘使用普攻、战技、终结技击中敌人时，有100%的基础概率对其施加1层【烬煨】，1层时使敌人受到的伤害提高9.75%，此后每叠加1层提高3.25%。
【烬煨】最多叠加5层，持续2回合。
当敌方目标处于【烬煨】状态时，也会被视为同时陷入了灼烧状态，每回合开始时受到等同于椒丘117%攻击力的火属性持续伤害。</x:v>
      </x:c>
      <x:c r="F2372" s="6" t="n">
        <x:v>0</x:v>
      </x:c>
      <x:c r="G2372" s="6" t="n">
        <x:v>0</x:v>
      </x:c>
      <x:c r="H2372" s="6" t="n">
        <x:v>0</x:v>
      </x:c>
      <x:c r="I2372" s="6" t="n">
        <x:v>0</x:v>
      </x:c>
      <x:c r="J2372" s="6" t="str">
        <x:v>[1, 0.0975, 0.0325, 5, 2, 1.17]</x:v>
      </x:c>
      <x:c r="K2372" s="7" t="str">
        <x:v>无首段伤害倍率，请覆盖或设为辅助技能</x:v>
      </x:c>
      <x:c r="L2372" s="6" t="str">
        <x:v>https://raw.githubusercontent.com/Mar-7th/StarRailRes/dbe8cdfcfb0bf657b9fe1cf92d5537f118ccb487/index_new/cn/character_skills.json</x:v>
      </x:c>
    </x:row>
    <x:row r="2373" ht="68" customHeight="1">
      <x:c r="A2373" s="6" t="str">
        <x:v>121804_5</x:v>
      </x:c>
      <x:c r="B2373" s="6" t="str">
        <x:v>121804</x:v>
      </x:c>
      <x:c r="C2373" s="6" t="n">
        <x:v>5</x:v>
      </x:c>
      <x:c r="D2373" s="6" t="str">
        <x:v>四示八权，纤滋精味</x:v>
      </x:c>
      <x:c r="E2373" s="7" t="str">
        <x:v>椒丘使用普攻、战技、终结技击中敌人时，有100%的基础概率对其施加1层【烬煨】，1层时使敌人受到的伤害提高10.5%，此后每叠加1层提高3.5%。
【烬煨】最多叠加5层，持续2回合。
当敌方目标处于【烬煨】状态时，也会被视为同时陷入了灼烧状态，每回合开始时受到等同于椒丘126%攻击力的火属性持续伤害。</x:v>
      </x:c>
      <x:c r="F2373" s="6" t="n">
        <x:v>0</x:v>
      </x:c>
      <x:c r="G2373" s="6" t="n">
        <x:v>0</x:v>
      </x:c>
      <x:c r="H2373" s="6" t="n">
        <x:v>0</x:v>
      </x:c>
      <x:c r="I2373" s="6" t="n">
        <x:v>0</x:v>
      </x:c>
      <x:c r="J2373" s="6" t="str">
        <x:v>[1, 0.105, 0.035, 5, 2, 1.26]</x:v>
      </x:c>
      <x:c r="K2373" s="7" t="str">
        <x:v>无首段伤害倍率，请覆盖或设为辅助技能</x:v>
      </x:c>
      <x:c r="L2373" s="6" t="str">
        <x:v>https://raw.githubusercontent.com/Mar-7th/StarRailRes/dbe8cdfcfb0bf657b9fe1cf92d5537f118ccb487/index_new/cn/character_skills.json</x:v>
      </x:c>
    </x:row>
    <x:row r="2374" ht="68" customHeight="1">
      <x:c r="A2374" s="6" t="str">
        <x:v>121804_6</x:v>
      </x:c>
      <x:c r="B2374" s="6" t="str">
        <x:v>121804</x:v>
      </x:c>
      <x:c r="C2374" s="6" t="n">
        <x:v>6</x:v>
      </x:c>
      <x:c r="D2374" s="6" t="str">
        <x:v>四示八权，纤滋精味</x:v>
      </x:c>
      <x:c r="E2374" s="7" t="str">
        <x:v>椒丘使用普攻、战技、终结技击中敌人时，有100%的基础概率对其施加1层【烬煨】，1层时使敌人受到的伤害提高11.25%，此后每叠加1层提高3.75%。
【烬煨】最多叠加5层，持续2回合。
当敌方目标处于【烬煨】状态时，也会被视为同时陷入了灼烧状态，每回合开始时受到等同于椒丘135%攻击力的火属性持续伤害。</x:v>
      </x:c>
      <x:c r="F2374" s="6" t="n">
        <x:v>0</x:v>
      </x:c>
      <x:c r="G2374" s="6" t="n">
        <x:v>0</x:v>
      </x:c>
      <x:c r="H2374" s="6" t="n">
        <x:v>0</x:v>
      </x:c>
      <x:c r="I2374" s="6" t="n">
        <x:v>0</x:v>
      </x:c>
      <x:c r="J2374" s="6" t="str">
        <x:v>[1, 0.1125, 0.0375, 5, 2, 1.35]</x:v>
      </x:c>
      <x:c r="K2374" s="7" t="str">
        <x:v>无首段伤害倍率，请覆盖或设为辅助技能</x:v>
      </x:c>
      <x:c r="L2374" s="6" t="str">
        <x:v>https://raw.githubusercontent.com/Mar-7th/StarRailRes/dbe8cdfcfb0bf657b9fe1cf92d5537f118ccb487/index_new/cn/character_skills.json</x:v>
      </x:c>
    </x:row>
    <x:row r="2375" ht="68" customHeight="1">
      <x:c r="A2375" s="6" t="str">
        <x:v>121804_7</x:v>
      </x:c>
      <x:c r="B2375" s="6" t="str">
        <x:v>121804</x:v>
      </x:c>
      <x:c r="C2375" s="6" t="n">
        <x:v>7</x:v>
      </x:c>
      <x:c r="D2375" s="6" t="str">
        <x:v>四示八权，纤滋精味</x:v>
      </x:c>
      <x:c r="E2375" s="7" t="str">
        <x:v>椒丘使用普攻、战技、终结技击中敌人时，有100%的基础概率对其施加1层【烬煨】，1层时使敌人受到的伤害提高12.19%，此后每叠加1层提高4.06%。
【烬煨】最多叠加5层，持续2回合。
当敌方目标处于【烬煨】状态时，也会被视为同时陷入了灼烧状态，每回合开始时受到等同于椒丘146.25%攻击力的火属性持续伤害。</x:v>
      </x:c>
      <x:c r="F2375" s="6" t="n">
        <x:v>0</x:v>
      </x:c>
      <x:c r="G2375" s="6" t="n">
        <x:v>0</x:v>
      </x:c>
      <x:c r="H2375" s="6" t="n">
        <x:v>0</x:v>
      </x:c>
      <x:c r="I2375" s="6" t="n">
        <x:v>0</x:v>
      </x:c>
      <x:c r="J2375" s="6" t="str">
        <x:v>[1, 0.1219, 0.0406, 5, 2, 1.4625]</x:v>
      </x:c>
      <x:c r="K2375" s="7" t="str">
        <x:v>无首段伤害倍率，请覆盖或设为辅助技能</x:v>
      </x:c>
      <x:c r="L2375" s="6" t="str">
        <x:v>https://raw.githubusercontent.com/Mar-7th/StarRailRes/dbe8cdfcfb0bf657b9fe1cf92d5537f118ccb487/index_new/cn/character_skills.json</x:v>
      </x:c>
    </x:row>
    <x:row r="2376" ht="68" customHeight="1">
      <x:c r="A2376" s="6" t="str">
        <x:v>121804_8</x:v>
      </x:c>
      <x:c r="B2376" s="6" t="str">
        <x:v>121804</x:v>
      </x:c>
      <x:c r="C2376" s="6" t="n">
        <x:v>8</x:v>
      </x:c>
      <x:c r="D2376" s="6" t="str">
        <x:v>四示八权，纤滋精味</x:v>
      </x:c>
      <x:c r="E2376" s="7" t="str">
        <x:v>椒丘使用普攻、战技、终结技击中敌人时，有100%的基础概率对其施加1层【烬煨】，1层时使敌人受到的伤害提高13.13%，此后每叠加1层提高4.37%。
【烬煨】最多叠加5层，持续2回合。
当敌方目标处于【烬煨】状态时，也会被视为同时陷入了灼烧状态，每回合开始时受到等同于椒丘157.5%攻击力的火属性持续伤害。</x:v>
      </x:c>
      <x:c r="F2376" s="6" t="n">
        <x:v>0</x:v>
      </x:c>
      <x:c r="G2376" s="6" t="n">
        <x:v>0</x:v>
      </x:c>
      <x:c r="H2376" s="6" t="n">
        <x:v>0</x:v>
      </x:c>
      <x:c r="I2376" s="6" t="n">
        <x:v>0</x:v>
      </x:c>
      <x:c r="J2376" s="6" t="str">
        <x:v>[1, 0.1313, 0.0437, 5, 2, 1.575]</x:v>
      </x:c>
      <x:c r="K2376" s="7" t="str">
        <x:v>无首段伤害倍率，请覆盖或设为辅助技能</x:v>
      </x:c>
      <x:c r="L2376" s="6" t="str">
        <x:v>https://raw.githubusercontent.com/Mar-7th/StarRailRes/dbe8cdfcfb0bf657b9fe1cf92d5537f118ccb487/index_new/cn/character_skills.json</x:v>
      </x:c>
    </x:row>
    <x:row r="2377" ht="68" customHeight="1">
      <x:c r="A2377" s="6" t="str">
        <x:v>121804_9</x:v>
      </x:c>
      <x:c r="B2377" s="6" t="str">
        <x:v>121804</x:v>
      </x:c>
      <x:c r="C2377" s="6" t="n">
        <x:v>9</x:v>
      </x:c>
      <x:c r="D2377" s="6" t="str">
        <x:v>四示八权，纤滋精味</x:v>
      </x:c>
      <x:c r="E2377" s="7" t="str">
        <x:v>椒丘使用普攻、战技、终结技击中敌人时，有100%的基础概率对其施加1层【烬煨】，1层时使敌人受到的伤害提高14.06%，此后每叠加1层提高4.69%。
【烬煨】最多叠加5层，持续2回合。
当敌方目标处于【烬煨】状态时，也会被视为同时陷入了灼烧状态，每回合开始时受到等同于椒丘168.75%攻击力的火属性持续伤害。</x:v>
      </x:c>
      <x:c r="F2377" s="6" t="n">
        <x:v>0</x:v>
      </x:c>
      <x:c r="G2377" s="6" t="n">
        <x:v>0</x:v>
      </x:c>
      <x:c r="H2377" s="6" t="n">
        <x:v>0</x:v>
      </x:c>
      <x:c r="I2377" s="6" t="n">
        <x:v>0</x:v>
      </x:c>
      <x:c r="J2377" s="6" t="str">
        <x:v>[1, 0.1406, 0.0469, 5, 2, 1.6875]</x:v>
      </x:c>
      <x:c r="K2377" s="7" t="str">
        <x:v>无首段伤害倍率，请覆盖或设为辅助技能</x:v>
      </x:c>
      <x:c r="L2377" s="6" t="str">
        <x:v>https://raw.githubusercontent.com/Mar-7th/StarRailRes/dbe8cdfcfb0bf657b9fe1cf92d5537f118ccb487/index_new/cn/character_skills.json</x:v>
      </x:c>
    </x:row>
    <x:row r="2378" ht="68" customHeight="1">
      <x:c r="A2378" s="6" t="str">
        <x:v>121804_10</x:v>
      </x:c>
      <x:c r="B2378" s="6" t="str">
        <x:v>121804</x:v>
      </x:c>
      <x:c r="C2378" s="6" t="n">
        <x:v>10</x:v>
      </x:c>
      <x:c r="D2378" s="6" t="str">
        <x:v>四示八权，纤滋精味</x:v>
      </x:c>
      <x:c r="E2378" s="7" t="str">
        <x:v>椒丘使用普攻、战技、终结技击中敌人时，有100%的基础概率对其施加1层【烬煨】，1层时使敌人受到的伤害提高15%，此后每叠加1层提高5%。
【烬煨】最多叠加5层，持续2回合。
当敌方目标处于【烬煨】状态时，也会被视为同时陷入了灼烧状态，每回合开始时受到等同于椒丘180%攻击力的火属性持续伤害。</x:v>
      </x:c>
      <x:c r="F2378" s="6" t="n">
        <x:v>0</x:v>
      </x:c>
      <x:c r="G2378" s="6" t="n">
        <x:v>0</x:v>
      </x:c>
      <x:c r="H2378" s="6" t="n">
        <x:v>0</x:v>
      </x:c>
      <x:c r="I2378" s="6" t="n">
        <x:v>0</x:v>
      </x:c>
      <x:c r="J2378" s="6" t="str">
        <x:v>[1, 0.15, 0.05, 5, 2, 1.8]</x:v>
      </x:c>
      <x:c r="K2378" s="7" t="str">
        <x:v>无首段伤害倍率，请覆盖或设为辅助技能</x:v>
      </x:c>
      <x:c r="L2378" s="6" t="str">
        <x:v>https://raw.githubusercontent.com/Mar-7th/StarRailRes/dbe8cdfcfb0bf657b9fe1cf92d5537f118ccb487/index_new/cn/character_skills.json</x:v>
      </x:c>
    </x:row>
    <x:row r="2379" ht="68" customHeight="1">
      <x:c r="A2379" s="6" t="str">
        <x:v>121804_11</x:v>
      </x:c>
      <x:c r="B2379" s="6" t="str">
        <x:v>121804</x:v>
      </x:c>
      <x:c r="C2379" s="6" t="n">
        <x:v>11</x:v>
      </x:c>
      <x:c r="D2379" s="6" t="str">
        <x:v>四示八权，纤滋精味</x:v>
      </x:c>
      <x:c r="E2379" s="7" t="str">
        <x:v>椒丘使用普攻、战技、终结技击中敌人时，有100%的基础概率对其施加1层【烬煨】，1层时使敌人受到的伤害提高15.75%，此后每叠加1层提高5.25%。
【烬煨】最多叠加5层，持续2回合。
当敌方目标处于【烬煨】状态时，也会被视为同时陷入了灼烧状态，每回合开始时受到等同于椒丘189%攻击力的火属性持续伤害。</x:v>
      </x:c>
      <x:c r="F2379" s="6" t="n">
        <x:v>0</x:v>
      </x:c>
      <x:c r="G2379" s="6" t="n">
        <x:v>0</x:v>
      </x:c>
      <x:c r="H2379" s="6" t="n">
        <x:v>0</x:v>
      </x:c>
      <x:c r="I2379" s="6" t="n">
        <x:v>0</x:v>
      </x:c>
      <x:c r="J2379" s="6" t="str">
        <x:v>[1, 0.1575, 0.0525, 5, 2, 1.89]</x:v>
      </x:c>
      <x:c r="K2379" s="7" t="str">
        <x:v>无首段伤害倍率，请覆盖或设为辅助技能</x:v>
      </x:c>
      <x:c r="L2379" s="6" t="str">
        <x:v>https://raw.githubusercontent.com/Mar-7th/StarRailRes/dbe8cdfcfb0bf657b9fe1cf92d5537f118ccb487/index_new/cn/character_skills.json</x:v>
      </x:c>
    </x:row>
    <x:row r="2380" ht="68" customHeight="1">
      <x:c r="A2380" s="6" t="str">
        <x:v>121804_12</x:v>
      </x:c>
      <x:c r="B2380" s="6" t="str">
        <x:v>121804</x:v>
      </x:c>
      <x:c r="C2380" s="6" t="n">
        <x:v>12</x:v>
      </x:c>
      <x:c r="D2380" s="6" t="str">
        <x:v>四示八权，纤滋精味</x:v>
      </x:c>
      <x:c r="E2380" s="7" t="str">
        <x:v>椒丘使用普攻、战技、终结技击中敌人时，有100%的基础概率对其施加1层【烬煨】，1层时使敌人受到的伤害提高16.5%，此后每叠加1层提高5.5%。
【烬煨】最多叠加5层，持续2回合。
当敌方目标处于【烬煨】状态时，也会被视为同时陷入了灼烧状态，每回合开始时受到等同于椒丘198%攻击力的火属性持续伤害。</x:v>
      </x:c>
      <x:c r="F2380" s="6" t="n">
        <x:v>0</x:v>
      </x:c>
      <x:c r="G2380" s="6" t="n">
        <x:v>0</x:v>
      </x:c>
      <x:c r="H2380" s="6" t="n">
        <x:v>0</x:v>
      </x:c>
      <x:c r="I2380" s="6" t="n">
        <x:v>0</x:v>
      </x:c>
      <x:c r="J2380" s="6" t="str">
        <x:v>[1, 0.165, 0.055, 5, 2, 1.98]</x:v>
      </x:c>
      <x:c r="K2380" s="7" t="str">
        <x:v>无首段伤害倍率，请覆盖或设为辅助技能</x:v>
      </x:c>
      <x:c r="L2380" s="6" t="str">
        <x:v>https://raw.githubusercontent.com/Mar-7th/StarRailRes/dbe8cdfcfb0bf657b9fe1cf92d5537f118ccb487/index_new/cn/character_skills.json</x:v>
      </x:c>
    </x:row>
    <x:row r="2381" ht="68" customHeight="1">
      <x:c r="A2381" s="6" t="str">
        <x:v>121804_13</x:v>
      </x:c>
      <x:c r="B2381" s="6" t="str">
        <x:v>121804</x:v>
      </x:c>
      <x:c r="C2381" s="6" t="n">
        <x:v>13</x:v>
      </x:c>
      <x:c r="D2381" s="6" t="str">
        <x:v>四示八权，纤滋精味</x:v>
      </x:c>
      <x:c r="E2381" s="7" t="str">
        <x:v>椒丘使用普攻、战技、终结技击中敌人时，有100%的基础概率对其施加1层【烬煨】，1层时使敌人受到的伤害提高17.25%，此后每叠加1层提高5.75%。
【烬煨】最多叠加5层，持续2回合。
当敌方目标处于【烬煨】状态时，也会被视为同时陷入了灼烧状态，每回合开始时受到等同于椒丘207%攻击力的火属性持续伤害。</x:v>
      </x:c>
      <x:c r="F2381" s="6" t="n">
        <x:v>0</x:v>
      </x:c>
      <x:c r="G2381" s="6" t="n">
        <x:v>0</x:v>
      </x:c>
      <x:c r="H2381" s="6" t="n">
        <x:v>0</x:v>
      </x:c>
      <x:c r="I2381" s="6" t="n">
        <x:v>0</x:v>
      </x:c>
      <x:c r="J2381" s="6" t="str">
        <x:v>[1, 0.1725, 0.0575, 5, 2, 2.07]</x:v>
      </x:c>
      <x:c r="K2381" s="7" t="str">
        <x:v>无首段伤害倍率，请覆盖或设为辅助技能</x:v>
      </x:c>
      <x:c r="L2381" s="6" t="str">
        <x:v>https://raw.githubusercontent.com/Mar-7th/StarRailRes/dbe8cdfcfb0bf657b9fe1cf92d5537f118ccb487/index_new/cn/character_skills.json</x:v>
      </x:c>
    </x:row>
    <x:row r="2382" ht="68" customHeight="1">
      <x:c r="A2382" s="6" t="str">
        <x:v>121804_14</x:v>
      </x:c>
      <x:c r="B2382" s="6" t="str">
        <x:v>121804</x:v>
      </x:c>
      <x:c r="C2382" s="6" t="n">
        <x:v>14</x:v>
      </x:c>
      <x:c r="D2382" s="6" t="str">
        <x:v>四示八权，纤滋精味</x:v>
      </x:c>
      <x:c r="E2382" s="7" t="str">
        <x:v>椒丘使用普攻、战技、终结技击中敌人时，有100%的基础概率对其施加1层【烬煨】，1层时使敌人受到的伤害提高18%，此后每叠加1层提高6%。
【烬煨】最多叠加5层，持续2回合。
当敌方目标处于【烬煨】状态时，也会被视为同时陷入了灼烧状态，每回合开始时受到等同于椒丘216%攻击力的火属性持续伤害。</x:v>
      </x:c>
      <x:c r="F2382" s="6" t="n">
        <x:v>0</x:v>
      </x:c>
      <x:c r="G2382" s="6" t="n">
        <x:v>0</x:v>
      </x:c>
      <x:c r="H2382" s="6" t="n">
        <x:v>0</x:v>
      </x:c>
      <x:c r="I2382" s="6" t="n">
        <x:v>0</x:v>
      </x:c>
      <x:c r="J2382" s="6" t="str">
        <x:v>[1, 0.18, 0.06, 5, 2, 2.16]</x:v>
      </x:c>
      <x:c r="K2382" s="7" t="str">
        <x:v>无首段伤害倍率，请覆盖或设为辅助技能</x:v>
      </x:c>
      <x:c r="L2382" s="6" t="str">
        <x:v>https://raw.githubusercontent.com/Mar-7th/StarRailRes/dbe8cdfcfb0bf657b9fe1cf92d5537f118ccb487/index_new/cn/character_skills.json</x:v>
      </x:c>
    </x:row>
    <x:row r="2383" ht="68" customHeight="1">
      <x:c r="A2383" s="6" t="str">
        <x:v>121804_15</x:v>
      </x:c>
      <x:c r="B2383" s="6" t="str">
        <x:v>121804</x:v>
      </x:c>
      <x:c r="C2383" s="6" t="n">
        <x:v>15</x:v>
      </x:c>
      <x:c r="D2383" s="6" t="str">
        <x:v>四示八权，纤滋精味</x:v>
      </x:c>
      <x:c r="E2383" s="7" t="str">
        <x:v>椒丘使用普攻、战技、终结技击中敌人时，有100%的基础概率对其施加1层【烬煨】，1层时使敌人受到的伤害提高18.75%，此后每叠加1层提高6.25%。
【烬煨】最多叠加5层，持续2回合。
当敌方目标处于【烬煨】状态时，也会被视为同时陷入了灼烧状态，每回合开始时受到等同于椒丘225%攻击力的火属性持续伤害。</x:v>
      </x:c>
      <x:c r="F2383" s="6" t="n">
        <x:v>0</x:v>
      </x:c>
      <x:c r="G2383" s="6" t="n">
        <x:v>0</x:v>
      </x:c>
      <x:c r="H2383" s="6" t="n">
        <x:v>0</x:v>
      </x:c>
      <x:c r="I2383" s="6" t="n">
        <x:v>0</x:v>
      </x:c>
      <x:c r="J2383" s="6" t="str">
        <x:v>[1, 0.1875, 0.0625, 5, 2, 2.25]</x:v>
      </x:c>
      <x:c r="K2383" s="7" t="str">
        <x:v>无首段伤害倍率，请覆盖或设为辅助技能</x:v>
      </x:c>
      <x:c r="L2383" s="6" t="str">
        <x:v>https://raw.githubusercontent.com/Mar-7th/StarRailRes/dbe8cdfcfb0bf657b9fe1cf92d5537f118ccb487/index_new/cn/character_skills.json</x:v>
      </x:c>
    </x:row>
    <x:row r="2384" ht="20" customHeight="1">
      <x:c r="A2384" s="6" t="str">
        <x:v>121806_1</x:v>
      </x:c>
      <x:c r="B2384" s="6" t="str">
        <x:v>121806</x:v>
      </x:c>
      <x:c r="C2384" s="6" t="n">
        <x:v>1</x:v>
      </x:c>
      <x:c r="D2384" s="6" t="str">
        <x:v>攻击</x:v>
      </x:c>
      <x:c r="E2384" s="7" t="str">
        <x:v>攻击敌人，进入战斗后削弱敌方目标对应属性韧性。</x:v>
      </x:c>
      <x:c r="F2384" s="6" t="n">
        <x:v>0</x:v>
      </x:c>
      <x:c r="G2384" s="6" t="n">
        <x:v>0</x:v>
      </x:c>
      <x:c r="H2384" s="6" t="n">
        <x:v>0</x:v>
      </x:c>
      <x:c r="I2384" s="6" t="n">
        <x:v>0</x:v>
      </x:c>
      <x:c r="J2384" s="6" t="str">
        <x:v>[]</x:v>
      </x:c>
      <x:c r="K2384" s="7" t="str">
        <x:v>缺少结构化参数，必须覆盖</x:v>
      </x:c>
      <x:c r="L2384" s="6" t="str">
        <x:v>https://raw.githubusercontent.com/Mar-7th/StarRailRes/dbe8cdfcfb0bf657b9fe1cf92d5537f118ccb487/index_new/cn/character_skills.json</x:v>
      </x:c>
    </x:row>
    <x:row r="2385" ht="53" customHeight="1">
      <x:c r="A2385" s="6" t="str">
        <x:v>121807_1</x:v>
      </x:c>
      <x:c r="B2385" s="6" t="str">
        <x:v>121807</x:v>
      </x:c>
      <x:c r="C2385" s="6" t="n">
        <x:v>1</x:v>
      </x:c>
      <x:c r="D2385" s="6" t="str">
        <x:v>旺火却乱</x:v>
      </x:c>
      <x:c r="E2385" s="7" t="str">
        <x:v>使用秘技后，制造1片持续15秒的特殊领域。与处于特殊领域内的敌人进入战斗后，对敌方全体造成等同于椒丘100%攻击力的火属性伤害，并有100%的基础概率施加1层【烬煨】。我方制造的领域效果最多存在1个。</x:v>
      </x:c>
      <x:c r="F2385" s="6" t="n">
        <x:v>0</x:v>
      </x:c>
      <x:c r="G2385" s="6" t="n">
        <x:v>0</x:v>
      </x:c>
      <x:c r="H2385" s="6" t="n">
        <x:v>0</x:v>
      </x:c>
      <x:c r="I2385" s="6" t="n">
        <x:v>0</x:v>
      </x:c>
      <x:c r="J2385" s="6" t="str">
        <x:v>[1, 15, 1]</x:v>
      </x:c>
      <x:c r="K2385" s="7" t="str">
        <x:v>无首段伤害倍率，请覆盖或设为辅助技能</x:v>
      </x:c>
      <x:c r="L2385" s="6" t="str">
        <x:v>https://raw.githubusercontent.com/Mar-7th/StarRailRes/dbe8cdfcfb0bf657b9fe1cf92d5537f118ccb487/index_new/cn/character_skills.json</x:v>
      </x:c>
    </x:row>
    <x:row r="2386" ht="20" customHeight="1">
      <x:c r="A2386" s="6" t="str">
        <x:v>122001_1</x:v>
      </x:c>
      <x:c r="B2386" s="6" t="str">
        <x:v>122001</x:v>
      </x:c>
      <x:c r="C2386" s="6" t="n">
        <x:v>1</x:v>
      </x:c>
      <x:c r="D2386" s="6" t="str">
        <x:v>闪裂</x:v>
      </x:c>
      <x:c r="E2386" s="7" t="str">
        <x:v>对指定敌方单体造成等同于飞霄50%攻击力的风属性伤害。</x:v>
      </x:c>
      <x:c r="F2386" s="6" t="n">
        <x:v>0.5</x:v>
      </x:c>
      <x:c r="G2386" s="6" t="n">
        <x:v>0</x:v>
      </x:c>
      <x:c r="H2386" s="6" t="n">
        <x:v>0</x:v>
      </x:c>
      <x:c r="I2386" s="6" t="n">
        <x:v>0</x:v>
      </x:c>
      <x:c r="J2386" s="6" t="str">
        <x:v>[0.5]</x:v>
      </x:c>
      <x:c r="K2386" s="7" t="str">
        <x:v>需确认条件及分段</x:v>
      </x:c>
      <x:c r="L2386" s="6" t="str">
        <x:v>https://raw.githubusercontent.com/Mar-7th/StarRailRes/dbe8cdfcfb0bf657b9fe1cf92d5537f118ccb487/index_new/cn/character_skills.json</x:v>
      </x:c>
    </x:row>
    <x:row r="2387" ht="20" customHeight="1">
      <x:c r="A2387" s="6" t="str">
        <x:v>122001_2</x:v>
      </x:c>
      <x:c r="B2387" s="6" t="str">
        <x:v>122001</x:v>
      </x:c>
      <x:c r="C2387" s="6" t="n">
        <x:v>2</x:v>
      </x:c>
      <x:c r="D2387" s="6" t="str">
        <x:v>闪裂</x:v>
      </x:c>
      <x:c r="E2387" s="7" t="str">
        <x:v>对指定敌方单体造成等同于飞霄60%攻击力的风属性伤害。</x:v>
      </x:c>
      <x:c r="F2387" s="6" t="n">
        <x:v>0.6</x:v>
      </x:c>
      <x:c r="G2387" s="6" t="n">
        <x:v>0</x:v>
      </x:c>
      <x:c r="H2387" s="6" t="n">
        <x:v>0</x:v>
      </x:c>
      <x:c r="I2387" s="6" t="n">
        <x:v>0</x:v>
      </x:c>
      <x:c r="J2387" s="6" t="str">
        <x:v>[0.6]</x:v>
      </x:c>
      <x:c r="K2387" s="7" t="str">
        <x:v>需确认条件及分段</x:v>
      </x:c>
      <x:c r="L2387" s="6" t="str">
        <x:v>https://raw.githubusercontent.com/Mar-7th/StarRailRes/dbe8cdfcfb0bf657b9fe1cf92d5537f118ccb487/index_new/cn/character_skills.json</x:v>
      </x:c>
    </x:row>
    <x:row r="2388" ht="20" customHeight="1">
      <x:c r="A2388" s="6" t="str">
        <x:v>122001_3</x:v>
      </x:c>
      <x:c r="B2388" s="6" t="str">
        <x:v>122001</x:v>
      </x:c>
      <x:c r="C2388" s="6" t="n">
        <x:v>3</x:v>
      </x:c>
      <x:c r="D2388" s="6" t="str">
        <x:v>闪裂</x:v>
      </x:c>
      <x:c r="E2388" s="7" t="str">
        <x:v>对指定敌方单体造成等同于飞霄70%攻击力的风属性伤害。</x:v>
      </x:c>
      <x:c r="F2388" s="6" t="n">
        <x:v>0.7</x:v>
      </x:c>
      <x:c r="G2388" s="6" t="n">
        <x:v>0</x:v>
      </x:c>
      <x:c r="H2388" s="6" t="n">
        <x:v>0</x:v>
      </x:c>
      <x:c r="I2388" s="6" t="n">
        <x:v>0</x:v>
      </x:c>
      <x:c r="J2388" s="6" t="str">
        <x:v>[0.7]</x:v>
      </x:c>
      <x:c r="K2388" s="7" t="str">
        <x:v>需确认条件及分段</x:v>
      </x:c>
      <x:c r="L2388" s="6" t="str">
        <x:v>https://raw.githubusercontent.com/Mar-7th/StarRailRes/dbe8cdfcfb0bf657b9fe1cf92d5537f118ccb487/index_new/cn/character_skills.json</x:v>
      </x:c>
    </x:row>
    <x:row r="2389" ht="20" customHeight="1">
      <x:c r="A2389" s="6" t="str">
        <x:v>122001_4</x:v>
      </x:c>
      <x:c r="B2389" s="6" t="str">
        <x:v>122001</x:v>
      </x:c>
      <x:c r="C2389" s="6" t="n">
        <x:v>4</x:v>
      </x:c>
      <x:c r="D2389" s="6" t="str">
        <x:v>闪裂</x:v>
      </x:c>
      <x:c r="E2389" s="7" t="str">
        <x:v>对指定敌方单体造成等同于飞霄80%攻击力的风属性伤害。</x:v>
      </x:c>
      <x:c r="F2389" s="6" t="n">
        <x:v>0.8</x:v>
      </x:c>
      <x:c r="G2389" s="6" t="n">
        <x:v>0</x:v>
      </x:c>
      <x:c r="H2389" s="6" t="n">
        <x:v>0</x:v>
      </x:c>
      <x:c r="I2389" s="6" t="n">
        <x:v>0</x:v>
      </x:c>
      <x:c r="J2389" s="6" t="str">
        <x:v>[0.8]</x:v>
      </x:c>
      <x:c r="K2389" s="7" t="str">
        <x:v>需确认条件及分段</x:v>
      </x:c>
      <x:c r="L2389" s="6" t="str">
        <x:v>https://raw.githubusercontent.com/Mar-7th/StarRailRes/dbe8cdfcfb0bf657b9fe1cf92d5537f118ccb487/index_new/cn/character_skills.json</x:v>
      </x:c>
    </x:row>
    <x:row r="2390" ht="20" customHeight="1">
      <x:c r="A2390" s="6" t="str">
        <x:v>122001_5</x:v>
      </x:c>
      <x:c r="B2390" s="6" t="str">
        <x:v>122001</x:v>
      </x:c>
      <x:c r="C2390" s="6" t="n">
        <x:v>5</x:v>
      </x:c>
      <x:c r="D2390" s="6" t="str">
        <x:v>闪裂</x:v>
      </x:c>
      <x:c r="E2390" s="7" t="str">
        <x:v>对指定敌方单体造成等同于飞霄90%攻击力的风属性伤害。</x:v>
      </x:c>
      <x:c r="F2390" s="6" t="n">
        <x:v>0.9</x:v>
      </x:c>
      <x:c r="G2390" s="6" t="n">
        <x:v>0</x:v>
      </x:c>
      <x:c r="H2390" s="6" t="n">
        <x:v>0</x:v>
      </x:c>
      <x:c r="I2390" s="6" t="n">
        <x:v>0</x:v>
      </x:c>
      <x:c r="J2390" s="6" t="str">
        <x:v>[0.9]</x:v>
      </x:c>
      <x:c r="K2390" s="7" t="str">
        <x:v>需确认条件及分段</x:v>
      </x:c>
      <x:c r="L2390" s="6" t="str">
        <x:v>https://raw.githubusercontent.com/Mar-7th/StarRailRes/dbe8cdfcfb0bf657b9fe1cf92d5537f118ccb487/index_new/cn/character_skills.json</x:v>
      </x:c>
    </x:row>
    <x:row r="2391" ht="20" customHeight="1">
      <x:c r="A2391" s="6" t="str">
        <x:v>122001_6</x:v>
      </x:c>
      <x:c r="B2391" s="6" t="str">
        <x:v>122001</x:v>
      </x:c>
      <x:c r="C2391" s="6" t="n">
        <x:v>6</x:v>
      </x:c>
      <x:c r="D2391" s="6" t="str">
        <x:v>闪裂</x:v>
      </x:c>
      <x:c r="E2391" s="7" t="str">
        <x:v>对指定敌方单体造成等同于飞霄100%攻击力的风属性伤害。</x:v>
      </x:c>
      <x:c r="F2391" s="6" t="n">
        <x:v>1</x:v>
      </x:c>
      <x:c r="G2391" s="6" t="n">
        <x:v>0</x:v>
      </x:c>
      <x:c r="H2391" s="6" t="n">
        <x:v>0</x:v>
      </x:c>
      <x:c r="I2391" s="6" t="n">
        <x:v>0</x:v>
      </x:c>
      <x:c r="J2391" s="6" t="str">
        <x:v>[1]</x:v>
      </x:c>
      <x:c r="K2391" s="7" t="str">
        <x:v>需确认条件及分段</x:v>
      </x:c>
      <x:c r="L2391" s="6" t="str">
        <x:v>https://raw.githubusercontent.com/Mar-7th/StarRailRes/dbe8cdfcfb0bf657b9fe1cf92d5537f118ccb487/index_new/cn/character_skills.json</x:v>
      </x:c>
    </x:row>
    <x:row r="2392" ht="20" customHeight="1">
      <x:c r="A2392" s="6" t="str">
        <x:v>122001_7</x:v>
      </x:c>
      <x:c r="B2392" s="6" t="str">
        <x:v>122001</x:v>
      </x:c>
      <x:c r="C2392" s="6" t="n">
        <x:v>7</x:v>
      </x:c>
      <x:c r="D2392" s="6" t="str">
        <x:v>闪裂</x:v>
      </x:c>
      <x:c r="E2392" s="7" t="str">
        <x:v>对指定敌方单体造成等同于飞霄110%攻击力的风属性伤害。</x:v>
      </x:c>
      <x:c r="F2392" s="6" t="n">
        <x:v>1.1</x:v>
      </x:c>
      <x:c r="G2392" s="6" t="n">
        <x:v>0</x:v>
      </x:c>
      <x:c r="H2392" s="6" t="n">
        <x:v>0</x:v>
      </x:c>
      <x:c r="I2392" s="6" t="n">
        <x:v>0</x:v>
      </x:c>
      <x:c r="J2392" s="6" t="str">
        <x:v>[1.1]</x:v>
      </x:c>
      <x:c r="K2392" s="7" t="str">
        <x:v>需确认条件及分段</x:v>
      </x:c>
      <x:c r="L2392" s="6" t="str">
        <x:v>https://raw.githubusercontent.com/Mar-7th/StarRailRes/dbe8cdfcfb0bf657b9fe1cf92d5537f118ccb487/index_new/cn/character_skills.json</x:v>
      </x:c>
    </x:row>
    <x:row r="2393" ht="20" customHeight="1">
      <x:c r="A2393" s="6" t="str">
        <x:v>122001_8</x:v>
      </x:c>
      <x:c r="B2393" s="6" t="str">
        <x:v>122001</x:v>
      </x:c>
      <x:c r="C2393" s="6" t="n">
        <x:v>8</x:v>
      </x:c>
      <x:c r="D2393" s="6" t="str">
        <x:v>闪裂</x:v>
      </x:c>
      <x:c r="E2393" s="7" t="str">
        <x:v>对指定敌方单体造成等同于飞霄120%攻击力的风属性伤害。</x:v>
      </x:c>
      <x:c r="F2393" s="6" t="n">
        <x:v>1.2</x:v>
      </x:c>
      <x:c r="G2393" s="6" t="n">
        <x:v>0</x:v>
      </x:c>
      <x:c r="H2393" s="6" t="n">
        <x:v>0</x:v>
      </x:c>
      <x:c r="I2393" s="6" t="n">
        <x:v>0</x:v>
      </x:c>
      <x:c r="J2393" s="6" t="str">
        <x:v>[1.2]</x:v>
      </x:c>
      <x:c r="K2393" s="7" t="str">
        <x:v>需确认条件及分段</x:v>
      </x:c>
      <x:c r="L2393" s="6" t="str">
        <x:v>https://raw.githubusercontent.com/Mar-7th/StarRailRes/dbe8cdfcfb0bf657b9fe1cf92d5537f118ccb487/index_new/cn/character_skills.json</x:v>
      </x:c>
    </x:row>
    <x:row r="2394" ht="20" customHeight="1">
      <x:c r="A2394" s="6" t="str">
        <x:v>122001_9</x:v>
      </x:c>
      <x:c r="B2394" s="6" t="str">
        <x:v>122001</x:v>
      </x:c>
      <x:c r="C2394" s="6" t="n">
        <x:v>9</x:v>
      </x:c>
      <x:c r="D2394" s="6" t="str">
        <x:v>闪裂</x:v>
      </x:c>
      <x:c r="E2394" s="7" t="str">
        <x:v>对指定敌方单体造成等同于飞霄130%攻击力的风属性伤害。</x:v>
      </x:c>
      <x:c r="F2394" s="6" t="n">
        <x:v>1.3</x:v>
      </x:c>
      <x:c r="G2394" s="6" t="n">
        <x:v>0</x:v>
      </x:c>
      <x:c r="H2394" s="6" t="n">
        <x:v>0</x:v>
      </x:c>
      <x:c r="I2394" s="6" t="n">
        <x:v>0</x:v>
      </x:c>
      <x:c r="J2394" s="6" t="str">
        <x:v>[1.3]</x:v>
      </x:c>
      <x:c r="K2394" s="7" t="str">
        <x:v>需确认条件及分段</x:v>
      </x:c>
      <x:c r="L2394" s="6" t="str">
        <x:v>https://raw.githubusercontent.com/Mar-7th/StarRailRes/dbe8cdfcfb0bf657b9fe1cf92d5537f118ccb487/index_new/cn/character_skills.json</x:v>
      </x:c>
    </x:row>
    <x:row r="2395" ht="20" customHeight="1">
      <x:c r="A2395" s="6" t="str">
        <x:v>122001_10</x:v>
      </x:c>
      <x:c r="B2395" s="6" t="str">
        <x:v>122001</x:v>
      </x:c>
      <x:c r="C2395" s="6" t="n">
        <x:v>10</x:v>
      </x:c>
      <x:c r="D2395" s="6" t="str">
        <x:v>闪裂</x:v>
      </x:c>
      <x:c r="E2395" s="7" t="str">
        <x:v>对指定敌方单体造成等同于飞霄140%攻击力的风属性伤害。</x:v>
      </x:c>
      <x:c r="F2395" s="6" t="n">
        <x:v>1.4</x:v>
      </x:c>
      <x:c r="G2395" s="6" t="n">
        <x:v>0</x:v>
      </x:c>
      <x:c r="H2395" s="6" t="n">
        <x:v>0</x:v>
      </x:c>
      <x:c r="I2395" s="6" t="n">
        <x:v>0</x:v>
      </x:c>
      <x:c r="J2395" s="6" t="str">
        <x:v>[1.4]</x:v>
      </x:c>
      <x:c r="K2395" s="7" t="str">
        <x:v>需确认条件及分段</x:v>
      </x:c>
      <x:c r="L2395" s="6" t="str">
        <x:v>https://raw.githubusercontent.com/Mar-7th/StarRailRes/dbe8cdfcfb0bf657b9fe1cf92d5537f118ccb487/index_new/cn/character_skills.json</x:v>
      </x:c>
    </x:row>
    <x:row r="2396" ht="38" customHeight="1">
      <x:c r="A2396" s="6" t="str">
        <x:v>122002_1</x:v>
      </x:c>
      <x:c r="B2396" s="6" t="str">
        <x:v>122002</x:v>
      </x:c>
      <x:c r="C2396" s="6" t="n">
        <x:v>1</x:v>
      </x:c>
      <x:c r="D2396" s="6" t="str">
        <x:v>钺贯</x:v>
      </x:c>
      <x:c r="E2396" s="7" t="str">
        <x:v>对指定敌方单体造成等同于飞霄100%攻击力的风属性伤害，随后立即对该目标额外发动1次天赋的追加攻击。</x:v>
      </x:c>
      <x:c r="F2396" s="6" t="n">
        <x:v>1</x:v>
      </x:c>
      <x:c r="G2396" s="6" t="n">
        <x:v>0</x:v>
      </x:c>
      <x:c r="H2396" s="6" t="n">
        <x:v>0</x:v>
      </x:c>
      <x:c r="I2396" s="6" t="n">
        <x:v>0</x:v>
      </x:c>
      <x:c r="J2396" s="6" t="str">
        <x:v>[1]</x:v>
      </x:c>
      <x:c r="K2396" s="7" t="str">
        <x:v>需确认条件及分段</x:v>
      </x:c>
      <x:c r="L2396" s="6" t="str">
        <x:v>https://raw.githubusercontent.com/Mar-7th/StarRailRes/dbe8cdfcfb0bf657b9fe1cf92d5537f118ccb487/index_new/cn/character_skills.json</x:v>
      </x:c>
    </x:row>
    <x:row r="2397" ht="38" customHeight="1">
      <x:c r="A2397" s="6" t="str">
        <x:v>122002_2</x:v>
      </x:c>
      <x:c r="B2397" s="6" t="str">
        <x:v>122002</x:v>
      </x:c>
      <x:c r="C2397" s="6" t="n">
        <x:v>2</x:v>
      </x:c>
      <x:c r="D2397" s="6" t="str">
        <x:v>钺贯</x:v>
      </x:c>
      <x:c r="E2397" s="7" t="str">
        <x:v>对指定敌方单体造成等同于飞霄110%攻击力的风属性伤害，随后立即对该目标额外发动1次天赋的追加攻击。</x:v>
      </x:c>
      <x:c r="F2397" s="6" t="n">
        <x:v>1.1</x:v>
      </x:c>
      <x:c r="G2397" s="6" t="n">
        <x:v>0</x:v>
      </x:c>
      <x:c r="H2397" s="6" t="n">
        <x:v>0</x:v>
      </x:c>
      <x:c r="I2397" s="6" t="n">
        <x:v>0</x:v>
      </x:c>
      <x:c r="J2397" s="6" t="str">
        <x:v>[1.1]</x:v>
      </x:c>
      <x:c r="K2397" s="7" t="str">
        <x:v>需确认条件及分段</x:v>
      </x:c>
      <x:c r="L2397" s="6" t="str">
        <x:v>https://raw.githubusercontent.com/Mar-7th/StarRailRes/dbe8cdfcfb0bf657b9fe1cf92d5537f118ccb487/index_new/cn/character_skills.json</x:v>
      </x:c>
    </x:row>
    <x:row r="2398" ht="38" customHeight="1">
      <x:c r="A2398" s="6" t="str">
        <x:v>122002_3</x:v>
      </x:c>
      <x:c r="B2398" s="6" t="str">
        <x:v>122002</x:v>
      </x:c>
      <x:c r="C2398" s="6" t="n">
        <x:v>3</x:v>
      </x:c>
      <x:c r="D2398" s="6" t="str">
        <x:v>钺贯</x:v>
      </x:c>
      <x:c r="E2398" s="7" t="str">
        <x:v>对指定敌方单体造成等同于飞霄120%攻击力的风属性伤害，随后立即对该目标额外发动1次天赋的追加攻击。</x:v>
      </x:c>
      <x:c r="F2398" s="6" t="n">
        <x:v>1.2</x:v>
      </x:c>
      <x:c r="G2398" s="6" t="n">
        <x:v>0</x:v>
      </x:c>
      <x:c r="H2398" s="6" t="n">
        <x:v>0</x:v>
      </x:c>
      <x:c r="I2398" s="6" t="n">
        <x:v>0</x:v>
      </x:c>
      <x:c r="J2398" s="6" t="str">
        <x:v>[1.2]</x:v>
      </x:c>
      <x:c r="K2398" s="7" t="str">
        <x:v>需确认条件及分段</x:v>
      </x:c>
      <x:c r="L2398" s="6" t="str">
        <x:v>https://raw.githubusercontent.com/Mar-7th/StarRailRes/dbe8cdfcfb0bf657b9fe1cf92d5537f118ccb487/index_new/cn/character_skills.json</x:v>
      </x:c>
    </x:row>
    <x:row r="2399" ht="38" customHeight="1">
      <x:c r="A2399" s="6" t="str">
        <x:v>122002_4</x:v>
      </x:c>
      <x:c r="B2399" s="6" t="str">
        <x:v>122002</x:v>
      </x:c>
      <x:c r="C2399" s="6" t="n">
        <x:v>4</x:v>
      </x:c>
      <x:c r="D2399" s="6" t="str">
        <x:v>钺贯</x:v>
      </x:c>
      <x:c r="E2399" s="7" t="str">
        <x:v>对指定敌方单体造成等同于飞霄130%攻击力的风属性伤害，随后立即对该目标额外发动1次天赋的追加攻击。</x:v>
      </x:c>
      <x:c r="F2399" s="6" t="n">
        <x:v>1.3</x:v>
      </x:c>
      <x:c r="G2399" s="6" t="n">
        <x:v>0</x:v>
      </x:c>
      <x:c r="H2399" s="6" t="n">
        <x:v>0</x:v>
      </x:c>
      <x:c r="I2399" s="6" t="n">
        <x:v>0</x:v>
      </x:c>
      <x:c r="J2399" s="6" t="str">
        <x:v>[1.3]</x:v>
      </x:c>
      <x:c r="K2399" s="7" t="str">
        <x:v>需确认条件及分段</x:v>
      </x:c>
      <x:c r="L2399" s="6" t="str">
        <x:v>https://raw.githubusercontent.com/Mar-7th/StarRailRes/dbe8cdfcfb0bf657b9fe1cf92d5537f118ccb487/index_new/cn/character_skills.json</x:v>
      </x:c>
    </x:row>
    <x:row r="2400" ht="38" customHeight="1">
      <x:c r="A2400" s="6" t="str">
        <x:v>122002_5</x:v>
      </x:c>
      <x:c r="B2400" s="6" t="str">
        <x:v>122002</x:v>
      </x:c>
      <x:c r="C2400" s="6" t="n">
        <x:v>5</x:v>
      </x:c>
      <x:c r="D2400" s="6" t="str">
        <x:v>钺贯</x:v>
      </x:c>
      <x:c r="E2400" s="7" t="str">
        <x:v>对指定敌方单体造成等同于飞霄140%攻击力的风属性伤害，随后立即对该目标额外发动1次天赋的追加攻击。</x:v>
      </x:c>
      <x:c r="F2400" s="6" t="n">
        <x:v>1.4</x:v>
      </x:c>
      <x:c r="G2400" s="6" t="n">
        <x:v>0</x:v>
      </x:c>
      <x:c r="H2400" s="6" t="n">
        <x:v>0</x:v>
      </x:c>
      <x:c r="I2400" s="6" t="n">
        <x:v>0</x:v>
      </x:c>
      <x:c r="J2400" s="6" t="str">
        <x:v>[1.4]</x:v>
      </x:c>
      <x:c r="K2400" s="7" t="str">
        <x:v>需确认条件及分段</x:v>
      </x:c>
      <x:c r="L2400" s="6" t="str">
        <x:v>https://raw.githubusercontent.com/Mar-7th/StarRailRes/dbe8cdfcfb0bf657b9fe1cf92d5537f118ccb487/index_new/cn/character_skills.json</x:v>
      </x:c>
    </x:row>
    <x:row r="2401" ht="38" customHeight="1">
      <x:c r="A2401" s="6" t="str">
        <x:v>122002_6</x:v>
      </x:c>
      <x:c r="B2401" s="6" t="str">
        <x:v>122002</x:v>
      </x:c>
      <x:c r="C2401" s="6" t="n">
        <x:v>6</x:v>
      </x:c>
      <x:c r="D2401" s="6" t="str">
        <x:v>钺贯</x:v>
      </x:c>
      <x:c r="E2401" s="7" t="str">
        <x:v>对指定敌方单体造成等同于飞霄150%攻击力的风属性伤害，随后立即对该目标额外发动1次天赋的追加攻击。</x:v>
      </x:c>
      <x:c r="F2401" s="6" t="n">
        <x:v>1.5</x:v>
      </x:c>
      <x:c r="G2401" s="6" t="n">
        <x:v>0</x:v>
      </x:c>
      <x:c r="H2401" s="6" t="n">
        <x:v>0</x:v>
      </x:c>
      <x:c r="I2401" s="6" t="n">
        <x:v>0</x:v>
      </x:c>
      <x:c r="J2401" s="6" t="str">
        <x:v>[1.5]</x:v>
      </x:c>
      <x:c r="K2401" s="7" t="str">
        <x:v>需确认条件及分段</x:v>
      </x:c>
      <x:c r="L2401" s="6" t="str">
        <x:v>https://raw.githubusercontent.com/Mar-7th/StarRailRes/dbe8cdfcfb0bf657b9fe1cf92d5537f118ccb487/index_new/cn/character_skills.json</x:v>
      </x:c>
    </x:row>
    <x:row r="2402" ht="38" customHeight="1">
      <x:c r="A2402" s="6" t="str">
        <x:v>122002_7</x:v>
      </x:c>
      <x:c r="B2402" s="6" t="str">
        <x:v>122002</x:v>
      </x:c>
      <x:c r="C2402" s="6" t="n">
        <x:v>7</x:v>
      </x:c>
      <x:c r="D2402" s="6" t="str">
        <x:v>钺贯</x:v>
      </x:c>
      <x:c r="E2402" s="7" t="str">
        <x:v>对指定敌方单体造成等同于飞霄162.5%攻击力的风属性伤害，随后立即对该目标额外发动1次天赋的追加攻击。</x:v>
      </x:c>
      <x:c r="F2402" s="6" t="n">
        <x:v>1.625</x:v>
      </x:c>
      <x:c r="G2402" s="6" t="n">
        <x:v>0</x:v>
      </x:c>
      <x:c r="H2402" s="6" t="n">
        <x:v>0</x:v>
      </x:c>
      <x:c r="I2402" s="6" t="n">
        <x:v>0</x:v>
      </x:c>
      <x:c r="J2402" s="6" t="str">
        <x:v>[1.625]</x:v>
      </x:c>
      <x:c r="K2402" s="7" t="str">
        <x:v>需确认条件及分段</x:v>
      </x:c>
      <x:c r="L2402" s="6" t="str">
        <x:v>https://raw.githubusercontent.com/Mar-7th/StarRailRes/dbe8cdfcfb0bf657b9fe1cf92d5537f118ccb487/index_new/cn/character_skills.json</x:v>
      </x:c>
    </x:row>
    <x:row r="2403" ht="38" customHeight="1">
      <x:c r="A2403" s="6" t="str">
        <x:v>122002_8</x:v>
      </x:c>
      <x:c r="B2403" s="6" t="str">
        <x:v>122002</x:v>
      </x:c>
      <x:c r="C2403" s="6" t="n">
        <x:v>8</x:v>
      </x:c>
      <x:c r="D2403" s="6" t="str">
        <x:v>钺贯</x:v>
      </x:c>
      <x:c r="E2403" s="7" t="str">
        <x:v>对指定敌方单体造成等同于飞霄175%攻击力的风属性伤害，随后立即对该目标额外发动1次天赋的追加攻击。</x:v>
      </x:c>
      <x:c r="F2403" s="6" t="n">
        <x:v>1.75</x:v>
      </x:c>
      <x:c r="G2403" s="6" t="n">
        <x:v>0</x:v>
      </x:c>
      <x:c r="H2403" s="6" t="n">
        <x:v>0</x:v>
      </x:c>
      <x:c r="I2403" s="6" t="n">
        <x:v>0</x:v>
      </x:c>
      <x:c r="J2403" s="6" t="str">
        <x:v>[1.75]</x:v>
      </x:c>
      <x:c r="K2403" s="7" t="str">
        <x:v>需确认条件及分段</x:v>
      </x:c>
      <x:c r="L2403" s="6" t="str">
        <x:v>https://raw.githubusercontent.com/Mar-7th/StarRailRes/dbe8cdfcfb0bf657b9fe1cf92d5537f118ccb487/index_new/cn/character_skills.json</x:v>
      </x:c>
    </x:row>
    <x:row r="2404" ht="38" customHeight="1">
      <x:c r="A2404" s="6" t="str">
        <x:v>122002_9</x:v>
      </x:c>
      <x:c r="B2404" s="6" t="str">
        <x:v>122002</x:v>
      </x:c>
      <x:c r="C2404" s="6" t="n">
        <x:v>9</x:v>
      </x:c>
      <x:c r="D2404" s="6" t="str">
        <x:v>钺贯</x:v>
      </x:c>
      <x:c r="E2404" s="7" t="str">
        <x:v>对指定敌方单体造成等同于飞霄187.5%攻击力的风属性伤害，随后立即对该目标额外发动1次天赋的追加攻击。</x:v>
      </x:c>
      <x:c r="F2404" s="6" t="n">
        <x:v>1.875</x:v>
      </x:c>
      <x:c r="G2404" s="6" t="n">
        <x:v>0</x:v>
      </x:c>
      <x:c r="H2404" s="6" t="n">
        <x:v>0</x:v>
      </x:c>
      <x:c r="I2404" s="6" t="n">
        <x:v>0</x:v>
      </x:c>
      <x:c r="J2404" s="6" t="str">
        <x:v>[1.875]</x:v>
      </x:c>
      <x:c r="K2404" s="7" t="str">
        <x:v>需确认条件及分段</x:v>
      </x:c>
      <x:c r="L2404" s="6" t="str">
        <x:v>https://raw.githubusercontent.com/Mar-7th/StarRailRes/dbe8cdfcfb0bf657b9fe1cf92d5537f118ccb487/index_new/cn/character_skills.json</x:v>
      </x:c>
    </x:row>
    <x:row r="2405" ht="38" customHeight="1">
      <x:c r="A2405" s="6" t="str">
        <x:v>122002_10</x:v>
      </x:c>
      <x:c r="B2405" s="6" t="str">
        <x:v>122002</x:v>
      </x:c>
      <x:c r="C2405" s="6" t="n">
        <x:v>10</x:v>
      </x:c>
      <x:c r="D2405" s="6" t="str">
        <x:v>钺贯</x:v>
      </x:c>
      <x:c r="E2405" s="7" t="str">
        <x:v>对指定敌方单体造成等同于飞霄200%攻击力的风属性伤害，随后立即对该目标额外发动1次天赋的追加攻击。</x:v>
      </x:c>
      <x:c r="F2405" s="6" t="n">
        <x:v>2</x:v>
      </x:c>
      <x:c r="G2405" s="6" t="n">
        <x:v>0</x:v>
      </x:c>
      <x:c r="H2405" s="6" t="n">
        <x:v>0</x:v>
      </x:c>
      <x:c r="I2405" s="6" t="n">
        <x:v>0</x:v>
      </x:c>
      <x:c r="J2405" s="6" t="str">
        <x:v>[2]</x:v>
      </x:c>
      <x:c r="K2405" s="7" t="str">
        <x:v>需确认条件及分段</x:v>
      </x:c>
      <x:c r="L2405" s="6" t="str">
        <x:v>https://raw.githubusercontent.com/Mar-7th/StarRailRes/dbe8cdfcfb0bf657b9fe1cf92d5537f118ccb487/index_new/cn/character_skills.json</x:v>
      </x:c>
    </x:row>
    <x:row r="2406" ht="38" customHeight="1">
      <x:c r="A2406" s="6" t="str">
        <x:v>122002_11</x:v>
      </x:c>
      <x:c r="B2406" s="6" t="str">
        <x:v>122002</x:v>
      </x:c>
      <x:c r="C2406" s="6" t="n">
        <x:v>11</x:v>
      </x:c>
      <x:c r="D2406" s="6" t="str">
        <x:v>钺贯</x:v>
      </x:c>
      <x:c r="E2406" s="7" t="str">
        <x:v>对指定敌方单体造成等同于飞霄210%攻击力的风属性伤害，随后立即对该目标额外发动1次天赋的追加攻击。</x:v>
      </x:c>
      <x:c r="F2406" s="6" t="n">
        <x:v>2.1</x:v>
      </x:c>
      <x:c r="G2406" s="6" t="n">
        <x:v>0</x:v>
      </x:c>
      <x:c r="H2406" s="6" t="n">
        <x:v>0</x:v>
      </x:c>
      <x:c r="I2406" s="6" t="n">
        <x:v>0</x:v>
      </x:c>
      <x:c r="J2406" s="6" t="str">
        <x:v>[2.1]</x:v>
      </x:c>
      <x:c r="K2406" s="7" t="str">
        <x:v>需确认条件及分段</x:v>
      </x:c>
      <x:c r="L2406" s="6" t="str">
        <x:v>https://raw.githubusercontent.com/Mar-7th/StarRailRes/dbe8cdfcfb0bf657b9fe1cf92d5537f118ccb487/index_new/cn/character_skills.json</x:v>
      </x:c>
    </x:row>
    <x:row r="2407" ht="38" customHeight="1">
      <x:c r="A2407" s="6" t="str">
        <x:v>122002_12</x:v>
      </x:c>
      <x:c r="B2407" s="6" t="str">
        <x:v>122002</x:v>
      </x:c>
      <x:c r="C2407" s="6" t="n">
        <x:v>12</x:v>
      </x:c>
      <x:c r="D2407" s="6" t="str">
        <x:v>钺贯</x:v>
      </x:c>
      <x:c r="E2407" s="7" t="str">
        <x:v>对指定敌方单体造成等同于飞霄220%攻击力的风属性伤害，随后立即对该目标额外发动1次天赋的追加攻击。</x:v>
      </x:c>
      <x:c r="F2407" s="6" t="n">
        <x:v>2.2</x:v>
      </x:c>
      <x:c r="G2407" s="6" t="n">
        <x:v>0</x:v>
      </x:c>
      <x:c r="H2407" s="6" t="n">
        <x:v>0</x:v>
      </x:c>
      <x:c r="I2407" s="6" t="n">
        <x:v>0</x:v>
      </x:c>
      <x:c r="J2407" s="6" t="str">
        <x:v>[2.2]</x:v>
      </x:c>
      <x:c r="K2407" s="7" t="str">
        <x:v>需确认条件及分段</x:v>
      </x:c>
      <x:c r="L2407" s="6" t="str">
        <x:v>https://raw.githubusercontent.com/Mar-7th/StarRailRes/dbe8cdfcfb0bf657b9fe1cf92d5537f118ccb487/index_new/cn/character_skills.json</x:v>
      </x:c>
    </x:row>
    <x:row r="2408" ht="38" customHeight="1">
      <x:c r="A2408" s="6" t="str">
        <x:v>122002_13</x:v>
      </x:c>
      <x:c r="B2408" s="6" t="str">
        <x:v>122002</x:v>
      </x:c>
      <x:c r="C2408" s="6" t="n">
        <x:v>13</x:v>
      </x:c>
      <x:c r="D2408" s="6" t="str">
        <x:v>钺贯</x:v>
      </x:c>
      <x:c r="E2408" s="7" t="str">
        <x:v>对指定敌方单体造成等同于飞霄230%攻击力的风属性伤害，随后立即对该目标额外发动1次天赋的追加攻击。</x:v>
      </x:c>
      <x:c r="F2408" s="6" t="n">
        <x:v>2.3</x:v>
      </x:c>
      <x:c r="G2408" s="6" t="n">
        <x:v>0</x:v>
      </x:c>
      <x:c r="H2408" s="6" t="n">
        <x:v>0</x:v>
      </x:c>
      <x:c r="I2408" s="6" t="n">
        <x:v>0</x:v>
      </x:c>
      <x:c r="J2408" s="6" t="str">
        <x:v>[2.3]</x:v>
      </x:c>
      <x:c r="K2408" s="7" t="str">
        <x:v>需确认条件及分段</x:v>
      </x:c>
      <x:c r="L2408" s="6" t="str">
        <x:v>https://raw.githubusercontent.com/Mar-7th/StarRailRes/dbe8cdfcfb0bf657b9fe1cf92d5537f118ccb487/index_new/cn/character_skills.json</x:v>
      </x:c>
    </x:row>
    <x:row r="2409" ht="38" customHeight="1">
      <x:c r="A2409" s="6" t="str">
        <x:v>122002_14</x:v>
      </x:c>
      <x:c r="B2409" s="6" t="str">
        <x:v>122002</x:v>
      </x:c>
      <x:c r="C2409" s="6" t="n">
        <x:v>14</x:v>
      </x:c>
      <x:c r="D2409" s="6" t="str">
        <x:v>钺贯</x:v>
      </x:c>
      <x:c r="E2409" s="7" t="str">
        <x:v>对指定敌方单体造成等同于飞霄240%攻击力的风属性伤害，随后立即对该目标额外发动1次天赋的追加攻击。</x:v>
      </x:c>
      <x:c r="F2409" s="6" t="n">
        <x:v>2.4</x:v>
      </x:c>
      <x:c r="G2409" s="6" t="n">
        <x:v>0</x:v>
      </x:c>
      <x:c r="H2409" s="6" t="n">
        <x:v>0</x:v>
      </x:c>
      <x:c r="I2409" s="6" t="n">
        <x:v>0</x:v>
      </x:c>
      <x:c r="J2409" s="6" t="str">
        <x:v>[2.4]</x:v>
      </x:c>
      <x:c r="K2409" s="7" t="str">
        <x:v>需确认条件及分段</x:v>
      </x:c>
      <x:c r="L2409" s="6" t="str">
        <x:v>https://raw.githubusercontent.com/Mar-7th/StarRailRes/dbe8cdfcfb0bf657b9fe1cf92d5537f118ccb487/index_new/cn/character_skills.json</x:v>
      </x:c>
    </x:row>
    <x:row r="2410" ht="38" customHeight="1">
      <x:c r="A2410" s="6" t="str">
        <x:v>122002_15</x:v>
      </x:c>
      <x:c r="B2410" s="6" t="str">
        <x:v>122002</x:v>
      </x:c>
      <x:c r="C2410" s="6" t="n">
        <x:v>15</x:v>
      </x:c>
      <x:c r="D2410" s="6" t="str">
        <x:v>钺贯</x:v>
      </x:c>
      <x:c r="E2410" s="7" t="str">
        <x:v>对指定敌方单体造成等同于飞霄250%攻击力的风属性伤害，随后立即对该目标额外发动1次天赋的追加攻击。</x:v>
      </x:c>
      <x:c r="F2410" s="6" t="n">
        <x:v>2.5</x:v>
      </x:c>
      <x:c r="G2410" s="6" t="n">
        <x:v>0</x:v>
      </x:c>
      <x:c r="H2410" s="6" t="n">
        <x:v>0</x:v>
      </x:c>
      <x:c r="I2410" s="6" t="n">
        <x:v>0</x:v>
      </x:c>
      <x:c r="J2410" s="6" t="str">
        <x:v>[2.5]</x:v>
      </x:c>
      <x:c r="K2410" s="7" t="str">
        <x:v>需确认条件及分段</x:v>
      </x:c>
      <x:c r="L2410" s="6" t="str">
        <x:v>https://raw.githubusercontent.com/Mar-7th/StarRailRes/dbe8cdfcfb0bf657b9fe1cf92d5537f118ccb487/index_new/cn/character_skills.json</x:v>
      </x:c>
    </x:row>
    <x:row r="2411" ht="53" customHeight="1">
      <x:c r="A2411" s="6" t="str">
        <x:v>122003_1</x:v>
      </x:c>
      <x:c r="B2411" s="6" t="str">
        <x:v>122003</x:v>
      </x:c>
      <x:c r="C2411" s="6" t="n">
        <x:v>1</x:v>
      </x:c>
      <x:c r="D2411" s="6" t="str">
        <x:v>凿破大荒</x:v>
      </x:c>
      <x:c r="E2411" s="7" t="str">
        <x:v>对指定敌方单体造成最多等同于飞霄402%攻击力的风属性伤害，期间可无视弱点属性削减目标韧性，目标未处于弱点击破状态时飞霄的弱点击破效率提高100%。
其中，飞霄先对该目标发动【闪裂刃舞】或【钺贯天冲】，总计6次。最后对该目标造成等同于飞霄96%攻击力的风属性伤害。</x:v>
      </x:c>
      <x:c r="F2411" s="6" t="n">
        <x:v>4.02</x:v>
      </x:c>
      <x:c r="G2411" s="6" t="n">
        <x:v>0</x:v>
      </x:c>
      <x:c r="H2411" s="6" t="n">
        <x:v>0</x:v>
      </x:c>
      <x:c r="I2411" s="6" t="n">
        <x:v>0</x:v>
      </x:c>
      <x:c r="J2411" s="6" t="str">
        <x:v>[0.96, 1, 6, 4.02]</x:v>
      </x:c>
      <x:c r="K2411" s="7" t="str">
        <x:v>需确认条件及分段</x:v>
      </x:c>
      <x:c r="L2411" s="6" t="str">
        <x:v>https://raw.githubusercontent.com/Mar-7th/StarRailRes/dbe8cdfcfb0bf657b9fe1cf92d5537f118ccb487/index_new/cn/character_skills.json</x:v>
      </x:c>
    </x:row>
    <x:row r="2412" ht="68" customHeight="1">
      <x:c r="A2412" s="6" t="str">
        <x:v>122003_2</x:v>
      </x:c>
      <x:c r="B2412" s="6" t="str">
        <x:v>122003</x:v>
      </x:c>
      <x:c r="C2412" s="6" t="n">
        <x:v>2</x:v>
      </x:c>
      <x:c r="D2412" s="6" t="str">
        <x:v>凿破大荒</x:v>
      </x:c>
      <x:c r="E2412" s="7" t="str">
        <x:v>对指定敌方单体造成最多等同于飞霄431.8%攻击力的风属性伤害，期间可无视弱点属性削减目标韧性，目标未处于弱点击破状态时飞霄的弱点击破效率提高100%。
其中，飞霄先对该目标发动【闪裂刃舞】或【钺贯天冲】，总计6次。最后对该目标造成等同于飞霄102.4%攻击力的风属性伤害。</x:v>
      </x:c>
      <x:c r="F2412" s="6" t="n">
        <x:v>4.318</x:v>
      </x:c>
      <x:c r="G2412" s="6" t="n">
        <x:v>0</x:v>
      </x:c>
      <x:c r="H2412" s="6" t="n">
        <x:v>0</x:v>
      </x:c>
      <x:c r="I2412" s="6" t="n">
        <x:v>0</x:v>
      </x:c>
      <x:c r="J2412" s="6" t="str">
        <x:v>[1.024, 1, 6, 4.318]</x:v>
      </x:c>
      <x:c r="K2412" s="7" t="str">
        <x:v>需确认条件及分段</x:v>
      </x:c>
      <x:c r="L2412" s="6" t="str">
        <x:v>https://raw.githubusercontent.com/Mar-7th/StarRailRes/dbe8cdfcfb0bf657b9fe1cf92d5537f118ccb487/index_new/cn/character_skills.json</x:v>
      </x:c>
    </x:row>
    <x:row r="2413" ht="68" customHeight="1">
      <x:c r="A2413" s="6" t="str">
        <x:v>122003_3</x:v>
      </x:c>
      <x:c r="B2413" s="6" t="str">
        <x:v>122003</x:v>
      </x:c>
      <x:c r="C2413" s="6" t="n">
        <x:v>3</x:v>
      </x:c>
      <x:c r="D2413" s="6" t="str">
        <x:v>凿破大荒</x:v>
      </x:c>
      <x:c r="E2413" s="7" t="str">
        <x:v>对指定敌方单体造成最多等同于飞霄461.6%攻击力的风属性伤害，期间可无视弱点属性削减目标韧性，目标未处于弱点击破状态时飞霄的弱点击破效率提高100%。
其中，飞霄先对该目标发动【闪裂刃舞】或【钺贯天冲】，总计6次。最后对该目标造成等同于飞霄108.8%攻击力的风属性伤害。</x:v>
      </x:c>
      <x:c r="F2413" s="6" t="n">
        <x:v>4.616</x:v>
      </x:c>
      <x:c r="G2413" s="6" t="n">
        <x:v>0</x:v>
      </x:c>
      <x:c r="H2413" s="6" t="n">
        <x:v>0</x:v>
      </x:c>
      <x:c r="I2413" s="6" t="n">
        <x:v>0</x:v>
      </x:c>
      <x:c r="J2413" s="6" t="str">
        <x:v>[1.088, 1, 6, 4.616]</x:v>
      </x:c>
      <x:c r="K2413" s="7" t="str">
        <x:v>需确认条件及分段</x:v>
      </x:c>
      <x:c r="L2413" s="6" t="str">
        <x:v>https://raw.githubusercontent.com/Mar-7th/StarRailRes/dbe8cdfcfb0bf657b9fe1cf92d5537f118ccb487/index_new/cn/character_skills.json</x:v>
      </x:c>
    </x:row>
    <x:row r="2414" ht="68" customHeight="1">
      <x:c r="A2414" s="6" t="str">
        <x:v>122003_4</x:v>
      </x:c>
      <x:c r="B2414" s="6" t="str">
        <x:v>122003</x:v>
      </x:c>
      <x:c r="C2414" s="6" t="n">
        <x:v>4</x:v>
      </x:c>
      <x:c r="D2414" s="6" t="str">
        <x:v>凿破大荒</x:v>
      </x:c>
      <x:c r="E2414" s="7" t="str">
        <x:v>对指定敌方单体造成最多等同于飞霄491.4%攻击力的风属性伤害，期间可无视弱点属性削减目标韧性，目标未处于弱点击破状态时飞霄的弱点击破效率提高100%。
其中，飞霄先对该目标发动【闪裂刃舞】或【钺贯天冲】，总计6次。最后对该目标造成等同于飞霄115.2%攻击力的风属性伤害。</x:v>
      </x:c>
      <x:c r="F2414" s="6" t="n">
        <x:v>4.914</x:v>
      </x:c>
      <x:c r="G2414" s="6" t="n">
        <x:v>0</x:v>
      </x:c>
      <x:c r="H2414" s="6" t="n">
        <x:v>0</x:v>
      </x:c>
      <x:c r="I2414" s="6" t="n">
        <x:v>0</x:v>
      </x:c>
      <x:c r="J2414" s="6" t="str">
        <x:v>[1.152, 1, 6, 4.914]</x:v>
      </x:c>
      <x:c r="K2414" s="7" t="str">
        <x:v>需确认条件及分段</x:v>
      </x:c>
      <x:c r="L2414" s="6" t="str">
        <x:v>https://raw.githubusercontent.com/Mar-7th/StarRailRes/dbe8cdfcfb0bf657b9fe1cf92d5537f118ccb487/index_new/cn/character_skills.json</x:v>
      </x:c>
    </x:row>
    <x:row r="2415" ht="68" customHeight="1">
      <x:c r="A2415" s="6" t="str">
        <x:v>122003_5</x:v>
      </x:c>
      <x:c r="B2415" s="6" t="str">
        <x:v>122003</x:v>
      </x:c>
      <x:c r="C2415" s="6" t="n">
        <x:v>5</x:v>
      </x:c>
      <x:c r="D2415" s="6" t="str">
        <x:v>凿破大荒</x:v>
      </x:c>
      <x:c r="E2415" s="7" t="str">
        <x:v>对指定敌方单体造成最多等同于飞霄521.2%攻击力的风属性伤害，期间可无视弱点属性削减目标韧性，目标未处于弱点击破状态时飞霄的弱点击破效率提高100%。
其中，飞霄先对该目标发动【闪裂刃舞】或【钺贯天冲】，总计6次。最后对该目标造成等同于飞霄121.6%攻击力的风属性伤害。</x:v>
      </x:c>
      <x:c r="F2415" s="6" t="n">
        <x:v>5.212</x:v>
      </x:c>
      <x:c r="G2415" s="6" t="n">
        <x:v>0</x:v>
      </x:c>
      <x:c r="H2415" s="6" t="n">
        <x:v>0</x:v>
      </x:c>
      <x:c r="I2415" s="6" t="n">
        <x:v>0</x:v>
      </x:c>
      <x:c r="J2415" s="6" t="str">
        <x:v>[1.216, 1, 6, 5.212]</x:v>
      </x:c>
      <x:c r="K2415" s="7" t="str">
        <x:v>需确认条件及分段</x:v>
      </x:c>
      <x:c r="L2415" s="6" t="str">
        <x:v>https://raw.githubusercontent.com/Mar-7th/StarRailRes/dbe8cdfcfb0bf657b9fe1cf92d5537f118ccb487/index_new/cn/character_skills.json</x:v>
      </x:c>
    </x:row>
    <x:row r="2416" ht="68" customHeight="1">
      <x:c r="A2416" s="6" t="str">
        <x:v>122003_6</x:v>
      </x:c>
      <x:c r="B2416" s="6" t="str">
        <x:v>122003</x:v>
      </x:c>
      <x:c r="C2416" s="6" t="n">
        <x:v>6</x:v>
      </x:c>
      <x:c r="D2416" s="6" t="str">
        <x:v>凿破大荒</x:v>
      </x:c>
      <x:c r="E2416" s="7" t="str">
        <x:v>对指定敌方单体造成最多等同于飞霄551%攻击力的风属性伤害，期间可无视弱点属性削减目标韧性，目标未处于弱点击破状态时飞霄的弱点击破效率提高100%。
其中，飞霄先对该目标发动【闪裂刃舞】或【钺贯天冲】，总计6次。最后对该目标造成等同于飞霄128%攻击力的风属性伤害。</x:v>
      </x:c>
      <x:c r="F2416" s="6" t="n">
        <x:v>5.51</x:v>
      </x:c>
      <x:c r="G2416" s="6" t="n">
        <x:v>0</x:v>
      </x:c>
      <x:c r="H2416" s="6" t="n">
        <x:v>0</x:v>
      </x:c>
      <x:c r="I2416" s="6" t="n">
        <x:v>0</x:v>
      </x:c>
      <x:c r="J2416" s="6" t="str">
        <x:v>[1.28, 1, 6, 5.51]</x:v>
      </x:c>
      <x:c r="K2416" s="7" t="str">
        <x:v>需确认条件及分段</x:v>
      </x:c>
      <x:c r="L2416" s="6" t="str">
        <x:v>https://raw.githubusercontent.com/Mar-7th/StarRailRes/dbe8cdfcfb0bf657b9fe1cf92d5537f118ccb487/index_new/cn/character_skills.json</x:v>
      </x:c>
    </x:row>
    <x:row r="2417" ht="68" customHeight="1">
      <x:c r="A2417" s="6" t="str">
        <x:v>122003_7</x:v>
      </x:c>
      <x:c r="B2417" s="6" t="str">
        <x:v>122003</x:v>
      </x:c>
      <x:c r="C2417" s="6" t="n">
        <x:v>7</x:v>
      </x:c>
      <x:c r="D2417" s="6" t="str">
        <x:v>凿破大荒</x:v>
      </x:c>
      <x:c r="E2417" s="7" t="str">
        <x:v>对指定敌方单体造成最多等同于飞霄588.25%攻击力的风属性伤害，期间可无视弱点属性削减目标韧性，目标未处于弱点击破状态时飞霄的弱点击破效率提高100%。
其中，飞霄先对该目标发动【闪裂刃舞】或【钺贯天冲】，总计6次。最后对该目标造成等同于飞霄136%攻击力的风属性伤害。</x:v>
      </x:c>
      <x:c r="F2417" s="6" t="n">
        <x:v>5.8825</x:v>
      </x:c>
      <x:c r="G2417" s="6" t="n">
        <x:v>0</x:v>
      </x:c>
      <x:c r="H2417" s="6" t="n">
        <x:v>0</x:v>
      </x:c>
      <x:c r="I2417" s="6" t="n">
        <x:v>0</x:v>
      </x:c>
      <x:c r="J2417" s="6" t="str">
        <x:v>[1.36, 1, 6, 5.8825]</x:v>
      </x:c>
      <x:c r="K2417" s="7" t="str">
        <x:v>需确认条件及分段</x:v>
      </x:c>
      <x:c r="L2417" s="6" t="str">
        <x:v>https://raw.githubusercontent.com/Mar-7th/StarRailRes/dbe8cdfcfb0bf657b9fe1cf92d5537f118ccb487/index_new/cn/character_skills.json</x:v>
      </x:c>
    </x:row>
    <x:row r="2418" ht="68" customHeight="1">
      <x:c r="A2418" s="6" t="str">
        <x:v>122003_8</x:v>
      </x:c>
      <x:c r="B2418" s="6" t="str">
        <x:v>122003</x:v>
      </x:c>
      <x:c r="C2418" s="6" t="n">
        <x:v>8</x:v>
      </x:c>
      <x:c r="D2418" s="6" t="str">
        <x:v>凿破大荒</x:v>
      </x:c>
      <x:c r="E2418" s="7" t="str">
        <x:v>对指定敌方单体造成最多等同于飞霄625.5%攻击力的风属性伤害，期间可无视弱点属性削减目标韧性，目标未处于弱点击破状态时飞霄的弱点击破效率提高100%。
其中，飞霄先对该目标发动【闪裂刃舞】或【钺贯天冲】，总计6次。最后对该目标造成等同于飞霄144%攻击力的风属性伤害。</x:v>
      </x:c>
      <x:c r="F2418" s="6" t="n">
        <x:v>6.255</x:v>
      </x:c>
      <x:c r="G2418" s="6" t="n">
        <x:v>0</x:v>
      </x:c>
      <x:c r="H2418" s="6" t="n">
        <x:v>0</x:v>
      </x:c>
      <x:c r="I2418" s="6" t="n">
        <x:v>0</x:v>
      </x:c>
      <x:c r="J2418" s="6" t="str">
        <x:v>[1.44, 1, 6, 6.255]</x:v>
      </x:c>
      <x:c r="K2418" s="7" t="str">
        <x:v>需确认条件及分段</x:v>
      </x:c>
      <x:c r="L2418" s="6" t="str">
        <x:v>https://raw.githubusercontent.com/Mar-7th/StarRailRes/dbe8cdfcfb0bf657b9fe1cf92d5537f118ccb487/index_new/cn/character_skills.json</x:v>
      </x:c>
    </x:row>
    <x:row r="2419" ht="68" customHeight="1">
      <x:c r="A2419" s="6" t="str">
        <x:v>122003_9</x:v>
      </x:c>
      <x:c r="B2419" s="6" t="str">
        <x:v>122003</x:v>
      </x:c>
      <x:c r="C2419" s="6" t="n">
        <x:v>9</x:v>
      </x:c>
      <x:c r="D2419" s="6" t="str">
        <x:v>凿破大荒</x:v>
      </x:c>
      <x:c r="E2419" s="7" t="str">
        <x:v>对指定敌方单体造成最多等同于飞霄662.75%攻击力的风属性伤害，期间可无视弱点属性削减目标韧性，目标未处于弱点击破状态时飞霄的弱点击破效率提高100%。
其中，飞霄先对该目标发动【闪裂刃舞】或【钺贯天冲】，总计6次。最后对该目标造成等同于飞霄152%攻击力的风属性伤害。</x:v>
      </x:c>
      <x:c r="F2419" s="6" t="n">
        <x:v>6.6275</x:v>
      </x:c>
      <x:c r="G2419" s="6" t="n">
        <x:v>0</x:v>
      </x:c>
      <x:c r="H2419" s="6" t="n">
        <x:v>0</x:v>
      </x:c>
      <x:c r="I2419" s="6" t="n">
        <x:v>0</x:v>
      </x:c>
      <x:c r="J2419" s="6" t="str">
        <x:v>[1.52, 1, 6, 6.6275]</x:v>
      </x:c>
      <x:c r="K2419" s="7" t="str">
        <x:v>需确认条件及分段</x:v>
      </x:c>
      <x:c r="L2419" s="6" t="str">
        <x:v>https://raw.githubusercontent.com/Mar-7th/StarRailRes/dbe8cdfcfb0bf657b9fe1cf92d5537f118ccb487/index_new/cn/character_skills.json</x:v>
      </x:c>
    </x:row>
    <x:row r="2420" ht="68" customHeight="1">
      <x:c r="A2420" s="6" t="str">
        <x:v>122003_10</x:v>
      </x:c>
      <x:c r="B2420" s="6" t="str">
        <x:v>122003</x:v>
      </x:c>
      <x:c r="C2420" s="6" t="n">
        <x:v>10</x:v>
      </x:c>
      <x:c r="D2420" s="6" t="str">
        <x:v>凿破大荒</x:v>
      </x:c>
      <x:c r="E2420" s="7" t="str">
        <x:v>对指定敌方单体造成最多等同于飞霄700%攻击力的风属性伤害，期间可无视弱点属性削减目标韧性，目标未处于弱点击破状态时飞霄的弱点击破效率提高100%。
其中，飞霄先对该目标发动【闪裂刃舞】或【钺贯天冲】，总计6次。最后对该目标造成等同于飞霄160%攻击力的风属性伤害。</x:v>
      </x:c>
      <x:c r="F2420" s="6" t="n">
        <x:v>7</x:v>
      </x:c>
      <x:c r="G2420" s="6" t="n">
        <x:v>0</x:v>
      </x:c>
      <x:c r="H2420" s="6" t="n">
        <x:v>0</x:v>
      </x:c>
      <x:c r="I2420" s="6" t="n">
        <x:v>0</x:v>
      </x:c>
      <x:c r="J2420" s="6" t="str">
        <x:v>[1.6, 1, 6, 7]</x:v>
      </x:c>
      <x:c r="K2420" s="7" t="str">
        <x:v>需确认条件及分段</x:v>
      </x:c>
      <x:c r="L2420" s="6" t="str">
        <x:v>https://raw.githubusercontent.com/Mar-7th/StarRailRes/dbe8cdfcfb0bf657b9fe1cf92d5537f118ccb487/index_new/cn/character_skills.json</x:v>
      </x:c>
    </x:row>
    <x:row r="2421" ht="68" customHeight="1">
      <x:c r="A2421" s="6" t="str">
        <x:v>122003_11</x:v>
      </x:c>
      <x:c r="B2421" s="6" t="str">
        <x:v>122003</x:v>
      </x:c>
      <x:c r="C2421" s="6" t="n">
        <x:v>11</x:v>
      </x:c>
      <x:c r="D2421" s="6" t="str">
        <x:v>凿破大荒</x:v>
      </x:c>
      <x:c r="E2421" s="7" t="str">
        <x:v>对指定敌方单体造成最多等同于飞霄729.8%攻击力的风属性伤害，期间可无视弱点属性削减目标韧性，目标未处于弱点击破状态时飞霄的弱点击破效率提高100%。
其中，飞霄先对该目标发动【闪裂刃舞】或【钺贯天冲】，总计6次。最后对该目标造成等同于飞霄166.4%攻击力的风属性伤害。</x:v>
      </x:c>
      <x:c r="F2421" s="6" t="n">
        <x:v>7.298</x:v>
      </x:c>
      <x:c r="G2421" s="6" t="n">
        <x:v>0</x:v>
      </x:c>
      <x:c r="H2421" s="6" t="n">
        <x:v>0</x:v>
      </x:c>
      <x:c r="I2421" s="6" t="n">
        <x:v>0</x:v>
      </x:c>
      <x:c r="J2421" s="6" t="str">
        <x:v>[1.664, 1, 6, 7.298]</x:v>
      </x:c>
      <x:c r="K2421" s="7" t="str">
        <x:v>需确认条件及分段</x:v>
      </x:c>
      <x:c r="L2421" s="6" t="str">
        <x:v>https://raw.githubusercontent.com/Mar-7th/StarRailRes/dbe8cdfcfb0bf657b9fe1cf92d5537f118ccb487/index_new/cn/character_skills.json</x:v>
      </x:c>
    </x:row>
    <x:row r="2422" ht="68" customHeight="1">
      <x:c r="A2422" s="6" t="str">
        <x:v>122003_12</x:v>
      </x:c>
      <x:c r="B2422" s="6" t="str">
        <x:v>122003</x:v>
      </x:c>
      <x:c r="C2422" s="6" t="n">
        <x:v>12</x:v>
      </x:c>
      <x:c r="D2422" s="6" t="str">
        <x:v>凿破大荒</x:v>
      </x:c>
      <x:c r="E2422" s="7" t="str">
        <x:v>对指定敌方单体造成最多等同于飞霄759.6%攻击力的风属性伤害，期间可无视弱点属性削减目标韧性，目标未处于弱点击破状态时飞霄的弱点击破效率提高100%。
其中，飞霄先对该目标发动【闪裂刃舞】或【钺贯天冲】，总计6次。最后对该目标造成等同于飞霄172.8%攻击力的风属性伤害。</x:v>
      </x:c>
      <x:c r="F2422" s="6" t="n">
        <x:v>7.596</x:v>
      </x:c>
      <x:c r="G2422" s="6" t="n">
        <x:v>0</x:v>
      </x:c>
      <x:c r="H2422" s="6" t="n">
        <x:v>0</x:v>
      </x:c>
      <x:c r="I2422" s="6" t="n">
        <x:v>0</x:v>
      </x:c>
      <x:c r="J2422" s="6" t="str">
        <x:v>[1.728, 1, 6, 7.596]</x:v>
      </x:c>
      <x:c r="K2422" s="7" t="str">
        <x:v>需确认条件及分段</x:v>
      </x:c>
      <x:c r="L2422" s="6" t="str">
        <x:v>https://raw.githubusercontent.com/Mar-7th/StarRailRes/dbe8cdfcfb0bf657b9fe1cf92d5537f118ccb487/index_new/cn/character_skills.json</x:v>
      </x:c>
    </x:row>
    <x:row r="2423" ht="68" customHeight="1">
      <x:c r="A2423" s="6" t="str">
        <x:v>122003_13</x:v>
      </x:c>
      <x:c r="B2423" s="6" t="str">
        <x:v>122003</x:v>
      </x:c>
      <x:c r="C2423" s="6" t="n">
        <x:v>13</x:v>
      </x:c>
      <x:c r="D2423" s="6" t="str">
        <x:v>凿破大荒</x:v>
      </x:c>
      <x:c r="E2423" s="7" t="str">
        <x:v>对指定敌方单体造成最多等同于飞霄789.4%攻击力的风属性伤害，期间可无视弱点属性削减目标韧性，目标未处于弱点击破状态时飞霄的弱点击破效率提高100%。
其中，飞霄先对该目标发动【闪裂刃舞】或【钺贯天冲】，总计6次。最后对该目标造成等同于飞霄179.2%攻击力的风属性伤害。</x:v>
      </x:c>
      <x:c r="F2423" s="6" t="n">
        <x:v>7.894</x:v>
      </x:c>
      <x:c r="G2423" s="6" t="n">
        <x:v>0</x:v>
      </x:c>
      <x:c r="H2423" s="6" t="n">
        <x:v>0</x:v>
      </x:c>
      <x:c r="I2423" s="6" t="n">
        <x:v>0</x:v>
      </x:c>
      <x:c r="J2423" s="6" t="str">
        <x:v>[1.792, 1, 6, 7.894]</x:v>
      </x:c>
      <x:c r="K2423" s="7" t="str">
        <x:v>需确认条件及分段</x:v>
      </x:c>
      <x:c r="L2423" s="6" t="str">
        <x:v>https://raw.githubusercontent.com/Mar-7th/StarRailRes/dbe8cdfcfb0bf657b9fe1cf92d5537f118ccb487/index_new/cn/character_skills.json</x:v>
      </x:c>
    </x:row>
    <x:row r="2424" ht="68" customHeight="1">
      <x:c r="A2424" s="6" t="str">
        <x:v>122003_14</x:v>
      </x:c>
      <x:c r="B2424" s="6" t="str">
        <x:v>122003</x:v>
      </x:c>
      <x:c r="C2424" s="6" t="n">
        <x:v>14</x:v>
      </x:c>
      <x:c r="D2424" s="6" t="str">
        <x:v>凿破大荒</x:v>
      </x:c>
      <x:c r="E2424" s="7" t="str">
        <x:v>对指定敌方单体造成最多等同于飞霄819.2%攻击力的风属性伤害，期间可无视弱点属性削减目标韧性，目标未处于弱点击破状态时飞霄的弱点击破效率提高100%。
其中，飞霄先对该目标发动【闪裂刃舞】或【钺贯天冲】，总计6次。最后对该目标造成等同于飞霄185.6%攻击力的风属性伤害。</x:v>
      </x:c>
      <x:c r="F2424" s="6" t="n">
        <x:v>8.192</x:v>
      </x:c>
      <x:c r="G2424" s="6" t="n">
        <x:v>0</x:v>
      </x:c>
      <x:c r="H2424" s="6" t="n">
        <x:v>0</x:v>
      </x:c>
      <x:c r="I2424" s="6" t="n">
        <x:v>0</x:v>
      </x:c>
      <x:c r="J2424" s="6" t="str">
        <x:v>[1.856, 1, 6, 8.192]</x:v>
      </x:c>
      <x:c r="K2424" s="7" t="str">
        <x:v>需确认条件及分段</x:v>
      </x:c>
      <x:c r="L2424" s="6" t="str">
        <x:v>https://raw.githubusercontent.com/Mar-7th/StarRailRes/dbe8cdfcfb0bf657b9fe1cf92d5537f118ccb487/index_new/cn/character_skills.json</x:v>
      </x:c>
    </x:row>
    <x:row r="2425" ht="68" customHeight="1">
      <x:c r="A2425" s="6" t="str">
        <x:v>122003_15</x:v>
      </x:c>
      <x:c r="B2425" s="6" t="str">
        <x:v>122003</x:v>
      </x:c>
      <x:c r="C2425" s="6" t="n">
        <x:v>15</x:v>
      </x:c>
      <x:c r="D2425" s="6" t="str">
        <x:v>凿破大荒</x:v>
      </x:c>
      <x:c r="E2425" s="7" t="str">
        <x:v>对指定敌方单体造成最多等同于飞霄849%攻击力的风属性伤害，期间可无视弱点属性削减目标韧性，目标未处于弱点击破状态时飞霄的弱点击破效率提高100%。
其中，飞霄先对该目标发动【闪裂刃舞】或【钺贯天冲】，总计6次。最后对该目标造成等同于飞霄192%攻击力的风属性伤害。</x:v>
      </x:c>
      <x:c r="F2425" s="6" t="n">
        <x:v>8.49</x:v>
      </x:c>
      <x:c r="G2425" s="6" t="n">
        <x:v>0</x:v>
      </x:c>
      <x:c r="H2425" s="6" t="n">
        <x:v>0</x:v>
      </x:c>
      <x:c r="I2425" s="6" t="n">
        <x:v>0</x:v>
      </x:c>
      <x:c r="J2425" s="6" t="str">
        <x:v>[1.92, 1, 6, 8.49]</x:v>
      </x:c>
      <x:c r="K2425" s="7" t="str">
        <x:v>需确认条件及分段</x:v>
      </x:c>
      <x:c r="L2425" s="6" t="str">
        <x:v>https://raw.githubusercontent.com/Mar-7th/StarRailRes/dbe8cdfcfb0bf657b9fe1cf92d5537f118ccb487/index_new/cn/character_skills.json</x:v>
      </x:c>
    </x:row>
    <x:row r="2426" ht="83" customHeight="1">
      <x:c r="A2426" s="6" t="str">
        <x:v>122004_1</x:v>
      </x:c>
      <x:c r="B2426" s="6" t="str">
        <x:v>122004</x:v>
      </x:c>
      <x:c r="C2426" s="6" t="n">
        <x:v>1</x:v>
      </x:c>
      <x:c r="D2426" s="6" t="str">
        <x:v>雷狩</x:v>
      </x:c>
      <x:c r="E2426" s="7" t="str">
        <x:v>【飞黄】达到6点时可激活终结技，最多累计12点。我方目标每施放2次攻击，飞霄获得1点【飞黄】，飞霄的终结技攻击不计入次数。
当飞霄的队友对敌方目标施放攻击后，飞霄立即对主目标发动追加攻击，造成等同于飞霄55%攻击力的风属性伤害。若不存在可攻击的主目标，则攻击敌方随机单体。该效果每回合最多触发1次，飞霄回合开始时重置可触发次数。发动此攻击时使自身造成的伤害提高30%，持续2回合。</x:v>
      </x:c>
      <x:c r="F2426" s="6" t="n">
        <x:v>0</x:v>
      </x:c>
      <x:c r="G2426" s="6" t="n">
        <x:v>0</x:v>
      </x:c>
      <x:c r="H2426" s="6" t="n">
        <x:v>0</x:v>
      </x:c>
      <x:c r="I2426" s="6" t="n">
        <x:v>0</x:v>
      </x:c>
      <x:c r="J2426" s="6" t="str">
        <x:v>[0.55, 2, 6, 12, 0.3, 2]</x:v>
      </x:c>
      <x:c r="K2426" s="7" t="str">
        <x:v>无首段伤害倍率，请覆盖或设为辅助技能</x:v>
      </x:c>
      <x:c r="L2426" s="6" t="str">
        <x:v>https://raw.githubusercontent.com/Mar-7th/StarRailRes/dbe8cdfcfb0bf657b9fe1cf92d5537f118ccb487/index_new/cn/character_skills.json</x:v>
      </x:c>
    </x:row>
    <x:row r="2427" ht="83" customHeight="1">
      <x:c r="A2427" s="6" t="str">
        <x:v>122004_2</x:v>
      </x:c>
      <x:c r="B2427" s="6" t="str">
        <x:v>122004</x:v>
      </x:c>
      <x:c r="C2427" s="6" t="n">
        <x:v>2</x:v>
      </x:c>
      <x:c r="D2427" s="6" t="str">
        <x:v>雷狩</x:v>
      </x:c>
      <x:c r="E2427" s="7" t="str">
        <x:v>【飞黄】达到6点时可激活终结技，最多累计12点。我方目标每施放2次攻击，飞霄获得1点【飞黄】，飞霄的终结技攻击不计入次数。
当飞霄的队友对敌方目标施放攻击后，飞霄立即对主目标发动追加攻击，造成等同于飞霄60.5%攻击力的风属性伤害。若不存在可攻击的主目标，则攻击敌方随机单体。该效果每回合最多触发1次，飞霄回合开始时重置可触发次数。发动此攻击时使自身造成的伤害提高33%，持续2回合。</x:v>
      </x:c>
      <x:c r="F2427" s="6" t="n">
        <x:v>0</x:v>
      </x:c>
      <x:c r="G2427" s="6" t="n">
        <x:v>0</x:v>
      </x:c>
      <x:c r="H2427" s="6" t="n">
        <x:v>0</x:v>
      </x:c>
      <x:c r="I2427" s="6" t="n">
        <x:v>0</x:v>
      </x:c>
      <x:c r="J2427" s="6" t="str">
        <x:v>[0.605, 2, 6, 12, 0.33, 2]</x:v>
      </x:c>
      <x:c r="K2427" s="7" t="str">
        <x:v>无首段伤害倍率，请覆盖或设为辅助技能</x:v>
      </x:c>
      <x:c r="L2427" s="6" t="str">
        <x:v>https://raw.githubusercontent.com/Mar-7th/StarRailRes/dbe8cdfcfb0bf657b9fe1cf92d5537f118ccb487/index_new/cn/character_skills.json</x:v>
      </x:c>
    </x:row>
    <x:row r="2428" ht="83" customHeight="1">
      <x:c r="A2428" s="6" t="str">
        <x:v>122004_3</x:v>
      </x:c>
      <x:c r="B2428" s="6" t="str">
        <x:v>122004</x:v>
      </x:c>
      <x:c r="C2428" s="6" t="n">
        <x:v>3</x:v>
      </x:c>
      <x:c r="D2428" s="6" t="str">
        <x:v>雷狩</x:v>
      </x:c>
      <x:c r="E2428" s="7" t="str">
        <x:v>【飞黄】达到6点时可激活终结技，最多累计12点。我方目标每施放2次攻击，飞霄获得1点【飞黄】，飞霄的终结技攻击不计入次数。
当飞霄的队友对敌方目标施放攻击后，飞霄立即对主目标发动追加攻击，造成等同于飞霄66%攻击力的风属性伤害。若不存在可攻击的主目标，则攻击敌方随机单体。该效果每回合最多触发1次，飞霄回合开始时重置可触发次数。发动此攻击时使自身造成的伤害提高36%，持续2回合。</x:v>
      </x:c>
      <x:c r="F2428" s="6" t="n">
        <x:v>0</x:v>
      </x:c>
      <x:c r="G2428" s="6" t="n">
        <x:v>0</x:v>
      </x:c>
      <x:c r="H2428" s="6" t="n">
        <x:v>0</x:v>
      </x:c>
      <x:c r="I2428" s="6" t="n">
        <x:v>0</x:v>
      </x:c>
      <x:c r="J2428" s="6" t="str">
        <x:v>[0.66, 2, 6, 12, 0.36, 2]</x:v>
      </x:c>
      <x:c r="K2428" s="7" t="str">
        <x:v>无首段伤害倍率，请覆盖或设为辅助技能</x:v>
      </x:c>
      <x:c r="L2428" s="6" t="str">
        <x:v>https://raw.githubusercontent.com/Mar-7th/StarRailRes/dbe8cdfcfb0bf657b9fe1cf92d5537f118ccb487/index_new/cn/character_skills.json</x:v>
      </x:c>
    </x:row>
    <x:row r="2429" ht="83" customHeight="1">
      <x:c r="A2429" s="6" t="str">
        <x:v>122004_4</x:v>
      </x:c>
      <x:c r="B2429" s="6" t="str">
        <x:v>122004</x:v>
      </x:c>
      <x:c r="C2429" s="6" t="n">
        <x:v>4</x:v>
      </x:c>
      <x:c r="D2429" s="6" t="str">
        <x:v>雷狩</x:v>
      </x:c>
      <x:c r="E2429" s="7" t="str">
        <x:v>【飞黄】达到6点时可激活终结技，最多累计12点。我方目标每施放2次攻击，飞霄获得1点【飞黄】，飞霄的终结技攻击不计入次数。
当飞霄的队友对敌方目标施放攻击后，飞霄立即对主目标发动追加攻击，造成等同于飞霄71.5%攻击力的风属性伤害。若不存在可攻击的主目标，则攻击敌方随机单体。该效果每回合最多触发1次，飞霄回合开始时重置可触发次数。发动此攻击时使自身造成的伤害提高39%，持续2回合。</x:v>
      </x:c>
      <x:c r="F2429" s="6" t="n">
        <x:v>0</x:v>
      </x:c>
      <x:c r="G2429" s="6" t="n">
        <x:v>0</x:v>
      </x:c>
      <x:c r="H2429" s="6" t="n">
        <x:v>0</x:v>
      </x:c>
      <x:c r="I2429" s="6" t="n">
        <x:v>0</x:v>
      </x:c>
      <x:c r="J2429" s="6" t="str">
        <x:v>[0.715, 2, 6, 12, 0.39, 2]</x:v>
      </x:c>
      <x:c r="K2429" s="7" t="str">
        <x:v>无首段伤害倍率，请覆盖或设为辅助技能</x:v>
      </x:c>
      <x:c r="L2429" s="6" t="str">
        <x:v>https://raw.githubusercontent.com/Mar-7th/StarRailRes/dbe8cdfcfb0bf657b9fe1cf92d5537f118ccb487/index_new/cn/character_skills.json</x:v>
      </x:c>
    </x:row>
    <x:row r="2430" ht="83" customHeight="1">
      <x:c r="A2430" s="6" t="str">
        <x:v>122004_5</x:v>
      </x:c>
      <x:c r="B2430" s="6" t="str">
        <x:v>122004</x:v>
      </x:c>
      <x:c r="C2430" s="6" t="n">
        <x:v>5</x:v>
      </x:c>
      <x:c r="D2430" s="6" t="str">
        <x:v>雷狩</x:v>
      </x:c>
      <x:c r="E2430" s="7" t="str">
        <x:v>【飞黄】达到6点时可激活终结技，最多累计12点。我方目标每施放2次攻击，飞霄获得1点【飞黄】，飞霄的终结技攻击不计入次数。
当飞霄的队友对敌方目标施放攻击后，飞霄立即对主目标发动追加攻击，造成等同于飞霄77%攻击力的风属性伤害。若不存在可攻击的主目标，则攻击敌方随机单体。该效果每回合最多触发1次，飞霄回合开始时重置可触发次数。发动此攻击时使自身造成的伤害提高42%，持续2回合。</x:v>
      </x:c>
      <x:c r="F2430" s="6" t="n">
        <x:v>0</x:v>
      </x:c>
      <x:c r="G2430" s="6" t="n">
        <x:v>0</x:v>
      </x:c>
      <x:c r="H2430" s="6" t="n">
        <x:v>0</x:v>
      </x:c>
      <x:c r="I2430" s="6" t="n">
        <x:v>0</x:v>
      </x:c>
      <x:c r="J2430" s="6" t="str">
        <x:v>[0.77, 2, 6, 12, 0.42, 2]</x:v>
      </x:c>
      <x:c r="K2430" s="7" t="str">
        <x:v>无首段伤害倍率，请覆盖或设为辅助技能</x:v>
      </x:c>
      <x:c r="L2430" s="6" t="str">
        <x:v>https://raw.githubusercontent.com/Mar-7th/StarRailRes/dbe8cdfcfb0bf657b9fe1cf92d5537f118ccb487/index_new/cn/character_skills.json</x:v>
      </x:c>
    </x:row>
    <x:row r="2431" ht="83" customHeight="1">
      <x:c r="A2431" s="6" t="str">
        <x:v>122004_6</x:v>
      </x:c>
      <x:c r="B2431" s="6" t="str">
        <x:v>122004</x:v>
      </x:c>
      <x:c r="C2431" s="6" t="n">
        <x:v>6</x:v>
      </x:c>
      <x:c r="D2431" s="6" t="str">
        <x:v>雷狩</x:v>
      </x:c>
      <x:c r="E2431" s="7" t="str">
        <x:v>【飞黄】达到6点时可激活终结技，最多累计12点。我方目标每施放2次攻击，飞霄获得1点【飞黄】，飞霄的终结技攻击不计入次数。
当飞霄的队友对敌方目标施放攻击后，飞霄立即对主目标发动追加攻击，造成等同于飞霄82.5%攻击力的风属性伤害。若不存在可攻击的主目标，则攻击敌方随机单体。该效果每回合最多触发1次，飞霄回合开始时重置可触发次数。发动此攻击时使自身造成的伤害提高45%，持续2回合。</x:v>
      </x:c>
      <x:c r="F2431" s="6" t="n">
        <x:v>0</x:v>
      </x:c>
      <x:c r="G2431" s="6" t="n">
        <x:v>0</x:v>
      </x:c>
      <x:c r="H2431" s="6" t="n">
        <x:v>0</x:v>
      </x:c>
      <x:c r="I2431" s="6" t="n">
        <x:v>0</x:v>
      </x:c>
      <x:c r="J2431" s="6" t="str">
        <x:v>[0.825, 2, 6, 12, 0.45, 2]</x:v>
      </x:c>
      <x:c r="K2431" s="7" t="str">
        <x:v>无首段伤害倍率，请覆盖或设为辅助技能</x:v>
      </x:c>
      <x:c r="L2431" s="6" t="str">
        <x:v>https://raw.githubusercontent.com/Mar-7th/StarRailRes/dbe8cdfcfb0bf657b9fe1cf92d5537f118ccb487/index_new/cn/character_skills.json</x:v>
      </x:c>
    </x:row>
    <x:row r="2432" ht="83" customHeight="1">
      <x:c r="A2432" s="6" t="str">
        <x:v>122004_7</x:v>
      </x:c>
      <x:c r="B2432" s="6" t="str">
        <x:v>122004</x:v>
      </x:c>
      <x:c r="C2432" s="6" t="n">
        <x:v>7</x:v>
      </x:c>
      <x:c r="D2432" s="6" t="str">
        <x:v>雷狩</x:v>
      </x:c>
      <x:c r="E2432" s="7" t="str">
        <x:v>【飞黄】达到6点时可激活终结技，最多累计12点。我方目标每施放2次攻击，飞霄获得1点【飞黄】，飞霄的终结技攻击不计入次数。
当飞霄的队友对敌方目标施放攻击后，飞霄立即对主目标发动追加攻击，造成等同于飞霄89.38%攻击力的风属性伤害。若不存在可攻击的主目标，则攻击敌方随机单体。该效果每回合最多触发1次，飞霄回合开始时重置可触发次数。发动此攻击时使自身造成的伤害提高48.75%，持续2回合。</x:v>
      </x:c>
      <x:c r="F2432" s="6" t="n">
        <x:v>0</x:v>
      </x:c>
      <x:c r="G2432" s="6" t="n">
        <x:v>0</x:v>
      </x:c>
      <x:c r="H2432" s="6" t="n">
        <x:v>0</x:v>
      </x:c>
      <x:c r="I2432" s="6" t="n">
        <x:v>0</x:v>
      </x:c>
      <x:c r="J2432" s="6" t="str">
        <x:v>[0.8938, 2, 6, 12, 0.4875, 2]</x:v>
      </x:c>
      <x:c r="K2432" s="7" t="str">
        <x:v>无首段伤害倍率，请覆盖或设为辅助技能</x:v>
      </x:c>
      <x:c r="L2432" s="6" t="str">
        <x:v>https://raw.githubusercontent.com/Mar-7th/StarRailRes/dbe8cdfcfb0bf657b9fe1cf92d5537f118ccb487/index_new/cn/character_skills.json</x:v>
      </x:c>
    </x:row>
    <x:row r="2433" ht="83" customHeight="1">
      <x:c r="A2433" s="6" t="str">
        <x:v>122004_8</x:v>
      </x:c>
      <x:c r="B2433" s="6" t="str">
        <x:v>122004</x:v>
      </x:c>
      <x:c r="C2433" s="6" t="n">
        <x:v>8</x:v>
      </x:c>
      <x:c r="D2433" s="6" t="str">
        <x:v>雷狩</x:v>
      </x:c>
      <x:c r="E2433" s="7" t="str">
        <x:v>【飞黄】达到6点时可激活终结技，最多累计12点。我方目标每施放2次攻击，飞霄获得1点【飞黄】，飞霄的终结技攻击不计入次数。
当飞霄的队友对敌方目标施放攻击后，飞霄立即对主目标发动追加攻击，造成等同于飞霄96.25%攻击力的风属性伤害。若不存在可攻击的主目标，则攻击敌方随机单体。该效果每回合最多触发1次，飞霄回合开始时重置可触发次数。发动此攻击时使自身造成的伤害提高52.5%，持续2回合。</x:v>
      </x:c>
      <x:c r="F2433" s="6" t="n">
        <x:v>0</x:v>
      </x:c>
      <x:c r="G2433" s="6" t="n">
        <x:v>0</x:v>
      </x:c>
      <x:c r="H2433" s="6" t="n">
        <x:v>0</x:v>
      </x:c>
      <x:c r="I2433" s="6" t="n">
        <x:v>0</x:v>
      </x:c>
      <x:c r="J2433" s="6" t="str">
        <x:v>[0.9625, 2, 6, 12, 0.525, 2]</x:v>
      </x:c>
      <x:c r="K2433" s="7" t="str">
        <x:v>无首段伤害倍率，请覆盖或设为辅助技能</x:v>
      </x:c>
      <x:c r="L2433" s="6" t="str">
        <x:v>https://raw.githubusercontent.com/Mar-7th/StarRailRes/dbe8cdfcfb0bf657b9fe1cf92d5537f118ccb487/index_new/cn/character_skills.json</x:v>
      </x:c>
    </x:row>
    <x:row r="2434" ht="83" customHeight="1">
      <x:c r="A2434" s="6" t="str">
        <x:v>122004_9</x:v>
      </x:c>
      <x:c r="B2434" s="6" t="str">
        <x:v>122004</x:v>
      </x:c>
      <x:c r="C2434" s="6" t="n">
        <x:v>9</x:v>
      </x:c>
      <x:c r="D2434" s="6" t="str">
        <x:v>雷狩</x:v>
      </x:c>
      <x:c r="E2434" s="7" t="str">
        <x:v>【飞黄】达到6点时可激活终结技，最多累计12点。我方目标每施放2次攻击，飞霄获得1点【飞黄】，飞霄的终结技攻击不计入次数。
当飞霄的队友对敌方目标施放攻击后，飞霄立即对主目标发动追加攻击，造成等同于飞霄103.12%攻击力的风属性伤害。若不存在可攻击的主目标，则攻击敌方随机单体。该效果每回合最多触发1次，飞霄回合开始时重置可触发次数。发动此攻击时使自身造成的伤害提高56.25%，持续2回合。</x:v>
      </x:c>
      <x:c r="F2434" s="6" t="n">
        <x:v>0</x:v>
      </x:c>
      <x:c r="G2434" s="6" t="n">
        <x:v>0</x:v>
      </x:c>
      <x:c r="H2434" s="6" t="n">
        <x:v>0</x:v>
      </x:c>
      <x:c r="I2434" s="6" t="n">
        <x:v>0</x:v>
      </x:c>
      <x:c r="J2434" s="6" t="str">
        <x:v>[1.0312, 2, 6, 12, 0.5625, 2]</x:v>
      </x:c>
      <x:c r="K2434" s="7" t="str">
        <x:v>无首段伤害倍率，请覆盖或设为辅助技能</x:v>
      </x:c>
      <x:c r="L2434" s="6" t="str">
        <x:v>https://raw.githubusercontent.com/Mar-7th/StarRailRes/dbe8cdfcfb0bf657b9fe1cf92d5537f118ccb487/index_new/cn/character_skills.json</x:v>
      </x:c>
    </x:row>
    <x:row r="2435" ht="83" customHeight="1">
      <x:c r="A2435" s="6" t="str">
        <x:v>122004_10</x:v>
      </x:c>
      <x:c r="B2435" s="6" t="str">
        <x:v>122004</x:v>
      </x:c>
      <x:c r="C2435" s="6" t="n">
        <x:v>10</x:v>
      </x:c>
      <x:c r="D2435" s="6" t="str">
        <x:v>雷狩</x:v>
      </x:c>
      <x:c r="E2435" s="7" t="str">
        <x:v>【飞黄】达到6点时可激活终结技，最多累计12点。我方目标每施放2次攻击，飞霄获得1点【飞黄】，飞霄的终结技攻击不计入次数。
当飞霄的队友对敌方目标施放攻击后，飞霄立即对主目标发动追加攻击，造成等同于飞霄110%攻击力的风属性伤害。若不存在可攻击的主目标，则攻击敌方随机单体。该效果每回合最多触发1次，飞霄回合开始时重置可触发次数。发动此攻击时使自身造成的伤害提高60%，持续2回合。</x:v>
      </x:c>
      <x:c r="F2435" s="6" t="n">
        <x:v>0</x:v>
      </x:c>
      <x:c r="G2435" s="6" t="n">
        <x:v>0</x:v>
      </x:c>
      <x:c r="H2435" s="6" t="n">
        <x:v>0</x:v>
      </x:c>
      <x:c r="I2435" s="6" t="n">
        <x:v>0</x:v>
      </x:c>
      <x:c r="J2435" s="6" t="str">
        <x:v>[1.1, 2, 6, 12, 0.6, 2]</x:v>
      </x:c>
      <x:c r="K2435" s="7" t="str">
        <x:v>无首段伤害倍率，请覆盖或设为辅助技能</x:v>
      </x:c>
      <x:c r="L2435" s="6" t="str">
        <x:v>https://raw.githubusercontent.com/Mar-7th/StarRailRes/dbe8cdfcfb0bf657b9fe1cf92d5537f118ccb487/index_new/cn/character_skills.json</x:v>
      </x:c>
    </x:row>
    <x:row r="2436" ht="83" customHeight="1">
      <x:c r="A2436" s="6" t="str">
        <x:v>122004_11</x:v>
      </x:c>
      <x:c r="B2436" s="6" t="str">
        <x:v>122004</x:v>
      </x:c>
      <x:c r="C2436" s="6" t="n">
        <x:v>11</x:v>
      </x:c>
      <x:c r="D2436" s="6" t="str">
        <x:v>雷狩</x:v>
      </x:c>
      <x:c r="E2436" s="7" t="str">
        <x:v>【飞黄】达到6点时可激活终结技，最多累计12点。我方目标每施放2次攻击，飞霄获得1点【飞黄】，飞霄的终结技攻击不计入次数。
当飞霄的队友对敌方目标施放攻击后，飞霄立即对主目标发动追加攻击，造成等同于飞霄115.5%攻击力的风属性伤害。若不存在可攻击的主目标，则攻击敌方随机单体。该效果每回合最多触发1次，飞霄回合开始时重置可触发次数。发动此攻击时使自身造成的伤害提高63%，持续2回合。</x:v>
      </x:c>
      <x:c r="F2436" s="6" t="n">
        <x:v>0</x:v>
      </x:c>
      <x:c r="G2436" s="6" t="n">
        <x:v>0</x:v>
      </x:c>
      <x:c r="H2436" s="6" t="n">
        <x:v>0</x:v>
      </x:c>
      <x:c r="I2436" s="6" t="n">
        <x:v>0</x:v>
      </x:c>
      <x:c r="J2436" s="6" t="str">
        <x:v>[1.155, 2, 6, 12, 0.63, 2]</x:v>
      </x:c>
      <x:c r="K2436" s="7" t="str">
        <x:v>无首段伤害倍率，请覆盖或设为辅助技能</x:v>
      </x:c>
      <x:c r="L2436" s="6" t="str">
        <x:v>https://raw.githubusercontent.com/Mar-7th/StarRailRes/dbe8cdfcfb0bf657b9fe1cf92d5537f118ccb487/index_new/cn/character_skills.json</x:v>
      </x:c>
    </x:row>
    <x:row r="2437" ht="83" customHeight="1">
      <x:c r="A2437" s="6" t="str">
        <x:v>122004_12</x:v>
      </x:c>
      <x:c r="B2437" s="6" t="str">
        <x:v>122004</x:v>
      </x:c>
      <x:c r="C2437" s="6" t="n">
        <x:v>12</x:v>
      </x:c>
      <x:c r="D2437" s="6" t="str">
        <x:v>雷狩</x:v>
      </x:c>
      <x:c r="E2437" s="7" t="str">
        <x:v>【飞黄】达到6点时可激活终结技，最多累计12点。我方目标每施放2次攻击，飞霄获得1点【飞黄】，飞霄的终结技攻击不计入次数。
当飞霄的队友对敌方目标施放攻击后，飞霄立即对主目标发动追加攻击，造成等同于飞霄121%攻击力的风属性伤害。若不存在可攻击的主目标，则攻击敌方随机单体。该效果每回合最多触发1次，飞霄回合开始时重置可触发次数。发动此攻击时使自身造成的伤害提高66%，持续2回合。</x:v>
      </x:c>
      <x:c r="F2437" s="6" t="n">
        <x:v>0</x:v>
      </x:c>
      <x:c r="G2437" s="6" t="n">
        <x:v>0</x:v>
      </x:c>
      <x:c r="H2437" s="6" t="n">
        <x:v>0</x:v>
      </x:c>
      <x:c r="I2437" s="6" t="n">
        <x:v>0</x:v>
      </x:c>
      <x:c r="J2437" s="6" t="str">
        <x:v>[1.21, 2, 6, 12, 0.66, 2]</x:v>
      </x:c>
      <x:c r="K2437" s="7" t="str">
        <x:v>无首段伤害倍率，请覆盖或设为辅助技能</x:v>
      </x:c>
      <x:c r="L2437" s="6" t="str">
        <x:v>https://raw.githubusercontent.com/Mar-7th/StarRailRes/dbe8cdfcfb0bf657b9fe1cf92d5537f118ccb487/index_new/cn/character_skills.json</x:v>
      </x:c>
    </x:row>
    <x:row r="2438" ht="83" customHeight="1">
      <x:c r="A2438" s="6" t="str">
        <x:v>122004_13</x:v>
      </x:c>
      <x:c r="B2438" s="6" t="str">
        <x:v>122004</x:v>
      </x:c>
      <x:c r="C2438" s="6" t="n">
        <x:v>13</x:v>
      </x:c>
      <x:c r="D2438" s="6" t="str">
        <x:v>雷狩</x:v>
      </x:c>
      <x:c r="E2438" s="7" t="str">
        <x:v>【飞黄】达到6点时可激活终结技，最多累计12点。我方目标每施放2次攻击，飞霄获得1点【飞黄】，飞霄的终结技攻击不计入次数。
当飞霄的队友对敌方目标施放攻击后，飞霄立即对主目标发动追加攻击，造成等同于飞霄126.5%攻击力的风属性伤害。若不存在可攻击的主目标，则攻击敌方随机单体。该效果每回合最多触发1次，飞霄回合开始时重置可触发次数。发动此攻击时使自身造成的伤害提高69%，持续2回合。</x:v>
      </x:c>
      <x:c r="F2438" s="6" t="n">
        <x:v>0</x:v>
      </x:c>
      <x:c r="G2438" s="6" t="n">
        <x:v>0</x:v>
      </x:c>
      <x:c r="H2438" s="6" t="n">
        <x:v>0</x:v>
      </x:c>
      <x:c r="I2438" s="6" t="n">
        <x:v>0</x:v>
      </x:c>
      <x:c r="J2438" s="6" t="str">
        <x:v>[1.265, 2, 6, 12, 0.69, 2]</x:v>
      </x:c>
      <x:c r="K2438" s="7" t="str">
        <x:v>无首段伤害倍率，请覆盖或设为辅助技能</x:v>
      </x:c>
      <x:c r="L2438" s="6" t="str">
        <x:v>https://raw.githubusercontent.com/Mar-7th/StarRailRes/dbe8cdfcfb0bf657b9fe1cf92d5537f118ccb487/index_new/cn/character_skills.json</x:v>
      </x:c>
    </x:row>
    <x:row r="2439" ht="83" customHeight="1">
      <x:c r="A2439" s="6" t="str">
        <x:v>122004_14</x:v>
      </x:c>
      <x:c r="B2439" s="6" t="str">
        <x:v>122004</x:v>
      </x:c>
      <x:c r="C2439" s="6" t="n">
        <x:v>14</x:v>
      </x:c>
      <x:c r="D2439" s="6" t="str">
        <x:v>雷狩</x:v>
      </x:c>
      <x:c r="E2439" s="7" t="str">
        <x:v>【飞黄】达到6点时可激活终结技，最多累计12点。我方目标每施放2次攻击，飞霄获得1点【飞黄】，飞霄的终结技攻击不计入次数。
当飞霄的队友对敌方目标施放攻击后，飞霄立即对主目标发动追加攻击，造成等同于飞霄132%攻击力的风属性伤害。若不存在可攻击的主目标，则攻击敌方随机单体。该效果每回合最多触发1次，飞霄回合开始时重置可触发次数。发动此攻击时使自身造成的伤害提高72%，持续2回合。</x:v>
      </x:c>
      <x:c r="F2439" s="6" t="n">
        <x:v>0</x:v>
      </x:c>
      <x:c r="G2439" s="6" t="n">
        <x:v>0</x:v>
      </x:c>
      <x:c r="H2439" s="6" t="n">
        <x:v>0</x:v>
      </x:c>
      <x:c r="I2439" s="6" t="n">
        <x:v>0</x:v>
      </x:c>
      <x:c r="J2439" s="6" t="str">
        <x:v>[1.32, 2, 6, 12, 0.72, 2]</x:v>
      </x:c>
      <x:c r="K2439" s="7" t="str">
        <x:v>无首段伤害倍率，请覆盖或设为辅助技能</x:v>
      </x:c>
      <x:c r="L2439" s="6" t="str">
        <x:v>https://raw.githubusercontent.com/Mar-7th/StarRailRes/dbe8cdfcfb0bf657b9fe1cf92d5537f118ccb487/index_new/cn/character_skills.json</x:v>
      </x:c>
    </x:row>
    <x:row r="2440" ht="83" customHeight="1">
      <x:c r="A2440" s="6" t="str">
        <x:v>122004_15</x:v>
      </x:c>
      <x:c r="B2440" s="6" t="str">
        <x:v>122004</x:v>
      </x:c>
      <x:c r="C2440" s="6" t="n">
        <x:v>15</x:v>
      </x:c>
      <x:c r="D2440" s="6" t="str">
        <x:v>雷狩</x:v>
      </x:c>
      <x:c r="E2440" s="7" t="str">
        <x:v>【飞黄】达到6点时可激活终结技，最多累计12点。我方目标每施放2次攻击，飞霄获得1点【飞黄】，飞霄的终结技攻击不计入次数。
当飞霄的队友对敌方目标施放攻击后，飞霄立即对主目标发动追加攻击，造成等同于飞霄137.5%攻击力的风属性伤害。若不存在可攻击的主目标，则攻击敌方随机单体。该效果每回合最多触发1次，飞霄回合开始时重置可触发次数。发动此攻击时使自身造成的伤害提高75%，持续2回合。</x:v>
      </x:c>
      <x:c r="F2440" s="6" t="n">
        <x:v>0</x:v>
      </x:c>
      <x:c r="G2440" s="6" t="n">
        <x:v>0</x:v>
      </x:c>
      <x:c r="H2440" s="6" t="n">
        <x:v>0</x:v>
      </x:c>
      <x:c r="I2440" s="6" t="n">
        <x:v>0</x:v>
      </x:c>
      <x:c r="J2440" s="6" t="str">
        <x:v>[1.375, 2, 6, 12, 0.75, 2]</x:v>
      </x:c>
      <x:c r="K2440" s="7" t="str">
        <x:v>无首段伤害倍率，请覆盖或设为辅助技能</x:v>
      </x:c>
      <x:c r="L2440" s="6" t="str">
        <x:v>https://raw.githubusercontent.com/Mar-7th/StarRailRes/dbe8cdfcfb0bf657b9fe1cf92d5537f118ccb487/index_new/cn/character_skills.json</x:v>
      </x:c>
    </x:row>
    <x:row r="2441" ht="20" customHeight="1">
      <x:c r="A2441" s="6" t="str">
        <x:v>122006_1</x:v>
      </x:c>
      <x:c r="B2441" s="6" t="str">
        <x:v>122006</x:v>
      </x:c>
      <x:c r="C2441" s="6" t="n">
        <x:v>1</x:v>
      </x:c>
      <x:c r="D2441" s="6" t="str">
        <x:v>攻击</x:v>
      </x:c>
      <x:c r="E2441" s="7" t="str">
        <x:v>攻击敌人，进入战斗后削弱敌方目标对应属性韧性。</x:v>
      </x:c>
      <x:c r="F2441" s="6" t="n">
        <x:v>0</x:v>
      </x:c>
      <x:c r="G2441" s="6" t="n">
        <x:v>0</x:v>
      </x:c>
      <x:c r="H2441" s="6" t="n">
        <x:v>0</x:v>
      </x:c>
      <x:c r="I2441" s="6" t="n">
        <x:v>0</x:v>
      </x:c>
      <x:c r="J2441" s="6" t="str">
        <x:v>[]</x:v>
      </x:c>
      <x:c r="K2441" s="7" t="str">
        <x:v>缺少结构化参数，必须覆盖</x:v>
      </x:c>
      <x:c r="L2441" s="6" t="str">
        <x:v>https://raw.githubusercontent.com/Mar-7th/StarRailRes/dbe8cdfcfb0bf657b9fe1cf92d5537f118ccb487/index_new/cn/character_skills.json</x:v>
      </x:c>
    </x:row>
    <x:row r="2442" ht="83" customHeight="1">
      <x:c r="A2442" s="6" t="str">
        <x:v>122007_1</x:v>
      </x:c>
      <x:c r="B2442" s="6" t="str">
        <x:v>122007</x:v>
      </x:c>
      <x:c r="C2442" s="6" t="n">
        <x:v>1</x:v>
      </x:c>
      <x:c r="D2442" s="6" t="str">
        <x:v>岚身</x:v>
      </x:c>
      <x:c r="E2442" s="7" t="str">
        <x:v>使用秘技后进入持续20秒的【陷锋】状态。【陷锋】状态下会牵引一定范围内的敌人，并且自身移动速度提高50%，进入战斗后获得1点【飞黄】。
【陷锋】状态下主动攻击会使所有牵引的敌人进入战斗。进入战斗后，每个波次开始时对敌方全体造成等同于飞霄200%攻击力的风属性伤害，该伤害必定造成暴击。若牵引了超过1个敌人，每超过1个敌人，该伤害的倍率提高100%，最多提高至1000%。</x:v>
      </x:c>
      <x:c r="F2442" s="6" t="n">
        <x:v>0</x:v>
      </x:c>
      <x:c r="G2442" s="6" t="n">
        <x:v>0</x:v>
      </x:c>
      <x:c r="H2442" s="6" t="n">
        <x:v>0</x:v>
      </x:c>
      <x:c r="I2442" s="6" t="n">
        <x:v>0</x:v>
      </x:c>
      <x:c r="J2442" s="6" t="str">
        <x:v>[20, 0.5, 2, 1, 1, 10]</x:v>
      </x:c>
      <x:c r="K2442" s="7" t="str">
        <x:v>无首段伤害倍率，请覆盖或设为辅助技能</x:v>
      </x:c>
      <x:c r="L2442" s="6" t="str">
        <x:v>https://raw.githubusercontent.com/Mar-7th/StarRailRes/dbe8cdfcfb0bf657b9fe1cf92d5537f118ccb487/index_new/cn/character_skills.json</x:v>
      </x:c>
    </x:row>
    <x:row r="2443" ht="38" customHeight="1">
      <x:c r="A2443" s="6" t="str">
        <x:v>122008_1</x:v>
      </x:c>
      <x:c r="B2443" s="6" t="str">
        <x:v>122008</x:v>
      </x:c>
      <x:c r="C2443" s="6" t="n">
        <x:v>1</x:v>
      </x:c>
      <x:c r="D2443" s="6" t="str">
        <x:v>闪裂刃舞</x:v>
      </x:c>
      <x:c r="E2443" s="7" t="str">
        <x:v>对所选目标造成等同于飞霄36%攻击力的风属性伤害。若目标处于弱点击破状态，伤害倍率提高15%。</x:v>
      </x:c>
      <x:c r="F2443" s="6" t="n">
        <x:v>0.36</x:v>
      </x:c>
      <x:c r="G2443" s="6" t="n">
        <x:v>0</x:v>
      </x:c>
      <x:c r="H2443" s="6" t="n">
        <x:v>0</x:v>
      </x:c>
      <x:c r="I2443" s="6" t="n">
        <x:v>0</x:v>
      </x:c>
      <x:c r="J2443" s="6" t="str">
        <x:v>[0.36, 0.15]</x:v>
      </x:c>
      <x:c r="K2443" s="7" t="str">
        <x:v>需确认条件及分段</x:v>
      </x:c>
      <x:c r="L2443" s="6" t="str">
        <x:v>https://raw.githubusercontent.com/Mar-7th/StarRailRes/dbe8cdfcfb0bf657b9fe1cf92d5537f118ccb487/index_new/cn/character_skills.json</x:v>
      </x:c>
    </x:row>
    <x:row r="2444" ht="38" customHeight="1">
      <x:c r="A2444" s="6" t="str">
        <x:v>122008_2</x:v>
      </x:c>
      <x:c r="B2444" s="6" t="str">
        <x:v>122008</x:v>
      </x:c>
      <x:c r="C2444" s="6" t="n">
        <x:v>2</x:v>
      </x:c>
      <x:c r="D2444" s="6" t="str">
        <x:v>闪裂刃舞</x:v>
      </x:c>
      <x:c r="E2444" s="7" t="str">
        <x:v>对所选目标造成等同于飞霄38.4%攻击力的风属性伤害。若目标处于弱点击破状态，伤害倍率提高16.5%。</x:v>
      </x:c>
      <x:c r="F2444" s="6" t="n">
        <x:v>0.384</x:v>
      </x:c>
      <x:c r="G2444" s="6" t="n">
        <x:v>0</x:v>
      </x:c>
      <x:c r="H2444" s="6" t="n">
        <x:v>0</x:v>
      </x:c>
      <x:c r="I2444" s="6" t="n">
        <x:v>0</x:v>
      </x:c>
      <x:c r="J2444" s="6" t="str">
        <x:v>[0.384, 0.165]</x:v>
      </x:c>
      <x:c r="K2444" s="7" t="str">
        <x:v>需确认条件及分段</x:v>
      </x:c>
      <x:c r="L2444" s="6" t="str">
        <x:v>https://raw.githubusercontent.com/Mar-7th/StarRailRes/dbe8cdfcfb0bf657b9fe1cf92d5537f118ccb487/index_new/cn/character_skills.json</x:v>
      </x:c>
    </x:row>
    <x:row r="2445" ht="38" customHeight="1">
      <x:c r="A2445" s="6" t="str">
        <x:v>122008_3</x:v>
      </x:c>
      <x:c r="B2445" s="6" t="str">
        <x:v>122008</x:v>
      </x:c>
      <x:c r="C2445" s="6" t="n">
        <x:v>3</x:v>
      </x:c>
      <x:c r="D2445" s="6" t="str">
        <x:v>闪裂刃舞</x:v>
      </x:c>
      <x:c r="E2445" s="7" t="str">
        <x:v>对所选目标造成等同于飞霄40.8%攻击力的风属性伤害。若目标处于弱点击破状态，伤害倍率提高18%。</x:v>
      </x:c>
      <x:c r="F2445" s="6" t="n">
        <x:v>0.408</x:v>
      </x:c>
      <x:c r="G2445" s="6" t="n">
        <x:v>0</x:v>
      </x:c>
      <x:c r="H2445" s="6" t="n">
        <x:v>0</x:v>
      </x:c>
      <x:c r="I2445" s="6" t="n">
        <x:v>0</x:v>
      </x:c>
      <x:c r="J2445" s="6" t="str">
        <x:v>[0.408, 0.18]</x:v>
      </x:c>
      <x:c r="K2445" s="7" t="str">
        <x:v>需确认条件及分段</x:v>
      </x:c>
      <x:c r="L2445" s="6" t="str">
        <x:v>https://raw.githubusercontent.com/Mar-7th/StarRailRes/dbe8cdfcfb0bf657b9fe1cf92d5537f118ccb487/index_new/cn/character_skills.json</x:v>
      </x:c>
    </x:row>
    <x:row r="2446" ht="38" customHeight="1">
      <x:c r="A2446" s="6" t="str">
        <x:v>122008_4</x:v>
      </x:c>
      <x:c r="B2446" s="6" t="str">
        <x:v>122008</x:v>
      </x:c>
      <x:c r="C2446" s="6" t="n">
        <x:v>4</x:v>
      </x:c>
      <x:c r="D2446" s="6" t="str">
        <x:v>闪裂刃舞</x:v>
      </x:c>
      <x:c r="E2446" s="7" t="str">
        <x:v>对所选目标造成等同于飞霄43.2%攻击力的风属性伤害。若目标处于弱点击破状态，伤害倍率提高19.5%。</x:v>
      </x:c>
      <x:c r="F2446" s="6" t="n">
        <x:v>0.432</x:v>
      </x:c>
      <x:c r="G2446" s="6" t="n">
        <x:v>0</x:v>
      </x:c>
      <x:c r="H2446" s="6" t="n">
        <x:v>0</x:v>
      </x:c>
      <x:c r="I2446" s="6" t="n">
        <x:v>0</x:v>
      </x:c>
      <x:c r="J2446" s="6" t="str">
        <x:v>[0.432, 0.195]</x:v>
      </x:c>
      <x:c r="K2446" s="7" t="str">
        <x:v>需确认条件及分段</x:v>
      </x:c>
      <x:c r="L2446" s="6" t="str">
        <x:v>https://raw.githubusercontent.com/Mar-7th/StarRailRes/dbe8cdfcfb0bf657b9fe1cf92d5537f118ccb487/index_new/cn/character_skills.json</x:v>
      </x:c>
    </x:row>
    <x:row r="2447" ht="38" customHeight="1">
      <x:c r="A2447" s="6" t="str">
        <x:v>122008_5</x:v>
      </x:c>
      <x:c r="B2447" s="6" t="str">
        <x:v>122008</x:v>
      </x:c>
      <x:c r="C2447" s="6" t="n">
        <x:v>5</x:v>
      </x:c>
      <x:c r="D2447" s="6" t="str">
        <x:v>闪裂刃舞</x:v>
      </x:c>
      <x:c r="E2447" s="7" t="str">
        <x:v>对所选目标造成等同于飞霄45.6%攻击力的风属性伤害。若目标处于弱点击破状态，伤害倍率提高21%。</x:v>
      </x:c>
      <x:c r="F2447" s="6" t="n">
        <x:v>0.456</x:v>
      </x:c>
      <x:c r="G2447" s="6" t="n">
        <x:v>0</x:v>
      </x:c>
      <x:c r="H2447" s="6" t="n">
        <x:v>0</x:v>
      </x:c>
      <x:c r="I2447" s="6" t="n">
        <x:v>0</x:v>
      </x:c>
      <x:c r="J2447" s="6" t="str">
        <x:v>[0.456, 0.21]</x:v>
      </x:c>
      <x:c r="K2447" s="7" t="str">
        <x:v>需确认条件及分段</x:v>
      </x:c>
      <x:c r="L2447" s="6" t="str">
        <x:v>https://raw.githubusercontent.com/Mar-7th/StarRailRes/dbe8cdfcfb0bf657b9fe1cf92d5537f118ccb487/index_new/cn/character_skills.json</x:v>
      </x:c>
    </x:row>
    <x:row r="2448" ht="38" customHeight="1">
      <x:c r="A2448" s="6" t="str">
        <x:v>122008_6</x:v>
      </x:c>
      <x:c r="B2448" s="6" t="str">
        <x:v>122008</x:v>
      </x:c>
      <x:c r="C2448" s="6" t="n">
        <x:v>6</x:v>
      </x:c>
      <x:c r="D2448" s="6" t="str">
        <x:v>闪裂刃舞</x:v>
      </x:c>
      <x:c r="E2448" s="7" t="str">
        <x:v>对所选目标造成等同于飞霄48%攻击力的风属性伤害。若目标处于弱点击破状态，伤害倍率提高22.5%。</x:v>
      </x:c>
      <x:c r="F2448" s="6" t="n">
        <x:v>0.48</x:v>
      </x:c>
      <x:c r="G2448" s="6" t="n">
        <x:v>0</x:v>
      </x:c>
      <x:c r="H2448" s="6" t="n">
        <x:v>0</x:v>
      </x:c>
      <x:c r="I2448" s="6" t="n">
        <x:v>0</x:v>
      </x:c>
      <x:c r="J2448" s="6" t="str">
        <x:v>[0.48, 0.225]</x:v>
      </x:c>
      <x:c r="K2448" s="7" t="str">
        <x:v>需确认条件及分段</x:v>
      </x:c>
      <x:c r="L2448" s="6" t="str">
        <x:v>https://raw.githubusercontent.com/Mar-7th/StarRailRes/dbe8cdfcfb0bf657b9fe1cf92d5537f118ccb487/index_new/cn/character_skills.json</x:v>
      </x:c>
    </x:row>
    <x:row r="2449" ht="38" customHeight="1">
      <x:c r="A2449" s="6" t="str">
        <x:v>122008_7</x:v>
      </x:c>
      <x:c r="B2449" s="6" t="str">
        <x:v>122008</x:v>
      </x:c>
      <x:c r="C2449" s="6" t="n">
        <x:v>7</x:v>
      </x:c>
      <x:c r="D2449" s="6" t="str">
        <x:v>闪裂刃舞</x:v>
      </x:c>
      <x:c r="E2449" s="7" t="str">
        <x:v>对所选目标造成等同于飞霄51%攻击力的风属性伤害。若目标处于弱点击破状态，伤害倍率提高24.37%。</x:v>
      </x:c>
      <x:c r="F2449" s="6" t="n">
        <x:v>0.51</x:v>
      </x:c>
      <x:c r="G2449" s="6" t="n">
        <x:v>0</x:v>
      </x:c>
      <x:c r="H2449" s="6" t="n">
        <x:v>0</x:v>
      </x:c>
      <x:c r="I2449" s="6" t="n">
        <x:v>0</x:v>
      </x:c>
      <x:c r="J2449" s="6" t="str">
        <x:v>[0.51, 0.2437]</x:v>
      </x:c>
      <x:c r="K2449" s="7" t="str">
        <x:v>需确认条件及分段</x:v>
      </x:c>
      <x:c r="L2449" s="6" t="str">
        <x:v>https://raw.githubusercontent.com/Mar-7th/StarRailRes/dbe8cdfcfb0bf657b9fe1cf92d5537f118ccb487/index_new/cn/character_skills.json</x:v>
      </x:c>
    </x:row>
    <x:row r="2450" ht="38" customHeight="1">
      <x:c r="A2450" s="6" t="str">
        <x:v>122008_8</x:v>
      </x:c>
      <x:c r="B2450" s="6" t="str">
        <x:v>122008</x:v>
      </x:c>
      <x:c r="C2450" s="6" t="n">
        <x:v>8</x:v>
      </x:c>
      <x:c r="D2450" s="6" t="str">
        <x:v>闪裂刃舞</x:v>
      </x:c>
      <x:c r="E2450" s="7" t="str">
        <x:v>对所选目标造成等同于飞霄54%攻击力的风属性伤害。若目标处于弱点击破状态，伤害倍率提高26.25%。</x:v>
      </x:c>
      <x:c r="F2450" s="6" t="n">
        <x:v>0.54</x:v>
      </x:c>
      <x:c r="G2450" s="6" t="n">
        <x:v>0</x:v>
      </x:c>
      <x:c r="H2450" s="6" t="n">
        <x:v>0</x:v>
      </x:c>
      <x:c r="I2450" s="6" t="n">
        <x:v>0</x:v>
      </x:c>
      <x:c r="J2450" s="6" t="str">
        <x:v>[0.54, 0.2625]</x:v>
      </x:c>
      <x:c r="K2450" s="7" t="str">
        <x:v>需确认条件及分段</x:v>
      </x:c>
      <x:c r="L2450" s="6" t="str">
        <x:v>https://raw.githubusercontent.com/Mar-7th/StarRailRes/dbe8cdfcfb0bf657b9fe1cf92d5537f118ccb487/index_new/cn/character_skills.json</x:v>
      </x:c>
    </x:row>
    <x:row r="2451" ht="38" customHeight="1">
      <x:c r="A2451" s="6" t="str">
        <x:v>122008_9</x:v>
      </x:c>
      <x:c r="B2451" s="6" t="str">
        <x:v>122008</x:v>
      </x:c>
      <x:c r="C2451" s="6" t="n">
        <x:v>9</x:v>
      </x:c>
      <x:c r="D2451" s="6" t="str">
        <x:v>闪裂刃舞</x:v>
      </x:c>
      <x:c r="E2451" s="7" t="str">
        <x:v>对所选目标造成等同于飞霄57%攻击力的风属性伤害。若目标处于弱点击破状态，伤害倍率提高28.12%。</x:v>
      </x:c>
      <x:c r="F2451" s="6" t="n">
        <x:v>0.57</x:v>
      </x:c>
      <x:c r="G2451" s="6" t="n">
        <x:v>0</x:v>
      </x:c>
      <x:c r="H2451" s="6" t="n">
        <x:v>0</x:v>
      </x:c>
      <x:c r="I2451" s="6" t="n">
        <x:v>0</x:v>
      </x:c>
      <x:c r="J2451" s="6" t="str">
        <x:v>[0.57, 0.2812]</x:v>
      </x:c>
      <x:c r="K2451" s="7" t="str">
        <x:v>需确认条件及分段</x:v>
      </x:c>
      <x:c r="L2451" s="6" t="str">
        <x:v>https://raw.githubusercontent.com/Mar-7th/StarRailRes/dbe8cdfcfb0bf657b9fe1cf92d5537f118ccb487/index_new/cn/character_skills.json</x:v>
      </x:c>
    </x:row>
    <x:row r="2452" ht="38" customHeight="1">
      <x:c r="A2452" s="6" t="str">
        <x:v>122008_10</x:v>
      </x:c>
      <x:c r="B2452" s="6" t="str">
        <x:v>122008</x:v>
      </x:c>
      <x:c r="C2452" s="6" t="n">
        <x:v>10</x:v>
      </x:c>
      <x:c r="D2452" s="6" t="str">
        <x:v>闪裂刃舞</x:v>
      </x:c>
      <x:c r="E2452" s="7" t="str">
        <x:v>对所选目标造成等同于飞霄60%攻击力的风属性伤害。若目标处于弱点击破状态，伤害倍率提高30%。</x:v>
      </x:c>
      <x:c r="F2452" s="6" t="n">
        <x:v>0.6</x:v>
      </x:c>
      <x:c r="G2452" s="6" t="n">
        <x:v>0</x:v>
      </x:c>
      <x:c r="H2452" s="6" t="n">
        <x:v>0</x:v>
      </x:c>
      <x:c r="I2452" s="6" t="n">
        <x:v>0</x:v>
      </x:c>
      <x:c r="J2452" s="6" t="str">
        <x:v>[0.6, 0.3]</x:v>
      </x:c>
      <x:c r="K2452" s="7" t="str">
        <x:v>需确认条件及分段</x:v>
      </x:c>
      <x:c r="L2452" s="6" t="str">
        <x:v>https://raw.githubusercontent.com/Mar-7th/StarRailRes/dbe8cdfcfb0bf657b9fe1cf92d5537f118ccb487/index_new/cn/character_skills.json</x:v>
      </x:c>
    </x:row>
    <x:row r="2453" ht="38" customHeight="1">
      <x:c r="A2453" s="6" t="str">
        <x:v>122008_11</x:v>
      </x:c>
      <x:c r="B2453" s="6" t="str">
        <x:v>122008</x:v>
      </x:c>
      <x:c r="C2453" s="6" t="n">
        <x:v>11</x:v>
      </x:c>
      <x:c r="D2453" s="6" t="str">
        <x:v>闪裂刃舞</x:v>
      </x:c>
      <x:c r="E2453" s="7" t="str">
        <x:v>对所选目标造成等同于飞霄62.4%攻击力的风属性伤害。若目标处于弱点击破状态，伤害倍率提高31.5%。</x:v>
      </x:c>
      <x:c r="F2453" s="6" t="n">
        <x:v>0.624</x:v>
      </x:c>
      <x:c r="G2453" s="6" t="n">
        <x:v>0</x:v>
      </x:c>
      <x:c r="H2453" s="6" t="n">
        <x:v>0</x:v>
      </x:c>
      <x:c r="I2453" s="6" t="n">
        <x:v>0</x:v>
      </x:c>
      <x:c r="J2453" s="6" t="str">
        <x:v>[0.624, 0.315]</x:v>
      </x:c>
      <x:c r="K2453" s="7" t="str">
        <x:v>需确认条件及分段</x:v>
      </x:c>
      <x:c r="L2453" s="6" t="str">
        <x:v>https://raw.githubusercontent.com/Mar-7th/StarRailRes/dbe8cdfcfb0bf657b9fe1cf92d5537f118ccb487/index_new/cn/character_skills.json</x:v>
      </x:c>
    </x:row>
    <x:row r="2454" ht="38" customHeight="1">
      <x:c r="A2454" s="6" t="str">
        <x:v>122008_12</x:v>
      </x:c>
      <x:c r="B2454" s="6" t="str">
        <x:v>122008</x:v>
      </x:c>
      <x:c r="C2454" s="6" t="n">
        <x:v>12</x:v>
      </x:c>
      <x:c r="D2454" s="6" t="str">
        <x:v>闪裂刃舞</x:v>
      </x:c>
      <x:c r="E2454" s="7" t="str">
        <x:v>对所选目标造成等同于飞霄64.8%攻击力的风属性伤害。若目标处于弱点击破状态，伤害倍率提高33%。</x:v>
      </x:c>
      <x:c r="F2454" s="6" t="n">
        <x:v>0.648</x:v>
      </x:c>
      <x:c r="G2454" s="6" t="n">
        <x:v>0</x:v>
      </x:c>
      <x:c r="H2454" s="6" t="n">
        <x:v>0</x:v>
      </x:c>
      <x:c r="I2454" s="6" t="n">
        <x:v>0</x:v>
      </x:c>
      <x:c r="J2454" s="6" t="str">
        <x:v>[0.648, 0.33]</x:v>
      </x:c>
      <x:c r="K2454" s="7" t="str">
        <x:v>需确认条件及分段</x:v>
      </x:c>
      <x:c r="L2454" s="6" t="str">
        <x:v>https://raw.githubusercontent.com/Mar-7th/StarRailRes/dbe8cdfcfb0bf657b9fe1cf92d5537f118ccb487/index_new/cn/character_skills.json</x:v>
      </x:c>
    </x:row>
    <x:row r="2455" ht="38" customHeight="1">
      <x:c r="A2455" s="6" t="str">
        <x:v>122008_13</x:v>
      </x:c>
      <x:c r="B2455" s="6" t="str">
        <x:v>122008</x:v>
      </x:c>
      <x:c r="C2455" s="6" t="n">
        <x:v>13</x:v>
      </x:c>
      <x:c r="D2455" s="6" t="str">
        <x:v>闪裂刃舞</x:v>
      </x:c>
      <x:c r="E2455" s="7" t="str">
        <x:v>对所选目标造成等同于飞霄67.2%攻击力的风属性伤害。若目标处于弱点击破状态，伤害倍率提高34.5%。</x:v>
      </x:c>
      <x:c r="F2455" s="6" t="n">
        <x:v>0.672</x:v>
      </x:c>
      <x:c r="G2455" s="6" t="n">
        <x:v>0</x:v>
      </x:c>
      <x:c r="H2455" s="6" t="n">
        <x:v>0</x:v>
      </x:c>
      <x:c r="I2455" s="6" t="n">
        <x:v>0</x:v>
      </x:c>
      <x:c r="J2455" s="6" t="str">
        <x:v>[0.672, 0.345]</x:v>
      </x:c>
      <x:c r="K2455" s="7" t="str">
        <x:v>需确认条件及分段</x:v>
      </x:c>
      <x:c r="L2455" s="6" t="str">
        <x:v>https://raw.githubusercontent.com/Mar-7th/StarRailRes/dbe8cdfcfb0bf657b9fe1cf92d5537f118ccb487/index_new/cn/character_skills.json</x:v>
      </x:c>
    </x:row>
    <x:row r="2456" ht="38" customHeight="1">
      <x:c r="A2456" s="6" t="str">
        <x:v>122008_14</x:v>
      </x:c>
      <x:c r="B2456" s="6" t="str">
        <x:v>122008</x:v>
      </x:c>
      <x:c r="C2456" s="6" t="n">
        <x:v>14</x:v>
      </x:c>
      <x:c r="D2456" s="6" t="str">
        <x:v>闪裂刃舞</x:v>
      </x:c>
      <x:c r="E2456" s="7" t="str">
        <x:v>对所选目标造成等同于飞霄69.6%攻击力的风属性伤害。若目标处于弱点击破状态，伤害倍率提高36%。</x:v>
      </x:c>
      <x:c r="F2456" s="6" t="n">
        <x:v>0.696</x:v>
      </x:c>
      <x:c r="G2456" s="6" t="n">
        <x:v>0</x:v>
      </x:c>
      <x:c r="H2456" s="6" t="n">
        <x:v>0</x:v>
      </x:c>
      <x:c r="I2456" s="6" t="n">
        <x:v>0</x:v>
      </x:c>
      <x:c r="J2456" s="6" t="str">
        <x:v>[0.696, 0.36]</x:v>
      </x:c>
      <x:c r="K2456" s="7" t="str">
        <x:v>需确认条件及分段</x:v>
      </x:c>
      <x:c r="L2456" s="6" t="str">
        <x:v>https://raw.githubusercontent.com/Mar-7th/StarRailRes/dbe8cdfcfb0bf657b9fe1cf92d5537f118ccb487/index_new/cn/character_skills.json</x:v>
      </x:c>
    </x:row>
    <x:row r="2457" ht="38" customHeight="1">
      <x:c r="A2457" s="6" t="str">
        <x:v>122008_15</x:v>
      </x:c>
      <x:c r="B2457" s="6" t="str">
        <x:v>122008</x:v>
      </x:c>
      <x:c r="C2457" s="6" t="n">
        <x:v>15</x:v>
      </x:c>
      <x:c r="D2457" s="6" t="str">
        <x:v>闪裂刃舞</x:v>
      </x:c>
      <x:c r="E2457" s="7" t="str">
        <x:v>对所选目标造成等同于飞霄72%攻击力的风属性伤害。若目标处于弱点击破状态，伤害倍率提高37.5%。</x:v>
      </x:c>
      <x:c r="F2457" s="6" t="n">
        <x:v>0.72</x:v>
      </x:c>
      <x:c r="G2457" s="6" t="n">
        <x:v>0</x:v>
      </x:c>
      <x:c r="H2457" s="6" t="n">
        <x:v>0</x:v>
      </x:c>
      <x:c r="I2457" s="6" t="n">
        <x:v>0</x:v>
      </x:c>
      <x:c r="J2457" s="6" t="str">
        <x:v>[0.72, 0.375]</x:v>
      </x:c>
      <x:c r="K2457" s="7" t="str">
        <x:v>需确认条件及分段</x:v>
      </x:c>
      <x:c r="L2457" s="6" t="str">
        <x:v>https://raw.githubusercontent.com/Mar-7th/StarRailRes/dbe8cdfcfb0bf657b9fe1cf92d5537f118ccb487/index_new/cn/character_skills.json</x:v>
      </x:c>
    </x:row>
    <x:row r="2458" ht="38" customHeight="1">
      <x:c r="A2458" s="6" t="str">
        <x:v>122009_1</x:v>
      </x:c>
      <x:c r="B2458" s="6" t="str">
        <x:v>122009</x:v>
      </x:c>
      <x:c r="C2458" s="6" t="n">
        <x:v>1</x:v>
      </x:c>
      <x:c r="D2458" s="6" t="str">
        <x:v>钺贯天冲</x:v>
      </x:c>
      <x:c r="E2458" s="7" t="str">
        <x:v>对所选目标造成等同于飞霄36%攻击力的风属性伤害。若目标未处于弱点击破状态，伤害倍率提高15%。</x:v>
      </x:c>
      <x:c r="F2458" s="6" t="n">
        <x:v>0.36</x:v>
      </x:c>
      <x:c r="G2458" s="6" t="n">
        <x:v>0</x:v>
      </x:c>
      <x:c r="H2458" s="6" t="n">
        <x:v>0</x:v>
      </x:c>
      <x:c r="I2458" s="6" t="n">
        <x:v>0</x:v>
      </x:c>
      <x:c r="J2458" s="6" t="str">
        <x:v>[0.36, 0.15]</x:v>
      </x:c>
      <x:c r="K2458" s="7" t="str">
        <x:v>需确认条件及分段</x:v>
      </x:c>
      <x:c r="L2458" s="6" t="str">
        <x:v>https://raw.githubusercontent.com/Mar-7th/StarRailRes/dbe8cdfcfb0bf657b9fe1cf92d5537f118ccb487/index_new/cn/character_skills.json</x:v>
      </x:c>
    </x:row>
    <x:row r="2459" ht="38" customHeight="1">
      <x:c r="A2459" s="6" t="str">
        <x:v>122009_2</x:v>
      </x:c>
      <x:c r="B2459" s="6" t="str">
        <x:v>122009</x:v>
      </x:c>
      <x:c r="C2459" s="6" t="n">
        <x:v>2</x:v>
      </x:c>
      <x:c r="D2459" s="6" t="str">
        <x:v>钺贯天冲</x:v>
      </x:c>
      <x:c r="E2459" s="7" t="str">
        <x:v>对所选目标造成等同于飞霄38.4%攻击力的风属性伤害。若目标未处于弱点击破状态，伤害倍率提高16.5%。</x:v>
      </x:c>
      <x:c r="F2459" s="6" t="n">
        <x:v>0.384</x:v>
      </x:c>
      <x:c r="G2459" s="6" t="n">
        <x:v>0</x:v>
      </x:c>
      <x:c r="H2459" s="6" t="n">
        <x:v>0</x:v>
      </x:c>
      <x:c r="I2459" s="6" t="n">
        <x:v>0</x:v>
      </x:c>
      <x:c r="J2459" s="6" t="str">
        <x:v>[0.384, 0.165]</x:v>
      </x:c>
      <x:c r="K2459" s="7" t="str">
        <x:v>需确认条件及分段</x:v>
      </x:c>
      <x:c r="L2459" s="6" t="str">
        <x:v>https://raw.githubusercontent.com/Mar-7th/StarRailRes/dbe8cdfcfb0bf657b9fe1cf92d5537f118ccb487/index_new/cn/character_skills.json</x:v>
      </x:c>
    </x:row>
    <x:row r="2460" ht="38" customHeight="1">
      <x:c r="A2460" s="6" t="str">
        <x:v>122009_3</x:v>
      </x:c>
      <x:c r="B2460" s="6" t="str">
        <x:v>122009</x:v>
      </x:c>
      <x:c r="C2460" s="6" t="n">
        <x:v>3</x:v>
      </x:c>
      <x:c r="D2460" s="6" t="str">
        <x:v>钺贯天冲</x:v>
      </x:c>
      <x:c r="E2460" s="7" t="str">
        <x:v>对所选目标造成等同于飞霄40.8%攻击力的风属性伤害。若目标未处于弱点击破状态，伤害倍率提高18%。</x:v>
      </x:c>
      <x:c r="F2460" s="6" t="n">
        <x:v>0.408</x:v>
      </x:c>
      <x:c r="G2460" s="6" t="n">
        <x:v>0</x:v>
      </x:c>
      <x:c r="H2460" s="6" t="n">
        <x:v>0</x:v>
      </x:c>
      <x:c r="I2460" s="6" t="n">
        <x:v>0</x:v>
      </x:c>
      <x:c r="J2460" s="6" t="str">
        <x:v>[0.408, 0.18]</x:v>
      </x:c>
      <x:c r="K2460" s="7" t="str">
        <x:v>需确认条件及分段</x:v>
      </x:c>
      <x:c r="L2460" s="6" t="str">
        <x:v>https://raw.githubusercontent.com/Mar-7th/StarRailRes/dbe8cdfcfb0bf657b9fe1cf92d5537f118ccb487/index_new/cn/character_skills.json</x:v>
      </x:c>
    </x:row>
    <x:row r="2461" ht="38" customHeight="1">
      <x:c r="A2461" s="6" t="str">
        <x:v>122009_4</x:v>
      </x:c>
      <x:c r="B2461" s="6" t="str">
        <x:v>122009</x:v>
      </x:c>
      <x:c r="C2461" s="6" t="n">
        <x:v>4</x:v>
      </x:c>
      <x:c r="D2461" s="6" t="str">
        <x:v>钺贯天冲</x:v>
      </x:c>
      <x:c r="E2461" s="7" t="str">
        <x:v>对所选目标造成等同于飞霄43.2%攻击力的风属性伤害。若目标未处于弱点击破状态，伤害倍率提高19.5%。</x:v>
      </x:c>
      <x:c r="F2461" s="6" t="n">
        <x:v>0.432</x:v>
      </x:c>
      <x:c r="G2461" s="6" t="n">
        <x:v>0</x:v>
      </x:c>
      <x:c r="H2461" s="6" t="n">
        <x:v>0</x:v>
      </x:c>
      <x:c r="I2461" s="6" t="n">
        <x:v>0</x:v>
      </x:c>
      <x:c r="J2461" s="6" t="str">
        <x:v>[0.432, 0.195]</x:v>
      </x:c>
      <x:c r="K2461" s="7" t="str">
        <x:v>需确认条件及分段</x:v>
      </x:c>
      <x:c r="L2461" s="6" t="str">
        <x:v>https://raw.githubusercontent.com/Mar-7th/StarRailRes/dbe8cdfcfb0bf657b9fe1cf92d5537f118ccb487/index_new/cn/character_skills.json</x:v>
      </x:c>
    </x:row>
    <x:row r="2462" ht="38" customHeight="1">
      <x:c r="A2462" s="6" t="str">
        <x:v>122009_5</x:v>
      </x:c>
      <x:c r="B2462" s="6" t="str">
        <x:v>122009</x:v>
      </x:c>
      <x:c r="C2462" s="6" t="n">
        <x:v>5</x:v>
      </x:c>
      <x:c r="D2462" s="6" t="str">
        <x:v>钺贯天冲</x:v>
      </x:c>
      <x:c r="E2462" s="7" t="str">
        <x:v>对所选目标造成等同于飞霄45.6%攻击力的风属性伤害。若目标未处于弱点击破状态，伤害倍率提高21%。</x:v>
      </x:c>
      <x:c r="F2462" s="6" t="n">
        <x:v>0.456</x:v>
      </x:c>
      <x:c r="G2462" s="6" t="n">
        <x:v>0</x:v>
      </x:c>
      <x:c r="H2462" s="6" t="n">
        <x:v>0</x:v>
      </x:c>
      <x:c r="I2462" s="6" t="n">
        <x:v>0</x:v>
      </x:c>
      <x:c r="J2462" s="6" t="str">
        <x:v>[0.456, 0.21]</x:v>
      </x:c>
      <x:c r="K2462" s="7" t="str">
        <x:v>需确认条件及分段</x:v>
      </x:c>
      <x:c r="L2462" s="6" t="str">
        <x:v>https://raw.githubusercontent.com/Mar-7th/StarRailRes/dbe8cdfcfb0bf657b9fe1cf92d5537f118ccb487/index_new/cn/character_skills.json</x:v>
      </x:c>
    </x:row>
    <x:row r="2463" ht="38" customHeight="1">
      <x:c r="A2463" s="6" t="str">
        <x:v>122009_6</x:v>
      </x:c>
      <x:c r="B2463" s="6" t="str">
        <x:v>122009</x:v>
      </x:c>
      <x:c r="C2463" s="6" t="n">
        <x:v>6</x:v>
      </x:c>
      <x:c r="D2463" s="6" t="str">
        <x:v>钺贯天冲</x:v>
      </x:c>
      <x:c r="E2463" s="7" t="str">
        <x:v>对所选目标造成等同于飞霄48%攻击力的风属性伤害。若目标未处于弱点击破状态，伤害倍率提高22.5%。</x:v>
      </x:c>
      <x:c r="F2463" s="6" t="n">
        <x:v>0.48</x:v>
      </x:c>
      <x:c r="G2463" s="6" t="n">
        <x:v>0</x:v>
      </x:c>
      <x:c r="H2463" s="6" t="n">
        <x:v>0</x:v>
      </x:c>
      <x:c r="I2463" s="6" t="n">
        <x:v>0</x:v>
      </x:c>
      <x:c r="J2463" s="6" t="str">
        <x:v>[0.48, 0.225]</x:v>
      </x:c>
      <x:c r="K2463" s="7" t="str">
        <x:v>需确认条件及分段</x:v>
      </x:c>
      <x:c r="L2463" s="6" t="str">
        <x:v>https://raw.githubusercontent.com/Mar-7th/StarRailRes/dbe8cdfcfb0bf657b9fe1cf92d5537f118ccb487/index_new/cn/character_skills.json</x:v>
      </x:c>
    </x:row>
    <x:row r="2464" ht="38" customHeight="1">
      <x:c r="A2464" s="6" t="str">
        <x:v>122009_7</x:v>
      </x:c>
      <x:c r="B2464" s="6" t="str">
        <x:v>122009</x:v>
      </x:c>
      <x:c r="C2464" s="6" t="n">
        <x:v>7</x:v>
      </x:c>
      <x:c r="D2464" s="6" t="str">
        <x:v>钺贯天冲</x:v>
      </x:c>
      <x:c r="E2464" s="7" t="str">
        <x:v>对所选目标造成等同于飞霄51%攻击力的风属性伤害。若目标未处于弱点击破状态，伤害倍率提高24.37%。</x:v>
      </x:c>
      <x:c r="F2464" s="6" t="n">
        <x:v>0.51</x:v>
      </x:c>
      <x:c r="G2464" s="6" t="n">
        <x:v>0</x:v>
      </x:c>
      <x:c r="H2464" s="6" t="n">
        <x:v>0</x:v>
      </x:c>
      <x:c r="I2464" s="6" t="n">
        <x:v>0</x:v>
      </x:c>
      <x:c r="J2464" s="6" t="str">
        <x:v>[0.51, 0.2437]</x:v>
      </x:c>
      <x:c r="K2464" s="7" t="str">
        <x:v>需确认条件及分段</x:v>
      </x:c>
      <x:c r="L2464" s="6" t="str">
        <x:v>https://raw.githubusercontent.com/Mar-7th/StarRailRes/dbe8cdfcfb0bf657b9fe1cf92d5537f118ccb487/index_new/cn/character_skills.json</x:v>
      </x:c>
    </x:row>
    <x:row r="2465" ht="38" customHeight="1">
      <x:c r="A2465" s="6" t="str">
        <x:v>122009_8</x:v>
      </x:c>
      <x:c r="B2465" s="6" t="str">
        <x:v>122009</x:v>
      </x:c>
      <x:c r="C2465" s="6" t="n">
        <x:v>8</x:v>
      </x:c>
      <x:c r="D2465" s="6" t="str">
        <x:v>钺贯天冲</x:v>
      </x:c>
      <x:c r="E2465" s="7" t="str">
        <x:v>对所选目标造成等同于飞霄54%攻击力的风属性伤害。若目标未处于弱点击破状态，伤害倍率提高26.25%。</x:v>
      </x:c>
      <x:c r="F2465" s="6" t="n">
        <x:v>0.54</x:v>
      </x:c>
      <x:c r="G2465" s="6" t="n">
        <x:v>0</x:v>
      </x:c>
      <x:c r="H2465" s="6" t="n">
        <x:v>0</x:v>
      </x:c>
      <x:c r="I2465" s="6" t="n">
        <x:v>0</x:v>
      </x:c>
      <x:c r="J2465" s="6" t="str">
        <x:v>[0.54, 0.2625]</x:v>
      </x:c>
      <x:c r="K2465" s="7" t="str">
        <x:v>需确认条件及分段</x:v>
      </x:c>
      <x:c r="L2465" s="6" t="str">
        <x:v>https://raw.githubusercontent.com/Mar-7th/StarRailRes/dbe8cdfcfb0bf657b9fe1cf92d5537f118ccb487/index_new/cn/character_skills.json</x:v>
      </x:c>
    </x:row>
    <x:row r="2466" ht="38" customHeight="1">
      <x:c r="A2466" s="6" t="str">
        <x:v>122009_9</x:v>
      </x:c>
      <x:c r="B2466" s="6" t="str">
        <x:v>122009</x:v>
      </x:c>
      <x:c r="C2466" s="6" t="n">
        <x:v>9</x:v>
      </x:c>
      <x:c r="D2466" s="6" t="str">
        <x:v>钺贯天冲</x:v>
      </x:c>
      <x:c r="E2466" s="7" t="str">
        <x:v>对所选目标造成等同于飞霄57%攻击力的风属性伤害。若目标未处于弱点击破状态，伤害倍率提高28.12%。</x:v>
      </x:c>
      <x:c r="F2466" s="6" t="n">
        <x:v>0.57</x:v>
      </x:c>
      <x:c r="G2466" s="6" t="n">
        <x:v>0</x:v>
      </x:c>
      <x:c r="H2466" s="6" t="n">
        <x:v>0</x:v>
      </x:c>
      <x:c r="I2466" s="6" t="n">
        <x:v>0</x:v>
      </x:c>
      <x:c r="J2466" s="6" t="str">
        <x:v>[0.57, 0.2812]</x:v>
      </x:c>
      <x:c r="K2466" s="7" t="str">
        <x:v>需确认条件及分段</x:v>
      </x:c>
      <x:c r="L2466" s="6" t="str">
        <x:v>https://raw.githubusercontent.com/Mar-7th/StarRailRes/dbe8cdfcfb0bf657b9fe1cf92d5537f118ccb487/index_new/cn/character_skills.json</x:v>
      </x:c>
    </x:row>
    <x:row r="2467" ht="38" customHeight="1">
      <x:c r="A2467" s="6" t="str">
        <x:v>122009_10</x:v>
      </x:c>
      <x:c r="B2467" s="6" t="str">
        <x:v>122009</x:v>
      </x:c>
      <x:c r="C2467" s="6" t="n">
        <x:v>10</x:v>
      </x:c>
      <x:c r="D2467" s="6" t="str">
        <x:v>钺贯天冲</x:v>
      </x:c>
      <x:c r="E2467" s="7" t="str">
        <x:v>对所选目标造成等同于飞霄60%攻击力的风属性伤害。若目标未处于弱点击破状态，伤害倍率提高30%。</x:v>
      </x:c>
      <x:c r="F2467" s="6" t="n">
        <x:v>0.6</x:v>
      </x:c>
      <x:c r="G2467" s="6" t="n">
        <x:v>0</x:v>
      </x:c>
      <x:c r="H2467" s="6" t="n">
        <x:v>0</x:v>
      </x:c>
      <x:c r="I2467" s="6" t="n">
        <x:v>0</x:v>
      </x:c>
      <x:c r="J2467" s="6" t="str">
        <x:v>[0.6, 0.3]</x:v>
      </x:c>
      <x:c r="K2467" s="7" t="str">
        <x:v>需确认条件及分段</x:v>
      </x:c>
      <x:c r="L2467" s="6" t="str">
        <x:v>https://raw.githubusercontent.com/Mar-7th/StarRailRes/dbe8cdfcfb0bf657b9fe1cf92d5537f118ccb487/index_new/cn/character_skills.json</x:v>
      </x:c>
    </x:row>
    <x:row r="2468" ht="38" customHeight="1">
      <x:c r="A2468" s="6" t="str">
        <x:v>122009_11</x:v>
      </x:c>
      <x:c r="B2468" s="6" t="str">
        <x:v>122009</x:v>
      </x:c>
      <x:c r="C2468" s="6" t="n">
        <x:v>11</x:v>
      </x:c>
      <x:c r="D2468" s="6" t="str">
        <x:v>钺贯天冲</x:v>
      </x:c>
      <x:c r="E2468" s="7" t="str">
        <x:v>对所选目标造成等同于飞霄62.4%攻击力的风属性伤害。若目标未处于弱点击破状态，伤害倍率提高31.5%。</x:v>
      </x:c>
      <x:c r="F2468" s="6" t="n">
        <x:v>0.624</x:v>
      </x:c>
      <x:c r="G2468" s="6" t="n">
        <x:v>0</x:v>
      </x:c>
      <x:c r="H2468" s="6" t="n">
        <x:v>0</x:v>
      </x:c>
      <x:c r="I2468" s="6" t="n">
        <x:v>0</x:v>
      </x:c>
      <x:c r="J2468" s="6" t="str">
        <x:v>[0.624, 0.315]</x:v>
      </x:c>
      <x:c r="K2468" s="7" t="str">
        <x:v>需确认条件及分段</x:v>
      </x:c>
      <x:c r="L2468" s="6" t="str">
        <x:v>https://raw.githubusercontent.com/Mar-7th/StarRailRes/dbe8cdfcfb0bf657b9fe1cf92d5537f118ccb487/index_new/cn/character_skills.json</x:v>
      </x:c>
    </x:row>
    <x:row r="2469" ht="38" customHeight="1">
      <x:c r="A2469" s="6" t="str">
        <x:v>122009_12</x:v>
      </x:c>
      <x:c r="B2469" s="6" t="str">
        <x:v>122009</x:v>
      </x:c>
      <x:c r="C2469" s="6" t="n">
        <x:v>12</x:v>
      </x:c>
      <x:c r="D2469" s="6" t="str">
        <x:v>钺贯天冲</x:v>
      </x:c>
      <x:c r="E2469" s="7" t="str">
        <x:v>对所选目标造成等同于飞霄64.8%攻击力的风属性伤害。若目标未处于弱点击破状态，伤害倍率提高33%。</x:v>
      </x:c>
      <x:c r="F2469" s="6" t="n">
        <x:v>0.648</x:v>
      </x:c>
      <x:c r="G2469" s="6" t="n">
        <x:v>0</x:v>
      </x:c>
      <x:c r="H2469" s="6" t="n">
        <x:v>0</x:v>
      </x:c>
      <x:c r="I2469" s="6" t="n">
        <x:v>0</x:v>
      </x:c>
      <x:c r="J2469" s="6" t="str">
        <x:v>[0.648, 0.33]</x:v>
      </x:c>
      <x:c r="K2469" s="7" t="str">
        <x:v>需确认条件及分段</x:v>
      </x:c>
      <x:c r="L2469" s="6" t="str">
        <x:v>https://raw.githubusercontent.com/Mar-7th/StarRailRes/dbe8cdfcfb0bf657b9fe1cf92d5537f118ccb487/index_new/cn/character_skills.json</x:v>
      </x:c>
    </x:row>
    <x:row r="2470" ht="38" customHeight="1">
      <x:c r="A2470" s="6" t="str">
        <x:v>122009_13</x:v>
      </x:c>
      <x:c r="B2470" s="6" t="str">
        <x:v>122009</x:v>
      </x:c>
      <x:c r="C2470" s="6" t="n">
        <x:v>13</x:v>
      </x:c>
      <x:c r="D2470" s="6" t="str">
        <x:v>钺贯天冲</x:v>
      </x:c>
      <x:c r="E2470" s="7" t="str">
        <x:v>对所选目标造成等同于飞霄67.2%攻击力的风属性伤害。若目标未处于弱点击破状态，伤害倍率提高34.5%。</x:v>
      </x:c>
      <x:c r="F2470" s="6" t="n">
        <x:v>0.672</x:v>
      </x:c>
      <x:c r="G2470" s="6" t="n">
        <x:v>0</x:v>
      </x:c>
      <x:c r="H2470" s="6" t="n">
        <x:v>0</x:v>
      </x:c>
      <x:c r="I2470" s="6" t="n">
        <x:v>0</x:v>
      </x:c>
      <x:c r="J2470" s="6" t="str">
        <x:v>[0.672, 0.345]</x:v>
      </x:c>
      <x:c r="K2470" s="7" t="str">
        <x:v>需确认条件及分段</x:v>
      </x:c>
      <x:c r="L2470" s="6" t="str">
        <x:v>https://raw.githubusercontent.com/Mar-7th/StarRailRes/dbe8cdfcfb0bf657b9fe1cf92d5537f118ccb487/index_new/cn/character_skills.json</x:v>
      </x:c>
    </x:row>
    <x:row r="2471" ht="38" customHeight="1">
      <x:c r="A2471" s="6" t="str">
        <x:v>122009_14</x:v>
      </x:c>
      <x:c r="B2471" s="6" t="str">
        <x:v>122009</x:v>
      </x:c>
      <x:c r="C2471" s="6" t="n">
        <x:v>14</x:v>
      </x:c>
      <x:c r="D2471" s="6" t="str">
        <x:v>钺贯天冲</x:v>
      </x:c>
      <x:c r="E2471" s="7" t="str">
        <x:v>对所选目标造成等同于飞霄69.6%攻击力的风属性伤害。若目标未处于弱点击破状态，伤害倍率提高36%。</x:v>
      </x:c>
      <x:c r="F2471" s="6" t="n">
        <x:v>0.696</x:v>
      </x:c>
      <x:c r="G2471" s="6" t="n">
        <x:v>0</x:v>
      </x:c>
      <x:c r="H2471" s="6" t="n">
        <x:v>0</x:v>
      </x:c>
      <x:c r="I2471" s="6" t="n">
        <x:v>0</x:v>
      </x:c>
      <x:c r="J2471" s="6" t="str">
        <x:v>[0.696, 0.36]</x:v>
      </x:c>
      <x:c r="K2471" s="7" t="str">
        <x:v>需确认条件及分段</x:v>
      </x:c>
      <x:c r="L2471" s="6" t="str">
        <x:v>https://raw.githubusercontent.com/Mar-7th/StarRailRes/dbe8cdfcfb0bf657b9fe1cf92d5537f118ccb487/index_new/cn/character_skills.json</x:v>
      </x:c>
    </x:row>
    <x:row r="2472" ht="38" customHeight="1">
      <x:c r="A2472" s="6" t="str">
        <x:v>122009_15</x:v>
      </x:c>
      <x:c r="B2472" s="6" t="str">
        <x:v>122009</x:v>
      </x:c>
      <x:c r="C2472" s="6" t="n">
        <x:v>15</x:v>
      </x:c>
      <x:c r="D2472" s="6" t="str">
        <x:v>钺贯天冲</x:v>
      </x:c>
      <x:c r="E2472" s="7" t="str">
        <x:v>对所选目标造成等同于飞霄72%攻击力的风属性伤害。若目标未处于弱点击破状态，伤害倍率提高37.5%。</x:v>
      </x:c>
      <x:c r="F2472" s="6" t="n">
        <x:v>0.72</x:v>
      </x:c>
      <x:c r="G2472" s="6" t="n">
        <x:v>0</x:v>
      </x:c>
      <x:c r="H2472" s="6" t="n">
        <x:v>0</x:v>
      </x:c>
      <x:c r="I2472" s="6" t="n">
        <x:v>0</x:v>
      </x:c>
      <x:c r="J2472" s="6" t="str">
        <x:v>[0.72, 0.375]</x:v>
      </x:c>
      <x:c r="K2472" s="7" t="str">
        <x:v>需确认条件及分段</x:v>
      </x:c>
      <x:c r="L2472" s="6" t="str">
        <x:v>https://raw.githubusercontent.com/Mar-7th/StarRailRes/dbe8cdfcfb0bf657b9fe1cf92d5537f118ccb487/index_new/cn/character_skills.json</x:v>
      </x:c>
    </x:row>
    <x:row r="2473" ht="38" customHeight="1">
      <x:c r="A2473" s="6" t="str">
        <x:v>122014_1</x:v>
      </x:c>
      <x:c r="B2473" s="6" t="str">
        <x:v>122014</x:v>
      </x:c>
      <x:c r="C2473" s="6" t="n">
        <x:v>1</x:v>
      </x:c>
      <x:c r="D2473" s="6" t="str">
        <x:v>凿破大荒</x:v>
      </x:c>
      <x:c r="E2473" s="7" t="str">
        <x:v>终结技期间可无视弱点属性削减敌方韧性，目标未被击破时飞霄弱点击破效率提高。
对敌方单体发动6次【闪裂刃舞】或【钺贯天冲】，最后造成风属性伤害。</x:v>
      </x:c>
      <x:c r="F2473" s="6" t="n">
        <x:v>0</x:v>
      </x:c>
      <x:c r="G2473" s="6" t="n">
        <x:v>0</x:v>
      </x:c>
      <x:c r="H2473" s="6" t="n">
        <x:v>0</x:v>
      </x:c>
      <x:c r="I2473" s="6" t="n">
        <x:v>0</x:v>
      </x:c>
      <x:c r="J2473" s="6" t="str">
        <x:v>[0.96, 1, 6, 4.02]</x:v>
      </x:c>
      <x:c r="K2473" s="7" t="str">
        <x:v>无首段伤害倍率，请覆盖或设为辅助技能</x:v>
      </x:c>
      <x:c r="L2473" s="6" t="str">
        <x:v>https://raw.githubusercontent.com/Mar-7th/StarRailRes/dbe8cdfcfb0bf657b9fe1cf92d5537f118ccb487/index_new/cn/character_skills.json</x:v>
      </x:c>
    </x:row>
    <x:row r="2474" ht="38" customHeight="1">
      <x:c r="A2474" s="6" t="str">
        <x:v>122014_2</x:v>
      </x:c>
      <x:c r="B2474" s="6" t="str">
        <x:v>122014</x:v>
      </x:c>
      <x:c r="C2474" s="6" t="n">
        <x:v>2</x:v>
      </x:c>
      <x:c r="D2474" s="6" t="str">
        <x:v>凿破大荒</x:v>
      </x:c>
      <x:c r="E2474" s="7" t="str">
        <x:v>终结技期间可无视弱点属性削减敌方韧性，目标未被击破时飞霄弱点击破效率提高。
对敌方单体发动6次【闪裂刃舞】或【钺贯天冲】，最后造成风属性伤害。</x:v>
      </x:c>
      <x:c r="F2474" s="6" t="n">
        <x:v>0</x:v>
      </x:c>
      <x:c r="G2474" s="6" t="n">
        <x:v>0</x:v>
      </x:c>
      <x:c r="H2474" s="6" t="n">
        <x:v>0</x:v>
      </x:c>
      <x:c r="I2474" s="6" t="n">
        <x:v>0</x:v>
      </x:c>
      <x:c r="J2474" s="6" t="str">
        <x:v>[1.024, 1, 6, 4.318]</x:v>
      </x:c>
      <x:c r="K2474" s="7" t="str">
        <x:v>无首段伤害倍率，请覆盖或设为辅助技能</x:v>
      </x:c>
      <x:c r="L2474" s="6" t="str">
        <x:v>https://raw.githubusercontent.com/Mar-7th/StarRailRes/dbe8cdfcfb0bf657b9fe1cf92d5537f118ccb487/index_new/cn/character_skills.json</x:v>
      </x:c>
    </x:row>
    <x:row r="2475" ht="38" customHeight="1">
      <x:c r="A2475" s="6" t="str">
        <x:v>122014_3</x:v>
      </x:c>
      <x:c r="B2475" s="6" t="str">
        <x:v>122014</x:v>
      </x:c>
      <x:c r="C2475" s="6" t="n">
        <x:v>3</x:v>
      </x:c>
      <x:c r="D2475" s="6" t="str">
        <x:v>凿破大荒</x:v>
      </x:c>
      <x:c r="E2475" s="7" t="str">
        <x:v>终结技期间可无视弱点属性削减敌方韧性，目标未被击破时飞霄弱点击破效率提高。
对敌方单体发动6次【闪裂刃舞】或【钺贯天冲】，最后造成风属性伤害。</x:v>
      </x:c>
      <x:c r="F2475" s="6" t="n">
        <x:v>0</x:v>
      </x:c>
      <x:c r="G2475" s="6" t="n">
        <x:v>0</x:v>
      </x:c>
      <x:c r="H2475" s="6" t="n">
        <x:v>0</x:v>
      </x:c>
      <x:c r="I2475" s="6" t="n">
        <x:v>0</x:v>
      </x:c>
      <x:c r="J2475" s="6" t="str">
        <x:v>[1.088, 1, 6, 4.616]</x:v>
      </x:c>
      <x:c r="K2475" s="7" t="str">
        <x:v>无首段伤害倍率，请覆盖或设为辅助技能</x:v>
      </x:c>
      <x:c r="L2475" s="6" t="str">
        <x:v>https://raw.githubusercontent.com/Mar-7th/StarRailRes/dbe8cdfcfb0bf657b9fe1cf92d5537f118ccb487/index_new/cn/character_skills.json</x:v>
      </x:c>
    </x:row>
    <x:row r="2476" ht="38" customHeight="1">
      <x:c r="A2476" s="6" t="str">
        <x:v>122014_4</x:v>
      </x:c>
      <x:c r="B2476" s="6" t="str">
        <x:v>122014</x:v>
      </x:c>
      <x:c r="C2476" s="6" t="n">
        <x:v>4</x:v>
      </x:c>
      <x:c r="D2476" s="6" t="str">
        <x:v>凿破大荒</x:v>
      </x:c>
      <x:c r="E2476" s="7" t="str">
        <x:v>终结技期间可无视弱点属性削减敌方韧性，目标未被击破时飞霄弱点击破效率提高。
对敌方单体发动6次【闪裂刃舞】或【钺贯天冲】，最后造成风属性伤害。</x:v>
      </x:c>
      <x:c r="F2476" s="6" t="n">
        <x:v>0</x:v>
      </x:c>
      <x:c r="G2476" s="6" t="n">
        <x:v>0</x:v>
      </x:c>
      <x:c r="H2476" s="6" t="n">
        <x:v>0</x:v>
      </x:c>
      <x:c r="I2476" s="6" t="n">
        <x:v>0</x:v>
      </x:c>
      <x:c r="J2476" s="6" t="str">
        <x:v>[1.152, 1, 6, 4.914]</x:v>
      </x:c>
      <x:c r="K2476" s="7" t="str">
        <x:v>无首段伤害倍率，请覆盖或设为辅助技能</x:v>
      </x:c>
      <x:c r="L2476" s="6" t="str">
        <x:v>https://raw.githubusercontent.com/Mar-7th/StarRailRes/dbe8cdfcfb0bf657b9fe1cf92d5537f118ccb487/index_new/cn/character_skills.json</x:v>
      </x:c>
    </x:row>
    <x:row r="2477" ht="38" customHeight="1">
      <x:c r="A2477" s="6" t="str">
        <x:v>122014_5</x:v>
      </x:c>
      <x:c r="B2477" s="6" t="str">
        <x:v>122014</x:v>
      </x:c>
      <x:c r="C2477" s="6" t="n">
        <x:v>5</x:v>
      </x:c>
      <x:c r="D2477" s="6" t="str">
        <x:v>凿破大荒</x:v>
      </x:c>
      <x:c r="E2477" s="7" t="str">
        <x:v>终结技期间可无视弱点属性削减敌方韧性，目标未被击破时飞霄弱点击破效率提高。
对敌方单体发动6次【闪裂刃舞】或【钺贯天冲】，最后造成风属性伤害。</x:v>
      </x:c>
      <x:c r="F2477" s="6" t="n">
        <x:v>0</x:v>
      </x:c>
      <x:c r="G2477" s="6" t="n">
        <x:v>0</x:v>
      </x:c>
      <x:c r="H2477" s="6" t="n">
        <x:v>0</x:v>
      </x:c>
      <x:c r="I2477" s="6" t="n">
        <x:v>0</x:v>
      </x:c>
      <x:c r="J2477" s="6" t="str">
        <x:v>[1.216, 1, 6, 5.212]</x:v>
      </x:c>
      <x:c r="K2477" s="7" t="str">
        <x:v>无首段伤害倍率，请覆盖或设为辅助技能</x:v>
      </x:c>
      <x:c r="L2477" s="6" t="str">
        <x:v>https://raw.githubusercontent.com/Mar-7th/StarRailRes/dbe8cdfcfb0bf657b9fe1cf92d5537f118ccb487/index_new/cn/character_skills.json</x:v>
      </x:c>
    </x:row>
    <x:row r="2478" ht="38" customHeight="1">
      <x:c r="A2478" s="6" t="str">
        <x:v>122014_6</x:v>
      </x:c>
      <x:c r="B2478" s="6" t="str">
        <x:v>122014</x:v>
      </x:c>
      <x:c r="C2478" s="6" t="n">
        <x:v>6</x:v>
      </x:c>
      <x:c r="D2478" s="6" t="str">
        <x:v>凿破大荒</x:v>
      </x:c>
      <x:c r="E2478" s="7" t="str">
        <x:v>终结技期间可无视弱点属性削减敌方韧性，目标未被击破时飞霄弱点击破效率提高。
对敌方单体发动6次【闪裂刃舞】或【钺贯天冲】，最后造成风属性伤害。</x:v>
      </x:c>
      <x:c r="F2478" s="6" t="n">
        <x:v>0</x:v>
      </x:c>
      <x:c r="G2478" s="6" t="n">
        <x:v>0</x:v>
      </x:c>
      <x:c r="H2478" s="6" t="n">
        <x:v>0</x:v>
      </x:c>
      <x:c r="I2478" s="6" t="n">
        <x:v>0</x:v>
      </x:c>
      <x:c r="J2478" s="6" t="str">
        <x:v>[1.28, 1, 6, 5.51]</x:v>
      </x:c>
      <x:c r="K2478" s="7" t="str">
        <x:v>无首段伤害倍率，请覆盖或设为辅助技能</x:v>
      </x:c>
      <x:c r="L2478" s="6" t="str">
        <x:v>https://raw.githubusercontent.com/Mar-7th/StarRailRes/dbe8cdfcfb0bf657b9fe1cf92d5537f118ccb487/index_new/cn/character_skills.json</x:v>
      </x:c>
    </x:row>
    <x:row r="2479" ht="38" customHeight="1">
      <x:c r="A2479" s="6" t="str">
        <x:v>122014_7</x:v>
      </x:c>
      <x:c r="B2479" s="6" t="str">
        <x:v>122014</x:v>
      </x:c>
      <x:c r="C2479" s="6" t="n">
        <x:v>7</x:v>
      </x:c>
      <x:c r="D2479" s="6" t="str">
        <x:v>凿破大荒</x:v>
      </x:c>
      <x:c r="E2479" s="7" t="str">
        <x:v>终结技期间可无视弱点属性削减敌方韧性，目标未被击破时飞霄弱点击破效率提高。
对敌方单体发动6次【闪裂刃舞】或【钺贯天冲】，最后造成风属性伤害。</x:v>
      </x:c>
      <x:c r="F2479" s="6" t="n">
        <x:v>0</x:v>
      </x:c>
      <x:c r="G2479" s="6" t="n">
        <x:v>0</x:v>
      </x:c>
      <x:c r="H2479" s="6" t="n">
        <x:v>0</x:v>
      </x:c>
      <x:c r="I2479" s="6" t="n">
        <x:v>0</x:v>
      </x:c>
      <x:c r="J2479" s="6" t="str">
        <x:v>[1.36, 1, 6, 5.8825]</x:v>
      </x:c>
      <x:c r="K2479" s="7" t="str">
        <x:v>无首段伤害倍率，请覆盖或设为辅助技能</x:v>
      </x:c>
      <x:c r="L2479" s="6" t="str">
        <x:v>https://raw.githubusercontent.com/Mar-7th/StarRailRes/dbe8cdfcfb0bf657b9fe1cf92d5537f118ccb487/index_new/cn/character_skills.json</x:v>
      </x:c>
    </x:row>
    <x:row r="2480" ht="38" customHeight="1">
      <x:c r="A2480" s="6" t="str">
        <x:v>122014_8</x:v>
      </x:c>
      <x:c r="B2480" s="6" t="str">
        <x:v>122014</x:v>
      </x:c>
      <x:c r="C2480" s="6" t="n">
        <x:v>8</x:v>
      </x:c>
      <x:c r="D2480" s="6" t="str">
        <x:v>凿破大荒</x:v>
      </x:c>
      <x:c r="E2480" s="7" t="str">
        <x:v>终结技期间可无视弱点属性削减敌方韧性，目标未被击破时飞霄弱点击破效率提高。
对敌方单体发动6次【闪裂刃舞】或【钺贯天冲】，最后造成风属性伤害。</x:v>
      </x:c>
      <x:c r="F2480" s="6" t="n">
        <x:v>0</x:v>
      </x:c>
      <x:c r="G2480" s="6" t="n">
        <x:v>0</x:v>
      </x:c>
      <x:c r="H2480" s="6" t="n">
        <x:v>0</x:v>
      </x:c>
      <x:c r="I2480" s="6" t="n">
        <x:v>0</x:v>
      </x:c>
      <x:c r="J2480" s="6" t="str">
        <x:v>[1.44, 1, 6, 6.255]</x:v>
      </x:c>
      <x:c r="K2480" s="7" t="str">
        <x:v>无首段伤害倍率，请覆盖或设为辅助技能</x:v>
      </x:c>
      <x:c r="L2480" s="6" t="str">
        <x:v>https://raw.githubusercontent.com/Mar-7th/StarRailRes/dbe8cdfcfb0bf657b9fe1cf92d5537f118ccb487/index_new/cn/character_skills.json</x:v>
      </x:c>
    </x:row>
    <x:row r="2481" ht="38" customHeight="1">
      <x:c r="A2481" s="6" t="str">
        <x:v>122014_9</x:v>
      </x:c>
      <x:c r="B2481" s="6" t="str">
        <x:v>122014</x:v>
      </x:c>
      <x:c r="C2481" s="6" t="n">
        <x:v>9</x:v>
      </x:c>
      <x:c r="D2481" s="6" t="str">
        <x:v>凿破大荒</x:v>
      </x:c>
      <x:c r="E2481" s="7" t="str">
        <x:v>终结技期间可无视弱点属性削减敌方韧性，目标未被击破时飞霄弱点击破效率提高。
对敌方单体发动6次【闪裂刃舞】或【钺贯天冲】，最后造成风属性伤害。</x:v>
      </x:c>
      <x:c r="F2481" s="6" t="n">
        <x:v>0</x:v>
      </x:c>
      <x:c r="G2481" s="6" t="n">
        <x:v>0</x:v>
      </x:c>
      <x:c r="H2481" s="6" t="n">
        <x:v>0</x:v>
      </x:c>
      <x:c r="I2481" s="6" t="n">
        <x:v>0</x:v>
      </x:c>
      <x:c r="J2481" s="6" t="str">
        <x:v>[1.52, 1, 6, 6.6275]</x:v>
      </x:c>
      <x:c r="K2481" s="7" t="str">
        <x:v>无首段伤害倍率，请覆盖或设为辅助技能</x:v>
      </x:c>
      <x:c r="L2481" s="6" t="str">
        <x:v>https://raw.githubusercontent.com/Mar-7th/StarRailRes/dbe8cdfcfb0bf657b9fe1cf92d5537f118ccb487/index_new/cn/character_skills.json</x:v>
      </x:c>
    </x:row>
    <x:row r="2482" ht="38" customHeight="1">
      <x:c r="A2482" s="6" t="str">
        <x:v>122014_10</x:v>
      </x:c>
      <x:c r="B2482" s="6" t="str">
        <x:v>122014</x:v>
      </x:c>
      <x:c r="C2482" s="6" t="n">
        <x:v>10</x:v>
      </x:c>
      <x:c r="D2482" s="6" t="str">
        <x:v>凿破大荒</x:v>
      </x:c>
      <x:c r="E2482" s="7" t="str">
        <x:v>终结技期间可无视弱点属性削减敌方韧性，目标未被击破时飞霄弱点击破效率提高。
对敌方单体发动6次【闪裂刃舞】或【钺贯天冲】，最后造成风属性伤害。</x:v>
      </x:c>
      <x:c r="F2482" s="6" t="n">
        <x:v>0</x:v>
      </x:c>
      <x:c r="G2482" s="6" t="n">
        <x:v>0</x:v>
      </x:c>
      <x:c r="H2482" s="6" t="n">
        <x:v>0</x:v>
      </x:c>
      <x:c r="I2482" s="6" t="n">
        <x:v>0</x:v>
      </x:c>
      <x:c r="J2482" s="6" t="str">
        <x:v>[1.6, 1, 6, 7]</x:v>
      </x:c>
      <x:c r="K2482" s="7" t="str">
        <x:v>无首段伤害倍率，请覆盖或设为辅助技能</x:v>
      </x:c>
      <x:c r="L2482" s="6" t="str">
        <x:v>https://raw.githubusercontent.com/Mar-7th/StarRailRes/dbe8cdfcfb0bf657b9fe1cf92d5537f118ccb487/index_new/cn/character_skills.json</x:v>
      </x:c>
    </x:row>
    <x:row r="2483" ht="38" customHeight="1">
      <x:c r="A2483" s="6" t="str">
        <x:v>122014_11</x:v>
      </x:c>
      <x:c r="B2483" s="6" t="str">
        <x:v>122014</x:v>
      </x:c>
      <x:c r="C2483" s="6" t="n">
        <x:v>11</x:v>
      </x:c>
      <x:c r="D2483" s="6" t="str">
        <x:v>凿破大荒</x:v>
      </x:c>
      <x:c r="E2483" s="7" t="str">
        <x:v>终结技期间可无视弱点属性削减敌方韧性，目标未被击破时飞霄弱点击破效率提高。
对敌方单体发动6次【闪裂刃舞】或【钺贯天冲】，最后造成风属性伤害。</x:v>
      </x:c>
      <x:c r="F2483" s="6" t="n">
        <x:v>0</x:v>
      </x:c>
      <x:c r="G2483" s="6" t="n">
        <x:v>0</x:v>
      </x:c>
      <x:c r="H2483" s="6" t="n">
        <x:v>0</x:v>
      </x:c>
      <x:c r="I2483" s="6" t="n">
        <x:v>0</x:v>
      </x:c>
      <x:c r="J2483" s="6" t="str">
        <x:v>[1.664, 1, 6, 7.298]</x:v>
      </x:c>
      <x:c r="K2483" s="7" t="str">
        <x:v>无首段伤害倍率，请覆盖或设为辅助技能</x:v>
      </x:c>
      <x:c r="L2483" s="6" t="str">
        <x:v>https://raw.githubusercontent.com/Mar-7th/StarRailRes/dbe8cdfcfb0bf657b9fe1cf92d5537f118ccb487/index_new/cn/character_skills.json</x:v>
      </x:c>
    </x:row>
    <x:row r="2484" ht="38" customHeight="1">
      <x:c r="A2484" s="6" t="str">
        <x:v>122014_12</x:v>
      </x:c>
      <x:c r="B2484" s="6" t="str">
        <x:v>122014</x:v>
      </x:c>
      <x:c r="C2484" s="6" t="n">
        <x:v>12</x:v>
      </x:c>
      <x:c r="D2484" s="6" t="str">
        <x:v>凿破大荒</x:v>
      </x:c>
      <x:c r="E2484" s="7" t="str">
        <x:v>终结技期间可无视弱点属性削减敌方韧性，目标未被击破时飞霄弱点击破效率提高。
对敌方单体发动6次【闪裂刃舞】或【钺贯天冲】，最后造成风属性伤害。</x:v>
      </x:c>
      <x:c r="F2484" s="6" t="n">
        <x:v>0</x:v>
      </x:c>
      <x:c r="G2484" s="6" t="n">
        <x:v>0</x:v>
      </x:c>
      <x:c r="H2484" s="6" t="n">
        <x:v>0</x:v>
      </x:c>
      <x:c r="I2484" s="6" t="n">
        <x:v>0</x:v>
      </x:c>
      <x:c r="J2484" s="6" t="str">
        <x:v>[1.728, 1, 6, 7.596]</x:v>
      </x:c>
      <x:c r="K2484" s="7" t="str">
        <x:v>无首段伤害倍率，请覆盖或设为辅助技能</x:v>
      </x:c>
      <x:c r="L2484" s="6" t="str">
        <x:v>https://raw.githubusercontent.com/Mar-7th/StarRailRes/dbe8cdfcfb0bf657b9fe1cf92d5537f118ccb487/index_new/cn/character_skills.json</x:v>
      </x:c>
    </x:row>
    <x:row r="2485" ht="38" customHeight="1">
      <x:c r="A2485" s="6" t="str">
        <x:v>122014_13</x:v>
      </x:c>
      <x:c r="B2485" s="6" t="str">
        <x:v>122014</x:v>
      </x:c>
      <x:c r="C2485" s="6" t="n">
        <x:v>13</x:v>
      </x:c>
      <x:c r="D2485" s="6" t="str">
        <x:v>凿破大荒</x:v>
      </x:c>
      <x:c r="E2485" s="7" t="str">
        <x:v>终结技期间可无视弱点属性削减敌方韧性，目标未被击破时飞霄弱点击破效率提高。
对敌方单体发动6次【闪裂刃舞】或【钺贯天冲】，最后造成风属性伤害。</x:v>
      </x:c>
      <x:c r="F2485" s="6" t="n">
        <x:v>0</x:v>
      </x:c>
      <x:c r="G2485" s="6" t="n">
        <x:v>0</x:v>
      </x:c>
      <x:c r="H2485" s="6" t="n">
        <x:v>0</x:v>
      </x:c>
      <x:c r="I2485" s="6" t="n">
        <x:v>0</x:v>
      </x:c>
      <x:c r="J2485" s="6" t="str">
        <x:v>[1.792, 1, 6, 7.894]</x:v>
      </x:c>
      <x:c r="K2485" s="7" t="str">
        <x:v>无首段伤害倍率，请覆盖或设为辅助技能</x:v>
      </x:c>
      <x:c r="L2485" s="6" t="str">
        <x:v>https://raw.githubusercontent.com/Mar-7th/StarRailRes/dbe8cdfcfb0bf657b9fe1cf92d5537f118ccb487/index_new/cn/character_skills.json</x:v>
      </x:c>
    </x:row>
    <x:row r="2486" ht="38" customHeight="1">
      <x:c r="A2486" s="6" t="str">
        <x:v>122014_14</x:v>
      </x:c>
      <x:c r="B2486" s="6" t="str">
        <x:v>122014</x:v>
      </x:c>
      <x:c r="C2486" s="6" t="n">
        <x:v>14</x:v>
      </x:c>
      <x:c r="D2486" s="6" t="str">
        <x:v>凿破大荒</x:v>
      </x:c>
      <x:c r="E2486" s="7" t="str">
        <x:v>终结技期间可无视弱点属性削减敌方韧性，目标未被击破时飞霄弱点击破效率提高。
对敌方单体发动6次【闪裂刃舞】或【钺贯天冲】，最后造成风属性伤害。</x:v>
      </x:c>
      <x:c r="F2486" s="6" t="n">
        <x:v>0</x:v>
      </x:c>
      <x:c r="G2486" s="6" t="n">
        <x:v>0</x:v>
      </x:c>
      <x:c r="H2486" s="6" t="n">
        <x:v>0</x:v>
      </x:c>
      <x:c r="I2486" s="6" t="n">
        <x:v>0</x:v>
      </x:c>
      <x:c r="J2486" s="6" t="str">
        <x:v>[1.856, 1, 6, 8.192]</x:v>
      </x:c>
      <x:c r="K2486" s="7" t="str">
        <x:v>无首段伤害倍率，请覆盖或设为辅助技能</x:v>
      </x:c>
      <x:c r="L2486" s="6" t="str">
        <x:v>https://raw.githubusercontent.com/Mar-7th/StarRailRes/dbe8cdfcfb0bf657b9fe1cf92d5537f118ccb487/index_new/cn/character_skills.json</x:v>
      </x:c>
    </x:row>
    <x:row r="2487" ht="38" customHeight="1">
      <x:c r="A2487" s="6" t="str">
        <x:v>122014_15</x:v>
      </x:c>
      <x:c r="B2487" s="6" t="str">
        <x:v>122014</x:v>
      </x:c>
      <x:c r="C2487" s="6" t="n">
        <x:v>15</x:v>
      </x:c>
      <x:c r="D2487" s="6" t="str">
        <x:v>凿破大荒</x:v>
      </x:c>
      <x:c r="E2487" s="7" t="str">
        <x:v>终结技期间可无视弱点属性削减敌方韧性，目标未被击破时飞霄弱点击破效率提高。
对敌方单体发动6次【闪裂刃舞】或【钺贯天冲】，最后造成风属性伤害。</x:v>
      </x:c>
      <x:c r="F2487" s="6" t="n">
        <x:v>0</x:v>
      </x:c>
      <x:c r="G2487" s="6" t="n">
        <x:v>0</x:v>
      </x:c>
      <x:c r="H2487" s="6" t="n">
        <x:v>0</x:v>
      </x:c>
      <x:c r="I2487" s="6" t="n">
        <x:v>0</x:v>
      </x:c>
      <x:c r="J2487" s="6" t="str">
        <x:v>[1.92, 1, 6, 8.49]</x:v>
      </x:c>
      <x:c r="K2487" s="7" t="str">
        <x:v>无首段伤害倍率，请覆盖或设为辅助技能</x:v>
      </x:c>
      <x:c r="L2487" s="6" t="str">
        <x:v>https://raw.githubusercontent.com/Mar-7th/StarRailRes/dbe8cdfcfb0bf657b9fe1cf92d5537f118ccb487/index_new/cn/character_skills.json</x:v>
      </x:c>
    </x:row>
    <x:row r="2488" ht="20" customHeight="1">
      <x:c r="A2488" s="6" t="str">
        <x:v>122101_1</x:v>
      </x:c>
      <x:c r="B2488" s="6" t="str">
        <x:v>122101</x:v>
      </x:c>
      <x:c r="C2488" s="6" t="n">
        <x:v>1</x:v>
      </x:c>
      <x:c r="D2488" s="6" t="str">
        <x:v>翻风转日</x:v>
      </x:c>
      <x:c r="E2488" s="7" t="str">
        <x:v>对指定敌方单体造成等同于云璃50%攻击力的物理属性伤害。</x:v>
      </x:c>
      <x:c r="F2488" s="6" t="n">
        <x:v>0.5</x:v>
      </x:c>
      <x:c r="G2488" s="6" t="n">
        <x:v>0</x:v>
      </x:c>
      <x:c r="H2488" s="6" t="n">
        <x:v>0</x:v>
      </x:c>
      <x:c r="I2488" s="6" t="n">
        <x:v>0</x:v>
      </x:c>
      <x:c r="J2488" s="6" t="str">
        <x:v>[0.5]</x:v>
      </x:c>
      <x:c r="K2488" s="7" t="str">
        <x:v>需确认条件及分段</x:v>
      </x:c>
      <x:c r="L2488" s="6" t="str">
        <x:v>https://raw.githubusercontent.com/Mar-7th/StarRailRes/dbe8cdfcfb0bf657b9fe1cf92d5537f118ccb487/index_new/cn/character_skills.json</x:v>
      </x:c>
    </x:row>
    <x:row r="2489" ht="20" customHeight="1">
      <x:c r="A2489" s="6" t="str">
        <x:v>122101_2</x:v>
      </x:c>
      <x:c r="B2489" s="6" t="str">
        <x:v>122101</x:v>
      </x:c>
      <x:c r="C2489" s="6" t="n">
        <x:v>2</x:v>
      </x:c>
      <x:c r="D2489" s="6" t="str">
        <x:v>翻风转日</x:v>
      </x:c>
      <x:c r="E2489" s="7" t="str">
        <x:v>对指定敌方单体造成等同于云璃60%攻击力的物理属性伤害。</x:v>
      </x:c>
      <x:c r="F2489" s="6" t="n">
        <x:v>0.6</x:v>
      </x:c>
      <x:c r="G2489" s="6" t="n">
        <x:v>0</x:v>
      </x:c>
      <x:c r="H2489" s="6" t="n">
        <x:v>0</x:v>
      </x:c>
      <x:c r="I2489" s="6" t="n">
        <x:v>0</x:v>
      </x:c>
      <x:c r="J2489" s="6" t="str">
        <x:v>[0.6]</x:v>
      </x:c>
      <x:c r="K2489" s="7" t="str">
        <x:v>需确认条件及分段</x:v>
      </x:c>
      <x:c r="L2489" s="6" t="str">
        <x:v>https://raw.githubusercontent.com/Mar-7th/StarRailRes/dbe8cdfcfb0bf657b9fe1cf92d5537f118ccb487/index_new/cn/character_skills.json</x:v>
      </x:c>
    </x:row>
    <x:row r="2490" ht="20" customHeight="1">
      <x:c r="A2490" s="6" t="str">
        <x:v>122101_3</x:v>
      </x:c>
      <x:c r="B2490" s="6" t="str">
        <x:v>122101</x:v>
      </x:c>
      <x:c r="C2490" s="6" t="n">
        <x:v>3</x:v>
      </x:c>
      <x:c r="D2490" s="6" t="str">
        <x:v>翻风转日</x:v>
      </x:c>
      <x:c r="E2490" s="7" t="str">
        <x:v>对指定敌方单体造成等同于云璃70%攻击力的物理属性伤害。</x:v>
      </x:c>
      <x:c r="F2490" s="6" t="n">
        <x:v>0.7</x:v>
      </x:c>
      <x:c r="G2490" s="6" t="n">
        <x:v>0</x:v>
      </x:c>
      <x:c r="H2490" s="6" t="n">
        <x:v>0</x:v>
      </x:c>
      <x:c r="I2490" s="6" t="n">
        <x:v>0</x:v>
      </x:c>
      <x:c r="J2490" s="6" t="str">
        <x:v>[0.7]</x:v>
      </x:c>
      <x:c r="K2490" s="7" t="str">
        <x:v>需确认条件及分段</x:v>
      </x:c>
      <x:c r="L2490" s="6" t="str">
        <x:v>https://raw.githubusercontent.com/Mar-7th/StarRailRes/dbe8cdfcfb0bf657b9fe1cf92d5537f118ccb487/index_new/cn/character_skills.json</x:v>
      </x:c>
    </x:row>
    <x:row r="2491" ht="20" customHeight="1">
      <x:c r="A2491" s="6" t="str">
        <x:v>122101_4</x:v>
      </x:c>
      <x:c r="B2491" s="6" t="str">
        <x:v>122101</x:v>
      </x:c>
      <x:c r="C2491" s="6" t="n">
        <x:v>4</x:v>
      </x:c>
      <x:c r="D2491" s="6" t="str">
        <x:v>翻风转日</x:v>
      </x:c>
      <x:c r="E2491" s="7" t="str">
        <x:v>对指定敌方单体造成等同于云璃80%攻击力的物理属性伤害。</x:v>
      </x:c>
      <x:c r="F2491" s="6" t="n">
        <x:v>0.8</x:v>
      </x:c>
      <x:c r="G2491" s="6" t="n">
        <x:v>0</x:v>
      </x:c>
      <x:c r="H2491" s="6" t="n">
        <x:v>0</x:v>
      </x:c>
      <x:c r="I2491" s="6" t="n">
        <x:v>0</x:v>
      </x:c>
      <x:c r="J2491" s="6" t="str">
        <x:v>[0.8]</x:v>
      </x:c>
      <x:c r="K2491" s="7" t="str">
        <x:v>需确认条件及分段</x:v>
      </x:c>
      <x:c r="L2491" s="6" t="str">
        <x:v>https://raw.githubusercontent.com/Mar-7th/StarRailRes/dbe8cdfcfb0bf657b9fe1cf92d5537f118ccb487/index_new/cn/character_skills.json</x:v>
      </x:c>
    </x:row>
    <x:row r="2492" ht="20" customHeight="1">
      <x:c r="A2492" s="6" t="str">
        <x:v>122101_5</x:v>
      </x:c>
      <x:c r="B2492" s="6" t="str">
        <x:v>122101</x:v>
      </x:c>
      <x:c r="C2492" s="6" t="n">
        <x:v>5</x:v>
      </x:c>
      <x:c r="D2492" s="6" t="str">
        <x:v>翻风转日</x:v>
      </x:c>
      <x:c r="E2492" s="7" t="str">
        <x:v>对指定敌方单体造成等同于云璃90%攻击力的物理属性伤害。</x:v>
      </x:c>
      <x:c r="F2492" s="6" t="n">
        <x:v>0.9</x:v>
      </x:c>
      <x:c r="G2492" s="6" t="n">
        <x:v>0</x:v>
      </x:c>
      <x:c r="H2492" s="6" t="n">
        <x:v>0</x:v>
      </x:c>
      <x:c r="I2492" s="6" t="n">
        <x:v>0</x:v>
      </x:c>
      <x:c r="J2492" s="6" t="str">
        <x:v>[0.9]</x:v>
      </x:c>
      <x:c r="K2492" s="7" t="str">
        <x:v>需确认条件及分段</x:v>
      </x:c>
      <x:c r="L2492" s="6" t="str">
        <x:v>https://raw.githubusercontent.com/Mar-7th/StarRailRes/dbe8cdfcfb0bf657b9fe1cf92d5537f118ccb487/index_new/cn/character_skills.json</x:v>
      </x:c>
    </x:row>
    <x:row r="2493" ht="20" customHeight="1">
      <x:c r="A2493" s="6" t="str">
        <x:v>122101_6</x:v>
      </x:c>
      <x:c r="B2493" s="6" t="str">
        <x:v>122101</x:v>
      </x:c>
      <x:c r="C2493" s="6" t="n">
        <x:v>6</x:v>
      </x:c>
      <x:c r="D2493" s="6" t="str">
        <x:v>翻风转日</x:v>
      </x:c>
      <x:c r="E2493" s="7" t="str">
        <x:v>对指定敌方单体造成等同于云璃100%攻击力的物理属性伤害。</x:v>
      </x:c>
      <x:c r="F2493" s="6" t="n">
        <x:v>1</x:v>
      </x:c>
      <x:c r="G2493" s="6" t="n">
        <x:v>0</x:v>
      </x:c>
      <x:c r="H2493" s="6" t="n">
        <x:v>0</x:v>
      </x:c>
      <x:c r="I2493" s="6" t="n">
        <x:v>0</x:v>
      </x:c>
      <x:c r="J2493" s="6" t="str">
        <x:v>[1]</x:v>
      </x:c>
      <x:c r="K2493" s="7" t="str">
        <x:v>需确认条件及分段</x:v>
      </x:c>
      <x:c r="L2493" s="6" t="str">
        <x:v>https://raw.githubusercontent.com/Mar-7th/StarRailRes/dbe8cdfcfb0bf657b9fe1cf92d5537f118ccb487/index_new/cn/character_skills.json</x:v>
      </x:c>
    </x:row>
    <x:row r="2494" ht="20" customHeight="1">
      <x:c r="A2494" s="6" t="str">
        <x:v>122101_7</x:v>
      </x:c>
      <x:c r="B2494" s="6" t="str">
        <x:v>122101</x:v>
      </x:c>
      <x:c r="C2494" s="6" t="n">
        <x:v>7</x:v>
      </x:c>
      <x:c r="D2494" s="6" t="str">
        <x:v>翻风转日</x:v>
      </x:c>
      <x:c r="E2494" s="7" t="str">
        <x:v>对指定敌方单体造成等同于云璃110%攻击力的物理属性伤害。</x:v>
      </x:c>
      <x:c r="F2494" s="6" t="n">
        <x:v>1.1</x:v>
      </x:c>
      <x:c r="G2494" s="6" t="n">
        <x:v>0</x:v>
      </x:c>
      <x:c r="H2494" s="6" t="n">
        <x:v>0</x:v>
      </x:c>
      <x:c r="I2494" s="6" t="n">
        <x:v>0</x:v>
      </x:c>
      <x:c r="J2494" s="6" t="str">
        <x:v>[1.1]</x:v>
      </x:c>
      <x:c r="K2494" s="7" t="str">
        <x:v>需确认条件及分段</x:v>
      </x:c>
      <x:c r="L2494" s="6" t="str">
        <x:v>https://raw.githubusercontent.com/Mar-7th/StarRailRes/dbe8cdfcfb0bf657b9fe1cf92d5537f118ccb487/index_new/cn/character_skills.json</x:v>
      </x:c>
    </x:row>
    <x:row r="2495" ht="20" customHeight="1">
      <x:c r="A2495" s="6" t="str">
        <x:v>122101_8</x:v>
      </x:c>
      <x:c r="B2495" s="6" t="str">
        <x:v>122101</x:v>
      </x:c>
      <x:c r="C2495" s="6" t="n">
        <x:v>8</x:v>
      </x:c>
      <x:c r="D2495" s="6" t="str">
        <x:v>翻风转日</x:v>
      </x:c>
      <x:c r="E2495" s="7" t="str">
        <x:v>对指定敌方单体造成等同于云璃120%攻击力的物理属性伤害。</x:v>
      </x:c>
      <x:c r="F2495" s="6" t="n">
        <x:v>1.2</x:v>
      </x:c>
      <x:c r="G2495" s="6" t="n">
        <x:v>0</x:v>
      </x:c>
      <x:c r="H2495" s="6" t="n">
        <x:v>0</x:v>
      </x:c>
      <x:c r="I2495" s="6" t="n">
        <x:v>0</x:v>
      </x:c>
      <x:c r="J2495" s="6" t="str">
        <x:v>[1.2]</x:v>
      </x:c>
      <x:c r="K2495" s="7" t="str">
        <x:v>需确认条件及分段</x:v>
      </x:c>
      <x:c r="L2495" s="6" t="str">
        <x:v>https://raw.githubusercontent.com/Mar-7th/StarRailRes/dbe8cdfcfb0bf657b9fe1cf92d5537f118ccb487/index_new/cn/character_skills.json</x:v>
      </x:c>
    </x:row>
    <x:row r="2496" ht="20" customHeight="1">
      <x:c r="A2496" s="6" t="str">
        <x:v>122101_9</x:v>
      </x:c>
      <x:c r="B2496" s="6" t="str">
        <x:v>122101</x:v>
      </x:c>
      <x:c r="C2496" s="6" t="n">
        <x:v>9</x:v>
      </x:c>
      <x:c r="D2496" s="6" t="str">
        <x:v>翻风转日</x:v>
      </x:c>
      <x:c r="E2496" s="7" t="str">
        <x:v>对指定敌方单体造成等同于云璃130%攻击力的物理属性伤害。</x:v>
      </x:c>
      <x:c r="F2496" s="6" t="n">
        <x:v>1.3</x:v>
      </x:c>
      <x:c r="G2496" s="6" t="n">
        <x:v>0</x:v>
      </x:c>
      <x:c r="H2496" s="6" t="n">
        <x:v>0</x:v>
      </x:c>
      <x:c r="I2496" s="6" t="n">
        <x:v>0</x:v>
      </x:c>
      <x:c r="J2496" s="6" t="str">
        <x:v>[1.3]</x:v>
      </x:c>
      <x:c r="K2496" s="7" t="str">
        <x:v>需确认条件及分段</x:v>
      </x:c>
      <x:c r="L2496" s="6" t="str">
        <x:v>https://raw.githubusercontent.com/Mar-7th/StarRailRes/dbe8cdfcfb0bf657b9fe1cf92d5537f118ccb487/index_new/cn/character_skills.json</x:v>
      </x:c>
    </x:row>
    <x:row r="2497" ht="20" customHeight="1">
      <x:c r="A2497" s="6" t="str">
        <x:v>122101_10</x:v>
      </x:c>
      <x:c r="B2497" s="6" t="str">
        <x:v>122101</x:v>
      </x:c>
      <x:c r="C2497" s="6" t="n">
        <x:v>10</x:v>
      </x:c>
      <x:c r="D2497" s="6" t="str">
        <x:v>翻风转日</x:v>
      </x:c>
      <x:c r="E2497" s="7" t="str">
        <x:v>对指定敌方单体造成等同于云璃140%攻击力的物理属性伤害。</x:v>
      </x:c>
      <x:c r="F2497" s="6" t="n">
        <x:v>1.4</x:v>
      </x:c>
      <x:c r="G2497" s="6" t="n">
        <x:v>0</x:v>
      </x:c>
      <x:c r="H2497" s="6" t="n">
        <x:v>0</x:v>
      </x:c>
      <x:c r="I2497" s="6" t="n">
        <x:v>0</x:v>
      </x:c>
      <x:c r="J2497" s="6" t="str">
        <x:v>[1.4]</x:v>
      </x:c>
      <x:c r="K2497" s="7" t="str">
        <x:v>需确认条件及分段</x:v>
      </x:c>
      <x:c r="L2497" s="6" t="str">
        <x:v>https://raw.githubusercontent.com/Mar-7th/StarRailRes/dbe8cdfcfb0bf657b9fe1cf92d5537f118ccb487/index_new/cn/character_skills.json</x:v>
      </x:c>
    </x:row>
    <x:row r="2498" ht="38" customHeight="1">
      <x:c r="A2498" s="6" t="str">
        <x:v>122102_1</x:v>
      </x:c>
      <x:c r="B2498" s="6" t="str">
        <x:v>122102</x:v>
      </x:c>
      <x:c r="C2498" s="6" t="n">
        <x:v>1</x:v>
      </x:c>
      <x:c r="D2498" s="6" t="str">
        <x:v>飞铗震赫</x:v>
      </x:c>
      <x:c r="E2498" s="7" t="str">
        <x:v>回复等同于云璃20%攻击力+50的生命值，并对指定敌方单体造成等同于云璃60%攻击力的物理属性伤害，对其相邻目标造成等同于云璃30%攻击力的物理属性伤害。</x:v>
      </x:c>
      <x:c r="F2498" s="6" t="n">
        <x:v>1.1</x:v>
      </x:c>
      <x:c r="G2498" s="6" t="n">
        <x:v>0</x:v>
      </x:c>
      <x:c r="H2498" s="6" t="n">
        <x:v>0</x:v>
      </x:c>
      <x:c r="I2498" s="6" t="n">
        <x:v>0</x:v>
      </x:c>
      <x:c r="J2498" s="6" t="str">
        <x:v>[0.6, 0.3, 0.2, 50]</x:v>
      </x:c>
      <x:c r="K2498" s="7" t="str">
        <x:v>需确认条件及分段</x:v>
      </x:c>
      <x:c r="L2498" s="6" t="str">
        <x:v>https://raw.githubusercontent.com/Mar-7th/StarRailRes/dbe8cdfcfb0bf657b9fe1cf92d5537f118ccb487/index_new/cn/character_skills.json</x:v>
      </x:c>
    </x:row>
    <x:row r="2499" ht="38" customHeight="1">
      <x:c r="A2499" s="6" t="str">
        <x:v>122102_2</x:v>
      </x:c>
      <x:c r="B2499" s="6" t="str">
        <x:v>122102</x:v>
      </x:c>
      <x:c r="C2499" s="6" t="n">
        <x:v>2</x:v>
      </x:c>
      <x:c r="D2499" s="6" t="str">
        <x:v>飞铗震赫</x:v>
      </x:c>
      <x:c r="E2499" s="7" t="str">
        <x:v>回复等同于云璃21.25%攻击力+80的生命值，并对指定敌方单体造成等同于云璃66%攻击力的物理属性伤害，对其相邻目标造成等同于云璃33%攻击力的物理属性伤害。</x:v>
      </x:c>
      <x:c r="F2499" s="6" t="n">
        <x:v>1.2025000000000001</x:v>
      </x:c>
      <x:c r="G2499" s="6" t="n">
        <x:v>0</x:v>
      </x:c>
      <x:c r="H2499" s="6" t="n">
        <x:v>0</x:v>
      </x:c>
      <x:c r="I2499" s="6" t="n">
        <x:v>0</x:v>
      </x:c>
      <x:c r="J2499" s="6" t="str">
        <x:v>[0.66, 0.33, 0.2125, 80]</x:v>
      </x:c>
      <x:c r="K2499" s="7" t="str">
        <x:v>需确认条件及分段</x:v>
      </x:c>
      <x:c r="L2499" s="6" t="str">
        <x:v>https://raw.githubusercontent.com/Mar-7th/StarRailRes/dbe8cdfcfb0bf657b9fe1cf92d5537f118ccb487/index_new/cn/character_skills.json</x:v>
      </x:c>
    </x:row>
    <x:row r="2500" ht="38" customHeight="1">
      <x:c r="A2500" s="6" t="str">
        <x:v>122102_3</x:v>
      </x:c>
      <x:c r="B2500" s="6" t="str">
        <x:v>122102</x:v>
      </x:c>
      <x:c r="C2500" s="6" t="n">
        <x:v>3</x:v>
      </x:c>
      <x:c r="D2500" s="6" t="str">
        <x:v>飞铗震赫</x:v>
      </x:c>
      <x:c r="E2500" s="7" t="str">
        <x:v>回复等同于云璃22.5%攻击力+102.5的生命值，并对指定敌方单体造成等同于云璃72%攻击力的物理属性伤害，对其相邻目标造成等同于云璃36%攻击力的物理属性伤害。</x:v>
      </x:c>
      <x:c r="F2500" s="6" t="n">
        <x:v>1.305</x:v>
      </x:c>
      <x:c r="G2500" s="6" t="n">
        <x:v>0</x:v>
      </x:c>
      <x:c r="H2500" s="6" t="n">
        <x:v>0</x:v>
      </x:c>
      <x:c r="I2500" s="6" t="n">
        <x:v>0</x:v>
      </x:c>
      <x:c r="J2500" s="6" t="str">
        <x:v>[0.72, 0.36, 0.225, 102.5]</x:v>
      </x:c>
      <x:c r="K2500" s="7" t="str">
        <x:v>需确认条件及分段</x:v>
      </x:c>
      <x:c r="L2500" s="6" t="str">
        <x:v>https://raw.githubusercontent.com/Mar-7th/StarRailRes/dbe8cdfcfb0bf657b9fe1cf92d5537f118ccb487/index_new/cn/character_skills.json</x:v>
      </x:c>
    </x:row>
    <x:row r="2501" ht="38" customHeight="1">
      <x:c r="A2501" s="6" t="str">
        <x:v>122102_4</x:v>
      </x:c>
      <x:c r="B2501" s="6" t="str">
        <x:v>122102</x:v>
      </x:c>
      <x:c r="C2501" s="6" t="n">
        <x:v>4</x:v>
      </x:c>
      <x:c r="D2501" s="6" t="str">
        <x:v>飞铗震赫</x:v>
      </x:c>
      <x:c r="E2501" s="7" t="str">
        <x:v>回复等同于云璃23.75%攻击力+125的生命值，并对指定敌方单体造成等同于云璃78%攻击力的物理属性伤害，对其相邻目标造成等同于云璃39%攻击力的物理属性伤害。</x:v>
      </x:c>
      <x:c r="F2501" s="6" t="n">
        <x:v>1.4075000000000002</x:v>
      </x:c>
      <x:c r="G2501" s="6" t="n">
        <x:v>0</x:v>
      </x:c>
      <x:c r="H2501" s="6" t="n">
        <x:v>0</x:v>
      </x:c>
      <x:c r="I2501" s="6" t="n">
        <x:v>0</x:v>
      </x:c>
      <x:c r="J2501" s="6" t="str">
        <x:v>[0.78, 0.39, 0.2375, 125]</x:v>
      </x:c>
      <x:c r="K2501" s="7" t="str">
        <x:v>需确认条件及分段</x:v>
      </x:c>
      <x:c r="L2501" s="6" t="str">
        <x:v>https://raw.githubusercontent.com/Mar-7th/StarRailRes/dbe8cdfcfb0bf657b9fe1cf92d5537f118ccb487/index_new/cn/character_skills.json</x:v>
      </x:c>
    </x:row>
    <x:row r="2502" ht="38" customHeight="1">
      <x:c r="A2502" s="6" t="str">
        <x:v>122102_5</x:v>
      </x:c>
      <x:c r="B2502" s="6" t="str">
        <x:v>122102</x:v>
      </x:c>
      <x:c r="C2502" s="6" t="n">
        <x:v>5</x:v>
      </x:c>
      <x:c r="D2502" s="6" t="str">
        <x:v>飞铗震赫</x:v>
      </x:c>
      <x:c r="E2502" s="7" t="str">
        <x:v>回复等同于云璃25%攻击力+140的生命值，并对指定敌方单体造成等同于云璃84%攻击力的物理属性伤害，对其相邻目标造成等同于云璃42%攻击力的物理属性伤害。</x:v>
      </x:c>
      <x:c r="F2502" s="6" t="n">
        <x:v>1.5099999999999998</x:v>
      </x:c>
      <x:c r="G2502" s="6" t="n">
        <x:v>0</x:v>
      </x:c>
      <x:c r="H2502" s="6" t="n">
        <x:v>0</x:v>
      </x:c>
      <x:c r="I2502" s="6" t="n">
        <x:v>0</x:v>
      </x:c>
      <x:c r="J2502" s="6" t="str">
        <x:v>[0.84, 0.42, 0.25, 140]</x:v>
      </x:c>
      <x:c r="K2502" s="7" t="str">
        <x:v>需确认条件及分段</x:v>
      </x:c>
      <x:c r="L2502" s="6" t="str">
        <x:v>https://raw.githubusercontent.com/Mar-7th/StarRailRes/dbe8cdfcfb0bf657b9fe1cf92d5537f118ccb487/index_new/cn/character_skills.json</x:v>
      </x:c>
    </x:row>
    <x:row r="2503" ht="38" customHeight="1">
      <x:c r="A2503" s="6" t="str">
        <x:v>122102_6</x:v>
      </x:c>
      <x:c r="B2503" s="6" t="str">
        <x:v>122102</x:v>
      </x:c>
      <x:c r="C2503" s="6" t="n">
        <x:v>6</x:v>
      </x:c>
      <x:c r="D2503" s="6" t="str">
        <x:v>飞铗震赫</x:v>
      </x:c>
      <x:c r="E2503" s="7" t="str">
        <x:v>回复等同于云璃26%攻击力+155的生命值，并对指定敌方单体造成等同于云璃90%攻击力的物理属性伤害，对其相邻目标造成等同于云璃45%攻击力的物理属性伤害。</x:v>
      </x:c>
      <x:c r="F2503" s="6" t="n">
        <x:v>1.61</x:v>
      </x:c>
      <x:c r="G2503" s="6" t="n">
        <x:v>0</x:v>
      </x:c>
      <x:c r="H2503" s="6" t="n">
        <x:v>0</x:v>
      </x:c>
      <x:c r="I2503" s="6" t="n">
        <x:v>0</x:v>
      </x:c>
      <x:c r="J2503" s="6" t="str">
        <x:v>[0.9, 0.45, 0.26, 155]</x:v>
      </x:c>
      <x:c r="K2503" s="7" t="str">
        <x:v>需确认条件及分段</x:v>
      </x:c>
      <x:c r="L2503" s="6" t="str">
        <x:v>https://raw.githubusercontent.com/Mar-7th/StarRailRes/dbe8cdfcfb0bf657b9fe1cf92d5537f118ccb487/index_new/cn/character_skills.json</x:v>
      </x:c>
    </x:row>
    <x:row r="2504" ht="38" customHeight="1">
      <x:c r="A2504" s="6" t="str">
        <x:v>122102_7</x:v>
      </x:c>
      <x:c r="B2504" s="6" t="str">
        <x:v>122102</x:v>
      </x:c>
      <x:c r="C2504" s="6" t="n">
        <x:v>7</x:v>
      </x:c>
      <x:c r="D2504" s="6" t="str">
        <x:v>飞铗震赫</x:v>
      </x:c>
      <x:c r="E2504" s="7" t="str">
        <x:v>回复等同于云璃27%攻击力+166.25的生命值，并对指定敌方单体造成等同于云璃97.5%攻击力的物理属性伤害，对其相邻目标造成等同于云璃48.75%攻击力的物理属性伤害。</x:v>
      </x:c>
      <x:c r="F2504" s="6" t="n">
        <x:v>1.7325000000000002</x:v>
      </x:c>
      <x:c r="G2504" s="6" t="n">
        <x:v>0</x:v>
      </x:c>
      <x:c r="H2504" s="6" t="n">
        <x:v>0</x:v>
      </x:c>
      <x:c r="I2504" s="6" t="n">
        <x:v>0</x:v>
      </x:c>
      <x:c r="J2504" s="6" t="str">
        <x:v>[0.975, 0.4875, 0.27, 166.25]</x:v>
      </x:c>
      <x:c r="K2504" s="7" t="str">
        <x:v>需确认条件及分段</x:v>
      </x:c>
      <x:c r="L2504" s="6" t="str">
        <x:v>https://raw.githubusercontent.com/Mar-7th/StarRailRes/dbe8cdfcfb0bf657b9fe1cf92d5537f118ccb487/index_new/cn/character_skills.json</x:v>
      </x:c>
    </x:row>
    <x:row r="2505" ht="38" customHeight="1">
      <x:c r="A2505" s="6" t="str">
        <x:v>122102_8</x:v>
      </x:c>
      <x:c r="B2505" s="6" t="str">
        <x:v>122102</x:v>
      </x:c>
      <x:c r="C2505" s="6" t="n">
        <x:v>8</x:v>
      </x:c>
      <x:c r="D2505" s="6" t="str">
        <x:v>飞铗震赫</x:v>
      </x:c>
      <x:c r="E2505" s="7" t="str">
        <x:v>回复等同于云璃28%攻击力+177.5的生命值，并对指定敌方单体造成等同于云璃105%攻击力的物理属性伤害，对其相邻目标造成等同于云璃52.5%攻击力的物理属性伤害。</x:v>
      </x:c>
      <x:c r="F2505" s="6" t="n">
        <x:v>1.855</x:v>
      </x:c>
      <x:c r="G2505" s="6" t="n">
        <x:v>0</x:v>
      </x:c>
      <x:c r="H2505" s="6" t="n">
        <x:v>0</x:v>
      </x:c>
      <x:c r="I2505" s="6" t="n">
        <x:v>0</x:v>
      </x:c>
      <x:c r="J2505" s="6" t="str">
        <x:v>[1.05, 0.525, 0.28, 177.5]</x:v>
      </x:c>
      <x:c r="K2505" s="7" t="str">
        <x:v>需确认条件及分段</x:v>
      </x:c>
      <x:c r="L2505" s="6" t="str">
        <x:v>https://raw.githubusercontent.com/Mar-7th/StarRailRes/dbe8cdfcfb0bf657b9fe1cf92d5537f118ccb487/index_new/cn/character_skills.json</x:v>
      </x:c>
    </x:row>
    <x:row r="2506" ht="38" customHeight="1">
      <x:c r="A2506" s="6" t="str">
        <x:v>122102_9</x:v>
      </x:c>
      <x:c r="B2506" s="6" t="str">
        <x:v>122102</x:v>
      </x:c>
      <x:c r="C2506" s="6" t="n">
        <x:v>9</x:v>
      </x:c>
      <x:c r="D2506" s="6" t="str">
        <x:v>飞铗震赫</x:v>
      </x:c>
      <x:c r="E2506" s="7" t="str">
        <x:v>回复等同于云璃29%攻击力+188.75的生命值，并对指定敌方单体造成等同于云璃112.5%攻击力的物理属性伤害，对其相邻目标造成等同于云璃56.25%攻击力的物理属性伤害。</x:v>
      </x:c>
      <x:c r="F2506" s="6" t="n">
        <x:v>1.9775</x:v>
      </x:c>
      <x:c r="G2506" s="6" t="n">
        <x:v>0</x:v>
      </x:c>
      <x:c r="H2506" s="6" t="n">
        <x:v>0</x:v>
      </x:c>
      <x:c r="I2506" s="6" t="n">
        <x:v>0</x:v>
      </x:c>
      <x:c r="J2506" s="6" t="str">
        <x:v>[1.125, 0.5625, 0.29, 188.75]</x:v>
      </x:c>
      <x:c r="K2506" s="7" t="str">
        <x:v>需确认条件及分段</x:v>
      </x:c>
      <x:c r="L2506" s="6" t="str">
        <x:v>https://raw.githubusercontent.com/Mar-7th/StarRailRes/dbe8cdfcfb0bf657b9fe1cf92d5537f118ccb487/index_new/cn/character_skills.json</x:v>
      </x:c>
    </x:row>
    <x:row r="2507" ht="38" customHeight="1">
      <x:c r="A2507" s="6" t="str">
        <x:v>122102_10</x:v>
      </x:c>
      <x:c r="B2507" s="6" t="str">
        <x:v>122102</x:v>
      </x:c>
      <x:c r="C2507" s="6" t="n">
        <x:v>10</x:v>
      </x:c>
      <x:c r="D2507" s="6" t="str">
        <x:v>飞铗震赫</x:v>
      </x:c>
      <x:c r="E2507" s="7" t="str">
        <x:v>回复等同于云璃30%攻击力+200的生命值，并对指定敌方单体造成等同于云璃120%攻击力的物理属性伤害，对其相邻目标造成等同于云璃60%攻击力的物理属性伤害。</x:v>
      </x:c>
      <x:c r="F2507" s="6" t="n">
        <x:v>2.1</x:v>
      </x:c>
      <x:c r="G2507" s="6" t="n">
        <x:v>0</x:v>
      </x:c>
      <x:c r="H2507" s="6" t="n">
        <x:v>0</x:v>
      </x:c>
      <x:c r="I2507" s="6" t="n">
        <x:v>0</x:v>
      </x:c>
      <x:c r="J2507" s="6" t="str">
        <x:v>[1.2, 0.6, 0.3, 200]</x:v>
      </x:c>
      <x:c r="K2507" s="7" t="str">
        <x:v>需确认条件及分段</x:v>
      </x:c>
      <x:c r="L2507" s="6" t="str">
        <x:v>https://raw.githubusercontent.com/Mar-7th/StarRailRes/dbe8cdfcfb0bf657b9fe1cf92d5537f118ccb487/index_new/cn/character_skills.json</x:v>
      </x:c>
    </x:row>
    <x:row r="2508" ht="38" customHeight="1">
      <x:c r="A2508" s="6" t="str">
        <x:v>122102_11</x:v>
      </x:c>
      <x:c r="B2508" s="6" t="str">
        <x:v>122102</x:v>
      </x:c>
      <x:c r="C2508" s="6" t="n">
        <x:v>11</x:v>
      </x:c>
      <x:c r="D2508" s="6" t="str">
        <x:v>飞铗震赫</x:v>
      </x:c>
      <x:c r="E2508" s="7" t="str">
        <x:v>回复等同于云璃31%攻击力+211.25的生命值，并对指定敌方单体造成等同于云璃126%攻击力的物理属性伤害，对其相邻目标造成等同于云璃63%攻击力的物理属性伤害。</x:v>
      </x:c>
      <x:c r="F2508" s="6" t="n">
        <x:v>2.2</x:v>
      </x:c>
      <x:c r="G2508" s="6" t="n">
        <x:v>0</x:v>
      </x:c>
      <x:c r="H2508" s="6" t="n">
        <x:v>0</x:v>
      </x:c>
      <x:c r="I2508" s="6" t="n">
        <x:v>0</x:v>
      </x:c>
      <x:c r="J2508" s="6" t="str">
        <x:v>[1.26, 0.63, 0.31, 211.25]</x:v>
      </x:c>
      <x:c r="K2508" s="7" t="str">
        <x:v>需确认条件及分段</x:v>
      </x:c>
      <x:c r="L2508" s="6" t="str">
        <x:v>https://raw.githubusercontent.com/Mar-7th/StarRailRes/dbe8cdfcfb0bf657b9fe1cf92d5537f118ccb487/index_new/cn/character_skills.json</x:v>
      </x:c>
    </x:row>
    <x:row r="2509" ht="38" customHeight="1">
      <x:c r="A2509" s="6" t="str">
        <x:v>122102_12</x:v>
      </x:c>
      <x:c r="B2509" s="6" t="str">
        <x:v>122102</x:v>
      </x:c>
      <x:c r="C2509" s="6" t="n">
        <x:v>12</x:v>
      </x:c>
      <x:c r="D2509" s="6" t="str">
        <x:v>飞铗震赫</x:v>
      </x:c>
      <x:c r="E2509" s="7" t="str">
        <x:v>回复等同于云璃32%攻击力+222.5的生命值，并对指定敌方单体造成等同于云璃132%攻击力的物理属性伤害，对其相邻目标造成等同于云璃66%攻击力的物理属性伤害。</x:v>
      </x:c>
      <x:c r="F2509" s="6" t="n">
        <x:v>2.3000000000000003</x:v>
      </x:c>
      <x:c r="G2509" s="6" t="n">
        <x:v>0</x:v>
      </x:c>
      <x:c r="H2509" s="6" t="n">
        <x:v>0</x:v>
      </x:c>
      <x:c r="I2509" s="6" t="n">
        <x:v>0</x:v>
      </x:c>
      <x:c r="J2509" s="6" t="str">
        <x:v>[1.32, 0.66, 0.32, 222.5]</x:v>
      </x:c>
      <x:c r="K2509" s="7" t="str">
        <x:v>需确认条件及分段</x:v>
      </x:c>
      <x:c r="L2509" s="6" t="str">
        <x:v>https://raw.githubusercontent.com/Mar-7th/StarRailRes/dbe8cdfcfb0bf657b9fe1cf92d5537f118ccb487/index_new/cn/character_skills.json</x:v>
      </x:c>
    </x:row>
    <x:row r="2510" ht="38" customHeight="1">
      <x:c r="A2510" s="6" t="str">
        <x:v>122102_13</x:v>
      </x:c>
      <x:c r="B2510" s="6" t="str">
        <x:v>122102</x:v>
      </x:c>
      <x:c r="C2510" s="6" t="n">
        <x:v>13</x:v>
      </x:c>
      <x:c r="D2510" s="6" t="str">
        <x:v>飞铗震赫</x:v>
      </x:c>
      <x:c r="E2510" s="7" t="str">
        <x:v>回复等同于云璃33%攻击力+233.75的生命值，并对指定敌方单体造成等同于云璃138%攻击力的物理属性伤害，对其相邻目标造成等同于云璃69%攻击力的物理属性伤害。</x:v>
      </x:c>
      <x:c r="F2510" s="6" t="n">
        <x:v>2.4</x:v>
      </x:c>
      <x:c r="G2510" s="6" t="n">
        <x:v>0</x:v>
      </x:c>
      <x:c r="H2510" s="6" t="n">
        <x:v>0</x:v>
      </x:c>
      <x:c r="I2510" s="6" t="n">
        <x:v>0</x:v>
      </x:c>
      <x:c r="J2510" s="6" t="str">
        <x:v>[1.38, 0.69, 0.33, 233.75]</x:v>
      </x:c>
      <x:c r="K2510" s="7" t="str">
        <x:v>需确认条件及分段</x:v>
      </x:c>
      <x:c r="L2510" s="6" t="str">
        <x:v>https://raw.githubusercontent.com/Mar-7th/StarRailRes/dbe8cdfcfb0bf657b9fe1cf92d5537f118ccb487/index_new/cn/character_skills.json</x:v>
      </x:c>
    </x:row>
    <x:row r="2511" ht="38" customHeight="1">
      <x:c r="A2511" s="6" t="str">
        <x:v>122102_14</x:v>
      </x:c>
      <x:c r="B2511" s="6" t="str">
        <x:v>122102</x:v>
      </x:c>
      <x:c r="C2511" s="6" t="n">
        <x:v>14</x:v>
      </x:c>
      <x:c r="D2511" s="6" t="str">
        <x:v>飞铗震赫</x:v>
      </x:c>
      <x:c r="E2511" s="7" t="str">
        <x:v>回复等同于云璃34%攻击力+245的生命值，并对指定敌方单体造成等同于云璃144%攻击力的物理属性伤害，对其相邻目标造成等同于云璃72%攻击力的物理属性伤害。</x:v>
      </x:c>
      <x:c r="F2511" s="6" t="n">
        <x:v>2.5</x:v>
      </x:c>
      <x:c r="G2511" s="6" t="n">
        <x:v>0</x:v>
      </x:c>
      <x:c r="H2511" s="6" t="n">
        <x:v>0</x:v>
      </x:c>
      <x:c r="I2511" s="6" t="n">
        <x:v>0</x:v>
      </x:c>
      <x:c r="J2511" s="6" t="str">
        <x:v>[1.44, 0.72, 0.34, 245]</x:v>
      </x:c>
      <x:c r="K2511" s="7" t="str">
        <x:v>需确认条件及分段</x:v>
      </x:c>
      <x:c r="L2511" s="6" t="str">
        <x:v>https://raw.githubusercontent.com/Mar-7th/StarRailRes/dbe8cdfcfb0bf657b9fe1cf92d5537f118ccb487/index_new/cn/character_skills.json</x:v>
      </x:c>
    </x:row>
    <x:row r="2512" ht="38" customHeight="1">
      <x:c r="A2512" s="6" t="str">
        <x:v>122102_15</x:v>
      </x:c>
      <x:c r="B2512" s="6" t="str">
        <x:v>122102</x:v>
      </x:c>
      <x:c r="C2512" s="6" t="n">
        <x:v>15</x:v>
      </x:c>
      <x:c r="D2512" s="6" t="str">
        <x:v>飞铗震赫</x:v>
      </x:c>
      <x:c r="E2512" s="7" t="str">
        <x:v>回复等同于云璃35%攻击力+256.25的生命值，并对指定敌方单体造成等同于云璃150%攻击力的物理属性伤害，对其相邻目标造成等同于云璃75%攻击力的物理属性伤害。</x:v>
      </x:c>
      <x:c r="F2512" s="6" t="n">
        <x:v>2.6</x:v>
      </x:c>
      <x:c r="G2512" s="6" t="n">
        <x:v>0</x:v>
      </x:c>
      <x:c r="H2512" s="6" t="n">
        <x:v>0</x:v>
      </x:c>
      <x:c r="I2512" s="6" t="n">
        <x:v>0</x:v>
      </x:c>
      <x:c r="J2512" s="6" t="str">
        <x:v>[1.5, 0.75, 0.35, 256.25]</x:v>
      </x:c>
      <x:c r="K2512" s="7" t="str">
        <x:v>需确认条件及分段</x:v>
      </x:c>
      <x:c r="L2512" s="6" t="str">
        <x:v>https://raw.githubusercontent.com/Mar-7th/StarRailRes/dbe8cdfcfb0bf657b9fe1cf92d5537f118ccb487/index_new/cn/character_skills.json</x:v>
      </x:c>
    </x:row>
    <x:row r="2513" ht="128" customHeight="1">
      <x:c r="A2513" s="6" t="str">
        <x:v>122103_1</x:v>
      </x:c>
      <x:c r="B2513" s="6" t="str">
        <x:v>122103</x:v>
      </x:c>
      <x:c r="C2513" s="6" t="n">
        <x:v>1</x:v>
      </x:c>
      <x:c r="D2513" s="6" t="str">
        <x:v>剑为地纪，刃惊天宗</x:v>
      </x:c>
      <x:c r="E2513" s="7" t="str">
        <x:v>消耗120点能量，云璃获得【格挡】并使敌方全体陷入嘲讽状态，持续至下一个我方或敌方回合结束时。并使云璃下一次反击造成的暴击伤害提高60%。触发天赋的反击效果时，将替换为发动反击【勘破•灭】同时移除【格挡】效果。若【格挡】状态期间没有触发反击，状态结束时云璃立即对随机敌方目标发动反击【勘破•斩】。 
【勘破•斩】：对目标造成等同于云璃132%攻击力的物理属性伤害，对其相邻目标造成等同于云璃66%攻击力的物理属性伤害。
【勘破•灭】：对目标造成等同于云璃132%攻击力的物理属性伤害，对其相邻目标造成等同于云璃66%攻击力的物理属性伤害，随后额外造成6次伤害，每次伤害对随机敌方单体造成等同于云璃43.2%攻击力的物理伤害。
云璃通过此技能造成伤害时，被视为造成了终结技伤害。</x:v>
      </x:c>
      <x:c r="F2513" s="6" t="n">
        <x:v>0</x:v>
      </x:c>
      <x:c r="G2513" s="6" t="n">
        <x:v>0</x:v>
      </x:c>
      <x:c r="H2513" s="6" t="n">
        <x:v>0</x:v>
      </x:c>
      <x:c r="I2513" s="6" t="n">
        <x:v>0</x:v>
      </x:c>
      <x:c r="J2513" s="6" t="str">
        <x:v>[1.32, 0.6, 0, 6, 0, 0.66, 0.432, 120]</x:v>
      </x:c>
      <x:c r="K2513" s="7" t="str">
        <x:v>无首段伤害倍率，请覆盖或设为辅助技能</x:v>
      </x:c>
      <x:c r="L2513" s="6" t="str">
        <x:v>https://raw.githubusercontent.com/Mar-7th/StarRailRes/dbe8cdfcfb0bf657b9fe1cf92d5537f118ccb487/index_new/cn/character_skills.json</x:v>
      </x:c>
    </x:row>
    <x:row r="2514" ht="128" customHeight="1">
      <x:c r="A2514" s="6" t="str">
        <x:v>122103_2</x:v>
      </x:c>
      <x:c r="B2514" s="6" t="str">
        <x:v>122103</x:v>
      </x:c>
      <x:c r="C2514" s="6" t="n">
        <x:v>2</x:v>
      </x:c>
      <x:c r="D2514" s="6" t="str">
        <x:v>剑为地纪，刃惊天宗</x:v>
      </x:c>
      <x:c r="E2514" s="7" t="str">
        <x:v>消耗120点能量，云璃获得【格挡】并使敌方全体陷入嘲讽状态，持续至下一个我方或敌方回合结束时。并使云璃下一次反击造成的暴击伤害提高64%。触发天赋的反击效果时，将替换为发动反击【勘破•灭】同时移除【格挡】效果。若【格挡】状态期间没有触发反击，状态结束时云璃立即对随机敌方目标发动反击【勘破•斩】。 
【勘破•斩】：对目标造成等同于云璃140.8%攻击力的物理属性伤害，对其相邻目标造成等同于云璃70.4%攻击力的物理属性伤害。
【勘破•灭】：对目标造成等同于云璃140.8%攻击力的物理属性伤害，对其相邻目标造成等同于云璃70.4%攻击力的物理属性伤害，随后额外造成6次伤害，每次伤害对随机敌方单体造成等同于云璃46.08%攻击力的物理伤害。
云璃通过此技能造成伤害时，被视为造成了终结技伤害。</x:v>
      </x:c>
      <x:c r="F2514" s="6" t="n">
        <x:v>0</x:v>
      </x:c>
      <x:c r="G2514" s="6" t="n">
        <x:v>0</x:v>
      </x:c>
      <x:c r="H2514" s="6" t="n">
        <x:v>0</x:v>
      </x:c>
      <x:c r="I2514" s="6" t="n">
        <x:v>0</x:v>
      </x:c>
      <x:c r="J2514" s="6" t="str">
        <x:v>[1.408, 0.64, 0, 6, 0, 0.704, 0.4608, 120]</x:v>
      </x:c>
      <x:c r="K2514" s="7" t="str">
        <x:v>无首段伤害倍率，请覆盖或设为辅助技能</x:v>
      </x:c>
      <x:c r="L2514" s="6" t="str">
        <x:v>https://raw.githubusercontent.com/Mar-7th/StarRailRes/dbe8cdfcfb0bf657b9fe1cf92d5537f118ccb487/index_new/cn/character_skills.json</x:v>
      </x:c>
    </x:row>
    <x:row r="2515" ht="128" customHeight="1">
      <x:c r="A2515" s="6" t="str">
        <x:v>122103_3</x:v>
      </x:c>
      <x:c r="B2515" s="6" t="str">
        <x:v>122103</x:v>
      </x:c>
      <x:c r="C2515" s="6" t="n">
        <x:v>3</x:v>
      </x:c>
      <x:c r="D2515" s="6" t="str">
        <x:v>剑为地纪，刃惊天宗</x:v>
      </x:c>
      <x:c r="E2515" s="7" t="str">
        <x:v>消耗120点能量，云璃获得【格挡】并使敌方全体陷入嘲讽状态，持续至下一个我方或敌方回合结束时。并使云璃下一次反击造成的暴击伤害提高68%。触发天赋的反击效果时，将替换为发动反击【勘破•灭】同时移除【格挡】效果。若【格挡】状态期间没有触发反击，状态结束时云璃立即对随机敌方目标发动反击【勘破•斩】。 
【勘破•斩】：对目标造成等同于云璃149.6%攻击力的物理属性伤害，对其相邻目标造成等同于云璃74.8%攻击力的物理属性伤害。
【勘破•灭】：对目标造成等同于云璃149.6%攻击力的物理属性伤害，对其相邻目标造成等同于云璃74.8%攻击力的物理属性伤害，随后额外造成6次伤害，每次伤害对随机敌方单体造成等同于云璃48.96%攻击力的物理伤害。
云璃通过此技能造成伤害时，被视为造成了终结技伤害。</x:v>
      </x:c>
      <x:c r="F2515" s="6" t="n">
        <x:v>0</x:v>
      </x:c>
      <x:c r="G2515" s="6" t="n">
        <x:v>0</x:v>
      </x:c>
      <x:c r="H2515" s="6" t="n">
        <x:v>0</x:v>
      </x:c>
      <x:c r="I2515" s="6" t="n">
        <x:v>0</x:v>
      </x:c>
      <x:c r="J2515" s="6" t="str">
        <x:v>[1.496, 0.68, 0, 6, 0, 0.748, 0.4896, 120]</x:v>
      </x:c>
      <x:c r="K2515" s="7" t="str">
        <x:v>无首段伤害倍率，请覆盖或设为辅助技能</x:v>
      </x:c>
      <x:c r="L2515" s="6" t="str">
        <x:v>https://raw.githubusercontent.com/Mar-7th/StarRailRes/dbe8cdfcfb0bf657b9fe1cf92d5537f118ccb487/index_new/cn/character_skills.json</x:v>
      </x:c>
    </x:row>
    <x:row r="2516" ht="128" customHeight="1">
      <x:c r="A2516" s="6" t="str">
        <x:v>122103_4</x:v>
      </x:c>
      <x:c r="B2516" s="6" t="str">
        <x:v>122103</x:v>
      </x:c>
      <x:c r="C2516" s="6" t="n">
        <x:v>4</x:v>
      </x:c>
      <x:c r="D2516" s="6" t="str">
        <x:v>剑为地纪，刃惊天宗</x:v>
      </x:c>
      <x:c r="E2516" s="7" t="str">
        <x:v>消耗120点能量，云璃获得【格挡】并使敌方全体陷入嘲讽状态，持续至下一个我方或敌方回合结束时。并使云璃下一次反击造成的暴击伤害提高72%。触发天赋的反击效果时，将替换为发动反击【勘破•灭】同时移除【格挡】效果。若【格挡】状态期间没有触发反击，状态结束时云璃立即对随机敌方目标发动反击【勘破•斩】。 
【勘破•斩】：对目标造成等同于云璃158.4%攻击力的物理属性伤害，对其相邻目标造成等同于云璃79.2%攻击力的物理属性伤害。
【勘破•灭】：对目标造成等同于云璃158.4%攻击力的物理属性伤害，对其相邻目标造成等同于云璃79.2%攻击力的物理属性伤害，随后额外造成6次伤害，每次伤害对随机敌方单体造成等同于云璃51.84%攻击力的物理伤害。
云璃通过此技能造成伤害时，被视为造成了终结技伤害。</x:v>
      </x:c>
      <x:c r="F2516" s="6" t="n">
        <x:v>0</x:v>
      </x:c>
      <x:c r="G2516" s="6" t="n">
        <x:v>0</x:v>
      </x:c>
      <x:c r="H2516" s="6" t="n">
        <x:v>0</x:v>
      </x:c>
      <x:c r="I2516" s="6" t="n">
        <x:v>0</x:v>
      </x:c>
      <x:c r="J2516" s="6" t="str">
        <x:v>[1.584, 0.72, 0, 6, 0, 0.792, 0.5184, 120]</x:v>
      </x:c>
      <x:c r="K2516" s="7" t="str">
        <x:v>无首段伤害倍率，请覆盖或设为辅助技能</x:v>
      </x:c>
      <x:c r="L2516" s="6" t="str">
        <x:v>https://raw.githubusercontent.com/Mar-7th/StarRailRes/dbe8cdfcfb0bf657b9fe1cf92d5537f118ccb487/index_new/cn/character_skills.json</x:v>
      </x:c>
    </x:row>
    <x:row r="2517" ht="128" customHeight="1">
      <x:c r="A2517" s="6" t="str">
        <x:v>122103_5</x:v>
      </x:c>
      <x:c r="B2517" s="6" t="str">
        <x:v>122103</x:v>
      </x:c>
      <x:c r="C2517" s="6" t="n">
        <x:v>5</x:v>
      </x:c>
      <x:c r="D2517" s="6" t="str">
        <x:v>剑为地纪，刃惊天宗</x:v>
      </x:c>
      <x:c r="E2517" s="7" t="str">
        <x:v>消耗120点能量，云璃获得【格挡】并使敌方全体陷入嘲讽状态，持续至下一个我方或敌方回合结束时。并使云璃下一次反击造成的暴击伤害提高76%。触发天赋的反击效果时，将替换为发动反击【勘破•灭】同时移除【格挡】效果。若【格挡】状态期间没有触发反击，状态结束时云璃立即对随机敌方目标发动反击【勘破•斩】。 
【勘破•斩】：对目标造成等同于云璃167.2%攻击力的物理属性伤害，对其相邻目标造成等同于云璃83.6%攻击力的物理属性伤害。
【勘破•灭】：对目标造成等同于云璃167.2%攻击力的物理属性伤害，对其相邻目标造成等同于云璃83.6%攻击力的物理属性伤害，随后额外造成6次伤害，每次伤害对随机敌方单体造成等同于云璃54.72%攻击力的物理伤害。
云璃通过此技能造成伤害时，被视为造成了终结技伤害。</x:v>
      </x:c>
      <x:c r="F2517" s="6" t="n">
        <x:v>0</x:v>
      </x:c>
      <x:c r="G2517" s="6" t="n">
        <x:v>0</x:v>
      </x:c>
      <x:c r="H2517" s="6" t="n">
        <x:v>0</x:v>
      </x:c>
      <x:c r="I2517" s="6" t="n">
        <x:v>0</x:v>
      </x:c>
      <x:c r="J2517" s="6" t="str">
        <x:v>[1.672, 0.76, 0, 6, 0, 0.836, 0.5472, 120]</x:v>
      </x:c>
      <x:c r="K2517" s="7" t="str">
        <x:v>无首段伤害倍率，请覆盖或设为辅助技能</x:v>
      </x:c>
      <x:c r="L2517" s="6" t="str">
        <x:v>https://raw.githubusercontent.com/Mar-7th/StarRailRes/dbe8cdfcfb0bf657b9fe1cf92d5537f118ccb487/index_new/cn/character_skills.json</x:v>
      </x:c>
    </x:row>
    <x:row r="2518" ht="128" customHeight="1">
      <x:c r="A2518" s="6" t="str">
        <x:v>122103_6</x:v>
      </x:c>
      <x:c r="B2518" s="6" t="str">
        <x:v>122103</x:v>
      </x:c>
      <x:c r="C2518" s="6" t="n">
        <x:v>6</x:v>
      </x:c>
      <x:c r="D2518" s="6" t="str">
        <x:v>剑为地纪，刃惊天宗</x:v>
      </x:c>
      <x:c r="E2518" s="7" t="str">
        <x:v>消耗120点能量，云璃获得【格挡】并使敌方全体陷入嘲讽状态，持续至下一个我方或敌方回合结束时。并使云璃下一次反击造成的暴击伤害提高80%。触发天赋的反击效果时，将替换为发动反击【勘破•灭】同时移除【格挡】效果。若【格挡】状态期间没有触发反击，状态结束时云璃立即对随机敌方目标发动反击【勘破•斩】。 
【勘破•斩】：对目标造成等同于云璃176%攻击力的物理属性伤害，对其相邻目标造成等同于云璃88%攻击力的物理属性伤害。
【勘破•灭】：对目标造成等同于云璃176%攻击力的物理属性伤害，对其相邻目标造成等同于云璃88%攻击力的物理属性伤害，随后额外造成6次伤害，每次伤害对随机敌方单体造成等同于云璃57.6%攻击力的物理伤害。
云璃通过此技能造成伤害时，被视为造成了终结技伤害。</x:v>
      </x:c>
      <x:c r="F2518" s="6" t="n">
        <x:v>0</x:v>
      </x:c>
      <x:c r="G2518" s="6" t="n">
        <x:v>0</x:v>
      </x:c>
      <x:c r="H2518" s="6" t="n">
        <x:v>0</x:v>
      </x:c>
      <x:c r="I2518" s="6" t="n">
        <x:v>0</x:v>
      </x:c>
      <x:c r="J2518" s="6" t="str">
        <x:v>[1.76, 0.8, 0, 6, 0, 0.88, 0.576, 120]</x:v>
      </x:c>
      <x:c r="K2518" s="7" t="str">
        <x:v>无首段伤害倍率，请覆盖或设为辅助技能</x:v>
      </x:c>
      <x:c r="L2518" s="6" t="str">
        <x:v>https://raw.githubusercontent.com/Mar-7th/StarRailRes/dbe8cdfcfb0bf657b9fe1cf92d5537f118ccb487/index_new/cn/character_skills.json</x:v>
      </x:c>
    </x:row>
    <x:row r="2519" ht="128" customHeight="1">
      <x:c r="A2519" s="6" t="str">
        <x:v>122103_7</x:v>
      </x:c>
      <x:c r="B2519" s="6" t="str">
        <x:v>122103</x:v>
      </x:c>
      <x:c r="C2519" s="6" t="n">
        <x:v>7</x:v>
      </x:c>
      <x:c r="D2519" s="6" t="str">
        <x:v>剑为地纪，刃惊天宗</x:v>
      </x:c>
      <x:c r="E2519" s="7" t="str">
        <x:v>消耗120点能量，云璃获得【格挡】并使敌方全体陷入嘲讽状态，持续至下一个我方或敌方回合结束时。并使云璃下一次反击造成的暴击伤害提高85%。触发天赋的反击效果时，将替换为发动反击【勘破•灭】同时移除【格挡】效果。若【格挡】状态期间没有触发反击，状态结束时云璃立即对随机敌方目标发动反击【勘破•斩】。 
【勘破•斩】：对目标造成等同于云璃187%攻击力的物理属性伤害，对其相邻目标造成等同于云璃93.5%攻击力的物理属性伤害。
【勘破•灭】：对目标造成等同于云璃187%攻击力的物理属性伤害，对其相邻目标造成等同于云璃93.5%攻击力的物理属性伤害，随后额外造成6次伤害，每次伤害对随机敌方单体造成等同于云璃61.2%攻击力的物理伤害。
云璃通过此技能造成伤害时，被视为造成了终结技伤害。</x:v>
      </x:c>
      <x:c r="F2519" s="6" t="n">
        <x:v>0</x:v>
      </x:c>
      <x:c r="G2519" s="6" t="n">
        <x:v>0</x:v>
      </x:c>
      <x:c r="H2519" s="6" t="n">
        <x:v>0</x:v>
      </x:c>
      <x:c r="I2519" s="6" t="n">
        <x:v>0</x:v>
      </x:c>
      <x:c r="J2519" s="6" t="str">
        <x:v>[1.87, 0.85, 0, 6, 0, 0.935, 0.612, 120]</x:v>
      </x:c>
      <x:c r="K2519" s="7" t="str">
        <x:v>无首段伤害倍率，请覆盖或设为辅助技能</x:v>
      </x:c>
      <x:c r="L2519" s="6" t="str">
        <x:v>https://raw.githubusercontent.com/Mar-7th/StarRailRes/dbe8cdfcfb0bf657b9fe1cf92d5537f118ccb487/index_new/cn/character_skills.json</x:v>
      </x:c>
    </x:row>
    <x:row r="2520" ht="128" customHeight="1">
      <x:c r="A2520" s="6" t="str">
        <x:v>122103_8</x:v>
      </x:c>
      <x:c r="B2520" s="6" t="str">
        <x:v>122103</x:v>
      </x:c>
      <x:c r="C2520" s="6" t="n">
        <x:v>8</x:v>
      </x:c>
      <x:c r="D2520" s="6" t="str">
        <x:v>剑为地纪，刃惊天宗</x:v>
      </x:c>
      <x:c r="E2520" s="7" t="str">
        <x:v>消耗120点能量，云璃获得【格挡】并使敌方全体陷入嘲讽状态，持续至下一个我方或敌方回合结束时。并使云璃下一次反击造成的暴击伤害提高90%。触发天赋的反击效果时，将替换为发动反击【勘破•灭】同时移除【格挡】效果。若【格挡】状态期间没有触发反击，状态结束时云璃立即对随机敌方目标发动反击【勘破•斩】。 
【勘破•斩】：对目标造成等同于云璃198%攻击力的物理属性伤害，对其相邻目标造成等同于云璃99%攻击力的物理属性伤害。
【勘破•灭】：对目标造成等同于云璃198%攻击力的物理属性伤害，对其相邻目标造成等同于云璃99%攻击力的物理属性伤害，随后额外造成6次伤害，每次伤害对随机敌方单体造成等同于云璃64.8%攻击力的物理伤害。
云璃通过此技能造成伤害时，被视为造成了终结技伤害。</x:v>
      </x:c>
      <x:c r="F2520" s="6" t="n">
        <x:v>0</x:v>
      </x:c>
      <x:c r="G2520" s="6" t="n">
        <x:v>0</x:v>
      </x:c>
      <x:c r="H2520" s="6" t="n">
        <x:v>0</x:v>
      </x:c>
      <x:c r="I2520" s="6" t="n">
        <x:v>0</x:v>
      </x:c>
      <x:c r="J2520" s="6" t="str">
        <x:v>[1.98, 0.9, 0, 6, 0, 0.99, 0.648, 120]</x:v>
      </x:c>
      <x:c r="K2520" s="7" t="str">
        <x:v>无首段伤害倍率，请覆盖或设为辅助技能</x:v>
      </x:c>
      <x:c r="L2520" s="6" t="str">
        <x:v>https://raw.githubusercontent.com/Mar-7th/StarRailRes/dbe8cdfcfb0bf657b9fe1cf92d5537f118ccb487/index_new/cn/character_skills.json</x:v>
      </x:c>
    </x:row>
    <x:row r="2521" ht="128" customHeight="1">
      <x:c r="A2521" s="6" t="str">
        <x:v>122103_9</x:v>
      </x:c>
      <x:c r="B2521" s="6" t="str">
        <x:v>122103</x:v>
      </x:c>
      <x:c r="C2521" s="6" t="n">
        <x:v>9</x:v>
      </x:c>
      <x:c r="D2521" s="6" t="str">
        <x:v>剑为地纪，刃惊天宗</x:v>
      </x:c>
      <x:c r="E2521" s="7" t="str">
        <x:v>消耗120点能量，云璃获得【格挡】并使敌方全体陷入嘲讽状态，持续至下一个我方或敌方回合结束时。并使云璃下一次反击造成的暴击伤害提高95%。触发天赋的反击效果时，将替换为发动反击【勘破•灭】同时移除【格挡】效果。若【格挡】状态期间没有触发反击，状态结束时云璃立即对随机敌方目标发动反击【勘破•斩】。 
【勘破•斩】：对目标造成等同于云璃209%攻击力的物理属性伤害，对其相邻目标造成等同于云璃104.5%攻击力的物理属性伤害。
【勘破•灭】：对目标造成等同于云璃209%攻击力的物理属性伤害，对其相邻目标造成等同于云璃104.5%攻击力的物理属性伤害，随后额外造成6次伤害，每次伤害对随机敌方单体造成等同于云璃68.4%攻击力的物理伤害。
云璃通过此技能造成伤害时，被视为造成了终结技伤害。</x:v>
      </x:c>
      <x:c r="F2521" s="6" t="n">
        <x:v>0</x:v>
      </x:c>
      <x:c r="G2521" s="6" t="n">
        <x:v>0</x:v>
      </x:c>
      <x:c r="H2521" s="6" t="n">
        <x:v>0</x:v>
      </x:c>
      <x:c r="I2521" s="6" t="n">
        <x:v>0</x:v>
      </x:c>
      <x:c r="J2521" s="6" t="str">
        <x:v>[2.09, 0.95, 0, 6, 0, 1.045, 0.684, 120]</x:v>
      </x:c>
      <x:c r="K2521" s="7" t="str">
        <x:v>无首段伤害倍率，请覆盖或设为辅助技能</x:v>
      </x:c>
      <x:c r="L2521" s="6" t="str">
        <x:v>https://raw.githubusercontent.com/Mar-7th/StarRailRes/dbe8cdfcfb0bf657b9fe1cf92d5537f118ccb487/index_new/cn/character_skills.json</x:v>
      </x:c>
    </x:row>
    <x:row r="2522" ht="128" customHeight="1">
      <x:c r="A2522" s="6" t="str">
        <x:v>122103_10</x:v>
      </x:c>
      <x:c r="B2522" s="6" t="str">
        <x:v>122103</x:v>
      </x:c>
      <x:c r="C2522" s="6" t="n">
        <x:v>10</x:v>
      </x:c>
      <x:c r="D2522" s="6" t="str">
        <x:v>剑为地纪，刃惊天宗</x:v>
      </x:c>
      <x:c r="E2522" s="7" t="str">
        <x:v>消耗120点能量，云璃获得【格挡】并使敌方全体陷入嘲讽状态，持续至下一个我方或敌方回合结束时。并使云璃下一次反击造成的暴击伤害提高100%。触发天赋的反击效果时，将替换为发动反击【勘破•灭】同时移除【格挡】效果。若【格挡】状态期间没有触发反击，状态结束时云璃立即对随机敌方目标发动反击【勘破•斩】。 
【勘破•斩】：对目标造成等同于云璃220%攻击力的物理属性伤害，对其相邻目标造成等同于云璃110%攻击力的物理属性伤害。
【勘破•灭】：对目标造成等同于云璃220%攻击力的物理属性伤害，对其相邻目标造成等同于云璃110%攻击力的物理属性伤害，随后额外造成6次伤害，每次伤害对随机敌方单体造成等同于云璃72%攻击力的物理伤害。
云璃通过此技能造成伤害时，被视为造成了终结技伤害。</x:v>
      </x:c>
      <x:c r="F2522" s="6" t="n">
        <x:v>0</x:v>
      </x:c>
      <x:c r="G2522" s="6" t="n">
        <x:v>0</x:v>
      </x:c>
      <x:c r="H2522" s="6" t="n">
        <x:v>0</x:v>
      </x:c>
      <x:c r="I2522" s="6" t="n">
        <x:v>0</x:v>
      </x:c>
      <x:c r="J2522" s="6" t="str">
        <x:v>[2.2, 1, 0, 6, 0, 1.1, 0.72, 120]</x:v>
      </x:c>
      <x:c r="K2522" s="7" t="str">
        <x:v>无首段伤害倍率，请覆盖或设为辅助技能</x:v>
      </x:c>
      <x:c r="L2522" s="6" t="str">
        <x:v>https://raw.githubusercontent.com/Mar-7th/StarRailRes/dbe8cdfcfb0bf657b9fe1cf92d5537f118ccb487/index_new/cn/character_skills.json</x:v>
      </x:c>
    </x:row>
    <x:row r="2523" ht="128" customHeight="1">
      <x:c r="A2523" s="6" t="str">
        <x:v>122103_11</x:v>
      </x:c>
      <x:c r="B2523" s="6" t="str">
        <x:v>122103</x:v>
      </x:c>
      <x:c r="C2523" s="6" t="n">
        <x:v>11</x:v>
      </x:c>
      <x:c r="D2523" s="6" t="str">
        <x:v>剑为地纪，刃惊天宗</x:v>
      </x:c>
      <x:c r="E2523" s="7" t="str">
        <x:v>消耗120点能量，云璃获得【格挡】并使敌方全体陷入嘲讽状态，持续至下一个我方或敌方回合结束时。并使云璃下一次反击造成的暴击伤害提高104%。触发天赋的反击效果时，将替换为发动反击【勘破•灭】同时移除【格挡】效果。若【格挡】状态期间没有触发反击，状态结束时云璃立即对随机敌方目标发动反击【勘破•斩】。 
【勘破•斩】：对目标造成等同于云璃228.8%攻击力的物理属性伤害，对其相邻目标造成等同于云璃114.4%攻击力的物理属性伤害。
【勘破•灭】：对目标造成等同于云璃228.8%攻击力的物理属性伤害，对其相邻目标造成等同于云璃114.4%攻击力的物理属性伤害，随后额外造成6次伤害，每次伤害对随机敌方单体造成等同于云璃74.88%攻击力的物理伤害。
云璃通过此技能造成伤害时，被视为造成了终结技伤害。</x:v>
      </x:c>
      <x:c r="F2523" s="6" t="n">
        <x:v>0</x:v>
      </x:c>
      <x:c r="G2523" s="6" t="n">
        <x:v>0</x:v>
      </x:c>
      <x:c r="H2523" s="6" t="n">
        <x:v>0</x:v>
      </x:c>
      <x:c r="I2523" s="6" t="n">
        <x:v>0</x:v>
      </x:c>
      <x:c r="J2523" s="6" t="str">
        <x:v>[2.288, 1.04, 0, 6, 0, 1.144, 0.7488, 120]</x:v>
      </x:c>
      <x:c r="K2523" s="7" t="str">
        <x:v>无首段伤害倍率，请覆盖或设为辅助技能</x:v>
      </x:c>
      <x:c r="L2523" s="6" t="str">
        <x:v>https://raw.githubusercontent.com/Mar-7th/StarRailRes/dbe8cdfcfb0bf657b9fe1cf92d5537f118ccb487/index_new/cn/character_skills.json</x:v>
      </x:c>
    </x:row>
    <x:row r="2524" ht="128" customHeight="1">
      <x:c r="A2524" s="6" t="str">
        <x:v>122103_12</x:v>
      </x:c>
      <x:c r="B2524" s="6" t="str">
        <x:v>122103</x:v>
      </x:c>
      <x:c r="C2524" s="6" t="n">
        <x:v>12</x:v>
      </x:c>
      <x:c r="D2524" s="6" t="str">
        <x:v>剑为地纪，刃惊天宗</x:v>
      </x:c>
      <x:c r="E2524" s="7" t="str">
        <x:v>消耗120点能量，云璃获得【格挡】并使敌方全体陷入嘲讽状态，持续至下一个我方或敌方回合结束时。并使云璃下一次反击造成的暴击伤害提高108%。触发天赋的反击效果时，将替换为发动反击【勘破•灭】同时移除【格挡】效果。若【格挡】状态期间没有触发反击，状态结束时云璃立即对随机敌方目标发动反击【勘破•斩】。 
【勘破•斩】：对目标造成等同于云璃237.6%攻击力的物理属性伤害，对其相邻目标造成等同于云璃118.8%攻击力的物理属性伤害。
【勘破•灭】：对目标造成等同于云璃237.6%攻击力的物理属性伤害，对其相邻目标造成等同于云璃118.8%攻击力的物理属性伤害，随后额外造成6次伤害，每次伤害对随机敌方单体造成等同于云璃77.76%攻击力的物理伤害。
云璃通过此技能造成伤害时，被视为造成了终结技伤害。</x:v>
      </x:c>
      <x:c r="F2524" s="6" t="n">
        <x:v>0</x:v>
      </x:c>
      <x:c r="G2524" s="6" t="n">
        <x:v>0</x:v>
      </x:c>
      <x:c r="H2524" s="6" t="n">
        <x:v>0</x:v>
      </x:c>
      <x:c r="I2524" s="6" t="n">
        <x:v>0</x:v>
      </x:c>
      <x:c r="J2524" s="6" t="str">
        <x:v>[2.376, 1.08, 0, 6, 0, 1.188, 0.7776, 120]</x:v>
      </x:c>
      <x:c r="K2524" s="7" t="str">
        <x:v>无首段伤害倍率，请覆盖或设为辅助技能</x:v>
      </x:c>
      <x:c r="L2524" s="6" t="str">
        <x:v>https://raw.githubusercontent.com/Mar-7th/StarRailRes/dbe8cdfcfb0bf657b9fe1cf92d5537f118ccb487/index_new/cn/character_skills.json</x:v>
      </x:c>
    </x:row>
    <x:row r="2525" ht="128" customHeight="1">
      <x:c r="A2525" s="6" t="str">
        <x:v>122103_13</x:v>
      </x:c>
      <x:c r="B2525" s="6" t="str">
        <x:v>122103</x:v>
      </x:c>
      <x:c r="C2525" s="6" t="n">
        <x:v>13</x:v>
      </x:c>
      <x:c r="D2525" s="6" t="str">
        <x:v>剑为地纪，刃惊天宗</x:v>
      </x:c>
      <x:c r="E2525" s="7" t="str">
        <x:v>消耗120点能量，云璃获得【格挡】并使敌方全体陷入嘲讽状态，持续至下一个我方或敌方回合结束时。并使云璃下一次反击造成的暴击伤害提高112%。触发天赋的反击效果时，将替换为发动反击【勘破•灭】同时移除【格挡】效果。若【格挡】状态期间没有触发反击，状态结束时云璃立即对随机敌方目标发动反击【勘破•斩】。 
【勘破•斩】：对目标造成等同于云璃246.4%攻击力的物理属性伤害，对其相邻目标造成等同于云璃123.2%攻击力的物理属性伤害。
【勘破•灭】：对目标造成等同于云璃246.4%攻击力的物理属性伤害，对其相邻目标造成等同于云璃123.2%攻击力的物理属性伤害，随后额外造成6次伤害，每次伤害对随机敌方单体造成等同于云璃80.64%攻击力的物理伤害。
云璃通过此技能造成伤害时，被视为造成了终结技伤害。</x:v>
      </x:c>
      <x:c r="F2525" s="6" t="n">
        <x:v>0</x:v>
      </x:c>
      <x:c r="G2525" s="6" t="n">
        <x:v>0</x:v>
      </x:c>
      <x:c r="H2525" s="6" t="n">
        <x:v>0</x:v>
      </x:c>
      <x:c r="I2525" s="6" t="n">
        <x:v>0</x:v>
      </x:c>
      <x:c r="J2525" s="6" t="str">
        <x:v>[2.464, 1.12, 0, 6, 0, 1.232, 0.8064, 120]</x:v>
      </x:c>
      <x:c r="K2525" s="7" t="str">
        <x:v>无首段伤害倍率，请覆盖或设为辅助技能</x:v>
      </x:c>
      <x:c r="L2525" s="6" t="str">
        <x:v>https://raw.githubusercontent.com/Mar-7th/StarRailRes/dbe8cdfcfb0bf657b9fe1cf92d5537f118ccb487/index_new/cn/character_skills.json</x:v>
      </x:c>
    </x:row>
    <x:row r="2526" ht="128" customHeight="1">
      <x:c r="A2526" s="6" t="str">
        <x:v>122103_14</x:v>
      </x:c>
      <x:c r="B2526" s="6" t="str">
        <x:v>122103</x:v>
      </x:c>
      <x:c r="C2526" s="6" t="n">
        <x:v>14</x:v>
      </x:c>
      <x:c r="D2526" s="6" t="str">
        <x:v>剑为地纪，刃惊天宗</x:v>
      </x:c>
      <x:c r="E2526" s="7" t="str">
        <x:v>消耗120点能量，云璃获得【格挡】并使敌方全体陷入嘲讽状态，持续至下一个我方或敌方回合结束时。并使云璃下一次反击造成的暴击伤害提高116%。触发天赋的反击效果时，将替换为发动反击【勘破•灭】同时移除【格挡】效果。若【格挡】状态期间没有触发反击，状态结束时云璃立即对随机敌方目标发动反击【勘破•斩】。 
【勘破•斩】：对目标造成等同于云璃255.2%攻击力的物理属性伤害，对其相邻目标造成等同于云璃127.6%攻击力的物理属性伤害。
【勘破•灭】：对目标造成等同于云璃255.2%攻击力的物理属性伤害，对其相邻目标造成等同于云璃127.6%攻击力的物理属性伤害，随后额外造成6次伤害，每次伤害对随机敌方单体造成等同于云璃83.52%攻击力的物理伤害。
云璃通过此技能造成伤害时，被视为造成了终结技伤害。</x:v>
      </x:c>
      <x:c r="F2526" s="6" t="n">
        <x:v>0</x:v>
      </x:c>
      <x:c r="G2526" s="6" t="n">
        <x:v>0</x:v>
      </x:c>
      <x:c r="H2526" s="6" t="n">
        <x:v>0</x:v>
      </x:c>
      <x:c r="I2526" s="6" t="n">
        <x:v>0</x:v>
      </x:c>
      <x:c r="J2526" s="6" t="str">
        <x:v>[2.552, 1.16, 0, 6, 0, 1.276, 0.8352, 120]</x:v>
      </x:c>
      <x:c r="K2526" s="7" t="str">
        <x:v>无首段伤害倍率，请覆盖或设为辅助技能</x:v>
      </x:c>
      <x:c r="L2526" s="6" t="str">
        <x:v>https://raw.githubusercontent.com/Mar-7th/StarRailRes/dbe8cdfcfb0bf657b9fe1cf92d5537f118ccb487/index_new/cn/character_skills.json</x:v>
      </x:c>
    </x:row>
    <x:row r="2527" ht="128" customHeight="1">
      <x:c r="A2527" s="6" t="str">
        <x:v>122103_15</x:v>
      </x:c>
      <x:c r="B2527" s="6" t="str">
        <x:v>122103</x:v>
      </x:c>
      <x:c r="C2527" s="6" t="n">
        <x:v>15</x:v>
      </x:c>
      <x:c r="D2527" s="6" t="str">
        <x:v>剑为地纪，刃惊天宗</x:v>
      </x:c>
      <x:c r="E2527" s="7" t="str">
        <x:v>消耗120点能量，云璃获得【格挡】并使敌方全体陷入嘲讽状态，持续至下一个我方或敌方回合结束时。并使云璃下一次反击造成的暴击伤害提高120%。触发天赋的反击效果时，将替换为发动反击【勘破•灭】同时移除【格挡】效果。若【格挡】状态期间没有触发反击，状态结束时云璃立即对随机敌方目标发动反击【勘破•斩】。 
【勘破•斩】：对目标造成等同于云璃264%攻击力的物理属性伤害，对其相邻目标造成等同于云璃132%攻击力的物理属性伤害。
【勘破•灭】：对目标造成等同于云璃264%攻击力的物理属性伤害，对其相邻目标造成等同于云璃132%攻击力的物理属性伤害，随后额外造成6次伤害，每次伤害对随机敌方单体造成等同于云璃86.4%攻击力的物理伤害。
云璃通过此技能造成伤害时，被视为造成了终结技伤害。</x:v>
      </x:c>
      <x:c r="F2527" s="6" t="n">
        <x:v>0</x:v>
      </x:c>
      <x:c r="G2527" s="6" t="n">
        <x:v>0</x:v>
      </x:c>
      <x:c r="H2527" s="6" t="n">
        <x:v>0</x:v>
      </x:c>
      <x:c r="I2527" s="6" t="n">
        <x:v>0</x:v>
      </x:c>
      <x:c r="J2527" s="6" t="str">
        <x:v>[2.64, 1.2, 0, 6, 0, 1.32, 0.864, 120]</x:v>
      </x:c>
      <x:c r="K2527" s="7" t="str">
        <x:v>无首段伤害倍率，请覆盖或设为辅助技能</x:v>
      </x:c>
      <x:c r="L2527" s="6" t="str">
        <x:v>https://raw.githubusercontent.com/Mar-7th/StarRailRes/dbe8cdfcfb0bf657b9fe1cf92d5537f118ccb487/index_new/cn/character_skills.json</x:v>
      </x:c>
    </x:row>
    <x:row r="2528" ht="53" customHeight="1">
      <x:c r="A2528" s="6" t="str">
        <x:v>122104_1</x:v>
      </x:c>
      <x:c r="B2528" s="6" t="str">
        <x:v>122104</x:v>
      </x:c>
      <x:c r="C2528" s="6" t="n">
        <x:v>1</x:v>
      </x:c>
      <x:c r="D2528" s="6" t="str">
        <x:v>闪铄</x:v>
      </x:c>
      <x:c r="E2528" s="7" t="str">
        <x:v>当云璃受到敌方目标攻击后，额外恢复15点能量，并立即向攻击者发起反击，对其造成等同于云璃60%攻击力的物理属性伤害，对其相邻目标造成等同于云璃30%攻击力的物理属性伤害。
若不存在可反击的目标，则反击敌方随机目标。</x:v>
      </x:c>
      <x:c r="F2528" s="6" t="n">
        <x:v>0.8999999999999999</x:v>
      </x:c>
      <x:c r="G2528" s="6" t="n">
        <x:v>0</x:v>
      </x:c>
      <x:c r="H2528" s="6" t="n">
        <x:v>0</x:v>
      </x:c>
      <x:c r="I2528" s="6" t="n">
        <x:v>0</x:v>
      </x:c>
      <x:c r="J2528" s="6" t="str">
        <x:v>[0.6, 0.3, 15]</x:v>
      </x:c>
      <x:c r="K2528" s="7" t="str">
        <x:v>需确认条件及分段</x:v>
      </x:c>
      <x:c r="L2528" s="6" t="str">
        <x:v>https://raw.githubusercontent.com/Mar-7th/StarRailRes/dbe8cdfcfb0bf657b9fe1cf92d5537f118ccb487/index_new/cn/character_skills.json</x:v>
      </x:c>
    </x:row>
    <x:row r="2529" ht="53" customHeight="1">
      <x:c r="A2529" s="6" t="str">
        <x:v>122104_2</x:v>
      </x:c>
      <x:c r="B2529" s="6" t="str">
        <x:v>122104</x:v>
      </x:c>
      <x:c r="C2529" s="6" t="n">
        <x:v>2</x:v>
      </x:c>
      <x:c r="D2529" s="6" t="str">
        <x:v>闪铄</x:v>
      </x:c>
      <x:c r="E2529" s="7" t="str">
        <x:v>当云璃受到敌方目标攻击后，额外恢复15点能量，并立即向攻击者发起反击，对其造成等同于云璃66%攻击力的物理属性伤害，对其相邻目标造成等同于云璃33%攻击力的物理属性伤害。
若不存在可反击的目标，则反击敌方随机目标。</x:v>
      </x:c>
      <x:c r="F2529" s="6" t="n">
        <x:v>0.99</x:v>
      </x:c>
      <x:c r="G2529" s="6" t="n">
        <x:v>0</x:v>
      </x:c>
      <x:c r="H2529" s="6" t="n">
        <x:v>0</x:v>
      </x:c>
      <x:c r="I2529" s="6" t="n">
        <x:v>0</x:v>
      </x:c>
      <x:c r="J2529" s="6" t="str">
        <x:v>[0.66, 0.33, 15]</x:v>
      </x:c>
      <x:c r="K2529" s="7" t="str">
        <x:v>需确认条件及分段</x:v>
      </x:c>
      <x:c r="L2529" s="6" t="str">
        <x:v>https://raw.githubusercontent.com/Mar-7th/StarRailRes/dbe8cdfcfb0bf657b9fe1cf92d5537f118ccb487/index_new/cn/character_skills.json</x:v>
      </x:c>
    </x:row>
    <x:row r="2530" ht="53" customHeight="1">
      <x:c r="A2530" s="6" t="str">
        <x:v>122104_3</x:v>
      </x:c>
      <x:c r="B2530" s="6" t="str">
        <x:v>122104</x:v>
      </x:c>
      <x:c r="C2530" s="6" t="n">
        <x:v>3</x:v>
      </x:c>
      <x:c r="D2530" s="6" t="str">
        <x:v>闪铄</x:v>
      </x:c>
      <x:c r="E2530" s="7" t="str">
        <x:v>当云璃受到敌方目标攻击后，额外恢复15点能量，并立即向攻击者发起反击，对其造成等同于云璃72%攻击力的物理属性伤害，对其相邻目标造成等同于云璃36%攻击力的物理属性伤害。
若不存在可反击的目标，则反击敌方随机目标。</x:v>
      </x:c>
      <x:c r="F2530" s="6" t="n">
        <x:v>1.08</x:v>
      </x:c>
      <x:c r="G2530" s="6" t="n">
        <x:v>0</x:v>
      </x:c>
      <x:c r="H2530" s="6" t="n">
        <x:v>0</x:v>
      </x:c>
      <x:c r="I2530" s="6" t="n">
        <x:v>0</x:v>
      </x:c>
      <x:c r="J2530" s="6" t="str">
        <x:v>[0.72, 0.36, 15]</x:v>
      </x:c>
      <x:c r="K2530" s="7" t="str">
        <x:v>需确认条件及分段</x:v>
      </x:c>
      <x:c r="L2530" s="6" t="str">
        <x:v>https://raw.githubusercontent.com/Mar-7th/StarRailRes/dbe8cdfcfb0bf657b9fe1cf92d5537f118ccb487/index_new/cn/character_skills.json</x:v>
      </x:c>
    </x:row>
    <x:row r="2531" ht="53" customHeight="1">
      <x:c r="A2531" s="6" t="str">
        <x:v>122104_4</x:v>
      </x:c>
      <x:c r="B2531" s="6" t="str">
        <x:v>122104</x:v>
      </x:c>
      <x:c r="C2531" s="6" t="n">
        <x:v>4</x:v>
      </x:c>
      <x:c r="D2531" s="6" t="str">
        <x:v>闪铄</x:v>
      </x:c>
      <x:c r="E2531" s="7" t="str">
        <x:v>当云璃受到敌方目标攻击后，额外恢复15点能量，并立即向攻击者发起反击，对其造成等同于云璃78%攻击力的物理属性伤害，对其相邻目标造成等同于云璃39%攻击力的物理属性伤害。
若不存在可反击的目标，则反击敌方随机目标。</x:v>
      </x:c>
      <x:c r="F2531" s="6" t="n">
        <x:v>1.17</x:v>
      </x:c>
      <x:c r="G2531" s="6" t="n">
        <x:v>0</x:v>
      </x:c>
      <x:c r="H2531" s="6" t="n">
        <x:v>0</x:v>
      </x:c>
      <x:c r="I2531" s="6" t="n">
        <x:v>0</x:v>
      </x:c>
      <x:c r="J2531" s="6" t="str">
        <x:v>[0.78, 0.39, 15]</x:v>
      </x:c>
      <x:c r="K2531" s="7" t="str">
        <x:v>需确认条件及分段</x:v>
      </x:c>
      <x:c r="L2531" s="6" t="str">
        <x:v>https://raw.githubusercontent.com/Mar-7th/StarRailRes/dbe8cdfcfb0bf657b9fe1cf92d5537f118ccb487/index_new/cn/character_skills.json</x:v>
      </x:c>
    </x:row>
    <x:row r="2532" ht="53" customHeight="1">
      <x:c r="A2532" s="6" t="str">
        <x:v>122104_5</x:v>
      </x:c>
      <x:c r="B2532" s="6" t="str">
        <x:v>122104</x:v>
      </x:c>
      <x:c r="C2532" s="6" t="n">
        <x:v>5</x:v>
      </x:c>
      <x:c r="D2532" s="6" t="str">
        <x:v>闪铄</x:v>
      </x:c>
      <x:c r="E2532" s="7" t="str">
        <x:v>当云璃受到敌方目标攻击后，额外恢复15点能量，并立即向攻击者发起反击，对其造成等同于云璃84%攻击力的物理属性伤害，对其相邻目标造成等同于云璃42%攻击力的物理属性伤害。
若不存在可反击的目标，则反击敌方随机目标。</x:v>
      </x:c>
      <x:c r="F2532" s="6" t="n">
        <x:v>1.26</x:v>
      </x:c>
      <x:c r="G2532" s="6" t="n">
        <x:v>0</x:v>
      </x:c>
      <x:c r="H2532" s="6" t="n">
        <x:v>0</x:v>
      </x:c>
      <x:c r="I2532" s="6" t="n">
        <x:v>0</x:v>
      </x:c>
      <x:c r="J2532" s="6" t="str">
        <x:v>[0.84, 0.42, 15]</x:v>
      </x:c>
      <x:c r="K2532" s="7" t="str">
        <x:v>需确认条件及分段</x:v>
      </x:c>
      <x:c r="L2532" s="6" t="str">
        <x:v>https://raw.githubusercontent.com/Mar-7th/StarRailRes/dbe8cdfcfb0bf657b9fe1cf92d5537f118ccb487/index_new/cn/character_skills.json</x:v>
      </x:c>
    </x:row>
    <x:row r="2533" ht="53" customHeight="1">
      <x:c r="A2533" s="6" t="str">
        <x:v>122104_6</x:v>
      </x:c>
      <x:c r="B2533" s="6" t="str">
        <x:v>122104</x:v>
      </x:c>
      <x:c r="C2533" s="6" t="n">
        <x:v>6</x:v>
      </x:c>
      <x:c r="D2533" s="6" t="str">
        <x:v>闪铄</x:v>
      </x:c>
      <x:c r="E2533" s="7" t="str">
        <x:v>当云璃受到敌方目标攻击后，额外恢复15点能量，并立即向攻击者发起反击，对其造成等同于云璃90%攻击力的物理属性伤害，对其相邻目标造成等同于云璃45%攻击力的物理属性伤害。
若不存在可反击的目标，则反击敌方随机目标。</x:v>
      </x:c>
      <x:c r="F2533" s="6" t="n">
        <x:v>1.35</x:v>
      </x:c>
      <x:c r="G2533" s="6" t="n">
        <x:v>0</x:v>
      </x:c>
      <x:c r="H2533" s="6" t="n">
        <x:v>0</x:v>
      </x:c>
      <x:c r="I2533" s="6" t="n">
        <x:v>0</x:v>
      </x:c>
      <x:c r="J2533" s="6" t="str">
        <x:v>[0.9, 0.45, 15]</x:v>
      </x:c>
      <x:c r="K2533" s="7" t="str">
        <x:v>需确认条件及分段</x:v>
      </x:c>
      <x:c r="L2533" s="6" t="str">
        <x:v>https://raw.githubusercontent.com/Mar-7th/StarRailRes/dbe8cdfcfb0bf657b9fe1cf92d5537f118ccb487/index_new/cn/character_skills.json</x:v>
      </x:c>
    </x:row>
    <x:row r="2534" ht="53" customHeight="1">
      <x:c r="A2534" s="6" t="str">
        <x:v>122104_7</x:v>
      </x:c>
      <x:c r="B2534" s="6" t="str">
        <x:v>122104</x:v>
      </x:c>
      <x:c r="C2534" s="6" t="n">
        <x:v>7</x:v>
      </x:c>
      <x:c r="D2534" s="6" t="str">
        <x:v>闪铄</x:v>
      </x:c>
      <x:c r="E2534" s="7" t="str">
        <x:v>当云璃受到敌方目标攻击后，额外恢复15点能量，并立即向攻击者发起反击，对其造成等同于云璃97.5%攻击力的物理属性伤害，对其相邻目标造成等同于云璃48.75%攻击力的物理属性伤害。
若不存在可反击的目标，则反击敌方随机目标。</x:v>
      </x:c>
      <x:c r="F2534" s="6" t="n">
        <x:v>1.4625</x:v>
      </x:c>
      <x:c r="G2534" s="6" t="n">
        <x:v>0</x:v>
      </x:c>
      <x:c r="H2534" s="6" t="n">
        <x:v>0</x:v>
      </x:c>
      <x:c r="I2534" s="6" t="n">
        <x:v>0</x:v>
      </x:c>
      <x:c r="J2534" s="6" t="str">
        <x:v>[0.975, 0.4875, 15]</x:v>
      </x:c>
      <x:c r="K2534" s="7" t="str">
        <x:v>需确认条件及分段</x:v>
      </x:c>
      <x:c r="L2534" s="6" t="str">
        <x:v>https://raw.githubusercontent.com/Mar-7th/StarRailRes/dbe8cdfcfb0bf657b9fe1cf92d5537f118ccb487/index_new/cn/character_skills.json</x:v>
      </x:c>
    </x:row>
    <x:row r="2535" ht="53" customHeight="1">
      <x:c r="A2535" s="6" t="str">
        <x:v>122104_8</x:v>
      </x:c>
      <x:c r="B2535" s="6" t="str">
        <x:v>122104</x:v>
      </x:c>
      <x:c r="C2535" s="6" t="n">
        <x:v>8</x:v>
      </x:c>
      <x:c r="D2535" s="6" t="str">
        <x:v>闪铄</x:v>
      </x:c>
      <x:c r="E2535" s="7" t="str">
        <x:v>当云璃受到敌方目标攻击后，额外恢复15点能量，并立即向攻击者发起反击，对其造成等同于云璃105%攻击力的物理属性伤害，对其相邻目标造成等同于云璃52.5%攻击力的物理属性伤害。
若不存在可反击的目标，则反击敌方随机目标。</x:v>
      </x:c>
      <x:c r="F2535" s="6" t="n">
        <x:v>1.5750000000000002</x:v>
      </x:c>
      <x:c r="G2535" s="6" t="n">
        <x:v>0</x:v>
      </x:c>
      <x:c r="H2535" s="6" t="n">
        <x:v>0</x:v>
      </x:c>
      <x:c r="I2535" s="6" t="n">
        <x:v>0</x:v>
      </x:c>
      <x:c r="J2535" s="6" t="str">
        <x:v>[1.05, 0.525, 15]</x:v>
      </x:c>
      <x:c r="K2535" s="7" t="str">
        <x:v>需确认条件及分段</x:v>
      </x:c>
      <x:c r="L2535" s="6" t="str">
        <x:v>https://raw.githubusercontent.com/Mar-7th/StarRailRes/dbe8cdfcfb0bf657b9fe1cf92d5537f118ccb487/index_new/cn/character_skills.json</x:v>
      </x:c>
    </x:row>
    <x:row r="2536" ht="53" customHeight="1">
      <x:c r="A2536" s="6" t="str">
        <x:v>122104_9</x:v>
      </x:c>
      <x:c r="B2536" s="6" t="str">
        <x:v>122104</x:v>
      </x:c>
      <x:c r="C2536" s="6" t="n">
        <x:v>9</x:v>
      </x:c>
      <x:c r="D2536" s="6" t="str">
        <x:v>闪铄</x:v>
      </x:c>
      <x:c r="E2536" s="7" t="str">
        <x:v>当云璃受到敌方目标攻击后，额外恢复15点能量，并立即向攻击者发起反击，对其造成等同于云璃112.5%攻击力的物理属性伤害，对其相邻目标造成等同于云璃56.25%攻击力的物理属性伤害。
若不存在可反击的目标，则反击敌方随机目标。</x:v>
      </x:c>
      <x:c r="F2536" s="6" t="n">
        <x:v>1.6875</x:v>
      </x:c>
      <x:c r="G2536" s="6" t="n">
        <x:v>0</x:v>
      </x:c>
      <x:c r="H2536" s="6" t="n">
        <x:v>0</x:v>
      </x:c>
      <x:c r="I2536" s="6" t="n">
        <x:v>0</x:v>
      </x:c>
      <x:c r="J2536" s="6" t="str">
        <x:v>[1.125, 0.5625, 15]</x:v>
      </x:c>
      <x:c r="K2536" s="7" t="str">
        <x:v>需确认条件及分段</x:v>
      </x:c>
      <x:c r="L2536" s="6" t="str">
        <x:v>https://raw.githubusercontent.com/Mar-7th/StarRailRes/dbe8cdfcfb0bf657b9fe1cf92d5537f118ccb487/index_new/cn/character_skills.json</x:v>
      </x:c>
    </x:row>
    <x:row r="2537" ht="53" customHeight="1">
      <x:c r="A2537" s="6" t="str">
        <x:v>122104_10</x:v>
      </x:c>
      <x:c r="B2537" s="6" t="str">
        <x:v>122104</x:v>
      </x:c>
      <x:c r="C2537" s="6" t="n">
        <x:v>10</x:v>
      </x:c>
      <x:c r="D2537" s="6" t="str">
        <x:v>闪铄</x:v>
      </x:c>
      <x:c r="E2537" s="7" t="str">
        <x:v>当云璃受到敌方目标攻击后，额外恢复15点能量，并立即向攻击者发起反击，对其造成等同于云璃120%攻击力的物理属性伤害，对其相邻目标造成等同于云璃60%攻击力的物理属性伤害。
若不存在可反击的目标，则反击敌方随机目标。</x:v>
      </x:c>
      <x:c r="F2537" s="6" t="n">
        <x:v>1.7999999999999998</x:v>
      </x:c>
      <x:c r="G2537" s="6" t="n">
        <x:v>0</x:v>
      </x:c>
      <x:c r="H2537" s="6" t="n">
        <x:v>0</x:v>
      </x:c>
      <x:c r="I2537" s="6" t="n">
        <x:v>0</x:v>
      </x:c>
      <x:c r="J2537" s="6" t="str">
        <x:v>[1.2, 0.6, 15]</x:v>
      </x:c>
      <x:c r="K2537" s="7" t="str">
        <x:v>需确认条件及分段</x:v>
      </x:c>
      <x:c r="L2537" s="6" t="str">
        <x:v>https://raw.githubusercontent.com/Mar-7th/StarRailRes/dbe8cdfcfb0bf657b9fe1cf92d5537f118ccb487/index_new/cn/character_skills.json</x:v>
      </x:c>
    </x:row>
    <x:row r="2538" ht="53" customHeight="1">
      <x:c r="A2538" s="6" t="str">
        <x:v>122104_11</x:v>
      </x:c>
      <x:c r="B2538" s="6" t="str">
        <x:v>122104</x:v>
      </x:c>
      <x:c r="C2538" s="6" t="n">
        <x:v>11</x:v>
      </x:c>
      <x:c r="D2538" s="6" t="str">
        <x:v>闪铄</x:v>
      </x:c>
      <x:c r="E2538" s="7" t="str">
        <x:v>当云璃受到敌方目标攻击后，额外恢复15点能量，并立即向攻击者发起反击，对其造成等同于云璃126%攻击力的物理属性伤害，对其相邻目标造成等同于云璃63%攻击力的物理属性伤害。
若不存在可反击的目标，则反击敌方随机目标。</x:v>
      </x:c>
      <x:c r="F2538" s="6" t="n">
        <x:v>1.8900000000000001</x:v>
      </x:c>
      <x:c r="G2538" s="6" t="n">
        <x:v>0</x:v>
      </x:c>
      <x:c r="H2538" s="6" t="n">
        <x:v>0</x:v>
      </x:c>
      <x:c r="I2538" s="6" t="n">
        <x:v>0</x:v>
      </x:c>
      <x:c r="J2538" s="6" t="str">
        <x:v>[1.26, 0.63, 15]</x:v>
      </x:c>
      <x:c r="K2538" s="7" t="str">
        <x:v>需确认条件及分段</x:v>
      </x:c>
      <x:c r="L2538" s="6" t="str">
        <x:v>https://raw.githubusercontent.com/Mar-7th/StarRailRes/dbe8cdfcfb0bf657b9fe1cf92d5537f118ccb487/index_new/cn/character_skills.json</x:v>
      </x:c>
    </x:row>
    <x:row r="2539" ht="53" customHeight="1">
      <x:c r="A2539" s="6" t="str">
        <x:v>122104_12</x:v>
      </x:c>
      <x:c r="B2539" s="6" t="str">
        <x:v>122104</x:v>
      </x:c>
      <x:c r="C2539" s="6" t="n">
        <x:v>12</x:v>
      </x:c>
      <x:c r="D2539" s="6" t="str">
        <x:v>闪铄</x:v>
      </x:c>
      <x:c r="E2539" s="7" t="str">
        <x:v>当云璃受到敌方目标攻击后，额外恢复15点能量，并立即向攻击者发起反击，对其造成等同于云璃132%攻击力的物理属性伤害，对其相邻目标造成等同于云璃66%攻击力的物理属性伤害。
若不存在可反击的目标，则反击敌方随机目标。</x:v>
      </x:c>
      <x:c r="F2539" s="6" t="n">
        <x:v>1.98</x:v>
      </x:c>
      <x:c r="G2539" s="6" t="n">
        <x:v>0</x:v>
      </x:c>
      <x:c r="H2539" s="6" t="n">
        <x:v>0</x:v>
      </x:c>
      <x:c r="I2539" s="6" t="n">
        <x:v>0</x:v>
      </x:c>
      <x:c r="J2539" s="6" t="str">
        <x:v>[1.32, 0.66, 15]</x:v>
      </x:c>
      <x:c r="K2539" s="7" t="str">
        <x:v>需确认条件及分段</x:v>
      </x:c>
      <x:c r="L2539" s="6" t="str">
        <x:v>https://raw.githubusercontent.com/Mar-7th/StarRailRes/dbe8cdfcfb0bf657b9fe1cf92d5537f118ccb487/index_new/cn/character_skills.json</x:v>
      </x:c>
    </x:row>
    <x:row r="2540" ht="53" customHeight="1">
      <x:c r="A2540" s="6" t="str">
        <x:v>122104_13</x:v>
      </x:c>
      <x:c r="B2540" s="6" t="str">
        <x:v>122104</x:v>
      </x:c>
      <x:c r="C2540" s="6" t="n">
        <x:v>13</x:v>
      </x:c>
      <x:c r="D2540" s="6" t="str">
        <x:v>闪铄</x:v>
      </x:c>
      <x:c r="E2540" s="7" t="str">
        <x:v>当云璃受到敌方目标攻击后，额外恢复15点能量，并立即向攻击者发起反击，对其造成等同于云璃138%攻击力的物理属性伤害，对其相邻目标造成等同于云璃69%攻击力的物理属性伤害。
若不存在可反击的目标，则反击敌方随机目标。</x:v>
      </x:c>
      <x:c r="F2540" s="6" t="n">
        <x:v>2.07</x:v>
      </x:c>
      <x:c r="G2540" s="6" t="n">
        <x:v>0</x:v>
      </x:c>
      <x:c r="H2540" s="6" t="n">
        <x:v>0</x:v>
      </x:c>
      <x:c r="I2540" s="6" t="n">
        <x:v>0</x:v>
      </x:c>
      <x:c r="J2540" s="6" t="str">
        <x:v>[1.38, 0.69, 15]</x:v>
      </x:c>
      <x:c r="K2540" s="7" t="str">
        <x:v>需确认条件及分段</x:v>
      </x:c>
      <x:c r="L2540" s="6" t="str">
        <x:v>https://raw.githubusercontent.com/Mar-7th/StarRailRes/dbe8cdfcfb0bf657b9fe1cf92d5537f118ccb487/index_new/cn/character_skills.json</x:v>
      </x:c>
    </x:row>
    <x:row r="2541" ht="53" customHeight="1">
      <x:c r="A2541" s="6" t="str">
        <x:v>122104_14</x:v>
      </x:c>
      <x:c r="B2541" s="6" t="str">
        <x:v>122104</x:v>
      </x:c>
      <x:c r="C2541" s="6" t="n">
        <x:v>14</x:v>
      </x:c>
      <x:c r="D2541" s="6" t="str">
        <x:v>闪铄</x:v>
      </x:c>
      <x:c r="E2541" s="7" t="str">
        <x:v>当云璃受到敌方目标攻击后，额外恢复15点能量，并立即向攻击者发起反击，对其造成等同于云璃144%攻击力的物理属性伤害，对其相邻目标造成等同于云璃72%攻击力的物理属性伤害。
若不存在可反击的目标，则反击敌方随机目标。</x:v>
      </x:c>
      <x:c r="F2541" s="6" t="n">
        <x:v>2.16</x:v>
      </x:c>
      <x:c r="G2541" s="6" t="n">
        <x:v>0</x:v>
      </x:c>
      <x:c r="H2541" s="6" t="n">
        <x:v>0</x:v>
      </x:c>
      <x:c r="I2541" s="6" t="n">
        <x:v>0</x:v>
      </x:c>
      <x:c r="J2541" s="6" t="str">
        <x:v>[1.44, 0.72, 15]</x:v>
      </x:c>
      <x:c r="K2541" s="7" t="str">
        <x:v>需确认条件及分段</x:v>
      </x:c>
      <x:c r="L2541" s="6" t="str">
        <x:v>https://raw.githubusercontent.com/Mar-7th/StarRailRes/dbe8cdfcfb0bf657b9fe1cf92d5537f118ccb487/index_new/cn/character_skills.json</x:v>
      </x:c>
    </x:row>
    <x:row r="2542" ht="53" customHeight="1">
      <x:c r="A2542" s="6" t="str">
        <x:v>122104_15</x:v>
      </x:c>
      <x:c r="B2542" s="6" t="str">
        <x:v>122104</x:v>
      </x:c>
      <x:c r="C2542" s="6" t="n">
        <x:v>15</x:v>
      </x:c>
      <x:c r="D2542" s="6" t="str">
        <x:v>闪铄</x:v>
      </x:c>
      <x:c r="E2542" s="7" t="str">
        <x:v>当云璃受到敌方目标攻击后，额外恢复15点能量，并立即向攻击者发起反击，对其造成等同于云璃150%攻击力的物理属性伤害，对其相邻目标造成等同于云璃75%攻击力的物理属性伤害。
若不存在可反击的目标，则反击敌方随机目标。</x:v>
      </x:c>
      <x:c r="F2542" s="6" t="n">
        <x:v>2.25</x:v>
      </x:c>
      <x:c r="G2542" s="6" t="n">
        <x:v>0</x:v>
      </x:c>
      <x:c r="H2542" s="6" t="n">
        <x:v>0</x:v>
      </x:c>
      <x:c r="I2542" s="6" t="n">
        <x:v>0</x:v>
      </x:c>
      <x:c r="J2542" s="6" t="str">
        <x:v>[1.5, 0.75, 15]</x:v>
      </x:c>
      <x:c r="K2542" s="7" t="str">
        <x:v>需确认条件及分段</x:v>
      </x:c>
      <x:c r="L2542" s="6" t="str">
        <x:v>https://raw.githubusercontent.com/Mar-7th/StarRailRes/dbe8cdfcfb0bf657b9fe1cf92d5537f118ccb487/index_new/cn/character_skills.json</x:v>
      </x:c>
    </x:row>
    <x:row r="2543" ht="20" customHeight="1">
      <x:c r="A2543" s="6" t="str">
        <x:v>122106_1</x:v>
      </x:c>
      <x:c r="B2543" s="6" t="str">
        <x:v>122106</x:v>
      </x:c>
      <x:c r="C2543" s="6" t="n">
        <x:v>1</x:v>
      </x:c>
      <x:c r="D2543" s="6" t="str">
        <x:v>攻击</x:v>
      </x:c>
      <x:c r="E2543" s="7" t="str">
        <x:v>攻击敌人，进入战斗后削弱敌方目标对应属性韧性。</x:v>
      </x:c>
      <x:c r="F2543" s="6" t="n">
        <x:v>0</x:v>
      </x:c>
      <x:c r="G2543" s="6" t="n">
        <x:v>0</x:v>
      </x:c>
      <x:c r="H2543" s="6" t="n">
        <x:v>0</x:v>
      </x:c>
      <x:c r="I2543" s="6" t="n">
        <x:v>0</x:v>
      </x:c>
      <x:c r="J2543" s="6" t="str">
        <x:v>[]</x:v>
      </x:c>
      <x:c r="K2543" s="7" t="str">
        <x:v>缺少结构化参数，必须覆盖</x:v>
      </x:c>
      <x:c r="L2543" s="6" t="str">
        <x:v>https://raw.githubusercontent.com/Mar-7th/StarRailRes/dbe8cdfcfb0bf657b9fe1cf92d5537f118ccb487/index_new/cn/character_skills.json</x:v>
      </x:c>
    </x:row>
    <x:row r="2544" ht="38" customHeight="1">
      <x:c r="A2544" s="6" t="str">
        <x:v>122107_1</x:v>
      </x:c>
      <x:c r="B2544" s="6" t="str">
        <x:v>122107</x:v>
      </x:c>
      <x:c r="C2544" s="6" t="n">
        <x:v>1</x:v>
      </x:c>
      <x:c r="D2544" s="6" t="str">
        <x:v>后发先至</x:v>
      </x:c>
      <x:c r="E2544" s="7" t="str">
        <x:v>使自身获得【招架】效果，持续20秒，期间攻击敌人或受到攻击进入战斗后，立即对随机敌方单体施放【勘破•灭】，并使本次攻击造成的伤害提高80%。</x:v>
      </x:c>
      <x:c r="F2544" s="6" t="n">
        <x:v>0</x:v>
      </x:c>
      <x:c r="G2544" s="6" t="n">
        <x:v>0</x:v>
      </x:c>
      <x:c r="H2544" s="6" t="n">
        <x:v>0</x:v>
      </x:c>
      <x:c r="I2544" s="6" t="n">
        <x:v>0</x:v>
      </x:c>
      <x:c r="J2544" s="6" t="str">
        <x:v>[0.8, 20]</x:v>
      </x:c>
      <x:c r="K2544" s="7" t="str">
        <x:v>无首段伤害倍率，请覆盖或设为辅助技能</x:v>
      </x:c>
      <x:c r="L2544" s="6" t="str">
        <x:v>https://raw.githubusercontent.com/Mar-7th/StarRailRes/dbe8cdfcfb0bf657b9fe1cf92d5537f118ccb487/index_new/cn/character_skills.json</x:v>
      </x:c>
    </x:row>
    <x:row r="2545" ht="20" customHeight="1">
      <x:c r="A2545" s="6" t="str">
        <x:v>122201_1</x:v>
      </x:c>
      <x:c r="B2545" s="6" t="str">
        <x:v>122201</x:v>
      </x:c>
      <x:c r="C2545" s="6" t="n">
        <x:v>1</x:v>
      </x:c>
      <x:c r="D2545" s="6" t="str">
        <x:v>肃香</x:v>
      </x:c>
      <x:c r="E2545" s="7" t="str">
        <x:v>对指定敌方单体造成等同于灵砂50%攻击力的火属性伤害。</x:v>
      </x:c>
      <x:c r="F2545" s="6" t="n">
        <x:v>0.5</x:v>
      </x:c>
      <x:c r="G2545" s="6" t="n">
        <x:v>0</x:v>
      </x:c>
      <x:c r="H2545" s="6" t="n">
        <x:v>0</x:v>
      </x:c>
      <x:c r="I2545" s="6" t="n">
        <x:v>0</x:v>
      </x:c>
      <x:c r="J2545" s="6" t="str">
        <x:v>[0.5]</x:v>
      </x:c>
      <x:c r="K2545" s="7" t="str">
        <x:v>需确认条件及分段</x:v>
      </x:c>
      <x:c r="L2545" s="6" t="str">
        <x:v>https://raw.githubusercontent.com/Mar-7th/StarRailRes/dbe8cdfcfb0bf657b9fe1cf92d5537f118ccb487/index_new/cn/character_skills.json</x:v>
      </x:c>
    </x:row>
    <x:row r="2546" ht="20" customHeight="1">
      <x:c r="A2546" s="6" t="str">
        <x:v>122201_2</x:v>
      </x:c>
      <x:c r="B2546" s="6" t="str">
        <x:v>122201</x:v>
      </x:c>
      <x:c r="C2546" s="6" t="n">
        <x:v>2</x:v>
      </x:c>
      <x:c r="D2546" s="6" t="str">
        <x:v>肃香</x:v>
      </x:c>
      <x:c r="E2546" s="7" t="str">
        <x:v>对指定敌方单体造成等同于灵砂60%攻击力的火属性伤害。</x:v>
      </x:c>
      <x:c r="F2546" s="6" t="n">
        <x:v>0.6</x:v>
      </x:c>
      <x:c r="G2546" s="6" t="n">
        <x:v>0</x:v>
      </x:c>
      <x:c r="H2546" s="6" t="n">
        <x:v>0</x:v>
      </x:c>
      <x:c r="I2546" s="6" t="n">
        <x:v>0</x:v>
      </x:c>
      <x:c r="J2546" s="6" t="str">
        <x:v>[0.6]</x:v>
      </x:c>
      <x:c r="K2546" s="7" t="str">
        <x:v>需确认条件及分段</x:v>
      </x:c>
      <x:c r="L2546" s="6" t="str">
        <x:v>https://raw.githubusercontent.com/Mar-7th/StarRailRes/dbe8cdfcfb0bf657b9fe1cf92d5537f118ccb487/index_new/cn/character_skills.json</x:v>
      </x:c>
    </x:row>
    <x:row r="2547" ht="20" customHeight="1">
      <x:c r="A2547" s="6" t="str">
        <x:v>122201_3</x:v>
      </x:c>
      <x:c r="B2547" s="6" t="str">
        <x:v>122201</x:v>
      </x:c>
      <x:c r="C2547" s="6" t="n">
        <x:v>3</x:v>
      </x:c>
      <x:c r="D2547" s="6" t="str">
        <x:v>肃香</x:v>
      </x:c>
      <x:c r="E2547" s="7" t="str">
        <x:v>对指定敌方单体造成等同于灵砂70%攻击力的火属性伤害。</x:v>
      </x:c>
      <x:c r="F2547" s="6" t="n">
        <x:v>0.7</x:v>
      </x:c>
      <x:c r="G2547" s="6" t="n">
        <x:v>0</x:v>
      </x:c>
      <x:c r="H2547" s="6" t="n">
        <x:v>0</x:v>
      </x:c>
      <x:c r="I2547" s="6" t="n">
        <x:v>0</x:v>
      </x:c>
      <x:c r="J2547" s="6" t="str">
        <x:v>[0.7]</x:v>
      </x:c>
      <x:c r="K2547" s="7" t="str">
        <x:v>需确认条件及分段</x:v>
      </x:c>
      <x:c r="L2547" s="6" t="str">
        <x:v>https://raw.githubusercontent.com/Mar-7th/StarRailRes/dbe8cdfcfb0bf657b9fe1cf92d5537f118ccb487/index_new/cn/character_skills.json</x:v>
      </x:c>
    </x:row>
    <x:row r="2548" ht="20" customHeight="1">
      <x:c r="A2548" s="6" t="str">
        <x:v>122201_4</x:v>
      </x:c>
      <x:c r="B2548" s="6" t="str">
        <x:v>122201</x:v>
      </x:c>
      <x:c r="C2548" s="6" t="n">
        <x:v>4</x:v>
      </x:c>
      <x:c r="D2548" s="6" t="str">
        <x:v>肃香</x:v>
      </x:c>
      <x:c r="E2548" s="7" t="str">
        <x:v>对指定敌方单体造成等同于灵砂80%攻击力的火属性伤害。</x:v>
      </x:c>
      <x:c r="F2548" s="6" t="n">
        <x:v>0.8</x:v>
      </x:c>
      <x:c r="G2548" s="6" t="n">
        <x:v>0</x:v>
      </x:c>
      <x:c r="H2548" s="6" t="n">
        <x:v>0</x:v>
      </x:c>
      <x:c r="I2548" s="6" t="n">
        <x:v>0</x:v>
      </x:c>
      <x:c r="J2548" s="6" t="str">
        <x:v>[0.8]</x:v>
      </x:c>
      <x:c r="K2548" s="7" t="str">
        <x:v>需确认条件及分段</x:v>
      </x:c>
      <x:c r="L2548" s="6" t="str">
        <x:v>https://raw.githubusercontent.com/Mar-7th/StarRailRes/dbe8cdfcfb0bf657b9fe1cf92d5537f118ccb487/index_new/cn/character_skills.json</x:v>
      </x:c>
    </x:row>
    <x:row r="2549" ht="20" customHeight="1">
      <x:c r="A2549" s="6" t="str">
        <x:v>122201_5</x:v>
      </x:c>
      <x:c r="B2549" s="6" t="str">
        <x:v>122201</x:v>
      </x:c>
      <x:c r="C2549" s="6" t="n">
        <x:v>5</x:v>
      </x:c>
      <x:c r="D2549" s="6" t="str">
        <x:v>肃香</x:v>
      </x:c>
      <x:c r="E2549" s="7" t="str">
        <x:v>对指定敌方单体造成等同于灵砂90%攻击力的火属性伤害。</x:v>
      </x:c>
      <x:c r="F2549" s="6" t="n">
        <x:v>0.9</x:v>
      </x:c>
      <x:c r="G2549" s="6" t="n">
        <x:v>0</x:v>
      </x:c>
      <x:c r="H2549" s="6" t="n">
        <x:v>0</x:v>
      </x:c>
      <x:c r="I2549" s="6" t="n">
        <x:v>0</x:v>
      </x:c>
      <x:c r="J2549" s="6" t="str">
        <x:v>[0.9]</x:v>
      </x:c>
      <x:c r="K2549" s="7" t="str">
        <x:v>需确认条件及分段</x:v>
      </x:c>
      <x:c r="L2549" s="6" t="str">
        <x:v>https://raw.githubusercontent.com/Mar-7th/StarRailRes/dbe8cdfcfb0bf657b9fe1cf92d5537f118ccb487/index_new/cn/character_skills.json</x:v>
      </x:c>
    </x:row>
    <x:row r="2550" ht="20" customHeight="1">
      <x:c r="A2550" s="6" t="str">
        <x:v>122201_6</x:v>
      </x:c>
      <x:c r="B2550" s="6" t="str">
        <x:v>122201</x:v>
      </x:c>
      <x:c r="C2550" s="6" t="n">
        <x:v>6</x:v>
      </x:c>
      <x:c r="D2550" s="6" t="str">
        <x:v>肃香</x:v>
      </x:c>
      <x:c r="E2550" s="7" t="str">
        <x:v>对指定敌方单体造成等同于灵砂100%攻击力的火属性伤害。</x:v>
      </x:c>
      <x:c r="F2550" s="6" t="n">
        <x:v>1</x:v>
      </x:c>
      <x:c r="G2550" s="6" t="n">
        <x:v>0</x:v>
      </x:c>
      <x:c r="H2550" s="6" t="n">
        <x:v>0</x:v>
      </x:c>
      <x:c r="I2550" s="6" t="n">
        <x:v>0</x:v>
      </x:c>
      <x:c r="J2550" s="6" t="str">
        <x:v>[1]</x:v>
      </x:c>
      <x:c r="K2550" s="7" t="str">
        <x:v>需确认条件及分段</x:v>
      </x:c>
      <x:c r="L2550" s="6" t="str">
        <x:v>https://raw.githubusercontent.com/Mar-7th/StarRailRes/dbe8cdfcfb0bf657b9fe1cf92d5537f118ccb487/index_new/cn/character_skills.json</x:v>
      </x:c>
    </x:row>
    <x:row r="2551" ht="20" customHeight="1">
      <x:c r="A2551" s="6" t="str">
        <x:v>122201_7</x:v>
      </x:c>
      <x:c r="B2551" s="6" t="str">
        <x:v>122201</x:v>
      </x:c>
      <x:c r="C2551" s="6" t="n">
        <x:v>7</x:v>
      </x:c>
      <x:c r="D2551" s="6" t="str">
        <x:v>肃香</x:v>
      </x:c>
      <x:c r="E2551" s="7" t="str">
        <x:v>对指定敌方单体造成等同于灵砂110%攻击力的火属性伤害。</x:v>
      </x:c>
      <x:c r="F2551" s="6" t="n">
        <x:v>1.1</x:v>
      </x:c>
      <x:c r="G2551" s="6" t="n">
        <x:v>0</x:v>
      </x:c>
      <x:c r="H2551" s="6" t="n">
        <x:v>0</x:v>
      </x:c>
      <x:c r="I2551" s="6" t="n">
        <x:v>0</x:v>
      </x:c>
      <x:c r="J2551" s="6" t="str">
        <x:v>[1.1]</x:v>
      </x:c>
      <x:c r="K2551" s="7" t="str">
        <x:v>需确认条件及分段</x:v>
      </x:c>
      <x:c r="L2551" s="6" t="str">
        <x:v>https://raw.githubusercontent.com/Mar-7th/StarRailRes/dbe8cdfcfb0bf657b9fe1cf92d5537f118ccb487/index_new/cn/character_skills.json</x:v>
      </x:c>
    </x:row>
    <x:row r="2552" ht="20" customHeight="1">
      <x:c r="A2552" s="6" t="str">
        <x:v>122201_8</x:v>
      </x:c>
      <x:c r="B2552" s="6" t="str">
        <x:v>122201</x:v>
      </x:c>
      <x:c r="C2552" s="6" t="n">
        <x:v>8</x:v>
      </x:c>
      <x:c r="D2552" s="6" t="str">
        <x:v>肃香</x:v>
      </x:c>
      <x:c r="E2552" s="7" t="str">
        <x:v>对指定敌方单体造成等同于灵砂120%攻击力的火属性伤害。</x:v>
      </x:c>
      <x:c r="F2552" s="6" t="n">
        <x:v>1.2</x:v>
      </x:c>
      <x:c r="G2552" s="6" t="n">
        <x:v>0</x:v>
      </x:c>
      <x:c r="H2552" s="6" t="n">
        <x:v>0</x:v>
      </x:c>
      <x:c r="I2552" s="6" t="n">
        <x:v>0</x:v>
      </x:c>
      <x:c r="J2552" s="6" t="str">
        <x:v>[1.2]</x:v>
      </x:c>
      <x:c r="K2552" s="7" t="str">
        <x:v>需确认条件及分段</x:v>
      </x:c>
      <x:c r="L2552" s="6" t="str">
        <x:v>https://raw.githubusercontent.com/Mar-7th/StarRailRes/dbe8cdfcfb0bf657b9fe1cf92d5537f118ccb487/index_new/cn/character_skills.json</x:v>
      </x:c>
    </x:row>
    <x:row r="2553" ht="20" customHeight="1">
      <x:c r="A2553" s="6" t="str">
        <x:v>122201_9</x:v>
      </x:c>
      <x:c r="B2553" s="6" t="str">
        <x:v>122201</x:v>
      </x:c>
      <x:c r="C2553" s="6" t="n">
        <x:v>9</x:v>
      </x:c>
      <x:c r="D2553" s="6" t="str">
        <x:v>肃香</x:v>
      </x:c>
      <x:c r="E2553" s="7" t="str">
        <x:v>对指定敌方单体造成等同于灵砂130%攻击力的火属性伤害。</x:v>
      </x:c>
      <x:c r="F2553" s="6" t="n">
        <x:v>1.3</x:v>
      </x:c>
      <x:c r="G2553" s="6" t="n">
        <x:v>0</x:v>
      </x:c>
      <x:c r="H2553" s="6" t="n">
        <x:v>0</x:v>
      </x:c>
      <x:c r="I2553" s="6" t="n">
        <x:v>0</x:v>
      </x:c>
      <x:c r="J2553" s="6" t="str">
        <x:v>[1.3]</x:v>
      </x:c>
      <x:c r="K2553" s="7" t="str">
        <x:v>需确认条件及分段</x:v>
      </x:c>
      <x:c r="L2553" s="6" t="str">
        <x:v>https://raw.githubusercontent.com/Mar-7th/StarRailRes/dbe8cdfcfb0bf657b9fe1cf92d5537f118ccb487/index_new/cn/character_skills.json</x:v>
      </x:c>
    </x:row>
    <x:row r="2554" ht="20" customHeight="1">
      <x:c r="A2554" s="6" t="str">
        <x:v>122201_10</x:v>
      </x:c>
      <x:c r="B2554" s="6" t="str">
        <x:v>122201</x:v>
      </x:c>
      <x:c r="C2554" s="6" t="n">
        <x:v>10</x:v>
      </x:c>
      <x:c r="D2554" s="6" t="str">
        <x:v>肃香</x:v>
      </x:c>
      <x:c r="E2554" s="7" t="str">
        <x:v>对指定敌方单体造成等同于灵砂140%攻击力的火属性伤害。</x:v>
      </x:c>
      <x:c r="F2554" s="6" t="n">
        <x:v>1.4</x:v>
      </x:c>
      <x:c r="G2554" s="6" t="n">
        <x:v>0</x:v>
      </x:c>
      <x:c r="H2554" s="6" t="n">
        <x:v>0</x:v>
      </x:c>
      <x:c r="I2554" s="6" t="n">
        <x:v>0</x:v>
      </x:c>
      <x:c r="J2554" s="6" t="str">
        <x:v>[1.4]</x:v>
      </x:c>
      <x:c r="K2554" s="7" t="str">
        <x:v>需确认条件及分段</x:v>
      </x:c>
      <x:c r="L2554" s="6" t="str">
        <x:v>https://raw.githubusercontent.com/Mar-7th/StarRailRes/dbe8cdfcfb0bf657b9fe1cf92d5537f118ccb487/index_new/cn/character_skills.json</x:v>
      </x:c>
    </x:row>
    <x:row r="2555" ht="38" customHeight="1">
      <x:c r="A2555" s="6" t="str">
        <x:v>122202_1</x:v>
      </x:c>
      <x:c r="B2555" s="6" t="str">
        <x:v>122202</x:v>
      </x:c>
      <x:c r="C2555" s="6" t="n">
        <x:v>1</x:v>
      </x:c>
      <x:c r="D2555" s="6" t="str">
        <x:v>识烟飞彩</x:v>
      </x:c>
      <x:c r="E2555" s="7" t="str">
        <x:v>对敌方全体造成等同于灵砂40%攻击力的火属性伤害，同时为我方全体回复等同于灵砂10%攻击力+105的生命值，使【浮元】行动提前20%。</x:v>
      </x:c>
      <x:c r="F2555" s="6" t="n">
        <x:v>0.5</x:v>
      </x:c>
      <x:c r="G2555" s="6" t="n">
        <x:v>0</x:v>
      </x:c>
      <x:c r="H2555" s="6" t="n">
        <x:v>0</x:v>
      </x:c>
      <x:c r="I2555" s="6" t="n">
        <x:v>0</x:v>
      </x:c>
      <x:c r="J2555" s="6" t="str">
        <x:v>[0.4, 0.1, 105, 0.2]</x:v>
      </x:c>
      <x:c r="K2555" s="7" t="str">
        <x:v>需确认条件及分段</x:v>
      </x:c>
      <x:c r="L2555" s="6" t="str">
        <x:v>https://raw.githubusercontent.com/Mar-7th/StarRailRes/dbe8cdfcfb0bf657b9fe1cf92d5537f118ccb487/index_new/cn/character_skills.json</x:v>
      </x:c>
    </x:row>
    <x:row r="2556" ht="38" customHeight="1">
      <x:c r="A2556" s="6" t="str">
        <x:v>122202_2</x:v>
      </x:c>
      <x:c r="B2556" s="6" t="str">
        <x:v>122202</x:v>
      </x:c>
      <x:c r="C2556" s="6" t="n">
        <x:v>2</x:v>
      </x:c>
      <x:c r="D2556" s="6" t="str">
        <x:v>识烟飞彩</x:v>
      </x:c>
      <x:c r="E2556" s="7" t="str">
        <x:v>对敌方全体造成等同于灵砂44%攻击力的火属性伤害，同时为我方全体回复等同于灵砂10.5%攻击力+168的生命值，使【浮元】行动提前20%。</x:v>
      </x:c>
      <x:c r="F2556" s="6" t="n">
        <x:v>0.545</x:v>
      </x:c>
      <x:c r="G2556" s="6" t="n">
        <x:v>0</x:v>
      </x:c>
      <x:c r="H2556" s="6" t="n">
        <x:v>0</x:v>
      </x:c>
      <x:c r="I2556" s="6" t="n">
        <x:v>0</x:v>
      </x:c>
      <x:c r="J2556" s="6" t="str">
        <x:v>[0.44, 0.105, 168, 0.2]</x:v>
      </x:c>
      <x:c r="K2556" s="7" t="str">
        <x:v>需确认条件及分段</x:v>
      </x:c>
      <x:c r="L2556" s="6" t="str">
        <x:v>https://raw.githubusercontent.com/Mar-7th/StarRailRes/dbe8cdfcfb0bf657b9fe1cf92d5537f118ccb487/index_new/cn/character_skills.json</x:v>
      </x:c>
    </x:row>
    <x:row r="2557" ht="38" customHeight="1">
      <x:c r="A2557" s="6" t="str">
        <x:v>122202_3</x:v>
      </x:c>
      <x:c r="B2557" s="6" t="str">
        <x:v>122202</x:v>
      </x:c>
      <x:c r="C2557" s="6" t="n">
        <x:v>3</x:v>
      </x:c>
      <x:c r="D2557" s="6" t="str">
        <x:v>识烟飞彩</x:v>
      </x:c>
      <x:c r="E2557" s="7" t="str">
        <x:v>对敌方全体造成等同于灵砂48%攻击力的火属性伤害，同时为我方全体回复等同于灵砂11%攻击力+215.25的生命值，使【浮元】行动提前20%。</x:v>
      </x:c>
      <x:c r="F2557" s="6" t="n">
        <x:v>0.59</x:v>
      </x:c>
      <x:c r="G2557" s="6" t="n">
        <x:v>0</x:v>
      </x:c>
      <x:c r="H2557" s="6" t="n">
        <x:v>0</x:v>
      </x:c>
      <x:c r="I2557" s="6" t="n">
        <x:v>0</x:v>
      </x:c>
      <x:c r="J2557" s="6" t="str">
        <x:v>[0.48, 0.11, 215.25, 0.2]</x:v>
      </x:c>
      <x:c r="K2557" s="7" t="str">
        <x:v>需确认条件及分段</x:v>
      </x:c>
      <x:c r="L2557" s="6" t="str">
        <x:v>https://raw.githubusercontent.com/Mar-7th/StarRailRes/dbe8cdfcfb0bf657b9fe1cf92d5537f118ccb487/index_new/cn/character_skills.json</x:v>
      </x:c>
    </x:row>
    <x:row r="2558" ht="38" customHeight="1">
      <x:c r="A2558" s="6" t="str">
        <x:v>122202_4</x:v>
      </x:c>
      <x:c r="B2558" s="6" t="str">
        <x:v>122202</x:v>
      </x:c>
      <x:c r="C2558" s="6" t="n">
        <x:v>4</x:v>
      </x:c>
      <x:c r="D2558" s="6" t="str">
        <x:v>识烟飞彩</x:v>
      </x:c>
      <x:c r="E2558" s="7" t="str">
        <x:v>对敌方全体造成等同于灵砂52%攻击力的火属性伤害，同时为我方全体回复等同于灵砂11.5%攻击力+262.5的生命值，使【浮元】行动提前20%。</x:v>
      </x:c>
      <x:c r="F2558" s="6" t="n">
        <x:v>0.635</x:v>
      </x:c>
      <x:c r="G2558" s="6" t="n">
        <x:v>0</x:v>
      </x:c>
      <x:c r="H2558" s="6" t="n">
        <x:v>0</x:v>
      </x:c>
      <x:c r="I2558" s="6" t="n">
        <x:v>0</x:v>
      </x:c>
      <x:c r="J2558" s="6" t="str">
        <x:v>[0.52, 0.115, 262.5, 0.2]</x:v>
      </x:c>
      <x:c r="K2558" s="7" t="str">
        <x:v>需确认条件及分段</x:v>
      </x:c>
      <x:c r="L2558" s="6" t="str">
        <x:v>https://raw.githubusercontent.com/Mar-7th/StarRailRes/dbe8cdfcfb0bf657b9fe1cf92d5537f118ccb487/index_new/cn/character_skills.json</x:v>
      </x:c>
    </x:row>
    <x:row r="2559" ht="38" customHeight="1">
      <x:c r="A2559" s="6" t="str">
        <x:v>122202_5</x:v>
      </x:c>
      <x:c r="B2559" s="6" t="str">
        <x:v>122202</x:v>
      </x:c>
      <x:c r="C2559" s="6" t="n">
        <x:v>5</x:v>
      </x:c>
      <x:c r="D2559" s="6" t="str">
        <x:v>识烟飞彩</x:v>
      </x:c>
      <x:c r="E2559" s="7" t="str">
        <x:v>对敌方全体造成等同于灵砂56%攻击力的火属性伤害，同时为我方全体回复等同于灵砂12%攻击力+294的生命值，使【浮元】行动提前20%。</x:v>
      </x:c>
      <x:c r="F2559" s="6" t="n">
        <x:v>0.68</x:v>
      </x:c>
      <x:c r="G2559" s="6" t="n">
        <x:v>0</x:v>
      </x:c>
      <x:c r="H2559" s="6" t="n">
        <x:v>0</x:v>
      </x:c>
      <x:c r="I2559" s="6" t="n">
        <x:v>0</x:v>
      </x:c>
      <x:c r="J2559" s="6" t="str">
        <x:v>[0.56, 0.12, 294, 0.2]</x:v>
      </x:c>
      <x:c r="K2559" s="7" t="str">
        <x:v>需确认条件及分段</x:v>
      </x:c>
      <x:c r="L2559" s="6" t="str">
        <x:v>https://raw.githubusercontent.com/Mar-7th/StarRailRes/dbe8cdfcfb0bf657b9fe1cf92d5537f118ccb487/index_new/cn/character_skills.json</x:v>
      </x:c>
    </x:row>
    <x:row r="2560" ht="38" customHeight="1">
      <x:c r="A2560" s="6" t="str">
        <x:v>122202_6</x:v>
      </x:c>
      <x:c r="B2560" s="6" t="str">
        <x:v>122202</x:v>
      </x:c>
      <x:c r="C2560" s="6" t="n">
        <x:v>6</x:v>
      </x:c>
      <x:c r="D2560" s="6" t="str">
        <x:v>识烟飞彩</x:v>
      </x:c>
      <x:c r="E2560" s="7" t="str">
        <x:v>对敌方全体造成等同于灵砂60%攻击力的火属性伤害，同时为我方全体回复等同于灵砂12.4%攻击力+325.5的生命值，使【浮元】行动提前20%。</x:v>
      </x:c>
      <x:c r="F2560" s="6" t="n">
        <x:v>0.724</x:v>
      </x:c>
      <x:c r="G2560" s="6" t="n">
        <x:v>0</x:v>
      </x:c>
      <x:c r="H2560" s="6" t="n">
        <x:v>0</x:v>
      </x:c>
      <x:c r="I2560" s="6" t="n">
        <x:v>0</x:v>
      </x:c>
      <x:c r="J2560" s="6" t="str">
        <x:v>[0.6, 0.124, 325.5, 0.2]</x:v>
      </x:c>
      <x:c r="K2560" s="7" t="str">
        <x:v>需确认条件及分段</x:v>
      </x:c>
      <x:c r="L2560" s="6" t="str">
        <x:v>https://raw.githubusercontent.com/Mar-7th/StarRailRes/dbe8cdfcfb0bf657b9fe1cf92d5537f118ccb487/index_new/cn/character_skills.json</x:v>
      </x:c>
    </x:row>
    <x:row r="2561" ht="38" customHeight="1">
      <x:c r="A2561" s="6" t="str">
        <x:v>122202_7</x:v>
      </x:c>
      <x:c r="B2561" s="6" t="str">
        <x:v>122202</x:v>
      </x:c>
      <x:c r="C2561" s="6" t="n">
        <x:v>7</x:v>
      </x:c>
      <x:c r="D2561" s="6" t="str">
        <x:v>识烟飞彩</x:v>
      </x:c>
      <x:c r="E2561" s="7" t="str">
        <x:v>对敌方全体造成等同于灵砂65%攻击力的火属性伤害，同时为我方全体回复等同于灵砂12.8%攻击力+349.125的生命值，使【浮元】行动提前20%。</x:v>
      </x:c>
      <x:c r="F2561" s="6" t="n">
        <x:v>0.778</x:v>
      </x:c>
      <x:c r="G2561" s="6" t="n">
        <x:v>0</x:v>
      </x:c>
      <x:c r="H2561" s="6" t="n">
        <x:v>0</x:v>
      </x:c>
      <x:c r="I2561" s="6" t="n">
        <x:v>0</x:v>
      </x:c>
      <x:c r="J2561" s="6" t="str">
        <x:v>[0.65, 0.128, 349.125, 0.2]</x:v>
      </x:c>
      <x:c r="K2561" s="7" t="str">
        <x:v>需确认条件及分段</x:v>
      </x:c>
      <x:c r="L2561" s="6" t="str">
        <x:v>https://raw.githubusercontent.com/Mar-7th/StarRailRes/dbe8cdfcfb0bf657b9fe1cf92d5537f118ccb487/index_new/cn/character_skills.json</x:v>
      </x:c>
    </x:row>
    <x:row r="2562" ht="38" customHeight="1">
      <x:c r="A2562" s="6" t="str">
        <x:v>122202_8</x:v>
      </x:c>
      <x:c r="B2562" s="6" t="str">
        <x:v>122202</x:v>
      </x:c>
      <x:c r="C2562" s="6" t="n">
        <x:v>8</x:v>
      </x:c>
      <x:c r="D2562" s="6" t="str">
        <x:v>识烟飞彩</x:v>
      </x:c>
      <x:c r="E2562" s="7" t="str">
        <x:v>对敌方全体造成等同于灵砂70%攻击力的火属性伤害，同时为我方全体回复等同于灵砂13.2%攻击力+372.75的生命值，使【浮元】行动提前20%。</x:v>
      </x:c>
      <x:c r="F2562" s="6" t="n">
        <x:v>0.832</x:v>
      </x:c>
      <x:c r="G2562" s="6" t="n">
        <x:v>0</x:v>
      </x:c>
      <x:c r="H2562" s="6" t="n">
        <x:v>0</x:v>
      </x:c>
      <x:c r="I2562" s="6" t="n">
        <x:v>0</x:v>
      </x:c>
      <x:c r="J2562" s="6" t="str">
        <x:v>[0.7, 0.132, 372.75, 0.2]</x:v>
      </x:c>
      <x:c r="K2562" s="7" t="str">
        <x:v>需确认条件及分段</x:v>
      </x:c>
      <x:c r="L2562" s="6" t="str">
        <x:v>https://raw.githubusercontent.com/Mar-7th/StarRailRes/dbe8cdfcfb0bf657b9fe1cf92d5537f118ccb487/index_new/cn/character_skills.json</x:v>
      </x:c>
    </x:row>
    <x:row r="2563" ht="38" customHeight="1">
      <x:c r="A2563" s="6" t="str">
        <x:v>122202_9</x:v>
      </x:c>
      <x:c r="B2563" s="6" t="str">
        <x:v>122202</x:v>
      </x:c>
      <x:c r="C2563" s="6" t="n">
        <x:v>9</x:v>
      </x:c>
      <x:c r="D2563" s="6" t="str">
        <x:v>识烟飞彩</x:v>
      </x:c>
      <x:c r="E2563" s="7" t="str">
        <x:v>对敌方全体造成等同于灵砂75%攻击力的火属性伤害，同时为我方全体回复等同于灵砂13.6%攻击力+396.375的生命值，使【浮元】行动提前20%。</x:v>
      </x:c>
      <x:c r="F2563" s="6" t="n">
        <x:v>0.886</x:v>
      </x:c>
      <x:c r="G2563" s="6" t="n">
        <x:v>0</x:v>
      </x:c>
      <x:c r="H2563" s="6" t="n">
        <x:v>0</x:v>
      </x:c>
      <x:c r="I2563" s="6" t="n">
        <x:v>0</x:v>
      </x:c>
      <x:c r="J2563" s="6" t="str">
        <x:v>[0.75, 0.136, 396.375, 0.2]</x:v>
      </x:c>
      <x:c r="K2563" s="7" t="str">
        <x:v>需确认条件及分段</x:v>
      </x:c>
      <x:c r="L2563" s="6" t="str">
        <x:v>https://raw.githubusercontent.com/Mar-7th/StarRailRes/dbe8cdfcfb0bf657b9fe1cf92d5537f118ccb487/index_new/cn/character_skills.json</x:v>
      </x:c>
    </x:row>
    <x:row r="2564" ht="38" customHeight="1">
      <x:c r="A2564" s="6" t="str">
        <x:v>122202_10</x:v>
      </x:c>
      <x:c r="B2564" s="6" t="str">
        <x:v>122202</x:v>
      </x:c>
      <x:c r="C2564" s="6" t="n">
        <x:v>10</x:v>
      </x:c>
      <x:c r="D2564" s="6" t="str">
        <x:v>识烟飞彩</x:v>
      </x:c>
      <x:c r="E2564" s="7" t="str">
        <x:v>对敌方全体造成等同于灵砂80%攻击力的火属性伤害，同时为我方全体回复等同于灵砂14%攻击力+420的生命值，使【浮元】行动提前20%。</x:v>
      </x:c>
      <x:c r="F2564" s="6" t="n">
        <x:v>0.9400000000000001</x:v>
      </x:c>
      <x:c r="G2564" s="6" t="n">
        <x:v>0</x:v>
      </x:c>
      <x:c r="H2564" s="6" t="n">
        <x:v>0</x:v>
      </x:c>
      <x:c r="I2564" s="6" t="n">
        <x:v>0</x:v>
      </x:c>
      <x:c r="J2564" s="6" t="str">
        <x:v>[0.8, 0.14, 420, 0.2]</x:v>
      </x:c>
      <x:c r="K2564" s="7" t="str">
        <x:v>需确认条件及分段</x:v>
      </x:c>
      <x:c r="L2564" s="6" t="str">
        <x:v>https://raw.githubusercontent.com/Mar-7th/StarRailRes/dbe8cdfcfb0bf657b9fe1cf92d5537f118ccb487/index_new/cn/character_skills.json</x:v>
      </x:c>
    </x:row>
    <x:row r="2565" ht="38" customHeight="1">
      <x:c r="A2565" s="6" t="str">
        <x:v>122202_11</x:v>
      </x:c>
      <x:c r="B2565" s="6" t="str">
        <x:v>122202</x:v>
      </x:c>
      <x:c r="C2565" s="6" t="n">
        <x:v>11</x:v>
      </x:c>
      <x:c r="D2565" s="6" t="str">
        <x:v>识烟飞彩</x:v>
      </x:c>
      <x:c r="E2565" s="7" t="str">
        <x:v>对敌方全体造成等同于灵砂84%攻击力的火属性伤害，同时为我方全体回复等同于灵砂14.4%攻击力+443.625的生命值，使【浮元】行动提前20%。</x:v>
      </x:c>
      <x:c r="F2565" s="6" t="n">
        <x:v>0.984</x:v>
      </x:c>
      <x:c r="G2565" s="6" t="n">
        <x:v>0</x:v>
      </x:c>
      <x:c r="H2565" s="6" t="n">
        <x:v>0</x:v>
      </x:c>
      <x:c r="I2565" s="6" t="n">
        <x:v>0</x:v>
      </x:c>
      <x:c r="J2565" s="6" t="str">
        <x:v>[0.84, 0.144, 443.625, 0.2]</x:v>
      </x:c>
      <x:c r="K2565" s="7" t="str">
        <x:v>需确认条件及分段</x:v>
      </x:c>
      <x:c r="L2565" s="6" t="str">
        <x:v>https://raw.githubusercontent.com/Mar-7th/StarRailRes/dbe8cdfcfb0bf657b9fe1cf92d5537f118ccb487/index_new/cn/character_skills.json</x:v>
      </x:c>
    </x:row>
    <x:row r="2566" ht="38" customHeight="1">
      <x:c r="A2566" s="6" t="str">
        <x:v>122202_12</x:v>
      </x:c>
      <x:c r="B2566" s="6" t="str">
        <x:v>122202</x:v>
      </x:c>
      <x:c r="C2566" s="6" t="n">
        <x:v>12</x:v>
      </x:c>
      <x:c r="D2566" s="6" t="str">
        <x:v>识烟飞彩</x:v>
      </x:c>
      <x:c r="E2566" s="7" t="str">
        <x:v>对敌方全体造成等同于灵砂88%攻击力的火属性伤害，同时为我方全体回复等同于灵砂14.8%攻击力+467.25的生命值，使【浮元】行动提前20%。</x:v>
      </x:c>
      <x:c r="F2566" s="6" t="n">
        <x:v>1.028</x:v>
      </x:c>
      <x:c r="G2566" s="6" t="n">
        <x:v>0</x:v>
      </x:c>
      <x:c r="H2566" s="6" t="n">
        <x:v>0</x:v>
      </x:c>
      <x:c r="I2566" s="6" t="n">
        <x:v>0</x:v>
      </x:c>
      <x:c r="J2566" s="6" t="str">
        <x:v>[0.88, 0.148, 467.25, 0.2]</x:v>
      </x:c>
      <x:c r="K2566" s="7" t="str">
        <x:v>需确认条件及分段</x:v>
      </x:c>
      <x:c r="L2566" s="6" t="str">
        <x:v>https://raw.githubusercontent.com/Mar-7th/StarRailRes/dbe8cdfcfb0bf657b9fe1cf92d5537f118ccb487/index_new/cn/character_skills.json</x:v>
      </x:c>
    </x:row>
    <x:row r="2567" ht="38" customHeight="1">
      <x:c r="A2567" s="6" t="str">
        <x:v>122202_13</x:v>
      </x:c>
      <x:c r="B2567" s="6" t="str">
        <x:v>122202</x:v>
      </x:c>
      <x:c r="C2567" s="6" t="n">
        <x:v>13</x:v>
      </x:c>
      <x:c r="D2567" s="6" t="str">
        <x:v>识烟飞彩</x:v>
      </x:c>
      <x:c r="E2567" s="7" t="str">
        <x:v>对敌方全体造成等同于灵砂92%攻击力的火属性伤害，同时为我方全体回复等同于灵砂15.2%攻击力+490.875的生命值，使【浮元】行动提前20%。</x:v>
      </x:c>
      <x:c r="F2567" s="6" t="n">
        <x:v>1.072</x:v>
      </x:c>
      <x:c r="G2567" s="6" t="n">
        <x:v>0</x:v>
      </x:c>
      <x:c r="H2567" s="6" t="n">
        <x:v>0</x:v>
      </x:c>
      <x:c r="I2567" s="6" t="n">
        <x:v>0</x:v>
      </x:c>
      <x:c r="J2567" s="6" t="str">
        <x:v>[0.92, 0.152, 490.875, 0.2]</x:v>
      </x:c>
      <x:c r="K2567" s="7" t="str">
        <x:v>需确认条件及分段</x:v>
      </x:c>
      <x:c r="L2567" s="6" t="str">
        <x:v>https://raw.githubusercontent.com/Mar-7th/StarRailRes/dbe8cdfcfb0bf657b9fe1cf92d5537f118ccb487/index_new/cn/character_skills.json</x:v>
      </x:c>
    </x:row>
    <x:row r="2568" ht="38" customHeight="1">
      <x:c r="A2568" s="6" t="str">
        <x:v>122202_14</x:v>
      </x:c>
      <x:c r="B2568" s="6" t="str">
        <x:v>122202</x:v>
      </x:c>
      <x:c r="C2568" s="6" t="n">
        <x:v>14</x:v>
      </x:c>
      <x:c r="D2568" s="6" t="str">
        <x:v>识烟飞彩</x:v>
      </x:c>
      <x:c r="E2568" s="7" t="str">
        <x:v>对敌方全体造成等同于灵砂96%攻击力的火属性伤害，同时为我方全体回复等同于灵砂15.6%攻击力+514.5的生命值，使【浮元】行动提前20%。</x:v>
      </x:c>
      <x:c r="F2568" s="6" t="n">
        <x:v>1.1159999999999999</x:v>
      </x:c>
      <x:c r="G2568" s="6" t="n">
        <x:v>0</x:v>
      </x:c>
      <x:c r="H2568" s="6" t="n">
        <x:v>0</x:v>
      </x:c>
      <x:c r="I2568" s="6" t="n">
        <x:v>0</x:v>
      </x:c>
      <x:c r="J2568" s="6" t="str">
        <x:v>[0.96, 0.156, 514.5, 0.2]</x:v>
      </x:c>
      <x:c r="K2568" s="7" t="str">
        <x:v>需确认条件及分段</x:v>
      </x:c>
      <x:c r="L2568" s="6" t="str">
        <x:v>https://raw.githubusercontent.com/Mar-7th/StarRailRes/dbe8cdfcfb0bf657b9fe1cf92d5537f118ccb487/index_new/cn/character_skills.json</x:v>
      </x:c>
    </x:row>
    <x:row r="2569" ht="38" customHeight="1">
      <x:c r="A2569" s="6" t="str">
        <x:v>122202_15</x:v>
      </x:c>
      <x:c r="B2569" s="6" t="str">
        <x:v>122202</x:v>
      </x:c>
      <x:c r="C2569" s="6" t="n">
        <x:v>15</x:v>
      </x:c>
      <x:c r="D2569" s="6" t="str">
        <x:v>识烟飞彩</x:v>
      </x:c>
      <x:c r="E2569" s="7" t="str">
        <x:v>对敌方全体造成等同于灵砂100%攻击力的火属性伤害，同时为我方全体回复等同于灵砂16%攻击力+538.125的生命值，使【浮元】行动提前20%。</x:v>
      </x:c>
      <x:c r="F2569" s="6" t="n">
        <x:v>1.16</x:v>
      </x:c>
      <x:c r="G2569" s="6" t="n">
        <x:v>0</x:v>
      </x:c>
      <x:c r="H2569" s="6" t="n">
        <x:v>0</x:v>
      </x:c>
      <x:c r="I2569" s="6" t="n">
        <x:v>0</x:v>
      </x:c>
      <x:c r="J2569" s="6" t="str">
        <x:v>[1, 0.16, 538.125, 0.2]</x:v>
      </x:c>
      <x:c r="K2569" s="7" t="str">
        <x:v>需确认条件及分段</x:v>
      </x:c>
      <x:c r="L2569" s="6" t="str">
        <x:v>https://raw.githubusercontent.com/Mar-7th/StarRailRes/dbe8cdfcfb0bf657b9fe1cf92d5537f118ccb487/index_new/cn/character_skills.json</x:v>
      </x:c>
    </x:row>
    <x:row r="2570" ht="53" customHeight="1">
      <x:c r="A2570" s="6" t="str">
        <x:v>122203_1</x:v>
      </x:c>
      <x:c r="B2570" s="6" t="str">
        <x:v>122203</x:v>
      </x:c>
      <x:c r="C2570" s="6" t="n">
        <x:v>1</x:v>
      </x:c>
      <x:c r="D2570" s="6" t="str">
        <x:v>幔亭缭霞</x:v>
      </x:c>
      <x:c r="E2570" s="7" t="str">
        <x:v>使敌方全体陷入【醇醉】状态，【醇醉】状态下，使目标受到的击破伤害提高15%，持续2回合。
对敌方全体造成等同于灵砂90%攻击力的火属性伤害，同时为我方全体回复等同于灵砂8%攻击力+90的生命值，使【浮元】行动提前100%。</x:v>
      </x:c>
      <x:c r="F2570" s="6" t="n">
        <x:v>0</x:v>
      </x:c>
      <x:c r="G2570" s="6" t="n">
        <x:v>0</x:v>
      </x:c>
      <x:c r="H2570" s="6" t="n">
        <x:v>0</x:v>
      </x:c>
      <x:c r="I2570" s="6" t="n">
        <x:v>0</x:v>
      </x:c>
      <x:c r="J2570" s="6" t="str">
        <x:v>[0.9, 0.08, 90, 0.15, 2, 1]</x:v>
      </x:c>
      <x:c r="K2570" s="7" t="str">
        <x:v>无首段伤害倍率，请覆盖或设为辅助技能</x:v>
      </x:c>
      <x:c r="L2570" s="6" t="str">
        <x:v>https://raw.githubusercontent.com/Mar-7th/StarRailRes/dbe8cdfcfb0bf657b9fe1cf92d5537f118ccb487/index_new/cn/character_skills.json</x:v>
      </x:c>
    </x:row>
    <x:row r="2571" ht="53" customHeight="1">
      <x:c r="A2571" s="6" t="str">
        <x:v>122203_2</x:v>
      </x:c>
      <x:c r="B2571" s="6" t="str">
        <x:v>122203</x:v>
      </x:c>
      <x:c r="C2571" s="6" t="n">
        <x:v>2</x:v>
      </x:c>
      <x:c r="D2571" s="6" t="str">
        <x:v>幔亭缭霞</x:v>
      </x:c>
      <x:c r="E2571" s="7" t="str">
        <x:v>使敌方全体陷入【醇醉】状态，【醇醉】状态下，使目标受到的击破伤害提高16%，持续2回合。
对敌方全体造成等同于灵砂96%攻击力的火属性伤害，同时为我方全体回复等同于灵砂8.5%攻击力+144的生命值，使【浮元】行动提前100%。</x:v>
      </x:c>
      <x:c r="F2571" s="6" t="n">
        <x:v>0</x:v>
      </x:c>
      <x:c r="G2571" s="6" t="n">
        <x:v>0</x:v>
      </x:c>
      <x:c r="H2571" s="6" t="n">
        <x:v>0</x:v>
      </x:c>
      <x:c r="I2571" s="6" t="n">
        <x:v>0</x:v>
      </x:c>
      <x:c r="J2571" s="6" t="str">
        <x:v>[0.96, 0.085, 144, 0.16, 2, 1]</x:v>
      </x:c>
      <x:c r="K2571" s="7" t="str">
        <x:v>无首段伤害倍率，请覆盖或设为辅助技能</x:v>
      </x:c>
      <x:c r="L2571" s="6" t="str">
        <x:v>https://raw.githubusercontent.com/Mar-7th/StarRailRes/dbe8cdfcfb0bf657b9fe1cf92d5537f118ccb487/index_new/cn/character_skills.json</x:v>
      </x:c>
    </x:row>
    <x:row r="2572" ht="53" customHeight="1">
      <x:c r="A2572" s="6" t="str">
        <x:v>122203_3</x:v>
      </x:c>
      <x:c r="B2572" s="6" t="str">
        <x:v>122203</x:v>
      </x:c>
      <x:c r="C2572" s="6" t="n">
        <x:v>3</x:v>
      </x:c>
      <x:c r="D2572" s="6" t="str">
        <x:v>幔亭缭霞</x:v>
      </x:c>
      <x:c r="E2572" s="7" t="str">
        <x:v>使敌方全体陷入【醇醉】状态，【醇醉】状态下，使目标受到的击破伤害提高17%，持续2回合。
对敌方全体造成等同于灵砂102%攻击力的火属性伤害，同时为我方全体回复等同于灵砂9%攻击力+184.5的生命值，使【浮元】行动提前100%。</x:v>
      </x:c>
      <x:c r="F2572" s="6" t="n">
        <x:v>0</x:v>
      </x:c>
      <x:c r="G2572" s="6" t="n">
        <x:v>0</x:v>
      </x:c>
      <x:c r="H2572" s="6" t="n">
        <x:v>0</x:v>
      </x:c>
      <x:c r="I2572" s="6" t="n">
        <x:v>0</x:v>
      </x:c>
      <x:c r="J2572" s="6" t="str">
        <x:v>[1.02, 0.09, 184.5, 0.17, 2, 1]</x:v>
      </x:c>
      <x:c r="K2572" s="7" t="str">
        <x:v>无首段伤害倍率，请覆盖或设为辅助技能</x:v>
      </x:c>
      <x:c r="L2572" s="6" t="str">
        <x:v>https://raw.githubusercontent.com/Mar-7th/StarRailRes/dbe8cdfcfb0bf657b9fe1cf92d5537f118ccb487/index_new/cn/character_skills.json</x:v>
      </x:c>
    </x:row>
    <x:row r="2573" ht="53" customHeight="1">
      <x:c r="A2573" s="6" t="str">
        <x:v>122203_4</x:v>
      </x:c>
      <x:c r="B2573" s="6" t="str">
        <x:v>122203</x:v>
      </x:c>
      <x:c r="C2573" s="6" t="n">
        <x:v>4</x:v>
      </x:c>
      <x:c r="D2573" s="6" t="str">
        <x:v>幔亭缭霞</x:v>
      </x:c>
      <x:c r="E2573" s="7" t="str">
        <x:v>使敌方全体陷入【醇醉】状态，【醇醉】状态下，使目标受到的击破伤害提高18%，持续2回合。
对敌方全体造成等同于灵砂108%攻击力的火属性伤害，同时为我方全体回复等同于灵砂9.5%攻击力+225的生命值，使【浮元】行动提前100%。</x:v>
      </x:c>
      <x:c r="F2573" s="6" t="n">
        <x:v>0</x:v>
      </x:c>
      <x:c r="G2573" s="6" t="n">
        <x:v>0</x:v>
      </x:c>
      <x:c r="H2573" s="6" t="n">
        <x:v>0</x:v>
      </x:c>
      <x:c r="I2573" s="6" t="n">
        <x:v>0</x:v>
      </x:c>
      <x:c r="J2573" s="6" t="str">
        <x:v>[1.08, 0.095, 225, 0.18, 2, 1]</x:v>
      </x:c>
      <x:c r="K2573" s="7" t="str">
        <x:v>无首段伤害倍率，请覆盖或设为辅助技能</x:v>
      </x:c>
      <x:c r="L2573" s="6" t="str">
        <x:v>https://raw.githubusercontent.com/Mar-7th/StarRailRes/dbe8cdfcfb0bf657b9fe1cf92d5537f118ccb487/index_new/cn/character_skills.json</x:v>
      </x:c>
    </x:row>
    <x:row r="2574" ht="53" customHeight="1">
      <x:c r="A2574" s="6" t="str">
        <x:v>122203_5</x:v>
      </x:c>
      <x:c r="B2574" s="6" t="str">
        <x:v>122203</x:v>
      </x:c>
      <x:c r="C2574" s="6" t="n">
        <x:v>5</x:v>
      </x:c>
      <x:c r="D2574" s="6" t="str">
        <x:v>幔亭缭霞</x:v>
      </x:c>
      <x:c r="E2574" s="7" t="str">
        <x:v>使敌方全体陷入【醇醉】状态，【醇醉】状态下，使目标受到的击破伤害提高19%，持续2回合。
对敌方全体造成等同于灵砂114%攻击力的火属性伤害，同时为我方全体回复等同于灵砂10%攻击力+252的生命值，使【浮元】行动提前100%。</x:v>
      </x:c>
      <x:c r="F2574" s="6" t="n">
        <x:v>0</x:v>
      </x:c>
      <x:c r="G2574" s="6" t="n">
        <x:v>0</x:v>
      </x:c>
      <x:c r="H2574" s="6" t="n">
        <x:v>0</x:v>
      </x:c>
      <x:c r="I2574" s="6" t="n">
        <x:v>0</x:v>
      </x:c>
      <x:c r="J2574" s="6" t="str">
        <x:v>[1.14, 0.1, 252, 0.19, 2, 1]</x:v>
      </x:c>
      <x:c r="K2574" s="7" t="str">
        <x:v>无首段伤害倍率，请覆盖或设为辅助技能</x:v>
      </x:c>
      <x:c r="L2574" s="6" t="str">
        <x:v>https://raw.githubusercontent.com/Mar-7th/StarRailRes/dbe8cdfcfb0bf657b9fe1cf92d5537f118ccb487/index_new/cn/character_skills.json</x:v>
      </x:c>
    </x:row>
    <x:row r="2575" ht="53" customHeight="1">
      <x:c r="A2575" s="6" t="str">
        <x:v>122203_6</x:v>
      </x:c>
      <x:c r="B2575" s="6" t="str">
        <x:v>122203</x:v>
      </x:c>
      <x:c r="C2575" s="6" t="n">
        <x:v>6</x:v>
      </x:c>
      <x:c r="D2575" s="6" t="str">
        <x:v>幔亭缭霞</x:v>
      </x:c>
      <x:c r="E2575" s="7" t="str">
        <x:v>使敌方全体陷入【醇醉】状态，【醇醉】状态下，使目标受到的击破伤害提高20%，持续2回合。
对敌方全体造成等同于灵砂120%攻击力的火属性伤害，同时为我方全体回复等同于灵砂10.4%攻击力+279的生命值，使【浮元】行动提前100%。</x:v>
      </x:c>
      <x:c r="F2575" s="6" t="n">
        <x:v>0</x:v>
      </x:c>
      <x:c r="G2575" s="6" t="n">
        <x:v>0</x:v>
      </x:c>
      <x:c r="H2575" s="6" t="n">
        <x:v>0</x:v>
      </x:c>
      <x:c r="I2575" s="6" t="n">
        <x:v>0</x:v>
      </x:c>
      <x:c r="J2575" s="6" t="str">
        <x:v>[1.2, 0.104, 279, 0.2, 2, 1]</x:v>
      </x:c>
      <x:c r="K2575" s="7" t="str">
        <x:v>无首段伤害倍率，请覆盖或设为辅助技能</x:v>
      </x:c>
      <x:c r="L2575" s="6" t="str">
        <x:v>https://raw.githubusercontent.com/Mar-7th/StarRailRes/dbe8cdfcfb0bf657b9fe1cf92d5537f118ccb487/index_new/cn/character_skills.json</x:v>
      </x:c>
    </x:row>
    <x:row r="2576" ht="53" customHeight="1">
      <x:c r="A2576" s="6" t="str">
        <x:v>122203_7</x:v>
      </x:c>
      <x:c r="B2576" s="6" t="str">
        <x:v>122203</x:v>
      </x:c>
      <x:c r="C2576" s="6" t="n">
        <x:v>7</x:v>
      </x:c>
      <x:c r="D2576" s="6" t="str">
        <x:v>幔亭缭霞</x:v>
      </x:c>
      <x:c r="E2576" s="7" t="str">
        <x:v>使敌方全体陷入【醇醉】状态，【醇醉】状态下，使目标受到的击破伤害提高21.25%，持续2回合。
对敌方全体造成等同于灵砂127.5%攻击力的火属性伤害，同时为我方全体回复等同于灵砂10.8%攻击力+299.25的生命值，使【浮元】行动提前100%。</x:v>
      </x:c>
      <x:c r="F2576" s="6" t="n">
        <x:v>0</x:v>
      </x:c>
      <x:c r="G2576" s="6" t="n">
        <x:v>0</x:v>
      </x:c>
      <x:c r="H2576" s="6" t="n">
        <x:v>0</x:v>
      </x:c>
      <x:c r="I2576" s="6" t="n">
        <x:v>0</x:v>
      </x:c>
      <x:c r="J2576" s="6" t="str">
        <x:v>[1.275, 0.108, 299.25, 0.2125, 2, 1]</x:v>
      </x:c>
      <x:c r="K2576" s="7" t="str">
        <x:v>无首段伤害倍率，请覆盖或设为辅助技能</x:v>
      </x:c>
      <x:c r="L2576" s="6" t="str">
        <x:v>https://raw.githubusercontent.com/Mar-7th/StarRailRes/dbe8cdfcfb0bf657b9fe1cf92d5537f118ccb487/index_new/cn/character_skills.json</x:v>
      </x:c>
    </x:row>
    <x:row r="2577" ht="53" customHeight="1">
      <x:c r="A2577" s="6" t="str">
        <x:v>122203_8</x:v>
      </x:c>
      <x:c r="B2577" s="6" t="str">
        <x:v>122203</x:v>
      </x:c>
      <x:c r="C2577" s="6" t="n">
        <x:v>8</x:v>
      </x:c>
      <x:c r="D2577" s="6" t="str">
        <x:v>幔亭缭霞</x:v>
      </x:c>
      <x:c r="E2577" s="7" t="str">
        <x:v>使敌方全体陷入【醇醉】状态，【醇醉】状态下，使目标受到的击破伤害提高22.5%，持续2回合。
对敌方全体造成等同于灵砂135%攻击力的火属性伤害，同时为我方全体回复等同于灵砂11.2%攻击力+319.5的生命值，使【浮元】行动提前100%。</x:v>
      </x:c>
      <x:c r="F2577" s="6" t="n">
        <x:v>0</x:v>
      </x:c>
      <x:c r="G2577" s="6" t="n">
        <x:v>0</x:v>
      </x:c>
      <x:c r="H2577" s="6" t="n">
        <x:v>0</x:v>
      </x:c>
      <x:c r="I2577" s="6" t="n">
        <x:v>0</x:v>
      </x:c>
      <x:c r="J2577" s="6" t="str">
        <x:v>[1.35, 0.112, 319.5, 0.225, 2, 1]</x:v>
      </x:c>
      <x:c r="K2577" s="7" t="str">
        <x:v>无首段伤害倍率，请覆盖或设为辅助技能</x:v>
      </x:c>
      <x:c r="L2577" s="6" t="str">
        <x:v>https://raw.githubusercontent.com/Mar-7th/StarRailRes/dbe8cdfcfb0bf657b9fe1cf92d5537f118ccb487/index_new/cn/character_skills.json</x:v>
      </x:c>
    </x:row>
    <x:row r="2578" ht="53" customHeight="1">
      <x:c r="A2578" s="6" t="str">
        <x:v>122203_9</x:v>
      </x:c>
      <x:c r="B2578" s="6" t="str">
        <x:v>122203</x:v>
      </x:c>
      <x:c r="C2578" s="6" t="n">
        <x:v>9</x:v>
      </x:c>
      <x:c r="D2578" s="6" t="str">
        <x:v>幔亭缭霞</x:v>
      </x:c>
      <x:c r="E2578" s="7" t="str">
        <x:v>使敌方全体陷入【醇醉】状态，【醇醉】状态下，使目标受到的击破伤害提高23.75%，持续2回合。
对敌方全体造成等同于灵砂142.5%攻击力的火属性伤害，同时为我方全体回复等同于灵砂11.6%攻击力+339.75的生命值，使【浮元】行动提前100%。</x:v>
      </x:c>
      <x:c r="F2578" s="6" t="n">
        <x:v>0</x:v>
      </x:c>
      <x:c r="G2578" s="6" t="n">
        <x:v>0</x:v>
      </x:c>
      <x:c r="H2578" s="6" t="n">
        <x:v>0</x:v>
      </x:c>
      <x:c r="I2578" s="6" t="n">
        <x:v>0</x:v>
      </x:c>
      <x:c r="J2578" s="6" t="str">
        <x:v>[1.425, 0.116, 339.75, 0.2375, 2, 1]</x:v>
      </x:c>
      <x:c r="K2578" s="7" t="str">
        <x:v>无首段伤害倍率，请覆盖或设为辅助技能</x:v>
      </x:c>
      <x:c r="L2578" s="6" t="str">
        <x:v>https://raw.githubusercontent.com/Mar-7th/StarRailRes/dbe8cdfcfb0bf657b9fe1cf92d5537f118ccb487/index_new/cn/character_skills.json</x:v>
      </x:c>
    </x:row>
    <x:row r="2579" ht="53" customHeight="1">
      <x:c r="A2579" s="6" t="str">
        <x:v>122203_10</x:v>
      </x:c>
      <x:c r="B2579" s="6" t="str">
        <x:v>122203</x:v>
      </x:c>
      <x:c r="C2579" s="6" t="n">
        <x:v>10</x:v>
      </x:c>
      <x:c r="D2579" s="6" t="str">
        <x:v>幔亭缭霞</x:v>
      </x:c>
      <x:c r="E2579" s="7" t="str">
        <x:v>使敌方全体陷入【醇醉】状态，【醇醉】状态下，使目标受到的击破伤害提高25%，持续2回合。
对敌方全体造成等同于灵砂150%攻击力的火属性伤害，同时为我方全体回复等同于灵砂12%攻击力+360的生命值，使【浮元】行动提前100%。</x:v>
      </x:c>
      <x:c r="F2579" s="6" t="n">
        <x:v>0</x:v>
      </x:c>
      <x:c r="G2579" s="6" t="n">
        <x:v>0</x:v>
      </x:c>
      <x:c r="H2579" s="6" t="n">
        <x:v>0</x:v>
      </x:c>
      <x:c r="I2579" s="6" t="n">
        <x:v>0</x:v>
      </x:c>
      <x:c r="J2579" s="6" t="str">
        <x:v>[1.5, 0.12, 360, 0.25, 2, 1]</x:v>
      </x:c>
      <x:c r="K2579" s="7" t="str">
        <x:v>无首段伤害倍率，请覆盖或设为辅助技能</x:v>
      </x:c>
      <x:c r="L2579" s="6" t="str">
        <x:v>https://raw.githubusercontent.com/Mar-7th/StarRailRes/dbe8cdfcfb0bf657b9fe1cf92d5537f118ccb487/index_new/cn/character_skills.json</x:v>
      </x:c>
    </x:row>
    <x:row r="2580" ht="53" customHeight="1">
      <x:c r="A2580" s="6" t="str">
        <x:v>122203_11</x:v>
      </x:c>
      <x:c r="B2580" s="6" t="str">
        <x:v>122203</x:v>
      </x:c>
      <x:c r="C2580" s="6" t="n">
        <x:v>11</x:v>
      </x:c>
      <x:c r="D2580" s="6" t="str">
        <x:v>幔亭缭霞</x:v>
      </x:c>
      <x:c r="E2580" s="7" t="str">
        <x:v>使敌方全体陷入【醇醉】状态，【醇醉】状态下，使目标受到的击破伤害提高26%，持续2回合。
对敌方全体造成等同于灵砂156%攻击力的火属性伤害，同时为我方全体回复等同于灵砂12.4%攻击力+380.25的生命值，使【浮元】行动提前100%。</x:v>
      </x:c>
      <x:c r="F2580" s="6" t="n">
        <x:v>0</x:v>
      </x:c>
      <x:c r="G2580" s="6" t="n">
        <x:v>0</x:v>
      </x:c>
      <x:c r="H2580" s="6" t="n">
        <x:v>0</x:v>
      </x:c>
      <x:c r="I2580" s="6" t="n">
        <x:v>0</x:v>
      </x:c>
      <x:c r="J2580" s="6" t="str">
        <x:v>[1.56, 0.124, 380.25, 0.26, 2, 1]</x:v>
      </x:c>
      <x:c r="K2580" s="7" t="str">
        <x:v>无首段伤害倍率，请覆盖或设为辅助技能</x:v>
      </x:c>
      <x:c r="L2580" s="6" t="str">
        <x:v>https://raw.githubusercontent.com/Mar-7th/StarRailRes/dbe8cdfcfb0bf657b9fe1cf92d5537f118ccb487/index_new/cn/character_skills.json</x:v>
      </x:c>
    </x:row>
    <x:row r="2581" ht="53" customHeight="1">
      <x:c r="A2581" s="6" t="str">
        <x:v>122203_12</x:v>
      </x:c>
      <x:c r="B2581" s="6" t="str">
        <x:v>122203</x:v>
      </x:c>
      <x:c r="C2581" s="6" t="n">
        <x:v>12</x:v>
      </x:c>
      <x:c r="D2581" s="6" t="str">
        <x:v>幔亭缭霞</x:v>
      </x:c>
      <x:c r="E2581" s="7" t="str">
        <x:v>使敌方全体陷入【醇醉】状态，【醇醉】状态下，使目标受到的击破伤害提高27%，持续2回合。
对敌方全体造成等同于灵砂162%攻击力的火属性伤害，同时为我方全体回复等同于灵砂12.8%攻击力+400.5的生命值，使【浮元】行动提前100%。</x:v>
      </x:c>
      <x:c r="F2581" s="6" t="n">
        <x:v>0</x:v>
      </x:c>
      <x:c r="G2581" s="6" t="n">
        <x:v>0</x:v>
      </x:c>
      <x:c r="H2581" s="6" t="n">
        <x:v>0</x:v>
      </x:c>
      <x:c r="I2581" s="6" t="n">
        <x:v>0</x:v>
      </x:c>
      <x:c r="J2581" s="6" t="str">
        <x:v>[1.62, 0.128, 400.5, 0.27, 2, 1]</x:v>
      </x:c>
      <x:c r="K2581" s="7" t="str">
        <x:v>无首段伤害倍率，请覆盖或设为辅助技能</x:v>
      </x:c>
      <x:c r="L2581" s="6" t="str">
        <x:v>https://raw.githubusercontent.com/Mar-7th/StarRailRes/dbe8cdfcfb0bf657b9fe1cf92d5537f118ccb487/index_new/cn/character_skills.json</x:v>
      </x:c>
    </x:row>
    <x:row r="2582" ht="53" customHeight="1">
      <x:c r="A2582" s="6" t="str">
        <x:v>122203_13</x:v>
      </x:c>
      <x:c r="B2582" s="6" t="str">
        <x:v>122203</x:v>
      </x:c>
      <x:c r="C2582" s="6" t="n">
        <x:v>13</x:v>
      </x:c>
      <x:c r="D2582" s="6" t="str">
        <x:v>幔亭缭霞</x:v>
      </x:c>
      <x:c r="E2582" s="7" t="str">
        <x:v>使敌方全体陷入【醇醉】状态，【醇醉】状态下，使目标受到的击破伤害提高28%，持续2回合。
对敌方全体造成等同于灵砂168%攻击力的火属性伤害，同时为我方全体回复等同于灵砂13.2%攻击力+420.75的生命值，使【浮元】行动提前100%。</x:v>
      </x:c>
      <x:c r="F2582" s="6" t="n">
        <x:v>0</x:v>
      </x:c>
      <x:c r="G2582" s="6" t="n">
        <x:v>0</x:v>
      </x:c>
      <x:c r="H2582" s="6" t="n">
        <x:v>0</x:v>
      </x:c>
      <x:c r="I2582" s="6" t="n">
        <x:v>0</x:v>
      </x:c>
      <x:c r="J2582" s="6" t="str">
        <x:v>[1.68, 0.132, 420.75, 0.28, 2, 1]</x:v>
      </x:c>
      <x:c r="K2582" s="7" t="str">
        <x:v>无首段伤害倍率，请覆盖或设为辅助技能</x:v>
      </x:c>
      <x:c r="L2582" s="6" t="str">
        <x:v>https://raw.githubusercontent.com/Mar-7th/StarRailRes/dbe8cdfcfb0bf657b9fe1cf92d5537f118ccb487/index_new/cn/character_skills.json</x:v>
      </x:c>
    </x:row>
    <x:row r="2583" ht="53" customHeight="1">
      <x:c r="A2583" s="6" t="str">
        <x:v>122203_14</x:v>
      </x:c>
      <x:c r="B2583" s="6" t="str">
        <x:v>122203</x:v>
      </x:c>
      <x:c r="C2583" s="6" t="n">
        <x:v>14</x:v>
      </x:c>
      <x:c r="D2583" s="6" t="str">
        <x:v>幔亭缭霞</x:v>
      </x:c>
      <x:c r="E2583" s="7" t="str">
        <x:v>使敌方全体陷入【醇醉】状态，【醇醉】状态下，使目标受到的击破伤害提高29%，持续2回合。
对敌方全体造成等同于灵砂174%攻击力的火属性伤害，同时为我方全体回复等同于灵砂13.6%攻击力+441的生命值，使【浮元】行动提前100%。</x:v>
      </x:c>
      <x:c r="F2583" s="6" t="n">
        <x:v>0</x:v>
      </x:c>
      <x:c r="G2583" s="6" t="n">
        <x:v>0</x:v>
      </x:c>
      <x:c r="H2583" s="6" t="n">
        <x:v>0</x:v>
      </x:c>
      <x:c r="I2583" s="6" t="n">
        <x:v>0</x:v>
      </x:c>
      <x:c r="J2583" s="6" t="str">
        <x:v>[1.74, 0.136, 441, 0.29, 2, 1]</x:v>
      </x:c>
      <x:c r="K2583" s="7" t="str">
        <x:v>无首段伤害倍率，请覆盖或设为辅助技能</x:v>
      </x:c>
      <x:c r="L2583" s="6" t="str">
        <x:v>https://raw.githubusercontent.com/Mar-7th/StarRailRes/dbe8cdfcfb0bf657b9fe1cf92d5537f118ccb487/index_new/cn/character_skills.json</x:v>
      </x:c>
    </x:row>
    <x:row r="2584" ht="53" customHeight="1">
      <x:c r="A2584" s="6" t="str">
        <x:v>122203_15</x:v>
      </x:c>
      <x:c r="B2584" s="6" t="str">
        <x:v>122203</x:v>
      </x:c>
      <x:c r="C2584" s="6" t="n">
        <x:v>15</x:v>
      </x:c>
      <x:c r="D2584" s="6" t="str">
        <x:v>幔亭缭霞</x:v>
      </x:c>
      <x:c r="E2584" s="7" t="str">
        <x:v>使敌方全体陷入【醇醉】状态，【醇醉】状态下，使目标受到的击破伤害提高30%，持续2回合。
对敌方全体造成等同于灵砂180%攻击力的火属性伤害，同时为我方全体回复等同于灵砂14%攻击力+461.25的生命值，使【浮元】行动提前100%。</x:v>
      </x:c>
      <x:c r="F2584" s="6" t="n">
        <x:v>0</x:v>
      </x:c>
      <x:c r="G2584" s="6" t="n">
        <x:v>0</x:v>
      </x:c>
      <x:c r="H2584" s="6" t="n">
        <x:v>0</x:v>
      </x:c>
      <x:c r="I2584" s="6" t="n">
        <x:v>0</x:v>
      </x:c>
      <x:c r="J2584" s="6" t="str">
        <x:v>[1.8, 0.14, 461.25, 0.3, 2, 1]</x:v>
      </x:c>
      <x:c r="K2584" s="7" t="str">
        <x:v>无首段伤害倍率，请覆盖或设为辅助技能</x:v>
      </x:c>
      <x:c r="L2584" s="6" t="str">
        <x:v>https://raw.githubusercontent.com/Mar-7th/StarRailRes/dbe8cdfcfb0bf657b9fe1cf92d5537f118ccb487/index_new/cn/character_skills.json</x:v>
      </x:c>
    </x:row>
    <x:row r="2585" ht="98" customHeight="1">
      <x:c r="A2585" s="6" t="str">
        <x:v>122204_1</x:v>
      </x:c>
      <x:c r="B2585" s="6" t="str">
        <x:v>122204</x:v>
      </x:c>
      <x:c r="C2585" s="6" t="n">
        <x:v>1</x:v>
      </x:c>
      <x:c r="D2585" s="6" t="str">
        <x:v>烟斜雾横，氛氲化生</x:v>
      </x:c>
      <x:c r="E2585" s="7" t="str">
        <x:v>施放战技时召唤【浮元】，初始拥有90点速度以及3次行动次数。
【浮元】行动时发动追加攻击，对敌方全体造成等同于灵砂37.5%攻击力的火属性伤害。额外对随机敌方单体造成等同于灵砂37.5%攻击力的火属性伤害，本次伤害优先选择韧性值大于0且有火属性弱点的目标。解除我方全体的1个负面效果，并回复等同于灵砂8%攻击力+90的生命值。
【浮元】最多累计5次行动次数，当次数为0或灵砂陷入无法战斗状态时【浮元】消失。
【浮元】在场时，施放战技会增加3次【浮元】的行动次数。</x:v>
      </x:c>
      <x:c r="F2585" s="6" t="n">
        <x:v>0</x:v>
      </x:c>
      <x:c r="G2585" s="6" t="n">
        <x:v>0</x:v>
      </x:c>
      <x:c r="H2585" s="6" t="n">
        <x:v>0</x:v>
      </x:c>
      <x:c r="I2585" s="6" t="n">
        <x:v>0</x:v>
      </x:c>
      <x:c r="J2585" s="6" t="str">
        <x:v>[90, 0.375, 0.08, 90, 5, 1, 3, 0.375]</x:v>
      </x:c>
      <x:c r="K2585" s="7" t="str">
        <x:v>无首段伤害倍率，请覆盖或设为辅助技能</x:v>
      </x:c>
      <x:c r="L2585" s="6" t="str">
        <x:v>https://raw.githubusercontent.com/Mar-7th/StarRailRes/dbe8cdfcfb0bf657b9fe1cf92d5537f118ccb487/index_new/cn/character_skills.json</x:v>
      </x:c>
    </x:row>
    <x:row r="2586" ht="98" customHeight="1">
      <x:c r="A2586" s="6" t="str">
        <x:v>122204_2</x:v>
      </x:c>
      <x:c r="B2586" s="6" t="str">
        <x:v>122204</x:v>
      </x:c>
      <x:c r="C2586" s="6" t="n">
        <x:v>2</x:v>
      </x:c>
      <x:c r="D2586" s="6" t="str">
        <x:v>烟斜雾横，氛氲化生</x:v>
      </x:c>
      <x:c r="E2586" s="7" t="str">
        <x:v>施放战技时召唤【浮元】，初始拥有90点速度以及3次行动次数。
【浮元】行动时发动追加攻击，对敌方全体造成等同于灵砂41.25%攻击力的火属性伤害。额外对随机敌方单体造成等同于灵砂41.25%攻击力的火属性伤害，本次伤害优先选择韧性值大于0且有火属性弱点的目标。解除我方全体的1个负面效果，并回复等同于灵砂8.5%攻击力+144的生命值。
【浮元】最多累计5次行动次数，当次数为0或灵砂陷入无法战斗状态时【浮元】消失。
【浮元】在场时，施放战技会增加3次【浮元】的行动次数。</x:v>
      </x:c>
      <x:c r="F2586" s="6" t="n">
        <x:v>0</x:v>
      </x:c>
      <x:c r="G2586" s="6" t="n">
        <x:v>0</x:v>
      </x:c>
      <x:c r="H2586" s="6" t="n">
        <x:v>0</x:v>
      </x:c>
      <x:c r="I2586" s="6" t="n">
        <x:v>0</x:v>
      </x:c>
      <x:c r="J2586" s="6" t="str">
        <x:v>[90, 0.4125, 0.085, 144, 5, 1, 3, 0.4125]</x:v>
      </x:c>
      <x:c r="K2586" s="7" t="str">
        <x:v>无首段伤害倍率，请覆盖或设为辅助技能</x:v>
      </x:c>
      <x:c r="L2586" s="6" t="str">
        <x:v>https://raw.githubusercontent.com/Mar-7th/StarRailRes/dbe8cdfcfb0bf657b9fe1cf92d5537f118ccb487/index_new/cn/character_skills.json</x:v>
      </x:c>
    </x:row>
    <x:row r="2587" ht="98" customHeight="1">
      <x:c r="A2587" s="6" t="str">
        <x:v>122204_3</x:v>
      </x:c>
      <x:c r="B2587" s="6" t="str">
        <x:v>122204</x:v>
      </x:c>
      <x:c r="C2587" s="6" t="n">
        <x:v>3</x:v>
      </x:c>
      <x:c r="D2587" s="6" t="str">
        <x:v>烟斜雾横，氛氲化生</x:v>
      </x:c>
      <x:c r="E2587" s="7" t="str">
        <x:v>施放战技时召唤【浮元】，初始拥有90点速度以及3次行动次数。
【浮元】行动时发动追加攻击，对敌方全体造成等同于灵砂45%攻击力的火属性伤害。额外对随机敌方单体造成等同于灵砂45%攻击力的火属性伤害，本次伤害优先选择韧性值大于0且有火属性弱点的目标。解除我方全体的1个负面效果，并回复等同于灵砂9%攻击力+184.5的生命值。
【浮元】最多累计5次行动次数，当次数为0或灵砂陷入无法战斗状态时【浮元】消失。
【浮元】在场时，施放战技会增加3次【浮元】的行动次数。</x:v>
      </x:c>
      <x:c r="F2587" s="6" t="n">
        <x:v>0</x:v>
      </x:c>
      <x:c r="G2587" s="6" t="n">
        <x:v>0</x:v>
      </x:c>
      <x:c r="H2587" s="6" t="n">
        <x:v>0</x:v>
      </x:c>
      <x:c r="I2587" s="6" t="n">
        <x:v>0</x:v>
      </x:c>
      <x:c r="J2587" s="6" t="str">
        <x:v>[90, 0.45, 0.09, 184.5, 5, 1, 3, 0.45]</x:v>
      </x:c>
      <x:c r="K2587" s="7" t="str">
        <x:v>无首段伤害倍率，请覆盖或设为辅助技能</x:v>
      </x:c>
      <x:c r="L2587" s="6" t="str">
        <x:v>https://raw.githubusercontent.com/Mar-7th/StarRailRes/dbe8cdfcfb0bf657b9fe1cf92d5537f118ccb487/index_new/cn/character_skills.json</x:v>
      </x:c>
    </x:row>
    <x:row r="2588" ht="98" customHeight="1">
      <x:c r="A2588" s="6" t="str">
        <x:v>122204_4</x:v>
      </x:c>
      <x:c r="B2588" s="6" t="str">
        <x:v>122204</x:v>
      </x:c>
      <x:c r="C2588" s="6" t="n">
        <x:v>4</x:v>
      </x:c>
      <x:c r="D2588" s="6" t="str">
        <x:v>烟斜雾横，氛氲化生</x:v>
      </x:c>
      <x:c r="E2588" s="7" t="str">
        <x:v>施放战技时召唤【浮元】，初始拥有90点速度以及3次行动次数。
【浮元】行动时发动追加攻击，对敌方全体造成等同于灵砂48.75%攻击力的火属性伤害。额外对随机敌方单体造成等同于灵砂48.75%攻击力的火属性伤害，本次伤害优先选择韧性值大于0且有火属性弱点的目标。解除我方全体的1个负面效果，并回复等同于灵砂9.5%攻击力+225的生命值。
【浮元】最多累计5次行动次数，当次数为0或灵砂陷入无法战斗状态时【浮元】消失。
【浮元】在场时，施放战技会增加3次【浮元】的行动次数。</x:v>
      </x:c>
      <x:c r="F2588" s="6" t="n">
        <x:v>0</x:v>
      </x:c>
      <x:c r="G2588" s="6" t="n">
        <x:v>0</x:v>
      </x:c>
      <x:c r="H2588" s="6" t="n">
        <x:v>0</x:v>
      </x:c>
      <x:c r="I2588" s="6" t="n">
        <x:v>0</x:v>
      </x:c>
      <x:c r="J2588" s="6" t="str">
        <x:v>[90, 0.4875, 0.095, 225, 5, 1, 3, 0.4875]</x:v>
      </x:c>
      <x:c r="K2588" s="7" t="str">
        <x:v>无首段伤害倍率，请覆盖或设为辅助技能</x:v>
      </x:c>
      <x:c r="L2588" s="6" t="str">
        <x:v>https://raw.githubusercontent.com/Mar-7th/StarRailRes/dbe8cdfcfb0bf657b9fe1cf92d5537f118ccb487/index_new/cn/character_skills.json</x:v>
      </x:c>
    </x:row>
    <x:row r="2589" ht="98" customHeight="1">
      <x:c r="A2589" s="6" t="str">
        <x:v>122204_5</x:v>
      </x:c>
      <x:c r="B2589" s="6" t="str">
        <x:v>122204</x:v>
      </x:c>
      <x:c r="C2589" s="6" t="n">
        <x:v>5</x:v>
      </x:c>
      <x:c r="D2589" s="6" t="str">
        <x:v>烟斜雾横，氛氲化生</x:v>
      </x:c>
      <x:c r="E2589" s="7" t="str">
        <x:v>施放战技时召唤【浮元】，初始拥有90点速度以及3次行动次数。
【浮元】行动时发动追加攻击，对敌方全体造成等同于灵砂52.5%攻击力的火属性伤害。额外对随机敌方单体造成等同于灵砂52.5%攻击力的火属性伤害，本次伤害优先选择韧性值大于0且有火属性弱点的目标。解除我方全体的1个负面效果，并回复等同于灵砂10%攻击力+252的生命值。
【浮元】最多累计5次行动次数，当次数为0或灵砂陷入无法战斗状态时【浮元】消失。
【浮元】在场时，施放战技会增加3次【浮元】的行动次数。</x:v>
      </x:c>
      <x:c r="F2589" s="6" t="n">
        <x:v>0</x:v>
      </x:c>
      <x:c r="G2589" s="6" t="n">
        <x:v>0</x:v>
      </x:c>
      <x:c r="H2589" s="6" t="n">
        <x:v>0</x:v>
      </x:c>
      <x:c r="I2589" s="6" t="n">
        <x:v>0</x:v>
      </x:c>
      <x:c r="J2589" s="6" t="str">
        <x:v>[90, 0.525, 0.1, 252, 5, 1, 3, 0.525]</x:v>
      </x:c>
      <x:c r="K2589" s="7" t="str">
        <x:v>无首段伤害倍率，请覆盖或设为辅助技能</x:v>
      </x:c>
      <x:c r="L2589" s="6" t="str">
        <x:v>https://raw.githubusercontent.com/Mar-7th/StarRailRes/dbe8cdfcfb0bf657b9fe1cf92d5537f118ccb487/index_new/cn/character_skills.json</x:v>
      </x:c>
    </x:row>
    <x:row r="2590" ht="98" customHeight="1">
      <x:c r="A2590" s="6" t="str">
        <x:v>122204_6</x:v>
      </x:c>
      <x:c r="B2590" s="6" t="str">
        <x:v>122204</x:v>
      </x:c>
      <x:c r="C2590" s="6" t="n">
        <x:v>6</x:v>
      </x:c>
      <x:c r="D2590" s="6" t="str">
        <x:v>烟斜雾横，氛氲化生</x:v>
      </x:c>
      <x:c r="E2590" s="7" t="str">
        <x:v>施放战技时召唤【浮元】，初始拥有90点速度以及3次行动次数。
【浮元】行动时发动追加攻击，对敌方全体造成等同于灵砂56.25%攻击力的火属性伤害。额外对随机敌方单体造成等同于灵砂56.25%攻击力的火属性伤害，本次伤害优先选择韧性值大于0且有火属性弱点的目标。解除我方全体的1个负面效果，并回复等同于灵砂10.4%攻击力+279的生命值。
【浮元】最多累计5次行动次数，当次数为0或灵砂陷入无法战斗状态时【浮元】消失。
【浮元】在场时，施放战技会增加3次【浮元】的行动次数。</x:v>
      </x:c>
      <x:c r="F2590" s="6" t="n">
        <x:v>0</x:v>
      </x:c>
      <x:c r="G2590" s="6" t="n">
        <x:v>0</x:v>
      </x:c>
      <x:c r="H2590" s="6" t="n">
        <x:v>0</x:v>
      </x:c>
      <x:c r="I2590" s="6" t="n">
        <x:v>0</x:v>
      </x:c>
      <x:c r="J2590" s="6" t="str">
        <x:v>[90, 0.5625, 0.104, 279, 5, 1, 3, 0.5625]</x:v>
      </x:c>
      <x:c r="K2590" s="7" t="str">
        <x:v>无首段伤害倍率，请覆盖或设为辅助技能</x:v>
      </x:c>
      <x:c r="L2590" s="6" t="str">
        <x:v>https://raw.githubusercontent.com/Mar-7th/StarRailRes/dbe8cdfcfb0bf657b9fe1cf92d5537f118ccb487/index_new/cn/character_skills.json</x:v>
      </x:c>
    </x:row>
    <x:row r="2591" ht="98" customHeight="1">
      <x:c r="A2591" s="6" t="str">
        <x:v>122204_7</x:v>
      </x:c>
      <x:c r="B2591" s="6" t="str">
        <x:v>122204</x:v>
      </x:c>
      <x:c r="C2591" s="6" t="n">
        <x:v>7</x:v>
      </x:c>
      <x:c r="D2591" s="6" t="str">
        <x:v>烟斜雾横，氛氲化生</x:v>
      </x:c>
      <x:c r="E2591" s="7" t="str">
        <x:v>施放战技时召唤【浮元】，初始拥有90点速度以及3次行动次数。
【浮元】行动时发动追加攻击，对敌方全体造成等同于灵砂60.94%攻击力的火属性伤害。额外对随机敌方单体造成等同于灵砂60.94%攻击力的火属性伤害，本次伤害优先选择韧性值大于0且有火属性弱点的目标。解除我方全体的1个负面效果，并回复等同于灵砂10.8%攻击力+299.25的生命值。
【浮元】最多累计5次行动次数，当次数为0或灵砂陷入无法战斗状态时【浮元】消失。
【浮元】在场时，施放战技会增加3次【浮元】的行动次数。</x:v>
      </x:c>
      <x:c r="F2591" s="6" t="n">
        <x:v>0</x:v>
      </x:c>
      <x:c r="G2591" s="6" t="n">
        <x:v>0</x:v>
      </x:c>
      <x:c r="H2591" s="6" t="n">
        <x:v>0</x:v>
      </x:c>
      <x:c r="I2591" s="6" t="n">
        <x:v>0</x:v>
      </x:c>
      <x:c r="J2591" s="6" t="str">
        <x:v>[90, 0.6094, 0.108, 299.25, 5, 1, 3, 0.6094]</x:v>
      </x:c>
      <x:c r="K2591" s="7" t="str">
        <x:v>无首段伤害倍率，请覆盖或设为辅助技能</x:v>
      </x:c>
      <x:c r="L2591" s="6" t="str">
        <x:v>https://raw.githubusercontent.com/Mar-7th/StarRailRes/dbe8cdfcfb0bf657b9fe1cf92d5537f118ccb487/index_new/cn/character_skills.json</x:v>
      </x:c>
    </x:row>
    <x:row r="2592" ht="98" customHeight="1">
      <x:c r="A2592" s="6" t="str">
        <x:v>122204_8</x:v>
      </x:c>
      <x:c r="B2592" s="6" t="str">
        <x:v>122204</x:v>
      </x:c>
      <x:c r="C2592" s="6" t="n">
        <x:v>8</x:v>
      </x:c>
      <x:c r="D2592" s="6" t="str">
        <x:v>烟斜雾横，氛氲化生</x:v>
      </x:c>
      <x:c r="E2592" s="7" t="str">
        <x:v>施放战技时召唤【浮元】，初始拥有90点速度以及3次行动次数。
【浮元】行动时发动追加攻击，对敌方全体造成等同于灵砂65.62%攻击力的火属性伤害。额外对随机敌方单体造成等同于灵砂65.62%攻击力的火属性伤害，本次伤害优先选择韧性值大于0且有火属性弱点的目标。解除我方全体的1个负面效果，并回复等同于灵砂11.2%攻击力+319.5的生命值。
【浮元】最多累计5次行动次数，当次数为0或灵砂陷入无法战斗状态时【浮元】消失。
【浮元】在场时，施放战技会增加3次【浮元】的行动次数。</x:v>
      </x:c>
      <x:c r="F2592" s="6" t="n">
        <x:v>0</x:v>
      </x:c>
      <x:c r="G2592" s="6" t="n">
        <x:v>0</x:v>
      </x:c>
      <x:c r="H2592" s="6" t="n">
        <x:v>0</x:v>
      </x:c>
      <x:c r="I2592" s="6" t="n">
        <x:v>0</x:v>
      </x:c>
      <x:c r="J2592" s="6" t="str">
        <x:v>[90, 0.6562, 0.112, 319.5, 5, 1, 3, 0.6562]</x:v>
      </x:c>
      <x:c r="K2592" s="7" t="str">
        <x:v>无首段伤害倍率，请覆盖或设为辅助技能</x:v>
      </x:c>
      <x:c r="L2592" s="6" t="str">
        <x:v>https://raw.githubusercontent.com/Mar-7th/StarRailRes/dbe8cdfcfb0bf657b9fe1cf92d5537f118ccb487/index_new/cn/character_skills.json</x:v>
      </x:c>
    </x:row>
    <x:row r="2593" ht="98" customHeight="1">
      <x:c r="A2593" s="6" t="str">
        <x:v>122204_9</x:v>
      </x:c>
      <x:c r="B2593" s="6" t="str">
        <x:v>122204</x:v>
      </x:c>
      <x:c r="C2593" s="6" t="n">
        <x:v>9</x:v>
      </x:c>
      <x:c r="D2593" s="6" t="str">
        <x:v>烟斜雾横，氛氲化生</x:v>
      </x:c>
      <x:c r="E2593" s="7" t="str">
        <x:v>施放战技时召唤【浮元】，初始拥有90点速度以及3次行动次数。
【浮元】行动时发动追加攻击，对敌方全体造成等同于灵砂70.31%攻击力的火属性伤害。额外对随机敌方单体造成等同于灵砂70.31%攻击力的火属性伤害，本次伤害优先选择韧性值大于0且有火属性弱点的目标。解除我方全体的1个负面效果，并回复等同于灵砂11.6%攻击力+339.75的生命值。
【浮元】最多累计5次行动次数，当次数为0或灵砂陷入无法战斗状态时【浮元】消失。
【浮元】在场时，施放战技会增加3次【浮元】的行动次数。</x:v>
      </x:c>
      <x:c r="F2593" s="6" t="n">
        <x:v>0</x:v>
      </x:c>
      <x:c r="G2593" s="6" t="n">
        <x:v>0</x:v>
      </x:c>
      <x:c r="H2593" s="6" t="n">
        <x:v>0</x:v>
      </x:c>
      <x:c r="I2593" s="6" t="n">
        <x:v>0</x:v>
      </x:c>
      <x:c r="J2593" s="6" t="str">
        <x:v>[90, 0.7031, 0.116, 339.75, 5, 1, 3, 0.7031]</x:v>
      </x:c>
      <x:c r="K2593" s="7" t="str">
        <x:v>无首段伤害倍率，请覆盖或设为辅助技能</x:v>
      </x:c>
      <x:c r="L2593" s="6" t="str">
        <x:v>https://raw.githubusercontent.com/Mar-7th/StarRailRes/dbe8cdfcfb0bf657b9fe1cf92d5537f118ccb487/index_new/cn/character_skills.json</x:v>
      </x:c>
    </x:row>
    <x:row r="2594" ht="98" customHeight="1">
      <x:c r="A2594" s="6" t="str">
        <x:v>122204_10</x:v>
      </x:c>
      <x:c r="B2594" s="6" t="str">
        <x:v>122204</x:v>
      </x:c>
      <x:c r="C2594" s="6" t="n">
        <x:v>10</x:v>
      </x:c>
      <x:c r="D2594" s="6" t="str">
        <x:v>烟斜雾横，氛氲化生</x:v>
      </x:c>
      <x:c r="E2594" s="7" t="str">
        <x:v>施放战技时召唤【浮元】，初始拥有90点速度以及3次行动次数。
【浮元】行动时发动追加攻击，对敌方全体造成等同于灵砂75%攻击力的火属性伤害。额外对随机敌方单体造成等同于灵砂75%攻击力的火属性伤害，本次伤害优先选择韧性值大于0且有火属性弱点的目标。解除我方全体的1个负面效果，并回复等同于灵砂12%攻击力+360的生命值。
【浮元】最多累计5次行动次数，当次数为0或灵砂陷入无法战斗状态时【浮元】消失。
【浮元】在场时，施放战技会增加3次【浮元】的行动次数。</x:v>
      </x:c>
      <x:c r="F2594" s="6" t="n">
        <x:v>0</x:v>
      </x:c>
      <x:c r="G2594" s="6" t="n">
        <x:v>0</x:v>
      </x:c>
      <x:c r="H2594" s="6" t="n">
        <x:v>0</x:v>
      </x:c>
      <x:c r="I2594" s="6" t="n">
        <x:v>0</x:v>
      </x:c>
      <x:c r="J2594" s="6" t="str">
        <x:v>[90, 0.75, 0.12, 360, 5, 1, 3, 0.75]</x:v>
      </x:c>
      <x:c r="K2594" s="7" t="str">
        <x:v>无首段伤害倍率，请覆盖或设为辅助技能</x:v>
      </x:c>
      <x:c r="L2594" s="6" t="str">
        <x:v>https://raw.githubusercontent.com/Mar-7th/StarRailRes/dbe8cdfcfb0bf657b9fe1cf92d5537f118ccb487/index_new/cn/character_skills.json</x:v>
      </x:c>
    </x:row>
    <x:row r="2595" ht="98" customHeight="1">
      <x:c r="A2595" s="6" t="str">
        <x:v>122204_11</x:v>
      </x:c>
      <x:c r="B2595" s="6" t="str">
        <x:v>122204</x:v>
      </x:c>
      <x:c r="C2595" s="6" t="n">
        <x:v>11</x:v>
      </x:c>
      <x:c r="D2595" s="6" t="str">
        <x:v>烟斜雾横，氛氲化生</x:v>
      </x:c>
      <x:c r="E2595" s="7" t="str">
        <x:v>施放战技时召唤【浮元】，初始拥有90点速度以及3次行动次数。
【浮元】行动时发动追加攻击，对敌方全体造成等同于灵砂78.75%攻击力的火属性伤害。额外对随机敌方单体造成等同于灵砂78.75%攻击力的火属性伤害，本次伤害优先选择韧性值大于0且有火属性弱点的目标。解除我方全体的1个负面效果，并回复等同于灵砂12.4%攻击力+380.25的生命值。
【浮元】最多累计5次行动次数，当次数为0或灵砂陷入无法战斗状态时【浮元】消失。
【浮元】在场时，施放战技会增加3次【浮元】的行动次数。</x:v>
      </x:c>
      <x:c r="F2595" s="6" t="n">
        <x:v>0</x:v>
      </x:c>
      <x:c r="G2595" s="6" t="n">
        <x:v>0</x:v>
      </x:c>
      <x:c r="H2595" s="6" t="n">
        <x:v>0</x:v>
      </x:c>
      <x:c r="I2595" s="6" t="n">
        <x:v>0</x:v>
      </x:c>
      <x:c r="J2595" s="6" t="str">
        <x:v>[90, 0.7875, 0.124, 380.25, 5, 1, 3, 0.7875]</x:v>
      </x:c>
      <x:c r="K2595" s="7" t="str">
        <x:v>无首段伤害倍率，请覆盖或设为辅助技能</x:v>
      </x:c>
      <x:c r="L2595" s="6" t="str">
        <x:v>https://raw.githubusercontent.com/Mar-7th/StarRailRes/dbe8cdfcfb0bf657b9fe1cf92d5537f118ccb487/index_new/cn/character_skills.json</x:v>
      </x:c>
    </x:row>
    <x:row r="2596" ht="98" customHeight="1">
      <x:c r="A2596" s="6" t="str">
        <x:v>122204_12</x:v>
      </x:c>
      <x:c r="B2596" s="6" t="str">
        <x:v>122204</x:v>
      </x:c>
      <x:c r="C2596" s="6" t="n">
        <x:v>12</x:v>
      </x:c>
      <x:c r="D2596" s="6" t="str">
        <x:v>烟斜雾横，氛氲化生</x:v>
      </x:c>
      <x:c r="E2596" s="7" t="str">
        <x:v>施放战技时召唤【浮元】，初始拥有90点速度以及3次行动次数。
【浮元】行动时发动追加攻击，对敌方全体造成等同于灵砂82.5%攻击力的火属性伤害。额外对随机敌方单体造成等同于灵砂82.5%攻击力的火属性伤害，本次伤害优先选择韧性值大于0且有火属性弱点的目标。解除我方全体的1个负面效果，并回复等同于灵砂12.8%攻击力+400.5的生命值。
【浮元】最多累计5次行动次数，当次数为0或灵砂陷入无法战斗状态时【浮元】消失。
【浮元】在场时，施放战技会增加3次【浮元】的行动次数。</x:v>
      </x:c>
      <x:c r="F2596" s="6" t="n">
        <x:v>0</x:v>
      </x:c>
      <x:c r="G2596" s="6" t="n">
        <x:v>0</x:v>
      </x:c>
      <x:c r="H2596" s="6" t="n">
        <x:v>0</x:v>
      </x:c>
      <x:c r="I2596" s="6" t="n">
        <x:v>0</x:v>
      </x:c>
      <x:c r="J2596" s="6" t="str">
        <x:v>[90, 0.825, 0.128, 400.5, 5, 1, 3, 0.825]</x:v>
      </x:c>
      <x:c r="K2596" s="7" t="str">
        <x:v>无首段伤害倍率，请覆盖或设为辅助技能</x:v>
      </x:c>
      <x:c r="L2596" s="6" t="str">
        <x:v>https://raw.githubusercontent.com/Mar-7th/StarRailRes/dbe8cdfcfb0bf657b9fe1cf92d5537f118ccb487/index_new/cn/character_skills.json</x:v>
      </x:c>
    </x:row>
    <x:row r="2597" ht="98" customHeight="1">
      <x:c r="A2597" s="6" t="str">
        <x:v>122204_13</x:v>
      </x:c>
      <x:c r="B2597" s="6" t="str">
        <x:v>122204</x:v>
      </x:c>
      <x:c r="C2597" s="6" t="n">
        <x:v>13</x:v>
      </x:c>
      <x:c r="D2597" s="6" t="str">
        <x:v>烟斜雾横，氛氲化生</x:v>
      </x:c>
      <x:c r="E2597" s="7" t="str">
        <x:v>施放战技时召唤【浮元】，初始拥有90点速度以及3次行动次数。
【浮元】行动时发动追加攻击，对敌方全体造成等同于灵砂86.25%攻击力的火属性伤害。额外对随机敌方单体造成等同于灵砂86.25%攻击力的火属性伤害，本次伤害优先选择韧性值大于0且有火属性弱点的目标。解除我方全体的1个负面效果，并回复等同于灵砂13.2%攻击力+420.75的生命值。
【浮元】最多累计5次行动次数，当次数为0或灵砂陷入无法战斗状态时【浮元】消失。
【浮元】在场时，施放战技会增加3次【浮元】的行动次数。</x:v>
      </x:c>
      <x:c r="F2597" s="6" t="n">
        <x:v>0</x:v>
      </x:c>
      <x:c r="G2597" s="6" t="n">
        <x:v>0</x:v>
      </x:c>
      <x:c r="H2597" s="6" t="n">
        <x:v>0</x:v>
      </x:c>
      <x:c r="I2597" s="6" t="n">
        <x:v>0</x:v>
      </x:c>
      <x:c r="J2597" s="6" t="str">
        <x:v>[90, 0.8625, 0.132, 420.75, 5, 1, 3, 0.8625]</x:v>
      </x:c>
      <x:c r="K2597" s="7" t="str">
        <x:v>无首段伤害倍率，请覆盖或设为辅助技能</x:v>
      </x:c>
      <x:c r="L2597" s="6" t="str">
        <x:v>https://raw.githubusercontent.com/Mar-7th/StarRailRes/dbe8cdfcfb0bf657b9fe1cf92d5537f118ccb487/index_new/cn/character_skills.json</x:v>
      </x:c>
    </x:row>
    <x:row r="2598" ht="98" customHeight="1">
      <x:c r="A2598" s="6" t="str">
        <x:v>122204_14</x:v>
      </x:c>
      <x:c r="B2598" s="6" t="str">
        <x:v>122204</x:v>
      </x:c>
      <x:c r="C2598" s="6" t="n">
        <x:v>14</x:v>
      </x:c>
      <x:c r="D2598" s="6" t="str">
        <x:v>烟斜雾横，氛氲化生</x:v>
      </x:c>
      <x:c r="E2598" s="7" t="str">
        <x:v>施放战技时召唤【浮元】，初始拥有90点速度以及3次行动次数。
【浮元】行动时发动追加攻击，对敌方全体造成等同于灵砂90%攻击力的火属性伤害。额外对随机敌方单体造成等同于灵砂90%攻击力的火属性伤害，本次伤害优先选择韧性值大于0且有火属性弱点的目标。解除我方全体的1个负面效果，并回复等同于灵砂13.6%攻击力+441的生命值。
【浮元】最多累计5次行动次数，当次数为0或灵砂陷入无法战斗状态时【浮元】消失。
【浮元】在场时，施放战技会增加3次【浮元】的行动次数。</x:v>
      </x:c>
      <x:c r="F2598" s="6" t="n">
        <x:v>0</x:v>
      </x:c>
      <x:c r="G2598" s="6" t="n">
        <x:v>0</x:v>
      </x:c>
      <x:c r="H2598" s="6" t="n">
        <x:v>0</x:v>
      </x:c>
      <x:c r="I2598" s="6" t="n">
        <x:v>0</x:v>
      </x:c>
      <x:c r="J2598" s="6" t="str">
        <x:v>[90, 0.9, 0.136, 441, 5, 1, 3, 0.9]</x:v>
      </x:c>
      <x:c r="K2598" s="7" t="str">
        <x:v>无首段伤害倍率，请覆盖或设为辅助技能</x:v>
      </x:c>
      <x:c r="L2598" s="6" t="str">
        <x:v>https://raw.githubusercontent.com/Mar-7th/StarRailRes/dbe8cdfcfb0bf657b9fe1cf92d5537f118ccb487/index_new/cn/character_skills.json</x:v>
      </x:c>
    </x:row>
    <x:row r="2599" ht="98" customHeight="1">
      <x:c r="A2599" s="6" t="str">
        <x:v>122204_15</x:v>
      </x:c>
      <x:c r="B2599" s="6" t="str">
        <x:v>122204</x:v>
      </x:c>
      <x:c r="C2599" s="6" t="n">
        <x:v>15</x:v>
      </x:c>
      <x:c r="D2599" s="6" t="str">
        <x:v>烟斜雾横，氛氲化生</x:v>
      </x:c>
      <x:c r="E2599" s="7" t="str">
        <x:v>施放战技时召唤【浮元】，初始拥有90点速度以及3次行动次数。
【浮元】行动时发动追加攻击，对敌方全体造成等同于灵砂93.75%攻击力的火属性伤害。额外对随机敌方单体造成等同于灵砂93.75%攻击力的火属性伤害，本次伤害优先选择韧性值大于0且有火属性弱点的目标。解除我方全体的1个负面效果，并回复等同于灵砂14%攻击力+461.25的生命值。
【浮元】最多累计5次行动次数，当次数为0或灵砂陷入无法战斗状态时【浮元】消失。
【浮元】在场时，施放战技会增加3次【浮元】的行动次数。</x:v>
      </x:c>
      <x:c r="F2599" s="6" t="n">
        <x:v>0</x:v>
      </x:c>
      <x:c r="G2599" s="6" t="n">
        <x:v>0</x:v>
      </x:c>
      <x:c r="H2599" s="6" t="n">
        <x:v>0</x:v>
      </x:c>
      <x:c r="I2599" s="6" t="n">
        <x:v>0</x:v>
      </x:c>
      <x:c r="J2599" s="6" t="str">
        <x:v>[90, 0.9375, 0.14, 461.25, 5, 1, 3, 0.9375]</x:v>
      </x:c>
      <x:c r="K2599" s="7" t="str">
        <x:v>无首段伤害倍率，请覆盖或设为辅助技能</x:v>
      </x:c>
      <x:c r="L2599" s="6" t="str">
        <x:v>https://raw.githubusercontent.com/Mar-7th/StarRailRes/dbe8cdfcfb0bf657b9fe1cf92d5537f118ccb487/index_new/cn/character_skills.json</x:v>
      </x:c>
    </x:row>
    <x:row r="2600" ht="20" customHeight="1">
      <x:c r="A2600" s="6" t="str">
        <x:v>122206_1</x:v>
      </x:c>
      <x:c r="B2600" s="6" t="str">
        <x:v>122206</x:v>
      </x:c>
      <x:c r="C2600" s="6" t="n">
        <x:v>1</x:v>
      </x:c>
      <x:c r="D2600" s="6" t="str">
        <x:v>攻击</x:v>
      </x:c>
      <x:c r="E2600" s="7" t="str">
        <x:v>攻击敌人，进入战斗后削弱敌方目标对应属性韧性。</x:v>
      </x:c>
      <x:c r="F2600" s="6" t="n">
        <x:v>0</x:v>
      </x:c>
      <x:c r="G2600" s="6" t="n">
        <x:v>0</x:v>
      </x:c>
      <x:c r="H2600" s="6" t="n">
        <x:v>0</x:v>
      </x:c>
      <x:c r="I2600" s="6" t="n">
        <x:v>0</x:v>
      </x:c>
      <x:c r="J2600" s="6" t="str">
        <x:v>[]</x:v>
      </x:c>
      <x:c r="K2600" s="7" t="str">
        <x:v>缺少结构化参数，必须覆盖</x:v>
      </x:c>
      <x:c r="L2600" s="6" t="str">
        <x:v>https://raw.githubusercontent.com/Mar-7th/StarRailRes/dbe8cdfcfb0bf657b9fe1cf92d5537f118ccb487/index_new/cn/character_skills.json</x:v>
      </x:c>
    </x:row>
    <x:row r="2601" ht="20" customHeight="1">
      <x:c r="A2601" s="6" t="str">
        <x:v>122207_1</x:v>
      </x:c>
      <x:c r="B2601" s="6" t="str">
        <x:v>122207</x:v>
      </x:c>
      <x:c r="C2601" s="6" t="n">
        <x:v>1</x:v>
      </x:c>
      <x:c r="D2601" s="6" t="str">
        <x:v>流翠散云</x:v>
      </x:c>
      <x:c r="E2601" s="7" t="str">
        <x:v>使用秘技后，下一次战斗开始时立即召唤【浮元】，并使敌方全体陷入【醇醉】状态，持续2回合。</x:v>
      </x:c>
      <x:c r="F2601" s="6" t="n">
        <x:v>0</x:v>
      </x:c>
      <x:c r="G2601" s="6" t="n">
        <x:v>0</x:v>
      </x:c>
      <x:c r="H2601" s="6" t="n">
        <x:v>0</x:v>
      </x:c>
      <x:c r="I2601" s="6" t="n">
        <x:v>0</x:v>
      </x:c>
      <x:c r="J2601" s="6" t="str">
        <x:v>[2]</x:v>
      </x:c>
      <x:c r="K2601" s="7" t="str">
        <x:v>无首段伤害倍率，请覆盖或设为辅助技能</x:v>
      </x:c>
      <x:c r="L2601" s="6" t="str">
        <x:v>https://raw.githubusercontent.com/Mar-7th/StarRailRes/dbe8cdfcfb0bf657b9fe1cf92d5537f118ccb487/index_new/cn/character_skills.json</x:v>
      </x:c>
    </x:row>
    <x:row r="2602" ht="20" customHeight="1">
      <x:c r="A2602" s="6" t="str">
        <x:v>122301_1</x:v>
      </x:c>
      <x:c r="B2602" s="6" t="str">
        <x:v>122301</x:v>
      </x:c>
      <x:c r="C2602" s="6" t="n">
        <x:v>1</x:v>
      </x:c>
      <x:c r="D2602" s="6" t="str">
        <x:v>飞铙</x:v>
      </x:c>
      <x:c r="E2602" s="7" t="str">
        <x:v>对指定敌方单体造成等同于貊泽50%攻击力的雷属性伤害。</x:v>
      </x:c>
      <x:c r="F2602" s="6" t="n">
        <x:v>0.5</x:v>
      </x:c>
      <x:c r="G2602" s="6" t="n">
        <x:v>0</x:v>
      </x:c>
      <x:c r="H2602" s="6" t="n">
        <x:v>0</x:v>
      </x:c>
      <x:c r="I2602" s="6" t="n">
        <x:v>0</x:v>
      </x:c>
      <x:c r="J2602" s="6" t="str">
        <x:v>[0.5]</x:v>
      </x:c>
      <x:c r="K2602" s="7" t="str">
        <x:v>需确认条件及分段</x:v>
      </x:c>
      <x:c r="L2602" s="6" t="str">
        <x:v>https://raw.githubusercontent.com/Mar-7th/StarRailRes/dbe8cdfcfb0bf657b9fe1cf92d5537f118ccb487/index_new/cn/character_skills.json</x:v>
      </x:c>
    </x:row>
    <x:row r="2603" ht="20" customHeight="1">
      <x:c r="A2603" s="6" t="str">
        <x:v>122301_2</x:v>
      </x:c>
      <x:c r="B2603" s="6" t="str">
        <x:v>122301</x:v>
      </x:c>
      <x:c r="C2603" s="6" t="n">
        <x:v>2</x:v>
      </x:c>
      <x:c r="D2603" s="6" t="str">
        <x:v>飞铙</x:v>
      </x:c>
      <x:c r="E2603" s="7" t="str">
        <x:v>对指定敌方单体造成等同于貊泽60%攻击力的雷属性伤害。</x:v>
      </x:c>
      <x:c r="F2603" s="6" t="n">
        <x:v>0.6</x:v>
      </x:c>
      <x:c r="G2603" s="6" t="n">
        <x:v>0</x:v>
      </x:c>
      <x:c r="H2603" s="6" t="n">
        <x:v>0</x:v>
      </x:c>
      <x:c r="I2603" s="6" t="n">
        <x:v>0</x:v>
      </x:c>
      <x:c r="J2603" s="6" t="str">
        <x:v>[0.6]</x:v>
      </x:c>
      <x:c r="K2603" s="7" t="str">
        <x:v>需确认条件及分段</x:v>
      </x:c>
      <x:c r="L2603" s="6" t="str">
        <x:v>https://raw.githubusercontent.com/Mar-7th/StarRailRes/dbe8cdfcfb0bf657b9fe1cf92d5537f118ccb487/index_new/cn/character_skills.json</x:v>
      </x:c>
    </x:row>
    <x:row r="2604" ht="20" customHeight="1">
      <x:c r="A2604" s="6" t="str">
        <x:v>122301_3</x:v>
      </x:c>
      <x:c r="B2604" s="6" t="str">
        <x:v>122301</x:v>
      </x:c>
      <x:c r="C2604" s="6" t="n">
        <x:v>3</x:v>
      </x:c>
      <x:c r="D2604" s="6" t="str">
        <x:v>飞铙</x:v>
      </x:c>
      <x:c r="E2604" s="7" t="str">
        <x:v>对指定敌方单体造成等同于貊泽70%攻击力的雷属性伤害。</x:v>
      </x:c>
      <x:c r="F2604" s="6" t="n">
        <x:v>0.7</x:v>
      </x:c>
      <x:c r="G2604" s="6" t="n">
        <x:v>0</x:v>
      </x:c>
      <x:c r="H2604" s="6" t="n">
        <x:v>0</x:v>
      </x:c>
      <x:c r="I2604" s="6" t="n">
        <x:v>0</x:v>
      </x:c>
      <x:c r="J2604" s="6" t="str">
        <x:v>[0.7]</x:v>
      </x:c>
      <x:c r="K2604" s="7" t="str">
        <x:v>需确认条件及分段</x:v>
      </x:c>
      <x:c r="L2604" s="6" t="str">
        <x:v>https://raw.githubusercontent.com/Mar-7th/StarRailRes/dbe8cdfcfb0bf657b9fe1cf92d5537f118ccb487/index_new/cn/character_skills.json</x:v>
      </x:c>
    </x:row>
    <x:row r="2605" ht="20" customHeight="1">
      <x:c r="A2605" s="6" t="str">
        <x:v>122301_4</x:v>
      </x:c>
      <x:c r="B2605" s="6" t="str">
        <x:v>122301</x:v>
      </x:c>
      <x:c r="C2605" s="6" t="n">
        <x:v>4</x:v>
      </x:c>
      <x:c r="D2605" s="6" t="str">
        <x:v>飞铙</x:v>
      </x:c>
      <x:c r="E2605" s="7" t="str">
        <x:v>对指定敌方单体造成等同于貊泽80%攻击力的雷属性伤害。</x:v>
      </x:c>
      <x:c r="F2605" s="6" t="n">
        <x:v>0.8</x:v>
      </x:c>
      <x:c r="G2605" s="6" t="n">
        <x:v>0</x:v>
      </x:c>
      <x:c r="H2605" s="6" t="n">
        <x:v>0</x:v>
      </x:c>
      <x:c r="I2605" s="6" t="n">
        <x:v>0</x:v>
      </x:c>
      <x:c r="J2605" s="6" t="str">
        <x:v>[0.8]</x:v>
      </x:c>
      <x:c r="K2605" s="7" t="str">
        <x:v>需确认条件及分段</x:v>
      </x:c>
      <x:c r="L2605" s="6" t="str">
        <x:v>https://raw.githubusercontent.com/Mar-7th/StarRailRes/dbe8cdfcfb0bf657b9fe1cf92d5537f118ccb487/index_new/cn/character_skills.json</x:v>
      </x:c>
    </x:row>
    <x:row r="2606" ht="20" customHeight="1">
      <x:c r="A2606" s="6" t="str">
        <x:v>122301_5</x:v>
      </x:c>
      <x:c r="B2606" s="6" t="str">
        <x:v>122301</x:v>
      </x:c>
      <x:c r="C2606" s="6" t="n">
        <x:v>5</x:v>
      </x:c>
      <x:c r="D2606" s="6" t="str">
        <x:v>飞铙</x:v>
      </x:c>
      <x:c r="E2606" s="7" t="str">
        <x:v>对指定敌方单体造成等同于貊泽90%攻击力的雷属性伤害。</x:v>
      </x:c>
      <x:c r="F2606" s="6" t="n">
        <x:v>0.9</x:v>
      </x:c>
      <x:c r="G2606" s="6" t="n">
        <x:v>0</x:v>
      </x:c>
      <x:c r="H2606" s="6" t="n">
        <x:v>0</x:v>
      </x:c>
      <x:c r="I2606" s="6" t="n">
        <x:v>0</x:v>
      </x:c>
      <x:c r="J2606" s="6" t="str">
        <x:v>[0.9]</x:v>
      </x:c>
      <x:c r="K2606" s="7" t="str">
        <x:v>需确认条件及分段</x:v>
      </x:c>
      <x:c r="L2606" s="6" t="str">
        <x:v>https://raw.githubusercontent.com/Mar-7th/StarRailRes/dbe8cdfcfb0bf657b9fe1cf92d5537f118ccb487/index_new/cn/character_skills.json</x:v>
      </x:c>
    </x:row>
    <x:row r="2607" ht="20" customHeight="1">
      <x:c r="A2607" s="6" t="str">
        <x:v>122301_6</x:v>
      </x:c>
      <x:c r="B2607" s="6" t="str">
        <x:v>122301</x:v>
      </x:c>
      <x:c r="C2607" s="6" t="n">
        <x:v>6</x:v>
      </x:c>
      <x:c r="D2607" s="6" t="str">
        <x:v>飞铙</x:v>
      </x:c>
      <x:c r="E2607" s="7" t="str">
        <x:v>对指定敌方单体造成等同于貊泽100%攻击力的雷属性伤害。</x:v>
      </x:c>
      <x:c r="F2607" s="6" t="n">
        <x:v>1</x:v>
      </x:c>
      <x:c r="G2607" s="6" t="n">
        <x:v>0</x:v>
      </x:c>
      <x:c r="H2607" s="6" t="n">
        <x:v>0</x:v>
      </x:c>
      <x:c r="I2607" s="6" t="n">
        <x:v>0</x:v>
      </x:c>
      <x:c r="J2607" s="6" t="str">
        <x:v>[1]</x:v>
      </x:c>
      <x:c r="K2607" s="7" t="str">
        <x:v>需确认条件及分段</x:v>
      </x:c>
      <x:c r="L2607" s="6" t="str">
        <x:v>https://raw.githubusercontent.com/Mar-7th/StarRailRes/dbe8cdfcfb0bf657b9fe1cf92d5537f118ccb487/index_new/cn/character_skills.json</x:v>
      </x:c>
    </x:row>
    <x:row r="2608" ht="20" customHeight="1">
      <x:c r="A2608" s="6" t="str">
        <x:v>122301_7</x:v>
      </x:c>
      <x:c r="B2608" s="6" t="str">
        <x:v>122301</x:v>
      </x:c>
      <x:c r="C2608" s="6" t="n">
        <x:v>7</x:v>
      </x:c>
      <x:c r="D2608" s="6" t="str">
        <x:v>飞铙</x:v>
      </x:c>
      <x:c r="E2608" s="7" t="str">
        <x:v>对指定敌方单体造成等同于貊泽110%攻击力的雷属性伤害。</x:v>
      </x:c>
      <x:c r="F2608" s="6" t="n">
        <x:v>1.1</x:v>
      </x:c>
      <x:c r="G2608" s="6" t="n">
        <x:v>0</x:v>
      </x:c>
      <x:c r="H2608" s="6" t="n">
        <x:v>0</x:v>
      </x:c>
      <x:c r="I2608" s="6" t="n">
        <x:v>0</x:v>
      </x:c>
      <x:c r="J2608" s="6" t="str">
        <x:v>[1.1]</x:v>
      </x:c>
      <x:c r="K2608" s="7" t="str">
        <x:v>需确认条件及分段</x:v>
      </x:c>
      <x:c r="L2608" s="6" t="str">
        <x:v>https://raw.githubusercontent.com/Mar-7th/StarRailRes/dbe8cdfcfb0bf657b9fe1cf92d5537f118ccb487/index_new/cn/character_skills.json</x:v>
      </x:c>
    </x:row>
    <x:row r="2609" ht="20" customHeight="1">
      <x:c r="A2609" s="6" t="str">
        <x:v>122301_8</x:v>
      </x:c>
      <x:c r="B2609" s="6" t="str">
        <x:v>122301</x:v>
      </x:c>
      <x:c r="C2609" s="6" t="n">
        <x:v>8</x:v>
      </x:c>
      <x:c r="D2609" s="6" t="str">
        <x:v>飞铙</x:v>
      </x:c>
      <x:c r="E2609" s="7" t="str">
        <x:v>对指定敌方单体造成等同于貊泽120%攻击力的雷属性伤害。</x:v>
      </x:c>
      <x:c r="F2609" s="6" t="n">
        <x:v>1.2</x:v>
      </x:c>
      <x:c r="G2609" s="6" t="n">
        <x:v>0</x:v>
      </x:c>
      <x:c r="H2609" s="6" t="n">
        <x:v>0</x:v>
      </x:c>
      <x:c r="I2609" s="6" t="n">
        <x:v>0</x:v>
      </x:c>
      <x:c r="J2609" s="6" t="str">
        <x:v>[1.2]</x:v>
      </x:c>
      <x:c r="K2609" s="7" t="str">
        <x:v>需确认条件及分段</x:v>
      </x:c>
      <x:c r="L2609" s="6" t="str">
        <x:v>https://raw.githubusercontent.com/Mar-7th/StarRailRes/dbe8cdfcfb0bf657b9fe1cf92d5537f118ccb487/index_new/cn/character_skills.json</x:v>
      </x:c>
    </x:row>
    <x:row r="2610" ht="20" customHeight="1">
      <x:c r="A2610" s="6" t="str">
        <x:v>122301_9</x:v>
      </x:c>
      <x:c r="B2610" s="6" t="str">
        <x:v>122301</x:v>
      </x:c>
      <x:c r="C2610" s="6" t="n">
        <x:v>9</x:v>
      </x:c>
      <x:c r="D2610" s="6" t="str">
        <x:v>飞铙</x:v>
      </x:c>
      <x:c r="E2610" s="7" t="str">
        <x:v>对指定敌方单体造成等同于貊泽130%攻击力的雷属性伤害。</x:v>
      </x:c>
      <x:c r="F2610" s="6" t="n">
        <x:v>1.3</x:v>
      </x:c>
      <x:c r="G2610" s="6" t="n">
        <x:v>0</x:v>
      </x:c>
      <x:c r="H2610" s="6" t="n">
        <x:v>0</x:v>
      </x:c>
      <x:c r="I2610" s="6" t="n">
        <x:v>0</x:v>
      </x:c>
      <x:c r="J2610" s="6" t="str">
        <x:v>[1.3]</x:v>
      </x:c>
      <x:c r="K2610" s="7" t="str">
        <x:v>需确认条件及分段</x:v>
      </x:c>
      <x:c r="L2610" s="6" t="str">
        <x:v>https://raw.githubusercontent.com/Mar-7th/StarRailRes/dbe8cdfcfb0bf657b9fe1cf92d5537f118ccb487/index_new/cn/character_skills.json</x:v>
      </x:c>
    </x:row>
    <x:row r="2611" ht="20" customHeight="1">
      <x:c r="A2611" s="6" t="str">
        <x:v>122301_10</x:v>
      </x:c>
      <x:c r="B2611" s="6" t="str">
        <x:v>122301</x:v>
      </x:c>
      <x:c r="C2611" s="6" t="n">
        <x:v>10</x:v>
      </x:c>
      <x:c r="D2611" s="6" t="str">
        <x:v>飞铙</x:v>
      </x:c>
      <x:c r="E2611" s="7" t="str">
        <x:v>对指定敌方单体造成等同于貊泽140%攻击力的雷属性伤害。</x:v>
      </x:c>
      <x:c r="F2611" s="6" t="n">
        <x:v>1.4</x:v>
      </x:c>
      <x:c r="G2611" s="6" t="n">
        <x:v>0</x:v>
      </x:c>
      <x:c r="H2611" s="6" t="n">
        <x:v>0</x:v>
      </x:c>
      <x:c r="I2611" s="6" t="n">
        <x:v>0</x:v>
      </x:c>
      <x:c r="J2611" s="6" t="str">
        <x:v>[1.4]</x:v>
      </x:c>
      <x:c r="K2611" s="7" t="str">
        <x:v>需确认条件及分段</x:v>
      </x:c>
      <x:c r="L2611" s="6" t="str">
        <x:v>https://raw.githubusercontent.com/Mar-7th/StarRailRes/dbe8cdfcfb0bf657b9fe1cf92d5537f118ccb487/index_new/cn/character_skills.json</x:v>
      </x:c>
    </x:row>
    <x:row r="2612" ht="38" customHeight="1">
      <x:c r="A2612" s="6" t="str">
        <x:v>122302_1</x:v>
      </x:c>
      <x:c r="B2612" s="6" t="str">
        <x:v>122302</x:v>
      </x:c>
      <x:c r="C2612" s="6" t="n">
        <x:v>1</x:v>
      </x:c>
      <x:c r="D2612" s="6" t="str">
        <x:v>迅羽掠袭</x:v>
      </x:c>
      <x:c r="E2612" s="7" t="str">
        <x:v>使指定敌方单体目标成为【猎物】，并对其造成等同于貊泽75%攻击力的雷属性伤害，并获得9点充能。
当场上没有可以战斗的其他角色时，貊泽无法使用战技，并解除敌人的【猎物】状态。</x:v>
      </x:c>
      <x:c r="F2612" s="6" t="n">
        <x:v>0.75</x:v>
      </x:c>
      <x:c r="G2612" s="6" t="n">
        <x:v>0</x:v>
      </x:c>
      <x:c r="H2612" s="6" t="n">
        <x:v>0</x:v>
      </x:c>
      <x:c r="I2612" s="6" t="n">
        <x:v>0</x:v>
      </x:c>
      <x:c r="J2612" s="6" t="str">
        <x:v>[0.75, 9]</x:v>
      </x:c>
      <x:c r="K2612" s="7" t="str">
        <x:v>需确认条件及分段</x:v>
      </x:c>
      <x:c r="L2612" s="6" t="str">
        <x:v>https://raw.githubusercontent.com/Mar-7th/StarRailRes/dbe8cdfcfb0bf657b9fe1cf92d5537f118ccb487/index_new/cn/character_skills.json</x:v>
      </x:c>
    </x:row>
    <x:row r="2613" ht="38" customHeight="1">
      <x:c r="A2613" s="6" t="str">
        <x:v>122302_2</x:v>
      </x:c>
      <x:c r="B2613" s="6" t="str">
        <x:v>122302</x:v>
      </x:c>
      <x:c r="C2613" s="6" t="n">
        <x:v>2</x:v>
      </x:c>
      <x:c r="D2613" s="6" t="str">
        <x:v>迅羽掠袭</x:v>
      </x:c>
      <x:c r="E2613" s="7" t="str">
        <x:v>使指定敌方单体目标成为【猎物】，并对其造成等同于貊泽82.5%攻击力的雷属性伤害，并获得9点充能。
当场上没有可以战斗的其他角色时，貊泽无法使用战技，并解除敌人的【猎物】状态。</x:v>
      </x:c>
      <x:c r="F2613" s="6" t="n">
        <x:v>0.825</x:v>
      </x:c>
      <x:c r="G2613" s="6" t="n">
        <x:v>0</x:v>
      </x:c>
      <x:c r="H2613" s="6" t="n">
        <x:v>0</x:v>
      </x:c>
      <x:c r="I2613" s="6" t="n">
        <x:v>0</x:v>
      </x:c>
      <x:c r="J2613" s="6" t="str">
        <x:v>[0.825, 9]</x:v>
      </x:c>
      <x:c r="K2613" s="7" t="str">
        <x:v>需确认条件及分段</x:v>
      </x:c>
      <x:c r="L2613" s="6" t="str">
        <x:v>https://raw.githubusercontent.com/Mar-7th/StarRailRes/dbe8cdfcfb0bf657b9fe1cf92d5537f118ccb487/index_new/cn/character_skills.json</x:v>
      </x:c>
    </x:row>
    <x:row r="2614" ht="38" customHeight="1">
      <x:c r="A2614" s="6" t="str">
        <x:v>122302_3</x:v>
      </x:c>
      <x:c r="B2614" s="6" t="str">
        <x:v>122302</x:v>
      </x:c>
      <x:c r="C2614" s="6" t="n">
        <x:v>3</x:v>
      </x:c>
      <x:c r="D2614" s="6" t="str">
        <x:v>迅羽掠袭</x:v>
      </x:c>
      <x:c r="E2614" s="7" t="str">
        <x:v>使指定敌方单体目标成为【猎物】，并对其造成等同于貊泽90%攻击力的雷属性伤害，并获得9点充能。
当场上没有可以战斗的其他角色时，貊泽无法使用战技，并解除敌人的【猎物】状态。</x:v>
      </x:c>
      <x:c r="F2614" s="6" t="n">
        <x:v>0.9</x:v>
      </x:c>
      <x:c r="G2614" s="6" t="n">
        <x:v>0</x:v>
      </x:c>
      <x:c r="H2614" s="6" t="n">
        <x:v>0</x:v>
      </x:c>
      <x:c r="I2614" s="6" t="n">
        <x:v>0</x:v>
      </x:c>
      <x:c r="J2614" s="6" t="str">
        <x:v>[0.9, 9]</x:v>
      </x:c>
      <x:c r="K2614" s="7" t="str">
        <x:v>需确认条件及分段</x:v>
      </x:c>
      <x:c r="L2614" s="6" t="str">
        <x:v>https://raw.githubusercontent.com/Mar-7th/StarRailRes/dbe8cdfcfb0bf657b9fe1cf92d5537f118ccb487/index_new/cn/character_skills.json</x:v>
      </x:c>
    </x:row>
    <x:row r="2615" ht="38" customHeight="1">
      <x:c r="A2615" s="6" t="str">
        <x:v>122302_4</x:v>
      </x:c>
      <x:c r="B2615" s="6" t="str">
        <x:v>122302</x:v>
      </x:c>
      <x:c r="C2615" s="6" t="n">
        <x:v>4</x:v>
      </x:c>
      <x:c r="D2615" s="6" t="str">
        <x:v>迅羽掠袭</x:v>
      </x:c>
      <x:c r="E2615" s="7" t="str">
        <x:v>使指定敌方单体目标成为【猎物】，并对其造成等同于貊泽97.5%攻击力的雷属性伤害，并获得9点充能。
当场上没有可以战斗的其他角色时，貊泽无法使用战技，并解除敌人的【猎物】状态。</x:v>
      </x:c>
      <x:c r="F2615" s="6" t="n">
        <x:v>0.975</x:v>
      </x:c>
      <x:c r="G2615" s="6" t="n">
        <x:v>0</x:v>
      </x:c>
      <x:c r="H2615" s="6" t="n">
        <x:v>0</x:v>
      </x:c>
      <x:c r="I2615" s="6" t="n">
        <x:v>0</x:v>
      </x:c>
      <x:c r="J2615" s="6" t="str">
        <x:v>[0.975, 9]</x:v>
      </x:c>
      <x:c r="K2615" s="7" t="str">
        <x:v>需确认条件及分段</x:v>
      </x:c>
      <x:c r="L2615" s="6" t="str">
        <x:v>https://raw.githubusercontent.com/Mar-7th/StarRailRes/dbe8cdfcfb0bf657b9fe1cf92d5537f118ccb487/index_new/cn/character_skills.json</x:v>
      </x:c>
    </x:row>
    <x:row r="2616" ht="38" customHeight="1">
      <x:c r="A2616" s="6" t="str">
        <x:v>122302_5</x:v>
      </x:c>
      <x:c r="B2616" s="6" t="str">
        <x:v>122302</x:v>
      </x:c>
      <x:c r="C2616" s="6" t="n">
        <x:v>5</x:v>
      </x:c>
      <x:c r="D2616" s="6" t="str">
        <x:v>迅羽掠袭</x:v>
      </x:c>
      <x:c r="E2616" s="7" t="str">
        <x:v>使指定敌方单体目标成为【猎物】，并对其造成等同于貊泽105%攻击力的雷属性伤害，并获得9点充能。
当场上没有可以战斗的其他角色时，貊泽无法使用战技，并解除敌人的【猎物】状态。</x:v>
      </x:c>
      <x:c r="F2616" s="6" t="n">
        <x:v>1.05</x:v>
      </x:c>
      <x:c r="G2616" s="6" t="n">
        <x:v>0</x:v>
      </x:c>
      <x:c r="H2616" s="6" t="n">
        <x:v>0</x:v>
      </x:c>
      <x:c r="I2616" s="6" t="n">
        <x:v>0</x:v>
      </x:c>
      <x:c r="J2616" s="6" t="str">
        <x:v>[1.05, 9]</x:v>
      </x:c>
      <x:c r="K2616" s="7" t="str">
        <x:v>需确认条件及分段</x:v>
      </x:c>
      <x:c r="L2616" s="6" t="str">
        <x:v>https://raw.githubusercontent.com/Mar-7th/StarRailRes/dbe8cdfcfb0bf657b9fe1cf92d5537f118ccb487/index_new/cn/character_skills.json</x:v>
      </x:c>
    </x:row>
    <x:row r="2617" ht="53" customHeight="1">
      <x:c r="A2617" s="6" t="str">
        <x:v>122302_6</x:v>
      </x:c>
      <x:c r="B2617" s="6" t="str">
        <x:v>122302</x:v>
      </x:c>
      <x:c r="C2617" s="6" t="n">
        <x:v>6</x:v>
      </x:c>
      <x:c r="D2617" s="6" t="str">
        <x:v>迅羽掠袭</x:v>
      </x:c>
      <x:c r="E2617" s="7" t="str">
        <x:v>使指定敌方单体目标成为【猎物】，并对其造成等同于貊泽112.5%攻击力的雷属性伤害，并获得9点充能。
当场上没有可以战斗的其他角色时，貊泽无法使用战技，并解除敌人的【猎物】状态。</x:v>
      </x:c>
      <x:c r="F2617" s="6" t="n">
        <x:v>1.125</x:v>
      </x:c>
      <x:c r="G2617" s="6" t="n">
        <x:v>0</x:v>
      </x:c>
      <x:c r="H2617" s="6" t="n">
        <x:v>0</x:v>
      </x:c>
      <x:c r="I2617" s="6" t="n">
        <x:v>0</x:v>
      </x:c>
      <x:c r="J2617" s="6" t="str">
        <x:v>[1.125, 9]</x:v>
      </x:c>
      <x:c r="K2617" s="7" t="str">
        <x:v>需确认条件及分段</x:v>
      </x:c>
      <x:c r="L2617" s="6" t="str">
        <x:v>https://raw.githubusercontent.com/Mar-7th/StarRailRes/dbe8cdfcfb0bf657b9fe1cf92d5537f118ccb487/index_new/cn/character_skills.json</x:v>
      </x:c>
    </x:row>
    <x:row r="2618" ht="53" customHeight="1">
      <x:c r="A2618" s="6" t="str">
        <x:v>122302_7</x:v>
      </x:c>
      <x:c r="B2618" s="6" t="str">
        <x:v>122302</x:v>
      </x:c>
      <x:c r="C2618" s="6" t="n">
        <x:v>7</x:v>
      </x:c>
      <x:c r="D2618" s="6" t="str">
        <x:v>迅羽掠袭</x:v>
      </x:c>
      <x:c r="E2618" s="7" t="str">
        <x:v>使指定敌方单体目标成为【猎物】，并对其造成等同于貊泽121.88%攻击力的雷属性伤害，并获得9点充能。
当场上没有可以战斗的其他角色时，貊泽无法使用战技，并解除敌人的【猎物】状态。</x:v>
      </x:c>
      <x:c r="F2618" s="6" t="n">
        <x:v>1.2188</x:v>
      </x:c>
      <x:c r="G2618" s="6" t="n">
        <x:v>0</x:v>
      </x:c>
      <x:c r="H2618" s="6" t="n">
        <x:v>0</x:v>
      </x:c>
      <x:c r="I2618" s="6" t="n">
        <x:v>0</x:v>
      </x:c>
      <x:c r="J2618" s="6" t="str">
        <x:v>[1.2188, 9]</x:v>
      </x:c>
      <x:c r="K2618" s="7" t="str">
        <x:v>需确认条件及分段</x:v>
      </x:c>
      <x:c r="L2618" s="6" t="str">
        <x:v>https://raw.githubusercontent.com/Mar-7th/StarRailRes/dbe8cdfcfb0bf657b9fe1cf92d5537f118ccb487/index_new/cn/character_skills.json</x:v>
      </x:c>
    </x:row>
    <x:row r="2619" ht="53" customHeight="1">
      <x:c r="A2619" s="6" t="str">
        <x:v>122302_8</x:v>
      </x:c>
      <x:c r="B2619" s="6" t="str">
        <x:v>122302</x:v>
      </x:c>
      <x:c r="C2619" s="6" t="n">
        <x:v>8</x:v>
      </x:c>
      <x:c r="D2619" s="6" t="str">
        <x:v>迅羽掠袭</x:v>
      </x:c>
      <x:c r="E2619" s="7" t="str">
        <x:v>使指定敌方单体目标成为【猎物】，并对其造成等同于貊泽131.25%攻击力的雷属性伤害，并获得9点充能。
当场上没有可以战斗的其他角色时，貊泽无法使用战技，并解除敌人的【猎物】状态。</x:v>
      </x:c>
      <x:c r="F2619" s="6" t="n">
        <x:v>1.3125</x:v>
      </x:c>
      <x:c r="G2619" s="6" t="n">
        <x:v>0</x:v>
      </x:c>
      <x:c r="H2619" s="6" t="n">
        <x:v>0</x:v>
      </x:c>
      <x:c r="I2619" s="6" t="n">
        <x:v>0</x:v>
      </x:c>
      <x:c r="J2619" s="6" t="str">
        <x:v>[1.3125, 9]</x:v>
      </x:c>
      <x:c r="K2619" s="7" t="str">
        <x:v>需确认条件及分段</x:v>
      </x:c>
      <x:c r="L2619" s="6" t="str">
        <x:v>https://raw.githubusercontent.com/Mar-7th/StarRailRes/dbe8cdfcfb0bf657b9fe1cf92d5537f118ccb487/index_new/cn/character_skills.json</x:v>
      </x:c>
    </x:row>
    <x:row r="2620" ht="53" customHeight="1">
      <x:c r="A2620" s="6" t="str">
        <x:v>122302_9</x:v>
      </x:c>
      <x:c r="B2620" s="6" t="str">
        <x:v>122302</x:v>
      </x:c>
      <x:c r="C2620" s="6" t="n">
        <x:v>9</x:v>
      </x:c>
      <x:c r="D2620" s="6" t="str">
        <x:v>迅羽掠袭</x:v>
      </x:c>
      <x:c r="E2620" s="7" t="str">
        <x:v>使指定敌方单体目标成为【猎物】，并对其造成等同于貊泽140.62%攻击力的雷属性伤害，并获得9点充能。
当场上没有可以战斗的其他角色时，貊泽无法使用战技，并解除敌人的【猎物】状态。</x:v>
      </x:c>
      <x:c r="F2620" s="6" t="n">
        <x:v>1.4062</x:v>
      </x:c>
      <x:c r="G2620" s="6" t="n">
        <x:v>0</x:v>
      </x:c>
      <x:c r="H2620" s="6" t="n">
        <x:v>0</x:v>
      </x:c>
      <x:c r="I2620" s="6" t="n">
        <x:v>0</x:v>
      </x:c>
      <x:c r="J2620" s="6" t="str">
        <x:v>[1.4062, 9]</x:v>
      </x:c>
      <x:c r="K2620" s="7" t="str">
        <x:v>需确认条件及分段</x:v>
      </x:c>
      <x:c r="L2620" s="6" t="str">
        <x:v>https://raw.githubusercontent.com/Mar-7th/StarRailRes/dbe8cdfcfb0bf657b9fe1cf92d5537f118ccb487/index_new/cn/character_skills.json</x:v>
      </x:c>
    </x:row>
    <x:row r="2621" ht="38" customHeight="1">
      <x:c r="A2621" s="6" t="str">
        <x:v>122302_10</x:v>
      </x:c>
      <x:c r="B2621" s="6" t="str">
        <x:v>122302</x:v>
      </x:c>
      <x:c r="C2621" s="6" t="n">
        <x:v>10</x:v>
      </x:c>
      <x:c r="D2621" s="6" t="str">
        <x:v>迅羽掠袭</x:v>
      </x:c>
      <x:c r="E2621" s="7" t="str">
        <x:v>使指定敌方单体目标成为【猎物】，并对其造成等同于貊泽150%攻击力的雷属性伤害，并获得9点充能。
当场上没有可以战斗的其他角色时，貊泽无法使用战技，并解除敌人的【猎物】状态。</x:v>
      </x:c>
      <x:c r="F2621" s="6" t="n">
        <x:v>1.5</x:v>
      </x:c>
      <x:c r="G2621" s="6" t="n">
        <x:v>0</x:v>
      </x:c>
      <x:c r="H2621" s="6" t="n">
        <x:v>0</x:v>
      </x:c>
      <x:c r="I2621" s="6" t="n">
        <x:v>0</x:v>
      </x:c>
      <x:c r="J2621" s="6" t="str">
        <x:v>[1.5, 9]</x:v>
      </x:c>
      <x:c r="K2621" s="7" t="str">
        <x:v>需确认条件及分段</x:v>
      </x:c>
      <x:c r="L2621" s="6" t="str">
        <x:v>https://raw.githubusercontent.com/Mar-7th/StarRailRes/dbe8cdfcfb0bf657b9fe1cf92d5537f118ccb487/index_new/cn/character_skills.json</x:v>
      </x:c>
    </x:row>
    <x:row r="2622" ht="53" customHeight="1">
      <x:c r="A2622" s="6" t="str">
        <x:v>122302_11</x:v>
      </x:c>
      <x:c r="B2622" s="6" t="str">
        <x:v>122302</x:v>
      </x:c>
      <x:c r="C2622" s="6" t="n">
        <x:v>11</x:v>
      </x:c>
      <x:c r="D2622" s="6" t="str">
        <x:v>迅羽掠袭</x:v>
      </x:c>
      <x:c r="E2622" s="7" t="str">
        <x:v>使指定敌方单体目标成为【猎物】，并对其造成等同于貊泽157.5%攻击力的雷属性伤害，并获得9点充能。
当场上没有可以战斗的其他角色时，貊泽无法使用战技，并解除敌人的【猎物】状态。</x:v>
      </x:c>
      <x:c r="F2622" s="6" t="n">
        <x:v>1.575</x:v>
      </x:c>
      <x:c r="G2622" s="6" t="n">
        <x:v>0</x:v>
      </x:c>
      <x:c r="H2622" s="6" t="n">
        <x:v>0</x:v>
      </x:c>
      <x:c r="I2622" s="6" t="n">
        <x:v>0</x:v>
      </x:c>
      <x:c r="J2622" s="6" t="str">
        <x:v>[1.575, 9]</x:v>
      </x:c>
      <x:c r="K2622" s="7" t="str">
        <x:v>需确认条件及分段</x:v>
      </x:c>
      <x:c r="L2622" s="6" t="str">
        <x:v>https://raw.githubusercontent.com/Mar-7th/StarRailRes/dbe8cdfcfb0bf657b9fe1cf92d5537f118ccb487/index_new/cn/character_skills.json</x:v>
      </x:c>
    </x:row>
    <x:row r="2623" ht="38" customHeight="1">
      <x:c r="A2623" s="6" t="str">
        <x:v>122302_12</x:v>
      </x:c>
      <x:c r="B2623" s="6" t="str">
        <x:v>122302</x:v>
      </x:c>
      <x:c r="C2623" s="6" t="n">
        <x:v>12</x:v>
      </x:c>
      <x:c r="D2623" s="6" t="str">
        <x:v>迅羽掠袭</x:v>
      </x:c>
      <x:c r="E2623" s="7" t="str">
        <x:v>使指定敌方单体目标成为【猎物】，并对其造成等同于貊泽165%攻击力的雷属性伤害，并获得9点充能。
当场上没有可以战斗的其他角色时，貊泽无法使用战技，并解除敌人的【猎物】状态。</x:v>
      </x:c>
      <x:c r="F2623" s="6" t="n">
        <x:v>1.65</x:v>
      </x:c>
      <x:c r="G2623" s="6" t="n">
        <x:v>0</x:v>
      </x:c>
      <x:c r="H2623" s="6" t="n">
        <x:v>0</x:v>
      </x:c>
      <x:c r="I2623" s="6" t="n">
        <x:v>0</x:v>
      </x:c>
      <x:c r="J2623" s="6" t="str">
        <x:v>[1.65, 9]</x:v>
      </x:c>
      <x:c r="K2623" s="7" t="str">
        <x:v>需确认条件及分段</x:v>
      </x:c>
      <x:c r="L2623" s="6" t="str">
        <x:v>https://raw.githubusercontent.com/Mar-7th/StarRailRes/dbe8cdfcfb0bf657b9fe1cf92d5537f118ccb487/index_new/cn/character_skills.json</x:v>
      </x:c>
    </x:row>
    <x:row r="2624" ht="53" customHeight="1">
      <x:c r="A2624" s="6" t="str">
        <x:v>122302_13</x:v>
      </x:c>
      <x:c r="B2624" s="6" t="str">
        <x:v>122302</x:v>
      </x:c>
      <x:c r="C2624" s="6" t="n">
        <x:v>13</x:v>
      </x:c>
      <x:c r="D2624" s="6" t="str">
        <x:v>迅羽掠袭</x:v>
      </x:c>
      <x:c r="E2624" s="7" t="str">
        <x:v>使指定敌方单体目标成为【猎物】，并对其造成等同于貊泽172.5%攻击力的雷属性伤害，并获得9点充能。
当场上没有可以战斗的其他角色时，貊泽无法使用战技，并解除敌人的【猎物】状态。</x:v>
      </x:c>
      <x:c r="F2624" s="6" t="n">
        <x:v>1.725</x:v>
      </x:c>
      <x:c r="G2624" s="6" t="n">
        <x:v>0</x:v>
      </x:c>
      <x:c r="H2624" s="6" t="n">
        <x:v>0</x:v>
      </x:c>
      <x:c r="I2624" s="6" t="n">
        <x:v>0</x:v>
      </x:c>
      <x:c r="J2624" s="6" t="str">
        <x:v>[1.725, 9]</x:v>
      </x:c>
      <x:c r="K2624" s="7" t="str">
        <x:v>需确认条件及分段</x:v>
      </x:c>
      <x:c r="L2624" s="6" t="str">
        <x:v>https://raw.githubusercontent.com/Mar-7th/StarRailRes/dbe8cdfcfb0bf657b9fe1cf92d5537f118ccb487/index_new/cn/character_skills.json</x:v>
      </x:c>
    </x:row>
    <x:row r="2625" ht="38" customHeight="1">
      <x:c r="A2625" s="6" t="str">
        <x:v>122302_14</x:v>
      </x:c>
      <x:c r="B2625" s="6" t="str">
        <x:v>122302</x:v>
      </x:c>
      <x:c r="C2625" s="6" t="n">
        <x:v>14</x:v>
      </x:c>
      <x:c r="D2625" s="6" t="str">
        <x:v>迅羽掠袭</x:v>
      </x:c>
      <x:c r="E2625" s="7" t="str">
        <x:v>使指定敌方单体目标成为【猎物】，并对其造成等同于貊泽180%攻击力的雷属性伤害，并获得9点充能。
当场上没有可以战斗的其他角色时，貊泽无法使用战技，并解除敌人的【猎物】状态。</x:v>
      </x:c>
      <x:c r="F2625" s="6" t="n">
        <x:v>1.8</x:v>
      </x:c>
      <x:c r="G2625" s="6" t="n">
        <x:v>0</x:v>
      </x:c>
      <x:c r="H2625" s="6" t="n">
        <x:v>0</x:v>
      </x:c>
      <x:c r="I2625" s="6" t="n">
        <x:v>0</x:v>
      </x:c>
      <x:c r="J2625" s="6" t="str">
        <x:v>[1.8, 9]</x:v>
      </x:c>
      <x:c r="K2625" s="7" t="str">
        <x:v>需确认条件及分段</x:v>
      </x:c>
      <x:c r="L2625" s="6" t="str">
        <x:v>https://raw.githubusercontent.com/Mar-7th/StarRailRes/dbe8cdfcfb0bf657b9fe1cf92d5537f118ccb487/index_new/cn/character_skills.json</x:v>
      </x:c>
    </x:row>
    <x:row r="2626" ht="53" customHeight="1">
      <x:c r="A2626" s="6" t="str">
        <x:v>122302_15</x:v>
      </x:c>
      <x:c r="B2626" s="6" t="str">
        <x:v>122302</x:v>
      </x:c>
      <x:c r="C2626" s="6" t="n">
        <x:v>15</x:v>
      </x:c>
      <x:c r="D2626" s="6" t="str">
        <x:v>迅羽掠袭</x:v>
      </x:c>
      <x:c r="E2626" s="7" t="str">
        <x:v>使指定敌方单体目标成为【猎物】，并对其造成等同于貊泽187.5%攻击力的雷属性伤害，并获得9点充能。
当场上没有可以战斗的其他角色时，貊泽无法使用战技，并解除敌人的【猎物】状态。</x:v>
      </x:c>
      <x:c r="F2626" s="6" t="n">
        <x:v>1.875</x:v>
      </x:c>
      <x:c r="G2626" s="6" t="n">
        <x:v>0</x:v>
      </x:c>
      <x:c r="H2626" s="6" t="n">
        <x:v>0</x:v>
      </x:c>
      <x:c r="I2626" s="6" t="n">
        <x:v>0</x:v>
      </x:c>
      <x:c r="J2626" s="6" t="str">
        <x:v>[1.875, 9]</x:v>
      </x:c>
      <x:c r="K2626" s="7" t="str">
        <x:v>需确认条件及分段</x:v>
      </x:c>
      <x:c r="L2626" s="6" t="str">
        <x:v>https://raw.githubusercontent.com/Mar-7th/StarRailRes/dbe8cdfcfb0bf657b9fe1cf92d5537f118ccb487/index_new/cn/character_skills.json</x:v>
      </x:c>
    </x:row>
    <x:row r="2627" ht="38" customHeight="1">
      <x:c r="A2627" s="6" t="str">
        <x:v>122303_1</x:v>
      </x:c>
      <x:c r="B2627" s="6" t="str">
        <x:v>122303</x:v>
      </x:c>
      <x:c r="C2627" s="6" t="n">
        <x:v>1</x:v>
      </x:c>
      <x:c r="D2627" s="6" t="str">
        <x:v>锋入幽渺，影出凌厉</x:v>
      </x:c>
      <x:c r="E2627" s="7" t="str">
        <x:v>对指定敌方单体造成等同于貊泽162%攻击力的雷属性伤害，并对该目标发动天赋的追加攻击。若本次追加攻击施放前目标被消灭则对敌方随机单体发动追加攻击。</x:v>
      </x:c>
      <x:c r="F2627" s="6" t="n">
        <x:v>1.62</x:v>
      </x:c>
      <x:c r="G2627" s="6" t="n">
        <x:v>0</x:v>
      </x:c>
      <x:c r="H2627" s="6" t="n">
        <x:v>0</x:v>
      </x:c>
      <x:c r="I2627" s="6" t="n">
        <x:v>0</x:v>
      </x:c>
      <x:c r="J2627" s="6" t="str">
        <x:v>[1.62]</x:v>
      </x:c>
      <x:c r="K2627" s="7" t="str">
        <x:v>需确认条件及分段</x:v>
      </x:c>
      <x:c r="L2627" s="6" t="str">
        <x:v>https://raw.githubusercontent.com/Mar-7th/StarRailRes/dbe8cdfcfb0bf657b9fe1cf92d5537f118ccb487/index_new/cn/character_skills.json</x:v>
      </x:c>
    </x:row>
    <x:row r="2628" ht="38" customHeight="1">
      <x:c r="A2628" s="6" t="str">
        <x:v>122303_2</x:v>
      </x:c>
      <x:c r="B2628" s="6" t="str">
        <x:v>122303</x:v>
      </x:c>
      <x:c r="C2628" s="6" t="n">
        <x:v>2</x:v>
      </x:c>
      <x:c r="D2628" s="6" t="str">
        <x:v>锋入幽渺，影出凌厉</x:v>
      </x:c>
      <x:c r="E2628" s="7" t="str">
        <x:v>对指定敌方单体造成等同于貊泽172.8%攻击力的雷属性伤害，并对该目标发动天赋的追加攻击。若本次追加攻击施放前目标被消灭则对敌方随机单体发动追加攻击。</x:v>
      </x:c>
      <x:c r="F2628" s="6" t="n">
        <x:v>1.728</x:v>
      </x:c>
      <x:c r="G2628" s="6" t="n">
        <x:v>0</x:v>
      </x:c>
      <x:c r="H2628" s="6" t="n">
        <x:v>0</x:v>
      </x:c>
      <x:c r="I2628" s="6" t="n">
        <x:v>0</x:v>
      </x:c>
      <x:c r="J2628" s="6" t="str">
        <x:v>[1.728]</x:v>
      </x:c>
      <x:c r="K2628" s="7" t="str">
        <x:v>需确认条件及分段</x:v>
      </x:c>
      <x:c r="L2628" s="6" t="str">
        <x:v>https://raw.githubusercontent.com/Mar-7th/StarRailRes/dbe8cdfcfb0bf657b9fe1cf92d5537f118ccb487/index_new/cn/character_skills.json</x:v>
      </x:c>
    </x:row>
    <x:row r="2629" ht="38" customHeight="1">
      <x:c r="A2629" s="6" t="str">
        <x:v>122303_3</x:v>
      </x:c>
      <x:c r="B2629" s="6" t="str">
        <x:v>122303</x:v>
      </x:c>
      <x:c r="C2629" s="6" t="n">
        <x:v>3</x:v>
      </x:c>
      <x:c r="D2629" s="6" t="str">
        <x:v>锋入幽渺，影出凌厉</x:v>
      </x:c>
      <x:c r="E2629" s="7" t="str">
        <x:v>对指定敌方单体造成等同于貊泽183.6%攻击力的雷属性伤害，并对该目标发动天赋的追加攻击。若本次追加攻击施放前目标被消灭则对敌方随机单体发动追加攻击。</x:v>
      </x:c>
      <x:c r="F2629" s="6" t="n">
        <x:v>1.836</x:v>
      </x:c>
      <x:c r="G2629" s="6" t="n">
        <x:v>0</x:v>
      </x:c>
      <x:c r="H2629" s="6" t="n">
        <x:v>0</x:v>
      </x:c>
      <x:c r="I2629" s="6" t="n">
        <x:v>0</x:v>
      </x:c>
      <x:c r="J2629" s="6" t="str">
        <x:v>[1.836]</x:v>
      </x:c>
      <x:c r="K2629" s="7" t="str">
        <x:v>需确认条件及分段</x:v>
      </x:c>
      <x:c r="L2629" s="6" t="str">
        <x:v>https://raw.githubusercontent.com/Mar-7th/StarRailRes/dbe8cdfcfb0bf657b9fe1cf92d5537f118ccb487/index_new/cn/character_skills.json</x:v>
      </x:c>
    </x:row>
    <x:row r="2630" ht="38" customHeight="1">
      <x:c r="A2630" s="6" t="str">
        <x:v>122303_4</x:v>
      </x:c>
      <x:c r="B2630" s="6" t="str">
        <x:v>122303</x:v>
      </x:c>
      <x:c r="C2630" s="6" t="n">
        <x:v>4</x:v>
      </x:c>
      <x:c r="D2630" s="6" t="str">
        <x:v>锋入幽渺，影出凌厉</x:v>
      </x:c>
      <x:c r="E2630" s="7" t="str">
        <x:v>对指定敌方单体造成等同于貊泽194.4%攻击力的雷属性伤害，并对该目标发动天赋的追加攻击。若本次追加攻击施放前目标被消灭则对敌方随机单体发动追加攻击。</x:v>
      </x:c>
      <x:c r="F2630" s="6" t="n">
        <x:v>1.944</x:v>
      </x:c>
      <x:c r="G2630" s="6" t="n">
        <x:v>0</x:v>
      </x:c>
      <x:c r="H2630" s="6" t="n">
        <x:v>0</x:v>
      </x:c>
      <x:c r="I2630" s="6" t="n">
        <x:v>0</x:v>
      </x:c>
      <x:c r="J2630" s="6" t="str">
        <x:v>[1.944]</x:v>
      </x:c>
      <x:c r="K2630" s="7" t="str">
        <x:v>需确认条件及分段</x:v>
      </x:c>
      <x:c r="L2630" s="6" t="str">
        <x:v>https://raw.githubusercontent.com/Mar-7th/StarRailRes/dbe8cdfcfb0bf657b9fe1cf92d5537f118ccb487/index_new/cn/character_skills.json</x:v>
      </x:c>
    </x:row>
    <x:row r="2631" ht="38" customHeight="1">
      <x:c r="A2631" s="6" t="str">
        <x:v>122303_5</x:v>
      </x:c>
      <x:c r="B2631" s="6" t="str">
        <x:v>122303</x:v>
      </x:c>
      <x:c r="C2631" s="6" t="n">
        <x:v>5</x:v>
      </x:c>
      <x:c r="D2631" s="6" t="str">
        <x:v>锋入幽渺，影出凌厉</x:v>
      </x:c>
      <x:c r="E2631" s="7" t="str">
        <x:v>对指定敌方单体造成等同于貊泽205.2%攻击力的雷属性伤害，并对该目标发动天赋的追加攻击。若本次追加攻击施放前目标被消灭则对敌方随机单体发动追加攻击。</x:v>
      </x:c>
      <x:c r="F2631" s="6" t="n">
        <x:v>2.052</x:v>
      </x:c>
      <x:c r="G2631" s="6" t="n">
        <x:v>0</x:v>
      </x:c>
      <x:c r="H2631" s="6" t="n">
        <x:v>0</x:v>
      </x:c>
      <x:c r="I2631" s="6" t="n">
        <x:v>0</x:v>
      </x:c>
      <x:c r="J2631" s="6" t="str">
        <x:v>[2.052]</x:v>
      </x:c>
      <x:c r="K2631" s="7" t="str">
        <x:v>需确认条件及分段</x:v>
      </x:c>
      <x:c r="L2631" s="6" t="str">
        <x:v>https://raw.githubusercontent.com/Mar-7th/StarRailRes/dbe8cdfcfb0bf657b9fe1cf92d5537f118ccb487/index_new/cn/character_skills.json</x:v>
      </x:c>
    </x:row>
    <x:row r="2632" ht="38" customHeight="1">
      <x:c r="A2632" s="6" t="str">
        <x:v>122303_6</x:v>
      </x:c>
      <x:c r="B2632" s="6" t="str">
        <x:v>122303</x:v>
      </x:c>
      <x:c r="C2632" s="6" t="n">
        <x:v>6</x:v>
      </x:c>
      <x:c r="D2632" s="6" t="str">
        <x:v>锋入幽渺，影出凌厉</x:v>
      </x:c>
      <x:c r="E2632" s="7" t="str">
        <x:v>对指定敌方单体造成等同于貊泽216%攻击力的雷属性伤害，并对该目标发动天赋的追加攻击。若本次追加攻击施放前目标被消灭则对敌方随机单体发动追加攻击。</x:v>
      </x:c>
      <x:c r="F2632" s="6" t="n">
        <x:v>2.16</x:v>
      </x:c>
      <x:c r="G2632" s="6" t="n">
        <x:v>0</x:v>
      </x:c>
      <x:c r="H2632" s="6" t="n">
        <x:v>0</x:v>
      </x:c>
      <x:c r="I2632" s="6" t="n">
        <x:v>0</x:v>
      </x:c>
      <x:c r="J2632" s="6" t="str">
        <x:v>[2.16]</x:v>
      </x:c>
      <x:c r="K2632" s="7" t="str">
        <x:v>需确认条件及分段</x:v>
      </x:c>
      <x:c r="L2632" s="6" t="str">
        <x:v>https://raw.githubusercontent.com/Mar-7th/StarRailRes/dbe8cdfcfb0bf657b9fe1cf92d5537f118ccb487/index_new/cn/character_skills.json</x:v>
      </x:c>
    </x:row>
    <x:row r="2633" ht="38" customHeight="1">
      <x:c r="A2633" s="6" t="str">
        <x:v>122303_7</x:v>
      </x:c>
      <x:c r="B2633" s="6" t="str">
        <x:v>122303</x:v>
      </x:c>
      <x:c r="C2633" s="6" t="n">
        <x:v>7</x:v>
      </x:c>
      <x:c r="D2633" s="6" t="str">
        <x:v>锋入幽渺，影出凌厉</x:v>
      </x:c>
      <x:c r="E2633" s="7" t="str">
        <x:v>对指定敌方单体造成等同于貊泽229.5%攻击力的雷属性伤害，并对该目标发动天赋的追加攻击。若本次追加攻击施放前目标被消灭则对敌方随机单体发动追加攻击。</x:v>
      </x:c>
      <x:c r="F2633" s="6" t="n">
        <x:v>2.295</x:v>
      </x:c>
      <x:c r="G2633" s="6" t="n">
        <x:v>0</x:v>
      </x:c>
      <x:c r="H2633" s="6" t="n">
        <x:v>0</x:v>
      </x:c>
      <x:c r="I2633" s="6" t="n">
        <x:v>0</x:v>
      </x:c>
      <x:c r="J2633" s="6" t="str">
        <x:v>[2.295]</x:v>
      </x:c>
      <x:c r="K2633" s="7" t="str">
        <x:v>需确认条件及分段</x:v>
      </x:c>
      <x:c r="L2633" s="6" t="str">
        <x:v>https://raw.githubusercontent.com/Mar-7th/StarRailRes/dbe8cdfcfb0bf657b9fe1cf92d5537f118ccb487/index_new/cn/character_skills.json</x:v>
      </x:c>
    </x:row>
    <x:row r="2634" ht="38" customHeight="1">
      <x:c r="A2634" s="6" t="str">
        <x:v>122303_8</x:v>
      </x:c>
      <x:c r="B2634" s="6" t="str">
        <x:v>122303</x:v>
      </x:c>
      <x:c r="C2634" s="6" t="n">
        <x:v>8</x:v>
      </x:c>
      <x:c r="D2634" s="6" t="str">
        <x:v>锋入幽渺，影出凌厉</x:v>
      </x:c>
      <x:c r="E2634" s="7" t="str">
        <x:v>对指定敌方单体造成等同于貊泽243%攻击力的雷属性伤害，并对该目标发动天赋的追加攻击。若本次追加攻击施放前目标被消灭则对敌方随机单体发动追加攻击。</x:v>
      </x:c>
      <x:c r="F2634" s="6" t="n">
        <x:v>2.43</x:v>
      </x:c>
      <x:c r="G2634" s="6" t="n">
        <x:v>0</x:v>
      </x:c>
      <x:c r="H2634" s="6" t="n">
        <x:v>0</x:v>
      </x:c>
      <x:c r="I2634" s="6" t="n">
        <x:v>0</x:v>
      </x:c>
      <x:c r="J2634" s="6" t="str">
        <x:v>[2.43]</x:v>
      </x:c>
      <x:c r="K2634" s="7" t="str">
        <x:v>需确认条件及分段</x:v>
      </x:c>
      <x:c r="L2634" s="6" t="str">
        <x:v>https://raw.githubusercontent.com/Mar-7th/StarRailRes/dbe8cdfcfb0bf657b9fe1cf92d5537f118ccb487/index_new/cn/character_skills.json</x:v>
      </x:c>
    </x:row>
    <x:row r="2635" ht="38" customHeight="1">
      <x:c r="A2635" s="6" t="str">
        <x:v>122303_9</x:v>
      </x:c>
      <x:c r="B2635" s="6" t="str">
        <x:v>122303</x:v>
      </x:c>
      <x:c r="C2635" s="6" t="n">
        <x:v>9</x:v>
      </x:c>
      <x:c r="D2635" s="6" t="str">
        <x:v>锋入幽渺，影出凌厉</x:v>
      </x:c>
      <x:c r="E2635" s="7" t="str">
        <x:v>对指定敌方单体造成等同于貊泽256.5%攻击力的雷属性伤害，并对该目标发动天赋的追加攻击。若本次追加攻击施放前目标被消灭则对敌方随机单体发动追加攻击。</x:v>
      </x:c>
      <x:c r="F2635" s="6" t="n">
        <x:v>2.565</x:v>
      </x:c>
      <x:c r="G2635" s="6" t="n">
        <x:v>0</x:v>
      </x:c>
      <x:c r="H2635" s="6" t="n">
        <x:v>0</x:v>
      </x:c>
      <x:c r="I2635" s="6" t="n">
        <x:v>0</x:v>
      </x:c>
      <x:c r="J2635" s="6" t="str">
        <x:v>[2.565]</x:v>
      </x:c>
      <x:c r="K2635" s="7" t="str">
        <x:v>需确认条件及分段</x:v>
      </x:c>
      <x:c r="L2635" s="6" t="str">
        <x:v>https://raw.githubusercontent.com/Mar-7th/StarRailRes/dbe8cdfcfb0bf657b9fe1cf92d5537f118ccb487/index_new/cn/character_skills.json</x:v>
      </x:c>
    </x:row>
    <x:row r="2636" ht="38" customHeight="1">
      <x:c r="A2636" s="6" t="str">
        <x:v>122303_10</x:v>
      </x:c>
      <x:c r="B2636" s="6" t="str">
        <x:v>122303</x:v>
      </x:c>
      <x:c r="C2636" s="6" t="n">
        <x:v>10</x:v>
      </x:c>
      <x:c r="D2636" s="6" t="str">
        <x:v>锋入幽渺，影出凌厉</x:v>
      </x:c>
      <x:c r="E2636" s="7" t="str">
        <x:v>对指定敌方单体造成等同于貊泽270%攻击力的雷属性伤害，并对该目标发动天赋的追加攻击。若本次追加攻击施放前目标被消灭则对敌方随机单体发动追加攻击。</x:v>
      </x:c>
      <x:c r="F2636" s="6" t="n">
        <x:v>2.7</x:v>
      </x:c>
      <x:c r="G2636" s="6" t="n">
        <x:v>0</x:v>
      </x:c>
      <x:c r="H2636" s="6" t="n">
        <x:v>0</x:v>
      </x:c>
      <x:c r="I2636" s="6" t="n">
        <x:v>0</x:v>
      </x:c>
      <x:c r="J2636" s="6" t="str">
        <x:v>[2.7]</x:v>
      </x:c>
      <x:c r="K2636" s="7" t="str">
        <x:v>需确认条件及分段</x:v>
      </x:c>
      <x:c r="L2636" s="6" t="str">
        <x:v>https://raw.githubusercontent.com/Mar-7th/StarRailRes/dbe8cdfcfb0bf657b9fe1cf92d5537f118ccb487/index_new/cn/character_skills.json</x:v>
      </x:c>
    </x:row>
    <x:row r="2637" ht="38" customHeight="1">
      <x:c r="A2637" s="6" t="str">
        <x:v>122303_11</x:v>
      </x:c>
      <x:c r="B2637" s="6" t="str">
        <x:v>122303</x:v>
      </x:c>
      <x:c r="C2637" s="6" t="n">
        <x:v>11</x:v>
      </x:c>
      <x:c r="D2637" s="6" t="str">
        <x:v>锋入幽渺，影出凌厉</x:v>
      </x:c>
      <x:c r="E2637" s="7" t="str">
        <x:v>对指定敌方单体造成等同于貊泽280.8%攻击力的雷属性伤害，并对该目标发动天赋的追加攻击。若本次追加攻击施放前目标被消灭则对敌方随机单体发动追加攻击。</x:v>
      </x:c>
      <x:c r="F2637" s="6" t="n">
        <x:v>2.808</x:v>
      </x:c>
      <x:c r="G2637" s="6" t="n">
        <x:v>0</x:v>
      </x:c>
      <x:c r="H2637" s="6" t="n">
        <x:v>0</x:v>
      </x:c>
      <x:c r="I2637" s="6" t="n">
        <x:v>0</x:v>
      </x:c>
      <x:c r="J2637" s="6" t="str">
        <x:v>[2.808]</x:v>
      </x:c>
      <x:c r="K2637" s="7" t="str">
        <x:v>需确认条件及分段</x:v>
      </x:c>
      <x:c r="L2637" s="6" t="str">
        <x:v>https://raw.githubusercontent.com/Mar-7th/StarRailRes/dbe8cdfcfb0bf657b9fe1cf92d5537f118ccb487/index_new/cn/character_skills.json</x:v>
      </x:c>
    </x:row>
    <x:row r="2638" ht="38" customHeight="1">
      <x:c r="A2638" s="6" t="str">
        <x:v>122303_12</x:v>
      </x:c>
      <x:c r="B2638" s="6" t="str">
        <x:v>122303</x:v>
      </x:c>
      <x:c r="C2638" s="6" t="n">
        <x:v>12</x:v>
      </x:c>
      <x:c r="D2638" s="6" t="str">
        <x:v>锋入幽渺，影出凌厉</x:v>
      </x:c>
      <x:c r="E2638" s="7" t="str">
        <x:v>对指定敌方单体造成等同于貊泽291.6%攻击力的雷属性伤害，并对该目标发动天赋的追加攻击。若本次追加攻击施放前目标被消灭则对敌方随机单体发动追加攻击。</x:v>
      </x:c>
      <x:c r="F2638" s="6" t="n">
        <x:v>2.916</x:v>
      </x:c>
      <x:c r="G2638" s="6" t="n">
        <x:v>0</x:v>
      </x:c>
      <x:c r="H2638" s="6" t="n">
        <x:v>0</x:v>
      </x:c>
      <x:c r="I2638" s="6" t="n">
        <x:v>0</x:v>
      </x:c>
      <x:c r="J2638" s="6" t="str">
        <x:v>[2.916]</x:v>
      </x:c>
      <x:c r="K2638" s="7" t="str">
        <x:v>需确认条件及分段</x:v>
      </x:c>
      <x:c r="L2638" s="6" t="str">
        <x:v>https://raw.githubusercontent.com/Mar-7th/StarRailRes/dbe8cdfcfb0bf657b9fe1cf92d5537f118ccb487/index_new/cn/character_skills.json</x:v>
      </x:c>
    </x:row>
    <x:row r="2639" ht="38" customHeight="1">
      <x:c r="A2639" s="6" t="str">
        <x:v>122303_13</x:v>
      </x:c>
      <x:c r="B2639" s="6" t="str">
        <x:v>122303</x:v>
      </x:c>
      <x:c r="C2639" s="6" t="n">
        <x:v>13</x:v>
      </x:c>
      <x:c r="D2639" s="6" t="str">
        <x:v>锋入幽渺，影出凌厉</x:v>
      </x:c>
      <x:c r="E2639" s="7" t="str">
        <x:v>对指定敌方单体造成等同于貊泽302.4%攻击力的雷属性伤害，并对该目标发动天赋的追加攻击。若本次追加攻击施放前目标被消灭则对敌方随机单体发动追加攻击。</x:v>
      </x:c>
      <x:c r="F2639" s="6" t="n">
        <x:v>3.024</x:v>
      </x:c>
      <x:c r="G2639" s="6" t="n">
        <x:v>0</x:v>
      </x:c>
      <x:c r="H2639" s="6" t="n">
        <x:v>0</x:v>
      </x:c>
      <x:c r="I2639" s="6" t="n">
        <x:v>0</x:v>
      </x:c>
      <x:c r="J2639" s="6" t="str">
        <x:v>[3.024]</x:v>
      </x:c>
      <x:c r="K2639" s="7" t="str">
        <x:v>需确认条件及分段</x:v>
      </x:c>
      <x:c r="L2639" s="6" t="str">
        <x:v>https://raw.githubusercontent.com/Mar-7th/StarRailRes/dbe8cdfcfb0bf657b9fe1cf92d5537f118ccb487/index_new/cn/character_skills.json</x:v>
      </x:c>
    </x:row>
    <x:row r="2640" ht="38" customHeight="1">
      <x:c r="A2640" s="6" t="str">
        <x:v>122303_14</x:v>
      </x:c>
      <x:c r="B2640" s="6" t="str">
        <x:v>122303</x:v>
      </x:c>
      <x:c r="C2640" s="6" t="n">
        <x:v>14</x:v>
      </x:c>
      <x:c r="D2640" s="6" t="str">
        <x:v>锋入幽渺，影出凌厉</x:v>
      </x:c>
      <x:c r="E2640" s="7" t="str">
        <x:v>对指定敌方单体造成等同于貊泽313.2%攻击力的雷属性伤害，并对该目标发动天赋的追加攻击。若本次追加攻击施放前目标被消灭则对敌方随机单体发动追加攻击。</x:v>
      </x:c>
      <x:c r="F2640" s="6" t="n">
        <x:v>3.132</x:v>
      </x:c>
      <x:c r="G2640" s="6" t="n">
        <x:v>0</x:v>
      </x:c>
      <x:c r="H2640" s="6" t="n">
        <x:v>0</x:v>
      </x:c>
      <x:c r="I2640" s="6" t="n">
        <x:v>0</x:v>
      </x:c>
      <x:c r="J2640" s="6" t="str">
        <x:v>[3.132]</x:v>
      </x:c>
      <x:c r="K2640" s="7" t="str">
        <x:v>需确认条件及分段</x:v>
      </x:c>
      <x:c r="L2640" s="6" t="str">
        <x:v>https://raw.githubusercontent.com/Mar-7th/StarRailRes/dbe8cdfcfb0bf657b9fe1cf92d5537f118ccb487/index_new/cn/character_skills.json</x:v>
      </x:c>
    </x:row>
    <x:row r="2641" ht="38" customHeight="1">
      <x:c r="A2641" s="6" t="str">
        <x:v>122303_15</x:v>
      </x:c>
      <x:c r="B2641" s="6" t="str">
        <x:v>122303</x:v>
      </x:c>
      <x:c r="C2641" s="6" t="n">
        <x:v>15</x:v>
      </x:c>
      <x:c r="D2641" s="6" t="str">
        <x:v>锋入幽渺，影出凌厉</x:v>
      </x:c>
      <x:c r="E2641" s="7" t="str">
        <x:v>对指定敌方单体造成等同于貊泽324%攻击力的雷属性伤害，并对该目标发动天赋的追加攻击。若本次追加攻击施放前目标被消灭则对敌方随机单体发动追加攻击。</x:v>
      </x:c>
      <x:c r="F2641" s="6" t="n">
        <x:v>3.24</x:v>
      </x:c>
      <x:c r="G2641" s="6" t="n">
        <x:v>0</x:v>
      </x:c>
      <x:c r="H2641" s="6" t="n">
        <x:v>0</x:v>
      </x:c>
      <x:c r="I2641" s="6" t="n">
        <x:v>0</x:v>
      </x:c>
      <x:c r="J2641" s="6" t="str">
        <x:v>[3.24]</x:v>
      </x:c>
      <x:c r="K2641" s="7" t="str">
        <x:v>需确认条件及分段</x:v>
      </x:c>
      <x:c r="L2641" s="6" t="str">
        <x:v>https://raw.githubusercontent.com/Mar-7th/StarRailRes/dbe8cdfcfb0bf657b9fe1cf92d5537f118ccb487/index_new/cn/character_skills.json</x:v>
      </x:c>
    </x:row>
    <x:row r="2642" ht="68" customHeight="1">
      <x:c r="A2642" s="6" t="str">
        <x:v>122304_1</x:v>
      </x:c>
      <x:c r="B2642" s="6" t="str">
        <x:v>122304</x:v>
      </x:c>
      <x:c r="C2642" s="6" t="n">
        <x:v>1</x:v>
      </x:c>
      <x:c r="D2642" s="6" t="str">
        <x:v>伸天卑飞，折翅为芒</x:v>
      </x:c>
      <x:c r="E2642" s="7" t="str">
        <x:v>场上存在【猎物】时，貊泽会进入离场状态。
我方目标攻击【猎物】后，貊泽会额外造成1次等同于自身15%攻击力的雷属性附加伤害，并消耗1点充能。每消耗3点充能，貊泽会对【猎物】发动1次追加攻击，造成等同于自身80%攻击力的雷属性伤害，当充能为0时，解除目标【猎物】状态，并重置计入发动追加攻击所需的充能点数。天赋的追加攻击不会消耗充能。</x:v>
      </x:c>
      <x:c r="F2642" s="6" t="n">
        <x:v>0</x:v>
      </x:c>
      <x:c r="G2642" s="6" t="n">
        <x:v>0</x:v>
      </x:c>
      <x:c r="H2642" s="6" t="n">
        <x:v>0</x:v>
      </x:c>
      <x:c r="I2642" s="6" t="n">
        <x:v>0</x:v>
      </x:c>
      <x:c r="J2642" s="6" t="str">
        <x:v>[0.15, 3, 0.8]</x:v>
      </x:c>
      <x:c r="K2642" s="7" t="str">
        <x:v>无首段伤害倍率，请覆盖或设为辅助技能</x:v>
      </x:c>
      <x:c r="L2642" s="6" t="str">
        <x:v>https://raw.githubusercontent.com/Mar-7th/StarRailRes/dbe8cdfcfb0bf657b9fe1cf92d5537f118ccb487/index_new/cn/character_skills.json</x:v>
      </x:c>
    </x:row>
    <x:row r="2643" ht="68" customHeight="1">
      <x:c r="A2643" s="6" t="str">
        <x:v>122304_2</x:v>
      </x:c>
      <x:c r="B2643" s="6" t="str">
        <x:v>122304</x:v>
      </x:c>
      <x:c r="C2643" s="6" t="n">
        <x:v>2</x:v>
      </x:c>
      <x:c r="D2643" s="6" t="str">
        <x:v>伸天卑飞，折翅为芒</x:v>
      </x:c>
      <x:c r="E2643" s="7" t="str">
        <x:v>场上存在【猎物】时，貊泽会进入离场状态。
我方目标攻击【猎物】后，貊泽会额外造成1次等同于自身16.5%攻击力的雷属性附加伤害，并消耗1点充能。每消耗3点充能，貊泽会对【猎物】发动1次追加攻击，造成等同于自身88%攻击力的雷属性伤害，当充能为0时，解除目标【猎物】状态，并重置计入发动追加攻击所需的充能点数。天赋的追加攻击不会消耗充能。</x:v>
      </x:c>
      <x:c r="F2643" s="6" t="n">
        <x:v>0</x:v>
      </x:c>
      <x:c r="G2643" s="6" t="n">
        <x:v>0</x:v>
      </x:c>
      <x:c r="H2643" s="6" t="n">
        <x:v>0</x:v>
      </x:c>
      <x:c r="I2643" s="6" t="n">
        <x:v>0</x:v>
      </x:c>
      <x:c r="J2643" s="6" t="str">
        <x:v>[0.165, 3, 0.88]</x:v>
      </x:c>
      <x:c r="K2643" s="7" t="str">
        <x:v>无首段伤害倍率，请覆盖或设为辅助技能</x:v>
      </x:c>
      <x:c r="L2643" s="6" t="str">
        <x:v>https://raw.githubusercontent.com/Mar-7th/StarRailRes/dbe8cdfcfb0bf657b9fe1cf92d5537f118ccb487/index_new/cn/character_skills.json</x:v>
      </x:c>
    </x:row>
    <x:row r="2644" ht="68" customHeight="1">
      <x:c r="A2644" s="6" t="str">
        <x:v>122304_3</x:v>
      </x:c>
      <x:c r="B2644" s="6" t="str">
        <x:v>122304</x:v>
      </x:c>
      <x:c r="C2644" s="6" t="n">
        <x:v>3</x:v>
      </x:c>
      <x:c r="D2644" s="6" t="str">
        <x:v>伸天卑飞，折翅为芒</x:v>
      </x:c>
      <x:c r="E2644" s="7" t="str">
        <x:v>场上存在【猎物】时，貊泽会进入离场状态。
我方目标攻击【猎物】后，貊泽会额外造成1次等同于自身18%攻击力的雷属性附加伤害，并消耗1点充能。每消耗3点充能，貊泽会对【猎物】发动1次追加攻击，造成等同于自身96%攻击力的雷属性伤害，当充能为0时，解除目标【猎物】状态，并重置计入发动追加攻击所需的充能点数。天赋的追加攻击不会消耗充能。</x:v>
      </x:c>
      <x:c r="F2644" s="6" t="n">
        <x:v>0</x:v>
      </x:c>
      <x:c r="G2644" s="6" t="n">
        <x:v>0</x:v>
      </x:c>
      <x:c r="H2644" s="6" t="n">
        <x:v>0</x:v>
      </x:c>
      <x:c r="I2644" s="6" t="n">
        <x:v>0</x:v>
      </x:c>
      <x:c r="J2644" s="6" t="str">
        <x:v>[0.18, 3, 0.96]</x:v>
      </x:c>
      <x:c r="K2644" s="7" t="str">
        <x:v>无首段伤害倍率，请覆盖或设为辅助技能</x:v>
      </x:c>
      <x:c r="L2644" s="6" t="str">
        <x:v>https://raw.githubusercontent.com/Mar-7th/StarRailRes/dbe8cdfcfb0bf657b9fe1cf92d5537f118ccb487/index_new/cn/character_skills.json</x:v>
      </x:c>
    </x:row>
    <x:row r="2645" ht="68" customHeight="1">
      <x:c r="A2645" s="6" t="str">
        <x:v>122304_4</x:v>
      </x:c>
      <x:c r="B2645" s="6" t="str">
        <x:v>122304</x:v>
      </x:c>
      <x:c r="C2645" s="6" t="n">
        <x:v>4</x:v>
      </x:c>
      <x:c r="D2645" s="6" t="str">
        <x:v>伸天卑飞，折翅为芒</x:v>
      </x:c>
      <x:c r="E2645" s="7" t="str">
        <x:v>场上存在【猎物】时，貊泽会进入离场状态。
我方目标攻击【猎物】后，貊泽会额外造成1次等同于自身19.5%攻击力的雷属性附加伤害，并消耗1点充能。每消耗3点充能，貊泽会对【猎物】发动1次追加攻击，造成等同于自身104%攻击力的雷属性伤害，当充能为0时，解除目标【猎物】状态，并重置计入发动追加攻击所需的充能点数。天赋的追加攻击不会消耗充能。</x:v>
      </x:c>
      <x:c r="F2645" s="6" t="n">
        <x:v>0</x:v>
      </x:c>
      <x:c r="G2645" s="6" t="n">
        <x:v>0</x:v>
      </x:c>
      <x:c r="H2645" s="6" t="n">
        <x:v>0</x:v>
      </x:c>
      <x:c r="I2645" s="6" t="n">
        <x:v>0</x:v>
      </x:c>
      <x:c r="J2645" s="6" t="str">
        <x:v>[0.195, 3, 1.04]</x:v>
      </x:c>
      <x:c r="K2645" s="7" t="str">
        <x:v>无首段伤害倍率，请覆盖或设为辅助技能</x:v>
      </x:c>
      <x:c r="L2645" s="6" t="str">
        <x:v>https://raw.githubusercontent.com/Mar-7th/StarRailRes/dbe8cdfcfb0bf657b9fe1cf92d5537f118ccb487/index_new/cn/character_skills.json</x:v>
      </x:c>
    </x:row>
    <x:row r="2646" ht="68" customHeight="1">
      <x:c r="A2646" s="6" t="str">
        <x:v>122304_5</x:v>
      </x:c>
      <x:c r="B2646" s="6" t="str">
        <x:v>122304</x:v>
      </x:c>
      <x:c r="C2646" s="6" t="n">
        <x:v>5</x:v>
      </x:c>
      <x:c r="D2646" s="6" t="str">
        <x:v>伸天卑飞，折翅为芒</x:v>
      </x:c>
      <x:c r="E2646" s="7" t="str">
        <x:v>场上存在【猎物】时，貊泽会进入离场状态。
我方目标攻击【猎物】后，貊泽会额外造成1次等同于自身21%攻击力的雷属性附加伤害，并消耗1点充能。每消耗3点充能，貊泽会对【猎物】发动1次追加攻击，造成等同于自身112%攻击力的雷属性伤害，当充能为0时，解除目标【猎物】状态，并重置计入发动追加攻击所需的充能点数。天赋的追加攻击不会消耗充能。</x:v>
      </x:c>
      <x:c r="F2646" s="6" t="n">
        <x:v>0</x:v>
      </x:c>
      <x:c r="G2646" s="6" t="n">
        <x:v>0</x:v>
      </x:c>
      <x:c r="H2646" s="6" t="n">
        <x:v>0</x:v>
      </x:c>
      <x:c r="I2646" s="6" t="n">
        <x:v>0</x:v>
      </x:c>
      <x:c r="J2646" s="6" t="str">
        <x:v>[0.21, 3, 1.12]</x:v>
      </x:c>
      <x:c r="K2646" s="7" t="str">
        <x:v>无首段伤害倍率，请覆盖或设为辅助技能</x:v>
      </x:c>
      <x:c r="L2646" s="6" t="str">
        <x:v>https://raw.githubusercontent.com/Mar-7th/StarRailRes/dbe8cdfcfb0bf657b9fe1cf92d5537f118ccb487/index_new/cn/character_skills.json</x:v>
      </x:c>
    </x:row>
    <x:row r="2647" ht="68" customHeight="1">
      <x:c r="A2647" s="6" t="str">
        <x:v>122304_6</x:v>
      </x:c>
      <x:c r="B2647" s="6" t="str">
        <x:v>122304</x:v>
      </x:c>
      <x:c r="C2647" s="6" t="n">
        <x:v>6</x:v>
      </x:c>
      <x:c r="D2647" s="6" t="str">
        <x:v>伸天卑飞，折翅为芒</x:v>
      </x:c>
      <x:c r="E2647" s="7" t="str">
        <x:v>场上存在【猎物】时，貊泽会进入离场状态。
我方目标攻击【猎物】后，貊泽会额外造成1次等同于自身22.5%攻击力的雷属性附加伤害，并消耗1点充能。每消耗3点充能，貊泽会对【猎物】发动1次追加攻击，造成等同于自身120%攻击力的雷属性伤害，当充能为0时，解除目标【猎物】状态，并重置计入发动追加攻击所需的充能点数。天赋的追加攻击不会消耗充能。</x:v>
      </x:c>
      <x:c r="F2647" s="6" t="n">
        <x:v>0</x:v>
      </x:c>
      <x:c r="G2647" s="6" t="n">
        <x:v>0</x:v>
      </x:c>
      <x:c r="H2647" s="6" t="n">
        <x:v>0</x:v>
      </x:c>
      <x:c r="I2647" s="6" t="n">
        <x:v>0</x:v>
      </x:c>
      <x:c r="J2647" s="6" t="str">
        <x:v>[0.225, 3, 1.2]</x:v>
      </x:c>
      <x:c r="K2647" s="7" t="str">
        <x:v>无首段伤害倍率，请覆盖或设为辅助技能</x:v>
      </x:c>
      <x:c r="L2647" s="6" t="str">
        <x:v>https://raw.githubusercontent.com/Mar-7th/StarRailRes/dbe8cdfcfb0bf657b9fe1cf92d5537f118ccb487/index_new/cn/character_skills.json</x:v>
      </x:c>
    </x:row>
    <x:row r="2648" ht="68" customHeight="1">
      <x:c r="A2648" s="6" t="str">
        <x:v>122304_7</x:v>
      </x:c>
      <x:c r="B2648" s="6" t="str">
        <x:v>122304</x:v>
      </x:c>
      <x:c r="C2648" s="6" t="n">
        <x:v>7</x:v>
      </x:c>
      <x:c r="D2648" s="6" t="str">
        <x:v>伸天卑飞，折翅为芒</x:v>
      </x:c>
      <x:c r="E2648" s="7" t="str">
        <x:v>场上存在【猎物】时，貊泽会进入离场状态。
我方目标攻击【猎物】后，貊泽会额外造成1次等同于自身24.37%攻击力的雷属性附加伤害，并消耗1点充能。每消耗3点充能，貊泽会对【猎物】发动1次追加攻击，造成等同于自身130%攻击力的雷属性伤害，当充能为0时，解除目标【猎物】状态，并重置计入发动追加攻击所需的充能点数。天赋的追加攻击不会消耗充能。</x:v>
      </x:c>
      <x:c r="F2648" s="6" t="n">
        <x:v>0</x:v>
      </x:c>
      <x:c r="G2648" s="6" t="n">
        <x:v>0</x:v>
      </x:c>
      <x:c r="H2648" s="6" t="n">
        <x:v>0</x:v>
      </x:c>
      <x:c r="I2648" s="6" t="n">
        <x:v>0</x:v>
      </x:c>
      <x:c r="J2648" s="6" t="str">
        <x:v>[0.2437, 3, 1.3]</x:v>
      </x:c>
      <x:c r="K2648" s="7" t="str">
        <x:v>无首段伤害倍率，请覆盖或设为辅助技能</x:v>
      </x:c>
      <x:c r="L2648" s="6" t="str">
        <x:v>https://raw.githubusercontent.com/Mar-7th/StarRailRes/dbe8cdfcfb0bf657b9fe1cf92d5537f118ccb487/index_new/cn/character_skills.json</x:v>
      </x:c>
    </x:row>
    <x:row r="2649" ht="68" customHeight="1">
      <x:c r="A2649" s="6" t="str">
        <x:v>122304_8</x:v>
      </x:c>
      <x:c r="B2649" s="6" t="str">
        <x:v>122304</x:v>
      </x:c>
      <x:c r="C2649" s="6" t="n">
        <x:v>8</x:v>
      </x:c>
      <x:c r="D2649" s="6" t="str">
        <x:v>伸天卑飞，折翅为芒</x:v>
      </x:c>
      <x:c r="E2649" s="7" t="str">
        <x:v>场上存在【猎物】时，貊泽会进入离场状态。
我方目标攻击【猎物】后，貊泽会额外造成1次等同于自身26.25%攻击力的雷属性附加伤害，并消耗1点充能。每消耗3点充能，貊泽会对【猎物】发动1次追加攻击，造成等同于自身140%攻击力的雷属性伤害，当充能为0时，解除目标【猎物】状态，并重置计入发动追加攻击所需的充能点数。天赋的追加攻击不会消耗充能。</x:v>
      </x:c>
      <x:c r="F2649" s="6" t="n">
        <x:v>0</x:v>
      </x:c>
      <x:c r="G2649" s="6" t="n">
        <x:v>0</x:v>
      </x:c>
      <x:c r="H2649" s="6" t="n">
        <x:v>0</x:v>
      </x:c>
      <x:c r="I2649" s="6" t="n">
        <x:v>0</x:v>
      </x:c>
      <x:c r="J2649" s="6" t="str">
        <x:v>[0.2625, 3, 1.4]</x:v>
      </x:c>
      <x:c r="K2649" s="7" t="str">
        <x:v>无首段伤害倍率，请覆盖或设为辅助技能</x:v>
      </x:c>
      <x:c r="L2649" s="6" t="str">
        <x:v>https://raw.githubusercontent.com/Mar-7th/StarRailRes/dbe8cdfcfb0bf657b9fe1cf92d5537f118ccb487/index_new/cn/character_skills.json</x:v>
      </x:c>
    </x:row>
    <x:row r="2650" ht="68" customHeight="1">
      <x:c r="A2650" s="6" t="str">
        <x:v>122304_9</x:v>
      </x:c>
      <x:c r="B2650" s="6" t="str">
        <x:v>122304</x:v>
      </x:c>
      <x:c r="C2650" s="6" t="n">
        <x:v>9</x:v>
      </x:c>
      <x:c r="D2650" s="6" t="str">
        <x:v>伸天卑飞，折翅为芒</x:v>
      </x:c>
      <x:c r="E2650" s="7" t="str">
        <x:v>场上存在【猎物】时，貊泽会进入离场状态。
我方目标攻击【猎物】后，貊泽会额外造成1次等同于自身28.12%攻击力的雷属性附加伤害，并消耗1点充能。每消耗3点充能，貊泽会对【猎物】发动1次追加攻击，造成等同于自身150%攻击力的雷属性伤害，当充能为0时，解除目标【猎物】状态，并重置计入发动追加攻击所需的充能点数。天赋的追加攻击不会消耗充能。</x:v>
      </x:c>
      <x:c r="F2650" s="6" t="n">
        <x:v>0</x:v>
      </x:c>
      <x:c r="G2650" s="6" t="n">
        <x:v>0</x:v>
      </x:c>
      <x:c r="H2650" s="6" t="n">
        <x:v>0</x:v>
      </x:c>
      <x:c r="I2650" s="6" t="n">
        <x:v>0</x:v>
      </x:c>
      <x:c r="J2650" s="6" t="str">
        <x:v>[0.2812, 3, 1.5]</x:v>
      </x:c>
      <x:c r="K2650" s="7" t="str">
        <x:v>无首段伤害倍率，请覆盖或设为辅助技能</x:v>
      </x:c>
      <x:c r="L2650" s="6" t="str">
        <x:v>https://raw.githubusercontent.com/Mar-7th/StarRailRes/dbe8cdfcfb0bf657b9fe1cf92d5537f118ccb487/index_new/cn/character_skills.json</x:v>
      </x:c>
    </x:row>
    <x:row r="2651" ht="68" customHeight="1">
      <x:c r="A2651" s="6" t="str">
        <x:v>122304_10</x:v>
      </x:c>
      <x:c r="B2651" s="6" t="str">
        <x:v>122304</x:v>
      </x:c>
      <x:c r="C2651" s="6" t="n">
        <x:v>10</x:v>
      </x:c>
      <x:c r="D2651" s="6" t="str">
        <x:v>伸天卑飞，折翅为芒</x:v>
      </x:c>
      <x:c r="E2651" s="7" t="str">
        <x:v>场上存在【猎物】时，貊泽会进入离场状态。
我方目标攻击【猎物】后，貊泽会额外造成1次等同于自身30%攻击力的雷属性附加伤害，并消耗1点充能。每消耗3点充能，貊泽会对【猎物】发动1次追加攻击，造成等同于自身160%攻击力的雷属性伤害，当充能为0时，解除目标【猎物】状态，并重置计入发动追加攻击所需的充能点数。天赋的追加攻击不会消耗充能。</x:v>
      </x:c>
      <x:c r="F2651" s="6" t="n">
        <x:v>0</x:v>
      </x:c>
      <x:c r="G2651" s="6" t="n">
        <x:v>0</x:v>
      </x:c>
      <x:c r="H2651" s="6" t="n">
        <x:v>0</x:v>
      </x:c>
      <x:c r="I2651" s="6" t="n">
        <x:v>0</x:v>
      </x:c>
      <x:c r="J2651" s="6" t="str">
        <x:v>[0.3, 3, 1.6]</x:v>
      </x:c>
      <x:c r="K2651" s="7" t="str">
        <x:v>无首段伤害倍率，请覆盖或设为辅助技能</x:v>
      </x:c>
      <x:c r="L2651" s="6" t="str">
        <x:v>https://raw.githubusercontent.com/Mar-7th/StarRailRes/dbe8cdfcfb0bf657b9fe1cf92d5537f118ccb487/index_new/cn/character_skills.json</x:v>
      </x:c>
    </x:row>
    <x:row r="2652" ht="68" customHeight="1">
      <x:c r="A2652" s="6" t="str">
        <x:v>122304_11</x:v>
      </x:c>
      <x:c r="B2652" s="6" t="str">
        <x:v>122304</x:v>
      </x:c>
      <x:c r="C2652" s="6" t="n">
        <x:v>11</x:v>
      </x:c>
      <x:c r="D2652" s="6" t="str">
        <x:v>伸天卑飞，折翅为芒</x:v>
      </x:c>
      <x:c r="E2652" s="7" t="str">
        <x:v>场上存在【猎物】时，貊泽会进入离场状态。
我方目标攻击【猎物】后，貊泽会额外造成1次等同于自身31.5%攻击力的雷属性附加伤害，并消耗1点充能。每消耗3点充能，貊泽会对【猎物】发动1次追加攻击，造成等同于自身168%攻击力的雷属性伤害，当充能为0时，解除目标【猎物】状态，并重置计入发动追加攻击所需的充能点数。天赋的追加攻击不会消耗充能。</x:v>
      </x:c>
      <x:c r="F2652" s="6" t="n">
        <x:v>0</x:v>
      </x:c>
      <x:c r="G2652" s="6" t="n">
        <x:v>0</x:v>
      </x:c>
      <x:c r="H2652" s="6" t="n">
        <x:v>0</x:v>
      </x:c>
      <x:c r="I2652" s="6" t="n">
        <x:v>0</x:v>
      </x:c>
      <x:c r="J2652" s="6" t="str">
        <x:v>[0.315, 3, 1.68]</x:v>
      </x:c>
      <x:c r="K2652" s="7" t="str">
        <x:v>无首段伤害倍率，请覆盖或设为辅助技能</x:v>
      </x:c>
      <x:c r="L2652" s="6" t="str">
        <x:v>https://raw.githubusercontent.com/Mar-7th/StarRailRes/dbe8cdfcfb0bf657b9fe1cf92d5537f118ccb487/index_new/cn/character_skills.json</x:v>
      </x:c>
    </x:row>
    <x:row r="2653" ht="68" customHeight="1">
      <x:c r="A2653" s="6" t="str">
        <x:v>122304_12</x:v>
      </x:c>
      <x:c r="B2653" s="6" t="str">
        <x:v>122304</x:v>
      </x:c>
      <x:c r="C2653" s="6" t="n">
        <x:v>12</x:v>
      </x:c>
      <x:c r="D2653" s="6" t="str">
        <x:v>伸天卑飞，折翅为芒</x:v>
      </x:c>
      <x:c r="E2653" s="7" t="str">
        <x:v>场上存在【猎物】时，貊泽会进入离场状态。
我方目标攻击【猎物】后，貊泽会额外造成1次等同于自身33%攻击力的雷属性附加伤害，并消耗1点充能。每消耗3点充能，貊泽会对【猎物】发动1次追加攻击，造成等同于自身176%攻击力的雷属性伤害，当充能为0时，解除目标【猎物】状态，并重置计入发动追加攻击所需的充能点数。天赋的追加攻击不会消耗充能。</x:v>
      </x:c>
      <x:c r="F2653" s="6" t="n">
        <x:v>0</x:v>
      </x:c>
      <x:c r="G2653" s="6" t="n">
        <x:v>0</x:v>
      </x:c>
      <x:c r="H2653" s="6" t="n">
        <x:v>0</x:v>
      </x:c>
      <x:c r="I2653" s="6" t="n">
        <x:v>0</x:v>
      </x:c>
      <x:c r="J2653" s="6" t="str">
        <x:v>[0.33, 3, 1.76]</x:v>
      </x:c>
      <x:c r="K2653" s="7" t="str">
        <x:v>无首段伤害倍率，请覆盖或设为辅助技能</x:v>
      </x:c>
      <x:c r="L2653" s="6" t="str">
        <x:v>https://raw.githubusercontent.com/Mar-7th/StarRailRes/dbe8cdfcfb0bf657b9fe1cf92d5537f118ccb487/index_new/cn/character_skills.json</x:v>
      </x:c>
    </x:row>
    <x:row r="2654" ht="68" customHeight="1">
      <x:c r="A2654" s="6" t="str">
        <x:v>122304_13</x:v>
      </x:c>
      <x:c r="B2654" s="6" t="str">
        <x:v>122304</x:v>
      </x:c>
      <x:c r="C2654" s="6" t="n">
        <x:v>13</x:v>
      </x:c>
      <x:c r="D2654" s="6" t="str">
        <x:v>伸天卑飞，折翅为芒</x:v>
      </x:c>
      <x:c r="E2654" s="7" t="str">
        <x:v>场上存在【猎物】时，貊泽会进入离场状态。
我方目标攻击【猎物】后，貊泽会额外造成1次等同于自身34.5%攻击力的雷属性附加伤害，并消耗1点充能。每消耗3点充能，貊泽会对【猎物】发动1次追加攻击，造成等同于自身184%攻击力的雷属性伤害，当充能为0时，解除目标【猎物】状态，并重置计入发动追加攻击所需的充能点数。天赋的追加攻击不会消耗充能。</x:v>
      </x:c>
      <x:c r="F2654" s="6" t="n">
        <x:v>0</x:v>
      </x:c>
      <x:c r="G2654" s="6" t="n">
        <x:v>0</x:v>
      </x:c>
      <x:c r="H2654" s="6" t="n">
        <x:v>0</x:v>
      </x:c>
      <x:c r="I2654" s="6" t="n">
        <x:v>0</x:v>
      </x:c>
      <x:c r="J2654" s="6" t="str">
        <x:v>[0.345, 3, 1.84]</x:v>
      </x:c>
      <x:c r="K2654" s="7" t="str">
        <x:v>无首段伤害倍率，请覆盖或设为辅助技能</x:v>
      </x:c>
      <x:c r="L2654" s="6" t="str">
        <x:v>https://raw.githubusercontent.com/Mar-7th/StarRailRes/dbe8cdfcfb0bf657b9fe1cf92d5537f118ccb487/index_new/cn/character_skills.json</x:v>
      </x:c>
    </x:row>
    <x:row r="2655" ht="68" customHeight="1">
      <x:c r="A2655" s="6" t="str">
        <x:v>122304_14</x:v>
      </x:c>
      <x:c r="B2655" s="6" t="str">
        <x:v>122304</x:v>
      </x:c>
      <x:c r="C2655" s="6" t="n">
        <x:v>14</x:v>
      </x:c>
      <x:c r="D2655" s="6" t="str">
        <x:v>伸天卑飞，折翅为芒</x:v>
      </x:c>
      <x:c r="E2655" s="7" t="str">
        <x:v>场上存在【猎物】时，貊泽会进入离场状态。
我方目标攻击【猎物】后，貊泽会额外造成1次等同于自身36%攻击力的雷属性附加伤害，并消耗1点充能。每消耗3点充能，貊泽会对【猎物】发动1次追加攻击，造成等同于自身192%攻击力的雷属性伤害，当充能为0时，解除目标【猎物】状态，并重置计入发动追加攻击所需的充能点数。天赋的追加攻击不会消耗充能。</x:v>
      </x:c>
      <x:c r="F2655" s="6" t="n">
        <x:v>0</x:v>
      </x:c>
      <x:c r="G2655" s="6" t="n">
        <x:v>0</x:v>
      </x:c>
      <x:c r="H2655" s="6" t="n">
        <x:v>0</x:v>
      </x:c>
      <x:c r="I2655" s="6" t="n">
        <x:v>0</x:v>
      </x:c>
      <x:c r="J2655" s="6" t="str">
        <x:v>[0.36, 3, 1.92]</x:v>
      </x:c>
      <x:c r="K2655" s="7" t="str">
        <x:v>无首段伤害倍率，请覆盖或设为辅助技能</x:v>
      </x:c>
      <x:c r="L2655" s="6" t="str">
        <x:v>https://raw.githubusercontent.com/Mar-7th/StarRailRes/dbe8cdfcfb0bf657b9fe1cf92d5537f118ccb487/index_new/cn/character_skills.json</x:v>
      </x:c>
    </x:row>
    <x:row r="2656" ht="68" customHeight="1">
      <x:c r="A2656" s="6" t="str">
        <x:v>122304_15</x:v>
      </x:c>
      <x:c r="B2656" s="6" t="str">
        <x:v>122304</x:v>
      </x:c>
      <x:c r="C2656" s="6" t="n">
        <x:v>15</x:v>
      </x:c>
      <x:c r="D2656" s="6" t="str">
        <x:v>伸天卑飞，折翅为芒</x:v>
      </x:c>
      <x:c r="E2656" s="7" t="str">
        <x:v>场上存在【猎物】时，貊泽会进入离场状态。
我方目标攻击【猎物】后，貊泽会额外造成1次等同于自身37.5%攻击力的雷属性附加伤害，并消耗1点充能。每消耗3点充能，貊泽会对【猎物】发动1次追加攻击，造成等同于自身200%攻击力的雷属性伤害，当充能为0时，解除目标【猎物】状态，并重置计入发动追加攻击所需的充能点数。天赋的追加攻击不会消耗充能。</x:v>
      </x:c>
      <x:c r="F2656" s="6" t="n">
        <x:v>0</x:v>
      </x:c>
      <x:c r="G2656" s="6" t="n">
        <x:v>0</x:v>
      </x:c>
      <x:c r="H2656" s="6" t="n">
        <x:v>0</x:v>
      </x:c>
      <x:c r="I2656" s="6" t="n">
        <x:v>0</x:v>
      </x:c>
      <x:c r="J2656" s="6" t="str">
        <x:v>[0.375, 3, 2]</x:v>
      </x:c>
      <x:c r="K2656" s="7" t="str">
        <x:v>无首段伤害倍率，请覆盖或设为辅助技能</x:v>
      </x:c>
      <x:c r="L2656" s="6" t="str">
        <x:v>https://raw.githubusercontent.com/Mar-7th/StarRailRes/dbe8cdfcfb0bf657b9fe1cf92d5537f118ccb487/index_new/cn/character_skills.json</x:v>
      </x:c>
    </x:row>
    <x:row r="2657" ht="20" customHeight="1">
      <x:c r="A2657" s="6" t="str">
        <x:v>122306_1</x:v>
      </x:c>
      <x:c r="B2657" s="6" t="str">
        <x:v>122306</x:v>
      </x:c>
      <x:c r="C2657" s="6" t="n">
        <x:v>1</x:v>
      </x:c>
      <x:c r="D2657" s="6" t="str">
        <x:v>攻击</x:v>
      </x:c>
      <x:c r="E2657" s="7" t="str">
        <x:v>攻击敌人，进入战斗后削弱敌方目标对应属性韧性。</x:v>
      </x:c>
      <x:c r="F2657" s="6" t="n">
        <x:v>0</x:v>
      </x:c>
      <x:c r="G2657" s="6" t="n">
        <x:v>0</x:v>
      </x:c>
      <x:c r="H2657" s="6" t="n">
        <x:v>0</x:v>
      </x:c>
      <x:c r="I2657" s="6" t="n">
        <x:v>0</x:v>
      </x:c>
      <x:c r="J2657" s="6" t="str">
        <x:v>[]</x:v>
      </x:c>
      <x:c r="K2657" s="7" t="str">
        <x:v>缺少结构化参数，必须覆盖</x:v>
      </x:c>
      <x:c r="L2657" s="6" t="str">
        <x:v>https://raw.githubusercontent.com/Mar-7th/StarRailRes/dbe8cdfcfb0bf657b9fe1cf92d5537f118ccb487/index_new/cn/character_skills.json</x:v>
      </x:c>
    </x:row>
    <x:row r="2658" ht="38" customHeight="1">
      <x:c r="A2658" s="6" t="str">
        <x:v>122307_1</x:v>
      </x:c>
      <x:c r="B2658" s="6" t="str">
        <x:v>122307</x:v>
      </x:c>
      <x:c r="C2658" s="6" t="n">
        <x:v>1</x:v>
      </x:c>
      <x:c r="D2658" s="6" t="str">
        <x:v>胁翼匿迹</x:v>
      </x:c>
      <x:c r="E2658" s="7" t="str">
        <x:v>使用秘技后进入持续20秒的隐身状态。隐身状态下不会被敌人发现，貊泽在隐身状态下攻击敌人进入战斗时伤害提高30%，持续2回合。</x:v>
      </x:c>
      <x:c r="F2658" s="6" t="n">
        <x:v>0</x:v>
      </x:c>
      <x:c r="G2658" s="6" t="n">
        <x:v>0</x:v>
      </x:c>
      <x:c r="H2658" s="6" t="n">
        <x:v>0</x:v>
      </x:c>
      <x:c r="I2658" s="6" t="n">
        <x:v>0</x:v>
      </x:c>
      <x:c r="J2658" s="6" t="str">
        <x:v>[20, 0.3, 2]</x:v>
      </x:c>
      <x:c r="K2658" s="7" t="str">
        <x:v>无首段伤害倍率，请覆盖或设为辅助技能</x:v>
      </x:c>
      <x:c r="L2658" s="6" t="str">
        <x:v>https://raw.githubusercontent.com/Mar-7th/StarRailRes/dbe8cdfcfb0bf657b9fe1cf92d5537f118ccb487/index_new/cn/character_skills.json</x:v>
      </x:c>
    </x:row>
    <x:row r="2659" ht="20" customHeight="1">
      <x:c r="A2659" s="6" t="str">
        <x:v>122401_1</x:v>
      </x:c>
      <x:c r="B2659" s="6" t="str">
        <x:v>122401</x:v>
      </x:c>
      <x:c r="C2659" s="6" t="n">
        <x:v>1</x:v>
      </x:c>
      <x:c r="D2659" s="6" t="str">
        <x:v>荡涤妖邪琉璃剑</x:v>
      </x:c>
      <x:c r="E2659" s="7" t="str">
        <x:v>对指定敌方单体造成等同于三月七50%攻击力的虚数属性伤害，随后获得1点充能。</x:v>
      </x:c>
      <x:c r="F2659" s="6" t="n">
        <x:v>0.5</x:v>
      </x:c>
      <x:c r="G2659" s="6" t="n">
        <x:v>0</x:v>
      </x:c>
      <x:c r="H2659" s="6" t="n">
        <x:v>0</x:v>
      </x:c>
      <x:c r="I2659" s="6" t="n">
        <x:v>0</x:v>
      </x:c>
      <x:c r="J2659" s="6" t="str">
        <x:v>[0.5, 1]</x:v>
      </x:c>
      <x:c r="K2659" s="7" t="str">
        <x:v>需确认条件及分段</x:v>
      </x:c>
      <x:c r="L2659" s="6" t="str">
        <x:v>https://raw.githubusercontent.com/Mar-7th/StarRailRes/dbe8cdfcfb0bf657b9fe1cf92d5537f118ccb487/index_new/cn/character_skills.json</x:v>
      </x:c>
    </x:row>
    <x:row r="2660" ht="20" customHeight="1">
      <x:c r="A2660" s="6" t="str">
        <x:v>122401_2</x:v>
      </x:c>
      <x:c r="B2660" s="6" t="str">
        <x:v>122401</x:v>
      </x:c>
      <x:c r="C2660" s="6" t="n">
        <x:v>2</x:v>
      </x:c>
      <x:c r="D2660" s="6" t="str">
        <x:v>荡涤妖邪琉璃剑</x:v>
      </x:c>
      <x:c r="E2660" s="7" t="str">
        <x:v>对指定敌方单体造成等同于三月七60%攻击力的虚数属性伤害，随后获得1点充能。</x:v>
      </x:c>
      <x:c r="F2660" s="6" t="n">
        <x:v>0.6</x:v>
      </x:c>
      <x:c r="G2660" s="6" t="n">
        <x:v>0</x:v>
      </x:c>
      <x:c r="H2660" s="6" t="n">
        <x:v>0</x:v>
      </x:c>
      <x:c r="I2660" s="6" t="n">
        <x:v>0</x:v>
      </x:c>
      <x:c r="J2660" s="6" t="str">
        <x:v>[0.6, 1]</x:v>
      </x:c>
      <x:c r="K2660" s="7" t="str">
        <x:v>需确认条件及分段</x:v>
      </x:c>
      <x:c r="L2660" s="6" t="str">
        <x:v>https://raw.githubusercontent.com/Mar-7th/StarRailRes/dbe8cdfcfb0bf657b9fe1cf92d5537f118ccb487/index_new/cn/character_skills.json</x:v>
      </x:c>
    </x:row>
    <x:row r="2661" ht="20" customHeight="1">
      <x:c r="A2661" s="6" t="str">
        <x:v>122401_3</x:v>
      </x:c>
      <x:c r="B2661" s="6" t="str">
        <x:v>122401</x:v>
      </x:c>
      <x:c r="C2661" s="6" t="n">
        <x:v>3</x:v>
      </x:c>
      <x:c r="D2661" s="6" t="str">
        <x:v>荡涤妖邪琉璃剑</x:v>
      </x:c>
      <x:c r="E2661" s="7" t="str">
        <x:v>对指定敌方单体造成等同于三月七70%攻击力的虚数属性伤害，随后获得1点充能。</x:v>
      </x:c>
      <x:c r="F2661" s="6" t="n">
        <x:v>0.7</x:v>
      </x:c>
      <x:c r="G2661" s="6" t="n">
        <x:v>0</x:v>
      </x:c>
      <x:c r="H2661" s="6" t="n">
        <x:v>0</x:v>
      </x:c>
      <x:c r="I2661" s="6" t="n">
        <x:v>0</x:v>
      </x:c>
      <x:c r="J2661" s="6" t="str">
        <x:v>[0.7, 1]</x:v>
      </x:c>
      <x:c r="K2661" s="7" t="str">
        <x:v>需确认条件及分段</x:v>
      </x:c>
      <x:c r="L2661" s="6" t="str">
        <x:v>https://raw.githubusercontent.com/Mar-7th/StarRailRes/dbe8cdfcfb0bf657b9fe1cf92d5537f118ccb487/index_new/cn/character_skills.json</x:v>
      </x:c>
    </x:row>
    <x:row r="2662" ht="20" customHeight="1">
      <x:c r="A2662" s="6" t="str">
        <x:v>122401_4</x:v>
      </x:c>
      <x:c r="B2662" s="6" t="str">
        <x:v>122401</x:v>
      </x:c>
      <x:c r="C2662" s="6" t="n">
        <x:v>4</x:v>
      </x:c>
      <x:c r="D2662" s="6" t="str">
        <x:v>荡涤妖邪琉璃剑</x:v>
      </x:c>
      <x:c r="E2662" s="7" t="str">
        <x:v>对指定敌方单体造成等同于三月七80%攻击力的虚数属性伤害，随后获得1点充能。</x:v>
      </x:c>
      <x:c r="F2662" s="6" t="n">
        <x:v>0.8</x:v>
      </x:c>
      <x:c r="G2662" s="6" t="n">
        <x:v>0</x:v>
      </x:c>
      <x:c r="H2662" s="6" t="n">
        <x:v>0</x:v>
      </x:c>
      <x:c r="I2662" s="6" t="n">
        <x:v>0</x:v>
      </x:c>
      <x:c r="J2662" s="6" t="str">
        <x:v>[0.8, 1]</x:v>
      </x:c>
      <x:c r="K2662" s="7" t="str">
        <x:v>需确认条件及分段</x:v>
      </x:c>
      <x:c r="L2662" s="6" t="str">
        <x:v>https://raw.githubusercontent.com/Mar-7th/StarRailRes/dbe8cdfcfb0bf657b9fe1cf92d5537f118ccb487/index_new/cn/character_skills.json</x:v>
      </x:c>
    </x:row>
    <x:row r="2663" ht="20" customHeight="1">
      <x:c r="A2663" s="6" t="str">
        <x:v>122401_5</x:v>
      </x:c>
      <x:c r="B2663" s="6" t="str">
        <x:v>122401</x:v>
      </x:c>
      <x:c r="C2663" s="6" t="n">
        <x:v>5</x:v>
      </x:c>
      <x:c r="D2663" s="6" t="str">
        <x:v>荡涤妖邪琉璃剑</x:v>
      </x:c>
      <x:c r="E2663" s="7" t="str">
        <x:v>对指定敌方单体造成等同于三月七90%攻击力的虚数属性伤害，随后获得1点充能。</x:v>
      </x:c>
      <x:c r="F2663" s="6" t="n">
        <x:v>0.9</x:v>
      </x:c>
      <x:c r="G2663" s="6" t="n">
        <x:v>0</x:v>
      </x:c>
      <x:c r="H2663" s="6" t="n">
        <x:v>0</x:v>
      </x:c>
      <x:c r="I2663" s="6" t="n">
        <x:v>0</x:v>
      </x:c>
      <x:c r="J2663" s="6" t="str">
        <x:v>[0.9, 1]</x:v>
      </x:c>
      <x:c r="K2663" s="7" t="str">
        <x:v>需确认条件及分段</x:v>
      </x:c>
      <x:c r="L2663" s="6" t="str">
        <x:v>https://raw.githubusercontent.com/Mar-7th/StarRailRes/dbe8cdfcfb0bf657b9fe1cf92d5537f118ccb487/index_new/cn/character_skills.json</x:v>
      </x:c>
    </x:row>
    <x:row r="2664" ht="20" customHeight="1">
      <x:c r="A2664" s="6" t="str">
        <x:v>122401_6</x:v>
      </x:c>
      <x:c r="B2664" s="6" t="str">
        <x:v>122401</x:v>
      </x:c>
      <x:c r="C2664" s="6" t="n">
        <x:v>6</x:v>
      </x:c>
      <x:c r="D2664" s="6" t="str">
        <x:v>荡涤妖邪琉璃剑</x:v>
      </x:c>
      <x:c r="E2664" s="7" t="str">
        <x:v>对指定敌方单体造成等同于三月七100%攻击力的虚数属性伤害，随后获得1点充能。</x:v>
      </x:c>
      <x:c r="F2664" s="6" t="n">
        <x:v>1</x:v>
      </x:c>
      <x:c r="G2664" s="6" t="n">
        <x:v>0</x:v>
      </x:c>
      <x:c r="H2664" s="6" t="n">
        <x:v>0</x:v>
      </x:c>
      <x:c r="I2664" s="6" t="n">
        <x:v>0</x:v>
      </x:c>
      <x:c r="J2664" s="6" t="str">
        <x:v>[1, 1]</x:v>
      </x:c>
      <x:c r="K2664" s="7" t="str">
        <x:v>需确认条件及分段</x:v>
      </x:c>
      <x:c r="L2664" s="6" t="str">
        <x:v>https://raw.githubusercontent.com/Mar-7th/StarRailRes/dbe8cdfcfb0bf657b9fe1cf92d5537f118ccb487/index_new/cn/character_skills.json</x:v>
      </x:c>
    </x:row>
    <x:row r="2665" ht="20" customHeight="1">
      <x:c r="A2665" s="6" t="str">
        <x:v>122401_7</x:v>
      </x:c>
      <x:c r="B2665" s="6" t="str">
        <x:v>122401</x:v>
      </x:c>
      <x:c r="C2665" s="6" t="n">
        <x:v>7</x:v>
      </x:c>
      <x:c r="D2665" s="6" t="str">
        <x:v>荡涤妖邪琉璃剑</x:v>
      </x:c>
      <x:c r="E2665" s="7" t="str">
        <x:v>对指定敌方单体造成等同于三月七110%攻击力的虚数属性伤害，随后获得1点充能。</x:v>
      </x:c>
      <x:c r="F2665" s="6" t="n">
        <x:v>1.1</x:v>
      </x:c>
      <x:c r="G2665" s="6" t="n">
        <x:v>0</x:v>
      </x:c>
      <x:c r="H2665" s="6" t="n">
        <x:v>0</x:v>
      </x:c>
      <x:c r="I2665" s="6" t="n">
        <x:v>0</x:v>
      </x:c>
      <x:c r="J2665" s="6" t="str">
        <x:v>[1.1, 1]</x:v>
      </x:c>
      <x:c r="K2665" s="7" t="str">
        <x:v>需确认条件及分段</x:v>
      </x:c>
      <x:c r="L2665" s="6" t="str">
        <x:v>https://raw.githubusercontent.com/Mar-7th/StarRailRes/dbe8cdfcfb0bf657b9fe1cf92d5537f118ccb487/index_new/cn/character_skills.json</x:v>
      </x:c>
    </x:row>
    <x:row r="2666" ht="20" customHeight="1">
      <x:c r="A2666" s="6" t="str">
        <x:v>122401_8</x:v>
      </x:c>
      <x:c r="B2666" s="6" t="str">
        <x:v>122401</x:v>
      </x:c>
      <x:c r="C2666" s="6" t="n">
        <x:v>8</x:v>
      </x:c>
      <x:c r="D2666" s="6" t="str">
        <x:v>荡涤妖邪琉璃剑</x:v>
      </x:c>
      <x:c r="E2666" s="7" t="str">
        <x:v>对指定敌方单体造成等同于三月七120%攻击力的虚数属性伤害，随后获得1点充能。</x:v>
      </x:c>
      <x:c r="F2666" s="6" t="n">
        <x:v>1.2</x:v>
      </x:c>
      <x:c r="G2666" s="6" t="n">
        <x:v>0</x:v>
      </x:c>
      <x:c r="H2666" s="6" t="n">
        <x:v>0</x:v>
      </x:c>
      <x:c r="I2666" s="6" t="n">
        <x:v>0</x:v>
      </x:c>
      <x:c r="J2666" s="6" t="str">
        <x:v>[1.2, 1]</x:v>
      </x:c>
      <x:c r="K2666" s="7" t="str">
        <x:v>需确认条件及分段</x:v>
      </x:c>
      <x:c r="L2666" s="6" t="str">
        <x:v>https://raw.githubusercontent.com/Mar-7th/StarRailRes/dbe8cdfcfb0bf657b9fe1cf92d5537f118ccb487/index_new/cn/character_skills.json</x:v>
      </x:c>
    </x:row>
    <x:row r="2667" ht="20" customHeight="1">
      <x:c r="A2667" s="6" t="str">
        <x:v>122401_9</x:v>
      </x:c>
      <x:c r="B2667" s="6" t="str">
        <x:v>122401</x:v>
      </x:c>
      <x:c r="C2667" s="6" t="n">
        <x:v>9</x:v>
      </x:c>
      <x:c r="D2667" s="6" t="str">
        <x:v>荡涤妖邪琉璃剑</x:v>
      </x:c>
      <x:c r="E2667" s="7" t="str">
        <x:v>对指定敌方单体造成等同于三月七130%攻击力的虚数属性伤害，随后获得1点充能。</x:v>
      </x:c>
      <x:c r="F2667" s="6" t="n">
        <x:v>1.3</x:v>
      </x:c>
      <x:c r="G2667" s="6" t="n">
        <x:v>0</x:v>
      </x:c>
      <x:c r="H2667" s="6" t="n">
        <x:v>0</x:v>
      </x:c>
      <x:c r="I2667" s="6" t="n">
        <x:v>0</x:v>
      </x:c>
      <x:c r="J2667" s="6" t="str">
        <x:v>[1.3, 1]</x:v>
      </x:c>
      <x:c r="K2667" s="7" t="str">
        <x:v>需确认条件及分段</x:v>
      </x:c>
      <x:c r="L2667" s="6" t="str">
        <x:v>https://raw.githubusercontent.com/Mar-7th/StarRailRes/dbe8cdfcfb0bf657b9fe1cf92d5537f118ccb487/index_new/cn/character_skills.json</x:v>
      </x:c>
    </x:row>
    <x:row r="2668" ht="20" customHeight="1">
      <x:c r="A2668" s="6" t="str">
        <x:v>122401_10</x:v>
      </x:c>
      <x:c r="B2668" s="6" t="str">
        <x:v>122401</x:v>
      </x:c>
      <x:c r="C2668" s="6" t="n">
        <x:v>10</x:v>
      </x:c>
      <x:c r="D2668" s="6" t="str">
        <x:v>荡涤妖邪琉璃剑</x:v>
      </x:c>
      <x:c r="E2668" s="7" t="str">
        <x:v>对指定敌方单体造成等同于三月七140%攻击力的虚数属性伤害，随后获得1点充能。</x:v>
      </x:c>
      <x:c r="F2668" s="6" t="n">
        <x:v>1.4</x:v>
      </x:c>
      <x:c r="G2668" s="6" t="n">
        <x:v>0</x:v>
      </x:c>
      <x:c r="H2668" s="6" t="n">
        <x:v>0</x:v>
      </x:c>
      <x:c r="I2668" s="6" t="n">
        <x:v>0</x:v>
      </x:c>
      <x:c r="J2668" s="6" t="str">
        <x:v>[1.4, 1]</x:v>
      </x:c>
      <x:c r="K2668" s="7" t="str">
        <x:v>需确认条件及分段</x:v>
      </x:c>
      <x:c r="L2668" s="6" t="str">
        <x:v>https://raw.githubusercontent.com/Mar-7th/StarRailRes/dbe8cdfcfb0bf657b9fe1cf92d5537f118ccb487/index_new/cn/character_skills.json</x:v>
      </x:c>
    </x:row>
    <x:row r="2669" ht="83" customHeight="1">
      <x:c r="A2669" s="6" t="str">
        <x:v>122402_1</x:v>
      </x:c>
      <x:c r="B2669" s="6" t="str">
        <x:v>122402</x:v>
      </x:c>
      <x:c r="C2669" s="6" t="n">
        <x:v>1</x:v>
      </x:c>
      <x:c r="D2669" s="6" t="str">
        <x:v>师父，请喝茶！</x:v>
      </x:c>
      <x:c r="E2669" s="7" t="str">
        <x:v>使除自身以外的我方指定单体成为【师父】，【师父】的速度提高6%。仅战技最新的施放目标被视为三月七的【师父】。
每当施放普攻或造成1段强化普攻的伤害时，若场上存在指定命途的【师父】，则触发对应效果：
「智识」、「毁灭」、「巡猎」、「记忆」、「欢愉」：额外造成等同于三月七10%攻击力的基于【师父】属性的附加伤害。
「同谐」、「虚无」、「存护」、「丰饶」：本次伤害的削韧值提高100%。</x:v>
      </x:c>
      <x:c r="F2669" s="6" t="n">
        <x:v>0</x:v>
      </x:c>
      <x:c r="G2669" s="6" t="n">
        <x:v>0</x:v>
      </x:c>
      <x:c r="H2669" s="6" t="n">
        <x:v>0</x:v>
      </x:c>
      <x:c r="I2669" s="6" t="n">
        <x:v>0</x:v>
      </x:c>
      <x:c r="J2669" s="6" t="str">
        <x:v>[0.06, 0.1, 1]</x:v>
      </x:c>
      <x:c r="K2669" s="7" t="str">
        <x:v>无首段伤害倍率，请覆盖或设为辅助技能</x:v>
      </x:c>
      <x:c r="L2669" s="6" t="str">
        <x:v>https://raw.githubusercontent.com/Mar-7th/StarRailRes/dbe8cdfcfb0bf657b9fe1cf92d5537f118ccb487/index_new/cn/character_skills.json</x:v>
      </x:c>
    </x:row>
    <x:row r="2670" ht="83" customHeight="1">
      <x:c r="A2670" s="6" t="str">
        <x:v>122402_2</x:v>
      </x:c>
      <x:c r="B2670" s="6" t="str">
        <x:v>122402</x:v>
      </x:c>
      <x:c r="C2670" s="6" t="n">
        <x:v>2</x:v>
      </x:c>
      <x:c r="D2670" s="6" t="str">
        <x:v>师父，请喝茶！</x:v>
      </x:c>
      <x:c r="E2670" s="7" t="str">
        <x:v>使除自身以外的我方指定单体成为【师父】，【师父】的速度提高6.4%。仅战技最新的施放目标被视为三月七的【师父】。
每当施放普攻或造成1段强化普攻的伤害时，若场上存在指定命途的【师父】，则触发对应效果：
「智识」、「毁灭」、「巡猎」、「记忆」、「欢愉」：额外造成等同于三月七11%攻击力的基于【师父】属性的附加伤害。
「同谐」、「虚无」、「存护」、「丰饶」：本次伤害的削韧值提高100%。</x:v>
      </x:c>
      <x:c r="F2670" s="6" t="n">
        <x:v>0</x:v>
      </x:c>
      <x:c r="G2670" s="6" t="n">
        <x:v>0</x:v>
      </x:c>
      <x:c r="H2670" s="6" t="n">
        <x:v>0</x:v>
      </x:c>
      <x:c r="I2670" s="6" t="n">
        <x:v>0</x:v>
      </x:c>
      <x:c r="J2670" s="6" t="str">
        <x:v>[0.064, 0.11, 1]</x:v>
      </x:c>
      <x:c r="K2670" s="7" t="str">
        <x:v>无首段伤害倍率，请覆盖或设为辅助技能</x:v>
      </x:c>
      <x:c r="L2670" s="6" t="str">
        <x:v>https://raw.githubusercontent.com/Mar-7th/StarRailRes/dbe8cdfcfb0bf657b9fe1cf92d5537f118ccb487/index_new/cn/character_skills.json</x:v>
      </x:c>
    </x:row>
    <x:row r="2671" ht="83" customHeight="1">
      <x:c r="A2671" s="6" t="str">
        <x:v>122402_3</x:v>
      </x:c>
      <x:c r="B2671" s="6" t="str">
        <x:v>122402</x:v>
      </x:c>
      <x:c r="C2671" s="6" t="n">
        <x:v>3</x:v>
      </x:c>
      <x:c r="D2671" s="6" t="str">
        <x:v>师父，请喝茶！</x:v>
      </x:c>
      <x:c r="E2671" s="7" t="str">
        <x:v>使除自身以外的我方指定单体成为【师父】，【师父】的速度提高6.8%。仅战技最新的施放目标被视为三月七的【师父】。
每当施放普攻或造成1段强化普攻的伤害时，若场上存在指定命途的【师父】，则触发对应效果：
「智识」、「毁灭」、「巡猎」、「记忆」、「欢愉」：额外造成等同于三月七12%攻击力的基于【师父】属性的附加伤害。
「同谐」、「虚无」、「存护」、「丰饶」：本次伤害的削韧值提高100%。</x:v>
      </x:c>
      <x:c r="F2671" s="6" t="n">
        <x:v>0</x:v>
      </x:c>
      <x:c r="G2671" s="6" t="n">
        <x:v>0</x:v>
      </x:c>
      <x:c r="H2671" s="6" t="n">
        <x:v>0</x:v>
      </x:c>
      <x:c r="I2671" s="6" t="n">
        <x:v>0</x:v>
      </x:c>
      <x:c r="J2671" s="6" t="str">
        <x:v>[0.068, 0.12, 1]</x:v>
      </x:c>
      <x:c r="K2671" s="7" t="str">
        <x:v>无首段伤害倍率，请覆盖或设为辅助技能</x:v>
      </x:c>
      <x:c r="L2671" s="6" t="str">
        <x:v>https://raw.githubusercontent.com/Mar-7th/StarRailRes/dbe8cdfcfb0bf657b9fe1cf92d5537f118ccb487/index_new/cn/character_skills.json</x:v>
      </x:c>
    </x:row>
    <x:row r="2672" ht="83" customHeight="1">
      <x:c r="A2672" s="6" t="str">
        <x:v>122402_4</x:v>
      </x:c>
      <x:c r="B2672" s="6" t="str">
        <x:v>122402</x:v>
      </x:c>
      <x:c r="C2672" s="6" t="n">
        <x:v>4</x:v>
      </x:c>
      <x:c r="D2672" s="6" t="str">
        <x:v>师父，请喝茶！</x:v>
      </x:c>
      <x:c r="E2672" s="7" t="str">
        <x:v>使除自身以外的我方指定单体成为【师父】，【师父】的速度提高7.2%。仅战技最新的施放目标被视为三月七的【师父】。
每当施放普攻或造成1段强化普攻的伤害时，若场上存在指定命途的【师父】，则触发对应效果：
「智识」、「毁灭」、「巡猎」、「记忆」、「欢愉」：额外造成等同于三月七13%攻击力的基于【师父】属性的附加伤害。
「同谐」、「虚无」、「存护」、「丰饶」：本次伤害的削韧值提高100%。</x:v>
      </x:c>
      <x:c r="F2672" s="6" t="n">
        <x:v>0</x:v>
      </x:c>
      <x:c r="G2672" s="6" t="n">
        <x:v>0</x:v>
      </x:c>
      <x:c r="H2672" s="6" t="n">
        <x:v>0</x:v>
      </x:c>
      <x:c r="I2672" s="6" t="n">
        <x:v>0</x:v>
      </x:c>
      <x:c r="J2672" s="6" t="str">
        <x:v>[0.072, 0.13, 1]</x:v>
      </x:c>
      <x:c r="K2672" s="7" t="str">
        <x:v>无首段伤害倍率，请覆盖或设为辅助技能</x:v>
      </x:c>
      <x:c r="L2672" s="6" t="str">
        <x:v>https://raw.githubusercontent.com/Mar-7th/StarRailRes/dbe8cdfcfb0bf657b9fe1cf92d5537f118ccb487/index_new/cn/character_skills.json</x:v>
      </x:c>
    </x:row>
    <x:row r="2673" ht="83" customHeight="1">
      <x:c r="A2673" s="6" t="str">
        <x:v>122402_5</x:v>
      </x:c>
      <x:c r="B2673" s="6" t="str">
        <x:v>122402</x:v>
      </x:c>
      <x:c r="C2673" s="6" t="n">
        <x:v>5</x:v>
      </x:c>
      <x:c r="D2673" s="6" t="str">
        <x:v>师父，请喝茶！</x:v>
      </x:c>
      <x:c r="E2673" s="7" t="str">
        <x:v>使除自身以外的我方指定单体成为【师父】，【师父】的速度提高7.6%。仅战技最新的施放目标被视为三月七的【师父】。
每当施放普攻或造成1段强化普攻的伤害时，若场上存在指定命途的【师父】，则触发对应效果：
「智识」、「毁灭」、「巡猎」、「记忆」、「欢愉」：额外造成等同于三月七14%攻击力的基于【师父】属性的附加伤害。
「同谐」、「虚无」、「存护」、「丰饶」：本次伤害的削韧值提高100%。</x:v>
      </x:c>
      <x:c r="F2673" s="6" t="n">
        <x:v>0</x:v>
      </x:c>
      <x:c r="G2673" s="6" t="n">
        <x:v>0</x:v>
      </x:c>
      <x:c r="H2673" s="6" t="n">
        <x:v>0</x:v>
      </x:c>
      <x:c r="I2673" s="6" t="n">
        <x:v>0</x:v>
      </x:c>
      <x:c r="J2673" s="6" t="str">
        <x:v>[0.076, 0.14, 1]</x:v>
      </x:c>
      <x:c r="K2673" s="7" t="str">
        <x:v>无首段伤害倍率，请覆盖或设为辅助技能</x:v>
      </x:c>
      <x:c r="L2673" s="6" t="str">
        <x:v>https://raw.githubusercontent.com/Mar-7th/StarRailRes/dbe8cdfcfb0bf657b9fe1cf92d5537f118ccb487/index_new/cn/character_skills.json</x:v>
      </x:c>
    </x:row>
    <x:row r="2674" ht="83" customHeight="1">
      <x:c r="A2674" s="6" t="str">
        <x:v>122402_6</x:v>
      </x:c>
      <x:c r="B2674" s="6" t="str">
        <x:v>122402</x:v>
      </x:c>
      <x:c r="C2674" s="6" t="n">
        <x:v>6</x:v>
      </x:c>
      <x:c r="D2674" s="6" t="str">
        <x:v>师父，请喝茶！</x:v>
      </x:c>
      <x:c r="E2674" s="7" t="str">
        <x:v>使除自身以外的我方指定单体成为【师父】，【师父】的速度提高8%。仅战技最新的施放目标被视为三月七的【师父】。
每当施放普攻或造成1段强化普攻的伤害时，若场上存在指定命途的【师父】，则触发对应效果：
「智识」、「毁灭」、「巡猎」、「记忆」、「欢愉」：额外造成等同于三月七15%攻击力的基于【师父】属性的附加伤害。
「同谐」、「虚无」、「存护」、「丰饶」：本次伤害的削韧值提高100%。</x:v>
      </x:c>
      <x:c r="F2674" s="6" t="n">
        <x:v>0</x:v>
      </x:c>
      <x:c r="G2674" s="6" t="n">
        <x:v>0</x:v>
      </x:c>
      <x:c r="H2674" s="6" t="n">
        <x:v>0</x:v>
      </x:c>
      <x:c r="I2674" s="6" t="n">
        <x:v>0</x:v>
      </x:c>
      <x:c r="J2674" s="6" t="str">
        <x:v>[0.08, 0.15, 1]</x:v>
      </x:c>
      <x:c r="K2674" s="7" t="str">
        <x:v>无首段伤害倍率，请覆盖或设为辅助技能</x:v>
      </x:c>
      <x:c r="L2674" s="6" t="str">
        <x:v>https://raw.githubusercontent.com/Mar-7th/StarRailRes/dbe8cdfcfb0bf657b9fe1cf92d5537f118ccb487/index_new/cn/character_skills.json</x:v>
      </x:c>
    </x:row>
    <x:row r="2675" ht="83" customHeight="1">
      <x:c r="A2675" s="6" t="str">
        <x:v>122402_7</x:v>
      </x:c>
      <x:c r="B2675" s="6" t="str">
        <x:v>122402</x:v>
      </x:c>
      <x:c r="C2675" s="6" t="n">
        <x:v>7</x:v>
      </x:c>
      <x:c r="D2675" s="6" t="str">
        <x:v>师父，请喝茶！</x:v>
      </x:c>
      <x:c r="E2675" s="7" t="str">
        <x:v>使除自身以外的我方指定单体成为【师父】，【师父】的速度提高8.5%。仅战技最新的施放目标被视为三月七的【师父】。
每当施放普攻或造成1段强化普攻的伤害时，若场上存在指定命途的【师父】，则触发对应效果：
「智识」、「毁灭」、「巡猎」、「记忆」、「欢愉」：额外造成等同于三月七16.25%攻击力的基于【师父】属性的附加伤害。
「同谐」、「虚无」、「存护」、「丰饶」：本次伤害的削韧值提高100%。</x:v>
      </x:c>
      <x:c r="F2675" s="6" t="n">
        <x:v>0</x:v>
      </x:c>
      <x:c r="G2675" s="6" t="n">
        <x:v>0</x:v>
      </x:c>
      <x:c r="H2675" s="6" t="n">
        <x:v>0</x:v>
      </x:c>
      <x:c r="I2675" s="6" t="n">
        <x:v>0</x:v>
      </x:c>
      <x:c r="J2675" s="6" t="str">
        <x:v>[0.085, 0.1625, 1]</x:v>
      </x:c>
      <x:c r="K2675" s="7" t="str">
        <x:v>无首段伤害倍率，请覆盖或设为辅助技能</x:v>
      </x:c>
      <x:c r="L2675" s="6" t="str">
        <x:v>https://raw.githubusercontent.com/Mar-7th/StarRailRes/dbe8cdfcfb0bf657b9fe1cf92d5537f118ccb487/index_new/cn/character_skills.json</x:v>
      </x:c>
    </x:row>
    <x:row r="2676" ht="83" customHeight="1">
      <x:c r="A2676" s="6" t="str">
        <x:v>122402_8</x:v>
      </x:c>
      <x:c r="B2676" s="6" t="str">
        <x:v>122402</x:v>
      </x:c>
      <x:c r="C2676" s="6" t="n">
        <x:v>8</x:v>
      </x:c>
      <x:c r="D2676" s="6" t="str">
        <x:v>师父，请喝茶！</x:v>
      </x:c>
      <x:c r="E2676" s="7" t="str">
        <x:v>使除自身以外的我方指定单体成为【师父】，【师父】的速度提高9%。仅战技最新的施放目标被视为三月七的【师父】。
每当施放普攻或造成1段强化普攻的伤害时，若场上存在指定命途的【师父】，则触发对应效果：
「智识」、「毁灭」、「巡猎」、「记忆」、「欢愉」：额外造成等同于三月七17.5%攻击力的基于【师父】属性的附加伤害。
「同谐」、「虚无」、「存护」、「丰饶」：本次伤害的削韧值提高100%。</x:v>
      </x:c>
      <x:c r="F2676" s="6" t="n">
        <x:v>0</x:v>
      </x:c>
      <x:c r="G2676" s="6" t="n">
        <x:v>0</x:v>
      </x:c>
      <x:c r="H2676" s="6" t="n">
        <x:v>0</x:v>
      </x:c>
      <x:c r="I2676" s="6" t="n">
        <x:v>0</x:v>
      </x:c>
      <x:c r="J2676" s="6" t="str">
        <x:v>[0.09, 0.175, 1]</x:v>
      </x:c>
      <x:c r="K2676" s="7" t="str">
        <x:v>无首段伤害倍率，请覆盖或设为辅助技能</x:v>
      </x:c>
      <x:c r="L2676" s="6" t="str">
        <x:v>https://raw.githubusercontent.com/Mar-7th/StarRailRes/dbe8cdfcfb0bf657b9fe1cf92d5537f118ccb487/index_new/cn/character_skills.json</x:v>
      </x:c>
    </x:row>
    <x:row r="2677" ht="83" customHeight="1">
      <x:c r="A2677" s="6" t="str">
        <x:v>122402_9</x:v>
      </x:c>
      <x:c r="B2677" s="6" t="str">
        <x:v>122402</x:v>
      </x:c>
      <x:c r="C2677" s="6" t="n">
        <x:v>9</x:v>
      </x:c>
      <x:c r="D2677" s="6" t="str">
        <x:v>师父，请喝茶！</x:v>
      </x:c>
      <x:c r="E2677" s="7" t="str">
        <x:v>使除自身以外的我方指定单体成为【师父】，【师父】的速度提高9.5%。仅战技最新的施放目标被视为三月七的【师父】。
每当施放普攻或造成1段强化普攻的伤害时，若场上存在指定命途的【师父】，则触发对应效果：
「智识」、「毁灭」、「巡猎」、「记忆」、「欢愉」：额外造成等同于三月七18.75%攻击力的基于【师父】属性的附加伤害。
「同谐」、「虚无」、「存护」、「丰饶」：本次伤害的削韧值提高100%。</x:v>
      </x:c>
      <x:c r="F2677" s="6" t="n">
        <x:v>0</x:v>
      </x:c>
      <x:c r="G2677" s="6" t="n">
        <x:v>0</x:v>
      </x:c>
      <x:c r="H2677" s="6" t="n">
        <x:v>0</x:v>
      </x:c>
      <x:c r="I2677" s="6" t="n">
        <x:v>0</x:v>
      </x:c>
      <x:c r="J2677" s="6" t="str">
        <x:v>[0.095, 0.1875, 1]</x:v>
      </x:c>
      <x:c r="K2677" s="7" t="str">
        <x:v>无首段伤害倍率，请覆盖或设为辅助技能</x:v>
      </x:c>
      <x:c r="L2677" s="6" t="str">
        <x:v>https://raw.githubusercontent.com/Mar-7th/StarRailRes/dbe8cdfcfb0bf657b9fe1cf92d5537f118ccb487/index_new/cn/character_skills.json</x:v>
      </x:c>
    </x:row>
    <x:row r="2678" ht="83" customHeight="1">
      <x:c r="A2678" s="6" t="str">
        <x:v>122402_10</x:v>
      </x:c>
      <x:c r="B2678" s="6" t="str">
        <x:v>122402</x:v>
      </x:c>
      <x:c r="C2678" s="6" t="n">
        <x:v>10</x:v>
      </x:c>
      <x:c r="D2678" s="6" t="str">
        <x:v>师父，请喝茶！</x:v>
      </x:c>
      <x:c r="E2678" s="7" t="str">
        <x:v>使除自身以外的我方指定单体成为【师父】，【师父】的速度提高10%。仅战技最新的施放目标被视为三月七的【师父】。
每当施放普攻或造成1段强化普攻的伤害时，若场上存在指定命途的【师父】，则触发对应效果：
「智识」、「毁灭」、「巡猎」、「记忆」、「欢愉」：额外造成等同于三月七20%攻击力的基于【师父】属性的附加伤害。
「同谐」、「虚无」、「存护」、「丰饶」：本次伤害的削韧值提高100%。</x:v>
      </x:c>
      <x:c r="F2678" s="6" t="n">
        <x:v>0</x:v>
      </x:c>
      <x:c r="G2678" s="6" t="n">
        <x:v>0</x:v>
      </x:c>
      <x:c r="H2678" s="6" t="n">
        <x:v>0</x:v>
      </x:c>
      <x:c r="I2678" s="6" t="n">
        <x:v>0</x:v>
      </x:c>
      <x:c r="J2678" s="6" t="str">
        <x:v>[0.1, 0.2, 1]</x:v>
      </x:c>
      <x:c r="K2678" s="7" t="str">
        <x:v>无首段伤害倍率，请覆盖或设为辅助技能</x:v>
      </x:c>
      <x:c r="L2678" s="6" t="str">
        <x:v>https://raw.githubusercontent.com/Mar-7th/StarRailRes/dbe8cdfcfb0bf657b9fe1cf92d5537f118ccb487/index_new/cn/character_skills.json</x:v>
      </x:c>
    </x:row>
    <x:row r="2679" ht="83" customHeight="1">
      <x:c r="A2679" s="6" t="str">
        <x:v>122402_11</x:v>
      </x:c>
      <x:c r="B2679" s="6" t="str">
        <x:v>122402</x:v>
      </x:c>
      <x:c r="C2679" s="6" t="n">
        <x:v>11</x:v>
      </x:c>
      <x:c r="D2679" s="6" t="str">
        <x:v>师父，请喝茶！</x:v>
      </x:c>
      <x:c r="E2679" s="7" t="str">
        <x:v>使除自身以外的我方指定单体成为【师父】，【师父】的速度提高10.4%。仅战技最新的施放目标被视为三月七的【师父】。
每当施放普攻或造成1段强化普攻的伤害时，若场上存在指定命途的【师父】，则触发对应效果：
「智识」、「毁灭」、「巡猎」、「记忆」、「欢愉」：额外造成等同于三月七21%攻击力的基于【师父】属性的附加伤害。
「同谐」、「虚无」、「存护」、「丰饶」：本次伤害的削韧值提高100%。</x:v>
      </x:c>
      <x:c r="F2679" s="6" t="n">
        <x:v>0</x:v>
      </x:c>
      <x:c r="G2679" s="6" t="n">
        <x:v>0</x:v>
      </x:c>
      <x:c r="H2679" s="6" t="n">
        <x:v>0</x:v>
      </x:c>
      <x:c r="I2679" s="6" t="n">
        <x:v>0</x:v>
      </x:c>
      <x:c r="J2679" s="6" t="str">
        <x:v>[0.104, 0.21, 1]</x:v>
      </x:c>
      <x:c r="K2679" s="7" t="str">
        <x:v>无首段伤害倍率，请覆盖或设为辅助技能</x:v>
      </x:c>
      <x:c r="L2679" s="6" t="str">
        <x:v>https://raw.githubusercontent.com/Mar-7th/StarRailRes/dbe8cdfcfb0bf657b9fe1cf92d5537f118ccb487/index_new/cn/character_skills.json</x:v>
      </x:c>
    </x:row>
    <x:row r="2680" ht="83" customHeight="1">
      <x:c r="A2680" s="6" t="str">
        <x:v>122402_12</x:v>
      </x:c>
      <x:c r="B2680" s="6" t="str">
        <x:v>122402</x:v>
      </x:c>
      <x:c r="C2680" s="6" t="n">
        <x:v>12</x:v>
      </x:c>
      <x:c r="D2680" s="6" t="str">
        <x:v>师父，请喝茶！</x:v>
      </x:c>
      <x:c r="E2680" s="7" t="str">
        <x:v>使除自身以外的我方指定单体成为【师父】，【师父】的速度提高10.8%。仅战技最新的施放目标被视为三月七的【师父】。
每当施放普攻或造成1段强化普攻的伤害时，若场上存在指定命途的【师父】，则触发对应效果：
「智识」、「毁灭」、「巡猎」、「记忆」、「欢愉」：额外造成等同于三月七22%攻击力的基于【师父】属性的附加伤害。
「同谐」、「虚无」、「存护」、「丰饶」：本次伤害的削韧值提高100%。</x:v>
      </x:c>
      <x:c r="F2680" s="6" t="n">
        <x:v>0</x:v>
      </x:c>
      <x:c r="G2680" s="6" t="n">
        <x:v>0</x:v>
      </x:c>
      <x:c r="H2680" s="6" t="n">
        <x:v>0</x:v>
      </x:c>
      <x:c r="I2680" s="6" t="n">
        <x:v>0</x:v>
      </x:c>
      <x:c r="J2680" s="6" t="str">
        <x:v>[0.108, 0.22, 1]</x:v>
      </x:c>
      <x:c r="K2680" s="7" t="str">
        <x:v>无首段伤害倍率，请覆盖或设为辅助技能</x:v>
      </x:c>
      <x:c r="L2680" s="6" t="str">
        <x:v>https://raw.githubusercontent.com/Mar-7th/StarRailRes/dbe8cdfcfb0bf657b9fe1cf92d5537f118ccb487/index_new/cn/character_skills.json</x:v>
      </x:c>
    </x:row>
    <x:row r="2681" ht="83" customHeight="1">
      <x:c r="A2681" s="6" t="str">
        <x:v>122402_13</x:v>
      </x:c>
      <x:c r="B2681" s="6" t="str">
        <x:v>122402</x:v>
      </x:c>
      <x:c r="C2681" s="6" t="n">
        <x:v>13</x:v>
      </x:c>
      <x:c r="D2681" s="6" t="str">
        <x:v>师父，请喝茶！</x:v>
      </x:c>
      <x:c r="E2681" s="7" t="str">
        <x:v>使除自身以外的我方指定单体成为【师父】，【师父】的速度提高11.2%。仅战技最新的施放目标被视为三月七的【师父】。
每当施放普攻或造成1段强化普攻的伤害时，若场上存在指定命途的【师父】，则触发对应效果：
「智识」、「毁灭」、「巡猎」、「记忆」、「欢愉」：额外造成等同于三月七23%攻击力的基于【师父】属性的附加伤害。
「同谐」、「虚无」、「存护」、「丰饶」：本次伤害的削韧值提高100%。</x:v>
      </x:c>
      <x:c r="F2681" s="6" t="n">
        <x:v>0</x:v>
      </x:c>
      <x:c r="G2681" s="6" t="n">
        <x:v>0</x:v>
      </x:c>
      <x:c r="H2681" s="6" t="n">
        <x:v>0</x:v>
      </x:c>
      <x:c r="I2681" s="6" t="n">
        <x:v>0</x:v>
      </x:c>
      <x:c r="J2681" s="6" t="str">
        <x:v>[0.112, 0.23, 1]</x:v>
      </x:c>
      <x:c r="K2681" s="7" t="str">
        <x:v>无首段伤害倍率，请覆盖或设为辅助技能</x:v>
      </x:c>
      <x:c r="L2681" s="6" t="str">
        <x:v>https://raw.githubusercontent.com/Mar-7th/StarRailRes/dbe8cdfcfb0bf657b9fe1cf92d5537f118ccb487/index_new/cn/character_skills.json</x:v>
      </x:c>
    </x:row>
    <x:row r="2682" ht="83" customHeight="1">
      <x:c r="A2682" s="6" t="str">
        <x:v>122402_14</x:v>
      </x:c>
      <x:c r="B2682" s="6" t="str">
        <x:v>122402</x:v>
      </x:c>
      <x:c r="C2682" s="6" t="n">
        <x:v>14</x:v>
      </x:c>
      <x:c r="D2682" s="6" t="str">
        <x:v>师父，请喝茶！</x:v>
      </x:c>
      <x:c r="E2682" s="7" t="str">
        <x:v>使除自身以外的我方指定单体成为【师父】，【师父】的速度提高11.6%。仅战技最新的施放目标被视为三月七的【师父】。
每当施放普攻或造成1段强化普攻的伤害时，若场上存在指定命途的【师父】，则触发对应效果：
「智识」、「毁灭」、「巡猎」、「记忆」、「欢愉」：额外造成等同于三月七24%攻击力的基于【师父】属性的附加伤害。
「同谐」、「虚无」、「存护」、「丰饶」：本次伤害的削韧值提高100%。</x:v>
      </x:c>
      <x:c r="F2682" s="6" t="n">
        <x:v>0</x:v>
      </x:c>
      <x:c r="G2682" s="6" t="n">
        <x:v>0</x:v>
      </x:c>
      <x:c r="H2682" s="6" t="n">
        <x:v>0</x:v>
      </x:c>
      <x:c r="I2682" s="6" t="n">
        <x:v>0</x:v>
      </x:c>
      <x:c r="J2682" s="6" t="str">
        <x:v>[0.116, 0.24, 1]</x:v>
      </x:c>
      <x:c r="K2682" s="7" t="str">
        <x:v>无首段伤害倍率，请覆盖或设为辅助技能</x:v>
      </x:c>
      <x:c r="L2682" s="6" t="str">
        <x:v>https://raw.githubusercontent.com/Mar-7th/StarRailRes/dbe8cdfcfb0bf657b9fe1cf92d5537f118ccb487/index_new/cn/character_skills.json</x:v>
      </x:c>
    </x:row>
    <x:row r="2683" ht="83" customHeight="1">
      <x:c r="A2683" s="6" t="str">
        <x:v>122402_15</x:v>
      </x:c>
      <x:c r="B2683" s="6" t="str">
        <x:v>122402</x:v>
      </x:c>
      <x:c r="C2683" s="6" t="n">
        <x:v>15</x:v>
      </x:c>
      <x:c r="D2683" s="6" t="str">
        <x:v>师父，请喝茶！</x:v>
      </x:c>
      <x:c r="E2683" s="7" t="str">
        <x:v>使除自身以外的我方指定单体成为【师父】，【师父】的速度提高12%。仅战技最新的施放目标被视为三月七的【师父】。
每当施放普攻或造成1段强化普攻的伤害时，若场上存在指定命途的【师父】，则触发对应效果：
「智识」、「毁灭」、「巡猎」、「记忆」、「欢愉」：额外造成等同于三月七25%攻击力的基于【师父】属性的附加伤害。
「同谐」、「虚无」、「存护」、「丰饶」：本次伤害的削韧值提高100%。</x:v>
      </x:c>
      <x:c r="F2683" s="6" t="n">
        <x:v>0</x:v>
      </x:c>
      <x:c r="G2683" s="6" t="n">
        <x:v>0</x:v>
      </x:c>
      <x:c r="H2683" s="6" t="n">
        <x:v>0</x:v>
      </x:c>
      <x:c r="I2683" s="6" t="n">
        <x:v>0</x:v>
      </x:c>
      <x:c r="J2683" s="6" t="str">
        <x:v>[0.12, 0.25, 1]</x:v>
      </x:c>
      <x:c r="K2683" s="7" t="str">
        <x:v>无首段伤害倍率，请覆盖或设为辅助技能</x:v>
      </x:c>
      <x:c r="L2683" s="6" t="str">
        <x:v>https://raw.githubusercontent.com/Mar-7th/StarRailRes/dbe8cdfcfb0bf657b9fe1cf92d5537f118ccb487/index_new/cn/character_skills.json</x:v>
      </x:c>
    </x:row>
    <x:row r="2684" ht="38" customHeight="1">
      <x:c r="A2684" s="6" t="str">
        <x:v>122403_1</x:v>
      </x:c>
      <x:c r="B2684" s="6" t="str">
        <x:v>122403</x:v>
      </x:c>
      <x:c r="C2684" s="6" t="n">
        <x:v>1</x:v>
      </x:c>
      <x:c r="D2684" s="6" t="str">
        <x:v>盖世女侠三月七</x:v>
      </x:c>
      <x:c r="E2684" s="7" t="str">
        <x:v>对指定敌方单体造成等同于三月七144%攻击力的虚数属性伤害。
使下一次强化普攻的初始段数增加2段，额外造成伤害的固定概率提高20%。</x:v>
      </x:c>
      <x:c r="F2684" s="6" t="n">
        <x:v>1.44</x:v>
      </x:c>
      <x:c r="G2684" s="6" t="n">
        <x:v>0</x:v>
      </x:c>
      <x:c r="H2684" s="6" t="n">
        <x:v>0</x:v>
      </x:c>
      <x:c r="I2684" s="6" t="n">
        <x:v>0</x:v>
      </x:c>
      <x:c r="J2684" s="6" t="str">
        <x:v>[1.44, 2, 0.2]</x:v>
      </x:c>
      <x:c r="K2684" s="7" t="str">
        <x:v>需确认条件及分段</x:v>
      </x:c>
      <x:c r="L2684" s="6" t="str">
        <x:v>https://raw.githubusercontent.com/Mar-7th/StarRailRes/dbe8cdfcfb0bf657b9fe1cf92d5537f118ccb487/index_new/cn/character_skills.json</x:v>
      </x:c>
    </x:row>
    <x:row r="2685" ht="38" customHeight="1">
      <x:c r="A2685" s="6" t="str">
        <x:v>122403_2</x:v>
      </x:c>
      <x:c r="B2685" s="6" t="str">
        <x:v>122403</x:v>
      </x:c>
      <x:c r="C2685" s="6" t="n">
        <x:v>2</x:v>
      </x:c>
      <x:c r="D2685" s="6" t="str">
        <x:v>盖世女侠三月七</x:v>
      </x:c>
      <x:c r="E2685" s="7" t="str">
        <x:v>对指定敌方单体造成等同于三月七153.6%攻击力的虚数属性伤害。
使下一次强化普攻的初始段数增加2段，额外造成伤害的固定概率提高20%。</x:v>
      </x:c>
      <x:c r="F2685" s="6" t="n">
        <x:v>1.536</x:v>
      </x:c>
      <x:c r="G2685" s="6" t="n">
        <x:v>0</x:v>
      </x:c>
      <x:c r="H2685" s="6" t="n">
        <x:v>0</x:v>
      </x:c>
      <x:c r="I2685" s="6" t="n">
        <x:v>0</x:v>
      </x:c>
      <x:c r="J2685" s="6" t="str">
        <x:v>[1.536, 2, 0.2]</x:v>
      </x:c>
      <x:c r="K2685" s="7" t="str">
        <x:v>需确认条件及分段</x:v>
      </x:c>
      <x:c r="L2685" s="6" t="str">
        <x:v>https://raw.githubusercontent.com/Mar-7th/StarRailRes/dbe8cdfcfb0bf657b9fe1cf92d5537f118ccb487/index_new/cn/character_skills.json</x:v>
      </x:c>
    </x:row>
    <x:row r="2686" ht="38" customHeight="1">
      <x:c r="A2686" s="6" t="str">
        <x:v>122403_3</x:v>
      </x:c>
      <x:c r="B2686" s="6" t="str">
        <x:v>122403</x:v>
      </x:c>
      <x:c r="C2686" s="6" t="n">
        <x:v>3</x:v>
      </x:c>
      <x:c r="D2686" s="6" t="str">
        <x:v>盖世女侠三月七</x:v>
      </x:c>
      <x:c r="E2686" s="7" t="str">
        <x:v>对指定敌方单体造成等同于三月七163.2%攻击力的虚数属性伤害。
使下一次强化普攻的初始段数增加2段，额外造成伤害的固定概率提高20%。</x:v>
      </x:c>
      <x:c r="F2686" s="6" t="n">
        <x:v>1.632</x:v>
      </x:c>
      <x:c r="G2686" s="6" t="n">
        <x:v>0</x:v>
      </x:c>
      <x:c r="H2686" s="6" t="n">
        <x:v>0</x:v>
      </x:c>
      <x:c r="I2686" s="6" t="n">
        <x:v>0</x:v>
      </x:c>
      <x:c r="J2686" s="6" t="str">
        <x:v>[1.632, 2, 0.2]</x:v>
      </x:c>
      <x:c r="K2686" s="7" t="str">
        <x:v>需确认条件及分段</x:v>
      </x:c>
      <x:c r="L2686" s="6" t="str">
        <x:v>https://raw.githubusercontent.com/Mar-7th/StarRailRes/dbe8cdfcfb0bf657b9fe1cf92d5537f118ccb487/index_new/cn/character_skills.json</x:v>
      </x:c>
    </x:row>
    <x:row r="2687" ht="38" customHeight="1">
      <x:c r="A2687" s="6" t="str">
        <x:v>122403_4</x:v>
      </x:c>
      <x:c r="B2687" s="6" t="str">
        <x:v>122403</x:v>
      </x:c>
      <x:c r="C2687" s="6" t="n">
        <x:v>4</x:v>
      </x:c>
      <x:c r="D2687" s="6" t="str">
        <x:v>盖世女侠三月七</x:v>
      </x:c>
      <x:c r="E2687" s="7" t="str">
        <x:v>对指定敌方单体造成等同于三月七172.8%攻击力的虚数属性伤害。
使下一次强化普攻的初始段数增加2段，额外造成伤害的固定概率提高20%。</x:v>
      </x:c>
      <x:c r="F2687" s="6" t="n">
        <x:v>1.728</x:v>
      </x:c>
      <x:c r="G2687" s="6" t="n">
        <x:v>0</x:v>
      </x:c>
      <x:c r="H2687" s="6" t="n">
        <x:v>0</x:v>
      </x:c>
      <x:c r="I2687" s="6" t="n">
        <x:v>0</x:v>
      </x:c>
      <x:c r="J2687" s="6" t="str">
        <x:v>[1.728, 2, 0.2]</x:v>
      </x:c>
      <x:c r="K2687" s="7" t="str">
        <x:v>需确认条件及分段</x:v>
      </x:c>
      <x:c r="L2687" s="6" t="str">
        <x:v>https://raw.githubusercontent.com/Mar-7th/StarRailRes/dbe8cdfcfb0bf657b9fe1cf92d5537f118ccb487/index_new/cn/character_skills.json</x:v>
      </x:c>
    </x:row>
    <x:row r="2688" ht="38" customHeight="1">
      <x:c r="A2688" s="6" t="str">
        <x:v>122403_5</x:v>
      </x:c>
      <x:c r="B2688" s="6" t="str">
        <x:v>122403</x:v>
      </x:c>
      <x:c r="C2688" s="6" t="n">
        <x:v>5</x:v>
      </x:c>
      <x:c r="D2688" s="6" t="str">
        <x:v>盖世女侠三月七</x:v>
      </x:c>
      <x:c r="E2688" s="7" t="str">
        <x:v>对指定敌方单体造成等同于三月七182.4%攻击力的虚数属性伤害。
使下一次强化普攻的初始段数增加2段，额外造成伤害的固定概率提高20%。</x:v>
      </x:c>
      <x:c r="F2688" s="6" t="n">
        <x:v>1.824</x:v>
      </x:c>
      <x:c r="G2688" s="6" t="n">
        <x:v>0</x:v>
      </x:c>
      <x:c r="H2688" s="6" t="n">
        <x:v>0</x:v>
      </x:c>
      <x:c r="I2688" s="6" t="n">
        <x:v>0</x:v>
      </x:c>
      <x:c r="J2688" s="6" t="str">
        <x:v>[1.824, 2, 0.2]</x:v>
      </x:c>
      <x:c r="K2688" s="7" t="str">
        <x:v>需确认条件及分段</x:v>
      </x:c>
      <x:c r="L2688" s="6" t="str">
        <x:v>https://raw.githubusercontent.com/Mar-7th/StarRailRes/dbe8cdfcfb0bf657b9fe1cf92d5537f118ccb487/index_new/cn/character_skills.json</x:v>
      </x:c>
    </x:row>
    <x:row r="2689" ht="38" customHeight="1">
      <x:c r="A2689" s="6" t="str">
        <x:v>122403_6</x:v>
      </x:c>
      <x:c r="B2689" s="6" t="str">
        <x:v>122403</x:v>
      </x:c>
      <x:c r="C2689" s="6" t="n">
        <x:v>6</x:v>
      </x:c>
      <x:c r="D2689" s="6" t="str">
        <x:v>盖世女侠三月七</x:v>
      </x:c>
      <x:c r="E2689" s="7" t="str">
        <x:v>对指定敌方单体造成等同于三月七192%攻击力的虚数属性伤害。
使下一次强化普攻的初始段数增加2段，额外造成伤害的固定概率提高20%。</x:v>
      </x:c>
      <x:c r="F2689" s="6" t="n">
        <x:v>1.92</x:v>
      </x:c>
      <x:c r="G2689" s="6" t="n">
        <x:v>0</x:v>
      </x:c>
      <x:c r="H2689" s="6" t="n">
        <x:v>0</x:v>
      </x:c>
      <x:c r="I2689" s="6" t="n">
        <x:v>0</x:v>
      </x:c>
      <x:c r="J2689" s="6" t="str">
        <x:v>[1.92, 2, 0.2]</x:v>
      </x:c>
      <x:c r="K2689" s="7" t="str">
        <x:v>需确认条件及分段</x:v>
      </x:c>
      <x:c r="L2689" s="6" t="str">
        <x:v>https://raw.githubusercontent.com/Mar-7th/StarRailRes/dbe8cdfcfb0bf657b9fe1cf92d5537f118ccb487/index_new/cn/character_skills.json</x:v>
      </x:c>
    </x:row>
    <x:row r="2690" ht="38" customHeight="1">
      <x:c r="A2690" s="6" t="str">
        <x:v>122403_7</x:v>
      </x:c>
      <x:c r="B2690" s="6" t="str">
        <x:v>122403</x:v>
      </x:c>
      <x:c r="C2690" s="6" t="n">
        <x:v>7</x:v>
      </x:c>
      <x:c r="D2690" s="6" t="str">
        <x:v>盖世女侠三月七</x:v>
      </x:c>
      <x:c r="E2690" s="7" t="str">
        <x:v>对指定敌方单体造成等同于三月七204%攻击力的虚数属性伤害。
使下一次强化普攻的初始段数增加2段，额外造成伤害的固定概率提高20%。</x:v>
      </x:c>
      <x:c r="F2690" s="6" t="n">
        <x:v>2.04</x:v>
      </x:c>
      <x:c r="G2690" s="6" t="n">
        <x:v>0</x:v>
      </x:c>
      <x:c r="H2690" s="6" t="n">
        <x:v>0</x:v>
      </x:c>
      <x:c r="I2690" s="6" t="n">
        <x:v>0</x:v>
      </x:c>
      <x:c r="J2690" s="6" t="str">
        <x:v>[2.04, 2, 0.2]</x:v>
      </x:c>
      <x:c r="K2690" s="7" t="str">
        <x:v>需确认条件及分段</x:v>
      </x:c>
      <x:c r="L2690" s="6" t="str">
        <x:v>https://raw.githubusercontent.com/Mar-7th/StarRailRes/dbe8cdfcfb0bf657b9fe1cf92d5537f118ccb487/index_new/cn/character_skills.json</x:v>
      </x:c>
    </x:row>
    <x:row r="2691" ht="38" customHeight="1">
      <x:c r="A2691" s="6" t="str">
        <x:v>122403_8</x:v>
      </x:c>
      <x:c r="B2691" s="6" t="str">
        <x:v>122403</x:v>
      </x:c>
      <x:c r="C2691" s="6" t="n">
        <x:v>8</x:v>
      </x:c>
      <x:c r="D2691" s="6" t="str">
        <x:v>盖世女侠三月七</x:v>
      </x:c>
      <x:c r="E2691" s="7" t="str">
        <x:v>对指定敌方单体造成等同于三月七216%攻击力的虚数属性伤害。
使下一次强化普攻的初始段数增加2段，额外造成伤害的固定概率提高20%。</x:v>
      </x:c>
      <x:c r="F2691" s="6" t="n">
        <x:v>2.16</x:v>
      </x:c>
      <x:c r="G2691" s="6" t="n">
        <x:v>0</x:v>
      </x:c>
      <x:c r="H2691" s="6" t="n">
        <x:v>0</x:v>
      </x:c>
      <x:c r="I2691" s="6" t="n">
        <x:v>0</x:v>
      </x:c>
      <x:c r="J2691" s="6" t="str">
        <x:v>[2.16, 2, 0.2]</x:v>
      </x:c>
      <x:c r="K2691" s="7" t="str">
        <x:v>需确认条件及分段</x:v>
      </x:c>
      <x:c r="L2691" s="6" t="str">
        <x:v>https://raw.githubusercontent.com/Mar-7th/StarRailRes/dbe8cdfcfb0bf657b9fe1cf92d5537f118ccb487/index_new/cn/character_skills.json</x:v>
      </x:c>
    </x:row>
    <x:row r="2692" ht="38" customHeight="1">
      <x:c r="A2692" s="6" t="str">
        <x:v>122403_9</x:v>
      </x:c>
      <x:c r="B2692" s="6" t="str">
        <x:v>122403</x:v>
      </x:c>
      <x:c r="C2692" s="6" t="n">
        <x:v>9</x:v>
      </x:c>
      <x:c r="D2692" s="6" t="str">
        <x:v>盖世女侠三月七</x:v>
      </x:c>
      <x:c r="E2692" s="7" t="str">
        <x:v>对指定敌方单体造成等同于三月七228%攻击力的虚数属性伤害。
使下一次强化普攻的初始段数增加2段，额外造成伤害的固定概率提高20%。</x:v>
      </x:c>
      <x:c r="F2692" s="6" t="n">
        <x:v>2.28</x:v>
      </x:c>
      <x:c r="G2692" s="6" t="n">
        <x:v>0</x:v>
      </x:c>
      <x:c r="H2692" s="6" t="n">
        <x:v>0</x:v>
      </x:c>
      <x:c r="I2692" s="6" t="n">
        <x:v>0</x:v>
      </x:c>
      <x:c r="J2692" s="6" t="str">
        <x:v>[2.28, 2, 0.2]</x:v>
      </x:c>
      <x:c r="K2692" s="7" t="str">
        <x:v>需确认条件及分段</x:v>
      </x:c>
      <x:c r="L2692" s="6" t="str">
        <x:v>https://raw.githubusercontent.com/Mar-7th/StarRailRes/dbe8cdfcfb0bf657b9fe1cf92d5537f118ccb487/index_new/cn/character_skills.json</x:v>
      </x:c>
    </x:row>
    <x:row r="2693" ht="38" customHeight="1">
      <x:c r="A2693" s="6" t="str">
        <x:v>122403_10</x:v>
      </x:c>
      <x:c r="B2693" s="6" t="str">
        <x:v>122403</x:v>
      </x:c>
      <x:c r="C2693" s="6" t="n">
        <x:v>10</x:v>
      </x:c>
      <x:c r="D2693" s="6" t="str">
        <x:v>盖世女侠三月七</x:v>
      </x:c>
      <x:c r="E2693" s="7" t="str">
        <x:v>对指定敌方单体造成等同于三月七240%攻击力的虚数属性伤害。
使下一次强化普攻的初始段数增加2段，额外造成伤害的固定概率提高20%。</x:v>
      </x:c>
      <x:c r="F2693" s="6" t="n">
        <x:v>2.4</x:v>
      </x:c>
      <x:c r="G2693" s="6" t="n">
        <x:v>0</x:v>
      </x:c>
      <x:c r="H2693" s="6" t="n">
        <x:v>0</x:v>
      </x:c>
      <x:c r="I2693" s="6" t="n">
        <x:v>0</x:v>
      </x:c>
      <x:c r="J2693" s="6" t="str">
        <x:v>[2.4, 2, 0.2]</x:v>
      </x:c>
      <x:c r="K2693" s="7" t="str">
        <x:v>需确认条件及分段</x:v>
      </x:c>
      <x:c r="L2693" s="6" t="str">
        <x:v>https://raw.githubusercontent.com/Mar-7th/StarRailRes/dbe8cdfcfb0bf657b9fe1cf92d5537f118ccb487/index_new/cn/character_skills.json</x:v>
      </x:c>
    </x:row>
    <x:row r="2694" ht="38" customHeight="1">
      <x:c r="A2694" s="6" t="str">
        <x:v>122403_11</x:v>
      </x:c>
      <x:c r="B2694" s="6" t="str">
        <x:v>122403</x:v>
      </x:c>
      <x:c r="C2694" s="6" t="n">
        <x:v>11</x:v>
      </x:c>
      <x:c r="D2694" s="6" t="str">
        <x:v>盖世女侠三月七</x:v>
      </x:c>
      <x:c r="E2694" s="7" t="str">
        <x:v>对指定敌方单体造成等同于三月七249.6%攻击力的虚数属性伤害。
使下一次强化普攻的初始段数增加2段，额外造成伤害的固定概率提高20%。</x:v>
      </x:c>
      <x:c r="F2694" s="6" t="n">
        <x:v>2.496</x:v>
      </x:c>
      <x:c r="G2694" s="6" t="n">
        <x:v>0</x:v>
      </x:c>
      <x:c r="H2694" s="6" t="n">
        <x:v>0</x:v>
      </x:c>
      <x:c r="I2694" s="6" t="n">
        <x:v>0</x:v>
      </x:c>
      <x:c r="J2694" s="6" t="str">
        <x:v>[2.496, 2, 0.2]</x:v>
      </x:c>
      <x:c r="K2694" s="7" t="str">
        <x:v>需确认条件及分段</x:v>
      </x:c>
      <x:c r="L2694" s="6" t="str">
        <x:v>https://raw.githubusercontent.com/Mar-7th/StarRailRes/dbe8cdfcfb0bf657b9fe1cf92d5537f118ccb487/index_new/cn/character_skills.json</x:v>
      </x:c>
    </x:row>
    <x:row r="2695" ht="38" customHeight="1">
      <x:c r="A2695" s="6" t="str">
        <x:v>122403_12</x:v>
      </x:c>
      <x:c r="B2695" s="6" t="str">
        <x:v>122403</x:v>
      </x:c>
      <x:c r="C2695" s="6" t="n">
        <x:v>12</x:v>
      </x:c>
      <x:c r="D2695" s="6" t="str">
        <x:v>盖世女侠三月七</x:v>
      </x:c>
      <x:c r="E2695" s="7" t="str">
        <x:v>对指定敌方单体造成等同于三月七259.2%攻击力的虚数属性伤害。
使下一次强化普攻的初始段数增加2段，额外造成伤害的固定概率提高20%。</x:v>
      </x:c>
      <x:c r="F2695" s="6" t="n">
        <x:v>2.592</x:v>
      </x:c>
      <x:c r="G2695" s="6" t="n">
        <x:v>0</x:v>
      </x:c>
      <x:c r="H2695" s="6" t="n">
        <x:v>0</x:v>
      </x:c>
      <x:c r="I2695" s="6" t="n">
        <x:v>0</x:v>
      </x:c>
      <x:c r="J2695" s="6" t="str">
        <x:v>[2.592, 2, 0.2]</x:v>
      </x:c>
      <x:c r="K2695" s="7" t="str">
        <x:v>需确认条件及分段</x:v>
      </x:c>
      <x:c r="L2695" s="6" t="str">
        <x:v>https://raw.githubusercontent.com/Mar-7th/StarRailRes/dbe8cdfcfb0bf657b9fe1cf92d5537f118ccb487/index_new/cn/character_skills.json</x:v>
      </x:c>
    </x:row>
    <x:row r="2696" ht="38" customHeight="1">
      <x:c r="A2696" s="6" t="str">
        <x:v>122403_13</x:v>
      </x:c>
      <x:c r="B2696" s="6" t="str">
        <x:v>122403</x:v>
      </x:c>
      <x:c r="C2696" s="6" t="n">
        <x:v>13</x:v>
      </x:c>
      <x:c r="D2696" s="6" t="str">
        <x:v>盖世女侠三月七</x:v>
      </x:c>
      <x:c r="E2696" s="7" t="str">
        <x:v>对指定敌方单体造成等同于三月七268.8%攻击力的虚数属性伤害。
使下一次强化普攻的初始段数增加2段，额外造成伤害的固定概率提高20%。</x:v>
      </x:c>
      <x:c r="F2696" s="6" t="n">
        <x:v>2.688</x:v>
      </x:c>
      <x:c r="G2696" s="6" t="n">
        <x:v>0</x:v>
      </x:c>
      <x:c r="H2696" s="6" t="n">
        <x:v>0</x:v>
      </x:c>
      <x:c r="I2696" s="6" t="n">
        <x:v>0</x:v>
      </x:c>
      <x:c r="J2696" s="6" t="str">
        <x:v>[2.688, 2, 0.2]</x:v>
      </x:c>
      <x:c r="K2696" s="7" t="str">
        <x:v>需确认条件及分段</x:v>
      </x:c>
      <x:c r="L2696" s="6" t="str">
        <x:v>https://raw.githubusercontent.com/Mar-7th/StarRailRes/dbe8cdfcfb0bf657b9fe1cf92d5537f118ccb487/index_new/cn/character_skills.json</x:v>
      </x:c>
    </x:row>
    <x:row r="2697" ht="38" customHeight="1">
      <x:c r="A2697" s="6" t="str">
        <x:v>122403_14</x:v>
      </x:c>
      <x:c r="B2697" s="6" t="str">
        <x:v>122403</x:v>
      </x:c>
      <x:c r="C2697" s="6" t="n">
        <x:v>14</x:v>
      </x:c>
      <x:c r="D2697" s="6" t="str">
        <x:v>盖世女侠三月七</x:v>
      </x:c>
      <x:c r="E2697" s="7" t="str">
        <x:v>对指定敌方单体造成等同于三月七278.4%攻击力的虚数属性伤害。
使下一次强化普攻的初始段数增加2段，额外造成伤害的固定概率提高20%。</x:v>
      </x:c>
      <x:c r="F2697" s="6" t="n">
        <x:v>2.784</x:v>
      </x:c>
      <x:c r="G2697" s="6" t="n">
        <x:v>0</x:v>
      </x:c>
      <x:c r="H2697" s="6" t="n">
        <x:v>0</x:v>
      </x:c>
      <x:c r="I2697" s="6" t="n">
        <x:v>0</x:v>
      </x:c>
      <x:c r="J2697" s="6" t="str">
        <x:v>[2.784, 2, 0.2]</x:v>
      </x:c>
      <x:c r="K2697" s="7" t="str">
        <x:v>需确认条件及分段</x:v>
      </x:c>
      <x:c r="L2697" s="6" t="str">
        <x:v>https://raw.githubusercontent.com/Mar-7th/StarRailRes/dbe8cdfcfb0bf657b9fe1cf92d5537f118ccb487/index_new/cn/character_skills.json</x:v>
      </x:c>
    </x:row>
    <x:row r="2698" ht="38" customHeight="1">
      <x:c r="A2698" s="6" t="str">
        <x:v>122403_15</x:v>
      </x:c>
      <x:c r="B2698" s="6" t="str">
        <x:v>122403</x:v>
      </x:c>
      <x:c r="C2698" s="6" t="n">
        <x:v>15</x:v>
      </x:c>
      <x:c r="D2698" s="6" t="str">
        <x:v>盖世女侠三月七</x:v>
      </x:c>
      <x:c r="E2698" s="7" t="str">
        <x:v>对指定敌方单体造成等同于三月七288%攻击力的虚数属性伤害。
使下一次强化普攻的初始段数增加2段，额外造成伤害的固定概率提高20%。</x:v>
      </x:c>
      <x:c r="F2698" s="6" t="n">
        <x:v>2.88</x:v>
      </x:c>
      <x:c r="G2698" s="6" t="n">
        <x:v>0</x:v>
      </x:c>
      <x:c r="H2698" s="6" t="n">
        <x:v>0</x:v>
      </x:c>
      <x:c r="I2698" s="6" t="n">
        <x:v>0</x:v>
      </x:c>
      <x:c r="J2698" s="6" t="str">
        <x:v>[2.88, 2, 0.2]</x:v>
      </x:c>
      <x:c r="K2698" s="7" t="str">
        <x:v>需确认条件及分段</x:v>
      </x:c>
      <x:c r="L2698" s="6" t="str">
        <x:v>https://raw.githubusercontent.com/Mar-7th/StarRailRes/dbe8cdfcfb0bf657b9fe1cf92d5537f118ccb487/index_new/cn/character_skills.json</x:v>
      </x:c>
    </x:row>
    <x:row r="2699" ht="53" customHeight="1">
      <x:c r="A2699" s="6" t="str">
        <x:v>122404_1</x:v>
      </x:c>
      <x:c r="B2699" s="6" t="str">
        <x:v>122404</x:v>
      </x:c>
      <x:c r="C2699" s="6" t="n">
        <x:v>1</x:v>
      </x:c>
      <x:c r="D2699" s="6" t="str">
        <x:v>师父，我悟了！</x:v>
      </x:c>
      <x:c r="E2699" s="7" t="str">
        <x:v>【师父】施放攻击或终结技后，三月七每次获得最多1点充能。
充能大于等于7点时，三月七立即行动，造成的伤害提高40%，普攻得到强化且无法施放战技。施放强化普攻后，消耗7点充能。充能上限10点。</x:v>
      </x:c>
      <x:c r="F2699" s="6" t="n">
        <x:v>0</x:v>
      </x:c>
      <x:c r="G2699" s="6" t="n">
        <x:v>0</x:v>
      </x:c>
      <x:c r="H2699" s="6" t="n">
        <x:v>0</x:v>
      </x:c>
      <x:c r="I2699" s="6" t="n">
        <x:v>0</x:v>
      </x:c>
      <x:c r="J2699" s="6" t="str">
        <x:v>[7, 0.4, 10]</x:v>
      </x:c>
      <x:c r="K2699" s="7" t="str">
        <x:v>无首段伤害倍率，请覆盖或设为辅助技能</x:v>
      </x:c>
      <x:c r="L2699" s="6" t="str">
        <x:v>https://raw.githubusercontent.com/Mar-7th/StarRailRes/dbe8cdfcfb0bf657b9fe1cf92d5537f118ccb487/index_new/cn/character_skills.json</x:v>
      </x:c>
    </x:row>
    <x:row r="2700" ht="53" customHeight="1">
      <x:c r="A2700" s="6" t="str">
        <x:v>122404_2</x:v>
      </x:c>
      <x:c r="B2700" s="6" t="str">
        <x:v>122404</x:v>
      </x:c>
      <x:c r="C2700" s="6" t="n">
        <x:v>2</x:v>
      </x:c>
      <x:c r="D2700" s="6" t="str">
        <x:v>师父，我悟了！</x:v>
      </x:c>
      <x:c r="E2700" s="7" t="str">
        <x:v>【师父】施放攻击或终结技后，三月七每次获得最多1点充能。
充能大于等于7点时，三月七立即行动，造成的伤害提高44%，普攻得到强化且无法施放战技。施放强化普攻后，消耗7点充能。充能上限10点。</x:v>
      </x:c>
      <x:c r="F2700" s="6" t="n">
        <x:v>0</x:v>
      </x:c>
      <x:c r="G2700" s="6" t="n">
        <x:v>0</x:v>
      </x:c>
      <x:c r="H2700" s="6" t="n">
        <x:v>0</x:v>
      </x:c>
      <x:c r="I2700" s="6" t="n">
        <x:v>0</x:v>
      </x:c>
      <x:c r="J2700" s="6" t="str">
        <x:v>[7, 0.44, 10]</x:v>
      </x:c>
      <x:c r="K2700" s="7" t="str">
        <x:v>无首段伤害倍率，请覆盖或设为辅助技能</x:v>
      </x:c>
      <x:c r="L2700" s="6" t="str">
        <x:v>https://raw.githubusercontent.com/Mar-7th/StarRailRes/dbe8cdfcfb0bf657b9fe1cf92d5537f118ccb487/index_new/cn/character_skills.json</x:v>
      </x:c>
    </x:row>
    <x:row r="2701" ht="53" customHeight="1">
      <x:c r="A2701" s="6" t="str">
        <x:v>122404_3</x:v>
      </x:c>
      <x:c r="B2701" s="6" t="str">
        <x:v>122404</x:v>
      </x:c>
      <x:c r="C2701" s="6" t="n">
        <x:v>3</x:v>
      </x:c>
      <x:c r="D2701" s="6" t="str">
        <x:v>师父，我悟了！</x:v>
      </x:c>
      <x:c r="E2701" s="7" t="str">
        <x:v>【师父】施放攻击或终结技后，三月七每次获得最多1点充能。
充能大于等于7点时，三月七立即行动，造成的伤害提高48%，普攻得到强化且无法施放战技。施放强化普攻后，消耗7点充能。充能上限10点。</x:v>
      </x:c>
      <x:c r="F2701" s="6" t="n">
        <x:v>0</x:v>
      </x:c>
      <x:c r="G2701" s="6" t="n">
        <x:v>0</x:v>
      </x:c>
      <x:c r="H2701" s="6" t="n">
        <x:v>0</x:v>
      </x:c>
      <x:c r="I2701" s="6" t="n">
        <x:v>0</x:v>
      </x:c>
      <x:c r="J2701" s="6" t="str">
        <x:v>[7, 0.48, 10]</x:v>
      </x:c>
      <x:c r="K2701" s="7" t="str">
        <x:v>无首段伤害倍率，请覆盖或设为辅助技能</x:v>
      </x:c>
      <x:c r="L2701" s="6" t="str">
        <x:v>https://raw.githubusercontent.com/Mar-7th/StarRailRes/dbe8cdfcfb0bf657b9fe1cf92d5537f118ccb487/index_new/cn/character_skills.json</x:v>
      </x:c>
    </x:row>
    <x:row r="2702" ht="53" customHeight="1">
      <x:c r="A2702" s="6" t="str">
        <x:v>122404_4</x:v>
      </x:c>
      <x:c r="B2702" s="6" t="str">
        <x:v>122404</x:v>
      </x:c>
      <x:c r="C2702" s="6" t="n">
        <x:v>4</x:v>
      </x:c>
      <x:c r="D2702" s="6" t="str">
        <x:v>师父，我悟了！</x:v>
      </x:c>
      <x:c r="E2702" s="7" t="str">
        <x:v>【师父】施放攻击或终结技后，三月七每次获得最多1点充能。
充能大于等于7点时，三月七立即行动，造成的伤害提高52%，普攻得到强化且无法施放战技。施放强化普攻后，消耗7点充能。充能上限10点。</x:v>
      </x:c>
      <x:c r="F2702" s="6" t="n">
        <x:v>0</x:v>
      </x:c>
      <x:c r="G2702" s="6" t="n">
        <x:v>0</x:v>
      </x:c>
      <x:c r="H2702" s="6" t="n">
        <x:v>0</x:v>
      </x:c>
      <x:c r="I2702" s="6" t="n">
        <x:v>0</x:v>
      </x:c>
      <x:c r="J2702" s="6" t="str">
        <x:v>[7, 0.52, 10]</x:v>
      </x:c>
      <x:c r="K2702" s="7" t="str">
        <x:v>无首段伤害倍率，请覆盖或设为辅助技能</x:v>
      </x:c>
      <x:c r="L2702" s="6" t="str">
        <x:v>https://raw.githubusercontent.com/Mar-7th/StarRailRes/dbe8cdfcfb0bf657b9fe1cf92d5537f118ccb487/index_new/cn/character_skills.json</x:v>
      </x:c>
    </x:row>
    <x:row r="2703" ht="53" customHeight="1">
      <x:c r="A2703" s="6" t="str">
        <x:v>122404_5</x:v>
      </x:c>
      <x:c r="B2703" s="6" t="str">
        <x:v>122404</x:v>
      </x:c>
      <x:c r="C2703" s="6" t="n">
        <x:v>5</x:v>
      </x:c>
      <x:c r="D2703" s="6" t="str">
        <x:v>师父，我悟了！</x:v>
      </x:c>
      <x:c r="E2703" s="7" t="str">
        <x:v>【师父】施放攻击或终结技后，三月七每次获得最多1点充能。
充能大于等于7点时，三月七立即行动，造成的伤害提高56%，普攻得到强化且无法施放战技。施放强化普攻后，消耗7点充能。充能上限10点。</x:v>
      </x:c>
      <x:c r="F2703" s="6" t="n">
        <x:v>0</x:v>
      </x:c>
      <x:c r="G2703" s="6" t="n">
        <x:v>0</x:v>
      </x:c>
      <x:c r="H2703" s="6" t="n">
        <x:v>0</x:v>
      </x:c>
      <x:c r="I2703" s="6" t="n">
        <x:v>0</x:v>
      </x:c>
      <x:c r="J2703" s="6" t="str">
        <x:v>[7, 0.56, 10]</x:v>
      </x:c>
      <x:c r="K2703" s="7" t="str">
        <x:v>无首段伤害倍率，请覆盖或设为辅助技能</x:v>
      </x:c>
      <x:c r="L2703" s="6" t="str">
        <x:v>https://raw.githubusercontent.com/Mar-7th/StarRailRes/dbe8cdfcfb0bf657b9fe1cf92d5537f118ccb487/index_new/cn/character_skills.json</x:v>
      </x:c>
    </x:row>
    <x:row r="2704" ht="53" customHeight="1">
      <x:c r="A2704" s="6" t="str">
        <x:v>122404_6</x:v>
      </x:c>
      <x:c r="B2704" s="6" t="str">
        <x:v>122404</x:v>
      </x:c>
      <x:c r="C2704" s="6" t="n">
        <x:v>6</x:v>
      </x:c>
      <x:c r="D2704" s="6" t="str">
        <x:v>师父，我悟了！</x:v>
      </x:c>
      <x:c r="E2704" s="7" t="str">
        <x:v>【师父】施放攻击或终结技后，三月七每次获得最多1点充能。
充能大于等于7点时，三月七立即行动，造成的伤害提高60%，普攻得到强化且无法施放战技。施放强化普攻后，消耗7点充能。充能上限10点。</x:v>
      </x:c>
      <x:c r="F2704" s="6" t="n">
        <x:v>0</x:v>
      </x:c>
      <x:c r="G2704" s="6" t="n">
        <x:v>0</x:v>
      </x:c>
      <x:c r="H2704" s="6" t="n">
        <x:v>0</x:v>
      </x:c>
      <x:c r="I2704" s="6" t="n">
        <x:v>0</x:v>
      </x:c>
      <x:c r="J2704" s="6" t="str">
        <x:v>[7, 0.6, 10]</x:v>
      </x:c>
      <x:c r="K2704" s="7" t="str">
        <x:v>无首段伤害倍率，请覆盖或设为辅助技能</x:v>
      </x:c>
      <x:c r="L2704" s="6" t="str">
        <x:v>https://raw.githubusercontent.com/Mar-7th/StarRailRes/dbe8cdfcfb0bf657b9fe1cf92d5537f118ccb487/index_new/cn/character_skills.json</x:v>
      </x:c>
    </x:row>
    <x:row r="2705" ht="53" customHeight="1">
      <x:c r="A2705" s="6" t="str">
        <x:v>122404_7</x:v>
      </x:c>
      <x:c r="B2705" s="6" t="str">
        <x:v>122404</x:v>
      </x:c>
      <x:c r="C2705" s="6" t="n">
        <x:v>7</x:v>
      </x:c>
      <x:c r="D2705" s="6" t="str">
        <x:v>师父，我悟了！</x:v>
      </x:c>
      <x:c r="E2705" s="7" t="str">
        <x:v>【师父】施放攻击或终结技后，三月七每次获得最多1点充能。
充能大于等于7点时，三月七立即行动，造成的伤害提高65%，普攻得到强化且无法施放战技。施放强化普攻后，消耗7点充能。充能上限10点。</x:v>
      </x:c>
      <x:c r="F2705" s="6" t="n">
        <x:v>0</x:v>
      </x:c>
      <x:c r="G2705" s="6" t="n">
        <x:v>0</x:v>
      </x:c>
      <x:c r="H2705" s="6" t="n">
        <x:v>0</x:v>
      </x:c>
      <x:c r="I2705" s="6" t="n">
        <x:v>0</x:v>
      </x:c>
      <x:c r="J2705" s="6" t="str">
        <x:v>[7, 0.65, 10]</x:v>
      </x:c>
      <x:c r="K2705" s="7" t="str">
        <x:v>无首段伤害倍率，请覆盖或设为辅助技能</x:v>
      </x:c>
      <x:c r="L2705" s="6" t="str">
        <x:v>https://raw.githubusercontent.com/Mar-7th/StarRailRes/dbe8cdfcfb0bf657b9fe1cf92d5537f118ccb487/index_new/cn/character_skills.json</x:v>
      </x:c>
    </x:row>
    <x:row r="2706" ht="53" customHeight="1">
      <x:c r="A2706" s="6" t="str">
        <x:v>122404_8</x:v>
      </x:c>
      <x:c r="B2706" s="6" t="str">
        <x:v>122404</x:v>
      </x:c>
      <x:c r="C2706" s="6" t="n">
        <x:v>8</x:v>
      </x:c>
      <x:c r="D2706" s="6" t="str">
        <x:v>师父，我悟了！</x:v>
      </x:c>
      <x:c r="E2706" s="7" t="str">
        <x:v>【师父】施放攻击或终结技后，三月七每次获得最多1点充能。
充能大于等于7点时，三月七立即行动，造成的伤害提高70%，普攻得到强化且无法施放战技。施放强化普攻后，消耗7点充能。充能上限10点。</x:v>
      </x:c>
      <x:c r="F2706" s="6" t="n">
        <x:v>0</x:v>
      </x:c>
      <x:c r="G2706" s="6" t="n">
        <x:v>0</x:v>
      </x:c>
      <x:c r="H2706" s="6" t="n">
        <x:v>0</x:v>
      </x:c>
      <x:c r="I2706" s="6" t="n">
        <x:v>0</x:v>
      </x:c>
      <x:c r="J2706" s="6" t="str">
        <x:v>[7, 0.7, 10]</x:v>
      </x:c>
      <x:c r="K2706" s="7" t="str">
        <x:v>无首段伤害倍率，请覆盖或设为辅助技能</x:v>
      </x:c>
      <x:c r="L2706" s="6" t="str">
        <x:v>https://raw.githubusercontent.com/Mar-7th/StarRailRes/dbe8cdfcfb0bf657b9fe1cf92d5537f118ccb487/index_new/cn/character_skills.json</x:v>
      </x:c>
    </x:row>
    <x:row r="2707" ht="53" customHeight="1">
      <x:c r="A2707" s="6" t="str">
        <x:v>122404_9</x:v>
      </x:c>
      <x:c r="B2707" s="6" t="str">
        <x:v>122404</x:v>
      </x:c>
      <x:c r="C2707" s="6" t="n">
        <x:v>9</x:v>
      </x:c>
      <x:c r="D2707" s="6" t="str">
        <x:v>师父，我悟了！</x:v>
      </x:c>
      <x:c r="E2707" s="7" t="str">
        <x:v>【师父】施放攻击或终结技后，三月七每次获得最多1点充能。
充能大于等于7点时，三月七立即行动，造成的伤害提高75%，普攻得到强化且无法施放战技。施放强化普攻后，消耗7点充能。充能上限10点。</x:v>
      </x:c>
      <x:c r="F2707" s="6" t="n">
        <x:v>0</x:v>
      </x:c>
      <x:c r="G2707" s="6" t="n">
        <x:v>0</x:v>
      </x:c>
      <x:c r="H2707" s="6" t="n">
        <x:v>0</x:v>
      </x:c>
      <x:c r="I2707" s="6" t="n">
        <x:v>0</x:v>
      </x:c>
      <x:c r="J2707" s="6" t="str">
        <x:v>[7, 0.75, 10]</x:v>
      </x:c>
      <x:c r="K2707" s="7" t="str">
        <x:v>无首段伤害倍率，请覆盖或设为辅助技能</x:v>
      </x:c>
      <x:c r="L2707" s="6" t="str">
        <x:v>https://raw.githubusercontent.com/Mar-7th/StarRailRes/dbe8cdfcfb0bf657b9fe1cf92d5537f118ccb487/index_new/cn/character_skills.json</x:v>
      </x:c>
    </x:row>
    <x:row r="2708" ht="53" customHeight="1">
      <x:c r="A2708" s="6" t="str">
        <x:v>122404_10</x:v>
      </x:c>
      <x:c r="B2708" s="6" t="str">
        <x:v>122404</x:v>
      </x:c>
      <x:c r="C2708" s="6" t="n">
        <x:v>10</x:v>
      </x:c>
      <x:c r="D2708" s="6" t="str">
        <x:v>师父，我悟了！</x:v>
      </x:c>
      <x:c r="E2708" s="7" t="str">
        <x:v>【师父】施放攻击或终结技后，三月七每次获得最多1点充能。
充能大于等于7点时，三月七立即行动，造成的伤害提高80%，普攻得到强化且无法施放战技。施放强化普攻后，消耗7点充能。充能上限10点。</x:v>
      </x:c>
      <x:c r="F2708" s="6" t="n">
        <x:v>0</x:v>
      </x:c>
      <x:c r="G2708" s="6" t="n">
        <x:v>0</x:v>
      </x:c>
      <x:c r="H2708" s="6" t="n">
        <x:v>0</x:v>
      </x:c>
      <x:c r="I2708" s="6" t="n">
        <x:v>0</x:v>
      </x:c>
      <x:c r="J2708" s="6" t="str">
        <x:v>[7, 0.8, 10]</x:v>
      </x:c>
      <x:c r="K2708" s="7" t="str">
        <x:v>无首段伤害倍率，请覆盖或设为辅助技能</x:v>
      </x:c>
      <x:c r="L2708" s="6" t="str">
        <x:v>https://raw.githubusercontent.com/Mar-7th/StarRailRes/dbe8cdfcfb0bf657b9fe1cf92d5537f118ccb487/index_new/cn/character_skills.json</x:v>
      </x:c>
    </x:row>
    <x:row r="2709" ht="53" customHeight="1">
      <x:c r="A2709" s="6" t="str">
        <x:v>122404_11</x:v>
      </x:c>
      <x:c r="B2709" s="6" t="str">
        <x:v>122404</x:v>
      </x:c>
      <x:c r="C2709" s="6" t="n">
        <x:v>11</x:v>
      </x:c>
      <x:c r="D2709" s="6" t="str">
        <x:v>师父，我悟了！</x:v>
      </x:c>
      <x:c r="E2709" s="7" t="str">
        <x:v>【师父】施放攻击或终结技后，三月七每次获得最多1点充能。
充能大于等于7点时，三月七立即行动，造成的伤害提高84%，普攻得到强化且无法施放战技。施放强化普攻后，消耗7点充能。充能上限10点。</x:v>
      </x:c>
      <x:c r="F2709" s="6" t="n">
        <x:v>0</x:v>
      </x:c>
      <x:c r="G2709" s="6" t="n">
        <x:v>0</x:v>
      </x:c>
      <x:c r="H2709" s="6" t="n">
        <x:v>0</x:v>
      </x:c>
      <x:c r="I2709" s="6" t="n">
        <x:v>0</x:v>
      </x:c>
      <x:c r="J2709" s="6" t="str">
        <x:v>[7, 0.84, 10]</x:v>
      </x:c>
      <x:c r="K2709" s="7" t="str">
        <x:v>无首段伤害倍率，请覆盖或设为辅助技能</x:v>
      </x:c>
      <x:c r="L2709" s="6" t="str">
        <x:v>https://raw.githubusercontent.com/Mar-7th/StarRailRes/dbe8cdfcfb0bf657b9fe1cf92d5537f118ccb487/index_new/cn/character_skills.json</x:v>
      </x:c>
    </x:row>
    <x:row r="2710" ht="53" customHeight="1">
      <x:c r="A2710" s="6" t="str">
        <x:v>122404_12</x:v>
      </x:c>
      <x:c r="B2710" s="6" t="str">
        <x:v>122404</x:v>
      </x:c>
      <x:c r="C2710" s="6" t="n">
        <x:v>12</x:v>
      </x:c>
      <x:c r="D2710" s="6" t="str">
        <x:v>师父，我悟了！</x:v>
      </x:c>
      <x:c r="E2710" s="7" t="str">
        <x:v>【师父】施放攻击或终结技后，三月七每次获得最多1点充能。
充能大于等于7点时，三月七立即行动，造成的伤害提高88%，普攻得到强化且无法施放战技。施放强化普攻后，消耗7点充能。充能上限10点。</x:v>
      </x:c>
      <x:c r="F2710" s="6" t="n">
        <x:v>0</x:v>
      </x:c>
      <x:c r="G2710" s="6" t="n">
        <x:v>0</x:v>
      </x:c>
      <x:c r="H2710" s="6" t="n">
        <x:v>0</x:v>
      </x:c>
      <x:c r="I2710" s="6" t="n">
        <x:v>0</x:v>
      </x:c>
      <x:c r="J2710" s="6" t="str">
        <x:v>[7, 0.88, 10]</x:v>
      </x:c>
      <x:c r="K2710" s="7" t="str">
        <x:v>无首段伤害倍率，请覆盖或设为辅助技能</x:v>
      </x:c>
      <x:c r="L2710" s="6" t="str">
        <x:v>https://raw.githubusercontent.com/Mar-7th/StarRailRes/dbe8cdfcfb0bf657b9fe1cf92d5537f118ccb487/index_new/cn/character_skills.json</x:v>
      </x:c>
    </x:row>
    <x:row r="2711" ht="53" customHeight="1">
      <x:c r="A2711" s="6" t="str">
        <x:v>122404_13</x:v>
      </x:c>
      <x:c r="B2711" s="6" t="str">
        <x:v>122404</x:v>
      </x:c>
      <x:c r="C2711" s="6" t="n">
        <x:v>13</x:v>
      </x:c>
      <x:c r="D2711" s="6" t="str">
        <x:v>师父，我悟了！</x:v>
      </x:c>
      <x:c r="E2711" s="7" t="str">
        <x:v>【师父】施放攻击或终结技后，三月七每次获得最多1点充能。
充能大于等于7点时，三月七立即行动，造成的伤害提高92%，普攻得到强化且无法施放战技。施放强化普攻后，消耗7点充能。充能上限10点。</x:v>
      </x:c>
      <x:c r="F2711" s="6" t="n">
        <x:v>0</x:v>
      </x:c>
      <x:c r="G2711" s="6" t="n">
        <x:v>0</x:v>
      </x:c>
      <x:c r="H2711" s="6" t="n">
        <x:v>0</x:v>
      </x:c>
      <x:c r="I2711" s="6" t="n">
        <x:v>0</x:v>
      </x:c>
      <x:c r="J2711" s="6" t="str">
        <x:v>[7, 0.92, 10]</x:v>
      </x:c>
      <x:c r="K2711" s="7" t="str">
        <x:v>无首段伤害倍率，请覆盖或设为辅助技能</x:v>
      </x:c>
      <x:c r="L2711" s="6" t="str">
        <x:v>https://raw.githubusercontent.com/Mar-7th/StarRailRes/dbe8cdfcfb0bf657b9fe1cf92d5537f118ccb487/index_new/cn/character_skills.json</x:v>
      </x:c>
    </x:row>
    <x:row r="2712" ht="53" customHeight="1">
      <x:c r="A2712" s="6" t="str">
        <x:v>122404_14</x:v>
      </x:c>
      <x:c r="B2712" s="6" t="str">
        <x:v>122404</x:v>
      </x:c>
      <x:c r="C2712" s="6" t="n">
        <x:v>14</x:v>
      </x:c>
      <x:c r="D2712" s="6" t="str">
        <x:v>师父，我悟了！</x:v>
      </x:c>
      <x:c r="E2712" s="7" t="str">
        <x:v>【师父】施放攻击或终结技后，三月七每次获得最多1点充能。
充能大于等于7点时，三月七立即行动，造成的伤害提高96%，普攻得到强化且无法施放战技。施放强化普攻后，消耗7点充能。充能上限10点。</x:v>
      </x:c>
      <x:c r="F2712" s="6" t="n">
        <x:v>0</x:v>
      </x:c>
      <x:c r="G2712" s="6" t="n">
        <x:v>0</x:v>
      </x:c>
      <x:c r="H2712" s="6" t="n">
        <x:v>0</x:v>
      </x:c>
      <x:c r="I2712" s="6" t="n">
        <x:v>0</x:v>
      </x:c>
      <x:c r="J2712" s="6" t="str">
        <x:v>[7, 0.96, 10]</x:v>
      </x:c>
      <x:c r="K2712" s="7" t="str">
        <x:v>无首段伤害倍率，请覆盖或设为辅助技能</x:v>
      </x:c>
      <x:c r="L2712" s="6" t="str">
        <x:v>https://raw.githubusercontent.com/Mar-7th/StarRailRes/dbe8cdfcfb0bf657b9fe1cf92d5537f118ccb487/index_new/cn/character_skills.json</x:v>
      </x:c>
    </x:row>
    <x:row r="2713" ht="53" customHeight="1">
      <x:c r="A2713" s="6" t="str">
        <x:v>122404_15</x:v>
      </x:c>
      <x:c r="B2713" s="6" t="str">
        <x:v>122404</x:v>
      </x:c>
      <x:c r="C2713" s="6" t="n">
        <x:v>15</x:v>
      </x:c>
      <x:c r="D2713" s="6" t="str">
        <x:v>师父，我悟了！</x:v>
      </x:c>
      <x:c r="E2713" s="7" t="str">
        <x:v>【师父】施放攻击或终结技后，三月七每次获得最多1点充能。
充能大于等于7点时，三月七立即行动，造成的伤害提高100%，普攻得到强化且无法施放战技。施放强化普攻后，消耗7点充能。充能上限10点。</x:v>
      </x:c>
      <x:c r="F2713" s="6" t="n">
        <x:v>0</x:v>
      </x:c>
      <x:c r="G2713" s="6" t="n">
        <x:v>0</x:v>
      </x:c>
      <x:c r="H2713" s="6" t="n">
        <x:v>0</x:v>
      </x:c>
      <x:c r="I2713" s="6" t="n">
        <x:v>0</x:v>
      </x:c>
      <x:c r="J2713" s="6" t="str">
        <x:v>[7, 1, 10]</x:v>
      </x:c>
      <x:c r="K2713" s="7" t="str">
        <x:v>无首段伤害倍率，请覆盖或设为辅助技能</x:v>
      </x:c>
      <x:c r="L2713" s="6" t="str">
        <x:v>https://raw.githubusercontent.com/Mar-7th/StarRailRes/dbe8cdfcfb0bf657b9fe1cf92d5537f118ccb487/index_new/cn/character_skills.json</x:v>
      </x:c>
    </x:row>
    <x:row r="2714" ht="20" customHeight="1">
      <x:c r="A2714" s="6" t="str">
        <x:v>122406_1</x:v>
      </x:c>
      <x:c r="B2714" s="6" t="str">
        <x:v>122406</x:v>
      </x:c>
      <x:c r="C2714" s="6" t="n">
        <x:v>1</x:v>
      </x:c>
      <x:c r="D2714" s="6" t="str">
        <x:v>攻击</x:v>
      </x:c>
      <x:c r="E2714" s="7" t="str">
        <x:v>攻击敌人，进入战斗后削弱敌方目标对应属性韧性。</x:v>
      </x:c>
      <x:c r="F2714" s="6" t="n">
        <x:v>0</x:v>
      </x:c>
      <x:c r="G2714" s="6" t="n">
        <x:v>0</x:v>
      </x:c>
      <x:c r="H2714" s="6" t="n">
        <x:v>0</x:v>
      </x:c>
      <x:c r="I2714" s="6" t="n">
        <x:v>0</x:v>
      </x:c>
      <x:c r="J2714" s="6" t="str">
        <x:v>[]</x:v>
      </x:c>
      <x:c r="K2714" s="7" t="str">
        <x:v>缺少结构化参数，必须覆盖</x:v>
      </x:c>
      <x:c r="L2714" s="6" t="str">
        <x:v>https://raw.githubusercontent.com/Mar-7th/StarRailRes/dbe8cdfcfb0bf657b9fe1cf92d5537f118ccb487/index_new/cn/character_skills.json</x:v>
      </x:c>
    </x:row>
    <x:row r="2715" ht="38" customHeight="1">
      <x:c r="A2715" s="6" t="str">
        <x:v>122407_1</x:v>
      </x:c>
      <x:c r="B2715" s="6" t="str">
        <x:v>122407</x:v>
      </x:c>
      <x:c r="C2715" s="6" t="n">
        <x:v>1</x:v>
      </x:c>
      <x:c r="D2715" s="6" t="str">
        <x:v>一气化三餐</x:v>
      </x:c>
      <x:c r="E2715" s="7" t="str">
        <x:v>若三月七在队伍中，每当队友施放1次秘技，下一次战斗开始时三月七获得1点充能，最多获得3点。
使用秘技后，下一次战斗开始时三月七恢复30点能量。</x:v>
      </x:c>
      <x:c r="F2715" s="6" t="n">
        <x:v>0</x:v>
      </x:c>
      <x:c r="G2715" s="6" t="n">
        <x:v>0</x:v>
      </x:c>
      <x:c r="H2715" s="6" t="n">
        <x:v>0</x:v>
      </x:c>
      <x:c r="I2715" s="6" t="n">
        <x:v>0</x:v>
      </x:c>
      <x:c r="J2715" s="6" t="str">
        <x:v>[3, 30]</x:v>
      </x:c>
      <x:c r="K2715" s="7" t="str">
        <x:v>无首段伤害倍率，请覆盖或设为辅助技能</x:v>
      </x:c>
      <x:c r="L2715" s="6" t="str">
        <x:v>https://raw.githubusercontent.com/Mar-7th/StarRailRes/dbe8cdfcfb0bf657b9fe1cf92d5537f118ccb487/index_new/cn/character_skills.json</x:v>
      </x:c>
    </x:row>
    <x:row r="2716" ht="53" customHeight="1">
      <x:c r="A2716" s="6" t="str">
        <x:v>122408_1</x:v>
      </x:c>
      <x:c r="B2716" s="6" t="str">
        <x:v>122408</x:v>
      </x:c>
      <x:c r="C2716" s="6" t="n">
        <x:v>1</x:v>
      </x:c>
      <x:c r="D2716" s="6" t="str">
        <x:v>一扎眉攒，二扎心</x:v>
      </x:c>
      <x:c r="E2716" s="7" t="str">
        <x:v>初始造成3段伤害，每段对指定敌方单体造成等同于三月七40%攻击力的虚数属性伤害。每当造成最后1段伤害后，有60%的固定概率再造成1段伤害，最多额外造成3段伤害。施放强化普攻恢复的能量不随段数提高而提高。
强化普攻无法恢复战技点。</x:v>
      </x:c>
      <x:c r="F2716" s="6" t="n">
        <x:v>0.4</x:v>
      </x:c>
      <x:c r="G2716" s="6" t="n">
        <x:v>0</x:v>
      </x:c>
      <x:c r="H2716" s="6" t="n">
        <x:v>0</x:v>
      </x:c>
      <x:c r="I2716" s="6" t="n">
        <x:v>0</x:v>
      </x:c>
      <x:c r="J2716" s="6" t="str">
        <x:v>[0.4, 0.6, 3, 3]</x:v>
      </x:c>
      <x:c r="K2716" s="7" t="str">
        <x:v>需确认条件及分段</x:v>
      </x:c>
      <x:c r="L2716" s="6" t="str">
        <x:v>https://raw.githubusercontent.com/Mar-7th/StarRailRes/dbe8cdfcfb0bf657b9fe1cf92d5537f118ccb487/index_new/cn/character_skills.json</x:v>
      </x:c>
    </x:row>
    <x:row r="2717" ht="53" customHeight="1">
      <x:c r="A2717" s="6" t="str">
        <x:v>122408_2</x:v>
      </x:c>
      <x:c r="B2717" s="6" t="str">
        <x:v>122408</x:v>
      </x:c>
      <x:c r="C2717" s="6" t="n">
        <x:v>2</x:v>
      </x:c>
      <x:c r="D2717" s="6" t="str">
        <x:v>一扎眉攒，二扎心</x:v>
      </x:c>
      <x:c r="E2717" s="7" t="str">
        <x:v>初始造成3段伤害，每段对指定敌方单体造成等同于三月七48%攻击力的虚数属性伤害。每当造成最后1段伤害后，有60%的固定概率再造成1段伤害，最多额外造成3段伤害。施放强化普攻恢复的能量不随段数提高而提高。
强化普攻无法恢复战技点。</x:v>
      </x:c>
      <x:c r="F2717" s="6" t="n">
        <x:v>0.48</x:v>
      </x:c>
      <x:c r="G2717" s="6" t="n">
        <x:v>0</x:v>
      </x:c>
      <x:c r="H2717" s="6" t="n">
        <x:v>0</x:v>
      </x:c>
      <x:c r="I2717" s="6" t="n">
        <x:v>0</x:v>
      </x:c>
      <x:c r="J2717" s="6" t="str">
        <x:v>[0.48, 0.6, 3, 3]</x:v>
      </x:c>
      <x:c r="K2717" s="7" t="str">
        <x:v>需确认条件及分段</x:v>
      </x:c>
      <x:c r="L2717" s="6" t="str">
        <x:v>https://raw.githubusercontent.com/Mar-7th/StarRailRes/dbe8cdfcfb0bf657b9fe1cf92d5537f118ccb487/index_new/cn/character_skills.json</x:v>
      </x:c>
    </x:row>
    <x:row r="2718" ht="53" customHeight="1">
      <x:c r="A2718" s="6" t="str">
        <x:v>122408_3</x:v>
      </x:c>
      <x:c r="B2718" s="6" t="str">
        <x:v>122408</x:v>
      </x:c>
      <x:c r="C2718" s="6" t="n">
        <x:v>3</x:v>
      </x:c>
      <x:c r="D2718" s="6" t="str">
        <x:v>一扎眉攒，二扎心</x:v>
      </x:c>
      <x:c r="E2718" s="7" t="str">
        <x:v>初始造成3段伤害，每段对指定敌方单体造成等同于三月七56%攻击力的虚数属性伤害。每当造成最后1段伤害后，有60%的固定概率再造成1段伤害，最多额外造成3段伤害。施放强化普攻恢复的能量不随段数提高而提高。
强化普攻无法恢复战技点。</x:v>
      </x:c>
      <x:c r="F2718" s="6" t="n">
        <x:v>0.56</x:v>
      </x:c>
      <x:c r="G2718" s="6" t="n">
        <x:v>0</x:v>
      </x:c>
      <x:c r="H2718" s="6" t="n">
        <x:v>0</x:v>
      </x:c>
      <x:c r="I2718" s="6" t="n">
        <x:v>0</x:v>
      </x:c>
      <x:c r="J2718" s="6" t="str">
        <x:v>[0.56, 0.6, 3, 3]</x:v>
      </x:c>
      <x:c r="K2718" s="7" t="str">
        <x:v>需确认条件及分段</x:v>
      </x:c>
      <x:c r="L2718" s="6" t="str">
        <x:v>https://raw.githubusercontent.com/Mar-7th/StarRailRes/dbe8cdfcfb0bf657b9fe1cf92d5537f118ccb487/index_new/cn/character_skills.json</x:v>
      </x:c>
    </x:row>
    <x:row r="2719" ht="53" customHeight="1">
      <x:c r="A2719" s="6" t="str">
        <x:v>122408_4</x:v>
      </x:c>
      <x:c r="B2719" s="6" t="str">
        <x:v>122408</x:v>
      </x:c>
      <x:c r="C2719" s="6" t="n">
        <x:v>4</x:v>
      </x:c>
      <x:c r="D2719" s="6" t="str">
        <x:v>一扎眉攒，二扎心</x:v>
      </x:c>
      <x:c r="E2719" s="7" t="str">
        <x:v>初始造成3段伤害，每段对指定敌方单体造成等同于三月七64%攻击力的虚数属性伤害。每当造成最后1段伤害后，有60%的固定概率再造成1段伤害，最多额外造成3段伤害。施放强化普攻恢复的能量不随段数提高而提高。
强化普攻无法恢复战技点。</x:v>
      </x:c>
      <x:c r="F2719" s="6" t="n">
        <x:v>0.64</x:v>
      </x:c>
      <x:c r="G2719" s="6" t="n">
        <x:v>0</x:v>
      </x:c>
      <x:c r="H2719" s="6" t="n">
        <x:v>0</x:v>
      </x:c>
      <x:c r="I2719" s="6" t="n">
        <x:v>0</x:v>
      </x:c>
      <x:c r="J2719" s="6" t="str">
        <x:v>[0.64, 0.6, 3, 3]</x:v>
      </x:c>
      <x:c r="K2719" s="7" t="str">
        <x:v>需确认条件及分段</x:v>
      </x:c>
      <x:c r="L2719" s="6" t="str">
        <x:v>https://raw.githubusercontent.com/Mar-7th/StarRailRes/dbe8cdfcfb0bf657b9fe1cf92d5537f118ccb487/index_new/cn/character_skills.json</x:v>
      </x:c>
    </x:row>
    <x:row r="2720" ht="53" customHeight="1">
      <x:c r="A2720" s="6" t="str">
        <x:v>122408_5</x:v>
      </x:c>
      <x:c r="B2720" s="6" t="str">
        <x:v>122408</x:v>
      </x:c>
      <x:c r="C2720" s="6" t="n">
        <x:v>5</x:v>
      </x:c>
      <x:c r="D2720" s="6" t="str">
        <x:v>一扎眉攒，二扎心</x:v>
      </x:c>
      <x:c r="E2720" s="7" t="str">
        <x:v>初始造成3段伤害，每段对指定敌方单体造成等同于三月七72%攻击力的虚数属性伤害。每当造成最后1段伤害后，有60%的固定概率再造成1段伤害，最多额外造成3段伤害。施放强化普攻恢复的能量不随段数提高而提高。
强化普攻无法恢复战技点。</x:v>
      </x:c>
      <x:c r="F2720" s="6" t="n">
        <x:v>0.72</x:v>
      </x:c>
      <x:c r="G2720" s="6" t="n">
        <x:v>0</x:v>
      </x:c>
      <x:c r="H2720" s="6" t="n">
        <x:v>0</x:v>
      </x:c>
      <x:c r="I2720" s="6" t="n">
        <x:v>0</x:v>
      </x:c>
      <x:c r="J2720" s="6" t="str">
        <x:v>[0.72, 0.6, 3, 3]</x:v>
      </x:c>
      <x:c r="K2720" s="7" t="str">
        <x:v>需确认条件及分段</x:v>
      </x:c>
      <x:c r="L2720" s="6" t="str">
        <x:v>https://raw.githubusercontent.com/Mar-7th/StarRailRes/dbe8cdfcfb0bf657b9fe1cf92d5537f118ccb487/index_new/cn/character_skills.json</x:v>
      </x:c>
    </x:row>
    <x:row r="2721" ht="53" customHeight="1">
      <x:c r="A2721" s="6" t="str">
        <x:v>122408_6</x:v>
      </x:c>
      <x:c r="B2721" s="6" t="str">
        <x:v>122408</x:v>
      </x:c>
      <x:c r="C2721" s="6" t="n">
        <x:v>6</x:v>
      </x:c>
      <x:c r="D2721" s="6" t="str">
        <x:v>一扎眉攒，二扎心</x:v>
      </x:c>
      <x:c r="E2721" s="7" t="str">
        <x:v>初始造成3段伤害，每段对指定敌方单体造成等同于三月七80%攻击力的虚数属性伤害。每当造成最后1段伤害后，有60%的固定概率再造成1段伤害，最多额外造成3段伤害。施放强化普攻恢复的能量不随段数提高而提高。
强化普攻无法恢复战技点。</x:v>
      </x:c>
      <x:c r="F2721" s="6" t="n">
        <x:v>0.8</x:v>
      </x:c>
      <x:c r="G2721" s="6" t="n">
        <x:v>0</x:v>
      </x:c>
      <x:c r="H2721" s="6" t="n">
        <x:v>0</x:v>
      </x:c>
      <x:c r="I2721" s="6" t="n">
        <x:v>0</x:v>
      </x:c>
      <x:c r="J2721" s="6" t="str">
        <x:v>[0.8, 0.6, 3, 3]</x:v>
      </x:c>
      <x:c r="K2721" s="7" t="str">
        <x:v>需确认条件及分段</x:v>
      </x:c>
      <x:c r="L2721" s="6" t="str">
        <x:v>https://raw.githubusercontent.com/Mar-7th/StarRailRes/dbe8cdfcfb0bf657b9fe1cf92d5537f118ccb487/index_new/cn/character_skills.json</x:v>
      </x:c>
    </x:row>
    <x:row r="2722" ht="53" customHeight="1">
      <x:c r="A2722" s="6" t="str">
        <x:v>122408_7</x:v>
      </x:c>
      <x:c r="B2722" s="6" t="str">
        <x:v>122408</x:v>
      </x:c>
      <x:c r="C2722" s="6" t="n">
        <x:v>7</x:v>
      </x:c>
      <x:c r="D2722" s="6" t="str">
        <x:v>一扎眉攒，二扎心</x:v>
      </x:c>
      <x:c r="E2722" s="7" t="str">
        <x:v>初始造成3段伤害，每段对指定敌方单体造成等同于三月七88%攻击力的虚数属性伤害。每当造成最后1段伤害后，有60%的固定概率再造成1段伤害，最多额外造成3段伤害。施放强化普攻恢复的能量不随段数提高而提高。
强化普攻无法恢复战技点。</x:v>
      </x:c>
      <x:c r="F2722" s="6" t="n">
        <x:v>0.88</x:v>
      </x:c>
      <x:c r="G2722" s="6" t="n">
        <x:v>0</x:v>
      </x:c>
      <x:c r="H2722" s="6" t="n">
        <x:v>0</x:v>
      </x:c>
      <x:c r="I2722" s="6" t="n">
        <x:v>0</x:v>
      </x:c>
      <x:c r="J2722" s="6" t="str">
        <x:v>[0.88, 0.6, 3, 3]</x:v>
      </x:c>
      <x:c r="K2722" s="7" t="str">
        <x:v>需确认条件及分段</x:v>
      </x:c>
      <x:c r="L2722" s="6" t="str">
        <x:v>https://raw.githubusercontent.com/Mar-7th/StarRailRes/dbe8cdfcfb0bf657b9fe1cf92d5537f118ccb487/index_new/cn/character_skills.json</x:v>
      </x:c>
    </x:row>
    <x:row r="2723" ht="53" customHeight="1">
      <x:c r="A2723" s="6" t="str">
        <x:v>122408_8</x:v>
      </x:c>
      <x:c r="B2723" s="6" t="str">
        <x:v>122408</x:v>
      </x:c>
      <x:c r="C2723" s="6" t="n">
        <x:v>8</x:v>
      </x:c>
      <x:c r="D2723" s="6" t="str">
        <x:v>一扎眉攒，二扎心</x:v>
      </x:c>
      <x:c r="E2723" s="7" t="str">
        <x:v>初始造成3段伤害，每段对指定敌方单体造成等同于三月七96%攻击力的虚数属性伤害。每当造成最后1段伤害后，有60%的固定概率再造成1段伤害，最多额外造成3段伤害。施放强化普攻恢复的能量不随段数提高而提高。
强化普攻无法恢复战技点。</x:v>
      </x:c>
      <x:c r="F2723" s="6" t="n">
        <x:v>0.96</x:v>
      </x:c>
      <x:c r="G2723" s="6" t="n">
        <x:v>0</x:v>
      </x:c>
      <x:c r="H2723" s="6" t="n">
        <x:v>0</x:v>
      </x:c>
      <x:c r="I2723" s="6" t="n">
        <x:v>0</x:v>
      </x:c>
      <x:c r="J2723" s="6" t="str">
        <x:v>[0.96, 0.6, 3, 3]</x:v>
      </x:c>
      <x:c r="K2723" s="7" t="str">
        <x:v>需确认条件及分段</x:v>
      </x:c>
      <x:c r="L2723" s="6" t="str">
        <x:v>https://raw.githubusercontent.com/Mar-7th/StarRailRes/dbe8cdfcfb0bf657b9fe1cf92d5537f118ccb487/index_new/cn/character_skills.json</x:v>
      </x:c>
    </x:row>
    <x:row r="2724" ht="53" customHeight="1">
      <x:c r="A2724" s="6" t="str">
        <x:v>122408_9</x:v>
      </x:c>
      <x:c r="B2724" s="6" t="str">
        <x:v>122408</x:v>
      </x:c>
      <x:c r="C2724" s="6" t="n">
        <x:v>9</x:v>
      </x:c>
      <x:c r="D2724" s="6" t="str">
        <x:v>一扎眉攒，二扎心</x:v>
      </x:c>
      <x:c r="E2724" s="7" t="str">
        <x:v>初始造成3段伤害，每段对指定敌方单体造成等同于三月七104%攻击力的虚数属性伤害。每当造成最后1段伤害后，有60%的固定概率再造成1段伤害，最多额外造成3段伤害。施放强化普攻恢复的能量不随段数提高而提高。
强化普攻无法恢复战技点。</x:v>
      </x:c>
      <x:c r="F2724" s="6" t="n">
        <x:v>1.04</x:v>
      </x:c>
      <x:c r="G2724" s="6" t="n">
        <x:v>0</x:v>
      </x:c>
      <x:c r="H2724" s="6" t="n">
        <x:v>0</x:v>
      </x:c>
      <x:c r="I2724" s="6" t="n">
        <x:v>0</x:v>
      </x:c>
      <x:c r="J2724" s="6" t="str">
        <x:v>[1.04, 0.6, 3, 3]</x:v>
      </x:c>
      <x:c r="K2724" s="7" t="str">
        <x:v>需确认条件及分段</x:v>
      </x:c>
      <x:c r="L2724" s="6" t="str">
        <x:v>https://raw.githubusercontent.com/Mar-7th/StarRailRes/dbe8cdfcfb0bf657b9fe1cf92d5537f118ccb487/index_new/cn/character_skills.json</x:v>
      </x:c>
    </x:row>
    <x:row r="2725" ht="53" customHeight="1">
      <x:c r="A2725" s="6" t="str">
        <x:v>122408_10</x:v>
      </x:c>
      <x:c r="B2725" s="6" t="str">
        <x:v>122408</x:v>
      </x:c>
      <x:c r="C2725" s="6" t="n">
        <x:v>10</x:v>
      </x:c>
      <x:c r="D2725" s="6" t="str">
        <x:v>一扎眉攒，二扎心</x:v>
      </x:c>
      <x:c r="E2725" s="7" t="str">
        <x:v>初始造成3段伤害，每段对指定敌方单体造成等同于三月七112%攻击力的虚数属性伤害。每当造成最后1段伤害后，有60%的固定概率再造成1段伤害，最多额外造成3段伤害。施放强化普攻恢复的能量不随段数提高而提高。
强化普攻无法恢复战技点。</x:v>
      </x:c>
      <x:c r="F2725" s="6" t="n">
        <x:v>1.12</x:v>
      </x:c>
      <x:c r="G2725" s="6" t="n">
        <x:v>0</x:v>
      </x:c>
      <x:c r="H2725" s="6" t="n">
        <x:v>0</x:v>
      </x:c>
      <x:c r="I2725" s="6" t="n">
        <x:v>0</x:v>
      </x:c>
      <x:c r="J2725" s="6" t="str">
        <x:v>[1.12, 0.6, 3, 3]</x:v>
      </x:c>
      <x:c r="K2725" s="7" t="str">
        <x:v>需确认条件及分段</x:v>
      </x:c>
      <x:c r="L2725" s="6" t="str">
        <x:v>https://raw.githubusercontent.com/Mar-7th/StarRailRes/dbe8cdfcfb0bf657b9fe1cf92d5537f118ccb487/index_new/cn/character_skills.json</x:v>
      </x:c>
    </x:row>
    <x:row r="2726" ht="20" customHeight="1">
      <x:c r="A2726" s="6" t="str">
        <x:v>122501_1</x:v>
      </x:c>
      <x:c r="B2726" s="6" t="str">
        <x:v>122501</x:v>
      </x:c>
      <x:c r="C2726" s="6" t="n">
        <x:v>1</x:v>
      </x:c>
      <x:c r="D2726" s="6" t="str">
        <x:v>焕焕辰尾</x:v>
      </x:c>
      <x:c r="E2726" s="7" t="str">
        <x:v>对指定敌方单体造成等同于忘归人50%攻击力的火属性伤害。</x:v>
      </x:c>
      <x:c r="F2726" s="6" t="n">
        <x:v>0.5</x:v>
      </x:c>
      <x:c r="G2726" s="6" t="n">
        <x:v>0</x:v>
      </x:c>
      <x:c r="H2726" s="6" t="n">
        <x:v>0</x:v>
      </x:c>
      <x:c r="I2726" s="6" t="n">
        <x:v>0</x:v>
      </x:c>
      <x:c r="J2726" s="6" t="str">
        <x:v>[0.5]</x:v>
      </x:c>
      <x:c r="K2726" s="7" t="str">
        <x:v>需确认条件及分段</x:v>
      </x:c>
      <x:c r="L2726" s="6" t="str">
        <x:v>https://raw.githubusercontent.com/Mar-7th/StarRailRes/dbe8cdfcfb0bf657b9fe1cf92d5537f118ccb487/index_new/cn/character_skills.json</x:v>
      </x:c>
    </x:row>
    <x:row r="2727" ht="20" customHeight="1">
      <x:c r="A2727" s="6" t="str">
        <x:v>122501_2</x:v>
      </x:c>
      <x:c r="B2727" s="6" t="str">
        <x:v>122501</x:v>
      </x:c>
      <x:c r="C2727" s="6" t="n">
        <x:v>2</x:v>
      </x:c>
      <x:c r="D2727" s="6" t="str">
        <x:v>焕焕辰尾</x:v>
      </x:c>
      <x:c r="E2727" s="7" t="str">
        <x:v>对指定敌方单体造成等同于忘归人60%攻击力的火属性伤害。</x:v>
      </x:c>
      <x:c r="F2727" s="6" t="n">
        <x:v>0.6</x:v>
      </x:c>
      <x:c r="G2727" s="6" t="n">
        <x:v>0</x:v>
      </x:c>
      <x:c r="H2727" s="6" t="n">
        <x:v>0</x:v>
      </x:c>
      <x:c r="I2727" s="6" t="n">
        <x:v>0</x:v>
      </x:c>
      <x:c r="J2727" s="6" t="str">
        <x:v>[0.6]</x:v>
      </x:c>
      <x:c r="K2727" s="7" t="str">
        <x:v>需确认条件及分段</x:v>
      </x:c>
      <x:c r="L2727" s="6" t="str">
        <x:v>https://raw.githubusercontent.com/Mar-7th/StarRailRes/dbe8cdfcfb0bf657b9fe1cf92d5537f118ccb487/index_new/cn/character_skills.json</x:v>
      </x:c>
    </x:row>
    <x:row r="2728" ht="20" customHeight="1">
      <x:c r="A2728" s="6" t="str">
        <x:v>122501_3</x:v>
      </x:c>
      <x:c r="B2728" s="6" t="str">
        <x:v>122501</x:v>
      </x:c>
      <x:c r="C2728" s="6" t="n">
        <x:v>3</x:v>
      </x:c>
      <x:c r="D2728" s="6" t="str">
        <x:v>焕焕辰尾</x:v>
      </x:c>
      <x:c r="E2728" s="7" t="str">
        <x:v>对指定敌方单体造成等同于忘归人70%攻击力的火属性伤害。</x:v>
      </x:c>
      <x:c r="F2728" s="6" t="n">
        <x:v>0.7</x:v>
      </x:c>
      <x:c r="G2728" s="6" t="n">
        <x:v>0</x:v>
      </x:c>
      <x:c r="H2728" s="6" t="n">
        <x:v>0</x:v>
      </x:c>
      <x:c r="I2728" s="6" t="n">
        <x:v>0</x:v>
      </x:c>
      <x:c r="J2728" s="6" t="str">
        <x:v>[0.7]</x:v>
      </x:c>
      <x:c r="K2728" s="7" t="str">
        <x:v>需确认条件及分段</x:v>
      </x:c>
      <x:c r="L2728" s="6" t="str">
        <x:v>https://raw.githubusercontent.com/Mar-7th/StarRailRes/dbe8cdfcfb0bf657b9fe1cf92d5537f118ccb487/index_new/cn/character_skills.json</x:v>
      </x:c>
    </x:row>
    <x:row r="2729" ht="20" customHeight="1">
      <x:c r="A2729" s="6" t="str">
        <x:v>122501_4</x:v>
      </x:c>
      <x:c r="B2729" s="6" t="str">
        <x:v>122501</x:v>
      </x:c>
      <x:c r="C2729" s="6" t="n">
        <x:v>4</x:v>
      </x:c>
      <x:c r="D2729" s="6" t="str">
        <x:v>焕焕辰尾</x:v>
      </x:c>
      <x:c r="E2729" s="7" t="str">
        <x:v>对指定敌方单体造成等同于忘归人80%攻击力的火属性伤害。</x:v>
      </x:c>
      <x:c r="F2729" s="6" t="n">
        <x:v>0.8</x:v>
      </x:c>
      <x:c r="G2729" s="6" t="n">
        <x:v>0</x:v>
      </x:c>
      <x:c r="H2729" s="6" t="n">
        <x:v>0</x:v>
      </x:c>
      <x:c r="I2729" s="6" t="n">
        <x:v>0</x:v>
      </x:c>
      <x:c r="J2729" s="6" t="str">
        <x:v>[0.8]</x:v>
      </x:c>
      <x:c r="K2729" s="7" t="str">
        <x:v>需确认条件及分段</x:v>
      </x:c>
      <x:c r="L2729" s="6" t="str">
        <x:v>https://raw.githubusercontent.com/Mar-7th/StarRailRes/dbe8cdfcfb0bf657b9fe1cf92d5537f118ccb487/index_new/cn/character_skills.json</x:v>
      </x:c>
    </x:row>
    <x:row r="2730" ht="20" customHeight="1">
      <x:c r="A2730" s="6" t="str">
        <x:v>122501_5</x:v>
      </x:c>
      <x:c r="B2730" s="6" t="str">
        <x:v>122501</x:v>
      </x:c>
      <x:c r="C2730" s="6" t="n">
        <x:v>5</x:v>
      </x:c>
      <x:c r="D2730" s="6" t="str">
        <x:v>焕焕辰尾</x:v>
      </x:c>
      <x:c r="E2730" s="7" t="str">
        <x:v>对指定敌方单体造成等同于忘归人90%攻击力的火属性伤害。</x:v>
      </x:c>
      <x:c r="F2730" s="6" t="n">
        <x:v>0.9</x:v>
      </x:c>
      <x:c r="G2730" s="6" t="n">
        <x:v>0</x:v>
      </x:c>
      <x:c r="H2730" s="6" t="n">
        <x:v>0</x:v>
      </x:c>
      <x:c r="I2730" s="6" t="n">
        <x:v>0</x:v>
      </x:c>
      <x:c r="J2730" s="6" t="str">
        <x:v>[0.9]</x:v>
      </x:c>
      <x:c r="K2730" s="7" t="str">
        <x:v>需确认条件及分段</x:v>
      </x:c>
      <x:c r="L2730" s="6" t="str">
        <x:v>https://raw.githubusercontent.com/Mar-7th/StarRailRes/dbe8cdfcfb0bf657b9fe1cf92d5537f118ccb487/index_new/cn/character_skills.json</x:v>
      </x:c>
    </x:row>
    <x:row r="2731" ht="20" customHeight="1">
      <x:c r="A2731" s="6" t="str">
        <x:v>122501_6</x:v>
      </x:c>
      <x:c r="B2731" s="6" t="str">
        <x:v>122501</x:v>
      </x:c>
      <x:c r="C2731" s="6" t="n">
        <x:v>6</x:v>
      </x:c>
      <x:c r="D2731" s="6" t="str">
        <x:v>焕焕辰尾</x:v>
      </x:c>
      <x:c r="E2731" s="7" t="str">
        <x:v>对指定敌方单体造成等同于忘归人100%攻击力的火属性伤害。</x:v>
      </x:c>
      <x:c r="F2731" s="6" t="n">
        <x:v>1</x:v>
      </x:c>
      <x:c r="G2731" s="6" t="n">
        <x:v>0</x:v>
      </x:c>
      <x:c r="H2731" s="6" t="n">
        <x:v>0</x:v>
      </x:c>
      <x:c r="I2731" s="6" t="n">
        <x:v>0</x:v>
      </x:c>
      <x:c r="J2731" s="6" t="str">
        <x:v>[1]</x:v>
      </x:c>
      <x:c r="K2731" s="7" t="str">
        <x:v>需确认条件及分段</x:v>
      </x:c>
      <x:c r="L2731" s="6" t="str">
        <x:v>https://raw.githubusercontent.com/Mar-7th/StarRailRes/dbe8cdfcfb0bf657b9fe1cf92d5537f118ccb487/index_new/cn/character_skills.json</x:v>
      </x:c>
    </x:row>
    <x:row r="2732" ht="20" customHeight="1">
      <x:c r="A2732" s="6" t="str">
        <x:v>122501_7</x:v>
      </x:c>
      <x:c r="B2732" s="6" t="str">
        <x:v>122501</x:v>
      </x:c>
      <x:c r="C2732" s="6" t="n">
        <x:v>7</x:v>
      </x:c>
      <x:c r="D2732" s="6" t="str">
        <x:v>焕焕辰尾</x:v>
      </x:c>
      <x:c r="E2732" s="7" t="str">
        <x:v>对指定敌方单体造成等同于忘归人110%攻击力的火属性伤害。</x:v>
      </x:c>
      <x:c r="F2732" s="6" t="n">
        <x:v>1.1</x:v>
      </x:c>
      <x:c r="G2732" s="6" t="n">
        <x:v>0</x:v>
      </x:c>
      <x:c r="H2732" s="6" t="n">
        <x:v>0</x:v>
      </x:c>
      <x:c r="I2732" s="6" t="n">
        <x:v>0</x:v>
      </x:c>
      <x:c r="J2732" s="6" t="str">
        <x:v>[1.1]</x:v>
      </x:c>
      <x:c r="K2732" s="7" t="str">
        <x:v>需确认条件及分段</x:v>
      </x:c>
      <x:c r="L2732" s="6" t="str">
        <x:v>https://raw.githubusercontent.com/Mar-7th/StarRailRes/dbe8cdfcfb0bf657b9fe1cf92d5537f118ccb487/index_new/cn/character_skills.json</x:v>
      </x:c>
    </x:row>
    <x:row r="2733" ht="20" customHeight="1">
      <x:c r="A2733" s="6" t="str">
        <x:v>122501_8</x:v>
      </x:c>
      <x:c r="B2733" s="6" t="str">
        <x:v>122501</x:v>
      </x:c>
      <x:c r="C2733" s="6" t="n">
        <x:v>8</x:v>
      </x:c>
      <x:c r="D2733" s="6" t="str">
        <x:v>焕焕辰尾</x:v>
      </x:c>
      <x:c r="E2733" s="7" t="str">
        <x:v>对指定敌方单体造成等同于忘归人120%攻击力的火属性伤害。</x:v>
      </x:c>
      <x:c r="F2733" s="6" t="n">
        <x:v>1.2</x:v>
      </x:c>
      <x:c r="G2733" s="6" t="n">
        <x:v>0</x:v>
      </x:c>
      <x:c r="H2733" s="6" t="n">
        <x:v>0</x:v>
      </x:c>
      <x:c r="I2733" s="6" t="n">
        <x:v>0</x:v>
      </x:c>
      <x:c r="J2733" s="6" t="str">
        <x:v>[1.2]</x:v>
      </x:c>
      <x:c r="K2733" s="7" t="str">
        <x:v>需确认条件及分段</x:v>
      </x:c>
      <x:c r="L2733" s="6" t="str">
        <x:v>https://raw.githubusercontent.com/Mar-7th/StarRailRes/dbe8cdfcfb0bf657b9fe1cf92d5537f118ccb487/index_new/cn/character_skills.json</x:v>
      </x:c>
    </x:row>
    <x:row r="2734" ht="20" customHeight="1">
      <x:c r="A2734" s="6" t="str">
        <x:v>122501_9</x:v>
      </x:c>
      <x:c r="B2734" s="6" t="str">
        <x:v>122501</x:v>
      </x:c>
      <x:c r="C2734" s="6" t="n">
        <x:v>9</x:v>
      </x:c>
      <x:c r="D2734" s="6" t="str">
        <x:v>焕焕辰尾</x:v>
      </x:c>
      <x:c r="E2734" s="7" t="str">
        <x:v>对指定敌方单体造成等同于忘归人130%攻击力的火属性伤害。</x:v>
      </x:c>
      <x:c r="F2734" s="6" t="n">
        <x:v>1.3</x:v>
      </x:c>
      <x:c r="G2734" s="6" t="n">
        <x:v>0</x:v>
      </x:c>
      <x:c r="H2734" s="6" t="n">
        <x:v>0</x:v>
      </x:c>
      <x:c r="I2734" s="6" t="n">
        <x:v>0</x:v>
      </x:c>
      <x:c r="J2734" s="6" t="str">
        <x:v>[1.3]</x:v>
      </x:c>
      <x:c r="K2734" s="7" t="str">
        <x:v>需确认条件及分段</x:v>
      </x:c>
      <x:c r="L2734" s="6" t="str">
        <x:v>https://raw.githubusercontent.com/Mar-7th/StarRailRes/dbe8cdfcfb0bf657b9fe1cf92d5537f118ccb487/index_new/cn/character_skills.json</x:v>
      </x:c>
    </x:row>
    <x:row r="2735" ht="20" customHeight="1">
      <x:c r="A2735" s="6" t="str">
        <x:v>122501_10</x:v>
      </x:c>
      <x:c r="B2735" s="6" t="str">
        <x:v>122501</x:v>
      </x:c>
      <x:c r="C2735" s="6" t="n">
        <x:v>10</x:v>
      </x:c>
      <x:c r="D2735" s="6" t="str">
        <x:v>焕焕辰尾</x:v>
      </x:c>
      <x:c r="E2735" s="7" t="str">
        <x:v>对指定敌方单体造成等同于忘归人140%攻击力的火属性伤害。</x:v>
      </x:c>
      <x:c r="F2735" s="6" t="n">
        <x:v>1.4</x:v>
      </x:c>
      <x:c r="G2735" s="6" t="n">
        <x:v>0</x:v>
      </x:c>
      <x:c r="H2735" s="6" t="n">
        <x:v>0</x:v>
      </x:c>
      <x:c r="I2735" s="6" t="n">
        <x:v>0</x:v>
      </x:c>
      <x:c r="J2735" s="6" t="str">
        <x:v>[1.4]</x:v>
      </x:c>
      <x:c r="K2735" s="7" t="str">
        <x:v>需确认条件及分段</x:v>
      </x:c>
      <x:c r="L2735" s="6" t="str">
        <x:v>https://raw.githubusercontent.com/Mar-7th/StarRailRes/dbe8cdfcfb0bf657b9fe1cf92d5537f118ccb487/index_new/cn/character_skills.json</x:v>
      </x:c>
    </x:row>
    <x:row r="2736" ht="98" customHeight="1">
      <x:c r="A2736" s="6" t="str">
        <x:v>122502_1</x:v>
      </x:c>
      <x:c r="B2736" s="6" t="str">
        <x:v>122502</x:v>
      </x:c>
      <x:c r="C2736" s="6" t="n">
        <x:v>1</x:v>
      </x:c>
      <x:c r="D2736" s="6" t="str">
        <x:v>有道祥见，衔书摇风</x:v>
      </x:c>
      <x:c r="E2736" s="7" t="str">
        <x:v>使指定我方单体获得【狐祈】，并使自身进入【炽灼】状态，持续3回合，忘归人每回合开始时持续回合数减1，且【狐祈】仅对忘归人战技最新的施放目标生效。
持有【狐祈】的我方目标，击破特攻提高15%，攻击没有对应属性弱点的敌人也能削减韧性，效果等同于原削韧值的50%，无法与其他无视弱点属性削韧效果叠加。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处于【炽灼】状态时，忘归人普攻获得强化。持有【狐祈】的我方目标每次施放攻击时，忘归人有100%的基础概率使受到攻击的敌方目标防御力降低8%，持续2回合。</x:v>
      </x:c>
      <x:c r="F2736" s="6" t="n">
        <x:v>0</x:v>
      </x:c>
      <x:c r="G2736" s="6" t="n">
        <x:v>0</x:v>
      </x:c>
      <x:c r="H2736" s="6" t="n">
        <x:v>0</x:v>
      </x:c>
      <x:c r="I2736" s="6" t="n">
        <x:v>0</x:v>
      </x:c>
      <x:c r="J2736" s="6" t="str">
        <x:v>[3, 0.15, 1, 0.08, 2, 0.5]</x:v>
      </x:c>
      <x:c r="K2736" s="7" t="str">
        <x:v>无首段伤害倍率，请覆盖或设为辅助技能</x:v>
      </x:c>
      <x:c r="L2736" s="6" t="str">
        <x:v>https://raw.githubusercontent.com/Mar-7th/StarRailRes/dbe8cdfcfb0bf657b9fe1cf92d5537f118ccb487/index_new/cn/character_skills.json</x:v>
      </x:c>
    </x:row>
    <x:row r="2737" ht="98" customHeight="1">
      <x:c r="A2737" s="6" t="str">
        <x:v>122502_2</x:v>
      </x:c>
      <x:c r="B2737" s="6" t="str">
        <x:v>122502</x:v>
      </x:c>
      <x:c r="C2737" s="6" t="n">
        <x:v>2</x:v>
      </x:c>
      <x:c r="D2737" s="6" t="str">
        <x:v>有道祥见，衔书摇风</x:v>
      </x:c>
      <x:c r="E2737" s="7" t="str">
        <x:v>使指定我方单体获得【狐祈】，并使自身进入【炽灼】状态，持续3回合，忘归人每回合开始时持续回合数减1，且【狐祈】仅对忘归人战技最新的施放目标生效。
持有【狐祈】的我方目标，击破特攻提高16.5%，攻击没有对应属性弱点的敌人也能削减韧性，效果等同于原削韧值的50%，无法与其他无视弱点属性削韧效果叠加。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处于【炽灼】状态时，忘归人普攻获得强化。持有【狐祈】的我方目标每次施放攻击时，忘归人有100%的基础概率使受到攻击的敌方目标防御力降低9%，持续2回合。</x:v>
      </x:c>
      <x:c r="F2737" s="6" t="n">
        <x:v>0</x:v>
      </x:c>
      <x:c r="G2737" s="6" t="n">
        <x:v>0</x:v>
      </x:c>
      <x:c r="H2737" s="6" t="n">
        <x:v>0</x:v>
      </x:c>
      <x:c r="I2737" s="6" t="n">
        <x:v>0</x:v>
      </x:c>
      <x:c r="J2737" s="6" t="str">
        <x:v>[3, 0.165, 1, 0.09, 2, 0.5]</x:v>
      </x:c>
      <x:c r="K2737" s="7" t="str">
        <x:v>无首段伤害倍率，请覆盖或设为辅助技能</x:v>
      </x:c>
      <x:c r="L2737" s="6" t="str">
        <x:v>https://raw.githubusercontent.com/Mar-7th/StarRailRes/dbe8cdfcfb0bf657b9fe1cf92d5537f118ccb487/index_new/cn/character_skills.json</x:v>
      </x:c>
    </x:row>
    <x:row r="2738" ht="98" customHeight="1">
      <x:c r="A2738" s="6" t="str">
        <x:v>122502_3</x:v>
      </x:c>
      <x:c r="B2738" s="6" t="str">
        <x:v>122502</x:v>
      </x:c>
      <x:c r="C2738" s="6" t="n">
        <x:v>3</x:v>
      </x:c>
      <x:c r="D2738" s="6" t="str">
        <x:v>有道祥见，衔书摇风</x:v>
      </x:c>
      <x:c r="E2738" s="7" t="str">
        <x:v>使指定我方单体获得【狐祈】，并使自身进入【炽灼】状态，持续3回合，忘归人每回合开始时持续回合数减1，且【狐祈】仅对忘归人战技最新的施放目标生效。
持有【狐祈】的我方目标，击破特攻提高18%，攻击没有对应属性弱点的敌人也能削减韧性，效果等同于原削韧值的50%，无法与其他无视弱点属性削韧效果叠加。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处于【炽灼】状态时，忘归人普攻获得强化。持有【狐祈】的我方目标每次施放攻击时，忘归人有100%的基础概率使受到攻击的敌方目标防御力降低10%，持续2回合。</x:v>
      </x:c>
      <x:c r="F2738" s="6" t="n">
        <x:v>0</x:v>
      </x:c>
      <x:c r="G2738" s="6" t="n">
        <x:v>0</x:v>
      </x:c>
      <x:c r="H2738" s="6" t="n">
        <x:v>0</x:v>
      </x:c>
      <x:c r="I2738" s="6" t="n">
        <x:v>0</x:v>
      </x:c>
      <x:c r="J2738" s="6" t="str">
        <x:v>[3, 0.18, 1, 0.1, 2, 0.5]</x:v>
      </x:c>
      <x:c r="K2738" s="7" t="str">
        <x:v>无首段伤害倍率，请覆盖或设为辅助技能</x:v>
      </x:c>
      <x:c r="L2738" s="6" t="str">
        <x:v>https://raw.githubusercontent.com/Mar-7th/StarRailRes/dbe8cdfcfb0bf657b9fe1cf92d5537f118ccb487/index_new/cn/character_skills.json</x:v>
      </x:c>
    </x:row>
    <x:row r="2739" ht="98" customHeight="1">
      <x:c r="A2739" s="6" t="str">
        <x:v>122502_4</x:v>
      </x:c>
      <x:c r="B2739" s="6" t="str">
        <x:v>122502</x:v>
      </x:c>
      <x:c r="C2739" s="6" t="n">
        <x:v>4</x:v>
      </x:c>
      <x:c r="D2739" s="6" t="str">
        <x:v>有道祥见，衔书摇风</x:v>
      </x:c>
      <x:c r="E2739" s="7" t="str">
        <x:v>使指定我方单体获得【狐祈】，并使自身进入【炽灼】状态，持续3回合，忘归人每回合开始时持续回合数减1，且【狐祈】仅对忘归人战技最新的施放目标生效。
持有【狐祈】的我方目标，击破特攻提高19.5%，攻击没有对应属性弱点的敌人也能削减韧性，效果等同于原削韧值的50%，无法与其他无视弱点属性削韧效果叠加。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处于【炽灼】状态时，忘归人普攻获得强化。持有【狐祈】的我方目标每次施放攻击时，忘归人有100%的基础概率使受到攻击的敌方目标防御力降低11%，持续2回合。</x:v>
      </x:c>
      <x:c r="F2739" s="6" t="n">
        <x:v>0</x:v>
      </x:c>
      <x:c r="G2739" s="6" t="n">
        <x:v>0</x:v>
      </x:c>
      <x:c r="H2739" s="6" t="n">
        <x:v>0</x:v>
      </x:c>
      <x:c r="I2739" s="6" t="n">
        <x:v>0</x:v>
      </x:c>
      <x:c r="J2739" s="6" t="str">
        <x:v>[3, 0.195, 1, 0.11, 2, 0.5]</x:v>
      </x:c>
      <x:c r="K2739" s="7" t="str">
        <x:v>无首段伤害倍率，请覆盖或设为辅助技能</x:v>
      </x:c>
      <x:c r="L2739" s="6" t="str">
        <x:v>https://raw.githubusercontent.com/Mar-7th/StarRailRes/dbe8cdfcfb0bf657b9fe1cf92d5537f118ccb487/index_new/cn/character_skills.json</x:v>
      </x:c>
    </x:row>
    <x:row r="2740" ht="98" customHeight="1">
      <x:c r="A2740" s="6" t="str">
        <x:v>122502_5</x:v>
      </x:c>
      <x:c r="B2740" s="6" t="str">
        <x:v>122502</x:v>
      </x:c>
      <x:c r="C2740" s="6" t="n">
        <x:v>5</x:v>
      </x:c>
      <x:c r="D2740" s="6" t="str">
        <x:v>有道祥见，衔书摇风</x:v>
      </x:c>
      <x:c r="E2740" s="7" t="str">
        <x:v>使指定我方单体获得【狐祈】，并使自身进入【炽灼】状态，持续3回合，忘归人每回合开始时持续回合数减1，且【狐祈】仅对忘归人战技最新的施放目标生效。
持有【狐祈】的我方目标，击破特攻提高21%，攻击没有对应属性弱点的敌人也能削减韧性，效果等同于原削韧值的50%，无法与其他无视弱点属性削韧效果叠加。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处于【炽灼】状态时，忘归人普攻获得强化。持有【狐祈】的我方目标每次施放攻击时，忘归人有100%的基础概率使受到攻击的敌方目标防御力降低12%，持续2回合。</x:v>
      </x:c>
      <x:c r="F2740" s="6" t="n">
        <x:v>0</x:v>
      </x:c>
      <x:c r="G2740" s="6" t="n">
        <x:v>0</x:v>
      </x:c>
      <x:c r="H2740" s="6" t="n">
        <x:v>0</x:v>
      </x:c>
      <x:c r="I2740" s="6" t="n">
        <x:v>0</x:v>
      </x:c>
      <x:c r="J2740" s="6" t="str">
        <x:v>[3, 0.21, 1, 0.12, 2, 0.5]</x:v>
      </x:c>
      <x:c r="K2740" s="7" t="str">
        <x:v>无首段伤害倍率，请覆盖或设为辅助技能</x:v>
      </x:c>
      <x:c r="L2740" s="6" t="str">
        <x:v>https://raw.githubusercontent.com/Mar-7th/StarRailRes/dbe8cdfcfb0bf657b9fe1cf92d5537f118ccb487/index_new/cn/character_skills.json</x:v>
      </x:c>
    </x:row>
    <x:row r="2741" ht="98" customHeight="1">
      <x:c r="A2741" s="6" t="str">
        <x:v>122502_6</x:v>
      </x:c>
      <x:c r="B2741" s="6" t="str">
        <x:v>122502</x:v>
      </x:c>
      <x:c r="C2741" s="6" t="n">
        <x:v>6</x:v>
      </x:c>
      <x:c r="D2741" s="6" t="str">
        <x:v>有道祥见，衔书摇风</x:v>
      </x:c>
      <x:c r="E2741" s="7" t="str">
        <x:v>使指定我方单体获得【狐祈】，并使自身进入【炽灼】状态，持续3回合，忘归人每回合开始时持续回合数减1，且【狐祈】仅对忘归人战技最新的施放目标生效。
持有【狐祈】的我方目标，击破特攻提高22.5%，攻击没有对应属性弱点的敌人也能削减韧性，效果等同于原削韧值的50%，无法与其他无视弱点属性削韧效果叠加。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处于【炽灼】状态时，忘归人普攻获得强化。持有【狐祈】的我方目标每次施放攻击时，忘归人有100%的基础概率使受到攻击的敌方目标防御力降低13%，持续2回合。</x:v>
      </x:c>
      <x:c r="F2741" s="6" t="n">
        <x:v>0</x:v>
      </x:c>
      <x:c r="G2741" s="6" t="n">
        <x:v>0</x:v>
      </x:c>
      <x:c r="H2741" s="6" t="n">
        <x:v>0</x:v>
      </x:c>
      <x:c r="I2741" s="6" t="n">
        <x:v>0</x:v>
      </x:c>
      <x:c r="J2741" s="6" t="str">
        <x:v>[3, 0.225, 1, 0.13, 2, 0.5]</x:v>
      </x:c>
      <x:c r="K2741" s="7" t="str">
        <x:v>无首段伤害倍率，请覆盖或设为辅助技能</x:v>
      </x:c>
      <x:c r="L2741" s="6" t="str">
        <x:v>https://raw.githubusercontent.com/Mar-7th/StarRailRes/dbe8cdfcfb0bf657b9fe1cf92d5537f118ccb487/index_new/cn/character_skills.json</x:v>
      </x:c>
    </x:row>
    <x:row r="2742" ht="98" customHeight="1">
      <x:c r="A2742" s="6" t="str">
        <x:v>122502_7</x:v>
      </x:c>
      <x:c r="B2742" s="6" t="str">
        <x:v>122502</x:v>
      </x:c>
      <x:c r="C2742" s="6" t="n">
        <x:v>7</x:v>
      </x:c>
      <x:c r="D2742" s="6" t="str">
        <x:v>有道祥见，衔书摇风</x:v>
      </x:c>
      <x:c r="E2742" s="7" t="str">
        <x:v>使指定我方单体获得【狐祈】，并使自身进入【炽灼】状态，持续3回合，忘归人每回合开始时持续回合数减1，且【狐祈】仅对忘归人战技最新的施放目标生效。
持有【狐祈】的我方目标，击破特攻提高24.37%，攻击没有对应属性弱点的敌人也能削减韧性，效果等同于原削韧值的50%，无法与其他无视弱点属性削韧效果叠加。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处于【炽灼】状态时，忘归人普攻获得强化。持有【狐祈】的我方目标每次施放攻击时，忘归人有100%的基础概率使受到攻击的敌方目标防御力降低14.25%，持续2回合。</x:v>
      </x:c>
      <x:c r="F2742" s="6" t="n">
        <x:v>0</x:v>
      </x:c>
      <x:c r="G2742" s="6" t="n">
        <x:v>0</x:v>
      </x:c>
      <x:c r="H2742" s="6" t="n">
        <x:v>0</x:v>
      </x:c>
      <x:c r="I2742" s="6" t="n">
        <x:v>0</x:v>
      </x:c>
      <x:c r="J2742" s="6" t="str">
        <x:v>[3, 0.2437, 1, 0.1425, 2, 0.5]</x:v>
      </x:c>
      <x:c r="K2742" s="7" t="str">
        <x:v>无首段伤害倍率，请覆盖或设为辅助技能</x:v>
      </x:c>
      <x:c r="L2742" s="6" t="str">
        <x:v>https://raw.githubusercontent.com/Mar-7th/StarRailRes/dbe8cdfcfb0bf657b9fe1cf92d5537f118ccb487/index_new/cn/character_skills.json</x:v>
      </x:c>
    </x:row>
    <x:row r="2743" ht="98" customHeight="1">
      <x:c r="A2743" s="6" t="str">
        <x:v>122502_8</x:v>
      </x:c>
      <x:c r="B2743" s="6" t="str">
        <x:v>122502</x:v>
      </x:c>
      <x:c r="C2743" s="6" t="n">
        <x:v>8</x:v>
      </x:c>
      <x:c r="D2743" s="6" t="str">
        <x:v>有道祥见，衔书摇风</x:v>
      </x:c>
      <x:c r="E2743" s="7" t="str">
        <x:v>使指定我方单体获得【狐祈】，并使自身进入【炽灼】状态，持续3回合，忘归人每回合开始时持续回合数减1，且【狐祈】仅对忘归人战技最新的施放目标生效。
持有【狐祈】的我方目标，击破特攻提高26.25%，攻击没有对应属性弱点的敌人也能削减韧性，效果等同于原削韧值的50%，无法与其他无视弱点属性削韧效果叠加。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处于【炽灼】状态时，忘归人普攻获得强化。持有【狐祈】的我方目标每次施放攻击时，忘归人有100%的基础概率使受到攻击的敌方目标防御力降低15.5%，持续2回合。</x:v>
      </x:c>
      <x:c r="F2743" s="6" t="n">
        <x:v>0</x:v>
      </x:c>
      <x:c r="G2743" s="6" t="n">
        <x:v>0</x:v>
      </x:c>
      <x:c r="H2743" s="6" t="n">
        <x:v>0</x:v>
      </x:c>
      <x:c r="I2743" s="6" t="n">
        <x:v>0</x:v>
      </x:c>
      <x:c r="J2743" s="6" t="str">
        <x:v>[3, 0.2625, 1, 0.155, 2, 0.5]</x:v>
      </x:c>
      <x:c r="K2743" s="7" t="str">
        <x:v>无首段伤害倍率，请覆盖或设为辅助技能</x:v>
      </x:c>
      <x:c r="L2743" s="6" t="str">
        <x:v>https://raw.githubusercontent.com/Mar-7th/StarRailRes/dbe8cdfcfb0bf657b9fe1cf92d5537f118ccb487/index_new/cn/character_skills.json</x:v>
      </x:c>
    </x:row>
    <x:row r="2744" ht="98" customHeight="1">
      <x:c r="A2744" s="6" t="str">
        <x:v>122502_9</x:v>
      </x:c>
      <x:c r="B2744" s="6" t="str">
        <x:v>122502</x:v>
      </x:c>
      <x:c r="C2744" s="6" t="n">
        <x:v>9</x:v>
      </x:c>
      <x:c r="D2744" s="6" t="str">
        <x:v>有道祥见，衔书摇风</x:v>
      </x:c>
      <x:c r="E2744" s="7" t="str">
        <x:v>使指定我方单体获得【狐祈】，并使自身进入【炽灼】状态，持续3回合，忘归人每回合开始时持续回合数减1，且【狐祈】仅对忘归人战技最新的施放目标生效。
持有【狐祈】的我方目标，击破特攻提高28.12%，攻击没有对应属性弱点的敌人也能削减韧性，效果等同于原削韧值的50%，无法与其他无视弱点属性削韧效果叠加。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处于【炽灼】状态时，忘归人普攻获得强化。持有【狐祈】的我方目标每次施放攻击时，忘归人有100%的基础概率使受到攻击的敌方目标防御力降低16.75%，持续2回合。</x:v>
      </x:c>
      <x:c r="F2744" s="6" t="n">
        <x:v>0</x:v>
      </x:c>
      <x:c r="G2744" s="6" t="n">
        <x:v>0</x:v>
      </x:c>
      <x:c r="H2744" s="6" t="n">
        <x:v>0</x:v>
      </x:c>
      <x:c r="I2744" s="6" t="n">
        <x:v>0</x:v>
      </x:c>
      <x:c r="J2744" s="6" t="str">
        <x:v>[3, 0.2812, 1, 0.1675, 2, 0.5]</x:v>
      </x:c>
      <x:c r="K2744" s="7" t="str">
        <x:v>无首段伤害倍率，请覆盖或设为辅助技能</x:v>
      </x:c>
      <x:c r="L2744" s="6" t="str">
        <x:v>https://raw.githubusercontent.com/Mar-7th/StarRailRes/dbe8cdfcfb0bf657b9fe1cf92d5537f118ccb487/index_new/cn/character_skills.json</x:v>
      </x:c>
    </x:row>
    <x:row r="2745" ht="98" customHeight="1">
      <x:c r="A2745" s="6" t="str">
        <x:v>122502_10</x:v>
      </x:c>
      <x:c r="B2745" s="6" t="str">
        <x:v>122502</x:v>
      </x:c>
      <x:c r="C2745" s="6" t="n">
        <x:v>10</x:v>
      </x:c>
      <x:c r="D2745" s="6" t="str">
        <x:v>有道祥见，衔书摇风</x:v>
      </x:c>
      <x:c r="E2745" s="7" t="str">
        <x:v>使指定我方单体获得【狐祈】，并使自身进入【炽灼】状态，持续3回合，忘归人每回合开始时持续回合数减1，且【狐祈】仅对忘归人战技最新的施放目标生效。
持有【狐祈】的我方目标，击破特攻提高30%，攻击没有对应属性弱点的敌人也能削减韧性，效果等同于原削韧值的50%，无法与其他无视弱点属性削韧效果叠加。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处于【炽灼】状态时，忘归人普攻获得强化。持有【狐祈】的我方目标每次施放攻击时，忘归人有100%的基础概率使受到攻击的敌方目标防御力降低18%，持续2回合。</x:v>
      </x:c>
      <x:c r="F2745" s="6" t="n">
        <x:v>0</x:v>
      </x:c>
      <x:c r="G2745" s="6" t="n">
        <x:v>0</x:v>
      </x:c>
      <x:c r="H2745" s="6" t="n">
        <x:v>0</x:v>
      </x:c>
      <x:c r="I2745" s="6" t="n">
        <x:v>0</x:v>
      </x:c>
      <x:c r="J2745" s="6" t="str">
        <x:v>[3, 0.3, 1, 0.18, 2, 0.5]</x:v>
      </x:c>
      <x:c r="K2745" s="7" t="str">
        <x:v>无首段伤害倍率，请覆盖或设为辅助技能</x:v>
      </x:c>
      <x:c r="L2745" s="6" t="str">
        <x:v>https://raw.githubusercontent.com/Mar-7th/StarRailRes/dbe8cdfcfb0bf657b9fe1cf92d5537f118ccb487/index_new/cn/character_skills.json</x:v>
      </x:c>
    </x:row>
    <x:row r="2746" ht="98" customHeight="1">
      <x:c r="A2746" s="6" t="str">
        <x:v>122502_11</x:v>
      </x:c>
      <x:c r="B2746" s="6" t="str">
        <x:v>122502</x:v>
      </x:c>
      <x:c r="C2746" s="6" t="n">
        <x:v>11</x:v>
      </x:c>
      <x:c r="D2746" s="6" t="str">
        <x:v>有道祥见，衔书摇风</x:v>
      </x:c>
      <x:c r="E2746" s="7" t="str">
        <x:v>使指定我方单体获得【狐祈】，并使自身进入【炽灼】状态，持续3回合，忘归人每回合开始时持续回合数减1，且【狐祈】仅对忘归人战技最新的施放目标生效。
持有【狐祈】的我方目标，击破特攻提高31.5%，攻击没有对应属性弱点的敌人也能削减韧性，效果等同于原削韧值的50%，无法与其他无视弱点属性削韧效果叠加。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处于【炽灼】状态时，忘归人普攻获得强化。持有【狐祈】的我方目标每次施放攻击时，忘归人有100%的基础概率使受到攻击的敌方目标防御力降低19%，持续2回合。</x:v>
      </x:c>
      <x:c r="F2746" s="6" t="n">
        <x:v>0</x:v>
      </x:c>
      <x:c r="G2746" s="6" t="n">
        <x:v>0</x:v>
      </x:c>
      <x:c r="H2746" s="6" t="n">
        <x:v>0</x:v>
      </x:c>
      <x:c r="I2746" s="6" t="n">
        <x:v>0</x:v>
      </x:c>
      <x:c r="J2746" s="6" t="str">
        <x:v>[3, 0.315, 1, 0.19, 2, 0.5]</x:v>
      </x:c>
      <x:c r="K2746" s="7" t="str">
        <x:v>无首段伤害倍率，请覆盖或设为辅助技能</x:v>
      </x:c>
      <x:c r="L2746" s="6" t="str">
        <x:v>https://raw.githubusercontent.com/Mar-7th/StarRailRes/dbe8cdfcfb0bf657b9fe1cf92d5537f118ccb487/index_new/cn/character_skills.json</x:v>
      </x:c>
    </x:row>
    <x:row r="2747" ht="98" customHeight="1">
      <x:c r="A2747" s="6" t="str">
        <x:v>122502_12</x:v>
      </x:c>
      <x:c r="B2747" s="6" t="str">
        <x:v>122502</x:v>
      </x:c>
      <x:c r="C2747" s="6" t="n">
        <x:v>12</x:v>
      </x:c>
      <x:c r="D2747" s="6" t="str">
        <x:v>有道祥见，衔书摇风</x:v>
      </x:c>
      <x:c r="E2747" s="7" t="str">
        <x:v>使指定我方单体获得【狐祈】，并使自身进入【炽灼】状态，持续3回合，忘归人每回合开始时持续回合数减1，且【狐祈】仅对忘归人战技最新的施放目标生效。
持有【狐祈】的我方目标，击破特攻提高33%，攻击没有对应属性弱点的敌人也能削减韧性，效果等同于原削韧值的50%，无法与其他无视弱点属性削韧效果叠加。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处于【炽灼】状态时，忘归人普攻获得强化。持有【狐祈】的我方目标每次施放攻击时，忘归人有100%的基础概率使受到攻击的敌方目标防御力降低20%，持续2回合。</x:v>
      </x:c>
      <x:c r="F2747" s="6" t="n">
        <x:v>0</x:v>
      </x:c>
      <x:c r="G2747" s="6" t="n">
        <x:v>0</x:v>
      </x:c>
      <x:c r="H2747" s="6" t="n">
        <x:v>0</x:v>
      </x:c>
      <x:c r="I2747" s="6" t="n">
        <x:v>0</x:v>
      </x:c>
      <x:c r="J2747" s="6" t="str">
        <x:v>[3, 0.33, 1, 0.2, 2, 0.5]</x:v>
      </x:c>
      <x:c r="K2747" s="7" t="str">
        <x:v>无首段伤害倍率，请覆盖或设为辅助技能</x:v>
      </x:c>
      <x:c r="L2747" s="6" t="str">
        <x:v>https://raw.githubusercontent.com/Mar-7th/StarRailRes/dbe8cdfcfb0bf657b9fe1cf92d5537f118ccb487/index_new/cn/character_skills.json</x:v>
      </x:c>
    </x:row>
    <x:row r="2748" ht="98" customHeight="1">
      <x:c r="A2748" s="6" t="str">
        <x:v>122502_13</x:v>
      </x:c>
      <x:c r="B2748" s="6" t="str">
        <x:v>122502</x:v>
      </x:c>
      <x:c r="C2748" s="6" t="n">
        <x:v>13</x:v>
      </x:c>
      <x:c r="D2748" s="6" t="str">
        <x:v>有道祥见，衔书摇风</x:v>
      </x:c>
      <x:c r="E2748" s="7" t="str">
        <x:v>使指定我方单体获得【狐祈】，并使自身进入【炽灼】状态，持续3回合，忘归人每回合开始时持续回合数减1，且【狐祈】仅对忘归人战技最新的施放目标生效。
持有【狐祈】的我方目标，击破特攻提高34.5%，攻击没有对应属性弱点的敌人也能削减韧性，效果等同于原削韧值的50%，无法与其他无视弱点属性削韧效果叠加。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处于【炽灼】状态时，忘归人普攻获得强化。持有【狐祈】的我方目标每次施放攻击时，忘归人有100%的基础概率使受到攻击的敌方目标防御力降低21%，持续2回合。</x:v>
      </x:c>
      <x:c r="F2748" s="6" t="n">
        <x:v>0</x:v>
      </x:c>
      <x:c r="G2748" s="6" t="n">
        <x:v>0</x:v>
      </x:c>
      <x:c r="H2748" s="6" t="n">
        <x:v>0</x:v>
      </x:c>
      <x:c r="I2748" s="6" t="n">
        <x:v>0</x:v>
      </x:c>
      <x:c r="J2748" s="6" t="str">
        <x:v>[3, 0.345, 1, 0.21, 2, 0.5]</x:v>
      </x:c>
      <x:c r="K2748" s="7" t="str">
        <x:v>无首段伤害倍率，请覆盖或设为辅助技能</x:v>
      </x:c>
      <x:c r="L2748" s="6" t="str">
        <x:v>https://raw.githubusercontent.com/Mar-7th/StarRailRes/dbe8cdfcfb0bf657b9fe1cf92d5537f118ccb487/index_new/cn/character_skills.json</x:v>
      </x:c>
    </x:row>
    <x:row r="2749" ht="98" customHeight="1">
      <x:c r="A2749" s="6" t="str">
        <x:v>122502_14</x:v>
      </x:c>
      <x:c r="B2749" s="6" t="str">
        <x:v>122502</x:v>
      </x:c>
      <x:c r="C2749" s="6" t="n">
        <x:v>14</x:v>
      </x:c>
      <x:c r="D2749" s="6" t="str">
        <x:v>有道祥见，衔书摇风</x:v>
      </x:c>
      <x:c r="E2749" s="7" t="str">
        <x:v>使指定我方单体获得【狐祈】，并使自身进入【炽灼】状态，持续3回合，忘归人每回合开始时持续回合数减1，且【狐祈】仅对忘归人战技最新的施放目标生效。
持有【狐祈】的我方目标，击破特攻提高36%，攻击没有对应属性弱点的敌人也能削减韧性，效果等同于原削韧值的50%，无法与其他无视弱点属性削韧效果叠加。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处于【炽灼】状态时，忘归人普攻获得强化。持有【狐祈】的我方目标每次施放攻击时，忘归人有100%的基础概率使受到攻击的敌方目标防御力降低22%，持续2回合。</x:v>
      </x:c>
      <x:c r="F2749" s="6" t="n">
        <x:v>0</x:v>
      </x:c>
      <x:c r="G2749" s="6" t="n">
        <x:v>0</x:v>
      </x:c>
      <x:c r="H2749" s="6" t="n">
        <x:v>0</x:v>
      </x:c>
      <x:c r="I2749" s="6" t="n">
        <x:v>0</x:v>
      </x:c>
      <x:c r="J2749" s="6" t="str">
        <x:v>[3, 0.36, 1, 0.22, 2, 0.5]</x:v>
      </x:c>
      <x:c r="K2749" s="7" t="str">
        <x:v>无首段伤害倍率，请覆盖或设为辅助技能</x:v>
      </x:c>
      <x:c r="L2749" s="6" t="str">
        <x:v>https://raw.githubusercontent.com/Mar-7th/StarRailRes/dbe8cdfcfb0bf657b9fe1cf92d5537f118ccb487/index_new/cn/character_skills.json</x:v>
      </x:c>
    </x:row>
    <x:row r="2750" ht="98" customHeight="1">
      <x:c r="A2750" s="6" t="str">
        <x:v>122502_15</x:v>
      </x:c>
      <x:c r="B2750" s="6" t="str">
        <x:v>122502</x:v>
      </x:c>
      <x:c r="C2750" s="6" t="n">
        <x:v>15</x:v>
      </x:c>
      <x:c r="D2750" s="6" t="str">
        <x:v>有道祥见，衔书摇风</x:v>
      </x:c>
      <x:c r="E2750" s="7" t="str">
        <x:v>使指定我方单体获得【狐祈】，并使自身进入【炽灼】状态，持续3回合，忘归人每回合开始时持续回合数减1，且【狐祈】仅对忘归人战技最新的施放目标生效。
持有【狐祈】的我方目标，击破特攻提高37.5%，攻击没有对应属性弱点的敌人也能削减韧性，效果等同于原削韧值的50%，无法与其他无视弱点属性削韧效果叠加。
处于【炽灼】状态时，忘归人普攻获得强化。持有【狐祈】的我方目标每次施放攻击时，忘归人有100%的基础概率使受到攻击的敌方目标防御力降低23%，持续2回合。</x:v>
      </x:c>
      <x:c r="F2750" s="6" t="n">
        <x:v>0</x:v>
      </x:c>
      <x:c r="G2750" s="6" t="n">
        <x:v>0</x:v>
      </x:c>
      <x:c r="H2750" s="6" t="n">
        <x:v>0</x:v>
      </x:c>
      <x:c r="I2750" s="6" t="n">
        <x:v>0</x:v>
      </x:c>
      <x:c r="J2750" s="6" t="str">
        <x:v>[3, 0.375, 1, 0.23, 2, 0.5]</x:v>
      </x:c>
      <x:c r="K2750" s="7" t="str">
        <x:v>无首段伤害倍率，请覆盖或设为辅助技能</x:v>
      </x:c>
      <x:c r="L2750" s="6" t="str">
        <x:v>https://raw.githubusercontent.com/Mar-7th/StarRailRes/dbe8cdfcfb0bf657b9fe1cf92d5537f118ccb487/index_new/cn/character_skills.json</x:v>
      </x:c>
    </x:row>
    <x:row r="2751" ht="38" customHeight="1">
      <x:c r="A2751" s="6" t="str">
        <x:v>122503_1</x:v>
      </x:c>
      <x:c r="B2751" s="6" t="str">
        <x:v>122503</x:v>
      </x:c>
      <x:c r="C2751" s="6" t="n">
        <x:v>1</x:v>
      </x:c>
      <x:c r="D2751" s="6" t="str">
        <x:v>阳极照世，离火满缀</x:v>
      </x:c>
      <x:c r="E2751" s="7" t="str">
        <x:v>对敌方全体造成等同于忘归人100%攻击力的火属性伤害，本次攻击无视弱点属性削减敌方全体的韧性，击破弱点时，触发火属性的弱点击破效果。</x:v>
      </x:c>
      <x:c r="F2751" s="6" t="n">
        <x:v>1</x:v>
      </x:c>
      <x:c r="G2751" s="6" t="n">
        <x:v>0</x:v>
      </x:c>
      <x:c r="H2751" s="6" t="n">
        <x:v>0</x:v>
      </x:c>
      <x:c r="I2751" s="6" t="n">
        <x:v>0</x:v>
      </x:c>
      <x:c r="J2751" s="6" t="str">
        <x:v>[1]</x:v>
      </x:c>
      <x:c r="K2751" s="7" t="str">
        <x:v>需确认条件及分段</x:v>
      </x:c>
      <x:c r="L2751" s="6" t="str">
        <x:v>https://raw.githubusercontent.com/Mar-7th/StarRailRes/dbe8cdfcfb0bf657b9fe1cf92d5537f118ccb487/index_new/cn/character_skills.json</x:v>
      </x:c>
    </x:row>
    <x:row r="2752" ht="38" customHeight="1">
      <x:c r="A2752" s="6" t="str">
        <x:v>122503_2</x:v>
      </x:c>
      <x:c r="B2752" s="6" t="str">
        <x:v>122503</x:v>
      </x:c>
      <x:c r="C2752" s="6" t="n">
        <x:v>2</x:v>
      </x:c>
      <x:c r="D2752" s="6" t="str">
        <x:v>阳极照世，离火满缀</x:v>
      </x:c>
      <x:c r="E2752" s="7" t="str">
        <x:v>对敌方全体造成等同于忘归人110%攻击力的火属性伤害，本次攻击无视弱点属性削减敌方全体的韧性，击破弱点时，触发火属性的弱点击破效果。</x:v>
      </x:c>
      <x:c r="F2752" s="6" t="n">
        <x:v>1.1</x:v>
      </x:c>
      <x:c r="G2752" s="6" t="n">
        <x:v>0</x:v>
      </x:c>
      <x:c r="H2752" s="6" t="n">
        <x:v>0</x:v>
      </x:c>
      <x:c r="I2752" s="6" t="n">
        <x:v>0</x:v>
      </x:c>
      <x:c r="J2752" s="6" t="str">
        <x:v>[1.1]</x:v>
      </x:c>
      <x:c r="K2752" s="7" t="str">
        <x:v>需确认条件及分段</x:v>
      </x:c>
      <x:c r="L2752" s="6" t="str">
        <x:v>https://raw.githubusercontent.com/Mar-7th/StarRailRes/dbe8cdfcfb0bf657b9fe1cf92d5537f118ccb487/index_new/cn/character_skills.json</x:v>
      </x:c>
    </x:row>
    <x:row r="2753" ht="38" customHeight="1">
      <x:c r="A2753" s="6" t="str">
        <x:v>122503_3</x:v>
      </x:c>
      <x:c r="B2753" s="6" t="str">
        <x:v>122503</x:v>
      </x:c>
      <x:c r="C2753" s="6" t="n">
        <x:v>3</x:v>
      </x:c>
      <x:c r="D2753" s="6" t="str">
        <x:v>阳极照世，离火满缀</x:v>
      </x:c>
      <x:c r="E2753" s="7" t="str">
        <x:v>对敌方全体造成等同于忘归人120%攻击力的火属性伤害，本次攻击无视弱点属性削减敌方全体的韧性，击破弱点时，触发火属性的弱点击破效果。</x:v>
      </x:c>
      <x:c r="F2753" s="6" t="n">
        <x:v>1.2</x:v>
      </x:c>
      <x:c r="G2753" s="6" t="n">
        <x:v>0</x:v>
      </x:c>
      <x:c r="H2753" s="6" t="n">
        <x:v>0</x:v>
      </x:c>
      <x:c r="I2753" s="6" t="n">
        <x:v>0</x:v>
      </x:c>
      <x:c r="J2753" s="6" t="str">
        <x:v>[1.2]</x:v>
      </x:c>
      <x:c r="K2753" s="7" t="str">
        <x:v>需确认条件及分段</x:v>
      </x:c>
      <x:c r="L2753" s="6" t="str">
        <x:v>https://raw.githubusercontent.com/Mar-7th/StarRailRes/dbe8cdfcfb0bf657b9fe1cf92d5537f118ccb487/index_new/cn/character_skills.json</x:v>
      </x:c>
    </x:row>
    <x:row r="2754" ht="38" customHeight="1">
      <x:c r="A2754" s="6" t="str">
        <x:v>122503_4</x:v>
      </x:c>
      <x:c r="B2754" s="6" t="str">
        <x:v>122503</x:v>
      </x:c>
      <x:c r="C2754" s="6" t="n">
        <x:v>4</x:v>
      </x:c>
      <x:c r="D2754" s="6" t="str">
        <x:v>阳极照世，离火满缀</x:v>
      </x:c>
      <x:c r="E2754" s="7" t="str">
        <x:v>对敌方全体造成等同于忘归人130%攻击力的火属性伤害，本次攻击无视弱点属性削减敌方全体的韧性，击破弱点时，触发火属性的弱点击破效果。</x:v>
      </x:c>
      <x:c r="F2754" s="6" t="n">
        <x:v>1.3</x:v>
      </x:c>
      <x:c r="G2754" s="6" t="n">
        <x:v>0</x:v>
      </x:c>
      <x:c r="H2754" s="6" t="n">
        <x:v>0</x:v>
      </x:c>
      <x:c r="I2754" s="6" t="n">
        <x:v>0</x:v>
      </x:c>
      <x:c r="J2754" s="6" t="str">
        <x:v>[1.3]</x:v>
      </x:c>
      <x:c r="K2754" s="7" t="str">
        <x:v>需确认条件及分段</x:v>
      </x:c>
      <x:c r="L2754" s="6" t="str">
        <x:v>https://raw.githubusercontent.com/Mar-7th/StarRailRes/dbe8cdfcfb0bf657b9fe1cf92d5537f118ccb487/index_new/cn/character_skills.json</x:v>
      </x:c>
    </x:row>
    <x:row r="2755" ht="38" customHeight="1">
      <x:c r="A2755" s="6" t="str">
        <x:v>122503_5</x:v>
      </x:c>
      <x:c r="B2755" s="6" t="str">
        <x:v>122503</x:v>
      </x:c>
      <x:c r="C2755" s="6" t="n">
        <x:v>5</x:v>
      </x:c>
      <x:c r="D2755" s="6" t="str">
        <x:v>阳极照世，离火满缀</x:v>
      </x:c>
      <x:c r="E2755" s="7" t="str">
        <x:v>对敌方全体造成等同于忘归人140%攻击力的火属性伤害，本次攻击无视弱点属性削减敌方全体的韧性，击破弱点时，触发火属性的弱点击破效果。</x:v>
      </x:c>
      <x:c r="F2755" s="6" t="n">
        <x:v>1.4</x:v>
      </x:c>
      <x:c r="G2755" s="6" t="n">
        <x:v>0</x:v>
      </x:c>
      <x:c r="H2755" s="6" t="n">
        <x:v>0</x:v>
      </x:c>
      <x:c r="I2755" s="6" t="n">
        <x:v>0</x:v>
      </x:c>
      <x:c r="J2755" s="6" t="str">
        <x:v>[1.4]</x:v>
      </x:c>
      <x:c r="K2755" s="7" t="str">
        <x:v>需确认条件及分段</x:v>
      </x:c>
      <x:c r="L2755" s="6" t="str">
        <x:v>https://raw.githubusercontent.com/Mar-7th/StarRailRes/dbe8cdfcfb0bf657b9fe1cf92d5537f118ccb487/index_new/cn/character_skills.json</x:v>
      </x:c>
    </x:row>
    <x:row r="2756" ht="38" customHeight="1">
      <x:c r="A2756" s="6" t="str">
        <x:v>122503_6</x:v>
      </x:c>
      <x:c r="B2756" s="6" t="str">
        <x:v>122503</x:v>
      </x:c>
      <x:c r="C2756" s="6" t="n">
        <x:v>6</x:v>
      </x:c>
      <x:c r="D2756" s="6" t="str">
        <x:v>阳极照世，离火满缀</x:v>
      </x:c>
      <x:c r="E2756" s="7" t="str">
        <x:v>对敌方全体造成等同于忘归人150%攻击力的火属性伤害，本次攻击无视弱点属性削减敌方全体的韧性，击破弱点时，触发火属性的弱点击破效果。</x:v>
      </x:c>
      <x:c r="F2756" s="6" t="n">
        <x:v>1.5</x:v>
      </x:c>
      <x:c r="G2756" s="6" t="n">
        <x:v>0</x:v>
      </x:c>
      <x:c r="H2756" s="6" t="n">
        <x:v>0</x:v>
      </x:c>
      <x:c r="I2756" s="6" t="n">
        <x:v>0</x:v>
      </x:c>
      <x:c r="J2756" s="6" t="str">
        <x:v>[1.5]</x:v>
      </x:c>
      <x:c r="K2756" s="7" t="str">
        <x:v>需确认条件及分段</x:v>
      </x:c>
      <x:c r="L2756" s="6" t="str">
        <x:v>https://raw.githubusercontent.com/Mar-7th/StarRailRes/dbe8cdfcfb0bf657b9fe1cf92d5537f118ccb487/index_new/cn/character_skills.json</x:v>
      </x:c>
    </x:row>
    <x:row r="2757" ht="38" customHeight="1">
      <x:c r="A2757" s="6" t="str">
        <x:v>122503_7</x:v>
      </x:c>
      <x:c r="B2757" s="6" t="str">
        <x:v>122503</x:v>
      </x:c>
      <x:c r="C2757" s="6" t="n">
        <x:v>7</x:v>
      </x:c>
      <x:c r="D2757" s="6" t="str">
        <x:v>阳极照世，离火满缀</x:v>
      </x:c>
      <x:c r="E2757" s="7" t="str">
        <x:v>对敌方全体造成等同于忘归人162.5%攻击力的火属性伤害，本次攻击无视弱点属性削减敌方全体的韧性，击破弱点时，触发火属性的弱点击破效果。</x:v>
      </x:c>
      <x:c r="F2757" s="6" t="n">
        <x:v>1.625</x:v>
      </x:c>
      <x:c r="G2757" s="6" t="n">
        <x:v>0</x:v>
      </x:c>
      <x:c r="H2757" s="6" t="n">
        <x:v>0</x:v>
      </x:c>
      <x:c r="I2757" s="6" t="n">
        <x:v>0</x:v>
      </x:c>
      <x:c r="J2757" s="6" t="str">
        <x:v>[1.625]</x:v>
      </x:c>
      <x:c r="K2757" s="7" t="str">
        <x:v>需确认条件及分段</x:v>
      </x:c>
      <x:c r="L2757" s="6" t="str">
        <x:v>https://raw.githubusercontent.com/Mar-7th/StarRailRes/dbe8cdfcfb0bf657b9fe1cf92d5537f118ccb487/index_new/cn/character_skills.json</x:v>
      </x:c>
    </x:row>
    <x:row r="2758" ht="38" customHeight="1">
      <x:c r="A2758" s="6" t="str">
        <x:v>122503_8</x:v>
      </x:c>
      <x:c r="B2758" s="6" t="str">
        <x:v>122503</x:v>
      </x:c>
      <x:c r="C2758" s="6" t="n">
        <x:v>8</x:v>
      </x:c>
      <x:c r="D2758" s="6" t="str">
        <x:v>阳极照世，离火满缀</x:v>
      </x:c>
      <x:c r="E2758" s="7" t="str">
        <x:v>对敌方全体造成等同于忘归人175%攻击力的火属性伤害，本次攻击无视弱点属性削减敌方全体的韧性，击破弱点时，触发火属性的弱点击破效果。</x:v>
      </x:c>
      <x:c r="F2758" s="6" t="n">
        <x:v>1.75</x:v>
      </x:c>
      <x:c r="G2758" s="6" t="n">
        <x:v>0</x:v>
      </x:c>
      <x:c r="H2758" s="6" t="n">
        <x:v>0</x:v>
      </x:c>
      <x:c r="I2758" s="6" t="n">
        <x:v>0</x:v>
      </x:c>
      <x:c r="J2758" s="6" t="str">
        <x:v>[1.75]</x:v>
      </x:c>
      <x:c r="K2758" s="7" t="str">
        <x:v>需确认条件及分段</x:v>
      </x:c>
      <x:c r="L2758" s="6" t="str">
        <x:v>https://raw.githubusercontent.com/Mar-7th/StarRailRes/dbe8cdfcfb0bf657b9fe1cf92d5537f118ccb487/index_new/cn/character_skills.json</x:v>
      </x:c>
    </x:row>
    <x:row r="2759" ht="38" customHeight="1">
      <x:c r="A2759" s="6" t="str">
        <x:v>122503_9</x:v>
      </x:c>
      <x:c r="B2759" s="6" t="str">
        <x:v>122503</x:v>
      </x:c>
      <x:c r="C2759" s="6" t="n">
        <x:v>9</x:v>
      </x:c>
      <x:c r="D2759" s="6" t="str">
        <x:v>阳极照世，离火满缀</x:v>
      </x:c>
      <x:c r="E2759" s="7" t="str">
        <x:v>对敌方全体造成等同于忘归人187.5%攻击力的火属性伤害，本次攻击无视弱点属性削减敌方全体的韧性，击破弱点时，触发火属性的弱点击破效果。</x:v>
      </x:c>
      <x:c r="F2759" s="6" t="n">
        <x:v>1.875</x:v>
      </x:c>
      <x:c r="G2759" s="6" t="n">
        <x:v>0</x:v>
      </x:c>
      <x:c r="H2759" s="6" t="n">
        <x:v>0</x:v>
      </x:c>
      <x:c r="I2759" s="6" t="n">
        <x:v>0</x:v>
      </x:c>
      <x:c r="J2759" s="6" t="str">
        <x:v>[1.875]</x:v>
      </x:c>
      <x:c r="K2759" s="7" t="str">
        <x:v>需确认条件及分段</x:v>
      </x:c>
      <x:c r="L2759" s="6" t="str">
        <x:v>https://raw.githubusercontent.com/Mar-7th/StarRailRes/dbe8cdfcfb0bf657b9fe1cf92d5537f118ccb487/index_new/cn/character_skills.json</x:v>
      </x:c>
    </x:row>
    <x:row r="2760" ht="38" customHeight="1">
      <x:c r="A2760" s="6" t="str">
        <x:v>122503_10</x:v>
      </x:c>
      <x:c r="B2760" s="6" t="str">
        <x:v>122503</x:v>
      </x:c>
      <x:c r="C2760" s="6" t="n">
        <x:v>10</x:v>
      </x:c>
      <x:c r="D2760" s="6" t="str">
        <x:v>阳极照世，离火满缀</x:v>
      </x:c>
      <x:c r="E2760" s="7" t="str">
        <x:v>对敌方全体造成等同于忘归人200%攻击力的火属性伤害，本次攻击无视弱点属性削减敌方全体的韧性，击破弱点时，触发火属性的弱点击破效果。</x:v>
      </x:c>
      <x:c r="F2760" s="6" t="n">
        <x:v>2</x:v>
      </x:c>
      <x:c r="G2760" s="6" t="n">
        <x:v>0</x:v>
      </x:c>
      <x:c r="H2760" s="6" t="n">
        <x:v>0</x:v>
      </x:c>
      <x:c r="I2760" s="6" t="n">
        <x:v>0</x:v>
      </x:c>
      <x:c r="J2760" s="6" t="str">
        <x:v>[2]</x:v>
      </x:c>
      <x:c r="K2760" s="7" t="str">
        <x:v>需确认条件及分段</x:v>
      </x:c>
      <x:c r="L2760" s="6" t="str">
        <x:v>https://raw.githubusercontent.com/Mar-7th/StarRailRes/dbe8cdfcfb0bf657b9fe1cf92d5537f118ccb487/index_new/cn/character_skills.json</x:v>
      </x:c>
    </x:row>
    <x:row r="2761" ht="38" customHeight="1">
      <x:c r="A2761" s="6" t="str">
        <x:v>122503_11</x:v>
      </x:c>
      <x:c r="B2761" s="6" t="str">
        <x:v>122503</x:v>
      </x:c>
      <x:c r="C2761" s="6" t="n">
        <x:v>11</x:v>
      </x:c>
      <x:c r="D2761" s="6" t="str">
        <x:v>阳极照世，离火满缀</x:v>
      </x:c>
      <x:c r="E2761" s="7" t="str">
        <x:v>对敌方全体造成等同于忘归人210%攻击力的火属性伤害，本次攻击无视弱点属性削减敌方全体的韧性，击破弱点时，触发火属性的弱点击破效果。</x:v>
      </x:c>
      <x:c r="F2761" s="6" t="n">
        <x:v>2.1</x:v>
      </x:c>
      <x:c r="G2761" s="6" t="n">
        <x:v>0</x:v>
      </x:c>
      <x:c r="H2761" s="6" t="n">
        <x:v>0</x:v>
      </x:c>
      <x:c r="I2761" s="6" t="n">
        <x:v>0</x:v>
      </x:c>
      <x:c r="J2761" s="6" t="str">
        <x:v>[2.1]</x:v>
      </x:c>
      <x:c r="K2761" s="7" t="str">
        <x:v>需确认条件及分段</x:v>
      </x:c>
      <x:c r="L2761" s="6" t="str">
        <x:v>https://raw.githubusercontent.com/Mar-7th/StarRailRes/dbe8cdfcfb0bf657b9fe1cf92d5537f118ccb487/index_new/cn/character_skills.json</x:v>
      </x:c>
    </x:row>
    <x:row r="2762" ht="38" customHeight="1">
      <x:c r="A2762" s="6" t="str">
        <x:v>122503_12</x:v>
      </x:c>
      <x:c r="B2762" s="6" t="str">
        <x:v>122503</x:v>
      </x:c>
      <x:c r="C2762" s="6" t="n">
        <x:v>12</x:v>
      </x:c>
      <x:c r="D2762" s="6" t="str">
        <x:v>阳极照世，离火满缀</x:v>
      </x:c>
      <x:c r="E2762" s="7" t="str">
        <x:v>对敌方全体造成等同于忘归人220%攻击力的火属性伤害，本次攻击无视弱点属性削减敌方全体的韧性，击破弱点时，触发火属性的弱点击破效果。</x:v>
      </x:c>
      <x:c r="F2762" s="6" t="n">
        <x:v>2.2</x:v>
      </x:c>
      <x:c r="G2762" s="6" t="n">
        <x:v>0</x:v>
      </x:c>
      <x:c r="H2762" s="6" t="n">
        <x:v>0</x:v>
      </x:c>
      <x:c r="I2762" s="6" t="n">
        <x:v>0</x:v>
      </x:c>
      <x:c r="J2762" s="6" t="str">
        <x:v>[2.2]</x:v>
      </x:c>
      <x:c r="K2762" s="7" t="str">
        <x:v>需确认条件及分段</x:v>
      </x:c>
      <x:c r="L2762" s="6" t="str">
        <x:v>https://raw.githubusercontent.com/Mar-7th/StarRailRes/dbe8cdfcfb0bf657b9fe1cf92d5537f118ccb487/index_new/cn/character_skills.json</x:v>
      </x:c>
    </x:row>
    <x:row r="2763" ht="38" customHeight="1">
      <x:c r="A2763" s="6" t="str">
        <x:v>122503_13</x:v>
      </x:c>
      <x:c r="B2763" s="6" t="str">
        <x:v>122503</x:v>
      </x:c>
      <x:c r="C2763" s="6" t="n">
        <x:v>13</x:v>
      </x:c>
      <x:c r="D2763" s="6" t="str">
        <x:v>阳极照世，离火满缀</x:v>
      </x:c>
      <x:c r="E2763" s="7" t="str">
        <x:v>对敌方全体造成等同于忘归人230%攻击力的火属性伤害，本次攻击无视弱点属性削减敌方全体的韧性，击破弱点时，触发火属性的弱点击破效果。</x:v>
      </x:c>
      <x:c r="F2763" s="6" t="n">
        <x:v>2.3</x:v>
      </x:c>
      <x:c r="G2763" s="6" t="n">
        <x:v>0</x:v>
      </x:c>
      <x:c r="H2763" s="6" t="n">
        <x:v>0</x:v>
      </x:c>
      <x:c r="I2763" s="6" t="n">
        <x:v>0</x:v>
      </x:c>
      <x:c r="J2763" s="6" t="str">
        <x:v>[2.3]</x:v>
      </x:c>
      <x:c r="K2763" s="7" t="str">
        <x:v>需确认条件及分段</x:v>
      </x:c>
      <x:c r="L2763" s="6" t="str">
        <x:v>https://raw.githubusercontent.com/Mar-7th/StarRailRes/dbe8cdfcfb0bf657b9fe1cf92d5537f118ccb487/index_new/cn/character_skills.json</x:v>
      </x:c>
    </x:row>
    <x:row r="2764" ht="38" customHeight="1">
      <x:c r="A2764" s="6" t="str">
        <x:v>122503_14</x:v>
      </x:c>
      <x:c r="B2764" s="6" t="str">
        <x:v>122503</x:v>
      </x:c>
      <x:c r="C2764" s="6" t="n">
        <x:v>14</x:v>
      </x:c>
      <x:c r="D2764" s="6" t="str">
        <x:v>阳极照世，离火满缀</x:v>
      </x:c>
      <x:c r="E2764" s="7" t="str">
        <x:v>对敌方全体造成等同于忘归人240%攻击力的火属性伤害，本次攻击无视弱点属性削减敌方全体的韧性，击破弱点时，触发火属性的弱点击破效果。</x:v>
      </x:c>
      <x:c r="F2764" s="6" t="n">
        <x:v>2.4</x:v>
      </x:c>
      <x:c r="G2764" s="6" t="n">
        <x:v>0</x:v>
      </x:c>
      <x:c r="H2764" s="6" t="n">
        <x:v>0</x:v>
      </x:c>
      <x:c r="I2764" s="6" t="n">
        <x:v>0</x:v>
      </x:c>
      <x:c r="J2764" s="6" t="str">
        <x:v>[2.4]</x:v>
      </x:c>
      <x:c r="K2764" s="7" t="str">
        <x:v>需确认条件及分段</x:v>
      </x:c>
      <x:c r="L2764" s="6" t="str">
        <x:v>https://raw.githubusercontent.com/Mar-7th/StarRailRes/dbe8cdfcfb0bf657b9fe1cf92d5537f118ccb487/index_new/cn/character_skills.json</x:v>
      </x:c>
    </x:row>
    <x:row r="2765" ht="38" customHeight="1">
      <x:c r="A2765" s="6" t="str">
        <x:v>122503_15</x:v>
      </x:c>
      <x:c r="B2765" s="6" t="str">
        <x:v>122503</x:v>
      </x:c>
      <x:c r="C2765" s="6" t="n">
        <x:v>15</x:v>
      </x:c>
      <x:c r="D2765" s="6" t="str">
        <x:v>阳极照世，离火满缀</x:v>
      </x:c>
      <x:c r="E2765" s="7" t="str">
        <x:v>对敌方全体造成等同于忘归人250%攻击力的火属性伤害，本次攻击无视弱点属性削减敌方全体的韧性，击破弱点时，触发火属性的弱点击破效果。</x:v>
      </x:c>
      <x:c r="F2765" s="6" t="n">
        <x:v>2.5</x:v>
      </x:c>
      <x:c r="G2765" s="6" t="n">
        <x:v>0</x:v>
      </x:c>
      <x:c r="H2765" s="6" t="n">
        <x:v>0</x:v>
      </x:c>
      <x:c r="I2765" s="6" t="n">
        <x:v>0</x:v>
      </x:c>
      <x:c r="J2765" s="6" t="str">
        <x:v>[2.5]</x:v>
      </x:c>
      <x:c r="K2765" s="7" t="str">
        <x:v>需确认条件及分段</x:v>
      </x:c>
      <x:c r="L2765" s="6" t="str">
        <x:v>https://raw.githubusercontent.com/Mar-7th/StarRailRes/dbe8cdfcfb0bf657b9fe1cf92d5537f118ccb487/index_new/cn/character_skills.json</x:v>
      </x:c>
    </x:row>
    <x:row r="2766" ht="68" customHeight="1">
      <x:c r="A2766" s="6" t="str">
        <x:v>122504_1</x:v>
      </x:c>
      <x:c r="B2766" s="6" t="str">
        <x:v>122504</x:v>
      </x:c>
      <x:c r="C2766" s="6" t="n">
        <x:v>1</x:v>
      </x:c>
      <x:c r="D2766" s="6" t="str">
        <x:v>善盈后福，德气流布</x:v>
      </x:c>
      <x:c r="E2766"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忘归人在场时，我方攻击处于弱点击破状态的敌方目标后，会将本次攻击的削韧值转化为1次50%的超击破伤害。</x:v>
      </x:c>
      <x:c r="F2766" s="6" t="n">
        <x:v>0</x:v>
      </x:c>
      <x:c r="G2766" s="6" t="n">
        <x:v>0</x:v>
      </x:c>
      <x:c r="H2766" s="6" t="n">
        <x:v>0</x:v>
      </x:c>
      <x:c r="I2766" s="6" t="n">
        <x:v>0</x:v>
      </x:c>
      <x:c r="J2766" s="6" t="str">
        <x:v>[0.5, 0.4]</x:v>
      </x:c>
      <x:c r="K2766" s="7" t="str">
        <x:v>无首段伤害倍率，请覆盖或设为辅助技能</x:v>
      </x:c>
      <x:c r="L2766" s="6" t="str">
        <x:v>https://raw.githubusercontent.com/Mar-7th/StarRailRes/dbe8cdfcfb0bf657b9fe1cf92d5537f118ccb487/index_new/cn/character_skills.json</x:v>
      </x:c>
    </x:row>
    <x:row r="2767" ht="68" customHeight="1">
      <x:c r="A2767" s="6" t="str">
        <x:v>122504_2</x:v>
      </x:c>
      <x:c r="B2767" s="6" t="str">
        <x:v>122504</x:v>
      </x:c>
      <x:c r="C2767" s="6" t="n">
        <x:v>2</x:v>
      </x:c>
      <x:c r="D2767" s="6" t="str">
        <x:v>善盈后福，德气流布</x:v>
      </x:c>
      <x:c r="E2767"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忘归人在场时，我方攻击处于弱点击破状态的敌方目标后，会将本次攻击的削韧值转化为1次55%的超击破伤害。</x:v>
      </x:c>
      <x:c r="F2767" s="6" t="n">
        <x:v>0</x:v>
      </x:c>
      <x:c r="G2767" s="6" t="n">
        <x:v>0</x:v>
      </x:c>
      <x:c r="H2767" s="6" t="n">
        <x:v>0</x:v>
      </x:c>
      <x:c r="I2767" s="6" t="n">
        <x:v>0</x:v>
      </x:c>
      <x:c r="J2767" s="6" t="str">
        <x:v>[0.55, 0.4]</x:v>
      </x:c>
      <x:c r="K2767" s="7" t="str">
        <x:v>无首段伤害倍率，请覆盖或设为辅助技能</x:v>
      </x:c>
      <x:c r="L2767" s="6" t="str">
        <x:v>https://raw.githubusercontent.com/Mar-7th/StarRailRes/dbe8cdfcfb0bf657b9fe1cf92d5537f118ccb487/index_new/cn/character_skills.json</x:v>
      </x:c>
    </x:row>
    <x:row r="2768" ht="68" customHeight="1">
      <x:c r="A2768" s="6" t="str">
        <x:v>122504_3</x:v>
      </x:c>
      <x:c r="B2768" s="6" t="str">
        <x:v>122504</x:v>
      </x:c>
      <x:c r="C2768" s="6" t="n">
        <x:v>3</x:v>
      </x:c>
      <x:c r="D2768" s="6" t="str">
        <x:v>善盈后福，德气流布</x:v>
      </x:c>
      <x:c r="E2768"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忘归人在场时，我方攻击处于弱点击破状态的敌方目标后，会将本次攻击的削韧值转化为1次60%的超击破伤害。</x:v>
      </x:c>
      <x:c r="F2768" s="6" t="n">
        <x:v>0</x:v>
      </x:c>
      <x:c r="G2768" s="6" t="n">
        <x:v>0</x:v>
      </x:c>
      <x:c r="H2768" s="6" t="n">
        <x:v>0</x:v>
      </x:c>
      <x:c r="I2768" s="6" t="n">
        <x:v>0</x:v>
      </x:c>
      <x:c r="J2768" s="6" t="str">
        <x:v>[0.6, 0.4]</x:v>
      </x:c>
      <x:c r="K2768" s="7" t="str">
        <x:v>无首段伤害倍率，请覆盖或设为辅助技能</x:v>
      </x:c>
      <x:c r="L2768" s="6" t="str">
        <x:v>https://raw.githubusercontent.com/Mar-7th/StarRailRes/dbe8cdfcfb0bf657b9fe1cf92d5537f118ccb487/index_new/cn/character_skills.json</x:v>
      </x:c>
    </x:row>
    <x:row r="2769" ht="68" customHeight="1">
      <x:c r="A2769" s="6" t="str">
        <x:v>122504_4</x:v>
      </x:c>
      <x:c r="B2769" s="6" t="str">
        <x:v>122504</x:v>
      </x:c>
      <x:c r="C2769" s="6" t="n">
        <x:v>4</x:v>
      </x:c>
      <x:c r="D2769" s="6" t="str">
        <x:v>善盈后福，德气流布</x:v>
      </x:c>
      <x:c r="E2769"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忘归人在场时，我方攻击处于弱点击破状态的敌方目标后，会将本次攻击的削韧值转化为1次65%的超击破伤害。</x:v>
      </x:c>
      <x:c r="F2769" s="6" t="n">
        <x:v>0</x:v>
      </x:c>
      <x:c r="G2769" s="6" t="n">
        <x:v>0</x:v>
      </x:c>
      <x:c r="H2769" s="6" t="n">
        <x:v>0</x:v>
      </x:c>
      <x:c r="I2769" s="6" t="n">
        <x:v>0</x:v>
      </x:c>
      <x:c r="J2769" s="6" t="str">
        <x:v>[0.65, 0.4]</x:v>
      </x:c>
      <x:c r="K2769" s="7" t="str">
        <x:v>无首段伤害倍率，请覆盖或设为辅助技能</x:v>
      </x:c>
      <x:c r="L2769" s="6" t="str">
        <x:v>https://raw.githubusercontent.com/Mar-7th/StarRailRes/dbe8cdfcfb0bf657b9fe1cf92d5537f118ccb487/index_new/cn/character_skills.json</x:v>
      </x:c>
    </x:row>
    <x:row r="2770" ht="68" customHeight="1">
      <x:c r="A2770" s="6" t="str">
        <x:v>122504_5</x:v>
      </x:c>
      <x:c r="B2770" s="6" t="str">
        <x:v>122504</x:v>
      </x:c>
      <x:c r="C2770" s="6" t="n">
        <x:v>5</x:v>
      </x:c>
      <x:c r="D2770" s="6" t="str">
        <x:v>善盈后福，德气流布</x:v>
      </x:c>
      <x:c r="E2770"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忘归人在场时，我方攻击处于弱点击破状态的敌方目标后，会将本次攻击的削韧值转化为1次70%的超击破伤害。</x:v>
      </x:c>
      <x:c r="F2770" s="6" t="n">
        <x:v>0</x:v>
      </x:c>
      <x:c r="G2770" s="6" t="n">
        <x:v>0</x:v>
      </x:c>
      <x:c r="H2770" s="6" t="n">
        <x:v>0</x:v>
      </x:c>
      <x:c r="I2770" s="6" t="n">
        <x:v>0</x:v>
      </x:c>
      <x:c r="J2770" s="6" t="str">
        <x:v>[0.7, 0.4]</x:v>
      </x:c>
      <x:c r="K2770" s="7" t="str">
        <x:v>无首段伤害倍率，请覆盖或设为辅助技能</x:v>
      </x:c>
      <x:c r="L2770" s="6" t="str">
        <x:v>https://raw.githubusercontent.com/Mar-7th/StarRailRes/dbe8cdfcfb0bf657b9fe1cf92d5537f118ccb487/index_new/cn/character_skills.json</x:v>
      </x:c>
    </x:row>
    <x:row r="2771" ht="68" customHeight="1">
      <x:c r="A2771" s="6" t="str">
        <x:v>122504_6</x:v>
      </x:c>
      <x:c r="B2771" s="6" t="str">
        <x:v>122504</x:v>
      </x:c>
      <x:c r="C2771" s="6" t="n">
        <x:v>6</x:v>
      </x:c>
      <x:c r="D2771" s="6" t="str">
        <x:v>善盈后福，德气流布</x:v>
      </x:c>
      <x:c r="E2771"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忘归人在场时，我方攻击处于弱点击破状态的敌方目标后，会将本次攻击的削韧值转化为1次75%的超击破伤害。</x:v>
      </x:c>
      <x:c r="F2771" s="6" t="n">
        <x:v>0</x:v>
      </x:c>
      <x:c r="G2771" s="6" t="n">
        <x:v>0</x:v>
      </x:c>
      <x:c r="H2771" s="6" t="n">
        <x:v>0</x:v>
      </x:c>
      <x:c r="I2771" s="6" t="n">
        <x:v>0</x:v>
      </x:c>
      <x:c r="J2771" s="6" t="str">
        <x:v>[0.75, 0.4]</x:v>
      </x:c>
      <x:c r="K2771" s="7" t="str">
        <x:v>无首段伤害倍率，请覆盖或设为辅助技能</x:v>
      </x:c>
      <x:c r="L2771" s="6" t="str">
        <x:v>https://raw.githubusercontent.com/Mar-7th/StarRailRes/dbe8cdfcfb0bf657b9fe1cf92d5537f118ccb487/index_new/cn/character_skills.json</x:v>
      </x:c>
    </x:row>
    <x:row r="2772" ht="68" customHeight="1">
      <x:c r="A2772" s="6" t="str">
        <x:v>122504_7</x:v>
      </x:c>
      <x:c r="B2772" s="6" t="str">
        <x:v>122504</x:v>
      </x:c>
      <x:c r="C2772" s="6" t="n">
        <x:v>7</x:v>
      </x:c>
      <x:c r="D2772" s="6" t="str">
        <x:v>善盈后福，德气流布</x:v>
      </x:c>
      <x:c r="E2772"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忘归人在场时，我方攻击处于弱点击破状态的敌方目标后，会将本次攻击的削韧值转化为1次81.25%的超击破伤害。</x:v>
      </x:c>
      <x:c r="F2772" s="6" t="n">
        <x:v>0</x:v>
      </x:c>
      <x:c r="G2772" s="6" t="n">
        <x:v>0</x:v>
      </x:c>
      <x:c r="H2772" s="6" t="n">
        <x:v>0</x:v>
      </x:c>
      <x:c r="I2772" s="6" t="n">
        <x:v>0</x:v>
      </x:c>
      <x:c r="J2772" s="6" t="str">
        <x:v>[0.8125, 0.4]</x:v>
      </x:c>
      <x:c r="K2772" s="7" t="str">
        <x:v>无首段伤害倍率，请覆盖或设为辅助技能</x:v>
      </x:c>
      <x:c r="L2772" s="6" t="str">
        <x:v>https://raw.githubusercontent.com/Mar-7th/StarRailRes/dbe8cdfcfb0bf657b9fe1cf92d5537f118ccb487/index_new/cn/character_skills.json</x:v>
      </x:c>
    </x:row>
    <x:row r="2773" ht="68" customHeight="1">
      <x:c r="A2773" s="6" t="str">
        <x:v>122504_8</x:v>
      </x:c>
      <x:c r="B2773" s="6" t="str">
        <x:v>122504</x:v>
      </x:c>
      <x:c r="C2773" s="6" t="n">
        <x:v>8</x:v>
      </x:c>
      <x:c r="D2773" s="6" t="str">
        <x:v>善盈后福，德气流布</x:v>
      </x:c>
      <x:c r="E2773"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忘归人在场时，我方攻击处于弱点击破状态的敌方目标后，会将本次攻击的削韧值转化为1次87.5%的超击破伤害。</x:v>
      </x:c>
      <x:c r="F2773" s="6" t="n">
        <x:v>0</x:v>
      </x:c>
      <x:c r="G2773" s="6" t="n">
        <x:v>0</x:v>
      </x:c>
      <x:c r="H2773" s="6" t="n">
        <x:v>0</x:v>
      </x:c>
      <x:c r="I2773" s="6" t="n">
        <x:v>0</x:v>
      </x:c>
      <x:c r="J2773" s="6" t="str">
        <x:v>[0.875, 0.4]</x:v>
      </x:c>
      <x:c r="K2773" s="7" t="str">
        <x:v>无首段伤害倍率，请覆盖或设为辅助技能</x:v>
      </x:c>
      <x:c r="L2773" s="6" t="str">
        <x:v>https://raw.githubusercontent.com/Mar-7th/StarRailRes/dbe8cdfcfb0bf657b9fe1cf92d5537f118ccb487/index_new/cn/character_skills.json</x:v>
      </x:c>
    </x:row>
    <x:row r="2774" ht="68" customHeight="1">
      <x:c r="A2774" s="6" t="str">
        <x:v>122504_9</x:v>
      </x:c>
      <x:c r="B2774" s="6" t="str">
        <x:v>122504</x:v>
      </x:c>
      <x:c r="C2774" s="6" t="n">
        <x:v>9</x:v>
      </x:c>
      <x:c r="D2774" s="6" t="str">
        <x:v>善盈后福，德气流布</x:v>
      </x:c>
      <x:c r="E2774"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忘归人在场时，我方攻击处于弱点击破状态的敌方目标后，会将本次攻击的削韧值转化为1次93.75%的超击破伤害。</x:v>
      </x:c>
      <x:c r="F2774" s="6" t="n">
        <x:v>0</x:v>
      </x:c>
      <x:c r="G2774" s="6" t="n">
        <x:v>0</x:v>
      </x:c>
      <x:c r="H2774" s="6" t="n">
        <x:v>0</x:v>
      </x:c>
      <x:c r="I2774" s="6" t="n">
        <x:v>0</x:v>
      </x:c>
      <x:c r="J2774" s="6" t="str">
        <x:v>[0.9375, 0.4]</x:v>
      </x:c>
      <x:c r="K2774" s="7" t="str">
        <x:v>无首段伤害倍率，请覆盖或设为辅助技能</x:v>
      </x:c>
      <x:c r="L2774" s="6" t="str">
        <x:v>https://raw.githubusercontent.com/Mar-7th/StarRailRes/dbe8cdfcfb0bf657b9fe1cf92d5537f118ccb487/index_new/cn/character_skills.json</x:v>
      </x:c>
    </x:row>
    <x:row r="2775" ht="68" customHeight="1">
      <x:c r="A2775" s="6" t="str">
        <x:v>122504_10</x:v>
      </x:c>
      <x:c r="B2775" s="6" t="str">
        <x:v>122504</x:v>
      </x:c>
      <x:c r="C2775" s="6" t="n">
        <x:v>10</x:v>
      </x:c>
      <x:c r="D2775" s="6" t="str">
        <x:v>善盈后福，德气流布</x:v>
      </x:c>
      <x:c r="E2775"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忘归人在场时，我方攻击处于弱点击破状态的敌方目标后，会将本次攻击的削韧值转化为1次100%的超击破伤害。</x:v>
      </x:c>
      <x:c r="F2775" s="6" t="n">
        <x:v>0</x:v>
      </x:c>
      <x:c r="G2775" s="6" t="n">
        <x:v>0</x:v>
      </x:c>
      <x:c r="H2775" s="6" t="n">
        <x:v>0</x:v>
      </x:c>
      <x:c r="I2775" s="6" t="n">
        <x:v>0</x:v>
      </x:c>
      <x:c r="J2775" s="6" t="str">
        <x:v>[1, 0.4]</x:v>
      </x:c>
      <x:c r="K2775" s="7" t="str">
        <x:v>无首段伤害倍率，请覆盖或设为辅助技能</x:v>
      </x:c>
      <x:c r="L2775" s="6" t="str">
        <x:v>https://raw.githubusercontent.com/Mar-7th/StarRailRes/dbe8cdfcfb0bf657b9fe1cf92d5537f118ccb487/index_new/cn/character_skills.json</x:v>
      </x:c>
    </x:row>
    <x:row r="2776" ht="68" customHeight="1">
      <x:c r="A2776" s="6" t="str">
        <x:v>122504_11</x:v>
      </x:c>
      <x:c r="B2776" s="6" t="str">
        <x:v>122504</x:v>
      </x:c>
      <x:c r="C2776" s="6" t="n">
        <x:v>11</x:v>
      </x:c>
      <x:c r="D2776" s="6" t="str">
        <x:v>善盈后福，德气流布</x:v>
      </x:c>
      <x:c r="E2776"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忘归人在场时，我方攻击处于弱点击破状态的敌方目标后，会将本次攻击的削韧值转化为1次105%的超击破伤害。</x:v>
      </x:c>
      <x:c r="F2776" s="6" t="n">
        <x:v>0</x:v>
      </x:c>
      <x:c r="G2776" s="6" t="n">
        <x:v>0</x:v>
      </x:c>
      <x:c r="H2776" s="6" t="n">
        <x:v>0</x:v>
      </x:c>
      <x:c r="I2776" s="6" t="n">
        <x:v>0</x:v>
      </x:c>
      <x:c r="J2776" s="6" t="str">
        <x:v>[1.05, 0.4]</x:v>
      </x:c>
      <x:c r="K2776" s="7" t="str">
        <x:v>无首段伤害倍率，请覆盖或设为辅助技能</x:v>
      </x:c>
      <x:c r="L2776" s="6" t="str">
        <x:v>https://raw.githubusercontent.com/Mar-7th/StarRailRes/dbe8cdfcfb0bf657b9fe1cf92d5537f118ccb487/index_new/cn/character_skills.json</x:v>
      </x:c>
    </x:row>
    <x:row r="2777" ht="68" customHeight="1">
      <x:c r="A2777" s="6" t="str">
        <x:v>122504_12</x:v>
      </x:c>
      <x:c r="B2777" s="6" t="str">
        <x:v>122504</x:v>
      </x:c>
      <x:c r="C2777" s="6" t="n">
        <x:v>12</x:v>
      </x:c>
      <x:c r="D2777" s="6" t="str">
        <x:v>善盈后福，德气流布</x:v>
      </x:c>
      <x:c r="E2777"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忘归人在场时，我方攻击处于弱点击破状态的敌方目标后，会将本次攻击的削韧值转化为1次110%的超击破伤害。</x:v>
      </x:c>
      <x:c r="F2777" s="6" t="n">
        <x:v>0</x:v>
      </x:c>
      <x:c r="G2777" s="6" t="n">
        <x:v>0</x:v>
      </x:c>
      <x:c r="H2777" s="6" t="n">
        <x:v>0</x:v>
      </x:c>
      <x:c r="I2777" s="6" t="n">
        <x:v>0</x:v>
      </x:c>
      <x:c r="J2777" s="6" t="str">
        <x:v>[1.1, 0.4]</x:v>
      </x:c>
      <x:c r="K2777" s="7" t="str">
        <x:v>无首段伤害倍率，请覆盖或设为辅助技能</x:v>
      </x:c>
      <x:c r="L2777" s="6" t="str">
        <x:v>https://raw.githubusercontent.com/Mar-7th/StarRailRes/dbe8cdfcfb0bf657b9fe1cf92d5537f118ccb487/index_new/cn/character_skills.json</x:v>
      </x:c>
    </x:row>
    <x:row r="2778" ht="68" customHeight="1">
      <x:c r="A2778" s="6" t="str">
        <x:v>122504_13</x:v>
      </x:c>
      <x:c r="B2778" s="6" t="str">
        <x:v>122504</x:v>
      </x:c>
      <x:c r="C2778" s="6" t="n">
        <x:v>13</x:v>
      </x:c>
      <x:c r="D2778" s="6" t="str">
        <x:v>善盈后福，德气流布</x:v>
      </x:c>
      <x:c r="E2778"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忘归人在场时，我方攻击处于弱点击破状态的敌方目标后，会将本次攻击的削韧值转化为1次115%的超击破伤害。</x:v>
      </x:c>
      <x:c r="F2778" s="6" t="n">
        <x:v>0</x:v>
      </x:c>
      <x:c r="G2778" s="6" t="n">
        <x:v>0</x:v>
      </x:c>
      <x:c r="H2778" s="6" t="n">
        <x:v>0</x:v>
      </x:c>
      <x:c r="I2778" s="6" t="n">
        <x:v>0</x:v>
      </x:c>
      <x:c r="J2778" s="6" t="str">
        <x:v>[1.15, 0.4]</x:v>
      </x:c>
      <x:c r="K2778" s="7" t="str">
        <x:v>无首段伤害倍率，请覆盖或设为辅助技能</x:v>
      </x:c>
      <x:c r="L2778" s="6" t="str">
        <x:v>https://raw.githubusercontent.com/Mar-7th/StarRailRes/dbe8cdfcfb0bf657b9fe1cf92d5537f118ccb487/index_new/cn/character_skills.json</x:v>
      </x:c>
    </x:row>
    <x:row r="2779" ht="68" customHeight="1">
      <x:c r="A2779" s="6" t="str">
        <x:v>122504_14</x:v>
      </x:c>
      <x:c r="B2779" s="6" t="str">
        <x:v>122504</x:v>
      </x:c>
      <x:c r="C2779" s="6" t="n">
        <x:v>14</x:v>
      </x:c>
      <x:c r="D2779" s="6" t="str">
        <x:v>善盈后福，德气流布</x:v>
      </x:c>
      <x:c r="E2779"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忘归人在场时，我方攻击处于弱点击破状态的敌方目标后，会将本次攻击的削韧值转化为1次120%的超击破伤害。</x:v>
      </x:c>
      <x:c r="F2779" s="6" t="n">
        <x:v>0</x:v>
      </x:c>
      <x:c r="G2779" s="6" t="n">
        <x:v>0</x:v>
      </x:c>
      <x:c r="H2779" s="6" t="n">
        <x:v>0</x:v>
      </x:c>
      <x:c r="I2779" s="6" t="n">
        <x:v>0</x:v>
      </x:c>
      <x:c r="J2779" s="6" t="str">
        <x:v>[1.2, 0.4]</x:v>
      </x:c>
      <x:c r="K2779" s="7" t="str">
        <x:v>无首段伤害倍率，请覆盖或设为辅助技能</x:v>
      </x:c>
      <x:c r="L2779" s="6" t="str">
        <x:v>https://raw.githubusercontent.com/Mar-7th/StarRailRes/dbe8cdfcfb0bf657b9fe1cf92d5537f118ccb487/index_new/cn/character_skills.json</x:v>
      </x:c>
    </x:row>
    <x:row r="2780" ht="68" customHeight="1">
      <x:c r="A2780" s="6" t="str">
        <x:v>122504_15</x:v>
      </x:c>
      <x:c r="B2780" s="6" t="str">
        <x:v>122504</x:v>
      </x:c>
      <x:c r="C2780" s="6" t="n">
        <x:v>15</x:v>
      </x:c>
      <x:c r="D2780" s="6" t="str">
        <x:v>善盈后福，德气流布</x:v>
      </x:c>
      <x:c r="E2780" s="7" t="str">
        <x:v>忘归人在场时，敌方目标会被额外附上等同于自身韧性上限40%的【云火昭】，在初始韧性被削减至0时可被继续削减【云火昭】，【云火昭】被削减至0时会再次受到弱点击破伤害。
忘归人在场时，我方攻击处于弱点击破状态的敌方目标后，会将本次攻击的削韧值转化为1次125%的超击破伤害。</x:v>
      </x:c>
      <x:c r="F2780" s="6" t="n">
        <x:v>0</x:v>
      </x:c>
      <x:c r="G2780" s="6" t="n">
        <x:v>0</x:v>
      </x:c>
      <x:c r="H2780" s="6" t="n">
        <x:v>0</x:v>
      </x:c>
      <x:c r="I2780" s="6" t="n">
        <x:v>0</x:v>
      </x:c>
      <x:c r="J2780" s="6" t="str">
        <x:v>[1.25, 0.4]</x:v>
      </x:c>
      <x:c r="K2780" s="7" t="str">
        <x:v>无首段伤害倍率，请覆盖或设为辅助技能</x:v>
      </x:c>
      <x:c r="L2780" s="6" t="str">
        <x:v>https://raw.githubusercontent.com/Mar-7th/StarRailRes/dbe8cdfcfb0bf657b9fe1cf92d5537f118ccb487/index_new/cn/character_skills.json</x:v>
      </x:c>
    </x:row>
    <x:row r="2781" ht="20" customHeight="1">
      <x:c r="A2781" s="6" t="str">
        <x:v>122506_1</x:v>
      </x:c>
      <x:c r="B2781" s="6" t="str">
        <x:v>122506</x:v>
      </x:c>
      <x:c r="C2781" s="6" t="n">
        <x:v>1</x:v>
      </x:c>
      <x:c r="D2781" s="6" t="str">
        <x:v>攻击</x:v>
      </x:c>
      <x:c r="E2781" s="7" t="str">
        <x:v>攻击敌人，进入战斗后削弱敌方目标对应属性韧性。</x:v>
      </x:c>
      <x:c r="F2781" s="6" t="n">
        <x:v>0</x:v>
      </x:c>
      <x:c r="G2781" s="6" t="n">
        <x:v>0</x:v>
      </x:c>
      <x:c r="H2781" s="6" t="n">
        <x:v>0</x:v>
      </x:c>
      <x:c r="I2781" s="6" t="n">
        <x:v>0</x:v>
      </x:c>
      <x:c r="J2781" s="6" t="str">
        <x:v>[]</x:v>
      </x:c>
      <x:c r="K2781" s="7" t="str">
        <x:v>缺少结构化参数，必须覆盖</x:v>
      </x:c>
      <x:c r="L2781" s="6" t="str">
        <x:v>https://raw.githubusercontent.com/Mar-7th/StarRailRes/dbe8cdfcfb0bf657b9fe1cf92d5537f118ccb487/index_new/cn/character_skills.json</x:v>
      </x:c>
    </x:row>
    <x:row r="2782" ht="53" customHeight="1">
      <x:c r="A2782" s="6" t="str">
        <x:v>122507_1</x:v>
      </x:c>
      <x:c r="B2782" s="6" t="str">
        <x:v>122507</x:v>
      </x:c>
      <x:c r="C2782" s="6" t="n">
        <x:v>1</x:v>
      </x:c>
      <x:c r="D2782" s="6" t="str">
        <x:v>炤炤彻旷</x:v>
      </x:c>
      <x:c r="E2782" s="7" t="str">
        <x:v>使用秘技后使一定区域内的敌人陷入10秒的晕眩状态，晕眩状态下敌人不会主动攻击我方目标。
若主动攻击陷入晕眩状态的敌人，进入战斗后忘归人行动提前40%，并有100%的基础概率使敌方每个单体目标陷入与忘归人战技相同的防御力降低状态，持续2回合。</x:v>
      </x:c>
      <x:c r="F2782" s="6" t="n">
        <x:v>0</x:v>
      </x:c>
      <x:c r="G2782" s="6" t="n">
        <x:v>0</x:v>
      </x:c>
      <x:c r="H2782" s="6" t="n">
        <x:v>0</x:v>
      </x:c>
      <x:c r="I2782" s="6" t="n">
        <x:v>0</x:v>
      </x:c>
      <x:c r="J2782" s="6" t="str">
        <x:v>[10, 1, 2, 0.4]</x:v>
      </x:c>
      <x:c r="K2782" s="7" t="str">
        <x:v>无首段伤害倍率，请覆盖或设为辅助技能</x:v>
      </x:c>
      <x:c r="L2782" s="6" t="str">
        <x:v>https://raw.githubusercontent.com/Mar-7th/StarRailRes/dbe8cdfcfb0bf657b9fe1cf92d5537f118ccb487/index_new/cn/character_skills.json</x:v>
      </x:c>
    </x:row>
    <x:row r="2783" ht="38" customHeight="1">
      <x:c r="A2783" s="6" t="str">
        <x:v>122508_1</x:v>
      </x:c>
      <x:c r="B2783" s="6" t="str">
        <x:v>122508</x:v>
      </x:c>
      <x:c r="C2783" s="6" t="n">
        <x:v>1</x:v>
      </x:c>
      <x:c r="D2783" s="6" t="str">
        <x:v>冉冉方炽</x:v>
      </x:c>
      <x:c r="E2783" s="7" t="str">
        <x:v>对指定敌方单体造成等同于忘归人50%攻击力的火属性伤害，对相邻目标造成等同于忘归人25%攻击力的火属性伤害。</x:v>
      </x:c>
      <x:c r="F2783" s="6" t="n">
        <x:v>0.75</x:v>
      </x:c>
      <x:c r="G2783" s="6" t="n">
        <x:v>0</x:v>
      </x:c>
      <x:c r="H2783" s="6" t="n">
        <x:v>0</x:v>
      </x:c>
      <x:c r="I2783" s="6" t="n">
        <x:v>0</x:v>
      </x:c>
      <x:c r="J2783" s="6" t="str">
        <x:v>[0.5, 0.25]</x:v>
      </x:c>
      <x:c r="K2783" s="7" t="str">
        <x:v>需确认条件及分段</x:v>
      </x:c>
      <x:c r="L2783" s="6" t="str">
        <x:v>https://raw.githubusercontent.com/Mar-7th/StarRailRes/dbe8cdfcfb0bf657b9fe1cf92d5537f118ccb487/index_new/cn/character_skills.json</x:v>
      </x:c>
    </x:row>
    <x:row r="2784" ht="38" customHeight="1">
      <x:c r="A2784" s="6" t="str">
        <x:v>122508_2</x:v>
      </x:c>
      <x:c r="B2784" s="6" t="str">
        <x:v>122508</x:v>
      </x:c>
      <x:c r="C2784" s="6" t="n">
        <x:v>2</x:v>
      </x:c>
      <x:c r="D2784" s="6" t="str">
        <x:v>冉冉方炽</x:v>
      </x:c>
      <x:c r="E2784" s="7" t="str">
        <x:v>对指定敌方单体造成等同于忘归人60%攻击力的火属性伤害，对相邻目标造成等同于忘归人30%攻击力的火属性伤害。</x:v>
      </x:c>
      <x:c r="F2784" s="6" t="n">
        <x:v>0.8999999999999999</x:v>
      </x:c>
      <x:c r="G2784" s="6" t="n">
        <x:v>0</x:v>
      </x:c>
      <x:c r="H2784" s="6" t="n">
        <x:v>0</x:v>
      </x:c>
      <x:c r="I2784" s="6" t="n">
        <x:v>0</x:v>
      </x:c>
      <x:c r="J2784" s="6" t="str">
        <x:v>[0.6, 0.3]</x:v>
      </x:c>
      <x:c r="K2784" s="7" t="str">
        <x:v>需确认条件及分段</x:v>
      </x:c>
      <x:c r="L2784" s="6" t="str">
        <x:v>https://raw.githubusercontent.com/Mar-7th/StarRailRes/dbe8cdfcfb0bf657b9fe1cf92d5537f118ccb487/index_new/cn/character_skills.json</x:v>
      </x:c>
    </x:row>
    <x:row r="2785" ht="38" customHeight="1">
      <x:c r="A2785" s="6" t="str">
        <x:v>122508_3</x:v>
      </x:c>
      <x:c r="B2785" s="6" t="str">
        <x:v>122508</x:v>
      </x:c>
      <x:c r="C2785" s="6" t="n">
        <x:v>3</x:v>
      </x:c>
      <x:c r="D2785" s="6" t="str">
        <x:v>冉冉方炽</x:v>
      </x:c>
      <x:c r="E2785" s="7" t="str">
        <x:v>对指定敌方单体造成等同于忘归人70%攻击力的火属性伤害，对相邻目标造成等同于忘归人35%攻击力的火属性伤害。</x:v>
      </x:c>
      <x:c r="F2785" s="6" t="n">
        <x:v>1.0499999999999998</x:v>
      </x:c>
      <x:c r="G2785" s="6" t="n">
        <x:v>0</x:v>
      </x:c>
      <x:c r="H2785" s="6" t="n">
        <x:v>0</x:v>
      </x:c>
      <x:c r="I2785" s="6" t="n">
        <x:v>0</x:v>
      </x:c>
      <x:c r="J2785" s="6" t="str">
        <x:v>[0.7, 0.35]</x:v>
      </x:c>
      <x:c r="K2785" s="7" t="str">
        <x:v>需确认条件及分段</x:v>
      </x:c>
      <x:c r="L2785" s="6" t="str">
        <x:v>https://raw.githubusercontent.com/Mar-7th/StarRailRes/dbe8cdfcfb0bf657b9fe1cf92d5537f118ccb487/index_new/cn/character_skills.json</x:v>
      </x:c>
    </x:row>
    <x:row r="2786" ht="38" customHeight="1">
      <x:c r="A2786" s="6" t="str">
        <x:v>122508_4</x:v>
      </x:c>
      <x:c r="B2786" s="6" t="str">
        <x:v>122508</x:v>
      </x:c>
      <x:c r="C2786" s="6" t="n">
        <x:v>4</x:v>
      </x:c>
      <x:c r="D2786" s="6" t="str">
        <x:v>冉冉方炽</x:v>
      </x:c>
      <x:c r="E2786" s="7" t="str">
        <x:v>对指定敌方单体造成等同于忘归人80%攻击力的火属性伤害，对相邻目标造成等同于忘归人40%攻击力的火属性伤害。</x:v>
      </x:c>
      <x:c r="F2786" s="6" t="n">
        <x:v>1.2000000000000002</x:v>
      </x:c>
      <x:c r="G2786" s="6" t="n">
        <x:v>0</x:v>
      </x:c>
      <x:c r="H2786" s="6" t="n">
        <x:v>0</x:v>
      </x:c>
      <x:c r="I2786" s="6" t="n">
        <x:v>0</x:v>
      </x:c>
      <x:c r="J2786" s="6" t="str">
        <x:v>[0.8, 0.4]</x:v>
      </x:c>
      <x:c r="K2786" s="7" t="str">
        <x:v>需确认条件及分段</x:v>
      </x:c>
      <x:c r="L2786" s="6" t="str">
        <x:v>https://raw.githubusercontent.com/Mar-7th/StarRailRes/dbe8cdfcfb0bf657b9fe1cf92d5537f118ccb487/index_new/cn/character_skills.json</x:v>
      </x:c>
    </x:row>
    <x:row r="2787" ht="38" customHeight="1">
      <x:c r="A2787" s="6" t="str">
        <x:v>122508_5</x:v>
      </x:c>
      <x:c r="B2787" s="6" t="str">
        <x:v>122508</x:v>
      </x:c>
      <x:c r="C2787" s="6" t="n">
        <x:v>5</x:v>
      </x:c>
      <x:c r="D2787" s="6" t="str">
        <x:v>冉冉方炽</x:v>
      </x:c>
      <x:c r="E2787" s="7" t="str">
        <x:v>对指定敌方单体造成等同于忘归人90%攻击力的火属性伤害，对相邻目标造成等同于忘归人45%攻击力的火属性伤害。</x:v>
      </x:c>
      <x:c r="F2787" s="6" t="n">
        <x:v>1.35</x:v>
      </x:c>
      <x:c r="G2787" s="6" t="n">
        <x:v>0</x:v>
      </x:c>
      <x:c r="H2787" s="6" t="n">
        <x:v>0</x:v>
      </x:c>
      <x:c r="I2787" s="6" t="n">
        <x:v>0</x:v>
      </x:c>
      <x:c r="J2787" s="6" t="str">
        <x:v>[0.9, 0.45]</x:v>
      </x:c>
      <x:c r="K2787" s="7" t="str">
        <x:v>需确认条件及分段</x:v>
      </x:c>
      <x:c r="L2787" s="6" t="str">
        <x:v>https://raw.githubusercontent.com/Mar-7th/StarRailRes/dbe8cdfcfb0bf657b9fe1cf92d5537f118ccb487/index_new/cn/character_skills.json</x:v>
      </x:c>
    </x:row>
    <x:row r="2788" ht="38" customHeight="1">
      <x:c r="A2788" s="6" t="str">
        <x:v>122508_6</x:v>
      </x:c>
      <x:c r="B2788" s="6" t="str">
        <x:v>122508</x:v>
      </x:c>
      <x:c r="C2788" s="6" t="n">
        <x:v>6</x:v>
      </x:c>
      <x:c r="D2788" s="6" t="str">
        <x:v>冉冉方炽</x:v>
      </x:c>
      <x:c r="E2788" s="7" t="str">
        <x:v>对指定敌方单体造成等同于忘归人100%攻击力的火属性伤害，对相邻目标造成等同于忘归人50%攻击力的火属性伤害。</x:v>
      </x:c>
      <x:c r="F2788" s="6" t="n">
        <x:v>1.5</x:v>
      </x:c>
      <x:c r="G2788" s="6" t="n">
        <x:v>0</x:v>
      </x:c>
      <x:c r="H2788" s="6" t="n">
        <x:v>0</x:v>
      </x:c>
      <x:c r="I2788" s="6" t="n">
        <x:v>0</x:v>
      </x:c>
      <x:c r="J2788" s="6" t="str">
        <x:v>[1, 0.5]</x:v>
      </x:c>
      <x:c r="K2788" s="7" t="str">
        <x:v>需确认条件及分段</x:v>
      </x:c>
      <x:c r="L2788" s="6" t="str">
        <x:v>https://raw.githubusercontent.com/Mar-7th/StarRailRes/dbe8cdfcfb0bf657b9fe1cf92d5537f118ccb487/index_new/cn/character_skills.json</x:v>
      </x:c>
    </x:row>
    <x:row r="2789" ht="38" customHeight="1">
      <x:c r="A2789" s="6" t="str">
        <x:v>122508_7</x:v>
      </x:c>
      <x:c r="B2789" s="6" t="str">
        <x:v>122508</x:v>
      </x:c>
      <x:c r="C2789" s="6" t="n">
        <x:v>7</x:v>
      </x:c>
      <x:c r="D2789" s="6" t="str">
        <x:v>冉冉方炽</x:v>
      </x:c>
      <x:c r="E2789" s="7" t="str">
        <x:v>对指定敌方单体造成等同于忘归人110%攻击力的火属性伤害，对相邻目标造成等同于忘归人55%攻击力的火属性伤害。</x:v>
      </x:c>
      <x:c r="F2789" s="6" t="n">
        <x:v>1.6500000000000001</x:v>
      </x:c>
      <x:c r="G2789" s="6" t="n">
        <x:v>0</x:v>
      </x:c>
      <x:c r="H2789" s="6" t="n">
        <x:v>0</x:v>
      </x:c>
      <x:c r="I2789" s="6" t="n">
        <x:v>0</x:v>
      </x:c>
      <x:c r="J2789" s="6" t="str">
        <x:v>[1.1, 0.55]</x:v>
      </x:c>
      <x:c r="K2789" s="7" t="str">
        <x:v>需确认条件及分段</x:v>
      </x:c>
      <x:c r="L2789" s="6" t="str">
        <x:v>https://raw.githubusercontent.com/Mar-7th/StarRailRes/dbe8cdfcfb0bf657b9fe1cf92d5537f118ccb487/index_new/cn/character_skills.json</x:v>
      </x:c>
    </x:row>
    <x:row r="2790" ht="38" customHeight="1">
      <x:c r="A2790" s="6" t="str">
        <x:v>122508_8</x:v>
      </x:c>
      <x:c r="B2790" s="6" t="str">
        <x:v>122508</x:v>
      </x:c>
      <x:c r="C2790" s="6" t="n">
        <x:v>8</x:v>
      </x:c>
      <x:c r="D2790" s="6" t="str">
        <x:v>冉冉方炽</x:v>
      </x:c>
      <x:c r="E2790" s="7" t="str">
        <x:v>对指定敌方单体造成等同于忘归人120%攻击力的火属性伤害，对相邻目标造成等同于忘归人60%攻击力的火属性伤害。</x:v>
      </x:c>
      <x:c r="F2790" s="6" t="n">
        <x:v>1.7999999999999998</x:v>
      </x:c>
      <x:c r="G2790" s="6" t="n">
        <x:v>0</x:v>
      </x:c>
      <x:c r="H2790" s="6" t="n">
        <x:v>0</x:v>
      </x:c>
      <x:c r="I2790" s="6" t="n">
        <x:v>0</x:v>
      </x:c>
      <x:c r="J2790" s="6" t="str">
        <x:v>[1.2, 0.6]</x:v>
      </x:c>
      <x:c r="K2790" s="7" t="str">
        <x:v>需确认条件及分段</x:v>
      </x:c>
      <x:c r="L2790" s="6" t="str">
        <x:v>https://raw.githubusercontent.com/Mar-7th/StarRailRes/dbe8cdfcfb0bf657b9fe1cf92d5537f118ccb487/index_new/cn/character_skills.json</x:v>
      </x:c>
    </x:row>
    <x:row r="2791" ht="38" customHeight="1">
      <x:c r="A2791" s="6" t="str">
        <x:v>122508_9</x:v>
      </x:c>
      <x:c r="B2791" s="6" t="str">
        <x:v>122508</x:v>
      </x:c>
      <x:c r="C2791" s="6" t="n">
        <x:v>9</x:v>
      </x:c>
      <x:c r="D2791" s="6" t="str">
        <x:v>冉冉方炽</x:v>
      </x:c>
      <x:c r="E2791" s="7" t="str">
        <x:v>对指定敌方单体造成等同于忘归人130%攻击力的火属性伤害，对相邻目标造成等同于忘归人65%攻击力的火属性伤害。</x:v>
      </x:c>
      <x:c r="F2791" s="6" t="n">
        <x:v>1.9500000000000002</x:v>
      </x:c>
      <x:c r="G2791" s="6" t="n">
        <x:v>0</x:v>
      </x:c>
      <x:c r="H2791" s="6" t="n">
        <x:v>0</x:v>
      </x:c>
      <x:c r="I2791" s="6" t="n">
        <x:v>0</x:v>
      </x:c>
      <x:c r="J2791" s="6" t="str">
        <x:v>[1.3, 0.65]</x:v>
      </x:c>
      <x:c r="K2791" s="7" t="str">
        <x:v>需确认条件及分段</x:v>
      </x:c>
      <x:c r="L2791" s="6" t="str">
        <x:v>https://raw.githubusercontent.com/Mar-7th/StarRailRes/dbe8cdfcfb0bf657b9fe1cf92d5537f118ccb487/index_new/cn/character_skills.json</x:v>
      </x:c>
    </x:row>
    <x:row r="2792" ht="38" customHeight="1">
      <x:c r="A2792" s="6" t="str">
        <x:v>122508_10</x:v>
      </x:c>
      <x:c r="B2792" s="6" t="str">
        <x:v>122508</x:v>
      </x:c>
      <x:c r="C2792" s="6" t="n">
        <x:v>10</x:v>
      </x:c>
      <x:c r="D2792" s="6" t="str">
        <x:v>冉冉方炽</x:v>
      </x:c>
      <x:c r="E2792" s="7" t="str">
        <x:v>对指定敌方单体造成等同于忘归人140%攻击力的火属性伤害，对相邻目标造成等同于忘归人70%攻击力的火属性伤害。</x:v>
      </x:c>
      <x:c r="F2792" s="6" t="n">
        <x:v>2.0999999999999996</x:v>
      </x:c>
      <x:c r="G2792" s="6" t="n">
        <x:v>0</x:v>
      </x:c>
      <x:c r="H2792" s="6" t="n">
        <x:v>0</x:v>
      </x:c>
      <x:c r="I2792" s="6" t="n">
        <x:v>0</x:v>
      </x:c>
      <x:c r="J2792" s="6" t="str">
        <x:v>[1.4, 0.7]</x:v>
      </x:c>
      <x:c r="K2792" s="7" t="str">
        <x:v>需确认条件及分段</x:v>
      </x:c>
      <x:c r="L2792" s="6" t="str">
        <x:v>https://raw.githubusercontent.com/Mar-7th/StarRailRes/dbe8cdfcfb0bf657b9fe1cf92d5537f118ccb487/index_new/cn/character_skills.json</x:v>
      </x:c>
    </x:row>
    <x:row r="2793" ht="20" customHeight="1">
      <x:c r="A2793" s="6" t="str">
        <x:v>130101_1</x:v>
      </x:c>
      <x:c r="B2793" s="6" t="str">
        <x:v>130101</x:v>
      </x:c>
      <x:c r="C2793" s="6" t="n">
        <x:v>1</x:v>
      </x:c>
      <x:c r="D2793" s="6" t="str">
        <x:v>开瓶费</x:v>
      </x:c>
      <x:c r="E2793" s="7" t="str">
        <x:v>对指定敌方单体造成等同于加拉赫50%攻击力的火属性伤害。</x:v>
      </x:c>
      <x:c r="F2793" s="6" t="n">
        <x:v>0.5</x:v>
      </x:c>
      <x:c r="G2793" s="6" t="n">
        <x:v>0</x:v>
      </x:c>
      <x:c r="H2793" s="6" t="n">
        <x:v>0</x:v>
      </x:c>
      <x:c r="I2793" s="6" t="n">
        <x:v>0</x:v>
      </x:c>
      <x:c r="J2793" s="6" t="str">
        <x:v>[0.5]</x:v>
      </x:c>
      <x:c r="K2793" s="7" t="str">
        <x:v>需确认条件及分段</x:v>
      </x:c>
      <x:c r="L2793" s="6" t="str">
        <x:v>https://raw.githubusercontent.com/Mar-7th/StarRailRes/dbe8cdfcfb0bf657b9fe1cf92d5537f118ccb487/index_new/cn/character_skills.json</x:v>
      </x:c>
    </x:row>
    <x:row r="2794" ht="20" customHeight="1">
      <x:c r="A2794" s="6" t="str">
        <x:v>130101_2</x:v>
      </x:c>
      <x:c r="B2794" s="6" t="str">
        <x:v>130101</x:v>
      </x:c>
      <x:c r="C2794" s="6" t="n">
        <x:v>2</x:v>
      </x:c>
      <x:c r="D2794" s="6" t="str">
        <x:v>开瓶费</x:v>
      </x:c>
      <x:c r="E2794" s="7" t="str">
        <x:v>对指定敌方单体造成等同于加拉赫60%攻击力的火属性伤害。</x:v>
      </x:c>
      <x:c r="F2794" s="6" t="n">
        <x:v>0.6</x:v>
      </x:c>
      <x:c r="G2794" s="6" t="n">
        <x:v>0</x:v>
      </x:c>
      <x:c r="H2794" s="6" t="n">
        <x:v>0</x:v>
      </x:c>
      <x:c r="I2794" s="6" t="n">
        <x:v>0</x:v>
      </x:c>
      <x:c r="J2794" s="6" t="str">
        <x:v>[0.6]</x:v>
      </x:c>
      <x:c r="K2794" s="7" t="str">
        <x:v>需确认条件及分段</x:v>
      </x:c>
      <x:c r="L2794" s="6" t="str">
        <x:v>https://raw.githubusercontent.com/Mar-7th/StarRailRes/dbe8cdfcfb0bf657b9fe1cf92d5537f118ccb487/index_new/cn/character_skills.json</x:v>
      </x:c>
    </x:row>
    <x:row r="2795" ht="20" customHeight="1">
      <x:c r="A2795" s="6" t="str">
        <x:v>130101_3</x:v>
      </x:c>
      <x:c r="B2795" s="6" t="str">
        <x:v>130101</x:v>
      </x:c>
      <x:c r="C2795" s="6" t="n">
        <x:v>3</x:v>
      </x:c>
      <x:c r="D2795" s="6" t="str">
        <x:v>开瓶费</x:v>
      </x:c>
      <x:c r="E2795" s="7" t="str">
        <x:v>对指定敌方单体造成等同于加拉赫70%攻击力的火属性伤害。</x:v>
      </x:c>
      <x:c r="F2795" s="6" t="n">
        <x:v>0.7</x:v>
      </x:c>
      <x:c r="G2795" s="6" t="n">
        <x:v>0</x:v>
      </x:c>
      <x:c r="H2795" s="6" t="n">
        <x:v>0</x:v>
      </x:c>
      <x:c r="I2795" s="6" t="n">
        <x:v>0</x:v>
      </x:c>
      <x:c r="J2795" s="6" t="str">
        <x:v>[0.7]</x:v>
      </x:c>
      <x:c r="K2795" s="7" t="str">
        <x:v>需确认条件及分段</x:v>
      </x:c>
      <x:c r="L2795" s="6" t="str">
        <x:v>https://raw.githubusercontent.com/Mar-7th/StarRailRes/dbe8cdfcfb0bf657b9fe1cf92d5537f118ccb487/index_new/cn/character_skills.json</x:v>
      </x:c>
    </x:row>
    <x:row r="2796" ht="20" customHeight="1">
      <x:c r="A2796" s="6" t="str">
        <x:v>130101_4</x:v>
      </x:c>
      <x:c r="B2796" s="6" t="str">
        <x:v>130101</x:v>
      </x:c>
      <x:c r="C2796" s="6" t="n">
        <x:v>4</x:v>
      </x:c>
      <x:c r="D2796" s="6" t="str">
        <x:v>开瓶费</x:v>
      </x:c>
      <x:c r="E2796" s="7" t="str">
        <x:v>对指定敌方单体造成等同于加拉赫80%攻击力的火属性伤害。</x:v>
      </x:c>
      <x:c r="F2796" s="6" t="n">
        <x:v>0.8</x:v>
      </x:c>
      <x:c r="G2796" s="6" t="n">
        <x:v>0</x:v>
      </x:c>
      <x:c r="H2796" s="6" t="n">
        <x:v>0</x:v>
      </x:c>
      <x:c r="I2796" s="6" t="n">
        <x:v>0</x:v>
      </x:c>
      <x:c r="J2796" s="6" t="str">
        <x:v>[0.8]</x:v>
      </x:c>
      <x:c r="K2796" s="7" t="str">
        <x:v>需确认条件及分段</x:v>
      </x:c>
      <x:c r="L2796" s="6" t="str">
        <x:v>https://raw.githubusercontent.com/Mar-7th/StarRailRes/dbe8cdfcfb0bf657b9fe1cf92d5537f118ccb487/index_new/cn/character_skills.json</x:v>
      </x:c>
    </x:row>
    <x:row r="2797" ht="20" customHeight="1">
      <x:c r="A2797" s="6" t="str">
        <x:v>130101_5</x:v>
      </x:c>
      <x:c r="B2797" s="6" t="str">
        <x:v>130101</x:v>
      </x:c>
      <x:c r="C2797" s="6" t="n">
        <x:v>5</x:v>
      </x:c>
      <x:c r="D2797" s="6" t="str">
        <x:v>开瓶费</x:v>
      </x:c>
      <x:c r="E2797" s="7" t="str">
        <x:v>对指定敌方单体造成等同于加拉赫90%攻击力的火属性伤害。</x:v>
      </x:c>
      <x:c r="F2797" s="6" t="n">
        <x:v>0.9</x:v>
      </x:c>
      <x:c r="G2797" s="6" t="n">
        <x:v>0</x:v>
      </x:c>
      <x:c r="H2797" s="6" t="n">
        <x:v>0</x:v>
      </x:c>
      <x:c r="I2797" s="6" t="n">
        <x:v>0</x:v>
      </x:c>
      <x:c r="J2797" s="6" t="str">
        <x:v>[0.9]</x:v>
      </x:c>
      <x:c r="K2797" s="7" t="str">
        <x:v>需确认条件及分段</x:v>
      </x:c>
      <x:c r="L2797" s="6" t="str">
        <x:v>https://raw.githubusercontent.com/Mar-7th/StarRailRes/dbe8cdfcfb0bf657b9fe1cf92d5537f118ccb487/index_new/cn/character_skills.json</x:v>
      </x:c>
    </x:row>
    <x:row r="2798" ht="20" customHeight="1">
      <x:c r="A2798" s="6" t="str">
        <x:v>130101_6</x:v>
      </x:c>
      <x:c r="B2798" s="6" t="str">
        <x:v>130101</x:v>
      </x:c>
      <x:c r="C2798" s="6" t="n">
        <x:v>6</x:v>
      </x:c>
      <x:c r="D2798" s="6" t="str">
        <x:v>开瓶费</x:v>
      </x:c>
      <x:c r="E2798" s="7" t="str">
        <x:v>对指定敌方单体造成等同于加拉赫100%攻击力的火属性伤害。</x:v>
      </x:c>
      <x:c r="F2798" s="6" t="n">
        <x:v>1</x:v>
      </x:c>
      <x:c r="G2798" s="6" t="n">
        <x:v>0</x:v>
      </x:c>
      <x:c r="H2798" s="6" t="n">
        <x:v>0</x:v>
      </x:c>
      <x:c r="I2798" s="6" t="n">
        <x:v>0</x:v>
      </x:c>
      <x:c r="J2798" s="6" t="str">
        <x:v>[1]</x:v>
      </x:c>
      <x:c r="K2798" s="7" t="str">
        <x:v>需确认条件及分段</x:v>
      </x:c>
      <x:c r="L2798" s="6" t="str">
        <x:v>https://raw.githubusercontent.com/Mar-7th/StarRailRes/dbe8cdfcfb0bf657b9fe1cf92d5537f118ccb487/index_new/cn/character_skills.json</x:v>
      </x:c>
    </x:row>
    <x:row r="2799" ht="20" customHeight="1">
      <x:c r="A2799" s="6" t="str">
        <x:v>130101_7</x:v>
      </x:c>
      <x:c r="B2799" s="6" t="str">
        <x:v>130101</x:v>
      </x:c>
      <x:c r="C2799" s="6" t="n">
        <x:v>7</x:v>
      </x:c>
      <x:c r="D2799" s="6" t="str">
        <x:v>开瓶费</x:v>
      </x:c>
      <x:c r="E2799" s="7" t="str">
        <x:v>对指定敌方单体造成等同于加拉赫110%攻击力的火属性伤害。</x:v>
      </x:c>
      <x:c r="F2799" s="6" t="n">
        <x:v>1.1</x:v>
      </x:c>
      <x:c r="G2799" s="6" t="n">
        <x:v>0</x:v>
      </x:c>
      <x:c r="H2799" s="6" t="n">
        <x:v>0</x:v>
      </x:c>
      <x:c r="I2799" s="6" t="n">
        <x:v>0</x:v>
      </x:c>
      <x:c r="J2799" s="6" t="str">
        <x:v>[1.1]</x:v>
      </x:c>
      <x:c r="K2799" s="7" t="str">
        <x:v>需确认条件及分段</x:v>
      </x:c>
      <x:c r="L2799" s="6" t="str">
        <x:v>https://raw.githubusercontent.com/Mar-7th/StarRailRes/dbe8cdfcfb0bf657b9fe1cf92d5537f118ccb487/index_new/cn/character_skills.json</x:v>
      </x:c>
    </x:row>
    <x:row r="2800" ht="20" customHeight="1">
      <x:c r="A2800" s="6" t="str">
        <x:v>130101_8</x:v>
      </x:c>
      <x:c r="B2800" s="6" t="str">
        <x:v>130101</x:v>
      </x:c>
      <x:c r="C2800" s="6" t="n">
        <x:v>8</x:v>
      </x:c>
      <x:c r="D2800" s="6" t="str">
        <x:v>开瓶费</x:v>
      </x:c>
      <x:c r="E2800" s="7" t="str">
        <x:v>对指定敌方单体造成等同于加拉赫120%攻击力的火属性伤害。</x:v>
      </x:c>
      <x:c r="F2800" s="6" t="n">
        <x:v>1.2</x:v>
      </x:c>
      <x:c r="G2800" s="6" t="n">
        <x:v>0</x:v>
      </x:c>
      <x:c r="H2800" s="6" t="n">
        <x:v>0</x:v>
      </x:c>
      <x:c r="I2800" s="6" t="n">
        <x:v>0</x:v>
      </x:c>
      <x:c r="J2800" s="6" t="str">
        <x:v>[1.2]</x:v>
      </x:c>
      <x:c r="K2800" s="7" t="str">
        <x:v>需确认条件及分段</x:v>
      </x:c>
      <x:c r="L2800" s="6" t="str">
        <x:v>https://raw.githubusercontent.com/Mar-7th/StarRailRes/dbe8cdfcfb0bf657b9fe1cf92d5537f118ccb487/index_new/cn/character_skills.json</x:v>
      </x:c>
    </x:row>
    <x:row r="2801" ht="20" customHeight="1">
      <x:c r="A2801" s="6" t="str">
        <x:v>130101_9</x:v>
      </x:c>
      <x:c r="B2801" s="6" t="str">
        <x:v>130101</x:v>
      </x:c>
      <x:c r="C2801" s="6" t="n">
        <x:v>9</x:v>
      </x:c>
      <x:c r="D2801" s="6" t="str">
        <x:v>开瓶费</x:v>
      </x:c>
      <x:c r="E2801" s="7" t="str">
        <x:v>对指定敌方单体造成等同于加拉赫130%攻击力的火属性伤害。</x:v>
      </x:c>
      <x:c r="F2801" s="6" t="n">
        <x:v>1.3</x:v>
      </x:c>
      <x:c r="G2801" s="6" t="n">
        <x:v>0</x:v>
      </x:c>
      <x:c r="H2801" s="6" t="n">
        <x:v>0</x:v>
      </x:c>
      <x:c r="I2801" s="6" t="n">
        <x:v>0</x:v>
      </x:c>
      <x:c r="J2801" s="6" t="str">
        <x:v>[1.3]</x:v>
      </x:c>
      <x:c r="K2801" s="7" t="str">
        <x:v>需确认条件及分段</x:v>
      </x:c>
      <x:c r="L2801" s="6" t="str">
        <x:v>https://raw.githubusercontent.com/Mar-7th/StarRailRes/dbe8cdfcfb0bf657b9fe1cf92d5537f118ccb487/index_new/cn/character_skills.json</x:v>
      </x:c>
    </x:row>
    <x:row r="2802" ht="20" customHeight="1">
      <x:c r="A2802" s="6" t="str">
        <x:v>130101_10</x:v>
      </x:c>
      <x:c r="B2802" s="6" t="str">
        <x:v>130101</x:v>
      </x:c>
      <x:c r="C2802" s="6" t="n">
        <x:v>10</x:v>
      </x:c>
      <x:c r="D2802" s="6" t="str">
        <x:v>开瓶费</x:v>
      </x:c>
      <x:c r="E2802" s="7" t="str">
        <x:v>对指定敌方单体造成等同于加拉赫140%攻击力的火属性伤害。</x:v>
      </x:c>
      <x:c r="F2802" s="6" t="n">
        <x:v>1.4</x:v>
      </x:c>
      <x:c r="G2802" s="6" t="n">
        <x:v>0</x:v>
      </x:c>
      <x:c r="H2802" s="6" t="n">
        <x:v>0</x:v>
      </x:c>
      <x:c r="I2802" s="6" t="n">
        <x:v>0</x:v>
      </x:c>
      <x:c r="J2802" s="6" t="str">
        <x:v>[1.4]</x:v>
      </x:c>
      <x:c r="K2802" s="7" t="str">
        <x:v>需确认条件及分段</x:v>
      </x:c>
      <x:c r="L2802" s="6" t="str">
        <x:v>https://raw.githubusercontent.com/Mar-7th/StarRailRes/dbe8cdfcfb0bf657b9fe1cf92d5537f118ccb487/index_new/cn/character_skills.json</x:v>
      </x:c>
    </x:row>
    <x:row r="2803" ht="20" customHeight="1">
      <x:c r="A2803" s="6" t="str">
        <x:v>130102_1</x:v>
      </x:c>
      <x:c r="B2803" s="6" t="str">
        <x:v>130102</x:v>
      </x:c>
      <x:c r="C2803" s="6" t="n">
        <x:v>1</x:v>
      </x:c>
      <x:c r="D2803" s="6" t="str">
        <x:v>罐装特调</x:v>
      </x:c>
      <x:c r="E2803" s="7" t="str">
        <x:v>立即为指定我方单体回复200点生命值。</x:v>
      </x:c>
      <x:c r="F2803" s="6" t="n">
        <x:v>0</x:v>
      </x:c>
      <x:c r="G2803" s="6" t="n">
        <x:v>0</x:v>
      </x:c>
      <x:c r="H2803" s="6" t="n">
        <x:v>0</x:v>
      </x:c>
      <x:c r="I2803" s="6" t="n">
        <x:v>0</x:v>
      </x:c>
      <x:c r="J2803" s="6" t="str">
        <x:v>[200]</x:v>
      </x:c>
      <x:c r="K2803" s="7" t="str">
        <x:v>无首段伤害倍率，请覆盖或设为辅助技能</x:v>
      </x:c>
      <x:c r="L2803" s="6" t="str">
        <x:v>https://raw.githubusercontent.com/Mar-7th/StarRailRes/dbe8cdfcfb0bf657b9fe1cf92d5537f118ccb487/index_new/cn/character_skills.json</x:v>
      </x:c>
    </x:row>
    <x:row r="2804" ht="20" customHeight="1">
      <x:c r="A2804" s="6" t="str">
        <x:v>130102_2</x:v>
      </x:c>
      <x:c r="B2804" s="6" t="str">
        <x:v>130102</x:v>
      </x:c>
      <x:c r="C2804" s="6" t="n">
        <x:v>2</x:v>
      </x:c>
      <x:c r="D2804" s="6" t="str">
        <x:v>罐装特调</x:v>
      </x:c>
      <x:c r="E2804" s="7" t="str">
        <x:v>立即为指定我方单体回复340点生命值。</x:v>
      </x:c>
      <x:c r="F2804" s="6" t="n">
        <x:v>0</x:v>
      </x:c>
      <x:c r="G2804" s="6" t="n">
        <x:v>0</x:v>
      </x:c>
      <x:c r="H2804" s="6" t="n">
        <x:v>0</x:v>
      </x:c>
      <x:c r="I2804" s="6" t="n">
        <x:v>0</x:v>
      </x:c>
      <x:c r="J2804" s="6" t="str">
        <x:v>[340]</x:v>
      </x:c>
      <x:c r="K2804" s="7" t="str">
        <x:v>无首段伤害倍率，请覆盖或设为辅助技能</x:v>
      </x:c>
      <x:c r="L2804" s="6" t="str">
        <x:v>https://raw.githubusercontent.com/Mar-7th/StarRailRes/dbe8cdfcfb0bf657b9fe1cf92d5537f118ccb487/index_new/cn/character_skills.json</x:v>
      </x:c>
    </x:row>
    <x:row r="2805" ht="20" customHeight="1">
      <x:c r="A2805" s="6" t="str">
        <x:v>130102_3</x:v>
      </x:c>
      <x:c r="B2805" s="6" t="str">
        <x:v>130102</x:v>
      </x:c>
      <x:c r="C2805" s="6" t="n">
        <x:v>3</x:v>
      </x:c>
      <x:c r="D2805" s="6" t="str">
        <x:v>罐装特调</x:v>
      </x:c>
      <x:c r="E2805" s="7" t="str">
        <x:v>立即为指定我方单体回复480点生命值。</x:v>
      </x:c>
      <x:c r="F2805" s="6" t="n">
        <x:v>0</x:v>
      </x:c>
      <x:c r="G2805" s="6" t="n">
        <x:v>0</x:v>
      </x:c>
      <x:c r="H2805" s="6" t="n">
        <x:v>0</x:v>
      </x:c>
      <x:c r="I2805" s="6" t="n">
        <x:v>0</x:v>
      </x:c>
      <x:c r="J2805" s="6" t="str">
        <x:v>[480]</x:v>
      </x:c>
      <x:c r="K2805" s="7" t="str">
        <x:v>无首段伤害倍率，请覆盖或设为辅助技能</x:v>
      </x:c>
      <x:c r="L2805" s="6" t="str">
        <x:v>https://raw.githubusercontent.com/Mar-7th/StarRailRes/dbe8cdfcfb0bf657b9fe1cf92d5537f118ccb487/index_new/cn/character_skills.json</x:v>
      </x:c>
    </x:row>
    <x:row r="2806" ht="20" customHeight="1">
      <x:c r="A2806" s="6" t="str">
        <x:v>130102_4</x:v>
      </x:c>
      <x:c r="B2806" s="6" t="str">
        <x:v>130102</x:v>
      </x:c>
      <x:c r="C2806" s="6" t="n">
        <x:v>4</x:v>
      </x:c>
      <x:c r="D2806" s="6" t="str">
        <x:v>罐装特调</x:v>
      </x:c>
      <x:c r="E2806" s="7" t="str">
        <x:v>立即为指定我方单体回复676点生命值。</x:v>
      </x:c>
      <x:c r="F2806" s="6" t="n">
        <x:v>0</x:v>
      </x:c>
      <x:c r="G2806" s="6" t="n">
        <x:v>0</x:v>
      </x:c>
      <x:c r="H2806" s="6" t="n">
        <x:v>0</x:v>
      </x:c>
      <x:c r="I2806" s="6" t="n">
        <x:v>0</x:v>
      </x:c>
      <x:c r="J2806" s="6" t="str">
        <x:v>[676]</x:v>
      </x:c>
      <x:c r="K2806" s="7" t="str">
        <x:v>无首段伤害倍率，请覆盖或设为辅助技能</x:v>
      </x:c>
      <x:c r="L2806" s="6" t="str">
        <x:v>https://raw.githubusercontent.com/Mar-7th/StarRailRes/dbe8cdfcfb0bf657b9fe1cf92d5537f118ccb487/index_new/cn/character_skills.json</x:v>
      </x:c>
    </x:row>
    <x:row r="2807" ht="20" customHeight="1">
      <x:c r="A2807" s="6" t="str">
        <x:v>130102_5</x:v>
      </x:c>
      <x:c r="B2807" s="6" t="str">
        <x:v>130102</x:v>
      </x:c>
      <x:c r="C2807" s="6" t="n">
        <x:v>5</x:v>
      </x:c>
      <x:c r="D2807" s="6" t="str">
        <x:v>罐装特调</x:v>
      </x:c>
      <x:c r="E2807" s="7" t="str">
        <x:v>立即为指定我方单体回复830点生命值。</x:v>
      </x:c>
      <x:c r="F2807" s="6" t="n">
        <x:v>0</x:v>
      </x:c>
      <x:c r="G2807" s="6" t="n">
        <x:v>0</x:v>
      </x:c>
      <x:c r="H2807" s="6" t="n">
        <x:v>0</x:v>
      </x:c>
      <x:c r="I2807" s="6" t="n">
        <x:v>0</x:v>
      </x:c>
      <x:c r="J2807" s="6" t="str">
        <x:v>[830]</x:v>
      </x:c>
      <x:c r="K2807" s="7" t="str">
        <x:v>无首段伤害倍率，请覆盖或设为辅助技能</x:v>
      </x:c>
      <x:c r="L2807" s="6" t="str">
        <x:v>https://raw.githubusercontent.com/Mar-7th/StarRailRes/dbe8cdfcfb0bf657b9fe1cf92d5537f118ccb487/index_new/cn/character_skills.json</x:v>
      </x:c>
    </x:row>
    <x:row r="2808" ht="20" customHeight="1">
      <x:c r="A2808" s="6" t="str">
        <x:v>130102_6</x:v>
      </x:c>
      <x:c r="B2808" s="6" t="str">
        <x:v>130102</x:v>
      </x:c>
      <x:c r="C2808" s="6" t="n">
        <x:v>6</x:v>
      </x:c>
      <x:c r="D2808" s="6" t="str">
        <x:v>罐装特调</x:v>
      </x:c>
      <x:c r="E2808" s="7" t="str">
        <x:v>立即为指定我方单体回复984点生命值。</x:v>
      </x:c>
      <x:c r="F2808" s="6" t="n">
        <x:v>0</x:v>
      </x:c>
      <x:c r="G2808" s="6" t="n">
        <x:v>0</x:v>
      </x:c>
      <x:c r="H2808" s="6" t="n">
        <x:v>0</x:v>
      </x:c>
      <x:c r="I2808" s="6" t="n">
        <x:v>0</x:v>
      </x:c>
      <x:c r="J2808" s="6" t="str">
        <x:v>[984]</x:v>
      </x:c>
      <x:c r="K2808" s="7" t="str">
        <x:v>无首段伤害倍率，请覆盖或设为辅助技能</x:v>
      </x:c>
      <x:c r="L2808" s="6" t="str">
        <x:v>https://raw.githubusercontent.com/Mar-7th/StarRailRes/dbe8cdfcfb0bf657b9fe1cf92d5537f118ccb487/index_new/cn/character_skills.json</x:v>
      </x:c>
    </x:row>
    <x:row r="2809" ht="20" customHeight="1">
      <x:c r="A2809" s="6" t="str">
        <x:v>130102_7</x:v>
      </x:c>
      <x:c r="B2809" s="6" t="str">
        <x:v>130102</x:v>
      </x:c>
      <x:c r="C2809" s="6" t="n">
        <x:v>7</x:v>
      </x:c>
      <x:c r="D2809" s="6" t="str">
        <x:v>罐装特调</x:v>
      </x:c>
      <x:c r="E2809" s="7" t="str">
        <x:v>立即为指定我方单体回复1138点生命值。</x:v>
      </x:c>
      <x:c r="F2809" s="6" t="n">
        <x:v>0</x:v>
      </x:c>
      <x:c r="G2809" s="6" t="n">
        <x:v>0</x:v>
      </x:c>
      <x:c r="H2809" s="6" t="n">
        <x:v>0</x:v>
      </x:c>
      <x:c r="I2809" s="6" t="n">
        <x:v>0</x:v>
      </x:c>
      <x:c r="J2809" s="6" t="str">
        <x:v>[1138]</x:v>
      </x:c>
      <x:c r="K2809" s="7" t="str">
        <x:v>无首段伤害倍率，请覆盖或设为辅助技能</x:v>
      </x:c>
      <x:c r="L2809" s="6" t="str">
        <x:v>https://raw.githubusercontent.com/Mar-7th/StarRailRes/dbe8cdfcfb0bf657b9fe1cf92d5537f118ccb487/index_new/cn/character_skills.json</x:v>
      </x:c>
    </x:row>
    <x:row r="2810" ht="20" customHeight="1">
      <x:c r="A2810" s="6" t="str">
        <x:v>130102_8</x:v>
      </x:c>
      <x:c r="B2810" s="6" t="str">
        <x:v>130102</x:v>
      </x:c>
      <x:c r="C2810" s="6" t="n">
        <x:v>8</x:v>
      </x:c>
      <x:c r="D2810" s="6" t="str">
        <x:v>罐装特调</x:v>
      </x:c>
      <x:c r="E2810" s="7" t="str">
        <x:v>立即为指定我方单体回复1292点生命值。</x:v>
      </x:c>
      <x:c r="F2810" s="6" t="n">
        <x:v>0</x:v>
      </x:c>
      <x:c r="G2810" s="6" t="n">
        <x:v>0</x:v>
      </x:c>
      <x:c r="H2810" s="6" t="n">
        <x:v>0</x:v>
      </x:c>
      <x:c r="I2810" s="6" t="n">
        <x:v>0</x:v>
      </x:c>
      <x:c r="J2810" s="6" t="str">
        <x:v>[1292]</x:v>
      </x:c>
      <x:c r="K2810" s="7" t="str">
        <x:v>无首段伤害倍率，请覆盖或设为辅助技能</x:v>
      </x:c>
      <x:c r="L2810" s="6" t="str">
        <x:v>https://raw.githubusercontent.com/Mar-7th/StarRailRes/dbe8cdfcfb0bf657b9fe1cf92d5537f118ccb487/index_new/cn/character_skills.json</x:v>
      </x:c>
    </x:row>
    <x:row r="2811" ht="20" customHeight="1">
      <x:c r="A2811" s="6" t="str">
        <x:v>130102_9</x:v>
      </x:c>
      <x:c r="B2811" s="6" t="str">
        <x:v>130102</x:v>
      </x:c>
      <x:c r="C2811" s="6" t="n">
        <x:v>9</x:v>
      </x:c>
      <x:c r="D2811" s="6" t="str">
        <x:v>罐装特调</x:v>
      </x:c>
      <x:c r="E2811" s="7" t="str">
        <x:v>立即为指定我方单体回复1446点生命值。</x:v>
      </x:c>
      <x:c r="F2811" s="6" t="n">
        <x:v>0</x:v>
      </x:c>
      <x:c r="G2811" s="6" t="n">
        <x:v>0</x:v>
      </x:c>
      <x:c r="H2811" s="6" t="n">
        <x:v>0</x:v>
      </x:c>
      <x:c r="I2811" s="6" t="n">
        <x:v>0</x:v>
      </x:c>
      <x:c r="J2811" s="6" t="str">
        <x:v>[1446]</x:v>
      </x:c>
      <x:c r="K2811" s="7" t="str">
        <x:v>无首段伤害倍率，请覆盖或设为辅助技能</x:v>
      </x:c>
      <x:c r="L2811" s="6" t="str">
        <x:v>https://raw.githubusercontent.com/Mar-7th/StarRailRes/dbe8cdfcfb0bf657b9fe1cf92d5537f118ccb487/index_new/cn/character_skills.json</x:v>
      </x:c>
    </x:row>
    <x:row r="2812" ht="20" customHeight="1">
      <x:c r="A2812" s="6" t="str">
        <x:v>130102_10</x:v>
      </x:c>
      <x:c r="B2812" s="6" t="str">
        <x:v>130102</x:v>
      </x:c>
      <x:c r="C2812" s="6" t="n">
        <x:v>10</x:v>
      </x:c>
      <x:c r="D2812" s="6" t="str">
        <x:v>罐装特调</x:v>
      </x:c>
      <x:c r="E2812" s="7" t="str">
        <x:v>立即为指定我方单体回复1600点生命值。</x:v>
      </x:c>
      <x:c r="F2812" s="6" t="n">
        <x:v>0</x:v>
      </x:c>
      <x:c r="G2812" s="6" t="n">
        <x:v>0</x:v>
      </x:c>
      <x:c r="H2812" s="6" t="n">
        <x:v>0</x:v>
      </x:c>
      <x:c r="I2812" s="6" t="n">
        <x:v>0</x:v>
      </x:c>
      <x:c r="J2812" s="6" t="str">
        <x:v>[1600]</x:v>
      </x:c>
      <x:c r="K2812" s="7" t="str">
        <x:v>无首段伤害倍率，请覆盖或设为辅助技能</x:v>
      </x:c>
      <x:c r="L2812" s="6" t="str">
        <x:v>https://raw.githubusercontent.com/Mar-7th/StarRailRes/dbe8cdfcfb0bf657b9fe1cf92d5537f118ccb487/index_new/cn/character_skills.json</x:v>
      </x:c>
    </x:row>
    <x:row r="2813" ht="20" customHeight="1">
      <x:c r="A2813" s="6" t="str">
        <x:v>130102_11</x:v>
      </x:c>
      <x:c r="B2813" s="6" t="str">
        <x:v>130102</x:v>
      </x:c>
      <x:c r="C2813" s="6" t="n">
        <x:v>11</x:v>
      </x:c>
      <x:c r="D2813" s="6" t="str">
        <x:v>罐装特调</x:v>
      </x:c>
      <x:c r="E2813" s="7" t="str">
        <x:v>立即为指定我方单体回复1684点生命值。</x:v>
      </x:c>
      <x:c r="F2813" s="6" t="n">
        <x:v>0</x:v>
      </x:c>
      <x:c r="G2813" s="6" t="n">
        <x:v>0</x:v>
      </x:c>
      <x:c r="H2813" s="6" t="n">
        <x:v>0</x:v>
      </x:c>
      <x:c r="I2813" s="6" t="n">
        <x:v>0</x:v>
      </x:c>
      <x:c r="J2813" s="6" t="str">
        <x:v>[1684]</x:v>
      </x:c>
      <x:c r="K2813" s="7" t="str">
        <x:v>无首段伤害倍率，请覆盖或设为辅助技能</x:v>
      </x:c>
      <x:c r="L2813" s="6" t="str">
        <x:v>https://raw.githubusercontent.com/Mar-7th/StarRailRes/dbe8cdfcfb0bf657b9fe1cf92d5537f118ccb487/index_new/cn/character_skills.json</x:v>
      </x:c>
    </x:row>
    <x:row r="2814" ht="20" customHeight="1">
      <x:c r="A2814" s="6" t="str">
        <x:v>130102_12</x:v>
      </x:c>
      <x:c r="B2814" s="6" t="str">
        <x:v>130102</x:v>
      </x:c>
      <x:c r="C2814" s="6" t="n">
        <x:v>12</x:v>
      </x:c>
      <x:c r="D2814" s="6" t="str">
        <x:v>罐装特调</x:v>
      </x:c>
      <x:c r="E2814" s="7" t="str">
        <x:v>立即为指定我方单体回复1768点生命值。</x:v>
      </x:c>
      <x:c r="F2814" s="6" t="n">
        <x:v>0</x:v>
      </x:c>
      <x:c r="G2814" s="6" t="n">
        <x:v>0</x:v>
      </x:c>
      <x:c r="H2814" s="6" t="n">
        <x:v>0</x:v>
      </x:c>
      <x:c r="I2814" s="6" t="n">
        <x:v>0</x:v>
      </x:c>
      <x:c r="J2814" s="6" t="str">
        <x:v>[1768]</x:v>
      </x:c>
      <x:c r="K2814" s="7" t="str">
        <x:v>无首段伤害倍率，请覆盖或设为辅助技能</x:v>
      </x:c>
      <x:c r="L2814" s="6" t="str">
        <x:v>https://raw.githubusercontent.com/Mar-7th/StarRailRes/dbe8cdfcfb0bf657b9fe1cf92d5537f118ccb487/index_new/cn/character_skills.json</x:v>
      </x:c>
    </x:row>
    <x:row r="2815" ht="20" customHeight="1">
      <x:c r="A2815" s="6" t="str">
        <x:v>130102_13</x:v>
      </x:c>
      <x:c r="B2815" s="6" t="str">
        <x:v>130102</x:v>
      </x:c>
      <x:c r="C2815" s="6" t="n">
        <x:v>13</x:v>
      </x:c>
      <x:c r="D2815" s="6" t="str">
        <x:v>罐装特调</x:v>
      </x:c>
      <x:c r="E2815" s="7" t="str">
        <x:v>立即为指定我方单体回复1852点生命值。</x:v>
      </x:c>
      <x:c r="F2815" s="6" t="n">
        <x:v>0</x:v>
      </x:c>
      <x:c r="G2815" s="6" t="n">
        <x:v>0</x:v>
      </x:c>
      <x:c r="H2815" s="6" t="n">
        <x:v>0</x:v>
      </x:c>
      <x:c r="I2815" s="6" t="n">
        <x:v>0</x:v>
      </x:c>
      <x:c r="J2815" s="6" t="str">
        <x:v>[1852]</x:v>
      </x:c>
      <x:c r="K2815" s="7" t="str">
        <x:v>无首段伤害倍率，请覆盖或设为辅助技能</x:v>
      </x:c>
      <x:c r="L2815" s="6" t="str">
        <x:v>https://raw.githubusercontent.com/Mar-7th/StarRailRes/dbe8cdfcfb0bf657b9fe1cf92d5537f118ccb487/index_new/cn/character_skills.json</x:v>
      </x:c>
    </x:row>
    <x:row r="2816" ht="20" customHeight="1">
      <x:c r="A2816" s="6" t="str">
        <x:v>130102_14</x:v>
      </x:c>
      <x:c r="B2816" s="6" t="str">
        <x:v>130102</x:v>
      </x:c>
      <x:c r="C2816" s="6" t="n">
        <x:v>14</x:v>
      </x:c>
      <x:c r="D2816" s="6" t="str">
        <x:v>罐装特调</x:v>
      </x:c>
      <x:c r="E2816" s="7" t="str">
        <x:v>立即为指定我方单体回复1936点生命值。</x:v>
      </x:c>
      <x:c r="F2816" s="6" t="n">
        <x:v>0</x:v>
      </x:c>
      <x:c r="G2816" s="6" t="n">
        <x:v>0</x:v>
      </x:c>
      <x:c r="H2816" s="6" t="n">
        <x:v>0</x:v>
      </x:c>
      <x:c r="I2816" s="6" t="n">
        <x:v>0</x:v>
      </x:c>
      <x:c r="J2816" s="6" t="str">
        <x:v>[1936]</x:v>
      </x:c>
      <x:c r="K2816" s="7" t="str">
        <x:v>无首段伤害倍率，请覆盖或设为辅助技能</x:v>
      </x:c>
      <x:c r="L2816" s="6" t="str">
        <x:v>https://raw.githubusercontent.com/Mar-7th/StarRailRes/dbe8cdfcfb0bf657b9fe1cf92d5537f118ccb487/index_new/cn/character_skills.json</x:v>
      </x:c>
    </x:row>
    <x:row r="2817" ht="20" customHeight="1">
      <x:c r="A2817" s="6" t="str">
        <x:v>130102_15</x:v>
      </x:c>
      <x:c r="B2817" s="6" t="str">
        <x:v>130102</x:v>
      </x:c>
      <x:c r="C2817" s="6" t="n">
        <x:v>15</x:v>
      </x:c>
      <x:c r="D2817" s="6" t="str">
        <x:v>罐装特调</x:v>
      </x:c>
      <x:c r="E2817" s="7" t="str">
        <x:v>立即为指定我方单体回复2020点生命值。</x:v>
      </x:c>
      <x:c r="F2817" s="6" t="n">
        <x:v>0</x:v>
      </x:c>
      <x:c r="G2817" s="6" t="n">
        <x:v>0</x:v>
      </x:c>
      <x:c r="H2817" s="6" t="n">
        <x:v>0</x:v>
      </x:c>
      <x:c r="I2817" s="6" t="n">
        <x:v>0</x:v>
      </x:c>
      <x:c r="J2817" s="6" t="str">
        <x:v>[2020]</x:v>
      </x:c>
      <x:c r="K2817" s="7" t="str">
        <x:v>无首段伤害倍率，请覆盖或设为辅助技能</x:v>
      </x:c>
      <x:c r="L2817" s="6" t="str">
        <x:v>https://raw.githubusercontent.com/Mar-7th/StarRailRes/dbe8cdfcfb0bf657b9fe1cf92d5537f118ccb487/index_new/cn/character_skills.json</x:v>
      </x:c>
    </x:row>
    <x:row r="2818" ht="38" customHeight="1">
      <x:c r="A2818" s="6" t="str">
        <x:v>130103_1</x:v>
      </x:c>
      <x:c r="B2818" s="6" t="str">
        <x:v>130103</x:v>
      </x:c>
      <x:c r="C2818" s="6" t="n">
        <x:v>1</x:v>
      </x:c>
      <x:c r="D2818" s="6" t="str">
        <x:v>香槟仪礼</x:v>
      </x:c>
      <x:c r="E2818" s="7" t="str">
        <x:v>使敌方全体陷入【酩酊】状态，持续2回合，同时对敌方全体造成等同于加拉赫75%攻击力的火属性伤害，并将下一次普攻强化为【酒花奔涌】。</x:v>
      </x:c>
      <x:c r="F2818" s="6" t="n">
        <x:v>0.75</x:v>
      </x:c>
      <x:c r="G2818" s="6" t="n">
        <x:v>0</x:v>
      </x:c>
      <x:c r="H2818" s="6" t="n">
        <x:v>0</x:v>
      </x:c>
      <x:c r="I2818" s="6" t="n">
        <x:v>0</x:v>
      </x:c>
      <x:c r="J2818" s="6" t="str">
        <x:v>[0.75, 2]</x:v>
      </x:c>
      <x:c r="K2818" s="7" t="str">
        <x:v>需确认条件及分段</x:v>
      </x:c>
      <x:c r="L2818" s="6" t="str">
        <x:v>https://raw.githubusercontent.com/Mar-7th/StarRailRes/dbe8cdfcfb0bf657b9fe1cf92d5537f118ccb487/index_new/cn/character_skills.json</x:v>
      </x:c>
    </x:row>
    <x:row r="2819" ht="38" customHeight="1">
      <x:c r="A2819" s="6" t="str">
        <x:v>130103_2</x:v>
      </x:c>
      <x:c r="B2819" s="6" t="str">
        <x:v>130103</x:v>
      </x:c>
      <x:c r="C2819" s="6" t="n">
        <x:v>2</x:v>
      </x:c>
      <x:c r="D2819" s="6" t="str">
        <x:v>香槟仪礼</x:v>
      </x:c>
      <x:c r="E2819" s="7" t="str">
        <x:v>使敌方全体陷入【酩酊】状态，持续2回合，同时对敌方全体造成等同于加拉赫82.5%攻击力的火属性伤害，并将下一次普攻强化为【酒花奔涌】。</x:v>
      </x:c>
      <x:c r="F2819" s="6" t="n">
        <x:v>0.825</x:v>
      </x:c>
      <x:c r="G2819" s="6" t="n">
        <x:v>0</x:v>
      </x:c>
      <x:c r="H2819" s="6" t="n">
        <x:v>0</x:v>
      </x:c>
      <x:c r="I2819" s="6" t="n">
        <x:v>0</x:v>
      </x:c>
      <x:c r="J2819" s="6" t="str">
        <x:v>[0.825, 2]</x:v>
      </x:c>
      <x:c r="K2819" s="7" t="str">
        <x:v>需确认条件及分段</x:v>
      </x:c>
      <x:c r="L2819" s="6" t="str">
        <x:v>https://raw.githubusercontent.com/Mar-7th/StarRailRes/dbe8cdfcfb0bf657b9fe1cf92d5537f118ccb487/index_new/cn/character_skills.json</x:v>
      </x:c>
    </x:row>
    <x:row r="2820" ht="38" customHeight="1">
      <x:c r="A2820" s="6" t="str">
        <x:v>130103_3</x:v>
      </x:c>
      <x:c r="B2820" s="6" t="str">
        <x:v>130103</x:v>
      </x:c>
      <x:c r="C2820" s="6" t="n">
        <x:v>3</x:v>
      </x:c>
      <x:c r="D2820" s="6" t="str">
        <x:v>香槟仪礼</x:v>
      </x:c>
      <x:c r="E2820" s="7" t="str">
        <x:v>使敌方全体陷入【酩酊】状态，持续2回合，同时对敌方全体造成等同于加拉赫90%攻击力的火属性伤害，并将下一次普攻强化为【酒花奔涌】。</x:v>
      </x:c>
      <x:c r="F2820" s="6" t="n">
        <x:v>0.9</x:v>
      </x:c>
      <x:c r="G2820" s="6" t="n">
        <x:v>0</x:v>
      </x:c>
      <x:c r="H2820" s="6" t="n">
        <x:v>0</x:v>
      </x:c>
      <x:c r="I2820" s="6" t="n">
        <x:v>0</x:v>
      </x:c>
      <x:c r="J2820" s="6" t="str">
        <x:v>[0.9, 2]</x:v>
      </x:c>
      <x:c r="K2820" s="7" t="str">
        <x:v>需确认条件及分段</x:v>
      </x:c>
      <x:c r="L2820" s="6" t="str">
        <x:v>https://raw.githubusercontent.com/Mar-7th/StarRailRes/dbe8cdfcfb0bf657b9fe1cf92d5537f118ccb487/index_new/cn/character_skills.json</x:v>
      </x:c>
    </x:row>
    <x:row r="2821" ht="38" customHeight="1">
      <x:c r="A2821" s="6" t="str">
        <x:v>130103_4</x:v>
      </x:c>
      <x:c r="B2821" s="6" t="str">
        <x:v>130103</x:v>
      </x:c>
      <x:c r="C2821" s="6" t="n">
        <x:v>4</x:v>
      </x:c>
      <x:c r="D2821" s="6" t="str">
        <x:v>香槟仪礼</x:v>
      </x:c>
      <x:c r="E2821" s="7" t="str">
        <x:v>使敌方全体陷入【酩酊】状态，持续2回合，同时对敌方全体造成等同于加拉赫97.5%攻击力的火属性伤害，并将下一次普攻强化为【酒花奔涌】。</x:v>
      </x:c>
      <x:c r="F2821" s="6" t="n">
        <x:v>0.975</x:v>
      </x:c>
      <x:c r="G2821" s="6" t="n">
        <x:v>0</x:v>
      </x:c>
      <x:c r="H2821" s="6" t="n">
        <x:v>0</x:v>
      </x:c>
      <x:c r="I2821" s="6" t="n">
        <x:v>0</x:v>
      </x:c>
      <x:c r="J2821" s="6" t="str">
        <x:v>[0.975, 2]</x:v>
      </x:c>
      <x:c r="K2821" s="7" t="str">
        <x:v>需确认条件及分段</x:v>
      </x:c>
      <x:c r="L2821" s="6" t="str">
        <x:v>https://raw.githubusercontent.com/Mar-7th/StarRailRes/dbe8cdfcfb0bf657b9fe1cf92d5537f118ccb487/index_new/cn/character_skills.json</x:v>
      </x:c>
    </x:row>
    <x:row r="2822" ht="38" customHeight="1">
      <x:c r="A2822" s="6" t="str">
        <x:v>130103_5</x:v>
      </x:c>
      <x:c r="B2822" s="6" t="str">
        <x:v>130103</x:v>
      </x:c>
      <x:c r="C2822" s="6" t="n">
        <x:v>5</x:v>
      </x:c>
      <x:c r="D2822" s="6" t="str">
        <x:v>香槟仪礼</x:v>
      </x:c>
      <x:c r="E2822" s="7" t="str">
        <x:v>使敌方全体陷入【酩酊】状态，持续2回合，同时对敌方全体造成等同于加拉赫105%攻击力的火属性伤害，并将下一次普攻强化为【酒花奔涌】。</x:v>
      </x:c>
      <x:c r="F2822" s="6" t="n">
        <x:v>1.05</x:v>
      </x:c>
      <x:c r="G2822" s="6" t="n">
        <x:v>0</x:v>
      </x:c>
      <x:c r="H2822" s="6" t="n">
        <x:v>0</x:v>
      </x:c>
      <x:c r="I2822" s="6" t="n">
        <x:v>0</x:v>
      </x:c>
      <x:c r="J2822" s="6" t="str">
        <x:v>[1.05, 2]</x:v>
      </x:c>
      <x:c r="K2822" s="7" t="str">
        <x:v>需确认条件及分段</x:v>
      </x:c>
      <x:c r="L2822" s="6" t="str">
        <x:v>https://raw.githubusercontent.com/Mar-7th/StarRailRes/dbe8cdfcfb0bf657b9fe1cf92d5537f118ccb487/index_new/cn/character_skills.json</x:v>
      </x:c>
    </x:row>
    <x:row r="2823" ht="38" customHeight="1">
      <x:c r="A2823" s="6" t="str">
        <x:v>130103_6</x:v>
      </x:c>
      <x:c r="B2823" s="6" t="str">
        <x:v>130103</x:v>
      </x:c>
      <x:c r="C2823" s="6" t="n">
        <x:v>6</x:v>
      </x:c>
      <x:c r="D2823" s="6" t="str">
        <x:v>香槟仪礼</x:v>
      </x:c>
      <x:c r="E2823" s="7" t="str">
        <x:v>使敌方全体陷入【酩酊】状态，持续2回合，同时对敌方全体造成等同于加拉赫112.5%攻击力的火属性伤害，并将下一次普攻强化为【酒花奔涌】。</x:v>
      </x:c>
      <x:c r="F2823" s="6" t="n">
        <x:v>1.125</x:v>
      </x:c>
      <x:c r="G2823" s="6" t="n">
        <x:v>0</x:v>
      </x:c>
      <x:c r="H2823" s="6" t="n">
        <x:v>0</x:v>
      </x:c>
      <x:c r="I2823" s="6" t="n">
        <x:v>0</x:v>
      </x:c>
      <x:c r="J2823" s="6" t="str">
        <x:v>[1.125, 2]</x:v>
      </x:c>
      <x:c r="K2823" s="7" t="str">
        <x:v>需确认条件及分段</x:v>
      </x:c>
      <x:c r="L2823" s="6" t="str">
        <x:v>https://raw.githubusercontent.com/Mar-7th/StarRailRes/dbe8cdfcfb0bf657b9fe1cf92d5537f118ccb487/index_new/cn/character_skills.json</x:v>
      </x:c>
    </x:row>
    <x:row r="2824" ht="38" customHeight="1">
      <x:c r="A2824" s="6" t="str">
        <x:v>130103_7</x:v>
      </x:c>
      <x:c r="B2824" s="6" t="str">
        <x:v>130103</x:v>
      </x:c>
      <x:c r="C2824" s="6" t="n">
        <x:v>7</x:v>
      </x:c>
      <x:c r="D2824" s="6" t="str">
        <x:v>香槟仪礼</x:v>
      </x:c>
      <x:c r="E2824" s="7" t="str">
        <x:v>使敌方全体陷入【酩酊】状态，持续2回合，同时对敌方全体造成等同于加拉赫121.88%攻击力的火属性伤害，并将下一次普攻强化为【酒花奔涌】。</x:v>
      </x:c>
      <x:c r="F2824" s="6" t="n">
        <x:v>1.2188</x:v>
      </x:c>
      <x:c r="G2824" s="6" t="n">
        <x:v>0</x:v>
      </x:c>
      <x:c r="H2824" s="6" t="n">
        <x:v>0</x:v>
      </x:c>
      <x:c r="I2824" s="6" t="n">
        <x:v>0</x:v>
      </x:c>
      <x:c r="J2824" s="6" t="str">
        <x:v>[1.2188, 2]</x:v>
      </x:c>
      <x:c r="K2824" s="7" t="str">
        <x:v>需确认条件及分段</x:v>
      </x:c>
      <x:c r="L2824" s="6" t="str">
        <x:v>https://raw.githubusercontent.com/Mar-7th/StarRailRes/dbe8cdfcfb0bf657b9fe1cf92d5537f118ccb487/index_new/cn/character_skills.json</x:v>
      </x:c>
    </x:row>
    <x:row r="2825" ht="38" customHeight="1">
      <x:c r="A2825" s="6" t="str">
        <x:v>130103_8</x:v>
      </x:c>
      <x:c r="B2825" s="6" t="str">
        <x:v>130103</x:v>
      </x:c>
      <x:c r="C2825" s="6" t="n">
        <x:v>8</x:v>
      </x:c>
      <x:c r="D2825" s="6" t="str">
        <x:v>香槟仪礼</x:v>
      </x:c>
      <x:c r="E2825" s="7" t="str">
        <x:v>使敌方全体陷入【酩酊】状态，持续2回合，同时对敌方全体造成等同于加拉赫131.25%攻击力的火属性伤害，并将下一次普攻强化为【酒花奔涌】。</x:v>
      </x:c>
      <x:c r="F2825" s="6" t="n">
        <x:v>1.3125</x:v>
      </x:c>
      <x:c r="G2825" s="6" t="n">
        <x:v>0</x:v>
      </x:c>
      <x:c r="H2825" s="6" t="n">
        <x:v>0</x:v>
      </x:c>
      <x:c r="I2825" s="6" t="n">
        <x:v>0</x:v>
      </x:c>
      <x:c r="J2825" s="6" t="str">
        <x:v>[1.3125, 2]</x:v>
      </x:c>
      <x:c r="K2825" s="7" t="str">
        <x:v>需确认条件及分段</x:v>
      </x:c>
      <x:c r="L2825" s="6" t="str">
        <x:v>https://raw.githubusercontent.com/Mar-7th/StarRailRes/dbe8cdfcfb0bf657b9fe1cf92d5537f118ccb487/index_new/cn/character_skills.json</x:v>
      </x:c>
    </x:row>
    <x:row r="2826" ht="38" customHeight="1">
      <x:c r="A2826" s="6" t="str">
        <x:v>130103_9</x:v>
      </x:c>
      <x:c r="B2826" s="6" t="str">
        <x:v>130103</x:v>
      </x:c>
      <x:c r="C2826" s="6" t="n">
        <x:v>9</x:v>
      </x:c>
      <x:c r="D2826" s="6" t="str">
        <x:v>香槟仪礼</x:v>
      </x:c>
      <x:c r="E2826" s="7" t="str">
        <x:v>使敌方全体陷入【酩酊】状态，持续2回合，同时对敌方全体造成等同于加拉赫140.62%攻击力的火属性伤害，并将下一次普攻强化为【酒花奔涌】。</x:v>
      </x:c>
      <x:c r="F2826" s="6" t="n">
        <x:v>1.4062</x:v>
      </x:c>
      <x:c r="G2826" s="6" t="n">
        <x:v>0</x:v>
      </x:c>
      <x:c r="H2826" s="6" t="n">
        <x:v>0</x:v>
      </x:c>
      <x:c r="I2826" s="6" t="n">
        <x:v>0</x:v>
      </x:c>
      <x:c r="J2826" s="6" t="str">
        <x:v>[1.4062, 2]</x:v>
      </x:c>
      <x:c r="K2826" s="7" t="str">
        <x:v>需确认条件及分段</x:v>
      </x:c>
      <x:c r="L2826" s="6" t="str">
        <x:v>https://raw.githubusercontent.com/Mar-7th/StarRailRes/dbe8cdfcfb0bf657b9fe1cf92d5537f118ccb487/index_new/cn/character_skills.json</x:v>
      </x:c>
    </x:row>
    <x:row r="2827" ht="38" customHeight="1">
      <x:c r="A2827" s="6" t="str">
        <x:v>130103_10</x:v>
      </x:c>
      <x:c r="B2827" s="6" t="str">
        <x:v>130103</x:v>
      </x:c>
      <x:c r="C2827" s="6" t="n">
        <x:v>10</x:v>
      </x:c>
      <x:c r="D2827" s="6" t="str">
        <x:v>香槟仪礼</x:v>
      </x:c>
      <x:c r="E2827" s="7" t="str">
        <x:v>使敌方全体陷入【酩酊】状态，持续2回合，同时对敌方全体造成等同于加拉赫150%攻击力的火属性伤害，并将下一次普攻强化为【酒花奔涌】。</x:v>
      </x:c>
      <x:c r="F2827" s="6" t="n">
        <x:v>1.5</x:v>
      </x:c>
      <x:c r="G2827" s="6" t="n">
        <x:v>0</x:v>
      </x:c>
      <x:c r="H2827" s="6" t="n">
        <x:v>0</x:v>
      </x:c>
      <x:c r="I2827" s="6" t="n">
        <x:v>0</x:v>
      </x:c>
      <x:c r="J2827" s="6" t="str">
        <x:v>[1.5, 2]</x:v>
      </x:c>
      <x:c r="K2827" s="7" t="str">
        <x:v>需确认条件及分段</x:v>
      </x:c>
      <x:c r="L2827" s="6" t="str">
        <x:v>https://raw.githubusercontent.com/Mar-7th/StarRailRes/dbe8cdfcfb0bf657b9fe1cf92d5537f118ccb487/index_new/cn/character_skills.json</x:v>
      </x:c>
    </x:row>
    <x:row r="2828" ht="38" customHeight="1">
      <x:c r="A2828" s="6" t="str">
        <x:v>130103_11</x:v>
      </x:c>
      <x:c r="B2828" s="6" t="str">
        <x:v>130103</x:v>
      </x:c>
      <x:c r="C2828" s="6" t="n">
        <x:v>11</x:v>
      </x:c>
      <x:c r="D2828" s="6" t="str">
        <x:v>香槟仪礼</x:v>
      </x:c>
      <x:c r="E2828" s="7" t="str">
        <x:v>使敌方全体陷入【酩酊】状态，持续2回合，同时对敌方全体造成等同于加拉赫157.5%攻击力的火属性伤害，并将下一次普攻强化为【酒花奔涌】。</x:v>
      </x:c>
      <x:c r="F2828" s="6" t="n">
        <x:v>1.575</x:v>
      </x:c>
      <x:c r="G2828" s="6" t="n">
        <x:v>0</x:v>
      </x:c>
      <x:c r="H2828" s="6" t="n">
        <x:v>0</x:v>
      </x:c>
      <x:c r="I2828" s="6" t="n">
        <x:v>0</x:v>
      </x:c>
      <x:c r="J2828" s="6" t="str">
        <x:v>[1.575, 2]</x:v>
      </x:c>
      <x:c r="K2828" s="7" t="str">
        <x:v>需确认条件及分段</x:v>
      </x:c>
      <x:c r="L2828" s="6" t="str">
        <x:v>https://raw.githubusercontent.com/Mar-7th/StarRailRes/dbe8cdfcfb0bf657b9fe1cf92d5537f118ccb487/index_new/cn/character_skills.json</x:v>
      </x:c>
    </x:row>
    <x:row r="2829" ht="38" customHeight="1">
      <x:c r="A2829" s="6" t="str">
        <x:v>130103_12</x:v>
      </x:c>
      <x:c r="B2829" s="6" t="str">
        <x:v>130103</x:v>
      </x:c>
      <x:c r="C2829" s="6" t="n">
        <x:v>12</x:v>
      </x:c>
      <x:c r="D2829" s="6" t="str">
        <x:v>香槟仪礼</x:v>
      </x:c>
      <x:c r="E2829" s="7" t="str">
        <x:v>使敌方全体陷入【酩酊】状态，持续2回合，同时对敌方全体造成等同于加拉赫165%攻击力的火属性伤害，并将下一次普攻强化为【酒花奔涌】。</x:v>
      </x:c>
      <x:c r="F2829" s="6" t="n">
        <x:v>1.65</x:v>
      </x:c>
      <x:c r="G2829" s="6" t="n">
        <x:v>0</x:v>
      </x:c>
      <x:c r="H2829" s="6" t="n">
        <x:v>0</x:v>
      </x:c>
      <x:c r="I2829" s="6" t="n">
        <x:v>0</x:v>
      </x:c>
      <x:c r="J2829" s="6" t="str">
        <x:v>[1.65, 2]</x:v>
      </x:c>
      <x:c r="K2829" s="7" t="str">
        <x:v>需确认条件及分段</x:v>
      </x:c>
      <x:c r="L2829" s="6" t="str">
        <x:v>https://raw.githubusercontent.com/Mar-7th/StarRailRes/dbe8cdfcfb0bf657b9fe1cf92d5537f118ccb487/index_new/cn/character_skills.json</x:v>
      </x:c>
    </x:row>
    <x:row r="2830" ht="38" customHeight="1">
      <x:c r="A2830" s="6" t="str">
        <x:v>130103_13</x:v>
      </x:c>
      <x:c r="B2830" s="6" t="str">
        <x:v>130103</x:v>
      </x:c>
      <x:c r="C2830" s="6" t="n">
        <x:v>13</x:v>
      </x:c>
      <x:c r="D2830" s="6" t="str">
        <x:v>香槟仪礼</x:v>
      </x:c>
      <x:c r="E2830" s="7" t="str">
        <x:v>使敌方全体陷入【酩酊】状态，持续2回合，同时对敌方全体造成等同于加拉赫172.5%攻击力的火属性伤害，并将下一次普攻强化为【酒花奔涌】。</x:v>
      </x:c>
      <x:c r="F2830" s="6" t="n">
        <x:v>1.725</x:v>
      </x:c>
      <x:c r="G2830" s="6" t="n">
        <x:v>0</x:v>
      </x:c>
      <x:c r="H2830" s="6" t="n">
        <x:v>0</x:v>
      </x:c>
      <x:c r="I2830" s="6" t="n">
        <x:v>0</x:v>
      </x:c>
      <x:c r="J2830" s="6" t="str">
        <x:v>[1.725, 2]</x:v>
      </x:c>
      <x:c r="K2830" s="7" t="str">
        <x:v>需确认条件及分段</x:v>
      </x:c>
      <x:c r="L2830" s="6" t="str">
        <x:v>https://raw.githubusercontent.com/Mar-7th/StarRailRes/dbe8cdfcfb0bf657b9fe1cf92d5537f118ccb487/index_new/cn/character_skills.json</x:v>
      </x:c>
    </x:row>
    <x:row r="2831" ht="38" customHeight="1">
      <x:c r="A2831" s="6" t="str">
        <x:v>130103_14</x:v>
      </x:c>
      <x:c r="B2831" s="6" t="str">
        <x:v>130103</x:v>
      </x:c>
      <x:c r="C2831" s="6" t="n">
        <x:v>14</x:v>
      </x:c>
      <x:c r="D2831" s="6" t="str">
        <x:v>香槟仪礼</x:v>
      </x:c>
      <x:c r="E2831" s="7" t="str">
        <x:v>使敌方全体陷入【酩酊】状态，持续2回合，同时对敌方全体造成等同于加拉赫180%攻击力的火属性伤害，并将下一次普攻强化为【酒花奔涌】。</x:v>
      </x:c>
      <x:c r="F2831" s="6" t="n">
        <x:v>1.8</x:v>
      </x:c>
      <x:c r="G2831" s="6" t="n">
        <x:v>0</x:v>
      </x:c>
      <x:c r="H2831" s="6" t="n">
        <x:v>0</x:v>
      </x:c>
      <x:c r="I2831" s="6" t="n">
        <x:v>0</x:v>
      </x:c>
      <x:c r="J2831" s="6" t="str">
        <x:v>[1.8, 2]</x:v>
      </x:c>
      <x:c r="K2831" s="7" t="str">
        <x:v>需确认条件及分段</x:v>
      </x:c>
      <x:c r="L2831" s="6" t="str">
        <x:v>https://raw.githubusercontent.com/Mar-7th/StarRailRes/dbe8cdfcfb0bf657b9fe1cf92d5537f118ccb487/index_new/cn/character_skills.json</x:v>
      </x:c>
    </x:row>
    <x:row r="2832" ht="38" customHeight="1">
      <x:c r="A2832" s="6" t="str">
        <x:v>130103_15</x:v>
      </x:c>
      <x:c r="B2832" s="6" t="str">
        <x:v>130103</x:v>
      </x:c>
      <x:c r="C2832" s="6" t="n">
        <x:v>15</x:v>
      </x:c>
      <x:c r="D2832" s="6" t="str">
        <x:v>香槟仪礼</x:v>
      </x:c>
      <x:c r="E2832" s="7" t="str">
        <x:v>使敌方全体陷入【酩酊】状态，持续2回合，同时对敌方全体造成等同于加拉赫187.5%攻击力的火属性伤害，并将下一次普攻强化为【酒花奔涌】。</x:v>
      </x:c>
      <x:c r="F2832" s="6" t="n">
        <x:v>1.875</x:v>
      </x:c>
      <x:c r="G2832" s="6" t="n">
        <x:v>0</x:v>
      </x:c>
      <x:c r="H2832" s="6" t="n">
        <x:v>0</x:v>
      </x:c>
      <x:c r="I2832" s="6" t="n">
        <x:v>0</x:v>
      </x:c>
      <x:c r="J2832" s="6" t="str">
        <x:v>[1.875, 2]</x:v>
      </x:c>
      <x:c r="K2832" s="7" t="str">
        <x:v>需确认条件及分段</x:v>
      </x:c>
      <x:c r="L2832" s="6" t="str">
        <x:v>https://raw.githubusercontent.com/Mar-7th/StarRailRes/dbe8cdfcfb0bf657b9fe1cf92d5537f118ccb487/index_new/cn/character_skills.json</x:v>
      </x:c>
    </x:row>
    <x:row r="2833" ht="38" customHeight="1">
      <x:c r="A2833" s="6" t="str">
        <x:v>130104_1</x:v>
      </x:c>
      <x:c r="B2833" s="6" t="str">
        <x:v>130104</x:v>
      </x:c>
      <x:c r="C2833" s="6" t="n">
        <x:v>1</x:v>
      </x:c>
      <x:c r="D2833" s="6" t="str">
        <x:v>鏖战正酣</x:v>
      </x:c>
      <x:c r="E2833" s="7" t="str">
        <x:v>【酩酊】使目标受到的击破伤害提高6%。陷入【酩酊】状态的目标每次受到我方角色攻击后，会回复攻击者80点生命值。</x:v>
      </x:c>
      <x:c r="F2833" s="6" t="n">
        <x:v>0</x:v>
      </x:c>
      <x:c r="G2833" s="6" t="n">
        <x:v>0</x:v>
      </x:c>
      <x:c r="H2833" s="6" t="n">
        <x:v>0</x:v>
      </x:c>
      <x:c r="I2833" s="6" t="n">
        <x:v>0</x:v>
      </x:c>
      <x:c r="J2833" s="6" t="str">
        <x:v>[0.06, 80]</x:v>
      </x:c>
      <x:c r="K2833" s="7" t="str">
        <x:v>无首段伤害倍率，请覆盖或设为辅助技能</x:v>
      </x:c>
      <x:c r="L2833" s="6" t="str">
        <x:v>https://raw.githubusercontent.com/Mar-7th/StarRailRes/dbe8cdfcfb0bf657b9fe1cf92d5537f118ccb487/index_new/cn/character_skills.json</x:v>
      </x:c>
    </x:row>
    <x:row r="2834" ht="38" customHeight="1">
      <x:c r="A2834" s="6" t="str">
        <x:v>130104_2</x:v>
      </x:c>
      <x:c r="B2834" s="6" t="str">
        <x:v>130104</x:v>
      </x:c>
      <x:c r="C2834" s="6" t="n">
        <x:v>2</x:v>
      </x:c>
      <x:c r="D2834" s="6" t="str">
        <x:v>鏖战正酣</x:v>
      </x:c>
      <x:c r="E2834" s="7" t="str">
        <x:v>【酩酊】使目标受到的击破伤害提高6.6%。陷入【酩酊】状态的目标每次受到我方角色攻击后，会回复攻击者136点生命值。</x:v>
      </x:c>
      <x:c r="F2834" s="6" t="n">
        <x:v>0</x:v>
      </x:c>
      <x:c r="G2834" s="6" t="n">
        <x:v>0</x:v>
      </x:c>
      <x:c r="H2834" s="6" t="n">
        <x:v>0</x:v>
      </x:c>
      <x:c r="I2834" s="6" t="n">
        <x:v>0</x:v>
      </x:c>
      <x:c r="J2834" s="6" t="str">
        <x:v>[0.066, 136]</x:v>
      </x:c>
      <x:c r="K2834" s="7" t="str">
        <x:v>无首段伤害倍率，请覆盖或设为辅助技能</x:v>
      </x:c>
      <x:c r="L2834" s="6" t="str">
        <x:v>https://raw.githubusercontent.com/Mar-7th/StarRailRes/dbe8cdfcfb0bf657b9fe1cf92d5537f118ccb487/index_new/cn/character_skills.json</x:v>
      </x:c>
    </x:row>
    <x:row r="2835" ht="38" customHeight="1">
      <x:c r="A2835" s="6" t="str">
        <x:v>130104_3</x:v>
      </x:c>
      <x:c r="B2835" s="6" t="str">
        <x:v>130104</x:v>
      </x:c>
      <x:c r="C2835" s="6" t="n">
        <x:v>3</x:v>
      </x:c>
      <x:c r="D2835" s="6" t="str">
        <x:v>鏖战正酣</x:v>
      </x:c>
      <x:c r="E2835" s="7" t="str">
        <x:v>【酩酊】使目标受到的击破伤害提高7.2%。陷入【酩酊】状态的目标每次受到我方角色攻击后，会回复攻击者192点生命值。</x:v>
      </x:c>
      <x:c r="F2835" s="6" t="n">
        <x:v>0</x:v>
      </x:c>
      <x:c r="G2835" s="6" t="n">
        <x:v>0</x:v>
      </x:c>
      <x:c r="H2835" s="6" t="n">
        <x:v>0</x:v>
      </x:c>
      <x:c r="I2835" s="6" t="n">
        <x:v>0</x:v>
      </x:c>
      <x:c r="J2835" s="6" t="str">
        <x:v>[0.072, 192]</x:v>
      </x:c>
      <x:c r="K2835" s="7" t="str">
        <x:v>无首段伤害倍率，请覆盖或设为辅助技能</x:v>
      </x:c>
      <x:c r="L2835" s="6" t="str">
        <x:v>https://raw.githubusercontent.com/Mar-7th/StarRailRes/dbe8cdfcfb0bf657b9fe1cf92d5537f118ccb487/index_new/cn/character_skills.json</x:v>
      </x:c>
    </x:row>
    <x:row r="2836" ht="38" customHeight="1">
      <x:c r="A2836" s="6" t="str">
        <x:v>130104_4</x:v>
      </x:c>
      <x:c r="B2836" s="6" t="str">
        <x:v>130104</x:v>
      </x:c>
      <x:c r="C2836" s="6" t="n">
        <x:v>4</x:v>
      </x:c>
      <x:c r="D2836" s="6" t="str">
        <x:v>鏖战正酣</x:v>
      </x:c>
      <x:c r="E2836" s="7" t="str">
        <x:v>【酩酊】使目标受到的击破伤害提高7.8%。陷入【酩酊】状态的目标每次受到我方角色攻击后，会回复攻击者270.4点生命值。</x:v>
      </x:c>
      <x:c r="F2836" s="6" t="n">
        <x:v>0</x:v>
      </x:c>
      <x:c r="G2836" s="6" t="n">
        <x:v>0</x:v>
      </x:c>
      <x:c r="H2836" s="6" t="n">
        <x:v>0</x:v>
      </x:c>
      <x:c r="I2836" s="6" t="n">
        <x:v>0</x:v>
      </x:c>
      <x:c r="J2836" s="6" t="str">
        <x:v>[0.078, 270.4]</x:v>
      </x:c>
      <x:c r="K2836" s="7" t="str">
        <x:v>无首段伤害倍率，请覆盖或设为辅助技能</x:v>
      </x:c>
      <x:c r="L2836" s="6" t="str">
        <x:v>https://raw.githubusercontent.com/Mar-7th/StarRailRes/dbe8cdfcfb0bf657b9fe1cf92d5537f118ccb487/index_new/cn/character_skills.json</x:v>
      </x:c>
    </x:row>
    <x:row r="2837" ht="38" customHeight="1">
      <x:c r="A2837" s="6" t="str">
        <x:v>130104_5</x:v>
      </x:c>
      <x:c r="B2837" s="6" t="str">
        <x:v>130104</x:v>
      </x:c>
      <x:c r="C2837" s="6" t="n">
        <x:v>5</x:v>
      </x:c>
      <x:c r="D2837" s="6" t="str">
        <x:v>鏖战正酣</x:v>
      </x:c>
      <x:c r="E2837" s="7" t="str">
        <x:v>【酩酊】使目标受到的击破伤害提高8.4%。陷入【酩酊】状态的目标每次受到我方角色攻击后，会回复攻击者332点生命值。</x:v>
      </x:c>
      <x:c r="F2837" s="6" t="n">
        <x:v>0</x:v>
      </x:c>
      <x:c r="G2837" s="6" t="n">
        <x:v>0</x:v>
      </x:c>
      <x:c r="H2837" s="6" t="n">
        <x:v>0</x:v>
      </x:c>
      <x:c r="I2837" s="6" t="n">
        <x:v>0</x:v>
      </x:c>
      <x:c r="J2837" s="6" t="str">
        <x:v>[0.084, 332]</x:v>
      </x:c>
      <x:c r="K2837" s="7" t="str">
        <x:v>无首段伤害倍率，请覆盖或设为辅助技能</x:v>
      </x:c>
      <x:c r="L2837" s="6" t="str">
        <x:v>https://raw.githubusercontent.com/Mar-7th/StarRailRes/dbe8cdfcfb0bf657b9fe1cf92d5537f118ccb487/index_new/cn/character_skills.json</x:v>
      </x:c>
    </x:row>
    <x:row r="2838" ht="38" customHeight="1">
      <x:c r="A2838" s="6" t="str">
        <x:v>130104_6</x:v>
      </x:c>
      <x:c r="B2838" s="6" t="str">
        <x:v>130104</x:v>
      </x:c>
      <x:c r="C2838" s="6" t="n">
        <x:v>6</x:v>
      </x:c>
      <x:c r="D2838" s="6" t="str">
        <x:v>鏖战正酣</x:v>
      </x:c>
      <x:c r="E2838" s="7" t="str">
        <x:v>【酩酊】使目标受到的击破伤害提高9%。陷入【酩酊】状态的目标每次受到我方角色攻击后，会回复攻击者393.6点生命值。</x:v>
      </x:c>
      <x:c r="F2838" s="6" t="n">
        <x:v>0</x:v>
      </x:c>
      <x:c r="G2838" s="6" t="n">
        <x:v>0</x:v>
      </x:c>
      <x:c r="H2838" s="6" t="n">
        <x:v>0</x:v>
      </x:c>
      <x:c r="I2838" s="6" t="n">
        <x:v>0</x:v>
      </x:c>
      <x:c r="J2838" s="6" t="str">
        <x:v>[0.09, 393.6]</x:v>
      </x:c>
      <x:c r="K2838" s="7" t="str">
        <x:v>无首段伤害倍率，请覆盖或设为辅助技能</x:v>
      </x:c>
      <x:c r="L2838" s="6" t="str">
        <x:v>https://raw.githubusercontent.com/Mar-7th/StarRailRes/dbe8cdfcfb0bf657b9fe1cf92d5537f118ccb487/index_new/cn/character_skills.json</x:v>
      </x:c>
    </x:row>
    <x:row r="2839" ht="38" customHeight="1">
      <x:c r="A2839" s="6" t="str">
        <x:v>130104_7</x:v>
      </x:c>
      <x:c r="B2839" s="6" t="str">
        <x:v>130104</x:v>
      </x:c>
      <x:c r="C2839" s="6" t="n">
        <x:v>7</x:v>
      </x:c>
      <x:c r="D2839" s="6" t="str">
        <x:v>鏖战正酣</x:v>
      </x:c>
      <x:c r="E2839" s="7" t="str">
        <x:v>【酩酊】使目标受到的击破伤害提高9.75%。陷入【酩酊】状态的目标每次受到我方角色攻击后，会回复攻击者455.2点生命值。</x:v>
      </x:c>
      <x:c r="F2839" s="6" t="n">
        <x:v>0</x:v>
      </x:c>
      <x:c r="G2839" s="6" t="n">
        <x:v>0</x:v>
      </x:c>
      <x:c r="H2839" s="6" t="n">
        <x:v>0</x:v>
      </x:c>
      <x:c r="I2839" s="6" t="n">
        <x:v>0</x:v>
      </x:c>
      <x:c r="J2839" s="6" t="str">
        <x:v>[0.0975, 455.2]</x:v>
      </x:c>
      <x:c r="K2839" s="7" t="str">
        <x:v>无首段伤害倍率，请覆盖或设为辅助技能</x:v>
      </x:c>
      <x:c r="L2839" s="6" t="str">
        <x:v>https://raw.githubusercontent.com/Mar-7th/StarRailRes/dbe8cdfcfb0bf657b9fe1cf92d5537f118ccb487/index_new/cn/character_skills.json</x:v>
      </x:c>
    </x:row>
    <x:row r="2840" ht="38" customHeight="1">
      <x:c r="A2840" s="6" t="str">
        <x:v>130104_8</x:v>
      </x:c>
      <x:c r="B2840" s="6" t="str">
        <x:v>130104</x:v>
      </x:c>
      <x:c r="C2840" s="6" t="n">
        <x:v>8</x:v>
      </x:c>
      <x:c r="D2840" s="6" t="str">
        <x:v>鏖战正酣</x:v>
      </x:c>
      <x:c r="E2840" s="7" t="str">
        <x:v>【酩酊】使目标受到的击破伤害提高10.5%。陷入【酩酊】状态的目标每次受到我方角色攻击后，会回复攻击者516.8点生命值。</x:v>
      </x:c>
      <x:c r="F2840" s="6" t="n">
        <x:v>0</x:v>
      </x:c>
      <x:c r="G2840" s="6" t="n">
        <x:v>0</x:v>
      </x:c>
      <x:c r="H2840" s="6" t="n">
        <x:v>0</x:v>
      </x:c>
      <x:c r="I2840" s="6" t="n">
        <x:v>0</x:v>
      </x:c>
      <x:c r="J2840" s="6" t="str">
        <x:v>[0.105, 516.8]</x:v>
      </x:c>
      <x:c r="K2840" s="7" t="str">
        <x:v>无首段伤害倍率，请覆盖或设为辅助技能</x:v>
      </x:c>
      <x:c r="L2840" s="6" t="str">
        <x:v>https://raw.githubusercontent.com/Mar-7th/StarRailRes/dbe8cdfcfb0bf657b9fe1cf92d5537f118ccb487/index_new/cn/character_skills.json</x:v>
      </x:c>
    </x:row>
    <x:row r="2841" ht="38" customHeight="1">
      <x:c r="A2841" s="6" t="str">
        <x:v>130104_9</x:v>
      </x:c>
      <x:c r="B2841" s="6" t="str">
        <x:v>130104</x:v>
      </x:c>
      <x:c r="C2841" s="6" t="n">
        <x:v>9</x:v>
      </x:c>
      <x:c r="D2841" s="6" t="str">
        <x:v>鏖战正酣</x:v>
      </x:c>
      <x:c r="E2841" s="7" t="str">
        <x:v>【酩酊】使目标受到的击破伤害提高11.25%。陷入【酩酊】状态的目标每次受到我方角色攻击后，会回复攻击者578.4点生命值。</x:v>
      </x:c>
      <x:c r="F2841" s="6" t="n">
        <x:v>0</x:v>
      </x:c>
      <x:c r="G2841" s="6" t="n">
        <x:v>0</x:v>
      </x:c>
      <x:c r="H2841" s="6" t="n">
        <x:v>0</x:v>
      </x:c>
      <x:c r="I2841" s="6" t="n">
        <x:v>0</x:v>
      </x:c>
      <x:c r="J2841" s="6" t="str">
        <x:v>[0.1125, 578.4]</x:v>
      </x:c>
      <x:c r="K2841" s="7" t="str">
        <x:v>无首段伤害倍率，请覆盖或设为辅助技能</x:v>
      </x:c>
      <x:c r="L2841" s="6" t="str">
        <x:v>https://raw.githubusercontent.com/Mar-7th/StarRailRes/dbe8cdfcfb0bf657b9fe1cf92d5537f118ccb487/index_new/cn/character_skills.json</x:v>
      </x:c>
    </x:row>
    <x:row r="2842" ht="38" customHeight="1">
      <x:c r="A2842" s="6" t="str">
        <x:v>130104_10</x:v>
      </x:c>
      <x:c r="B2842" s="6" t="str">
        <x:v>130104</x:v>
      </x:c>
      <x:c r="C2842" s="6" t="n">
        <x:v>10</x:v>
      </x:c>
      <x:c r="D2842" s="6" t="str">
        <x:v>鏖战正酣</x:v>
      </x:c>
      <x:c r="E2842" s="7" t="str">
        <x:v>【酩酊】使目标受到的击破伤害提高12%。陷入【酩酊】状态的目标每次受到我方角色攻击后，会回复攻击者640点生命值。</x:v>
      </x:c>
      <x:c r="F2842" s="6" t="n">
        <x:v>0</x:v>
      </x:c>
      <x:c r="G2842" s="6" t="n">
        <x:v>0</x:v>
      </x:c>
      <x:c r="H2842" s="6" t="n">
        <x:v>0</x:v>
      </x:c>
      <x:c r="I2842" s="6" t="n">
        <x:v>0</x:v>
      </x:c>
      <x:c r="J2842" s="6" t="str">
        <x:v>[0.12, 640]</x:v>
      </x:c>
      <x:c r="K2842" s="7" t="str">
        <x:v>无首段伤害倍率，请覆盖或设为辅助技能</x:v>
      </x:c>
      <x:c r="L2842" s="6" t="str">
        <x:v>https://raw.githubusercontent.com/Mar-7th/StarRailRes/dbe8cdfcfb0bf657b9fe1cf92d5537f118ccb487/index_new/cn/character_skills.json</x:v>
      </x:c>
    </x:row>
    <x:row r="2843" ht="38" customHeight="1">
      <x:c r="A2843" s="6" t="str">
        <x:v>130104_11</x:v>
      </x:c>
      <x:c r="B2843" s="6" t="str">
        <x:v>130104</x:v>
      </x:c>
      <x:c r="C2843" s="6" t="n">
        <x:v>11</x:v>
      </x:c>
      <x:c r="D2843" s="6" t="str">
        <x:v>鏖战正酣</x:v>
      </x:c>
      <x:c r="E2843" s="7" t="str">
        <x:v>【酩酊】使目标受到的击破伤害提高12.6%。陷入【酩酊】状态的目标每次受到我方角色攻击后，会回复攻击者673.6点生命值。</x:v>
      </x:c>
      <x:c r="F2843" s="6" t="n">
        <x:v>0</x:v>
      </x:c>
      <x:c r="G2843" s="6" t="n">
        <x:v>0</x:v>
      </x:c>
      <x:c r="H2843" s="6" t="n">
        <x:v>0</x:v>
      </x:c>
      <x:c r="I2843" s="6" t="n">
        <x:v>0</x:v>
      </x:c>
      <x:c r="J2843" s="6" t="str">
        <x:v>[0.126, 673.6]</x:v>
      </x:c>
      <x:c r="K2843" s="7" t="str">
        <x:v>无首段伤害倍率，请覆盖或设为辅助技能</x:v>
      </x:c>
      <x:c r="L2843" s="6" t="str">
        <x:v>https://raw.githubusercontent.com/Mar-7th/StarRailRes/dbe8cdfcfb0bf657b9fe1cf92d5537f118ccb487/index_new/cn/character_skills.json</x:v>
      </x:c>
    </x:row>
    <x:row r="2844" ht="38" customHeight="1">
      <x:c r="A2844" s="6" t="str">
        <x:v>130104_12</x:v>
      </x:c>
      <x:c r="B2844" s="6" t="str">
        <x:v>130104</x:v>
      </x:c>
      <x:c r="C2844" s="6" t="n">
        <x:v>12</x:v>
      </x:c>
      <x:c r="D2844" s="6" t="str">
        <x:v>鏖战正酣</x:v>
      </x:c>
      <x:c r="E2844" s="7" t="str">
        <x:v>【酩酊】使目标受到的击破伤害提高13.2%。陷入【酩酊】状态的目标每次受到我方角色攻击后，会回复攻击者707.2点生命值。</x:v>
      </x:c>
      <x:c r="F2844" s="6" t="n">
        <x:v>0</x:v>
      </x:c>
      <x:c r="G2844" s="6" t="n">
        <x:v>0</x:v>
      </x:c>
      <x:c r="H2844" s="6" t="n">
        <x:v>0</x:v>
      </x:c>
      <x:c r="I2844" s="6" t="n">
        <x:v>0</x:v>
      </x:c>
      <x:c r="J2844" s="6" t="str">
        <x:v>[0.132, 707.2]</x:v>
      </x:c>
      <x:c r="K2844" s="7" t="str">
        <x:v>无首段伤害倍率，请覆盖或设为辅助技能</x:v>
      </x:c>
      <x:c r="L2844" s="6" t="str">
        <x:v>https://raw.githubusercontent.com/Mar-7th/StarRailRes/dbe8cdfcfb0bf657b9fe1cf92d5537f118ccb487/index_new/cn/character_skills.json</x:v>
      </x:c>
    </x:row>
    <x:row r="2845" ht="38" customHeight="1">
      <x:c r="A2845" s="6" t="str">
        <x:v>130104_13</x:v>
      </x:c>
      <x:c r="B2845" s="6" t="str">
        <x:v>130104</x:v>
      </x:c>
      <x:c r="C2845" s="6" t="n">
        <x:v>13</x:v>
      </x:c>
      <x:c r="D2845" s="6" t="str">
        <x:v>鏖战正酣</x:v>
      </x:c>
      <x:c r="E2845" s="7" t="str">
        <x:v>【酩酊】使目标受到的击破伤害提高13.8%。陷入【酩酊】状态的目标每次受到我方角色攻击后，会回复攻击者740.8点生命值。</x:v>
      </x:c>
      <x:c r="F2845" s="6" t="n">
        <x:v>0</x:v>
      </x:c>
      <x:c r="G2845" s="6" t="n">
        <x:v>0</x:v>
      </x:c>
      <x:c r="H2845" s="6" t="n">
        <x:v>0</x:v>
      </x:c>
      <x:c r="I2845" s="6" t="n">
        <x:v>0</x:v>
      </x:c>
      <x:c r="J2845" s="6" t="str">
        <x:v>[0.138, 740.8]</x:v>
      </x:c>
      <x:c r="K2845" s="7" t="str">
        <x:v>无首段伤害倍率，请覆盖或设为辅助技能</x:v>
      </x:c>
      <x:c r="L2845" s="6" t="str">
        <x:v>https://raw.githubusercontent.com/Mar-7th/StarRailRes/dbe8cdfcfb0bf657b9fe1cf92d5537f118ccb487/index_new/cn/character_skills.json</x:v>
      </x:c>
    </x:row>
    <x:row r="2846" ht="38" customHeight="1">
      <x:c r="A2846" s="6" t="str">
        <x:v>130104_14</x:v>
      </x:c>
      <x:c r="B2846" s="6" t="str">
        <x:v>130104</x:v>
      </x:c>
      <x:c r="C2846" s="6" t="n">
        <x:v>14</x:v>
      </x:c>
      <x:c r="D2846" s="6" t="str">
        <x:v>鏖战正酣</x:v>
      </x:c>
      <x:c r="E2846" s="7" t="str">
        <x:v>【酩酊】使目标受到的击破伤害提高14.4%。陷入【酩酊】状态的目标每次受到我方角色攻击后，会回复攻击者774.4点生命值。</x:v>
      </x:c>
      <x:c r="F2846" s="6" t="n">
        <x:v>0</x:v>
      </x:c>
      <x:c r="G2846" s="6" t="n">
        <x:v>0</x:v>
      </x:c>
      <x:c r="H2846" s="6" t="n">
        <x:v>0</x:v>
      </x:c>
      <x:c r="I2846" s="6" t="n">
        <x:v>0</x:v>
      </x:c>
      <x:c r="J2846" s="6" t="str">
        <x:v>[0.144, 774.4]</x:v>
      </x:c>
      <x:c r="K2846" s="7" t="str">
        <x:v>无首段伤害倍率，请覆盖或设为辅助技能</x:v>
      </x:c>
      <x:c r="L2846" s="6" t="str">
        <x:v>https://raw.githubusercontent.com/Mar-7th/StarRailRes/dbe8cdfcfb0bf657b9fe1cf92d5537f118ccb487/index_new/cn/character_skills.json</x:v>
      </x:c>
    </x:row>
    <x:row r="2847" ht="38" customHeight="1">
      <x:c r="A2847" s="6" t="str">
        <x:v>130104_15</x:v>
      </x:c>
      <x:c r="B2847" s="6" t="str">
        <x:v>130104</x:v>
      </x:c>
      <x:c r="C2847" s="6" t="n">
        <x:v>15</x:v>
      </x:c>
      <x:c r="D2847" s="6" t="str">
        <x:v>鏖战正酣</x:v>
      </x:c>
      <x:c r="E2847" s="7" t="str">
        <x:v>【酩酊】使目标受到的击破伤害提高15%。陷入【酩酊】状态的目标每次受到我方角色攻击后，会回复攻击者808点生命值。</x:v>
      </x:c>
      <x:c r="F2847" s="6" t="n">
        <x:v>0</x:v>
      </x:c>
      <x:c r="G2847" s="6" t="n">
        <x:v>0</x:v>
      </x:c>
      <x:c r="H2847" s="6" t="n">
        <x:v>0</x:v>
      </x:c>
      <x:c r="I2847" s="6" t="n">
        <x:v>0</x:v>
      </x:c>
      <x:c r="J2847" s="6" t="str">
        <x:v>[0.15, 808]</x:v>
      </x:c>
      <x:c r="K2847" s="7" t="str">
        <x:v>无首段伤害倍率，请覆盖或设为辅助技能</x:v>
      </x:c>
      <x:c r="L2847" s="6" t="str">
        <x:v>https://raw.githubusercontent.com/Mar-7th/StarRailRes/dbe8cdfcfb0bf657b9fe1cf92d5537f118ccb487/index_new/cn/character_skills.json</x:v>
      </x:c>
    </x:row>
    <x:row r="2848" ht="20" customHeight="1">
      <x:c r="A2848" s="6" t="str">
        <x:v>130106_1</x:v>
      </x:c>
      <x:c r="B2848" s="6" t="str">
        <x:v>130106</x:v>
      </x:c>
      <x:c r="C2848" s="6" t="n">
        <x:v>1</x:v>
      </x:c>
      <x:c r="D2848" s="6" t="str">
        <x:v>攻击</x:v>
      </x:c>
      <x:c r="E2848" s="7" t="str">
        <x:v>攻击敌人，进入战斗后削弱敌方目标对应属性韧性。</x:v>
      </x:c>
      <x:c r="F2848" s="6" t="n">
        <x:v>0</x:v>
      </x:c>
      <x:c r="G2848" s="6" t="n">
        <x:v>0</x:v>
      </x:c>
      <x:c r="H2848" s="6" t="n">
        <x:v>0</x:v>
      </x:c>
      <x:c r="I2848" s="6" t="n">
        <x:v>0</x:v>
      </x:c>
      <x:c r="J2848" s="6" t="str">
        <x:v>[]</x:v>
      </x:c>
      <x:c r="K2848" s="7" t="str">
        <x:v>缺少结构化参数，必须覆盖</x:v>
      </x:c>
      <x:c r="L2848" s="6" t="str">
        <x:v>https://raw.githubusercontent.com/Mar-7th/StarRailRes/dbe8cdfcfb0bf657b9fe1cf92d5537f118ccb487/index_new/cn/character_skills.json</x:v>
      </x:c>
    </x:row>
    <x:row r="2849" ht="38" customHeight="1">
      <x:c r="A2849" s="6" t="str">
        <x:v>130107_1</x:v>
      </x:c>
      <x:c r="B2849" s="6" t="str">
        <x:v>130107</x:v>
      </x:c>
      <x:c r="C2849" s="6" t="n">
        <x:v>1</x:v>
      </x:c>
      <x:c r="D2849" s="6" t="str">
        <x:v>亲启佳酿</x:v>
      </x:c>
      <x:c r="E2849" s="7" t="str">
        <x:v>立即攻击敌人，进入战斗后使敌方全体陷入【酩酊】状态，持续2回合，并对敌方全体造成等同于加拉赫50%攻击力的火属性伤害。</x:v>
      </x:c>
      <x:c r="F2849" s="6" t="n">
        <x:v>0.5</x:v>
      </x:c>
      <x:c r="G2849" s="6" t="n">
        <x:v>0</x:v>
      </x:c>
      <x:c r="H2849" s="6" t="n">
        <x:v>0</x:v>
      </x:c>
      <x:c r="I2849" s="6" t="n">
        <x:v>0</x:v>
      </x:c>
      <x:c r="J2849" s="6" t="str">
        <x:v>[2, 0.5]</x:v>
      </x:c>
      <x:c r="K2849" s="7" t="str">
        <x:v>需确认条件及分段</x:v>
      </x:c>
      <x:c r="L2849" s="6" t="str">
        <x:v>https://raw.githubusercontent.com/Mar-7th/StarRailRes/dbe8cdfcfb0bf657b9fe1cf92d5537f118ccb487/index_new/cn/character_skills.json</x:v>
      </x:c>
    </x:row>
    <x:row r="2850" ht="38" customHeight="1">
      <x:c r="A2850" s="6" t="str">
        <x:v>130108_1</x:v>
      </x:c>
      <x:c r="B2850" s="6" t="str">
        <x:v>130108</x:v>
      </x:c>
      <x:c r="C2850" s="6" t="n">
        <x:v>1</x:v>
      </x:c>
      <x:c r="D2850" s="6" t="str">
        <x:v>酒花奔涌</x:v>
      </x:c>
      <x:c r="E2850" s="7" t="str">
        <x:v>对指定敌方单体造成等同于加拉赫125%攻击力的火属性伤害。并使目标攻击力降低10%，持续2回合。</x:v>
      </x:c>
      <x:c r="F2850" s="6" t="n">
        <x:v>1.25</x:v>
      </x:c>
      <x:c r="G2850" s="6" t="n">
        <x:v>0</x:v>
      </x:c>
      <x:c r="H2850" s="6" t="n">
        <x:v>0</x:v>
      </x:c>
      <x:c r="I2850" s="6" t="n">
        <x:v>0</x:v>
      </x:c>
      <x:c r="J2850" s="6" t="str">
        <x:v>[1.25, 0.1, 2]</x:v>
      </x:c>
      <x:c r="K2850" s="7" t="str">
        <x:v>需确认条件及分段</x:v>
      </x:c>
      <x:c r="L2850" s="6" t="str">
        <x:v>https://raw.githubusercontent.com/Mar-7th/StarRailRes/dbe8cdfcfb0bf657b9fe1cf92d5537f118ccb487/index_new/cn/character_skills.json</x:v>
      </x:c>
    </x:row>
    <x:row r="2851" ht="38" customHeight="1">
      <x:c r="A2851" s="6" t="str">
        <x:v>130108_2</x:v>
      </x:c>
      <x:c r="B2851" s="6" t="str">
        <x:v>130108</x:v>
      </x:c>
      <x:c r="C2851" s="6" t="n">
        <x:v>2</x:v>
      </x:c>
      <x:c r="D2851" s="6" t="str">
        <x:v>酒花奔涌</x:v>
      </x:c>
      <x:c r="E2851" s="7" t="str">
        <x:v>对指定敌方单体造成等同于加拉赫150%攻击力的火属性伤害。并使目标攻击力降低11%，持续2回合。</x:v>
      </x:c>
      <x:c r="F2851" s="6" t="n">
        <x:v>1.5</x:v>
      </x:c>
      <x:c r="G2851" s="6" t="n">
        <x:v>0</x:v>
      </x:c>
      <x:c r="H2851" s="6" t="n">
        <x:v>0</x:v>
      </x:c>
      <x:c r="I2851" s="6" t="n">
        <x:v>0</x:v>
      </x:c>
      <x:c r="J2851" s="6" t="str">
        <x:v>[1.5, 0.11, 2]</x:v>
      </x:c>
      <x:c r="K2851" s="7" t="str">
        <x:v>需确认条件及分段</x:v>
      </x:c>
      <x:c r="L2851" s="6" t="str">
        <x:v>https://raw.githubusercontent.com/Mar-7th/StarRailRes/dbe8cdfcfb0bf657b9fe1cf92d5537f118ccb487/index_new/cn/character_skills.json</x:v>
      </x:c>
    </x:row>
    <x:row r="2852" ht="38" customHeight="1">
      <x:c r="A2852" s="6" t="str">
        <x:v>130108_3</x:v>
      </x:c>
      <x:c r="B2852" s="6" t="str">
        <x:v>130108</x:v>
      </x:c>
      <x:c r="C2852" s="6" t="n">
        <x:v>3</x:v>
      </x:c>
      <x:c r="D2852" s="6" t="str">
        <x:v>酒花奔涌</x:v>
      </x:c>
      <x:c r="E2852" s="7" t="str">
        <x:v>对指定敌方单体造成等同于加拉赫175%攻击力的火属性伤害。并使目标攻击力降低12%，持续2回合。</x:v>
      </x:c>
      <x:c r="F2852" s="6" t="n">
        <x:v>1.75</x:v>
      </x:c>
      <x:c r="G2852" s="6" t="n">
        <x:v>0</x:v>
      </x:c>
      <x:c r="H2852" s="6" t="n">
        <x:v>0</x:v>
      </x:c>
      <x:c r="I2852" s="6" t="n">
        <x:v>0</x:v>
      </x:c>
      <x:c r="J2852" s="6" t="str">
        <x:v>[1.75, 0.12, 2]</x:v>
      </x:c>
      <x:c r="K2852" s="7" t="str">
        <x:v>需确认条件及分段</x:v>
      </x:c>
      <x:c r="L2852" s="6" t="str">
        <x:v>https://raw.githubusercontent.com/Mar-7th/StarRailRes/dbe8cdfcfb0bf657b9fe1cf92d5537f118ccb487/index_new/cn/character_skills.json</x:v>
      </x:c>
    </x:row>
    <x:row r="2853" ht="38" customHeight="1">
      <x:c r="A2853" s="6" t="str">
        <x:v>130108_4</x:v>
      </x:c>
      <x:c r="B2853" s="6" t="str">
        <x:v>130108</x:v>
      </x:c>
      <x:c r="C2853" s="6" t="n">
        <x:v>4</x:v>
      </x:c>
      <x:c r="D2853" s="6" t="str">
        <x:v>酒花奔涌</x:v>
      </x:c>
      <x:c r="E2853" s="7" t="str">
        <x:v>对指定敌方单体造成等同于加拉赫200%攻击力的火属性伤害。并使目标攻击力降低13%，持续2回合。</x:v>
      </x:c>
      <x:c r="F2853" s="6" t="n">
        <x:v>2</x:v>
      </x:c>
      <x:c r="G2853" s="6" t="n">
        <x:v>0</x:v>
      </x:c>
      <x:c r="H2853" s="6" t="n">
        <x:v>0</x:v>
      </x:c>
      <x:c r="I2853" s="6" t="n">
        <x:v>0</x:v>
      </x:c>
      <x:c r="J2853" s="6" t="str">
        <x:v>[2, 0.13, 2]</x:v>
      </x:c>
      <x:c r="K2853" s="7" t="str">
        <x:v>需确认条件及分段</x:v>
      </x:c>
      <x:c r="L2853" s="6" t="str">
        <x:v>https://raw.githubusercontent.com/Mar-7th/StarRailRes/dbe8cdfcfb0bf657b9fe1cf92d5537f118ccb487/index_new/cn/character_skills.json</x:v>
      </x:c>
    </x:row>
    <x:row r="2854" ht="38" customHeight="1">
      <x:c r="A2854" s="6" t="str">
        <x:v>130108_5</x:v>
      </x:c>
      <x:c r="B2854" s="6" t="str">
        <x:v>130108</x:v>
      </x:c>
      <x:c r="C2854" s="6" t="n">
        <x:v>5</x:v>
      </x:c>
      <x:c r="D2854" s="6" t="str">
        <x:v>酒花奔涌</x:v>
      </x:c>
      <x:c r="E2854" s="7" t="str">
        <x:v>对指定敌方单体造成等同于加拉赫225%攻击力的火属性伤害。并使目标攻击力降低14%，持续2回合。</x:v>
      </x:c>
      <x:c r="F2854" s="6" t="n">
        <x:v>2.25</x:v>
      </x:c>
      <x:c r="G2854" s="6" t="n">
        <x:v>0</x:v>
      </x:c>
      <x:c r="H2854" s="6" t="n">
        <x:v>0</x:v>
      </x:c>
      <x:c r="I2854" s="6" t="n">
        <x:v>0</x:v>
      </x:c>
      <x:c r="J2854" s="6" t="str">
        <x:v>[2.25, 0.14, 2]</x:v>
      </x:c>
      <x:c r="K2854" s="7" t="str">
        <x:v>需确认条件及分段</x:v>
      </x:c>
      <x:c r="L2854" s="6" t="str">
        <x:v>https://raw.githubusercontent.com/Mar-7th/StarRailRes/dbe8cdfcfb0bf657b9fe1cf92d5537f118ccb487/index_new/cn/character_skills.json</x:v>
      </x:c>
    </x:row>
    <x:row r="2855" ht="38" customHeight="1">
      <x:c r="A2855" s="6" t="str">
        <x:v>130108_6</x:v>
      </x:c>
      <x:c r="B2855" s="6" t="str">
        <x:v>130108</x:v>
      </x:c>
      <x:c r="C2855" s="6" t="n">
        <x:v>6</x:v>
      </x:c>
      <x:c r="D2855" s="6" t="str">
        <x:v>酒花奔涌</x:v>
      </x:c>
      <x:c r="E2855" s="7" t="str">
        <x:v>对指定敌方单体造成等同于加拉赫250%攻击力的火属性伤害。并使目标攻击力降低15%，持续2回合。</x:v>
      </x:c>
      <x:c r="F2855" s="6" t="n">
        <x:v>2.5</x:v>
      </x:c>
      <x:c r="G2855" s="6" t="n">
        <x:v>0</x:v>
      </x:c>
      <x:c r="H2855" s="6" t="n">
        <x:v>0</x:v>
      </x:c>
      <x:c r="I2855" s="6" t="n">
        <x:v>0</x:v>
      </x:c>
      <x:c r="J2855" s="6" t="str">
        <x:v>[2.5, 0.15, 2]</x:v>
      </x:c>
      <x:c r="K2855" s="7" t="str">
        <x:v>需确认条件及分段</x:v>
      </x:c>
      <x:c r="L2855" s="6" t="str">
        <x:v>https://raw.githubusercontent.com/Mar-7th/StarRailRes/dbe8cdfcfb0bf657b9fe1cf92d5537f118ccb487/index_new/cn/character_skills.json</x:v>
      </x:c>
    </x:row>
    <x:row r="2856" ht="38" customHeight="1">
      <x:c r="A2856" s="6" t="str">
        <x:v>130108_7</x:v>
      </x:c>
      <x:c r="B2856" s="6" t="str">
        <x:v>130108</x:v>
      </x:c>
      <x:c r="C2856" s="6" t="n">
        <x:v>7</x:v>
      </x:c>
      <x:c r="D2856" s="6" t="str">
        <x:v>酒花奔涌</x:v>
      </x:c>
      <x:c r="E2856" s="7" t="str">
        <x:v>对指定敌方单体造成等同于加拉赫275%攻击力的火属性伤害。并使目标攻击力降低16%，持续2回合。</x:v>
      </x:c>
      <x:c r="F2856" s="6" t="n">
        <x:v>2.75</x:v>
      </x:c>
      <x:c r="G2856" s="6" t="n">
        <x:v>0</x:v>
      </x:c>
      <x:c r="H2856" s="6" t="n">
        <x:v>0</x:v>
      </x:c>
      <x:c r="I2856" s="6" t="n">
        <x:v>0</x:v>
      </x:c>
      <x:c r="J2856" s="6" t="str">
        <x:v>[2.75, 0.16, 2]</x:v>
      </x:c>
      <x:c r="K2856" s="7" t="str">
        <x:v>需确认条件及分段</x:v>
      </x:c>
      <x:c r="L2856" s="6" t="str">
        <x:v>https://raw.githubusercontent.com/Mar-7th/StarRailRes/dbe8cdfcfb0bf657b9fe1cf92d5537f118ccb487/index_new/cn/character_skills.json</x:v>
      </x:c>
    </x:row>
    <x:row r="2857" ht="38" customHeight="1">
      <x:c r="A2857" s="6" t="str">
        <x:v>130108_8</x:v>
      </x:c>
      <x:c r="B2857" s="6" t="str">
        <x:v>130108</x:v>
      </x:c>
      <x:c r="C2857" s="6" t="n">
        <x:v>8</x:v>
      </x:c>
      <x:c r="D2857" s="6" t="str">
        <x:v>酒花奔涌</x:v>
      </x:c>
      <x:c r="E2857" s="7" t="str">
        <x:v>对指定敌方单体造成等同于加拉赫300%攻击力的火属性伤害。并使目标攻击力降低17%，持续2回合。</x:v>
      </x:c>
      <x:c r="F2857" s="6" t="n">
        <x:v>3</x:v>
      </x:c>
      <x:c r="G2857" s="6" t="n">
        <x:v>0</x:v>
      </x:c>
      <x:c r="H2857" s="6" t="n">
        <x:v>0</x:v>
      </x:c>
      <x:c r="I2857" s="6" t="n">
        <x:v>0</x:v>
      </x:c>
      <x:c r="J2857" s="6" t="str">
        <x:v>[3, 0.17, 2]</x:v>
      </x:c>
      <x:c r="K2857" s="7" t="str">
        <x:v>需确认条件及分段</x:v>
      </x:c>
      <x:c r="L2857" s="6" t="str">
        <x:v>https://raw.githubusercontent.com/Mar-7th/StarRailRes/dbe8cdfcfb0bf657b9fe1cf92d5537f118ccb487/index_new/cn/character_skills.json</x:v>
      </x:c>
    </x:row>
    <x:row r="2858" ht="38" customHeight="1">
      <x:c r="A2858" s="6" t="str">
        <x:v>130108_9</x:v>
      </x:c>
      <x:c r="B2858" s="6" t="str">
        <x:v>130108</x:v>
      </x:c>
      <x:c r="C2858" s="6" t="n">
        <x:v>9</x:v>
      </x:c>
      <x:c r="D2858" s="6" t="str">
        <x:v>酒花奔涌</x:v>
      </x:c>
      <x:c r="E2858" s="7" t="str">
        <x:v>对指定敌方单体造成等同于加拉赫325%攻击力的火属性伤害。并使目标攻击力降低18%，持续2回合。</x:v>
      </x:c>
      <x:c r="F2858" s="6" t="n">
        <x:v>3.25</x:v>
      </x:c>
      <x:c r="G2858" s="6" t="n">
        <x:v>0</x:v>
      </x:c>
      <x:c r="H2858" s="6" t="n">
        <x:v>0</x:v>
      </x:c>
      <x:c r="I2858" s="6" t="n">
        <x:v>0</x:v>
      </x:c>
      <x:c r="J2858" s="6" t="str">
        <x:v>[3.25, 0.18, 2]</x:v>
      </x:c>
      <x:c r="K2858" s="7" t="str">
        <x:v>需确认条件及分段</x:v>
      </x:c>
      <x:c r="L2858" s="6" t="str">
        <x:v>https://raw.githubusercontent.com/Mar-7th/StarRailRes/dbe8cdfcfb0bf657b9fe1cf92d5537f118ccb487/index_new/cn/character_skills.json</x:v>
      </x:c>
    </x:row>
    <x:row r="2859" ht="38" customHeight="1">
      <x:c r="A2859" s="6" t="str">
        <x:v>130108_10</x:v>
      </x:c>
      <x:c r="B2859" s="6" t="str">
        <x:v>130108</x:v>
      </x:c>
      <x:c r="C2859" s="6" t="n">
        <x:v>10</x:v>
      </x:c>
      <x:c r="D2859" s="6" t="str">
        <x:v>酒花奔涌</x:v>
      </x:c>
      <x:c r="E2859" s="7" t="str">
        <x:v>对指定敌方单体造成等同于加拉赫350%攻击力的火属性伤害。并使目标攻击力降低19%，持续2回合。</x:v>
      </x:c>
      <x:c r="F2859" s="6" t="n">
        <x:v>3.5</x:v>
      </x:c>
      <x:c r="G2859" s="6" t="n">
        <x:v>0</x:v>
      </x:c>
      <x:c r="H2859" s="6" t="n">
        <x:v>0</x:v>
      </x:c>
      <x:c r="I2859" s="6" t="n">
        <x:v>0</x:v>
      </x:c>
      <x:c r="J2859" s="6" t="str">
        <x:v>[3.5, 0.19, 2]</x:v>
      </x:c>
      <x:c r="K2859" s="7" t="str">
        <x:v>需确认条件及分段</x:v>
      </x:c>
      <x:c r="L2859" s="6" t="str">
        <x:v>https://raw.githubusercontent.com/Mar-7th/StarRailRes/dbe8cdfcfb0bf657b9fe1cf92d5537f118ccb487/index_new/cn/character_skills.json</x:v>
      </x:c>
    </x:row>
    <x:row r="2860" ht="20" customHeight="1">
      <x:c r="A2860" s="6" t="str">
        <x:v>130201_1</x:v>
      </x:c>
      <x:c r="B2860" s="6" t="str">
        <x:v>130201</x:v>
      </x:c>
      <x:c r="C2860" s="6" t="n">
        <x:v>1</x:v>
      </x:c>
      <x:c r="D2860" s="6" t="str">
        <x:v>芬芳一现</x:v>
      </x:c>
      <x:c r="E2860" s="7" t="str">
        <x:v>对指定敌方单体造成等同于银枝50%攻击力的物理属性伤害。</x:v>
      </x:c>
      <x:c r="F2860" s="6" t="n">
        <x:v>0.5</x:v>
      </x:c>
      <x:c r="G2860" s="6" t="n">
        <x:v>0</x:v>
      </x:c>
      <x:c r="H2860" s="6" t="n">
        <x:v>0</x:v>
      </x:c>
      <x:c r="I2860" s="6" t="n">
        <x:v>0</x:v>
      </x:c>
      <x:c r="J2860" s="6" t="str">
        <x:v>[0.5]</x:v>
      </x:c>
      <x:c r="K2860" s="7" t="str">
        <x:v>需确认条件及分段</x:v>
      </x:c>
      <x:c r="L2860" s="6" t="str">
        <x:v>https://raw.githubusercontent.com/Mar-7th/StarRailRes/dbe8cdfcfb0bf657b9fe1cf92d5537f118ccb487/index_new/cn/character_skills.json</x:v>
      </x:c>
    </x:row>
    <x:row r="2861" ht="20" customHeight="1">
      <x:c r="A2861" s="6" t="str">
        <x:v>130201_2</x:v>
      </x:c>
      <x:c r="B2861" s="6" t="str">
        <x:v>130201</x:v>
      </x:c>
      <x:c r="C2861" s="6" t="n">
        <x:v>2</x:v>
      </x:c>
      <x:c r="D2861" s="6" t="str">
        <x:v>芬芳一现</x:v>
      </x:c>
      <x:c r="E2861" s="7" t="str">
        <x:v>对指定敌方单体造成等同于银枝60%攻击力的物理属性伤害。</x:v>
      </x:c>
      <x:c r="F2861" s="6" t="n">
        <x:v>0.6</x:v>
      </x:c>
      <x:c r="G2861" s="6" t="n">
        <x:v>0</x:v>
      </x:c>
      <x:c r="H2861" s="6" t="n">
        <x:v>0</x:v>
      </x:c>
      <x:c r="I2861" s="6" t="n">
        <x:v>0</x:v>
      </x:c>
      <x:c r="J2861" s="6" t="str">
        <x:v>[0.6]</x:v>
      </x:c>
      <x:c r="K2861" s="7" t="str">
        <x:v>需确认条件及分段</x:v>
      </x:c>
      <x:c r="L2861" s="6" t="str">
        <x:v>https://raw.githubusercontent.com/Mar-7th/StarRailRes/dbe8cdfcfb0bf657b9fe1cf92d5537f118ccb487/index_new/cn/character_skills.json</x:v>
      </x:c>
    </x:row>
    <x:row r="2862" ht="20" customHeight="1">
      <x:c r="A2862" s="6" t="str">
        <x:v>130201_3</x:v>
      </x:c>
      <x:c r="B2862" s="6" t="str">
        <x:v>130201</x:v>
      </x:c>
      <x:c r="C2862" s="6" t="n">
        <x:v>3</x:v>
      </x:c>
      <x:c r="D2862" s="6" t="str">
        <x:v>芬芳一现</x:v>
      </x:c>
      <x:c r="E2862" s="7" t="str">
        <x:v>对指定敌方单体造成等同于银枝70%攻击力的物理属性伤害。</x:v>
      </x:c>
      <x:c r="F2862" s="6" t="n">
        <x:v>0.7</x:v>
      </x:c>
      <x:c r="G2862" s="6" t="n">
        <x:v>0</x:v>
      </x:c>
      <x:c r="H2862" s="6" t="n">
        <x:v>0</x:v>
      </x:c>
      <x:c r="I2862" s="6" t="n">
        <x:v>0</x:v>
      </x:c>
      <x:c r="J2862" s="6" t="str">
        <x:v>[0.7]</x:v>
      </x:c>
      <x:c r="K2862" s="7" t="str">
        <x:v>需确认条件及分段</x:v>
      </x:c>
      <x:c r="L2862" s="6" t="str">
        <x:v>https://raw.githubusercontent.com/Mar-7th/StarRailRes/dbe8cdfcfb0bf657b9fe1cf92d5537f118ccb487/index_new/cn/character_skills.json</x:v>
      </x:c>
    </x:row>
    <x:row r="2863" ht="20" customHeight="1">
      <x:c r="A2863" s="6" t="str">
        <x:v>130201_4</x:v>
      </x:c>
      <x:c r="B2863" s="6" t="str">
        <x:v>130201</x:v>
      </x:c>
      <x:c r="C2863" s="6" t="n">
        <x:v>4</x:v>
      </x:c>
      <x:c r="D2863" s="6" t="str">
        <x:v>芬芳一现</x:v>
      </x:c>
      <x:c r="E2863" s="7" t="str">
        <x:v>对指定敌方单体造成等同于银枝80%攻击力的物理属性伤害。</x:v>
      </x:c>
      <x:c r="F2863" s="6" t="n">
        <x:v>0.8</x:v>
      </x:c>
      <x:c r="G2863" s="6" t="n">
        <x:v>0</x:v>
      </x:c>
      <x:c r="H2863" s="6" t="n">
        <x:v>0</x:v>
      </x:c>
      <x:c r="I2863" s="6" t="n">
        <x:v>0</x:v>
      </x:c>
      <x:c r="J2863" s="6" t="str">
        <x:v>[0.8]</x:v>
      </x:c>
      <x:c r="K2863" s="7" t="str">
        <x:v>需确认条件及分段</x:v>
      </x:c>
      <x:c r="L2863" s="6" t="str">
        <x:v>https://raw.githubusercontent.com/Mar-7th/StarRailRes/dbe8cdfcfb0bf657b9fe1cf92d5537f118ccb487/index_new/cn/character_skills.json</x:v>
      </x:c>
    </x:row>
    <x:row r="2864" ht="20" customHeight="1">
      <x:c r="A2864" s="6" t="str">
        <x:v>130201_5</x:v>
      </x:c>
      <x:c r="B2864" s="6" t="str">
        <x:v>130201</x:v>
      </x:c>
      <x:c r="C2864" s="6" t="n">
        <x:v>5</x:v>
      </x:c>
      <x:c r="D2864" s="6" t="str">
        <x:v>芬芳一现</x:v>
      </x:c>
      <x:c r="E2864" s="7" t="str">
        <x:v>对指定敌方单体造成等同于银枝90%攻击力的物理属性伤害。</x:v>
      </x:c>
      <x:c r="F2864" s="6" t="n">
        <x:v>0.9</x:v>
      </x:c>
      <x:c r="G2864" s="6" t="n">
        <x:v>0</x:v>
      </x:c>
      <x:c r="H2864" s="6" t="n">
        <x:v>0</x:v>
      </x:c>
      <x:c r="I2864" s="6" t="n">
        <x:v>0</x:v>
      </x:c>
      <x:c r="J2864" s="6" t="str">
        <x:v>[0.9]</x:v>
      </x:c>
      <x:c r="K2864" s="7" t="str">
        <x:v>需确认条件及分段</x:v>
      </x:c>
      <x:c r="L2864" s="6" t="str">
        <x:v>https://raw.githubusercontent.com/Mar-7th/StarRailRes/dbe8cdfcfb0bf657b9fe1cf92d5537f118ccb487/index_new/cn/character_skills.json</x:v>
      </x:c>
    </x:row>
    <x:row r="2865" ht="20" customHeight="1">
      <x:c r="A2865" s="6" t="str">
        <x:v>130201_6</x:v>
      </x:c>
      <x:c r="B2865" s="6" t="str">
        <x:v>130201</x:v>
      </x:c>
      <x:c r="C2865" s="6" t="n">
        <x:v>6</x:v>
      </x:c>
      <x:c r="D2865" s="6" t="str">
        <x:v>芬芳一现</x:v>
      </x:c>
      <x:c r="E2865" s="7" t="str">
        <x:v>对指定敌方单体造成等同于银枝100%攻击力的物理属性伤害。</x:v>
      </x:c>
      <x:c r="F2865" s="6" t="n">
        <x:v>1</x:v>
      </x:c>
      <x:c r="G2865" s="6" t="n">
        <x:v>0</x:v>
      </x:c>
      <x:c r="H2865" s="6" t="n">
        <x:v>0</x:v>
      </x:c>
      <x:c r="I2865" s="6" t="n">
        <x:v>0</x:v>
      </x:c>
      <x:c r="J2865" s="6" t="str">
        <x:v>[1]</x:v>
      </x:c>
      <x:c r="K2865" s="7" t="str">
        <x:v>需确认条件及分段</x:v>
      </x:c>
      <x:c r="L2865" s="6" t="str">
        <x:v>https://raw.githubusercontent.com/Mar-7th/StarRailRes/dbe8cdfcfb0bf657b9fe1cf92d5537f118ccb487/index_new/cn/character_skills.json</x:v>
      </x:c>
    </x:row>
    <x:row r="2866" ht="20" customHeight="1">
      <x:c r="A2866" s="6" t="str">
        <x:v>130201_7</x:v>
      </x:c>
      <x:c r="B2866" s="6" t="str">
        <x:v>130201</x:v>
      </x:c>
      <x:c r="C2866" s="6" t="n">
        <x:v>7</x:v>
      </x:c>
      <x:c r="D2866" s="6" t="str">
        <x:v>芬芳一现</x:v>
      </x:c>
      <x:c r="E2866" s="7" t="str">
        <x:v>对指定敌方单体造成等同于银枝110%攻击力的物理属性伤害。</x:v>
      </x:c>
      <x:c r="F2866" s="6" t="n">
        <x:v>1.1</x:v>
      </x:c>
      <x:c r="G2866" s="6" t="n">
        <x:v>0</x:v>
      </x:c>
      <x:c r="H2866" s="6" t="n">
        <x:v>0</x:v>
      </x:c>
      <x:c r="I2866" s="6" t="n">
        <x:v>0</x:v>
      </x:c>
      <x:c r="J2866" s="6" t="str">
        <x:v>[1.1]</x:v>
      </x:c>
      <x:c r="K2866" s="7" t="str">
        <x:v>需确认条件及分段</x:v>
      </x:c>
      <x:c r="L2866" s="6" t="str">
        <x:v>https://raw.githubusercontent.com/Mar-7th/StarRailRes/dbe8cdfcfb0bf657b9fe1cf92d5537f118ccb487/index_new/cn/character_skills.json</x:v>
      </x:c>
    </x:row>
    <x:row r="2867" ht="20" customHeight="1">
      <x:c r="A2867" s="6" t="str">
        <x:v>130201_8</x:v>
      </x:c>
      <x:c r="B2867" s="6" t="str">
        <x:v>130201</x:v>
      </x:c>
      <x:c r="C2867" s="6" t="n">
        <x:v>8</x:v>
      </x:c>
      <x:c r="D2867" s="6" t="str">
        <x:v>芬芳一现</x:v>
      </x:c>
      <x:c r="E2867" s="7" t="str">
        <x:v>对指定敌方单体造成等同于银枝120%攻击力的物理属性伤害。</x:v>
      </x:c>
      <x:c r="F2867" s="6" t="n">
        <x:v>1.2</x:v>
      </x:c>
      <x:c r="G2867" s="6" t="n">
        <x:v>0</x:v>
      </x:c>
      <x:c r="H2867" s="6" t="n">
        <x:v>0</x:v>
      </x:c>
      <x:c r="I2867" s="6" t="n">
        <x:v>0</x:v>
      </x:c>
      <x:c r="J2867" s="6" t="str">
        <x:v>[1.2]</x:v>
      </x:c>
      <x:c r="K2867" s="7" t="str">
        <x:v>需确认条件及分段</x:v>
      </x:c>
      <x:c r="L2867" s="6" t="str">
        <x:v>https://raw.githubusercontent.com/Mar-7th/StarRailRes/dbe8cdfcfb0bf657b9fe1cf92d5537f118ccb487/index_new/cn/character_skills.json</x:v>
      </x:c>
    </x:row>
    <x:row r="2868" ht="20" customHeight="1">
      <x:c r="A2868" s="6" t="str">
        <x:v>130201_9</x:v>
      </x:c>
      <x:c r="B2868" s="6" t="str">
        <x:v>130201</x:v>
      </x:c>
      <x:c r="C2868" s="6" t="n">
        <x:v>9</x:v>
      </x:c>
      <x:c r="D2868" s="6" t="str">
        <x:v>芬芳一现</x:v>
      </x:c>
      <x:c r="E2868" s="7" t="str">
        <x:v>对指定敌方单体造成等同于银枝130%攻击力的物理属性伤害。</x:v>
      </x:c>
      <x:c r="F2868" s="6" t="n">
        <x:v>1.3</x:v>
      </x:c>
      <x:c r="G2868" s="6" t="n">
        <x:v>0</x:v>
      </x:c>
      <x:c r="H2868" s="6" t="n">
        <x:v>0</x:v>
      </x:c>
      <x:c r="I2868" s="6" t="n">
        <x:v>0</x:v>
      </x:c>
      <x:c r="J2868" s="6" t="str">
        <x:v>[1.3]</x:v>
      </x:c>
      <x:c r="K2868" s="7" t="str">
        <x:v>需确认条件及分段</x:v>
      </x:c>
      <x:c r="L2868" s="6" t="str">
        <x:v>https://raw.githubusercontent.com/Mar-7th/StarRailRes/dbe8cdfcfb0bf657b9fe1cf92d5537f118ccb487/index_new/cn/character_skills.json</x:v>
      </x:c>
    </x:row>
    <x:row r="2869" ht="20" customHeight="1">
      <x:c r="A2869" s="6" t="str">
        <x:v>130201_10</x:v>
      </x:c>
      <x:c r="B2869" s="6" t="str">
        <x:v>130201</x:v>
      </x:c>
      <x:c r="C2869" s="6" t="n">
        <x:v>10</x:v>
      </x:c>
      <x:c r="D2869" s="6" t="str">
        <x:v>芬芳一现</x:v>
      </x:c>
      <x:c r="E2869" s="7" t="str">
        <x:v>对指定敌方单体造成等同于银枝140%攻击力的物理属性伤害。</x:v>
      </x:c>
      <x:c r="F2869" s="6" t="n">
        <x:v>1.4</x:v>
      </x:c>
      <x:c r="G2869" s="6" t="n">
        <x:v>0</x:v>
      </x:c>
      <x:c r="H2869" s="6" t="n">
        <x:v>0</x:v>
      </x:c>
      <x:c r="I2869" s="6" t="n">
        <x:v>0</x:v>
      </x:c>
      <x:c r="J2869" s="6" t="str">
        <x:v>[1.4]</x:v>
      </x:c>
      <x:c r="K2869" s="7" t="str">
        <x:v>需确认条件及分段</x:v>
      </x:c>
      <x:c r="L2869" s="6" t="str">
        <x:v>https://raw.githubusercontent.com/Mar-7th/StarRailRes/dbe8cdfcfb0bf657b9fe1cf92d5537f118ccb487/index_new/cn/character_skills.json</x:v>
      </x:c>
    </x:row>
    <x:row r="2870" ht="20" customHeight="1">
      <x:c r="A2870" s="6" t="str">
        <x:v>130202_1</x:v>
      </x:c>
      <x:c r="B2870" s="6" t="str">
        <x:v>130202</x:v>
      </x:c>
      <x:c r="C2870" s="6" t="n">
        <x:v>1</x:v>
      </x:c>
      <x:c r="D2870" s="6" t="str">
        <x:v>公正，此处盛放</x:v>
      </x:c>
      <x:c r="E2870" s="7" t="str">
        <x:v>对敌方全体造成等同于银枝60%攻击力的物理属性伤害。</x:v>
      </x:c>
      <x:c r="F2870" s="6" t="n">
        <x:v>0.6</x:v>
      </x:c>
      <x:c r="G2870" s="6" t="n">
        <x:v>0</x:v>
      </x:c>
      <x:c r="H2870" s="6" t="n">
        <x:v>0</x:v>
      </x:c>
      <x:c r="I2870" s="6" t="n">
        <x:v>0</x:v>
      </x:c>
      <x:c r="J2870" s="6" t="str">
        <x:v>[0.6]</x:v>
      </x:c>
      <x:c r="K2870" s="7" t="str">
        <x:v>需确认条件及分段</x:v>
      </x:c>
      <x:c r="L2870" s="6" t="str">
        <x:v>https://raw.githubusercontent.com/Mar-7th/StarRailRes/dbe8cdfcfb0bf657b9fe1cf92d5537f118ccb487/index_new/cn/character_skills.json</x:v>
      </x:c>
    </x:row>
    <x:row r="2871" ht="20" customHeight="1">
      <x:c r="A2871" s="6" t="str">
        <x:v>130202_2</x:v>
      </x:c>
      <x:c r="B2871" s="6" t="str">
        <x:v>130202</x:v>
      </x:c>
      <x:c r="C2871" s="6" t="n">
        <x:v>2</x:v>
      </x:c>
      <x:c r="D2871" s="6" t="str">
        <x:v>公正，此处盛放</x:v>
      </x:c>
      <x:c r="E2871" s="7" t="str">
        <x:v>对敌方全体造成等同于银枝66%攻击力的物理属性伤害。</x:v>
      </x:c>
      <x:c r="F2871" s="6" t="n">
        <x:v>0.66</x:v>
      </x:c>
      <x:c r="G2871" s="6" t="n">
        <x:v>0</x:v>
      </x:c>
      <x:c r="H2871" s="6" t="n">
        <x:v>0</x:v>
      </x:c>
      <x:c r="I2871" s="6" t="n">
        <x:v>0</x:v>
      </x:c>
      <x:c r="J2871" s="6" t="str">
        <x:v>[0.66]</x:v>
      </x:c>
      <x:c r="K2871" s="7" t="str">
        <x:v>需确认条件及分段</x:v>
      </x:c>
      <x:c r="L2871" s="6" t="str">
        <x:v>https://raw.githubusercontent.com/Mar-7th/StarRailRes/dbe8cdfcfb0bf657b9fe1cf92d5537f118ccb487/index_new/cn/character_skills.json</x:v>
      </x:c>
    </x:row>
    <x:row r="2872" ht="20" customHeight="1">
      <x:c r="A2872" s="6" t="str">
        <x:v>130202_3</x:v>
      </x:c>
      <x:c r="B2872" s="6" t="str">
        <x:v>130202</x:v>
      </x:c>
      <x:c r="C2872" s="6" t="n">
        <x:v>3</x:v>
      </x:c>
      <x:c r="D2872" s="6" t="str">
        <x:v>公正，此处盛放</x:v>
      </x:c>
      <x:c r="E2872" s="7" t="str">
        <x:v>对敌方全体造成等同于银枝72%攻击力的物理属性伤害。</x:v>
      </x:c>
      <x:c r="F2872" s="6" t="n">
        <x:v>0.72</x:v>
      </x:c>
      <x:c r="G2872" s="6" t="n">
        <x:v>0</x:v>
      </x:c>
      <x:c r="H2872" s="6" t="n">
        <x:v>0</x:v>
      </x:c>
      <x:c r="I2872" s="6" t="n">
        <x:v>0</x:v>
      </x:c>
      <x:c r="J2872" s="6" t="str">
        <x:v>[0.72]</x:v>
      </x:c>
      <x:c r="K2872" s="7" t="str">
        <x:v>需确认条件及分段</x:v>
      </x:c>
      <x:c r="L2872" s="6" t="str">
        <x:v>https://raw.githubusercontent.com/Mar-7th/StarRailRes/dbe8cdfcfb0bf657b9fe1cf92d5537f118ccb487/index_new/cn/character_skills.json</x:v>
      </x:c>
    </x:row>
    <x:row r="2873" ht="20" customHeight="1">
      <x:c r="A2873" s="6" t="str">
        <x:v>130202_4</x:v>
      </x:c>
      <x:c r="B2873" s="6" t="str">
        <x:v>130202</x:v>
      </x:c>
      <x:c r="C2873" s="6" t="n">
        <x:v>4</x:v>
      </x:c>
      <x:c r="D2873" s="6" t="str">
        <x:v>公正，此处盛放</x:v>
      </x:c>
      <x:c r="E2873" s="7" t="str">
        <x:v>对敌方全体造成等同于银枝78%攻击力的物理属性伤害。</x:v>
      </x:c>
      <x:c r="F2873" s="6" t="n">
        <x:v>0.78</x:v>
      </x:c>
      <x:c r="G2873" s="6" t="n">
        <x:v>0</x:v>
      </x:c>
      <x:c r="H2873" s="6" t="n">
        <x:v>0</x:v>
      </x:c>
      <x:c r="I2873" s="6" t="n">
        <x:v>0</x:v>
      </x:c>
      <x:c r="J2873" s="6" t="str">
        <x:v>[0.78]</x:v>
      </x:c>
      <x:c r="K2873" s="7" t="str">
        <x:v>需确认条件及分段</x:v>
      </x:c>
      <x:c r="L2873" s="6" t="str">
        <x:v>https://raw.githubusercontent.com/Mar-7th/StarRailRes/dbe8cdfcfb0bf657b9fe1cf92d5537f118ccb487/index_new/cn/character_skills.json</x:v>
      </x:c>
    </x:row>
    <x:row r="2874" ht="20" customHeight="1">
      <x:c r="A2874" s="6" t="str">
        <x:v>130202_5</x:v>
      </x:c>
      <x:c r="B2874" s="6" t="str">
        <x:v>130202</x:v>
      </x:c>
      <x:c r="C2874" s="6" t="n">
        <x:v>5</x:v>
      </x:c>
      <x:c r="D2874" s="6" t="str">
        <x:v>公正，此处盛放</x:v>
      </x:c>
      <x:c r="E2874" s="7" t="str">
        <x:v>对敌方全体造成等同于银枝84%攻击力的物理属性伤害。</x:v>
      </x:c>
      <x:c r="F2874" s="6" t="n">
        <x:v>0.84</x:v>
      </x:c>
      <x:c r="G2874" s="6" t="n">
        <x:v>0</x:v>
      </x:c>
      <x:c r="H2874" s="6" t="n">
        <x:v>0</x:v>
      </x:c>
      <x:c r="I2874" s="6" t="n">
        <x:v>0</x:v>
      </x:c>
      <x:c r="J2874" s="6" t="str">
        <x:v>[0.84]</x:v>
      </x:c>
      <x:c r="K2874" s="7" t="str">
        <x:v>需确认条件及分段</x:v>
      </x:c>
      <x:c r="L2874" s="6" t="str">
        <x:v>https://raw.githubusercontent.com/Mar-7th/StarRailRes/dbe8cdfcfb0bf657b9fe1cf92d5537f118ccb487/index_new/cn/character_skills.json</x:v>
      </x:c>
    </x:row>
    <x:row r="2875" ht="20" customHeight="1">
      <x:c r="A2875" s="6" t="str">
        <x:v>130202_6</x:v>
      </x:c>
      <x:c r="B2875" s="6" t="str">
        <x:v>130202</x:v>
      </x:c>
      <x:c r="C2875" s="6" t="n">
        <x:v>6</x:v>
      </x:c>
      <x:c r="D2875" s="6" t="str">
        <x:v>公正，此处盛放</x:v>
      </x:c>
      <x:c r="E2875" s="7" t="str">
        <x:v>对敌方全体造成等同于银枝90%攻击力的物理属性伤害。</x:v>
      </x:c>
      <x:c r="F2875" s="6" t="n">
        <x:v>0.9</x:v>
      </x:c>
      <x:c r="G2875" s="6" t="n">
        <x:v>0</x:v>
      </x:c>
      <x:c r="H2875" s="6" t="n">
        <x:v>0</x:v>
      </x:c>
      <x:c r="I2875" s="6" t="n">
        <x:v>0</x:v>
      </x:c>
      <x:c r="J2875" s="6" t="str">
        <x:v>[0.9]</x:v>
      </x:c>
      <x:c r="K2875" s="7" t="str">
        <x:v>需确认条件及分段</x:v>
      </x:c>
      <x:c r="L2875" s="6" t="str">
        <x:v>https://raw.githubusercontent.com/Mar-7th/StarRailRes/dbe8cdfcfb0bf657b9fe1cf92d5537f118ccb487/index_new/cn/character_skills.json</x:v>
      </x:c>
    </x:row>
    <x:row r="2876" ht="20" customHeight="1">
      <x:c r="A2876" s="6" t="str">
        <x:v>130202_7</x:v>
      </x:c>
      <x:c r="B2876" s="6" t="str">
        <x:v>130202</x:v>
      </x:c>
      <x:c r="C2876" s="6" t="n">
        <x:v>7</x:v>
      </x:c>
      <x:c r="D2876" s="6" t="str">
        <x:v>公正，此处盛放</x:v>
      </x:c>
      <x:c r="E2876" s="7" t="str">
        <x:v>对敌方全体造成等同于银枝97.5%攻击力的物理属性伤害。</x:v>
      </x:c>
      <x:c r="F2876" s="6" t="n">
        <x:v>0.975</x:v>
      </x:c>
      <x:c r="G2876" s="6" t="n">
        <x:v>0</x:v>
      </x:c>
      <x:c r="H2876" s="6" t="n">
        <x:v>0</x:v>
      </x:c>
      <x:c r="I2876" s="6" t="n">
        <x:v>0</x:v>
      </x:c>
      <x:c r="J2876" s="6" t="str">
        <x:v>[0.975]</x:v>
      </x:c>
      <x:c r="K2876" s="7" t="str">
        <x:v>需确认条件及分段</x:v>
      </x:c>
      <x:c r="L2876" s="6" t="str">
        <x:v>https://raw.githubusercontent.com/Mar-7th/StarRailRes/dbe8cdfcfb0bf657b9fe1cf92d5537f118ccb487/index_new/cn/character_skills.json</x:v>
      </x:c>
    </x:row>
    <x:row r="2877" ht="20" customHeight="1">
      <x:c r="A2877" s="6" t="str">
        <x:v>130202_8</x:v>
      </x:c>
      <x:c r="B2877" s="6" t="str">
        <x:v>130202</x:v>
      </x:c>
      <x:c r="C2877" s="6" t="n">
        <x:v>8</x:v>
      </x:c>
      <x:c r="D2877" s="6" t="str">
        <x:v>公正，此处盛放</x:v>
      </x:c>
      <x:c r="E2877" s="7" t="str">
        <x:v>对敌方全体造成等同于银枝105%攻击力的物理属性伤害。</x:v>
      </x:c>
      <x:c r="F2877" s="6" t="n">
        <x:v>1.05</x:v>
      </x:c>
      <x:c r="G2877" s="6" t="n">
        <x:v>0</x:v>
      </x:c>
      <x:c r="H2877" s="6" t="n">
        <x:v>0</x:v>
      </x:c>
      <x:c r="I2877" s="6" t="n">
        <x:v>0</x:v>
      </x:c>
      <x:c r="J2877" s="6" t="str">
        <x:v>[1.05]</x:v>
      </x:c>
      <x:c r="K2877" s="7" t="str">
        <x:v>需确认条件及分段</x:v>
      </x:c>
      <x:c r="L2877" s="6" t="str">
        <x:v>https://raw.githubusercontent.com/Mar-7th/StarRailRes/dbe8cdfcfb0bf657b9fe1cf92d5537f118ccb487/index_new/cn/character_skills.json</x:v>
      </x:c>
    </x:row>
    <x:row r="2878" ht="20" customHeight="1">
      <x:c r="A2878" s="6" t="str">
        <x:v>130202_9</x:v>
      </x:c>
      <x:c r="B2878" s="6" t="str">
        <x:v>130202</x:v>
      </x:c>
      <x:c r="C2878" s="6" t="n">
        <x:v>9</x:v>
      </x:c>
      <x:c r="D2878" s="6" t="str">
        <x:v>公正，此处盛放</x:v>
      </x:c>
      <x:c r="E2878" s="7" t="str">
        <x:v>对敌方全体造成等同于银枝112.5%攻击力的物理属性伤害。</x:v>
      </x:c>
      <x:c r="F2878" s="6" t="n">
        <x:v>1.125</x:v>
      </x:c>
      <x:c r="G2878" s="6" t="n">
        <x:v>0</x:v>
      </x:c>
      <x:c r="H2878" s="6" t="n">
        <x:v>0</x:v>
      </x:c>
      <x:c r="I2878" s="6" t="n">
        <x:v>0</x:v>
      </x:c>
      <x:c r="J2878" s="6" t="str">
        <x:v>[1.125]</x:v>
      </x:c>
      <x:c r="K2878" s="7" t="str">
        <x:v>需确认条件及分段</x:v>
      </x:c>
      <x:c r="L2878" s="6" t="str">
        <x:v>https://raw.githubusercontent.com/Mar-7th/StarRailRes/dbe8cdfcfb0bf657b9fe1cf92d5537f118ccb487/index_new/cn/character_skills.json</x:v>
      </x:c>
    </x:row>
    <x:row r="2879" ht="20" customHeight="1">
      <x:c r="A2879" s="6" t="str">
        <x:v>130202_10</x:v>
      </x:c>
      <x:c r="B2879" s="6" t="str">
        <x:v>130202</x:v>
      </x:c>
      <x:c r="C2879" s="6" t="n">
        <x:v>10</x:v>
      </x:c>
      <x:c r="D2879" s="6" t="str">
        <x:v>公正，此处盛放</x:v>
      </x:c>
      <x:c r="E2879" s="7" t="str">
        <x:v>对敌方全体造成等同于银枝120%攻击力的物理属性伤害。</x:v>
      </x:c>
      <x:c r="F2879" s="6" t="n">
        <x:v>1.2</x:v>
      </x:c>
      <x:c r="G2879" s="6" t="n">
        <x:v>0</x:v>
      </x:c>
      <x:c r="H2879" s="6" t="n">
        <x:v>0</x:v>
      </x:c>
      <x:c r="I2879" s="6" t="n">
        <x:v>0</x:v>
      </x:c>
      <x:c r="J2879" s="6" t="str">
        <x:v>[1.2]</x:v>
      </x:c>
      <x:c r="K2879" s="7" t="str">
        <x:v>需确认条件及分段</x:v>
      </x:c>
      <x:c r="L2879" s="6" t="str">
        <x:v>https://raw.githubusercontent.com/Mar-7th/StarRailRes/dbe8cdfcfb0bf657b9fe1cf92d5537f118ccb487/index_new/cn/character_skills.json</x:v>
      </x:c>
    </x:row>
    <x:row r="2880" ht="20" customHeight="1">
      <x:c r="A2880" s="6" t="str">
        <x:v>130202_11</x:v>
      </x:c>
      <x:c r="B2880" s="6" t="str">
        <x:v>130202</x:v>
      </x:c>
      <x:c r="C2880" s="6" t="n">
        <x:v>11</x:v>
      </x:c>
      <x:c r="D2880" s="6" t="str">
        <x:v>公正，此处盛放</x:v>
      </x:c>
      <x:c r="E2880" s="7" t="str">
        <x:v>对敌方全体造成等同于银枝126%攻击力的物理属性伤害。</x:v>
      </x:c>
      <x:c r="F2880" s="6" t="n">
        <x:v>1.26</x:v>
      </x:c>
      <x:c r="G2880" s="6" t="n">
        <x:v>0</x:v>
      </x:c>
      <x:c r="H2880" s="6" t="n">
        <x:v>0</x:v>
      </x:c>
      <x:c r="I2880" s="6" t="n">
        <x:v>0</x:v>
      </x:c>
      <x:c r="J2880" s="6" t="str">
        <x:v>[1.26]</x:v>
      </x:c>
      <x:c r="K2880" s="7" t="str">
        <x:v>需确认条件及分段</x:v>
      </x:c>
      <x:c r="L2880" s="6" t="str">
        <x:v>https://raw.githubusercontent.com/Mar-7th/StarRailRes/dbe8cdfcfb0bf657b9fe1cf92d5537f118ccb487/index_new/cn/character_skills.json</x:v>
      </x:c>
    </x:row>
    <x:row r="2881" ht="20" customHeight="1">
      <x:c r="A2881" s="6" t="str">
        <x:v>130202_12</x:v>
      </x:c>
      <x:c r="B2881" s="6" t="str">
        <x:v>130202</x:v>
      </x:c>
      <x:c r="C2881" s="6" t="n">
        <x:v>12</x:v>
      </x:c>
      <x:c r="D2881" s="6" t="str">
        <x:v>公正，此处盛放</x:v>
      </x:c>
      <x:c r="E2881" s="7" t="str">
        <x:v>对敌方全体造成等同于银枝132%攻击力的物理属性伤害。</x:v>
      </x:c>
      <x:c r="F2881" s="6" t="n">
        <x:v>1.32</x:v>
      </x:c>
      <x:c r="G2881" s="6" t="n">
        <x:v>0</x:v>
      </x:c>
      <x:c r="H2881" s="6" t="n">
        <x:v>0</x:v>
      </x:c>
      <x:c r="I2881" s="6" t="n">
        <x:v>0</x:v>
      </x:c>
      <x:c r="J2881" s="6" t="str">
        <x:v>[1.32]</x:v>
      </x:c>
      <x:c r="K2881" s="7" t="str">
        <x:v>需确认条件及分段</x:v>
      </x:c>
      <x:c r="L2881" s="6" t="str">
        <x:v>https://raw.githubusercontent.com/Mar-7th/StarRailRes/dbe8cdfcfb0bf657b9fe1cf92d5537f118ccb487/index_new/cn/character_skills.json</x:v>
      </x:c>
    </x:row>
    <x:row r="2882" ht="20" customHeight="1">
      <x:c r="A2882" s="6" t="str">
        <x:v>130202_13</x:v>
      </x:c>
      <x:c r="B2882" s="6" t="str">
        <x:v>130202</x:v>
      </x:c>
      <x:c r="C2882" s="6" t="n">
        <x:v>13</x:v>
      </x:c>
      <x:c r="D2882" s="6" t="str">
        <x:v>公正，此处盛放</x:v>
      </x:c>
      <x:c r="E2882" s="7" t="str">
        <x:v>对敌方全体造成等同于银枝138%攻击力的物理属性伤害。</x:v>
      </x:c>
      <x:c r="F2882" s="6" t="n">
        <x:v>1.38</x:v>
      </x:c>
      <x:c r="G2882" s="6" t="n">
        <x:v>0</x:v>
      </x:c>
      <x:c r="H2882" s="6" t="n">
        <x:v>0</x:v>
      </x:c>
      <x:c r="I2882" s="6" t="n">
        <x:v>0</x:v>
      </x:c>
      <x:c r="J2882" s="6" t="str">
        <x:v>[1.38]</x:v>
      </x:c>
      <x:c r="K2882" s="7" t="str">
        <x:v>需确认条件及分段</x:v>
      </x:c>
      <x:c r="L2882" s="6" t="str">
        <x:v>https://raw.githubusercontent.com/Mar-7th/StarRailRes/dbe8cdfcfb0bf657b9fe1cf92d5537f118ccb487/index_new/cn/character_skills.json</x:v>
      </x:c>
    </x:row>
    <x:row r="2883" ht="20" customHeight="1">
      <x:c r="A2883" s="6" t="str">
        <x:v>130202_14</x:v>
      </x:c>
      <x:c r="B2883" s="6" t="str">
        <x:v>130202</x:v>
      </x:c>
      <x:c r="C2883" s="6" t="n">
        <x:v>14</x:v>
      </x:c>
      <x:c r="D2883" s="6" t="str">
        <x:v>公正，此处盛放</x:v>
      </x:c>
      <x:c r="E2883" s="7" t="str">
        <x:v>对敌方全体造成等同于银枝144%攻击力的物理属性伤害。</x:v>
      </x:c>
      <x:c r="F2883" s="6" t="n">
        <x:v>1.44</x:v>
      </x:c>
      <x:c r="G2883" s="6" t="n">
        <x:v>0</x:v>
      </x:c>
      <x:c r="H2883" s="6" t="n">
        <x:v>0</x:v>
      </x:c>
      <x:c r="I2883" s="6" t="n">
        <x:v>0</x:v>
      </x:c>
      <x:c r="J2883" s="6" t="str">
        <x:v>[1.44]</x:v>
      </x:c>
      <x:c r="K2883" s="7" t="str">
        <x:v>需确认条件及分段</x:v>
      </x:c>
      <x:c r="L2883" s="6" t="str">
        <x:v>https://raw.githubusercontent.com/Mar-7th/StarRailRes/dbe8cdfcfb0bf657b9fe1cf92d5537f118ccb487/index_new/cn/character_skills.json</x:v>
      </x:c>
    </x:row>
    <x:row r="2884" ht="20" customHeight="1">
      <x:c r="A2884" s="6" t="str">
        <x:v>130202_15</x:v>
      </x:c>
      <x:c r="B2884" s="6" t="str">
        <x:v>130202</x:v>
      </x:c>
      <x:c r="C2884" s="6" t="n">
        <x:v>15</x:v>
      </x:c>
      <x:c r="D2884" s="6" t="str">
        <x:v>公正，此处盛放</x:v>
      </x:c>
      <x:c r="E2884" s="7" t="str">
        <x:v>对敌方全体造成等同于银枝150%攻击力的物理属性伤害。</x:v>
      </x:c>
      <x:c r="F2884" s="6" t="n">
        <x:v>1.5</x:v>
      </x:c>
      <x:c r="G2884" s="6" t="n">
        <x:v>0</x:v>
      </x:c>
      <x:c r="H2884" s="6" t="n">
        <x:v>0</x:v>
      </x:c>
      <x:c r="I2884" s="6" t="n">
        <x:v>0</x:v>
      </x:c>
      <x:c r="J2884" s="6" t="str">
        <x:v>[1.5]</x:v>
      </x:c>
      <x:c r="K2884" s="7" t="str">
        <x:v>需确认条件及分段</x:v>
      </x:c>
      <x:c r="L2884" s="6" t="str">
        <x:v>https://raw.githubusercontent.com/Mar-7th/StarRailRes/dbe8cdfcfb0bf657b9fe1cf92d5537f118ccb487/index_new/cn/character_skills.json</x:v>
      </x:c>
    </x:row>
    <x:row r="2885" ht="20" customHeight="1">
      <x:c r="A2885" s="6" t="str">
        <x:v>130203_1</x:v>
      </x:c>
      <x:c r="B2885" s="6" t="str">
        <x:v>130203</x:v>
      </x:c>
      <x:c r="C2885" s="6" t="n">
        <x:v>1</x:v>
      </x:c>
      <x:c r="D2885" s="6" t="str">
        <x:v>驻于花庭，赐与尽美</x:v>
      </x:c>
      <x:c r="E2885" s="7" t="str">
        <x:v>消耗90点能量，对敌方全体造成等同于银枝96%攻击力的物理属性伤害。</x:v>
      </x:c>
      <x:c r="F2885" s="6" t="n">
        <x:v>0.96</x:v>
      </x:c>
      <x:c r="G2885" s="6" t="n">
        <x:v>0</x:v>
      </x:c>
      <x:c r="H2885" s="6" t="n">
        <x:v>0</x:v>
      </x:c>
      <x:c r="I2885" s="6" t="n">
        <x:v>0</x:v>
      </x:c>
      <x:c r="J2885" s="6" t="str">
        <x:v>[0.96, 90]</x:v>
      </x:c>
      <x:c r="K2885" s="7" t="str">
        <x:v>需确认条件及分段</x:v>
      </x:c>
      <x:c r="L2885" s="6" t="str">
        <x:v>https://raw.githubusercontent.com/Mar-7th/StarRailRes/dbe8cdfcfb0bf657b9fe1cf92d5537f118ccb487/index_new/cn/character_skills.json</x:v>
      </x:c>
    </x:row>
    <x:row r="2886" ht="20" customHeight="1">
      <x:c r="A2886" s="6" t="str">
        <x:v>130203_2</x:v>
      </x:c>
      <x:c r="B2886" s="6" t="str">
        <x:v>130203</x:v>
      </x:c>
      <x:c r="C2886" s="6" t="n">
        <x:v>2</x:v>
      </x:c>
      <x:c r="D2886" s="6" t="str">
        <x:v>驻于花庭，赐与尽美</x:v>
      </x:c>
      <x:c r="E2886" s="7" t="str">
        <x:v>消耗90点能量，对敌方全体造成等同于银枝102.4%攻击力的物理属性伤害。</x:v>
      </x:c>
      <x:c r="F2886" s="6" t="n">
        <x:v>1.024</x:v>
      </x:c>
      <x:c r="G2886" s="6" t="n">
        <x:v>0</x:v>
      </x:c>
      <x:c r="H2886" s="6" t="n">
        <x:v>0</x:v>
      </x:c>
      <x:c r="I2886" s="6" t="n">
        <x:v>0</x:v>
      </x:c>
      <x:c r="J2886" s="6" t="str">
        <x:v>[1.024, 90]</x:v>
      </x:c>
      <x:c r="K2886" s="7" t="str">
        <x:v>需确认条件及分段</x:v>
      </x:c>
      <x:c r="L2886" s="6" t="str">
        <x:v>https://raw.githubusercontent.com/Mar-7th/StarRailRes/dbe8cdfcfb0bf657b9fe1cf92d5537f118ccb487/index_new/cn/character_skills.json</x:v>
      </x:c>
    </x:row>
    <x:row r="2887" ht="20" customHeight="1">
      <x:c r="A2887" s="6" t="str">
        <x:v>130203_3</x:v>
      </x:c>
      <x:c r="B2887" s="6" t="str">
        <x:v>130203</x:v>
      </x:c>
      <x:c r="C2887" s="6" t="n">
        <x:v>3</x:v>
      </x:c>
      <x:c r="D2887" s="6" t="str">
        <x:v>驻于花庭，赐与尽美</x:v>
      </x:c>
      <x:c r="E2887" s="7" t="str">
        <x:v>消耗90点能量，对敌方全体造成等同于银枝108.8%攻击力的物理属性伤害。</x:v>
      </x:c>
      <x:c r="F2887" s="6" t="n">
        <x:v>1.088</x:v>
      </x:c>
      <x:c r="G2887" s="6" t="n">
        <x:v>0</x:v>
      </x:c>
      <x:c r="H2887" s="6" t="n">
        <x:v>0</x:v>
      </x:c>
      <x:c r="I2887" s="6" t="n">
        <x:v>0</x:v>
      </x:c>
      <x:c r="J2887" s="6" t="str">
        <x:v>[1.088, 90]</x:v>
      </x:c>
      <x:c r="K2887" s="7" t="str">
        <x:v>需确认条件及分段</x:v>
      </x:c>
      <x:c r="L2887" s="6" t="str">
        <x:v>https://raw.githubusercontent.com/Mar-7th/StarRailRes/dbe8cdfcfb0bf657b9fe1cf92d5537f118ccb487/index_new/cn/character_skills.json</x:v>
      </x:c>
    </x:row>
    <x:row r="2888" ht="20" customHeight="1">
      <x:c r="A2888" s="6" t="str">
        <x:v>130203_4</x:v>
      </x:c>
      <x:c r="B2888" s="6" t="str">
        <x:v>130203</x:v>
      </x:c>
      <x:c r="C2888" s="6" t="n">
        <x:v>4</x:v>
      </x:c>
      <x:c r="D2888" s="6" t="str">
        <x:v>驻于花庭，赐与尽美</x:v>
      </x:c>
      <x:c r="E2888" s="7" t="str">
        <x:v>消耗90点能量，对敌方全体造成等同于银枝115.2%攻击力的物理属性伤害。</x:v>
      </x:c>
      <x:c r="F2888" s="6" t="n">
        <x:v>1.152</x:v>
      </x:c>
      <x:c r="G2888" s="6" t="n">
        <x:v>0</x:v>
      </x:c>
      <x:c r="H2888" s="6" t="n">
        <x:v>0</x:v>
      </x:c>
      <x:c r="I2888" s="6" t="n">
        <x:v>0</x:v>
      </x:c>
      <x:c r="J2888" s="6" t="str">
        <x:v>[1.152, 90]</x:v>
      </x:c>
      <x:c r="K2888" s="7" t="str">
        <x:v>需确认条件及分段</x:v>
      </x:c>
      <x:c r="L2888" s="6" t="str">
        <x:v>https://raw.githubusercontent.com/Mar-7th/StarRailRes/dbe8cdfcfb0bf657b9fe1cf92d5537f118ccb487/index_new/cn/character_skills.json</x:v>
      </x:c>
    </x:row>
    <x:row r="2889" ht="20" customHeight="1">
      <x:c r="A2889" s="6" t="str">
        <x:v>130203_5</x:v>
      </x:c>
      <x:c r="B2889" s="6" t="str">
        <x:v>130203</x:v>
      </x:c>
      <x:c r="C2889" s="6" t="n">
        <x:v>5</x:v>
      </x:c>
      <x:c r="D2889" s="6" t="str">
        <x:v>驻于花庭，赐与尽美</x:v>
      </x:c>
      <x:c r="E2889" s="7" t="str">
        <x:v>消耗90点能量，对敌方全体造成等同于银枝121.6%攻击力的物理属性伤害。</x:v>
      </x:c>
      <x:c r="F2889" s="6" t="n">
        <x:v>1.216</x:v>
      </x:c>
      <x:c r="G2889" s="6" t="n">
        <x:v>0</x:v>
      </x:c>
      <x:c r="H2889" s="6" t="n">
        <x:v>0</x:v>
      </x:c>
      <x:c r="I2889" s="6" t="n">
        <x:v>0</x:v>
      </x:c>
      <x:c r="J2889" s="6" t="str">
        <x:v>[1.216, 90]</x:v>
      </x:c>
      <x:c r="K2889" s="7" t="str">
        <x:v>需确认条件及分段</x:v>
      </x:c>
      <x:c r="L2889" s="6" t="str">
        <x:v>https://raw.githubusercontent.com/Mar-7th/StarRailRes/dbe8cdfcfb0bf657b9fe1cf92d5537f118ccb487/index_new/cn/character_skills.json</x:v>
      </x:c>
    </x:row>
    <x:row r="2890" ht="20" customHeight="1">
      <x:c r="A2890" s="6" t="str">
        <x:v>130203_6</x:v>
      </x:c>
      <x:c r="B2890" s="6" t="str">
        <x:v>130203</x:v>
      </x:c>
      <x:c r="C2890" s="6" t="n">
        <x:v>6</x:v>
      </x:c>
      <x:c r="D2890" s="6" t="str">
        <x:v>驻于花庭，赐与尽美</x:v>
      </x:c>
      <x:c r="E2890" s="7" t="str">
        <x:v>消耗90点能量，对敌方全体造成等同于银枝128%攻击力的物理属性伤害。</x:v>
      </x:c>
      <x:c r="F2890" s="6" t="n">
        <x:v>1.28</x:v>
      </x:c>
      <x:c r="G2890" s="6" t="n">
        <x:v>0</x:v>
      </x:c>
      <x:c r="H2890" s="6" t="n">
        <x:v>0</x:v>
      </x:c>
      <x:c r="I2890" s="6" t="n">
        <x:v>0</x:v>
      </x:c>
      <x:c r="J2890" s="6" t="str">
        <x:v>[1.28, 90]</x:v>
      </x:c>
      <x:c r="K2890" s="7" t="str">
        <x:v>需确认条件及分段</x:v>
      </x:c>
      <x:c r="L2890" s="6" t="str">
        <x:v>https://raw.githubusercontent.com/Mar-7th/StarRailRes/dbe8cdfcfb0bf657b9fe1cf92d5537f118ccb487/index_new/cn/character_skills.json</x:v>
      </x:c>
    </x:row>
    <x:row r="2891" ht="20" customHeight="1">
      <x:c r="A2891" s="6" t="str">
        <x:v>130203_7</x:v>
      </x:c>
      <x:c r="B2891" s="6" t="str">
        <x:v>130203</x:v>
      </x:c>
      <x:c r="C2891" s="6" t="n">
        <x:v>7</x:v>
      </x:c>
      <x:c r="D2891" s="6" t="str">
        <x:v>驻于花庭，赐与尽美</x:v>
      </x:c>
      <x:c r="E2891" s="7" t="str">
        <x:v>消耗90点能量，对敌方全体造成等同于银枝136%攻击力的物理属性伤害。</x:v>
      </x:c>
      <x:c r="F2891" s="6" t="n">
        <x:v>1.36</x:v>
      </x:c>
      <x:c r="G2891" s="6" t="n">
        <x:v>0</x:v>
      </x:c>
      <x:c r="H2891" s="6" t="n">
        <x:v>0</x:v>
      </x:c>
      <x:c r="I2891" s="6" t="n">
        <x:v>0</x:v>
      </x:c>
      <x:c r="J2891" s="6" t="str">
        <x:v>[1.36, 90]</x:v>
      </x:c>
      <x:c r="K2891" s="7" t="str">
        <x:v>需确认条件及分段</x:v>
      </x:c>
      <x:c r="L2891" s="6" t="str">
        <x:v>https://raw.githubusercontent.com/Mar-7th/StarRailRes/dbe8cdfcfb0bf657b9fe1cf92d5537f118ccb487/index_new/cn/character_skills.json</x:v>
      </x:c>
    </x:row>
    <x:row r="2892" ht="20" customHeight="1">
      <x:c r="A2892" s="6" t="str">
        <x:v>130203_8</x:v>
      </x:c>
      <x:c r="B2892" s="6" t="str">
        <x:v>130203</x:v>
      </x:c>
      <x:c r="C2892" s="6" t="n">
        <x:v>8</x:v>
      </x:c>
      <x:c r="D2892" s="6" t="str">
        <x:v>驻于花庭，赐与尽美</x:v>
      </x:c>
      <x:c r="E2892" s="7" t="str">
        <x:v>消耗90点能量，对敌方全体造成等同于银枝144%攻击力的物理属性伤害。</x:v>
      </x:c>
      <x:c r="F2892" s="6" t="n">
        <x:v>1.44</x:v>
      </x:c>
      <x:c r="G2892" s="6" t="n">
        <x:v>0</x:v>
      </x:c>
      <x:c r="H2892" s="6" t="n">
        <x:v>0</x:v>
      </x:c>
      <x:c r="I2892" s="6" t="n">
        <x:v>0</x:v>
      </x:c>
      <x:c r="J2892" s="6" t="str">
        <x:v>[1.44, 90]</x:v>
      </x:c>
      <x:c r="K2892" s="7" t="str">
        <x:v>需确认条件及分段</x:v>
      </x:c>
      <x:c r="L2892" s="6" t="str">
        <x:v>https://raw.githubusercontent.com/Mar-7th/StarRailRes/dbe8cdfcfb0bf657b9fe1cf92d5537f118ccb487/index_new/cn/character_skills.json</x:v>
      </x:c>
    </x:row>
    <x:row r="2893" ht="20" customHeight="1">
      <x:c r="A2893" s="6" t="str">
        <x:v>130203_9</x:v>
      </x:c>
      <x:c r="B2893" s="6" t="str">
        <x:v>130203</x:v>
      </x:c>
      <x:c r="C2893" s="6" t="n">
        <x:v>9</x:v>
      </x:c>
      <x:c r="D2893" s="6" t="str">
        <x:v>驻于花庭，赐与尽美</x:v>
      </x:c>
      <x:c r="E2893" s="7" t="str">
        <x:v>消耗90点能量，对敌方全体造成等同于银枝152%攻击力的物理属性伤害。</x:v>
      </x:c>
      <x:c r="F2893" s="6" t="n">
        <x:v>1.52</x:v>
      </x:c>
      <x:c r="G2893" s="6" t="n">
        <x:v>0</x:v>
      </x:c>
      <x:c r="H2893" s="6" t="n">
        <x:v>0</x:v>
      </x:c>
      <x:c r="I2893" s="6" t="n">
        <x:v>0</x:v>
      </x:c>
      <x:c r="J2893" s="6" t="str">
        <x:v>[1.52, 90]</x:v>
      </x:c>
      <x:c r="K2893" s="7" t="str">
        <x:v>需确认条件及分段</x:v>
      </x:c>
      <x:c r="L2893" s="6" t="str">
        <x:v>https://raw.githubusercontent.com/Mar-7th/StarRailRes/dbe8cdfcfb0bf657b9fe1cf92d5537f118ccb487/index_new/cn/character_skills.json</x:v>
      </x:c>
    </x:row>
    <x:row r="2894" ht="20" customHeight="1">
      <x:c r="A2894" s="6" t="str">
        <x:v>130203_10</x:v>
      </x:c>
      <x:c r="B2894" s="6" t="str">
        <x:v>130203</x:v>
      </x:c>
      <x:c r="C2894" s="6" t="n">
        <x:v>10</x:v>
      </x:c>
      <x:c r="D2894" s="6" t="str">
        <x:v>驻于花庭，赐与尽美</x:v>
      </x:c>
      <x:c r="E2894" s="7" t="str">
        <x:v>消耗90点能量，对敌方全体造成等同于银枝160%攻击力的物理属性伤害。</x:v>
      </x:c>
      <x:c r="F2894" s="6" t="n">
        <x:v>1.6</x:v>
      </x:c>
      <x:c r="G2894" s="6" t="n">
        <x:v>0</x:v>
      </x:c>
      <x:c r="H2894" s="6" t="n">
        <x:v>0</x:v>
      </x:c>
      <x:c r="I2894" s="6" t="n">
        <x:v>0</x:v>
      </x:c>
      <x:c r="J2894" s="6" t="str">
        <x:v>[1.6, 90]</x:v>
      </x:c>
      <x:c r="K2894" s="7" t="str">
        <x:v>需确认条件及分段</x:v>
      </x:c>
      <x:c r="L2894" s="6" t="str">
        <x:v>https://raw.githubusercontent.com/Mar-7th/StarRailRes/dbe8cdfcfb0bf657b9fe1cf92d5537f118ccb487/index_new/cn/character_skills.json</x:v>
      </x:c>
    </x:row>
    <x:row r="2895" ht="20" customHeight="1">
      <x:c r="A2895" s="6" t="str">
        <x:v>130203_11</x:v>
      </x:c>
      <x:c r="B2895" s="6" t="str">
        <x:v>130203</x:v>
      </x:c>
      <x:c r="C2895" s="6" t="n">
        <x:v>11</x:v>
      </x:c>
      <x:c r="D2895" s="6" t="str">
        <x:v>驻于花庭，赐与尽美</x:v>
      </x:c>
      <x:c r="E2895" s="7" t="str">
        <x:v>消耗90点能量，对敌方全体造成等同于银枝166.4%攻击力的物理属性伤害。</x:v>
      </x:c>
      <x:c r="F2895" s="6" t="n">
        <x:v>1.664</x:v>
      </x:c>
      <x:c r="G2895" s="6" t="n">
        <x:v>0</x:v>
      </x:c>
      <x:c r="H2895" s="6" t="n">
        <x:v>0</x:v>
      </x:c>
      <x:c r="I2895" s="6" t="n">
        <x:v>0</x:v>
      </x:c>
      <x:c r="J2895" s="6" t="str">
        <x:v>[1.664, 90]</x:v>
      </x:c>
      <x:c r="K2895" s="7" t="str">
        <x:v>需确认条件及分段</x:v>
      </x:c>
      <x:c r="L2895" s="6" t="str">
        <x:v>https://raw.githubusercontent.com/Mar-7th/StarRailRes/dbe8cdfcfb0bf657b9fe1cf92d5537f118ccb487/index_new/cn/character_skills.json</x:v>
      </x:c>
    </x:row>
    <x:row r="2896" ht="20" customHeight="1">
      <x:c r="A2896" s="6" t="str">
        <x:v>130203_12</x:v>
      </x:c>
      <x:c r="B2896" s="6" t="str">
        <x:v>130203</x:v>
      </x:c>
      <x:c r="C2896" s="6" t="n">
        <x:v>12</x:v>
      </x:c>
      <x:c r="D2896" s="6" t="str">
        <x:v>驻于花庭，赐与尽美</x:v>
      </x:c>
      <x:c r="E2896" s="7" t="str">
        <x:v>消耗90点能量，对敌方全体造成等同于银枝172.8%攻击力的物理属性伤害。</x:v>
      </x:c>
      <x:c r="F2896" s="6" t="n">
        <x:v>1.728</x:v>
      </x:c>
      <x:c r="G2896" s="6" t="n">
        <x:v>0</x:v>
      </x:c>
      <x:c r="H2896" s="6" t="n">
        <x:v>0</x:v>
      </x:c>
      <x:c r="I2896" s="6" t="n">
        <x:v>0</x:v>
      </x:c>
      <x:c r="J2896" s="6" t="str">
        <x:v>[1.728, 90]</x:v>
      </x:c>
      <x:c r="K2896" s="7" t="str">
        <x:v>需确认条件及分段</x:v>
      </x:c>
      <x:c r="L2896" s="6" t="str">
        <x:v>https://raw.githubusercontent.com/Mar-7th/StarRailRes/dbe8cdfcfb0bf657b9fe1cf92d5537f118ccb487/index_new/cn/character_skills.json</x:v>
      </x:c>
    </x:row>
    <x:row r="2897" ht="20" customHeight="1">
      <x:c r="A2897" s="6" t="str">
        <x:v>130203_13</x:v>
      </x:c>
      <x:c r="B2897" s="6" t="str">
        <x:v>130203</x:v>
      </x:c>
      <x:c r="C2897" s="6" t="n">
        <x:v>13</x:v>
      </x:c>
      <x:c r="D2897" s="6" t="str">
        <x:v>驻于花庭，赐与尽美</x:v>
      </x:c>
      <x:c r="E2897" s="7" t="str">
        <x:v>消耗90点能量，对敌方全体造成等同于银枝179.2%攻击力的物理属性伤害。</x:v>
      </x:c>
      <x:c r="F2897" s="6" t="n">
        <x:v>1.792</x:v>
      </x:c>
      <x:c r="G2897" s="6" t="n">
        <x:v>0</x:v>
      </x:c>
      <x:c r="H2897" s="6" t="n">
        <x:v>0</x:v>
      </x:c>
      <x:c r="I2897" s="6" t="n">
        <x:v>0</x:v>
      </x:c>
      <x:c r="J2897" s="6" t="str">
        <x:v>[1.792, 90]</x:v>
      </x:c>
      <x:c r="K2897" s="7" t="str">
        <x:v>需确认条件及分段</x:v>
      </x:c>
      <x:c r="L2897" s="6" t="str">
        <x:v>https://raw.githubusercontent.com/Mar-7th/StarRailRes/dbe8cdfcfb0bf657b9fe1cf92d5537f118ccb487/index_new/cn/character_skills.json</x:v>
      </x:c>
    </x:row>
    <x:row r="2898" ht="20" customHeight="1">
      <x:c r="A2898" s="6" t="str">
        <x:v>130203_14</x:v>
      </x:c>
      <x:c r="B2898" s="6" t="str">
        <x:v>130203</x:v>
      </x:c>
      <x:c r="C2898" s="6" t="n">
        <x:v>14</x:v>
      </x:c>
      <x:c r="D2898" s="6" t="str">
        <x:v>驻于花庭，赐与尽美</x:v>
      </x:c>
      <x:c r="E2898" s="7" t="str">
        <x:v>消耗90点能量，对敌方全体造成等同于银枝185.6%攻击力的物理属性伤害。</x:v>
      </x:c>
      <x:c r="F2898" s="6" t="n">
        <x:v>1.856</x:v>
      </x:c>
      <x:c r="G2898" s="6" t="n">
        <x:v>0</x:v>
      </x:c>
      <x:c r="H2898" s="6" t="n">
        <x:v>0</x:v>
      </x:c>
      <x:c r="I2898" s="6" t="n">
        <x:v>0</x:v>
      </x:c>
      <x:c r="J2898" s="6" t="str">
        <x:v>[1.856, 90]</x:v>
      </x:c>
      <x:c r="K2898" s="7" t="str">
        <x:v>需确认条件及分段</x:v>
      </x:c>
      <x:c r="L2898" s="6" t="str">
        <x:v>https://raw.githubusercontent.com/Mar-7th/StarRailRes/dbe8cdfcfb0bf657b9fe1cf92d5537f118ccb487/index_new/cn/character_skills.json</x:v>
      </x:c>
    </x:row>
    <x:row r="2899" ht="20" customHeight="1">
      <x:c r="A2899" s="6" t="str">
        <x:v>130203_15</x:v>
      </x:c>
      <x:c r="B2899" s="6" t="str">
        <x:v>130203</x:v>
      </x:c>
      <x:c r="C2899" s="6" t="n">
        <x:v>15</x:v>
      </x:c>
      <x:c r="D2899" s="6" t="str">
        <x:v>驻于花庭，赐与尽美</x:v>
      </x:c>
      <x:c r="E2899" s="7" t="str">
        <x:v>消耗90点能量，对敌方全体造成等同于银枝192%攻击力的物理属性伤害。</x:v>
      </x:c>
      <x:c r="F2899" s="6" t="n">
        <x:v>1.92</x:v>
      </x:c>
      <x:c r="G2899" s="6" t="n">
        <x:v>0</x:v>
      </x:c>
      <x:c r="H2899" s="6" t="n">
        <x:v>0</x:v>
      </x:c>
      <x:c r="I2899" s="6" t="n">
        <x:v>0</x:v>
      </x:c>
      <x:c r="J2899" s="6" t="str">
        <x:v>[1.92, 90]</x:v>
      </x:c>
      <x:c r="K2899" s="7" t="str">
        <x:v>需确认条件及分段</x:v>
      </x:c>
      <x:c r="L2899" s="6" t="str">
        <x:v>https://raw.githubusercontent.com/Mar-7th/StarRailRes/dbe8cdfcfb0bf657b9fe1cf92d5537f118ccb487/index_new/cn/character_skills.json</x:v>
      </x:c>
    </x:row>
    <x:row r="2900" ht="38" customHeight="1">
      <x:c r="A2900" s="6" t="str">
        <x:v>130204_1</x:v>
      </x:c>
      <x:c r="B2900" s="6" t="str">
        <x:v>130204</x:v>
      </x:c>
      <x:c r="C2900" s="6" t="n">
        <x:v>1</x:v>
      </x:c>
      <x:c r="D2900" s="6" t="str">
        <x:v>崇高的客体</x:v>
      </x:c>
      <x:c r="E2900" s="7" t="str">
        <x:v>施放普攻、战技、终结技时，每击中1个敌方目标，为银枝恢复3点能量并获得1层【升格】，使银枝暴击率提高1%，该效果最多叠加10层。</x:v>
      </x:c>
      <x:c r="F2900" s="6" t="n">
        <x:v>0</x:v>
      </x:c>
      <x:c r="G2900" s="6" t="n">
        <x:v>0</x:v>
      </x:c>
      <x:c r="H2900" s="6" t="n">
        <x:v>0</x:v>
      </x:c>
      <x:c r="I2900" s="6" t="n">
        <x:v>0</x:v>
      </x:c>
      <x:c r="J2900" s="6" t="str">
        <x:v>[3, 0.01, 10]</x:v>
      </x:c>
      <x:c r="K2900" s="7" t="str">
        <x:v>无首段伤害倍率，请覆盖或设为辅助技能</x:v>
      </x:c>
      <x:c r="L2900" s="6" t="str">
        <x:v>https://raw.githubusercontent.com/Mar-7th/StarRailRes/dbe8cdfcfb0bf657b9fe1cf92d5537f118ccb487/index_new/cn/character_skills.json</x:v>
      </x:c>
    </x:row>
    <x:row r="2901" ht="38" customHeight="1">
      <x:c r="A2901" s="6" t="str">
        <x:v>130204_2</x:v>
      </x:c>
      <x:c r="B2901" s="6" t="str">
        <x:v>130204</x:v>
      </x:c>
      <x:c r="C2901" s="6" t="n">
        <x:v>2</x:v>
      </x:c>
      <x:c r="D2901" s="6" t="str">
        <x:v>崇高的客体</x:v>
      </x:c>
      <x:c r="E2901" s="7" t="str">
        <x:v>施放普攻、战技、终结技时，每击中1个敌方目标，为银枝恢复3点能量并获得1层【升格】，使银枝暴击率提高1.15%，该效果最多叠加10层。</x:v>
      </x:c>
      <x:c r="F2901" s="6" t="n">
        <x:v>0</x:v>
      </x:c>
      <x:c r="G2901" s="6" t="n">
        <x:v>0</x:v>
      </x:c>
      <x:c r="H2901" s="6" t="n">
        <x:v>0</x:v>
      </x:c>
      <x:c r="I2901" s="6" t="n">
        <x:v>0</x:v>
      </x:c>
      <x:c r="J2901" s="6" t="str">
        <x:v>[3, 0.0115, 10]</x:v>
      </x:c>
      <x:c r="K2901" s="7" t="str">
        <x:v>无首段伤害倍率，请覆盖或设为辅助技能</x:v>
      </x:c>
      <x:c r="L2901" s="6" t="str">
        <x:v>https://raw.githubusercontent.com/Mar-7th/StarRailRes/dbe8cdfcfb0bf657b9fe1cf92d5537f118ccb487/index_new/cn/character_skills.json</x:v>
      </x:c>
    </x:row>
    <x:row r="2902" ht="38" customHeight="1">
      <x:c r="A2902" s="6" t="str">
        <x:v>130204_3</x:v>
      </x:c>
      <x:c r="B2902" s="6" t="str">
        <x:v>130204</x:v>
      </x:c>
      <x:c r="C2902" s="6" t="n">
        <x:v>3</x:v>
      </x:c>
      <x:c r="D2902" s="6" t="str">
        <x:v>崇高的客体</x:v>
      </x:c>
      <x:c r="E2902" s="7" t="str">
        <x:v>施放普攻、战技、终结技时，每击中1个敌方目标，为银枝恢复3点能量并获得1层【升格】，使银枝暴击率提高1.3%，该效果最多叠加10层。</x:v>
      </x:c>
      <x:c r="F2902" s="6" t="n">
        <x:v>0</x:v>
      </x:c>
      <x:c r="G2902" s="6" t="n">
        <x:v>0</x:v>
      </x:c>
      <x:c r="H2902" s="6" t="n">
        <x:v>0</x:v>
      </x:c>
      <x:c r="I2902" s="6" t="n">
        <x:v>0</x:v>
      </x:c>
      <x:c r="J2902" s="6" t="str">
        <x:v>[3, 0.013, 10]</x:v>
      </x:c>
      <x:c r="K2902" s="7" t="str">
        <x:v>无首段伤害倍率，请覆盖或设为辅助技能</x:v>
      </x:c>
      <x:c r="L2902" s="6" t="str">
        <x:v>https://raw.githubusercontent.com/Mar-7th/StarRailRes/dbe8cdfcfb0bf657b9fe1cf92d5537f118ccb487/index_new/cn/character_skills.json</x:v>
      </x:c>
    </x:row>
    <x:row r="2903" ht="38" customHeight="1">
      <x:c r="A2903" s="6" t="str">
        <x:v>130204_4</x:v>
      </x:c>
      <x:c r="B2903" s="6" t="str">
        <x:v>130204</x:v>
      </x:c>
      <x:c r="C2903" s="6" t="n">
        <x:v>4</x:v>
      </x:c>
      <x:c r="D2903" s="6" t="str">
        <x:v>崇高的客体</x:v>
      </x:c>
      <x:c r="E2903" s="7" t="str">
        <x:v>施放普攻、战技、终结技时，每击中1个敌方目标，为银枝恢复3点能量并获得1层【升格】，使银枝暴击率提高1.45%，该效果最多叠加10层。</x:v>
      </x:c>
      <x:c r="F2903" s="6" t="n">
        <x:v>0</x:v>
      </x:c>
      <x:c r="G2903" s="6" t="n">
        <x:v>0</x:v>
      </x:c>
      <x:c r="H2903" s="6" t="n">
        <x:v>0</x:v>
      </x:c>
      <x:c r="I2903" s="6" t="n">
        <x:v>0</x:v>
      </x:c>
      <x:c r="J2903" s="6" t="str">
        <x:v>[3, 0.0145, 10]</x:v>
      </x:c>
      <x:c r="K2903" s="7" t="str">
        <x:v>无首段伤害倍率，请覆盖或设为辅助技能</x:v>
      </x:c>
      <x:c r="L2903" s="6" t="str">
        <x:v>https://raw.githubusercontent.com/Mar-7th/StarRailRes/dbe8cdfcfb0bf657b9fe1cf92d5537f118ccb487/index_new/cn/character_skills.json</x:v>
      </x:c>
    </x:row>
    <x:row r="2904" ht="38" customHeight="1">
      <x:c r="A2904" s="6" t="str">
        <x:v>130204_5</x:v>
      </x:c>
      <x:c r="B2904" s="6" t="str">
        <x:v>130204</x:v>
      </x:c>
      <x:c r="C2904" s="6" t="n">
        <x:v>5</x:v>
      </x:c>
      <x:c r="D2904" s="6" t="str">
        <x:v>崇高的客体</x:v>
      </x:c>
      <x:c r="E2904" s="7" t="str">
        <x:v>施放普攻、战技、终结技时，每击中1个敌方目标，为银枝恢复3点能量并获得1层【升格】，使银枝暴击率提高1.6%，该效果最多叠加10层。</x:v>
      </x:c>
      <x:c r="F2904" s="6" t="n">
        <x:v>0</x:v>
      </x:c>
      <x:c r="G2904" s="6" t="n">
        <x:v>0</x:v>
      </x:c>
      <x:c r="H2904" s="6" t="n">
        <x:v>0</x:v>
      </x:c>
      <x:c r="I2904" s="6" t="n">
        <x:v>0</x:v>
      </x:c>
      <x:c r="J2904" s="6" t="str">
        <x:v>[3, 0.016, 10]</x:v>
      </x:c>
      <x:c r="K2904" s="7" t="str">
        <x:v>无首段伤害倍率，请覆盖或设为辅助技能</x:v>
      </x:c>
      <x:c r="L2904" s="6" t="str">
        <x:v>https://raw.githubusercontent.com/Mar-7th/StarRailRes/dbe8cdfcfb0bf657b9fe1cf92d5537f118ccb487/index_new/cn/character_skills.json</x:v>
      </x:c>
    </x:row>
    <x:row r="2905" ht="38" customHeight="1">
      <x:c r="A2905" s="6" t="str">
        <x:v>130204_6</x:v>
      </x:c>
      <x:c r="B2905" s="6" t="str">
        <x:v>130204</x:v>
      </x:c>
      <x:c r="C2905" s="6" t="n">
        <x:v>6</x:v>
      </x:c>
      <x:c r="D2905" s="6" t="str">
        <x:v>崇高的客体</x:v>
      </x:c>
      <x:c r="E2905" s="7" t="str">
        <x:v>施放普攻、战技、终结技时，每击中1个敌方目标，为银枝恢复3点能量并获得1层【升格】，使银枝暴击率提高1.75%，该效果最多叠加10层。</x:v>
      </x:c>
      <x:c r="F2905" s="6" t="n">
        <x:v>0</x:v>
      </x:c>
      <x:c r="G2905" s="6" t="n">
        <x:v>0</x:v>
      </x:c>
      <x:c r="H2905" s="6" t="n">
        <x:v>0</x:v>
      </x:c>
      <x:c r="I2905" s="6" t="n">
        <x:v>0</x:v>
      </x:c>
      <x:c r="J2905" s="6" t="str">
        <x:v>[3, 0.0175, 10]</x:v>
      </x:c>
      <x:c r="K2905" s="7" t="str">
        <x:v>无首段伤害倍率，请覆盖或设为辅助技能</x:v>
      </x:c>
      <x:c r="L2905" s="6" t="str">
        <x:v>https://raw.githubusercontent.com/Mar-7th/StarRailRes/dbe8cdfcfb0bf657b9fe1cf92d5537f118ccb487/index_new/cn/character_skills.json</x:v>
      </x:c>
    </x:row>
    <x:row r="2906" ht="38" customHeight="1">
      <x:c r="A2906" s="6" t="str">
        <x:v>130204_7</x:v>
      </x:c>
      <x:c r="B2906" s="6" t="str">
        <x:v>130204</x:v>
      </x:c>
      <x:c r="C2906" s="6" t="n">
        <x:v>7</x:v>
      </x:c>
      <x:c r="D2906" s="6" t="str">
        <x:v>崇高的客体</x:v>
      </x:c>
      <x:c r="E2906" s="7" t="str">
        <x:v>施放普攻、战技、终结技时，每击中1个敌方目标，为银枝恢复3点能量并获得1层【升格】，使银枝暴击率提高1.94%，该效果最多叠加10层。</x:v>
      </x:c>
      <x:c r="F2906" s="6" t="n">
        <x:v>0</x:v>
      </x:c>
      <x:c r="G2906" s="6" t="n">
        <x:v>0</x:v>
      </x:c>
      <x:c r="H2906" s="6" t="n">
        <x:v>0</x:v>
      </x:c>
      <x:c r="I2906" s="6" t="n">
        <x:v>0</x:v>
      </x:c>
      <x:c r="J2906" s="6" t="str">
        <x:v>[3, 0.0194, 10]</x:v>
      </x:c>
      <x:c r="K2906" s="7" t="str">
        <x:v>无首段伤害倍率，请覆盖或设为辅助技能</x:v>
      </x:c>
      <x:c r="L2906" s="6" t="str">
        <x:v>https://raw.githubusercontent.com/Mar-7th/StarRailRes/dbe8cdfcfb0bf657b9fe1cf92d5537f118ccb487/index_new/cn/character_skills.json</x:v>
      </x:c>
    </x:row>
    <x:row r="2907" ht="38" customHeight="1">
      <x:c r="A2907" s="6" t="str">
        <x:v>130204_8</x:v>
      </x:c>
      <x:c r="B2907" s="6" t="str">
        <x:v>130204</x:v>
      </x:c>
      <x:c r="C2907" s="6" t="n">
        <x:v>8</x:v>
      </x:c>
      <x:c r="D2907" s="6" t="str">
        <x:v>崇高的客体</x:v>
      </x:c>
      <x:c r="E2907" s="7" t="str">
        <x:v>施放普攻、战技、终结技时，每击中1个敌方目标，为银枝恢复3点能量并获得1层【升格】，使银枝暴击率提高2.13%，该效果最多叠加10层。</x:v>
      </x:c>
      <x:c r="F2907" s="6" t="n">
        <x:v>0</x:v>
      </x:c>
      <x:c r="G2907" s="6" t="n">
        <x:v>0</x:v>
      </x:c>
      <x:c r="H2907" s="6" t="n">
        <x:v>0</x:v>
      </x:c>
      <x:c r="I2907" s="6" t="n">
        <x:v>0</x:v>
      </x:c>
      <x:c r="J2907" s="6" t="str">
        <x:v>[3, 0.0213, 10]</x:v>
      </x:c>
      <x:c r="K2907" s="7" t="str">
        <x:v>无首段伤害倍率，请覆盖或设为辅助技能</x:v>
      </x:c>
      <x:c r="L2907" s="6" t="str">
        <x:v>https://raw.githubusercontent.com/Mar-7th/StarRailRes/dbe8cdfcfb0bf657b9fe1cf92d5537f118ccb487/index_new/cn/character_skills.json</x:v>
      </x:c>
    </x:row>
    <x:row r="2908" ht="38" customHeight="1">
      <x:c r="A2908" s="6" t="str">
        <x:v>130204_9</x:v>
      </x:c>
      <x:c r="B2908" s="6" t="str">
        <x:v>130204</x:v>
      </x:c>
      <x:c r="C2908" s="6" t="n">
        <x:v>9</x:v>
      </x:c>
      <x:c r="D2908" s="6" t="str">
        <x:v>崇高的客体</x:v>
      </x:c>
      <x:c r="E2908" s="7" t="str">
        <x:v>施放普攻、战技、终结技时，每击中1个敌方目标，为银枝恢复3点能量并获得1层【升格】，使银枝暴击率提高2.31%，该效果最多叠加10层。</x:v>
      </x:c>
      <x:c r="F2908" s="6" t="n">
        <x:v>0</x:v>
      </x:c>
      <x:c r="G2908" s="6" t="n">
        <x:v>0</x:v>
      </x:c>
      <x:c r="H2908" s="6" t="n">
        <x:v>0</x:v>
      </x:c>
      <x:c r="I2908" s="6" t="n">
        <x:v>0</x:v>
      </x:c>
      <x:c r="J2908" s="6" t="str">
        <x:v>[3, 0.0231, 10]</x:v>
      </x:c>
      <x:c r="K2908" s="7" t="str">
        <x:v>无首段伤害倍率，请覆盖或设为辅助技能</x:v>
      </x:c>
      <x:c r="L2908" s="6" t="str">
        <x:v>https://raw.githubusercontent.com/Mar-7th/StarRailRes/dbe8cdfcfb0bf657b9fe1cf92d5537f118ccb487/index_new/cn/character_skills.json</x:v>
      </x:c>
    </x:row>
    <x:row r="2909" ht="38" customHeight="1">
      <x:c r="A2909" s="6" t="str">
        <x:v>130204_10</x:v>
      </x:c>
      <x:c r="B2909" s="6" t="str">
        <x:v>130204</x:v>
      </x:c>
      <x:c r="C2909" s="6" t="n">
        <x:v>10</x:v>
      </x:c>
      <x:c r="D2909" s="6" t="str">
        <x:v>崇高的客体</x:v>
      </x:c>
      <x:c r="E2909" s="7" t="str">
        <x:v>施放普攻、战技、终结技时，每击中1个敌方目标，为银枝恢复3点能量并获得1层【升格】，使银枝暴击率提高2.5%，该效果最多叠加10层。</x:v>
      </x:c>
      <x:c r="F2909" s="6" t="n">
        <x:v>0</x:v>
      </x:c>
      <x:c r="G2909" s="6" t="n">
        <x:v>0</x:v>
      </x:c>
      <x:c r="H2909" s="6" t="n">
        <x:v>0</x:v>
      </x:c>
      <x:c r="I2909" s="6" t="n">
        <x:v>0</x:v>
      </x:c>
      <x:c r="J2909" s="6" t="str">
        <x:v>[3, 0.025, 10]</x:v>
      </x:c>
      <x:c r="K2909" s="7" t="str">
        <x:v>无首段伤害倍率，请覆盖或设为辅助技能</x:v>
      </x:c>
      <x:c r="L2909" s="6" t="str">
        <x:v>https://raw.githubusercontent.com/Mar-7th/StarRailRes/dbe8cdfcfb0bf657b9fe1cf92d5537f118ccb487/index_new/cn/character_skills.json</x:v>
      </x:c>
    </x:row>
    <x:row r="2910" ht="38" customHeight="1">
      <x:c r="A2910" s="6" t="str">
        <x:v>130204_11</x:v>
      </x:c>
      <x:c r="B2910" s="6" t="str">
        <x:v>130204</x:v>
      </x:c>
      <x:c r="C2910" s="6" t="n">
        <x:v>11</x:v>
      </x:c>
      <x:c r="D2910" s="6" t="str">
        <x:v>崇高的客体</x:v>
      </x:c>
      <x:c r="E2910" s="7" t="str">
        <x:v>施放普攻、战技、终结技时，每击中1个敌方目标，为银枝恢复3点能量并获得1层【升格】，使银枝暴击率提高2.65%，该效果最多叠加10层。</x:v>
      </x:c>
      <x:c r="F2910" s="6" t="n">
        <x:v>0</x:v>
      </x:c>
      <x:c r="G2910" s="6" t="n">
        <x:v>0</x:v>
      </x:c>
      <x:c r="H2910" s="6" t="n">
        <x:v>0</x:v>
      </x:c>
      <x:c r="I2910" s="6" t="n">
        <x:v>0</x:v>
      </x:c>
      <x:c r="J2910" s="6" t="str">
        <x:v>[3, 0.0265, 10]</x:v>
      </x:c>
      <x:c r="K2910" s="7" t="str">
        <x:v>无首段伤害倍率，请覆盖或设为辅助技能</x:v>
      </x:c>
      <x:c r="L2910" s="6" t="str">
        <x:v>https://raw.githubusercontent.com/Mar-7th/StarRailRes/dbe8cdfcfb0bf657b9fe1cf92d5537f118ccb487/index_new/cn/character_skills.json</x:v>
      </x:c>
    </x:row>
    <x:row r="2911" ht="38" customHeight="1">
      <x:c r="A2911" s="6" t="str">
        <x:v>130204_12</x:v>
      </x:c>
      <x:c r="B2911" s="6" t="str">
        <x:v>130204</x:v>
      </x:c>
      <x:c r="C2911" s="6" t="n">
        <x:v>12</x:v>
      </x:c>
      <x:c r="D2911" s="6" t="str">
        <x:v>崇高的客体</x:v>
      </x:c>
      <x:c r="E2911" s="7" t="str">
        <x:v>施放普攻、战技、终结技时，每击中1个敌方目标，为银枝恢复3点能量并获得1层【升格】，使银枝暴击率提高2.8%，该效果最多叠加10层。</x:v>
      </x:c>
      <x:c r="F2911" s="6" t="n">
        <x:v>0</x:v>
      </x:c>
      <x:c r="G2911" s="6" t="n">
        <x:v>0</x:v>
      </x:c>
      <x:c r="H2911" s="6" t="n">
        <x:v>0</x:v>
      </x:c>
      <x:c r="I2911" s="6" t="n">
        <x:v>0</x:v>
      </x:c>
      <x:c r="J2911" s="6" t="str">
        <x:v>[3, 0.028, 10]</x:v>
      </x:c>
      <x:c r="K2911" s="7" t="str">
        <x:v>无首段伤害倍率，请覆盖或设为辅助技能</x:v>
      </x:c>
      <x:c r="L2911" s="6" t="str">
        <x:v>https://raw.githubusercontent.com/Mar-7th/StarRailRes/dbe8cdfcfb0bf657b9fe1cf92d5537f118ccb487/index_new/cn/character_skills.json</x:v>
      </x:c>
    </x:row>
    <x:row r="2912" ht="38" customHeight="1">
      <x:c r="A2912" s="6" t="str">
        <x:v>130204_13</x:v>
      </x:c>
      <x:c r="B2912" s="6" t="str">
        <x:v>130204</x:v>
      </x:c>
      <x:c r="C2912" s="6" t="n">
        <x:v>13</x:v>
      </x:c>
      <x:c r="D2912" s="6" t="str">
        <x:v>崇高的客体</x:v>
      </x:c>
      <x:c r="E2912" s="7" t="str">
        <x:v>施放普攻、战技、终结技时，每击中1个敌方目标，为银枝恢复3点能量并获得1层【升格】，使银枝暴击率提高2.95%，该效果最多叠加10层。</x:v>
      </x:c>
      <x:c r="F2912" s="6" t="n">
        <x:v>0</x:v>
      </x:c>
      <x:c r="G2912" s="6" t="n">
        <x:v>0</x:v>
      </x:c>
      <x:c r="H2912" s="6" t="n">
        <x:v>0</x:v>
      </x:c>
      <x:c r="I2912" s="6" t="n">
        <x:v>0</x:v>
      </x:c>
      <x:c r="J2912" s="6" t="str">
        <x:v>[3, 0.0295, 10]</x:v>
      </x:c>
      <x:c r="K2912" s="7" t="str">
        <x:v>无首段伤害倍率，请覆盖或设为辅助技能</x:v>
      </x:c>
      <x:c r="L2912" s="6" t="str">
        <x:v>https://raw.githubusercontent.com/Mar-7th/StarRailRes/dbe8cdfcfb0bf657b9fe1cf92d5537f118ccb487/index_new/cn/character_skills.json</x:v>
      </x:c>
    </x:row>
    <x:row r="2913" ht="38" customHeight="1">
      <x:c r="A2913" s="6" t="str">
        <x:v>130204_14</x:v>
      </x:c>
      <x:c r="B2913" s="6" t="str">
        <x:v>130204</x:v>
      </x:c>
      <x:c r="C2913" s="6" t="n">
        <x:v>14</x:v>
      </x:c>
      <x:c r="D2913" s="6" t="str">
        <x:v>崇高的客体</x:v>
      </x:c>
      <x:c r="E2913" s="7" t="str">
        <x:v>施放普攻、战技、终结技时，每击中1个敌方目标，为银枝恢复3点能量并获得1层【升格】，使银枝暴击率提高3.1%，该效果最多叠加10层。</x:v>
      </x:c>
      <x:c r="F2913" s="6" t="n">
        <x:v>0</x:v>
      </x:c>
      <x:c r="G2913" s="6" t="n">
        <x:v>0</x:v>
      </x:c>
      <x:c r="H2913" s="6" t="n">
        <x:v>0</x:v>
      </x:c>
      <x:c r="I2913" s="6" t="n">
        <x:v>0</x:v>
      </x:c>
      <x:c r="J2913" s="6" t="str">
        <x:v>[3, 0.031, 10]</x:v>
      </x:c>
      <x:c r="K2913" s="7" t="str">
        <x:v>无首段伤害倍率，请覆盖或设为辅助技能</x:v>
      </x:c>
      <x:c r="L2913" s="6" t="str">
        <x:v>https://raw.githubusercontent.com/Mar-7th/StarRailRes/dbe8cdfcfb0bf657b9fe1cf92d5537f118ccb487/index_new/cn/character_skills.json</x:v>
      </x:c>
    </x:row>
    <x:row r="2914" ht="38" customHeight="1">
      <x:c r="A2914" s="6" t="str">
        <x:v>130204_15</x:v>
      </x:c>
      <x:c r="B2914" s="6" t="str">
        <x:v>130204</x:v>
      </x:c>
      <x:c r="C2914" s="6" t="n">
        <x:v>15</x:v>
      </x:c>
      <x:c r="D2914" s="6" t="str">
        <x:v>崇高的客体</x:v>
      </x:c>
      <x:c r="E2914" s="7" t="str">
        <x:v>施放普攻、战技、终结技时，每击中1个敌方目标，为银枝恢复3点能量并获得1层【升格】，使银枝暴击率提高3.25%，该效果最多叠加10层。</x:v>
      </x:c>
      <x:c r="F2914" s="6" t="n">
        <x:v>0</x:v>
      </x:c>
      <x:c r="G2914" s="6" t="n">
        <x:v>0</x:v>
      </x:c>
      <x:c r="H2914" s="6" t="n">
        <x:v>0</x:v>
      </x:c>
      <x:c r="I2914" s="6" t="n">
        <x:v>0</x:v>
      </x:c>
      <x:c r="J2914" s="6" t="str">
        <x:v>[3, 0.0325, 10]</x:v>
      </x:c>
      <x:c r="K2914" s="7" t="str">
        <x:v>无首段伤害倍率，请覆盖或设为辅助技能</x:v>
      </x:c>
      <x:c r="L2914" s="6" t="str">
        <x:v>https://raw.githubusercontent.com/Mar-7th/StarRailRes/dbe8cdfcfb0bf657b9fe1cf92d5537f118ccb487/index_new/cn/character_skills.json</x:v>
      </x:c>
    </x:row>
    <x:row r="2915" ht="20" customHeight="1">
      <x:c r="A2915" s="6" t="str">
        <x:v>130206_1</x:v>
      </x:c>
      <x:c r="B2915" s="6" t="str">
        <x:v>130206</x:v>
      </x:c>
      <x:c r="C2915" s="6" t="n">
        <x:v>1</x:v>
      </x:c>
      <x:c r="D2915" s="6" t="str">
        <x:v>攻击</x:v>
      </x:c>
      <x:c r="E2915" s="7" t="str">
        <x:v>攻击敌人，进入战斗后削弱敌方目标对应属性韧性。</x:v>
      </x:c>
      <x:c r="F2915" s="6" t="n">
        <x:v>0</x:v>
      </x:c>
      <x:c r="G2915" s="6" t="n">
        <x:v>0</x:v>
      </x:c>
      <x:c r="H2915" s="6" t="n">
        <x:v>0</x:v>
      </x:c>
      <x:c r="I2915" s="6" t="n">
        <x:v>0</x:v>
      </x:c>
      <x:c r="J2915" s="6" t="str">
        <x:v>[]</x:v>
      </x:c>
      <x:c r="K2915" s="7" t="str">
        <x:v>缺少结构化参数，必须覆盖</x:v>
      </x:c>
      <x:c r="L2915" s="6" t="str">
        <x:v>https://raw.githubusercontent.com/Mar-7th/StarRailRes/dbe8cdfcfb0bf657b9fe1cf92d5537f118ccb487/index_new/cn/character_skills.json</x:v>
      </x:c>
    </x:row>
    <x:row r="2916" ht="53" customHeight="1">
      <x:c r="A2916" s="6" t="str">
        <x:v>130207_1</x:v>
      </x:c>
      <x:c r="B2916" s="6" t="str">
        <x:v>130207</x:v>
      </x:c>
      <x:c r="C2916" s="6" t="n">
        <x:v>1</x:v>
      </x:c>
      <x:c r="D2916" s="6" t="str">
        <x:v>纯粹高洁宣言</x:v>
      </x:c>
      <x:c r="E2916" s="7" t="str">
        <x:v>使用秘技后使一定区域内的敌人陷入10秒的晕眩状态，晕眩状态下敌人不会主动攻击我方目标。
若主动攻击陷入晕眩状态的敌人，进入战斗时，对敌方全体造成等同于银枝80%攻击力的物理属性伤害，并使银枝恢复15点能量。</x:v>
      </x:c>
      <x:c r="F2916" s="6" t="n">
        <x:v>0</x:v>
      </x:c>
      <x:c r="G2916" s="6" t="n">
        <x:v>0</x:v>
      </x:c>
      <x:c r="H2916" s="6" t="n">
        <x:v>0</x:v>
      </x:c>
      <x:c r="I2916" s="6" t="n">
        <x:v>0</x:v>
      </x:c>
      <x:c r="J2916" s="6" t="str">
        <x:v>[10, 0.8, 15]</x:v>
      </x:c>
      <x:c r="K2916" s="7" t="str">
        <x:v>无首段伤害倍率，请覆盖或设为辅助技能</x:v>
      </x:c>
      <x:c r="L2916" s="6" t="str">
        <x:v>https://raw.githubusercontent.com/Mar-7th/StarRailRes/dbe8cdfcfb0bf657b9fe1cf92d5537f118ccb487/index_new/cn/character_skills.json</x:v>
      </x:c>
    </x:row>
    <x:row r="2917" ht="38" customHeight="1">
      <x:c r="A2917" s="6" t="str">
        <x:v>130214_1</x:v>
      </x:c>
      <x:c r="B2917" s="6" t="str">
        <x:v>130214</x:v>
      </x:c>
      <x:c r="C2917" s="6" t="n">
        <x:v>1</x:v>
      </x:c>
      <x:c r="D2917" s="6" t="str">
        <x:v>驻「我」华庭，授予至勋</x:v>
      </x:c>
      <x:c r="E2917" s="7" t="str">
        <x:v>消耗180点能量，对敌方全体造成等同于银枝168%攻击力的物理属性伤害，并额外造成6次伤害，每次伤害对敌方随机单体造成等同于银枝57%攻击力的物理属性伤害。</x:v>
      </x:c>
      <x:c r="F2917" s="6" t="n">
        <x:v>2.25</x:v>
      </x:c>
      <x:c r="G2917" s="6" t="n">
        <x:v>0</x:v>
      </x:c>
      <x:c r="H2917" s="6" t="n">
        <x:v>0</x:v>
      </x:c>
      <x:c r="I2917" s="6" t="n">
        <x:v>0</x:v>
      </x:c>
      <x:c r="J2917" s="6" t="str">
        <x:v>[1.68, 6, 0.57, 180]</x:v>
      </x:c>
      <x:c r="K2917" s="7" t="str">
        <x:v>需确认条件及分段</x:v>
      </x:c>
      <x:c r="L2917" s="6" t="str">
        <x:v>https://raw.githubusercontent.com/Mar-7th/StarRailRes/dbe8cdfcfb0bf657b9fe1cf92d5537f118ccb487/index_new/cn/character_skills.json</x:v>
      </x:c>
    </x:row>
    <x:row r="2918" ht="38" customHeight="1">
      <x:c r="A2918" s="6" t="str">
        <x:v>130214_2</x:v>
      </x:c>
      <x:c r="B2918" s="6" t="str">
        <x:v>130214</x:v>
      </x:c>
      <x:c r="C2918" s="6" t="n">
        <x:v>2</x:v>
      </x:c>
      <x:c r="D2918" s="6" t="str">
        <x:v>驻「我」华庭，授予至勋</x:v>
      </x:c>
      <x:c r="E2918" s="7" t="str">
        <x:v>消耗180点能量，对敌方全体造成等同于银枝179.2%攻击力的物理属性伤害，并额外造成6次伤害，每次伤害对敌方随机单体造成等同于银枝60.8%攻击力的物理属性伤害。</x:v>
      </x:c>
      <x:c r="F2918" s="6" t="n">
        <x:v>2.4</x:v>
      </x:c>
      <x:c r="G2918" s="6" t="n">
        <x:v>0</x:v>
      </x:c>
      <x:c r="H2918" s="6" t="n">
        <x:v>0</x:v>
      </x:c>
      <x:c r="I2918" s="6" t="n">
        <x:v>0</x:v>
      </x:c>
      <x:c r="J2918" s="6" t="str">
        <x:v>[1.792, 6, 0.608, 180]</x:v>
      </x:c>
      <x:c r="K2918" s="7" t="str">
        <x:v>需确认条件及分段</x:v>
      </x:c>
      <x:c r="L2918" s="6" t="str">
        <x:v>https://raw.githubusercontent.com/Mar-7th/StarRailRes/dbe8cdfcfb0bf657b9fe1cf92d5537f118ccb487/index_new/cn/character_skills.json</x:v>
      </x:c>
    </x:row>
    <x:row r="2919" ht="38" customHeight="1">
      <x:c r="A2919" s="6" t="str">
        <x:v>130214_3</x:v>
      </x:c>
      <x:c r="B2919" s="6" t="str">
        <x:v>130214</x:v>
      </x:c>
      <x:c r="C2919" s="6" t="n">
        <x:v>3</x:v>
      </x:c>
      <x:c r="D2919" s="6" t="str">
        <x:v>驻「我」华庭，授予至勋</x:v>
      </x:c>
      <x:c r="E2919" s="7" t="str">
        <x:v>消耗180点能量，对敌方全体造成等同于银枝190.4%攻击力的物理属性伤害，并额外造成6次伤害，每次伤害对敌方随机单体造成等同于银枝64.6%攻击力的物理属性伤害。</x:v>
      </x:c>
      <x:c r="F2919" s="6" t="n">
        <x:v>2.55</x:v>
      </x:c>
      <x:c r="G2919" s="6" t="n">
        <x:v>0</x:v>
      </x:c>
      <x:c r="H2919" s="6" t="n">
        <x:v>0</x:v>
      </x:c>
      <x:c r="I2919" s="6" t="n">
        <x:v>0</x:v>
      </x:c>
      <x:c r="J2919" s="6" t="str">
        <x:v>[1.904, 6, 0.646, 180]</x:v>
      </x:c>
      <x:c r="K2919" s="7" t="str">
        <x:v>需确认条件及分段</x:v>
      </x:c>
      <x:c r="L2919" s="6" t="str">
        <x:v>https://raw.githubusercontent.com/Mar-7th/StarRailRes/dbe8cdfcfb0bf657b9fe1cf92d5537f118ccb487/index_new/cn/character_skills.json</x:v>
      </x:c>
    </x:row>
    <x:row r="2920" ht="38" customHeight="1">
      <x:c r="A2920" s="6" t="str">
        <x:v>130214_4</x:v>
      </x:c>
      <x:c r="B2920" s="6" t="str">
        <x:v>130214</x:v>
      </x:c>
      <x:c r="C2920" s="6" t="n">
        <x:v>4</x:v>
      </x:c>
      <x:c r="D2920" s="6" t="str">
        <x:v>驻「我」华庭，授予至勋</x:v>
      </x:c>
      <x:c r="E2920" s="7" t="str">
        <x:v>消耗180点能量，对敌方全体造成等同于银枝201.6%攻击力的物理属性伤害，并额外造成6次伤害，每次伤害对敌方随机单体造成等同于银枝68.4%攻击力的物理属性伤害。</x:v>
      </x:c>
      <x:c r="F2920" s="6" t="n">
        <x:v>2.7</x:v>
      </x:c>
      <x:c r="G2920" s="6" t="n">
        <x:v>0</x:v>
      </x:c>
      <x:c r="H2920" s="6" t="n">
        <x:v>0</x:v>
      </x:c>
      <x:c r="I2920" s="6" t="n">
        <x:v>0</x:v>
      </x:c>
      <x:c r="J2920" s="6" t="str">
        <x:v>[2.016, 6, 0.684, 180]</x:v>
      </x:c>
      <x:c r="K2920" s="7" t="str">
        <x:v>需确认条件及分段</x:v>
      </x:c>
      <x:c r="L2920" s="6" t="str">
        <x:v>https://raw.githubusercontent.com/Mar-7th/StarRailRes/dbe8cdfcfb0bf657b9fe1cf92d5537f118ccb487/index_new/cn/character_skills.json</x:v>
      </x:c>
    </x:row>
    <x:row r="2921" ht="38" customHeight="1">
      <x:c r="A2921" s="6" t="str">
        <x:v>130214_5</x:v>
      </x:c>
      <x:c r="B2921" s="6" t="str">
        <x:v>130214</x:v>
      </x:c>
      <x:c r="C2921" s="6" t="n">
        <x:v>5</x:v>
      </x:c>
      <x:c r="D2921" s="6" t="str">
        <x:v>驻「我」华庭，授予至勋</x:v>
      </x:c>
      <x:c r="E2921" s="7" t="str">
        <x:v>消耗180点能量，对敌方全体造成等同于银枝212.8%攻击力的物理属性伤害，并额外造成6次伤害，每次伤害对敌方随机单体造成等同于银枝72.2%攻击力的物理属性伤害。</x:v>
      </x:c>
      <x:c r="F2921" s="6" t="n">
        <x:v>2.85</x:v>
      </x:c>
      <x:c r="G2921" s="6" t="n">
        <x:v>0</x:v>
      </x:c>
      <x:c r="H2921" s="6" t="n">
        <x:v>0</x:v>
      </x:c>
      <x:c r="I2921" s="6" t="n">
        <x:v>0</x:v>
      </x:c>
      <x:c r="J2921" s="6" t="str">
        <x:v>[2.128, 6, 0.722, 180]</x:v>
      </x:c>
      <x:c r="K2921" s="7" t="str">
        <x:v>需确认条件及分段</x:v>
      </x:c>
      <x:c r="L2921" s="6" t="str">
        <x:v>https://raw.githubusercontent.com/Mar-7th/StarRailRes/dbe8cdfcfb0bf657b9fe1cf92d5537f118ccb487/index_new/cn/character_skills.json</x:v>
      </x:c>
    </x:row>
    <x:row r="2922" ht="38" customHeight="1">
      <x:c r="A2922" s="6" t="str">
        <x:v>130214_6</x:v>
      </x:c>
      <x:c r="B2922" s="6" t="str">
        <x:v>130214</x:v>
      </x:c>
      <x:c r="C2922" s="6" t="n">
        <x:v>6</x:v>
      </x:c>
      <x:c r="D2922" s="6" t="str">
        <x:v>驻「我」华庭，授予至勋</x:v>
      </x:c>
      <x:c r="E2922" s="7" t="str">
        <x:v>消耗180点能量，对敌方全体造成等同于银枝224%攻击力的物理属性伤害，并额外造成6次伤害，每次伤害对敌方随机单体造成等同于银枝76%攻击力的物理属性伤害。</x:v>
      </x:c>
      <x:c r="F2922" s="6" t="n">
        <x:v>3</x:v>
      </x:c>
      <x:c r="G2922" s="6" t="n">
        <x:v>0</x:v>
      </x:c>
      <x:c r="H2922" s="6" t="n">
        <x:v>0</x:v>
      </x:c>
      <x:c r="I2922" s="6" t="n">
        <x:v>0</x:v>
      </x:c>
      <x:c r="J2922" s="6" t="str">
        <x:v>[2.24, 6, 0.76, 180]</x:v>
      </x:c>
      <x:c r="K2922" s="7" t="str">
        <x:v>需确认条件及分段</x:v>
      </x:c>
      <x:c r="L2922" s="6" t="str">
        <x:v>https://raw.githubusercontent.com/Mar-7th/StarRailRes/dbe8cdfcfb0bf657b9fe1cf92d5537f118ccb487/index_new/cn/character_skills.json</x:v>
      </x:c>
    </x:row>
    <x:row r="2923" ht="38" customHeight="1">
      <x:c r="A2923" s="6" t="str">
        <x:v>130214_7</x:v>
      </x:c>
      <x:c r="B2923" s="6" t="str">
        <x:v>130214</x:v>
      </x:c>
      <x:c r="C2923" s="6" t="n">
        <x:v>7</x:v>
      </x:c>
      <x:c r="D2923" s="6" t="str">
        <x:v>驻「我」华庭，授予至勋</x:v>
      </x:c>
      <x:c r="E2923" s="7" t="str">
        <x:v>消耗180点能量，对敌方全体造成等同于银枝238%攻击力的物理属性伤害，并额外造成6次伤害，每次伤害对敌方随机单体造成等同于银枝80.75%攻击力的物理属性伤害。</x:v>
      </x:c>
      <x:c r="F2923" s="6" t="n">
        <x:v>3.1875</x:v>
      </x:c>
      <x:c r="G2923" s="6" t="n">
        <x:v>0</x:v>
      </x:c>
      <x:c r="H2923" s="6" t="n">
        <x:v>0</x:v>
      </x:c>
      <x:c r="I2923" s="6" t="n">
        <x:v>0</x:v>
      </x:c>
      <x:c r="J2923" s="6" t="str">
        <x:v>[2.38, 6, 0.8075, 180]</x:v>
      </x:c>
      <x:c r="K2923" s="7" t="str">
        <x:v>需确认条件及分段</x:v>
      </x:c>
      <x:c r="L2923" s="6" t="str">
        <x:v>https://raw.githubusercontent.com/Mar-7th/StarRailRes/dbe8cdfcfb0bf657b9fe1cf92d5537f118ccb487/index_new/cn/character_skills.json</x:v>
      </x:c>
    </x:row>
    <x:row r="2924" ht="38" customHeight="1">
      <x:c r="A2924" s="6" t="str">
        <x:v>130214_8</x:v>
      </x:c>
      <x:c r="B2924" s="6" t="str">
        <x:v>130214</x:v>
      </x:c>
      <x:c r="C2924" s="6" t="n">
        <x:v>8</x:v>
      </x:c>
      <x:c r="D2924" s="6" t="str">
        <x:v>驻「我」华庭，授予至勋</x:v>
      </x:c>
      <x:c r="E2924" s="7" t="str">
        <x:v>消耗180点能量，对敌方全体造成等同于银枝252%攻击力的物理属性伤害，并额外造成6次伤害，每次伤害对敌方随机单体造成等同于银枝85.5%攻击力的物理属性伤害。</x:v>
      </x:c>
      <x:c r="F2924" s="6" t="n">
        <x:v>3.375</x:v>
      </x:c>
      <x:c r="G2924" s="6" t="n">
        <x:v>0</x:v>
      </x:c>
      <x:c r="H2924" s="6" t="n">
        <x:v>0</x:v>
      </x:c>
      <x:c r="I2924" s="6" t="n">
        <x:v>0</x:v>
      </x:c>
      <x:c r="J2924" s="6" t="str">
        <x:v>[2.52, 6, 0.855, 180]</x:v>
      </x:c>
      <x:c r="K2924" s="7" t="str">
        <x:v>需确认条件及分段</x:v>
      </x:c>
      <x:c r="L2924" s="6" t="str">
        <x:v>https://raw.githubusercontent.com/Mar-7th/StarRailRes/dbe8cdfcfb0bf657b9fe1cf92d5537f118ccb487/index_new/cn/character_skills.json</x:v>
      </x:c>
    </x:row>
    <x:row r="2925" ht="38" customHeight="1">
      <x:c r="A2925" s="6" t="str">
        <x:v>130214_9</x:v>
      </x:c>
      <x:c r="B2925" s="6" t="str">
        <x:v>130214</x:v>
      </x:c>
      <x:c r="C2925" s="6" t="n">
        <x:v>9</x:v>
      </x:c>
      <x:c r="D2925" s="6" t="str">
        <x:v>驻「我」华庭，授予至勋</x:v>
      </x:c>
      <x:c r="E2925" s="7" t="str">
        <x:v>消耗180点能量，对敌方全体造成等同于银枝266%攻击力的物理属性伤害，并额外造成6次伤害，每次伤害对敌方随机单体造成等同于银枝90.25%攻击力的物理属性伤害。</x:v>
      </x:c>
      <x:c r="F2925" s="6" t="n">
        <x:v>3.5625</x:v>
      </x:c>
      <x:c r="G2925" s="6" t="n">
        <x:v>0</x:v>
      </x:c>
      <x:c r="H2925" s="6" t="n">
        <x:v>0</x:v>
      </x:c>
      <x:c r="I2925" s="6" t="n">
        <x:v>0</x:v>
      </x:c>
      <x:c r="J2925" s="6" t="str">
        <x:v>[2.66, 6, 0.9025, 180]</x:v>
      </x:c>
      <x:c r="K2925" s="7" t="str">
        <x:v>需确认条件及分段</x:v>
      </x:c>
      <x:c r="L2925" s="6" t="str">
        <x:v>https://raw.githubusercontent.com/Mar-7th/StarRailRes/dbe8cdfcfb0bf657b9fe1cf92d5537f118ccb487/index_new/cn/character_skills.json</x:v>
      </x:c>
    </x:row>
    <x:row r="2926" ht="38" customHeight="1">
      <x:c r="A2926" s="6" t="str">
        <x:v>130214_10</x:v>
      </x:c>
      <x:c r="B2926" s="6" t="str">
        <x:v>130214</x:v>
      </x:c>
      <x:c r="C2926" s="6" t="n">
        <x:v>10</x:v>
      </x:c>
      <x:c r="D2926" s="6" t="str">
        <x:v>驻「我」华庭，授予至勋</x:v>
      </x:c>
      <x:c r="E2926" s="7" t="str">
        <x:v>消耗180点能量，对敌方全体造成等同于银枝280%攻击力的物理属性伤害，并额外造成6次伤害，每次伤害对敌方随机单体造成等同于银枝95%攻击力的物理属性伤害。</x:v>
      </x:c>
      <x:c r="F2926" s="6" t="n">
        <x:v>3.75</x:v>
      </x:c>
      <x:c r="G2926" s="6" t="n">
        <x:v>0</x:v>
      </x:c>
      <x:c r="H2926" s="6" t="n">
        <x:v>0</x:v>
      </x:c>
      <x:c r="I2926" s="6" t="n">
        <x:v>0</x:v>
      </x:c>
      <x:c r="J2926" s="6" t="str">
        <x:v>[2.8, 6, 0.95, 180]</x:v>
      </x:c>
      <x:c r="K2926" s="7" t="str">
        <x:v>需确认条件及分段</x:v>
      </x:c>
      <x:c r="L2926" s="6" t="str">
        <x:v>https://raw.githubusercontent.com/Mar-7th/StarRailRes/dbe8cdfcfb0bf657b9fe1cf92d5537f118ccb487/index_new/cn/character_skills.json</x:v>
      </x:c>
    </x:row>
    <x:row r="2927" ht="38" customHeight="1">
      <x:c r="A2927" s="6" t="str">
        <x:v>130214_11</x:v>
      </x:c>
      <x:c r="B2927" s="6" t="str">
        <x:v>130214</x:v>
      </x:c>
      <x:c r="C2927" s="6" t="n">
        <x:v>11</x:v>
      </x:c>
      <x:c r="D2927" s="6" t="str">
        <x:v>驻「我」华庭，授予至勋</x:v>
      </x:c>
      <x:c r="E2927" s="7" t="str">
        <x:v>消耗180点能量，对敌方全体造成等同于银枝291.2%攻击力的物理属性伤害，并额外造成6次伤害，每次伤害对敌方随机单体造成等同于银枝98.8%攻击力的物理属性伤害。</x:v>
      </x:c>
      <x:c r="F2927" s="6" t="n">
        <x:v>3.9</x:v>
      </x:c>
      <x:c r="G2927" s="6" t="n">
        <x:v>0</x:v>
      </x:c>
      <x:c r="H2927" s="6" t="n">
        <x:v>0</x:v>
      </x:c>
      <x:c r="I2927" s="6" t="n">
        <x:v>0</x:v>
      </x:c>
      <x:c r="J2927" s="6" t="str">
        <x:v>[2.912, 6, 0.988, 180]</x:v>
      </x:c>
      <x:c r="K2927" s="7" t="str">
        <x:v>需确认条件及分段</x:v>
      </x:c>
      <x:c r="L2927" s="6" t="str">
        <x:v>https://raw.githubusercontent.com/Mar-7th/StarRailRes/dbe8cdfcfb0bf657b9fe1cf92d5537f118ccb487/index_new/cn/character_skills.json</x:v>
      </x:c>
    </x:row>
    <x:row r="2928" ht="38" customHeight="1">
      <x:c r="A2928" s="6" t="str">
        <x:v>130214_12</x:v>
      </x:c>
      <x:c r="B2928" s="6" t="str">
        <x:v>130214</x:v>
      </x:c>
      <x:c r="C2928" s="6" t="n">
        <x:v>12</x:v>
      </x:c>
      <x:c r="D2928" s="6" t="str">
        <x:v>驻「我」华庭，授予至勋</x:v>
      </x:c>
      <x:c r="E2928" s="7" t="str">
        <x:v>消耗180点能量，对敌方全体造成等同于银枝302.4%攻击力的物理属性伤害，并额外造成6次伤害，每次伤害对敌方随机单体造成等同于银枝102.6%攻击力的物理属性伤害。</x:v>
      </x:c>
      <x:c r="F2928" s="6" t="n">
        <x:v>4.05</x:v>
      </x:c>
      <x:c r="G2928" s="6" t="n">
        <x:v>0</x:v>
      </x:c>
      <x:c r="H2928" s="6" t="n">
        <x:v>0</x:v>
      </x:c>
      <x:c r="I2928" s="6" t="n">
        <x:v>0</x:v>
      </x:c>
      <x:c r="J2928" s="6" t="str">
        <x:v>[3.024, 6, 1.026, 180]</x:v>
      </x:c>
      <x:c r="K2928" s="7" t="str">
        <x:v>需确认条件及分段</x:v>
      </x:c>
      <x:c r="L2928" s="6" t="str">
        <x:v>https://raw.githubusercontent.com/Mar-7th/StarRailRes/dbe8cdfcfb0bf657b9fe1cf92d5537f118ccb487/index_new/cn/character_skills.json</x:v>
      </x:c>
    </x:row>
    <x:row r="2929" ht="38" customHeight="1">
      <x:c r="A2929" s="6" t="str">
        <x:v>130214_13</x:v>
      </x:c>
      <x:c r="B2929" s="6" t="str">
        <x:v>130214</x:v>
      </x:c>
      <x:c r="C2929" s="6" t="n">
        <x:v>13</x:v>
      </x:c>
      <x:c r="D2929" s="6" t="str">
        <x:v>驻「我」华庭，授予至勋</x:v>
      </x:c>
      <x:c r="E2929" s="7" t="str">
        <x:v>消耗180点能量，对敌方全体造成等同于银枝313.6%攻击力的物理属性伤害，并额外造成6次伤害，每次伤害对敌方随机单体造成等同于银枝106.4%攻击力的物理属性伤害。</x:v>
      </x:c>
      <x:c r="F2929" s="6" t="n">
        <x:v>4.2</x:v>
      </x:c>
      <x:c r="G2929" s="6" t="n">
        <x:v>0</x:v>
      </x:c>
      <x:c r="H2929" s="6" t="n">
        <x:v>0</x:v>
      </x:c>
      <x:c r="I2929" s="6" t="n">
        <x:v>0</x:v>
      </x:c>
      <x:c r="J2929" s="6" t="str">
        <x:v>[3.136, 6, 1.064, 180]</x:v>
      </x:c>
      <x:c r="K2929" s="7" t="str">
        <x:v>需确认条件及分段</x:v>
      </x:c>
      <x:c r="L2929" s="6" t="str">
        <x:v>https://raw.githubusercontent.com/Mar-7th/StarRailRes/dbe8cdfcfb0bf657b9fe1cf92d5537f118ccb487/index_new/cn/character_skills.json</x:v>
      </x:c>
    </x:row>
    <x:row r="2930" ht="38" customHeight="1">
      <x:c r="A2930" s="6" t="str">
        <x:v>130214_14</x:v>
      </x:c>
      <x:c r="B2930" s="6" t="str">
        <x:v>130214</x:v>
      </x:c>
      <x:c r="C2930" s="6" t="n">
        <x:v>14</x:v>
      </x:c>
      <x:c r="D2930" s="6" t="str">
        <x:v>驻「我」华庭，授予至勋</x:v>
      </x:c>
      <x:c r="E2930" s="7" t="str">
        <x:v>消耗180点能量，对敌方全体造成等同于银枝324.8%攻击力的物理属性伤害，并额外造成6次伤害，每次伤害对敌方随机单体造成等同于银枝110.2%攻击力的物理属性伤害。</x:v>
      </x:c>
      <x:c r="F2930" s="6" t="n">
        <x:v>4.3500000000000005</x:v>
      </x:c>
      <x:c r="G2930" s="6" t="n">
        <x:v>0</x:v>
      </x:c>
      <x:c r="H2930" s="6" t="n">
        <x:v>0</x:v>
      </x:c>
      <x:c r="I2930" s="6" t="n">
        <x:v>0</x:v>
      </x:c>
      <x:c r="J2930" s="6" t="str">
        <x:v>[3.248, 6, 1.102, 180]</x:v>
      </x:c>
      <x:c r="K2930" s="7" t="str">
        <x:v>需确认条件及分段</x:v>
      </x:c>
      <x:c r="L2930" s="6" t="str">
        <x:v>https://raw.githubusercontent.com/Mar-7th/StarRailRes/dbe8cdfcfb0bf657b9fe1cf92d5537f118ccb487/index_new/cn/character_skills.json</x:v>
      </x:c>
    </x:row>
    <x:row r="2931" ht="38" customHeight="1">
      <x:c r="A2931" s="6" t="str">
        <x:v>130214_15</x:v>
      </x:c>
      <x:c r="B2931" s="6" t="str">
        <x:v>130214</x:v>
      </x:c>
      <x:c r="C2931" s="6" t="n">
        <x:v>15</x:v>
      </x:c>
      <x:c r="D2931" s="6" t="str">
        <x:v>驻「我」华庭，授予至勋</x:v>
      </x:c>
      <x:c r="E2931" s="7" t="str">
        <x:v>消耗180点能量，对敌方全体造成等同于银枝336%攻击力的物理属性伤害，并额外造成6次伤害，每次伤害对敌方随机单体造成等同于银枝114%攻击力的物理属性伤害。</x:v>
      </x:c>
      <x:c r="F2931" s="6" t="n">
        <x:v>4.5</x:v>
      </x:c>
      <x:c r="G2931" s="6" t="n">
        <x:v>0</x:v>
      </x:c>
      <x:c r="H2931" s="6" t="n">
        <x:v>0</x:v>
      </x:c>
      <x:c r="I2931" s="6" t="n">
        <x:v>0</x:v>
      </x:c>
      <x:c r="J2931" s="6" t="str">
        <x:v>[3.36, 6, 1.14, 180]</x:v>
      </x:c>
      <x:c r="K2931" s="7" t="str">
        <x:v>需确认条件及分段</x:v>
      </x:c>
      <x:c r="L2931" s="6" t="str">
        <x:v>https://raw.githubusercontent.com/Mar-7th/StarRailRes/dbe8cdfcfb0bf657b9fe1cf92d5537f118ccb487/index_new/cn/character_skills.json</x:v>
      </x:c>
    </x:row>
    <x:row r="2932" ht="20" customHeight="1">
      <x:c r="A2932" s="6" t="str">
        <x:v>130301_1</x:v>
      </x:c>
      <x:c r="B2932" s="6" t="str">
        <x:v>130301</x:v>
      </x:c>
      <x:c r="C2932" s="6" t="n">
        <x:v>1</x:v>
      </x:c>
      <x:c r="D2932" s="6" t="str">
        <x:v>一针幽兰</x:v>
      </x:c>
      <x:c r="E2932" s="7" t="str">
        <x:v>对指定敌方单体造成等同于阮•梅50%攻击力的冰属性伤害。</x:v>
      </x:c>
      <x:c r="F2932" s="6" t="n">
        <x:v>0.5</x:v>
      </x:c>
      <x:c r="G2932" s="6" t="n">
        <x:v>0</x:v>
      </x:c>
      <x:c r="H2932" s="6" t="n">
        <x:v>0</x:v>
      </x:c>
      <x:c r="I2932" s="6" t="n">
        <x:v>0</x:v>
      </x:c>
      <x:c r="J2932" s="6" t="str">
        <x:v>[0.5]</x:v>
      </x:c>
      <x:c r="K2932" s="7" t="str">
        <x:v>需确认条件及分段</x:v>
      </x:c>
      <x:c r="L2932" s="6" t="str">
        <x:v>https://raw.githubusercontent.com/Mar-7th/StarRailRes/dbe8cdfcfb0bf657b9fe1cf92d5537f118ccb487/index_new/cn/character_skills.json</x:v>
      </x:c>
    </x:row>
    <x:row r="2933" ht="20" customHeight="1">
      <x:c r="A2933" s="6" t="str">
        <x:v>130301_2</x:v>
      </x:c>
      <x:c r="B2933" s="6" t="str">
        <x:v>130301</x:v>
      </x:c>
      <x:c r="C2933" s="6" t="n">
        <x:v>2</x:v>
      </x:c>
      <x:c r="D2933" s="6" t="str">
        <x:v>一针幽兰</x:v>
      </x:c>
      <x:c r="E2933" s="7" t="str">
        <x:v>对指定敌方单体造成等同于阮•梅60%攻击力的冰属性伤害。</x:v>
      </x:c>
      <x:c r="F2933" s="6" t="n">
        <x:v>0.6</x:v>
      </x:c>
      <x:c r="G2933" s="6" t="n">
        <x:v>0</x:v>
      </x:c>
      <x:c r="H2933" s="6" t="n">
        <x:v>0</x:v>
      </x:c>
      <x:c r="I2933" s="6" t="n">
        <x:v>0</x:v>
      </x:c>
      <x:c r="J2933" s="6" t="str">
        <x:v>[0.6]</x:v>
      </x:c>
      <x:c r="K2933" s="7" t="str">
        <x:v>需确认条件及分段</x:v>
      </x:c>
      <x:c r="L2933" s="6" t="str">
        <x:v>https://raw.githubusercontent.com/Mar-7th/StarRailRes/dbe8cdfcfb0bf657b9fe1cf92d5537f118ccb487/index_new/cn/character_skills.json</x:v>
      </x:c>
    </x:row>
    <x:row r="2934" ht="20" customHeight="1">
      <x:c r="A2934" s="6" t="str">
        <x:v>130301_3</x:v>
      </x:c>
      <x:c r="B2934" s="6" t="str">
        <x:v>130301</x:v>
      </x:c>
      <x:c r="C2934" s="6" t="n">
        <x:v>3</x:v>
      </x:c>
      <x:c r="D2934" s="6" t="str">
        <x:v>一针幽兰</x:v>
      </x:c>
      <x:c r="E2934" s="7" t="str">
        <x:v>对指定敌方单体造成等同于阮•梅70%攻击力的冰属性伤害。</x:v>
      </x:c>
      <x:c r="F2934" s="6" t="n">
        <x:v>0.7</x:v>
      </x:c>
      <x:c r="G2934" s="6" t="n">
        <x:v>0</x:v>
      </x:c>
      <x:c r="H2934" s="6" t="n">
        <x:v>0</x:v>
      </x:c>
      <x:c r="I2934" s="6" t="n">
        <x:v>0</x:v>
      </x:c>
      <x:c r="J2934" s="6" t="str">
        <x:v>[0.7]</x:v>
      </x:c>
      <x:c r="K2934" s="7" t="str">
        <x:v>需确认条件及分段</x:v>
      </x:c>
      <x:c r="L2934" s="6" t="str">
        <x:v>https://raw.githubusercontent.com/Mar-7th/StarRailRes/dbe8cdfcfb0bf657b9fe1cf92d5537f118ccb487/index_new/cn/character_skills.json</x:v>
      </x:c>
    </x:row>
    <x:row r="2935" ht="20" customHeight="1">
      <x:c r="A2935" s="6" t="str">
        <x:v>130301_4</x:v>
      </x:c>
      <x:c r="B2935" s="6" t="str">
        <x:v>130301</x:v>
      </x:c>
      <x:c r="C2935" s="6" t="n">
        <x:v>4</x:v>
      </x:c>
      <x:c r="D2935" s="6" t="str">
        <x:v>一针幽兰</x:v>
      </x:c>
      <x:c r="E2935" s="7" t="str">
        <x:v>对指定敌方单体造成等同于阮•梅80%攻击力的冰属性伤害。</x:v>
      </x:c>
      <x:c r="F2935" s="6" t="n">
        <x:v>0.8</x:v>
      </x:c>
      <x:c r="G2935" s="6" t="n">
        <x:v>0</x:v>
      </x:c>
      <x:c r="H2935" s="6" t="n">
        <x:v>0</x:v>
      </x:c>
      <x:c r="I2935" s="6" t="n">
        <x:v>0</x:v>
      </x:c>
      <x:c r="J2935" s="6" t="str">
        <x:v>[0.8]</x:v>
      </x:c>
      <x:c r="K2935" s="7" t="str">
        <x:v>需确认条件及分段</x:v>
      </x:c>
      <x:c r="L2935" s="6" t="str">
        <x:v>https://raw.githubusercontent.com/Mar-7th/StarRailRes/dbe8cdfcfb0bf657b9fe1cf92d5537f118ccb487/index_new/cn/character_skills.json</x:v>
      </x:c>
    </x:row>
    <x:row r="2936" ht="20" customHeight="1">
      <x:c r="A2936" s="6" t="str">
        <x:v>130301_5</x:v>
      </x:c>
      <x:c r="B2936" s="6" t="str">
        <x:v>130301</x:v>
      </x:c>
      <x:c r="C2936" s="6" t="n">
        <x:v>5</x:v>
      </x:c>
      <x:c r="D2936" s="6" t="str">
        <x:v>一针幽兰</x:v>
      </x:c>
      <x:c r="E2936" s="7" t="str">
        <x:v>对指定敌方单体造成等同于阮•梅90%攻击力的冰属性伤害。</x:v>
      </x:c>
      <x:c r="F2936" s="6" t="n">
        <x:v>0.9</x:v>
      </x:c>
      <x:c r="G2936" s="6" t="n">
        <x:v>0</x:v>
      </x:c>
      <x:c r="H2936" s="6" t="n">
        <x:v>0</x:v>
      </x:c>
      <x:c r="I2936" s="6" t="n">
        <x:v>0</x:v>
      </x:c>
      <x:c r="J2936" s="6" t="str">
        <x:v>[0.9]</x:v>
      </x:c>
      <x:c r="K2936" s="7" t="str">
        <x:v>需确认条件及分段</x:v>
      </x:c>
      <x:c r="L2936" s="6" t="str">
        <x:v>https://raw.githubusercontent.com/Mar-7th/StarRailRes/dbe8cdfcfb0bf657b9fe1cf92d5537f118ccb487/index_new/cn/character_skills.json</x:v>
      </x:c>
    </x:row>
    <x:row r="2937" ht="20" customHeight="1">
      <x:c r="A2937" s="6" t="str">
        <x:v>130301_6</x:v>
      </x:c>
      <x:c r="B2937" s="6" t="str">
        <x:v>130301</x:v>
      </x:c>
      <x:c r="C2937" s="6" t="n">
        <x:v>6</x:v>
      </x:c>
      <x:c r="D2937" s="6" t="str">
        <x:v>一针幽兰</x:v>
      </x:c>
      <x:c r="E2937" s="7" t="str">
        <x:v>对指定敌方单体造成等同于阮•梅100%攻击力的冰属性伤害。</x:v>
      </x:c>
      <x:c r="F2937" s="6" t="n">
        <x:v>1</x:v>
      </x:c>
      <x:c r="G2937" s="6" t="n">
        <x:v>0</x:v>
      </x:c>
      <x:c r="H2937" s="6" t="n">
        <x:v>0</x:v>
      </x:c>
      <x:c r="I2937" s="6" t="n">
        <x:v>0</x:v>
      </x:c>
      <x:c r="J2937" s="6" t="str">
        <x:v>[1]</x:v>
      </x:c>
      <x:c r="K2937" s="7" t="str">
        <x:v>需确认条件及分段</x:v>
      </x:c>
      <x:c r="L2937" s="6" t="str">
        <x:v>https://raw.githubusercontent.com/Mar-7th/StarRailRes/dbe8cdfcfb0bf657b9fe1cf92d5537f118ccb487/index_new/cn/character_skills.json</x:v>
      </x:c>
    </x:row>
    <x:row r="2938" ht="20" customHeight="1">
      <x:c r="A2938" s="6" t="str">
        <x:v>130301_7</x:v>
      </x:c>
      <x:c r="B2938" s="6" t="str">
        <x:v>130301</x:v>
      </x:c>
      <x:c r="C2938" s="6" t="n">
        <x:v>7</x:v>
      </x:c>
      <x:c r="D2938" s="6" t="str">
        <x:v>一针幽兰</x:v>
      </x:c>
      <x:c r="E2938" s="7" t="str">
        <x:v>对指定敌方单体造成等同于阮•梅110%攻击力的冰属性伤害。</x:v>
      </x:c>
      <x:c r="F2938" s="6" t="n">
        <x:v>1.1</x:v>
      </x:c>
      <x:c r="G2938" s="6" t="n">
        <x:v>0</x:v>
      </x:c>
      <x:c r="H2938" s="6" t="n">
        <x:v>0</x:v>
      </x:c>
      <x:c r="I2938" s="6" t="n">
        <x:v>0</x:v>
      </x:c>
      <x:c r="J2938" s="6" t="str">
        <x:v>[1.1]</x:v>
      </x:c>
      <x:c r="K2938" s="7" t="str">
        <x:v>需确认条件及分段</x:v>
      </x:c>
      <x:c r="L2938" s="6" t="str">
        <x:v>https://raw.githubusercontent.com/Mar-7th/StarRailRes/dbe8cdfcfb0bf657b9fe1cf92d5537f118ccb487/index_new/cn/character_skills.json</x:v>
      </x:c>
    </x:row>
    <x:row r="2939" ht="20" customHeight="1">
      <x:c r="A2939" s="6" t="str">
        <x:v>130301_8</x:v>
      </x:c>
      <x:c r="B2939" s="6" t="str">
        <x:v>130301</x:v>
      </x:c>
      <x:c r="C2939" s="6" t="n">
        <x:v>8</x:v>
      </x:c>
      <x:c r="D2939" s="6" t="str">
        <x:v>一针幽兰</x:v>
      </x:c>
      <x:c r="E2939" s="7" t="str">
        <x:v>对指定敌方单体造成等同于阮•梅120%攻击力的冰属性伤害。</x:v>
      </x:c>
      <x:c r="F2939" s="6" t="n">
        <x:v>1.2</x:v>
      </x:c>
      <x:c r="G2939" s="6" t="n">
        <x:v>0</x:v>
      </x:c>
      <x:c r="H2939" s="6" t="n">
        <x:v>0</x:v>
      </x:c>
      <x:c r="I2939" s="6" t="n">
        <x:v>0</x:v>
      </x:c>
      <x:c r="J2939" s="6" t="str">
        <x:v>[1.2]</x:v>
      </x:c>
      <x:c r="K2939" s="7" t="str">
        <x:v>需确认条件及分段</x:v>
      </x:c>
      <x:c r="L2939" s="6" t="str">
        <x:v>https://raw.githubusercontent.com/Mar-7th/StarRailRes/dbe8cdfcfb0bf657b9fe1cf92d5537f118ccb487/index_new/cn/character_skills.json</x:v>
      </x:c>
    </x:row>
    <x:row r="2940" ht="20" customHeight="1">
      <x:c r="A2940" s="6" t="str">
        <x:v>130301_9</x:v>
      </x:c>
      <x:c r="B2940" s="6" t="str">
        <x:v>130301</x:v>
      </x:c>
      <x:c r="C2940" s="6" t="n">
        <x:v>9</x:v>
      </x:c>
      <x:c r="D2940" s="6" t="str">
        <x:v>一针幽兰</x:v>
      </x:c>
      <x:c r="E2940" s="7" t="str">
        <x:v>对指定敌方单体造成等同于阮•梅130%攻击力的冰属性伤害。</x:v>
      </x:c>
      <x:c r="F2940" s="6" t="n">
        <x:v>1.3</x:v>
      </x:c>
      <x:c r="G2940" s="6" t="n">
        <x:v>0</x:v>
      </x:c>
      <x:c r="H2940" s="6" t="n">
        <x:v>0</x:v>
      </x:c>
      <x:c r="I2940" s="6" t="n">
        <x:v>0</x:v>
      </x:c>
      <x:c r="J2940" s="6" t="str">
        <x:v>[1.3]</x:v>
      </x:c>
      <x:c r="K2940" s="7" t="str">
        <x:v>需确认条件及分段</x:v>
      </x:c>
      <x:c r="L2940" s="6" t="str">
        <x:v>https://raw.githubusercontent.com/Mar-7th/StarRailRes/dbe8cdfcfb0bf657b9fe1cf92d5537f118ccb487/index_new/cn/character_skills.json</x:v>
      </x:c>
    </x:row>
    <x:row r="2941" ht="20" customHeight="1">
      <x:c r="A2941" s="6" t="str">
        <x:v>130301_10</x:v>
      </x:c>
      <x:c r="B2941" s="6" t="str">
        <x:v>130301</x:v>
      </x:c>
      <x:c r="C2941" s="6" t="n">
        <x:v>10</x:v>
      </x:c>
      <x:c r="D2941" s="6" t="str">
        <x:v>一针幽兰</x:v>
      </x:c>
      <x:c r="E2941" s="7" t="str">
        <x:v>对指定敌方单体造成等同于阮•梅140%攻击力的冰属性伤害。</x:v>
      </x:c>
      <x:c r="F2941" s="6" t="n">
        <x:v>1.4</x:v>
      </x:c>
      <x:c r="G2941" s="6" t="n">
        <x:v>0</x:v>
      </x:c>
      <x:c r="H2941" s="6" t="n">
        <x:v>0</x:v>
      </x:c>
      <x:c r="I2941" s="6" t="n">
        <x:v>0</x:v>
      </x:c>
      <x:c r="J2941" s="6" t="str">
        <x:v>[1.4]</x:v>
      </x:c>
      <x:c r="K2941" s="7" t="str">
        <x:v>需确认条件及分段</x:v>
      </x:c>
      <x:c r="L2941" s="6" t="str">
        <x:v>https://raw.githubusercontent.com/Mar-7th/StarRailRes/dbe8cdfcfb0bf657b9fe1cf92d5537f118ccb487/index_new/cn/character_skills.json</x:v>
      </x:c>
    </x:row>
    <x:row r="2942" ht="38" customHeight="1">
      <x:c r="A2942" s="6" t="str">
        <x:v>130302_1</x:v>
      </x:c>
      <x:c r="B2942" s="6" t="str">
        <x:v>130302</x:v>
      </x:c>
      <x:c r="C2942" s="6" t="n">
        <x:v>1</x:v>
      </x:c>
      <x:c r="D2942" s="6" t="str">
        <x:v>慢捻抹复挑</x:v>
      </x:c>
      <x:c r="E2942" s="7" t="str">
        <x:v>施放战技后阮•梅获得【弦外音】，持续3回合，阮•梅每回合开始时持续回合数减1。当阮•梅拥有【弦外音】时，我方全体伤害提高16%，弱点击破效率提高50%。</x:v>
      </x:c>
      <x:c r="F2942" s="6" t="n">
        <x:v>0</x:v>
      </x:c>
      <x:c r="G2942" s="6" t="n">
        <x:v>0</x:v>
      </x:c>
      <x:c r="H2942" s="6" t="n">
        <x:v>0</x:v>
      </x:c>
      <x:c r="I2942" s="6" t="n">
        <x:v>0</x:v>
      </x:c>
      <x:c r="J2942" s="6" t="str">
        <x:v>[0.16, 0.5, 3]</x:v>
      </x:c>
      <x:c r="K2942" s="7" t="str">
        <x:v>无首段伤害倍率，请覆盖或设为辅助技能</x:v>
      </x:c>
      <x:c r="L2942" s="6" t="str">
        <x:v>https://raw.githubusercontent.com/Mar-7th/StarRailRes/dbe8cdfcfb0bf657b9fe1cf92d5537f118ccb487/index_new/cn/character_skills.json</x:v>
      </x:c>
    </x:row>
    <x:row r="2943" ht="38" customHeight="1">
      <x:c r="A2943" s="6" t="str">
        <x:v>130302_2</x:v>
      </x:c>
      <x:c r="B2943" s="6" t="str">
        <x:v>130302</x:v>
      </x:c>
      <x:c r="C2943" s="6" t="n">
        <x:v>2</x:v>
      </x:c>
      <x:c r="D2943" s="6" t="str">
        <x:v>慢捻抹复挑</x:v>
      </x:c>
      <x:c r="E2943" s="7" t="str">
        <x:v>施放战技后阮•梅获得【弦外音】，持续3回合，阮•梅每回合开始时持续回合数减1。当阮•梅拥有【弦外音】时，我方全体伤害提高17.6%，弱点击破效率提高50%。</x:v>
      </x:c>
      <x:c r="F2943" s="6" t="n">
        <x:v>0</x:v>
      </x:c>
      <x:c r="G2943" s="6" t="n">
        <x:v>0</x:v>
      </x:c>
      <x:c r="H2943" s="6" t="n">
        <x:v>0</x:v>
      </x:c>
      <x:c r="I2943" s="6" t="n">
        <x:v>0</x:v>
      </x:c>
      <x:c r="J2943" s="6" t="str">
        <x:v>[0.176, 0.5, 3]</x:v>
      </x:c>
      <x:c r="K2943" s="7" t="str">
        <x:v>无首段伤害倍率，请覆盖或设为辅助技能</x:v>
      </x:c>
      <x:c r="L2943" s="6" t="str">
        <x:v>https://raw.githubusercontent.com/Mar-7th/StarRailRes/dbe8cdfcfb0bf657b9fe1cf92d5537f118ccb487/index_new/cn/character_skills.json</x:v>
      </x:c>
    </x:row>
    <x:row r="2944" ht="38" customHeight="1">
      <x:c r="A2944" s="6" t="str">
        <x:v>130302_3</x:v>
      </x:c>
      <x:c r="B2944" s="6" t="str">
        <x:v>130302</x:v>
      </x:c>
      <x:c r="C2944" s="6" t="n">
        <x:v>3</x:v>
      </x:c>
      <x:c r="D2944" s="6" t="str">
        <x:v>慢捻抹复挑</x:v>
      </x:c>
      <x:c r="E2944" s="7" t="str">
        <x:v>施放战技后阮•梅获得【弦外音】，持续3回合，阮•梅每回合开始时持续回合数减1。当阮•梅拥有【弦外音】时，我方全体伤害提高19.2%，弱点击破效率提高50%。</x:v>
      </x:c>
      <x:c r="F2944" s="6" t="n">
        <x:v>0</x:v>
      </x:c>
      <x:c r="G2944" s="6" t="n">
        <x:v>0</x:v>
      </x:c>
      <x:c r="H2944" s="6" t="n">
        <x:v>0</x:v>
      </x:c>
      <x:c r="I2944" s="6" t="n">
        <x:v>0</x:v>
      </x:c>
      <x:c r="J2944" s="6" t="str">
        <x:v>[0.192, 0.5, 3]</x:v>
      </x:c>
      <x:c r="K2944" s="7" t="str">
        <x:v>无首段伤害倍率，请覆盖或设为辅助技能</x:v>
      </x:c>
      <x:c r="L2944" s="6" t="str">
        <x:v>https://raw.githubusercontent.com/Mar-7th/StarRailRes/dbe8cdfcfb0bf657b9fe1cf92d5537f118ccb487/index_new/cn/character_skills.json</x:v>
      </x:c>
    </x:row>
    <x:row r="2945" ht="38" customHeight="1">
      <x:c r="A2945" s="6" t="str">
        <x:v>130302_4</x:v>
      </x:c>
      <x:c r="B2945" s="6" t="str">
        <x:v>130302</x:v>
      </x:c>
      <x:c r="C2945" s="6" t="n">
        <x:v>4</x:v>
      </x:c>
      <x:c r="D2945" s="6" t="str">
        <x:v>慢捻抹复挑</x:v>
      </x:c>
      <x:c r="E2945" s="7" t="str">
        <x:v>施放战技后阮•梅获得【弦外音】，持续3回合，阮•梅每回合开始时持续回合数减1。当阮•梅拥有【弦外音】时，我方全体伤害提高20.8%，弱点击破效率提高50%。</x:v>
      </x:c>
      <x:c r="F2945" s="6" t="n">
        <x:v>0</x:v>
      </x:c>
      <x:c r="G2945" s="6" t="n">
        <x:v>0</x:v>
      </x:c>
      <x:c r="H2945" s="6" t="n">
        <x:v>0</x:v>
      </x:c>
      <x:c r="I2945" s="6" t="n">
        <x:v>0</x:v>
      </x:c>
      <x:c r="J2945" s="6" t="str">
        <x:v>[0.208, 0.5, 3]</x:v>
      </x:c>
      <x:c r="K2945" s="7" t="str">
        <x:v>无首段伤害倍率，请覆盖或设为辅助技能</x:v>
      </x:c>
      <x:c r="L2945" s="6" t="str">
        <x:v>https://raw.githubusercontent.com/Mar-7th/StarRailRes/dbe8cdfcfb0bf657b9fe1cf92d5537f118ccb487/index_new/cn/character_skills.json</x:v>
      </x:c>
    </x:row>
    <x:row r="2946" ht="38" customHeight="1">
      <x:c r="A2946" s="6" t="str">
        <x:v>130302_5</x:v>
      </x:c>
      <x:c r="B2946" s="6" t="str">
        <x:v>130302</x:v>
      </x:c>
      <x:c r="C2946" s="6" t="n">
        <x:v>5</x:v>
      </x:c>
      <x:c r="D2946" s="6" t="str">
        <x:v>慢捻抹复挑</x:v>
      </x:c>
      <x:c r="E2946" s="7" t="str">
        <x:v>施放战技后阮•梅获得【弦外音】，持续3回合，阮•梅每回合开始时持续回合数减1。当阮•梅拥有【弦外音】时，我方全体伤害提高22.4%，弱点击破效率提高50%。</x:v>
      </x:c>
      <x:c r="F2946" s="6" t="n">
        <x:v>0</x:v>
      </x:c>
      <x:c r="G2946" s="6" t="n">
        <x:v>0</x:v>
      </x:c>
      <x:c r="H2946" s="6" t="n">
        <x:v>0</x:v>
      </x:c>
      <x:c r="I2946" s="6" t="n">
        <x:v>0</x:v>
      </x:c>
      <x:c r="J2946" s="6" t="str">
        <x:v>[0.224, 0.5, 3]</x:v>
      </x:c>
      <x:c r="K2946" s="7" t="str">
        <x:v>无首段伤害倍率，请覆盖或设为辅助技能</x:v>
      </x:c>
      <x:c r="L2946" s="6" t="str">
        <x:v>https://raw.githubusercontent.com/Mar-7th/StarRailRes/dbe8cdfcfb0bf657b9fe1cf92d5537f118ccb487/index_new/cn/character_skills.json</x:v>
      </x:c>
    </x:row>
    <x:row r="2947" ht="38" customHeight="1">
      <x:c r="A2947" s="6" t="str">
        <x:v>130302_6</x:v>
      </x:c>
      <x:c r="B2947" s="6" t="str">
        <x:v>130302</x:v>
      </x:c>
      <x:c r="C2947" s="6" t="n">
        <x:v>6</x:v>
      </x:c>
      <x:c r="D2947" s="6" t="str">
        <x:v>慢捻抹复挑</x:v>
      </x:c>
      <x:c r="E2947" s="7" t="str">
        <x:v>施放战技后阮•梅获得【弦外音】，持续3回合，阮•梅每回合开始时持续回合数减1。当阮•梅拥有【弦外音】时，我方全体伤害提高24%，弱点击破效率提高50%。</x:v>
      </x:c>
      <x:c r="F2947" s="6" t="n">
        <x:v>0</x:v>
      </x:c>
      <x:c r="G2947" s="6" t="n">
        <x:v>0</x:v>
      </x:c>
      <x:c r="H2947" s="6" t="n">
        <x:v>0</x:v>
      </x:c>
      <x:c r="I2947" s="6" t="n">
        <x:v>0</x:v>
      </x:c>
      <x:c r="J2947" s="6" t="str">
        <x:v>[0.24, 0.5, 3]</x:v>
      </x:c>
      <x:c r="K2947" s="7" t="str">
        <x:v>无首段伤害倍率，请覆盖或设为辅助技能</x:v>
      </x:c>
      <x:c r="L2947" s="6" t="str">
        <x:v>https://raw.githubusercontent.com/Mar-7th/StarRailRes/dbe8cdfcfb0bf657b9fe1cf92d5537f118ccb487/index_new/cn/character_skills.json</x:v>
      </x:c>
    </x:row>
    <x:row r="2948" ht="38" customHeight="1">
      <x:c r="A2948" s="6" t="str">
        <x:v>130302_7</x:v>
      </x:c>
      <x:c r="B2948" s="6" t="str">
        <x:v>130302</x:v>
      </x:c>
      <x:c r="C2948" s="6" t="n">
        <x:v>7</x:v>
      </x:c>
      <x:c r="D2948" s="6" t="str">
        <x:v>慢捻抹复挑</x:v>
      </x:c>
      <x:c r="E2948" s="7" t="str">
        <x:v>施放战技后阮•梅获得【弦外音】，持续3回合，阮•梅每回合开始时持续回合数减1。当阮•梅拥有【弦外音】时，我方全体伤害提高26%，弱点击破效率提高50%。</x:v>
      </x:c>
      <x:c r="F2948" s="6" t="n">
        <x:v>0</x:v>
      </x:c>
      <x:c r="G2948" s="6" t="n">
        <x:v>0</x:v>
      </x:c>
      <x:c r="H2948" s="6" t="n">
        <x:v>0</x:v>
      </x:c>
      <x:c r="I2948" s="6" t="n">
        <x:v>0</x:v>
      </x:c>
      <x:c r="J2948" s="6" t="str">
        <x:v>[0.26, 0.5, 3]</x:v>
      </x:c>
      <x:c r="K2948" s="7" t="str">
        <x:v>无首段伤害倍率，请覆盖或设为辅助技能</x:v>
      </x:c>
      <x:c r="L2948" s="6" t="str">
        <x:v>https://raw.githubusercontent.com/Mar-7th/StarRailRes/dbe8cdfcfb0bf657b9fe1cf92d5537f118ccb487/index_new/cn/character_skills.json</x:v>
      </x:c>
    </x:row>
    <x:row r="2949" ht="38" customHeight="1">
      <x:c r="A2949" s="6" t="str">
        <x:v>130302_8</x:v>
      </x:c>
      <x:c r="B2949" s="6" t="str">
        <x:v>130302</x:v>
      </x:c>
      <x:c r="C2949" s="6" t="n">
        <x:v>8</x:v>
      </x:c>
      <x:c r="D2949" s="6" t="str">
        <x:v>慢捻抹复挑</x:v>
      </x:c>
      <x:c r="E2949" s="7" t="str">
        <x:v>施放战技后阮•梅获得【弦外音】，持续3回合，阮•梅每回合开始时持续回合数减1。当阮•梅拥有【弦外音】时，我方全体伤害提高28%，弱点击破效率提高50%。</x:v>
      </x:c>
      <x:c r="F2949" s="6" t="n">
        <x:v>0</x:v>
      </x:c>
      <x:c r="G2949" s="6" t="n">
        <x:v>0</x:v>
      </x:c>
      <x:c r="H2949" s="6" t="n">
        <x:v>0</x:v>
      </x:c>
      <x:c r="I2949" s="6" t="n">
        <x:v>0</x:v>
      </x:c>
      <x:c r="J2949" s="6" t="str">
        <x:v>[0.28, 0.5, 3]</x:v>
      </x:c>
      <x:c r="K2949" s="7" t="str">
        <x:v>无首段伤害倍率，请覆盖或设为辅助技能</x:v>
      </x:c>
      <x:c r="L2949" s="6" t="str">
        <x:v>https://raw.githubusercontent.com/Mar-7th/StarRailRes/dbe8cdfcfb0bf657b9fe1cf92d5537f118ccb487/index_new/cn/character_skills.json</x:v>
      </x:c>
    </x:row>
    <x:row r="2950" ht="38" customHeight="1">
      <x:c r="A2950" s="6" t="str">
        <x:v>130302_9</x:v>
      </x:c>
      <x:c r="B2950" s="6" t="str">
        <x:v>130302</x:v>
      </x:c>
      <x:c r="C2950" s="6" t="n">
        <x:v>9</x:v>
      </x:c>
      <x:c r="D2950" s="6" t="str">
        <x:v>慢捻抹复挑</x:v>
      </x:c>
      <x:c r="E2950" s="7" t="str">
        <x:v>施放战技后阮•梅获得【弦外音】，持续3回合，阮•梅每回合开始时持续回合数减1。当阮•梅拥有【弦外音】时，我方全体伤害提高30%，弱点击破效率提高50%。</x:v>
      </x:c>
      <x:c r="F2950" s="6" t="n">
        <x:v>0</x:v>
      </x:c>
      <x:c r="G2950" s="6" t="n">
        <x:v>0</x:v>
      </x:c>
      <x:c r="H2950" s="6" t="n">
        <x:v>0</x:v>
      </x:c>
      <x:c r="I2950" s="6" t="n">
        <x:v>0</x:v>
      </x:c>
      <x:c r="J2950" s="6" t="str">
        <x:v>[0.3, 0.5, 3]</x:v>
      </x:c>
      <x:c r="K2950" s="7" t="str">
        <x:v>无首段伤害倍率，请覆盖或设为辅助技能</x:v>
      </x:c>
      <x:c r="L2950" s="6" t="str">
        <x:v>https://raw.githubusercontent.com/Mar-7th/StarRailRes/dbe8cdfcfb0bf657b9fe1cf92d5537f118ccb487/index_new/cn/character_skills.json</x:v>
      </x:c>
    </x:row>
    <x:row r="2951" ht="38" customHeight="1">
      <x:c r="A2951" s="6" t="str">
        <x:v>130302_10</x:v>
      </x:c>
      <x:c r="B2951" s="6" t="str">
        <x:v>130302</x:v>
      </x:c>
      <x:c r="C2951" s="6" t="n">
        <x:v>10</x:v>
      </x:c>
      <x:c r="D2951" s="6" t="str">
        <x:v>慢捻抹复挑</x:v>
      </x:c>
      <x:c r="E2951" s="7" t="str">
        <x:v>施放战技后阮•梅获得【弦外音】，持续3回合，阮•梅每回合开始时持续回合数减1。当阮•梅拥有【弦外音】时，我方全体伤害提高32%，弱点击破效率提高50%。</x:v>
      </x:c>
      <x:c r="F2951" s="6" t="n">
        <x:v>0</x:v>
      </x:c>
      <x:c r="G2951" s="6" t="n">
        <x:v>0</x:v>
      </x:c>
      <x:c r="H2951" s="6" t="n">
        <x:v>0</x:v>
      </x:c>
      <x:c r="I2951" s="6" t="n">
        <x:v>0</x:v>
      </x:c>
      <x:c r="J2951" s="6" t="str">
        <x:v>[0.32, 0.5, 3]</x:v>
      </x:c>
      <x:c r="K2951" s="7" t="str">
        <x:v>无首段伤害倍率，请覆盖或设为辅助技能</x:v>
      </x:c>
      <x:c r="L2951" s="6" t="str">
        <x:v>https://raw.githubusercontent.com/Mar-7th/StarRailRes/dbe8cdfcfb0bf657b9fe1cf92d5537f118ccb487/index_new/cn/character_skills.json</x:v>
      </x:c>
    </x:row>
    <x:row r="2952" ht="38" customHeight="1">
      <x:c r="A2952" s="6" t="str">
        <x:v>130302_11</x:v>
      </x:c>
      <x:c r="B2952" s="6" t="str">
        <x:v>130302</x:v>
      </x:c>
      <x:c r="C2952" s="6" t="n">
        <x:v>11</x:v>
      </x:c>
      <x:c r="D2952" s="6" t="str">
        <x:v>慢捻抹复挑</x:v>
      </x:c>
      <x:c r="E2952" s="7" t="str">
        <x:v>施放战技后阮•梅获得【弦外音】，持续3回合，阮•梅每回合开始时持续回合数减1。当阮•梅拥有【弦外音】时，我方全体伤害提高33.6%，弱点击破效率提高50%。</x:v>
      </x:c>
      <x:c r="F2952" s="6" t="n">
        <x:v>0</x:v>
      </x:c>
      <x:c r="G2952" s="6" t="n">
        <x:v>0</x:v>
      </x:c>
      <x:c r="H2952" s="6" t="n">
        <x:v>0</x:v>
      </x:c>
      <x:c r="I2952" s="6" t="n">
        <x:v>0</x:v>
      </x:c>
      <x:c r="J2952" s="6" t="str">
        <x:v>[0.336, 0.5, 3]</x:v>
      </x:c>
      <x:c r="K2952" s="7" t="str">
        <x:v>无首段伤害倍率，请覆盖或设为辅助技能</x:v>
      </x:c>
      <x:c r="L2952" s="6" t="str">
        <x:v>https://raw.githubusercontent.com/Mar-7th/StarRailRes/dbe8cdfcfb0bf657b9fe1cf92d5537f118ccb487/index_new/cn/character_skills.json</x:v>
      </x:c>
    </x:row>
    <x:row r="2953" ht="38" customHeight="1">
      <x:c r="A2953" s="6" t="str">
        <x:v>130302_12</x:v>
      </x:c>
      <x:c r="B2953" s="6" t="str">
        <x:v>130302</x:v>
      </x:c>
      <x:c r="C2953" s="6" t="n">
        <x:v>12</x:v>
      </x:c>
      <x:c r="D2953" s="6" t="str">
        <x:v>慢捻抹复挑</x:v>
      </x:c>
      <x:c r="E2953" s="7" t="str">
        <x:v>施放战技后阮•梅获得【弦外音】，持续3回合，阮•梅每回合开始时持续回合数减1。当阮•梅拥有【弦外音】时，我方全体伤害提高35.2%，弱点击破效率提高50%。</x:v>
      </x:c>
      <x:c r="F2953" s="6" t="n">
        <x:v>0</x:v>
      </x:c>
      <x:c r="G2953" s="6" t="n">
        <x:v>0</x:v>
      </x:c>
      <x:c r="H2953" s="6" t="n">
        <x:v>0</x:v>
      </x:c>
      <x:c r="I2953" s="6" t="n">
        <x:v>0</x:v>
      </x:c>
      <x:c r="J2953" s="6" t="str">
        <x:v>[0.352, 0.5, 3]</x:v>
      </x:c>
      <x:c r="K2953" s="7" t="str">
        <x:v>无首段伤害倍率，请覆盖或设为辅助技能</x:v>
      </x:c>
      <x:c r="L2953" s="6" t="str">
        <x:v>https://raw.githubusercontent.com/Mar-7th/StarRailRes/dbe8cdfcfb0bf657b9fe1cf92d5537f118ccb487/index_new/cn/character_skills.json</x:v>
      </x:c>
    </x:row>
    <x:row r="2954" ht="38" customHeight="1">
      <x:c r="A2954" s="6" t="str">
        <x:v>130302_13</x:v>
      </x:c>
      <x:c r="B2954" s="6" t="str">
        <x:v>130302</x:v>
      </x:c>
      <x:c r="C2954" s="6" t="n">
        <x:v>13</x:v>
      </x:c>
      <x:c r="D2954" s="6" t="str">
        <x:v>慢捻抹复挑</x:v>
      </x:c>
      <x:c r="E2954" s="7" t="str">
        <x:v>施放战技后阮•梅获得【弦外音】，持续3回合，阮•梅每回合开始时持续回合数减1。当阮•梅拥有【弦外音】时，我方全体伤害提高36.8%，弱点击破效率提高50%。</x:v>
      </x:c>
      <x:c r="F2954" s="6" t="n">
        <x:v>0</x:v>
      </x:c>
      <x:c r="G2954" s="6" t="n">
        <x:v>0</x:v>
      </x:c>
      <x:c r="H2954" s="6" t="n">
        <x:v>0</x:v>
      </x:c>
      <x:c r="I2954" s="6" t="n">
        <x:v>0</x:v>
      </x:c>
      <x:c r="J2954" s="6" t="str">
        <x:v>[0.368, 0.5, 3]</x:v>
      </x:c>
      <x:c r="K2954" s="7" t="str">
        <x:v>无首段伤害倍率，请覆盖或设为辅助技能</x:v>
      </x:c>
      <x:c r="L2954" s="6" t="str">
        <x:v>https://raw.githubusercontent.com/Mar-7th/StarRailRes/dbe8cdfcfb0bf657b9fe1cf92d5537f118ccb487/index_new/cn/character_skills.json</x:v>
      </x:c>
    </x:row>
    <x:row r="2955" ht="38" customHeight="1">
      <x:c r="A2955" s="6" t="str">
        <x:v>130302_14</x:v>
      </x:c>
      <x:c r="B2955" s="6" t="str">
        <x:v>130302</x:v>
      </x:c>
      <x:c r="C2955" s="6" t="n">
        <x:v>14</x:v>
      </x:c>
      <x:c r="D2955" s="6" t="str">
        <x:v>慢捻抹复挑</x:v>
      </x:c>
      <x:c r="E2955" s="7" t="str">
        <x:v>施放战技后阮•梅获得【弦外音】，持续3回合，阮•梅每回合开始时持续回合数减1。当阮•梅拥有【弦外音】时，我方全体伤害提高38.4%，弱点击破效率提高50%。</x:v>
      </x:c>
      <x:c r="F2955" s="6" t="n">
        <x:v>0</x:v>
      </x:c>
      <x:c r="G2955" s="6" t="n">
        <x:v>0</x:v>
      </x:c>
      <x:c r="H2955" s="6" t="n">
        <x:v>0</x:v>
      </x:c>
      <x:c r="I2955" s="6" t="n">
        <x:v>0</x:v>
      </x:c>
      <x:c r="J2955" s="6" t="str">
        <x:v>[0.384, 0.5, 3]</x:v>
      </x:c>
      <x:c r="K2955" s="7" t="str">
        <x:v>无首段伤害倍率，请覆盖或设为辅助技能</x:v>
      </x:c>
      <x:c r="L2955" s="6" t="str">
        <x:v>https://raw.githubusercontent.com/Mar-7th/StarRailRes/dbe8cdfcfb0bf657b9fe1cf92d5537f118ccb487/index_new/cn/character_skills.json</x:v>
      </x:c>
    </x:row>
    <x:row r="2956" ht="38" customHeight="1">
      <x:c r="A2956" s="6" t="str">
        <x:v>130302_15</x:v>
      </x:c>
      <x:c r="B2956" s="6" t="str">
        <x:v>130302</x:v>
      </x:c>
      <x:c r="C2956" s="6" t="n">
        <x:v>15</x:v>
      </x:c>
      <x:c r="D2956" s="6" t="str">
        <x:v>慢捻抹复挑</x:v>
      </x:c>
      <x:c r="E2956" s="7" t="str">
        <x:v>施放战技后阮•梅获得【弦外音】，持续3回合，阮•梅每回合开始时持续回合数减1。当阮•梅拥有【弦外音】时，我方全体伤害提高40%，弱点击破效率提高50%。</x:v>
      </x:c>
      <x:c r="F2956" s="6" t="n">
        <x:v>0</x:v>
      </x:c>
      <x:c r="G2956" s="6" t="n">
        <x:v>0</x:v>
      </x:c>
      <x:c r="H2956" s="6" t="n">
        <x:v>0</x:v>
      </x:c>
      <x:c r="I2956" s="6" t="n">
        <x:v>0</x:v>
      </x:c>
      <x:c r="J2956" s="6" t="str">
        <x:v>[0.4, 0.5, 3]</x:v>
      </x:c>
      <x:c r="K2956" s="7" t="str">
        <x:v>无首段伤害倍率，请覆盖或设为辅助技能</x:v>
      </x:c>
      <x:c r="L2956" s="6" t="str">
        <x:v>https://raw.githubusercontent.com/Mar-7th/StarRailRes/dbe8cdfcfb0bf657b9fe1cf92d5537f118ccb487/index_new/cn/character_skills.json</x:v>
      </x:c>
    </x:row>
    <x:row r="2957" ht="83" customHeight="1">
      <x:c r="A2957" s="6" t="str">
        <x:v>130303_1</x:v>
      </x:c>
      <x:c r="B2957" s="6" t="str">
        <x:v>130303</x:v>
      </x:c>
      <x:c r="C2957" s="6" t="n">
        <x:v>1</x:v>
      </x:c>
      <x:c r="D2957" s="6" t="str">
        <x:v>摇花缎水，沾衣不摘</x:v>
      </x:c>
      <x:c r="E2957" s="7" t="str">
        <x:v>阮•梅展开结界，持续2回合，自身每回合开始时结界持续回合数减1。
处于结界中时我方全体全属性抗性穿透提高15%，且攻击后会对敌方目标施加【残梅绽】。
【残梅绽】会在敌方目标尝试从弱点击破状态恢复时触发，延长目标的弱点击破状态并使其行动延后，延后数值等同于阮•梅20%的击破特攻+10%，并对其造成等同于阮•梅30%冰属性击破伤害的击破伤害。
敌方目标从弱点击破状态恢复前不可被再次附加【残梅绽】。</x:v>
      </x:c>
      <x:c r="F2957" s="6" t="n">
        <x:v>0</x:v>
      </x:c>
      <x:c r="G2957" s="6" t="n">
        <x:v>0</x:v>
      </x:c>
      <x:c r="H2957" s="6" t="n">
        <x:v>0</x:v>
      </x:c>
      <x:c r="I2957" s="6" t="n">
        <x:v>0</x:v>
      </x:c>
      <x:c r="J2957" s="6" t="str">
        <x:v>[0.15, 2, 0.2, 0.1, 0.3]</x:v>
      </x:c>
      <x:c r="K2957" s="7" t="str">
        <x:v>无首段伤害倍率，请覆盖或设为辅助技能</x:v>
      </x:c>
      <x:c r="L2957" s="6" t="str">
        <x:v>https://raw.githubusercontent.com/Mar-7th/StarRailRes/dbe8cdfcfb0bf657b9fe1cf92d5537f118ccb487/index_new/cn/character_skills.json</x:v>
      </x:c>
    </x:row>
    <x:row r="2958" ht="83" customHeight="1">
      <x:c r="A2958" s="6" t="str">
        <x:v>130303_2</x:v>
      </x:c>
      <x:c r="B2958" s="6" t="str">
        <x:v>130303</x:v>
      </x:c>
      <x:c r="C2958" s="6" t="n">
        <x:v>2</x:v>
      </x:c>
      <x:c r="D2958" s="6" t="str">
        <x:v>摇花缎水，沾衣不摘</x:v>
      </x:c>
      <x:c r="E2958" s="7" t="str">
        <x:v>阮•梅展开结界，持续2回合，自身每回合开始时结界持续回合数减1。
处于结界中时我方全体全属性抗性穿透提高16%，且攻击后会对敌方目标施加【残梅绽】。
【残梅绽】会在敌方目标尝试从弱点击破状态恢复时触发，延长目标的弱点击破状态并使其行动延后，延后数值等同于阮•梅20%的击破特攻+10%，并对其造成等同于阮•梅32%冰属性击破伤害的击破伤害。
敌方目标从弱点击破状态恢复前不可被再次附加【残梅绽】。</x:v>
      </x:c>
      <x:c r="F2958" s="6" t="n">
        <x:v>0</x:v>
      </x:c>
      <x:c r="G2958" s="6" t="n">
        <x:v>0</x:v>
      </x:c>
      <x:c r="H2958" s="6" t="n">
        <x:v>0</x:v>
      </x:c>
      <x:c r="I2958" s="6" t="n">
        <x:v>0</x:v>
      </x:c>
      <x:c r="J2958" s="6" t="str">
        <x:v>[0.16, 2, 0.2, 0.1, 0.32]</x:v>
      </x:c>
      <x:c r="K2958" s="7" t="str">
        <x:v>无首段伤害倍率，请覆盖或设为辅助技能</x:v>
      </x:c>
      <x:c r="L2958" s="6" t="str">
        <x:v>https://raw.githubusercontent.com/Mar-7th/StarRailRes/dbe8cdfcfb0bf657b9fe1cf92d5537f118ccb487/index_new/cn/character_skills.json</x:v>
      </x:c>
    </x:row>
    <x:row r="2959" ht="83" customHeight="1">
      <x:c r="A2959" s="6" t="str">
        <x:v>130303_3</x:v>
      </x:c>
      <x:c r="B2959" s="6" t="str">
        <x:v>130303</x:v>
      </x:c>
      <x:c r="C2959" s="6" t="n">
        <x:v>3</x:v>
      </x:c>
      <x:c r="D2959" s="6" t="str">
        <x:v>摇花缎水，沾衣不摘</x:v>
      </x:c>
      <x:c r="E2959" s="7" t="str">
        <x:v>阮•梅展开结界，持续2回合，自身每回合开始时结界持续回合数减1。
处于结界中时我方全体全属性抗性穿透提高17%，且攻击后会对敌方目标施加【残梅绽】。
【残梅绽】会在敌方目标尝试从弱点击破状态恢复时触发，延长目标的弱点击破状态并使其行动延后，延后数值等同于阮•梅20%的击破特攻+10%，并对其造成等同于阮•梅34%冰属性击破伤害的击破伤害。
敌方目标从弱点击破状态恢复前不可被再次附加【残梅绽】。</x:v>
      </x:c>
      <x:c r="F2959" s="6" t="n">
        <x:v>0</x:v>
      </x:c>
      <x:c r="G2959" s="6" t="n">
        <x:v>0</x:v>
      </x:c>
      <x:c r="H2959" s="6" t="n">
        <x:v>0</x:v>
      </x:c>
      <x:c r="I2959" s="6" t="n">
        <x:v>0</x:v>
      </x:c>
      <x:c r="J2959" s="6" t="str">
        <x:v>[0.17, 2, 0.2, 0.1, 0.34]</x:v>
      </x:c>
      <x:c r="K2959" s="7" t="str">
        <x:v>无首段伤害倍率，请覆盖或设为辅助技能</x:v>
      </x:c>
      <x:c r="L2959" s="6" t="str">
        <x:v>https://raw.githubusercontent.com/Mar-7th/StarRailRes/dbe8cdfcfb0bf657b9fe1cf92d5537f118ccb487/index_new/cn/character_skills.json</x:v>
      </x:c>
    </x:row>
    <x:row r="2960" ht="83" customHeight="1">
      <x:c r="A2960" s="6" t="str">
        <x:v>130303_4</x:v>
      </x:c>
      <x:c r="B2960" s="6" t="str">
        <x:v>130303</x:v>
      </x:c>
      <x:c r="C2960" s="6" t="n">
        <x:v>4</x:v>
      </x:c>
      <x:c r="D2960" s="6" t="str">
        <x:v>摇花缎水，沾衣不摘</x:v>
      </x:c>
      <x:c r="E2960" s="7" t="str">
        <x:v>阮•梅展开结界，持续2回合，自身每回合开始时结界持续回合数减1。
处于结界中时我方全体全属性抗性穿透提高18%，且攻击后会对敌方目标施加【残梅绽】。
【残梅绽】会在敌方目标尝试从弱点击破状态恢复时触发，延长目标的弱点击破状态并使其行动延后，延后数值等同于阮•梅20%的击破特攻+10%，并对其造成等同于阮•梅36%冰属性击破伤害的击破伤害。
敌方目标从弱点击破状态恢复前不可被再次附加【残梅绽】。</x:v>
      </x:c>
      <x:c r="F2960" s="6" t="n">
        <x:v>0</x:v>
      </x:c>
      <x:c r="G2960" s="6" t="n">
        <x:v>0</x:v>
      </x:c>
      <x:c r="H2960" s="6" t="n">
        <x:v>0</x:v>
      </x:c>
      <x:c r="I2960" s="6" t="n">
        <x:v>0</x:v>
      </x:c>
      <x:c r="J2960" s="6" t="str">
        <x:v>[0.18, 2, 0.2, 0.1, 0.36]</x:v>
      </x:c>
      <x:c r="K2960" s="7" t="str">
        <x:v>无首段伤害倍率，请覆盖或设为辅助技能</x:v>
      </x:c>
      <x:c r="L2960" s="6" t="str">
        <x:v>https://raw.githubusercontent.com/Mar-7th/StarRailRes/dbe8cdfcfb0bf657b9fe1cf92d5537f118ccb487/index_new/cn/character_skills.json</x:v>
      </x:c>
    </x:row>
    <x:row r="2961" ht="83" customHeight="1">
      <x:c r="A2961" s="6" t="str">
        <x:v>130303_5</x:v>
      </x:c>
      <x:c r="B2961" s="6" t="str">
        <x:v>130303</x:v>
      </x:c>
      <x:c r="C2961" s="6" t="n">
        <x:v>5</x:v>
      </x:c>
      <x:c r="D2961" s="6" t="str">
        <x:v>摇花缎水，沾衣不摘</x:v>
      </x:c>
      <x:c r="E2961" s="7" t="str">
        <x:v>阮•梅展开结界，持续2回合，自身每回合开始时结界持续回合数减1。
处于结界中时我方全体全属性抗性穿透提高19%，且攻击后会对敌方目标施加【残梅绽】。
【残梅绽】会在敌方目标尝试从弱点击破状态恢复时触发，延长目标的弱点击破状态并使其行动延后，延后数值等同于阮•梅20%的击破特攻+10%，并对其造成等同于阮•梅38%冰属性击破伤害的击破伤害。
敌方目标从弱点击破状态恢复前不可被再次附加【残梅绽】。</x:v>
      </x:c>
      <x:c r="F2961" s="6" t="n">
        <x:v>0</x:v>
      </x:c>
      <x:c r="G2961" s="6" t="n">
        <x:v>0</x:v>
      </x:c>
      <x:c r="H2961" s="6" t="n">
        <x:v>0</x:v>
      </x:c>
      <x:c r="I2961" s="6" t="n">
        <x:v>0</x:v>
      </x:c>
      <x:c r="J2961" s="6" t="str">
        <x:v>[0.19, 2, 0.2, 0.1, 0.38]</x:v>
      </x:c>
      <x:c r="K2961" s="7" t="str">
        <x:v>无首段伤害倍率，请覆盖或设为辅助技能</x:v>
      </x:c>
      <x:c r="L2961" s="6" t="str">
        <x:v>https://raw.githubusercontent.com/Mar-7th/StarRailRes/dbe8cdfcfb0bf657b9fe1cf92d5537f118ccb487/index_new/cn/character_skills.json</x:v>
      </x:c>
    </x:row>
    <x:row r="2962" ht="83" customHeight="1">
      <x:c r="A2962" s="6" t="str">
        <x:v>130303_6</x:v>
      </x:c>
      <x:c r="B2962" s="6" t="str">
        <x:v>130303</x:v>
      </x:c>
      <x:c r="C2962" s="6" t="n">
        <x:v>6</x:v>
      </x:c>
      <x:c r="D2962" s="6" t="str">
        <x:v>摇花缎水，沾衣不摘</x:v>
      </x:c>
      <x:c r="E2962" s="7" t="str">
        <x:v>阮•梅展开结界，持续2回合，自身每回合开始时结界持续回合数减1。
处于结界中时我方全体全属性抗性穿透提高20%，且攻击后会对敌方目标施加【残梅绽】。
【残梅绽】会在敌方目标尝试从弱点击破状态恢复时触发，延长目标的弱点击破状态并使其行动延后，延后数值等同于阮•梅20%的击破特攻+10%，并对其造成等同于阮•梅40%冰属性击破伤害的击破伤害。
敌方目标从弱点击破状态恢复前不可被再次附加【残梅绽】。</x:v>
      </x:c>
      <x:c r="F2962" s="6" t="n">
        <x:v>0</x:v>
      </x:c>
      <x:c r="G2962" s="6" t="n">
        <x:v>0</x:v>
      </x:c>
      <x:c r="H2962" s="6" t="n">
        <x:v>0</x:v>
      </x:c>
      <x:c r="I2962" s="6" t="n">
        <x:v>0</x:v>
      </x:c>
      <x:c r="J2962" s="6" t="str">
        <x:v>[0.2, 2, 0.2, 0.1, 0.4]</x:v>
      </x:c>
      <x:c r="K2962" s="7" t="str">
        <x:v>无首段伤害倍率，请覆盖或设为辅助技能</x:v>
      </x:c>
      <x:c r="L2962" s="6" t="str">
        <x:v>https://raw.githubusercontent.com/Mar-7th/StarRailRes/dbe8cdfcfb0bf657b9fe1cf92d5537f118ccb487/index_new/cn/character_skills.json</x:v>
      </x:c>
    </x:row>
    <x:row r="2963" ht="83" customHeight="1">
      <x:c r="A2963" s="6" t="str">
        <x:v>130303_7</x:v>
      </x:c>
      <x:c r="B2963" s="6" t="str">
        <x:v>130303</x:v>
      </x:c>
      <x:c r="C2963" s="6" t="n">
        <x:v>7</x:v>
      </x:c>
      <x:c r="D2963" s="6" t="str">
        <x:v>摇花缎水，沾衣不摘</x:v>
      </x:c>
      <x:c r="E2963" s="7" t="str">
        <x:v>阮•梅展开结界，持续2回合，自身每回合开始时结界持续回合数减1。
处于结界中时我方全体全属性抗性穿透提高21.25%，且攻击后会对敌方目标施加【残梅绽】。
【残梅绽】会在敌方目标尝试从弱点击破状态恢复时触发，延长目标的弱点击破状态并使其行动延后，延后数值等同于阮•梅20%的击破特攻+10%，并对其造成等同于阮•梅42.5%冰属性击破伤害的击破伤害。
敌方目标从弱点击破状态恢复前不可被再次附加【残梅绽】。</x:v>
      </x:c>
      <x:c r="F2963" s="6" t="n">
        <x:v>0</x:v>
      </x:c>
      <x:c r="G2963" s="6" t="n">
        <x:v>0</x:v>
      </x:c>
      <x:c r="H2963" s="6" t="n">
        <x:v>0</x:v>
      </x:c>
      <x:c r="I2963" s="6" t="n">
        <x:v>0</x:v>
      </x:c>
      <x:c r="J2963" s="6" t="str">
        <x:v>[0.2125, 2, 0.2, 0.1, 0.425]</x:v>
      </x:c>
      <x:c r="K2963" s="7" t="str">
        <x:v>无首段伤害倍率，请覆盖或设为辅助技能</x:v>
      </x:c>
      <x:c r="L2963" s="6" t="str">
        <x:v>https://raw.githubusercontent.com/Mar-7th/StarRailRes/dbe8cdfcfb0bf657b9fe1cf92d5537f118ccb487/index_new/cn/character_skills.json</x:v>
      </x:c>
    </x:row>
    <x:row r="2964" ht="83" customHeight="1">
      <x:c r="A2964" s="6" t="str">
        <x:v>130303_8</x:v>
      </x:c>
      <x:c r="B2964" s="6" t="str">
        <x:v>130303</x:v>
      </x:c>
      <x:c r="C2964" s="6" t="n">
        <x:v>8</x:v>
      </x:c>
      <x:c r="D2964" s="6" t="str">
        <x:v>摇花缎水，沾衣不摘</x:v>
      </x:c>
      <x:c r="E2964" s="7" t="str">
        <x:v>阮•梅展开结界，持续2回合，自身每回合开始时结界持续回合数减1。
处于结界中时我方全体全属性抗性穿透提高22.5%，且攻击后会对敌方目标施加【残梅绽】。
【残梅绽】会在敌方目标尝试从弱点击破状态恢复时触发，延长目标的弱点击破状态并使其行动延后，延后数值等同于阮•梅20%的击破特攻+10%，并对其造成等同于阮•梅45%冰属性击破伤害的击破伤害。
敌方目标从弱点击破状态恢复前不可被再次附加【残梅绽】。</x:v>
      </x:c>
      <x:c r="F2964" s="6" t="n">
        <x:v>0</x:v>
      </x:c>
      <x:c r="G2964" s="6" t="n">
        <x:v>0</x:v>
      </x:c>
      <x:c r="H2964" s="6" t="n">
        <x:v>0</x:v>
      </x:c>
      <x:c r="I2964" s="6" t="n">
        <x:v>0</x:v>
      </x:c>
      <x:c r="J2964" s="6" t="str">
        <x:v>[0.225, 2, 0.2, 0.1, 0.45]</x:v>
      </x:c>
      <x:c r="K2964" s="7" t="str">
        <x:v>无首段伤害倍率，请覆盖或设为辅助技能</x:v>
      </x:c>
      <x:c r="L2964" s="6" t="str">
        <x:v>https://raw.githubusercontent.com/Mar-7th/StarRailRes/dbe8cdfcfb0bf657b9fe1cf92d5537f118ccb487/index_new/cn/character_skills.json</x:v>
      </x:c>
    </x:row>
    <x:row r="2965" ht="83" customHeight="1">
      <x:c r="A2965" s="6" t="str">
        <x:v>130303_9</x:v>
      </x:c>
      <x:c r="B2965" s="6" t="str">
        <x:v>130303</x:v>
      </x:c>
      <x:c r="C2965" s="6" t="n">
        <x:v>9</x:v>
      </x:c>
      <x:c r="D2965" s="6" t="str">
        <x:v>摇花缎水，沾衣不摘</x:v>
      </x:c>
      <x:c r="E2965" s="7" t="str">
        <x:v>阮•梅展开结界，持续2回合，自身每回合开始时结界持续回合数减1。
处于结界中时我方全体全属性抗性穿透提高23.75%，且攻击后会对敌方目标施加【残梅绽】。
【残梅绽】会在敌方目标尝试从弱点击破状态恢复时触发，延长目标的弱点击破状态并使其行动延后，延后数值等同于阮•梅20%的击破特攻+10%，并对其造成等同于阮•梅47.5%冰属性击破伤害的击破伤害。
敌方目标从弱点击破状态恢复前不可被再次附加【残梅绽】。</x:v>
      </x:c>
      <x:c r="F2965" s="6" t="n">
        <x:v>0</x:v>
      </x:c>
      <x:c r="G2965" s="6" t="n">
        <x:v>0</x:v>
      </x:c>
      <x:c r="H2965" s="6" t="n">
        <x:v>0</x:v>
      </x:c>
      <x:c r="I2965" s="6" t="n">
        <x:v>0</x:v>
      </x:c>
      <x:c r="J2965" s="6" t="str">
        <x:v>[0.2375, 2, 0.2, 0.1, 0.475]</x:v>
      </x:c>
      <x:c r="K2965" s="7" t="str">
        <x:v>无首段伤害倍率，请覆盖或设为辅助技能</x:v>
      </x:c>
      <x:c r="L2965" s="6" t="str">
        <x:v>https://raw.githubusercontent.com/Mar-7th/StarRailRes/dbe8cdfcfb0bf657b9fe1cf92d5537f118ccb487/index_new/cn/character_skills.json</x:v>
      </x:c>
    </x:row>
    <x:row r="2966" ht="83" customHeight="1">
      <x:c r="A2966" s="6" t="str">
        <x:v>130303_10</x:v>
      </x:c>
      <x:c r="B2966" s="6" t="str">
        <x:v>130303</x:v>
      </x:c>
      <x:c r="C2966" s="6" t="n">
        <x:v>10</x:v>
      </x:c>
      <x:c r="D2966" s="6" t="str">
        <x:v>摇花缎水，沾衣不摘</x:v>
      </x:c>
      <x:c r="E2966" s="7" t="str">
        <x:v>阮•梅展开结界，持续2回合，自身每回合开始时结界持续回合数减1。
处于结界中时我方全体全属性抗性穿透提高25%，且攻击后会对敌方目标施加【残梅绽】。
【残梅绽】会在敌方目标尝试从弱点击破状态恢复时触发，延长目标的弱点击破状态并使其行动延后，延后数值等同于阮•梅20%的击破特攻+10%，并对其造成等同于阮•梅50%冰属性击破伤害的击破伤害。
敌方目标从弱点击破状态恢复前不可被再次附加【残梅绽】。</x:v>
      </x:c>
      <x:c r="F2966" s="6" t="n">
        <x:v>0</x:v>
      </x:c>
      <x:c r="G2966" s="6" t="n">
        <x:v>0</x:v>
      </x:c>
      <x:c r="H2966" s="6" t="n">
        <x:v>0</x:v>
      </x:c>
      <x:c r="I2966" s="6" t="n">
        <x:v>0</x:v>
      </x:c>
      <x:c r="J2966" s="6" t="str">
        <x:v>[0.25, 2, 0.2, 0.1, 0.5]</x:v>
      </x:c>
      <x:c r="K2966" s="7" t="str">
        <x:v>无首段伤害倍率，请覆盖或设为辅助技能</x:v>
      </x:c>
      <x:c r="L2966" s="6" t="str">
        <x:v>https://raw.githubusercontent.com/Mar-7th/StarRailRes/dbe8cdfcfb0bf657b9fe1cf92d5537f118ccb487/index_new/cn/character_skills.json</x:v>
      </x:c>
    </x:row>
    <x:row r="2967" ht="83" customHeight="1">
      <x:c r="A2967" s="6" t="str">
        <x:v>130303_11</x:v>
      </x:c>
      <x:c r="B2967" s="6" t="str">
        <x:v>130303</x:v>
      </x:c>
      <x:c r="C2967" s="6" t="n">
        <x:v>11</x:v>
      </x:c>
      <x:c r="D2967" s="6" t="str">
        <x:v>摇花缎水，沾衣不摘</x:v>
      </x:c>
      <x:c r="E2967" s="7" t="str">
        <x:v>阮•梅展开结界，持续2回合，自身每回合开始时结界持续回合数减1。
处于结界中时我方全体全属性抗性穿透提高26%，且攻击后会对敌方目标施加【残梅绽】。
【残梅绽】会在敌方目标尝试从弱点击破状态恢复时触发，延长目标的弱点击破状态并使其行动延后，延后数值等同于阮•梅20%的击破特攻+10%，并对其造成等同于阮•梅52%冰属性击破伤害的击破伤害。
敌方目标从弱点击破状态恢复前不可被再次附加【残梅绽】。</x:v>
      </x:c>
      <x:c r="F2967" s="6" t="n">
        <x:v>0</x:v>
      </x:c>
      <x:c r="G2967" s="6" t="n">
        <x:v>0</x:v>
      </x:c>
      <x:c r="H2967" s="6" t="n">
        <x:v>0</x:v>
      </x:c>
      <x:c r="I2967" s="6" t="n">
        <x:v>0</x:v>
      </x:c>
      <x:c r="J2967" s="6" t="str">
        <x:v>[0.26, 2, 0.2, 0.1, 0.52]</x:v>
      </x:c>
      <x:c r="K2967" s="7" t="str">
        <x:v>无首段伤害倍率，请覆盖或设为辅助技能</x:v>
      </x:c>
      <x:c r="L2967" s="6" t="str">
        <x:v>https://raw.githubusercontent.com/Mar-7th/StarRailRes/dbe8cdfcfb0bf657b9fe1cf92d5537f118ccb487/index_new/cn/character_skills.json</x:v>
      </x:c>
    </x:row>
    <x:row r="2968" ht="83" customHeight="1">
      <x:c r="A2968" s="6" t="str">
        <x:v>130303_12</x:v>
      </x:c>
      <x:c r="B2968" s="6" t="str">
        <x:v>130303</x:v>
      </x:c>
      <x:c r="C2968" s="6" t="n">
        <x:v>12</x:v>
      </x:c>
      <x:c r="D2968" s="6" t="str">
        <x:v>摇花缎水，沾衣不摘</x:v>
      </x:c>
      <x:c r="E2968" s="7" t="str">
        <x:v>阮•梅展开结界，持续2回合，自身每回合开始时结界持续回合数减1。
处于结界中时我方全体全属性抗性穿透提高27%，且攻击后会对敌方目标施加【残梅绽】。
【残梅绽】会在敌方目标尝试从弱点击破状态恢复时触发，延长目标的弱点击破状态并使其行动延后，延后数值等同于阮•梅20%的击破特攻+10%，并对其造成等同于阮•梅54%冰属性击破伤害的击破伤害。
敌方目标从弱点击破状态恢复前不可被再次附加【残梅绽】。</x:v>
      </x:c>
      <x:c r="F2968" s="6" t="n">
        <x:v>0</x:v>
      </x:c>
      <x:c r="G2968" s="6" t="n">
        <x:v>0</x:v>
      </x:c>
      <x:c r="H2968" s="6" t="n">
        <x:v>0</x:v>
      </x:c>
      <x:c r="I2968" s="6" t="n">
        <x:v>0</x:v>
      </x:c>
      <x:c r="J2968" s="6" t="str">
        <x:v>[0.27, 2, 0.2, 0.1, 0.54]</x:v>
      </x:c>
      <x:c r="K2968" s="7" t="str">
        <x:v>无首段伤害倍率，请覆盖或设为辅助技能</x:v>
      </x:c>
      <x:c r="L2968" s="6" t="str">
        <x:v>https://raw.githubusercontent.com/Mar-7th/StarRailRes/dbe8cdfcfb0bf657b9fe1cf92d5537f118ccb487/index_new/cn/character_skills.json</x:v>
      </x:c>
    </x:row>
    <x:row r="2969" ht="83" customHeight="1">
      <x:c r="A2969" s="6" t="str">
        <x:v>130303_13</x:v>
      </x:c>
      <x:c r="B2969" s="6" t="str">
        <x:v>130303</x:v>
      </x:c>
      <x:c r="C2969" s="6" t="n">
        <x:v>13</x:v>
      </x:c>
      <x:c r="D2969" s="6" t="str">
        <x:v>摇花缎水，沾衣不摘</x:v>
      </x:c>
      <x:c r="E2969" s="7" t="str">
        <x:v>阮•梅展开结界，持续2回合，自身每回合开始时结界持续回合数减1。
处于结界中时我方全体全属性抗性穿透提高28%，且攻击后会对敌方目标施加【残梅绽】。
【残梅绽】会在敌方目标尝试从弱点击破状态恢复时触发，延长目标的弱点击破状态并使其行动延后，延后数值等同于阮•梅20%的击破特攻+10%，并对其造成等同于阮•梅56%冰属性击破伤害的击破伤害。
敌方目标从弱点击破状态恢复前不可被再次附加【残梅绽】。</x:v>
      </x:c>
      <x:c r="F2969" s="6" t="n">
        <x:v>0</x:v>
      </x:c>
      <x:c r="G2969" s="6" t="n">
        <x:v>0</x:v>
      </x:c>
      <x:c r="H2969" s="6" t="n">
        <x:v>0</x:v>
      </x:c>
      <x:c r="I2969" s="6" t="n">
        <x:v>0</x:v>
      </x:c>
      <x:c r="J2969" s="6" t="str">
        <x:v>[0.28, 2, 0.2, 0.1, 0.56]</x:v>
      </x:c>
      <x:c r="K2969" s="7" t="str">
        <x:v>无首段伤害倍率，请覆盖或设为辅助技能</x:v>
      </x:c>
      <x:c r="L2969" s="6" t="str">
        <x:v>https://raw.githubusercontent.com/Mar-7th/StarRailRes/dbe8cdfcfb0bf657b9fe1cf92d5537f118ccb487/index_new/cn/character_skills.json</x:v>
      </x:c>
    </x:row>
    <x:row r="2970" ht="83" customHeight="1">
      <x:c r="A2970" s="6" t="str">
        <x:v>130303_14</x:v>
      </x:c>
      <x:c r="B2970" s="6" t="str">
        <x:v>130303</x:v>
      </x:c>
      <x:c r="C2970" s="6" t="n">
        <x:v>14</x:v>
      </x:c>
      <x:c r="D2970" s="6" t="str">
        <x:v>摇花缎水，沾衣不摘</x:v>
      </x:c>
      <x:c r="E2970" s="7" t="str">
        <x:v>阮•梅展开结界，持续2回合，自身每回合开始时结界持续回合数减1。
处于结界中时我方全体全属性抗性穿透提高29%，且攻击后会对敌方目标施加【残梅绽】。
【残梅绽】会在敌方目标尝试从弱点击破状态恢复时触发，延长目标的弱点击破状态并使其行动延后，延后数值等同于阮•梅20%的击破特攻+10%，并对其造成等同于阮•梅58%冰属性击破伤害的击破伤害。
敌方目标从弱点击破状态恢复前不可被再次附加【残梅绽】。</x:v>
      </x:c>
      <x:c r="F2970" s="6" t="n">
        <x:v>0</x:v>
      </x:c>
      <x:c r="G2970" s="6" t="n">
        <x:v>0</x:v>
      </x:c>
      <x:c r="H2970" s="6" t="n">
        <x:v>0</x:v>
      </x:c>
      <x:c r="I2970" s="6" t="n">
        <x:v>0</x:v>
      </x:c>
      <x:c r="J2970" s="6" t="str">
        <x:v>[0.29, 2, 0.2, 0.1, 0.58]</x:v>
      </x:c>
      <x:c r="K2970" s="7" t="str">
        <x:v>无首段伤害倍率，请覆盖或设为辅助技能</x:v>
      </x:c>
      <x:c r="L2970" s="6" t="str">
        <x:v>https://raw.githubusercontent.com/Mar-7th/StarRailRes/dbe8cdfcfb0bf657b9fe1cf92d5537f118ccb487/index_new/cn/character_skills.json</x:v>
      </x:c>
    </x:row>
    <x:row r="2971" ht="83" customHeight="1">
      <x:c r="A2971" s="6" t="str">
        <x:v>130303_15</x:v>
      </x:c>
      <x:c r="B2971" s="6" t="str">
        <x:v>130303</x:v>
      </x:c>
      <x:c r="C2971" s="6" t="n">
        <x:v>15</x:v>
      </x:c>
      <x:c r="D2971" s="6" t="str">
        <x:v>摇花缎水，沾衣不摘</x:v>
      </x:c>
      <x:c r="E2971" s="7" t="str">
        <x:v>阮•梅展开结界，持续2回合，自身每回合开始时结界持续回合数减1。
处于结界中时我方全体全属性抗性穿透提高30%，且攻击后会对敌方目标施加【残梅绽】。
【残梅绽】会在敌方目标尝试从弱点击破状态恢复时触发，延长目标的弱点击破状态并使其行动延后，延后数值等同于阮•梅20%的击破特攻+10%，并对其造成等同于阮•梅60%冰属性击破伤害的击破伤害。
敌方目标从弱点击破状态恢复前不可被再次附加【残梅绽】。</x:v>
      </x:c>
      <x:c r="F2971" s="6" t="n">
        <x:v>0</x:v>
      </x:c>
      <x:c r="G2971" s="6" t="n">
        <x:v>0</x:v>
      </x:c>
      <x:c r="H2971" s="6" t="n">
        <x:v>0</x:v>
      </x:c>
      <x:c r="I2971" s="6" t="n">
        <x:v>0</x:v>
      </x:c>
      <x:c r="J2971" s="6" t="str">
        <x:v>[0.3, 2, 0.2, 0.1, 0.6]</x:v>
      </x:c>
      <x:c r="K2971" s="7" t="str">
        <x:v>无首段伤害倍率，请覆盖或设为辅助技能</x:v>
      </x:c>
      <x:c r="L2971" s="6" t="str">
        <x:v>https://raw.githubusercontent.com/Mar-7th/StarRailRes/dbe8cdfcfb0bf657b9fe1cf92d5537f118ccb487/index_new/cn/character_skills.json</x:v>
      </x:c>
    </x:row>
    <x:row r="2972" ht="38" customHeight="1">
      <x:c r="A2972" s="6" t="str">
        <x:v>130304_1</x:v>
      </x:c>
      <x:c r="B2972" s="6" t="str">
        <x:v>130304</x:v>
      </x:c>
      <x:c r="C2972" s="6" t="n">
        <x:v>1</x:v>
      </x:c>
      <x:c r="D2972" s="6" t="str">
        <x:v>分型的螺旋</x:v>
      </x:c>
      <x:c r="E2972" s="7" t="str">
        <x:v>使除自身以外的队友速度提高8%。我方全体击破敌方目标弱点时，阮•梅对其造成等同于自身60%冰属性击破伤害的击破伤害。</x:v>
      </x:c>
      <x:c r="F2972" s="6" t="n">
        <x:v>0</x:v>
      </x:c>
      <x:c r="G2972" s="6" t="n">
        <x:v>0</x:v>
      </x:c>
      <x:c r="H2972" s="6" t="n">
        <x:v>0</x:v>
      </x:c>
      <x:c r="I2972" s="6" t="n">
        <x:v>0</x:v>
      </x:c>
      <x:c r="J2972" s="6" t="str">
        <x:v>[0.08, 0.6]</x:v>
      </x:c>
      <x:c r="K2972" s="7" t="str">
        <x:v>无首段伤害倍率，请覆盖或设为辅助技能</x:v>
      </x:c>
      <x:c r="L2972" s="6" t="str">
        <x:v>https://raw.githubusercontent.com/Mar-7th/StarRailRes/dbe8cdfcfb0bf657b9fe1cf92d5537f118ccb487/index_new/cn/character_skills.json</x:v>
      </x:c>
    </x:row>
    <x:row r="2973" ht="38" customHeight="1">
      <x:c r="A2973" s="6" t="str">
        <x:v>130304_2</x:v>
      </x:c>
      <x:c r="B2973" s="6" t="str">
        <x:v>130304</x:v>
      </x:c>
      <x:c r="C2973" s="6" t="n">
        <x:v>2</x:v>
      </x:c>
      <x:c r="D2973" s="6" t="str">
        <x:v>分型的螺旋</x:v>
      </x:c>
      <x:c r="E2973" s="7" t="str">
        <x:v>使除自身以外的队友速度提高8.2%。我方全体击破敌方目标弱点时，阮•梅对其造成等同于自身66%冰属性击破伤害的击破伤害。</x:v>
      </x:c>
      <x:c r="F2973" s="6" t="n">
        <x:v>0</x:v>
      </x:c>
      <x:c r="G2973" s="6" t="n">
        <x:v>0</x:v>
      </x:c>
      <x:c r="H2973" s="6" t="n">
        <x:v>0</x:v>
      </x:c>
      <x:c r="I2973" s="6" t="n">
        <x:v>0</x:v>
      </x:c>
      <x:c r="J2973" s="6" t="str">
        <x:v>[0.082, 0.66]</x:v>
      </x:c>
      <x:c r="K2973" s="7" t="str">
        <x:v>无首段伤害倍率，请覆盖或设为辅助技能</x:v>
      </x:c>
      <x:c r="L2973" s="6" t="str">
        <x:v>https://raw.githubusercontent.com/Mar-7th/StarRailRes/dbe8cdfcfb0bf657b9fe1cf92d5537f118ccb487/index_new/cn/character_skills.json</x:v>
      </x:c>
    </x:row>
    <x:row r="2974" ht="38" customHeight="1">
      <x:c r="A2974" s="6" t="str">
        <x:v>130304_3</x:v>
      </x:c>
      <x:c r="B2974" s="6" t="str">
        <x:v>130304</x:v>
      </x:c>
      <x:c r="C2974" s="6" t="n">
        <x:v>3</x:v>
      </x:c>
      <x:c r="D2974" s="6" t="str">
        <x:v>分型的螺旋</x:v>
      </x:c>
      <x:c r="E2974" s="7" t="str">
        <x:v>使除自身以外的队友速度提高8.4%。我方全体击破敌方目标弱点时，阮•梅对其造成等同于自身72%冰属性击破伤害的击破伤害。</x:v>
      </x:c>
      <x:c r="F2974" s="6" t="n">
        <x:v>0</x:v>
      </x:c>
      <x:c r="G2974" s="6" t="n">
        <x:v>0</x:v>
      </x:c>
      <x:c r="H2974" s="6" t="n">
        <x:v>0</x:v>
      </x:c>
      <x:c r="I2974" s="6" t="n">
        <x:v>0</x:v>
      </x:c>
      <x:c r="J2974" s="6" t="str">
        <x:v>[0.084, 0.72]</x:v>
      </x:c>
      <x:c r="K2974" s="7" t="str">
        <x:v>无首段伤害倍率，请覆盖或设为辅助技能</x:v>
      </x:c>
      <x:c r="L2974" s="6" t="str">
        <x:v>https://raw.githubusercontent.com/Mar-7th/StarRailRes/dbe8cdfcfb0bf657b9fe1cf92d5537f118ccb487/index_new/cn/character_skills.json</x:v>
      </x:c>
    </x:row>
    <x:row r="2975" ht="38" customHeight="1">
      <x:c r="A2975" s="6" t="str">
        <x:v>130304_4</x:v>
      </x:c>
      <x:c r="B2975" s="6" t="str">
        <x:v>130304</x:v>
      </x:c>
      <x:c r="C2975" s="6" t="n">
        <x:v>4</x:v>
      </x:c>
      <x:c r="D2975" s="6" t="str">
        <x:v>分型的螺旋</x:v>
      </x:c>
      <x:c r="E2975" s="7" t="str">
        <x:v>使除自身以外的队友速度提高8.6%。我方全体击破敌方目标弱点时，阮•梅对其造成等同于自身78%冰属性击破伤害的击破伤害。</x:v>
      </x:c>
      <x:c r="F2975" s="6" t="n">
        <x:v>0</x:v>
      </x:c>
      <x:c r="G2975" s="6" t="n">
        <x:v>0</x:v>
      </x:c>
      <x:c r="H2975" s="6" t="n">
        <x:v>0</x:v>
      </x:c>
      <x:c r="I2975" s="6" t="n">
        <x:v>0</x:v>
      </x:c>
      <x:c r="J2975" s="6" t="str">
        <x:v>[0.086, 0.78]</x:v>
      </x:c>
      <x:c r="K2975" s="7" t="str">
        <x:v>无首段伤害倍率，请覆盖或设为辅助技能</x:v>
      </x:c>
      <x:c r="L2975" s="6" t="str">
        <x:v>https://raw.githubusercontent.com/Mar-7th/StarRailRes/dbe8cdfcfb0bf657b9fe1cf92d5537f118ccb487/index_new/cn/character_skills.json</x:v>
      </x:c>
    </x:row>
    <x:row r="2976" ht="38" customHeight="1">
      <x:c r="A2976" s="6" t="str">
        <x:v>130304_5</x:v>
      </x:c>
      <x:c r="B2976" s="6" t="str">
        <x:v>130304</x:v>
      </x:c>
      <x:c r="C2976" s="6" t="n">
        <x:v>5</x:v>
      </x:c>
      <x:c r="D2976" s="6" t="str">
        <x:v>分型的螺旋</x:v>
      </x:c>
      <x:c r="E2976" s="7" t="str">
        <x:v>使除自身以外的队友速度提高8.8%。我方全体击破敌方目标弱点时，阮•梅对其造成等同于自身84%冰属性击破伤害的击破伤害。</x:v>
      </x:c>
      <x:c r="F2976" s="6" t="n">
        <x:v>0</x:v>
      </x:c>
      <x:c r="G2976" s="6" t="n">
        <x:v>0</x:v>
      </x:c>
      <x:c r="H2976" s="6" t="n">
        <x:v>0</x:v>
      </x:c>
      <x:c r="I2976" s="6" t="n">
        <x:v>0</x:v>
      </x:c>
      <x:c r="J2976" s="6" t="str">
        <x:v>[0.088, 0.84]</x:v>
      </x:c>
      <x:c r="K2976" s="7" t="str">
        <x:v>无首段伤害倍率，请覆盖或设为辅助技能</x:v>
      </x:c>
      <x:c r="L2976" s="6" t="str">
        <x:v>https://raw.githubusercontent.com/Mar-7th/StarRailRes/dbe8cdfcfb0bf657b9fe1cf92d5537f118ccb487/index_new/cn/character_skills.json</x:v>
      </x:c>
    </x:row>
    <x:row r="2977" ht="38" customHeight="1">
      <x:c r="A2977" s="6" t="str">
        <x:v>130304_6</x:v>
      </x:c>
      <x:c r="B2977" s="6" t="str">
        <x:v>130304</x:v>
      </x:c>
      <x:c r="C2977" s="6" t="n">
        <x:v>6</x:v>
      </x:c>
      <x:c r="D2977" s="6" t="str">
        <x:v>分型的螺旋</x:v>
      </x:c>
      <x:c r="E2977" s="7" t="str">
        <x:v>使除自身以外的队友速度提高9%。我方全体击破敌方目标弱点时，阮•梅对其造成等同于自身90%冰属性击破伤害的击破伤害。</x:v>
      </x:c>
      <x:c r="F2977" s="6" t="n">
        <x:v>0</x:v>
      </x:c>
      <x:c r="G2977" s="6" t="n">
        <x:v>0</x:v>
      </x:c>
      <x:c r="H2977" s="6" t="n">
        <x:v>0</x:v>
      </x:c>
      <x:c r="I2977" s="6" t="n">
        <x:v>0</x:v>
      </x:c>
      <x:c r="J2977" s="6" t="str">
        <x:v>[0.09, 0.9]</x:v>
      </x:c>
      <x:c r="K2977" s="7" t="str">
        <x:v>无首段伤害倍率，请覆盖或设为辅助技能</x:v>
      </x:c>
      <x:c r="L2977" s="6" t="str">
        <x:v>https://raw.githubusercontent.com/Mar-7th/StarRailRes/dbe8cdfcfb0bf657b9fe1cf92d5537f118ccb487/index_new/cn/character_skills.json</x:v>
      </x:c>
    </x:row>
    <x:row r="2978" ht="38" customHeight="1">
      <x:c r="A2978" s="6" t="str">
        <x:v>130304_7</x:v>
      </x:c>
      <x:c r="B2978" s="6" t="str">
        <x:v>130304</x:v>
      </x:c>
      <x:c r="C2978" s="6" t="n">
        <x:v>7</x:v>
      </x:c>
      <x:c r="D2978" s="6" t="str">
        <x:v>分型的螺旋</x:v>
      </x:c>
      <x:c r="E2978" s="7" t="str">
        <x:v>使除自身以外的队友速度提高9.25%。我方全体击破敌方目标弱点时，阮•梅对其造成等同于自身97.5%冰属性击破伤害的击破伤害。</x:v>
      </x:c>
      <x:c r="F2978" s="6" t="n">
        <x:v>0</x:v>
      </x:c>
      <x:c r="G2978" s="6" t="n">
        <x:v>0</x:v>
      </x:c>
      <x:c r="H2978" s="6" t="n">
        <x:v>0</x:v>
      </x:c>
      <x:c r="I2978" s="6" t="n">
        <x:v>0</x:v>
      </x:c>
      <x:c r="J2978" s="6" t="str">
        <x:v>[0.0925, 0.975]</x:v>
      </x:c>
      <x:c r="K2978" s="7" t="str">
        <x:v>无首段伤害倍率，请覆盖或设为辅助技能</x:v>
      </x:c>
      <x:c r="L2978" s="6" t="str">
        <x:v>https://raw.githubusercontent.com/Mar-7th/StarRailRes/dbe8cdfcfb0bf657b9fe1cf92d5537f118ccb487/index_new/cn/character_skills.json</x:v>
      </x:c>
    </x:row>
    <x:row r="2979" ht="38" customHeight="1">
      <x:c r="A2979" s="6" t="str">
        <x:v>130304_8</x:v>
      </x:c>
      <x:c r="B2979" s="6" t="str">
        <x:v>130304</x:v>
      </x:c>
      <x:c r="C2979" s="6" t="n">
        <x:v>8</x:v>
      </x:c>
      <x:c r="D2979" s="6" t="str">
        <x:v>分型的螺旋</x:v>
      </x:c>
      <x:c r="E2979" s="7" t="str">
        <x:v>使除自身以外的队友速度提高9.5%。我方全体击破敌方目标弱点时，阮•梅对其造成等同于自身105%冰属性击破伤害的击破伤害。</x:v>
      </x:c>
      <x:c r="F2979" s="6" t="n">
        <x:v>0</x:v>
      </x:c>
      <x:c r="G2979" s="6" t="n">
        <x:v>0</x:v>
      </x:c>
      <x:c r="H2979" s="6" t="n">
        <x:v>0</x:v>
      </x:c>
      <x:c r="I2979" s="6" t="n">
        <x:v>0</x:v>
      </x:c>
      <x:c r="J2979" s="6" t="str">
        <x:v>[0.095, 1.05]</x:v>
      </x:c>
      <x:c r="K2979" s="7" t="str">
        <x:v>无首段伤害倍率，请覆盖或设为辅助技能</x:v>
      </x:c>
      <x:c r="L2979" s="6" t="str">
        <x:v>https://raw.githubusercontent.com/Mar-7th/StarRailRes/dbe8cdfcfb0bf657b9fe1cf92d5537f118ccb487/index_new/cn/character_skills.json</x:v>
      </x:c>
    </x:row>
    <x:row r="2980" ht="38" customHeight="1">
      <x:c r="A2980" s="6" t="str">
        <x:v>130304_9</x:v>
      </x:c>
      <x:c r="B2980" s="6" t="str">
        <x:v>130304</x:v>
      </x:c>
      <x:c r="C2980" s="6" t="n">
        <x:v>9</x:v>
      </x:c>
      <x:c r="D2980" s="6" t="str">
        <x:v>分型的螺旋</x:v>
      </x:c>
      <x:c r="E2980" s="7" t="str">
        <x:v>使除自身以外的队友速度提高9.75%。我方全体击破敌方目标弱点时，阮•梅对其造成等同于自身112.5%冰属性击破伤害的击破伤害。</x:v>
      </x:c>
      <x:c r="F2980" s="6" t="n">
        <x:v>0</x:v>
      </x:c>
      <x:c r="G2980" s="6" t="n">
        <x:v>0</x:v>
      </x:c>
      <x:c r="H2980" s="6" t="n">
        <x:v>0</x:v>
      </x:c>
      <x:c r="I2980" s="6" t="n">
        <x:v>0</x:v>
      </x:c>
      <x:c r="J2980" s="6" t="str">
        <x:v>[0.0975, 1.125]</x:v>
      </x:c>
      <x:c r="K2980" s="7" t="str">
        <x:v>无首段伤害倍率，请覆盖或设为辅助技能</x:v>
      </x:c>
      <x:c r="L2980" s="6" t="str">
        <x:v>https://raw.githubusercontent.com/Mar-7th/StarRailRes/dbe8cdfcfb0bf657b9fe1cf92d5537f118ccb487/index_new/cn/character_skills.json</x:v>
      </x:c>
    </x:row>
    <x:row r="2981" ht="38" customHeight="1">
      <x:c r="A2981" s="6" t="str">
        <x:v>130304_10</x:v>
      </x:c>
      <x:c r="B2981" s="6" t="str">
        <x:v>130304</x:v>
      </x:c>
      <x:c r="C2981" s="6" t="n">
        <x:v>10</x:v>
      </x:c>
      <x:c r="D2981" s="6" t="str">
        <x:v>分型的螺旋</x:v>
      </x:c>
      <x:c r="E2981" s="7" t="str">
        <x:v>使除自身以外的队友速度提高10%。我方全体击破敌方目标弱点时，阮•梅对其造成等同于自身120%冰属性击破伤害的击破伤害。</x:v>
      </x:c>
      <x:c r="F2981" s="6" t="n">
        <x:v>0</x:v>
      </x:c>
      <x:c r="G2981" s="6" t="n">
        <x:v>0</x:v>
      </x:c>
      <x:c r="H2981" s="6" t="n">
        <x:v>0</x:v>
      </x:c>
      <x:c r="I2981" s="6" t="n">
        <x:v>0</x:v>
      </x:c>
      <x:c r="J2981" s="6" t="str">
        <x:v>[0.1, 1.2]</x:v>
      </x:c>
      <x:c r="K2981" s="7" t="str">
        <x:v>无首段伤害倍率，请覆盖或设为辅助技能</x:v>
      </x:c>
      <x:c r="L2981" s="6" t="str">
        <x:v>https://raw.githubusercontent.com/Mar-7th/StarRailRes/dbe8cdfcfb0bf657b9fe1cf92d5537f118ccb487/index_new/cn/character_skills.json</x:v>
      </x:c>
    </x:row>
    <x:row r="2982" ht="38" customHeight="1">
      <x:c r="A2982" s="6" t="str">
        <x:v>130304_11</x:v>
      </x:c>
      <x:c r="B2982" s="6" t="str">
        <x:v>130304</x:v>
      </x:c>
      <x:c r="C2982" s="6" t="n">
        <x:v>11</x:v>
      </x:c>
      <x:c r="D2982" s="6" t="str">
        <x:v>分型的螺旋</x:v>
      </x:c>
      <x:c r="E2982" s="7" t="str">
        <x:v>使除自身以外的队友速度提高10.2%。我方全体击破敌方目标弱点时，阮•梅对其造成等同于自身126%冰属性击破伤害的击破伤害。</x:v>
      </x:c>
      <x:c r="F2982" s="6" t="n">
        <x:v>0</x:v>
      </x:c>
      <x:c r="G2982" s="6" t="n">
        <x:v>0</x:v>
      </x:c>
      <x:c r="H2982" s="6" t="n">
        <x:v>0</x:v>
      </x:c>
      <x:c r="I2982" s="6" t="n">
        <x:v>0</x:v>
      </x:c>
      <x:c r="J2982" s="6" t="str">
        <x:v>[0.102, 1.26]</x:v>
      </x:c>
      <x:c r="K2982" s="7" t="str">
        <x:v>无首段伤害倍率，请覆盖或设为辅助技能</x:v>
      </x:c>
      <x:c r="L2982" s="6" t="str">
        <x:v>https://raw.githubusercontent.com/Mar-7th/StarRailRes/dbe8cdfcfb0bf657b9fe1cf92d5537f118ccb487/index_new/cn/character_skills.json</x:v>
      </x:c>
    </x:row>
    <x:row r="2983" ht="38" customHeight="1">
      <x:c r="A2983" s="6" t="str">
        <x:v>130304_12</x:v>
      </x:c>
      <x:c r="B2983" s="6" t="str">
        <x:v>130304</x:v>
      </x:c>
      <x:c r="C2983" s="6" t="n">
        <x:v>12</x:v>
      </x:c>
      <x:c r="D2983" s="6" t="str">
        <x:v>分型的螺旋</x:v>
      </x:c>
      <x:c r="E2983" s="7" t="str">
        <x:v>使除自身以外的队友速度提高10.4%。我方全体击破敌方目标弱点时，阮•梅对其造成等同于自身132%冰属性击破伤害的击破伤害。</x:v>
      </x:c>
      <x:c r="F2983" s="6" t="n">
        <x:v>0</x:v>
      </x:c>
      <x:c r="G2983" s="6" t="n">
        <x:v>0</x:v>
      </x:c>
      <x:c r="H2983" s="6" t="n">
        <x:v>0</x:v>
      </x:c>
      <x:c r="I2983" s="6" t="n">
        <x:v>0</x:v>
      </x:c>
      <x:c r="J2983" s="6" t="str">
        <x:v>[0.104, 1.32]</x:v>
      </x:c>
      <x:c r="K2983" s="7" t="str">
        <x:v>无首段伤害倍率，请覆盖或设为辅助技能</x:v>
      </x:c>
      <x:c r="L2983" s="6" t="str">
        <x:v>https://raw.githubusercontent.com/Mar-7th/StarRailRes/dbe8cdfcfb0bf657b9fe1cf92d5537f118ccb487/index_new/cn/character_skills.json</x:v>
      </x:c>
    </x:row>
    <x:row r="2984" ht="38" customHeight="1">
      <x:c r="A2984" s="6" t="str">
        <x:v>130304_13</x:v>
      </x:c>
      <x:c r="B2984" s="6" t="str">
        <x:v>130304</x:v>
      </x:c>
      <x:c r="C2984" s="6" t="n">
        <x:v>13</x:v>
      </x:c>
      <x:c r="D2984" s="6" t="str">
        <x:v>分型的螺旋</x:v>
      </x:c>
      <x:c r="E2984" s="7" t="str">
        <x:v>使除自身以外的队友速度提高10.6%。我方全体击破敌方目标弱点时，阮•梅对其造成等同于自身138%冰属性击破伤害的击破伤害。</x:v>
      </x:c>
      <x:c r="F2984" s="6" t="n">
        <x:v>0</x:v>
      </x:c>
      <x:c r="G2984" s="6" t="n">
        <x:v>0</x:v>
      </x:c>
      <x:c r="H2984" s="6" t="n">
        <x:v>0</x:v>
      </x:c>
      <x:c r="I2984" s="6" t="n">
        <x:v>0</x:v>
      </x:c>
      <x:c r="J2984" s="6" t="str">
        <x:v>[0.106, 1.38]</x:v>
      </x:c>
      <x:c r="K2984" s="7" t="str">
        <x:v>无首段伤害倍率，请覆盖或设为辅助技能</x:v>
      </x:c>
      <x:c r="L2984" s="6" t="str">
        <x:v>https://raw.githubusercontent.com/Mar-7th/StarRailRes/dbe8cdfcfb0bf657b9fe1cf92d5537f118ccb487/index_new/cn/character_skills.json</x:v>
      </x:c>
    </x:row>
    <x:row r="2985" ht="38" customHeight="1">
      <x:c r="A2985" s="6" t="str">
        <x:v>130304_14</x:v>
      </x:c>
      <x:c r="B2985" s="6" t="str">
        <x:v>130304</x:v>
      </x:c>
      <x:c r="C2985" s="6" t="n">
        <x:v>14</x:v>
      </x:c>
      <x:c r="D2985" s="6" t="str">
        <x:v>分型的螺旋</x:v>
      </x:c>
      <x:c r="E2985" s="7" t="str">
        <x:v>使除自身以外的队友速度提高10.8%。我方全体击破敌方目标弱点时，阮•梅对其造成等同于自身144%冰属性击破伤害的击破伤害。</x:v>
      </x:c>
      <x:c r="F2985" s="6" t="n">
        <x:v>0</x:v>
      </x:c>
      <x:c r="G2985" s="6" t="n">
        <x:v>0</x:v>
      </x:c>
      <x:c r="H2985" s="6" t="n">
        <x:v>0</x:v>
      </x:c>
      <x:c r="I2985" s="6" t="n">
        <x:v>0</x:v>
      </x:c>
      <x:c r="J2985" s="6" t="str">
        <x:v>[0.108, 1.44]</x:v>
      </x:c>
      <x:c r="K2985" s="7" t="str">
        <x:v>无首段伤害倍率，请覆盖或设为辅助技能</x:v>
      </x:c>
      <x:c r="L2985" s="6" t="str">
        <x:v>https://raw.githubusercontent.com/Mar-7th/StarRailRes/dbe8cdfcfb0bf657b9fe1cf92d5537f118ccb487/index_new/cn/character_skills.json</x:v>
      </x:c>
    </x:row>
    <x:row r="2986" ht="38" customHeight="1">
      <x:c r="A2986" s="6" t="str">
        <x:v>130304_15</x:v>
      </x:c>
      <x:c r="B2986" s="6" t="str">
        <x:v>130304</x:v>
      </x:c>
      <x:c r="C2986" s="6" t="n">
        <x:v>15</x:v>
      </x:c>
      <x:c r="D2986" s="6" t="str">
        <x:v>分型的螺旋</x:v>
      </x:c>
      <x:c r="E2986" s="7" t="str">
        <x:v>使除自身以外的队友速度提高11%。我方全体击破敌方目标弱点时，阮•梅对其造成等同于自身150%冰属性击破伤害的击破伤害。</x:v>
      </x:c>
      <x:c r="F2986" s="6" t="n">
        <x:v>0</x:v>
      </x:c>
      <x:c r="G2986" s="6" t="n">
        <x:v>0</x:v>
      </x:c>
      <x:c r="H2986" s="6" t="n">
        <x:v>0</x:v>
      </x:c>
      <x:c r="I2986" s="6" t="n">
        <x:v>0</x:v>
      </x:c>
      <x:c r="J2986" s="6" t="str">
        <x:v>[0.11, 1.5]</x:v>
      </x:c>
      <x:c r="K2986" s="7" t="str">
        <x:v>无首段伤害倍率，请覆盖或设为辅助技能</x:v>
      </x:c>
      <x:c r="L2986" s="6" t="str">
        <x:v>https://raw.githubusercontent.com/Mar-7th/StarRailRes/dbe8cdfcfb0bf657b9fe1cf92d5537f118ccb487/index_new/cn/character_skills.json</x:v>
      </x:c>
    </x:row>
    <x:row r="2987" ht="20" customHeight="1">
      <x:c r="A2987" s="6" t="str">
        <x:v>130306_1</x:v>
      </x:c>
      <x:c r="B2987" s="6" t="str">
        <x:v>130306</x:v>
      </x:c>
      <x:c r="C2987" s="6" t="n">
        <x:v>1</x:v>
      </x:c>
      <x:c r="D2987" s="6" t="str">
        <x:v>攻击</x:v>
      </x:c>
      <x:c r="E2987" s="7" t="str">
        <x:v>攻击敌人，进入战斗后削弱敌方目标对应属性韧性。</x:v>
      </x:c>
      <x:c r="F2987" s="6" t="n">
        <x:v>0</x:v>
      </x:c>
      <x:c r="G2987" s="6" t="n">
        <x:v>0</x:v>
      </x:c>
      <x:c r="H2987" s="6" t="n">
        <x:v>0</x:v>
      </x:c>
      <x:c r="I2987" s="6" t="n">
        <x:v>0</x:v>
      </x:c>
      <x:c r="J2987" s="6" t="str">
        <x:v>[]</x:v>
      </x:c>
      <x:c r="K2987" s="7" t="str">
        <x:v>缺少结构化参数，必须覆盖</x:v>
      </x:c>
      <x:c r="L2987" s="6" t="str">
        <x:v>https://raw.githubusercontent.com/Mar-7th/StarRailRes/dbe8cdfcfb0bf657b9fe1cf92d5537f118ccb487/index_new/cn/character_skills.json</x:v>
      </x:c>
    </x:row>
    <x:row r="2988" ht="83" customHeight="1">
      <x:c r="A2988" s="6" t="str">
        <x:v>130307_1</x:v>
      </x:c>
      <x:c r="B2988" s="6" t="str">
        <x:v>130307</x:v>
      </x:c>
      <x:c r="C2988" s="6" t="n">
        <x:v>1</x:v>
      </x:c>
      <x:c r="D2988" s="6" t="str">
        <x:v>拭琴抚罗袂</x:v>
      </x:c>
      <x:c r="E2988" s="7" t="str">
        <x:v>使用秘技后，获得【拭琴抚罗袂】，使下一次战斗开始时自动触发1次战技，此次触发不消耗战技点。
在模拟宇宙、差分宇宙中，当阮•梅拥有【拭琴抚罗袂】时，我方主动攻击敌人时总会视为利用弱点进入战斗，且本次攻击可以无视弱点属性削减敌方全体的韧性。击破弱点时，触发攻击者自身属性的弱点击破效果。每拥有1个祝福，本次攻击的削韧值额外提高100%，且击破敌方目标弱点后对其额外造成等同于阮•梅100%冰属性击破伤害的击破伤害，最多计入20个祝福。</x:v>
      </x:c>
      <x:c r="F2988" s="6" t="n">
        <x:v>0</x:v>
      </x:c>
      <x:c r="G2988" s="6" t="n">
        <x:v>0</x:v>
      </x:c>
      <x:c r="H2988" s="6" t="n">
        <x:v>0</x:v>
      </x:c>
      <x:c r="I2988" s="6" t="n">
        <x:v>0</x:v>
      </x:c>
      <x:c r="J2988" s="6" t="str">
        <x:v>[1, 1, 1, 20]</x:v>
      </x:c>
      <x:c r="K2988" s="7" t="str">
        <x:v>无首段伤害倍率，请覆盖或设为辅助技能</x:v>
      </x:c>
      <x:c r="L2988" s="6" t="str">
        <x:v>https://raw.githubusercontent.com/Mar-7th/StarRailRes/dbe8cdfcfb0bf657b9fe1cf92d5537f118ccb487/index_new/cn/character_skills.json</x:v>
      </x:c>
    </x:row>
    <x:row r="2989" ht="20" customHeight="1">
      <x:c r="A2989" s="6" t="str">
        <x:v>130401_1</x:v>
      </x:c>
      <x:c r="B2989" s="6" t="str">
        <x:v>130401</x:v>
      </x:c>
      <x:c r="C2989" s="6" t="n">
        <x:v>1</x:v>
      </x:c>
      <x:c r="D2989" s="6" t="str">
        <x:v>直观投注</x:v>
      </x:c>
      <x:c r="E2989" s="7" t="str">
        <x:v>对指定敌方单体造成等同于砂金50%防御力的虚数属性伤害。</x:v>
      </x:c>
      <x:c r="F2989" s="6" t="n">
        <x:v>0</x:v>
      </x:c>
      <x:c r="G2989" s="6" t="n">
        <x:v>0</x:v>
      </x:c>
      <x:c r="H2989" s="6" t="n">
        <x:v>0.5</x:v>
      </x:c>
      <x:c r="I2989" s="6" t="n">
        <x:v>0</x:v>
      </x:c>
      <x:c r="J2989" s="6" t="str">
        <x:v>[0.5]</x:v>
      </x:c>
      <x:c r="K2989" s="7" t="str">
        <x:v>需确认条件及分段</x:v>
      </x:c>
      <x:c r="L2989" s="6" t="str">
        <x:v>https://raw.githubusercontent.com/Mar-7th/StarRailRes/dbe8cdfcfb0bf657b9fe1cf92d5537f118ccb487/index_new/cn/character_skills.json</x:v>
      </x:c>
    </x:row>
    <x:row r="2990" ht="20" customHeight="1">
      <x:c r="A2990" s="6" t="str">
        <x:v>130401_2</x:v>
      </x:c>
      <x:c r="B2990" s="6" t="str">
        <x:v>130401</x:v>
      </x:c>
      <x:c r="C2990" s="6" t="n">
        <x:v>2</x:v>
      </x:c>
      <x:c r="D2990" s="6" t="str">
        <x:v>直观投注</x:v>
      </x:c>
      <x:c r="E2990" s="7" t="str">
        <x:v>对指定敌方单体造成等同于砂金60%防御力的虚数属性伤害。</x:v>
      </x:c>
      <x:c r="F2990" s="6" t="n">
        <x:v>0</x:v>
      </x:c>
      <x:c r="G2990" s="6" t="n">
        <x:v>0</x:v>
      </x:c>
      <x:c r="H2990" s="6" t="n">
        <x:v>0.6</x:v>
      </x:c>
      <x:c r="I2990" s="6" t="n">
        <x:v>0</x:v>
      </x:c>
      <x:c r="J2990" s="6" t="str">
        <x:v>[0.6]</x:v>
      </x:c>
      <x:c r="K2990" s="7" t="str">
        <x:v>需确认条件及分段</x:v>
      </x:c>
      <x:c r="L2990" s="6" t="str">
        <x:v>https://raw.githubusercontent.com/Mar-7th/StarRailRes/dbe8cdfcfb0bf657b9fe1cf92d5537f118ccb487/index_new/cn/character_skills.json</x:v>
      </x:c>
    </x:row>
    <x:row r="2991" ht="20" customHeight="1">
      <x:c r="A2991" s="6" t="str">
        <x:v>130401_3</x:v>
      </x:c>
      <x:c r="B2991" s="6" t="str">
        <x:v>130401</x:v>
      </x:c>
      <x:c r="C2991" s="6" t="n">
        <x:v>3</x:v>
      </x:c>
      <x:c r="D2991" s="6" t="str">
        <x:v>直观投注</x:v>
      </x:c>
      <x:c r="E2991" s="7" t="str">
        <x:v>对指定敌方单体造成等同于砂金70%防御力的虚数属性伤害。</x:v>
      </x:c>
      <x:c r="F2991" s="6" t="n">
        <x:v>0</x:v>
      </x:c>
      <x:c r="G2991" s="6" t="n">
        <x:v>0</x:v>
      </x:c>
      <x:c r="H2991" s="6" t="n">
        <x:v>0.7</x:v>
      </x:c>
      <x:c r="I2991" s="6" t="n">
        <x:v>0</x:v>
      </x:c>
      <x:c r="J2991" s="6" t="str">
        <x:v>[0.7]</x:v>
      </x:c>
      <x:c r="K2991" s="7" t="str">
        <x:v>需确认条件及分段</x:v>
      </x:c>
      <x:c r="L2991" s="6" t="str">
        <x:v>https://raw.githubusercontent.com/Mar-7th/StarRailRes/dbe8cdfcfb0bf657b9fe1cf92d5537f118ccb487/index_new/cn/character_skills.json</x:v>
      </x:c>
    </x:row>
    <x:row r="2992" ht="20" customHeight="1">
      <x:c r="A2992" s="6" t="str">
        <x:v>130401_4</x:v>
      </x:c>
      <x:c r="B2992" s="6" t="str">
        <x:v>130401</x:v>
      </x:c>
      <x:c r="C2992" s="6" t="n">
        <x:v>4</x:v>
      </x:c>
      <x:c r="D2992" s="6" t="str">
        <x:v>直观投注</x:v>
      </x:c>
      <x:c r="E2992" s="7" t="str">
        <x:v>对指定敌方单体造成等同于砂金80%防御力的虚数属性伤害。</x:v>
      </x:c>
      <x:c r="F2992" s="6" t="n">
        <x:v>0</x:v>
      </x:c>
      <x:c r="G2992" s="6" t="n">
        <x:v>0</x:v>
      </x:c>
      <x:c r="H2992" s="6" t="n">
        <x:v>0.8</x:v>
      </x:c>
      <x:c r="I2992" s="6" t="n">
        <x:v>0</x:v>
      </x:c>
      <x:c r="J2992" s="6" t="str">
        <x:v>[0.8]</x:v>
      </x:c>
      <x:c r="K2992" s="7" t="str">
        <x:v>需确认条件及分段</x:v>
      </x:c>
      <x:c r="L2992" s="6" t="str">
        <x:v>https://raw.githubusercontent.com/Mar-7th/StarRailRes/dbe8cdfcfb0bf657b9fe1cf92d5537f118ccb487/index_new/cn/character_skills.json</x:v>
      </x:c>
    </x:row>
    <x:row r="2993" ht="20" customHeight="1">
      <x:c r="A2993" s="6" t="str">
        <x:v>130401_5</x:v>
      </x:c>
      <x:c r="B2993" s="6" t="str">
        <x:v>130401</x:v>
      </x:c>
      <x:c r="C2993" s="6" t="n">
        <x:v>5</x:v>
      </x:c>
      <x:c r="D2993" s="6" t="str">
        <x:v>直观投注</x:v>
      </x:c>
      <x:c r="E2993" s="7" t="str">
        <x:v>对指定敌方单体造成等同于砂金90%防御力的虚数属性伤害。</x:v>
      </x:c>
      <x:c r="F2993" s="6" t="n">
        <x:v>0</x:v>
      </x:c>
      <x:c r="G2993" s="6" t="n">
        <x:v>0</x:v>
      </x:c>
      <x:c r="H2993" s="6" t="n">
        <x:v>0.9</x:v>
      </x:c>
      <x:c r="I2993" s="6" t="n">
        <x:v>0</x:v>
      </x:c>
      <x:c r="J2993" s="6" t="str">
        <x:v>[0.9]</x:v>
      </x:c>
      <x:c r="K2993" s="7" t="str">
        <x:v>需确认条件及分段</x:v>
      </x:c>
      <x:c r="L2993" s="6" t="str">
        <x:v>https://raw.githubusercontent.com/Mar-7th/StarRailRes/dbe8cdfcfb0bf657b9fe1cf92d5537f118ccb487/index_new/cn/character_skills.json</x:v>
      </x:c>
    </x:row>
    <x:row r="2994" ht="20" customHeight="1">
      <x:c r="A2994" s="6" t="str">
        <x:v>130401_6</x:v>
      </x:c>
      <x:c r="B2994" s="6" t="str">
        <x:v>130401</x:v>
      </x:c>
      <x:c r="C2994" s="6" t="n">
        <x:v>6</x:v>
      </x:c>
      <x:c r="D2994" s="6" t="str">
        <x:v>直观投注</x:v>
      </x:c>
      <x:c r="E2994" s="7" t="str">
        <x:v>对指定敌方单体造成等同于砂金100%防御力的虚数属性伤害。</x:v>
      </x:c>
      <x:c r="F2994" s="6" t="n">
        <x:v>0</x:v>
      </x:c>
      <x:c r="G2994" s="6" t="n">
        <x:v>0</x:v>
      </x:c>
      <x:c r="H2994" s="6" t="n">
        <x:v>1</x:v>
      </x:c>
      <x:c r="I2994" s="6" t="n">
        <x:v>0</x:v>
      </x:c>
      <x:c r="J2994" s="6" t="str">
        <x:v>[1]</x:v>
      </x:c>
      <x:c r="K2994" s="7" t="str">
        <x:v>需确认条件及分段</x:v>
      </x:c>
      <x:c r="L2994" s="6" t="str">
        <x:v>https://raw.githubusercontent.com/Mar-7th/StarRailRes/dbe8cdfcfb0bf657b9fe1cf92d5537f118ccb487/index_new/cn/character_skills.json</x:v>
      </x:c>
    </x:row>
    <x:row r="2995" ht="20" customHeight="1">
      <x:c r="A2995" s="6" t="str">
        <x:v>130401_7</x:v>
      </x:c>
      <x:c r="B2995" s="6" t="str">
        <x:v>130401</x:v>
      </x:c>
      <x:c r="C2995" s="6" t="n">
        <x:v>7</x:v>
      </x:c>
      <x:c r="D2995" s="6" t="str">
        <x:v>直观投注</x:v>
      </x:c>
      <x:c r="E2995" s="7" t="str">
        <x:v>对指定敌方单体造成等同于砂金110%防御力的虚数属性伤害。</x:v>
      </x:c>
      <x:c r="F2995" s="6" t="n">
        <x:v>0</x:v>
      </x:c>
      <x:c r="G2995" s="6" t="n">
        <x:v>0</x:v>
      </x:c>
      <x:c r="H2995" s="6" t="n">
        <x:v>1.1</x:v>
      </x:c>
      <x:c r="I2995" s="6" t="n">
        <x:v>0</x:v>
      </x:c>
      <x:c r="J2995" s="6" t="str">
        <x:v>[1.1]</x:v>
      </x:c>
      <x:c r="K2995" s="7" t="str">
        <x:v>需确认条件及分段</x:v>
      </x:c>
      <x:c r="L2995" s="6" t="str">
        <x:v>https://raw.githubusercontent.com/Mar-7th/StarRailRes/dbe8cdfcfb0bf657b9fe1cf92d5537f118ccb487/index_new/cn/character_skills.json</x:v>
      </x:c>
    </x:row>
    <x:row r="2996" ht="20" customHeight="1">
      <x:c r="A2996" s="6" t="str">
        <x:v>130401_8</x:v>
      </x:c>
      <x:c r="B2996" s="6" t="str">
        <x:v>130401</x:v>
      </x:c>
      <x:c r="C2996" s="6" t="n">
        <x:v>8</x:v>
      </x:c>
      <x:c r="D2996" s="6" t="str">
        <x:v>直观投注</x:v>
      </x:c>
      <x:c r="E2996" s="7" t="str">
        <x:v>对指定敌方单体造成等同于砂金120%防御力的虚数属性伤害。</x:v>
      </x:c>
      <x:c r="F2996" s="6" t="n">
        <x:v>0</x:v>
      </x:c>
      <x:c r="G2996" s="6" t="n">
        <x:v>0</x:v>
      </x:c>
      <x:c r="H2996" s="6" t="n">
        <x:v>1.2</x:v>
      </x:c>
      <x:c r="I2996" s="6" t="n">
        <x:v>0</x:v>
      </x:c>
      <x:c r="J2996" s="6" t="str">
        <x:v>[1.2]</x:v>
      </x:c>
      <x:c r="K2996" s="7" t="str">
        <x:v>需确认条件及分段</x:v>
      </x:c>
      <x:c r="L2996" s="6" t="str">
        <x:v>https://raw.githubusercontent.com/Mar-7th/StarRailRes/dbe8cdfcfb0bf657b9fe1cf92d5537f118ccb487/index_new/cn/character_skills.json</x:v>
      </x:c>
    </x:row>
    <x:row r="2997" ht="20" customHeight="1">
      <x:c r="A2997" s="6" t="str">
        <x:v>130401_9</x:v>
      </x:c>
      <x:c r="B2997" s="6" t="str">
        <x:v>130401</x:v>
      </x:c>
      <x:c r="C2997" s="6" t="n">
        <x:v>9</x:v>
      </x:c>
      <x:c r="D2997" s="6" t="str">
        <x:v>直观投注</x:v>
      </x:c>
      <x:c r="E2997" s="7" t="str">
        <x:v>对指定敌方单体造成等同于砂金130%防御力的虚数属性伤害。</x:v>
      </x:c>
      <x:c r="F2997" s="6" t="n">
        <x:v>0</x:v>
      </x:c>
      <x:c r="G2997" s="6" t="n">
        <x:v>0</x:v>
      </x:c>
      <x:c r="H2997" s="6" t="n">
        <x:v>1.3</x:v>
      </x:c>
      <x:c r="I2997" s="6" t="n">
        <x:v>0</x:v>
      </x:c>
      <x:c r="J2997" s="6" t="str">
        <x:v>[1.3]</x:v>
      </x:c>
      <x:c r="K2997" s="7" t="str">
        <x:v>需确认条件及分段</x:v>
      </x:c>
      <x:c r="L2997" s="6" t="str">
        <x:v>https://raw.githubusercontent.com/Mar-7th/StarRailRes/dbe8cdfcfb0bf657b9fe1cf92d5537f118ccb487/index_new/cn/character_skills.json</x:v>
      </x:c>
    </x:row>
    <x:row r="2998" ht="20" customHeight="1">
      <x:c r="A2998" s="6" t="str">
        <x:v>130401_10</x:v>
      </x:c>
      <x:c r="B2998" s="6" t="str">
        <x:v>130401</x:v>
      </x:c>
      <x:c r="C2998" s="6" t="n">
        <x:v>10</x:v>
      </x:c>
      <x:c r="D2998" s="6" t="str">
        <x:v>直观投注</x:v>
      </x:c>
      <x:c r="E2998" s="7" t="str">
        <x:v>对指定敌方单体造成等同于砂金140%防御力的虚数属性伤害。</x:v>
      </x:c>
      <x:c r="F2998" s="6" t="n">
        <x:v>0</x:v>
      </x:c>
      <x:c r="G2998" s="6" t="n">
        <x:v>0</x:v>
      </x:c>
      <x:c r="H2998" s="6" t="n">
        <x:v>1.4</x:v>
      </x:c>
      <x:c r="I2998" s="6" t="n">
        <x:v>0</x:v>
      </x:c>
      <x:c r="J2998" s="6" t="str">
        <x:v>[1.4]</x:v>
      </x:c>
      <x:c r="K2998" s="7" t="str">
        <x:v>需确认条件及分段</x:v>
      </x:c>
      <x:c r="L2998" s="6" t="str">
        <x:v>https://raw.githubusercontent.com/Mar-7th/StarRailRes/dbe8cdfcfb0bf657b9fe1cf92d5537f118ccb487/index_new/cn/character_skills.json</x:v>
      </x:c>
    </x:row>
    <x:row r="2999" ht="38" customHeight="1">
      <x:c r="A2999" s="6" t="str">
        <x:v>130402_1</x:v>
      </x:c>
      <x:c r="B2999" s="6" t="str">
        <x:v>130402</x:v>
      </x:c>
      <x:c r="C2999" s="6" t="n">
        <x:v>1</x:v>
      </x:c>
      <x:c r="D2999" s="6" t="str">
        <x:v>繁荣基石</x:v>
      </x:c>
      <x:c r="E2999" s="7" t="str">
        <x:v>为我方全体提供能够抵消等同于砂金16%防御力+80伤害的护盾【坚垣筹码】，持续3回合。重复获得【坚垣筹码】时，护盾量可以叠加，最高不超过当前战技提供的护盾量的200%。</x:v>
      </x:c>
      <x:c r="F2999" s="6" t="n">
        <x:v>0</x:v>
      </x:c>
      <x:c r="G2999" s="6" t="n">
        <x:v>0</x:v>
      </x:c>
      <x:c r="H2999" s="6" t="n">
        <x:v>0</x:v>
      </x:c>
      <x:c r="I2999" s="6" t="n">
        <x:v>0</x:v>
      </x:c>
      <x:c r="J2999" s="6" t="str">
        <x:v>[0.16, 80, 3, 2]</x:v>
      </x:c>
      <x:c r="K2999" s="7" t="str">
        <x:v>无首段伤害倍率，请覆盖或设为辅助技能</x:v>
      </x:c>
      <x:c r="L2999" s="6" t="str">
        <x:v>https://raw.githubusercontent.com/Mar-7th/StarRailRes/dbe8cdfcfb0bf657b9fe1cf92d5537f118ccb487/index_new/cn/character_skills.json</x:v>
      </x:c>
    </x:row>
    <x:row r="3000" ht="38" customHeight="1">
      <x:c r="A3000" s="6" t="str">
        <x:v>130402_2</x:v>
      </x:c>
      <x:c r="B3000" s="6" t="str">
        <x:v>130402</x:v>
      </x:c>
      <x:c r="C3000" s="6" t="n">
        <x:v>2</x:v>
      </x:c>
      <x:c r="D3000" s="6" t="str">
        <x:v>繁荣基石</x:v>
      </x:c>
      <x:c r="E3000" s="7" t="str">
        <x:v>为我方全体提供能够抵消等同于砂金17%防御力+128伤害的护盾【坚垣筹码】，持续3回合。重复获得【坚垣筹码】时，护盾量可以叠加，最高不超过当前战技提供的护盾量的200%。</x:v>
      </x:c>
      <x:c r="F3000" s="6" t="n">
        <x:v>0</x:v>
      </x:c>
      <x:c r="G3000" s="6" t="n">
        <x:v>0</x:v>
      </x:c>
      <x:c r="H3000" s="6" t="n">
        <x:v>0</x:v>
      </x:c>
      <x:c r="I3000" s="6" t="n">
        <x:v>0</x:v>
      </x:c>
      <x:c r="J3000" s="6" t="str">
        <x:v>[0.17, 128, 3, 2]</x:v>
      </x:c>
      <x:c r="K3000" s="7" t="str">
        <x:v>无首段伤害倍率，请覆盖或设为辅助技能</x:v>
      </x:c>
      <x:c r="L3000" s="6" t="str">
        <x:v>https://raw.githubusercontent.com/Mar-7th/StarRailRes/dbe8cdfcfb0bf657b9fe1cf92d5537f118ccb487/index_new/cn/character_skills.json</x:v>
      </x:c>
    </x:row>
    <x:row r="3001" ht="38" customHeight="1">
      <x:c r="A3001" s="6" t="str">
        <x:v>130402_3</x:v>
      </x:c>
      <x:c r="B3001" s="6" t="str">
        <x:v>130402</x:v>
      </x:c>
      <x:c r="C3001" s="6" t="n">
        <x:v>3</x:v>
      </x:c>
      <x:c r="D3001" s="6" t="str">
        <x:v>繁荣基石</x:v>
      </x:c>
      <x:c r="E3001" s="7" t="str">
        <x:v>为我方全体提供能够抵消等同于砂金18%防御力+164伤害的护盾【坚垣筹码】，持续3回合。重复获得【坚垣筹码】时，护盾量可以叠加，最高不超过当前战技提供的护盾量的200%。</x:v>
      </x:c>
      <x:c r="F3001" s="6" t="n">
        <x:v>0</x:v>
      </x:c>
      <x:c r="G3001" s="6" t="n">
        <x:v>0</x:v>
      </x:c>
      <x:c r="H3001" s="6" t="n">
        <x:v>0</x:v>
      </x:c>
      <x:c r="I3001" s="6" t="n">
        <x:v>0</x:v>
      </x:c>
      <x:c r="J3001" s="6" t="str">
        <x:v>[0.18, 164, 3, 2]</x:v>
      </x:c>
      <x:c r="K3001" s="7" t="str">
        <x:v>无首段伤害倍率，请覆盖或设为辅助技能</x:v>
      </x:c>
      <x:c r="L3001" s="6" t="str">
        <x:v>https://raw.githubusercontent.com/Mar-7th/StarRailRes/dbe8cdfcfb0bf657b9fe1cf92d5537f118ccb487/index_new/cn/character_skills.json</x:v>
      </x:c>
    </x:row>
    <x:row r="3002" ht="38" customHeight="1">
      <x:c r="A3002" s="6" t="str">
        <x:v>130402_4</x:v>
      </x:c>
      <x:c r="B3002" s="6" t="str">
        <x:v>130402</x:v>
      </x:c>
      <x:c r="C3002" s="6" t="n">
        <x:v>4</x:v>
      </x:c>
      <x:c r="D3002" s="6" t="str">
        <x:v>繁荣基石</x:v>
      </x:c>
      <x:c r="E3002" s="7" t="str">
        <x:v>为我方全体提供能够抵消等同于砂金19%防御力+200伤害的护盾【坚垣筹码】，持续3回合。重复获得【坚垣筹码】时，护盾量可以叠加，最高不超过当前战技提供的护盾量的200%。</x:v>
      </x:c>
      <x:c r="F3002" s="6" t="n">
        <x:v>0</x:v>
      </x:c>
      <x:c r="G3002" s="6" t="n">
        <x:v>0</x:v>
      </x:c>
      <x:c r="H3002" s="6" t="n">
        <x:v>0</x:v>
      </x:c>
      <x:c r="I3002" s="6" t="n">
        <x:v>0</x:v>
      </x:c>
      <x:c r="J3002" s="6" t="str">
        <x:v>[0.19, 200, 3, 2]</x:v>
      </x:c>
      <x:c r="K3002" s="7" t="str">
        <x:v>无首段伤害倍率，请覆盖或设为辅助技能</x:v>
      </x:c>
      <x:c r="L3002" s="6" t="str">
        <x:v>https://raw.githubusercontent.com/Mar-7th/StarRailRes/dbe8cdfcfb0bf657b9fe1cf92d5537f118ccb487/index_new/cn/character_skills.json</x:v>
      </x:c>
    </x:row>
    <x:row r="3003" ht="38" customHeight="1">
      <x:c r="A3003" s="6" t="str">
        <x:v>130402_5</x:v>
      </x:c>
      <x:c r="B3003" s="6" t="str">
        <x:v>130402</x:v>
      </x:c>
      <x:c r="C3003" s="6" t="n">
        <x:v>5</x:v>
      </x:c>
      <x:c r="D3003" s="6" t="str">
        <x:v>繁荣基石</x:v>
      </x:c>
      <x:c r="E3003" s="7" t="str">
        <x:v>为我方全体提供能够抵消等同于砂金20%防御力+224伤害的护盾【坚垣筹码】，持续3回合。重复获得【坚垣筹码】时，护盾量可以叠加，最高不超过当前战技提供的护盾量的200%。</x:v>
      </x:c>
      <x:c r="F3003" s="6" t="n">
        <x:v>0</x:v>
      </x:c>
      <x:c r="G3003" s="6" t="n">
        <x:v>0</x:v>
      </x:c>
      <x:c r="H3003" s="6" t="n">
        <x:v>0</x:v>
      </x:c>
      <x:c r="I3003" s="6" t="n">
        <x:v>0</x:v>
      </x:c>
      <x:c r="J3003" s="6" t="str">
        <x:v>[0.2, 224, 3, 2]</x:v>
      </x:c>
      <x:c r="K3003" s="7" t="str">
        <x:v>无首段伤害倍率，请覆盖或设为辅助技能</x:v>
      </x:c>
      <x:c r="L3003" s="6" t="str">
        <x:v>https://raw.githubusercontent.com/Mar-7th/StarRailRes/dbe8cdfcfb0bf657b9fe1cf92d5537f118ccb487/index_new/cn/character_skills.json</x:v>
      </x:c>
    </x:row>
    <x:row r="3004" ht="38" customHeight="1">
      <x:c r="A3004" s="6" t="str">
        <x:v>130402_6</x:v>
      </x:c>
      <x:c r="B3004" s="6" t="str">
        <x:v>130402</x:v>
      </x:c>
      <x:c r="C3004" s="6" t="n">
        <x:v>6</x:v>
      </x:c>
      <x:c r="D3004" s="6" t="str">
        <x:v>繁荣基石</x:v>
      </x:c>
      <x:c r="E3004" s="7" t="str">
        <x:v>为我方全体提供能够抵消等同于砂金20.8%防御力+248伤害的护盾【坚垣筹码】，持续3回合。重复获得【坚垣筹码】时，护盾量可以叠加，最高不超过当前战技提供的护盾量的200%。</x:v>
      </x:c>
      <x:c r="F3004" s="6" t="n">
        <x:v>0</x:v>
      </x:c>
      <x:c r="G3004" s="6" t="n">
        <x:v>0</x:v>
      </x:c>
      <x:c r="H3004" s="6" t="n">
        <x:v>0</x:v>
      </x:c>
      <x:c r="I3004" s="6" t="n">
        <x:v>0</x:v>
      </x:c>
      <x:c r="J3004" s="6" t="str">
        <x:v>[0.208, 248, 3, 2]</x:v>
      </x:c>
      <x:c r="K3004" s="7" t="str">
        <x:v>无首段伤害倍率，请覆盖或设为辅助技能</x:v>
      </x:c>
      <x:c r="L3004" s="6" t="str">
        <x:v>https://raw.githubusercontent.com/Mar-7th/StarRailRes/dbe8cdfcfb0bf657b9fe1cf92d5537f118ccb487/index_new/cn/character_skills.json</x:v>
      </x:c>
    </x:row>
    <x:row r="3005" ht="38" customHeight="1">
      <x:c r="A3005" s="6" t="str">
        <x:v>130402_7</x:v>
      </x:c>
      <x:c r="B3005" s="6" t="str">
        <x:v>130402</x:v>
      </x:c>
      <x:c r="C3005" s="6" t="n">
        <x:v>7</x:v>
      </x:c>
      <x:c r="D3005" s="6" t="str">
        <x:v>繁荣基石</x:v>
      </x:c>
      <x:c r="E3005" s="7" t="str">
        <x:v>为我方全体提供能够抵消等同于砂金21.6%防御力+266伤害的护盾【坚垣筹码】，持续3回合。重复获得【坚垣筹码】时，护盾量可以叠加，最高不超过当前战技提供的护盾量的200%。</x:v>
      </x:c>
      <x:c r="F3005" s="6" t="n">
        <x:v>0</x:v>
      </x:c>
      <x:c r="G3005" s="6" t="n">
        <x:v>0</x:v>
      </x:c>
      <x:c r="H3005" s="6" t="n">
        <x:v>0</x:v>
      </x:c>
      <x:c r="I3005" s="6" t="n">
        <x:v>0</x:v>
      </x:c>
      <x:c r="J3005" s="6" t="str">
        <x:v>[0.216, 266, 3, 2]</x:v>
      </x:c>
      <x:c r="K3005" s="7" t="str">
        <x:v>无首段伤害倍率，请覆盖或设为辅助技能</x:v>
      </x:c>
      <x:c r="L3005" s="6" t="str">
        <x:v>https://raw.githubusercontent.com/Mar-7th/StarRailRes/dbe8cdfcfb0bf657b9fe1cf92d5537f118ccb487/index_new/cn/character_skills.json</x:v>
      </x:c>
    </x:row>
    <x:row r="3006" ht="38" customHeight="1">
      <x:c r="A3006" s="6" t="str">
        <x:v>130402_8</x:v>
      </x:c>
      <x:c r="B3006" s="6" t="str">
        <x:v>130402</x:v>
      </x:c>
      <x:c r="C3006" s="6" t="n">
        <x:v>8</x:v>
      </x:c>
      <x:c r="D3006" s="6" t="str">
        <x:v>繁荣基石</x:v>
      </x:c>
      <x:c r="E3006" s="7" t="str">
        <x:v>为我方全体提供能够抵消等同于砂金22.4%防御力+284伤害的护盾【坚垣筹码】，持续3回合。重复获得【坚垣筹码】时，护盾量可以叠加，最高不超过当前战技提供的护盾量的200%。</x:v>
      </x:c>
      <x:c r="F3006" s="6" t="n">
        <x:v>0</x:v>
      </x:c>
      <x:c r="G3006" s="6" t="n">
        <x:v>0</x:v>
      </x:c>
      <x:c r="H3006" s="6" t="n">
        <x:v>0</x:v>
      </x:c>
      <x:c r="I3006" s="6" t="n">
        <x:v>0</x:v>
      </x:c>
      <x:c r="J3006" s="6" t="str">
        <x:v>[0.224, 284, 3, 2]</x:v>
      </x:c>
      <x:c r="K3006" s="7" t="str">
        <x:v>无首段伤害倍率，请覆盖或设为辅助技能</x:v>
      </x:c>
      <x:c r="L3006" s="6" t="str">
        <x:v>https://raw.githubusercontent.com/Mar-7th/StarRailRes/dbe8cdfcfb0bf657b9fe1cf92d5537f118ccb487/index_new/cn/character_skills.json</x:v>
      </x:c>
    </x:row>
    <x:row r="3007" ht="38" customHeight="1">
      <x:c r="A3007" s="6" t="str">
        <x:v>130402_9</x:v>
      </x:c>
      <x:c r="B3007" s="6" t="str">
        <x:v>130402</x:v>
      </x:c>
      <x:c r="C3007" s="6" t="n">
        <x:v>9</x:v>
      </x:c>
      <x:c r="D3007" s="6" t="str">
        <x:v>繁荣基石</x:v>
      </x:c>
      <x:c r="E3007" s="7" t="str">
        <x:v>为我方全体提供能够抵消等同于砂金23.2%防御力+302伤害的护盾【坚垣筹码】，持续3回合。重复获得【坚垣筹码】时，护盾量可以叠加，最高不超过当前战技提供的护盾量的200%。</x:v>
      </x:c>
      <x:c r="F3007" s="6" t="n">
        <x:v>0</x:v>
      </x:c>
      <x:c r="G3007" s="6" t="n">
        <x:v>0</x:v>
      </x:c>
      <x:c r="H3007" s="6" t="n">
        <x:v>0</x:v>
      </x:c>
      <x:c r="I3007" s="6" t="n">
        <x:v>0</x:v>
      </x:c>
      <x:c r="J3007" s="6" t="str">
        <x:v>[0.232, 302, 3, 2]</x:v>
      </x:c>
      <x:c r="K3007" s="7" t="str">
        <x:v>无首段伤害倍率，请覆盖或设为辅助技能</x:v>
      </x:c>
      <x:c r="L3007" s="6" t="str">
        <x:v>https://raw.githubusercontent.com/Mar-7th/StarRailRes/dbe8cdfcfb0bf657b9fe1cf92d5537f118ccb487/index_new/cn/character_skills.json</x:v>
      </x:c>
    </x:row>
    <x:row r="3008" ht="38" customHeight="1">
      <x:c r="A3008" s="6" t="str">
        <x:v>130402_10</x:v>
      </x:c>
      <x:c r="B3008" s="6" t="str">
        <x:v>130402</x:v>
      </x:c>
      <x:c r="C3008" s="6" t="n">
        <x:v>10</x:v>
      </x:c>
      <x:c r="D3008" s="6" t="str">
        <x:v>繁荣基石</x:v>
      </x:c>
      <x:c r="E3008" s="7" t="str">
        <x:v>为我方全体提供能够抵消等同于砂金24%防御力+320伤害的护盾【坚垣筹码】，持续3回合。重复获得【坚垣筹码】时，护盾量可以叠加，最高不超过当前战技提供的护盾量的200%。</x:v>
      </x:c>
      <x:c r="F3008" s="6" t="n">
        <x:v>0</x:v>
      </x:c>
      <x:c r="G3008" s="6" t="n">
        <x:v>0</x:v>
      </x:c>
      <x:c r="H3008" s="6" t="n">
        <x:v>0</x:v>
      </x:c>
      <x:c r="I3008" s="6" t="n">
        <x:v>0</x:v>
      </x:c>
      <x:c r="J3008" s="6" t="str">
        <x:v>[0.24, 320, 3, 2]</x:v>
      </x:c>
      <x:c r="K3008" s="7" t="str">
        <x:v>无首段伤害倍率，请覆盖或设为辅助技能</x:v>
      </x:c>
      <x:c r="L3008" s="6" t="str">
        <x:v>https://raw.githubusercontent.com/Mar-7th/StarRailRes/dbe8cdfcfb0bf657b9fe1cf92d5537f118ccb487/index_new/cn/character_skills.json</x:v>
      </x:c>
    </x:row>
    <x:row r="3009" ht="38" customHeight="1">
      <x:c r="A3009" s="6" t="str">
        <x:v>130402_11</x:v>
      </x:c>
      <x:c r="B3009" s="6" t="str">
        <x:v>130402</x:v>
      </x:c>
      <x:c r="C3009" s="6" t="n">
        <x:v>11</x:v>
      </x:c>
      <x:c r="D3009" s="6" t="str">
        <x:v>繁荣基石</x:v>
      </x:c>
      <x:c r="E3009" s="7" t="str">
        <x:v>为我方全体提供能够抵消等同于砂金24.8%防御力+338伤害的护盾【坚垣筹码】，持续3回合。重复获得【坚垣筹码】时，护盾量可以叠加，最高不超过当前战技提供的护盾量的200%。</x:v>
      </x:c>
      <x:c r="F3009" s="6" t="n">
        <x:v>0</x:v>
      </x:c>
      <x:c r="G3009" s="6" t="n">
        <x:v>0</x:v>
      </x:c>
      <x:c r="H3009" s="6" t="n">
        <x:v>0</x:v>
      </x:c>
      <x:c r="I3009" s="6" t="n">
        <x:v>0</x:v>
      </x:c>
      <x:c r="J3009" s="6" t="str">
        <x:v>[0.248, 338, 3, 2]</x:v>
      </x:c>
      <x:c r="K3009" s="7" t="str">
        <x:v>无首段伤害倍率，请覆盖或设为辅助技能</x:v>
      </x:c>
      <x:c r="L3009" s="6" t="str">
        <x:v>https://raw.githubusercontent.com/Mar-7th/StarRailRes/dbe8cdfcfb0bf657b9fe1cf92d5537f118ccb487/index_new/cn/character_skills.json</x:v>
      </x:c>
    </x:row>
    <x:row r="3010" ht="38" customHeight="1">
      <x:c r="A3010" s="6" t="str">
        <x:v>130402_12</x:v>
      </x:c>
      <x:c r="B3010" s="6" t="str">
        <x:v>130402</x:v>
      </x:c>
      <x:c r="C3010" s="6" t="n">
        <x:v>12</x:v>
      </x:c>
      <x:c r="D3010" s="6" t="str">
        <x:v>繁荣基石</x:v>
      </x:c>
      <x:c r="E3010" s="7" t="str">
        <x:v>为我方全体提供能够抵消等同于砂金25.6%防御力+356伤害的护盾【坚垣筹码】，持续3回合。重复获得【坚垣筹码】时，护盾量可以叠加，最高不超过当前战技提供的护盾量的200%。</x:v>
      </x:c>
      <x:c r="F3010" s="6" t="n">
        <x:v>0</x:v>
      </x:c>
      <x:c r="G3010" s="6" t="n">
        <x:v>0</x:v>
      </x:c>
      <x:c r="H3010" s="6" t="n">
        <x:v>0</x:v>
      </x:c>
      <x:c r="I3010" s="6" t="n">
        <x:v>0</x:v>
      </x:c>
      <x:c r="J3010" s="6" t="str">
        <x:v>[0.256, 356, 3, 2]</x:v>
      </x:c>
      <x:c r="K3010" s="7" t="str">
        <x:v>无首段伤害倍率，请覆盖或设为辅助技能</x:v>
      </x:c>
      <x:c r="L3010" s="6" t="str">
        <x:v>https://raw.githubusercontent.com/Mar-7th/StarRailRes/dbe8cdfcfb0bf657b9fe1cf92d5537f118ccb487/index_new/cn/character_skills.json</x:v>
      </x:c>
    </x:row>
    <x:row r="3011" ht="38" customHeight="1">
      <x:c r="A3011" s="6" t="str">
        <x:v>130402_13</x:v>
      </x:c>
      <x:c r="B3011" s="6" t="str">
        <x:v>130402</x:v>
      </x:c>
      <x:c r="C3011" s="6" t="n">
        <x:v>13</x:v>
      </x:c>
      <x:c r="D3011" s="6" t="str">
        <x:v>繁荣基石</x:v>
      </x:c>
      <x:c r="E3011" s="7" t="str">
        <x:v>为我方全体提供能够抵消等同于砂金26.4%防御力+374伤害的护盾【坚垣筹码】，持续3回合。重复获得【坚垣筹码】时，护盾量可以叠加，最高不超过当前战技提供的护盾量的200%。</x:v>
      </x:c>
      <x:c r="F3011" s="6" t="n">
        <x:v>0</x:v>
      </x:c>
      <x:c r="G3011" s="6" t="n">
        <x:v>0</x:v>
      </x:c>
      <x:c r="H3011" s="6" t="n">
        <x:v>0</x:v>
      </x:c>
      <x:c r="I3011" s="6" t="n">
        <x:v>0</x:v>
      </x:c>
      <x:c r="J3011" s="6" t="str">
        <x:v>[0.264, 374, 3, 2]</x:v>
      </x:c>
      <x:c r="K3011" s="7" t="str">
        <x:v>无首段伤害倍率，请覆盖或设为辅助技能</x:v>
      </x:c>
      <x:c r="L3011" s="6" t="str">
        <x:v>https://raw.githubusercontent.com/Mar-7th/StarRailRes/dbe8cdfcfb0bf657b9fe1cf92d5537f118ccb487/index_new/cn/character_skills.json</x:v>
      </x:c>
    </x:row>
    <x:row r="3012" ht="38" customHeight="1">
      <x:c r="A3012" s="6" t="str">
        <x:v>130402_14</x:v>
      </x:c>
      <x:c r="B3012" s="6" t="str">
        <x:v>130402</x:v>
      </x:c>
      <x:c r="C3012" s="6" t="n">
        <x:v>14</x:v>
      </x:c>
      <x:c r="D3012" s="6" t="str">
        <x:v>繁荣基石</x:v>
      </x:c>
      <x:c r="E3012" s="7" t="str">
        <x:v>为我方全体提供能够抵消等同于砂金27.2%防御力+392伤害的护盾【坚垣筹码】，持续3回合。重复获得【坚垣筹码】时，护盾量可以叠加，最高不超过当前战技提供的护盾量的200%。</x:v>
      </x:c>
      <x:c r="F3012" s="6" t="n">
        <x:v>0</x:v>
      </x:c>
      <x:c r="G3012" s="6" t="n">
        <x:v>0</x:v>
      </x:c>
      <x:c r="H3012" s="6" t="n">
        <x:v>0</x:v>
      </x:c>
      <x:c r="I3012" s="6" t="n">
        <x:v>0</x:v>
      </x:c>
      <x:c r="J3012" s="6" t="str">
        <x:v>[0.272, 392, 3, 2]</x:v>
      </x:c>
      <x:c r="K3012" s="7" t="str">
        <x:v>无首段伤害倍率，请覆盖或设为辅助技能</x:v>
      </x:c>
      <x:c r="L3012" s="6" t="str">
        <x:v>https://raw.githubusercontent.com/Mar-7th/StarRailRes/dbe8cdfcfb0bf657b9fe1cf92d5537f118ccb487/index_new/cn/character_skills.json</x:v>
      </x:c>
    </x:row>
    <x:row r="3013" ht="38" customHeight="1">
      <x:c r="A3013" s="6" t="str">
        <x:v>130402_15</x:v>
      </x:c>
      <x:c r="B3013" s="6" t="str">
        <x:v>130402</x:v>
      </x:c>
      <x:c r="C3013" s="6" t="n">
        <x:v>15</x:v>
      </x:c>
      <x:c r="D3013" s="6" t="str">
        <x:v>繁荣基石</x:v>
      </x:c>
      <x:c r="E3013" s="7" t="str">
        <x:v>为我方全体提供能够抵消等同于砂金28%防御力+410伤害的护盾【坚垣筹码】，持续3回合。重复获得【坚垣筹码】时，护盾量可以叠加，最高不超过当前战技提供的护盾量的200%。</x:v>
      </x:c>
      <x:c r="F3013" s="6" t="n">
        <x:v>0</x:v>
      </x:c>
      <x:c r="G3013" s="6" t="n">
        <x:v>0</x:v>
      </x:c>
      <x:c r="H3013" s="6" t="n">
        <x:v>0</x:v>
      </x:c>
      <x:c r="I3013" s="6" t="n">
        <x:v>0</x:v>
      </x:c>
      <x:c r="J3013" s="6" t="str">
        <x:v>[0.28, 410, 3, 2]</x:v>
      </x:c>
      <x:c r="K3013" s="7" t="str">
        <x:v>无首段伤害倍率，请覆盖或设为辅助技能</x:v>
      </x:c>
      <x:c r="L3013" s="6" t="str">
        <x:v>https://raw.githubusercontent.com/Mar-7th/StarRailRes/dbe8cdfcfb0bf657b9fe1cf92d5537f118ccb487/index_new/cn/character_skills.json</x:v>
      </x:c>
    </x:row>
    <x:row r="3014" ht="53" customHeight="1">
      <x:c r="A3014" s="6" t="str">
        <x:v>130403_1</x:v>
      </x:c>
      <x:c r="B3014" s="6" t="str">
        <x:v>130403</x:v>
      </x:c>
      <x:c r="C3014" s="6" t="n">
        <x:v>1</x:v>
      </x:c>
      <x:c r="D3014" s="6" t="str">
        <x:v>轮盘勋爵</x:v>
      </x:c>
      <x:c r="E3014" s="7" t="str">
        <x:v>随机获得1到7点【盲注】，随后使指定敌方单体陷入【惊惶】状态，持续3回合，并对指定敌方单体造成等同于砂金162%防御力的虚数属性伤害。我方目标击中【惊惶】状态下的敌方目标时，造成的暴击伤害提高9%。</x:v>
      </x:c>
      <x:c r="F3014" s="6" t="n">
        <x:v>0</x:v>
      </x:c>
      <x:c r="G3014" s="6" t="n">
        <x:v>0</x:v>
      </x:c>
      <x:c r="H3014" s="6" t="n">
        <x:v>1.62</x:v>
      </x:c>
      <x:c r="I3014" s="6" t="n">
        <x:v>0</x:v>
      </x:c>
      <x:c r="J3014" s="6" t="str">
        <x:v>[7, 1.62, 0.09, 3]</x:v>
      </x:c>
      <x:c r="K3014" s="7" t="str">
        <x:v>需确认条件及分段</x:v>
      </x:c>
      <x:c r="L3014" s="6" t="str">
        <x:v>https://raw.githubusercontent.com/Mar-7th/StarRailRes/dbe8cdfcfb0bf657b9fe1cf92d5537f118ccb487/index_new/cn/character_skills.json</x:v>
      </x:c>
    </x:row>
    <x:row r="3015" ht="53" customHeight="1">
      <x:c r="A3015" s="6" t="str">
        <x:v>130403_2</x:v>
      </x:c>
      <x:c r="B3015" s="6" t="str">
        <x:v>130403</x:v>
      </x:c>
      <x:c r="C3015" s="6" t="n">
        <x:v>2</x:v>
      </x:c>
      <x:c r="D3015" s="6" t="str">
        <x:v>轮盘勋爵</x:v>
      </x:c>
      <x:c r="E3015" s="7" t="str">
        <x:v>随机获得1到7点【盲注】，随后使指定敌方单体陷入【惊惶】状态，持续3回合，并对指定敌方单体造成等同于砂金172.8%防御力的虚数属性伤害。我方目标击中【惊惶】状态下的敌方目标时，造成的暴击伤害提高9.6%。</x:v>
      </x:c>
      <x:c r="F3015" s="6" t="n">
        <x:v>0</x:v>
      </x:c>
      <x:c r="G3015" s="6" t="n">
        <x:v>0</x:v>
      </x:c>
      <x:c r="H3015" s="6" t="n">
        <x:v>1.728</x:v>
      </x:c>
      <x:c r="I3015" s="6" t="n">
        <x:v>0</x:v>
      </x:c>
      <x:c r="J3015" s="6" t="str">
        <x:v>[7, 1.728, 0.096, 3]</x:v>
      </x:c>
      <x:c r="K3015" s="7" t="str">
        <x:v>需确认条件及分段</x:v>
      </x:c>
      <x:c r="L3015" s="6" t="str">
        <x:v>https://raw.githubusercontent.com/Mar-7th/StarRailRes/dbe8cdfcfb0bf657b9fe1cf92d5537f118ccb487/index_new/cn/character_skills.json</x:v>
      </x:c>
    </x:row>
    <x:row r="3016" ht="53" customHeight="1">
      <x:c r="A3016" s="6" t="str">
        <x:v>130403_3</x:v>
      </x:c>
      <x:c r="B3016" s="6" t="str">
        <x:v>130403</x:v>
      </x:c>
      <x:c r="C3016" s="6" t="n">
        <x:v>3</x:v>
      </x:c>
      <x:c r="D3016" s="6" t="str">
        <x:v>轮盘勋爵</x:v>
      </x:c>
      <x:c r="E3016" s="7" t="str">
        <x:v>随机获得1到7点【盲注】，随后使指定敌方单体陷入【惊惶】状态，持续3回合，并对指定敌方单体造成等同于砂金183.6%防御力的虚数属性伤害。我方目标击中【惊惶】状态下的敌方目标时，造成的暴击伤害提高10.2%。</x:v>
      </x:c>
      <x:c r="F3016" s="6" t="n">
        <x:v>0</x:v>
      </x:c>
      <x:c r="G3016" s="6" t="n">
        <x:v>0</x:v>
      </x:c>
      <x:c r="H3016" s="6" t="n">
        <x:v>1.836</x:v>
      </x:c>
      <x:c r="I3016" s="6" t="n">
        <x:v>0</x:v>
      </x:c>
      <x:c r="J3016" s="6" t="str">
        <x:v>[7, 1.836, 0.102, 3]</x:v>
      </x:c>
      <x:c r="K3016" s="7" t="str">
        <x:v>需确认条件及分段</x:v>
      </x:c>
      <x:c r="L3016" s="6" t="str">
        <x:v>https://raw.githubusercontent.com/Mar-7th/StarRailRes/dbe8cdfcfb0bf657b9fe1cf92d5537f118ccb487/index_new/cn/character_skills.json</x:v>
      </x:c>
    </x:row>
    <x:row r="3017" ht="53" customHeight="1">
      <x:c r="A3017" s="6" t="str">
        <x:v>130403_4</x:v>
      </x:c>
      <x:c r="B3017" s="6" t="str">
        <x:v>130403</x:v>
      </x:c>
      <x:c r="C3017" s="6" t="n">
        <x:v>4</x:v>
      </x:c>
      <x:c r="D3017" s="6" t="str">
        <x:v>轮盘勋爵</x:v>
      </x:c>
      <x:c r="E3017" s="7" t="str">
        <x:v>随机获得1到7点【盲注】，随后使指定敌方单体陷入【惊惶】状态，持续3回合，并对指定敌方单体造成等同于砂金194.4%防御力的虚数属性伤害。我方目标击中【惊惶】状态下的敌方目标时，造成的暴击伤害提高10.8%。</x:v>
      </x:c>
      <x:c r="F3017" s="6" t="n">
        <x:v>0</x:v>
      </x:c>
      <x:c r="G3017" s="6" t="n">
        <x:v>0</x:v>
      </x:c>
      <x:c r="H3017" s="6" t="n">
        <x:v>1.944</x:v>
      </x:c>
      <x:c r="I3017" s="6" t="n">
        <x:v>0</x:v>
      </x:c>
      <x:c r="J3017" s="6" t="str">
        <x:v>[7, 1.944, 0.108, 3]</x:v>
      </x:c>
      <x:c r="K3017" s="7" t="str">
        <x:v>需确认条件及分段</x:v>
      </x:c>
      <x:c r="L3017" s="6" t="str">
        <x:v>https://raw.githubusercontent.com/Mar-7th/StarRailRes/dbe8cdfcfb0bf657b9fe1cf92d5537f118ccb487/index_new/cn/character_skills.json</x:v>
      </x:c>
    </x:row>
    <x:row r="3018" ht="53" customHeight="1">
      <x:c r="A3018" s="6" t="str">
        <x:v>130403_5</x:v>
      </x:c>
      <x:c r="B3018" s="6" t="str">
        <x:v>130403</x:v>
      </x:c>
      <x:c r="C3018" s="6" t="n">
        <x:v>5</x:v>
      </x:c>
      <x:c r="D3018" s="6" t="str">
        <x:v>轮盘勋爵</x:v>
      </x:c>
      <x:c r="E3018" s="7" t="str">
        <x:v>随机获得1到7点【盲注】，随后使指定敌方单体陷入【惊惶】状态，持续3回合，并对指定敌方单体造成等同于砂金205.2%防御力的虚数属性伤害。我方目标击中【惊惶】状态下的敌方目标时，造成的暴击伤害提高11.4%。</x:v>
      </x:c>
      <x:c r="F3018" s="6" t="n">
        <x:v>0</x:v>
      </x:c>
      <x:c r="G3018" s="6" t="n">
        <x:v>0</x:v>
      </x:c>
      <x:c r="H3018" s="6" t="n">
        <x:v>2.052</x:v>
      </x:c>
      <x:c r="I3018" s="6" t="n">
        <x:v>0</x:v>
      </x:c>
      <x:c r="J3018" s="6" t="str">
        <x:v>[7, 2.052, 0.114, 3]</x:v>
      </x:c>
      <x:c r="K3018" s="7" t="str">
        <x:v>需确认条件及分段</x:v>
      </x:c>
      <x:c r="L3018" s="6" t="str">
        <x:v>https://raw.githubusercontent.com/Mar-7th/StarRailRes/dbe8cdfcfb0bf657b9fe1cf92d5537f118ccb487/index_new/cn/character_skills.json</x:v>
      </x:c>
    </x:row>
    <x:row r="3019" ht="53" customHeight="1">
      <x:c r="A3019" s="6" t="str">
        <x:v>130403_6</x:v>
      </x:c>
      <x:c r="B3019" s="6" t="str">
        <x:v>130403</x:v>
      </x:c>
      <x:c r="C3019" s="6" t="n">
        <x:v>6</x:v>
      </x:c>
      <x:c r="D3019" s="6" t="str">
        <x:v>轮盘勋爵</x:v>
      </x:c>
      <x:c r="E3019" s="7" t="str">
        <x:v>随机获得1到7点【盲注】，随后使指定敌方单体陷入【惊惶】状态，持续3回合，并对指定敌方单体造成等同于砂金216%防御力的虚数属性伤害。我方目标击中【惊惶】状态下的敌方目标时，造成的暴击伤害提高12%。</x:v>
      </x:c>
      <x:c r="F3019" s="6" t="n">
        <x:v>0</x:v>
      </x:c>
      <x:c r="G3019" s="6" t="n">
        <x:v>0</x:v>
      </x:c>
      <x:c r="H3019" s="6" t="n">
        <x:v>2.16</x:v>
      </x:c>
      <x:c r="I3019" s="6" t="n">
        <x:v>0</x:v>
      </x:c>
      <x:c r="J3019" s="6" t="str">
        <x:v>[7, 2.16, 0.12, 3]</x:v>
      </x:c>
      <x:c r="K3019" s="7" t="str">
        <x:v>需确认条件及分段</x:v>
      </x:c>
      <x:c r="L3019" s="6" t="str">
        <x:v>https://raw.githubusercontent.com/Mar-7th/StarRailRes/dbe8cdfcfb0bf657b9fe1cf92d5537f118ccb487/index_new/cn/character_skills.json</x:v>
      </x:c>
    </x:row>
    <x:row r="3020" ht="53" customHeight="1">
      <x:c r="A3020" s="6" t="str">
        <x:v>130403_7</x:v>
      </x:c>
      <x:c r="B3020" s="6" t="str">
        <x:v>130403</x:v>
      </x:c>
      <x:c r="C3020" s="6" t="n">
        <x:v>7</x:v>
      </x:c>
      <x:c r="D3020" s="6" t="str">
        <x:v>轮盘勋爵</x:v>
      </x:c>
      <x:c r="E3020" s="7" t="str">
        <x:v>随机获得1到7点【盲注】，随后使指定敌方单体陷入【惊惶】状态，持续3回合，并对指定敌方单体造成等同于砂金229.5%防御力的虚数属性伤害。我方目标击中【惊惶】状态下的敌方目标时，造成的暴击伤害提高12.75%。</x:v>
      </x:c>
      <x:c r="F3020" s="6" t="n">
        <x:v>0</x:v>
      </x:c>
      <x:c r="G3020" s="6" t="n">
        <x:v>0</x:v>
      </x:c>
      <x:c r="H3020" s="6" t="n">
        <x:v>2.295</x:v>
      </x:c>
      <x:c r="I3020" s="6" t="n">
        <x:v>0</x:v>
      </x:c>
      <x:c r="J3020" s="6" t="str">
        <x:v>[7, 2.295, 0.1275, 3]</x:v>
      </x:c>
      <x:c r="K3020" s="7" t="str">
        <x:v>需确认条件及分段</x:v>
      </x:c>
      <x:c r="L3020" s="6" t="str">
        <x:v>https://raw.githubusercontent.com/Mar-7th/StarRailRes/dbe8cdfcfb0bf657b9fe1cf92d5537f118ccb487/index_new/cn/character_skills.json</x:v>
      </x:c>
    </x:row>
    <x:row r="3021" ht="53" customHeight="1">
      <x:c r="A3021" s="6" t="str">
        <x:v>130403_8</x:v>
      </x:c>
      <x:c r="B3021" s="6" t="str">
        <x:v>130403</x:v>
      </x:c>
      <x:c r="C3021" s="6" t="n">
        <x:v>8</x:v>
      </x:c>
      <x:c r="D3021" s="6" t="str">
        <x:v>轮盘勋爵</x:v>
      </x:c>
      <x:c r="E3021" s="7" t="str">
        <x:v>随机获得1到7点【盲注】，随后使指定敌方单体陷入【惊惶】状态，持续3回合，并对指定敌方单体造成等同于砂金243%防御力的虚数属性伤害。我方目标击中【惊惶】状态下的敌方目标时，造成的暴击伤害提高13.5%。</x:v>
      </x:c>
      <x:c r="F3021" s="6" t="n">
        <x:v>0</x:v>
      </x:c>
      <x:c r="G3021" s="6" t="n">
        <x:v>0</x:v>
      </x:c>
      <x:c r="H3021" s="6" t="n">
        <x:v>2.43</x:v>
      </x:c>
      <x:c r="I3021" s="6" t="n">
        <x:v>0</x:v>
      </x:c>
      <x:c r="J3021" s="6" t="str">
        <x:v>[7, 2.43, 0.135, 3]</x:v>
      </x:c>
      <x:c r="K3021" s="7" t="str">
        <x:v>需确认条件及分段</x:v>
      </x:c>
      <x:c r="L3021" s="6" t="str">
        <x:v>https://raw.githubusercontent.com/Mar-7th/StarRailRes/dbe8cdfcfb0bf657b9fe1cf92d5537f118ccb487/index_new/cn/character_skills.json</x:v>
      </x:c>
    </x:row>
    <x:row r="3022" ht="53" customHeight="1">
      <x:c r="A3022" s="6" t="str">
        <x:v>130403_9</x:v>
      </x:c>
      <x:c r="B3022" s="6" t="str">
        <x:v>130403</x:v>
      </x:c>
      <x:c r="C3022" s="6" t="n">
        <x:v>9</x:v>
      </x:c>
      <x:c r="D3022" s="6" t="str">
        <x:v>轮盘勋爵</x:v>
      </x:c>
      <x:c r="E3022" s="7" t="str">
        <x:v>随机获得1到7点【盲注】，随后使指定敌方单体陷入【惊惶】状态，持续3回合，并对指定敌方单体造成等同于砂金256.5%防御力的虚数属性伤害。我方目标击中【惊惶】状态下的敌方目标时，造成的暴击伤害提高14.25%。</x:v>
      </x:c>
      <x:c r="F3022" s="6" t="n">
        <x:v>0</x:v>
      </x:c>
      <x:c r="G3022" s="6" t="n">
        <x:v>0</x:v>
      </x:c>
      <x:c r="H3022" s="6" t="n">
        <x:v>2.565</x:v>
      </x:c>
      <x:c r="I3022" s="6" t="n">
        <x:v>0</x:v>
      </x:c>
      <x:c r="J3022" s="6" t="str">
        <x:v>[7, 2.565, 0.1425, 3]</x:v>
      </x:c>
      <x:c r="K3022" s="7" t="str">
        <x:v>需确认条件及分段</x:v>
      </x:c>
      <x:c r="L3022" s="6" t="str">
        <x:v>https://raw.githubusercontent.com/Mar-7th/StarRailRes/dbe8cdfcfb0bf657b9fe1cf92d5537f118ccb487/index_new/cn/character_skills.json</x:v>
      </x:c>
    </x:row>
    <x:row r="3023" ht="53" customHeight="1">
      <x:c r="A3023" s="6" t="str">
        <x:v>130403_10</x:v>
      </x:c>
      <x:c r="B3023" s="6" t="str">
        <x:v>130403</x:v>
      </x:c>
      <x:c r="C3023" s="6" t="n">
        <x:v>10</x:v>
      </x:c>
      <x:c r="D3023" s="6" t="str">
        <x:v>轮盘勋爵</x:v>
      </x:c>
      <x:c r="E3023" s="7" t="str">
        <x:v>随机获得1到7点【盲注】，随后使指定敌方单体陷入【惊惶】状态，持续3回合，并对指定敌方单体造成等同于砂金270%防御力的虚数属性伤害。我方目标击中【惊惶】状态下的敌方目标时，造成的暴击伤害提高15%。</x:v>
      </x:c>
      <x:c r="F3023" s="6" t="n">
        <x:v>0</x:v>
      </x:c>
      <x:c r="G3023" s="6" t="n">
        <x:v>0</x:v>
      </x:c>
      <x:c r="H3023" s="6" t="n">
        <x:v>2.7</x:v>
      </x:c>
      <x:c r="I3023" s="6" t="n">
        <x:v>0</x:v>
      </x:c>
      <x:c r="J3023" s="6" t="str">
        <x:v>[7, 2.7, 0.15, 3]</x:v>
      </x:c>
      <x:c r="K3023" s="7" t="str">
        <x:v>需确认条件及分段</x:v>
      </x:c>
      <x:c r="L3023" s="6" t="str">
        <x:v>https://raw.githubusercontent.com/Mar-7th/StarRailRes/dbe8cdfcfb0bf657b9fe1cf92d5537f118ccb487/index_new/cn/character_skills.json</x:v>
      </x:c>
    </x:row>
    <x:row r="3024" ht="53" customHeight="1">
      <x:c r="A3024" s="6" t="str">
        <x:v>130403_11</x:v>
      </x:c>
      <x:c r="B3024" s="6" t="str">
        <x:v>130403</x:v>
      </x:c>
      <x:c r="C3024" s="6" t="n">
        <x:v>11</x:v>
      </x:c>
      <x:c r="D3024" s="6" t="str">
        <x:v>轮盘勋爵</x:v>
      </x:c>
      <x:c r="E3024" s="7" t="str">
        <x:v>随机获得1到7点【盲注】，随后使指定敌方单体陷入【惊惶】状态，持续3回合，并对指定敌方单体造成等同于砂金280.8%防御力的虚数属性伤害。我方目标击中【惊惶】状态下的敌方目标时，造成的暴击伤害提高15.6%。</x:v>
      </x:c>
      <x:c r="F3024" s="6" t="n">
        <x:v>0</x:v>
      </x:c>
      <x:c r="G3024" s="6" t="n">
        <x:v>0</x:v>
      </x:c>
      <x:c r="H3024" s="6" t="n">
        <x:v>2.808</x:v>
      </x:c>
      <x:c r="I3024" s="6" t="n">
        <x:v>0</x:v>
      </x:c>
      <x:c r="J3024" s="6" t="str">
        <x:v>[7, 2.808, 0.156, 3]</x:v>
      </x:c>
      <x:c r="K3024" s="7" t="str">
        <x:v>需确认条件及分段</x:v>
      </x:c>
      <x:c r="L3024" s="6" t="str">
        <x:v>https://raw.githubusercontent.com/Mar-7th/StarRailRes/dbe8cdfcfb0bf657b9fe1cf92d5537f118ccb487/index_new/cn/character_skills.json</x:v>
      </x:c>
    </x:row>
    <x:row r="3025" ht="53" customHeight="1">
      <x:c r="A3025" s="6" t="str">
        <x:v>130403_12</x:v>
      </x:c>
      <x:c r="B3025" s="6" t="str">
        <x:v>130403</x:v>
      </x:c>
      <x:c r="C3025" s="6" t="n">
        <x:v>12</x:v>
      </x:c>
      <x:c r="D3025" s="6" t="str">
        <x:v>轮盘勋爵</x:v>
      </x:c>
      <x:c r="E3025" s="7" t="str">
        <x:v>随机获得1到7点【盲注】，随后使指定敌方单体陷入【惊惶】状态，持续3回合，并对指定敌方单体造成等同于砂金291.6%防御力的虚数属性伤害。我方目标击中【惊惶】状态下的敌方目标时，造成的暴击伤害提高16.2%。</x:v>
      </x:c>
      <x:c r="F3025" s="6" t="n">
        <x:v>0</x:v>
      </x:c>
      <x:c r="G3025" s="6" t="n">
        <x:v>0</x:v>
      </x:c>
      <x:c r="H3025" s="6" t="n">
        <x:v>2.916</x:v>
      </x:c>
      <x:c r="I3025" s="6" t="n">
        <x:v>0</x:v>
      </x:c>
      <x:c r="J3025" s="6" t="str">
        <x:v>[7, 2.916, 0.162, 3]</x:v>
      </x:c>
      <x:c r="K3025" s="7" t="str">
        <x:v>需确认条件及分段</x:v>
      </x:c>
      <x:c r="L3025" s="6" t="str">
        <x:v>https://raw.githubusercontent.com/Mar-7th/StarRailRes/dbe8cdfcfb0bf657b9fe1cf92d5537f118ccb487/index_new/cn/character_skills.json</x:v>
      </x:c>
    </x:row>
    <x:row r="3026" ht="53" customHeight="1">
      <x:c r="A3026" s="6" t="str">
        <x:v>130403_13</x:v>
      </x:c>
      <x:c r="B3026" s="6" t="str">
        <x:v>130403</x:v>
      </x:c>
      <x:c r="C3026" s="6" t="n">
        <x:v>13</x:v>
      </x:c>
      <x:c r="D3026" s="6" t="str">
        <x:v>轮盘勋爵</x:v>
      </x:c>
      <x:c r="E3026" s="7" t="str">
        <x:v>随机获得1到7点【盲注】，随后使指定敌方单体陷入【惊惶】状态，持续3回合，并对指定敌方单体造成等同于砂金302.4%防御力的虚数属性伤害。我方目标击中【惊惶】状态下的敌方目标时，造成的暴击伤害提高16.8%。</x:v>
      </x:c>
      <x:c r="F3026" s="6" t="n">
        <x:v>0</x:v>
      </x:c>
      <x:c r="G3026" s="6" t="n">
        <x:v>0</x:v>
      </x:c>
      <x:c r="H3026" s="6" t="n">
        <x:v>3.024</x:v>
      </x:c>
      <x:c r="I3026" s="6" t="n">
        <x:v>0</x:v>
      </x:c>
      <x:c r="J3026" s="6" t="str">
        <x:v>[7, 3.024, 0.168, 3]</x:v>
      </x:c>
      <x:c r="K3026" s="7" t="str">
        <x:v>需确认条件及分段</x:v>
      </x:c>
      <x:c r="L3026" s="6" t="str">
        <x:v>https://raw.githubusercontent.com/Mar-7th/StarRailRes/dbe8cdfcfb0bf657b9fe1cf92d5537f118ccb487/index_new/cn/character_skills.json</x:v>
      </x:c>
    </x:row>
    <x:row r="3027" ht="53" customHeight="1">
      <x:c r="A3027" s="6" t="str">
        <x:v>130403_14</x:v>
      </x:c>
      <x:c r="B3027" s="6" t="str">
        <x:v>130403</x:v>
      </x:c>
      <x:c r="C3027" s="6" t="n">
        <x:v>14</x:v>
      </x:c>
      <x:c r="D3027" s="6" t="str">
        <x:v>轮盘勋爵</x:v>
      </x:c>
      <x:c r="E3027" s="7" t="str">
        <x:v>随机获得1到7点【盲注】，随后使指定敌方单体陷入【惊惶】状态，持续3回合，并对指定敌方单体造成等同于砂金313.2%防御力的虚数属性伤害。我方目标击中【惊惶】状态下的敌方目标时，造成的暴击伤害提高17.4%。</x:v>
      </x:c>
      <x:c r="F3027" s="6" t="n">
        <x:v>0</x:v>
      </x:c>
      <x:c r="G3027" s="6" t="n">
        <x:v>0</x:v>
      </x:c>
      <x:c r="H3027" s="6" t="n">
        <x:v>3.132</x:v>
      </x:c>
      <x:c r="I3027" s="6" t="n">
        <x:v>0</x:v>
      </x:c>
      <x:c r="J3027" s="6" t="str">
        <x:v>[7, 3.132, 0.174, 3]</x:v>
      </x:c>
      <x:c r="K3027" s="7" t="str">
        <x:v>需确认条件及分段</x:v>
      </x:c>
      <x:c r="L3027" s="6" t="str">
        <x:v>https://raw.githubusercontent.com/Mar-7th/StarRailRes/dbe8cdfcfb0bf657b9fe1cf92d5537f118ccb487/index_new/cn/character_skills.json</x:v>
      </x:c>
    </x:row>
    <x:row r="3028" ht="53" customHeight="1">
      <x:c r="A3028" s="6" t="str">
        <x:v>130403_15</x:v>
      </x:c>
      <x:c r="B3028" s="6" t="str">
        <x:v>130403</x:v>
      </x:c>
      <x:c r="C3028" s="6" t="n">
        <x:v>15</x:v>
      </x:c>
      <x:c r="D3028" s="6" t="str">
        <x:v>轮盘勋爵</x:v>
      </x:c>
      <x:c r="E3028" s="7" t="str">
        <x:v>随机获得1到7点【盲注】，随后使指定敌方单体陷入【惊惶】状态，持续3回合，并对指定敌方单体造成等同于砂金324%防御力的虚数属性伤害。我方目标击中【惊惶】状态下的敌方目标时，造成的暴击伤害提高18%。</x:v>
      </x:c>
      <x:c r="F3028" s="6" t="n">
        <x:v>0</x:v>
      </x:c>
      <x:c r="G3028" s="6" t="n">
        <x:v>0</x:v>
      </x:c>
      <x:c r="H3028" s="6" t="n">
        <x:v>3.24</x:v>
      </x:c>
      <x:c r="I3028" s="6" t="n">
        <x:v>0</x:v>
      </x:c>
      <x:c r="J3028" s="6" t="str">
        <x:v>[7, 3.24, 0.18, 3]</x:v>
      </x:c>
      <x:c r="K3028" s="7" t="str">
        <x:v>需确认条件及分段</x:v>
      </x:c>
      <x:c r="L3028" s="6" t="str">
        <x:v>https://raw.githubusercontent.com/Mar-7th/StarRailRes/dbe8cdfcfb0bf657b9fe1cf92d5537f118ccb487/index_new/cn/character_skills.json</x:v>
      </x:c>
    </x:row>
    <x:row r="3029" ht="68" customHeight="1">
      <x:c r="A3029" s="6" t="str">
        <x:v>130404_1</x:v>
      </x:c>
      <x:c r="B3029" s="6" t="str">
        <x:v>130404</x:v>
      </x:c>
      <x:c r="C3029" s="6" t="n">
        <x:v>1</x:v>
      </x:c>
      <x:c r="D3029" s="6" t="str">
        <x:v>枪口以右</x:v>
      </x:c>
      <x:c r="E3029" s="7" t="str">
        <x:v>持有【坚垣筹码】的我方单体效果抵抗提高25%，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12.5%防御力的虚数属性伤害，【盲注】上限10点。</x:v>
      </x:c>
      <x:c r="F3029" s="6" t="n">
        <x:v>0</x:v>
      </x:c>
      <x:c r="G3029" s="6" t="n">
        <x:v>0</x:v>
      </x:c>
      <x:c r="H3029" s="6" t="n">
        <x:v>0</x:v>
      </x:c>
      <x:c r="I3029" s="6" t="n">
        <x:v>0</x:v>
      </x:c>
      <x:c r="J3029" s="6" t="str">
        <x:v>[1, 7, 0.125, 0.25, 2]</x:v>
      </x:c>
      <x:c r="K3029" s="7" t="str">
        <x:v>无首段伤害倍率，请覆盖或设为辅助技能</x:v>
      </x:c>
      <x:c r="L3029" s="6" t="str">
        <x:v>https://raw.githubusercontent.com/Mar-7th/StarRailRes/dbe8cdfcfb0bf657b9fe1cf92d5537f118ccb487/index_new/cn/character_skills.json</x:v>
      </x:c>
    </x:row>
    <x:row r="3030" ht="68" customHeight="1">
      <x:c r="A3030" s="6" t="str">
        <x:v>130404_2</x:v>
      </x:c>
      <x:c r="B3030" s="6" t="str">
        <x:v>130404</x:v>
      </x:c>
      <x:c r="C3030" s="6" t="n">
        <x:v>2</x:v>
      </x:c>
      <x:c r="D3030" s="6" t="str">
        <x:v>枪口以右</x:v>
      </x:c>
      <x:c r="E3030" s="7" t="str">
        <x:v>持有【坚垣筹码】的我方单体效果抵抗提高27.5%，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13.75%防御力的虚数属性伤害，【盲注】上限10点。</x:v>
      </x:c>
      <x:c r="F3030" s="6" t="n">
        <x:v>0</x:v>
      </x:c>
      <x:c r="G3030" s="6" t="n">
        <x:v>0</x:v>
      </x:c>
      <x:c r="H3030" s="6" t="n">
        <x:v>0</x:v>
      </x:c>
      <x:c r="I3030" s="6" t="n">
        <x:v>0</x:v>
      </x:c>
      <x:c r="J3030" s="6" t="str">
        <x:v>[1, 7, 0.1375, 0.275, 2]</x:v>
      </x:c>
      <x:c r="K3030" s="7" t="str">
        <x:v>无首段伤害倍率，请覆盖或设为辅助技能</x:v>
      </x:c>
      <x:c r="L3030" s="6" t="str">
        <x:v>https://raw.githubusercontent.com/Mar-7th/StarRailRes/dbe8cdfcfb0bf657b9fe1cf92d5537f118ccb487/index_new/cn/character_skills.json</x:v>
      </x:c>
    </x:row>
    <x:row r="3031" ht="68" customHeight="1">
      <x:c r="A3031" s="6" t="str">
        <x:v>130404_3</x:v>
      </x:c>
      <x:c r="B3031" s="6" t="str">
        <x:v>130404</x:v>
      </x:c>
      <x:c r="C3031" s="6" t="n">
        <x:v>3</x:v>
      </x:c>
      <x:c r="D3031" s="6" t="str">
        <x:v>枪口以右</x:v>
      </x:c>
      <x:c r="E3031" s="7" t="str">
        <x:v>持有【坚垣筹码】的我方单体效果抵抗提高30%，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15%防御力的虚数属性伤害，【盲注】上限10点。</x:v>
      </x:c>
      <x:c r="F3031" s="6" t="n">
        <x:v>0</x:v>
      </x:c>
      <x:c r="G3031" s="6" t="n">
        <x:v>0</x:v>
      </x:c>
      <x:c r="H3031" s="6" t="n">
        <x:v>0</x:v>
      </x:c>
      <x:c r="I3031" s="6" t="n">
        <x:v>0</x:v>
      </x:c>
      <x:c r="J3031" s="6" t="str">
        <x:v>[1, 7, 0.15, 0.3, 2]</x:v>
      </x:c>
      <x:c r="K3031" s="7" t="str">
        <x:v>无首段伤害倍率，请覆盖或设为辅助技能</x:v>
      </x:c>
      <x:c r="L3031" s="6" t="str">
        <x:v>https://raw.githubusercontent.com/Mar-7th/StarRailRes/dbe8cdfcfb0bf657b9fe1cf92d5537f118ccb487/index_new/cn/character_skills.json</x:v>
      </x:c>
    </x:row>
    <x:row r="3032" ht="68" customHeight="1">
      <x:c r="A3032" s="6" t="str">
        <x:v>130404_4</x:v>
      </x:c>
      <x:c r="B3032" s="6" t="str">
        <x:v>130404</x:v>
      </x:c>
      <x:c r="C3032" s="6" t="n">
        <x:v>4</x:v>
      </x:c>
      <x:c r="D3032" s="6" t="str">
        <x:v>枪口以右</x:v>
      </x:c>
      <x:c r="E3032" s="7" t="str">
        <x:v>持有【坚垣筹码】的我方单体效果抵抗提高32.5%，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16.25%防御力的虚数属性伤害，【盲注】上限10点。</x:v>
      </x:c>
      <x:c r="F3032" s="6" t="n">
        <x:v>0</x:v>
      </x:c>
      <x:c r="G3032" s="6" t="n">
        <x:v>0</x:v>
      </x:c>
      <x:c r="H3032" s="6" t="n">
        <x:v>0</x:v>
      </x:c>
      <x:c r="I3032" s="6" t="n">
        <x:v>0</x:v>
      </x:c>
      <x:c r="J3032" s="6" t="str">
        <x:v>[1, 7, 0.1625, 0.325, 2]</x:v>
      </x:c>
      <x:c r="K3032" s="7" t="str">
        <x:v>无首段伤害倍率，请覆盖或设为辅助技能</x:v>
      </x:c>
      <x:c r="L3032" s="6" t="str">
        <x:v>https://raw.githubusercontent.com/Mar-7th/StarRailRes/dbe8cdfcfb0bf657b9fe1cf92d5537f118ccb487/index_new/cn/character_skills.json</x:v>
      </x:c>
    </x:row>
    <x:row r="3033" ht="68" customHeight="1">
      <x:c r="A3033" s="6" t="str">
        <x:v>130404_5</x:v>
      </x:c>
      <x:c r="B3033" s="6" t="str">
        <x:v>130404</x:v>
      </x:c>
      <x:c r="C3033" s="6" t="n">
        <x:v>5</x:v>
      </x:c>
      <x:c r="D3033" s="6" t="str">
        <x:v>枪口以右</x:v>
      </x:c>
      <x:c r="E3033" s="7" t="str">
        <x:v>持有【坚垣筹码】的我方单体效果抵抗提高35%，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17.5%防御力的虚数属性伤害，【盲注】上限10点。</x:v>
      </x:c>
      <x:c r="F3033" s="6" t="n">
        <x:v>0</x:v>
      </x:c>
      <x:c r="G3033" s="6" t="n">
        <x:v>0</x:v>
      </x:c>
      <x:c r="H3033" s="6" t="n">
        <x:v>0</x:v>
      </x:c>
      <x:c r="I3033" s="6" t="n">
        <x:v>0</x:v>
      </x:c>
      <x:c r="J3033" s="6" t="str">
        <x:v>[1, 7, 0.175, 0.35, 2]</x:v>
      </x:c>
      <x:c r="K3033" s="7" t="str">
        <x:v>无首段伤害倍率，请覆盖或设为辅助技能</x:v>
      </x:c>
      <x:c r="L3033" s="6" t="str">
        <x:v>https://raw.githubusercontent.com/Mar-7th/StarRailRes/dbe8cdfcfb0bf657b9fe1cf92d5537f118ccb487/index_new/cn/character_skills.json</x:v>
      </x:c>
    </x:row>
    <x:row r="3034" ht="68" customHeight="1">
      <x:c r="A3034" s="6" t="str">
        <x:v>130404_6</x:v>
      </x:c>
      <x:c r="B3034" s="6" t="str">
        <x:v>130404</x:v>
      </x:c>
      <x:c r="C3034" s="6" t="n">
        <x:v>6</x:v>
      </x:c>
      <x:c r="D3034" s="6" t="str">
        <x:v>枪口以右</x:v>
      </x:c>
      <x:c r="E3034" s="7" t="str">
        <x:v>持有【坚垣筹码】的我方单体效果抵抗提高37.5%，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18.75%防御力的虚数属性伤害，【盲注】上限10点。</x:v>
      </x:c>
      <x:c r="F3034" s="6" t="n">
        <x:v>0</x:v>
      </x:c>
      <x:c r="G3034" s="6" t="n">
        <x:v>0</x:v>
      </x:c>
      <x:c r="H3034" s="6" t="n">
        <x:v>0</x:v>
      </x:c>
      <x:c r="I3034" s="6" t="n">
        <x:v>0</x:v>
      </x:c>
      <x:c r="J3034" s="6" t="str">
        <x:v>[1, 7, 0.1875, 0.375, 2]</x:v>
      </x:c>
      <x:c r="K3034" s="7" t="str">
        <x:v>无首段伤害倍率，请覆盖或设为辅助技能</x:v>
      </x:c>
      <x:c r="L3034" s="6" t="str">
        <x:v>https://raw.githubusercontent.com/Mar-7th/StarRailRes/dbe8cdfcfb0bf657b9fe1cf92d5537f118ccb487/index_new/cn/character_skills.json</x:v>
      </x:c>
    </x:row>
    <x:row r="3035" ht="68" customHeight="1">
      <x:c r="A3035" s="6" t="str">
        <x:v>130404_7</x:v>
      </x:c>
      <x:c r="B3035" s="6" t="str">
        <x:v>130404</x:v>
      </x:c>
      <x:c r="C3035" s="6" t="n">
        <x:v>7</x:v>
      </x:c>
      <x:c r="D3035" s="6" t="str">
        <x:v>枪口以右</x:v>
      </x:c>
      <x:c r="E3035" s="7" t="str">
        <x:v>持有【坚垣筹码】的我方单体效果抵抗提高40.62%，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20.31%防御力的虚数属性伤害，【盲注】上限10点。</x:v>
      </x:c>
      <x:c r="F3035" s="6" t="n">
        <x:v>0</x:v>
      </x:c>
      <x:c r="G3035" s="6" t="n">
        <x:v>0</x:v>
      </x:c>
      <x:c r="H3035" s="6" t="n">
        <x:v>0</x:v>
      </x:c>
      <x:c r="I3035" s="6" t="n">
        <x:v>0</x:v>
      </x:c>
      <x:c r="J3035" s="6" t="str">
        <x:v>[1, 7, 0.2031, 0.4062, 2]</x:v>
      </x:c>
      <x:c r="K3035" s="7" t="str">
        <x:v>无首段伤害倍率，请覆盖或设为辅助技能</x:v>
      </x:c>
      <x:c r="L3035" s="6" t="str">
        <x:v>https://raw.githubusercontent.com/Mar-7th/StarRailRes/dbe8cdfcfb0bf657b9fe1cf92d5537f118ccb487/index_new/cn/character_skills.json</x:v>
      </x:c>
    </x:row>
    <x:row r="3036" ht="68" customHeight="1">
      <x:c r="A3036" s="6" t="str">
        <x:v>130404_8</x:v>
      </x:c>
      <x:c r="B3036" s="6" t="str">
        <x:v>130404</x:v>
      </x:c>
      <x:c r="C3036" s="6" t="n">
        <x:v>8</x:v>
      </x:c>
      <x:c r="D3036" s="6" t="str">
        <x:v>枪口以右</x:v>
      </x:c>
      <x:c r="E3036" s="7" t="str">
        <x:v>持有【坚垣筹码】的我方单体效果抵抗提高43.75%，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21.88%防御力的虚数属性伤害，【盲注】上限10点。</x:v>
      </x:c>
      <x:c r="F3036" s="6" t="n">
        <x:v>0</x:v>
      </x:c>
      <x:c r="G3036" s="6" t="n">
        <x:v>0</x:v>
      </x:c>
      <x:c r="H3036" s="6" t="n">
        <x:v>0</x:v>
      </x:c>
      <x:c r="I3036" s="6" t="n">
        <x:v>0</x:v>
      </x:c>
      <x:c r="J3036" s="6" t="str">
        <x:v>[1, 7, 0.2188, 0.4375, 2]</x:v>
      </x:c>
      <x:c r="K3036" s="7" t="str">
        <x:v>无首段伤害倍率，请覆盖或设为辅助技能</x:v>
      </x:c>
      <x:c r="L3036" s="6" t="str">
        <x:v>https://raw.githubusercontent.com/Mar-7th/StarRailRes/dbe8cdfcfb0bf657b9fe1cf92d5537f118ccb487/index_new/cn/character_skills.json</x:v>
      </x:c>
    </x:row>
    <x:row r="3037" ht="68" customHeight="1">
      <x:c r="A3037" s="6" t="str">
        <x:v>130404_9</x:v>
      </x:c>
      <x:c r="B3037" s="6" t="str">
        <x:v>130404</x:v>
      </x:c>
      <x:c r="C3037" s="6" t="n">
        <x:v>9</x:v>
      </x:c>
      <x:c r="D3037" s="6" t="str">
        <x:v>枪口以右</x:v>
      </x:c>
      <x:c r="E3037" s="7" t="str">
        <x:v>持有【坚垣筹码】的我方单体效果抵抗提高46.88%，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23.44%防御力的虚数属性伤害，【盲注】上限10点。</x:v>
      </x:c>
      <x:c r="F3037" s="6" t="n">
        <x:v>0</x:v>
      </x:c>
      <x:c r="G3037" s="6" t="n">
        <x:v>0</x:v>
      </x:c>
      <x:c r="H3037" s="6" t="n">
        <x:v>0</x:v>
      </x:c>
      <x:c r="I3037" s="6" t="n">
        <x:v>0</x:v>
      </x:c>
      <x:c r="J3037" s="6" t="str">
        <x:v>[1, 7, 0.2344, 0.4688, 2]</x:v>
      </x:c>
      <x:c r="K3037" s="7" t="str">
        <x:v>无首段伤害倍率，请覆盖或设为辅助技能</x:v>
      </x:c>
      <x:c r="L3037" s="6" t="str">
        <x:v>https://raw.githubusercontent.com/Mar-7th/StarRailRes/dbe8cdfcfb0bf657b9fe1cf92d5537f118ccb487/index_new/cn/character_skills.json</x:v>
      </x:c>
    </x:row>
    <x:row r="3038" ht="68" customHeight="1">
      <x:c r="A3038" s="6" t="str">
        <x:v>130404_10</x:v>
      </x:c>
      <x:c r="B3038" s="6" t="str">
        <x:v>130404</x:v>
      </x:c>
      <x:c r="C3038" s="6" t="n">
        <x:v>10</x:v>
      </x:c>
      <x:c r="D3038" s="6" t="str">
        <x:v>枪口以右</x:v>
      </x:c>
      <x:c r="E3038" s="7" t="str">
        <x:v>持有【坚垣筹码】的我方单体效果抵抗提高50%，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25%防御力的虚数属性伤害，【盲注】上限10点。</x:v>
      </x:c>
      <x:c r="F3038" s="6" t="n">
        <x:v>0</x:v>
      </x:c>
      <x:c r="G3038" s="6" t="n">
        <x:v>0</x:v>
      </x:c>
      <x:c r="H3038" s="6" t="n">
        <x:v>0</x:v>
      </x:c>
      <x:c r="I3038" s="6" t="n">
        <x:v>0</x:v>
      </x:c>
      <x:c r="J3038" s="6" t="str">
        <x:v>[1, 7, 0.25, 0.5, 2]</x:v>
      </x:c>
      <x:c r="K3038" s="7" t="str">
        <x:v>无首段伤害倍率，请覆盖或设为辅助技能</x:v>
      </x:c>
      <x:c r="L3038" s="6" t="str">
        <x:v>https://raw.githubusercontent.com/Mar-7th/StarRailRes/dbe8cdfcfb0bf657b9fe1cf92d5537f118ccb487/index_new/cn/character_skills.json</x:v>
      </x:c>
    </x:row>
    <x:row r="3039" ht="68" customHeight="1">
      <x:c r="A3039" s="6" t="str">
        <x:v>130404_11</x:v>
      </x:c>
      <x:c r="B3039" s="6" t="str">
        <x:v>130404</x:v>
      </x:c>
      <x:c r="C3039" s="6" t="n">
        <x:v>11</x:v>
      </x:c>
      <x:c r="D3039" s="6" t="str">
        <x:v>枪口以右</x:v>
      </x:c>
      <x:c r="E3039" s="7" t="str">
        <x:v>持有【坚垣筹码】的我方单体效果抵抗提高52.5%，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26.25%防御力的虚数属性伤害，【盲注】上限10点。</x:v>
      </x:c>
      <x:c r="F3039" s="6" t="n">
        <x:v>0</x:v>
      </x:c>
      <x:c r="G3039" s="6" t="n">
        <x:v>0</x:v>
      </x:c>
      <x:c r="H3039" s="6" t="n">
        <x:v>0</x:v>
      </x:c>
      <x:c r="I3039" s="6" t="n">
        <x:v>0</x:v>
      </x:c>
      <x:c r="J3039" s="6" t="str">
        <x:v>[1, 7, 0.2625, 0.525, 2]</x:v>
      </x:c>
      <x:c r="K3039" s="7" t="str">
        <x:v>无首段伤害倍率，请覆盖或设为辅助技能</x:v>
      </x:c>
      <x:c r="L3039" s="6" t="str">
        <x:v>https://raw.githubusercontent.com/Mar-7th/StarRailRes/dbe8cdfcfb0bf657b9fe1cf92d5537f118ccb487/index_new/cn/character_skills.json</x:v>
      </x:c>
    </x:row>
    <x:row r="3040" ht="68" customHeight="1">
      <x:c r="A3040" s="6" t="str">
        <x:v>130404_12</x:v>
      </x:c>
      <x:c r="B3040" s="6" t="str">
        <x:v>130404</x:v>
      </x:c>
      <x:c r="C3040" s="6" t="n">
        <x:v>12</x:v>
      </x:c>
      <x:c r="D3040" s="6" t="str">
        <x:v>枪口以右</x:v>
      </x:c>
      <x:c r="E3040" s="7" t="str">
        <x:v>持有【坚垣筹码】的我方单体效果抵抗提高55%，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27.5%防御力的虚数属性伤害，【盲注】上限10点。</x:v>
      </x:c>
      <x:c r="F3040" s="6" t="n">
        <x:v>0</x:v>
      </x:c>
      <x:c r="G3040" s="6" t="n">
        <x:v>0</x:v>
      </x:c>
      <x:c r="H3040" s="6" t="n">
        <x:v>0</x:v>
      </x:c>
      <x:c r="I3040" s="6" t="n">
        <x:v>0</x:v>
      </x:c>
      <x:c r="J3040" s="6" t="str">
        <x:v>[1, 7, 0.275, 0.55, 2]</x:v>
      </x:c>
      <x:c r="K3040" s="7" t="str">
        <x:v>无首段伤害倍率，请覆盖或设为辅助技能</x:v>
      </x:c>
      <x:c r="L3040" s="6" t="str">
        <x:v>https://raw.githubusercontent.com/Mar-7th/StarRailRes/dbe8cdfcfb0bf657b9fe1cf92d5537f118ccb487/index_new/cn/character_skills.json</x:v>
      </x:c>
    </x:row>
    <x:row r="3041" ht="68" customHeight="1">
      <x:c r="A3041" s="6" t="str">
        <x:v>130404_13</x:v>
      </x:c>
      <x:c r="B3041" s="6" t="str">
        <x:v>130404</x:v>
      </x:c>
      <x:c r="C3041" s="6" t="n">
        <x:v>13</x:v>
      </x:c>
      <x:c r="D3041" s="6" t="str">
        <x:v>枪口以右</x:v>
      </x:c>
      <x:c r="E3041" s="7" t="str">
        <x:v>持有【坚垣筹码】的我方单体效果抵抗提高57.5%，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28.75%防御力的虚数属性伤害，【盲注】上限10点。</x:v>
      </x:c>
      <x:c r="F3041" s="6" t="n">
        <x:v>0</x:v>
      </x:c>
      <x:c r="G3041" s="6" t="n">
        <x:v>0</x:v>
      </x:c>
      <x:c r="H3041" s="6" t="n">
        <x:v>0</x:v>
      </x:c>
      <x:c r="I3041" s="6" t="n">
        <x:v>0</x:v>
      </x:c>
      <x:c r="J3041" s="6" t="str">
        <x:v>[1, 7, 0.2875, 0.575, 2]</x:v>
      </x:c>
      <x:c r="K3041" s="7" t="str">
        <x:v>无首段伤害倍率，请覆盖或设为辅助技能</x:v>
      </x:c>
      <x:c r="L3041" s="6" t="str">
        <x:v>https://raw.githubusercontent.com/Mar-7th/StarRailRes/dbe8cdfcfb0bf657b9fe1cf92d5537f118ccb487/index_new/cn/character_skills.json</x:v>
      </x:c>
    </x:row>
    <x:row r="3042" ht="68" customHeight="1">
      <x:c r="A3042" s="6" t="str">
        <x:v>130404_14</x:v>
      </x:c>
      <x:c r="B3042" s="6" t="str">
        <x:v>130404</x:v>
      </x:c>
      <x:c r="C3042" s="6" t="n">
        <x:v>14</x:v>
      </x:c>
      <x:c r="D3042" s="6" t="str">
        <x:v>枪口以右</x:v>
      </x:c>
      <x:c r="E3042" s="7" t="str">
        <x:v>持有【坚垣筹码】的我方单体效果抵抗提高60%，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30%防御力的虚数属性伤害，【盲注】上限10点。</x:v>
      </x:c>
      <x:c r="F3042" s="6" t="n">
        <x:v>0</x:v>
      </x:c>
      <x:c r="G3042" s="6" t="n">
        <x:v>0</x:v>
      </x:c>
      <x:c r="H3042" s="6" t="n">
        <x:v>0</x:v>
      </x:c>
      <x:c r="I3042" s="6" t="n">
        <x:v>0</x:v>
      </x:c>
      <x:c r="J3042" s="6" t="str">
        <x:v>[1, 7, 0.3, 0.6, 2]</x:v>
      </x:c>
      <x:c r="K3042" s="7" t="str">
        <x:v>无首段伤害倍率，请覆盖或设为辅助技能</x:v>
      </x:c>
      <x:c r="L3042" s="6" t="str">
        <x:v>https://raw.githubusercontent.com/Mar-7th/StarRailRes/dbe8cdfcfb0bf657b9fe1cf92d5537f118ccb487/index_new/cn/character_skills.json</x:v>
      </x:c>
    </x:row>
    <x:row r="3043" ht="68" customHeight="1">
      <x:c r="A3043" s="6" t="str">
        <x:v>130404_15</x:v>
      </x:c>
      <x:c r="B3043" s="6" t="str">
        <x:v>130404</x:v>
      </x:c>
      <x:c r="C3043" s="6" t="n">
        <x:v>15</x:v>
      </x:c>
      <x:c r="D3043" s="6" t="str">
        <x:v>枪口以右</x:v>
      </x:c>
      <x:c r="E3043" s="7" t="str">
        <x:v>持有【坚垣筹码】的我方单体效果抵抗提高62.5%，并在受到攻击后，使砂金获得1点【盲注】，砂金持有【坚垣筹码】时能抵抗控制类负面状态，该效果在2回合后可再次触发，并在受到攻击后额外获得1点【盲注】。【盲注】达到7点后，砂金消耗7点充能发动7段追加攻击，每段攻击对随机敌方单体造成等同于砂金31.25%防御力的虚数属性伤害，【盲注】上限10点。</x:v>
      </x:c>
      <x:c r="F3043" s="6" t="n">
        <x:v>0</x:v>
      </x:c>
      <x:c r="G3043" s="6" t="n">
        <x:v>0</x:v>
      </x:c>
      <x:c r="H3043" s="6" t="n">
        <x:v>0</x:v>
      </x:c>
      <x:c r="I3043" s="6" t="n">
        <x:v>0</x:v>
      </x:c>
      <x:c r="J3043" s="6" t="str">
        <x:v>[1, 7, 0.3125, 0.625, 2]</x:v>
      </x:c>
      <x:c r="K3043" s="7" t="str">
        <x:v>无首段伤害倍率，请覆盖或设为辅助技能</x:v>
      </x:c>
      <x:c r="L3043" s="6" t="str">
        <x:v>https://raw.githubusercontent.com/Mar-7th/StarRailRes/dbe8cdfcfb0bf657b9fe1cf92d5537f118ccb487/index_new/cn/character_skills.json</x:v>
      </x:c>
    </x:row>
    <x:row r="3044" ht="20" customHeight="1">
      <x:c r="A3044" s="6" t="str">
        <x:v>130406_1</x:v>
      </x:c>
      <x:c r="B3044" s="6" t="str">
        <x:v>130406</x:v>
      </x:c>
      <x:c r="C3044" s="6" t="n">
        <x:v>1</x:v>
      </x:c>
      <x:c r="D3044" s="6" t="str">
        <x:v>攻击</x:v>
      </x:c>
      <x:c r="E3044" s="7" t="str">
        <x:v>攻击敌人，进入战斗后削弱敌方目标对应属性韧性。</x:v>
      </x:c>
      <x:c r="F3044" s="6" t="n">
        <x:v>0</x:v>
      </x:c>
      <x:c r="G3044" s="6" t="n">
        <x:v>0</x:v>
      </x:c>
      <x:c r="H3044" s="6" t="n">
        <x:v>0</x:v>
      </x:c>
      <x:c r="I3044" s="6" t="n">
        <x:v>0</x:v>
      </x:c>
      <x:c r="J3044" s="6" t="str">
        <x:v>[]</x:v>
      </x:c>
      <x:c r="K3044" s="7" t="str">
        <x:v>缺少结构化参数，必须覆盖</x:v>
      </x:c>
      <x:c r="L3044" s="6" t="str">
        <x:v>https://raw.githubusercontent.com/Mar-7th/StarRailRes/dbe8cdfcfb0bf657b9fe1cf92d5537f118ccb487/index_new/cn/character_skills.json</x:v>
      </x:c>
    </x:row>
    <x:row r="3045" ht="53" customHeight="1">
      <x:c r="A3045" s="6" t="str">
        <x:v>130407_1</x:v>
      </x:c>
      <x:c r="B3045" s="6" t="str">
        <x:v>130407</x:v>
      </x:c>
      <x:c r="C3045" s="6" t="n">
        <x:v>1</x:v>
      </x:c>
      <x:c r="D3045" s="6" t="str">
        <x:v>红黑之间</x:v>
      </x:c>
      <x:c r="E3045" s="7" t="str">
        <x:v>使用秘技后获得以下1种效果：
一定概率获得防御力提高24%；
大概率获得防御力提高36%；
小概率获得防御力提高60%。
重复使用时保留数值最高的效果。
下一次战斗开始时，使我方全体提高对应数值的防御力，持续3回合。</x:v>
      </x:c>
      <x:c r="F3045" s="6" t="n">
        <x:v>0</x:v>
      </x:c>
      <x:c r="G3045" s="6" t="n">
        <x:v>0</x:v>
      </x:c>
      <x:c r="H3045" s="6" t="n">
        <x:v>0</x:v>
      </x:c>
      <x:c r="I3045" s="6" t="n">
        <x:v>0</x:v>
      </x:c>
      <x:c r="J3045" s="6" t="str">
        <x:v>[0.24, 0.36, 0.6, 3]</x:v>
      </x:c>
      <x:c r="K3045" s="7" t="str">
        <x:v>无首段伤害倍率，请覆盖或设为辅助技能</x:v>
      </x:c>
      <x:c r="L3045" s="6" t="str">
        <x:v>https://raw.githubusercontent.com/Mar-7th/StarRailRes/dbe8cdfcfb0bf657b9fe1cf92d5537f118ccb487/index_new/cn/character_skills.json</x:v>
      </x:c>
    </x:row>
    <x:row r="3046" ht="20" customHeight="1">
      <x:c r="A3046" s="6" t="str">
        <x:v>130501_1</x:v>
      </x:c>
      <x:c r="B3046" s="6" t="str">
        <x:v>130501</x:v>
      </x:c>
      <x:c r="C3046" s="6" t="n">
        <x:v>1</x:v>
      </x:c>
      <x:c r="D3046" s="6" t="str">
        <x:v>知识就是力量</x:v>
      </x:c>
      <x:c r="E3046" s="7" t="str">
        <x:v>对指定敌方单体造成等同于真理医生50%攻击力的虚数属性伤害。</x:v>
      </x:c>
      <x:c r="F3046" s="6" t="n">
        <x:v>0.5</x:v>
      </x:c>
      <x:c r="G3046" s="6" t="n">
        <x:v>0</x:v>
      </x:c>
      <x:c r="H3046" s="6" t="n">
        <x:v>0</x:v>
      </x:c>
      <x:c r="I3046" s="6" t="n">
        <x:v>0</x:v>
      </x:c>
      <x:c r="J3046" s="6" t="str">
        <x:v>[0.5]</x:v>
      </x:c>
      <x:c r="K3046" s="7" t="str">
        <x:v>需确认条件及分段</x:v>
      </x:c>
      <x:c r="L3046" s="6" t="str">
        <x:v>https://raw.githubusercontent.com/Mar-7th/StarRailRes/dbe8cdfcfb0bf657b9fe1cf92d5537f118ccb487/index_new/cn/character_skills.json</x:v>
      </x:c>
    </x:row>
    <x:row r="3047" ht="20" customHeight="1">
      <x:c r="A3047" s="6" t="str">
        <x:v>130501_2</x:v>
      </x:c>
      <x:c r="B3047" s="6" t="str">
        <x:v>130501</x:v>
      </x:c>
      <x:c r="C3047" s="6" t="n">
        <x:v>2</x:v>
      </x:c>
      <x:c r="D3047" s="6" t="str">
        <x:v>知识就是力量</x:v>
      </x:c>
      <x:c r="E3047" s="7" t="str">
        <x:v>对指定敌方单体造成等同于真理医生60%攻击力的虚数属性伤害。</x:v>
      </x:c>
      <x:c r="F3047" s="6" t="n">
        <x:v>0.6</x:v>
      </x:c>
      <x:c r="G3047" s="6" t="n">
        <x:v>0</x:v>
      </x:c>
      <x:c r="H3047" s="6" t="n">
        <x:v>0</x:v>
      </x:c>
      <x:c r="I3047" s="6" t="n">
        <x:v>0</x:v>
      </x:c>
      <x:c r="J3047" s="6" t="str">
        <x:v>[0.6]</x:v>
      </x:c>
      <x:c r="K3047" s="7" t="str">
        <x:v>需确认条件及分段</x:v>
      </x:c>
      <x:c r="L3047" s="6" t="str">
        <x:v>https://raw.githubusercontent.com/Mar-7th/StarRailRes/dbe8cdfcfb0bf657b9fe1cf92d5537f118ccb487/index_new/cn/character_skills.json</x:v>
      </x:c>
    </x:row>
    <x:row r="3048" ht="20" customHeight="1">
      <x:c r="A3048" s="6" t="str">
        <x:v>130501_3</x:v>
      </x:c>
      <x:c r="B3048" s="6" t="str">
        <x:v>130501</x:v>
      </x:c>
      <x:c r="C3048" s="6" t="n">
        <x:v>3</x:v>
      </x:c>
      <x:c r="D3048" s="6" t="str">
        <x:v>知识就是力量</x:v>
      </x:c>
      <x:c r="E3048" s="7" t="str">
        <x:v>对指定敌方单体造成等同于真理医生70%攻击力的虚数属性伤害。</x:v>
      </x:c>
      <x:c r="F3048" s="6" t="n">
        <x:v>0.7</x:v>
      </x:c>
      <x:c r="G3048" s="6" t="n">
        <x:v>0</x:v>
      </x:c>
      <x:c r="H3048" s="6" t="n">
        <x:v>0</x:v>
      </x:c>
      <x:c r="I3048" s="6" t="n">
        <x:v>0</x:v>
      </x:c>
      <x:c r="J3048" s="6" t="str">
        <x:v>[0.7]</x:v>
      </x:c>
      <x:c r="K3048" s="7" t="str">
        <x:v>需确认条件及分段</x:v>
      </x:c>
      <x:c r="L3048" s="6" t="str">
        <x:v>https://raw.githubusercontent.com/Mar-7th/StarRailRes/dbe8cdfcfb0bf657b9fe1cf92d5537f118ccb487/index_new/cn/character_skills.json</x:v>
      </x:c>
    </x:row>
    <x:row r="3049" ht="20" customHeight="1">
      <x:c r="A3049" s="6" t="str">
        <x:v>130501_4</x:v>
      </x:c>
      <x:c r="B3049" s="6" t="str">
        <x:v>130501</x:v>
      </x:c>
      <x:c r="C3049" s="6" t="n">
        <x:v>4</x:v>
      </x:c>
      <x:c r="D3049" s="6" t="str">
        <x:v>知识就是力量</x:v>
      </x:c>
      <x:c r="E3049" s="7" t="str">
        <x:v>对指定敌方单体造成等同于真理医生80%攻击力的虚数属性伤害。</x:v>
      </x:c>
      <x:c r="F3049" s="6" t="n">
        <x:v>0.8</x:v>
      </x:c>
      <x:c r="G3049" s="6" t="n">
        <x:v>0</x:v>
      </x:c>
      <x:c r="H3049" s="6" t="n">
        <x:v>0</x:v>
      </x:c>
      <x:c r="I3049" s="6" t="n">
        <x:v>0</x:v>
      </x:c>
      <x:c r="J3049" s="6" t="str">
        <x:v>[0.8]</x:v>
      </x:c>
      <x:c r="K3049" s="7" t="str">
        <x:v>需确认条件及分段</x:v>
      </x:c>
      <x:c r="L3049" s="6" t="str">
        <x:v>https://raw.githubusercontent.com/Mar-7th/StarRailRes/dbe8cdfcfb0bf657b9fe1cf92d5537f118ccb487/index_new/cn/character_skills.json</x:v>
      </x:c>
    </x:row>
    <x:row r="3050" ht="20" customHeight="1">
      <x:c r="A3050" s="6" t="str">
        <x:v>130501_5</x:v>
      </x:c>
      <x:c r="B3050" s="6" t="str">
        <x:v>130501</x:v>
      </x:c>
      <x:c r="C3050" s="6" t="n">
        <x:v>5</x:v>
      </x:c>
      <x:c r="D3050" s="6" t="str">
        <x:v>知识就是力量</x:v>
      </x:c>
      <x:c r="E3050" s="7" t="str">
        <x:v>对指定敌方单体造成等同于真理医生90%攻击力的虚数属性伤害。</x:v>
      </x:c>
      <x:c r="F3050" s="6" t="n">
        <x:v>0.9</x:v>
      </x:c>
      <x:c r="G3050" s="6" t="n">
        <x:v>0</x:v>
      </x:c>
      <x:c r="H3050" s="6" t="n">
        <x:v>0</x:v>
      </x:c>
      <x:c r="I3050" s="6" t="n">
        <x:v>0</x:v>
      </x:c>
      <x:c r="J3050" s="6" t="str">
        <x:v>[0.9]</x:v>
      </x:c>
      <x:c r="K3050" s="7" t="str">
        <x:v>需确认条件及分段</x:v>
      </x:c>
      <x:c r="L3050" s="6" t="str">
        <x:v>https://raw.githubusercontent.com/Mar-7th/StarRailRes/dbe8cdfcfb0bf657b9fe1cf92d5537f118ccb487/index_new/cn/character_skills.json</x:v>
      </x:c>
    </x:row>
    <x:row r="3051" ht="20" customHeight="1">
      <x:c r="A3051" s="6" t="str">
        <x:v>130501_6</x:v>
      </x:c>
      <x:c r="B3051" s="6" t="str">
        <x:v>130501</x:v>
      </x:c>
      <x:c r="C3051" s="6" t="n">
        <x:v>6</x:v>
      </x:c>
      <x:c r="D3051" s="6" t="str">
        <x:v>知识就是力量</x:v>
      </x:c>
      <x:c r="E3051" s="7" t="str">
        <x:v>对指定敌方单体造成等同于真理医生100%攻击力的虚数属性伤害。</x:v>
      </x:c>
      <x:c r="F3051" s="6" t="n">
        <x:v>1</x:v>
      </x:c>
      <x:c r="G3051" s="6" t="n">
        <x:v>0</x:v>
      </x:c>
      <x:c r="H3051" s="6" t="n">
        <x:v>0</x:v>
      </x:c>
      <x:c r="I3051" s="6" t="n">
        <x:v>0</x:v>
      </x:c>
      <x:c r="J3051" s="6" t="str">
        <x:v>[1]</x:v>
      </x:c>
      <x:c r="K3051" s="7" t="str">
        <x:v>需确认条件及分段</x:v>
      </x:c>
      <x:c r="L3051" s="6" t="str">
        <x:v>https://raw.githubusercontent.com/Mar-7th/StarRailRes/dbe8cdfcfb0bf657b9fe1cf92d5537f118ccb487/index_new/cn/character_skills.json</x:v>
      </x:c>
    </x:row>
    <x:row r="3052" ht="20" customHeight="1">
      <x:c r="A3052" s="6" t="str">
        <x:v>130501_7</x:v>
      </x:c>
      <x:c r="B3052" s="6" t="str">
        <x:v>130501</x:v>
      </x:c>
      <x:c r="C3052" s="6" t="n">
        <x:v>7</x:v>
      </x:c>
      <x:c r="D3052" s="6" t="str">
        <x:v>知识就是力量</x:v>
      </x:c>
      <x:c r="E3052" s="7" t="str">
        <x:v>对指定敌方单体造成等同于真理医生110%攻击力的虚数属性伤害。</x:v>
      </x:c>
      <x:c r="F3052" s="6" t="n">
        <x:v>1.1</x:v>
      </x:c>
      <x:c r="G3052" s="6" t="n">
        <x:v>0</x:v>
      </x:c>
      <x:c r="H3052" s="6" t="n">
        <x:v>0</x:v>
      </x:c>
      <x:c r="I3052" s="6" t="n">
        <x:v>0</x:v>
      </x:c>
      <x:c r="J3052" s="6" t="str">
        <x:v>[1.1]</x:v>
      </x:c>
      <x:c r="K3052" s="7" t="str">
        <x:v>需确认条件及分段</x:v>
      </x:c>
      <x:c r="L3052" s="6" t="str">
        <x:v>https://raw.githubusercontent.com/Mar-7th/StarRailRes/dbe8cdfcfb0bf657b9fe1cf92d5537f118ccb487/index_new/cn/character_skills.json</x:v>
      </x:c>
    </x:row>
    <x:row r="3053" ht="20" customHeight="1">
      <x:c r="A3053" s="6" t="str">
        <x:v>130501_8</x:v>
      </x:c>
      <x:c r="B3053" s="6" t="str">
        <x:v>130501</x:v>
      </x:c>
      <x:c r="C3053" s="6" t="n">
        <x:v>8</x:v>
      </x:c>
      <x:c r="D3053" s="6" t="str">
        <x:v>知识就是力量</x:v>
      </x:c>
      <x:c r="E3053" s="7" t="str">
        <x:v>对指定敌方单体造成等同于真理医生120%攻击力的虚数属性伤害。</x:v>
      </x:c>
      <x:c r="F3053" s="6" t="n">
        <x:v>1.2</x:v>
      </x:c>
      <x:c r="G3053" s="6" t="n">
        <x:v>0</x:v>
      </x:c>
      <x:c r="H3053" s="6" t="n">
        <x:v>0</x:v>
      </x:c>
      <x:c r="I3053" s="6" t="n">
        <x:v>0</x:v>
      </x:c>
      <x:c r="J3053" s="6" t="str">
        <x:v>[1.2]</x:v>
      </x:c>
      <x:c r="K3053" s="7" t="str">
        <x:v>需确认条件及分段</x:v>
      </x:c>
      <x:c r="L3053" s="6" t="str">
        <x:v>https://raw.githubusercontent.com/Mar-7th/StarRailRes/dbe8cdfcfb0bf657b9fe1cf92d5537f118ccb487/index_new/cn/character_skills.json</x:v>
      </x:c>
    </x:row>
    <x:row r="3054" ht="20" customHeight="1">
      <x:c r="A3054" s="6" t="str">
        <x:v>130501_9</x:v>
      </x:c>
      <x:c r="B3054" s="6" t="str">
        <x:v>130501</x:v>
      </x:c>
      <x:c r="C3054" s="6" t="n">
        <x:v>9</x:v>
      </x:c>
      <x:c r="D3054" s="6" t="str">
        <x:v>知识就是力量</x:v>
      </x:c>
      <x:c r="E3054" s="7" t="str">
        <x:v>对指定敌方单体造成等同于真理医生130%攻击力的虚数属性伤害。</x:v>
      </x:c>
      <x:c r="F3054" s="6" t="n">
        <x:v>1.3</x:v>
      </x:c>
      <x:c r="G3054" s="6" t="n">
        <x:v>0</x:v>
      </x:c>
      <x:c r="H3054" s="6" t="n">
        <x:v>0</x:v>
      </x:c>
      <x:c r="I3054" s="6" t="n">
        <x:v>0</x:v>
      </x:c>
      <x:c r="J3054" s="6" t="str">
        <x:v>[1.3]</x:v>
      </x:c>
      <x:c r="K3054" s="7" t="str">
        <x:v>需确认条件及分段</x:v>
      </x:c>
      <x:c r="L3054" s="6" t="str">
        <x:v>https://raw.githubusercontent.com/Mar-7th/StarRailRes/dbe8cdfcfb0bf657b9fe1cf92d5537f118ccb487/index_new/cn/character_skills.json</x:v>
      </x:c>
    </x:row>
    <x:row r="3055" ht="20" customHeight="1">
      <x:c r="A3055" s="6" t="str">
        <x:v>130501_10</x:v>
      </x:c>
      <x:c r="B3055" s="6" t="str">
        <x:v>130501</x:v>
      </x:c>
      <x:c r="C3055" s="6" t="n">
        <x:v>10</x:v>
      </x:c>
      <x:c r="D3055" s="6" t="str">
        <x:v>知识就是力量</x:v>
      </x:c>
      <x:c r="E3055" s="7" t="str">
        <x:v>对指定敌方单体造成等同于真理医生140%攻击力的虚数属性伤害。</x:v>
      </x:c>
      <x:c r="F3055" s="6" t="n">
        <x:v>1.4</x:v>
      </x:c>
      <x:c r="G3055" s="6" t="n">
        <x:v>0</x:v>
      </x:c>
      <x:c r="H3055" s="6" t="n">
        <x:v>0</x:v>
      </x:c>
      <x:c r="I3055" s="6" t="n">
        <x:v>0</x:v>
      </x:c>
      <x:c r="J3055" s="6" t="str">
        <x:v>[1.4]</x:v>
      </x:c>
      <x:c r="K3055" s="7" t="str">
        <x:v>需确认条件及分段</x:v>
      </x:c>
      <x:c r="L3055" s="6" t="str">
        <x:v>https://raw.githubusercontent.com/Mar-7th/StarRailRes/dbe8cdfcfb0bf657b9fe1cf92d5537f118ccb487/index_new/cn/character_skills.json</x:v>
      </x:c>
    </x:row>
    <x:row r="3056" ht="20" customHeight="1">
      <x:c r="A3056" s="6" t="str">
        <x:v>130502_1</x:v>
      </x:c>
      <x:c r="B3056" s="6" t="str">
        <x:v>130502</x:v>
      </x:c>
      <x:c r="C3056" s="6" t="n">
        <x:v>1</x:v>
      </x:c>
      <x:c r="D3056" s="6" t="str">
        <x:v>精神助产术</x:v>
      </x:c>
      <x:c r="E3056" s="7" t="str">
        <x:v>对指定敌方单体造成等同于真理医生75%攻击力的虚数属性伤害。</x:v>
      </x:c>
      <x:c r="F3056" s="6" t="n">
        <x:v>0.75</x:v>
      </x:c>
      <x:c r="G3056" s="6" t="n">
        <x:v>0</x:v>
      </x:c>
      <x:c r="H3056" s="6" t="n">
        <x:v>0</x:v>
      </x:c>
      <x:c r="I3056" s="6" t="n">
        <x:v>0</x:v>
      </x:c>
      <x:c r="J3056" s="6" t="str">
        <x:v>[0.75]</x:v>
      </x:c>
      <x:c r="K3056" s="7" t="str">
        <x:v>需确认条件及分段</x:v>
      </x:c>
      <x:c r="L3056" s="6" t="str">
        <x:v>https://raw.githubusercontent.com/Mar-7th/StarRailRes/dbe8cdfcfb0bf657b9fe1cf92d5537f118ccb487/index_new/cn/character_skills.json</x:v>
      </x:c>
    </x:row>
    <x:row r="3057" ht="20" customHeight="1">
      <x:c r="A3057" s="6" t="str">
        <x:v>130502_2</x:v>
      </x:c>
      <x:c r="B3057" s="6" t="str">
        <x:v>130502</x:v>
      </x:c>
      <x:c r="C3057" s="6" t="n">
        <x:v>2</x:v>
      </x:c>
      <x:c r="D3057" s="6" t="str">
        <x:v>精神助产术</x:v>
      </x:c>
      <x:c r="E3057" s="7" t="str">
        <x:v>对指定敌方单体造成等同于真理医生82.5%攻击力的虚数属性伤害。</x:v>
      </x:c>
      <x:c r="F3057" s="6" t="n">
        <x:v>0.825</x:v>
      </x:c>
      <x:c r="G3057" s="6" t="n">
        <x:v>0</x:v>
      </x:c>
      <x:c r="H3057" s="6" t="n">
        <x:v>0</x:v>
      </x:c>
      <x:c r="I3057" s="6" t="n">
        <x:v>0</x:v>
      </x:c>
      <x:c r="J3057" s="6" t="str">
        <x:v>[0.825]</x:v>
      </x:c>
      <x:c r="K3057" s="7" t="str">
        <x:v>需确认条件及分段</x:v>
      </x:c>
      <x:c r="L3057" s="6" t="str">
        <x:v>https://raw.githubusercontent.com/Mar-7th/StarRailRes/dbe8cdfcfb0bf657b9fe1cf92d5537f118ccb487/index_new/cn/character_skills.json</x:v>
      </x:c>
    </x:row>
    <x:row r="3058" ht="20" customHeight="1">
      <x:c r="A3058" s="6" t="str">
        <x:v>130502_3</x:v>
      </x:c>
      <x:c r="B3058" s="6" t="str">
        <x:v>130502</x:v>
      </x:c>
      <x:c r="C3058" s="6" t="n">
        <x:v>3</x:v>
      </x:c>
      <x:c r="D3058" s="6" t="str">
        <x:v>精神助产术</x:v>
      </x:c>
      <x:c r="E3058" s="7" t="str">
        <x:v>对指定敌方单体造成等同于真理医生90%攻击力的虚数属性伤害。</x:v>
      </x:c>
      <x:c r="F3058" s="6" t="n">
        <x:v>0.9</x:v>
      </x:c>
      <x:c r="G3058" s="6" t="n">
        <x:v>0</x:v>
      </x:c>
      <x:c r="H3058" s="6" t="n">
        <x:v>0</x:v>
      </x:c>
      <x:c r="I3058" s="6" t="n">
        <x:v>0</x:v>
      </x:c>
      <x:c r="J3058" s="6" t="str">
        <x:v>[0.9]</x:v>
      </x:c>
      <x:c r="K3058" s="7" t="str">
        <x:v>需确认条件及分段</x:v>
      </x:c>
      <x:c r="L3058" s="6" t="str">
        <x:v>https://raw.githubusercontent.com/Mar-7th/StarRailRes/dbe8cdfcfb0bf657b9fe1cf92d5537f118ccb487/index_new/cn/character_skills.json</x:v>
      </x:c>
    </x:row>
    <x:row r="3059" ht="20" customHeight="1">
      <x:c r="A3059" s="6" t="str">
        <x:v>130502_4</x:v>
      </x:c>
      <x:c r="B3059" s="6" t="str">
        <x:v>130502</x:v>
      </x:c>
      <x:c r="C3059" s="6" t="n">
        <x:v>4</x:v>
      </x:c>
      <x:c r="D3059" s="6" t="str">
        <x:v>精神助产术</x:v>
      </x:c>
      <x:c r="E3059" s="7" t="str">
        <x:v>对指定敌方单体造成等同于真理医生97.5%攻击力的虚数属性伤害。</x:v>
      </x:c>
      <x:c r="F3059" s="6" t="n">
        <x:v>0.975</x:v>
      </x:c>
      <x:c r="G3059" s="6" t="n">
        <x:v>0</x:v>
      </x:c>
      <x:c r="H3059" s="6" t="n">
        <x:v>0</x:v>
      </x:c>
      <x:c r="I3059" s="6" t="n">
        <x:v>0</x:v>
      </x:c>
      <x:c r="J3059" s="6" t="str">
        <x:v>[0.975]</x:v>
      </x:c>
      <x:c r="K3059" s="7" t="str">
        <x:v>需确认条件及分段</x:v>
      </x:c>
      <x:c r="L3059" s="6" t="str">
        <x:v>https://raw.githubusercontent.com/Mar-7th/StarRailRes/dbe8cdfcfb0bf657b9fe1cf92d5537f118ccb487/index_new/cn/character_skills.json</x:v>
      </x:c>
    </x:row>
    <x:row r="3060" ht="20" customHeight="1">
      <x:c r="A3060" s="6" t="str">
        <x:v>130502_5</x:v>
      </x:c>
      <x:c r="B3060" s="6" t="str">
        <x:v>130502</x:v>
      </x:c>
      <x:c r="C3060" s="6" t="n">
        <x:v>5</x:v>
      </x:c>
      <x:c r="D3060" s="6" t="str">
        <x:v>精神助产术</x:v>
      </x:c>
      <x:c r="E3060" s="7" t="str">
        <x:v>对指定敌方单体造成等同于真理医生105%攻击力的虚数属性伤害。</x:v>
      </x:c>
      <x:c r="F3060" s="6" t="n">
        <x:v>1.05</x:v>
      </x:c>
      <x:c r="G3060" s="6" t="n">
        <x:v>0</x:v>
      </x:c>
      <x:c r="H3060" s="6" t="n">
        <x:v>0</x:v>
      </x:c>
      <x:c r="I3060" s="6" t="n">
        <x:v>0</x:v>
      </x:c>
      <x:c r="J3060" s="6" t="str">
        <x:v>[1.05]</x:v>
      </x:c>
      <x:c r="K3060" s="7" t="str">
        <x:v>需确认条件及分段</x:v>
      </x:c>
      <x:c r="L3060" s="6" t="str">
        <x:v>https://raw.githubusercontent.com/Mar-7th/StarRailRes/dbe8cdfcfb0bf657b9fe1cf92d5537f118ccb487/index_new/cn/character_skills.json</x:v>
      </x:c>
    </x:row>
    <x:row r="3061" ht="20" customHeight="1">
      <x:c r="A3061" s="6" t="str">
        <x:v>130502_6</x:v>
      </x:c>
      <x:c r="B3061" s="6" t="str">
        <x:v>130502</x:v>
      </x:c>
      <x:c r="C3061" s="6" t="n">
        <x:v>6</x:v>
      </x:c>
      <x:c r="D3061" s="6" t="str">
        <x:v>精神助产术</x:v>
      </x:c>
      <x:c r="E3061" s="7" t="str">
        <x:v>对指定敌方单体造成等同于真理医生112.5%攻击力的虚数属性伤害。</x:v>
      </x:c>
      <x:c r="F3061" s="6" t="n">
        <x:v>1.125</x:v>
      </x:c>
      <x:c r="G3061" s="6" t="n">
        <x:v>0</x:v>
      </x:c>
      <x:c r="H3061" s="6" t="n">
        <x:v>0</x:v>
      </x:c>
      <x:c r="I3061" s="6" t="n">
        <x:v>0</x:v>
      </x:c>
      <x:c r="J3061" s="6" t="str">
        <x:v>[1.125]</x:v>
      </x:c>
      <x:c r="K3061" s="7" t="str">
        <x:v>需确认条件及分段</x:v>
      </x:c>
      <x:c r="L3061" s="6" t="str">
        <x:v>https://raw.githubusercontent.com/Mar-7th/StarRailRes/dbe8cdfcfb0bf657b9fe1cf92d5537f118ccb487/index_new/cn/character_skills.json</x:v>
      </x:c>
    </x:row>
    <x:row r="3062" ht="20" customHeight="1">
      <x:c r="A3062" s="6" t="str">
        <x:v>130502_7</x:v>
      </x:c>
      <x:c r="B3062" s="6" t="str">
        <x:v>130502</x:v>
      </x:c>
      <x:c r="C3062" s="6" t="n">
        <x:v>7</x:v>
      </x:c>
      <x:c r="D3062" s="6" t="str">
        <x:v>精神助产术</x:v>
      </x:c>
      <x:c r="E3062" s="7" t="str">
        <x:v>对指定敌方单体造成等同于真理医生121.88%攻击力的虚数属性伤害。</x:v>
      </x:c>
      <x:c r="F3062" s="6" t="n">
        <x:v>1.2188</x:v>
      </x:c>
      <x:c r="G3062" s="6" t="n">
        <x:v>0</x:v>
      </x:c>
      <x:c r="H3062" s="6" t="n">
        <x:v>0</x:v>
      </x:c>
      <x:c r="I3062" s="6" t="n">
        <x:v>0</x:v>
      </x:c>
      <x:c r="J3062" s="6" t="str">
        <x:v>[1.2188]</x:v>
      </x:c>
      <x:c r="K3062" s="7" t="str">
        <x:v>需确认条件及分段</x:v>
      </x:c>
      <x:c r="L3062" s="6" t="str">
        <x:v>https://raw.githubusercontent.com/Mar-7th/StarRailRes/dbe8cdfcfb0bf657b9fe1cf92d5537f118ccb487/index_new/cn/character_skills.json</x:v>
      </x:c>
    </x:row>
    <x:row r="3063" ht="20" customHeight="1">
      <x:c r="A3063" s="6" t="str">
        <x:v>130502_8</x:v>
      </x:c>
      <x:c r="B3063" s="6" t="str">
        <x:v>130502</x:v>
      </x:c>
      <x:c r="C3063" s="6" t="n">
        <x:v>8</x:v>
      </x:c>
      <x:c r="D3063" s="6" t="str">
        <x:v>精神助产术</x:v>
      </x:c>
      <x:c r="E3063" s="7" t="str">
        <x:v>对指定敌方单体造成等同于真理医生131.25%攻击力的虚数属性伤害。</x:v>
      </x:c>
      <x:c r="F3063" s="6" t="n">
        <x:v>1.3125</x:v>
      </x:c>
      <x:c r="G3063" s="6" t="n">
        <x:v>0</x:v>
      </x:c>
      <x:c r="H3063" s="6" t="n">
        <x:v>0</x:v>
      </x:c>
      <x:c r="I3063" s="6" t="n">
        <x:v>0</x:v>
      </x:c>
      <x:c r="J3063" s="6" t="str">
        <x:v>[1.3125]</x:v>
      </x:c>
      <x:c r="K3063" s="7" t="str">
        <x:v>需确认条件及分段</x:v>
      </x:c>
      <x:c r="L3063" s="6" t="str">
        <x:v>https://raw.githubusercontent.com/Mar-7th/StarRailRes/dbe8cdfcfb0bf657b9fe1cf92d5537f118ccb487/index_new/cn/character_skills.json</x:v>
      </x:c>
    </x:row>
    <x:row r="3064" ht="20" customHeight="1">
      <x:c r="A3064" s="6" t="str">
        <x:v>130502_9</x:v>
      </x:c>
      <x:c r="B3064" s="6" t="str">
        <x:v>130502</x:v>
      </x:c>
      <x:c r="C3064" s="6" t="n">
        <x:v>9</x:v>
      </x:c>
      <x:c r="D3064" s="6" t="str">
        <x:v>精神助产术</x:v>
      </x:c>
      <x:c r="E3064" s="7" t="str">
        <x:v>对指定敌方单体造成等同于真理医生140.62%攻击力的虚数属性伤害。</x:v>
      </x:c>
      <x:c r="F3064" s="6" t="n">
        <x:v>1.4062</x:v>
      </x:c>
      <x:c r="G3064" s="6" t="n">
        <x:v>0</x:v>
      </x:c>
      <x:c r="H3064" s="6" t="n">
        <x:v>0</x:v>
      </x:c>
      <x:c r="I3064" s="6" t="n">
        <x:v>0</x:v>
      </x:c>
      <x:c r="J3064" s="6" t="str">
        <x:v>[1.4062]</x:v>
      </x:c>
      <x:c r="K3064" s="7" t="str">
        <x:v>需确认条件及分段</x:v>
      </x:c>
      <x:c r="L3064" s="6" t="str">
        <x:v>https://raw.githubusercontent.com/Mar-7th/StarRailRes/dbe8cdfcfb0bf657b9fe1cf92d5537f118ccb487/index_new/cn/character_skills.json</x:v>
      </x:c>
    </x:row>
    <x:row r="3065" ht="20" customHeight="1">
      <x:c r="A3065" s="6" t="str">
        <x:v>130502_10</x:v>
      </x:c>
      <x:c r="B3065" s="6" t="str">
        <x:v>130502</x:v>
      </x:c>
      <x:c r="C3065" s="6" t="n">
        <x:v>10</x:v>
      </x:c>
      <x:c r="D3065" s="6" t="str">
        <x:v>精神助产术</x:v>
      </x:c>
      <x:c r="E3065" s="7" t="str">
        <x:v>对指定敌方单体造成等同于真理医生150%攻击力的虚数属性伤害。</x:v>
      </x:c>
      <x:c r="F3065" s="6" t="n">
        <x:v>1.5</x:v>
      </x:c>
      <x:c r="G3065" s="6" t="n">
        <x:v>0</x:v>
      </x:c>
      <x:c r="H3065" s="6" t="n">
        <x:v>0</x:v>
      </x:c>
      <x:c r="I3065" s="6" t="n">
        <x:v>0</x:v>
      </x:c>
      <x:c r="J3065" s="6" t="str">
        <x:v>[1.5]</x:v>
      </x:c>
      <x:c r="K3065" s="7" t="str">
        <x:v>需确认条件及分段</x:v>
      </x:c>
      <x:c r="L3065" s="6" t="str">
        <x:v>https://raw.githubusercontent.com/Mar-7th/StarRailRes/dbe8cdfcfb0bf657b9fe1cf92d5537f118ccb487/index_new/cn/character_skills.json</x:v>
      </x:c>
    </x:row>
    <x:row r="3066" ht="20" customHeight="1">
      <x:c r="A3066" s="6" t="str">
        <x:v>130502_11</x:v>
      </x:c>
      <x:c r="B3066" s="6" t="str">
        <x:v>130502</x:v>
      </x:c>
      <x:c r="C3066" s="6" t="n">
        <x:v>11</x:v>
      </x:c>
      <x:c r="D3066" s="6" t="str">
        <x:v>精神助产术</x:v>
      </x:c>
      <x:c r="E3066" s="7" t="str">
        <x:v>对指定敌方单体造成等同于真理医生157.5%攻击力的虚数属性伤害。</x:v>
      </x:c>
      <x:c r="F3066" s="6" t="n">
        <x:v>1.575</x:v>
      </x:c>
      <x:c r="G3066" s="6" t="n">
        <x:v>0</x:v>
      </x:c>
      <x:c r="H3066" s="6" t="n">
        <x:v>0</x:v>
      </x:c>
      <x:c r="I3066" s="6" t="n">
        <x:v>0</x:v>
      </x:c>
      <x:c r="J3066" s="6" t="str">
        <x:v>[1.575]</x:v>
      </x:c>
      <x:c r="K3066" s="7" t="str">
        <x:v>需确认条件及分段</x:v>
      </x:c>
      <x:c r="L3066" s="6" t="str">
        <x:v>https://raw.githubusercontent.com/Mar-7th/StarRailRes/dbe8cdfcfb0bf657b9fe1cf92d5537f118ccb487/index_new/cn/character_skills.json</x:v>
      </x:c>
    </x:row>
    <x:row r="3067" ht="20" customHeight="1">
      <x:c r="A3067" s="6" t="str">
        <x:v>130502_12</x:v>
      </x:c>
      <x:c r="B3067" s="6" t="str">
        <x:v>130502</x:v>
      </x:c>
      <x:c r="C3067" s="6" t="n">
        <x:v>12</x:v>
      </x:c>
      <x:c r="D3067" s="6" t="str">
        <x:v>精神助产术</x:v>
      </x:c>
      <x:c r="E3067" s="7" t="str">
        <x:v>对指定敌方单体造成等同于真理医生165%攻击力的虚数属性伤害。</x:v>
      </x:c>
      <x:c r="F3067" s="6" t="n">
        <x:v>1.65</x:v>
      </x:c>
      <x:c r="G3067" s="6" t="n">
        <x:v>0</x:v>
      </x:c>
      <x:c r="H3067" s="6" t="n">
        <x:v>0</x:v>
      </x:c>
      <x:c r="I3067" s="6" t="n">
        <x:v>0</x:v>
      </x:c>
      <x:c r="J3067" s="6" t="str">
        <x:v>[1.65]</x:v>
      </x:c>
      <x:c r="K3067" s="7" t="str">
        <x:v>需确认条件及分段</x:v>
      </x:c>
      <x:c r="L3067" s="6" t="str">
        <x:v>https://raw.githubusercontent.com/Mar-7th/StarRailRes/dbe8cdfcfb0bf657b9fe1cf92d5537f118ccb487/index_new/cn/character_skills.json</x:v>
      </x:c>
    </x:row>
    <x:row r="3068" ht="20" customHeight="1">
      <x:c r="A3068" s="6" t="str">
        <x:v>130502_13</x:v>
      </x:c>
      <x:c r="B3068" s="6" t="str">
        <x:v>130502</x:v>
      </x:c>
      <x:c r="C3068" s="6" t="n">
        <x:v>13</x:v>
      </x:c>
      <x:c r="D3068" s="6" t="str">
        <x:v>精神助产术</x:v>
      </x:c>
      <x:c r="E3068" s="7" t="str">
        <x:v>对指定敌方单体造成等同于真理医生172.5%攻击力的虚数属性伤害。</x:v>
      </x:c>
      <x:c r="F3068" s="6" t="n">
        <x:v>1.725</x:v>
      </x:c>
      <x:c r="G3068" s="6" t="n">
        <x:v>0</x:v>
      </x:c>
      <x:c r="H3068" s="6" t="n">
        <x:v>0</x:v>
      </x:c>
      <x:c r="I3068" s="6" t="n">
        <x:v>0</x:v>
      </x:c>
      <x:c r="J3068" s="6" t="str">
        <x:v>[1.725]</x:v>
      </x:c>
      <x:c r="K3068" s="7" t="str">
        <x:v>需确认条件及分段</x:v>
      </x:c>
      <x:c r="L3068" s="6" t="str">
        <x:v>https://raw.githubusercontent.com/Mar-7th/StarRailRes/dbe8cdfcfb0bf657b9fe1cf92d5537f118ccb487/index_new/cn/character_skills.json</x:v>
      </x:c>
    </x:row>
    <x:row r="3069" ht="20" customHeight="1">
      <x:c r="A3069" s="6" t="str">
        <x:v>130502_14</x:v>
      </x:c>
      <x:c r="B3069" s="6" t="str">
        <x:v>130502</x:v>
      </x:c>
      <x:c r="C3069" s="6" t="n">
        <x:v>14</x:v>
      </x:c>
      <x:c r="D3069" s="6" t="str">
        <x:v>精神助产术</x:v>
      </x:c>
      <x:c r="E3069" s="7" t="str">
        <x:v>对指定敌方单体造成等同于真理医生180%攻击力的虚数属性伤害。</x:v>
      </x:c>
      <x:c r="F3069" s="6" t="n">
        <x:v>1.8</x:v>
      </x:c>
      <x:c r="G3069" s="6" t="n">
        <x:v>0</x:v>
      </x:c>
      <x:c r="H3069" s="6" t="n">
        <x:v>0</x:v>
      </x:c>
      <x:c r="I3069" s="6" t="n">
        <x:v>0</x:v>
      </x:c>
      <x:c r="J3069" s="6" t="str">
        <x:v>[1.8]</x:v>
      </x:c>
      <x:c r="K3069" s="7" t="str">
        <x:v>需确认条件及分段</x:v>
      </x:c>
      <x:c r="L3069" s="6" t="str">
        <x:v>https://raw.githubusercontent.com/Mar-7th/StarRailRes/dbe8cdfcfb0bf657b9fe1cf92d5537f118ccb487/index_new/cn/character_skills.json</x:v>
      </x:c>
    </x:row>
    <x:row r="3070" ht="20" customHeight="1">
      <x:c r="A3070" s="6" t="str">
        <x:v>130502_15</x:v>
      </x:c>
      <x:c r="B3070" s="6" t="str">
        <x:v>130502</x:v>
      </x:c>
      <x:c r="C3070" s="6" t="n">
        <x:v>15</x:v>
      </x:c>
      <x:c r="D3070" s="6" t="str">
        <x:v>精神助产术</x:v>
      </x:c>
      <x:c r="E3070" s="7" t="str">
        <x:v>对指定敌方单体造成等同于真理医生187.5%攻击力的虚数属性伤害。</x:v>
      </x:c>
      <x:c r="F3070" s="6" t="n">
        <x:v>1.875</x:v>
      </x:c>
      <x:c r="G3070" s="6" t="n">
        <x:v>0</x:v>
      </x:c>
      <x:c r="H3070" s="6" t="n">
        <x:v>0</x:v>
      </x:c>
      <x:c r="I3070" s="6" t="n">
        <x:v>0</x:v>
      </x:c>
      <x:c r="J3070" s="6" t="str">
        <x:v>[1.875]</x:v>
      </x:c>
      <x:c r="K3070" s="7" t="str">
        <x:v>需确认条件及分段</x:v>
      </x:c>
      <x:c r="L3070" s="6" t="str">
        <x:v>https://raw.githubusercontent.com/Mar-7th/StarRailRes/dbe8cdfcfb0bf657b9fe1cf92d5537f118ccb487/index_new/cn/character_skills.json</x:v>
      </x:c>
    </x:row>
    <x:row r="3071" ht="68" customHeight="1">
      <x:c r="A3071" s="6" t="str">
        <x:v>130503_1</x:v>
      </x:c>
      <x:c r="B3071" s="6" t="str">
        <x:v>130503</x:v>
      </x:c>
      <x:c r="C3071" s="6" t="n">
        <x:v>1</x:v>
      </x:c>
      <x:c r="D3071" s="6" t="str">
        <x:v>三段悖论</x:v>
      </x:c>
      <x:c r="E3071" s="7" t="str">
        <x:v>对指定敌方单体造成等同于真理医生144%攻击力的虚数属性伤害，并附上【智者的短见】。真理医生的队友攻击持有【智者的短见】的目标时，真理医生对该目标发动1次天赋的追加攻击。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71" s="6" t="n">
        <x:v>1.44</x:v>
      </x:c>
      <x:c r="G3071" s="6" t="n">
        <x:v>0</x:v>
      </x:c>
      <x:c r="H3071" s="6" t="n">
        <x:v>0</x:v>
      </x:c>
      <x:c r="I3071" s="6" t="n">
        <x:v>0</x:v>
      </x:c>
      <x:c r="J3071" s="6" t="str">
        <x:v>[1.44, 2]</x:v>
      </x:c>
      <x:c r="K3071" s="7" t="str">
        <x:v>需确认条件及分段</x:v>
      </x:c>
      <x:c r="L3071" s="6" t="str">
        <x:v>https://raw.githubusercontent.com/Mar-7th/StarRailRes/dbe8cdfcfb0bf657b9fe1cf92d5537f118ccb487/index_new/cn/character_skills.json</x:v>
      </x:c>
    </x:row>
    <x:row r="3072" ht="68" customHeight="1">
      <x:c r="A3072" s="6" t="str">
        <x:v>130503_2</x:v>
      </x:c>
      <x:c r="B3072" s="6" t="str">
        <x:v>130503</x:v>
      </x:c>
      <x:c r="C3072" s="6" t="n">
        <x:v>2</x:v>
      </x:c>
      <x:c r="D3072" s="6" t="str">
        <x:v>三段悖论</x:v>
      </x:c>
      <x:c r="E3072" s="7" t="str">
        <x:v>对指定敌方单体造成等同于真理医生153.6%攻击力的虚数属性伤害，并附上【智者的短见】。真理医生的队友攻击持有【智者的短见】的目标时，真理医生对该目标发动1次天赋的追加攻击。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72" s="6" t="n">
        <x:v>1.536</x:v>
      </x:c>
      <x:c r="G3072" s="6" t="n">
        <x:v>0</x:v>
      </x:c>
      <x:c r="H3072" s="6" t="n">
        <x:v>0</x:v>
      </x:c>
      <x:c r="I3072" s="6" t="n">
        <x:v>0</x:v>
      </x:c>
      <x:c r="J3072" s="6" t="str">
        <x:v>[1.536, 2]</x:v>
      </x:c>
      <x:c r="K3072" s="7" t="str">
        <x:v>需确认条件及分段</x:v>
      </x:c>
      <x:c r="L3072" s="6" t="str">
        <x:v>https://raw.githubusercontent.com/Mar-7th/StarRailRes/dbe8cdfcfb0bf657b9fe1cf92d5537f118ccb487/index_new/cn/character_skills.json</x:v>
      </x:c>
    </x:row>
    <x:row r="3073" ht="68" customHeight="1">
      <x:c r="A3073" s="6" t="str">
        <x:v>130503_3</x:v>
      </x:c>
      <x:c r="B3073" s="6" t="str">
        <x:v>130503</x:v>
      </x:c>
      <x:c r="C3073" s="6" t="n">
        <x:v>3</x:v>
      </x:c>
      <x:c r="D3073" s="6" t="str">
        <x:v>三段悖论</x:v>
      </x:c>
      <x:c r="E3073" s="7" t="str">
        <x:v>对指定敌方单体造成等同于真理医生163.2%攻击力的虚数属性伤害，并附上【智者的短见】。真理医生的队友攻击持有【智者的短见】的目标时，真理医生对该目标发动1次天赋的追加攻击。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73" s="6" t="n">
        <x:v>1.632</x:v>
      </x:c>
      <x:c r="G3073" s="6" t="n">
        <x:v>0</x:v>
      </x:c>
      <x:c r="H3073" s="6" t="n">
        <x:v>0</x:v>
      </x:c>
      <x:c r="I3073" s="6" t="n">
        <x:v>0</x:v>
      </x:c>
      <x:c r="J3073" s="6" t="str">
        <x:v>[1.632, 2]</x:v>
      </x:c>
      <x:c r="K3073" s="7" t="str">
        <x:v>需确认条件及分段</x:v>
      </x:c>
      <x:c r="L3073" s="6" t="str">
        <x:v>https://raw.githubusercontent.com/Mar-7th/StarRailRes/dbe8cdfcfb0bf657b9fe1cf92d5537f118ccb487/index_new/cn/character_skills.json</x:v>
      </x:c>
    </x:row>
    <x:row r="3074" ht="68" customHeight="1">
      <x:c r="A3074" s="6" t="str">
        <x:v>130503_4</x:v>
      </x:c>
      <x:c r="B3074" s="6" t="str">
        <x:v>130503</x:v>
      </x:c>
      <x:c r="C3074" s="6" t="n">
        <x:v>4</x:v>
      </x:c>
      <x:c r="D3074" s="6" t="str">
        <x:v>三段悖论</x:v>
      </x:c>
      <x:c r="E3074" s="7" t="str">
        <x:v>对指定敌方单体造成等同于真理医生172.8%攻击力的虚数属性伤害，并附上【智者的短见】。真理医生的队友攻击持有【智者的短见】的目标时，真理医生对该目标发动1次天赋的追加攻击。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74" s="6" t="n">
        <x:v>1.728</x:v>
      </x:c>
      <x:c r="G3074" s="6" t="n">
        <x:v>0</x:v>
      </x:c>
      <x:c r="H3074" s="6" t="n">
        <x:v>0</x:v>
      </x:c>
      <x:c r="I3074" s="6" t="n">
        <x:v>0</x:v>
      </x:c>
      <x:c r="J3074" s="6" t="str">
        <x:v>[1.728, 2]</x:v>
      </x:c>
      <x:c r="K3074" s="7" t="str">
        <x:v>需确认条件及分段</x:v>
      </x:c>
      <x:c r="L3074" s="6" t="str">
        <x:v>https://raw.githubusercontent.com/Mar-7th/StarRailRes/dbe8cdfcfb0bf657b9fe1cf92d5537f118ccb487/index_new/cn/character_skills.json</x:v>
      </x:c>
    </x:row>
    <x:row r="3075" ht="68" customHeight="1">
      <x:c r="A3075" s="6" t="str">
        <x:v>130503_5</x:v>
      </x:c>
      <x:c r="B3075" s="6" t="str">
        <x:v>130503</x:v>
      </x:c>
      <x:c r="C3075" s="6" t="n">
        <x:v>5</x:v>
      </x:c>
      <x:c r="D3075" s="6" t="str">
        <x:v>三段悖论</x:v>
      </x:c>
      <x:c r="E3075" s="7" t="str">
        <x:v>对指定敌方单体造成等同于真理医生182.4%攻击力的虚数属性伤害，并附上【智者的短见】。真理医生的队友攻击持有【智者的短见】的目标时，真理医生对该目标发动1次天赋的追加攻击。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75" s="6" t="n">
        <x:v>1.824</x:v>
      </x:c>
      <x:c r="G3075" s="6" t="n">
        <x:v>0</x:v>
      </x:c>
      <x:c r="H3075" s="6" t="n">
        <x:v>0</x:v>
      </x:c>
      <x:c r="I3075" s="6" t="n">
        <x:v>0</x:v>
      </x:c>
      <x:c r="J3075" s="6" t="str">
        <x:v>[1.824, 2]</x:v>
      </x:c>
      <x:c r="K3075" s="7" t="str">
        <x:v>需确认条件及分段</x:v>
      </x:c>
      <x:c r="L3075" s="6" t="str">
        <x:v>https://raw.githubusercontent.com/Mar-7th/StarRailRes/dbe8cdfcfb0bf657b9fe1cf92d5537f118ccb487/index_new/cn/character_skills.json</x:v>
      </x:c>
    </x:row>
    <x:row r="3076" ht="68" customHeight="1">
      <x:c r="A3076" s="6" t="str">
        <x:v>130503_6</x:v>
      </x:c>
      <x:c r="B3076" s="6" t="str">
        <x:v>130503</x:v>
      </x:c>
      <x:c r="C3076" s="6" t="n">
        <x:v>6</x:v>
      </x:c>
      <x:c r="D3076" s="6" t="str">
        <x:v>三段悖论</x:v>
      </x:c>
      <x:c r="E3076" s="7" t="str">
        <x:v>对指定敌方单体造成等同于真理医生192%攻击力的虚数属性伤害，并附上【智者的短见】。真理医生的队友攻击持有【智者的短见】的目标时，真理医生对该目标发动1次天赋的追加攻击。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76" s="6" t="n">
        <x:v>1.92</x:v>
      </x:c>
      <x:c r="G3076" s="6" t="n">
        <x:v>0</x:v>
      </x:c>
      <x:c r="H3076" s="6" t="n">
        <x:v>0</x:v>
      </x:c>
      <x:c r="I3076" s="6" t="n">
        <x:v>0</x:v>
      </x:c>
      <x:c r="J3076" s="6" t="str">
        <x:v>[1.92, 2]</x:v>
      </x:c>
      <x:c r="K3076" s="7" t="str">
        <x:v>需确认条件及分段</x:v>
      </x:c>
      <x:c r="L3076" s="6" t="str">
        <x:v>https://raw.githubusercontent.com/Mar-7th/StarRailRes/dbe8cdfcfb0bf657b9fe1cf92d5537f118ccb487/index_new/cn/character_skills.json</x:v>
      </x:c>
    </x:row>
    <x:row r="3077" ht="68" customHeight="1">
      <x:c r="A3077" s="6" t="str">
        <x:v>130503_7</x:v>
      </x:c>
      <x:c r="B3077" s="6" t="str">
        <x:v>130503</x:v>
      </x:c>
      <x:c r="C3077" s="6" t="n">
        <x:v>7</x:v>
      </x:c>
      <x:c r="D3077" s="6" t="str">
        <x:v>三段悖论</x:v>
      </x:c>
      <x:c r="E3077" s="7" t="str">
        <x:v>对指定敌方单体造成等同于真理医生204%攻击力的虚数属性伤害，并附上【智者的短见】。真理医生的队友攻击持有【智者的短见】的目标时，真理医生对该目标发动1次天赋的追加攻击。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77" s="6" t="n">
        <x:v>2.04</x:v>
      </x:c>
      <x:c r="G3077" s="6" t="n">
        <x:v>0</x:v>
      </x:c>
      <x:c r="H3077" s="6" t="n">
        <x:v>0</x:v>
      </x:c>
      <x:c r="I3077" s="6" t="n">
        <x:v>0</x:v>
      </x:c>
      <x:c r="J3077" s="6" t="str">
        <x:v>[2.04, 2]</x:v>
      </x:c>
      <x:c r="K3077" s="7" t="str">
        <x:v>需确认条件及分段</x:v>
      </x:c>
      <x:c r="L3077" s="6" t="str">
        <x:v>https://raw.githubusercontent.com/Mar-7th/StarRailRes/dbe8cdfcfb0bf657b9fe1cf92d5537f118ccb487/index_new/cn/character_skills.json</x:v>
      </x:c>
    </x:row>
    <x:row r="3078" ht="68" customHeight="1">
      <x:c r="A3078" s="6" t="str">
        <x:v>130503_8</x:v>
      </x:c>
      <x:c r="B3078" s="6" t="str">
        <x:v>130503</x:v>
      </x:c>
      <x:c r="C3078" s="6" t="n">
        <x:v>8</x:v>
      </x:c>
      <x:c r="D3078" s="6" t="str">
        <x:v>三段悖论</x:v>
      </x:c>
      <x:c r="E3078" s="7" t="str">
        <x:v>对指定敌方单体造成等同于真理医生216%攻击力的虚数属性伤害，并附上【智者的短见】。真理医生的队友攻击持有【智者的短见】的目标时，真理医生对该目标发动1次天赋的追加攻击。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78" s="6" t="n">
        <x:v>2.16</x:v>
      </x:c>
      <x:c r="G3078" s="6" t="n">
        <x:v>0</x:v>
      </x:c>
      <x:c r="H3078" s="6" t="n">
        <x:v>0</x:v>
      </x:c>
      <x:c r="I3078" s="6" t="n">
        <x:v>0</x:v>
      </x:c>
      <x:c r="J3078" s="6" t="str">
        <x:v>[2.16, 2]</x:v>
      </x:c>
      <x:c r="K3078" s="7" t="str">
        <x:v>需确认条件及分段</x:v>
      </x:c>
      <x:c r="L3078" s="6" t="str">
        <x:v>https://raw.githubusercontent.com/Mar-7th/StarRailRes/dbe8cdfcfb0bf657b9fe1cf92d5537f118ccb487/index_new/cn/character_skills.json</x:v>
      </x:c>
    </x:row>
    <x:row r="3079" ht="68" customHeight="1">
      <x:c r="A3079" s="6" t="str">
        <x:v>130503_9</x:v>
      </x:c>
      <x:c r="B3079" s="6" t="str">
        <x:v>130503</x:v>
      </x:c>
      <x:c r="C3079" s="6" t="n">
        <x:v>9</x:v>
      </x:c>
      <x:c r="D3079" s="6" t="str">
        <x:v>三段悖论</x:v>
      </x:c>
      <x:c r="E3079" s="7" t="str">
        <x:v>对指定敌方单体造成等同于真理医生228%攻击力的虚数属性伤害，并附上【智者的短见】。真理医生的队友攻击持有【智者的短见】的目标时，真理医生对该目标发动1次天赋的追加攻击。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79" s="6" t="n">
        <x:v>2.28</x:v>
      </x:c>
      <x:c r="G3079" s="6" t="n">
        <x:v>0</x:v>
      </x:c>
      <x:c r="H3079" s="6" t="n">
        <x:v>0</x:v>
      </x:c>
      <x:c r="I3079" s="6" t="n">
        <x:v>0</x:v>
      </x:c>
      <x:c r="J3079" s="6" t="str">
        <x:v>[2.28, 2]</x:v>
      </x:c>
      <x:c r="K3079" s="7" t="str">
        <x:v>需确认条件及分段</x:v>
      </x:c>
      <x:c r="L3079" s="6" t="str">
        <x:v>https://raw.githubusercontent.com/Mar-7th/StarRailRes/dbe8cdfcfb0bf657b9fe1cf92d5537f118ccb487/index_new/cn/character_skills.json</x:v>
      </x:c>
    </x:row>
    <x:row r="3080" ht="68" customHeight="1">
      <x:c r="A3080" s="6" t="str">
        <x:v>130503_10</x:v>
      </x:c>
      <x:c r="B3080" s="6" t="str">
        <x:v>130503</x:v>
      </x:c>
      <x:c r="C3080" s="6" t="n">
        <x:v>10</x:v>
      </x:c>
      <x:c r="D3080" s="6" t="str">
        <x:v>三段悖论</x:v>
      </x:c>
      <x:c r="E3080" s="7" t="str">
        <x:v>对指定敌方单体造成等同于真理医生240%攻击力的虚数属性伤害，并附上【智者的短见】。真理医生的队友攻击持有【智者的短见】的目标时，真理医生对该目标发动1次天赋的追加攻击。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80" s="6" t="n">
        <x:v>2.4</x:v>
      </x:c>
      <x:c r="G3080" s="6" t="n">
        <x:v>0</x:v>
      </x:c>
      <x:c r="H3080" s="6" t="n">
        <x:v>0</x:v>
      </x:c>
      <x:c r="I3080" s="6" t="n">
        <x:v>0</x:v>
      </x:c>
      <x:c r="J3080" s="6" t="str">
        <x:v>[2.4, 2]</x:v>
      </x:c>
      <x:c r="K3080" s="7" t="str">
        <x:v>需确认条件及分段</x:v>
      </x:c>
      <x:c r="L3080" s="6" t="str">
        <x:v>https://raw.githubusercontent.com/Mar-7th/StarRailRes/dbe8cdfcfb0bf657b9fe1cf92d5537f118ccb487/index_new/cn/character_skills.json</x:v>
      </x:c>
    </x:row>
    <x:row r="3081" ht="68" customHeight="1">
      <x:c r="A3081" s="6" t="str">
        <x:v>130503_11</x:v>
      </x:c>
      <x:c r="B3081" s="6" t="str">
        <x:v>130503</x:v>
      </x:c>
      <x:c r="C3081" s="6" t="n">
        <x:v>11</x:v>
      </x:c>
      <x:c r="D3081" s="6" t="str">
        <x:v>三段悖论</x:v>
      </x:c>
      <x:c r="E3081" s="7" t="str">
        <x:v>对指定敌方单体造成等同于真理医生249.6%攻击力的虚数属性伤害，并附上【智者的短见】。真理医生的队友攻击持有【智者的短见】的目标时，真理医生对该目标发动1次天赋的追加攻击。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81" s="6" t="n">
        <x:v>2.496</x:v>
      </x:c>
      <x:c r="G3081" s="6" t="n">
        <x:v>0</x:v>
      </x:c>
      <x:c r="H3081" s="6" t="n">
        <x:v>0</x:v>
      </x:c>
      <x:c r="I3081" s="6" t="n">
        <x:v>0</x:v>
      </x:c>
      <x:c r="J3081" s="6" t="str">
        <x:v>[2.496, 2]</x:v>
      </x:c>
      <x:c r="K3081" s="7" t="str">
        <x:v>需确认条件及分段</x:v>
      </x:c>
      <x:c r="L3081" s="6" t="str">
        <x:v>https://raw.githubusercontent.com/Mar-7th/StarRailRes/dbe8cdfcfb0bf657b9fe1cf92d5537f118ccb487/index_new/cn/character_skills.json</x:v>
      </x:c>
    </x:row>
    <x:row r="3082" ht="68" customHeight="1">
      <x:c r="A3082" s="6" t="str">
        <x:v>130503_12</x:v>
      </x:c>
      <x:c r="B3082" s="6" t="str">
        <x:v>130503</x:v>
      </x:c>
      <x:c r="C3082" s="6" t="n">
        <x:v>12</x:v>
      </x:c>
      <x:c r="D3082" s="6" t="str">
        <x:v>三段悖论</x:v>
      </x:c>
      <x:c r="E3082" s="7" t="str">
        <x:v>对指定敌方单体造成等同于真理医生259.2%攻击力的虚数属性伤害，并附上【智者的短见】。真理医生的队友攻击持有【智者的短见】的目标时，真理医生对该目标发动1次天赋的追加攻击。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82" s="6" t="n">
        <x:v>2.592</x:v>
      </x:c>
      <x:c r="G3082" s="6" t="n">
        <x:v>0</x:v>
      </x:c>
      <x:c r="H3082" s="6" t="n">
        <x:v>0</x:v>
      </x:c>
      <x:c r="I3082" s="6" t="n">
        <x:v>0</x:v>
      </x:c>
      <x:c r="J3082" s="6" t="str">
        <x:v>[2.592, 2]</x:v>
      </x:c>
      <x:c r="K3082" s="7" t="str">
        <x:v>需确认条件及分段</x:v>
      </x:c>
      <x:c r="L3082" s="6" t="str">
        <x:v>https://raw.githubusercontent.com/Mar-7th/StarRailRes/dbe8cdfcfb0bf657b9fe1cf92d5537f118ccb487/index_new/cn/character_skills.json</x:v>
      </x:c>
    </x:row>
    <x:row r="3083" ht="68" customHeight="1">
      <x:c r="A3083" s="6" t="str">
        <x:v>130503_13</x:v>
      </x:c>
      <x:c r="B3083" s="6" t="str">
        <x:v>130503</x:v>
      </x:c>
      <x:c r="C3083" s="6" t="n">
        <x:v>13</x:v>
      </x:c>
      <x:c r="D3083" s="6" t="str">
        <x:v>三段悖论</x:v>
      </x:c>
      <x:c r="E3083" s="7" t="str">
        <x:v>对指定敌方单体造成等同于真理医生268.8%攻击力的虚数属性伤害，并附上【智者的短见】。真理医生的队友攻击持有【智者的短见】的目标时，真理医生对该目标发动1次天赋的追加攻击。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83" s="6" t="n">
        <x:v>2.688</x:v>
      </x:c>
      <x:c r="G3083" s="6" t="n">
        <x:v>0</x:v>
      </x:c>
      <x:c r="H3083" s="6" t="n">
        <x:v>0</x:v>
      </x:c>
      <x:c r="I3083" s="6" t="n">
        <x:v>0</x:v>
      </x:c>
      <x:c r="J3083" s="6" t="str">
        <x:v>[2.688, 2]</x:v>
      </x:c>
      <x:c r="K3083" s="7" t="str">
        <x:v>需确认条件及分段</x:v>
      </x:c>
      <x:c r="L3083" s="6" t="str">
        <x:v>https://raw.githubusercontent.com/Mar-7th/StarRailRes/dbe8cdfcfb0bf657b9fe1cf92d5537f118ccb487/index_new/cn/character_skills.json</x:v>
      </x:c>
    </x:row>
    <x:row r="3084" ht="68" customHeight="1">
      <x:c r="A3084" s="6" t="str">
        <x:v>130503_14</x:v>
      </x:c>
      <x:c r="B3084" s="6" t="str">
        <x:v>130503</x:v>
      </x:c>
      <x:c r="C3084" s="6" t="n">
        <x:v>14</x:v>
      </x:c>
      <x:c r="D3084" s="6" t="str">
        <x:v>三段悖论</x:v>
      </x:c>
      <x:c r="E3084" s="7" t="str">
        <x:v>对指定敌方单体造成等同于真理医生278.4%攻击力的虚数属性伤害，并附上【智者的短见】。真理医生的队友攻击持有【智者的短见】的目标时，真理医生对该目标发动1次天赋的追加攻击。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84" s="6" t="n">
        <x:v>2.784</x:v>
      </x:c>
      <x:c r="G3084" s="6" t="n">
        <x:v>0</x:v>
      </x:c>
      <x:c r="H3084" s="6" t="n">
        <x:v>0</x:v>
      </x:c>
      <x:c r="I3084" s="6" t="n">
        <x:v>0</x:v>
      </x:c>
      <x:c r="J3084" s="6" t="str">
        <x:v>[2.784, 2]</x:v>
      </x:c>
      <x:c r="K3084" s="7" t="str">
        <x:v>需确认条件及分段</x:v>
      </x:c>
      <x:c r="L3084" s="6" t="str">
        <x:v>https://raw.githubusercontent.com/Mar-7th/StarRailRes/dbe8cdfcfb0bf657b9fe1cf92d5537f118ccb487/index_new/cn/character_skills.json</x:v>
      </x:c>
    </x:row>
    <x:row r="3085" ht="68" customHeight="1">
      <x:c r="A3085" s="6" t="str">
        <x:v>130503_15</x:v>
      </x:c>
      <x:c r="B3085" s="6" t="str">
        <x:v>130503</x:v>
      </x:c>
      <x:c r="C3085" s="6" t="n">
        <x:v>15</x:v>
      </x:c>
      <x:c r="D3085" s="6" t="str">
        <x:v>三段悖论</x:v>
      </x:c>
      <x:c r="E3085" s="7" t="str">
        <x:v>对指定敌方单体造成等同于真理医生288%攻击力的虚数属性伤害，并附上【智者的短见】。真理医生的队友攻击持有【智者的短见】的目标时，真理医生对该目标发动1次天赋的追加攻击。
【智者的短见】效果最多触发2次且仅对真理医生终结技最新施放的目标生效。施放终结技后重置该效果触发次数。</x:v>
      </x:c>
      <x:c r="F3085" s="6" t="n">
        <x:v>2.88</x:v>
      </x:c>
      <x:c r="G3085" s="6" t="n">
        <x:v>0</x:v>
      </x:c>
      <x:c r="H3085" s="6" t="n">
        <x:v>0</x:v>
      </x:c>
      <x:c r="I3085" s="6" t="n">
        <x:v>0</x:v>
      </x:c>
      <x:c r="J3085" s="6" t="str">
        <x:v>[2.88, 2]</x:v>
      </x:c>
      <x:c r="K3085" s="7" t="str">
        <x:v>需确认条件及分段</x:v>
      </x:c>
      <x:c r="L3085" s="6" t="str">
        <x:v>https://raw.githubusercontent.com/Mar-7th/StarRailRes/dbe8cdfcfb0bf657b9fe1cf92d5537f118ccb487/index_new/cn/character_skills.json</x:v>
      </x:c>
    </x:row>
    <x:row r="3086" ht="53" customHeight="1">
      <x:c r="A3086" s="6" t="str">
        <x:v>130504_1</x:v>
      </x:c>
      <x:c r="B3086" s="6" t="str">
        <x:v>130504</x:v>
      </x:c>
      <x:c r="C3086" s="6" t="n">
        <x:v>1</x:v>
      </x:c>
      <x:c r="D3086" s="6" t="str">
        <x:v>我思故我在</x:v>
      </x:c>
      <x:c r="E3086" s="7" t="str">
        <x:v>施放战技时，有40%的固定概率对该目标发动1次追加攻击，造成等同于真理医生135%攻击力的虚数属性伤害。目标每有1个负面效果，追加攻击发动的固定概率提高20%。若追加攻击施放前目标被消灭则对敌方随机单体发动追加攻击。</x:v>
      </x:c>
      <x:c r="F3086" s="6" t="n">
        <x:v>1.35</x:v>
      </x:c>
      <x:c r="G3086" s="6" t="n">
        <x:v>0</x:v>
      </x:c>
      <x:c r="H3086" s="6" t="n">
        <x:v>0</x:v>
      </x:c>
      <x:c r="I3086" s="6" t="n">
        <x:v>0</x:v>
      </x:c>
      <x:c r="J3086" s="6" t="str">
        <x:v>[1.35, 0.4, 0.2]</x:v>
      </x:c>
      <x:c r="K3086" s="7" t="str">
        <x:v>需确认条件及分段</x:v>
      </x:c>
      <x:c r="L3086" s="6" t="str">
        <x:v>https://raw.githubusercontent.com/Mar-7th/StarRailRes/dbe8cdfcfb0bf657b9fe1cf92d5537f118ccb487/index_new/cn/character_skills.json</x:v>
      </x:c>
    </x:row>
    <x:row r="3087" ht="53" customHeight="1">
      <x:c r="A3087" s="6" t="str">
        <x:v>130504_2</x:v>
      </x:c>
      <x:c r="B3087" s="6" t="str">
        <x:v>130504</x:v>
      </x:c>
      <x:c r="C3087" s="6" t="n">
        <x:v>2</x:v>
      </x:c>
      <x:c r="D3087" s="6" t="str">
        <x:v>我思故我在</x:v>
      </x:c>
      <x:c r="E3087" s="7" t="str">
        <x:v>施放战技时，有40%的固定概率对该目标发动1次追加攻击，造成等同于真理医生148.5%攻击力的虚数属性伤害。目标每有1个负面效果，追加攻击发动的固定概率提高20%。若追加攻击施放前目标被消灭则对敌方随机单体发动追加攻击。</x:v>
      </x:c>
      <x:c r="F3087" s="6" t="n">
        <x:v>1.485</x:v>
      </x:c>
      <x:c r="G3087" s="6" t="n">
        <x:v>0</x:v>
      </x:c>
      <x:c r="H3087" s="6" t="n">
        <x:v>0</x:v>
      </x:c>
      <x:c r="I3087" s="6" t="n">
        <x:v>0</x:v>
      </x:c>
      <x:c r="J3087" s="6" t="str">
        <x:v>[1.485, 0.4, 0.2]</x:v>
      </x:c>
      <x:c r="K3087" s="7" t="str">
        <x:v>需确认条件及分段</x:v>
      </x:c>
      <x:c r="L3087" s="6" t="str">
        <x:v>https://raw.githubusercontent.com/Mar-7th/StarRailRes/dbe8cdfcfb0bf657b9fe1cf92d5537f118ccb487/index_new/cn/character_skills.json</x:v>
      </x:c>
    </x:row>
    <x:row r="3088" ht="53" customHeight="1">
      <x:c r="A3088" s="6" t="str">
        <x:v>130504_3</x:v>
      </x:c>
      <x:c r="B3088" s="6" t="str">
        <x:v>130504</x:v>
      </x:c>
      <x:c r="C3088" s="6" t="n">
        <x:v>3</x:v>
      </x:c>
      <x:c r="D3088" s="6" t="str">
        <x:v>我思故我在</x:v>
      </x:c>
      <x:c r="E3088" s="7" t="str">
        <x:v>施放战技时，有40%的固定概率对该目标发动1次追加攻击，造成等同于真理医生162%攻击力的虚数属性伤害。目标每有1个负面效果，追加攻击发动的固定概率提高20%。若追加攻击施放前目标被消灭则对敌方随机单体发动追加攻击。</x:v>
      </x:c>
      <x:c r="F3088" s="6" t="n">
        <x:v>1.62</x:v>
      </x:c>
      <x:c r="G3088" s="6" t="n">
        <x:v>0</x:v>
      </x:c>
      <x:c r="H3088" s="6" t="n">
        <x:v>0</x:v>
      </x:c>
      <x:c r="I3088" s="6" t="n">
        <x:v>0</x:v>
      </x:c>
      <x:c r="J3088" s="6" t="str">
        <x:v>[1.62, 0.4, 0.2]</x:v>
      </x:c>
      <x:c r="K3088" s="7" t="str">
        <x:v>需确认条件及分段</x:v>
      </x:c>
      <x:c r="L3088" s="6" t="str">
        <x:v>https://raw.githubusercontent.com/Mar-7th/StarRailRes/dbe8cdfcfb0bf657b9fe1cf92d5537f118ccb487/index_new/cn/character_skills.json</x:v>
      </x:c>
    </x:row>
    <x:row r="3089" ht="53" customHeight="1">
      <x:c r="A3089" s="6" t="str">
        <x:v>130504_4</x:v>
      </x:c>
      <x:c r="B3089" s="6" t="str">
        <x:v>130504</x:v>
      </x:c>
      <x:c r="C3089" s="6" t="n">
        <x:v>4</x:v>
      </x:c>
      <x:c r="D3089" s="6" t="str">
        <x:v>我思故我在</x:v>
      </x:c>
      <x:c r="E3089" s="7" t="str">
        <x:v>施放战技时，有40%的固定概率对该目标发动1次追加攻击，造成等同于真理医生175.5%攻击力的虚数属性伤害。目标每有1个负面效果，追加攻击发动的固定概率提高20%。若追加攻击施放前目标被消灭则对敌方随机单体发动追加攻击。</x:v>
      </x:c>
      <x:c r="F3089" s="6" t="n">
        <x:v>1.755</x:v>
      </x:c>
      <x:c r="G3089" s="6" t="n">
        <x:v>0</x:v>
      </x:c>
      <x:c r="H3089" s="6" t="n">
        <x:v>0</x:v>
      </x:c>
      <x:c r="I3089" s="6" t="n">
        <x:v>0</x:v>
      </x:c>
      <x:c r="J3089" s="6" t="str">
        <x:v>[1.755, 0.4, 0.2]</x:v>
      </x:c>
      <x:c r="K3089" s="7" t="str">
        <x:v>需确认条件及分段</x:v>
      </x:c>
      <x:c r="L3089" s="6" t="str">
        <x:v>https://raw.githubusercontent.com/Mar-7th/StarRailRes/dbe8cdfcfb0bf657b9fe1cf92d5537f118ccb487/index_new/cn/character_skills.json</x:v>
      </x:c>
    </x:row>
    <x:row r="3090" ht="53" customHeight="1">
      <x:c r="A3090" s="6" t="str">
        <x:v>130504_5</x:v>
      </x:c>
      <x:c r="B3090" s="6" t="str">
        <x:v>130504</x:v>
      </x:c>
      <x:c r="C3090" s="6" t="n">
        <x:v>5</x:v>
      </x:c>
      <x:c r="D3090" s="6" t="str">
        <x:v>我思故我在</x:v>
      </x:c>
      <x:c r="E3090" s="7" t="str">
        <x:v>施放战技时，有40%的固定概率对该目标发动1次追加攻击，造成等同于真理医生189%攻击力的虚数属性伤害。目标每有1个负面效果，追加攻击发动的固定概率提高20%。若追加攻击施放前目标被消灭则对敌方随机单体发动追加攻击。</x:v>
      </x:c>
      <x:c r="F3090" s="6" t="n">
        <x:v>1.89</x:v>
      </x:c>
      <x:c r="G3090" s="6" t="n">
        <x:v>0</x:v>
      </x:c>
      <x:c r="H3090" s="6" t="n">
        <x:v>0</x:v>
      </x:c>
      <x:c r="I3090" s="6" t="n">
        <x:v>0</x:v>
      </x:c>
      <x:c r="J3090" s="6" t="str">
        <x:v>[1.89, 0.4, 0.2]</x:v>
      </x:c>
      <x:c r="K3090" s="7" t="str">
        <x:v>需确认条件及分段</x:v>
      </x:c>
      <x:c r="L3090" s="6" t="str">
        <x:v>https://raw.githubusercontent.com/Mar-7th/StarRailRes/dbe8cdfcfb0bf657b9fe1cf92d5537f118ccb487/index_new/cn/character_skills.json</x:v>
      </x:c>
    </x:row>
    <x:row r="3091" ht="53" customHeight="1">
      <x:c r="A3091" s="6" t="str">
        <x:v>130504_6</x:v>
      </x:c>
      <x:c r="B3091" s="6" t="str">
        <x:v>130504</x:v>
      </x:c>
      <x:c r="C3091" s="6" t="n">
        <x:v>6</x:v>
      </x:c>
      <x:c r="D3091" s="6" t="str">
        <x:v>我思故我在</x:v>
      </x:c>
      <x:c r="E3091" s="7" t="str">
        <x:v>施放战技时，有40%的固定概率对该目标发动1次追加攻击，造成等同于真理医生202.5%攻击力的虚数属性伤害。目标每有1个负面效果，追加攻击发动的固定概率提高20%。若追加攻击施放前目标被消灭则对敌方随机单体发动追加攻击。</x:v>
      </x:c>
      <x:c r="F3091" s="6" t="n">
        <x:v>2.025</x:v>
      </x:c>
      <x:c r="G3091" s="6" t="n">
        <x:v>0</x:v>
      </x:c>
      <x:c r="H3091" s="6" t="n">
        <x:v>0</x:v>
      </x:c>
      <x:c r="I3091" s="6" t="n">
        <x:v>0</x:v>
      </x:c>
      <x:c r="J3091" s="6" t="str">
        <x:v>[2.025, 0.4, 0.2]</x:v>
      </x:c>
      <x:c r="K3091" s="7" t="str">
        <x:v>需确认条件及分段</x:v>
      </x:c>
      <x:c r="L3091" s="6" t="str">
        <x:v>https://raw.githubusercontent.com/Mar-7th/StarRailRes/dbe8cdfcfb0bf657b9fe1cf92d5537f118ccb487/index_new/cn/character_skills.json</x:v>
      </x:c>
    </x:row>
    <x:row r="3092" ht="53" customHeight="1">
      <x:c r="A3092" s="6" t="str">
        <x:v>130504_7</x:v>
      </x:c>
      <x:c r="B3092" s="6" t="str">
        <x:v>130504</x:v>
      </x:c>
      <x:c r="C3092" s="6" t="n">
        <x:v>7</x:v>
      </x:c>
      <x:c r="D3092" s="6" t="str">
        <x:v>我思故我在</x:v>
      </x:c>
      <x:c r="E3092" s="7" t="str">
        <x:v>施放战技时，有40%的固定概率对该目标发动1次追加攻击，造成等同于真理医生219.38%攻击力的虚数属性伤害。目标每有1个负面效果，追加攻击发动的固定概率提高20%。若追加攻击施放前目标被消灭则对敌方随机单体发动追加攻击。</x:v>
      </x:c>
      <x:c r="F3092" s="6" t="n">
        <x:v>2.1938</x:v>
      </x:c>
      <x:c r="G3092" s="6" t="n">
        <x:v>0</x:v>
      </x:c>
      <x:c r="H3092" s="6" t="n">
        <x:v>0</x:v>
      </x:c>
      <x:c r="I3092" s="6" t="n">
        <x:v>0</x:v>
      </x:c>
      <x:c r="J3092" s="6" t="str">
        <x:v>[2.1938, 0.4, 0.2]</x:v>
      </x:c>
      <x:c r="K3092" s="7" t="str">
        <x:v>需确认条件及分段</x:v>
      </x:c>
      <x:c r="L3092" s="6" t="str">
        <x:v>https://raw.githubusercontent.com/Mar-7th/StarRailRes/dbe8cdfcfb0bf657b9fe1cf92d5537f118ccb487/index_new/cn/character_skills.json</x:v>
      </x:c>
    </x:row>
    <x:row r="3093" ht="53" customHeight="1">
      <x:c r="A3093" s="6" t="str">
        <x:v>130504_8</x:v>
      </x:c>
      <x:c r="B3093" s="6" t="str">
        <x:v>130504</x:v>
      </x:c>
      <x:c r="C3093" s="6" t="n">
        <x:v>8</x:v>
      </x:c>
      <x:c r="D3093" s="6" t="str">
        <x:v>我思故我在</x:v>
      </x:c>
      <x:c r="E3093" s="7" t="str">
        <x:v>施放战技时，有40%的固定概率对该目标发动1次追加攻击，造成等同于真理医生236.25%攻击力的虚数属性伤害。目标每有1个负面效果，追加攻击发动的固定概率提高20%。若追加攻击施放前目标被消灭则对敌方随机单体发动追加攻击。</x:v>
      </x:c>
      <x:c r="F3093" s="6" t="n">
        <x:v>2.3625</x:v>
      </x:c>
      <x:c r="G3093" s="6" t="n">
        <x:v>0</x:v>
      </x:c>
      <x:c r="H3093" s="6" t="n">
        <x:v>0</x:v>
      </x:c>
      <x:c r="I3093" s="6" t="n">
        <x:v>0</x:v>
      </x:c>
      <x:c r="J3093" s="6" t="str">
        <x:v>[2.3625, 0.4, 0.2]</x:v>
      </x:c>
      <x:c r="K3093" s="7" t="str">
        <x:v>需确认条件及分段</x:v>
      </x:c>
      <x:c r="L3093" s="6" t="str">
        <x:v>https://raw.githubusercontent.com/Mar-7th/StarRailRes/dbe8cdfcfb0bf657b9fe1cf92d5537f118ccb487/index_new/cn/character_skills.json</x:v>
      </x:c>
    </x:row>
    <x:row r="3094" ht="53" customHeight="1">
      <x:c r="A3094" s="6" t="str">
        <x:v>130504_9</x:v>
      </x:c>
      <x:c r="B3094" s="6" t="str">
        <x:v>130504</x:v>
      </x:c>
      <x:c r="C3094" s="6" t="n">
        <x:v>9</x:v>
      </x:c>
      <x:c r="D3094" s="6" t="str">
        <x:v>我思故我在</x:v>
      </x:c>
      <x:c r="E3094" s="7" t="str">
        <x:v>施放战技时，有40%的固定概率对该目标发动1次追加攻击，造成等同于真理医生253.12%攻击力的虚数属性伤害。目标每有1个负面效果，追加攻击发动的固定概率提高20%。若追加攻击施放前目标被消灭则对敌方随机单体发动追加攻击。</x:v>
      </x:c>
      <x:c r="F3094" s="6" t="n">
        <x:v>2.5312</x:v>
      </x:c>
      <x:c r="G3094" s="6" t="n">
        <x:v>0</x:v>
      </x:c>
      <x:c r="H3094" s="6" t="n">
        <x:v>0</x:v>
      </x:c>
      <x:c r="I3094" s="6" t="n">
        <x:v>0</x:v>
      </x:c>
      <x:c r="J3094" s="6" t="str">
        <x:v>[2.5312, 0.4, 0.2]</x:v>
      </x:c>
      <x:c r="K3094" s="7" t="str">
        <x:v>需确认条件及分段</x:v>
      </x:c>
      <x:c r="L3094" s="6" t="str">
        <x:v>https://raw.githubusercontent.com/Mar-7th/StarRailRes/dbe8cdfcfb0bf657b9fe1cf92d5537f118ccb487/index_new/cn/character_skills.json</x:v>
      </x:c>
    </x:row>
    <x:row r="3095" ht="53" customHeight="1">
      <x:c r="A3095" s="6" t="str">
        <x:v>130504_10</x:v>
      </x:c>
      <x:c r="B3095" s="6" t="str">
        <x:v>130504</x:v>
      </x:c>
      <x:c r="C3095" s="6" t="n">
        <x:v>10</x:v>
      </x:c>
      <x:c r="D3095" s="6" t="str">
        <x:v>我思故我在</x:v>
      </x:c>
      <x:c r="E3095" s="7" t="str">
        <x:v>施放战技时，有40%的固定概率对该目标发动1次追加攻击，造成等同于真理医生270%攻击力的虚数属性伤害。目标每有1个负面效果，追加攻击发动的固定概率提高20%。若追加攻击施放前目标被消灭则对敌方随机单体发动追加攻击。</x:v>
      </x:c>
      <x:c r="F3095" s="6" t="n">
        <x:v>2.7</x:v>
      </x:c>
      <x:c r="G3095" s="6" t="n">
        <x:v>0</x:v>
      </x:c>
      <x:c r="H3095" s="6" t="n">
        <x:v>0</x:v>
      </x:c>
      <x:c r="I3095" s="6" t="n">
        <x:v>0</x:v>
      </x:c>
      <x:c r="J3095" s="6" t="str">
        <x:v>[2.7, 0.4, 0.2]</x:v>
      </x:c>
      <x:c r="K3095" s="7" t="str">
        <x:v>需确认条件及分段</x:v>
      </x:c>
      <x:c r="L3095" s="6" t="str">
        <x:v>https://raw.githubusercontent.com/Mar-7th/StarRailRes/dbe8cdfcfb0bf657b9fe1cf92d5537f118ccb487/index_new/cn/character_skills.json</x:v>
      </x:c>
    </x:row>
    <x:row r="3096" ht="53" customHeight="1">
      <x:c r="A3096" s="6" t="str">
        <x:v>130504_11</x:v>
      </x:c>
      <x:c r="B3096" s="6" t="str">
        <x:v>130504</x:v>
      </x:c>
      <x:c r="C3096" s="6" t="n">
        <x:v>11</x:v>
      </x:c>
      <x:c r="D3096" s="6" t="str">
        <x:v>我思故我在</x:v>
      </x:c>
      <x:c r="E3096" s="7" t="str">
        <x:v>施放战技时，有40%的固定概率对该目标发动1次追加攻击，造成等同于真理医生283.5%攻击力的虚数属性伤害。目标每有1个负面效果，追加攻击发动的固定概率提高20%。若追加攻击施放前目标被消灭则对敌方随机单体发动追加攻击。</x:v>
      </x:c>
      <x:c r="F3096" s="6" t="n">
        <x:v>2.835</x:v>
      </x:c>
      <x:c r="G3096" s="6" t="n">
        <x:v>0</x:v>
      </x:c>
      <x:c r="H3096" s="6" t="n">
        <x:v>0</x:v>
      </x:c>
      <x:c r="I3096" s="6" t="n">
        <x:v>0</x:v>
      </x:c>
      <x:c r="J3096" s="6" t="str">
        <x:v>[2.835, 0.4, 0.2]</x:v>
      </x:c>
      <x:c r="K3096" s="7" t="str">
        <x:v>需确认条件及分段</x:v>
      </x:c>
      <x:c r="L3096" s="6" t="str">
        <x:v>https://raw.githubusercontent.com/Mar-7th/StarRailRes/dbe8cdfcfb0bf657b9fe1cf92d5537f118ccb487/index_new/cn/character_skills.json</x:v>
      </x:c>
    </x:row>
    <x:row r="3097" ht="53" customHeight="1">
      <x:c r="A3097" s="6" t="str">
        <x:v>130504_12</x:v>
      </x:c>
      <x:c r="B3097" s="6" t="str">
        <x:v>130504</x:v>
      </x:c>
      <x:c r="C3097" s="6" t="n">
        <x:v>12</x:v>
      </x:c>
      <x:c r="D3097" s="6" t="str">
        <x:v>我思故我在</x:v>
      </x:c>
      <x:c r="E3097" s="7" t="str">
        <x:v>施放战技时，有40%的固定概率对该目标发动1次追加攻击，造成等同于真理医生297%攻击力的虚数属性伤害。目标每有1个负面效果，追加攻击发动的固定概率提高20%。若追加攻击施放前目标被消灭则对敌方随机单体发动追加攻击。</x:v>
      </x:c>
      <x:c r="F3097" s="6" t="n">
        <x:v>2.97</x:v>
      </x:c>
      <x:c r="G3097" s="6" t="n">
        <x:v>0</x:v>
      </x:c>
      <x:c r="H3097" s="6" t="n">
        <x:v>0</x:v>
      </x:c>
      <x:c r="I3097" s="6" t="n">
        <x:v>0</x:v>
      </x:c>
      <x:c r="J3097" s="6" t="str">
        <x:v>[2.97, 0.4, 0.2]</x:v>
      </x:c>
      <x:c r="K3097" s="7" t="str">
        <x:v>需确认条件及分段</x:v>
      </x:c>
      <x:c r="L3097" s="6" t="str">
        <x:v>https://raw.githubusercontent.com/Mar-7th/StarRailRes/dbe8cdfcfb0bf657b9fe1cf92d5537f118ccb487/index_new/cn/character_skills.json</x:v>
      </x:c>
    </x:row>
    <x:row r="3098" ht="53" customHeight="1">
      <x:c r="A3098" s="6" t="str">
        <x:v>130504_13</x:v>
      </x:c>
      <x:c r="B3098" s="6" t="str">
        <x:v>130504</x:v>
      </x:c>
      <x:c r="C3098" s="6" t="n">
        <x:v>13</x:v>
      </x:c>
      <x:c r="D3098" s="6" t="str">
        <x:v>我思故我在</x:v>
      </x:c>
      <x:c r="E3098" s="7" t="str">
        <x:v>施放战技时，有40%的固定概率对该目标发动1次追加攻击，造成等同于真理医生310.5%攻击力的虚数属性伤害。目标每有1个负面效果，追加攻击发动的固定概率提高20%。若追加攻击施放前目标被消灭则对敌方随机单体发动追加攻击。</x:v>
      </x:c>
      <x:c r="F3098" s="6" t="n">
        <x:v>3.105</x:v>
      </x:c>
      <x:c r="G3098" s="6" t="n">
        <x:v>0</x:v>
      </x:c>
      <x:c r="H3098" s="6" t="n">
        <x:v>0</x:v>
      </x:c>
      <x:c r="I3098" s="6" t="n">
        <x:v>0</x:v>
      </x:c>
      <x:c r="J3098" s="6" t="str">
        <x:v>[3.105, 0.4, 0.2]</x:v>
      </x:c>
      <x:c r="K3098" s="7" t="str">
        <x:v>需确认条件及分段</x:v>
      </x:c>
      <x:c r="L3098" s="6" t="str">
        <x:v>https://raw.githubusercontent.com/Mar-7th/StarRailRes/dbe8cdfcfb0bf657b9fe1cf92d5537f118ccb487/index_new/cn/character_skills.json</x:v>
      </x:c>
    </x:row>
    <x:row r="3099" ht="53" customHeight="1">
      <x:c r="A3099" s="6" t="str">
        <x:v>130504_14</x:v>
      </x:c>
      <x:c r="B3099" s="6" t="str">
        <x:v>130504</x:v>
      </x:c>
      <x:c r="C3099" s="6" t="n">
        <x:v>14</x:v>
      </x:c>
      <x:c r="D3099" s="6" t="str">
        <x:v>我思故我在</x:v>
      </x:c>
      <x:c r="E3099" s="7" t="str">
        <x:v>施放战技时，有40%的固定概率对该目标发动1次追加攻击，造成等同于真理医生324%攻击力的虚数属性伤害。目标每有1个负面效果，追加攻击发动的固定概率提高20%。若追加攻击施放前目标被消灭则对敌方随机单体发动追加攻击。</x:v>
      </x:c>
      <x:c r="F3099" s="6" t="n">
        <x:v>3.24</x:v>
      </x:c>
      <x:c r="G3099" s="6" t="n">
        <x:v>0</x:v>
      </x:c>
      <x:c r="H3099" s="6" t="n">
        <x:v>0</x:v>
      </x:c>
      <x:c r="I3099" s="6" t="n">
        <x:v>0</x:v>
      </x:c>
      <x:c r="J3099" s="6" t="str">
        <x:v>[3.24, 0.4, 0.2]</x:v>
      </x:c>
      <x:c r="K3099" s="7" t="str">
        <x:v>需确认条件及分段</x:v>
      </x:c>
      <x:c r="L3099" s="6" t="str">
        <x:v>https://raw.githubusercontent.com/Mar-7th/StarRailRes/dbe8cdfcfb0bf657b9fe1cf92d5537f118ccb487/index_new/cn/character_skills.json</x:v>
      </x:c>
    </x:row>
    <x:row r="3100" ht="53" customHeight="1">
      <x:c r="A3100" s="6" t="str">
        <x:v>130504_15</x:v>
      </x:c>
      <x:c r="B3100" s="6" t="str">
        <x:v>130504</x:v>
      </x:c>
      <x:c r="C3100" s="6" t="n">
        <x:v>15</x:v>
      </x:c>
      <x:c r="D3100" s="6" t="str">
        <x:v>我思故我在</x:v>
      </x:c>
      <x:c r="E3100" s="7" t="str">
        <x:v>施放战技时，有40%的固定概率对该目标发动1次追加攻击，造成等同于真理医生337.5%攻击力的虚数属性伤害。目标每有1个负面效果，追加攻击发动的固定概率提高20%。若追加攻击施放前目标被消灭则对敌方随机单体发动追加攻击。</x:v>
      </x:c>
      <x:c r="F3100" s="6" t="n">
        <x:v>3.375</x:v>
      </x:c>
      <x:c r="G3100" s="6" t="n">
        <x:v>0</x:v>
      </x:c>
      <x:c r="H3100" s="6" t="n">
        <x:v>0</x:v>
      </x:c>
      <x:c r="I3100" s="6" t="n">
        <x:v>0</x:v>
      </x:c>
      <x:c r="J3100" s="6" t="str">
        <x:v>[3.375, 0.4, 0.2]</x:v>
      </x:c>
      <x:c r="K3100" s="7" t="str">
        <x:v>需确认条件及分段</x:v>
      </x:c>
      <x:c r="L3100" s="6" t="str">
        <x:v>https://raw.githubusercontent.com/Mar-7th/StarRailRes/dbe8cdfcfb0bf657b9fe1cf92d5537f118ccb487/index_new/cn/character_skills.json</x:v>
      </x:c>
    </x:row>
    <x:row r="3101" ht="20" customHeight="1">
      <x:c r="A3101" s="6" t="str">
        <x:v>130506_1</x:v>
      </x:c>
      <x:c r="B3101" s="6" t="str">
        <x:v>130506</x:v>
      </x:c>
      <x:c r="C3101" s="6" t="n">
        <x:v>1</x:v>
      </x:c>
      <x:c r="D3101" s="6" t="str">
        <x:v>攻击</x:v>
      </x:c>
      <x:c r="E3101" s="7" t="str">
        <x:v>攻击敌人，进入战斗后削弱敌方目标对应属性韧性。</x:v>
      </x:c>
      <x:c r="F3101" s="6" t="n">
        <x:v>0</x:v>
      </x:c>
      <x:c r="G3101" s="6" t="n">
        <x:v>0</x:v>
      </x:c>
      <x:c r="H3101" s="6" t="n">
        <x:v>0</x:v>
      </x:c>
      <x:c r="I3101" s="6" t="n">
        <x:v>0</x:v>
      </x:c>
      <x:c r="J3101" s="6" t="str">
        <x:v>[]</x:v>
      </x:c>
      <x:c r="K3101" s="7" t="str">
        <x:v>缺少结构化参数，必须覆盖</x:v>
      </x:c>
      <x:c r="L3101" s="6" t="str">
        <x:v>https://raw.githubusercontent.com/Mar-7th/StarRailRes/dbe8cdfcfb0bf657b9fe1cf92d5537f118ccb487/index_new/cn/character_skills.json</x:v>
      </x:c>
    </x:row>
    <x:row r="3102" ht="53" customHeight="1">
      <x:c r="A3102" s="6" t="str">
        <x:v>130507_1</x:v>
      </x:c>
      <x:c r="B3102" s="6" t="str">
        <x:v>130507</x:v>
      </x:c>
      <x:c r="C3102" s="6" t="n">
        <x:v>1</x:v>
      </x:c>
      <x:c r="D3102" s="6" t="str">
        <x:v>偶像塑造</x:v>
      </x:c>
      <x:c r="E3102" s="7" t="str">
        <x:v>使用秘技后，制造一个特殊领域嘲讽附近敌人，持续10秒。与处于特殊领域内的敌人进入战斗后，有100%基础概率使敌方每个单体目标速度降低15%，持续2回合。我方制造的领域效果最多存在1个。</x:v>
      </x:c>
      <x:c r="F3102" s="6" t="n">
        <x:v>0</x:v>
      </x:c>
      <x:c r="G3102" s="6" t="n">
        <x:v>0</x:v>
      </x:c>
      <x:c r="H3102" s="6" t="n">
        <x:v>0</x:v>
      </x:c>
      <x:c r="I3102" s="6" t="n">
        <x:v>0</x:v>
      </x:c>
      <x:c r="J3102" s="6" t="str">
        <x:v>[10, 1, 0.15, 2]</x:v>
      </x:c>
      <x:c r="K3102" s="7" t="str">
        <x:v>无首段伤害倍率，请覆盖或设为辅助技能</x:v>
      </x:c>
      <x:c r="L3102" s="6" t="str">
        <x:v>https://raw.githubusercontent.com/Mar-7th/StarRailRes/dbe8cdfcfb0bf657b9fe1cf92d5537f118ccb487/index_new/cn/character_skills.json</x:v>
      </x:c>
    </x:row>
    <x:row r="3103" ht="20" customHeight="1">
      <x:c r="A3103" s="6" t="str">
        <x:v>130601_1</x:v>
      </x:c>
      <x:c r="B3103" s="6" t="str">
        <x:v>130601</x:v>
      </x:c>
      <x:c r="C3103" s="6" t="n">
        <x:v>1</x:v>
      </x:c>
      <x:c r="D3103" s="6" t="str">
        <x:v>独角戏</x:v>
      </x:c>
      <x:c r="E3103" s="7" t="str">
        <x:v>对指定敌方单体造成等同于花火50%攻击力的量子属性伤害。</x:v>
      </x:c>
      <x:c r="F3103" s="6" t="n">
        <x:v>0.5</x:v>
      </x:c>
      <x:c r="G3103" s="6" t="n">
        <x:v>0</x:v>
      </x:c>
      <x:c r="H3103" s="6" t="n">
        <x:v>0</x:v>
      </x:c>
      <x:c r="I3103" s="6" t="n">
        <x:v>0</x:v>
      </x:c>
      <x:c r="J3103" s="6" t="str">
        <x:v>[0.5]</x:v>
      </x:c>
      <x:c r="K3103" s="7" t="str">
        <x:v>需确认条件及分段</x:v>
      </x:c>
      <x:c r="L3103" s="6" t="str">
        <x:v>https://raw.githubusercontent.com/Mar-7th/StarRailRes/dbe8cdfcfb0bf657b9fe1cf92d5537f118ccb487/index_new/cn/character_skills.json</x:v>
      </x:c>
    </x:row>
    <x:row r="3104" ht="20" customHeight="1">
      <x:c r="A3104" s="6" t="str">
        <x:v>130601_2</x:v>
      </x:c>
      <x:c r="B3104" s="6" t="str">
        <x:v>130601</x:v>
      </x:c>
      <x:c r="C3104" s="6" t="n">
        <x:v>2</x:v>
      </x:c>
      <x:c r="D3104" s="6" t="str">
        <x:v>独角戏</x:v>
      </x:c>
      <x:c r="E3104" s="7" t="str">
        <x:v>对指定敌方单体造成等同于花火60%攻击力的量子属性伤害。</x:v>
      </x:c>
      <x:c r="F3104" s="6" t="n">
        <x:v>0.6</x:v>
      </x:c>
      <x:c r="G3104" s="6" t="n">
        <x:v>0</x:v>
      </x:c>
      <x:c r="H3104" s="6" t="n">
        <x:v>0</x:v>
      </x:c>
      <x:c r="I3104" s="6" t="n">
        <x:v>0</x:v>
      </x:c>
      <x:c r="J3104" s="6" t="str">
        <x:v>[0.6]</x:v>
      </x:c>
      <x:c r="K3104" s="7" t="str">
        <x:v>需确认条件及分段</x:v>
      </x:c>
      <x:c r="L3104" s="6" t="str">
        <x:v>https://raw.githubusercontent.com/Mar-7th/StarRailRes/dbe8cdfcfb0bf657b9fe1cf92d5537f118ccb487/index_new/cn/character_skills.json</x:v>
      </x:c>
    </x:row>
    <x:row r="3105" ht="20" customHeight="1">
      <x:c r="A3105" s="6" t="str">
        <x:v>130601_3</x:v>
      </x:c>
      <x:c r="B3105" s="6" t="str">
        <x:v>130601</x:v>
      </x:c>
      <x:c r="C3105" s="6" t="n">
        <x:v>3</x:v>
      </x:c>
      <x:c r="D3105" s="6" t="str">
        <x:v>独角戏</x:v>
      </x:c>
      <x:c r="E3105" s="7" t="str">
        <x:v>对指定敌方单体造成等同于花火70%攻击力的量子属性伤害。</x:v>
      </x:c>
      <x:c r="F3105" s="6" t="n">
        <x:v>0.7</x:v>
      </x:c>
      <x:c r="G3105" s="6" t="n">
        <x:v>0</x:v>
      </x:c>
      <x:c r="H3105" s="6" t="n">
        <x:v>0</x:v>
      </x:c>
      <x:c r="I3105" s="6" t="n">
        <x:v>0</x:v>
      </x:c>
      <x:c r="J3105" s="6" t="str">
        <x:v>[0.7]</x:v>
      </x:c>
      <x:c r="K3105" s="7" t="str">
        <x:v>需确认条件及分段</x:v>
      </x:c>
      <x:c r="L3105" s="6" t="str">
        <x:v>https://raw.githubusercontent.com/Mar-7th/StarRailRes/dbe8cdfcfb0bf657b9fe1cf92d5537f118ccb487/index_new/cn/character_skills.json</x:v>
      </x:c>
    </x:row>
    <x:row r="3106" ht="20" customHeight="1">
      <x:c r="A3106" s="6" t="str">
        <x:v>130601_4</x:v>
      </x:c>
      <x:c r="B3106" s="6" t="str">
        <x:v>130601</x:v>
      </x:c>
      <x:c r="C3106" s="6" t="n">
        <x:v>4</x:v>
      </x:c>
      <x:c r="D3106" s="6" t="str">
        <x:v>独角戏</x:v>
      </x:c>
      <x:c r="E3106" s="7" t="str">
        <x:v>对指定敌方单体造成等同于花火80%攻击力的量子属性伤害。</x:v>
      </x:c>
      <x:c r="F3106" s="6" t="n">
        <x:v>0.8</x:v>
      </x:c>
      <x:c r="G3106" s="6" t="n">
        <x:v>0</x:v>
      </x:c>
      <x:c r="H3106" s="6" t="n">
        <x:v>0</x:v>
      </x:c>
      <x:c r="I3106" s="6" t="n">
        <x:v>0</x:v>
      </x:c>
      <x:c r="J3106" s="6" t="str">
        <x:v>[0.8]</x:v>
      </x:c>
      <x:c r="K3106" s="7" t="str">
        <x:v>需确认条件及分段</x:v>
      </x:c>
      <x:c r="L3106" s="6" t="str">
        <x:v>https://raw.githubusercontent.com/Mar-7th/StarRailRes/dbe8cdfcfb0bf657b9fe1cf92d5537f118ccb487/index_new/cn/character_skills.json</x:v>
      </x:c>
    </x:row>
    <x:row r="3107" ht="20" customHeight="1">
      <x:c r="A3107" s="6" t="str">
        <x:v>130601_5</x:v>
      </x:c>
      <x:c r="B3107" s="6" t="str">
        <x:v>130601</x:v>
      </x:c>
      <x:c r="C3107" s="6" t="n">
        <x:v>5</x:v>
      </x:c>
      <x:c r="D3107" s="6" t="str">
        <x:v>独角戏</x:v>
      </x:c>
      <x:c r="E3107" s="7" t="str">
        <x:v>对指定敌方单体造成等同于花火90%攻击力的量子属性伤害。</x:v>
      </x:c>
      <x:c r="F3107" s="6" t="n">
        <x:v>0.9</x:v>
      </x:c>
      <x:c r="G3107" s="6" t="n">
        <x:v>0</x:v>
      </x:c>
      <x:c r="H3107" s="6" t="n">
        <x:v>0</x:v>
      </x:c>
      <x:c r="I3107" s="6" t="n">
        <x:v>0</x:v>
      </x:c>
      <x:c r="J3107" s="6" t="str">
        <x:v>[0.9]</x:v>
      </x:c>
      <x:c r="K3107" s="7" t="str">
        <x:v>需确认条件及分段</x:v>
      </x:c>
      <x:c r="L3107" s="6" t="str">
        <x:v>https://raw.githubusercontent.com/Mar-7th/StarRailRes/dbe8cdfcfb0bf657b9fe1cf92d5537f118ccb487/index_new/cn/character_skills.json</x:v>
      </x:c>
    </x:row>
    <x:row r="3108" ht="20" customHeight="1">
      <x:c r="A3108" s="6" t="str">
        <x:v>130601_6</x:v>
      </x:c>
      <x:c r="B3108" s="6" t="str">
        <x:v>130601</x:v>
      </x:c>
      <x:c r="C3108" s="6" t="n">
        <x:v>6</x:v>
      </x:c>
      <x:c r="D3108" s="6" t="str">
        <x:v>独角戏</x:v>
      </x:c>
      <x:c r="E3108" s="7" t="str">
        <x:v>对指定敌方单体造成等同于花火100%攻击力的量子属性伤害。</x:v>
      </x:c>
      <x:c r="F3108" s="6" t="n">
        <x:v>1</x:v>
      </x:c>
      <x:c r="G3108" s="6" t="n">
        <x:v>0</x:v>
      </x:c>
      <x:c r="H3108" s="6" t="n">
        <x:v>0</x:v>
      </x:c>
      <x:c r="I3108" s="6" t="n">
        <x:v>0</x:v>
      </x:c>
      <x:c r="J3108" s="6" t="str">
        <x:v>[1]</x:v>
      </x:c>
      <x:c r="K3108" s="7" t="str">
        <x:v>需确认条件及分段</x:v>
      </x:c>
      <x:c r="L3108" s="6" t="str">
        <x:v>https://raw.githubusercontent.com/Mar-7th/StarRailRes/dbe8cdfcfb0bf657b9fe1cf92d5537f118ccb487/index_new/cn/character_skills.json</x:v>
      </x:c>
    </x:row>
    <x:row r="3109" ht="20" customHeight="1">
      <x:c r="A3109" s="6" t="str">
        <x:v>130601_7</x:v>
      </x:c>
      <x:c r="B3109" s="6" t="str">
        <x:v>130601</x:v>
      </x:c>
      <x:c r="C3109" s="6" t="n">
        <x:v>7</x:v>
      </x:c>
      <x:c r="D3109" s="6" t="str">
        <x:v>独角戏</x:v>
      </x:c>
      <x:c r="E3109" s="7" t="str">
        <x:v>对指定敌方单体造成等同于花火110%攻击力的量子属性伤害。</x:v>
      </x:c>
      <x:c r="F3109" s="6" t="n">
        <x:v>1.1</x:v>
      </x:c>
      <x:c r="G3109" s="6" t="n">
        <x:v>0</x:v>
      </x:c>
      <x:c r="H3109" s="6" t="n">
        <x:v>0</x:v>
      </x:c>
      <x:c r="I3109" s="6" t="n">
        <x:v>0</x:v>
      </x:c>
      <x:c r="J3109" s="6" t="str">
        <x:v>[1.1]</x:v>
      </x:c>
      <x:c r="K3109" s="7" t="str">
        <x:v>需确认条件及分段</x:v>
      </x:c>
      <x:c r="L3109" s="6" t="str">
        <x:v>https://raw.githubusercontent.com/Mar-7th/StarRailRes/dbe8cdfcfb0bf657b9fe1cf92d5537f118ccb487/index_new/cn/character_skills.json</x:v>
      </x:c>
    </x:row>
    <x:row r="3110" ht="20" customHeight="1">
      <x:c r="A3110" s="6" t="str">
        <x:v>130601_8</x:v>
      </x:c>
      <x:c r="B3110" s="6" t="str">
        <x:v>130601</x:v>
      </x:c>
      <x:c r="C3110" s="6" t="n">
        <x:v>8</x:v>
      </x:c>
      <x:c r="D3110" s="6" t="str">
        <x:v>独角戏</x:v>
      </x:c>
      <x:c r="E3110" s="7" t="str">
        <x:v>对指定敌方单体造成等同于花火120%攻击力的量子属性伤害。</x:v>
      </x:c>
      <x:c r="F3110" s="6" t="n">
        <x:v>1.2</x:v>
      </x:c>
      <x:c r="G3110" s="6" t="n">
        <x:v>0</x:v>
      </x:c>
      <x:c r="H3110" s="6" t="n">
        <x:v>0</x:v>
      </x:c>
      <x:c r="I3110" s="6" t="n">
        <x:v>0</x:v>
      </x:c>
      <x:c r="J3110" s="6" t="str">
        <x:v>[1.2]</x:v>
      </x:c>
      <x:c r="K3110" s="7" t="str">
        <x:v>需确认条件及分段</x:v>
      </x:c>
      <x:c r="L3110" s="6" t="str">
        <x:v>https://raw.githubusercontent.com/Mar-7th/StarRailRes/dbe8cdfcfb0bf657b9fe1cf92d5537f118ccb487/index_new/cn/character_skills.json</x:v>
      </x:c>
    </x:row>
    <x:row r="3111" ht="20" customHeight="1">
      <x:c r="A3111" s="6" t="str">
        <x:v>130601_9</x:v>
      </x:c>
      <x:c r="B3111" s="6" t="str">
        <x:v>130601</x:v>
      </x:c>
      <x:c r="C3111" s="6" t="n">
        <x:v>9</x:v>
      </x:c>
      <x:c r="D3111" s="6" t="str">
        <x:v>独角戏</x:v>
      </x:c>
      <x:c r="E3111" s="7" t="str">
        <x:v>对指定敌方单体造成等同于花火130%攻击力的量子属性伤害。</x:v>
      </x:c>
      <x:c r="F3111" s="6" t="n">
        <x:v>1.3</x:v>
      </x:c>
      <x:c r="G3111" s="6" t="n">
        <x:v>0</x:v>
      </x:c>
      <x:c r="H3111" s="6" t="n">
        <x:v>0</x:v>
      </x:c>
      <x:c r="I3111" s="6" t="n">
        <x:v>0</x:v>
      </x:c>
      <x:c r="J3111" s="6" t="str">
        <x:v>[1.3]</x:v>
      </x:c>
      <x:c r="K3111" s="7" t="str">
        <x:v>需确认条件及分段</x:v>
      </x:c>
      <x:c r="L3111" s="6" t="str">
        <x:v>https://raw.githubusercontent.com/Mar-7th/StarRailRes/dbe8cdfcfb0bf657b9fe1cf92d5537f118ccb487/index_new/cn/character_skills.json</x:v>
      </x:c>
    </x:row>
    <x:row r="3112" ht="20" customHeight="1">
      <x:c r="A3112" s="6" t="str">
        <x:v>130601_10</x:v>
      </x:c>
      <x:c r="B3112" s="6" t="str">
        <x:v>130601</x:v>
      </x:c>
      <x:c r="C3112" s="6" t="n">
        <x:v>10</x:v>
      </x:c>
      <x:c r="D3112" s="6" t="str">
        <x:v>独角戏</x:v>
      </x:c>
      <x:c r="E3112" s="7" t="str">
        <x:v>对指定敌方单体造成等同于花火140%攻击力的量子属性伤害。</x:v>
      </x:c>
      <x:c r="F3112" s="6" t="n">
        <x:v>1.4</x:v>
      </x:c>
      <x:c r="G3112" s="6" t="n">
        <x:v>0</x:v>
      </x:c>
      <x:c r="H3112" s="6" t="n">
        <x:v>0</x:v>
      </x:c>
      <x:c r="I3112" s="6" t="n">
        <x:v>0</x:v>
      </x:c>
      <x:c r="J3112" s="6" t="str">
        <x:v>[1.4]</x:v>
      </x:c>
      <x:c r="K3112" s="7" t="str">
        <x:v>需确认条件及分段</x:v>
      </x:c>
      <x:c r="L3112" s="6" t="str">
        <x:v>https://raw.githubusercontent.com/Mar-7th/StarRailRes/dbe8cdfcfb0bf657b9fe1cf92d5537f118ccb487/index_new/cn/character_skills.json</x:v>
      </x:c>
    </x:row>
    <x:row r="3113" ht="38" customHeight="1">
      <x:c r="A3113" s="6" t="str">
        <x:v>130602_1</x:v>
      </x:c>
      <x:c r="B3113" s="6" t="str">
        <x:v>130602</x:v>
      </x:c>
      <x:c r="C3113" s="6" t="n">
        <x:v>1</x:v>
      </x:c>
      <x:c r="D3113" s="6" t="str">
        <x:v>梦游鱼</x:v>
      </x:c>
      <x:c r="E3113" s="7" t="str">
        <x:v>使指定我方单体的暴击伤害提高，提高数值等同于花火12%暴击伤害+27%，持续1回合，并使该目标行动提前50%。
当花火对自身施放该技能时，无法触发行动提前效果。</x:v>
      </x:c>
      <x:c r="F3113" s="6" t="n">
        <x:v>0</x:v>
      </x:c>
      <x:c r="G3113" s="6" t="n">
        <x:v>0</x:v>
      </x:c>
      <x:c r="H3113" s="6" t="n">
        <x:v>0</x:v>
      </x:c>
      <x:c r="I3113" s="6" t="n">
        <x:v>0</x:v>
      </x:c>
      <x:c r="J3113" s="6" t="str">
        <x:v>[0.12, 0.27, 1, 0.5]</x:v>
      </x:c>
      <x:c r="K3113" s="7" t="str">
        <x:v>无首段伤害倍率，请覆盖或设为辅助技能</x:v>
      </x:c>
      <x:c r="L3113" s="6" t="str">
        <x:v>https://raw.githubusercontent.com/Mar-7th/StarRailRes/dbe8cdfcfb0bf657b9fe1cf92d5537f118ccb487/index_new/cn/character_skills.json</x:v>
      </x:c>
    </x:row>
    <x:row r="3114" ht="38" customHeight="1">
      <x:c r="A3114" s="6" t="str">
        <x:v>130602_2</x:v>
      </x:c>
      <x:c r="B3114" s="6" t="str">
        <x:v>130602</x:v>
      </x:c>
      <x:c r="C3114" s="6" t="n">
        <x:v>2</x:v>
      </x:c>
      <x:c r="D3114" s="6" t="str">
        <x:v>梦游鱼</x:v>
      </x:c>
      <x:c r="E3114" s="7" t="str">
        <x:v>使指定我方单体的暴击伤害提高，提高数值等同于花火13.2%暴击伤害+28.8%，持续1回合，并使该目标行动提前50%。
当花火对自身施放该技能时，无法触发行动提前效果。</x:v>
      </x:c>
      <x:c r="F3114" s="6" t="n">
        <x:v>0</x:v>
      </x:c>
      <x:c r="G3114" s="6" t="n">
        <x:v>0</x:v>
      </x:c>
      <x:c r="H3114" s="6" t="n">
        <x:v>0</x:v>
      </x:c>
      <x:c r="I3114" s="6" t="n">
        <x:v>0</x:v>
      </x:c>
      <x:c r="J3114" s="6" t="str">
        <x:v>[0.132, 0.288, 1, 0.5]</x:v>
      </x:c>
      <x:c r="K3114" s="7" t="str">
        <x:v>无首段伤害倍率，请覆盖或设为辅助技能</x:v>
      </x:c>
      <x:c r="L3114" s="6" t="str">
        <x:v>https://raw.githubusercontent.com/Mar-7th/StarRailRes/dbe8cdfcfb0bf657b9fe1cf92d5537f118ccb487/index_new/cn/character_skills.json</x:v>
      </x:c>
    </x:row>
    <x:row r="3115" ht="38" customHeight="1">
      <x:c r="A3115" s="6" t="str">
        <x:v>130602_3</x:v>
      </x:c>
      <x:c r="B3115" s="6" t="str">
        <x:v>130602</x:v>
      </x:c>
      <x:c r="C3115" s="6" t="n">
        <x:v>3</x:v>
      </x:c>
      <x:c r="D3115" s="6" t="str">
        <x:v>梦游鱼</x:v>
      </x:c>
      <x:c r="E3115" s="7" t="str">
        <x:v>使指定我方单体的暴击伤害提高，提高数值等同于花火14.4%暴击伤害+30.6%，持续1回合，并使该目标行动提前50%。
当花火对自身施放该技能时，无法触发行动提前效果。</x:v>
      </x:c>
      <x:c r="F3115" s="6" t="n">
        <x:v>0</x:v>
      </x:c>
      <x:c r="G3115" s="6" t="n">
        <x:v>0</x:v>
      </x:c>
      <x:c r="H3115" s="6" t="n">
        <x:v>0</x:v>
      </x:c>
      <x:c r="I3115" s="6" t="n">
        <x:v>0</x:v>
      </x:c>
      <x:c r="J3115" s="6" t="str">
        <x:v>[0.144, 0.306, 1, 0.5]</x:v>
      </x:c>
      <x:c r="K3115" s="7" t="str">
        <x:v>无首段伤害倍率，请覆盖或设为辅助技能</x:v>
      </x:c>
      <x:c r="L3115" s="6" t="str">
        <x:v>https://raw.githubusercontent.com/Mar-7th/StarRailRes/dbe8cdfcfb0bf657b9fe1cf92d5537f118ccb487/index_new/cn/character_skills.json</x:v>
      </x:c>
    </x:row>
    <x:row r="3116" ht="38" customHeight="1">
      <x:c r="A3116" s="6" t="str">
        <x:v>130602_4</x:v>
      </x:c>
      <x:c r="B3116" s="6" t="str">
        <x:v>130602</x:v>
      </x:c>
      <x:c r="C3116" s="6" t="n">
        <x:v>4</x:v>
      </x:c>
      <x:c r="D3116" s="6" t="str">
        <x:v>梦游鱼</x:v>
      </x:c>
      <x:c r="E3116" s="7" t="str">
        <x:v>使指定我方单体的暴击伤害提高，提高数值等同于花火15.6%暴击伤害+32.4%，持续1回合，并使该目标行动提前50%。
当花火对自身施放该技能时，无法触发行动提前效果。</x:v>
      </x:c>
      <x:c r="F3116" s="6" t="n">
        <x:v>0</x:v>
      </x:c>
      <x:c r="G3116" s="6" t="n">
        <x:v>0</x:v>
      </x:c>
      <x:c r="H3116" s="6" t="n">
        <x:v>0</x:v>
      </x:c>
      <x:c r="I3116" s="6" t="n">
        <x:v>0</x:v>
      </x:c>
      <x:c r="J3116" s="6" t="str">
        <x:v>[0.156, 0.324, 1, 0.5]</x:v>
      </x:c>
      <x:c r="K3116" s="7" t="str">
        <x:v>无首段伤害倍率，请覆盖或设为辅助技能</x:v>
      </x:c>
      <x:c r="L3116" s="6" t="str">
        <x:v>https://raw.githubusercontent.com/Mar-7th/StarRailRes/dbe8cdfcfb0bf657b9fe1cf92d5537f118ccb487/index_new/cn/character_skills.json</x:v>
      </x:c>
    </x:row>
    <x:row r="3117" ht="38" customHeight="1">
      <x:c r="A3117" s="6" t="str">
        <x:v>130602_5</x:v>
      </x:c>
      <x:c r="B3117" s="6" t="str">
        <x:v>130602</x:v>
      </x:c>
      <x:c r="C3117" s="6" t="n">
        <x:v>5</x:v>
      </x:c>
      <x:c r="D3117" s="6" t="str">
        <x:v>梦游鱼</x:v>
      </x:c>
      <x:c r="E3117" s="7" t="str">
        <x:v>使指定我方单体的暴击伤害提高，提高数值等同于花火16.8%暴击伤害+34.2%，持续1回合，并使该目标行动提前50%。
当花火对自身施放该技能时，无法触发行动提前效果。</x:v>
      </x:c>
      <x:c r="F3117" s="6" t="n">
        <x:v>0</x:v>
      </x:c>
      <x:c r="G3117" s="6" t="n">
        <x:v>0</x:v>
      </x:c>
      <x:c r="H3117" s="6" t="n">
        <x:v>0</x:v>
      </x:c>
      <x:c r="I3117" s="6" t="n">
        <x:v>0</x:v>
      </x:c>
      <x:c r="J3117" s="6" t="str">
        <x:v>[0.168, 0.342, 1, 0.5]</x:v>
      </x:c>
      <x:c r="K3117" s="7" t="str">
        <x:v>无首段伤害倍率，请覆盖或设为辅助技能</x:v>
      </x:c>
      <x:c r="L3117" s="6" t="str">
        <x:v>https://raw.githubusercontent.com/Mar-7th/StarRailRes/dbe8cdfcfb0bf657b9fe1cf92d5537f118ccb487/index_new/cn/character_skills.json</x:v>
      </x:c>
    </x:row>
    <x:row r="3118" ht="38" customHeight="1">
      <x:c r="A3118" s="6" t="str">
        <x:v>130602_6</x:v>
      </x:c>
      <x:c r="B3118" s="6" t="str">
        <x:v>130602</x:v>
      </x:c>
      <x:c r="C3118" s="6" t="n">
        <x:v>6</x:v>
      </x:c>
      <x:c r="D3118" s="6" t="str">
        <x:v>梦游鱼</x:v>
      </x:c>
      <x:c r="E3118" s="7" t="str">
        <x:v>使指定我方单体的暴击伤害提高，提高数值等同于花火18%暴击伤害+36%，持续1回合，并使该目标行动提前50%。
当花火对自身施放该技能时，无法触发行动提前效果。</x:v>
      </x:c>
      <x:c r="F3118" s="6" t="n">
        <x:v>0</x:v>
      </x:c>
      <x:c r="G3118" s="6" t="n">
        <x:v>0</x:v>
      </x:c>
      <x:c r="H3118" s="6" t="n">
        <x:v>0</x:v>
      </x:c>
      <x:c r="I3118" s="6" t="n">
        <x:v>0</x:v>
      </x:c>
      <x:c r="J3118" s="6" t="str">
        <x:v>[0.18, 0.36, 1, 0.5]</x:v>
      </x:c>
      <x:c r="K3118" s="7" t="str">
        <x:v>无首段伤害倍率，请覆盖或设为辅助技能</x:v>
      </x:c>
      <x:c r="L3118" s="6" t="str">
        <x:v>https://raw.githubusercontent.com/Mar-7th/StarRailRes/dbe8cdfcfb0bf657b9fe1cf92d5537f118ccb487/index_new/cn/character_skills.json</x:v>
      </x:c>
    </x:row>
    <x:row r="3119" ht="38" customHeight="1">
      <x:c r="A3119" s="6" t="str">
        <x:v>130602_7</x:v>
      </x:c>
      <x:c r="B3119" s="6" t="str">
        <x:v>130602</x:v>
      </x:c>
      <x:c r="C3119" s="6" t="n">
        <x:v>7</x:v>
      </x:c>
      <x:c r="D3119" s="6" t="str">
        <x:v>梦游鱼</x:v>
      </x:c>
      <x:c r="E3119" s="7" t="str">
        <x:v>使指定我方单体的暴击伤害提高，提高数值等同于花火19.5%暴击伤害+38.25%，持续1回合，并使该目标行动提前50%。
当花火对自身施放该技能时，无法触发行动提前效果。</x:v>
      </x:c>
      <x:c r="F3119" s="6" t="n">
        <x:v>0</x:v>
      </x:c>
      <x:c r="G3119" s="6" t="n">
        <x:v>0</x:v>
      </x:c>
      <x:c r="H3119" s="6" t="n">
        <x:v>0</x:v>
      </x:c>
      <x:c r="I3119" s="6" t="n">
        <x:v>0</x:v>
      </x:c>
      <x:c r="J3119" s="6" t="str">
        <x:v>[0.195, 0.3825, 1, 0.5]</x:v>
      </x:c>
      <x:c r="K3119" s="7" t="str">
        <x:v>无首段伤害倍率，请覆盖或设为辅助技能</x:v>
      </x:c>
      <x:c r="L3119" s="6" t="str">
        <x:v>https://raw.githubusercontent.com/Mar-7th/StarRailRes/dbe8cdfcfb0bf657b9fe1cf92d5537f118ccb487/index_new/cn/character_skills.json</x:v>
      </x:c>
    </x:row>
    <x:row r="3120" ht="38" customHeight="1">
      <x:c r="A3120" s="6" t="str">
        <x:v>130602_8</x:v>
      </x:c>
      <x:c r="B3120" s="6" t="str">
        <x:v>130602</x:v>
      </x:c>
      <x:c r="C3120" s="6" t="n">
        <x:v>8</x:v>
      </x:c>
      <x:c r="D3120" s="6" t="str">
        <x:v>梦游鱼</x:v>
      </x:c>
      <x:c r="E3120" s="7" t="str">
        <x:v>使指定我方单体的暴击伤害提高，提高数值等同于花火21%暴击伤害+40.5%，持续1回合，并使该目标行动提前50%。
当花火对自身施放该技能时，无法触发行动提前效果。</x:v>
      </x:c>
      <x:c r="F3120" s="6" t="n">
        <x:v>0</x:v>
      </x:c>
      <x:c r="G3120" s="6" t="n">
        <x:v>0</x:v>
      </x:c>
      <x:c r="H3120" s="6" t="n">
        <x:v>0</x:v>
      </x:c>
      <x:c r="I3120" s="6" t="n">
        <x:v>0</x:v>
      </x:c>
      <x:c r="J3120" s="6" t="str">
        <x:v>[0.21, 0.405, 1, 0.5]</x:v>
      </x:c>
      <x:c r="K3120" s="7" t="str">
        <x:v>无首段伤害倍率，请覆盖或设为辅助技能</x:v>
      </x:c>
      <x:c r="L3120" s="6" t="str">
        <x:v>https://raw.githubusercontent.com/Mar-7th/StarRailRes/dbe8cdfcfb0bf657b9fe1cf92d5537f118ccb487/index_new/cn/character_skills.json</x:v>
      </x:c>
    </x:row>
    <x:row r="3121" ht="38" customHeight="1">
      <x:c r="A3121" s="6" t="str">
        <x:v>130602_9</x:v>
      </x:c>
      <x:c r="B3121" s="6" t="str">
        <x:v>130602</x:v>
      </x:c>
      <x:c r="C3121" s="6" t="n">
        <x:v>9</x:v>
      </x:c>
      <x:c r="D3121" s="6" t="str">
        <x:v>梦游鱼</x:v>
      </x:c>
      <x:c r="E3121" s="7" t="str">
        <x:v>使指定我方单体的暴击伤害提高，提高数值等同于花火22.5%暴击伤害+42.75%，持续1回合，并使该目标行动提前50%。
当花火对自身施放该技能时，无法触发行动提前效果。</x:v>
      </x:c>
      <x:c r="F3121" s="6" t="n">
        <x:v>0</x:v>
      </x:c>
      <x:c r="G3121" s="6" t="n">
        <x:v>0</x:v>
      </x:c>
      <x:c r="H3121" s="6" t="n">
        <x:v>0</x:v>
      </x:c>
      <x:c r="I3121" s="6" t="n">
        <x:v>0</x:v>
      </x:c>
      <x:c r="J3121" s="6" t="str">
        <x:v>[0.225, 0.4275, 1, 0.5]</x:v>
      </x:c>
      <x:c r="K3121" s="7" t="str">
        <x:v>无首段伤害倍率，请覆盖或设为辅助技能</x:v>
      </x:c>
      <x:c r="L3121" s="6" t="str">
        <x:v>https://raw.githubusercontent.com/Mar-7th/StarRailRes/dbe8cdfcfb0bf657b9fe1cf92d5537f118ccb487/index_new/cn/character_skills.json</x:v>
      </x:c>
    </x:row>
    <x:row r="3122" ht="38" customHeight="1">
      <x:c r="A3122" s="6" t="str">
        <x:v>130602_10</x:v>
      </x:c>
      <x:c r="B3122" s="6" t="str">
        <x:v>130602</x:v>
      </x:c>
      <x:c r="C3122" s="6" t="n">
        <x:v>10</x:v>
      </x:c>
      <x:c r="D3122" s="6" t="str">
        <x:v>梦游鱼</x:v>
      </x:c>
      <x:c r="E3122" s="7" t="str">
        <x:v>使指定我方单体的暴击伤害提高，提高数值等同于花火24%暴击伤害+45%，持续1回合，并使该目标行动提前50%。
当花火对自身施放该技能时，无法触发行动提前效果。</x:v>
      </x:c>
      <x:c r="F3122" s="6" t="n">
        <x:v>0</x:v>
      </x:c>
      <x:c r="G3122" s="6" t="n">
        <x:v>0</x:v>
      </x:c>
      <x:c r="H3122" s="6" t="n">
        <x:v>0</x:v>
      </x:c>
      <x:c r="I3122" s="6" t="n">
        <x:v>0</x:v>
      </x:c>
      <x:c r="J3122" s="6" t="str">
        <x:v>[0.24, 0.45, 1, 0.5]</x:v>
      </x:c>
      <x:c r="K3122" s="7" t="str">
        <x:v>无首段伤害倍率，请覆盖或设为辅助技能</x:v>
      </x:c>
      <x:c r="L3122" s="6" t="str">
        <x:v>https://raw.githubusercontent.com/Mar-7th/StarRailRes/dbe8cdfcfb0bf657b9fe1cf92d5537f118ccb487/index_new/cn/character_skills.json</x:v>
      </x:c>
    </x:row>
    <x:row r="3123" ht="38" customHeight="1">
      <x:c r="A3123" s="6" t="str">
        <x:v>130602_11</x:v>
      </x:c>
      <x:c r="B3123" s="6" t="str">
        <x:v>130602</x:v>
      </x:c>
      <x:c r="C3123" s="6" t="n">
        <x:v>11</x:v>
      </x:c>
      <x:c r="D3123" s="6" t="str">
        <x:v>梦游鱼</x:v>
      </x:c>
      <x:c r="E3123" s="7" t="str">
        <x:v>使指定我方单体的暴击伤害提高，提高数值等同于花火25.2%暴击伤害+46.8%，持续1回合，并使该目标行动提前50%。
当花火对自身施放该技能时，无法触发行动提前效果。</x:v>
      </x:c>
      <x:c r="F3123" s="6" t="n">
        <x:v>0</x:v>
      </x:c>
      <x:c r="G3123" s="6" t="n">
        <x:v>0</x:v>
      </x:c>
      <x:c r="H3123" s="6" t="n">
        <x:v>0</x:v>
      </x:c>
      <x:c r="I3123" s="6" t="n">
        <x:v>0</x:v>
      </x:c>
      <x:c r="J3123" s="6" t="str">
        <x:v>[0.252, 0.468, 1, 0.5]</x:v>
      </x:c>
      <x:c r="K3123" s="7" t="str">
        <x:v>无首段伤害倍率，请覆盖或设为辅助技能</x:v>
      </x:c>
      <x:c r="L3123" s="6" t="str">
        <x:v>https://raw.githubusercontent.com/Mar-7th/StarRailRes/dbe8cdfcfb0bf657b9fe1cf92d5537f118ccb487/index_new/cn/character_skills.json</x:v>
      </x:c>
    </x:row>
    <x:row r="3124" ht="38" customHeight="1">
      <x:c r="A3124" s="6" t="str">
        <x:v>130602_12</x:v>
      </x:c>
      <x:c r="B3124" s="6" t="str">
        <x:v>130602</x:v>
      </x:c>
      <x:c r="C3124" s="6" t="n">
        <x:v>12</x:v>
      </x:c>
      <x:c r="D3124" s="6" t="str">
        <x:v>梦游鱼</x:v>
      </x:c>
      <x:c r="E3124" s="7" t="str">
        <x:v>使指定我方单体的暴击伤害提高，提高数值等同于花火26.4%暴击伤害+48.6%，持续1回合，并使该目标行动提前50%。
当花火对自身施放该技能时，无法触发行动提前效果。</x:v>
      </x:c>
      <x:c r="F3124" s="6" t="n">
        <x:v>0</x:v>
      </x:c>
      <x:c r="G3124" s="6" t="n">
        <x:v>0</x:v>
      </x:c>
      <x:c r="H3124" s="6" t="n">
        <x:v>0</x:v>
      </x:c>
      <x:c r="I3124" s="6" t="n">
        <x:v>0</x:v>
      </x:c>
      <x:c r="J3124" s="6" t="str">
        <x:v>[0.264, 0.486, 1, 0.5]</x:v>
      </x:c>
      <x:c r="K3124" s="7" t="str">
        <x:v>无首段伤害倍率，请覆盖或设为辅助技能</x:v>
      </x:c>
      <x:c r="L3124" s="6" t="str">
        <x:v>https://raw.githubusercontent.com/Mar-7th/StarRailRes/dbe8cdfcfb0bf657b9fe1cf92d5537f118ccb487/index_new/cn/character_skills.json</x:v>
      </x:c>
    </x:row>
    <x:row r="3125" ht="38" customHeight="1">
      <x:c r="A3125" s="6" t="str">
        <x:v>130602_13</x:v>
      </x:c>
      <x:c r="B3125" s="6" t="str">
        <x:v>130602</x:v>
      </x:c>
      <x:c r="C3125" s="6" t="n">
        <x:v>13</x:v>
      </x:c>
      <x:c r="D3125" s="6" t="str">
        <x:v>梦游鱼</x:v>
      </x:c>
      <x:c r="E3125" s="7" t="str">
        <x:v>使指定我方单体的暴击伤害提高，提高数值等同于花火27.6%暴击伤害+50.4%，持续1回合，并使该目标行动提前50%。
当花火对自身施放该技能时，无法触发行动提前效果。</x:v>
      </x:c>
      <x:c r="F3125" s="6" t="n">
        <x:v>0</x:v>
      </x:c>
      <x:c r="G3125" s="6" t="n">
        <x:v>0</x:v>
      </x:c>
      <x:c r="H3125" s="6" t="n">
        <x:v>0</x:v>
      </x:c>
      <x:c r="I3125" s="6" t="n">
        <x:v>0</x:v>
      </x:c>
      <x:c r="J3125" s="6" t="str">
        <x:v>[0.276, 0.504, 1, 0.5]</x:v>
      </x:c>
      <x:c r="K3125" s="7" t="str">
        <x:v>无首段伤害倍率，请覆盖或设为辅助技能</x:v>
      </x:c>
      <x:c r="L3125" s="6" t="str">
        <x:v>https://raw.githubusercontent.com/Mar-7th/StarRailRes/dbe8cdfcfb0bf657b9fe1cf92d5537f118ccb487/index_new/cn/character_skills.json</x:v>
      </x:c>
    </x:row>
    <x:row r="3126" ht="38" customHeight="1">
      <x:c r="A3126" s="6" t="str">
        <x:v>130602_14</x:v>
      </x:c>
      <x:c r="B3126" s="6" t="str">
        <x:v>130602</x:v>
      </x:c>
      <x:c r="C3126" s="6" t="n">
        <x:v>14</x:v>
      </x:c>
      <x:c r="D3126" s="6" t="str">
        <x:v>梦游鱼</x:v>
      </x:c>
      <x:c r="E3126" s="7" t="str">
        <x:v>使指定我方单体的暴击伤害提高，提高数值等同于花火28.8%暴击伤害+52.2%，持续1回合，并使该目标行动提前50%。
当花火对自身施放该技能时，无法触发行动提前效果。</x:v>
      </x:c>
      <x:c r="F3126" s="6" t="n">
        <x:v>0</x:v>
      </x:c>
      <x:c r="G3126" s="6" t="n">
        <x:v>0</x:v>
      </x:c>
      <x:c r="H3126" s="6" t="n">
        <x:v>0</x:v>
      </x:c>
      <x:c r="I3126" s="6" t="n">
        <x:v>0</x:v>
      </x:c>
      <x:c r="J3126" s="6" t="str">
        <x:v>[0.288, 0.522, 1, 0.5]</x:v>
      </x:c>
      <x:c r="K3126" s="7" t="str">
        <x:v>无首段伤害倍率，请覆盖或设为辅助技能</x:v>
      </x:c>
      <x:c r="L3126" s="6" t="str">
        <x:v>https://raw.githubusercontent.com/Mar-7th/StarRailRes/dbe8cdfcfb0bf657b9fe1cf92d5537f118ccb487/index_new/cn/character_skills.json</x:v>
      </x:c>
    </x:row>
    <x:row r="3127" ht="38" customHeight="1">
      <x:c r="A3127" s="6" t="str">
        <x:v>130602_15</x:v>
      </x:c>
      <x:c r="B3127" s="6" t="str">
        <x:v>130602</x:v>
      </x:c>
      <x:c r="C3127" s="6" t="n">
        <x:v>15</x:v>
      </x:c>
      <x:c r="D3127" s="6" t="str">
        <x:v>梦游鱼</x:v>
      </x:c>
      <x:c r="E3127" s="7" t="str">
        <x:v>使指定我方单体的暴击伤害提高，提高数值等同于花火30%暴击伤害+54%，持续1回合，并使该目标行动提前50%。
当花火对自身施放该技能时，无法触发行动提前效果。</x:v>
      </x:c>
      <x:c r="F3127" s="6" t="n">
        <x:v>0</x:v>
      </x:c>
      <x:c r="G3127" s="6" t="n">
        <x:v>0</x:v>
      </x:c>
      <x:c r="H3127" s="6" t="n">
        <x:v>0</x:v>
      </x:c>
      <x:c r="I3127" s="6" t="n">
        <x:v>0</x:v>
      </x:c>
      <x:c r="J3127" s="6" t="str">
        <x:v>[0.3, 0.54, 1, 0.5]</x:v>
      </x:c>
      <x:c r="K3127" s="7" t="str">
        <x:v>无首段伤害倍率，请覆盖或设为辅助技能</x:v>
      </x:c>
      <x:c r="L3127" s="6" t="str">
        <x:v>https://raw.githubusercontent.com/Mar-7th/StarRailRes/dbe8cdfcfb0bf657b9fe1cf92d5537f118ccb487/index_new/cn/character_skills.json</x:v>
      </x:c>
    </x:row>
    <x:row r="3128" ht="38" customHeight="1">
      <x:c r="A3128" s="6" t="str">
        <x:v>130603_1</x:v>
      </x:c>
      <x:c r="B3128" s="6" t="str">
        <x:v>130603</x:v>
      </x:c>
      <x:c r="C3128" s="6" t="n">
        <x:v>1</x:v>
      </x:c>
      <x:c r="D3128" s="6" t="str">
        <x:v>一人千役</x:v>
      </x:c>
      <x:c r="E3128" s="7" t="str">
        <x:v>为我方恢复4个战技点，并使我方全体获得【谜诡】。持有【谜诡】的我方目标触发花火天赋造成的伤害提高效果每层额外提高6%，持续2回合。</x:v>
      </x:c>
      <x:c r="F3128" s="6" t="n">
        <x:v>0</x:v>
      </x:c>
      <x:c r="G3128" s="6" t="n">
        <x:v>0</x:v>
      </x:c>
      <x:c r="H3128" s="6" t="n">
        <x:v>0</x:v>
      </x:c>
      <x:c r="I3128" s="6" t="n">
        <x:v>0</x:v>
      </x:c>
      <x:c r="J3128" s="6" t="str">
        <x:v>[2, 4, 0.06, 2]</x:v>
      </x:c>
      <x:c r="K3128" s="7" t="str">
        <x:v>无首段伤害倍率，请覆盖或设为辅助技能</x:v>
      </x:c>
      <x:c r="L3128" s="6" t="str">
        <x:v>https://raw.githubusercontent.com/Mar-7th/StarRailRes/dbe8cdfcfb0bf657b9fe1cf92d5537f118ccb487/index_new/cn/character_skills.json</x:v>
      </x:c>
    </x:row>
    <x:row r="3129" ht="38" customHeight="1">
      <x:c r="A3129" s="6" t="str">
        <x:v>130603_2</x:v>
      </x:c>
      <x:c r="B3129" s="6" t="str">
        <x:v>130603</x:v>
      </x:c>
      <x:c r="C3129" s="6" t="n">
        <x:v>2</x:v>
      </x:c>
      <x:c r="D3129" s="6" t="str">
        <x:v>一人千役</x:v>
      </x:c>
      <x:c r="E3129" s="7" t="str">
        <x:v>为我方恢复4个战技点，并使我方全体获得【谜诡】。持有【谜诡】的我方目标触发花火天赋造成的伤害提高效果每层额外提高6.4%，持续2回合。</x:v>
      </x:c>
      <x:c r="F3129" s="6" t="n">
        <x:v>0</x:v>
      </x:c>
      <x:c r="G3129" s="6" t="n">
        <x:v>0</x:v>
      </x:c>
      <x:c r="H3129" s="6" t="n">
        <x:v>0</x:v>
      </x:c>
      <x:c r="I3129" s="6" t="n">
        <x:v>0</x:v>
      </x:c>
      <x:c r="J3129" s="6" t="str">
        <x:v>[2, 4, 0.064, 2]</x:v>
      </x:c>
      <x:c r="K3129" s="7" t="str">
        <x:v>无首段伤害倍率，请覆盖或设为辅助技能</x:v>
      </x:c>
      <x:c r="L3129" s="6" t="str">
        <x:v>https://raw.githubusercontent.com/Mar-7th/StarRailRes/dbe8cdfcfb0bf657b9fe1cf92d5537f118ccb487/index_new/cn/character_skills.json</x:v>
      </x:c>
    </x:row>
    <x:row r="3130" ht="38" customHeight="1">
      <x:c r="A3130" s="6" t="str">
        <x:v>130603_3</x:v>
      </x:c>
      <x:c r="B3130" s="6" t="str">
        <x:v>130603</x:v>
      </x:c>
      <x:c r="C3130" s="6" t="n">
        <x:v>3</x:v>
      </x:c>
      <x:c r="D3130" s="6" t="str">
        <x:v>一人千役</x:v>
      </x:c>
      <x:c r="E3130" s="7" t="str">
        <x:v>为我方恢复4个战技点，并使我方全体获得【谜诡】。持有【谜诡】的我方目标触发花火天赋造成的伤害提高效果每层额外提高6.8%，持续2回合。</x:v>
      </x:c>
      <x:c r="F3130" s="6" t="n">
        <x:v>0</x:v>
      </x:c>
      <x:c r="G3130" s="6" t="n">
        <x:v>0</x:v>
      </x:c>
      <x:c r="H3130" s="6" t="n">
        <x:v>0</x:v>
      </x:c>
      <x:c r="I3130" s="6" t="n">
        <x:v>0</x:v>
      </x:c>
      <x:c r="J3130" s="6" t="str">
        <x:v>[2, 4, 0.068, 2]</x:v>
      </x:c>
      <x:c r="K3130" s="7" t="str">
        <x:v>无首段伤害倍率，请覆盖或设为辅助技能</x:v>
      </x:c>
      <x:c r="L3130" s="6" t="str">
        <x:v>https://raw.githubusercontent.com/Mar-7th/StarRailRes/dbe8cdfcfb0bf657b9fe1cf92d5537f118ccb487/index_new/cn/character_skills.json</x:v>
      </x:c>
    </x:row>
    <x:row r="3131" ht="38" customHeight="1">
      <x:c r="A3131" s="6" t="str">
        <x:v>130603_4</x:v>
      </x:c>
      <x:c r="B3131" s="6" t="str">
        <x:v>130603</x:v>
      </x:c>
      <x:c r="C3131" s="6" t="n">
        <x:v>4</x:v>
      </x:c>
      <x:c r="D3131" s="6" t="str">
        <x:v>一人千役</x:v>
      </x:c>
      <x:c r="E3131" s="7" t="str">
        <x:v>为我方恢复4个战技点，并使我方全体获得【谜诡】。持有【谜诡】的我方目标触发花火天赋造成的伤害提高效果每层额外提高7.2%，持续2回合。</x:v>
      </x:c>
      <x:c r="F3131" s="6" t="n">
        <x:v>0</x:v>
      </x:c>
      <x:c r="G3131" s="6" t="n">
        <x:v>0</x:v>
      </x:c>
      <x:c r="H3131" s="6" t="n">
        <x:v>0</x:v>
      </x:c>
      <x:c r="I3131" s="6" t="n">
        <x:v>0</x:v>
      </x:c>
      <x:c r="J3131" s="6" t="str">
        <x:v>[2, 4, 0.072, 2]</x:v>
      </x:c>
      <x:c r="K3131" s="7" t="str">
        <x:v>无首段伤害倍率，请覆盖或设为辅助技能</x:v>
      </x:c>
      <x:c r="L3131" s="6" t="str">
        <x:v>https://raw.githubusercontent.com/Mar-7th/StarRailRes/dbe8cdfcfb0bf657b9fe1cf92d5537f118ccb487/index_new/cn/character_skills.json</x:v>
      </x:c>
    </x:row>
    <x:row r="3132" ht="38" customHeight="1">
      <x:c r="A3132" s="6" t="str">
        <x:v>130603_5</x:v>
      </x:c>
      <x:c r="B3132" s="6" t="str">
        <x:v>130603</x:v>
      </x:c>
      <x:c r="C3132" s="6" t="n">
        <x:v>5</x:v>
      </x:c>
      <x:c r="D3132" s="6" t="str">
        <x:v>一人千役</x:v>
      </x:c>
      <x:c r="E3132" s="7" t="str">
        <x:v>为我方恢复4个战技点，并使我方全体获得【谜诡】。持有【谜诡】的我方目标触发花火天赋造成的伤害提高效果每层额外提高7.6%，持续2回合。</x:v>
      </x:c>
      <x:c r="F3132" s="6" t="n">
        <x:v>0</x:v>
      </x:c>
      <x:c r="G3132" s="6" t="n">
        <x:v>0</x:v>
      </x:c>
      <x:c r="H3132" s="6" t="n">
        <x:v>0</x:v>
      </x:c>
      <x:c r="I3132" s="6" t="n">
        <x:v>0</x:v>
      </x:c>
      <x:c r="J3132" s="6" t="str">
        <x:v>[2, 4, 0.076, 2]</x:v>
      </x:c>
      <x:c r="K3132" s="7" t="str">
        <x:v>无首段伤害倍率，请覆盖或设为辅助技能</x:v>
      </x:c>
      <x:c r="L3132" s="6" t="str">
        <x:v>https://raw.githubusercontent.com/Mar-7th/StarRailRes/dbe8cdfcfb0bf657b9fe1cf92d5537f118ccb487/index_new/cn/character_skills.json</x:v>
      </x:c>
    </x:row>
    <x:row r="3133" ht="38" customHeight="1">
      <x:c r="A3133" s="6" t="str">
        <x:v>130603_6</x:v>
      </x:c>
      <x:c r="B3133" s="6" t="str">
        <x:v>130603</x:v>
      </x:c>
      <x:c r="C3133" s="6" t="n">
        <x:v>6</x:v>
      </x:c>
      <x:c r="D3133" s="6" t="str">
        <x:v>一人千役</x:v>
      </x:c>
      <x:c r="E3133" s="7" t="str">
        <x:v>为我方恢复4个战技点，并使我方全体获得【谜诡】。持有【谜诡】的我方目标触发花火天赋造成的伤害提高效果每层额外提高8%，持续2回合。</x:v>
      </x:c>
      <x:c r="F3133" s="6" t="n">
        <x:v>0</x:v>
      </x:c>
      <x:c r="G3133" s="6" t="n">
        <x:v>0</x:v>
      </x:c>
      <x:c r="H3133" s="6" t="n">
        <x:v>0</x:v>
      </x:c>
      <x:c r="I3133" s="6" t="n">
        <x:v>0</x:v>
      </x:c>
      <x:c r="J3133" s="6" t="str">
        <x:v>[2, 4, 0.08, 2]</x:v>
      </x:c>
      <x:c r="K3133" s="7" t="str">
        <x:v>无首段伤害倍率，请覆盖或设为辅助技能</x:v>
      </x:c>
      <x:c r="L3133" s="6" t="str">
        <x:v>https://raw.githubusercontent.com/Mar-7th/StarRailRes/dbe8cdfcfb0bf657b9fe1cf92d5537f118ccb487/index_new/cn/character_skills.json</x:v>
      </x:c>
    </x:row>
    <x:row r="3134" ht="38" customHeight="1">
      <x:c r="A3134" s="6" t="str">
        <x:v>130603_7</x:v>
      </x:c>
      <x:c r="B3134" s="6" t="str">
        <x:v>130603</x:v>
      </x:c>
      <x:c r="C3134" s="6" t="n">
        <x:v>7</x:v>
      </x:c>
      <x:c r="D3134" s="6" t="str">
        <x:v>一人千役</x:v>
      </x:c>
      <x:c r="E3134" s="7" t="str">
        <x:v>为我方恢复4个战技点，并使我方全体获得【谜诡】。持有【谜诡】的我方目标触发花火天赋造成的伤害提高效果每层额外提高8.5%，持续2回合。</x:v>
      </x:c>
      <x:c r="F3134" s="6" t="n">
        <x:v>0</x:v>
      </x:c>
      <x:c r="G3134" s="6" t="n">
        <x:v>0</x:v>
      </x:c>
      <x:c r="H3134" s="6" t="n">
        <x:v>0</x:v>
      </x:c>
      <x:c r="I3134" s="6" t="n">
        <x:v>0</x:v>
      </x:c>
      <x:c r="J3134" s="6" t="str">
        <x:v>[2, 4, 0.085, 2]</x:v>
      </x:c>
      <x:c r="K3134" s="7" t="str">
        <x:v>无首段伤害倍率，请覆盖或设为辅助技能</x:v>
      </x:c>
      <x:c r="L3134" s="6" t="str">
        <x:v>https://raw.githubusercontent.com/Mar-7th/StarRailRes/dbe8cdfcfb0bf657b9fe1cf92d5537f118ccb487/index_new/cn/character_skills.json</x:v>
      </x:c>
    </x:row>
    <x:row r="3135" ht="38" customHeight="1">
      <x:c r="A3135" s="6" t="str">
        <x:v>130603_8</x:v>
      </x:c>
      <x:c r="B3135" s="6" t="str">
        <x:v>130603</x:v>
      </x:c>
      <x:c r="C3135" s="6" t="n">
        <x:v>8</x:v>
      </x:c>
      <x:c r="D3135" s="6" t="str">
        <x:v>一人千役</x:v>
      </x:c>
      <x:c r="E3135" s="7" t="str">
        <x:v>为我方恢复4个战技点，并使我方全体获得【谜诡】。持有【谜诡】的我方目标触发花火天赋造成的伤害提高效果每层额外提高9%，持续2回合。</x:v>
      </x:c>
      <x:c r="F3135" s="6" t="n">
        <x:v>0</x:v>
      </x:c>
      <x:c r="G3135" s="6" t="n">
        <x:v>0</x:v>
      </x:c>
      <x:c r="H3135" s="6" t="n">
        <x:v>0</x:v>
      </x:c>
      <x:c r="I3135" s="6" t="n">
        <x:v>0</x:v>
      </x:c>
      <x:c r="J3135" s="6" t="str">
        <x:v>[2, 4, 0.09, 2]</x:v>
      </x:c>
      <x:c r="K3135" s="7" t="str">
        <x:v>无首段伤害倍率，请覆盖或设为辅助技能</x:v>
      </x:c>
      <x:c r="L3135" s="6" t="str">
        <x:v>https://raw.githubusercontent.com/Mar-7th/StarRailRes/dbe8cdfcfb0bf657b9fe1cf92d5537f118ccb487/index_new/cn/character_skills.json</x:v>
      </x:c>
    </x:row>
    <x:row r="3136" ht="38" customHeight="1">
      <x:c r="A3136" s="6" t="str">
        <x:v>130603_9</x:v>
      </x:c>
      <x:c r="B3136" s="6" t="str">
        <x:v>130603</x:v>
      </x:c>
      <x:c r="C3136" s="6" t="n">
        <x:v>9</x:v>
      </x:c>
      <x:c r="D3136" s="6" t="str">
        <x:v>一人千役</x:v>
      </x:c>
      <x:c r="E3136" s="7" t="str">
        <x:v>为我方恢复4个战技点，并使我方全体获得【谜诡】。持有【谜诡】的我方目标触发花火天赋造成的伤害提高效果每层额外提高9.5%，持续2回合。</x:v>
      </x:c>
      <x:c r="F3136" s="6" t="n">
        <x:v>0</x:v>
      </x:c>
      <x:c r="G3136" s="6" t="n">
        <x:v>0</x:v>
      </x:c>
      <x:c r="H3136" s="6" t="n">
        <x:v>0</x:v>
      </x:c>
      <x:c r="I3136" s="6" t="n">
        <x:v>0</x:v>
      </x:c>
      <x:c r="J3136" s="6" t="str">
        <x:v>[2, 4, 0.095, 2]</x:v>
      </x:c>
      <x:c r="K3136" s="7" t="str">
        <x:v>无首段伤害倍率，请覆盖或设为辅助技能</x:v>
      </x:c>
      <x:c r="L3136" s="6" t="str">
        <x:v>https://raw.githubusercontent.com/Mar-7th/StarRailRes/dbe8cdfcfb0bf657b9fe1cf92d5537f118ccb487/index_new/cn/character_skills.json</x:v>
      </x:c>
    </x:row>
    <x:row r="3137" ht="38" customHeight="1">
      <x:c r="A3137" s="6" t="str">
        <x:v>130603_10</x:v>
      </x:c>
      <x:c r="B3137" s="6" t="str">
        <x:v>130603</x:v>
      </x:c>
      <x:c r="C3137" s="6" t="n">
        <x:v>10</x:v>
      </x:c>
      <x:c r="D3137" s="6" t="str">
        <x:v>一人千役</x:v>
      </x:c>
      <x:c r="E3137" s="7" t="str">
        <x:v>为我方恢复4个战技点，并使我方全体获得【谜诡】。持有【谜诡】的我方目标触发花火天赋造成的伤害提高效果每层额外提高10%，持续2回合。</x:v>
      </x:c>
      <x:c r="F3137" s="6" t="n">
        <x:v>0</x:v>
      </x:c>
      <x:c r="G3137" s="6" t="n">
        <x:v>0</x:v>
      </x:c>
      <x:c r="H3137" s="6" t="n">
        <x:v>0</x:v>
      </x:c>
      <x:c r="I3137" s="6" t="n">
        <x:v>0</x:v>
      </x:c>
      <x:c r="J3137" s="6" t="str">
        <x:v>[2, 4, 0.1, 2]</x:v>
      </x:c>
      <x:c r="K3137" s="7" t="str">
        <x:v>无首段伤害倍率，请覆盖或设为辅助技能</x:v>
      </x:c>
      <x:c r="L3137" s="6" t="str">
        <x:v>https://raw.githubusercontent.com/Mar-7th/StarRailRes/dbe8cdfcfb0bf657b9fe1cf92d5537f118ccb487/index_new/cn/character_skills.json</x:v>
      </x:c>
    </x:row>
    <x:row r="3138" ht="38" customHeight="1">
      <x:c r="A3138" s="6" t="str">
        <x:v>130603_11</x:v>
      </x:c>
      <x:c r="B3138" s="6" t="str">
        <x:v>130603</x:v>
      </x:c>
      <x:c r="C3138" s="6" t="n">
        <x:v>11</x:v>
      </x:c>
      <x:c r="D3138" s="6" t="str">
        <x:v>一人千役</x:v>
      </x:c>
      <x:c r="E3138" s="7" t="str">
        <x:v>为我方恢复4个战技点，并使我方全体获得【谜诡】。持有【谜诡】的我方目标触发花火天赋造成的伤害提高效果每层额外提高10.4%，持续2回合。</x:v>
      </x:c>
      <x:c r="F3138" s="6" t="n">
        <x:v>0</x:v>
      </x:c>
      <x:c r="G3138" s="6" t="n">
        <x:v>0</x:v>
      </x:c>
      <x:c r="H3138" s="6" t="n">
        <x:v>0</x:v>
      </x:c>
      <x:c r="I3138" s="6" t="n">
        <x:v>0</x:v>
      </x:c>
      <x:c r="J3138" s="6" t="str">
        <x:v>[2, 4, 0.104, 2]</x:v>
      </x:c>
      <x:c r="K3138" s="7" t="str">
        <x:v>无首段伤害倍率，请覆盖或设为辅助技能</x:v>
      </x:c>
      <x:c r="L3138" s="6" t="str">
        <x:v>https://raw.githubusercontent.com/Mar-7th/StarRailRes/dbe8cdfcfb0bf657b9fe1cf92d5537f118ccb487/index_new/cn/character_skills.json</x:v>
      </x:c>
    </x:row>
    <x:row r="3139" ht="38" customHeight="1">
      <x:c r="A3139" s="6" t="str">
        <x:v>130603_12</x:v>
      </x:c>
      <x:c r="B3139" s="6" t="str">
        <x:v>130603</x:v>
      </x:c>
      <x:c r="C3139" s="6" t="n">
        <x:v>12</x:v>
      </x:c>
      <x:c r="D3139" s="6" t="str">
        <x:v>一人千役</x:v>
      </x:c>
      <x:c r="E3139" s="7" t="str">
        <x:v>为我方恢复4个战技点，并使我方全体获得【谜诡】。持有【谜诡】的我方目标触发花火天赋造成的伤害提高效果每层额外提高10.8%，持续2回合。</x:v>
      </x:c>
      <x:c r="F3139" s="6" t="n">
        <x:v>0</x:v>
      </x:c>
      <x:c r="G3139" s="6" t="n">
        <x:v>0</x:v>
      </x:c>
      <x:c r="H3139" s="6" t="n">
        <x:v>0</x:v>
      </x:c>
      <x:c r="I3139" s="6" t="n">
        <x:v>0</x:v>
      </x:c>
      <x:c r="J3139" s="6" t="str">
        <x:v>[2, 4, 0.108, 2]</x:v>
      </x:c>
      <x:c r="K3139" s="7" t="str">
        <x:v>无首段伤害倍率，请覆盖或设为辅助技能</x:v>
      </x:c>
      <x:c r="L3139" s="6" t="str">
        <x:v>https://raw.githubusercontent.com/Mar-7th/StarRailRes/dbe8cdfcfb0bf657b9fe1cf92d5537f118ccb487/index_new/cn/character_skills.json</x:v>
      </x:c>
    </x:row>
    <x:row r="3140" ht="38" customHeight="1">
      <x:c r="A3140" s="6" t="str">
        <x:v>130603_13</x:v>
      </x:c>
      <x:c r="B3140" s="6" t="str">
        <x:v>130603</x:v>
      </x:c>
      <x:c r="C3140" s="6" t="n">
        <x:v>13</x:v>
      </x:c>
      <x:c r="D3140" s="6" t="str">
        <x:v>一人千役</x:v>
      </x:c>
      <x:c r="E3140" s="7" t="str">
        <x:v>为我方恢复4个战技点，并使我方全体获得【谜诡】。持有【谜诡】的我方目标触发花火天赋造成的伤害提高效果每层额外提高11.2%，持续2回合。</x:v>
      </x:c>
      <x:c r="F3140" s="6" t="n">
        <x:v>0</x:v>
      </x:c>
      <x:c r="G3140" s="6" t="n">
        <x:v>0</x:v>
      </x:c>
      <x:c r="H3140" s="6" t="n">
        <x:v>0</x:v>
      </x:c>
      <x:c r="I3140" s="6" t="n">
        <x:v>0</x:v>
      </x:c>
      <x:c r="J3140" s="6" t="str">
        <x:v>[2, 4, 0.112, 2]</x:v>
      </x:c>
      <x:c r="K3140" s="7" t="str">
        <x:v>无首段伤害倍率，请覆盖或设为辅助技能</x:v>
      </x:c>
      <x:c r="L3140" s="6" t="str">
        <x:v>https://raw.githubusercontent.com/Mar-7th/StarRailRes/dbe8cdfcfb0bf657b9fe1cf92d5537f118ccb487/index_new/cn/character_skills.json</x:v>
      </x:c>
    </x:row>
    <x:row r="3141" ht="38" customHeight="1">
      <x:c r="A3141" s="6" t="str">
        <x:v>130603_14</x:v>
      </x:c>
      <x:c r="B3141" s="6" t="str">
        <x:v>130603</x:v>
      </x:c>
      <x:c r="C3141" s="6" t="n">
        <x:v>14</x:v>
      </x:c>
      <x:c r="D3141" s="6" t="str">
        <x:v>一人千役</x:v>
      </x:c>
      <x:c r="E3141" s="7" t="str">
        <x:v>为我方恢复4个战技点，并使我方全体获得【谜诡】。持有【谜诡】的我方目标触发花火天赋造成的伤害提高效果每层额外提高11.6%，持续2回合。</x:v>
      </x:c>
      <x:c r="F3141" s="6" t="n">
        <x:v>0</x:v>
      </x:c>
      <x:c r="G3141" s="6" t="n">
        <x:v>0</x:v>
      </x:c>
      <x:c r="H3141" s="6" t="n">
        <x:v>0</x:v>
      </x:c>
      <x:c r="I3141" s="6" t="n">
        <x:v>0</x:v>
      </x:c>
      <x:c r="J3141" s="6" t="str">
        <x:v>[2, 4, 0.116, 2]</x:v>
      </x:c>
      <x:c r="K3141" s="7" t="str">
        <x:v>无首段伤害倍率，请覆盖或设为辅助技能</x:v>
      </x:c>
      <x:c r="L3141" s="6" t="str">
        <x:v>https://raw.githubusercontent.com/Mar-7th/StarRailRes/dbe8cdfcfb0bf657b9fe1cf92d5537f118ccb487/index_new/cn/character_skills.json</x:v>
      </x:c>
    </x:row>
    <x:row r="3142" ht="38" customHeight="1">
      <x:c r="A3142" s="6" t="str">
        <x:v>130603_15</x:v>
      </x:c>
      <x:c r="B3142" s="6" t="str">
        <x:v>130603</x:v>
      </x:c>
      <x:c r="C3142" s="6" t="n">
        <x:v>15</x:v>
      </x:c>
      <x:c r="D3142" s="6" t="str">
        <x:v>一人千役</x:v>
      </x:c>
      <x:c r="E3142" s="7" t="str">
        <x:v>为我方恢复4个战技点，并使我方全体获得【谜诡】。持有【谜诡】的我方目标触发花火天赋造成的伤害提高效果每层额外提高12%，持续2回合。</x:v>
      </x:c>
      <x:c r="F3142" s="6" t="n">
        <x:v>0</x:v>
      </x:c>
      <x:c r="G3142" s="6" t="n">
        <x:v>0</x:v>
      </x:c>
      <x:c r="H3142" s="6" t="n">
        <x:v>0</x:v>
      </x:c>
      <x:c r="I3142" s="6" t="n">
        <x:v>0</x:v>
      </x:c>
      <x:c r="J3142" s="6" t="str">
        <x:v>[2, 4, 0.12, 2]</x:v>
      </x:c>
      <x:c r="K3142" s="7" t="str">
        <x:v>无首段伤害倍率，请覆盖或设为辅助技能</x:v>
      </x:c>
      <x:c r="L3142" s="6" t="str">
        <x:v>https://raw.githubusercontent.com/Mar-7th/StarRailRes/dbe8cdfcfb0bf657b9fe1cf92d5537f118ccb487/index_new/cn/character_skills.json</x:v>
      </x:c>
    </x:row>
    <x:row r="3143" ht="38" customHeight="1">
      <x:c r="A3143" s="6" t="str">
        <x:v>130604_1</x:v>
      </x:c>
      <x:c r="B3143" s="6" t="str">
        <x:v>130604</x:v>
      </x:c>
      <x:c r="C3143" s="6" t="n">
        <x:v>1</x:v>
      </x:c>
      <x:c r="D3143" s="6" t="str">
        <x:v>叙述性诡计</x:v>
      </x:c>
      <x:c r="E3143" s="7" t="str">
        <x:v>花火在场时，战技点上限额外增加2点。当我方目标每消耗1点战技点，则使我方全体造成的伤害提高3%，该效果持续2回合，最多可叠加3层。</x:v>
      </x:c>
      <x:c r="F3143" s="6" t="n">
        <x:v>0</x:v>
      </x:c>
      <x:c r="G3143" s="6" t="n">
        <x:v>0</x:v>
      </x:c>
      <x:c r="H3143" s="6" t="n">
        <x:v>0</x:v>
      </x:c>
      <x:c r="I3143" s="6" t="n">
        <x:v>0</x:v>
      </x:c>
      <x:c r="J3143" s="6" t="str">
        <x:v>[2, 0.03, 2, 3]</x:v>
      </x:c>
      <x:c r="K3143" s="7" t="str">
        <x:v>无首段伤害倍率，请覆盖或设为辅助技能</x:v>
      </x:c>
      <x:c r="L3143" s="6" t="str">
        <x:v>https://raw.githubusercontent.com/Mar-7th/StarRailRes/dbe8cdfcfb0bf657b9fe1cf92d5537f118ccb487/index_new/cn/character_skills.json</x:v>
      </x:c>
    </x:row>
    <x:row r="3144" ht="38" customHeight="1">
      <x:c r="A3144" s="6" t="str">
        <x:v>130604_2</x:v>
      </x:c>
      <x:c r="B3144" s="6" t="str">
        <x:v>130604</x:v>
      </x:c>
      <x:c r="C3144" s="6" t="n">
        <x:v>2</x:v>
      </x:c>
      <x:c r="D3144" s="6" t="str">
        <x:v>叙述性诡计</x:v>
      </x:c>
      <x:c r="E3144" s="7" t="str">
        <x:v>花火在场时，战技点上限额外增加2点。当我方目标每消耗1点战技点，则使我方全体造成的伤害提高3.3%，该效果持续2回合，最多可叠加3层。</x:v>
      </x:c>
      <x:c r="F3144" s="6" t="n">
        <x:v>0</x:v>
      </x:c>
      <x:c r="G3144" s="6" t="n">
        <x:v>0</x:v>
      </x:c>
      <x:c r="H3144" s="6" t="n">
        <x:v>0</x:v>
      </x:c>
      <x:c r="I3144" s="6" t="n">
        <x:v>0</x:v>
      </x:c>
      <x:c r="J3144" s="6" t="str">
        <x:v>[2, 0.033, 2, 3]</x:v>
      </x:c>
      <x:c r="K3144" s="7" t="str">
        <x:v>无首段伤害倍率，请覆盖或设为辅助技能</x:v>
      </x:c>
      <x:c r="L3144" s="6" t="str">
        <x:v>https://raw.githubusercontent.com/Mar-7th/StarRailRes/dbe8cdfcfb0bf657b9fe1cf92d5537f118ccb487/index_new/cn/character_skills.json</x:v>
      </x:c>
    </x:row>
    <x:row r="3145" ht="38" customHeight="1">
      <x:c r="A3145" s="6" t="str">
        <x:v>130604_3</x:v>
      </x:c>
      <x:c r="B3145" s="6" t="str">
        <x:v>130604</x:v>
      </x:c>
      <x:c r="C3145" s="6" t="n">
        <x:v>3</x:v>
      </x:c>
      <x:c r="D3145" s="6" t="str">
        <x:v>叙述性诡计</x:v>
      </x:c>
      <x:c r="E3145" s="7" t="str">
        <x:v>花火在场时，战技点上限额外增加2点。当我方目标每消耗1点战技点，则使我方全体造成的伤害提高3.6%，该效果持续2回合，最多可叠加3层。</x:v>
      </x:c>
      <x:c r="F3145" s="6" t="n">
        <x:v>0</x:v>
      </x:c>
      <x:c r="G3145" s="6" t="n">
        <x:v>0</x:v>
      </x:c>
      <x:c r="H3145" s="6" t="n">
        <x:v>0</x:v>
      </x:c>
      <x:c r="I3145" s="6" t="n">
        <x:v>0</x:v>
      </x:c>
      <x:c r="J3145" s="6" t="str">
        <x:v>[2, 0.036, 2, 3]</x:v>
      </x:c>
      <x:c r="K3145" s="7" t="str">
        <x:v>无首段伤害倍率，请覆盖或设为辅助技能</x:v>
      </x:c>
      <x:c r="L3145" s="6" t="str">
        <x:v>https://raw.githubusercontent.com/Mar-7th/StarRailRes/dbe8cdfcfb0bf657b9fe1cf92d5537f118ccb487/index_new/cn/character_skills.json</x:v>
      </x:c>
    </x:row>
    <x:row r="3146" ht="38" customHeight="1">
      <x:c r="A3146" s="6" t="str">
        <x:v>130604_4</x:v>
      </x:c>
      <x:c r="B3146" s="6" t="str">
        <x:v>130604</x:v>
      </x:c>
      <x:c r="C3146" s="6" t="n">
        <x:v>4</x:v>
      </x:c>
      <x:c r="D3146" s="6" t="str">
        <x:v>叙述性诡计</x:v>
      </x:c>
      <x:c r="E3146" s="7" t="str">
        <x:v>花火在场时，战技点上限额外增加2点。当我方目标每消耗1点战技点，则使我方全体造成的伤害提高3.9%，该效果持续2回合，最多可叠加3层。</x:v>
      </x:c>
      <x:c r="F3146" s="6" t="n">
        <x:v>0</x:v>
      </x:c>
      <x:c r="G3146" s="6" t="n">
        <x:v>0</x:v>
      </x:c>
      <x:c r="H3146" s="6" t="n">
        <x:v>0</x:v>
      </x:c>
      <x:c r="I3146" s="6" t="n">
        <x:v>0</x:v>
      </x:c>
      <x:c r="J3146" s="6" t="str">
        <x:v>[2, 0.039, 2, 3]</x:v>
      </x:c>
      <x:c r="K3146" s="7" t="str">
        <x:v>无首段伤害倍率，请覆盖或设为辅助技能</x:v>
      </x:c>
      <x:c r="L3146" s="6" t="str">
        <x:v>https://raw.githubusercontent.com/Mar-7th/StarRailRes/dbe8cdfcfb0bf657b9fe1cf92d5537f118ccb487/index_new/cn/character_skills.json</x:v>
      </x:c>
    </x:row>
    <x:row r="3147" ht="38" customHeight="1">
      <x:c r="A3147" s="6" t="str">
        <x:v>130604_5</x:v>
      </x:c>
      <x:c r="B3147" s="6" t="str">
        <x:v>130604</x:v>
      </x:c>
      <x:c r="C3147" s="6" t="n">
        <x:v>5</x:v>
      </x:c>
      <x:c r="D3147" s="6" t="str">
        <x:v>叙述性诡计</x:v>
      </x:c>
      <x:c r="E3147" s="7" t="str">
        <x:v>花火在场时，战技点上限额外增加2点。当我方目标每消耗1点战技点，则使我方全体造成的伤害提高4.2%，该效果持续2回合，最多可叠加3层。</x:v>
      </x:c>
      <x:c r="F3147" s="6" t="n">
        <x:v>0</x:v>
      </x:c>
      <x:c r="G3147" s="6" t="n">
        <x:v>0</x:v>
      </x:c>
      <x:c r="H3147" s="6" t="n">
        <x:v>0</x:v>
      </x:c>
      <x:c r="I3147" s="6" t="n">
        <x:v>0</x:v>
      </x:c>
      <x:c r="J3147" s="6" t="str">
        <x:v>[2, 0.042, 2, 3]</x:v>
      </x:c>
      <x:c r="K3147" s="7" t="str">
        <x:v>无首段伤害倍率，请覆盖或设为辅助技能</x:v>
      </x:c>
      <x:c r="L3147" s="6" t="str">
        <x:v>https://raw.githubusercontent.com/Mar-7th/StarRailRes/dbe8cdfcfb0bf657b9fe1cf92d5537f118ccb487/index_new/cn/character_skills.json</x:v>
      </x:c>
    </x:row>
    <x:row r="3148" ht="38" customHeight="1">
      <x:c r="A3148" s="6" t="str">
        <x:v>130604_6</x:v>
      </x:c>
      <x:c r="B3148" s="6" t="str">
        <x:v>130604</x:v>
      </x:c>
      <x:c r="C3148" s="6" t="n">
        <x:v>6</x:v>
      </x:c>
      <x:c r="D3148" s="6" t="str">
        <x:v>叙述性诡计</x:v>
      </x:c>
      <x:c r="E3148" s="7" t="str">
        <x:v>花火在场时，战技点上限额外增加2点。当我方目标每消耗1点战技点，则使我方全体造成的伤害提高4.5%，该效果持续2回合，最多可叠加3层。</x:v>
      </x:c>
      <x:c r="F3148" s="6" t="n">
        <x:v>0</x:v>
      </x:c>
      <x:c r="G3148" s="6" t="n">
        <x:v>0</x:v>
      </x:c>
      <x:c r="H3148" s="6" t="n">
        <x:v>0</x:v>
      </x:c>
      <x:c r="I3148" s="6" t="n">
        <x:v>0</x:v>
      </x:c>
      <x:c r="J3148" s="6" t="str">
        <x:v>[2, 0.045, 2, 3]</x:v>
      </x:c>
      <x:c r="K3148" s="7" t="str">
        <x:v>无首段伤害倍率，请覆盖或设为辅助技能</x:v>
      </x:c>
      <x:c r="L3148" s="6" t="str">
        <x:v>https://raw.githubusercontent.com/Mar-7th/StarRailRes/dbe8cdfcfb0bf657b9fe1cf92d5537f118ccb487/index_new/cn/character_skills.json</x:v>
      </x:c>
    </x:row>
    <x:row r="3149" ht="38" customHeight="1">
      <x:c r="A3149" s="6" t="str">
        <x:v>130604_7</x:v>
      </x:c>
      <x:c r="B3149" s="6" t="str">
        <x:v>130604</x:v>
      </x:c>
      <x:c r="C3149" s="6" t="n">
        <x:v>7</x:v>
      </x:c>
      <x:c r="D3149" s="6" t="str">
        <x:v>叙述性诡计</x:v>
      </x:c>
      <x:c r="E3149" s="7" t="str">
        <x:v>花火在场时，战技点上限额外增加2点。当我方目标每消耗1点战技点，则使我方全体造成的伤害提高4.88%，该效果持续2回合，最多可叠加3层。</x:v>
      </x:c>
      <x:c r="F3149" s="6" t="n">
        <x:v>0</x:v>
      </x:c>
      <x:c r="G3149" s="6" t="n">
        <x:v>0</x:v>
      </x:c>
      <x:c r="H3149" s="6" t="n">
        <x:v>0</x:v>
      </x:c>
      <x:c r="I3149" s="6" t="n">
        <x:v>0</x:v>
      </x:c>
      <x:c r="J3149" s="6" t="str">
        <x:v>[2, 0.0488, 2, 3]</x:v>
      </x:c>
      <x:c r="K3149" s="7" t="str">
        <x:v>无首段伤害倍率，请覆盖或设为辅助技能</x:v>
      </x:c>
      <x:c r="L3149" s="6" t="str">
        <x:v>https://raw.githubusercontent.com/Mar-7th/StarRailRes/dbe8cdfcfb0bf657b9fe1cf92d5537f118ccb487/index_new/cn/character_skills.json</x:v>
      </x:c>
    </x:row>
    <x:row r="3150" ht="38" customHeight="1">
      <x:c r="A3150" s="6" t="str">
        <x:v>130604_8</x:v>
      </x:c>
      <x:c r="B3150" s="6" t="str">
        <x:v>130604</x:v>
      </x:c>
      <x:c r="C3150" s="6" t="n">
        <x:v>8</x:v>
      </x:c>
      <x:c r="D3150" s="6" t="str">
        <x:v>叙述性诡计</x:v>
      </x:c>
      <x:c r="E3150" s="7" t="str">
        <x:v>花火在场时，战技点上限额外增加2点。当我方目标每消耗1点战技点，则使我方全体造成的伤害提高5.25%，该效果持续2回合，最多可叠加3层。</x:v>
      </x:c>
      <x:c r="F3150" s="6" t="n">
        <x:v>0</x:v>
      </x:c>
      <x:c r="G3150" s="6" t="n">
        <x:v>0</x:v>
      </x:c>
      <x:c r="H3150" s="6" t="n">
        <x:v>0</x:v>
      </x:c>
      <x:c r="I3150" s="6" t="n">
        <x:v>0</x:v>
      </x:c>
      <x:c r="J3150" s="6" t="str">
        <x:v>[2, 0.0525, 2, 3]</x:v>
      </x:c>
      <x:c r="K3150" s="7" t="str">
        <x:v>无首段伤害倍率，请覆盖或设为辅助技能</x:v>
      </x:c>
      <x:c r="L3150" s="6" t="str">
        <x:v>https://raw.githubusercontent.com/Mar-7th/StarRailRes/dbe8cdfcfb0bf657b9fe1cf92d5537f118ccb487/index_new/cn/character_skills.json</x:v>
      </x:c>
    </x:row>
    <x:row r="3151" ht="38" customHeight="1">
      <x:c r="A3151" s="6" t="str">
        <x:v>130604_9</x:v>
      </x:c>
      <x:c r="B3151" s="6" t="str">
        <x:v>130604</x:v>
      </x:c>
      <x:c r="C3151" s="6" t="n">
        <x:v>9</x:v>
      </x:c>
      <x:c r="D3151" s="6" t="str">
        <x:v>叙述性诡计</x:v>
      </x:c>
      <x:c r="E3151" s="7" t="str">
        <x:v>花火在场时，战技点上限额外增加2点。当我方目标每消耗1点战技点，则使我方全体造成的伤害提高5.63%，该效果持续2回合，最多可叠加3层。</x:v>
      </x:c>
      <x:c r="F3151" s="6" t="n">
        <x:v>0</x:v>
      </x:c>
      <x:c r="G3151" s="6" t="n">
        <x:v>0</x:v>
      </x:c>
      <x:c r="H3151" s="6" t="n">
        <x:v>0</x:v>
      </x:c>
      <x:c r="I3151" s="6" t="n">
        <x:v>0</x:v>
      </x:c>
      <x:c r="J3151" s="6" t="str">
        <x:v>[2, 0.0563, 2, 3]</x:v>
      </x:c>
      <x:c r="K3151" s="7" t="str">
        <x:v>无首段伤害倍率，请覆盖或设为辅助技能</x:v>
      </x:c>
      <x:c r="L3151" s="6" t="str">
        <x:v>https://raw.githubusercontent.com/Mar-7th/StarRailRes/dbe8cdfcfb0bf657b9fe1cf92d5537f118ccb487/index_new/cn/character_skills.json</x:v>
      </x:c>
    </x:row>
    <x:row r="3152" ht="38" customHeight="1">
      <x:c r="A3152" s="6" t="str">
        <x:v>130604_10</x:v>
      </x:c>
      <x:c r="B3152" s="6" t="str">
        <x:v>130604</x:v>
      </x:c>
      <x:c r="C3152" s="6" t="n">
        <x:v>10</x:v>
      </x:c>
      <x:c r="D3152" s="6" t="str">
        <x:v>叙述性诡计</x:v>
      </x:c>
      <x:c r="E3152" s="7" t="str">
        <x:v>花火在场时，战技点上限额外增加2点。当我方目标每消耗1点战技点，则使我方全体造成的伤害提高6%，该效果持续2回合，最多可叠加3层。</x:v>
      </x:c>
      <x:c r="F3152" s="6" t="n">
        <x:v>0</x:v>
      </x:c>
      <x:c r="G3152" s="6" t="n">
        <x:v>0</x:v>
      </x:c>
      <x:c r="H3152" s="6" t="n">
        <x:v>0</x:v>
      </x:c>
      <x:c r="I3152" s="6" t="n">
        <x:v>0</x:v>
      </x:c>
      <x:c r="J3152" s="6" t="str">
        <x:v>[2, 0.06, 2, 3]</x:v>
      </x:c>
      <x:c r="K3152" s="7" t="str">
        <x:v>无首段伤害倍率，请覆盖或设为辅助技能</x:v>
      </x:c>
      <x:c r="L3152" s="6" t="str">
        <x:v>https://raw.githubusercontent.com/Mar-7th/StarRailRes/dbe8cdfcfb0bf657b9fe1cf92d5537f118ccb487/index_new/cn/character_skills.json</x:v>
      </x:c>
    </x:row>
    <x:row r="3153" ht="38" customHeight="1">
      <x:c r="A3153" s="6" t="str">
        <x:v>130604_11</x:v>
      </x:c>
      <x:c r="B3153" s="6" t="str">
        <x:v>130604</x:v>
      </x:c>
      <x:c r="C3153" s="6" t="n">
        <x:v>11</x:v>
      </x:c>
      <x:c r="D3153" s="6" t="str">
        <x:v>叙述性诡计</x:v>
      </x:c>
      <x:c r="E3153" s="7" t="str">
        <x:v>花火在场时，战技点上限额外增加2点。当我方目标每消耗1点战技点，则使我方全体造成的伤害提高6.3%，该效果持续2回合，最多可叠加3层。</x:v>
      </x:c>
      <x:c r="F3153" s="6" t="n">
        <x:v>0</x:v>
      </x:c>
      <x:c r="G3153" s="6" t="n">
        <x:v>0</x:v>
      </x:c>
      <x:c r="H3153" s="6" t="n">
        <x:v>0</x:v>
      </x:c>
      <x:c r="I3153" s="6" t="n">
        <x:v>0</x:v>
      </x:c>
      <x:c r="J3153" s="6" t="str">
        <x:v>[2, 0.063, 2, 3]</x:v>
      </x:c>
      <x:c r="K3153" s="7" t="str">
        <x:v>无首段伤害倍率，请覆盖或设为辅助技能</x:v>
      </x:c>
      <x:c r="L3153" s="6" t="str">
        <x:v>https://raw.githubusercontent.com/Mar-7th/StarRailRes/dbe8cdfcfb0bf657b9fe1cf92d5537f118ccb487/index_new/cn/character_skills.json</x:v>
      </x:c>
    </x:row>
    <x:row r="3154" ht="38" customHeight="1">
      <x:c r="A3154" s="6" t="str">
        <x:v>130604_12</x:v>
      </x:c>
      <x:c r="B3154" s="6" t="str">
        <x:v>130604</x:v>
      </x:c>
      <x:c r="C3154" s="6" t="n">
        <x:v>12</x:v>
      </x:c>
      <x:c r="D3154" s="6" t="str">
        <x:v>叙述性诡计</x:v>
      </x:c>
      <x:c r="E3154" s="7" t="str">
        <x:v>花火在场时，战技点上限额外增加2点。当我方目标每消耗1点战技点，则使我方全体造成的伤害提高6.6%，该效果持续2回合，最多可叠加3层。</x:v>
      </x:c>
      <x:c r="F3154" s="6" t="n">
        <x:v>0</x:v>
      </x:c>
      <x:c r="G3154" s="6" t="n">
        <x:v>0</x:v>
      </x:c>
      <x:c r="H3154" s="6" t="n">
        <x:v>0</x:v>
      </x:c>
      <x:c r="I3154" s="6" t="n">
        <x:v>0</x:v>
      </x:c>
      <x:c r="J3154" s="6" t="str">
        <x:v>[2, 0.066, 2, 3]</x:v>
      </x:c>
      <x:c r="K3154" s="7" t="str">
        <x:v>无首段伤害倍率，请覆盖或设为辅助技能</x:v>
      </x:c>
      <x:c r="L3154" s="6" t="str">
        <x:v>https://raw.githubusercontent.com/Mar-7th/StarRailRes/dbe8cdfcfb0bf657b9fe1cf92d5537f118ccb487/index_new/cn/character_skills.json</x:v>
      </x:c>
    </x:row>
    <x:row r="3155" ht="38" customHeight="1">
      <x:c r="A3155" s="6" t="str">
        <x:v>130604_13</x:v>
      </x:c>
      <x:c r="B3155" s="6" t="str">
        <x:v>130604</x:v>
      </x:c>
      <x:c r="C3155" s="6" t="n">
        <x:v>13</x:v>
      </x:c>
      <x:c r="D3155" s="6" t="str">
        <x:v>叙述性诡计</x:v>
      </x:c>
      <x:c r="E3155" s="7" t="str">
        <x:v>花火在场时，战技点上限额外增加2点。当我方目标每消耗1点战技点，则使我方全体造成的伤害提高6.9%，该效果持续2回合，最多可叠加3层。</x:v>
      </x:c>
      <x:c r="F3155" s="6" t="n">
        <x:v>0</x:v>
      </x:c>
      <x:c r="G3155" s="6" t="n">
        <x:v>0</x:v>
      </x:c>
      <x:c r="H3155" s="6" t="n">
        <x:v>0</x:v>
      </x:c>
      <x:c r="I3155" s="6" t="n">
        <x:v>0</x:v>
      </x:c>
      <x:c r="J3155" s="6" t="str">
        <x:v>[2, 0.069, 2, 3]</x:v>
      </x:c>
      <x:c r="K3155" s="7" t="str">
        <x:v>无首段伤害倍率，请覆盖或设为辅助技能</x:v>
      </x:c>
      <x:c r="L3155" s="6" t="str">
        <x:v>https://raw.githubusercontent.com/Mar-7th/StarRailRes/dbe8cdfcfb0bf657b9fe1cf92d5537f118ccb487/index_new/cn/character_skills.json</x:v>
      </x:c>
    </x:row>
    <x:row r="3156" ht="38" customHeight="1">
      <x:c r="A3156" s="6" t="str">
        <x:v>130604_14</x:v>
      </x:c>
      <x:c r="B3156" s="6" t="str">
        <x:v>130604</x:v>
      </x:c>
      <x:c r="C3156" s="6" t="n">
        <x:v>14</x:v>
      </x:c>
      <x:c r="D3156" s="6" t="str">
        <x:v>叙述性诡计</x:v>
      </x:c>
      <x:c r="E3156" s="7" t="str">
        <x:v>花火在场时，战技点上限额外增加2点。当我方目标每消耗1点战技点，则使我方全体造成的伤害提高7.2%，该效果持续2回合，最多可叠加3层。</x:v>
      </x:c>
      <x:c r="F3156" s="6" t="n">
        <x:v>0</x:v>
      </x:c>
      <x:c r="G3156" s="6" t="n">
        <x:v>0</x:v>
      </x:c>
      <x:c r="H3156" s="6" t="n">
        <x:v>0</x:v>
      </x:c>
      <x:c r="I3156" s="6" t="n">
        <x:v>0</x:v>
      </x:c>
      <x:c r="J3156" s="6" t="str">
        <x:v>[2, 0.072, 2, 3]</x:v>
      </x:c>
      <x:c r="K3156" s="7" t="str">
        <x:v>无首段伤害倍率，请覆盖或设为辅助技能</x:v>
      </x:c>
      <x:c r="L3156" s="6" t="str">
        <x:v>https://raw.githubusercontent.com/Mar-7th/StarRailRes/dbe8cdfcfb0bf657b9fe1cf92d5537f118ccb487/index_new/cn/character_skills.json</x:v>
      </x:c>
    </x:row>
    <x:row r="3157" ht="38" customHeight="1">
      <x:c r="A3157" s="6" t="str">
        <x:v>130604_15</x:v>
      </x:c>
      <x:c r="B3157" s="6" t="str">
        <x:v>130604</x:v>
      </x:c>
      <x:c r="C3157" s="6" t="n">
        <x:v>15</x:v>
      </x:c>
      <x:c r="D3157" s="6" t="str">
        <x:v>叙述性诡计</x:v>
      </x:c>
      <x:c r="E3157" s="7" t="str">
        <x:v>花火在场时，战技点上限额外增加2点。当我方目标每消耗1点战技点，则使我方全体造成的伤害提高7.5%，该效果持续2回合，最多可叠加3层。</x:v>
      </x:c>
      <x:c r="F3157" s="6" t="n">
        <x:v>0</x:v>
      </x:c>
      <x:c r="G3157" s="6" t="n">
        <x:v>0</x:v>
      </x:c>
      <x:c r="H3157" s="6" t="n">
        <x:v>0</x:v>
      </x:c>
      <x:c r="I3157" s="6" t="n">
        <x:v>0</x:v>
      </x:c>
      <x:c r="J3157" s="6" t="str">
        <x:v>[2, 0.075, 2, 3]</x:v>
      </x:c>
      <x:c r="K3157" s="7" t="str">
        <x:v>无首段伤害倍率，请覆盖或设为辅助技能</x:v>
      </x:c>
      <x:c r="L3157" s="6" t="str">
        <x:v>https://raw.githubusercontent.com/Mar-7th/StarRailRes/dbe8cdfcfb0bf657b9fe1cf92d5537f118ccb487/index_new/cn/character_skills.json</x:v>
      </x:c>
    </x:row>
    <x:row r="3158" ht="20" customHeight="1">
      <x:c r="A3158" s="6" t="str">
        <x:v>130606_1</x:v>
      </x:c>
      <x:c r="B3158" s="6" t="str">
        <x:v>130606</x:v>
      </x:c>
      <x:c r="C3158" s="6" t="n">
        <x:v>1</x:v>
      </x:c>
      <x:c r="D3158" s="6" t="str">
        <x:v>攻击</x:v>
      </x:c>
      <x:c r="E3158" s="7" t="str">
        <x:v>攻击敌人，进入战斗后削弱敌方目标对应属性韧性。</x:v>
      </x:c>
      <x:c r="F3158" s="6" t="n">
        <x:v>0</x:v>
      </x:c>
      <x:c r="G3158" s="6" t="n">
        <x:v>0</x:v>
      </x:c>
      <x:c r="H3158" s="6" t="n">
        <x:v>0</x:v>
      </x:c>
      <x:c r="I3158" s="6" t="n">
        <x:v>0</x:v>
      </x:c>
      <x:c r="J3158" s="6" t="str">
        <x:v>[]</x:v>
      </x:c>
      <x:c r="K3158" s="7" t="str">
        <x:v>缺少结构化参数，必须覆盖</x:v>
      </x:c>
      <x:c r="L3158" s="6" t="str">
        <x:v>https://raw.githubusercontent.com/Mar-7th/StarRailRes/dbe8cdfcfb0bf657b9fe1cf92d5537f118ccb487/index_new/cn/character_skills.json</x:v>
      </x:c>
    </x:row>
    <x:row r="3159" ht="38" customHeight="1">
      <x:c r="A3159" s="6" t="str">
        <x:v>130607_1</x:v>
      </x:c>
      <x:c r="B3159" s="6" t="str">
        <x:v>130607</x:v>
      </x:c>
      <x:c r="C3159" s="6" t="n">
        <x:v>1</x:v>
      </x:c>
      <x:c r="D3159" s="6" t="str">
        <x:v>不可靠叙事者</x:v>
      </x:c>
      <x:c r="E3159" s="7" t="str">
        <x:v>使用秘技后，我方全体进入持续20秒的【迷误】状态。【迷误】状态下不会被敌人发现。【迷误】状态期间进入战斗时为我方恢复3个战技点。</x:v>
      </x:c>
      <x:c r="F3159" s="6" t="n">
        <x:v>0</x:v>
      </x:c>
      <x:c r="G3159" s="6" t="n">
        <x:v>0</x:v>
      </x:c>
      <x:c r="H3159" s="6" t="n">
        <x:v>0</x:v>
      </x:c>
      <x:c r="I3159" s="6" t="n">
        <x:v>0</x:v>
      </x:c>
      <x:c r="J3159" s="6" t="str">
        <x:v>[3, 20]</x:v>
      </x:c>
      <x:c r="K3159" s="7" t="str">
        <x:v>无首段伤害倍率，请覆盖或设为辅助技能</x:v>
      </x:c>
      <x:c r="L3159" s="6" t="str">
        <x:v>https://raw.githubusercontent.com/Mar-7th/StarRailRes/dbe8cdfcfb0bf657b9fe1cf92d5537f118ccb487/index_new/cn/character_skills.json</x:v>
      </x:c>
    </x:row>
    <x:row r="3160" ht="53" customHeight="1">
      <x:c r="A3160" s="6" t="str">
        <x:v>130701_1</x:v>
      </x:c>
      <x:c r="B3160" s="6" t="str">
        <x:v>130701</x:v>
      </x:c>
      <x:c r="C3160" s="6" t="n">
        <x:v>1</x:v>
      </x:c>
      <x:c r="D3160" s="6" t="str">
        <x:v>洞见，缄默的黎明</x:v>
      </x:c>
      <x:c r="E3160" s="7" t="str">
        <x:v>对指定敌方单体造成等同于黑天鹅30%攻击力的风属性伤害，有50%的基础概率使目标陷入1层【奥迹】，且攻击陷入风化、裂伤、灼烧、触电状态的目标后，分别各有50%的基础概率额外使目标陷入1层【奥迹】。</x:v>
      </x:c>
      <x:c r="F3160" s="6" t="n">
        <x:v>0.3</x:v>
      </x:c>
      <x:c r="G3160" s="6" t="n">
        <x:v>0</x:v>
      </x:c>
      <x:c r="H3160" s="6" t="n">
        <x:v>0</x:v>
      </x:c>
      <x:c r="I3160" s="6" t="n">
        <x:v>0</x:v>
      </x:c>
      <x:c r="J3160" s="6" t="str">
        <x:v>[0.3, 0.5, 0.5]</x:v>
      </x:c>
      <x:c r="K3160" s="7" t="str">
        <x:v>需确认条件及分段</x:v>
      </x:c>
      <x:c r="L3160" s="6" t="str">
        <x:v>https://raw.githubusercontent.com/Mar-7th/StarRailRes/dbe8cdfcfb0bf657b9fe1cf92d5537f118ccb487/index_new/cn/character_skills.json</x:v>
      </x:c>
    </x:row>
    <x:row r="3161" ht="53" customHeight="1">
      <x:c r="A3161" s="6" t="str">
        <x:v>130701_2</x:v>
      </x:c>
      <x:c r="B3161" s="6" t="str">
        <x:v>130701</x:v>
      </x:c>
      <x:c r="C3161" s="6" t="n">
        <x:v>2</x:v>
      </x:c>
      <x:c r="D3161" s="6" t="str">
        <x:v>洞见，缄默的黎明</x:v>
      </x:c>
      <x:c r="E3161" s="7" t="str">
        <x:v>对指定敌方单体造成等同于黑天鹅36%攻击力的风属性伤害，有53%的基础概率使目标陷入1层【奥迹】，且攻击陷入风化、裂伤、灼烧、触电状态的目标后，分别各有53%的基础概率额外使目标陷入1层【奥迹】。</x:v>
      </x:c>
      <x:c r="F3161" s="6" t="n">
        <x:v>0.36</x:v>
      </x:c>
      <x:c r="G3161" s="6" t="n">
        <x:v>0</x:v>
      </x:c>
      <x:c r="H3161" s="6" t="n">
        <x:v>0</x:v>
      </x:c>
      <x:c r="I3161" s="6" t="n">
        <x:v>0</x:v>
      </x:c>
      <x:c r="J3161" s="6" t="str">
        <x:v>[0.36, 0.53, 0.53]</x:v>
      </x:c>
      <x:c r="K3161" s="7" t="str">
        <x:v>需确认条件及分段</x:v>
      </x:c>
      <x:c r="L3161" s="6" t="str">
        <x:v>https://raw.githubusercontent.com/Mar-7th/StarRailRes/dbe8cdfcfb0bf657b9fe1cf92d5537f118ccb487/index_new/cn/character_skills.json</x:v>
      </x:c>
    </x:row>
    <x:row r="3162" ht="53" customHeight="1">
      <x:c r="A3162" s="6" t="str">
        <x:v>130701_3</x:v>
      </x:c>
      <x:c r="B3162" s="6" t="str">
        <x:v>130701</x:v>
      </x:c>
      <x:c r="C3162" s="6" t="n">
        <x:v>3</x:v>
      </x:c>
      <x:c r="D3162" s="6" t="str">
        <x:v>洞见，缄默的黎明</x:v>
      </x:c>
      <x:c r="E3162" s="7" t="str">
        <x:v>对指定敌方单体造成等同于黑天鹅42%攻击力的风属性伤害，有56%的基础概率使目标陷入1层【奥迹】，且攻击陷入风化、裂伤、灼烧、触电状态的目标后，分别各有56%的基础概率额外使目标陷入1层【奥迹】。</x:v>
      </x:c>
      <x:c r="F3162" s="6" t="n">
        <x:v>0.42</x:v>
      </x:c>
      <x:c r="G3162" s="6" t="n">
        <x:v>0</x:v>
      </x:c>
      <x:c r="H3162" s="6" t="n">
        <x:v>0</x:v>
      </x:c>
      <x:c r="I3162" s="6" t="n">
        <x:v>0</x:v>
      </x:c>
      <x:c r="J3162" s="6" t="str">
        <x:v>[0.42, 0.56, 0.56]</x:v>
      </x:c>
      <x:c r="K3162" s="7" t="str">
        <x:v>需确认条件及分段</x:v>
      </x:c>
      <x:c r="L3162" s="6" t="str">
        <x:v>https://raw.githubusercontent.com/Mar-7th/StarRailRes/dbe8cdfcfb0bf657b9fe1cf92d5537f118ccb487/index_new/cn/character_skills.json</x:v>
      </x:c>
    </x:row>
    <x:row r="3163" ht="53" customHeight="1">
      <x:c r="A3163" s="6" t="str">
        <x:v>130701_4</x:v>
      </x:c>
      <x:c r="B3163" s="6" t="str">
        <x:v>130701</x:v>
      </x:c>
      <x:c r="C3163" s="6" t="n">
        <x:v>4</x:v>
      </x:c>
      <x:c r="D3163" s="6" t="str">
        <x:v>洞见，缄默的黎明</x:v>
      </x:c>
      <x:c r="E3163" s="7" t="str">
        <x:v>对指定敌方单体造成等同于黑天鹅48%攻击力的风属性伤害，有59%的基础概率使目标陷入1层【奥迹】，且攻击陷入风化、裂伤、灼烧、触电状态的目标后，分别各有59%的基础概率额外使目标陷入1层【奥迹】。</x:v>
      </x:c>
      <x:c r="F3163" s="6" t="n">
        <x:v>0.48</x:v>
      </x:c>
      <x:c r="G3163" s="6" t="n">
        <x:v>0</x:v>
      </x:c>
      <x:c r="H3163" s="6" t="n">
        <x:v>0</x:v>
      </x:c>
      <x:c r="I3163" s="6" t="n">
        <x:v>0</x:v>
      </x:c>
      <x:c r="J3163" s="6" t="str">
        <x:v>[0.48, 0.59, 0.59]</x:v>
      </x:c>
      <x:c r="K3163" s="7" t="str">
        <x:v>需确认条件及分段</x:v>
      </x:c>
      <x:c r="L3163" s="6" t="str">
        <x:v>https://raw.githubusercontent.com/Mar-7th/StarRailRes/dbe8cdfcfb0bf657b9fe1cf92d5537f118ccb487/index_new/cn/character_skills.json</x:v>
      </x:c>
    </x:row>
    <x:row r="3164" ht="53" customHeight="1">
      <x:c r="A3164" s="6" t="str">
        <x:v>130701_5</x:v>
      </x:c>
      <x:c r="B3164" s="6" t="str">
        <x:v>130701</x:v>
      </x:c>
      <x:c r="C3164" s="6" t="n">
        <x:v>5</x:v>
      </x:c>
      <x:c r="D3164" s="6" t="str">
        <x:v>洞见，缄默的黎明</x:v>
      </x:c>
      <x:c r="E3164" s="7" t="str">
        <x:v>对指定敌方单体造成等同于黑天鹅54%攻击力的风属性伤害，有62%的基础概率使目标陷入1层【奥迹】，且攻击陷入风化、裂伤、灼烧、触电状态的目标后，分别各有62%的基础概率额外使目标陷入1层【奥迹】。</x:v>
      </x:c>
      <x:c r="F3164" s="6" t="n">
        <x:v>0.54</x:v>
      </x:c>
      <x:c r="G3164" s="6" t="n">
        <x:v>0</x:v>
      </x:c>
      <x:c r="H3164" s="6" t="n">
        <x:v>0</x:v>
      </x:c>
      <x:c r="I3164" s="6" t="n">
        <x:v>0</x:v>
      </x:c>
      <x:c r="J3164" s="6" t="str">
        <x:v>[0.54, 0.62, 0.62]</x:v>
      </x:c>
      <x:c r="K3164" s="7" t="str">
        <x:v>需确认条件及分段</x:v>
      </x:c>
      <x:c r="L3164" s="6" t="str">
        <x:v>https://raw.githubusercontent.com/Mar-7th/StarRailRes/dbe8cdfcfb0bf657b9fe1cf92d5537f118ccb487/index_new/cn/character_skills.json</x:v>
      </x:c>
    </x:row>
    <x:row r="3165" ht="53" customHeight="1">
      <x:c r="A3165" s="6" t="str">
        <x:v>130701_6</x:v>
      </x:c>
      <x:c r="B3165" s="6" t="str">
        <x:v>130701</x:v>
      </x:c>
      <x:c r="C3165" s="6" t="n">
        <x:v>6</x:v>
      </x:c>
      <x:c r="D3165" s="6" t="str">
        <x:v>洞见，缄默的黎明</x:v>
      </x:c>
      <x:c r="E3165" s="7" t="str">
        <x:v>对指定敌方单体造成等同于黑天鹅60%攻击力的风属性伤害，有65%的基础概率使目标陷入1层【奥迹】，且攻击陷入风化、裂伤、灼烧、触电状态的目标后，分别各有65%的基础概率额外使目标陷入1层【奥迹】。</x:v>
      </x:c>
      <x:c r="F3165" s="6" t="n">
        <x:v>0.6</x:v>
      </x:c>
      <x:c r="G3165" s="6" t="n">
        <x:v>0</x:v>
      </x:c>
      <x:c r="H3165" s="6" t="n">
        <x:v>0</x:v>
      </x:c>
      <x:c r="I3165" s="6" t="n">
        <x:v>0</x:v>
      </x:c>
      <x:c r="J3165" s="6" t="str">
        <x:v>[0.6, 0.65, 0.65]</x:v>
      </x:c>
      <x:c r="K3165" s="7" t="str">
        <x:v>需确认条件及分段</x:v>
      </x:c>
      <x:c r="L3165" s="6" t="str">
        <x:v>https://raw.githubusercontent.com/Mar-7th/StarRailRes/dbe8cdfcfb0bf657b9fe1cf92d5537f118ccb487/index_new/cn/character_skills.json</x:v>
      </x:c>
    </x:row>
    <x:row r="3166" ht="53" customHeight="1">
      <x:c r="A3166" s="6" t="str">
        <x:v>130701_7</x:v>
      </x:c>
      <x:c r="B3166" s="6" t="str">
        <x:v>130701</x:v>
      </x:c>
      <x:c r="C3166" s="6" t="n">
        <x:v>7</x:v>
      </x:c>
      <x:c r="D3166" s="6" t="str">
        <x:v>洞见，缄默的黎明</x:v>
      </x:c>
      <x:c r="E3166" s="7" t="str">
        <x:v>对指定敌方单体造成等同于黑天鹅66%攻击力的风属性伤害，有68%的基础概率使目标陷入1层【奥迹】，且攻击陷入风化、裂伤、灼烧、触电状态的目标后，分别各有68%的基础概率额外使目标陷入1层【奥迹】。</x:v>
      </x:c>
      <x:c r="F3166" s="6" t="n">
        <x:v>0.66</x:v>
      </x:c>
      <x:c r="G3166" s="6" t="n">
        <x:v>0</x:v>
      </x:c>
      <x:c r="H3166" s="6" t="n">
        <x:v>0</x:v>
      </x:c>
      <x:c r="I3166" s="6" t="n">
        <x:v>0</x:v>
      </x:c>
      <x:c r="J3166" s="6" t="str">
        <x:v>[0.66, 0.68, 0.68]</x:v>
      </x:c>
      <x:c r="K3166" s="7" t="str">
        <x:v>需确认条件及分段</x:v>
      </x:c>
      <x:c r="L3166" s="6" t="str">
        <x:v>https://raw.githubusercontent.com/Mar-7th/StarRailRes/dbe8cdfcfb0bf657b9fe1cf92d5537f118ccb487/index_new/cn/character_skills.json</x:v>
      </x:c>
    </x:row>
    <x:row r="3167" ht="53" customHeight="1">
      <x:c r="A3167" s="6" t="str">
        <x:v>130701_8</x:v>
      </x:c>
      <x:c r="B3167" s="6" t="str">
        <x:v>130701</x:v>
      </x:c>
      <x:c r="C3167" s="6" t="n">
        <x:v>8</x:v>
      </x:c>
      <x:c r="D3167" s="6" t="str">
        <x:v>洞见，缄默的黎明</x:v>
      </x:c>
      <x:c r="E3167" s="7" t="str">
        <x:v>对指定敌方单体造成等同于黑天鹅72%攻击力的风属性伤害，有71%的基础概率使目标陷入1层【奥迹】，且攻击陷入风化、裂伤、灼烧、触电状态的目标后，分别各有71%的基础概率额外使目标陷入1层【奥迹】。</x:v>
      </x:c>
      <x:c r="F3167" s="6" t="n">
        <x:v>0.72</x:v>
      </x:c>
      <x:c r="G3167" s="6" t="n">
        <x:v>0</x:v>
      </x:c>
      <x:c r="H3167" s="6" t="n">
        <x:v>0</x:v>
      </x:c>
      <x:c r="I3167" s="6" t="n">
        <x:v>0</x:v>
      </x:c>
      <x:c r="J3167" s="6" t="str">
        <x:v>[0.72, 0.71, 0.71]</x:v>
      </x:c>
      <x:c r="K3167" s="7" t="str">
        <x:v>需确认条件及分段</x:v>
      </x:c>
      <x:c r="L3167" s="6" t="str">
        <x:v>https://raw.githubusercontent.com/Mar-7th/StarRailRes/dbe8cdfcfb0bf657b9fe1cf92d5537f118ccb487/index_new/cn/character_skills.json</x:v>
      </x:c>
    </x:row>
    <x:row r="3168" ht="53" customHeight="1">
      <x:c r="A3168" s="6" t="str">
        <x:v>130701_9</x:v>
      </x:c>
      <x:c r="B3168" s="6" t="str">
        <x:v>130701</x:v>
      </x:c>
      <x:c r="C3168" s="6" t="n">
        <x:v>9</x:v>
      </x:c>
      <x:c r="D3168" s="6" t="str">
        <x:v>洞见，缄默的黎明</x:v>
      </x:c>
      <x:c r="E3168" s="7" t="str">
        <x:v>对指定敌方单体造成等同于黑天鹅78%攻击力的风属性伤害，有74%的基础概率使目标陷入1层【奥迹】，且攻击陷入风化、裂伤、灼烧、触电状态的目标后，分别各有74%的基础概率额外使目标陷入1层【奥迹】。</x:v>
      </x:c>
      <x:c r="F3168" s="6" t="n">
        <x:v>0.78</x:v>
      </x:c>
      <x:c r="G3168" s="6" t="n">
        <x:v>0</x:v>
      </x:c>
      <x:c r="H3168" s="6" t="n">
        <x:v>0</x:v>
      </x:c>
      <x:c r="I3168" s="6" t="n">
        <x:v>0</x:v>
      </x:c>
      <x:c r="J3168" s="6" t="str">
        <x:v>[0.78, 0.74, 0.74]</x:v>
      </x:c>
      <x:c r="K3168" s="7" t="str">
        <x:v>需确认条件及分段</x:v>
      </x:c>
      <x:c r="L3168" s="6" t="str">
        <x:v>https://raw.githubusercontent.com/Mar-7th/StarRailRes/dbe8cdfcfb0bf657b9fe1cf92d5537f118ccb487/index_new/cn/character_skills.json</x:v>
      </x:c>
    </x:row>
    <x:row r="3169" ht="53" customHeight="1">
      <x:c r="A3169" s="6" t="str">
        <x:v>130701_10</x:v>
      </x:c>
      <x:c r="B3169" s="6" t="str">
        <x:v>130701</x:v>
      </x:c>
      <x:c r="C3169" s="6" t="n">
        <x:v>10</x:v>
      </x:c>
      <x:c r="D3169" s="6" t="str">
        <x:v>洞见，缄默的黎明</x:v>
      </x:c>
      <x:c r="E3169" s="7" t="str">
        <x:v>对指定敌方单体造成等同于黑天鹅84%攻击力的风属性伤害，有77%的基础概率使目标陷入1层【奥迹】，且攻击陷入风化、裂伤、灼烧、触电状态的目标后，分别各有77%的基础概率额外使目标陷入1层【奥迹】。</x:v>
      </x:c>
      <x:c r="F3169" s="6" t="n">
        <x:v>0.84</x:v>
      </x:c>
      <x:c r="G3169" s="6" t="n">
        <x:v>0</x:v>
      </x:c>
      <x:c r="H3169" s="6" t="n">
        <x:v>0</x:v>
      </x:c>
      <x:c r="I3169" s="6" t="n">
        <x:v>0</x:v>
      </x:c>
      <x:c r="J3169" s="6" t="str">
        <x:v>[0.84, 0.77, 0.77]</x:v>
      </x:c>
      <x:c r="K3169" s="7" t="str">
        <x:v>需确认条件及分段</x:v>
      </x:c>
      <x:c r="L3169" s="6" t="str">
        <x:v>https://raw.githubusercontent.com/Mar-7th/StarRailRes/dbe8cdfcfb0bf657b9fe1cf92d5537f118ccb487/index_new/cn/character_skills.json</x:v>
      </x:c>
    </x:row>
    <x:row r="3170" ht="53" customHeight="1">
      <x:c r="A3170" s="6" t="str">
        <x:v>130702_1</x:v>
      </x:c>
      <x:c r="B3170" s="6" t="str">
        <x:v>130702</x:v>
      </x:c>
      <x:c r="C3170" s="6" t="n">
        <x:v>1</x:v>
      </x:c>
      <x:c r="D3170" s="6" t="str">
        <x:v>失坠，伪神的黄昏</x:v>
      </x:c>
      <x:c r="E3170" s="7" t="str">
        <x:v>对指定敌方单体及其相邻目标造成等同于黑天鹅45%攻击力的风属性伤害，同时有100%的基础概率使目标与相邻目标陷入1层【奥迹】，此外有100%的基础概率使目标与相邻目标防御力降低14.8%，持续3回合。</x:v>
      </x:c>
      <x:c r="F3170" s="6" t="n">
        <x:v>0.45</x:v>
      </x:c>
      <x:c r="G3170" s="6" t="n">
        <x:v>0</x:v>
      </x:c>
      <x:c r="H3170" s="6" t="n">
        <x:v>0</x:v>
      </x:c>
      <x:c r="I3170" s="6" t="n">
        <x:v>0</x:v>
      </x:c>
      <x:c r="J3170" s="6" t="str">
        <x:v>[0.45, 1, 1, 0.148, 3]</x:v>
      </x:c>
      <x:c r="K3170" s="7" t="str">
        <x:v>需确认条件及分段</x:v>
      </x:c>
      <x:c r="L3170" s="6" t="str">
        <x:v>https://raw.githubusercontent.com/Mar-7th/StarRailRes/dbe8cdfcfb0bf657b9fe1cf92d5537f118ccb487/index_new/cn/character_skills.json</x:v>
      </x:c>
    </x:row>
    <x:row r="3171" ht="53" customHeight="1">
      <x:c r="A3171" s="6" t="str">
        <x:v>130702_2</x:v>
      </x:c>
      <x:c r="B3171" s="6" t="str">
        <x:v>130702</x:v>
      </x:c>
      <x:c r="C3171" s="6" t="n">
        <x:v>2</x:v>
      </x:c>
      <x:c r="D3171" s="6" t="str">
        <x:v>失坠，伪神的黄昏</x:v>
      </x:c>
      <x:c r="E3171" s="7" t="str">
        <x:v>对指定敌方单体及其相邻目标造成等同于黑天鹅49.5%攻击力的风属性伤害，同时有100%的基础概率使目标与相邻目标陷入1层【奥迹】，此外有100%的基础概率使目标与相邻目标防御力降低15.4%，持续3回合。</x:v>
      </x:c>
      <x:c r="F3171" s="6" t="n">
        <x:v>0.495</x:v>
      </x:c>
      <x:c r="G3171" s="6" t="n">
        <x:v>0</x:v>
      </x:c>
      <x:c r="H3171" s="6" t="n">
        <x:v>0</x:v>
      </x:c>
      <x:c r="I3171" s="6" t="n">
        <x:v>0</x:v>
      </x:c>
      <x:c r="J3171" s="6" t="str">
        <x:v>[0.495, 1, 1, 0.154, 3]</x:v>
      </x:c>
      <x:c r="K3171" s="7" t="str">
        <x:v>需确认条件及分段</x:v>
      </x:c>
      <x:c r="L3171" s="6" t="str">
        <x:v>https://raw.githubusercontent.com/Mar-7th/StarRailRes/dbe8cdfcfb0bf657b9fe1cf92d5537f118ccb487/index_new/cn/character_skills.json</x:v>
      </x:c>
    </x:row>
    <x:row r="3172" ht="53" customHeight="1">
      <x:c r="A3172" s="6" t="str">
        <x:v>130702_3</x:v>
      </x:c>
      <x:c r="B3172" s="6" t="str">
        <x:v>130702</x:v>
      </x:c>
      <x:c r="C3172" s="6" t="n">
        <x:v>3</x:v>
      </x:c>
      <x:c r="D3172" s="6" t="str">
        <x:v>失坠，伪神的黄昏</x:v>
      </x:c>
      <x:c r="E3172" s="7" t="str">
        <x:v>对指定敌方单体及其相邻目标造成等同于黑天鹅54%攻击力的风属性伤害，同时有100%的基础概率使目标与相邻目标陷入1层【奥迹】，此外有100%的基础概率使目标与相邻目标防御力降低16%，持续3回合。</x:v>
      </x:c>
      <x:c r="F3172" s="6" t="n">
        <x:v>0.54</x:v>
      </x:c>
      <x:c r="G3172" s="6" t="n">
        <x:v>0</x:v>
      </x:c>
      <x:c r="H3172" s="6" t="n">
        <x:v>0</x:v>
      </x:c>
      <x:c r="I3172" s="6" t="n">
        <x:v>0</x:v>
      </x:c>
      <x:c r="J3172" s="6" t="str">
        <x:v>[0.54, 1, 1, 0.16, 3]</x:v>
      </x:c>
      <x:c r="K3172" s="7" t="str">
        <x:v>需确认条件及分段</x:v>
      </x:c>
      <x:c r="L3172" s="6" t="str">
        <x:v>https://raw.githubusercontent.com/Mar-7th/StarRailRes/dbe8cdfcfb0bf657b9fe1cf92d5537f118ccb487/index_new/cn/character_skills.json</x:v>
      </x:c>
    </x:row>
    <x:row r="3173" ht="53" customHeight="1">
      <x:c r="A3173" s="6" t="str">
        <x:v>130702_4</x:v>
      </x:c>
      <x:c r="B3173" s="6" t="str">
        <x:v>130702</x:v>
      </x:c>
      <x:c r="C3173" s="6" t="n">
        <x:v>4</x:v>
      </x:c>
      <x:c r="D3173" s="6" t="str">
        <x:v>失坠，伪神的黄昏</x:v>
      </x:c>
      <x:c r="E3173" s="7" t="str">
        <x:v>对指定敌方单体及其相邻目标造成等同于黑天鹅58.5%攻击力的风属性伤害，同时有100%的基础概率使目标与相邻目标陷入1层【奥迹】，此外有100%的基础概率使目标与相邻目标防御力降低16.6%，持续3回合。</x:v>
      </x:c>
      <x:c r="F3173" s="6" t="n">
        <x:v>0.585</x:v>
      </x:c>
      <x:c r="G3173" s="6" t="n">
        <x:v>0</x:v>
      </x:c>
      <x:c r="H3173" s="6" t="n">
        <x:v>0</x:v>
      </x:c>
      <x:c r="I3173" s="6" t="n">
        <x:v>0</x:v>
      </x:c>
      <x:c r="J3173" s="6" t="str">
        <x:v>[0.585, 1, 1, 0.166, 3]</x:v>
      </x:c>
      <x:c r="K3173" s="7" t="str">
        <x:v>需确认条件及分段</x:v>
      </x:c>
      <x:c r="L3173" s="6" t="str">
        <x:v>https://raw.githubusercontent.com/Mar-7th/StarRailRes/dbe8cdfcfb0bf657b9fe1cf92d5537f118ccb487/index_new/cn/character_skills.json</x:v>
      </x:c>
    </x:row>
    <x:row r="3174" ht="53" customHeight="1">
      <x:c r="A3174" s="6" t="str">
        <x:v>130702_5</x:v>
      </x:c>
      <x:c r="B3174" s="6" t="str">
        <x:v>130702</x:v>
      </x:c>
      <x:c r="C3174" s="6" t="n">
        <x:v>5</x:v>
      </x:c>
      <x:c r="D3174" s="6" t="str">
        <x:v>失坠，伪神的黄昏</x:v>
      </x:c>
      <x:c r="E3174" s="7" t="str">
        <x:v>对指定敌方单体及其相邻目标造成等同于黑天鹅63%攻击力的风属性伤害，同时有100%的基础概率使目标与相邻目标陷入1层【奥迹】，此外有100%的基础概率使目标与相邻目标防御力降低17.2%，持续3回合。</x:v>
      </x:c>
      <x:c r="F3174" s="6" t="n">
        <x:v>0.63</x:v>
      </x:c>
      <x:c r="G3174" s="6" t="n">
        <x:v>0</x:v>
      </x:c>
      <x:c r="H3174" s="6" t="n">
        <x:v>0</x:v>
      </x:c>
      <x:c r="I3174" s="6" t="n">
        <x:v>0</x:v>
      </x:c>
      <x:c r="J3174" s="6" t="str">
        <x:v>[0.63, 1, 1, 0.172, 3]</x:v>
      </x:c>
      <x:c r="K3174" s="7" t="str">
        <x:v>需确认条件及分段</x:v>
      </x:c>
      <x:c r="L3174" s="6" t="str">
        <x:v>https://raw.githubusercontent.com/Mar-7th/StarRailRes/dbe8cdfcfb0bf657b9fe1cf92d5537f118ccb487/index_new/cn/character_skills.json</x:v>
      </x:c>
    </x:row>
    <x:row r="3175" ht="53" customHeight="1">
      <x:c r="A3175" s="6" t="str">
        <x:v>130702_6</x:v>
      </x:c>
      <x:c r="B3175" s="6" t="str">
        <x:v>130702</x:v>
      </x:c>
      <x:c r="C3175" s="6" t="n">
        <x:v>6</x:v>
      </x:c>
      <x:c r="D3175" s="6" t="str">
        <x:v>失坠，伪神的黄昏</x:v>
      </x:c>
      <x:c r="E3175" s="7" t="str">
        <x:v>对指定敌方单体及其相邻目标造成等同于黑天鹅67.5%攻击力的风属性伤害，同时有100%的基础概率使目标与相邻目标陷入1层【奥迹】，此外有100%的基础概率使目标与相邻目标防御力降低17.8%，持续3回合。</x:v>
      </x:c>
      <x:c r="F3175" s="6" t="n">
        <x:v>0.675</x:v>
      </x:c>
      <x:c r="G3175" s="6" t="n">
        <x:v>0</x:v>
      </x:c>
      <x:c r="H3175" s="6" t="n">
        <x:v>0</x:v>
      </x:c>
      <x:c r="I3175" s="6" t="n">
        <x:v>0</x:v>
      </x:c>
      <x:c r="J3175" s="6" t="str">
        <x:v>[0.675, 1, 1, 0.178, 3]</x:v>
      </x:c>
      <x:c r="K3175" s="7" t="str">
        <x:v>需确认条件及分段</x:v>
      </x:c>
      <x:c r="L3175" s="6" t="str">
        <x:v>https://raw.githubusercontent.com/Mar-7th/StarRailRes/dbe8cdfcfb0bf657b9fe1cf92d5537f118ccb487/index_new/cn/character_skills.json</x:v>
      </x:c>
    </x:row>
    <x:row r="3176" ht="53" customHeight="1">
      <x:c r="A3176" s="6" t="str">
        <x:v>130702_7</x:v>
      </x:c>
      <x:c r="B3176" s="6" t="str">
        <x:v>130702</x:v>
      </x:c>
      <x:c r="C3176" s="6" t="n">
        <x:v>7</x:v>
      </x:c>
      <x:c r="D3176" s="6" t="str">
        <x:v>失坠，伪神的黄昏</x:v>
      </x:c>
      <x:c r="E3176" s="7" t="str">
        <x:v>对指定敌方单体及其相邻目标造成等同于黑天鹅73.12%攻击力的风属性伤害，同时有100%的基础概率使目标与相邻目标陷入1层【奥迹】，此外有100%的基础概率使目标与相邻目标防御力降低18.55%，持续3回合。</x:v>
      </x:c>
      <x:c r="F3176" s="6" t="n">
        <x:v>0.7312</x:v>
      </x:c>
      <x:c r="G3176" s="6" t="n">
        <x:v>0</x:v>
      </x:c>
      <x:c r="H3176" s="6" t="n">
        <x:v>0</x:v>
      </x:c>
      <x:c r="I3176" s="6" t="n">
        <x:v>0</x:v>
      </x:c>
      <x:c r="J3176" s="6" t="str">
        <x:v>[0.7312, 1, 1, 0.1855, 3]</x:v>
      </x:c>
      <x:c r="K3176" s="7" t="str">
        <x:v>需确认条件及分段</x:v>
      </x:c>
      <x:c r="L3176" s="6" t="str">
        <x:v>https://raw.githubusercontent.com/Mar-7th/StarRailRes/dbe8cdfcfb0bf657b9fe1cf92d5537f118ccb487/index_new/cn/character_skills.json</x:v>
      </x:c>
    </x:row>
    <x:row r="3177" ht="53" customHeight="1">
      <x:c r="A3177" s="6" t="str">
        <x:v>130702_8</x:v>
      </x:c>
      <x:c r="B3177" s="6" t="str">
        <x:v>130702</x:v>
      </x:c>
      <x:c r="C3177" s="6" t="n">
        <x:v>8</x:v>
      </x:c>
      <x:c r="D3177" s="6" t="str">
        <x:v>失坠，伪神的黄昏</x:v>
      </x:c>
      <x:c r="E3177" s="7" t="str">
        <x:v>对指定敌方单体及其相邻目标造成等同于黑天鹅78.75%攻击力的风属性伤害，同时有100%的基础概率使目标与相邻目标陷入1层【奥迹】，此外有100%的基础概率使目标与相邻目标防御力降低19.3%，持续3回合。</x:v>
      </x:c>
      <x:c r="F3177" s="6" t="n">
        <x:v>0.7875</x:v>
      </x:c>
      <x:c r="G3177" s="6" t="n">
        <x:v>0</x:v>
      </x:c>
      <x:c r="H3177" s="6" t="n">
        <x:v>0</x:v>
      </x:c>
      <x:c r="I3177" s="6" t="n">
        <x:v>0</x:v>
      </x:c>
      <x:c r="J3177" s="6" t="str">
        <x:v>[0.7875, 1, 1, 0.193, 3]</x:v>
      </x:c>
      <x:c r="K3177" s="7" t="str">
        <x:v>需确认条件及分段</x:v>
      </x:c>
      <x:c r="L3177" s="6" t="str">
        <x:v>https://raw.githubusercontent.com/Mar-7th/StarRailRes/dbe8cdfcfb0bf657b9fe1cf92d5537f118ccb487/index_new/cn/character_skills.json</x:v>
      </x:c>
    </x:row>
    <x:row r="3178" ht="53" customHeight="1">
      <x:c r="A3178" s="6" t="str">
        <x:v>130702_9</x:v>
      </x:c>
      <x:c r="B3178" s="6" t="str">
        <x:v>130702</x:v>
      </x:c>
      <x:c r="C3178" s="6" t="n">
        <x:v>9</x:v>
      </x:c>
      <x:c r="D3178" s="6" t="str">
        <x:v>失坠，伪神的黄昏</x:v>
      </x:c>
      <x:c r="E3178" s="7" t="str">
        <x:v>对指定敌方单体及其相邻目标造成等同于黑天鹅84.38%攻击力的风属性伤害，同时有100%的基础概率使目标与相邻目标陷入1层【奥迹】，此外有100%的基础概率使目标与相邻目标防御力降低20.05%，持续3回合。</x:v>
      </x:c>
      <x:c r="F3178" s="6" t="n">
        <x:v>0.8438</x:v>
      </x:c>
      <x:c r="G3178" s="6" t="n">
        <x:v>0</x:v>
      </x:c>
      <x:c r="H3178" s="6" t="n">
        <x:v>0</x:v>
      </x:c>
      <x:c r="I3178" s="6" t="n">
        <x:v>0</x:v>
      </x:c>
      <x:c r="J3178" s="6" t="str">
        <x:v>[0.8438, 1, 1, 0.2005, 3]</x:v>
      </x:c>
      <x:c r="K3178" s="7" t="str">
        <x:v>需确认条件及分段</x:v>
      </x:c>
      <x:c r="L3178" s="6" t="str">
        <x:v>https://raw.githubusercontent.com/Mar-7th/StarRailRes/dbe8cdfcfb0bf657b9fe1cf92d5537f118ccb487/index_new/cn/character_skills.json</x:v>
      </x:c>
    </x:row>
    <x:row r="3179" ht="53" customHeight="1">
      <x:c r="A3179" s="6" t="str">
        <x:v>130702_10</x:v>
      </x:c>
      <x:c r="B3179" s="6" t="str">
        <x:v>130702</x:v>
      </x:c>
      <x:c r="C3179" s="6" t="n">
        <x:v>10</x:v>
      </x:c>
      <x:c r="D3179" s="6" t="str">
        <x:v>失坠，伪神的黄昏</x:v>
      </x:c>
      <x:c r="E3179" s="7" t="str">
        <x:v>对指定敌方单体及其相邻目标造成等同于黑天鹅90%攻击力的风属性伤害，同时有100%的基础概率使目标与相邻目标陷入1层【奥迹】，此外有100%的基础概率使目标与相邻目标防御力降低20.8%，持续3回合。</x:v>
      </x:c>
      <x:c r="F3179" s="6" t="n">
        <x:v>0.9</x:v>
      </x:c>
      <x:c r="G3179" s="6" t="n">
        <x:v>0</x:v>
      </x:c>
      <x:c r="H3179" s="6" t="n">
        <x:v>0</x:v>
      </x:c>
      <x:c r="I3179" s="6" t="n">
        <x:v>0</x:v>
      </x:c>
      <x:c r="J3179" s="6" t="str">
        <x:v>[0.9, 1, 1, 0.208, 3]</x:v>
      </x:c>
      <x:c r="K3179" s="7" t="str">
        <x:v>需确认条件及分段</x:v>
      </x:c>
      <x:c r="L3179" s="6" t="str">
        <x:v>https://raw.githubusercontent.com/Mar-7th/StarRailRes/dbe8cdfcfb0bf657b9fe1cf92d5537f118ccb487/index_new/cn/character_skills.json</x:v>
      </x:c>
    </x:row>
    <x:row r="3180" ht="53" customHeight="1">
      <x:c r="A3180" s="6" t="str">
        <x:v>130702_11</x:v>
      </x:c>
      <x:c r="B3180" s="6" t="str">
        <x:v>130702</x:v>
      </x:c>
      <x:c r="C3180" s="6" t="n">
        <x:v>11</x:v>
      </x:c>
      <x:c r="D3180" s="6" t="str">
        <x:v>失坠，伪神的黄昏</x:v>
      </x:c>
      <x:c r="E3180" s="7" t="str">
        <x:v>对指定敌方单体及其相邻目标造成等同于黑天鹅94.5%攻击力的风属性伤害，同时有100%的基础概率使目标与相邻目标陷入1层【奥迹】，此外有100%的基础概率使目标与相邻目标防御力降低21.4%，持续3回合。</x:v>
      </x:c>
      <x:c r="F3180" s="6" t="n">
        <x:v>0.945</x:v>
      </x:c>
      <x:c r="G3180" s="6" t="n">
        <x:v>0</x:v>
      </x:c>
      <x:c r="H3180" s="6" t="n">
        <x:v>0</x:v>
      </x:c>
      <x:c r="I3180" s="6" t="n">
        <x:v>0</x:v>
      </x:c>
      <x:c r="J3180" s="6" t="str">
        <x:v>[0.945, 1, 1, 0.214, 3]</x:v>
      </x:c>
      <x:c r="K3180" s="7" t="str">
        <x:v>需确认条件及分段</x:v>
      </x:c>
      <x:c r="L3180" s="6" t="str">
        <x:v>https://raw.githubusercontent.com/Mar-7th/StarRailRes/dbe8cdfcfb0bf657b9fe1cf92d5537f118ccb487/index_new/cn/character_skills.json</x:v>
      </x:c>
    </x:row>
    <x:row r="3181" ht="53" customHeight="1">
      <x:c r="A3181" s="6" t="str">
        <x:v>130702_12</x:v>
      </x:c>
      <x:c r="B3181" s="6" t="str">
        <x:v>130702</x:v>
      </x:c>
      <x:c r="C3181" s="6" t="n">
        <x:v>12</x:v>
      </x:c>
      <x:c r="D3181" s="6" t="str">
        <x:v>失坠，伪神的黄昏</x:v>
      </x:c>
      <x:c r="E3181" s="7" t="str">
        <x:v>对指定敌方单体及其相邻目标造成等同于黑天鹅99%攻击力的风属性伤害，同时有100%的基础概率使目标与相邻目标陷入1层【奥迹】，此外有100%的基础概率使目标与相邻目标防御力降低22%，持续3回合。</x:v>
      </x:c>
      <x:c r="F3181" s="6" t="n">
        <x:v>0.99</x:v>
      </x:c>
      <x:c r="G3181" s="6" t="n">
        <x:v>0</x:v>
      </x:c>
      <x:c r="H3181" s="6" t="n">
        <x:v>0</x:v>
      </x:c>
      <x:c r="I3181" s="6" t="n">
        <x:v>0</x:v>
      </x:c>
      <x:c r="J3181" s="6" t="str">
        <x:v>[0.99, 1, 1, 0.22, 3]</x:v>
      </x:c>
      <x:c r="K3181" s="7" t="str">
        <x:v>需确认条件及分段</x:v>
      </x:c>
      <x:c r="L3181" s="6" t="str">
        <x:v>https://raw.githubusercontent.com/Mar-7th/StarRailRes/dbe8cdfcfb0bf657b9fe1cf92d5537f118ccb487/index_new/cn/character_skills.json</x:v>
      </x:c>
    </x:row>
    <x:row r="3182" ht="53" customHeight="1">
      <x:c r="A3182" s="6" t="str">
        <x:v>130702_13</x:v>
      </x:c>
      <x:c r="B3182" s="6" t="str">
        <x:v>130702</x:v>
      </x:c>
      <x:c r="C3182" s="6" t="n">
        <x:v>13</x:v>
      </x:c>
      <x:c r="D3182" s="6" t="str">
        <x:v>失坠，伪神的黄昏</x:v>
      </x:c>
      <x:c r="E3182" s="7" t="str">
        <x:v>对指定敌方单体及其相邻目标造成等同于黑天鹅103.5%攻击力的风属性伤害，同时有100%的基础概率使目标与相邻目标陷入1层【奥迹】，此外有100%的基础概率使目标与相邻目标防御力降低22.6%，持续3回合。</x:v>
      </x:c>
      <x:c r="F3182" s="6" t="n">
        <x:v>1.035</x:v>
      </x:c>
      <x:c r="G3182" s="6" t="n">
        <x:v>0</x:v>
      </x:c>
      <x:c r="H3182" s="6" t="n">
        <x:v>0</x:v>
      </x:c>
      <x:c r="I3182" s="6" t="n">
        <x:v>0</x:v>
      </x:c>
      <x:c r="J3182" s="6" t="str">
        <x:v>[1.035, 1, 1, 0.226, 3]</x:v>
      </x:c>
      <x:c r="K3182" s="7" t="str">
        <x:v>需确认条件及分段</x:v>
      </x:c>
      <x:c r="L3182" s="6" t="str">
        <x:v>https://raw.githubusercontent.com/Mar-7th/StarRailRes/dbe8cdfcfb0bf657b9fe1cf92d5537f118ccb487/index_new/cn/character_skills.json</x:v>
      </x:c>
    </x:row>
    <x:row r="3183" ht="53" customHeight="1">
      <x:c r="A3183" s="6" t="str">
        <x:v>130702_14</x:v>
      </x:c>
      <x:c r="B3183" s="6" t="str">
        <x:v>130702</x:v>
      </x:c>
      <x:c r="C3183" s="6" t="n">
        <x:v>14</x:v>
      </x:c>
      <x:c r="D3183" s="6" t="str">
        <x:v>失坠，伪神的黄昏</x:v>
      </x:c>
      <x:c r="E3183" s="7" t="str">
        <x:v>对指定敌方单体及其相邻目标造成等同于黑天鹅108%攻击力的风属性伤害，同时有100%的基础概率使目标与相邻目标陷入1层【奥迹】，此外有100%的基础概率使目标与相邻目标防御力降低23.2%，持续3回合。</x:v>
      </x:c>
      <x:c r="F3183" s="6" t="n">
        <x:v>1.08</x:v>
      </x:c>
      <x:c r="G3183" s="6" t="n">
        <x:v>0</x:v>
      </x:c>
      <x:c r="H3183" s="6" t="n">
        <x:v>0</x:v>
      </x:c>
      <x:c r="I3183" s="6" t="n">
        <x:v>0</x:v>
      </x:c>
      <x:c r="J3183" s="6" t="str">
        <x:v>[1.08, 1, 1, 0.232, 3]</x:v>
      </x:c>
      <x:c r="K3183" s="7" t="str">
        <x:v>需确认条件及分段</x:v>
      </x:c>
      <x:c r="L3183" s="6" t="str">
        <x:v>https://raw.githubusercontent.com/Mar-7th/StarRailRes/dbe8cdfcfb0bf657b9fe1cf92d5537f118ccb487/index_new/cn/character_skills.json</x:v>
      </x:c>
    </x:row>
    <x:row r="3184" ht="53" customHeight="1">
      <x:c r="A3184" s="6" t="str">
        <x:v>130702_15</x:v>
      </x:c>
      <x:c r="B3184" s="6" t="str">
        <x:v>130702</x:v>
      </x:c>
      <x:c r="C3184" s="6" t="n">
        <x:v>15</x:v>
      </x:c>
      <x:c r="D3184" s="6" t="str">
        <x:v>失坠，伪神的黄昏</x:v>
      </x:c>
      <x:c r="E3184" s="7" t="str">
        <x:v>对指定敌方单体及其相邻目标造成等同于黑天鹅112.5%攻击力的风属性伤害，同时有100%的基础概率使目标与相邻目标陷入1层【奥迹】，此外有100%的基础概率使目标与相邻目标防御力降低23.8%，持续3回合。</x:v>
      </x:c>
      <x:c r="F3184" s="6" t="n">
        <x:v>1.125</x:v>
      </x:c>
      <x:c r="G3184" s="6" t="n">
        <x:v>0</x:v>
      </x:c>
      <x:c r="H3184" s="6" t="n">
        <x:v>0</x:v>
      </x:c>
      <x:c r="I3184" s="6" t="n">
        <x:v>0</x:v>
      </x:c>
      <x:c r="J3184" s="6" t="str">
        <x:v>[1.125, 1, 1, 0.238, 3]</x:v>
      </x:c>
      <x:c r="K3184" s="7" t="str">
        <x:v>需确认条件及分段</x:v>
      </x:c>
      <x:c r="L3184" s="6" t="str">
        <x:v>https://raw.githubusercontent.com/Mar-7th/StarRailRes/dbe8cdfcfb0bf657b9fe1cf92d5537f118ccb487/index_new/cn/character_skills.json</x:v>
      </x:c>
    </x:row>
    <x:row r="3185" ht="83" customHeight="1">
      <x:c r="A3185" s="6" t="str">
        <x:v>130703_1</x:v>
      </x:c>
      <x:c r="B3185" s="6" t="str">
        <x:v>130703</x:v>
      </x:c>
      <x:c r="C3185" s="6" t="n">
        <x:v>1</x:v>
      </x:c>
      <x:c r="D3185" s="6" t="str">
        <x:v>沉醉于彼界的臂湾</x:v>
      </x:c>
      <x:c r="E3185" s="7" t="str">
        <x:v>使敌方全体陷入【揭露】状态，持续2回合。
【揭露】状态下，敌方目标自身回合内受到的伤害提高15%，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对敌方全体造成等同于黑天鹅72%攻击力的风属性伤害。</x:v>
      </x:c>
      <x:c r="F3185" s="6" t="n">
        <x:v>0</x:v>
      </x:c>
      <x:c r="G3185" s="6" t="n">
        <x:v>0</x:v>
      </x:c>
      <x:c r="H3185" s="6" t="n">
        <x:v>0</x:v>
      </x:c>
      <x:c r="I3185" s="6" t="n">
        <x:v>0</x:v>
      </x:c>
      <x:c r="J3185" s="6" t="str">
        <x:v>[0.72, 2, 0.15, 1]</x:v>
      </x:c>
      <x:c r="K3185" s="7" t="str">
        <x:v>无首段伤害倍率，请覆盖或设为辅助技能</x:v>
      </x:c>
      <x:c r="L3185" s="6" t="str">
        <x:v>https://raw.githubusercontent.com/Mar-7th/StarRailRes/dbe8cdfcfb0bf657b9fe1cf92d5537f118ccb487/index_new/cn/character_skills.json</x:v>
      </x:c>
    </x:row>
    <x:row r="3186" ht="83" customHeight="1">
      <x:c r="A3186" s="6" t="str">
        <x:v>130703_2</x:v>
      </x:c>
      <x:c r="B3186" s="6" t="str">
        <x:v>130703</x:v>
      </x:c>
      <x:c r="C3186" s="6" t="n">
        <x:v>2</x:v>
      </x:c>
      <x:c r="D3186" s="6" t="str">
        <x:v>沉醉于彼界的臂湾</x:v>
      </x:c>
      <x:c r="E3186" s="7" t="str">
        <x:v>使敌方全体陷入【揭露】状态，持续2回合。
【揭露】状态下，敌方目标自身回合内受到的伤害提高16%，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对敌方全体造成等同于黑天鹅76.8%攻击力的风属性伤害。</x:v>
      </x:c>
      <x:c r="F3186" s="6" t="n">
        <x:v>0</x:v>
      </x:c>
      <x:c r="G3186" s="6" t="n">
        <x:v>0</x:v>
      </x:c>
      <x:c r="H3186" s="6" t="n">
        <x:v>0</x:v>
      </x:c>
      <x:c r="I3186" s="6" t="n">
        <x:v>0</x:v>
      </x:c>
      <x:c r="J3186" s="6" t="str">
        <x:v>[0.768, 2, 0.16, 1]</x:v>
      </x:c>
      <x:c r="K3186" s="7" t="str">
        <x:v>无首段伤害倍率，请覆盖或设为辅助技能</x:v>
      </x:c>
      <x:c r="L3186" s="6" t="str">
        <x:v>https://raw.githubusercontent.com/Mar-7th/StarRailRes/dbe8cdfcfb0bf657b9fe1cf92d5537f118ccb487/index_new/cn/character_skills.json</x:v>
      </x:c>
    </x:row>
    <x:row r="3187" ht="83" customHeight="1">
      <x:c r="A3187" s="6" t="str">
        <x:v>130703_3</x:v>
      </x:c>
      <x:c r="B3187" s="6" t="str">
        <x:v>130703</x:v>
      </x:c>
      <x:c r="C3187" s="6" t="n">
        <x:v>3</x:v>
      </x:c>
      <x:c r="D3187" s="6" t="str">
        <x:v>沉醉于彼界的臂湾</x:v>
      </x:c>
      <x:c r="E3187" s="7" t="str">
        <x:v>使敌方全体陷入【揭露】状态，持续2回合。
【揭露】状态下，敌方目标自身回合内受到的伤害提高17%，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对敌方全体造成等同于黑天鹅81.6%攻击力的风属性伤害。</x:v>
      </x:c>
      <x:c r="F3187" s="6" t="n">
        <x:v>0</x:v>
      </x:c>
      <x:c r="G3187" s="6" t="n">
        <x:v>0</x:v>
      </x:c>
      <x:c r="H3187" s="6" t="n">
        <x:v>0</x:v>
      </x:c>
      <x:c r="I3187" s="6" t="n">
        <x:v>0</x:v>
      </x:c>
      <x:c r="J3187" s="6" t="str">
        <x:v>[0.816, 2, 0.17, 1]</x:v>
      </x:c>
      <x:c r="K3187" s="7" t="str">
        <x:v>无首段伤害倍率，请覆盖或设为辅助技能</x:v>
      </x:c>
      <x:c r="L3187" s="6" t="str">
        <x:v>https://raw.githubusercontent.com/Mar-7th/StarRailRes/dbe8cdfcfb0bf657b9fe1cf92d5537f118ccb487/index_new/cn/character_skills.json</x:v>
      </x:c>
    </x:row>
    <x:row r="3188" ht="83" customHeight="1">
      <x:c r="A3188" s="6" t="str">
        <x:v>130703_4</x:v>
      </x:c>
      <x:c r="B3188" s="6" t="str">
        <x:v>130703</x:v>
      </x:c>
      <x:c r="C3188" s="6" t="n">
        <x:v>4</x:v>
      </x:c>
      <x:c r="D3188" s="6" t="str">
        <x:v>沉醉于彼界的臂湾</x:v>
      </x:c>
      <x:c r="E3188" s="7" t="str">
        <x:v>使敌方全体陷入【揭露】状态，持续2回合。
【揭露】状态下，敌方目标自身回合内受到的伤害提高18%，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对敌方全体造成等同于黑天鹅86.4%攻击力的风属性伤害。</x:v>
      </x:c>
      <x:c r="F3188" s="6" t="n">
        <x:v>0</x:v>
      </x:c>
      <x:c r="G3188" s="6" t="n">
        <x:v>0</x:v>
      </x:c>
      <x:c r="H3188" s="6" t="n">
        <x:v>0</x:v>
      </x:c>
      <x:c r="I3188" s="6" t="n">
        <x:v>0</x:v>
      </x:c>
      <x:c r="J3188" s="6" t="str">
        <x:v>[0.864, 2, 0.18, 1]</x:v>
      </x:c>
      <x:c r="K3188" s="7" t="str">
        <x:v>无首段伤害倍率，请覆盖或设为辅助技能</x:v>
      </x:c>
      <x:c r="L3188" s="6" t="str">
        <x:v>https://raw.githubusercontent.com/Mar-7th/StarRailRes/dbe8cdfcfb0bf657b9fe1cf92d5537f118ccb487/index_new/cn/character_skills.json</x:v>
      </x:c>
    </x:row>
    <x:row r="3189" ht="83" customHeight="1">
      <x:c r="A3189" s="6" t="str">
        <x:v>130703_5</x:v>
      </x:c>
      <x:c r="B3189" s="6" t="str">
        <x:v>130703</x:v>
      </x:c>
      <x:c r="C3189" s="6" t="n">
        <x:v>5</x:v>
      </x:c>
      <x:c r="D3189" s="6" t="str">
        <x:v>沉醉于彼界的臂湾</x:v>
      </x:c>
      <x:c r="E3189" s="7" t="str">
        <x:v>使敌方全体陷入【揭露】状态，持续2回合。
【揭露】状态下，敌方目标自身回合内受到的伤害提高19%，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对敌方全体造成等同于黑天鹅91.2%攻击力的风属性伤害。</x:v>
      </x:c>
      <x:c r="F3189" s="6" t="n">
        <x:v>0</x:v>
      </x:c>
      <x:c r="G3189" s="6" t="n">
        <x:v>0</x:v>
      </x:c>
      <x:c r="H3189" s="6" t="n">
        <x:v>0</x:v>
      </x:c>
      <x:c r="I3189" s="6" t="n">
        <x:v>0</x:v>
      </x:c>
      <x:c r="J3189" s="6" t="str">
        <x:v>[0.912, 2, 0.19, 1]</x:v>
      </x:c>
      <x:c r="K3189" s="7" t="str">
        <x:v>无首段伤害倍率，请覆盖或设为辅助技能</x:v>
      </x:c>
      <x:c r="L3189" s="6" t="str">
        <x:v>https://raw.githubusercontent.com/Mar-7th/StarRailRes/dbe8cdfcfb0bf657b9fe1cf92d5537f118ccb487/index_new/cn/character_skills.json</x:v>
      </x:c>
    </x:row>
    <x:row r="3190" ht="83" customHeight="1">
      <x:c r="A3190" s="6" t="str">
        <x:v>130703_6</x:v>
      </x:c>
      <x:c r="B3190" s="6" t="str">
        <x:v>130703</x:v>
      </x:c>
      <x:c r="C3190" s="6" t="n">
        <x:v>6</x:v>
      </x:c>
      <x:c r="D3190" s="6" t="str">
        <x:v>沉醉于彼界的臂湾</x:v>
      </x:c>
      <x:c r="E3190" s="7" t="str">
        <x:v>使敌方全体陷入【揭露】状态，持续2回合。
【揭露】状态下，敌方目标自身回合内受到的伤害提高20%，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对敌方全体造成等同于黑天鹅96%攻击力的风属性伤害。</x:v>
      </x:c>
      <x:c r="F3190" s="6" t="n">
        <x:v>0</x:v>
      </x:c>
      <x:c r="G3190" s="6" t="n">
        <x:v>0</x:v>
      </x:c>
      <x:c r="H3190" s="6" t="n">
        <x:v>0</x:v>
      </x:c>
      <x:c r="I3190" s="6" t="n">
        <x:v>0</x:v>
      </x:c>
      <x:c r="J3190" s="6" t="str">
        <x:v>[0.96, 2, 0.2, 1]</x:v>
      </x:c>
      <x:c r="K3190" s="7" t="str">
        <x:v>无首段伤害倍率，请覆盖或设为辅助技能</x:v>
      </x:c>
      <x:c r="L3190" s="6" t="str">
        <x:v>https://raw.githubusercontent.com/Mar-7th/StarRailRes/dbe8cdfcfb0bf657b9fe1cf92d5537f118ccb487/index_new/cn/character_skills.json</x:v>
      </x:c>
    </x:row>
    <x:row r="3191" ht="83" customHeight="1">
      <x:c r="A3191" s="6" t="str">
        <x:v>130703_7</x:v>
      </x:c>
      <x:c r="B3191" s="6" t="str">
        <x:v>130703</x:v>
      </x:c>
      <x:c r="C3191" s="6" t="n">
        <x:v>7</x:v>
      </x:c>
      <x:c r="D3191" s="6" t="str">
        <x:v>沉醉于彼界的臂湾</x:v>
      </x:c>
      <x:c r="E3191" s="7" t="str">
        <x:v>使敌方全体陷入【揭露】状态，持续2回合。
【揭露】状态下，敌方目标自身回合内受到的伤害提高21.25%，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对敌方全体造成等同于黑天鹅102%攻击力的风属性伤害。</x:v>
      </x:c>
      <x:c r="F3191" s="6" t="n">
        <x:v>0</x:v>
      </x:c>
      <x:c r="G3191" s="6" t="n">
        <x:v>0</x:v>
      </x:c>
      <x:c r="H3191" s="6" t="n">
        <x:v>0</x:v>
      </x:c>
      <x:c r="I3191" s="6" t="n">
        <x:v>0</x:v>
      </x:c>
      <x:c r="J3191" s="6" t="str">
        <x:v>[1.02, 2, 0.2125, 1]</x:v>
      </x:c>
      <x:c r="K3191" s="7" t="str">
        <x:v>无首段伤害倍率，请覆盖或设为辅助技能</x:v>
      </x:c>
      <x:c r="L3191" s="6" t="str">
        <x:v>https://raw.githubusercontent.com/Mar-7th/StarRailRes/dbe8cdfcfb0bf657b9fe1cf92d5537f118ccb487/index_new/cn/character_skills.json</x:v>
      </x:c>
    </x:row>
    <x:row r="3192" ht="83" customHeight="1">
      <x:c r="A3192" s="6" t="str">
        <x:v>130703_8</x:v>
      </x:c>
      <x:c r="B3192" s="6" t="str">
        <x:v>130703</x:v>
      </x:c>
      <x:c r="C3192" s="6" t="n">
        <x:v>8</x:v>
      </x:c>
      <x:c r="D3192" s="6" t="str">
        <x:v>沉醉于彼界的臂湾</x:v>
      </x:c>
      <x:c r="E3192" s="7" t="str">
        <x:v>使敌方全体陷入【揭露】状态，持续2回合。
【揭露】状态下，敌方目标自身回合内受到的伤害提高22.5%，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对敌方全体造成等同于黑天鹅108%攻击力的风属性伤害。</x:v>
      </x:c>
      <x:c r="F3192" s="6" t="n">
        <x:v>0</x:v>
      </x:c>
      <x:c r="G3192" s="6" t="n">
        <x:v>0</x:v>
      </x:c>
      <x:c r="H3192" s="6" t="n">
        <x:v>0</x:v>
      </x:c>
      <x:c r="I3192" s="6" t="n">
        <x:v>0</x:v>
      </x:c>
      <x:c r="J3192" s="6" t="str">
        <x:v>[1.08, 2, 0.225, 1]</x:v>
      </x:c>
      <x:c r="K3192" s="7" t="str">
        <x:v>无首段伤害倍率，请覆盖或设为辅助技能</x:v>
      </x:c>
      <x:c r="L3192" s="6" t="str">
        <x:v>https://raw.githubusercontent.com/Mar-7th/StarRailRes/dbe8cdfcfb0bf657b9fe1cf92d5537f118ccb487/index_new/cn/character_skills.json</x:v>
      </x:c>
    </x:row>
    <x:row r="3193" ht="83" customHeight="1">
      <x:c r="A3193" s="6" t="str">
        <x:v>130703_9</x:v>
      </x:c>
      <x:c r="B3193" s="6" t="str">
        <x:v>130703</x:v>
      </x:c>
      <x:c r="C3193" s="6" t="n">
        <x:v>9</x:v>
      </x:c>
      <x:c r="D3193" s="6" t="str">
        <x:v>沉醉于彼界的臂湾</x:v>
      </x:c>
      <x:c r="E3193" s="7" t="str">
        <x:v>使敌方全体陷入【揭露】状态，持续2回合。
【揭露】状态下，敌方目标自身回合内受到的伤害提高23.75%，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对敌方全体造成等同于黑天鹅114%攻击力的风属性伤害。</x:v>
      </x:c>
      <x:c r="F3193" s="6" t="n">
        <x:v>0</x:v>
      </x:c>
      <x:c r="G3193" s="6" t="n">
        <x:v>0</x:v>
      </x:c>
      <x:c r="H3193" s="6" t="n">
        <x:v>0</x:v>
      </x:c>
      <x:c r="I3193" s="6" t="n">
        <x:v>0</x:v>
      </x:c>
      <x:c r="J3193" s="6" t="str">
        <x:v>[1.14, 2, 0.2375, 1]</x:v>
      </x:c>
      <x:c r="K3193" s="7" t="str">
        <x:v>无首段伤害倍率，请覆盖或设为辅助技能</x:v>
      </x:c>
      <x:c r="L3193" s="6" t="str">
        <x:v>https://raw.githubusercontent.com/Mar-7th/StarRailRes/dbe8cdfcfb0bf657b9fe1cf92d5537f118ccb487/index_new/cn/character_skills.json</x:v>
      </x:c>
    </x:row>
    <x:row r="3194" ht="83" customHeight="1">
      <x:c r="A3194" s="6" t="str">
        <x:v>130703_10</x:v>
      </x:c>
      <x:c r="B3194" s="6" t="str">
        <x:v>130703</x:v>
      </x:c>
      <x:c r="C3194" s="6" t="n">
        <x:v>10</x:v>
      </x:c>
      <x:c r="D3194" s="6" t="str">
        <x:v>沉醉于彼界的臂湾</x:v>
      </x:c>
      <x:c r="E3194" s="7" t="str">
        <x:v>使敌方全体陷入【揭露】状态，持续2回合。
【揭露】状态下，敌方目标自身回合内受到的伤害提高25%，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对敌方全体造成等同于黑天鹅120%攻击力的风属性伤害。</x:v>
      </x:c>
      <x:c r="F3194" s="6" t="n">
        <x:v>0</x:v>
      </x:c>
      <x:c r="G3194" s="6" t="n">
        <x:v>0</x:v>
      </x:c>
      <x:c r="H3194" s="6" t="n">
        <x:v>0</x:v>
      </x:c>
      <x:c r="I3194" s="6" t="n">
        <x:v>0</x:v>
      </x:c>
      <x:c r="J3194" s="6" t="str">
        <x:v>[1.2, 2, 0.25, 1]</x:v>
      </x:c>
      <x:c r="K3194" s="7" t="str">
        <x:v>无首段伤害倍率，请覆盖或设为辅助技能</x:v>
      </x:c>
      <x:c r="L3194" s="6" t="str">
        <x:v>https://raw.githubusercontent.com/Mar-7th/StarRailRes/dbe8cdfcfb0bf657b9fe1cf92d5537f118ccb487/index_new/cn/character_skills.json</x:v>
      </x:c>
    </x:row>
    <x:row r="3195" ht="83" customHeight="1">
      <x:c r="A3195" s="6" t="str">
        <x:v>130703_11</x:v>
      </x:c>
      <x:c r="B3195" s="6" t="str">
        <x:v>130703</x:v>
      </x:c>
      <x:c r="C3195" s="6" t="n">
        <x:v>11</x:v>
      </x:c>
      <x:c r="D3195" s="6" t="str">
        <x:v>沉醉于彼界的臂湾</x:v>
      </x:c>
      <x:c r="E3195" s="7" t="str">
        <x:v>使敌方全体陷入【揭露】状态，持续2回合。
【揭露】状态下，敌方目标自身回合内受到的伤害提高26%，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对敌方全体造成等同于黑天鹅124.8%攻击力的风属性伤害。</x:v>
      </x:c>
      <x:c r="F3195" s="6" t="n">
        <x:v>0</x:v>
      </x:c>
      <x:c r="G3195" s="6" t="n">
        <x:v>0</x:v>
      </x:c>
      <x:c r="H3195" s="6" t="n">
        <x:v>0</x:v>
      </x:c>
      <x:c r="I3195" s="6" t="n">
        <x:v>0</x:v>
      </x:c>
      <x:c r="J3195" s="6" t="str">
        <x:v>[1.248, 2, 0.26, 1]</x:v>
      </x:c>
      <x:c r="K3195" s="7" t="str">
        <x:v>无首段伤害倍率，请覆盖或设为辅助技能</x:v>
      </x:c>
      <x:c r="L3195" s="6" t="str">
        <x:v>https://raw.githubusercontent.com/Mar-7th/StarRailRes/dbe8cdfcfb0bf657b9fe1cf92d5537f118ccb487/index_new/cn/character_skills.json</x:v>
      </x:c>
    </x:row>
    <x:row r="3196" ht="83" customHeight="1">
      <x:c r="A3196" s="6" t="str">
        <x:v>130703_12</x:v>
      </x:c>
      <x:c r="B3196" s="6" t="str">
        <x:v>130703</x:v>
      </x:c>
      <x:c r="C3196" s="6" t="n">
        <x:v>12</x:v>
      </x:c>
      <x:c r="D3196" s="6" t="str">
        <x:v>沉醉于彼界的臂湾</x:v>
      </x:c>
      <x:c r="E3196" s="7" t="str">
        <x:v>使敌方全体陷入【揭露】状态，持续2回合。
【揭露】状态下，敌方目标自身回合内受到的伤害提高27%，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对敌方全体造成等同于黑天鹅129.6%攻击力的风属性伤害。</x:v>
      </x:c>
      <x:c r="F3196" s="6" t="n">
        <x:v>0</x:v>
      </x:c>
      <x:c r="G3196" s="6" t="n">
        <x:v>0</x:v>
      </x:c>
      <x:c r="H3196" s="6" t="n">
        <x:v>0</x:v>
      </x:c>
      <x:c r="I3196" s="6" t="n">
        <x:v>0</x:v>
      </x:c>
      <x:c r="J3196" s="6" t="str">
        <x:v>[1.296, 2, 0.27, 1]</x:v>
      </x:c>
      <x:c r="K3196" s="7" t="str">
        <x:v>无首段伤害倍率，请覆盖或设为辅助技能</x:v>
      </x:c>
      <x:c r="L3196" s="6" t="str">
        <x:v>https://raw.githubusercontent.com/Mar-7th/StarRailRes/dbe8cdfcfb0bf657b9fe1cf92d5537f118ccb487/index_new/cn/character_skills.json</x:v>
      </x:c>
    </x:row>
    <x:row r="3197" ht="83" customHeight="1">
      <x:c r="A3197" s="6" t="str">
        <x:v>130703_13</x:v>
      </x:c>
      <x:c r="B3197" s="6" t="str">
        <x:v>130703</x:v>
      </x:c>
      <x:c r="C3197" s="6" t="n">
        <x:v>13</x:v>
      </x:c>
      <x:c r="D3197" s="6" t="str">
        <x:v>沉醉于彼界的臂湾</x:v>
      </x:c>
      <x:c r="E3197" s="7" t="str">
        <x:v>使敌方全体陷入【揭露】状态，持续2回合。
【揭露】状态下，敌方目标自身回合内受到的伤害提高28%，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对敌方全体造成等同于黑天鹅134.4%攻击力的风属性伤害。</x:v>
      </x:c>
      <x:c r="F3197" s="6" t="n">
        <x:v>0</x:v>
      </x:c>
      <x:c r="G3197" s="6" t="n">
        <x:v>0</x:v>
      </x:c>
      <x:c r="H3197" s="6" t="n">
        <x:v>0</x:v>
      </x:c>
      <x:c r="I3197" s="6" t="n">
        <x:v>0</x:v>
      </x:c>
      <x:c r="J3197" s="6" t="str">
        <x:v>[1.344, 2, 0.28, 1]</x:v>
      </x:c>
      <x:c r="K3197" s="7" t="str">
        <x:v>无首段伤害倍率，请覆盖或设为辅助技能</x:v>
      </x:c>
      <x:c r="L3197" s="6" t="str">
        <x:v>https://raw.githubusercontent.com/Mar-7th/StarRailRes/dbe8cdfcfb0bf657b9fe1cf92d5537f118ccb487/index_new/cn/character_skills.json</x:v>
      </x:c>
    </x:row>
    <x:row r="3198" ht="83" customHeight="1">
      <x:c r="A3198" s="6" t="str">
        <x:v>130703_14</x:v>
      </x:c>
      <x:c r="B3198" s="6" t="str">
        <x:v>130703</x:v>
      </x:c>
      <x:c r="C3198" s="6" t="n">
        <x:v>14</x:v>
      </x:c>
      <x:c r="D3198" s="6" t="str">
        <x:v>沉醉于彼界的臂湾</x:v>
      </x:c>
      <x:c r="E3198" s="7" t="str">
        <x:v>使敌方全体陷入【揭露】状态，持续2回合。
【揭露】状态下，敌方目标自身回合内受到的伤害提高29%，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对敌方全体造成等同于黑天鹅139.2%攻击力的风属性伤害。</x:v>
      </x:c>
      <x:c r="F3198" s="6" t="n">
        <x:v>0</x:v>
      </x:c>
      <x:c r="G3198" s="6" t="n">
        <x:v>0</x:v>
      </x:c>
      <x:c r="H3198" s="6" t="n">
        <x:v>0</x:v>
      </x:c>
      <x:c r="I3198" s="6" t="n">
        <x:v>0</x:v>
      </x:c>
      <x:c r="J3198" s="6" t="str">
        <x:v>[1.392, 2, 0.29, 1]</x:v>
      </x:c>
      <x:c r="K3198" s="7" t="str">
        <x:v>无首段伤害倍率，请覆盖或设为辅助技能</x:v>
      </x:c>
      <x:c r="L3198" s="6" t="str">
        <x:v>https://raw.githubusercontent.com/Mar-7th/StarRailRes/dbe8cdfcfb0bf657b9fe1cf92d5537f118ccb487/index_new/cn/character_skills.json</x:v>
      </x:c>
    </x:row>
    <x:row r="3199" ht="83" customHeight="1">
      <x:c r="A3199" s="6" t="str">
        <x:v>130703_15</x:v>
      </x:c>
      <x:c r="B3199" s="6" t="str">
        <x:v>130703</x:v>
      </x:c>
      <x:c r="C3199" s="6" t="n">
        <x:v>15</x:v>
      </x:c>
      <x:c r="D3199" s="6" t="str">
        <x:v>沉醉于彼界的臂湾</x:v>
      </x:c>
      <x:c r="E3199" s="7" t="str">
        <x:v>使敌方全体陷入【揭露】状态，持续2回合。
【揭露】状态下，敌方目标自身回合内受到的伤害提高30%，且当敌方目标处于【奥迹】状态时，也会被视为同时陷入了风化、裂伤、灼烧、触电状态，并且【奥迹】每回合开始造成伤害后不会重置层数。【奥迹】不会重置层数的效果在【揭露】状态持续时间内最多触发1次，再次陷入【揭露】状态会刷新触发次数。
对敌方全体造成等同于黑天鹅144%攻击力的风属性伤害。</x:v>
      </x:c>
      <x:c r="F3199" s="6" t="n">
        <x:v>0</x:v>
      </x:c>
      <x:c r="G3199" s="6" t="n">
        <x:v>0</x:v>
      </x:c>
      <x:c r="H3199" s="6" t="n">
        <x:v>0</x:v>
      </x:c>
      <x:c r="I3199" s="6" t="n">
        <x:v>0</x:v>
      </x:c>
      <x:c r="J3199" s="6" t="str">
        <x:v>[1.44, 2, 0.3, 1]</x:v>
      </x:c>
      <x:c r="K3199" s="7" t="str">
        <x:v>无首段伤害倍率，请覆盖或设为辅助技能</x:v>
      </x:c>
      <x:c r="L3199" s="6" t="str">
        <x:v>https://raw.githubusercontent.com/Mar-7th/StarRailRes/dbe8cdfcfb0bf657b9fe1cf92d5537f118ccb487/index_new/cn/character_skills.json</x:v>
      </x:c>
    </x:row>
    <x:row r="3200" ht="98" customHeight="1">
      <x:c r="A3200" s="6" t="str">
        <x:v>130704_1</x:v>
      </x:c>
      <x:c r="B3200" s="6" t="str">
        <x:v>130704</x:v>
      </x:c>
      <x:c r="C3200" s="6" t="n">
        <x:v>1</x:v>
      </x:c>
      <x:c r="D3200" s="6" t="str">
        <x:v>无端命运的机杼</x:v>
      </x:c>
      <x:c r="E3200" s="7" t="str">
        <x:v>敌方目标每回合开始时每受到1次持续伤害，有50%的基础概率陷入1层【奥迹】。
【奥迹】状态下，敌方目标每回合开始时受到等同于黑天鹅96%攻击力的风属性持续伤害，每层【奥迹】使此伤害倍率提高4.8%，随后重置为1层。【奥迹】最多叠加50层。
仅在敌方目标回合开始【奥迹】造成伤害时，黑天鹅根据目标陷入的【奥迹】层数触发额外效果：
大于等于3层：对相邻目标造成等同于黑天鹅72%攻击力的风属性持续伤害，并且有50%的基础概率使相邻目标陷入1层【奥迹】。
大于等于7层：使本次造成的持续伤害无视该目标及其相邻目标20%的防御力。</x:v>
      </x:c>
      <x:c r="F3200" s="6" t="n">
        <x:v>0</x:v>
      </x:c>
      <x:c r="G3200" s="6" t="n">
        <x:v>0</x:v>
      </x:c>
      <x:c r="H3200" s="6" t="n">
        <x:v>0</x:v>
      </x:c>
      <x:c r="I3200" s="6" t="n">
        <x:v>0</x:v>
      </x:c>
      <x:c r="J3200" s="6" t="str">
        <x:v>[0.96, 0.5, 0.048, 3, 0.72, 7, 0.2, 50]</x:v>
      </x:c>
      <x:c r="K3200" s="7" t="str">
        <x:v>无首段伤害倍率，请覆盖或设为辅助技能</x:v>
      </x:c>
      <x:c r="L3200" s="6" t="str">
        <x:v>https://raw.githubusercontent.com/Mar-7th/StarRailRes/dbe8cdfcfb0bf657b9fe1cf92d5537f118ccb487/index_new/cn/character_skills.json</x:v>
      </x:c>
    </x:row>
    <x:row r="3201" ht="113" customHeight="1">
      <x:c r="A3201" s="6" t="str">
        <x:v>130704_2</x:v>
      </x:c>
      <x:c r="B3201" s="6" t="str">
        <x:v>130704</x:v>
      </x:c>
      <x:c r="C3201" s="6" t="n">
        <x:v>2</x:v>
      </x:c>
      <x:c r="D3201" s="6" t="str">
        <x:v>无端命运的机杼</x:v>
      </x:c>
      <x:c r="E3201" s="7" t="str">
        <x:v>敌方目标每回合开始时每受到1次持续伤害，有51.5%的基础概率陷入1层【奥迹】。
【奥迹】状态下，敌方目标每回合开始时受到等同于黑天鹅111.84%攻击力的风属性持续伤害，每层【奥迹】使此伤害倍率提高5.59%，随后重置为1层。【奥迹】最多叠加50层。
仅在敌方目标回合开始【奥迹】造成伤害时，黑天鹅根据目标陷入的【奥迹】层数触发额外效果：
大于等于3层：对相邻目标造成等同于黑天鹅83.88%攻击力的风属性持续伤害，并且有51.5%的基础概率使相邻目标陷入1层【奥迹】。
大于等于7层：使本次造成的持续伤害无视该目标及其相邻目标20%的防御力。</x:v>
      </x:c>
      <x:c r="F3201" s="6" t="n">
        <x:v>0</x:v>
      </x:c>
      <x:c r="G3201" s="6" t="n">
        <x:v>0</x:v>
      </x:c>
      <x:c r="H3201" s="6" t="n">
        <x:v>0</x:v>
      </x:c>
      <x:c r="I3201" s="6" t="n">
        <x:v>0</x:v>
      </x:c>
      <x:c r="J3201" s="6" t="str">
        <x:v>[1.1184, 0.515, 0.0559, 3, 0.8388, 7, 0.2, 50]</x:v>
      </x:c>
      <x:c r="K3201" s="7" t="str">
        <x:v>无首段伤害倍率，请覆盖或设为辅助技能</x:v>
      </x:c>
      <x:c r="L3201" s="6" t="str">
        <x:v>https://raw.githubusercontent.com/Mar-7th/StarRailRes/dbe8cdfcfb0bf657b9fe1cf92d5537f118ccb487/index_new/cn/character_skills.json</x:v>
      </x:c>
    </x:row>
    <x:row r="3202" ht="113" customHeight="1">
      <x:c r="A3202" s="6" t="str">
        <x:v>130704_3</x:v>
      </x:c>
      <x:c r="B3202" s="6" t="str">
        <x:v>130704</x:v>
      </x:c>
      <x:c r="C3202" s="6" t="n">
        <x:v>3</x:v>
      </x:c>
      <x:c r="D3202" s="6" t="str">
        <x:v>无端命运的机杼</x:v>
      </x:c>
      <x:c r="E3202" s="7" t="str">
        <x:v>敌方目标每回合开始时每受到1次持续伤害，有53%的基础概率陷入1层【奥迹】。
【奥迹】状态下，敌方目标每回合开始时受到等同于黑天鹅127.68%攻击力的风属性持续伤害，每层【奥迹】使此伤害倍率提高6.38%，随后重置为1层。【奥迹】最多叠加50层。
仅在敌方目标回合开始【奥迹】造成伤害时，黑天鹅根据目标陷入的【奥迹】层数触发额外效果：
大于等于3层：对相邻目标造成等同于黑天鹅95.76%攻击力的风属性持续伤害，并且有53%的基础概率使相邻目标陷入1层【奥迹】。
大于等于7层：使本次造成的持续伤害无视该目标及其相邻目标20%的防御力。</x:v>
      </x:c>
      <x:c r="F3202" s="6" t="n">
        <x:v>0</x:v>
      </x:c>
      <x:c r="G3202" s="6" t="n">
        <x:v>0</x:v>
      </x:c>
      <x:c r="H3202" s="6" t="n">
        <x:v>0</x:v>
      </x:c>
      <x:c r="I3202" s="6" t="n">
        <x:v>0</x:v>
      </x:c>
      <x:c r="J3202" s="6" t="str">
        <x:v>[1.2768, 0.53, 0.0638, 3, 0.9576, 7, 0.2, 50]</x:v>
      </x:c>
      <x:c r="K3202" s="7" t="str">
        <x:v>无首段伤害倍率，请覆盖或设为辅助技能</x:v>
      </x:c>
      <x:c r="L3202" s="6" t="str">
        <x:v>https://raw.githubusercontent.com/Mar-7th/StarRailRes/dbe8cdfcfb0bf657b9fe1cf92d5537f118ccb487/index_new/cn/character_skills.json</x:v>
      </x:c>
    </x:row>
    <x:row r="3203" ht="113" customHeight="1">
      <x:c r="A3203" s="6" t="str">
        <x:v>130704_4</x:v>
      </x:c>
      <x:c r="B3203" s="6" t="str">
        <x:v>130704</x:v>
      </x:c>
      <x:c r="C3203" s="6" t="n">
        <x:v>4</x:v>
      </x:c>
      <x:c r="D3203" s="6" t="str">
        <x:v>无端命运的机杼</x:v>
      </x:c>
      <x:c r="E3203" s="7" t="str">
        <x:v>敌方目标每回合开始时每受到1次持续伤害，有54.5%的基础概率陷入1层【奥迹】。
【奥迹】状态下，敌方目标每回合开始时受到等同于黑天鹅143.52%攻击力的风属性持续伤害，每层【奥迹】使此伤害倍率提高7.18%，随后重置为1层。【奥迹】最多叠加50层。
仅在敌方目标回合开始【奥迹】造成伤害时，黑天鹅根据目标陷入的【奥迹】层数触发额外效果：
大于等于3层：对相邻目标造成等同于黑天鹅107.64%攻击力的风属性持续伤害，并且有54.5%的基础概率使相邻目标陷入1层【奥迹】。
大于等于7层：使本次造成的持续伤害无视该目标及其相邻目标20%的防御力。</x:v>
      </x:c>
      <x:c r="F3203" s="6" t="n">
        <x:v>0</x:v>
      </x:c>
      <x:c r="G3203" s="6" t="n">
        <x:v>0</x:v>
      </x:c>
      <x:c r="H3203" s="6" t="n">
        <x:v>0</x:v>
      </x:c>
      <x:c r="I3203" s="6" t="n">
        <x:v>0</x:v>
      </x:c>
      <x:c r="J3203" s="6" t="str">
        <x:v>[1.4352, 0.545, 0.0718, 3, 1.0764, 7, 0.2, 50]</x:v>
      </x:c>
      <x:c r="K3203" s="7" t="str">
        <x:v>无首段伤害倍率，请覆盖或设为辅助技能</x:v>
      </x:c>
      <x:c r="L3203" s="6" t="str">
        <x:v>https://raw.githubusercontent.com/Mar-7th/StarRailRes/dbe8cdfcfb0bf657b9fe1cf92d5537f118ccb487/index_new/cn/character_skills.json</x:v>
      </x:c>
    </x:row>
    <x:row r="3204" ht="113" customHeight="1">
      <x:c r="A3204" s="6" t="str">
        <x:v>130704_5</x:v>
      </x:c>
      <x:c r="B3204" s="6" t="str">
        <x:v>130704</x:v>
      </x:c>
      <x:c r="C3204" s="6" t="n">
        <x:v>5</x:v>
      </x:c>
      <x:c r="D3204" s="6" t="str">
        <x:v>无端命运的机杼</x:v>
      </x:c>
      <x:c r="E3204" s="7" t="str">
        <x:v>敌方目标每回合开始时每受到1次持续伤害，有56%的基础概率陷入1层【奥迹】。
【奥迹】状态下，敌方目标每回合开始时受到等同于黑天鹅159.36%攻击力的风属性持续伤害，每层【奥迹】使此伤害倍率提高7.97%，随后重置为1层。【奥迹】最多叠加50层。
仅在敌方目标回合开始【奥迹】造成伤害时，黑天鹅根据目标陷入的【奥迹】层数触发额外效果：
大于等于3层：对相邻目标造成等同于黑天鹅119.52%攻击力的风属性持续伤害，并且有56%的基础概率使相邻目标陷入1层【奥迹】。
大于等于7层：使本次造成的持续伤害无视该目标及其相邻目标20%的防御力。</x:v>
      </x:c>
      <x:c r="F3204" s="6" t="n">
        <x:v>0</x:v>
      </x:c>
      <x:c r="G3204" s="6" t="n">
        <x:v>0</x:v>
      </x:c>
      <x:c r="H3204" s="6" t="n">
        <x:v>0</x:v>
      </x:c>
      <x:c r="I3204" s="6" t="n">
        <x:v>0</x:v>
      </x:c>
      <x:c r="J3204" s="6" t="str">
        <x:v>[1.5936, 0.56, 0.0797, 3, 1.1952, 7, 0.2, 50]</x:v>
      </x:c>
      <x:c r="K3204" s="7" t="str">
        <x:v>无首段伤害倍率，请覆盖或设为辅助技能</x:v>
      </x:c>
      <x:c r="L3204" s="6" t="str">
        <x:v>https://raw.githubusercontent.com/Mar-7th/StarRailRes/dbe8cdfcfb0bf657b9fe1cf92d5537f118ccb487/index_new/cn/character_skills.json</x:v>
      </x:c>
    </x:row>
    <x:row r="3205" ht="113" customHeight="1">
      <x:c r="A3205" s="6" t="str">
        <x:v>130704_6</x:v>
      </x:c>
      <x:c r="B3205" s="6" t="str">
        <x:v>130704</x:v>
      </x:c>
      <x:c r="C3205" s="6" t="n">
        <x:v>6</x:v>
      </x:c>
      <x:c r="D3205" s="6" t="str">
        <x:v>无端命运的机杼</x:v>
      </x:c>
      <x:c r="E3205" s="7" t="str">
        <x:v>敌方目标每回合开始时每受到1次持续伤害，有57.5%的基础概率陷入1层【奥迹】。
【奥迹】状态下，敌方目标每回合开始时受到等同于黑天鹅175.2%攻击力的风属性持续伤害，每层【奥迹】使此伤害倍率提高8.76%，随后重置为1层。【奥迹】最多叠加50层。
仅在敌方目标回合开始【奥迹】造成伤害时，黑天鹅根据目标陷入的【奥迹】层数触发额外效果：
大于等于3层：对相邻目标造成等同于黑天鹅131.4%攻击力的风属性持续伤害，并且有57.5%的基础概率使相邻目标陷入1层【奥迹】。
大于等于7层：使本次造成的持续伤害无视该目标及其相邻目标20%的防御力。</x:v>
      </x:c>
      <x:c r="F3205" s="6" t="n">
        <x:v>0</x:v>
      </x:c>
      <x:c r="G3205" s="6" t="n">
        <x:v>0</x:v>
      </x:c>
      <x:c r="H3205" s="6" t="n">
        <x:v>0</x:v>
      </x:c>
      <x:c r="I3205" s="6" t="n">
        <x:v>0</x:v>
      </x:c>
      <x:c r="J3205" s="6" t="str">
        <x:v>[1.752, 0.575, 0.0876, 3, 1.314, 7, 0.2, 50]</x:v>
      </x:c>
      <x:c r="K3205" s="7" t="str">
        <x:v>无首段伤害倍率，请覆盖或设为辅助技能</x:v>
      </x:c>
      <x:c r="L3205" s="6" t="str">
        <x:v>https://raw.githubusercontent.com/Mar-7th/StarRailRes/dbe8cdfcfb0bf657b9fe1cf92d5537f118ccb487/index_new/cn/character_skills.json</x:v>
      </x:c>
    </x:row>
    <x:row r="3206" ht="113" customHeight="1">
      <x:c r="A3206" s="6" t="str">
        <x:v>130704_7</x:v>
      </x:c>
      <x:c r="B3206" s="6" t="str">
        <x:v>130704</x:v>
      </x:c>
      <x:c r="C3206" s="6" t="n">
        <x:v>7</x:v>
      </x:c>
      <x:c r="D3206" s="6" t="str">
        <x:v>无端命运的机杼</x:v>
      </x:c>
      <x:c r="E3206" s="7" t="str">
        <x:v>敌方目标每回合开始时每受到1次持续伤害，有59.38%的基础概率陷入1层【奥迹】。
【奥迹】状态下，敌方目标每回合开始时受到等同于黑天鹅189.6%攻击力的风属性持续伤害，每层【奥迹】使此伤害倍率提高9.48%，随后重置为1层。【奥迹】最多叠加50层。
仅在敌方目标回合开始【奥迹】造成伤害时，黑天鹅根据目标陷入的【奥迹】层数触发额外效果：
大于等于3层：对相邻目标造成等同于黑天鹅142.2%攻击力的风属性持续伤害，并且有59.38%的基础概率使相邻目标陷入1层【奥迹】。
大于等于7层：使本次造成的持续伤害无视该目标及其相邻目标20%的防御力。</x:v>
      </x:c>
      <x:c r="F3206" s="6" t="n">
        <x:v>0</x:v>
      </x:c>
      <x:c r="G3206" s="6" t="n">
        <x:v>0</x:v>
      </x:c>
      <x:c r="H3206" s="6" t="n">
        <x:v>0</x:v>
      </x:c>
      <x:c r="I3206" s="6" t="n">
        <x:v>0</x:v>
      </x:c>
      <x:c r="J3206" s="6" t="str">
        <x:v>[1.896, 0.5938, 0.0948, 3, 1.422, 7, 0.2, 50]</x:v>
      </x:c>
      <x:c r="K3206" s="7" t="str">
        <x:v>无首段伤害倍率，请覆盖或设为辅助技能</x:v>
      </x:c>
      <x:c r="L3206" s="6" t="str">
        <x:v>https://raw.githubusercontent.com/Mar-7th/StarRailRes/dbe8cdfcfb0bf657b9fe1cf92d5537f118ccb487/index_new/cn/character_skills.json</x:v>
      </x:c>
    </x:row>
    <x:row r="3207" ht="113" customHeight="1">
      <x:c r="A3207" s="6" t="str">
        <x:v>130704_8</x:v>
      </x:c>
      <x:c r="B3207" s="6" t="str">
        <x:v>130704</x:v>
      </x:c>
      <x:c r="C3207" s="6" t="n">
        <x:v>8</x:v>
      </x:c>
      <x:c r="D3207" s="6" t="str">
        <x:v>无端命运的机杼</x:v>
      </x:c>
      <x:c r="E3207" s="7" t="str">
        <x:v>敌方目标每回合开始时每受到1次持续伤害，有61.25%的基础概率陷入1层【奥迹】。
【奥迹】状态下，敌方目标每回合开始时受到等同于黑天鹅204%攻击力的风属性持续伤害，每层【奥迹】使此伤害倍率提高10.2%，随后重置为1层。【奥迹】最多叠加50层。
仅在敌方目标回合开始【奥迹】造成伤害时，黑天鹅根据目标陷入的【奥迹】层数触发额外效果：
大于等于3层：对相邻目标造成等同于黑天鹅153%攻击力的风属性持续伤害，并且有61.25%的基础概率使相邻目标陷入1层【奥迹】。
大于等于7层：使本次造成的持续伤害无视该目标及其相邻目标20%的防御力。</x:v>
      </x:c>
      <x:c r="F3207" s="6" t="n">
        <x:v>0</x:v>
      </x:c>
      <x:c r="G3207" s="6" t="n">
        <x:v>0</x:v>
      </x:c>
      <x:c r="H3207" s="6" t="n">
        <x:v>0</x:v>
      </x:c>
      <x:c r="I3207" s="6" t="n">
        <x:v>0</x:v>
      </x:c>
      <x:c r="J3207" s="6" t="str">
        <x:v>[2.04, 0.6125, 0.102, 3, 1.53, 7, 0.2, 50]</x:v>
      </x:c>
      <x:c r="K3207" s="7" t="str">
        <x:v>无首段伤害倍率，请覆盖或设为辅助技能</x:v>
      </x:c>
      <x:c r="L3207" s="6" t="str">
        <x:v>https://raw.githubusercontent.com/Mar-7th/StarRailRes/dbe8cdfcfb0bf657b9fe1cf92d5537f118ccb487/index_new/cn/character_skills.json</x:v>
      </x:c>
    </x:row>
    <x:row r="3208" ht="113" customHeight="1">
      <x:c r="A3208" s="6" t="str">
        <x:v>130704_9</x:v>
      </x:c>
      <x:c r="B3208" s="6" t="str">
        <x:v>130704</x:v>
      </x:c>
      <x:c r="C3208" s="6" t="n">
        <x:v>9</x:v>
      </x:c>
      <x:c r="D3208" s="6" t="str">
        <x:v>无端命运的机杼</x:v>
      </x:c>
      <x:c r="E3208" s="7" t="str">
        <x:v>敌方目标每回合开始时每受到1次持续伤害，有63.12%的基础概率陷入1层【奥迹】。
【奥迹】状态下，敌方目标每回合开始时受到等同于黑天鹅222%攻击力的风属性持续伤害，每层【奥迹】使此伤害倍率提高11.1%，随后重置为1层。【奥迹】最多叠加50层。
仅在敌方目标回合开始【奥迹】造成伤害时，黑天鹅根据目标陷入的【奥迹】层数触发额外效果：
大于等于3层：对相邻目标造成等同于黑天鹅166.5%攻击力的风属性持续伤害，并且有63.12%的基础概率使相邻目标陷入1层【奥迹】。
大于等于7层：使本次造成的持续伤害无视该目标及其相邻目标20%的防御力。</x:v>
      </x:c>
      <x:c r="F3208" s="6" t="n">
        <x:v>0</x:v>
      </x:c>
      <x:c r="G3208" s="6" t="n">
        <x:v>0</x:v>
      </x:c>
      <x:c r="H3208" s="6" t="n">
        <x:v>0</x:v>
      </x:c>
      <x:c r="I3208" s="6" t="n">
        <x:v>0</x:v>
      </x:c>
      <x:c r="J3208" s="6" t="str">
        <x:v>[2.22, 0.6312, 0.111, 3, 1.665, 7, 0.2, 50]</x:v>
      </x:c>
      <x:c r="K3208" s="7" t="str">
        <x:v>无首段伤害倍率，请覆盖或设为辅助技能</x:v>
      </x:c>
      <x:c r="L3208" s="6" t="str">
        <x:v>https://raw.githubusercontent.com/Mar-7th/StarRailRes/dbe8cdfcfb0bf657b9fe1cf92d5537f118ccb487/index_new/cn/character_skills.json</x:v>
      </x:c>
    </x:row>
    <x:row r="3209" ht="98" customHeight="1">
      <x:c r="A3209" s="6" t="str">
        <x:v>130704_10</x:v>
      </x:c>
      <x:c r="B3209" s="6" t="str">
        <x:v>130704</x:v>
      </x:c>
      <x:c r="C3209" s="6" t="n">
        <x:v>10</x:v>
      </x:c>
      <x:c r="D3209" s="6" t="str">
        <x:v>无端命运的机杼</x:v>
      </x:c>
      <x:c r="E3209" s="7" t="str">
        <x:v>敌方目标每回合开始时每受到1次持续伤害，有65%的基础概率陷入1层【奥迹】。
【奥迹】状态下，敌方目标每回合开始时受到等同于黑天鹅240%攻击力的风属性持续伤害，每层【奥迹】使此伤害倍率提高12%，随后重置为1层。【奥迹】最多叠加50层。
仅在敌方目标回合开始【奥迹】造成伤害时，黑天鹅根据目标陷入的【奥迹】层数触发额外效果：
大于等于3层：对相邻目标造成等同于黑天鹅180%攻击力的风属性持续伤害，并且有65%的基础概率使相邻目标陷入1层【奥迹】。
大于等于7层：使本次造成的持续伤害无视该目标及其相邻目标20%的防御力。</x:v>
      </x:c>
      <x:c r="F3209" s="6" t="n">
        <x:v>0</x:v>
      </x:c>
      <x:c r="G3209" s="6" t="n">
        <x:v>0</x:v>
      </x:c>
      <x:c r="H3209" s="6" t="n">
        <x:v>0</x:v>
      </x:c>
      <x:c r="I3209" s="6" t="n">
        <x:v>0</x:v>
      </x:c>
      <x:c r="J3209" s="6" t="str">
        <x:v>[2.4, 0.65, 0.12, 3, 1.8, 7, 0.2, 50]</x:v>
      </x:c>
      <x:c r="K3209" s="7" t="str">
        <x:v>无首段伤害倍率，请覆盖或设为辅助技能</x:v>
      </x:c>
      <x:c r="L3209" s="6" t="str">
        <x:v>https://raw.githubusercontent.com/Mar-7th/StarRailRes/dbe8cdfcfb0bf657b9fe1cf92d5537f118ccb487/index_new/cn/character_skills.json</x:v>
      </x:c>
    </x:row>
    <x:row r="3210" ht="113" customHeight="1">
      <x:c r="A3210" s="6" t="str">
        <x:v>130704_11</x:v>
      </x:c>
      <x:c r="B3210" s="6" t="str">
        <x:v>130704</x:v>
      </x:c>
      <x:c r="C3210" s="6" t="n">
        <x:v>11</x:v>
      </x:c>
      <x:c r="D3210" s="6" t="str">
        <x:v>无端命运的机杼</x:v>
      </x:c>
      <x:c r="E3210" s="7" t="str">
        <x:v>敌方目标每回合开始时每受到1次持续伤害，有66.5%的基础概率陷入1层【奥迹】。
【奥迹】状态下，敌方目标每回合开始时受到等同于黑天鹅252%攻击力的风属性持续伤害，每层【奥迹】使此伤害倍率提高12.6%，随后重置为1层。【奥迹】最多叠加50层。
仅在敌方目标回合开始【奥迹】造成伤害时，黑天鹅根据目标陷入的【奥迹】层数触发额外效果：
大于等于3层：对相邻目标造成等同于黑天鹅189%攻击力的风属性持续伤害，并且有66.5%的基础概率使相邻目标陷入1层【奥迹】。
大于等于7层：使本次造成的持续伤害无视该目标及其相邻目标20%的防御力。</x:v>
      </x:c>
      <x:c r="F3210" s="6" t="n">
        <x:v>0</x:v>
      </x:c>
      <x:c r="G3210" s="6" t="n">
        <x:v>0</x:v>
      </x:c>
      <x:c r="H3210" s="6" t="n">
        <x:v>0</x:v>
      </x:c>
      <x:c r="I3210" s="6" t="n">
        <x:v>0</x:v>
      </x:c>
      <x:c r="J3210" s="6" t="str">
        <x:v>[2.52, 0.665, 0.126, 3, 1.89, 7, 0.2, 50]</x:v>
      </x:c>
      <x:c r="K3210" s="7" t="str">
        <x:v>无首段伤害倍率，请覆盖或设为辅助技能</x:v>
      </x:c>
      <x:c r="L3210" s="6" t="str">
        <x:v>https://raw.githubusercontent.com/Mar-7th/StarRailRes/dbe8cdfcfb0bf657b9fe1cf92d5537f118ccb487/index_new/cn/character_skills.json</x:v>
      </x:c>
    </x:row>
    <x:row r="3211" ht="98" customHeight="1">
      <x:c r="A3211" s="6" t="str">
        <x:v>130704_12</x:v>
      </x:c>
      <x:c r="B3211" s="6" t="str">
        <x:v>130704</x:v>
      </x:c>
      <x:c r="C3211" s="6" t="n">
        <x:v>12</x:v>
      </x:c>
      <x:c r="D3211" s="6" t="str">
        <x:v>无端命运的机杼</x:v>
      </x:c>
      <x:c r="E3211" s="7" t="str">
        <x:v>敌方目标每回合开始时每受到1次持续伤害，有68%的基础概率陷入1层【奥迹】。
【奥迹】状态下，敌方目标每回合开始时受到等同于黑天鹅264%攻击力的风属性持续伤害，每层【奥迹】使此伤害倍率提高13.2%，随后重置为1层。【奥迹】最多叠加50层。
仅在敌方目标回合开始【奥迹】造成伤害时，黑天鹅根据目标陷入的【奥迹】层数触发额外效果：
大于等于3层：对相邻目标造成等同于黑天鹅198%攻击力的风属性持续伤害，并且有68%的基础概率使相邻目标陷入1层【奥迹】。
大于等于7层：使本次造成的持续伤害无视该目标及其相邻目标20%的防御力。</x:v>
      </x:c>
      <x:c r="F3211" s="6" t="n">
        <x:v>0</x:v>
      </x:c>
      <x:c r="G3211" s="6" t="n">
        <x:v>0</x:v>
      </x:c>
      <x:c r="H3211" s="6" t="n">
        <x:v>0</x:v>
      </x:c>
      <x:c r="I3211" s="6" t="n">
        <x:v>0</x:v>
      </x:c>
      <x:c r="J3211" s="6" t="str">
        <x:v>[2.64, 0.68, 0.132, 3, 1.98, 7, 0.2, 50]</x:v>
      </x:c>
      <x:c r="K3211" s="7" t="str">
        <x:v>无首段伤害倍率，请覆盖或设为辅助技能</x:v>
      </x:c>
      <x:c r="L3211" s="6" t="str">
        <x:v>https://raw.githubusercontent.com/Mar-7th/StarRailRes/dbe8cdfcfb0bf657b9fe1cf92d5537f118ccb487/index_new/cn/character_skills.json</x:v>
      </x:c>
    </x:row>
    <x:row r="3212" ht="113" customHeight="1">
      <x:c r="A3212" s="6" t="str">
        <x:v>130704_13</x:v>
      </x:c>
      <x:c r="B3212" s="6" t="str">
        <x:v>130704</x:v>
      </x:c>
      <x:c r="C3212" s="6" t="n">
        <x:v>13</x:v>
      </x:c>
      <x:c r="D3212" s="6" t="str">
        <x:v>无端命运的机杼</x:v>
      </x:c>
      <x:c r="E3212" s="7" t="str">
        <x:v>敌方目标每回合开始时每受到1次持续伤害，有69.5%的基础概率陷入1层【奥迹】。
【奥迹】状态下，敌方目标每回合开始时受到等同于黑天鹅276%攻击力的风属性持续伤害，每层【奥迹】使此伤害倍率提高13.8%，随后重置为1层。【奥迹】最多叠加50层。
仅在敌方目标回合开始【奥迹】造成伤害时，黑天鹅根据目标陷入的【奥迹】层数触发额外效果：
大于等于3层：对相邻目标造成等同于黑天鹅207%攻击力的风属性持续伤害，并且有69.5%的基础概率使相邻目标陷入1层【奥迹】。
大于等于7层：使本次造成的持续伤害无视该目标及其相邻目标20%的防御力。</x:v>
      </x:c>
      <x:c r="F3212" s="6" t="n">
        <x:v>0</x:v>
      </x:c>
      <x:c r="G3212" s="6" t="n">
        <x:v>0</x:v>
      </x:c>
      <x:c r="H3212" s="6" t="n">
        <x:v>0</x:v>
      </x:c>
      <x:c r="I3212" s="6" t="n">
        <x:v>0</x:v>
      </x:c>
      <x:c r="J3212" s="6" t="str">
        <x:v>[2.76, 0.695, 0.138, 3, 2.07, 7, 0.2, 50]</x:v>
      </x:c>
      <x:c r="K3212" s="7" t="str">
        <x:v>无首段伤害倍率，请覆盖或设为辅助技能</x:v>
      </x:c>
      <x:c r="L3212" s="6" t="str">
        <x:v>https://raw.githubusercontent.com/Mar-7th/StarRailRes/dbe8cdfcfb0bf657b9fe1cf92d5537f118ccb487/index_new/cn/character_skills.json</x:v>
      </x:c>
    </x:row>
    <x:row r="3213" ht="98" customHeight="1">
      <x:c r="A3213" s="6" t="str">
        <x:v>130704_14</x:v>
      </x:c>
      <x:c r="B3213" s="6" t="str">
        <x:v>130704</x:v>
      </x:c>
      <x:c r="C3213" s="6" t="n">
        <x:v>14</x:v>
      </x:c>
      <x:c r="D3213" s="6" t="str">
        <x:v>无端命运的机杼</x:v>
      </x:c>
      <x:c r="E3213" s="7" t="str">
        <x:v>敌方目标每回合开始时每受到1次持续伤害，有71%的基础概率陷入1层【奥迹】。
【奥迹】状态下，敌方目标每回合开始时受到等同于黑天鹅288%攻击力的风属性持续伤害，每层【奥迹】使此伤害倍率提高14.4%，随后重置为1层。【奥迹】最多叠加50层。
仅在敌方目标回合开始【奥迹】造成伤害时，黑天鹅根据目标陷入的【奥迹】层数触发额外效果：
大于等于3层：对相邻目标造成等同于黑天鹅216%攻击力的风属性持续伤害，并且有71%的基础概率使相邻目标陷入1层【奥迹】。
大于等于7层：使本次造成的持续伤害无视该目标及其相邻目标20%的防御力。</x:v>
      </x:c>
      <x:c r="F3213" s="6" t="n">
        <x:v>0</x:v>
      </x:c>
      <x:c r="G3213" s="6" t="n">
        <x:v>0</x:v>
      </x:c>
      <x:c r="H3213" s="6" t="n">
        <x:v>0</x:v>
      </x:c>
      <x:c r="I3213" s="6" t="n">
        <x:v>0</x:v>
      </x:c>
      <x:c r="J3213" s="6" t="str">
        <x:v>[2.88, 0.71, 0.144, 3, 2.16, 7, 0.2, 50]</x:v>
      </x:c>
      <x:c r="K3213" s="7" t="str">
        <x:v>无首段伤害倍率，请覆盖或设为辅助技能</x:v>
      </x:c>
      <x:c r="L3213" s="6" t="str">
        <x:v>https://raw.githubusercontent.com/Mar-7th/StarRailRes/dbe8cdfcfb0bf657b9fe1cf92d5537f118ccb487/index_new/cn/character_skills.json</x:v>
      </x:c>
    </x:row>
    <x:row r="3214" ht="113" customHeight="1">
      <x:c r="A3214" s="6" t="str">
        <x:v>130704_15</x:v>
      </x:c>
      <x:c r="B3214" s="6" t="str">
        <x:v>130704</x:v>
      </x:c>
      <x:c r="C3214" s="6" t="n">
        <x:v>15</x:v>
      </x:c>
      <x:c r="D3214" s="6" t="str">
        <x:v>无端命运的机杼</x:v>
      </x:c>
      <x:c r="E3214" s="7" t="str">
        <x:v>敌方目标每回合开始时每受到1次持续伤害，有72.5%的基础概率陷入1层【奥迹】。
【奥迹】状态下，敌方目标每回合开始时受到等同于黑天鹅300%攻击力的风属性持续伤害，每层【奥迹】使此伤害倍率提高15%，随后重置为1层。【奥迹】最多叠加50层。
仅在敌方目标回合开始【奥迹】造成伤害时，黑天鹅根据目标陷入的【奥迹】层数触发额外效果：
大于等于3层：对相邻目标造成等同于黑天鹅225%攻击力的风属性持续伤害，并且有72.5%的基础概率使相邻目标陷入1层【奥迹】。
大于等于7层：使本次造成的持续伤害无视该目标及其相邻目标20%的防御力。</x:v>
      </x:c>
      <x:c r="F3214" s="6" t="n">
        <x:v>0</x:v>
      </x:c>
      <x:c r="G3214" s="6" t="n">
        <x:v>0</x:v>
      </x:c>
      <x:c r="H3214" s="6" t="n">
        <x:v>0</x:v>
      </x:c>
      <x:c r="I3214" s="6" t="n">
        <x:v>0</x:v>
      </x:c>
      <x:c r="J3214" s="6" t="str">
        <x:v>[3, 0.725, 0.15, 3, 2.25, 7, 0.2, 50]</x:v>
      </x:c>
      <x:c r="K3214" s="7" t="str">
        <x:v>无首段伤害倍率，请覆盖或设为辅助技能</x:v>
      </x:c>
      <x:c r="L3214" s="6" t="str">
        <x:v>https://raw.githubusercontent.com/Mar-7th/StarRailRes/dbe8cdfcfb0bf657b9fe1cf92d5537f118ccb487/index_new/cn/character_skills.json</x:v>
      </x:c>
    </x:row>
    <x:row r="3215" ht="20" customHeight="1">
      <x:c r="A3215" s="6" t="str">
        <x:v>130706_1</x:v>
      </x:c>
      <x:c r="B3215" s="6" t="str">
        <x:v>130706</x:v>
      </x:c>
      <x:c r="C3215" s="6" t="n">
        <x:v>1</x:v>
      </x:c>
      <x:c r="D3215" s="6" t="str">
        <x:v>攻击</x:v>
      </x:c>
      <x:c r="E3215" s="7" t="str">
        <x:v>攻击敌人，进入战斗后削弱敌方目标对应属性韧性。</x:v>
      </x:c>
      <x:c r="F3215" s="6" t="n">
        <x:v>0</x:v>
      </x:c>
      <x:c r="G3215" s="6" t="n">
        <x:v>0</x:v>
      </x:c>
      <x:c r="H3215" s="6" t="n">
        <x:v>0</x:v>
      </x:c>
      <x:c r="I3215" s="6" t="n">
        <x:v>0</x:v>
      </x:c>
      <x:c r="J3215" s="6" t="str">
        <x:v>[]</x:v>
      </x:c>
      <x:c r="K3215" s="7" t="str">
        <x:v>缺少结构化参数，必须覆盖</x:v>
      </x:c>
      <x:c r="L3215" s="6" t="str">
        <x:v>https://raw.githubusercontent.com/Mar-7th/StarRailRes/dbe8cdfcfb0bf657b9fe1cf92d5537f118ccb487/index_new/cn/character_skills.json</x:v>
      </x:c>
    </x:row>
    <x:row r="3216" ht="68" customHeight="1">
      <x:c r="A3216" s="6" t="str">
        <x:v>130707_1</x:v>
      </x:c>
      <x:c r="B3216" s="6" t="str">
        <x:v>130707</x:v>
      </x:c>
      <x:c r="C3216" s="6" t="n">
        <x:v>1</x:v>
      </x:c>
      <x:c r="D3216" s="6" t="str">
        <x:v>取此真相，弃舍表征</x:v>
      </x:c>
      <x:c r="E3216" s="7" t="str">
        <x:v>使用秘技后，下一次战斗开始时有150%的基础概率使敌方每个单体目标陷入1层【奥迹】。使其中每个成功陷入【奥迹】的目标再次陷入1层【奥迹】，重复此效果直到未能成功使该目标陷入【奥迹】。每次使目标陷入【奥迹】的基础概率等同于上一次成功使该目标陷入【奥迹】时的基础概率的50%。</x:v>
      </x:c>
      <x:c r="F3216" s="6" t="n">
        <x:v>0</x:v>
      </x:c>
      <x:c r="G3216" s="6" t="n">
        <x:v>0</x:v>
      </x:c>
      <x:c r="H3216" s="6" t="n">
        <x:v>0</x:v>
      </x:c>
      <x:c r="I3216" s="6" t="n">
        <x:v>0</x:v>
      </x:c>
      <x:c r="J3216" s="6" t="str">
        <x:v>[1.5, 0.5]</x:v>
      </x:c>
      <x:c r="K3216" s="7" t="str">
        <x:v>无首段伤害倍率，请覆盖或设为辅助技能</x:v>
      </x:c>
      <x:c r="L3216" s="6" t="str">
        <x:v>https://raw.githubusercontent.com/Mar-7th/StarRailRes/dbe8cdfcfb0bf657b9fe1cf92d5537f118ccb487/index_new/cn/character_skills.json</x:v>
      </x:c>
    </x:row>
    <x:row r="3217" ht="20" customHeight="1">
      <x:c r="A3217" s="6" t="str">
        <x:v>130801_1</x:v>
      </x:c>
      <x:c r="B3217" s="6" t="str">
        <x:v>130801</x:v>
      </x:c>
      <x:c r="C3217" s="6" t="n">
        <x:v>1</x:v>
      </x:c>
      <x:c r="D3217" s="6" t="str">
        <x:v>三途枯榷</x:v>
      </x:c>
      <x:c r="E3217" s="7" t="str">
        <x:v>对指定敌方单体造成等同于黄泉50%攻击力的雷属性伤害。</x:v>
      </x:c>
      <x:c r="F3217" s="6" t="n">
        <x:v>0.5</x:v>
      </x:c>
      <x:c r="G3217" s="6" t="n">
        <x:v>0</x:v>
      </x:c>
      <x:c r="H3217" s="6" t="n">
        <x:v>0</x:v>
      </x:c>
      <x:c r="I3217" s="6" t="n">
        <x:v>0</x:v>
      </x:c>
      <x:c r="J3217" s="6" t="str">
        <x:v>[0.5]</x:v>
      </x:c>
      <x:c r="K3217" s="7" t="str">
        <x:v>需确认条件及分段</x:v>
      </x:c>
      <x:c r="L3217" s="6" t="str">
        <x:v>https://raw.githubusercontent.com/Mar-7th/StarRailRes/dbe8cdfcfb0bf657b9fe1cf92d5537f118ccb487/index_new/cn/character_skills.json</x:v>
      </x:c>
    </x:row>
    <x:row r="3218" ht="20" customHeight="1">
      <x:c r="A3218" s="6" t="str">
        <x:v>130801_2</x:v>
      </x:c>
      <x:c r="B3218" s="6" t="str">
        <x:v>130801</x:v>
      </x:c>
      <x:c r="C3218" s="6" t="n">
        <x:v>2</x:v>
      </x:c>
      <x:c r="D3218" s="6" t="str">
        <x:v>三途枯榷</x:v>
      </x:c>
      <x:c r="E3218" s="7" t="str">
        <x:v>对指定敌方单体造成等同于黄泉60%攻击力的雷属性伤害。</x:v>
      </x:c>
      <x:c r="F3218" s="6" t="n">
        <x:v>0.6</x:v>
      </x:c>
      <x:c r="G3218" s="6" t="n">
        <x:v>0</x:v>
      </x:c>
      <x:c r="H3218" s="6" t="n">
        <x:v>0</x:v>
      </x:c>
      <x:c r="I3218" s="6" t="n">
        <x:v>0</x:v>
      </x:c>
      <x:c r="J3218" s="6" t="str">
        <x:v>[0.6]</x:v>
      </x:c>
      <x:c r="K3218" s="7" t="str">
        <x:v>需确认条件及分段</x:v>
      </x:c>
      <x:c r="L3218" s="6" t="str">
        <x:v>https://raw.githubusercontent.com/Mar-7th/StarRailRes/dbe8cdfcfb0bf657b9fe1cf92d5537f118ccb487/index_new/cn/character_skills.json</x:v>
      </x:c>
    </x:row>
    <x:row r="3219" ht="20" customHeight="1">
      <x:c r="A3219" s="6" t="str">
        <x:v>130801_3</x:v>
      </x:c>
      <x:c r="B3219" s="6" t="str">
        <x:v>130801</x:v>
      </x:c>
      <x:c r="C3219" s="6" t="n">
        <x:v>3</x:v>
      </x:c>
      <x:c r="D3219" s="6" t="str">
        <x:v>三途枯榷</x:v>
      </x:c>
      <x:c r="E3219" s="7" t="str">
        <x:v>对指定敌方单体造成等同于黄泉70%攻击力的雷属性伤害。</x:v>
      </x:c>
      <x:c r="F3219" s="6" t="n">
        <x:v>0.7</x:v>
      </x:c>
      <x:c r="G3219" s="6" t="n">
        <x:v>0</x:v>
      </x:c>
      <x:c r="H3219" s="6" t="n">
        <x:v>0</x:v>
      </x:c>
      <x:c r="I3219" s="6" t="n">
        <x:v>0</x:v>
      </x:c>
      <x:c r="J3219" s="6" t="str">
        <x:v>[0.7]</x:v>
      </x:c>
      <x:c r="K3219" s="7" t="str">
        <x:v>需确认条件及分段</x:v>
      </x:c>
      <x:c r="L3219" s="6" t="str">
        <x:v>https://raw.githubusercontent.com/Mar-7th/StarRailRes/dbe8cdfcfb0bf657b9fe1cf92d5537f118ccb487/index_new/cn/character_skills.json</x:v>
      </x:c>
    </x:row>
    <x:row r="3220" ht="20" customHeight="1">
      <x:c r="A3220" s="6" t="str">
        <x:v>130801_4</x:v>
      </x:c>
      <x:c r="B3220" s="6" t="str">
        <x:v>130801</x:v>
      </x:c>
      <x:c r="C3220" s="6" t="n">
        <x:v>4</x:v>
      </x:c>
      <x:c r="D3220" s="6" t="str">
        <x:v>三途枯榷</x:v>
      </x:c>
      <x:c r="E3220" s="7" t="str">
        <x:v>对指定敌方单体造成等同于黄泉80%攻击力的雷属性伤害。</x:v>
      </x:c>
      <x:c r="F3220" s="6" t="n">
        <x:v>0.8</x:v>
      </x:c>
      <x:c r="G3220" s="6" t="n">
        <x:v>0</x:v>
      </x:c>
      <x:c r="H3220" s="6" t="n">
        <x:v>0</x:v>
      </x:c>
      <x:c r="I3220" s="6" t="n">
        <x:v>0</x:v>
      </x:c>
      <x:c r="J3220" s="6" t="str">
        <x:v>[0.8]</x:v>
      </x:c>
      <x:c r="K3220" s="7" t="str">
        <x:v>需确认条件及分段</x:v>
      </x:c>
      <x:c r="L3220" s="6" t="str">
        <x:v>https://raw.githubusercontent.com/Mar-7th/StarRailRes/dbe8cdfcfb0bf657b9fe1cf92d5537f118ccb487/index_new/cn/character_skills.json</x:v>
      </x:c>
    </x:row>
    <x:row r="3221" ht="20" customHeight="1">
      <x:c r="A3221" s="6" t="str">
        <x:v>130801_5</x:v>
      </x:c>
      <x:c r="B3221" s="6" t="str">
        <x:v>130801</x:v>
      </x:c>
      <x:c r="C3221" s="6" t="n">
        <x:v>5</x:v>
      </x:c>
      <x:c r="D3221" s="6" t="str">
        <x:v>三途枯榷</x:v>
      </x:c>
      <x:c r="E3221" s="7" t="str">
        <x:v>对指定敌方单体造成等同于黄泉90%攻击力的雷属性伤害。</x:v>
      </x:c>
      <x:c r="F3221" s="6" t="n">
        <x:v>0.9</x:v>
      </x:c>
      <x:c r="G3221" s="6" t="n">
        <x:v>0</x:v>
      </x:c>
      <x:c r="H3221" s="6" t="n">
        <x:v>0</x:v>
      </x:c>
      <x:c r="I3221" s="6" t="n">
        <x:v>0</x:v>
      </x:c>
      <x:c r="J3221" s="6" t="str">
        <x:v>[0.9]</x:v>
      </x:c>
      <x:c r="K3221" s="7" t="str">
        <x:v>需确认条件及分段</x:v>
      </x:c>
      <x:c r="L3221" s="6" t="str">
        <x:v>https://raw.githubusercontent.com/Mar-7th/StarRailRes/dbe8cdfcfb0bf657b9fe1cf92d5537f118ccb487/index_new/cn/character_skills.json</x:v>
      </x:c>
    </x:row>
    <x:row r="3222" ht="20" customHeight="1">
      <x:c r="A3222" s="6" t="str">
        <x:v>130801_6</x:v>
      </x:c>
      <x:c r="B3222" s="6" t="str">
        <x:v>130801</x:v>
      </x:c>
      <x:c r="C3222" s="6" t="n">
        <x:v>6</x:v>
      </x:c>
      <x:c r="D3222" s="6" t="str">
        <x:v>三途枯榷</x:v>
      </x:c>
      <x:c r="E3222" s="7" t="str">
        <x:v>对指定敌方单体造成等同于黄泉100%攻击力的雷属性伤害。</x:v>
      </x:c>
      <x:c r="F3222" s="6" t="n">
        <x:v>1</x:v>
      </x:c>
      <x:c r="G3222" s="6" t="n">
        <x:v>0</x:v>
      </x:c>
      <x:c r="H3222" s="6" t="n">
        <x:v>0</x:v>
      </x:c>
      <x:c r="I3222" s="6" t="n">
        <x:v>0</x:v>
      </x:c>
      <x:c r="J3222" s="6" t="str">
        <x:v>[1]</x:v>
      </x:c>
      <x:c r="K3222" s="7" t="str">
        <x:v>需确认条件及分段</x:v>
      </x:c>
      <x:c r="L3222" s="6" t="str">
        <x:v>https://raw.githubusercontent.com/Mar-7th/StarRailRes/dbe8cdfcfb0bf657b9fe1cf92d5537f118ccb487/index_new/cn/character_skills.json</x:v>
      </x:c>
    </x:row>
    <x:row r="3223" ht="20" customHeight="1">
      <x:c r="A3223" s="6" t="str">
        <x:v>130801_7</x:v>
      </x:c>
      <x:c r="B3223" s="6" t="str">
        <x:v>130801</x:v>
      </x:c>
      <x:c r="C3223" s="6" t="n">
        <x:v>7</x:v>
      </x:c>
      <x:c r="D3223" s="6" t="str">
        <x:v>三途枯榷</x:v>
      </x:c>
      <x:c r="E3223" s="7" t="str">
        <x:v>对指定敌方单体造成等同于黄泉110%攻击力的雷属性伤害。</x:v>
      </x:c>
      <x:c r="F3223" s="6" t="n">
        <x:v>1.1</x:v>
      </x:c>
      <x:c r="G3223" s="6" t="n">
        <x:v>0</x:v>
      </x:c>
      <x:c r="H3223" s="6" t="n">
        <x:v>0</x:v>
      </x:c>
      <x:c r="I3223" s="6" t="n">
        <x:v>0</x:v>
      </x:c>
      <x:c r="J3223" s="6" t="str">
        <x:v>[1.1]</x:v>
      </x:c>
      <x:c r="K3223" s="7" t="str">
        <x:v>需确认条件及分段</x:v>
      </x:c>
      <x:c r="L3223" s="6" t="str">
        <x:v>https://raw.githubusercontent.com/Mar-7th/StarRailRes/dbe8cdfcfb0bf657b9fe1cf92d5537f118ccb487/index_new/cn/character_skills.json</x:v>
      </x:c>
    </x:row>
    <x:row r="3224" ht="20" customHeight="1">
      <x:c r="A3224" s="6" t="str">
        <x:v>130801_8</x:v>
      </x:c>
      <x:c r="B3224" s="6" t="str">
        <x:v>130801</x:v>
      </x:c>
      <x:c r="C3224" s="6" t="n">
        <x:v>8</x:v>
      </x:c>
      <x:c r="D3224" s="6" t="str">
        <x:v>三途枯榷</x:v>
      </x:c>
      <x:c r="E3224" s="7" t="str">
        <x:v>对指定敌方单体造成等同于黄泉120%攻击力的雷属性伤害。</x:v>
      </x:c>
      <x:c r="F3224" s="6" t="n">
        <x:v>1.2</x:v>
      </x:c>
      <x:c r="G3224" s="6" t="n">
        <x:v>0</x:v>
      </x:c>
      <x:c r="H3224" s="6" t="n">
        <x:v>0</x:v>
      </x:c>
      <x:c r="I3224" s="6" t="n">
        <x:v>0</x:v>
      </x:c>
      <x:c r="J3224" s="6" t="str">
        <x:v>[1.2]</x:v>
      </x:c>
      <x:c r="K3224" s="7" t="str">
        <x:v>需确认条件及分段</x:v>
      </x:c>
      <x:c r="L3224" s="6" t="str">
        <x:v>https://raw.githubusercontent.com/Mar-7th/StarRailRes/dbe8cdfcfb0bf657b9fe1cf92d5537f118ccb487/index_new/cn/character_skills.json</x:v>
      </x:c>
    </x:row>
    <x:row r="3225" ht="20" customHeight="1">
      <x:c r="A3225" s="6" t="str">
        <x:v>130801_9</x:v>
      </x:c>
      <x:c r="B3225" s="6" t="str">
        <x:v>130801</x:v>
      </x:c>
      <x:c r="C3225" s="6" t="n">
        <x:v>9</x:v>
      </x:c>
      <x:c r="D3225" s="6" t="str">
        <x:v>三途枯榷</x:v>
      </x:c>
      <x:c r="E3225" s="7" t="str">
        <x:v>对指定敌方单体造成等同于黄泉130%攻击力的雷属性伤害。</x:v>
      </x:c>
      <x:c r="F3225" s="6" t="n">
        <x:v>1.3</x:v>
      </x:c>
      <x:c r="G3225" s="6" t="n">
        <x:v>0</x:v>
      </x:c>
      <x:c r="H3225" s="6" t="n">
        <x:v>0</x:v>
      </x:c>
      <x:c r="I3225" s="6" t="n">
        <x:v>0</x:v>
      </x:c>
      <x:c r="J3225" s="6" t="str">
        <x:v>[1.3]</x:v>
      </x:c>
      <x:c r="K3225" s="7" t="str">
        <x:v>需确认条件及分段</x:v>
      </x:c>
      <x:c r="L3225" s="6" t="str">
        <x:v>https://raw.githubusercontent.com/Mar-7th/StarRailRes/dbe8cdfcfb0bf657b9fe1cf92d5537f118ccb487/index_new/cn/character_skills.json</x:v>
      </x:c>
    </x:row>
    <x:row r="3226" ht="20" customHeight="1">
      <x:c r="A3226" s="6" t="str">
        <x:v>130801_10</x:v>
      </x:c>
      <x:c r="B3226" s="6" t="str">
        <x:v>130801</x:v>
      </x:c>
      <x:c r="C3226" s="6" t="n">
        <x:v>10</x:v>
      </x:c>
      <x:c r="D3226" s="6" t="str">
        <x:v>三途枯榷</x:v>
      </x:c>
      <x:c r="E3226" s="7" t="str">
        <x:v>对指定敌方单体造成等同于黄泉140%攻击力的雷属性伤害。</x:v>
      </x:c>
      <x:c r="F3226" s="6" t="n">
        <x:v>1.4</x:v>
      </x:c>
      <x:c r="G3226" s="6" t="n">
        <x:v>0</x:v>
      </x:c>
      <x:c r="H3226" s="6" t="n">
        <x:v>0</x:v>
      </x:c>
      <x:c r="I3226" s="6" t="n">
        <x:v>0</x:v>
      </x:c>
      <x:c r="J3226" s="6" t="str">
        <x:v>[1.4]</x:v>
      </x:c>
      <x:c r="K3226" s="7" t="str">
        <x:v>需确认条件及分段</x:v>
      </x:c>
      <x:c r="L3226" s="6" t="str">
        <x:v>https://raw.githubusercontent.com/Mar-7th/StarRailRes/dbe8cdfcfb0bf657b9fe1cf92d5537f118ccb487/index_new/cn/character_skills.json</x:v>
      </x:c>
    </x:row>
    <x:row r="3227" ht="38" customHeight="1">
      <x:c r="A3227" s="6" t="str">
        <x:v>130802_1</x:v>
      </x:c>
      <x:c r="B3227" s="6" t="str">
        <x:v>130802</x:v>
      </x:c>
      <x:c r="C3227" s="6" t="n">
        <x:v>1</x:v>
      </x:c>
      <x:c r="D3227" s="6" t="str">
        <x:v>八雷飞渡</x:v>
      </x:c>
      <x:c r="E3227" s="7" t="str">
        <x:v>获得1点【残梦】，为指定敌方单体附上1层【集真赤】，对其造成等同于黄泉80%攻击力的雷属性伤害，同时对其相邻目标造成等同于黄泉30%攻击力的雷属性伤害。</x:v>
      </x:c>
      <x:c r="F3227" s="6" t="n">
        <x:v>1.1</x:v>
      </x:c>
      <x:c r="G3227" s="6" t="n">
        <x:v>0</x:v>
      </x:c>
      <x:c r="H3227" s="6" t="n">
        <x:v>0</x:v>
      </x:c>
      <x:c r="I3227" s="6" t="n">
        <x:v>0</x:v>
      </x:c>
      <x:c r="J3227" s="6" t="str">
        <x:v>[0.8, 0.3, 1]</x:v>
      </x:c>
      <x:c r="K3227" s="7" t="str">
        <x:v>需确认条件及分段</x:v>
      </x:c>
      <x:c r="L3227" s="6" t="str">
        <x:v>https://raw.githubusercontent.com/Mar-7th/StarRailRes/dbe8cdfcfb0bf657b9fe1cf92d5537f118ccb487/index_new/cn/character_skills.json</x:v>
      </x:c>
    </x:row>
    <x:row r="3228" ht="38" customHeight="1">
      <x:c r="A3228" s="6" t="str">
        <x:v>130802_2</x:v>
      </x:c>
      <x:c r="B3228" s="6" t="str">
        <x:v>130802</x:v>
      </x:c>
      <x:c r="C3228" s="6" t="n">
        <x:v>2</x:v>
      </x:c>
      <x:c r="D3228" s="6" t="str">
        <x:v>八雷飞渡</x:v>
      </x:c>
      <x:c r="E3228" s="7" t="str">
        <x:v>获得1点【残梦】，为指定敌方单体附上1层【集真赤】，对其造成等同于黄泉88%攻击力的雷属性伤害，同时对其相邻目标造成等同于黄泉33%攻击力的雷属性伤害。</x:v>
      </x:c>
      <x:c r="F3228" s="6" t="n">
        <x:v>1.21</x:v>
      </x:c>
      <x:c r="G3228" s="6" t="n">
        <x:v>0</x:v>
      </x:c>
      <x:c r="H3228" s="6" t="n">
        <x:v>0</x:v>
      </x:c>
      <x:c r="I3228" s="6" t="n">
        <x:v>0</x:v>
      </x:c>
      <x:c r="J3228" s="6" t="str">
        <x:v>[0.88, 0.33, 1]</x:v>
      </x:c>
      <x:c r="K3228" s="7" t="str">
        <x:v>需确认条件及分段</x:v>
      </x:c>
      <x:c r="L3228" s="6" t="str">
        <x:v>https://raw.githubusercontent.com/Mar-7th/StarRailRes/dbe8cdfcfb0bf657b9fe1cf92d5537f118ccb487/index_new/cn/character_skills.json</x:v>
      </x:c>
    </x:row>
    <x:row r="3229" ht="38" customHeight="1">
      <x:c r="A3229" s="6" t="str">
        <x:v>130802_3</x:v>
      </x:c>
      <x:c r="B3229" s="6" t="str">
        <x:v>130802</x:v>
      </x:c>
      <x:c r="C3229" s="6" t="n">
        <x:v>3</x:v>
      </x:c>
      <x:c r="D3229" s="6" t="str">
        <x:v>八雷飞渡</x:v>
      </x:c>
      <x:c r="E3229" s="7" t="str">
        <x:v>获得1点【残梦】，为指定敌方单体附上1层【集真赤】，对其造成等同于黄泉96%攻击力的雷属性伤害，同时对其相邻目标造成等同于黄泉36%攻击力的雷属性伤害。</x:v>
      </x:c>
      <x:c r="F3229" s="6" t="n">
        <x:v>1.3199999999999998</x:v>
      </x:c>
      <x:c r="G3229" s="6" t="n">
        <x:v>0</x:v>
      </x:c>
      <x:c r="H3229" s="6" t="n">
        <x:v>0</x:v>
      </x:c>
      <x:c r="I3229" s="6" t="n">
        <x:v>0</x:v>
      </x:c>
      <x:c r="J3229" s="6" t="str">
        <x:v>[0.96, 0.36, 1]</x:v>
      </x:c>
      <x:c r="K3229" s="7" t="str">
        <x:v>需确认条件及分段</x:v>
      </x:c>
      <x:c r="L3229" s="6" t="str">
        <x:v>https://raw.githubusercontent.com/Mar-7th/StarRailRes/dbe8cdfcfb0bf657b9fe1cf92d5537f118ccb487/index_new/cn/character_skills.json</x:v>
      </x:c>
    </x:row>
    <x:row r="3230" ht="38" customHeight="1">
      <x:c r="A3230" s="6" t="str">
        <x:v>130802_4</x:v>
      </x:c>
      <x:c r="B3230" s="6" t="str">
        <x:v>130802</x:v>
      </x:c>
      <x:c r="C3230" s="6" t="n">
        <x:v>4</x:v>
      </x:c>
      <x:c r="D3230" s="6" t="str">
        <x:v>八雷飞渡</x:v>
      </x:c>
      <x:c r="E3230" s="7" t="str">
        <x:v>获得1点【残梦】，为指定敌方单体附上1层【集真赤】，对其造成等同于黄泉104%攻击力的雷属性伤害，同时对其相邻目标造成等同于黄泉39%攻击力的雷属性伤害。</x:v>
      </x:c>
      <x:c r="F3230" s="6" t="n">
        <x:v>1.4300000000000002</x:v>
      </x:c>
      <x:c r="G3230" s="6" t="n">
        <x:v>0</x:v>
      </x:c>
      <x:c r="H3230" s="6" t="n">
        <x:v>0</x:v>
      </x:c>
      <x:c r="I3230" s="6" t="n">
        <x:v>0</x:v>
      </x:c>
      <x:c r="J3230" s="6" t="str">
        <x:v>[1.04, 0.39, 1]</x:v>
      </x:c>
      <x:c r="K3230" s="7" t="str">
        <x:v>需确认条件及分段</x:v>
      </x:c>
      <x:c r="L3230" s="6" t="str">
        <x:v>https://raw.githubusercontent.com/Mar-7th/StarRailRes/dbe8cdfcfb0bf657b9fe1cf92d5537f118ccb487/index_new/cn/character_skills.json</x:v>
      </x:c>
    </x:row>
    <x:row r="3231" ht="38" customHeight="1">
      <x:c r="A3231" s="6" t="str">
        <x:v>130802_5</x:v>
      </x:c>
      <x:c r="B3231" s="6" t="str">
        <x:v>130802</x:v>
      </x:c>
      <x:c r="C3231" s="6" t="n">
        <x:v>5</x:v>
      </x:c>
      <x:c r="D3231" s="6" t="str">
        <x:v>八雷飞渡</x:v>
      </x:c>
      <x:c r="E3231" s="7" t="str">
        <x:v>获得1点【残梦】，为指定敌方单体附上1层【集真赤】，对其造成等同于黄泉112%攻击力的雷属性伤害，同时对其相邻目标造成等同于黄泉42%攻击力的雷属性伤害。</x:v>
      </x:c>
      <x:c r="F3231" s="6" t="n">
        <x:v>1.54</x:v>
      </x:c>
      <x:c r="G3231" s="6" t="n">
        <x:v>0</x:v>
      </x:c>
      <x:c r="H3231" s="6" t="n">
        <x:v>0</x:v>
      </x:c>
      <x:c r="I3231" s="6" t="n">
        <x:v>0</x:v>
      </x:c>
      <x:c r="J3231" s="6" t="str">
        <x:v>[1.12, 0.42, 1]</x:v>
      </x:c>
      <x:c r="K3231" s="7" t="str">
        <x:v>需确认条件及分段</x:v>
      </x:c>
      <x:c r="L3231" s="6" t="str">
        <x:v>https://raw.githubusercontent.com/Mar-7th/StarRailRes/dbe8cdfcfb0bf657b9fe1cf92d5537f118ccb487/index_new/cn/character_skills.json</x:v>
      </x:c>
    </x:row>
    <x:row r="3232" ht="38" customHeight="1">
      <x:c r="A3232" s="6" t="str">
        <x:v>130802_6</x:v>
      </x:c>
      <x:c r="B3232" s="6" t="str">
        <x:v>130802</x:v>
      </x:c>
      <x:c r="C3232" s="6" t="n">
        <x:v>6</x:v>
      </x:c>
      <x:c r="D3232" s="6" t="str">
        <x:v>八雷飞渡</x:v>
      </x:c>
      <x:c r="E3232" s="7" t="str">
        <x:v>获得1点【残梦】，为指定敌方单体附上1层【集真赤】，对其造成等同于黄泉120%攻击力的雷属性伤害，同时对其相邻目标造成等同于黄泉45%攻击力的雷属性伤害。</x:v>
      </x:c>
      <x:c r="F3232" s="6" t="n">
        <x:v>1.65</x:v>
      </x:c>
      <x:c r="G3232" s="6" t="n">
        <x:v>0</x:v>
      </x:c>
      <x:c r="H3232" s="6" t="n">
        <x:v>0</x:v>
      </x:c>
      <x:c r="I3232" s="6" t="n">
        <x:v>0</x:v>
      </x:c>
      <x:c r="J3232" s="6" t="str">
        <x:v>[1.2, 0.45, 1]</x:v>
      </x:c>
      <x:c r="K3232" s="7" t="str">
        <x:v>需确认条件及分段</x:v>
      </x:c>
      <x:c r="L3232" s="6" t="str">
        <x:v>https://raw.githubusercontent.com/Mar-7th/StarRailRes/dbe8cdfcfb0bf657b9fe1cf92d5537f118ccb487/index_new/cn/character_skills.json</x:v>
      </x:c>
    </x:row>
    <x:row r="3233" ht="38" customHeight="1">
      <x:c r="A3233" s="6" t="str">
        <x:v>130802_7</x:v>
      </x:c>
      <x:c r="B3233" s="6" t="str">
        <x:v>130802</x:v>
      </x:c>
      <x:c r="C3233" s="6" t="n">
        <x:v>7</x:v>
      </x:c>
      <x:c r="D3233" s="6" t="str">
        <x:v>八雷飞渡</x:v>
      </x:c>
      <x:c r="E3233" s="7" t="str">
        <x:v>获得1点【残梦】，为指定敌方单体附上1层【集真赤】，对其造成等同于黄泉130%攻击力的雷属性伤害，同时对其相邻目标造成等同于黄泉48.75%攻击力的雷属性伤害。</x:v>
      </x:c>
      <x:c r="F3233" s="6" t="n">
        <x:v>1.7875</x:v>
      </x:c>
      <x:c r="G3233" s="6" t="n">
        <x:v>0</x:v>
      </x:c>
      <x:c r="H3233" s="6" t="n">
        <x:v>0</x:v>
      </x:c>
      <x:c r="I3233" s="6" t="n">
        <x:v>0</x:v>
      </x:c>
      <x:c r="J3233" s="6" t="str">
        <x:v>[1.3, 0.4875, 1]</x:v>
      </x:c>
      <x:c r="K3233" s="7" t="str">
        <x:v>需确认条件及分段</x:v>
      </x:c>
      <x:c r="L3233" s="6" t="str">
        <x:v>https://raw.githubusercontent.com/Mar-7th/StarRailRes/dbe8cdfcfb0bf657b9fe1cf92d5537f118ccb487/index_new/cn/character_skills.json</x:v>
      </x:c>
    </x:row>
    <x:row r="3234" ht="38" customHeight="1">
      <x:c r="A3234" s="6" t="str">
        <x:v>130802_8</x:v>
      </x:c>
      <x:c r="B3234" s="6" t="str">
        <x:v>130802</x:v>
      </x:c>
      <x:c r="C3234" s="6" t="n">
        <x:v>8</x:v>
      </x:c>
      <x:c r="D3234" s="6" t="str">
        <x:v>八雷飞渡</x:v>
      </x:c>
      <x:c r="E3234" s="7" t="str">
        <x:v>获得1点【残梦】，为指定敌方单体附上1层【集真赤】，对其造成等同于黄泉140%攻击力的雷属性伤害，同时对其相邻目标造成等同于黄泉52.5%攻击力的雷属性伤害。</x:v>
      </x:c>
      <x:c r="F3234" s="6" t="n">
        <x:v>1.9249999999999998</x:v>
      </x:c>
      <x:c r="G3234" s="6" t="n">
        <x:v>0</x:v>
      </x:c>
      <x:c r="H3234" s="6" t="n">
        <x:v>0</x:v>
      </x:c>
      <x:c r="I3234" s="6" t="n">
        <x:v>0</x:v>
      </x:c>
      <x:c r="J3234" s="6" t="str">
        <x:v>[1.4, 0.525, 1]</x:v>
      </x:c>
      <x:c r="K3234" s="7" t="str">
        <x:v>需确认条件及分段</x:v>
      </x:c>
      <x:c r="L3234" s="6" t="str">
        <x:v>https://raw.githubusercontent.com/Mar-7th/StarRailRes/dbe8cdfcfb0bf657b9fe1cf92d5537f118ccb487/index_new/cn/character_skills.json</x:v>
      </x:c>
    </x:row>
    <x:row r="3235" ht="38" customHeight="1">
      <x:c r="A3235" s="6" t="str">
        <x:v>130802_9</x:v>
      </x:c>
      <x:c r="B3235" s="6" t="str">
        <x:v>130802</x:v>
      </x:c>
      <x:c r="C3235" s="6" t="n">
        <x:v>9</x:v>
      </x:c>
      <x:c r="D3235" s="6" t="str">
        <x:v>八雷飞渡</x:v>
      </x:c>
      <x:c r="E3235" s="7" t="str">
        <x:v>获得1点【残梦】，为指定敌方单体附上1层【集真赤】，对其造成等同于黄泉150%攻击力的雷属性伤害，同时对其相邻目标造成等同于黄泉56.25%攻击力的雷属性伤害。</x:v>
      </x:c>
      <x:c r="F3235" s="6" t="n">
        <x:v>2.0625</x:v>
      </x:c>
      <x:c r="G3235" s="6" t="n">
        <x:v>0</x:v>
      </x:c>
      <x:c r="H3235" s="6" t="n">
        <x:v>0</x:v>
      </x:c>
      <x:c r="I3235" s="6" t="n">
        <x:v>0</x:v>
      </x:c>
      <x:c r="J3235" s="6" t="str">
        <x:v>[1.5, 0.5625, 1]</x:v>
      </x:c>
      <x:c r="K3235" s="7" t="str">
        <x:v>需确认条件及分段</x:v>
      </x:c>
      <x:c r="L3235" s="6" t="str">
        <x:v>https://raw.githubusercontent.com/Mar-7th/StarRailRes/dbe8cdfcfb0bf657b9fe1cf92d5537f118ccb487/index_new/cn/character_skills.json</x:v>
      </x:c>
    </x:row>
    <x:row r="3236" ht="38" customHeight="1">
      <x:c r="A3236" s="6" t="str">
        <x:v>130802_10</x:v>
      </x:c>
      <x:c r="B3236" s="6" t="str">
        <x:v>130802</x:v>
      </x:c>
      <x:c r="C3236" s="6" t="n">
        <x:v>10</x:v>
      </x:c>
      <x:c r="D3236" s="6" t="str">
        <x:v>八雷飞渡</x:v>
      </x:c>
      <x:c r="E3236" s="7" t="str">
        <x:v>获得1点【残梦】，为指定敌方单体附上1层【集真赤】，对其造成等同于黄泉160%攻击力的雷属性伤害，同时对其相邻目标造成等同于黄泉60%攻击力的雷属性伤害。</x:v>
      </x:c>
      <x:c r="F3236" s="6" t="n">
        <x:v>2.2</x:v>
      </x:c>
      <x:c r="G3236" s="6" t="n">
        <x:v>0</x:v>
      </x:c>
      <x:c r="H3236" s="6" t="n">
        <x:v>0</x:v>
      </x:c>
      <x:c r="I3236" s="6" t="n">
        <x:v>0</x:v>
      </x:c>
      <x:c r="J3236" s="6" t="str">
        <x:v>[1.6, 0.6, 1]</x:v>
      </x:c>
      <x:c r="K3236" s="7" t="str">
        <x:v>需确认条件及分段</x:v>
      </x:c>
      <x:c r="L3236" s="6" t="str">
        <x:v>https://raw.githubusercontent.com/Mar-7th/StarRailRes/dbe8cdfcfb0bf657b9fe1cf92d5537f118ccb487/index_new/cn/character_skills.json</x:v>
      </x:c>
    </x:row>
    <x:row r="3237" ht="38" customHeight="1">
      <x:c r="A3237" s="6" t="str">
        <x:v>130802_11</x:v>
      </x:c>
      <x:c r="B3237" s="6" t="str">
        <x:v>130802</x:v>
      </x:c>
      <x:c r="C3237" s="6" t="n">
        <x:v>11</x:v>
      </x:c>
      <x:c r="D3237" s="6" t="str">
        <x:v>八雷飞渡</x:v>
      </x:c>
      <x:c r="E3237" s="7" t="str">
        <x:v>获得1点【残梦】，为指定敌方单体附上1层【集真赤】，对其造成等同于黄泉168%攻击力的雷属性伤害，同时对其相邻目标造成等同于黄泉63%攻击力的雷属性伤害。</x:v>
      </x:c>
      <x:c r="F3237" s="6" t="n">
        <x:v>2.31</x:v>
      </x:c>
      <x:c r="G3237" s="6" t="n">
        <x:v>0</x:v>
      </x:c>
      <x:c r="H3237" s="6" t="n">
        <x:v>0</x:v>
      </x:c>
      <x:c r="I3237" s="6" t="n">
        <x:v>0</x:v>
      </x:c>
      <x:c r="J3237" s="6" t="str">
        <x:v>[1.68, 0.63, 1]</x:v>
      </x:c>
      <x:c r="K3237" s="7" t="str">
        <x:v>需确认条件及分段</x:v>
      </x:c>
      <x:c r="L3237" s="6" t="str">
        <x:v>https://raw.githubusercontent.com/Mar-7th/StarRailRes/dbe8cdfcfb0bf657b9fe1cf92d5537f118ccb487/index_new/cn/character_skills.json</x:v>
      </x:c>
    </x:row>
    <x:row r="3238" ht="38" customHeight="1">
      <x:c r="A3238" s="6" t="str">
        <x:v>130802_12</x:v>
      </x:c>
      <x:c r="B3238" s="6" t="str">
        <x:v>130802</x:v>
      </x:c>
      <x:c r="C3238" s="6" t="n">
        <x:v>12</x:v>
      </x:c>
      <x:c r="D3238" s="6" t="str">
        <x:v>八雷飞渡</x:v>
      </x:c>
      <x:c r="E3238" s="7" t="str">
        <x:v>获得1点【残梦】，为指定敌方单体附上1层【集真赤】，对其造成等同于黄泉176%攻击力的雷属性伤害，同时对其相邻目标造成等同于黄泉66%攻击力的雷属性伤害。</x:v>
      </x:c>
      <x:c r="F3238" s="6" t="n">
        <x:v>2.42</x:v>
      </x:c>
      <x:c r="G3238" s="6" t="n">
        <x:v>0</x:v>
      </x:c>
      <x:c r="H3238" s="6" t="n">
        <x:v>0</x:v>
      </x:c>
      <x:c r="I3238" s="6" t="n">
        <x:v>0</x:v>
      </x:c>
      <x:c r="J3238" s="6" t="str">
        <x:v>[1.76, 0.66, 1]</x:v>
      </x:c>
      <x:c r="K3238" s="7" t="str">
        <x:v>需确认条件及分段</x:v>
      </x:c>
      <x:c r="L3238" s="6" t="str">
        <x:v>https://raw.githubusercontent.com/Mar-7th/StarRailRes/dbe8cdfcfb0bf657b9fe1cf92d5537f118ccb487/index_new/cn/character_skills.json</x:v>
      </x:c>
    </x:row>
    <x:row r="3239" ht="38" customHeight="1">
      <x:c r="A3239" s="6" t="str">
        <x:v>130802_13</x:v>
      </x:c>
      <x:c r="B3239" s="6" t="str">
        <x:v>130802</x:v>
      </x:c>
      <x:c r="C3239" s="6" t="n">
        <x:v>13</x:v>
      </x:c>
      <x:c r="D3239" s="6" t="str">
        <x:v>八雷飞渡</x:v>
      </x:c>
      <x:c r="E3239" s="7" t="str">
        <x:v>获得1点【残梦】，为指定敌方单体附上1层【集真赤】，对其造成等同于黄泉184%攻击力的雷属性伤害，同时对其相邻目标造成等同于黄泉69%攻击力的雷属性伤害。</x:v>
      </x:c>
      <x:c r="F3239" s="6" t="n">
        <x:v>2.5300000000000002</x:v>
      </x:c>
      <x:c r="G3239" s="6" t="n">
        <x:v>0</x:v>
      </x:c>
      <x:c r="H3239" s="6" t="n">
        <x:v>0</x:v>
      </x:c>
      <x:c r="I3239" s="6" t="n">
        <x:v>0</x:v>
      </x:c>
      <x:c r="J3239" s="6" t="str">
        <x:v>[1.84, 0.69, 1]</x:v>
      </x:c>
      <x:c r="K3239" s="7" t="str">
        <x:v>需确认条件及分段</x:v>
      </x:c>
      <x:c r="L3239" s="6" t="str">
        <x:v>https://raw.githubusercontent.com/Mar-7th/StarRailRes/dbe8cdfcfb0bf657b9fe1cf92d5537f118ccb487/index_new/cn/character_skills.json</x:v>
      </x:c>
    </x:row>
    <x:row r="3240" ht="38" customHeight="1">
      <x:c r="A3240" s="6" t="str">
        <x:v>130802_14</x:v>
      </x:c>
      <x:c r="B3240" s="6" t="str">
        <x:v>130802</x:v>
      </x:c>
      <x:c r="C3240" s="6" t="n">
        <x:v>14</x:v>
      </x:c>
      <x:c r="D3240" s="6" t="str">
        <x:v>八雷飞渡</x:v>
      </x:c>
      <x:c r="E3240" s="7" t="str">
        <x:v>获得1点【残梦】，为指定敌方单体附上1层【集真赤】，对其造成等同于黄泉192%攻击力的雷属性伤害，同时对其相邻目标造成等同于黄泉72%攻击力的雷属性伤害。</x:v>
      </x:c>
      <x:c r="F3240" s="6" t="n">
        <x:v>2.6399999999999997</x:v>
      </x:c>
      <x:c r="G3240" s="6" t="n">
        <x:v>0</x:v>
      </x:c>
      <x:c r="H3240" s="6" t="n">
        <x:v>0</x:v>
      </x:c>
      <x:c r="I3240" s="6" t="n">
        <x:v>0</x:v>
      </x:c>
      <x:c r="J3240" s="6" t="str">
        <x:v>[1.92, 0.72, 1]</x:v>
      </x:c>
      <x:c r="K3240" s="7" t="str">
        <x:v>需确认条件及分段</x:v>
      </x:c>
      <x:c r="L3240" s="6" t="str">
        <x:v>https://raw.githubusercontent.com/Mar-7th/StarRailRes/dbe8cdfcfb0bf657b9fe1cf92d5537f118ccb487/index_new/cn/character_skills.json</x:v>
      </x:c>
    </x:row>
    <x:row r="3241" ht="38" customHeight="1">
      <x:c r="A3241" s="6" t="str">
        <x:v>130802_15</x:v>
      </x:c>
      <x:c r="B3241" s="6" t="str">
        <x:v>130802</x:v>
      </x:c>
      <x:c r="C3241" s="6" t="n">
        <x:v>15</x:v>
      </x:c>
      <x:c r="D3241" s="6" t="str">
        <x:v>八雷飞渡</x:v>
      </x:c>
      <x:c r="E3241" s="7" t="str">
        <x:v>获得1点【残梦】，为指定敌方单体附上1层【集真赤】，对其造成等同于黄泉200%攻击力的雷属性伤害，同时对其相邻目标造成等同于黄泉75%攻击力的雷属性伤害。</x:v>
      </x:c>
      <x:c r="F3241" s="6" t="n">
        <x:v>2.75</x:v>
      </x:c>
      <x:c r="G3241" s="6" t="n">
        <x:v>0</x:v>
      </x:c>
      <x:c r="H3241" s="6" t="n">
        <x:v>0</x:v>
      </x:c>
      <x:c r="I3241" s="6" t="n">
        <x:v>0</x:v>
      </x:c>
      <x:c r="J3241" s="6" t="str">
        <x:v>[2, 0.75, 1]</x:v>
      </x:c>
      <x:c r="K3241" s="7" t="str">
        <x:v>需确认条件及分段</x:v>
      </x:c>
      <x:c r="L3241" s="6" t="str">
        <x:v>https://raw.githubusercontent.com/Mar-7th/StarRailRes/dbe8cdfcfb0bf657b9fe1cf92d5537f118ccb487/index_new/cn/character_skills.json</x:v>
      </x:c>
    </x:row>
    <x:row r="3242" ht="98" customHeight="1">
      <x:c r="A3242" s="6" t="str">
        <x:v>130803_1</x:v>
      </x:c>
      <x:c r="B3242" s="6" t="str">
        <x:v>130803</x:v>
      </x:c>
      <x:c r="C3242" s="6" t="n">
        <x:v>1</x:v>
      </x:c>
      <x:c r="D3242" s="6" t="str">
        <x:v>残梦尽染，一刀缭断</x:v>
      </x:c>
      <x:c r="E3242" s="7" t="str">
        <x:v>依次发动3次【啼泽雨斩】和1次【黄泉返渡】，对指定敌方单体最多造成等同于黄泉223.2%攻击力的雷属性伤害，对其他目标最多造成等同于黄泉180%攻击力的雷属性伤害。
【啼泽雨斩】：对指定敌方单体造成等同于黄泉攻击力14.4%的雷属性伤害，并消去目标最多3层【集真赤】。消去【集真赤】时，立即对敌方全体造成等同于黄泉9%攻击力的雷属性伤害，每消去1层【集真赤】本次伤害倍率额外提高，最多提高至36%。
【黄泉返渡】：对敌方全体造成等同于黄泉72%攻击力的雷属性伤害并移除所有【集真赤】。
终结技期间无法为敌方附上【集真赤】。</x:v>
      </x:c>
      <x:c r="F3242" s="6" t="n">
        <x:v>4.032</x:v>
      </x:c>
      <x:c r="G3242" s="6" t="n">
        <x:v>0</x:v>
      </x:c>
      <x:c r="H3242" s="6" t="n">
        <x:v>0</x:v>
      </x:c>
      <x:c r="I3242" s="6" t="n">
        <x:v>0</x:v>
      </x:c>
      <x:c r="J3242" s="6" t="str">
        <x:v>[0.144, 0.09, 0.72, 9, 0.36, 2.232, 1.8]</x:v>
      </x:c>
      <x:c r="K3242" s="7" t="str">
        <x:v>需确认条件及分段</x:v>
      </x:c>
      <x:c r="L3242" s="6" t="str">
        <x:v>https://raw.githubusercontent.com/Mar-7th/StarRailRes/dbe8cdfcfb0bf657b9fe1cf92d5537f118ccb487/index_new/cn/character_skills.json</x:v>
      </x:c>
    </x:row>
    <x:row r="3243" ht="113" customHeight="1">
      <x:c r="A3243" s="6" t="str">
        <x:v>130803_2</x:v>
      </x:c>
      <x:c r="B3243" s="6" t="str">
        <x:v>130803</x:v>
      </x:c>
      <x:c r="C3243" s="6" t="n">
        <x:v>2</x:v>
      </x:c>
      <x:c r="D3243" s="6" t="str">
        <x:v>残梦尽染，一刀缭断</x:v>
      </x:c>
      <x:c r="E3243" s="7" t="str">
        <x:v>依次发动3次【啼泽雨斩】和1次【黄泉返渡】，对指定敌方单体最多造成等同于黄泉238.08%攻击力的雷属性伤害，对其他目标最多造成等同于黄泉192%攻击力的雷属性伤害。
【啼泽雨斩】：对指定敌方单体造成等同于黄泉攻击力15.36%的雷属性伤害，并消去目标最多3层【集真赤】。消去【集真赤】时，立即对敌方全体造成等同于黄泉9.6%攻击力的雷属性伤害，每消去1层【集真赤】本次伤害倍率额外提高，最多提高至38.4%。
【黄泉返渡】：对敌方全体造成等同于黄泉76.8%攻击力的雷属性伤害并移除所有【集真赤】。
终结技期间无法为敌方附上【集真赤】。</x:v>
      </x:c>
      <x:c r="F3243" s="6" t="n">
        <x:v>4.3008</x:v>
      </x:c>
      <x:c r="G3243" s="6" t="n">
        <x:v>0</x:v>
      </x:c>
      <x:c r="H3243" s="6" t="n">
        <x:v>0</x:v>
      </x:c>
      <x:c r="I3243" s="6" t="n">
        <x:v>0</x:v>
      </x:c>
      <x:c r="J3243" s="6" t="str">
        <x:v>[0.1536, 0.096, 0.768, 9, 0.384, 2.3808, 1.92]</x:v>
      </x:c>
      <x:c r="K3243" s="7" t="str">
        <x:v>需确认条件及分段</x:v>
      </x:c>
      <x:c r="L3243" s="6" t="str">
        <x:v>https://raw.githubusercontent.com/Mar-7th/StarRailRes/dbe8cdfcfb0bf657b9fe1cf92d5537f118ccb487/index_new/cn/character_skills.json</x:v>
      </x:c>
    </x:row>
    <x:row r="3244" ht="113" customHeight="1">
      <x:c r="A3244" s="6" t="str">
        <x:v>130803_3</x:v>
      </x:c>
      <x:c r="B3244" s="6" t="str">
        <x:v>130803</x:v>
      </x:c>
      <x:c r="C3244" s="6" t="n">
        <x:v>3</x:v>
      </x:c>
      <x:c r="D3244" s="6" t="str">
        <x:v>残梦尽染，一刀缭断</x:v>
      </x:c>
      <x:c r="E3244" s="7" t="str">
        <x:v>依次发动3次【啼泽雨斩】和1次【黄泉返渡】，对指定敌方单体最多造成等同于黄泉252.96%攻击力的雷属性伤害，对其他目标最多造成等同于黄泉204%攻击力的雷属性伤害。
【啼泽雨斩】：对指定敌方单体造成等同于黄泉攻击力16.32%的雷属性伤害，并消去目标最多3层【集真赤】。消去【集真赤】时，立即对敌方全体造成等同于黄泉10.2%攻击力的雷属性伤害，每消去1层【集真赤】本次伤害倍率额外提高，最多提高至40.8%。
【黄泉返渡】：对敌方全体造成等同于黄泉81.6%攻击力的雷属性伤害并移除所有【集真赤】。
终结技期间无法为敌方附上【集真赤】。</x:v>
      </x:c>
      <x:c r="F3244" s="6" t="n">
        <x:v>4.569599999999999</x:v>
      </x:c>
      <x:c r="G3244" s="6" t="n">
        <x:v>0</x:v>
      </x:c>
      <x:c r="H3244" s="6" t="n">
        <x:v>0</x:v>
      </x:c>
      <x:c r="I3244" s="6" t="n">
        <x:v>0</x:v>
      </x:c>
      <x:c r="J3244" s="6" t="str">
        <x:v>[0.1632, 0.102, 0.816, 9, 0.408, 2.5296, 2.04]</x:v>
      </x:c>
      <x:c r="K3244" s="7" t="str">
        <x:v>需确认条件及分段</x:v>
      </x:c>
      <x:c r="L3244" s="6" t="str">
        <x:v>https://raw.githubusercontent.com/Mar-7th/StarRailRes/dbe8cdfcfb0bf657b9fe1cf92d5537f118ccb487/index_new/cn/character_skills.json</x:v>
      </x:c>
    </x:row>
    <x:row r="3245" ht="113" customHeight="1">
      <x:c r="A3245" s="6" t="str">
        <x:v>130803_4</x:v>
      </x:c>
      <x:c r="B3245" s="6" t="str">
        <x:v>130803</x:v>
      </x:c>
      <x:c r="C3245" s="6" t="n">
        <x:v>4</x:v>
      </x:c>
      <x:c r="D3245" s="6" t="str">
        <x:v>残梦尽染，一刀缭断</x:v>
      </x:c>
      <x:c r="E3245" s="7" t="str">
        <x:v>依次发动3次【啼泽雨斩】和1次【黄泉返渡】，对指定敌方单体最多造成等同于黄泉267.84%攻击力的雷属性伤害，对其他目标最多造成等同于黄泉216%攻击力的雷属性伤害。
【啼泽雨斩】：对指定敌方单体造成等同于黄泉攻击力17.28%的雷属性伤害，并消去目标最多3层【集真赤】。消去【集真赤】时，立即对敌方全体造成等同于黄泉10.8%攻击力的雷属性伤害，每消去1层【集真赤】本次伤害倍率额外提高，最多提高至43.2%。
【黄泉返渡】：对敌方全体造成等同于黄泉86.4%攻击力的雷属性伤害并移除所有【集真赤】。
终结技期间无法为敌方附上【集真赤】。</x:v>
      </x:c>
      <x:c r="F3245" s="6" t="n">
        <x:v>4.8384</x:v>
      </x:c>
      <x:c r="G3245" s="6" t="n">
        <x:v>0</x:v>
      </x:c>
      <x:c r="H3245" s="6" t="n">
        <x:v>0</x:v>
      </x:c>
      <x:c r="I3245" s="6" t="n">
        <x:v>0</x:v>
      </x:c>
      <x:c r="J3245" s="6" t="str">
        <x:v>[0.1728, 0.108, 0.864, 9, 0.432, 2.6784, 2.16]</x:v>
      </x:c>
      <x:c r="K3245" s="7" t="str">
        <x:v>需确认条件及分段</x:v>
      </x:c>
      <x:c r="L3245" s="6" t="str">
        <x:v>https://raw.githubusercontent.com/Mar-7th/StarRailRes/dbe8cdfcfb0bf657b9fe1cf92d5537f118ccb487/index_new/cn/character_skills.json</x:v>
      </x:c>
    </x:row>
    <x:row r="3246" ht="113" customHeight="1">
      <x:c r="A3246" s="6" t="str">
        <x:v>130803_5</x:v>
      </x:c>
      <x:c r="B3246" s="6" t="str">
        <x:v>130803</x:v>
      </x:c>
      <x:c r="C3246" s="6" t="n">
        <x:v>5</x:v>
      </x:c>
      <x:c r="D3246" s="6" t="str">
        <x:v>残梦尽染，一刀缭断</x:v>
      </x:c>
      <x:c r="E3246" s="7" t="str">
        <x:v>依次发动3次【啼泽雨斩】和1次【黄泉返渡】，对指定敌方单体最多造成等同于黄泉282.72%攻击力的雷属性伤害，对其他目标最多造成等同于黄泉228%攻击力的雷属性伤害。
【啼泽雨斩】：对指定敌方单体造成等同于黄泉攻击力18.24%的雷属性伤害，并消去目标最多3层【集真赤】。消去【集真赤】时，立即对敌方全体造成等同于黄泉11.4%攻击力的雷属性伤害，每消去1层【集真赤】本次伤害倍率额外提高，最多提高至45.6%。
【黄泉返渡】：对敌方全体造成等同于黄泉91.2%攻击力的雷属性伤害并移除所有【集真赤】。
终结技期间无法为敌方附上【集真赤】。</x:v>
      </x:c>
      <x:c r="F3246" s="6" t="n">
        <x:v>5.1072</x:v>
      </x:c>
      <x:c r="G3246" s="6" t="n">
        <x:v>0</x:v>
      </x:c>
      <x:c r="H3246" s="6" t="n">
        <x:v>0</x:v>
      </x:c>
      <x:c r="I3246" s="6" t="n">
        <x:v>0</x:v>
      </x:c>
      <x:c r="J3246" s="6" t="str">
        <x:v>[0.1824, 0.114, 0.912, 9, 0.456, 2.8272, 2.28]</x:v>
      </x:c>
      <x:c r="K3246" s="7" t="str">
        <x:v>需确认条件及分段</x:v>
      </x:c>
      <x:c r="L3246" s="6" t="str">
        <x:v>https://raw.githubusercontent.com/Mar-7th/StarRailRes/dbe8cdfcfb0bf657b9fe1cf92d5537f118ccb487/index_new/cn/character_skills.json</x:v>
      </x:c>
    </x:row>
    <x:row r="3247" ht="98" customHeight="1">
      <x:c r="A3247" s="6" t="str">
        <x:v>130803_6</x:v>
      </x:c>
      <x:c r="B3247" s="6" t="str">
        <x:v>130803</x:v>
      </x:c>
      <x:c r="C3247" s="6" t="n">
        <x:v>6</x:v>
      </x:c>
      <x:c r="D3247" s="6" t="str">
        <x:v>残梦尽染，一刀缭断</x:v>
      </x:c>
      <x:c r="E3247" s="7" t="str">
        <x:v>依次发动3次【啼泽雨斩】和1次【黄泉返渡】，对指定敌方单体最多造成等同于黄泉297.6%攻击力的雷属性伤害，对其他目标最多造成等同于黄泉240%攻击力的雷属性伤害。
【啼泽雨斩】：对指定敌方单体造成等同于黄泉攻击力19.2%的雷属性伤害，并消去目标最多3层【集真赤】。消去【集真赤】时，立即对敌方全体造成等同于黄泉12%攻击力的雷属性伤害，每消去1层【集真赤】本次伤害倍率额外提高，最多提高至48%。
【黄泉返渡】：对敌方全体造成等同于黄泉96%攻击力的雷属性伤害并移除所有【集真赤】。
终结技期间无法为敌方附上【集真赤】。</x:v>
      </x:c>
      <x:c r="F3247" s="6" t="n">
        <x:v>5.3759999999999994</x:v>
      </x:c>
      <x:c r="G3247" s="6" t="n">
        <x:v>0</x:v>
      </x:c>
      <x:c r="H3247" s="6" t="n">
        <x:v>0</x:v>
      </x:c>
      <x:c r="I3247" s="6" t="n">
        <x:v>0</x:v>
      </x:c>
      <x:c r="J3247" s="6" t="str">
        <x:v>[0.192, 0.12, 0.96, 9, 0.48, 2.976, 2.4]</x:v>
      </x:c>
      <x:c r="K3247" s="7" t="str">
        <x:v>需确认条件及分段</x:v>
      </x:c>
      <x:c r="L3247" s="6" t="str">
        <x:v>https://raw.githubusercontent.com/Mar-7th/StarRailRes/dbe8cdfcfb0bf657b9fe1cf92d5537f118ccb487/index_new/cn/character_skills.json</x:v>
      </x:c>
    </x:row>
    <x:row r="3248" ht="113" customHeight="1">
      <x:c r="A3248" s="6" t="str">
        <x:v>130803_7</x:v>
      </x:c>
      <x:c r="B3248" s="6" t="str">
        <x:v>130803</x:v>
      </x:c>
      <x:c r="C3248" s="6" t="n">
        <x:v>7</x:v>
      </x:c>
      <x:c r="D3248" s="6" t="str">
        <x:v>残梦尽染，一刀缭断</x:v>
      </x:c>
      <x:c r="E3248" s="7" t="str">
        <x:v>依次发动3次【啼泽雨斩】和1次【黄泉返渡】，对指定敌方单体最多造成等同于黄泉316.2%攻击力的雷属性伤害，对其他目标最多造成等同于黄泉255%攻击力的雷属性伤害。
【啼泽雨斩】：对指定敌方单体造成等同于黄泉攻击力20.4%的雷属性伤害，并消去目标最多3层【集真赤】。消去【集真赤】时，立即对敌方全体造成等同于黄泉12.75%攻击力的雷属性伤害，每消去1层【集真赤】本次伤害倍率额外提高，最多提高至51%。
【黄泉返渡】：对敌方全体造成等同于黄泉102%攻击力的雷属性伤害并移除所有【集真赤】。
终结技期间无法为敌方附上【集真赤】。</x:v>
      </x:c>
      <x:c r="F3248" s="6" t="n">
        <x:v>5.712</x:v>
      </x:c>
      <x:c r="G3248" s="6" t="n">
        <x:v>0</x:v>
      </x:c>
      <x:c r="H3248" s="6" t="n">
        <x:v>0</x:v>
      </x:c>
      <x:c r="I3248" s="6" t="n">
        <x:v>0</x:v>
      </x:c>
      <x:c r="J3248" s="6" t="str">
        <x:v>[0.204, 0.1275, 1.02, 9, 0.51, 3.162, 2.55]</x:v>
      </x:c>
      <x:c r="K3248" s="7" t="str">
        <x:v>需确认条件及分段</x:v>
      </x:c>
      <x:c r="L3248" s="6" t="str">
        <x:v>https://raw.githubusercontent.com/Mar-7th/StarRailRes/dbe8cdfcfb0bf657b9fe1cf92d5537f118ccb487/index_new/cn/character_skills.json</x:v>
      </x:c>
    </x:row>
    <x:row r="3249" ht="113" customHeight="1">
      <x:c r="A3249" s="6" t="str">
        <x:v>130803_8</x:v>
      </x:c>
      <x:c r="B3249" s="6" t="str">
        <x:v>130803</x:v>
      </x:c>
      <x:c r="C3249" s="6" t="n">
        <x:v>8</x:v>
      </x:c>
      <x:c r="D3249" s="6" t="str">
        <x:v>残梦尽染，一刀缭断</x:v>
      </x:c>
      <x:c r="E3249" s="7" t="str">
        <x:v>依次发动3次【啼泽雨斩】和1次【黄泉返渡】，对指定敌方单体最多造成等同于黄泉334.8%攻击力的雷属性伤害，对其他目标最多造成等同于黄泉270%攻击力的雷属性伤害。
【啼泽雨斩】：对指定敌方单体造成等同于黄泉攻击力21.6%的雷属性伤害，并消去目标最多3层【集真赤】。消去【集真赤】时，立即对敌方全体造成等同于黄泉13.5%攻击力的雷属性伤害，每消去1层【集真赤】本次伤害倍率额外提高，最多提高至54%。
【黄泉返渡】：对敌方全体造成等同于黄泉108%攻击力的雷属性伤害并移除所有【集真赤】。
终结技期间无法为敌方附上【集真赤】。</x:v>
      </x:c>
      <x:c r="F3249" s="6" t="n">
        <x:v>6.048</x:v>
      </x:c>
      <x:c r="G3249" s="6" t="n">
        <x:v>0</x:v>
      </x:c>
      <x:c r="H3249" s="6" t="n">
        <x:v>0</x:v>
      </x:c>
      <x:c r="I3249" s="6" t="n">
        <x:v>0</x:v>
      </x:c>
      <x:c r="J3249" s="6" t="str">
        <x:v>[0.216, 0.135, 1.08, 9, 0.54, 3.348, 2.7]</x:v>
      </x:c>
      <x:c r="K3249" s="7" t="str">
        <x:v>需确认条件及分段</x:v>
      </x:c>
      <x:c r="L3249" s="6" t="str">
        <x:v>https://raw.githubusercontent.com/Mar-7th/StarRailRes/dbe8cdfcfb0bf657b9fe1cf92d5537f118ccb487/index_new/cn/character_skills.json</x:v>
      </x:c>
    </x:row>
    <x:row r="3250" ht="113" customHeight="1">
      <x:c r="A3250" s="6" t="str">
        <x:v>130803_9</x:v>
      </x:c>
      <x:c r="B3250" s="6" t="str">
        <x:v>130803</x:v>
      </x:c>
      <x:c r="C3250" s="6" t="n">
        <x:v>9</x:v>
      </x:c>
      <x:c r="D3250" s="6" t="str">
        <x:v>残梦尽染，一刀缭断</x:v>
      </x:c>
      <x:c r="E3250" s="7" t="str">
        <x:v>依次发动3次【啼泽雨斩】和1次【黄泉返渡】，对指定敌方单体最多造成等同于黄泉353.4%攻击力的雷属性伤害，对其他目标最多造成等同于黄泉285%攻击力的雷属性伤害。
【啼泽雨斩】：对指定敌方单体造成等同于黄泉攻击力22.8%的雷属性伤害，并消去目标最多3层【集真赤】。消去【集真赤】时，立即对敌方全体造成等同于黄泉14.25%攻击力的雷属性伤害，每消去1层【集真赤】本次伤害倍率额外提高，最多提高至57%。
【黄泉返渡】：对敌方全体造成等同于黄泉114%攻击力的雷属性伤害并移除所有【集真赤】。
终结技期间无法为敌方附上【集真赤】。</x:v>
      </x:c>
      <x:c r="F3250" s="6" t="n">
        <x:v>6.384</x:v>
      </x:c>
      <x:c r="G3250" s="6" t="n">
        <x:v>0</x:v>
      </x:c>
      <x:c r="H3250" s="6" t="n">
        <x:v>0</x:v>
      </x:c>
      <x:c r="I3250" s="6" t="n">
        <x:v>0</x:v>
      </x:c>
      <x:c r="J3250" s="6" t="str">
        <x:v>[0.228, 0.1425, 1.14, 9, 0.57, 3.534, 2.85]</x:v>
      </x:c>
      <x:c r="K3250" s="7" t="str">
        <x:v>需确认条件及分段</x:v>
      </x:c>
      <x:c r="L3250" s="6" t="str">
        <x:v>https://raw.githubusercontent.com/Mar-7th/StarRailRes/dbe8cdfcfb0bf657b9fe1cf92d5537f118ccb487/index_new/cn/character_skills.json</x:v>
      </x:c>
    </x:row>
    <x:row r="3251" ht="98" customHeight="1">
      <x:c r="A3251" s="6" t="str">
        <x:v>130803_10</x:v>
      </x:c>
      <x:c r="B3251" s="6" t="str">
        <x:v>130803</x:v>
      </x:c>
      <x:c r="C3251" s="6" t="n">
        <x:v>10</x:v>
      </x:c>
      <x:c r="D3251" s="6" t="str">
        <x:v>残梦尽染，一刀缭断</x:v>
      </x:c>
      <x:c r="E3251" s="7" t="str">
        <x:v>依次发动3次【啼泽雨斩】和1次【黄泉返渡】，对指定敌方单体最多造成等同于黄泉372%攻击力的雷属性伤害，对其他目标最多造成等同于黄泉300%攻击力的雷属性伤害。
【啼泽雨斩】：对指定敌方单体造成等同于黄泉攻击力24%的雷属性伤害，并消去目标最多3层【集真赤】。消去【集真赤】时，立即对敌方全体造成等同于黄泉15%攻击力的雷属性伤害，每消去1层【集真赤】本次伤害倍率额外提高，最多提高至60%。
【黄泉返渡】：对敌方全体造成等同于黄泉120%攻击力的雷属性伤害并移除所有【集真赤】。
终结技期间无法为敌方附上【集真赤】。</x:v>
      </x:c>
      <x:c r="F3251" s="6" t="n">
        <x:v>6.720000000000001</x:v>
      </x:c>
      <x:c r="G3251" s="6" t="n">
        <x:v>0</x:v>
      </x:c>
      <x:c r="H3251" s="6" t="n">
        <x:v>0</x:v>
      </x:c>
      <x:c r="I3251" s="6" t="n">
        <x:v>0</x:v>
      </x:c>
      <x:c r="J3251" s="6" t="str">
        <x:v>[0.24, 0.15, 1.2, 9, 0.6, 3.72, 3]</x:v>
      </x:c>
      <x:c r="K3251" s="7" t="str">
        <x:v>需确认条件及分段</x:v>
      </x:c>
      <x:c r="L3251" s="6" t="str">
        <x:v>https://raw.githubusercontent.com/Mar-7th/StarRailRes/dbe8cdfcfb0bf657b9fe1cf92d5537f118ccb487/index_new/cn/character_skills.json</x:v>
      </x:c>
    </x:row>
    <x:row r="3252" ht="113" customHeight="1">
      <x:c r="A3252" s="6" t="str">
        <x:v>130803_11</x:v>
      </x:c>
      <x:c r="B3252" s="6" t="str">
        <x:v>130803</x:v>
      </x:c>
      <x:c r="C3252" s="6" t="n">
        <x:v>11</x:v>
      </x:c>
      <x:c r="D3252" s="6" t="str">
        <x:v>残梦尽染，一刀缭断</x:v>
      </x:c>
      <x:c r="E3252" s="7" t="str">
        <x:v>依次发动3次【啼泽雨斩】和1次【黄泉返渡】，对指定敌方单体最多造成等同于黄泉386.88%攻击力的雷属性伤害，对其他目标最多造成等同于黄泉312%攻击力的雷属性伤害。
【啼泽雨斩】：对指定敌方单体造成等同于黄泉攻击力24.96%的雷属性伤害，并消去目标最多3层【集真赤】。消去【集真赤】时，立即对敌方全体造成等同于黄泉15.6%攻击力的雷属性伤害，每消去1层【集真赤】本次伤害倍率额外提高，最多提高至62.4%。
【黄泉返渡】：对敌方全体造成等同于黄泉124.8%攻击力的雷属性伤害并移除所有【集真赤】。
终结技期间无法为敌方附上【集真赤】。</x:v>
      </x:c>
      <x:c r="F3252" s="6" t="n">
        <x:v>6.9887999999999995</x:v>
      </x:c>
      <x:c r="G3252" s="6" t="n">
        <x:v>0</x:v>
      </x:c>
      <x:c r="H3252" s="6" t="n">
        <x:v>0</x:v>
      </x:c>
      <x:c r="I3252" s="6" t="n">
        <x:v>0</x:v>
      </x:c>
      <x:c r="J3252" s="6" t="str">
        <x:v>[0.2496, 0.156, 1.248, 9, 0.624, 3.8688, 3.12]</x:v>
      </x:c>
      <x:c r="K3252" s="7" t="str">
        <x:v>需确认条件及分段</x:v>
      </x:c>
      <x:c r="L3252" s="6" t="str">
        <x:v>https://raw.githubusercontent.com/Mar-7th/StarRailRes/dbe8cdfcfb0bf657b9fe1cf92d5537f118ccb487/index_new/cn/character_skills.json</x:v>
      </x:c>
    </x:row>
    <x:row r="3253" ht="113" customHeight="1">
      <x:c r="A3253" s="6" t="str">
        <x:v>130803_12</x:v>
      </x:c>
      <x:c r="B3253" s="6" t="str">
        <x:v>130803</x:v>
      </x:c>
      <x:c r="C3253" s="6" t="n">
        <x:v>12</x:v>
      </x:c>
      <x:c r="D3253" s="6" t="str">
        <x:v>残梦尽染，一刀缭断</x:v>
      </x:c>
      <x:c r="E3253" s="7" t="str">
        <x:v>依次发动3次【啼泽雨斩】和1次【黄泉返渡】，对指定敌方单体最多造成等同于黄泉401.76%攻击力的雷属性伤害，对其他目标最多造成等同于黄泉324%攻击力的雷属性伤害。
【啼泽雨斩】：对指定敌方单体造成等同于黄泉攻击力25.92%的雷属性伤害，并消去目标最多3层【集真赤】。消去【集真赤】时，立即对敌方全体造成等同于黄泉16.2%攻击力的雷属性伤害，每消去1层【集真赤】本次伤害倍率额外提高，最多提高至64.8%。
【黄泉返渡】：对敌方全体造成等同于黄泉129.6%攻击力的雷属性伤害并移除所有【集真赤】。
终结技期间无法为敌方附上【集真赤】。</x:v>
      </x:c>
      <x:c r="F3253" s="6" t="n">
        <x:v>7.2576</x:v>
      </x:c>
      <x:c r="G3253" s="6" t="n">
        <x:v>0</x:v>
      </x:c>
      <x:c r="H3253" s="6" t="n">
        <x:v>0</x:v>
      </x:c>
      <x:c r="I3253" s="6" t="n">
        <x:v>0</x:v>
      </x:c>
      <x:c r="J3253" s="6" t="str">
        <x:v>[0.2592, 0.162, 1.296, 9, 0.648, 4.0176, 3.24]</x:v>
      </x:c>
      <x:c r="K3253" s="7" t="str">
        <x:v>需确认条件及分段</x:v>
      </x:c>
      <x:c r="L3253" s="6" t="str">
        <x:v>https://raw.githubusercontent.com/Mar-7th/StarRailRes/dbe8cdfcfb0bf657b9fe1cf92d5537f118ccb487/index_new/cn/character_skills.json</x:v>
      </x:c>
    </x:row>
    <x:row r="3254" ht="113" customHeight="1">
      <x:c r="A3254" s="6" t="str">
        <x:v>130803_13</x:v>
      </x:c>
      <x:c r="B3254" s="6" t="str">
        <x:v>130803</x:v>
      </x:c>
      <x:c r="C3254" s="6" t="n">
        <x:v>13</x:v>
      </x:c>
      <x:c r="D3254" s="6" t="str">
        <x:v>残梦尽染，一刀缭断</x:v>
      </x:c>
      <x:c r="E3254" s="7" t="str">
        <x:v>依次发动3次【啼泽雨斩】和1次【黄泉返渡】，对指定敌方单体最多造成等同于黄泉416.64%攻击力的雷属性伤害，对其他目标最多造成等同于黄泉336%攻击力的雷属性伤害。
【啼泽雨斩】：对指定敌方单体造成等同于黄泉攻击力26.88%的雷属性伤害，并消去目标最多3层【集真赤】。消去【集真赤】时，立即对敌方全体造成等同于黄泉16.8%攻击力的雷属性伤害，每消去1层【集真赤】本次伤害倍率额外提高，最多提高至67.2%。
【黄泉返渡】：对敌方全体造成等同于黄泉134.4%攻击力的雷属性伤害并移除所有【集真赤】。
终结技期间无法为敌方附上【集真赤】。</x:v>
      </x:c>
      <x:c r="F3254" s="6" t="n">
        <x:v>7.526400000000001</x:v>
      </x:c>
      <x:c r="G3254" s="6" t="n">
        <x:v>0</x:v>
      </x:c>
      <x:c r="H3254" s="6" t="n">
        <x:v>0</x:v>
      </x:c>
      <x:c r="I3254" s="6" t="n">
        <x:v>0</x:v>
      </x:c>
      <x:c r="J3254" s="6" t="str">
        <x:v>[0.2688, 0.168, 1.344, 9, 0.672, 4.1664, 3.36]</x:v>
      </x:c>
      <x:c r="K3254" s="7" t="str">
        <x:v>需确认条件及分段</x:v>
      </x:c>
      <x:c r="L3254" s="6" t="str">
        <x:v>https://raw.githubusercontent.com/Mar-7th/StarRailRes/dbe8cdfcfb0bf657b9fe1cf92d5537f118ccb487/index_new/cn/character_skills.json</x:v>
      </x:c>
    </x:row>
    <x:row r="3255" ht="113" customHeight="1">
      <x:c r="A3255" s="6" t="str">
        <x:v>130803_14</x:v>
      </x:c>
      <x:c r="B3255" s="6" t="str">
        <x:v>130803</x:v>
      </x:c>
      <x:c r="C3255" s="6" t="n">
        <x:v>14</x:v>
      </x:c>
      <x:c r="D3255" s="6" t="str">
        <x:v>残梦尽染，一刀缭断</x:v>
      </x:c>
      <x:c r="E3255" s="7" t="str">
        <x:v>依次发动3次【啼泽雨斩】和1次【黄泉返渡】，对指定敌方单体最多造成等同于黄泉431.52%攻击力的雷属性伤害，对其他目标最多造成等同于黄泉348%攻击力的雷属性伤害。
【啼泽雨斩】：对指定敌方单体造成等同于黄泉攻击力27.84%的雷属性伤害，并消去目标最多3层【集真赤】。消去【集真赤】时，立即对敌方全体造成等同于黄泉17.4%攻击力的雷属性伤害，每消去1层【集真赤】本次伤害倍率额外提高，最多提高至69.6%。
【黄泉返渡】：对敌方全体造成等同于黄泉139.2%攻击力的雷属性伤害并移除所有【集真赤】。
终结技期间无法为敌方附上【集真赤】。</x:v>
      </x:c>
      <x:c r="F3255" s="6" t="n">
        <x:v>7.7951999999999995</x:v>
      </x:c>
      <x:c r="G3255" s="6" t="n">
        <x:v>0</x:v>
      </x:c>
      <x:c r="H3255" s="6" t="n">
        <x:v>0</x:v>
      </x:c>
      <x:c r="I3255" s="6" t="n">
        <x:v>0</x:v>
      </x:c>
      <x:c r="J3255" s="6" t="str">
        <x:v>[0.2784, 0.174, 1.392, 9, 0.696, 4.3152, 3.48]</x:v>
      </x:c>
      <x:c r="K3255" s="7" t="str">
        <x:v>需确认条件及分段</x:v>
      </x:c>
      <x:c r="L3255" s="6" t="str">
        <x:v>https://raw.githubusercontent.com/Mar-7th/StarRailRes/dbe8cdfcfb0bf657b9fe1cf92d5537f118ccb487/index_new/cn/character_skills.json</x:v>
      </x:c>
    </x:row>
    <x:row r="3256" ht="98" customHeight="1">
      <x:c r="A3256" s="6" t="str">
        <x:v>130803_15</x:v>
      </x:c>
      <x:c r="B3256" s="6" t="str">
        <x:v>130803</x:v>
      </x:c>
      <x:c r="C3256" s="6" t="n">
        <x:v>15</x:v>
      </x:c>
      <x:c r="D3256" s="6" t="str">
        <x:v>残梦尽染，一刀缭断</x:v>
      </x:c>
      <x:c r="E3256" s="7" t="str">
        <x:v>依次发动3次【啼泽雨斩】和1次【黄泉返渡】，对指定敌方单体最多造成等同于黄泉446.4%攻击力的雷属性伤害，对其他目标最多造成等同于黄泉360%攻击力的雷属性伤害。
【啼泽雨斩】：对指定敌方单体造成等同于黄泉攻击力28.8%的雷属性伤害，并消去目标最多3层【集真赤】。消去【集真赤】时，立即对敌方全体造成等同于黄泉18%攻击力的雷属性伤害，每消去1层【集真赤】本次伤害倍率额外提高，最多提高至72%。
【黄泉返渡】：对敌方全体造成等同于黄泉144%攻击力的雷属性伤害并移除所有【集真赤】。
终结技期间无法为敌方附上【集真赤】。</x:v>
      </x:c>
      <x:c r="F3256" s="6" t="n">
        <x:v>8.064</x:v>
      </x:c>
      <x:c r="G3256" s="6" t="n">
        <x:v>0</x:v>
      </x:c>
      <x:c r="H3256" s="6" t="n">
        <x:v>0</x:v>
      </x:c>
      <x:c r="I3256" s="6" t="n">
        <x:v>0</x:v>
      </x:c>
      <x:c r="J3256" s="6" t="str">
        <x:v>[0.288, 0.18, 1.44, 9, 0.72, 4.464, 3.6]</x:v>
      </x:c>
      <x:c r="K3256" s="7" t="str">
        <x:v>需确认条件及分段</x:v>
      </x:c>
      <x:c r="L3256" s="6" t="str">
        <x:v>https://raw.githubusercontent.com/Mar-7th/StarRailRes/dbe8cdfcfb0bf657b9fe1cf92d5537f118ccb487/index_new/cn/character_skills.json</x:v>
      </x:c>
    </x:row>
    <x:row r="3257" ht="83" customHeight="1">
      <x:c r="A3257" s="6" t="str">
        <x:v>130804_1</x:v>
      </x:c>
      <x:c r="B3257" s="6" t="str">
        <x:v>130804</x:v>
      </x:c>
      <x:c r="C3257" s="6" t="n">
        <x:v>1</x:v>
      </x:c>
      <x:c r="D3257" s="6" t="str">
        <x:v>红叶时雨，万倾一空</x:v>
      </x:c>
      <x:c r="E3257" s="7" t="str">
        <x:v>【残梦】达到9点时可激活终结技。终结技期间可无视弱点属性削减敌方韧性，并使敌方全体全属性抗性降低10%，持续至终结技结束。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57" s="6" t="n">
        <x:v>0</x:v>
      </x:c>
      <x:c r="G3257" s="6" t="n">
        <x:v>0</x:v>
      </x:c>
      <x:c r="H3257" s="6" t="n">
        <x:v>0</x:v>
      </x:c>
      <x:c r="I3257" s="6" t="n">
        <x:v>0</x:v>
      </x:c>
      <x:c r="J3257" s="6" t="str">
        <x:v>[9, 0.1]</x:v>
      </x:c>
      <x:c r="K3257" s="7" t="str">
        <x:v>无首段伤害倍率，请覆盖或设为辅助技能</x:v>
      </x:c>
      <x:c r="L3257" s="6" t="str">
        <x:v>https://raw.githubusercontent.com/Mar-7th/StarRailRes/dbe8cdfcfb0bf657b9fe1cf92d5537f118ccb487/index_new/cn/character_skills.json</x:v>
      </x:c>
    </x:row>
    <x:row r="3258" ht="83" customHeight="1">
      <x:c r="A3258" s="6" t="str">
        <x:v>130804_2</x:v>
      </x:c>
      <x:c r="B3258" s="6" t="str">
        <x:v>130804</x:v>
      </x:c>
      <x:c r="C3258" s="6" t="n">
        <x:v>2</x:v>
      </x:c>
      <x:c r="D3258" s="6" t="str">
        <x:v>红叶时雨，万倾一空</x:v>
      </x:c>
      <x:c r="E3258" s="7" t="str">
        <x:v>【残梦】达到9点时可激活终结技。终结技期间可无视弱点属性削减敌方韧性，并使敌方全体全属性抗性降低11%，持续至终结技结束。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58" s="6" t="n">
        <x:v>0</x:v>
      </x:c>
      <x:c r="G3258" s="6" t="n">
        <x:v>0</x:v>
      </x:c>
      <x:c r="H3258" s="6" t="n">
        <x:v>0</x:v>
      </x:c>
      <x:c r="I3258" s="6" t="n">
        <x:v>0</x:v>
      </x:c>
      <x:c r="J3258" s="6" t="str">
        <x:v>[9, 0.11]</x:v>
      </x:c>
      <x:c r="K3258" s="7" t="str">
        <x:v>无首段伤害倍率，请覆盖或设为辅助技能</x:v>
      </x:c>
      <x:c r="L3258" s="6" t="str">
        <x:v>https://raw.githubusercontent.com/Mar-7th/StarRailRes/dbe8cdfcfb0bf657b9fe1cf92d5537f118ccb487/index_new/cn/character_skills.json</x:v>
      </x:c>
    </x:row>
    <x:row r="3259" ht="83" customHeight="1">
      <x:c r="A3259" s="6" t="str">
        <x:v>130804_3</x:v>
      </x:c>
      <x:c r="B3259" s="6" t="str">
        <x:v>130804</x:v>
      </x:c>
      <x:c r="C3259" s="6" t="n">
        <x:v>3</x:v>
      </x:c>
      <x:c r="D3259" s="6" t="str">
        <x:v>红叶时雨，万倾一空</x:v>
      </x:c>
      <x:c r="E3259" s="7" t="str">
        <x:v>【残梦】达到9点时可激活终结技。终结技期间可无视弱点属性削减敌方韧性，并使敌方全体全属性抗性降低12%，持续至终结技结束。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59" s="6" t="n">
        <x:v>0</x:v>
      </x:c>
      <x:c r="G3259" s="6" t="n">
        <x:v>0</x:v>
      </x:c>
      <x:c r="H3259" s="6" t="n">
        <x:v>0</x:v>
      </x:c>
      <x:c r="I3259" s="6" t="n">
        <x:v>0</x:v>
      </x:c>
      <x:c r="J3259" s="6" t="str">
        <x:v>[9, 0.12]</x:v>
      </x:c>
      <x:c r="K3259" s="7" t="str">
        <x:v>无首段伤害倍率，请覆盖或设为辅助技能</x:v>
      </x:c>
      <x:c r="L3259" s="6" t="str">
        <x:v>https://raw.githubusercontent.com/Mar-7th/StarRailRes/dbe8cdfcfb0bf657b9fe1cf92d5537f118ccb487/index_new/cn/character_skills.json</x:v>
      </x:c>
    </x:row>
    <x:row r="3260" ht="83" customHeight="1">
      <x:c r="A3260" s="6" t="str">
        <x:v>130804_4</x:v>
      </x:c>
      <x:c r="B3260" s="6" t="str">
        <x:v>130804</x:v>
      </x:c>
      <x:c r="C3260" s="6" t="n">
        <x:v>4</x:v>
      </x:c>
      <x:c r="D3260" s="6" t="str">
        <x:v>红叶时雨，万倾一空</x:v>
      </x:c>
      <x:c r="E3260" s="7" t="str">
        <x:v>【残梦】达到9点时可激活终结技。终结技期间可无视弱点属性削减敌方韧性，并使敌方全体全属性抗性降低13%，持续至终结技结束。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60" s="6" t="n">
        <x:v>0</x:v>
      </x:c>
      <x:c r="G3260" s="6" t="n">
        <x:v>0</x:v>
      </x:c>
      <x:c r="H3260" s="6" t="n">
        <x:v>0</x:v>
      </x:c>
      <x:c r="I3260" s="6" t="n">
        <x:v>0</x:v>
      </x:c>
      <x:c r="J3260" s="6" t="str">
        <x:v>[9, 0.13]</x:v>
      </x:c>
      <x:c r="K3260" s="7" t="str">
        <x:v>无首段伤害倍率，请覆盖或设为辅助技能</x:v>
      </x:c>
      <x:c r="L3260" s="6" t="str">
        <x:v>https://raw.githubusercontent.com/Mar-7th/StarRailRes/dbe8cdfcfb0bf657b9fe1cf92d5537f118ccb487/index_new/cn/character_skills.json</x:v>
      </x:c>
    </x:row>
    <x:row r="3261" ht="83" customHeight="1">
      <x:c r="A3261" s="6" t="str">
        <x:v>130804_5</x:v>
      </x:c>
      <x:c r="B3261" s="6" t="str">
        <x:v>130804</x:v>
      </x:c>
      <x:c r="C3261" s="6" t="n">
        <x:v>5</x:v>
      </x:c>
      <x:c r="D3261" s="6" t="str">
        <x:v>红叶时雨，万倾一空</x:v>
      </x:c>
      <x:c r="E3261" s="7" t="str">
        <x:v>【残梦】达到9点时可激活终结技。终结技期间可无视弱点属性削减敌方韧性，并使敌方全体全属性抗性降低14%，持续至终结技结束。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61" s="6" t="n">
        <x:v>0</x:v>
      </x:c>
      <x:c r="G3261" s="6" t="n">
        <x:v>0</x:v>
      </x:c>
      <x:c r="H3261" s="6" t="n">
        <x:v>0</x:v>
      </x:c>
      <x:c r="I3261" s="6" t="n">
        <x:v>0</x:v>
      </x:c>
      <x:c r="J3261" s="6" t="str">
        <x:v>[9, 0.14]</x:v>
      </x:c>
      <x:c r="K3261" s="7" t="str">
        <x:v>无首段伤害倍率，请覆盖或设为辅助技能</x:v>
      </x:c>
      <x:c r="L3261" s="6" t="str">
        <x:v>https://raw.githubusercontent.com/Mar-7th/StarRailRes/dbe8cdfcfb0bf657b9fe1cf92d5537f118ccb487/index_new/cn/character_skills.json</x:v>
      </x:c>
    </x:row>
    <x:row r="3262" ht="83" customHeight="1">
      <x:c r="A3262" s="6" t="str">
        <x:v>130804_6</x:v>
      </x:c>
      <x:c r="B3262" s="6" t="str">
        <x:v>130804</x:v>
      </x:c>
      <x:c r="C3262" s="6" t="n">
        <x:v>6</x:v>
      </x:c>
      <x:c r="D3262" s="6" t="str">
        <x:v>红叶时雨，万倾一空</x:v>
      </x:c>
      <x:c r="E3262" s="7" t="str">
        <x:v>【残梦】达到9点时可激活终结技。终结技期间可无视弱点属性削减敌方韧性，并使敌方全体全属性抗性降低15%，持续至终结技结束。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62" s="6" t="n">
        <x:v>0</x:v>
      </x:c>
      <x:c r="G3262" s="6" t="n">
        <x:v>0</x:v>
      </x:c>
      <x:c r="H3262" s="6" t="n">
        <x:v>0</x:v>
      </x:c>
      <x:c r="I3262" s="6" t="n">
        <x:v>0</x:v>
      </x:c>
      <x:c r="J3262" s="6" t="str">
        <x:v>[9, 0.15]</x:v>
      </x:c>
      <x:c r="K3262" s="7" t="str">
        <x:v>无首段伤害倍率，请覆盖或设为辅助技能</x:v>
      </x:c>
      <x:c r="L3262" s="6" t="str">
        <x:v>https://raw.githubusercontent.com/Mar-7th/StarRailRes/dbe8cdfcfb0bf657b9fe1cf92d5537f118ccb487/index_new/cn/character_skills.json</x:v>
      </x:c>
    </x:row>
    <x:row r="3263" ht="83" customHeight="1">
      <x:c r="A3263" s="6" t="str">
        <x:v>130804_7</x:v>
      </x:c>
      <x:c r="B3263" s="6" t="str">
        <x:v>130804</x:v>
      </x:c>
      <x:c r="C3263" s="6" t="n">
        <x:v>7</x:v>
      </x:c>
      <x:c r="D3263" s="6" t="str">
        <x:v>红叶时雨，万倾一空</x:v>
      </x:c>
      <x:c r="E3263" s="7" t="str">
        <x:v>【残梦】达到9点时可激活终结技。终结技期间可无视弱点属性削减敌方韧性，并使敌方全体全属性抗性降低16.25%，持续至终结技结束。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63" s="6" t="n">
        <x:v>0</x:v>
      </x:c>
      <x:c r="G3263" s="6" t="n">
        <x:v>0</x:v>
      </x:c>
      <x:c r="H3263" s="6" t="n">
        <x:v>0</x:v>
      </x:c>
      <x:c r="I3263" s="6" t="n">
        <x:v>0</x:v>
      </x:c>
      <x:c r="J3263" s="6" t="str">
        <x:v>[9, 0.1625]</x:v>
      </x:c>
      <x:c r="K3263" s="7" t="str">
        <x:v>无首段伤害倍率，请覆盖或设为辅助技能</x:v>
      </x:c>
      <x:c r="L3263" s="6" t="str">
        <x:v>https://raw.githubusercontent.com/Mar-7th/StarRailRes/dbe8cdfcfb0bf657b9fe1cf92d5537f118ccb487/index_new/cn/character_skills.json</x:v>
      </x:c>
    </x:row>
    <x:row r="3264" ht="83" customHeight="1">
      <x:c r="A3264" s="6" t="str">
        <x:v>130804_8</x:v>
      </x:c>
      <x:c r="B3264" s="6" t="str">
        <x:v>130804</x:v>
      </x:c>
      <x:c r="C3264" s="6" t="n">
        <x:v>8</x:v>
      </x:c>
      <x:c r="D3264" s="6" t="str">
        <x:v>红叶时雨，万倾一空</x:v>
      </x:c>
      <x:c r="E3264" s="7" t="str">
        <x:v>【残梦】达到9点时可激活终结技。终结技期间可无视弱点属性削减敌方韧性，并使敌方全体全属性抗性降低17.5%，持续至终结技结束。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64" s="6" t="n">
        <x:v>0</x:v>
      </x:c>
      <x:c r="G3264" s="6" t="n">
        <x:v>0</x:v>
      </x:c>
      <x:c r="H3264" s="6" t="n">
        <x:v>0</x:v>
      </x:c>
      <x:c r="I3264" s="6" t="n">
        <x:v>0</x:v>
      </x:c>
      <x:c r="J3264" s="6" t="str">
        <x:v>[9, 0.175]</x:v>
      </x:c>
      <x:c r="K3264" s="7" t="str">
        <x:v>无首段伤害倍率，请覆盖或设为辅助技能</x:v>
      </x:c>
      <x:c r="L3264" s="6" t="str">
        <x:v>https://raw.githubusercontent.com/Mar-7th/StarRailRes/dbe8cdfcfb0bf657b9fe1cf92d5537f118ccb487/index_new/cn/character_skills.json</x:v>
      </x:c>
    </x:row>
    <x:row r="3265" ht="83" customHeight="1">
      <x:c r="A3265" s="6" t="str">
        <x:v>130804_9</x:v>
      </x:c>
      <x:c r="B3265" s="6" t="str">
        <x:v>130804</x:v>
      </x:c>
      <x:c r="C3265" s="6" t="n">
        <x:v>9</x:v>
      </x:c>
      <x:c r="D3265" s="6" t="str">
        <x:v>红叶时雨，万倾一空</x:v>
      </x:c>
      <x:c r="E3265" s="7" t="str">
        <x:v>【残梦】达到9点时可激活终结技。终结技期间可无视弱点属性削减敌方韧性，并使敌方全体全属性抗性降低18.75%，持续至终结技结束。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65" s="6" t="n">
        <x:v>0</x:v>
      </x:c>
      <x:c r="G3265" s="6" t="n">
        <x:v>0</x:v>
      </x:c>
      <x:c r="H3265" s="6" t="n">
        <x:v>0</x:v>
      </x:c>
      <x:c r="I3265" s="6" t="n">
        <x:v>0</x:v>
      </x:c>
      <x:c r="J3265" s="6" t="str">
        <x:v>[9, 0.1875]</x:v>
      </x:c>
      <x:c r="K3265" s="7" t="str">
        <x:v>无首段伤害倍率，请覆盖或设为辅助技能</x:v>
      </x:c>
      <x:c r="L3265" s="6" t="str">
        <x:v>https://raw.githubusercontent.com/Mar-7th/StarRailRes/dbe8cdfcfb0bf657b9fe1cf92d5537f118ccb487/index_new/cn/character_skills.json</x:v>
      </x:c>
    </x:row>
    <x:row r="3266" ht="83" customHeight="1">
      <x:c r="A3266" s="6" t="str">
        <x:v>130804_10</x:v>
      </x:c>
      <x:c r="B3266" s="6" t="str">
        <x:v>130804</x:v>
      </x:c>
      <x:c r="C3266" s="6" t="n">
        <x:v>10</x:v>
      </x:c>
      <x:c r="D3266" s="6" t="str">
        <x:v>红叶时雨，万倾一空</x:v>
      </x:c>
      <x:c r="E3266" s="7" t="str">
        <x:v>【残梦】达到9点时可激活终结技。终结技期间可无视弱点属性削减敌方韧性，并使敌方全体全属性抗性降低20%，持续至终结技结束。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66" s="6" t="n">
        <x:v>0</x:v>
      </x:c>
      <x:c r="G3266" s="6" t="n">
        <x:v>0</x:v>
      </x:c>
      <x:c r="H3266" s="6" t="n">
        <x:v>0</x:v>
      </x:c>
      <x:c r="I3266" s="6" t="n">
        <x:v>0</x:v>
      </x:c>
      <x:c r="J3266" s="6" t="str">
        <x:v>[9, 0.2]</x:v>
      </x:c>
      <x:c r="K3266" s="7" t="str">
        <x:v>无首段伤害倍率，请覆盖或设为辅助技能</x:v>
      </x:c>
      <x:c r="L3266" s="6" t="str">
        <x:v>https://raw.githubusercontent.com/Mar-7th/StarRailRes/dbe8cdfcfb0bf657b9fe1cf92d5537f118ccb487/index_new/cn/character_skills.json</x:v>
      </x:c>
    </x:row>
    <x:row r="3267" ht="83" customHeight="1">
      <x:c r="A3267" s="6" t="str">
        <x:v>130804_11</x:v>
      </x:c>
      <x:c r="B3267" s="6" t="str">
        <x:v>130804</x:v>
      </x:c>
      <x:c r="C3267" s="6" t="n">
        <x:v>11</x:v>
      </x:c>
      <x:c r="D3267" s="6" t="str">
        <x:v>红叶时雨，万倾一空</x:v>
      </x:c>
      <x:c r="E3267" s="7" t="str">
        <x:v>【残梦】达到9点时可激活终结技。终结技期间可无视弱点属性削减敌方韧性，并使敌方全体全属性抗性降低21%，持续至终结技结束。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67" s="6" t="n">
        <x:v>0</x:v>
      </x:c>
      <x:c r="G3267" s="6" t="n">
        <x:v>0</x:v>
      </x:c>
      <x:c r="H3267" s="6" t="n">
        <x:v>0</x:v>
      </x:c>
      <x:c r="I3267" s="6" t="n">
        <x:v>0</x:v>
      </x:c>
      <x:c r="J3267" s="6" t="str">
        <x:v>[9, 0.21]</x:v>
      </x:c>
      <x:c r="K3267" s="7" t="str">
        <x:v>无首段伤害倍率，请覆盖或设为辅助技能</x:v>
      </x:c>
      <x:c r="L3267" s="6" t="str">
        <x:v>https://raw.githubusercontent.com/Mar-7th/StarRailRes/dbe8cdfcfb0bf657b9fe1cf92d5537f118ccb487/index_new/cn/character_skills.json</x:v>
      </x:c>
    </x:row>
    <x:row r="3268" ht="83" customHeight="1">
      <x:c r="A3268" s="6" t="str">
        <x:v>130804_12</x:v>
      </x:c>
      <x:c r="B3268" s="6" t="str">
        <x:v>130804</x:v>
      </x:c>
      <x:c r="C3268" s="6" t="n">
        <x:v>12</x:v>
      </x:c>
      <x:c r="D3268" s="6" t="str">
        <x:v>红叶时雨，万倾一空</x:v>
      </x:c>
      <x:c r="E3268" s="7" t="str">
        <x:v>【残梦】达到9点时可激活终结技。终结技期间可无视弱点属性削减敌方韧性，并使敌方全体全属性抗性降低22%，持续至终结技结束。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68" s="6" t="n">
        <x:v>0</x:v>
      </x:c>
      <x:c r="G3268" s="6" t="n">
        <x:v>0</x:v>
      </x:c>
      <x:c r="H3268" s="6" t="n">
        <x:v>0</x:v>
      </x:c>
      <x:c r="I3268" s="6" t="n">
        <x:v>0</x:v>
      </x:c>
      <x:c r="J3268" s="6" t="str">
        <x:v>[9, 0.22]</x:v>
      </x:c>
      <x:c r="K3268" s="7" t="str">
        <x:v>无首段伤害倍率，请覆盖或设为辅助技能</x:v>
      </x:c>
      <x:c r="L3268" s="6" t="str">
        <x:v>https://raw.githubusercontent.com/Mar-7th/StarRailRes/dbe8cdfcfb0bf657b9fe1cf92d5537f118ccb487/index_new/cn/character_skills.json</x:v>
      </x:c>
    </x:row>
    <x:row r="3269" ht="83" customHeight="1">
      <x:c r="A3269" s="6" t="str">
        <x:v>130804_13</x:v>
      </x:c>
      <x:c r="B3269" s="6" t="str">
        <x:v>130804</x:v>
      </x:c>
      <x:c r="C3269" s="6" t="n">
        <x:v>13</x:v>
      </x:c>
      <x:c r="D3269" s="6" t="str">
        <x:v>红叶时雨，万倾一空</x:v>
      </x:c>
      <x:c r="E3269" s="7" t="str">
        <x:v>【残梦】达到9点时可激活终结技。终结技期间可无视弱点属性削减敌方韧性，并使敌方全体全属性抗性降低23%，持续至终结技结束。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69" s="6" t="n">
        <x:v>0</x:v>
      </x:c>
      <x:c r="G3269" s="6" t="n">
        <x:v>0</x:v>
      </x:c>
      <x:c r="H3269" s="6" t="n">
        <x:v>0</x:v>
      </x:c>
      <x:c r="I3269" s="6" t="n">
        <x:v>0</x:v>
      </x:c>
      <x:c r="J3269" s="6" t="str">
        <x:v>[9, 0.23]</x:v>
      </x:c>
      <x:c r="K3269" s="7" t="str">
        <x:v>无首段伤害倍率，请覆盖或设为辅助技能</x:v>
      </x:c>
      <x:c r="L3269" s="6" t="str">
        <x:v>https://raw.githubusercontent.com/Mar-7th/StarRailRes/dbe8cdfcfb0bf657b9fe1cf92d5537f118ccb487/index_new/cn/character_skills.json</x:v>
      </x:c>
    </x:row>
    <x:row r="3270" ht="83" customHeight="1">
      <x:c r="A3270" s="6" t="str">
        <x:v>130804_14</x:v>
      </x:c>
      <x:c r="B3270" s="6" t="str">
        <x:v>130804</x:v>
      </x:c>
      <x:c r="C3270" s="6" t="n">
        <x:v>14</x:v>
      </x:c>
      <x:c r="D3270" s="6" t="str">
        <x:v>红叶时雨，万倾一空</x:v>
      </x:c>
      <x:c r="E3270" s="7" t="str">
        <x:v>【残梦】达到9点时可激活终结技。终结技期间可无视弱点属性削减敌方韧性，并使敌方全体全属性抗性降低24%，持续至终结技结束。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70" s="6" t="n">
        <x:v>0</x:v>
      </x:c>
      <x:c r="G3270" s="6" t="n">
        <x:v>0</x:v>
      </x:c>
      <x:c r="H3270" s="6" t="n">
        <x:v>0</x:v>
      </x:c>
      <x:c r="I3270" s="6" t="n">
        <x:v>0</x:v>
      </x:c>
      <x:c r="J3270" s="6" t="str">
        <x:v>[9, 0.24]</x:v>
      </x:c>
      <x:c r="K3270" s="7" t="str">
        <x:v>无首段伤害倍率，请覆盖或设为辅助技能</x:v>
      </x:c>
      <x:c r="L3270" s="6" t="str">
        <x:v>https://raw.githubusercontent.com/Mar-7th/StarRailRes/dbe8cdfcfb0bf657b9fe1cf92d5537f118ccb487/index_new/cn/character_skills.json</x:v>
      </x:c>
    </x:row>
    <x:row r="3271" ht="83" customHeight="1">
      <x:c r="A3271" s="6" t="str">
        <x:v>130804_15</x:v>
      </x:c>
      <x:c r="B3271" s="6" t="str">
        <x:v>130804</x:v>
      </x:c>
      <x:c r="C3271" s="6" t="n">
        <x:v>15</x:v>
      </x:c>
      <x:c r="D3271" s="6" t="str">
        <x:v>红叶时雨，万倾一空</x:v>
      </x:c>
      <x:c r="E3271" s="7" t="str">
        <x:v>【残梦】达到9点时可激活终结技。终结技期间可无视弱点属性削减敌方韧性，并使敌方全体全属性抗性降低25%，持续至终结技结束。
任意单位施放技能期间使敌方目标陷入负面效果，黄泉获得1点【残梦】并为目标附上1层【集真赤】，若使多个目标陷入负面效果，则为其中【集真赤】最多的敌方目标附上1层【集真赤】。该效果每次施放技能最多触发1次。
黄泉在场时，敌方目标离场或被任意单位消灭后，其持有的【集真赤】会转移至全场【集真赤】最多的敌方目标。</x:v>
      </x:c>
      <x:c r="F3271" s="6" t="n">
        <x:v>0</x:v>
      </x:c>
      <x:c r="G3271" s="6" t="n">
        <x:v>0</x:v>
      </x:c>
      <x:c r="H3271" s="6" t="n">
        <x:v>0</x:v>
      </x:c>
      <x:c r="I3271" s="6" t="n">
        <x:v>0</x:v>
      </x:c>
      <x:c r="J3271" s="6" t="str">
        <x:v>[9, 0.25]</x:v>
      </x:c>
      <x:c r="K3271" s="7" t="str">
        <x:v>无首段伤害倍率，请覆盖或设为辅助技能</x:v>
      </x:c>
      <x:c r="L3271" s="6" t="str">
        <x:v>https://raw.githubusercontent.com/Mar-7th/StarRailRes/dbe8cdfcfb0bf657b9fe1cf92d5537f118ccb487/index_new/cn/character_skills.json</x:v>
      </x:c>
    </x:row>
    <x:row r="3272" ht="20" customHeight="1">
      <x:c r="A3272" s="6" t="str">
        <x:v>130806_1</x:v>
      </x:c>
      <x:c r="B3272" s="6" t="str">
        <x:v>130806</x:v>
      </x:c>
      <x:c r="C3272" s="6" t="n">
        <x:v>1</x:v>
      </x:c>
      <x:c r="D3272" s="6" t="str">
        <x:v>攻击</x:v>
      </x:c>
      <x:c r="E3272" s="7" t="str">
        <x:v>攻击敌人，进入战斗后削弱敌方目标对应属性韧性。</x:v>
      </x:c>
      <x:c r="F3272" s="6" t="n">
        <x:v>0</x:v>
      </x:c>
      <x:c r="G3272" s="6" t="n">
        <x:v>0</x:v>
      </x:c>
      <x:c r="H3272" s="6" t="n">
        <x:v>0</x:v>
      </x:c>
      <x:c r="I3272" s="6" t="n">
        <x:v>0</x:v>
      </x:c>
      <x:c r="J3272" s="6" t="str">
        <x:v>[]</x:v>
      </x:c>
      <x:c r="K3272" s="7" t="str">
        <x:v>缺少结构化参数，必须覆盖</x:v>
      </x:c>
      <x:c r="L3272" s="6" t="str">
        <x:v>https://raw.githubusercontent.com/Mar-7th/StarRailRes/dbe8cdfcfb0bf657b9fe1cf92d5537f118ccb487/index_new/cn/character_skills.json</x:v>
      </x:c>
    </x:row>
    <x:row r="3273" ht="68" customHeight="1">
      <x:c r="A3273" s="6" t="str">
        <x:v>130807_1</x:v>
      </x:c>
      <x:c r="B3273" s="6" t="str">
        <x:v>130807</x:v>
      </x:c>
      <x:c r="C3273" s="6" t="n">
        <x:v>1</x:v>
      </x:c>
      <x:c r="D3273" s="6" t="str">
        <x:v>四相断我</x:v>
      </x:c>
      <x:c r="E3273" s="7" t="str">
        <x:v>立即攻击敌人，每个波次开始时获得【四相断我】，对敌方全体造成等同于黄泉200%攻击力的雷属性伤害，且无视弱点属性削减敌方全体的韧性，击破弱点时，触发雷属性的弱点击破效果。
【四相断我】：施放终结技后黄泉获得1点【残梦】，并为敌方随机单体附上1层【集真赤】。
若攻击普通敌人则立即将其消灭，不会进入战斗。未击中敌人时不消耗秘技点。</x:v>
      </x:c>
      <x:c r="F3273" s="6" t="n">
        <x:v>2</x:v>
      </x:c>
      <x:c r="G3273" s="6" t="n">
        <x:v>0</x:v>
      </x:c>
      <x:c r="H3273" s="6" t="n">
        <x:v>0</x:v>
      </x:c>
      <x:c r="I3273" s="6" t="n">
        <x:v>0</x:v>
      </x:c>
      <x:c r="J3273" s="6" t="str">
        <x:v>[2, 1]</x:v>
      </x:c>
      <x:c r="K3273" s="7" t="str">
        <x:v>需确认条件及分段</x:v>
      </x:c>
      <x:c r="L3273" s="6" t="str">
        <x:v>https://raw.githubusercontent.com/Mar-7th/StarRailRes/dbe8cdfcfb0bf657b9fe1cf92d5537f118ccb487/index_new/cn/character_skills.json</x:v>
      </x:c>
    </x:row>
    <x:row r="3274" ht="38" customHeight="1">
      <x:c r="A3274" s="6" t="str">
        <x:v>130814_1</x:v>
      </x:c>
      <x:c r="B3274" s="6" t="str">
        <x:v>130814</x:v>
      </x:c>
      <x:c r="C3274" s="6" t="n">
        <x:v>1</x:v>
      </x:c>
      <x:c r="D3274" s="6" t="str">
        <x:v>啼泽雨斩</x:v>
      </x:c>
      <x:c r="E3274" s="7" t="str">
        <x:v>对敌方单体造成少量雷属性伤害，并消去目标最多3层【集真赤】。消去【集真赤】时，对敌方全体造成1次少量雷属性伤害，每消去1层【集真赤】本次伤害倍率提高。</x:v>
      </x:c>
      <x:c r="F3274" s="6" t="n">
        <x:v>0</x:v>
      </x:c>
      <x:c r="G3274" s="6" t="n">
        <x:v>0</x:v>
      </x:c>
      <x:c r="H3274" s="6" t="n">
        <x:v>0</x:v>
      </x:c>
      <x:c r="I3274" s="6" t="n">
        <x:v>0</x:v>
      </x:c>
      <x:c r="J3274" s="6" t="str">
        <x:v>[0.144, 0.09, 0.72]</x:v>
      </x:c>
      <x:c r="K3274" s="7" t="str">
        <x:v>无首段伤害倍率，请覆盖或设为辅助技能</x:v>
      </x:c>
      <x:c r="L3274" s="6" t="str">
        <x:v>https://raw.githubusercontent.com/Mar-7th/StarRailRes/dbe8cdfcfb0bf657b9fe1cf92d5537f118ccb487/index_new/cn/character_skills.json</x:v>
      </x:c>
    </x:row>
    <x:row r="3275" ht="38" customHeight="1">
      <x:c r="A3275" s="6" t="str">
        <x:v>130814_2</x:v>
      </x:c>
      <x:c r="B3275" s="6" t="str">
        <x:v>130814</x:v>
      </x:c>
      <x:c r="C3275" s="6" t="n">
        <x:v>2</x:v>
      </x:c>
      <x:c r="D3275" s="6" t="str">
        <x:v>啼泽雨斩</x:v>
      </x:c>
      <x:c r="E3275" s="7" t="str">
        <x:v>对敌方单体造成少量雷属性伤害，并消去目标最多3层【集真赤】。消去【集真赤】时，对敌方全体造成1次少量雷属性伤害，每消去1层【集真赤】本次伤害倍率提高。</x:v>
      </x:c>
      <x:c r="F3275" s="6" t="n">
        <x:v>0</x:v>
      </x:c>
      <x:c r="G3275" s="6" t="n">
        <x:v>0</x:v>
      </x:c>
      <x:c r="H3275" s="6" t="n">
        <x:v>0</x:v>
      </x:c>
      <x:c r="I3275" s="6" t="n">
        <x:v>0</x:v>
      </x:c>
      <x:c r="J3275" s="6" t="str">
        <x:v>[0.1536, 0.096, 0.768]</x:v>
      </x:c>
      <x:c r="K3275" s="7" t="str">
        <x:v>无首段伤害倍率，请覆盖或设为辅助技能</x:v>
      </x:c>
      <x:c r="L3275" s="6" t="str">
        <x:v>https://raw.githubusercontent.com/Mar-7th/StarRailRes/dbe8cdfcfb0bf657b9fe1cf92d5537f118ccb487/index_new/cn/character_skills.json</x:v>
      </x:c>
    </x:row>
    <x:row r="3276" ht="38" customHeight="1">
      <x:c r="A3276" s="6" t="str">
        <x:v>130814_3</x:v>
      </x:c>
      <x:c r="B3276" s="6" t="str">
        <x:v>130814</x:v>
      </x:c>
      <x:c r="C3276" s="6" t="n">
        <x:v>3</x:v>
      </x:c>
      <x:c r="D3276" s="6" t="str">
        <x:v>啼泽雨斩</x:v>
      </x:c>
      <x:c r="E3276" s="7" t="str">
        <x:v>对敌方单体造成少量雷属性伤害，并消去目标最多3层【集真赤】。消去【集真赤】时，对敌方全体造成1次少量雷属性伤害，每消去1层【集真赤】本次伤害倍率提高。</x:v>
      </x:c>
      <x:c r="F3276" s="6" t="n">
        <x:v>0</x:v>
      </x:c>
      <x:c r="G3276" s="6" t="n">
        <x:v>0</x:v>
      </x:c>
      <x:c r="H3276" s="6" t="n">
        <x:v>0</x:v>
      </x:c>
      <x:c r="I3276" s="6" t="n">
        <x:v>0</x:v>
      </x:c>
      <x:c r="J3276" s="6" t="str">
        <x:v>[0.1632, 0.102, 0.816]</x:v>
      </x:c>
      <x:c r="K3276" s="7" t="str">
        <x:v>无首段伤害倍率，请覆盖或设为辅助技能</x:v>
      </x:c>
      <x:c r="L3276" s="6" t="str">
        <x:v>https://raw.githubusercontent.com/Mar-7th/StarRailRes/dbe8cdfcfb0bf657b9fe1cf92d5537f118ccb487/index_new/cn/character_skills.json</x:v>
      </x:c>
    </x:row>
    <x:row r="3277" ht="38" customHeight="1">
      <x:c r="A3277" s="6" t="str">
        <x:v>130814_4</x:v>
      </x:c>
      <x:c r="B3277" s="6" t="str">
        <x:v>130814</x:v>
      </x:c>
      <x:c r="C3277" s="6" t="n">
        <x:v>4</x:v>
      </x:c>
      <x:c r="D3277" s="6" t="str">
        <x:v>啼泽雨斩</x:v>
      </x:c>
      <x:c r="E3277" s="7" t="str">
        <x:v>对敌方单体造成少量雷属性伤害，并消去目标最多3层【集真赤】。消去【集真赤】时，对敌方全体造成1次少量雷属性伤害，每消去1层【集真赤】本次伤害倍率提高。</x:v>
      </x:c>
      <x:c r="F3277" s="6" t="n">
        <x:v>0</x:v>
      </x:c>
      <x:c r="G3277" s="6" t="n">
        <x:v>0</x:v>
      </x:c>
      <x:c r="H3277" s="6" t="n">
        <x:v>0</x:v>
      </x:c>
      <x:c r="I3277" s="6" t="n">
        <x:v>0</x:v>
      </x:c>
      <x:c r="J3277" s="6" t="str">
        <x:v>[0.1728, 0.108, 0.864]</x:v>
      </x:c>
      <x:c r="K3277" s="7" t="str">
        <x:v>无首段伤害倍率，请覆盖或设为辅助技能</x:v>
      </x:c>
      <x:c r="L3277" s="6" t="str">
        <x:v>https://raw.githubusercontent.com/Mar-7th/StarRailRes/dbe8cdfcfb0bf657b9fe1cf92d5537f118ccb487/index_new/cn/character_skills.json</x:v>
      </x:c>
    </x:row>
    <x:row r="3278" ht="38" customHeight="1">
      <x:c r="A3278" s="6" t="str">
        <x:v>130814_5</x:v>
      </x:c>
      <x:c r="B3278" s="6" t="str">
        <x:v>130814</x:v>
      </x:c>
      <x:c r="C3278" s="6" t="n">
        <x:v>5</x:v>
      </x:c>
      <x:c r="D3278" s="6" t="str">
        <x:v>啼泽雨斩</x:v>
      </x:c>
      <x:c r="E3278" s="7" t="str">
        <x:v>对敌方单体造成少量雷属性伤害，并消去目标最多3层【集真赤】。消去【集真赤】时，对敌方全体造成1次少量雷属性伤害，每消去1层【集真赤】本次伤害倍率提高。</x:v>
      </x:c>
      <x:c r="F3278" s="6" t="n">
        <x:v>0</x:v>
      </x:c>
      <x:c r="G3278" s="6" t="n">
        <x:v>0</x:v>
      </x:c>
      <x:c r="H3278" s="6" t="n">
        <x:v>0</x:v>
      </x:c>
      <x:c r="I3278" s="6" t="n">
        <x:v>0</x:v>
      </x:c>
      <x:c r="J3278" s="6" t="str">
        <x:v>[0.1824, 0.114, 0.912]</x:v>
      </x:c>
      <x:c r="K3278" s="7" t="str">
        <x:v>无首段伤害倍率，请覆盖或设为辅助技能</x:v>
      </x:c>
      <x:c r="L3278" s="6" t="str">
        <x:v>https://raw.githubusercontent.com/Mar-7th/StarRailRes/dbe8cdfcfb0bf657b9fe1cf92d5537f118ccb487/index_new/cn/character_skills.json</x:v>
      </x:c>
    </x:row>
    <x:row r="3279" ht="38" customHeight="1">
      <x:c r="A3279" s="6" t="str">
        <x:v>130814_6</x:v>
      </x:c>
      <x:c r="B3279" s="6" t="str">
        <x:v>130814</x:v>
      </x:c>
      <x:c r="C3279" s="6" t="n">
        <x:v>6</x:v>
      </x:c>
      <x:c r="D3279" s="6" t="str">
        <x:v>啼泽雨斩</x:v>
      </x:c>
      <x:c r="E3279" s="7" t="str">
        <x:v>对敌方单体造成少量雷属性伤害，并消去目标最多3层【集真赤】。消去【集真赤】时，对敌方全体造成1次少量雷属性伤害，每消去1层【集真赤】本次伤害倍率提高。</x:v>
      </x:c>
      <x:c r="F3279" s="6" t="n">
        <x:v>0</x:v>
      </x:c>
      <x:c r="G3279" s="6" t="n">
        <x:v>0</x:v>
      </x:c>
      <x:c r="H3279" s="6" t="n">
        <x:v>0</x:v>
      </x:c>
      <x:c r="I3279" s="6" t="n">
        <x:v>0</x:v>
      </x:c>
      <x:c r="J3279" s="6" t="str">
        <x:v>[0.192, 0.12, 0.96]</x:v>
      </x:c>
      <x:c r="K3279" s="7" t="str">
        <x:v>无首段伤害倍率，请覆盖或设为辅助技能</x:v>
      </x:c>
      <x:c r="L3279" s="6" t="str">
        <x:v>https://raw.githubusercontent.com/Mar-7th/StarRailRes/dbe8cdfcfb0bf657b9fe1cf92d5537f118ccb487/index_new/cn/character_skills.json</x:v>
      </x:c>
    </x:row>
    <x:row r="3280" ht="38" customHeight="1">
      <x:c r="A3280" s="6" t="str">
        <x:v>130814_7</x:v>
      </x:c>
      <x:c r="B3280" s="6" t="str">
        <x:v>130814</x:v>
      </x:c>
      <x:c r="C3280" s="6" t="n">
        <x:v>7</x:v>
      </x:c>
      <x:c r="D3280" s="6" t="str">
        <x:v>啼泽雨斩</x:v>
      </x:c>
      <x:c r="E3280" s="7" t="str">
        <x:v>对敌方单体造成少量雷属性伤害，并消去目标最多3层【集真赤】。消去【集真赤】时，对敌方全体造成1次少量雷属性伤害，每消去1层【集真赤】本次伤害倍率提高。</x:v>
      </x:c>
      <x:c r="F3280" s="6" t="n">
        <x:v>0</x:v>
      </x:c>
      <x:c r="G3280" s="6" t="n">
        <x:v>0</x:v>
      </x:c>
      <x:c r="H3280" s="6" t="n">
        <x:v>0</x:v>
      </x:c>
      <x:c r="I3280" s="6" t="n">
        <x:v>0</x:v>
      </x:c>
      <x:c r="J3280" s="6" t="str">
        <x:v>[0.204, 0.1275, 1.02]</x:v>
      </x:c>
      <x:c r="K3280" s="7" t="str">
        <x:v>无首段伤害倍率，请覆盖或设为辅助技能</x:v>
      </x:c>
      <x:c r="L3280" s="6" t="str">
        <x:v>https://raw.githubusercontent.com/Mar-7th/StarRailRes/dbe8cdfcfb0bf657b9fe1cf92d5537f118ccb487/index_new/cn/character_skills.json</x:v>
      </x:c>
    </x:row>
    <x:row r="3281" ht="38" customHeight="1">
      <x:c r="A3281" s="6" t="str">
        <x:v>130814_8</x:v>
      </x:c>
      <x:c r="B3281" s="6" t="str">
        <x:v>130814</x:v>
      </x:c>
      <x:c r="C3281" s="6" t="n">
        <x:v>8</x:v>
      </x:c>
      <x:c r="D3281" s="6" t="str">
        <x:v>啼泽雨斩</x:v>
      </x:c>
      <x:c r="E3281" s="7" t="str">
        <x:v>对敌方单体造成少量雷属性伤害，并消去目标最多3层【集真赤】。消去【集真赤】时，对敌方全体造成1次少量雷属性伤害，每消去1层【集真赤】本次伤害倍率提高。</x:v>
      </x:c>
      <x:c r="F3281" s="6" t="n">
        <x:v>0</x:v>
      </x:c>
      <x:c r="G3281" s="6" t="n">
        <x:v>0</x:v>
      </x:c>
      <x:c r="H3281" s="6" t="n">
        <x:v>0</x:v>
      </x:c>
      <x:c r="I3281" s="6" t="n">
        <x:v>0</x:v>
      </x:c>
      <x:c r="J3281" s="6" t="str">
        <x:v>[0.216, 0.135, 1.08]</x:v>
      </x:c>
      <x:c r="K3281" s="7" t="str">
        <x:v>无首段伤害倍率，请覆盖或设为辅助技能</x:v>
      </x:c>
      <x:c r="L3281" s="6" t="str">
        <x:v>https://raw.githubusercontent.com/Mar-7th/StarRailRes/dbe8cdfcfb0bf657b9fe1cf92d5537f118ccb487/index_new/cn/character_skills.json</x:v>
      </x:c>
    </x:row>
    <x:row r="3282" ht="38" customHeight="1">
      <x:c r="A3282" s="6" t="str">
        <x:v>130814_9</x:v>
      </x:c>
      <x:c r="B3282" s="6" t="str">
        <x:v>130814</x:v>
      </x:c>
      <x:c r="C3282" s="6" t="n">
        <x:v>9</x:v>
      </x:c>
      <x:c r="D3282" s="6" t="str">
        <x:v>啼泽雨斩</x:v>
      </x:c>
      <x:c r="E3282" s="7" t="str">
        <x:v>对敌方单体造成少量雷属性伤害，并消去目标最多3层【集真赤】。消去【集真赤】时，对敌方全体造成1次少量雷属性伤害，每消去1层【集真赤】本次伤害倍率提高。</x:v>
      </x:c>
      <x:c r="F3282" s="6" t="n">
        <x:v>0</x:v>
      </x:c>
      <x:c r="G3282" s="6" t="n">
        <x:v>0</x:v>
      </x:c>
      <x:c r="H3282" s="6" t="n">
        <x:v>0</x:v>
      </x:c>
      <x:c r="I3282" s="6" t="n">
        <x:v>0</x:v>
      </x:c>
      <x:c r="J3282" s="6" t="str">
        <x:v>[0.228, 0.1425, 1.14]</x:v>
      </x:c>
      <x:c r="K3282" s="7" t="str">
        <x:v>无首段伤害倍率，请覆盖或设为辅助技能</x:v>
      </x:c>
      <x:c r="L3282" s="6" t="str">
        <x:v>https://raw.githubusercontent.com/Mar-7th/StarRailRes/dbe8cdfcfb0bf657b9fe1cf92d5537f118ccb487/index_new/cn/character_skills.json</x:v>
      </x:c>
    </x:row>
    <x:row r="3283" ht="38" customHeight="1">
      <x:c r="A3283" s="6" t="str">
        <x:v>130814_10</x:v>
      </x:c>
      <x:c r="B3283" s="6" t="str">
        <x:v>130814</x:v>
      </x:c>
      <x:c r="C3283" s="6" t="n">
        <x:v>10</x:v>
      </x:c>
      <x:c r="D3283" s="6" t="str">
        <x:v>啼泽雨斩</x:v>
      </x:c>
      <x:c r="E3283" s="7" t="str">
        <x:v>对敌方单体造成少量雷属性伤害，并消去目标最多3层【集真赤】。消去【集真赤】时，对敌方全体造成1次少量雷属性伤害，每消去1层【集真赤】本次伤害倍率提高。</x:v>
      </x:c>
      <x:c r="F3283" s="6" t="n">
        <x:v>0</x:v>
      </x:c>
      <x:c r="G3283" s="6" t="n">
        <x:v>0</x:v>
      </x:c>
      <x:c r="H3283" s="6" t="n">
        <x:v>0</x:v>
      </x:c>
      <x:c r="I3283" s="6" t="n">
        <x:v>0</x:v>
      </x:c>
      <x:c r="J3283" s="6" t="str">
        <x:v>[0.24, 0.15, 1.2]</x:v>
      </x:c>
      <x:c r="K3283" s="7" t="str">
        <x:v>无首段伤害倍率，请覆盖或设为辅助技能</x:v>
      </x:c>
      <x:c r="L3283" s="6" t="str">
        <x:v>https://raw.githubusercontent.com/Mar-7th/StarRailRes/dbe8cdfcfb0bf657b9fe1cf92d5537f118ccb487/index_new/cn/character_skills.json</x:v>
      </x:c>
    </x:row>
    <x:row r="3284" ht="38" customHeight="1">
      <x:c r="A3284" s="6" t="str">
        <x:v>130814_11</x:v>
      </x:c>
      <x:c r="B3284" s="6" t="str">
        <x:v>130814</x:v>
      </x:c>
      <x:c r="C3284" s="6" t="n">
        <x:v>11</x:v>
      </x:c>
      <x:c r="D3284" s="6" t="str">
        <x:v>啼泽雨斩</x:v>
      </x:c>
      <x:c r="E3284" s="7" t="str">
        <x:v>对敌方单体造成少量雷属性伤害，并消去目标最多3层【集真赤】。消去【集真赤】时，对敌方全体造成1次少量雷属性伤害，每消去1层【集真赤】本次伤害倍率提高。</x:v>
      </x:c>
      <x:c r="F3284" s="6" t="n">
        <x:v>0</x:v>
      </x:c>
      <x:c r="G3284" s="6" t="n">
        <x:v>0</x:v>
      </x:c>
      <x:c r="H3284" s="6" t="n">
        <x:v>0</x:v>
      </x:c>
      <x:c r="I3284" s="6" t="n">
        <x:v>0</x:v>
      </x:c>
      <x:c r="J3284" s="6" t="str">
        <x:v>[0.2496, 0.156, 1.248]</x:v>
      </x:c>
      <x:c r="K3284" s="7" t="str">
        <x:v>无首段伤害倍率，请覆盖或设为辅助技能</x:v>
      </x:c>
      <x:c r="L3284" s="6" t="str">
        <x:v>https://raw.githubusercontent.com/Mar-7th/StarRailRes/dbe8cdfcfb0bf657b9fe1cf92d5537f118ccb487/index_new/cn/character_skills.json</x:v>
      </x:c>
    </x:row>
    <x:row r="3285" ht="38" customHeight="1">
      <x:c r="A3285" s="6" t="str">
        <x:v>130814_12</x:v>
      </x:c>
      <x:c r="B3285" s="6" t="str">
        <x:v>130814</x:v>
      </x:c>
      <x:c r="C3285" s="6" t="n">
        <x:v>12</x:v>
      </x:c>
      <x:c r="D3285" s="6" t="str">
        <x:v>啼泽雨斩</x:v>
      </x:c>
      <x:c r="E3285" s="7" t="str">
        <x:v>对敌方单体造成少量雷属性伤害，并消去目标最多3层【集真赤】。消去【集真赤】时，对敌方全体造成1次少量雷属性伤害，每消去1层【集真赤】本次伤害倍率提高。</x:v>
      </x:c>
      <x:c r="F3285" s="6" t="n">
        <x:v>0</x:v>
      </x:c>
      <x:c r="G3285" s="6" t="n">
        <x:v>0</x:v>
      </x:c>
      <x:c r="H3285" s="6" t="n">
        <x:v>0</x:v>
      </x:c>
      <x:c r="I3285" s="6" t="n">
        <x:v>0</x:v>
      </x:c>
      <x:c r="J3285" s="6" t="str">
        <x:v>[0.2592, 0.162, 1.296]</x:v>
      </x:c>
      <x:c r="K3285" s="7" t="str">
        <x:v>无首段伤害倍率，请覆盖或设为辅助技能</x:v>
      </x:c>
      <x:c r="L3285" s="6" t="str">
        <x:v>https://raw.githubusercontent.com/Mar-7th/StarRailRes/dbe8cdfcfb0bf657b9fe1cf92d5537f118ccb487/index_new/cn/character_skills.json</x:v>
      </x:c>
    </x:row>
    <x:row r="3286" ht="38" customHeight="1">
      <x:c r="A3286" s="6" t="str">
        <x:v>130814_13</x:v>
      </x:c>
      <x:c r="B3286" s="6" t="str">
        <x:v>130814</x:v>
      </x:c>
      <x:c r="C3286" s="6" t="n">
        <x:v>13</x:v>
      </x:c>
      <x:c r="D3286" s="6" t="str">
        <x:v>啼泽雨斩</x:v>
      </x:c>
      <x:c r="E3286" s="7" t="str">
        <x:v>对敌方单体造成少量雷属性伤害，并消去目标最多3层【集真赤】。消去【集真赤】时，对敌方全体造成1次少量雷属性伤害，每消去1层【集真赤】本次伤害倍率提高。</x:v>
      </x:c>
      <x:c r="F3286" s="6" t="n">
        <x:v>0</x:v>
      </x:c>
      <x:c r="G3286" s="6" t="n">
        <x:v>0</x:v>
      </x:c>
      <x:c r="H3286" s="6" t="n">
        <x:v>0</x:v>
      </x:c>
      <x:c r="I3286" s="6" t="n">
        <x:v>0</x:v>
      </x:c>
      <x:c r="J3286" s="6" t="str">
        <x:v>[0.2688, 0.168, 1.344]</x:v>
      </x:c>
      <x:c r="K3286" s="7" t="str">
        <x:v>无首段伤害倍率，请覆盖或设为辅助技能</x:v>
      </x:c>
      <x:c r="L3286" s="6" t="str">
        <x:v>https://raw.githubusercontent.com/Mar-7th/StarRailRes/dbe8cdfcfb0bf657b9fe1cf92d5537f118ccb487/index_new/cn/character_skills.json</x:v>
      </x:c>
    </x:row>
    <x:row r="3287" ht="38" customHeight="1">
      <x:c r="A3287" s="6" t="str">
        <x:v>130814_14</x:v>
      </x:c>
      <x:c r="B3287" s="6" t="str">
        <x:v>130814</x:v>
      </x:c>
      <x:c r="C3287" s="6" t="n">
        <x:v>14</x:v>
      </x:c>
      <x:c r="D3287" s="6" t="str">
        <x:v>啼泽雨斩</x:v>
      </x:c>
      <x:c r="E3287" s="7" t="str">
        <x:v>对敌方单体造成少量雷属性伤害，并消去目标最多3层【集真赤】。消去【集真赤】时，对敌方全体造成1次少量雷属性伤害，每消去1层【集真赤】本次伤害倍率提高。</x:v>
      </x:c>
      <x:c r="F3287" s="6" t="n">
        <x:v>0</x:v>
      </x:c>
      <x:c r="G3287" s="6" t="n">
        <x:v>0</x:v>
      </x:c>
      <x:c r="H3287" s="6" t="n">
        <x:v>0</x:v>
      </x:c>
      <x:c r="I3287" s="6" t="n">
        <x:v>0</x:v>
      </x:c>
      <x:c r="J3287" s="6" t="str">
        <x:v>[0.2784, 0.174, 1.392]</x:v>
      </x:c>
      <x:c r="K3287" s="7" t="str">
        <x:v>无首段伤害倍率，请覆盖或设为辅助技能</x:v>
      </x:c>
      <x:c r="L3287" s="6" t="str">
        <x:v>https://raw.githubusercontent.com/Mar-7th/StarRailRes/dbe8cdfcfb0bf657b9fe1cf92d5537f118ccb487/index_new/cn/character_skills.json</x:v>
      </x:c>
    </x:row>
    <x:row r="3288" ht="38" customHeight="1">
      <x:c r="A3288" s="6" t="str">
        <x:v>130814_15</x:v>
      </x:c>
      <x:c r="B3288" s="6" t="str">
        <x:v>130814</x:v>
      </x:c>
      <x:c r="C3288" s="6" t="n">
        <x:v>15</x:v>
      </x:c>
      <x:c r="D3288" s="6" t="str">
        <x:v>啼泽雨斩</x:v>
      </x:c>
      <x:c r="E3288" s="7" t="str">
        <x:v>对敌方单体造成少量雷属性伤害，并消去目标最多3层【集真赤】。消去【集真赤】时，对敌方全体造成1次少量雷属性伤害，每消去1层【集真赤】本次伤害倍率提高。</x:v>
      </x:c>
      <x:c r="F3288" s="6" t="n">
        <x:v>0</x:v>
      </x:c>
      <x:c r="G3288" s="6" t="n">
        <x:v>0</x:v>
      </x:c>
      <x:c r="H3288" s="6" t="n">
        <x:v>0</x:v>
      </x:c>
      <x:c r="I3288" s="6" t="n">
        <x:v>0</x:v>
      </x:c>
      <x:c r="J3288" s="6" t="str">
        <x:v>[0.288, 0.18, 1.44]</x:v>
      </x:c>
      <x:c r="K3288" s="7" t="str">
        <x:v>无首段伤害倍率，请覆盖或设为辅助技能</x:v>
      </x:c>
      <x:c r="L3288" s="6" t="str">
        <x:v>https://raw.githubusercontent.com/Mar-7th/StarRailRes/dbe8cdfcfb0bf657b9fe1cf92d5537f118ccb487/index_new/cn/character_skills.json</x:v>
      </x:c>
    </x:row>
    <x:row r="3289" ht="38" customHeight="1">
      <x:c r="A3289" s="6" t="str">
        <x:v>130815_1</x:v>
      </x:c>
      <x:c r="B3289" s="6" t="str">
        <x:v>130815</x:v>
      </x:c>
      <x:c r="C3289" s="6" t="n">
        <x:v>1</x:v>
      </x:c>
      <x:c r="D3289" s="6" t="str">
        <x:v>啼泽雨斩</x:v>
      </x:c>
      <x:c r="E3289" s="7" t="str">
        <x:v>对敌方单体造成少量雷属性伤害，并消去目标最多3层【集真赤】。消去【集真赤】时，对敌方全体造成1次少量雷属性伤害，每消去1层【集真赤】本次伤害倍率提高。</x:v>
      </x:c>
      <x:c r="F3289" s="6" t="n">
        <x:v>0</x:v>
      </x:c>
      <x:c r="G3289" s="6" t="n">
        <x:v>0</x:v>
      </x:c>
      <x:c r="H3289" s="6" t="n">
        <x:v>0</x:v>
      </x:c>
      <x:c r="I3289" s="6" t="n">
        <x:v>0</x:v>
      </x:c>
      <x:c r="J3289" s="6" t="str">
        <x:v>[0.144, 0.09, 0.72]</x:v>
      </x:c>
      <x:c r="K3289" s="7" t="str">
        <x:v>无首段伤害倍率，请覆盖或设为辅助技能</x:v>
      </x:c>
      <x:c r="L3289" s="6" t="str">
        <x:v>https://raw.githubusercontent.com/Mar-7th/StarRailRes/dbe8cdfcfb0bf657b9fe1cf92d5537f118ccb487/index_new/cn/character_skills.json</x:v>
      </x:c>
    </x:row>
    <x:row r="3290" ht="38" customHeight="1">
      <x:c r="A3290" s="6" t="str">
        <x:v>130815_2</x:v>
      </x:c>
      <x:c r="B3290" s="6" t="str">
        <x:v>130815</x:v>
      </x:c>
      <x:c r="C3290" s="6" t="n">
        <x:v>2</x:v>
      </x:c>
      <x:c r="D3290" s="6" t="str">
        <x:v>啼泽雨斩</x:v>
      </x:c>
      <x:c r="E3290" s="7" t="str">
        <x:v>对敌方单体造成少量雷属性伤害，并消去目标最多3层【集真赤】。消去【集真赤】时，对敌方全体造成1次少量雷属性伤害，每消去1层【集真赤】本次伤害倍率提高。</x:v>
      </x:c>
      <x:c r="F3290" s="6" t="n">
        <x:v>0</x:v>
      </x:c>
      <x:c r="G3290" s="6" t="n">
        <x:v>0</x:v>
      </x:c>
      <x:c r="H3290" s="6" t="n">
        <x:v>0</x:v>
      </x:c>
      <x:c r="I3290" s="6" t="n">
        <x:v>0</x:v>
      </x:c>
      <x:c r="J3290" s="6" t="str">
        <x:v>[0.1536, 0.096, 0.768]</x:v>
      </x:c>
      <x:c r="K3290" s="7" t="str">
        <x:v>无首段伤害倍率，请覆盖或设为辅助技能</x:v>
      </x:c>
      <x:c r="L3290" s="6" t="str">
        <x:v>https://raw.githubusercontent.com/Mar-7th/StarRailRes/dbe8cdfcfb0bf657b9fe1cf92d5537f118ccb487/index_new/cn/character_skills.json</x:v>
      </x:c>
    </x:row>
    <x:row r="3291" ht="38" customHeight="1">
      <x:c r="A3291" s="6" t="str">
        <x:v>130815_3</x:v>
      </x:c>
      <x:c r="B3291" s="6" t="str">
        <x:v>130815</x:v>
      </x:c>
      <x:c r="C3291" s="6" t="n">
        <x:v>3</x:v>
      </x:c>
      <x:c r="D3291" s="6" t="str">
        <x:v>啼泽雨斩</x:v>
      </x:c>
      <x:c r="E3291" s="7" t="str">
        <x:v>对敌方单体造成少量雷属性伤害，并消去目标最多3层【集真赤】。消去【集真赤】时，对敌方全体造成1次少量雷属性伤害，每消去1层【集真赤】本次伤害倍率提高。</x:v>
      </x:c>
      <x:c r="F3291" s="6" t="n">
        <x:v>0</x:v>
      </x:c>
      <x:c r="G3291" s="6" t="n">
        <x:v>0</x:v>
      </x:c>
      <x:c r="H3291" s="6" t="n">
        <x:v>0</x:v>
      </x:c>
      <x:c r="I3291" s="6" t="n">
        <x:v>0</x:v>
      </x:c>
      <x:c r="J3291" s="6" t="str">
        <x:v>[0.1632, 0.102, 0.816]</x:v>
      </x:c>
      <x:c r="K3291" s="7" t="str">
        <x:v>无首段伤害倍率，请覆盖或设为辅助技能</x:v>
      </x:c>
      <x:c r="L3291" s="6" t="str">
        <x:v>https://raw.githubusercontent.com/Mar-7th/StarRailRes/dbe8cdfcfb0bf657b9fe1cf92d5537f118ccb487/index_new/cn/character_skills.json</x:v>
      </x:c>
    </x:row>
    <x:row r="3292" ht="38" customHeight="1">
      <x:c r="A3292" s="6" t="str">
        <x:v>130815_4</x:v>
      </x:c>
      <x:c r="B3292" s="6" t="str">
        <x:v>130815</x:v>
      </x:c>
      <x:c r="C3292" s="6" t="n">
        <x:v>4</x:v>
      </x:c>
      <x:c r="D3292" s="6" t="str">
        <x:v>啼泽雨斩</x:v>
      </x:c>
      <x:c r="E3292" s="7" t="str">
        <x:v>对敌方单体造成少量雷属性伤害，并消去目标最多3层【集真赤】。消去【集真赤】时，对敌方全体造成1次少量雷属性伤害，每消去1层【集真赤】本次伤害倍率提高。</x:v>
      </x:c>
      <x:c r="F3292" s="6" t="n">
        <x:v>0</x:v>
      </x:c>
      <x:c r="G3292" s="6" t="n">
        <x:v>0</x:v>
      </x:c>
      <x:c r="H3292" s="6" t="n">
        <x:v>0</x:v>
      </x:c>
      <x:c r="I3292" s="6" t="n">
        <x:v>0</x:v>
      </x:c>
      <x:c r="J3292" s="6" t="str">
        <x:v>[0.1728, 0.108, 0.864]</x:v>
      </x:c>
      <x:c r="K3292" s="7" t="str">
        <x:v>无首段伤害倍率，请覆盖或设为辅助技能</x:v>
      </x:c>
      <x:c r="L3292" s="6" t="str">
        <x:v>https://raw.githubusercontent.com/Mar-7th/StarRailRes/dbe8cdfcfb0bf657b9fe1cf92d5537f118ccb487/index_new/cn/character_skills.json</x:v>
      </x:c>
    </x:row>
    <x:row r="3293" ht="38" customHeight="1">
      <x:c r="A3293" s="6" t="str">
        <x:v>130815_5</x:v>
      </x:c>
      <x:c r="B3293" s="6" t="str">
        <x:v>130815</x:v>
      </x:c>
      <x:c r="C3293" s="6" t="n">
        <x:v>5</x:v>
      </x:c>
      <x:c r="D3293" s="6" t="str">
        <x:v>啼泽雨斩</x:v>
      </x:c>
      <x:c r="E3293" s="7" t="str">
        <x:v>对敌方单体造成少量雷属性伤害，并消去目标最多3层【集真赤】。消去【集真赤】时，对敌方全体造成1次少量雷属性伤害，每消去1层【集真赤】本次伤害倍率提高。</x:v>
      </x:c>
      <x:c r="F3293" s="6" t="n">
        <x:v>0</x:v>
      </x:c>
      <x:c r="G3293" s="6" t="n">
        <x:v>0</x:v>
      </x:c>
      <x:c r="H3293" s="6" t="n">
        <x:v>0</x:v>
      </x:c>
      <x:c r="I3293" s="6" t="n">
        <x:v>0</x:v>
      </x:c>
      <x:c r="J3293" s="6" t="str">
        <x:v>[0.1824, 0.114, 0.912]</x:v>
      </x:c>
      <x:c r="K3293" s="7" t="str">
        <x:v>无首段伤害倍率，请覆盖或设为辅助技能</x:v>
      </x:c>
      <x:c r="L3293" s="6" t="str">
        <x:v>https://raw.githubusercontent.com/Mar-7th/StarRailRes/dbe8cdfcfb0bf657b9fe1cf92d5537f118ccb487/index_new/cn/character_skills.json</x:v>
      </x:c>
    </x:row>
    <x:row r="3294" ht="38" customHeight="1">
      <x:c r="A3294" s="6" t="str">
        <x:v>130815_6</x:v>
      </x:c>
      <x:c r="B3294" s="6" t="str">
        <x:v>130815</x:v>
      </x:c>
      <x:c r="C3294" s="6" t="n">
        <x:v>6</x:v>
      </x:c>
      <x:c r="D3294" s="6" t="str">
        <x:v>啼泽雨斩</x:v>
      </x:c>
      <x:c r="E3294" s="7" t="str">
        <x:v>对敌方单体造成少量雷属性伤害，并消去目标最多3层【集真赤】。消去【集真赤】时，对敌方全体造成1次少量雷属性伤害，每消去1层【集真赤】本次伤害倍率提高。</x:v>
      </x:c>
      <x:c r="F3294" s="6" t="n">
        <x:v>0</x:v>
      </x:c>
      <x:c r="G3294" s="6" t="n">
        <x:v>0</x:v>
      </x:c>
      <x:c r="H3294" s="6" t="n">
        <x:v>0</x:v>
      </x:c>
      <x:c r="I3294" s="6" t="n">
        <x:v>0</x:v>
      </x:c>
      <x:c r="J3294" s="6" t="str">
        <x:v>[0.192, 0.12, 0.96]</x:v>
      </x:c>
      <x:c r="K3294" s="7" t="str">
        <x:v>无首段伤害倍率，请覆盖或设为辅助技能</x:v>
      </x:c>
      <x:c r="L3294" s="6" t="str">
        <x:v>https://raw.githubusercontent.com/Mar-7th/StarRailRes/dbe8cdfcfb0bf657b9fe1cf92d5537f118ccb487/index_new/cn/character_skills.json</x:v>
      </x:c>
    </x:row>
    <x:row r="3295" ht="38" customHeight="1">
      <x:c r="A3295" s="6" t="str">
        <x:v>130815_7</x:v>
      </x:c>
      <x:c r="B3295" s="6" t="str">
        <x:v>130815</x:v>
      </x:c>
      <x:c r="C3295" s="6" t="n">
        <x:v>7</x:v>
      </x:c>
      <x:c r="D3295" s="6" t="str">
        <x:v>啼泽雨斩</x:v>
      </x:c>
      <x:c r="E3295" s="7" t="str">
        <x:v>对敌方单体造成少量雷属性伤害，并消去目标最多3层【集真赤】。消去【集真赤】时，对敌方全体造成1次少量雷属性伤害，每消去1层【集真赤】本次伤害倍率提高。</x:v>
      </x:c>
      <x:c r="F3295" s="6" t="n">
        <x:v>0</x:v>
      </x:c>
      <x:c r="G3295" s="6" t="n">
        <x:v>0</x:v>
      </x:c>
      <x:c r="H3295" s="6" t="n">
        <x:v>0</x:v>
      </x:c>
      <x:c r="I3295" s="6" t="n">
        <x:v>0</x:v>
      </x:c>
      <x:c r="J3295" s="6" t="str">
        <x:v>[0.204, 0.1275, 1.02]</x:v>
      </x:c>
      <x:c r="K3295" s="7" t="str">
        <x:v>无首段伤害倍率，请覆盖或设为辅助技能</x:v>
      </x:c>
      <x:c r="L3295" s="6" t="str">
        <x:v>https://raw.githubusercontent.com/Mar-7th/StarRailRes/dbe8cdfcfb0bf657b9fe1cf92d5537f118ccb487/index_new/cn/character_skills.json</x:v>
      </x:c>
    </x:row>
    <x:row r="3296" ht="38" customHeight="1">
      <x:c r="A3296" s="6" t="str">
        <x:v>130815_8</x:v>
      </x:c>
      <x:c r="B3296" s="6" t="str">
        <x:v>130815</x:v>
      </x:c>
      <x:c r="C3296" s="6" t="n">
        <x:v>8</x:v>
      </x:c>
      <x:c r="D3296" s="6" t="str">
        <x:v>啼泽雨斩</x:v>
      </x:c>
      <x:c r="E3296" s="7" t="str">
        <x:v>对敌方单体造成少量雷属性伤害，并消去目标最多3层【集真赤】。消去【集真赤】时，对敌方全体造成1次少量雷属性伤害，每消去1层【集真赤】本次伤害倍率提高。</x:v>
      </x:c>
      <x:c r="F3296" s="6" t="n">
        <x:v>0</x:v>
      </x:c>
      <x:c r="G3296" s="6" t="n">
        <x:v>0</x:v>
      </x:c>
      <x:c r="H3296" s="6" t="n">
        <x:v>0</x:v>
      </x:c>
      <x:c r="I3296" s="6" t="n">
        <x:v>0</x:v>
      </x:c>
      <x:c r="J3296" s="6" t="str">
        <x:v>[0.216, 0.135, 1.08]</x:v>
      </x:c>
      <x:c r="K3296" s="7" t="str">
        <x:v>无首段伤害倍率，请覆盖或设为辅助技能</x:v>
      </x:c>
      <x:c r="L3296" s="6" t="str">
        <x:v>https://raw.githubusercontent.com/Mar-7th/StarRailRes/dbe8cdfcfb0bf657b9fe1cf92d5537f118ccb487/index_new/cn/character_skills.json</x:v>
      </x:c>
    </x:row>
    <x:row r="3297" ht="38" customHeight="1">
      <x:c r="A3297" s="6" t="str">
        <x:v>130815_9</x:v>
      </x:c>
      <x:c r="B3297" s="6" t="str">
        <x:v>130815</x:v>
      </x:c>
      <x:c r="C3297" s="6" t="n">
        <x:v>9</x:v>
      </x:c>
      <x:c r="D3297" s="6" t="str">
        <x:v>啼泽雨斩</x:v>
      </x:c>
      <x:c r="E3297" s="7" t="str">
        <x:v>对敌方单体造成少量雷属性伤害，并消去目标最多3层【集真赤】。消去【集真赤】时，对敌方全体造成1次少量雷属性伤害，每消去1层【集真赤】本次伤害倍率提高。</x:v>
      </x:c>
      <x:c r="F3297" s="6" t="n">
        <x:v>0</x:v>
      </x:c>
      <x:c r="G3297" s="6" t="n">
        <x:v>0</x:v>
      </x:c>
      <x:c r="H3297" s="6" t="n">
        <x:v>0</x:v>
      </x:c>
      <x:c r="I3297" s="6" t="n">
        <x:v>0</x:v>
      </x:c>
      <x:c r="J3297" s="6" t="str">
        <x:v>[0.228, 0.1425, 1.14]</x:v>
      </x:c>
      <x:c r="K3297" s="7" t="str">
        <x:v>无首段伤害倍率，请覆盖或设为辅助技能</x:v>
      </x:c>
      <x:c r="L3297" s="6" t="str">
        <x:v>https://raw.githubusercontent.com/Mar-7th/StarRailRes/dbe8cdfcfb0bf657b9fe1cf92d5537f118ccb487/index_new/cn/character_skills.json</x:v>
      </x:c>
    </x:row>
    <x:row r="3298" ht="38" customHeight="1">
      <x:c r="A3298" s="6" t="str">
        <x:v>130815_10</x:v>
      </x:c>
      <x:c r="B3298" s="6" t="str">
        <x:v>130815</x:v>
      </x:c>
      <x:c r="C3298" s="6" t="n">
        <x:v>10</x:v>
      </x:c>
      <x:c r="D3298" s="6" t="str">
        <x:v>啼泽雨斩</x:v>
      </x:c>
      <x:c r="E3298" s="7" t="str">
        <x:v>对敌方单体造成少量雷属性伤害，并消去目标最多3层【集真赤】。消去【集真赤】时，对敌方全体造成1次少量雷属性伤害，每消去1层【集真赤】本次伤害倍率提高。</x:v>
      </x:c>
      <x:c r="F3298" s="6" t="n">
        <x:v>0</x:v>
      </x:c>
      <x:c r="G3298" s="6" t="n">
        <x:v>0</x:v>
      </x:c>
      <x:c r="H3298" s="6" t="n">
        <x:v>0</x:v>
      </x:c>
      <x:c r="I3298" s="6" t="n">
        <x:v>0</x:v>
      </x:c>
      <x:c r="J3298" s="6" t="str">
        <x:v>[0.24, 0.15, 1.2]</x:v>
      </x:c>
      <x:c r="K3298" s="7" t="str">
        <x:v>无首段伤害倍率，请覆盖或设为辅助技能</x:v>
      </x:c>
      <x:c r="L3298" s="6" t="str">
        <x:v>https://raw.githubusercontent.com/Mar-7th/StarRailRes/dbe8cdfcfb0bf657b9fe1cf92d5537f118ccb487/index_new/cn/character_skills.json</x:v>
      </x:c>
    </x:row>
    <x:row r="3299" ht="38" customHeight="1">
      <x:c r="A3299" s="6" t="str">
        <x:v>130815_11</x:v>
      </x:c>
      <x:c r="B3299" s="6" t="str">
        <x:v>130815</x:v>
      </x:c>
      <x:c r="C3299" s="6" t="n">
        <x:v>11</x:v>
      </x:c>
      <x:c r="D3299" s="6" t="str">
        <x:v>啼泽雨斩</x:v>
      </x:c>
      <x:c r="E3299" s="7" t="str">
        <x:v>对敌方单体造成少量雷属性伤害，并消去目标最多3层【集真赤】。消去【集真赤】时，对敌方全体造成1次少量雷属性伤害，每消去1层【集真赤】本次伤害倍率提高。</x:v>
      </x:c>
      <x:c r="F3299" s="6" t="n">
        <x:v>0</x:v>
      </x:c>
      <x:c r="G3299" s="6" t="n">
        <x:v>0</x:v>
      </x:c>
      <x:c r="H3299" s="6" t="n">
        <x:v>0</x:v>
      </x:c>
      <x:c r="I3299" s="6" t="n">
        <x:v>0</x:v>
      </x:c>
      <x:c r="J3299" s="6" t="str">
        <x:v>[0.2496, 0.156, 1.248]</x:v>
      </x:c>
      <x:c r="K3299" s="7" t="str">
        <x:v>无首段伤害倍率，请覆盖或设为辅助技能</x:v>
      </x:c>
      <x:c r="L3299" s="6" t="str">
        <x:v>https://raw.githubusercontent.com/Mar-7th/StarRailRes/dbe8cdfcfb0bf657b9fe1cf92d5537f118ccb487/index_new/cn/character_skills.json</x:v>
      </x:c>
    </x:row>
    <x:row r="3300" ht="38" customHeight="1">
      <x:c r="A3300" s="6" t="str">
        <x:v>130815_12</x:v>
      </x:c>
      <x:c r="B3300" s="6" t="str">
        <x:v>130815</x:v>
      </x:c>
      <x:c r="C3300" s="6" t="n">
        <x:v>12</x:v>
      </x:c>
      <x:c r="D3300" s="6" t="str">
        <x:v>啼泽雨斩</x:v>
      </x:c>
      <x:c r="E3300" s="7" t="str">
        <x:v>对敌方单体造成少量雷属性伤害，并消去目标最多3层【集真赤】。消去【集真赤】时，对敌方全体造成1次少量雷属性伤害，每消去1层【集真赤】本次伤害倍率提高。</x:v>
      </x:c>
      <x:c r="F3300" s="6" t="n">
        <x:v>0</x:v>
      </x:c>
      <x:c r="G3300" s="6" t="n">
        <x:v>0</x:v>
      </x:c>
      <x:c r="H3300" s="6" t="n">
        <x:v>0</x:v>
      </x:c>
      <x:c r="I3300" s="6" t="n">
        <x:v>0</x:v>
      </x:c>
      <x:c r="J3300" s="6" t="str">
        <x:v>[0.2592, 0.162, 1.296]</x:v>
      </x:c>
      <x:c r="K3300" s="7" t="str">
        <x:v>无首段伤害倍率，请覆盖或设为辅助技能</x:v>
      </x:c>
      <x:c r="L3300" s="6" t="str">
        <x:v>https://raw.githubusercontent.com/Mar-7th/StarRailRes/dbe8cdfcfb0bf657b9fe1cf92d5537f118ccb487/index_new/cn/character_skills.json</x:v>
      </x:c>
    </x:row>
    <x:row r="3301" ht="38" customHeight="1">
      <x:c r="A3301" s="6" t="str">
        <x:v>130815_13</x:v>
      </x:c>
      <x:c r="B3301" s="6" t="str">
        <x:v>130815</x:v>
      </x:c>
      <x:c r="C3301" s="6" t="n">
        <x:v>13</x:v>
      </x:c>
      <x:c r="D3301" s="6" t="str">
        <x:v>啼泽雨斩</x:v>
      </x:c>
      <x:c r="E3301" s="7" t="str">
        <x:v>对敌方单体造成少量雷属性伤害，并消去目标最多3层【集真赤】。消去【集真赤】时，对敌方全体造成1次少量雷属性伤害，每消去1层【集真赤】本次伤害倍率提高。</x:v>
      </x:c>
      <x:c r="F3301" s="6" t="n">
        <x:v>0</x:v>
      </x:c>
      <x:c r="G3301" s="6" t="n">
        <x:v>0</x:v>
      </x:c>
      <x:c r="H3301" s="6" t="n">
        <x:v>0</x:v>
      </x:c>
      <x:c r="I3301" s="6" t="n">
        <x:v>0</x:v>
      </x:c>
      <x:c r="J3301" s="6" t="str">
        <x:v>[0.2688, 0.168, 1.344]</x:v>
      </x:c>
      <x:c r="K3301" s="7" t="str">
        <x:v>无首段伤害倍率，请覆盖或设为辅助技能</x:v>
      </x:c>
      <x:c r="L3301" s="6" t="str">
        <x:v>https://raw.githubusercontent.com/Mar-7th/StarRailRes/dbe8cdfcfb0bf657b9fe1cf92d5537f118ccb487/index_new/cn/character_skills.json</x:v>
      </x:c>
    </x:row>
    <x:row r="3302" ht="38" customHeight="1">
      <x:c r="A3302" s="6" t="str">
        <x:v>130815_14</x:v>
      </x:c>
      <x:c r="B3302" s="6" t="str">
        <x:v>130815</x:v>
      </x:c>
      <x:c r="C3302" s="6" t="n">
        <x:v>14</x:v>
      </x:c>
      <x:c r="D3302" s="6" t="str">
        <x:v>啼泽雨斩</x:v>
      </x:c>
      <x:c r="E3302" s="7" t="str">
        <x:v>对敌方单体造成少量雷属性伤害，并消去目标最多3层【集真赤】。消去【集真赤】时，对敌方全体造成1次少量雷属性伤害，每消去1层【集真赤】本次伤害倍率提高。</x:v>
      </x:c>
      <x:c r="F3302" s="6" t="n">
        <x:v>0</x:v>
      </x:c>
      <x:c r="G3302" s="6" t="n">
        <x:v>0</x:v>
      </x:c>
      <x:c r="H3302" s="6" t="n">
        <x:v>0</x:v>
      </x:c>
      <x:c r="I3302" s="6" t="n">
        <x:v>0</x:v>
      </x:c>
      <x:c r="J3302" s="6" t="str">
        <x:v>[0.2784, 0.174, 1.392]</x:v>
      </x:c>
      <x:c r="K3302" s="7" t="str">
        <x:v>无首段伤害倍率，请覆盖或设为辅助技能</x:v>
      </x:c>
      <x:c r="L3302" s="6" t="str">
        <x:v>https://raw.githubusercontent.com/Mar-7th/StarRailRes/dbe8cdfcfb0bf657b9fe1cf92d5537f118ccb487/index_new/cn/character_skills.json</x:v>
      </x:c>
    </x:row>
    <x:row r="3303" ht="38" customHeight="1">
      <x:c r="A3303" s="6" t="str">
        <x:v>130815_15</x:v>
      </x:c>
      <x:c r="B3303" s="6" t="str">
        <x:v>130815</x:v>
      </x:c>
      <x:c r="C3303" s="6" t="n">
        <x:v>15</x:v>
      </x:c>
      <x:c r="D3303" s="6" t="str">
        <x:v>啼泽雨斩</x:v>
      </x:c>
      <x:c r="E3303" s="7" t="str">
        <x:v>对敌方单体造成少量雷属性伤害，并消去目标最多3层【集真赤】。消去【集真赤】时，对敌方全体造成1次少量雷属性伤害，每消去1层【集真赤】本次伤害倍率提高。</x:v>
      </x:c>
      <x:c r="F3303" s="6" t="n">
        <x:v>0</x:v>
      </x:c>
      <x:c r="G3303" s="6" t="n">
        <x:v>0</x:v>
      </x:c>
      <x:c r="H3303" s="6" t="n">
        <x:v>0</x:v>
      </x:c>
      <x:c r="I3303" s="6" t="n">
        <x:v>0</x:v>
      </x:c>
      <x:c r="J3303" s="6" t="str">
        <x:v>[0.288, 0.18, 1.44]</x:v>
      </x:c>
      <x:c r="K3303" s="7" t="str">
        <x:v>无首段伤害倍率，请覆盖或设为辅助技能</x:v>
      </x:c>
      <x:c r="L3303" s="6" t="str">
        <x:v>https://raw.githubusercontent.com/Mar-7th/StarRailRes/dbe8cdfcfb0bf657b9fe1cf92d5537f118ccb487/index_new/cn/character_skills.json</x:v>
      </x:c>
    </x:row>
    <x:row r="3304" ht="38" customHeight="1">
      <x:c r="A3304" s="6" t="str">
        <x:v>130816_1</x:v>
      </x:c>
      <x:c r="B3304" s="6" t="str">
        <x:v>130816</x:v>
      </x:c>
      <x:c r="C3304" s="6" t="n">
        <x:v>1</x:v>
      </x:c>
      <x:c r="D3304" s="6" t="str">
        <x:v>啼泽雨斩</x:v>
      </x:c>
      <x:c r="E3304" s="7" t="str">
        <x:v>对敌方单体造成少量雷属性伤害，并消去目标最多3层【集真赤】。消去【集真赤】时，对敌方全体造成1次少量雷属性伤害，每消去1层【集真赤】本次伤害倍率提高。</x:v>
      </x:c>
      <x:c r="F3304" s="6" t="n">
        <x:v>0</x:v>
      </x:c>
      <x:c r="G3304" s="6" t="n">
        <x:v>0</x:v>
      </x:c>
      <x:c r="H3304" s="6" t="n">
        <x:v>0</x:v>
      </x:c>
      <x:c r="I3304" s="6" t="n">
        <x:v>0</x:v>
      </x:c>
      <x:c r="J3304" s="6" t="str">
        <x:v>[0.144, 0.09, 0.72]</x:v>
      </x:c>
      <x:c r="K3304" s="7" t="str">
        <x:v>无首段伤害倍率，请覆盖或设为辅助技能</x:v>
      </x:c>
      <x:c r="L3304" s="6" t="str">
        <x:v>https://raw.githubusercontent.com/Mar-7th/StarRailRes/dbe8cdfcfb0bf657b9fe1cf92d5537f118ccb487/index_new/cn/character_skills.json</x:v>
      </x:c>
    </x:row>
    <x:row r="3305" ht="38" customHeight="1">
      <x:c r="A3305" s="6" t="str">
        <x:v>130816_2</x:v>
      </x:c>
      <x:c r="B3305" s="6" t="str">
        <x:v>130816</x:v>
      </x:c>
      <x:c r="C3305" s="6" t="n">
        <x:v>2</x:v>
      </x:c>
      <x:c r="D3305" s="6" t="str">
        <x:v>啼泽雨斩</x:v>
      </x:c>
      <x:c r="E3305" s="7" t="str">
        <x:v>对敌方单体造成少量雷属性伤害，并消去目标最多3层【集真赤】。消去【集真赤】时，对敌方全体造成1次少量雷属性伤害，每消去1层【集真赤】本次伤害倍率提高。</x:v>
      </x:c>
      <x:c r="F3305" s="6" t="n">
        <x:v>0</x:v>
      </x:c>
      <x:c r="G3305" s="6" t="n">
        <x:v>0</x:v>
      </x:c>
      <x:c r="H3305" s="6" t="n">
        <x:v>0</x:v>
      </x:c>
      <x:c r="I3305" s="6" t="n">
        <x:v>0</x:v>
      </x:c>
      <x:c r="J3305" s="6" t="str">
        <x:v>[0.1536, 0.096, 0.768]</x:v>
      </x:c>
      <x:c r="K3305" s="7" t="str">
        <x:v>无首段伤害倍率，请覆盖或设为辅助技能</x:v>
      </x:c>
      <x:c r="L3305" s="6" t="str">
        <x:v>https://raw.githubusercontent.com/Mar-7th/StarRailRes/dbe8cdfcfb0bf657b9fe1cf92d5537f118ccb487/index_new/cn/character_skills.json</x:v>
      </x:c>
    </x:row>
    <x:row r="3306" ht="38" customHeight="1">
      <x:c r="A3306" s="6" t="str">
        <x:v>130816_3</x:v>
      </x:c>
      <x:c r="B3306" s="6" t="str">
        <x:v>130816</x:v>
      </x:c>
      <x:c r="C3306" s="6" t="n">
        <x:v>3</x:v>
      </x:c>
      <x:c r="D3306" s="6" t="str">
        <x:v>啼泽雨斩</x:v>
      </x:c>
      <x:c r="E3306" s="7" t="str">
        <x:v>对敌方单体造成少量雷属性伤害，并消去目标最多3层【集真赤】。消去【集真赤】时，对敌方全体造成1次少量雷属性伤害，每消去1层【集真赤】本次伤害倍率提高。</x:v>
      </x:c>
      <x:c r="F3306" s="6" t="n">
        <x:v>0</x:v>
      </x:c>
      <x:c r="G3306" s="6" t="n">
        <x:v>0</x:v>
      </x:c>
      <x:c r="H3306" s="6" t="n">
        <x:v>0</x:v>
      </x:c>
      <x:c r="I3306" s="6" t="n">
        <x:v>0</x:v>
      </x:c>
      <x:c r="J3306" s="6" t="str">
        <x:v>[0.1632, 0.102, 0.816]</x:v>
      </x:c>
      <x:c r="K3306" s="7" t="str">
        <x:v>无首段伤害倍率，请覆盖或设为辅助技能</x:v>
      </x:c>
      <x:c r="L3306" s="6" t="str">
        <x:v>https://raw.githubusercontent.com/Mar-7th/StarRailRes/dbe8cdfcfb0bf657b9fe1cf92d5537f118ccb487/index_new/cn/character_skills.json</x:v>
      </x:c>
    </x:row>
    <x:row r="3307" ht="38" customHeight="1">
      <x:c r="A3307" s="6" t="str">
        <x:v>130816_4</x:v>
      </x:c>
      <x:c r="B3307" s="6" t="str">
        <x:v>130816</x:v>
      </x:c>
      <x:c r="C3307" s="6" t="n">
        <x:v>4</x:v>
      </x:c>
      <x:c r="D3307" s="6" t="str">
        <x:v>啼泽雨斩</x:v>
      </x:c>
      <x:c r="E3307" s="7" t="str">
        <x:v>对敌方单体造成少量雷属性伤害，并消去目标最多3层【集真赤】。消去【集真赤】时，对敌方全体造成1次少量雷属性伤害，每消去1层【集真赤】本次伤害倍率提高。</x:v>
      </x:c>
      <x:c r="F3307" s="6" t="n">
        <x:v>0</x:v>
      </x:c>
      <x:c r="G3307" s="6" t="n">
        <x:v>0</x:v>
      </x:c>
      <x:c r="H3307" s="6" t="n">
        <x:v>0</x:v>
      </x:c>
      <x:c r="I3307" s="6" t="n">
        <x:v>0</x:v>
      </x:c>
      <x:c r="J3307" s="6" t="str">
        <x:v>[0.1728, 0.108, 0.864]</x:v>
      </x:c>
      <x:c r="K3307" s="7" t="str">
        <x:v>无首段伤害倍率，请覆盖或设为辅助技能</x:v>
      </x:c>
      <x:c r="L3307" s="6" t="str">
        <x:v>https://raw.githubusercontent.com/Mar-7th/StarRailRes/dbe8cdfcfb0bf657b9fe1cf92d5537f118ccb487/index_new/cn/character_skills.json</x:v>
      </x:c>
    </x:row>
    <x:row r="3308" ht="38" customHeight="1">
      <x:c r="A3308" s="6" t="str">
        <x:v>130816_5</x:v>
      </x:c>
      <x:c r="B3308" s="6" t="str">
        <x:v>130816</x:v>
      </x:c>
      <x:c r="C3308" s="6" t="n">
        <x:v>5</x:v>
      </x:c>
      <x:c r="D3308" s="6" t="str">
        <x:v>啼泽雨斩</x:v>
      </x:c>
      <x:c r="E3308" s="7" t="str">
        <x:v>对敌方单体造成少量雷属性伤害，并消去目标最多3层【集真赤】。消去【集真赤】时，对敌方全体造成1次少量雷属性伤害，每消去1层【集真赤】本次伤害倍率提高。</x:v>
      </x:c>
      <x:c r="F3308" s="6" t="n">
        <x:v>0</x:v>
      </x:c>
      <x:c r="G3308" s="6" t="n">
        <x:v>0</x:v>
      </x:c>
      <x:c r="H3308" s="6" t="n">
        <x:v>0</x:v>
      </x:c>
      <x:c r="I3308" s="6" t="n">
        <x:v>0</x:v>
      </x:c>
      <x:c r="J3308" s="6" t="str">
        <x:v>[0.1824, 0.114, 0.912]</x:v>
      </x:c>
      <x:c r="K3308" s="7" t="str">
        <x:v>无首段伤害倍率，请覆盖或设为辅助技能</x:v>
      </x:c>
      <x:c r="L3308" s="6" t="str">
        <x:v>https://raw.githubusercontent.com/Mar-7th/StarRailRes/dbe8cdfcfb0bf657b9fe1cf92d5537f118ccb487/index_new/cn/character_skills.json</x:v>
      </x:c>
    </x:row>
    <x:row r="3309" ht="38" customHeight="1">
      <x:c r="A3309" s="6" t="str">
        <x:v>130816_6</x:v>
      </x:c>
      <x:c r="B3309" s="6" t="str">
        <x:v>130816</x:v>
      </x:c>
      <x:c r="C3309" s="6" t="n">
        <x:v>6</x:v>
      </x:c>
      <x:c r="D3309" s="6" t="str">
        <x:v>啼泽雨斩</x:v>
      </x:c>
      <x:c r="E3309" s="7" t="str">
        <x:v>对敌方单体造成少量雷属性伤害，并消去目标最多3层【集真赤】。消去【集真赤】时，对敌方全体造成1次少量雷属性伤害，每消去1层【集真赤】本次伤害倍率提高。</x:v>
      </x:c>
      <x:c r="F3309" s="6" t="n">
        <x:v>0</x:v>
      </x:c>
      <x:c r="G3309" s="6" t="n">
        <x:v>0</x:v>
      </x:c>
      <x:c r="H3309" s="6" t="n">
        <x:v>0</x:v>
      </x:c>
      <x:c r="I3309" s="6" t="n">
        <x:v>0</x:v>
      </x:c>
      <x:c r="J3309" s="6" t="str">
        <x:v>[0.192, 0.12, 0.96]</x:v>
      </x:c>
      <x:c r="K3309" s="7" t="str">
        <x:v>无首段伤害倍率，请覆盖或设为辅助技能</x:v>
      </x:c>
      <x:c r="L3309" s="6" t="str">
        <x:v>https://raw.githubusercontent.com/Mar-7th/StarRailRes/dbe8cdfcfb0bf657b9fe1cf92d5537f118ccb487/index_new/cn/character_skills.json</x:v>
      </x:c>
    </x:row>
    <x:row r="3310" ht="38" customHeight="1">
      <x:c r="A3310" s="6" t="str">
        <x:v>130816_7</x:v>
      </x:c>
      <x:c r="B3310" s="6" t="str">
        <x:v>130816</x:v>
      </x:c>
      <x:c r="C3310" s="6" t="n">
        <x:v>7</x:v>
      </x:c>
      <x:c r="D3310" s="6" t="str">
        <x:v>啼泽雨斩</x:v>
      </x:c>
      <x:c r="E3310" s="7" t="str">
        <x:v>对敌方单体造成少量雷属性伤害，并消去目标最多3层【集真赤】。消去【集真赤】时，对敌方全体造成1次少量雷属性伤害，每消去1层【集真赤】本次伤害倍率提高。</x:v>
      </x:c>
      <x:c r="F3310" s="6" t="n">
        <x:v>0</x:v>
      </x:c>
      <x:c r="G3310" s="6" t="n">
        <x:v>0</x:v>
      </x:c>
      <x:c r="H3310" s="6" t="n">
        <x:v>0</x:v>
      </x:c>
      <x:c r="I3310" s="6" t="n">
        <x:v>0</x:v>
      </x:c>
      <x:c r="J3310" s="6" t="str">
        <x:v>[0.204, 0.1275, 1.02]</x:v>
      </x:c>
      <x:c r="K3310" s="7" t="str">
        <x:v>无首段伤害倍率，请覆盖或设为辅助技能</x:v>
      </x:c>
      <x:c r="L3310" s="6" t="str">
        <x:v>https://raw.githubusercontent.com/Mar-7th/StarRailRes/dbe8cdfcfb0bf657b9fe1cf92d5537f118ccb487/index_new/cn/character_skills.json</x:v>
      </x:c>
    </x:row>
    <x:row r="3311" ht="38" customHeight="1">
      <x:c r="A3311" s="6" t="str">
        <x:v>130816_8</x:v>
      </x:c>
      <x:c r="B3311" s="6" t="str">
        <x:v>130816</x:v>
      </x:c>
      <x:c r="C3311" s="6" t="n">
        <x:v>8</x:v>
      </x:c>
      <x:c r="D3311" s="6" t="str">
        <x:v>啼泽雨斩</x:v>
      </x:c>
      <x:c r="E3311" s="7" t="str">
        <x:v>对敌方单体造成少量雷属性伤害，并消去目标最多3层【集真赤】。消去【集真赤】时，对敌方全体造成1次少量雷属性伤害，每消去1层【集真赤】本次伤害倍率提高。</x:v>
      </x:c>
      <x:c r="F3311" s="6" t="n">
        <x:v>0</x:v>
      </x:c>
      <x:c r="G3311" s="6" t="n">
        <x:v>0</x:v>
      </x:c>
      <x:c r="H3311" s="6" t="n">
        <x:v>0</x:v>
      </x:c>
      <x:c r="I3311" s="6" t="n">
        <x:v>0</x:v>
      </x:c>
      <x:c r="J3311" s="6" t="str">
        <x:v>[0.216, 0.135, 1.08]</x:v>
      </x:c>
      <x:c r="K3311" s="7" t="str">
        <x:v>无首段伤害倍率，请覆盖或设为辅助技能</x:v>
      </x:c>
      <x:c r="L3311" s="6" t="str">
        <x:v>https://raw.githubusercontent.com/Mar-7th/StarRailRes/dbe8cdfcfb0bf657b9fe1cf92d5537f118ccb487/index_new/cn/character_skills.json</x:v>
      </x:c>
    </x:row>
    <x:row r="3312" ht="38" customHeight="1">
      <x:c r="A3312" s="6" t="str">
        <x:v>130816_9</x:v>
      </x:c>
      <x:c r="B3312" s="6" t="str">
        <x:v>130816</x:v>
      </x:c>
      <x:c r="C3312" s="6" t="n">
        <x:v>9</x:v>
      </x:c>
      <x:c r="D3312" s="6" t="str">
        <x:v>啼泽雨斩</x:v>
      </x:c>
      <x:c r="E3312" s="7" t="str">
        <x:v>对敌方单体造成少量雷属性伤害，并消去目标最多3层【集真赤】。消去【集真赤】时，对敌方全体造成1次少量雷属性伤害，每消去1层【集真赤】本次伤害倍率提高。</x:v>
      </x:c>
      <x:c r="F3312" s="6" t="n">
        <x:v>0</x:v>
      </x:c>
      <x:c r="G3312" s="6" t="n">
        <x:v>0</x:v>
      </x:c>
      <x:c r="H3312" s="6" t="n">
        <x:v>0</x:v>
      </x:c>
      <x:c r="I3312" s="6" t="n">
        <x:v>0</x:v>
      </x:c>
      <x:c r="J3312" s="6" t="str">
        <x:v>[0.228, 0.1425, 1.14]</x:v>
      </x:c>
      <x:c r="K3312" s="7" t="str">
        <x:v>无首段伤害倍率，请覆盖或设为辅助技能</x:v>
      </x:c>
      <x:c r="L3312" s="6" t="str">
        <x:v>https://raw.githubusercontent.com/Mar-7th/StarRailRes/dbe8cdfcfb0bf657b9fe1cf92d5537f118ccb487/index_new/cn/character_skills.json</x:v>
      </x:c>
    </x:row>
    <x:row r="3313" ht="38" customHeight="1">
      <x:c r="A3313" s="6" t="str">
        <x:v>130816_10</x:v>
      </x:c>
      <x:c r="B3313" s="6" t="str">
        <x:v>130816</x:v>
      </x:c>
      <x:c r="C3313" s="6" t="n">
        <x:v>10</x:v>
      </x:c>
      <x:c r="D3313" s="6" t="str">
        <x:v>啼泽雨斩</x:v>
      </x:c>
      <x:c r="E3313" s="7" t="str">
        <x:v>对敌方单体造成少量雷属性伤害，并消去目标最多3层【集真赤】。消去【集真赤】时，对敌方全体造成1次少量雷属性伤害，每消去1层【集真赤】本次伤害倍率提高。</x:v>
      </x:c>
      <x:c r="F3313" s="6" t="n">
        <x:v>0</x:v>
      </x:c>
      <x:c r="G3313" s="6" t="n">
        <x:v>0</x:v>
      </x:c>
      <x:c r="H3313" s="6" t="n">
        <x:v>0</x:v>
      </x:c>
      <x:c r="I3313" s="6" t="n">
        <x:v>0</x:v>
      </x:c>
      <x:c r="J3313" s="6" t="str">
        <x:v>[0.24, 0.15, 1.2]</x:v>
      </x:c>
      <x:c r="K3313" s="7" t="str">
        <x:v>无首段伤害倍率，请覆盖或设为辅助技能</x:v>
      </x:c>
      <x:c r="L3313" s="6" t="str">
        <x:v>https://raw.githubusercontent.com/Mar-7th/StarRailRes/dbe8cdfcfb0bf657b9fe1cf92d5537f118ccb487/index_new/cn/character_skills.json</x:v>
      </x:c>
    </x:row>
    <x:row r="3314" ht="38" customHeight="1">
      <x:c r="A3314" s="6" t="str">
        <x:v>130816_11</x:v>
      </x:c>
      <x:c r="B3314" s="6" t="str">
        <x:v>130816</x:v>
      </x:c>
      <x:c r="C3314" s="6" t="n">
        <x:v>11</x:v>
      </x:c>
      <x:c r="D3314" s="6" t="str">
        <x:v>啼泽雨斩</x:v>
      </x:c>
      <x:c r="E3314" s="7" t="str">
        <x:v>对敌方单体造成少量雷属性伤害，并消去目标最多3层【集真赤】。消去【集真赤】时，对敌方全体造成1次少量雷属性伤害，每消去1层【集真赤】本次伤害倍率提高。</x:v>
      </x:c>
      <x:c r="F3314" s="6" t="n">
        <x:v>0</x:v>
      </x:c>
      <x:c r="G3314" s="6" t="n">
        <x:v>0</x:v>
      </x:c>
      <x:c r="H3314" s="6" t="n">
        <x:v>0</x:v>
      </x:c>
      <x:c r="I3314" s="6" t="n">
        <x:v>0</x:v>
      </x:c>
      <x:c r="J3314" s="6" t="str">
        <x:v>[0.2496, 0.156, 1.248]</x:v>
      </x:c>
      <x:c r="K3314" s="7" t="str">
        <x:v>无首段伤害倍率，请覆盖或设为辅助技能</x:v>
      </x:c>
      <x:c r="L3314" s="6" t="str">
        <x:v>https://raw.githubusercontent.com/Mar-7th/StarRailRes/dbe8cdfcfb0bf657b9fe1cf92d5537f118ccb487/index_new/cn/character_skills.json</x:v>
      </x:c>
    </x:row>
    <x:row r="3315" ht="38" customHeight="1">
      <x:c r="A3315" s="6" t="str">
        <x:v>130816_12</x:v>
      </x:c>
      <x:c r="B3315" s="6" t="str">
        <x:v>130816</x:v>
      </x:c>
      <x:c r="C3315" s="6" t="n">
        <x:v>12</x:v>
      </x:c>
      <x:c r="D3315" s="6" t="str">
        <x:v>啼泽雨斩</x:v>
      </x:c>
      <x:c r="E3315" s="7" t="str">
        <x:v>对敌方单体造成少量雷属性伤害，并消去目标最多3层【集真赤】。消去【集真赤】时，对敌方全体造成1次少量雷属性伤害，每消去1层【集真赤】本次伤害倍率提高。</x:v>
      </x:c>
      <x:c r="F3315" s="6" t="n">
        <x:v>0</x:v>
      </x:c>
      <x:c r="G3315" s="6" t="n">
        <x:v>0</x:v>
      </x:c>
      <x:c r="H3315" s="6" t="n">
        <x:v>0</x:v>
      </x:c>
      <x:c r="I3315" s="6" t="n">
        <x:v>0</x:v>
      </x:c>
      <x:c r="J3315" s="6" t="str">
        <x:v>[0.2592, 0.162, 1.296]</x:v>
      </x:c>
      <x:c r="K3315" s="7" t="str">
        <x:v>无首段伤害倍率，请覆盖或设为辅助技能</x:v>
      </x:c>
      <x:c r="L3315" s="6" t="str">
        <x:v>https://raw.githubusercontent.com/Mar-7th/StarRailRes/dbe8cdfcfb0bf657b9fe1cf92d5537f118ccb487/index_new/cn/character_skills.json</x:v>
      </x:c>
    </x:row>
    <x:row r="3316" ht="38" customHeight="1">
      <x:c r="A3316" s="6" t="str">
        <x:v>130816_13</x:v>
      </x:c>
      <x:c r="B3316" s="6" t="str">
        <x:v>130816</x:v>
      </x:c>
      <x:c r="C3316" s="6" t="n">
        <x:v>13</x:v>
      </x:c>
      <x:c r="D3316" s="6" t="str">
        <x:v>啼泽雨斩</x:v>
      </x:c>
      <x:c r="E3316" s="7" t="str">
        <x:v>对敌方单体造成少量雷属性伤害，并消去目标最多3层【集真赤】。消去【集真赤】时，对敌方全体造成1次少量雷属性伤害，每消去1层【集真赤】本次伤害倍率提高。</x:v>
      </x:c>
      <x:c r="F3316" s="6" t="n">
        <x:v>0</x:v>
      </x:c>
      <x:c r="G3316" s="6" t="n">
        <x:v>0</x:v>
      </x:c>
      <x:c r="H3316" s="6" t="n">
        <x:v>0</x:v>
      </x:c>
      <x:c r="I3316" s="6" t="n">
        <x:v>0</x:v>
      </x:c>
      <x:c r="J3316" s="6" t="str">
        <x:v>[0.2688, 0.168, 1.344]</x:v>
      </x:c>
      <x:c r="K3316" s="7" t="str">
        <x:v>无首段伤害倍率，请覆盖或设为辅助技能</x:v>
      </x:c>
      <x:c r="L3316" s="6" t="str">
        <x:v>https://raw.githubusercontent.com/Mar-7th/StarRailRes/dbe8cdfcfb0bf657b9fe1cf92d5537f118ccb487/index_new/cn/character_skills.json</x:v>
      </x:c>
    </x:row>
    <x:row r="3317" ht="38" customHeight="1">
      <x:c r="A3317" s="6" t="str">
        <x:v>130816_14</x:v>
      </x:c>
      <x:c r="B3317" s="6" t="str">
        <x:v>130816</x:v>
      </x:c>
      <x:c r="C3317" s="6" t="n">
        <x:v>14</x:v>
      </x:c>
      <x:c r="D3317" s="6" t="str">
        <x:v>啼泽雨斩</x:v>
      </x:c>
      <x:c r="E3317" s="7" t="str">
        <x:v>对敌方单体造成少量雷属性伤害，并消去目标最多3层【集真赤】。消去【集真赤】时，对敌方全体造成1次少量雷属性伤害，每消去1层【集真赤】本次伤害倍率提高。</x:v>
      </x:c>
      <x:c r="F3317" s="6" t="n">
        <x:v>0</x:v>
      </x:c>
      <x:c r="G3317" s="6" t="n">
        <x:v>0</x:v>
      </x:c>
      <x:c r="H3317" s="6" t="n">
        <x:v>0</x:v>
      </x:c>
      <x:c r="I3317" s="6" t="n">
        <x:v>0</x:v>
      </x:c>
      <x:c r="J3317" s="6" t="str">
        <x:v>[0.2784, 0.174, 1.392]</x:v>
      </x:c>
      <x:c r="K3317" s="7" t="str">
        <x:v>无首段伤害倍率，请覆盖或设为辅助技能</x:v>
      </x:c>
      <x:c r="L3317" s="6" t="str">
        <x:v>https://raw.githubusercontent.com/Mar-7th/StarRailRes/dbe8cdfcfb0bf657b9fe1cf92d5537f118ccb487/index_new/cn/character_skills.json</x:v>
      </x:c>
    </x:row>
    <x:row r="3318" ht="38" customHeight="1">
      <x:c r="A3318" s="6" t="str">
        <x:v>130816_15</x:v>
      </x:c>
      <x:c r="B3318" s="6" t="str">
        <x:v>130816</x:v>
      </x:c>
      <x:c r="C3318" s="6" t="n">
        <x:v>15</x:v>
      </x:c>
      <x:c r="D3318" s="6" t="str">
        <x:v>啼泽雨斩</x:v>
      </x:c>
      <x:c r="E3318" s="7" t="str">
        <x:v>对敌方单体造成少量雷属性伤害，并消去目标最多3层【集真赤】。消去【集真赤】时，对敌方全体造成1次少量雷属性伤害，每消去1层【集真赤】本次伤害倍率提高。</x:v>
      </x:c>
      <x:c r="F3318" s="6" t="n">
        <x:v>0</x:v>
      </x:c>
      <x:c r="G3318" s="6" t="n">
        <x:v>0</x:v>
      </x:c>
      <x:c r="H3318" s="6" t="n">
        <x:v>0</x:v>
      </x:c>
      <x:c r="I3318" s="6" t="n">
        <x:v>0</x:v>
      </x:c>
      <x:c r="J3318" s="6" t="str">
        <x:v>[0.288, 0.18, 1.44]</x:v>
      </x:c>
      <x:c r="K3318" s="7" t="str">
        <x:v>无首段伤害倍率，请覆盖或设为辅助技能</x:v>
      </x:c>
      <x:c r="L3318" s="6" t="str">
        <x:v>https://raw.githubusercontent.com/Mar-7th/StarRailRes/dbe8cdfcfb0bf657b9fe1cf92d5537f118ccb487/index_new/cn/character_skills.json</x:v>
      </x:c>
    </x:row>
    <x:row r="3319" ht="20" customHeight="1">
      <x:c r="A3319" s="6" t="str">
        <x:v>130817_1</x:v>
      </x:c>
      <x:c r="B3319" s="6" t="str">
        <x:v>130817</x:v>
      </x:c>
      <x:c r="C3319" s="6" t="n">
        <x:v>1</x:v>
      </x:c>
      <x:c r="D3319" s="6" t="str">
        <x:v>黄泉返渡</x:v>
      </x:c>
      <x:c r="E3319" s="7" t="str">
        <x:v>对敌方全体造成雷属性伤害并移除所有【集真赤】。</x:v>
      </x:c>
      <x:c r="F3319" s="6" t="n">
        <x:v>0</x:v>
      </x:c>
      <x:c r="G3319" s="6" t="n">
        <x:v>0</x:v>
      </x:c>
      <x:c r="H3319" s="6" t="n">
        <x:v>0</x:v>
      </x:c>
      <x:c r="I3319" s="6" t="n">
        <x:v>0</x:v>
      </x:c>
      <x:c r="J3319" s="6" t="str">
        <x:v>[0.72]</x:v>
      </x:c>
      <x:c r="K3319" s="7" t="str">
        <x:v>无首段伤害倍率，请覆盖或设为辅助技能</x:v>
      </x:c>
      <x:c r="L3319" s="6" t="str">
        <x:v>https://raw.githubusercontent.com/Mar-7th/StarRailRes/dbe8cdfcfb0bf657b9fe1cf92d5537f118ccb487/index_new/cn/character_skills.json</x:v>
      </x:c>
    </x:row>
    <x:row r="3320" ht="20" customHeight="1">
      <x:c r="A3320" s="6" t="str">
        <x:v>130817_2</x:v>
      </x:c>
      <x:c r="B3320" s="6" t="str">
        <x:v>130817</x:v>
      </x:c>
      <x:c r="C3320" s="6" t="n">
        <x:v>2</x:v>
      </x:c>
      <x:c r="D3320" s="6" t="str">
        <x:v>黄泉返渡</x:v>
      </x:c>
      <x:c r="E3320" s="7" t="str">
        <x:v>对敌方全体造成雷属性伤害并移除所有【集真赤】。</x:v>
      </x:c>
      <x:c r="F3320" s="6" t="n">
        <x:v>0</x:v>
      </x:c>
      <x:c r="G3320" s="6" t="n">
        <x:v>0</x:v>
      </x:c>
      <x:c r="H3320" s="6" t="n">
        <x:v>0</x:v>
      </x:c>
      <x:c r="I3320" s="6" t="n">
        <x:v>0</x:v>
      </x:c>
      <x:c r="J3320" s="6" t="str">
        <x:v>[0.768]</x:v>
      </x:c>
      <x:c r="K3320" s="7" t="str">
        <x:v>无首段伤害倍率，请覆盖或设为辅助技能</x:v>
      </x:c>
      <x:c r="L3320" s="6" t="str">
        <x:v>https://raw.githubusercontent.com/Mar-7th/StarRailRes/dbe8cdfcfb0bf657b9fe1cf92d5537f118ccb487/index_new/cn/character_skills.json</x:v>
      </x:c>
    </x:row>
    <x:row r="3321" ht="20" customHeight="1">
      <x:c r="A3321" s="6" t="str">
        <x:v>130817_3</x:v>
      </x:c>
      <x:c r="B3321" s="6" t="str">
        <x:v>130817</x:v>
      </x:c>
      <x:c r="C3321" s="6" t="n">
        <x:v>3</x:v>
      </x:c>
      <x:c r="D3321" s="6" t="str">
        <x:v>黄泉返渡</x:v>
      </x:c>
      <x:c r="E3321" s="7" t="str">
        <x:v>对敌方全体造成雷属性伤害并移除所有【集真赤】。</x:v>
      </x:c>
      <x:c r="F3321" s="6" t="n">
        <x:v>0</x:v>
      </x:c>
      <x:c r="G3321" s="6" t="n">
        <x:v>0</x:v>
      </x:c>
      <x:c r="H3321" s="6" t="n">
        <x:v>0</x:v>
      </x:c>
      <x:c r="I3321" s="6" t="n">
        <x:v>0</x:v>
      </x:c>
      <x:c r="J3321" s="6" t="str">
        <x:v>[0.816]</x:v>
      </x:c>
      <x:c r="K3321" s="7" t="str">
        <x:v>无首段伤害倍率，请覆盖或设为辅助技能</x:v>
      </x:c>
      <x:c r="L3321" s="6" t="str">
        <x:v>https://raw.githubusercontent.com/Mar-7th/StarRailRes/dbe8cdfcfb0bf657b9fe1cf92d5537f118ccb487/index_new/cn/character_skills.json</x:v>
      </x:c>
    </x:row>
    <x:row r="3322" ht="20" customHeight="1">
      <x:c r="A3322" s="6" t="str">
        <x:v>130817_4</x:v>
      </x:c>
      <x:c r="B3322" s="6" t="str">
        <x:v>130817</x:v>
      </x:c>
      <x:c r="C3322" s="6" t="n">
        <x:v>4</x:v>
      </x:c>
      <x:c r="D3322" s="6" t="str">
        <x:v>黄泉返渡</x:v>
      </x:c>
      <x:c r="E3322" s="7" t="str">
        <x:v>对敌方全体造成雷属性伤害并移除所有【集真赤】。</x:v>
      </x:c>
      <x:c r="F3322" s="6" t="n">
        <x:v>0</x:v>
      </x:c>
      <x:c r="G3322" s="6" t="n">
        <x:v>0</x:v>
      </x:c>
      <x:c r="H3322" s="6" t="n">
        <x:v>0</x:v>
      </x:c>
      <x:c r="I3322" s="6" t="n">
        <x:v>0</x:v>
      </x:c>
      <x:c r="J3322" s="6" t="str">
        <x:v>[0.864]</x:v>
      </x:c>
      <x:c r="K3322" s="7" t="str">
        <x:v>无首段伤害倍率，请覆盖或设为辅助技能</x:v>
      </x:c>
      <x:c r="L3322" s="6" t="str">
        <x:v>https://raw.githubusercontent.com/Mar-7th/StarRailRes/dbe8cdfcfb0bf657b9fe1cf92d5537f118ccb487/index_new/cn/character_skills.json</x:v>
      </x:c>
    </x:row>
    <x:row r="3323" ht="20" customHeight="1">
      <x:c r="A3323" s="6" t="str">
        <x:v>130817_5</x:v>
      </x:c>
      <x:c r="B3323" s="6" t="str">
        <x:v>130817</x:v>
      </x:c>
      <x:c r="C3323" s="6" t="n">
        <x:v>5</x:v>
      </x:c>
      <x:c r="D3323" s="6" t="str">
        <x:v>黄泉返渡</x:v>
      </x:c>
      <x:c r="E3323" s="7" t="str">
        <x:v>对敌方全体造成雷属性伤害并移除所有【集真赤】。</x:v>
      </x:c>
      <x:c r="F3323" s="6" t="n">
        <x:v>0</x:v>
      </x:c>
      <x:c r="G3323" s="6" t="n">
        <x:v>0</x:v>
      </x:c>
      <x:c r="H3323" s="6" t="n">
        <x:v>0</x:v>
      </x:c>
      <x:c r="I3323" s="6" t="n">
        <x:v>0</x:v>
      </x:c>
      <x:c r="J3323" s="6" t="str">
        <x:v>[0.912]</x:v>
      </x:c>
      <x:c r="K3323" s="7" t="str">
        <x:v>无首段伤害倍率，请覆盖或设为辅助技能</x:v>
      </x:c>
      <x:c r="L3323" s="6" t="str">
        <x:v>https://raw.githubusercontent.com/Mar-7th/StarRailRes/dbe8cdfcfb0bf657b9fe1cf92d5537f118ccb487/index_new/cn/character_skills.json</x:v>
      </x:c>
    </x:row>
    <x:row r="3324" ht="20" customHeight="1">
      <x:c r="A3324" s="6" t="str">
        <x:v>130817_6</x:v>
      </x:c>
      <x:c r="B3324" s="6" t="str">
        <x:v>130817</x:v>
      </x:c>
      <x:c r="C3324" s="6" t="n">
        <x:v>6</x:v>
      </x:c>
      <x:c r="D3324" s="6" t="str">
        <x:v>黄泉返渡</x:v>
      </x:c>
      <x:c r="E3324" s="7" t="str">
        <x:v>对敌方全体造成雷属性伤害并移除所有【集真赤】。</x:v>
      </x:c>
      <x:c r="F3324" s="6" t="n">
        <x:v>0</x:v>
      </x:c>
      <x:c r="G3324" s="6" t="n">
        <x:v>0</x:v>
      </x:c>
      <x:c r="H3324" s="6" t="n">
        <x:v>0</x:v>
      </x:c>
      <x:c r="I3324" s="6" t="n">
        <x:v>0</x:v>
      </x:c>
      <x:c r="J3324" s="6" t="str">
        <x:v>[0.96]</x:v>
      </x:c>
      <x:c r="K3324" s="7" t="str">
        <x:v>无首段伤害倍率，请覆盖或设为辅助技能</x:v>
      </x:c>
      <x:c r="L3324" s="6" t="str">
        <x:v>https://raw.githubusercontent.com/Mar-7th/StarRailRes/dbe8cdfcfb0bf657b9fe1cf92d5537f118ccb487/index_new/cn/character_skills.json</x:v>
      </x:c>
    </x:row>
    <x:row r="3325" ht="20" customHeight="1">
      <x:c r="A3325" s="6" t="str">
        <x:v>130817_7</x:v>
      </x:c>
      <x:c r="B3325" s="6" t="str">
        <x:v>130817</x:v>
      </x:c>
      <x:c r="C3325" s="6" t="n">
        <x:v>7</x:v>
      </x:c>
      <x:c r="D3325" s="6" t="str">
        <x:v>黄泉返渡</x:v>
      </x:c>
      <x:c r="E3325" s="7" t="str">
        <x:v>对敌方全体造成雷属性伤害并移除所有【集真赤】。</x:v>
      </x:c>
      <x:c r="F3325" s="6" t="n">
        <x:v>0</x:v>
      </x:c>
      <x:c r="G3325" s="6" t="n">
        <x:v>0</x:v>
      </x:c>
      <x:c r="H3325" s="6" t="n">
        <x:v>0</x:v>
      </x:c>
      <x:c r="I3325" s="6" t="n">
        <x:v>0</x:v>
      </x:c>
      <x:c r="J3325" s="6" t="str">
        <x:v>[1.02]</x:v>
      </x:c>
      <x:c r="K3325" s="7" t="str">
        <x:v>无首段伤害倍率，请覆盖或设为辅助技能</x:v>
      </x:c>
      <x:c r="L3325" s="6" t="str">
        <x:v>https://raw.githubusercontent.com/Mar-7th/StarRailRes/dbe8cdfcfb0bf657b9fe1cf92d5537f118ccb487/index_new/cn/character_skills.json</x:v>
      </x:c>
    </x:row>
    <x:row r="3326" ht="20" customHeight="1">
      <x:c r="A3326" s="6" t="str">
        <x:v>130817_8</x:v>
      </x:c>
      <x:c r="B3326" s="6" t="str">
        <x:v>130817</x:v>
      </x:c>
      <x:c r="C3326" s="6" t="n">
        <x:v>8</x:v>
      </x:c>
      <x:c r="D3326" s="6" t="str">
        <x:v>黄泉返渡</x:v>
      </x:c>
      <x:c r="E3326" s="7" t="str">
        <x:v>对敌方全体造成雷属性伤害并移除所有【集真赤】。</x:v>
      </x:c>
      <x:c r="F3326" s="6" t="n">
        <x:v>0</x:v>
      </x:c>
      <x:c r="G3326" s="6" t="n">
        <x:v>0</x:v>
      </x:c>
      <x:c r="H3326" s="6" t="n">
        <x:v>0</x:v>
      </x:c>
      <x:c r="I3326" s="6" t="n">
        <x:v>0</x:v>
      </x:c>
      <x:c r="J3326" s="6" t="str">
        <x:v>[1.08]</x:v>
      </x:c>
      <x:c r="K3326" s="7" t="str">
        <x:v>无首段伤害倍率，请覆盖或设为辅助技能</x:v>
      </x:c>
      <x:c r="L3326" s="6" t="str">
        <x:v>https://raw.githubusercontent.com/Mar-7th/StarRailRes/dbe8cdfcfb0bf657b9fe1cf92d5537f118ccb487/index_new/cn/character_skills.json</x:v>
      </x:c>
    </x:row>
    <x:row r="3327" ht="20" customHeight="1">
      <x:c r="A3327" s="6" t="str">
        <x:v>130817_9</x:v>
      </x:c>
      <x:c r="B3327" s="6" t="str">
        <x:v>130817</x:v>
      </x:c>
      <x:c r="C3327" s="6" t="n">
        <x:v>9</x:v>
      </x:c>
      <x:c r="D3327" s="6" t="str">
        <x:v>黄泉返渡</x:v>
      </x:c>
      <x:c r="E3327" s="7" t="str">
        <x:v>对敌方全体造成雷属性伤害并移除所有【集真赤】。</x:v>
      </x:c>
      <x:c r="F3327" s="6" t="n">
        <x:v>0</x:v>
      </x:c>
      <x:c r="G3327" s="6" t="n">
        <x:v>0</x:v>
      </x:c>
      <x:c r="H3327" s="6" t="n">
        <x:v>0</x:v>
      </x:c>
      <x:c r="I3327" s="6" t="n">
        <x:v>0</x:v>
      </x:c>
      <x:c r="J3327" s="6" t="str">
        <x:v>[1.14]</x:v>
      </x:c>
      <x:c r="K3327" s="7" t="str">
        <x:v>无首段伤害倍率，请覆盖或设为辅助技能</x:v>
      </x:c>
      <x:c r="L3327" s="6" t="str">
        <x:v>https://raw.githubusercontent.com/Mar-7th/StarRailRes/dbe8cdfcfb0bf657b9fe1cf92d5537f118ccb487/index_new/cn/character_skills.json</x:v>
      </x:c>
    </x:row>
    <x:row r="3328" ht="20" customHeight="1">
      <x:c r="A3328" s="6" t="str">
        <x:v>130817_10</x:v>
      </x:c>
      <x:c r="B3328" s="6" t="str">
        <x:v>130817</x:v>
      </x:c>
      <x:c r="C3328" s="6" t="n">
        <x:v>10</x:v>
      </x:c>
      <x:c r="D3328" s="6" t="str">
        <x:v>黄泉返渡</x:v>
      </x:c>
      <x:c r="E3328" s="7" t="str">
        <x:v>对敌方全体造成雷属性伤害并移除所有【集真赤】。</x:v>
      </x:c>
      <x:c r="F3328" s="6" t="n">
        <x:v>0</x:v>
      </x:c>
      <x:c r="G3328" s="6" t="n">
        <x:v>0</x:v>
      </x:c>
      <x:c r="H3328" s="6" t="n">
        <x:v>0</x:v>
      </x:c>
      <x:c r="I3328" s="6" t="n">
        <x:v>0</x:v>
      </x:c>
      <x:c r="J3328" s="6" t="str">
        <x:v>[1.2]</x:v>
      </x:c>
      <x:c r="K3328" s="7" t="str">
        <x:v>无首段伤害倍率，请覆盖或设为辅助技能</x:v>
      </x:c>
      <x:c r="L3328" s="6" t="str">
        <x:v>https://raw.githubusercontent.com/Mar-7th/StarRailRes/dbe8cdfcfb0bf657b9fe1cf92d5537f118ccb487/index_new/cn/character_skills.json</x:v>
      </x:c>
    </x:row>
    <x:row r="3329" ht="20" customHeight="1">
      <x:c r="A3329" s="6" t="str">
        <x:v>130817_11</x:v>
      </x:c>
      <x:c r="B3329" s="6" t="str">
        <x:v>130817</x:v>
      </x:c>
      <x:c r="C3329" s="6" t="n">
        <x:v>11</x:v>
      </x:c>
      <x:c r="D3329" s="6" t="str">
        <x:v>黄泉返渡</x:v>
      </x:c>
      <x:c r="E3329" s="7" t="str">
        <x:v>对敌方全体造成雷属性伤害并移除所有【集真赤】。</x:v>
      </x:c>
      <x:c r="F3329" s="6" t="n">
        <x:v>0</x:v>
      </x:c>
      <x:c r="G3329" s="6" t="n">
        <x:v>0</x:v>
      </x:c>
      <x:c r="H3329" s="6" t="n">
        <x:v>0</x:v>
      </x:c>
      <x:c r="I3329" s="6" t="n">
        <x:v>0</x:v>
      </x:c>
      <x:c r="J3329" s="6" t="str">
        <x:v>[1.248]</x:v>
      </x:c>
      <x:c r="K3329" s="7" t="str">
        <x:v>无首段伤害倍率，请覆盖或设为辅助技能</x:v>
      </x:c>
      <x:c r="L3329" s="6" t="str">
        <x:v>https://raw.githubusercontent.com/Mar-7th/StarRailRes/dbe8cdfcfb0bf657b9fe1cf92d5537f118ccb487/index_new/cn/character_skills.json</x:v>
      </x:c>
    </x:row>
    <x:row r="3330" ht="20" customHeight="1">
      <x:c r="A3330" s="6" t="str">
        <x:v>130817_12</x:v>
      </x:c>
      <x:c r="B3330" s="6" t="str">
        <x:v>130817</x:v>
      </x:c>
      <x:c r="C3330" s="6" t="n">
        <x:v>12</x:v>
      </x:c>
      <x:c r="D3330" s="6" t="str">
        <x:v>黄泉返渡</x:v>
      </x:c>
      <x:c r="E3330" s="7" t="str">
        <x:v>对敌方全体造成雷属性伤害并移除所有【集真赤】。</x:v>
      </x:c>
      <x:c r="F3330" s="6" t="n">
        <x:v>0</x:v>
      </x:c>
      <x:c r="G3330" s="6" t="n">
        <x:v>0</x:v>
      </x:c>
      <x:c r="H3330" s="6" t="n">
        <x:v>0</x:v>
      </x:c>
      <x:c r="I3330" s="6" t="n">
        <x:v>0</x:v>
      </x:c>
      <x:c r="J3330" s="6" t="str">
        <x:v>[1.296]</x:v>
      </x:c>
      <x:c r="K3330" s="7" t="str">
        <x:v>无首段伤害倍率，请覆盖或设为辅助技能</x:v>
      </x:c>
      <x:c r="L3330" s="6" t="str">
        <x:v>https://raw.githubusercontent.com/Mar-7th/StarRailRes/dbe8cdfcfb0bf657b9fe1cf92d5537f118ccb487/index_new/cn/character_skills.json</x:v>
      </x:c>
    </x:row>
    <x:row r="3331" ht="20" customHeight="1">
      <x:c r="A3331" s="6" t="str">
        <x:v>130817_13</x:v>
      </x:c>
      <x:c r="B3331" s="6" t="str">
        <x:v>130817</x:v>
      </x:c>
      <x:c r="C3331" s="6" t="n">
        <x:v>13</x:v>
      </x:c>
      <x:c r="D3331" s="6" t="str">
        <x:v>黄泉返渡</x:v>
      </x:c>
      <x:c r="E3331" s="7" t="str">
        <x:v>对敌方全体造成雷属性伤害并移除所有【集真赤】。</x:v>
      </x:c>
      <x:c r="F3331" s="6" t="n">
        <x:v>0</x:v>
      </x:c>
      <x:c r="G3331" s="6" t="n">
        <x:v>0</x:v>
      </x:c>
      <x:c r="H3331" s="6" t="n">
        <x:v>0</x:v>
      </x:c>
      <x:c r="I3331" s="6" t="n">
        <x:v>0</x:v>
      </x:c>
      <x:c r="J3331" s="6" t="str">
        <x:v>[1.344]</x:v>
      </x:c>
      <x:c r="K3331" s="7" t="str">
        <x:v>无首段伤害倍率，请覆盖或设为辅助技能</x:v>
      </x:c>
      <x:c r="L3331" s="6" t="str">
        <x:v>https://raw.githubusercontent.com/Mar-7th/StarRailRes/dbe8cdfcfb0bf657b9fe1cf92d5537f118ccb487/index_new/cn/character_skills.json</x:v>
      </x:c>
    </x:row>
    <x:row r="3332" ht="20" customHeight="1">
      <x:c r="A3332" s="6" t="str">
        <x:v>130817_14</x:v>
      </x:c>
      <x:c r="B3332" s="6" t="str">
        <x:v>130817</x:v>
      </x:c>
      <x:c r="C3332" s="6" t="n">
        <x:v>14</x:v>
      </x:c>
      <x:c r="D3332" s="6" t="str">
        <x:v>黄泉返渡</x:v>
      </x:c>
      <x:c r="E3332" s="7" t="str">
        <x:v>对敌方全体造成雷属性伤害并移除所有【集真赤】。</x:v>
      </x:c>
      <x:c r="F3332" s="6" t="n">
        <x:v>0</x:v>
      </x:c>
      <x:c r="G3332" s="6" t="n">
        <x:v>0</x:v>
      </x:c>
      <x:c r="H3332" s="6" t="n">
        <x:v>0</x:v>
      </x:c>
      <x:c r="I3332" s="6" t="n">
        <x:v>0</x:v>
      </x:c>
      <x:c r="J3332" s="6" t="str">
        <x:v>[1.392]</x:v>
      </x:c>
      <x:c r="K3332" s="7" t="str">
        <x:v>无首段伤害倍率，请覆盖或设为辅助技能</x:v>
      </x:c>
      <x:c r="L3332" s="6" t="str">
        <x:v>https://raw.githubusercontent.com/Mar-7th/StarRailRes/dbe8cdfcfb0bf657b9fe1cf92d5537f118ccb487/index_new/cn/character_skills.json</x:v>
      </x:c>
    </x:row>
    <x:row r="3333" ht="20" customHeight="1">
      <x:c r="A3333" s="6" t="str">
        <x:v>130817_15</x:v>
      </x:c>
      <x:c r="B3333" s="6" t="str">
        <x:v>130817</x:v>
      </x:c>
      <x:c r="C3333" s="6" t="n">
        <x:v>15</x:v>
      </x:c>
      <x:c r="D3333" s="6" t="str">
        <x:v>黄泉返渡</x:v>
      </x:c>
      <x:c r="E3333" s="7" t="str">
        <x:v>对敌方全体造成雷属性伤害并移除所有【集真赤】。</x:v>
      </x:c>
      <x:c r="F3333" s="6" t="n">
        <x:v>0</x:v>
      </x:c>
      <x:c r="G3333" s="6" t="n">
        <x:v>0</x:v>
      </x:c>
      <x:c r="H3333" s="6" t="n">
        <x:v>0</x:v>
      </x:c>
      <x:c r="I3333" s="6" t="n">
        <x:v>0</x:v>
      </x:c>
      <x:c r="J3333" s="6" t="str">
        <x:v>[1.44]</x:v>
      </x:c>
      <x:c r="K3333" s="7" t="str">
        <x:v>无首段伤害倍率，请覆盖或设为辅助技能</x:v>
      </x:c>
      <x:c r="L3333" s="6" t="str">
        <x:v>https://raw.githubusercontent.com/Mar-7th/StarRailRes/dbe8cdfcfb0bf657b9fe1cf92d5537f118ccb487/index_new/cn/character_skills.json</x:v>
      </x:c>
    </x:row>
    <x:row r="3334" ht="20" customHeight="1">
      <x:c r="A3334" s="6" t="str">
        <x:v>130901_1</x:v>
      </x:c>
      <x:c r="B3334" s="6" t="str">
        <x:v>130901</x:v>
      </x:c>
      <x:c r="C3334" s="6" t="n">
        <x:v>1</x:v>
      </x:c>
      <x:c r="D3334" s="6" t="str">
        <x:v>扑翼白声</x:v>
      </x:c>
      <x:c r="E3334" s="7" t="str">
        <x:v>对指定敌方单体造成等同于知更鸟50%攻击力的物理属性伤害。</x:v>
      </x:c>
      <x:c r="F3334" s="6" t="n">
        <x:v>0.5</x:v>
      </x:c>
      <x:c r="G3334" s="6" t="n">
        <x:v>0</x:v>
      </x:c>
      <x:c r="H3334" s="6" t="n">
        <x:v>0</x:v>
      </x:c>
      <x:c r="I3334" s="6" t="n">
        <x:v>0</x:v>
      </x:c>
      <x:c r="J3334" s="6" t="str">
        <x:v>[0.5]</x:v>
      </x:c>
      <x:c r="K3334" s="7" t="str">
        <x:v>需确认条件及分段</x:v>
      </x:c>
      <x:c r="L3334" s="6" t="str">
        <x:v>https://raw.githubusercontent.com/Mar-7th/StarRailRes/dbe8cdfcfb0bf657b9fe1cf92d5537f118ccb487/index_new/cn/character_skills.json</x:v>
      </x:c>
    </x:row>
    <x:row r="3335" ht="20" customHeight="1">
      <x:c r="A3335" s="6" t="str">
        <x:v>130901_2</x:v>
      </x:c>
      <x:c r="B3335" s="6" t="str">
        <x:v>130901</x:v>
      </x:c>
      <x:c r="C3335" s="6" t="n">
        <x:v>2</x:v>
      </x:c>
      <x:c r="D3335" s="6" t="str">
        <x:v>扑翼白声</x:v>
      </x:c>
      <x:c r="E3335" s="7" t="str">
        <x:v>对指定敌方单体造成等同于知更鸟60%攻击力的物理属性伤害。</x:v>
      </x:c>
      <x:c r="F3335" s="6" t="n">
        <x:v>0.6</x:v>
      </x:c>
      <x:c r="G3335" s="6" t="n">
        <x:v>0</x:v>
      </x:c>
      <x:c r="H3335" s="6" t="n">
        <x:v>0</x:v>
      </x:c>
      <x:c r="I3335" s="6" t="n">
        <x:v>0</x:v>
      </x:c>
      <x:c r="J3335" s="6" t="str">
        <x:v>[0.6]</x:v>
      </x:c>
      <x:c r="K3335" s="7" t="str">
        <x:v>需确认条件及分段</x:v>
      </x:c>
      <x:c r="L3335" s="6" t="str">
        <x:v>https://raw.githubusercontent.com/Mar-7th/StarRailRes/dbe8cdfcfb0bf657b9fe1cf92d5537f118ccb487/index_new/cn/character_skills.json</x:v>
      </x:c>
    </x:row>
    <x:row r="3336" ht="20" customHeight="1">
      <x:c r="A3336" s="6" t="str">
        <x:v>130901_3</x:v>
      </x:c>
      <x:c r="B3336" s="6" t="str">
        <x:v>130901</x:v>
      </x:c>
      <x:c r="C3336" s="6" t="n">
        <x:v>3</x:v>
      </x:c>
      <x:c r="D3336" s="6" t="str">
        <x:v>扑翼白声</x:v>
      </x:c>
      <x:c r="E3336" s="7" t="str">
        <x:v>对指定敌方单体造成等同于知更鸟70%攻击力的物理属性伤害。</x:v>
      </x:c>
      <x:c r="F3336" s="6" t="n">
        <x:v>0.7</x:v>
      </x:c>
      <x:c r="G3336" s="6" t="n">
        <x:v>0</x:v>
      </x:c>
      <x:c r="H3336" s="6" t="n">
        <x:v>0</x:v>
      </x:c>
      <x:c r="I3336" s="6" t="n">
        <x:v>0</x:v>
      </x:c>
      <x:c r="J3336" s="6" t="str">
        <x:v>[0.7]</x:v>
      </x:c>
      <x:c r="K3336" s="7" t="str">
        <x:v>需确认条件及分段</x:v>
      </x:c>
      <x:c r="L3336" s="6" t="str">
        <x:v>https://raw.githubusercontent.com/Mar-7th/StarRailRes/dbe8cdfcfb0bf657b9fe1cf92d5537f118ccb487/index_new/cn/character_skills.json</x:v>
      </x:c>
    </x:row>
    <x:row r="3337" ht="20" customHeight="1">
      <x:c r="A3337" s="6" t="str">
        <x:v>130901_4</x:v>
      </x:c>
      <x:c r="B3337" s="6" t="str">
        <x:v>130901</x:v>
      </x:c>
      <x:c r="C3337" s="6" t="n">
        <x:v>4</x:v>
      </x:c>
      <x:c r="D3337" s="6" t="str">
        <x:v>扑翼白声</x:v>
      </x:c>
      <x:c r="E3337" s="7" t="str">
        <x:v>对指定敌方单体造成等同于知更鸟80%攻击力的物理属性伤害。</x:v>
      </x:c>
      <x:c r="F3337" s="6" t="n">
        <x:v>0.8</x:v>
      </x:c>
      <x:c r="G3337" s="6" t="n">
        <x:v>0</x:v>
      </x:c>
      <x:c r="H3337" s="6" t="n">
        <x:v>0</x:v>
      </x:c>
      <x:c r="I3337" s="6" t="n">
        <x:v>0</x:v>
      </x:c>
      <x:c r="J3337" s="6" t="str">
        <x:v>[0.8]</x:v>
      </x:c>
      <x:c r="K3337" s="7" t="str">
        <x:v>需确认条件及分段</x:v>
      </x:c>
      <x:c r="L3337" s="6" t="str">
        <x:v>https://raw.githubusercontent.com/Mar-7th/StarRailRes/dbe8cdfcfb0bf657b9fe1cf92d5537f118ccb487/index_new/cn/character_skills.json</x:v>
      </x:c>
    </x:row>
    <x:row r="3338" ht="20" customHeight="1">
      <x:c r="A3338" s="6" t="str">
        <x:v>130901_5</x:v>
      </x:c>
      <x:c r="B3338" s="6" t="str">
        <x:v>130901</x:v>
      </x:c>
      <x:c r="C3338" s="6" t="n">
        <x:v>5</x:v>
      </x:c>
      <x:c r="D3338" s="6" t="str">
        <x:v>扑翼白声</x:v>
      </x:c>
      <x:c r="E3338" s="7" t="str">
        <x:v>对指定敌方单体造成等同于知更鸟90%攻击力的物理属性伤害。</x:v>
      </x:c>
      <x:c r="F3338" s="6" t="n">
        <x:v>0.9</x:v>
      </x:c>
      <x:c r="G3338" s="6" t="n">
        <x:v>0</x:v>
      </x:c>
      <x:c r="H3338" s="6" t="n">
        <x:v>0</x:v>
      </x:c>
      <x:c r="I3338" s="6" t="n">
        <x:v>0</x:v>
      </x:c>
      <x:c r="J3338" s="6" t="str">
        <x:v>[0.9]</x:v>
      </x:c>
      <x:c r="K3338" s="7" t="str">
        <x:v>需确认条件及分段</x:v>
      </x:c>
      <x:c r="L3338" s="6" t="str">
        <x:v>https://raw.githubusercontent.com/Mar-7th/StarRailRes/dbe8cdfcfb0bf657b9fe1cf92d5537f118ccb487/index_new/cn/character_skills.json</x:v>
      </x:c>
    </x:row>
    <x:row r="3339" ht="20" customHeight="1">
      <x:c r="A3339" s="6" t="str">
        <x:v>130901_6</x:v>
      </x:c>
      <x:c r="B3339" s="6" t="str">
        <x:v>130901</x:v>
      </x:c>
      <x:c r="C3339" s="6" t="n">
        <x:v>6</x:v>
      </x:c>
      <x:c r="D3339" s="6" t="str">
        <x:v>扑翼白声</x:v>
      </x:c>
      <x:c r="E3339" s="7" t="str">
        <x:v>对指定敌方单体造成等同于知更鸟100%攻击力的物理属性伤害。</x:v>
      </x:c>
      <x:c r="F3339" s="6" t="n">
        <x:v>1</x:v>
      </x:c>
      <x:c r="G3339" s="6" t="n">
        <x:v>0</x:v>
      </x:c>
      <x:c r="H3339" s="6" t="n">
        <x:v>0</x:v>
      </x:c>
      <x:c r="I3339" s="6" t="n">
        <x:v>0</x:v>
      </x:c>
      <x:c r="J3339" s="6" t="str">
        <x:v>[1]</x:v>
      </x:c>
      <x:c r="K3339" s="7" t="str">
        <x:v>需确认条件及分段</x:v>
      </x:c>
      <x:c r="L3339" s="6" t="str">
        <x:v>https://raw.githubusercontent.com/Mar-7th/StarRailRes/dbe8cdfcfb0bf657b9fe1cf92d5537f118ccb487/index_new/cn/character_skills.json</x:v>
      </x:c>
    </x:row>
    <x:row r="3340" ht="20" customHeight="1">
      <x:c r="A3340" s="6" t="str">
        <x:v>130901_7</x:v>
      </x:c>
      <x:c r="B3340" s="6" t="str">
        <x:v>130901</x:v>
      </x:c>
      <x:c r="C3340" s="6" t="n">
        <x:v>7</x:v>
      </x:c>
      <x:c r="D3340" s="6" t="str">
        <x:v>扑翼白声</x:v>
      </x:c>
      <x:c r="E3340" s="7" t="str">
        <x:v>对指定敌方单体造成等同于知更鸟110%攻击力的物理属性伤害。</x:v>
      </x:c>
      <x:c r="F3340" s="6" t="n">
        <x:v>1.1</x:v>
      </x:c>
      <x:c r="G3340" s="6" t="n">
        <x:v>0</x:v>
      </x:c>
      <x:c r="H3340" s="6" t="n">
        <x:v>0</x:v>
      </x:c>
      <x:c r="I3340" s="6" t="n">
        <x:v>0</x:v>
      </x:c>
      <x:c r="J3340" s="6" t="str">
        <x:v>[1.1]</x:v>
      </x:c>
      <x:c r="K3340" s="7" t="str">
        <x:v>需确认条件及分段</x:v>
      </x:c>
      <x:c r="L3340" s="6" t="str">
        <x:v>https://raw.githubusercontent.com/Mar-7th/StarRailRes/dbe8cdfcfb0bf657b9fe1cf92d5537f118ccb487/index_new/cn/character_skills.json</x:v>
      </x:c>
    </x:row>
    <x:row r="3341" ht="20" customHeight="1">
      <x:c r="A3341" s="6" t="str">
        <x:v>130901_8</x:v>
      </x:c>
      <x:c r="B3341" s="6" t="str">
        <x:v>130901</x:v>
      </x:c>
      <x:c r="C3341" s="6" t="n">
        <x:v>8</x:v>
      </x:c>
      <x:c r="D3341" s="6" t="str">
        <x:v>扑翼白声</x:v>
      </x:c>
      <x:c r="E3341" s="7" t="str">
        <x:v>对指定敌方单体造成等同于知更鸟120%攻击力的物理属性伤害。</x:v>
      </x:c>
      <x:c r="F3341" s="6" t="n">
        <x:v>1.2</x:v>
      </x:c>
      <x:c r="G3341" s="6" t="n">
        <x:v>0</x:v>
      </x:c>
      <x:c r="H3341" s="6" t="n">
        <x:v>0</x:v>
      </x:c>
      <x:c r="I3341" s="6" t="n">
        <x:v>0</x:v>
      </x:c>
      <x:c r="J3341" s="6" t="str">
        <x:v>[1.2]</x:v>
      </x:c>
      <x:c r="K3341" s="7" t="str">
        <x:v>需确认条件及分段</x:v>
      </x:c>
      <x:c r="L3341" s="6" t="str">
        <x:v>https://raw.githubusercontent.com/Mar-7th/StarRailRes/dbe8cdfcfb0bf657b9fe1cf92d5537f118ccb487/index_new/cn/character_skills.json</x:v>
      </x:c>
    </x:row>
    <x:row r="3342" ht="20" customHeight="1">
      <x:c r="A3342" s="6" t="str">
        <x:v>130901_9</x:v>
      </x:c>
      <x:c r="B3342" s="6" t="str">
        <x:v>130901</x:v>
      </x:c>
      <x:c r="C3342" s="6" t="n">
        <x:v>9</x:v>
      </x:c>
      <x:c r="D3342" s="6" t="str">
        <x:v>扑翼白声</x:v>
      </x:c>
      <x:c r="E3342" s="7" t="str">
        <x:v>对指定敌方单体造成等同于知更鸟130%攻击力的物理属性伤害。</x:v>
      </x:c>
      <x:c r="F3342" s="6" t="n">
        <x:v>1.3</x:v>
      </x:c>
      <x:c r="G3342" s="6" t="n">
        <x:v>0</x:v>
      </x:c>
      <x:c r="H3342" s="6" t="n">
        <x:v>0</x:v>
      </x:c>
      <x:c r="I3342" s="6" t="n">
        <x:v>0</x:v>
      </x:c>
      <x:c r="J3342" s="6" t="str">
        <x:v>[1.3]</x:v>
      </x:c>
      <x:c r="K3342" s="7" t="str">
        <x:v>需确认条件及分段</x:v>
      </x:c>
      <x:c r="L3342" s="6" t="str">
        <x:v>https://raw.githubusercontent.com/Mar-7th/StarRailRes/dbe8cdfcfb0bf657b9fe1cf92d5537f118ccb487/index_new/cn/character_skills.json</x:v>
      </x:c>
    </x:row>
    <x:row r="3343" ht="20" customHeight="1">
      <x:c r="A3343" s="6" t="str">
        <x:v>130901_10</x:v>
      </x:c>
      <x:c r="B3343" s="6" t="str">
        <x:v>130901</x:v>
      </x:c>
      <x:c r="C3343" s="6" t="n">
        <x:v>10</x:v>
      </x:c>
      <x:c r="D3343" s="6" t="str">
        <x:v>扑翼白声</x:v>
      </x:c>
      <x:c r="E3343" s="7" t="str">
        <x:v>对指定敌方单体造成等同于知更鸟140%攻击力的物理属性伤害。</x:v>
      </x:c>
      <x:c r="F3343" s="6" t="n">
        <x:v>1.4</x:v>
      </x:c>
      <x:c r="G3343" s="6" t="n">
        <x:v>0</x:v>
      </x:c>
      <x:c r="H3343" s="6" t="n">
        <x:v>0</x:v>
      </x:c>
      <x:c r="I3343" s="6" t="n">
        <x:v>0</x:v>
      </x:c>
      <x:c r="J3343" s="6" t="str">
        <x:v>[1.4]</x:v>
      </x:c>
      <x:c r="K3343" s="7" t="str">
        <x:v>需确认条件及分段</x:v>
      </x:c>
      <x:c r="L3343" s="6" t="str">
        <x:v>https://raw.githubusercontent.com/Mar-7th/StarRailRes/dbe8cdfcfb0bf657b9fe1cf92d5537f118ccb487/index_new/cn/character_skills.json</x:v>
      </x:c>
    </x:row>
    <x:row r="3344" ht="20" customHeight="1">
      <x:c r="A3344" s="6" t="str">
        <x:v>130902_1</x:v>
      </x:c>
      <x:c r="B3344" s="6" t="str">
        <x:v>130902</x:v>
      </x:c>
      <x:c r="C3344" s="6" t="n">
        <x:v>1</x:v>
      </x:c>
      <x:c r="D3344" s="6" t="str">
        <x:v>翎之咏叹调</x:v>
      </x:c>
      <x:c r="E3344" s="7" t="str">
        <x:v>使我方全体造成的伤害提高25%，持续3回合，知更鸟每回合开始时持续回合数减1。</x:v>
      </x:c>
      <x:c r="F3344" s="6" t="n">
        <x:v>0</x:v>
      </x:c>
      <x:c r="G3344" s="6" t="n">
        <x:v>0</x:v>
      </x:c>
      <x:c r="H3344" s="6" t="n">
        <x:v>0</x:v>
      </x:c>
      <x:c r="I3344" s="6" t="n">
        <x:v>0</x:v>
      </x:c>
      <x:c r="J3344" s="6" t="str">
        <x:v>[0.25, 3]</x:v>
      </x:c>
      <x:c r="K3344" s="7" t="str">
        <x:v>无首段伤害倍率，请覆盖或设为辅助技能</x:v>
      </x:c>
      <x:c r="L3344" s="6" t="str">
        <x:v>https://raw.githubusercontent.com/Mar-7th/StarRailRes/dbe8cdfcfb0bf657b9fe1cf92d5537f118ccb487/index_new/cn/character_skills.json</x:v>
      </x:c>
    </x:row>
    <x:row r="3345" ht="20" customHeight="1">
      <x:c r="A3345" s="6" t="str">
        <x:v>130902_2</x:v>
      </x:c>
      <x:c r="B3345" s="6" t="str">
        <x:v>130902</x:v>
      </x:c>
      <x:c r="C3345" s="6" t="n">
        <x:v>2</x:v>
      </x:c>
      <x:c r="D3345" s="6" t="str">
        <x:v>翎之咏叹调</x:v>
      </x:c>
      <x:c r="E3345" s="7" t="str">
        <x:v>使我方全体造成的伤害提高27.5%，持续3回合，知更鸟每回合开始时持续回合数减1。</x:v>
      </x:c>
      <x:c r="F3345" s="6" t="n">
        <x:v>0</x:v>
      </x:c>
      <x:c r="G3345" s="6" t="n">
        <x:v>0</x:v>
      </x:c>
      <x:c r="H3345" s="6" t="n">
        <x:v>0</x:v>
      </x:c>
      <x:c r="I3345" s="6" t="n">
        <x:v>0</x:v>
      </x:c>
      <x:c r="J3345" s="6" t="str">
        <x:v>[0.275, 3]</x:v>
      </x:c>
      <x:c r="K3345" s="7" t="str">
        <x:v>无首段伤害倍率，请覆盖或设为辅助技能</x:v>
      </x:c>
      <x:c r="L3345" s="6" t="str">
        <x:v>https://raw.githubusercontent.com/Mar-7th/StarRailRes/dbe8cdfcfb0bf657b9fe1cf92d5537f118ccb487/index_new/cn/character_skills.json</x:v>
      </x:c>
    </x:row>
    <x:row r="3346" ht="20" customHeight="1">
      <x:c r="A3346" s="6" t="str">
        <x:v>130902_3</x:v>
      </x:c>
      <x:c r="B3346" s="6" t="str">
        <x:v>130902</x:v>
      </x:c>
      <x:c r="C3346" s="6" t="n">
        <x:v>3</x:v>
      </x:c>
      <x:c r="D3346" s="6" t="str">
        <x:v>翎之咏叹调</x:v>
      </x:c>
      <x:c r="E3346" s="7" t="str">
        <x:v>使我方全体造成的伤害提高30%，持续3回合，知更鸟每回合开始时持续回合数减1。</x:v>
      </x:c>
      <x:c r="F3346" s="6" t="n">
        <x:v>0</x:v>
      </x:c>
      <x:c r="G3346" s="6" t="n">
        <x:v>0</x:v>
      </x:c>
      <x:c r="H3346" s="6" t="n">
        <x:v>0</x:v>
      </x:c>
      <x:c r="I3346" s="6" t="n">
        <x:v>0</x:v>
      </x:c>
      <x:c r="J3346" s="6" t="str">
        <x:v>[0.3, 3]</x:v>
      </x:c>
      <x:c r="K3346" s="7" t="str">
        <x:v>无首段伤害倍率，请覆盖或设为辅助技能</x:v>
      </x:c>
      <x:c r="L3346" s="6" t="str">
        <x:v>https://raw.githubusercontent.com/Mar-7th/StarRailRes/dbe8cdfcfb0bf657b9fe1cf92d5537f118ccb487/index_new/cn/character_skills.json</x:v>
      </x:c>
    </x:row>
    <x:row r="3347" ht="20" customHeight="1">
      <x:c r="A3347" s="6" t="str">
        <x:v>130902_4</x:v>
      </x:c>
      <x:c r="B3347" s="6" t="str">
        <x:v>130902</x:v>
      </x:c>
      <x:c r="C3347" s="6" t="n">
        <x:v>4</x:v>
      </x:c>
      <x:c r="D3347" s="6" t="str">
        <x:v>翎之咏叹调</x:v>
      </x:c>
      <x:c r="E3347" s="7" t="str">
        <x:v>使我方全体造成的伤害提高32.5%，持续3回合，知更鸟每回合开始时持续回合数减1。</x:v>
      </x:c>
      <x:c r="F3347" s="6" t="n">
        <x:v>0</x:v>
      </x:c>
      <x:c r="G3347" s="6" t="n">
        <x:v>0</x:v>
      </x:c>
      <x:c r="H3347" s="6" t="n">
        <x:v>0</x:v>
      </x:c>
      <x:c r="I3347" s="6" t="n">
        <x:v>0</x:v>
      </x:c>
      <x:c r="J3347" s="6" t="str">
        <x:v>[0.325, 3]</x:v>
      </x:c>
      <x:c r="K3347" s="7" t="str">
        <x:v>无首段伤害倍率，请覆盖或设为辅助技能</x:v>
      </x:c>
      <x:c r="L3347" s="6" t="str">
        <x:v>https://raw.githubusercontent.com/Mar-7th/StarRailRes/dbe8cdfcfb0bf657b9fe1cf92d5537f118ccb487/index_new/cn/character_skills.json</x:v>
      </x:c>
    </x:row>
    <x:row r="3348" ht="20" customHeight="1">
      <x:c r="A3348" s="6" t="str">
        <x:v>130902_5</x:v>
      </x:c>
      <x:c r="B3348" s="6" t="str">
        <x:v>130902</x:v>
      </x:c>
      <x:c r="C3348" s="6" t="n">
        <x:v>5</x:v>
      </x:c>
      <x:c r="D3348" s="6" t="str">
        <x:v>翎之咏叹调</x:v>
      </x:c>
      <x:c r="E3348" s="7" t="str">
        <x:v>使我方全体造成的伤害提高35%，持续3回合，知更鸟每回合开始时持续回合数减1。</x:v>
      </x:c>
      <x:c r="F3348" s="6" t="n">
        <x:v>0</x:v>
      </x:c>
      <x:c r="G3348" s="6" t="n">
        <x:v>0</x:v>
      </x:c>
      <x:c r="H3348" s="6" t="n">
        <x:v>0</x:v>
      </x:c>
      <x:c r="I3348" s="6" t="n">
        <x:v>0</x:v>
      </x:c>
      <x:c r="J3348" s="6" t="str">
        <x:v>[0.35, 3]</x:v>
      </x:c>
      <x:c r="K3348" s="7" t="str">
        <x:v>无首段伤害倍率，请覆盖或设为辅助技能</x:v>
      </x:c>
      <x:c r="L3348" s="6" t="str">
        <x:v>https://raw.githubusercontent.com/Mar-7th/StarRailRes/dbe8cdfcfb0bf657b9fe1cf92d5537f118ccb487/index_new/cn/character_skills.json</x:v>
      </x:c>
    </x:row>
    <x:row r="3349" ht="20" customHeight="1">
      <x:c r="A3349" s="6" t="str">
        <x:v>130902_6</x:v>
      </x:c>
      <x:c r="B3349" s="6" t="str">
        <x:v>130902</x:v>
      </x:c>
      <x:c r="C3349" s="6" t="n">
        <x:v>6</x:v>
      </x:c>
      <x:c r="D3349" s="6" t="str">
        <x:v>翎之咏叹调</x:v>
      </x:c>
      <x:c r="E3349" s="7" t="str">
        <x:v>使我方全体造成的伤害提高37.5%，持续3回合，知更鸟每回合开始时持续回合数减1。</x:v>
      </x:c>
      <x:c r="F3349" s="6" t="n">
        <x:v>0</x:v>
      </x:c>
      <x:c r="G3349" s="6" t="n">
        <x:v>0</x:v>
      </x:c>
      <x:c r="H3349" s="6" t="n">
        <x:v>0</x:v>
      </x:c>
      <x:c r="I3349" s="6" t="n">
        <x:v>0</x:v>
      </x:c>
      <x:c r="J3349" s="6" t="str">
        <x:v>[0.375, 3]</x:v>
      </x:c>
      <x:c r="K3349" s="7" t="str">
        <x:v>无首段伤害倍率，请覆盖或设为辅助技能</x:v>
      </x:c>
      <x:c r="L3349" s="6" t="str">
        <x:v>https://raw.githubusercontent.com/Mar-7th/StarRailRes/dbe8cdfcfb0bf657b9fe1cf92d5537f118ccb487/index_new/cn/character_skills.json</x:v>
      </x:c>
    </x:row>
    <x:row r="3350" ht="20" customHeight="1">
      <x:c r="A3350" s="6" t="str">
        <x:v>130902_7</x:v>
      </x:c>
      <x:c r="B3350" s="6" t="str">
        <x:v>130902</x:v>
      </x:c>
      <x:c r="C3350" s="6" t="n">
        <x:v>7</x:v>
      </x:c>
      <x:c r="D3350" s="6" t="str">
        <x:v>翎之咏叹调</x:v>
      </x:c>
      <x:c r="E3350" s="7" t="str">
        <x:v>使我方全体造成的伤害提高40.62%，持续3回合，知更鸟每回合开始时持续回合数减1。</x:v>
      </x:c>
      <x:c r="F3350" s="6" t="n">
        <x:v>0</x:v>
      </x:c>
      <x:c r="G3350" s="6" t="n">
        <x:v>0</x:v>
      </x:c>
      <x:c r="H3350" s="6" t="n">
        <x:v>0</x:v>
      </x:c>
      <x:c r="I3350" s="6" t="n">
        <x:v>0</x:v>
      </x:c>
      <x:c r="J3350" s="6" t="str">
        <x:v>[0.4062, 3]</x:v>
      </x:c>
      <x:c r="K3350" s="7" t="str">
        <x:v>无首段伤害倍率，请覆盖或设为辅助技能</x:v>
      </x:c>
      <x:c r="L3350" s="6" t="str">
        <x:v>https://raw.githubusercontent.com/Mar-7th/StarRailRes/dbe8cdfcfb0bf657b9fe1cf92d5537f118ccb487/index_new/cn/character_skills.json</x:v>
      </x:c>
    </x:row>
    <x:row r="3351" ht="20" customHeight="1">
      <x:c r="A3351" s="6" t="str">
        <x:v>130902_8</x:v>
      </x:c>
      <x:c r="B3351" s="6" t="str">
        <x:v>130902</x:v>
      </x:c>
      <x:c r="C3351" s="6" t="n">
        <x:v>8</x:v>
      </x:c>
      <x:c r="D3351" s="6" t="str">
        <x:v>翎之咏叹调</x:v>
      </x:c>
      <x:c r="E3351" s="7" t="str">
        <x:v>使我方全体造成的伤害提高43.75%，持续3回合，知更鸟每回合开始时持续回合数减1。</x:v>
      </x:c>
      <x:c r="F3351" s="6" t="n">
        <x:v>0</x:v>
      </x:c>
      <x:c r="G3351" s="6" t="n">
        <x:v>0</x:v>
      </x:c>
      <x:c r="H3351" s="6" t="n">
        <x:v>0</x:v>
      </x:c>
      <x:c r="I3351" s="6" t="n">
        <x:v>0</x:v>
      </x:c>
      <x:c r="J3351" s="6" t="str">
        <x:v>[0.4375, 3]</x:v>
      </x:c>
      <x:c r="K3351" s="7" t="str">
        <x:v>无首段伤害倍率，请覆盖或设为辅助技能</x:v>
      </x:c>
      <x:c r="L3351" s="6" t="str">
        <x:v>https://raw.githubusercontent.com/Mar-7th/StarRailRes/dbe8cdfcfb0bf657b9fe1cf92d5537f118ccb487/index_new/cn/character_skills.json</x:v>
      </x:c>
    </x:row>
    <x:row r="3352" ht="20" customHeight="1">
      <x:c r="A3352" s="6" t="str">
        <x:v>130902_9</x:v>
      </x:c>
      <x:c r="B3352" s="6" t="str">
        <x:v>130902</x:v>
      </x:c>
      <x:c r="C3352" s="6" t="n">
        <x:v>9</x:v>
      </x:c>
      <x:c r="D3352" s="6" t="str">
        <x:v>翎之咏叹调</x:v>
      </x:c>
      <x:c r="E3352" s="7" t="str">
        <x:v>使我方全体造成的伤害提高46.88%，持续3回合，知更鸟每回合开始时持续回合数减1。</x:v>
      </x:c>
      <x:c r="F3352" s="6" t="n">
        <x:v>0</x:v>
      </x:c>
      <x:c r="G3352" s="6" t="n">
        <x:v>0</x:v>
      </x:c>
      <x:c r="H3352" s="6" t="n">
        <x:v>0</x:v>
      </x:c>
      <x:c r="I3352" s="6" t="n">
        <x:v>0</x:v>
      </x:c>
      <x:c r="J3352" s="6" t="str">
        <x:v>[0.4688, 3]</x:v>
      </x:c>
      <x:c r="K3352" s="7" t="str">
        <x:v>无首段伤害倍率，请覆盖或设为辅助技能</x:v>
      </x:c>
      <x:c r="L3352" s="6" t="str">
        <x:v>https://raw.githubusercontent.com/Mar-7th/StarRailRes/dbe8cdfcfb0bf657b9fe1cf92d5537f118ccb487/index_new/cn/character_skills.json</x:v>
      </x:c>
    </x:row>
    <x:row r="3353" ht="20" customHeight="1">
      <x:c r="A3353" s="6" t="str">
        <x:v>130902_10</x:v>
      </x:c>
      <x:c r="B3353" s="6" t="str">
        <x:v>130902</x:v>
      </x:c>
      <x:c r="C3353" s="6" t="n">
        <x:v>10</x:v>
      </x:c>
      <x:c r="D3353" s="6" t="str">
        <x:v>翎之咏叹调</x:v>
      </x:c>
      <x:c r="E3353" s="7" t="str">
        <x:v>使我方全体造成的伤害提高50%，持续3回合，知更鸟每回合开始时持续回合数减1。</x:v>
      </x:c>
      <x:c r="F3353" s="6" t="n">
        <x:v>0</x:v>
      </x:c>
      <x:c r="G3353" s="6" t="n">
        <x:v>0</x:v>
      </x:c>
      <x:c r="H3353" s="6" t="n">
        <x:v>0</x:v>
      </x:c>
      <x:c r="I3353" s="6" t="n">
        <x:v>0</x:v>
      </x:c>
      <x:c r="J3353" s="6" t="str">
        <x:v>[0.5, 3]</x:v>
      </x:c>
      <x:c r="K3353" s="7" t="str">
        <x:v>无首段伤害倍率，请覆盖或设为辅助技能</x:v>
      </x:c>
      <x:c r="L3353" s="6" t="str">
        <x:v>https://raw.githubusercontent.com/Mar-7th/StarRailRes/dbe8cdfcfb0bf657b9fe1cf92d5537f118ccb487/index_new/cn/character_skills.json</x:v>
      </x:c>
    </x:row>
    <x:row r="3354" ht="20" customHeight="1">
      <x:c r="A3354" s="6" t="str">
        <x:v>130902_11</x:v>
      </x:c>
      <x:c r="B3354" s="6" t="str">
        <x:v>130902</x:v>
      </x:c>
      <x:c r="C3354" s="6" t="n">
        <x:v>11</x:v>
      </x:c>
      <x:c r="D3354" s="6" t="str">
        <x:v>翎之咏叹调</x:v>
      </x:c>
      <x:c r="E3354" s="7" t="str">
        <x:v>使我方全体造成的伤害提高52.5%，持续3回合，知更鸟每回合开始时持续回合数减1。</x:v>
      </x:c>
      <x:c r="F3354" s="6" t="n">
        <x:v>0</x:v>
      </x:c>
      <x:c r="G3354" s="6" t="n">
        <x:v>0</x:v>
      </x:c>
      <x:c r="H3354" s="6" t="n">
        <x:v>0</x:v>
      </x:c>
      <x:c r="I3354" s="6" t="n">
        <x:v>0</x:v>
      </x:c>
      <x:c r="J3354" s="6" t="str">
        <x:v>[0.525, 3]</x:v>
      </x:c>
      <x:c r="K3354" s="7" t="str">
        <x:v>无首段伤害倍率，请覆盖或设为辅助技能</x:v>
      </x:c>
      <x:c r="L3354" s="6" t="str">
        <x:v>https://raw.githubusercontent.com/Mar-7th/StarRailRes/dbe8cdfcfb0bf657b9fe1cf92d5537f118ccb487/index_new/cn/character_skills.json</x:v>
      </x:c>
    </x:row>
    <x:row r="3355" ht="20" customHeight="1">
      <x:c r="A3355" s="6" t="str">
        <x:v>130902_12</x:v>
      </x:c>
      <x:c r="B3355" s="6" t="str">
        <x:v>130902</x:v>
      </x:c>
      <x:c r="C3355" s="6" t="n">
        <x:v>12</x:v>
      </x:c>
      <x:c r="D3355" s="6" t="str">
        <x:v>翎之咏叹调</x:v>
      </x:c>
      <x:c r="E3355" s="7" t="str">
        <x:v>使我方全体造成的伤害提高55%，持续3回合，知更鸟每回合开始时持续回合数减1。</x:v>
      </x:c>
      <x:c r="F3355" s="6" t="n">
        <x:v>0</x:v>
      </x:c>
      <x:c r="G3355" s="6" t="n">
        <x:v>0</x:v>
      </x:c>
      <x:c r="H3355" s="6" t="n">
        <x:v>0</x:v>
      </x:c>
      <x:c r="I3355" s="6" t="n">
        <x:v>0</x:v>
      </x:c>
      <x:c r="J3355" s="6" t="str">
        <x:v>[0.55, 3]</x:v>
      </x:c>
      <x:c r="K3355" s="7" t="str">
        <x:v>无首段伤害倍率，请覆盖或设为辅助技能</x:v>
      </x:c>
      <x:c r="L3355" s="6" t="str">
        <x:v>https://raw.githubusercontent.com/Mar-7th/StarRailRes/dbe8cdfcfb0bf657b9fe1cf92d5537f118ccb487/index_new/cn/character_skills.json</x:v>
      </x:c>
    </x:row>
    <x:row r="3356" ht="20" customHeight="1">
      <x:c r="A3356" s="6" t="str">
        <x:v>130902_13</x:v>
      </x:c>
      <x:c r="B3356" s="6" t="str">
        <x:v>130902</x:v>
      </x:c>
      <x:c r="C3356" s="6" t="n">
        <x:v>13</x:v>
      </x:c>
      <x:c r="D3356" s="6" t="str">
        <x:v>翎之咏叹调</x:v>
      </x:c>
      <x:c r="E3356" s="7" t="str">
        <x:v>使我方全体造成的伤害提高57.5%，持续3回合，知更鸟每回合开始时持续回合数减1。</x:v>
      </x:c>
      <x:c r="F3356" s="6" t="n">
        <x:v>0</x:v>
      </x:c>
      <x:c r="G3356" s="6" t="n">
        <x:v>0</x:v>
      </x:c>
      <x:c r="H3356" s="6" t="n">
        <x:v>0</x:v>
      </x:c>
      <x:c r="I3356" s="6" t="n">
        <x:v>0</x:v>
      </x:c>
      <x:c r="J3356" s="6" t="str">
        <x:v>[0.575, 3]</x:v>
      </x:c>
      <x:c r="K3356" s="7" t="str">
        <x:v>无首段伤害倍率，请覆盖或设为辅助技能</x:v>
      </x:c>
      <x:c r="L3356" s="6" t="str">
        <x:v>https://raw.githubusercontent.com/Mar-7th/StarRailRes/dbe8cdfcfb0bf657b9fe1cf92d5537f118ccb487/index_new/cn/character_skills.json</x:v>
      </x:c>
    </x:row>
    <x:row r="3357" ht="20" customHeight="1">
      <x:c r="A3357" s="6" t="str">
        <x:v>130902_14</x:v>
      </x:c>
      <x:c r="B3357" s="6" t="str">
        <x:v>130902</x:v>
      </x:c>
      <x:c r="C3357" s="6" t="n">
        <x:v>14</x:v>
      </x:c>
      <x:c r="D3357" s="6" t="str">
        <x:v>翎之咏叹调</x:v>
      </x:c>
      <x:c r="E3357" s="7" t="str">
        <x:v>使我方全体造成的伤害提高60%，持续3回合，知更鸟每回合开始时持续回合数减1。</x:v>
      </x:c>
      <x:c r="F3357" s="6" t="n">
        <x:v>0</x:v>
      </x:c>
      <x:c r="G3357" s="6" t="n">
        <x:v>0</x:v>
      </x:c>
      <x:c r="H3357" s="6" t="n">
        <x:v>0</x:v>
      </x:c>
      <x:c r="I3357" s="6" t="n">
        <x:v>0</x:v>
      </x:c>
      <x:c r="J3357" s="6" t="str">
        <x:v>[0.6, 3]</x:v>
      </x:c>
      <x:c r="K3357" s="7" t="str">
        <x:v>无首段伤害倍率，请覆盖或设为辅助技能</x:v>
      </x:c>
      <x:c r="L3357" s="6" t="str">
        <x:v>https://raw.githubusercontent.com/Mar-7th/StarRailRes/dbe8cdfcfb0bf657b9fe1cf92d5537f118ccb487/index_new/cn/character_skills.json</x:v>
      </x:c>
    </x:row>
    <x:row r="3358" ht="20" customHeight="1">
      <x:c r="A3358" s="6" t="str">
        <x:v>130902_15</x:v>
      </x:c>
      <x:c r="B3358" s="6" t="str">
        <x:v>130902</x:v>
      </x:c>
      <x:c r="C3358" s="6" t="n">
        <x:v>15</x:v>
      </x:c>
      <x:c r="D3358" s="6" t="str">
        <x:v>翎之咏叹调</x:v>
      </x:c>
      <x:c r="E3358" s="7" t="str">
        <x:v>使我方全体造成的伤害提高62.5%，持续3回合，知更鸟每回合开始时持续回合数减1。</x:v>
      </x:c>
      <x:c r="F3358" s="6" t="n">
        <x:v>0</x:v>
      </x:c>
      <x:c r="G3358" s="6" t="n">
        <x:v>0</x:v>
      </x:c>
      <x:c r="H3358" s="6" t="n">
        <x:v>0</x:v>
      </x:c>
      <x:c r="I3358" s="6" t="n">
        <x:v>0</x:v>
      </x:c>
      <x:c r="J3358" s="6" t="str">
        <x:v>[0.625, 3]</x:v>
      </x:c>
      <x:c r="K3358" s="7" t="str">
        <x:v>无首段伤害倍率，请覆盖或设为辅助技能</x:v>
      </x:c>
      <x:c r="L3358" s="6" t="str">
        <x:v>https://raw.githubusercontent.com/Mar-7th/StarRailRes/dbe8cdfcfb0bf657b9fe1cf92d5537f118ccb487/index_new/cn/character_skills.json</x:v>
      </x:c>
    </x:row>
    <x:row r="3359" ht="98" customHeight="1">
      <x:c r="A3359" s="6" t="str">
        <x:v>130903_1</x:v>
      </x:c>
      <x:c r="B3359" s="6" t="str">
        <x:v>130903</x:v>
      </x:c>
      <x:c r="C3359" s="6" t="n">
        <x:v>1</x:v>
      </x:c>
      <x:c r="D3359" s="6" t="str">
        <x:v>千音迭奏，群星赋格</x:v>
      </x:c>
      <x:c r="E3359" s="7" t="str">
        <x:v>知更鸟进入【协奏】状态，使除自身以外的队友立即行动。
处于【协奏】状态时，我方全体攻击力提高，提高数值等同于知更鸟攻击力的15.2%+50点，且我方目标每次施放攻击后，知更鸟会额外造成1次等同于其自身72%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59" s="6" t="n">
        <x:v>0</x:v>
      </x:c>
      <x:c r="G3359" s="6" t="n">
        <x:v>0</x:v>
      </x:c>
      <x:c r="H3359" s="6" t="n">
        <x:v>0</x:v>
      </x:c>
      <x:c r="I3359" s="6" t="n">
        <x:v>0</x:v>
      </x:c>
      <x:c r="J3359" s="6" t="str">
        <x:v>[0.152, 90, 50, 0.72, 1, 1.5]</x:v>
      </x:c>
      <x:c r="K3359" s="7" t="str">
        <x:v>无首段伤害倍率，请覆盖或设为辅助技能</x:v>
      </x:c>
      <x:c r="L3359" s="6" t="str">
        <x:v>https://raw.githubusercontent.com/Mar-7th/StarRailRes/dbe8cdfcfb0bf657b9fe1cf92d5537f118ccb487/index_new/cn/character_skills.json</x:v>
      </x:c>
    </x:row>
    <x:row r="3360" ht="98" customHeight="1">
      <x:c r="A3360" s="6" t="str">
        <x:v>130903_2</x:v>
      </x:c>
      <x:c r="B3360" s="6" t="str">
        <x:v>130903</x:v>
      </x:c>
      <x:c r="C3360" s="6" t="n">
        <x:v>2</x:v>
      </x:c>
      <x:c r="D3360" s="6" t="str">
        <x:v>千音迭奏，群星赋格</x:v>
      </x:c>
      <x:c r="E3360" s="7" t="str">
        <x:v>知更鸟进入【协奏】状态，使除自身以外的队友立即行动。
处于【协奏】状态时，我方全体攻击力提高，提高数值等同于知更鸟攻击力的15.96%+65点，且我方目标每次施放攻击后，知更鸟会额外造成1次等同于其自身76.8%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60" s="6" t="n">
        <x:v>0</x:v>
      </x:c>
      <x:c r="G3360" s="6" t="n">
        <x:v>0</x:v>
      </x:c>
      <x:c r="H3360" s="6" t="n">
        <x:v>0</x:v>
      </x:c>
      <x:c r="I3360" s="6" t="n">
        <x:v>0</x:v>
      </x:c>
      <x:c r="J3360" s="6" t="str">
        <x:v>[0.1596, 90, 65, 0.768, 1, 1.5]</x:v>
      </x:c>
      <x:c r="K3360" s="7" t="str">
        <x:v>无首段伤害倍率，请覆盖或设为辅助技能</x:v>
      </x:c>
      <x:c r="L3360" s="6" t="str">
        <x:v>https://raw.githubusercontent.com/Mar-7th/StarRailRes/dbe8cdfcfb0bf657b9fe1cf92d5537f118ccb487/index_new/cn/character_skills.json</x:v>
      </x:c>
    </x:row>
    <x:row r="3361" ht="98" customHeight="1">
      <x:c r="A3361" s="6" t="str">
        <x:v>130903_3</x:v>
      </x:c>
      <x:c r="B3361" s="6" t="str">
        <x:v>130903</x:v>
      </x:c>
      <x:c r="C3361" s="6" t="n">
        <x:v>3</x:v>
      </x:c>
      <x:c r="D3361" s="6" t="str">
        <x:v>千音迭奏，群星赋格</x:v>
      </x:c>
      <x:c r="E3361" s="7" t="str">
        <x:v>知更鸟进入【协奏】状态，使除自身以外的队友立即行动。
处于【协奏】状态时，我方全体攻击力提高，提高数值等同于知更鸟攻击力的16.72%+80点，且我方目标每次施放攻击后，知更鸟会额外造成1次等同于其自身81.6%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61" s="6" t="n">
        <x:v>0</x:v>
      </x:c>
      <x:c r="G3361" s="6" t="n">
        <x:v>0</x:v>
      </x:c>
      <x:c r="H3361" s="6" t="n">
        <x:v>0</x:v>
      </x:c>
      <x:c r="I3361" s="6" t="n">
        <x:v>0</x:v>
      </x:c>
      <x:c r="J3361" s="6" t="str">
        <x:v>[0.1672, 90, 80, 0.816, 1, 1.5]</x:v>
      </x:c>
      <x:c r="K3361" s="7" t="str">
        <x:v>无首段伤害倍率，请覆盖或设为辅助技能</x:v>
      </x:c>
      <x:c r="L3361" s="6" t="str">
        <x:v>https://raw.githubusercontent.com/Mar-7th/StarRailRes/dbe8cdfcfb0bf657b9fe1cf92d5537f118ccb487/index_new/cn/character_skills.json</x:v>
      </x:c>
    </x:row>
    <x:row r="3362" ht="98" customHeight="1">
      <x:c r="A3362" s="6" t="str">
        <x:v>130903_4</x:v>
      </x:c>
      <x:c r="B3362" s="6" t="str">
        <x:v>130903</x:v>
      </x:c>
      <x:c r="C3362" s="6" t="n">
        <x:v>4</x:v>
      </x:c>
      <x:c r="D3362" s="6" t="str">
        <x:v>千音迭奏，群星赋格</x:v>
      </x:c>
      <x:c r="E3362" s="7" t="str">
        <x:v>知更鸟进入【协奏】状态，使除自身以外的队友立即行动。
处于【协奏】状态时，我方全体攻击力提高，提高数值等同于知更鸟攻击力的17.48%+95点，且我方目标每次施放攻击后，知更鸟会额外造成1次等同于其自身86.4%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62" s="6" t="n">
        <x:v>0</x:v>
      </x:c>
      <x:c r="G3362" s="6" t="n">
        <x:v>0</x:v>
      </x:c>
      <x:c r="H3362" s="6" t="n">
        <x:v>0</x:v>
      </x:c>
      <x:c r="I3362" s="6" t="n">
        <x:v>0</x:v>
      </x:c>
      <x:c r="J3362" s="6" t="str">
        <x:v>[0.1748, 90, 95, 0.864, 1, 1.5]</x:v>
      </x:c>
      <x:c r="K3362" s="7" t="str">
        <x:v>无首段伤害倍率，请覆盖或设为辅助技能</x:v>
      </x:c>
      <x:c r="L3362" s="6" t="str">
        <x:v>https://raw.githubusercontent.com/Mar-7th/StarRailRes/dbe8cdfcfb0bf657b9fe1cf92d5537f118ccb487/index_new/cn/character_skills.json</x:v>
      </x:c>
    </x:row>
    <x:row r="3363" ht="98" customHeight="1">
      <x:c r="A3363" s="6" t="str">
        <x:v>130903_5</x:v>
      </x:c>
      <x:c r="B3363" s="6" t="str">
        <x:v>130903</x:v>
      </x:c>
      <x:c r="C3363" s="6" t="n">
        <x:v>5</x:v>
      </x:c>
      <x:c r="D3363" s="6" t="str">
        <x:v>千音迭奏，群星赋格</x:v>
      </x:c>
      <x:c r="E3363" s="7" t="str">
        <x:v>知更鸟进入【协奏】状态，使除自身以外的队友立即行动。
处于【协奏】状态时，我方全体攻击力提高，提高数值等同于知更鸟攻击力的18.24%+110点，且我方目标每次施放攻击后，知更鸟会额外造成1次等同于其自身91.2%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63" s="6" t="n">
        <x:v>0</x:v>
      </x:c>
      <x:c r="G3363" s="6" t="n">
        <x:v>0</x:v>
      </x:c>
      <x:c r="H3363" s="6" t="n">
        <x:v>0</x:v>
      </x:c>
      <x:c r="I3363" s="6" t="n">
        <x:v>0</x:v>
      </x:c>
      <x:c r="J3363" s="6" t="str">
        <x:v>[0.1824, 90, 110, 0.912, 1, 1.5]</x:v>
      </x:c>
      <x:c r="K3363" s="7" t="str">
        <x:v>无首段伤害倍率，请覆盖或设为辅助技能</x:v>
      </x:c>
      <x:c r="L3363" s="6" t="str">
        <x:v>https://raw.githubusercontent.com/Mar-7th/StarRailRes/dbe8cdfcfb0bf657b9fe1cf92d5537f118ccb487/index_new/cn/character_skills.json</x:v>
      </x:c>
    </x:row>
    <x:row r="3364" ht="98" customHeight="1">
      <x:c r="A3364" s="6" t="str">
        <x:v>130903_6</x:v>
      </x:c>
      <x:c r="B3364" s="6" t="str">
        <x:v>130903</x:v>
      </x:c>
      <x:c r="C3364" s="6" t="n">
        <x:v>6</x:v>
      </x:c>
      <x:c r="D3364" s="6" t="str">
        <x:v>千音迭奏，群星赋格</x:v>
      </x:c>
      <x:c r="E3364" s="7" t="str">
        <x:v>知更鸟进入【协奏】状态，使除自身以外的队友立即行动。
处于【协奏】状态时，我方全体攻击力提高，提高数值等同于知更鸟攻击力的19%+125点，且我方目标每次施放攻击后，知更鸟会额外造成1次等同于其自身96%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64" s="6" t="n">
        <x:v>0</x:v>
      </x:c>
      <x:c r="G3364" s="6" t="n">
        <x:v>0</x:v>
      </x:c>
      <x:c r="H3364" s="6" t="n">
        <x:v>0</x:v>
      </x:c>
      <x:c r="I3364" s="6" t="n">
        <x:v>0</x:v>
      </x:c>
      <x:c r="J3364" s="6" t="str">
        <x:v>[0.19, 90, 125, 0.96, 1, 1.5]</x:v>
      </x:c>
      <x:c r="K3364" s="7" t="str">
        <x:v>无首段伤害倍率，请覆盖或设为辅助技能</x:v>
      </x:c>
      <x:c r="L3364" s="6" t="str">
        <x:v>https://raw.githubusercontent.com/Mar-7th/StarRailRes/dbe8cdfcfb0bf657b9fe1cf92d5537f118ccb487/index_new/cn/character_skills.json</x:v>
      </x:c>
    </x:row>
    <x:row r="3365" ht="98" customHeight="1">
      <x:c r="A3365" s="6" t="str">
        <x:v>130903_7</x:v>
      </x:c>
      <x:c r="B3365" s="6" t="str">
        <x:v>130903</x:v>
      </x:c>
      <x:c r="C3365" s="6" t="n">
        <x:v>7</x:v>
      </x:c>
      <x:c r="D3365" s="6" t="str">
        <x:v>千音迭奏，群星赋格</x:v>
      </x:c>
      <x:c r="E3365" s="7" t="str">
        <x:v>知更鸟进入【协奏】状态，使除自身以外的队友立即行动。
处于【协奏】状态时，我方全体攻击力提高，提高数值等同于知更鸟攻击力的19.95%+143.75点，且我方目标每次施放攻击后，知更鸟会额外造成1次等同于其自身102%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65" s="6" t="n">
        <x:v>0</x:v>
      </x:c>
      <x:c r="G3365" s="6" t="n">
        <x:v>0</x:v>
      </x:c>
      <x:c r="H3365" s="6" t="n">
        <x:v>0</x:v>
      </x:c>
      <x:c r="I3365" s="6" t="n">
        <x:v>0</x:v>
      </x:c>
      <x:c r="J3365" s="6" t="str">
        <x:v>[0.1995, 90, 143.75, 1.02, 1, 1.5]</x:v>
      </x:c>
      <x:c r="K3365" s="7" t="str">
        <x:v>无首段伤害倍率，请覆盖或设为辅助技能</x:v>
      </x:c>
      <x:c r="L3365" s="6" t="str">
        <x:v>https://raw.githubusercontent.com/Mar-7th/StarRailRes/dbe8cdfcfb0bf657b9fe1cf92d5537f118ccb487/index_new/cn/character_skills.json</x:v>
      </x:c>
    </x:row>
    <x:row r="3366" ht="98" customHeight="1">
      <x:c r="A3366" s="6" t="str">
        <x:v>130903_8</x:v>
      </x:c>
      <x:c r="B3366" s="6" t="str">
        <x:v>130903</x:v>
      </x:c>
      <x:c r="C3366" s="6" t="n">
        <x:v>8</x:v>
      </x:c>
      <x:c r="D3366" s="6" t="str">
        <x:v>千音迭奏，群星赋格</x:v>
      </x:c>
      <x:c r="E3366" s="7" t="str">
        <x:v>知更鸟进入【协奏】状态，使除自身以外的队友立即行动。
处于【协奏】状态时，我方全体攻击力提高，提高数值等同于知更鸟攻击力的20.9%+162.5点，且我方目标每次施放攻击后，知更鸟会额外造成1次等同于其自身108%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66" s="6" t="n">
        <x:v>0</x:v>
      </x:c>
      <x:c r="G3366" s="6" t="n">
        <x:v>0</x:v>
      </x:c>
      <x:c r="H3366" s="6" t="n">
        <x:v>0</x:v>
      </x:c>
      <x:c r="I3366" s="6" t="n">
        <x:v>0</x:v>
      </x:c>
      <x:c r="J3366" s="6" t="str">
        <x:v>[0.209, 90, 162.5, 1.08, 1, 1.5]</x:v>
      </x:c>
      <x:c r="K3366" s="7" t="str">
        <x:v>无首段伤害倍率，请覆盖或设为辅助技能</x:v>
      </x:c>
      <x:c r="L3366" s="6" t="str">
        <x:v>https://raw.githubusercontent.com/Mar-7th/StarRailRes/dbe8cdfcfb0bf657b9fe1cf92d5537f118ccb487/index_new/cn/character_skills.json</x:v>
      </x:c>
    </x:row>
    <x:row r="3367" ht="98" customHeight="1">
      <x:c r="A3367" s="6" t="str">
        <x:v>130903_9</x:v>
      </x:c>
      <x:c r="B3367" s="6" t="str">
        <x:v>130903</x:v>
      </x:c>
      <x:c r="C3367" s="6" t="n">
        <x:v>9</x:v>
      </x:c>
      <x:c r="D3367" s="6" t="str">
        <x:v>千音迭奏，群星赋格</x:v>
      </x:c>
      <x:c r="E3367" s="7" t="str">
        <x:v>知更鸟进入【协奏】状态，使除自身以外的队友立即行动。
处于【协奏】状态时，我方全体攻击力提高，提高数值等同于知更鸟攻击力的21.85%+181.25点，且我方目标每次施放攻击后，知更鸟会额外造成1次等同于其自身114%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67" s="6" t="n">
        <x:v>0</x:v>
      </x:c>
      <x:c r="G3367" s="6" t="n">
        <x:v>0</x:v>
      </x:c>
      <x:c r="H3367" s="6" t="n">
        <x:v>0</x:v>
      </x:c>
      <x:c r="I3367" s="6" t="n">
        <x:v>0</x:v>
      </x:c>
      <x:c r="J3367" s="6" t="str">
        <x:v>[0.2185, 90, 181.25, 1.14, 1, 1.5]</x:v>
      </x:c>
      <x:c r="K3367" s="7" t="str">
        <x:v>无首段伤害倍率，请覆盖或设为辅助技能</x:v>
      </x:c>
      <x:c r="L3367" s="6" t="str">
        <x:v>https://raw.githubusercontent.com/Mar-7th/StarRailRes/dbe8cdfcfb0bf657b9fe1cf92d5537f118ccb487/index_new/cn/character_skills.json</x:v>
      </x:c>
    </x:row>
    <x:row r="3368" ht="98" customHeight="1">
      <x:c r="A3368" s="6" t="str">
        <x:v>130903_10</x:v>
      </x:c>
      <x:c r="B3368" s="6" t="str">
        <x:v>130903</x:v>
      </x:c>
      <x:c r="C3368" s="6" t="n">
        <x:v>10</x:v>
      </x:c>
      <x:c r="D3368" s="6" t="str">
        <x:v>千音迭奏，群星赋格</x:v>
      </x:c>
      <x:c r="E3368" s="7" t="str">
        <x:v>知更鸟进入【协奏】状态，使除自身以外的队友立即行动。
处于【协奏】状态时，我方全体攻击力提高，提高数值等同于知更鸟攻击力的22.8%+200点，且我方目标每次施放攻击后，知更鸟会额外造成1次等同于其自身120%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68" s="6" t="n">
        <x:v>0</x:v>
      </x:c>
      <x:c r="G3368" s="6" t="n">
        <x:v>0</x:v>
      </x:c>
      <x:c r="H3368" s="6" t="n">
        <x:v>0</x:v>
      </x:c>
      <x:c r="I3368" s="6" t="n">
        <x:v>0</x:v>
      </x:c>
      <x:c r="J3368" s="6" t="str">
        <x:v>[0.228, 90, 200, 1.2, 1, 1.5]</x:v>
      </x:c>
      <x:c r="K3368" s="7" t="str">
        <x:v>无首段伤害倍率，请覆盖或设为辅助技能</x:v>
      </x:c>
      <x:c r="L3368" s="6" t="str">
        <x:v>https://raw.githubusercontent.com/Mar-7th/StarRailRes/dbe8cdfcfb0bf657b9fe1cf92d5537f118ccb487/index_new/cn/character_skills.json</x:v>
      </x:c>
    </x:row>
    <x:row r="3369" ht="98" customHeight="1">
      <x:c r="A3369" s="6" t="str">
        <x:v>130903_11</x:v>
      </x:c>
      <x:c r="B3369" s="6" t="str">
        <x:v>130903</x:v>
      </x:c>
      <x:c r="C3369" s="6" t="n">
        <x:v>11</x:v>
      </x:c>
      <x:c r="D3369" s="6" t="str">
        <x:v>千音迭奏，群星赋格</x:v>
      </x:c>
      <x:c r="E3369" s="7" t="str">
        <x:v>知更鸟进入【协奏】状态，使除自身以外的队友立即行动。
处于【协奏】状态时，我方全体攻击力提高，提高数值等同于知更鸟攻击力的23.56%+215点，且我方目标每次施放攻击后，知更鸟会额外造成1次等同于其自身124.8%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69" s="6" t="n">
        <x:v>0</x:v>
      </x:c>
      <x:c r="G3369" s="6" t="n">
        <x:v>0</x:v>
      </x:c>
      <x:c r="H3369" s="6" t="n">
        <x:v>0</x:v>
      </x:c>
      <x:c r="I3369" s="6" t="n">
        <x:v>0</x:v>
      </x:c>
      <x:c r="J3369" s="6" t="str">
        <x:v>[0.2356, 90, 215, 1.248, 1, 1.5]</x:v>
      </x:c>
      <x:c r="K3369" s="7" t="str">
        <x:v>无首段伤害倍率，请覆盖或设为辅助技能</x:v>
      </x:c>
      <x:c r="L3369" s="6" t="str">
        <x:v>https://raw.githubusercontent.com/Mar-7th/StarRailRes/dbe8cdfcfb0bf657b9fe1cf92d5537f118ccb487/index_new/cn/character_skills.json</x:v>
      </x:c>
    </x:row>
    <x:row r="3370" ht="98" customHeight="1">
      <x:c r="A3370" s="6" t="str">
        <x:v>130903_12</x:v>
      </x:c>
      <x:c r="B3370" s="6" t="str">
        <x:v>130903</x:v>
      </x:c>
      <x:c r="C3370" s="6" t="n">
        <x:v>12</x:v>
      </x:c>
      <x:c r="D3370" s="6" t="str">
        <x:v>千音迭奏，群星赋格</x:v>
      </x:c>
      <x:c r="E3370" s="7" t="str">
        <x:v>知更鸟进入【协奏】状态，使除自身以外的队友立即行动。
处于【协奏】状态时，我方全体攻击力提高，提高数值等同于知更鸟攻击力的24.32%+230点，且我方目标每次施放攻击后，知更鸟会额外造成1次等同于其自身129.6%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70" s="6" t="n">
        <x:v>0</x:v>
      </x:c>
      <x:c r="G3370" s="6" t="n">
        <x:v>0</x:v>
      </x:c>
      <x:c r="H3370" s="6" t="n">
        <x:v>0</x:v>
      </x:c>
      <x:c r="I3370" s="6" t="n">
        <x:v>0</x:v>
      </x:c>
      <x:c r="J3370" s="6" t="str">
        <x:v>[0.2432, 90, 230, 1.296, 1, 1.5]</x:v>
      </x:c>
      <x:c r="K3370" s="7" t="str">
        <x:v>无首段伤害倍率，请覆盖或设为辅助技能</x:v>
      </x:c>
      <x:c r="L3370" s="6" t="str">
        <x:v>https://raw.githubusercontent.com/Mar-7th/StarRailRes/dbe8cdfcfb0bf657b9fe1cf92d5537f118ccb487/index_new/cn/character_skills.json</x:v>
      </x:c>
    </x:row>
    <x:row r="3371" ht="98" customHeight="1">
      <x:c r="A3371" s="6" t="str">
        <x:v>130903_13</x:v>
      </x:c>
      <x:c r="B3371" s="6" t="str">
        <x:v>130903</x:v>
      </x:c>
      <x:c r="C3371" s="6" t="n">
        <x:v>13</x:v>
      </x:c>
      <x:c r="D3371" s="6" t="str">
        <x:v>千音迭奏，群星赋格</x:v>
      </x:c>
      <x:c r="E3371" s="7" t="str">
        <x:v>知更鸟进入【协奏】状态，使除自身以外的队友立即行动。
处于【协奏】状态时，我方全体攻击力提高，提高数值等同于知更鸟攻击力的25.08%+245点，且我方目标每次施放攻击后，知更鸟会额外造成1次等同于其自身134.4%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71" s="6" t="n">
        <x:v>0</x:v>
      </x:c>
      <x:c r="G3371" s="6" t="n">
        <x:v>0</x:v>
      </x:c>
      <x:c r="H3371" s="6" t="n">
        <x:v>0</x:v>
      </x:c>
      <x:c r="I3371" s="6" t="n">
        <x:v>0</x:v>
      </x:c>
      <x:c r="J3371" s="6" t="str">
        <x:v>[0.2508, 90, 245, 1.344, 1, 1.5]</x:v>
      </x:c>
      <x:c r="K3371" s="7" t="str">
        <x:v>无首段伤害倍率，请覆盖或设为辅助技能</x:v>
      </x:c>
      <x:c r="L3371" s="6" t="str">
        <x:v>https://raw.githubusercontent.com/Mar-7th/StarRailRes/dbe8cdfcfb0bf657b9fe1cf92d5537f118ccb487/index_new/cn/character_skills.json</x:v>
      </x:c>
    </x:row>
    <x:row r="3372" ht="98" customHeight="1">
      <x:c r="A3372" s="6" t="str">
        <x:v>130903_14</x:v>
      </x:c>
      <x:c r="B3372" s="6" t="str">
        <x:v>130903</x:v>
      </x:c>
      <x:c r="C3372" s="6" t="n">
        <x:v>14</x:v>
      </x:c>
      <x:c r="D3372" s="6" t="str">
        <x:v>千音迭奏，群星赋格</x:v>
      </x:c>
      <x:c r="E3372" s="7" t="str">
        <x:v>知更鸟进入【协奏】状态，使除自身以外的队友立即行动。
处于【协奏】状态时，我方全体攻击力提高，提高数值等同于知更鸟攻击力的25.84%+260点，且我方目标每次施放攻击后，知更鸟会额外造成1次等同于其自身139.2%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72" s="6" t="n">
        <x:v>0</x:v>
      </x:c>
      <x:c r="G3372" s="6" t="n">
        <x:v>0</x:v>
      </x:c>
      <x:c r="H3372" s="6" t="n">
        <x:v>0</x:v>
      </x:c>
      <x:c r="I3372" s="6" t="n">
        <x:v>0</x:v>
      </x:c>
      <x:c r="J3372" s="6" t="str">
        <x:v>[0.2584, 90, 260, 1.392, 1, 1.5]</x:v>
      </x:c>
      <x:c r="K3372" s="7" t="str">
        <x:v>无首段伤害倍率，请覆盖或设为辅助技能</x:v>
      </x:c>
      <x:c r="L3372" s="6" t="str">
        <x:v>https://raw.githubusercontent.com/Mar-7th/StarRailRes/dbe8cdfcfb0bf657b9fe1cf92d5537f118ccb487/index_new/cn/character_skills.json</x:v>
      </x:c>
    </x:row>
    <x:row r="3373" ht="98" customHeight="1">
      <x:c r="A3373" s="6" t="str">
        <x:v>130903_15</x:v>
      </x:c>
      <x:c r="B3373" s="6" t="str">
        <x:v>130903</x:v>
      </x:c>
      <x:c r="C3373" s="6" t="n">
        <x:v>15</x:v>
      </x:c>
      <x:c r="D3373" s="6" t="str">
        <x:v>千音迭奏，群星赋格</x:v>
      </x:c>
      <x:c r="E3373" s="7" t="str">
        <x:v>知更鸟进入【协奏】状态，使除自身以外的队友立即行动。
处于【协奏】状态时，我方全体攻击力提高，提高数值等同于知更鸟攻击力的26.6%+275点，且我方目标每次施放攻击后，知更鸟会额外造成1次等同于其自身144%攻击力的物理属性附加伤害，该伤害暴击率固定为100%，暴击伤害固定为150%。
处于【协奏】状态时，知更鸟免疫控制类负面状态，【协奏】状态结束前不会进入自己的回合且无法行动。
行动序列上出现【协奏】倒计时，倒计时回合开始时知更鸟退出【协奏】状态并立即行动，倒计时固定拥有90点速度。</x:v>
      </x:c>
      <x:c r="F3373" s="6" t="n">
        <x:v>0</x:v>
      </x:c>
      <x:c r="G3373" s="6" t="n">
        <x:v>0</x:v>
      </x:c>
      <x:c r="H3373" s="6" t="n">
        <x:v>0</x:v>
      </x:c>
      <x:c r="I3373" s="6" t="n">
        <x:v>0</x:v>
      </x:c>
      <x:c r="J3373" s="6" t="str">
        <x:v>[0.266, 90, 275, 1.44, 1, 1.5]</x:v>
      </x:c>
      <x:c r="K3373" s="7" t="str">
        <x:v>无首段伤害倍率，请覆盖或设为辅助技能</x:v>
      </x:c>
      <x:c r="L3373" s="6" t="str">
        <x:v>https://raw.githubusercontent.com/Mar-7th/StarRailRes/dbe8cdfcfb0bf657b9fe1cf92d5537f118ccb487/index_new/cn/character_skills.json</x:v>
      </x:c>
    </x:row>
    <x:row r="3374" ht="20" customHeight="1">
      <x:c r="A3374" s="6" t="str">
        <x:v>130904_1</x:v>
      </x:c>
      <x:c r="B3374" s="6" t="str">
        <x:v>130904</x:v>
      </x:c>
      <x:c r="C3374" s="6" t="n">
        <x:v>1</x:v>
      </x:c>
      <x:c r="D3374" s="6" t="str">
        <x:v>调性合颂</x:v>
      </x:c>
      <x:c r="E3374" s="7" t="str">
        <x:v>使我方全体暴击伤害提高5%，且我方目标攻击敌方目标后，知更鸟额外为自身恢复2点能量。</x:v>
      </x:c>
      <x:c r="F3374" s="6" t="n">
        <x:v>0</x:v>
      </x:c>
      <x:c r="G3374" s="6" t="n">
        <x:v>0</x:v>
      </x:c>
      <x:c r="H3374" s="6" t="n">
        <x:v>0</x:v>
      </x:c>
      <x:c r="I3374" s="6" t="n">
        <x:v>0</x:v>
      </x:c>
      <x:c r="J3374" s="6" t="str">
        <x:v>[0.05, 2]</x:v>
      </x:c>
      <x:c r="K3374" s="7" t="str">
        <x:v>无首段伤害倍率，请覆盖或设为辅助技能</x:v>
      </x:c>
      <x:c r="L3374" s="6" t="str">
        <x:v>https://raw.githubusercontent.com/Mar-7th/StarRailRes/dbe8cdfcfb0bf657b9fe1cf92d5537f118ccb487/index_new/cn/character_skills.json</x:v>
      </x:c>
    </x:row>
    <x:row r="3375" ht="20" customHeight="1">
      <x:c r="A3375" s="6" t="str">
        <x:v>130904_2</x:v>
      </x:c>
      <x:c r="B3375" s="6" t="str">
        <x:v>130904</x:v>
      </x:c>
      <x:c r="C3375" s="6" t="n">
        <x:v>2</x:v>
      </x:c>
      <x:c r="D3375" s="6" t="str">
        <x:v>调性合颂</x:v>
      </x:c>
      <x:c r="E3375" s="7" t="str">
        <x:v>使我方全体暴击伤害提高6.5%，且我方目标攻击敌方目标后，知更鸟额外为自身恢复2点能量。</x:v>
      </x:c>
      <x:c r="F3375" s="6" t="n">
        <x:v>0</x:v>
      </x:c>
      <x:c r="G3375" s="6" t="n">
        <x:v>0</x:v>
      </x:c>
      <x:c r="H3375" s="6" t="n">
        <x:v>0</x:v>
      </x:c>
      <x:c r="I3375" s="6" t="n">
        <x:v>0</x:v>
      </x:c>
      <x:c r="J3375" s="6" t="str">
        <x:v>[0.065, 2]</x:v>
      </x:c>
      <x:c r="K3375" s="7" t="str">
        <x:v>无首段伤害倍率，请覆盖或设为辅助技能</x:v>
      </x:c>
      <x:c r="L3375" s="6" t="str">
        <x:v>https://raw.githubusercontent.com/Mar-7th/StarRailRes/dbe8cdfcfb0bf657b9fe1cf92d5537f118ccb487/index_new/cn/character_skills.json</x:v>
      </x:c>
    </x:row>
    <x:row r="3376" ht="20" customHeight="1">
      <x:c r="A3376" s="6" t="str">
        <x:v>130904_3</x:v>
      </x:c>
      <x:c r="B3376" s="6" t="str">
        <x:v>130904</x:v>
      </x:c>
      <x:c r="C3376" s="6" t="n">
        <x:v>3</x:v>
      </x:c>
      <x:c r="D3376" s="6" t="str">
        <x:v>调性合颂</x:v>
      </x:c>
      <x:c r="E3376" s="7" t="str">
        <x:v>使我方全体暴击伤害提高8%，且我方目标攻击敌方目标后，知更鸟额外为自身恢复2点能量。</x:v>
      </x:c>
      <x:c r="F3376" s="6" t="n">
        <x:v>0</x:v>
      </x:c>
      <x:c r="G3376" s="6" t="n">
        <x:v>0</x:v>
      </x:c>
      <x:c r="H3376" s="6" t="n">
        <x:v>0</x:v>
      </x:c>
      <x:c r="I3376" s="6" t="n">
        <x:v>0</x:v>
      </x:c>
      <x:c r="J3376" s="6" t="str">
        <x:v>[0.08, 2]</x:v>
      </x:c>
      <x:c r="K3376" s="7" t="str">
        <x:v>无首段伤害倍率，请覆盖或设为辅助技能</x:v>
      </x:c>
      <x:c r="L3376" s="6" t="str">
        <x:v>https://raw.githubusercontent.com/Mar-7th/StarRailRes/dbe8cdfcfb0bf657b9fe1cf92d5537f118ccb487/index_new/cn/character_skills.json</x:v>
      </x:c>
    </x:row>
    <x:row r="3377" ht="20" customHeight="1">
      <x:c r="A3377" s="6" t="str">
        <x:v>130904_4</x:v>
      </x:c>
      <x:c r="B3377" s="6" t="str">
        <x:v>130904</x:v>
      </x:c>
      <x:c r="C3377" s="6" t="n">
        <x:v>4</x:v>
      </x:c>
      <x:c r="D3377" s="6" t="str">
        <x:v>调性合颂</x:v>
      </x:c>
      <x:c r="E3377" s="7" t="str">
        <x:v>使我方全体暴击伤害提高9.5%，且我方目标攻击敌方目标后，知更鸟额外为自身恢复2点能量。</x:v>
      </x:c>
      <x:c r="F3377" s="6" t="n">
        <x:v>0</x:v>
      </x:c>
      <x:c r="G3377" s="6" t="n">
        <x:v>0</x:v>
      </x:c>
      <x:c r="H3377" s="6" t="n">
        <x:v>0</x:v>
      </x:c>
      <x:c r="I3377" s="6" t="n">
        <x:v>0</x:v>
      </x:c>
      <x:c r="J3377" s="6" t="str">
        <x:v>[0.095, 2]</x:v>
      </x:c>
      <x:c r="K3377" s="7" t="str">
        <x:v>无首段伤害倍率，请覆盖或设为辅助技能</x:v>
      </x:c>
      <x:c r="L3377" s="6" t="str">
        <x:v>https://raw.githubusercontent.com/Mar-7th/StarRailRes/dbe8cdfcfb0bf657b9fe1cf92d5537f118ccb487/index_new/cn/character_skills.json</x:v>
      </x:c>
    </x:row>
    <x:row r="3378" ht="20" customHeight="1">
      <x:c r="A3378" s="6" t="str">
        <x:v>130904_5</x:v>
      </x:c>
      <x:c r="B3378" s="6" t="str">
        <x:v>130904</x:v>
      </x:c>
      <x:c r="C3378" s="6" t="n">
        <x:v>5</x:v>
      </x:c>
      <x:c r="D3378" s="6" t="str">
        <x:v>调性合颂</x:v>
      </x:c>
      <x:c r="E3378" s="7" t="str">
        <x:v>使我方全体暴击伤害提高11%，且我方目标攻击敌方目标后，知更鸟额外为自身恢复2点能量。</x:v>
      </x:c>
      <x:c r="F3378" s="6" t="n">
        <x:v>0</x:v>
      </x:c>
      <x:c r="G3378" s="6" t="n">
        <x:v>0</x:v>
      </x:c>
      <x:c r="H3378" s="6" t="n">
        <x:v>0</x:v>
      </x:c>
      <x:c r="I3378" s="6" t="n">
        <x:v>0</x:v>
      </x:c>
      <x:c r="J3378" s="6" t="str">
        <x:v>[0.11, 2]</x:v>
      </x:c>
      <x:c r="K3378" s="7" t="str">
        <x:v>无首段伤害倍率，请覆盖或设为辅助技能</x:v>
      </x:c>
      <x:c r="L3378" s="6" t="str">
        <x:v>https://raw.githubusercontent.com/Mar-7th/StarRailRes/dbe8cdfcfb0bf657b9fe1cf92d5537f118ccb487/index_new/cn/character_skills.json</x:v>
      </x:c>
    </x:row>
    <x:row r="3379" ht="20" customHeight="1">
      <x:c r="A3379" s="6" t="str">
        <x:v>130904_6</x:v>
      </x:c>
      <x:c r="B3379" s="6" t="str">
        <x:v>130904</x:v>
      </x:c>
      <x:c r="C3379" s="6" t="n">
        <x:v>6</x:v>
      </x:c>
      <x:c r="D3379" s="6" t="str">
        <x:v>调性合颂</x:v>
      </x:c>
      <x:c r="E3379" s="7" t="str">
        <x:v>使我方全体暴击伤害提高12.5%，且我方目标攻击敌方目标后，知更鸟额外为自身恢复2点能量。</x:v>
      </x:c>
      <x:c r="F3379" s="6" t="n">
        <x:v>0</x:v>
      </x:c>
      <x:c r="G3379" s="6" t="n">
        <x:v>0</x:v>
      </x:c>
      <x:c r="H3379" s="6" t="n">
        <x:v>0</x:v>
      </x:c>
      <x:c r="I3379" s="6" t="n">
        <x:v>0</x:v>
      </x:c>
      <x:c r="J3379" s="6" t="str">
        <x:v>[0.125, 2]</x:v>
      </x:c>
      <x:c r="K3379" s="7" t="str">
        <x:v>无首段伤害倍率，请覆盖或设为辅助技能</x:v>
      </x:c>
      <x:c r="L3379" s="6" t="str">
        <x:v>https://raw.githubusercontent.com/Mar-7th/StarRailRes/dbe8cdfcfb0bf657b9fe1cf92d5537f118ccb487/index_new/cn/character_skills.json</x:v>
      </x:c>
    </x:row>
    <x:row r="3380" ht="38" customHeight="1">
      <x:c r="A3380" s="6" t="str">
        <x:v>130904_7</x:v>
      </x:c>
      <x:c r="B3380" s="6" t="str">
        <x:v>130904</x:v>
      </x:c>
      <x:c r="C3380" s="6" t="n">
        <x:v>7</x:v>
      </x:c>
      <x:c r="D3380" s="6" t="str">
        <x:v>调性合颂</x:v>
      </x:c>
      <x:c r="E3380" s="7" t="str">
        <x:v>使我方全体暴击伤害提高14.37%，且我方目标攻击敌方目标后，知更鸟额外为自身恢复2点能量。</x:v>
      </x:c>
      <x:c r="F3380" s="6" t="n">
        <x:v>0</x:v>
      </x:c>
      <x:c r="G3380" s="6" t="n">
        <x:v>0</x:v>
      </x:c>
      <x:c r="H3380" s="6" t="n">
        <x:v>0</x:v>
      </x:c>
      <x:c r="I3380" s="6" t="n">
        <x:v>0</x:v>
      </x:c>
      <x:c r="J3380" s="6" t="str">
        <x:v>[0.1437, 2]</x:v>
      </x:c>
      <x:c r="K3380" s="7" t="str">
        <x:v>无首段伤害倍率，请覆盖或设为辅助技能</x:v>
      </x:c>
      <x:c r="L3380" s="6" t="str">
        <x:v>https://raw.githubusercontent.com/Mar-7th/StarRailRes/dbe8cdfcfb0bf657b9fe1cf92d5537f118ccb487/index_new/cn/character_skills.json</x:v>
      </x:c>
    </x:row>
    <x:row r="3381" ht="38" customHeight="1">
      <x:c r="A3381" s="6" t="str">
        <x:v>130904_8</x:v>
      </x:c>
      <x:c r="B3381" s="6" t="str">
        <x:v>130904</x:v>
      </x:c>
      <x:c r="C3381" s="6" t="n">
        <x:v>8</x:v>
      </x:c>
      <x:c r="D3381" s="6" t="str">
        <x:v>调性合颂</x:v>
      </x:c>
      <x:c r="E3381" s="7" t="str">
        <x:v>使我方全体暴击伤害提高16.25%，且我方目标攻击敌方目标后，知更鸟额外为自身恢复2点能量。</x:v>
      </x:c>
      <x:c r="F3381" s="6" t="n">
        <x:v>0</x:v>
      </x:c>
      <x:c r="G3381" s="6" t="n">
        <x:v>0</x:v>
      </x:c>
      <x:c r="H3381" s="6" t="n">
        <x:v>0</x:v>
      </x:c>
      <x:c r="I3381" s="6" t="n">
        <x:v>0</x:v>
      </x:c>
      <x:c r="J3381" s="6" t="str">
        <x:v>[0.1625, 2]</x:v>
      </x:c>
      <x:c r="K3381" s="7" t="str">
        <x:v>无首段伤害倍率，请覆盖或设为辅助技能</x:v>
      </x:c>
      <x:c r="L3381" s="6" t="str">
        <x:v>https://raw.githubusercontent.com/Mar-7th/StarRailRes/dbe8cdfcfb0bf657b9fe1cf92d5537f118ccb487/index_new/cn/character_skills.json</x:v>
      </x:c>
    </x:row>
    <x:row r="3382" ht="38" customHeight="1">
      <x:c r="A3382" s="6" t="str">
        <x:v>130904_9</x:v>
      </x:c>
      <x:c r="B3382" s="6" t="str">
        <x:v>130904</x:v>
      </x:c>
      <x:c r="C3382" s="6" t="n">
        <x:v>9</x:v>
      </x:c>
      <x:c r="D3382" s="6" t="str">
        <x:v>调性合颂</x:v>
      </x:c>
      <x:c r="E3382" s="7" t="str">
        <x:v>使我方全体暴击伤害提高18.12%，且我方目标攻击敌方目标后，知更鸟额外为自身恢复2点能量。</x:v>
      </x:c>
      <x:c r="F3382" s="6" t="n">
        <x:v>0</x:v>
      </x:c>
      <x:c r="G3382" s="6" t="n">
        <x:v>0</x:v>
      </x:c>
      <x:c r="H3382" s="6" t="n">
        <x:v>0</x:v>
      </x:c>
      <x:c r="I3382" s="6" t="n">
        <x:v>0</x:v>
      </x:c>
      <x:c r="J3382" s="6" t="str">
        <x:v>[0.1812, 2]</x:v>
      </x:c>
      <x:c r="K3382" s="7" t="str">
        <x:v>无首段伤害倍率，请覆盖或设为辅助技能</x:v>
      </x:c>
      <x:c r="L3382" s="6" t="str">
        <x:v>https://raw.githubusercontent.com/Mar-7th/StarRailRes/dbe8cdfcfb0bf657b9fe1cf92d5537f118ccb487/index_new/cn/character_skills.json</x:v>
      </x:c>
    </x:row>
    <x:row r="3383" ht="20" customHeight="1">
      <x:c r="A3383" s="6" t="str">
        <x:v>130904_10</x:v>
      </x:c>
      <x:c r="B3383" s="6" t="str">
        <x:v>130904</x:v>
      </x:c>
      <x:c r="C3383" s="6" t="n">
        <x:v>10</x:v>
      </x:c>
      <x:c r="D3383" s="6" t="str">
        <x:v>调性合颂</x:v>
      </x:c>
      <x:c r="E3383" s="7" t="str">
        <x:v>使我方全体暴击伤害提高20%，且我方目标攻击敌方目标后，知更鸟额外为自身恢复2点能量。</x:v>
      </x:c>
      <x:c r="F3383" s="6" t="n">
        <x:v>0</x:v>
      </x:c>
      <x:c r="G3383" s="6" t="n">
        <x:v>0</x:v>
      </x:c>
      <x:c r="H3383" s="6" t="n">
        <x:v>0</x:v>
      </x:c>
      <x:c r="I3383" s="6" t="n">
        <x:v>0</x:v>
      </x:c>
      <x:c r="J3383" s="6" t="str">
        <x:v>[0.2, 2]</x:v>
      </x:c>
      <x:c r="K3383" s="7" t="str">
        <x:v>无首段伤害倍率，请覆盖或设为辅助技能</x:v>
      </x:c>
      <x:c r="L3383" s="6" t="str">
        <x:v>https://raw.githubusercontent.com/Mar-7th/StarRailRes/dbe8cdfcfb0bf657b9fe1cf92d5537f118ccb487/index_new/cn/character_skills.json</x:v>
      </x:c>
    </x:row>
    <x:row r="3384" ht="20" customHeight="1">
      <x:c r="A3384" s="6" t="str">
        <x:v>130904_11</x:v>
      </x:c>
      <x:c r="B3384" s="6" t="str">
        <x:v>130904</x:v>
      </x:c>
      <x:c r="C3384" s="6" t="n">
        <x:v>11</x:v>
      </x:c>
      <x:c r="D3384" s="6" t="str">
        <x:v>调性合颂</x:v>
      </x:c>
      <x:c r="E3384" s="7" t="str">
        <x:v>使我方全体暴击伤害提高21.5%，且我方目标攻击敌方目标后，知更鸟额外为自身恢复2点能量。</x:v>
      </x:c>
      <x:c r="F3384" s="6" t="n">
        <x:v>0</x:v>
      </x:c>
      <x:c r="G3384" s="6" t="n">
        <x:v>0</x:v>
      </x:c>
      <x:c r="H3384" s="6" t="n">
        <x:v>0</x:v>
      </x:c>
      <x:c r="I3384" s="6" t="n">
        <x:v>0</x:v>
      </x:c>
      <x:c r="J3384" s="6" t="str">
        <x:v>[0.215, 2]</x:v>
      </x:c>
      <x:c r="K3384" s="7" t="str">
        <x:v>无首段伤害倍率，请覆盖或设为辅助技能</x:v>
      </x:c>
      <x:c r="L3384" s="6" t="str">
        <x:v>https://raw.githubusercontent.com/Mar-7th/StarRailRes/dbe8cdfcfb0bf657b9fe1cf92d5537f118ccb487/index_new/cn/character_skills.json</x:v>
      </x:c>
    </x:row>
    <x:row r="3385" ht="20" customHeight="1">
      <x:c r="A3385" s="6" t="str">
        <x:v>130904_12</x:v>
      </x:c>
      <x:c r="B3385" s="6" t="str">
        <x:v>130904</x:v>
      </x:c>
      <x:c r="C3385" s="6" t="n">
        <x:v>12</x:v>
      </x:c>
      <x:c r="D3385" s="6" t="str">
        <x:v>调性合颂</x:v>
      </x:c>
      <x:c r="E3385" s="7" t="str">
        <x:v>使我方全体暴击伤害提高23%，且我方目标攻击敌方目标后，知更鸟额外为自身恢复2点能量。</x:v>
      </x:c>
      <x:c r="F3385" s="6" t="n">
        <x:v>0</x:v>
      </x:c>
      <x:c r="G3385" s="6" t="n">
        <x:v>0</x:v>
      </x:c>
      <x:c r="H3385" s="6" t="n">
        <x:v>0</x:v>
      </x:c>
      <x:c r="I3385" s="6" t="n">
        <x:v>0</x:v>
      </x:c>
      <x:c r="J3385" s="6" t="str">
        <x:v>[0.23, 2]</x:v>
      </x:c>
      <x:c r="K3385" s="7" t="str">
        <x:v>无首段伤害倍率，请覆盖或设为辅助技能</x:v>
      </x:c>
      <x:c r="L3385" s="6" t="str">
        <x:v>https://raw.githubusercontent.com/Mar-7th/StarRailRes/dbe8cdfcfb0bf657b9fe1cf92d5537f118ccb487/index_new/cn/character_skills.json</x:v>
      </x:c>
    </x:row>
    <x:row r="3386" ht="20" customHeight="1">
      <x:c r="A3386" s="6" t="str">
        <x:v>130904_13</x:v>
      </x:c>
      <x:c r="B3386" s="6" t="str">
        <x:v>130904</x:v>
      </x:c>
      <x:c r="C3386" s="6" t="n">
        <x:v>13</x:v>
      </x:c>
      <x:c r="D3386" s="6" t="str">
        <x:v>调性合颂</x:v>
      </x:c>
      <x:c r="E3386" s="7" t="str">
        <x:v>使我方全体暴击伤害提高24.5%，且我方目标攻击敌方目标后，知更鸟额外为自身恢复2点能量。</x:v>
      </x:c>
      <x:c r="F3386" s="6" t="n">
        <x:v>0</x:v>
      </x:c>
      <x:c r="G3386" s="6" t="n">
        <x:v>0</x:v>
      </x:c>
      <x:c r="H3386" s="6" t="n">
        <x:v>0</x:v>
      </x:c>
      <x:c r="I3386" s="6" t="n">
        <x:v>0</x:v>
      </x:c>
      <x:c r="J3386" s="6" t="str">
        <x:v>[0.245, 2]</x:v>
      </x:c>
      <x:c r="K3386" s="7" t="str">
        <x:v>无首段伤害倍率，请覆盖或设为辅助技能</x:v>
      </x:c>
      <x:c r="L3386" s="6" t="str">
        <x:v>https://raw.githubusercontent.com/Mar-7th/StarRailRes/dbe8cdfcfb0bf657b9fe1cf92d5537f118ccb487/index_new/cn/character_skills.json</x:v>
      </x:c>
    </x:row>
    <x:row r="3387" ht="20" customHeight="1">
      <x:c r="A3387" s="6" t="str">
        <x:v>130904_14</x:v>
      </x:c>
      <x:c r="B3387" s="6" t="str">
        <x:v>130904</x:v>
      </x:c>
      <x:c r="C3387" s="6" t="n">
        <x:v>14</x:v>
      </x:c>
      <x:c r="D3387" s="6" t="str">
        <x:v>调性合颂</x:v>
      </x:c>
      <x:c r="E3387" s="7" t="str">
        <x:v>使我方全体暴击伤害提高26%，且我方目标攻击敌方目标后，知更鸟额外为自身恢复2点能量。</x:v>
      </x:c>
      <x:c r="F3387" s="6" t="n">
        <x:v>0</x:v>
      </x:c>
      <x:c r="G3387" s="6" t="n">
        <x:v>0</x:v>
      </x:c>
      <x:c r="H3387" s="6" t="n">
        <x:v>0</x:v>
      </x:c>
      <x:c r="I3387" s="6" t="n">
        <x:v>0</x:v>
      </x:c>
      <x:c r="J3387" s="6" t="str">
        <x:v>[0.26, 2]</x:v>
      </x:c>
      <x:c r="K3387" s="7" t="str">
        <x:v>无首段伤害倍率，请覆盖或设为辅助技能</x:v>
      </x:c>
      <x:c r="L3387" s="6" t="str">
        <x:v>https://raw.githubusercontent.com/Mar-7th/StarRailRes/dbe8cdfcfb0bf657b9fe1cf92d5537f118ccb487/index_new/cn/character_skills.json</x:v>
      </x:c>
    </x:row>
    <x:row r="3388" ht="20" customHeight="1">
      <x:c r="A3388" s="6" t="str">
        <x:v>130904_15</x:v>
      </x:c>
      <x:c r="B3388" s="6" t="str">
        <x:v>130904</x:v>
      </x:c>
      <x:c r="C3388" s="6" t="n">
        <x:v>15</x:v>
      </x:c>
      <x:c r="D3388" s="6" t="str">
        <x:v>调性合颂</x:v>
      </x:c>
      <x:c r="E3388" s="7" t="str">
        <x:v>使我方全体暴击伤害提高27.5%，且我方目标攻击敌方目标后，知更鸟额外为自身恢复2点能量。</x:v>
      </x:c>
      <x:c r="F3388" s="6" t="n">
        <x:v>0</x:v>
      </x:c>
      <x:c r="G3388" s="6" t="n">
        <x:v>0</x:v>
      </x:c>
      <x:c r="H3388" s="6" t="n">
        <x:v>0</x:v>
      </x:c>
      <x:c r="I3388" s="6" t="n">
        <x:v>0</x:v>
      </x:c>
      <x:c r="J3388" s="6" t="str">
        <x:v>[0.275, 2]</x:v>
      </x:c>
      <x:c r="K3388" s="7" t="str">
        <x:v>无首段伤害倍率，请覆盖或设为辅助技能</x:v>
      </x:c>
      <x:c r="L3388" s="6" t="str">
        <x:v>https://raw.githubusercontent.com/Mar-7th/StarRailRes/dbe8cdfcfb0bf657b9fe1cf92d5537f118ccb487/index_new/cn/character_skills.json</x:v>
      </x:c>
    </x:row>
    <x:row r="3389" ht="20" customHeight="1">
      <x:c r="A3389" s="6" t="str">
        <x:v>130906_1</x:v>
      </x:c>
      <x:c r="B3389" s="6" t="str">
        <x:v>130906</x:v>
      </x:c>
      <x:c r="C3389" s="6" t="n">
        <x:v>1</x:v>
      </x:c>
      <x:c r="D3389" s="6" t="str">
        <x:v>攻击</x:v>
      </x:c>
      <x:c r="E3389" s="7" t="str">
        <x:v>攻击敌人，进入战斗后削弱敌方目标对应属性韧性。</x:v>
      </x:c>
      <x:c r="F3389" s="6" t="n">
        <x:v>0</x:v>
      </x:c>
      <x:c r="G3389" s="6" t="n">
        <x:v>0</x:v>
      </x:c>
      <x:c r="H3389" s="6" t="n">
        <x:v>0</x:v>
      </x:c>
      <x:c r="I3389" s="6" t="n">
        <x:v>0</x:v>
      </x:c>
      <x:c r="J3389" s="6" t="str">
        <x:v>[]</x:v>
      </x:c>
      <x:c r="K3389" s="7" t="str">
        <x:v>缺少结构化参数，必须覆盖</x:v>
      </x:c>
      <x:c r="L3389" s="6" t="str">
        <x:v>https://raw.githubusercontent.com/Mar-7th/StarRailRes/dbe8cdfcfb0bf657b9fe1cf92d5537f118ccb487/index_new/cn/character_skills.json</x:v>
      </x:c>
    </x:row>
    <x:row r="3390" ht="53" customHeight="1">
      <x:c r="A3390" s="6" t="str">
        <x:v>130907_1</x:v>
      </x:c>
      <x:c r="B3390" s="6" t="str">
        <x:v>130907</x:v>
      </x:c>
      <x:c r="C3390" s="6" t="n">
        <x:v>1</x:v>
      </x:c>
      <x:c r="D3390" s="6" t="str">
        <x:v>酣醉序曲</x:v>
      </x:c>
      <x:c r="E3390" s="7" t="str">
        <x:v>施放秘技后，在自身周围展开持续15秒的特殊领域，处于领域内的敌人不会对知更鸟发动攻击，且在领域展开期间跟随知更鸟。领域展开期间进入战斗后，每个波次开始时知更鸟恢复5点能量。我方制造的领域效果最多存在1个。</x:v>
      </x:c>
      <x:c r="F3390" s="6" t="n">
        <x:v>0</x:v>
      </x:c>
      <x:c r="G3390" s="6" t="n">
        <x:v>0</x:v>
      </x:c>
      <x:c r="H3390" s="6" t="n">
        <x:v>0</x:v>
      </x:c>
      <x:c r="I3390" s="6" t="n">
        <x:v>0</x:v>
      </x:c>
      <x:c r="J3390" s="6" t="str">
        <x:v>[15, 5]</x:v>
      </x:c>
      <x:c r="K3390" s="7" t="str">
        <x:v>无首段伤害倍率，请覆盖或设为辅助技能</x:v>
      </x:c>
      <x:c r="L3390" s="6" t="str">
        <x:v>https://raw.githubusercontent.com/Mar-7th/StarRailRes/dbe8cdfcfb0bf657b9fe1cf92d5537f118ccb487/index_new/cn/character_skills.json</x:v>
      </x:c>
    </x:row>
    <x:row r="3391" ht="20" customHeight="1">
      <x:c r="A3391" s="6" t="str">
        <x:v>131001_1</x:v>
      </x:c>
      <x:c r="B3391" s="6" t="str">
        <x:v>131001</x:v>
      </x:c>
      <x:c r="C3391" s="6" t="n">
        <x:v>1</x:v>
      </x:c>
      <x:c r="D3391" s="6" t="str">
        <x:v>指令-闪燃推进</x:v>
      </x:c>
      <x:c r="E3391" s="7" t="str">
        <x:v>对指定敌方单体造成等同于装甲「萨姆」50%攻击力的火属性伤害。</x:v>
      </x:c>
      <x:c r="F3391" s="6" t="n">
        <x:v>0.5</x:v>
      </x:c>
      <x:c r="G3391" s="6" t="n">
        <x:v>0</x:v>
      </x:c>
      <x:c r="H3391" s="6" t="n">
        <x:v>0</x:v>
      </x:c>
      <x:c r="I3391" s="6" t="n">
        <x:v>0</x:v>
      </x:c>
      <x:c r="J3391" s="6" t="str">
        <x:v>[0.5]</x:v>
      </x:c>
      <x:c r="K3391" s="7" t="str">
        <x:v>需确认条件及分段</x:v>
      </x:c>
      <x:c r="L3391" s="6" t="str">
        <x:v>https://raw.githubusercontent.com/Mar-7th/StarRailRes/dbe8cdfcfb0bf657b9fe1cf92d5537f118ccb487/index_new/cn/character_skills.json</x:v>
      </x:c>
    </x:row>
    <x:row r="3392" ht="20" customHeight="1">
      <x:c r="A3392" s="6" t="str">
        <x:v>131001_2</x:v>
      </x:c>
      <x:c r="B3392" s="6" t="str">
        <x:v>131001</x:v>
      </x:c>
      <x:c r="C3392" s="6" t="n">
        <x:v>2</x:v>
      </x:c>
      <x:c r="D3392" s="6" t="str">
        <x:v>指令-闪燃推进</x:v>
      </x:c>
      <x:c r="E3392" s="7" t="str">
        <x:v>对指定敌方单体造成等同于装甲「萨姆」60%攻击力的火属性伤害。</x:v>
      </x:c>
      <x:c r="F3392" s="6" t="n">
        <x:v>0.6</x:v>
      </x:c>
      <x:c r="G3392" s="6" t="n">
        <x:v>0</x:v>
      </x:c>
      <x:c r="H3392" s="6" t="n">
        <x:v>0</x:v>
      </x:c>
      <x:c r="I3392" s="6" t="n">
        <x:v>0</x:v>
      </x:c>
      <x:c r="J3392" s="6" t="str">
        <x:v>[0.6]</x:v>
      </x:c>
      <x:c r="K3392" s="7" t="str">
        <x:v>需确认条件及分段</x:v>
      </x:c>
      <x:c r="L3392" s="6" t="str">
        <x:v>https://raw.githubusercontent.com/Mar-7th/StarRailRes/dbe8cdfcfb0bf657b9fe1cf92d5537f118ccb487/index_new/cn/character_skills.json</x:v>
      </x:c>
    </x:row>
    <x:row r="3393" ht="20" customHeight="1">
      <x:c r="A3393" s="6" t="str">
        <x:v>131001_3</x:v>
      </x:c>
      <x:c r="B3393" s="6" t="str">
        <x:v>131001</x:v>
      </x:c>
      <x:c r="C3393" s="6" t="n">
        <x:v>3</x:v>
      </x:c>
      <x:c r="D3393" s="6" t="str">
        <x:v>指令-闪燃推进</x:v>
      </x:c>
      <x:c r="E3393" s="7" t="str">
        <x:v>对指定敌方单体造成等同于装甲「萨姆」70%攻击力的火属性伤害。</x:v>
      </x:c>
      <x:c r="F3393" s="6" t="n">
        <x:v>0.7</x:v>
      </x:c>
      <x:c r="G3393" s="6" t="n">
        <x:v>0</x:v>
      </x:c>
      <x:c r="H3393" s="6" t="n">
        <x:v>0</x:v>
      </x:c>
      <x:c r="I3393" s="6" t="n">
        <x:v>0</x:v>
      </x:c>
      <x:c r="J3393" s="6" t="str">
        <x:v>[0.7]</x:v>
      </x:c>
      <x:c r="K3393" s="7" t="str">
        <x:v>需确认条件及分段</x:v>
      </x:c>
      <x:c r="L3393" s="6" t="str">
        <x:v>https://raw.githubusercontent.com/Mar-7th/StarRailRes/dbe8cdfcfb0bf657b9fe1cf92d5537f118ccb487/index_new/cn/character_skills.json</x:v>
      </x:c>
    </x:row>
    <x:row r="3394" ht="20" customHeight="1">
      <x:c r="A3394" s="6" t="str">
        <x:v>131001_4</x:v>
      </x:c>
      <x:c r="B3394" s="6" t="str">
        <x:v>131001</x:v>
      </x:c>
      <x:c r="C3394" s="6" t="n">
        <x:v>4</x:v>
      </x:c>
      <x:c r="D3394" s="6" t="str">
        <x:v>指令-闪燃推进</x:v>
      </x:c>
      <x:c r="E3394" s="7" t="str">
        <x:v>对指定敌方单体造成等同于装甲「萨姆」80%攻击力的火属性伤害。</x:v>
      </x:c>
      <x:c r="F3394" s="6" t="n">
        <x:v>0.8</x:v>
      </x:c>
      <x:c r="G3394" s="6" t="n">
        <x:v>0</x:v>
      </x:c>
      <x:c r="H3394" s="6" t="n">
        <x:v>0</x:v>
      </x:c>
      <x:c r="I3394" s="6" t="n">
        <x:v>0</x:v>
      </x:c>
      <x:c r="J3394" s="6" t="str">
        <x:v>[0.8]</x:v>
      </x:c>
      <x:c r="K3394" s="7" t="str">
        <x:v>需确认条件及分段</x:v>
      </x:c>
      <x:c r="L3394" s="6" t="str">
        <x:v>https://raw.githubusercontent.com/Mar-7th/StarRailRes/dbe8cdfcfb0bf657b9fe1cf92d5537f118ccb487/index_new/cn/character_skills.json</x:v>
      </x:c>
    </x:row>
    <x:row r="3395" ht="20" customHeight="1">
      <x:c r="A3395" s="6" t="str">
        <x:v>131001_5</x:v>
      </x:c>
      <x:c r="B3395" s="6" t="str">
        <x:v>131001</x:v>
      </x:c>
      <x:c r="C3395" s="6" t="n">
        <x:v>5</x:v>
      </x:c>
      <x:c r="D3395" s="6" t="str">
        <x:v>指令-闪燃推进</x:v>
      </x:c>
      <x:c r="E3395" s="7" t="str">
        <x:v>对指定敌方单体造成等同于装甲「萨姆」90%攻击力的火属性伤害。</x:v>
      </x:c>
      <x:c r="F3395" s="6" t="n">
        <x:v>0.9</x:v>
      </x:c>
      <x:c r="G3395" s="6" t="n">
        <x:v>0</x:v>
      </x:c>
      <x:c r="H3395" s="6" t="n">
        <x:v>0</x:v>
      </x:c>
      <x:c r="I3395" s="6" t="n">
        <x:v>0</x:v>
      </x:c>
      <x:c r="J3395" s="6" t="str">
        <x:v>[0.9]</x:v>
      </x:c>
      <x:c r="K3395" s="7" t="str">
        <x:v>需确认条件及分段</x:v>
      </x:c>
      <x:c r="L3395" s="6" t="str">
        <x:v>https://raw.githubusercontent.com/Mar-7th/StarRailRes/dbe8cdfcfb0bf657b9fe1cf92d5537f118ccb487/index_new/cn/character_skills.json</x:v>
      </x:c>
    </x:row>
    <x:row r="3396" ht="20" customHeight="1">
      <x:c r="A3396" s="6" t="str">
        <x:v>131001_6</x:v>
      </x:c>
      <x:c r="B3396" s="6" t="str">
        <x:v>131001</x:v>
      </x:c>
      <x:c r="C3396" s="6" t="n">
        <x:v>6</x:v>
      </x:c>
      <x:c r="D3396" s="6" t="str">
        <x:v>指令-闪燃推进</x:v>
      </x:c>
      <x:c r="E3396" s="7" t="str">
        <x:v>对指定敌方单体造成等同于装甲「萨姆」100%攻击力的火属性伤害。</x:v>
      </x:c>
      <x:c r="F3396" s="6" t="n">
        <x:v>1</x:v>
      </x:c>
      <x:c r="G3396" s="6" t="n">
        <x:v>0</x:v>
      </x:c>
      <x:c r="H3396" s="6" t="n">
        <x:v>0</x:v>
      </x:c>
      <x:c r="I3396" s="6" t="n">
        <x:v>0</x:v>
      </x:c>
      <x:c r="J3396" s="6" t="str">
        <x:v>[1]</x:v>
      </x:c>
      <x:c r="K3396" s="7" t="str">
        <x:v>需确认条件及分段</x:v>
      </x:c>
      <x:c r="L3396" s="6" t="str">
        <x:v>https://raw.githubusercontent.com/Mar-7th/StarRailRes/dbe8cdfcfb0bf657b9fe1cf92d5537f118ccb487/index_new/cn/character_skills.json</x:v>
      </x:c>
    </x:row>
    <x:row r="3397" ht="20" customHeight="1">
      <x:c r="A3397" s="6" t="str">
        <x:v>131001_7</x:v>
      </x:c>
      <x:c r="B3397" s="6" t="str">
        <x:v>131001</x:v>
      </x:c>
      <x:c r="C3397" s="6" t="n">
        <x:v>7</x:v>
      </x:c>
      <x:c r="D3397" s="6" t="str">
        <x:v>指令-闪燃推进</x:v>
      </x:c>
      <x:c r="E3397" s="7" t="str">
        <x:v>对指定敌方单体造成等同于装甲「萨姆」110%攻击力的火属性伤害。</x:v>
      </x:c>
      <x:c r="F3397" s="6" t="n">
        <x:v>1.1</x:v>
      </x:c>
      <x:c r="G3397" s="6" t="n">
        <x:v>0</x:v>
      </x:c>
      <x:c r="H3397" s="6" t="n">
        <x:v>0</x:v>
      </x:c>
      <x:c r="I3397" s="6" t="n">
        <x:v>0</x:v>
      </x:c>
      <x:c r="J3397" s="6" t="str">
        <x:v>[1.1]</x:v>
      </x:c>
      <x:c r="K3397" s="7" t="str">
        <x:v>需确认条件及分段</x:v>
      </x:c>
      <x:c r="L3397" s="6" t="str">
        <x:v>https://raw.githubusercontent.com/Mar-7th/StarRailRes/dbe8cdfcfb0bf657b9fe1cf92d5537f118ccb487/index_new/cn/character_skills.json</x:v>
      </x:c>
    </x:row>
    <x:row r="3398" ht="20" customHeight="1">
      <x:c r="A3398" s="6" t="str">
        <x:v>131001_8</x:v>
      </x:c>
      <x:c r="B3398" s="6" t="str">
        <x:v>131001</x:v>
      </x:c>
      <x:c r="C3398" s="6" t="n">
        <x:v>8</x:v>
      </x:c>
      <x:c r="D3398" s="6" t="str">
        <x:v>指令-闪燃推进</x:v>
      </x:c>
      <x:c r="E3398" s="7" t="str">
        <x:v>对指定敌方单体造成等同于装甲「萨姆」120%攻击力的火属性伤害。</x:v>
      </x:c>
      <x:c r="F3398" s="6" t="n">
        <x:v>1.2</x:v>
      </x:c>
      <x:c r="G3398" s="6" t="n">
        <x:v>0</x:v>
      </x:c>
      <x:c r="H3398" s="6" t="n">
        <x:v>0</x:v>
      </x:c>
      <x:c r="I3398" s="6" t="n">
        <x:v>0</x:v>
      </x:c>
      <x:c r="J3398" s="6" t="str">
        <x:v>[1.2]</x:v>
      </x:c>
      <x:c r="K3398" s="7" t="str">
        <x:v>需确认条件及分段</x:v>
      </x:c>
      <x:c r="L3398" s="6" t="str">
        <x:v>https://raw.githubusercontent.com/Mar-7th/StarRailRes/dbe8cdfcfb0bf657b9fe1cf92d5537f118ccb487/index_new/cn/character_skills.json</x:v>
      </x:c>
    </x:row>
    <x:row r="3399" ht="20" customHeight="1">
      <x:c r="A3399" s="6" t="str">
        <x:v>131001_9</x:v>
      </x:c>
      <x:c r="B3399" s="6" t="str">
        <x:v>131001</x:v>
      </x:c>
      <x:c r="C3399" s="6" t="n">
        <x:v>9</x:v>
      </x:c>
      <x:c r="D3399" s="6" t="str">
        <x:v>指令-闪燃推进</x:v>
      </x:c>
      <x:c r="E3399" s="7" t="str">
        <x:v>对指定敌方单体造成等同于装甲「萨姆」130%攻击力的火属性伤害。</x:v>
      </x:c>
      <x:c r="F3399" s="6" t="n">
        <x:v>1.3</x:v>
      </x:c>
      <x:c r="G3399" s="6" t="n">
        <x:v>0</x:v>
      </x:c>
      <x:c r="H3399" s="6" t="n">
        <x:v>0</x:v>
      </x:c>
      <x:c r="I3399" s="6" t="n">
        <x:v>0</x:v>
      </x:c>
      <x:c r="J3399" s="6" t="str">
        <x:v>[1.3]</x:v>
      </x:c>
      <x:c r="K3399" s="7" t="str">
        <x:v>需确认条件及分段</x:v>
      </x:c>
      <x:c r="L3399" s="6" t="str">
        <x:v>https://raw.githubusercontent.com/Mar-7th/StarRailRes/dbe8cdfcfb0bf657b9fe1cf92d5537f118ccb487/index_new/cn/character_skills.json</x:v>
      </x:c>
    </x:row>
    <x:row r="3400" ht="20" customHeight="1">
      <x:c r="A3400" s="6" t="str">
        <x:v>131001_10</x:v>
      </x:c>
      <x:c r="B3400" s="6" t="str">
        <x:v>131001</x:v>
      </x:c>
      <x:c r="C3400" s="6" t="n">
        <x:v>10</x:v>
      </x:c>
      <x:c r="D3400" s="6" t="str">
        <x:v>指令-闪燃推进</x:v>
      </x:c>
      <x:c r="E3400" s="7" t="str">
        <x:v>对指定敌方单体造成等同于装甲「萨姆」140%攻击力的火属性伤害。</x:v>
      </x:c>
      <x:c r="F3400" s="6" t="n">
        <x:v>1.4</x:v>
      </x:c>
      <x:c r="G3400" s="6" t="n">
        <x:v>0</x:v>
      </x:c>
      <x:c r="H3400" s="6" t="n">
        <x:v>0</x:v>
      </x:c>
      <x:c r="I3400" s="6" t="n">
        <x:v>0</x:v>
      </x:c>
      <x:c r="J3400" s="6" t="str">
        <x:v>[1.4]</x:v>
      </x:c>
      <x:c r="K3400" s="7" t="str">
        <x:v>需确认条件及分段</x:v>
      </x:c>
      <x:c r="L3400" s="6" t="str">
        <x:v>https://raw.githubusercontent.com/Mar-7th/StarRailRes/dbe8cdfcfb0bf657b9fe1cf92d5537f118ccb487/index_new/cn/character_skills.json</x:v>
      </x:c>
    </x:row>
    <x:row r="3401" ht="53" customHeight="1">
      <x:c r="A3401" s="6" t="str">
        <x:v>131002_1</x:v>
      </x:c>
      <x:c r="B3401" s="6" t="str">
        <x:v>131002</x:v>
      </x:c>
      <x:c r="C3401" s="6" t="n">
        <x:v>1</x:v>
      </x:c>
      <x:c r="D3401" s="6" t="str">
        <x:v>指令-天火轰击</x:v>
      </x:c>
      <x:c r="E3401" s="7" t="str">
        <x:v>消耗等同于自身生命上限40%的生命值固定恢复等同于自身50%能量上限的能量，对指定敌方单体造成等同于装甲「萨姆」100%攻击力的火属性伤害。若当前生命值不足，施放战技时装甲「萨姆」的当前生命值降至1点。使自身下一次行动提前25%。</x:v>
      </x:c>
      <x:c r="F3401" s="6" t="n">
        <x:v>1</x:v>
      </x:c>
      <x:c r="G3401" s="6" t="n">
        <x:v>0</x:v>
      </x:c>
      <x:c r="H3401" s="6" t="n">
        <x:v>0</x:v>
      </x:c>
      <x:c r="I3401" s="6" t="n">
        <x:v>0</x:v>
      </x:c>
      <x:c r="J3401" s="6" t="str">
        <x:v>[1, 0.4, 0.5, 0.25]</x:v>
      </x:c>
      <x:c r="K3401" s="7" t="str">
        <x:v>需确认条件及分段</x:v>
      </x:c>
      <x:c r="L3401" s="6" t="str">
        <x:v>https://raw.githubusercontent.com/Mar-7th/StarRailRes/dbe8cdfcfb0bf657b9fe1cf92d5537f118ccb487/index_new/cn/character_skills.json</x:v>
      </x:c>
    </x:row>
    <x:row r="3402" ht="53" customHeight="1">
      <x:c r="A3402" s="6" t="str">
        <x:v>131002_2</x:v>
      </x:c>
      <x:c r="B3402" s="6" t="str">
        <x:v>131002</x:v>
      </x:c>
      <x:c r="C3402" s="6" t="n">
        <x:v>2</x:v>
      </x:c>
      <x:c r="D3402" s="6" t="str">
        <x:v>指令-天火轰击</x:v>
      </x:c>
      <x:c r="E3402" s="7" t="str">
        <x:v>消耗等同于自身生命上限40%的生命值固定恢复等同于自身51%能量上限的能量，对指定敌方单体造成等同于装甲「萨姆」110%攻击力的火属性伤害。若当前生命值不足，施放战技时装甲「萨姆」的当前生命值降至1点。使自身下一次行动提前25%。</x:v>
      </x:c>
      <x:c r="F3402" s="6" t="n">
        <x:v>1.1</x:v>
      </x:c>
      <x:c r="G3402" s="6" t="n">
        <x:v>0</x:v>
      </x:c>
      <x:c r="H3402" s="6" t="n">
        <x:v>0</x:v>
      </x:c>
      <x:c r="I3402" s="6" t="n">
        <x:v>0</x:v>
      </x:c>
      <x:c r="J3402" s="6" t="str">
        <x:v>[1.1, 0.4, 0.51, 0.25]</x:v>
      </x:c>
      <x:c r="K3402" s="7" t="str">
        <x:v>需确认条件及分段</x:v>
      </x:c>
      <x:c r="L3402" s="6" t="str">
        <x:v>https://raw.githubusercontent.com/Mar-7th/StarRailRes/dbe8cdfcfb0bf657b9fe1cf92d5537f118ccb487/index_new/cn/character_skills.json</x:v>
      </x:c>
    </x:row>
    <x:row r="3403" ht="53" customHeight="1">
      <x:c r="A3403" s="6" t="str">
        <x:v>131002_3</x:v>
      </x:c>
      <x:c r="B3403" s="6" t="str">
        <x:v>131002</x:v>
      </x:c>
      <x:c r="C3403" s="6" t="n">
        <x:v>3</x:v>
      </x:c>
      <x:c r="D3403" s="6" t="str">
        <x:v>指令-天火轰击</x:v>
      </x:c>
      <x:c r="E3403" s="7" t="str">
        <x:v>消耗等同于自身生命上限40%的生命值固定恢复等同于自身52%能量上限的能量，对指定敌方单体造成等同于装甲「萨姆」120%攻击力的火属性伤害。若当前生命值不足，施放战技时装甲「萨姆」的当前生命值降至1点。使自身下一次行动提前25%。</x:v>
      </x:c>
      <x:c r="F3403" s="6" t="n">
        <x:v>1.2</x:v>
      </x:c>
      <x:c r="G3403" s="6" t="n">
        <x:v>0</x:v>
      </x:c>
      <x:c r="H3403" s="6" t="n">
        <x:v>0</x:v>
      </x:c>
      <x:c r="I3403" s="6" t="n">
        <x:v>0</x:v>
      </x:c>
      <x:c r="J3403" s="6" t="str">
        <x:v>[1.2, 0.4, 0.52, 0.25]</x:v>
      </x:c>
      <x:c r="K3403" s="7" t="str">
        <x:v>需确认条件及分段</x:v>
      </x:c>
      <x:c r="L3403" s="6" t="str">
        <x:v>https://raw.githubusercontent.com/Mar-7th/StarRailRes/dbe8cdfcfb0bf657b9fe1cf92d5537f118ccb487/index_new/cn/character_skills.json</x:v>
      </x:c>
    </x:row>
    <x:row r="3404" ht="53" customHeight="1">
      <x:c r="A3404" s="6" t="str">
        <x:v>131002_4</x:v>
      </x:c>
      <x:c r="B3404" s="6" t="str">
        <x:v>131002</x:v>
      </x:c>
      <x:c r="C3404" s="6" t="n">
        <x:v>4</x:v>
      </x:c>
      <x:c r="D3404" s="6" t="str">
        <x:v>指令-天火轰击</x:v>
      </x:c>
      <x:c r="E3404" s="7" t="str">
        <x:v>消耗等同于自身生命上限40%的生命值固定恢复等同于自身53%能量上限的能量，对指定敌方单体造成等同于装甲「萨姆」130%攻击力的火属性伤害。若当前生命值不足，施放战技时装甲「萨姆」的当前生命值降至1点。使自身下一次行动提前25%。</x:v>
      </x:c>
      <x:c r="F3404" s="6" t="n">
        <x:v>1.3</x:v>
      </x:c>
      <x:c r="G3404" s="6" t="n">
        <x:v>0</x:v>
      </x:c>
      <x:c r="H3404" s="6" t="n">
        <x:v>0</x:v>
      </x:c>
      <x:c r="I3404" s="6" t="n">
        <x:v>0</x:v>
      </x:c>
      <x:c r="J3404" s="6" t="str">
        <x:v>[1.3, 0.4, 0.53, 0.25]</x:v>
      </x:c>
      <x:c r="K3404" s="7" t="str">
        <x:v>需确认条件及分段</x:v>
      </x:c>
      <x:c r="L3404" s="6" t="str">
        <x:v>https://raw.githubusercontent.com/Mar-7th/StarRailRes/dbe8cdfcfb0bf657b9fe1cf92d5537f118ccb487/index_new/cn/character_skills.json</x:v>
      </x:c>
    </x:row>
    <x:row r="3405" ht="53" customHeight="1">
      <x:c r="A3405" s="6" t="str">
        <x:v>131002_5</x:v>
      </x:c>
      <x:c r="B3405" s="6" t="str">
        <x:v>131002</x:v>
      </x:c>
      <x:c r="C3405" s="6" t="n">
        <x:v>5</x:v>
      </x:c>
      <x:c r="D3405" s="6" t="str">
        <x:v>指令-天火轰击</x:v>
      </x:c>
      <x:c r="E3405" s="7" t="str">
        <x:v>消耗等同于自身生命上限40%的生命值固定恢复等同于自身54%能量上限的能量，对指定敌方单体造成等同于装甲「萨姆」140%攻击力的火属性伤害。若当前生命值不足，施放战技时装甲「萨姆」的当前生命值降至1点。使自身下一次行动提前25%。</x:v>
      </x:c>
      <x:c r="F3405" s="6" t="n">
        <x:v>1.4</x:v>
      </x:c>
      <x:c r="G3405" s="6" t="n">
        <x:v>0</x:v>
      </x:c>
      <x:c r="H3405" s="6" t="n">
        <x:v>0</x:v>
      </x:c>
      <x:c r="I3405" s="6" t="n">
        <x:v>0</x:v>
      </x:c>
      <x:c r="J3405" s="6" t="str">
        <x:v>[1.4, 0.4, 0.54, 0.25]</x:v>
      </x:c>
      <x:c r="K3405" s="7" t="str">
        <x:v>需确认条件及分段</x:v>
      </x:c>
      <x:c r="L3405" s="6" t="str">
        <x:v>https://raw.githubusercontent.com/Mar-7th/StarRailRes/dbe8cdfcfb0bf657b9fe1cf92d5537f118ccb487/index_new/cn/character_skills.json</x:v>
      </x:c>
    </x:row>
    <x:row r="3406" ht="53" customHeight="1">
      <x:c r="A3406" s="6" t="str">
        <x:v>131002_6</x:v>
      </x:c>
      <x:c r="B3406" s="6" t="str">
        <x:v>131002</x:v>
      </x:c>
      <x:c r="C3406" s="6" t="n">
        <x:v>6</x:v>
      </x:c>
      <x:c r="D3406" s="6" t="str">
        <x:v>指令-天火轰击</x:v>
      </x:c>
      <x:c r="E3406" s="7" t="str">
        <x:v>消耗等同于自身生命上限40%的生命值固定恢复等同于自身55%能量上限的能量，对指定敌方单体造成等同于装甲「萨姆」150%攻击力的火属性伤害。若当前生命值不足，施放战技时装甲「萨姆」的当前生命值降至1点。使自身下一次行动提前25%。</x:v>
      </x:c>
      <x:c r="F3406" s="6" t="n">
        <x:v>1.5</x:v>
      </x:c>
      <x:c r="G3406" s="6" t="n">
        <x:v>0</x:v>
      </x:c>
      <x:c r="H3406" s="6" t="n">
        <x:v>0</x:v>
      </x:c>
      <x:c r="I3406" s="6" t="n">
        <x:v>0</x:v>
      </x:c>
      <x:c r="J3406" s="6" t="str">
        <x:v>[1.5, 0.4, 0.55, 0.25]</x:v>
      </x:c>
      <x:c r="K3406" s="7" t="str">
        <x:v>需确认条件及分段</x:v>
      </x:c>
      <x:c r="L3406" s="6" t="str">
        <x:v>https://raw.githubusercontent.com/Mar-7th/StarRailRes/dbe8cdfcfb0bf657b9fe1cf92d5537f118ccb487/index_new/cn/character_skills.json</x:v>
      </x:c>
    </x:row>
    <x:row r="3407" ht="53" customHeight="1">
      <x:c r="A3407" s="6" t="str">
        <x:v>131002_7</x:v>
      </x:c>
      <x:c r="B3407" s="6" t="str">
        <x:v>131002</x:v>
      </x:c>
      <x:c r="C3407" s="6" t="n">
        <x:v>7</x:v>
      </x:c>
      <x:c r="D3407" s="6" t="str">
        <x:v>指令-天火轰击</x:v>
      </x:c>
      <x:c r="E3407" s="7" t="str">
        <x:v>消耗等同于自身生命上限40%的生命值固定恢复等同于自身56.25%能量上限的能量，对指定敌方单体造成等同于装甲「萨姆」162.5%攻击力的火属性伤害。若当前生命值不足，施放战技时装甲「萨姆」的当前生命值降至1点。使自身下一次行动提前25%。</x:v>
      </x:c>
      <x:c r="F3407" s="6" t="n">
        <x:v>1.625</x:v>
      </x:c>
      <x:c r="G3407" s="6" t="n">
        <x:v>0</x:v>
      </x:c>
      <x:c r="H3407" s="6" t="n">
        <x:v>0</x:v>
      </x:c>
      <x:c r="I3407" s="6" t="n">
        <x:v>0</x:v>
      </x:c>
      <x:c r="J3407" s="6" t="str">
        <x:v>[1.625, 0.4, 0.5625, 0.25]</x:v>
      </x:c>
      <x:c r="K3407" s="7" t="str">
        <x:v>需确认条件及分段</x:v>
      </x:c>
      <x:c r="L3407" s="6" t="str">
        <x:v>https://raw.githubusercontent.com/Mar-7th/StarRailRes/dbe8cdfcfb0bf657b9fe1cf92d5537f118ccb487/index_new/cn/character_skills.json</x:v>
      </x:c>
    </x:row>
    <x:row r="3408" ht="53" customHeight="1">
      <x:c r="A3408" s="6" t="str">
        <x:v>131002_8</x:v>
      </x:c>
      <x:c r="B3408" s="6" t="str">
        <x:v>131002</x:v>
      </x:c>
      <x:c r="C3408" s="6" t="n">
        <x:v>8</x:v>
      </x:c>
      <x:c r="D3408" s="6" t="str">
        <x:v>指令-天火轰击</x:v>
      </x:c>
      <x:c r="E3408" s="7" t="str">
        <x:v>消耗等同于自身生命上限40%的生命值固定恢复等同于自身57.5%能量上限的能量，对指定敌方单体造成等同于装甲「萨姆」175%攻击力的火属性伤害。若当前生命值不足，施放战技时装甲「萨姆」的当前生命值降至1点。使自身下一次行动提前25%。</x:v>
      </x:c>
      <x:c r="F3408" s="6" t="n">
        <x:v>1.75</x:v>
      </x:c>
      <x:c r="G3408" s="6" t="n">
        <x:v>0</x:v>
      </x:c>
      <x:c r="H3408" s="6" t="n">
        <x:v>0</x:v>
      </x:c>
      <x:c r="I3408" s="6" t="n">
        <x:v>0</x:v>
      </x:c>
      <x:c r="J3408" s="6" t="str">
        <x:v>[1.75, 0.4, 0.575, 0.25]</x:v>
      </x:c>
      <x:c r="K3408" s="7" t="str">
        <x:v>需确认条件及分段</x:v>
      </x:c>
      <x:c r="L3408" s="6" t="str">
        <x:v>https://raw.githubusercontent.com/Mar-7th/StarRailRes/dbe8cdfcfb0bf657b9fe1cf92d5537f118ccb487/index_new/cn/character_skills.json</x:v>
      </x:c>
    </x:row>
    <x:row r="3409" ht="53" customHeight="1">
      <x:c r="A3409" s="6" t="str">
        <x:v>131002_9</x:v>
      </x:c>
      <x:c r="B3409" s="6" t="str">
        <x:v>131002</x:v>
      </x:c>
      <x:c r="C3409" s="6" t="n">
        <x:v>9</x:v>
      </x:c>
      <x:c r="D3409" s="6" t="str">
        <x:v>指令-天火轰击</x:v>
      </x:c>
      <x:c r="E3409" s="7" t="str">
        <x:v>消耗等同于自身生命上限40%的生命值固定恢复等同于自身58.75%能量上限的能量，对指定敌方单体造成等同于装甲「萨姆」187.5%攻击力的火属性伤害。若当前生命值不足，施放战技时装甲「萨姆」的当前生命值降至1点。使自身下一次行动提前25%。</x:v>
      </x:c>
      <x:c r="F3409" s="6" t="n">
        <x:v>1.875</x:v>
      </x:c>
      <x:c r="G3409" s="6" t="n">
        <x:v>0</x:v>
      </x:c>
      <x:c r="H3409" s="6" t="n">
        <x:v>0</x:v>
      </x:c>
      <x:c r="I3409" s="6" t="n">
        <x:v>0</x:v>
      </x:c>
      <x:c r="J3409" s="6" t="str">
        <x:v>[1.875, 0.4, 0.5875, 0.25]</x:v>
      </x:c>
      <x:c r="K3409" s="7" t="str">
        <x:v>需确认条件及分段</x:v>
      </x:c>
      <x:c r="L3409" s="6" t="str">
        <x:v>https://raw.githubusercontent.com/Mar-7th/StarRailRes/dbe8cdfcfb0bf657b9fe1cf92d5537f118ccb487/index_new/cn/character_skills.json</x:v>
      </x:c>
    </x:row>
    <x:row r="3410" ht="53" customHeight="1">
      <x:c r="A3410" s="6" t="str">
        <x:v>131002_10</x:v>
      </x:c>
      <x:c r="B3410" s="6" t="str">
        <x:v>131002</x:v>
      </x:c>
      <x:c r="C3410" s="6" t="n">
        <x:v>10</x:v>
      </x:c>
      <x:c r="D3410" s="6" t="str">
        <x:v>指令-天火轰击</x:v>
      </x:c>
      <x:c r="E3410" s="7" t="str">
        <x:v>消耗等同于自身生命上限40%的生命值固定恢复等同于自身60%能量上限的能量，对指定敌方单体造成等同于装甲「萨姆」200%攻击力的火属性伤害。若当前生命值不足，施放战技时装甲「萨姆」的当前生命值降至1点。使自身下一次行动提前25%。</x:v>
      </x:c>
      <x:c r="F3410" s="6" t="n">
        <x:v>2</x:v>
      </x:c>
      <x:c r="G3410" s="6" t="n">
        <x:v>0</x:v>
      </x:c>
      <x:c r="H3410" s="6" t="n">
        <x:v>0</x:v>
      </x:c>
      <x:c r="I3410" s="6" t="n">
        <x:v>0</x:v>
      </x:c>
      <x:c r="J3410" s="6" t="str">
        <x:v>[2, 0.4, 0.6, 0.25]</x:v>
      </x:c>
      <x:c r="K3410" s="7" t="str">
        <x:v>需确认条件及分段</x:v>
      </x:c>
      <x:c r="L3410" s="6" t="str">
        <x:v>https://raw.githubusercontent.com/Mar-7th/StarRailRes/dbe8cdfcfb0bf657b9fe1cf92d5537f118ccb487/index_new/cn/character_skills.json</x:v>
      </x:c>
    </x:row>
    <x:row r="3411" ht="53" customHeight="1">
      <x:c r="A3411" s="6" t="str">
        <x:v>131002_11</x:v>
      </x:c>
      <x:c r="B3411" s="6" t="str">
        <x:v>131002</x:v>
      </x:c>
      <x:c r="C3411" s="6" t="n">
        <x:v>11</x:v>
      </x:c>
      <x:c r="D3411" s="6" t="str">
        <x:v>指令-天火轰击</x:v>
      </x:c>
      <x:c r="E3411" s="7" t="str">
        <x:v>消耗等同于自身生命上限40%的生命值固定恢复等同于自身61%能量上限的能量，对指定敌方单体造成等同于装甲「萨姆」210%攻击力的火属性伤害。若当前生命值不足，施放战技时装甲「萨姆」的当前生命值降至1点。使自身下一次行动提前25%。</x:v>
      </x:c>
      <x:c r="F3411" s="6" t="n">
        <x:v>2.1</x:v>
      </x:c>
      <x:c r="G3411" s="6" t="n">
        <x:v>0</x:v>
      </x:c>
      <x:c r="H3411" s="6" t="n">
        <x:v>0</x:v>
      </x:c>
      <x:c r="I3411" s="6" t="n">
        <x:v>0</x:v>
      </x:c>
      <x:c r="J3411" s="6" t="str">
        <x:v>[2.1, 0.4, 0.61, 0.25]</x:v>
      </x:c>
      <x:c r="K3411" s="7" t="str">
        <x:v>需确认条件及分段</x:v>
      </x:c>
      <x:c r="L3411" s="6" t="str">
        <x:v>https://raw.githubusercontent.com/Mar-7th/StarRailRes/dbe8cdfcfb0bf657b9fe1cf92d5537f118ccb487/index_new/cn/character_skills.json</x:v>
      </x:c>
    </x:row>
    <x:row r="3412" ht="53" customHeight="1">
      <x:c r="A3412" s="6" t="str">
        <x:v>131002_12</x:v>
      </x:c>
      <x:c r="B3412" s="6" t="str">
        <x:v>131002</x:v>
      </x:c>
      <x:c r="C3412" s="6" t="n">
        <x:v>12</x:v>
      </x:c>
      <x:c r="D3412" s="6" t="str">
        <x:v>指令-天火轰击</x:v>
      </x:c>
      <x:c r="E3412" s="7" t="str">
        <x:v>消耗等同于自身生命上限40%的生命值固定恢复等同于自身62%能量上限的能量，对指定敌方单体造成等同于装甲「萨姆」220%攻击力的火属性伤害。若当前生命值不足，施放战技时装甲「萨姆」的当前生命值降至1点。使自身下一次行动提前25%。</x:v>
      </x:c>
      <x:c r="F3412" s="6" t="n">
        <x:v>2.2</x:v>
      </x:c>
      <x:c r="G3412" s="6" t="n">
        <x:v>0</x:v>
      </x:c>
      <x:c r="H3412" s="6" t="n">
        <x:v>0</x:v>
      </x:c>
      <x:c r="I3412" s="6" t="n">
        <x:v>0</x:v>
      </x:c>
      <x:c r="J3412" s="6" t="str">
        <x:v>[2.2, 0.4, 0.62, 0.25]</x:v>
      </x:c>
      <x:c r="K3412" s="7" t="str">
        <x:v>需确认条件及分段</x:v>
      </x:c>
      <x:c r="L3412" s="6" t="str">
        <x:v>https://raw.githubusercontent.com/Mar-7th/StarRailRes/dbe8cdfcfb0bf657b9fe1cf92d5537f118ccb487/index_new/cn/character_skills.json</x:v>
      </x:c>
    </x:row>
    <x:row r="3413" ht="53" customHeight="1">
      <x:c r="A3413" s="6" t="str">
        <x:v>131002_13</x:v>
      </x:c>
      <x:c r="B3413" s="6" t="str">
        <x:v>131002</x:v>
      </x:c>
      <x:c r="C3413" s="6" t="n">
        <x:v>13</x:v>
      </x:c>
      <x:c r="D3413" s="6" t="str">
        <x:v>指令-天火轰击</x:v>
      </x:c>
      <x:c r="E3413" s="7" t="str">
        <x:v>消耗等同于自身生命上限40%的生命值固定恢复等同于自身63%能量上限的能量，对指定敌方单体造成等同于装甲「萨姆」230%攻击力的火属性伤害。若当前生命值不足，施放战技时装甲「萨姆」的当前生命值降至1点。使自身下一次行动提前25%。</x:v>
      </x:c>
      <x:c r="F3413" s="6" t="n">
        <x:v>2.3</x:v>
      </x:c>
      <x:c r="G3413" s="6" t="n">
        <x:v>0</x:v>
      </x:c>
      <x:c r="H3413" s="6" t="n">
        <x:v>0</x:v>
      </x:c>
      <x:c r="I3413" s="6" t="n">
        <x:v>0</x:v>
      </x:c>
      <x:c r="J3413" s="6" t="str">
        <x:v>[2.3, 0.4, 0.63, 0.25]</x:v>
      </x:c>
      <x:c r="K3413" s="7" t="str">
        <x:v>需确认条件及分段</x:v>
      </x:c>
      <x:c r="L3413" s="6" t="str">
        <x:v>https://raw.githubusercontent.com/Mar-7th/StarRailRes/dbe8cdfcfb0bf657b9fe1cf92d5537f118ccb487/index_new/cn/character_skills.json</x:v>
      </x:c>
    </x:row>
    <x:row r="3414" ht="53" customHeight="1">
      <x:c r="A3414" s="6" t="str">
        <x:v>131002_14</x:v>
      </x:c>
      <x:c r="B3414" s="6" t="str">
        <x:v>131002</x:v>
      </x:c>
      <x:c r="C3414" s="6" t="n">
        <x:v>14</x:v>
      </x:c>
      <x:c r="D3414" s="6" t="str">
        <x:v>指令-天火轰击</x:v>
      </x:c>
      <x:c r="E3414" s="7" t="str">
        <x:v>消耗等同于自身生命上限40%的生命值固定恢复等同于自身64%能量上限的能量，对指定敌方单体造成等同于装甲「萨姆」240%攻击力的火属性伤害。若当前生命值不足，施放战技时装甲「萨姆」的当前生命值降至1点。使自身下一次行动提前25%。</x:v>
      </x:c>
      <x:c r="F3414" s="6" t="n">
        <x:v>2.4</x:v>
      </x:c>
      <x:c r="G3414" s="6" t="n">
        <x:v>0</x:v>
      </x:c>
      <x:c r="H3414" s="6" t="n">
        <x:v>0</x:v>
      </x:c>
      <x:c r="I3414" s="6" t="n">
        <x:v>0</x:v>
      </x:c>
      <x:c r="J3414" s="6" t="str">
        <x:v>[2.4, 0.4, 0.64, 0.25]</x:v>
      </x:c>
      <x:c r="K3414" s="7" t="str">
        <x:v>需确认条件及分段</x:v>
      </x:c>
      <x:c r="L3414" s="6" t="str">
        <x:v>https://raw.githubusercontent.com/Mar-7th/StarRailRes/dbe8cdfcfb0bf657b9fe1cf92d5537f118ccb487/index_new/cn/character_skills.json</x:v>
      </x:c>
    </x:row>
    <x:row r="3415" ht="53" customHeight="1">
      <x:c r="A3415" s="6" t="str">
        <x:v>131002_15</x:v>
      </x:c>
      <x:c r="B3415" s="6" t="str">
        <x:v>131002</x:v>
      </x:c>
      <x:c r="C3415" s="6" t="n">
        <x:v>15</x:v>
      </x:c>
      <x:c r="D3415" s="6" t="str">
        <x:v>指令-天火轰击</x:v>
      </x:c>
      <x:c r="E3415" s="7" t="str">
        <x:v>消耗等同于自身生命上限40%的生命值固定恢复等同于自身65%能量上限的能量，对指定敌方单体造成等同于装甲「萨姆」250%攻击力的火属性伤害。若当前生命值不足，施放战技时装甲「萨姆」的当前生命值降至1点。使自身下一次行动提前25%。</x:v>
      </x:c>
      <x:c r="F3415" s="6" t="n">
        <x:v>2.5</x:v>
      </x:c>
      <x:c r="G3415" s="6" t="n">
        <x:v>0</x:v>
      </x:c>
      <x:c r="H3415" s="6" t="n">
        <x:v>0</x:v>
      </x:c>
      <x:c r="I3415" s="6" t="n">
        <x:v>0</x:v>
      </x:c>
      <x:c r="J3415" s="6" t="str">
        <x:v>[2.5, 0.4, 0.65, 0.25]</x:v>
      </x:c>
      <x:c r="K3415" s="7" t="str">
        <x:v>需确认条件及分段</x:v>
      </x:c>
      <x:c r="L3415" s="6" t="str">
        <x:v>https://raw.githubusercontent.com/Mar-7th/StarRailRes/dbe8cdfcfb0bf657b9fe1cf92d5537f118ccb487/index_new/cn/character_skills.json</x:v>
      </x:c>
    </x:row>
    <x:row r="3416" ht="83" customHeight="1">
      <x:c r="A3416" s="6" t="str">
        <x:v>131003_1</x:v>
      </x:c>
      <x:c r="B3416" s="6" t="str">
        <x:v>131003</x:v>
      </x:c>
      <x:c r="C3416" s="6" t="n">
        <x:v>1</x:v>
      </x:c>
      <x:c r="D3416" s="6" t="str">
        <x:v>火萤Ⅳ型-完全燃烧</x:v>
      </x:c>
      <x:c r="E3416" s="7" t="str">
        <x:v>进入「完全燃烧」状态，自身行动提前100%并获得强化普攻和强化战技。「完全燃烧」状态下速度提高30点，且施放强化普攻、强化战技时自身弱点击破效率提高50%、使敌方目标受到装甲「萨姆」造成的击破伤害提高10%，持续至本次攻击结束。
行动序列上出现「完全燃烧」倒计时，倒计时回合开始时装甲「萨姆」解除「完全燃烧」状态，倒计时固定拥有70速度。
「完全燃烧」状态下装甲「萨姆」无法施放终结技。</x:v>
      </x:c>
      <x:c r="F3416" s="6" t="n">
        <x:v>0</x:v>
      </x:c>
      <x:c r="G3416" s="6" t="n">
        <x:v>0</x:v>
      </x:c>
      <x:c r="H3416" s="6" t="n">
        <x:v>0</x:v>
      </x:c>
      <x:c r="I3416" s="6" t="n">
        <x:v>0</x:v>
      </x:c>
      <x:c r="J3416" s="6" t="str">
        <x:v>[0.1, 0.5, 30, 70]</x:v>
      </x:c>
      <x:c r="K3416" s="7" t="str">
        <x:v>无首段伤害倍率，请覆盖或设为辅助技能</x:v>
      </x:c>
      <x:c r="L3416" s="6" t="str">
        <x:v>https://raw.githubusercontent.com/Mar-7th/StarRailRes/dbe8cdfcfb0bf657b9fe1cf92d5537f118ccb487/index_new/cn/character_skills.json</x:v>
      </x:c>
    </x:row>
    <x:row r="3417" ht="83" customHeight="1">
      <x:c r="A3417" s="6" t="str">
        <x:v>131003_2</x:v>
      </x:c>
      <x:c r="B3417" s="6" t="str">
        <x:v>131003</x:v>
      </x:c>
      <x:c r="C3417" s="6" t="n">
        <x:v>2</x:v>
      </x:c>
      <x:c r="D3417" s="6" t="str">
        <x:v>火萤Ⅳ型-完全燃烧</x:v>
      </x:c>
      <x:c r="E3417" s="7" t="str">
        <x:v>进入「完全燃烧」状态，自身行动提前100%并获得强化普攻和强化战技。「完全燃烧」状态下速度提高33点，且施放强化普攻、强化战技时自身弱点击破效率提高50%、使敌方目标受到装甲「萨姆」造成的击破伤害提高11%，持续至本次攻击结束。
行动序列上出现「完全燃烧」倒计时，倒计时回合开始时装甲「萨姆」解除「完全燃烧」状态，倒计时固定拥有70速度。
「完全燃烧」状态下装甲「萨姆」无法施放终结技。</x:v>
      </x:c>
      <x:c r="F3417" s="6" t="n">
        <x:v>0</x:v>
      </x:c>
      <x:c r="G3417" s="6" t="n">
        <x:v>0</x:v>
      </x:c>
      <x:c r="H3417" s="6" t="n">
        <x:v>0</x:v>
      </x:c>
      <x:c r="I3417" s="6" t="n">
        <x:v>0</x:v>
      </x:c>
      <x:c r="J3417" s="6" t="str">
        <x:v>[0.11, 0.5, 33, 70]</x:v>
      </x:c>
      <x:c r="K3417" s="7" t="str">
        <x:v>无首段伤害倍率，请覆盖或设为辅助技能</x:v>
      </x:c>
      <x:c r="L3417" s="6" t="str">
        <x:v>https://raw.githubusercontent.com/Mar-7th/StarRailRes/dbe8cdfcfb0bf657b9fe1cf92d5537f118ccb487/index_new/cn/character_skills.json</x:v>
      </x:c>
    </x:row>
    <x:row r="3418" ht="83" customHeight="1">
      <x:c r="A3418" s="6" t="str">
        <x:v>131003_3</x:v>
      </x:c>
      <x:c r="B3418" s="6" t="str">
        <x:v>131003</x:v>
      </x:c>
      <x:c r="C3418" s="6" t="n">
        <x:v>3</x:v>
      </x:c>
      <x:c r="D3418" s="6" t="str">
        <x:v>火萤Ⅳ型-完全燃烧</x:v>
      </x:c>
      <x:c r="E3418" s="7" t="str">
        <x:v>进入「完全燃烧」状态，自身行动提前100%并获得强化普攻和强化战技。「完全燃烧」状态下速度提高36点，且施放强化普攻、强化战技时自身弱点击破效率提高50%、使敌方目标受到装甲「萨姆」造成的击破伤害提高12%，持续至本次攻击结束。
行动序列上出现「完全燃烧」倒计时，倒计时回合开始时装甲「萨姆」解除「完全燃烧」状态，倒计时固定拥有70速度。
「完全燃烧」状态下装甲「萨姆」无法施放终结技。</x:v>
      </x:c>
      <x:c r="F3418" s="6" t="n">
        <x:v>0</x:v>
      </x:c>
      <x:c r="G3418" s="6" t="n">
        <x:v>0</x:v>
      </x:c>
      <x:c r="H3418" s="6" t="n">
        <x:v>0</x:v>
      </x:c>
      <x:c r="I3418" s="6" t="n">
        <x:v>0</x:v>
      </x:c>
      <x:c r="J3418" s="6" t="str">
        <x:v>[0.12, 0.5, 36, 70]</x:v>
      </x:c>
      <x:c r="K3418" s="7" t="str">
        <x:v>无首段伤害倍率，请覆盖或设为辅助技能</x:v>
      </x:c>
      <x:c r="L3418" s="6" t="str">
        <x:v>https://raw.githubusercontent.com/Mar-7th/StarRailRes/dbe8cdfcfb0bf657b9fe1cf92d5537f118ccb487/index_new/cn/character_skills.json</x:v>
      </x:c>
    </x:row>
    <x:row r="3419" ht="83" customHeight="1">
      <x:c r="A3419" s="6" t="str">
        <x:v>131003_4</x:v>
      </x:c>
      <x:c r="B3419" s="6" t="str">
        <x:v>131003</x:v>
      </x:c>
      <x:c r="C3419" s="6" t="n">
        <x:v>4</x:v>
      </x:c>
      <x:c r="D3419" s="6" t="str">
        <x:v>火萤Ⅳ型-完全燃烧</x:v>
      </x:c>
      <x:c r="E3419" s="7" t="str">
        <x:v>进入「完全燃烧」状态，自身行动提前100%并获得强化普攻和强化战技。「完全燃烧」状态下速度提高39点，且施放强化普攻、强化战技时自身弱点击破效率提高50%、使敌方目标受到装甲「萨姆」造成的击破伤害提高13%，持续至本次攻击结束。
行动序列上出现「完全燃烧」倒计时，倒计时回合开始时装甲「萨姆」解除「完全燃烧」状态，倒计时固定拥有70速度。
「完全燃烧」状态下装甲「萨姆」无法施放终结技。</x:v>
      </x:c>
      <x:c r="F3419" s="6" t="n">
        <x:v>0</x:v>
      </x:c>
      <x:c r="G3419" s="6" t="n">
        <x:v>0</x:v>
      </x:c>
      <x:c r="H3419" s="6" t="n">
        <x:v>0</x:v>
      </x:c>
      <x:c r="I3419" s="6" t="n">
        <x:v>0</x:v>
      </x:c>
      <x:c r="J3419" s="6" t="str">
        <x:v>[0.13, 0.5, 39, 70]</x:v>
      </x:c>
      <x:c r="K3419" s="7" t="str">
        <x:v>无首段伤害倍率，请覆盖或设为辅助技能</x:v>
      </x:c>
      <x:c r="L3419" s="6" t="str">
        <x:v>https://raw.githubusercontent.com/Mar-7th/StarRailRes/dbe8cdfcfb0bf657b9fe1cf92d5537f118ccb487/index_new/cn/character_skills.json</x:v>
      </x:c>
    </x:row>
    <x:row r="3420" ht="83" customHeight="1">
      <x:c r="A3420" s="6" t="str">
        <x:v>131003_5</x:v>
      </x:c>
      <x:c r="B3420" s="6" t="str">
        <x:v>131003</x:v>
      </x:c>
      <x:c r="C3420" s="6" t="n">
        <x:v>5</x:v>
      </x:c>
      <x:c r="D3420" s="6" t="str">
        <x:v>火萤Ⅳ型-完全燃烧</x:v>
      </x:c>
      <x:c r="E3420" s="7" t="str">
        <x:v>进入「完全燃烧」状态，自身行动提前100%并获得强化普攻和强化战技。「完全燃烧」状态下速度提高42点，且施放强化普攻、强化战技时自身弱点击破效率提高50%、使敌方目标受到装甲「萨姆」造成的击破伤害提高14%，持续至本次攻击结束。
行动序列上出现「完全燃烧」倒计时，倒计时回合开始时装甲「萨姆」解除「完全燃烧」状态，倒计时固定拥有70速度。
「完全燃烧」状态下装甲「萨姆」无法施放终结技。</x:v>
      </x:c>
      <x:c r="F3420" s="6" t="n">
        <x:v>0</x:v>
      </x:c>
      <x:c r="G3420" s="6" t="n">
        <x:v>0</x:v>
      </x:c>
      <x:c r="H3420" s="6" t="n">
        <x:v>0</x:v>
      </x:c>
      <x:c r="I3420" s="6" t="n">
        <x:v>0</x:v>
      </x:c>
      <x:c r="J3420" s="6" t="str">
        <x:v>[0.14, 0.5, 42, 70]</x:v>
      </x:c>
      <x:c r="K3420" s="7" t="str">
        <x:v>无首段伤害倍率，请覆盖或设为辅助技能</x:v>
      </x:c>
      <x:c r="L3420" s="6" t="str">
        <x:v>https://raw.githubusercontent.com/Mar-7th/StarRailRes/dbe8cdfcfb0bf657b9fe1cf92d5537f118ccb487/index_new/cn/character_skills.json</x:v>
      </x:c>
    </x:row>
    <x:row r="3421" ht="83" customHeight="1">
      <x:c r="A3421" s="6" t="str">
        <x:v>131003_6</x:v>
      </x:c>
      <x:c r="B3421" s="6" t="str">
        <x:v>131003</x:v>
      </x:c>
      <x:c r="C3421" s="6" t="n">
        <x:v>6</x:v>
      </x:c>
      <x:c r="D3421" s="6" t="str">
        <x:v>火萤Ⅳ型-完全燃烧</x:v>
      </x:c>
      <x:c r="E3421" s="7" t="str">
        <x:v>进入「完全燃烧」状态，自身行动提前100%并获得强化普攻和强化战技。「完全燃烧」状态下速度提高45点，且施放强化普攻、强化战技时自身弱点击破效率提高50%、使敌方目标受到装甲「萨姆」造成的击破伤害提高15%，持续至本次攻击结束。
行动序列上出现「完全燃烧」倒计时，倒计时回合开始时装甲「萨姆」解除「完全燃烧」状态，倒计时固定拥有70速度。
「完全燃烧」状态下装甲「萨姆」无法施放终结技。</x:v>
      </x:c>
      <x:c r="F3421" s="6" t="n">
        <x:v>0</x:v>
      </x:c>
      <x:c r="G3421" s="6" t="n">
        <x:v>0</x:v>
      </x:c>
      <x:c r="H3421" s="6" t="n">
        <x:v>0</x:v>
      </x:c>
      <x:c r="I3421" s="6" t="n">
        <x:v>0</x:v>
      </x:c>
      <x:c r="J3421" s="6" t="str">
        <x:v>[0.15, 0.5, 45, 70]</x:v>
      </x:c>
      <x:c r="K3421" s="7" t="str">
        <x:v>无首段伤害倍率，请覆盖或设为辅助技能</x:v>
      </x:c>
      <x:c r="L3421" s="6" t="str">
        <x:v>https://raw.githubusercontent.com/Mar-7th/StarRailRes/dbe8cdfcfb0bf657b9fe1cf92d5537f118ccb487/index_new/cn/character_skills.json</x:v>
      </x:c>
    </x:row>
    <x:row r="3422" ht="83" customHeight="1">
      <x:c r="A3422" s="6" t="str">
        <x:v>131003_7</x:v>
      </x:c>
      <x:c r="B3422" s="6" t="str">
        <x:v>131003</x:v>
      </x:c>
      <x:c r="C3422" s="6" t="n">
        <x:v>7</x:v>
      </x:c>
      <x:c r="D3422" s="6" t="str">
        <x:v>火萤Ⅳ型-完全燃烧</x:v>
      </x:c>
      <x:c r="E3422" s="7" t="str">
        <x:v>进入「完全燃烧」状态，自身行动提前100%并获得强化普攻和强化战技。「完全燃烧」状态下速度提高48.75点，且施放强化普攻、强化战技时自身弱点击破效率提高50%、使敌方目标受到装甲「萨姆」造成的击破伤害提高16.25%，持续至本次攻击结束。
行动序列上出现「完全燃烧」倒计时，倒计时回合开始时装甲「萨姆」解除「完全燃烧」状态，倒计时固定拥有70速度。
「完全燃烧」状态下装甲「萨姆」无法施放终结技。</x:v>
      </x:c>
      <x:c r="F3422" s="6" t="n">
        <x:v>0</x:v>
      </x:c>
      <x:c r="G3422" s="6" t="n">
        <x:v>0</x:v>
      </x:c>
      <x:c r="H3422" s="6" t="n">
        <x:v>0</x:v>
      </x:c>
      <x:c r="I3422" s="6" t="n">
        <x:v>0</x:v>
      </x:c>
      <x:c r="J3422" s="6" t="str">
        <x:v>[0.1625, 0.5, 48.75, 70]</x:v>
      </x:c>
      <x:c r="K3422" s="7" t="str">
        <x:v>无首段伤害倍率，请覆盖或设为辅助技能</x:v>
      </x:c>
      <x:c r="L3422" s="6" t="str">
        <x:v>https://raw.githubusercontent.com/Mar-7th/StarRailRes/dbe8cdfcfb0bf657b9fe1cf92d5537f118ccb487/index_new/cn/character_skills.json</x:v>
      </x:c>
    </x:row>
    <x:row r="3423" ht="83" customHeight="1">
      <x:c r="A3423" s="6" t="str">
        <x:v>131003_8</x:v>
      </x:c>
      <x:c r="B3423" s="6" t="str">
        <x:v>131003</x:v>
      </x:c>
      <x:c r="C3423" s="6" t="n">
        <x:v>8</x:v>
      </x:c>
      <x:c r="D3423" s="6" t="str">
        <x:v>火萤Ⅳ型-完全燃烧</x:v>
      </x:c>
      <x:c r="E3423" s="7" t="str">
        <x:v>进入「完全燃烧」状态，自身行动提前100%并获得强化普攻和强化战技。「完全燃烧」状态下速度提高52.5点，且施放强化普攻、强化战技时自身弱点击破效率提高50%、使敌方目标受到装甲「萨姆」造成的击破伤害提高17.5%，持续至本次攻击结束。
行动序列上出现「完全燃烧」倒计时，倒计时回合开始时装甲「萨姆」解除「完全燃烧」状态，倒计时固定拥有70速度。
「完全燃烧」状态下装甲「萨姆」无法施放终结技。</x:v>
      </x:c>
      <x:c r="F3423" s="6" t="n">
        <x:v>0</x:v>
      </x:c>
      <x:c r="G3423" s="6" t="n">
        <x:v>0</x:v>
      </x:c>
      <x:c r="H3423" s="6" t="n">
        <x:v>0</x:v>
      </x:c>
      <x:c r="I3423" s="6" t="n">
        <x:v>0</x:v>
      </x:c>
      <x:c r="J3423" s="6" t="str">
        <x:v>[0.175, 0.5, 52.5, 70]</x:v>
      </x:c>
      <x:c r="K3423" s="7" t="str">
        <x:v>无首段伤害倍率，请覆盖或设为辅助技能</x:v>
      </x:c>
      <x:c r="L3423" s="6" t="str">
        <x:v>https://raw.githubusercontent.com/Mar-7th/StarRailRes/dbe8cdfcfb0bf657b9fe1cf92d5537f118ccb487/index_new/cn/character_skills.json</x:v>
      </x:c>
    </x:row>
    <x:row r="3424" ht="83" customHeight="1">
      <x:c r="A3424" s="6" t="str">
        <x:v>131003_9</x:v>
      </x:c>
      <x:c r="B3424" s="6" t="str">
        <x:v>131003</x:v>
      </x:c>
      <x:c r="C3424" s="6" t="n">
        <x:v>9</x:v>
      </x:c>
      <x:c r="D3424" s="6" t="str">
        <x:v>火萤Ⅳ型-完全燃烧</x:v>
      </x:c>
      <x:c r="E3424" s="7" t="str">
        <x:v>进入「完全燃烧」状态，自身行动提前100%并获得强化普攻和强化战技。「完全燃烧」状态下速度提高56.25点，且施放强化普攻、强化战技时自身弱点击破效率提高50%、使敌方目标受到装甲「萨姆」造成的击破伤害提高18.75%，持续至本次攻击结束。
行动序列上出现「完全燃烧」倒计时，倒计时回合开始时装甲「萨姆」解除「完全燃烧」状态，倒计时固定拥有70速度。
「完全燃烧」状态下装甲「萨姆」无法施放终结技。</x:v>
      </x:c>
      <x:c r="F3424" s="6" t="n">
        <x:v>0</x:v>
      </x:c>
      <x:c r="G3424" s="6" t="n">
        <x:v>0</x:v>
      </x:c>
      <x:c r="H3424" s="6" t="n">
        <x:v>0</x:v>
      </x:c>
      <x:c r="I3424" s="6" t="n">
        <x:v>0</x:v>
      </x:c>
      <x:c r="J3424" s="6" t="str">
        <x:v>[0.1875, 0.5, 56.25, 70]</x:v>
      </x:c>
      <x:c r="K3424" s="7" t="str">
        <x:v>无首段伤害倍率，请覆盖或设为辅助技能</x:v>
      </x:c>
      <x:c r="L3424" s="6" t="str">
        <x:v>https://raw.githubusercontent.com/Mar-7th/StarRailRes/dbe8cdfcfb0bf657b9fe1cf92d5537f118ccb487/index_new/cn/character_skills.json</x:v>
      </x:c>
    </x:row>
    <x:row r="3425" ht="83" customHeight="1">
      <x:c r="A3425" s="6" t="str">
        <x:v>131003_10</x:v>
      </x:c>
      <x:c r="B3425" s="6" t="str">
        <x:v>131003</x:v>
      </x:c>
      <x:c r="C3425" s="6" t="n">
        <x:v>10</x:v>
      </x:c>
      <x:c r="D3425" s="6" t="str">
        <x:v>火萤Ⅳ型-完全燃烧</x:v>
      </x:c>
      <x:c r="E3425" s="7" t="str">
        <x:v>进入「完全燃烧」状态，自身行动提前100%并获得强化普攻和强化战技。「完全燃烧」状态下速度提高60点，且施放强化普攻、强化战技时自身弱点击破效率提高50%、使敌方目标受到装甲「萨姆」造成的击破伤害提高20%，持续至本次攻击结束。
行动序列上出现「完全燃烧」倒计时，倒计时回合开始时装甲「萨姆」解除「完全燃烧」状态，倒计时固定拥有70速度。
「完全燃烧」状态下装甲「萨姆」无法施放终结技。</x:v>
      </x:c>
      <x:c r="F3425" s="6" t="n">
        <x:v>0</x:v>
      </x:c>
      <x:c r="G3425" s="6" t="n">
        <x:v>0</x:v>
      </x:c>
      <x:c r="H3425" s="6" t="n">
        <x:v>0</x:v>
      </x:c>
      <x:c r="I3425" s="6" t="n">
        <x:v>0</x:v>
      </x:c>
      <x:c r="J3425" s="6" t="str">
        <x:v>[0.2, 0.5, 60, 70]</x:v>
      </x:c>
      <x:c r="K3425" s="7" t="str">
        <x:v>无首段伤害倍率，请覆盖或设为辅助技能</x:v>
      </x:c>
      <x:c r="L3425" s="6" t="str">
        <x:v>https://raw.githubusercontent.com/Mar-7th/StarRailRes/dbe8cdfcfb0bf657b9fe1cf92d5537f118ccb487/index_new/cn/character_skills.json</x:v>
      </x:c>
    </x:row>
    <x:row r="3426" ht="83" customHeight="1">
      <x:c r="A3426" s="6" t="str">
        <x:v>131003_11</x:v>
      </x:c>
      <x:c r="B3426" s="6" t="str">
        <x:v>131003</x:v>
      </x:c>
      <x:c r="C3426" s="6" t="n">
        <x:v>11</x:v>
      </x:c>
      <x:c r="D3426" s="6" t="str">
        <x:v>火萤Ⅳ型-完全燃烧</x:v>
      </x:c>
      <x:c r="E3426" s="7" t="str">
        <x:v>进入「完全燃烧」状态，自身行动提前100%并获得强化普攻和强化战技。「完全燃烧」状态下速度提高63点，且施放强化普攻、强化战技时自身弱点击破效率提高50%、使敌方目标受到装甲「萨姆」造成的击破伤害提高21%，持续至本次攻击结束。
行动序列上出现「完全燃烧」倒计时，倒计时回合开始时装甲「萨姆」解除「完全燃烧」状态，倒计时固定拥有70速度。
「完全燃烧」状态下装甲「萨姆」无法施放终结技。</x:v>
      </x:c>
      <x:c r="F3426" s="6" t="n">
        <x:v>0</x:v>
      </x:c>
      <x:c r="G3426" s="6" t="n">
        <x:v>0</x:v>
      </x:c>
      <x:c r="H3426" s="6" t="n">
        <x:v>0</x:v>
      </x:c>
      <x:c r="I3426" s="6" t="n">
        <x:v>0</x:v>
      </x:c>
      <x:c r="J3426" s="6" t="str">
        <x:v>[0.21, 0.5, 63, 70]</x:v>
      </x:c>
      <x:c r="K3426" s="7" t="str">
        <x:v>无首段伤害倍率，请覆盖或设为辅助技能</x:v>
      </x:c>
      <x:c r="L3426" s="6" t="str">
        <x:v>https://raw.githubusercontent.com/Mar-7th/StarRailRes/dbe8cdfcfb0bf657b9fe1cf92d5537f118ccb487/index_new/cn/character_skills.json</x:v>
      </x:c>
    </x:row>
    <x:row r="3427" ht="83" customHeight="1">
      <x:c r="A3427" s="6" t="str">
        <x:v>131003_12</x:v>
      </x:c>
      <x:c r="B3427" s="6" t="str">
        <x:v>131003</x:v>
      </x:c>
      <x:c r="C3427" s="6" t="n">
        <x:v>12</x:v>
      </x:c>
      <x:c r="D3427" s="6" t="str">
        <x:v>火萤Ⅳ型-完全燃烧</x:v>
      </x:c>
      <x:c r="E3427" s="7" t="str">
        <x:v>进入「完全燃烧」状态，自身行动提前100%并获得强化普攻和强化战技。「完全燃烧」状态下速度提高66点，且施放强化普攻、强化战技时自身弱点击破效率提高50%、使敌方目标受到装甲「萨姆」造成的击破伤害提高22%，持续至本次攻击结束。
行动序列上出现「完全燃烧」倒计时，倒计时回合开始时装甲「萨姆」解除「完全燃烧」状态，倒计时固定拥有70速度。
「完全燃烧」状态下装甲「萨姆」无法施放终结技。</x:v>
      </x:c>
      <x:c r="F3427" s="6" t="n">
        <x:v>0</x:v>
      </x:c>
      <x:c r="G3427" s="6" t="n">
        <x:v>0</x:v>
      </x:c>
      <x:c r="H3427" s="6" t="n">
        <x:v>0</x:v>
      </x:c>
      <x:c r="I3427" s="6" t="n">
        <x:v>0</x:v>
      </x:c>
      <x:c r="J3427" s="6" t="str">
        <x:v>[0.22, 0.5, 66, 70]</x:v>
      </x:c>
      <x:c r="K3427" s="7" t="str">
        <x:v>无首段伤害倍率，请覆盖或设为辅助技能</x:v>
      </x:c>
      <x:c r="L3427" s="6" t="str">
        <x:v>https://raw.githubusercontent.com/Mar-7th/StarRailRes/dbe8cdfcfb0bf657b9fe1cf92d5537f118ccb487/index_new/cn/character_skills.json</x:v>
      </x:c>
    </x:row>
    <x:row r="3428" ht="83" customHeight="1">
      <x:c r="A3428" s="6" t="str">
        <x:v>131003_13</x:v>
      </x:c>
      <x:c r="B3428" s="6" t="str">
        <x:v>131003</x:v>
      </x:c>
      <x:c r="C3428" s="6" t="n">
        <x:v>13</x:v>
      </x:c>
      <x:c r="D3428" s="6" t="str">
        <x:v>火萤Ⅳ型-完全燃烧</x:v>
      </x:c>
      <x:c r="E3428" s="7" t="str">
        <x:v>进入「完全燃烧」状态，自身行动提前100%并获得强化普攻和强化战技。「完全燃烧」状态下速度提高69点，且施放强化普攻、强化战技时自身弱点击破效率提高50%、使敌方目标受到装甲「萨姆」造成的击破伤害提高23%，持续至本次攻击结束。
行动序列上出现「完全燃烧」倒计时，倒计时回合开始时装甲「萨姆」解除「完全燃烧」状态，倒计时固定拥有70速度。
「完全燃烧」状态下装甲「萨姆」无法施放终结技。</x:v>
      </x:c>
      <x:c r="F3428" s="6" t="n">
        <x:v>0</x:v>
      </x:c>
      <x:c r="G3428" s="6" t="n">
        <x:v>0</x:v>
      </x:c>
      <x:c r="H3428" s="6" t="n">
        <x:v>0</x:v>
      </x:c>
      <x:c r="I3428" s="6" t="n">
        <x:v>0</x:v>
      </x:c>
      <x:c r="J3428" s="6" t="str">
        <x:v>[0.23, 0.5, 69, 70]</x:v>
      </x:c>
      <x:c r="K3428" s="7" t="str">
        <x:v>无首段伤害倍率，请覆盖或设为辅助技能</x:v>
      </x:c>
      <x:c r="L3428" s="6" t="str">
        <x:v>https://raw.githubusercontent.com/Mar-7th/StarRailRes/dbe8cdfcfb0bf657b9fe1cf92d5537f118ccb487/index_new/cn/character_skills.json</x:v>
      </x:c>
    </x:row>
    <x:row r="3429" ht="83" customHeight="1">
      <x:c r="A3429" s="6" t="str">
        <x:v>131003_14</x:v>
      </x:c>
      <x:c r="B3429" s="6" t="str">
        <x:v>131003</x:v>
      </x:c>
      <x:c r="C3429" s="6" t="n">
        <x:v>14</x:v>
      </x:c>
      <x:c r="D3429" s="6" t="str">
        <x:v>火萤Ⅳ型-完全燃烧</x:v>
      </x:c>
      <x:c r="E3429" s="7" t="str">
        <x:v>进入「完全燃烧」状态，自身行动提前100%并获得强化普攻和强化战技。「完全燃烧」状态下速度提高72点，且施放强化普攻、强化战技时自身弱点击破效率提高50%、使敌方目标受到装甲「萨姆」造成的击破伤害提高24%，持续至本次攻击结束。
行动序列上出现「完全燃烧」倒计时，倒计时回合开始时装甲「萨姆」解除「完全燃烧」状态，倒计时固定拥有70速度。
「完全燃烧」状态下装甲「萨姆」无法施放终结技。</x:v>
      </x:c>
      <x:c r="F3429" s="6" t="n">
        <x:v>0</x:v>
      </x:c>
      <x:c r="G3429" s="6" t="n">
        <x:v>0</x:v>
      </x:c>
      <x:c r="H3429" s="6" t="n">
        <x:v>0</x:v>
      </x:c>
      <x:c r="I3429" s="6" t="n">
        <x:v>0</x:v>
      </x:c>
      <x:c r="J3429" s="6" t="str">
        <x:v>[0.24, 0.5, 72, 70]</x:v>
      </x:c>
      <x:c r="K3429" s="7" t="str">
        <x:v>无首段伤害倍率，请覆盖或设为辅助技能</x:v>
      </x:c>
      <x:c r="L3429" s="6" t="str">
        <x:v>https://raw.githubusercontent.com/Mar-7th/StarRailRes/dbe8cdfcfb0bf657b9fe1cf92d5537f118ccb487/index_new/cn/character_skills.json</x:v>
      </x:c>
    </x:row>
    <x:row r="3430" ht="83" customHeight="1">
      <x:c r="A3430" s="6" t="str">
        <x:v>131003_15</x:v>
      </x:c>
      <x:c r="B3430" s="6" t="str">
        <x:v>131003</x:v>
      </x:c>
      <x:c r="C3430" s="6" t="n">
        <x:v>15</x:v>
      </x:c>
      <x:c r="D3430" s="6" t="str">
        <x:v>火萤Ⅳ型-完全燃烧</x:v>
      </x:c>
      <x:c r="E3430" s="7" t="str">
        <x:v>进入「完全燃烧」状态，自身行动提前100%并获得强化普攻和强化战技。「完全燃烧」状态下速度提高75点，且施放强化普攻、强化战技时自身弱点击破效率提高50%、使敌方目标受到装甲「萨姆」造成的击破伤害提高25%，持续至本次攻击结束。
行动序列上出现「完全燃烧」倒计时，倒计时回合开始时装甲「萨姆」解除「完全燃烧」状态，倒计时固定拥有70速度。
「完全燃烧」状态下装甲「萨姆」无法施放终结技。</x:v>
      </x:c>
      <x:c r="F3430" s="6" t="n">
        <x:v>0</x:v>
      </x:c>
      <x:c r="G3430" s="6" t="n">
        <x:v>0</x:v>
      </x:c>
      <x:c r="H3430" s="6" t="n">
        <x:v>0</x:v>
      </x:c>
      <x:c r="I3430" s="6" t="n">
        <x:v>0</x:v>
      </x:c>
      <x:c r="J3430" s="6" t="str">
        <x:v>[0.25, 0.5, 75, 70]</x:v>
      </x:c>
      <x:c r="K3430" s="7" t="str">
        <x:v>无首段伤害倍率，请覆盖或设为辅助技能</x:v>
      </x:c>
      <x:c r="L3430" s="6" t="str">
        <x:v>https://raw.githubusercontent.com/Mar-7th/StarRailRes/dbe8cdfcfb0bf657b9fe1cf92d5537f118ccb487/index_new/cn/character_skills.json</x:v>
      </x:c>
    </x:row>
    <x:row r="3431" ht="53" customHeight="1">
      <x:c r="A3431" s="6" t="str">
        <x:v>131004_1</x:v>
      </x:c>
      <x:c r="B3431" s="6" t="str">
        <x:v>131004</x:v>
      </x:c>
      <x:c r="C3431" s="6" t="n">
        <x:v>1</x:v>
      </x:c>
      <x:c r="D3431" s="6" t="str">
        <x:v>茧式源火中枢</x:v>
      </x:c>
      <x:c r="E3431" s="7" t="str">
        <x:v>生命值越低受到的伤害越低，生命值小于等于20%时减伤效果达到最大值，最多降低20%。「完全燃烧」状态下减伤效果维持最大值，效果抵抗提高10%。
战斗开始时若能量不足50%则使其恢复至50%。当能量恢复至上限时解除自身所有负面效果。</x:v>
      </x:c>
      <x:c r="F3431" s="6" t="n">
        <x:v>0</x:v>
      </x:c>
      <x:c r="G3431" s="6" t="n">
        <x:v>0</x:v>
      </x:c>
      <x:c r="H3431" s="6" t="n">
        <x:v>0</x:v>
      </x:c>
      <x:c r="I3431" s="6" t="n">
        <x:v>0</x:v>
      </x:c>
      <x:c r="J3431" s="6" t="str">
        <x:v>[0.2, 0.5, 0.2, 0.1]</x:v>
      </x:c>
      <x:c r="K3431" s="7" t="str">
        <x:v>无首段伤害倍率，请覆盖或设为辅助技能</x:v>
      </x:c>
      <x:c r="L3431" s="6" t="str">
        <x:v>https://raw.githubusercontent.com/Mar-7th/StarRailRes/dbe8cdfcfb0bf657b9fe1cf92d5537f118ccb487/index_new/cn/character_skills.json</x:v>
      </x:c>
    </x:row>
    <x:row r="3432" ht="53" customHeight="1">
      <x:c r="A3432" s="6" t="str">
        <x:v>131004_2</x:v>
      </x:c>
      <x:c r="B3432" s="6" t="str">
        <x:v>131004</x:v>
      </x:c>
      <x:c r="C3432" s="6" t="n">
        <x:v>2</x:v>
      </x:c>
      <x:c r="D3432" s="6" t="str">
        <x:v>茧式源火中枢</x:v>
      </x:c>
      <x:c r="E3432" s="7" t="str">
        <x:v>生命值越低受到的伤害越低，生命值小于等于20%时减伤效果达到最大值，最多降低22%。「完全燃烧」状态下减伤效果维持最大值，效果抵抗提高12%。
战斗开始时若能量不足50%则使其恢复至50%。当能量恢复至上限时解除自身所有负面效果。</x:v>
      </x:c>
      <x:c r="F3432" s="6" t="n">
        <x:v>0</x:v>
      </x:c>
      <x:c r="G3432" s="6" t="n">
        <x:v>0</x:v>
      </x:c>
      <x:c r="H3432" s="6" t="n">
        <x:v>0</x:v>
      </x:c>
      <x:c r="I3432" s="6" t="n">
        <x:v>0</x:v>
      </x:c>
      <x:c r="J3432" s="6" t="str">
        <x:v>[0.22, 0.5, 0.2, 0.12]</x:v>
      </x:c>
      <x:c r="K3432" s="7" t="str">
        <x:v>无首段伤害倍率，请覆盖或设为辅助技能</x:v>
      </x:c>
      <x:c r="L3432" s="6" t="str">
        <x:v>https://raw.githubusercontent.com/Mar-7th/StarRailRes/dbe8cdfcfb0bf657b9fe1cf92d5537f118ccb487/index_new/cn/character_skills.json</x:v>
      </x:c>
    </x:row>
    <x:row r="3433" ht="53" customHeight="1">
      <x:c r="A3433" s="6" t="str">
        <x:v>131004_3</x:v>
      </x:c>
      <x:c r="B3433" s="6" t="str">
        <x:v>131004</x:v>
      </x:c>
      <x:c r="C3433" s="6" t="n">
        <x:v>3</x:v>
      </x:c>
      <x:c r="D3433" s="6" t="str">
        <x:v>茧式源火中枢</x:v>
      </x:c>
      <x:c r="E3433" s="7" t="str">
        <x:v>生命值越低受到的伤害越低，生命值小于等于20%时减伤效果达到最大值，最多降低24%。「完全燃烧」状态下减伤效果维持最大值，效果抵抗提高14%。
战斗开始时若能量不足50%则使其恢复至50%。当能量恢复至上限时解除自身所有负面效果。</x:v>
      </x:c>
      <x:c r="F3433" s="6" t="n">
        <x:v>0</x:v>
      </x:c>
      <x:c r="G3433" s="6" t="n">
        <x:v>0</x:v>
      </x:c>
      <x:c r="H3433" s="6" t="n">
        <x:v>0</x:v>
      </x:c>
      <x:c r="I3433" s="6" t="n">
        <x:v>0</x:v>
      </x:c>
      <x:c r="J3433" s="6" t="str">
        <x:v>[0.24, 0.5, 0.2, 0.14]</x:v>
      </x:c>
      <x:c r="K3433" s="7" t="str">
        <x:v>无首段伤害倍率，请覆盖或设为辅助技能</x:v>
      </x:c>
      <x:c r="L3433" s="6" t="str">
        <x:v>https://raw.githubusercontent.com/Mar-7th/StarRailRes/dbe8cdfcfb0bf657b9fe1cf92d5537f118ccb487/index_new/cn/character_skills.json</x:v>
      </x:c>
    </x:row>
    <x:row r="3434" ht="53" customHeight="1">
      <x:c r="A3434" s="6" t="str">
        <x:v>131004_4</x:v>
      </x:c>
      <x:c r="B3434" s="6" t="str">
        <x:v>131004</x:v>
      </x:c>
      <x:c r="C3434" s="6" t="n">
        <x:v>4</x:v>
      </x:c>
      <x:c r="D3434" s="6" t="str">
        <x:v>茧式源火中枢</x:v>
      </x:c>
      <x:c r="E3434" s="7" t="str">
        <x:v>生命值越低受到的伤害越低，生命值小于等于20%时减伤效果达到最大值，最多降低26%。「完全燃烧」状态下减伤效果维持最大值，效果抵抗提高16%。
战斗开始时若能量不足50%则使其恢复至50%。当能量恢复至上限时解除自身所有负面效果。</x:v>
      </x:c>
      <x:c r="F3434" s="6" t="n">
        <x:v>0</x:v>
      </x:c>
      <x:c r="G3434" s="6" t="n">
        <x:v>0</x:v>
      </x:c>
      <x:c r="H3434" s="6" t="n">
        <x:v>0</x:v>
      </x:c>
      <x:c r="I3434" s="6" t="n">
        <x:v>0</x:v>
      </x:c>
      <x:c r="J3434" s="6" t="str">
        <x:v>[0.26, 0.5, 0.2, 0.16]</x:v>
      </x:c>
      <x:c r="K3434" s="7" t="str">
        <x:v>无首段伤害倍率，请覆盖或设为辅助技能</x:v>
      </x:c>
      <x:c r="L3434" s="6" t="str">
        <x:v>https://raw.githubusercontent.com/Mar-7th/StarRailRes/dbe8cdfcfb0bf657b9fe1cf92d5537f118ccb487/index_new/cn/character_skills.json</x:v>
      </x:c>
    </x:row>
    <x:row r="3435" ht="53" customHeight="1">
      <x:c r="A3435" s="6" t="str">
        <x:v>131004_5</x:v>
      </x:c>
      <x:c r="B3435" s="6" t="str">
        <x:v>131004</x:v>
      </x:c>
      <x:c r="C3435" s="6" t="n">
        <x:v>5</x:v>
      </x:c>
      <x:c r="D3435" s="6" t="str">
        <x:v>茧式源火中枢</x:v>
      </x:c>
      <x:c r="E3435" s="7" t="str">
        <x:v>生命值越低受到的伤害越低，生命值小于等于20%时减伤效果达到最大值，最多降低28%。「完全燃烧」状态下减伤效果维持最大值，效果抵抗提高18%。
战斗开始时若能量不足50%则使其恢复至50%。当能量恢复至上限时解除自身所有负面效果。</x:v>
      </x:c>
      <x:c r="F3435" s="6" t="n">
        <x:v>0</x:v>
      </x:c>
      <x:c r="G3435" s="6" t="n">
        <x:v>0</x:v>
      </x:c>
      <x:c r="H3435" s="6" t="n">
        <x:v>0</x:v>
      </x:c>
      <x:c r="I3435" s="6" t="n">
        <x:v>0</x:v>
      </x:c>
      <x:c r="J3435" s="6" t="str">
        <x:v>[0.28, 0.5, 0.2, 0.18]</x:v>
      </x:c>
      <x:c r="K3435" s="7" t="str">
        <x:v>无首段伤害倍率，请覆盖或设为辅助技能</x:v>
      </x:c>
      <x:c r="L3435" s="6" t="str">
        <x:v>https://raw.githubusercontent.com/Mar-7th/StarRailRes/dbe8cdfcfb0bf657b9fe1cf92d5537f118ccb487/index_new/cn/character_skills.json</x:v>
      </x:c>
    </x:row>
    <x:row r="3436" ht="53" customHeight="1">
      <x:c r="A3436" s="6" t="str">
        <x:v>131004_6</x:v>
      </x:c>
      <x:c r="B3436" s="6" t="str">
        <x:v>131004</x:v>
      </x:c>
      <x:c r="C3436" s="6" t="n">
        <x:v>6</x:v>
      </x:c>
      <x:c r="D3436" s="6" t="str">
        <x:v>茧式源火中枢</x:v>
      </x:c>
      <x:c r="E3436" s="7" t="str">
        <x:v>生命值越低受到的伤害越低，生命值小于等于20%时减伤效果达到最大值，最多降低30%。「完全燃烧」状态下减伤效果维持最大值，效果抵抗提高20%。
战斗开始时若能量不足50%则使其恢复至50%。当能量恢复至上限时解除自身所有负面效果。</x:v>
      </x:c>
      <x:c r="F3436" s="6" t="n">
        <x:v>0</x:v>
      </x:c>
      <x:c r="G3436" s="6" t="n">
        <x:v>0</x:v>
      </x:c>
      <x:c r="H3436" s="6" t="n">
        <x:v>0</x:v>
      </x:c>
      <x:c r="I3436" s="6" t="n">
        <x:v>0</x:v>
      </x:c>
      <x:c r="J3436" s="6" t="str">
        <x:v>[0.3, 0.5, 0.2, 0.2]</x:v>
      </x:c>
      <x:c r="K3436" s="7" t="str">
        <x:v>无首段伤害倍率，请覆盖或设为辅助技能</x:v>
      </x:c>
      <x:c r="L3436" s="6" t="str">
        <x:v>https://raw.githubusercontent.com/Mar-7th/StarRailRes/dbe8cdfcfb0bf657b9fe1cf92d5537f118ccb487/index_new/cn/character_skills.json</x:v>
      </x:c>
    </x:row>
    <x:row r="3437" ht="53" customHeight="1">
      <x:c r="A3437" s="6" t="str">
        <x:v>131004_7</x:v>
      </x:c>
      <x:c r="B3437" s="6" t="str">
        <x:v>131004</x:v>
      </x:c>
      <x:c r="C3437" s="6" t="n">
        <x:v>7</x:v>
      </x:c>
      <x:c r="D3437" s="6" t="str">
        <x:v>茧式源火中枢</x:v>
      </x:c>
      <x:c r="E3437" s="7" t="str">
        <x:v>生命值越低受到的伤害越低，生命值小于等于20%时减伤效果达到最大值，最多降低32.5%。「完全燃烧」状态下减伤效果维持最大值，效果抵抗提高22.5%。
战斗开始时若能量不足50%则使其恢复至50%。当能量恢复至上限时解除自身所有负面效果。</x:v>
      </x:c>
      <x:c r="F3437" s="6" t="n">
        <x:v>0</x:v>
      </x:c>
      <x:c r="G3437" s="6" t="n">
        <x:v>0</x:v>
      </x:c>
      <x:c r="H3437" s="6" t="n">
        <x:v>0</x:v>
      </x:c>
      <x:c r="I3437" s="6" t="n">
        <x:v>0</x:v>
      </x:c>
      <x:c r="J3437" s="6" t="str">
        <x:v>[0.325, 0.5, 0.2, 0.225]</x:v>
      </x:c>
      <x:c r="K3437" s="7" t="str">
        <x:v>无首段伤害倍率，请覆盖或设为辅助技能</x:v>
      </x:c>
      <x:c r="L3437" s="6" t="str">
        <x:v>https://raw.githubusercontent.com/Mar-7th/StarRailRes/dbe8cdfcfb0bf657b9fe1cf92d5537f118ccb487/index_new/cn/character_skills.json</x:v>
      </x:c>
    </x:row>
    <x:row r="3438" ht="53" customHeight="1">
      <x:c r="A3438" s="6" t="str">
        <x:v>131004_8</x:v>
      </x:c>
      <x:c r="B3438" s="6" t="str">
        <x:v>131004</x:v>
      </x:c>
      <x:c r="C3438" s="6" t="n">
        <x:v>8</x:v>
      </x:c>
      <x:c r="D3438" s="6" t="str">
        <x:v>茧式源火中枢</x:v>
      </x:c>
      <x:c r="E3438" s="7" t="str">
        <x:v>生命值越低受到的伤害越低，生命值小于等于20%时减伤效果达到最大值，最多降低35%。「完全燃烧」状态下减伤效果维持最大值，效果抵抗提高25%。
战斗开始时若能量不足50%则使其恢复至50%。当能量恢复至上限时解除自身所有负面效果。</x:v>
      </x:c>
      <x:c r="F3438" s="6" t="n">
        <x:v>0</x:v>
      </x:c>
      <x:c r="G3438" s="6" t="n">
        <x:v>0</x:v>
      </x:c>
      <x:c r="H3438" s="6" t="n">
        <x:v>0</x:v>
      </x:c>
      <x:c r="I3438" s="6" t="n">
        <x:v>0</x:v>
      </x:c>
      <x:c r="J3438" s="6" t="str">
        <x:v>[0.35, 0.5, 0.2, 0.25]</x:v>
      </x:c>
      <x:c r="K3438" s="7" t="str">
        <x:v>无首段伤害倍率，请覆盖或设为辅助技能</x:v>
      </x:c>
      <x:c r="L3438" s="6" t="str">
        <x:v>https://raw.githubusercontent.com/Mar-7th/StarRailRes/dbe8cdfcfb0bf657b9fe1cf92d5537f118ccb487/index_new/cn/character_skills.json</x:v>
      </x:c>
    </x:row>
    <x:row r="3439" ht="53" customHeight="1">
      <x:c r="A3439" s="6" t="str">
        <x:v>131004_9</x:v>
      </x:c>
      <x:c r="B3439" s="6" t="str">
        <x:v>131004</x:v>
      </x:c>
      <x:c r="C3439" s="6" t="n">
        <x:v>9</x:v>
      </x:c>
      <x:c r="D3439" s="6" t="str">
        <x:v>茧式源火中枢</x:v>
      </x:c>
      <x:c r="E3439" s="7" t="str">
        <x:v>生命值越低受到的伤害越低，生命值小于等于20%时减伤效果达到最大值，最多降低37.5%。「完全燃烧」状态下减伤效果维持最大值，效果抵抗提高27.5%。
战斗开始时若能量不足50%则使其恢复至50%。当能量恢复至上限时解除自身所有负面效果。</x:v>
      </x:c>
      <x:c r="F3439" s="6" t="n">
        <x:v>0</x:v>
      </x:c>
      <x:c r="G3439" s="6" t="n">
        <x:v>0</x:v>
      </x:c>
      <x:c r="H3439" s="6" t="n">
        <x:v>0</x:v>
      </x:c>
      <x:c r="I3439" s="6" t="n">
        <x:v>0</x:v>
      </x:c>
      <x:c r="J3439" s="6" t="str">
        <x:v>[0.375, 0.5, 0.2, 0.275]</x:v>
      </x:c>
      <x:c r="K3439" s="7" t="str">
        <x:v>无首段伤害倍率，请覆盖或设为辅助技能</x:v>
      </x:c>
      <x:c r="L3439" s="6" t="str">
        <x:v>https://raw.githubusercontent.com/Mar-7th/StarRailRes/dbe8cdfcfb0bf657b9fe1cf92d5537f118ccb487/index_new/cn/character_skills.json</x:v>
      </x:c>
    </x:row>
    <x:row r="3440" ht="53" customHeight="1">
      <x:c r="A3440" s="6" t="str">
        <x:v>131004_10</x:v>
      </x:c>
      <x:c r="B3440" s="6" t="str">
        <x:v>131004</x:v>
      </x:c>
      <x:c r="C3440" s="6" t="n">
        <x:v>10</x:v>
      </x:c>
      <x:c r="D3440" s="6" t="str">
        <x:v>茧式源火中枢</x:v>
      </x:c>
      <x:c r="E3440" s="7" t="str">
        <x:v>生命值越低受到的伤害越低，生命值小于等于20%时减伤效果达到最大值，最多降低40%。「完全燃烧」状态下减伤效果维持最大值，效果抵抗提高30%。
战斗开始时若能量不足50%则使其恢复至50%。当能量恢复至上限时解除自身所有负面效果。</x:v>
      </x:c>
      <x:c r="F3440" s="6" t="n">
        <x:v>0</x:v>
      </x:c>
      <x:c r="G3440" s="6" t="n">
        <x:v>0</x:v>
      </x:c>
      <x:c r="H3440" s="6" t="n">
        <x:v>0</x:v>
      </x:c>
      <x:c r="I3440" s="6" t="n">
        <x:v>0</x:v>
      </x:c>
      <x:c r="J3440" s="6" t="str">
        <x:v>[0.4, 0.5, 0.2, 0.3]</x:v>
      </x:c>
      <x:c r="K3440" s="7" t="str">
        <x:v>无首段伤害倍率，请覆盖或设为辅助技能</x:v>
      </x:c>
      <x:c r="L3440" s="6" t="str">
        <x:v>https://raw.githubusercontent.com/Mar-7th/StarRailRes/dbe8cdfcfb0bf657b9fe1cf92d5537f118ccb487/index_new/cn/character_skills.json</x:v>
      </x:c>
    </x:row>
    <x:row r="3441" ht="53" customHeight="1">
      <x:c r="A3441" s="6" t="str">
        <x:v>131004_11</x:v>
      </x:c>
      <x:c r="B3441" s="6" t="str">
        <x:v>131004</x:v>
      </x:c>
      <x:c r="C3441" s="6" t="n">
        <x:v>11</x:v>
      </x:c>
      <x:c r="D3441" s="6" t="str">
        <x:v>茧式源火中枢</x:v>
      </x:c>
      <x:c r="E3441" s="7" t="str">
        <x:v>生命值越低受到的伤害越低，生命值小于等于20%时减伤效果达到最大值，最多降低42%。「完全燃烧」状态下减伤效果维持最大值，效果抵抗提高32%。
战斗开始时若能量不足50%则使其恢复至50%。当能量恢复至上限时解除自身所有负面效果。</x:v>
      </x:c>
      <x:c r="F3441" s="6" t="n">
        <x:v>0</x:v>
      </x:c>
      <x:c r="G3441" s="6" t="n">
        <x:v>0</x:v>
      </x:c>
      <x:c r="H3441" s="6" t="n">
        <x:v>0</x:v>
      </x:c>
      <x:c r="I3441" s="6" t="n">
        <x:v>0</x:v>
      </x:c>
      <x:c r="J3441" s="6" t="str">
        <x:v>[0.42, 0.5, 0.2, 0.32]</x:v>
      </x:c>
      <x:c r="K3441" s="7" t="str">
        <x:v>无首段伤害倍率，请覆盖或设为辅助技能</x:v>
      </x:c>
      <x:c r="L3441" s="6" t="str">
        <x:v>https://raw.githubusercontent.com/Mar-7th/StarRailRes/dbe8cdfcfb0bf657b9fe1cf92d5537f118ccb487/index_new/cn/character_skills.json</x:v>
      </x:c>
    </x:row>
    <x:row r="3442" ht="53" customHeight="1">
      <x:c r="A3442" s="6" t="str">
        <x:v>131004_12</x:v>
      </x:c>
      <x:c r="B3442" s="6" t="str">
        <x:v>131004</x:v>
      </x:c>
      <x:c r="C3442" s="6" t="n">
        <x:v>12</x:v>
      </x:c>
      <x:c r="D3442" s="6" t="str">
        <x:v>茧式源火中枢</x:v>
      </x:c>
      <x:c r="E3442" s="7" t="str">
        <x:v>生命值越低受到的伤害越低，生命值小于等于20%时减伤效果达到最大值，最多降低44%。「完全燃烧」状态下减伤效果维持最大值，效果抵抗提高34%。
战斗开始时若能量不足50%则使其恢复至50%。当能量恢复至上限时解除自身所有负面效果。</x:v>
      </x:c>
      <x:c r="F3442" s="6" t="n">
        <x:v>0</x:v>
      </x:c>
      <x:c r="G3442" s="6" t="n">
        <x:v>0</x:v>
      </x:c>
      <x:c r="H3442" s="6" t="n">
        <x:v>0</x:v>
      </x:c>
      <x:c r="I3442" s="6" t="n">
        <x:v>0</x:v>
      </x:c>
      <x:c r="J3442" s="6" t="str">
        <x:v>[0.44, 0.5, 0.2, 0.34]</x:v>
      </x:c>
      <x:c r="K3442" s="7" t="str">
        <x:v>无首段伤害倍率，请覆盖或设为辅助技能</x:v>
      </x:c>
      <x:c r="L3442" s="6" t="str">
        <x:v>https://raw.githubusercontent.com/Mar-7th/StarRailRes/dbe8cdfcfb0bf657b9fe1cf92d5537f118ccb487/index_new/cn/character_skills.json</x:v>
      </x:c>
    </x:row>
    <x:row r="3443" ht="53" customHeight="1">
      <x:c r="A3443" s="6" t="str">
        <x:v>131004_13</x:v>
      </x:c>
      <x:c r="B3443" s="6" t="str">
        <x:v>131004</x:v>
      </x:c>
      <x:c r="C3443" s="6" t="n">
        <x:v>13</x:v>
      </x:c>
      <x:c r="D3443" s="6" t="str">
        <x:v>茧式源火中枢</x:v>
      </x:c>
      <x:c r="E3443" s="7" t="str">
        <x:v>生命值越低受到的伤害越低，生命值小于等于20%时减伤效果达到最大值，最多降低46%。「完全燃烧」状态下减伤效果维持最大值，效果抵抗提高36%。
战斗开始时若能量不足50%则使其恢复至50%。当能量恢复至上限时解除自身所有负面效果。</x:v>
      </x:c>
      <x:c r="F3443" s="6" t="n">
        <x:v>0</x:v>
      </x:c>
      <x:c r="G3443" s="6" t="n">
        <x:v>0</x:v>
      </x:c>
      <x:c r="H3443" s="6" t="n">
        <x:v>0</x:v>
      </x:c>
      <x:c r="I3443" s="6" t="n">
        <x:v>0</x:v>
      </x:c>
      <x:c r="J3443" s="6" t="str">
        <x:v>[0.46, 0.5, 0.2, 0.36]</x:v>
      </x:c>
      <x:c r="K3443" s="7" t="str">
        <x:v>无首段伤害倍率，请覆盖或设为辅助技能</x:v>
      </x:c>
      <x:c r="L3443" s="6" t="str">
        <x:v>https://raw.githubusercontent.com/Mar-7th/StarRailRes/dbe8cdfcfb0bf657b9fe1cf92d5537f118ccb487/index_new/cn/character_skills.json</x:v>
      </x:c>
    </x:row>
    <x:row r="3444" ht="53" customHeight="1">
      <x:c r="A3444" s="6" t="str">
        <x:v>131004_14</x:v>
      </x:c>
      <x:c r="B3444" s="6" t="str">
        <x:v>131004</x:v>
      </x:c>
      <x:c r="C3444" s="6" t="n">
        <x:v>14</x:v>
      </x:c>
      <x:c r="D3444" s="6" t="str">
        <x:v>茧式源火中枢</x:v>
      </x:c>
      <x:c r="E3444" s="7" t="str">
        <x:v>生命值越低受到的伤害越低，生命值小于等于20%时减伤效果达到最大值，最多降低48%。「完全燃烧」状态下减伤效果维持最大值，效果抵抗提高38%。
战斗开始时若能量不足50%则使其恢复至50%。当能量恢复至上限时解除自身所有负面效果。</x:v>
      </x:c>
      <x:c r="F3444" s="6" t="n">
        <x:v>0</x:v>
      </x:c>
      <x:c r="G3444" s="6" t="n">
        <x:v>0</x:v>
      </x:c>
      <x:c r="H3444" s="6" t="n">
        <x:v>0</x:v>
      </x:c>
      <x:c r="I3444" s="6" t="n">
        <x:v>0</x:v>
      </x:c>
      <x:c r="J3444" s="6" t="str">
        <x:v>[0.48, 0.5, 0.2, 0.38]</x:v>
      </x:c>
      <x:c r="K3444" s="7" t="str">
        <x:v>无首段伤害倍率，请覆盖或设为辅助技能</x:v>
      </x:c>
      <x:c r="L3444" s="6" t="str">
        <x:v>https://raw.githubusercontent.com/Mar-7th/StarRailRes/dbe8cdfcfb0bf657b9fe1cf92d5537f118ccb487/index_new/cn/character_skills.json</x:v>
      </x:c>
    </x:row>
    <x:row r="3445" ht="53" customHeight="1">
      <x:c r="A3445" s="6" t="str">
        <x:v>131004_15</x:v>
      </x:c>
      <x:c r="B3445" s="6" t="str">
        <x:v>131004</x:v>
      </x:c>
      <x:c r="C3445" s="6" t="n">
        <x:v>15</x:v>
      </x:c>
      <x:c r="D3445" s="6" t="str">
        <x:v>茧式源火中枢</x:v>
      </x:c>
      <x:c r="E3445" s="7" t="str">
        <x:v>生命值越低受到的伤害越低，生命值小于等于20%时减伤效果达到最大值，最多降低50%。「完全燃烧」状态下减伤效果维持最大值，效果抵抗提高40%。
战斗开始时若能量不足50%则使其恢复至50%。当能量恢复至上限时解除自身所有负面效果。</x:v>
      </x:c>
      <x:c r="F3445" s="6" t="n">
        <x:v>0</x:v>
      </x:c>
      <x:c r="G3445" s="6" t="n">
        <x:v>0</x:v>
      </x:c>
      <x:c r="H3445" s="6" t="n">
        <x:v>0</x:v>
      </x:c>
      <x:c r="I3445" s="6" t="n">
        <x:v>0</x:v>
      </x:c>
      <x:c r="J3445" s="6" t="str">
        <x:v>[0.5, 0.5, 0.2, 0.4]</x:v>
      </x:c>
      <x:c r="K3445" s="7" t="str">
        <x:v>无首段伤害倍率，请覆盖或设为辅助技能</x:v>
      </x:c>
      <x:c r="L3445" s="6" t="str">
        <x:v>https://raw.githubusercontent.com/Mar-7th/StarRailRes/dbe8cdfcfb0bf657b9fe1cf92d5537f118ccb487/index_new/cn/character_skills.json</x:v>
      </x:c>
    </x:row>
    <x:row r="3446" ht="20" customHeight="1">
      <x:c r="A3446" s="6" t="str">
        <x:v>131006_1</x:v>
      </x:c>
      <x:c r="B3446" s="6" t="str">
        <x:v>131006</x:v>
      </x:c>
      <x:c r="C3446" s="6" t="n">
        <x:v>1</x:v>
      </x:c>
      <x:c r="D3446" s="6" t="str">
        <x:v>攻击</x:v>
      </x:c>
      <x:c r="E3446" s="7" t="str">
        <x:v>攻击敌人，进入战斗后削弱敌方目标对应属性韧性。</x:v>
      </x:c>
      <x:c r="F3446" s="6" t="n">
        <x:v>0</x:v>
      </x:c>
      <x:c r="G3446" s="6" t="n">
        <x:v>0</x:v>
      </x:c>
      <x:c r="H3446" s="6" t="n">
        <x:v>0</x:v>
      </x:c>
      <x:c r="I3446" s="6" t="n">
        <x:v>0</x:v>
      </x:c>
      <x:c r="J3446" s="6" t="str">
        <x:v>[]</x:v>
      </x:c>
      <x:c r="K3446" s="7" t="str">
        <x:v>缺少结构化参数，必须覆盖</x:v>
      </x:c>
      <x:c r="L3446" s="6" t="str">
        <x:v>https://raw.githubusercontent.com/Mar-7th/StarRailRes/dbe8cdfcfb0bf657b9fe1cf92d5537f118ccb487/index_new/cn/character_skills.json</x:v>
      </x:c>
    </x:row>
    <x:row r="3447" ht="53" customHeight="1">
      <x:c r="A3447" s="6" t="str">
        <x:v>131007_1</x:v>
      </x:c>
      <x:c r="B3447" s="6" t="str">
        <x:v>131007</x:v>
      </x:c>
      <x:c r="C3447" s="6" t="n">
        <x:v>1</x:v>
      </x:c>
      <x:c r="D3447" s="6" t="str">
        <x:v>Δ指令-焦土陨击</x:v>
      </x:c>
      <x:c r="E3447" s="7" t="str">
        <x:v>跳跃至空中并进行自由移动，持续5秒，此时施放下落攻击可以提前结束持续时间。持续时间结束后，下落并立即攻击一定范围内的所有敌人，每个波次开始时为敌方全体添加火属性弱点，持续2回合，此后对敌方全体造成等同于装甲「萨姆」200%攻击力的火属性伤害。</x:v>
      </x:c>
      <x:c r="F3447" s="6" t="n">
        <x:v>0</x:v>
      </x:c>
      <x:c r="G3447" s="6" t="n">
        <x:v>0</x:v>
      </x:c>
      <x:c r="H3447" s="6" t="n">
        <x:v>0</x:v>
      </x:c>
      <x:c r="I3447" s="6" t="n">
        <x:v>0</x:v>
      </x:c>
      <x:c r="J3447" s="6" t="str">
        <x:v>[5, 2, 2]</x:v>
      </x:c>
      <x:c r="K3447" s="7" t="str">
        <x:v>无首段伤害倍率，请覆盖或设为辅助技能</x:v>
      </x:c>
      <x:c r="L3447" s="6" t="str">
        <x:v>https://raw.githubusercontent.com/Mar-7th/StarRailRes/dbe8cdfcfb0bf657b9fe1cf92d5537f118ccb487/index_new/cn/character_skills.json</x:v>
      </x:c>
    </x:row>
    <x:row r="3448" ht="38" customHeight="1">
      <x:c r="A3448" s="6" t="str">
        <x:v>131008_1</x:v>
      </x:c>
      <x:c r="B3448" s="6" t="str">
        <x:v>131008</x:v>
      </x:c>
      <x:c r="C3448" s="6" t="n">
        <x:v>1</x:v>
      </x:c>
      <x:c r="D3448" s="6" t="str">
        <x:v>火萤Ⅳ型-底火斩击</x:v>
      </x:c>
      <x:c r="E3448" s="7" t="str">
        <x:v>回复等同于自身20%生命上限的生命值。对指定敌方单体造成等同于装甲「萨姆」100%攻击力的火属性伤害。</x:v>
      </x:c>
      <x:c r="F3448" s="6" t="n">
        <x:v>0</x:v>
      </x:c>
      <x:c r="G3448" s="6" t="n">
        <x:v>0</x:v>
      </x:c>
      <x:c r="H3448" s="6" t="n">
        <x:v>0</x:v>
      </x:c>
      <x:c r="I3448" s="6" t="n">
        <x:v>0</x:v>
      </x:c>
      <x:c r="J3448" s="6" t="str">
        <x:v>[1, 0.2]</x:v>
      </x:c>
      <x:c r="K3448" s="7" t="str">
        <x:v>无首段伤害倍率，请覆盖或设为辅助技能</x:v>
      </x:c>
      <x:c r="L3448" s="6" t="str">
        <x:v>https://raw.githubusercontent.com/Mar-7th/StarRailRes/dbe8cdfcfb0bf657b9fe1cf92d5537f118ccb487/index_new/cn/character_skills.json</x:v>
      </x:c>
    </x:row>
    <x:row r="3449" ht="38" customHeight="1">
      <x:c r="A3449" s="6" t="str">
        <x:v>131008_2</x:v>
      </x:c>
      <x:c r="B3449" s="6" t="str">
        <x:v>131008</x:v>
      </x:c>
      <x:c r="C3449" s="6" t="n">
        <x:v>2</x:v>
      </x:c>
      <x:c r="D3449" s="6" t="str">
        <x:v>火萤Ⅳ型-底火斩击</x:v>
      </x:c>
      <x:c r="E3449" s="7" t="str">
        <x:v>回复等同于自身20%生命上限的生命值。对指定敌方单体造成等同于装甲「萨姆」120%攻击力的火属性伤害。</x:v>
      </x:c>
      <x:c r="F3449" s="6" t="n">
        <x:v>0</x:v>
      </x:c>
      <x:c r="G3449" s="6" t="n">
        <x:v>0</x:v>
      </x:c>
      <x:c r="H3449" s="6" t="n">
        <x:v>0</x:v>
      </x:c>
      <x:c r="I3449" s="6" t="n">
        <x:v>0</x:v>
      </x:c>
      <x:c r="J3449" s="6" t="str">
        <x:v>[1.2, 0.2]</x:v>
      </x:c>
      <x:c r="K3449" s="7" t="str">
        <x:v>无首段伤害倍率，请覆盖或设为辅助技能</x:v>
      </x:c>
      <x:c r="L3449" s="6" t="str">
        <x:v>https://raw.githubusercontent.com/Mar-7th/StarRailRes/dbe8cdfcfb0bf657b9fe1cf92d5537f118ccb487/index_new/cn/character_skills.json</x:v>
      </x:c>
    </x:row>
    <x:row r="3450" ht="38" customHeight="1">
      <x:c r="A3450" s="6" t="str">
        <x:v>131008_3</x:v>
      </x:c>
      <x:c r="B3450" s="6" t="str">
        <x:v>131008</x:v>
      </x:c>
      <x:c r="C3450" s="6" t="n">
        <x:v>3</x:v>
      </x:c>
      <x:c r="D3450" s="6" t="str">
        <x:v>火萤Ⅳ型-底火斩击</x:v>
      </x:c>
      <x:c r="E3450" s="7" t="str">
        <x:v>回复等同于自身20%生命上限的生命值。对指定敌方单体造成等同于装甲「萨姆」140%攻击力的火属性伤害。</x:v>
      </x:c>
      <x:c r="F3450" s="6" t="n">
        <x:v>0</x:v>
      </x:c>
      <x:c r="G3450" s="6" t="n">
        <x:v>0</x:v>
      </x:c>
      <x:c r="H3450" s="6" t="n">
        <x:v>0</x:v>
      </x:c>
      <x:c r="I3450" s="6" t="n">
        <x:v>0</x:v>
      </x:c>
      <x:c r="J3450" s="6" t="str">
        <x:v>[1.4, 0.2]</x:v>
      </x:c>
      <x:c r="K3450" s="7" t="str">
        <x:v>无首段伤害倍率，请覆盖或设为辅助技能</x:v>
      </x:c>
      <x:c r="L3450" s="6" t="str">
        <x:v>https://raw.githubusercontent.com/Mar-7th/StarRailRes/dbe8cdfcfb0bf657b9fe1cf92d5537f118ccb487/index_new/cn/character_skills.json</x:v>
      </x:c>
    </x:row>
    <x:row r="3451" ht="38" customHeight="1">
      <x:c r="A3451" s="6" t="str">
        <x:v>131008_4</x:v>
      </x:c>
      <x:c r="B3451" s="6" t="str">
        <x:v>131008</x:v>
      </x:c>
      <x:c r="C3451" s="6" t="n">
        <x:v>4</x:v>
      </x:c>
      <x:c r="D3451" s="6" t="str">
        <x:v>火萤Ⅳ型-底火斩击</x:v>
      </x:c>
      <x:c r="E3451" s="7" t="str">
        <x:v>回复等同于自身20%生命上限的生命值。对指定敌方单体造成等同于装甲「萨姆」160%攻击力的火属性伤害。</x:v>
      </x:c>
      <x:c r="F3451" s="6" t="n">
        <x:v>0</x:v>
      </x:c>
      <x:c r="G3451" s="6" t="n">
        <x:v>0</x:v>
      </x:c>
      <x:c r="H3451" s="6" t="n">
        <x:v>0</x:v>
      </x:c>
      <x:c r="I3451" s="6" t="n">
        <x:v>0</x:v>
      </x:c>
      <x:c r="J3451" s="6" t="str">
        <x:v>[1.6, 0.2]</x:v>
      </x:c>
      <x:c r="K3451" s="7" t="str">
        <x:v>无首段伤害倍率，请覆盖或设为辅助技能</x:v>
      </x:c>
      <x:c r="L3451" s="6" t="str">
        <x:v>https://raw.githubusercontent.com/Mar-7th/StarRailRes/dbe8cdfcfb0bf657b9fe1cf92d5537f118ccb487/index_new/cn/character_skills.json</x:v>
      </x:c>
    </x:row>
    <x:row r="3452" ht="38" customHeight="1">
      <x:c r="A3452" s="6" t="str">
        <x:v>131008_5</x:v>
      </x:c>
      <x:c r="B3452" s="6" t="str">
        <x:v>131008</x:v>
      </x:c>
      <x:c r="C3452" s="6" t="n">
        <x:v>5</x:v>
      </x:c>
      <x:c r="D3452" s="6" t="str">
        <x:v>火萤Ⅳ型-底火斩击</x:v>
      </x:c>
      <x:c r="E3452" s="7" t="str">
        <x:v>回复等同于自身20%生命上限的生命值。对指定敌方单体造成等同于装甲「萨姆」180%攻击力的火属性伤害。</x:v>
      </x:c>
      <x:c r="F3452" s="6" t="n">
        <x:v>0</x:v>
      </x:c>
      <x:c r="G3452" s="6" t="n">
        <x:v>0</x:v>
      </x:c>
      <x:c r="H3452" s="6" t="n">
        <x:v>0</x:v>
      </x:c>
      <x:c r="I3452" s="6" t="n">
        <x:v>0</x:v>
      </x:c>
      <x:c r="J3452" s="6" t="str">
        <x:v>[1.8, 0.2]</x:v>
      </x:c>
      <x:c r="K3452" s="7" t="str">
        <x:v>无首段伤害倍率，请覆盖或设为辅助技能</x:v>
      </x:c>
      <x:c r="L3452" s="6" t="str">
        <x:v>https://raw.githubusercontent.com/Mar-7th/StarRailRes/dbe8cdfcfb0bf657b9fe1cf92d5537f118ccb487/index_new/cn/character_skills.json</x:v>
      </x:c>
    </x:row>
    <x:row r="3453" ht="38" customHeight="1">
      <x:c r="A3453" s="6" t="str">
        <x:v>131008_6</x:v>
      </x:c>
      <x:c r="B3453" s="6" t="str">
        <x:v>131008</x:v>
      </x:c>
      <x:c r="C3453" s="6" t="n">
        <x:v>6</x:v>
      </x:c>
      <x:c r="D3453" s="6" t="str">
        <x:v>火萤Ⅳ型-底火斩击</x:v>
      </x:c>
      <x:c r="E3453" s="7" t="str">
        <x:v>回复等同于自身20%生命上限的生命值。对指定敌方单体造成等同于装甲「萨姆」200%攻击力的火属性伤害。</x:v>
      </x:c>
      <x:c r="F3453" s="6" t="n">
        <x:v>0</x:v>
      </x:c>
      <x:c r="G3453" s="6" t="n">
        <x:v>0</x:v>
      </x:c>
      <x:c r="H3453" s="6" t="n">
        <x:v>0</x:v>
      </x:c>
      <x:c r="I3453" s="6" t="n">
        <x:v>0</x:v>
      </x:c>
      <x:c r="J3453" s="6" t="str">
        <x:v>[2, 0.2]</x:v>
      </x:c>
      <x:c r="K3453" s="7" t="str">
        <x:v>无首段伤害倍率，请覆盖或设为辅助技能</x:v>
      </x:c>
      <x:c r="L3453" s="6" t="str">
        <x:v>https://raw.githubusercontent.com/Mar-7th/StarRailRes/dbe8cdfcfb0bf657b9fe1cf92d5537f118ccb487/index_new/cn/character_skills.json</x:v>
      </x:c>
    </x:row>
    <x:row r="3454" ht="38" customHeight="1">
      <x:c r="A3454" s="6" t="str">
        <x:v>131008_7</x:v>
      </x:c>
      <x:c r="B3454" s="6" t="str">
        <x:v>131008</x:v>
      </x:c>
      <x:c r="C3454" s="6" t="n">
        <x:v>7</x:v>
      </x:c>
      <x:c r="D3454" s="6" t="str">
        <x:v>火萤Ⅳ型-底火斩击</x:v>
      </x:c>
      <x:c r="E3454" s="7" t="str">
        <x:v>回复等同于自身20%生命上限的生命值。对指定敌方单体造成等同于装甲「萨姆」220%攻击力的火属性伤害。</x:v>
      </x:c>
      <x:c r="F3454" s="6" t="n">
        <x:v>0</x:v>
      </x:c>
      <x:c r="G3454" s="6" t="n">
        <x:v>0</x:v>
      </x:c>
      <x:c r="H3454" s="6" t="n">
        <x:v>0</x:v>
      </x:c>
      <x:c r="I3454" s="6" t="n">
        <x:v>0</x:v>
      </x:c>
      <x:c r="J3454" s="6" t="str">
        <x:v>[2.2, 0.2]</x:v>
      </x:c>
      <x:c r="K3454" s="7" t="str">
        <x:v>无首段伤害倍率，请覆盖或设为辅助技能</x:v>
      </x:c>
      <x:c r="L3454" s="6" t="str">
        <x:v>https://raw.githubusercontent.com/Mar-7th/StarRailRes/dbe8cdfcfb0bf657b9fe1cf92d5537f118ccb487/index_new/cn/character_skills.json</x:v>
      </x:c>
    </x:row>
    <x:row r="3455" ht="38" customHeight="1">
      <x:c r="A3455" s="6" t="str">
        <x:v>131008_8</x:v>
      </x:c>
      <x:c r="B3455" s="6" t="str">
        <x:v>131008</x:v>
      </x:c>
      <x:c r="C3455" s="6" t="n">
        <x:v>8</x:v>
      </x:c>
      <x:c r="D3455" s="6" t="str">
        <x:v>火萤Ⅳ型-底火斩击</x:v>
      </x:c>
      <x:c r="E3455" s="7" t="str">
        <x:v>回复等同于自身20%生命上限的生命值。对指定敌方单体造成等同于装甲「萨姆」240%攻击力的火属性伤害。</x:v>
      </x:c>
      <x:c r="F3455" s="6" t="n">
        <x:v>0</x:v>
      </x:c>
      <x:c r="G3455" s="6" t="n">
        <x:v>0</x:v>
      </x:c>
      <x:c r="H3455" s="6" t="n">
        <x:v>0</x:v>
      </x:c>
      <x:c r="I3455" s="6" t="n">
        <x:v>0</x:v>
      </x:c>
      <x:c r="J3455" s="6" t="str">
        <x:v>[2.4, 0.2]</x:v>
      </x:c>
      <x:c r="K3455" s="7" t="str">
        <x:v>无首段伤害倍率，请覆盖或设为辅助技能</x:v>
      </x:c>
      <x:c r="L3455" s="6" t="str">
        <x:v>https://raw.githubusercontent.com/Mar-7th/StarRailRes/dbe8cdfcfb0bf657b9fe1cf92d5537f118ccb487/index_new/cn/character_skills.json</x:v>
      </x:c>
    </x:row>
    <x:row r="3456" ht="38" customHeight="1">
      <x:c r="A3456" s="6" t="str">
        <x:v>131008_9</x:v>
      </x:c>
      <x:c r="B3456" s="6" t="str">
        <x:v>131008</x:v>
      </x:c>
      <x:c r="C3456" s="6" t="n">
        <x:v>9</x:v>
      </x:c>
      <x:c r="D3456" s="6" t="str">
        <x:v>火萤Ⅳ型-底火斩击</x:v>
      </x:c>
      <x:c r="E3456" s="7" t="str">
        <x:v>回复等同于自身20%生命上限的生命值。对指定敌方单体造成等同于装甲「萨姆」260%攻击力的火属性伤害。</x:v>
      </x:c>
      <x:c r="F3456" s="6" t="n">
        <x:v>0</x:v>
      </x:c>
      <x:c r="G3456" s="6" t="n">
        <x:v>0</x:v>
      </x:c>
      <x:c r="H3456" s="6" t="n">
        <x:v>0</x:v>
      </x:c>
      <x:c r="I3456" s="6" t="n">
        <x:v>0</x:v>
      </x:c>
      <x:c r="J3456" s="6" t="str">
        <x:v>[2.6, 0.2]</x:v>
      </x:c>
      <x:c r="K3456" s="7" t="str">
        <x:v>无首段伤害倍率，请覆盖或设为辅助技能</x:v>
      </x:c>
      <x:c r="L3456" s="6" t="str">
        <x:v>https://raw.githubusercontent.com/Mar-7th/StarRailRes/dbe8cdfcfb0bf657b9fe1cf92d5537f118ccb487/index_new/cn/character_skills.json</x:v>
      </x:c>
    </x:row>
    <x:row r="3457" ht="38" customHeight="1">
      <x:c r="A3457" s="6" t="str">
        <x:v>131008_10</x:v>
      </x:c>
      <x:c r="B3457" s="6" t="str">
        <x:v>131008</x:v>
      </x:c>
      <x:c r="C3457" s="6" t="n">
        <x:v>10</x:v>
      </x:c>
      <x:c r="D3457" s="6" t="str">
        <x:v>火萤Ⅳ型-底火斩击</x:v>
      </x:c>
      <x:c r="E3457" s="7" t="str">
        <x:v>回复等同于自身20%生命上限的生命值。对指定敌方单体造成等同于装甲「萨姆」280%攻击力的火属性伤害。</x:v>
      </x:c>
      <x:c r="F3457" s="6" t="n">
        <x:v>0</x:v>
      </x:c>
      <x:c r="G3457" s="6" t="n">
        <x:v>0</x:v>
      </x:c>
      <x:c r="H3457" s="6" t="n">
        <x:v>0</x:v>
      </x:c>
      <x:c r="I3457" s="6" t="n">
        <x:v>0</x:v>
      </x:c>
      <x:c r="J3457" s="6" t="str">
        <x:v>[2.8, 0.2]</x:v>
      </x:c>
      <x:c r="K3457" s="7" t="str">
        <x:v>无首段伤害倍率，请覆盖或设为辅助技能</x:v>
      </x:c>
      <x:c r="L3457" s="6" t="str">
        <x:v>https://raw.githubusercontent.com/Mar-7th/StarRailRes/dbe8cdfcfb0bf657b9fe1cf92d5537f118ccb487/index_new/cn/character_skills.json</x:v>
      </x:c>
    </x:row>
    <x:row r="3458" ht="68" customHeight="1">
      <x:c r="A3458" s="6" t="str">
        <x:v>131009_1</x:v>
      </x:c>
      <x:c r="B3458" s="6" t="str">
        <x:v>131009</x:v>
      </x:c>
      <x:c r="C3458" s="6" t="n">
        <x:v>1</x:v>
      </x:c>
      <x:c r="D3458" s="6" t="str">
        <x:v>火萤Ⅳ型-死星过载</x:v>
      </x:c>
      <x:c r="E3458" s="7" t="str">
        <x:v>回复等同于自身25%生命上限的生命值。为指定敌方单体添加火属性弱点，持续2回合。对该目标造成等同于装甲「萨姆」（0.2*击破特攻+100%）攻击力的火属性伤害。同时对其相邻目标造成等同于装甲「萨姆」（0.1*击破特攻+50%）攻击力的火属性伤害。最多计算360%击破特攻。</x:v>
      </x:c>
      <x:c r="F3458" s="6" t="n">
        <x:v>0</x:v>
      </x:c>
      <x:c r="G3458" s="6" t="n">
        <x:v>0</x:v>
      </x:c>
      <x:c r="H3458" s="6" t="n">
        <x:v>0</x:v>
      </x:c>
      <x:c r="I3458" s="6" t="n">
        <x:v>0</x:v>
      </x:c>
      <x:c r="J3458" s="6" t="str">
        <x:v>[1, 0.5, 0.25, 2, 0.2, 0.1, 3.6]</x:v>
      </x:c>
      <x:c r="K3458" s="7" t="str">
        <x:v>无首段伤害倍率，请覆盖或设为辅助技能</x:v>
      </x:c>
      <x:c r="L3458" s="6" t="str">
        <x:v>https://raw.githubusercontent.com/Mar-7th/StarRailRes/dbe8cdfcfb0bf657b9fe1cf92d5537f118ccb487/index_new/cn/character_skills.json</x:v>
      </x:c>
    </x:row>
    <x:row r="3459" ht="68" customHeight="1">
      <x:c r="A3459" s="6" t="str">
        <x:v>131009_2</x:v>
      </x:c>
      <x:c r="B3459" s="6" t="str">
        <x:v>131009</x:v>
      </x:c>
      <x:c r="C3459" s="6" t="n">
        <x:v>2</x:v>
      </x:c>
      <x:c r="D3459" s="6" t="str">
        <x:v>火萤Ⅳ型-死星过载</x:v>
      </x:c>
      <x:c r="E3459" s="7" t="str">
        <x:v>回复等同于自身25%生命上限的生命值。为指定敌方单体添加火属性弱点，持续2回合。对该目标造成等同于装甲「萨姆」（0.2*击破特攻+110%）攻击力的火属性伤害。同时对其相邻目标造成等同于装甲「萨姆」（0.1*击破特攻+55%）攻击力的火属性伤害。最多计算360%击破特攻。</x:v>
      </x:c>
      <x:c r="F3459" s="6" t="n">
        <x:v>0</x:v>
      </x:c>
      <x:c r="G3459" s="6" t="n">
        <x:v>0</x:v>
      </x:c>
      <x:c r="H3459" s="6" t="n">
        <x:v>0</x:v>
      </x:c>
      <x:c r="I3459" s="6" t="n">
        <x:v>0</x:v>
      </x:c>
      <x:c r="J3459" s="6" t="str">
        <x:v>[1.1, 0.55, 0.25, 2, 0.2, 0.1, 3.6]</x:v>
      </x:c>
      <x:c r="K3459" s="7" t="str">
        <x:v>无首段伤害倍率，请覆盖或设为辅助技能</x:v>
      </x:c>
      <x:c r="L3459" s="6" t="str">
        <x:v>https://raw.githubusercontent.com/Mar-7th/StarRailRes/dbe8cdfcfb0bf657b9fe1cf92d5537f118ccb487/index_new/cn/character_skills.json</x:v>
      </x:c>
    </x:row>
    <x:row r="3460" ht="68" customHeight="1">
      <x:c r="A3460" s="6" t="str">
        <x:v>131009_3</x:v>
      </x:c>
      <x:c r="B3460" s="6" t="str">
        <x:v>131009</x:v>
      </x:c>
      <x:c r="C3460" s="6" t="n">
        <x:v>3</x:v>
      </x:c>
      <x:c r="D3460" s="6" t="str">
        <x:v>火萤Ⅳ型-死星过载</x:v>
      </x:c>
      <x:c r="E3460" s="7" t="str">
        <x:v>回复等同于自身25%生命上限的生命值。为指定敌方单体添加火属性弱点，持续2回合。对该目标造成等同于装甲「萨姆」（0.2*击破特攻+120%）攻击力的火属性伤害。同时对其相邻目标造成等同于装甲「萨姆」（0.1*击破特攻+60%）攻击力的火属性伤害。最多计算360%击破特攻。</x:v>
      </x:c>
      <x:c r="F3460" s="6" t="n">
        <x:v>0</x:v>
      </x:c>
      <x:c r="G3460" s="6" t="n">
        <x:v>0</x:v>
      </x:c>
      <x:c r="H3460" s="6" t="n">
        <x:v>0</x:v>
      </x:c>
      <x:c r="I3460" s="6" t="n">
        <x:v>0</x:v>
      </x:c>
      <x:c r="J3460" s="6" t="str">
        <x:v>[1.2, 0.6, 0.25, 2, 0.2, 0.1, 3.6]</x:v>
      </x:c>
      <x:c r="K3460" s="7" t="str">
        <x:v>无首段伤害倍率，请覆盖或设为辅助技能</x:v>
      </x:c>
      <x:c r="L3460" s="6" t="str">
        <x:v>https://raw.githubusercontent.com/Mar-7th/StarRailRes/dbe8cdfcfb0bf657b9fe1cf92d5537f118ccb487/index_new/cn/character_skills.json</x:v>
      </x:c>
    </x:row>
    <x:row r="3461" ht="68" customHeight="1">
      <x:c r="A3461" s="6" t="str">
        <x:v>131009_4</x:v>
      </x:c>
      <x:c r="B3461" s="6" t="str">
        <x:v>131009</x:v>
      </x:c>
      <x:c r="C3461" s="6" t="n">
        <x:v>4</x:v>
      </x:c>
      <x:c r="D3461" s="6" t="str">
        <x:v>火萤Ⅳ型-死星过载</x:v>
      </x:c>
      <x:c r="E3461" s="7" t="str">
        <x:v>回复等同于自身25%生命上限的生命值。为指定敌方单体添加火属性弱点，持续2回合。对该目标造成等同于装甲「萨姆」（0.2*击破特攻+130%）攻击力的火属性伤害。同时对其相邻目标造成等同于装甲「萨姆」（0.1*击破特攻+65%）攻击力的火属性伤害。最多计算360%击破特攻。</x:v>
      </x:c>
      <x:c r="F3461" s="6" t="n">
        <x:v>0</x:v>
      </x:c>
      <x:c r="G3461" s="6" t="n">
        <x:v>0</x:v>
      </x:c>
      <x:c r="H3461" s="6" t="n">
        <x:v>0</x:v>
      </x:c>
      <x:c r="I3461" s="6" t="n">
        <x:v>0</x:v>
      </x:c>
      <x:c r="J3461" s="6" t="str">
        <x:v>[1.3, 0.65, 0.25, 2, 0.2, 0.1, 3.6]</x:v>
      </x:c>
      <x:c r="K3461" s="7" t="str">
        <x:v>无首段伤害倍率，请覆盖或设为辅助技能</x:v>
      </x:c>
      <x:c r="L3461" s="6" t="str">
        <x:v>https://raw.githubusercontent.com/Mar-7th/StarRailRes/dbe8cdfcfb0bf657b9fe1cf92d5537f118ccb487/index_new/cn/character_skills.json</x:v>
      </x:c>
    </x:row>
    <x:row r="3462" ht="68" customHeight="1">
      <x:c r="A3462" s="6" t="str">
        <x:v>131009_5</x:v>
      </x:c>
      <x:c r="B3462" s="6" t="str">
        <x:v>131009</x:v>
      </x:c>
      <x:c r="C3462" s="6" t="n">
        <x:v>5</x:v>
      </x:c>
      <x:c r="D3462" s="6" t="str">
        <x:v>火萤Ⅳ型-死星过载</x:v>
      </x:c>
      <x:c r="E3462" s="7" t="str">
        <x:v>回复等同于自身25%生命上限的生命值。为指定敌方单体添加火属性弱点，持续2回合。对该目标造成等同于装甲「萨姆」（0.2*击破特攻+140%）攻击力的火属性伤害。同时对其相邻目标造成等同于装甲「萨姆」（0.1*击破特攻+70%）攻击力的火属性伤害。最多计算360%击破特攻。</x:v>
      </x:c>
      <x:c r="F3462" s="6" t="n">
        <x:v>0</x:v>
      </x:c>
      <x:c r="G3462" s="6" t="n">
        <x:v>0</x:v>
      </x:c>
      <x:c r="H3462" s="6" t="n">
        <x:v>0</x:v>
      </x:c>
      <x:c r="I3462" s="6" t="n">
        <x:v>0</x:v>
      </x:c>
      <x:c r="J3462" s="6" t="str">
        <x:v>[1.4, 0.7, 0.25, 2, 0.2, 0.1, 3.6]</x:v>
      </x:c>
      <x:c r="K3462" s="7" t="str">
        <x:v>无首段伤害倍率，请覆盖或设为辅助技能</x:v>
      </x:c>
      <x:c r="L3462" s="6" t="str">
        <x:v>https://raw.githubusercontent.com/Mar-7th/StarRailRes/dbe8cdfcfb0bf657b9fe1cf92d5537f118ccb487/index_new/cn/character_skills.json</x:v>
      </x:c>
    </x:row>
    <x:row r="3463" ht="68" customHeight="1">
      <x:c r="A3463" s="6" t="str">
        <x:v>131009_6</x:v>
      </x:c>
      <x:c r="B3463" s="6" t="str">
        <x:v>131009</x:v>
      </x:c>
      <x:c r="C3463" s="6" t="n">
        <x:v>6</x:v>
      </x:c>
      <x:c r="D3463" s="6" t="str">
        <x:v>火萤Ⅳ型-死星过载</x:v>
      </x:c>
      <x:c r="E3463" s="7" t="str">
        <x:v>回复等同于自身25%生命上限的生命值。为指定敌方单体添加火属性弱点，持续2回合。对该目标造成等同于装甲「萨姆」（0.2*击破特攻+150%）攻击力的火属性伤害。同时对其相邻目标造成等同于装甲「萨姆」（0.1*击破特攻+75%）攻击力的火属性伤害。最多计算360%击破特攻。</x:v>
      </x:c>
      <x:c r="F3463" s="6" t="n">
        <x:v>0</x:v>
      </x:c>
      <x:c r="G3463" s="6" t="n">
        <x:v>0</x:v>
      </x:c>
      <x:c r="H3463" s="6" t="n">
        <x:v>0</x:v>
      </x:c>
      <x:c r="I3463" s="6" t="n">
        <x:v>0</x:v>
      </x:c>
      <x:c r="J3463" s="6" t="str">
        <x:v>[1.5, 0.75, 0.25, 2, 0.2, 0.1, 3.6]</x:v>
      </x:c>
      <x:c r="K3463" s="7" t="str">
        <x:v>无首段伤害倍率，请覆盖或设为辅助技能</x:v>
      </x:c>
      <x:c r="L3463" s="6" t="str">
        <x:v>https://raw.githubusercontent.com/Mar-7th/StarRailRes/dbe8cdfcfb0bf657b9fe1cf92d5537f118ccb487/index_new/cn/character_skills.json</x:v>
      </x:c>
    </x:row>
    <x:row r="3464" ht="68" customHeight="1">
      <x:c r="A3464" s="6" t="str">
        <x:v>131009_7</x:v>
      </x:c>
      <x:c r="B3464" s="6" t="str">
        <x:v>131009</x:v>
      </x:c>
      <x:c r="C3464" s="6" t="n">
        <x:v>7</x:v>
      </x:c>
      <x:c r="D3464" s="6" t="str">
        <x:v>火萤Ⅳ型-死星过载</x:v>
      </x:c>
      <x:c r="E3464" s="7" t="str">
        <x:v>回复等同于自身25%生命上限的生命值。为指定敌方单体添加火属性弱点，持续2回合。对该目标造成等同于装甲「萨姆」（0.2*击破特攻+162.5%）攻击力的火属性伤害。同时对其相邻目标造成等同于装甲「萨姆」（0.1*击破特攻+81.25%）攻击力的火属性伤害。最多计算360%击破特攻。</x:v>
      </x:c>
      <x:c r="F3464" s="6" t="n">
        <x:v>0</x:v>
      </x:c>
      <x:c r="G3464" s="6" t="n">
        <x:v>0</x:v>
      </x:c>
      <x:c r="H3464" s="6" t="n">
        <x:v>0</x:v>
      </x:c>
      <x:c r="I3464" s="6" t="n">
        <x:v>0</x:v>
      </x:c>
      <x:c r="J3464" s="6" t="str">
        <x:v>[1.625, 0.8125, 0.25, 2, 0.2, 0.1, 3.6]</x:v>
      </x:c>
      <x:c r="K3464" s="7" t="str">
        <x:v>无首段伤害倍率，请覆盖或设为辅助技能</x:v>
      </x:c>
      <x:c r="L3464" s="6" t="str">
        <x:v>https://raw.githubusercontent.com/Mar-7th/StarRailRes/dbe8cdfcfb0bf657b9fe1cf92d5537f118ccb487/index_new/cn/character_skills.json</x:v>
      </x:c>
    </x:row>
    <x:row r="3465" ht="68" customHeight="1">
      <x:c r="A3465" s="6" t="str">
        <x:v>131009_8</x:v>
      </x:c>
      <x:c r="B3465" s="6" t="str">
        <x:v>131009</x:v>
      </x:c>
      <x:c r="C3465" s="6" t="n">
        <x:v>8</x:v>
      </x:c>
      <x:c r="D3465" s="6" t="str">
        <x:v>火萤Ⅳ型-死星过载</x:v>
      </x:c>
      <x:c r="E3465" s="7" t="str">
        <x:v>回复等同于自身25%生命上限的生命值。为指定敌方单体添加火属性弱点，持续2回合。对该目标造成等同于装甲「萨姆」（0.2*击破特攻+175%）攻击力的火属性伤害。同时对其相邻目标造成等同于装甲「萨姆」（0.1*击破特攻+87.5%）攻击力的火属性伤害。最多计算360%击破特攻。</x:v>
      </x:c>
      <x:c r="F3465" s="6" t="n">
        <x:v>0</x:v>
      </x:c>
      <x:c r="G3465" s="6" t="n">
        <x:v>0</x:v>
      </x:c>
      <x:c r="H3465" s="6" t="n">
        <x:v>0</x:v>
      </x:c>
      <x:c r="I3465" s="6" t="n">
        <x:v>0</x:v>
      </x:c>
      <x:c r="J3465" s="6" t="str">
        <x:v>[1.75, 0.875, 0.25, 2, 0.2, 0.1, 3.6]</x:v>
      </x:c>
      <x:c r="K3465" s="7" t="str">
        <x:v>无首段伤害倍率，请覆盖或设为辅助技能</x:v>
      </x:c>
      <x:c r="L3465" s="6" t="str">
        <x:v>https://raw.githubusercontent.com/Mar-7th/StarRailRes/dbe8cdfcfb0bf657b9fe1cf92d5537f118ccb487/index_new/cn/character_skills.json</x:v>
      </x:c>
    </x:row>
    <x:row r="3466" ht="68" customHeight="1">
      <x:c r="A3466" s="6" t="str">
        <x:v>131009_9</x:v>
      </x:c>
      <x:c r="B3466" s="6" t="str">
        <x:v>131009</x:v>
      </x:c>
      <x:c r="C3466" s="6" t="n">
        <x:v>9</x:v>
      </x:c>
      <x:c r="D3466" s="6" t="str">
        <x:v>火萤Ⅳ型-死星过载</x:v>
      </x:c>
      <x:c r="E3466" s="7" t="str">
        <x:v>回复等同于自身25%生命上限的生命值。为指定敌方单体添加火属性弱点，持续2回合。对该目标造成等同于装甲「萨姆」（0.2*击破特攻+187.5%）攻击力的火属性伤害。同时对其相邻目标造成等同于装甲「萨姆」（0.1*击破特攻+93.75%）攻击力的火属性伤害。最多计算360%击破特攻。</x:v>
      </x:c>
      <x:c r="F3466" s="6" t="n">
        <x:v>0</x:v>
      </x:c>
      <x:c r="G3466" s="6" t="n">
        <x:v>0</x:v>
      </x:c>
      <x:c r="H3466" s="6" t="n">
        <x:v>0</x:v>
      </x:c>
      <x:c r="I3466" s="6" t="n">
        <x:v>0</x:v>
      </x:c>
      <x:c r="J3466" s="6" t="str">
        <x:v>[1.875, 0.9375, 0.25, 2, 0.2, 0.1, 3.6]</x:v>
      </x:c>
      <x:c r="K3466" s="7" t="str">
        <x:v>无首段伤害倍率，请覆盖或设为辅助技能</x:v>
      </x:c>
      <x:c r="L3466" s="6" t="str">
        <x:v>https://raw.githubusercontent.com/Mar-7th/StarRailRes/dbe8cdfcfb0bf657b9fe1cf92d5537f118ccb487/index_new/cn/character_skills.json</x:v>
      </x:c>
    </x:row>
    <x:row r="3467" ht="68" customHeight="1">
      <x:c r="A3467" s="6" t="str">
        <x:v>131009_10</x:v>
      </x:c>
      <x:c r="B3467" s="6" t="str">
        <x:v>131009</x:v>
      </x:c>
      <x:c r="C3467" s="6" t="n">
        <x:v>10</x:v>
      </x:c>
      <x:c r="D3467" s="6" t="str">
        <x:v>火萤Ⅳ型-死星过载</x:v>
      </x:c>
      <x:c r="E3467" s="7" t="str">
        <x:v>回复等同于自身25%生命上限的生命值。为指定敌方单体添加火属性弱点，持续2回合。对该目标造成等同于装甲「萨姆」（0.2*击破特攻+200%）攻击力的火属性伤害。同时对其相邻目标造成等同于装甲「萨姆」（0.1*击破特攻+100%）攻击力的火属性伤害。最多计算360%击破特攻。</x:v>
      </x:c>
      <x:c r="F3467" s="6" t="n">
        <x:v>0</x:v>
      </x:c>
      <x:c r="G3467" s="6" t="n">
        <x:v>0</x:v>
      </x:c>
      <x:c r="H3467" s="6" t="n">
        <x:v>0</x:v>
      </x:c>
      <x:c r="I3467" s="6" t="n">
        <x:v>0</x:v>
      </x:c>
      <x:c r="J3467" s="6" t="str">
        <x:v>[2, 1, 0.25, 2, 0.2, 0.1, 3.6]</x:v>
      </x:c>
      <x:c r="K3467" s="7" t="str">
        <x:v>无首段伤害倍率，请覆盖或设为辅助技能</x:v>
      </x:c>
      <x:c r="L3467" s="6" t="str">
        <x:v>https://raw.githubusercontent.com/Mar-7th/StarRailRes/dbe8cdfcfb0bf657b9fe1cf92d5537f118ccb487/index_new/cn/character_skills.json</x:v>
      </x:c>
    </x:row>
    <x:row r="3468" ht="68" customHeight="1">
      <x:c r="A3468" s="6" t="str">
        <x:v>131009_11</x:v>
      </x:c>
      <x:c r="B3468" s="6" t="str">
        <x:v>131009</x:v>
      </x:c>
      <x:c r="C3468" s="6" t="n">
        <x:v>11</x:v>
      </x:c>
      <x:c r="D3468" s="6" t="str">
        <x:v>火萤Ⅳ型-死星过载</x:v>
      </x:c>
      <x:c r="E3468" s="7" t="str">
        <x:v>回复等同于自身25%生命上限的生命值。为指定敌方单体添加火属性弱点，持续2回合。对该目标造成等同于装甲「萨姆」（0.2*击破特攻+210%）攻击力的火属性伤害。同时对其相邻目标造成等同于装甲「萨姆」（0.1*击破特攻+105%）攻击力的火属性伤害。最多计算360%击破特攻。</x:v>
      </x:c>
      <x:c r="F3468" s="6" t="n">
        <x:v>0</x:v>
      </x:c>
      <x:c r="G3468" s="6" t="n">
        <x:v>0</x:v>
      </x:c>
      <x:c r="H3468" s="6" t="n">
        <x:v>0</x:v>
      </x:c>
      <x:c r="I3468" s="6" t="n">
        <x:v>0</x:v>
      </x:c>
      <x:c r="J3468" s="6" t="str">
        <x:v>[2.1, 1.05, 0.25, 2, 0.2, 0.1, 3.6]</x:v>
      </x:c>
      <x:c r="K3468" s="7" t="str">
        <x:v>无首段伤害倍率，请覆盖或设为辅助技能</x:v>
      </x:c>
      <x:c r="L3468" s="6" t="str">
        <x:v>https://raw.githubusercontent.com/Mar-7th/StarRailRes/dbe8cdfcfb0bf657b9fe1cf92d5537f118ccb487/index_new/cn/character_skills.json</x:v>
      </x:c>
    </x:row>
    <x:row r="3469" ht="68" customHeight="1">
      <x:c r="A3469" s="6" t="str">
        <x:v>131009_12</x:v>
      </x:c>
      <x:c r="B3469" s="6" t="str">
        <x:v>131009</x:v>
      </x:c>
      <x:c r="C3469" s="6" t="n">
        <x:v>12</x:v>
      </x:c>
      <x:c r="D3469" s="6" t="str">
        <x:v>火萤Ⅳ型-死星过载</x:v>
      </x:c>
      <x:c r="E3469" s="7" t="str">
        <x:v>回复等同于自身25%生命上限的生命值。为指定敌方单体添加火属性弱点，持续2回合。对该目标造成等同于装甲「萨姆」（0.2*击破特攻+220%）攻击力的火属性伤害。同时对其相邻目标造成等同于装甲「萨姆」（0.1*击破特攻+110%）攻击力的火属性伤害。最多计算360%击破特攻。</x:v>
      </x:c>
      <x:c r="F3469" s="6" t="n">
        <x:v>0</x:v>
      </x:c>
      <x:c r="G3469" s="6" t="n">
        <x:v>0</x:v>
      </x:c>
      <x:c r="H3469" s="6" t="n">
        <x:v>0</x:v>
      </x:c>
      <x:c r="I3469" s="6" t="n">
        <x:v>0</x:v>
      </x:c>
      <x:c r="J3469" s="6" t="str">
        <x:v>[2.2, 1.1, 0.25, 2, 0.2, 0.1, 3.6]</x:v>
      </x:c>
      <x:c r="K3469" s="7" t="str">
        <x:v>无首段伤害倍率，请覆盖或设为辅助技能</x:v>
      </x:c>
      <x:c r="L3469" s="6" t="str">
        <x:v>https://raw.githubusercontent.com/Mar-7th/StarRailRes/dbe8cdfcfb0bf657b9fe1cf92d5537f118ccb487/index_new/cn/character_skills.json</x:v>
      </x:c>
    </x:row>
    <x:row r="3470" ht="68" customHeight="1">
      <x:c r="A3470" s="6" t="str">
        <x:v>131009_13</x:v>
      </x:c>
      <x:c r="B3470" s="6" t="str">
        <x:v>131009</x:v>
      </x:c>
      <x:c r="C3470" s="6" t="n">
        <x:v>13</x:v>
      </x:c>
      <x:c r="D3470" s="6" t="str">
        <x:v>火萤Ⅳ型-死星过载</x:v>
      </x:c>
      <x:c r="E3470" s="7" t="str">
        <x:v>回复等同于自身25%生命上限的生命值。为指定敌方单体添加火属性弱点，持续2回合。对该目标造成等同于装甲「萨姆」（0.2*击破特攻+230%）攻击力的火属性伤害。同时对其相邻目标造成等同于装甲「萨姆」（0.1*击破特攻+115%）攻击力的火属性伤害。最多计算360%击破特攻。</x:v>
      </x:c>
      <x:c r="F3470" s="6" t="n">
        <x:v>0</x:v>
      </x:c>
      <x:c r="G3470" s="6" t="n">
        <x:v>0</x:v>
      </x:c>
      <x:c r="H3470" s="6" t="n">
        <x:v>0</x:v>
      </x:c>
      <x:c r="I3470" s="6" t="n">
        <x:v>0</x:v>
      </x:c>
      <x:c r="J3470" s="6" t="str">
        <x:v>[2.3, 1.15, 0.25, 2, 0.2, 0.1, 3.6]</x:v>
      </x:c>
      <x:c r="K3470" s="7" t="str">
        <x:v>无首段伤害倍率，请覆盖或设为辅助技能</x:v>
      </x:c>
      <x:c r="L3470" s="6" t="str">
        <x:v>https://raw.githubusercontent.com/Mar-7th/StarRailRes/dbe8cdfcfb0bf657b9fe1cf92d5537f118ccb487/index_new/cn/character_skills.json</x:v>
      </x:c>
    </x:row>
    <x:row r="3471" ht="68" customHeight="1">
      <x:c r="A3471" s="6" t="str">
        <x:v>131009_14</x:v>
      </x:c>
      <x:c r="B3471" s="6" t="str">
        <x:v>131009</x:v>
      </x:c>
      <x:c r="C3471" s="6" t="n">
        <x:v>14</x:v>
      </x:c>
      <x:c r="D3471" s="6" t="str">
        <x:v>火萤Ⅳ型-死星过载</x:v>
      </x:c>
      <x:c r="E3471" s="7" t="str">
        <x:v>回复等同于自身25%生命上限的生命值。为指定敌方单体添加火属性弱点，持续2回合。对该目标造成等同于装甲「萨姆」（0.2*击破特攻+240%）攻击力的火属性伤害。同时对其相邻目标造成等同于装甲「萨姆」（0.1*击破特攻+120%）攻击力的火属性伤害。最多计算360%击破特攻。</x:v>
      </x:c>
      <x:c r="F3471" s="6" t="n">
        <x:v>0</x:v>
      </x:c>
      <x:c r="G3471" s="6" t="n">
        <x:v>0</x:v>
      </x:c>
      <x:c r="H3471" s="6" t="n">
        <x:v>0</x:v>
      </x:c>
      <x:c r="I3471" s="6" t="n">
        <x:v>0</x:v>
      </x:c>
      <x:c r="J3471" s="6" t="str">
        <x:v>[2.4, 1.2, 0.25, 2, 0.2, 0.1, 3.6]</x:v>
      </x:c>
      <x:c r="K3471" s="7" t="str">
        <x:v>无首段伤害倍率，请覆盖或设为辅助技能</x:v>
      </x:c>
      <x:c r="L3471" s="6" t="str">
        <x:v>https://raw.githubusercontent.com/Mar-7th/StarRailRes/dbe8cdfcfb0bf657b9fe1cf92d5537f118ccb487/index_new/cn/character_skills.json</x:v>
      </x:c>
    </x:row>
    <x:row r="3472" ht="68" customHeight="1">
      <x:c r="A3472" s="6" t="str">
        <x:v>131009_15</x:v>
      </x:c>
      <x:c r="B3472" s="6" t="str">
        <x:v>131009</x:v>
      </x:c>
      <x:c r="C3472" s="6" t="n">
        <x:v>15</x:v>
      </x:c>
      <x:c r="D3472" s="6" t="str">
        <x:v>火萤Ⅳ型-死星过载</x:v>
      </x:c>
      <x:c r="E3472" s="7" t="str">
        <x:v>回复等同于自身25%生命上限的生命值。为指定敌方单体添加火属性弱点，持续2回合。对该目标造成等同于装甲「萨姆」（0.2*击破特攻+250%）攻击力的火属性伤害。同时对其相邻目标造成等同于装甲「萨姆」（0.1*击破特攻+125%）攻击力的火属性伤害。最多计算360%击破特攻。</x:v>
      </x:c>
      <x:c r="F3472" s="6" t="n">
        <x:v>0</x:v>
      </x:c>
      <x:c r="G3472" s="6" t="n">
        <x:v>0</x:v>
      </x:c>
      <x:c r="H3472" s="6" t="n">
        <x:v>0</x:v>
      </x:c>
      <x:c r="I3472" s="6" t="n">
        <x:v>0</x:v>
      </x:c>
      <x:c r="J3472" s="6" t="str">
        <x:v>[2.5, 1.25, 0.25, 2, 0.2, 0.1, 3.6]</x:v>
      </x:c>
      <x:c r="K3472" s="7" t="str">
        <x:v>无首段伤害倍率，请覆盖或设为辅助技能</x:v>
      </x:c>
      <x:c r="L3472" s="6" t="str">
        <x:v>https://raw.githubusercontent.com/Mar-7th/StarRailRes/dbe8cdfcfb0bf657b9fe1cf92d5537f118ccb487/index_new/cn/character_skills.json</x:v>
      </x:c>
    </x:row>
    <x:row r="3473" ht="20" customHeight="1">
      <x:c r="A3473" s="6" t="str">
        <x:v>131201_1</x:v>
      </x:c>
      <x:c r="B3473" s="6" t="str">
        <x:v>131201</x:v>
      </x:c>
      <x:c r="C3473" s="6" t="n">
        <x:v>1</x:v>
      </x:c>
      <x:c r="D3473" s="6" t="str">
        <x:v>请…请让一下！</x:v>
      </x:c>
      <x:c r="E3473" s="7" t="str">
        <x:v>对指定敌方单体造成等同于米沙50%攻击力的冰属性伤害。</x:v>
      </x:c>
      <x:c r="F3473" s="6" t="n">
        <x:v>0.5</x:v>
      </x:c>
      <x:c r="G3473" s="6" t="n">
        <x:v>0</x:v>
      </x:c>
      <x:c r="H3473" s="6" t="n">
        <x:v>0</x:v>
      </x:c>
      <x:c r="I3473" s="6" t="n">
        <x:v>0</x:v>
      </x:c>
      <x:c r="J3473" s="6" t="str">
        <x:v>[0.5]</x:v>
      </x:c>
      <x:c r="K3473" s="7" t="str">
        <x:v>需确认条件及分段</x:v>
      </x:c>
      <x:c r="L3473" s="6" t="str">
        <x:v>https://raw.githubusercontent.com/Mar-7th/StarRailRes/dbe8cdfcfb0bf657b9fe1cf92d5537f118ccb487/index_new/cn/character_skills.json</x:v>
      </x:c>
    </x:row>
    <x:row r="3474" ht="20" customHeight="1">
      <x:c r="A3474" s="6" t="str">
        <x:v>131201_2</x:v>
      </x:c>
      <x:c r="B3474" s="6" t="str">
        <x:v>131201</x:v>
      </x:c>
      <x:c r="C3474" s="6" t="n">
        <x:v>2</x:v>
      </x:c>
      <x:c r="D3474" s="6" t="str">
        <x:v>请…请让一下！</x:v>
      </x:c>
      <x:c r="E3474" s="7" t="str">
        <x:v>对指定敌方单体造成等同于米沙60%攻击力的冰属性伤害。</x:v>
      </x:c>
      <x:c r="F3474" s="6" t="n">
        <x:v>0.6</x:v>
      </x:c>
      <x:c r="G3474" s="6" t="n">
        <x:v>0</x:v>
      </x:c>
      <x:c r="H3474" s="6" t="n">
        <x:v>0</x:v>
      </x:c>
      <x:c r="I3474" s="6" t="n">
        <x:v>0</x:v>
      </x:c>
      <x:c r="J3474" s="6" t="str">
        <x:v>[0.6]</x:v>
      </x:c>
      <x:c r="K3474" s="7" t="str">
        <x:v>需确认条件及分段</x:v>
      </x:c>
      <x:c r="L3474" s="6" t="str">
        <x:v>https://raw.githubusercontent.com/Mar-7th/StarRailRes/dbe8cdfcfb0bf657b9fe1cf92d5537f118ccb487/index_new/cn/character_skills.json</x:v>
      </x:c>
    </x:row>
    <x:row r="3475" ht="20" customHeight="1">
      <x:c r="A3475" s="6" t="str">
        <x:v>131201_3</x:v>
      </x:c>
      <x:c r="B3475" s="6" t="str">
        <x:v>131201</x:v>
      </x:c>
      <x:c r="C3475" s="6" t="n">
        <x:v>3</x:v>
      </x:c>
      <x:c r="D3475" s="6" t="str">
        <x:v>请…请让一下！</x:v>
      </x:c>
      <x:c r="E3475" s="7" t="str">
        <x:v>对指定敌方单体造成等同于米沙70%攻击力的冰属性伤害。</x:v>
      </x:c>
      <x:c r="F3475" s="6" t="n">
        <x:v>0.7</x:v>
      </x:c>
      <x:c r="G3475" s="6" t="n">
        <x:v>0</x:v>
      </x:c>
      <x:c r="H3475" s="6" t="n">
        <x:v>0</x:v>
      </x:c>
      <x:c r="I3475" s="6" t="n">
        <x:v>0</x:v>
      </x:c>
      <x:c r="J3475" s="6" t="str">
        <x:v>[0.7]</x:v>
      </x:c>
      <x:c r="K3475" s="7" t="str">
        <x:v>需确认条件及分段</x:v>
      </x:c>
      <x:c r="L3475" s="6" t="str">
        <x:v>https://raw.githubusercontent.com/Mar-7th/StarRailRes/dbe8cdfcfb0bf657b9fe1cf92d5537f118ccb487/index_new/cn/character_skills.json</x:v>
      </x:c>
    </x:row>
    <x:row r="3476" ht="20" customHeight="1">
      <x:c r="A3476" s="6" t="str">
        <x:v>131201_4</x:v>
      </x:c>
      <x:c r="B3476" s="6" t="str">
        <x:v>131201</x:v>
      </x:c>
      <x:c r="C3476" s="6" t="n">
        <x:v>4</x:v>
      </x:c>
      <x:c r="D3476" s="6" t="str">
        <x:v>请…请让一下！</x:v>
      </x:c>
      <x:c r="E3476" s="7" t="str">
        <x:v>对指定敌方单体造成等同于米沙80%攻击力的冰属性伤害。</x:v>
      </x:c>
      <x:c r="F3476" s="6" t="n">
        <x:v>0.8</x:v>
      </x:c>
      <x:c r="G3476" s="6" t="n">
        <x:v>0</x:v>
      </x:c>
      <x:c r="H3476" s="6" t="n">
        <x:v>0</x:v>
      </x:c>
      <x:c r="I3476" s="6" t="n">
        <x:v>0</x:v>
      </x:c>
      <x:c r="J3476" s="6" t="str">
        <x:v>[0.8]</x:v>
      </x:c>
      <x:c r="K3476" s="7" t="str">
        <x:v>需确认条件及分段</x:v>
      </x:c>
      <x:c r="L3476" s="6" t="str">
        <x:v>https://raw.githubusercontent.com/Mar-7th/StarRailRes/dbe8cdfcfb0bf657b9fe1cf92d5537f118ccb487/index_new/cn/character_skills.json</x:v>
      </x:c>
    </x:row>
    <x:row r="3477" ht="20" customHeight="1">
      <x:c r="A3477" s="6" t="str">
        <x:v>131201_5</x:v>
      </x:c>
      <x:c r="B3477" s="6" t="str">
        <x:v>131201</x:v>
      </x:c>
      <x:c r="C3477" s="6" t="n">
        <x:v>5</x:v>
      </x:c>
      <x:c r="D3477" s="6" t="str">
        <x:v>请…请让一下！</x:v>
      </x:c>
      <x:c r="E3477" s="7" t="str">
        <x:v>对指定敌方单体造成等同于米沙90%攻击力的冰属性伤害。</x:v>
      </x:c>
      <x:c r="F3477" s="6" t="n">
        <x:v>0.9</x:v>
      </x:c>
      <x:c r="G3477" s="6" t="n">
        <x:v>0</x:v>
      </x:c>
      <x:c r="H3477" s="6" t="n">
        <x:v>0</x:v>
      </x:c>
      <x:c r="I3477" s="6" t="n">
        <x:v>0</x:v>
      </x:c>
      <x:c r="J3477" s="6" t="str">
        <x:v>[0.9]</x:v>
      </x:c>
      <x:c r="K3477" s="7" t="str">
        <x:v>需确认条件及分段</x:v>
      </x:c>
      <x:c r="L3477" s="6" t="str">
        <x:v>https://raw.githubusercontent.com/Mar-7th/StarRailRes/dbe8cdfcfb0bf657b9fe1cf92d5537f118ccb487/index_new/cn/character_skills.json</x:v>
      </x:c>
    </x:row>
    <x:row r="3478" ht="20" customHeight="1">
      <x:c r="A3478" s="6" t="str">
        <x:v>131201_6</x:v>
      </x:c>
      <x:c r="B3478" s="6" t="str">
        <x:v>131201</x:v>
      </x:c>
      <x:c r="C3478" s="6" t="n">
        <x:v>6</x:v>
      </x:c>
      <x:c r="D3478" s="6" t="str">
        <x:v>请…请让一下！</x:v>
      </x:c>
      <x:c r="E3478" s="7" t="str">
        <x:v>对指定敌方单体造成等同于米沙100%攻击力的冰属性伤害。</x:v>
      </x:c>
      <x:c r="F3478" s="6" t="n">
        <x:v>1</x:v>
      </x:c>
      <x:c r="G3478" s="6" t="n">
        <x:v>0</x:v>
      </x:c>
      <x:c r="H3478" s="6" t="n">
        <x:v>0</x:v>
      </x:c>
      <x:c r="I3478" s="6" t="n">
        <x:v>0</x:v>
      </x:c>
      <x:c r="J3478" s="6" t="str">
        <x:v>[1]</x:v>
      </x:c>
      <x:c r="K3478" s="7" t="str">
        <x:v>需确认条件及分段</x:v>
      </x:c>
      <x:c r="L3478" s="6" t="str">
        <x:v>https://raw.githubusercontent.com/Mar-7th/StarRailRes/dbe8cdfcfb0bf657b9fe1cf92d5537f118ccb487/index_new/cn/character_skills.json</x:v>
      </x:c>
    </x:row>
    <x:row r="3479" ht="20" customHeight="1">
      <x:c r="A3479" s="6" t="str">
        <x:v>131201_7</x:v>
      </x:c>
      <x:c r="B3479" s="6" t="str">
        <x:v>131201</x:v>
      </x:c>
      <x:c r="C3479" s="6" t="n">
        <x:v>7</x:v>
      </x:c>
      <x:c r="D3479" s="6" t="str">
        <x:v>请…请让一下！</x:v>
      </x:c>
      <x:c r="E3479" s="7" t="str">
        <x:v>对指定敌方单体造成等同于米沙110%攻击力的冰属性伤害。</x:v>
      </x:c>
      <x:c r="F3479" s="6" t="n">
        <x:v>1.1</x:v>
      </x:c>
      <x:c r="G3479" s="6" t="n">
        <x:v>0</x:v>
      </x:c>
      <x:c r="H3479" s="6" t="n">
        <x:v>0</x:v>
      </x:c>
      <x:c r="I3479" s="6" t="n">
        <x:v>0</x:v>
      </x:c>
      <x:c r="J3479" s="6" t="str">
        <x:v>[1.1]</x:v>
      </x:c>
      <x:c r="K3479" s="7" t="str">
        <x:v>需确认条件及分段</x:v>
      </x:c>
      <x:c r="L3479" s="6" t="str">
        <x:v>https://raw.githubusercontent.com/Mar-7th/StarRailRes/dbe8cdfcfb0bf657b9fe1cf92d5537f118ccb487/index_new/cn/character_skills.json</x:v>
      </x:c>
    </x:row>
    <x:row r="3480" ht="20" customHeight="1">
      <x:c r="A3480" s="6" t="str">
        <x:v>131201_8</x:v>
      </x:c>
      <x:c r="B3480" s="6" t="str">
        <x:v>131201</x:v>
      </x:c>
      <x:c r="C3480" s="6" t="n">
        <x:v>8</x:v>
      </x:c>
      <x:c r="D3480" s="6" t="str">
        <x:v>请…请让一下！</x:v>
      </x:c>
      <x:c r="E3480" s="7" t="str">
        <x:v>对指定敌方单体造成等同于米沙120%攻击力的冰属性伤害。</x:v>
      </x:c>
      <x:c r="F3480" s="6" t="n">
        <x:v>1.2</x:v>
      </x:c>
      <x:c r="G3480" s="6" t="n">
        <x:v>0</x:v>
      </x:c>
      <x:c r="H3480" s="6" t="n">
        <x:v>0</x:v>
      </x:c>
      <x:c r="I3480" s="6" t="n">
        <x:v>0</x:v>
      </x:c>
      <x:c r="J3480" s="6" t="str">
        <x:v>[1.2]</x:v>
      </x:c>
      <x:c r="K3480" s="7" t="str">
        <x:v>需确认条件及分段</x:v>
      </x:c>
      <x:c r="L3480" s="6" t="str">
        <x:v>https://raw.githubusercontent.com/Mar-7th/StarRailRes/dbe8cdfcfb0bf657b9fe1cf92d5537f118ccb487/index_new/cn/character_skills.json</x:v>
      </x:c>
    </x:row>
    <x:row r="3481" ht="20" customHeight="1">
      <x:c r="A3481" s="6" t="str">
        <x:v>131201_9</x:v>
      </x:c>
      <x:c r="B3481" s="6" t="str">
        <x:v>131201</x:v>
      </x:c>
      <x:c r="C3481" s="6" t="n">
        <x:v>9</x:v>
      </x:c>
      <x:c r="D3481" s="6" t="str">
        <x:v>请…请让一下！</x:v>
      </x:c>
      <x:c r="E3481" s="7" t="str">
        <x:v>对指定敌方单体造成等同于米沙130%攻击力的冰属性伤害。</x:v>
      </x:c>
      <x:c r="F3481" s="6" t="n">
        <x:v>1.3</x:v>
      </x:c>
      <x:c r="G3481" s="6" t="n">
        <x:v>0</x:v>
      </x:c>
      <x:c r="H3481" s="6" t="n">
        <x:v>0</x:v>
      </x:c>
      <x:c r="I3481" s="6" t="n">
        <x:v>0</x:v>
      </x:c>
      <x:c r="J3481" s="6" t="str">
        <x:v>[1.3]</x:v>
      </x:c>
      <x:c r="K3481" s="7" t="str">
        <x:v>需确认条件及分段</x:v>
      </x:c>
      <x:c r="L3481" s="6" t="str">
        <x:v>https://raw.githubusercontent.com/Mar-7th/StarRailRes/dbe8cdfcfb0bf657b9fe1cf92d5537f118ccb487/index_new/cn/character_skills.json</x:v>
      </x:c>
    </x:row>
    <x:row r="3482" ht="20" customHeight="1">
      <x:c r="A3482" s="6" t="str">
        <x:v>131201_10</x:v>
      </x:c>
      <x:c r="B3482" s="6" t="str">
        <x:v>131201</x:v>
      </x:c>
      <x:c r="C3482" s="6" t="n">
        <x:v>10</x:v>
      </x:c>
      <x:c r="D3482" s="6" t="str">
        <x:v>请…请让一下！</x:v>
      </x:c>
      <x:c r="E3482" s="7" t="str">
        <x:v>对指定敌方单体造成等同于米沙140%攻击力的冰属性伤害。</x:v>
      </x:c>
      <x:c r="F3482" s="6" t="n">
        <x:v>1.4</x:v>
      </x:c>
      <x:c r="G3482" s="6" t="n">
        <x:v>0</x:v>
      </x:c>
      <x:c r="H3482" s="6" t="n">
        <x:v>0</x:v>
      </x:c>
      <x:c r="I3482" s="6" t="n">
        <x:v>0</x:v>
      </x:c>
      <x:c r="J3482" s="6" t="str">
        <x:v>[1.4]</x:v>
      </x:c>
      <x:c r="K3482" s="7" t="str">
        <x:v>需确认条件及分段</x:v>
      </x:c>
      <x:c r="L3482" s="6" t="str">
        <x:v>https://raw.githubusercontent.com/Mar-7th/StarRailRes/dbe8cdfcfb0bf657b9fe1cf92d5537f118ccb487/index_new/cn/character_skills.json</x:v>
      </x:c>
    </x:row>
    <x:row r="3483" ht="38" customHeight="1">
      <x:c r="A3483" s="6" t="str">
        <x:v>131202_1</x:v>
      </x:c>
      <x:c r="B3483" s="6" t="str">
        <x:v>131202</x:v>
      </x:c>
      <x:c r="C3483" s="6" t="n">
        <x:v>1</x:v>
      </x:c>
      <x:c r="D3483" s="6" t="str">
        <x:v>客…客房服务！</x:v>
      </x:c>
      <x:c r="E3483" s="7" t="str">
        <x:v>增加1段米沙下一次终结技的攻击段数。对指定敌方单体造成等同于米沙100%攻击力的冰属性伤害，并对其相邻目标造成等同于米沙40%攻击力的冰属性伤害。</x:v>
      </x:c>
      <x:c r="F3483" s="6" t="n">
        <x:v>0</x:v>
      </x:c>
      <x:c r="G3483" s="6" t="n">
        <x:v>0</x:v>
      </x:c>
      <x:c r="H3483" s="6" t="n">
        <x:v>0</x:v>
      </x:c>
      <x:c r="I3483" s="6" t="n">
        <x:v>0</x:v>
      </x:c>
      <x:c r="J3483" s="6" t="str">
        <x:v>[1, 0.4, 1]</x:v>
      </x:c>
      <x:c r="K3483" s="7" t="str">
        <x:v>无首段伤害倍率，请覆盖或设为辅助技能</x:v>
      </x:c>
      <x:c r="L3483" s="6" t="str">
        <x:v>https://raw.githubusercontent.com/Mar-7th/StarRailRes/dbe8cdfcfb0bf657b9fe1cf92d5537f118ccb487/index_new/cn/character_skills.json</x:v>
      </x:c>
    </x:row>
    <x:row r="3484" ht="38" customHeight="1">
      <x:c r="A3484" s="6" t="str">
        <x:v>131202_2</x:v>
      </x:c>
      <x:c r="B3484" s="6" t="str">
        <x:v>131202</x:v>
      </x:c>
      <x:c r="C3484" s="6" t="n">
        <x:v>2</x:v>
      </x:c>
      <x:c r="D3484" s="6" t="str">
        <x:v>客…客房服务！</x:v>
      </x:c>
      <x:c r="E3484" s="7" t="str">
        <x:v>增加1段米沙下一次终结技的攻击段数。对指定敌方单体造成等同于米沙110%攻击力的冰属性伤害，并对其相邻目标造成等同于米沙44%攻击力的冰属性伤害。</x:v>
      </x:c>
      <x:c r="F3484" s="6" t="n">
        <x:v>0</x:v>
      </x:c>
      <x:c r="G3484" s="6" t="n">
        <x:v>0</x:v>
      </x:c>
      <x:c r="H3484" s="6" t="n">
        <x:v>0</x:v>
      </x:c>
      <x:c r="I3484" s="6" t="n">
        <x:v>0</x:v>
      </x:c>
      <x:c r="J3484" s="6" t="str">
        <x:v>[1.1, 0.44, 1]</x:v>
      </x:c>
      <x:c r="K3484" s="7" t="str">
        <x:v>无首段伤害倍率，请覆盖或设为辅助技能</x:v>
      </x:c>
      <x:c r="L3484" s="6" t="str">
        <x:v>https://raw.githubusercontent.com/Mar-7th/StarRailRes/dbe8cdfcfb0bf657b9fe1cf92d5537f118ccb487/index_new/cn/character_skills.json</x:v>
      </x:c>
    </x:row>
    <x:row r="3485" ht="38" customHeight="1">
      <x:c r="A3485" s="6" t="str">
        <x:v>131202_3</x:v>
      </x:c>
      <x:c r="B3485" s="6" t="str">
        <x:v>131202</x:v>
      </x:c>
      <x:c r="C3485" s="6" t="n">
        <x:v>3</x:v>
      </x:c>
      <x:c r="D3485" s="6" t="str">
        <x:v>客…客房服务！</x:v>
      </x:c>
      <x:c r="E3485" s="7" t="str">
        <x:v>增加1段米沙下一次终结技的攻击段数。对指定敌方单体造成等同于米沙120%攻击力的冰属性伤害，并对其相邻目标造成等同于米沙48%攻击力的冰属性伤害。</x:v>
      </x:c>
      <x:c r="F3485" s="6" t="n">
        <x:v>0</x:v>
      </x:c>
      <x:c r="G3485" s="6" t="n">
        <x:v>0</x:v>
      </x:c>
      <x:c r="H3485" s="6" t="n">
        <x:v>0</x:v>
      </x:c>
      <x:c r="I3485" s="6" t="n">
        <x:v>0</x:v>
      </x:c>
      <x:c r="J3485" s="6" t="str">
        <x:v>[1.2, 0.48, 1]</x:v>
      </x:c>
      <x:c r="K3485" s="7" t="str">
        <x:v>无首段伤害倍率，请覆盖或设为辅助技能</x:v>
      </x:c>
      <x:c r="L3485" s="6" t="str">
        <x:v>https://raw.githubusercontent.com/Mar-7th/StarRailRes/dbe8cdfcfb0bf657b9fe1cf92d5537f118ccb487/index_new/cn/character_skills.json</x:v>
      </x:c>
    </x:row>
    <x:row r="3486" ht="38" customHeight="1">
      <x:c r="A3486" s="6" t="str">
        <x:v>131202_4</x:v>
      </x:c>
      <x:c r="B3486" s="6" t="str">
        <x:v>131202</x:v>
      </x:c>
      <x:c r="C3486" s="6" t="n">
        <x:v>4</x:v>
      </x:c>
      <x:c r="D3486" s="6" t="str">
        <x:v>客…客房服务！</x:v>
      </x:c>
      <x:c r="E3486" s="7" t="str">
        <x:v>增加1段米沙下一次终结技的攻击段数。对指定敌方单体造成等同于米沙130%攻击力的冰属性伤害，并对其相邻目标造成等同于米沙52%攻击力的冰属性伤害。</x:v>
      </x:c>
      <x:c r="F3486" s="6" t="n">
        <x:v>0</x:v>
      </x:c>
      <x:c r="G3486" s="6" t="n">
        <x:v>0</x:v>
      </x:c>
      <x:c r="H3486" s="6" t="n">
        <x:v>0</x:v>
      </x:c>
      <x:c r="I3486" s="6" t="n">
        <x:v>0</x:v>
      </x:c>
      <x:c r="J3486" s="6" t="str">
        <x:v>[1.3, 0.52, 1]</x:v>
      </x:c>
      <x:c r="K3486" s="7" t="str">
        <x:v>无首段伤害倍率，请覆盖或设为辅助技能</x:v>
      </x:c>
      <x:c r="L3486" s="6" t="str">
        <x:v>https://raw.githubusercontent.com/Mar-7th/StarRailRes/dbe8cdfcfb0bf657b9fe1cf92d5537f118ccb487/index_new/cn/character_skills.json</x:v>
      </x:c>
    </x:row>
    <x:row r="3487" ht="38" customHeight="1">
      <x:c r="A3487" s="6" t="str">
        <x:v>131202_5</x:v>
      </x:c>
      <x:c r="B3487" s="6" t="str">
        <x:v>131202</x:v>
      </x:c>
      <x:c r="C3487" s="6" t="n">
        <x:v>5</x:v>
      </x:c>
      <x:c r="D3487" s="6" t="str">
        <x:v>客…客房服务！</x:v>
      </x:c>
      <x:c r="E3487" s="7" t="str">
        <x:v>增加1段米沙下一次终结技的攻击段数。对指定敌方单体造成等同于米沙140%攻击力的冰属性伤害，并对其相邻目标造成等同于米沙56%攻击力的冰属性伤害。</x:v>
      </x:c>
      <x:c r="F3487" s="6" t="n">
        <x:v>0</x:v>
      </x:c>
      <x:c r="G3487" s="6" t="n">
        <x:v>0</x:v>
      </x:c>
      <x:c r="H3487" s="6" t="n">
        <x:v>0</x:v>
      </x:c>
      <x:c r="I3487" s="6" t="n">
        <x:v>0</x:v>
      </x:c>
      <x:c r="J3487" s="6" t="str">
        <x:v>[1.4, 0.56, 1]</x:v>
      </x:c>
      <x:c r="K3487" s="7" t="str">
        <x:v>无首段伤害倍率，请覆盖或设为辅助技能</x:v>
      </x:c>
      <x:c r="L3487" s="6" t="str">
        <x:v>https://raw.githubusercontent.com/Mar-7th/StarRailRes/dbe8cdfcfb0bf657b9fe1cf92d5537f118ccb487/index_new/cn/character_skills.json</x:v>
      </x:c>
    </x:row>
    <x:row r="3488" ht="38" customHeight="1">
      <x:c r="A3488" s="6" t="str">
        <x:v>131202_6</x:v>
      </x:c>
      <x:c r="B3488" s="6" t="str">
        <x:v>131202</x:v>
      </x:c>
      <x:c r="C3488" s="6" t="n">
        <x:v>6</x:v>
      </x:c>
      <x:c r="D3488" s="6" t="str">
        <x:v>客…客房服务！</x:v>
      </x:c>
      <x:c r="E3488" s="7" t="str">
        <x:v>增加1段米沙下一次终结技的攻击段数。对指定敌方单体造成等同于米沙150%攻击力的冰属性伤害，并对其相邻目标造成等同于米沙60%攻击力的冰属性伤害。</x:v>
      </x:c>
      <x:c r="F3488" s="6" t="n">
        <x:v>0</x:v>
      </x:c>
      <x:c r="G3488" s="6" t="n">
        <x:v>0</x:v>
      </x:c>
      <x:c r="H3488" s="6" t="n">
        <x:v>0</x:v>
      </x:c>
      <x:c r="I3488" s="6" t="n">
        <x:v>0</x:v>
      </x:c>
      <x:c r="J3488" s="6" t="str">
        <x:v>[1.5, 0.6, 1]</x:v>
      </x:c>
      <x:c r="K3488" s="7" t="str">
        <x:v>无首段伤害倍率，请覆盖或设为辅助技能</x:v>
      </x:c>
      <x:c r="L3488" s="6" t="str">
        <x:v>https://raw.githubusercontent.com/Mar-7th/StarRailRes/dbe8cdfcfb0bf657b9fe1cf92d5537f118ccb487/index_new/cn/character_skills.json</x:v>
      </x:c>
    </x:row>
    <x:row r="3489" ht="38" customHeight="1">
      <x:c r="A3489" s="6" t="str">
        <x:v>131202_7</x:v>
      </x:c>
      <x:c r="B3489" s="6" t="str">
        <x:v>131202</x:v>
      </x:c>
      <x:c r="C3489" s="6" t="n">
        <x:v>7</x:v>
      </x:c>
      <x:c r="D3489" s="6" t="str">
        <x:v>客…客房服务！</x:v>
      </x:c>
      <x:c r="E3489" s="7" t="str">
        <x:v>增加1段米沙下一次终结技的攻击段数。对指定敌方单体造成等同于米沙162.5%攻击力的冰属性伤害，并对其相邻目标造成等同于米沙65%攻击力的冰属性伤害。</x:v>
      </x:c>
      <x:c r="F3489" s="6" t="n">
        <x:v>0</x:v>
      </x:c>
      <x:c r="G3489" s="6" t="n">
        <x:v>0</x:v>
      </x:c>
      <x:c r="H3489" s="6" t="n">
        <x:v>0</x:v>
      </x:c>
      <x:c r="I3489" s="6" t="n">
        <x:v>0</x:v>
      </x:c>
      <x:c r="J3489" s="6" t="str">
        <x:v>[1.625, 0.65, 1]</x:v>
      </x:c>
      <x:c r="K3489" s="7" t="str">
        <x:v>无首段伤害倍率，请覆盖或设为辅助技能</x:v>
      </x:c>
      <x:c r="L3489" s="6" t="str">
        <x:v>https://raw.githubusercontent.com/Mar-7th/StarRailRes/dbe8cdfcfb0bf657b9fe1cf92d5537f118ccb487/index_new/cn/character_skills.json</x:v>
      </x:c>
    </x:row>
    <x:row r="3490" ht="38" customHeight="1">
      <x:c r="A3490" s="6" t="str">
        <x:v>131202_8</x:v>
      </x:c>
      <x:c r="B3490" s="6" t="str">
        <x:v>131202</x:v>
      </x:c>
      <x:c r="C3490" s="6" t="n">
        <x:v>8</x:v>
      </x:c>
      <x:c r="D3490" s="6" t="str">
        <x:v>客…客房服务！</x:v>
      </x:c>
      <x:c r="E3490" s="7" t="str">
        <x:v>增加1段米沙下一次终结技的攻击段数。对指定敌方单体造成等同于米沙175%攻击力的冰属性伤害，并对其相邻目标造成等同于米沙70%攻击力的冰属性伤害。</x:v>
      </x:c>
      <x:c r="F3490" s="6" t="n">
        <x:v>0</x:v>
      </x:c>
      <x:c r="G3490" s="6" t="n">
        <x:v>0</x:v>
      </x:c>
      <x:c r="H3490" s="6" t="n">
        <x:v>0</x:v>
      </x:c>
      <x:c r="I3490" s="6" t="n">
        <x:v>0</x:v>
      </x:c>
      <x:c r="J3490" s="6" t="str">
        <x:v>[1.75, 0.7, 1]</x:v>
      </x:c>
      <x:c r="K3490" s="7" t="str">
        <x:v>无首段伤害倍率，请覆盖或设为辅助技能</x:v>
      </x:c>
      <x:c r="L3490" s="6" t="str">
        <x:v>https://raw.githubusercontent.com/Mar-7th/StarRailRes/dbe8cdfcfb0bf657b9fe1cf92d5537f118ccb487/index_new/cn/character_skills.json</x:v>
      </x:c>
    </x:row>
    <x:row r="3491" ht="38" customHeight="1">
      <x:c r="A3491" s="6" t="str">
        <x:v>131202_9</x:v>
      </x:c>
      <x:c r="B3491" s="6" t="str">
        <x:v>131202</x:v>
      </x:c>
      <x:c r="C3491" s="6" t="n">
        <x:v>9</x:v>
      </x:c>
      <x:c r="D3491" s="6" t="str">
        <x:v>客…客房服务！</x:v>
      </x:c>
      <x:c r="E3491" s="7" t="str">
        <x:v>增加1段米沙下一次终结技的攻击段数。对指定敌方单体造成等同于米沙187.5%攻击力的冰属性伤害，并对其相邻目标造成等同于米沙75%攻击力的冰属性伤害。</x:v>
      </x:c>
      <x:c r="F3491" s="6" t="n">
        <x:v>0</x:v>
      </x:c>
      <x:c r="G3491" s="6" t="n">
        <x:v>0</x:v>
      </x:c>
      <x:c r="H3491" s="6" t="n">
        <x:v>0</x:v>
      </x:c>
      <x:c r="I3491" s="6" t="n">
        <x:v>0</x:v>
      </x:c>
      <x:c r="J3491" s="6" t="str">
        <x:v>[1.875, 0.75, 1]</x:v>
      </x:c>
      <x:c r="K3491" s="7" t="str">
        <x:v>无首段伤害倍率，请覆盖或设为辅助技能</x:v>
      </x:c>
      <x:c r="L3491" s="6" t="str">
        <x:v>https://raw.githubusercontent.com/Mar-7th/StarRailRes/dbe8cdfcfb0bf657b9fe1cf92d5537f118ccb487/index_new/cn/character_skills.json</x:v>
      </x:c>
    </x:row>
    <x:row r="3492" ht="38" customHeight="1">
      <x:c r="A3492" s="6" t="str">
        <x:v>131202_10</x:v>
      </x:c>
      <x:c r="B3492" s="6" t="str">
        <x:v>131202</x:v>
      </x:c>
      <x:c r="C3492" s="6" t="n">
        <x:v>10</x:v>
      </x:c>
      <x:c r="D3492" s="6" t="str">
        <x:v>客…客房服务！</x:v>
      </x:c>
      <x:c r="E3492" s="7" t="str">
        <x:v>增加1段米沙下一次终结技的攻击段数。对指定敌方单体造成等同于米沙200%攻击力的冰属性伤害，并对其相邻目标造成等同于米沙80%攻击力的冰属性伤害。</x:v>
      </x:c>
      <x:c r="F3492" s="6" t="n">
        <x:v>0</x:v>
      </x:c>
      <x:c r="G3492" s="6" t="n">
        <x:v>0</x:v>
      </x:c>
      <x:c r="H3492" s="6" t="n">
        <x:v>0</x:v>
      </x:c>
      <x:c r="I3492" s="6" t="n">
        <x:v>0</x:v>
      </x:c>
      <x:c r="J3492" s="6" t="str">
        <x:v>[2, 0.8, 1]</x:v>
      </x:c>
      <x:c r="K3492" s="7" t="str">
        <x:v>无首段伤害倍率，请覆盖或设为辅助技能</x:v>
      </x:c>
      <x:c r="L3492" s="6" t="str">
        <x:v>https://raw.githubusercontent.com/Mar-7th/StarRailRes/dbe8cdfcfb0bf657b9fe1cf92d5537f118ccb487/index_new/cn/character_skills.json</x:v>
      </x:c>
    </x:row>
    <x:row r="3493" ht="38" customHeight="1">
      <x:c r="A3493" s="6" t="str">
        <x:v>131202_11</x:v>
      </x:c>
      <x:c r="B3493" s="6" t="str">
        <x:v>131202</x:v>
      </x:c>
      <x:c r="C3493" s="6" t="n">
        <x:v>11</x:v>
      </x:c>
      <x:c r="D3493" s="6" t="str">
        <x:v>客…客房服务！</x:v>
      </x:c>
      <x:c r="E3493" s="7" t="str">
        <x:v>增加1段米沙下一次终结技的攻击段数。对指定敌方单体造成等同于米沙210%攻击力的冰属性伤害，并对其相邻目标造成等同于米沙84%攻击力的冰属性伤害。</x:v>
      </x:c>
      <x:c r="F3493" s="6" t="n">
        <x:v>0</x:v>
      </x:c>
      <x:c r="G3493" s="6" t="n">
        <x:v>0</x:v>
      </x:c>
      <x:c r="H3493" s="6" t="n">
        <x:v>0</x:v>
      </x:c>
      <x:c r="I3493" s="6" t="n">
        <x:v>0</x:v>
      </x:c>
      <x:c r="J3493" s="6" t="str">
        <x:v>[2.1, 0.84, 1]</x:v>
      </x:c>
      <x:c r="K3493" s="7" t="str">
        <x:v>无首段伤害倍率，请覆盖或设为辅助技能</x:v>
      </x:c>
      <x:c r="L3493" s="6" t="str">
        <x:v>https://raw.githubusercontent.com/Mar-7th/StarRailRes/dbe8cdfcfb0bf657b9fe1cf92d5537f118ccb487/index_new/cn/character_skills.json</x:v>
      </x:c>
    </x:row>
    <x:row r="3494" ht="38" customHeight="1">
      <x:c r="A3494" s="6" t="str">
        <x:v>131202_12</x:v>
      </x:c>
      <x:c r="B3494" s="6" t="str">
        <x:v>131202</x:v>
      </x:c>
      <x:c r="C3494" s="6" t="n">
        <x:v>12</x:v>
      </x:c>
      <x:c r="D3494" s="6" t="str">
        <x:v>客…客房服务！</x:v>
      </x:c>
      <x:c r="E3494" s="7" t="str">
        <x:v>增加1段米沙下一次终结技的攻击段数。对指定敌方单体造成等同于米沙220%攻击力的冰属性伤害，并对其相邻目标造成等同于米沙88%攻击力的冰属性伤害。</x:v>
      </x:c>
      <x:c r="F3494" s="6" t="n">
        <x:v>0</x:v>
      </x:c>
      <x:c r="G3494" s="6" t="n">
        <x:v>0</x:v>
      </x:c>
      <x:c r="H3494" s="6" t="n">
        <x:v>0</x:v>
      </x:c>
      <x:c r="I3494" s="6" t="n">
        <x:v>0</x:v>
      </x:c>
      <x:c r="J3494" s="6" t="str">
        <x:v>[2.2, 0.88, 1]</x:v>
      </x:c>
      <x:c r="K3494" s="7" t="str">
        <x:v>无首段伤害倍率，请覆盖或设为辅助技能</x:v>
      </x:c>
      <x:c r="L3494" s="6" t="str">
        <x:v>https://raw.githubusercontent.com/Mar-7th/StarRailRes/dbe8cdfcfb0bf657b9fe1cf92d5537f118ccb487/index_new/cn/character_skills.json</x:v>
      </x:c>
    </x:row>
    <x:row r="3495" ht="38" customHeight="1">
      <x:c r="A3495" s="6" t="str">
        <x:v>131202_13</x:v>
      </x:c>
      <x:c r="B3495" s="6" t="str">
        <x:v>131202</x:v>
      </x:c>
      <x:c r="C3495" s="6" t="n">
        <x:v>13</x:v>
      </x:c>
      <x:c r="D3495" s="6" t="str">
        <x:v>客…客房服务！</x:v>
      </x:c>
      <x:c r="E3495" s="7" t="str">
        <x:v>增加1段米沙下一次终结技的攻击段数。对指定敌方单体造成等同于米沙230%攻击力的冰属性伤害，并对其相邻目标造成等同于米沙92%攻击力的冰属性伤害。</x:v>
      </x:c>
      <x:c r="F3495" s="6" t="n">
        <x:v>0</x:v>
      </x:c>
      <x:c r="G3495" s="6" t="n">
        <x:v>0</x:v>
      </x:c>
      <x:c r="H3495" s="6" t="n">
        <x:v>0</x:v>
      </x:c>
      <x:c r="I3495" s="6" t="n">
        <x:v>0</x:v>
      </x:c>
      <x:c r="J3495" s="6" t="str">
        <x:v>[2.3, 0.92, 1]</x:v>
      </x:c>
      <x:c r="K3495" s="7" t="str">
        <x:v>无首段伤害倍率，请覆盖或设为辅助技能</x:v>
      </x:c>
      <x:c r="L3495" s="6" t="str">
        <x:v>https://raw.githubusercontent.com/Mar-7th/StarRailRes/dbe8cdfcfb0bf657b9fe1cf92d5537f118ccb487/index_new/cn/character_skills.json</x:v>
      </x:c>
    </x:row>
    <x:row r="3496" ht="38" customHeight="1">
      <x:c r="A3496" s="6" t="str">
        <x:v>131202_14</x:v>
      </x:c>
      <x:c r="B3496" s="6" t="str">
        <x:v>131202</x:v>
      </x:c>
      <x:c r="C3496" s="6" t="n">
        <x:v>14</x:v>
      </x:c>
      <x:c r="D3496" s="6" t="str">
        <x:v>客…客房服务！</x:v>
      </x:c>
      <x:c r="E3496" s="7" t="str">
        <x:v>增加1段米沙下一次终结技的攻击段数。对指定敌方单体造成等同于米沙240%攻击力的冰属性伤害，并对其相邻目标造成等同于米沙96%攻击力的冰属性伤害。</x:v>
      </x:c>
      <x:c r="F3496" s="6" t="n">
        <x:v>0</x:v>
      </x:c>
      <x:c r="G3496" s="6" t="n">
        <x:v>0</x:v>
      </x:c>
      <x:c r="H3496" s="6" t="n">
        <x:v>0</x:v>
      </x:c>
      <x:c r="I3496" s="6" t="n">
        <x:v>0</x:v>
      </x:c>
      <x:c r="J3496" s="6" t="str">
        <x:v>[2.4, 0.96, 1]</x:v>
      </x:c>
      <x:c r="K3496" s="7" t="str">
        <x:v>无首段伤害倍率，请覆盖或设为辅助技能</x:v>
      </x:c>
      <x:c r="L3496" s="6" t="str">
        <x:v>https://raw.githubusercontent.com/Mar-7th/StarRailRes/dbe8cdfcfb0bf657b9fe1cf92d5537f118ccb487/index_new/cn/character_skills.json</x:v>
      </x:c>
    </x:row>
    <x:row r="3497" ht="38" customHeight="1">
      <x:c r="A3497" s="6" t="str">
        <x:v>131202_15</x:v>
      </x:c>
      <x:c r="B3497" s="6" t="str">
        <x:v>131202</x:v>
      </x:c>
      <x:c r="C3497" s="6" t="n">
        <x:v>15</x:v>
      </x:c>
      <x:c r="D3497" s="6" t="str">
        <x:v>客…客房服务！</x:v>
      </x:c>
      <x:c r="E3497" s="7" t="str">
        <x:v>增加1段米沙下一次终结技的攻击段数。对指定敌方单体造成等同于米沙250%攻击力的冰属性伤害，并对其相邻目标造成等同于米沙100%攻击力的冰属性伤害。</x:v>
      </x:c>
      <x:c r="F3497" s="6" t="n">
        <x:v>0</x:v>
      </x:c>
      <x:c r="G3497" s="6" t="n">
        <x:v>0</x:v>
      </x:c>
      <x:c r="H3497" s="6" t="n">
        <x:v>0</x:v>
      </x:c>
      <x:c r="I3497" s="6" t="n">
        <x:v>0</x:v>
      </x:c>
      <x:c r="J3497" s="6" t="str">
        <x:v>[2.5, 1, 1]</x:v>
      </x:c>
      <x:c r="K3497" s="7" t="str">
        <x:v>无首段伤害倍率，请覆盖或设为辅助技能</x:v>
      </x:c>
      <x:c r="L3497" s="6" t="str">
        <x:v>https://raw.githubusercontent.com/Mar-7th/StarRailRes/dbe8cdfcfb0bf657b9fe1cf92d5537f118ccb487/index_new/cn/character_skills.json</x:v>
      </x:c>
    </x:row>
    <x:row r="3498" ht="83" customHeight="1">
      <x:c r="A3498" s="6" t="str">
        <x:v>131203_1</x:v>
      </x:c>
      <x:c r="B3498" s="6" t="str">
        <x:v>131203</x:v>
      </x:c>
      <x:c r="C3498" s="6" t="n">
        <x:v>1</x:v>
      </x:c>
      <x:c r="D3498" s="6" t="str">
        <x:v>要…要迟到了！</x:v>
      </x:c>
      <x:c r="E3498" s="7" t="str">
        <x:v>初始拥有3段攻击段数。首先施放1段攻击对指定敌方单体造成等同于米沙36%攻击力的冰属性伤害，其余每段攻击对敌方随机单体造成等同于米沙36%攻击力的冰属性伤害。每段攻击前有12%的基础概率使目标陷入冻结状态，持续1回合。
冻结状态下，敌方目标不能行动，同时每回合开始时受到等同于米沙18%攻击力的冰属性附加伤害。
终结技最多累计10段攻击段数，施放终结技后攻击段数恢复至初始状态。</x:v>
      </x:c>
      <x:c r="F3498" s="6" t="n">
        <x:v>0</x:v>
      </x:c>
      <x:c r="G3498" s="6" t="n">
        <x:v>0</x:v>
      </x:c>
      <x:c r="H3498" s="6" t="n">
        <x:v>0</x:v>
      </x:c>
      <x:c r="I3498" s="6" t="n">
        <x:v>0</x:v>
      </x:c>
      <x:c r="J3498" s="6" t="str">
        <x:v>[3, 0.36, 0.12, 0.18, 10]</x:v>
      </x:c>
      <x:c r="K3498" s="7" t="str">
        <x:v>无首段伤害倍率，请覆盖或设为辅助技能</x:v>
      </x:c>
      <x:c r="L3498" s="6" t="str">
        <x:v>https://raw.githubusercontent.com/Mar-7th/StarRailRes/dbe8cdfcfb0bf657b9fe1cf92d5537f118ccb487/index_new/cn/character_skills.json</x:v>
      </x:c>
    </x:row>
    <x:row r="3499" ht="83" customHeight="1">
      <x:c r="A3499" s="6" t="str">
        <x:v>131203_2</x:v>
      </x:c>
      <x:c r="B3499" s="6" t="str">
        <x:v>131203</x:v>
      </x:c>
      <x:c r="C3499" s="6" t="n">
        <x:v>2</x:v>
      </x:c>
      <x:c r="D3499" s="6" t="str">
        <x:v>要…要迟到了！</x:v>
      </x:c>
      <x:c r="E3499" s="7" t="str">
        <x:v>初始拥有3段攻击段数。首先施放1段攻击对指定敌方单体造成等同于米沙38.4%攻击力的冰属性伤害，其余每段攻击对敌方随机单体造成等同于米沙38.4%攻击力的冰属性伤害。每段攻击前有12.8%的基础概率使目标陷入冻结状态，持续1回合。
冻结状态下，敌方目标不能行动，同时每回合开始时受到等同于米沙19.2%攻击力的冰属性附加伤害。
终结技最多累计10段攻击段数，施放终结技后攻击段数恢复至初始状态。</x:v>
      </x:c>
      <x:c r="F3499" s="6" t="n">
        <x:v>0</x:v>
      </x:c>
      <x:c r="G3499" s="6" t="n">
        <x:v>0</x:v>
      </x:c>
      <x:c r="H3499" s="6" t="n">
        <x:v>0</x:v>
      </x:c>
      <x:c r="I3499" s="6" t="n">
        <x:v>0</x:v>
      </x:c>
      <x:c r="J3499" s="6" t="str">
        <x:v>[3, 0.384, 0.128, 0.192, 10]</x:v>
      </x:c>
      <x:c r="K3499" s="7" t="str">
        <x:v>无首段伤害倍率，请覆盖或设为辅助技能</x:v>
      </x:c>
      <x:c r="L3499" s="6" t="str">
        <x:v>https://raw.githubusercontent.com/Mar-7th/StarRailRes/dbe8cdfcfb0bf657b9fe1cf92d5537f118ccb487/index_new/cn/character_skills.json</x:v>
      </x:c>
    </x:row>
    <x:row r="3500" ht="83" customHeight="1">
      <x:c r="A3500" s="6" t="str">
        <x:v>131203_3</x:v>
      </x:c>
      <x:c r="B3500" s="6" t="str">
        <x:v>131203</x:v>
      </x:c>
      <x:c r="C3500" s="6" t="n">
        <x:v>3</x:v>
      </x:c>
      <x:c r="D3500" s="6" t="str">
        <x:v>要…要迟到了！</x:v>
      </x:c>
      <x:c r="E3500" s="7" t="str">
        <x:v>初始拥有3段攻击段数。首先施放1段攻击对指定敌方单体造成等同于米沙40.8%攻击力的冰属性伤害，其余每段攻击对敌方随机单体造成等同于米沙40.8%攻击力的冰属性伤害。每段攻击前有13.6%的基础概率使目标陷入冻结状态，持续1回合。
冻结状态下，敌方目标不能行动，同时每回合开始时受到等同于米沙20.4%攻击力的冰属性附加伤害。
终结技最多累计10段攻击段数，施放终结技后攻击段数恢复至初始状态。</x:v>
      </x:c>
      <x:c r="F3500" s="6" t="n">
        <x:v>0</x:v>
      </x:c>
      <x:c r="G3500" s="6" t="n">
        <x:v>0</x:v>
      </x:c>
      <x:c r="H3500" s="6" t="n">
        <x:v>0</x:v>
      </x:c>
      <x:c r="I3500" s="6" t="n">
        <x:v>0</x:v>
      </x:c>
      <x:c r="J3500" s="6" t="str">
        <x:v>[3, 0.408, 0.136, 0.204, 10]</x:v>
      </x:c>
      <x:c r="K3500" s="7" t="str">
        <x:v>无首段伤害倍率，请覆盖或设为辅助技能</x:v>
      </x:c>
      <x:c r="L3500" s="6" t="str">
        <x:v>https://raw.githubusercontent.com/Mar-7th/StarRailRes/dbe8cdfcfb0bf657b9fe1cf92d5537f118ccb487/index_new/cn/character_skills.json</x:v>
      </x:c>
    </x:row>
    <x:row r="3501" ht="83" customHeight="1">
      <x:c r="A3501" s="6" t="str">
        <x:v>131203_4</x:v>
      </x:c>
      <x:c r="B3501" s="6" t="str">
        <x:v>131203</x:v>
      </x:c>
      <x:c r="C3501" s="6" t="n">
        <x:v>4</x:v>
      </x:c>
      <x:c r="D3501" s="6" t="str">
        <x:v>要…要迟到了！</x:v>
      </x:c>
      <x:c r="E3501" s="7" t="str">
        <x:v>初始拥有3段攻击段数。首先施放1段攻击对指定敌方单体造成等同于米沙43.2%攻击力的冰属性伤害，其余每段攻击对敌方随机单体造成等同于米沙43.2%攻击力的冰属性伤害。每段攻击前有14.4%的基础概率使目标陷入冻结状态，持续1回合。
冻结状态下，敌方目标不能行动，同时每回合开始时受到等同于米沙21.6%攻击力的冰属性附加伤害。
终结技最多累计10段攻击段数，施放终结技后攻击段数恢复至初始状态。</x:v>
      </x:c>
      <x:c r="F3501" s="6" t="n">
        <x:v>0</x:v>
      </x:c>
      <x:c r="G3501" s="6" t="n">
        <x:v>0</x:v>
      </x:c>
      <x:c r="H3501" s="6" t="n">
        <x:v>0</x:v>
      </x:c>
      <x:c r="I3501" s="6" t="n">
        <x:v>0</x:v>
      </x:c>
      <x:c r="J3501" s="6" t="str">
        <x:v>[3, 0.432, 0.144, 0.216, 10]</x:v>
      </x:c>
      <x:c r="K3501" s="7" t="str">
        <x:v>无首段伤害倍率，请覆盖或设为辅助技能</x:v>
      </x:c>
      <x:c r="L3501" s="6" t="str">
        <x:v>https://raw.githubusercontent.com/Mar-7th/StarRailRes/dbe8cdfcfb0bf657b9fe1cf92d5537f118ccb487/index_new/cn/character_skills.json</x:v>
      </x:c>
    </x:row>
    <x:row r="3502" ht="83" customHeight="1">
      <x:c r="A3502" s="6" t="str">
        <x:v>131203_5</x:v>
      </x:c>
      <x:c r="B3502" s="6" t="str">
        <x:v>131203</x:v>
      </x:c>
      <x:c r="C3502" s="6" t="n">
        <x:v>5</x:v>
      </x:c>
      <x:c r="D3502" s="6" t="str">
        <x:v>要…要迟到了！</x:v>
      </x:c>
      <x:c r="E3502" s="7" t="str">
        <x:v>初始拥有3段攻击段数。首先施放1段攻击对指定敌方单体造成等同于米沙45.6%攻击力的冰属性伤害，其余每段攻击对敌方随机单体造成等同于米沙45.6%攻击力的冰属性伤害。每段攻击前有15.2%的基础概率使目标陷入冻结状态，持续1回合。
冻结状态下，敌方目标不能行动，同时每回合开始时受到等同于米沙22.8%攻击力的冰属性附加伤害。
终结技最多累计10段攻击段数，施放终结技后攻击段数恢复至初始状态。</x:v>
      </x:c>
      <x:c r="F3502" s="6" t="n">
        <x:v>0</x:v>
      </x:c>
      <x:c r="G3502" s="6" t="n">
        <x:v>0</x:v>
      </x:c>
      <x:c r="H3502" s="6" t="n">
        <x:v>0</x:v>
      </x:c>
      <x:c r="I3502" s="6" t="n">
        <x:v>0</x:v>
      </x:c>
      <x:c r="J3502" s="6" t="str">
        <x:v>[3, 0.456, 0.152, 0.228, 10]</x:v>
      </x:c>
      <x:c r="K3502" s="7" t="str">
        <x:v>无首段伤害倍率，请覆盖或设为辅助技能</x:v>
      </x:c>
      <x:c r="L3502" s="6" t="str">
        <x:v>https://raw.githubusercontent.com/Mar-7th/StarRailRes/dbe8cdfcfb0bf657b9fe1cf92d5537f118ccb487/index_new/cn/character_skills.json</x:v>
      </x:c>
    </x:row>
    <x:row r="3503" ht="83" customHeight="1">
      <x:c r="A3503" s="6" t="str">
        <x:v>131203_6</x:v>
      </x:c>
      <x:c r="B3503" s="6" t="str">
        <x:v>131203</x:v>
      </x:c>
      <x:c r="C3503" s="6" t="n">
        <x:v>6</x:v>
      </x:c>
      <x:c r="D3503" s="6" t="str">
        <x:v>要…要迟到了！</x:v>
      </x:c>
      <x:c r="E3503" s="7" t="str">
        <x:v>初始拥有3段攻击段数。首先施放1段攻击对指定敌方单体造成等同于米沙48%攻击力的冰属性伤害，其余每段攻击对敌方随机单体造成等同于米沙48%攻击力的冰属性伤害。每段攻击前有16%的基础概率使目标陷入冻结状态，持续1回合。
冻结状态下，敌方目标不能行动，同时每回合开始时受到等同于米沙24%攻击力的冰属性附加伤害。
终结技最多累计10段攻击段数，施放终结技后攻击段数恢复至初始状态。</x:v>
      </x:c>
      <x:c r="F3503" s="6" t="n">
        <x:v>0</x:v>
      </x:c>
      <x:c r="G3503" s="6" t="n">
        <x:v>0</x:v>
      </x:c>
      <x:c r="H3503" s="6" t="n">
        <x:v>0</x:v>
      </x:c>
      <x:c r="I3503" s="6" t="n">
        <x:v>0</x:v>
      </x:c>
      <x:c r="J3503" s="6" t="str">
        <x:v>[3, 0.48, 0.16, 0.24, 10]</x:v>
      </x:c>
      <x:c r="K3503" s="7" t="str">
        <x:v>无首段伤害倍率，请覆盖或设为辅助技能</x:v>
      </x:c>
      <x:c r="L3503" s="6" t="str">
        <x:v>https://raw.githubusercontent.com/Mar-7th/StarRailRes/dbe8cdfcfb0bf657b9fe1cf92d5537f118ccb487/index_new/cn/character_skills.json</x:v>
      </x:c>
    </x:row>
    <x:row r="3504" ht="83" customHeight="1">
      <x:c r="A3504" s="6" t="str">
        <x:v>131203_7</x:v>
      </x:c>
      <x:c r="B3504" s="6" t="str">
        <x:v>131203</x:v>
      </x:c>
      <x:c r="C3504" s="6" t="n">
        <x:v>7</x:v>
      </x:c>
      <x:c r="D3504" s="6" t="str">
        <x:v>要…要迟到了！</x:v>
      </x:c>
      <x:c r="E3504" s="7" t="str">
        <x:v>初始拥有3段攻击段数。首先施放1段攻击对指定敌方单体造成等同于米沙51%攻击力的冰属性伤害，其余每段攻击对敌方随机单体造成等同于米沙51%攻击力的冰属性伤害。每段攻击前有17%的基础概率使目标陷入冻结状态，持续1回合。
冻结状态下，敌方目标不能行动，同时每回合开始时受到等同于米沙25.5%攻击力的冰属性附加伤害。
终结技最多累计10段攻击段数，施放终结技后攻击段数恢复至初始状态。</x:v>
      </x:c>
      <x:c r="F3504" s="6" t="n">
        <x:v>0</x:v>
      </x:c>
      <x:c r="G3504" s="6" t="n">
        <x:v>0</x:v>
      </x:c>
      <x:c r="H3504" s="6" t="n">
        <x:v>0</x:v>
      </x:c>
      <x:c r="I3504" s="6" t="n">
        <x:v>0</x:v>
      </x:c>
      <x:c r="J3504" s="6" t="str">
        <x:v>[3, 0.51, 0.17, 0.255, 10]</x:v>
      </x:c>
      <x:c r="K3504" s="7" t="str">
        <x:v>无首段伤害倍率，请覆盖或设为辅助技能</x:v>
      </x:c>
      <x:c r="L3504" s="6" t="str">
        <x:v>https://raw.githubusercontent.com/Mar-7th/StarRailRes/dbe8cdfcfb0bf657b9fe1cf92d5537f118ccb487/index_new/cn/character_skills.json</x:v>
      </x:c>
    </x:row>
    <x:row r="3505" ht="83" customHeight="1">
      <x:c r="A3505" s="6" t="str">
        <x:v>131203_8</x:v>
      </x:c>
      <x:c r="B3505" s="6" t="str">
        <x:v>131203</x:v>
      </x:c>
      <x:c r="C3505" s="6" t="n">
        <x:v>8</x:v>
      </x:c>
      <x:c r="D3505" s="6" t="str">
        <x:v>要…要迟到了！</x:v>
      </x:c>
      <x:c r="E3505" s="7" t="str">
        <x:v>初始拥有3段攻击段数。首先施放1段攻击对指定敌方单体造成等同于米沙54%攻击力的冰属性伤害，其余每段攻击对敌方随机单体造成等同于米沙54%攻击力的冰属性伤害。每段攻击前有18%的基础概率使目标陷入冻结状态，持续1回合。
冻结状态下，敌方目标不能行动，同时每回合开始时受到等同于米沙27%攻击力的冰属性附加伤害。
终结技最多累计10段攻击段数，施放终结技后攻击段数恢复至初始状态。</x:v>
      </x:c>
      <x:c r="F3505" s="6" t="n">
        <x:v>0</x:v>
      </x:c>
      <x:c r="G3505" s="6" t="n">
        <x:v>0</x:v>
      </x:c>
      <x:c r="H3505" s="6" t="n">
        <x:v>0</x:v>
      </x:c>
      <x:c r="I3505" s="6" t="n">
        <x:v>0</x:v>
      </x:c>
      <x:c r="J3505" s="6" t="str">
        <x:v>[3, 0.54, 0.18, 0.27, 10]</x:v>
      </x:c>
      <x:c r="K3505" s="7" t="str">
        <x:v>无首段伤害倍率，请覆盖或设为辅助技能</x:v>
      </x:c>
      <x:c r="L3505" s="6" t="str">
        <x:v>https://raw.githubusercontent.com/Mar-7th/StarRailRes/dbe8cdfcfb0bf657b9fe1cf92d5537f118ccb487/index_new/cn/character_skills.json</x:v>
      </x:c>
    </x:row>
    <x:row r="3506" ht="83" customHeight="1">
      <x:c r="A3506" s="6" t="str">
        <x:v>131203_9</x:v>
      </x:c>
      <x:c r="B3506" s="6" t="str">
        <x:v>131203</x:v>
      </x:c>
      <x:c r="C3506" s="6" t="n">
        <x:v>9</x:v>
      </x:c>
      <x:c r="D3506" s="6" t="str">
        <x:v>要…要迟到了！</x:v>
      </x:c>
      <x:c r="E3506" s="7" t="str">
        <x:v>初始拥有3段攻击段数。首先施放1段攻击对指定敌方单体造成等同于米沙57%攻击力的冰属性伤害，其余每段攻击对敌方随机单体造成等同于米沙57%攻击力的冰属性伤害。每段攻击前有19%的基础概率使目标陷入冻结状态，持续1回合。
冻结状态下，敌方目标不能行动，同时每回合开始时受到等同于米沙28.5%攻击力的冰属性附加伤害。
终结技最多累计10段攻击段数，施放终结技后攻击段数恢复至初始状态。</x:v>
      </x:c>
      <x:c r="F3506" s="6" t="n">
        <x:v>0</x:v>
      </x:c>
      <x:c r="G3506" s="6" t="n">
        <x:v>0</x:v>
      </x:c>
      <x:c r="H3506" s="6" t="n">
        <x:v>0</x:v>
      </x:c>
      <x:c r="I3506" s="6" t="n">
        <x:v>0</x:v>
      </x:c>
      <x:c r="J3506" s="6" t="str">
        <x:v>[3, 0.57, 0.19, 0.285, 10]</x:v>
      </x:c>
      <x:c r="K3506" s="7" t="str">
        <x:v>无首段伤害倍率，请覆盖或设为辅助技能</x:v>
      </x:c>
      <x:c r="L3506" s="6" t="str">
        <x:v>https://raw.githubusercontent.com/Mar-7th/StarRailRes/dbe8cdfcfb0bf657b9fe1cf92d5537f118ccb487/index_new/cn/character_skills.json</x:v>
      </x:c>
    </x:row>
    <x:row r="3507" ht="83" customHeight="1">
      <x:c r="A3507" s="6" t="str">
        <x:v>131203_10</x:v>
      </x:c>
      <x:c r="B3507" s="6" t="str">
        <x:v>131203</x:v>
      </x:c>
      <x:c r="C3507" s="6" t="n">
        <x:v>10</x:v>
      </x:c>
      <x:c r="D3507" s="6" t="str">
        <x:v>要…要迟到了！</x:v>
      </x:c>
      <x:c r="E3507" s="7" t="str">
        <x:v>初始拥有3段攻击段数。首先施放1段攻击对指定敌方单体造成等同于米沙60%攻击力的冰属性伤害，其余每段攻击对敌方随机单体造成等同于米沙60%攻击力的冰属性伤害。每段攻击前有20%的基础概率使目标陷入冻结状态，持续1回合。
冻结状态下，敌方目标不能行动，同时每回合开始时受到等同于米沙30%攻击力的冰属性附加伤害。
终结技最多累计10段攻击段数，施放终结技后攻击段数恢复至初始状态。</x:v>
      </x:c>
      <x:c r="F3507" s="6" t="n">
        <x:v>0</x:v>
      </x:c>
      <x:c r="G3507" s="6" t="n">
        <x:v>0</x:v>
      </x:c>
      <x:c r="H3507" s="6" t="n">
        <x:v>0</x:v>
      </x:c>
      <x:c r="I3507" s="6" t="n">
        <x:v>0</x:v>
      </x:c>
      <x:c r="J3507" s="6" t="str">
        <x:v>[3, 0.6, 0.2, 0.3, 10]</x:v>
      </x:c>
      <x:c r="K3507" s="7" t="str">
        <x:v>无首段伤害倍率，请覆盖或设为辅助技能</x:v>
      </x:c>
      <x:c r="L3507" s="6" t="str">
        <x:v>https://raw.githubusercontent.com/Mar-7th/StarRailRes/dbe8cdfcfb0bf657b9fe1cf92d5537f118ccb487/index_new/cn/character_skills.json</x:v>
      </x:c>
    </x:row>
    <x:row r="3508" ht="83" customHeight="1">
      <x:c r="A3508" s="6" t="str">
        <x:v>131203_11</x:v>
      </x:c>
      <x:c r="B3508" s="6" t="str">
        <x:v>131203</x:v>
      </x:c>
      <x:c r="C3508" s="6" t="n">
        <x:v>11</x:v>
      </x:c>
      <x:c r="D3508" s="6" t="str">
        <x:v>要…要迟到了！</x:v>
      </x:c>
      <x:c r="E3508" s="7" t="str">
        <x:v>初始拥有3段攻击段数。首先施放1段攻击对指定敌方单体造成等同于米沙62.4%攻击力的冰属性伤害，其余每段攻击对敌方随机单体造成等同于米沙62.4%攻击力的冰属性伤害。每段攻击前有20.8%的基础概率使目标陷入冻结状态，持续1回合。
冻结状态下，敌方目标不能行动，同时每回合开始时受到等同于米沙31.2%攻击力的冰属性附加伤害。
终结技最多累计10段攻击段数，施放终结技后攻击段数恢复至初始状态。</x:v>
      </x:c>
      <x:c r="F3508" s="6" t="n">
        <x:v>0</x:v>
      </x:c>
      <x:c r="G3508" s="6" t="n">
        <x:v>0</x:v>
      </x:c>
      <x:c r="H3508" s="6" t="n">
        <x:v>0</x:v>
      </x:c>
      <x:c r="I3508" s="6" t="n">
        <x:v>0</x:v>
      </x:c>
      <x:c r="J3508" s="6" t="str">
        <x:v>[3, 0.624, 0.208, 0.312, 10]</x:v>
      </x:c>
      <x:c r="K3508" s="7" t="str">
        <x:v>无首段伤害倍率，请覆盖或设为辅助技能</x:v>
      </x:c>
      <x:c r="L3508" s="6" t="str">
        <x:v>https://raw.githubusercontent.com/Mar-7th/StarRailRes/dbe8cdfcfb0bf657b9fe1cf92d5537f118ccb487/index_new/cn/character_skills.json</x:v>
      </x:c>
    </x:row>
    <x:row r="3509" ht="83" customHeight="1">
      <x:c r="A3509" s="6" t="str">
        <x:v>131203_12</x:v>
      </x:c>
      <x:c r="B3509" s="6" t="str">
        <x:v>131203</x:v>
      </x:c>
      <x:c r="C3509" s="6" t="n">
        <x:v>12</x:v>
      </x:c>
      <x:c r="D3509" s="6" t="str">
        <x:v>要…要迟到了！</x:v>
      </x:c>
      <x:c r="E3509" s="7" t="str">
        <x:v>初始拥有3段攻击段数。首先施放1段攻击对指定敌方单体造成等同于米沙64.8%攻击力的冰属性伤害，其余每段攻击对敌方随机单体造成等同于米沙64.8%攻击力的冰属性伤害。每段攻击前有21.6%的基础概率使目标陷入冻结状态，持续1回合。
冻结状态下，敌方目标不能行动，同时每回合开始时受到等同于米沙32.4%攻击力的冰属性附加伤害。
终结技最多累计10段攻击段数，施放终结技后攻击段数恢复至初始状态。</x:v>
      </x:c>
      <x:c r="F3509" s="6" t="n">
        <x:v>0</x:v>
      </x:c>
      <x:c r="G3509" s="6" t="n">
        <x:v>0</x:v>
      </x:c>
      <x:c r="H3509" s="6" t="n">
        <x:v>0</x:v>
      </x:c>
      <x:c r="I3509" s="6" t="n">
        <x:v>0</x:v>
      </x:c>
      <x:c r="J3509" s="6" t="str">
        <x:v>[3, 0.648, 0.216, 0.324, 10]</x:v>
      </x:c>
      <x:c r="K3509" s="7" t="str">
        <x:v>无首段伤害倍率，请覆盖或设为辅助技能</x:v>
      </x:c>
      <x:c r="L3509" s="6" t="str">
        <x:v>https://raw.githubusercontent.com/Mar-7th/StarRailRes/dbe8cdfcfb0bf657b9fe1cf92d5537f118ccb487/index_new/cn/character_skills.json</x:v>
      </x:c>
    </x:row>
    <x:row r="3510" ht="83" customHeight="1">
      <x:c r="A3510" s="6" t="str">
        <x:v>131203_13</x:v>
      </x:c>
      <x:c r="B3510" s="6" t="str">
        <x:v>131203</x:v>
      </x:c>
      <x:c r="C3510" s="6" t="n">
        <x:v>13</x:v>
      </x:c>
      <x:c r="D3510" s="6" t="str">
        <x:v>要…要迟到了！</x:v>
      </x:c>
      <x:c r="E3510" s="7" t="str">
        <x:v>初始拥有3段攻击段数。首先施放1段攻击对指定敌方单体造成等同于米沙67.2%攻击力的冰属性伤害，其余每段攻击对敌方随机单体造成等同于米沙67.2%攻击力的冰属性伤害。每段攻击前有22.4%的基础概率使目标陷入冻结状态，持续1回合。
冻结状态下，敌方目标不能行动，同时每回合开始时受到等同于米沙33.6%攻击力的冰属性附加伤害。
终结技最多累计10段攻击段数，施放终结技后攻击段数恢复至初始状态。</x:v>
      </x:c>
      <x:c r="F3510" s="6" t="n">
        <x:v>0</x:v>
      </x:c>
      <x:c r="G3510" s="6" t="n">
        <x:v>0</x:v>
      </x:c>
      <x:c r="H3510" s="6" t="n">
        <x:v>0</x:v>
      </x:c>
      <x:c r="I3510" s="6" t="n">
        <x:v>0</x:v>
      </x:c>
      <x:c r="J3510" s="6" t="str">
        <x:v>[3, 0.672, 0.224, 0.336, 10]</x:v>
      </x:c>
      <x:c r="K3510" s="7" t="str">
        <x:v>无首段伤害倍率，请覆盖或设为辅助技能</x:v>
      </x:c>
      <x:c r="L3510" s="6" t="str">
        <x:v>https://raw.githubusercontent.com/Mar-7th/StarRailRes/dbe8cdfcfb0bf657b9fe1cf92d5537f118ccb487/index_new/cn/character_skills.json</x:v>
      </x:c>
    </x:row>
    <x:row r="3511" ht="83" customHeight="1">
      <x:c r="A3511" s="6" t="str">
        <x:v>131203_14</x:v>
      </x:c>
      <x:c r="B3511" s="6" t="str">
        <x:v>131203</x:v>
      </x:c>
      <x:c r="C3511" s="6" t="n">
        <x:v>14</x:v>
      </x:c>
      <x:c r="D3511" s="6" t="str">
        <x:v>要…要迟到了！</x:v>
      </x:c>
      <x:c r="E3511" s="7" t="str">
        <x:v>初始拥有3段攻击段数。首先施放1段攻击对指定敌方单体造成等同于米沙69.6%攻击力的冰属性伤害，其余每段攻击对敌方随机单体造成等同于米沙69.6%攻击力的冰属性伤害。每段攻击前有23.2%的基础概率使目标陷入冻结状态，持续1回合。
冻结状态下，敌方目标不能行动，同时每回合开始时受到等同于米沙34.8%攻击力的冰属性附加伤害。
终结技最多累计10段攻击段数，施放终结技后攻击段数恢复至初始状态。</x:v>
      </x:c>
      <x:c r="F3511" s="6" t="n">
        <x:v>0</x:v>
      </x:c>
      <x:c r="G3511" s="6" t="n">
        <x:v>0</x:v>
      </x:c>
      <x:c r="H3511" s="6" t="n">
        <x:v>0</x:v>
      </x:c>
      <x:c r="I3511" s="6" t="n">
        <x:v>0</x:v>
      </x:c>
      <x:c r="J3511" s="6" t="str">
        <x:v>[3, 0.696, 0.232, 0.348, 10]</x:v>
      </x:c>
      <x:c r="K3511" s="7" t="str">
        <x:v>无首段伤害倍率，请覆盖或设为辅助技能</x:v>
      </x:c>
      <x:c r="L3511" s="6" t="str">
        <x:v>https://raw.githubusercontent.com/Mar-7th/StarRailRes/dbe8cdfcfb0bf657b9fe1cf92d5537f118ccb487/index_new/cn/character_skills.json</x:v>
      </x:c>
    </x:row>
    <x:row r="3512" ht="83" customHeight="1">
      <x:c r="A3512" s="6" t="str">
        <x:v>131203_15</x:v>
      </x:c>
      <x:c r="B3512" s="6" t="str">
        <x:v>131203</x:v>
      </x:c>
      <x:c r="C3512" s="6" t="n">
        <x:v>15</x:v>
      </x:c>
      <x:c r="D3512" s="6" t="str">
        <x:v>要…要迟到了！</x:v>
      </x:c>
      <x:c r="E3512" s="7" t="str">
        <x:v>初始拥有3段攻击段数。首先施放1段攻击对指定敌方单体造成等同于米沙72%攻击力的冰属性伤害，其余每段攻击对敌方随机单体造成等同于米沙72%攻击力的冰属性伤害。每段攻击前有24%的基础概率使目标陷入冻结状态，持续1回合。
冻结状态下，敌方目标不能行动，同时每回合开始时受到等同于米沙36%攻击力的冰属性附加伤害。
终结技最多累计10段攻击段数，施放终结技后攻击段数恢复至初始状态。</x:v>
      </x:c>
      <x:c r="F3512" s="6" t="n">
        <x:v>0</x:v>
      </x:c>
      <x:c r="G3512" s="6" t="n">
        <x:v>0</x:v>
      </x:c>
      <x:c r="H3512" s="6" t="n">
        <x:v>0</x:v>
      </x:c>
      <x:c r="I3512" s="6" t="n">
        <x:v>0</x:v>
      </x:c>
      <x:c r="J3512" s="6" t="str">
        <x:v>[3, 0.72, 0.24, 0.36, 10]</x:v>
      </x:c>
      <x:c r="K3512" s="7" t="str">
        <x:v>无首段伤害倍率，请覆盖或设为辅助技能</x:v>
      </x:c>
      <x:c r="L3512" s="6" t="str">
        <x:v>https://raw.githubusercontent.com/Mar-7th/StarRailRes/dbe8cdfcfb0bf657b9fe1cf92d5537f118ccb487/index_new/cn/character_skills.json</x:v>
      </x:c>
    </x:row>
    <x:row r="3513" ht="20" customHeight="1">
      <x:c r="A3513" s="6" t="str">
        <x:v>131204_1</x:v>
      </x:c>
      <x:c r="B3513" s="6" t="str">
        <x:v>131204</x:v>
      </x:c>
      <x:c r="C3513" s="6" t="n">
        <x:v>1</x:v>
      </x:c>
      <x:c r="D3513" s="6" t="str">
        <x:v>擒纵机构</x:v>
      </x:c>
      <x:c r="E3513" s="7" t="str">
        <x:v>我方全体每消耗1个战技点，增加1段米沙下一次终结技的攻击段数，同时米沙恢复1点能量。</x:v>
      </x:c>
      <x:c r="F3513" s="6" t="n">
        <x:v>0</x:v>
      </x:c>
      <x:c r="G3513" s="6" t="n">
        <x:v>0</x:v>
      </x:c>
      <x:c r="H3513" s="6" t="n">
        <x:v>0</x:v>
      </x:c>
      <x:c r="I3513" s="6" t="n">
        <x:v>0</x:v>
      </x:c>
      <x:c r="J3513" s="6" t="str">
        <x:v>[1, 1]</x:v>
      </x:c>
      <x:c r="K3513" s="7" t="str">
        <x:v>无首段伤害倍率，请覆盖或设为辅助技能</x:v>
      </x:c>
      <x:c r="L3513" s="6" t="str">
        <x:v>https://raw.githubusercontent.com/Mar-7th/StarRailRes/dbe8cdfcfb0bf657b9fe1cf92d5537f118ccb487/index_new/cn/character_skills.json</x:v>
      </x:c>
    </x:row>
    <x:row r="3514" ht="20" customHeight="1">
      <x:c r="A3514" s="6" t="str">
        <x:v>131204_2</x:v>
      </x:c>
      <x:c r="B3514" s="6" t="str">
        <x:v>131204</x:v>
      </x:c>
      <x:c r="C3514" s="6" t="n">
        <x:v>2</x:v>
      </x:c>
      <x:c r="D3514" s="6" t="str">
        <x:v>擒纵机构</x:v>
      </x:c>
      <x:c r="E3514" s="7" t="str">
        <x:v>我方全体每消耗1个战技点，增加1段米沙下一次终结技的攻击段数，同时米沙恢复1.1点能量。</x:v>
      </x:c>
      <x:c r="F3514" s="6" t="n">
        <x:v>0</x:v>
      </x:c>
      <x:c r="G3514" s="6" t="n">
        <x:v>0</x:v>
      </x:c>
      <x:c r="H3514" s="6" t="n">
        <x:v>0</x:v>
      </x:c>
      <x:c r="I3514" s="6" t="n">
        <x:v>0</x:v>
      </x:c>
      <x:c r="J3514" s="6" t="str">
        <x:v>[1.1, 1]</x:v>
      </x:c>
      <x:c r="K3514" s="7" t="str">
        <x:v>无首段伤害倍率，请覆盖或设为辅助技能</x:v>
      </x:c>
      <x:c r="L3514" s="6" t="str">
        <x:v>https://raw.githubusercontent.com/Mar-7th/StarRailRes/dbe8cdfcfb0bf657b9fe1cf92d5537f118ccb487/index_new/cn/character_skills.json</x:v>
      </x:c>
    </x:row>
    <x:row r="3515" ht="20" customHeight="1">
      <x:c r="A3515" s="6" t="str">
        <x:v>131204_3</x:v>
      </x:c>
      <x:c r="B3515" s="6" t="str">
        <x:v>131204</x:v>
      </x:c>
      <x:c r="C3515" s="6" t="n">
        <x:v>3</x:v>
      </x:c>
      <x:c r="D3515" s="6" t="str">
        <x:v>擒纵机构</x:v>
      </x:c>
      <x:c r="E3515" s="7" t="str">
        <x:v>我方全体每消耗1个战技点，增加1段米沙下一次终结技的攻击段数，同时米沙恢复1.2点能量。</x:v>
      </x:c>
      <x:c r="F3515" s="6" t="n">
        <x:v>0</x:v>
      </x:c>
      <x:c r="G3515" s="6" t="n">
        <x:v>0</x:v>
      </x:c>
      <x:c r="H3515" s="6" t="n">
        <x:v>0</x:v>
      </x:c>
      <x:c r="I3515" s="6" t="n">
        <x:v>0</x:v>
      </x:c>
      <x:c r="J3515" s="6" t="str">
        <x:v>[1.2, 1]</x:v>
      </x:c>
      <x:c r="K3515" s="7" t="str">
        <x:v>无首段伤害倍率，请覆盖或设为辅助技能</x:v>
      </x:c>
      <x:c r="L3515" s="6" t="str">
        <x:v>https://raw.githubusercontent.com/Mar-7th/StarRailRes/dbe8cdfcfb0bf657b9fe1cf92d5537f118ccb487/index_new/cn/character_skills.json</x:v>
      </x:c>
    </x:row>
    <x:row r="3516" ht="20" customHeight="1">
      <x:c r="A3516" s="6" t="str">
        <x:v>131204_4</x:v>
      </x:c>
      <x:c r="B3516" s="6" t="str">
        <x:v>131204</x:v>
      </x:c>
      <x:c r="C3516" s="6" t="n">
        <x:v>4</x:v>
      </x:c>
      <x:c r="D3516" s="6" t="str">
        <x:v>擒纵机构</x:v>
      </x:c>
      <x:c r="E3516" s="7" t="str">
        <x:v>我方全体每消耗1个战技点，增加1段米沙下一次终结技的攻击段数，同时米沙恢复1.3点能量。</x:v>
      </x:c>
      <x:c r="F3516" s="6" t="n">
        <x:v>0</x:v>
      </x:c>
      <x:c r="G3516" s="6" t="n">
        <x:v>0</x:v>
      </x:c>
      <x:c r="H3516" s="6" t="n">
        <x:v>0</x:v>
      </x:c>
      <x:c r="I3516" s="6" t="n">
        <x:v>0</x:v>
      </x:c>
      <x:c r="J3516" s="6" t="str">
        <x:v>[1.3, 1]</x:v>
      </x:c>
      <x:c r="K3516" s="7" t="str">
        <x:v>无首段伤害倍率，请覆盖或设为辅助技能</x:v>
      </x:c>
      <x:c r="L3516" s="6" t="str">
        <x:v>https://raw.githubusercontent.com/Mar-7th/StarRailRes/dbe8cdfcfb0bf657b9fe1cf92d5537f118ccb487/index_new/cn/character_skills.json</x:v>
      </x:c>
    </x:row>
    <x:row r="3517" ht="20" customHeight="1">
      <x:c r="A3517" s="6" t="str">
        <x:v>131204_5</x:v>
      </x:c>
      <x:c r="B3517" s="6" t="str">
        <x:v>131204</x:v>
      </x:c>
      <x:c r="C3517" s="6" t="n">
        <x:v>5</x:v>
      </x:c>
      <x:c r="D3517" s="6" t="str">
        <x:v>擒纵机构</x:v>
      </x:c>
      <x:c r="E3517" s="7" t="str">
        <x:v>我方全体每消耗1个战技点，增加1段米沙下一次终结技的攻击段数，同时米沙恢复1.4点能量。</x:v>
      </x:c>
      <x:c r="F3517" s="6" t="n">
        <x:v>0</x:v>
      </x:c>
      <x:c r="G3517" s="6" t="n">
        <x:v>0</x:v>
      </x:c>
      <x:c r="H3517" s="6" t="n">
        <x:v>0</x:v>
      </x:c>
      <x:c r="I3517" s="6" t="n">
        <x:v>0</x:v>
      </x:c>
      <x:c r="J3517" s="6" t="str">
        <x:v>[1.4, 1]</x:v>
      </x:c>
      <x:c r="K3517" s="7" t="str">
        <x:v>无首段伤害倍率，请覆盖或设为辅助技能</x:v>
      </x:c>
      <x:c r="L3517" s="6" t="str">
        <x:v>https://raw.githubusercontent.com/Mar-7th/StarRailRes/dbe8cdfcfb0bf657b9fe1cf92d5537f118ccb487/index_new/cn/character_skills.json</x:v>
      </x:c>
    </x:row>
    <x:row r="3518" ht="20" customHeight="1">
      <x:c r="A3518" s="6" t="str">
        <x:v>131204_6</x:v>
      </x:c>
      <x:c r="B3518" s="6" t="str">
        <x:v>131204</x:v>
      </x:c>
      <x:c r="C3518" s="6" t="n">
        <x:v>6</x:v>
      </x:c>
      <x:c r="D3518" s="6" t="str">
        <x:v>擒纵机构</x:v>
      </x:c>
      <x:c r="E3518" s="7" t="str">
        <x:v>我方全体每消耗1个战技点，增加1段米沙下一次终结技的攻击段数，同时米沙恢复1.5点能量。</x:v>
      </x:c>
      <x:c r="F3518" s="6" t="n">
        <x:v>0</x:v>
      </x:c>
      <x:c r="G3518" s="6" t="n">
        <x:v>0</x:v>
      </x:c>
      <x:c r="H3518" s="6" t="n">
        <x:v>0</x:v>
      </x:c>
      <x:c r="I3518" s="6" t="n">
        <x:v>0</x:v>
      </x:c>
      <x:c r="J3518" s="6" t="str">
        <x:v>[1.5, 1]</x:v>
      </x:c>
      <x:c r="K3518" s="7" t="str">
        <x:v>无首段伤害倍率，请覆盖或设为辅助技能</x:v>
      </x:c>
      <x:c r="L3518" s="6" t="str">
        <x:v>https://raw.githubusercontent.com/Mar-7th/StarRailRes/dbe8cdfcfb0bf657b9fe1cf92d5537f118ccb487/index_new/cn/character_skills.json</x:v>
      </x:c>
    </x:row>
    <x:row r="3519" ht="38" customHeight="1">
      <x:c r="A3519" s="6" t="str">
        <x:v>131204_7</x:v>
      </x:c>
      <x:c r="B3519" s="6" t="str">
        <x:v>131204</x:v>
      </x:c>
      <x:c r="C3519" s="6" t="n">
        <x:v>7</x:v>
      </x:c>
      <x:c r="D3519" s="6" t="str">
        <x:v>擒纵机构</x:v>
      </x:c>
      <x:c r="E3519" s="7" t="str">
        <x:v>我方全体每消耗1个战技点，增加1段米沙下一次终结技的攻击段数，同时米沙恢复1.625点能量。</x:v>
      </x:c>
      <x:c r="F3519" s="6" t="n">
        <x:v>0</x:v>
      </x:c>
      <x:c r="G3519" s="6" t="n">
        <x:v>0</x:v>
      </x:c>
      <x:c r="H3519" s="6" t="n">
        <x:v>0</x:v>
      </x:c>
      <x:c r="I3519" s="6" t="n">
        <x:v>0</x:v>
      </x:c>
      <x:c r="J3519" s="6" t="str">
        <x:v>[1.625, 1]</x:v>
      </x:c>
      <x:c r="K3519" s="7" t="str">
        <x:v>无首段伤害倍率，请覆盖或设为辅助技能</x:v>
      </x:c>
      <x:c r="L3519" s="6" t="str">
        <x:v>https://raw.githubusercontent.com/Mar-7th/StarRailRes/dbe8cdfcfb0bf657b9fe1cf92d5537f118ccb487/index_new/cn/character_skills.json</x:v>
      </x:c>
    </x:row>
    <x:row r="3520" ht="20" customHeight="1">
      <x:c r="A3520" s="6" t="str">
        <x:v>131204_8</x:v>
      </x:c>
      <x:c r="B3520" s="6" t="str">
        <x:v>131204</x:v>
      </x:c>
      <x:c r="C3520" s="6" t="n">
        <x:v>8</x:v>
      </x:c>
      <x:c r="D3520" s="6" t="str">
        <x:v>擒纵机构</x:v>
      </x:c>
      <x:c r="E3520" s="7" t="str">
        <x:v>我方全体每消耗1个战技点，增加1段米沙下一次终结技的攻击段数，同时米沙恢复1.75点能量。</x:v>
      </x:c>
      <x:c r="F3520" s="6" t="n">
        <x:v>0</x:v>
      </x:c>
      <x:c r="G3520" s="6" t="n">
        <x:v>0</x:v>
      </x:c>
      <x:c r="H3520" s="6" t="n">
        <x:v>0</x:v>
      </x:c>
      <x:c r="I3520" s="6" t="n">
        <x:v>0</x:v>
      </x:c>
      <x:c r="J3520" s="6" t="str">
        <x:v>[1.75, 1]</x:v>
      </x:c>
      <x:c r="K3520" s="7" t="str">
        <x:v>无首段伤害倍率，请覆盖或设为辅助技能</x:v>
      </x:c>
      <x:c r="L3520" s="6" t="str">
        <x:v>https://raw.githubusercontent.com/Mar-7th/StarRailRes/dbe8cdfcfb0bf657b9fe1cf92d5537f118ccb487/index_new/cn/character_skills.json</x:v>
      </x:c>
    </x:row>
    <x:row r="3521" ht="38" customHeight="1">
      <x:c r="A3521" s="6" t="str">
        <x:v>131204_9</x:v>
      </x:c>
      <x:c r="B3521" s="6" t="str">
        <x:v>131204</x:v>
      </x:c>
      <x:c r="C3521" s="6" t="n">
        <x:v>9</x:v>
      </x:c>
      <x:c r="D3521" s="6" t="str">
        <x:v>擒纵机构</x:v>
      </x:c>
      <x:c r="E3521" s="7" t="str">
        <x:v>我方全体每消耗1个战技点，增加1段米沙下一次终结技的攻击段数，同时米沙恢复1.875点能量。</x:v>
      </x:c>
      <x:c r="F3521" s="6" t="n">
        <x:v>0</x:v>
      </x:c>
      <x:c r="G3521" s="6" t="n">
        <x:v>0</x:v>
      </x:c>
      <x:c r="H3521" s="6" t="n">
        <x:v>0</x:v>
      </x:c>
      <x:c r="I3521" s="6" t="n">
        <x:v>0</x:v>
      </x:c>
      <x:c r="J3521" s="6" t="str">
        <x:v>[1.875, 1]</x:v>
      </x:c>
      <x:c r="K3521" s="7" t="str">
        <x:v>无首段伤害倍率，请覆盖或设为辅助技能</x:v>
      </x:c>
      <x:c r="L3521" s="6" t="str">
        <x:v>https://raw.githubusercontent.com/Mar-7th/StarRailRes/dbe8cdfcfb0bf657b9fe1cf92d5537f118ccb487/index_new/cn/character_skills.json</x:v>
      </x:c>
    </x:row>
    <x:row r="3522" ht="20" customHeight="1">
      <x:c r="A3522" s="6" t="str">
        <x:v>131204_10</x:v>
      </x:c>
      <x:c r="B3522" s="6" t="str">
        <x:v>131204</x:v>
      </x:c>
      <x:c r="C3522" s="6" t="n">
        <x:v>10</x:v>
      </x:c>
      <x:c r="D3522" s="6" t="str">
        <x:v>擒纵机构</x:v>
      </x:c>
      <x:c r="E3522" s="7" t="str">
        <x:v>我方全体每消耗1个战技点，增加1段米沙下一次终结技的攻击段数，同时米沙恢复2点能量。</x:v>
      </x:c>
      <x:c r="F3522" s="6" t="n">
        <x:v>0</x:v>
      </x:c>
      <x:c r="G3522" s="6" t="n">
        <x:v>0</x:v>
      </x:c>
      <x:c r="H3522" s="6" t="n">
        <x:v>0</x:v>
      </x:c>
      <x:c r="I3522" s="6" t="n">
        <x:v>0</x:v>
      </x:c>
      <x:c r="J3522" s="6" t="str">
        <x:v>[2, 1]</x:v>
      </x:c>
      <x:c r="K3522" s="7" t="str">
        <x:v>无首段伤害倍率，请覆盖或设为辅助技能</x:v>
      </x:c>
      <x:c r="L3522" s="6" t="str">
        <x:v>https://raw.githubusercontent.com/Mar-7th/StarRailRes/dbe8cdfcfb0bf657b9fe1cf92d5537f118ccb487/index_new/cn/character_skills.json</x:v>
      </x:c>
    </x:row>
    <x:row r="3523" ht="20" customHeight="1">
      <x:c r="A3523" s="6" t="str">
        <x:v>131204_11</x:v>
      </x:c>
      <x:c r="B3523" s="6" t="str">
        <x:v>131204</x:v>
      </x:c>
      <x:c r="C3523" s="6" t="n">
        <x:v>11</x:v>
      </x:c>
      <x:c r="D3523" s="6" t="str">
        <x:v>擒纵机构</x:v>
      </x:c>
      <x:c r="E3523" s="7" t="str">
        <x:v>我方全体每消耗1个战技点，增加1段米沙下一次终结技的攻击段数，同时米沙恢复2.1点能量。</x:v>
      </x:c>
      <x:c r="F3523" s="6" t="n">
        <x:v>0</x:v>
      </x:c>
      <x:c r="G3523" s="6" t="n">
        <x:v>0</x:v>
      </x:c>
      <x:c r="H3523" s="6" t="n">
        <x:v>0</x:v>
      </x:c>
      <x:c r="I3523" s="6" t="n">
        <x:v>0</x:v>
      </x:c>
      <x:c r="J3523" s="6" t="str">
        <x:v>[2.1, 1]</x:v>
      </x:c>
      <x:c r="K3523" s="7" t="str">
        <x:v>无首段伤害倍率，请覆盖或设为辅助技能</x:v>
      </x:c>
      <x:c r="L3523" s="6" t="str">
        <x:v>https://raw.githubusercontent.com/Mar-7th/StarRailRes/dbe8cdfcfb0bf657b9fe1cf92d5537f118ccb487/index_new/cn/character_skills.json</x:v>
      </x:c>
    </x:row>
    <x:row r="3524" ht="20" customHeight="1">
      <x:c r="A3524" s="6" t="str">
        <x:v>131204_12</x:v>
      </x:c>
      <x:c r="B3524" s="6" t="str">
        <x:v>131204</x:v>
      </x:c>
      <x:c r="C3524" s="6" t="n">
        <x:v>12</x:v>
      </x:c>
      <x:c r="D3524" s="6" t="str">
        <x:v>擒纵机构</x:v>
      </x:c>
      <x:c r="E3524" s="7" t="str">
        <x:v>我方全体每消耗1个战技点，增加1段米沙下一次终结技的攻击段数，同时米沙恢复2.2点能量。</x:v>
      </x:c>
      <x:c r="F3524" s="6" t="n">
        <x:v>0</x:v>
      </x:c>
      <x:c r="G3524" s="6" t="n">
        <x:v>0</x:v>
      </x:c>
      <x:c r="H3524" s="6" t="n">
        <x:v>0</x:v>
      </x:c>
      <x:c r="I3524" s="6" t="n">
        <x:v>0</x:v>
      </x:c>
      <x:c r="J3524" s="6" t="str">
        <x:v>[2.2, 1]</x:v>
      </x:c>
      <x:c r="K3524" s="7" t="str">
        <x:v>无首段伤害倍率，请覆盖或设为辅助技能</x:v>
      </x:c>
      <x:c r="L3524" s="6" t="str">
        <x:v>https://raw.githubusercontent.com/Mar-7th/StarRailRes/dbe8cdfcfb0bf657b9fe1cf92d5537f118ccb487/index_new/cn/character_skills.json</x:v>
      </x:c>
    </x:row>
    <x:row r="3525" ht="20" customHeight="1">
      <x:c r="A3525" s="6" t="str">
        <x:v>131204_13</x:v>
      </x:c>
      <x:c r="B3525" s="6" t="str">
        <x:v>131204</x:v>
      </x:c>
      <x:c r="C3525" s="6" t="n">
        <x:v>13</x:v>
      </x:c>
      <x:c r="D3525" s="6" t="str">
        <x:v>擒纵机构</x:v>
      </x:c>
      <x:c r="E3525" s="7" t="str">
        <x:v>我方全体每消耗1个战技点，增加1段米沙下一次终结技的攻击段数，同时米沙恢复2.3点能量。</x:v>
      </x:c>
      <x:c r="F3525" s="6" t="n">
        <x:v>0</x:v>
      </x:c>
      <x:c r="G3525" s="6" t="n">
        <x:v>0</x:v>
      </x:c>
      <x:c r="H3525" s="6" t="n">
        <x:v>0</x:v>
      </x:c>
      <x:c r="I3525" s="6" t="n">
        <x:v>0</x:v>
      </x:c>
      <x:c r="J3525" s="6" t="str">
        <x:v>[2.3, 1]</x:v>
      </x:c>
      <x:c r="K3525" s="7" t="str">
        <x:v>无首段伤害倍率，请覆盖或设为辅助技能</x:v>
      </x:c>
      <x:c r="L3525" s="6" t="str">
        <x:v>https://raw.githubusercontent.com/Mar-7th/StarRailRes/dbe8cdfcfb0bf657b9fe1cf92d5537f118ccb487/index_new/cn/character_skills.json</x:v>
      </x:c>
    </x:row>
    <x:row r="3526" ht="20" customHeight="1">
      <x:c r="A3526" s="6" t="str">
        <x:v>131204_14</x:v>
      </x:c>
      <x:c r="B3526" s="6" t="str">
        <x:v>131204</x:v>
      </x:c>
      <x:c r="C3526" s="6" t="n">
        <x:v>14</x:v>
      </x:c>
      <x:c r="D3526" s="6" t="str">
        <x:v>擒纵机构</x:v>
      </x:c>
      <x:c r="E3526" s="7" t="str">
        <x:v>我方全体每消耗1个战技点，增加1段米沙下一次终结技的攻击段数，同时米沙恢复2.4点能量。</x:v>
      </x:c>
      <x:c r="F3526" s="6" t="n">
        <x:v>0</x:v>
      </x:c>
      <x:c r="G3526" s="6" t="n">
        <x:v>0</x:v>
      </x:c>
      <x:c r="H3526" s="6" t="n">
        <x:v>0</x:v>
      </x:c>
      <x:c r="I3526" s="6" t="n">
        <x:v>0</x:v>
      </x:c>
      <x:c r="J3526" s="6" t="str">
        <x:v>[2.4, 1]</x:v>
      </x:c>
      <x:c r="K3526" s="7" t="str">
        <x:v>无首段伤害倍率，请覆盖或设为辅助技能</x:v>
      </x:c>
      <x:c r="L3526" s="6" t="str">
        <x:v>https://raw.githubusercontent.com/Mar-7th/StarRailRes/dbe8cdfcfb0bf657b9fe1cf92d5537f118ccb487/index_new/cn/character_skills.json</x:v>
      </x:c>
    </x:row>
    <x:row r="3527" ht="20" customHeight="1">
      <x:c r="A3527" s="6" t="str">
        <x:v>131204_15</x:v>
      </x:c>
      <x:c r="B3527" s="6" t="str">
        <x:v>131204</x:v>
      </x:c>
      <x:c r="C3527" s="6" t="n">
        <x:v>15</x:v>
      </x:c>
      <x:c r="D3527" s="6" t="str">
        <x:v>擒纵机构</x:v>
      </x:c>
      <x:c r="E3527" s="7" t="str">
        <x:v>我方全体每消耗1个战技点，增加1段米沙下一次终结技的攻击段数，同时米沙恢复2.5点能量。</x:v>
      </x:c>
      <x:c r="F3527" s="6" t="n">
        <x:v>0</x:v>
      </x:c>
      <x:c r="G3527" s="6" t="n">
        <x:v>0</x:v>
      </x:c>
      <x:c r="H3527" s="6" t="n">
        <x:v>0</x:v>
      </x:c>
      <x:c r="I3527" s="6" t="n">
        <x:v>0</x:v>
      </x:c>
      <x:c r="J3527" s="6" t="str">
        <x:v>[2.5, 1]</x:v>
      </x:c>
      <x:c r="K3527" s="7" t="str">
        <x:v>无首段伤害倍率，请覆盖或设为辅助技能</x:v>
      </x:c>
      <x:c r="L3527" s="6" t="str">
        <x:v>https://raw.githubusercontent.com/Mar-7th/StarRailRes/dbe8cdfcfb0bf657b9fe1cf92d5537f118ccb487/index_new/cn/character_skills.json</x:v>
      </x:c>
    </x:row>
    <x:row r="3528" ht="20" customHeight="1">
      <x:c r="A3528" s="6" t="str">
        <x:v>131206_1</x:v>
      </x:c>
      <x:c r="B3528" s="6" t="str">
        <x:v>131206</x:v>
      </x:c>
      <x:c r="C3528" s="6" t="n">
        <x:v>1</x:v>
      </x:c>
      <x:c r="D3528" s="6" t="str">
        <x:v>攻击</x:v>
      </x:c>
      <x:c r="E3528" s="7" t="str">
        <x:v>攻击敌人，进入战斗后削弱敌方目标对应属性韧性。</x:v>
      </x:c>
      <x:c r="F3528" s="6" t="n">
        <x:v>0</x:v>
      </x:c>
      <x:c r="G3528" s="6" t="n">
        <x:v>0</x:v>
      </x:c>
      <x:c r="H3528" s="6" t="n">
        <x:v>0</x:v>
      </x:c>
      <x:c r="I3528" s="6" t="n">
        <x:v>0</x:v>
      </x:c>
      <x:c r="J3528" s="6" t="str">
        <x:v>[]</x:v>
      </x:c>
      <x:c r="K3528" s="7" t="str">
        <x:v>缺少结构化参数，必须覆盖</x:v>
      </x:c>
      <x:c r="L3528" s="6" t="str">
        <x:v>https://raw.githubusercontent.com/Mar-7th/StarRailRes/dbe8cdfcfb0bf657b9fe1cf92d5537f118ccb487/index_new/cn/character_skills.json</x:v>
      </x:c>
    </x:row>
    <x:row r="3529" ht="53" customHeight="1">
      <x:c r="A3529" s="6" t="str">
        <x:v>131207_1</x:v>
      </x:c>
      <x:c r="B3529" s="6" t="str">
        <x:v>131207</x:v>
      </x:c>
      <x:c r="C3529" s="6" t="n">
        <x:v>1</x:v>
      </x:c>
      <x:c r="D3529" s="6" t="str">
        <x:v>停一停吧，你真美丽！</x:v>
      </x:c>
      <x:c r="E3529" s="7" t="str">
        <x:v>使用秘技后，制造1片持续15秒的特殊领域。处于特殊领域内的敌人陷入【梦境监牢】状态。【梦境监牢】状态下的敌人会停止所有行动。与处于【梦境监牢】状态下的敌人进入战斗后，增加2段米沙下一次终结技的攻击段数。我方制造的领域效果最多存在1个。</x:v>
      </x:c>
      <x:c r="F3529" s="6" t="n">
        <x:v>0</x:v>
      </x:c>
      <x:c r="G3529" s="6" t="n">
        <x:v>0</x:v>
      </x:c>
      <x:c r="H3529" s="6" t="n">
        <x:v>0</x:v>
      </x:c>
      <x:c r="I3529" s="6" t="n">
        <x:v>0</x:v>
      </x:c>
      <x:c r="J3529" s="6" t="str">
        <x:v>[15, 2]</x:v>
      </x:c>
      <x:c r="K3529" s="7" t="str">
        <x:v>无首段伤害倍率，请覆盖或设为辅助技能</x:v>
      </x:c>
      <x:c r="L3529" s="6" t="str">
        <x:v>https://raw.githubusercontent.com/Mar-7th/StarRailRes/dbe8cdfcfb0bf657b9fe1cf92d5537f118ccb487/index_new/cn/character_skills.json</x:v>
      </x:c>
    </x:row>
    <x:row r="3530" ht="20" customHeight="1">
      <x:c r="A3530" s="6" t="str">
        <x:v>131301_1</x:v>
      </x:c>
      <x:c r="B3530" s="6" t="str">
        <x:v>131301</x:v>
      </x:c>
      <x:c r="C3530" s="6" t="n">
        <x:v>1</x:v>
      </x:c>
      <x:c r="D3530" s="6" t="str">
        <x:v>闪烁的劝诫</x:v>
      </x:c>
      <x:c r="E3530" s="7" t="str">
        <x:v>对指定敌方单体造成等同于星期日50%攻击力的虚数属性伤害。</x:v>
      </x:c>
      <x:c r="F3530" s="6" t="n">
        <x:v>0.5</x:v>
      </x:c>
      <x:c r="G3530" s="6" t="n">
        <x:v>0</x:v>
      </x:c>
      <x:c r="H3530" s="6" t="n">
        <x:v>0</x:v>
      </x:c>
      <x:c r="I3530" s="6" t="n">
        <x:v>0</x:v>
      </x:c>
      <x:c r="J3530" s="6" t="str">
        <x:v>[0.5]</x:v>
      </x:c>
      <x:c r="K3530" s="7" t="str">
        <x:v>需确认条件及分段</x:v>
      </x:c>
      <x:c r="L3530" s="6" t="str">
        <x:v>https://raw.githubusercontent.com/Mar-7th/StarRailRes/dbe8cdfcfb0bf657b9fe1cf92d5537f118ccb487/index_new/cn/character_skills.json</x:v>
      </x:c>
    </x:row>
    <x:row r="3531" ht="20" customHeight="1">
      <x:c r="A3531" s="6" t="str">
        <x:v>131301_2</x:v>
      </x:c>
      <x:c r="B3531" s="6" t="str">
        <x:v>131301</x:v>
      </x:c>
      <x:c r="C3531" s="6" t="n">
        <x:v>2</x:v>
      </x:c>
      <x:c r="D3531" s="6" t="str">
        <x:v>闪烁的劝诫</x:v>
      </x:c>
      <x:c r="E3531" s="7" t="str">
        <x:v>对指定敌方单体造成等同于星期日60%攻击力的虚数属性伤害。</x:v>
      </x:c>
      <x:c r="F3531" s="6" t="n">
        <x:v>0.6</x:v>
      </x:c>
      <x:c r="G3531" s="6" t="n">
        <x:v>0</x:v>
      </x:c>
      <x:c r="H3531" s="6" t="n">
        <x:v>0</x:v>
      </x:c>
      <x:c r="I3531" s="6" t="n">
        <x:v>0</x:v>
      </x:c>
      <x:c r="J3531" s="6" t="str">
        <x:v>[0.6]</x:v>
      </x:c>
      <x:c r="K3531" s="7" t="str">
        <x:v>需确认条件及分段</x:v>
      </x:c>
      <x:c r="L3531" s="6" t="str">
        <x:v>https://raw.githubusercontent.com/Mar-7th/StarRailRes/dbe8cdfcfb0bf657b9fe1cf92d5537f118ccb487/index_new/cn/character_skills.json</x:v>
      </x:c>
    </x:row>
    <x:row r="3532" ht="20" customHeight="1">
      <x:c r="A3532" s="6" t="str">
        <x:v>131301_3</x:v>
      </x:c>
      <x:c r="B3532" s="6" t="str">
        <x:v>131301</x:v>
      </x:c>
      <x:c r="C3532" s="6" t="n">
        <x:v>3</x:v>
      </x:c>
      <x:c r="D3532" s="6" t="str">
        <x:v>闪烁的劝诫</x:v>
      </x:c>
      <x:c r="E3532" s="7" t="str">
        <x:v>对指定敌方单体造成等同于星期日70%攻击力的虚数属性伤害。</x:v>
      </x:c>
      <x:c r="F3532" s="6" t="n">
        <x:v>0.7</x:v>
      </x:c>
      <x:c r="G3532" s="6" t="n">
        <x:v>0</x:v>
      </x:c>
      <x:c r="H3532" s="6" t="n">
        <x:v>0</x:v>
      </x:c>
      <x:c r="I3532" s="6" t="n">
        <x:v>0</x:v>
      </x:c>
      <x:c r="J3532" s="6" t="str">
        <x:v>[0.7]</x:v>
      </x:c>
      <x:c r="K3532" s="7" t="str">
        <x:v>需确认条件及分段</x:v>
      </x:c>
      <x:c r="L3532" s="6" t="str">
        <x:v>https://raw.githubusercontent.com/Mar-7th/StarRailRes/dbe8cdfcfb0bf657b9fe1cf92d5537f118ccb487/index_new/cn/character_skills.json</x:v>
      </x:c>
    </x:row>
    <x:row r="3533" ht="20" customHeight="1">
      <x:c r="A3533" s="6" t="str">
        <x:v>131301_4</x:v>
      </x:c>
      <x:c r="B3533" s="6" t="str">
        <x:v>131301</x:v>
      </x:c>
      <x:c r="C3533" s="6" t="n">
        <x:v>4</x:v>
      </x:c>
      <x:c r="D3533" s="6" t="str">
        <x:v>闪烁的劝诫</x:v>
      </x:c>
      <x:c r="E3533" s="7" t="str">
        <x:v>对指定敌方单体造成等同于星期日80%攻击力的虚数属性伤害。</x:v>
      </x:c>
      <x:c r="F3533" s="6" t="n">
        <x:v>0.8</x:v>
      </x:c>
      <x:c r="G3533" s="6" t="n">
        <x:v>0</x:v>
      </x:c>
      <x:c r="H3533" s="6" t="n">
        <x:v>0</x:v>
      </x:c>
      <x:c r="I3533" s="6" t="n">
        <x:v>0</x:v>
      </x:c>
      <x:c r="J3533" s="6" t="str">
        <x:v>[0.8]</x:v>
      </x:c>
      <x:c r="K3533" s="7" t="str">
        <x:v>需确认条件及分段</x:v>
      </x:c>
      <x:c r="L3533" s="6" t="str">
        <x:v>https://raw.githubusercontent.com/Mar-7th/StarRailRes/dbe8cdfcfb0bf657b9fe1cf92d5537f118ccb487/index_new/cn/character_skills.json</x:v>
      </x:c>
    </x:row>
    <x:row r="3534" ht="20" customHeight="1">
      <x:c r="A3534" s="6" t="str">
        <x:v>131301_5</x:v>
      </x:c>
      <x:c r="B3534" s="6" t="str">
        <x:v>131301</x:v>
      </x:c>
      <x:c r="C3534" s="6" t="n">
        <x:v>5</x:v>
      </x:c>
      <x:c r="D3534" s="6" t="str">
        <x:v>闪烁的劝诫</x:v>
      </x:c>
      <x:c r="E3534" s="7" t="str">
        <x:v>对指定敌方单体造成等同于星期日90%攻击力的虚数属性伤害。</x:v>
      </x:c>
      <x:c r="F3534" s="6" t="n">
        <x:v>0.9</x:v>
      </x:c>
      <x:c r="G3534" s="6" t="n">
        <x:v>0</x:v>
      </x:c>
      <x:c r="H3534" s="6" t="n">
        <x:v>0</x:v>
      </x:c>
      <x:c r="I3534" s="6" t="n">
        <x:v>0</x:v>
      </x:c>
      <x:c r="J3534" s="6" t="str">
        <x:v>[0.9]</x:v>
      </x:c>
      <x:c r="K3534" s="7" t="str">
        <x:v>需确认条件及分段</x:v>
      </x:c>
      <x:c r="L3534" s="6" t="str">
        <x:v>https://raw.githubusercontent.com/Mar-7th/StarRailRes/dbe8cdfcfb0bf657b9fe1cf92d5537f118ccb487/index_new/cn/character_skills.json</x:v>
      </x:c>
    </x:row>
    <x:row r="3535" ht="20" customHeight="1">
      <x:c r="A3535" s="6" t="str">
        <x:v>131301_6</x:v>
      </x:c>
      <x:c r="B3535" s="6" t="str">
        <x:v>131301</x:v>
      </x:c>
      <x:c r="C3535" s="6" t="n">
        <x:v>6</x:v>
      </x:c>
      <x:c r="D3535" s="6" t="str">
        <x:v>闪烁的劝诫</x:v>
      </x:c>
      <x:c r="E3535" s="7" t="str">
        <x:v>对指定敌方单体造成等同于星期日100%攻击力的虚数属性伤害。</x:v>
      </x:c>
      <x:c r="F3535" s="6" t="n">
        <x:v>1</x:v>
      </x:c>
      <x:c r="G3535" s="6" t="n">
        <x:v>0</x:v>
      </x:c>
      <x:c r="H3535" s="6" t="n">
        <x:v>0</x:v>
      </x:c>
      <x:c r="I3535" s="6" t="n">
        <x:v>0</x:v>
      </x:c>
      <x:c r="J3535" s="6" t="str">
        <x:v>[1]</x:v>
      </x:c>
      <x:c r="K3535" s="7" t="str">
        <x:v>需确认条件及分段</x:v>
      </x:c>
      <x:c r="L3535" s="6" t="str">
        <x:v>https://raw.githubusercontent.com/Mar-7th/StarRailRes/dbe8cdfcfb0bf657b9fe1cf92d5537f118ccb487/index_new/cn/character_skills.json</x:v>
      </x:c>
    </x:row>
    <x:row r="3536" ht="20" customHeight="1">
      <x:c r="A3536" s="6" t="str">
        <x:v>131301_7</x:v>
      </x:c>
      <x:c r="B3536" s="6" t="str">
        <x:v>131301</x:v>
      </x:c>
      <x:c r="C3536" s="6" t="n">
        <x:v>7</x:v>
      </x:c>
      <x:c r="D3536" s="6" t="str">
        <x:v>闪烁的劝诫</x:v>
      </x:c>
      <x:c r="E3536" s="7" t="str">
        <x:v>对指定敌方单体造成等同于星期日110%攻击力的虚数属性伤害。</x:v>
      </x:c>
      <x:c r="F3536" s="6" t="n">
        <x:v>1.1</x:v>
      </x:c>
      <x:c r="G3536" s="6" t="n">
        <x:v>0</x:v>
      </x:c>
      <x:c r="H3536" s="6" t="n">
        <x:v>0</x:v>
      </x:c>
      <x:c r="I3536" s="6" t="n">
        <x:v>0</x:v>
      </x:c>
      <x:c r="J3536" s="6" t="str">
        <x:v>[1.1]</x:v>
      </x:c>
      <x:c r="K3536" s="7" t="str">
        <x:v>需确认条件及分段</x:v>
      </x:c>
      <x:c r="L3536" s="6" t="str">
        <x:v>https://raw.githubusercontent.com/Mar-7th/StarRailRes/dbe8cdfcfb0bf657b9fe1cf92d5537f118ccb487/index_new/cn/character_skills.json</x:v>
      </x:c>
    </x:row>
    <x:row r="3537" ht="20" customHeight="1">
      <x:c r="A3537" s="6" t="str">
        <x:v>131301_8</x:v>
      </x:c>
      <x:c r="B3537" s="6" t="str">
        <x:v>131301</x:v>
      </x:c>
      <x:c r="C3537" s="6" t="n">
        <x:v>8</x:v>
      </x:c>
      <x:c r="D3537" s="6" t="str">
        <x:v>闪烁的劝诫</x:v>
      </x:c>
      <x:c r="E3537" s="7" t="str">
        <x:v>对指定敌方单体造成等同于星期日120%攻击力的虚数属性伤害。</x:v>
      </x:c>
      <x:c r="F3537" s="6" t="n">
        <x:v>1.2</x:v>
      </x:c>
      <x:c r="G3537" s="6" t="n">
        <x:v>0</x:v>
      </x:c>
      <x:c r="H3537" s="6" t="n">
        <x:v>0</x:v>
      </x:c>
      <x:c r="I3537" s="6" t="n">
        <x:v>0</x:v>
      </x:c>
      <x:c r="J3537" s="6" t="str">
        <x:v>[1.2]</x:v>
      </x:c>
      <x:c r="K3537" s="7" t="str">
        <x:v>需确认条件及分段</x:v>
      </x:c>
      <x:c r="L3537" s="6" t="str">
        <x:v>https://raw.githubusercontent.com/Mar-7th/StarRailRes/dbe8cdfcfb0bf657b9fe1cf92d5537f118ccb487/index_new/cn/character_skills.json</x:v>
      </x:c>
    </x:row>
    <x:row r="3538" ht="20" customHeight="1">
      <x:c r="A3538" s="6" t="str">
        <x:v>131301_9</x:v>
      </x:c>
      <x:c r="B3538" s="6" t="str">
        <x:v>131301</x:v>
      </x:c>
      <x:c r="C3538" s="6" t="n">
        <x:v>9</x:v>
      </x:c>
      <x:c r="D3538" s="6" t="str">
        <x:v>闪烁的劝诫</x:v>
      </x:c>
      <x:c r="E3538" s="7" t="str">
        <x:v>对指定敌方单体造成等同于星期日130%攻击力的虚数属性伤害。</x:v>
      </x:c>
      <x:c r="F3538" s="6" t="n">
        <x:v>1.3</x:v>
      </x:c>
      <x:c r="G3538" s="6" t="n">
        <x:v>0</x:v>
      </x:c>
      <x:c r="H3538" s="6" t="n">
        <x:v>0</x:v>
      </x:c>
      <x:c r="I3538" s="6" t="n">
        <x:v>0</x:v>
      </x:c>
      <x:c r="J3538" s="6" t="str">
        <x:v>[1.3]</x:v>
      </x:c>
      <x:c r="K3538" s="7" t="str">
        <x:v>需确认条件及分段</x:v>
      </x:c>
      <x:c r="L3538" s="6" t="str">
        <x:v>https://raw.githubusercontent.com/Mar-7th/StarRailRes/dbe8cdfcfb0bf657b9fe1cf92d5537f118ccb487/index_new/cn/character_skills.json</x:v>
      </x:c>
    </x:row>
    <x:row r="3539" ht="20" customHeight="1">
      <x:c r="A3539" s="6" t="str">
        <x:v>131301_10</x:v>
      </x:c>
      <x:c r="B3539" s="6" t="str">
        <x:v>131301</x:v>
      </x:c>
      <x:c r="C3539" s="6" t="n">
        <x:v>10</x:v>
      </x:c>
      <x:c r="D3539" s="6" t="str">
        <x:v>闪烁的劝诫</x:v>
      </x:c>
      <x:c r="E3539" s="7" t="str">
        <x:v>对指定敌方单体造成等同于星期日140%攻击力的虚数属性伤害。</x:v>
      </x:c>
      <x:c r="F3539" s="6" t="n">
        <x:v>1.4</x:v>
      </x:c>
      <x:c r="G3539" s="6" t="n">
        <x:v>0</x:v>
      </x:c>
      <x:c r="H3539" s="6" t="n">
        <x:v>0</x:v>
      </x:c>
      <x:c r="I3539" s="6" t="n">
        <x:v>0</x:v>
      </x:c>
      <x:c r="J3539" s="6" t="str">
        <x:v>[1.4]</x:v>
      </x:c>
      <x:c r="K3539" s="7" t="str">
        <x:v>需确认条件及分段</x:v>
      </x:c>
      <x:c r="L3539" s="6" t="str">
        <x:v>https://raw.githubusercontent.com/Mar-7th/StarRailRes/dbe8cdfcfb0bf657b9fe1cf92d5537f118ccb487/index_new/cn/character_skills.json</x:v>
      </x:c>
    </x:row>
    <x:row r="3540" ht="53" customHeight="1">
      <x:c r="A3540" s="6" t="str">
        <x:v>131302_1</x:v>
      </x:c>
      <x:c r="B3540" s="6" t="str">
        <x:v>131302</x:v>
      </x:c>
      <x:c r="C3540" s="6" t="n">
        <x:v>1</x:v>
      </x:c>
      <x:c r="D3540" s="6" t="str">
        <x:v>纸与仪典的恩赐</x:v>
      </x:c>
      <x:c r="E3540" s="7" t="str">
        <x:v>使指定我方单体角色及其召唤物立即行动，并使其造成的伤害提高15%，若目标拥有召唤物，则造成的伤害提高效果额外提高25%，持续2回合。
对【蒙福者】施放战技后恢复1个战技点。
当星期日对「同谐」命途的角色施放该技能时，无法触发立即行动效果。</x:v>
      </x:c>
      <x:c r="F3540" s="6" t="n">
        <x:v>0</x:v>
      </x:c>
      <x:c r="G3540" s="6" t="n">
        <x:v>0</x:v>
      </x:c>
      <x:c r="H3540" s="6" t="n">
        <x:v>0</x:v>
      </x:c>
      <x:c r="I3540" s="6" t="n">
        <x:v>0</x:v>
      </x:c>
      <x:c r="J3540" s="6" t="str">
        <x:v>[1, 0.15, 2, 0.25]</x:v>
      </x:c>
      <x:c r="K3540" s="7" t="str">
        <x:v>无首段伤害倍率，请覆盖或设为辅助技能</x:v>
      </x:c>
      <x:c r="L3540" s="6" t="str">
        <x:v>https://raw.githubusercontent.com/Mar-7th/StarRailRes/dbe8cdfcfb0bf657b9fe1cf92d5537f118ccb487/index_new/cn/character_skills.json</x:v>
      </x:c>
    </x:row>
    <x:row r="3541" ht="53" customHeight="1">
      <x:c r="A3541" s="6" t="str">
        <x:v>131302_2</x:v>
      </x:c>
      <x:c r="B3541" s="6" t="str">
        <x:v>131302</x:v>
      </x:c>
      <x:c r="C3541" s="6" t="n">
        <x:v>2</x:v>
      </x:c>
      <x:c r="D3541" s="6" t="str">
        <x:v>纸与仪典的恩赐</x:v>
      </x:c>
      <x:c r="E3541" s="7" t="str">
        <x:v>使指定我方单体角色及其召唤物立即行动，并使其造成的伤害提高16.5%，若目标拥有召唤物，则造成的伤害提高效果额外提高27.5%，持续2回合。
对【蒙福者】施放战技后恢复1个战技点。
当星期日对「同谐」命途的角色施放该技能时，无法触发立即行动效果。</x:v>
      </x:c>
      <x:c r="F3541" s="6" t="n">
        <x:v>0</x:v>
      </x:c>
      <x:c r="G3541" s="6" t="n">
        <x:v>0</x:v>
      </x:c>
      <x:c r="H3541" s="6" t="n">
        <x:v>0</x:v>
      </x:c>
      <x:c r="I3541" s="6" t="n">
        <x:v>0</x:v>
      </x:c>
      <x:c r="J3541" s="6" t="str">
        <x:v>[1, 0.165, 2, 0.275]</x:v>
      </x:c>
      <x:c r="K3541" s="7" t="str">
        <x:v>无首段伤害倍率，请覆盖或设为辅助技能</x:v>
      </x:c>
      <x:c r="L3541" s="6" t="str">
        <x:v>https://raw.githubusercontent.com/Mar-7th/StarRailRes/dbe8cdfcfb0bf657b9fe1cf92d5537f118ccb487/index_new/cn/character_skills.json</x:v>
      </x:c>
    </x:row>
    <x:row r="3542" ht="53" customHeight="1">
      <x:c r="A3542" s="6" t="str">
        <x:v>131302_3</x:v>
      </x:c>
      <x:c r="B3542" s="6" t="str">
        <x:v>131302</x:v>
      </x:c>
      <x:c r="C3542" s="6" t="n">
        <x:v>3</x:v>
      </x:c>
      <x:c r="D3542" s="6" t="str">
        <x:v>纸与仪典的恩赐</x:v>
      </x:c>
      <x:c r="E3542" s="7" t="str">
        <x:v>使指定我方单体角色及其召唤物立即行动，并使其造成的伤害提高18%，若目标拥有召唤物，则造成的伤害提高效果额外提高30%，持续2回合。
对【蒙福者】施放战技后恢复1个战技点。
当星期日对「同谐」命途的角色施放该技能时，无法触发立即行动效果。</x:v>
      </x:c>
      <x:c r="F3542" s="6" t="n">
        <x:v>0</x:v>
      </x:c>
      <x:c r="G3542" s="6" t="n">
        <x:v>0</x:v>
      </x:c>
      <x:c r="H3542" s="6" t="n">
        <x:v>0</x:v>
      </x:c>
      <x:c r="I3542" s="6" t="n">
        <x:v>0</x:v>
      </x:c>
      <x:c r="J3542" s="6" t="str">
        <x:v>[1, 0.18, 2, 0.3]</x:v>
      </x:c>
      <x:c r="K3542" s="7" t="str">
        <x:v>无首段伤害倍率，请覆盖或设为辅助技能</x:v>
      </x:c>
      <x:c r="L3542" s="6" t="str">
        <x:v>https://raw.githubusercontent.com/Mar-7th/StarRailRes/dbe8cdfcfb0bf657b9fe1cf92d5537f118ccb487/index_new/cn/character_skills.json</x:v>
      </x:c>
    </x:row>
    <x:row r="3543" ht="53" customHeight="1">
      <x:c r="A3543" s="6" t="str">
        <x:v>131302_4</x:v>
      </x:c>
      <x:c r="B3543" s="6" t="str">
        <x:v>131302</x:v>
      </x:c>
      <x:c r="C3543" s="6" t="n">
        <x:v>4</x:v>
      </x:c>
      <x:c r="D3543" s="6" t="str">
        <x:v>纸与仪典的恩赐</x:v>
      </x:c>
      <x:c r="E3543" s="7" t="str">
        <x:v>使指定我方单体角色及其召唤物立即行动，并使其造成的伤害提高19.5%，若目标拥有召唤物，则造成的伤害提高效果额外提高32.5%，持续2回合。
对【蒙福者】施放战技后恢复1个战技点。
当星期日对「同谐」命途的角色施放该技能时，无法触发立即行动效果。</x:v>
      </x:c>
      <x:c r="F3543" s="6" t="n">
        <x:v>0</x:v>
      </x:c>
      <x:c r="G3543" s="6" t="n">
        <x:v>0</x:v>
      </x:c>
      <x:c r="H3543" s="6" t="n">
        <x:v>0</x:v>
      </x:c>
      <x:c r="I3543" s="6" t="n">
        <x:v>0</x:v>
      </x:c>
      <x:c r="J3543" s="6" t="str">
        <x:v>[1, 0.195, 2, 0.325]</x:v>
      </x:c>
      <x:c r="K3543" s="7" t="str">
        <x:v>无首段伤害倍率，请覆盖或设为辅助技能</x:v>
      </x:c>
      <x:c r="L3543" s="6" t="str">
        <x:v>https://raw.githubusercontent.com/Mar-7th/StarRailRes/dbe8cdfcfb0bf657b9fe1cf92d5537f118ccb487/index_new/cn/character_skills.json</x:v>
      </x:c>
    </x:row>
    <x:row r="3544" ht="53" customHeight="1">
      <x:c r="A3544" s="6" t="str">
        <x:v>131302_5</x:v>
      </x:c>
      <x:c r="B3544" s="6" t="str">
        <x:v>131302</x:v>
      </x:c>
      <x:c r="C3544" s="6" t="n">
        <x:v>5</x:v>
      </x:c>
      <x:c r="D3544" s="6" t="str">
        <x:v>纸与仪典的恩赐</x:v>
      </x:c>
      <x:c r="E3544" s="7" t="str">
        <x:v>使指定我方单体角色及其召唤物立即行动，并使其造成的伤害提高21%，若目标拥有召唤物，则造成的伤害提高效果额外提高35%，持续2回合。
对【蒙福者】施放战技后恢复1个战技点。
当星期日对「同谐」命途的角色施放该技能时，无法触发立即行动效果。</x:v>
      </x:c>
      <x:c r="F3544" s="6" t="n">
        <x:v>0</x:v>
      </x:c>
      <x:c r="G3544" s="6" t="n">
        <x:v>0</x:v>
      </x:c>
      <x:c r="H3544" s="6" t="n">
        <x:v>0</x:v>
      </x:c>
      <x:c r="I3544" s="6" t="n">
        <x:v>0</x:v>
      </x:c>
      <x:c r="J3544" s="6" t="str">
        <x:v>[1, 0.21, 2, 0.35]</x:v>
      </x:c>
      <x:c r="K3544" s="7" t="str">
        <x:v>无首段伤害倍率，请覆盖或设为辅助技能</x:v>
      </x:c>
      <x:c r="L3544" s="6" t="str">
        <x:v>https://raw.githubusercontent.com/Mar-7th/StarRailRes/dbe8cdfcfb0bf657b9fe1cf92d5537f118ccb487/index_new/cn/character_skills.json</x:v>
      </x:c>
    </x:row>
    <x:row r="3545" ht="53" customHeight="1">
      <x:c r="A3545" s="6" t="str">
        <x:v>131302_6</x:v>
      </x:c>
      <x:c r="B3545" s="6" t="str">
        <x:v>131302</x:v>
      </x:c>
      <x:c r="C3545" s="6" t="n">
        <x:v>6</x:v>
      </x:c>
      <x:c r="D3545" s="6" t="str">
        <x:v>纸与仪典的恩赐</x:v>
      </x:c>
      <x:c r="E3545" s="7" t="str">
        <x:v>使指定我方单体角色及其召唤物立即行动，并使其造成的伤害提高22.5%，若目标拥有召唤物，则造成的伤害提高效果额外提高37.5%，持续2回合。
对【蒙福者】施放战技后恢复1个战技点。
当星期日对「同谐」命途的角色施放该技能时，无法触发立即行动效果。</x:v>
      </x:c>
      <x:c r="F3545" s="6" t="n">
        <x:v>0</x:v>
      </x:c>
      <x:c r="G3545" s="6" t="n">
        <x:v>0</x:v>
      </x:c>
      <x:c r="H3545" s="6" t="n">
        <x:v>0</x:v>
      </x:c>
      <x:c r="I3545" s="6" t="n">
        <x:v>0</x:v>
      </x:c>
      <x:c r="J3545" s="6" t="str">
        <x:v>[1, 0.225, 2, 0.375]</x:v>
      </x:c>
      <x:c r="K3545" s="7" t="str">
        <x:v>无首段伤害倍率，请覆盖或设为辅助技能</x:v>
      </x:c>
      <x:c r="L3545" s="6" t="str">
        <x:v>https://raw.githubusercontent.com/Mar-7th/StarRailRes/dbe8cdfcfb0bf657b9fe1cf92d5537f118ccb487/index_new/cn/character_skills.json</x:v>
      </x:c>
    </x:row>
    <x:row r="3546" ht="53" customHeight="1">
      <x:c r="A3546" s="6" t="str">
        <x:v>131302_7</x:v>
      </x:c>
      <x:c r="B3546" s="6" t="str">
        <x:v>131302</x:v>
      </x:c>
      <x:c r="C3546" s="6" t="n">
        <x:v>7</x:v>
      </x:c>
      <x:c r="D3546" s="6" t="str">
        <x:v>纸与仪典的恩赐</x:v>
      </x:c>
      <x:c r="E3546" s="7" t="str">
        <x:v>使指定我方单体角色及其召唤物立即行动，并使其造成的伤害提高24.37%，若目标拥有召唤物，则造成的伤害提高效果额外提高40.62%，持续2回合。
对【蒙福者】施放战技后恢复1个战技点。
当星期日对「同谐」命途的角色施放该技能时，无法触发立即行动效果。</x:v>
      </x:c>
      <x:c r="F3546" s="6" t="n">
        <x:v>0</x:v>
      </x:c>
      <x:c r="G3546" s="6" t="n">
        <x:v>0</x:v>
      </x:c>
      <x:c r="H3546" s="6" t="n">
        <x:v>0</x:v>
      </x:c>
      <x:c r="I3546" s="6" t="n">
        <x:v>0</x:v>
      </x:c>
      <x:c r="J3546" s="6" t="str">
        <x:v>[1, 0.2437, 2, 0.4062]</x:v>
      </x:c>
      <x:c r="K3546" s="7" t="str">
        <x:v>无首段伤害倍率，请覆盖或设为辅助技能</x:v>
      </x:c>
      <x:c r="L3546" s="6" t="str">
        <x:v>https://raw.githubusercontent.com/Mar-7th/StarRailRes/dbe8cdfcfb0bf657b9fe1cf92d5537f118ccb487/index_new/cn/character_skills.json</x:v>
      </x:c>
    </x:row>
    <x:row r="3547" ht="53" customHeight="1">
      <x:c r="A3547" s="6" t="str">
        <x:v>131302_8</x:v>
      </x:c>
      <x:c r="B3547" s="6" t="str">
        <x:v>131302</x:v>
      </x:c>
      <x:c r="C3547" s="6" t="n">
        <x:v>8</x:v>
      </x:c>
      <x:c r="D3547" s="6" t="str">
        <x:v>纸与仪典的恩赐</x:v>
      </x:c>
      <x:c r="E3547" s="7" t="str">
        <x:v>使指定我方单体角色及其召唤物立即行动，并使其造成的伤害提高26.25%，若目标拥有召唤物，则造成的伤害提高效果额外提高43.75%，持续2回合。
对【蒙福者】施放战技后恢复1个战技点。
当星期日对「同谐」命途的角色施放该技能时，无法触发立即行动效果。</x:v>
      </x:c>
      <x:c r="F3547" s="6" t="n">
        <x:v>0</x:v>
      </x:c>
      <x:c r="G3547" s="6" t="n">
        <x:v>0</x:v>
      </x:c>
      <x:c r="H3547" s="6" t="n">
        <x:v>0</x:v>
      </x:c>
      <x:c r="I3547" s="6" t="n">
        <x:v>0</x:v>
      </x:c>
      <x:c r="J3547" s="6" t="str">
        <x:v>[1, 0.2625, 2, 0.4375]</x:v>
      </x:c>
      <x:c r="K3547" s="7" t="str">
        <x:v>无首段伤害倍率，请覆盖或设为辅助技能</x:v>
      </x:c>
      <x:c r="L3547" s="6" t="str">
        <x:v>https://raw.githubusercontent.com/Mar-7th/StarRailRes/dbe8cdfcfb0bf657b9fe1cf92d5537f118ccb487/index_new/cn/character_skills.json</x:v>
      </x:c>
    </x:row>
    <x:row r="3548" ht="53" customHeight="1">
      <x:c r="A3548" s="6" t="str">
        <x:v>131302_9</x:v>
      </x:c>
      <x:c r="B3548" s="6" t="str">
        <x:v>131302</x:v>
      </x:c>
      <x:c r="C3548" s="6" t="n">
        <x:v>9</x:v>
      </x:c>
      <x:c r="D3548" s="6" t="str">
        <x:v>纸与仪典的恩赐</x:v>
      </x:c>
      <x:c r="E3548" s="7" t="str">
        <x:v>使指定我方单体角色及其召唤物立即行动，并使其造成的伤害提高28.12%，若目标拥有召唤物，则造成的伤害提高效果额外提高46.88%，持续2回合。
对【蒙福者】施放战技后恢复1个战技点。
当星期日对「同谐」命途的角色施放该技能时，无法触发立即行动效果。</x:v>
      </x:c>
      <x:c r="F3548" s="6" t="n">
        <x:v>0</x:v>
      </x:c>
      <x:c r="G3548" s="6" t="n">
        <x:v>0</x:v>
      </x:c>
      <x:c r="H3548" s="6" t="n">
        <x:v>0</x:v>
      </x:c>
      <x:c r="I3548" s="6" t="n">
        <x:v>0</x:v>
      </x:c>
      <x:c r="J3548" s="6" t="str">
        <x:v>[1, 0.2812, 2, 0.4688]</x:v>
      </x:c>
      <x:c r="K3548" s="7" t="str">
        <x:v>无首段伤害倍率，请覆盖或设为辅助技能</x:v>
      </x:c>
      <x:c r="L3548" s="6" t="str">
        <x:v>https://raw.githubusercontent.com/Mar-7th/StarRailRes/dbe8cdfcfb0bf657b9fe1cf92d5537f118ccb487/index_new/cn/character_skills.json</x:v>
      </x:c>
    </x:row>
    <x:row r="3549" ht="53" customHeight="1">
      <x:c r="A3549" s="6" t="str">
        <x:v>131302_10</x:v>
      </x:c>
      <x:c r="B3549" s="6" t="str">
        <x:v>131302</x:v>
      </x:c>
      <x:c r="C3549" s="6" t="n">
        <x:v>10</x:v>
      </x:c>
      <x:c r="D3549" s="6" t="str">
        <x:v>纸与仪典的恩赐</x:v>
      </x:c>
      <x:c r="E3549" s="7" t="str">
        <x:v>使指定我方单体角色及其召唤物立即行动，并使其造成的伤害提高30%，若目标拥有召唤物，则造成的伤害提高效果额外提高50%，持续2回合。
对【蒙福者】施放战技后恢复1个战技点。
当星期日对「同谐」命途的角色施放该技能时，无法触发立即行动效果。</x:v>
      </x:c>
      <x:c r="F3549" s="6" t="n">
        <x:v>0</x:v>
      </x:c>
      <x:c r="G3549" s="6" t="n">
        <x:v>0</x:v>
      </x:c>
      <x:c r="H3549" s="6" t="n">
        <x:v>0</x:v>
      </x:c>
      <x:c r="I3549" s="6" t="n">
        <x:v>0</x:v>
      </x:c>
      <x:c r="J3549" s="6" t="str">
        <x:v>[1, 0.3, 2, 0.5]</x:v>
      </x:c>
      <x:c r="K3549" s="7" t="str">
        <x:v>无首段伤害倍率，请覆盖或设为辅助技能</x:v>
      </x:c>
      <x:c r="L3549" s="6" t="str">
        <x:v>https://raw.githubusercontent.com/Mar-7th/StarRailRes/dbe8cdfcfb0bf657b9fe1cf92d5537f118ccb487/index_new/cn/character_skills.json</x:v>
      </x:c>
    </x:row>
    <x:row r="3550" ht="53" customHeight="1">
      <x:c r="A3550" s="6" t="str">
        <x:v>131302_11</x:v>
      </x:c>
      <x:c r="B3550" s="6" t="str">
        <x:v>131302</x:v>
      </x:c>
      <x:c r="C3550" s="6" t="n">
        <x:v>11</x:v>
      </x:c>
      <x:c r="D3550" s="6" t="str">
        <x:v>纸与仪典的恩赐</x:v>
      </x:c>
      <x:c r="E3550" s="7" t="str">
        <x:v>使指定我方单体角色及其召唤物立即行动，并使其造成的伤害提高31.5%，若目标拥有召唤物，则造成的伤害提高效果额外提高52.5%，持续2回合。
对【蒙福者】施放战技后恢复1个战技点。
当星期日对「同谐」命途的角色施放该技能时，无法触发立即行动效果。</x:v>
      </x:c>
      <x:c r="F3550" s="6" t="n">
        <x:v>0</x:v>
      </x:c>
      <x:c r="G3550" s="6" t="n">
        <x:v>0</x:v>
      </x:c>
      <x:c r="H3550" s="6" t="n">
        <x:v>0</x:v>
      </x:c>
      <x:c r="I3550" s="6" t="n">
        <x:v>0</x:v>
      </x:c>
      <x:c r="J3550" s="6" t="str">
        <x:v>[1, 0.315, 2, 0.525]</x:v>
      </x:c>
      <x:c r="K3550" s="7" t="str">
        <x:v>无首段伤害倍率，请覆盖或设为辅助技能</x:v>
      </x:c>
      <x:c r="L3550" s="6" t="str">
        <x:v>https://raw.githubusercontent.com/Mar-7th/StarRailRes/dbe8cdfcfb0bf657b9fe1cf92d5537f118ccb487/index_new/cn/character_skills.json</x:v>
      </x:c>
    </x:row>
    <x:row r="3551" ht="53" customHeight="1">
      <x:c r="A3551" s="6" t="str">
        <x:v>131302_12</x:v>
      </x:c>
      <x:c r="B3551" s="6" t="str">
        <x:v>131302</x:v>
      </x:c>
      <x:c r="C3551" s="6" t="n">
        <x:v>12</x:v>
      </x:c>
      <x:c r="D3551" s="6" t="str">
        <x:v>纸与仪典的恩赐</x:v>
      </x:c>
      <x:c r="E3551" s="7" t="str">
        <x:v>使指定我方单体角色及其召唤物立即行动，并使其造成的伤害提高33%，若目标拥有召唤物，则造成的伤害提高效果额外提高55%，持续2回合。
对【蒙福者】施放战技后恢复1个战技点。
当星期日对「同谐」命途的角色施放该技能时，无法触发立即行动效果。</x:v>
      </x:c>
      <x:c r="F3551" s="6" t="n">
        <x:v>0</x:v>
      </x:c>
      <x:c r="G3551" s="6" t="n">
        <x:v>0</x:v>
      </x:c>
      <x:c r="H3551" s="6" t="n">
        <x:v>0</x:v>
      </x:c>
      <x:c r="I3551" s="6" t="n">
        <x:v>0</x:v>
      </x:c>
      <x:c r="J3551" s="6" t="str">
        <x:v>[1, 0.33, 2, 0.55]</x:v>
      </x:c>
      <x:c r="K3551" s="7" t="str">
        <x:v>无首段伤害倍率，请覆盖或设为辅助技能</x:v>
      </x:c>
      <x:c r="L3551" s="6" t="str">
        <x:v>https://raw.githubusercontent.com/Mar-7th/StarRailRes/dbe8cdfcfb0bf657b9fe1cf92d5537f118ccb487/index_new/cn/character_skills.json</x:v>
      </x:c>
    </x:row>
    <x:row r="3552" ht="53" customHeight="1">
      <x:c r="A3552" s="6" t="str">
        <x:v>131302_13</x:v>
      </x:c>
      <x:c r="B3552" s="6" t="str">
        <x:v>131302</x:v>
      </x:c>
      <x:c r="C3552" s="6" t="n">
        <x:v>13</x:v>
      </x:c>
      <x:c r="D3552" s="6" t="str">
        <x:v>纸与仪典的恩赐</x:v>
      </x:c>
      <x:c r="E3552" s="7" t="str">
        <x:v>使指定我方单体角色及其召唤物立即行动，并使其造成的伤害提高34.5%，若目标拥有召唤物，则造成的伤害提高效果额外提高57.5%，持续2回合。
对【蒙福者】施放战技后恢复1个战技点。
当星期日对「同谐」命途的角色施放该技能时，无法触发立即行动效果。</x:v>
      </x:c>
      <x:c r="F3552" s="6" t="n">
        <x:v>0</x:v>
      </x:c>
      <x:c r="G3552" s="6" t="n">
        <x:v>0</x:v>
      </x:c>
      <x:c r="H3552" s="6" t="n">
        <x:v>0</x:v>
      </x:c>
      <x:c r="I3552" s="6" t="n">
        <x:v>0</x:v>
      </x:c>
      <x:c r="J3552" s="6" t="str">
        <x:v>[1, 0.345, 2, 0.575]</x:v>
      </x:c>
      <x:c r="K3552" s="7" t="str">
        <x:v>无首段伤害倍率，请覆盖或设为辅助技能</x:v>
      </x:c>
      <x:c r="L3552" s="6" t="str">
        <x:v>https://raw.githubusercontent.com/Mar-7th/StarRailRes/dbe8cdfcfb0bf657b9fe1cf92d5537f118ccb487/index_new/cn/character_skills.json</x:v>
      </x:c>
    </x:row>
    <x:row r="3553" ht="53" customHeight="1">
      <x:c r="A3553" s="6" t="str">
        <x:v>131302_14</x:v>
      </x:c>
      <x:c r="B3553" s="6" t="str">
        <x:v>131302</x:v>
      </x:c>
      <x:c r="C3553" s="6" t="n">
        <x:v>14</x:v>
      </x:c>
      <x:c r="D3553" s="6" t="str">
        <x:v>纸与仪典的恩赐</x:v>
      </x:c>
      <x:c r="E3553" s="7" t="str">
        <x:v>使指定我方单体角色及其召唤物立即行动，并使其造成的伤害提高36%，若目标拥有召唤物，则造成的伤害提高效果额外提高60%，持续2回合。
对【蒙福者】施放战技后恢复1个战技点。
当星期日对「同谐」命途的角色施放该技能时，无法触发立即行动效果。</x:v>
      </x:c>
      <x:c r="F3553" s="6" t="n">
        <x:v>0</x:v>
      </x:c>
      <x:c r="G3553" s="6" t="n">
        <x:v>0</x:v>
      </x:c>
      <x:c r="H3553" s="6" t="n">
        <x:v>0</x:v>
      </x:c>
      <x:c r="I3553" s="6" t="n">
        <x:v>0</x:v>
      </x:c>
      <x:c r="J3553" s="6" t="str">
        <x:v>[1, 0.36, 2, 0.6]</x:v>
      </x:c>
      <x:c r="K3553" s="7" t="str">
        <x:v>无首段伤害倍率，请覆盖或设为辅助技能</x:v>
      </x:c>
      <x:c r="L3553" s="6" t="str">
        <x:v>https://raw.githubusercontent.com/Mar-7th/StarRailRes/dbe8cdfcfb0bf657b9fe1cf92d5537f118ccb487/index_new/cn/character_skills.json</x:v>
      </x:c>
    </x:row>
    <x:row r="3554" ht="53" customHeight="1">
      <x:c r="A3554" s="6" t="str">
        <x:v>131302_15</x:v>
      </x:c>
      <x:c r="B3554" s="6" t="str">
        <x:v>131302</x:v>
      </x:c>
      <x:c r="C3554" s="6" t="n">
        <x:v>15</x:v>
      </x:c>
      <x:c r="D3554" s="6" t="str">
        <x:v>纸与仪典的恩赐</x:v>
      </x:c>
      <x:c r="E3554" s="7" t="str">
        <x:v>使指定我方单体角色及其召唤物立即行动，并使其造成的伤害提高37.5%，若目标拥有召唤物，则造成的伤害提高效果额外提高62.5%，持续2回合。
对【蒙福者】施放战技后恢复1个战技点。
当星期日对「同谐」命途的角色施放该技能时，无法触发立即行动效果。</x:v>
      </x:c>
      <x:c r="F3554" s="6" t="n">
        <x:v>0</x:v>
      </x:c>
      <x:c r="G3554" s="6" t="n">
        <x:v>0</x:v>
      </x:c>
      <x:c r="H3554" s="6" t="n">
        <x:v>0</x:v>
      </x:c>
      <x:c r="I3554" s="6" t="n">
        <x:v>0</x:v>
      </x:c>
      <x:c r="J3554" s="6" t="str">
        <x:v>[1, 0.375, 2, 0.625]</x:v>
      </x:c>
      <x:c r="K3554" s="7" t="str">
        <x:v>无首段伤害倍率，请覆盖或设为辅助技能</x:v>
      </x:c>
      <x:c r="L3554" s="6" t="str">
        <x:v>https://raw.githubusercontent.com/Mar-7th/StarRailRes/dbe8cdfcfb0bf657b9fe1cf92d5537f118ccb487/index_new/cn/character_skills.json</x:v>
      </x:c>
    </x:row>
    <x:row r="3555" ht="68" customHeight="1">
      <x:c r="A3555" s="6" t="str">
        <x:v>131303_1</x:v>
      </x:c>
      <x:c r="B3555" s="6" t="str">
        <x:v>131303</x:v>
      </x:c>
      <x:c r="C3555" s="6" t="n">
        <x:v>1</x:v>
      </x:c>
      <x:c r="D3555" s="6" t="str">
        <x:v>轻与伤痕的赞颂</x:v>
      </x:c>
      <x:c r="E3555" s="7" t="str">
        <x:v>为指定我方单体角色恢复等同于20%能量上限的能量，并使目标及其召唤物成为【蒙福者】，【蒙福者】的暴击伤害提高，提高数值等同于星期日12%暴击伤害+8%。
星期日自身每回合开始时【蒙福者】状态持续回合减1，共持续3回合。且仅对除星期日自身外终结技最新的施放目标生效。当星期日陷入无法战斗状态时，【蒙福者】效果也会被解除。</x:v>
      </x:c>
      <x:c r="F3555" s="6" t="n">
        <x:v>0</x:v>
      </x:c>
      <x:c r="G3555" s="6" t="n">
        <x:v>0</x:v>
      </x:c>
      <x:c r="H3555" s="6" t="n">
        <x:v>0</x:v>
      </x:c>
      <x:c r="I3555" s="6" t="n">
        <x:v>0</x:v>
      </x:c>
      <x:c r="J3555" s="6" t="str">
        <x:v>[0.2, 0.12, 3, 0.08]</x:v>
      </x:c>
      <x:c r="K3555" s="7" t="str">
        <x:v>无首段伤害倍率，请覆盖或设为辅助技能</x:v>
      </x:c>
      <x:c r="L3555" s="6" t="str">
        <x:v>https://raw.githubusercontent.com/Mar-7th/StarRailRes/dbe8cdfcfb0bf657b9fe1cf92d5537f118ccb487/index_new/cn/character_skills.json</x:v>
      </x:c>
    </x:row>
    <x:row r="3556" ht="68" customHeight="1">
      <x:c r="A3556" s="6" t="str">
        <x:v>131303_2</x:v>
      </x:c>
      <x:c r="B3556" s="6" t="str">
        <x:v>131303</x:v>
      </x:c>
      <x:c r="C3556" s="6" t="n">
        <x:v>2</x:v>
      </x:c>
      <x:c r="D3556" s="6" t="str">
        <x:v>轻与伤痕的赞颂</x:v>
      </x:c>
      <x:c r="E3556" s="7" t="str">
        <x:v>为指定我方单体角色恢复等同于20%能量上限的能量，并使目标及其召唤物成为【蒙福者】，【蒙福者】的暴击伤害提高，提高数值等同于星期日13.8%暴击伤害+8.4%。
星期日自身每回合开始时【蒙福者】状态持续回合减1，共持续3回合。且仅对除星期日自身外终结技最新的施放目标生效。当星期日陷入无法战斗状态时，【蒙福者】效果也会被解除。</x:v>
      </x:c>
      <x:c r="F3556" s="6" t="n">
        <x:v>0</x:v>
      </x:c>
      <x:c r="G3556" s="6" t="n">
        <x:v>0</x:v>
      </x:c>
      <x:c r="H3556" s="6" t="n">
        <x:v>0</x:v>
      </x:c>
      <x:c r="I3556" s="6" t="n">
        <x:v>0</x:v>
      </x:c>
      <x:c r="J3556" s="6" t="str">
        <x:v>[0.2, 0.138, 3, 0.084]</x:v>
      </x:c>
      <x:c r="K3556" s="7" t="str">
        <x:v>无首段伤害倍率，请覆盖或设为辅助技能</x:v>
      </x:c>
      <x:c r="L3556" s="6" t="str">
        <x:v>https://raw.githubusercontent.com/Mar-7th/StarRailRes/dbe8cdfcfb0bf657b9fe1cf92d5537f118ccb487/index_new/cn/character_skills.json</x:v>
      </x:c>
    </x:row>
    <x:row r="3557" ht="68" customHeight="1">
      <x:c r="A3557" s="6" t="str">
        <x:v>131303_3</x:v>
      </x:c>
      <x:c r="B3557" s="6" t="str">
        <x:v>131303</x:v>
      </x:c>
      <x:c r="C3557" s="6" t="n">
        <x:v>3</x:v>
      </x:c>
      <x:c r="D3557" s="6" t="str">
        <x:v>轻与伤痕的赞颂</x:v>
      </x:c>
      <x:c r="E3557" s="7" t="str">
        <x:v>为指定我方单体角色恢复等同于20%能量上限的能量，并使目标及其召唤物成为【蒙福者】，【蒙福者】的暴击伤害提高，提高数值等同于星期日15.6%暴击伤害+8.8%。
星期日自身每回合开始时【蒙福者】状态持续回合减1，共持续3回合。且仅对除星期日自身外终结技最新的施放目标生效。当星期日陷入无法战斗状态时，【蒙福者】效果也会被解除。</x:v>
      </x:c>
      <x:c r="F3557" s="6" t="n">
        <x:v>0</x:v>
      </x:c>
      <x:c r="G3557" s="6" t="n">
        <x:v>0</x:v>
      </x:c>
      <x:c r="H3557" s="6" t="n">
        <x:v>0</x:v>
      </x:c>
      <x:c r="I3557" s="6" t="n">
        <x:v>0</x:v>
      </x:c>
      <x:c r="J3557" s="6" t="str">
        <x:v>[0.2, 0.156, 3, 0.088]</x:v>
      </x:c>
      <x:c r="K3557" s="7" t="str">
        <x:v>无首段伤害倍率，请覆盖或设为辅助技能</x:v>
      </x:c>
      <x:c r="L3557" s="6" t="str">
        <x:v>https://raw.githubusercontent.com/Mar-7th/StarRailRes/dbe8cdfcfb0bf657b9fe1cf92d5537f118ccb487/index_new/cn/character_skills.json</x:v>
      </x:c>
    </x:row>
    <x:row r="3558" ht="68" customHeight="1">
      <x:c r="A3558" s="6" t="str">
        <x:v>131303_4</x:v>
      </x:c>
      <x:c r="B3558" s="6" t="str">
        <x:v>131303</x:v>
      </x:c>
      <x:c r="C3558" s="6" t="n">
        <x:v>4</x:v>
      </x:c>
      <x:c r="D3558" s="6" t="str">
        <x:v>轻与伤痕的赞颂</x:v>
      </x:c>
      <x:c r="E3558" s="7" t="str">
        <x:v>为指定我方单体角色恢复等同于20%能量上限的能量，并使目标及其召唤物成为【蒙福者】，【蒙福者】的暴击伤害提高，提高数值等同于星期日17.4%暴击伤害+9.2%。
星期日自身每回合开始时【蒙福者】状态持续回合减1，共持续3回合。且仅对除星期日自身外终结技最新的施放目标生效。当星期日陷入无法战斗状态时，【蒙福者】效果也会被解除。</x:v>
      </x:c>
      <x:c r="F3558" s="6" t="n">
        <x:v>0</x:v>
      </x:c>
      <x:c r="G3558" s="6" t="n">
        <x:v>0</x:v>
      </x:c>
      <x:c r="H3558" s="6" t="n">
        <x:v>0</x:v>
      </x:c>
      <x:c r="I3558" s="6" t="n">
        <x:v>0</x:v>
      </x:c>
      <x:c r="J3558" s="6" t="str">
        <x:v>[0.2, 0.174, 3, 0.092]</x:v>
      </x:c>
      <x:c r="K3558" s="7" t="str">
        <x:v>无首段伤害倍率，请覆盖或设为辅助技能</x:v>
      </x:c>
      <x:c r="L3558" s="6" t="str">
        <x:v>https://raw.githubusercontent.com/Mar-7th/StarRailRes/dbe8cdfcfb0bf657b9fe1cf92d5537f118ccb487/index_new/cn/character_skills.json</x:v>
      </x:c>
    </x:row>
    <x:row r="3559" ht="68" customHeight="1">
      <x:c r="A3559" s="6" t="str">
        <x:v>131303_5</x:v>
      </x:c>
      <x:c r="B3559" s="6" t="str">
        <x:v>131303</x:v>
      </x:c>
      <x:c r="C3559" s="6" t="n">
        <x:v>5</x:v>
      </x:c>
      <x:c r="D3559" s="6" t="str">
        <x:v>轻与伤痕的赞颂</x:v>
      </x:c>
      <x:c r="E3559" s="7" t="str">
        <x:v>为指定我方单体角色恢复等同于20%能量上限的能量，并使目标及其召唤物成为【蒙福者】，【蒙福者】的暴击伤害提高，提高数值等同于星期日19.2%暴击伤害+9.6%。
星期日自身每回合开始时【蒙福者】状态持续回合减1，共持续3回合。且仅对除星期日自身外终结技最新的施放目标生效。当星期日陷入无法战斗状态时，【蒙福者】效果也会被解除。</x:v>
      </x:c>
      <x:c r="F3559" s="6" t="n">
        <x:v>0</x:v>
      </x:c>
      <x:c r="G3559" s="6" t="n">
        <x:v>0</x:v>
      </x:c>
      <x:c r="H3559" s="6" t="n">
        <x:v>0</x:v>
      </x:c>
      <x:c r="I3559" s="6" t="n">
        <x:v>0</x:v>
      </x:c>
      <x:c r="J3559" s="6" t="str">
        <x:v>[0.2, 0.192, 3, 0.096]</x:v>
      </x:c>
      <x:c r="K3559" s="7" t="str">
        <x:v>无首段伤害倍率，请覆盖或设为辅助技能</x:v>
      </x:c>
      <x:c r="L3559" s="6" t="str">
        <x:v>https://raw.githubusercontent.com/Mar-7th/StarRailRes/dbe8cdfcfb0bf657b9fe1cf92d5537f118ccb487/index_new/cn/character_skills.json</x:v>
      </x:c>
    </x:row>
    <x:row r="3560" ht="68" customHeight="1">
      <x:c r="A3560" s="6" t="str">
        <x:v>131303_6</x:v>
      </x:c>
      <x:c r="B3560" s="6" t="str">
        <x:v>131303</x:v>
      </x:c>
      <x:c r="C3560" s="6" t="n">
        <x:v>6</x:v>
      </x:c>
      <x:c r="D3560" s="6" t="str">
        <x:v>轻与伤痕的赞颂</x:v>
      </x:c>
      <x:c r="E3560" s="7" t="str">
        <x:v>为指定我方单体角色恢复等同于20%能量上限的能量，并使目标及其召唤物成为【蒙福者】，【蒙福者】的暴击伤害提高，提高数值等同于星期日21%暴击伤害+10%。
星期日自身每回合开始时【蒙福者】状态持续回合减1，共持续3回合。且仅对除星期日自身外终结技最新的施放目标生效。当星期日陷入无法战斗状态时，【蒙福者】效果也会被解除。</x:v>
      </x:c>
      <x:c r="F3560" s="6" t="n">
        <x:v>0</x:v>
      </x:c>
      <x:c r="G3560" s="6" t="n">
        <x:v>0</x:v>
      </x:c>
      <x:c r="H3560" s="6" t="n">
        <x:v>0</x:v>
      </x:c>
      <x:c r="I3560" s="6" t="n">
        <x:v>0</x:v>
      </x:c>
      <x:c r="J3560" s="6" t="str">
        <x:v>[0.2, 0.21, 3, 0.1]</x:v>
      </x:c>
      <x:c r="K3560" s="7" t="str">
        <x:v>无首段伤害倍率，请覆盖或设为辅助技能</x:v>
      </x:c>
      <x:c r="L3560" s="6" t="str">
        <x:v>https://raw.githubusercontent.com/Mar-7th/StarRailRes/dbe8cdfcfb0bf657b9fe1cf92d5537f118ccb487/index_new/cn/character_skills.json</x:v>
      </x:c>
    </x:row>
    <x:row r="3561" ht="68" customHeight="1">
      <x:c r="A3561" s="6" t="str">
        <x:v>131303_7</x:v>
      </x:c>
      <x:c r="B3561" s="6" t="str">
        <x:v>131303</x:v>
      </x:c>
      <x:c r="C3561" s="6" t="n">
        <x:v>7</x:v>
      </x:c>
      <x:c r="D3561" s="6" t="str">
        <x:v>轻与伤痕的赞颂</x:v>
      </x:c>
      <x:c r="E3561" s="7" t="str">
        <x:v>为指定我方单体角色恢复等同于20%能量上限的能量，并使目标及其召唤物成为【蒙福者】，【蒙福者】的暴击伤害提高，提高数值等同于星期日23.25%暴击伤害+10.5%。
星期日自身每回合开始时【蒙福者】状态持续回合减1，共持续3回合。且仅对除星期日自身外终结技最新的施放目标生效。当星期日陷入无法战斗状态时，【蒙福者】效果也会被解除。</x:v>
      </x:c>
      <x:c r="F3561" s="6" t="n">
        <x:v>0</x:v>
      </x:c>
      <x:c r="G3561" s="6" t="n">
        <x:v>0</x:v>
      </x:c>
      <x:c r="H3561" s="6" t="n">
        <x:v>0</x:v>
      </x:c>
      <x:c r="I3561" s="6" t="n">
        <x:v>0</x:v>
      </x:c>
      <x:c r="J3561" s="6" t="str">
        <x:v>[0.2, 0.2325, 3, 0.105]</x:v>
      </x:c>
      <x:c r="K3561" s="7" t="str">
        <x:v>无首段伤害倍率，请覆盖或设为辅助技能</x:v>
      </x:c>
      <x:c r="L3561" s="6" t="str">
        <x:v>https://raw.githubusercontent.com/Mar-7th/StarRailRes/dbe8cdfcfb0bf657b9fe1cf92d5537f118ccb487/index_new/cn/character_skills.json</x:v>
      </x:c>
    </x:row>
    <x:row r="3562" ht="68" customHeight="1">
      <x:c r="A3562" s="6" t="str">
        <x:v>131303_8</x:v>
      </x:c>
      <x:c r="B3562" s="6" t="str">
        <x:v>131303</x:v>
      </x:c>
      <x:c r="C3562" s="6" t="n">
        <x:v>8</x:v>
      </x:c>
      <x:c r="D3562" s="6" t="str">
        <x:v>轻与伤痕的赞颂</x:v>
      </x:c>
      <x:c r="E3562" s="7" t="str">
        <x:v>为指定我方单体角色恢复等同于20%能量上限的能量，并使目标及其召唤物成为【蒙福者】，【蒙福者】的暴击伤害提高，提高数值等同于星期日25.5%暴击伤害+11%。
星期日自身每回合开始时【蒙福者】状态持续回合减1，共持续3回合。且仅对除星期日自身外终结技最新的施放目标生效。当星期日陷入无法战斗状态时，【蒙福者】效果也会被解除。</x:v>
      </x:c>
      <x:c r="F3562" s="6" t="n">
        <x:v>0</x:v>
      </x:c>
      <x:c r="G3562" s="6" t="n">
        <x:v>0</x:v>
      </x:c>
      <x:c r="H3562" s="6" t="n">
        <x:v>0</x:v>
      </x:c>
      <x:c r="I3562" s="6" t="n">
        <x:v>0</x:v>
      </x:c>
      <x:c r="J3562" s="6" t="str">
        <x:v>[0.2, 0.255, 3, 0.11]</x:v>
      </x:c>
      <x:c r="K3562" s="7" t="str">
        <x:v>无首段伤害倍率，请覆盖或设为辅助技能</x:v>
      </x:c>
      <x:c r="L3562" s="6" t="str">
        <x:v>https://raw.githubusercontent.com/Mar-7th/StarRailRes/dbe8cdfcfb0bf657b9fe1cf92d5537f118ccb487/index_new/cn/character_skills.json</x:v>
      </x:c>
    </x:row>
    <x:row r="3563" ht="68" customHeight="1">
      <x:c r="A3563" s="6" t="str">
        <x:v>131303_9</x:v>
      </x:c>
      <x:c r="B3563" s="6" t="str">
        <x:v>131303</x:v>
      </x:c>
      <x:c r="C3563" s="6" t="n">
        <x:v>9</x:v>
      </x:c>
      <x:c r="D3563" s="6" t="str">
        <x:v>轻与伤痕的赞颂</x:v>
      </x:c>
      <x:c r="E3563" s="7" t="str">
        <x:v>为指定我方单体角色恢复等同于20%能量上限的能量，并使目标及其召唤物成为【蒙福者】，【蒙福者】的暴击伤害提高，提高数值等同于星期日27.75%暴击伤害+11.5%。
星期日自身每回合开始时【蒙福者】状态持续回合减1，共持续3回合。且仅对除星期日自身外终结技最新的施放目标生效。当星期日陷入无法战斗状态时，【蒙福者】效果也会被解除。</x:v>
      </x:c>
      <x:c r="F3563" s="6" t="n">
        <x:v>0</x:v>
      </x:c>
      <x:c r="G3563" s="6" t="n">
        <x:v>0</x:v>
      </x:c>
      <x:c r="H3563" s="6" t="n">
        <x:v>0</x:v>
      </x:c>
      <x:c r="I3563" s="6" t="n">
        <x:v>0</x:v>
      </x:c>
      <x:c r="J3563" s="6" t="str">
        <x:v>[0.2, 0.2775, 3, 0.115]</x:v>
      </x:c>
      <x:c r="K3563" s="7" t="str">
        <x:v>无首段伤害倍率，请覆盖或设为辅助技能</x:v>
      </x:c>
      <x:c r="L3563" s="6" t="str">
        <x:v>https://raw.githubusercontent.com/Mar-7th/StarRailRes/dbe8cdfcfb0bf657b9fe1cf92d5537f118ccb487/index_new/cn/character_skills.json</x:v>
      </x:c>
    </x:row>
    <x:row r="3564" ht="68" customHeight="1">
      <x:c r="A3564" s="6" t="str">
        <x:v>131303_10</x:v>
      </x:c>
      <x:c r="B3564" s="6" t="str">
        <x:v>131303</x:v>
      </x:c>
      <x:c r="C3564" s="6" t="n">
        <x:v>10</x:v>
      </x:c>
      <x:c r="D3564" s="6" t="str">
        <x:v>轻与伤痕的赞颂</x:v>
      </x:c>
      <x:c r="E3564" s="7" t="str">
        <x:v>为指定我方单体角色恢复等同于20%能量上限的能量，并使目标及其召唤物成为【蒙福者】，【蒙福者】的暴击伤害提高，提高数值等同于星期日30%暴击伤害+12%。
星期日自身每回合开始时【蒙福者】状态持续回合减1，共持续3回合。且仅对除星期日自身外终结技最新的施放目标生效。当星期日陷入无法战斗状态时，【蒙福者】效果也会被解除。</x:v>
      </x:c>
      <x:c r="F3564" s="6" t="n">
        <x:v>0</x:v>
      </x:c>
      <x:c r="G3564" s="6" t="n">
        <x:v>0</x:v>
      </x:c>
      <x:c r="H3564" s="6" t="n">
        <x:v>0</x:v>
      </x:c>
      <x:c r="I3564" s="6" t="n">
        <x:v>0</x:v>
      </x:c>
      <x:c r="J3564" s="6" t="str">
        <x:v>[0.2, 0.3, 3, 0.12]</x:v>
      </x:c>
      <x:c r="K3564" s="7" t="str">
        <x:v>无首段伤害倍率，请覆盖或设为辅助技能</x:v>
      </x:c>
      <x:c r="L3564" s="6" t="str">
        <x:v>https://raw.githubusercontent.com/Mar-7th/StarRailRes/dbe8cdfcfb0bf657b9fe1cf92d5537f118ccb487/index_new/cn/character_skills.json</x:v>
      </x:c>
    </x:row>
    <x:row r="3565" ht="68" customHeight="1">
      <x:c r="A3565" s="6" t="str">
        <x:v>131303_11</x:v>
      </x:c>
      <x:c r="B3565" s="6" t="str">
        <x:v>131303</x:v>
      </x:c>
      <x:c r="C3565" s="6" t="n">
        <x:v>11</x:v>
      </x:c>
      <x:c r="D3565" s="6" t="str">
        <x:v>轻与伤痕的赞颂</x:v>
      </x:c>
      <x:c r="E3565" s="7" t="str">
        <x:v>为指定我方单体角色恢复等同于20%能量上限的能量，并使目标及其召唤物成为【蒙福者】，【蒙福者】的暴击伤害提高，提高数值等同于星期日31.8%暴击伤害+12.4%。
星期日自身每回合开始时【蒙福者】状态持续回合减1，共持续3回合。且仅对除星期日自身外终结技最新的施放目标生效。当星期日陷入无法战斗状态时，【蒙福者】效果也会被解除。</x:v>
      </x:c>
      <x:c r="F3565" s="6" t="n">
        <x:v>0</x:v>
      </x:c>
      <x:c r="G3565" s="6" t="n">
        <x:v>0</x:v>
      </x:c>
      <x:c r="H3565" s="6" t="n">
        <x:v>0</x:v>
      </x:c>
      <x:c r="I3565" s="6" t="n">
        <x:v>0</x:v>
      </x:c>
      <x:c r="J3565" s="6" t="str">
        <x:v>[0.2, 0.318, 3, 0.124]</x:v>
      </x:c>
      <x:c r="K3565" s="7" t="str">
        <x:v>无首段伤害倍率，请覆盖或设为辅助技能</x:v>
      </x:c>
      <x:c r="L3565" s="6" t="str">
        <x:v>https://raw.githubusercontent.com/Mar-7th/StarRailRes/dbe8cdfcfb0bf657b9fe1cf92d5537f118ccb487/index_new/cn/character_skills.json</x:v>
      </x:c>
    </x:row>
    <x:row r="3566" ht="68" customHeight="1">
      <x:c r="A3566" s="6" t="str">
        <x:v>131303_12</x:v>
      </x:c>
      <x:c r="B3566" s="6" t="str">
        <x:v>131303</x:v>
      </x:c>
      <x:c r="C3566" s="6" t="n">
        <x:v>12</x:v>
      </x:c>
      <x:c r="D3566" s="6" t="str">
        <x:v>轻与伤痕的赞颂</x:v>
      </x:c>
      <x:c r="E3566" s="7" t="str">
        <x:v>为指定我方单体角色恢复等同于20%能量上限的能量，并使目标及其召唤物成为【蒙福者】，【蒙福者】的暴击伤害提高，提高数值等同于星期日33.6%暴击伤害+12.8%。
星期日自身每回合开始时【蒙福者】状态持续回合减1，共持续3回合。且仅对除星期日自身外终结技最新的施放目标生效。当星期日陷入无法战斗状态时，【蒙福者】效果也会被解除。</x:v>
      </x:c>
      <x:c r="F3566" s="6" t="n">
        <x:v>0</x:v>
      </x:c>
      <x:c r="G3566" s="6" t="n">
        <x:v>0</x:v>
      </x:c>
      <x:c r="H3566" s="6" t="n">
        <x:v>0</x:v>
      </x:c>
      <x:c r="I3566" s="6" t="n">
        <x:v>0</x:v>
      </x:c>
      <x:c r="J3566" s="6" t="str">
        <x:v>[0.2, 0.336, 3, 0.128]</x:v>
      </x:c>
      <x:c r="K3566" s="7" t="str">
        <x:v>无首段伤害倍率，请覆盖或设为辅助技能</x:v>
      </x:c>
      <x:c r="L3566" s="6" t="str">
        <x:v>https://raw.githubusercontent.com/Mar-7th/StarRailRes/dbe8cdfcfb0bf657b9fe1cf92d5537f118ccb487/index_new/cn/character_skills.json</x:v>
      </x:c>
    </x:row>
    <x:row r="3567" ht="68" customHeight="1">
      <x:c r="A3567" s="6" t="str">
        <x:v>131303_13</x:v>
      </x:c>
      <x:c r="B3567" s="6" t="str">
        <x:v>131303</x:v>
      </x:c>
      <x:c r="C3567" s="6" t="n">
        <x:v>13</x:v>
      </x:c>
      <x:c r="D3567" s="6" t="str">
        <x:v>轻与伤痕的赞颂</x:v>
      </x:c>
      <x:c r="E3567" s="7" t="str">
        <x:v>为指定我方单体角色恢复等同于20%能量上限的能量，并使目标及其召唤物成为【蒙福者】，【蒙福者】的暴击伤害提高，提高数值等同于星期日35.4%暴击伤害+13.2%。
星期日自身每回合开始时【蒙福者】状态持续回合减1，共持续3回合。且仅对除星期日自身外终结技最新的施放目标生效。当星期日陷入无法战斗状态时，【蒙福者】效果也会被解除。</x:v>
      </x:c>
      <x:c r="F3567" s="6" t="n">
        <x:v>0</x:v>
      </x:c>
      <x:c r="G3567" s="6" t="n">
        <x:v>0</x:v>
      </x:c>
      <x:c r="H3567" s="6" t="n">
        <x:v>0</x:v>
      </x:c>
      <x:c r="I3567" s="6" t="n">
        <x:v>0</x:v>
      </x:c>
      <x:c r="J3567" s="6" t="str">
        <x:v>[0.2, 0.354, 3, 0.132]</x:v>
      </x:c>
      <x:c r="K3567" s="7" t="str">
        <x:v>无首段伤害倍率，请覆盖或设为辅助技能</x:v>
      </x:c>
      <x:c r="L3567" s="6" t="str">
        <x:v>https://raw.githubusercontent.com/Mar-7th/StarRailRes/dbe8cdfcfb0bf657b9fe1cf92d5537f118ccb487/index_new/cn/character_skills.json</x:v>
      </x:c>
    </x:row>
    <x:row r="3568" ht="68" customHeight="1">
      <x:c r="A3568" s="6" t="str">
        <x:v>131303_14</x:v>
      </x:c>
      <x:c r="B3568" s="6" t="str">
        <x:v>131303</x:v>
      </x:c>
      <x:c r="C3568" s="6" t="n">
        <x:v>14</x:v>
      </x:c>
      <x:c r="D3568" s="6" t="str">
        <x:v>轻与伤痕的赞颂</x:v>
      </x:c>
      <x:c r="E3568" s="7" t="str">
        <x:v>为指定我方单体角色恢复等同于20%能量上限的能量，并使目标及其召唤物成为【蒙福者】，【蒙福者】的暴击伤害提高，提高数值等同于星期日37.2%暴击伤害+13.6%。
星期日自身每回合开始时【蒙福者】状态持续回合减1，共持续3回合。且仅对除星期日自身外终结技最新的施放目标生效。当星期日陷入无法战斗状态时，【蒙福者】效果也会被解除。</x:v>
      </x:c>
      <x:c r="F3568" s="6" t="n">
        <x:v>0</x:v>
      </x:c>
      <x:c r="G3568" s="6" t="n">
        <x:v>0</x:v>
      </x:c>
      <x:c r="H3568" s="6" t="n">
        <x:v>0</x:v>
      </x:c>
      <x:c r="I3568" s="6" t="n">
        <x:v>0</x:v>
      </x:c>
      <x:c r="J3568" s="6" t="str">
        <x:v>[0.2, 0.372, 3, 0.136]</x:v>
      </x:c>
      <x:c r="K3568" s="7" t="str">
        <x:v>无首段伤害倍率，请覆盖或设为辅助技能</x:v>
      </x:c>
      <x:c r="L3568" s="6" t="str">
        <x:v>https://raw.githubusercontent.com/Mar-7th/StarRailRes/dbe8cdfcfb0bf657b9fe1cf92d5537f118ccb487/index_new/cn/character_skills.json</x:v>
      </x:c>
    </x:row>
    <x:row r="3569" ht="68" customHeight="1">
      <x:c r="A3569" s="6" t="str">
        <x:v>131303_15</x:v>
      </x:c>
      <x:c r="B3569" s="6" t="str">
        <x:v>131303</x:v>
      </x:c>
      <x:c r="C3569" s="6" t="n">
        <x:v>15</x:v>
      </x:c>
      <x:c r="D3569" s="6" t="str">
        <x:v>轻与伤痕的赞颂</x:v>
      </x:c>
      <x:c r="E3569" s="7" t="str">
        <x:v>为指定我方单体角色恢复等同于20%能量上限的能量，并使目标及其召唤物成为【蒙福者】，【蒙福者】的暴击伤害提高，提高数值等同于星期日39%暴击伤害+14%。
星期日自身每回合开始时【蒙福者】状态持续回合减1，共持续3回合。且仅对除星期日自身外终结技最新的施放目标生效。当星期日陷入无法战斗状态时，【蒙福者】效果也会被解除。</x:v>
      </x:c>
      <x:c r="F3569" s="6" t="n">
        <x:v>0</x:v>
      </x:c>
      <x:c r="G3569" s="6" t="n">
        <x:v>0</x:v>
      </x:c>
      <x:c r="H3569" s="6" t="n">
        <x:v>0</x:v>
      </x:c>
      <x:c r="I3569" s="6" t="n">
        <x:v>0</x:v>
      </x:c>
      <x:c r="J3569" s="6" t="str">
        <x:v>[0.2, 0.39, 3, 0.14]</x:v>
      </x:c>
      <x:c r="K3569" s="7" t="str">
        <x:v>无首段伤害倍率，请覆盖或设为辅助技能</x:v>
      </x:c>
      <x:c r="L3569" s="6" t="str">
        <x:v>https://raw.githubusercontent.com/Mar-7th/StarRailRes/dbe8cdfcfb0bf657b9fe1cf92d5537f118ccb487/index_new/cn/character_skills.json</x:v>
      </x:c>
    </x:row>
    <x:row r="3570" ht="20" customHeight="1">
      <x:c r="A3570" s="6" t="str">
        <x:v>131304_1</x:v>
      </x:c>
      <x:c r="B3570" s="6" t="str">
        <x:v>131304</x:v>
      </x:c>
      <x:c r="C3570" s="6" t="n">
        <x:v>1</x:v>
      </x:c>
      <x:c r="D3570" s="6" t="str">
        <x:v>倾诉之肉身</x:v>
      </x:c>
      <x:c r="E3570" s="7" t="str">
        <x:v>施放战技时，使目标的暴击率提高10%，持续3回合。</x:v>
      </x:c>
      <x:c r="F3570" s="6" t="n">
        <x:v>0</x:v>
      </x:c>
      <x:c r="G3570" s="6" t="n">
        <x:v>0</x:v>
      </x:c>
      <x:c r="H3570" s="6" t="n">
        <x:v>0</x:v>
      </x:c>
      <x:c r="I3570" s="6" t="n">
        <x:v>0</x:v>
      </x:c>
      <x:c r="J3570" s="6" t="str">
        <x:v>[0.1, 3]</x:v>
      </x:c>
      <x:c r="K3570" s="7" t="str">
        <x:v>无首段伤害倍率，请覆盖或设为辅助技能</x:v>
      </x:c>
      <x:c r="L3570" s="6" t="str">
        <x:v>https://raw.githubusercontent.com/Mar-7th/StarRailRes/dbe8cdfcfb0bf657b9fe1cf92d5537f118ccb487/index_new/cn/character_skills.json</x:v>
      </x:c>
    </x:row>
    <x:row r="3571" ht="20" customHeight="1">
      <x:c r="A3571" s="6" t="str">
        <x:v>131304_2</x:v>
      </x:c>
      <x:c r="B3571" s="6" t="str">
        <x:v>131304</x:v>
      </x:c>
      <x:c r="C3571" s="6" t="n">
        <x:v>2</x:v>
      </x:c>
      <x:c r="D3571" s="6" t="str">
        <x:v>倾诉之肉身</x:v>
      </x:c>
      <x:c r="E3571" s="7" t="str">
        <x:v>施放战技时，使目标的暴击率提高11%，持续3回合。</x:v>
      </x:c>
      <x:c r="F3571" s="6" t="n">
        <x:v>0</x:v>
      </x:c>
      <x:c r="G3571" s="6" t="n">
        <x:v>0</x:v>
      </x:c>
      <x:c r="H3571" s="6" t="n">
        <x:v>0</x:v>
      </x:c>
      <x:c r="I3571" s="6" t="n">
        <x:v>0</x:v>
      </x:c>
      <x:c r="J3571" s="6" t="str">
        <x:v>[0.11, 3]</x:v>
      </x:c>
      <x:c r="K3571" s="7" t="str">
        <x:v>无首段伤害倍率，请覆盖或设为辅助技能</x:v>
      </x:c>
      <x:c r="L3571" s="6" t="str">
        <x:v>https://raw.githubusercontent.com/Mar-7th/StarRailRes/dbe8cdfcfb0bf657b9fe1cf92d5537f118ccb487/index_new/cn/character_skills.json</x:v>
      </x:c>
    </x:row>
    <x:row r="3572" ht="20" customHeight="1">
      <x:c r="A3572" s="6" t="str">
        <x:v>131304_3</x:v>
      </x:c>
      <x:c r="B3572" s="6" t="str">
        <x:v>131304</x:v>
      </x:c>
      <x:c r="C3572" s="6" t="n">
        <x:v>3</x:v>
      </x:c>
      <x:c r="D3572" s="6" t="str">
        <x:v>倾诉之肉身</x:v>
      </x:c>
      <x:c r="E3572" s="7" t="str">
        <x:v>施放战技时，使目标的暴击率提高12%，持续3回合。</x:v>
      </x:c>
      <x:c r="F3572" s="6" t="n">
        <x:v>0</x:v>
      </x:c>
      <x:c r="G3572" s="6" t="n">
        <x:v>0</x:v>
      </x:c>
      <x:c r="H3572" s="6" t="n">
        <x:v>0</x:v>
      </x:c>
      <x:c r="I3572" s="6" t="n">
        <x:v>0</x:v>
      </x:c>
      <x:c r="J3572" s="6" t="str">
        <x:v>[0.12, 3]</x:v>
      </x:c>
      <x:c r="K3572" s="7" t="str">
        <x:v>无首段伤害倍率，请覆盖或设为辅助技能</x:v>
      </x:c>
      <x:c r="L3572" s="6" t="str">
        <x:v>https://raw.githubusercontent.com/Mar-7th/StarRailRes/dbe8cdfcfb0bf657b9fe1cf92d5537f118ccb487/index_new/cn/character_skills.json</x:v>
      </x:c>
    </x:row>
    <x:row r="3573" ht="20" customHeight="1">
      <x:c r="A3573" s="6" t="str">
        <x:v>131304_4</x:v>
      </x:c>
      <x:c r="B3573" s="6" t="str">
        <x:v>131304</x:v>
      </x:c>
      <x:c r="C3573" s="6" t="n">
        <x:v>4</x:v>
      </x:c>
      <x:c r="D3573" s="6" t="str">
        <x:v>倾诉之肉身</x:v>
      </x:c>
      <x:c r="E3573" s="7" t="str">
        <x:v>施放战技时，使目标的暴击率提高13%，持续3回合。</x:v>
      </x:c>
      <x:c r="F3573" s="6" t="n">
        <x:v>0</x:v>
      </x:c>
      <x:c r="G3573" s="6" t="n">
        <x:v>0</x:v>
      </x:c>
      <x:c r="H3573" s="6" t="n">
        <x:v>0</x:v>
      </x:c>
      <x:c r="I3573" s="6" t="n">
        <x:v>0</x:v>
      </x:c>
      <x:c r="J3573" s="6" t="str">
        <x:v>[0.13, 3]</x:v>
      </x:c>
      <x:c r="K3573" s="7" t="str">
        <x:v>无首段伤害倍率，请覆盖或设为辅助技能</x:v>
      </x:c>
      <x:c r="L3573" s="6" t="str">
        <x:v>https://raw.githubusercontent.com/Mar-7th/StarRailRes/dbe8cdfcfb0bf657b9fe1cf92d5537f118ccb487/index_new/cn/character_skills.json</x:v>
      </x:c>
    </x:row>
    <x:row r="3574" ht="20" customHeight="1">
      <x:c r="A3574" s="6" t="str">
        <x:v>131304_5</x:v>
      </x:c>
      <x:c r="B3574" s="6" t="str">
        <x:v>131304</x:v>
      </x:c>
      <x:c r="C3574" s="6" t="n">
        <x:v>5</x:v>
      </x:c>
      <x:c r="D3574" s="6" t="str">
        <x:v>倾诉之肉身</x:v>
      </x:c>
      <x:c r="E3574" s="7" t="str">
        <x:v>施放战技时，使目标的暴击率提高14%，持续3回合。</x:v>
      </x:c>
      <x:c r="F3574" s="6" t="n">
        <x:v>0</x:v>
      </x:c>
      <x:c r="G3574" s="6" t="n">
        <x:v>0</x:v>
      </x:c>
      <x:c r="H3574" s="6" t="n">
        <x:v>0</x:v>
      </x:c>
      <x:c r="I3574" s="6" t="n">
        <x:v>0</x:v>
      </x:c>
      <x:c r="J3574" s="6" t="str">
        <x:v>[0.14, 3]</x:v>
      </x:c>
      <x:c r="K3574" s="7" t="str">
        <x:v>无首段伤害倍率，请覆盖或设为辅助技能</x:v>
      </x:c>
      <x:c r="L3574" s="6" t="str">
        <x:v>https://raw.githubusercontent.com/Mar-7th/StarRailRes/dbe8cdfcfb0bf657b9fe1cf92d5537f118ccb487/index_new/cn/character_skills.json</x:v>
      </x:c>
    </x:row>
    <x:row r="3575" ht="20" customHeight="1">
      <x:c r="A3575" s="6" t="str">
        <x:v>131304_6</x:v>
      </x:c>
      <x:c r="B3575" s="6" t="str">
        <x:v>131304</x:v>
      </x:c>
      <x:c r="C3575" s="6" t="n">
        <x:v>6</x:v>
      </x:c>
      <x:c r="D3575" s="6" t="str">
        <x:v>倾诉之肉身</x:v>
      </x:c>
      <x:c r="E3575" s="7" t="str">
        <x:v>施放战技时，使目标的暴击率提高15%，持续3回合。</x:v>
      </x:c>
      <x:c r="F3575" s="6" t="n">
        <x:v>0</x:v>
      </x:c>
      <x:c r="G3575" s="6" t="n">
        <x:v>0</x:v>
      </x:c>
      <x:c r="H3575" s="6" t="n">
        <x:v>0</x:v>
      </x:c>
      <x:c r="I3575" s="6" t="n">
        <x:v>0</x:v>
      </x:c>
      <x:c r="J3575" s="6" t="str">
        <x:v>[0.15, 3]</x:v>
      </x:c>
      <x:c r="K3575" s="7" t="str">
        <x:v>无首段伤害倍率，请覆盖或设为辅助技能</x:v>
      </x:c>
      <x:c r="L3575" s="6" t="str">
        <x:v>https://raw.githubusercontent.com/Mar-7th/StarRailRes/dbe8cdfcfb0bf657b9fe1cf92d5537f118ccb487/index_new/cn/character_skills.json</x:v>
      </x:c>
    </x:row>
    <x:row r="3576" ht="20" customHeight="1">
      <x:c r="A3576" s="6" t="str">
        <x:v>131304_7</x:v>
      </x:c>
      <x:c r="B3576" s="6" t="str">
        <x:v>131304</x:v>
      </x:c>
      <x:c r="C3576" s="6" t="n">
        <x:v>7</x:v>
      </x:c>
      <x:c r="D3576" s="6" t="str">
        <x:v>倾诉之肉身</x:v>
      </x:c>
      <x:c r="E3576" s="7" t="str">
        <x:v>施放战技时，使目标的暴击率提高16.25%，持续3回合。</x:v>
      </x:c>
      <x:c r="F3576" s="6" t="n">
        <x:v>0</x:v>
      </x:c>
      <x:c r="G3576" s="6" t="n">
        <x:v>0</x:v>
      </x:c>
      <x:c r="H3576" s="6" t="n">
        <x:v>0</x:v>
      </x:c>
      <x:c r="I3576" s="6" t="n">
        <x:v>0</x:v>
      </x:c>
      <x:c r="J3576" s="6" t="str">
        <x:v>[0.1625, 3]</x:v>
      </x:c>
      <x:c r="K3576" s="7" t="str">
        <x:v>无首段伤害倍率，请覆盖或设为辅助技能</x:v>
      </x:c>
      <x:c r="L3576" s="6" t="str">
        <x:v>https://raw.githubusercontent.com/Mar-7th/StarRailRes/dbe8cdfcfb0bf657b9fe1cf92d5537f118ccb487/index_new/cn/character_skills.json</x:v>
      </x:c>
    </x:row>
    <x:row r="3577" ht="20" customHeight="1">
      <x:c r="A3577" s="6" t="str">
        <x:v>131304_8</x:v>
      </x:c>
      <x:c r="B3577" s="6" t="str">
        <x:v>131304</x:v>
      </x:c>
      <x:c r="C3577" s="6" t="n">
        <x:v>8</x:v>
      </x:c>
      <x:c r="D3577" s="6" t="str">
        <x:v>倾诉之肉身</x:v>
      </x:c>
      <x:c r="E3577" s="7" t="str">
        <x:v>施放战技时，使目标的暴击率提高17.5%，持续3回合。</x:v>
      </x:c>
      <x:c r="F3577" s="6" t="n">
        <x:v>0</x:v>
      </x:c>
      <x:c r="G3577" s="6" t="n">
        <x:v>0</x:v>
      </x:c>
      <x:c r="H3577" s="6" t="n">
        <x:v>0</x:v>
      </x:c>
      <x:c r="I3577" s="6" t="n">
        <x:v>0</x:v>
      </x:c>
      <x:c r="J3577" s="6" t="str">
        <x:v>[0.175, 3]</x:v>
      </x:c>
      <x:c r="K3577" s="7" t="str">
        <x:v>无首段伤害倍率，请覆盖或设为辅助技能</x:v>
      </x:c>
      <x:c r="L3577" s="6" t="str">
        <x:v>https://raw.githubusercontent.com/Mar-7th/StarRailRes/dbe8cdfcfb0bf657b9fe1cf92d5537f118ccb487/index_new/cn/character_skills.json</x:v>
      </x:c>
    </x:row>
    <x:row r="3578" ht="20" customHeight="1">
      <x:c r="A3578" s="6" t="str">
        <x:v>131304_9</x:v>
      </x:c>
      <x:c r="B3578" s="6" t="str">
        <x:v>131304</x:v>
      </x:c>
      <x:c r="C3578" s="6" t="n">
        <x:v>9</x:v>
      </x:c>
      <x:c r="D3578" s="6" t="str">
        <x:v>倾诉之肉身</x:v>
      </x:c>
      <x:c r="E3578" s="7" t="str">
        <x:v>施放战技时，使目标的暴击率提高18.75%，持续3回合。</x:v>
      </x:c>
      <x:c r="F3578" s="6" t="n">
        <x:v>0</x:v>
      </x:c>
      <x:c r="G3578" s="6" t="n">
        <x:v>0</x:v>
      </x:c>
      <x:c r="H3578" s="6" t="n">
        <x:v>0</x:v>
      </x:c>
      <x:c r="I3578" s="6" t="n">
        <x:v>0</x:v>
      </x:c>
      <x:c r="J3578" s="6" t="str">
        <x:v>[0.1875, 3]</x:v>
      </x:c>
      <x:c r="K3578" s="7" t="str">
        <x:v>无首段伤害倍率，请覆盖或设为辅助技能</x:v>
      </x:c>
      <x:c r="L3578" s="6" t="str">
        <x:v>https://raw.githubusercontent.com/Mar-7th/StarRailRes/dbe8cdfcfb0bf657b9fe1cf92d5537f118ccb487/index_new/cn/character_skills.json</x:v>
      </x:c>
    </x:row>
    <x:row r="3579" ht="20" customHeight="1">
      <x:c r="A3579" s="6" t="str">
        <x:v>131304_10</x:v>
      </x:c>
      <x:c r="B3579" s="6" t="str">
        <x:v>131304</x:v>
      </x:c>
      <x:c r="C3579" s="6" t="n">
        <x:v>10</x:v>
      </x:c>
      <x:c r="D3579" s="6" t="str">
        <x:v>倾诉之肉身</x:v>
      </x:c>
      <x:c r="E3579" s="7" t="str">
        <x:v>施放战技时，使目标的暴击率提高20%，持续3回合。</x:v>
      </x:c>
      <x:c r="F3579" s="6" t="n">
        <x:v>0</x:v>
      </x:c>
      <x:c r="G3579" s="6" t="n">
        <x:v>0</x:v>
      </x:c>
      <x:c r="H3579" s="6" t="n">
        <x:v>0</x:v>
      </x:c>
      <x:c r="I3579" s="6" t="n">
        <x:v>0</x:v>
      </x:c>
      <x:c r="J3579" s="6" t="str">
        <x:v>[0.2, 3]</x:v>
      </x:c>
      <x:c r="K3579" s="7" t="str">
        <x:v>无首段伤害倍率，请覆盖或设为辅助技能</x:v>
      </x:c>
      <x:c r="L3579" s="6" t="str">
        <x:v>https://raw.githubusercontent.com/Mar-7th/StarRailRes/dbe8cdfcfb0bf657b9fe1cf92d5537f118ccb487/index_new/cn/character_skills.json</x:v>
      </x:c>
    </x:row>
    <x:row r="3580" ht="20" customHeight="1">
      <x:c r="A3580" s="6" t="str">
        <x:v>131304_11</x:v>
      </x:c>
      <x:c r="B3580" s="6" t="str">
        <x:v>131304</x:v>
      </x:c>
      <x:c r="C3580" s="6" t="n">
        <x:v>11</x:v>
      </x:c>
      <x:c r="D3580" s="6" t="str">
        <x:v>倾诉之肉身</x:v>
      </x:c>
      <x:c r="E3580" s="7" t="str">
        <x:v>施放战技时，使目标的暴击率提高21%，持续3回合。</x:v>
      </x:c>
      <x:c r="F3580" s="6" t="n">
        <x:v>0</x:v>
      </x:c>
      <x:c r="G3580" s="6" t="n">
        <x:v>0</x:v>
      </x:c>
      <x:c r="H3580" s="6" t="n">
        <x:v>0</x:v>
      </x:c>
      <x:c r="I3580" s="6" t="n">
        <x:v>0</x:v>
      </x:c>
      <x:c r="J3580" s="6" t="str">
        <x:v>[0.21, 3]</x:v>
      </x:c>
      <x:c r="K3580" s="7" t="str">
        <x:v>无首段伤害倍率，请覆盖或设为辅助技能</x:v>
      </x:c>
      <x:c r="L3580" s="6" t="str">
        <x:v>https://raw.githubusercontent.com/Mar-7th/StarRailRes/dbe8cdfcfb0bf657b9fe1cf92d5537f118ccb487/index_new/cn/character_skills.json</x:v>
      </x:c>
    </x:row>
    <x:row r="3581" ht="20" customHeight="1">
      <x:c r="A3581" s="6" t="str">
        <x:v>131304_12</x:v>
      </x:c>
      <x:c r="B3581" s="6" t="str">
        <x:v>131304</x:v>
      </x:c>
      <x:c r="C3581" s="6" t="n">
        <x:v>12</x:v>
      </x:c>
      <x:c r="D3581" s="6" t="str">
        <x:v>倾诉之肉身</x:v>
      </x:c>
      <x:c r="E3581" s="7" t="str">
        <x:v>施放战技时，使目标的暴击率提高22%，持续3回合。</x:v>
      </x:c>
      <x:c r="F3581" s="6" t="n">
        <x:v>0</x:v>
      </x:c>
      <x:c r="G3581" s="6" t="n">
        <x:v>0</x:v>
      </x:c>
      <x:c r="H3581" s="6" t="n">
        <x:v>0</x:v>
      </x:c>
      <x:c r="I3581" s="6" t="n">
        <x:v>0</x:v>
      </x:c>
      <x:c r="J3581" s="6" t="str">
        <x:v>[0.22, 3]</x:v>
      </x:c>
      <x:c r="K3581" s="7" t="str">
        <x:v>无首段伤害倍率，请覆盖或设为辅助技能</x:v>
      </x:c>
      <x:c r="L3581" s="6" t="str">
        <x:v>https://raw.githubusercontent.com/Mar-7th/StarRailRes/dbe8cdfcfb0bf657b9fe1cf92d5537f118ccb487/index_new/cn/character_skills.json</x:v>
      </x:c>
    </x:row>
    <x:row r="3582" ht="20" customHeight="1">
      <x:c r="A3582" s="6" t="str">
        <x:v>131304_13</x:v>
      </x:c>
      <x:c r="B3582" s="6" t="str">
        <x:v>131304</x:v>
      </x:c>
      <x:c r="C3582" s="6" t="n">
        <x:v>13</x:v>
      </x:c>
      <x:c r="D3582" s="6" t="str">
        <x:v>倾诉之肉身</x:v>
      </x:c>
      <x:c r="E3582" s="7" t="str">
        <x:v>施放战技时，使目标的暴击率提高23%，持续3回合。</x:v>
      </x:c>
      <x:c r="F3582" s="6" t="n">
        <x:v>0</x:v>
      </x:c>
      <x:c r="G3582" s="6" t="n">
        <x:v>0</x:v>
      </x:c>
      <x:c r="H3582" s="6" t="n">
        <x:v>0</x:v>
      </x:c>
      <x:c r="I3582" s="6" t="n">
        <x:v>0</x:v>
      </x:c>
      <x:c r="J3582" s="6" t="str">
        <x:v>[0.23, 3]</x:v>
      </x:c>
      <x:c r="K3582" s="7" t="str">
        <x:v>无首段伤害倍率，请覆盖或设为辅助技能</x:v>
      </x:c>
      <x:c r="L3582" s="6" t="str">
        <x:v>https://raw.githubusercontent.com/Mar-7th/StarRailRes/dbe8cdfcfb0bf657b9fe1cf92d5537f118ccb487/index_new/cn/character_skills.json</x:v>
      </x:c>
    </x:row>
    <x:row r="3583" ht="20" customHeight="1">
      <x:c r="A3583" s="6" t="str">
        <x:v>131304_14</x:v>
      </x:c>
      <x:c r="B3583" s="6" t="str">
        <x:v>131304</x:v>
      </x:c>
      <x:c r="C3583" s="6" t="n">
        <x:v>14</x:v>
      </x:c>
      <x:c r="D3583" s="6" t="str">
        <x:v>倾诉之肉身</x:v>
      </x:c>
      <x:c r="E3583" s="7" t="str">
        <x:v>施放战技时，使目标的暴击率提高24%，持续3回合。</x:v>
      </x:c>
      <x:c r="F3583" s="6" t="n">
        <x:v>0</x:v>
      </x:c>
      <x:c r="G3583" s="6" t="n">
        <x:v>0</x:v>
      </x:c>
      <x:c r="H3583" s="6" t="n">
        <x:v>0</x:v>
      </x:c>
      <x:c r="I3583" s="6" t="n">
        <x:v>0</x:v>
      </x:c>
      <x:c r="J3583" s="6" t="str">
        <x:v>[0.24, 3]</x:v>
      </x:c>
      <x:c r="K3583" s="7" t="str">
        <x:v>无首段伤害倍率，请覆盖或设为辅助技能</x:v>
      </x:c>
      <x:c r="L3583" s="6" t="str">
        <x:v>https://raw.githubusercontent.com/Mar-7th/StarRailRes/dbe8cdfcfb0bf657b9fe1cf92d5537f118ccb487/index_new/cn/character_skills.json</x:v>
      </x:c>
    </x:row>
    <x:row r="3584" ht="20" customHeight="1">
      <x:c r="A3584" s="6" t="str">
        <x:v>131304_15</x:v>
      </x:c>
      <x:c r="B3584" s="6" t="str">
        <x:v>131304</x:v>
      </x:c>
      <x:c r="C3584" s="6" t="n">
        <x:v>15</x:v>
      </x:c>
      <x:c r="D3584" s="6" t="str">
        <x:v>倾诉之肉身</x:v>
      </x:c>
      <x:c r="E3584" s="7" t="str">
        <x:v>施放战技时，使目标的暴击率提高25%，持续3回合。</x:v>
      </x:c>
      <x:c r="F3584" s="6" t="n">
        <x:v>0</x:v>
      </x:c>
      <x:c r="G3584" s="6" t="n">
        <x:v>0</x:v>
      </x:c>
      <x:c r="H3584" s="6" t="n">
        <x:v>0</x:v>
      </x:c>
      <x:c r="I3584" s="6" t="n">
        <x:v>0</x:v>
      </x:c>
      <x:c r="J3584" s="6" t="str">
        <x:v>[0.25, 3]</x:v>
      </x:c>
      <x:c r="K3584" s="7" t="str">
        <x:v>无首段伤害倍率，请覆盖或设为辅助技能</x:v>
      </x:c>
      <x:c r="L3584" s="6" t="str">
        <x:v>https://raw.githubusercontent.com/Mar-7th/StarRailRes/dbe8cdfcfb0bf657b9fe1cf92d5537f118ccb487/index_new/cn/character_skills.json</x:v>
      </x:c>
    </x:row>
    <x:row r="3585" ht="20" customHeight="1">
      <x:c r="A3585" s="6" t="str">
        <x:v>131306_1</x:v>
      </x:c>
      <x:c r="B3585" s="6" t="str">
        <x:v>131306</x:v>
      </x:c>
      <x:c r="C3585" s="6" t="n">
        <x:v>1</x:v>
      </x:c>
      <x:c r="D3585" s="6" t="str">
        <x:v>攻击</x:v>
      </x:c>
      <x:c r="E3585" s="7" t="str">
        <x:v>攻击敌人，进入战斗后削弱敌方目标对应属性韧性。</x:v>
      </x:c>
      <x:c r="F3585" s="6" t="n">
        <x:v>0</x:v>
      </x:c>
      <x:c r="G3585" s="6" t="n">
        <x:v>0</x:v>
      </x:c>
      <x:c r="H3585" s="6" t="n">
        <x:v>0</x:v>
      </x:c>
      <x:c r="I3585" s="6" t="n">
        <x:v>0</x:v>
      </x:c>
      <x:c r="J3585" s="6" t="str">
        <x:v>[]</x:v>
      </x:c>
      <x:c r="K3585" s="7" t="str">
        <x:v>缺少结构化参数，必须覆盖</x:v>
      </x:c>
      <x:c r="L3585" s="6" t="str">
        <x:v>https://raw.githubusercontent.com/Mar-7th/StarRailRes/dbe8cdfcfb0bf657b9fe1cf92d5537f118ccb487/index_new/cn/character_skills.json</x:v>
      </x:c>
    </x:row>
    <x:row r="3586" ht="38" customHeight="1">
      <x:c r="A3586" s="6" t="str">
        <x:v>131307_1</x:v>
      </x:c>
      <x:c r="B3586" s="6" t="str">
        <x:v>131307</x:v>
      </x:c>
      <x:c r="C3586" s="6" t="n">
        <x:v>1</x:v>
      </x:c>
      <x:c r="D3586" s="6" t="str">
        <x:v>荣光之秘</x:v>
      </x:c>
      <x:c r="E3586" s="7" t="str">
        <x:v>使用秘技后，下一次战斗星期日首次对我方目标施放技能时，使目标造成的伤害提高50%，持续2回合。</x:v>
      </x:c>
      <x:c r="F3586" s="6" t="n">
        <x:v>0</x:v>
      </x:c>
      <x:c r="G3586" s="6" t="n">
        <x:v>0</x:v>
      </x:c>
      <x:c r="H3586" s="6" t="n">
        <x:v>0</x:v>
      </x:c>
      <x:c r="I3586" s="6" t="n">
        <x:v>0</x:v>
      </x:c>
      <x:c r="J3586" s="6" t="str">
        <x:v>[0.5, 2]</x:v>
      </x:c>
      <x:c r="K3586" s="7" t="str">
        <x:v>无首段伤害倍率，请覆盖或设为辅助技能</x:v>
      </x:c>
      <x:c r="L3586" s="6" t="str">
        <x:v>https://raw.githubusercontent.com/Mar-7th/StarRailRes/dbe8cdfcfb0bf657b9fe1cf92d5537f118ccb487/index_new/cn/character_skills.json</x:v>
      </x:c>
    </x:row>
    <x:row r="3587" ht="38" customHeight="1">
      <x:c r="A3587" s="6" t="str">
        <x:v>131401_1</x:v>
      </x:c>
      <x:c r="B3587" s="6" t="str">
        <x:v>131401</x:v>
      </x:c>
      <x:c r="C3587" s="6" t="n">
        <x:v>1</x:v>
      </x:c>
      <x:c r="D3587" s="6" t="str">
        <x:v>挞楚抽薪</x:v>
      </x:c>
      <x:c r="E3587" s="7" t="str">
        <x:v>对指定敌方单体造成等同于翡翠45%攻击力的量子属性伤害，同时对其相邻目标造成等同于翡翠15%攻击力的量子属性伤害。</x:v>
      </x:c>
      <x:c r="F3587" s="6" t="n">
        <x:v>0.6</x:v>
      </x:c>
      <x:c r="G3587" s="6" t="n">
        <x:v>0</x:v>
      </x:c>
      <x:c r="H3587" s="6" t="n">
        <x:v>0</x:v>
      </x:c>
      <x:c r="I3587" s="6" t="n">
        <x:v>0</x:v>
      </x:c>
      <x:c r="J3587" s="6" t="str">
        <x:v>[0.45, 0.15]</x:v>
      </x:c>
      <x:c r="K3587" s="7" t="str">
        <x:v>需确认条件及分段</x:v>
      </x:c>
      <x:c r="L3587" s="6" t="str">
        <x:v>https://raw.githubusercontent.com/Mar-7th/StarRailRes/dbe8cdfcfb0bf657b9fe1cf92d5537f118ccb487/index_new/cn/character_skills.json</x:v>
      </x:c>
    </x:row>
    <x:row r="3588" ht="38" customHeight="1">
      <x:c r="A3588" s="6" t="str">
        <x:v>131401_2</x:v>
      </x:c>
      <x:c r="B3588" s="6" t="str">
        <x:v>131401</x:v>
      </x:c>
      <x:c r="C3588" s="6" t="n">
        <x:v>2</x:v>
      </x:c>
      <x:c r="D3588" s="6" t="str">
        <x:v>挞楚抽薪</x:v>
      </x:c>
      <x:c r="E3588" s="7" t="str">
        <x:v>对指定敌方单体造成等同于翡翠54%攻击力的量子属性伤害，同时对其相邻目标造成等同于翡翠18%攻击力的量子属性伤害。</x:v>
      </x:c>
      <x:c r="F3588" s="6" t="n">
        <x:v>0.72</x:v>
      </x:c>
      <x:c r="G3588" s="6" t="n">
        <x:v>0</x:v>
      </x:c>
      <x:c r="H3588" s="6" t="n">
        <x:v>0</x:v>
      </x:c>
      <x:c r="I3588" s="6" t="n">
        <x:v>0</x:v>
      </x:c>
      <x:c r="J3588" s="6" t="str">
        <x:v>[0.54, 0.18]</x:v>
      </x:c>
      <x:c r="K3588" s="7" t="str">
        <x:v>需确认条件及分段</x:v>
      </x:c>
      <x:c r="L3588" s="6" t="str">
        <x:v>https://raw.githubusercontent.com/Mar-7th/StarRailRes/dbe8cdfcfb0bf657b9fe1cf92d5537f118ccb487/index_new/cn/character_skills.json</x:v>
      </x:c>
    </x:row>
    <x:row r="3589" ht="38" customHeight="1">
      <x:c r="A3589" s="6" t="str">
        <x:v>131401_3</x:v>
      </x:c>
      <x:c r="B3589" s="6" t="str">
        <x:v>131401</x:v>
      </x:c>
      <x:c r="C3589" s="6" t="n">
        <x:v>3</x:v>
      </x:c>
      <x:c r="D3589" s="6" t="str">
        <x:v>挞楚抽薪</x:v>
      </x:c>
      <x:c r="E3589" s="7" t="str">
        <x:v>对指定敌方单体造成等同于翡翠63%攻击力的量子属性伤害，同时对其相邻目标造成等同于翡翠21%攻击力的量子属性伤害。</x:v>
      </x:c>
      <x:c r="F3589" s="6" t="n">
        <x:v>0.84</x:v>
      </x:c>
      <x:c r="G3589" s="6" t="n">
        <x:v>0</x:v>
      </x:c>
      <x:c r="H3589" s="6" t="n">
        <x:v>0</x:v>
      </x:c>
      <x:c r="I3589" s="6" t="n">
        <x:v>0</x:v>
      </x:c>
      <x:c r="J3589" s="6" t="str">
        <x:v>[0.63, 0.21]</x:v>
      </x:c>
      <x:c r="K3589" s="7" t="str">
        <x:v>需确认条件及分段</x:v>
      </x:c>
      <x:c r="L3589" s="6" t="str">
        <x:v>https://raw.githubusercontent.com/Mar-7th/StarRailRes/dbe8cdfcfb0bf657b9fe1cf92d5537f118ccb487/index_new/cn/character_skills.json</x:v>
      </x:c>
    </x:row>
    <x:row r="3590" ht="38" customHeight="1">
      <x:c r="A3590" s="6" t="str">
        <x:v>131401_4</x:v>
      </x:c>
      <x:c r="B3590" s="6" t="str">
        <x:v>131401</x:v>
      </x:c>
      <x:c r="C3590" s="6" t="n">
        <x:v>4</x:v>
      </x:c>
      <x:c r="D3590" s="6" t="str">
        <x:v>挞楚抽薪</x:v>
      </x:c>
      <x:c r="E3590" s="7" t="str">
        <x:v>对指定敌方单体造成等同于翡翠72%攻击力的量子属性伤害，同时对其相邻目标造成等同于翡翠24%攻击力的量子属性伤害。</x:v>
      </x:c>
      <x:c r="F3590" s="6" t="n">
        <x:v>0.96</x:v>
      </x:c>
      <x:c r="G3590" s="6" t="n">
        <x:v>0</x:v>
      </x:c>
      <x:c r="H3590" s="6" t="n">
        <x:v>0</x:v>
      </x:c>
      <x:c r="I3590" s="6" t="n">
        <x:v>0</x:v>
      </x:c>
      <x:c r="J3590" s="6" t="str">
        <x:v>[0.72, 0.24]</x:v>
      </x:c>
      <x:c r="K3590" s="7" t="str">
        <x:v>需确认条件及分段</x:v>
      </x:c>
      <x:c r="L3590" s="6" t="str">
        <x:v>https://raw.githubusercontent.com/Mar-7th/StarRailRes/dbe8cdfcfb0bf657b9fe1cf92d5537f118ccb487/index_new/cn/character_skills.json</x:v>
      </x:c>
    </x:row>
    <x:row r="3591" ht="38" customHeight="1">
      <x:c r="A3591" s="6" t="str">
        <x:v>131401_5</x:v>
      </x:c>
      <x:c r="B3591" s="6" t="str">
        <x:v>131401</x:v>
      </x:c>
      <x:c r="C3591" s="6" t="n">
        <x:v>5</x:v>
      </x:c>
      <x:c r="D3591" s="6" t="str">
        <x:v>挞楚抽薪</x:v>
      </x:c>
      <x:c r="E3591" s="7" t="str">
        <x:v>对指定敌方单体造成等同于翡翠81%攻击力的量子属性伤害，同时对其相邻目标造成等同于翡翠27%攻击力的量子属性伤害。</x:v>
      </x:c>
      <x:c r="F3591" s="6" t="n">
        <x:v>1.08</x:v>
      </x:c>
      <x:c r="G3591" s="6" t="n">
        <x:v>0</x:v>
      </x:c>
      <x:c r="H3591" s="6" t="n">
        <x:v>0</x:v>
      </x:c>
      <x:c r="I3591" s="6" t="n">
        <x:v>0</x:v>
      </x:c>
      <x:c r="J3591" s="6" t="str">
        <x:v>[0.81, 0.27]</x:v>
      </x:c>
      <x:c r="K3591" s="7" t="str">
        <x:v>需确认条件及分段</x:v>
      </x:c>
      <x:c r="L3591" s="6" t="str">
        <x:v>https://raw.githubusercontent.com/Mar-7th/StarRailRes/dbe8cdfcfb0bf657b9fe1cf92d5537f118ccb487/index_new/cn/character_skills.json</x:v>
      </x:c>
    </x:row>
    <x:row r="3592" ht="38" customHeight="1">
      <x:c r="A3592" s="6" t="str">
        <x:v>131401_6</x:v>
      </x:c>
      <x:c r="B3592" s="6" t="str">
        <x:v>131401</x:v>
      </x:c>
      <x:c r="C3592" s="6" t="n">
        <x:v>6</x:v>
      </x:c>
      <x:c r="D3592" s="6" t="str">
        <x:v>挞楚抽薪</x:v>
      </x:c>
      <x:c r="E3592" s="7" t="str">
        <x:v>对指定敌方单体造成等同于翡翠90%攻击力的量子属性伤害，同时对其相邻目标造成等同于翡翠30%攻击力的量子属性伤害。</x:v>
      </x:c>
      <x:c r="F3592" s="6" t="n">
        <x:v>1.2</x:v>
      </x:c>
      <x:c r="G3592" s="6" t="n">
        <x:v>0</x:v>
      </x:c>
      <x:c r="H3592" s="6" t="n">
        <x:v>0</x:v>
      </x:c>
      <x:c r="I3592" s="6" t="n">
        <x:v>0</x:v>
      </x:c>
      <x:c r="J3592" s="6" t="str">
        <x:v>[0.9, 0.3]</x:v>
      </x:c>
      <x:c r="K3592" s="7" t="str">
        <x:v>需确认条件及分段</x:v>
      </x:c>
      <x:c r="L3592" s="6" t="str">
        <x:v>https://raw.githubusercontent.com/Mar-7th/StarRailRes/dbe8cdfcfb0bf657b9fe1cf92d5537f118ccb487/index_new/cn/character_skills.json</x:v>
      </x:c>
    </x:row>
    <x:row r="3593" ht="38" customHeight="1">
      <x:c r="A3593" s="6" t="str">
        <x:v>131401_7</x:v>
      </x:c>
      <x:c r="B3593" s="6" t="str">
        <x:v>131401</x:v>
      </x:c>
      <x:c r="C3593" s="6" t="n">
        <x:v>7</x:v>
      </x:c>
      <x:c r="D3593" s="6" t="str">
        <x:v>挞楚抽薪</x:v>
      </x:c>
      <x:c r="E3593" s="7" t="str">
        <x:v>对指定敌方单体造成等同于翡翠99%攻击力的量子属性伤害，同时对其相邻目标造成等同于翡翠33%攻击力的量子属性伤害。</x:v>
      </x:c>
      <x:c r="F3593" s="6" t="n">
        <x:v>1.32</x:v>
      </x:c>
      <x:c r="G3593" s="6" t="n">
        <x:v>0</x:v>
      </x:c>
      <x:c r="H3593" s="6" t="n">
        <x:v>0</x:v>
      </x:c>
      <x:c r="I3593" s="6" t="n">
        <x:v>0</x:v>
      </x:c>
      <x:c r="J3593" s="6" t="str">
        <x:v>[0.99, 0.33]</x:v>
      </x:c>
      <x:c r="K3593" s="7" t="str">
        <x:v>需确认条件及分段</x:v>
      </x:c>
      <x:c r="L3593" s="6" t="str">
        <x:v>https://raw.githubusercontent.com/Mar-7th/StarRailRes/dbe8cdfcfb0bf657b9fe1cf92d5537f118ccb487/index_new/cn/character_skills.json</x:v>
      </x:c>
    </x:row>
    <x:row r="3594" ht="38" customHeight="1">
      <x:c r="A3594" s="6" t="str">
        <x:v>131401_8</x:v>
      </x:c>
      <x:c r="B3594" s="6" t="str">
        <x:v>131401</x:v>
      </x:c>
      <x:c r="C3594" s="6" t="n">
        <x:v>8</x:v>
      </x:c>
      <x:c r="D3594" s="6" t="str">
        <x:v>挞楚抽薪</x:v>
      </x:c>
      <x:c r="E3594" s="7" t="str">
        <x:v>对指定敌方单体造成等同于翡翠108%攻击力的量子属性伤害，同时对其相邻目标造成等同于翡翠36%攻击力的量子属性伤害。</x:v>
      </x:c>
      <x:c r="F3594" s="6" t="n">
        <x:v>1.44</x:v>
      </x:c>
      <x:c r="G3594" s="6" t="n">
        <x:v>0</x:v>
      </x:c>
      <x:c r="H3594" s="6" t="n">
        <x:v>0</x:v>
      </x:c>
      <x:c r="I3594" s="6" t="n">
        <x:v>0</x:v>
      </x:c>
      <x:c r="J3594" s="6" t="str">
        <x:v>[1.08, 0.36]</x:v>
      </x:c>
      <x:c r="K3594" s="7" t="str">
        <x:v>需确认条件及分段</x:v>
      </x:c>
      <x:c r="L3594" s="6" t="str">
        <x:v>https://raw.githubusercontent.com/Mar-7th/StarRailRes/dbe8cdfcfb0bf657b9fe1cf92d5537f118ccb487/index_new/cn/character_skills.json</x:v>
      </x:c>
    </x:row>
    <x:row r="3595" ht="38" customHeight="1">
      <x:c r="A3595" s="6" t="str">
        <x:v>131401_9</x:v>
      </x:c>
      <x:c r="B3595" s="6" t="str">
        <x:v>131401</x:v>
      </x:c>
      <x:c r="C3595" s="6" t="n">
        <x:v>9</x:v>
      </x:c>
      <x:c r="D3595" s="6" t="str">
        <x:v>挞楚抽薪</x:v>
      </x:c>
      <x:c r="E3595" s="7" t="str">
        <x:v>对指定敌方单体造成等同于翡翠117%攻击力的量子属性伤害，同时对其相邻目标造成等同于翡翠39%攻击力的量子属性伤害。</x:v>
      </x:c>
      <x:c r="F3595" s="6" t="n">
        <x:v>1.56</x:v>
      </x:c>
      <x:c r="G3595" s="6" t="n">
        <x:v>0</x:v>
      </x:c>
      <x:c r="H3595" s="6" t="n">
        <x:v>0</x:v>
      </x:c>
      <x:c r="I3595" s="6" t="n">
        <x:v>0</x:v>
      </x:c>
      <x:c r="J3595" s="6" t="str">
        <x:v>[1.17, 0.39]</x:v>
      </x:c>
      <x:c r="K3595" s="7" t="str">
        <x:v>需确认条件及分段</x:v>
      </x:c>
      <x:c r="L3595" s="6" t="str">
        <x:v>https://raw.githubusercontent.com/Mar-7th/StarRailRes/dbe8cdfcfb0bf657b9fe1cf92d5537f118ccb487/index_new/cn/character_skills.json</x:v>
      </x:c>
    </x:row>
    <x:row r="3596" ht="38" customHeight="1">
      <x:c r="A3596" s="6" t="str">
        <x:v>131401_10</x:v>
      </x:c>
      <x:c r="B3596" s="6" t="str">
        <x:v>131401</x:v>
      </x:c>
      <x:c r="C3596" s="6" t="n">
        <x:v>10</x:v>
      </x:c>
      <x:c r="D3596" s="6" t="str">
        <x:v>挞楚抽薪</x:v>
      </x:c>
      <x:c r="E3596" s="7" t="str">
        <x:v>对指定敌方单体造成等同于翡翠126%攻击力的量子属性伤害，同时对其相邻目标造成等同于翡翠42%攻击力的量子属性伤害。</x:v>
      </x:c>
      <x:c r="F3596" s="6" t="n">
        <x:v>1.68</x:v>
      </x:c>
      <x:c r="G3596" s="6" t="n">
        <x:v>0</x:v>
      </x:c>
      <x:c r="H3596" s="6" t="n">
        <x:v>0</x:v>
      </x:c>
      <x:c r="I3596" s="6" t="n">
        <x:v>0</x:v>
      </x:c>
      <x:c r="J3596" s="6" t="str">
        <x:v>[1.26, 0.42]</x:v>
      </x:c>
      <x:c r="K3596" s="7" t="str">
        <x:v>需确认条件及分段</x:v>
      </x:c>
      <x:c r="L3596" s="6" t="str">
        <x:v>https://raw.githubusercontent.com/Mar-7th/StarRailRes/dbe8cdfcfb0bf657b9fe1cf92d5537f118ccb487/index_new/cn/character_skills.json</x:v>
      </x:c>
    </x:row>
    <x:row r="3597" ht="83" customHeight="1">
      <x:c r="A3597" s="6" t="str">
        <x:v>131402_1</x:v>
      </x:c>
      <x:c r="B3597" s="6" t="str">
        <x:v>131402</x:v>
      </x:c>
      <x:c r="C3597" s="6" t="n">
        <x:v>1</x:v>
      </x:c>
      <x:c r="D3597" s="6" t="str">
        <x:v>恣肆吞併的担保</x:v>
      </x:c>
      <x:c r="E3597" s="7" t="str">
        <x:v>指定我方单体成为【收债人】，使其速度提高30点，持续3回合。
【收债人】施放攻击后，对每个击中的敌方目标造成1次等同于翡翠15%攻击力的量子属性附加伤害，并消耗【收债人】生命上限2%的生命值，若当前生命值不足，当前生命值降至1点。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597" s="6" t="n">
        <x:v>0</x:v>
      </x:c>
      <x:c r="G3597" s="6" t="n">
        <x:v>0</x:v>
      </x:c>
      <x:c r="H3597" s="6" t="n">
        <x:v>0</x:v>
      </x:c>
      <x:c r="I3597" s="6" t="n">
        <x:v>0</x:v>
      </x:c>
      <x:c r="J3597" s="6" t="str">
        <x:v>[30, 0.02, 0.15, 3]</x:v>
      </x:c>
      <x:c r="K3597" s="7" t="str">
        <x:v>无首段伤害倍率，请覆盖或设为辅助技能</x:v>
      </x:c>
      <x:c r="L3597" s="6" t="str">
        <x:v>https://raw.githubusercontent.com/Mar-7th/StarRailRes/dbe8cdfcfb0bf657b9fe1cf92d5537f118ccb487/index_new/cn/character_skills.json</x:v>
      </x:c>
    </x:row>
    <x:row r="3598" ht="83" customHeight="1">
      <x:c r="A3598" s="6" t="str">
        <x:v>131402_2</x:v>
      </x:c>
      <x:c r="B3598" s="6" t="str">
        <x:v>131402</x:v>
      </x:c>
      <x:c r="C3598" s="6" t="n">
        <x:v>2</x:v>
      </x:c>
      <x:c r="D3598" s="6" t="str">
        <x:v>恣肆吞併的担保</x:v>
      </x:c>
      <x:c r="E3598" s="7" t="str">
        <x:v>指定我方单体成为【收债人】，使其速度提高30点，持续3回合。
【收债人】施放攻击后，对每个击中的敌方目标造成1次等同于翡翠16%攻击力的量子属性附加伤害，并消耗【收债人】生命上限2%的生命值，若当前生命值不足，当前生命值降至1点。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598" s="6" t="n">
        <x:v>0</x:v>
      </x:c>
      <x:c r="G3598" s="6" t="n">
        <x:v>0</x:v>
      </x:c>
      <x:c r="H3598" s="6" t="n">
        <x:v>0</x:v>
      </x:c>
      <x:c r="I3598" s="6" t="n">
        <x:v>0</x:v>
      </x:c>
      <x:c r="J3598" s="6" t="str">
        <x:v>[30, 0.02, 0.16, 3]</x:v>
      </x:c>
      <x:c r="K3598" s="7" t="str">
        <x:v>无首段伤害倍率，请覆盖或设为辅助技能</x:v>
      </x:c>
      <x:c r="L3598" s="6" t="str">
        <x:v>https://raw.githubusercontent.com/Mar-7th/StarRailRes/dbe8cdfcfb0bf657b9fe1cf92d5537f118ccb487/index_new/cn/character_skills.json</x:v>
      </x:c>
    </x:row>
    <x:row r="3599" ht="83" customHeight="1">
      <x:c r="A3599" s="6" t="str">
        <x:v>131402_3</x:v>
      </x:c>
      <x:c r="B3599" s="6" t="str">
        <x:v>131402</x:v>
      </x:c>
      <x:c r="C3599" s="6" t="n">
        <x:v>3</x:v>
      </x:c>
      <x:c r="D3599" s="6" t="str">
        <x:v>恣肆吞併的担保</x:v>
      </x:c>
      <x:c r="E3599" s="7" t="str">
        <x:v>指定我方单体成为【收债人】，使其速度提高30点，持续3回合。
【收债人】施放攻击后，对每个击中的敌方目标造成1次等同于翡翠17%攻击力的量子属性附加伤害，并消耗【收债人】生命上限2%的生命值，若当前生命值不足，当前生命值降至1点。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599" s="6" t="n">
        <x:v>0</x:v>
      </x:c>
      <x:c r="G3599" s="6" t="n">
        <x:v>0</x:v>
      </x:c>
      <x:c r="H3599" s="6" t="n">
        <x:v>0</x:v>
      </x:c>
      <x:c r="I3599" s="6" t="n">
        <x:v>0</x:v>
      </x:c>
      <x:c r="J3599" s="6" t="str">
        <x:v>[30, 0.02, 0.17, 3]</x:v>
      </x:c>
      <x:c r="K3599" s="7" t="str">
        <x:v>无首段伤害倍率，请覆盖或设为辅助技能</x:v>
      </x:c>
      <x:c r="L3599" s="6" t="str">
        <x:v>https://raw.githubusercontent.com/Mar-7th/StarRailRes/dbe8cdfcfb0bf657b9fe1cf92d5537f118ccb487/index_new/cn/character_skills.json</x:v>
      </x:c>
    </x:row>
    <x:row r="3600" ht="83" customHeight="1">
      <x:c r="A3600" s="6" t="str">
        <x:v>131402_4</x:v>
      </x:c>
      <x:c r="B3600" s="6" t="str">
        <x:v>131402</x:v>
      </x:c>
      <x:c r="C3600" s="6" t="n">
        <x:v>4</x:v>
      </x:c>
      <x:c r="D3600" s="6" t="str">
        <x:v>恣肆吞併的担保</x:v>
      </x:c>
      <x:c r="E3600" s="7" t="str">
        <x:v>指定我方单体成为【收债人】，使其速度提高30点，持续3回合。
【收债人】施放攻击后，对每个击中的敌方目标造成1次等同于翡翠18%攻击力的量子属性附加伤害，并消耗【收债人】生命上限2%的生命值，若当前生命值不足，当前生命值降至1点。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600" s="6" t="n">
        <x:v>0</x:v>
      </x:c>
      <x:c r="G3600" s="6" t="n">
        <x:v>0</x:v>
      </x:c>
      <x:c r="H3600" s="6" t="n">
        <x:v>0</x:v>
      </x:c>
      <x:c r="I3600" s="6" t="n">
        <x:v>0</x:v>
      </x:c>
      <x:c r="J3600" s="6" t="str">
        <x:v>[30, 0.02, 0.18, 3]</x:v>
      </x:c>
      <x:c r="K3600" s="7" t="str">
        <x:v>无首段伤害倍率，请覆盖或设为辅助技能</x:v>
      </x:c>
      <x:c r="L3600" s="6" t="str">
        <x:v>https://raw.githubusercontent.com/Mar-7th/StarRailRes/dbe8cdfcfb0bf657b9fe1cf92d5537f118ccb487/index_new/cn/character_skills.json</x:v>
      </x:c>
    </x:row>
    <x:row r="3601" ht="83" customHeight="1">
      <x:c r="A3601" s="6" t="str">
        <x:v>131402_5</x:v>
      </x:c>
      <x:c r="B3601" s="6" t="str">
        <x:v>131402</x:v>
      </x:c>
      <x:c r="C3601" s="6" t="n">
        <x:v>5</x:v>
      </x:c>
      <x:c r="D3601" s="6" t="str">
        <x:v>恣肆吞併的担保</x:v>
      </x:c>
      <x:c r="E3601" s="7" t="str">
        <x:v>指定我方单体成为【收债人】，使其速度提高30点，持续3回合。
【收债人】施放攻击后，对每个击中的敌方目标造成1次等同于翡翠19%攻击力的量子属性附加伤害，并消耗【收债人】生命上限2%的生命值，若当前生命值不足，当前生命值降至1点。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601" s="6" t="n">
        <x:v>0</x:v>
      </x:c>
      <x:c r="G3601" s="6" t="n">
        <x:v>0</x:v>
      </x:c>
      <x:c r="H3601" s="6" t="n">
        <x:v>0</x:v>
      </x:c>
      <x:c r="I3601" s="6" t="n">
        <x:v>0</x:v>
      </x:c>
      <x:c r="J3601" s="6" t="str">
        <x:v>[30, 0.02, 0.19, 3]</x:v>
      </x:c>
      <x:c r="K3601" s="7" t="str">
        <x:v>无首段伤害倍率，请覆盖或设为辅助技能</x:v>
      </x:c>
      <x:c r="L3601" s="6" t="str">
        <x:v>https://raw.githubusercontent.com/Mar-7th/StarRailRes/dbe8cdfcfb0bf657b9fe1cf92d5537f118ccb487/index_new/cn/character_skills.json</x:v>
      </x:c>
    </x:row>
    <x:row r="3602" ht="83" customHeight="1">
      <x:c r="A3602" s="6" t="str">
        <x:v>131402_6</x:v>
      </x:c>
      <x:c r="B3602" s="6" t="str">
        <x:v>131402</x:v>
      </x:c>
      <x:c r="C3602" s="6" t="n">
        <x:v>6</x:v>
      </x:c>
      <x:c r="D3602" s="6" t="str">
        <x:v>恣肆吞併的担保</x:v>
      </x:c>
      <x:c r="E3602" s="7" t="str">
        <x:v>指定我方单体成为【收债人】，使其速度提高30点，持续3回合。
【收债人】施放攻击后，对每个击中的敌方目标造成1次等同于翡翠20%攻击力的量子属性附加伤害，并消耗【收债人】生命上限2%的生命值，若当前生命值不足，当前生命值降至1点。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602" s="6" t="n">
        <x:v>0</x:v>
      </x:c>
      <x:c r="G3602" s="6" t="n">
        <x:v>0</x:v>
      </x:c>
      <x:c r="H3602" s="6" t="n">
        <x:v>0</x:v>
      </x:c>
      <x:c r="I3602" s="6" t="n">
        <x:v>0</x:v>
      </x:c>
      <x:c r="J3602" s="6" t="str">
        <x:v>[30, 0.02, 0.2, 3]</x:v>
      </x:c>
      <x:c r="K3602" s="7" t="str">
        <x:v>无首段伤害倍率，请覆盖或设为辅助技能</x:v>
      </x:c>
      <x:c r="L3602" s="6" t="str">
        <x:v>https://raw.githubusercontent.com/Mar-7th/StarRailRes/dbe8cdfcfb0bf657b9fe1cf92d5537f118ccb487/index_new/cn/character_skills.json</x:v>
      </x:c>
    </x:row>
    <x:row r="3603" ht="83" customHeight="1">
      <x:c r="A3603" s="6" t="str">
        <x:v>131402_7</x:v>
      </x:c>
      <x:c r="B3603" s="6" t="str">
        <x:v>131402</x:v>
      </x:c>
      <x:c r="C3603" s="6" t="n">
        <x:v>7</x:v>
      </x:c>
      <x:c r="D3603" s="6" t="str">
        <x:v>恣肆吞併的担保</x:v>
      </x:c>
      <x:c r="E3603" s="7" t="str">
        <x:v>指定我方单体成为【收债人】，使其速度提高30点，持续3回合。
【收债人】施放攻击后，对每个击中的敌方目标造成1次等同于翡翠21.25%攻击力的量子属性附加伤害，并消耗【收债人】生命上限2%的生命值，若当前生命值不足，当前生命值降至1点。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603" s="6" t="n">
        <x:v>0</x:v>
      </x:c>
      <x:c r="G3603" s="6" t="n">
        <x:v>0</x:v>
      </x:c>
      <x:c r="H3603" s="6" t="n">
        <x:v>0</x:v>
      </x:c>
      <x:c r="I3603" s="6" t="n">
        <x:v>0</x:v>
      </x:c>
      <x:c r="J3603" s="6" t="str">
        <x:v>[30, 0.02, 0.2125, 3]</x:v>
      </x:c>
      <x:c r="K3603" s="7" t="str">
        <x:v>无首段伤害倍率，请覆盖或设为辅助技能</x:v>
      </x:c>
      <x:c r="L3603" s="6" t="str">
        <x:v>https://raw.githubusercontent.com/Mar-7th/StarRailRes/dbe8cdfcfb0bf657b9fe1cf92d5537f118ccb487/index_new/cn/character_skills.json</x:v>
      </x:c>
    </x:row>
    <x:row r="3604" ht="83" customHeight="1">
      <x:c r="A3604" s="6" t="str">
        <x:v>131402_8</x:v>
      </x:c>
      <x:c r="B3604" s="6" t="str">
        <x:v>131402</x:v>
      </x:c>
      <x:c r="C3604" s="6" t="n">
        <x:v>8</x:v>
      </x:c>
      <x:c r="D3604" s="6" t="str">
        <x:v>恣肆吞併的担保</x:v>
      </x:c>
      <x:c r="E3604" s="7" t="str">
        <x:v>指定我方单体成为【收债人】，使其速度提高30点，持续3回合。
【收债人】施放攻击后，对每个击中的敌方目标造成1次等同于翡翠22.5%攻击力的量子属性附加伤害，并消耗【收债人】生命上限2%的生命值，若当前生命值不足，当前生命值降至1点。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604" s="6" t="n">
        <x:v>0</x:v>
      </x:c>
      <x:c r="G3604" s="6" t="n">
        <x:v>0</x:v>
      </x:c>
      <x:c r="H3604" s="6" t="n">
        <x:v>0</x:v>
      </x:c>
      <x:c r="I3604" s="6" t="n">
        <x:v>0</x:v>
      </x:c>
      <x:c r="J3604" s="6" t="str">
        <x:v>[30, 0.02, 0.225, 3]</x:v>
      </x:c>
      <x:c r="K3604" s="7" t="str">
        <x:v>无首段伤害倍率，请覆盖或设为辅助技能</x:v>
      </x:c>
      <x:c r="L3604" s="6" t="str">
        <x:v>https://raw.githubusercontent.com/Mar-7th/StarRailRes/dbe8cdfcfb0bf657b9fe1cf92d5537f118ccb487/index_new/cn/character_skills.json</x:v>
      </x:c>
    </x:row>
    <x:row r="3605" ht="83" customHeight="1">
      <x:c r="A3605" s="6" t="str">
        <x:v>131402_9</x:v>
      </x:c>
      <x:c r="B3605" s="6" t="str">
        <x:v>131402</x:v>
      </x:c>
      <x:c r="C3605" s="6" t="n">
        <x:v>9</x:v>
      </x:c>
      <x:c r="D3605" s="6" t="str">
        <x:v>恣肆吞併的担保</x:v>
      </x:c>
      <x:c r="E3605" s="7" t="str">
        <x:v>指定我方单体成为【收债人】，使其速度提高30点，持续3回合。
【收债人】施放攻击后，对每个击中的敌方目标造成1次等同于翡翠23.75%攻击力的量子属性附加伤害，并消耗【收债人】生命上限2%的生命值，若当前生命值不足，当前生命值降至1点。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605" s="6" t="n">
        <x:v>0</x:v>
      </x:c>
      <x:c r="G3605" s="6" t="n">
        <x:v>0</x:v>
      </x:c>
      <x:c r="H3605" s="6" t="n">
        <x:v>0</x:v>
      </x:c>
      <x:c r="I3605" s="6" t="n">
        <x:v>0</x:v>
      </x:c>
      <x:c r="J3605" s="6" t="str">
        <x:v>[30, 0.02, 0.2375, 3]</x:v>
      </x:c>
      <x:c r="K3605" s="7" t="str">
        <x:v>无首段伤害倍率，请覆盖或设为辅助技能</x:v>
      </x:c>
      <x:c r="L3605" s="6" t="str">
        <x:v>https://raw.githubusercontent.com/Mar-7th/StarRailRes/dbe8cdfcfb0bf657b9fe1cf92d5537f118ccb487/index_new/cn/character_skills.json</x:v>
      </x:c>
    </x:row>
    <x:row r="3606" ht="83" customHeight="1">
      <x:c r="A3606" s="6" t="str">
        <x:v>131402_10</x:v>
      </x:c>
      <x:c r="B3606" s="6" t="str">
        <x:v>131402</x:v>
      </x:c>
      <x:c r="C3606" s="6" t="n">
        <x:v>10</x:v>
      </x:c>
      <x:c r="D3606" s="6" t="str">
        <x:v>恣肆吞併的担保</x:v>
      </x:c>
      <x:c r="E3606" s="7" t="str">
        <x:v>指定我方单体成为【收债人】，使其速度提高30点，持续3回合。
【收债人】施放攻击后，对每个击中的敌方目标造成1次等同于翡翠25%攻击力的量子属性附加伤害，并消耗【收债人】生命上限2%的生命值，若当前生命值不足，当前生命值降至1点。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606" s="6" t="n">
        <x:v>0</x:v>
      </x:c>
      <x:c r="G3606" s="6" t="n">
        <x:v>0</x:v>
      </x:c>
      <x:c r="H3606" s="6" t="n">
        <x:v>0</x:v>
      </x:c>
      <x:c r="I3606" s="6" t="n">
        <x:v>0</x:v>
      </x:c>
      <x:c r="J3606" s="6" t="str">
        <x:v>[30, 0.02, 0.25, 3]</x:v>
      </x:c>
      <x:c r="K3606" s="7" t="str">
        <x:v>无首段伤害倍率，请覆盖或设为辅助技能</x:v>
      </x:c>
      <x:c r="L3606" s="6" t="str">
        <x:v>https://raw.githubusercontent.com/Mar-7th/StarRailRes/dbe8cdfcfb0bf657b9fe1cf92d5537f118ccb487/index_new/cn/character_skills.json</x:v>
      </x:c>
    </x:row>
    <x:row r="3607" ht="83" customHeight="1">
      <x:c r="A3607" s="6" t="str">
        <x:v>131402_11</x:v>
      </x:c>
      <x:c r="B3607" s="6" t="str">
        <x:v>131402</x:v>
      </x:c>
      <x:c r="C3607" s="6" t="n">
        <x:v>11</x:v>
      </x:c>
      <x:c r="D3607" s="6" t="str">
        <x:v>恣肆吞併的担保</x:v>
      </x:c>
      <x:c r="E3607" s="7" t="str">
        <x:v>指定我方单体成为【收债人】，使其速度提高30点，持续3回合。
【收债人】施放攻击后，对每个击中的敌方目标造成1次等同于翡翠26%攻击力的量子属性附加伤害，并消耗【收债人】生命上限2%的生命值，若当前生命值不足，当前生命值降至1点。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607" s="6" t="n">
        <x:v>0</x:v>
      </x:c>
      <x:c r="G3607" s="6" t="n">
        <x:v>0</x:v>
      </x:c>
      <x:c r="H3607" s="6" t="n">
        <x:v>0</x:v>
      </x:c>
      <x:c r="I3607" s="6" t="n">
        <x:v>0</x:v>
      </x:c>
      <x:c r="J3607" s="6" t="str">
        <x:v>[30, 0.02, 0.26, 3]</x:v>
      </x:c>
      <x:c r="K3607" s="7" t="str">
        <x:v>无首段伤害倍率，请覆盖或设为辅助技能</x:v>
      </x:c>
      <x:c r="L3607" s="6" t="str">
        <x:v>https://raw.githubusercontent.com/Mar-7th/StarRailRes/dbe8cdfcfb0bf657b9fe1cf92d5537f118ccb487/index_new/cn/character_skills.json</x:v>
      </x:c>
    </x:row>
    <x:row r="3608" ht="83" customHeight="1">
      <x:c r="A3608" s="6" t="str">
        <x:v>131402_12</x:v>
      </x:c>
      <x:c r="B3608" s="6" t="str">
        <x:v>131402</x:v>
      </x:c>
      <x:c r="C3608" s="6" t="n">
        <x:v>12</x:v>
      </x:c>
      <x:c r="D3608" s="6" t="str">
        <x:v>恣肆吞併的担保</x:v>
      </x:c>
      <x:c r="E3608" s="7" t="str">
        <x:v>指定我方单体成为【收债人】，使其速度提高30点，持续3回合。
【收债人】施放攻击后，对每个击中的敌方目标造成1次等同于翡翠27%攻击力的量子属性附加伤害，并消耗【收债人】生命上限2%的生命值，若当前生命值不足，当前生命值降至1点。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608" s="6" t="n">
        <x:v>0</x:v>
      </x:c>
      <x:c r="G3608" s="6" t="n">
        <x:v>0</x:v>
      </x:c>
      <x:c r="H3608" s="6" t="n">
        <x:v>0</x:v>
      </x:c>
      <x:c r="I3608" s="6" t="n">
        <x:v>0</x:v>
      </x:c>
      <x:c r="J3608" s="6" t="str">
        <x:v>[30, 0.02, 0.27, 3]</x:v>
      </x:c>
      <x:c r="K3608" s="7" t="str">
        <x:v>无首段伤害倍率，请覆盖或设为辅助技能</x:v>
      </x:c>
      <x:c r="L3608" s="6" t="str">
        <x:v>https://raw.githubusercontent.com/Mar-7th/StarRailRes/dbe8cdfcfb0bf657b9fe1cf92d5537f118ccb487/index_new/cn/character_skills.json</x:v>
      </x:c>
    </x:row>
    <x:row r="3609" ht="83" customHeight="1">
      <x:c r="A3609" s="6" t="str">
        <x:v>131402_13</x:v>
      </x:c>
      <x:c r="B3609" s="6" t="str">
        <x:v>131402</x:v>
      </x:c>
      <x:c r="C3609" s="6" t="n">
        <x:v>13</x:v>
      </x:c>
      <x:c r="D3609" s="6" t="str">
        <x:v>恣肆吞併的担保</x:v>
      </x:c>
      <x:c r="E3609" s="7" t="str">
        <x:v>指定我方单体成为【收债人】，使其速度提高30点，持续3回合。
【收债人】施放攻击后，对每个击中的敌方目标造成1次等同于翡翠28%攻击力的量子属性附加伤害，并消耗【收债人】生命上限2%的生命值，若当前生命值不足，当前生命值降至1点。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609" s="6" t="n">
        <x:v>0</x:v>
      </x:c>
      <x:c r="G3609" s="6" t="n">
        <x:v>0</x:v>
      </x:c>
      <x:c r="H3609" s="6" t="n">
        <x:v>0</x:v>
      </x:c>
      <x:c r="I3609" s="6" t="n">
        <x:v>0</x:v>
      </x:c>
      <x:c r="J3609" s="6" t="str">
        <x:v>[30, 0.02, 0.28, 3]</x:v>
      </x:c>
      <x:c r="K3609" s="7" t="str">
        <x:v>无首段伤害倍率，请覆盖或设为辅助技能</x:v>
      </x:c>
      <x:c r="L3609" s="6" t="str">
        <x:v>https://raw.githubusercontent.com/Mar-7th/StarRailRes/dbe8cdfcfb0bf657b9fe1cf92d5537f118ccb487/index_new/cn/character_skills.json</x:v>
      </x:c>
    </x:row>
    <x:row r="3610" ht="83" customHeight="1">
      <x:c r="A3610" s="6" t="str">
        <x:v>131402_14</x:v>
      </x:c>
      <x:c r="B3610" s="6" t="str">
        <x:v>131402</x:v>
      </x:c>
      <x:c r="C3610" s="6" t="n">
        <x:v>14</x:v>
      </x:c>
      <x:c r="D3610" s="6" t="str">
        <x:v>恣肆吞併的担保</x:v>
      </x:c>
      <x:c r="E3610" s="7" t="str">
        <x:v>指定我方单体成为【收债人】，使其速度提高30点，持续3回合。
【收债人】施放攻击后，对每个击中的敌方目标造成1次等同于翡翠29%攻击力的量子属性附加伤害，并消耗【收债人】生命上限2%的生命值，若当前生命值不足，当前生命值降至1点。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610" s="6" t="n">
        <x:v>0</x:v>
      </x:c>
      <x:c r="G3610" s="6" t="n">
        <x:v>0</x:v>
      </x:c>
      <x:c r="H3610" s="6" t="n">
        <x:v>0</x:v>
      </x:c>
      <x:c r="I3610" s="6" t="n">
        <x:v>0</x:v>
      </x:c>
      <x:c r="J3610" s="6" t="str">
        <x:v>[30, 0.02, 0.29, 3]</x:v>
      </x:c>
      <x:c r="K3610" s="7" t="str">
        <x:v>无首段伤害倍率，请覆盖或设为辅助技能</x:v>
      </x:c>
      <x:c r="L3610" s="6" t="str">
        <x:v>https://raw.githubusercontent.com/Mar-7th/StarRailRes/dbe8cdfcfb0bf657b9fe1cf92d5537f118ccb487/index_new/cn/character_skills.json</x:v>
      </x:c>
    </x:row>
    <x:row r="3611" ht="83" customHeight="1">
      <x:c r="A3611" s="6" t="str">
        <x:v>131402_15</x:v>
      </x:c>
      <x:c r="B3611" s="6" t="str">
        <x:v>131402</x:v>
      </x:c>
      <x:c r="C3611" s="6" t="n">
        <x:v>15</x:v>
      </x:c>
      <x:c r="D3611" s="6" t="str">
        <x:v>恣肆吞併的担保</x:v>
      </x:c>
      <x:c r="E3611" s="7" t="str">
        <x:v>指定我方单体成为【收债人】，使其速度提高30点，持续3回合。
【收债人】施放攻击后，对每个击中的敌方目标造成1次等同于翡翠30%攻击力的量子属性附加伤害，并消耗【收债人】生命上限2%的生命值，若当前生命值不足，当前生命值降至1点。
若翡翠成为【收债人】时，无法获得速度提高效果且攻击后不消耗生命值。
当场上存在【收债人】时，翡翠无法施放战技，翡翠每回合开始时【收债人】状态持续回合数减1。</x:v>
      </x:c>
      <x:c r="F3611" s="6" t="n">
        <x:v>0</x:v>
      </x:c>
      <x:c r="G3611" s="6" t="n">
        <x:v>0</x:v>
      </x:c>
      <x:c r="H3611" s="6" t="n">
        <x:v>0</x:v>
      </x:c>
      <x:c r="I3611" s="6" t="n">
        <x:v>0</x:v>
      </x:c>
      <x:c r="J3611" s="6" t="str">
        <x:v>[30, 0.02, 0.3, 3]</x:v>
      </x:c>
      <x:c r="K3611" s="7" t="str">
        <x:v>无首段伤害倍率，请覆盖或设为辅助技能</x:v>
      </x:c>
      <x:c r="L3611" s="6" t="str">
        <x:v>https://raw.githubusercontent.com/Mar-7th/StarRailRes/dbe8cdfcfb0bf657b9fe1cf92d5537f118ccb487/index_new/cn/character_skills.json</x:v>
      </x:c>
    </x:row>
    <x:row r="3612" ht="38" customHeight="1">
      <x:c r="A3612" s="6" t="str">
        <x:v>131403_1</x:v>
      </x:c>
      <x:c r="B3612" s="6" t="str">
        <x:v>131403</x:v>
      </x:c>
      <x:c r="C3612" s="6" t="n">
        <x:v>1</x:v>
      </x:c>
      <x:c r="D3612" s="6" t="str">
        <x:v>堕此欲渊，立此狱契</x:v>
      </x:c>
      <x:c r="E3612" s="7" t="str">
        <x:v>对敌方全体造成等同于翡翠120%攻击力的量子属性伤害。同时使翡翠天赋的追加攻击获得强化，追加攻击造成的伤害倍率提高40%。强化效果可生效2次。</x:v>
      </x:c>
      <x:c r="F3612" s="6" t="n">
        <x:v>1.2</x:v>
      </x:c>
      <x:c r="G3612" s="6" t="n">
        <x:v>0</x:v>
      </x:c>
      <x:c r="H3612" s="6" t="n">
        <x:v>0</x:v>
      </x:c>
      <x:c r="I3612" s="6" t="n">
        <x:v>0</x:v>
      </x:c>
      <x:c r="J3612" s="6" t="str">
        <x:v>[0.4, 2, 1.2]</x:v>
      </x:c>
      <x:c r="K3612" s="7" t="str">
        <x:v>需确认条件及分段</x:v>
      </x:c>
      <x:c r="L3612" s="6" t="str">
        <x:v>https://raw.githubusercontent.com/Mar-7th/StarRailRes/dbe8cdfcfb0bf657b9fe1cf92d5537f118ccb487/index_new/cn/character_skills.json</x:v>
      </x:c>
    </x:row>
    <x:row r="3613" ht="38" customHeight="1">
      <x:c r="A3613" s="6" t="str">
        <x:v>131403_2</x:v>
      </x:c>
      <x:c r="B3613" s="6" t="str">
        <x:v>131403</x:v>
      </x:c>
      <x:c r="C3613" s="6" t="n">
        <x:v>2</x:v>
      </x:c>
      <x:c r="D3613" s="6" t="str">
        <x:v>堕此欲渊，立此狱契</x:v>
      </x:c>
      <x:c r="E3613" s="7" t="str">
        <x:v>对敌方全体造成等同于翡翠132%攻击力的量子属性伤害。同时使翡翠天赋的追加攻击获得强化，追加攻击造成的伤害倍率提高44%。强化效果可生效2次。</x:v>
      </x:c>
      <x:c r="F3613" s="6" t="n">
        <x:v>1.32</x:v>
      </x:c>
      <x:c r="G3613" s="6" t="n">
        <x:v>0</x:v>
      </x:c>
      <x:c r="H3613" s="6" t="n">
        <x:v>0</x:v>
      </x:c>
      <x:c r="I3613" s="6" t="n">
        <x:v>0</x:v>
      </x:c>
      <x:c r="J3613" s="6" t="str">
        <x:v>[0.44, 2, 1.32]</x:v>
      </x:c>
      <x:c r="K3613" s="7" t="str">
        <x:v>需确认条件及分段</x:v>
      </x:c>
      <x:c r="L3613" s="6" t="str">
        <x:v>https://raw.githubusercontent.com/Mar-7th/StarRailRes/dbe8cdfcfb0bf657b9fe1cf92d5537f118ccb487/index_new/cn/character_skills.json</x:v>
      </x:c>
    </x:row>
    <x:row r="3614" ht="38" customHeight="1">
      <x:c r="A3614" s="6" t="str">
        <x:v>131403_3</x:v>
      </x:c>
      <x:c r="B3614" s="6" t="str">
        <x:v>131403</x:v>
      </x:c>
      <x:c r="C3614" s="6" t="n">
        <x:v>3</x:v>
      </x:c>
      <x:c r="D3614" s="6" t="str">
        <x:v>堕此欲渊，立此狱契</x:v>
      </x:c>
      <x:c r="E3614" s="7" t="str">
        <x:v>对敌方全体造成等同于翡翠144%攻击力的量子属性伤害。同时使翡翠天赋的追加攻击获得强化，追加攻击造成的伤害倍率提高48%。强化效果可生效2次。</x:v>
      </x:c>
      <x:c r="F3614" s="6" t="n">
        <x:v>1.44</x:v>
      </x:c>
      <x:c r="G3614" s="6" t="n">
        <x:v>0</x:v>
      </x:c>
      <x:c r="H3614" s="6" t="n">
        <x:v>0</x:v>
      </x:c>
      <x:c r="I3614" s="6" t="n">
        <x:v>0</x:v>
      </x:c>
      <x:c r="J3614" s="6" t="str">
        <x:v>[0.48, 2, 1.44]</x:v>
      </x:c>
      <x:c r="K3614" s="7" t="str">
        <x:v>需确认条件及分段</x:v>
      </x:c>
      <x:c r="L3614" s="6" t="str">
        <x:v>https://raw.githubusercontent.com/Mar-7th/StarRailRes/dbe8cdfcfb0bf657b9fe1cf92d5537f118ccb487/index_new/cn/character_skills.json</x:v>
      </x:c>
    </x:row>
    <x:row r="3615" ht="38" customHeight="1">
      <x:c r="A3615" s="6" t="str">
        <x:v>131403_4</x:v>
      </x:c>
      <x:c r="B3615" s="6" t="str">
        <x:v>131403</x:v>
      </x:c>
      <x:c r="C3615" s="6" t="n">
        <x:v>4</x:v>
      </x:c>
      <x:c r="D3615" s="6" t="str">
        <x:v>堕此欲渊，立此狱契</x:v>
      </x:c>
      <x:c r="E3615" s="7" t="str">
        <x:v>对敌方全体造成等同于翡翠156%攻击力的量子属性伤害。同时使翡翠天赋的追加攻击获得强化，追加攻击造成的伤害倍率提高52%。强化效果可生效2次。</x:v>
      </x:c>
      <x:c r="F3615" s="6" t="n">
        <x:v>1.56</x:v>
      </x:c>
      <x:c r="G3615" s="6" t="n">
        <x:v>0</x:v>
      </x:c>
      <x:c r="H3615" s="6" t="n">
        <x:v>0</x:v>
      </x:c>
      <x:c r="I3615" s="6" t="n">
        <x:v>0</x:v>
      </x:c>
      <x:c r="J3615" s="6" t="str">
        <x:v>[0.52, 2, 1.56]</x:v>
      </x:c>
      <x:c r="K3615" s="7" t="str">
        <x:v>需确认条件及分段</x:v>
      </x:c>
      <x:c r="L3615" s="6" t="str">
        <x:v>https://raw.githubusercontent.com/Mar-7th/StarRailRes/dbe8cdfcfb0bf657b9fe1cf92d5537f118ccb487/index_new/cn/character_skills.json</x:v>
      </x:c>
    </x:row>
    <x:row r="3616" ht="38" customHeight="1">
      <x:c r="A3616" s="6" t="str">
        <x:v>131403_5</x:v>
      </x:c>
      <x:c r="B3616" s="6" t="str">
        <x:v>131403</x:v>
      </x:c>
      <x:c r="C3616" s="6" t="n">
        <x:v>5</x:v>
      </x:c>
      <x:c r="D3616" s="6" t="str">
        <x:v>堕此欲渊，立此狱契</x:v>
      </x:c>
      <x:c r="E3616" s="7" t="str">
        <x:v>对敌方全体造成等同于翡翠168%攻击力的量子属性伤害。同时使翡翠天赋的追加攻击获得强化，追加攻击造成的伤害倍率提高56%。强化效果可生效2次。</x:v>
      </x:c>
      <x:c r="F3616" s="6" t="n">
        <x:v>1.68</x:v>
      </x:c>
      <x:c r="G3616" s="6" t="n">
        <x:v>0</x:v>
      </x:c>
      <x:c r="H3616" s="6" t="n">
        <x:v>0</x:v>
      </x:c>
      <x:c r="I3616" s="6" t="n">
        <x:v>0</x:v>
      </x:c>
      <x:c r="J3616" s="6" t="str">
        <x:v>[0.56, 2, 1.68]</x:v>
      </x:c>
      <x:c r="K3616" s="7" t="str">
        <x:v>需确认条件及分段</x:v>
      </x:c>
      <x:c r="L3616" s="6" t="str">
        <x:v>https://raw.githubusercontent.com/Mar-7th/StarRailRes/dbe8cdfcfb0bf657b9fe1cf92d5537f118ccb487/index_new/cn/character_skills.json</x:v>
      </x:c>
    </x:row>
    <x:row r="3617" ht="38" customHeight="1">
      <x:c r="A3617" s="6" t="str">
        <x:v>131403_6</x:v>
      </x:c>
      <x:c r="B3617" s="6" t="str">
        <x:v>131403</x:v>
      </x:c>
      <x:c r="C3617" s="6" t="n">
        <x:v>6</x:v>
      </x:c>
      <x:c r="D3617" s="6" t="str">
        <x:v>堕此欲渊，立此狱契</x:v>
      </x:c>
      <x:c r="E3617" s="7" t="str">
        <x:v>对敌方全体造成等同于翡翠180%攻击力的量子属性伤害。同时使翡翠天赋的追加攻击获得强化，追加攻击造成的伤害倍率提高60%。强化效果可生效2次。</x:v>
      </x:c>
      <x:c r="F3617" s="6" t="n">
        <x:v>1.8</x:v>
      </x:c>
      <x:c r="G3617" s="6" t="n">
        <x:v>0</x:v>
      </x:c>
      <x:c r="H3617" s="6" t="n">
        <x:v>0</x:v>
      </x:c>
      <x:c r="I3617" s="6" t="n">
        <x:v>0</x:v>
      </x:c>
      <x:c r="J3617" s="6" t="str">
        <x:v>[0.6, 2, 1.8]</x:v>
      </x:c>
      <x:c r="K3617" s="7" t="str">
        <x:v>需确认条件及分段</x:v>
      </x:c>
      <x:c r="L3617" s="6" t="str">
        <x:v>https://raw.githubusercontent.com/Mar-7th/StarRailRes/dbe8cdfcfb0bf657b9fe1cf92d5537f118ccb487/index_new/cn/character_skills.json</x:v>
      </x:c>
    </x:row>
    <x:row r="3618" ht="38" customHeight="1">
      <x:c r="A3618" s="6" t="str">
        <x:v>131403_7</x:v>
      </x:c>
      <x:c r="B3618" s="6" t="str">
        <x:v>131403</x:v>
      </x:c>
      <x:c r="C3618" s="6" t="n">
        <x:v>7</x:v>
      </x:c>
      <x:c r="D3618" s="6" t="str">
        <x:v>堕此欲渊，立此狱契</x:v>
      </x:c>
      <x:c r="E3618" s="7" t="str">
        <x:v>对敌方全体造成等同于翡翠195%攻击力的量子属性伤害。同时使翡翠天赋的追加攻击获得强化，追加攻击造成的伤害倍率提高65%。强化效果可生效2次。</x:v>
      </x:c>
      <x:c r="F3618" s="6" t="n">
        <x:v>1.95</x:v>
      </x:c>
      <x:c r="G3618" s="6" t="n">
        <x:v>0</x:v>
      </x:c>
      <x:c r="H3618" s="6" t="n">
        <x:v>0</x:v>
      </x:c>
      <x:c r="I3618" s="6" t="n">
        <x:v>0</x:v>
      </x:c>
      <x:c r="J3618" s="6" t="str">
        <x:v>[0.65, 2, 1.95]</x:v>
      </x:c>
      <x:c r="K3618" s="7" t="str">
        <x:v>需确认条件及分段</x:v>
      </x:c>
      <x:c r="L3618" s="6" t="str">
        <x:v>https://raw.githubusercontent.com/Mar-7th/StarRailRes/dbe8cdfcfb0bf657b9fe1cf92d5537f118ccb487/index_new/cn/character_skills.json</x:v>
      </x:c>
    </x:row>
    <x:row r="3619" ht="38" customHeight="1">
      <x:c r="A3619" s="6" t="str">
        <x:v>131403_8</x:v>
      </x:c>
      <x:c r="B3619" s="6" t="str">
        <x:v>131403</x:v>
      </x:c>
      <x:c r="C3619" s="6" t="n">
        <x:v>8</x:v>
      </x:c>
      <x:c r="D3619" s="6" t="str">
        <x:v>堕此欲渊，立此狱契</x:v>
      </x:c>
      <x:c r="E3619" s="7" t="str">
        <x:v>对敌方全体造成等同于翡翠210%攻击力的量子属性伤害。同时使翡翠天赋的追加攻击获得强化，追加攻击造成的伤害倍率提高70%。强化效果可生效2次。</x:v>
      </x:c>
      <x:c r="F3619" s="6" t="n">
        <x:v>2.1</x:v>
      </x:c>
      <x:c r="G3619" s="6" t="n">
        <x:v>0</x:v>
      </x:c>
      <x:c r="H3619" s="6" t="n">
        <x:v>0</x:v>
      </x:c>
      <x:c r="I3619" s="6" t="n">
        <x:v>0</x:v>
      </x:c>
      <x:c r="J3619" s="6" t="str">
        <x:v>[0.7, 2, 2.1]</x:v>
      </x:c>
      <x:c r="K3619" s="7" t="str">
        <x:v>需确认条件及分段</x:v>
      </x:c>
      <x:c r="L3619" s="6" t="str">
        <x:v>https://raw.githubusercontent.com/Mar-7th/StarRailRes/dbe8cdfcfb0bf657b9fe1cf92d5537f118ccb487/index_new/cn/character_skills.json</x:v>
      </x:c>
    </x:row>
    <x:row r="3620" ht="38" customHeight="1">
      <x:c r="A3620" s="6" t="str">
        <x:v>131403_9</x:v>
      </x:c>
      <x:c r="B3620" s="6" t="str">
        <x:v>131403</x:v>
      </x:c>
      <x:c r="C3620" s="6" t="n">
        <x:v>9</x:v>
      </x:c>
      <x:c r="D3620" s="6" t="str">
        <x:v>堕此欲渊，立此狱契</x:v>
      </x:c>
      <x:c r="E3620" s="7" t="str">
        <x:v>对敌方全体造成等同于翡翠225%攻击力的量子属性伤害。同时使翡翠天赋的追加攻击获得强化，追加攻击造成的伤害倍率提高75%。强化效果可生效2次。</x:v>
      </x:c>
      <x:c r="F3620" s="6" t="n">
        <x:v>2.25</x:v>
      </x:c>
      <x:c r="G3620" s="6" t="n">
        <x:v>0</x:v>
      </x:c>
      <x:c r="H3620" s="6" t="n">
        <x:v>0</x:v>
      </x:c>
      <x:c r="I3620" s="6" t="n">
        <x:v>0</x:v>
      </x:c>
      <x:c r="J3620" s="6" t="str">
        <x:v>[0.75, 2, 2.25]</x:v>
      </x:c>
      <x:c r="K3620" s="7" t="str">
        <x:v>需确认条件及分段</x:v>
      </x:c>
      <x:c r="L3620" s="6" t="str">
        <x:v>https://raw.githubusercontent.com/Mar-7th/StarRailRes/dbe8cdfcfb0bf657b9fe1cf92d5537f118ccb487/index_new/cn/character_skills.json</x:v>
      </x:c>
    </x:row>
    <x:row r="3621" ht="38" customHeight="1">
      <x:c r="A3621" s="6" t="str">
        <x:v>131403_10</x:v>
      </x:c>
      <x:c r="B3621" s="6" t="str">
        <x:v>131403</x:v>
      </x:c>
      <x:c r="C3621" s="6" t="n">
        <x:v>10</x:v>
      </x:c>
      <x:c r="D3621" s="6" t="str">
        <x:v>堕此欲渊，立此狱契</x:v>
      </x:c>
      <x:c r="E3621" s="7" t="str">
        <x:v>对敌方全体造成等同于翡翠240%攻击力的量子属性伤害。同时使翡翠天赋的追加攻击获得强化，追加攻击造成的伤害倍率提高80%。强化效果可生效2次。</x:v>
      </x:c>
      <x:c r="F3621" s="6" t="n">
        <x:v>2.4</x:v>
      </x:c>
      <x:c r="G3621" s="6" t="n">
        <x:v>0</x:v>
      </x:c>
      <x:c r="H3621" s="6" t="n">
        <x:v>0</x:v>
      </x:c>
      <x:c r="I3621" s="6" t="n">
        <x:v>0</x:v>
      </x:c>
      <x:c r="J3621" s="6" t="str">
        <x:v>[0.8, 2, 2.4]</x:v>
      </x:c>
      <x:c r="K3621" s="7" t="str">
        <x:v>需确认条件及分段</x:v>
      </x:c>
      <x:c r="L3621" s="6" t="str">
        <x:v>https://raw.githubusercontent.com/Mar-7th/StarRailRes/dbe8cdfcfb0bf657b9fe1cf92d5537f118ccb487/index_new/cn/character_skills.json</x:v>
      </x:c>
    </x:row>
    <x:row r="3622" ht="38" customHeight="1">
      <x:c r="A3622" s="6" t="str">
        <x:v>131403_11</x:v>
      </x:c>
      <x:c r="B3622" s="6" t="str">
        <x:v>131403</x:v>
      </x:c>
      <x:c r="C3622" s="6" t="n">
        <x:v>11</x:v>
      </x:c>
      <x:c r="D3622" s="6" t="str">
        <x:v>堕此欲渊，立此狱契</x:v>
      </x:c>
      <x:c r="E3622" s="7" t="str">
        <x:v>对敌方全体造成等同于翡翠252%攻击力的量子属性伤害。同时使翡翠天赋的追加攻击获得强化，追加攻击造成的伤害倍率提高84%。强化效果可生效2次。</x:v>
      </x:c>
      <x:c r="F3622" s="6" t="n">
        <x:v>2.52</x:v>
      </x:c>
      <x:c r="G3622" s="6" t="n">
        <x:v>0</x:v>
      </x:c>
      <x:c r="H3622" s="6" t="n">
        <x:v>0</x:v>
      </x:c>
      <x:c r="I3622" s="6" t="n">
        <x:v>0</x:v>
      </x:c>
      <x:c r="J3622" s="6" t="str">
        <x:v>[0.84, 2, 2.52]</x:v>
      </x:c>
      <x:c r="K3622" s="7" t="str">
        <x:v>需确认条件及分段</x:v>
      </x:c>
      <x:c r="L3622" s="6" t="str">
        <x:v>https://raw.githubusercontent.com/Mar-7th/StarRailRes/dbe8cdfcfb0bf657b9fe1cf92d5537f118ccb487/index_new/cn/character_skills.json</x:v>
      </x:c>
    </x:row>
    <x:row r="3623" ht="38" customHeight="1">
      <x:c r="A3623" s="6" t="str">
        <x:v>131403_12</x:v>
      </x:c>
      <x:c r="B3623" s="6" t="str">
        <x:v>131403</x:v>
      </x:c>
      <x:c r="C3623" s="6" t="n">
        <x:v>12</x:v>
      </x:c>
      <x:c r="D3623" s="6" t="str">
        <x:v>堕此欲渊，立此狱契</x:v>
      </x:c>
      <x:c r="E3623" s="7" t="str">
        <x:v>对敌方全体造成等同于翡翠264%攻击力的量子属性伤害。同时使翡翠天赋的追加攻击获得强化，追加攻击造成的伤害倍率提高88%。强化效果可生效2次。</x:v>
      </x:c>
      <x:c r="F3623" s="6" t="n">
        <x:v>2.64</x:v>
      </x:c>
      <x:c r="G3623" s="6" t="n">
        <x:v>0</x:v>
      </x:c>
      <x:c r="H3623" s="6" t="n">
        <x:v>0</x:v>
      </x:c>
      <x:c r="I3623" s="6" t="n">
        <x:v>0</x:v>
      </x:c>
      <x:c r="J3623" s="6" t="str">
        <x:v>[0.88, 2, 2.64]</x:v>
      </x:c>
      <x:c r="K3623" s="7" t="str">
        <x:v>需确认条件及分段</x:v>
      </x:c>
      <x:c r="L3623" s="6" t="str">
        <x:v>https://raw.githubusercontent.com/Mar-7th/StarRailRes/dbe8cdfcfb0bf657b9fe1cf92d5537f118ccb487/index_new/cn/character_skills.json</x:v>
      </x:c>
    </x:row>
    <x:row r="3624" ht="38" customHeight="1">
      <x:c r="A3624" s="6" t="str">
        <x:v>131403_13</x:v>
      </x:c>
      <x:c r="B3624" s="6" t="str">
        <x:v>131403</x:v>
      </x:c>
      <x:c r="C3624" s="6" t="n">
        <x:v>13</x:v>
      </x:c>
      <x:c r="D3624" s="6" t="str">
        <x:v>堕此欲渊，立此狱契</x:v>
      </x:c>
      <x:c r="E3624" s="7" t="str">
        <x:v>对敌方全体造成等同于翡翠276%攻击力的量子属性伤害。同时使翡翠天赋的追加攻击获得强化，追加攻击造成的伤害倍率提高92%。强化效果可生效2次。</x:v>
      </x:c>
      <x:c r="F3624" s="6" t="n">
        <x:v>2.76</x:v>
      </x:c>
      <x:c r="G3624" s="6" t="n">
        <x:v>0</x:v>
      </x:c>
      <x:c r="H3624" s="6" t="n">
        <x:v>0</x:v>
      </x:c>
      <x:c r="I3624" s="6" t="n">
        <x:v>0</x:v>
      </x:c>
      <x:c r="J3624" s="6" t="str">
        <x:v>[0.92, 2, 2.76]</x:v>
      </x:c>
      <x:c r="K3624" s="7" t="str">
        <x:v>需确认条件及分段</x:v>
      </x:c>
      <x:c r="L3624" s="6" t="str">
        <x:v>https://raw.githubusercontent.com/Mar-7th/StarRailRes/dbe8cdfcfb0bf657b9fe1cf92d5537f118ccb487/index_new/cn/character_skills.json</x:v>
      </x:c>
    </x:row>
    <x:row r="3625" ht="38" customHeight="1">
      <x:c r="A3625" s="6" t="str">
        <x:v>131403_14</x:v>
      </x:c>
      <x:c r="B3625" s="6" t="str">
        <x:v>131403</x:v>
      </x:c>
      <x:c r="C3625" s="6" t="n">
        <x:v>14</x:v>
      </x:c>
      <x:c r="D3625" s="6" t="str">
        <x:v>堕此欲渊，立此狱契</x:v>
      </x:c>
      <x:c r="E3625" s="7" t="str">
        <x:v>对敌方全体造成等同于翡翠288%攻击力的量子属性伤害。同时使翡翠天赋的追加攻击获得强化，追加攻击造成的伤害倍率提高96%。强化效果可生效2次。</x:v>
      </x:c>
      <x:c r="F3625" s="6" t="n">
        <x:v>2.88</x:v>
      </x:c>
      <x:c r="G3625" s="6" t="n">
        <x:v>0</x:v>
      </x:c>
      <x:c r="H3625" s="6" t="n">
        <x:v>0</x:v>
      </x:c>
      <x:c r="I3625" s="6" t="n">
        <x:v>0</x:v>
      </x:c>
      <x:c r="J3625" s="6" t="str">
        <x:v>[0.96, 2, 2.88]</x:v>
      </x:c>
      <x:c r="K3625" s="7" t="str">
        <x:v>需确认条件及分段</x:v>
      </x:c>
      <x:c r="L3625" s="6" t="str">
        <x:v>https://raw.githubusercontent.com/Mar-7th/StarRailRes/dbe8cdfcfb0bf657b9fe1cf92d5537f118ccb487/index_new/cn/character_skills.json</x:v>
      </x:c>
    </x:row>
    <x:row r="3626" ht="38" customHeight="1">
      <x:c r="A3626" s="6" t="str">
        <x:v>131403_15</x:v>
      </x:c>
      <x:c r="B3626" s="6" t="str">
        <x:v>131403</x:v>
      </x:c>
      <x:c r="C3626" s="6" t="n">
        <x:v>15</x:v>
      </x:c>
      <x:c r="D3626" s="6" t="str">
        <x:v>堕此欲渊，立此狱契</x:v>
      </x:c>
      <x:c r="E3626" s="7" t="str">
        <x:v>对敌方全体造成等同于翡翠300%攻击力的量子属性伤害。同时使翡翠天赋的追加攻击获得强化，追加攻击造成的伤害倍率提高100%。强化效果可生效2次。</x:v>
      </x:c>
      <x:c r="F3626" s="6" t="n">
        <x:v>3</x:v>
      </x:c>
      <x:c r="G3626" s="6" t="n">
        <x:v>0</x:v>
      </x:c>
      <x:c r="H3626" s="6" t="n">
        <x:v>0</x:v>
      </x:c>
      <x:c r="I3626" s="6" t="n">
        <x:v>0</x:v>
      </x:c>
      <x:c r="J3626" s="6" t="str">
        <x:v>[1, 2, 3]</x:v>
      </x:c>
      <x:c r="K3626" s="7" t="str">
        <x:v>需确认条件及分段</x:v>
      </x:c>
      <x:c r="L3626" s="6" t="str">
        <x:v>https://raw.githubusercontent.com/Mar-7th/StarRailRes/dbe8cdfcfb0bf657b9fe1cf92d5537f118ccb487/index_new/cn/character_skills.json</x:v>
      </x:c>
    </x:row>
    <x:row r="3627" ht="68" customHeight="1">
      <x:c r="A3627" s="6" t="str">
        <x:v>131404_1</x:v>
      </x:c>
      <x:c r="B3627" s="6" t="str">
        <x:v>131404</x:v>
      </x:c>
      <x:c r="C3627" s="6" t="n">
        <x:v>1</x:v>
      </x:c>
      <x:c r="D3627" s="6" t="str">
        <x:v>剔烁之牙</x:v>
      </x:c>
      <x:c r="E3627" s="7" t="str">
        <x:v>翡翠或成为【收债人】的目标施放攻击后，每击中1名敌方目标均可获得1点充能。当充能到达8点后，消耗8点充能，发动1次追加攻击，对敌方全体目标造成等同于翡翠60%攻击力的量子属性伤害，本次追加攻击无法获得充能。
翡翠发动天赋的追加攻击时立即获得5层【当品】，每层【当品】使暴击伤害提高1.2%，最多叠加50层。</x:v>
      </x:c>
      <x:c r="F3627" s="6" t="n">
        <x:v>0</x:v>
      </x:c>
      <x:c r="G3627" s="6" t="n">
        <x:v>0</x:v>
      </x:c>
      <x:c r="H3627" s="6" t="n">
        <x:v>0</x:v>
      </x:c>
      <x:c r="I3627" s="6" t="n">
        <x:v>0</x:v>
      </x:c>
      <x:c r="J3627" s="6" t="str">
        <x:v>[0.012, 50, 8, 5, 0.6]</x:v>
      </x:c>
      <x:c r="K3627" s="7" t="str">
        <x:v>无首段伤害倍率，请覆盖或设为辅助技能</x:v>
      </x:c>
      <x:c r="L3627" s="6" t="str">
        <x:v>https://raw.githubusercontent.com/Mar-7th/StarRailRes/dbe8cdfcfb0bf657b9fe1cf92d5537f118ccb487/index_new/cn/character_skills.json</x:v>
      </x:c>
    </x:row>
    <x:row r="3628" ht="68" customHeight="1">
      <x:c r="A3628" s="6" t="str">
        <x:v>131404_2</x:v>
      </x:c>
      <x:c r="B3628" s="6" t="str">
        <x:v>131404</x:v>
      </x:c>
      <x:c r="C3628" s="6" t="n">
        <x:v>2</x:v>
      </x:c>
      <x:c r="D3628" s="6" t="str">
        <x:v>剔烁之牙</x:v>
      </x:c>
      <x:c r="E3628" s="7" t="str">
        <x:v>翡翠或成为【收债人】的目标施放攻击后，每击中1名敌方目标均可获得1点充能。当充能到达8点后，消耗8点充能，发动1次追加攻击，对敌方全体目标造成等同于翡翠66%攻击力的量子属性伤害，本次追加攻击无法获得充能。
翡翠发动天赋的追加攻击时立即获得5层【当品】，每层【当品】使暴击伤害提高1.32%，最多叠加50层。</x:v>
      </x:c>
      <x:c r="F3628" s="6" t="n">
        <x:v>0</x:v>
      </x:c>
      <x:c r="G3628" s="6" t="n">
        <x:v>0</x:v>
      </x:c>
      <x:c r="H3628" s="6" t="n">
        <x:v>0</x:v>
      </x:c>
      <x:c r="I3628" s="6" t="n">
        <x:v>0</x:v>
      </x:c>
      <x:c r="J3628" s="6" t="str">
        <x:v>[0.0132, 50, 8, 5, 0.66]</x:v>
      </x:c>
      <x:c r="K3628" s="7" t="str">
        <x:v>无首段伤害倍率，请覆盖或设为辅助技能</x:v>
      </x:c>
      <x:c r="L3628" s="6" t="str">
        <x:v>https://raw.githubusercontent.com/Mar-7th/StarRailRes/dbe8cdfcfb0bf657b9fe1cf92d5537f118ccb487/index_new/cn/character_skills.json</x:v>
      </x:c>
    </x:row>
    <x:row r="3629" ht="68" customHeight="1">
      <x:c r="A3629" s="6" t="str">
        <x:v>131404_3</x:v>
      </x:c>
      <x:c r="B3629" s="6" t="str">
        <x:v>131404</x:v>
      </x:c>
      <x:c r="C3629" s="6" t="n">
        <x:v>3</x:v>
      </x:c>
      <x:c r="D3629" s="6" t="str">
        <x:v>剔烁之牙</x:v>
      </x:c>
      <x:c r="E3629" s="7" t="str">
        <x:v>翡翠或成为【收债人】的目标施放攻击后，每击中1名敌方目标均可获得1点充能。当充能到达8点后，消耗8点充能，发动1次追加攻击，对敌方全体目标造成等同于翡翠72%攻击力的量子属性伤害，本次追加攻击无法获得充能。
翡翠发动天赋的追加攻击时立即获得5层【当品】，每层【当品】使暴击伤害提高1.44%，最多叠加50层。</x:v>
      </x:c>
      <x:c r="F3629" s="6" t="n">
        <x:v>0</x:v>
      </x:c>
      <x:c r="G3629" s="6" t="n">
        <x:v>0</x:v>
      </x:c>
      <x:c r="H3629" s="6" t="n">
        <x:v>0</x:v>
      </x:c>
      <x:c r="I3629" s="6" t="n">
        <x:v>0</x:v>
      </x:c>
      <x:c r="J3629" s="6" t="str">
        <x:v>[0.0144, 50, 8, 5, 0.72]</x:v>
      </x:c>
      <x:c r="K3629" s="7" t="str">
        <x:v>无首段伤害倍率，请覆盖或设为辅助技能</x:v>
      </x:c>
      <x:c r="L3629" s="6" t="str">
        <x:v>https://raw.githubusercontent.com/Mar-7th/StarRailRes/dbe8cdfcfb0bf657b9fe1cf92d5537f118ccb487/index_new/cn/character_skills.json</x:v>
      </x:c>
    </x:row>
    <x:row r="3630" ht="68" customHeight="1">
      <x:c r="A3630" s="6" t="str">
        <x:v>131404_4</x:v>
      </x:c>
      <x:c r="B3630" s="6" t="str">
        <x:v>131404</x:v>
      </x:c>
      <x:c r="C3630" s="6" t="n">
        <x:v>4</x:v>
      </x:c>
      <x:c r="D3630" s="6" t="str">
        <x:v>剔烁之牙</x:v>
      </x:c>
      <x:c r="E3630" s="7" t="str">
        <x:v>翡翠或成为【收债人】的目标施放攻击后，每击中1名敌方目标均可获得1点充能。当充能到达8点后，消耗8点充能，发动1次追加攻击，对敌方全体目标造成等同于翡翠78%攻击力的量子属性伤害，本次追加攻击无法获得充能。
翡翠发动天赋的追加攻击时立即获得5层【当品】，每层【当品】使暴击伤害提高1.56%，最多叠加50层。</x:v>
      </x:c>
      <x:c r="F3630" s="6" t="n">
        <x:v>0</x:v>
      </x:c>
      <x:c r="G3630" s="6" t="n">
        <x:v>0</x:v>
      </x:c>
      <x:c r="H3630" s="6" t="n">
        <x:v>0</x:v>
      </x:c>
      <x:c r="I3630" s="6" t="n">
        <x:v>0</x:v>
      </x:c>
      <x:c r="J3630" s="6" t="str">
        <x:v>[0.0156, 50, 8, 5, 0.78]</x:v>
      </x:c>
      <x:c r="K3630" s="7" t="str">
        <x:v>无首段伤害倍率，请覆盖或设为辅助技能</x:v>
      </x:c>
      <x:c r="L3630" s="6" t="str">
        <x:v>https://raw.githubusercontent.com/Mar-7th/StarRailRes/dbe8cdfcfb0bf657b9fe1cf92d5537f118ccb487/index_new/cn/character_skills.json</x:v>
      </x:c>
    </x:row>
    <x:row r="3631" ht="68" customHeight="1">
      <x:c r="A3631" s="6" t="str">
        <x:v>131404_5</x:v>
      </x:c>
      <x:c r="B3631" s="6" t="str">
        <x:v>131404</x:v>
      </x:c>
      <x:c r="C3631" s="6" t="n">
        <x:v>5</x:v>
      </x:c>
      <x:c r="D3631" s="6" t="str">
        <x:v>剔烁之牙</x:v>
      </x:c>
      <x:c r="E3631" s="7" t="str">
        <x:v>翡翠或成为【收债人】的目标施放攻击后，每击中1名敌方目标均可获得1点充能。当充能到达8点后，消耗8点充能，发动1次追加攻击，对敌方全体目标造成等同于翡翠84%攻击力的量子属性伤害，本次追加攻击无法获得充能。
翡翠发动天赋的追加攻击时立即获得5层【当品】，每层【当品】使暴击伤害提高1.68%，最多叠加50层。</x:v>
      </x:c>
      <x:c r="F3631" s="6" t="n">
        <x:v>0</x:v>
      </x:c>
      <x:c r="G3631" s="6" t="n">
        <x:v>0</x:v>
      </x:c>
      <x:c r="H3631" s="6" t="n">
        <x:v>0</x:v>
      </x:c>
      <x:c r="I3631" s="6" t="n">
        <x:v>0</x:v>
      </x:c>
      <x:c r="J3631" s="6" t="str">
        <x:v>[0.0168, 50, 8, 5, 0.84]</x:v>
      </x:c>
      <x:c r="K3631" s="7" t="str">
        <x:v>无首段伤害倍率，请覆盖或设为辅助技能</x:v>
      </x:c>
      <x:c r="L3631" s="6" t="str">
        <x:v>https://raw.githubusercontent.com/Mar-7th/StarRailRes/dbe8cdfcfb0bf657b9fe1cf92d5537f118ccb487/index_new/cn/character_skills.json</x:v>
      </x:c>
    </x:row>
    <x:row r="3632" ht="68" customHeight="1">
      <x:c r="A3632" s="6" t="str">
        <x:v>131404_6</x:v>
      </x:c>
      <x:c r="B3632" s="6" t="str">
        <x:v>131404</x:v>
      </x:c>
      <x:c r="C3632" s="6" t="n">
        <x:v>6</x:v>
      </x:c>
      <x:c r="D3632" s="6" t="str">
        <x:v>剔烁之牙</x:v>
      </x:c>
      <x:c r="E3632" s="7" t="str">
        <x:v>翡翠或成为【收债人】的目标施放攻击后，每击中1名敌方目标均可获得1点充能。当充能到达8点后，消耗8点充能，发动1次追加攻击，对敌方全体目标造成等同于翡翠90%攻击力的量子属性伤害，本次追加攻击无法获得充能。
翡翠发动天赋的追加攻击时立即获得5层【当品】，每层【当品】使暴击伤害提高1.8%，最多叠加50层。</x:v>
      </x:c>
      <x:c r="F3632" s="6" t="n">
        <x:v>0</x:v>
      </x:c>
      <x:c r="G3632" s="6" t="n">
        <x:v>0</x:v>
      </x:c>
      <x:c r="H3632" s="6" t="n">
        <x:v>0</x:v>
      </x:c>
      <x:c r="I3632" s="6" t="n">
        <x:v>0</x:v>
      </x:c>
      <x:c r="J3632" s="6" t="str">
        <x:v>[0.018, 50, 8, 5, 0.9]</x:v>
      </x:c>
      <x:c r="K3632" s="7" t="str">
        <x:v>无首段伤害倍率，请覆盖或设为辅助技能</x:v>
      </x:c>
      <x:c r="L3632" s="6" t="str">
        <x:v>https://raw.githubusercontent.com/Mar-7th/StarRailRes/dbe8cdfcfb0bf657b9fe1cf92d5537f118ccb487/index_new/cn/character_skills.json</x:v>
      </x:c>
    </x:row>
    <x:row r="3633" ht="68" customHeight="1">
      <x:c r="A3633" s="6" t="str">
        <x:v>131404_7</x:v>
      </x:c>
      <x:c r="B3633" s="6" t="str">
        <x:v>131404</x:v>
      </x:c>
      <x:c r="C3633" s="6" t="n">
        <x:v>7</x:v>
      </x:c>
      <x:c r="D3633" s="6" t="str">
        <x:v>剔烁之牙</x:v>
      </x:c>
      <x:c r="E3633" s="7" t="str">
        <x:v>翡翠或成为【收债人】的目标施放攻击后，每击中1名敌方目标均可获得1点充能。当充能到达8点后，消耗8点充能，发动1次追加攻击，对敌方全体目标造成等同于翡翠97.5%攻击力的量子属性伤害，本次追加攻击无法获得充能。
翡翠发动天赋的追加攻击时立即获得5层【当品】，每层【当品】使暴击伤害提高1.95%，最多叠加50层。</x:v>
      </x:c>
      <x:c r="F3633" s="6" t="n">
        <x:v>0</x:v>
      </x:c>
      <x:c r="G3633" s="6" t="n">
        <x:v>0</x:v>
      </x:c>
      <x:c r="H3633" s="6" t="n">
        <x:v>0</x:v>
      </x:c>
      <x:c r="I3633" s="6" t="n">
        <x:v>0</x:v>
      </x:c>
      <x:c r="J3633" s="6" t="str">
        <x:v>[0.0195, 50, 8, 5, 0.975]</x:v>
      </x:c>
      <x:c r="K3633" s="7" t="str">
        <x:v>无首段伤害倍率，请覆盖或设为辅助技能</x:v>
      </x:c>
      <x:c r="L3633" s="6" t="str">
        <x:v>https://raw.githubusercontent.com/Mar-7th/StarRailRes/dbe8cdfcfb0bf657b9fe1cf92d5537f118ccb487/index_new/cn/character_skills.json</x:v>
      </x:c>
    </x:row>
    <x:row r="3634" ht="68" customHeight="1">
      <x:c r="A3634" s="6" t="str">
        <x:v>131404_8</x:v>
      </x:c>
      <x:c r="B3634" s="6" t="str">
        <x:v>131404</x:v>
      </x:c>
      <x:c r="C3634" s="6" t="n">
        <x:v>8</x:v>
      </x:c>
      <x:c r="D3634" s="6" t="str">
        <x:v>剔烁之牙</x:v>
      </x:c>
      <x:c r="E3634" s="7" t="str">
        <x:v>翡翠或成为【收债人】的目标施放攻击后，每击中1名敌方目标均可获得1点充能。当充能到达8点后，消耗8点充能，发动1次追加攻击，对敌方全体目标造成等同于翡翠105%攻击力的量子属性伤害，本次追加攻击无法获得充能。
翡翠发动天赋的追加攻击时立即获得5层【当品】，每层【当品】使暴击伤害提高2.1%，最多叠加50层。</x:v>
      </x:c>
      <x:c r="F3634" s="6" t="n">
        <x:v>0</x:v>
      </x:c>
      <x:c r="G3634" s="6" t="n">
        <x:v>0</x:v>
      </x:c>
      <x:c r="H3634" s="6" t="n">
        <x:v>0</x:v>
      </x:c>
      <x:c r="I3634" s="6" t="n">
        <x:v>0</x:v>
      </x:c>
      <x:c r="J3634" s="6" t="str">
        <x:v>[0.021, 50, 8, 5, 1.05]</x:v>
      </x:c>
      <x:c r="K3634" s="7" t="str">
        <x:v>无首段伤害倍率，请覆盖或设为辅助技能</x:v>
      </x:c>
      <x:c r="L3634" s="6" t="str">
        <x:v>https://raw.githubusercontent.com/Mar-7th/StarRailRes/dbe8cdfcfb0bf657b9fe1cf92d5537f118ccb487/index_new/cn/character_skills.json</x:v>
      </x:c>
    </x:row>
    <x:row r="3635" ht="68" customHeight="1">
      <x:c r="A3635" s="6" t="str">
        <x:v>131404_9</x:v>
      </x:c>
      <x:c r="B3635" s="6" t="str">
        <x:v>131404</x:v>
      </x:c>
      <x:c r="C3635" s="6" t="n">
        <x:v>9</x:v>
      </x:c>
      <x:c r="D3635" s="6" t="str">
        <x:v>剔烁之牙</x:v>
      </x:c>
      <x:c r="E3635" s="7" t="str">
        <x:v>翡翠或成为【收债人】的目标施放攻击后，每击中1名敌方目标均可获得1点充能。当充能到达8点后，消耗8点充能，发动1次追加攻击，对敌方全体目标造成等同于翡翠112.5%攻击力的量子属性伤害，本次追加攻击无法获得充能。
翡翠发动天赋的追加攻击时立即获得5层【当品】，每层【当品】使暴击伤害提高2.25%，最多叠加50层。</x:v>
      </x:c>
      <x:c r="F3635" s="6" t="n">
        <x:v>0</x:v>
      </x:c>
      <x:c r="G3635" s="6" t="n">
        <x:v>0</x:v>
      </x:c>
      <x:c r="H3635" s="6" t="n">
        <x:v>0</x:v>
      </x:c>
      <x:c r="I3635" s="6" t="n">
        <x:v>0</x:v>
      </x:c>
      <x:c r="J3635" s="6" t="str">
        <x:v>[0.0225, 50, 8, 5, 1.125]</x:v>
      </x:c>
      <x:c r="K3635" s="7" t="str">
        <x:v>无首段伤害倍率，请覆盖或设为辅助技能</x:v>
      </x:c>
      <x:c r="L3635" s="6" t="str">
        <x:v>https://raw.githubusercontent.com/Mar-7th/StarRailRes/dbe8cdfcfb0bf657b9fe1cf92d5537f118ccb487/index_new/cn/character_skills.json</x:v>
      </x:c>
    </x:row>
    <x:row r="3636" ht="68" customHeight="1">
      <x:c r="A3636" s="6" t="str">
        <x:v>131404_10</x:v>
      </x:c>
      <x:c r="B3636" s="6" t="str">
        <x:v>131404</x:v>
      </x:c>
      <x:c r="C3636" s="6" t="n">
        <x:v>10</x:v>
      </x:c>
      <x:c r="D3636" s="6" t="str">
        <x:v>剔烁之牙</x:v>
      </x:c>
      <x:c r="E3636" s="7" t="str">
        <x:v>翡翠或成为【收债人】的目标施放攻击后，每击中1名敌方目标均可获得1点充能。当充能到达8点后，消耗8点充能，发动1次追加攻击，对敌方全体目标造成等同于翡翠120%攻击力的量子属性伤害，本次追加攻击无法获得充能。
翡翠发动天赋的追加攻击时立即获得5层【当品】，每层【当品】使暴击伤害提高2.4%，最多叠加50层。</x:v>
      </x:c>
      <x:c r="F3636" s="6" t="n">
        <x:v>0</x:v>
      </x:c>
      <x:c r="G3636" s="6" t="n">
        <x:v>0</x:v>
      </x:c>
      <x:c r="H3636" s="6" t="n">
        <x:v>0</x:v>
      </x:c>
      <x:c r="I3636" s="6" t="n">
        <x:v>0</x:v>
      </x:c>
      <x:c r="J3636" s="6" t="str">
        <x:v>[0.024, 50, 8, 5, 1.2]</x:v>
      </x:c>
      <x:c r="K3636" s="7" t="str">
        <x:v>无首段伤害倍率，请覆盖或设为辅助技能</x:v>
      </x:c>
      <x:c r="L3636" s="6" t="str">
        <x:v>https://raw.githubusercontent.com/Mar-7th/StarRailRes/dbe8cdfcfb0bf657b9fe1cf92d5537f118ccb487/index_new/cn/character_skills.json</x:v>
      </x:c>
    </x:row>
    <x:row r="3637" ht="68" customHeight="1">
      <x:c r="A3637" s="6" t="str">
        <x:v>131404_11</x:v>
      </x:c>
      <x:c r="B3637" s="6" t="str">
        <x:v>131404</x:v>
      </x:c>
      <x:c r="C3637" s="6" t="n">
        <x:v>11</x:v>
      </x:c>
      <x:c r="D3637" s="6" t="str">
        <x:v>剔烁之牙</x:v>
      </x:c>
      <x:c r="E3637" s="7" t="str">
        <x:v>翡翠或成为【收债人】的目标施放攻击后，每击中1名敌方目标均可获得1点充能。当充能到达8点后，消耗8点充能，发动1次追加攻击，对敌方全体目标造成等同于翡翠126%攻击力的量子属性伤害，本次追加攻击无法获得充能。
翡翠发动天赋的追加攻击时立即获得5层【当品】，每层【当品】使暴击伤害提高2.52%，最多叠加50层。</x:v>
      </x:c>
      <x:c r="F3637" s="6" t="n">
        <x:v>0</x:v>
      </x:c>
      <x:c r="G3637" s="6" t="n">
        <x:v>0</x:v>
      </x:c>
      <x:c r="H3637" s="6" t="n">
        <x:v>0</x:v>
      </x:c>
      <x:c r="I3637" s="6" t="n">
        <x:v>0</x:v>
      </x:c>
      <x:c r="J3637" s="6" t="str">
        <x:v>[0.0252, 50, 8, 5, 1.26]</x:v>
      </x:c>
      <x:c r="K3637" s="7" t="str">
        <x:v>无首段伤害倍率，请覆盖或设为辅助技能</x:v>
      </x:c>
      <x:c r="L3637" s="6" t="str">
        <x:v>https://raw.githubusercontent.com/Mar-7th/StarRailRes/dbe8cdfcfb0bf657b9fe1cf92d5537f118ccb487/index_new/cn/character_skills.json</x:v>
      </x:c>
    </x:row>
    <x:row r="3638" ht="68" customHeight="1">
      <x:c r="A3638" s="6" t="str">
        <x:v>131404_12</x:v>
      </x:c>
      <x:c r="B3638" s="6" t="str">
        <x:v>131404</x:v>
      </x:c>
      <x:c r="C3638" s="6" t="n">
        <x:v>12</x:v>
      </x:c>
      <x:c r="D3638" s="6" t="str">
        <x:v>剔烁之牙</x:v>
      </x:c>
      <x:c r="E3638" s="7" t="str">
        <x:v>翡翠或成为【收债人】的目标施放攻击后，每击中1名敌方目标均可获得1点充能。当充能到达8点后，消耗8点充能，发动1次追加攻击，对敌方全体目标造成等同于翡翠132%攻击力的量子属性伤害，本次追加攻击无法获得充能。
翡翠发动天赋的追加攻击时立即获得5层【当品】，每层【当品】使暴击伤害提高2.64%，最多叠加50层。</x:v>
      </x:c>
      <x:c r="F3638" s="6" t="n">
        <x:v>0</x:v>
      </x:c>
      <x:c r="G3638" s="6" t="n">
        <x:v>0</x:v>
      </x:c>
      <x:c r="H3638" s="6" t="n">
        <x:v>0</x:v>
      </x:c>
      <x:c r="I3638" s="6" t="n">
        <x:v>0</x:v>
      </x:c>
      <x:c r="J3638" s="6" t="str">
        <x:v>[0.0264, 50, 8, 5, 1.32]</x:v>
      </x:c>
      <x:c r="K3638" s="7" t="str">
        <x:v>无首段伤害倍率，请覆盖或设为辅助技能</x:v>
      </x:c>
      <x:c r="L3638" s="6" t="str">
        <x:v>https://raw.githubusercontent.com/Mar-7th/StarRailRes/dbe8cdfcfb0bf657b9fe1cf92d5537f118ccb487/index_new/cn/character_skills.json</x:v>
      </x:c>
    </x:row>
    <x:row r="3639" ht="68" customHeight="1">
      <x:c r="A3639" s="6" t="str">
        <x:v>131404_13</x:v>
      </x:c>
      <x:c r="B3639" s="6" t="str">
        <x:v>131404</x:v>
      </x:c>
      <x:c r="C3639" s="6" t="n">
        <x:v>13</x:v>
      </x:c>
      <x:c r="D3639" s="6" t="str">
        <x:v>剔烁之牙</x:v>
      </x:c>
      <x:c r="E3639" s="7" t="str">
        <x:v>翡翠或成为【收债人】的目标施放攻击后，每击中1名敌方目标均可获得1点充能。当充能到达8点后，消耗8点充能，发动1次追加攻击，对敌方全体目标造成等同于翡翠138%攻击力的量子属性伤害，本次追加攻击无法获得充能。
翡翠发动天赋的追加攻击时立即获得5层【当品】，每层【当品】使暴击伤害提高2.76%，最多叠加50层。</x:v>
      </x:c>
      <x:c r="F3639" s="6" t="n">
        <x:v>0</x:v>
      </x:c>
      <x:c r="G3639" s="6" t="n">
        <x:v>0</x:v>
      </x:c>
      <x:c r="H3639" s="6" t="n">
        <x:v>0</x:v>
      </x:c>
      <x:c r="I3639" s="6" t="n">
        <x:v>0</x:v>
      </x:c>
      <x:c r="J3639" s="6" t="str">
        <x:v>[0.0276, 50, 8, 5, 1.38]</x:v>
      </x:c>
      <x:c r="K3639" s="7" t="str">
        <x:v>无首段伤害倍率，请覆盖或设为辅助技能</x:v>
      </x:c>
      <x:c r="L3639" s="6" t="str">
        <x:v>https://raw.githubusercontent.com/Mar-7th/StarRailRes/dbe8cdfcfb0bf657b9fe1cf92d5537f118ccb487/index_new/cn/character_skills.json</x:v>
      </x:c>
    </x:row>
    <x:row r="3640" ht="68" customHeight="1">
      <x:c r="A3640" s="6" t="str">
        <x:v>131404_14</x:v>
      </x:c>
      <x:c r="B3640" s="6" t="str">
        <x:v>131404</x:v>
      </x:c>
      <x:c r="C3640" s="6" t="n">
        <x:v>14</x:v>
      </x:c>
      <x:c r="D3640" s="6" t="str">
        <x:v>剔烁之牙</x:v>
      </x:c>
      <x:c r="E3640" s="7" t="str">
        <x:v>翡翠或成为【收债人】的目标施放攻击后，每击中1名敌方目标均可获得1点充能。当充能到达8点后，消耗8点充能，发动1次追加攻击，对敌方全体目标造成等同于翡翠144%攻击力的量子属性伤害，本次追加攻击无法获得充能。
翡翠发动天赋的追加攻击时立即获得5层【当品】，每层【当品】使暴击伤害提高2.88%，最多叠加50层。</x:v>
      </x:c>
      <x:c r="F3640" s="6" t="n">
        <x:v>0</x:v>
      </x:c>
      <x:c r="G3640" s="6" t="n">
        <x:v>0</x:v>
      </x:c>
      <x:c r="H3640" s="6" t="n">
        <x:v>0</x:v>
      </x:c>
      <x:c r="I3640" s="6" t="n">
        <x:v>0</x:v>
      </x:c>
      <x:c r="J3640" s="6" t="str">
        <x:v>[0.0288, 50, 8, 5, 1.44]</x:v>
      </x:c>
      <x:c r="K3640" s="7" t="str">
        <x:v>无首段伤害倍率，请覆盖或设为辅助技能</x:v>
      </x:c>
      <x:c r="L3640" s="6" t="str">
        <x:v>https://raw.githubusercontent.com/Mar-7th/StarRailRes/dbe8cdfcfb0bf657b9fe1cf92d5537f118ccb487/index_new/cn/character_skills.json</x:v>
      </x:c>
    </x:row>
    <x:row r="3641" ht="68" customHeight="1">
      <x:c r="A3641" s="6" t="str">
        <x:v>131404_15</x:v>
      </x:c>
      <x:c r="B3641" s="6" t="str">
        <x:v>131404</x:v>
      </x:c>
      <x:c r="C3641" s="6" t="n">
        <x:v>15</x:v>
      </x:c>
      <x:c r="D3641" s="6" t="str">
        <x:v>剔烁之牙</x:v>
      </x:c>
      <x:c r="E3641" s="7" t="str">
        <x:v>翡翠或成为【收债人】的目标施放攻击后，每击中1名敌方目标均可获得1点充能。当充能到达8点后，消耗8点充能，发动1次追加攻击，对敌方全体目标造成等同于翡翠150%攻击力的量子属性伤害，本次追加攻击无法获得充能。
翡翠发动天赋的追加攻击时立即获得5层【当品】，每层【当品】使暴击伤害提高3%，最多叠加50层。</x:v>
      </x:c>
      <x:c r="F3641" s="6" t="n">
        <x:v>0</x:v>
      </x:c>
      <x:c r="G3641" s="6" t="n">
        <x:v>0</x:v>
      </x:c>
      <x:c r="H3641" s="6" t="n">
        <x:v>0</x:v>
      </x:c>
      <x:c r="I3641" s="6" t="n">
        <x:v>0</x:v>
      </x:c>
      <x:c r="J3641" s="6" t="str">
        <x:v>[0.03, 50, 8, 5, 1.5]</x:v>
      </x:c>
      <x:c r="K3641" s="7" t="str">
        <x:v>无首段伤害倍率，请覆盖或设为辅助技能</x:v>
      </x:c>
      <x:c r="L3641" s="6" t="str">
        <x:v>https://raw.githubusercontent.com/Mar-7th/StarRailRes/dbe8cdfcfb0bf657b9fe1cf92d5537f118ccb487/index_new/cn/character_skills.json</x:v>
      </x:c>
    </x:row>
    <x:row r="3642" ht="20" customHeight="1">
      <x:c r="A3642" s="6" t="str">
        <x:v>131406_1</x:v>
      </x:c>
      <x:c r="B3642" s="6" t="str">
        <x:v>131406</x:v>
      </x:c>
      <x:c r="C3642" s="6" t="n">
        <x:v>1</x:v>
      </x:c>
      <x:c r="D3642" s="6" t="str">
        <x:v>攻击</x:v>
      </x:c>
      <x:c r="E3642" s="7" t="str">
        <x:v>攻击敌人，进入战斗后削弱敌方目标对应属性韧性。</x:v>
      </x:c>
      <x:c r="F3642" s="6" t="n">
        <x:v>0</x:v>
      </x:c>
      <x:c r="G3642" s="6" t="n">
        <x:v>0</x:v>
      </x:c>
      <x:c r="H3642" s="6" t="n">
        <x:v>0</x:v>
      </x:c>
      <x:c r="I3642" s="6" t="n">
        <x:v>0</x:v>
      </x:c>
      <x:c r="J3642" s="6" t="str">
        <x:v>[]</x:v>
      </x:c>
      <x:c r="K3642" s="7" t="str">
        <x:v>缺少结构化参数，必须覆盖</x:v>
      </x:c>
      <x:c r="L3642" s="6" t="str">
        <x:v>https://raw.githubusercontent.com/Mar-7th/StarRailRes/dbe8cdfcfb0bf657b9fe1cf92d5537f118ccb487/index_new/cn/character_skills.json</x:v>
      </x:c>
    </x:row>
    <x:row r="3643" ht="53" customHeight="1">
      <x:c r="A3643" s="6" t="str">
        <x:v>131407_1</x:v>
      </x:c>
      <x:c r="B3643" s="6" t="str">
        <x:v>131407</x:v>
      </x:c>
      <x:c r="C3643" s="6" t="n">
        <x:v>1</x:v>
      </x:c>
      <x:c r="D3643" s="6" t="str">
        <x:v>猎手的视界</x:v>
      </x:c>
      <x:c r="E3643" s="7" t="str">
        <x:v>使用秘技后使一定区域内的敌人陷入10秒【盲从】。【盲从】状态下敌人不会主动攻击我方目标。主动攻击陷入【盲从】的敌人进入战斗时，使所有处于【盲从】状态的敌人同时进入战斗。进入战斗后对敌方全体造成等同于翡翠50%攻击力的量子属性伤害，立即获得15层【当品】。</x:v>
      </x:c>
      <x:c r="F3643" s="6" t="n">
        <x:v>0</x:v>
      </x:c>
      <x:c r="G3643" s="6" t="n">
        <x:v>0</x:v>
      </x:c>
      <x:c r="H3643" s="6" t="n">
        <x:v>0</x:v>
      </x:c>
      <x:c r="I3643" s="6" t="n">
        <x:v>0</x:v>
      </x:c>
      <x:c r="J3643" s="6" t="str">
        <x:v>[10, 0.5, 15]</x:v>
      </x:c>
      <x:c r="K3643" s="7" t="str">
        <x:v>无首段伤害倍率，请覆盖或设为辅助技能</x:v>
      </x:c>
      <x:c r="L3643" s="6" t="str">
        <x:v>https://raw.githubusercontent.com/Mar-7th/StarRailRes/dbe8cdfcfb0bf657b9fe1cf92d5537f118ccb487/index_new/cn/character_skills.json</x:v>
      </x:c>
    </x:row>
    <x:row r="3644" ht="20" customHeight="1">
      <x:c r="A3644" s="6" t="str">
        <x:v>131501_1</x:v>
      </x:c>
      <x:c r="B3644" s="6" t="str">
        <x:v>131501</x:v>
      </x:c>
      <x:c r="C3644" s="6" t="n">
        <x:v>1</x:v>
      </x:c>
      <x:c r="D3644" s="6" t="str">
        <x:v>蹄铁裂颅</x:v>
      </x:c>
      <x:c r="E3644" s="7" t="str">
        <x:v>对指定敌方单体造成等同于波提欧50%攻击力的物理属性伤害。</x:v>
      </x:c>
      <x:c r="F3644" s="6" t="n">
        <x:v>0.5</x:v>
      </x:c>
      <x:c r="G3644" s="6" t="n">
        <x:v>0</x:v>
      </x:c>
      <x:c r="H3644" s="6" t="n">
        <x:v>0</x:v>
      </x:c>
      <x:c r="I3644" s="6" t="n">
        <x:v>0</x:v>
      </x:c>
      <x:c r="J3644" s="6" t="str">
        <x:v>[0.5]</x:v>
      </x:c>
      <x:c r="K3644" s="7" t="str">
        <x:v>需确认条件及分段</x:v>
      </x:c>
      <x:c r="L3644" s="6" t="str">
        <x:v>https://raw.githubusercontent.com/Mar-7th/StarRailRes/dbe8cdfcfb0bf657b9fe1cf92d5537f118ccb487/index_new/cn/character_skills.json</x:v>
      </x:c>
    </x:row>
    <x:row r="3645" ht="20" customHeight="1">
      <x:c r="A3645" s="6" t="str">
        <x:v>131501_2</x:v>
      </x:c>
      <x:c r="B3645" s="6" t="str">
        <x:v>131501</x:v>
      </x:c>
      <x:c r="C3645" s="6" t="n">
        <x:v>2</x:v>
      </x:c>
      <x:c r="D3645" s="6" t="str">
        <x:v>蹄铁裂颅</x:v>
      </x:c>
      <x:c r="E3645" s="7" t="str">
        <x:v>对指定敌方单体造成等同于波提欧60%攻击力的物理属性伤害。</x:v>
      </x:c>
      <x:c r="F3645" s="6" t="n">
        <x:v>0.6</x:v>
      </x:c>
      <x:c r="G3645" s="6" t="n">
        <x:v>0</x:v>
      </x:c>
      <x:c r="H3645" s="6" t="n">
        <x:v>0</x:v>
      </x:c>
      <x:c r="I3645" s="6" t="n">
        <x:v>0</x:v>
      </x:c>
      <x:c r="J3645" s="6" t="str">
        <x:v>[0.6]</x:v>
      </x:c>
      <x:c r="K3645" s="7" t="str">
        <x:v>需确认条件及分段</x:v>
      </x:c>
      <x:c r="L3645" s="6" t="str">
        <x:v>https://raw.githubusercontent.com/Mar-7th/StarRailRes/dbe8cdfcfb0bf657b9fe1cf92d5537f118ccb487/index_new/cn/character_skills.json</x:v>
      </x:c>
    </x:row>
    <x:row r="3646" ht="20" customHeight="1">
      <x:c r="A3646" s="6" t="str">
        <x:v>131501_3</x:v>
      </x:c>
      <x:c r="B3646" s="6" t="str">
        <x:v>131501</x:v>
      </x:c>
      <x:c r="C3646" s="6" t="n">
        <x:v>3</x:v>
      </x:c>
      <x:c r="D3646" s="6" t="str">
        <x:v>蹄铁裂颅</x:v>
      </x:c>
      <x:c r="E3646" s="7" t="str">
        <x:v>对指定敌方单体造成等同于波提欧70%攻击力的物理属性伤害。</x:v>
      </x:c>
      <x:c r="F3646" s="6" t="n">
        <x:v>0.7</x:v>
      </x:c>
      <x:c r="G3646" s="6" t="n">
        <x:v>0</x:v>
      </x:c>
      <x:c r="H3646" s="6" t="n">
        <x:v>0</x:v>
      </x:c>
      <x:c r="I3646" s="6" t="n">
        <x:v>0</x:v>
      </x:c>
      <x:c r="J3646" s="6" t="str">
        <x:v>[0.7]</x:v>
      </x:c>
      <x:c r="K3646" s="7" t="str">
        <x:v>需确认条件及分段</x:v>
      </x:c>
      <x:c r="L3646" s="6" t="str">
        <x:v>https://raw.githubusercontent.com/Mar-7th/StarRailRes/dbe8cdfcfb0bf657b9fe1cf92d5537f118ccb487/index_new/cn/character_skills.json</x:v>
      </x:c>
    </x:row>
    <x:row r="3647" ht="20" customHeight="1">
      <x:c r="A3647" s="6" t="str">
        <x:v>131501_4</x:v>
      </x:c>
      <x:c r="B3647" s="6" t="str">
        <x:v>131501</x:v>
      </x:c>
      <x:c r="C3647" s="6" t="n">
        <x:v>4</x:v>
      </x:c>
      <x:c r="D3647" s="6" t="str">
        <x:v>蹄铁裂颅</x:v>
      </x:c>
      <x:c r="E3647" s="7" t="str">
        <x:v>对指定敌方单体造成等同于波提欧80%攻击力的物理属性伤害。</x:v>
      </x:c>
      <x:c r="F3647" s="6" t="n">
        <x:v>0.8</x:v>
      </x:c>
      <x:c r="G3647" s="6" t="n">
        <x:v>0</x:v>
      </x:c>
      <x:c r="H3647" s="6" t="n">
        <x:v>0</x:v>
      </x:c>
      <x:c r="I3647" s="6" t="n">
        <x:v>0</x:v>
      </x:c>
      <x:c r="J3647" s="6" t="str">
        <x:v>[0.8]</x:v>
      </x:c>
      <x:c r="K3647" s="7" t="str">
        <x:v>需确认条件及分段</x:v>
      </x:c>
      <x:c r="L3647" s="6" t="str">
        <x:v>https://raw.githubusercontent.com/Mar-7th/StarRailRes/dbe8cdfcfb0bf657b9fe1cf92d5537f118ccb487/index_new/cn/character_skills.json</x:v>
      </x:c>
    </x:row>
    <x:row r="3648" ht="20" customHeight="1">
      <x:c r="A3648" s="6" t="str">
        <x:v>131501_5</x:v>
      </x:c>
      <x:c r="B3648" s="6" t="str">
        <x:v>131501</x:v>
      </x:c>
      <x:c r="C3648" s="6" t="n">
        <x:v>5</x:v>
      </x:c>
      <x:c r="D3648" s="6" t="str">
        <x:v>蹄铁裂颅</x:v>
      </x:c>
      <x:c r="E3648" s="7" t="str">
        <x:v>对指定敌方单体造成等同于波提欧90%攻击力的物理属性伤害。</x:v>
      </x:c>
      <x:c r="F3648" s="6" t="n">
        <x:v>0.9</x:v>
      </x:c>
      <x:c r="G3648" s="6" t="n">
        <x:v>0</x:v>
      </x:c>
      <x:c r="H3648" s="6" t="n">
        <x:v>0</x:v>
      </x:c>
      <x:c r="I3648" s="6" t="n">
        <x:v>0</x:v>
      </x:c>
      <x:c r="J3648" s="6" t="str">
        <x:v>[0.9]</x:v>
      </x:c>
      <x:c r="K3648" s="7" t="str">
        <x:v>需确认条件及分段</x:v>
      </x:c>
      <x:c r="L3648" s="6" t="str">
        <x:v>https://raw.githubusercontent.com/Mar-7th/StarRailRes/dbe8cdfcfb0bf657b9fe1cf92d5537f118ccb487/index_new/cn/character_skills.json</x:v>
      </x:c>
    </x:row>
    <x:row r="3649" ht="20" customHeight="1">
      <x:c r="A3649" s="6" t="str">
        <x:v>131501_6</x:v>
      </x:c>
      <x:c r="B3649" s="6" t="str">
        <x:v>131501</x:v>
      </x:c>
      <x:c r="C3649" s="6" t="n">
        <x:v>6</x:v>
      </x:c>
      <x:c r="D3649" s="6" t="str">
        <x:v>蹄铁裂颅</x:v>
      </x:c>
      <x:c r="E3649" s="7" t="str">
        <x:v>对指定敌方单体造成等同于波提欧100%攻击力的物理属性伤害。</x:v>
      </x:c>
      <x:c r="F3649" s="6" t="n">
        <x:v>1</x:v>
      </x:c>
      <x:c r="G3649" s="6" t="n">
        <x:v>0</x:v>
      </x:c>
      <x:c r="H3649" s="6" t="n">
        <x:v>0</x:v>
      </x:c>
      <x:c r="I3649" s="6" t="n">
        <x:v>0</x:v>
      </x:c>
      <x:c r="J3649" s="6" t="str">
        <x:v>[1]</x:v>
      </x:c>
      <x:c r="K3649" s="7" t="str">
        <x:v>需确认条件及分段</x:v>
      </x:c>
      <x:c r="L3649" s="6" t="str">
        <x:v>https://raw.githubusercontent.com/Mar-7th/StarRailRes/dbe8cdfcfb0bf657b9fe1cf92d5537f118ccb487/index_new/cn/character_skills.json</x:v>
      </x:c>
    </x:row>
    <x:row r="3650" ht="20" customHeight="1">
      <x:c r="A3650" s="6" t="str">
        <x:v>131501_7</x:v>
      </x:c>
      <x:c r="B3650" s="6" t="str">
        <x:v>131501</x:v>
      </x:c>
      <x:c r="C3650" s="6" t="n">
        <x:v>7</x:v>
      </x:c>
      <x:c r="D3650" s="6" t="str">
        <x:v>蹄铁裂颅</x:v>
      </x:c>
      <x:c r="E3650" s="7" t="str">
        <x:v>对指定敌方单体造成等同于波提欧110%攻击力的物理属性伤害。</x:v>
      </x:c>
      <x:c r="F3650" s="6" t="n">
        <x:v>1.1</x:v>
      </x:c>
      <x:c r="G3650" s="6" t="n">
        <x:v>0</x:v>
      </x:c>
      <x:c r="H3650" s="6" t="n">
        <x:v>0</x:v>
      </x:c>
      <x:c r="I3650" s="6" t="n">
        <x:v>0</x:v>
      </x:c>
      <x:c r="J3650" s="6" t="str">
        <x:v>[1.1]</x:v>
      </x:c>
      <x:c r="K3650" s="7" t="str">
        <x:v>需确认条件及分段</x:v>
      </x:c>
      <x:c r="L3650" s="6" t="str">
        <x:v>https://raw.githubusercontent.com/Mar-7th/StarRailRes/dbe8cdfcfb0bf657b9fe1cf92d5537f118ccb487/index_new/cn/character_skills.json</x:v>
      </x:c>
    </x:row>
    <x:row r="3651" ht="20" customHeight="1">
      <x:c r="A3651" s="6" t="str">
        <x:v>131501_8</x:v>
      </x:c>
      <x:c r="B3651" s="6" t="str">
        <x:v>131501</x:v>
      </x:c>
      <x:c r="C3651" s="6" t="n">
        <x:v>8</x:v>
      </x:c>
      <x:c r="D3651" s="6" t="str">
        <x:v>蹄铁裂颅</x:v>
      </x:c>
      <x:c r="E3651" s="7" t="str">
        <x:v>对指定敌方单体造成等同于波提欧120%攻击力的物理属性伤害。</x:v>
      </x:c>
      <x:c r="F3651" s="6" t="n">
        <x:v>1.2</x:v>
      </x:c>
      <x:c r="G3651" s="6" t="n">
        <x:v>0</x:v>
      </x:c>
      <x:c r="H3651" s="6" t="n">
        <x:v>0</x:v>
      </x:c>
      <x:c r="I3651" s="6" t="n">
        <x:v>0</x:v>
      </x:c>
      <x:c r="J3651" s="6" t="str">
        <x:v>[1.2]</x:v>
      </x:c>
      <x:c r="K3651" s="7" t="str">
        <x:v>需确认条件及分段</x:v>
      </x:c>
      <x:c r="L3651" s="6" t="str">
        <x:v>https://raw.githubusercontent.com/Mar-7th/StarRailRes/dbe8cdfcfb0bf657b9fe1cf92d5537f118ccb487/index_new/cn/character_skills.json</x:v>
      </x:c>
    </x:row>
    <x:row r="3652" ht="20" customHeight="1">
      <x:c r="A3652" s="6" t="str">
        <x:v>131501_9</x:v>
      </x:c>
      <x:c r="B3652" s="6" t="str">
        <x:v>131501</x:v>
      </x:c>
      <x:c r="C3652" s="6" t="n">
        <x:v>9</x:v>
      </x:c>
      <x:c r="D3652" s="6" t="str">
        <x:v>蹄铁裂颅</x:v>
      </x:c>
      <x:c r="E3652" s="7" t="str">
        <x:v>对指定敌方单体造成等同于波提欧130%攻击力的物理属性伤害。</x:v>
      </x:c>
      <x:c r="F3652" s="6" t="n">
        <x:v>1.3</x:v>
      </x:c>
      <x:c r="G3652" s="6" t="n">
        <x:v>0</x:v>
      </x:c>
      <x:c r="H3652" s="6" t="n">
        <x:v>0</x:v>
      </x:c>
      <x:c r="I3652" s="6" t="n">
        <x:v>0</x:v>
      </x:c>
      <x:c r="J3652" s="6" t="str">
        <x:v>[1.3]</x:v>
      </x:c>
      <x:c r="K3652" s="7" t="str">
        <x:v>需确认条件及分段</x:v>
      </x:c>
      <x:c r="L3652" s="6" t="str">
        <x:v>https://raw.githubusercontent.com/Mar-7th/StarRailRes/dbe8cdfcfb0bf657b9fe1cf92d5537f118ccb487/index_new/cn/character_skills.json</x:v>
      </x:c>
    </x:row>
    <x:row r="3653" ht="20" customHeight="1">
      <x:c r="A3653" s="6" t="str">
        <x:v>131501_10</x:v>
      </x:c>
      <x:c r="B3653" s="6" t="str">
        <x:v>131501</x:v>
      </x:c>
      <x:c r="C3653" s="6" t="n">
        <x:v>10</x:v>
      </x:c>
      <x:c r="D3653" s="6" t="str">
        <x:v>蹄铁裂颅</x:v>
      </x:c>
      <x:c r="E3653" s="7" t="str">
        <x:v>对指定敌方单体造成等同于波提欧140%攻击力的物理属性伤害。</x:v>
      </x:c>
      <x:c r="F3653" s="6" t="n">
        <x:v>1.4</x:v>
      </x:c>
      <x:c r="G3653" s="6" t="n">
        <x:v>0</x:v>
      </x:c>
      <x:c r="H3653" s="6" t="n">
        <x:v>0</x:v>
      </x:c>
      <x:c r="I3653" s="6" t="n">
        <x:v>0</x:v>
      </x:c>
      <x:c r="J3653" s="6" t="str">
        <x:v>[1.4]</x:v>
      </x:c>
      <x:c r="K3653" s="7" t="str">
        <x:v>需确认条件及分段</x:v>
      </x:c>
      <x:c r="L3653" s="6" t="str">
        <x:v>https://raw.githubusercontent.com/Mar-7th/StarRailRes/dbe8cdfcfb0bf657b9fe1cf92d5537f118ccb487/index_new/cn/character_skills.json</x:v>
      </x:c>
    </x:row>
    <x:row r="3654" ht="83" customHeight="1">
      <x:c r="A3654" s="6" t="str">
        <x:v>131502_1</x:v>
      </x:c>
      <x:c r="B3654" s="6" t="str">
        <x:v>131502</x:v>
      </x:c>
      <x:c r="C3654" s="6" t="n">
        <x:v>1</x:v>
      </x:c>
      <x:c r="D3654" s="6" t="str">
        <x:v>炽砾舞者的探戈</x:v>
      </x:c>
      <x:c r="E3654"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处于【绝命对峙】的敌方目标陷入嘲讽状态。该目标/波提欧受到对方攻击时，受到的伤害提高15%/15%。
该目标被消灭或弱点被击破后，波提欧均可获得1层【优势口袋】，随后解除【绝命对峙】。
该战技无法恢复能量。施放该战技后，本回合不会结束。</x:v>
      </x:c>
      <x:c r="F3654" s="6" t="n">
        <x:v>0</x:v>
      </x:c>
      <x:c r="G3654" s="6" t="n">
        <x:v>0</x:v>
      </x:c>
      <x:c r="H3654" s="6" t="n">
        <x:v>0</x:v>
      </x:c>
      <x:c r="I3654" s="6" t="n">
        <x:v>0</x:v>
      </x:c>
      <x:c r="J3654" s="6" t="str">
        <x:v>[0.15, 0.15, 2]</x:v>
      </x:c>
      <x:c r="K3654" s="7" t="str">
        <x:v>无首段伤害倍率，请覆盖或设为辅助技能</x:v>
      </x:c>
      <x:c r="L3654" s="6" t="str">
        <x:v>https://raw.githubusercontent.com/Mar-7th/StarRailRes/dbe8cdfcfb0bf657b9fe1cf92d5537f118ccb487/index_new/cn/character_skills.json</x:v>
      </x:c>
    </x:row>
    <x:row r="3655" ht="83" customHeight="1">
      <x:c r="A3655" s="6" t="str">
        <x:v>131502_2</x:v>
      </x:c>
      <x:c r="B3655" s="6" t="str">
        <x:v>131502</x:v>
      </x:c>
      <x:c r="C3655" s="6" t="n">
        <x:v>2</x:v>
      </x:c>
      <x:c r="D3655" s="6" t="str">
        <x:v>炽砾舞者的探戈</x:v>
      </x:c>
      <x:c r="E3655"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处于【绝命对峙】的敌方目标陷入嘲讽状态。该目标/波提欧受到对方攻击时，受到的伤害提高16.5%/15%。
该目标被消灭或弱点被击破后，波提欧均可获得1层【优势口袋】，随后解除【绝命对峙】。
该战技无法恢复能量。施放该战技后，本回合不会结束。</x:v>
      </x:c>
      <x:c r="F3655" s="6" t="n">
        <x:v>0</x:v>
      </x:c>
      <x:c r="G3655" s="6" t="n">
        <x:v>0</x:v>
      </x:c>
      <x:c r="H3655" s="6" t="n">
        <x:v>0</x:v>
      </x:c>
      <x:c r="I3655" s="6" t="n">
        <x:v>0</x:v>
      </x:c>
      <x:c r="J3655" s="6" t="str">
        <x:v>[0.165, 0.15, 2]</x:v>
      </x:c>
      <x:c r="K3655" s="7" t="str">
        <x:v>无首段伤害倍率，请覆盖或设为辅助技能</x:v>
      </x:c>
      <x:c r="L3655" s="6" t="str">
        <x:v>https://raw.githubusercontent.com/Mar-7th/StarRailRes/dbe8cdfcfb0bf657b9fe1cf92d5537f118ccb487/index_new/cn/character_skills.json</x:v>
      </x:c>
    </x:row>
    <x:row r="3656" ht="83" customHeight="1">
      <x:c r="A3656" s="6" t="str">
        <x:v>131502_3</x:v>
      </x:c>
      <x:c r="B3656" s="6" t="str">
        <x:v>131502</x:v>
      </x:c>
      <x:c r="C3656" s="6" t="n">
        <x:v>3</x:v>
      </x:c>
      <x:c r="D3656" s="6" t="str">
        <x:v>炽砾舞者的探戈</x:v>
      </x:c>
      <x:c r="E3656"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处于【绝命对峙】的敌方目标陷入嘲讽状态。该目标/波提欧受到对方攻击时，受到的伤害提高18%/15%。
该目标被消灭或弱点被击破后，波提欧均可获得1层【优势口袋】，随后解除【绝命对峙】。
该战技无法恢复能量。施放该战技后，本回合不会结束。</x:v>
      </x:c>
      <x:c r="F3656" s="6" t="n">
        <x:v>0</x:v>
      </x:c>
      <x:c r="G3656" s="6" t="n">
        <x:v>0</x:v>
      </x:c>
      <x:c r="H3656" s="6" t="n">
        <x:v>0</x:v>
      </x:c>
      <x:c r="I3656" s="6" t="n">
        <x:v>0</x:v>
      </x:c>
      <x:c r="J3656" s="6" t="str">
        <x:v>[0.18, 0.15, 2]</x:v>
      </x:c>
      <x:c r="K3656" s="7" t="str">
        <x:v>无首段伤害倍率，请覆盖或设为辅助技能</x:v>
      </x:c>
      <x:c r="L3656" s="6" t="str">
        <x:v>https://raw.githubusercontent.com/Mar-7th/StarRailRes/dbe8cdfcfb0bf657b9fe1cf92d5537f118ccb487/index_new/cn/character_skills.json</x:v>
      </x:c>
    </x:row>
    <x:row r="3657" ht="83" customHeight="1">
      <x:c r="A3657" s="6" t="str">
        <x:v>131502_4</x:v>
      </x:c>
      <x:c r="B3657" s="6" t="str">
        <x:v>131502</x:v>
      </x:c>
      <x:c r="C3657" s="6" t="n">
        <x:v>4</x:v>
      </x:c>
      <x:c r="D3657" s="6" t="str">
        <x:v>炽砾舞者的探戈</x:v>
      </x:c>
      <x:c r="E3657"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处于【绝命对峙】的敌方目标陷入嘲讽状态。该目标/波提欧受到对方攻击时，受到的伤害提高19.5%/15%。
该目标被消灭或弱点被击破后，波提欧均可获得1层【优势口袋】，随后解除【绝命对峙】。
该战技无法恢复能量。施放该战技后，本回合不会结束。</x:v>
      </x:c>
      <x:c r="F3657" s="6" t="n">
        <x:v>0</x:v>
      </x:c>
      <x:c r="G3657" s="6" t="n">
        <x:v>0</x:v>
      </x:c>
      <x:c r="H3657" s="6" t="n">
        <x:v>0</x:v>
      </x:c>
      <x:c r="I3657" s="6" t="n">
        <x:v>0</x:v>
      </x:c>
      <x:c r="J3657" s="6" t="str">
        <x:v>[0.195, 0.15, 2]</x:v>
      </x:c>
      <x:c r="K3657" s="7" t="str">
        <x:v>无首段伤害倍率，请覆盖或设为辅助技能</x:v>
      </x:c>
      <x:c r="L3657" s="6" t="str">
        <x:v>https://raw.githubusercontent.com/Mar-7th/StarRailRes/dbe8cdfcfb0bf657b9fe1cf92d5537f118ccb487/index_new/cn/character_skills.json</x:v>
      </x:c>
    </x:row>
    <x:row r="3658" ht="83" customHeight="1">
      <x:c r="A3658" s="6" t="str">
        <x:v>131502_5</x:v>
      </x:c>
      <x:c r="B3658" s="6" t="str">
        <x:v>131502</x:v>
      </x:c>
      <x:c r="C3658" s="6" t="n">
        <x:v>5</x:v>
      </x:c>
      <x:c r="D3658" s="6" t="str">
        <x:v>炽砾舞者的探戈</x:v>
      </x:c>
      <x:c r="E3658"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处于【绝命对峙】的敌方目标陷入嘲讽状态。该目标/波提欧受到对方攻击时，受到的伤害提高21%/15%。
该目标被消灭或弱点被击破后，波提欧均可获得1层【优势口袋】，随后解除【绝命对峙】。
该战技无法恢复能量。施放该战技后，本回合不会结束。</x:v>
      </x:c>
      <x:c r="F3658" s="6" t="n">
        <x:v>0</x:v>
      </x:c>
      <x:c r="G3658" s="6" t="n">
        <x:v>0</x:v>
      </x:c>
      <x:c r="H3658" s="6" t="n">
        <x:v>0</x:v>
      </x:c>
      <x:c r="I3658" s="6" t="n">
        <x:v>0</x:v>
      </x:c>
      <x:c r="J3658" s="6" t="str">
        <x:v>[0.21, 0.15, 2]</x:v>
      </x:c>
      <x:c r="K3658" s="7" t="str">
        <x:v>无首段伤害倍率，请覆盖或设为辅助技能</x:v>
      </x:c>
      <x:c r="L3658" s="6" t="str">
        <x:v>https://raw.githubusercontent.com/Mar-7th/StarRailRes/dbe8cdfcfb0bf657b9fe1cf92d5537f118ccb487/index_new/cn/character_skills.json</x:v>
      </x:c>
    </x:row>
    <x:row r="3659" ht="83" customHeight="1">
      <x:c r="A3659" s="6" t="str">
        <x:v>131502_6</x:v>
      </x:c>
      <x:c r="B3659" s="6" t="str">
        <x:v>131502</x:v>
      </x:c>
      <x:c r="C3659" s="6" t="n">
        <x:v>6</x:v>
      </x:c>
      <x:c r="D3659" s="6" t="str">
        <x:v>炽砾舞者的探戈</x:v>
      </x:c>
      <x:c r="E3659"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处于【绝命对峙】的敌方目标陷入嘲讽状态。该目标/波提欧受到对方攻击时，受到的伤害提高22.5%/15%。
该目标被消灭或弱点被击破后，波提欧均可获得1层【优势口袋】，随后解除【绝命对峙】。
该战技无法恢复能量。施放该战技后，本回合不会结束。</x:v>
      </x:c>
      <x:c r="F3659" s="6" t="n">
        <x:v>0</x:v>
      </x:c>
      <x:c r="G3659" s="6" t="n">
        <x:v>0</x:v>
      </x:c>
      <x:c r="H3659" s="6" t="n">
        <x:v>0</x:v>
      </x:c>
      <x:c r="I3659" s="6" t="n">
        <x:v>0</x:v>
      </x:c>
      <x:c r="J3659" s="6" t="str">
        <x:v>[0.225, 0.15, 2]</x:v>
      </x:c>
      <x:c r="K3659" s="7" t="str">
        <x:v>无首段伤害倍率，请覆盖或设为辅助技能</x:v>
      </x:c>
      <x:c r="L3659" s="6" t="str">
        <x:v>https://raw.githubusercontent.com/Mar-7th/StarRailRes/dbe8cdfcfb0bf657b9fe1cf92d5537f118ccb487/index_new/cn/character_skills.json</x:v>
      </x:c>
    </x:row>
    <x:row r="3660" ht="83" customHeight="1">
      <x:c r="A3660" s="6" t="str">
        <x:v>131502_7</x:v>
      </x:c>
      <x:c r="B3660" s="6" t="str">
        <x:v>131502</x:v>
      </x:c>
      <x:c r="C3660" s="6" t="n">
        <x:v>7</x:v>
      </x:c>
      <x:c r="D3660" s="6" t="str">
        <x:v>炽砾舞者的探戈</x:v>
      </x:c>
      <x:c r="E3660"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处于【绝命对峙】的敌方目标陷入嘲讽状态。该目标/波提欧受到对方攻击时，受到的伤害提高24.37%/15%。
该目标被消灭或弱点被击破后，波提欧均可获得1层【优势口袋】，随后解除【绝命对峙】。
该战技无法恢复能量。施放该战技后，本回合不会结束。</x:v>
      </x:c>
      <x:c r="F3660" s="6" t="n">
        <x:v>0</x:v>
      </x:c>
      <x:c r="G3660" s="6" t="n">
        <x:v>0</x:v>
      </x:c>
      <x:c r="H3660" s="6" t="n">
        <x:v>0</x:v>
      </x:c>
      <x:c r="I3660" s="6" t="n">
        <x:v>0</x:v>
      </x:c>
      <x:c r="J3660" s="6" t="str">
        <x:v>[0.2437, 0.15, 2]</x:v>
      </x:c>
      <x:c r="K3660" s="7" t="str">
        <x:v>无首段伤害倍率，请覆盖或设为辅助技能</x:v>
      </x:c>
      <x:c r="L3660" s="6" t="str">
        <x:v>https://raw.githubusercontent.com/Mar-7th/StarRailRes/dbe8cdfcfb0bf657b9fe1cf92d5537f118ccb487/index_new/cn/character_skills.json</x:v>
      </x:c>
    </x:row>
    <x:row r="3661" ht="83" customHeight="1">
      <x:c r="A3661" s="6" t="str">
        <x:v>131502_8</x:v>
      </x:c>
      <x:c r="B3661" s="6" t="str">
        <x:v>131502</x:v>
      </x:c>
      <x:c r="C3661" s="6" t="n">
        <x:v>8</x:v>
      </x:c>
      <x:c r="D3661" s="6" t="str">
        <x:v>炽砾舞者的探戈</x:v>
      </x:c>
      <x:c r="E3661"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处于【绝命对峙】的敌方目标陷入嘲讽状态。该目标/波提欧受到对方攻击时，受到的伤害提高26.25%/15%。
该目标被消灭或弱点被击破后，波提欧均可获得1层【优势口袋】，随后解除【绝命对峙】。
该战技无法恢复能量。施放该战技后，本回合不会结束。</x:v>
      </x:c>
      <x:c r="F3661" s="6" t="n">
        <x:v>0</x:v>
      </x:c>
      <x:c r="G3661" s="6" t="n">
        <x:v>0</x:v>
      </x:c>
      <x:c r="H3661" s="6" t="n">
        <x:v>0</x:v>
      </x:c>
      <x:c r="I3661" s="6" t="n">
        <x:v>0</x:v>
      </x:c>
      <x:c r="J3661" s="6" t="str">
        <x:v>[0.2625, 0.15, 2]</x:v>
      </x:c>
      <x:c r="K3661" s="7" t="str">
        <x:v>无首段伤害倍率，请覆盖或设为辅助技能</x:v>
      </x:c>
      <x:c r="L3661" s="6" t="str">
        <x:v>https://raw.githubusercontent.com/Mar-7th/StarRailRes/dbe8cdfcfb0bf657b9fe1cf92d5537f118ccb487/index_new/cn/character_skills.json</x:v>
      </x:c>
    </x:row>
    <x:row r="3662" ht="83" customHeight="1">
      <x:c r="A3662" s="6" t="str">
        <x:v>131502_9</x:v>
      </x:c>
      <x:c r="B3662" s="6" t="str">
        <x:v>131502</x:v>
      </x:c>
      <x:c r="C3662" s="6" t="n">
        <x:v>9</x:v>
      </x:c>
      <x:c r="D3662" s="6" t="str">
        <x:v>炽砾舞者的探戈</x:v>
      </x:c>
      <x:c r="E3662"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处于【绝命对峙】的敌方目标陷入嘲讽状态。该目标/波提欧受到对方攻击时，受到的伤害提高28.12%/15%。
该目标被消灭或弱点被击破后，波提欧均可获得1层【优势口袋】，随后解除【绝命对峙】。
该战技无法恢复能量。施放该战技后，本回合不会结束。</x:v>
      </x:c>
      <x:c r="F3662" s="6" t="n">
        <x:v>0</x:v>
      </x:c>
      <x:c r="G3662" s="6" t="n">
        <x:v>0</x:v>
      </x:c>
      <x:c r="H3662" s="6" t="n">
        <x:v>0</x:v>
      </x:c>
      <x:c r="I3662" s="6" t="n">
        <x:v>0</x:v>
      </x:c>
      <x:c r="J3662" s="6" t="str">
        <x:v>[0.2812, 0.15, 2]</x:v>
      </x:c>
      <x:c r="K3662" s="7" t="str">
        <x:v>无首段伤害倍率，请覆盖或设为辅助技能</x:v>
      </x:c>
      <x:c r="L3662" s="6" t="str">
        <x:v>https://raw.githubusercontent.com/Mar-7th/StarRailRes/dbe8cdfcfb0bf657b9fe1cf92d5537f118ccb487/index_new/cn/character_skills.json</x:v>
      </x:c>
    </x:row>
    <x:row r="3663" ht="83" customHeight="1">
      <x:c r="A3663" s="6" t="str">
        <x:v>131502_10</x:v>
      </x:c>
      <x:c r="B3663" s="6" t="str">
        <x:v>131502</x:v>
      </x:c>
      <x:c r="C3663" s="6" t="n">
        <x:v>10</x:v>
      </x:c>
      <x:c r="D3663" s="6" t="str">
        <x:v>炽砾舞者的探戈</x:v>
      </x:c>
      <x:c r="E3663"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处于【绝命对峙】的敌方目标陷入嘲讽状态。该目标/波提欧受到对方攻击时，受到的伤害提高30%/15%。
该目标被消灭或弱点被击破后，波提欧均可获得1层【优势口袋】，随后解除【绝命对峙】。
该战技无法恢复能量。施放该战技后，本回合不会结束。</x:v>
      </x:c>
      <x:c r="F3663" s="6" t="n">
        <x:v>0</x:v>
      </x:c>
      <x:c r="G3663" s="6" t="n">
        <x:v>0</x:v>
      </x:c>
      <x:c r="H3663" s="6" t="n">
        <x:v>0</x:v>
      </x:c>
      <x:c r="I3663" s="6" t="n">
        <x:v>0</x:v>
      </x:c>
      <x:c r="J3663" s="6" t="str">
        <x:v>[0.3, 0.15, 2]</x:v>
      </x:c>
      <x:c r="K3663" s="7" t="str">
        <x:v>无首段伤害倍率，请覆盖或设为辅助技能</x:v>
      </x:c>
      <x:c r="L3663" s="6" t="str">
        <x:v>https://raw.githubusercontent.com/Mar-7th/StarRailRes/dbe8cdfcfb0bf657b9fe1cf92d5537f118ccb487/index_new/cn/character_skills.json</x:v>
      </x:c>
    </x:row>
    <x:row r="3664" ht="83" customHeight="1">
      <x:c r="A3664" s="6" t="str">
        <x:v>131502_11</x:v>
      </x:c>
      <x:c r="B3664" s="6" t="str">
        <x:v>131502</x:v>
      </x:c>
      <x:c r="C3664" s="6" t="n">
        <x:v>11</x:v>
      </x:c>
      <x:c r="D3664" s="6" t="str">
        <x:v>炽砾舞者的探戈</x:v>
      </x:c>
      <x:c r="E3664"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处于【绝命对峙】的敌方目标陷入嘲讽状态。该目标/波提欧受到对方攻击时，受到的伤害提高31.5%/15%。
该目标被消灭或弱点被击破后，波提欧均可获得1层【优势口袋】，随后解除【绝命对峙】。
该战技无法恢复能量。施放该战技后，本回合不会结束。</x:v>
      </x:c>
      <x:c r="F3664" s="6" t="n">
        <x:v>0</x:v>
      </x:c>
      <x:c r="G3664" s="6" t="n">
        <x:v>0</x:v>
      </x:c>
      <x:c r="H3664" s="6" t="n">
        <x:v>0</x:v>
      </x:c>
      <x:c r="I3664" s="6" t="n">
        <x:v>0</x:v>
      </x:c>
      <x:c r="J3664" s="6" t="str">
        <x:v>[0.315, 0.15, 2]</x:v>
      </x:c>
      <x:c r="K3664" s="7" t="str">
        <x:v>无首段伤害倍率，请覆盖或设为辅助技能</x:v>
      </x:c>
      <x:c r="L3664" s="6" t="str">
        <x:v>https://raw.githubusercontent.com/Mar-7th/StarRailRes/dbe8cdfcfb0bf657b9fe1cf92d5537f118ccb487/index_new/cn/character_skills.json</x:v>
      </x:c>
    </x:row>
    <x:row r="3665" ht="83" customHeight="1">
      <x:c r="A3665" s="6" t="str">
        <x:v>131502_12</x:v>
      </x:c>
      <x:c r="B3665" s="6" t="str">
        <x:v>131502</x:v>
      </x:c>
      <x:c r="C3665" s="6" t="n">
        <x:v>12</x:v>
      </x:c>
      <x:c r="D3665" s="6" t="str">
        <x:v>炽砾舞者的探戈</x:v>
      </x:c>
      <x:c r="E3665"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处于【绝命对峙】的敌方目标陷入嘲讽状态。该目标/波提欧受到对方攻击时，受到的伤害提高33%/15%。
该目标被消灭或弱点被击破后，波提欧均可获得1层【优势口袋】，随后解除【绝命对峙】。
该战技无法恢复能量。施放该战技后，本回合不会结束。</x:v>
      </x:c>
      <x:c r="F3665" s="6" t="n">
        <x:v>0</x:v>
      </x:c>
      <x:c r="G3665" s="6" t="n">
        <x:v>0</x:v>
      </x:c>
      <x:c r="H3665" s="6" t="n">
        <x:v>0</x:v>
      </x:c>
      <x:c r="I3665" s="6" t="n">
        <x:v>0</x:v>
      </x:c>
      <x:c r="J3665" s="6" t="str">
        <x:v>[0.33, 0.15, 2]</x:v>
      </x:c>
      <x:c r="K3665" s="7" t="str">
        <x:v>无首段伤害倍率，请覆盖或设为辅助技能</x:v>
      </x:c>
      <x:c r="L3665" s="6" t="str">
        <x:v>https://raw.githubusercontent.com/Mar-7th/StarRailRes/dbe8cdfcfb0bf657b9fe1cf92d5537f118ccb487/index_new/cn/character_skills.json</x:v>
      </x:c>
    </x:row>
    <x:row r="3666" ht="83" customHeight="1">
      <x:c r="A3666" s="6" t="str">
        <x:v>131502_13</x:v>
      </x:c>
      <x:c r="B3666" s="6" t="str">
        <x:v>131502</x:v>
      </x:c>
      <x:c r="C3666" s="6" t="n">
        <x:v>13</x:v>
      </x:c>
      <x:c r="D3666" s="6" t="str">
        <x:v>炽砾舞者的探戈</x:v>
      </x:c>
      <x:c r="E3666"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处于【绝命对峙】的敌方目标陷入嘲讽状态。该目标/波提欧受到对方攻击时，受到的伤害提高34.5%/15%。
该目标被消灭或弱点被击破后，波提欧均可获得1层【优势口袋】，随后解除【绝命对峙】。
该战技无法恢复能量。施放该战技后，本回合不会结束。</x:v>
      </x:c>
      <x:c r="F3666" s="6" t="n">
        <x:v>0</x:v>
      </x:c>
      <x:c r="G3666" s="6" t="n">
        <x:v>0</x:v>
      </x:c>
      <x:c r="H3666" s="6" t="n">
        <x:v>0</x:v>
      </x:c>
      <x:c r="I3666" s="6" t="n">
        <x:v>0</x:v>
      </x:c>
      <x:c r="J3666" s="6" t="str">
        <x:v>[0.345, 0.15, 2]</x:v>
      </x:c>
      <x:c r="K3666" s="7" t="str">
        <x:v>无首段伤害倍率，请覆盖或设为辅助技能</x:v>
      </x:c>
      <x:c r="L3666" s="6" t="str">
        <x:v>https://raw.githubusercontent.com/Mar-7th/StarRailRes/dbe8cdfcfb0bf657b9fe1cf92d5537f118ccb487/index_new/cn/character_skills.json</x:v>
      </x:c>
    </x:row>
    <x:row r="3667" ht="83" customHeight="1">
      <x:c r="A3667" s="6" t="str">
        <x:v>131502_14</x:v>
      </x:c>
      <x:c r="B3667" s="6" t="str">
        <x:v>131502</x:v>
      </x:c>
      <x:c r="C3667" s="6" t="n">
        <x:v>14</x:v>
      </x:c>
      <x:c r="D3667" s="6" t="str">
        <x:v>炽砾舞者的探戈</x:v>
      </x:c>
      <x:c r="E3667"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处于【绝命对峙】的敌方目标陷入嘲讽状态。该目标/波提欧受到对方攻击时，受到的伤害提高36%/15%。
该目标被消灭或弱点被击破后，波提欧均可获得1层【优势口袋】，随后解除【绝命对峙】。
该战技无法恢复能量。施放该战技后，本回合不会结束。</x:v>
      </x:c>
      <x:c r="F3667" s="6" t="n">
        <x:v>0</x:v>
      </x:c>
      <x:c r="G3667" s="6" t="n">
        <x:v>0</x:v>
      </x:c>
      <x:c r="H3667" s="6" t="n">
        <x:v>0</x:v>
      </x:c>
      <x:c r="I3667" s="6" t="n">
        <x:v>0</x:v>
      </x:c>
      <x:c r="J3667" s="6" t="str">
        <x:v>[0.36, 0.15, 2]</x:v>
      </x:c>
      <x:c r="K3667" s="7" t="str">
        <x:v>无首段伤害倍率，请覆盖或设为辅助技能</x:v>
      </x:c>
      <x:c r="L3667" s="6" t="str">
        <x:v>https://raw.githubusercontent.com/Mar-7th/StarRailRes/dbe8cdfcfb0bf657b9fe1cf92d5537f118ccb487/index_new/cn/character_skills.json</x:v>
      </x:c>
    </x:row>
    <x:row r="3668" ht="83" customHeight="1">
      <x:c r="A3668" s="6" t="str">
        <x:v>131502_15</x:v>
      </x:c>
      <x:c r="B3668" s="6" t="str">
        <x:v>131502</x:v>
      </x:c>
      <x:c r="C3668" s="6" t="n">
        <x:v>15</x:v>
      </x:c>
      <x:c r="D3668" s="6" t="str">
        <x:v>炽砾舞者的探戈</x:v>
      </x:c>
      <x:c r="E3668" s="7" t="str">
        <x:v>使指定敌方单体及自身进入【绝命对峙】状态，波提欧普攻获得强化且无法施放战技，持续2回合，波提欧每回合开始时持续回合数减1。
处于【绝命对峙】的敌方目标陷入嘲讽状态。该目标/波提欧受到对方攻击时，受到的伤害提高37.5%/15%。
该目标被消灭或弱点被击破后，波提欧均可获得1层【优势口袋】，随后解除【绝命对峙】。
该战技无法恢复能量。施放该战技后，本回合不会结束。</x:v>
      </x:c>
      <x:c r="F3668" s="6" t="n">
        <x:v>0</x:v>
      </x:c>
      <x:c r="G3668" s="6" t="n">
        <x:v>0</x:v>
      </x:c>
      <x:c r="H3668" s="6" t="n">
        <x:v>0</x:v>
      </x:c>
      <x:c r="I3668" s="6" t="n">
        <x:v>0</x:v>
      </x:c>
      <x:c r="J3668" s="6" t="str">
        <x:v>[0.375, 0.15, 2]</x:v>
      </x:c>
      <x:c r="K3668" s="7" t="str">
        <x:v>无首段伤害倍率，请覆盖或设为辅助技能</x:v>
      </x:c>
      <x:c r="L3668" s="6" t="str">
        <x:v>https://raw.githubusercontent.com/Mar-7th/StarRailRes/dbe8cdfcfb0bf657b9fe1cf92d5537f118ccb487/index_new/cn/character_skills.json</x:v>
      </x:c>
    </x:row>
    <x:row r="3669" ht="38" customHeight="1">
      <x:c r="A3669" s="6" t="str">
        <x:v>131503_1</x:v>
      </x:c>
      <x:c r="B3669" s="6" t="str">
        <x:v>131503</x:v>
      </x:c>
      <x:c r="C3669" s="6" t="n">
        <x:v>1</x:v>
      </x:c>
      <x:c r="D3669" s="6" t="str">
        <x:v>尘魔舞者的日落秀</x:v>
      </x:c>
      <x:c r="E3669" s="7" t="str">
        <x:v>为指定敌方单体添加物理弱点，持续2回合。
对该目标造成等同于波提欧240%攻击力的物理属性伤害，并使其行动延后30%。</x:v>
      </x:c>
      <x:c r="F3669" s="6" t="n">
        <x:v>0</x:v>
      </x:c>
      <x:c r="G3669" s="6" t="n">
        <x:v>0</x:v>
      </x:c>
      <x:c r="H3669" s="6" t="n">
        <x:v>0</x:v>
      </x:c>
      <x:c r="I3669" s="6" t="n">
        <x:v>0</x:v>
      </x:c>
      <x:c r="J3669" s="6" t="str">
        <x:v>[2.4, 0.3, 2]</x:v>
      </x:c>
      <x:c r="K3669" s="7" t="str">
        <x:v>无首段伤害倍率，请覆盖或设为辅助技能</x:v>
      </x:c>
      <x:c r="L3669" s="6" t="str">
        <x:v>https://raw.githubusercontent.com/Mar-7th/StarRailRes/dbe8cdfcfb0bf657b9fe1cf92d5537f118ccb487/index_new/cn/character_skills.json</x:v>
      </x:c>
    </x:row>
    <x:row r="3670" ht="38" customHeight="1">
      <x:c r="A3670" s="6" t="str">
        <x:v>131503_2</x:v>
      </x:c>
      <x:c r="B3670" s="6" t="str">
        <x:v>131503</x:v>
      </x:c>
      <x:c r="C3670" s="6" t="n">
        <x:v>2</x:v>
      </x:c>
      <x:c r="D3670" s="6" t="str">
        <x:v>尘魔舞者的日落秀</x:v>
      </x:c>
      <x:c r="E3670" s="7" t="str">
        <x:v>为指定敌方单体添加物理弱点，持续2回合。
对该目标造成等同于波提欧256%攻击力的物理属性伤害，并使其行动延后31%。</x:v>
      </x:c>
      <x:c r="F3670" s="6" t="n">
        <x:v>0</x:v>
      </x:c>
      <x:c r="G3670" s="6" t="n">
        <x:v>0</x:v>
      </x:c>
      <x:c r="H3670" s="6" t="n">
        <x:v>0</x:v>
      </x:c>
      <x:c r="I3670" s="6" t="n">
        <x:v>0</x:v>
      </x:c>
      <x:c r="J3670" s="6" t="str">
        <x:v>[2.56, 0.31, 2]</x:v>
      </x:c>
      <x:c r="K3670" s="7" t="str">
        <x:v>无首段伤害倍率，请覆盖或设为辅助技能</x:v>
      </x:c>
      <x:c r="L3670" s="6" t="str">
        <x:v>https://raw.githubusercontent.com/Mar-7th/StarRailRes/dbe8cdfcfb0bf657b9fe1cf92d5537f118ccb487/index_new/cn/character_skills.json</x:v>
      </x:c>
    </x:row>
    <x:row r="3671" ht="38" customHeight="1">
      <x:c r="A3671" s="6" t="str">
        <x:v>131503_3</x:v>
      </x:c>
      <x:c r="B3671" s="6" t="str">
        <x:v>131503</x:v>
      </x:c>
      <x:c r="C3671" s="6" t="n">
        <x:v>3</x:v>
      </x:c>
      <x:c r="D3671" s="6" t="str">
        <x:v>尘魔舞者的日落秀</x:v>
      </x:c>
      <x:c r="E3671" s="7" t="str">
        <x:v>为指定敌方单体添加物理弱点，持续2回合。
对该目标造成等同于波提欧272%攻击力的物理属性伤害，并使其行动延后32%。</x:v>
      </x:c>
      <x:c r="F3671" s="6" t="n">
        <x:v>0</x:v>
      </x:c>
      <x:c r="G3671" s="6" t="n">
        <x:v>0</x:v>
      </x:c>
      <x:c r="H3671" s="6" t="n">
        <x:v>0</x:v>
      </x:c>
      <x:c r="I3671" s="6" t="n">
        <x:v>0</x:v>
      </x:c>
      <x:c r="J3671" s="6" t="str">
        <x:v>[2.72, 0.32, 2]</x:v>
      </x:c>
      <x:c r="K3671" s="7" t="str">
        <x:v>无首段伤害倍率，请覆盖或设为辅助技能</x:v>
      </x:c>
      <x:c r="L3671" s="6" t="str">
        <x:v>https://raw.githubusercontent.com/Mar-7th/StarRailRes/dbe8cdfcfb0bf657b9fe1cf92d5537f118ccb487/index_new/cn/character_skills.json</x:v>
      </x:c>
    </x:row>
    <x:row r="3672" ht="38" customHeight="1">
      <x:c r="A3672" s="6" t="str">
        <x:v>131503_4</x:v>
      </x:c>
      <x:c r="B3672" s="6" t="str">
        <x:v>131503</x:v>
      </x:c>
      <x:c r="C3672" s="6" t="n">
        <x:v>4</x:v>
      </x:c>
      <x:c r="D3672" s="6" t="str">
        <x:v>尘魔舞者的日落秀</x:v>
      </x:c>
      <x:c r="E3672" s="7" t="str">
        <x:v>为指定敌方单体添加物理弱点，持续2回合。
对该目标造成等同于波提欧288%攻击力的物理属性伤害，并使其行动延后33%。</x:v>
      </x:c>
      <x:c r="F3672" s="6" t="n">
        <x:v>0</x:v>
      </x:c>
      <x:c r="G3672" s="6" t="n">
        <x:v>0</x:v>
      </x:c>
      <x:c r="H3672" s="6" t="n">
        <x:v>0</x:v>
      </x:c>
      <x:c r="I3672" s="6" t="n">
        <x:v>0</x:v>
      </x:c>
      <x:c r="J3672" s="6" t="str">
        <x:v>[2.88, 0.33, 2]</x:v>
      </x:c>
      <x:c r="K3672" s="7" t="str">
        <x:v>无首段伤害倍率，请覆盖或设为辅助技能</x:v>
      </x:c>
      <x:c r="L3672" s="6" t="str">
        <x:v>https://raw.githubusercontent.com/Mar-7th/StarRailRes/dbe8cdfcfb0bf657b9fe1cf92d5537f118ccb487/index_new/cn/character_skills.json</x:v>
      </x:c>
    </x:row>
    <x:row r="3673" ht="38" customHeight="1">
      <x:c r="A3673" s="6" t="str">
        <x:v>131503_5</x:v>
      </x:c>
      <x:c r="B3673" s="6" t="str">
        <x:v>131503</x:v>
      </x:c>
      <x:c r="C3673" s="6" t="n">
        <x:v>5</x:v>
      </x:c>
      <x:c r="D3673" s="6" t="str">
        <x:v>尘魔舞者的日落秀</x:v>
      </x:c>
      <x:c r="E3673" s="7" t="str">
        <x:v>为指定敌方单体添加物理弱点，持续2回合。
对该目标造成等同于波提欧304%攻击力的物理属性伤害，并使其行动延后34%。</x:v>
      </x:c>
      <x:c r="F3673" s="6" t="n">
        <x:v>0</x:v>
      </x:c>
      <x:c r="G3673" s="6" t="n">
        <x:v>0</x:v>
      </x:c>
      <x:c r="H3673" s="6" t="n">
        <x:v>0</x:v>
      </x:c>
      <x:c r="I3673" s="6" t="n">
        <x:v>0</x:v>
      </x:c>
      <x:c r="J3673" s="6" t="str">
        <x:v>[3.04, 0.34, 2]</x:v>
      </x:c>
      <x:c r="K3673" s="7" t="str">
        <x:v>无首段伤害倍率，请覆盖或设为辅助技能</x:v>
      </x:c>
      <x:c r="L3673" s="6" t="str">
        <x:v>https://raw.githubusercontent.com/Mar-7th/StarRailRes/dbe8cdfcfb0bf657b9fe1cf92d5537f118ccb487/index_new/cn/character_skills.json</x:v>
      </x:c>
    </x:row>
    <x:row r="3674" ht="38" customHeight="1">
      <x:c r="A3674" s="6" t="str">
        <x:v>131503_6</x:v>
      </x:c>
      <x:c r="B3674" s="6" t="str">
        <x:v>131503</x:v>
      </x:c>
      <x:c r="C3674" s="6" t="n">
        <x:v>6</x:v>
      </x:c>
      <x:c r="D3674" s="6" t="str">
        <x:v>尘魔舞者的日落秀</x:v>
      </x:c>
      <x:c r="E3674" s="7" t="str">
        <x:v>为指定敌方单体添加物理弱点，持续2回合。
对该目标造成等同于波提欧320%攻击力的物理属性伤害，并使其行动延后35%。</x:v>
      </x:c>
      <x:c r="F3674" s="6" t="n">
        <x:v>0</x:v>
      </x:c>
      <x:c r="G3674" s="6" t="n">
        <x:v>0</x:v>
      </x:c>
      <x:c r="H3674" s="6" t="n">
        <x:v>0</x:v>
      </x:c>
      <x:c r="I3674" s="6" t="n">
        <x:v>0</x:v>
      </x:c>
      <x:c r="J3674" s="6" t="str">
        <x:v>[3.2, 0.35, 2]</x:v>
      </x:c>
      <x:c r="K3674" s="7" t="str">
        <x:v>无首段伤害倍率，请覆盖或设为辅助技能</x:v>
      </x:c>
      <x:c r="L3674" s="6" t="str">
        <x:v>https://raw.githubusercontent.com/Mar-7th/StarRailRes/dbe8cdfcfb0bf657b9fe1cf92d5537f118ccb487/index_new/cn/character_skills.json</x:v>
      </x:c>
    </x:row>
    <x:row r="3675" ht="38" customHeight="1">
      <x:c r="A3675" s="6" t="str">
        <x:v>131503_7</x:v>
      </x:c>
      <x:c r="B3675" s="6" t="str">
        <x:v>131503</x:v>
      </x:c>
      <x:c r="C3675" s="6" t="n">
        <x:v>7</x:v>
      </x:c>
      <x:c r="D3675" s="6" t="str">
        <x:v>尘魔舞者的日落秀</x:v>
      </x:c>
      <x:c r="E3675" s="7" t="str">
        <x:v>为指定敌方单体添加物理弱点，持续2回合。
对该目标造成等同于波提欧340%攻击力的物理属性伤害，并使其行动延后36.25%。</x:v>
      </x:c>
      <x:c r="F3675" s="6" t="n">
        <x:v>0</x:v>
      </x:c>
      <x:c r="G3675" s="6" t="n">
        <x:v>0</x:v>
      </x:c>
      <x:c r="H3675" s="6" t="n">
        <x:v>0</x:v>
      </x:c>
      <x:c r="I3675" s="6" t="n">
        <x:v>0</x:v>
      </x:c>
      <x:c r="J3675" s="6" t="str">
        <x:v>[3.4, 0.3625, 2]</x:v>
      </x:c>
      <x:c r="K3675" s="7" t="str">
        <x:v>无首段伤害倍率，请覆盖或设为辅助技能</x:v>
      </x:c>
      <x:c r="L3675" s="6" t="str">
        <x:v>https://raw.githubusercontent.com/Mar-7th/StarRailRes/dbe8cdfcfb0bf657b9fe1cf92d5537f118ccb487/index_new/cn/character_skills.json</x:v>
      </x:c>
    </x:row>
    <x:row r="3676" ht="38" customHeight="1">
      <x:c r="A3676" s="6" t="str">
        <x:v>131503_8</x:v>
      </x:c>
      <x:c r="B3676" s="6" t="str">
        <x:v>131503</x:v>
      </x:c>
      <x:c r="C3676" s="6" t="n">
        <x:v>8</x:v>
      </x:c>
      <x:c r="D3676" s="6" t="str">
        <x:v>尘魔舞者的日落秀</x:v>
      </x:c>
      <x:c r="E3676" s="7" t="str">
        <x:v>为指定敌方单体添加物理弱点，持续2回合。
对该目标造成等同于波提欧360%攻击力的物理属性伤害，并使其行动延后37.5%。</x:v>
      </x:c>
      <x:c r="F3676" s="6" t="n">
        <x:v>0</x:v>
      </x:c>
      <x:c r="G3676" s="6" t="n">
        <x:v>0</x:v>
      </x:c>
      <x:c r="H3676" s="6" t="n">
        <x:v>0</x:v>
      </x:c>
      <x:c r="I3676" s="6" t="n">
        <x:v>0</x:v>
      </x:c>
      <x:c r="J3676" s="6" t="str">
        <x:v>[3.6, 0.375, 2]</x:v>
      </x:c>
      <x:c r="K3676" s="7" t="str">
        <x:v>无首段伤害倍率，请覆盖或设为辅助技能</x:v>
      </x:c>
      <x:c r="L3676" s="6" t="str">
        <x:v>https://raw.githubusercontent.com/Mar-7th/StarRailRes/dbe8cdfcfb0bf657b9fe1cf92d5537f118ccb487/index_new/cn/character_skills.json</x:v>
      </x:c>
    </x:row>
    <x:row r="3677" ht="38" customHeight="1">
      <x:c r="A3677" s="6" t="str">
        <x:v>131503_9</x:v>
      </x:c>
      <x:c r="B3677" s="6" t="str">
        <x:v>131503</x:v>
      </x:c>
      <x:c r="C3677" s="6" t="n">
        <x:v>9</x:v>
      </x:c>
      <x:c r="D3677" s="6" t="str">
        <x:v>尘魔舞者的日落秀</x:v>
      </x:c>
      <x:c r="E3677" s="7" t="str">
        <x:v>为指定敌方单体添加物理弱点，持续2回合。
对该目标造成等同于波提欧380%攻击力的物理属性伤害，并使其行动延后38.75%。</x:v>
      </x:c>
      <x:c r="F3677" s="6" t="n">
        <x:v>0</x:v>
      </x:c>
      <x:c r="G3677" s="6" t="n">
        <x:v>0</x:v>
      </x:c>
      <x:c r="H3677" s="6" t="n">
        <x:v>0</x:v>
      </x:c>
      <x:c r="I3677" s="6" t="n">
        <x:v>0</x:v>
      </x:c>
      <x:c r="J3677" s="6" t="str">
        <x:v>[3.8, 0.3875, 2]</x:v>
      </x:c>
      <x:c r="K3677" s="7" t="str">
        <x:v>无首段伤害倍率，请覆盖或设为辅助技能</x:v>
      </x:c>
      <x:c r="L3677" s="6" t="str">
        <x:v>https://raw.githubusercontent.com/Mar-7th/StarRailRes/dbe8cdfcfb0bf657b9fe1cf92d5537f118ccb487/index_new/cn/character_skills.json</x:v>
      </x:c>
    </x:row>
    <x:row r="3678" ht="38" customHeight="1">
      <x:c r="A3678" s="6" t="str">
        <x:v>131503_10</x:v>
      </x:c>
      <x:c r="B3678" s="6" t="str">
        <x:v>131503</x:v>
      </x:c>
      <x:c r="C3678" s="6" t="n">
        <x:v>10</x:v>
      </x:c>
      <x:c r="D3678" s="6" t="str">
        <x:v>尘魔舞者的日落秀</x:v>
      </x:c>
      <x:c r="E3678" s="7" t="str">
        <x:v>为指定敌方单体添加物理弱点，持续2回合。
对该目标造成等同于波提欧400%攻击力的物理属性伤害，并使其行动延后40%。</x:v>
      </x:c>
      <x:c r="F3678" s="6" t="n">
        <x:v>0</x:v>
      </x:c>
      <x:c r="G3678" s="6" t="n">
        <x:v>0</x:v>
      </x:c>
      <x:c r="H3678" s="6" t="n">
        <x:v>0</x:v>
      </x:c>
      <x:c r="I3678" s="6" t="n">
        <x:v>0</x:v>
      </x:c>
      <x:c r="J3678" s="6" t="str">
        <x:v>[4, 0.4, 2]</x:v>
      </x:c>
      <x:c r="K3678" s="7" t="str">
        <x:v>无首段伤害倍率，请覆盖或设为辅助技能</x:v>
      </x:c>
      <x:c r="L3678" s="6" t="str">
        <x:v>https://raw.githubusercontent.com/Mar-7th/StarRailRes/dbe8cdfcfb0bf657b9fe1cf92d5537f118ccb487/index_new/cn/character_skills.json</x:v>
      </x:c>
    </x:row>
    <x:row r="3679" ht="38" customHeight="1">
      <x:c r="A3679" s="6" t="str">
        <x:v>131503_11</x:v>
      </x:c>
      <x:c r="B3679" s="6" t="str">
        <x:v>131503</x:v>
      </x:c>
      <x:c r="C3679" s="6" t="n">
        <x:v>11</x:v>
      </x:c>
      <x:c r="D3679" s="6" t="str">
        <x:v>尘魔舞者的日落秀</x:v>
      </x:c>
      <x:c r="E3679" s="7" t="str">
        <x:v>为指定敌方单体添加物理弱点，持续2回合。
对该目标造成等同于波提欧416%攻击力的物理属性伤害，并使其行动延后41%。</x:v>
      </x:c>
      <x:c r="F3679" s="6" t="n">
        <x:v>0</x:v>
      </x:c>
      <x:c r="G3679" s="6" t="n">
        <x:v>0</x:v>
      </x:c>
      <x:c r="H3679" s="6" t="n">
        <x:v>0</x:v>
      </x:c>
      <x:c r="I3679" s="6" t="n">
        <x:v>0</x:v>
      </x:c>
      <x:c r="J3679" s="6" t="str">
        <x:v>[4.16, 0.41, 2]</x:v>
      </x:c>
      <x:c r="K3679" s="7" t="str">
        <x:v>无首段伤害倍率，请覆盖或设为辅助技能</x:v>
      </x:c>
      <x:c r="L3679" s="6" t="str">
        <x:v>https://raw.githubusercontent.com/Mar-7th/StarRailRes/dbe8cdfcfb0bf657b9fe1cf92d5537f118ccb487/index_new/cn/character_skills.json</x:v>
      </x:c>
    </x:row>
    <x:row r="3680" ht="38" customHeight="1">
      <x:c r="A3680" s="6" t="str">
        <x:v>131503_12</x:v>
      </x:c>
      <x:c r="B3680" s="6" t="str">
        <x:v>131503</x:v>
      </x:c>
      <x:c r="C3680" s="6" t="n">
        <x:v>12</x:v>
      </x:c>
      <x:c r="D3680" s="6" t="str">
        <x:v>尘魔舞者的日落秀</x:v>
      </x:c>
      <x:c r="E3680" s="7" t="str">
        <x:v>为指定敌方单体添加物理弱点，持续2回合。
对该目标造成等同于波提欧432%攻击力的物理属性伤害，并使其行动延后42%。</x:v>
      </x:c>
      <x:c r="F3680" s="6" t="n">
        <x:v>0</x:v>
      </x:c>
      <x:c r="G3680" s="6" t="n">
        <x:v>0</x:v>
      </x:c>
      <x:c r="H3680" s="6" t="n">
        <x:v>0</x:v>
      </x:c>
      <x:c r="I3680" s="6" t="n">
        <x:v>0</x:v>
      </x:c>
      <x:c r="J3680" s="6" t="str">
        <x:v>[4.32, 0.42, 2]</x:v>
      </x:c>
      <x:c r="K3680" s="7" t="str">
        <x:v>无首段伤害倍率，请覆盖或设为辅助技能</x:v>
      </x:c>
      <x:c r="L3680" s="6" t="str">
        <x:v>https://raw.githubusercontent.com/Mar-7th/StarRailRes/dbe8cdfcfb0bf657b9fe1cf92d5537f118ccb487/index_new/cn/character_skills.json</x:v>
      </x:c>
    </x:row>
    <x:row r="3681" ht="38" customHeight="1">
      <x:c r="A3681" s="6" t="str">
        <x:v>131503_13</x:v>
      </x:c>
      <x:c r="B3681" s="6" t="str">
        <x:v>131503</x:v>
      </x:c>
      <x:c r="C3681" s="6" t="n">
        <x:v>13</x:v>
      </x:c>
      <x:c r="D3681" s="6" t="str">
        <x:v>尘魔舞者的日落秀</x:v>
      </x:c>
      <x:c r="E3681" s="7" t="str">
        <x:v>为指定敌方单体添加物理弱点，持续2回合。
对该目标造成等同于波提欧448%攻击力的物理属性伤害，并使其行动延后43%。</x:v>
      </x:c>
      <x:c r="F3681" s="6" t="n">
        <x:v>0</x:v>
      </x:c>
      <x:c r="G3681" s="6" t="n">
        <x:v>0</x:v>
      </x:c>
      <x:c r="H3681" s="6" t="n">
        <x:v>0</x:v>
      </x:c>
      <x:c r="I3681" s="6" t="n">
        <x:v>0</x:v>
      </x:c>
      <x:c r="J3681" s="6" t="str">
        <x:v>[4.48, 0.43, 2]</x:v>
      </x:c>
      <x:c r="K3681" s="7" t="str">
        <x:v>无首段伤害倍率，请覆盖或设为辅助技能</x:v>
      </x:c>
      <x:c r="L3681" s="6" t="str">
        <x:v>https://raw.githubusercontent.com/Mar-7th/StarRailRes/dbe8cdfcfb0bf657b9fe1cf92d5537f118ccb487/index_new/cn/character_skills.json</x:v>
      </x:c>
    </x:row>
    <x:row r="3682" ht="38" customHeight="1">
      <x:c r="A3682" s="6" t="str">
        <x:v>131503_14</x:v>
      </x:c>
      <x:c r="B3682" s="6" t="str">
        <x:v>131503</x:v>
      </x:c>
      <x:c r="C3682" s="6" t="n">
        <x:v>14</x:v>
      </x:c>
      <x:c r="D3682" s="6" t="str">
        <x:v>尘魔舞者的日落秀</x:v>
      </x:c>
      <x:c r="E3682" s="7" t="str">
        <x:v>为指定敌方单体添加物理弱点，持续2回合。
对该目标造成等同于波提欧464%攻击力的物理属性伤害，并使其行动延后44%。</x:v>
      </x:c>
      <x:c r="F3682" s="6" t="n">
        <x:v>0</x:v>
      </x:c>
      <x:c r="G3682" s="6" t="n">
        <x:v>0</x:v>
      </x:c>
      <x:c r="H3682" s="6" t="n">
        <x:v>0</x:v>
      </x:c>
      <x:c r="I3682" s="6" t="n">
        <x:v>0</x:v>
      </x:c>
      <x:c r="J3682" s="6" t="str">
        <x:v>[4.64, 0.44, 2]</x:v>
      </x:c>
      <x:c r="K3682" s="7" t="str">
        <x:v>无首段伤害倍率，请覆盖或设为辅助技能</x:v>
      </x:c>
      <x:c r="L3682" s="6" t="str">
        <x:v>https://raw.githubusercontent.com/Mar-7th/StarRailRes/dbe8cdfcfb0bf657b9fe1cf92d5537f118ccb487/index_new/cn/character_skills.json</x:v>
      </x:c>
    </x:row>
    <x:row r="3683" ht="38" customHeight="1">
      <x:c r="A3683" s="6" t="str">
        <x:v>131503_15</x:v>
      </x:c>
      <x:c r="B3683" s="6" t="str">
        <x:v>131503</x:v>
      </x:c>
      <x:c r="C3683" s="6" t="n">
        <x:v>15</x:v>
      </x:c>
      <x:c r="D3683" s="6" t="str">
        <x:v>尘魔舞者的日落秀</x:v>
      </x:c>
      <x:c r="E3683" s="7" t="str">
        <x:v>为指定敌方单体添加物理弱点，持续2回合。
对该目标造成等同于波提欧480%攻击力的物理属性伤害，并使其行动延后45%。</x:v>
      </x:c>
      <x:c r="F3683" s="6" t="n">
        <x:v>0</x:v>
      </x:c>
      <x:c r="G3683" s="6" t="n">
        <x:v>0</x:v>
      </x:c>
      <x:c r="H3683" s="6" t="n">
        <x:v>0</x:v>
      </x:c>
      <x:c r="I3683" s="6" t="n">
        <x:v>0</x:v>
      </x:c>
      <x:c r="J3683" s="6" t="str">
        <x:v>[4.8, 0.45, 2]</x:v>
      </x:c>
      <x:c r="K3683" s="7" t="str">
        <x:v>无首段伤害倍率，请覆盖或设为辅助技能</x:v>
      </x:c>
      <x:c r="L3683" s="6" t="str">
        <x:v>https://raw.githubusercontent.com/Mar-7th/StarRailRes/dbe8cdfcfb0bf657b9fe1cf92d5537f118ccb487/index_new/cn/character_skills.json</x:v>
      </x:c>
    </x:row>
    <x:row r="3684" ht="68" customHeight="1">
      <x:c r="A3684" s="6" t="str">
        <x:v>131504_1</x:v>
      </x:c>
      <x:c r="B3684" s="6" t="str">
        <x:v>131504</x:v>
      </x:c>
      <x:c r="C3684" s="6" t="n">
        <x:v>1</x:v>
      </x:c>
      <x:c r="D3684" s="6" t="str">
        <x:v>轮中五豆</x:v>
      </x:c>
      <x:c r="E3684" s="7" t="str">
        <x:v>每层【优势口袋】使强化普攻的削韧值提高50%，最多叠加3层。
施放强化普攻期间，若目标处于弱点击破状态，基于【优势口袋】层数，对目标造成等同于波提欧35%/60%/85%物理属性击破伤害的击破伤害，该伤害计入的韧性上限不超过普攻【蹄铁裂颅】基础削韧值的16倍。
战斗胜利后，波提欧能够将【优势口袋】保留至下一次战斗中。</x:v>
      </x:c>
      <x:c r="F3684" s="6" t="n">
        <x:v>0</x:v>
      </x:c>
      <x:c r="G3684" s="6" t="n">
        <x:v>0</x:v>
      </x:c>
      <x:c r="H3684" s="6" t="n">
        <x:v>0</x:v>
      </x:c>
      <x:c r="I3684" s="6" t="n">
        <x:v>0</x:v>
      </x:c>
      <x:c r="J3684" s="6" t="str">
        <x:v>[0.35, 0.6, 0.85, 0.5, 3, 16]</x:v>
      </x:c>
      <x:c r="K3684" s="7" t="str">
        <x:v>无首段伤害倍率，请覆盖或设为辅助技能</x:v>
      </x:c>
      <x:c r="L3684" s="6" t="str">
        <x:v>https://raw.githubusercontent.com/Mar-7th/StarRailRes/dbe8cdfcfb0bf657b9fe1cf92d5537f118ccb487/index_new/cn/character_skills.json</x:v>
      </x:c>
    </x:row>
    <x:row r="3685" ht="68" customHeight="1">
      <x:c r="A3685" s="6" t="str">
        <x:v>131504_2</x:v>
      </x:c>
      <x:c r="B3685" s="6" t="str">
        <x:v>131504</x:v>
      </x:c>
      <x:c r="C3685" s="6" t="n">
        <x:v>2</x:v>
      </x:c>
      <x:c r="D3685" s="6" t="str">
        <x:v>轮中五豆</x:v>
      </x:c>
      <x:c r="E3685" s="7" t="str">
        <x:v>每层【优势口袋】使强化普攻的削韧值提高50%，最多叠加3层。
施放强化普攻期间，若目标处于弱点击破状态，基于【优势口袋】层数，对目标造成等同于波提欧38.5%/66%/93.5%物理属性击破伤害的击破伤害，该伤害计入的韧性上限不超过普攻【蹄铁裂颅】基础削韧值的16倍。
战斗胜利后，波提欧能够将【优势口袋】保留至下一次战斗中。</x:v>
      </x:c>
      <x:c r="F3685" s="6" t="n">
        <x:v>0</x:v>
      </x:c>
      <x:c r="G3685" s="6" t="n">
        <x:v>0</x:v>
      </x:c>
      <x:c r="H3685" s="6" t="n">
        <x:v>0</x:v>
      </x:c>
      <x:c r="I3685" s="6" t="n">
        <x:v>0</x:v>
      </x:c>
      <x:c r="J3685" s="6" t="str">
        <x:v>[0.385, 0.66, 0.935, 0.5, 3, 16]</x:v>
      </x:c>
      <x:c r="K3685" s="7" t="str">
        <x:v>无首段伤害倍率，请覆盖或设为辅助技能</x:v>
      </x:c>
      <x:c r="L3685" s="6" t="str">
        <x:v>https://raw.githubusercontent.com/Mar-7th/StarRailRes/dbe8cdfcfb0bf657b9fe1cf92d5537f118ccb487/index_new/cn/character_skills.json</x:v>
      </x:c>
    </x:row>
    <x:row r="3686" ht="68" customHeight="1">
      <x:c r="A3686" s="6" t="str">
        <x:v>131504_3</x:v>
      </x:c>
      <x:c r="B3686" s="6" t="str">
        <x:v>131504</x:v>
      </x:c>
      <x:c r="C3686" s="6" t="n">
        <x:v>3</x:v>
      </x:c>
      <x:c r="D3686" s="6" t="str">
        <x:v>轮中五豆</x:v>
      </x:c>
      <x:c r="E3686" s="7" t="str">
        <x:v>每层【优势口袋】使强化普攻的削韧值提高50%，最多叠加3层。
施放强化普攻期间，若目标处于弱点击破状态，基于【优势口袋】层数，对目标造成等同于波提欧42%/72%/102%物理属性击破伤害的击破伤害，该伤害计入的韧性上限不超过普攻【蹄铁裂颅】基础削韧值的16倍。
战斗胜利后，波提欧能够将【优势口袋】保留至下一次战斗中。</x:v>
      </x:c>
      <x:c r="F3686" s="6" t="n">
        <x:v>0</x:v>
      </x:c>
      <x:c r="G3686" s="6" t="n">
        <x:v>0</x:v>
      </x:c>
      <x:c r="H3686" s="6" t="n">
        <x:v>0</x:v>
      </x:c>
      <x:c r="I3686" s="6" t="n">
        <x:v>0</x:v>
      </x:c>
      <x:c r="J3686" s="6" t="str">
        <x:v>[0.42, 0.72, 1.02, 0.5, 3, 16]</x:v>
      </x:c>
      <x:c r="K3686" s="7" t="str">
        <x:v>无首段伤害倍率，请覆盖或设为辅助技能</x:v>
      </x:c>
      <x:c r="L3686" s="6" t="str">
        <x:v>https://raw.githubusercontent.com/Mar-7th/StarRailRes/dbe8cdfcfb0bf657b9fe1cf92d5537f118ccb487/index_new/cn/character_skills.json</x:v>
      </x:c>
    </x:row>
    <x:row r="3687" ht="68" customHeight="1">
      <x:c r="A3687" s="6" t="str">
        <x:v>131504_4</x:v>
      </x:c>
      <x:c r="B3687" s="6" t="str">
        <x:v>131504</x:v>
      </x:c>
      <x:c r="C3687" s="6" t="n">
        <x:v>4</x:v>
      </x:c>
      <x:c r="D3687" s="6" t="str">
        <x:v>轮中五豆</x:v>
      </x:c>
      <x:c r="E3687" s="7" t="str">
        <x:v>每层【优势口袋】使强化普攻的削韧值提高50%，最多叠加3层。
施放强化普攻期间，若目标处于弱点击破状态，基于【优势口袋】层数，对目标造成等同于波提欧45.5%/78%/110.5%物理属性击破伤害的击破伤害，该伤害计入的韧性上限不超过普攻【蹄铁裂颅】基础削韧值的16倍。
战斗胜利后，波提欧能够将【优势口袋】保留至下一次战斗中。</x:v>
      </x:c>
      <x:c r="F3687" s="6" t="n">
        <x:v>0</x:v>
      </x:c>
      <x:c r="G3687" s="6" t="n">
        <x:v>0</x:v>
      </x:c>
      <x:c r="H3687" s="6" t="n">
        <x:v>0</x:v>
      </x:c>
      <x:c r="I3687" s="6" t="n">
        <x:v>0</x:v>
      </x:c>
      <x:c r="J3687" s="6" t="str">
        <x:v>[0.455, 0.78, 1.105, 0.5, 3, 16]</x:v>
      </x:c>
      <x:c r="K3687" s="7" t="str">
        <x:v>无首段伤害倍率，请覆盖或设为辅助技能</x:v>
      </x:c>
      <x:c r="L3687" s="6" t="str">
        <x:v>https://raw.githubusercontent.com/Mar-7th/StarRailRes/dbe8cdfcfb0bf657b9fe1cf92d5537f118ccb487/index_new/cn/character_skills.json</x:v>
      </x:c>
    </x:row>
    <x:row r="3688" ht="68" customHeight="1">
      <x:c r="A3688" s="6" t="str">
        <x:v>131504_5</x:v>
      </x:c>
      <x:c r="B3688" s="6" t="str">
        <x:v>131504</x:v>
      </x:c>
      <x:c r="C3688" s="6" t="n">
        <x:v>5</x:v>
      </x:c>
      <x:c r="D3688" s="6" t="str">
        <x:v>轮中五豆</x:v>
      </x:c>
      <x:c r="E3688" s="7" t="str">
        <x:v>每层【优势口袋】使强化普攻的削韧值提高50%，最多叠加3层。
施放强化普攻期间，若目标处于弱点击破状态，基于【优势口袋】层数，对目标造成等同于波提欧49%/84%/119%物理属性击破伤害的击破伤害，该伤害计入的韧性上限不超过普攻【蹄铁裂颅】基础削韧值的16倍。
战斗胜利后，波提欧能够将【优势口袋】保留至下一次战斗中。</x:v>
      </x:c>
      <x:c r="F3688" s="6" t="n">
        <x:v>0</x:v>
      </x:c>
      <x:c r="G3688" s="6" t="n">
        <x:v>0</x:v>
      </x:c>
      <x:c r="H3688" s="6" t="n">
        <x:v>0</x:v>
      </x:c>
      <x:c r="I3688" s="6" t="n">
        <x:v>0</x:v>
      </x:c>
      <x:c r="J3688" s="6" t="str">
        <x:v>[0.49, 0.84, 1.19, 0.5, 3, 16]</x:v>
      </x:c>
      <x:c r="K3688" s="7" t="str">
        <x:v>无首段伤害倍率，请覆盖或设为辅助技能</x:v>
      </x:c>
      <x:c r="L3688" s="6" t="str">
        <x:v>https://raw.githubusercontent.com/Mar-7th/StarRailRes/dbe8cdfcfb0bf657b9fe1cf92d5537f118ccb487/index_new/cn/character_skills.json</x:v>
      </x:c>
    </x:row>
    <x:row r="3689" ht="68" customHeight="1">
      <x:c r="A3689" s="6" t="str">
        <x:v>131504_6</x:v>
      </x:c>
      <x:c r="B3689" s="6" t="str">
        <x:v>131504</x:v>
      </x:c>
      <x:c r="C3689" s="6" t="n">
        <x:v>6</x:v>
      </x:c>
      <x:c r="D3689" s="6" t="str">
        <x:v>轮中五豆</x:v>
      </x:c>
      <x:c r="E3689" s="7" t="str">
        <x:v>每层【优势口袋】使强化普攻的削韧值提高50%，最多叠加3层。
施放强化普攻期间，若目标处于弱点击破状态，基于【优势口袋】层数，对目标造成等同于波提欧52.5%/90%/127.5%物理属性击破伤害的击破伤害，该伤害计入的韧性上限不超过普攻【蹄铁裂颅】基础削韧值的16倍。
战斗胜利后，波提欧能够将【优势口袋】保留至下一次战斗中。</x:v>
      </x:c>
      <x:c r="F3689" s="6" t="n">
        <x:v>0</x:v>
      </x:c>
      <x:c r="G3689" s="6" t="n">
        <x:v>0</x:v>
      </x:c>
      <x:c r="H3689" s="6" t="n">
        <x:v>0</x:v>
      </x:c>
      <x:c r="I3689" s="6" t="n">
        <x:v>0</x:v>
      </x:c>
      <x:c r="J3689" s="6" t="str">
        <x:v>[0.525, 0.9, 1.275, 0.5, 3, 16]</x:v>
      </x:c>
      <x:c r="K3689" s="7" t="str">
        <x:v>无首段伤害倍率，请覆盖或设为辅助技能</x:v>
      </x:c>
      <x:c r="L3689" s="6" t="str">
        <x:v>https://raw.githubusercontent.com/Mar-7th/StarRailRes/dbe8cdfcfb0bf657b9fe1cf92d5537f118ccb487/index_new/cn/character_skills.json</x:v>
      </x:c>
    </x:row>
    <x:row r="3690" ht="68" customHeight="1">
      <x:c r="A3690" s="6" t="str">
        <x:v>131504_7</x:v>
      </x:c>
      <x:c r="B3690" s="6" t="str">
        <x:v>131504</x:v>
      </x:c>
      <x:c r="C3690" s="6" t="n">
        <x:v>7</x:v>
      </x:c>
      <x:c r="D3690" s="6" t="str">
        <x:v>轮中五豆</x:v>
      </x:c>
      <x:c r="E3690" s="7" t="str">
        <x:v>每层【优势口袋】使强化普攻的削韧值提高50%，最多叠加3层。
施放强化普攻期间，若目标处于弱点击破状态，基于【优势口袋】层数，对目标造成等同于波提欧56.87%/97.5%/138.13%物理属性击破伤害的击破伤害，该伤害计入的韧性上限不超过普攻【蹄铁裂颅】基础削韧值的16倍。
战斗胜利后，波提欧能够将【优势口袋】保留至下一次战斗中。</x:v>
      </x:c>
      <x:c r="F3690" s="6" t="n">
        <x:v>0</x:v>
      </x:c>
      <x:c r="G3690" s="6" t="n">
        <x:v>0</x:v>
      </x:c>
      <x:c r="H3690" s="6" t="n">
        <x:v>0</x:v>
      </x:c>
      <x:c r="I3690" s="6" t="n">
        <x:v>0</x:v>
      </x:c>
      <x:c r="J3690" s="6" t="str">
        <x:v>[0.5687, 0.975, 1.3813, 0.5, 3, 16]</x:v>
      </x:c>
      <x:c r="K3690" s="7" t="str">
        <x:v>无首段伤害倍率，请覆盖或设为辅助技能</x:v>
      </x:c>
      <x:c r="L3690" s="6" t="str">
        <x:v>https://raw.githubusercontent.com/Mar-7th/StarRailRes/dbe8cdfcfb0bf657b9fe1cf92d5537f118ccb487/index_new/cn/character_skills.json</x:v>
      </x:c>
    </x:row>
    <x:row r="3691" ht="68" customHeight="1">
      <x:c r="A3691" s="6" t="str">
        <x:v>131504_8</x:v>
      </x:c>
      <x:c r="B3691" s="6" t="str">
        <x:v>131504</x:v>
      </x:c>
      <x:c r="C3691" s="6" t="n">
        <x:v>8</x:v>
      </x:c>
      <x:c r="D3691" s="6" t="str">
        <x:v>轮中五豆</x:v>
      </x:c>
      <x:c r="E3691" s="7" t="str">
        <x:v>每层【优势口袋】使强化普攻的削韧值提高50%，最多叠加3层。
施放强化普攻期间，若目标处于弱点击破状态，基于【优势口袋】层数，对目标造成等同于波提欧61.25%/105%/148.75%物理属性击破伤害的击破伤害，该伤害计入的韧性上限不超过普攻【蹄铁裂颅】基础削韧值的16倍。
战斗胜利后，波提欧能够将【优势口袋】保留至下一次战斗中。</x:v>
      </x:c>
      <x:c r="F3691" s="6" t="n">
        <x:v>0</x:v>
      </x:c>
      <x:c r="G3691" s="6" t="n">
        <x:v>0</x:v>
      </x:c>
      <x:c r="H3691" s="6" t="n">
        <x:v>0</x:v>
      </x:c>
      <x:c r="I3691" s="6" t="n">
        <x:v>0</x:v>
      </x:c>
      <x:c r="J3691" s="6" t="str">
        <x:v>[0.6125, 1.05, 1.4875, 0.5, 3, 16]</x:v>
      </x:c>
      <x:c r="K3691" s="7" t="str">
        <x:v>无首段伤害倍率，请覆盖或设为辅助技能</x:v>
      </x:c>
      <x:c r="L3691" s="6" t="str">
        <x:v>https://raw.githubusercontent.com/Mar-7th/StarRailRes/dbe8cdfcfb0bf657b9fe1cf92d5537f118ccb487/index_new/cn/character_skills.json</x:v>
      </x:c>
    </x:row>
    <x:row r="3692" ht="68" customHeight="1">
      <x:c r="A3692" s="6" t="str">
        <x:v>131504_9</x:v>
      </x:c>
      <x:c r="B3692" s="6" t="str">
        <x:v>131504</x:v>
      </x:c>
      <x:c r="C3692" s="6" t="n">
        <x:v>9</x:v>
      </x:c>
      <x:c r="D3692" s="6" t="str">
        <x:v>轮中五豆</x:v>
      </x:c>
      <x:c r="E3692" s="7" t="str">
        <x:v>每层【优势口袋】使强化普攻的削韧值提高50%，最多叠加3层。
施放强化普攻期间，若目标处于弱点击破状态，基于【优势口袋】层数，对目标造成等同于波提欧65.62%/112.5%/159.38%物理属性击破伤害的击破伤害，该伤害计入的韧性上限不超过普攻【蹄铁裂颅】基础削韧值的16倍。
战斗胜利后，波提欧能够将【优势口袋】保留至下一次战斗中。</x:v>
      </x:c>
      <x:c r="F3692" s="6" t="n">
        <x:v>0</x:v>
      </x:c>
      <x:c r="G3692" s="6" t="n">
        <x:v>0</x:v>
      </x:c>
      <x:c r="H3692" s="6" t="n">
        <x:v>0</x:v>
      </x:c>
      <x:c r="I3692" s="6" t="n">
        <x:v>0</x:v>
      </x:c>
      <x:c r="J3692" s="6" t="str">
        <x:v>[0.6562, 1.125, 1.5938, 0.5, 3, 16]</x:v>
      </x:c>
      <x:c r="K3692" s="7" t="str">
        <x:v>无首段伤害倍率，请覆盖或设为辅助技能</x:v>
      </x:c>
      <x:c r="L3692" s="6" t="str">
        <x:v>https://raw.githubusercontent.com/Mar-7th/StarRailRes/dbe8cdfcfb0bf657b9fe1cf92d5537f118ccb487/index_new/cn/character_skills.json</x:v>
      </x:c>
    </x:row>
    <x:row r="3693" ht="68" customHeight="1">
      <x:c r="A3693" s="6" t="str">
        <x:v>131504_10</x:v>
      </x:c>
      <x:c r="B3693" s="6" t="str">
        <x:v>131504</x:v>
      </x:c>
      <x:c r="C3693" s="6" t="n">
        <x:v>10</x:v>
      </x:c>
      <x:c r="D3693" s="6" t="str">
        <x:v>轮中五豆</x:v>
      </x:c>
      <x:c r="E3693" s="7" t="str">
        <x:v>每层【优势口袋】使强化普攻的削韧值提高50%，最多叠加3层。
施放强化普攻期间，若目标处于弱点击破状态，基于【优势口袋】层数，对目标造成等同于波提欧70%/120%/170%物理属性击破伤害的击破伤害，该伤害计入的韧性上限不超过普攻【蹄铁裂颅】基础削韧值的16倍。
战斗胜利后，波提欧能够将【优势口袋】保留至下一次战斗中。</x:v>
      </x:c>
      <x:c r="F3693" s="6" t="n">
        <x:v>0</x:v>
      </x:c>
      <x:c r="G3693" s="6" t="n">
        <x:v>0</x:v>
      </x:c>
      <x:c r="H3693" s="6" t="n">
        <x:v>0</x:v>
      </x:c>
      <x:c r="I3693" s="6" t="n">
        <x:v>0</x:v>
      </x:c>
      <x:c r="J3693" s="6" t="str">
        <x:v>[0.7, 1.2, 1.7, 0.5, 3, 16]</x:v>
      </x:c>
      <x:c r="K3693" s="7" t="str">
        <x:v>无首段伤害倍率，请覆盖或设为辅助技能</x:v>
      </x:c>
      <x:c r="L3693" s="6" t="str">
        <x:v>https://raw.githubusercontent.com/Mar-7th/StarRailRes/dbe8cdfcfb0bf657b9fe1cf92d5537f118ccb487/index_new/cn/character_skills.json</x:v>
      </x:c>
    </x:row>
    <x:row r="3694" ht="68" customHeight="1">
      <x:c r="A3694" s="6" t="str">
        <x:v>131504_11</x:v>
      </x:c>
      <x:c r="B3694" s="6" t="str">
        <x:v>131504</x:v>
      </x:c>
      <x:c r="C3694" s="6" t="n">
        <x:v>11</x:v>
      </x:c>
      <x:c r="D3694" s="6" t="str">
        <x:v>轮中五豆</x:v>
      </x:c>
      <x:c r="E3694" s="7" t="str">
        <x:v>每层【优势口袋】使强化普攻的削韧值提高50%，最多叠加3层。
施放强化普攻期间，若目标处于弱点击破状态，基于【优势口袋】层数，对目标造成等同于波提欧73.5%/126%/178.5%物理属性击破伤害的击破伤害，该伤害计入的韧性上限不超过普攻【蹄铁裂颅】基础削韧值的16倍。
战斗胜利后，波提欧能够将【优势口袋】保留至下一次战斗中。</x:v>
      </x:c>
      <x:c r="F3694" s="6" t="n">
        <x:v>0</x:v>
      </x:c>
      <x:c r="G3694" s="6" t="n">
        <x:v>0</x:v>
      </x:c>
      <x:c r="H3694" s="6" t="n">
        <x:v>0</x:v>
      </x:c>
      <x:c r="I3694" s="6" t="n">
        <x:v>0</x:v>
      </x:c>
      <x:c r="J3694" s="6" t="str">
        <x:v>[0.735, 1.26, 1.785, 0.5, 3, 16]</x:v>
      </x:c>
      <x:c r="K3694" s="7" t="str">
        <x:v>无首段伤害倍率，请覆盖或设为辅助技能</x:v>
      </x:c>
      <x:c r="L3694" s="6" t="str">
        <x:v>https://raw.githubusercontent.com/Mar-7th/StarRailRes/dbe8cdfcfb0bf657b9fe1cf92d5537f118ccb487/index_new/cn/character_skills.json</x:v>
      </x:c>
    </x:row>
    <x:row r="3695" ht="68" customHeight="1">
      <x:c r="A3695" s="6" t="str">
        <x:v>131504_12</x:v>
      </x:c>
      <x:c r="B3695" s="6" t="str">
        <x:v>131504</x:v>
      </x:c>
      <x:c r="C3695" s="6" t="n">
        <x:v>12</x:v>
      </x:c>
      <x:c r="D3695" s="6" t="str">
        <x:v>轮中五豆</x:v>
      </x:c>
      <x:c r="E3695" s="7" t="str">
        <x:v>每层【优势口袋】使强化普攻的削韧值提高50%，最多叠加3层。
施放强化普攻期间，若目标处于弱点击破状态，基于【优势口袋】层数，对目标造成等同于波提欧77%/132%/187%物理属性击破伤害的击破伤害，该伤害计入的韧性上限不超过普攻【蹄铁裂颅】基础削韧值的16倍。
战斗胜利后，波提欧能够将【优势口袋】保留至下一次战斗中。</x:v>
      </x:c>
      <x:c r="F3695" s="6" t="n">
        <x:v>0</x:v>
      </x:c>
      <x:c r="G3695" s="6" t="n">
        <x:v>0</x:v>
      </x:c>
      <x:c r="H3695" s="6" t="n">
        <x:v>0</x:v>
      </x:c>
      <x:c r="I3695" s="6" t="n">
        <x:v>0</x:v>
      </x:c>
      <x:c r="J3695" s="6" t="str">
        <x:v>[0.77, 1.32, 1.87, 0.5, 3, 16]</x:v>
      </x:c>
      <x:c r="K3695" s="7" t="str">
        <x:v>无首段伤害倍率，请覆盖或设为辅助技能</x:v>
      </x:c>
      <x:c r="L3695" s="6" t="str">
        <x:v>https://raw.githubusercontent.com/Mar-7th/StarRailRes/dbe8cdfcfb0bf657b9fe1cf92d5537f118ccb487/index_new/cn/character_skills.json</x:v>
      </x:c>
    </x:row>
    <x:row r="3696" ht="68" customHeight="1">
      <x:c r="A3696" s="6" t="str">
        <x:v>131504_13</x:v>
      </x:c>
      <x:c r="B3696" s="6" t="str">
        <x:v>131504</x:v>
      </x:c>
      <x:c r="C3696" s="6" t="n">
        <x:v>13</x:v>
      </x:c>
      <x:c r="D3696" s="6" t="str">
        <x:v>轮中五豆</x:v>
      </x:c>
      <x:c r="E3696" s="7" t="str">
        <x:v>每层【优势口袋】使强化普攻的削韧值提高50%，最多叠加3层。
施放强化普攻期间，若目标处于弱点击破状态，基于【优势口袋】层数，对目标造成等同于波提欧80.5%/138%/195.5%物理属性击破伤害的击破伤害，该伤害计入的韧性上限不超过普攻【蹄铁裂颅】基础削韧值的16倍。
战斗胜利后，波提欧能够将【优势口袋】保留至下一次战斗中。</x:v>
      </x:c>
      <x:c r="F3696" s="6" t="n">
        <x:v>0</x:v>
      </x:c>
      <x:c r="G3696" s="6" t="n">
        <x:v>0</x:v>
      </x:c>
      <x:c r="H3696" s="6" t="n">
        <x:v>0</x:v>
      </x:c>
      <x:c r="I3696" s="6" t="n">
        <x:v>0</x:v>
      </x:c>
      <x:c r="J3696" s="6" t="str">
        <x:v>[0.805, 1.38, 1.955, 0.5, 3, 16]</x:v>
      </x:c>
      <x:c r="K3696" s="7" t="str">
        <x:v>无首段伤害倍率，请覆盖或设为辅助技能</x:v>
      </x:c>
      <x:c r="L3696" s="6" t="str">
        <x:v>https://raw.githubusercontent.com/Mar-7th/StarRailRes/dbe8cdfcfb0bf657b9fe1cf92d5537f118ccb487/index_new/cn/character_skills.json</x:v>
      </x:c>
    </x:row>
    <x:row r="3697" ht="68" customHeight="1">
      <x:c r="A3697" s="6" t="str">
        <x:v>131504_14</x:v>
      </x:c>
      <x:c r="B3697" s="6" t="str">
        <x:v>131504</x:v>
      </x:c>
      <x:c r="C3697" s="6" t="n">
        <x:v>14</x:v>
      </x:c>
      <x:c r="D3697" s="6" t="str">
        <x:v>轮中五豆</x:v>
      </x:c>
      <x:c r="E3697" s="7" t="str">
        <x:v>每层【优势口袋】使强化普攻的削韧值提高50%，最多叠加3层。
施放强化普攻期间，若目标处于弱点击破状态，基于【优势口袋】层数，对目标造成等同于波提欧84%/144%/204%物理属性击破伤害的击破伤害，该伤害计入的韧性上限不超过普攻【蹄铁裂颅】基础削韧值的16倍。
战斗胜利后，波提欧能够将【优势口袋】保留至下一次战斗中。</x:v>
      </x:c>
      <x:c r="F3697" s="6" t="n">
        <x:v>0</x:v>
      </x:c>
      <x:c r="G3697" s="6" t="n">
        <x:v>0</x:v>
      </x:c>
      <x:c r="H3697" s="6" t="n">
        <x:v>0</x:v>
      </x:c>
      <x:c r="I3697" s="6" t="n">
        <x:v>0</x:v>
      </x:c>
      <x:c r="J3697" s="6" t="str">
        <x:v>[0.84, 1.44, 2.04, 0.5, 3, 16]</x:v>
      </x:c>
      <x:c r="K3697" s="7" t="str">
        <x:v>无首段伤害倍率，请覆盖或设为辅助技能</x:v>
      </x:c>
      <x:c r="L3697" s="6" t="str">
        <x:v>https://raw.githubusercontent.com/Mar-7th/StarRailRes/dbe8cdfcfb0bf657b9fe1cf92d5537f118ccb487/index_new/cn/character_skills.json</x:v>
      </x:c>
    </x:row>
    <x:row r="3698" ht="68" customHeight="1">
      <x:c r="A3698" s="6" t="str">
        <x:v>131504_15</x:v>
      </x:c>
      <x:c r="B3698" s="6" t="str">
        <x:v>131504</x:v>
      </x:c>
      <x:c r="C3698" s="6" t="n">
        <x:v>15</x:v>
      </x:c>
      <x:c r="D3698" s="6" t="str">
        <x:v>轮中五豆</x:v>
      </x:c>
      <x:c r="E3698" s="7" t="str">
        <x:v>每层【优势口袋】使强化普攻的削韧值提高50%，最多叠加3层。
施放强化普攻期间，若目标处于弱点击破状态，基于【优势口袋】层数，对目标造成等同于波提欧87.5%/150%/212.5%物理属性击破伤害的击破伤害，该伤害计入的韧性上限不超过普攻【蹄铁裂颅】基础削韧值的16倍。
战斗胜利后，波提欧能够将【优势口袋】保留至下一次战斗中。</x:v>
      </x:c>
      <x:c r="F3698" s="6" t="n">
        <x:v>0</x:v>
      </x:c>
      <x:c r="G3698" s="6" t="n">
        <x:v>0</x:v>
      </x:c>
      <x:c r="H3698" s="6" t="n">
        <x:v>0</x:v>
      </x:c>
      <x:c r="I3698" s="6" t="n">
        <x:v>0</x:v>
      </x:c>
      <x:c r="J3698" s="6" t="str">
        <x:v>[0.875, 1.5, 2.125, 0.5, 3, 16]</x:v>
      </x:c>
      <x:c r="K3698" s="7" t="str">
        <x:v>无首段伤害倍率，请覆盖或设为辅助技能</x:v>
      </x:c>
      <x:c r="L3698" s="6" t="str">
        <x:v>https://raw.githubusercontent.com/Mar-7th/StarRailRes/dbe8cdfcfb0bf657b9fe1cf92d5537f118ccb487/index_new/cn/character_skills.json</x:v>
      </x:c>
    </x:row>
    <x:row r="3699" ht="20" customHeight="1">
      <x:c r="A3699" s="6" t="str">
        <x:v>131506_1</x:v>
      </x:c>
      <x:c r="B3699" s="6" t="str">
        <x:v>131506</x:v>
      </x:c>
      <x:c r="C3699" s="6" t="n">
        <x:v>1</x:v>
      </x:c>
      <x:c r="D3699" s="6" t="str">
        <x:v>攻击</x:v>
      </x:c>
      <x:c r="E3699" s="7" t="str">
        <x:v>攻击敌人，进入战斗后削弱敌方目标对应属性韧性。</x:v>
      </x:c>
      <x:c r="F3699" s="6" t="n">
        <x:v>0</x:v>
      </x:c>
      <x:c r="G3699" s="6" t="n">
        <x:v>0</x:v>
      </x:c>
      <x:c r="H3699" s="6" t="n">
        <x:v>0</x:v>
      </x:c>
      <x:c r="I3699" s="6" t="n">
        <x:v>0</x:v>
      </x:c>
      <x:c r="J3699" s="6" t="str">
        <x:v>[]</x:v>
      </x:c>
      <x:c r="K3699" s="7" t="str">
        <x:v>缺少结构化参数，必须覆盖</x:v>
      </x:c>
      <x:c r="L3699" s="6" t="str">
        <x:v>https://raw.githubusercontent.com/Mar-7th/StarRailRes/dbe8cdfcfb0bf657b9fe1cf92d5537f118ccb487/index_new/cn/character_skills.json</x:v>
      </x:c>
    </x:row>
    <x:row r="3700" ht="20" customHeight="1">
      <x:c r="A3700" s="6" t="str">
        <x:v>131507_1</x:v>
      </x:c>
      <x:c r="B3700" s="6" t="str">
        <x:v>131507</x:v>
      </x:c>
      <x:c r="C3700" s="6" t="n">
        <x:v>1</x:v>
      </x:c>
      <x:c r="D3700" s="6" t="str">
        <x:v>三乘九的微笑</x:v>
      </x:c>
      <x:c r="E3700" s="7" t="str">
        <x:v>使用秘技后，下一次战斗首次施放战技时，为目标添加与终结技相同的物理弱点，持续2回合。</x:v>
      </x:c>
      <x:c r="F3700" s="6" t="n">
        <x:v>0</x:v>
      </x:c>
      <x:c r="G3700" s="6" t="n">
        <x:v>0</x:v>
      </x:c>
      <x:c r="H3700" s="6" t="n">
        <x:v>0</x:v>
      </x:c>
      <x:c r="I3700" s="6" t="n">
        <x:v>0</x:v>
      </x:c>
      <x:c r="J3700" s="6" t="str">
        <x:v>[2]</x:v>
      </x:c>
      <x:c r="K3700" s="7" t="str">
        <x:v>无首段伤害倍率，请覆盖或设为辅助技能</x:v>
      </x:c>
      <x:c r="L3700" s="6" t="str">
        <x:v>https://raw.githubusercontent.com/Mar-7th/StarRailRes/dbe8cdfcfb0bf657b9fe1cf92d5537f118ccb487/index_new/cn/character_skills.json</x:v>
      </x:c>
    </x:row>
    <x:row r="3701" ht="38" customHeight="1">
      <x:c r="A3701" s="6" t="str">
        <x:v>131508_1</x:v>
      </x:c>
      <x:c r="B3701" s="6" t="str">
        <x:v>131508</x:v>
      </x:c>
      <x:c r="C3701" s="6" t="n">
        <x:v>1</x:v>
      </x:c>
      <x:c r="D3701" s="6" t="str">
        <x:v>击锤连弩</x:v>
      </x:c>
      <x:c r="E3701" s="7" t="str">
        <x:v>对指定敌方单体造成等同于波提欧110%攻击力的物理属性伤害。
强化普攻无法恢复战技点，且仅能以处于【绝命对峙】的敌方目标为目标。</x:v>
      </x:c>
      <x:c r="F3701" s="6" t="n">
        <x:v>1.1</x:v>
      </x:c>
      <x:c r="G3701" s="6" t="n">
        <x:v>0</x:v>
      </x:c>
      <x:c r="H3701" s="6" t="n">
        <x:v>0</x:v>
      </x:c>
      <x:c r="I3701" s="6" t="n">
        <x:v>0</x:v>
      </x:c>
      <x:c r="J3701" s="6" t="str">
        <x:v>[1.1]</x:v>
      </x:c>
      <x:c r="K3701" s="7" t="str">
        <x:v>需确认条件及分段</x:v>
      </x:c>
      <x:c r="L3701" s="6" t="str">
        <x:v>https://raw.githubusercontent.com/Mar-7th/StarRailRes/dbe8cdfcfb0bf657b9fe1cf92d5537f118ccb487/index_new/cn/character_skills.json</x:v>
      </x:c>
    </x:row>
    <x:row r="3702" ht="38" customHeight="1">
      <x:c r="A3702" s="6" t="str">
        <x:v>131508_2</x:v>
      </x:c>
      <x:c r="B3702" s="6" t="str">
        <x:v>131508</x:v>
      </x:c>
      <x:c r="C3702" s="6" t="n">
        <x:v>2</x:v>
      </x:c>
      <x:c r="D3702" s="6" t="str">
        <x:v>击锤连弩</x:v>
      </x:c>
      <x:c r="E3702" s="7" t="str">
        <x:v>对指定敌方单体造成等同于波提欧132%攻击力的物理属性伤害。
强化普攻无法恢复战技点，且仅能以处于【绝命对峙】的敌方目标为目标。</x:v>
      </x:c>
      <x:c r="F3702" s="6" t="n">
        <x:v>1.32</x:v>
      </x:c>
      <x:c r="G3702" s="6" t="n">
        <x:v>0</x:v>
      </x:c>
      <x:c r="H3702" s="6" t="n">
        <x:v>0</x:v>
      </x:c>
      <x:c r="I3702" s="6" t="n">
        <x:v>0</x:v>
      </x:c>
      <x:c r="J3702" s="6" t="str">
        <x:v>[1.32]</x:v>
      </x:c>
      <x:c r="K3702" s="7" t="str">
        <x:v>需确认条件及分段</x:v>
      </x:c>
      <x:c r="L3702" s="6" t="str">
        <x:v>https://raw.githubusercontent.com/Mar-7th/StarRailRes/dbe8cdfcfb0bf657b9fe1cf92d5537f118ccb487/index_new/cn/character_skills.json</x:v>
      </x:c>
    </x:row>
    <x:row r="3703" ht="38" customHeight="1">
      <x:c r="A3703" s="6" t="str">
        <x:v>131508_3</x:v>
      </x:c>
      <x:c r="B3703" s="6" t="str">
        <x:v>131508</x:v>
      </x:c>
      <x:c r="C3703" s="6" t="n">
        <x:v>3</x:v>
      </x:c>
      <x:c r="D3703" s="6" t="str">
        <x:v>击锤连弩</x:v>
      </x:c>
      <x:c r="E3703" s="7" t="str">
        <x:v>对指定敌方单体造成等同于波提欧154%攻击力的物理属性伤害。
强化普攻无法恢复战技点，且仅能以处于【绝命对峙】的敌方目标为目标。</x:v>
      </x:c>
      <x:c r="F3703" s="6" t="n">
        <x:v>1.54</x:v>
      </x:c>
      <x:c r="G3703" s="6" t="n">
        <x:v>0</x:v>
      </x:c>
      <x:c r="H3703" s="6" t="n">
        <x:v>0</x:v>
      </x:c>
      <x:c r="I3703" s="6" t="n">
        <x:v>0</x:v>
      </x:c>
      <x:c r="J3703" s="6" t="str">
        <x:v>[1.54]</x:v>
      </x:c>
      <x:c r="K3703" s="7" t="str">
        <x:v>需确认条件及分段</x:v>
      </x:c>
      <x:c r="L3703" s="6" t="str">
        <x:v>https://raw.githubusercontent.com/Mar-7th/StarRailRes/dbe8cdfcfb0bf657b9fe1cf92d5537f118ccb487/index_new/cn/character_skills.json</x:v>
      </x:c>
    </x:row>
    <x:row r="3704" ht="38" customHeight="1">
      <x:c r="A3704" s="6" t="str">
        <x:v>131508_4</x:v>
      </x:c>
      <x:c r="B3704" s="6" t="str">
        <x:v>131508</x:v>
      </x:c>
      <x:c r="C3704" s="6" t="n">
        <x:v>4</x:v>
      </x:c>
      <x:c r="D3704" s="6" t="str">
        <x:v>击锤连弩</x:v>
      </x:c>
      <x:c r="E3704" s="7" t="str">
        <x:v>对指定敌方单体造成等同于波提欧176%攻击力的物理属性伤害。
强化普攻无法恢复战技点，且仅能以处于【绝命对峙】的敌方目标为目标。</x:v>
      </x:c>
      <x:c r="F3704" s="6" t="n">
        <x:v>1.76</x:v>
      </x:c>
      <x:c r="G3704" s="6" t="n">
        <x:v>0</x:v>
      </x:c>
      <x:c r="H3704" s="6" t="n">
        <x:v>0</x:v>
      </x:c>
      <x:c r="I3704" s="6" t="n">
        <x:v>0</x:v>
      </x:c>
      <x:c r="J3704" s="6" t="str">
        <x:v>[1.76]</x:v>
      </x:c>
      <x:c r="K3704" s="7" t="str">
        <x:v>需确认条件及分段</x:v>
      </x:c>
      <x:c r="L3704" s="6" t="str">
        <x:v>https://raw.githubusercontent.com/Mar-7th/StarRailRes/dbe8cdfcfb0bf657b9fe1cf92d5537f118ccb487/index_new/cn/character_skills.json</x:v>
      </x:c>
    </x:row>
    <x:row r="3705" ht="38" customHeight="1">
      <x:c r="A3705" s="6" t="str">
        <x:v>131508_5</x:v>
      </x:c>
      <x:c r="B3705" s="6" t="str">
        <x:v>131508</x:v>
      </x:c>
      <x:c r="C3705" s="6" t="n">
        <x:v>5</x:v>
      </x:c>
      <x:c r="D3705" s="6" t="str">
        <x:v>击锤连弩</x:v>
      </x:c>
      <x:c r="E3705" s="7" t="str">
        <x:v>对指定敌方单体造成等同于波提欧198%攻击力的物理属性伤害。
强化普攻无法恢复战技点，且仅能以处于【绝命对峙】的敌方目标为目标。</x:v>
      </x:c>
      <x:c r="F3705" s="6" t="n">
        <x:v>1.98</x:v>
      </x:c>
      <x:c r="G3705" s="6" t="n">
        <x:v>0</x:v>
      </x:c>
      <x:c r="H3705" s="6" t="n">
        <x:v>0</x:v>
      </x:c>
      <x:c r="I3705" s="6" t="n">
        <x:v>0</x:v>
      </x:c>
      <x:c r="J3705" s="6" t="str">
        <x:v>[1.98]</x:v>
      </x:c>
      <x:c r="K3705" s="7" t="str">
        <x:v>需确认条件及分段</x:v>
      </x:c>
      <x:c r="L3705" s="6" t="str">
        <x:v>https://raw.githubusercontent.com/Mar-7th/StarRailRes/dbe8cdfcfb0bf657b9fe1cf92d5537f118ccb487/index_new/cn/character_skills.json</x:v>
      </x:c>
    </x:row>
    <x:row r="3706" ht="38" customHeight="1">
      <x:c r="A3706" s="6" t="str">
        <x:v>131508_6</x:v>
      </x:c>
      <x:c r="B3706" s="6" t="str">
        <x:v>131508</x:v>
      </x:c>
      <x:c r="C3706" s="6" t="n">
        <x:v>6</x:v>
      </x:c>
      <x:c r="D3706" s="6" t="str">
        <x:v>击锤连弩</x:v>
      </x:c>
      <x:c r="E3706" s="7" t="str">
        <x:v>对指定敌方单体造成等同于波提欧220%攻击力的物理属性伤害。
强化普攻无法恢复战技点，且仅能以处于【绝命对峙】的敌方目标为目标。</x:v>
      </x:c>
      <x:c r="F3706" s="6" t="n">
        <x:v>2.2</x:v>
      </x:c>
      <x:c r="G3706" s="6" t="n">
        <x:v>0</x:v>
      </x:c>
      <x:c r="H3706" s="6" t="n">
        <x:v>0</x:v>
      </x:c>
      <x:c r="I3706" s="6" t="n">
        <x:v>0</x:v>
      </x:c>
      <x:c r="J3706" s="6" t="str">
        <x:v>[2.2]</x:v>
      </x:c>
      <x:c r="K3706" s="7" t="str">
        <x:v>需确认条件及分段</x:v>
      </x:c>
      <x:c r="L3706" s="6" t="str">
        <x:v>https://raw.githubusercontent.com/Mar-7th/StarRailRes/dbe8cdfcfb0bf657b9fe1cf92d5537f118ccb487/index_new/cn/character_skills.json</x:v>
      </x:c>
    </x:row>
    <x:row r="3707" ht="38" customHeight="1">
      <x:c r="A3707" s="6" t="str">
        <x:v>131508_7</x:v>
      </x:c>
      <x:c r="B3707" s="6" t="str">
        <x:v>131508</x:v>
      </x:c>
      <x:c r="C3707" s="6" t="n">
        <x:v>7</x:v>
      </x:c>
      <x:c r="D3707" s="6" t="str">
        <x:v>击锤连弩</x:v>
      </x:c>
      <x:c r="E3707" s="7" t="str">
        <x:v>对指定敌方单体造成等同于波提欧242%攻击力的物理属性伤害。
强化普攻无法恢复战技点，且仅能以处于【绝命对峙】的敌方目标为目标。</x:v>
      </x:c>
      <x:c r="F3707" s="6" t="n">
        <x:v>2.42</x:v>
      </x:c>
      <x:c r="G3707" s="6" t="n">
        <x:v>0</x:v>
      </x:c>
      <x:c r="H3707" s="6" t="n">
        <x:v>0</x:v>
      </x:c>
      <x:c r="I3707" s="6" t="n">
        <x:v>0</x:v>
      </x:c>
      <x:c r="J3707" s="6" t="str">
        <x:v>[2.42]</x:v>
      </x:c>
      <x:c r="K3707" s="7" t="str">
        <x:v>需确认条件及分段</x:v>
      </x:c>
      <x:c r="L3707" s="6" t="str">
        <x:v>https://raw.githubusercontent.com/Mar-7th/StarRailRes/dbe8cdfcfb0bf657b9fe1cf92d5537f118ccb487/index_new/cn/character_skills.json</x:v>
      </x:c>
    </x:row>
    <x:row r="3708" ht="38" customHeight="1">
      <x:c r="A3708" s="6" t="str">
        <x:v>131508_8</x:v>
      </x:c>
      <x:c r="B3708" s="6" t="str">
        <x:v>131508</x:v>
      </x:c>
      <x:c r="C3708" s="6" t="n">
        <x:v>8</x:v>
      </x:c>
      <x:c r="D3708" s="6" t="str">
        <x:v>击锤连弩</x:v>
      </x:c>
      <x:c r="E3708" s="7" t="str">
        <x:v>对指定敌方单体造成等同于波提欧264%攻击力的物理属性伤害。
强化普攻无法恢复战技点，且仅能以处于【绝命对峙】的敌方目标为目标。</x:v>
      </x:c>
      <x:c r="F3708" s="6" t="n">
        <x:v>2.64</x:v>
      </x:c>
      <x:c r="G3708" s="6" t="n">
        <x:v>0</x:v>
      </x:c>
      <x:c r="H3708" s="6" t="n">
        <x:v>0</x:v>
      </x:c>
      <x:c r="I3708" s="6" t="n">
        <x:v>0</x:v>
      </x:c>
      <x:c r="J3708" s="6" t="str">
        <x:v>[2.64]</x:v>
      </x:c>
      <x:c r="K3708" s="7" t="str">
        <x:v>需确认条件及分段</x:v>
      </x:c>
      <x:c r="L3708" s="6" t="str">
        <x:v>https://raw.githubusercontent.com/Mar-7th/StarRailRes/dbe8cdfcfb0bf657b9fe1cf92d5537f118ccb487/index_new/cn/character_skills.json</x:v>
      </x:c>
    </x:row>
    <x:row r="3709" ht="38" customHeight="1">
      <x:c r="A3709" s="6" t="str">
        <x:v>131508_9</x:v>
      </x:c>
      <x:c r="B3709" s="6" t="str">
        <x:v>131508</x:v>
      </x:c>
      <x:c r="C3709" s="6" t="n">
        <x:v>9</x:v>
      </x:c>
      <x:c r="D3709" s="6" t="str">
        <x:v>击锤连弩</x:v>
      </x:c>
      <x:c r="E3709" s="7" t="str">
        <x:v>对指定敌方单体造成等同于波提欧286%攻击力的物理属性伤害。
强化普攻无法恢复战技点，且仅能以处于【绝命对峙】的敌方目标为目标。</x:v>
      </x:c>
      <x:c r="F3709" s="6" t="n">
        <x:v>2.86</x:v>
      </x:c>
      <x:c r="G3709" s="6" t="n">
        <x:v>0</x:v>
      </x:c>
      <x:c r="H3709" s="6" t="n">
        <x:v>0</x:v>
      </x:c>
      <x:c r="I3709" s="6" t="n">
        <x:v>0</x:v>
      </x:c>
      <x:c r="J3709" s="6" t="str">
        <x:v>[2.86]</x:v>
      </x:c>
      <x:c r="K3709" s="7" t="str">
        <x:v>需确认条件及分段</x:v>
      </x:c>
      <x:c r="L3709" s="6" t="str">
        <x:v>https://raw.githubusercontent.com/Mar-7th/StarRailRes/dbe8cdfcfb0bf657b9fe1cf92d5537f118ccb487/index_new/cn/character_skills.json</x:v>
      </x:c>
    </x:row>
    <x:row r="3710" ht="38" customHeight="1">
      <x:c r="A3710" s="6" t="str">
        <x:v>131508_10</x:v>
      </x:c>
      <x:c r="B3710" s="6" t="str">
        <x:v>131508</x:v>
      </x:c>
      <x:c r="C3710" s="6" t="n">
        <x:v>10</x:v>
      </x:c>
      <x:c r="D3710" s="6" t="str">
        <x:v>击锤连弩</x:v>
      </x:c>
      <x:c r="E3710" s="7" t="str">
        <x:v>对指定敌方单体造成等同于波提欧308%攻击力的物理属性伤害。
强化普攻无法恢复战技点，且仅能以处于【绝命对峙】的敌方目标为目标。</x:v>
      </x:c>
      <x:c r="F3710" s="6" t="n">
        <x:v>3.08</x:v>
      </x:c>
      <x:c r="G3710" s="6" t="n">
        <x:v>0</x:v>
      </x:c>
      <x:c r="H3710" s="6" t="n">
        <x:v>0</x:v>
      </x:c>
      <x:c r="I3710" s="6" t="n">
        <x:v>0</x:v>
      </x:c>
      <x:c r="J3710" s="6" t="str">
        <x:v>[3.08]</x:v>
      </x:c>
      <x:c r="K3710" s="7" t="str">
        <x:v>需确认条件及分段</x:v>
      </x:c>
      <x:c r="L3710" s="6" t="str">
        <x:v>https://raw.githubusercontent.com/Mar-7th/StarRailRes/dbe8cdfcfb0bf657b9fe1cf92d5537f118ccb487/index_new/cn/character_skills.json</x:v>
      </x:c>
    </x:row>
    <x:row r="3711" ht="20" customHeight="1">
      <x:c r="A3711" s="6" t="str">
        <x:v>131701_1</x:v>
      </x:c>
      <x:c r="B3711" s="6" t="str">
        <x:v>131701</x:v>
      </x:c>
      <x:c r="C3711" s="6" t="n">
        <x:v>1</x:v>
      </x:c>
      <x:c r="D3711" s="6" t="str">
        <x:v>忍术•七转八起</x:v>
      </x:c>
      <x:c r="E3711" s="7" t="str">
        <x:v>对指定敌方单体造成等同于乱破50%攻击力的虚数属性伤害。</x:v>
      </x:c>
      <x:c r="F3711" s="6" t="n">
        <x:v>0.5</x:v>
      </x:c>
      <x:c r="G3711" s="6" t="n">
        <x:v>0</x:v>
      </x:c>
      <x:c r="H3711" s="6" t="n">
        <x:v>0</x:v>
      </x:c>
      <x:c r="I3711" s="6" t="n">
        <x:v>0</x:v>
      </x:c>
      <x:c r="J3711" s="6" t="str">
        <x:v>[0.5]</x:v>
      </x:c>
      <x:c r="K3711" s="7" t="str">
        <x:v>需确认条件及分段</x:v>
      </x:c>
      <x:c r="L3711" s="6" t="str">
        <x:v>https://raw.githubusercontent.com/Mar-7th/StarRailRes/dbe8cdfcfb0bf657b9fe1cf92d5537f118ccb487/index_new/cn/character_skills.json</x:v>
      </x:c>
    </x:row>
    <x:row r="3712" ht="20" customHeight="1">
      <x:c r="A3712" s="6" t="str">
        <x:v>131701_2</x:v>
      </x:c>
      <x:c r="B3712" s="6" t="str">
        <x:v>131701</x:v>
      </x:c>
      <x:c r="C3712" s="6" t="n">
        <x:v>2</x:v>
      </x:c>
      <x:c r="D3712" s="6" t="str">
        <x:v>忍术•七转八起</x:v>
      </x:c>
      <x:c r="E3712" s="7" t="str">
        <x:v>对指定敌方单体造成等同于乱破60%攻击力的虚数属性伤害。</x:v>
      </x:c>
      <x:c r="F3712" s="6" t="n">
        <x:v>0.6</x:v>
      </x:c>
      <x:c r="G3712" s="6" t="n">
        <x:v>0</x:v>
      </x:c>
      <x:c r="H3712" s="6" t="n">
        <x:v>0</x:v>
      </x:c>
      <x:c r="I3712" s="6" t="n">
        <x:v>0</x:v>
      </x:c>
      <x:c r="J3712" s="6" t="str">
        <x:v>[0.6]</x:v>
      </x:c>
      <x:c r="K3712" s="7" t="str">
        <x:v>需确认条件及分段</x:v>
      </x:c>
      <x:c r="L3712" s="6" t="str">
        <x:v>https://raw.githubusercontent.com/Mar-7th/StarRailRes/dbe8cdfcfb0bf657b9fe1cf92d5537f118ccb487/index_new/cn/character_skills.json</x:v>
      </x:c>
    </x:row>
    <x:row r="3713" ht="20" customHeight="1">
      <x:c r="A3713" s="6" t="str">
        <x:v>131701_3</x:v>
      </x:c>
      <x:c r="B3713" s="6" t="str">
        <x:v>131701</x:v>
      </x:c>
      <x:c r="C3713" s="6" t="n">
        <x:v>3</x:v>
      </x:c>
      <x:c r="D3713" s="6" t="str">
        <x:v>忍术•七转八起</x:v>
      </x:c>
      <x:c r="E3713" s="7" t="str">
        <x:v>对指定敌方单体造成等同于乱破70%攻击力的虚数属性伤害。</x:v>
      </x:c>
      <x:c r="F3713" s="6" t="n">
        <x:v>0.7</x:v>
      </x:c>
      <x:c r="G3713" s="6" t="n">
        <x:v>0</x:v>
      </x:c>
      <x:c r="H3713" s="6" t="n">
        <x:v>0</x:v>
      </x:c>
      <x:c r="I3713" s="6" t="n">
        <x:v>0</x:v>
      </x:c>
      <x:c r="J3713" s="6" t="str">
        <x:v>[0.7]</x:v>
      </x:c>
      <x:c r="K3713" s="7" t="str">
        <x:v>需确认条件及分段</x:v>
      </x:c>
      <x:c r="L3713" s="6" t="str">
        <x:v>https://raw.githubusercontent.com/Mar-7th/StarRailRes/dbe8cdfcfb0bf657b9fe1cf92d5537f118ccb487/index_new/cn/character_skills.json</x:v>
      </x:c>
    </x:row>
    <x:row r="3714" ht="20" customHeight="1">
      <x:c r="A3714" s="6" t="str">
        <x:v>131701_4</x:v>
      </x:c>
      <x:c r="B3714" s="6" t="str">
        <x:v>131701</x:v>
      </x:c>
      <x:c r="C3714" s="6" t="n">
        <x:v>4</x:v>
      </x:c>
      <x:c r="D3714" s="6" t="str">
        <x:v>忍术•七转八起</x:v>
      </x:c>
      <x:c r="E3714" s="7" t="str">
        <x:v>对指定敌方单体造成等同于乱破80%攻击力的虚数属性伤害。</x:v>
      </x:c>
      <x:c r="F3714" s="6" t="n">
        <x:v>0.8</x:v>
      </x:c>
      <x:c r="G3714" s="6" t="n">
        <x:v>0</x:v>
      </x:c>
      <x:c r="H3714" s="6" t="n">
        <x:v>0</x:v>
      </x:c>
      <x:c r="I3714" s="6" t="n">
        <x:v>0</x:v>
      </x:c>
      <x:c r="J3714" s="6" t="str">
        <x:v>[0.8]</x:v>
      </x:c>
      <x:c r="K3714" s="7" t="str">
        <x:v>需确认条件及分段</x:v>
      </x:c>
      <x:c r="L3714" s="6" t="str">
        <x:v>https://raw.githubusercontent.com/Mar-7th/StarRailRes/dbe8cdfcfb0bf657b9fe1cf92d5537f118ccb487/index_new/cn/character_skills.json</x:v>
      </x:c>
    </x:row>
    <x:row r="3715" ht="20" customHeight="1">
      <x:c r="A3715" s="6" t="str">
        <x:v>131701_5</x:v>
      </x:c>
      <x:c r="B3715" s="6" t="str">
        <x:v>131701</x:v>
      </x:c>
      <x:c r="C3715" s="6" t="n">
        <x:v>5</x:v>
      </x:c>
      <x:c r="D3715" s="6" t="str">
        <x:v>忍术•七转八起</x:v>
      </x:c>
      <x:c r="E3715" s="7" t="str">
        <x:v>对指定敌方单体造成等同于乱破90%攻击力的虚数属性伤害。</x:v>
      </x:c>
      <x:c r="F3715" s="6" t="n">
        <x:v>0.9</x:v>
      </x:c>
      <x:c r="G3715" s="6" t="n">
        <x:v>0</x:v>
      </x:c>
      <x:c r="H3715" s="6" t="n">
        <x:v>0</x:v>
      </x:c>
      <x:c r="I3715" s="6" t="n">
        <x:v>0</x:v>
      </x:c>
      <x:c r="J3715" s="6" t="str">
        <x:v>[0.9]</x:v>
      </x:c>
      <x:c r="K3715" s="7" t="str">
        <x:v>需确认条件及分段</x:v>
      </x:c>
      <x:c r="L3715" s="6" t="str">
        <x:v>https://raw.githubusercontent.com/Mar-7th/StarRailRes/dbe8cdfcfb0bf657b9fe1cf92d5537f118ccb487/index_new/cn/character_skills.json</x:v>
      </x:c>
    </x:row>
    <x:row r="3716" ht="20" customHeight="1">
      <x:c r="A3716" s="6" t="str">
        <x:v>131701_6</x:v>
      </x:c>
      <x:c r="B3716" s="6" t="str">
        <x:v>131701</x:v>
      </x:c>
      <x:c r="C3716" s="6" t="n">
        <x:v>6</x:v>
      </x:c>
      <x:c r="D3716" s="6" t="str">
        <x:v>忍术•七转八起</x:v>
      </x:c>
      <x:c r="E3716" s="7" t="str">
        <x:v>对指定敌方单体造成等同于乱破100%攻击力的虚数属性伤害。</x:v>
      </x:c>
      <x:c r="F3716" s="6" t="n">
        <x:v>1</x:v>
      </x:c>
      <x:c r="G3716" s="6" t="n">
        <x:v>0</x:v>
      </x:c>
      <x:c r="H3716" s="6" t="n">
        <x:v>0</x:v>
      </x:c>
      <x:c r="I3716" s="6" t="n">
        <x:v>0</x:v>
      </x:c>
      <x:c r="J3716" s="6" t="str">
        <x:v>[1]</x:v>
      </x:c>
      <x:c r="K3716" s="7" t="str">
        <x:v>需确认条件及分段</x:v>
      </x:c>
      <x:c r="L3716" s="6" t="str">
        <x:v>https://raw.githubusercontent.com/Mar-7th/StarRailRes/dbe8cdfcfb0bf657b9fe1cf92d5537f118ccb487/index_new/cn/character_skills.json</x:v>
      </x:c>
    </x:row>
    <x:row r="3717" ht="20" customHeight="1">
      <x:c r="A3717" s="6" t="str">
        <x:v>131701_7</x:v>
      </x:c>
      <x:c r="B3717" s="6" t="str">
        <x:v>131701</x:v>
      </x:c>
      <x:c r="C3717" s="6" t="n">
        <x:v>7</x:v>
      </x:c>
      <x:c r="D3717" s="6" t="str">
        <x:v>忍术•七转八起</x:v>
      </x:c>
      <x:c r="E3717" s="7" t="str">
        <x:v>对指定敌方单体造成等同于乱破110%攻击力的虚数属性伤害。</x:v>
      </x:c>
      <x:c r="F3717" s="6" t="n">
        <x:v>1.1</x:v>
      </x:c>
      <x:c r="G3717" s="6" t="n">
        <x:v>0</x:v>
      </x:c>
      <x:c r="H3717" s="6" t="n">
        <x:v>0</x:v>
      </x:c>
      <x:c r="I3717" s="6" t="n">
        <x:v>0</x:v>
      </x:c>
      <x:c r="J3717" s="6" t="str">
        <x:v>[1.1]</x:v>
      </x:c>
      <x:c r="K3717" s="7" t="str">
        <x:v>需确认条件及分段</x:v>
      </x:c>
      <x:c r="L3717" s="6" t="str">
        <x:v>https://raw.githubusercontent.com/Mar-7th/StarRailRes/dbe8cdfcfb0bf657b9fe1cf92d5537f118ccb487/index_new/cn/character_skills.json</x:v>
      </x:c>
    </x:row>
    <x:row r="3718" ht="20" customHeight="1">
      <x:c r="A3718" s="6" t="str">
        <x:v>131701_8</x:v>
      </x:c>
      <x:c r="B3718" s="6" t="str">
        <x:v>131701</x:v>
      </x:c>
      <x:c r="C3718" s="6" t="n">
        <x:v>8</x:v>
      </x:c>
      <x:c r="D3718" s="6" t="str">
        <x:v>忍术•七转八起</x:v>
      </x:c>
      <x:c r="E3718" s="7" t="str">
        <x:v>对指定敌方单体造成等同于乱破120%攻击力的虚数属性伤害。</x:v>
      </x:c>
      <x:c r="F3718" s="6" t="n">
        <x:v>1.2</x:v>
      </x:c>
      <x:c r="G3718" s="6" t="n">
        <x:v>0</x:v>
      </x:c>
      <x:c r="H3718" s="6" t="n">
        <x:v>0</x:v>
      </x:c>
      <x:c r="I3718" s="6" t="n">
        <x:v>0</x:v>
      </x:c>
      <x:c r="J3718" s="6" t="str">
        <x:v>[1.2]</x:v>
      </x:c>
      <x:c r="K3718" s="7" t="str">
        <x:v>需确认条件及分段</x:v>
      </x:c>
      <x:c r="L3718" s="6" t="str">
        <x:v>https://raw.githubusercontent.com/Mar-7th/StarRailRes/dbe8cdfcfb0bf657b9fe1cf92d5537f118ccb487/index_new/cn/character_skills.json</x:v>
      </x:c>
    </x:row>
    <x:row r="3719" ht="20" customHeight="1">
      <x:c r="A3719" s="6" t="str">
        <x:v>131701_9</x:v>
      </x:c>
      <x:c r="B3719" s="6" t="str">
        <x:v>131701</x:v>
      </x:c>
      <x:c r="C3719" s="6" t="n">
        <x:v>9</x:v>
      </x:c>
      <x:c r="D3719" s="6" t="str">
        <x:v>忍术•七转八起</x:v>
      </x:c>
      <x:c r="E3719" s="7" t="str">
        <x:v>对指定敌方单体造成等同于乱破130%攻击力的虚数属性伤害。</x:v>
      </x:c>
      <x:c r="F3719" s="6" t="n">
        <x:v>1.3</x:v>
      </x:c>
      <x:c r="G3719" s="6" t="n">
        <x:v>0</x:v>
      </x:c>
      <x:c r="H3719" s="6" t="n">
        <x:v>0</x:v>
      </x:c>
      <x:c r="I3719" s="6" t="n">
        <x:v>0</x:v>
      </x:c>
      <x:c r="J3719" s="6" t="str">
        <x:v>[1.3]</x:v>
      </x:c>
      <x:c r="K3719" s="7" t="str">
        <x:v>需确认条件及分段</x:v>
      </x:c>
      <x:c r="L3719" s="6" t="str">
        <x:v>https://raw.githubusercontent.com/Mar-7th/StarRailRes/dbe8cdfcfb0bf657b9fe1cf92d5537f118ccb487/index_new/cn/character_skills.json</x:v>
      </x:c>
    </x:row>
    <x:row r="3720" ht="20" customHeight="1">
      <x:c r="A3720" s="6" t="str">
        <x:v>131701_10</x:v>
      </x:c>
      <x:c r="B3720" s="6" t="str">
        <x:v>131701</x:v>
      </x:c>
      <x:c r="C3720" s="6" t="n">
        <x:v>10</x:v>
      </x:c>
      <x:c r="D3720" s="6" t="str">
        <x:v>忍术•七转八起</x:v>
      </x:c>
      <x:c r="E3720" s="7" t="str">
        <x:v>对指定敌方单体造成等同于乱破140%攻击力的虚数属性伤害。</x:v>
      </x:c>
      <x:c r="F3720" s="6" t="n">
        <x:v>1.4</x:v>
      </x:c>
      <x:c r="G3720" s="6" t="n">
        <x:v>0</x:v>
      </x:c>
      <x:c r="H3720" s="6" t="n">
        <x:v>0</x:v>
      </x:c>
      <x:c r="I3720" s="6" t="n">
        <x:v>0</x:v>
      </x:c>
      <x:c r="J3720" s="6" t="str">
        <x:v>[1.4]</x:v>
      </x:c>
      <x:c r="K3720" s="7" t="str">
        <x:v>需确认条件及分段</x:v>
      </x:c>
      <x:c r="L3720" s="6" t="str">
        <x:v>https://raw.githubusercontent.com/Mar-7th/StarRailRes/dbe8cdfcfb0bf657b9fe1cf92d5537f118ccb487/index_new/cn/character_skills.json</x:v>
      </x:c>
    </x:row>
    <x:row r="3721" ht="20" customHeight="1">
      <x:c r="A3721" s="6" t="str">
        <x:v>131702_1</x:v>
      </x:c>
      <x:c r="B3721" s="6" t="str">
        <x:v>131702</x:v>
      </x:c>
      <x:c r="C3721" s="6" t="n">
        <x:v>1</x:v>
      </x:c>
      <x:c r="D3721" s="6" t="str">
        <x:v>忍切•初志贯彻</x:v>
      </x:c>
      <x:c r="E3721" s="7" t="str">
        <x:v>对敌方全体造成等同于乱破60%攻击力的虚数属性伤害。</x:v>
      </x:c>
      <x:c r="F3721" s="6" t="n">
        <x:v>0.6</x:v>
      </x:c>
      <x:c r="G3721" s="6" t="n">
        <x:v>0</x:v>
      </x:c>
      <x:c r="H3721" s="6" t="n">
        <x:v>0</x:v>
      </x:c>
      <x:c r="I3721" s="6" t="n">
        <x:v>0</x:v>
      </x:c>
      <x:c r="J3721" s="6" t="str">
        <x:v>[0.6]</x:v>
      </x:c>
      <x:c r="K3721" s="7" t="str">
        <x:v>需确认条件及分段</x:v>
      </x:c>
      <x:c r="L3721" s="6" t="str">
        <x:v>https://raw.githubusercontent.com/Mar-7th/StarRailRes/dbe8cdfcfb0bf657b9fe1cf92d5537f118ccb487/index_new/cn/character_skills.json</x:v>
      </x:c>
    </x:row>
    <x:row r="3722" ht="20" customHeight="1">
      <x:c r="A3722" s="6" t="str">
        <x:v>131702_2</x:v>
      </x:c>
      <x:c r="B3722" s="6" t="str">
        <x:v>131702</x:v>
      </x:c>
      <x:c r="C3722" s="6" t="n">
        <x:v>2</x:v>
      </x:c>
      <x:c r="D3722" s="6" t="str">
        <x:v>忍切•初志贯彻</x:v>
      </x:c>
      <x:c r="E3722" s="7" t="str">
        <x:v>对敌方全体造成等同于乱破66%攻击力的虚数属性伤害。</x:v>
      </x:c>
      <x:c r="F3722" s="6" t="n">
        <x:v>0.66</x:v>
      </x:c>
      <x:c r="G3722" s="6" t="n">
        <x:v>0</x:v>
      </x:c>
      <x:c r="H3722" s="6" t="n">
        <x:v>0</x:v>
      </x:c>
      <x:c r="I3722" s="6" t="n">
        <x:v>0</x:v>
      </x:c>
      <x:c r="J3722" s="6" t="str">
        <x:v>[0.66]</x:v>
      </x:c>
      <x:c r="K3722" s="7" t="str">
        <x:v>需确认条件及分段</x:v>
      </x:c>
      <x:c r="L3722" s="6" t="str">
        <x:v>https://raw.githubusercontent.com/Mar-7th/StarRailRes/dbe8cdfcfb0bf657b9fe1cf92d5537f118ccb487/index_new/cn/character_skills.json</x:v>
      </x:c>
    </x:row>
    <x:row r="3723" ht="20" customHeight="1">
      <x:c r="A3723" s="6" t="str">
        <x:v>131702_3</x:v>
      </x:c>
      <x:c r="B3723" s="6" t="str">
        <x:v>131702</x:v>
      </x:c>
      <x:c r="C3723" s="6" t="n">
        <x:v>3</x:v>
      </x:c>
      <x:c r="D3723" s="6" t="str">
        <x:v>忍切•初志贯彻</x:v>
      </x:c>
      <x:c r="E3723" s="7" t="str">
        <x:v>对敌方全体造成等同于乱破72%攻击力的虚数属性伤害。</x:v>
      </x:c>
      <x:c r="F3723" s="6" t="n">
        <x:v>0.72</x:v>
      </x:c>
      <x:c r="G3723" s="6" t="n">
        <x:v>0</x:v>
      </x:c>
      <x:c r="H3723" s="6" t="n">
        <x:v>0</x:v>
      </x:c>
      <x:c r="I3723" s="6" t="n">
        <x:v>0</x:v>
      </x:c>
      <x:c r="J3723" s="6" t="str">
        <x:v>[0.72]</x:v>
      </x:c>
      <x:c r="K3723" s="7" t="str">
        <x:v>需确认条件及分段</x:v>
      </x:c>
      <x:c r="L3723" s="6" t="str">
        <x:v>https://raw.githubusercontent.com/Mar-7th/StarRailRes/dbe8cdfcfb0bf657b9fe1cf92d5537f118ccb487/index_new/cn/character_skills.json</x:v>
      </x:c>
    </x:row>
    <x:row r="3724" ht="20" customHeight="1">
      <x:c r="A3724" s="6" t="str">
        <x:v>131702_4</x:v>
      </x:c>
      <x:c r="B3724" s="6" t="str">
        <x:v>131702</x:v>
      </x:c>
      <x:c r="C3724" s="6" t="n">
        <x:v>4</x:v>
      </x:c>
      <x:c r="D3724" s="6" t="str">
        <x:v>忍切•初志贯彻</x:v>
      </x:c>
      <x:c r="E3724" s="7" t="str">
        <x:v>对敌方全体造成等同于乱破78%攻击力的虚数属性伤害。</x:v>
      </x:c>
      <x:c r="F3724" s="6" t="n">
        <x:v>0.78</x:v>
      </x:c>
      <x:c r="G3724" s="6" t="n">
        <x:v>0</x:v>
      </x:c>
      <x:c r="H3724" s="6" t="n">
        <x:v>0</x:v>
      </x:c>
      <x:c r="I3724" s="6" t="n">
        <x:v>0</x:v>
      </x:c>
      <x:c r="J3724" s="6" t="str">
        <x:v>[0.78]</x:v>
      </x:c>
      <x:c r="K3724" s="7" t="str">
        <x:v>需确认条件及分段</x:v>
      </x:c>
      <x:c r="L3724" s="6" t="str">
        <x:v>https://raw.githubusercontent.com/Mar-7th/StarRailRes/dbe8cdfcfb0bf657b9fe1cf92d5537f118ccb487/index_new/cn/character_skills.json</x:v>
      </x:c>
    </x:row>
    <x:row r="3725" ht="20" customHeight="1">
      <x:c r="A3725" s="6" t="str">
        <x:v>131702_5</x:v>
      </x:c>
      <x:c r="B3725" s="6" t="str">
        <x:v>131702</x:v>
      </x:c>
      <x:c r="C3725" s="6" t="n">
        <x:v>5</x:v>
      </x:c>
      <x:c r="D3725" s="6" t="str">
        <x:v>忍切•初志贯彻</x:v>
      </x:c>
      <x:c r="E3725" s="7" t="str">
        <x:v>对敌方全体造成等同于乱破84%攻击力的虚数属性伤害。</x:v>
      </x:c>
      <x:c r="F3725" s="6" t="n">
        <x:v>0.84</x:v>
      </x:c>
      <x:c r="G3725" s="6" t="n">
        <x:v>0</x:v>
      </x:c>
      <x:c r="H3725" s="6" t="n">
        <x:v>0</x:v>
      </x:c>
      <x:c r="I3725" s="6" t="n">
        <x:v>0</x:v>
      </x:c>
      <x:c r="J3725" s="6" t="str">
        <x:v>[0.84]</x:v>
      </x:c>
      <x:c r="K3725" s="7" t="str">
        <x:v>需确认条件及分段</x:v>
      </x:c>
      <x:c r="L3725" s="6" t="str">
        <x:v>https://raw.githubusercontent.com/Mar-7th/StarRailRes/dbe8cdfcfb0bf657b9fe1cf92d5537f118ccb487/index_new/cn/character_skills.json</x:v>
      </x:c>
    </x:row>
    <x:row r="3726" ht="20" customHeight="1">
      <x:c r="A3726" s="6" t="str">
        <x:v>131702_6</x:v>
      </x:c>
      <x:c r="B3726" s="6" t="str">
        <x:v>131702</x:v>
      </x:c>
      <x:c r="C3726" s="6" t="n">
        <x:v>6</x:v>
      </x:c>
      <x:c r="D3726" s="6" t="str">
        <x:v>忍切•初志贯彻</x:v>
      </x:c>
      <x:c r="E3726" s="7" t="str">
        <x:v>对敌方全体造成等同于乱破90%攻击力的虚数属性伤害。</x:v>
      </x:c>
      <x:c r="F3726" s="6" t="n">
        <x:v>0.9</x:v>
      </x:c>
      <x:c r="G3726" s="6" t="n">
        <x:v>0</x:v>
      </x:c>
      <x:c r="H3726" s="6" t="n">
        <x:v>0</x:v>
      </x:c>
      <x:c r="I3726" s="6" t="n">
        <x:v>0</x:v>
      </x:c>
      <x:c r="J3726" s="6" t="str">
        <x:v>[0.9]</x:v>
      </x:c>
      <x:c r="K3726" s="7" t="str">
        <x:v>需确认条件及分段</x:v>
      </x:c>
      <x:c r="L3726" s="6" t="str">
        <x:v>https://raw.githubusercontent.com/Mar-7th/StarRailRes/dbe8cdfcfb0bf657b9fe1cf92d5537f118ccb487/index_new/cn/character_skills.json</x:v>
      </x:c>
    </x:row>
    <x:row r="3727" ht="20" customHeight="1">
      <x:c r="A3727" s="6" t="str">
        <x:v>131702_7</x:v>
      </x:c>
      <x:c r="B3727" s="6" t="str">
        <x:v>131702</x:v>
      </x:c>
      <x:c r="C3727" s="6" t="n">
        <x:v>7</x:v>
      </x:c>
      <x:c r="D3727" s="6" t="str">
        <x:v>忍切•初志贯彻</x:v>
      </x:c>
      <x:c r="E3727" s="7" t="str">
        <x:v>对敌方全体造成等同于乱破97.5%攻击力的虚数属性伤害。</x:v>
      </x:c>
      <x:c r="F3727" s="6" t="n">
        <x:v>0.975</x:v>
      </x:c>
      <x:c r="G3727" s="6" t="n">
        <x:v>0</x:v>
      </x:c>
      <x:c r="H3727" s="6" t="n">
        <x:v>0</x:v>
      </x:c>
      <x:c r="I3727" s="6" t="n">
        <x:v>0</x:v>
      </x:c>
      <x:c r="J3727" s="6" t="str">
        <x:v>[0.975]</x:v>
      </x:c>
      <x:c r="K3727" s="7" t="str">
        <x:v>需确认条件及分段</x:v>
      </x:c>
      <x:c r="L3727" s="6" t="str">
        <x:v>https://raw.githubusercontent.com/Mar-7th/StarRailRes/dbe8cdfcfb0bf657b9fe1cf92d5537f118ccb487/index_new/cn/character_skills.json</x:v>
      </x:c>
    </x:row>
    <x:row r="3728" ht="20" customHeight="1">
      <x:c r="A3728" s="6" t="str">
        <x:v>131702_8</x:v>
      </x:c>
      <x:c r="B3728" s="6" t="str">
        <x:v>131702</x:v>
      </x:c>
      <x:c r="C3728" s="6" t="n">
        <x:v>8</x:v>
      </x:c>
      <x:c r="D3728" s="6" t="str">
        <x:v>忍切•初志贯彻</x:v>
      </x:c>
      <x:c r="E3728" s="7" t="str">
        <x:v>对敌方全体造成等同于乱破105%攻击力的虚数属性伤害。</x:v>
      </x:c>
      <x:c r="F3728" s="6" t="n">
        <x:v>1.05</x:v>
      </x:c>
      <x:c r="G3728" s="6" t="n">
        <x:v>0</x:v>
      </x:c>
      <x:c r="H3728" s="6" t="n">
        <x:v>0</x:v>
      </x:c>
      <x:c r="I3728" s="6" t="n">
        <x:v>0</x:v>
      </x:c>
      <x:c r="J3728" s="6" t="str">
        <x:v>[1.05]</x:v>
      </x:c>
      <x:c r="K3728" s="7" t="str">
        <x:v>需确认条件及分段</x:v>
      </x:c>
      <x:c r="L3728" s="6" t="str">
        <x:v>https://raw.githubusercontent.com/Mar-7th/StarRailRes/dbe8cdfcfb0bf657b9fe1cf92d5537f118ccb487/index_new/cn/character_skills.json</x:v>
      </x:c>
    </x:row>
    <x:row r="3729" ht="20" customHeight="1">
      <x:c r="A3729" s="6" t="str">
        <x:v>131702_9</x:v>
      </x:c>
      <x:c r="B3729" s="6" t="str">
        <x:v>131702</x:v>
      </x:c>
      <x:c r="C3729" s="6" t="n">
        <x:v>9</x:v>
      </x:c>
      <x:c r="D3729" s="6" t="str">
        <x:v>忍切•初志贯彻</x:v>
      </x:c>
      <x:c r="E3729" s="7" t="str">
        <x:v>对敌方全体造成等同于乱破112.5%攻击力的虚数属性伤害。</x:v>
      </x:c>
      <x:c r="F3729" s="6" t="n">
        <x:v>1.125</x:v>
      </x:c>
      <x:c r="G3729" s="6" t="n">
        <x:v>0</x:v>
      </x:c>
      <x:c r="H3729" s="6" t="n">
        <x:v>0</x:v>
      </x:c>
      <x:c r="I3729" s="6" t="n">
        <x:v>0</x:v>
      </x:c>
      <x:c r="J3729" s="6" t="str">
        <x:v>[1.125]</x:v>
      </x:c>
      <x:c r="K3729" s="7" t="str">
        <x:v>需确认条件及分段</x:v>
      </x:c>
      <x:c r="L3729" s="6" t="str">
        <x:v>https://raw.githubusercontent.com/Mar-7th/StarRailRes/dbe8cdfcfb0bf657b9fe1cf92d5537f118ccb487/index_new/cn/character_skills.json</x:v>
      </x:c>
    </x:row>
    <x:row r="3730" ht="20" customHeight="1">
      <x:c r="A3730" s="6" t="str">
        <x:v>131702_10</x:v>
      </x:c>
      <x:c r="B3730" s="6" t="str">
        <x:v>131702</x:v>
      </x:c>
      <x:c r="C3730" s="6" t="n">
        <x:v>10</x:v>
      </x:c>
      <x:c r="D3730" s="6" t="str">
        <x:v>忍切•初志贯彻</x:v>
      </x:c>
      <x:c r="E3730" s="7" t="str">
        <x:v>对敌方全体造成等同于乱破120%攻击力的虚数属性伤害。</x:v>
      </x:c>
      <x:c r="F3730" s="6" t="n">
        <x:v>1.2</x:v>
      </x:c>
      <x:c r="G3730" s="6" t="n">
        <x:v>0</x:v>
      </x:c>
      <x:c r="H3730" s="6" t="n">
        <x:v>0</x:v>
      </x:c>
      <x:c r="I3730" s="6" t="n">
        <x:v>0</x:v>
      </x:c>
      <x:c r="J3730" s="6" t="str">
        <x:v>[1.2]</x:v>
      </x:c>
      <x:c r="K3730" s="7" t="str">
        <x:v>需确认条件及分段</x:v>
      </x:c>
      <x:c r="L3730" s="6" t="str">
        <x:v>https://raw.githubusercontent.com/Mar-7th/StarRailRes/dbe8cdfcfb0bf657b9fe1cf92d5537f118ccb487/index_new/cn/character_skills.json</x:v>
      </x:c>
    </x:row>
    <x:row r="3731" ht="20" customHeight="1">
      <x:c r="A3731" s="6" t="str">
        <x:v>131702_11</x:v>
      </x:c>
      <x:c r="B3731" s="6" t="str">
        <x:v>131702</x:v>
      </x:c>
      <x:c r="C3731" s="6" t="n">
        <x:v>11</x:v>
      </x:c>
      <x:c r="D3731" s="6" t="str">
        <x:v>忍切•初志贯彻</x:v>
      </x:c>
      <x:c r="E3731" s="7" t="str">
        <x:v>对敌方全体造成等同于乱破126%攻击力的虚数属性伤害。</x:v>
      </x:c>
      <x:c r="F3731" s="6" t="n">
        <x:v>1.26</x:v>
      </x:c>
      <x:c r="G3731" s="6" t="n">
        <x:v>0</x:v>
      </x:c>
      <x:c r="H3731" s="6" t="n">
        <x:v>0</x:v>
      </x:c>
      <x:c r="I3731" s="6" t="n">
        <x:v>0</x:v>
      </x:c>
      <x:c r="J3731" s="6" t="str">
        <x:v>[1.26]</x:v>
      </x:c>
      <x:c r="K3731" s="7" t="str">
        <x:v>需确认条件及分段</x:v>
      </x:c>
      <x:c r="L3731" s="6" t="str">
        <x:v>https://raw.githubusercontent.com/Mar-7th/StarRailRes/dbe8cdfcfb0bf657b9fe1cf92d5537f118ccb487/index_new/cn/character_skills.json</x:v>
      </x:c>
    </x:row>
    <x:row r="3732" ht="20" customHeight="1">
      <x:c r="A3732" s="6" t="str">
        <x:v>131702_12</x:v>
      </x:c>
      <x:c r="B3732" s="6" t="str">
        <x:v>131702</x:v>
      </x:c>
      <x:c r="C3732" s="6" t="n">
        <x:v>12</x:v>
      </x:c>
      <x:c r="D3732" s="6" t="str">
        <x:v>忍切•初志贯彻</x:v>
      </x:c>
      <x:c r="E3732" s="7" t="str">
        <x:v>对敌方全体造成等同于乱破132%攻击力的虚数属性伤害。</x:v>
      </x:c>
      <x:c r="F3732" s="6" t="n">
        <x:v>1.32</x:v>
      </x:c>
      <x:c r="G3732" s="6" t="n">
        <x:v>0</x:v>
      </x:c>
      <x:c r="H3732" s="6" t="n">
        <x:v>0</x:v>
      </x:c>
      <x:c r="I3732" s="6" t="n">
        <x:v>0</x:v>
      </x:c>
      <x:c r="J3732" s="6" t="str">
        <x:v>[1.32]</x:v>
      </x:c>
      <x:c r="K3732" s="7" t="str">
        <x:v>需确认条件及分段</x:v>
      </x:c>
      <x:c r="L3732" s="6" t="str">
        <x:v>https://raw.githubusercontent.com/Mar-7th/StarRailRes/dbe8cdfcfb0bf657b9fe1cf92d5537f118ccb487/index_new/cn/character_skills.json</x:v>
      </x:c>
    </x:row>
    <x:row r="3733" ht="20" customHeight="1">
      <x:c r="A3733" s="6" t="str">
        <x:v>131702_13</x:v>
      </x:c>
      <x:c r="B3733" s="6" t="str">
        <x:v>131702</x:v>
      </x:c>
      <x:c r="C3733" s="6" t="n">
        <x:v>13</x:v>
      </x:c>
      <x:c r="D3733" s="6" t="str">
        <x:v>忍切•初志贯彻</x:v>
      </x:c>
      <x:c r="E3733" s="7" t="str">
        <x:v>对敌方全体造成等同于乱破138%攻击力的虚数属性伤害。</x:v>
      </x:c>
      <x:c r="F3733" s="6" t="n">
        <x:v>1.38</x:v>
      </x:c>
      <x:c r="G3733" s="6" t="n">
        <x:v>0</x:v>
      </x:c>
      <x:c r="H3733" s="6" t="n">
        <x:v>0</x:v>
      </x:c>
      <x:c r="I3733" s="6" t="n">
        <x:v>0</x:v>
      </x:c>
      <x:c r="J3733" s="6" t="str">
        <x:v>[1.38]</x:v>
      </x:c>
      <x:c r="K3733" s="7" t="str">
        <x:v>需确认条件及分段</x:v>
      </x:c>
      <x:c r="L3733" s="6" t="str">
        <x:v>https://raw.githubusercontent.com/Mar-7th/StarRailRes/dbe8cdfcfb0bf657b9fe1cf92d5537f118ccb487/index_new/cn/character_skills.json</x:v>
      </x:c>
    </x:row>
    <x:row r="3734" ht="20" customHeight="1">
      <x:c r="A3734" s="6" t="str">
        <x:v>131702_14</x:v>
      </x:c>
      <x:c r="B3734" s="6" t="str">
        <x:v>131702</x:v>
      </x:c>
      <x:c r="C3734" s="6" t="n">
        <x:v>14</x:v>
      </x:c>
      <x:c r="D3734" s="6" t="str">
        <x:v>忍切•初志贯彻</x:v>
      </x:c>
      <x:c r="E3734" s="7" t="str">
        <x:v>对敌方全体造成等同于乱破144%攻击力的虚数属性伤害。</x:v>
      </x:c>
      <x:c r="F3734" s="6" t="n">
        <x:v>1.44</x:v>
      </x:c>
      <x:c r="G3734" s="6" t="n">
        <x:v>0</x:v>
      </x:c>
      <x:c r="H3734" s="6" t="n">
        <x:v>0</x:v>
      </x:c>
      <x:c r="I3734" s="6" t="n">
        <x:v>0</x:v>
      </x:c>
      <x:c r="J3734" s="6" t="str">
        <x:v>[1.44]</x:v>
      </x:c>
      <x:c r="K3734" s="7" t="str">
        <x:v>需确认条件及分段</x:v>
      </x:c>
      <x:c r="L3734" s="6" t="str">
        <x:v>https://raw.githubusercontent.com/Mar-7th/StarRailRes/dbe8cdfcfb0bf657b9fe1cf92d5537f118ccb487/index_new/cn/character_skills.json</x:v>
      </x:c>
    </x:row>
    <x:row r="3735" ht="20" customHeight="1">
      <x:c r="A3735" s="6" t="str">
        <x:v>131702_15</x:v>
      </x:c>
      <x:c r="B3735" s="6" t="str">
        <x:v>131702</x:v>
      </x:c>
      <x:c r="C3735" s="6" t="n">
        <x:v>15</x:v>
      </x:c>
      <x:c r="D3735" s="6" t="str">
        <x:v>忍切•初志贯彻</x:v>
      </x:c>
      <x:c r="E3735" s="7" t="str">
        <x:v>对敌方全体造成等同于乱破150%攻击力的虚数属性伤害。</x:v>
      </x:c>
      <x:c r="F3735" s="6" t="n">
        <x:v>1.5</x:v>
      </x:c>
      <x:c r="G3735" s="6" t="n">
        <x:v>0</x:v>
      </x:c>
      <x:c r="H3735" s="6" t="n">
        <x:v>0</x:v>
      </x:c>
      <x:c r="I3735" s="6" t="n">
        <x:v>0</x:v>
      </x:c>
      <x:c r="J3735" s="6" t="str">
        <x:v>[1.5]</x:v>
      </x:c>
      <x:c r="K3735" s="7" t="str">
        <x:v>需确认条件及分段</x:v>
      </x:c>
      <x:c r="L3735" s="6" t="str">
        <x:v>https://raw.githubusercontent.com/Mar-7th/StarRailRes/dbe8cdfcfb0bf657b9fe1cf92d5537f118ccb487/index_new/cn/character_skills.json</x:v>
      </x:c>
    </x:row>
    <x:row r="3736" ht="53" customHeight="1">
      <x:c r="A3736" s="6" t="str">
        <x:v>131703_1</x:v>
      </x:c>
      <x:c r="B3736" s="6" t="str">
        <x:v>131703</x:v>
      </x:c>
      <x:c r="C3736" s="6" t="n">
        <x:v>1</x:v>
      </x:c>
      <x:c r="D3736" s="6" t="str">
        <x:v>忍道•极•爱死天流</x:v>
      </x:c>
      <x:c r="E3736" s="7" t="str">
        <x:v>进入【结印】状态，立即获得1个额外回合并获得3点【彩墨】，同时弱点击破效率提高50%，击破特攻提高10%。
【结印】状态下普攻获得强化且无法施放战技和终结技，施放强化普攻后会消耗1点【彩墨】，耗尽时退出【结印】状态。</x:v>
      </x:c>
      <x:c r="F3736" s="6" t="n">
        <x:v>0</x:v>
      </x:c>
      <x:c r="G3736" s="6" t="n">
        <x:v>0</x:v>
      </x:c>
      <x:c r="H3736" s="6" t="n">
        <x:v>0</x:v>
      </x:c>
      <x:c r="I3736" s="6" t="n">
        <x:v>0</x:v>
      </x:c>
      <x:c r="J3736" s="6" t="str">
        <x:v>[0.5, 0.1, 3]</x:v>
      </x:c>
      <x:c r="K3736" s="7" t="str">
        <x:v>无首段伤害倍率，请覆盖或设为辅助技能</x:v>
      </x:c>
      <x:c r="L3736" s="6" t="str">
        <x:v>https://raw.githubusercontent.com/Mar-7th/StarRailRes/dbe8cdfcfb0bf657b9fe1cf92d5537f118ccb487/index_new/cn/character_skills.json</x:v>
      </x:c>
    </x:row>
    <x:row r="3737" ht="53" customHeight="1">
      <x:c r="A3737" s="6" t="str">
        <x:v>131703_2</x:v>
      </x:c>
      <x:c r="B3737" s="6" t="str">
        <x:v>131703</x:v>
      </x:c>
      <x:c r="C3737" s="6" t="n">
        <x:v>2</x:v>
      </x:c>
      <x:c r="D3737" s="6" t="str">
        <x:v>忍道•极•爱死天流</x:v>
      </x:c>
      <x:c r="E3737" s="7" t="str">
        <x:v>进入【结印】状态，立即获得1个额外回合并获得3点【彩墨】，同时弱点击破效率提高50%，击破特攻提高12%。
【结印】状态下普攻获得强化且无法施放战技和终结技，施放强化普攻后会消耗1点【彩墨】，耗尽时退出【结印】状态。</x:v>
      </x:c>
      <x:c r="F3737" s="6" t="n">
        <x:v>0</x:v>
      </x:c>
      <x:c r="G3737" s="6" t="n">
        <x:v>0</x:v>
      </x:c>
      <x:c r="H3737" s="6" t="n">
        <x:v>0</x:v>
      </x:c>
      <x:c r="I3737" s="6" t="n">
        <x:v>0</x:v>
      </x:c>
      <x:c r="J3737" s="6" t="str">
        <x:v>[0.5, 0.12, 3]</x:v>
      </x:c>
      <x:c r="K3737" s="7" t="str">
        <x:v>无首段伤害倍率，请覆盖或设为辅助技能</x:v>
      </x:c>
      <x:c r="L3737" s="6" t="str">
        <x:v>https://raw.githubusercontent.com/Mar-7th/StarRailRes/dbe8cdfcfb0bf657b9fe1cf92d5537f118ccb487/index_new/cn/character_skills.json</x:v>
      </x:c>
    </x:row>
    <x:row r="3738" ht="53" customHeight="1">
      <x:c r="A3738" s="6" t="str">
        <x:v>131703_3</x:v>
      </x:c>
      <x:c r="B3738" s="6" t="str">
        <x:v>131703</x:v>
      </x:c>
      <x:c r="C3738" s="6" t="n">
        <x:v>3</x:v>
      </x:c>
      <x:c r="D3738" s="6" t="str">
        <x:v>忍道•极•爱死天流</x:v>
      </x:c>
      <x:c r="E3738" s="7" t="str">
        <x:v>进入【结印】状态，立即获得1个额外回合并获得3点【彩墨】，同时弱点击破效率提高50%，击破特攻提高14%。
【结印】状态下普攻获得强化且无法施放战技和终结技，施放强化普攻后会消耗1点【彩墨】，耗尽时退出【结印】状态。</x:v>
      </x:c>
      <x:c r="F3738" s="6" t="n">
        <x:v>0</x:v>
      </x:c>
      <x:c r="G3738" s="6" t="n">
        <x:v>0</x:v>
      </x:c>
      <x:c r="H3738" s="6" t="n">
        <x:v>0</x:v>
      </x:c>
      <x:c r="I3738" s="6" t="n">
        <x:v>0</x:v>
      </x:c>
      <x:c r="J3738" s="6" t="str">
        <x:v>[0.5, 0.14, 3]</x:v>
      </x:c>
      <x:c r="K3738" s="7" t="str">
        <x:v>无首段伤害倍率，请覆盖或设为辅助技能</x:v>
      </x:c>
      <x:c r="L3738" s="6" t="str">
        <x:v>https://raw.githubusercontent.com/Mar-7th/StarRailRes/dbe8cdfcfb0bf657b9fe1cf92d5537f118ccb487/index_new/cn/character_skills.json</x:v>
      </x:c>
    </x:row>
    <x:row r="3739" ht="53" customHeight="1">
      <x:c r="A3739" s="6" t="str">
        <x:v>131703_4</x:v>
      </x:c>
      <x:c r="B3739" s="6" t="str">
        <x:v>131703</x:v>
      </x:c>
      <x:c r="C3739" s="6" t="n">
        <x:v>4</x:v>
      </x:c>
      <x:c r="D3739" s="6" t="str">
        <x:v>忍道•极•爱死天流</x:v>
      </x:c>
      <x:c r="E3739" s="7" t="str">
        <x:v>进入【结印】状态，立即获得1个额外回合并获得3点【彩墨】，同时弱点击破效率提高50%，击破特攻提高16%。
【结印】状态下普攻获得强化且无法施放战技和终结技，施放强化普攻后会消耗1点【彩墨】，耗尽时退出【结印】状态。</x:v>
      </x:c>
      <x:c r="F3739" s="6" t="n">
        <x:v>0</x:v>
      </x:c>
      <x:c r="G3739" s="6" t="n">
        <x:v>0</x:v>
      </x:c>
      <x:c r="H3739" s="6" t="n">
        <x:v>0</x:v>
      </x:c>
      <x:c r="I3739" s="6" t="n">
        <x:v>0</x:v>
      </x:c>
      <x:c r="J3739" s="6" t="str">
        <x:v>[0.5, 0.16, 3]</x:v>
      </x:c>
      <x:c r="K3739" s="7" t="str">
        <x:v>无首段伤害倍率，请覆盖或设为辅助技能</x:v>
      </x:c>
      <x:c r="L3739" s="6" t="str">
        <x:v>https://raw.githubusercontent.com/Mar-7th/StarRailRes/dbe8cdfcfb0bf657b9fe1cf92d5537f118ccb487/index_new/cn/character_skills.json</x:v>
      </x:c>
    </x:row>
    <x:row r="3740" ht="53" customHeight="1">
      <x:c r="A3740" s="6" t="str">
        <x:v>131703_5</x:v>
      </x:c>
      <x:c r="B3740" s="6" t="str">
        <x:v>131703</x:v>
      </x:c>
      <x:c r="C3740" s="6" t="n">
        <x:v>5</x:v>
      </x:c>
      <x:c r="D3740" s="6" t="str">
        <x:v>忍道•极•爱死天流</x:v>
      </x:c>
      <x:c r="E3740" s="7" t="str">
        <x:v>进入【结印】状态，立即获得1个额外回合并获得3点【彩墨】，同时弱点击破效率提高50%，击破特攻提高18%。
【结印】状态下普攻获得强化且无法施放战技和终结技，施放强化普攻后会消耗1点【彩墨】，耗尽时退出【结印】状态。</x:v>
      </x:c>
      <x:c r="F3740" s="6" t="n">
        <x:v>0</x:v>
      </x:c>
      <x:c r="G3740" s="6" t="n">
        <x:v>0</x:v>
      </x:c>
      <x:c r="H3740" s="6" t="n">
        <x:v>0</x:v>
      </x:c>
      <x:c r="I3740" s="6" t="n">
        <x:v>0</x:v>
      </x:c>
      <x:c r="J3740" s="6" t="str">
        <x:v>[0.5, 0.18, 3]</x:v>
      </x:c>
      <x:c r="K3740" s="7" t="str">
        <x:v>无首段伤害倍率，请覆盖或设为辅助技能</x:v>
      </x:c>
      <x:c r="L3740" s="6" t="str">
        <x:v>https://raw.githubusercontent.com/Mar-7th/StarRailRes/dbe8cdfcfb0bf657b9fe1cf92d5537f118ccb487/index_new/cn/character_skills.json</x:v>
      </x:c>
    </x:row>
    <x:row r="3741" ht="53" customHeight="1">
      <x:c r="A3741" s="6" t="str">
        <x:v>131703_6</x:v>
      </x:c>
      <x:c r="B3741" s="6" t="str">
        <x:v>131703</x:v>
      </x:c>
      <x:c r="C3741" s="6" t="n">
        <x:v>6</x:v>
      </x:c>
      <x:c r="D3741" s="6" t="str">
        <x:v>忍道•极•爱死天流</x:v>
      </x:c>
      <x:c r="E3741" s="7" t="str">
        <x:v>进入【结印】状态，立即获得1个额外回合并获得3点【彩墨】，同时弱点击破效率提高50%，击破特攻提高20%。
【结印】状态下普攻获得强化且无法施放战技和终结技，施放强化普攻后会消耗1点【彩墨】，耗尽时退出【结印】状态。</x:v>
      </x:c>
      <x:c r="F3741" s="6" t="n">
        <x:v>0</x:v>
      </x:c>
      <x:c r="G3741" s="6" t="n">
        <x:v>0</x:v>
      </x:c>
      <x:c r="H3741" s="6" t="n">
        <x:v>0</x:v>
      </x:c>
      <x:c r="I3741" s="6" t="n">
        <x:v>0</x:v>
      </x:c>
      <x:c r="J3741" s="6" t="str">
        <x:v>[0.5, 0.2, 3]</x:v>
      </x:c>
      <x:c r="K3741" s="7" t="str">
        <x:v>无首段伤害倍率，请覆盖或设为辅助技能</x:v>
      </x:c>
      <x:c r="L3741" s="6" t="str">
        <x:v>https://raw.githubusercontent.com/Mar-7th/StarRailRes/dbe8cdfcfb0bf657b9fe1cf92d5537f118ccb487/index_new/cn/character_skills.json</x:v>
      </x:c>
    </x:row>
    <x:row r="3742" ht="53" customHeight="1">
      <x:c r="A3742" s="6" t="str">
        <x:v>131703_7</x:v>
      </x:c>
      <x:c r="B3742" s="6" t="str">
        <x:v>131703</x:v>
      </x:c>
      <x:c r="C3742" s="6" t="n">
        <x:v>7</x:v>
      </x:c>
      <x:c r="D3742" s="6" t="str">
        <x:v>忍道•极•爱死天流</x:v>
      </x:c>
      <x:c r="E3742" s="7" t="str">
        <x:v>进入【结印】状态，立即获得1个额外回合并获得3点【彩墨】，同时弱点击破效率提高50%，击破特攻提高22.5%。
【结印】状态下普攻获得强化且无法施放战技和终结技，施放强化普攻后会消耗1点【彩墨】，耗尽时退出【结印】状态。</x:v>
      </x:c>
      <x:c r="F3742" s="6" t="n">
        <x:v>0</x:v>
      </x:c>
      <x:c r="G3742" s="6" t="n">
        <x:v>0</x:v>
      </x:c>
      <x:c r="H3742" s="6" t="n">
        <x:v>0</x:v>
      </x:c>
      <x:c r="I3742" s="6" t="n">
        <x:v>0</x:v>
      </x:c>
      <x:c r="J3742" s="6" t="str">
        <x:v>[0.5, 0.225, 3]</x:v>
      </x:c>
      <x:c r="K3742" s="7" t="str">
        <x:v>无首段伤害倍率，请覆盖或设为辅助技能</x:v>
      </x:c>
      <x:c r="L3742" s="6" t="str">
        <x:v>https://raw.githubusercontent.com/Mar-7th/StarRailRes/dbe8cdfcfb0bf657b9fe1cf92d5537f118ccb487/index_new/cn/character_skills.json</x:v>
      </x:c>
    </x:row>
    <x:row r="3743" ht="53" customHeight="1">
      <x:c r="A3743" s="6" t="str">
        <x:v>131703_8</x:v>
      </x:c>
      <x:c r="B3743" s="6" t="str">
        <x:v>131703</x:v>
      </x:c>
      <x:c r="C3743" s="6" t="n">
        <x:v>8</x:v>
      </x:c>
      <x:c r="D3743" s="6" t="str">
        <x:v>忍道•极•爱死天流</x:v>
      </x:c>
      <x:c r="E3743" s="7" t="str">
        <x:v>进入【结印】状态，立即获得1个额外回合并获得3点【彩墨】，同时弱点击破效率提高50%，击破特攻提高25%。
【结印】状态下普攻获得强化且无法施放战技和终结技，施放强化普攻后会消耗1点【彩墨】，耗尽时退出【结印】状态。</x:v>
      </x:c>
      <x:c r="F3743" s="6" t="n">
        <x:v>0</x:v>
      </x:c>
      <x:c r="G3743" s="6" t="n">
        <x:v>0</x:v>
      </x:c>
      <x:c r="H3743" s="6" t="n">
        <x:v>0</x:v>
      </x:c>
      <x:c r="I3743" s="6" t="n">
        <x:v>0</x:v>
      </x:c>
      <x:c r="J3743" s="6" t="str">
        <x:v>[0.5, 0.25, 3]</x:v>
      </x:c>
      <x:c r="K3743" s="7" t="str">
        <x:v>无首段伤害倍率，请覆盖或设为辅助技能</x:v>
      </x:c>
      <x:c r="L3743" s="6" t="str">
        <x:v>https://raw.githubusercontent.com/Mar-7th/StarRailRes/dbe8cdfcfb0bf657b9fe1cf92d5537f118ccb487/index_new/cn/character_skills.json</x:v>
      </x:c>
    </x:row>
    <x:row r="3744" ht="53" customHeight="1">
      <x:c r="A3744" s="6" t="str">
        <x:v>131703_9</x:v>
      </x:c>
      <x:c r="B3744" s="6" t="str">
        <x:v>131703</x:v>
      </x:c>
      <x:c r="C3744" s="6" t="n">
        <x:v>9</x:v>
      </x:c>
      <x:c r="D3744" s="6" t="str">
        <x:v>忍道•极•爱死天流</x:v>
      </x:c>
      <x:c r="E3744" s="7" t="str">
        <x:v>进入【结印】状态，立即获得1个额外回合并获得3点【彩墨】，同时弱点击破效率提高50%，击破特攻提高27.5%。
【结印】状态下普攻获得强化且无法施放战技和终结技，施放强化普攻后会消耗1点【彩墨】，耗尽时退出【结印】状态。</x:v>
      </x:c>
      <x:c r="F3744" s="6" t="n">
        <x:v>0</x:v>
      </x:c>
      <x:c r="G3744" s="6" t="n">
        <x:v>0</x:v>
      </x:c>
      <x:c r="H3744" s="6" t="n">
        <x:v>0</x:v>
      </x:c>
      <x:c r="I3744" s="6" t="n">
        <x:v>0</x:v>
      </x:c>
      <x:c r="J3744" s="6" t="str">
        <x:v>[0.5, 0.275, 3]</x:v>
      </x:c>
      <x:c r="K3744" s="7" t="str">
        <x:v>无首段伤害倍率，请覆盖或设为辅助技能</x:v>
      </x:c>
      <x:c r="L3744" s="6" t="str">
        <x:v>https://raw.githubusercontent.com/Mar-7th/StarRailRes/dbe8cdfcfb0bf657b9fe1cf92d5537f118ccb487/index_new/cn/character_skills.json</x:v>
      </x:c>
    </x:row>
    <x:row r="3745" ht="53" customHeight="1">
      <x:c r="A3745" s="6" t="str">
        <x:v>131703_10</x:v>
      </x:c>
      <x:c r="B3745" s="6" t="str">
        <x:v>131703</x:v>
      </x:c>
      <x:c r="C3745" s="6" t="n">
        <x:v>10</x:v>
      </x:c>
      <x:c r="D3745" s="6" t="str">
        <x:v>忍道•极•爱死天流</x:v>
      </x:c>
      <x:c r="E3745" s="7" t="str">
        <x:v>进入【结印】状态，立即获得1个额外回合并获得3点【彩墨】，同时弱点击破效率提高50%，击破特攻提高30%。
【结印】状态下普攻获得强化且无法施放战技和终结技，施放强化普攻后会消耗1点【彩墨】，耗尽时退出【结印】状态。</x:v>
      </x:c>
      <x:c r="F3745" s="6" t="n">
        <x:v>0</x:v>
      </x:c>
      <x:c r="G3745" s="6" t="n">
        <x:v>0</x:v>
      </x:c>
      <x:c r="H3745" s="6" t="n">
        <x:v>0</x:v>
      </x:c>
      <x:c r="I3745" s="6" t="n">
        <x:v>0</x:v>
      </x:c>
      <x:c r="J3745" s="6" t="str">
        <x:v>[0.5, 0.3, 3]</x:v>
      </x:c>
      <x:c r="K3745" s="7" t="str">
        <x:v>无首段伤害倍率，请覆盖或设为辅助技能</x:v>
      </x:c>
      <x:c r="L3745" s="6" t="str">
        <x:v>https://raw.githubusercontent.com/Mar-7th/StarRailRes/dbe8cdfcfb0bf657b9fe1cf92d5537f118ccb487/index_new/cn/character_skills.json</x:v>
      </x:c>
    </x:row>
    <x:row r="3746" ht="53" customHeight="1">
      <x:c r="A3746" s="6" t="str">
        <x:v>131703_11</x:v>
      </x:c>
      <x:c r="B3746" s="6" t="str">
        <x:v>131703</x:v>
      </x:c>
      <x:c r="C3746" s="6" t="n">
        <x:v>11</x:v>
      </x:c>
      <x:c r="D3746" s="6" t="str">
        <x:v>忍道•极•爱死天流</x:v>
      </x:c>
      <x:c r="E3746" s="7" t="str">
        <x:v>进入【结印】状态，立即获得1个额外回合并获得3点【彩墨】，同时弱点击破效率提高50%，击破特攻提高32%。
【结印】状态下普攻获得强化且无法施放战技和终结技，施放强化普攻后会消耗1点【彩墨】，耗尽时退出【结印】状态。</x:v>
      </x:c>
      <x:c r="F3746" s="6" t="n">
        <x:v>0</x:v>
      </x:c>
      <x:c r="G3746" s="6" t="n">
        <x:v>0</x:v>
      </x:c>
      <x:c r="H3746" s="6" t="n">
        <x:v>0</x:v>
      </x:c>
      <x:c r="I3746" s="6" t="n">
        <x:v>0</x:v>
      </x:c>
      <x:c r="J3746" s="6" t="str">
        <x:v>[0.5, 0.32, 3]</x:v>
      </x:c>
      <x:c r="K3746" s="7" t="str">
        <x:v>无首段伤害倍率，请覆盖或设为辅助技能</x:v>
      </x:c>
      <x:c r="L3746" s="6" t="str">
        <x:v>https://raw.githubusercontent.com/Mar-7th/StarRailRes/dbe8cdfcfb0bf657b9fe1cf92d5537f118ccb487/index_new/cn/character_skills.json</x:v>
      </x:c>
    </x:row>
    <x:row r="3747" ht="53" customHeight="1">
      <x:c r="A3747" s="6" t="str">
        <x:v>131703_12</x:v>
      </x:c>
      <x:c r="B3747" s="6" t="str">
        <x:v>131703</x:v>
      </x:c>
      <x:c r="C3747" s="6" t="n">
        <x:v>12</x:v>
      </x:c>
      <x:c r="D3747" s="6" t="str">
        <x:v>忍道•极•爱死天流</x:v>
      </x:c>
      <x:c r="E3747" s="7" t="str">
        <x:v>进入【结印】状态，立即获得1个额外回合并获得3点【彩墨】，同时弱点击破效率提高50%，击破特攻提高34%。
【结印】状态下普攻获得强化且无法施放战技和终结技，施放强化普攻后会消耗1点【彩墨】，耗尽时退出【结印】状态。</x:v>
      </x:c>
      <x:c r="F3747" s="6" t="n">
        <x:v>0</x:v>
      </x:c>
      <x:c r="G3747" s="6" t="n">
        <x:v>0</x:v>
      </x:c>
      <x:c r="H3747" s="6" t="n">
        <x:v>0</x:v>
      </x:c>
      <x:c r="I3747" s="6" t="n">
        <x:v>0</x:v>
      </x:c>
      <x:c r="J3747" s="6" t="str">
        <x:v>[0.5, 0.34, 3]</x:v>
      </x:c>
      <x:c r="K3747" s="7" t="str">
        <x:v>无首段伤害倍率，请覆盖或设为辅助技能</x:v>
      </x:c>
      <x:c r="L3747" s="6" t="str">
        <x:v>https://raw.githubusercontent.com/Mar-7th/StarRailRes/dbe8cdfcfb0bf657b9fe1cf92d5537f118ccb487/index_new/cn/character_skills.json</x:v>
      </x:c>
    </x:row>
    <x:row r="3748" ht="53" customHeight="1">
      <x:c r="A3748" s="6" t="str">
        <x:v>131703_13</x:v>
      </x:c>
      <x:c r="B3748" s="6" t="str">
        <x:v>131703</x:v>
      </x:c>
      <x:c r="C3748" s="6" t="n">
        <x:v>13</x:v>
      </x:c>
      <x:c r="D3748" s="6" t="str">
        <x:v>忍道•极•爱死天流</x:v>
      </x:c>
      <x:c r="E3748" s="7" t="str">
        <x:v>进入【结印】状态，立即获得1个额外回合并获得3点【彩墨】，同时弱点击破效率提高50%，击破特攻提高36%。
【结印】状态下普攻获得强化且无法施放战技和终结技，施放强化普攻后会消耗1点【彩墨】，耗尽时退出【结印】状态。</x:v>
      </x:c>
      <x:c r="F3748" s="6" t="n">
        <x:v>0</x:v>
      </x:c>
      <x:c r="G3748" s="6" t="n">
        <x:v>0</x:v>
      </x:c>
      <x:c r="H3748" s="6" t="n">
        <x:v>0</x:v>
      </x:c>
      <x:c r="I3748" s="6" t="n">
        <x:v>0</x:v>
      </x:c>
      <x:c r="J3748" s="6" t="str">
        <x:v>[0.5, 0.36, 3]</x:v>
      </x:c>
      <x:c r="K3748" s="7" t="str">
        <x:v>无首段伤害倍率，请覆盖或设为辅助技能</x:v>
      </x:c>
      <x:c r="L3748" s="6" t="str">
        <x:v>https://raw.githubusercontent.com/Mar-7th/StarRailRes/dbe8cdfcfb0bf657b9fe1cf92d5537f118ccb487/index_new/cn/character_skills.json</x:v>
      </x:c>
    </x:row>
    <x:row r="3749" ht="53" customHeight="1">
      <x:c r="A3749" s="6" t="str">
        <x:v>131703_14</x:v>
      </x:c>
      <x:c r="B3749" s="6" t="str">
        <x:v>131703</x:v>
      </x:c>
      <x:c r="C3749" s="6" t="n">
        <x:v>14</x:v>
      </x:c>
      <x:c r="D3749" s="6" t="str">
        <x:v>忍道•极•爱死天流</x:v>
      </x:c>
      <x:c r="E3749" s="7" t="str">
        <x:v>进入【结印】状态，立即获得1个额外回合并获得3点【彩墨】，同时弱点击破效率提高50%，击破特攻提高38%。
【结印】状态下普攻获得强化且无法施放战技和终结技，施放强化普攻后会消耗1点【彩墨】，耗尽时退出【结印】状态。</x:v>
      </x:c>
      <x:c r="F3749" s="6" t="n">
        <x:v>0</x:v>
      </x:c>
      <x:c r="G3749" s="6" t="n">
        <x:v>0</x:v>
      </x:c>
      <x:c r="H3749" s="6" t="n">
        <x:v>0</x:v>
      </x:c>
      <x:c r="I3749" s="6" t="n">
        <x:v>0</x:v>
      </x:c>
      <x:c r="J3749" s="6" t="str">
        <x:v>[0.5, 0.38, 3]</x:v>
      </x:c>
      <x:c r="K3749" s="7" t="str">
        <x:v>无首段伤害倍率，请覆盖或设为辅助技能</x:v>
      </x:c>
      <x:c r="L3749" s="6" t="str">
        <x:v>https://raw.githubusercontent.com/Mar-7th/StarRailRes/dbe8cdfcfb0bf657b9fe1cf92d5537f118ccb487/index_new/cn/character_skills.json</x:v>
      </x:c>
    </x:row>
    <x:row r="3750" ht="53" customHeight="1">
      <x:c r="A3750" s="6" t="str">
        <x:v>131703_15</x:v>
      </x:c>
      <x:c r="B3750" s="6" t="str">
        <x:v>131703</x:v>
      </x:c>
      <x:c r="C3750" s="6" t="n">
        <x:v>15</x:v>
      </x:c>
      <x:c r="D3750" s="6" t="str">
        <x:v>忍道•极•爱死天流</x:v>
      </x:c>
      <x:c r="E3750" s="7" t="str">
        <x:v>进入【结印】状态，立即获得1个额外回合并获得3点【彩墨】，同时弱点击破效率提高50%，击破特攻提高40%。
【结印】状态下普攻获得强化且无法施放战技和终结技，施放强化普攻后会消耗1点【彩墨】，耗尽时退出【结印】状态。</x:v>
      </x:c>
      <x:c r="F3750" s="6" t="n">
        <x:v>0</x:v>
      </x:c>
      <x:c r="G3750" s="6" t="n">
        <x:v>0</x:v>
      </x:c>
      <x:c r="H3750" s="6" t="n">
        <x:v>0</x:v>
      </x:c>
      <x:c r="I3750" s="6" t="n">
        <x:v>0</x:v>
      </x:c>
      <x:c r="J3750" s="6" t="str">
        <x:v>[0.5, 0.4, 3]</x:v>
      </x:c>
      <x:c r="K3750" s="7" t="str">
        <x:v>无首段伤害倍率，请覆盖或设为辅助技能</x:v>
      </x:c>
      <x:c r="L3750" s="6" t="str">
        <x:v>https://raw.githubusercontent.com/Mar-7th/StarRailRes/dbe8cdfcfb0bf657b9fe1cf92d5537f118ccb487/index_new/cn/character_skills.json</x:v>
      </x:c>
    </x:row>
    <x:row r="3751" ht="68" customHeight="1">
      <x:c r="A3751" s="6" t="str">
        <x:v>131704_1</x:v>
      </x:c>
      <x:c r="B3751" s="6" t="str">
        <x:v>131704</x:v>
      </x:c>
      <x:c r="C3751" s="6" t="n">
        <x:v>1</x:v>
      </x:c>
      <x:c r="D3751" s="6" t="str">
        <x:v>忍•科学•堪忍袋</x:v>
      </x:c>
      <x:c r="E3751" s="7" t="str">
        <x:v>每当敌方目标的弱点被击破时，乱破获得1点充能，最多拥有10点充能。乱破下一次发动【忍具•降魔花弁】的第3段攻击时，额外对敌方全体造成等同于乱破30%虚数属性击破伤害的击破伤害，该伤害可无视弱点属性削减2点韧性，并消耗所有充能，每点充能使本次击破伤害倍率提高25%，并使无视弱点属性的削韧值提高1点。
击破弱点时，触发虚数属性的弱点击破效果。</x:v>
      </x:c>
      <x:c r="F3751" s="6" t="n">
        <x:v>0</x:v>
      </x:c>
      <x:c r="G3751" s="6" t="n">
        <x:v>0</x:v>
      </x:c>
      <x:c r="H3751" s="6" t="n">
        <x:v>0</x:v>
      </x:c>
      <x:c r="I3751" s="6" t="n">
        <x:v>0</x:v>
      </x:c>
      <x:c r="J3751" s="6" t="str">
        <x:v>[10, 0, 0.3, 2, 0.25, 1]</x:v>
      </x:c>
      <x:c r="K3751" s="7" t="str">
        <x:v>无首段伤害倍率，请覆盖或设为辅助技能</x:v>
      </x:c>
      <x:c r="L3751" s="6" t="str">
        <x:v>https://raw.githubusercontent.com/Mar-7th/StarRailRes/dbe8cdfcfb0bf657b9fe1cf92d5537f118ccb487/index_new/cn/character_skills.json</x:v>
      </x:c>
    </x:row>
    <x:row r="3752" ht="68" customHeight="1">
      <x:c r="A3752" s="6" t="str">
        <x:v>131704_2</x:v>
      </x:c>
      <x:c r="B3752" s="6" t="str">
        <x:v>131704</x:v>
      </x:c>
      <x:c r="C3752" s="6" t="n">
        <x:v>2</x:v>
      </x:c>
      <x:c r="D3752" s="6" t="str">
        <x:v>忍•科学•堪忍袋</x:v>
      </x:c>
      <x:c r="E3752" s="7" t="str">
        <x:v>每当敌方目标的弱点被击破时，乱破获得1点充能，最多拥有10点充能。乱破下一次发动【忍具•降魔花弁】的第3段攻击时，额外对敌方全体造成等同于乱破33%虚数属性击破伤害的击破伤害，该伤害可无视弱点属性削减2点韧性，并消耗所有充能，每点充能使本次击破伤害倍率提高27.5%，并使无视弱点属性的削韧值提高1点。
击破弱点时，触发虚数属性的弱点击破效果。</x:v>
      </x:c>
      <x:c r="F3752" s="6" t="n">
        <x:v>0</x:v>
      </x:c>
      <x:c r="G3752" s="6" t="n">
        <x:v>0</x:v>
      </x:c>
      <x:c r="H3752" s="6" t="n">
        <x:v>0</x:v>
      </x:c>
      <x:c r="I3752" s="6" t="n">
        <x:v>0</x:v>
      </x:c>
      <x:c r="J3752" s="6" t="str">
        <x:v>[10, 0, 0.33, 2, 0.275, 1]</x:v>
      </x:c>
      <x:c r="K3752" s="7" t="str">
        <x:v>无首段伤害倍率，请覆盖或设为辅助技能</x:v>
      </x:c>
      <x:c r="L3752" s="6" t="str">
        <x:v>https://raw.githubusercontent.com/Mar-7th/StarRailRes/dbe8cdfcfb0bf657b9fe1cf92d5537f118ccb487/index_new/cn/character_skills.json</x:v>
      </x:c>
    </x:row>
    <x:row r="3753" ht="68" customHeight="1">
      <x:c r="A3753" s="6" t="str">
        <x:v>131704_3</x:v>
      </x:c>
      <x:c r="B3753" s="6" t="str">
        <x:v>131704</x:v>
      </x:c>
      <x:c r="C3753" s="6" t="n">
        <x:v>3</x:v>
      </x:c>
      <x:c r="D3753" s="6" t="str">
        <x:v>忍•科学•堪忍袋</x:v>
      </x:c>
      <x:c r="E3753" s="7" t="str">
        <x:v>每当敌方目标的弱点被击破时，乱破获得1点充能，最多拥有10点充能。乱破下一次发动【忍具•降魔花弁】的第3段攻击时，额外对敌方全体造成等同于乱破36%虚数属性击破伤害的击破伤害，该伤害可无视弱点属性削减2点韧性，并消耗所有充能，每点充能使本次击破伤害倍率提高30%，并使无视弱点属性的削韧值提高1点。
击破弱点时，触发虚数属性的弱点击破效果。</x:v>
      </x:c>
      <x:c r="F3753" s="6" t="n">
        <x:v>0</x:v>
      </x:c>
      <x:c r="G3753" s="6" t="n">
        <x:v>0</x:v>
      </x:c>
      <x:c r="H3753" s="6" t="n">
        <x:v>0</x:v>
      </x:c>
      <x:c r="I3753" s="6" t="n">
        <x:v>0</x:v>
      </x:c>
      <x:c r="J3753" s="6" t="str">
        <x:v>[10, 0, 0.36, 2, 0.3, 1]</x:v>
      </x:c>
      <x:c r="K3753" s="7" t="str">
        <x:v>无首段伤害倍率，请覆盖或设为辅助技能</x:v>
      </x:c>
      <x:c r="L3753" s="6" t="str">
        <x:v>https://raw.githubusercontent.com/Mar-7th/StarRailRes/dbe8cdfcfb0bf657b9fe1cf92d5537f118ccb487/index_new/cn/character_skills.json</x:v>
      </x:c>
    </x:row>
    <x:row r="3754" ht="68" customHeight="1">
      <x:c r="A3754" s="6" t="str">
        <x:v>131704_4</x:v>
      </x:c>
      <x:c r="B3754" s="6" t="str">
        <x:v>131704</x:v>
      </x:c>
      <x:c r="C3754" s="6" t="n">
        <x:v>4</x:v>
      </x:c>
      <x:c r="D3754" s="6" t="str">
        <x:v>忍•科学•堪忍袋</x:v>
      </x:c>
      <x:c r="E3754" s="7" t="str">
        <x:v>每当敌方目标的弱点被击破时，乱破获得1点充能，最多拥有10点充能。乱破下一次发动【忍具•降魔花弁】的第3段攻击时，额外对敌方全体造成等同于乱破39%虚数属性击破伤害的击破伤害，该伤害可无视弱点属性削减2点韧性，并消耗所有充能，每点充能使本次击破伤害倍率提高32.5%，并使无视弱点属性的削韧值提高1点。
击破弱点时，触发虚数属性的弱点击破效果。</x:v>
      </x:c>
      <x:c r="F3754" s="6" t="n">
        <x:v>0</x:v>
      </x:c>
      <x:c r="G3754" s="6" t="n">
        <x:v>0</x:v>
      </x:c>
      <x:c r="H3754" s="6" t="n">
        <x:v>0</x:v>
      </x:c>
      <x:c r="I3754" s="6" t="n">
        <x:v>0</x:v>
      </x:c>
      <x:c r="J3754" s="6" t="str">
        <x:v>[10, 0, 0.39, 2, 0.325, 1]</x:v>
      </x:c>
      <x:c r="K3754" s="7" t="str">
        <x:v>无首段伤害倍率，请覆盖或设为辅助技能</x:v>
      </x:c>
      <x:c r="L3754" s="6" t="str">
        <x:v>https://raw.githubusercontent.com/Mar-7th/StarRailRes/dbe8cdfcfb0bf657b9fe1cf92d5537f118ccb487/index_new/cn/character_skills.json</x:v>
      </x:c>
    </x:row>
    <x:row r="3755" ht="68" customHeight="1">
      <x:c r="A3755" s="6" t="str">
        <x:v>131704_5</x:v>
      </x:c>
      <x:c r="B3755" s="6" t="str">
        <x:v>131704</x:v>
      </x:c>
      <x:c r="C3755" s="6" t="n">
        <x:v>5</x:v>
      </x:c>
      <x:c r="D3755" s="6" t="str">
        <x:v>忍•科学•堪忍袋</x:v>
      </x:c>
      <x:c r="E3755" s="7" t="str">
        <x:v>每当敌方目标的弱点被击破时，乱破获得1点充能，最多拥有10点充能。乱破下一次发动【忍具•降魔花弁】的第3段攻击时，额外对敌方全体造成等同于乱破42%虚数属性击破伤害的击破伤害，该伤害可无视弱点属性削减2点韧性，并消耗所有充能，每点充能使本次击破伤害倍率提高35%，并使无视弱点属性的削韧值提高1点。
击破弱点时，触发虚数属性的弱点击破效果。</x:v>
      </x:c>
      <x:c r="F3755" s="6" t="n">
        <x:v>0</x:v>
      </x:c>
      <x:c r="G3755" s="6" t="n">
        <x:v>0</x:v>
      </x:c>
      <x:c r="H3755" s="6" t="n">
        <x:v>0</x:v>
      </x:c>
      <x:c r="I3755" s="6" t="n">
        <x:v>0</x:v>
      </x:c>
      <x:c r="J3755" s="6" t="str">
        <x:v>[10, 0, 0.42, 2, 0.35, 1]</x:v>
      </x:c>
      <x:c r="K3755" s="7" t="str">
        <x:v>无首段伤害倍率，请覆盖或设为辅助技能</x:v>
      </x:c>
      <x:c r="L3755" s="6" t="str">
        <x:v>https://raw.githubusercontent.com/Mar-7th/StarRailRes/dbe8cdfcfb0bf657b9fe1cf92d5537f118ccb487/index_new/cn/character_skills.json</x:v>
      </x:c>
    </x:row>
    <x:row r="3756" ht="68" customHeight="1">
      <x:c r="A3756" s="6" t="str">
        <x:v>131704_6</x:v>
      </x:c>
      <x:c r="B3756" s="6" t="str">
        <x:v>131704</x:v>
      </x:c>
      <x:c r="C3756" s="6" t="n">
        <x:v>6</x:v>
      </x:c>
      <x:c r="D3756" s="6" t="str">
        <x:v>忍•科学•堪忍袋</x:v>
      </x:c>
      <x:c r="E3756" s="7" t="str">
        <x:v>每当敌方目标的弱点被击破时，乱破获得1点充能，最多拥有10点充能。乱破下一次发动【忍具•降魔花弁】的第3段攻击时，额外对敌方全体造成等同于乱破45%虚数属性击破伤害的击破伤害，该伤害可无视弱点属性削减2点韧性，并消耗所有充能，每点充能使本次击破伤害倍率提高37.5%，并使无视弱点属性的削韧值提高1点。
击破弱点时，触发虚数属性的弱点击破效果。</x:v>
      </x:c>
      <x:c r="F3756" s="6" t="n">
        <x:v>0</x:v>
      </x:c>
      <x:c r="G3756" s="6" t="n">
        <x:v>0</x:v>
      </x:c>
      <x:c r="H3756" s="6" t="n">
        <x:v>0</x:v>
      </x:c>
      <x:c r="I3756" s="6" t="n">
        <x:v>0</x:v>
      </x:c>
      <x:c r="J3756" s="6" t="str">
        <x:v>[10, 0, 0.45, 2, 0.375, 1]</x:v>
      </x:c>
      <x:c r="K3756" s="7" t="str">
        <x:v>无首段伤害倍率，请覆盖或设为辅助技能</x:v>
      </x:c>
      <x:c r="L3756" s="6" t="str">
        <x:v>https://raw.githubusercontent.com/Mar-7th/StarRailRes/dbe8cdfcfb0bf657b9fe1cf92d5537f118ccb487/index_new/cn/character_skills.json</x:v>
      </x:c>
    </x:row>
    <x:row r="3757" ht="68" customHeight="1">
      <x:c r="A3757" s="6" t="str">
        <x:v>131704_7</x:v>
      </x:c>
      <x:c r="B3757" s="6" t="str">
        <x:v>131704</x:v>
      </x:c>
      <x:c r="C3757" s="6" t="n">
        <x:v>7</x:v>
      </x:c>
      <x:c r="D3757" s="6" t="str">
        <x:v>忍•科学•堪忍袋</x:v>
      </x:c>
      <x:c r="E3757" s="7" t="str">
        <x:v>每当敌方目标的弱点被击破时，乱破获得1点充能，最多拥有10点充能。乱破下一次发动【忍具•降魔花弁】的第3段攻击时，额外对敌方全体造成等同于乱破48.75%虚数属性击破伤害的击破伤害，该伤害可无视弱点属性削减2点韧性，并消耗所有充能，每点充能使本次击破伤害倍率提高40.62%，并使无视弱点属性的削韧值提高1点。
击破弱点时，触发虚数属性的弱点击破效果。</x:v>
      </x:c>
      <x:c r="F3757" s="6" t="n">
        <x:v>0</x:v>
      </x:c>
      <x:c r="G3757" s="6" t="n">
        <x:v>0</x:v>
      </x:c>
      <x:c r="H3757" s="6" t="n">
        <x:v>0</x:v>
      </x:c>
      <x:c r="I3757" s="6" t="n">
        <x:v>0</x:v>
      </x:c>
      <x:c r="J3757" s="6" t="str">
        <x:v>[10, 0, 0.4875, 2, 0.4062, 1]</x:v>
      </x:c>
      <x:c r="K3757" s="7" t="str">
        <x:v>无首段伤害倍率，请覆盖或设为辅助技能</x:v>
      </x:c>
      <x:c r="L3757" s="6" t="str">
        <x:v>https://raw.githubusercontent.com/Mar-7th/StarRailRes/dbe8cdfcfb0bf657b9fe1cf92d5537f118ccb487/index_new/cn/character_skills.json</x:v>
      </x:c>
    </x:row>
    <x:row r="3758" ht="68" customHeight="1">
      <x:c r="A3758" s="6" t="str">
        <x:v>131704_8</x:v>
      </x:c>
      <x:c r="B3758" s="6" t="str">
        <x:v>131704</x:v>
      </x:c>
      <x:c r="C3758" s="6" t="n">
        <x:v>8</x:v>
      </x:c>
      <x:c r="D3758" s="6" t="str">
        <x:v>忍•科学•堪忍袋</x:v>
      </x:c>
      <x:c r="E3758" s="7" t="str">
        <x:v>每当敌方目标的弱点被击破时，乱破获得1点充能，最多拥有10点充能。乱破下一次发动【忍具•降魔花弁】的第3段攻击时，额外对敌方全体造成等同于乱破52.5%虚数属性击破伤害的击破伤害，该伤害可无视弱点属性削减2点韧性，并消耗所有充能，每点充能使本次击破伤害倍率提高43.75%，并使无视弱点属性的削韧值提高1点。
击破弱点时，触发虚数属性的弱点击破效果。</x:v>
      </x:c>
      <x:c r="F3758" s="6" t="n">
        <x:v>0</x:v>
      </x:c>
      <x:c r="G3758" s="6" t="n">
        <x:v>0</x:v>
      </x:c>
      <x:c r="H3758" s="6" t="n">
        <x:v>0</x:v>
      </x:c>
      <x:c r="I3758" s="6" t="n">
        <x:v>0</x:v>
      </x:c>
      <x:c r="J3758" s="6" t="str">
        <x:v>[10, 0, 0.525, 2, 0.4375, 1]</x:v>
      </x:c>
      <x:c r="K3758" s="7" t="str">
        <x:v>无首段伤害倍率，请覆盖或设为辅助技能</x:v>
      </x:c>
      <x:c r="L3758" s="6" t="str">
        <x:v>https://raw.githubusercontent.com/Mar-7th/StarRailRes/dbe8cdfcfb0bf657b9fe1cf92d5537f118ccb487/index_new/cn/character_skills.json</x:v>
      </x:c>
    </x:row>
    <x:row r="3759" ht="68" customHeight="1">
      <x:c r="A3759" s="6" t="str">
        <x:v>131704_9</x:v>
      </x:c>
      <x:c r="B3759" s="6" t="str">
        <x:v>131704</x:v>
      </x:c>
      <x:c r="C3759" s="6" t="n">
        <x:v>9</x:v>
      </x:c>
      <x:c r="D3759" s="6" t="str">
        <x:v>忍•科学•堪忍袋</x:v>
      </x:c>
      <x:c r="E3759" s="7" t="str">
        <x:v>每当敌方目标的弱点被击破时，乱破获得1点充能，最多拥有10点充能。乱破下一次发动【忍具•降魔花弁】的第3段攻击时，额外对敌方全体造成等同于乱破56.25%虚数属性击破伤害的击破伤害，该伤害可无视弱点属性削减2点韧性，并消耗所有充能，每点充能使本次击破伤害倍率提高46.88%，并使无视弱点属性的削韧值提高1点。
击破弱点时，触发虚数属性的弱点击破效果。</x:v>
      </x:c>
      <x:c r="F3759" s="6" t="n">
        <x:v>0</x:v>
      </x:c>
      <x:c r="G3759" s="6" t="n">
        <x:v>0</x:v>
      </x:c>
      <x:c r="H3759" s="6" t="n">
        <x:v>0</x:v>
      </x:c>
      <x:c r="I3759" s="6" t="n">
        <x:v>0</x:v>
      </x:c>
      <x:c r="J3759" s="6" t="str">
        <x:v>[10, 0, 0.5625, 2, 0.4688, 1]</x:v>
      </x:c>
      <x:c r="K3759" s="7" t="str">
        <x:v>无首段伤害倍率，请覆盖或设为辅助技能</x:v>
      </x:c>
      <x:c r="L3759" s="6" t="str">
        <x:v>https://raw.githubusercontent.com/Mar-7th/StarRailRes/dbe8cdfcfb0bf657b9fe1cf92d5537f118ccb487/index_new/cn/character_skills.json</x:v>
      </x:c>
    </x:row>
    <x:row r="3760" ht="68" customHeight="1">
      <x:c r="A3760" s="6" t="str">
        <x:v>131704_10</x:v>
      </x:c>
      <x:c r="B3760" s="6" t="str">
        <x:v>131704</x:v>
      </x:c>
      <x:c r="C3760" s="6" t="n">
        <x:v>10</x:v>
      </x:c>
      <x:c r="D3760" s="6" t="str">
        <x:v>忍•科学•堪忍袋</x:v>
      </x:c>
      <x:c r="E3760" s="7" t="str">
        <x:v>每当敌方目标的弱点被击破时，乱破获得1点充能，最多拥有10点充能。乱破下一次发动【忍具•降魔花弁】的第3段攻击时，额外对敌方全体造成等同于乱破60%虚数属性击破伤害的击破伤害，该伤害可无视弱点属性削减2点韧性，并消耗所有充能，每点充能使本次击破伤害倍率提高50%，并使无视弱点属性的削韧值提高1点。
击破弱点时，触发虚数属性的弱点击破效果。</x:v>
      </x:c>
      <x:c r="F3760" s="6" t="n">
        <x:v>0</x:v>
      </x:c>
      <x:c r="G3760" s="6" t="n">
        <x:v>0</x:v>
      </x:c>
      <x:c r="H3760" s="6" t="n">
        <x:v>0</x:v>
      </x:c>
      <x:c r="I3760" s="6" t="n">
        <x:v>0</x:v>
      </x:c>
      <x:c r="J3760" s="6" t="str">
        <x:v>[10, 0, 0.6, 2, 0.5, 1]</x:v>
      </x:c>
      <x:c r="K3760" s="7" t="str">
        <x:v>无首段伤害倍率，请覆盖或设为辅助技能</x:v>
      </x:c>
      <x:c r="L3760" s="6" t="str">
        <x:v>https://raw.githubusercontent.com/Mar-7th/StarRailRes/dbe8cdfcfb0bf657b9fe1cf92d5537f118ccb487/index_new/cn/character_skills.json</x:v>
      </x:c>
    </x:row>
    <x:row r="3761" ht="68" customHeight="1">
      <x:c r="A3761" s="6" t="str">
        <x:v>131704_11</x:v>
      </x:c>
      <x:c r="B3761" s="6" t="str">
        <x:v>131704</x:v>
      </x:c>
      <x:c r="C3761" s="6" t="n">
        <x:v>11</x:v>
      </x:c>
      <x:c r="D3761" s="6" t="str">
        <x:v>忍•科学•堪忍袋</x:v>
      </x:c>
      <x:c r="E3761" s="7" t="str">
        <x:v>每当敌方目标的弱点被击破时，乱破获得1点充能，最多拥有10点充能。乱破下一次发动【忍具•降魔花弁】的第3段攻击时，额外对敌方全体造成等同于乱破63%虚数属性击破伤害的击破伤害，该伤害可无视弱点属性削减2点韧性，并消耗所有充能，每点充能使本次击破伤害倍率提高52.5%，并使无视弱点属性的削韧值提高1点。
击破弱点时，触发虚数属性的弱点击破效果。</x:v>
      </x:c>
      <x:c r="F3761" s="6" t="n">
        <x:v>0</x:v>
      </x:c>
      <x:c r="G3761" s="6" t="n">
        <x:v>0</x:v>
      </x:c>
      <x:c r="H3761" s="6" t="n">
        <x:v>0</x:v>
      </x:c>
      <x:c r="I3761" s="6" t="n">
        <x:v>0</x:v>
      </x:c>
      <x:c r="J3761" s="6" t="str">
        <x:v>[10, 0, 0.63, 2, 0.525, 1]</x:v>
      </x:c>
      <x:c r="K3761" s="7" t="str">
        <x:v>无首段伤害倍率，请覆盖或设为辅助技能</x:v>
      </x:c>
      <x:c r="L3761" s="6" t="str">
        <x:v>https://raw.githubusercontent.com/Mar-7th/StarRailRes/dbe8cdfcfb0bf657b9fe1cf92d5537f118ccb487/index_new/cn/character_skills.json</x:v>
      </x:c>
    </x:row>
    <x:row r="3762" ht="68" customHeight="1">
      <x:c r="A3762" s="6" t="str">
        <x:v>131704_12</x:v>
      </x:c>
      <x:c r="B3762" s="6" t="str">
        <x:v>131704</x:v>
      </x:c>
      <x:c r="C3762" s="6" t="n">
        <x:v>12</x:v>
      </x:c>
      <x:c r="D3762" s="6" t="str">
        <x:v>忍•科学•堪忍袋</x:v>
      </x:c>
      <x:c r="E3762" s="7" t="str">
        <x:v>每当敌方目标的弱点被击破时，乱破获得1点充能，最多拥有10点充能。乱破下一次发动【忍具•降魔花弁】的第3段攻击时，额外对敌方全体造成等同于乱破66%虚数属性击破伤害的击破伤害，该伤害可无视弱点属性削减2点韧性，并消耗所有充能，每点充能使本次击破伤害倍率提高55%，并使无视弱点属性的削韧值提高1点。
击破弱点时，触发虚数属性的弱点击破效果。</x:v>
      </x:c>
      <x:c r="F3762" s="6" t="n">
        <x:v>0</x:v>
      </x:c>
      <x:c r="G3762" s="6" t="n">
        <x:v>0</x:v>
      </x:c>
      <x:c r="H3762" s="6" t="n">
        <x:v>0</x:v>
      </x:c>
      <x:c r="I3762" s="6" t="n">
        <x:v>0</x:v>
      </x:c>
      <x:c r="J3762" s="6" t="str">
        <x:v>[10, 0, 0.66, 2, 0.55, 1]</x:v>
      </x:c>
      <x:c r="K3762" s="7" t="str">
        <x:v>无首段伤害倍率，请覆盖或设为辅助技能</x:v>
      </x:c>
      <x:c r="L3762" s="6" t="str">
        <x:v>https://raw.githubusercontent.com/Mar-7th/StarRailRes/dbe8cdfcfb0bf657b9fe1cf92d5537f118ccb487/index_new/cn/character_skills.json</x:v>
      </x:c>
    </x:row>
    <x:row r="3763" ht="68" customHeight="1">
      <x:c r="A3763" s="6" t="str">
        <x:v>131704_13</x:v>
      </x:c>
      <x:c r="B3763" s="6" t="str">
        <x:v>131704</x:v>
      </x:c>
      <x:c r="C3763" s="6" t="n">
        <x:v>13</x:v>
      </x:c>
      <x:c r="D3763" s="6" t="str">
        <x:v>忍•科学•堪忍袋</x:v>
      </x:c>
      <x:c r="E3763" s="7" t="str">
        <x:v>每当敌方目标的弱点被击破时，乱破获得1点充能，最多拥有10点充能。乱破下一次发动【忍具•降魔花弁】的第3段攻击时，额外对敌方全体造成等同于乱破69%虚数属性击破伤害的击破伤害，该伤害可无视弱点属性削减2点韧性，并消耗所有充能，每点充能使本次击破伤害倍率提高57.5%，并使无视弱点属性的削韧值提高1点。
击破弱点时，触发虚数属性的弱点击破效果。</x:v>
      </x:c>
      <x:c r="F3763" s="6" t="n">
        <x:v>0</x:v>
      </x:c>
      <x:c r="G3763" s="6" t="n">
        <x:v>0</x:v>
      </x:c>
      <x:c r="H3763" s="6" t="n">
        <x:v>0</x:v>
      </x:c>
      <x:c r="I3763" s="6" t="n">
        <x:v>0</x:v>
      </x:c>
      <x:c r="J3763" s="6" t="str">
        <x:v>[10, 0, 0.69, 2, 0.575, 1]</x:v>
      </x:c>
      <x:c r="K3763" s="7" t="str">
        <x:v>无首段伤害倍率，请覆盖或设为辅助技能</x:v>
      </x:c>
      <x:c r="L3763" s="6" t="str">
        <x:v>https://raw.githubusercontent.com/Mar-7th/StarRailRes/dbe8cdfcfb0bf657b9fe1cf92d5537f118ccb487/index_new/cn/character_skills.json</x:v>
      </x:c>
    </x:row>
    <x:row r="3764" ht="68" customHeight="1">
      <x:c r="A3764" s="6" t="str">
        <x:v>131704_14</x:v>
      </x:c>
      <x:c r="B3764" s="6" t="str">
        <x:v>131704</x:v>
      </x:c>
      <x:c r="C3764" s="6" t="n">
        <x:v>14</x:v>
      </x:c>
      <x:c r="D3764" s="6" t="str">
        <x:v>忍•科学•堪忍袋</x:v>
      </x:c>
      <x:c r="E3764" s="7" t="str">
        <x:v>每当敌方目标的弱点被击破时，乱破获得1点充能，最多拥有10点充能。乱破下一次发动【忍具•降魔花弁】的第3段攻击时，额外对敌方全体造成等同于乱破72%虚数属性击破伤害的击破伤害，该伤害可无视弱点属性削减2点韧性，并消耗所有充能，每点充能使本次击破伤害倍率提高60%，并使无视弱点属性的削韧值提高1点。
击破弱点时，触发虚数属性的弱点击破效果。</x:v>
      </x:c>
      <x:c r="F3764" s="6" t="n">
        <x:v>0</x:v>
      </x:c>
      <x:c r="G3764" s="6" t="n">
        <x:v>0</x:v>
      </x:c>
      <x:c r="H3764" s="6" t="n">
        <x:v>0</x:v>
      </x:c>
      <x:c r="I3764" s="6" t="n">
        <x:v>0</x:v>
      </x:c>
      <x:c r="J3764" s="6" t="str">
        <x:v>[10, 0, 0.72, 2, 0.6, 1]</x:v>
      </x:c>
      <x:c r="K3764" s="7" t="str">
        <x:v>无首段伤害倍率，请覆盖或设为辅助技能</x:v>
      </x:c>
      <x:c r="L3764" s="6" t="str">
        <x:v>https://raw.githubusercontent.com/Mar-7th/StarRailRes/dbe8cdfcfb0bf657b9fe1cf92d5537f118ccb487/index_new/cn/character_skills.json</x:v>
      </x:c>
    </x:row>
    <x:row r="3765" ht="68" customHeight="1">
      <x:c r="A3765" s="6" t="str">
        <x:v>131704_15</x:v>
      </x:c>
      <x:c r="B3765" s="6" t="str">
        <x:v>131704</x:v>
      </x:c>
      <x:c r="C3765" s="6" t="n">
        <x:v>15</x:v>
      </x:c>
      <x:c r="D3765" s="6" t="str">
        <x:v>忍•科学•堪忍袋</x:v>
      </x:c>
      <x:c r="E3765" s="7" t="str">
        <x:v>每当敌方目标的弱点被击破时，乱破获得1点充能，最多拥有10点充能。乱破下一次发动【忍具•降魔花弁】的第3段攻击时，额外对敌方全体造成等同于乱破75%虚数属性击破伤害的击破伤害，该伤害可无视弱点属性削减2点韧性，并消耗所有充能，每点充能使本次击破伤害倍率提高62.5%，并使无视弱点属性的削韧值提高1点。
击破弱点时，触发虚数属性的弱点击破效果。</x:v>
      </x:c>
      <x:c r="F3765" s="6" t="n">
        <x:v>0</x:v>
      </x:c>
      <x:c r="G3765" s="6" t="n">
        <x:v>0</x:v>
      </x:c>
      <x:c r="H3765" s="6" t="n">
        <x:v>0</x:v>
      </x:c>
      <x:c r="I3765" s="6" t="n">
        <x:v>0</x:v>
      </x:c>
      <x:c r="J3765" s="6" t="str">
        <x:v>[10, 0, 0.75, 2, 0.625, 1]</x:v>
      </x:c>
      <x:c r="K3765" s="7" t="str">
        <x:v>无首段伤害倍率，请覆盖或设为辅助技能</x:v>
      </x:c>
      <x:c r="L3765" s="6" t="str">
        <x:v>https://raw.githubusercontent.com/Mar-7th/StarRailRes/dbe8cdfcfb0bf657b9fe1cf92d5537f118ccb487/index_new/cn/character_skills.json</x:v>
      </x:c>
    </x:row>
    <x:row r="3766" ht="20" customHeight="1">
      <x:c r="A3766" s="6" t="str">
        <x:v>131706_1</x:v>
      </x:c>
      <x:c r="B3766" s="6" t="str">
        <x:v>131706</x:v>
      </x:c>
      <x:c r="C3766" s="6" t="n">
        <x:v>1</x:v>
      </x:c>
      <x:c r="D3766" s="6" t="str">
        <x:v>攻击</x:v>
      </x:c>
      <x:c r="E3766" s="7" t="str">
        <x:v>攻击敌人，进入战斗后削弱敌方目标对应属性韧性。</x:v>
      </x:c>
      <x:c r="F3766" s="6" t="n">
        <x:v>0</x:v>
      </x:c>
      <x:c r="G3766" s="6" t="n">
        <x:v>0</x:v>
      </x:c>
      <x:c r="H3766" s="6" t="n">
        <x:v>0</x:v>
      </x:c>
      <x:c r="I3766" s="6" t="n">
        <x:v>0</x:v>
      </x:c>
      <x:c r="J3766" s="6" t="str">
        <x:v>[]</x:v>
      </x:c>
      <x:c r="K3766" s="7" t="str">
        <x:v>缺少结构化参数，必须覆盖</x:v>
      </x:c>
      <x:c r="L3766" s="6" t="str">
        <x:v>https://raw.githubusercontent.com/Mar-7th/StarRailRes/dbe8cdfcfb0bf657b9fe1cf92d5537f118ccb487/index_new/cn/character_skills.json</x:v>
      </x:c>
    </x:row>
    <x:row r="3767" ht="83" customHeight="1">
      <x:c r="A3767" s="6" t="str">
        <x:v>131707_1</x:v>
      </x:c>
      <x:c r="B3767" s="6" t="str">
        <x:v>131707</x:v>
      </x:c>
      <x:c r="C3767" s="6" t="n">
        <x:v>1</x:v>
      </x:c>
      <x:c r="D3767" s="6" t="str">
        <x:v>忍步•血义理</x:v>
      </x:c>
      <x:c r="E3767" s="7" t="str">
        <x:v>使用秘技后进入持续20秒的【涂鸦】状态。【涂鸦】状态下会快速向前移动一段距离并攻击接触到的敌人，在快速移动的过程中可抵挡敌人的所有攻击。【涂鸦】状态下施放攻击可以提前结束持续时间，主动攻击敌人进入战斗后，对每个敌方目标造成30点无视弱点属性的削韧，以及等同于乱破200%虚数属性击破伤害的击破伤害，并对其相邻目标造成等同于乱破180%虚数属性击破伤害的击破伤害，同时使自身获得10点能量。</x:v>
      </x:c>
      <x:c r="F3767" s="6" t="n">
        <x:v>0</x:v>
      </x:c>
      <x:c r="G3767" s="6" t="n">
        <x:v>0</x:v>
      </x:c>
      <x:c r="H3767" s="6" t="n">
        <x:v>0</x:v>
      </x:c>
      <x:c r="I3767" s="6" t="n">
        <x:v>0</x:v>
      </x:c>
      <x:c r="J3767" s="6" t="str">
        <x:v>[20, 2, 1.8, 10, 30]</x:v>
      </x:c>
      <x:c r="K3767" s="7" t="str">
        <x:v>无首段伤害倍率，请覆盖或设为辅助技能</x:v>
      </x:c>
      <x:c r="L3767" s="6" t="str">
        <x:v>https://raw.githubusercontent.com/Mar-7th/StarRailRes/dbe8cdfcfb0bf657b9fe1cf92d5537f118ccb487/index_new/cn/character_skills.json</x:v>
      </x:c>
    </x:row>
    <x:row r="3768" ht="38" customHeight="1">
      <x:c r="A3768" s="6" t="str">
        <x:v>131708_1</x:v>
      </x:c>
      <x:c r="B3768" s="6" t="str">
        <x:v>131708</x:v>
      </x:c>
      <x:c r="C3768" s="6" t="n">
        <x:v>1</x:v>
      </x:c>
      <x:c r="D3768" s="6" t="str">
        <x:v>忍具•降魔花弁</x:v>
      </x:c>
      <x:c r="E3768" s="7" t="str">
        <x:v>对指定敌方单体造成少量虚数属性伤害，并对其相邻目标造成少量虚数属性伤害。攻击没有虚数弱点的敌人也可以削减韧性。</x:v>
      </x:c>
      <x:c r="F3768" s="6" t="n">
        <x:v>0</x:v>
      </x:c>
      <x:c r="G3768" s="6" t="n">
        <x:v>0</x:v>
      </x:c>
      <x:c r="H3768" s="6" t="n">
        <x:v>0</x:v>
      </x:c>
      <x:c r="I3768" s="6" t="n">
        <x:v>0</x:v>
      </x:c>
      <x:c r="J3768" s="6" t="str">
        <x:v>[0.6, 0.3, 0.6, 0.5]</x:v>
      </x:c>
      <x:c r="K3768" s="7" t="str">
        <x:v>无首段伤害倍率，请覆盖或设为辅助技能</x:v>
      </x:c>
      <x:c r="L3768" s="6" t="str">
        <x:v>https://raw.githubusercontent.com/Mar-7th/StarRailRes/dbe8cdfcfb0bf657b9fe1cf92d5537f118ccb487/index_new/cn/character_skills.json</x:v>
      </x:c>
    </x:row>
    <x:row r="3769" ht="38" customHeight="1">
      <x:c r="A3769" s="6" t="str">
        <x:v>131708_2</x:v>
      </x:c>
      <x:c r="B3769" s="6" t="str">
        <x:v>131708</x:v>
      </x:c>
      <x:c r="C3769" s="6" t="n">
        <x:v>2</x:v>
      </x:c>
      <x:c r="D3769" s="6" t="str">
        <x:v>忍具•降魔花弁</x:v>
      </x:c>
      <x:c r="E3769" s="7" t="str">
        <x:v>对指定敌方单体造成少量虚数属性伤害，并对其相邻目标造成少量虚数属性伤害。攻击没有虚数弱点的敌人也可以削减韧性。</x:v>
      </x:c>
      <x:c r="F3769" s="6" t="n">
        <x:v>0</x:v>
      </x:c>
      <x:c r="G3769" s="6" t="n">
        <x:v>0</x:v>
      </x:c>
      <x:c r="H3769" s="6" t="n">
        <x:v>0</x:v>
      </x:c>
      <x:c r="I3769" s="6" t="n">
        <x:v>0</x:v>
      </x:c>
      <x:c r="J3769" s="6" t="str">
        <x:v>[0.68, 0.34, 0.68, 0.5]</x:v>
      </x:c>
      <x:c r="K3769" s="7" t="str">
        <x:v>无首段伤害倍率，请覆盖或设为辅助技能</x:v>
      </x:c>
      <x:c r="L3769" s="6" t="str">
        <x:v>https://raw.githubusercontent.com/Mar-7th/StarRailRes/dbe8cdfcfb0bf657b9fe1cf92d5537f118ccb487/index_new/cn/character_skills.json</x:v>
      </x:c>
    </x:row>
    <x:row r="3770" ht="38" customHeight="1">
      <x:c r="A3770" s="6" t="str">
        <x:v>131708_3</x:v>
      </x:c>
      <x:c r="B3770" s="6" t="str">
        <x:v>131708</x:v>
      </x:c>
      <x:c r="C3770" s="6" t="n">
        <x:v>3</x:v>
      </x:c>
      <x:c r="D3770" s="6" t="str">
        <x:v>忍具•降魔花弁</x:v>
      </x:c>
      <x:c r="E3770" s="7" t="str">
        <x:v>对指定敌方单体造成少量虚数属性伤害，并对其相邻目标造成少量虚数属性伤害。攻击没有虚数弱点的敌人也可以削减韧性。</x:v>
      </x:c>
      <x:c r="F3770" s="6" t="n">
        <x:v>0</x:v>
      </x:c>
      <x:c r="G3770" s="6" t="n">
        <x:v>0</x:v>
      </x:c>
      <x:c r="H3770" s="6" t="n">
        <x:v>0</x:v>
      </x:c>
      <x:c r="I3770" s="6" t="n">
        <x:v>0</x:v>
      </x:c>
      <x:c r="J3770" s="6" t="str">
        <x:v>[0.76, 0.38, 0.76, 0.5]</x:v>
      </x:c>
      <x:c r="K3770" s="7" t="str">
        <x:v>无首段伤害倍率，请覆盖或设为辅助技能</x:v>
      </x:c>
      <x:c r="L3770" s="6" t="str">
        <x:v>https://raw.githubusercontent.com/Mar-7th/StarRailRes/dbe8cdfcfb0bf657b9fe1cf92d5537f118ccb487/index_new/cn/character_skills.json</x:v>
      </x:c>
    </x:row>
    <x:row r="3771" ht="38" customHeight="1">
      <x:c r="A3771" s="6" t="str">
        <x:v>131708_4</x:v>
      </x:c>
      <x:c r="B3771" s="6" t="str">
        <x:v>131708</x:v>
      </x:c>
      <x:c r="C3771" s="6" t="n">
        <x:v>4</x:v>
      </x:c>
      <x:c r="D3771" s="6" t="str">
        <x:v>忍具•降魔花弁</x:v>
      </x:c>
      <x:c r="E3771" s="7" t="str">
        <x:v>对指定敌方单体造成少量虚数属性伤害，并对其相邻目标造成少量虚数属性伤害。攻击没有虚数弱点的敌人也可以削减韧性。</x:v>
      </x:c>
      <x:c r="F3771" s="6" t="n">
        <x:v>0</x:v>
      </x:c>
      <x:c r="G3771" s="6" t="n">
        <x:v>0</x:v>
      </x:c>
      <x:c r="H3771" s="6" t="n">
        <x:v>0</x:v>
      </x:c>
      <x:c r="I3771" s="6" t="n">
        <x:v>0</x:v>
      </x:c>
      <x:c r="J3771" s="6" t="str">
        <x:v>[0.84, 0.42, 0.84, 0.5]</x:v>
      </x:c>
      <x:c r="K3771" s="7" t="str">
        <x:v>无首段伤害倍率，请覆盖或设为辅助技能</x:v>
      </x:c>
      <x:c r="L3771" s="6" t="str">
        <x:v>https://raw.githubusercontent.com/Mar-7th/StarRailRes/dbe8cdfcfb0bf657b9fe1cf92d5537f118ccb487/index_new/cn/character_skills.json</x:v>
      </x:c>
    </x:row>
    <x:row r="3772" ht="38" customHeight="1">
      <x:c r="A3772" s="6" t="str">
        <x:v>131708_5</x:v>
      </x:c>
      <x:c r="B3772" s="6" t="str">
        <x:v>131708</x:v>
      </x:c>
      <x:c r="C3772" s="6" t="n">
        <x:v>5</x:v>
      </x:c>
      <x:c r="D3772" s="6" t="str">
        <x:v>忍具•降魔花弁</x:v>
      </x:c>
      <x:c r="E3772" s="7" t="str">
        <x:v>对指定敌方单体造成少量虚数属性伤害，并对其相邻目标造成少量虚数属性伤害。攻击没有虚数弱点的敌人也可以削减韧性。</x:v>
      </x:c>
      <x:c r="F3772" s="6" t="n">
        <x:v>0</x:v>
      </x:c>
      <x:c r="G3772" s="6" t="n">
        <x:v>0</x:v>
      </x:c>
      <x:c r="H3772" s="6" t="n">
        <x:v>0</x:v>
      </x:c>
      <x:c r="I3772" s="6" t="n">
        <x:v>0</x:v>
      </x:c>
      <x:c r="J3772" s="6" t="str">
        <x:v>[0.92, 0.46, 0.92, 0.5]</x:v>
      </x:c>
      <x:c r="K3772" s="7" t="str">
        <x:v>无首段伤害倍率，请覆盖或设为辅助技能</x:v>
      </x:c>
      <x:c r="L3772" s="6" t="str">
        <x:v>https://raw.githubusercontent.com/Mar-7th/StarRailRes/dbe8cdfcfb0bf657b9fe1cf92d5537f118ccb487/index_new/cn/character_skills.json</x:v>
      </x:c>
    </x:row>
    <x:row r="3773" ht="38" customHeight="1">
      <x:c r="A3773" s="6" t="str">
        <x:v>131708_6</x:v>
      </x:c>
      <x:c r="B3773" s="6" t="str">
        <x:v>131708</x:v>
      </x:c>
      <x:c r="C3773" s="6" t="n">
        <x:v>6</x:v>
      </x:c>
      <x:c r="D3773" s="6" t="str">
        <x:v>忍具•降魔花弁</x:v>
      </x:c>
      <x:c r="E3773" s="7" t="str">
        <x:v>对指定敌方单体造成少量虚数属性伤害，并对其相邻目标造成少量虚数属性伤害。攻击没有虚数弱点的敌人也可以削减韧性。</x:v>
      </x:c>
      <x:c r="F3773" s="6" t="n">
        <x:v>0</x:v>
      </x:c>
      <x:c r="G3773" s="6" t="n">
        <x:v>0</x:v>
      </x:c>
      <x:c r="H3773" s="6" t="n">
        <x:v>0</x:v>
      </x:c>
      <x:c r="I3773" s="6" t="n">
        <x:v>0</x:v>
      </x:c>
      <x:c r="J3773" s="6" t="str">
        <x:v>[1, 0.5, 1, 0.5]</x:v>
      </x:c>
      <x:c r="K3773" s="7" t="str">
        <x:v>无首段伤害倍率，请覆盖或设为辅助技能</x:v>
      </x:c>
      <x:c r="L3773" s="6" t="str">
        <x:v>https://raw.githubusercontent.com/Mar-7th/StarRailRes/dbe8cdfcfb0bf657b9fe1cf92d5537f118ccb487/index_new/cn/character_skills.json</x:v>
      </x:c>
    </x:row>
    <x:row r="3774" ht="38" customHeight="1">
      <x:c r="A3774" s="6" t="str">
        <x:v>131708_7</x:v>
      </x:c>
      <x:c r="B3774" s="6" t="str">
        <x:v>131708</x:v>
      </x:c>
      <x:c r="C3774" s="6" t="n">
        <x:v>7</x:v>
      </x:c>
      <x:c r="D3774" s="6" t="str">
        <x:v>忍具•降魔花弁</x:v>
      </x:c>
      <x:c r="E3774" s="7" t="str">
        <x:v>对指定敌方单体造成少量虚数属性伤害，并对其相邻目标造成少量虚数属性伤害。攻击没有虚数弱点的敌人也可以削减韧性。</x:v>
      </x:c>
      <x:c r="F3774" s="6" t="n">
        <x:v>0</x:v>
      </x:c>
      <x:c r="G3774" s="6" t="n">
        <x:v>0</x:v>
      </x:c>
      <x:c r="H3774" s="6" t="n">
        <x:v>0</x:v>
      </x:c>
      <x:c r="I3774" s="6" t="n">
        <x:v>0</x:v>
      </x:c>
      <x:c r="J3774" s="6" t="str">
        <x:v>[1.08, 0.54, 1.08, 0.5]</x:v>
      </x:c>
      <x:c r="K3774" s="7" t="str">
        <x:v>无首段伤害倍率，请覆盖或设为辅助技能</x:v>
      </x:c>
      <x:c r="L3774" s="6" t="str">
        <x:v>https://raw.githubusercontent.com/Mar-7th/StarRailRes/dbe8cdfcfb0bf657b9fe1cf92d5537f118ccb487/index_new/cn/character_skills.json</x:v>
      </x:c>
    </x:row>
    <x:row r="3775" ht="38" customHeight="1">
      <x:c r="A3775" s="6" t="str">
        <x:v>131708_8</x:v>
      </x:c>
      <x:c r="B3775" s="6" t="str">
        <x:v>131708</x:v>
      </x:c>
      <x:c r="C3775" s="6" t="n">
        <x:v>8</x:v>
      </x:c>
      <x:c r="D3775" s="6" t="str">
        <x:v>忍具•降魔花弁</x:v>
      </x:c>
      <x:c r="E3775" s="7" t="str">
        <x:v>对指定敌方单体造成少量虚数属性伤害，并对其相邻目标造成少量虚数属性伤害。攻击没有虚数弱点的敌人也可以削减韧性。</x:v>
      </x:c>
      <x:c r="F3775" s="6" t="n">
        <x:v>0</x:v>
      </x:c>
      <x:c r="G3775" s="6" t="n">
        <x:v>0</x:v>
      </x:c>
      <x:c r="H3775" s="6" t="n">
        <x:v>0</x:v>
      </x:c>
      <x:c r="I3775" s="6" t="n">
        <x:v>0</x:v>
      </x:c>
      <x:c r="J3775" s="6" t="str">
        <x:v>[1.16, 0.58, 1.16, 0.5]</x:v>
      </x:c>
      <x:c r="K3775" s="7" t="str">
        <x:v>无首段伤害倍率，请覆盖或设为辅助技能</x:v>
      </x:c>
      <x:c r="L3775" s="6" t="str">
        <x:v>https://raw.githubusercontent.com/Mar-7th/StarRailRes/dbe8cdfcfb0bf657b9fe1cf92d5537f118ccb487/index_new/cn/character_skills.json</x:v>
      </x:c>
    </x:row>
    <x:row r="3776" ht="38" customHeight="1">
      <x:c r="A3776" s="6" t="str">
        <x:v>131708_9</x:v>
      </x:c>
      <x:c r="B3776" s="6" t="str">
        <x:v>131708</x:v>
      </x:c>
      <x:c r="C3776" s="6" t="n">
        <x:v>9</x:v>
      </x:c>
      <x:c r="D3776" s="6" t="str">
        <x:v>忍具•降魔花弁</x:v>
      </x:c>
      <x:c r="E3776" s="7" t="str">
        <x:v>对指定敌方单体造成少量虚数属性伤害，并对其相邻目标造成少量虚数属性伤害。攻击没有虚数弱点的敌人也可以削减韧性。</x:v>
      </x:c>
      <x:c r="F3776" s="6" t="n">
        <x:v>0</x:v>
      </x:c>
      <x:c r="G3776" s="6" t="n">
        <x:v>0</x:v>
      </x:c>
      <x:c r="H3776" s="6" t="n">
        <x:v>0</x:v>
      </x:c>
      <x:c r="I3776" s="6" t="n">
        <x:v>0</x:v>
      </x:c>
      <x:c r="J3776" s="6" t="str">
        <x:v>[1.24, 0.62, 1.24, 0.5]</x:v>
      </x:c>
      <x:c r="K3776" s="7" t="str">
        <x:v>无首段伤害倍率，请覆盖或设为辅助技能</x:v>
      </x:c>
      <x:c r="L3776" s="6" t="str">
        <x:v>https://raw.githubusercontent.com/Mar-7th/StarRailRes/dbe8cdfcfb0bf657b9fe1cf92d5537f118ccb487/index_new/cn/character_skills.json</x:v>
      </x:c>
    </x:row>
    <x:row r="3777" ht="38" customHeight="1">
      <x:c r="A3777" s="6" t="str">
        <x:v>131708_10</x:v>
      </x:c>
      <x:c r="B3777" s="6" t="str">
        <x:v>131708</x:v>
      </x:c>
      <x:c r="C3777" s="6" t="n">
        <x:v>10</x:v>
      </x:c>
      <x:c r="D3777" s="6" t="str">
        <x:v>忍具•降魔花弁</x:v>
      </x:c>
      <x:c r="E3777" s="7" t="str">
        <x:v>对指定敌方单体造成少量虚数属性伤害，并对其相邻目标造成少量虚数属性伤害。攻击没有虚数弱点的敌人也可以削减韧性。</x:v>
      </x:c>
      <x:c r="F3777" s="6" t="n">
        <x:v>0</x:v>
      </x:c>
      <x:c r="G3777" s="6" t="n">
        <x:v>0</x:v>
      </x:c>
      <x:c r="H3777" s="6" t="n">
        <x:v>0</x:v>
      </x:c>
      <x:c r="I3777" s="6" t="n">
        <x:v>0</x:v>
      </x:c>
      <x:c r="J3777" s="6" t="str">
        <x:v>[1.32, 0.66, 1.32, 0.5]</x:v>
      </x:c>
      <x:c r="K3777" s="7" t="str">
        <x:v>无首段伤害倍率，请覆盖或设为辅助技能</x:v>
      </x:c>
      <x:c r="L3777" s="6" t="str">
        <x:v>https://raw.githubusercontent.com/Mar-7th/StarRailRes/dbe8cdfcfb0bf657b9fe1cf92d5537f118ccb487/index_new/cn/character_skills.json</x:v>
      </x:c>
    </x:row>
    <x:row r="3778" ht="38" customHeight="1">
      <x:c r="A3778" s="6" t="str">
        <x:v>131710_1</x:v>
      </x:c>
      <x:c r="B3778" s="6" t="str">
        <x:v>131710</x:v>
      </x:c>
      <x:c r="C3778" s="6" t="n">
        <x:v>1</x:v>
      </x:c>
      <x:c r="D3778" s="6" t="str">
        <x:v>忍具•降魔花弁</x:v>
      </x:c>
      <x:c r="E3778" s="7" t="str">
        <x:v>对指定敌方单体造成少量虚数属性伤害，并对其相邻目标造成少量虚数属性伤害。攻击没有虚数弱点的敌人也可以削减韧性。</x:v>
      </x:c>
      <x:c r="F3778" s="6" t="n">
        <x:v>0</x:v>
      </x:c>
      <x:c r="G3778" s="6" t="n">
        <x:v>0</x:v>
      </x:c>
      <x:c r="H3778" s="6" t="n">
        <x:v>0</x:v>
      </x:c>
      <x:c r="I3778" s="6" t="n">
        <x:v>0</x:v>
      </x:c>
      <x:c r="J3778" s="6" t="str">
        <x:v>[0.6, 0.3]</x:v>
      </x:c>
      <x:c r="K3778" s="7" t="str">
        <x:v>无首段伤害倍率，请覆盖或设为辅助技能</x:v>
      </x:c>
      <x:c r="L3778" s="6" t="str">
        <x:v>https://raw.githubusercontent.com/Mar-7th/StarRailRes/dbe8cdfcfb0bf657b9fe1cf92d5537f118ccb487/index_new/cn/character_skills.json</x:v>
      </x:c>
    </x:row>
    <x:row r="3779" ht="38" customHeight="1">
      <x:c r="A3779" s="6" t="str">
        <x:v>131710_2</x:v>
      </x:c>
      <x:c r="B3779" s="6" t="str">
        <x:v>131710</x:v>
      </x:c>
      <x:c r="C3779" s="6" t="n">
        <x:v>2</x:v>
      </x:c>
      <x:c r="D3779" s="6" t="str">
        <x:v>忍具•降魔花弁</x:v>
      </x:c>
      <x:c r="E3779" s="7" t="str">
        <x:v>对指定敌方单体造成少量虚数属性伤害，并对其相邻目标造成少量虚数属性伤害。攻击没有虚数弱点的敌人也可以削减韧性。</x:v>
      </x:c>
      <x:c r="F3779" s="6" t="n">
        <x:v>0</x:v>
      </x:c>
      <x:c r="G3779" s="6" t="n">
        <x:v>0</x:v>
      </x:c>
      <x:c r="H3779" s="6" t="n">
        <x:v>0</x:v>
      </x:c>
      <x:c r="I3779" s="6" t="n">
        <x:v>0</x:v>
      </x:c>
      <x:c r="J3779" s="6" t="str">
        <x:v>[0.68, 0.34]</x:v>
      </x:c>
      <x:c r="K3779" s="7" t="str">
        <x:v>无首段伤害倍率，请覆盖或设为辅助技能</x:v>
      </x:c>
      <x:c r="L3779" s="6" t="str">
        <x:v>https://raw.githubusercontent.com/Mar-7th/StarRailRes/dbe8cdfcfb0bf657b9fe1cf92d5537f118ccb487/index_new/cn/character_skills.json</x:v>
      </x:c>
    </x:row>
    <x:row r="3780" ht="38" customHeight="1">
      <x:c r="A3780" s="6" t="str">
        <x:v>131710_3</x:v>
      </x:c>
      <x:c r="B3780" s="6" t="str">
        <x:v>131710</x:v>
      </x:c>
      <x:c r="C3780" s="6" t="n">
        <x:v>3</x:v>
      </x:c>
      <x:c r="D3780" s="6" t="str">
        <x:v>忍具•降魔花弁</x:v>
      </x:c>
      <x:c r="E3780" s="7" t="str">
        <x:v>对指定敌方单体造成少量虚数属性伤害，并对其相邻目标造成少量虚数属性伤害。攻击没有虚数弱点的敌人也可以削减韧性。</x:v>
      </x:c>
      <x:c r="F3780" s="6" t="n">
        <x:v>0</x:v>
      </x:c>
      <x:c r="G3780" s="6" t="n">
        <x:v>0</x:v>
      </x:c>
      <x:c r="H3780" s="6" t="n">
        <x:v>0</x:v>
      </x:c>
      <x:c r="I3780" s="6" t="n">
        <x:v>0</x:v>
      </x:c>
      <x:c r="J3780" s="6" t="str">
        <x:v>[0.76, 0.38]</x:v>
      </x:c>
      <x:c r="K3780" s="7" t="str">
        <x:v>无首段伤害倍率，请覆盖或设为辅助技能</x:v>
      </x:c>
      <x:c r="L3780" s="6" t="str">
        <x:v>https://raw.githubusercontent.com/Mar-7th/StarRailRes/dbe8cdfcfb0bf657b9fe1cf92d5537f118ccb487/index_new/cn/character_skills.json</x:v>
      </x:c>
    </x:row>
    <x:row r="3781" ht="38" customHeight="1">
      <x:c r="A3781" s="6" t="str">
        <x:v>131710_4</x:v>
      </x:c>
      <x:c r="B3781" s="6" t="str">
        <x:v>131710</x:v>
      </x:c>
      <x:c r="C3781" s="6" t="n">
        <x:v>4</x:v>
      </x:c>
      <x:c r="D3781" s="6" t="str">
        <x:v>忍具•降魔花弁</x:v>
      </x:c>
      <x:c r="E3781" s="7" t="str">
        <x:v>对指定敌方单体造成少量虚数属性伤害，并对其相邻目标造成少量虚数属性伤害。攻击没有虚数弱点的敌人也可以削减韧性。</x:v>
      </x:c>
      <x:c r="F3781" s="6" t="n">
        <x:v>0</x:v>
      </x:c>
      <x:c r="G3781" s="6" t="n">
        <x:v>0</x:v>
      </x:c>
      <x:c r="H3781" s="6" t="n">
        <x:v>0</x:v>
      </x:c>
      <x:c r="I3781" s="6" t="n">
        <x:v>0</x:v>
      </x:c>
      <x:c r="J3781" s="6" t="str">
        <x:v>[0.84, 0.42]</x:v>
      </x:c>
      <x:c r="K3781" s="7" t="str">
        <x:v>无首段伤害倍率，请覆盖或设为辅助技能</x:v>
      </x:c>
      <x:c r="L3781" s="6" t="str">
        <x:v>https://raw.githubusercontent.com/Mar-7th/StarRailRes/dbe8cdfcfb0bf657b9fe1cf92d5537f118ccb487/index_new/cn/character_skills.json</x:v>
      </x:c>
    </x:row>
    <x:row r="3782" ht="38" customHeight="1">
      <x:c r="A3782" s="6" t="str">
        <x:v>131710_5</x:v>
      </x:c>
      <x:c r="B3782" s="6" t="str">
        <x:v>131710</x:v>
      </x:c>
      <x:c r="C3782" s="6" t="n">
        <x:v>5</x:v>
      </x:c>
      <x:c r="D3782" s="6" t="str">
        <x:v>忍具•降魔花弁</x:v>
      </x:c>
      <x:c r="E3782" s="7" t="str">
        <x:v>对指定敌方单体造成少量虚数属性伤害，并对其相邻目标造成少量虚数属性伤害。攻击没有虚数弱点的敌人也可以削减韧性。</x:v>
      </x:c>
      <x:c r="F3782" s="6" t="n">
        <x:v>0</x:v>
      </x:c>
      <x:c r="G3782" s="6" t="n">
        <x:v>0</x:v>
      </x:c>
      <x:c r="H3782" s="6" t="n">
        <x:v>0</x:v>
      </x:c>
      <x:c r="I3782" s="6" t="n">
        <x:v>0</x:v>
      </x:c>
      <x:c r="J3782" s="6" t="str">
        <x:v>[0.92, 0.46]</x:v>
      </x:c>
      <x:c r="K3782" s="7" t="str">
        <x:v>无首段伤害倍率，请覆盖或设为辅助技能</x:v>
      </x:c>
      <x:c r="L3782" s="6" t="str">
        <x:v>https://raw.githubusercontent.com/Mar-7th/StarRailRes/dbe8cdfcfb0bf657b9fe1cf92d5537f118ccb487/index_new/cn/character_skills.json</x:v>
      </x:c>
    </x:row>
    <x:row r="3783" ht="38" customHeight="1">
      <x:c r="A3783" s="6" t="str">
        <x:v>131710_6</x:v>
      </x:c>
      <x:c r="B3783" s="6" t="str">
        <x:v>131710</x:v>
      </x:c>
      <x:c r="C3783" s="6" t="n">
        <x:v>6</x:v>
      </x:c>
      <x:c r="D3783" s="6" t="str">
        <x:v>忍具•降魔花弁</x:v>
      </x:c>
      <x:c r="E3783" s="7" t="str">
        <x:v>对指定敌方单体造成少量虚数属性伤害，并对其相邻目标造成少量虚数属性伤害。攻击没有虚数弱点的敌人也可以削减韧性。</x:v>
      </x:c>
      <x:c r="F3783" s="6" t="n">
        <x:v>0</x:v>
      </x:c>
      <x:c r="G3783" s="6" t="n">
        <x:v>0</x:v>
      </x:c>
      <x:c r="H3783" s="6" t="n">
        <x:v>0</x:v>
      </x:c>
      <x:c r="I3783" s="6" t="n">
        <x:v>0</x:v>
      </x:c>
      <x:c r="J3783" s="6" t="str">
        <x:v>[1, 0.5]</x:v>
      </x:c>
      <x:c r="K3783" s="7" t="str">
        <x:v>无首段伤害倍率，请覆盖或设为辅助技能</x:v>
      </x:c>
      <x:c r="L3783" s="6" t="str">
        <x:v>https://raw.githubusercontent.com/Mar-7th/StarRailRes/dbe8cdfcfb0bf657b9fe1cf92d5537f118ccb487/index_new/cn/character_skills.json</x:v>
      </x:c>
    </x:row>
    <x:row r="3784" ht="38" customHeight="1">
      <x:c r="A3784" s="6" t="str">
        <x:v>131710_7</x:v>
      </x:c>
      <x:c r="B3784" s="6" t="str">
        <x:v>131710</x:v>
      </x:c>
      <x:c r="C3784" s="6" t="n">
        <x:v>7</x:v>
      </x:c>
      <x:c r="D3784" s="6" t="str">
        <x:v>忍具•降魔花弁</x:v>
      </x:c>
      <x:c r="E3784" s="7" t="str">
        <x:v>对指定敌方单体造成少量虚数属性伤害，并对其相邻目标造成少量虚数属性伤害。攻击没有虚数弱点的敌人也可以削减韧性。</x:v>
      </x:c>
      <x:c r="F3784" s="6" t="n">
        <x:v>0</x:v>
      </x:c>
      <x:c r="G3784" s="6" t="n">
        <x:v>0</x:v>
      </x:c>
      <x:c r="H3784" s="6" t="n">
        <x:v>0</x:v>
      </x:c>
      <x:c r="I3784" s="6" t="n">
        <x:v>0</x:v>
      </x:c>
      <x:c r="J3784" s="6" t="str">
        <x:v>[1.08, 0.54]</x:v>
      </x:c>
      <x:c r="K3784" s="7" t="str">
        <x:v>无首段伤害倍率，请覆盖或设为辅助技能</x:v>
      </x:c>
      <x:c r="L3784" s="6" t="str">
        <x:v>https://raw.githubusercontent.com/Mar-7th/StarRailRes/dbe8cdfcfb0bf657b9fe1cf92d5537f118ccb487/index_new/cn/character_skills.json</x:v>
      </x:c>
    </x:row>
    <x:row r="3785" ht="38" customHeight="1">
      <x:c r="A3785" s="6" t="str">
        <x:v>131710_8</x:v>
      </x:c>
      <x:c r="B3785" s="6" t="str">
        <x:v>131710</x:v>
      </x:c>
      <x:c r="C3785" s="6" t="n">
        <x:v>8</x:v>
      </x:c>
      <x:c r="D3785" s="6" t="str">
        <x:v>忍具•降魔花弁</x:v>
      </x:c>
      <x:c r="E3785" s="7" t="str">
        <x:v>对指定敌方单体造成少量虚数属性伤害，并对其相邻目标造成少量虚数属性伤害。攻击没有虚数弱点的敌人也可以削减韧性。</x:v>
      </x:c>
      <x:c r="F3785" s="6" t="n">
        <x:v>0</x:v>
      </x:c>
      <x:c r="G3785" s="6" t="n">
        <x:v>0</x:v>
      </x:c>
      <x:c r="H3785" s="6" t="n">
        <x:v>0</x:v>
      </x:c>
      <x:c r="I3785" s="6" t="n">
        <x:v>0</x:v>
      </x:c>
      <x:c r="J3785" s="6" t="str">
        <x:v>[1.16, 0.58]</x:v>
      </x:c>
      <x:c r="K3785" s="7" t="str">
        <x:v>无首段伤害倍率，请覆盖或设为辅助技能</x:v>
      </x:c>
      <x:c r="L3785" s="6" t="str">
        <x:v>https://raw.githubusercontent.com/Mar-7th/StarRailRes/dbe8cdfcfb0bf657b9fe1cf92d5537f118ccb487/index_new/cn/character_skills.json</x:v>
      </x:c>
    </x:row>
    <x:row r="3786" ht="38" customHeight="1">
      <x:c r="A3786" s="6" t="str">
        <x:v>131710_9</x:v>
      </x:c>
      <x:c r="B3786" s="6" t="str">
        <x:v>131710</x:v>
      </x:c>
      <x:c r="C3786" s="6" t="n">
        <x:v>9</x:v>
      </x:c>
      <x:c r="D3786" s="6" t="str">
        <x:v>忍具•降魔花弁</x:v>
      </x:c>
      <x:c r="E3786" s="7" t="str">
        <x:v>对指定敌方单体造成少量虚数属性伤害，并对其相邻目标造成少量虚数属性伤害。攻击没有虚数弱点的敌人也可以削减韧性。</x:v>
      </x:c>
      <x:c r="F3786" s="6" t="n">
        <x:v>0</x:v>
      </x:c>
      <x:c r="G3786" s="6" t="n">
        <x:v>0</x:v>
      </x:c>
      <x:c r="H3786" s="6" t="n">
        <x:v>0</x:v>
      </x:c>
      <x:c r="I3786" s="6" t="n">
        <x:v>0</x:v>
      </x:c>
      <x:c r="J3786" s="6" t="str">
        <x:v>[1.24, 0.62]</x:v>
      </x:c>
      <x:c r="K3786" s="7" t="str">
        <x:v>无首段伤害倍率，请覆盖或设为辅助技能</x:v>
      </x:c>
      <x:c r="L3786" s="6" t="str">
        <x:v>https://raw.githubusercontent.com/Mar-7th/StarRailRes/dbe8cdfcfb0bf657b9fe1cf92d5537f118ccb487/index_new/cn/character_skills.json</x:v>
      </x:c>
    </x:row>
    <x:row r="3787" ht="38" customHeight="1">
      <x:c r="A3787" s="6" t="str">
        <x:v>131710_10</x:v>
      </x:c>
      <x:c r="B3787" s="6" t="str">
        <x:v>131710</x:v>
      </x:c>
      <x:c r="C3787" s="6" t="n">
        <x:v>10</x:v>
      </x:c>
      <x:c r="D3787" s="6" t="str">
        <x:v>忍具•降魔花弁</x:v>
      </x:c>
      <x:c r="E3787" s="7" t="str">
        <x:v>对指定敌方单体造成少量虚数属性伤害，并对其相邻目标造成少量虚数属性伤害。攻击没有虚数弱点的敌人也可以削减韧性。</x:v>
      </x:c>
      <x:c r="F3787" s="6" t="n">
        <x:v>0</x:v>
      </x:c>
      <x:c r="G3787" s="6" t="n">
        <x:v>0</x:v>
      </x:c>
      <x:c r="H3787" s="6" t="n">
        <x:v>0</x:v>
      </x:c>
      <x:c r="I3787" s="6" t="n">
        <x:v>0</x:v>
      </x:c>
      <x:c r="J3787" s="6" t="str">
        <x:v>[1.32, 0.66]</x:v>
      </x:c>
      <x:c r="K3787" s="7" t="str">
        <x:v>无首段伤害倍率，请覆盖或设为辅助技能</x:v>
      </x:c>
      <x:c r="L3787" s="6" t="str">
        <x:v>https://raw.githubusercontent.com/Mar-7th/StarRailRes/dbe8cdfcfb0bf657b9fe1cf92d5537f118ccb487/index_new/cn/character_skills.json</x:v>
      </x:c>
    </x:row>
    <x:row r="3788" ht="20" customHeight="1">
      <x:c r="A3788" s="6" t="str">
        <x:v>131712_1</x:v>
      </x:c>
      <x:c r="B3788" s="6" t="str">
        <x:v>131712</x:v>
      </x:c>
      <x:c r="C3788" s="6" t="n">
        <x:v>1</x:v>
      </x:c>
      <x:c r="D3788" s="6" t="str">
        <x:v>忍具•降魔花弁</x:v>
      </x:c>
      <x:c r="E3788" s="7" t="str">
        <x:v>对敌方全体造成少量虚数属性伤害。攻击没有虚数弱点的敌人也可以削减韧性。</x:v>
      </x:c>
      <x:c r="F3788" s="6" t="n">
        <x:v>0</x:v>
      </x:c>
      <x:c r="G3788" s="6" t="n">
        <x:v>0</x:v>
      </x:c>
      <x:c r="H3788" s="6" t="n">
        <x:v>0</x:v>
      </x:c>
      <x:c r="I3788" s="6" t="n">
        <x:v>0</x:v>
      </x:c>
      <x:c r="J3788" s="6" t="str">
        <x:v>[0.6]</x:v>
      </x:c>
      <x:c r="K3788" s="7" t="str">
        <x:v>无首段伤害倍率，请覆盖或设为辅助技能</x:v>
      </x:c>
      <x:c r="L3788" s="6" t="str">
        <x:v>https://raw.githubusercontent.com/Mar-7th/StarRailRes/dbe8cdfcfb0bf657b9fe1cf92d5537f118ccb487/index_new/cn/character_skills.json</x:v>
      </x:c>
    </x:row>
    <x:row r="3789" ht="20" customHeight="1">
      <x:c r="A3789" s="6" t="str">
        <x:v>131712_2</x:v>
      </x:c>
      <x:c r="B3789" s="6" t="str">
        <x:v>131712</x:v>
      </x:c>
      <x:c r="C3789" s="6" t="n">
        <x:v>2</x:v>
      </x:c>
      <x:c r="D3789" s="6" t="str">
        <x:v>忍具•降魔花弁</x:v>
      </x:c>
      <x:c r="E3789" s="7" t="str">
        <x:v>对敌方全体造成少量虚数属性伤害。攻击没有虚数弱点的敌人也可以削减韧性。</x:v>
      </x:c>
      <x:c r="F3789" s="6" t="n">
        <x:v>0</x:v>
      </x:c>
      <x:c r="G3789" s="6" t="n">
        <x:v>0</x:v>
      </x:c>
      <x:c r="H3789" s="6" t="n">
        <x:v>0</x:v>
      </x:c>
      <x:c r="I3789" s="6" t="n">
        <x:v>0</x:v>
      </x:c>
      <x:c r="J3789" s="6" t="str">
        <x:v>[0.68]</x:v>
      </x:c>
      <x:c r="K3789" s="7" t="str">
        <x:v>无首段伤害倍率，请覆盖或设为辅助技能</x:v>
      </x:c>
      <x:c r="L3789" s="6" t="str">
        <x:v>https://raw.githubusercontent.com/Mar-7th/StarRailRes/dbe8cdfcfb0bf657b9fe1cf92d5537f118ccb487/index_new/cn/character_skills.json</x:v>
      </x:c>
    </x:row>
    <x:row r="3790" ht="20" customHeight="1">
      <x:c r="A3790" s="6" t="str">
        <x:v>131712_3</x:v>
      </x:c>
      <x:c r="B3790" s="6" t="str">
        <x:v>131712</x:v>
      </x:c>
      <x:c r="C3790" s="6" t="n">
        <x:v>3</x:v>
      </x:c>
      <x:c r="D3790" s="6" t="str">
        <x:v>忍具•降魔花弁</x:v>
      </x:c>
      <x:c r="E3790" s="7" t="str">
        <x:v>对敌方全体造成少量虚数属性伤害。攻击没有虚数弱点的敌人也可以削减韧性。</x:v>
      </x:c>
      <x:c r="F3790" s="6" t="n">
        <x:v>0</x:v>
      </x:c>
      <x:c r="G3790" s="6" t="n">
        <x:v>0</x:v>
      </x:c>
      <x:c r="H3790" s="6" t="n">
        <x:v>0</x:v>
      </x:c>
      <x:c r="I3790" s="6" t="n">
        <x:v>0</x:v>
      </x:c>
      <x:c r="J3790" s="6" t="str">
        <x:v>[0.76]</x:v>
      </x:c>
      <x:c r="K3790" s="7" t="str">
        <x:v>无首段伤害倍率，请覆盖或设为辅助技能</x:v>
      </x:c>
      <x:c r="L3790" s="6" t="str">
        <x:v>https://raw.githubusercontent.com/Mar-7th/StarRailRes/dbe8cdfcfb0bf657b9fe1cf92d5537f118ccb487/index_new/cn/character_skills.json</x:v>
      </x:c>
    </x:row>
    <x:row r="3791" ht="20" customHeight="1">
      <x:c r="A3791" s="6" t="str">
        <x:v>131712_4</x:v>
      </x:c>
      <x:c r="B3791" s="6" t="str">
        <x:v>131712</x:v>
      </x:c>
      <x:c r="C3791" s="6" t="n">
        <x:v>4</x:v>
      </x:c>
      <x:c r="D3791" s="6" t="str">
        <x:v>忍具•降魔花弁</x:v>
      </x:c>
      <x:c r="E3791" s="7" t="str">
        <x:v>对敌方全体造成少量虚数属性伤害。攻击没有虚数弱点的敌人也可以削减韧性。</x:v>
      </x:c>
      <x:c r="F3791" s="6" t="n">
        <x:v>0</x:v>
      </x:c>
      <x:c r="G3791" s="6" t="n">
        <x:v>0</x:v>
      </x:c>
      <x:c r="H3791" s="6" t="n">
        <x:v>0</x:v>
      </x:c>
      <x:c r="I3791" s="6" t="n">
        <x:v>0</x:v>
      </x:c>
      <x:c r="J3791" s="6" t="str">
        <x:v>[0.84]</x:v>
      </x:c>
      <x:c r="K3791" s="7" t="str">
        <x:v>无首段伤害倍率，请覆盖或设为辅助技能</x:v>
      </x:c>
      <x:c r="L3791" s="6" t="str">
        <x:v>https://raw.githubusercontent.com/Mar-7th/StarRailRes/dbe8cdfcfb0bf657b9fe1cf92d5537f118ccb487/index_new/cn/character_skills.json</x:v>
      </x:c>
    </x:row>
    <x:row r="3792" ht="20" customHeight="1">
      <x:c r="A3792" s="6" t="str">
        <x:v>131712_5</x:v>
      </x:c>
      <x:c r="B3792" s="6" t="str">
        <x:v>131712</x:v>
      </x:c>
      <x:c r="C3792" s="6" t="n">
        <x:v>5</x:v>
      </x:c>
      <x:c r="D3792" s="6" t="str">
        <x:v>忍具•降魔花弁</x:v>
      </x:c>
      <x:c r="E3792" s="7" t="str">
        <x:v>对敌方全体造成少量虚数属性伤害。攻击没有虚数弱点的敌人也可以削减韧性。</x:v>
      </x:c>
      <x:c r="F3792" s="6" t="n">
        <x:v>0</x:v>
      </x:c>
      <x:c r="G3792" s="6" t="n">
        <x:v>0</x:v>
      </x:c>
      <x:c r="H3792" s="6" t="n">
        <x:v>0</x:v>
      </x:c>
      <x:c r="I3792" s="6" t="n">
        <x:v>0</x:v>
      </x:c>
      <x:c r="J3792" s="6" t="str">
        <x:v>[0.92]</x:v>
      </x:c>
      <x:c r="K3792" s="7" t="str">
        <x:v>无首段伤害倍率，请覆盖或设为辅助技能</x:v>
      </x:c>
      <x:c r="L3792" s="6" t="str">
        <x:v>https://raw.githubusercontent.com/Mar-7th/StarRailRes/dbe8cdfcfb0bf657b9fe1cf92d5537f118ccb487/index_new/cn/character_skills.json</x:v>
      </x:c>
    </x:row>
    <x:row r="3793" ht="20" customHeight="1">
      <x:c r="A3793" s="6" t="str">
        <x:v>131712_6</x:v>
      </x:c>
      <x:c r="B3793" s="6" t="str">
        <x:v>131712</x:v>
      </x:c>
      <x:c r="C3793" s="6" t="n">
        <x:v>6</x:v>
      </x:c>
      <x:c r="D3793" s="6" t="str">
        <x:v>忍具•降魔花弁</x:v>
      </x:c>
      <x:c r="E3793" s="7" t="str">
        <x:v>对敌方全体造成少量虚数属性伤害。攻击没有虚数弱点的敌人也可以削减韧性。</x:v>
      </x:c>
      <x:c r="F3793" s="6" t="n">
        <x:v>0</x:v>
      </x:c>
      <x:c r="G3793" s="6" t="n">
        <x:v>0</x:v>
      </x:c>
      <x:c r="H3793" s="6" t="n">
        <x:v>0</x:v>
      </x:c>
      <x:c r="I3793" s="6" t="n">
        <x:v>0</x:v>
      </x:c>
      <x:c r="J3793" s="6" t="str">
        <x:v>[1]</x:v>
      </x:c>
      <x:c r="K3793" s="7" t="str">
        <x:v>无首段伤害倍率，请覆盖或设为辅助技能</x:v>
      </x:c>
      <x:c r="L3793" s="6" t="str">
        <x:v>https://raw.githubusercontent.com/Mar-7th/StarRailRes/dbe8cdfcfb0bf657b9fe1cf92d5537f118ccb487/index_new/cn/character_skills.json</x:v>
      </x:c>
    </x:row>
    <x:row r="3794" ht="20" customHeight="1">
      <x:c r="A3794" s="6" t="str">
        <x:v>131712_7</x:v>
      </x:c>
      <x:c r="B3794" s="6" t="str">
        <x:v>131712</x:v>
      </x:c>
      <x:c r="C3794" s="6" t="n">
        <x:v>7</x:v>
      </x:c>
      <x:c r="D3794" s="6" t="str">
        <x:v>忍具•降魔花弁</x:v>
      </x:c>
      <x:c r="E3794" s="7" t="str">
        <x:v>对敌方全体造成少量虚数属性伤害。攻击没有虚数弱点的敌人也可以削减韧性。</x:v>
      </x:c>
      <x:c r="F3794" s="6" t="n">
        <x:v>0</x:v>
      </x:c>
      <x:c r="G3794" s="6" t="n">
        <x:v>0</x:v>
      </x:c>
      <x:c r="H3794" s="6" t="n">
        <x:v>0</x:v>
      </x:c>
      <x:c r="I3794" s="6" t="n">
        <x:v>0</x:v>
      </x:c>
      <x:c r="J3794" s="6" t="str">
        <x:v>[1.08]</x:v>
      </x:c>
      <x:c r="K3794" s="7" t="str">
        <x:v>无首段伤害倍率，请覆盖或设为辅助技能</x:v>
      </x:c>
      <x:c r="L3794" s="6" t="str">
        <x:v>https://raw.githubusercontent.com/Mar-7th/StarRailRes/dbe8cdfcfb0bf657b9fe1cf92d5537f118ccb487/index_new/cn/character_skills.json</x:v>
      </x:c>
    </x:row>
    <x:row r="3795" ht="20" customHeight="1">
      <x:c r="A3795" s="6" t="str">
        <x:v>131712_8</x:v>
      </x:c>
      <x:c r="B3795" s="6" t="str">
        <x:v>131712</x:v>
      </x:c>
      <x:c r="C3795" s="6" t="n">
        <x:v>8</x:v>
      </x:c>
      <x:c r="D3795" s="6" t="str">
        <x:v>忍具•降魔花弁</x:v>
      </x:c>
      <x:c r="E3795" s="7" t="str">
        <x:v>对敌方全体造成少量虚数属性伤害。攻击没有虚数弱点的敌人也可以削减韧性。</x:v>
      </x:c>
      <x:c r="F3795" s="6" t="n">
        <x:v>0</x:v>
      </x:c>
      <x:c r="G3795" s="6" t="n">
        <x:v>0</x:v>
      </x:c>
      <x:c r="H3795" s="6" t="n">
        <x:v>0</x:v>
      </x:c>
      <x:c r="I3795" s="6" t="n">
        <x:v>0</x:v>
      </x:c>
      <x:c r="J3795" s="6" t="str">
        <x:v>[1.16]</x:v>
      </x:c>
      <x:c r="K3795" s="7" t="str">
        <x:v>无首段伤害倍率，请覆盖或设为辅助技能</x:v>
      </x:c>
      <x:c r="L3795" s="6" t="str">
        <x:v>https://raw.githubusercontent.com/Mar-7th/StarRailRes/dbe8cdfcfb0bf657b9fe1cf92d5537f118ccb487/index_new/cn/character_skills.json</x:v>
      </x:c>
    </x:row>
    <x:row r="3796" ht="20" customHeight="1">
      <x:c r="A3796" s="6" t="str">
        <x:v>131712_9</x:v>
      </x:c>
      <x:c r="B3796" s="6" t="str">
        <x:v>131712</x:v>
      </x:c>
      <x:c r="C3796" s="6" t="n">
        <x:v>9</x:v>
      </x:c>
      <x:c r="D3796" s="6" t="str">
        <x:v>忍具•降魔花弁</x:v>
      </x:c>
      <x:c r="E3796" s="7" t="str">
        <x:v>对敌方全体造成少量虚数属性伤害。攻击没有虚数弱点的敌人也可以削减韧性。</x:v>
      </x:c>
      <x:c r="F3796" s="6" t="n">
        <x:v>0</x:v>
      </x:c>
      <x:c r="G3796" s="6" t="n">
        <x:v>0</x:v>
      </x:c>
      <x:c r="H3796" s="6" t="n">
        <x:v>0</x:v>
      </x:c>
      <x:c r="I3796" s="6" t="n">
        <x:v>0</x:v>
      </x:c>
      <x:c r="J3796" s="6" t="str">
        <x:v>[1.24]</x:v>
      </x:c>
      <x:c r="K3796" s="7" t="str">
        <x:v>无首段伤害倍率，请覆盖或设为辅助技能</x:v>
      </x:c>
      <x:c r="L3796" s="6" t="str">
        <x:v>https://raw.githubusercontent.com/Mar-7th/StarRailRes/dbe8cdfcfb0bf657b9fe1cf92d5537f118ccb487/index_new/cn/character_skills.json</x:v>
      </x:c>
    </x:row>
    <x:row r="3797" ht="20" customHeight="1">
      <x:c r="A3797" s="6" t="str">
        <x:v>131712_10</x:v>
      </x:c>
      <x:c r="B3797" s="6" t="str">
        <x:v>131712</x:v>
      </x:c>
      <x:c r="C3797" s="6" t="n">
        <x:v>10</x:v>
      </x:c>
      <x:c r="D3797" s="6" t="str">
        <x:v>忍具•降魔花弁</x:v>
      </x:c>
      <x:c r="E3797" s="7" t="str">
        <x:v>对敌方全体造成少量虚数属性伤害。攻击没有虚数弱点的敌人也可以削减韧性。</x:v>
      </x:c>
      <x:c r="F3797" s="6" t="n">
        <x:v>0</x:v>
      </x:c>
      <x:c r="G3797" s="6" t="n">
        <x:v>0</x:v>
      </x:c>
      <x:c r="H3797" s="6" t="n">
        <x:v>0</x:v>
      </x:c>
      <x:c r="I3797" s="6" t="n">
        <x:v>0</x:v>
      </x:c>
      <x:c r="J3797" s="6" t="str">
        <x:v>[1.32]</x:v>
      </x:c>
      <x:c r="K3797" s="7" t="str">
        <x:v>无首段伤害倍率，请覆盖或设为辅助技能</x:v>
      </x:c>
      <x:c r="L3797" s="6" t="str">
        <x:v>https://raw.githubusercontent.com/Mar-7th/StarRailRes/dbe8cdfcfb0bf657b9fe1cf92d5537f118ccb487/index_new/cn/character_skills.json</x:v>
      </x:c>
    </x:row>
    <x:row r="3798" ht="20" customHeight="1">
      <x:c r="A3798" s="6" t="str">
        <x:v>131714_1</x:v>
      </x:c>
      <x:c r="B3798" s="6" t="str">
        <x:v>131714</x:v>
      </x:c>
      <x:c r="C3798" s="6" t="n">
        <x:v>1</x:v>
      </x:c>
      <x:c r="D3798" s="6" t="str"/>
      <x:c r="E3798" s="7" t="str"/>
      <x:c r="F3798" s="6" t="n">
        <x:v>0</x:v>
      </x:c>
      <x:c r="G3798" s="6" t="n">
        <x:v>0</x:v>
      </x:c>
      <x:c r="H3798" s="6" t="n">
        <x:v>0</x:v>
      </x:c>
      <x:c r="I3798" s="6" t="n">
        <x:v>0</x:v>
      </x:c>
      <x:c r="J3798" s="6" t="str">
        <x:v>[]</x:v>
      </x:c>
      <x:c r="K3798" s="7" t="str">
        <x:v>缺少结构化参数，必须覆盖</x:v>
      </x:c>
      <x:c r="L3798" s="6" t="str">
        <x:v>https://raw.githubusercontent.com/Mar-7th/StarRailRes/dbe8cdfcfb0bf657b9fe1cf92d5537f118ccb487/index_new/cn/character_skills.json</x:v>
      </x:c>
    </x:row>
    <x:row r="3799" ht="20" customHeight="1">
      <x:c r="A3799" s="6" t="str">
        <x:v>131714_2</x:v>
      </x:c>
      <x:c r="B3799" s="6" t="str">
        <x:v>131714</x:v>
      </x:c>
      <x:c r="C3799" s="6" t="n">
        <x:v>2</x:v>
      </x:c>
      <x:c r="D3799" s="6" t="str"/>
      <x:c r="E3799" s="7" t="str"/>
      <x:c r="F3799" s="6" t="n">
        <x:v>0</x:v>
      </x:c>
      <x:c r="G3799" s="6" t="n">
        <x:v>0</x:v>
      </x:c>
      <x:c r="H3799" s="6" t="n">
        <x:v>0</x:v>
      </x:c>
      <x:c r="I3799" s="6" t="n">
        <x:v>0</x:v>
      </x:c>
      <x:c r="J3799" s="6" t="str">
        <x:v>[]</x:v>
      </x:c>
      <x:c r="K3799" s="7" t="str">
        <x:v>缺少结构化参数，必须覆盖</x:v>
      </x:c>
      <x:c r="L3799" s="6" t="str">
        <x:v>https://raw.githubusercontent.com/Mar-7th/StarRailRes/dbe8cdfcfb0bf657b9fe1cf92d5537f118ccb487/index_new/cn/character_skills.json</x:v>
      </x:c>
    </x:row>
    <x:row r="3800" ht="20" customHeight="1">
      <x:c r="A3800" s="6" t="str">
        <x:v>131714_3</x:v>
      </x:c>
      <x:c r="B3800" s="6" t="str">
        <x:v>131714</x:v>
      </x:c>
      <x:c r="C3800" s="6" t="n">
        <x:v>3</x:v>
      </x:c>
      <x:c r="D3800" s="6" t="str"/>
      <x:c r="E3800" s="7" t="str"/>
      <x:c r="F3800" s="6" t="n">
        <x:v>0</x:v>
      </x:c>
      <x:c r="G3800" s="6" t="n">
        <x:v>0</x:v>
      </x:c>
      <x:c r="H3800" s="6" t="n">
        <x:v>0</x:v>
      </x:c>
      <x:c r="I3800" s="6" t="n">
        <x:v>0</x:v>
      </x:c>
      <x:c r="J3800" s="6" t="str">
        <x:v>[]</x:v>
      </x:c>
      <x:c r="K3800" s="7" t="str">
        <x:v>缺少结构化参数，必须覆盖</x:v>
      </x:c>
      <x:c r="L3800" s="6" t="str">
        <x:v>https://raw.githubusercontent.com/Mar-7th/StarRailRes/dbe8cdfcfb0bf657b9fe1cf92d5537f118ccb487/index_new/cn/character_skills.json</x:v>
      </x:c>
    </x:row>
    <x:row r="3801" ht="20" customHeight="1">
      <x:c r="A3801" s="6" t="str">
        <x:v>131714_4</x:v>
      </x:c>
      <x:c r="B3801" s="6" t="str">
        <x:v>131714</x:v>
      </x:c>
      <x:c r="C3801" s="6" t="n">
        <x:v>4</x:v>
      </x:c>
      <x:c r="D3801" s="6" t="str"/>
      <x:c r="E3801" s="7" t="str"/>
      <x:c r="F3801" s="6" t="n">
        <x:v>0</x:v>
      </x:c>
      <x:c r="G3801" s="6" t="n">
        <x:v>0</x:v>
      </x:c>
      <x:c r="H3801" s="6" t="n">
        <x:v>0</x:v>
      </x:c>
      <x:c r="I3801" s="6" t="n">
        <x:v>0</x:v>
      </x:c>
      <x:c r="J3801" s="6" t="str">
        <x:v>[]</x:v>
      </x:c>
      <x:c r="K3801" s="7" t="str">
        <x:v>缺少结构化参数，必须覆盖</x:v>
      </x:c>
      <x:c r="L3801" s="6" t="str">
        <x:v>https://raw.githubusercontent.com/Mar-7th/StarRailRes/dbe8cdfcfb0bf657b9fe1cf92d5537f118ccb487/index_new/cn/character_skills.json</x:v>
      </x:c>
    </x:row>
    <x:row r="3802" ht="20" customHeight="1">
      <x:c r="A3802" s="6" t="str">
        <x:v>131714_5</x:v>
      </x:c>
      <x:c r="B3802" s="6" t="str">
        <x:v>131714</x:v>
      </x:c>
      <x:c r="C3802" s="6" t="n">
        <x:v>5</x:v>
      </x:c>
      <x:c r="D3802" s="6" t="str"/>
      <x:c r="E3802" s="7" t="str"/>
      <x:c r="F3802" s="6" t="n">
        <x:v>0</x:v>
      </x:c>
      <x:c r="G3802" s="6" t="n">
        <x:v>0</x:v>
      </x:c>
      <x:c r="H3802" s="6" t="n">
        <x:v>0</x:v>
      </x:c>
      <x:c r="I3802" s="6" t="n">
        <x:v>0</x:v>
      </x:c>
      <x:c r="J3802" s="6" t="str">
        <x:v>[]</x:v>
      </x:c>
      <x:c r="K3802" s="7" t="str">
        <x:v>缺少结构化参数，必须覆盖</x:v>
      </x:c>
      <x:c r="L3802" s="6" t="str">
        <x:v>https://raw.githubusercontent.com/Mar-7th/StarRailRes/dbe8cdfcfb0bf657b9fe1cf92d5537f118ccb487/index_new/cn/character_skills.json</x:v>
      </x:c>
    </x:row>
    <x:row r="3803" ht="20" customHeight="1">
      <x:c r="A3803" s="6" t="str">
        <x:v>131714_6</x:v>
      </x:c>
      <x:c r="B3803" s="6" t="str">
        <x:v>131714</x:v>
      </x:c>
      <x:c r="C3803" s="6" t="n">
        <x:v>6</x:v>
      </x:c>
      <x:c r="D3803" s="6" t="str"/>
      <x:c r="E3803" s="7" t="str"/>
      <x:c r="F3803" s="6" t="n">
        <x:v>0</x:v>
      </x:c>
      <x:c r="G3803" s="6" t="n">
        <x:v>0</x:v>
      </x:c>
      <x:c r="H3803" s="6" t="n">
        <x:v>0</x:v>
      </x:c>
      <x:c r="I3803" s="6" t="n">
        <x:v>0</x:v>
      </x:c>
      <x:c r="J3803" s="6" t="str">
        <x:v>[]</x:v>
      </x:c>
      <x:c r="K3803" s="7" t="str">
        <x:v>缺少结构化参数，必须覆盖</x:v>
      </x:c>
      <x:c r="L3803" s="6" t="str">
        <x:v>https://raw.githubusercontent.com/Mar-7th/StarRailRes/dbe8cdfcfb0bf657b9fe1cf92d5537f118ccb487/index_new/cn/character_skills.json</x:v>
      </x:c>
    </x:row>
    <x:row r="3804" ht="20" customHeight="1">
      <x:c r="A3804" s="6" t="str">
        <x:v>131714_7</x:v>
      </x:c>
      <x:c r="B3804" s="6" t="str">
        <x:v>131714</x:v>
      </x:c>
      <x:c r="C3804" s="6" t="n">
        <x:v>7</x:v>
      </x:c>
      <x:c r="D3804" s="6" t="str"/>
      <x:c r="E3804" s="7" t="str"/>
      <x:c r="F3804" s="6" t="n">
        <x:v>0</x:v>
      </x:c>
      <x:c r="G3804" s="6" t="n">
        <x:v>0</x:v>
      </x:c>
      <x:c r="H3804" s="6" t="n">
        <x:v>0</x:v>
      </x:c>
      <x:c r="I3804" s="6" t="n">
        <x:v>0</x:v>
      </x:c>
      <x:c r="J3804" s="6" t="str">
        <x:v>[]</x:v>
      </x:c>
      <x:c r="K3804" s="7" t="str">
        <x:v>缺少结构化参数，必须覆盖</x:v>
      </x:c>
      <x:c r="L3804" s="6" t="str">
        <x:v>https://raw.githubusercontent.com/Mar-7th/StarRailRes/dbe8cdfcfb0bf657b9fe1cf92d5537f118ccb487/index_new/cn/character_skills.json</x:v>
      </x:c>
    </x:row>
    <x:row r="3805" ht="20" customHeight="1">
      <x:c r="A3805" s="6" t="str">
        <x:v>131714_8</x:v>
      </x:c>
      <x:c r="B3805" s="6" t="str">
        <x:v>131714</x:v>
      </x:c>
      <x:c r="C3805" s="6" t="n">
        <x:v>8</x:v>
      </x:c>
      <x:c r="D3805" s="6" t="str"/>
      <x:c r="E3805" s="7" t="str"/>
      <x:c r="F3805" s="6" t="n">
        <x:v>0</x:v>
      </x:c>
      <x:c r="G3805" s="6" t="n">
        <x:v>0</x:v>
      </x:c>
      <x:c r="H3805" s="6" t="n">
        <x:v>0</x:v>
      </x:c>
      <x:c r="I3805" s="6" t="n">
        <x:v>0</x:v>
      </x:c>
      <x:c r="J3805" s="6" t="str">
        <x:v>[]</x:v>
      </x:c>
      <x:c r="K3805" s="7" t="str">
        <x:v>缺少结构化参数，必须覆盖</x:v>
      </x:c>
      <x:c r="L3805" s="6" t="str">
        <x:v>https://raw.githubusercontent.com/Mar-7th/StarRailRes/dbe8cdfcfb0bf657b9fe1cf92d5537f118ccb487/index_new/cn/character_skills.json</x:v>
      </x:c>
    </x:row>
    <x:row r="3806" ht="20" customHeight="1">
      <x:c r="A3806" s="6" t="str">
        <x:v>131714_9</x:v>
      </x:c>
      <x:c r="B3806" s="6" t="str">
        <x:v>131714</x:v>
      </x:c>
      <x:c r="C3806" s="6" t="n">
        <x:v>9</x:v>
      </x:c>
      <x:c r="D3806" s="6" t="str"/>
      <x:c r="E3806" s="7" t="str"/>
      <x:c r="F3806" s="6" t="n">
        <x:v>0</x:v>
      </x:c>
      <x:c r="G3806" s="6" t="n">
        <x:v>0</x:v>
      </x:c>
      <x:c r="H3806" s="6" t="n">
        <x:v>0</x:v>
      </x:c>
      <x:c r="I3806" s="6" t="n">
        <x:v>0</x:v>
      </x:c>
      <x:c r="J3806" s="6" t="str">
        <x:v>[]</x:v>
      </x:c>
      <x:c r="K3806" s="7" t="str">
        <x:v>缺少结构化参数，必须覆盖</x:v>
      </x:c>
      <x:c r="L3806" s="6" t="str">
        <x:v>https://raw.githubusercontent.com/Mar-7th/StarRailRes/dbe8cdfcfb0bf657b9fe1cf92d5537f118ccb487/index_new/cn/character_skills.json</x:v>
      </x:c>
    </x:row>
    <x:row r="3807" ht="20" customHeight="1">
      <x:c r="A3807" s="6" t="str">
        <x:v>131714_10</x:v>
      </x:c>
      <x:c r="B3807" s="6" t="str">
        <x:v>131714</x:v>
      </x:c>
      <x:c r="C3807" s="6" t="n">
        <x:v>10</x:v>
      </x:c>
      <x:c r="D3807" s="6" t="str"/>
      <x:c r="E3807" s="7" t="str"/>
      <x:c r="F3807" s="6" t="n">
        <x:v>0</x:v>
      </x:c>
      <x:c r="G3807" s="6" t="n">
        <x:v>0</x:v>
      </x:c>
      <x:c r="H3807" s="6" t="n">
        <x:v>0</x:v>
      </x:c>
      <x:c r="I3807" s="6" t="n">
        <x:v>0</x:v>
      </x:c>
      <x:c r="J3807" s="6" t="str">
        <x:v>[]</x:v>
      </x:c>
      <x:c r="K3807" s="7" t="str">
        <x:v>缺少结构化参数，必须覆盖</x:v>
      </x:c>
      <x:c r="L3807" s="6" t="str">
        <x:v>https://raw.githubusercontent.com/Mar-7th/StarRailRes/dbe8cdfcfb0bf657b9fe1cf92d5537f118ccb487/index_new/cn/character_skills.json</x:v>
      </x:c>
    </x:row>
    <x:row r="3808" ht="20" customHeight="1">
      <x:c r="A3808" s="6" t="str">
        <x:v>131714_11</x:v>
      </x:c>
      <x:c r="B3808" s="6" t="str">
        <x:v>131714</x:v>
      </x:c>
      <x:c r="C3808" s="6" t="n">
        <x:v>11</x:v>
      </x:c>
      <x:c r="D3808" s="6" t="str"/>
      <x:c r="E3808" s="7" t="str"/>
      <x:c r="F3808" s="6" t="n">
        <x:v>0</x:v>
      </x:c>
      <x:c r="G3808" s="6" t="n">
        <x:v>0</x:v>
      </x:c>
      <x:c r="H3808" s="6" t="n">
        <x:v>0</x:v>
      </x:c>
      <x:c r="I3808" s="6" t="n">
        <x:v>0</x:v>
      </x:c>
      <x:c r="J3808" s="6" t="str">
        <x:v>[]</x:v>
      </x:c>
      <x:c r="K3808" s="7" t="str">
        <x:v>缺少结构化参数，必须覆盖</x:v>
      </x:c>
      <x:c r="L3808" s="6" t="str">
        <x:v>https://raw.githubusercontent.com/Mar-7th/StarRailRes/dbe8cdfcfb0bf657b9fe1cf92d5537f118ccb487/index_new/cn/character_skills.json</x:v>
      </x:c>
    </x:row>
    <x:row r="3809" ht="20" customHeight="1">
      <x:c r="A3809" s="6" t="str">
        <x:v>131714_12</x:v>
      </x:c>
      <x:c r="B3809" s="6" t="str">
        <x:v>131714</x:v>
      </x:c>
      <x:c r="C3809" s="6" t="n">
        <x:v>12</x:v>
      </x:c>
      <x:c r="D3809" s="6" t="str"/>
      <x:c r="E3809" s="7" t="str"/>
      <x:c r="F3809" s="6" t="n">
        <x:v>0</x:v>
      </x:c>
      <x:c r="G3809" s="6" t="n">
        <x:v>0</x:v>
      </x:c>
      <x:c r="H3809" s="6" t="n">
        <x:v>0</x:v>
      </x:c>
      <x:c r="I3809" s="6" t="n">
        <x:v>0</x:v>
      </x:c>
      <x:c r="J3809" s="6" t="str">
        <x:v>[]</x:v>
      </x:c>
      <x:c r="K3809" s="7" t="str">
        <x:v>缺少结构化参数，必须覆盖</x:v>
      </x:c>
      <x:c r="L3809" s="6" t="str">
        <x:v>https://raw.githubusercontent.com/Mar-7th/StarRailRes/dbe8cdfcfb0bf657b9fe1cf92d5537f118ccb487/index_new/cn/character_skills.json</x:v>
      </x:c>
    </x:row>
    <x:row r="3810" ht="20" customHeight="1">
      <x:c r="A3810" s="6" t="str">
        <x:v>131714_13</x:v>
      </x:c>
      <x:c r="B3810" s="6" t="str">
        <x:v>131714</x:v>
      </x:c>
      <x:c r="C3810" s="6" t="n">
        <x:v>13</x:v>
      </x:c>
      <x:c r="D3810" s="6" t="str"/>
      <x:c r="E3810" s="7" t="str"/>
      <x:c r="F3810" s="6" t="n">
        <x:v>0</x:v>
      </x:c>
      <x:c r="G3810" s="6" t="n">
        <x:v>0</x:v>
      </x:c>
      <x:c r="H3810" s="6" t="n">
        <x:v>0</x:v>
      </x:c>
      <x:c r="I3810" s="6" t="n">
        <x:v>0</x:v>
      </x:c>
      <x:c r="J3810" s="6" t="str">
        <x:v>[]</x:v>
      </x:c>
      <x:c r="K3810" s="7" t="str">
        <x:v>缺少结构化参数，必须覆盖</x:v>
      </x:c>
      <x:c r="L3810" s="6" t="str">
        <x:v>https://raw.githubusercontent.com/Mar-7th/StarRailRes/dbe8cdfcfb0bf657b9fe1cf92d5537f118ccb487/index_new/cn/character_skills.json</x:v>
      </x:c>
    </x:row>
    <x:row r="3811" ht="20" customHeight="1">
      <x:c r="A3811" s="6" t="str">
        <x:v>131714_14</x:v>
      </x:c>
      <x:c r="B3811" s="6" t="str">
        <x:v>131714</x:v>
      </x:c>
      <x:c r="C3811" s="6" t="n">
        <x:v>14</x:v>
      </x:c>
      <x:c r="D3811" s="6" t="str"/>
      <x:c r="E3811" s="7" t="str"/>
      <x:c r="F3811" s="6" t="n">
        <x:v>0</x:v>
      </x:c>
      <x:c r="G3811" s="6" t="n">
        <x:v>0</x:v>
      </x:c>
      <x:c r="H3811" s="6" t="n">
        <x:v>0</x:v>
      </x:c>
      <x:c r="I3811" s="6" t="n">
        <x:v>0</x:v>
      </x:c>
      <x:c r="J3811" s="6" t="str">
        <x:v>[]</x:v>
      </x:c>
      <x:c r="K3811" s="7" t="str">
        <x:v>缺少结构化参数，必须覆盖</x:v>
      </x:c>
      <x:c r="L3811" s="6" t="str">
        <x:v>https://raw.githubusercontent.com/Mar-7th/StarRailRes/dbe8cdfcfb0bf657b9fe1cf92d5537f118ccb487/index_new/cn/character_skills.json</x:v>
      </x:c>
    </x:row>
    <x:row r="3812" ht="20" customHeight="1">
      <x:c r="A3812" s="6" t="str">
        <x:v>131714_15</x:v>
      </x:c>
      <x:c r="B3812" s="6" t="str">
        <x:v>131714</x:v>
      </x:c>
      <x:c r="C3812" s="6" t="n">
        <x:v>15</x:v>
      </x:c>
      <x:c r="D3812" s="6" t="str"/>
      <x:c r="E3812" s="7" t="str"/>
      <x:c r="F3812" s="6" t="n">
        <x:v>0</x:v>
      </x:c>
      <x:c r="G3812" s="6" t="n">
        <x:v>0</x:v>
      </x:c>
      <x:c r="H3812" s="6" t="n">
        <x:v>0</x:v>
      </x:c>
      <x:c r="I3812" s="6" t="n">
        <x:v>0</x:v>
      </x:c>
      <x:c r="J3812" s="6" t="str">
        <x:v>[]</x:v>
      </x:c>
      <x:c r="K3812" s="7" t="str">
        <x:v>缺少结构化参数，必须覆盖</x:v>
      </x:c>
      <x:c r="L3812" s="6" t="str">
        <x:v>https://raw.githubusercontent.com/Mar-7th/StarRailRes/dbe8cdfcfb0bf657b9fe1cf92d5537f118ccb487/index_new/cn/character_skills.json</x:v>
      </x:c>
    </x:row>
    <x:row r="3813" ht="20" customHeight="1">
      <x:c r="A3813" s="6" t="str">
        <x:v>131715_1</x:v>
      </x:c>
      <x:c r="B3813" s="6" t="str">
        <x:v>131715</x:v>
      </x:c>
      <x:c r="C3813" s="6" t="n">
        <x:v>1</x:v>
      </x:c>
      <x:c r="D3813" s="6" t="str"/>
      <x:c r="E3813" s="7" t="str"/>
      <x:c r="F3813" s="6" t="n">
        <x:v>0</x:v>
      </x:c>
      <x:c r="G3813" s="6" t="n">
        <x:v>0</x:v>
      </x:c>
      <x:c r="H3813" s="6" t="n">
        <x:v>0</x:v>
      </x:c>
      <x:c r="I3813" s="6" t="n">
        <x:v>0</x:v>
      </x:c>
      <x:c r="J3813" s="6" t="str">
        <x:v>[]</x:v>
      </x:c>
      <x:c r="K3813" s="7" t="str">
        <x:v>缺少结构化参数，必须覆盖</x:v>
      </x:c>
      <x:c r="L3813" s="6" t="str">
        <x:v>https://raw.githubusercontent.com/Mar-7th/StarRailRes/dbe8cdfcfb0bf657b9fe1cf92d5537f118ccb487/index_new/cn/character_skills.json</x:v>
      </x:c>
    </x:row>
    <x:row r="3814" ht="20" customHeight="1">
      <x:c r="A3814" s="6" t="str">
        <x:v>131715_2</x:v>
      </x:c>
      <x:c r="B3814" s="6" t="str">
        <x:v>131715</x:v>
      </x:c>
      <x:c r="C3814" s="6" t="n">
        <x:v>2</x:v>
      </x:c>
      <x:c r="D3814" s="6" t="str"/>
      <x:c r="E3814" s="7" t="str"/>
      <x:c r="F3814" s="6" t="n">
        <x:v>0</x:v>
      </x:c>
      <x:c r="G3814" s="6" t="n">
        <x:v>0</x:v>
      </x:c>
      <x:c r="H3814" s="6" t="n">
        <x:v>0</x:v>
      </x:c>
      <x:c r="I3814" s="6" t="n">
        <x:v>0</x:v>
      </x:c>
      <x:c r="J3814" s="6" t="str">
        <x:v>[]</x:v>
      </x:c>
      <x:c r="K3814" s="7" t="str">
        <x:v>缺少结构化参数，必须覆盖</x:v>
      </x:c>
      <x:c r="L3814" s="6" t="str">
        <x:v>https://raw.githubusercontent.com/Mar-7th/StarRailRes/dbe8cdfcfb0bf657b9fe1cf92d5537f118ccb487/index_new/cn/character_skills.json</x:v>
      </x:c>
    </x:row>
    <x:row r="3815" ht="20" customHeight="1">
      <x:c r="A3815" s="6" t="str">
        <x:v>131715_3</x:v>
      </x:c>
      <x:c r="B3815" s="6" t="str">
        <x:v>131715</x:v>
      </x:c>
      <x:c r="C3815" s="6" t="n">
        <x:v>3</x:v>
      </x:c>
      <x:c r="D3815" s="6" t="str"/>
      <x:c r="E3815" s="7" t="str"/>
      <x:c r="F3815" s="6" t="n">
        <x:v>0</x:v>
      </x:c>
      <x:c r="G3815" s="6" t="n">
        <x:v>0</x:v>
      </x:c>
      <x:c r="H3815" s="6" t="n">
        <x:v>0</x:v>
      </x:c>
      <x:c r="I3815" s="6" t="n">
        <x:v>0</x:v>
      </x:c>
      <x:c r="J3815" s="6" t="str">
        <x:v>[]</x:v>
      </x:c>
      <x:c r="K3815" s="7" t="str">
        <x:v>缺少结构化参数，必须覆盖</x:v>
      </x:c>
      <x:c r="L3815" s="6" t="str">
        <x:v>https://raw.githubusercontent.com/Mar-7th/StarRailRes/dbe8cdfcfb0bf657b9fe1cf92d5537f118ccb487/index_new/cn/character_skills.json</x:v>
      </x:c>
    </x:row>
    <x:row r="3816" ht="20" customHeight="1">
      <x:c r="A3816" s="6" t="str">
        <x:v>131715_4</x:v>
      </x:c>
      <x:c r="B3816" s="6" t="str">
        <x:v>131715</x:v>
      </x:c>
      <x:c r="C3816" s="6" t="n">
        <x:v>4</x:v>
      </x:c>
      <x:c r="D3816" s="6" t="str"/>
      <x:c r="E3816" s="7" t="str"/>
      <x:c r="F3816" s="6" t="n">
        <x:v>0</x:v>
      </x:c>
      <x:c r="G3816" s="6" t="n">
        <x:v>0</x:v>
      </x:c>
      <x:c r="H3816" s="6" t="n">
        <x:v>0</x:v>
      </x:c>
      <x:c r="I3816" s="6" t="n">
        <x:v>0</x:v>
      </x:c>
      <x:c r="J3816" s="6" t="str">
        <x:v>[]</x:v>
      </x:c>
      <x:c r="K3816" s="7" t="str">
        <x:v>缺少结构化参数，必须覆盖</x:v>
      </x:c>
      <x:c r="L3816" s="6" t="str">
        <x:v>https://raw.githubusercontent.com/Mar-7th/StarRailRes/dbe8cdfcfb0bf657b9fe1cf92d5537f118ccb487/index_new/cn/character_skills.json</x:v>
      </x:c>
    </x:row>
    <x:row r="3817" ht="20" customHeight="1">
      <x:c r="A3817" s="6" t="str">
        <x:v>131715_5</x:v>
      </x:c>
      <x:c r="B3817" s="6" t="str">
        <x:v>131715</x:v>
      </x:c>
      <x:c r="C3817" s="6" t="n">
        <x:v>5</x:v>
      </x:c>
      <x:c r="D3817" s="6" t="str"/>
      <x:c r="E3817" s="7" t="str"/>
      <x:c r="F3817" s="6" t="n">
        <x:v>0</x:v>
      </x:c>
      <x:c r="G3817" s="6" t="n">
        <x:v>0</x:v>
      </x:c>
      <x:c r="H3817" s="6" t="n">
        <x:v>0</x:v>
      </x:c>
      <x:c r="I3817" s="6" t="n">
        <x:v>0</x:v>
      </x:c>
      <x:c r="J3817" s="6" t="str">
        <x:v>[]</x:v>
      </x:c>
      <x:c r="K3817" s="7" t="str">
        <x:v>缺少结构化参数，必须覆盖</x:v>
      </x:c>
      <x:c r="L3817" s="6" t="str">
        <x:v>https://raw.githubusercontent.com/Mar-7th/StarRailRes/dbe8cdfcfb0bf657b9fe1cf92d5537f118ccb487/index_new/cn/character_skills.json</x:v>
      </x:c>
    </x:row>
    <x:row r="3818" ht="20" customHeight="1">
      <x:c r="A3818" s="6" t="str">
        <x:v>131715_6</x:v>
      </x:c>
      <x:c r="B3818" s="6" t="str">
        <x:v>131715</x:v>
      </x:c>
      <x:c r="C3818" s="6" t="n">
        <x:v>6</x:v>
      </x:c>
      <x:c r="D3818" s="6" t="str"/>
      <x:c r="E3818" s="7" t="str"/>
      <x:c r="F3818" s="6" t="n">
        <x:v>0</x:v>
      </x:c>
      <x:c r="G3818" s="6" t="n">
        <x:v>0</x:v>
      </x:c>
      <x:c r="H3818" s="6" t="n">
        <x:v>0</x:v>
      </x:c>
      <x:c r="I3818" s="6" t="n">
        <x:v>0</x:v>
      </x:c>
      <x:c r="J3818" s="6" t="str">
        <x:v>[]</x:v>
      </x:c>
      <x:c r="K3818" s="7" t="str">
        <x:v>缺少结构化参数，必须覆盖</x:v>
      </x:c>
      <x:c r="L3818" s="6" t="str">
        <x:v>https://raw.githubusercontent.com/Mar-7th/StarRailRes/dbe8cdfcfb0bf657b9fe1cf92d5537f118ccb487/index_new/cn/character_skills.json</x:v>
      </x:c>
    </x:row>
    <x:row r="3819" ht="20" customHeight="1">
      <x:c r="A3819" s="6" t="str">
        <x:v>131715_7</x:v>
      </x:c>
      <x:c r="B3819" s="6" t="str">
        <x:v>131715</x:v>
      </x:c>
      <x:c r="C3819" s="6" t="n">
        <x:v>7</x:v>
      </x:c>
      <x:c r="D3819" s="6" t="str"/>
      <x:c r="E3819" s="7" t="str"/>
      <x:c r="F3819" s="6" t="n">
        <x:v>0</x:v>
      </x:c>
      <x:c r="G3819" s="6" t="n">
        <x:v>0</x:v>
      </x:c>
      <x:c r="H3819" s="6" t="n">
        <x:v>0</x:v>
      </x:c>
      <x:c r="I3819" s="6" t="n">
        <x:v>0</x:v>
      </x:c>
      <x:c r="J3819" s="6" t="str">
        <x:v>[]</x:v>
      </x:c>
      <x:c r="K3819" s="7" t="str">
        <x:v>缺少结构化参数，必须覆盖</x:v>
      </x:c>
      <x:c r="L3819" s="6" t="str">
        <x:v>https://raw.githubusercontent.com/Mar-7th/StarRailRes/dbe8cdfcfb0bf657b9fe1cf92d5537f118ccb487/index_new/cn/character_skills.json</x:v>
      </x:c>
    </x:row>
    <x:row r="3820" ht="20" customHeight="1">
      <x:c r="A3820" s="6" t="str">
        <x:v>131715_8</x:v>
      </x:c>
      <x:c r="B3820" s="6" t="str">
        <x:v>131715</x:v>
      </x:c>
      <x:c r="C3820" s="6" t="n">
        <x:v>8</x:v>
      </x:c>
      <x:c r="D3820" s="6" t="str"/>
      <x:c r="E3820" s="7" t="str"/>
      <x:c r="F3820" s="6" t="n">
        <x:v>0</x:v>
      </x:c>
      <x:c r="G3820" s="6" t="n">
        <x:v>0</x:v>
      </x:c>
      <x:c r="H3820" s="6" t="n">
        <x:v>0</x:v>
      </x:c>
      <x:c r="I3820" s="6" t="n">
        <x:v>0</x:v>
      </x:c>
      <x:c r="J3820" s="6" t="str">
        <x:v>[]</x:v>
      </x:c>
      <x:c r="K3820" s="7" t="str">
        <x:v>缺少结构化参数，必须覆盖</x:v>
      </x:c>
      <x:c r="L3820" s="6" t="str">
        <x:v>https://raw.githubusercontent.com/Mar-7th/StarRailRes/dbe8cdfcfb0bf657b9fe1cf92d5537f118ccb487/index_new/cn/character_skills.json</x:v>
      </x:c>
    </x:row>
    <x:row r="3821" ht="20" customHeight="1">
      <x:c r="A3821" s="6" t="str">
        <x:v>131715_9</x:v>
      </x:c>
      <x:c r="B3821" s="6" t="str">
        <x:v>131715</x:v>
      </x:c>
      <x:c r="C3821" s="6" t="n">
        <x:v>9</x:v>
      </x:c>
      <x:c r="D3821" s="6" t="str"/>
      <x:c r="E3821" s="7" t="str"/>
      <x:c r="F3821" s="6" t="n">
        <x:v>0</x:v>
      </x:c>
      <x:c r="G3821" s="6" t="n">
        <x:v>0</x:v>
      </x:c>
      <x:c r="H3821" s="6" t="n">
        <x:v>0</x:v>
      </x:c>
      <x:c r="I3821" s="6" t="n">
        <x:v>0</x:v>
      </x:c>
      <x:c r="J3821" s="6" t="str">
        <x:v>[]</x:v>
      </x:c>
      <x:c r="K3821" s="7" t="str">
        <x:v>缺少结构化参数，必须覆盖</x:v>
      </x:c>
      <x:c r="L3821" s="6" t="str">
        <x:v>https://raw.githubusercontent.com/Mar-7th/StarRailRes/dbe8cdfcfb0bf657b9fe1cf92d5537f118ccb487/index_new/cn/character_skills.json</x:v>
      </x:c>
    </x:row>
    <x:row r="3822" ht="20" customHeight="1">
      <x:c r="A3822" s="6" t="str">
        <x:v>131715_10</x:v>
      </x:c>
      <x:c r="B3822" s="6" t="str">
        <x:v>131715</x:v>
      </x:c>
      <x:c r="C3822" s="6" t="n">
        <x:v>10</x:v>
      </x:c>
      <x:c r="D3822" s="6" t="str"/>
      <x:c r="E3822" s="7" t="str"/>
      <x:c r="F3822" s="6" t="n">
        <x:v>0</x:v>
      </x:c>
      <x:c r="G3822" s="6" t="n">
        <x:v>0</x:v>
      </x:c>
      <x:c r="H3822" s="6" t="n">
        <x:v>0</x:v>
      </x:c>
      <x:c r="I3822" s="6" t="n">
        <x:v>0</x:v>
      </x:c>
      <x:c r="J3822" s="6" t="str">
        <x:v>[]</x:v>
      </x:c>
      <x:c r="K3822" s="7" t="str">
        <x:v>缺少结构化参数，必须覆盖</x:v>
      </x:c>
      <x:c r="L3822" s="6" t="str">
        <x:v>https://raw.githubusercontent.com/Mar-7th/StarRailRes/dbe8cdfcfb0bf657b9fe1cf92d5537f118ccb487/index_new/cn/character_skills.json</x:v>
      </x:c>
    </x:row>
    <x:row r="3823" ht="20" customHeight="1">
      <x:c r="A3823" s="6" t="str">
        <x:v>131715_11</x:v>
      </x:c>
      <x:c r="B3823" s="6" t="str">
        <x:v>131715</x:v>
      </x:c>
      <x:c r="C3823" s="6" t="n">
        <x:v>11</x:v>
      </x:c>
      <x:c r="D3823" s="6" t="str"/>
      <x:c r="E3823" s="7" t="str"/>
      <x:c r="F3823" s="6" t="n">
        <x:v>0</x:v>
      </x:c>
      <x:c r="G3823" s="6" t="n">
        <x:v>0</x:v>
      </x:c>
      <x:c r="H3823" s="6" t="n">
        <x:v>0</x:v>
      </x:c>
      <x:c r="I3823" s="6" t="n">
        <x:v>0</x:v>
      </x:c>
      <x:c r="J3823" s="6" t="str">
        <x:v>[]</x:v>
      </x:c>
      <x:c r="K3823" s="7" t="str">
        <x:v>缺少结构化参数，必须覆盖</x:v>
      </x:c>
      <x:c r="L3823" s="6" t="str">
        <x:v>https://raw.githubusercontent.com/Mar-7th/StarRailRes/dbe8cdfcfb0bf657b9fe1cf92d5537f118ccb487/index_new/cn/character_skills.json</x:v>
      </x:c>
    </x:row>
    <x:row r="3824" ht="20" customHeight="1">
      <x:c r="A3824" s="6" t="str">
        <x:v>131715_12</x:v>
      </x:c>
      <x:c r="B3824" s="6" t="str">
        <x:v>131715</x:v>
      </x:c>
      <x:c r="C3824" s="6" t="n">
        <x:v>12</x:v>
      </x:c>
      <x:c r="D3824" s="6" t="str"/>
      <x:c r="E3824" s="7" t="str"/>
      <x:c r="F3824" s="6" t="n">
        <x:v>0</x:v>
      </x:c>
      <x:c r="G3824" s="6" t="n">
        <x:v>0</x:v>
      </x:c>
      <x:c r="H3824" s="6" t="n">
        <x:v>0</x:v>
      </x:c>
      <x:c r="I3824" s="6" t="n">
        <x:v>0</x:v>
      </x:c>
      <x:c r="J3824" s="6" t="str">
        <x:v>[]</x:v>
      </x:c>
      <x:c r="K3824" s="7" t="str">
        <x:v>缺少结构化参数，必须覆盖</x:v>
      </x:c>
      <x:c r="L3824" s="6" t="str">
        <x:v>https://raw.githubusercontent.com/Mar-7th/StarRailRes/dbe8cdfcfb0bf657b9fe1cf92d5537f118ccb487/index_new/cn/character_skills.json</x:v>
      </x:c>
    </x:row>
    <x:row r="3825" ht="20" customHeight="1">
      <x:c r="A3825" s="6" t="str">
        <x:v>131715_13</x:v>
      </x:c>
      <x:c r="B3825" s="6" t="str">
        <x:v>131715</x:v>
      </x:c>
      <x:c r="C3825" s="6" t="n">
        <x:v>13</x:v>
      </x:c>
      <x:c r="D3825" s="6" t="str"/>
      <x:c r="E3825" s="7" t="str"/>
      <x:c r="F3825" s="6" t="n">
        <x:v>0</x:v>
      </x:c>
      <x:c r="G3825" s="6" t="n">
        <x:v>0</x:v>
      </x:c>
      <x:c r="H3825" s="6" t="n">
        <x:v>0</x:v>
      </x:c>
      <x:c r="I3825" s="6" t="n">
        <x:v>0</x:v>
      </x:c>
      <x:c r="J3825" s="6" t="str">
        <x:v>[]</x:v>
      </x:c>
      <x:c r="K3825" s="7" t="str">
        <x:v>缺少结构化参数，必须覆盖</x:v>
      </x:c>
      <x:c r="L3825" s="6" t="str">
        <x:v>https://raw.githubusercontent.com/Mar-7th/StarRailRes/dbe8cdfcfb0bf657b9fe1cf92d5537f118ccb487/index_new/cn/character_skills.json</x:v>
      </x:c>
    </x:row>
    <x:row r="3826" ht="20" customHeight="1">
      <x:c r="A3826" s="6" t="str">
        <x:v>131715_14</x:v>
      </x:c>
      <x:c r="B3826" s="6" t="str">
        <x:v>131715</x:v>
      </x:c>
      <x:c r="C3826" s="6" t="n">
        <x:v>14</x:v>
      </x:c>
      <x:c r="D3826" s="6" t="str"/>
      <x:c r="E3826" s="7" t="str"/>
      <x:c r="F3826" s="6" t="n">
        <x:v>0</x:v>
      </x:c>
      <x:c r="G3826" s="6" t="n">
        <x:v>0</x:v>
      </x:c>
      <x:c r="H3826" s="6" t="n">
        <x:v>0</x:v>
      </x:c>
      <x:c r="I3826" s="6" t="n">
        <x:v>0</x:v>
      </x:c>
      <x:c r="J3826" s="6" t="str">
        <x:v>[]</x:v>
      </x:c>
      <x:c r="K3826" s="7" t="str">
        <x:v>缺少结构化参数，必须覆盖</x:v>
      </x:c>
      <x:c r="L3826" s="6" t="str">
        <x:v>https://raw.githubusercontent.com/Mar-7th/StarRailRes/dbe8cdfcfb0bf657b9fe1cf92d5537f118ccb487/index_new/cn/character_skills.json</x:v>
      </x:c>
    </x:row>
    <x:row r="3827" ht="20" customHeight="1">
      <x:c r="A3827" s="6" t="str">
        <x:v>131715_15</x:v>
      </x:c>
      <x:c r="B3827" s="6" t="str">
        <x:v>131715</x:v>
      </x:c>
      <x:c r="C3827" s="6" t="n">
        <x:v>15</x:v>
      </x:c>
      <x:c r="D3827" s="6" t="str"/>
      <x:c r="E3827" s="7" t="str"/>
      <x:c r="F3827" s="6" t="n">
        <x:v>0</x:v>
      </x:c>
      <x:c r="G3827" s="6" t="n">
        <x:v>0</x:v>
      </x:c>
      <x:c r="H3827" s="6" t="n">
        <x:v>0</x:v>
      </x:c>
      <x:c r="I3827" s="6" t="n">
        <x:v>0</x:v>
      </x:c>
      <x:c r="J3827" s="6" t="str">
        <x:v>[]</x:v>
      </x:c>
      <x:c r="K3827" s="7" t="str">
        <x:v>缺少结构化参数，必须覆盖</x:v>
      </x:c>
      <x:c r="L3827" s="6" t="str">
        <x:v>https://raw.githubusercontent.com/Mar-7th/StarRailRes/dbe8cdfcfb0bf657b9fe1cf92d5537f118ccb487/index_new/cn/character_skills.json</x:v>
      </x:c>
    </x:row>
    <x:row r="3828" ht="20" customHeight="1">
      <x:c r="A3828" s="6" t="str">
        <x:v>131716_1</x:v>
      </x:c>
      <x:c r="B3828" s="6" t="str">
        <x:v>131716</x:v>
      </x:c>
      <x:c r="C3828" s="6" t="n">
        <x:v>1</x:v>
      </x:c>
      <x:c r="D3828" s="6" t="str"/>
      <x:c r="E3828" s="7" t="str"/>
      <x:c r="F3828" s="6" t="n">
        <x:v>0</x:v>
      </x:c>
      <x:c r="G3828" s="6" t="n">
        <x:v>0</x:v>
      </x:c>
      <x:c r="H3828" s="6" t="n">
        <x:v>0</x:v>
      </x:c>
      <x:c r="I3828" s="6" t="n">
        <x:v>0</x:v>
      </x:c>
      <x:c r="J3828" s="6" t="str">
        <x:v>[]</x:v>
      </x:c>
      <x:c r="K3828" s="7" t="str">
        <x:v>缺少结构化参数，必须覆盖</x:v>
      </x:c>
      <x:c r="L3828" s="6" t="str">
        <x:v>https://raw.githubusercontent.com/Mar-7th/StarRailRes/dbe8cdfcfb0bf657b9fe1cf92d5537f118ccb487/index_new/cn/character_skills.json</x:v>
      </x:c>
    </x:row>
    <x:row r="3829" ht="20" customHeight="1">
      <x:c r="A3829" s="6" t="str">
        <x:v>131716_2</x:v>
      </x:c>
      <x:c r="B3829" s="6" t="str">
        <x:v>131716</x:v>
      </x:c>
      <x:c r="C3829" s="6" t="n">
        <x:v>2</x:v>
      </x:c>
      <x:c r="D3829" s="6" t="str"/>
      <x:c r="E3829" s="7" t="str"/>
      <x:c r="F3829" s="6" t="n">
        <x:v>0</x:v>
      </x:c>
      <x:c r="G3829" s="6" t="n">
        <x:v>0</x:v>
      </x:c>
      <x:c r="H3829" s="6" t="n">
        <x:v>0</x:v>
      </x:c>
      <x:c r="I3829" s="6" t="n">
        <x:v>0</x:v>
      </x:c>
      <x:c r="J3829" s="6" t="str">
        <x:v>[]</x:v>
      </x:c>
      <x:c r="K3829" s="7" t="str">
        <x:v>缺少结构化参数，必须覆盖</x:v>
      </x:c>
      <x:c r="L3829" s="6" t="str">
        <x:v>https://raw.githubusercontent.com/Mar-7th/StarRailRes/dbe8cdfcfb0bf657b9fe1cf92d5537f118ccb487/index_new/cn/character_skills.json</x:v>
      </x:c>
    </x:row>
    <x:row r="3830" ht="20" customHeight="1">
      <x:c r="A3830" s="6" t="str">
        <x:v>131716_3</x:v>
      </x:c>
      <x:c r="B3830" s="6" t="str">
        <x:v>131716</x:v>
      </x:c>
      <x:c r="C3830" s="6" t="n">
        <x:v>3</x:v>
      </x:c>
      <x:c r="D3830" s="6" t="str"/>
      <x:c r="E3830" s="7" t="str"/>
      <x:c r="F3830" s="6" t="n">
        <x:v>0</x:v>
      </x:c>
      <x:c r="G3830" s="6" t="n">
        <x:v>0</x:v>
      </x:c>
      <x:c r="H3830" s="6" t="n">
        <x:v>0</x:v>
      </x:c>
      <x:c r="I3830" s="6" t="n">
        <x:v>0</x:v>
      </x:c>
      <x:c r="J3830" s="6" t="str">
        <x:v>[]</x:v>
      </x:c>
      <x:c r="K3830" s="7" t="str">
        <x:v>缺少结构化参数，必须覆盖</x:v>
      </x:c>
      <x:c r="L3830" s="6" t="str">
        <x:v>https://raw.githubusercontent.com/Mar-7th/StarRailRes/dbe8cdfcfb0bf657b9fe1cf92d5537f118ccb487/index_new/cn/character_skills.json</x:v>
      </x:c>
    </x:row>
    <x:row r="3831" ht="20" customHeight="1">
      <x:c r="A3831" s="6" t="str">
        <x:v>131716_4</x:v>
      </x:c>
      <x:c r="B3831" s="6" t="str">
        <x:v>131716</x:v>
      </x:c>
      <x:c r="C3831" s="6" t="n">
        <x:v>4</x:v>
      </x:c>
      <x:c r="D3831" s="6" t="str"/>
      <x:c r="E3831" s="7" t="str"/>
      <x:c r="F3831" s="6" t="n">
        <x:v>0</x:v>
      </x:c>
      <x:c r="G3831" s="6" t="n">
        <x:v>0</x:v>
      </x:c>
      <x:c r="H3831" s="6" t="n">
        <x:v>0</x:v>
      </x:c>
      <x:c r="I3831" s="6" t="n">
        <x:v>0</x:v>
      </x:c>
      <x:c r="J3831" s="6" t="str">
        <x:v>[]</x:v>
      </x:c>
      <x:c r="K3831" s="7" t="str">
        <x:v>缺少结构化参数，必须覆盖</x:v>
      </x:c>
      <x:c r="L3831" s="6" t="str">
        <x:v>https://raw.githubusercontent.com/Mar-7th/StarRailRes/dbe8cdfcfb0bf657b9fe1cf92d5537f118ccb487/index_new/cn/character_skills.json</x:v>
      </x:c>
    </x:row>
    <x:row r="3832" ht="20" customHeight="1">
      <x:c r="A3832" s="6" t="str">
        <x:v>131716_5</x:v>
      </x:c>
      <x:c r="B3832" s="6" t="str">
        <x:v>131716</x:v>
      </x:c>
      <x:c r="C3832" s="6" t="n">
        <x:v>5</x:v>
      </x:c>
      <x:c r="D3832" s="6" t="str"/>
      <x:c r="E3832" s="7" t="str"/>
      <x:c r="F3832" s="6" t="n">
        <x:v>0</x:v>
      </x:c>
      <x:c r="G3832" s="6" t="n">
        <x:v>0</x:v>
      </x:c>
      <x:c r="H3832" s="6" t="n">
        <x:v>0</x:v>
      </x:c>
      <x:c r="I3832" s="6" t="n">
        <x:v>0</x:v>
      </x:c>
      <x:c r="J3832" s="6" t="str">
        <x:v>[]</x:v>
      </x:c>
      <x:c r="K3832" s="7" t="str">
        <x:v>缺少结构化参数，必须覆盖</x:v>
      </x:c>
      <x:c r="L3832" s="6" t="str">
        <x:v>https://raw.githubusercontent.com/Mar-7th/StarRailRes/dbe8cdfcfb0bf657b9fe1cf92d5537f118ccb487/index_new/cn/character_skills.json</x:v>
      </x:c>
    </x:row>
    <x:row r="3833" ht="20" customHeight="1">
      <x:c r="A3833" s="6" t="str">
        <x:v>131716_6</x:v>
      </x:c>
      <x:c r="B3833" s="6" t="str">
        <x:v>131716</x:v>
      </x:c>
      <x:c r="C3833" s="6" t="n">
        <x:v>6</x:v>
      </x:c>
      <x:c r="D3833" s="6" t="str"/>
      <x:c r="E3833" s="7" t="str"/>
      <x:c r="F3833" s="6" t="n">
        <x:v>0</x:v>
      </x:c>
      <x:c r="G3833" s="6" t="n">
        <x:v>0</x:v>
      </x:c>
      <x:c r="H3833" s="6" t="n">
        <x:v>0</x:v>
      </x:c>
      <x:c r="I3833" s="6" t="n">
        <x:v>0</x:v>
      </x:c>
      <x:c r="J3833" s="6" t="str">
        <x:v>[]</x:v>
      </x:c>
      <x:c r="K3833" s="7" t="str">
        <x:v>缺少结构化参数，必须覆盖</x:v>
      </x:c>
      <x:c r="L3833" s="6" t="str">
        <x:v>https://raw.githubusercontent.com/Mar-7th/StarRailRes/dbe8cdfcfb0bf657b9fe1cf92d5537f118ccb487/index_new/cn/character_skills.json</x:v>
      </x:c>
    </x:row>
    <x:row r="3834" ht="20" customHeight="1">
      <x:c r="A3834" s="6" t="str">
        <x:v>131716_7</x:v>
      </x:c>
      <x:c r="B3834" s="6" t="str">
        <x:v>131716</x:v>
      </x:c>
      <x:c r="C3834" s="6" t="n">
        <x:v>7</x:v>
      </x:c>
      <x:c r="D3834" s="6" t="str"/>
      <x:c r="E3834" s="7" t="str"/>
      <x:c r="F3834" s="6" t="n">
        <x:v>0</x:v>
      </x:c>
      <x:c r="G3834" s="6" t="n">
        <x:v>0</x:v>
      </x:c>
      <x:c r="H3834" s="6" t="n">
        <x:v>0</x:v>
      </x:c>
      <x:c r="I3834" s="6" t="n">
        <x:v>0</x:v>
      </x:c>
      <x:c r="J3834" s="6" t="str">
        <x:v>[]</x:v>
      </x:c>
      <x:c r="K3834" s="7" t="str">
        <x:v>缺少结构化参数，必须覆盖</x:v>
      </x:c>
      <x:c r="L3834" s="6" t="str">
        <x:v>https://raw.githubusercontent.com/Mar-7th/StarRailRes/dbe8cdfcfb0bf657b9fe1cf92d5537f118ccb487/index_new/cn/character_skills.json</x:v>
      </x:c>
    </x:row>
    <x:row r="3835" ht="20" customHeight="1">
      <x:c r="A3835" s="6" t="str">
        <x:v>131716_8</x:v>
      </x:c>
      <x:c r="B3835" s="6" t="str">
        <x:v>131716</x:v>
      </x:c>
      <x:c r="C3835" s="6" t="n">
        <x:v>8</x:v>
      </x:c>
      <x:c r="D3835" s="6" t="str"/>
      <x:c r="E3835" s="7" t="str"/>
      <x:c r="F3835" s="6" t="n">
        <x:v>0</x:v>
      </x:c>
      <x:c r="G3835" s="6" t="n">
        <x:v>0</x:v>
      </x:c>
      <x:c r="H3835" s="6" t="n">
        <x:v>0</x:v>
      </x:c>
      <x:c r="I3835" s="6" t="n">
        <x:v>0</x:v>
      </x:c>
      <x:c r="J3835" s="6" t="str">
        <x:v>[]</x:v>
      </x:c>
      <x:c r="K3835" s="7" t="str">
        <x:v>缺少结构化参数，必须覆盖</x:v>
      </x:c>
      <x:c r="L3835" s="6" t="str">
        <x:v>https://raw.githubusercontent.com/Mar-7th/StarRailRes/dbe8cdfcfb0bf657b9fe1cf92d5537f118ccb487/index_new/cn/character_skills.json</x:v>
      </x:c>
    </x:row>
    <x:row r="3836" ht="20" customHeight="1">
      <x:c r="A3836" s="6" t="str">
        <x:v>131716_9</x:v>
      </x:c>
      <x:c r="B3836" s="6" t="str">
        <x:v>131716</x:v>
      </x:c>
      <x:c r="C3836" s="6" t="n">
        <x:v>9</x:v>
      </x:c>
      <x:c r="D3836" s="6" t="str"/>
      <x:c r="E3836" s="7" t="str"/>
      <x:c r="F3836" s="6" t="n">
        <x:v>0</x:v>
      </x:c>
      <x:c r="G3836" s="6" t="n">
        <x:v>0</x:v>
      </x:c>
      <x:c r="H3836" s="6" t="n">
        <x:v>0</x:v>
      </x:c>
      <x:c r="I3836" s="6" t="n">
        <x:v>0</x:v>
      </x:c>
      <x:c r="J3836" s="6" t="str">
        <x:v>[]</x:v>
      </x:c>
      <x:c r="K3836" s="7" t="str">
        <x:v>缺少结构化参数，必须覆盖</x:v>
      </x:c>
      <x:c r="L3836" s="6" t="str">
        <x:v>https://raw.githubusercontent.com/Mar-7th/StarRailRes/dbe8cdfcfb0bf657b9fe1cf92d5537f118ccb487/index_new/cn/character_skills.json</x:v>
      </x:c>
    </x:row>
    <x:row r="3837" ht="20" customHeight="1">
      <x:c r="A3837" s="6" t="str">
        <x:v>131716_10</x:v>
      </x:c>
      <x:c r="B3837" s="6" t="str">
        <x:v>131716</x:v>
      </x:c>
      <x:c r="C3837" s="6" t="n">
        <x:v>10</x:v>
      </x:c>
      <x:c r="D3837" s="6" t="str"/>
      <x:c r="E3837" s="7" t="str"/>
      <x:c r="F3837" s="6" t="n">
        <x:v>0</x:v>
      </x:c>
      <x:c r="G3837" s="6" t="n">
        <x:v>0</x:v>
      </x:c>
      <x:c r="H3837" s="6" t="n">
        <x:v>0</x:v>
      </x:c>
      <x:c r="I3837" s="6" t="n">
        <x:v>0</x:v>
      </x:c>
      <x:c r="J3837" s="6" t="str">
        <x:v>[]</x:v>
      </x:c>
      <x:c r="K3837" s="7" t="str">
        <x:v>缺少结构化参数，必须覆盖</x:v>
      </x:c>
      <x:c r="L3837" s="6" t="str">
        <x:v>https://raw.githubusercontent.com/Mar-7th/StarRailRes/dbe8cdfcfb0bf657b9fe1cf92d5537f118ccb487/index_new/cn/character_skills.json</x:v>
      </x:c>
    </x:row>
    <x:row r="3838" ht="20" customHeight="1">
      <x:c r="A3838" s="6" t="str">
        <x:v>131716_11</x:v>
      </x:c>
      <x:c r="B3838" s="6" t="str">
        <x:v>131716</x:v>
      </x:c>
      <x:c r="C3838" s="6" t="n">
        <x:v>11</x:v>
      </x:c>
      <x:c r="D3838" s="6" t="str"/>
      <x:c r="E3838" s="7" t="str"/>
      <x:c r="F3838" s="6" t="n">
        <x:v>0</x:v>
      </x:c>
      <x:c r="G3838" s="6" t="n">
        <x:v>0</x:v>
      </x:c>
      <x:c r="H3838" s="6" t="n">
        <x:v>0</x:v>
      </x:c>
      <x:c r="I3838" s="6" t="n">
        <x:v>0</x:v>
      </x:c>
      <x:c r="J3838" s="6" t="str">
        <x:v>[]</x:v>
      </x:c>
      <x:c r="K3838" s="7" t="str">
        <x:v>缺少结构化参数，必须覆盖</x:v>
      </x:c>
      <x:c r="L3838" s="6" t="str">
        <x:v>https://raw.githubusercontent.com/Mar-7th/StarRailRes/dbe8cdfcfb0bf657b9fe1cf92d5537f118ccb487/index_new/cn/character_skills.json</x:v>
      </x:c>
    </x:row>
    <x:row r="3839" ht="20" customHeight="1">
      <x:c r="A3839" s="6" t="str">
        <x:v>131716_12</x:v>
      </x:c>
      <x:c r="B3839" s="6" t="str">
        <x:v>131716</x:v>
      </x:c>
      <x:c r="C3839" s="6" t="n">
        <x:v>12</x:v>
      </x:c>
      <x:c r="D3839" s="6" t="str"/>
      <x:c r="E3839" s="7" t="str"/>
      <x:c r="F3839" s="6" t="n">
        <x:v>0</x:v>
      </x:c>
      <x:c r="G3839" s="6" t="n">
        <x:v>0</x:v>
      </x:c>
      <x:c r="H3839" s="6" t="n">
        <x:v>0</x:v>
      </x:c>
      <x:c r="I3839" s="6" t="n">
        <x:v>0</x:v>
      </x:c>
      <x:c r="J3839" s="6" t="str">
        <x:v>[]</x:v>
      </x:c>
      <x:c r="K3839" s="7" t="str">
        <x:v>缺少结构化参数，必须覆盖</x:v>
      </x:c>
      <x:c r="L3839" s="6" t="str">
        <x:v>https://raw.githubusercontent.com/Mar-7th/StarRailRes/dbe8cdfcfb0bf657b9fe1cf92d5537f118ccb487/index_new/cn/character_skills.json</x:v>
      </x:c>
    </x:row>
    <x:row r="3840" ht="20" customHeight="1">
      <x:c r="A3840" s="6" t="str">
        <x:v>131716_13</x:v>
      </x:c>
      <x:c r="B3840" s="6" t="str">
        <x:v>131716</x:v>
      </x:c>
      <x:c r="C3840" s="6" t="n">
        <x:v>13</x:v>
      </x:c>
      <x:c r="D3840" s="6" t="str"/>
      <x:c r="E3840" s="7" t="str"/>
      <x:c r="F3840" s="6" t="n">
        <x:v>0</x:v>
      </x:c>
      <x:c r="G3840" s="6" t="n">
        <x:v>0</x:v>
      </x:c>
      <x:c r="H3840" s="6" t="n">
        <x:v>0</x:v>
      </x:c>
      <x:c r="I3840" s="6" t="n">
        <x:v>0</x:v>
      </x:c>
      <x:c r="J3840" s="6" t="str">
        <x:v>[]</x:v>
      </x:c>
      <x:c r="K3840" s="7" t="str">
        <x:v>缺少结构化参数，必须覆盖</x:v>
      </x:c>
      <x:c r="L3840" s="6" t="str">
        <x:v>https://raw.githubusercontent.com/Mar-7th/StarRailRes/dbe8cdfcfb0bf657b9fe1cf92d5537f118ccb487/index_new/cn/character_skills.json</x:v>
      </x:c>
    </x:row>
    <x:row r="3841" ht="20" customHeight="1">
      <x:c r="A3841" s="6" t="str">
        <x:v>131716_14</x:v>
      </x:c>
      <x:c r="B3841" s="6" t="str">
        <x:v>131716</x:v>
      </x:c>
      <x:c r="C3841" s="6" t="n">
        <x:v>14</x:v>
      </x:c>
      <x:c r="D3841" s="6" t="str"/>
      <x:c r="E3841" s="7" t="str"/>
      <x:c r="F3841" s="6" t="n">
        <x:v>0</x:v>
      </x:c>
      <x:c r="G3841" s="6" t="n">
        <x:v>0</x:v>
      </x:c>
      <x:c r="H3841" s="6" t="n">
        <x:v>0</x:v>
      </x:c>
      <x:c r="I3841" s="6" t="n">
        <x:v>0</x:v>
      </x:c>
      <x:c r="J3841" s="6" t="str">
        <x:v>[]</x:v>
      </x:c>
      <x:c r="K3841" s="7" t="str">
        <x:v>缺少结构化参数，必须覆盖</x:v>
      </x:c>
      <x:c r="L3841" s="6" t="str">
        <x:v>https://raw.githubusercontent.com/Mar-7th/StarRailRes/dbe8cdfcfb0bf657b9fe1cf92d5537f118ccb487/index_new/cn/character_skills.json</x:v>
      </x:c>
    </x:row>
    <x:row r="3842" ht="20" customHeight="1">
      <x:c r="A3842" s="6" t="str">
        <x:v>131716_15</x:v>
      </x:c>
      <x:c r="B3842" s="6" t="str">
        <x:v>131716</x:v>
      </x:c>
      <x:c r="C3842" s="6" t="n">
        <x:v>15</x:v>
      </x:c>
      <x:c r="D3842" s="6" t="str"/>
      <x:c r="E3842" s="7" t="str"/>
      <x:c r="F3842" s="6" t="n">
        <x:v>0</x:v>
      </x:c>
      <x:c r="G3842" s="6" t="n">
        <x:v>0</x:v>
      </x:c>
      <x:c r="H3842" s="6" t="n">
        <x:v>0</x:v>
      </x:c>
      <x:c r="I3842" s="6" t="n">
        <x:v>0</x:v>
      </x:c>
      <x:c r="J3842" s="6" t="str">
        <x:v>[]</x:v>
      </x:c>
      <x:c r="K3842" s="7" t="str">
        <x:v>缺少结构化参数，必须覆盖</x:v>
      </x:c>
      <x:c r="L3842" s="6" t="str">
        <x:v>https://raw.githubusercontent.com/Mar-7th/StarRailRes/dbe8cdfcfb0bf657b9fe1cf92d5537f118ccb487/index_new/cn/character_skills.json</x:v>
      </x:c>
    </x:row>
    <x:row r="3843" ht="20" customHeight="1">
      <x:c r="A3843" s="6" t="str">
        <x:v>131717_1</x:v>
      </x:c>
      <x:c r="B3843" s="6" t="str">
        <x:v>131717</x:v>
      </x:c>
      <x:c r="C3843" s="6" t="n">
        <x:v>1</x:v>
      </x:c>
      <x:c r="D3843" s="6" t="str"/>
      <x:c r="E3843" s="7" t="str"/>
      <x:c r="F3843" s="6" t="n">
        <x:v>0</x:v>
      </x:c>
      <x:c r="G3843" s="6" t="n">
        <x:v>0</x:v>
      </x:c>
      <x:c r="H3843" s="6" t="n">
        <x:v>0</x:v>
      </x:c>
      <x:c r="I3843" s="6" t="n">
        <x:v>0</x:v>
      </x:c>
      <x:c r="J3843" s="6" t="str">
        <x:v>[]</x:v>
      </x:c>
      <x:c r="K3843" s="7" t="str">
        <x:v>缺少结构化参数，必须覆盖</x:v>
      </x:c>
      <x:c r="L3843" s="6" t="str">
        <x:v>https://raw.githubusercontent.com/Mar-7th/StarRailRes/dbe8cdfcfb0bf657b9fe1cf92d5537f118ccb487/index_new/cn/character_skills.json</x:v>
      </x:c>
    </x:row>
    <x:row r="3844" ht="20" customHeight="1">
      <x:c r="A3844" s="6" t="str">
        <x:v>131717_2</x:v>
      </x:c>
      <x:c r="B3844" s="6" t="str">
        <x:v>131717</x:v>
      </x:c>
      <x:c r="C3844" s="6" t="n">
        <x:v>2</x:v>
      </x:c>
      <x:c r="D3844" s="6" t="str"/>
      <x:c r="E3844" s="7" t="str"/>
      <x:c r="F3844" s="6" t="n">
        <x:v>0</x:v>
      </x:c>
      <x:c r="G3844" s="6" t="n">
        <x:v>0</x:v>
      </x:c>
      <x:c r="H3844" s="6" t="n">
        <x:v>0</x:v>
      </x:c>
      <x:c r="I3844" s="6" t="n">
        <x:v>0</x:v>
      </x:c>
      <x:c r="J3844" s="6" t="str">
        <x:v>[]</x:v>
      </x:c>
      <x:c r="K3844" s="7" t="str">
        <x:v>缺少结构化参数，必须覆盖</x:v>
      </x:c>
      <x:c r="L3844" s="6" t="str">
        <x:v>https://raw.githubusercontent.com/Mar-7th/StarRailRes/dbe8cdfcfb0bf657b9fe1cf92d5537f118ccb487/index_new/cn/character_skills.json</x:v>
      </x:c>
    </x:row>
    <x:row r="3845" ht="20" customHeight="1">
      <x:c r="A3845" s="6" t="str">
        <x:v>131717_3</x:v>
      </x:c>
      <x:c r="B3845" s="6" t="str">
        <x:v>131717</x:v>
      </x:c>
      <x:c r="C3845" s="6" t="n">
        <x:v>3</x:v>
      </x:c>
      <x:c r="D3845" s="6" t="str"/>
      <x:c r="E3845" s="7" t="str"/>
      <x:c r="F3845" s="6" t="n">
        <x:v>0</x:v>
      </x:c>
      <x:c r="G3845" s="6" t="n">
        <x:v>0</x:v>
      </x:c>
      <x:c r="H3845" s="6" t="n">
        <x:v>0</x:v>
      </x:c>
      <x:c r="I3845" s="6" t="n">
        <x:v>0</x:v>
      </x:c>
      <x:c r="J3845" s="6" t="str">
        <x:v>[]</x:v>
      </x:c>
      <x:c r="K3845" s="7" t="str">
        <x:v>缺少结构化参数，必须覆盖</x:v>
      </x:c>
      <x:c r="L3845" s="6" t="str">
        <x:v>https://raw.githubusercontent.com/Mar-7th/StarRailRes/dbe8cdfcfb0bf657b9fe1cf92d5537f118ccb487/index_new/cn/character_skills.json</x:v>
      </x:c>
    </x:row>
    <x:row r="3846" ht="20" customHeight="1">
      <x:c r="A3846" s="6" t="str">
        <x:v>131717_4</x:v>
      </x:c>
      <x:c r="B3846" s="6" t="str">
        <x:v>131717</x:v>
      </x:c>
      <x:c r="C3846" s="6" t="n">
        <x:v>4</x:v>
      </x:c>
      <x:c r="D3846" s="6" t="str"/>
      <x:c r="E3846" s="7" t="str"/>
      <x:c r="F3846" s="6" t="n">
        <x:v>0</x:v>
      </x:c>
      <x:c r="G3846" s="6" t="n">
        <x:v>0</x:v>
      </x:c>
      <x:c r="H3846" s="6" t="n">
        <x:v>0</x:v>
      </x:c>
      <x:c r="I3846" s="6" t="n">
        <x:v>0</x:v>
      </x:c>
      <x:c r="J3846" s="6" t="str">
        <x:v>[]</x:v>
      </x:c>
      <x:c r="K3846" s="7" t="str">
        <x:v>缺少结构化参数，必须覆盖</x:v>
      </x:c>
      <x:c r="L3846" s="6" t="str">
        <x:v>https://raw.githubusercontent.com/Mar-7th/StarRailRes/dbe8cdfcfb0bf657b9fe1cf92d5537f118ccb487/index_new/cn/character_skills.json</x:v>
      </x:c>
    </x:row>
    <x:row r="3847" ht="20" customHeight="1">
      <x:c r="A3847" s="6" t="str">
        <x:v>131717_5</x:v>
      </x:c>
      <x:c r="B3847" s="6" t="str">
        <x:v>131717</x:v>
      </x:c>
      <x:c r="C3847" s="6" t="n">
        <x:v>5</x:v>
      </x:c>
      <x:c r="D3847" s="6" t="str"/>
      <x:c r="E3847" s="7" t="str"/>
      <x:c r="F3847" s="6" t="n">
        <x:v>0</x:v>
      </x:c>
      <x:c r="G3847" s="6" t="n">
        <x:v>0</x:v>
      </x:c>
      <x:c r="H3847" s="6" t="n">
        <x:v>0</x:v>
      </x:c>
      <x:c r="I3847" s="6" t="n">
        <x:v>0</x:v>
      </x:c>
      <x:c r="J3847" s="6" t="str">
        <x:v>[]</x:v>
      </x:c>
      <x:c r="K3847" s="7" t="str">
        <x:v>缺少结构化参数，必须覆盖</x:v>
      </x:c>
      <x:c r="L3847" s="6" t="str">
        <x:v>https://raw.githubusercontent.com/Mar-7th/StarRailRes/dbe8cdfcfb0bf657b9fe1cf92d5537f118ccb487/index_new/cn/character_skills.json</x:v>
      </x:c>
    </x:row>
    <x:row r="3848" ht="20" customHeight="1">
      <x:c r="A3848" s="6" t="str">
        <x:v>131717_6</x:v>
      </x:c>
      <x:c r="B3848" s="6" t="str">
        <x:v>131717</x:v>
      </x:c>
      <x:c r="C3848" s="6" t="n">
        <x:v>6</x:v>
      </x:c>
      <x:c r="D3848" s="6" t="str"/>
      <x:c r="E3848" s="7" t="str"/>
      <x:c r="F3848" s="6" t="n">
        <x:v>0</x:v>
      </x:c>
      <x:c r="G3848" s="6" t="n">
        <x:v>0</x:v>
      </x:c>
      <x:c r="H3848" s="6" t="n">
        <x:v>0</x:v>
      </x:c>
      <x:c r="I3848" s="6" t="n">
        <x:v>0</x:v>
      </x:c>
      <x:c r="J3848" s="6" t="str">
        <x:v>[]</x:v>
      </x:c>
      <x:c r="K3848" s="7" t="str">
        <x:v>缺少结构化参数，必须覆盖</x:v>
      </x:c>
      <x:c r="L3848" s="6" t="str">
        <x:v>https://raw.githubusercontent.com/Mar-7th/StarRailRes/dbe8cdfcfb0bf657b9fe1cf92d5537f118ccb487/index_new/cn/character_skills.json</x:v>
      </x:c>
    </x:row>
    <x:row r="3849" ht="20" customHeight="1">
      <x:c r="A3849" s="6" t="str">
        <x:v>131717_7</x:v>
      </x:c>
      <x:c r="B3849" s="6" t="str">
        <x:v>131717</x:v>
      </x:c>
      <x:c r="C3849" s="6" t="n">
        <x:v>7</x:v>
      </x:c>
      <x:c r="D3849" s="6" t="str"/>
      <x:c r="E3849" s="7" t="str"/>
      <x:c r="F3849" s="6" t="n">
        <x:v>0</x:v>
      </x:c>
      <x:c r="G3849" s="6" t="n">
        <x:v>0</x:v>
      </x:c>
      <x:c r="H3849" s="6" t="n">
        <x:v>0</x:v>
      </x:c>
      <x:c r="I3849" s="6" t="n">
        <x:v>0</x:v>
      </x:c>
      <x:c r="J3849" s="6" t="str">
        <x:v>[]</x:v>
      </x:c>
      <x:c r="K3849" s="7" t="str">
        <x:v>缺少结构化参数，必须覆盖</x:v>
      </x:c>
      <x:c r="L3849" s="6" t="str">
        <x:v>https://raw.githubusercontent.com/Mar-7th/StarRailRes/dbe8cdfcfb0bf657b9fe1cf92d5537f118ccb487/index_new/cn/character_skills.json</x:v>
      </x:c>
    </x:row>
    <x:row r="3850" ht="20" customHeight="1">
      <x:c r="A3850" s="6" t="str">
        <x:v>131717_8</x:v>
      </x:c>
      <x:c r="B3850" s="6" t="str">
        <x:v>131717</x:v>
      </x:c>
      <x:c r="C3850" s="6" t="n">
        <x:v>8</x:v>
      </x:c>
      <x:c r="D3850" s="6" t="str"/>
      <x:c r="E3850" s="7" t="str"/>
      <x:c r="F3850" s="6" t="n">
        <x:v>0</x:v>
      </x:c>
      <x:c r="G3850" s="6" t="n">
        <x:v>0</x:v>
      </x:c>
      <x:c r="H3850" s="6" t="n">
        <x:v>0</x:v>
      </x:c>
      <x:c r="I3850" s="6" t="n">
        <x:v>0</x:v>
      </x:c>
      <x:c r="J3850" s="6" t="str">
        <x:v>[]</x:v>
      </x:c>
      <x:c r="K3850" s="7" t="str">
        <x:v>缺少结构化参数，必须覆盖</x:v>
      </x:c>
      <x:c r="L3850" s="6" t="str">
        <x:v>https://raw.githubusercontent.com/Mar-7th/StarRailRes/dbe8cdfcfb0bf657b9fe1cf92d5537f118ccb487/index_new/cn/character_skills.json</x:v>
      </x:c>
    </x:row>
    <x:row r="3851" ht="20" customHeight="1">
      <x:c r="A3851" s="6" t="str">
        <x:v>131717_9</x:v>
      </x:c>
      <x:c r="B3851" s="6" t="str">
        <x:v>131717</x:v>
      </x:c>
      <x:c r="C3851" s="6" t="n">
        <x:v>9</x:v>
      </x:c>
      <x:c r="D3851" s="6" t="str"/>
      <x:c r="E3851" s="7" t="str"/>
      <x:c r="F3851" s="6" t="n">
        <x:v>0</x:v>
      </x:c>
      <x:c r="G3851" s="6" t="n">
        <x:v>0</x:v>
      </x:c>
      <x:c r="H3851" s="6" t="n">
        <x:v>0</x:v>
      </x:c>
      <x:c r="I3851" s="6" t="n">
        <x:v>0</x:v>
      </x:c>
      <x:c r="J3851" s="6" t="str">
        <x:v>[]</x:v>
      </x:c>
      <x:c r="K3851" s="7" t="str">
        <x:v>缺少结构化参数，必须覆盖</x:v>
      </x:c>
      <x:c r="L3851" s="6" t="str">
        <x:v>https://raw.githubusercontent.com/Mar-7th/StarRailRes/dbe8cdfcfb0bf657b9fe1cf92d5537f118ccb487/index_new/cn/character_skills.json</x:v>
      </x:c>
    </x:row>
    <x:row r="3852" ht="20" customHeight="1">
      <x:c r="A3852" s="6" t="str">
        <x:v>131717_10</x:v>
      </x:c>
      <x:c r="B3852" s="6" t="str">
        <x:v>131717</x:v>
      </x:c>
      <x:c r="C3852" s="6" t="n">
        <x:v>10</x:v>
      </x:c>
      <x:c r="D3852" s="6" t="str"/>
      <x:c r="E3852" s="7" t="str"/>
      <x:c r="F3852" s="6" t="n">
        <x:v>0</x:v>
      </x:c>
      <x:c r="G3852" s="6" t="n">
        <x:v>0</x:v>
      </x:c>
      <x:c r="H3852" s="6" t="n">
        <x:v>0</x:v>
      </x:c>
      <x:c r="I3852" s="6" t="n">
        <x:v>0</x:v>
      </x:c>
      <x:c r="J3852" s="6" t="str">
        <x:v>[]</x:v>
      </x:c>
      <x:c r="K3852" s="7" t="str">
        <x:v>缺少结构化参数，必须覆盖</x:v>
      </x:c>
      <x:c r="L3852" s="6" t="str">
        <x:v>https://raw.githubusercontent.com/Mar-7th/StarRailRes/dbe8cdfcfb0bf657b9fe1cf92d5537f118ccb487/index_new/cn/character_skills.json</x:v>
      </x:c>
    </x:row>
    <x:row r="3853" ht="20" customHeight="1">
      <x:c r="A3853" s="6" t="str">
        <x:v>131717_11</x:v>
      </x:c>
      <x:c r="B3853" s="6" t="str">
        <x:v>131717</x:v>
      </x:c>
      <x:c r="C3853" s="6" t="n">
        <x:v>11</x:v>
      </x:c>
      <x:c r="D3853" s="6" t="str"/>
      <x:c r="E3853" s="7" t="str"/>
      <x:c r="F3853" s="6" t="n">
        <x:v>0</x:v>
      </x:c>
      <x:c r="G3853" s="6" t="n">
        <x:v>0</x:v>
      </x:c>
      <x:c r="H3853" s="6" t="n">
        <x:v>0</x:v>
      </x:c>
      <x:c r="I3853" s="6" t="n">
        <x:v>0</x:v>
      </x:c>
      <x:c r="J3853" s="6" t="str">
        <x:v>[]</x:v>
      </x:c>
      <x:c r="K3853" s="7" t="str">
        <x:v>缺少结构化参数，必须覆盖</x:v>
      </x:c>
      <x:c r="L3853" s="6" t="str">
        <x:v>https://raw.githubusercontent.com/Mar-7th/StarRailRes/dbe8cdfcfb0bf657b9fe1cf92d5537f118ccb487/index_new/cn/character_skills.json</x:v>
      </x:c>
    </x:row>
    <x:row r="3854" ht="20" customHeight="1">
      <x:c r="A3854" s="6" t="str">
        <x:v>131717_12</x:v>
      </x:c>
      <x:c r="B3854" s="6" t="str">
        <x:v>131717</x:v>
      </x:c>
      <x:c r="C3854" s="6" t="n">
        <x:v>12</x:v>
      </x:c>
      <x:c r="D3854" s="6" t="str"/>
      <x:c r="E3854" s="7" t="str"/>
      <x:c r="F3854" s="6" t="n">
        <x:v>0</x:v>
      </x:c>
      <x:c r="G3854" s="6" t="n">
        <x:v>0</x:v>
      </x:c>
      <x:c r="H3854" s="6" t="n">
        <x:v>0</x:v>
      </x:c>
      <x:c r="I3854" s="6" t="n">
        <x:v>0</x:v>
      </x:c>
      <x:c r="J3854" s="6" t="str">
        <x:v>[]</x:v>
      </x:c>
      <x:c r="K3854" s="7" t="str">
        <x:v>缺少结构化参数，必须覆盖</x:v>
      </x:c>
      <x:c r="L3854" s="6" t="str">
        <x:v>https://raw.githubusercontent.com/Mar-7th/StarRailRes/dbe8cdfcfb0bf657b9fe1cf92d5537f118ccb487/index_new/cn/character_skills.json</x:v>
      </x:c>
    </x:row>
    <x:row r="3855" ht="20" customHeight="1">
      <x:c r="A3855" s="6" t="str">
        <x:v>131717_13</x:v>
      </x:c>
      <x:c r="B3855" s="6" t="str">
        <x:v>131717</x:v>
      </x:c>
      <x:c r="C3855" s="6" t="n">
        <x:v>13</x:v>
      </x:c>
      <x:c r="D3855" s="6" t="str"/>
      <x:c r="E3855" s="7" t="str"/>
      <x:c r="F3855" s="6" t="n">
        <x:v>0</x:v>
      </x:c>
      <x:c r="G3855" s="6" t="n">
        <x:v>0</x:v>
      </x:c>
      <x:c r="H3855" s="6" t="n">
        <x:v>0</x:v>
      </x:c>
      <x:c r="I3855" s="6" t="n">
        <x:v>0</x:v>
      </x:c>
      <x:c r="J3855" s="6" t="str">
        <x:v>[]</x:v>
      </x:c>
      <x:c r="K3855" s="7" t="str">
        <x:v>缺少结构化参数，必须覆盖</x:v>
      </x:c>
      <x:c r="L3855" s="6" t="str">
        <x:v>https://raw.githubusercontent.com/Mar-7th/StarRailRes/dbe8cdfcfb0bf657b9fe1cf92d5537f118ccb487/index_new/cn/character_skills.json</x:v>
      </x:c>
    </x:row>
    <x:row r="3856" ht="20" customHeight="1">
      <x:c r="A3856" s="6" t="str">
        <x:v>131717_14</x:v>
      </x:c>
      <x:c r="B3856" s="6" t="str">
        <x:v>131717</x:v>
      </x:c>
      <x:c r="C3856" s="6" t="n">
        <x:v>14</x:v>
      </x:c>
      <x:c r="D3856" s="6" t="str"/>
      <x:c r="E3856" s="7" t="str"/>
      <x:c r="F3856" s="6" t="n">
        <x:v>0</x:v>
      </x:c>
      <x:c r="G3856" s="6" t="n">
        <x:v>0</x:v>
      </x:c>
      <x:c r="H3856" s="6" t="n">
        <x:v>0</x:v>
      </x:c>
      <x:c r="I3856" s="6" t="n">
        <x:v>0</x:v>
      </x:c>
      <x:c r="J3856" s="6" t="str">
        <x:v>[]</x:v>
      </x:c>
      <x:c r="K3856" s="7" t="str">
        <x:v>缺少结构化参数，必须覆盖</x:v>
      </x:c>
      <x:c r="L3856" s="6" t="str">
        <x:v>https://raw.githubusercontent.com/Mar-7th/StarRailRes/dbe8cdfcfb0bf657b9fe1cf92d5537f118ccb487/index_new/cn/character_skills.json</x:v>
      </x:c>
    </x:row>
    <x:row r="3857" ht="20" customHeight="1">
      <x:c r="A3857" s="6" t="str">
        <x:v>131717_15</x:v>
      </x:c>
      <x:c r="B3857" s="6" t="str">
        <x:v>131717</x:v>
      </x:c>
      <x:c r="C3857" s="6" t="n">
        <x:v>15</x:v>
      </x:c>
      <x:c r="D3857" s="6" t="str"/>
      <x:c r="E3857" s="7" t="str"/>
      <x:c r="F3857" s="6" t="n">
        <x:v>0</x:v>
      </x:c>
      <x:c r="G3857" s="6" t="n">
        <x:v>0</x:v>
      </x:c>
      <x:c r="H3857" s="6" t="n">
        <x:v>0</x:v>
      </x:c>
      <x:c r="I3857" s="6" t="n">
        <x:v>0</x:v>
      </x:c>
      <x:c r="J3857" s="6" t="str">
        <x:v>[]</x:v>
      </x:c>
      <x:c r="K3857" s="7" t="str">
        <x:v>缺少结构化参数，必须覆盖</x:v>
      </x:c>
      <x:c r="L3857" s="6" t="str">
        <x:v>https://raw.githubusercontent.com/Mar-7th/StarRailRes/dbe8cdfcfb0bf657b9fe1cf92d5537f118ccb487/index_new/cn/character_skills.json</x:v>
      </x:c>
    </x:row>
    <x:row r="3858" ht="68" customHeight="1">
      <x:c r="A3858" s="6" t="str">
        <x:v>131718_1</x:v>
      </x:c>
      <x:c r="B3858" s="6" t="str">
        <x:v>131718</x:v>
      </x:c>
      <x:c r="C3858" s="6" t="n">
        <x:v>1</x:v>
      </x:c>
      <x:c r="D3858" s="6" t="str">
        <x:v>忍具•降魔花弁</x:v>
      </x:c>
      <x:c r="E3858" s="7" t="str">
        <x:v>发动【忍具•降魔花弁】，前2段攻击对指定敌方单体造成等同于乱破60%攻击力的虚数属性伤害，并对其相邻目标造成等同于乱破30%攻击力的虚数属性伤害，第3段对敌方全体造成等同于乱破60%攻击力的虚数属性伤害。
强化普攻无法恢复战技点，攻击没有虚数弱点的敌人也可以削减韧性，效果等同于原削韧值的50%。击破弱点时，触发虚数属性的弱点击破效果。</x:v>
      </x:c>
      <x:c r="F3858" s="6" t="n">
        <x:v>1.5</x:v>
      </x:c>
      <x:c r="G3858" s="6" t="n">
        <x:v>0</x:v>
      </x:c>
      <x:c r="H3858" s="6" t="n">
        <x:v>0</x:v>
      </x:c>
      <x:c r="I3858" s="6" t="n">
        <x:v>0</x:v>
      </x:c>
      <x:c r="J3858" s="6" t="str">
        <x:v>[0.6, 0.3, 0.6, 0.5]</x:v>
      </x:c>
      <x:c r="K3858" s="7" t="str">
        <x:v>需确认条件及分段</x:v>
      </x:c>
      <x:c r="L3858" s="6" t="str">
        <x:v>https://raw.githubusercontent.com/Mar-7th/StarRailRes/dbe8cdfcfb0bf657b9fe1cf92d5537f118ccb487/index_new/cn/character_skills.json</x:v>
      </x:c>
    </x:row>
    <x:row r="3859" ht="68" customHeight="1">
      <x:c r="A3859" s="6" t="str">
        <x:v>131718_2</x:v>
      </x:c>
      <x:c r="B3859" s="6" t="str">
        <x:v>131718</x:v>
      </x:c>
      <x:c r="C3859" s="6" t="n">
        <x:v>2</x:v>
      </x:c>
      <x:c r="D3859" s="6" t="str">
        <x:v>忍具•降魔花弁</x:v>
      </x:c>
      <x:c r="E3859" s="7" t="str">
        <x:v>发动【忍具•降魔花弁】，前2段攻击对指定敌方单体造成等同于乱破68%攻击力的虚数属性伤害，并对其相邻目标造成等同于乱破34%攻击力的虚数属性伤害，第3段对敌方全体造成等同于乱破68%攻击力的虚数属性伤害。
强化普攻无法恢复战技点，攻击没有虚数弱点的敌人也可以削减韧性，效果等同于原削韧值的50%。击破弱点时，触发虚数属性的弱点击破效果。</x:v>
      </x:c>
      <x:c r="F3859" s="6" t="n">
        <x:v>1.7000000000000002</x:v>
      </x:c>
      <x:c r="G3859" s="6" t="n">
        <x:v>0</x:v>
      </x:c>
      <x:c r="H3859" s="6" t="n">
        <x:v>0</x:v>
      </x:c>
      <x:c r="I3859" s="6" t="n">
        <x:v>0</x:v>
      </x:c>
      <x:c r="J3859" s="6" t="str">
        <x:v>[0.68, 0.34, 0.68, 0.5]</x:v>
      </x:c>
      <x:c r="K3859" s="7" t="str">
        <x:v>需确认条件及分段</x:v>
      </x:c>
      <x:c r="L3859" s="6" t="str">
        <x:v>https://raw.githubusercontent.com/Mar-7th/StarRailRes/dbe8cdfcfb0bf657b9fe1cf92d5537f118ccb487/index_new/cn/character_skills.json</x:v>
      </x:c>
    </x:row>
    <x:row r="3860" ht="68" customHeight="1">
      <x:c r="A3860" s="6" t="str">
        <x:v>131718_3</x:v>
      </x:c>
      <x:c r="B3860" s="6" t="str">
        <x:v>131718</x:v>
      </x:c>
      <x:c r="C3860" s="6" t="n">
        <x:v>3</x:v>
      </x:c>
      <x:c r="D3860" s="6" t="str">
        <x:v>忍具•降魔花弁</x:v>
      </x:c>
      <x:c r="E3860" s="7" t="str">
        <x:v>发动【忍具•降魔花弁】，前2段攻击对指定敌方单体造成等同于乱破76%攻击力的虚数属性伤害，并对其相邻目标造成等同于乱破38%攻击力的虚数属性伤害，第3段对敌方全体造成等同于乱破76%攻击力的虚数属性伤害。
强化普攻无法恢复战技点，攻击没有虚数弱点的敌人也可以削减韧性，效果等同于原削韧值的50%。击破弱点时，触发虚数属性的弱点击破效果。</x:v>
      </x:c>
      <x:c r="F3860" s="6" t="n">
        <x:v>1.9000000000000001</x:v>
      </x:c>
      <x:c r="G3860" s="6" t="n">
        <x:v>0</x:v>
      </x:c>
      <x:c r="H3860" s="6" t="n">
        <x:v>0</x:v>
      </x:c>
      <x:c r="I3860" s="6" t="n">
        <x:v>0</x:v>
      </x:c>
      <x:c r="J3860" s="6" t="str">
        <x:v>[0.76, 0.38, 0.76, 0.5]</x:v>
      </x:c>
      <x:c r="K3860" s="7" t="str">
        <x:v>需确认条件及分段</x:v>
      </x:c>
      <x:c r="L3860" s="6" t="str">
        <x:v>https://raw.githubusercontent.com/Mar-7th/StarRailRes/dbe8cdfcfb0bf657b9fe1cf92d5537f118ccb487/index_new/cn/character_skills.json</x:v>
      </x:c>
    </x:row>
    <x:row r="3861" ht="68" customHeight="1">
      <x:c r="A3861" s="6" t="str">
        <x:v>131718_4</x:v>
      </x:c>
      <x:c r="B3861" s="6" t="str">
        <x:v>131718</x:v>
      </x:c>
      <x:c r="C3861" s="6" t="n">
        <x:v>4</x:v>
      </x:c>
      <x:c r="D3861" s="6" t="str">
        <x:v>忍具•降魔花弁</x:v>
      </x:c>
      <x:c r="E3861" s="7" t="str">
        <x:v>发动【忍具•降魔花弁】，前2段攻击对指定敌方单体造成等同于乱破84%攻击力的虚数属性伤害，并对其相邻目标造成等同于乱破42%攻击力的虚数属性伤害，第3段对敌方全体造成等同于乱破84%攻击力的虚数属性伤害。
强化普攻无法恢复战技点，攻击没有虚数弱点的敌人也可以削减韧性，效果等同于原削韧值的50%。击破弱点时，触发虚数属性的弱点击破效果。</x:v>
      </x:c>
      <x:c r="F3861" s="6" t="n">
        <x:v>2.1</x:v>
      </x:c>
      <x:c r="G3861" s="6" t="n">
        <x:v>0</x:v>
      </x:c>
      <x:c r="H3861" s="6" t="n">
        <x:v>0</x:v>
      </x:c>
      <x:c r="I3861" s="6" t="n">
        <x:v>0</x:v>
      </x:c>
      <x:c r="J3861" s="6" t="str">
        <x:v>[0.84, 0.42, 0.84, 0.5]</x:v>
      </x:c>
      <x:c r="K3861" s="7" t="str">
        <x:v>需确认条件及分段</x:v>
      </x:c>
      <x:c r="L3861" s="6" t="str">
        <x:v>https://raw.githubusercontent.com/Mar-7th/StarRailRes/dbe8cdfcfb0bf657b9fe1cf92d5537f118ccb487/index_new/cn/character_skills.json</x:v>
      </x:c>
    </x:row>
    <x:row r="3862" ht="68" customHeight="1">
      <x:c r="A3862" s="6" t="str">
        <x:v>131718_5</x:v>
      </x:c>
      <x:c r="B3862" s="6" t="str">
        <x:v>131718</x:v>
      </x:c>
      <x:c r="C3862" s="6" t="n">
        <x:v>5</x:v>
      </x:c>
      <x:c r="D3862" s="6" t="str">
        <x:v>忍具•降魔花弁</x:v>
      </x:c>
      <x:c r="E3862" s="7" t="str">
        <x:v>发动【忍具•降魔花弁】，前2段攻击对指定敌方单体造成等同于乱破92%攻击力的虚数属性伤害，并对其相邻目标造成等同于乱破46%攻击力的虚数属性伤害，第3段对敌方全体造成等同于乱破92%攻击力的虚数属性伤害。
强化普攻无法恢复战技点，攻击没有虚数弱点的敌人也可以削减韧性，效果等同于原削韧值的50%。击破弱点时，触发虚数属性的弱点击破效果。</x:v>
      </x:c>
      <x:c r="F3862" s="6" t="n">
        <x:v>2.3000000000000003</x:v>
      </x:c>
      <x:c r="G3862" s="6" t="n">
        <x:v>0</x:v>
      </x:c>
      <x:c r="H3862" s="6" t="n">
        <x:v>0</x:v>
      </x:c>
      <x:c r="I3862" s="6" t="n">
        <x:v>0</x:v>
      </x:c>
      <x:c r="J3862" s="6" t="str">
        <x:v>[0.92, 0.46, 0.92, 0.5]</x:v>
      </x:c>
      <x:c r="K3862" s="7" t="str">
        <x:v>需确认条件及分段</x:v>
      </x:c>
      <x:c r="L3862" s="6" t="str">
        <x:v>https://raw.githubusercontent.com/Mar-7th/StarRailRes/dbe8cdfcfb0bf657b9fe1cf92d5537f118ccb487/index_new/cn/character_skills.json</x:v>
      </x:c>
    </x:row>
    <x:row r="3863" ht="68" customHeight="1">
      <x:c r="A3863" s="6" t="str">
        <x:v>131718_6</x:v>
      </x:c>
      <x:c r="B3863" s="6" t="str">
        <x:v>131718</x:v>
      </x:c>
      <x:c r="C3863" s="6" t="n">
        <x:v>6</x:v>
      </x:c>
      <x:c r="D3863" s="6" t="str">
        <x:v>忍具•降魔花弁</x:v>
      </x:c>
      <x:c r="E3863" s="7" t="str">
        <x:v>发动【忍具•降魔花弁】，前2段攻击对指定敌方单体造成等同于乱破100%攻击力的虚数属性伤害，并对其相邻目标造成等同于乱破50%攻击力的虚数属性伤害，第3段对敌方全体造成等同于乱破100%攻击力的虚数属性伤害。
强化普攻无法恢复战技点，攻击没有虚数弱点的敌人也可以削减韧性，效果等同于原削韧值的50%。击破弱点时，触发虚数属性的弱点击破效果。</x:v>
      </x:c>
      <x:c r="F3863" s="6" t="n">
        <x:v>2.5</x:v>
      </x:c>
      <x:c r="G3863" s="6" t="n">
        <x:v>0</x:v>
      </x:c>
      <x:c r="H3863" s="6" t="n">
        <x:v>0</x:v>
      </x:c>
      <x:c r="I3863" s="6" t="n">
        <x:v>0</x:v>
      </x:c>
      <x:c r="J3863" s="6" t="str">
        <x:v>[1, 0.5, 1, 0.5]</x:v>
      </x:c>
      <x:c r="K3863" s="7" t="str">
        <x:v>需确认条件及分段</x:v>
      </x:c>
      <x:c r="L3863" s="6" t="str">
        <x:v>https://raw.githubusercontent.com/Mar-7th/StarRailRes/dbe8cdfcfb0bf657b9fe1cf92d5537f118ccb487/index_new/cn/character_skills.json</x:v>
      </x:c>
    </x:row>
    <x:row r="3864" ht="68" customHeight="1">
      <x:c r="A3864" s="6" t="str">
        <x:v>131718_7</x:v>
      </x:c>
      <x:c r="B3864" s="6" t="str">
        <x:v>131718</x:v>
      </x:c>
      <x:c r="C3864" s="6" t="n">
        <x:v>7</x:v>
      </x:c>
      <x:c r="D3864" s="6" t="str">
        <x:v>忍具•降魔花弁</x:v>
      </x:c>
      <x:c r="E3864" s="7" t="str">
        <x:v>发动【忍具•降魔花弁】，前2段攻击对指定敌方单体造成等同于乱破108%攻击力的虚数属性伤害，并对其相邻目标造成等同于乱破54%攻击力的虚数属性伤害，第3段对敌方全体造成等同于乱破108%攻击力的虚数属性伤害。
强化普攻无法恢复战技点，攻击没有虚数弱点的敌人也可以削减韧性，效果等同于原削韧值的50%。击破弱点时，触发虚数属性的弱点击破效果。</x:v>
      </x:c>
      <x:c r="F3864" s="6" t="n">
        <x:v>2.7</x:v>
      </x:c>
      <x:c r="G3864" s="6" t="n">
        <x:v>0</x:v>
      </x:c>
      <x:c r="H3864" s="6" t="n">
        <x:v>0</x:v>
      </x:c>
      <x:c r="I3864" s="6" t="n">
        <x:v>0</x:v>
      </x:c>
      <x:c r="J3864" s="6" t="str">
        <x:v>[1.08, 0.54, 1.08, 0.5]</x:v>
      </x:c>
      <x:c r="K3864" s="7" t="str">
        <x:v>需确认条件及分段</x:v>
      </x:c>
      <x:c r="L3864" s="6" t="str">
        <x:v>https://raw.githubusercontent.com/Mar-7th/StarRailRes/dbe8cdfcfb0bf657b9fe1cf92d5537f118ccb487/index_new/cn/character_skills.json</x:v>
      </x:c>
    </x:row>
    <x:row r="3865" ht="68" customHeight="1">
      <x:c r="A3865" s="6" t="str">
        <x:v>131718_8</x:v>
      </x:c>
      <x:c r="B3865" s="6" t="str">
        <x:v>131718</x:v>
      </x:c>
      <x:c r="C3865" s="6" t="n">
        <x:v>8</x:v>
      </x:c>
      <x:c r="D3865" s="6" t="str">
        <x:v>忍具•降魔花弁</x:v>
      </x:c>
      <x:c r="E3865" s="7" t="str">
        <x:v>发动【忍具•降魔花弁】，前2段攻击对指定敌方单体造成等同于乱破116%攻击力的虚数属性伤害，并对其相邻目标造成等同于乱破58%攻击力的虚数属性伤害，第3段对敌方全体造成等同于乱破116%攻击力的虚数属性伤害。
强化普攻无法恢复战技点，攻击没有虚数弱点的敌人也可以削减韧性，效果等同于原削韧值的50%。击破弱点时，触发虚数属性的弱点击破效果。</x:v>
      </x:c>
      <x:c r="F3865" s="6" t="n">
        <x:v>2.8999999999999995</x:v>
      </x:c>
      <x:c r="G3865" s="6" t="n">
        <x:v>0</x:v>
      </x:c>
      <x:c r="H3865" s="6" t="n">
        <x:v>0</x:v>
      </x:c>
      <x:c r="I3865" s="6" t="n">
        <x:v>0</x:v>
      </x:c>
      <x:c r="J3865" s="6" t="str">
        <x:v>[1.16, 0.58, 1.16, 0.5]</x:v>
      </x:c>
      <x:c r="K3865" s="7" t="str">
        <x:v>需确认条件及分段</x:v>
      </x:c>
      <x:c r="L3865" s="6" t="str">
        <x:v>https://raw.githubusercontent.com/Mar-7th/StarRailRes/dbe8cdfcfb0bf657b9fe1cf92d5537f118ccb487/index_new/cn/character_skills.json</x:v>
      </x:c>
    </x:row>
    <x:row r="3866" ht="68" customHeight="1">
      <x:c r="A3866" s="6" t="str">
        <x:v>131718_9</x:v>
      </x:c>
      <x:c r="B3866" s="6" t="str">
        <x:v>131718</x:v>
      </x:c>
      <x:c r="C3866" s="6" t="n">
        <x:v>9</x:v>
      </x:c>
      <x:c r="D3866" s="6" t="str">
        <x:v>忍具•降魔花弁</x:v>
      </x:c>
      <x:c r="E3866" s="7" t="str">
        <x:v>发动【忍具•降魔花弁】，前2段攻击对指定敌方单体造成等同于乱破124%攻击力的虚数属性伤害，并对其相邻目标造成等同于乱破62%攻击力的虚数属性伤害，第3段对敌方全体造成等同于乱破124%攻击力的虚数属性伤害。
强化普攻无法恢复战技点，攻击没有虚数弱点的敌人也可以削减韧性，效果等同于原削韧值的50%。击破弱点时，触发虚数属性的弱点击破效果。</x:v>
      </x:c>
      <x:c r="F3866" s="6" t="n">
        <x:v>3.0999999999999996</x:v>
      </x:c>
      <x:c r="G3866" s="6" t="n">
        <x:v>0</x:v>
      </x:c>
      <x:c r="H3866" s="6" t="n">
        <x:v>0</x:v>
      </x:c>
      <x:c r="I3866" s="6" t="n">
        <x:v>0</x:v>
      </x:c>
      <x:c r="J3866" s="6" t="str">
        <x:v>[1.24, 0.62, 1.24, 0.5]</x:v>
      </x:c>
      <x:c r="K3866" s="7" t="str">
        <x:v>需确认条件及分段</x:v>
      </x:c>
      <x:c r="L3866" s="6" t="str">
        <x:v>https://raw.githubusercontent.com/Mar-7th/StarRailRes/dbe8cdfcfb0bf657b9fe1cf92d5537f118ccb487/index_new/cn/character_skills.json</x:v>
      </x:c>
    </x:row>
    <x:row r="3867" ht="68" customHeight="1">
      <x:c r="A3867" s="6" t="str">
        <x:v>131718_10</x:v>
      </x:c>
      <x:c r="B3867" s="6" t="str">
        <x:v>131718</x:v>
      </x:c>
      <x:c r="C3867" s="6" t="n">
        <x:v>10</x:v>
      </x:c>
      <x:c r="D3867" s="6" t="str">
        <x:v>忍具•降魔花弁</x:v>
      </x:c>
      <x:c r="E3867" s="7" t="str">
        <x:v>发动【忍具•降魔花弁】，前2段攻击对指定敌方单体造成等同于乱破132%攻击力的虚数属性伤害，并对其相邻目标造成等同于乱破66%攻击力的虚数属性伤害，第3段对敌方全体造成等同于乱破132%攻击力的虚数属性伤害。
强化普攻无法恢复战技点，攻击没有虚数弱点的敌人也可以削减韧性，效果等同于原削韧值的50%。击破弱点时，触发虚数属性的弱点击破效果。</x:v>
      </x:c>
      <x:c r="F3867" s="6" t="n">
        <x:v>3.3</x:v>
      </x:c>
      <x:c r="G3867" s="6" t="n">
        <x:v>0</x:v>
      </x:c>
      <x:c r="H3867" s="6" t="n">
        <x:v>0</x:v>
      </x:c>
      <x:c r="I3867" s="6" t="n">
        <x:v>0</x:v>
      </x:c>
      <x:c r="J3867" s="6" t="str">
        <x:v>[1.32, 0.66, 1.32, 0.5]</x:v>
      </x:c>
      <x:c r="K3867" s="7" t="str">
        <x:v>需确认条件及分段</x:v>
      </x:c>
      <x:c r="L3867" s="6" t="str">
        <x:v>https://raw.githubusercontent.com/Mar-7th/StarRailRes/dbe8cdfcfb0bf657b9fe1cf92d5537f118ccb487/index_new/cn/character_skills.json</x:v>
      </x:c>
    </x:row>
    <x:row r="3868" ht="20" customHeight="1">
      <x:c r="A3868" s="6" t="str">
        <x:v>132101_1</x:v>
      </x:c>
      <x:c r="B3868" s="6" t="str">
        <x:v>132101</x:v>
      </x:c>
      <x:c r="C3868" s="6" t="n">
        <x:v>1</x:v>
      </x:c>
      <x:c r="D3868" s="6" t="str">
        <x:v>拨弄…记忆绽开裂隙</x:v>
      </x:c>
      <x:c r="E3868" s="7" t="str">
        <x:v>对指定敌方单体造成等同于大丽花50%攻击力的火属性伤害。</x:v>
      </x:c>
      <x:c r="F3868" s="6" t="n">
        <x:v>0.5</x:v>
      </x:c>
      <x:c r="G3868" s="6" t="n">
        <x:v>0</x:v>
      </x:c>
      <x:c r="H3868" s="6" t="n">
        <x:v>0</x:v>
      </x:c>
      <x:c r="I3868" s="6" t="n">
        <x:v>0</x:v>
      </x:c>
      <x:c r="J3868" s="6" t="str">
        <x:v>[0.5]</x:v>
      </x:c>
      <x:c r="K3868" s="7" t="str">
        <x:v>需确认条件及分段</x:v>
      </x:c>
      <x:c r="L3868" s="6" t="str">
        <x:v>https://raw.githubusercontent.com/Mar-7th/StarRailRes/dbe8cdfcfb0bf657b9fe1cf92d5537f118ccb487/index_new/cn/character_skills.json</x:v>
      </x:c>
    </x:row>
    <x:row r="3869" ht="20" customHeight="1">
      <x:c r="A3869" s="6" t="str">
        <x:v>132101_2</x:v>
      </x:c>
      <x:c r="B3869" s="6" t="str">
        <x:v>132101</x:v>
      </x:c>
      <x:c r="C3869" s="6" t="n">
        <x:v>2</x:v>
      </x:c>
      <x:c r="D3869" s="6" t="str">
        <x:v>拨弄…记忆绽开裂隙</x:v>
      </x:c>
      <x:c r="E3869" s="7" t="str">
        <x:v>对指定敌方单体造成等同于大丽花60%攻击力的火属性伤害。</x:v>
      </x:c>
      <x:c r="F3869" s="6" t="n">
        <x:v>0.6</x:v>
      </x:c>
      <x:c r="G3869" s="6" t="n">
        <x:v>0</x:v>
      </x:c>
      <x:c r="H3869" s="6" t="n">
        <x:v>0</x:v>
      </x:c>
      <x:c r="I3869" s="6" t="n">
        <x:v>0</x:v>
      </x:c>
      <x:c r="J3869" s="6" t="str">
        <x:v>[0.6]</x:v>
      </x:c>
      <x:c r="K3869" s="7" t="str">
        <x:v>需确认条件及分段</x:v>
      </x:c>
      <x:c r="L3869" s="6" t="str">
        <x:v>https://raw.githubusercontent.com/Mar-7th/StarRailRes/dbe8cdfcfb0bf657b9fe1cf92d5537f118ccb487/index_new/cn/character_skills.json</x:v>
      </x:c>
    </x:row>
    <x:row r="3870" ht="20" customHeight="1">
      <x:c r="A3870" s="6" t="str">
        <x:v>132101_3</x:v>
      </x:c>
      <x:c r="B3870" s="6" t="str">
        <x:v>132101</x:v>
      </x:c>
      <x:c r="C3870" s="6" t="n">
        <x:v>3</x:v>
      </x:c>
      <x:c r="D3870" s="6" t="str">
        <x:v>拨弄…记忆绽开裂隙</x:v>
      </x:c>
      <x:c r="E3870" s="7" t="str">
        <x:v>对指定敌方单体造成等同于大丽花70%攻击力的火属性伤害。</x:v>
      </x:c>
      <x:c r="F3870" s="6" t="n">
        <x:v>0.7</x:v>
      </x:c>
      <x:c r="G3870" s="6" t="n">
        <x:v>0</x:v>
      </x:c>
      <x:c r="H3870" s="6" t="n">
        <x:v>0</x:v>
      </x:c>
      <x:c r="I3870" s="6" t="n">
        <x:v>0</x:v>
      </x:c>
      <x:c r="J3870" s="6" t="str">
        <x:v>[0.7]</x:v>
      </x:c>
      <x:c r="K3870" s="7" t="str">
        <x:v>需确认条件及分段</x:v>
      </x:c>
      <x:c r="L3870" s="6" t="str">
        <x:v>https://raw.githubusercontent.com/Mar-7th/StarRailRes/dbe8cdfcfb0bf657b9fe1cf92d5537f118ccb487/index_new/cn/character_skills.json</x:v>
      </x:c>
    </x:row>
    <x:row r="3871" ht="20" customHeight="1">
      <x:c r="A3871" s="6" t="str">
        <x:v>132101_4</x:v>
      </x:c>
      <x:c r="B3871" s="6" t="str">
        <x:v>132101</x:v>
      </x:c>
      <x:c r="C3871" s="6" t="n">
        <x:v>4</x:v>
      </x:c>
      <x:c r="D3871" s="6" t="str">
        <x:v>拨弄…记忆绽开裂隙</x:v>
      </x:c>
      <x:c r="E3871" s="7" t="str">
        <x:v>对指定敌方单体造成等同于大丽花80%攻击力的火属性伤害。</x:v>
      </x:c>
      <x:c r="F3871" s="6" t="n">
        <x:v>0.8</x:v>
      </x:c>
      <x:c r="G3871" s="6" t="n">
        <x:v>0</x:v>
      </x:c>
      <x:c r="H3871" s="6" t="n">
        <x:v>0</x:v>
      </x:c>
      <x:c r="I3871" s="6" t="n">
        <x:v>0</x:v>
      </x:c>
      <x:c r="J3871" s="6" t="str">
        <x:v>[0.8]</x:v>
      </x:c>
      <x:c r="K3871" s="7" t="str">
        <x:v>需确认条件及分段</x:v>
      </x:c>
      <x:c r="L3871" s="6" t="str">
        <x:v>https://raw.githubusercontent.com/Mar-7th/StarRailRes/dbe8cdfcfb0bf657b9fe1cf92d5537f118ccb487/index_new/cn/character_skills.json</x:v>
      </x:c>
    </x:row>
    <x:row r="3872" ht="20" customHeight="1">
      <x:c r="A3872" s="6" t="str">
        <x:v>132101_5</x:v>
      </x:c>
      <x:c r="B3872" s="6" t="str">
        <x:v>132101</x:v>
      </x:c>
      <x:c r="C3872" s="6" t="n">
        <x:v>5</x:v>
      </x:c>
      <x:c r="D3872" s="6" t="str">
        <x:v>拨弄…记忆绽开裂隙</x:v>
      </x:c>
      <x:c r="E3872" s="7" t="str">
        <x:v>对指定敌方单体造成等同于大丽花90%攻击力的火属性伤害。</x:v>
      </x:c>
      <x:c r="F3872" s="6" t="n">
        <x:v>0.9</x:v>
      </x:c>
      <x:c r="G3872" s="6" t="n">
        <x:v>0</x:v>
      </x:c>
      <x:c r="H3872" s="6" t="n">
        <x:v>0</x:v>
      </x:c>
      <x:c r="I3872" s="6" t="n">
        <x:v>0</x:v>
      </x:c>
      <x:c r="J3872" s="6" t="str">
        <x:v>[0.9]</x:v>
      </x:c>
      <x:c r="K3872" s="7" t="str">
        <x:v>需确认条件及分段</x:v>
      </x:c>
      <x:c r="L3872" s="6" t="str">
        <x:v>https://raw.githubusercontent.com/Mar-7th/StarRailRes/dbe8cdfcfb0bf657b9fe1cf92d5537f118ccb487/index_new/cn/character_skills.json</x:v>
      </x:c>
    </x:row>
    <x:row r="3873" ht="20" customHeight="1">
      <x:c r="A3873" s="6" t="str">
        <x:v>132101_6</x:v>
      </x:c>
      <x:c r="B3873" s="6" t="str">
        <x:v>132101</x:v>
      </x:c>
      <x:c r="C3873" s="6" t="n">
        <x:v>6</x:v>
      </x:c>
      <x:c r="D3873" s="6" t="str">
        <x:v>拨弄…记忆绽开裂隙</x:v>
      </x:c>
      <x:c r="E3873" s="7" t="str">
        <x:v>对指定敌方单体造成等同于大丽花100%攻击力的火属性伤害。</x:v>
      </x:c>
      <x:c r="F3873" s="6" t="n">
        <x:v>1</x:v>
      </x:c>
      <x:c r="G3873" s="6" t="n">
        <x:v>0</x:v>
      </x:c>
      <x:c r="H3873" s="6" t="n">
        <x:v>0</x:v>
      </x:c>
      <x:c r="I3873" s="6" t="n">
        <x:v>0</x:v>
      </x:c>
      <x:c r="J3873" s="6" t="str">
        <x:v>[1]</x:v>
      </x:c>
      <x:c r="K3873" s="7" t="str">
        <x:v>需确认条件及分段</x:v>
      </x:c>
      <x:c r="L3873" s="6" t="str">
        <x:v>https://raw.githubusercontent.com/Mar-7th/StarRailRes/dbe8cdfcfb0bf657b9fe1cf92d5537f118ccb487/index_new/cn/character_skills.json</x:v>
      </x:c>
    </x:row>
    <x:row r="3874" ht="20" customHeight="1">
      <x:c r="A3874" s="6" t="str">
        <x:v>132101_7</x:v>
      </x:c>
      <x:c r="B3874" s="6" t="str">
        <x:v>132101</x:v>
      </x:c>
      <x:c r="C3874" s="6" t="n">
        <x:v>7</x:v>
      </x:c>
      <x:c r="D3874" s="6" t="str">
        <x:v>拨弄…记忆绽开裂隙</x:v>
      </x:c>
      <x:c r="E3874" s="7" t="str">
        <x:v>对指定敌方单体造成等同于大丽花110%攻击力的火属性伤害。</x:v>
      </x:c>
      <x:c r="F3874" s="6" t="n">
        <x:v>1.1</x:v>
      </x:c>
      <x:c r="G3874" s="6" t="n">
        <x:v>0</x:v>
      </x:c>
      <x:c r="H3874" s="6" t="n">
        <x:v>0</x:v>
      </x:c>
      <x:c r="I3874" s="6" t="n">
        <x:v>0</x:v>
      </x:c>
      <x:c r="J3874" s="6" t="str">
        <x:v>[1.1]</x:v>
      </x:c>
      <x:c r="K3874" s="7" t="str">
        <x:v>需确认条件及分段</x:v>
      </x:c>
      <x:c r="L3874" s="6" t="str">
        <x:v>https://raw.githubusercontent.com/Mar-7th/StarRailRes/dbe8cdfcfb0bf657b9fe1cf92d5537f118ccb487/index_new/cn/character_skills.json</x:v>
      </x:c>
    </x:row>
    <x:row r="3875" ht="20" customHeight="1">
      <x:c r="A3875" s="6" t="str">
        <x:v>132101_8</x:v>
      </x:c>
      <x:c r="B3875" s="6" t="str">
        <x:v>132101</x:v>
      </x:c>
      <x:c r="C3875" s="6" t="n">
        <x:v>8</x:v>
      </x:c>
      <x:c r="D3875" s="6" t="str">
        <x:v>拨弄…记忆绽开裂隙</x:v>
      </x:c>
      <x:c r="E3875" s="7" t="str">
        <x:v>对指定敌方单体造成等同于大丽花120%攻击力的火属性伤害。</x:v>
      </x:c>
      <x:c r="F3875" s="6" t="n">
        <x:v>1.2</x:v>
      </x:c>
      <x:c r="G3875" s="6" t="n">
        <x:v>0</x:v>
      </x:c>
      <x:c r="H3875" s="6" t="n">
        <x:v>0</x:v>
      </x:c>
      <x:c r="I3875" s="6" t="n">
        <x:v>0</x:v>
      </x:c>
      <x:c r="J3875" s="6" t="str">
        <x:v>[1.2]</x:v>
      </x:c>
      <x:c r="K3875" s="7" t="str">
        <x:v>需确认条件及分段</x:v>
      </x:c>
      <x:c r="L3875" s="6" t="str">
        <x:v>https://raw.githubusercontent.com/Mar-7th/StarRailRes/dbe8cdfcfb0bf657b9fe1cf92d5537f118ccb487/index_new/cn/character_skills.json</x:v>
      </x:c>
    </x:row>
    <x:row r="3876" ht="20" customHeight="1">
      <x:c r="A3876" s="6" t="str">
        <x:v>132101_9</x:v>
      </x:c>
      <x:c r="B3876" s="6" t="str">
        <x:v>132101</x:v>
      </x:c>
      <x:c r="C3876" s="6" t="n">
        <x:v>9</x:v>
      </x:c>
      <x:c r="D3876" s="6" t="str">
        <x:v>拨弄…记忆绽开裂隙</x:v>
      </x:c>
      <x:c r="E3876" s="7" t="str">
        <x:v>对指定敌方单体造成等同于大丽花130%攻击力的火属性伤害。</x:v>
      </x:c>
      <x:c r="F3876" s="6" t="n">
        <x:v>1.3</x:v>
      </x:c>
      <x:c r="G3876" s="6" t="n">
        <x:v>0</x:v>
      </x:c>
      <x:c r="H3876" s="6" t="n">
        <x:v>0</x:v>
      </x:c>
      <x:c r="I3876" s="6" t="n">
        <x:v>0</x:v>
      </x:c>
      <x:c r="J3876" s="6" t="str">
        <x:v>[1.3]</x:v>
      </x:c>
      <x:c r="K3876" s="7" t="str">
        <x:v>需确认条件及分段</x:v>
      </x:c>
      <x:c r="L3876" s="6" t="str">
        <x:v>https://raw.githubusercontent.com/Mar-7th/StarRailRes/dbe8cdfcfb0bf657b9fe1cf92d5537f118ccb487/index_new/cn/character_skills.json</x:v>
      </x:c>
    </x:row>
    <x:row r="3877" ht="20" customHeight="1">
      <x:c r="A3877" s="6" t="str">
        <x:v>132101_10</x:v>
      </x:c>
      <x:c r="B3877" s="6" t="str">
        <x:v>132101</x:v>
      </x:c>
      <x:c r="C3877" s="6" t="n">
        <x:v>10</x:v>
      </x:c>
      <x:c r="D3877" s="6" t="str">
        <x:v>拨弄…记忆绽开裂隙</x:v>
      </x:c>
      <x:c r="E3877" s="7" t="str">
        <x:v>对指定敌方单体造成等同于大丽花140%攻击力的火属性伤害。</x:v>
      </x:c>
      <x:c r="F3877" s="6" t="n">
        <x:v>1.4</x:v>
      </x:c>
      <x:c r="G3877" s="6" t="n">
        <x:v>0</x:v>
      </x:c>
      <x:c r="H3877" s="6" t="n">
        <x:v>0</x:v>
      </x:c>
      <x:c r="I3877" s="6" t="n">
        <x:v>0</x:v>
      </x:c>
      <x:c r="J3877" s="6" t="str">
        <x:v>[1.4]</x:v>
      </x:c>
      <x:c r="K3877" s="7" t="str">
        <x:v>需确认条件及分段</x:v>
      </x:c>
      <x:c r="L3877" s="6" t="str">
        <x:v>https://raw.githubusercontent.com/Mar-7th/StarRailRes/dbe8cdfcfb0bf657b9fe1cf92d5537f118ccb487/index_new/cn/character_skills.json</x:v>
      </x:c>
    </x:row>
    <x:row r="3878" ht="53" customHeight="1">
      <x:c r="A3878" s="6" t="str">
        <x:v>132102_1</x:v>
      </x:c>
      <x:c r="B3878" s="6" t="str">
        <x:v>132102</x:v>
      </x:c>
      <x:c r="C3878" s="6" t="n">
        <x:v>1</x:v>
      </x:c>
      <x:c r="D3878" s="6" t="str">
        <x:v>舔舐…背叛伸出火舌</x:v>
      </x:c>
      <x:c r="E3878" s="7" t="str">
        <x:v>开启结界，持续3回合，大丽花回合开始时持续回合数减1。随后对指定敌方单体及其相邻目标造成等同于大丽花80%攻击力的火属性伤害。
结界持续期间，我方全体的弱点击破效率提高50%，敌方目标未处于弱点击破状态时承受的削韧值也能够转化为超击破伤害。</x:v>
      </x:c>
      <x:c r="F3878" s="6" t="n">
        <x:v>0</x:v>
      </x:c>
      <x:c r="G3878" s="6" t="n">
        <x:v>0</x:v>
      </x:c>
      <x:c r="H3878" s="6" t="n">
        <x:v>0</x:v>
      </x:c>
      <x:c r="I3878" s="6" t="n">
        <x:v>0</x:v>
      </x:c>
      <x:c r="J3878" s="6" t="str">
        <x:v>[0.8, 3, 0.5]</x:v>
      </x:c>
      <x:c r="K3878" s="7" t="str">
        <x:v>无首段伤害倍率，请覆盖或设为辅助技能</x:v>
      </x:c>
      <x:c r="L3878" s="6" t="str">
        <x:v>https://raw.githubusercontent.com/Mar-7th/StarRailRes/dbe8cdfcfb0bf657b9fe1cf92d5537f118ccb487/index_new/cn/character_skills.json</x:v>
      </x:c>
    </x:row>
    <x:row r="3879" ht="53" customHeight="1">
      <x:c r="A3879" s="6" t="str">
        <x:v>132102_2</x:v>
      </x:c>
      <x:c r="B3879" s="6" t="str">
        <x:v>132102</x:v>
      </x:c>
      <x:c r="C3879" s="6" t="n">
        <x:v>2</x:v>
      </x:c>
      <x:c r="D3879" s="6" t="str">
        <x:v>舔舐…背叛伸出火舌</x:v>
      </x:c>
      <x:c r="E3879" s="7" t="str">
        <x:v>开启结界，持续3回合，大丽花回合开始时持续回合数减1。随后对指定敌方单体及其相邻目标造成等同于大丽花88%攻击力的火属性伤害。
结界持续期间，我方全体的弱点击破效率提高50%，敌方目标未处于弱点击破状态时承受的削韧值也能够转化为超击破伤害。</x:v>
      </x:c>
      <x:c r="F3879" s="6" t="n">
        <x:v>0</x:v>
      </x:c>
      <x:c r="G3879" s="6" t="n">
        <x:v>0</x:v>
      </x:c>
      <x:c r="H3879" s="6" t="n">
        <x:v>0</x:v>
      </x:c>
      <x:c r="I3879" s="6" t="n">
        <x:v>0</x:v>
      </x:c>
      <x:c r="J3879" s="6" t="str">
        <x:v>[0.88, 3, 0.5]</x:v>
      </x:c>
      <x:c r="K3879" s="7" t="str">
        <x:v>无首段伤害倍率，请覆盖或设为辅助技能</x:v>
      </x:c>
      <x:c r="L3879" s="6" t="str">
        <x:v>https://raw.githubusercontent.com/Mar-7th/StarRailRes/dbe8cdfcfb0bf657b9fe1cf92d5537f118ccb487/index_new/cn/character_skills.json</x:v>
      </x:c>
    </x:row>
    <x:row r="3880" ht="53" customHeight="1">
      <x:c r="A3880" s="6" t="str">
        <x:v>132102_3</x:v>
      </x:c>
      <x:c r="B3880" s="6" t="str">
        <x:v>132102</x:v>
      </x:c>
      <x:c r="C3880" s="6" t="n">
        <x:v>3</x:v>
      </x:c>
      <x:c r="D3880" s="6" t="str">
        <x:v>舔舐…背叛伸出火舌</x:v>
      </x:c>
      <x:c r="E3880" s="7" t="str">
        <x:v>开启结界，持续3回合，大丽花回合开始时持续回合数减1。随后对指定敌方单体及其相邻目标造成等同于大丽花96%攻击力的火属性伤害。
结界持续期间，我方全体的弱点击破效率提高50%，敌方目标未处于弱点击破状态时承受的削韧值也能够转化为超击破伤害。</x:v>
      </x:c>
      <x:c r="F3880" s="6" t="n">
        <x:v>0</x:v>
      </x:c>
      <x:c r="G3880" s="6" t="n">
        <x:v>0</x:v>
      </x:c>
      <x:c r="H3880" s="6" t="n">
        <x:v>0</x:v>
      </x:c>
      <x:c r="I3880" s="6" t="n">
        <x:v>0</x:v>
      </x:c>
      <x:c r="J3880" s="6" t="str">
        <x:v>[0.96, 3, 0.5]</x:v>
      </x:c>
      <x:c r="K3880" s="7" t="str">
        <x:v>无首段伤害倍率，请覆盖或设为辅助技能</x:v>
      </x:c>
      <x:c r="L3880" s="6" t="str">
        <x:v>https://raw.githubusercontent.com/Mar-7th/StarRailRes/dbe8cdfcfb0bf657b9fe1cf92d5537f118ccb487/index_new/cn/character_skills.json</x:v>
      </x:c>
    </x:row>
    <x:row r="3881" ht="53" customHeight="1">
      <x:c r="A3881" s="6" t="str">
        <x:v>132102_4</x:v>
      </x:c>
      <x:c r="B3881" s="6" t="str">
        <x:v>132102</x:v>
      </x:c>
      <x:c r="C3881" s="6" t="n">
        <x:v>4</x:v>
      </x:c>
      <x:c r="D3881" s="6" t="str">
        <x:v>舔舐…背叛伸出火舌</x:v>
      </x:c>
      <x:c r="E3881" s="7" t="str">
        <x:v>开启结界，持续3回合，大丽花回合开始时持续回合数减1。随后对指定敌方单体及其相邻目标造成等同于大丽花104%攻击力的火属性伤害。
结界持续期间，我方全体的弱点击破效率提高50%，敌方目标未处于弱点击破状态时承受的削韧值也能够转化为超击破伤害。</x:v>
      </x:c>
      <x:c r="F3881" s="6" t="n">
        <x:v>0</x:v>
      </x:c>
      <x:c r="G3881" s="6" t="n">
        <x:v>0</x:v>
      </x:c>
      <x:c r="H3881" s="6" t="n">
        <x:v>0</x:v>
      </x:c>
      <x:c r="I3881" s="6" t="n">
        <x:v>0</x:v>
      </x:c>
      <x:c r="J3881" s="6" t="str">
        <x:v>[1.04, 3, 0.5]</x:v>
      </x:c>
      <x:c r="K3881" s="7" t="str">
        <x:v>无首段伤害倍率，请覆盖或设为辅助技能</x:v>
      </x:c>
      <x:c r="L3881" s="6" t="str">
        <x:v>https://raw.githubusercontent.com/Mar-7th/StarRailRes/dbe8cdfcfb0bf657b9fe1cf92d5537f118ccb487/index_new/cn/character_skills.json</x:v>
      </x:c>
    </x:row>
    <x:row r="3882" ht="53" customHeight="1">
      <x:c r="A3882" s="6" t="str">
        <x:v>132102_5</x:v>
      </x:c>
      <x:c r="B3882" s="6" t="str">
        <x:v>132102</x:v>
      </x:c>
      <x:c r="C3882" s="6" t="n">
        <x:v>5</x:v>
      </x:c>
      <x:c r="D3882" s="6" t="str">
        <x:v>舔舐…背叛伸出火舌</x:v>
      </x:c>
      <x:c r="E3882" s="7" t="str">
        <x:v>开启结界，持续3回合，大丽花回合开始时持续回合数减1。随后对指定敌方单体及其相邻目标造成等同于大丽花112%攻击力的火属性伤害。
结界持续期间，我方全体的弱点击破效率提高50%，敌方目标未处于弱点击破状态时承受的削韧值也能够转化为超击破伤害。</x:v>
      </x:c>
      <x:c r="F3882" s="6" t="n">
        <x:v>0</x:v>
      </x:c>
      <x:c r="G3882" s="6" t="n">
        <x:v>0</x:v>
      </x:c>
      <x:c r="H3882" s="6" t="n">
        <x:v>0</x:v>
      </x:c>
      <x:c r="I3882" s="6" t="n">
        <x:v>0</x:v>
      </x:c>
      <x:c r="J3882" s="6" t="str">
        <x:v>[1.12, 3, 0.5]</x:v>
      </x:c>
      <x:c r="K3882" s="7" t="str">
        <x:v>无首段伤害倍率，请覆盖或设为辅助技能</x:v>
      </x:c>
      <x:c r="L3882" s="6" t="str">
        <x:v>https://raw.githubusercontent.com/Mar-7th/StarRailRes/dbe8cdfcfb0bf657b9fe1cf92d5537f118ccb487/index_new/cn/character_skills.json</x:v>
      </x:c>
    </x:row>
    <x:row r="3883" ht="53" customHeight="1">
      <x:c r="A3883" s="6" t="str">
        <x:v>132102_6</x:v>
      </x:c>
      <x:c r="B3883" s="6" t="str">
        <x:v>132102</x:v>
      </x:c>
      <x:c r="C3883" s="6" t="n">
        <x:v>6</x:v>
      </x:c>
      <x:c r="D3883" s="6" t="str">
        <x:v>舔舐…背叛伸出火舌</x:v>
      </x:c>
      <x:c r="E3883" s="7" t="str">
        <x:v>开启结界，持续3回合，大丽花回合开始时持续回合数减1。随后对指定敌方单体及其相邻目标造成等同于大丽花120%攻击力的火属性伤害。
结界持续期间，我方全体的弱点击破效率提高50%，敌方目标未处于弱点击破状态时承受的削韧值也能够转化为超击破伤害。</x:v>
      </x:c>
      <x:c r="F3883" s="6" t="n">
        <x:v>0</x:v>
      </x:c>
      <x:c r="G3883" s="6" t="n">
        <x:v>0</x:v>
      </x:c>
      <x:c r="H3883" s="6" t="n">
        <x:v>0</x:v>
      </x:c>
      <x:c r="I3883" s="6" t="n">
        <x:v>0</x:v>
      </x:c>
      <x:c r="J3883" s="6" t="str">
        <x:v>[1.2, 3, 0.5]</x:v>
      </x:c>
      <x:c r="K3883" s="7" t="str">
        <x:v>无首段伤害倍率，请覆盖或设为辅助技能</x:v>
      </x:c>
      <x:c r="L3883" s="6" t="str">
        <x:v>https://raw.githubusercontent.com/Mar-7th/StarRailRes/dbe8cdfcfb0bf657b9fe1cf92d5537f118ccb487/index_new/cn/character_skills.json</x:v>
      </x:c>
    </x:row>
    <x:row r="3884" ht="53" customHeight="1">
      <x:c r="A3884" s="6" t="str">
        <x:v>132102_7</x:v>
      </x:c>
      <x:c r="B3884" s="6" t="str">
        <x:v>132102</x:v>
      </x:c>
      <x:c r="C3884" s="6" t="n">
        <x:v>7</x:v>
      </x:c>
      <x:c r="D3884" s="6" t="str">
        <x:v>舔舐…背叛伸出火舌</x:v>
      </x:c>
      <x:c r="E3884" s="7" t="str">
        <x:v>开启结界，持续3回合，大丽花回合开始时持续回合数减1。随后对指定敌方单体及其相邻目标造成等同于大丽花130%攻击力的火属性伤害。
结界持续期间，我方全体的弱点击破效率提高50%，敌方目标未处于弱点击破状态时承受的削韧值也能够转化为超击破伤害。</x:v>
      </x:c>
      <x:c r="F3884" s="6" t="n">
        <x:v>0</x:v>
      </x:c>
      <x:c r="G3884" s="6" t="n">
        <x:v>0</x:v>
      </x:c>
      <x:c r="H3884" s="6" t="n">
        <x:v>0</x:v>
      </x:c>
      <x:c r="I3884" s="6" t="n">
        <x:v>0</x:v>
      </x:c>
      <x:c r="J3884" s="6" t="str">
        <x:v>[1.3, 3, 0.5]</x:v>
      </x:c>
      <x:c r="K3884" s="7" t="str">
        <x:v>无首段伤害倍率，请覆盖或设为辅助技能</x:v>
      </x:c>
      <x:c r="L3884" s="6" t="str">
        <x:v>https://raw.githubusercontent.com/Mar-7th/StarRailRes/dbe8cdfcfb0bf657b9fe1cf92d5537f118ccb487/index_new/cn/character_skills.json</x:v>
      </x:c>
    </x:row>
    <x:row r="3885" ht="53" customHeight="1">
      <x:c r="A3885" s="6" t="str">
        <x:v>132102_8</x:v>
      </x:c>
      <x:c r="B3885" s="6" t="str">
        <x:v>132102</x:v>
      </x:c>
      <x:c r="C3885" s="6" t="n">
        <x:v>8</x:v>
      </x:c>
      <x:c r="D3885" s="6" t="str">
        <x:v>舔舐…背叛伸出火舌</x:v>
      </x:c>
      <x:c r="E3885" s="7" t="str">
        <x:v>开启结界，持续3回合，大丽花回合开始时持续回合数减1。随后对指定敌方单体及其相邻目标造成等同于大丽花140%攻击力的火属性伤害。
结界持续期间，我方全体的弱点击破效率提高50%，敌方目标未处于弱点击破状态时承受的削韧值也能够转化为超击破伤害。</x:v>
      </x:c>
      <x:c r="F3885" s="6" t="n">
        <x:v>0</x:v>
      </x:c>
      <x:c r="G3885" s="6" t="n">
        <x:v>0</x:v>
      </x:c>
      <x:c r="H3885" s="6" t="n">
        <x:v>0</x:v>
      </x:c>
      <x:c r="I3885" s="6" t="n">
        <x:v>0</x:v>
      </x:c>
      <x:c r="J3885" s="6" t="str">
        <x:v>[1.4, 3, 0.5]</x:v>
      </x:c>
      <x:c r="K3885" s="7" t="str">
        <x:v>无首段伤害倍率，请覆盖或设为辅助技能</x:v>
      </x:c>
      <x:c r="L3885" s="6" t="str">
        <x:v>https://raw.githubusercontent.com/Mar-7th/StarRailRes/dbe8cdfcfb0bf657b9fe1cf92d5537f118ccb487/index_new/cn/character_skills.json</x:v>
      </x:c>
    </x:row>
    <x:row r="3886" ht="53" customHeight="1">
      <x:c r="A3886" s="6" t="str">
        <x:v>132102_9</x:v>
      </x:c>
      <x:c r="B3886" s="6" t="str">
        <x:v>132102</x:v>
      </x:c>
      <x:c r="C3886" s="6" t="n">
        <x:v>9</x:v>
      </x:c>
      <x:c r="D3886" s="6" t="str">
        <x:v>舔舐…背叛伸出火舌</x:v>
      </x:c>
      <x:c r="E3886" s="7" t="str">
        <x:v>开启结界，持续3回合，大丽花回合开始时持续回合数减1。随后对指定敌方单体及其相邻目标造成等同于大丽花150%攻击力的火属性伤害。
结界持续期间，我方全体的弱点击破效率提高50%，敌方目标未处于弱点击破状态时承受的削韧值也能够转化为超击破伤害。</x:v>
      </x:c>
      <x:c r="F3886" s="6" t="n">
        <x:v>0</x:v>
      </x:c>
      <x:c r="G3886" s="6" t="n">
        <x:v>0</x:v>
      </x:c>
      <x:c r="H3886" s="6" t="n">
        <x:v>0</x:v>
      </x:c>
      <x:c r="I3886" s="6" t="n">
        <x:v>0</x:v>
      </x:c>
      <x:c r="J3886" s="6" t="str">
        <x:v>[1.5, 3, 0.5]</x:v>
      </x:c>
      <x:c r="K3886" s="7" t="str">
        <x:v>无首段伤害倍率，请覆盖或设为辅助技能</x:v>
      </x:c>
      <x:c r="L3886" s="6" t="str">
        <x:v>https://raw.githubusercontent.com/Mar-7th/StarRailRes/dbe8cdfcfb0bf657b9fe1cf92d5537f118ccb487/index_new/cn/character_skills.json</x:v>
      </x:c>
    </x:row>
    <x:row r="3887" ht="53" customHeight="1">
      <x:c r="A3887" s="6" t="str">
        <x:v>132102_10</x:v>
      </x:c>
      <x:c r="B3887" s="6" t="str">
        <x:v>132102</x:v>
      </x:c>
      <x:c r="C3887" s="6" t="n">
        <x:v>10</x:v>
      </x:c>
      <x:c r="D3887" s="6" t="str">
        <x:v>舔舐…背叛伸出火舌</x:v>
      </x:c>
      <x:c r="E3887" s="7" t="str">
        <x:v>开启结界，持续3回合，大丽花回合开始时持续回合数减1。随后对指定敌方单体及其相邻目标造成等同于大丽花160%攻击力的火属性伤害。
结界持续期间，我方全体的弱点击破效率提高50%，敌方目标未处于弱点击破状态时承受的削韧值也能够转化为超击破伤害。</x:v>
      </x:c>
      <x:c r="F3887" s="6" t="n">
        <x:v>0</x:v>
      </x:c>
      <x:c r="G3887" s="6" t="n">
        <x:v>0</x:v>
      </x:c>
      <x:c r="H3887" s="6" t="n">
        <x:v>0</x:v>
      </x:c>
      <x:c r="I3887" s="6" t="n">
        <x:v>0</x:v>
      </x:c>
      <x:c r="J3887" s="6" t="str">
        <x:v>[1.6, 3, 0.5]</x:v>
      </x:c>
      <x:c r="K3887" s="7" t="str">
        <x:v>无首段伤害倍率，请覆盖或设为辅助技能</x:v>
      </x:c>
      <x:c r="L3887" s="6" t="str">
        <x:v>https://raw.githubusercontent.com/Mar-7th/StarRailRes/dbe8cdfcfb0bf657b9fe1cf92d5537f118ccb487/index_new/cn/character_skills.json</x:v>
      </x:c>
    </x:row>
    <x:row r="3888" ht="53" customHeight="1">
      <x:c r="A3888" s="6" t="str">
        <x:v>132102_11</x:v>
      </x:c>
      <x:c r="B3888" s="6" t="str">
        <x:v>132102</x:v>
      </x:c>
      <x:c r="C3888" s="6" t="n">
        <x:v>11</x:v>
      </x:c>
      <x:c r="D3888" s="6" t="str">
        <x:v>舔舐…背叛伸出火舌</x:v>
      </x:c>
      <x:c r="E3888" s="7" t="str">
        <x:v>开启结界，持续3回合，大丽花回合开始时持续回合数减1。随后对指定敌方单体及其相邻目标造成等同于大丽花168%攻击力的火属性伤害。
结界持续期间，我方全体的弱点击破效率提高50%，敌方目标未处于弱点击破状态时承受的削韧值也能够转化为超击破伤害。</x:v>
      </x:c>
      <x:c r="F3888" s="6" t="n">
        <x:v>0</x:v>
      </x:c>
      <x:c r="G3888" s="6" t="n">
        <x:v>0</x:v>
      </x:c>
      <x:c r="H3888" s="6" t="n">
        <x:v>0</x:v>
      </x:c>
      <x:c r="I3888" s="6" t="n">
        <x:v>0</x:v>
      </x:c>
      <x:c r="J3888" s="6" t="str">
        <x:v>[1.68, 3, 0.5]</x:v>
      </x:c>
      <x:c r="K3888" s="7" t="str">
        <x:v>无首段伤害倍率，请覆盖或设为辅助技能</x:v>
      </x:c>
      <x:c r="L3888" s="6" t="str">
        <x:v>https://raw.githubusercontent.com/Mar-7th/StarRailRes/dbe8cdfcfb0bf657b9fe1cf92d5537f118ccb487/index_new/cn/character_skills.json</x:v>
      </x:c>
    </x:row>
    <x:row r="3889" ht="53" customHeight="1">
      <x:c r="A3889" s="6" t="str">
        <x:v>132102_12</x:v>
      </x:c>
      <x:c r="B3889" s="6" t="str">
        <x:v>132102</x:v>
      </x:c>
      <x:c r="C3889" s="6" t="n">
        <x:v>12</x:v>
      </x:c>
      <x:c r="D3889" s="6" t="str">
        <x:v>舔舐…背叛伸出火舌</x:v>
      </x:c>
      <x:c r="E3889" s="7" t="str">
        <x:v>开启结界，持续3回合，大丽花回合开始时持续回合数减1。随后对指定敌方单体及其相邻目标造成等同于大丽花176%攻击力的火属性伤害。
结界持续期间，我方全体的弱点击破效率提高50%，敌方目标未处于弱点击破状态时承受的削韧值也能够转化为超击破伤害。</x:v>
      </x:c>
      <x:c r="F3889" s="6" t="n">
        <x:v>0</x:v>
      </x:c>
      <x:c r="G3889" s="6" t="n">
        <x:v>0</x:v>
      </x:c>
      <x:c r="H3889" s="6" t="n">
        <x:v>0</x:v>
      </x:c>
      <x:c r="I3889" s="6" t="n">
        <x:v>0</x:v>
      </x:c>
      <x:c r="J3889" s="6" t="str">
        <x:v>[1.76, 3, 0.5]</x:v>
      </x:c>
      <x:c r="K3889" s="7" t="str">
        <x:v>无首段伤害倍率，请覆盖或设为辅助技能</x:v>
      </x:c>
      <x:c r="L3889" s="6" t="str">
        <x:v>https://raw.githubusercontent.com/Mar-7th/StarRailRes/dbe8cdfcfb0bf657b9fe1cf92d5537f118ccb487/index_new/cn/character_skills.json</x:v>
      </x:c>
    </x:row>
    <x:row r="3890" ht="53" customHeight="1">
      <x:c r="A3890" s="6" t="str">
        <x:v>132102_13</x:v>
      </x:c>
      <x:c r="B3890" s="6" t="str">
        <x:v>132102</x:v>
      </x:c>
      <x:c r="C3890" s="6" t="n">
        <x:v>13</x:v>
      </x:c>
      <x:c r="D3890" s="6" t="str">
        <x:v>舔舐…背叛伸出火舌</x:v>
      </x:c>
      <x:c r="E3890" s="7" t="str">
        <x:v>开启结界，持续3回合，大丽花回合开始时持续回合数减1。随后对指定敌方单体及其相邻目标造成等同于大丽花184%攻击力的火属性伤害。
结界持续期间，我方全体的弱点击破效率提高50%，敌方目标未处于弱点击破状态时承受的削韧值也能够转化为超击破伤害。</x:v>
      </x:c>
      <x:c r="F3890" s="6" t="n">
        <x:v>0</x:v>
      </x:c>
      <x:c r="G3890" s="6" t="n">
        <x:v>0</x:v>
      </x:c>
      <x:c r="H3890" s="6" t="n">
        <x:v>0</x:v>
      </x:c>
      <x:c r="I3890" s="6" t="n">
        <x:v>0</x:v>
      </x:c>
      <x:c r="J3890" s="6" t="str">
        <x:v>[1.84, 3, 0.5]</x:v>
      </x:c>
      <x:c r="K3890" s="7" t="str">
        <x:v>无首段伤害倍率，请覆盖或设为辅助技能</x:v>
      </x:c>
      <x:c r="L3890" s="6" t="str">
        <x:v>https://raw.githubusercontent.com/Mar-7th/StarRailRes/dbe8cdfcfb0bf657b9fe1cf92d5537f118ccb487/index_new/cn/character_skills.json</x:v>
      </x:c>
    </x:row>
    <x:row r="3891" ht="53" customHeight="1">
      <x:c r="A3891" s="6" t="str">
        <x:v>132102_14</x:v>
      </x:c>
      <x:c r="B3891" s="6" t="str">
        <x:v>132102</x:v>
      </x:c>
      <x:c r="C3891" s="6" t="n">
        <x:v>14</x:v>
      </x:c>
      <x:c r="D3891" s="6" t="str">
        <x:v>舔舐…背叛伸出火舌</x:v>
      </x:c>
      <x:c r="E3891" s="7" t="str">
        <x:v>开启结界，持续3回合，大丽花回合开始时持续回合数减1。随后对指定敌方单体及其相邻目标造成等同于大丽花192%攻击力的火属性伤害。
结界持续期间，我方全体的弱点击破效率提高50%，敌方目标未处于弱点击破状态时承受的削韧值也能够转化为超击破伤害。</x:v>
      </x:c>
      <x:c r="F3891" s="6" t="n">
        <x:v>0</x:v>
      </x:c>
      <x:c r="G3891" s="6" t="n">
        <x:v>0</x:v>
      </x:c>
      <x:c r="H3891" s="6" t="n">
        <x:v>0</x:v>
      </x:c>
      <x:c r="I3891" s="6" t="n">
        <x:v>0</x:v>
      </x:c>
      <x:c r="J3891" s="6" t="str">
        <x:v>[1.92, 3, 0.5]</x:v>
      </x:c>
      <x:c r="K3891" s="7" t="str">
        <x:v>无首段伤害倍率，请覆盖或设为辅助技能</x:v>
      </x:c>
      <x:c r="L3891" s="6" t="str">
        <x:v>https://raw.githubusercontent.com/Mar-7th/StarRailRes/dbe8cdfcfb0bf657b9fe1cf92d5537f118ccb487/index_new/cn/character_skills.json</x:v>
      </x:c>
    </x:row>
    <x:row r="3892" ht="53" customHeight="1">
      <x:c r="A3892" s="6" t="str">
        <x:v>132102_15</x:v>
      </x:c>
      <x:c r="B3892" s="6" t="str">
        <x:v>132102</x:v>
      </x:c>
      <x:c r="C3892" s="6" t="n">
        <x:v>15</x:v>
      </x:c>
      <x:c r="D3892" s="6" t="str">
        <x:v>舔舐…背叛伸出火舌</x:v>
      </x:c>
      <x:c r="E3892" s="7" t="str">
        <x:v>开启结界，持续3回合，大丽花回合开始时持续回合数减1。随后对指定敌方单体及其相邻目标造成等同于大丽花200%攻击力的火属性伤害。
结界持续期间，我方全体的弱点击破效率提高50%，敌方目标未处于弱点击破状态时承受的削韧值也能够转化为超击破伤害。</x:v>
      </x:c>
      <x:c r="F3892" s="6" t="n">
        <x:v>0</x:v>
      </x:c>
      <x:c r="G3892" s="6" t="n">
        <x:v>0</x:v>
      </x:c>
      <x:c r="H3892" s="6" t="n">
        <x:v>0</x:v>
      </x:c>
      <x:c r="I3892" s="6" t="n">
        <x:v>0</x:v>
      </x:c>
      <x:c r="J3892" s="6" t="str">
        <x:v>[2, 3, 0.5]</x:v>
      </x:c>
      <x:c r="K3892" s="7" t="str">
        <x:v>无首段伤害倍率，请覆盖或设为辅助技能</x:v>
      </x:c>
      <x:c r="L3892" s="6" t="str">
        <x:v>https://raw.githubusercontent.com/Mar-7th/StarRailRes/dbe8cdfcfb0bf657b9fe1cf92d5537f118ccb487/index_new/cn/character_skills.json</x:v>
      </x:c>
    </x:row>
    <x:row r="3893" ht="53" customHeight="1">
      <x:c r="A3893" s="6" t="str">
        <x:v>132103_1</x:v>
      </x:c>
      <x:c r="B3893" s="6" t="str">
        <x:v>132103</x:v>
      </x:c>
      <x:c r="C3893" s="6" t="n">
        <x:v>1</x:v>
      </x:c>
      <x:c r="D3893" s="6" t="str">
        <x:v>沉溺…飞灰邀入墓床</x:v>
      </x:c>
      <x:c r="E3893" s="7" t="str">
        <x:v>使敌方全体陷入【败谢】状态，持续4回合。随后造成等同于大丽花180%攻击力的火属性伤害，由敌方全体均分。
【败谢】状态下，敌方目标防御力降低8%，并且会被添加所有【共舞者】属性的弱点。</x:v>
      </x:c>
      <x:c r="F3893" s="6" t="n">
        <x:v>0</x:v>
      </x:c>
      <x:c r="G3893" s="6" t="n">
        <x:v>0</x:v>
      </x:c>
      <x:c r="H3893" s="6" t="n">
        <x:v>0</x:v>
      </x:c>
      <x:c r="I3893" s="6" t="n">
        <x:v>0</x:v>
      </x:c>
      <x:c r="J3893" s="6" t="str">
        <x:v>[1.8, 4, 0.08]</x:v>
      </x:c>
      <x:c r="K3893" s="7" t="str">
        <x:v>无首段伤害倍率，请覆盖或设为辅助技能</x:v>
      </x:c>
      <x:c r="L3893" s="6" t="str">
        <x:v>https://raw.githubusercontent.com/Mar-7th/StarRailRes/dbe8cdfcfb0bf657b9fe1cf92d5537f118ccb487/index_new/cn/character_skills.json</x:v>
      </x:c>
    </x:row>
    <x:row r="3894" ht="53" customHeight="1">
      <x:c r="A3894" s="6" t="str">
        <x:v>132103_2</x:v>
      </x:c>
      <x:c r="B3894" s="6" t="str">
        <x:v>132103</x:v>
      </x:c>
      <x:c r="C3894" s="6" t="n">
        <x:v>2</x:v>
      </x:c>
      <x:c r="D3894" s="6" t="str">
        <x:v>沉溺…飞灰邀入墓床</x:v>
      </x:c>
      <x:c r="E3894" s="7" t="str">
        <x:v>使敌方全体陷入【败谢】状态，持续4回合。随后造成等同于大丽花192%攻击力的火属性伤害，由敌方全体均分。
【败谢】状态下，敌方目标防御力降低9%，并且会被添加所有【共舞者】属性的弱点。</x:v>
      </x:c>
      <x:c r="F3894" s="6" t="n">
        <x:v>0</x:v>
      </x:c>
      <x:c r="G3894" s="6" t="n">
        <x:v>0</x:v>
      </x:c>
      <x:c r="H3894" s="6" t="n">
        <x:v>0</x:v>
      </x:c>
      <x:c r="I3894" s="6" t="n">
        <x:v>0</x:v>
      </x:c>
      <x:c r="J3894" s="6" t="str">
        <x:v>[1.92, 4, 0.09]</x:v>
      </x:c>
      <x:c r="K3894" s="7" t="str">
        <x:v>无首段伤害倍率，请覆盖或设为辅助技能</x:v>
      </x:c>
      <x:c r="L3894" s="6" t="str">
        <x:v>https://raw.githubusercontent.com/Mar-7th/StarRailRes/dbe8cdfcfb0bf657b9fe1cf92d5537f118ccb487/index_new/cn/character_skills.json</x:v>
      </x:c>
    </x:row>
    <x:row r="3895" ht="53" customHeight="1">
      <x:c r="A3895" s="6" t="str">
        <x:v>132103_3</x:v>
      </x:c>
      <x:c r="B3895" s="6" t="str">
        <x:v>132103</x:v>
      </x:c>
      <x:c r="C3895" s="6" t="n">
        <x:v>3</x:v>
      </x:c>
      <x:c r="D3895" s="6" t="str">
        <x:v>沉溺…飞灰邀入墓床</x:v>
      </x:c>
      <x:c r="E3895" s="7" t="str">
        <x:v>使敌方全体陷入【败谢】状态，持续4回合。随后造成等同于大丽花204%攻击力的火属性伤害，由敌方全体均分。
【败谢】状态下，敌方目标防御力降低10%，并且会被添加所有【共舞者】属性的弱点。</x:v>
      </x:c>
      <x:c r="F3895" s="6" t="n">
        <x:v>0</x:v>
      </x:c>
      <x:c r="G3895" s="6" t="n">
        <x:v>0</x:v>
      </x:c>
      <x:c r="H3895" s="6" t="n">
        <x:v>0</x:v>
      </x:c>
      <x:c r="I3895" s="6" t="n">
        <x:v>0</x:v>
      </x:c>
      <x:c r="J3895" s="6" t="str">
        <x:v>[2.04, 4, 0.1]</x:v>
      </x:c>
      <x:c r="K3895" s="7" t="str">
        <x:v>无首段伤害倍率，请覆盖或设为辅助技能</x:v>
      </x:c>
      <x:c r="L3895" s="6" t="str">
        <x:v>https://raw.githubusercontent.com/Mar-7th/StarRailRes/dbe8cdfcfb0bf657b9fe1cf92d5537f118ccb487/index_new/cn/character_skills.json</x:v>
      </x:c>
    </x:row>
    <x:row r="3896" ht="53" customHeight="1">
      <x:c r="A3896" s="6" t="str">
        <x:v>132103_4</x:v>
      </x:c>
      <x:c r="B3896" s="6" t="str">
        <x:v>132103</x:v>
      </x:c>
      <x:c r="C3896" s="6" t="n">
        <x:v>4</x:v>
      </x:c>
      <x:c r="D3896" s="6" t="str">
        <x:v>沉溺…飞灰邀入墓床</x:v>
      </x:c>
      <x:c r="E3896" s="7" t="str">
        <x:v>使敌方全体陷入【败谢】状态，持续4回合。随后造成等同于大丽花216%攻击力的火属性伤害，由敌方全体均分。
【败谢】状态下，敌方目标防御力降低11%，并且会被添加所有【共舞者】属性的弱点。</x:v>
      </x:c>
      <x:c r="F3896" s="6" t="n">
        <x:v>0</x:v>
      </x:c>
      <x:c r="G3896" s="6" t="n">
        <x:v>0</x:v>
      </x:c>
      <x:c r="H3896" s="6" t="n">
        <x:v>0</x:v>
      </x:c>
      <x:c r="I3896" s="6" t="n">
        <x:v>0</x:v>
      </x:c>
      <x:c r="J3896" s="6" t="str">
        <x:v>[2.16, 4, 0.11]</x:v>
      </x:c>
      <x:c r="K3896" s="7" t="str">
        <x:v>无首段伤害倍率，请覆盖或设为辅助技能</x:v>
      </x:c>
      <x:c r="L3896" s="6" t="str">
        <x:v>https://raw.githubusercontent.com/Mar-7th/StarRailRes/dbe8cdfcfb0bf657b9fe1cf92d5537f118ccb487/index_new/cn/character_skills.json</x:v>
      </x:c>
    </x:row>
    <x:row r="3897" ht="53" customHeight="1">
      <x:c r="A3897" s="6" t="str">
        <x:v>132103_5</x:v>
      </x:c>
      <x:c r="B3897" s="6" t="str">
        <x:v>132103</x:v>
      </x:c>
      <x:c r="C3897" s="6" t="n">
        <x:v>5</x:v>
      </x:c>
      <x:c r="D3897" s="6" t="str">
        <x:v>沉溺…飞灰邀入墓床</x:v>
      </x:c>
      <x:c r="E3897" s="7" t="str">
        <x:v>使敌方全体陷入【败谢】状态，持续4回合。随后造成等同于大丽花228%攻击力的火属性伤害，由敌方全体均分。
【败谢】状态下，敌方目标防御力降低12%，并且会被添加所有【共舞者】属性的弱点。</x:v>
      </x:c>
      <x:c r="F3897" s="6" t="n">
        <x:v>0</x:v>
      </x:c>
      <x:c r="G3897" s="6" t="n">
        <x:v>0</x:v>
      </x:c>
      <x:c r="H3897" s="6" t="n">
        <x:v>0</x:v>
      </x:c>
      <x:c r="I3897" s="6" t="n">
        <x:v>0</x:v>
      </x:c>
      <x:c r="J3897" s="6" t="str">
        <x:v>[2.28, 4, 0.12]</x:v>
      </x:c>
      <x:c r="K3897" s="7" t="str">
        <x:v>无首段伤害倍率，请覆盖或设为辅助技能</x:v>
      </x:c>
      <x:c r="L3897" s="6" t="str">
        <x:v>https://raw.githubusercontent.com/Mar-7th/StarRailRes/dbe8cdfcfb0bf657b9fe1cf92d5537f118ccb487/index_new/cn/character_skills.json</x:v>
      </x:c>
    </x:row>
    <x:row r="3898" ht="53" customHeight="1">
      <x:c r="A3898" s="6" t="str">
        <x:v>132103_6</x:v>
      </x:c>
      <x:c r="B3898" s="6" t="str">
        <x:v>132103</x:v>
      </x:c>
      <x:c r="C3898" s="6" t="n">
        <x:v>6</x:v>
      </x:c>
      <x:c r="D3898" s="6" t="str">
        <x:v>沉溺…飞灰邀入墓床</x:v>
      </x:c>
      <x:c r="E3898" s="7" t="str">
        <x:v>使敌方全体陷入【败谢】状态，持续4回合。随后造成等同于大丽花240%攻击力的火属性伤害，由敌方全体均分。
【败谢】状态下，敌方目标防御力降低13%，并且会被添加所有【共舞者】属性的弱点。</x:v>
      </x:c>
      <x:c r="F3898" s="6" t="n">
        <x:v>0</x:v>
      </x:c>
      <x:c r="G3898" s="6" t="n">
        <x:v>0</x:v>
      </x:c>
      <x:c r="H3898" s="6" t="n">
        <x:v>0</x:v>
      </x:c>
      <x:c r="I3898" s="6" t="n">
        <x:v>0</x:v>
      </x:c>
      <x:c r="J3898" s="6" t="str">
        <x:v>[2.4, 4, 0.13]</x:v>
      </x:c>
      <x:c r="K3898" s="7" t="str">
        <x:v>无首段伤害倍率，请覆盖或设为辅助技能</x:v>
      </x:c>
      <x:c r="L3898" s="6" t="str">
        <x:v>https://raw.githubusercontent.com/Mar-7th/StarRailRes/dbe8cdfcfb0bf657b9fe1cf92d5537f118ccb487/index_new/cn/character_skills.json</x:v>
      </x:c>
    </x:row>
    <x:row r="3899" ht="53" customHeight="1">
      <x:c r="A3899" s="6" t="str">
        <x:v>132103_7</x:v>
      </x:c>
      <x:c r="B3899" s="6" t="str">
        <x:v>132103</x:v>
      </x:c>
      <x:c r="C3899" s="6" t="n">
        <x:v>7</x:v>
      </x:c>
      <x:c r="D3899" s="6" t="str">
        <x:v>沉溺…飞灰邀入墓床</x:v>
      </x:c>
      <x:c r="E3899" s="7" t="str">
        <x:v>使敌方全体陷入【败谢】状态，持续4回合。随后造成等同于大丽花255%攻击力的火属性伤害，由敌方全体均分。
【败谢】状态下，敌方目标防御力降低14.25%，并且会被添加所有【共舞者】属性的弱点。</x:v>
      </x:c>
      <x:c r="F3899" s="6" t="n">
        <x:v>0</x:v>
      </x:c>
      <x:c r="G3899" s="6" t="n">
        <x:v>0</x:v>
      </x:c>
      <x:c r="H3899" s="6" t="n">
        <x:v>0</x:v>
      </x:c>
      <x:c r="I3899" s="6" t="n">
        <x:v>0</x:v>
      </x:c>
      <x:c r="J3899" s="6" t="str">
        <x:v>[2.55, 4, 0.1425]</x:v>
      </x:c>
      <x:c r="K3899" s="7" t="str">
        <x:v>无首段伤害倍率，请覆盖或设为辅助技能</x:v>
      </x:c>
      <x:c r="L3899" s="6" t="str">
        <x:v>https://raw.githubusercontent.com/Mar-7th/StarRailRes/dbe8cdfcfb0bf657b9fe1cf92d5537f118ccb487/index_new/cn/character_skills.json</x:v>
      </x:c>
    </x:row>
    <x:row r="3900" ht="53" customHeight="1">
      <x:c r="A3900" s="6" t="str">
        <x:v>132103_8</x:v>
      </x:c>
      <x:c r="B3900" s="6" t="str">
        <x:v>132103</x:v>
      </x:c>
      <x:c r="C3900" s="6" t="n">
        <x:v>8</x:v>
      </x:c>
      <x:c r="D3900" s="6" t="str">
        <x:v>沉溺…飞灰邀入墓床</x:v>
      </x:c>
      <x:c r="E3900" s="7" t="str">
        <x:v>使敌方全体陷入【败谢】状态，持续4回合。随后造成等同于大丽花270%攻击力的火属性伤害，由敌方全体均分。
【败谢】状态下，敌方目标防御力降低15.5%，并且会被添加所有【共舞者】属性的弱点。</x:v>
      </x:c>
      <x:c r="F3900" s="6" t="n">
        <x:v>0</x:v>
      </x:c>
      <x:c r="G3900" s="6" t="n">
        <x:v>0</x:v>
      </x:c>
      <x:c r="H3900" s="6" t="n">
        <x:v>0</x:v>
      </x:c>
      <x:c r="I3900" s="6" t="n">
        <x:v>0</x:v>
      </x:c>
      <x:c r="J3900" s="6" t="str">
        <x:v>[2.7, 4, 0.155]</x:v>
      </x:c>
      <x:c r="K3900" s="7" t="str">
        <x:v>无首段伤害倍率，请覆盖或设为辅助技能</x:v>
      </x:c>
      <x:c r="L3900" s="6" t="str">
        <x:v>https://raw.githubusercontent.com/Mar-7th/StarRailRes/dbe8cdfcfb0bf657b9fe1cf92d5537f118ccb487/index_new/cn/character_skills.json</x:v>
      </x:c>
    </x:row>
    <x:row r="3901" ht="53" customHeight="1">
      <x:c r="A3901" s="6" t="str">
        <x:v>132103_9</x:v>
      </x:c>
      <x:c r="B3901" s="6" t="str">
        <x:v>132103</x:v>
      </x:c>
      <x:c r="C3901" s="6" t="n">
        <x:v>9</x:v>
      </x:c>
      <x:c r="D3901" s="6" t="str">
        <x:v>沉溺…飞灰邀入墓床</x:v>
      </x:c>
      <x:c r="E3901" s="7" t="str">
        <x:v>使敌方全体陷入【败谢】状态，持续4回合。随后造成等同于大丽花285%攻击力的火属性伤害，由敌方全体均分。
【败谢】状态下，敌方目标防御力降低16.75%，并且会被添加所有【共舞者】属性的弱点。</x:v>
      </x:c>
      <x:c r="F3901" s="6" t="n">
        <x:v>0</x:v>
      </x:c>
      <x:c r="G3901" s="6" t="n">
        <x:v>0</x:v>
      </x:c>
      <x:c r="H3901" s="6" t="n">
        <x:v>0</x:v>
      </x:c>
      <x:c r="I3901" s="6" t="n">
        <x:v>0</x:v>
      </x:c>
      <x:c r="J3901" s="6" t="str">
        <x:v>[2.85, 4, 0.1675]</x:v>
      </x:c>
      <x:c r="K3901" s="7" t="str">
        <x:v>无首段伤害倍率，请覆盖或设为辅助技能</x:v>
      </x:c>
      <x:c r="L3901" s="6" t="str">
        <x:v>https://raw.githubusercontent.com/Mar-7th/StarRailRes/dbe8cdfcfb0bf657b9fe1cf92d5537f118ccb487/index_new/cn/character_skills.json</x:v>
      </x:c>
    </x:row>
    <x:row r="3902" ht="53" customHeight="1">
      <x:c r="A3902" s="6" t="str">
        <x:v>132103_10</x:v>
      </x:c>
      <x:c r="B3902" s="6" t="str">
        <x:v>132103</x:v>
      </x:c>
      <x:c r="C3902" s="6" t="n">
        <x:v>10</x:v>
      </x:c>
      <x:c r="D3902" s="6" t="str">
        <x:v>沉溺…飞灰邀入墓床</x:v>
      </x:c>
      <x:c r="E3902" s="7" t="str">
        <x:v>使敌方全体陷入【败谢】状态，持续4回合。随后造成等同于大丽花300%攻击力的火属性伤害，由敌方全体均分。
【败谢】状态下，敌方目标防御力降低18%，并且会被添加所有【共舞者】属性的弱点。</x:v>
      </x:c>
      <x:c r="F3902" s="6" t="n">
        <x:v>0</x:v>
      </x:c>
      <x:c r="G3902" s="6" t="n">
        <x:v>0</x:v>
      </x:c>
      <x:c r="H3902" s="6" t="n">
        <x:v>0</x:v>
      </x:c>
      <x:c r="I3902" s="6" t="n">
        <x:v>0</x:v>
      </x:c>
      <x:c r="J3902" s="6" t="str">
        <x:v>[3, 4, 0.18]</x:v>
      </x:c>
      <x:c r="K3902" s="7" t="str">
        <x:v>无首段伤害倍率，请覆盖或设为辅助技能</x:v>
      </x:c>
      <x:c r="L3902" s="6" t="str">
        <x:v>https://raw.githubusercontent.com/Mar-7th/StarRailRes/dbe8cdfcfb0bf657b9fe1cf92d5537f118ccb487/index_new/cn/character_skills.json</x:v>
      </x:c>
    </x:row>
    <x:row r="3903" ht="53" customHeight="1">
      <x:c r="A3903" s="6" t="str">
        <x:v>132103_11</x:v>
      </x:c>
      <x:c r="B3903" s="6" t="str">
        <x:v>132103</x:v>
      </x:c>
      <x:c r="C3903" s="6" t="n">
        <x:v>11</x:v>
      </x:c>
      <x:c r="D3903" s="6" t="str">
        <x:v>沉溺…飞灰邀入墓床</x:v>
      </x:c>
      <x:c r="E3903" s="7" t="str">
        <x:v>使敌方全体陷入【败谢】状态，持续4回合。随后造成等同于大丽花312%攻击力的火属性伤害，由敌方全体均分。
【败谢】状态下，敌方目标防御力降低19%，并且会被添加所有【共舞者】属性的弱点。</x:v>
      </x:c>
      <x:c r="F3903" s="6" t="n">
        <x:v>0</x:v>
      </x:c>
      <x:c r="G3903" s="6" t="n">
        <x:v>0</x:v>
      </x:c>
      <x:c r="H3903" s="6" t="n">
        <x:v>0</x:v>
      </x:c>
      <x:c r="I3903" s="6" t="n">
        <x:v>0</x:v>
      </x:c>
      <x:c r="J3903" s="6" t="str">
        <x:v>[3.12, 4, 0.19]</x:v>
      </x:c>
      <x:c r="K3903" s="7" t="str">
        <x:v>无首段伤害倍率，请覆盖或设为辅助技能</x:v>
      </x:c>
      <x:c r="L3903" s="6" t="str">
        <x:v>https://raw.githubusercontent.com/Mar-7th/StarRailRes/dbe8cdfcfb0bf657b9fe1cf92d5537f118ccb487/index_new/cn/character_skills.json</x:v>
      </x:c>
    </x:row>
    <x:row r="3904" ht="53" customHeight="1">
      <x:c r="A3904" s="6" t="str">
        <x:v>132103_12</x:v>
      </x:c>
      <x:c r="B3904" s="6" t="str">
        <x:v>132103</x:v>
      </x:c>
      <x:c r="C3904" s="6" t="n">
        <x:v>12</x:v>
      </x:c>
      <x:c r="D3904" s="6" t="str">
        <x:v>沉溺…飞灰邀入墓床</x:v>
      </x:c>
      <x:c r="E3904" s="7" t="str">
        <x:v>使敌方全体陷入【败谢】状态，持续4回合。随后造成等同于大丽花324%攻击力的火属性伤害，由敌方全体均分。
【败谢】状态下，敌方目标防御力降低20%，并且会被添加所有【共舞者】属性的弱点。</x:v>
      </x:c>
      <x:c r="F3904" s="6" t="n">
        <x:v>0</x:v>
      </x:c>
      <x:c r="G3904" s="6" t="n">
        <x:v>0</x:v>
      </x:c>
      <x:c r="H3904" s="6" t="n">
        <x:v>0</x:v>
      </x:c>
      <x:c r="I3904" s="6" t="n">
        <x:v>0</x:v>
      </x:c>
      <x:c r="J3904" s="6" t="str">
        <x:v>[3.24, 4, 0.2]</x:v>
      </x:c>
      <x:c r="K3904" s="7" t="str">
        <x:v>无首段伤害倍率，请覆盖或设为辅助技能</x:v>
      </x:c>
      <x:c r="L3904" s="6" t="str">
        <x:v>https://raw.githubusercontent.com/Mar-7th/StarRailRes/dbe8cdfcfb0bf657b9fe1cf92d5537f118ccb487/index_new/cn/character_skills.json</x:v>
      </x:c>
    </x:row>
    <x:row r="3905" ht="53" customHeight="1">
      <x:c r="A3905" s="6" t="str">
        <x:v>132103_13</x:v>
      </x:c>
      <x:c r="B3905" s="6" t="str">
        <x:v>132103</x:v>
      </x:c>
      <x:c r="C3905" s="6" t="n">
        <x:v>13</x:v>
      </x:c>
      <x:c r="D3905" s="6" t="str">
        <x:v>沉溺…飞灰邀入墓床</x:v>
      </x:c>
      <x:c r="E3905" s="7" t="str">
        <x:v>使敌方全体陷入【败谢】状态，持续4回合。随后造成等同于大丽花336%攻击力的火属性伤害，由敌方全体均分。
【败谢】状态下，敌方目标防御力降低21%，并且会被添加所有【共舞者】属性的弱点。</x:v>
      </x:c>
      <x:c r="F3905" s="6" t="n">
        <x:v>0</x:v>
      </x:c>
      <x:c r="G3905" s="6" t="n">
        <x:v>0</x:v>
      </x:c>
      <x:c r="H3905" s="6" t="n">
        <x:v>0</x:v>
      </x:c>
      <x:c r="I3905" s="6" t="n">
        <x:v>0</x:v>
      </x:c>
      <x:c r="J3905" s="6" t="str">
        <x:v>[3.36, 4, 0.21]</x:v>
      </x:c>
      <x:c r="K3905" s="7" t="str">
        <x:v>无首段伤害倍率，请覆盖或设为辅助技能</x:v>
      </x:c>
      <x:c r="L3905" s="6" t="str">
        <x:v>https://raw.githubusercontent.com/Mar-7th/StarRailRes/dbe8cdfcfb0bf657b9fe1cf92d5537f118ccb487/index_new/cn/character_skills.json</x:v>
      </x:c>
    </x:row>
    <x:row r="3906" ht="53" customHeight="1">
      <x:c r="A3906" s="6" t="str">
        <x:v>132103_14</x:v>
      </x:c>
      <x:c r="B3906" s="6" t="str">
        <x:v>132103</x:v>
      </x:c>
      <x:c r="C3906" s="6" t="n">
        <x:v>14</x:v>
      </x:c>
      <x:c r="D3906" s="6" t="str">
        <x:v>沉溺…飞灰邀入墓床</x:v>
      </x:c>
      <x:c r="E3906" s="7" t="str">
        <x:v>使敌方全体陷入【败谢】状态，持续4回合。随后造成等同于大丽花348%攻击力的火属性伤害，由敌方全体均分。
【败谢】状态下，敌方目标防御力降低22%，并且会被添加所有【共舞者】属性的弱点。</x:v>
      </x:c>
      <x:c r="F3906" s="6" t="n">
        <x:v>0</x:v>
      </x:c>
      <x:c r="G3906" s="6" t="n">
        <x:v>0</x:v>
      </x:c>
      <x:c r="H3906" s="6" t="n">
        <x:v>0</x:v>
      </x:c>
      <x:c r="I3906" s="6" t="n">
        <x:v>0</x:v>
      </x:c>
      <x:c r="J3906" s="6" t="str">
        <x:v>[3.48, 4, 0.22]</x:v>
      </x:c>
      <x:c r="K3906" s="7" t="str">
        <x:v>无首段伤害倍率，请覆盖或设为辅助技能</x:v>
      </x:c>
      <x:c r="L3906" s="6" t="str">
        <x:v>https://raw.githubusercontent.com/Mar-7th/StarRailRes/dbe8cdfcfb0bf657b9fe1cf92d5537f118ccb487/index_new/cn/character_skills.json</x:v>
      </x:c>
    </x:row>
    <x:row r="3907" ht="53" customHeight="1">
      <x:c r="A3907" s="6" t="str">
        <x:v>132103_15</x:v>
      </x:c>
      <x:c r="B3907" s="6" t="str">
        <x:v>132103</x:v>
      </x:c>
      <x:c r="C3907" s="6" t="n">
        <x:v>15</x:v>
      </x:c>
      <x:c r="D3907" s="6" t="str">
        <x:v>沉溺…飞灰邀入墓床</x:v>
      </x:c>
      <x:c r="E3907" s="7" t="str">
        <x:v>使敌方全体陷入【败谢】状态，持续4回合。随后造成等同于大丽花360%攻击力的火属性伤害，由敌方全体均分。
【败谢】状态下，敌方目标防御力降低23%，并且会被添加所有【共舞者】属性的弱点。</x:v>
      </x:c>
      <x:c r="F3907" s="6" t="n">
        <x:v>0</x:v>
      </x:c>
      <x:c r="G3907" s="6" t="n">
        <x:v>0</x:v>
      </x:c>
      <x:c r="H3907" s="6" t="n">
        <x:v>0</x:v>
      </x:c>
      <x:c r="I3907" s="6" t="n">
        <x:v>0</x:v>
      </x:c>
      <x:c r="J3907" s="6" t="str">
        <x:v>[3.6, 4, 0.23]</x:v>
      </x:c>
      <x:c r="K3907" s="7" t="str">
        <x:v>无首段伤害倍率，请覆盖或设为辅助技能</x:v>
      </x:c>
      <x:c r="L3907" s="6" t="str">
        <x:v>https://raw.githubusercontent.com/Mar-7th/StarRailRes/dbe8cdfcfb0bf657b9fe1cf92d5537f118ccb487/index_new/cn/character_skills.json</x:v>
      </x:c>
    </x:row>
    <x:row r="3908" ht="113" customHeight="1">
      <x:c r="A3908" s="6" t="str">
        <x:v>132104_1</x:v>
      </x:c>
      <x:c r="B3908" s="6" t="str">
        <x:v>132104</x:v>
      </x:c>
      <x:c r="C3908" s="6" t="n">
        <x:v>1</x:v>
      </x:c>
      <x:c r="D3908" s="6" t="str">
        <x:v>谁在害怕康士坦丝？</x:v>
      </x:c>
      <x:c r="E3908"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30%的超击破伤害。
敌方目标受到另一位【共舞者】攻击后，大丽花发动追加攻击，造成5次伤害，每次对敌方随机单体造成等同于大丽花15%攻击力的火属性伤害。每次对处于弱点击破状态的敌方目标造成伤害后，会将本次伤害的削韧值转化为1次100%的超击破伤害。
该效果每回合最多触发1次，若追加攻击施放前目标被消灭则对敌方随机单体发动。</x:v>
      </x:c>
      <x:c r="F3908" s="6" t="n">
        <x:v>0</x:v>
      </x:c>
      <x:c r="G3908" s="6" t="n">
        <x:v>0</x:v>
      </x:c>
      <x:c r="H3908" s="6" t="n">
        <x:v>0</x:v>
      </x:c>
      <x:c r="I3908" s="6" t="n">
        <x:v>0</x:v>
      </x:c>
      <x:c r="J3908" s="6" t="str">
        <x:v>[0.15, 5, 1, 35, 0.3]</x:v>
      </x:c>
      <x:c r="K3908" s="7" t="str">
        <x:v>无首段伤害倍率，请覆盖或设为辅助技能</x:v>
      </x:c>
      <x:c r="L3908" s="6" t="str">
        <x:v>https://raw.githubusercontent.com/Mar-7th/StarRailRes/dbe8cdfcfb0bf657b9fe1cf92d5537f118ccb487/index_new/cn/character_skills.json</x:v>
      </x:c>
    </x:row>
    <x:row r="3909" ht="113" customHeight="1">
      <x:c r="A3909" s="6" t="str">
        <x:v>132104_2</x:v>
      </x:c>
      <x:c r="B3909" s="6" t="str">
        <x:v>132104</x:v>
      </x:c>
      <x:c r="C3909" s="6" t="n">
        <x:v>2</x:v>
      </x:c>
      <x:c r="D3909" s="6" t="str">
        <x:v>谁在害怕康士坦丝？</x:v>
      </x:c>
      <x:c r="E3909"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33%的超击破伤害。
敌方目标受到另一位【共舞者】攻击后，大丽花发动追加攻击，造成5次伤害，每次对敌方随机单体造成等同于大丽花16.5%攻击力的火属性伤害。每次对处于弱点击破状态的敌方目标造成伤害后，会将本次伤害的削韧值转化为1次110%的超击破伤害。
该效果每回合最多触发1次，若追加攻击施放前目标被消灭则对敌方随机单体发动。</x:v>
      </x:c>
      <x:c r="F3909" s="6" t="n">
        <x:v>0</x:v>
      </x:c>
      <x:c r="G3909" s="6" t="n">
        <x:v>0</x:v>
      </x:c>
      <x:c r="H3909" s="6" t="n">
        <x:v>0</x:v>
      </x:c>
      <x:c r="I3909" s="6" t="n">
        <x:v>0</x:v>
      </x:c>
      <x:c r="J3909" s="6" t="str">
        <x:v>[0.165, 5, 1.1, 35, 0.33]</x:v>
      </x:c>
      <x:c r="K3909" s="7" t="str">
        <x:v>无首段伤害倍率，请覆盖或设为辅助技能</x:v>
      </x:c>
      <x:c r="L3909" s="6" t="str">
        <x:v>https://raw.githubusercontent.com/Mar-7th/StarRailRes/dbe8cdfcfb0bf657b9fe1cf92d5537f118ccb487/index_new/cn/character_skills.json</x:v>
      </x:c>
    </x:row>
    <x:row r="3910" ht="113" customHeight="1">
      <x:c r="A3910" s="6" t="str">
        <x:v>132104_3</x:v>
      </x:c>
      <x:c r="B3910" s="6" t="str">
        <x:v>132104</x:v>
      </x:c>
      <x:c r="C3910" s="6" t="n">
        <x:v>3</x:v>
      </x:c>
      <x:c r="D3910" s="6" t="str">
        <x:v>谁在害怕康士坦丝？</x:v>
      </x:c>
      <x:c r="E3910"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36%的超击破伤害。
敌方目标受到另一位【共舞者】攻击后，大丽花发动追加攻击，造成5次伤害，每次对敌方随机单体造成等同于大丽花18%攻击力的火属性伤害。每次对处于弱点击破状态的敌方目标造成伤害后，会将本次伤害的削韧值转化为1次120%的超击破伤害。
该效果每回合最多触发1次，若追加攻击施放前目标被消灭则对敌方随机单体发动。</x:v>
      </x:c>
      <x:c r="F3910" s="6" t="n">
        <x:v>0</x:v>
      </x:c>
      <x:c r="G3910" s="6" t="n">
        <x:v>0</x:v>
      </x:c>
      <x:c r="H3910" s="6" t="n">
        <x:v>0</x:v>
      </x:c>
      <x:c r="I3910" s="6" t="n">
        <x:v>0</x:v>
      </x:c>
      <x:c r="J3910" s="6" t="str">
        <x:v>[0.18, 5, 1.2, 35, 0.36]</x:v>
      </x:c>
      <x:c r="K3910" s="7" t="str">
        <x:v>无首段伤害倍率，请覆盖或设为辅助技能</x:v>
      </x:c>
      <x:c r="L3910" s="6" t="str">
        <x:v>https://raw.githubusercontent.com/Mar-7th/StarRailRes/dbe8cdfcfb0bf657b9fe1cf92d5537f118ccb487/index_new/cn/character_skills.json</x:v>
      </x:c>
    </x:row>
    <x:row r="3911" ht="113" customHeight="1">
      <x:c r="A3911" s="6" t="str">
        <x:v>132104_4</x:v>
      </x:c>
      <x:c r="B3911" s="6" t="str">
        <x:v>132104</x:v>
      </x:c>
      <x:c r="C3911" s="6" t="n">
        <x:v>4</x:v>
      </x:c>
      <x:c r="D3911" s="6" t="str">
        <x:v>谁在害怕康士坦丝？</x:v>
      </x:c>
      <x:c r="E3911"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39%的超击破伤害。
敌方目标受到另一位【共舞者】攻击后，大丽花发动追加攻击，造成5次伤害，每次对敌方随机单体造成等同于大丽花19.5%攻击力的火属性伤害。每次对处于弱点击破状态的敌方目标造成伤害后，会将本次伤害的削韧值转化为1次130%的超击破伤害。
该效果每回合最多触发1次，若追加攻击施放前目标被消灭则对敌方随机单体发动。</x:v>
      </x:c>
      <x:c r="F3911" s="6" t="n">
        <x:v>0</x:v>
      </x:c>
      <x:c r="G3911" s="6" t="n">
        <x:v>0</x:v>
      </x:c>
      <x:c r="H3911" s="6" t="n">
        <x:v>0</x:v>
      </x:c>
      <x:c r="I3911" s="6" t="n">
        <x:v>0</x:v>
      </x:c>
      <x:c r="J3911" s="6" t="str">
        <x:v>[0.195, 5, 1.3, 35, 0.39]</x:v>
      </x:c>
      <x:c r="K3911" s="7" t="str">
        <x:v>无首段伤害倍率，请覆盖或设为辅助技能</x:v>
      </x:c>
      <x:c r="L3911" s="6" t="str">
        <x:v>https://raw.githubusercontent.com/Mar-7th/StarRailRes/dbe8cdfcfb0bf657b9fe1cf92d5537f118ccb487/index_new/cn/character_skills.json</x:v>
      </x:c>
    </x:row>
    <x:row r="3912" ht="113" customHeight="1">
      <x:c r="A3912" s="6" t="str">
        <x:v>132104_5</x:v>
      </x:c>
      <x:c r="B3912" s="6" t="str">
        <x:v>132104</x:v>
      </x:c>
      <x:c r="C3912" s="6" t="n">
        <x:v>5</x:v>
      </x:c>
      <x:c r="D3912" s="6" t="str">
        <x:v>谁在害怕康士坦丝？</x:v>
      </x:c>
      <x:c r="E3912"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42%的超击破伤害。
敌方目标受到另一位【共舞者】攻击后，大丽花发动追加攻击，造成5次伤害，每次对敌方随机单体造成等同于大丽花21%攻击力的火属性伤害。每次对处于弱点击破状态的敌方目标造成伤害后，会将本次伤害的削韧值转化为1次140%的超击破伤害。
该效果每回合最多触发1次，若追加攻击施放前目标被消灭则对敌方随机单体发动。</x:v>
      </x:c>
      <x:c r="F3912" s="6" t="n">
        <x:v>0</x:v>
      </x:c>
      <x:c r="G3912" s="6" t="n">
        <x:v>0</x:v>
      </x:c>
      <x:c r="H3912" s="6" t="n">
        <x:v>0</x:v>
      </x:c>
      <x:c r="I3912" s="6" t="n">
        <x:v>0</x:v>
      </x:c>
      <x:c r="J3912" s="6" t="str">
        <x:v>[0.21, 5, 1.4, 35, 0.42]</x:v>
      </x:c>
      <x:c r="K3912" s="7" t="str">
        <x:v>无首段伤害倍率，请覆盖或设为辅助技能</x:v>
      </x:c>
      <x:c r="L3912" s="6" t="str">
        <x:v>https://raw.githubusercontent.com/Mar-7th/StarRailRes/dbe8cdfcfb0bf657b9fe1cf92d5537f118ccb487/index_new/cn/character_skills.json</x:v>
      </x:c>
    </x:row>
    <x:row r="3913" ht="113" customHeight="1">
      <x:c r="A3913" s="6" t="str">
        <x:v>132104_6</x:v>
      </x:c>
      <x:c r="B3913" s="6" t="str">
        <x:v>132104</x:v>
      </x:c>
      <x:c r="C3913" s="6" t="n">
        <x:v>6</x:v>
      </x:c>
      <x:c r="D3913" s="6" t="str">
        <x:v>谁在害怕康士坦丝？</x:v>
      </x:c>
      <x:c r="E3913"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45%的超击破伤害。
敌方目标受到另一位【共舞者】攻击后，大丽花发动追加攻击，造成5次伤害，每次对敌方随机单体造成等同于大丽花22.5%攻击力的火属性伤害。每次对处于弱点击破状态的敌方目标造成伤害后，会将本次伤害的削韧值转化为1次150%的超击破伤害。
该效果每回合最多触发1次，若追加攻击施放前目标被消灭则对敌方随机单体发动。</x:v>
      </x:c>
      <x:c r="F3913" s="6" t="n">
        <x:v>0</x:v>
      </x:c>
      <x:c r="G3913" s="6" t="n">
        <x:v>0</x:v>
      </x:c>
      <x:c r="H3913" s="6" t="n">
        <x:v>0</x:v>
      </x:c>
      <x:c r="I3913" s="6" t="n">
        <x:v>0</x:v>
      </x:c>
      <x:c r="J3913" s="6" t="str">
        <x:v>[0.225, 5, 1.5, 35, 0.45]</x:v>
      </x:c>
      <x:c r="K3913" s="7" t="str">
        <x:v>无首段伤害倍率，请覆盖或设为辅助技能</x:v>
      </x:c>
      <x:c r="L3913" s="6" t="str">
        <x:v>https://raw.githubusercontent.com/Mar-7th/StarRailRes/dbe8cdfcfb0bf657b9fe1cf92d5537f118ccb487/index_new/cn/character_skills.json</x:v>
      </x:c>
    </x:row>
    <x:row r="3914" ht="113" customHeight="1">
      <x:c r="A3914" s="6" t="str">
        <x:v>132104_7</x:v>
      </x:c>
      <x:c r="B3914" s="6" t="str">
        <x:v>132104</x:v>
      </x:c>
      <x:c r="C3914" s="6" t="n">
        <x:v>7</x:v>
      </x:c>
      <x:c r="D3914" s="6" t="str">
        <x:v>谁在害怕康士坦丝？</x:v>
      </x:c>
      <x:c r="E3914"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48.75%的超击破伤害。
敌方目标受到另一位【共舞者】攻击后，大丽花发动追加攻击，造成5次伤害，每次对敌方随机单体造成等同于大丽花24.37%攻击力的火属性伤害。每次对处于弱点击破状态的敌方目标造成伤害后，会将本次伤害的削韧值转化为1次162.5%的超击破伤害。
该效果每回合最多触发1次，若追加攻击施放前目标被消灭则对敌方随机单体发动。</x:v>
      </x:c>
      <x:c r="F3914" s="6" t="n">
        <x:v>0</x:v>
      </x:c>
      <x:c r="G3914" s="6" t="n">
        <x:v>0</x:v>
      </x:c>
      <x:c r="H3914" s="6" t="n">
        <x:v>0</x:v>
      </x:c>
      <x:c r="I3914" s="6" t="n">
        <x:v>0</x:v>
      </x:c>
      <x:c r="J3914" s="6" t="str">
        <x:v>[0.2437, 5, 1.625, 35, 0.4875]</x:v>
      </x:c>
      <x:c r="K3914" s="7" t="str">
        <x:v>无首段伤害倍率，请覆盖或设为辅助技能</x:v>
      </x:c>
      <x:c r="L3914" s="6" t="str">
        <x:v>https://raw.githubusercontent.com/Mar-7th/StarRailRes/dbe8cdfcfb0bf657b9fe1cf92d5537f118ccb487/index_new/cn/character_skills.json</x:v>
      </x:c>
    </x:row>
    <x:row r="3915" ht="113" customHeight="1">
      <x:c r="A3915" s="6" t="str">
        <x:v>132104_8</x:v>
      </x:c>
      <x:c r="B3915" s="6" t="str">
        <x:v>132104</x:v>
      </x:c>
      <x:c r="C3915" s="6" t="n">
        <x:v>8</x:v>
      </x:c>
      <x:c r="D3915" s="6" t="str">
        <x:v>谁在害怕康士坦丝？</x:v>
      </x:c>
      <x:c r="E3915"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52.5%的超击破伤害。
敌方目标受到另一位【共舞者】攻击后，大丽花发动追加攻击，造成5次伤害，每次对敌方随机单体造成等同于大丽花26.25%攻击力的火属性伤害。每次对处于弱点击破状态的敌方目标造成伤害后，会将本次伤害的削韧值转化为1次175%的超击破伤害。
该效果每回合最多触发1次，若追加攻击施放前目标被消灭则对敌方随机单体发动。</x:v>
      </x:c>
      <x:c r="F3915" s="6" t="n">
        <x:v>0</x:v>
      </x:c>
      <x:c r="G3915" s="6" t="n">
        <x:v>0</x:v>
      </x:c>
      <x:c r="H3915" s="6" t="n">
        <x:v>0</x:v>
      </x:c>
      <x:c r="I3915" s="6" t="n">
        <x:v>0</x:v>
      </x:c>
      <x:c r="J3915" s="6" t="str">
        <x:v>[0.2625, 5, 1.75, 35, 0.525]</x:v>
      </x:c>
      <x:c r="K3915" s="7" t="str">
        <x:v>无首段伤害倍率，请覆盖或设为辅助技能</x:v>
      </x:c>
      <x:c r="L3915" s="6" t="str">
        <x:v>https://raw.githubusercontent.com/Mar-7th/StarRailRes/dbe8cdfcfb0bf657b9fe1cf92d5537f118ccb487/index_new/cn/character_skills.json</x:v>
      </x:c>
    </x:row>
    <x:row r="3916" ht="113" customHeight="1">
      <x:c r="A3916" s="6" t="str">
        <x:v>132104_9</x:v>
      </x:c>
      <x:c r="B3916" s="6" t="str">
        <x:v>132104</x:v>
      </x:c>
      <x:c r="C3916" s="6" t="n">
        <x:v>9</x:v>
      </x:c>
      <x:c r="D3916" s="6" t="str">
        <x:v>谁在害怕康士坦丝？</x:v>
      </x:c>
      <x:c r="E3916"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56.25%的超击破伤害。
敌方目标受到另一位【共舞者】攻击后，大丽花发动追加攻击，造成5次伤害，每次对敌方随机单体造成等同于大丽花28.12%攻击力的火属性伤害。每次对处于弱点击破状态的敌方目标造成伤害后，会将本次伤害的削韧值转化为1次187.5%的超击破伤害。
该效果每回合最多触发1次，若追加攻击施放前目标被消灭则对敌方随机单体发动。</x:v>
      </x:c>
      <x:c r="F3916" s="6" t="n">
        <x:v>0</x:v>
      </x:c>
      <x:c r="G3916" s="6" t="n">
        <x:v>0</x:v>
      </x:c>
      <x:c r="H3916" s="6" t="n">
        <x:v>0</x:v>
      </x:c>
      <x:c r="I3916" s="6" t="n">
        <x:v>0</x:v>
      </x:c>
      <x:c r="J3916" s="6" t="str">
        <x:v>[0.2812, 5, 1.875, 35, 0.5625]</x:v>
      </x:c>
      <x:c r="K3916" s="7" t="str">
        <x:v>无首段伤害倍率，请覆盖或设为辅助技能</x:v>
      </x:c>
      <x:c r="L3916" s="6" t="str">
        <x:v>https://raw.githubusercontent.com/Mar-7th/StarRailRes/dbe8cdfcfb0bf657b9fe1cf92d5537f118ccb487/index_new/cn/character_skills.json</x:v>
      </x:c>
    </x:row>
    <x:row r="3917" ht="113" customHeight="1">
      <x:c r="A3917" s="6" t="str">
        <x:v>132104_10</x:v>
      </x:c>
      <x:c r="B3917" s="6" t="str">
        <x:v>132104</x:v>
      </x:c>
      <x:c r="C3917" s="6" t="n">
        <x:v>10</x:v>
      </x:c>
      <x:c r="D3917" s="6" t="str">
        <x:v>谁在害怕康士坦丝？</x:v>
      </x:c>
      <x:c r="E3917"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60%的超击破伤害。
敌方目标受到另一位【共舞者】攻击后，大丽花发动追加攻击，造成5次伤害，每次对敌方随机单体造成等同于大丽花30%攻击力的火属性伤害。每次对处于弱点击破状态的敌方目标造成伤害后，会将本次伤害的削韧值转化为1次200%的超击破伤害。
该效果每回合最多触发1次，若追加攻击施放前目标被消灭则对敌方随机单体发动。</x:v>
      </x:c>
      <x:c r="F3917" s="6" t="n">
        <x:v>0</x:v>
      </x:c>
      <x:c r="G3917" s="6" t="n">
        <x:v>0</x:v>
      </x:c>
      <x:c r="H3917" s="6" t="n">
        <x:v>0</x:v>
      </x:c>
      <x:c r="I3917" s="6" t="n">
        <x:v>0</x:v>
      </x:c>
      <x:c r="J3917" s="6" t="str">
        <x:v>[0.3, 5, 2, 35, 0.6]</x:v>
      </x:c>
      <x:c r="K3917" s="7" t="str">
        <x:v>无首段伤害倍率，请覆盖或设为辅助技能</x:v>
      </x:c>
      <x:c r="L3917" s="6" t="str">
        <x:v>https://raw.githubusercontent.com/Mar-7th/StarRailRes/dbe8cdfcfb0bf657b9fe1cf92d5537f118ccb487/index_new/cn/character_skills.json</x:v>
      </x:c>
    </x:row>
    <x:row r="3918" ht="113" customHeight="1">
      <x:c r="A3918" s="6" t="str">
        <x:v>132104_11</x:v>
      </x:c>
      <x:c r="B3918" s="6" t="str">
        <x:v>132104</x:v>
      </x:c>
      <x:c r="C3918" s="6" t="n">
        <x:v>11</x:v>
      </x:c>
      <x:c r="D3918" s="6" t="str">
        <x:v>谁在害怕康士坦丝？</x:v>
      </x:c>
      <x:c r="E3918"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63%的超击破伤害。
敌方目标受到另一位【共舞者】攻击后，大丽花发动追加攻击，造成5次伤害，每次对敌方随机单体造成等同于大丽花31.5%攻击力的火属性伤害。每次对处于弱点击破状态的敌方目标造成伤害后，会将本次伤害的削韧值转化为1次210%的超击破伤害。
该效果每回合最多触发1次，若追加攻击施放前目标被消灭则对敌方随机单体发动。</x:v>
      </x:c>
      <x:c r="F3918" s="6" t="n">
        <x:v>0</x:v>
      </x:c>
      <x:c r="G3918" s="6" t="n">
        <x:v>0</x:v>
      </x:c>
      <x:c r="H3918" s="6" t="n">
        <x:v>0</x:v>
      </x:c>
      <x:c r="I3918" s="6" t="n">
        <x:v>0</x:v>
      </x:c>
      <x:c r="J3918" s="6" t="str">
        <x:v>[0.315, 5, 2.1, 35, 0.63]</x:v>
      </x:c>
      <x:c r="K3918" s="7" t="str">
        <x:v>无首段伤害倍率，请覆盖或设为辅助技能</x:v>
      </x:c>
      <x:c r="L3918" s="6" t="str">
        <x:v>https://raw.githubusercontent.com/Mar-7th/StarRailRes/dbe8cdfcfb0bf657b9fe1cf92d5537f118ccb487/index_new/cn/character_skills.json</x:v>
      </x:c>
    </x:row>
    <x:row r="3919" ht="113" customHeight="1">
      <x:c r="A3919" s="6" t="str">
        <x:v>132104_12</x:v>
      </x:c>
      <x:c r="B3919" s="6" t="str">
        <x:v>132104</x:v>
      </x:c>
      <x:c r="C3919" s="6" t="n">
        <x:v>12</x:v>
      </x:c>
      <x:c r="D3919" s="6" t="str">
        <x:v>谁在害怕康士坦丝？</x:v>
      </x:c>
      <x:c r="E3919"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66%的超击破伤害。
敌方目标受到另一位【共舞者】攻击后，大丽花发动追加攻击，造成5次伤害，每次对敌方随机单体造成等同于大丽花33%攻击力的火属性伤害。每次对处于弱点击破状态的敌方目标造成伤害后，会将本次伤害的削韧值转化为1次220%的超击破伤害。
该效果每回合最多触发1次，若追加攻击施放前目标被消灭则对敌方随机单体发动。</x:v>
      </x:c>
      <x:c r="F3919" s="6" t="n">
        <x:v>0</x:v>
      </x:c>
      <x:c r="G3919" s="6" t="n">
        <x:v>0</x:v>
      </x:c>
      <x:c r="H3919" s="6" t="n">
        <x:v>0</x:v>
      </x:c>
      <x:c r="I3919" s="6" t="n">
        <x:v>0</x:v>
      </x:c>
      <x:c r="J3919" s="6" t="str">
        <x:v>[0.33, 5, 2.2, 35, 0.66]</x:v>
      </x:c>
      <x:c r="K3919" s="7" t="str">
        <x:v>无首段伤害倍率，请覆盖或设为辅助技能</x:v>
      </x:c>
      <x:c r="L3919" s="6" t="str">
        <x:v>https://raw.githubusercontent.com/Mar-7th/StarRailRes/dbe8cdfcfb0bf657b9fe1cf92d5537f118ccb487/index_new/cn/character_skills.json</x:v>
      </x:c>
    </x:row>
    <x:row r="3920" ht="113" customHeight="1">
      <x:c r="A3920" s="6" t="str">
        <x:v>132104_13</x:v>
      </x:c>
      <x:c r="B3920" s="6" t="str">
        <x:v>132104</x:v>
      </x:c>
      <x:c r="C3920" s="6" t="n">
        <x:v>13</x:v>
      </x:c>
      <x:c r="D3920" s="6" t="str">
        <x:v>谁在害怕康士坦丝？</x:v>
      </x:c>
      <x:c r="E3920"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69%的超击破伤害。
敌方目标受到另一位【共舞者】攻击后，大丽花发动追加攻击，造成5次伤害，每次对敌方随机单体造成等同于大丽花34.5%攻击力的火属性伤害。每次对处于弱点击破状态的敌方目标造成伤害后，会将本次伤害的削韧值转化为1次230%的超击破伤害。
该效果每回合最多触发1次，若追加攻击施放前目标被消灭则对敌方随机单体发动。</x:v>
      </x:c>
      <x:c r="F3920" s="6" t="n">
        <x:v>0</x:v>
      </x:c>
      <x:c r="G3920" s="6" t="n">
        <x:v>0</x:v>
      </x:c>
      <x:c r="H3920" s="6" t="n">
        <x:v>0</x:v>
      </x:c>
      <x:c r="I3920" s="6" t="n">
        <x:v>0</x:v>
      </x:c>
      <x:c r="J3920" s="6" t="str">
        <x:v>[0.345, 5, 2.3, 35, 0.69]</x:v>
      </x:c>
      <x:c r="K3920" s="7" t="str">
        <x:v>无首段伤害倍率，请覆盖或设为辅助技能</x:v>
      </x:c>
      <x:c r="L3920" s="6" t="str">
        <x:v>https://raw.githubusercontent.com/Mar-7th/StarRailRes/dbe8cdfcfb0bf657b9fe1cf92d5537f118ccb487/index_new/cn/character_skills.json</x:v>
      </x:c>
    </x:row>
    <x:row r="3921" ht="113" customHeight="1">
      <x:c r="A3921" s="6" t="str">
        <x:v>132104_14</x:v>
      </x:c>
      <x:c r="B3921" s="6" t="str">
        <x:v>132104</x:v>
      </x:c>
      <x:c r="C3921" s="6" t="n">
        <x:v>14</x:v>
      </x:c>
      <x:c r="D3921" s="6" t="str">
        <x:v>谁在害怕康士坦丝？</x:v>
      </x:c>
      <x:c r="E3921"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72%的超击破伤害。
敌方目标受到另一位【共舞者】攻击后，大丽花发动追加攻击，造成5次伤害，每次对敌方随机单体造成等同于大丽花36%攻击力的火属性伤害。每次对处于弱点击破状态的敌方目标造成伤害后，会将本次伤害的削韧值转化为1次240%的超击破伤害。
该效果每回合最多触发1次，若追加攻击施放前目标被消灭则对敌方随机单体发动。</x:v>
      </x:c>
      <x:c r="F3921" s="6" t="n">
        <x:v>0</x:v>
      </x:c>
      <x:c r="G3921" s="6" t="n">
        <x:v>0</x:v>
      </x:c>
      <x:c r="H3921" s="6" t="n">
        <x:v>0</x:v>
      </x:c>
      <x:c r="I3921" s="6" t="n">
        <x:v>0</x:v>
      </x:c>
      <x:c r="J3921" s="6" t="str">
        <x:v>[0.36, 5, 2.4, 35, 0.72]</x:v>
      </x:c>
      <x:c r="K3921" s="7" t="str">
        <x:v>无首段伤害倍率，请覆盖或设为辅助技能</x:v>
      </x:c>
      <x:c r="L3921" s="6" t="str">
        <x:v>https://raw.githubusercontent.com/Mar-7th/StarRailRes/dbe8cdfcfb0bf657b9fe1cf92d5537f118ccb487/index_new/cn/character_skills.json</x:v>
      </x:c>
    </x:row>
    <x:row r="3922" ht="113" customHeight="1">
      <x:c r="A3922" s="6" t="str">
        <x:v>132104_15</x:v>
      </x:c>
      <x:c r="B3922" s="6" t="str">
        <x:v>132104</x:v>
      </x:c>
      <x:c r="C3922" s="6" t="n">
        <x:v>15</x:v>
      </x:c>
      <x:c r="D3922" s="6" t="str">
        <x:v>谁在害怕康士坦丝？</x:v>
      </x:c>
      <x:c r="E3922" s="7" t="str">
        <x:v>进入战斗时，大丽花恢复35点能量，并使自身和另一位开战的队友共同成为【共舞者】。每当场上不存在另一位【共舞者】时，使自身和击破特攻最高的队友共同成为【共舞者】。【共舞者】攻击处于弱点击破状态的敌方目标后，会将本次攻击的削韧值转化为1次75%的超击破伤害。
敌方目标受到另一位【共舞者】攻击后，大丽花发动追加攻击，造成5次伤害，每次对敌方随机单体造成等同于大丽花37.5%攻击力的火属性伤害。每次对处于弱点击破状态的敌方目标造成伤害后，会将本次伤害的削韧值转化为1次250%的超击破伤害。
该效果每回合最多触发1次，若追加攻击施放前目标被消灭则对敌方随机单体发动。</x:v>
      </x:c>
      <x:c r="F3922" s="6" t="n">
        <x:v>0</x:v>
      </x:c>
      <x:c r="G3922" s="6" t="n">
        <x:v>0</x:v>
      </x:c>
      <x:c r="H3922" s="6" t="n">
        <x:v>0</x:v>
      </x:c>
      <x:c r="I3922" s="6" t="n">
        <x:v>0</x:v>
      </x:c>
      <x:c r="J3922" s="6" t="str">
        <x:v>[0.375, 5, 2.5, 35, 0.75]</x:v>
      </x:c>
      <x:c r="K3922" s="7" t="str">
        <x:v>无首段伤害倍率，请覆盖或设为辅助技能</x:v>
      </x:c>
      <x:c r="L3922" s="6" t="str">
        <x:v>https://raw.githubusercontent.com/Mar-7th/StarRailRes/dbe8cdfcfb0bf657b9fe1cf92d5537f118ccb487/index_new/cn/character_skills.json</x:v>
      </x:c>
    </x:row>
    <x:row r="3923" ht="20" customHeight="1">
      <x:c r="A3923" s="6" t="str">
        <x:v>132106_1</x:v>
      </x:c>
      <x:c r="B3923" s="6" t="str">
        <x:v>132106</x:v>
      </x:c>
      <x:c r="C3923" s="6" t="n">
        <x:v>1</x:v>
      </x:c>
      <x:c r="D3923" s="6" t="str">
        <x:v>攻击</x:v>
      </x:c>
      <x:c r="E3923" s="7" t="str">
        <x:v>攻击敌人，进入战斗后削弱敌方目标对应属性韧性。</x:v>
      </x:c>
      <x:c r="F3923" s="6" t="n">
        <x:v>0</x:v>
      </x:c>
      <x:c r="G3923" s="6" t="n">
        <x:v>0</x:v>
      </x:c>
      <x:c r="H3923" s="6" t="n">
        <x:v>0</x:v>
      </x:c>
      <x:c r="I3923" s="6" t="n">
        <x:v>0</x:v>
      </x:c>
      <x:c r="J3923" s="6" t="str">
        <x:v>[]</x:v>
      </x:c>
      <x:c r="K3923" s="7" t="str">
        <x:v>缺少结构化参数，必须覆盖</x:v>
      </x:c>
      <x:c r="L3923" s="6" t="str">
        <x:v>https://raw.githubusercontent.com/Mar-7th/StarRailRes/dbe8cdfcfb0bf657b9fe1cf92d5537f118ccb487/index_new/cn/character_skills.json</x:v>
      </x:c>
    </x:row>
    <x:row r="3924" ht="53" customHeight="1">
      <x:c r="A3924" s="6" t="str">
        <x:v>132107_1</x:v>
      </x:c>
      <x:c r="B3924" s="6" t="str">
        <x:v>132107</x:v>
      </x:c>
      <x:c r="C3924" s="6" t="n">
        <x:v>1</x:v>
      </x:c>
      <x:c r="D3924" s="6" t="str">
        <x:v>心，是最好的坟茔</x:v>
      </x:c>
      <x:c r="E3924" s="7" t="str">
        <x:v>使用秘技后，制造1片持续20秒的特殊领域。处于特殊领域内的敌人不会主动攻击我方目标。与处于特殊领域内的敌人进入战斗后，大丽花立即开启战技的结界，并且对处于弱点击破状态的敌方目标，会将开战削韧值转化为1次60%的超击破伤害。
我方制造的领域效果最多存在1个。</x:v>
      </x:c>
      <x:c r="F3924" s="6" t="n">
        <x:v>0</x:v>
      </x:c>
      <x:c r="G3924" s="6" t="n">
        <x:v>0</x:v>
      </x:c>
      <x:c r="H3924" s="6" t="n">
        <x:v>0</x:v>
      </x:c>
      <x:c r="I3924" s="6" t="n">
        <x:v>0</x:v>
      </x:c>
      <x:c r="J3924" s="6" t="str">
        <x:v>[20, 0.6]</x:v>
      </x:c>
      <x:c r="K3924" s="7" t="str">
        <x:v>无首段伤害倍率，请覆盖或设为辅助技能</x:v>
      </x:c>
      <x:c r="L3924" s="6" t="str">
        <x:v>https://raw.githubusercontent.com/Mar-7th/StarRailRes/dbe8cdfcfb0bf657b9fe1cf92d5537f118ccb487/index_new/cn/character_skills.json</x:v>
      </x:c>
    </x:row>
    <x:row r="3925" ht="20" customHeight="1">
      <x:c r="A3925" s="6" t="str">
        <x:v>140101_1</x:v>
      </x:c>
      <x:c r="B3925" s="6" t="str">
        <x:v>140101</x:v>
      </x:c>
      <x:c r="C3925" s="6" t="n">
        <x:v>1</x:v>
      </x:c>
      <x:c r="D3925" s="6" t="str">
        <x:v>开窍了吗</x:v>
      </x:c>
      <x:c r="E3925" s="7" t="str">
        <x:v>对指定敌方单体造成等同于大黑塔50%攻击力的冰属性伤害。</x:v>
      </x:c>
      <x:c r="F3925" s="6" t="n">
        <x:v>0.5</x:v>
      </x:c>
      <x:c r="G3925" s="6" t="n">
        <x:v>0</x:v>
      </x:c>
      <x:c r="H3925" s="6" t="n">
        <x:v>0</x:v>
      </x:c>
      <x:c r="I3925" s="6" t="n">
        <x:v>0</x:v>
      </x:c>
      <x:c r="J3925" s="6" t="str">
        <x:v>[0.5, 3, 1, 0.3]</x:v>
      </x:c>
      <x:c r="K3925" s="7" t="str">
        <x:v>需确认条件及分段</x:v>
      </x:c>
      <x:c r="L3925" s="6" t="str">
        <x:v>https://raw.githubusercontent.com/Mar-7th/StarRailRes/dbe8cdfcfb0bf657b9fe1cf92d5537f118ccb487/index_new/cn/character_skills.json</x:v>
      </x:c>
    </x:row>
    <x:row r="3926" ht="20" customHeight="1">
      <x:c r="A3926" s="6" t="str">
        <x:v>140101_2</x:v>
      </x:c>
      <x:c r="B3926" s="6" t="str">
        <x:v>140101</x:v>
      </x:c>
      <x:c r="C3926" s="6" t="n">
        <x:v>2</x:v>
      </x:c>
      <x:c r="D3926" s="6" t="str">
        <x:v>开窍了吗</x:v>
      </x:c>
      <x:c r="E3926" s="7" t="str">
        <x:v>对指定敌方单体造成等同于大黑塔60%攻击力的冰属性伤害。</x:v>
      </x:c>
      <x:c r="F3926" s="6" t="n">
        <x:v>0.6</x:v>
      </x:c>
      <x:c r="G3926" s="6" t="n">
        <x:v>0</x:v>
      </x:c>
      <x:c r="H3926" s="6" t="n">
        <x:v>0</x:v>
      </x:c>
      <x:c r="I3926" s="6" t="n">
        <x:v>0</x:v>
      </x:c>
      <x:c r="J3926" s="6" t="str">
        <x:v>[0.6, 3, 1, 0.3]</x:v>
      </x:c>
      <x:c r="K3926" s="7" t="str">
        <x:v>需确认条件及分段</x:v>
      </x:c>
      <x:c r="L3926" s="6" t="str">
        <x:v>https://raw.githubusercontent.com/Mar-7th/StarRailRes/dbe8cdfcfb0bf657b9fe1cf92d5537f118ccb487/index_new/cn/character_skills.json</x:v>
      </x:c>
    </x:row>
    <x:row r="3927" ht="20" customHeight="1">
      <x:c r="A3927" s="6" t="str">
        <x:v>140101_3</x:v>
      </x:c>
      <x:c r="B3927" s="6" t="str">
        <x:v>140101</x:v>
      </x:c>
      <x:c r="C3927" s="6" t="n">
        <x:v>3</x:v>
      </x:c>
      <x:c r="D3927" s="6" t="str">
        <x:v>开窍了吗</x:v>
      </x:c>
      <x:c r="E3927" s="7" t="str">
        <x:v>对指定敌方单体造成等同于大黑塔70%攻击力的冰属性伤害。</x:v>
      </x:c>
      <x:c r="F3927" s="6" t="n">
        <x:v>0.7</x:v>
      </x:c>
      <x:c r="G3927" s="6" t="n">
        <x:v>0</x:v>
      </x:c>
      <x:c r="H3927" s="6" t="n">
        <x:v>0</x:v>
      </x:c>
      <x:c r="I3927" s="6" t="n">
        <x:v>0</x:v>
      </x:c>
      <x:c r="J3927" s="6" t="str">
        <x:v>[0.7, 3, 1, 0.3]</x:v>
      </x:c>
      <x:c r="K3927" s="7" t="str">
        <x:v>需确认条件及分段</x:v>
      </x:c>
      <x:c r="L3927" s="6" t="str">
        <x:v>https://raw.githubusercontent.com/Mar-7th/StarRailRes/dbe8cdfcfb0bf657b9fe1cf92d5537f118ccb487/index_new/cn/character_skills.json</x:v>
      </x:c>
    </x:row>
    <x:row r="3928" ht="20" customHeight="1">
      <x:c r="A3928" s="6" t="str">
        <x:v>140101_4</x:v>
      </x:c>
      <x:c r="B3928" s="6" t="str">
        <x:v>140101</x:v>
      </x:c>
      <x:c r="C3928" s="6" t="n">
        <x:v>4</x:v>
      </x:c>
      <x:c r="D3928" s="6" t="str">
        <x:v>开窍了吗</x:v>
      </x:c>
      <x:c r="E3928" s="7" t="str">
        <x:v>对指定敌方单体造成等同于大黑塔80%攻击力的冰属性伤害。</x:v>
      </x:c>
      <x:c r="F3928" s="6" t="n">
        <x:v>0.8</x:v>
      </x:c>
      <x:c r="G3928" s="6" t="n">
        <x:v>0</x:v>
      </x:c>
      <x:c r="H3928" s="6" t="n">
        <x:v>0</x:v>
      </x:c>
      <x:c r="I3928" s="6" t="n">
        <x:v>0</x:v>
      </x:c>
      <x:c r="J3928" s="6" t="str">
        <x:v>[0.8, 3, 1, 0.3]</x:v>
      </x:c>
      <x:c r="K3928" s="7" t="str">
        <x:v>需确认条件及分段</x:v>
      </x:c>
      <x:c r="L3928" s="6" t="str">
        <x:v>https://raw.githubusercontent.com/Mar-7th/StarRailRes/dbe8cdfcfb0bf657b9fe1cf92d5537f118ccb487/index_new/cn/character_skills.json</x:v>
      </x:c>
    </x:row>
    <x:row r="3929" ht="20" customHeight="1">
      <x:c r="A3929" s="6" t="str">
        <x:v>140101_5</x:v>
      </x:c>
      <x:c r="B3929" s="6" t="str">
        <x:v>140101</x:v>
      </x:c>
      <x:c r="C3929" s="6" t="n">
        <x:v>5</x:v>
      </x:c>
      <x:c r="D3929" s="6" t="str">
        <x:v>开窍了吗</x:v>
      </x:c>
      <x:c r="E3929" s="7" t="str">
        <x:v>对指定敌方单体造成等同于大黑塔90%攻击力的冰属性伤害。</x:v>
      </x:c>
      <x:c r="F3929" s="6" t="n">
        <x:v>0.9</x:v>
      </x:c>
      <x:c r="G3929" s="6" t="n">
        <x:v>0</x:v>
      </x:c>
      <x:c r="H3929" s="6" t="n">
        <x:v>0</x:v>
      </x:c>
      <x:c r="I3929" s="6" t="n">
        <x:v>0</x:v>
      </x:c>
      <x:c r="J3929" s="6" t="str">
        <x:v>[0.9, 3, 1, 0.3]</x:v>
      </x:c>
      <x:c r="K3929" s="7" t="str">
        <x:v>需确认条件及分段</x:v>
      </x:c>
      <x:c r="L3929" s="6" t="str">
        <x:v>https://raw.githubusercontent.com/Mar-7th/StarRailRes/dbe8cdfcfb0bf657b9fe1cf92d5537f118ccb487/index_new/cn/character_skills.json</x:v>
      </x:c>
    </x:row>
    <x:row r="3930" ht="20" customHeight="1">
      <x:c r="A3930" s="6" t="str">
        <x:v>140101_6</x:v>
      </x:c>
      <x:c r="B3930" s="6" t="str">
        <x:v>140101</x:v>
      </x:c>
      <x:c r="C3930" s="6" t="n">
        <x:v>6</x:v>
      </x:c>
      <x:c r="D3930" s="6" t="str">
        <x:v>开窍了吗</x:v>
      </x:c>
      <x:c r="E3930" s="7" t="str">
        <x:v>对指定敌方单体造成等同于大黑塔100%攻击力的冰属性伤害。</x:v>
      </x:c>
      <x:c r="F3930" s="6" t="n">
        <x:v>1</x:v>
      </x:c>
      <x:c r="G3930" s="6" t="n">
        <x:v>0</x:v>
      </x:c>
      <x:c r="H3930" s="6" t="n">
        <x:v>0</x:v>
      </x:c>
      <x:c r="I3930" s="6" t="n">
        <x:v>0</x:v>
      </x:c>
      <x:c r="J3930" s="6" t="str">
        <x:v>[1, 3, 1, 0.3]</x:v>
      </x:c>
      <x:c r="K3930" s="7" t="str">
        <x:v>需确认条件及分段</x:v>
      </x:c>
      <x:c r="L3930" s="6" t="str">
        <x:v>https://raw.githubusercontent.com/Mar-7th/StarRailRes/dbe8cdfcfb0bf657b9fe1cf92d5537f118ccb487/index_new/cn/character_skills.json</x:v>
      </x:c>
    </x:row>
    <x:row r="3931" ht="20" customHeight="1">
      <x:c r="A3931" s="6" t="str">
        <x:v>140101_7</x:v>
      </x:c>
      <x:c r="B3931" s="6" t="str">
        <x:v>140101</x:v>
      </x:c>
      <x:c r="C3931" s="6" t="n">
        <x:v>7</x:v>
      </x:c>
      <x:c r="D3931" s="6" t="str">
        <x:v>开窍了吗</x:v>
      </x:c>
      <x:c r="E3931" s="7" t="str">
        <x:v>对指定敌方单体造成等同于大黑塔110%攻击力的冰属性伤害。</x:v>
      </x:c>
      <x:c r="F3931" s="6" t="n">
        <x:v>1.1</x:v>
      </x:c>
      <x:c r="G3931" s="6" t="n">
        <x:v>0</x:v>
      </x:c>
      <x:c r="H3931" s="6" t="n">
        <x:v>0</x:v>
      </x:c>
      <x:c r="I3931" s="6" t="n">
        <x:v>0</x:v>
      </x:c>
      <x:c r="J3931" s="6" t="str">
        <x:v>[1.1, 3, 1, 0.3]</x:v>
      </x:c>
      <x:c r="K3931" s="7" t="str">
        <x:v>需确认条件及分段</x:v>
      </x:c>
      <x:c r="L3931" s="6" t="str">
        <x:v>https://raw.githubusercontent.com/Mar-7th/StarRailRes/dbe8cdfcfb0bf657b9fe1cf92d5537f118ccb487/index_new/cn/character_skills.json</x:v>
      </x:c>
    </x:row>
    <x:row r="3932" ht="20" customHeight="1">
      <x:c r="A3932" s="6" t="str">
        <x:v>140101_8</x:v>
      </x:c>
      <x:c r="B3932" s="6" t="str">
        <x:v>140101</x:v>
      </x:c>
      <x:c r="C3932" s="6" t="n">
        <x:v>8</x:v>
      </x:c>
      <x:c r="D3932" s="6" t="str">
        <x:v>开窍了吗</x:v>
      </x:c>
      <x:c r="E3932" s="7" t="str">
        <x:v>对指定敌方单体造成等同于大黑塔120%攻击力的冰属性伤害。</x:v>
      </x:c>
      <x:c r="F3932" s="6" t="n">
        <x:v>1.2</x:v>
      </x:c>
      <x:c r="G3932" s="6" t="n">
        <x:v>0</x:v>
      </x:c>
      <x:c r="H3932" s="6" t="n">
        <x:v>0</x:v>
      </x:c>
      <x:c r="I3932" s="6" t="n">
        <x:v>0</x:v>
      </x:c>
      <x:c r="J3932" s="6" t="str">
        <x:v>[1.2, 3, 1, 0.3]</x:v>
      </x:c>
      <x:c r="K3932" s="7" t="str">
        <x:v>需确认条件及分段</x:v>
      </x:c>
      <x:c r="L3932" s="6" t="str">
        <x:v>https://raw.githubusercontent.com/Mar-7th/StarRailRes/dbe8cdfcfb0bf657b9fe1cf92d5537f118ccb487/index_new/cn/character_skills.json</x:v>
      </x:c>
    </x:row>
    <x:row r="3933" ht="20" customHeight="1">
      <x:c r="A3933" s="6" t="str">
        <x:v>140101_9</x:v>
      </x:c>
      <x:c r="B3933" s="6" t="str">
        <x:v>140101</x:v>
      </x:c>
      <x:c r="C3933" s="6" t="n">
        <x:v>9</x:v>
      </x:c>
      <x:c r="D3933" s="6" t="str">
        <x:v>开窍了吗</x:v>
      </x:c>
      <x:c r="E3933" s="7" t="str">
        <x:v>对指定敌方单体造成等同于大黑塔130%攻击力的冰属性伤害。</x:v>
      </x:c>
      <x:c r="F3933" s="6" t="n">
        <x:v>1.3</x:v>
      </x:c>
      <x:c r="G3933" s="6" t="n">
        <x:v>0</x:v>
      </x:c>
      <x:c r="H3933" s="6" t="n">
        <x:v>0</x:v>
      </x:c>
      <x:c r="I3933" s="6" t="n">
        <x:v>0</x:v>
      </x:c>
      <x:c r="J3933" s="6" t="str">
        <x:v>[1.3, 3, 1, 0.3]</x:v>
      </x:c>
      <x:c r="K3933" s="7" t="str">
        <x:v>需确认条件及分段</x:v>
      </x:c>
      <x:c r="L3933" s="6" t="str">
        <x:v>https://raw.githubusercontent.com/Mar-7th/StarRailRes/dbe8cdfcfb0bf657b9fe1cf92d5537f118ccb487/index_new/cn/character_skills.json</x:v>
      </x:c>
    </x:row>
    <x:row r="3934" ht="20" customHeight="1">
      <x:c r="A3934" s="6" t="str">
        <x:v>140101_10</x:v>
      </x:c>
      <x:c r="B3934" s="6" t="str">
        <x:v>140101</x:v>
      </x:c>
      <x:c r="C3934" s="6" t="n">
        <x:v>10</x:v>
      </x:c>
      <x:c r="D3934" s="6" t="str">
        <x:v>开窍了吗</x:v>
      </x:c>
      <x:c r="E3934" s="7" t="str">
        <x:v>对指定敌方单体造成等同于大黑塔140%攻击力的冰属性伤害。</x:v>
      </x:c>
      <x:c r="F3934" s="6" t="n">
        <x:v>1.4</x:v>
      </x:c>
      <x:c r="G3934" s="6" t="n">
        <x:v>0</x:v>
      </x:c>
      <x:c r="H3934" s="6" t="n">
        <x:v>0</x:v>
      </x:c>
      <x:c r="I3934" s="6" t="n">
        <x:v>0</x:v>
      </x:c>
      <x:c r="J3934" s="6" t="str">
        <x:v>[1.4, 3, 1, 0.3]</x:v>
      </x:c>
      <x:c r="K3934" s="7" t="str">
        <x:v>需确认条件及分段</x:v>
      </x:c>
      <x:c r="L3934" s="6" t="str">
        <x:v>https://raw.githubusercontent.com/Mar-7th/StarRailRes/dbe8cdfcfb0bf657b9fe1cf92d5537f118ccb487/index_new/cn/character_skills.json</x:v>
      </x:c>
    </x:row>
    <x:row r="3935" ht="38" customHeight="1">
      <x:c r="A3935" s="6" t="str">
        <x:v>140102_1</x:v>
      </x:c>
      <x:c r="B3935" s="6" t="str">
        <x:v>140102</x:v>
      </x:c>
      <x:c r="C3935" s="6" t="n">
        <x:v>1</x:v>
      </x:c>
      <x:c r="D3935" s="6" t="str">
        <x:v>格局打开</x:v>
      </x:c>
      <x:c r="E3935" s="7" t="str">
        <x:v>对指定敌方单体造成等同于大黑塔35%攻击力的冰属性伤害并施加1层【解读】。对本次战技命中过的目标及其相邻目标造成等同于大黑塔35%攻击力的冰属性伤害，该效果可重复2次。</x:v>
      </x:c>
      <x:c r="F3935" s="6" t="n">
        <x:v>0.35</x:v>
      </x:c>
      <x:c r="G3935" s="6" t="n">
        <x:v>0</x:v>
      </x:c>
      <x:c r="H3935" s="6" t="n">
        <x:v>0</x:v>
      </x:c>
      <x:c r="I3935" s="6" t="n">
        <x:v>0</x:v>
      </x:c>
      <x:c r="J3935" s="6" t="str">
        <x:v>[0.35, 1]</x:v>
      </x:c>
      <x:c r="K3935" s="7" t="str">
        <x:v>需确认条件及分段</x:v>
      </x:c>
      <x:c r="L3935" s="6" t="str">
        <x:v>https://raw.githubusercontent.com/Mar-7th/StarRailRes/dbe8cdfcfb0bf657b9fe1cf92d5537f118ccb487/index_new/cn/character_skills.json</x:v>
      </x:c>
    </x:row>
    <x:row r="3936" ht="38" customHeight="1">
      <x:c r="A3936" s="6" t="str">
        <x:v>140102_2</x:v>
      </x:c>
      <x:c r="B3936" s="6" t="str">
        <x:v>140102</x:v>
      </x:c>
      <x:c r="C3936" s="6" t="n">
        <x:v>2</x:v>
      </x:c>
      <x:c r="D3936" s="6" t="str">
        <x:v>格局打开</x:v>
      </x:c>
      <x:c r="E3936" s="7" t="str">
        <x:v>对指定敌方单体造成等同于大黑塔38.5%攻击力的冰属性伤害并施加1层【解读】。对本次战技命中过的目标及其相邻目标造成等同于大黑塔38.5%攻击力的冰属性伤害，该效果可重复2次。</x:v>
      </x:c>
      <x:c r="F3936" s="6" t="n">
        <x:v>0.385</x:v>
      </x:c>
      <x:c r="G3936" s="6" t="n">
        <x:v>0</x:v>
      </x:c>
      <x:c r="H3936" s="6" t="n">
        <x:v>0</x:v>
      </x:c>
      <x:c r="I3936" s="6" t="n">
        <x:v>0</x:v>
      </x:c>
      <x:c r="J3936" s="6" t="str">
        <x:v>[0.385, 1]</x:v>
      </x:c>
      <x:c r="K3936" s="7" t="str">
        <x:v>需确认条件及分段</x:v>
      </x:c>
      <x:c r="L3936" s="6" t="str">
        <x:v>https://raw.githubusercontent.com/Mar-7th/StarRailRes/dbe8cdfcfb0bf657b9fe1cf92d5537f118ccb487/index_new/cn/character_skills.json</x:v>
      </x:c>
    </x:row>
    <x:row r="3937" ht="38" customHeight="1">
      <x:c r="A3937" s="6" t="str">
        <x:v>140102_3</x:v>
      </x:c>
      <x:c r="B3937" s="6" t="str">
        <x:v>140102</x:v>
      </x:c>
      <x:c r="C3937" s="6" t="n">
        <x:v>3</x:v>
      </x:c>
      <x:c r="D3937" s="6" t="str">
        <x:v>格局打开</x:v>
      </x:c>
      <x:c r="E3937" s="7" t="str">
        <x:v>对指定敌方单体造成等同于大黑塔42%攻击力的冰属性伤害并施加1层【解读】。对本次战技命中过的目标及其相邻目标造成等同于大黑塔42%攻击力的冰属性伤害，该效果可重复2次。</x:v>
      </x:c>
      <x:c r="F3937" s="6" t="n">
        <x:v>0.42</x:v>
      </x:c>
      <x:c r="G3937" s="6" t="n">
        <x:v>0</x:v>
      </x:c>
      <x:c r="H3937" s="6" t="n">
        <x:v>0</x:v>
      </x:c>
      <x:c r="I3937" s="6" t="n">
        <x:v>0</x:v>
      </x:c>
      <x:c r="J3937" s="6" t="str">
        <x:v>[0.42, 1]</x:v>
      </x:c>
      <x:c r="K3937" s="7" t="str">
        <x:v>需确认条件及分段</x:v>
      </x:c>
      <x:c r="L3937" s="6" t="str">
        <x:v>https://raw.githubusercontent.com/Mar-7th/StarRailRes/dbe8cdfcfb0bf657b9fe1cf92d5537f118ccb487/index_new/cn/character_skills.json</x:v>
      </x:c>
    </x:row>
    <x:row r="3938" ht="38" customHeight="1">
      <x:c r="A3938" s="6" t="str">
        <x:v>140102_4</x:v>
      </x:c>
      <x:c r="B3938" s="6" t="str">
        <x:v>140102</x:v>
      </x:c>
      <x:c r="C3938" s="6" t="n">
        <x:v>4</x:v>
      </x:c>
      <x:c r="D3938" s="6" t="str">
        <x:v>格局打开</x:v>
      </x:c>
      <x:c r="E3938" s="7" t="str">
        <x:v>对指定敌方单体造成等同于大黑塔45.5%攻击力的冰属性伤害并施加1层【解读】。对本次战技命中过的目标及其相邻目标造成等同于大黑塔45.5%攻击力的冰属性伤害，该效果可重复2次。</x:v>
      </x:c>
      <x:c r="F3938" s="6" t="n">
        <x:v>0.455</x:v>
      </x:c>
      <x:c r="G3938" s="6" t="n">
        <x:v>0</x:v>
      </x:c>
      <x:c r="H3938" s="6" t="n">
        <x:v>0</x:v>
      </x:c>
      <x:c r="I3938" s="6" t="n">
        <x:v>0</x:v>
      </x:c>
      <x:c r="J3938" s="6" t="str">
        <x:v>[0.455, 1]</x:v>
      </x:c>
      <x:c r="K3938" s="7" t="str">
        <x:v>需确认条件及分段</x:v>
      </x:c>
      <x:c r="L3938" s="6" t="str">
        <x:v>https://raw.githubusercontent.com/Mar-7th/StarRailRes/dbe8cdfcfb0bf657b9fe1cf92d5537f118ccb487/index_new/cn/character_skills.json</x:v>
      </x:c>
    </x:row>
    <x:row r="3939" ht="38" customHeight="1">
      <x:c r="A3939" s="6" t="str">
        <x:v>140102_5</x:v>
      </x:c>
      <x:c r="B3939" s="6" t="str">
        <x:v>140102</x:v>
      </x:c>
      <x:c r="C3939" s="6" t="n">
        <x:v>5</x:v>
      </x:c>
      <x:c r="D3939" s="6" t="str">
        <x:v>格局打开</x:v>
      </x:c>
      <x:c r="E3939" s="7" t="str">
        <x:v>对指定敌方单体造成等同于大黑塔49%攻击力的冰属性伤害并施加1层【解读】。对本次战技命中过的目标及其相邻目标造成等同于大黑塔49%攻击力的冰属性伤害，该效果可重复2次。</x:v>
      </x:c>
      <x:c r="F3939" s="6" t="n">
        <x:v>0.49</x:v>
      </x:c>
      <x:c r="G3939" s="6" t="n">
        <x:v>0</x:v>
      </x:c>
      <x:c r="H3939" s="6" t="n">
        <x:v>0</x:v>
      </x:c>
      <x:c r="I3939" s="6" t="n">
        <x:v>0</x:v>
      </x:c>
      <x:c r="J3939" s="6" t="str">
        <x:v>[0.49, 1]</x:v>
      </x:c>
      <x:c r="K3939" s="7" t="str">
        <x:v>需确认条件及分段</x:v>
      </x:c>
      <x:c r="L3939" s="6" t="str">
        <x:v>https://raw.githubusercontent.com/Mar-7th/StarRailRes/dbe8cdfcfb0bf657b9fe1cf92d5537f118ccb487/index_new/cn/character_skills.json</x:v>
      </x:c>
    </x:row>
    <x:row r="3940" ht="38" customHeight="1">
      <x:c r="A3940" s="6" t="str">
        <x:v>140102_6</x:v>
      </x:c>
      <x:c r="B3940" s="6" t="str">
        <x:v>140102</x:v>
      </x:c>
      <x:c r="C3940" s="6" t="n">
        <x:v>6</x:v>
      </x:c>
      <x:c r="D3940" s="6" t="str">
        <x:v>格局打开</x:v>
      </x:c>
      <x:c r="E3940" s="7" t="str">
        <x:v>对指定敌方单体造成等同于大黑塔52.5%攻击力的冰属性伤害并施加1层【解读】。对本次战技命中过的目标及其相邻目标造成等同于大黑塔52.5%攻击力的冰属性伤害，该效果可重复2次。</x:v>
      </x:c>
      <x:c r="F3940" s="6" t="n">
        <x:v>0.525</x:v>
      </x:c>
      <x:c r="G3940" s="6" t="n">
        <x:v>0</x:v>
      </x:c>
      <x:c r="H3940" s="6" t="n">
        <x:v>0</x:v>
      </x:c>
      <x:c r="I3940" s="6" t="n">
        <x:v>0</x:v>
      </x:c>
      <x:c r="J3940" s="6" t="str">
        <x:v>[0.525, 1]</x:v>
      </x:c>
      <x:c r="K3940" s="7" t="str">
        <x:v>需确认条件及分段</x:v>
      </x:c>
      <x:c r="L3940" s="6" t="str">
        <x:v>https://raw.githubusercontent.com/Mar-7th/StarRailRes/dbe8cdfcfb0bf657b9fe1cf92d5537f118ccb487/index_new/cn/character_skills.json</x:v>
      </x:c>
    </x:row>
    <x:row r="3941" ht="53" customHeight="1">
      <x:c r="A3941" s="6" t="str">
        <x:v>140102_7</x:v>
      </x:c>
      <x:c r="B3941" s="6" t="str">
        <x:v>140102</x:v>
      </x:c>
      <x:c r="C3941" s="6" t="n">
        <x:v>7</x:v>
      </x:c>
      <x:c r="D3941" s="6" t="str">
        <x:v>格局打开</x:v>
      </x:c>
      <x:c r="E3941" s="7" t="str">
        <x:v>对指定敌方单体造成等同于大黑塔56.87%攻击力的冰属性伤害并施加1层【解读】。对本次战技命中过的目标及其相邻目标造成等同于大黑塔56.87%攻击力的冰属性伤害，该效果可重复2次。</x:v>
      </x:c>
      <x:c r="F3941" s="6" t="n">
        <x:v>0.5687</x:v>
      </x:c>
      <x:c r="G3941" s="6" t="n">
        <x:v>0</x:v>
      </x:c>
      <x:c r="H3941" s="6" t="n">
        <x:v>0</x:v>
      </x:c>
      <x:c r="I3941" s="6" t="n">
        <x:v>0</x:v>
      </x:c>
      <x:c r="J3941" s="6" t="str">
        <x:v>[0.5687, 1]</x:v>
      </x:c>
      <x:c r="K3941" s="7" t="str">
        <x:v>需确认条件及分段</x:v>
      </x:c>
      <x:c r="L3941" s="6" t="str">
        <x:v>https://raw.githubusercontent.com/Mar-7th/StarRailRes/dbe8cdfcfb0bf657b9fe1cf92d5537f118ccb487/index_new/cn/character_skills.json</x:v>
      </x:c>
    </x:row>
    <x:row r="3942" ht="53" customHeight="1">
      <x:c r="A3942" s="6" t="str">
        <x:v>140102_8</x:v>
      </x:c>
      <x:c r="B3942" s="6" t="str">
        <x:v>140102</x:v>
      </x:c>
      <x:c r="C3942" s="6" t="n">
        <x:v>8</x:v>
      </x:c>
      <x:c r="D3942" s="6" t="str">
        <x:v>格局打开</x:v>
      </x:c>
      <x:c r="E3942" s="7" t="str">
        <x:v>对指定敌方单体造成等同于大黑塔61.25%攻击力的冰属性伤害并施加1层【解读】。对本次战技命中过的目标及其相邻目标造成等同于大黑塔61.25%攻击力的冰属性伤害，该效果可重复2次。</x:v>
      </x:c>
      <x:c r="F3942" s="6" t="n">
        <x:v>0.6125</x:v>
      </x:c>
      <x:c r="G3942" s="6" t="n">
        <x:v>0</x:v>
      </x:c>
      <x:c r="H3942" s="6" t="n">
        <x:v>0</x:v>
      </x:c>
      <x:c r="I3942" s="6" t="n">
        <x:v>0</x:v>
      </x:c>
      <x:c r="J3942" s="6" t="str">
        <x:v>[0.6125, 1]</x:v>
      </x:c>
      <x:c r="K3942" s="7" t="str">
        <x:v>需确认条件及分段</x:v>
      </x:c>
      <x:c r="L3942" s="6" t="str">
        <x:v>https://raw.githubusercontent.com/Mar-7th/StarRailRes/dbe8cdfcfb0bf657b9fe1cf92d5537f118ccb487/index_new/cn/character_skills.json</x:v>
      </x:c>
    </x:row>
    <x:row r="3943" ht="53" customHeight="1">
      <x:c r="A3943" s="6" t="str">
        <x:v>140102_9</x:v>
      </x:c>
      <x:c r="B3943" s="6" t="str">
        <x:v>140102</x:v>
      </x:c>
      <x:c r="C3943" s="6" t="n">
        <x:v>9</x:v>
      </x:c>
      <x:c r="D3943" s="6" t="str">
        <x:v>格局打开</x:v>
      </x:c>
      <x:c r="E3943" s="7" t="str">
        <x:v>对指定敌方单体造成等同于大黑塔65.62%攻击力的冰属性伤害并施加1层【解读】。对本次战技命中过的目标及其相邻目标造成等同于大黑塔65.62%攻击力的冰属性伤害，该效果可重复2次。</x:v>
      </x:c>
      <x:c r="F3943" s="6" t="n">
        <x:v>0.6562</x:v>
      </x:c>
      <x:c r="G3943" s="6" t="n">
        <x:v>0</x:v>
      </x:c>
      <x:c r="H3943" s="6" t="n">
        <x:v>0</x:v>
      </x:c>
      <x:c r="I3943" s="6" t="n">
        <x:v>0</x:v>
      </x:c>
      <x:c r="J3943" s="6" t="str">
        <x:v>[0.6562, 1]</x:v>
      </x:c>
      <x:c r="K3943" s="7" t="str">
        <x:v>需确认条件及分段</x:v>
      </x:c>
      <x:c r="L3943" s="6" t="str">
        <x:v>https://raw.githubusercontent.com/Mar-7th/StarRailRes/dbe8cdfcfb0bf657b9fe1cf92d5537f118ccb487/index_new/cn/character_skills.json</x:v>
      </x:c>
    </x:row>
    <x:row r="3944" ht="38" customHeight="1">
      <x:c r="A3944" s="6" t="str">
        <x:v>140102_10</x:v>
      </x:c>
      <x:c r="B3944" s="6" t="str">
        <x:v>140102</x:v>
      </x:c>
      <x:c r="C3944" s="6" t="n">
        <x:v>10</x:v>
      </x:c>
      <x:c r="D3944" s="6" t="str">
        <x:v>格局打开</x:v>
      </x:c>
      <x:c r="E3944" s="7" t="str">
        <x:v>对指定敌方单体造成等同于大黑塔70%攻击力的冰属性伤害并施加1层【解读】。对本次战技命中过的目标及其相邻目标造成等同于大黑塔70%攻击力的冰属性伤害，该效果可重复2次。</x:v>
      </x:c>
      <x:c r="F3944" s="6" t="n">
        <x:v>0.7</x:v>
      </x:c>
      <x:c r="G3944" s="6" t="n">
        <x:v>0</x:v>
      </x:c>
      <x:c r="H3944" s="6" t="n">
        <x:v>0</x:v>
      </x:c>
      <x:c r="I3944" s="6" t="n">
        <x:v>0</x:v>
      </x:c>
      <x:c r="J3944" s="6" t="str">
        <x:v>[0.7, 1]</x:v>
      </x:c>
      <x:c r="K3944" s="7" t="str">
        <x:v>需确认条件及分段</x:v>
      </x:c>
      <x:c r="L3944" s="6" t="str">
        <x:v>https://raw.githubusercontent.com/Mar-7th/StarRailRes/dbe8cdfcfb0bf657b9fe1cf92d5537f118ccb487/index_new/cn/character_skills.json</x:v>
      </x:c>
    </x:row>
    <x:row r="3945" ht="38" customHeight="1">
      <x:c r="A3945" s="6" t="str">
        <x:v>140102_11</x:v>
      </x:c>
      <x:c r="B3945" s="6" t="str">
        <x:v>140102</x:v>
      </x:c>
      <x:c r="C3945" s="6" t="n">
        <x:v>11</x:v>
      </x:c>
      <x:c r="D3945" s="6" t="str">
        <x:v>格局打开</x:v>
      </x:c>
      <x:c r="E3945" s="7" t="str">
        <x:v>对指定敌方单体造成等同于大黑塔73.5%攻击力的冰属性伤害并施加1层【解读】。对本次战技命中过的目标及其相邻目标造成等同于大黑塔73.5%攻击力的冰属性伤害，该效果可重复2次。</x:v>
      </x:c>
      <x:c r="F3945" s="6" t="n">
        <x:v>0.735</x:v>
      </x:c>
      <x:c r="G3945" s="6" t="n">
        <x:v>0</x:v>
      </x:c>
      <x:c r="H3945" s="6" t="n">
        <x:v>0</x:v>
      </x:c>
      <x:c r="I3945" s="6" t="n">
        <x:v>0</x:v>
      </x:c>
      <x:c r="J3945" s="6" t="str">
        <x:v>[0.735, 1]</x:v>
      </x:c>
      <x:c r="K3945" s="7" t="str">
        <x:v>需确认条件及分段</x:v>
      </x:c>
      <x:c r="L3945" s="6" t="str">
        <x:v>https://raw.githubusercontent.com/Mar-7th/StarRailRes/dbe8cdfcfb0bf657b9fe1cf92d5537f118ccb487/index_new/cn/character_skills.json</x:v>
      </x:c>
    </x:row>
    <x:row r="3946" ht="38" customHeight="1">
      <x:c r="A3946" s="6" t="str">
        <x:v>140102_12</x:v>
      </x:c>
      <x:c r="B3946" s="6" t="str">
        <x:v>140102</x:v>
      </x:c>
      <x:c r="C3946" s="6" t="n">
        <x:v>12</x:v>
      </x:c>
      <x:c r="D3946" s="6" t="str">
        <x:v>格局打开</x:v>
      </x:c>
      <x:c r="E3946" s="7" t="str">
        <x:v>对指定敌方单体造成等同于大黑塔77%攻击力的冰属性伤害并施加1层【解读】。对本次战技命中过的目标及其相邻目标造成等同于大黑塔77%攻击力的冰属性伤害，该效果可重复2次。</x:v>
      </x:c>
      <x:c r="F3946" s="6" t="n">
        <x:v>0.77</x:v>
      </x:c>
      <x:c r="G3946" s="6" t="n">
        <x:v>0</x:v>
      </x:c>
      <x:c r="H3946" s="6" t="n">
        <x:v>0</x:v>
      </x:c>
      <x:c r="I3946" s="6" t="n">
        <x:v>0</x:v>
      </x:c>
      <x:c r="J3946" s="6" t="str">
        <x:v>[0.77, 1]</x:v>
      </x:c>
      <x:c r="K3946" s="7" t="str">
        <x:v>需确认条件及分段</x:v>
      </x:c>
      <x:c r="L3946" s="6" t="str">
        <x:v>https://raw.githubusercontent.com/Mar-7th/StarRailRes/dbe8cdfcfb0bf657b9fe1cf92d5537f118ccb487/index_new/cn/character_skills.json</x:v>
      </x:c>
    </x:row>
    <x:row r="3947" ht="38" customHeight="1">
      <x:c r="A3947" s="6" t="str">
        <x:v>140102_13</x:v>
      </x:c>
      <x:c r="B3947" s="6" t="str">
        <x:v>140102</x:v>
      </x:c>
      <x:c r="C3947" s="6" t="n">
        <x:v>13</x:v>
      </x:c>
      <x:c r="D3947" s="6" t="str">
        <x:v>格局打开</x:v>
      </x:c>
      <x:c r="E3947" s="7" t="str">
        <x:v>对指定敌方单体造成等同于大黑塔80.5%攻击力的冰属性伤害并施加1层【解读】。对本次战技命中过的目标及其相邻目标造成等同于大黑塔80.5%攻击力的冰属性伤害，该效果可重复2次。</x:v>
      </x:c>
      <x:c r="F3947" s="6" t="n">
        <x:v>0.805</x:v>
      </x:c>
      <x:c r="G3947" s="6" t="n">
        <x:v>0</x:v>
      </x:c>
      <x:c r="H3947" s="6" t="n">
        <x:v>0</x:v>
      </x:c>
      <x:c r="I3947" s="6" t="n">
        <x:v>0</x:v>
      </x:c>
      <x:c r="J3947" s="6" t="str">
        <x:v>[0.805, 1]</x:v>
      </x:c>
      <x:c r="K3947" s="7" t="str">
        <x:v>需确认条件及分段</x:v>
      </x:c>
      <x:c r="L3947" s="6" t="str">
        <x:v>https://raw.githubusercontent.com/Mar-7th/StarRailRes/dbe8cdfcfb0bf657b9fe1cf92d5537f118ccb487/index_new/cn/character_skills.json</x:v>
      </x:c>
    </x:row>
    <x:row r="3948" ht="38" customHeight="1">
      <x:c r="A3948" s="6" t="str">
        <x:v>140102_14</x:v>
      </x:c>
      <x:c r="B3948" s="6" t="str">
        <x:v>140102</x:v>
      </x:c>
      <x:c r="C3948" s="6" t="n">
        <x:v>14</x:v>
      </x:c>
      <x:c r="D3948" s="6" t="str">
        <x:v>格局打开</x:v>
      </x:c>
      <x:c r="E3948" s="7" t="str">
        <x:v>对指定敌方单体造成等同于大黑塔84%攻击力的冰属性伤害并施加1层【解读】。对本次战技命中过的目标及其相邻目标造成等同于大黑塔84%攻击力的冰属性伤害，该效果可重复2次。</x:v>
      </x:c>
      <x:c r="F3948" s="6" t="n">
        <x:v>0.84</x:v>
      </x:c>
      <x:c r="G3948" s="6" t="n">
        <x:v>0</x:v>
      </x:c>
      <x:c r="H3948" s="6" t="n">
        <x:v>0</x:v>
      </x:c>
      <x:c r="I3948" s="6" t="n">
        <x:v>0</x:v>
      </x:c>
      <x:c r="J3948" s="6" t="str">
        <x:v>[0.84, 1]</x:v>
      </x:c>
      <x:c r="K3948" s="7" t="str">
        <x:v>需确认条件及分段</x:v>
      </x:c>
      <x:c r="L3948" s="6" t="str">
        <x:v>https://raw.githubusercontent.com/Mar-7th/StarRailRes/dbe8cdfcfb0bf657b9fe1cf92d5537f118ccb487/index_new/cn/character_skills.json</x:v>
      </x:c>
    </x:row>
    <x:row r="3949" ht="38" customHeight="1">
      <x:c r="A3949" s="6" t="str">
        <x:v>140102_15</x:v>
      </x:c>
      <x:c r="B3949" s="6" t="str">
        <x:v>140102</x:v>
      </x:c>
      <x:c r="C3949" s="6" t="n">
        <x:v>15</x:v>
      </x:c>
      <x:c r="D3949" s="6" t="str">
        <x:v>格局打开</x:v>
      </x:c>
      <x:c r="E3949" s="7" t="str">
        <x:v>对指定敌方单体造成等同于大黑塔87.5%攻击力的冰属性伤害并施加1层【解读】。对本次战技命中过的目标及其相邻目标造成等同于大黑塔87.5%攻击力的冰属性伤害，该效果可重复2次。</x:v>
      </x:c>
      <x:c r="F3949" s="6" t="n">
        <x:v>0.875</x:v>
      </x:c>
      <x:c r="G3949" s="6" t="n">
        <x:v>0</x:v>
      </x:c>
      <x:c r="H3949" s="6" t="n">
        <x:v>0</x:v>
      </x:c>
      <x:c r="I3949" s="6" t="n">
        <x:v>0</x:v>
      </x:c>
      <x:c r="J3949" s="6" t="str">
        <x:v>[0.875, 1]</x:v>
      </x:c>
      <x:c r="K3949" s="7" t="str">
        <x:v>需确认条件及分段</x:v>
      </x:c>
      <x:c r="L3949" s="6" t="str">
        <x:v>https://raw.githubusercontent.com/Mar-7th/StarRailRes/dbe8cdfcfb0bf657b9fe1cf92d5537f118ccb487/index_new/cn/character_skills.json</x:v>
      </x:c>
    </x:row>
    <x:row r="3950" ht="68" customHeight="1">
      <x:c r="A3950" s="6" t="str">
        <x:v>140103_1</x:v>
      </x:c>
      <x:c r="B3950" s="6" t="str">
        <x:v>140103</x:v>
      </x:c>
      <x:c r="C3950" s="6" t="n">
        <x:v>1</x:v>
      </x:c>
      <x:c r="D3950" s="6" t="str">
        <x:v>早说了是魔法吧</x:v>
      </x:c>
      <x:c r="E3950" s="7" t="str">
        <x:v>将敌方全体的【解读】层数重新排序，较高层数的【解读】将优先转移到精英级别及以上的目标，并对敌方全体造成等同于大黑塔100%攻击力的冰属性伤害。终结技施放时，使大黑塔攻击力提高40%，持续3回合，施放后使大黑塔立即行动，并获得1层【灵感】。【灵感】最多持有4层，持有【灵感】时，战技强化为【我有一个大胆的想法】。</x:v>
      </x:c>
      <x:c r="F3950" s="6" t="n">
        <x:v>1</x:v>
      </x:c>
      <x:c r="G3950" s="6" t="n">
        <x:v>0</x:v>
      </x:c>
      <x:c r="H3950" s="6" t="n">
        <x:v>0</x:v>
      </x:c>
      <x:c r="I3950" s="6" t="n">
        <x:v>0</x:v>
      </x:c>
      <x:c r="J3950" s="6" t="str">
        <x:v>[1, 2, 1, 0.4, 3, 4]</x:v>
      </x:c>
      <x:c r="K3950" s="7" t="str">
        <x:v>需确认条件及分段</x:v>
      </x:c>
      <x:c r="L3950" s="6" t="str">
        <x:v>https://raw.githubusercontent.com/Mar-7th/StarRailRes/dbe8cdfcfb0bf657b9fe1cf92d5537f118ccb487/index_new/cn/character_skills.json</x:v>
      </x:c>
    </x:row>
    <x:row r="3951" ht="68" customHeight="1">
      <x:c r="A3951" s="6" t="str">
        <x:v>140103_2</x:v>
      </x:c>
      <x:c r="B3951" s="6" t="str">
        <x:v>140103</x:v>
      </x:c>
      <x:c r="C3951" s="6" t="n">
        <x:v>2</x:v>
      </x:c>
      <x:c r="D3951" s="6" t="str">
        <x:v>早说了是魔法吧</x:v>
      </x:c>
      <x:c r="E3951" s="7" t="str">
        <x:v>将敌方全体的【解读】层数重新排序，较高层数的【解读】将优先转移到精英级别及以上的目标，并对敌方全体造成等同于大黑塔110%攻击力的冰属性伤害。终结技施放时，使大黑塔攻击力提高44%，持续3回合，施放后使大黑塔立即行动，并获得1层【灵感】。【灵感】最多持有4层，持有【灵感】时，战技强化为【我有一个大胆的想法】。</x:v>
      </x:c>
      <x:c r="F3951" s="6" t="n">
        <x:v>1.1</x:v>
      </x:c>
      <x:c r="G3951" s="6" t="n">
        <x:v>0</x:v>
      </x:c>
      <x:c r="H3951" s="6" t="n">
        <x:v>0</x:v>
      </x:c>
      <x:c r="I3951" s="6" t="n">
        <x:v>0</x:v>
      </x:c>
      <x:c r="J3951" s="6" t="str">
        <x:v>[1.1, 2, 1, 0.44, 3, 4]</x:v>
      </x:c>
      <x:c r="K3951" s="7" t="str">
        <x:v>需确认条件及分段</x:v>
      </x:c>
      <x:c r="L3951" s="6" t="str">
        <x:v>https://raw.githubusercontent.com/Mar-7th/StarRailRes/dbe8cdfcfb0bf657b9fe1cf92d5537f118ccb487/index_new/cn/character_skills.json</x:v>
      </x:c>
    </x:row>
    <x:row r="3952" ht="68" customHeight="1">
      <x:c r="A3952" s="6" t="str">
        <x:v>140103_3</x:v>
      </x:c>
      <x:c r="B3952" s="6" t="str">
        <x:v>140103</x:v>
      </x:c>
      <x:c r="C3952" s="6" t="n">
        <x:v>3</x:v>
      </x:c>
      <x:c r="D3952" s="6" t="str">
        <x:v>早说了是魔法吧</x:v>
      </x:c>
      <x:c r="E3952" s="7" t="str">
        <x:v>将敌方全体的【解读】层数重新排序，较高层数的【解读】将优先转移到精英级别及以上的目标，并对敌方全体造成等同于大黑塔120%攻击力的冰属性伤害。终结技施放时，使大黑塔攻击力提高48%，持续3回合，施放后使大黑塔立即行动，并获得1层【灵感】。【灵感】最多持有4层，持有【灵感】时，战技强化为【我有一个大胆的想法】。</x:v>
      </x:c>
      <x:c r="F3952" s="6" t="n">
        <x:v>1.2</x:v>
      </x:c>
      <x:c r="G3952" s="6" t="n">
        <x:v>0</x:v>
      </x:c>
      <x:c r="H3952" s="6" t="n">
        <x:v>0</x:v>
      </x:c>
      <x:c r="I3952" s="6" t="n">
        <x:v>0</x:v>
      </x:c>
      <x:c r="J3952" s="6" t="str">
        <x:v>[1.2, 2, 1, 0.48, 3, 4]</x:v>
      </x:c>
      <x:c r="K3952" s="7" t="str">
        <x:v>需确认条件及分段</x:v>
      </x:c>
      <x:c r="L3952" s="6" t="str">
        <x:v>https://raw.githubusercontent.com/Mar-7th/StarRailRes/dbe8cdfcfb0bf657b9fe1cf92d5537f118ccb487/index_new/cn/character_skills.json</x:v>
      </x:c>
    </x:row>
    <x:row r="3953" ht="68" customHeight="1">
      <x:c r="A3953" s="6" t="str">
        <x:v>140103_4</x:v>
      </x:c>
      <x:c r="B3953" s="6" t="str">
        <x:v>140103</x:v>
      </x:c>
      <x:c r="C3953" s="6" t="n">
        <x:v>4</x:v>
      </x:c>
      <x:c r="D3953" s="6" t="str">
        <x:v>早说了是魔法吧</x:v>
      </x:c>
      <x:c r="E3953" s="7" t="str">
        <x:v>将敌方全体的【解读】层数重新排序，较高层数的【解读】将优先转移到精英级别及以上的目标，并对敌方全体造成等同于大黑塔130%攻击力的冰属性伤害。终结技施放时，使大黑塔攻击力提高52%，持续3回合，施放后使大黑塔立即行动，并获得1层【灵感】。【灵感】最多持有4层，持有【灵感】时，战技强化为【我有一个大胆的想法】。</x:v>
      </x:c>
      <x:c r="F3953" s="6" t="n">
        <x:v>1.3</x:v>
      </x:c>
      <x:c r="G3953" s="6" t="n">
        <x:v>0</x:v>
      </x:c>
      <x:c r="H3953" s="6" t="n">
        <x:v>0</x:v>
      </x:c>
      <x:c r="I3953" s="6" t="n">
        <x:v>0</x:v>
      </x:c>
      <x:c r="J3953" s="6" t="str">
        <x:v>[1.3, 2, 1, 0.52, 3, 4]</x:v>
      </x:c>
      <x:c r="K3953" s="7" t="str">
        <x:v>需确认条件及分段</x:v>
      </x:c>
      <x:c r="L3953" s="6" t="str">
        <x:v>https://raw.githubusercontent.com/Mar-7th/StarRailRes/dbe8cdfcfb0bf657b9fe1cf92d5537f118ccb487/index_new/cn/character_skills.json</x:v>
      </x:c>
    </x:row>
    <x:row r="3954" ht="68" customHeight="1">
      <x:c r="A3954" s="6" t="str">
        <x:v>140103_5</x:v>
      </x:c>
      <x:c r="B3954" s="6" t="str">
        <x:v>140103</x:v>
      </x:c>
      <x:c r="C3954" s="6" t="n">
        <x:v>5</x:v>
      </x:c>
      <x:c r="D3954" s="6" t="str">
        <x:v>早说了是魔法吧</x:v>
      </x:c>
      <x:c r="E3954" s="7" t="str">
        <x:v>将敌方全体的【解读】层数重新排序，较高层数的【解读】将优先转移到精英级别及以上的目标，并对敌方全体造成等同于大黑塔140%攻击力的冰属性伤害。终结技施放时，使大黑塔攻击力提高56%，持续3回合，施放后使大黑塔立即行动，并获得1层【灵感】。【灵感】最多持有4层，持有【灵感】时，战技强化为【我有一个大胆的想法】。</x:v>
      </x:c>
      <x:c r="F3954" s="6" t="n">
        <x:v>1.4</x:v>
      </x:c>
      <x:c r="G3954" s="6" t="n">
        <x:v>0</x:v>
      </x:c>
      <x:c r="H3954" s="6" t="n">
        <x:v>0</x:v>
      </x:c>
      <x:c r="I3954" s="6" t="n">
        <x:v>0</x:v>
      </x:c>
      <x:c r="J3954" s="6" t="str">
        <x:v>[1.4, 2, 1, 0.56, 3, 4]</x:v>
      </x:c>
      <x:c r="K3954" s="7" t="str">
        <x:v>需确认条件及分段</x:v>
      </x:c>
      <x:c r="L3954" s="6" t="str">
        <x:v>https://raw.githubusercontent.com/Mar-7th/StarRailRes/dbe8cdfcfb0bf657b9fe1cf92d5537f118ccb487/index_new/cn/character_skills.json</x:v>
      </x:c>
    </x:row>
    <x:row r="3955" ht="68" customHeight="1">
      <x:c r="A3955" s="6" t="str">
        <x:v>140103_6</x:v>
      </x:c>
      <x:c r="B3955" s="6" t="str">
        <x:v>140103</x:v>
      </x:c>
      <x:c r="C3955" s="6" t="n">
        <x:v>6</x:v>
      </x:c>
      <x:c r="D3955" s="6" t="str">
        <x:v>早说了是魔法吧</x:v>
      </x:c>
      <x:c r="E3955" s="7" t="str">
        <x:v>将敌方全体的【解读】层数重新排序，较高层数的【解读】将优先转移到精英级别及以上的目标，并对敌方全体造成等同于大黑塔150%攻击力的冰属性伤害。终结技施放时，使大黑塔攻击力提高60%，持续3回合，施放后使大黑塔立即行动，并获得1层【灵感】。【灵感】最多持有4层，持有【灵感】时，战技强化为【我有一个大胆的想法】。</x:v>
      </x:c>
      <x:c r="F3955" s="6" t="n">
        <x:v>1.5</x:v>
      </x:c>
      <x:c r="G3955" s="6" t="n">
        <x:v>0</x:v>
      </x:c>
      <x:c r="H3955" s="6" t="n">
        <x:v>0</x:v>
      </x:c>
      <x:c r="I3955" s="6" t="n">
        <x:v>0</x:v>
      </x:c>
      <x:c r="J3955" s="6" t="str">
        <x:v>[1.5, 2, 1, 0.6, 3, 4]</x:v>
      </x:c>
      <x:c r="K3955" s="7" t="str">
        <x:v>需确认条件及分段</x:v>
      </x:c>
      <x:c r="L3955" s="6" t="str">
        <x:v>https://raw.githubusercontent.com/Mar-7th/StarRailRes/dbe8cdfcfb0bf657b9fe1cf92d5537f118ccb487/index_new/cn/character_skills.json</x:v>
      </x:c>
    </x:row>
    <x:row r="3956" ht="68" customHeight="1">
      <x:c r="A3956" s="6" t="str">
        <x:v>140103_7</x:v>
      </x:c>
      <x:c r="B3956" s="6" t="str">
        <x:v>140103</x:v>
      </x:c>
      <x:c r="C3956" s="6" t="n">
        <x:v>7</x:v>
      </x:c>
      <x:c r="D3956" s="6" t="str">
        <x:v>早说了是魔法吧</x:v>
      </x:c>
      <x:c r="E3956" s="7" t="str">
        <x:v>将敌方全体的【解读】层数重新排序，较高层数的【解读】将优先转移到精英级别及以上的目标，并对敌方全体造成等同于大黑塔162.5%攻击力的冰属性伤害。终结技施放时，使大黑塔攻击力提高65%，持续3回合，施放后使大黑塔立即行动，并获得1层【灵感】。【灵感】最多持有4层，持有【灵感】时，战技强化为【我有一个大胆的想法】。</x:v>
      </x:c>
      <x:c r="F3956" s="6" t="n">
        <x:v>1.625</x:v>
      </x:c>
      <x:c r="G3956" s="6" t="n">
        <x:v>0</x:v>
      </x:c>
      <x:c r="H3956" s="6" t="n">
        <x:v>0</x:v>
      </x:c>
      <x:c r="I3956" s="6" t="n">
        <x:v>0</x:v>
      </x:c>
      <x:c r="J3956" s="6" t="str">
        <x:v>[1.625, 2, 1, 0.65, 3, 4]</x:v>
      </x:c>
      <x:c r="K3956" s="7" t="str">
        <x:v>需确认条件及分段</x:v>
      </x:c>
      <x:c r="L3956" s="6" t="str">
        <x:v>https://raw.githubusercontent.com/Mar-7th/StarRailRes/dbe8cdfcfb0bf657b9fe1cf92d5537f118ccb487/index_new/cn/character_skills.json</x:v>
      </x:c>
    </x:row>
    <x:row r="3957" ht="68" customHeight="1">
      <x:c r="A3957" s="6" t="str">
        <x:v>140103_8</x:v>
      </x:c>
      <x:c r="B3957" s="6" t="str">
        <x:v>140103</x:v>
      </x:c>
      <x:c r="C3957" s="6" t="n">
        <x:v>8</x:v>
      </x:c>
      <x:c r="D3957" s="6" t="str">
        <x:v>早说了是魔法吧</x:v>
      </x:c>
      <x:c r="E3957" s="7" t="str">
        <x:v>将敌方全体的【解读】层数重新排序，较高层数的【解读】将优先转移到精英级别及以上的目标，并对敌方全体造成等同于大黑塔175%攻击力的冰属性伤害。终结技施放时，使大黑塔攻击力提高70%，持续3回合，施放后使大黑塔立即行动，并获得1层【灵感】。【灵感】最多持有4层，持有【灵感】时，战技强化为【我有一个大胆的想法】。</x:v>
      </x:c>
      <x:c r="F3957" s="6" t="n">
        <x:v>1.75</x:v>
      </x:c>
      <x:c r="G3957" s="6" t="n">
        <x:v>0</x:v>
      </x:c>
      <x:c r="H3957" s="6" t="n">
        <x:v>0</x:v>
      </x:c>
      <x:c r="I3957" s="6" t="n">
        <x:v>0</x:v>
      </x:c>
      <x:c r="J3957" s="6" t="str">
        <x:v>[1.75, 2, 1, 0.7, 3, 4]</x:v>
      </x:c>
      <x:c r="K3957" s="7" t="str">
        <x:v>需确认条件及分段</x:v>
      </x:c>
      <x:c r="L3957" s="6" t="str">
        <x:v>https://raw.githubusercontent.com/Mar-7th/StarRailRes/dbe8cdfcfb0bf657b9fe1cf92d5537f118ccb487/index_new/cn/character_skills.json</x:v>
      </x:c>
    </x:row>
    <x:row r="3958" ht="68" customHeight="1">
      <x:c r="A3958" s="6" t="str">
        <x:v>140103_9</x:v>
      </x:c>
      <x:c r="B3958" s="6" t="str">
        <x:v>140103</x:v>
      </x:c>
      <x:c r="C3958" s="6" t="n">
        <x:v>9</x:v>
      </x:c>
      <x:c r="D3958" s="6" t="str">
        <x:v>早说了是魔法吧</x:v>
      </x:c>
      <x:c r="E3958" s="7" t="str">
        <x:v>将敌方全体的【解读】层数重新排序，较高层数的【解读】将优先转移到精英级别及以上的目标，并对敌方全体造成等同于大黑塔187.5%攻击力的冰属性伤害。终结技施放时，使大黑塔攻击力提高75%，持续3回合，施放后使大黑塔立即行动，并获得1层【灵感】。【灵感】最多持有4层，持有【灵感】时，战技强化为【我有一个大胆的想法】。</x:v>
      </x:c>
      <x:c r="F3958" s="6" t="n">
        <x:v>1.875</x:v>
      </x:c>
      <x:c r="G3958" s="6" t="n">
        <x:v>0</x:v>
      </x:c>
      <x:c r="H3958" s="6" t="n">
        <x:v>0</x:v>
      </x:c>
      <x:c r="I3958" s="6" t="n">
        <x:v>0</x:v>
      </x:c>
      <x:c r="J3958" s="6" t="str">
        <x:v>[1.875, 2, 1, 0.75, 3, 4]</x:v>
      </x:c>
      <x:c r="K3958" s="7" t="str">
        <x:v>需确认条件及分段</x:v>
      </x:c>
      <x:c r="L3958" s="6" t="str">
        <x:v>https://raw.githubusercontent.com/Mar-7th/StarRailRes/dbe8cdfcfb0bf657b9fe1cf92d5537f118ccb487/index_new/cn/character_skills.json</x:v>
      </x:c>
    </x:row>
    <x:row r="3959" ht="68" customHeight="1">
      <x:c r="A3959" s="6" t="str">
        <x:v>140103_10</x:v>
      </x:c>
      <x:c r="B3959" s="6" t="str">
        <x:v>140103</x:v>
      </x:c>
      <x:c r="C3959" s="6" t="n">
        <x:v>10</x:v>
      </x:c>
      <x:c r="D3959" s="6" t="str">
        <x:v>早说了是魔法吧</x:v>
      </x:c>
      <x:c r="E3959" s="7" t="str">
        <x:v>将敌方全体的【解读】层数重新排序，较高层数的【解读】将优先转移到精英级别及以上的目标，并对敌方全体造成等同于大黑塔200%攻击力的冰属性伤害。终结技施放时，使大黑塔攻击力提高80%，持续3回合，施放后使大黑塔立即行动，并获得1层【灵感】。【灵感】最多持有4层，持有【灵感】时，战技强化为【我有一个大胆的想法】。</x:v>
      </x:c>
      <x:c r="F3959" s="6" t="n">
        <x:v>2</x:v>
      </x:c>
      <x:c r="G3959" s="6" t="n">
        <x:v>0</x:v>
      </x:c>
      <x:c r="H3959" s="6" t="n">
        <x:v>0</x:v>
      </x:c>
      <x:c r="I3959" s="6" t="n">
        <x:v>0</x:v>
      </x:c>
      <x:c r="J3959" s="6" t="str">
        <x:v>[2, 2, 1, 0.8, 3, 4]</x:v>
      </x:c>
      <x:c r="K3959" s="7" t="str">
        <x:v>需确认条件及分段</x:v>
      </x:c>
      <x:c r="L3959" s="6" t="str">
        <x:v>https://raw.githubusercontent.com/Mar-7th/StarRailRes/dbe8cdfcfb0bf657b9fe1cf92d5537f118ccb487/index_new/cn/character_skills.json</x:v>
      </x:c>
    </x:row>
    <x:row r="3960" ht="68" customHeight="1">
      <x:c r="A3960" s="6" t="str">
        <x:v>140103_11</x:v>
      </x:c>
      <x:c r="B3960" s="6" t="str">
        <x:v>140103</x:v>
      </x:c>
      <x:c r="C3960" s="6" t="n">
        <x:v>11</x:v>
      </x:c>
      <x:c r="D3960" s="6" t="str">
        <x:v>早说了是魔法吧</x:v>
      </x:c>
      <x:c r="E3960" s="7" t="str">
        <x:v>将敌方全体的【解读】层数重新排序，较高层数的【解读】将优先转移到精英级别及以上的目标，并对敌方全体造成等同于大黑塔210%攻击力的冰属性伤害。终结技施放时，使大黑塔攻击力提高84%，持续3回合，施放后使大黑塔立即行动，并获得1层【灵感】。【灵感】最多持有4层，持有【灵感】时，战技强化为【我有一个大胆的想法】。</x:v>
      </x:c>
      <x:c r="F3960" s="6" t="n">
        <x:v>2.1</x:v>
      </x:c>
      <x:c r="G3960" s="6" t="n">
        <x:v>0</x:v>
      </x:c>
      <x:c r="H3960" s="6" t="n">
        <x:v>0</x:v>
      </x:c>
      <x:c r="I3960" s="6" t="n">
        <x:v>0</x:v>
      </x:c>
      <x:c r="J3960" s="6" t="str">
        <x:v>[2.1, 2, 1, 0.84, 3, 4]</x:v>
      </x:c>
      <x:c r="K3960" s="7" t="str">
        <x:v>需确认条件及分段</x:v>
      </x:c>
      <x:c r="L3960" s="6" t="str">
        <x:v>https://raw.githubusercontent.com/Mar-7th/StarRailRes/dbe8cdfcfb0bf657b9fe1cf92d5537f118ccb487/index_new/cn/character_skills.json</x:v>
      </x:c>
    </x:row>
    <x:row r="3961" ht="68" customHeight="1">
      <x:c r="A3961" s="6" t="str">
        <x:v>140103_12</x:v>
      </x:c>
      <x:c r="B3961" s="6" t="str">
        <x:v>140103</x:v>
      </x:c>
      <x:c r="C3961" s="6" t="n">
        <x:v>12</x:v>
      </x:c>
      <x:c r="D3961" s="6" t="str">
        <x:v>早说了是魔法吧</x:v>
      </x:c>
      <x:c r="E3961" s="7" t="str">
        <x:v>将敌方全体的【解读】层数重新排序，较高层数的【解读】将优先转移到精英级别及以上的目标，并对敌方全体造成等同于大黑塔220%攻击力的冰属性伤害。终结技施放时，使大黑塔攻击力提高88%，持续3回合，施放后使大黑塔立即行动，并获得1层【灵感】。【灵感】最多持有4层，持有【灵感】时，战技强化为【我有一个大胆的想法】。</x:v>
      </x:c>
      <x:c r="F3961" s="6" t="n">
        <x:v>2.2</x:v>
      </x:c>
      <x:c r="G3961" s="6" t="n">
        <x:v>0</x:v>
      </x:c>
      <x:c r="H3961" s="6" t="n">
        <x:v>0</x:v>
      </x:c>
      <x:c r="I3961" s="6" t="n">
        <x:v>0</x:v>
      </x:c>
      <x:c r="J3961" s="6" t="str">
        <x:v>[2.2, 2, 1, 0.88, 3, 4]</x:v>
      </x:c>
      <x:c r="K3961" s="7" t="str">
        <x:v>需确认条件及分段</x:v>
      </x:c>
      <x:c r="L3961" s="6" t="str">
        <x:v>https://raw.githubusercontent.com/Mar-7th/StarRailRes/dbe8cdfcfb0bf657b9fe1cf92d5537f118ccb487/index_new/cn/character_skills.json</x:v>
      </x:c>
    </x:row>
    <x:row r="3962" ht="68" customHeight="1">
      <x:c r="A3962" s="6" t="str">
        <x:v>140103_13</x:v>
      </x:c>
      <x:c r="B3962" s="6" t="str">
        <x:v>140103</x:v>
      </x:c>
      <x:c r="C3962" s="6" t="n">
        <x:v>13</x:v>
      </x:c>
      <x:c r="D3962" s="6" t="str">
        <x:v>早说了是魔法吧</x:v>
      </x:c>
      <x:c r="E3962" s="7" t="str">
        <x:v>将敌方全体的【解读】层数重新排序，较高层数的【解读】将优先转移到精英级别及以上的目标，并对敌方全体造成等同于大黑塔230%攻击力的冰属性伤害。终结技施放时，使大黑塔攻击力提高92%，持续3回合，施放后使大黑塔立即行动，并获得1层【灵感】。【灵感】最多持有4层，持有【灵感】时，战技强化为【我有一个大胆的想法】。</x:v>
      </x:c>
      <x:c r="F3962" s="6" t="n">
        <x:v>2.3</x:v>
      </x:c>
      <x:c r="G3962" s="6" t="n">
        <x:v>0</x:v>
      </x:c>
      <x:c r="H3962" s="6" t="n">
        <x:v>0</x:v>
      </x:c>
      <x:c r="I3962" s="6" t="n">
        <x:v>0</x:v>
      </x:c>
      <x:c r="J3962" s="6" t="str">
        <x:v>[2.3, 2, 1, 0.92, 3, 4]</x:v>
      </x:c>
      <x:c r="K3962" s="7" t="str">
        <x:v>需确认条件及分段</x:v>
      </x:c>
      <x:c r="L3962" s="6" t="str">
        <x:v>https://raw.githubusercontent.com/Mar-7th/StarRailRes/dbe8cdfcfb0bf657b9fe1cf92d5537f118ccb487/index_new/cn/character_skills.json</x:v>
      </x:c>
    </x:row>
    <x:row r="3963" ht="68" customHeight="1">
      <x:c r="A3963" s="6" t="str">
        <x:v>140103_14</x:v>
      </x:c>
      <x:c r="B3963" s="6" t="str">
        <x:v>140103</x:v>
      </x:c>
      <x:c r="C3963" s="6" t="n">
        <x:v>14</x:v>
      </x:c>
      <x:c r="D3963" s="6" t="str">
        <x:v>早说了是魔法吧</x:v>
      </x:c>
      <x:c r="E3963" s="7" t="str">
        <x:v>将敌方全体的【解读】层数重新排序，较高层数的【解读】将优先转移到精英级别及以上的目标，并对敌方全体造成等同于大黑塔240%攻击力的冰属性伤害。终结技施放时，使大黑塔攻击力提高96%，持续3回合，施放后使大黑塔立即行动，并获得1层【灵感】。【灵感】最多持有4层，持有【灵感】时，战技强化为【我有一个大胆的想法】。</x:v>
      </x:c>
      <x:c r="F3963" s="6" t="n">
        <x:v>2.4</x:v>
      </x:c>
      <x:c r="G3963" s="6" t="n">
        <x:v>0</x:v>
      </x:c>
      <x:c r="H3963" s="6" t="n">
        <x:v>0</x:v>
      </x:c>
      <x:c r="I3963" s="6" t="n">
        <x:v>0</x:v>
      </x:c>
      <x:c r="J3963" s="6" t="str">
        <x:v>[2.4, 2, 1, 0.96, 3, 4]</x:v>
      </x:c>
      <x:c r="K3963" s="7" t="str">
        <x:v>需确认条件及分段</x:v>
      </x:c>
      <x:c r="L3963" s="6" t="str">
        <x:v>https://raw.githubusercontent.com/Mar-7th/StarRailRes/dbe8cdfcfb0bf657b9fe1cf92d5537f118ccb487/index_new/cn/character_skills.json</x:v>
      </x:c>
    </x:row>
    <x:row r="3964" ht="68" customHeight="1">
      <x:c r="A3964" s="6" t="str">
        <x:v>140103_15</x:v>
      </x:c>
      <x:c r="B3964" s="6" t="str">
        <x:v>140103</x:v>
      </x:c>
      <x:c r="C3964" s="6" t="n">
        <x:v>15</x:v>
      </x:c>
      <x:c r="D3964" s="6" t="str">
        <x:v>早说了是魔法吧</x:v>
      </x:c>
      <x:c r="E3964" s="7" t="str">
        <x:v>将敌方全体的【解读】层数重新排序，较高层数的【解读】将优先转移到精英级别及以上的目标，并对敌方全体造成等同于大黑塔250%攻击力的冰属性伤害。终结技施放时，使大黑塔攻击力提高100%，持续3回合，施放后使大黑塔立即行动，并获得1层【灵感】。【灵感】最多持有4层，持有【灵感】时，战技强化为【我有一个大胆的想法】。</x:v>
      </x:c>
      <x:c r="F3964" s="6" t="n">
        <x:v>2.5</x:v>
      </x:c>
      <x:c r="G3964" s="6" t="n">
        <x:v>0</x:v>
      </x:c>
      <x:c r="H3964" s="6" t="n">
        <x:v>0</x:v>
      </x:c>
      <x:c r="I3964" s="6" t="n">
        <x:v>0</x:v>
      </x:c>
      <x:c r="J3964" s="6" t="str">
        <x:v>[2.5, 2, 1, 1, 3, 4]</x:v>
      </x:c>
      <x:c r="K3964" s="7" t="str">
        <x:v>需确认条件及分段</x:v>
      </x:c>
      <x:c r="L3964" s="6" t="str">
        <x:v>https://raw.githubusercontent.com/Mar-7th/StarRailRes/dbe8cdfcfb0bf657b9fe1cf92d5537f118ccb487/index_new/cn/character_skills.json</x:v>
      </x:c>
    </x:row>
    <x:row r="3965" ht="98" customHeight="1">
      <x:c r="A3965" s="6" t="str">
        <x:v>140104_1</x:v>
      </x:c>
      <x:c r="B3965" s="6" t="str">
        <x:v>140104</x:v>
      </x:c>
      <x:c r="C3965" s="6" t="n">
        <x:v>1</x:v>
      </x:c>
      <x:c r="D3965" s="6" t="str">
        <x:v>拿来吧你</x:v>
      </x:c>
      <x:c r="E3965"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4%/2%，若队伍中的「智识」命途角色大于等于2名，每层额外对主目标/其他目标提高4%/2%。【解读】最多可叠加42层，使用强化战技时，将主目标的【解读】重置为1层。敌方目标离场或被任意单位消灭后，【解读】会被转移，优先转移到精英级别及以上的目标。</x:v>
      </x:c>
      <x:c r="F3965" s="6" t="n">
        <x:v>0</x:v>
      </x:c>
      <x:c r="G3965" s="6" t="n">
        <x:v>0</x:v>
      </x:c>
      <x:c r="H3965" s="6" t="n">
        <x:v>0</x:v>
      </x:c>
      <x:c r="I3965" s="6" t="n">
        <x:v>0</x:v>
      </x:c>
      <x:c r="J3965" s="6" t="str">
        <x:v>[0.04, 0.02, 42, 1, 42, 25]</x:v>
      </x:c>
      <x:c r="K3965" s="7" t="str">
        <x:v>无首段伤害倍率，请覆盖或设为辅助技能</x:v>
      </x:c>
      <x:c r="L3965" s="6" t="str">
        <x:v>https://raw.githubusercontent.com/Mar-7th/StarRailRes/dbe8cdfcfb0bf657b9fe1cf92d5537f118ccb487/index_new/cn/character_skills.json</x:v>
      </x:c>
    </x:row>
    <x:row r="3966" ht="98" customHeight="1">
      <x:c r="A3966" s="6" t="str">
        <x:v>140104_2</x:v>
      </x:c>
      <x:c r="B3966" s="6" t="str">
        <x:v>140104</x:v>
      </x:c>
      <x:c r="C3966" s="6" t="n">
        <x:v>2</x:v>
      </x:c>
      <x:c r="D3966" s="6" t="str">
        <x:v>拿来吧你</x:v>
      </x:c>
      <x:c r="E3966"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4.4%/2.2%，若队伍中的「智识」命途角色大于等于2名，每层额外对主目标/其他目标提高4.4%/2.2%。【解读】最多可叠加42层，使用强化战技时，将主目标的【解读】重置为1层。敌方目标离场或被任意单位消灭后，【解读】会被转移，优先转移到精英级别及以上的目标。</x:v>
      </x:c>
      <x:c r="F3966" s="6" t="n">
        <x:v>0</x:v>
      </x:c>
      <x:c r="G3966" s="6" t="n">
        <x:v>0</x:v>
      </x:c>
      <x:c r="H3966" s="6" t="n">
        <x:v>0</x:v>
      </x:c>
      <x:c r="I3966" s="6" t="n">
        <x:v>0</x:v>
      </x:c>
      <x:c r="J3966" s="6" t="str">
        <x:v>[0.044, 0.022, 42, 1, 42, 25]</x:v>
      </x:c>
      <x:c r="K3966" s="7" t="str">
        <x:v>无首段伤害倍率，请覆盖或设为辅助技能</x:v>
      </x:c>
      <x:c r="L3966" s="6" t="str">
        <x:v>https://raw.githubusercontent.com/Mar-7th/StarRailRes/dbe8cdfcfb0bf657b9fe1cf92d5537f118ccb487/index_new/cn/character_skills.json</x:v>
      </x:c>
    </x:row>
    <x:row r="3967" ht="98" customHeight="1">
      <x:c r="A3967" s="6" t="str">
        <x:v>140104_3</x:v>
      </x:c>
      <x:c r="B3967" s="6" t="str">
        <x:v>140104</x:v>
      </x:c>
      <x:c r="C3967" s="6" t="n">
        <x:v>3</x:v>
      </x:c>
      <x:c r="D3967" s="6" t="str">
        <x:v>拿来吧你</x:v>
      </x:c>
      <x:c r="E3967"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4.8%/2.4%，若队伍中的「智识」命途角色大于等于2名，每层额外对主目标/其他目标提高4.8%/2.4%。【解读】最多可叠加42层，使用强化战技时，将主目标的【解读】重置为1层。敌方目标离场或被任意单位消灭后，【解读】会被转移，优先转移到精英级别及以上的目标。</x:v>
      </x:c>
      <x:c r="F3967" s="6" t="n">
        <x:v>0</x:v>
      </x:c>
      <x:c r="G3967" s="6" t="n">
        <x:v>0</x:v>
      </x:c>
      <x:c r="H3967" s="6" t="n">
        <x:v>0</x:v>
      </x:c>
      <x:c r="I3967" s="6" t="n">
        <x:v>0</x:v>
      </x:c>
      <x:c r="J3967" s="6" t="str">
        <x:v>[0.048, 0.024, 42, 1, 42, 25]</x:v>
      </x:c>
      <x:c r="K3967" s="7" t="str">
        <x:v>无首段伤害倍率，请覆盖或设为辅助技能</x:v>
      </x:c>
      <x:c r="L3967" s="6" t="str">
        <x:v>https://raw.githubusercontent.com/Mar-7th/StarRailRes/dbe8cdfcfb0bf657b9fe1cf92d5537f118ccb487/index_new/cn/character_skills.json</x:v>
      </x:c>
    </x:row>
    <x:row r="3968" ht="98" customHeight="1">
      <x:c r="A3968" s="6" t="str">
        <x:v>140104_4</x:v>
      </x:c>
      <x:c r="B3968" s="6" t="str">
        <x:v>140104</x:v>
      </x:c>
      <x:c r="C3968" s="6" t="n">
        <x:v>4</x:v>
      </x:c>
      <x:c r="D3968" s="6" t="str">
        <x:v>拿来吧你</x:v>
      </x:c>
      <x:c r="E3968"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5.2%/2.6%，若队伍中的「智识」命途角色大于等于2名，每层额外对主目标/其他目标提高5.2%/2.6%。【解读】最多可叠加42层，使用强化战技时，将主目标的【解读】重置为1层。敌方目标离场或被任意单位消灭后，【解读】会被转移，优先转移到精英级别及以上的目标。</x:v>
      </x:c>
      <x:c r="F3968" s="6" t="n">
        <x:v>0</x:v>
      </x:c>
      <x:c r="G3968" s="6" t="n">
        <x:v>0</x:v>
      </x:c>
      <x:c r="H3968" s="6" t="n">
        <x:v>0</x:v>
      </x:c>
      <x:c r="I3968" s="6" t="n">
        <x:v>0</x:v>
      </x:c>
      <x:c r="J3968" s="6" t="str">
        <x:v>[0.052, 0.026, 42, 1, 42, 25]</x:v>
      </x:c>
      <x:c r="K3968" s="7" t="str">
        <x:v>无首段伤害倍率，请覆盖或设为辅助技能</x:v>
      </x:c>
      <x:c r="L3968" s="6" t="str">
        <x:v>https://raw.githubusercontent.com/Mar-7th/StarRailRes/dbe8cdfcfb0bf657b9fe1cf92d5537f118ccb487/index_new/cn/character_skills.json</x:v>
      </x:c>
    </x:row>
    <x:row r="3969" ht="98" customHeight="1">
      <x:c r="A3969" s="6" t="str">
        <x:v>140104_5</x:v>
      </x:c>
      <x:c r="B3969" s="6" t="str">
        <x:v>140104</x:v>
      </x:c>
      <x:c r="C3969" s="6" t="n">
        <x:v>5</x:v>
      </x:c>
      <x:c r="D3969" s="6" t="str">
        <x:v>拿来吧你</x:v>
      </x:c>
      <x:c r="E3969"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5.6%/2.8%，若队伍中的「智识」命途角色大于等于2名，每层额外对主目标/其他目标提高5.6%/2.8%。【解读】最多可叠加42层，使用强化战技时，将主目标的【解读】重置为1层。敌方目标离场或被任意单位消灭后，【解读】会被转移，优先转移到精英级别及以上的目标。</x:v>
      </x:c>
      <x:c r="F3969" s="6" t="n">
        <x:v>0</x:v>
      </x:c>
      <x:c r="G3969" s="6" t="n">
        <x:v>0</x:v>
      </x:c>
      <x:c r="H3969" s="6" t="n">
        <x:v>0</x:v>
      </x:c>
      <x:c r="I3969" s="6" t="n">
        <x:v>0</x:v>
      </x:c>
      <x:c r="J3969" s="6" t="str">
        <x:v>[0.056, 0.028, 42, 1, 42, 25]</x:v>
      </x:c>
      <x:c r="K3969" s="7" t="str">
        <x:v>无首段伤害倍率，请覆盖或设为辅助技能</x:v>
      </x:c>
      <x:c r="L3969" s="6" t="str">
        <x:v>https://raw.githubusercontent.com/Mar-7th/StarRailRes/dbe8cdfcfb0bf657b9fe1cf92d5537f118ccb487/index_new/cn/character_skills.json</x:v>
      </x:c>
    </x:row>
    <x:row r="3970" ht="98" customHeight="1">
      <x:c r="A3970" s="6" t="str">
        <x:v>140104_6</x:v>
      </x:c>
      <x:c r="B3970" s="6" t="str">
        <x:v>140104</x:v>
      </x:c>
      <x:c r="C3970" s="6" t="n">
        <x:v>6</x:v>
      </x:c>
      <x:c r="D3970" s="6" t="str">
        <x:v>拿来吧你</x:v>
      </x:c>
      <x:c r="E3970"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6%/3%，若队伍中的「智识」命途角色大于等于2名，每层额外对主目标/其他目标提高6%/3%。【解读】最多可叠加42层，使用强化战技时，将主目标的【解读】重置为1层。敌方目标离场或被任意单位消灭后，【解读】会被转移，优先转移到精英级别及以上的目标。</x:v>
      </x:c>
      <x:c r="F3970" s="6" t="n">
        <x:v>0</x:v>
      </x:c>
      <x:c r="G3970" s="6" t="n">
        <x:v>0</x:v>
      </x:c>
      <x:c r="H3970" s="6" t="n">
        <x:v>0</x:v>
      </x:c>
      <x:c r="I3970" s="6" t="n">
        <x:v>0</x:v>
      </x:c>
      <x:c r="J3970" s="6" t="str">
        <x:v>[0.06, 0.03, 42, 1, 42, 25]</x:v>
      </x:c>
      <x:c r="K3970" s="7" t="str">
        <x:v>无首段伤害倍率，请覆盖或设为辅助技能</x:v>
      </x:c>
      <x:c r="L3970" s="6" t="str">
        <x:v>https://raw.githubusercontent.com/Mar-7th/StarRailRes/dbe8cdfcfb0bf657b9fe1cf92d5537f118ccb487/index_new/cn/character_skills.json</x:v>
      </x:c>
    </x:row>
    <x:row r="3971" ht="98" customHeight="1">
      <x:c r="A3971" s="6" t="str">
        <x:v>140104_7</x:v>
      </x:c>
      <x:c r="B3971" s="6" t="str">
        <x:v>140104</x:v>
      </x:c>
      <x:c r="C3971" s="6" t="n">
        <x:v>7</x:v>
      </x:c>
      <x:c r="D3971" s="6" t="str">
        <x:v>拿来吧你</x:v>
      </x:c>
      <x:c r="E3971"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6.5%/3.25%，若队伍中的「智识」命途角色大于等于2名，每层额外对主目标/其他目标提高6.5%/3.25%。【解读】最多可叠加42层，使用强化战技时，将主目标的【解读】重置为1层。敌方目标离场或被任意单位消灭后，【解读】会被转移，优先转移到精英级别及以上的目标。</x:v>
      </x:c>
      <x:c r="F3971" s="6" t="n">
        <x:v>0</x:v>
      </x:c>
      <x:c r="G3971" s="6" t="n">
        <x:v>0</x:v>
      </x:c>
      <x:c r="H3971" s="6" t="n">
        <x:v>0</x:v>
      </x:c>
      <x:c r="I3971" s="6" t="n">
        <x:v>0</x:v>
      </x:c>
      <x:c r="J3971" s="6" t="str">
        <x:v>[0.065, 0.0325, 42, 1, 42, 25]</x:v>
      </x:c>
      <x:c r="K3971" s="7" t="str">
        <x:v>无首段伤害倍率，请覆盖或设为辅助技能</x:v>
      </x:c>
      <x:c r="L3971" s="6" t="str">
        <x:v>https://raw.githubusercontent.com/Mar-7th/StarRailRes/dbe8cdfcfb0bf657b9fe1cf92d5537f118ccb487/index_new/cn/character_skills.json</x:v>
      </x:c>
    </x:row>
    <x:row r="3972" ht="98" customHeight="1">
      <x:c r="A3972" s="6" t="str">
        <x:v>140104_8</x:v>
      </x:c>
      <x:c r="B3972" s="6" t="str">
        <x:v>140104</x:v>
      </x:c>
      <x:c r="C3972" s="6" t="n">
        <x:v>8</x:v>
      </x:c>
      <x:c r="D3972" s="6" t="str">
        <x:v>拿来吧你</x:v>
      </x:c>
      <x:c r="E3972"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7%/3.5%，若队伍中的「智识」命途角色大于等于2名，每层额外对主目标/其他目标提高7%/3.5%。【解读】最多可叠加42层，使用强化战技时，将主目标的【解读】重置为1层。敌方目标离场或被任意单位消灭后，【解读】会被转移，优先转移到精英级别及以上的目标。</x:v>
      </x:c>
      <x:c r="F3972" s="6" t="n">
        <x:v>0</x:v>
      </x:c>
      <x:c r="G3972" s="6" t="n">
        <x:v>0</x:v>
      </x:c>
      <x:c r="H3972" s="6" t="n">
        <x:v>0</x:v>
      </x:c>
      <x:c r="I3972" s="6" t="n">
        <x:v>0</x:v>
      </x:c>
      <x:c r="J3972" s="6" t="str">
        <x:v>[0.07, 0.035, 42, 1, 42, 25]</x:v>
      </x:c>
      <x:c r="K3972" s="7" t="str">
        <x:v>无首段伤害倍率，请覆盖或设为辅助技能</x:v>
      </x:c>
      <x:c r="L3972" s="6" t="str">
        <x:v>https://raw.githubusercontent.com/Mar-7th/StarRailRes/dbe8cdfcfb0bf657b9fe1cf92d5537f118ccb487/index_new/cn/character_skills.json</x:v>
      </x:c>
    </x:row>
    <x:row r="3973" ht="98" customHeight="1">
      <x:c r="A3973" s="6" t="str">
        <x:v>140104_9</x:v>
      </x:c>
      <x:c r="B3973" s="6" t="str">
        <x:v>140104</x:v>
      </x:c>
      <x:c r="C3973" s="6" t="n">
        <x:v>9</x:v>
      </x:c>
      <x:c r="D3973" s="6" t="str">
        <x:v>拿来吧你</x:v>
      </x:c>
      <x:c r="E3973"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7.5%/3.75%，若队伍中的「智识」命途角色大于等于2名，每层额外对主目标/其他目标提高7.5%/3.75%。【解读】最多可叠加42层，使用强化战技时，将主目标的【解读】重置为1层。敌方目标离场或被任意单位消灭后，【解读】会被转移，优先转移到精英级别及以上的目标。</x:v>
      </x:c>
      <x:c r="F3973" s="6" t="n">
        <x:v>0</x:v>
      </x:c>
      <x:c r="G3973" s="6" t="n">
        <x:v>0</x:v>
      </x:c>
      <x:c r="H3973" s="6" t="n">
        <x:v>0</x:v>
      </x:c>
      <x:c r="I3973" s="6" t="n">
        <x:v>0</x:v>
      </x:c>
      <x:c r="J3973" s="6" t="str">
        <x:v>[0.075, 0.0375, 42, 1, 42, 25]</x:v>
      </x:c>
      <x:c r="K3973" s="7" t="str">
        <x:v>无首段伤害倍率，请覆盖或设为辅助技能</x:v>
      </x:c>
      <x:c r="L3973" s="6" t="str">
        <x:v>https://raw.githubusercontent.com/Mar-7th/StarRailRes/dbe8cdfcfb0bf657b9fe1cf92d5537f118ccb487/index_new/cn/character_skills.json</x:v>
      </x:c>
    </x:row>
    <x:row r="3974" ht="98" customHeight="1">
      <x:c r="A3974" s="6" t="str">
        <x:v>140104_10</x:v>
      </x:c>
      <x:c r="B3974" s="6" t="str">
        <x:v>140104</x:v>
      </x:c>
      <x:c r="C3974" s="6" t="n">
        <x:v>10</x:v>
      </x:c>
      <x:c r="D3974" s="6" t="str">
        <x:v>拿来吧你</x:v>
      </x:c>
      <x:c r="E3974"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8%/4%，若队伍中的「智识」命途角色大于等于2名，每层额外对主目标/其他目标提高8%/4%。【解读】最多可叠加42层，使用强化战技时，将主目标的【解读】重置为1层。敌方目标离场或被任意单位消灭后，【解读】会被转移，优先转移到精英级别及以上的目标。</x:v>
      </x:c>
      <x:c r="F3974" s="6" t="n">
        <x:v>0</x:v>
      </x:c>
      <x:c r="G3974" s="6" t="n">
        <x:v>0</x:v>
      </x:c>
      <x:c r="H3974" s="6" t="n">
        <x:v>0</x:v>
      </x:c>
      <x:c r="I3974" s="6" t="n">
        <x:v>0</x:v>
      </x:c>
      <x:c r="J3974" s="6" t="str">
        <x:v>[0.08, 0.04, 42, 1, 42, 25]</x:v>
      </x:c>
      <x:c r="K3974" s="7" t="str">
        <x:v>无首段伤害倍率，请覆盖或设为辅助技能</x:v>
      </x:c>
      <x:c r="L3974" s="6" t="str">
        <x:v>https://raw.githubusercontent.com/Mar-7th/StarRailRes/dbe8cdfcfb0bf657b9fe1cf92d5537f118ccb487/index_new/cn/character_skills.json</x:v>
      </x:c>
    </x:row>
    <x:row r="3975" ht="98" customHeight="1">
      <x:c r="A3975" s="6" t="str">
        <x:v>140104_11</x:v>
      </x:c>
      <x:c r="B3975" s="6" t="str">
        <x:v>140104</x:v>
      </x:c>
      <x:c r="C3975" s="6" t="n">
        <x:v>11</x:v>
      </x:c>
      <x:c r="D3975" s="6" t="str">
        <x:v>拿来吧你</x:v>
      </x:c>
      <x:c r="E3975"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8.4%/4.2%，若队伍中的「智识」命途角色大于等于2名，每层额外对主目标/其他目标提高8.4%/4.2%。【解读】最多可叠加42层，使用强化战技时，将主目标的【解读】重置为1层。敌方目标离场或被任意单位消灭后，【解读】会被转移，优先转移到精英级别及以上的目标。</x:v>
      </x:c>
      <x:c r="F3975" s="6" t="n">
        <x:v>0</x:v>
      </x:c>
      <x:c r="G3975" s="6" t="n">
        <x:v>0</x:v>
      </x:c>
      <x:c r="H3975" s="6" t="n">
        <x:v>0</x:v>
      </x:c>
      <x:c r="I3975" s="6" t="n">
        <x:v>0</x:v>
      </x:c>
      <x:c r="J3975" s="6" t="str">
        <x:v>[0.084, 0.042, 42, 1, 42, 25]</x:v>
      </x:c>
      <x:c r="K3975" s="7" t="str">
        <x:v>无首段伤害倍率，请覆盖或设为辅助技能</x:v>
      </x:c>
      <x:c r="L3975" s="6" t="str">
        <x:v>https://raw.githubusercontent.com/Mar-7th/StarRailRes/dbe8cdfcfb0bf657b9fe1cf92d5537f118ccb487/index_new/cn/character_skills.json</x:v>
      </x:c>
    </x:row>
    <x:row r="3976" ht="98" customHeight="1">
      <x:c r="A3976" s="6" t="str">
        <x:v>140104_12</x:v>
      </x:c>
      <x:c r="B3976" s="6" t="str">
        <x:v>140104</x:v>
      </x:c>
      <x:c r="C3976" s="6" t="n">
        <x:v>12</x:v>
      </x:c>
      <x:c r="D3976" s="6" t="str">
        <x:v>拿来吧你</x:v>
      </x:c>
      <x:c r="E3976"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8.8%/4.4%，若队伍中的「智识」命途角色大于等于2名，每层额外对主目标/其他目标提高8.8%/4.4%。【解读】最多可叠加42层，使用强化战技时，将主目标的【解读】重置为1层。敌方目标离场或被任意单位消灭后，【解读】会被转移，优先转移到精英级别及以上的目标。</x:v>
      </x:c>
      <x:c r="F3976" s="6" t="n">
        <x:v>0</x:v>
      </x:c>
      <x:c r="G3976" s="6" t="n">
        <x:v>0</x:v>
      </x:c>
      <x:c r="H3976" s="6" t="n">
        <x:v>0</x:v>
      </x:c>
      <x:c r="I3976" s="6" t="n">
        <x:v>0</x:v>
      </x:c>
      <x:c r="J3976" s="6" t="str">
        <x:v>[0.088, 0.044, 42, 1, 42, 25]</x:v>
      </x:c>
      <x:c r="K3976" s="7" t="str">
        <x:v>无首段伤害倍率，请覆盖或设为辅助技能</x:v>
      </x:c>
      <x:c r="L3976" s="6" t="str">
        <x:v>https://raw.githubusercontent.com/Mar-7th/StarRailRes/dbe8cdfcfb0bf657b9fe1cf92d5537f118ccb487/index_new/cn/character_skills.json</x:v>
      </x:c>
    </x:row>
    <x:row r="3977" ht="98" customHeight="1">
      <x:c r="A3977" s="6" t="str">
        <x:v>140104_13</x:v>
      </x:c>
      <x:c r="B3977" s="6" t="str">
        <x:v>140104</x:v>
      </x:c>
      <x:c r="C3977" s="6" t="n">
        <x:v>13</x:v>
      </x:c>
      <x:c r="D3977" s="6" t="str">
        <x:v>拿来吧你</x:v>
      </x:c>
      <x:c r="E3977"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9.2%/4.6%，若队伍中的「智识」命途角色大于等于2名，每层额外对主目标/其他目标提高9.2%/4.6%。【解读】最多可叠加42层，使用强化战技时，将主目标的【解读】重置为1层。敌方目标离场或被任意单位消灭后，【解读】会被转移，优先转移到精英级别及以上的目标。</x:v>
      </x:c>
      <x:c r="F3977" s="6" t="n">
        <x:v>0</x:v>
      </x:c>
      <x:c r="G3977" s="6" t="n">
        <x:v>0</x:v>
      </x:c>
      <x:c r="H3977" s="6" t="n">
        <x:v>0</x:v>
      </x:c>
      <x:c r="I3977" s="6" t="n">
        <x:v>0</x:v>
      </x:c>
      <x:c r="J3977" s="6" t="str">
        <x:v>[0.092, 0.046, 42, 1, 42, 25]</x:v>
      </x:c>
      <x:c r="K3977" s="7" t="str">
        <x:v>无首段伤害倍率，请覆盖或设为辅助技能</x:v>
      </x:c>
      <x:c r="L3977" s="6" t="str">
        <x:v>https://raw.githubusercontent.com/Mar-7th/StarRailRes/dbe8cdfcfb0bf657b9fe1cf92d5537f118ccb487/index_new/cn/character_skills.json</x:v>
      </x:c>
    </x:row>
    <x:row r="3978" ht="98" customHeight="1">
      <x:c r="A3978" s="6" t="str">
        <x:v>140104_14</x:v>
      </x:c>
      <x:c r="B3978" s="6" t="str">
        <x:v>140104</x:v>
      </x:c>
      <x:c r="C3978" s="6" t="n">
        <x:v>14</x:v>
      </x:c>
      <x:c r="D3978" s="6" t="str">
        <x:v>拿来吧你</x:v>
      </x:c>
      <x:c r="E3978"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9.6%/4.8%，若队伍中的「智识」命途角色大于等于2名，每层额外对主目标/其他目标提高9.6%/4.8%。【解读】最多可叠加42层，使用强化战技时，将主目标的【解读】重置为1层。敌方目标离场或被任意单位消灭后，【解读】会被转移，优先转移到精英级别及以上的目标。</x:v>
      </x:c>
      <x:c r="F3978" s="6" t="n">
        <x:v>0</x:v>
      </x:c>
      <x:c r="G3978" s="6" t="n">
        <x:v>0</x:v>
      </x:c>
      <x:c r="H3978" s="6" t="n">
        <x:v>0</x:v>
      </x:c>
      <x:c r="I3978" s="6" t="n">
        <x:v>0</x:v>
      </x:c>
      <x:c r="J3978" s="6" t="str">
        <x:v>[0.096, 0.048, 42, 1, 42, 25]</x:v>
      </x:c>
      <x:c r="K3978" s="7" t="str">
        <x:v>无首段伤害倍率，请覆盖或设为辅助技能</x:v>
      </x:c>
      <x:c r="L3978" s="6" t="str">
        <x:v>https://raw.githubusercontent.com/Mar-7th/StarRailRes/dbe8cdfcfb0bf657b9fe1cf92d5537f118ccb487/index_new/cn/character_skills.json</x:v>
      </x:c>
    </x:row>
    <x:row r="3979" ht="98" customHeight="1">
      <x:c r="A3979" s="6" t="str">
        <x:v>140104_15</x:v>
      </x:c>
      <x:c r="B3979" s="6" t="str">
        <x:v>140104</x:v>
      </x:c>
      <x:c r="C3979" s="6" t="n">
        <x:v>15</x:v>
      </x:c>
      <x:c r="D3979" s="6" t="str">
        <x:v>拿来吧你</x:v>
      </x:c>
      <x:c r="E3979" s="7" t="str">
        <x:v>敌方目标进入战斗时，大黑塔对其施加1层【解读】。每个波次开始时，对一个随机敌方目标施加25层【解读】，优先施加给精英级别及以上的目标。强化战技的主目标持有【解读】时，造成的伤害倍率提高，每层对主目标/其他目标提高10%/5%，若队伍中的「智识」命途角色大于等于2名，每层额外对主目标/其他目标提高10%/5%。【解读】最多可叠加42层，使用强化战技时，将主目标的【解读】重置为1层。敌方目标离场或被任意单位消灭后，【解读】会被转移，优先转移到精英级别及以上的目标。</x:v>
      </x:c>
      <x:c r="F3979" s="6" t="n">
        <x:v>0</x:v>
      </x:c>
      <x:c r="G3979" s="6" t="n">
        <x:v>0</x:v>
      </x:c>
      <x:c r="H3979" s="6" t="n">
        <x:v>0</x:v>
      </x:c>
      <x:c r="I3979" s="6" t="n">
        <x:v>0</x:v>
      </x:c>
      <x:c r="J3979" s="6" t="str">
        <x:v>[0.1, 0.05, 42, 1, 42, 25]</x:v>
      </x:c>
      <x:c r="K3979" s="7" t="str">
        <x:v>无首段伤害倍率，请覆盖或设为辅助技能</x:v>
      </x:c>
      <x:c r="L3979" s="6" t="str">
        <x:v>https://raw.githubusercontent.com/Mar-7th/StarRailRes/dbe8cdfcfb0bf657b9fe1cf92d5537f118ccb487/index_new/cn/character_skills.json</x:v>
      </x:c>
    </x:row>
    <x:row r="3980" ht="20" customHeight="1">
      <x:c r="A3980" s="6" t="str">
        <x:v>140106_1</x:v>
      </x:c>
      <x:c r="B3980" s="6" t="str">
        <x:v>140106</x:v>
      </x:c>
      <x:c r="C3980" s="6" t="n">
        <x:v>1</x:v>
      </x:c>
      <x:c r="D3980" s="6" t="str">
        <x:v>攻击</x:v>
      </x:c>
      <x:c r="E3980" s="7" t="str">
        <x:v>攻击敌人，进入战斗后削弱敌方目标对应属性韧性。</x:v>
      </x:c>
      <x:c r="F3980" s="6" t="n">
        <x:v>0</x:v>
      </x:c>
      <x:c r="G3980" s="6" t="n">
        <x:v>0</x:v>
      </x:c>
      <x:c r="H3980" s="6" t="n">
        <x:v>0</x:v>
      </x:c>
      <x:c r="I3980" s="6" t="n">
        <x:v>0</x:v>
      </x:c>
      <x:c r="J3980" s="6" t="str">
        <x:v>[]</x:v>
      </x:c>
      <x:c r="K3980" s="7" t="str">
        <x:v>缺少结构化参数，必须覆盖</x:v>
      </x:c>
      <x:c r="L3980" s="6" t="str">
        <x:v>https://raw.githubusercontent.com/Mar-7th/StarRailRes/dbe8cdfcfb0bf657b9fe1cf92d5537f118ccb487/index_new/cn/character_skills.json</x:v>
      </x:c>
    </x:row>
    <x:row r="3981" ht="68" customHeight="1">
      <x:c r="A3981" s="6" t="str">
        <x:v>140107_1</x:v>
      </x:c>
      <x:c r="B3981" s="6" t="str">
        <x:v>140107</x:v>
      </x:c>
      <x:c r="C3981" s="6" t="n">
        <x:v>1</x:v>
      </x:c>
      <x:c r="D3981" s="6" t="str">
        <x:v>看看好看的</x:v>
      </x:c>
      <x:c r="E3981" s="7" t="str">
        <x:v>使用秘技后，下一次战斗开始时大黑塔攻击力提高60%，持续2回合。
若当前场景存在普通战利品，使用秘技后标记最多3个普通战利品的位置。
在模拟宇宙、差分宇宙中使用秘技进入战斗后，每个波次开始时对精英级别以下的敌方目标造成等同于目标99%生命上限的真实伤害，对精英级别及以上的目标造成等同于目标30%生命上限的真实伤害。</x:v>
      </x:c>
      <x:c r="F3981" s="6" t="n">
        <x:v>0</x:v>
      </x:c>
      <x:c r="G3981" s="6" t="n">
        <x:v>0</x:v>
      </x:c>
      <x:c r="H3981" s="6" t="n">
        <x:v>0</x:v>
      </x:c>
      <x:c r="I3981" s="6" t="n">
        <x:v>0</x:v>
      </x:c>
      <x:c r="J3981" s="6" t="str">
        <x:v>[0.6, 2, 3, 0.99, 0.3, 25]</x:v>
      </x:c>
      <x:c r="K3981" s="7" t="str">
        <x:v>无首段伤害倍率，请覆盖或设为辅助技能</x:v>
      </x:c>
      <x:c r="L3981" s="6" t="str">
        <x:v>https://raw.githubusercontent.com/Mar-7th/StarRailRes/dbe8cdfcfb0bf657b9fe1cf92d5537f118ccb487/index_new/cn/character_skills.json</x:v>
      </x:c>
    </x:row>
    <x:row r="3982" ht="53" customHeight="1">
      <x:c r="A3982" s="6" t="str">
        <x:v>140109_1</x:v>
      </x:c>
      <x:c r="B3982" s="6" t="str">
        <x:v>140109</x:v>
      </x:c>
      <x:c r="C3982" s="6" t="n">
        <x:v>1</x:v>
      </x:c>
      <x:c r="D3982" s="6" t="str">
        <x:v>我有一个大胆的想法</x:v>
      </x:c>
      <x:c r="E3982" s="7" t="str">
        <x:v>消耗1层【灵感】，对指定敌方单体造成等同于大黑塔40%攻击力的冰属性伤害并施加1层【解读】。对本次战技中被击中过的目标及其相邻目标造成等同于大黑塔40%攻击力的冰属性伤害，重复2次，最后，对所有敌方目标造成等同于大黑塔20%攻击力的冰属性伤害。</x:v>
      </x:c>
      <x:c r="F3982" s="6" t="n">
        <x:v>0.4</x:v>
      </x:c>
      <x:c r="G3982" s="6" t="n">
        <x:v>0</x:v>
      </x:c>
      <x:c r="H3982" s="6" t="n">
        <x:v>0</x:v>
      </x:c>
      <x:c r="I3982" s="6" t="n">
        <x:v>0</x:v>
      </x:c>
      <x:c r="J3982" s="6" t="str">
        <x:v>[0.4, 1, 0.2]</x:v>
      </x:c>
      <x:c r="K3982" s="7" t="str">
        <x:v>需确认条件及分段</x:v>
      </x:c>
      <x:c r="L3982" s="6" t="str">
        <x:v>https://raw.githubusercontent.com/Mar-7th/StarRailRes/dbe8cdfcfb0bf657b9fe1cf92d5537f118ccb487/index_new/cn/character_skills.json</x:v>
      </x:c>
    </x:row>
    <x:row r="3983" ht="53" customHeight="1">
      <x:c r="A3983" s="6" t="str">
        <x:v>140109_2</x:v>
      </x:c>
      <x:c r="B3983" s="6" t="str">
        <x:v>140109</x:v>
      </x:c>
      <x:c r="C3983" s="6" t="n">
        <x:v>2</x:v>
      </x:c>
      <x:c r="D3983" s="6" t="str">
        <x:v>我有一个大胆的想法</x:v>
      </x:c>
      <x:c r="E3983" s="7" t="str">
        <x:v>消耗1层【灵感】，对指定敌方单体造成等同于大黑塔44%攻击力的冰属性伤害并施加1层【解读】。对本次战技中被击中过的目标及其相邻目标造成等同于大黑塔44%攻击力的冰属性伤害，重复2次，最后，对所有敌方目标造成等同于大黑塔22%攻击力的冰属性伤害。</x:v>
      </x:c>
      <x:c r="F3983" s="6" t="n">
        <x:v>0.44</x:v>
      </x:c>
      <x:c r="G3983" s="6" t="n">
        <x:v>0</x:v>
      </x:c>
      <x:c r="H3983" s="6" t="n">
        <x:v>0</x:v>
      </x:c>
      <x:c r="I3983" s="6" t="n">
        <x:v>0</x:v>
      </x:c>
      <x:c r="J3983" s="6" t="str">
        <x:v>[0.44, 1, 0.22]</x:v>
      </x:c>
      <x:c r="K3983" s="7" t="str">
        <x:v>需确认条件及分段</x:v>
      </x:c>
      <x:c r="L3983" s="6" t="str">
        <x:v>https://raw.githubusercontent.com/Mar-7th/StarRailRes/dbe8cdfcfb0bf657b9fe1cf92d5537f118ccb487/index_new/cn/character_skills.json</x:v>
      </x:c>
    </x:row>
    <x:row r="3984" ht="53" customHeight="1">
      <x:c r="A3984" s="6" t="str">
        <x:v>140109_3</x:v>
      </x:c>
      <x:c r="B3984" s="6" t="str">
        <x:v>140109</x:v>
      </x:c>
      <x:c r="C3984" s="6" t="n">
        <x:v>3</x:v>
      </x:c>
      <x:c r="D3984" s="6" t="str">
        <x:v>我有一个大胆的想法</x:v>
      </x:c>
      <x:c r="E3984" s="7" t="str">
        <x:v>消耗1层【灵感】，对指定敌方单体造成等同于大黑塔48%攻击力的冰属性伤害并施加1层【解读】。对本次战技中被击中过的目标及其相邻目标造成等同于大黑塔48%攻击力的冰属性伤害，重复2次，最后，对所有敌方目标造成等同于大黑塔24%攻击力的冰属性伤害。</x:v>
      </x:c>
      <x:c r="F3984" s="6" t="n">
        <x:v>0.48</x:v>
      </x:c>
      <x:c r="G3984" s="6" t="n">
        <x:v>0</x:v>
      </x:c>
      <x:c r="H3984" s="6" t="n">
        <x:v>0</x:v>
      </x:c>
      <x:c r="I3984" s="6" t="n">
        <x:v>0</x:v>
      </x:c>
      <x:c r="J3984" s="6" t="str">
        <x:v>[0.48, 1, 0.24]</x:v>
      </x:c>
      <x:c r="K3984" s="7" t="str">
        <x:v>需确认条件及分段</x:v>
      </x:c>
      <x:c r="L3984" s="6" t="str">
        <x:v>https://raw.githubusercontent.com/Mar-7th/StarRailRes/dbe8cdfcfb0bf657b9fe1cf92d5537f118ccb487/index_new/cn/character_skills.json</x:v>
      </x:c>
    </x:row>
    <x:row r="3985" ht="53" customHeight="1">
      <x:c r="A3985" s="6" t="str">
        <x:v>140109_4</x:v>
      </x:c>
      <x:c r="B3985" s="6" t="str">
        <x:v>140109</x:v>
      </x:c>
      <x:c r="C3985" s="6" t="n">
        <x:v>4</x:v>
      </x:c>
      <x:c r="D3985" s="6" t="str">
        <x:v>我有一个大胆的想法</x:v>
      </x:c>
      <x:c r="E3985" s="7" t="str">
        <x:v>消耗1层【灵感】，对指定敌方单体造成等同于大黑塔52%攻击力的冰属性伤害并施加1层【解读】。对本次战技中被击中过的目标及其相邻目标造成等同于大黑塔52%攻击力的冰属性伤害，重复2次，最后，对所有敌方目标造成等同于大黑塔26%攻击力的冰属性伤害。</x:v>
      </x:c>
      <x:c r="F3985" s="6" t="n">
        <x:v>0.52</x:v>
      </x:c>
      <x:c r="G3985" s="6" t="n">
        <x:v>0</x:v>
      </x:c>
      <x:c r="H3985" s="6" t="n">
        <x:v>0</x:v>
      </x:c>
      <x:c r="I3985" s="6" t="n">
        <x:v>0</x:v>
      </x:c>
      <x:c r="J3985" s="6" t="str">
        <x:v>[0.52, 1, 0.26]</x:v>
      </x:c>
      <x:c r="K3985" s="7" t="str">
        <x:v>需确认条件及分段</x:v>
      </x:c>
      <x:c r="L3985" s="6" t="str">
        <x:v>https://raw.githubusercontent.com/Mar-7th/StarRailRes/dbe8cdfcfb0bf657b9fe1cf92d5537f118ccb487/index_new/cn/character_skills.json</x:v>
      </x:c>
    </x:row>
    <x:row r="3986" ht="53" customHeight="1">
      <x:c r="A3986" s="6" t="str">
        <x:v>140109_5</x:v>
      </x:c>
      <x:c r="B3986" s="6" t="str">
        <x:v>140109</x:v>
      </x:c>
      <x:c r="C3986" s="6" t="n">
        <x:v>5</x:v>
      </x:c>
      <x:c r="D3986" s="6" t="str">
        <x:v>我有一个大胆的想法</x:v>
      </x:c>
      <x:c r="E3986" s="7" t="str">
        <x:v>消耗1层【灵感】，对指定敌方单体造成等同于大黑塔56%攻击力的冰属性伤害并施加1层【解读】。对本次战技中被击中过的目标及其相邻目标造成等同于大黑塔56%攻击力的冰属性伤害，重复2次，最后，对所有敌方目标造成等同于大黑塔28%攻击力的冰属性伤害。</x:v>
      </x:c>
      <x:c r="F3986" s="6" t="n">
        <x:v>0.56</x:v>
      </x:c>
      <x:c r="G3986" s="6" t="n">
        <x:v>0</x:v>
      </x:c>
      <x:c r="H3986" s="6" t="n">
        <x:v>0</x:v>
      </x:c>
      <x:c r="I3986" s="6" t="n">
        <x:v>0</x:v>
      </x:c>
      <x:c r="J3986" s="6" t="str">
        <x:v>[0.56, 1, 0.28]</x:v>
      </x:c>
      <x:c r="K3986" s="7" t="str">
        <x:v>需确认条件及分段</x:v>
      </x:c>
      <x:c r="L3986" s="6" t="str">
        <x:v>https://raw.githubusercontent.com/Mar-7th/StarRailRes/dbe8cdfcfb0bf657b9fe1cf92d5537f118ccb487/index_new/cn/character_skills.json</x:v>
      </x:c>
    </x:row>
    <x:row r="3987" ht="53" customHeight="1">
      <x:c r="A3987" s="6" t="str">
        <x:v>140109_6</x:v>
      </x:c>
      <x:c r="B3987" s="6" t="str">
        <x:v>140109</x:v>
      </x:c>
      <x:c r="C3987" s="6" t="n">
        <x:v>6</x:v>
      </x:c>
      <x:c r="D3987" s="6" t="str">
        <x:v>我有一个大胆的想法</x:v>
      </x:c>
      <x:c r="E3987" s="7" t="str">
        <x:v>消耗1层【灵感】，对指定敌方单体造成等同于大黑塔60%攻击力的冰属性伤害并施加1层【解读】。对本次战技中被击中过的目标及其相邻目标造成等同于大黑塔60%攻击力的冰属性伤害，重复2次，最后，对所有敌方目标造成等同于大黑塔30%攻击力的冰属性伤害。</x:v>
      </x:c>
      <x:c r="F3987" s="6" t="n">
        <x:v>0.6</x:v>
      </x:c>
      <x:c r="G3987" s="6" t="n">
        <x:v>0</x:v>
      </x:c>
      <x:c r="H3987" s="6" t="n">
        <x:v>0</x:v>
      </x:c>
      <x:c r="I3987" s="6" t="n">
        <x:v>0</x:v>
      </x:c>
      <x:c r="J3987" s="6" t="str">
        <x:v>[0.6, 1, 0.3]</x:v>
      </x:c>
      <x:c r="K3987" s="7" t="str">
        <x:v>需确认条件及分段</x:v>
      </x:c>
      <x:c r="L3987" s="6" t="str">
        <x:v>https://raw.githubusercontent.com/Mar-7th/StarRailRes/dbe8cdfcfb0bf657b9fe1cf92d5537f118ccb487/index_new/cn/character_skills.json</x:v>
      </x:c>
    </x:row>
    <x:row r="3988" ht="53" customHeight="1">
      <x:c r="A3988" s="6" t="str">
        <x:v>140109_7</x:v>
      </x:c>
      <x:c r="B3988" s="6" t="str">
        <x:v>140109</x:v>
      </x:c>
      <x:c r="C3988" s="6" t="n">
        <x:v>7</x:v>
      </x:c>
      <x:c r="D3988" s="6" t="str">
        <x:v>我有一个大胆的想法</x:v>
      </x:c>
      <x:c r="E3988" s="7" t="str">
        <x:v>消耗1层【灵感】，对指定敌方单体造成等同于大黑塔65%攻击力的冰属性伤害并施加1层【解读】。对本次战技中被击中过的目标及其相邻目标造成等同于大黑塔65%攻击力的冰属性伤害，重复2次，最后，对所有敌方目标造成等同于大黑塔32.5%攻击力的冰属性伤害。</x:v>
      </x:c>
      <x:c r="F3988" s="6" t="n">
        <x:v>0.65</x:v>
      </x:c>
      <x:c r="G3988" s="6" t="n">
        <x:v>0</x:v>
      </x:c>
      <x:c r="H3988" s="6" t="n">
        <x:v>0</x:v>
      </x:c>
      <x:c r="I3988" s="6" t="n">
        <x:v>0</x:v>
      </x:c>
      <x:c r="J3988" s="6" t="str">
        <x:v>[0.65, 1, 0.325]</x:v>
      </x:c>
      <x:c r="K3988" s="7" t="str">
        <x:v>需确认条件及分段</x:v>
      </x:c>
      <x:c r="L3988" s="6" t="str">
        <x:v>https://raw.githubusercontent.com/Mar-7th/StarRailRes/dbe8cdfcfb0bf657b9fe1cf92d5537f118ccb487/index_new/cn/character_skills.json</x:v>
      </x:c>
    </x:row>
    <x:row r="3989" ht="53" customHeight="1">
      <x:c r="A3989" s="6" t="str">
        <x:v>140109_8</x:v>
      </x:c>
      <x:c r="B3989" s="6" t="str">
        <x:v>140109</x:v>
      </x:c>
      <x:c r="C3989" s="6" t="n">
        <x:v>8</x:v>
      </x:c>
      <x:c r="D3989" s="6" t="str">
        <x:v>我有一个大胆的想法</x:v>
      </x:c>
      <x:c r="E3989" s="7" t="str">
        <x:v>消耗1层【灵感】，对指定敌方单体造成等同于大黑塔70%攻击力的冰属性伤害并施加1层【解读】。对本次战技中被击中过的目标及其相邻目标造成等同于大黑塔70%攻击力的冰属性伤害，重复2次，最后，对所有敌方目标造成等同于大黑塔35%攻击力的冰属性伤害。</x:v>
      </x:c>
      <x:c r="F3989" s="6" t="n">
        <x:v>0.7</x:v>
      </x:c>
      <x:c r="G3989" s="6" t="n">
        <x:v>0</x:v>
      </x:c>
      <x:c r="H3989" s="6" t="n">
        <x:v>0</x:v>
      </x:c>
      <x:c r="I3989" s="6" t="n">
        <x:v>0</x:v>
      </x:c>
      <x:c r="J3989" s="6" t="str">
        <x:v>[0.7, 1, 0.35]</x:v>
      </x:c>
      <x:c r="K3989" s="7" t="str">
        <x:v>需确认条件及分段</x:v>
      </x:c>
      <x:c r="L3989" s="6" t="str">
        <x:v>https://raw.githubusercontent.com/Mar-7th/StarRailRes/dbe8cdfcfb0bf657b9fe1cf92d5537f118ccb487/index_new/cn/character_skills.json</x:v>
      </x:c>
    </x:row>
    <x:row r="3990" ht="53" customHeight="1">
      <x:c r="A3990" s="6" t="str">
        <x:v>140109_9</x:v>
      </x:c>
      <x:c r="B3990" s="6" t="str">
        <x:v>140109</x:v>
      </x:c>
      <x:c r="C3990" s="6" t="n">
        <x:v>9</x:v>
      </x:c>
      <x:c r="D3990" s="6" t="str">
        <x:v>我有一个大胆的想法</x:v>
      </x:c>
      <x:c r="E3990" s="7" t="str">
        <x:v>消耗1层【灵感】，对指定敌方单体造成等同于大黑塔75%攻击力的冰属性伤害并施加1层【解读】。对本次战技中被击中过的目标及其相邻目标造成等同于大黑塔75%攻击力的冰属性伤害，重复2次，最后，对所有敌方目标造成等同于大黑塔37.5%攻击力的冰属性伤害。</x:v>
      </x:c>
      <x:c r="F3990" s="6" t="n">
        <x:v>0.75</x:v>
      </x:c>
      <x:c r="G3990" s="6" t="n">
        <x:v>0</x:v>
      </x:c>
      <x:c r="H3990" s="6" t="n">
        <x:v>0</x:v>
      </x:c>
      <x:c r="I3990" s="6" t="n">
        <x:v>0</x:v>
      </x:c>
      <x:c r="J3990" s="6" t="str">
        <x:v>[0.75, 1, 0.375]</x:v>
      </x:c>
      <x:c r="K3990" s="7" t="str">
        <x:v>需确认条件及分段</x:v>
      </x:c>
      <x:c r="L3990" s="6" t="str">
        <x:v>https://raw.githubusercontent.com/Mar-7th/StarRailRes/dbe8cdfcfb0bf657b9fe1cf92d5537f118ccb487/index_new/cn/character_skills.json</x:v>
      </x:c>
    </x:row>
    <x:row r="3991" ht="53" customHeight="1">
      <x:c r="A3991" s="6" t="str">
        <x:v>140109_10</x:v>
      </x:c>
      <x:c r="B3991" s="6" t="str">
        <x:v>140109</x:v>
      </x:c>
      <x:c r="C3991" s="6" t="n">
        <x:v>10</x:v>
      </x:c>
      <x:c r="D3991" s="6" t="str">
        <x:v>我有一个大胆的想法</x:v>
      </x:c>
      <x:c r="E3991" s="7" t="str">
        <x:v>消耗1层【灵感】，对指定敌方单体造成等同于大黑塔80%攻击力的冰属性伤害并施加1层【解读】。对本次战技中被击中过的目标及其相邻目标造成等同于大黑塔80%攻击力的冰属性伤害，重复2次，最后，对所有敌方目标造成等同于大黑塔40%攻击力的冰属性伤害。</x:v>
      </x:c>
      <x:c r="F3991" s="6" t="n">
        <x:v>0.8</x:v>
      </x:c>
      <x:c r="G3991" s="6" t="n">
        <x:v>0</x:v>
      </x:c>
      <x:c r="H3991" s="6" t="n">
        <x:v>0</x:v>
      </x:c>
      <x:c r="I3991" s="6" t="n">
        <x:v>0</x:v>
      </x:c>
      <x:c r="J3991" s="6" t="str">
        <x:v>[0.8, 1, 0.4]</x:v>
      </x:c>
      <x:c r="K3991" s="7" t="str">
        <x:v>需确认条件及分段</x:v>
      </x:c>
      <x:c r="L3991" s="6" t="str">
        <x:v>https://raw.githubusercontent.com/Mar-7th/StarRailRes/dbe8cdfcfb0bf657b9fe1cf92d5537f118ccb487/index_new/cn/character_skills.json</x:v>
      </x:c>
    </x:row>
    <x:row r="3992" ht="53" customHeight="1">
      <x:c r="A3992" s="6" t="str">
        <x:v>140109_11</x:v>
      </x:c>
      <x:c r="B3992" s="6" t="str">
        <x:v>140109</x:v>
      </x:c>
      <x:c r="C3992" s="6" t="n">
        <x:v>11</x:v>
      </x:c>
      <x:c r="D3992" s="6" t="str">
        <x:v>我有一个大胆的想法</x:v>
      </x:c>
      <x:c r="E3992" s="7" t="str">
        <x:v>消耗1层【灵感】，对指定敌方单体造成等同于大黑塔84%攻击力的冰属性伤害并施加1层【解读】。对本次战技中被击中过的目标及其相邻目标造成等同于大黑塔84%攻击力的冰属性伤害，重复2次，最后，对所有敌方目标造成等同于大黑塔42%攻击力的冰属性伤害。</x:v>
      </x:c>
      <x:c r="F3992" s="6" t="n">
        <x:v>0.84</x:v>
      </x:c>
      <x:c r="G3992" s="6" t="n">
        <x:v>0</x:v>
      </x:c>
      <x:c r="H3992" s="6" t="n">
        <x:v>0</x:v>
      </x:c>
      <x:c r="I3992" s="6" t="n">
        <x:v>0</x:v>
      </x:c>
      <x:c r="J3992" s="6" t="str">
        <x:v>[0.84, 1, 0.42]</x:v>
      </x:c>
      <x:c r="K3992" s="7" t="str">
        <x:v>需确认条件及分段</x:v>
      </x:c>
      <x:c r="L3992" s="6" t="str">
        <x:v>https://raw.githubusercontent.com/Mar-7th/StarRailRes/dbe8cdfcfb0bf657b9fe1cf92d5537f118ccb487/index_new/cn/character_skills.json</x:v>
      </x:c>
    </x:row>
    <x:row r="3993" ht="53" customHeight="1">
      <x:c r="A3993" s="6" t="str">
        <x:v>140109_12</x:v>
      </x:c>
      <x:c r="B3993" s="6" t="str">
        <x:v>140109</x:v>
      </x:c>
      <x:c r="C3993" s="6" t="n">
        <x:v>12</x:v>
      </x:c>
      <x:c r="D3993" s="6" t="str">
        <x:v>我有一个大胆的想法</x:v>
      </x:c>
      <x:c r="E3993" s="7" t="str">
        <x:v>消耗1层【灵感】，对指定敌方单体造成等同于大黑塔88%攻击力的冰属性伤害并施加1层【解读】。对本次战技中被击中过的目标及其相邻目标造成等同于大黑塔88%攻击力的冰属性伤害，重复2次，最后，对所有敌方目标造成等同于大黑塔44%攻击力的冰属性伤害。</x:v>
      </x:c>
      <x:c r="F3993" s="6" t="n">
        <x:v>0.88</x:v>
      </x:c>
      <x:c r="G3993" s="6" t="n">
        <x:v>0</x:v>
      </x:c>
      <x:c r="H3993" s="6" t="n">
        <x:v>0</x:v>
      </x:c>
      <x:c r="I3993" s="6" t="n">
        <x:v>0</x:v>
      </x:c>
      <x:c r="J3993" s="6" t="str">
        <x:v>[0.88, 1, 0.44]</x:v>
      </x:c>
      <x:c r="K3993" s="7" t="str">
        <x:v>需确认条件及分段</x:v>
      </x:c>
      <x:c r="L3993" s="6" t="str">
        <x:v>https://raw.githubusercontent.com/Mar-7th/StarRailRes/dbe8cdfcfb0bf657b9fe1cf92d5537f118ccb487/index_new/cn/character_skills.json</x:v>
      </x:c>
    </x:row>
    <x:row r="3994" ht="53" customHeight="1">
      <x:c r="A3994" s="6" t="str">
        <x:v>140109_13</x:v>
      </x:c>
      <x:c r="B3994" s="6" t="str">
        <x:v>140109</x:v>
      </x:c>
      <x:c r="C3994" s="6" t="n">
        <x:v>13</x:v>
      </x:c>
      <x:c r="D3994" s="6" t="str">
        <x:v>我有一个大胆的想法</x:v>
      </x:c>
      <x:c r="E3994" s="7" t="str">
        <x:v>消耗1层【灵感】，对指定敌方单体造成等同于大黑塔92%攻击力的冰属性伤害并施加1层【解读】。对本次战技中被击中过的目标及其相邻目标造成等同于大黑塔92%攻击力的冰属性伤害，重复2次，最后，对所有敌方目标造成等同于大黑塔46%攻击力的冰属性伤害。</x:v>
      </x:c>
      <x:c r="F3994" s="6" t="n">
        <x:v>0.92</x:v>
      </x:c>
      <x:c r="G3994" s="6" t="n">
        <x:v>0</x:v>
      </x:c>
      <x:c r="H3994" s="6" t="n">
        <x:v>0</x:v>
      </x:c>
      <x:c r="I3994" s="6" t="n">
        <x:v>0</x:v>
      </x:c>
      <x:c r="J3994" s="6" t="str">
        <x:v>[0.92, 1, 0.46]</x:v>
      </x:c>
      <x:c r="K3994" s="7" t="str">
        <x:v>需确认条件及分段</x:v>
      </x:c>
      <x:c r="L3994" s="6" t="str">
        <x:v>https://raw.githubusercontent.com/Mar-7th/StarRailRes/dbe8cdfcfb0bf657b9fe1cf92d5537f118ccb487/index_new/cn/character_skills.json</x:v>
      </x:c>
    </x:row>
    <x:row r="3995" ht="53" customHeight="1">
      <x:c r="A3995" s="6" t="str">
        <x:v>140109_14</x:v>
      </x:c>
      <x:c r="B3995" s="6" t="str">
        <x:v>140109</x:v>
      </x:c>
      <x:c r="C3995" s="6" t="n">
        <x:v>14</x:v>
      </x:c>
      <x:c r="D3995" s="6" t="str">
        <x:v>我有一个大胆的想法</x:v>
      </x:c>
      <x:c r="E3995" s="7" t="str">
        <x:v>消耗1层【灵感】，对指定敌方单体造成等同于大黑塔96%攻击力的冰属性伤害并施加1层【解读】。对本次战技中被击中过的目标及其相邻目标造成等同于大黑塔96%攻击力的冰属性伤害，重复2次，最后，对所有敌方目标造成等同于大黑塔48%攻击力的冰属性伤害。</x:v>
      </x:c>
      <x:c r="F3995" s="6" t="n">
        <x:v>0.96</x:v>
      </x:c>
      <x:c r="G3995" s="6" t="n">
        <x:v>0</x:v>
      </x:c>
      <x:c r="H3995" s="6" t="n">
        <x:v>0</x:v>
      </x:c>
      <x:c r="I3995" s="6" t="n">
        <x:v>0</x:v>
      </x:c>
      <x:c r="J3995" s="6" t="str">
        <x:v>[0.96, 1, 0.48]</x:v>
      </x:c>
      <x:c r="K3995" s="7" t="str">
        <x:v>需确认条件及分段</x:v>
      </x:c>
      <x:c r="L3995" s="6" t="str">
        <x:v>https://raw.githubusercontent.com/Mar-7th/StarRailRes/dbe8cdfcfb0bf657b9fe1cf92d5537f118ccb487/index_new/cn/character_skills.json</x:v>
      </x:c>
    </x:row>
    <x:row r="3996" ht="53" customHeight="1">
      <x:c r="A3996" s="6" t="str">
        <x:v>140109_15</x:v>
      </x:c>
      <x:c r="B3996" s="6" t="str">
        <x:v>140109</x:v>
      </x:c>
      <x:c r="C3996" s="6" t="n">
        <x:v>15</x:v>
      </x:c>
      <x:c r="D3996" s="6" t="str">
        <x:v>我有一个大胆的想法</x:v>
      </x:c>
      <x:c r="E3996" s="7" t="str">
        <x:v>消耗1层【灵感】，对指定敌方单体造成等同于大黑塔100%攻击力的冰属性伤害并施加1层【解读】。对本次战技中被击中过的目标及其相邻目标造成等同于大黑塔100%攻击力的冰属性伤害，重复2次，最后，对所有敌方目标造成等同于大黑塔50%攻击力的冰属性伤害。</x:v>
      </x:c>
      <x:c r="F3996" s="6" t="n">
        <x:v>1</x:v>
      </x:c>
      <x:c r="G3996" s="6" t="n">
        <x:v>0</x:v>
      </x:c>
      <x:c r="H3996" s="6" t="n">
        <x:v>0</x:v>
      </x:c>
      <x:c r="I3996" s="6" t="n">
        <x:v>0</x:v>
      </x:c>
      <x:c r="J3996" s="6" t="str">
        <x:v>[1, 1, 0.5]</x:v>
      </x:c>
      <x:c r="K3996" s="7" t="str">
        <x:v>需确认条件及分段</x:v>
      </x:c>
      <x:c r="L3996" s="6" t="str">
        <x:v>https://raw.githubusercontent.com/Mar-7th/StarRailRes/dbe8cdfcfb0bf657b9fe1cf92d5537f118ccb487/index_new/cn/character_skills.json</x:v>
      </x:c>
    </x:row>
    <x:row r="3997" ht="20" customHeight="1">
      <x:c r="A3997" s="6" t="str">
        <x:v>140201_1</x:v>
      </x:c>
      <x:c r="B3997" s="6" t="str">
        <x:v>140201</x:v>
      </x:c>
      <x:c r="C3997" s="6" t="n">
        <x:v>1</x:v>
      </x:c>
      <x:c r="D3997" s="6" t="str">
        <x:v>刺纹之蜜</x:v>
      </x:c>
      <x:c r="E3997" s="7" t="str">
        <x:v>对指定敌方单体造成等同于阿格莱雅50%攻击力的雷属性伤害。</x:v>
      </x:c>
      <x:c r="F3997" s="6" t="n">
        <x:v>0.5</x:v>
      </x:c>
      <x:c r="G3997" s="6" t="n">
        <x:v>0</x:v>
      </x:c>
      <x:c r="H3997" s="6" t="n">
        <x:v>0</x:v>
      </x:c>
      <x:c r="I3997" s="6" t="n">
        <x:v>0</x:v>
      </x:c>
      <x:c r="J3997" s="6" t="str">
        <x:v>[0.5, 1]</x:v>
      </x:c>
      <x:c r="K3997" s="7" t="str">
        <x:v>需确认条件及分段</x:v>
      </x:c>
      <x:c r="L3997" s="6" t="str">
        <x:v>https://raw.githubusercontent.com/Mar-7th/StarRailRes/dbe8cdfcfb0bf657b9fe1cf92d5537f118ccb487/index_new/cn/character_skills.json</x:v>
      </x:c>
    </x:row>
    <x:row r="3998" ht="20" customHeight="1">
      <x:c r="A3998" s="6" t="str">
        <x:v>140201_2</x:v>
      </x:c>
      <x:c r="B3998" s="6" t="str">
        <x:v>140201</x:v>
      </x:c>
      <x:c r="C3998" s="6" t="n">
        <x:v>2</x:v>
      </x:c>
      <x:c r="D3998" s="6" t="str">
        <x:v>刺纹之蜜</x:v>
      </x:c>
      <x:c r="E3998" s="7" t="str">
        <x:v>对指定敌方单体造成等同于阿格莱雅60%攻击力的雷属性伤害。</x:v>
      </x:c>
      <x:c r="F3998" s="6" t="n">
        <x:v>0.6</x:v>
      </x:c>
      <x:c r="G3998" s="6" t="n">
        <x:v>0</x:v>
      </x:c>
      <x:c r="H3998" s="6" t="n">
        <x:v>0</x:v>
      </x:c>
      <x:c r="I3998" s="6" t="n">
        <x:v>0</x:v>
      </x:c>
      <x:c r="J3998" s="6" t="str">
        <x:v>[0.6, 1]</x:v>
      </x:c>
      <x:c r="K3998" s="7" t="str">
        <x:v>需确认条件及分段</x:v>
      </x:c>
      <x:c r="L3998" s="6" t="str">
        <x:v>https://raw.githubusercontent.com/Mar-7th/StarRailRes/dbe8cdfcfb0bf657b9fe1cf92d5537f118ccb487/index_new/cn/character_skills.json</x:v>
      </x:c>
    </x:row>
    <x:row r="3999" ht="20" customHeight="1">
      <x:c r="A3999" s="6" t="str">
        <x:v>140201_3</x:v>
      </x:c>
      <x:c r="B3999" s="6" t="str">
        <x:v>140201</x:v>
      </x:c>
      <x:c r="C3999" s="6" t="n">
        <x:v>3</x:v>
      </x:c>
      <x:c r="D3999" s="6" t="str">
        <x:v>刺纹之蜜</x:v>
      </x:c>
      <x:c r="E3999" s="7" t="str">
        <x:v>对指定敌方单体造成等同于阿格莱雅70%攻击力的雷属性伤害。</x:v>
      </x:c>
      <x:c r="F3999" s="6" t="n">
        <x:v>0.7</x:v>
      </x:c>
      <x:c r="G3999" s="6" t="n">
        <x:v>0</x:v>
      </x:c>
      <x:c r="H3999" s="6" t="n">
        <x:v>0</x:v>
      </x:c>
      <x:c r="I3999" s="6" t="n">
        <x:v>0</x:v>
      </x:c>
      <x:c r="J3999" s="6" t="str">
        <x:v>[0.7, 1]</x:v>
      </x:c>
      <x:c r="K3999" s="7" t="str">
        <x:v>需确认条件及分段</x:v>
      </x:c>
      <x:c r="L3999" s="6" t="str">
        <x:v>https://raw.githubusercontent.com/Mar-7th/StarRailRes/dbe8cdfcfb0bf657b9fe1cf92d5537f118ccb487/index_new/cn/character_skills.json</x:v>
      </x:c>
    </x:row>
    <x:row r="4000" ht="20" customHeight="1">
      <x:c r="A4000" s="6" t="str">
        <x:v>140201_4</x:v>
      </x:c>
      <x:c r="B4000" s="6" t="str">
        <x:v>140201</x:v>
      </x:c>
      <x:c r="C4000" s="6" t="n">
        <x:v>4</x:v>
      </x:c>
      <x:c r="D4000" s="6" t="str">
        <x:v>刺纹之蜜</x:v>
      </x:c>
      <x:c r="E4000" s="7" t="str">
        <x:v>对指定敌方单体造成等同于阿格莱雅80%攻击力的雷属性伤害。</x:v>
      </x:c>
      <x:c r="F4000" s="6" t="n">
        <x:v>0.8</x:v>
      </x:c>
      <x:c r="G4000" s="6" t="n">
        <x:v>0</x:v>
      </x:c>
      <x:c r="H4000" s="6" t="n">
        <x:v>0</x:v>
      </x:c>
      <x:c r="I4000" s="6" t="n">
        <x:v>0</x:v>
      </x:c>
      <x:c r="J4000" s="6" t="str">
        <x:v>[0.8, 1]</x:v>
      </x:c>
      <x:c r="K4000" s="7" t="str">
        <x:v>需确认条件及分段</x:v>
      </x:c>
      <x:c r="L4000" s="6" t="str">
        <x:v>https://raw.githubusercontent.com/Mar-7th/StarRailRes/dbe8cdfcfb0bf657b9fe1cf92d5537f118ccb487/index_new/cn/character_skills.json</x:v>
      </x:c>
    </x:row>
    <x:row r="4001" ht="20" customHeight="1">
      <x:c r="A4001" s="6" t="str">
        <x:v>140201_5</x:v>
      </x:c>
      <x:c r="B4001" s="6" t="str">
        <x:v>140201</x:v>
      </x:c>
      <x:c r="C4001" s="6" t="n">
        <x:v>5</x:v>
      </x:c>
      <x:c r="D4001" s="6" t="str">
        <x:v>刺纹之蜜</x:v>
      </x:c>
      <x:c r="E4001" s="7" t="str">
        <x:v>对指定敌方单体造成等同于阿格莱雅90%攻击力的雷属性伤害。</x:v>
      </x:c>
      <x:c r="F4001" s="6" t="n">
        <x:v>0.9</x:v>
      </x:c>
      <x:c r="G4001" s="6" t="n">
        <x:v>0</x:v>
      </x:c>
      <x:c r="H4001" s="6" t="n">
        <x:v>0</x:v>
      </x:c>
      <x:c r="I4001" s="6" t="n">
        <x:v>0</x:v>
      </x:c>
      <x:c r="J4001" s="6" t="str">
        <x:v>[0.9, 1]</x:v>
      </x:c>
      <x:c r="K4001" s="7" t="str">
        <x:v>需确认条件及分段</x:v>
      </x:c>
      <x:c r="L4001" s="6" t="str">
        <x:v>https://raw.githubusercontent.com/Mar-7th/StarRailRes/dbe8cdfcfb0bf657b9fe1cf92d5537f118ccb487/index_new/cn/character_skills.json</x:v>
      </x:c>
    </x:row>
    <x:row r="4002" ht="20" customHeight="1">
      <x:c r="A4002" s="6" t="str">
        <x:v>140201_6</x:v>
      </x:c>
      <x:c r="B4002" s="6" t="str">
        <x:v>140201</x:v>
      </x:c>
      <x:c r="C4002" s="6" t="n">
        <x:v>6</x:v>
      </x:c>
      <x:c r="D4002" s="6" t="str">
        <x:v>刺纹之蜜</x:v>
      </x:c>
      <x:c r="E4002" s="7" t="str">
        <x:v>对指定敌方单体造成等同于阿格莱雅100%攻击力的雷属性伤害。</x:v>
      </x:c>
      <x:c r="F4002" s="6" t="n">
        <x:v>1</x:v>
      </x:c>
      <x:c r="G4002" s="6" t="n">
        <x:v>0</x:v>
      </x:c>
      <x:c r="H4002" s="6" t="n">
        <x:v>0</x:v>
      </x:c>
      <x:c r="I4002" s="6" t="n">
        <x:v>0</x:v>
      </x:c>
      <x:c r="J4002" s="6" t="str">
        <x:v>[1, 1]</x:v>
      </x:c>
      <x:c r="K4002" s="7" t="str">
        <x:v>需确认条件及分段</x:v>
      </x:c>
      <x:c r="L4002" s="6" t="str">
        <x:v>https://raw.githubusercontent.com/Mar-7th/StarRailRes/dbe8cdfcfb0bf657b9fe1cf92d5537f118ccb487/index_new/cn/character_skills.json</x:v>
      </x:c>
    </x:row>
    <x:row r="4003" ht="20" customHeight="1">
      <x:c r="A4003" s="6" t="str">
        <x:v>140201_7</x:v>
      </x:c>
      <x:c r="B4003" s="6" t="str">
        <x:v>140201</x:v>
      </x:c>
      <x:c r="C4003" s="6" t="n">
        <x:v>7</x:v>
      </x:c>
      <x:c r="D4003" s="6" t="str">
        <x:v>刺纹之蜜</x:v>
      </x:c>
      <x:c r="E4003" s="7" t="str">
        <x:v>对指定敌方单体造成等同于阿格莱雅110%攻击力的雷属性伤害。</x:v>
      </x:c>
      <x:c r="F4003" s="6" t="n">
        <x:v>1.1</x:v>
      </x:c>
      <x:c r="G4003" s="6" t="n">
        <x:v>0</x:v>
      </x:c>
      <x:c r="H4003" s="6" t="n">
        <x:v>0</x:v>
      </x:c>
      <x:c r="I4003" s="6" t="n">
        <x:v>0</x:v>
      </x:c>
      <x:c r="J4003" s="6" t="str">
        <x:v>[1.1, 1]</x:v>
      </x:c>
      <x:c r="K4003" s="7" t="str">
        <x:v>需确认条件及分段</x:v>
      </x:c>
      <x:c r="L4003" s="6" t="str">
        <x:v>https://raw.githubusercontent.com/Mar-7th/StarRailRes/dbe8cdfcfb0bf657b9fe1cf92d5537f118ccb487/index_new/cn/character_skills.json</x:v>
      </x:c>
    </x:row>
    <x:row r="4004" ht="20" customHeight="1">
      <x:c r="A4004" s="6" t="str">
        <x:v>140201_8</x:v>
      </x:c>
      <x:c r="B4004" s="6" t="str">
        <x:v>140201</x:v>
      </x:c>
      <x:c r="C4004" s="6" t="n">
        <x:v>8</x:v>
      </x:c>
      <x:c r="D4004" s="6" t="str">
        <x:v>刺纹之蜜</x:v>
      </x:c>
      <x:c r="E4004" s="7" t="str">
        <x:v>对指定敌方单体造成等同于阿格莱雅120%攻击力的雷属性伤害。</x:v>
      </x:c>
      <x:c r="F4004" s="6" t="n">
        <x:v>1.2</x:v>
      </x:c>
      <x:c r="G4004" s="6" t="n">
        <x:v>0</x:v>
      </x:c>
      <x:c r="H4004" s="6" t="n">
        <x:v>0</x:v>
      </x:c>
      <x:c r="I4004" s="6" t="n">
        <x:v>0</x:v>
      </x:c>
      <x:c r="J4004" s="6" t="str">
        <x:v>[1.2, 1]</x:v>
      </x:c>
      <x:c r="K4004" s="7" t="str">
        <x:v>需确认条件及分段</x:v>
      </x:c>
      <x:c r="L4004" s="6" t="str">
        <x:v>https://raw.githubusercontent.com/Mar-7th/StarRailRes/dbe8cdfcfb0bf657b9fe1cf92d5537f118ccb487/index_new/cn/character_skills.json</x:v>
      </x:c>
    </x:row>
    <x:row r="4005" ht="20" customHeight="1">
      <x:c r="A4005" s="6" t="str">
        <x:v>140201_9</x:v>
      </x:c>
      <x:c r="B4005" s="6" t="str">
        <x:v>140201</x:v>
      </x:c>
      <x:c r="C4005" s="6" t="n">
        <x:v>9</x:v>
      </x:c>
      <x:c r="D4005" s="6" t="str">
        <x:v>刺纹之蜜</x:v>
      </x:c>
      <x:c r="E4005" s="7" t="str">
        <x:v>对指定敌方单体造成等同于阿格莱雅130%攻击力的雷属性伤害。</x:v>
      </x:c>
      <x:c r="F4005" s="6" t="n">
        <x:v>1.3</x:v>
      </x:c>
      <x:c r="G4005" s="6" t="n">
        <x:v>0</x:v>
      </x:c>
      <x:c r="H4005" s="6" t="n">
        <x:v>0</x:v>
      </x:c>
      <x:c r="I4005" s="6" t="n">
        <x:v>0</x:v>
      </x:c>
      <x:c r="J4005" s="6" t="str">
        <x:v>[1.3, 1]</x:v>
      </x:c>
      <x:c r="K4005" s="7" t="str">
        <x:v>需确认条件及分段</x:v>
      </x:c>
      <x:c r="L4005" s="6" t="str">
        <x:v>https://raw.githubusercontent.com/Mar-7th/StarRailRes/dbe8cdfcfb0bf657b9fe1cf92d5537f118ccb487/index_new/cn/character_skills.json</x:v>
      </x:c>
    </x:row>
    <x:row r="4006" ht="20" customHeight="1">
      <x:c r="A4006" s="6" t="str">
        <x:v>140201_10</x:v>
      </x:c>
      <x:c r="B4006" s="6" t="str">
        <x:v>140201</x:v>
      </x:c>
      <x:c r="C4006" s="6" t="n">
        <x:v>10</x:v>
      </x:c>
      <x:c r="D4006" s="6" t="str">
        <x:v>刺纹之蜜</x:v>
      </x:c>
      <x:c r="E4006" s="7" t="str">
        <x:v>对指定敌方单体造成等同于阿格莱雅140%攻击力的雷属性伤害。</x:v>
      </x:c>
      <x:c r="F4006" s="6" t="n">
        <x:v>1.4</x:v>
      </x:c>
      <x:c r="G4006" s="6" t="n">
        <x:v>0</x:v>
      </x:c>
      <x:c r="H4006" s="6" t="n">
        <x:v>0</x:v>
      </x:c>
      <x:c r="I4006" s="6" t="n">
        <x:v>0</x:v>
      </x:c>
      <x:c r="J4006" s="6" t="str">
        <x:v>[1.4, 1]</x:v>
      </x:c>
      <x:c r="K4006" s="7" t="str">
        <x:v>需确认条件及分段</x:v>
      </x:c>
      <x:c r="L4006" s="6" t="str">
        <x:v>https://raw.githubusercontent.com/Mar-7th/StarRailRes/dbe8cdfcfb0bf657b9fe1cf92d5537f118ccb487/index_new/cn/character_skills.json</x:v>
      </x:c>
    </x:row>
    <x:row r="4007" ht="20" customHeight="1">
      <x:c r="A4007" s="6" t="str">
        <x:v>140202_1</x:v>
      </x:c>
      <x:c r="B4007" s="6" t="str">
        <x:v>140202</x:v>
      </x:c>
      <x:c r="C4007" s="6" t="n">
        <x:v>1</x:v>
      </x:c>
      <x:c r="D4007" s="6" t="str">
        <x:v>高举吧，升华的名讳</x:v>
      </x:c>
      <x:c r="E4007" s="7" t="str">
        <x:v>为衣匠回复等同于其25%生命上限的生命值。若衣匠不在场，则召唤忆灵衣匠，并使自身立即行动。</x:v>
      </x:c>
      <x:c r="F4007" s="6" t="n">
        <x:v>0</x:v>
      </x:c>
      <x:c r="G4007" s="6" t="n">
        <x:v>0</x:v>
      </x:c>
      <x:c r="H4007" s="6" t="n">
        <x:v>0</x:v>
      </x:c>
      <x:c r="I4007" s="6" t="n">
        <x:v>0</x:v>
      </x:c>
      <x:c r="J4007" s="6" t="str">
        <x:v>[0.25, 0, 5]</x:v>
      </x:c>
      <x:c r="K4007" s="7" t="str">
        <x:v>无首段伤害倍率，请覆盖或设为辅助技能</x:v>
      </x:c>
      <x:c r="L4007" s="6" t="str">
        <x:v>https://raw.githubusercontent.com/Mar-7th/StarRailRes/dbe8cdfcfb0bf657b9fe1cf92d5537f118ccb487/index_new/cn/character_skills.json</x:v>
      </x:c>
    </x:row>
    <x:row r="4008" ht="38" customHeight="1">
      <x:c r="A4008" s="6" t="str">
        <x:v>140202_2</x:v>
      </x:c>
      <x:c r="B4008" s="6" t="str">
        <x:v>140202</x:v>
      </x:c>
      <x:c r="C4008" s="6" t="n">
        <x:v>2</x:v>
      </x:c>
      <x:c r="D4008" s="6" t="str">
        <x:v>高举吧，升华的名讳</x:v>
      </x:c>
      <x:c r="E4008" s="7" t="str">
        <x:v>为衣匠回复等同于其27.5%生命上限的生命值。若衣匠不在场，则召唤忆灵衣匠，并使自身立即行动。</x:v>
      </x:c>
      <x:c r="F4008" s="6" t="n">
        <x:v>0</x:v>
      </x:c>
      <x:c r="G4008" s="6" t="n">
        <x:v>0</x:v>
      </x:c>
      <x:c r="H4008" s="6" t="n">
        <x:v>0</x:v>
      </x:c>
      <x:c r="I4008" s="6" t="n">
        <x:v>0</x:v>
      </x:c>
      <x:c r="J4008" s="6" t="str">
        <x:v>[0.275, 0, 5]</x:v>
      </x:c>
      <x:c r="K4008" s="7" t="str">
        <x:v>无首段伤害倍率，请覆盖或设为辅助技能</x:v>
      </x:c>
      <x:c r="L4008" s="6" t="str">
        <x:v>https://raw.githubusercontent.com/Mar-7th/StarRailRes/dbe8cdfcfb0bf657b9fe1cf92d5537f118ccb487/index_new/cn/character_skills.json</x:v>
      </x:c>
    </x:row>
    <x:row r="4009" ht="20" customHeight="1">
      <x:c r="A4009" s="6" t="str">
        <x:v>140202_3</x:v>
      </x:c>
      <x:c r="B4009" s="6" t="str">
        <x:v>140202</x:v>
      </x:c>
      <x:c r="C4009" s="6" t="n">
        <x:v>3</x:v>
      </x:c>
      <x:c r="D4009" s="6" t="str">
        <x:v>高举吧，升华的名讳</x:v>
      </x:c>
      <x:c r="E4009" s="7" t="str">
        <x:v>为衣匠回复等同于其30%生命上限的生命值。若衣匠不在场，则召唤忆灵衣匠，并使自身立即行动。</x:v>
      </x:c>
      <x:c r="F4009" s="6" t="n">
        <x:v>0</x:v>
      </x:c>
      <x:c r="G4009" s="6" t="n">
        <x:v>0</x:v>
      </x:c>
      <x:c r="H4009" s="6" t="n">
        <x:v>0</x:v>
      </x:c>
      <x:c r="I4009" s="6" t="n">
        <x:v>0</x:v>
      </x:c>
      <x:c r="J4009" s="6" t="str">
        <x:v>[0.3, 0, 5]</x:v>
      </x:c>
      <x:c r="K4009" s="7" t="str">
        <x:v>无首段伤害倍率，请覆盖或设为辅助技能</x:v>
      </x:c>
      <x:c r="L4009" s="6" t="str">
        <x:v>https://raw.githubusercontent.com/Mar-7th/StarRailRes/dbe8cdfcfb0bf657b9fe1cf92d5537f118ccb487/index_new/cn/character_skills.json</x:v>
      </x:c>
    </x:row>
    <x:row r="4010" ht="38" customHeight="1">
      <x:c r="A4010" s="6" t="str">
        <x:v>140202_4</x:v>
      </x:c>
      <x:c r="B4010" s="6" t="str">
        <x:v>140202</x:v>
      </x:c>
      <x:c r="C4010" s="6" t="n">
        <x:v>4</x:v>
      </x:c>
      <x:c r="D4010" s="6" t="str">
        <x:v>高举吧，升华的名讳</x:v>
      </x:c>
      <x:c r="E4010" s="7" t="str">
        <x:v>为衣匠回复等同于其32.5%生命上限的生命值。若衣匠不在场，则召唤忆灵衣匠，并使自身立即行动。</x:v>
      </x:c>
      <x:c r="F4010" s="6" t="n">
        <x:v>0</x:v>
      </x:c>
      <x:c r="G4010" s="6" t="n">
        <x:v>0</x:v>
      </x:c>
      <x:c r="H4010" s="6" t="n">
        <x:v>0</x:v>
      </x:c>
      <x:c r="I4010" s="6" t="n">
        <x:v>0</x:v>
      </x:c>
      <x:c r="J4010" s="6" t="str">
        <x:v>[0.325, 0, 5]</x:v>
      </x:c>
      <x:c r="K4010" s="7" t="str">
        <x:v>无首段伤害倍率，请覆盖或设为辅助技能</x:v>
      </x:c>
      <x:c r="L4010" s="6" t="str">
        <x:v>https://raw.githubusercontent.com/Mar-7th/StarRailRes/dbe8cdfcfb0bf657b9fe1cf92d5537f118ccb487/index_new/cn/character_skills.json</x:v>
      </x:c>
    </x:row>
    <x:row r="4011" ht="20" customHeight="1">
      <x:c r="A4011" s="6" t="str">
        <x:v>140202_5</x:v>
      </x:c>
      <x:c r="B4011" s="6" t="str">
        <x:v>140202</x:v>
      </x:c>
      <x:c r="C4011" s="6" t="n">
        <x:v>5</x:v>
      </x:c>
      <x:c r="D4011" s="6" t="str">
        <x:v>高举吧，升华的名讳</x:v>
      </x:c>
      <x:c r="E4011" s="7" t="str">
        <x:v>为衣匠回复等同于其35%生命上限的生命值。若衣匠不在场，则召唤忆灵衣匠，并使自身立即行动。</x:v>
      </x:c>
      <x:c r="F4011" s="6" t="n">
        <x:v>0</x:v>
      </x:c>
      <x:c r="G4011" s="6" t="n">
        <x:v>0</x:v>
      </x:c>
      <x:c r="H4011" s="6" t="n">
        <x:v>0</x:v>
      </x:c>
      <x:c r="I4011" s="6" t="n">
        <x:v>0</x:v>
      </x:c>
      <x:c r="J4011" s="6" t="str">
        <x:v>[0.35, 0, 5]</x:v>
      </x:c>
      <x:c r="K4011" s="7" t="str">
        <x:v>无首段伤害倍率，请覆盖或设为辅助技能</x:v>
      </x:c>
      <x:c r="L4011" s="6" t="str">
        <x:v>https://raw.githubusercontent.com/Mar-7th/StarRailRes/dbe8cdfcfb0bf657b9fe1cf92d5537f118ccb487/index_new/cn/character_skills.json</x:v>
      </x:c>
    </x:row>
    <x:row r="4012" ht="38" customHeight="1">
      <x:c r="A4012" s="6" t="str">
        <x:v>140202_6</x:v>
      </x:c>
      <x:c r="B4012" s="6" t="str">
        <x:v>140202</x:v>
      </x:c>
      <x:c r="C4012" s="6" t="n">
        <x:v>6</x:v>
      </x:c>
      <x:c r="D4012" s="6" t="str">
        <x:v>高举吧，升华的名讳</x:v>
      </x:c>
      <x:c r="E4012" s="7" t="str">
        <x:v>为衣匠回复等同于其37.5%生命上限的生命值。若衣匠不在场，则召唤忆灵衣匠，并使自身立即行动。</x:v>
      </x:c>
      <x:c r="F4012" s="6" t="n">
        <x:v>0</x:v>
      </x:c>
      <x:c r="G4012" s="6" t="n">
        <x:v>0</x:v>
      </x:c>
      <x:c r="H4012" s="6" t="n">
        <x:v>0</x:v>
      </x:c>
      <x:c r="I4012" s="6" t="n">
        <x:v>0</x:v>
      </x:c>
      <x:c r="J4012" s="6" t="str">
        <x:v>[0.375, 0, 5]</x:v>
      </x:c>
      <x:c r="K4012" s="7" t="str">
        <x:v>无首段伤害倍率，请覆盖或设为辅助技能</x:v>
      </x:c>
      <x:c r="L4012" s="6" t="str">
        <x:v>https://raw.githubusercontent.com/Mar-7th/StarRailRes/dbe8cdfcfb0bf657b9fe1cf92d5537f118ccb487/index_new/cn/character_skills.json</x:v>
      </x:c>
    </x:row>
    <x:row r="4013" ht="38" customHeight="1">
      <x:c r="A4013" s="6" t="str">
        <x:v>140202_7</x:v>
      </x:c>
      <x:c r="B4013" s="6" t="str">
        <x:v>140202</x:v>
      </x:c>
      <x:c r="C4013" s="6" t="n">
        <x:v>7</x:v>
      </x:c>
      <x:c r="D4013" s="6" t="str">
        <x:v>高举吧，升华的名讳</x:v>
      </x:c>
      <x:c r="E4013" s="7" t="str">
        <x:v>为衣匠回复等同于其40.62%生命上限的生命值。若衣匠不在场，则召唤忆灵衣匠，并使自身立即行动。</x:v>
      </x:c>
      <x:c r="F4013" s="6" t="n">
        <x:v>0</x:v>
      </x:c>
      <x:c r="G4013" s="6" t="n">
        <x:v>0</x:v>
      </x:c>
      <x:c r="H4013" s="6" t="n">
        <x:v>0</x:v>
      </x:c>
      <x:c r="I4013" s="6" t="n">
        <x:v>0</x:v>
      </x:c>
      <x:c r="J4013" s="6" t="str">
        <x:v>[0.4062, 0, 5]</x:v>
      </x:c>
      <x:c r="K4013" s="7" t="str">
        <x:v>无首段伤害倍率，请覆盖或设为辅助技能</x:v>
      </x:c>
      <x:c r="L4013" s="6" t="str">
        <x:v>https://raw.githubusercontent.com/Mar-7th/StarRailRes/dbe8cdfcfb0bf657b9fe1cf92d5537f118ccb487/index_new/cn/character_skills.json</x:v>
      </x:c>
    </x:row>
    <x:row r="4014" ht="38" customHeight="1">
      <x:c r="A4014" s="6" t="str">
        <x:v>140202_8</x:v>
      </x:c>
      <x:c r="B4014" s="6" t="str">
        <x:v>140202</x:v>
      </x:c>
      <x:c r="C4014" s="6" t="n">
        <x:v>8</x:v>
      </x:c>
      <x:c r="D4014" s="6" t="str">
        <x:v>高举吧，升华的名讳</x:v>
      </x:c>
      <x:c r="E4014" s="7" t="str">
        <x:v>为衣匠回复等同于其43.75%生命上限的生命值。若衣匠不在场，则召唤忆灵衣匠，并使自身立即行动。</x:v>
      </x:c>
      <x:c r="F4014" s="6" t="n">
        <x:v>0</x:v>
      </x:c>
      <x:c r="G4014" s="6" t="n">
        <x:v>0</x:v>
      </x:c>
      <x:c r="H4014" s="6" t="n">
        <x:v>0</x:v>
      </x:c>
      <x:c r="I4014" s="6" t="n">
        <x:v>0</x:v>
      </x:c>
      <x:c r="J4014" s="6" t="str">
        <x:v>[0.4375, 0, 5]</x:v>
      </x:c>
      <x:c r="K4014" s="7" t="str">
        <x:v>无首段伤害倍率，请覆盖或设为辅助技能</x:v>
      </x:c>
      <x:c r="L4014" s="6" t="str">
        <x:v>https://raw.githubusercontent.com/Mar-7th/StarRailRes/dbe8cdfcfb0bf657b9fe1cf92d5537f118ccb487/index_new/cn/character_skills.json</x:v>
      </x:c>
    </x:row>
    <x:row r="4015" ht="38" customHeight="1">
      <x:c r="A4015" s="6" t="str">
        <x:v>140202_9</x:v>
      </x:c>
      <x:c r="B4015" s="6" t="str">
        <x:v>140202</x:v>
      </x:c>
      <x:c r="C4015" s="6" t="n">
        <x:v>9</x:v>
      </x:c>
      <x:c r="D4015" s="6" t="str">
        <x:v>高举吧，升华的名讳</x:v>
      </x:c>
      <x:c r="E4015" s="7" t="str">
        <x:v>为衣匠回复等同于其46.88%生命上限的生命值。若衣匠不在场，则召唤忆灵衣匠，并使自身立即行动。</x:v>
      </x:c>
      <x:c r="F4015" s="6" t="n">
        <x:v>0</x:v>
      </x:c>
      <x:c r="G4015" s="6" t="n">
        <x:v>0</x:v>
      </x:c>
      <x:c r="H4015" s="6" t="n">
        <x:v>0</x:v>
      </x:c>
      <x:c r="I4015" s="6" t="n">
        <x:v>0</x:v>
      </x:c>
      <x:c r="J4015" s="6" t="str">
        <x:v>[0.4688, 0, 5]</x:v>
      </x:c>
      <x:c r="K4015" s="7" t="str">
        <x:v>无首段伤害倍率，请覆盖或设为辅助技能</x:v>
      </x:c>
      <x:c r="L4015" s="6" t="str">
        <x:v>https://raw.githubusercontent.com/Mar-7th/StarRailRes/dbe8cdfcfb0bf657b9fe1cf92d5537f118ccb487/index_new/cn/character_skills.json</x:v>
      </x:c>
    </x:row>
    <x:row r="4016" ht="20" customHeight="1">
      <x:c r="A4016" s="6" t="str">
        <x:v>140202_10</x:v>
      </x:c>
      <x:c r="B4016" s="6" t="str">
        <x:v>140202</x:v>
      </x:c>
      <x:c r="C4016" s="6" t="n">
        <x:v>10</x:v>
      </x:c>
      <x:c r="D4016" s="6" t="str">
        <x:v>高举吧，升华的名讳</x:v>
      </x:c>
      <x:c r="E4016" s="7" t="str">
        <x:v>为衣匠回复等同于其50%生命上限的生命值。若衣匠不在场，则召唤忆灵衣匠，并使自身立即行动。</x:v>
      </x:c>
      <x:c r="F4016" s="6" t="n">
        <x:v>0</x:v>
      </x:c>
      <x:c r="G4016" s="6" t="n">
        <x:v>0</x:v>
      </x:c>
      <x:c r="H4016" s="6" t="n">
        <x:v>0</x:v>
      </x:c>
      <x:c r="I4016" s="6" t="n">
        <x:v>0</x:v>
      </x:c>
      <x:c r="J4016" s="6" t="str">
        <x:v>[0.5, 0, 5]</x:v>
      </x:c>
      <x:c r="K4016" s="7" t="str">
        <x:v>无首段伤害倍率，请覆盖或设为辅助技能</x:v>
      </x:c>
      <x:c r="L4016" s="6" t="str">
        <x:v>https://raw.githubusercontent.com/Mar-7th/StarRailRes/dbe8cdfcfb0bf657b9fe1cf92d5537f118ccb487/index_new/cn/character_skills.json</x:v>
      </x:c>
    </x:row>
    <x:row r="4017" ht="38" customHeight="1">
      <x:c r="A4017" s="6" t="str">
        <x:v>140202_11</x:v>
      </x:c>
      <x:c r="B4017" s="6" t="str">
        <x:v>140202</x:v>
      </x:c>
      <x:c r="C4017" s="6" t="n">
        <x:v>11</x:v>
      </x:c>
      <x:c r="D4017" s="6" t="str">
        <x:v>高举吧，升华的名讳</x:v>
      </x:c>
      <x:c r="E4017" s="7" t="str">
        <x:v>为衣匠回复等同于其52.5%生命上限的生命值。若衣匠不在场，则召唤忆灵衣匠，并使自身立即行动。</x:v>
      </x:c>
      <x:c r="F4017" s="6" t="n">
        <x:v>0</x:v>
      </x:c>
      <x:c r="G4017" s="6" t="n">
        <x:v>0</x:v>
      </x:c>
      <x:c r="H4017" s="6" t="n">
        <x:v>0</x:v>
      </x:c>
      <x:c r="I4017" s="6" t="n">
        <x:v>0</x:v>
      </x:c>
      <x:c r="J4017" s="6" t="str">
        <x:v>[0.525, 0, 5]</x:v>
      </x:c>
      <x:c r="K4017" s="7" t="str">
        <x:v>无首段伤害倍率，请覆盖或设为辅助技能</x:v>
      </x:c>
      <x:c r="L4017" s="6" t="str">
        <x:v>https://raw.githubusercontent.com/Mar-7th/StarRailRes/dbe8cdfcfb0bf657b9fe1cf92d5537f118ccb487/index_new/cn/character_skills.json</x:v>
      </x:c>
    </x:row>
    <x:row r="4018" ht="20" customHeight="1">
      <x:c r="A4018" s="6" t="str">
        <x:v>140202_12</x:v>
      </x:c>
      <x:c r="B4018" s="6" t="str">
        <x:v>140202</x:v>
      </x:c>
      <x:c r="C4018" s="6" t="n">
        <x:v>12</x:v>
      </x:c>
      <x:c r="D4018" s="6" t="str">
        <x:v>高举吧，升华的名讳</x:v>
      </x:c>
      <x:c r="E4018" s="7" t="str">
        <x:v>为衣匠回复等同于其55%生命上限的生命值。若衣匠不在场，则召唤忆灵衣匠，并使自身立即行动。</x:v>
      </x:c>
      <x:c r="F4018" s="6" t="n">
        <x:v>0</x:v>
      </x:c>
      <x:c r="G4018" s="6" t="n">
        <x:v>0</x:v>
      </x:c>
      <x:c r="H4018" s="6" t="n">
        <x:v>0</x:v>
      </x:c>
      <x:c r="I4018" s="6" t="n">
        <x:v>0</x:v>
      </x:c>
      <x:c r="J4018" s="6" t="str">
        <x:v>[0.55, 0, 5]</x:v>
      </x:c>
      <x:c r="K4018" s="7" t="str">
        <x:v>无首段伤害倍率，请覆盖或设为辅助技能</x:v>
      </x:c>
      <x:c r="L4018" s="6" t="str">
        <x:v>https://raw.githubusercontent.com/Mar-7th/StarRailRes/dbe8cdfcfb0bf657b9fe1cf92d5537f118ccb487/index_new/cn/character_skills.json</x:v>
      </x:c>
    </x:row>
    <x:row r="4019" ht="38" customHeight="1">
      <x:c r="A4019" s="6" t="str">
        <x:v>140202_13</x:v>
      </x:c>
      <x:c r="B4019" s="6" t="str">
        <x:v>140202</x:v>
      </x:c>
      <x:c r="C4019" s="6" t="n">
        <x:v>13</x:v>
      </x:c>
      <x:c r="D4019" s="6" t="str">
        <x:v>高举吧，升华的名讳</x:v>
      </x:c>
      <x:c r="E4019" s="7" t="str">
        <x:v>为衣匠回复等同于其57.5%生命上限的生命值。若衣匠不在场，则召唤忆灵衣匠，并使自身立即行动。</x:v>
      </x:c>
      <x:c r="F4019" s="6" t="n">
        <x:v>0</x:v>
      </x:c>
      <x:c r="G4019" s="6" t="n">
        <x:v>0</x:v>
      </x:c>
      <x:c r="H4019" s="6" t="n">
        <x:v>0</x:v>
      </x:c>
      <x:c r="I4019" s="6" t="n">
        <x:v>0</x:v>
      </x:c>
      <x:c r="J4019" s="6" t="str">
        <x:v>[0.575, 0, 5]</x:v>
      </x:c>
      <x:c r="K4019" s="7" t="str">
        <x:v>无首段伤害倍率，请覆盖或设为辅助技能</x:v>
      </x:c>
      <x:c r="L4019" s="6" t="str">
        <x:v>https://raw.githubusercontent.com/Mar-7th/StarRailRes/dbe8cdfcfb0bf657b9fe1cf92d5537f118ccb487/index_new/cn/character_skills.json</x:v>
      </x:c>
    </x:row>
    <x:row r="4020" ht="20" customHeight="1">
      <x:c r="A4020" s="6" t="str">
        <x:v>140202_14</x:v>
      </x:c>
      <x:c r="B4020" s="6" t="str">
        <x:v>140202</x:v>
      </x:c>
      <x:c r="C4020" s="6" t="n">
        <x:v>14</x:v>
      </x:c>
      <x:c r="D4020" s="6" t="str">
        <x:v>高举吧，升华的名讳</x:v>
      </x:c>
      <x:c r="E4020" s="7" t="str">
        <x:v>为衣匠回复等同于其60%生命上限的生命值。若衣匠不在场，则召唤忆灵衣匠，并使自身立即行动。</x:v>
      </x:c>
      <x:c r="F4020" s="6" t="n">
        <x:v>0</x:v>
      </x:c>
      <x:c r="G4020" s="6" t="n">
        <x:v>0</x:v>
      </x:c>
      <x:c r="H4020" s="6" t="n">
        <x:v>0</x:v>
      </x:c>
      <x:c r="I4020" s="6" t="n">
        <x:v>0</x:v>
      </x:c>
      <x:c r="J4020" s="6" t="str">
        <x:v>[0.6, 0, 5]</x:v>
      </x:c>
      <x:c r="K4020" s="7" t="str">
        <x:v>无首段伤害倍率，请覆盖或设为辅助技能</x:v>
      </x:c>
      <x:c r="L4020" s="6" t="str">
        <x:v>https://raw.githubusercontent.com/Mar-7th/StarRailRes/dbe8cdfcfb0bf657b9fe1cf92d5537f118ccb487/index_new/cn/character_skills.json</x:v>
      </x:c>
    </x:row>
    <x:row r="4021" ht="38" customHeight="1">
      <x:c r="A4021" s="6" t="str">
        <x:v>140202_15</x:v>
      </x:c>
      <x:c r="B4021" s="6" t="str">
        <x:v>140202</x:v>
      </x:c>
      <x:c r="C4021" s="6" t="n">
        <x:v>15</x:v>
      </x:c>
      <x:c r="D4021" s="6" t="str">
        <x:v>高举吧，升华的名讳</x:v>
      </x:c>
      <x:c r="E4021" s="7" t="str">
        <x:v>为衣匠回复等同于其62.5%生命上限的生命值。若衣匠不在场，则召唤忆灵衣匠，并使自身立即行动。</x:v>
      </x:c>
      <x:c r="F4021" s="6" t="n">
        <x:v>0</x:v>
      </x:c>
      <x:c r="G4021" s="6" t="n">
        <x:v>0</x:v>
      </x:c>
      <x:c r="H4021" s="6" t="n">
        <x:v>0</x:v>
      </x:c>
      <x:c r="I4021" s="6" t="n">
        <x:v>0</x:v>
      </x:c>
      <x:c r="J4021" s="6" t="str">
        <x:v>[0.625, 0, 5]</x:v>
      </x:c>
      <x:c r="K4021" s="7" t="str">
        <x:v>无首段伤害倍率，请覆盖或设为辅助技能</x:v>
      </x:c>
      <x:c r="L4021" s="6" t="str">
        <x:v>https://raw.githubusercontent.com/Mar-7th/StarRailRes/dbe8cdfcfb0bf657b9fe1cf92d5537f118ccb487/index_new/cn/character_skills.json</x:v>
      </x:c>
    </x:row>
    <x:row r="4022" ht="83" customHeight="1">
      <x:c r="A4022" s="6" t="str">
        <x:v>140203_1</x:v>
      </x:c>
      <x:c r="B4022" s="6" t="str">
        <x:v>140203</x:v>
      </x:c>
      <x:c r="C4022" s="6" t="n">
        <x:v>1</x:v>
      </x:c>
      <x:c r="D4022" s="6" t="str">
        <x:v>共舞吧，命定的衣匠</x:v>
      </x:c>
      <x:c r="E4022" s="7" t="str">
        <x:v>召唤忆灵衣匠，若衣匠已在场，则使其生命值回复至上限。阿格莱雅进入【至高之姿】状态并使自身立即行动。
【至高之姿】状态下，阿格莱雅获得衣匠忆灵天赋的速度提高层数，每层使自身速度提高10%，普通攻击强化为【孤锋千吻】并且无法施放战技，衣匠免疫控制类负面状态。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22" s="6" t="n">
        <x:v>0</x:v>
      </x:c>
      <x:c r="G4022" s="6" t="n">
        <x:v>0</x:v>
      </x:c>
      <x:c r="H4022" s="6" t="n">
        <x:v>0</x:v>
      </x:c>
      <x:c r="I4022" s="6" t="n">
        <x:v>0</x:v>
      </x:c>
      <x:c r="J4022" s="6" t="str">
        <x:v>[0.1, 0, 0, 100, 0, 0]</x:v>
      </x:c>
      <x:c r="K4022" s="7" t="str">
        <x:v>无首段伤害倍率，请覆盖或设为辅助技能</x:v>
      </x:c>
      <x:c r="L4022" s="6" t="str">
        <x:v>https://raw.githubusercontent.com/Mar-7th/StarRailRes/dbe8cdfcfb0bf657b9fe1cf92d5537f118ccb487/index_new/cn/character_skills.json</x:v>
      </x:c>
    </x:row>
    <x:row r="4023" ht="83" customHeight="1">
      <x:c r="A4023" s="6" t="str">
        <x:v>140203_2</x:v>
      </x:c>
      <x:c r="B4023" s="6" t="str">
        <x:v>140203</x:v>
      </x:c>
      <x:c r="C4023" s="6" t="n">
        <x:v>2</x:v>
      </x:c>
      <x:c r="D4023" s="6" t="str">
        <x:v>共舞吧，命定的衣匠</x:v>
      </x:c>
      <x:c r="E4023" s="7" t="str">
        <x:v>召唤忆灵衣匠，若衣匠已在场，则使其生命值回复至上限。阿格莱雅进入【至高之姿】状态并使自身立即行动。
【至高之姿】状态下，阿格莱雅获得衣匠忆灵天赋的速度提高层数，每层使自身速度提高10.5%，普通攻击强化为【孤锋千吻】并且无法施放战技，衣匠免疫控制类负面状态。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23" s="6" t="n">
        <x:v>0</x:v>
      </x:c>
      <x:c r="G4023" s="6" t="n">
        <x:v>0</x:v>
      </x:c>
      <x:c r="H4023" s="6" t="n">
        <x:v>0</x:v>
      </x:c>
      <x:c r="I4023" s="6" t="n">
        <x:v>0</x:v>
      </x:c>
      <x:c r="J4023" s="6" t="str">
        <x:v>[0.105, 0, 0, 100, 0, 0]</x:v>
      </x:c>
      <x:c r="K4023" s="7" t="str">
        <x:v>无首段伤害倍率，请覆盖或设为辅助技能</x:v>
      </x:c>
      <x:c r="L4023" s="6" t="str">
        <x:v>https://raw.githubusercontent.com/Mar-7th/StarRailRes/dbe8cdfcfb0bf657b9fe1cf92d5537f118ccb487/index_new/cn/character_skills.json</x:v>
      </x:c>
    </x:row>
    <x:row r="4024" ht="83" customHeight="1">
      <x:c r="A4024" s="6" t="str">
        <x:v>140203_3</x:v>
      </x:c>
      <x:c r="B4024" s="6" t="str">
        <x:v>140203</x:v>
      </x:c>
      <x:c r="C4024" s="6" t="n">
        <x:v>3</x:v>
      </x:c>
      <x:c r="D4024" s="6" t="str">
        <x:v>共舞吧，命定的衣匠</x:v>
      </x:c>
      <x:c r="E4024" s="7" t="str">
        <x:v>召唤忆灵衣匠，若衣匠已在场，则使其生命值回复至上限。阿格莱雅进入【至高之姿】状态并使自身立即行动。
【至高之姿】状态下，阿格莱雅获得衣匠忆灵天赋的速度提高层数，每层使自身速度提高11%，普通攻击强化为【孤锋千吻】并且无法施放战技，衣匠免疫控制类负面状态。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24" s="6" t="n">
        <x:v>0</x:v>
      </x:c>
      <x:c r="G4024" s="6" t="n">
        <x:v>0</x:v>
      </x:c>
      <x:c r="H4024" s="6" t="n">
        <x:v>0</x:v>
      </x:c>
      <x:c r="I4024" s="6" t="n">
        <x:v>0</x:v>
      </x:c>
      <x:c r="J4024" s="6" t="str">
        <x:v>[0.11, 0, 0, 100, 0, 0]</x:v>
      </x:c>
      <x:c r="K4024" s="7" t="str">
        <x:v>无首段伤害倍率，请覆盖或设为辅助技能</x:v>
      </x:c>
      <x:c r="L4024" s="6" t="str">
        <x:v>https://raw.githubusercontent.com/Mar-7th/StarRailRes/dbe8cdfcfb0bf657b9fe1cf92d5537f118ccb487/index_new/cn/character_skills.json</x:v>
      </x:c>
    </x:row>
    <x:row r="4025" ht="83" customHeight="1">
      <x:c r="A4025" s="6" t="str">
        <x:v>140203_4</x:v>
      </x:c>
      <x:c r="B4025" s="6" t="str">
        <x:v>140203</x:v>
      </x:c>
      <x:c r="C4025" s="6" t="n">
        <x:v>4</x:v>
      </x:c>
      <x:c r="D4025" s="6" t="str">
        <x:v>共舞吧，命定的衣匠</x:v>
      </x:c>
      <x:c r="E4025" s="7" t="str">
        <x:v>召唤忆灵衣匠，若衣匠已在场，则使其生命值回复至上限。阿格莱雅进入【至高之姿】状态并使自身立即行动。
【至高之姿】状态下，阿格莱雅获得衣匠忆灵天赋的速度提高层数，每层使自身速度提高11.5%，普通攻击强化为【孤锋千吻】并且无法施放战技，衣匠免疫控制类负面状态。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25" s="6" t="n">
        <x:v>0</x:v>
      </x:c>
      <x:c r="G4025" s="6" t="n">
        <x:v>0</x:v>
      </x:c>
      <x:c r="H4025" s="6" t="n">
        <x:v>0</x:v>
      </x:c>
      <x:c r="I4025" s="6" t="n">
        <x:v>0</x:v>
      </x:c>
      <x:c r="J4025" s="6" t="str">
        <x:v>[0.115, 0, 0, 100, 0, 0]</x:v>
      </x:c>
      <x:c r="K4025" s="7" t="str">
        <x:v>无首段伤害倍率，请覆盖或设为辅助技能</x:v>
      </x:c>
      <x:c r="L4025" s="6" t="str">
        <x:v>https://raw.githubusercontent.com/Mar-7th/StarRailRes/dbe8cdfcfb0bf657b9fe1cf92d5537f118ccb487/index_new/cn/character_skills.json</x:v>
      </x:c>
    </x:row>
    <x:row r="4026" ht="83" customHeight="1">
      <x:c r="A4026" s="6" t="str">
        <x:v>140203_5</x:v>
      </x:c>
      <x:c r="B4026" s="6" t="str">
        <x:v>140203</x:v>
      </x:c>
      <x:c r="C4026" s="6" t="n">
        <x:v>5</x:v>
      </x:c>
      <x:c r="D4026" s="6" t="str">
        <x:v>共舞吧，命定的衣匠</x:v>
      </x:c>
      <x:c r="E4026" s="7" t="str">
        <x:v>召唤忆灵衣匠，若衣匠已在场，则使其生命值回复至上限。阿格莱雅进入【至高之姿】状态并使自身立即行动。
【至高之姿】状态下，阿格莱雅获得衣匠忆灵天赋的速度提高层数，每层使自身速度提高12%，普通攻击强化为【孤锋千吻】并且无法施放战技，衣匠免疫控制类负面状态。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26" s="6" t="n">
        <x:v>0</x:v>
      </x:c>
      <x:c r="G4026" s="6" t="n">
        <x:v>0</x:v>
      </x:c>
      <x:c r="H4026" s="6" t="n">
        <x:v>0</x:v>
      </x:c>
      <x:c r="I4026" s="6" t="n">
        <x:v>0</x:v>
      </x:c>
      <x:c r="J4026" s="6" t="str">
        <x:v>[0.12, 0, 0, 100, 0, 0]</x:v>
      </x:c>
      <x:c r="K4026" s="7" t="str">
        <x:v>无首段伤害倍率，请覆盖或设为辅助技能</x:v>
      </x:c>
      <x:c r="L4026" s="6" t="str">
        <x:v>https://raw.githubusercontent.com/Mar-7th/StarRailRes/dbe8cdfcfb0bf657b9fe1cf92d5537f118ccb487/index_new/cn/character_skills.json</x:v>
      </x:c>
    </x:row>
    <x:row r="4027" ht="83" customHeight="1">
      <x:c r="A4027" s="6" t="str">
        <x:v>140203_6</x:v>
      </x:c>
      <x:c r="B4027" s="6" t="str">
        <x:v>140203</x:v>
      </x:c>
      <x:c r="C4027" s="6" t="n">
        <x:v>6</x:v>
      </x:c>
      <x:c r="D4027" s="6" t="str">
        <x:v>共舞吧，命定的衣匠</x:v>
      </x:c>
      <x:c r="E4027" s="7" t="str">
        <x:v>召唤忆灵衣匠，若衣匠已在场，则使其生命值回复至上限。阿格莱雅进入【至高之姿】状态并使自身立即行动。
【至高之姿】状态下，阿格莱雅获得衣匠忆灵天赋的速度提高层数，每层使自身速度提高12.5%，普通攻击强化为【孤锋千吻】并且无法施放战技，衣匠免疫控制类负面状态。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27" s="6" t="n">
        <x:v>0</x:v>
      </x:c>
      <x:c r="G4027" s="6" t="n">
        <x:v>0</x:v>
      </x:c>
      <x:c r="H4027" s="6" t="n">
        <x:v>0</x:v>
      </x:c>
      <x:c r="I4027" s="6" t="n">
        <x:v>0</x:v>
      </x:c>
      <x:c r="J4027" s="6" t="str">
        <x:v>[0.125, 0, 0, 100, 0, 0]</x:v>
      </x:c>
      <x:c r="K4027" s="7" t="str">
        <x:v>无首段伤害倍率，请覆盖或设为辅助技能</x:v>
      </x:c>
      <x:c r="L4027" s="6" t="str">
        <x:v>https://raw.githubusercontent.com/Mar-7th/StarRailRes/dbe8cdfcfb0bf657b9fe1cf92d5537f118ccb487/index_new/cn/character_skills.json</x:v>
      </x:c>
    </x:row>
    <x:row r="4028" ht="83" customHeight="1">
      <x:c r="A4028" s="6" t="str">
        <x:v>140203_7</x:v>
      </x:c>
      <x:c r="B4028" s="6" t="str">
        <x:v>140203</x:v>
      </x:c>
      <x:c r="C4028" s="6" t="n">
        <x:v>7</x:v>
      </x:c>
      <x:c r="D4028" s="6" t="str">
        <x:v>共舞吧，命定的衣匠</x:v>
      </x:c>
      <x:c r="E4028" s="7" t="str">
        <x:v>召唤忆灵衣匠，若衣匠已在场，则使其生命值回复至上限。阿格莱雅进入【至高之姿】状态并使自身立即行动。
【至高之姿】状态下，阿格莱雅获得衣匠忆灵天赋的速度提高层数，每层使自身速度提高13.13%，普通攻击强化为【孤锋千吻】并且无法施放战技，衣匠免疫控制类负面状态。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28" s="6" t="n">
        <x:v>0</x:v>
      </x:c>
      <x:c r="G4028" s="6" t="n">
        <x:v>0</x:v>
      </x:c>
      <x:c r="H4028" s="6" t="n">
        <x:v>0</x:v>
      </x:c>
      <x:c r="I4028" s="6" t="n">
        <x:v>0</x:v>
      </x:c>
      <x:c r="J4028" s="6" t="str">
        <x:v>[0.1313, 0, 0, 100, 0, 0]</x:v>
      </x:c>
      <x:c r="K4028" s="7" t="str">
        <x:v>无首段伤害倍率，请覆盖或设为辅助技能</x:v>
      </x:c>
      <x:c r="L4028" s="6" t="str">
        <x:v>https://raw.githubusercontent.com/Mar-7th/StarRailRes/dbe8cdfcfb0bf657b9fe1cf92d5537f118ccb487/index_new/cn/character_skills.json</x:v>
      </x:c>
    </x:row>
    <x:row r="4029" ht="83" customHeight="1">
      <x:c r="A4029" s="6" t="str">
        <x:v>140203_8</x:v>
      </x:c>
      <x:c r="B4029" s="6" t="str">
        <x:v>140203</x:v>
      </x:c>
      <x:c r="C4029" s="6" t="n">
        <x:v>8</x:v>
      </x:c>
      <x:c r="D4029" s="6" t="str">
        <x:v>共舞吧，命定的衣匠</x:v>
      </x:c>
      <x:c r="E4029" s="7" t="str">
        <x:v>召唤忆灵衣匠，若衣匠已在场，则使其生命值回复至上限。阿格莱雅进入【至高之姿】状态并使自身立即行动。
【至高之姿】状态下，阿格莱雅获得衣匠忆灵天赋的速度提高层数，每层使自身速度提高13.75%，普通攻击强化为【孤锋千吻】并且无法施放战技，衣匠免疫控制类负面状态。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29" s="6" t="n">
        <x:v>0</x:v>
      </x:c>
      <x:c r="G4029" s="6" t="n">
        <x:v>0</x:v>
      </x:c>
      <x:c r="H4029" s="6" t="n">
        <x:v>0</x:v>
      </x:c>
      <x:c r="I4029" s="6" t="n">
        <x:v>0</x:v>
      </x:c>
      <x:c r="J4029" s="6" t="str">
        <x:v>[0.1375, 0, 0, 100, 0, 0]</x:v>
      </x:c>
      <x:c r="K4029" s="7" t="str">
        <x:v>无首段伤害倍率，请覆盖或设为辅助技能</x:v>
      </x:c>
      <x:c r="L4029" s="6" t="str">
        <x:v>https://raw.githubusercontent.com/Mar-7th/StarRailRes/dbe8cdfcfb0bf657b9fe1cf92d5537f118ccb487/index_new/cn/character_skills.json</x:v>
      </x:c>
    </x:row>
    <x:row r="4030" ht="83" customHeight="1">
      <x:c r="A4030" s="6" t="str">
        <x:v>140203_9</x:v>
      </x:c>
      <x:c r="B4030" s="6" t="str">
        <x:v>140203</x:v>
      </x:c>
      <x:c r="C4030" s="6" t="n">
        <x:v>9</x:v>
      </x:c>
      <x:c r="D4030" s="6" t="str">
        <x:v>共舞吧，命定的衣匠</x:v>
      </x:c>
      <x:c r="E4030" s="7" t="str">
        <x:v>召唤忆灵衣匠，若衣匠已在场，则使其生命值回复至上限。阿格莱雅进入【至高之姿】状态并使自身立即行动。
【至高之姿】状态下，阿格莱雅获得衣匠忆灵天赋的速度提高层数，每层使自身速度提高14.37%，普通攻击强化为【孤锋千吻】并且无法施放战技，衣匠免疫控制类负面状态。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30" s="6" t="n">
        <x:v>0</x:v>
      </x:c>
      <x:c r="G4030" s="6" t="n">
        <x:v>0</x:v>
      </x:c>
      <x:c r="H4030" s="6" t="n">
        <x:v>0</x:v>
      </x:c>
      <x:c r="I4030" s="6" t="n">
        <x:v>0</x:v>
      </x:c>
      <x:c r="J4030" s="6" t="str">
        <x:v>[0.1437, 0, 0, 100, 0, 0]</x:v>
      </x:c>
      <x:c r="K4030" s="7" t="str">
        <x:v>无首段伤害倍率，请覆盖或设为辅助技能</x:v>
      </x:c>
      <x:c r="L4030" s="6" t="str">
        <x:v>https://raw.githubusercontent.com/Mar-7th/StarRailRes/dbe8cdfcfb0bf657b9fe1cf92d5537f118ccb487/index_new/cn/character_skills.json</x:v>
      </x:c>
    </x:row>
    <x:row r="4031" ht="83" customHeight="1">
      <x:c r="A4031" s="6" t="str">
        <x:v>140203_10</x:v>
      </x:c>
      <x:c r="B4031" s="6" t="str">
        <x:v>140203</x:v>
      </x:c>
      <x:c r="C4031" s="6" t="n">
        <x:v>10</x:v>
      </x:c>
      <x:c r="D4031" s="6" t="str">
        <x:v>共舞吧，命定的衣匠</x:v>
      </x:c>
      <x:c r="E4031" s="7" t="str">
        <x:v>召唤忆灵衣匠，若衣匠已在场，则使其生命值回复至上限。阿格莱雅进入【至高之姿】状态并使自身立即行动。
【至高之姿】状态下，阿格莱雅获得衣匠忆灵天赋的速度提高层数，每层使自身速度提高15%，普通攻击强化为【孤锋千吻】并且无法施放战技，衣匠免疫控制类负面状态。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31" s="6" t="n">
        <x:v>0</x:v>
      </x:c>
      <x:c r="G4031" s="6" t="n">
        <x:v>0</x:v>
      </x:c>
      <x:c r="H4031" s="6" t="n">
        <x:v>0</x:v>
      </x:c>
      <x:c r="I4031" s="6" t="n">
        <x:v>0</x:v>
      </x:c>
      <x:c r="J4031" s="6" t="str">
        <x:v>[0.15, 0, 0, 100, 0, 0]</x:v>
      </x:c>
      <x:c r="K4031" s="7" t="str">
        <x:v>无首段伤害倍率，请覆盖或设为辅助技能</x:v>
      </x:c>
      <x:c r="L4031" s="6" t="str">
        <x:v>https://raw.githubusercontent.com/Mar-7th/StarRailRes/dbe8cdfcfb0bf657b9fe1cf92d5537f118ccb487/index_new/cn/character_skills.json</x:v>
      </x:c>
    </x:row>
    <x:row r="4032" ht="83" customHeight="1">
      <x:c r="A4032" s="6" t="str">
        <x:v>140203_11</x:v>
      </x:c>
      <x:c r="B4032" s="6" t="str">
        <x:v>140203</x:v>
      </x:c>
      <x:c r="C4032" s="6" t="n">
        <x:v>11</x:v>
      </x:c>
      <x:c r="D4032" s="6" t="str">
        <x:v>共舞吧，命定的衣匠</x:v>
      </x:c>
      <x:c r="E4032" s="7" t="str">
        <x:v>召唤忆灵衣匠，若衣匠已在场，则使其生命值回复至上限。阿格莱雅进入【至高之姿】状态并使自身立即行动。
【至高之姿】状态下，阿格莱雅获得衣匠忆灵天赋的速度提高层数，每层使自身速度提高15.5%，普通攻击强化为【孤锋千吻】并且无法施放战技，衣匠免疫控制类负面状态。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32" s="6" t="n">
        <x:v>0</x:v>
      </x:c>
      <x:c r="G4032" s="6" t="n">
        <x:v>0</x:v>
      </x:c>
      <x:c r="H4032" s="6" t="n">
        <x:v>0</x:v>
      </x:c>
      <x:c r="I4032" s="6" t="n">
        <x:v>0</x:v>
      </x:c>
      <x:c r="J4032" s="6" t="str">
        <x:v>[0.155, 0, 0, 100, 0, 0]</x:v>
      </x:c>
      <x:c r="K4032" s="7" t="str">
        <x:v>无首段伤害倍率，请覆盖或设为辅助技能</x:v>
      </x:c>
      <x:c r="L4032" s="6" t="str">
        <x:v>https://raw.githubusercontent.com/Mar-7th/StarRailRes/dbe8cdfcfb0bf657b9fe1cf92d5537f118ccb487/index_new/cn/character_skills.json</x:v>
      </x:c>
    </x:row>
    <x:row r="4033" ht="83" customHeight="1">
      <x:c r="A4033" s="6" t="str">
        <x:v>140203_12</x:v>
      </x:c>
      <x:c r="B4033" s="6" t="str">
        <x:v>140203</x:v>
      </x:c>
      <x:c r="C4033" s="6" t="n">
        <x:v>12</x:v>
      </x:c>
      <x:c r="D4033" s="6" t="str">
        <x:v>共舞吧，命定的衣匠</x:v>
      </x:c>
      <x:c r="E4033" s="7" t="str">
        <x:v>召唤忆灵衣匠，若衣匠已在场，则使其生命值回复至上限。阿格莱雅进入【至高之姿】状态并使自身立即行动。
【至高之姿】状态下，阿格莱雅获得衣匠忆灵天赋的速度提高层数，每层使自身速度提高16%，普通攻击强化为【孤锋千吻】并且无法施放战技，衣匠免疫控制类负面状态。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33" s="6" t="n">
        <x:v>0</x:v>
      </x:c>
      <x:c r="G4033" s="6" t="n">
        <x:v>0</x:v>
      </x:c>
      <x:c r="H4033" s="6" t="n">
        <x:v>0</x:v>
      </x:c>
      <x:c r="I4033" s="6" t="n">
        <x:v>0</x:v>
      </x:c>
      <x:c r="J4033" s="6" t="str">
        <x:v>[0.16, 0, 0, 100, 0, 0]</x:v>
      </x:c>
      <x:c r="K4033" s="7" t="str">
        <x:v>无首段伤害倍率，请覆盖或设为辅助技能</x:v>
      </x:c>
      <x:c r="L4033" s="6" t="str">
        <x:v>https://raw.githubusercontent.com/Mar-7th/StarRailRes/dbe8cdfcfb0bf657b9fe1cf92d5537f118ccb487/index_new/cn/character_skills.json</x:v>
      </x:c>
    </x:row>
    <x:row r="4034" ht="83" customHeight="1">
      <x:c r="A4034" s="6" t="str">
        <x:v>140203_13</x:v>
      </x:c>
      <x:c r="B4034" s="6" t="str">
        <x:v>140203</x:v>
      </x:c>
      <x:c r="C4034" s="6" t="n">
        <x:v>13</x:v>
      </x:c>
      <x:c r="D4034" s="6" t="str">
        <x:v>共舞吧，命定的衣匠</x:v>
      </x:c>
      <x:c r="E4034" s="7" t="str">
        <x:v>召唤忆灵衣匠，若衣匠已在场，则使其生命值回复至上限。阿格莱雅进入【至高之姿】状态并使自身立即行动。
【至高之姿】状态下，阿格莱雅获得衣匠忆灵天赋的速度提高层数，每层使自身速度提高16.5%，普通攻击强化为【孤锋千吻】并且无法施放战技，衣匠免疫控制类负面状态。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34" s="6" t="n">
        <x:v>0</x:v>
      </x:c>
      <x:c r="G4034" s="6" t="n">
        <x:v>0</x:v>
      </x:c>
      <x:c r="H4034" s="6" t="n">
        <x:v>0</x:v>
      </x:c>
      <x:c r="I4034" s="6" t="n">
        <x:v>0</x:v>
      </x:c>
      <x:c r="J4034" s="6" t="str">
        <x:v>[0.165, 0, 0, 100, 0, 0]</x:v>
      </x:c>
      <x:c r="K4034" s="7" t="str">
        <x:v>无首段伤害倍率，请覆盖或设为辅助技能</x:v>
      </x:c>
      <x:c r="L4034" s="6" t="str">
        <x:v>https://raw.githubusercontent.com/Mar-7th/StarRailRes/dbe8cdfcfb0bf657b9fe1cf92d5537f118ccb487/index_new/cn/character_skills.json</x:v>
      </x:c>
    </x:row>
    <x:row r="4035" ht="83" customHeight="1">
      <x:c r="A4035" s="6" t="str">
        <x:v>140203_14</x:v>
      </x:c>
      <x:c r="B4035" s="6" t="str">
        <x:v>140203</x:v>
      </x:c>
      <x:c r="C4035" s="6" t="n">
        <x:v>14</x:v>
      </x:c>
      <x:c r="D4035" s="6" t="str">
        <x:v>共舞吧，命定的衣匠</x:v>
      </x:c>
      <x:c r="E4035" s="7" t="str">
        <x:v>召唤忆灵衣匠，若衣匠已在场，则使其生命值回复至上限。阿格莱雅进入【至高之姿】状态并使自身立即行动。
【至高之姿】状态下，阿格莱雅获得衣匠忆灵天赋的速度提高层数，每层使自身速度提高17%，普通攻击强化为【孤锋千吻】并且无法施放战技，衣匠免疫控制类负面状态。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35" s="6" t="n">
        <x:v>0</x:v>
      </x:c>
      <x:c r="G4035" s="6" t="n">
        <x:v>0</x:v>
      </x:c>
      <x:c r="H4035" s="6" t="n">
        <x:v>0</x:v>
      </x:c>
      <x:c r="I4035" s="6" t="n">
        <x:v>0</x:v>
      </x:c>
      <x:c r="J4035" s="6" t="str">
        <x:v>[0.17, 0, 0, 100, 0, 0]</x:v>
      </x:c>
      <x:c r="K4035" s="7" t="str">
        <x:v>无首段伤害倍率，请覆盖或设为辅助技能</x:v>
      </x:c>
      <x:c r="L4035" s="6" t="str">
        <x:v>https://raw.githubusercontent.com/Mar-7th/StarRailRes/dbe8cdfcfb0bf657b9fe1cf92d5537f118ccb487/index_new/cn/character_skills.json</x:v>
      </x:c>
    </x:row>
    <x:row r="4036" ht="83" customHeight="1">
      <x:c r="A4036" s="6" t="str">
        <x:v>140203_15</x:v>
      </x:c>
      <x:c r="B4036" s="6" t="str">
        <x:v>140203</x:v>
      </x:c>
      <x:c r="C4036" s="6" t="n">
        <x:v>15</x:v>
      </x:c>
      <x:c r="D4036" s="6" t="str">
        <x:v>共舞吧，命定的衣匠</x:v>
      </x:c>
      <x:c r="E4036" s="7" t="str">
        <x:v>召唤忆灵衣匠，若衣匠已在场，则使其生命值回复至上限。阿格莱雅进入【至高之姿】状态并使自身立即行动。
【至高之姿】状态下，阿格莱雅获得衣匠忆灵天赋的速度提高层数，每层使自身速度提高17.5%，普通攻击强化为【孤锋千吻】并且无法施放战技，衣匠免疫控制类负面状态。
行动序列上出现倒计时，倒计时固定拥有100速度，倒计时存在期间再次施放终结技将重置倒计时，回合开始时使衣匠自毁。衣匠消失时阿格莱雅解除【至高之姿】状态。</x:v>
      </x:c>
      <x:c r="F4036" s="6" t="n">
        <x:v>0</x:v>
      </x:c>
      <x:c r="G4036" s="6" t="n">
        <x:v>0</x:v>
      </x:c>
      <x:c r="H4036" s="6" t="n">
        <x:v>0</x:v>
      </x:c>
      <x:c r="I4036" s="6" t="n">
        <x:v>0</x:v>
      </x:c>
      <x:c r="J4036" s="6" t="str">
        <x:v>[0.175, 0, 0, 100, 0, 0]</x:v>
      </x:c>
      <x:c r="K4036" s="7" t="str">
        <x:v>无首段伤害倍率，请覆盖或设为辅助技能</x:v>
      </x:c>
      <x:c r="L4036" s="6" t="str">
        <x:v>https://raw.githubusercontent.com/Mar-7th/StarRailRes/dbe8cdfcfb0bf657b9fe1cf92d5537f118ccb487/index_new/cn/character_skills.json</x:v>
      </x:c>
    </x:row>
    <x:row r="4037" ht="68" customHeight="1">
      <x:c r="A4037" s="6" t="str">
        <x:v>140204_1</x:v>
      </x:c>
      <x:c r="B4037" s="6" t="str">
        <x:v>140204</x:v>
      </x:c>
      <x:c r="C4037" s="6" t="n">
        <x:v>1</x:v>
      </x:c>
      <x:c r="D4037" s="6" t="str">
        <x:v>金玫之指</x:v>
      </x:c>
      <x:c r="E4037" s="7" t="str">
        <x:v>忆灵衣匠初始拥有等同于阿格莱雅35%速度的速度以及等同于阿格莱雅44%生命上限+180的生命上限。衣匠在场时，阿格莱雅施放攻击时使目标陷入【间隙织线】状态，攻击处于【间隙织线】状态下的敌人后，额外造成等同于阿格莱雅攻击力12%的雷属性附加伤害。【间隙织线】仅对最新被施加的目标生效。</x:v>
      </x:c>
      <x:c r="F4037" s="6" t="n">
        <x:v>0</x:v>
      </x:c>
      <x:c r="G4037" s="6" t="n">
        <x:v>0</x:v>
      </x:c>
      <x:c r="H4037" s="6" t="n">
        <x:v>0</x:v>
      </x:c>
      <x:c r="I4037" s="6" t="n">
        <x:v>0</x:v>
      </x:c>
      <x:c r="J4037" s="6" t="str">
        <x:v>[0.12, 0, 0, 0.35, 0.44, 180]</x:v>
      </x:c>
      <x:c r="K4037" s="7" t="str">
        <x:v>无首段伤害倍率，请覆盖或设为辅助技能</x:v>
      </x:c>
      <x:c r="L4037" s="6" t="str">
        <x:v>https://raw.githubusercontent.com/Mar-7th/StarRailRes/dbe8cdfcfb0bf657b9fe1cf92d5537f118ccb487/index_new/cn/character_skills.json</x:v>
      </x:c>
    </x:row>
    <x:row r="4038" ht="68" customHeight="1">
      <x:c r="A4038" s="6" t="str">
        <x:v>140204_2</x:v>
      </x:c>
      <x:c r="B4038" s="6" t="str">
        <x:v>140204</x:v>
      </x:c>
      <x:c r="C4038" s="6" t="n">
        <x:v>2</x:v>
      </x:c>
      <x:c r="D4038" s="6" t="str">
        <x:v>金玫之指</x:v>
      </x:c>
      <x:c r="E4038" s="7" t="str">
        <x:v>忆灵衣匠初始拥有等同于阿格莱雅35%速度的速度以及等同于阿格莱雅46.75%生命上限+247.5的生命上限。衣匠在场时，阿格莱雅施放攻击时使目标陷入【间隙织线】状态，攻击处于【间隙织线】状态下的敌人后，额外造成等同于阿格莱雅攻击力13.8%的雷属性附加伤害。【间隙织线】仅对最新被施加的目标生效。</x:v>
      </x:c>
      <x:c r="F4038" s="6" t="n">
        <x:v>0</x:v>
      </x:c>
      <x:c r="G4038" s="6" t="n">
        <x:v>0</x:v>
      </x:c>
      <x:c r="H4038" s="6" t="n">
        <x:v>0</x:v>
      </x:c>
      <x:c r="I4038" s="6" t="n">
        <x:v>0</x:v>
      </x:c>
      <x:c r="J4038" s="6" t="str">
        <x:v>[0.138, 0, 0, 0.35, 0.4675, 247.5]</x:v>
      </x:c>
      <x:c r="K4038" s="7" t="str">
        <x:v>无首段伤害倍率，请覆盖或设为辅助技能</x:v>
      </x:c>
      <x:c r="L4038" s="6" t="str">
        <x:v>https://raw.githubusercontent.com/Mar-7th/StarRailRes/dbe8cdfcfb0bf657b9fe1cf92d5537f118ccb487/index_new/cn/character_skills.json</x:v>
      </x:c>
    </x:row>
    <x:row r="4039" ht="68" customHeight="1">
      <x:c r="A4039" s="6" t="str">
        <x:v>140204_3</x:v>
      </x:c>
      <x:c r="B4039" s="6" t="str">
        <x:v>140204</x:v>
      </x:c>
      <x:c r="C4039" s="6" t="n">
        <x:v>3</x:v>
      </x:c>
      <x:c r="D4039" s="6" t="str">
        <x:v>金玫之指</x:v>
      </x:c>
      <x:c r="E4039" s="7" t="str">
        <x:v>忆灵衣匠初始拥有等同于阿格莱雅35%速度的速度以及等同于阿格莱雅49.5%生命上限+315的生命上限。衣匠在场时，阿格莱雅施放攻击时使目标陷入【间隙织线】状态，攻击处于【间隙织线】状态下的敌人后，额外造成等同于阿格莱雅攻击力15.6%的雷属性附加伤害。【间隙织线】仅对最新被施加的目标生效。</x:v>
      </x:c>
      <x:c r="F4039" s="6" t="n">
        <x:v>0</x:v>
      </x:c>
      <x:c r="G4039" s="6" t="n">
        <x:v>0</x:v>
      </x:c>
      <x:c r="H4039" s="6" t="n">
        <x:v>0</x:v>
      </x:c>
      <x:c r="I4039" s="6" t="n">
        <x:v>0</x:v>
      </x:c>
      <x:c r="J4039" s="6" t="str">
        <x:v>[0.156, 0, 0, 0.35, 0.495, 315]</x:v>
      </x:c>
      <x:c r="K4039" s="7" t="str">
        <x:v>无首段伤害倍率，请覆盖或设为辅助技能</x:v>
      </x:c>
      <x:c r="L4039" s="6" t="str">
        <x:v>https://raw.githubusercontent.com/Mar-7th/StarRailRes/dbe8cdfcfb0bf657b9fe1cf92d5537f118ccb487/index_new/cn/character_skills.json</x:v>
      </x:c>
    </x:row>
    <x:row r="4040" ht="68" customHeight="1">
      <x:c r="A4040" s="6" t="str">
        <x:v>140204_4</x:v>
      </x:c>
      <x:c r="B4040" s="6" t="str">
        <x:v>140204</x:v>
      </x:c>
      <x:c r="C4040" s="6" t="n">
        <x:v>4</x:v>
      </x:c>
      <x:c r="D4040" s="6" t="str">
        <x:v>金玫之指</x:v>
      </x:c>
      <x:c r="E4040" s="7" t="str">
        <x:v>忆灵衣匠初始拥有等同于阿格莱雅35%速度的速度以及等同于阿格莱雅52.25%生命上限+382.5的生命上限。衣匠在场时，阿格莱雅施放攻击时使目标陷入【间隙织线】状态，攻击处于【间隙织线】状态下的敌人后，额外造成等同于阿格莱雅攻击力17.4%的雷属性附加伤害。【间隙织线】仅对最新被施加的目标生效。</x:v>
      </x:c>
      <x:c r="F4040" s="6" t="n">
        <x:v>0</x:v>
      </x:c>
      <x:c r="G4040" s="6" t="n">
        <x:v>0</x:v>
      </x:c>
      <x:c r="H4040" s="6" t="n">
        <x:v>0</x:v>
      </x:c>
      <x:c r="I4040" s="6" t="n">
        <x:v>0</x:v>
      </x:c>
      <x:c r="J4040" s="6" t="str">
        <x:v>[0.174, 0, 0, 0.35, 0.5225, 382.5]</x:v>
      </x:c>
      <x:c r="K4040" s="7" t="str">
        <x:v>无首段伤害倍率，请覆盖或设为辅助技能</x:v>
      </x:c>
      <x:c r="L4040" s="6" t="str">
        <x:v>https://raw.githubusercontent.com/Mar-7th/StarRailRes/dbe8cdfcfb0bf657b9fe1cf92d5537f118ccb487/index_new/cn/character_skills.json</x:v>
      </x:c>
    </x:row>
    <x:row r="4041" ht="68" customHeight="1">
      <x:c r="A4041" s="6" t="str">
        <x:v>140204_5</x:v>
      </x:c>
      <x:c r="B4041" s="6" t="str">
        <x:v>140204</x:v>
      </x:c>
      <x:c r="C4041" s="6" t="n">
        <x:v>5</x:v>
      </x:c>
      <x:c r="D4041" s="6" t="str">
        <x:v>金玫之指</x:v>
      </x:c>
      <x:c r="E4041" s="7" t="str">
        <x:v>忆灵衣匠初始拥有等同于阿格莱雅35%速度的速度以及等同于阿格莱雅55%生命上限+450的生命上限。衣匠在场时，阿格莱雅施放攻击时使目标陷入【间隙织线】状态，攻击处于【间隙织线】状态下的敌人后，额外造成等同于阿格莱雅攻击力19.2%的雷属性附加伤害。【间隙织线】仅对最新被施加的目标生效。</x:v>
      </x:c>
      <x:c r="F4041" s="6" t="n">
        <x:v>0</x:v>
      </x:c>
      <x:c r="G4041" s="6" t="n">
        <x:v>0</x:v>
      </x:c>
      <x:c r="H4041" s="6" t="n">
        <x:v>0</x:v>
      </x:c>
      <x:c r="I4041" s="6" t="n">
        <x:v>0</x:v>
      </x:c>
      <x:c r="J4041" s="6" t="str">
        <x:v>[0.192, 0, 0, 0.35, 0.55, 450]</x:v>
      </x:c>
      <x:c r="K4041" s="7" t="str">
        <x:v>无首段伤害倍率，请覆盖或设为辅助技能</x:v>
      </x:c>
      <x:c r="L4041" s="6" t="str">
        <x:v>https://raw.githubusercontent.com/Mar-7th/StarRailRes/dbe8cdfcfb0bf657b9fe1cf92d5537f118ccb487/index_new/cn/character_skills.json</x:v>
      </x:c>
    </x:row>
    <x:row r="4042" ht="68" customHeight="1">
      <x:c r="A4042" s="6" t="str">
        <x:v>140204_6</x:v>
      </x:c>
      <x:c r="B4042" s="6" t="str">
        <x:v>140204</x:v>
      </x:c>
      <x:c r="C4042" s="6" t="n">
        <x:v>6</x:v>
      </x:c>
      <x:c r="D4042" s="6" t="str">
        <x:v>金玫之指</x:v>
      </x:c>
      <x:c r="E4042" s="7" t="str">
        <x:v>忆灵衣匠初始拥有等同于阿格莱雅35%速度的速度以及等同于阿格莱雅57.2%生命上限+504的生命上限。衣匠在场时，阿格莱雅施放攻击时使目标陷入【间隙织线】状态，攻击处于【间隙织线】状态下的敌人后，额外造成等同于阿格莱雅攻击力21%的雷属性附加伤害。【间隙织线】仅对最新被施加的目标生效。</x:v>
      </x:c>
      <x:c r="F4042" s="6" t="n">
        <x:v>0</x:v>
      </x:c>
      <x:c r="G4042" s="6" t="n">
        <x:v>0</x:v>
      </x:c>
      <x:c r="H4042" s="6" t="n">
        <x:v>0</x:v>
      </x:c>
      <x:c r="I4042" s="6" t="n">
        <x:v>0</x:v>
      </x:c>
      <x:c r="J4042" s="6" t="str">
        <x:v>[0.21, 0, 0, 0.35, 0.572, 504]</x:v>
      </x:c>
      <x:c r="K4042" s="7" t="str">
        <x:v>无首段伤害倍率，请覆盖或设为辅助技能</x:v>
      </x:c>
      <x:c r="L4042" s="6" t="str">
        <x:v>https://raw.githubusercontent.com/Mar-7th/StarRailRes/dbe8cdfcfb0bf657b9fe1cf92d5537f118ccb487/index_new/cn/character_skills.json</x:v>
      </x:c>
    </x:row>
    <x:row r="4043" ht="68" customHeight="1">
      <x:c r="A4043" s="6" t="str">
        <x:v>140204_7</x:v>
      </x:c>
      <x:c r="B4043" s="6" t="str">
        <x:v>140204</x:v>
      </x:c>
      <x:c r="C4043" s="6" t="n">
        <x:v>7</x:v>
      </x:c>
      <x:c r="D4043" s="6" t="str">
        <x:v>金玫之指</x:v>
      </x:c>
      <x:c r="E4043" s="7" t="str">
        <x:v>忆灵衣匠初始拥有等同于阿格莱雅35%速度的速度以及等同于阿格莱雅59.4%生命上限+558的生命上限。衣匠在场时，阿格莱雅施放攻击时使目标陷入【间隙织线】状态，攻击处于【间隙织线】状态下的敌人后，额外造成等同于阿格莱雅攻击力23.25%的雷属性附加伤害。【间隙织线】仅对最新被施加的目标生效。</x:v>
      </x:c>
      <x:c r="F4043" s="6" t="n">
        <x:v>0</x:v>
      </x:c>
      <x:c r="G4043" s="6" t="n">
        <x:v>0</x:v>
      </x:c>
      <x:c r="H4043" s="6" t="n">
        <x:v>0</x:v>
      </x:c>
      <x:c r="I4043" s="6" t="n">
        <x:v>0</x:v>
      </x:c>
      <x:c r="J4043" s="6" t="str">
        <x:v>[0.2325, 0, 0, 0.35, 0.594, 558]</x:v>
      </x:c>
      <x:c r="K4043" s="7" t="str">
        <x:v>无首段伤害倍率，请覆盖或设为辅助技能</x:v>
      </x:c>
      <x:c r="L4043" s="6" t="str">
        <x:v>https://raw.githubusercontent.com/Mar-7th/StarRailRes/dbe8cdfcfb0bf657b9fe1cf92d5537f118ccb487/index_new/cn/character_skills.json</x:v>
      </x:c>
    </x:row>
    <x:row r="4044" ht="68" customHeight="1">
      <x:c r="A4044" s="6" t="str">
        <x:v>140204_8</x:v>
      </x:c>
      <x:c r="B4044" s="6" t="str">
        <x:v>140204</x:v>
      </x:c>
      <x:c r="C4044" s="6" t="n">
        <x:v>8</x:v>
      </x:c>
      <x:c r="D4044" s="6" t="str">
        <x:v>金玫之指</x:v>
      </x:c>
      <x:c r="E4044" s="7" t="str">
        <x:v>忆灵衣匠初始拥有等同于阿格莱雅35%速度的速度以及等同于阿格莱雅61.6%生命上限+612的生命上限。衣匠在场时，阿格莱雅施放攻击时使目标陷入【间隙织线】状态，攻击处于【间隙织线】状态下的敌人后，额外造成等同于阿格莱雅攻击力25.5%的雷属性附加伤害。【间隙织线】仅对最新被施加的目标生效。</x:v>
      </x:c>
      <x:c r="F4044" s="6" t="n">
        <x:v>0</x:v>
      </x:c>
      <x:c r="G4044" s="6" t="n">
        <x:v>0</x:v>
      </x:c>
      <x:c r="H4044" s="6" t="n">
        <x:v>0</x:v>
      </x:c>
      <x:c r="I4044" s="6" t="n">
        <x:v>0</x:v>
      </x:c>
      <x:c r="J4044" s="6" t="str">
        <x:v>[0.255, 0, 0, 0.35, 0.616, 612]</x:v>
      </x:c>
      <x:c r="K4044" s="7" t="str">
        <x:v>无首段伤害倍率，请覆盖或设为辅助技能</x:v>
      </x:c>
      <x:c r="L4044" s="6" t="str">
        <x:v>https://raw.githubusercontent.com/Mar-7th/StarRailRes/dbe8cdfcfb0bf657b9fe1cf92d5537f118ccb487/index_new/cn/character_skills.json</x:v>
      </x:c>
    </x:row>
    <x:row r="4045" ht="68" customHeight="1">
      <x:c r="A4045" s="6" t="str">
        <x:v>140204_9</x:v>
      </x:c>
      <x:c r="B4045" s="6" t="str">
        <x:v>140204</x:v>
      </x:c>
      <x:c r="C4045" s="6" t="n">
        <x:v>9</x:v>
      </x:c>
      <x:c r="D4045" s="6" t="str">
        <x:v>金玫之指</x:v>
      </x:c>
      <x:c r="E4045" s="7" t="str">
        <x:v>忆灵衣匠初始拥有等同于阿格莱雅35%速度的速度以及等同于阿格莱雅63.8%生命上限+666的生命上限。衣匠在场时，阿格莱雅施放攻击时使目标陷入【间隙织线】状态，攻击处于【间隙织线】状态下的敌人后，额外造成等同于阿格莱雅攻击力27.75%的雷属性附加伤害。【间隙织线】仅对最新被施加的目标生效。</x:v>
      </x:c>
      <x:c r="F4045" s="6" t="n">
        <x:v>0</x:v>
      </x:c>
      <x:c r="G4045" s="6" t="n">
        <x:v>0</x:v>
      </x:c>
      <x:c r="H4045" s="6" t="n">
        <x:v>0</x:v>
      </x:c>
      <x:c r="I4045" s="6" t="n">
        <x:v>0</x:v>
      </x:c>
      <x:c r="J4045" s="6" t="str">
        <x:v>[0.2775, 0, 0, 0.35, 0.638, 666]</x:v>
      </x:c>
      <x:c r="K4045" s="7" t="str">
        <x:v>无首段伤害倍率，请覆盖或设为辅助技能</x:v>
      </x:c>
      <x:c r="L4045" s="6" t="str">
        <x:v>https://raw.githubusercontent.com/Mar-7th/StarRailRes/dbe8cdfcfb0bf657b9fe1cf92d5537f118ccb487/index_new/cn/character_skills.json</x:v>
      </x:c>
    </x:row>
    <x:row r="4046" ht="68" customHeight="1">
      <x:c r="A4046" s="6" t="str">
        <x:v>140204_10</x:v>
      </x:c>
      <x:c r="B4046" s="6" t="str">
        <x:v>140204</x:v>
      </x:c>
      <x:c r="C4046" s="6" t="n">
        <x:v>10</x:v>
      </x:c>
      <x:c r="D4046" s="6" t="str">
        <x:v>金玫之指</x:v>
      </x:c>
      <x:c r="E4046" s="7" t="str">
        <x:v>忆灵衣匠初始拥有等同于阿格莱雅35%速度的速度以及等同于阿格莱雅66%生命上限+720的生命上限。衣匠在场时，阿格莱雅施放攻击时使目标陷入【间隙织线】状态，攻击处于【间隙织线】状态下的敌人后，额外造成等同于阿格莱雅攻击力30%的雷属性附加伤害。【间隙织线】仅对最新被施加的目标生效。</x:v>
      </x:c>
      <x:c r="F4046" s="6" t="n">
        <x:v>0</x:v>
      </x:c>
      <x:c r="G4046" s="6" t="n">
        <x:v>0</x:v>
      </x:c>
      <x:c r="H4046" s="6" t="n">
        <x:v>0</x:v>
      </x:c>
      <x:c r="I4046" s="6" t="n">
        <x:v>0</x:v>
      </x:c>
      <x:c r="J4046" s="6" t="str">
        <x:v>[0.3, 0, 0, 0.35, 0.66, 720]</x:v>
      </x:c>
      <x:c r="K4046" s="7" t="str">
        <x:v>无首段伤害倍率，请覆盖或设为辅助技能</x:v>
      </x:c>
      <x:c r="L4046" s="6" t="str">
        <x:v>https://raw.githubusercontent.com/Mar-7th/StarRailRes/dbe8cdfcfb0bf657b9fe1cf92d5537f118ccb487/index_new/cn/character_skills.json</x:v>
      </x:c>
    </x:row>
    <x:row r="4047" ht="68" customHeight="1">
      <x:c r="A4047" s="6" t="str">
        <x:v>140204_11</x:v>
      </x:c>
      <x:c r="B4047" s="6" t="str">
        <x:v>140204</x:v>
      </x:c>
      <x:c r="C4047" s="6" t="n">
        <x:v>11</x:v>
      </x:c>
      <x:c r="D4047" s="6" t="str">
        <x:v>金玫之指</x:v>
      </x:c>
      <x:c r="E4047" s="7" t="str">
        <x:v>忆灵衣匠初始拥有等同于阿格莱雅35%速度的速度以及等同于阿格莱雅68.2%生命上限+774的生命上限。衣匠在场时，阿格莱雅施放攻击时使目标陷入【间隙织线】状态，攻击处于【间隙织线】状态下的敌人后，额外造成等同于阿格莱雅攻击力31.8%的雷属性附加伤害。【间隙织线】仅对最新被施加的目标生效。</x:v>
      </x:c>
      <x:c r="F4047" s="6" t="n">
        <x:v>0</x:v>
      </x:c>
      <x:c r="G4047" s="6" t="n">
        <x:v>0</x:v>
      </x:c>
      <x:c r="H4047" s="6" t="n">
        <x:v>0</x:v>
      </x:c>
      <x:c r="I4047" s="6" t="n">
        <x:v>0</x:v>
      </x:c>
      <x:c r="J4047" s="6" t="str">
        <x:v>[0.318, 0, 0, 0.35, 0.682, 774]</x:v>
      </x:c>
      <x:c r="K4047" s="7" t="str">
        <x:v>无首段伤害倍率，请覆盖或设为辅助技能</x:v>
      </x:c>
      <x:c r="L4047" s="6" t="str">
        <x:v>https://raw.githubusercontent.com/Mar-7th/StarRailRes/dbe8cdfcfb0bf657b9fe1cf92d5537f118ccb487/index_new/cn/character_skills.json</x:v>
      </x:c>
    </x:row>
    <x:row r="4048" ht="68" customHeight="1">
      <x:c r="A4048" s="6" t="str">
        <x:v>140204_12</x:v>
      </x:c>
      <x:c r="B4048" s="6" t="str">
        <x:v>140204</x:v>
      </x:c>
      <x:c r="C4048" s="6" t="n">
        <x:v>12</x:v>
      </x:c>
      <x:c r="D4048" s="6" t="str">
        <x:v>金玫之指</x:v>
      </x:c>
      <x:c r="E4048" s="7" t="str">
        <x:v>忆灵衣匠初始拥有等同于阿格莱雅35%速度的速度以及等同于阿格莱雅70.4%生命上限+828的生命上限。衣匠在场时，阿格莱雅施放攻击时使目标陷入【间隙织线】状态，攻击处于【间隙织线】状态下的敌人后，额外造成等同于阿格莱雅攻击力33.6%的雷属性附加伤害。【间隙织线】仅对最新被施加的目标生效。</x:v>
      </x:c>
      <x:c r="F4048" s="6" t="n">
        <x:v>0</x:v>
      </x:c>
      <x:c r="G4048" s="6" t="n">
        <x:v>0</x:v>
      </x:c>
      <x:c r="H4048" s="6" t="n">
        <x:v>0</x:v>
      </x:c>
      <x:c r="I4048" s="6" t="n">
        <x:v>0</x:v>
      </x:c>
      <x:c r="J4048" s="6" t="str">
        <x:v>[0.336, 0, 0, 0.35, 0.704, 828]</x:v>
      </x:c>
      <x:c r="K4048" s="7" t="str">
        <x:v>无首段伤害倍率，请覆盖或设为辅助技能</x:v>
      </x:c>
      <x:c r="L4048" s="6" t="str">
        <x:v>https://raw.githubusercontent.com/Mar-7th/StarRailRes/dbe8cdfcfb0bf657b9fe1cf92d5537f118ccb487/index_new/cn/character_skills.json</x:v>
      </x:c>
    </x:row>
    <x:row r="4049" ht="68" customHeight="1">
      <x:c r="A4049" s="6" t="str">
        <x:v>140204_13</x:v>
      </x:c>
      <x:c r="B4049" s="6" t="str">
        <x:v>140204</x:v>
      </x:c>
      <x:c r="C4049" s="6" t="n">
        <x:v>13</x:v>
      </x:c>
      <x:c r="D4049" s="6" t="str">
        <x:v>金玫之指</x:v>
      </x:c>
      <x:c r="E4049" s="7" t="str">
        <x:v>忆灵衣匠初始拥有等同于阿格莱雅35%速度的速度以及等同于阿格莱雅72.6%生命上限+882的生命上限。衣匠在场时，阿格莱雅施放攻击时使目标陷入【间隙织线】状态，攻击处于【间隙织线】状态下的敌人后，额外造成等同于阿格莱雅攻击力35.4%的雷属性附加伤害。【间隙织线】仅对最新被施加的目标生效。</x:v>
      </x:c>
      <x:c r="F4049" s="6" t="n">
        <x:v>0</x:v>
      </x:c>
      <x:c r="G4049" s="6" t="n">
        <x:v>0</x:v>
      </x:c>
      <x:c r="H4049" s="6" t="n">
        <x:v>0</x:v>
      </x:c>
      <x:c r="I4049" s="6" t="n">
        <x:v>0</x:v>
      </x:c>
      <x:c r="J4049" s="6" t="str">
        <x:v>[0.354, 0, 0, 0.35, 0.726, 882]</x:v>
      </x:c>
      <x:c r="K4049" s="7" t="str">
        <x:v>无首段伤害倍率，请覆盖或设为辅助技能</x:v>
      </x:c>
      <x:c r="L4049" s="6" t="str">
        <x:v>https://raw.githubusercontent.com/Mar-7th/StarRailRes/dbe8cdfcfb0bf657b9fe1cf92d5537f118ccb487/index_new/cn/character_skills.json</x:v>
      </x:c>
    </x:row>
    <x:row r="4050" ht="68" customHeight="1">
      <x:c r="A4050" s="6" t="str">
        <x:v>140204_14</x:v>
      </x:c>
      <x:c r="B4050" s="6" t="str">
        <x:v>140204</x:v>
      </x:c>
      <x:c r="C4050" s="6" t="n">
        <x:v>14</x:v>
      </x:c>
      <x:c r="D4050" s="6" t="str">
        <x:v>金玫之指</x:v>
      </x:c>
      <x:c r="E4050" s="7" t="str">
        <x:v>忆灵衣匠初始拥有等同于阿格莱雅35%速度的速度以及等同于阿格莱雅74.8%生命上限+936的生命上限。衣匠在场时，阿格莱雅施放攻击时使目标陷入【间隙织线】状态，攻击处于【间隙织线】状态下的敌人后，额外造成等同于阿格莱雅攻击力37.2%的雷属性附加伤害。【间隙织线】仅对最新被施加的目标生效。</x:v>
      </x:c>
      <x:c r="F4050" s="6" t="n">
        <x:v>0</x:v>
      </x:c>
      <x:c r="G4050" s="6" t="n">
        <x:v>0</x:v>
      </x:c>
      <x:c r="H4050" s="6" t="n">
        <x:v>0</x:v>
      </x:c>
      <x:c r="I4050" s="6" t="n">
        <x:v>0</x:v>
      </x:c>
      <x:c r="J4050" s="6" t="str">
        <x:v>[0.372, 0, 0, 0.35, 0.748, 936]</x:v>
      </x:c>
      <x:c r="K4050" s="7" t="str">
        <x:v>无首段伤害倍率，请覆盖或设为辅助技能</x:v>
      </x:c>
      <x:c r="L4050" s="6" t="str">
        <x:v>https://raw.githubusercontent.com/Mar-7th/StarRailRes/dbe8cdfcfb0bf657b9fe1cf92d5537f118ccb487/index_new/cn/character_skills.json</x:v>
      </x:c>
    </x:row>
    <x:row r="4051" ht="68" customHeight="1">
      <x:c r="A4051" s="6" t="str">
        <x:v>140204_15</x:v>
      </x:c>
      <x:c r="B4051" s="6" t="str">
        <x:v>140204</x:v>
      </x:c>
      <x:c r="C4051" s="6" t="n">
        <x:v>15</x:v>
      </x:c>
      <x:c r="D4051" s="6" t="str">
        <x:v>金玫之指</x:v>
      </x:c>
      <x:c r="E4051" s="7" t="str">
        <x:v>忆灵衣匠初始拥有等同于阿格莱雅35%速度的速度以及等同于阿格莱雅77%生命上限+990的生命上限。衣匠在场时，阿格莱雅施放攻击时使目标陷入【间隙织线】状态，攻击处于【间隙织线】状态下的敌人后，额外造成等同于阿格莱雅攻击力39%的雷属性附加伤害。【间隙织线】仅对最新被施加的目标生效。</x:v>
      </x:c>
      <x:c r="F4051" s="6" t="n">
        <x:v>0</x:v>
      </x:c>
      <x:c r="G4051" s="6" t="n">
        <x:v>0</x:v>
      </x:c>
      <x:c r="H4051" s="6" t="n">
        <x:v>0</x:v>
      </x:c>
      <x:c r="I4051" s="6" t="n">
        <x:v>0</x:v>
      </x:c>
      <x:c r="J4051" s="6" t="str">
        <x:v>[0.39, 0, 0, 0.35, 0.77, 990]</x:v>
      </x:c>
      <x:c r="K4051" s="7" t="str">
        <x:v>无首段伤害倍率，请覆盖或设为辅助技能</x:v>
      </x:c>
      <x:c r="L4051" s="6" t="str">
        <x:v>https://raw.githubusercontent.com/Mar-7th/StarRailRes/dbe8cdfcfb0bf657b9fe1cf92d5537f118ccb487/index_new/cn/character_skills.json</x:v>
      </x:c>
    </x:row>
    <x:row r="4052" ht="20" customHeight="1">
      <x:c r="A4052" s="6" t="str">
        <x:v>140206_1</x:v>
      </x:c>
      <x:c r="B4052" s="6" t="str">
        <x:v>140206</x:v>
      </x:c>
      <x:c r="C4052" s="6" t="n">
        <x:v>1</x:v>
      </x:c>
      <x:c r="D4052" s="6" t="str">
        <x:v>攻击</x:v>
      </x:c>
      <x:c r="E4052" s="7" t="str">
        <x:v>攻击敌人，进入战斗后削弱敌方目标对应属性韧性。</x:v>
      </x:c>
      <x:c r="F4052" s="6" t="n">
        <x:v>0</x:v>
      </x:c>
      <x:c r="G4052" s="6" t="n">
        <x:v>0</x:v>
      </x:c>
      <x:c r="H4052" s="6" t="n">
        <x:v>0</x:v>
      </x:c>
      <x:c r="I4052" s="6" t="n">
        <x:v>0</x:v>
      </x:c>
      <x:c r="J4052" s="6" t="str">
        <x:v>[]</x:v>
      </x:c>
      <x:c r="K4052" s="7" t="str">
        <x:v>缺少结构化参数，必须覆盖</x:v>
      </x:c>
      <x:c r="L4052" s="6" t="str">
        <x:v>https://raw.githubusercontent.com/Mar-7th/StarRailRes/dbe8cdfcfb0bf657b9fe1cf92d5537f118ccb487/index_new/cn/character_skills.json</x:v>
      </x:c>
    </x:row>
    <x:row r="4053" ht="38" customHeight="1">
      <x:c r="A4053" s="6" t="str">
        <x:v>140207_1</x:v>
      </x:c>
      <x:c r="B4053" s="6" t="str">
        <x:v>140207</x:v>
      </x:c>
      <x:c r="C4053" s="6" t="n">
        <x:v>1</x:v>
      </x:c>
      <x:c r="D4053" s="6" t="str">
        <x:v>披星百裂</x:v>
      </x:c>
      <x:c r="E4053" s="7" t="str">
        <x:v>召唤忆灵衣匠并一同向前发起攻击，进入战斗后，恢复30点能量，并对敌方全体目标造成等同于阿格莱雅100%攻击力的雷属性伤害，随后使敌方随机目标陷入【间隙织线】状态。</x:v>
      </x:c>
      <x:c r="F4053" s="6" t="n">
        <x:v>1</x:v>
      </x:c>
      <x:c r="G4053" s="6" t="n">
        <x:v>0</x:v>
      </x:c>
      <x:c r="H4053" s="6" t="n">
        <x:v>0</x:v>
      </x:c>
      <x:c r="I4053" s="6" t="n">
        <x:v>0</x:v>
      </x:c>
      <x:c r="J4053" s="6" t="str">
        <x:v>[1, 30]</x:v>
      </x:c>
      <x:c r="K4053" s="7" t="str">
        <x:v>需确认条件及分段</x:v>
      </x:c>
      <x:c r="L4053" s="6" t="str">
        <x:v>https://raw.githubusercontent.com/Mar-7th/StarRailRes/dbe8cdfcfb0bf657b9fe1cf92d5537f118ccb487/index_new/cn/character_skills.json</x:v>
      </x:c>
    </x:row>
    <x:row r="4054" ht="53" customHeight="1">
      <x:c r="A4054" s="6" t="str">
        <x:v>140208_1</x:v>
      </x:c>
      <x:c r="B4054" s="6" t="str">
        <x:v>140208</x:v>
      </x:c>
      <x:c r="C4054" s="6" t="n">
        <x:v>1</x:v>
      </x:c>
      <x:c r="D4054" s="6" t="str">
        <x:v>孤锋千吻</x:v>
      </x:c>
      <x:c r="E4054" s="7" t="str">
        <x:v>阿格莱雅与衣匠向目标发起连携攻击，对目标分别造成等同于阿格莱雅100%攻击力以及衣匠100%攻击力的雷属性伤害，并对相邻目标分别造成等同于阿格莱雅45%攻击力以及衣匠45%攻击力的雷属性伤害。
【孤锋千吻】无法恢复战技点。</x:v>
      </x:c>
      <x:c r="F4054" s="6" t="n">
        <x:v>0</x:v>
      </x:c>
      <x:c r="G4054" s="6" t="n">
        <x:v>0</x:v>
      </x:c>
      <x:c r="H4054" s="6" t="n">
        <x:v>0</x:v>
      </x:c>
      <x:c r="I4054" s="6" t="n">
        <x:v>0</x:v>
      </x:c>
      <x:c r="J4054" s="6" t="str">
        <x:v>[1, 0.45, 1, 0.45]</x:v>
      </x:c>
      <x:c r="K4054" s="7" t="str">
        <x:v>无首段伤害倍率，请覆盖或设为辅助技能</x:v>
      </x:c>
      <x:c r="L4054" s="6" t="str">
        <x:v>https://raw.githubusercontent.com/Mar-7th/StarRailRes/dbe8cdfcfb0bf657b9fe1cf92d5537f118ccb487/index_new/cn/character_skills.json</x:v>
      </x:c>
    </x:row>
    <x:row r="4055" ht="53" customHeight="1">
      <x:c r="A4055" s="6" t="str">
        <x:v>140208_2</x:v>
      </x:c>
      <x:c r="B4055" s="6" t="str">
        <x:v>140208</x:v>
      </x:c>
      <x:c r="C4055" s="6" t="n">
        <x:v>2</x:v>
      </x:c>
      <x:c r="D4055" s="6" t="str">
        <x:v>孤锋千吻</x:v>
      </x:c>
      <x:c r="E4055" s="7" t="str">
        <x:v>阿格莱雅与衣匠向目标发起连携攻击，对目标分别造成等同于阿格莱雅120%攻击力以及衣匠120%攻击力的雷属性伤害，并对相邻目标分别造成等同于阿格莱雅54%攻击力以及衣匠54%攻击力的雷属性伤害。
【孤锋千吻】无法恢复战技点。</x:v>
      </x:c>
      <x:c r="F4055" s="6" t="n">
        <x:v>0</x:v>
      </x:c>
      <x:c r="G4055" s="6" t="n">
        <x:v>0</x:v>
      </x:c>
      <x:c r="H4055" s="6" t="n">
        <x:v>0</x:v>
      </x:c>
      <x:c r="I4055" s="6" t="n">
        <x:v>0</x:v>
      </x:c>
      <x:c r="J4055" s="6" t="str">
        <x:v>[1.2, 0.54, 1.2, 0.54]</x:v>
      </x:c>
      <x:c r="K4055" s="7" t="str">
        <x:v>无首段伤害倍率，请覆盖或设为辅助技能</x:v>
      </x:c>
      <x:c r="L4055" s="6" t="str">
        <x:v>https://raw.githubusercontent.com/Mar-7th/StarRailRes/dbe8cdfcfb0bf657b9fe1cf92d5537f118ccb487/index_new/cn/character_skills.json</x:v>
      </x:c>
    </x:row>
    <x:row r="4056" ht="53" customHeight="1">
      <x:c r="A4056" s="6" t="str">
        <x:v>140208_3</x:v>
      </x:c>
      <x:c r="B4056" s="6" t="str">
        <x:v>140208</x:v>
      </x:c>
      <x:c r="C4056" s="6" t="n">
        <x:v>3</x:v>
      </x:c>
      <x:c r="D4056" s="6" t="str">
        <x:v>孤锋千吻</x:v>
      </x:c>
      <x:c r="E4056" s="7" t="str">
        <x:v>阿格莱雅与衣匠向目标发起连携攻击，对目标分别造成等同于阿格莱雅140%攻击力以及衣匠140%攻击力的雷属性伤害，并对相邻目标分别造成等同于阿格莱雅63%攻击力以及衣匠63%攻击力的雷属性伤害。
【孤锋千吻】无法恢复战技点。</x:v>
      </x:c>
      <x:c r="F4056" s="6" t="n">
        <x:v>0</x:v>
      </x:c>
      <x:c r="G4056" s="6" t="n">
        <x:v>0</x:v>
      </x:c>
      <x:c r="H4056" s="6" t="n">
        <x:v>0</x:v>
      </x:c>
      <x:c r="I4056" s="6" t="n">
        <x:v>0</x:v>
      </x:c>
      <x:c r="J4056" s="6" t="str">
        <x:v>[1.4, 0.63, 1.4, 0.63]</x:v>
      </x:c>
      <x:c r="K4056" s="7" t="str">
        <x:v>无首段伤害倍率，请覆盖或设为辅助技能</x:v>
      </x:c>
      <x:c r="L4056" s="6" t="str">
        <x:v>https://raw.githubusercontent.com/Mar-7th/StarRailRes/dbe8cdfcfb0bf657b9fe1cf92d5537f118ccb487/index_new/cn/character_skills.json</x:v>
      </x:c>
    </x:row>
    <x:row r="4057" ht="53" customHeight="1">
      <x:c r="A4057" s="6" t="str">
        <x:v>140208_4</x:v>
      </x:c>
      <x:c r="B4057" s="6" t="str">
        <x:v>140208</x:v>
      </x:c>
      <x:c r="C4057" s="6" t="n">
        <x:v>4</x:v>
      </x:c>
      <x:c r="D4057" s="6" t="str">
        <x:v>孤锋千吻</x:v>
      </x:c>
      <x:c r="E4057" s="7" t="str">
        <x:v>阿格莱雅与衣匠向目标发起连携攻击，对目标分别造成等同于阿格莱雅160%攻击力以及衣匠160%攻击力的雷属性伤害，并对相邻目标分别造成等同于阿格莱雅72%攻击力以及衣匠72%攻击力的雷属性伤害。
【孤锋千吻】无法恢复战技点。</x:v>
      </x:c>
      <x:c r="F4057" s="6" t="n">
        <x:v>0</x:v>
      </x:c>
      <x:c r="G4057" s="6" t="n">
        <x:v>0</x:v>
      </x:c>
      <x:c r="H4057" s="6" t="n">
        <x:v>0</x:v>
      </x:c>
      <x:c r="I4057" s="6" t="n">
        <x:v>0</x:v>
      </x:c>
      <x:c r="J4057" s="6" t="str">
        <x:v>[1.6, 0.72, 1.6, 0.72]</x:v>
      </x:c>
      <x:c r="K4057" s="7" t="str">
        <x:v>无首段伤害倍率，请覆盖或设为辅助技能</x:v>
      </x:c>
      <x:c r="L4057" s="6" t="str">
        <x:v>https://raw.githubusercontent.com/Mar-7th/StarRailRes/dbe8cdfcfb0bf657b9fe1cf92d5537f118ccb487/index_new/cn/character_skills.json</x:v>
      </x:c>
    </x:row>
    <x:row r="4058" ht="53" customHeight="1">
      <x:c r="A4058" s="6" t="str">
        <x:v>140208_5</x:v>
      </x:c>
      <x:c r="B4058" s="6" t="str">
        <x:v>140208</x:v>
      </x:c>
      <x:c r="C4058" s="6" t="n">
        <x:v>5</x:v>
      </x:c>
      <x:c r="D4058" s="6" t="str">
        <x:v>孤锋千吻</x:v>
      </x:c>
      <x:c r="E4058" s="7" t="str">
        <x:v>阿格莱雅与衣匠向目标发起连携攻击，对目标分别造成等同于阿格莱雅180%攻击力以及衣匠180%攻击力的雷属性伤害，并对相邻目标分别造成等同于阿格莱雅81%攻击力以及衣匠81%攻击力的雷属性伤害。
【孤锋千吻】无法恢复战技点。</x:v>
      </x:c>
      <x:c r="F4058" s="6" t="n">
        <x:v>0</x:v>
      </x:c>
      <x:c r="G4058" s="6" t="n">
        <x:v>0</x:v>
      </x:c>
      <x:c r="H4058" s="6" t="n">
        <x:v>0</x:v>
      </x:c>
      <x:c r="I4058" s="6" t="n">
        <x:v>0</x:v>
      </x:c>
      <x:c r="J4058" s="6" t="str">
        <x:v>[1.8, 0.81, 1.8, 0.81]</x:v>
      </x:c>
      <x:c r="K4058" s="7" t="str">
        <x:v>无首段伤害倍率，请覆盖或设为辅助技能</x:v>
      </x:c>
      <x:c r="L4058" s="6" t="str">
        <x:v>https://raw.githubusercontent.com/Mar-7th/StarRailRes/dbe8cdfcfb0bf657b9fe1cf92d5537f118ccb487/index_new/cn/character_skills.json</x:v>
      </x:c>
    </x:row>
    <x:row r="4059" ht="53" customHeight="1">
      <x:c r="A4059" s="6" t="str">
        <x:v>140208_6</x:v>
      </x:c>
      <x:c r="B4059" s="6" t="str">
        <x:v>140208</x:v>
      </x:c>
      <x:c r="C4059" s="6" t="n">
        <x:v>6</x:v>
      </x:c>
      <x:c r="D4059" s="6" t="str">
        <x:v>孤锋千吻</x:v>
      </x:c>
      <x:c r="E4059" s="7" t="str">
        <x:v>阿格莱雅与衣匠向目标发起连携攻击，对目标分别造成等同于阿格莱雅200%攻击力以及衣匠200%攻击力的雷属性伤害，并对相邻目标分别造成等同于阿格莱雅90%攻击力以及衣匠90%攻击力的雷属性伤害。
【孤锋千吻】无法恢复战技点。</x:v>
      </x:c>
      <x:c r="F4059" s="6" t="n">
        <x:v>0</x:v>
      </x:c>
      <x:c r="G4059" s="6" t="n">
        <x:v>0</x:v>
      </x:c>
      <x:c r="H4059" s="6" t="n">
        <x:v>0</x:v>
      </x:c>
      <x:c r="I4059" s="6" t="n">
        <x:v>0</x:v>
      </x:c>
      <x:c r="J4059" s="6" t="str">
        <x:v>[2, 0.9, 2, 0.9]</x:v>
      </x:c>
      <x:c r="K4059" s="7" t="str">
        <x:v>无首段伤害倍率，请覆盖或设为辅助技能</x:v>
      </x:c>
      <x:c r="L4059" s="6" t="str">
        <x:v>https://raw.githubusercontent.com/Mar-7th/StarRailRes/dbe8cdfcfb0bf657b9fe1cf92d5537f118ccb487/index_new/cn/character_skills.json</x:v>
      </x:c>
    </x:row>
    <x:row r="4060" ht="53" customHeight="1">
      <x:c r="A4060" s="6" t="str">
        <x:v>140208_7</x:v>
      </x:c>
      <x:c r="B4060" s="6" t="str">
        <x:v>140208</x:v>
      </x:c>
      <x:c r="C4060" s="6" t="n">
        <x:v>7</x:v>
      </x:c>
      <x:c r="D4060" s="6" t="str">
        <x:v>孤锋千吻</x:v>
      </x:c>
      <x:c r="E4060" s="7" t="str">
        <x:v>阿格莱雅与衣匠向目标发起连携攻击，对目标分别造成等同于阿格莱雅220%攻击力以及衣匠220%攻击力的雷属性伤害，并对相邻目标分别造成等同于阿格莱雅99%攻击力以及衣匠99%攻击力的雷属性伤害。
【孤锋千吻】无法恢复战技点。</x:v>
      </x:c>
      <x:c r="F4060" s="6" t="n">
        <x:v>0</x:v>
      </x:c>
      <x:c r="G4060" s="6" t="n">
        <x:v>0</x:v>
      </x:c>
      <x:c r="H4060" s="6" t="n">
        <x:v>0</x:v>
      </x:c>
      <x:c r="I4060" s="6" t="n">
        <x:v>0</x:v>
      </x:c>
      <x:c r="J4060" s="6" t="str">
        <x:v>[2.2, 0.99, 2.2, 0.99]</x:v>
      </x:c>
      <x:c r="K4060" s="7" t="str">
        <x:v>无首段伤害倍率，请覆盖或设为辅助技能</x:v>
      </x:c>
      <x:c r="L4060" s="6" t="str">
        <x:v>https://raw.githubusercontent.com/Mar-7th/StarRailRes/dbe8cdfcfb0bf657b9fe1cf92d5537f118ccb487/index_new/cn/character_skills.json</x:v>
      </x:c>
    </x:row>
    <x:row r="4061" ht="53" customHeight="1">
      <x:c r="A4061" s="6" t="str">
        <x:v>140208_8</x:v>
      </x:c>
      <x:c r="B4061" s="6" t="str">
        <x:v>140208</x:v>
      </x:c>
      <x:c r="C4061" s="6" t="n">
        <x:v>8</x:v>
      </x:c>
      <x:c r="D4061" s="6" t="str">
        <x:v>孤锋千吻</x:v>
      </x:c>
      <x:c r="E4061" s="7" t="str">
        <x:v>阿格莱雅与衣匠向目标发起连携攻击，对目标分别造成等同于阿格莱雅240%攻击力以及衣匠240%攻击力的雷属性伤害，并对相邻目标分别造成等同于阿格莱雅108%攻击力以及衣匠108%攻击力的雷属性伤害。
【孤锋千吻】无法恢复战技点。</x:v>
      </x:c>
      <x:c r="F4061" s="6" t="n">
        <x:v>0</x:v>
      </x:c>
      <x:c r="G4061" s="6" t="n">
        <x:v>0</x:v>
      </x:c>
      <x:c r="H4061" s="6" t="n">
        <x:v>0</x:v>
      </x:c>
      <x:c r="I4061" s="6" t="n">
        <x:v>0</x:v>
      </x:c>
      <x:c r="J4061" s="6" t="str">
        <x:v>[2.4, 1.08, 2.4, 1.08]</x:v>
      </x:c>
      <x:c r="K4061" s="7" t="str">
        <x:v>无首段伤害倍率，请覆盖或设为辅助技能</x:v>
      </x:c>
      <x:c r="L4061" s="6" t="str">
        <x:v>https://raw.githubusercontent.com/Mar-7th/StarRailRes/dbe8cdfcfb0bf657b9fe1cf92d5537f118ccb487/index_new/cn/character_skills.json</x:v>
      </x:c>
    </x:row>
    <x:row r="4062" ht="53" customHeight="1">
      <x:c r="A4062" s="6" t="str">
        <x:v>140208_9</x:v>
      </x:c>
      <x:c r="B4062" s="6" t="str">
        <x:v>140208</x:v>
      </x:c>
      <x:c r="C4062" s="6" t="n">
        <x:v>9</x:v>
      </x:c>
      <x:c r="D4062" s="6" t="str">
        <x:v>孤锋千吻</x:v>
      </x:c>
      <x:c r="E4062" s="7" t="str">
        <x:v>阿格莱雅与衣匠向目标发起连携攻击，对目标分别造成等同于阿格莱雅260%攻击力以及衣匠260%攻击力的雷属性伤害，并对相邻目标分别造成等同于阿格莱雅117%攻击力以及衣匠117%攻击力的雷属性伤害。
【孤锋千吻】无法恢复战技点。</x:v>
      </x:c>
      <x:c r="F4062" s="6" t="n">
        <x:v>0</x:v>
      </x:c>
      <x:c r="G4062" s="6" t="n">
        <x:v>0</x:v>
      </x:c>
      <x:c r="H4062" s="6" t="n">
        <x:v>0</x:v>
      </x:c>
      <x:c r="I4062" s="6" t="n">
        <x:v>0</x:v>
      </x:c>
      <x:c r="J4062" s="6" t="str">
        <x:v>[2.6, 1.17, 2.6, 1.17]</x:v>
      </x:c>
      <x:c r="K4062" s="7" t="str">
        <x:v>无首段伤害倍率，请覆盖或设为辅助技能</x:v>
      </x:c>
      <x:c r="L4062" s="6" t="str">
        <x:v>https://raw.githubusercontent.com/Mar-7th/StarRailRes/dbe8cdfcfb0bf657b9fe1cf92d5537f118ccb487/index_new/cn/character_skills.json</x:v>
      </x:c>
    </x:row>
    <x:row r="4063" ht="53" customHeight="1">
      <x:c r="A4063" s="6" t="str">
        <x:v>140208_10</x:v>
      </x:c>
      <x:c r="B4063" s="6" t="str">
        <x:v>140208</x:v>
      </x:c>
      <x:c r="C4063" s="6" t="n">
        <x:v>10</x:v>
      </x:c>
      <x:c r="D4063" s="6" t="str">
        <x:v>孤锋千吻</x:v>
      </x:c>
      <x:c r="E4063" s="7" t="str">
        <x:v>阿格莱雅与衣匠向目标发起连携攻击，对目标分别造成等同于阿格莱雅280%攻击力以及衣匠280%攻击力的雷属性伤害，并对相邻目标分别造成等同于阿格莱雅126%攻击力以及衣匠126%攻击力的雷属性伤害。
【孤锋千吻】无法恢复战技点。</x:v>
      </x:c>
      <x:c r="F4063" s="6" t="n">
        <x:v>0</x:v>
      </x:c>
      <x:c r="G4063" s="6" t="n">
        <x:v>0</x:v>
      </x:c>
      <x:c r="H4063" s="6" t="n">
        <x:v>0</x:v>
      </x:c>
      <x:c r="I4063" s="6" t="n">
        <x:v>0</x:v>
      </x:c>
      <x:c r="J4063" s="6" t="str">
        <x:v>[2.8, 1.26, 2.8, 1.26]</x:v>
      </x:c>
      <x:c r="K4063" s="7" t="str">
        <x:v>无首段伤害倍率，请覆盖或设为辅助技能</x:v>
      </x:c>
      <x:c r="L4063" s="6" t="str">
        <x:v>https://raw.githubusercontent.com/Mar-7th/StarRailRes/dbe8cdfcfb0bf657b9fe1cf92d5537f118ccb487/index_new/cn/character_skills.json</x:v>
      </x:c>
    </x:row>
    <x:row r="4064" ht="20" customHeight="1">
      <x:c r="A4064" s="6" t="str">
        <x:v>140209_1</x:v>
      </x:c>
      <x:c r="B4064" s="6" t="str">
        <x:v>140209</x:v>
      </x:c>
      <x:c r="C4064" s="6" t="n">
        <x:v>1</x:v>
      </x:c>
      <x:c r="D4064" s="6" t="str">
        <x:v>高举吧，升华的名讳</x:v>
      </x:c>
      <x:c r="E4064" s="7" t="str">
        <x:v>为衣匠回复生命值。衣匠不在场时，召唤忆灵衣匠并使自身立即行动。</x:v>
      </x:c>
      <x:c r="F4064" s="6" t="n">
        <x:v>0</x:v>
      </x:c>
      <x:c r="G4064" s="6" t="n">
        <x:v>0</x:v>
      </x:c>
      <x:c r="H4064" s="6" t="n">
        <x:v>0</x:v>
      </x:c>
      <x:c r="I4064" s="6" t="n">
        <x:v>0</x:v>
      </x:c>
      <x:c r="J4064" s="6" t="str">
        <x:v>[0.25]</x:v>
      </x:c>
      <x:c r="K4064" s="7" t="str">
        <x:v>无首段伤害倍率，请覆盖或设为辅助技能</x:v>
      </x:c>
      <x:c r="L4064" s="6" t="str">
        <x:v>https://raw.githubusercontent.com/Mar-7th/StarRailRes/dbe8cdfcfb0bf657b9fe1cf92d5537f118ccb487/index_new/cn/character_skills.json</x:v>
      </x:c>
    </x:row>
    <x:row r="4065" ht="20" customHeight="1">
      <x:c r="A4065" s="6" t="str">
        <x:v>140209_2</x:v>
      </x:c>
      <x:c r="B4065" s="6" t="str">
        <x:v>140209</x:v>
      </x:c>
      <x:c r="C4065" s="6" t="n">
        <x:v>2</x:v>
      </x:c>
      <x:c r="D4065" s="6" t="str">
        <x:v>高举吧，升华的名讳</x:v>
      </x:c>
      <x:c r="E4065" s="7" t="str">
        <x:v>为衣匠回复生命值。衣匠不在场时，召唤忆灵衣匠并使自身立即行动。</x:v>
      </x:c>
      <x:c r="F4065" s="6" t="n">
        <x:v>0</x:v>
      </x:c>
      <x:c r="G4065" s="6" t="n">
        <x:v>0</x:v>
      </x:c>
      <x:c r="H4065" s="6" t="n">
        <x:v>0</x:v>
      </x:c>
      <x:c r="I4065" s="6" t="n">
        <x:v>0</x:v>
      </x:c>
      <x:c r="J4065" s="6" t="str">
        <x:v>[0.275]</x:v>
      </x:c>
      <x:c r="K4065" s="7" t="str">
        <x:v>无首段伤害倍率，请覆盖或设为辅助技能</x:v>
      </x:c>
      <x:c r="L4065" s="6" t="str">
        <x:v>https://raw.githubusercontent.com/Mar-7th/StarRailRes/dbe8cdfcfb0bf657b9fe1cf92d5537f118ccb487/index_new/cn/character_skills.json</x:v>
      </x:c>
    </x:row>
    <x:row r="4066" ht="20" customHeight="1">
      <x:c r="A4066" s="6" t="str">
        <x:v>140209_3</x:v>
      </x:c>
      <x:c r="B4066" s="6" t="str">
        <x:v>140209</x:v>
      </x:c>
      <x:c r="C4066" s="6" t="n">
        <x:v>3</x:v>
      </x:c>
      <x:c r="D4066" s="6" t="str">
        <x:v>高举吧，升华的名讳</x:v>
      </x:c>
      <x:c r="E4066" s="7" t="str">
        <x:v>为衣匠回复生命值。衣匠不在场时，召唤忆灵衣匠并使自身立即行动。</x:v>
      </x:c>
      <x:c r="F4066" s="6" t="n">
        <x:v>0</x:v>
      </x:c>
      <x:c r="G4066" s="6" t="n">
        <x:v>0</x:v>
      </x:c>
      <x:c r="H4066" s="6" t="n">
        <x:v>0</x:v>
      </x:c>
      <x:c r="I4066" s="6" t="n">
        <x:v>0</x:v>
      </x:c>
      <x:c r="J4066" s="6" t="str">
        <x:v>[0.3]</x:v>
      </x:c>
      <x:c r="K4066" s="7" t="str">
        <x:v>无首段伤害倍率，请覆盖或设为辅助技能</x:v>
      </x:c>
      <x:c r="L4066" s="6" t="str">
        <x:v>https://raw.githubusercontent.com/Mar-7th/StarRailRes/dbe8cdfcfb0bf657b9fe1cf92d5537f118ccb487/index_new/cn/character_skills.json</x:v>
      </x:c>
    </x:row>
    <x:row r="4067" ht="20" customHeight="1">
      <x:c r="A4067" s="6" t="str">
        <x:v>140209_4</x:v>
      </x:c>
      <x:c r="B4067" s="6" t="str">
        <x:v>140209</x:v>
      </x:c>
      <x:c r="C4067" s="6" t="n">
        <x:v>4</x:v>
      </x:c>
      <x:c r="D4067" s="6" t="str">
        <x:v>高举吧，升华的名讳</x:v>
      </x:c>
      <x:c r="E4067" s="7" t="str">
        <x:v>为衣匠回复生命值。衣匠不在场时，召唤忆灵衣匠并使自身立即行动。</x:v>
      </x:c>
      <x:c r="F4067" s="6" t="n">
        <x:v>0</x:v>
      </x:c>
      <x:c r="G4067" s="6" t="n">
        <x:v>0</x:v>
      </x:c>
      <x:c r="H4067" s="6" t="n">
        <x:v>0</x:v>
      </x:c>
      <x:c r="I4067" s="6" t="n">
        <x:v>0</x:v>
      </x:c>
      <x:c r="J4067" s="6" t="str">
        <x:v>[0.325]</x:v>
      </x:c>
      <x:c r="K4067" s="7" t="str">
        <x:v>无首段伤害倍率，请覆盖或设为辅助技能</x:v>
      </x:c>
      <x:c r="L4067" s="6" t="str">
        <x:v>https://raw.githubusercontent.com/Mar-7th/StarRailRes/dbe8cdfcfb0bf657b9fe1cf92d5537f118ccb487/index_new/cn/character_skills.json</x:v>
      </x:c>
    </x:row>
    <x:row r="4068" ht="20" customHeight="1">
      <x:c r="A4068" s="6" t="str">
        <x:v>140209_5</x:v>
      </x:c>
      <x:c r="B4068" s="6" t="str">
        <x:v>140209</x:v>
      </x:c>
      <x:c r="C4068" s="6" t="n">
        <x:v>5</x:v>
      </x:c>
      <x:c r="D4068" s="6" t="str">
        <x:v>高举吧，升华的名讳</x:v>
      </x:c>
      <x:c r="E4068" s="7" t="str">
        <x:v>为衣匠回复生命值。衣匠不在场时，召唤忆灵衣匠并使自身立即行动。</x:v>
      </x:c>
      <x:c r="F4068" s="6" t="n">
        <x:v>0</x:v>
      </x:c>
      <x:c r="G4068" s="6" t="n">
        <x:v>0</x:v>
      </x:c>
      <x:c r="H4068" s="6" t="n">
        <x:v>0</x:v>
      </x:c>
      <x:c r="I4068" s="6" t="n">
        <x:v>0</x:v>
      </x:c>
      <x:c r="J4068" s="6" t="str">
        <x:v>[0.35]</x:v>
      </x:c>
      <x:c r="K4068" s="7" t="str">
        <x:v>无首段伤害倍率，请覆盖或设为辅助技能</x:v>
      </x:c>
      <x:c r="L4068" s="6" t="str">
        <x:v>https://raw.githubusercontent.com/Mar-7th/StarRailRes/dbe8cdfcfb0bf657b9fe1cf92d5537f118ccb487/index_new/cn/character_skills.json</x:v>
      </x:c>
    </x:row>
    <x:row r="4069" ht="20" customHeight="1">
      <x:c r="A4069" s="6" t="str">
        <x:v>140209_6</x:v>
      </x:c>
      <x:c r="B4069" s="6" t="str">
        <x:v>140209</x:v>
      </x:c>
      <x:c r="C4069" s="6" t="n">
        <x:v>6</x:v>
      </x:c>
      <x:c r="D4069" s="6" t="str">
        <x:v>高举吧，升华的名讳</x:v>
      </x:c>
      <x:c r="E4069" s="7" t="str">
        <x:v>为衣匠回复生命值。衣匠不在场时，召唤忆灵衣匠并使自身立即行动。</x:v>
      </x:c>
      <x:c r="F4069" s="6" t="n">
        <x:v>0</x:v>
      </x:c>
      <x:c r="G4069" s="6" t="n">
        <x:v>0</x:v>
      </x:c>
      <x:c r="H4069" s="6" t="n">
        <x:v>0</x:v>
      </x:c>
      <x:c r="I4069" s="6" t="n">
        <x:v>0</x:v>
      </x:c>
      <x:c r="J4069" s="6" t="str">
        <x:v>[0.375]</x:v>
      </x:c>
      <x:c r="K4069" s="7" t="str">
        <x:v>无首段伤害倍率，请覆盖或设为辅助技能</x:v>
      </x:c>
      <x:c r="L4069" s="6" t="str">
        <x:v>https://raw.githubusercontent.com/Mar-7th/StarRailRes/dbe8cdfcfb0bf657b9fe1cf92d5537f118ccb487/index_new/cn/character_skills.json</x:v>
      </x:c>
    </x:row>
    <x:row r="4070" ht="20" customHeight="1">
      <x:c r="A4070" s="6" t="str">
        <x:v>140209_7</x:v>
      </x:c>
      <x:c r="B4070" s="6" t="str">
        <x:v>140209</x:v>
      </x:c>
      <x:c r="C4070" s="6" t="n">
        <x:v>7</x:v>
      </x:c>
      <x:c r="D4070" s="6" t="str">
        <x:v>高举吧，升华的名讳</x:v>
      </x:c>
      <x:c r="E4070" s="7" t="str">
        <x:v>为衣匠回复生命值。衣匠不在场时，召唤忆灵衣匠并使自身立即行动。</x:v>
      </x:c>
      <x:c r="F4070" s="6" t="n">
        <x:v>0</x:v>
      </x:c>
      <x:c r="G4070" s="6" t="n">
        <x:v>0</x:v>
      </x:c>
      <x:c r="H4070" s="6" t="n">
        <x:v>0</x:v>
      </x:c>
      <x:c r="I4070" s="6" t="n">
        <x:v>0</x:v>
      </x:c>
      <x:c r="J4070" s="6" t="str">
        <x:v>[0.4062]</x:v>
      </x:c>
      <x:c r="K4070" s="7" t="str">
        <x:v>无首段伤害倍率，请覆盖或设为辅助技能</x:v>
      </x:c>
      <x:c r="L4070" s="6" t="str">
        <x:v>https://raw.githubusercontent.com/Mar-7th/StarRailRes/dbe8cdfcfb0bf657b9fe1cf92d5537f118ccb487/index_new/cn/character_skills.json</x:v>
      </x:c>
    </x:row>
    <x:row r="4071" ht="20" customHeight="1">
      <x:c r="A4071" s="6" t="str">
        <x:v>140209_8</x:v>
      </x:c>
      <x:c r="B4071" s="6" t="str">
        <x:v>140209</x:v>
      </x:c>
      <x:c r="C4071" s="6" t="n">
        <x:v>8</x:v>
      </x:c>
      <x:c r="D4071" s="6" t="str">
        <x:v>高举吧，升华的名讳</x:v>
      </x:c>
      <x:c r="E4071" s="7" t="str">
        <x:v>为衣匠回复生命值。衣匠不在场时，召唤忆灵衣匠并使自身立即行动。</x:v>
      </x:c>
      <x:c r="F4071" s="6" t="n">
        <x:v>0</x:v>
      </x:c>
      <x:c r="G4071" s="6" t="n">
        <x:v>0</x:v>
      </x:c>
      <x:c r="H4071" s="6" t="n">
        <x:v>0</x:v>
      </x:c>
      <x:c r="I4071" s="6" t="n">
        <x:v>0</x:v>
      </x:c>
      <x:c r="J4071" s="6" t="str">
        <x:v>[0.4375]</x:v>
      </x:c>
      <x:c r="K4071" s="7" t="str">
        <x:v>无首段伤害倍率，请覆盖或设为辅助技能</x:v>
      </x:c>
      <x:c r="L4071" s="6" t="str">
        <x:v>https://raw.githubusercontent.com/Mar-7th/StarRailRes/dbe8cdfcfb0bf657b9fe1cf92d5537f118ccb487/index_new/cn/character_skills.json</x:v>
      </x:c>
    </x:row>
    <x:row r="4072" ht="20" customHeight="1">
      <x:c r="A4072" s="6" t="str">
        <x:v>140209_9</x:v>
      </x:c>
      <x:c r="B4072" s="6" t="str">
        <x:v>140209</x:v>
      </x:c>
      <x:c r="C4072" s="6" t="n">
        <x:v>9</x:v>
      </x:c>
      <x:c r="D4072" s="6" t="str">
        <x:v>高举吧，升华的名讳</x:v>
      </x:c>
      <x:c r="E4072" s="7" t="str">
        <x:v>为衣匠回复生命值。衣匠不在场时，召唤忆灵衣匠并使自身立即行动。</x:v>
      </x:c>
      <x:c r="F4072" s="6" t="n">
        <x:v>0</x:v>
      </x:c>
      <x:c r="G4072" s="6" t="n">
        <x:v>0</x:v>
      </x:c>
      <x:c r="H4072" s="6" t="n">
        <x:v>0</x:v>
      </x:c>
      <x:c r="I4072" s="6" t="n">
        <x:v>0</x:v>
      </x:c>
      <x:c r="J4072" s="6" t="str">
        <x:v>[0.4688]</x:v>
      </x:c>
      <x:c r="K4072" s="7" t="str">
        <x:v>无首段伤害倍率，请覆盖或设为辅助技能</x:v>
      </x:c>
      <x:c r="L4072" s="6" t="str">
        <x:v>https://raw.githubusercontent.com/Mar-7th/StarRailRes/dbe8cdfcfb0bf657b9fe1cf92d5537f118ccb487/index_new/cn/character_skills.json</x:v>
      </x:c>
    </x:row>
    <x:row r="4073" ht="20" customHeight="1">
      <x:c r="A4073" s="6" t="str">
        <x:v>140209_10</x:v>
      </x:c>
      <x:c r="B4073" s="6" t="str">
        <x:v>140209</x:v>
      </x:c>
      <x:c r="C4073" s="6" t="n">
        <x:v>10</x:v>
      </x:c>
      <x:c r="D4073" s="6" t="str">
        <x:v>高举吧，升华的名讳</x:v>
      </x:c>
      <x:c r="E4073" s="7" t="str">
        <x:v>为衣匠回复生命值。衣匠不在场时，召唤忆灵衣匠并使自身立即行动。</x:v>
      </x:c>
      <x:c r="F4073" s="6" t="n">
        <x:v>0</x:v>
      </x:c>
      <x:c r="G4073" s="6" t="n">
        <x:v>0</x:v>
      </x:c>
      <x:c r="H4073" s="6" t="n">
        <x:v>0</x:v>
      </x:c>
      <x:c r="I4073" s="6" t="n">
        <x:v>0</x:v>
      </x:c>
      <x:c r="J4073" s="6" t="str">
        <x:v>[0.5]</x:v>
      </x:c>
      <x:c r="K4073" s="7" t="str">
        <x:v>无首段伤害倍率，请覆盖或设为辅助技能</x:v>
      </x:c>
      <x:c r="L4073" s="6" t="str">
        <x:v>https://raw.githubusercontent.com/Mar-7th/StarRailRes/dbe8cdfcfb0bf657b9fe1cf92d5537f118ccb487/index_new/cn/character_skills.json</x:v>
      </x:c>
    </x:row>
    <x:row r="4074" ht="20" customHeight="1">
      <x:c r="A4074" s="6" t="str">
        <x:v>140209_11</x:v>
      </x:c>
      <x:c r="B4074" s="6" t="str">
        <x:v>140209</x:v>
      </x:c>
      <x:c r="C4074" s="6" t="n">
        <x:v>11</x:v>
      </x:c>
      <x:c r="D4074" s="6" t="str">
        <x:v>高举吧，升华的名讳</x:v>
      </x:c>
      <x:c r="E4074" s="7" t="str">
        <x:v>为衣匠回复生命值。衣匠不在场时，召唤忆灵衣匠并使自身立即行动。</x:v>
      </x:c>
      <x:c r="F4074" s="6" t="n">
        <x:v>0</x:v>
      </x:c>
      <x:c r="G4074" s="6" t="n">
        <x:v>0</x:v>
      </x:c>
      <x:c r="H4074" s="6" t="n">
        <x:v>0</x:v>
      </x:c>
      <x:c r="I4074" s="6" t="n">
        <x:v>0</x:v>
      </x:c>
      <x:c r="J4074" s="6" t="str">
        <x:v>[0.525]</x:v>
      </x:c>
      <x:c r="K4074" s="7" t="str">
        <x:v>无首段伤害倍率，请覆盖或设为辅助技能</x:v>
      </x:c>
      <x:c r="L4074" s="6" t="str">
        <x:v>https://raw.githubusercontent.com/Mar-7th/StarRailRes/dbe8cdfcfb0bf657b9fe1cf92d5537f118ccb487/index_new/cn/character_skills.json</x:v>
      </x:c>
    </x:row>
    <x:row r="4075" ht="20" customHeight="1">
      <x:c r="A4075" s="6" t="str">
        <x:v>140209_12</x:v>
      </x:c>
      <x:c r="B4075" s="6" t="str">
        <x:v>140209</x:v>
      </x:c>
      <x:c r="C4075" s="6" t="n">
        <x:v>12</x:v>
      </x:c>
      <x:c r="D4075" s="6" t="str">
        <x:v>高举吧，升华的名讳</x:v>
      </x:c>
      <x:c r="E4075" s="7" t="str">
        <x:v>为衣匠回复生命值。衣匠不在场时，召唤忆灵衣匠并使自身立即行动。</x:v>
      </x:c>
      <x:c r="F4075" s="6" t="n">
        <x:v>0</x:v>
      </x:c>
      <x:c r="G4075" s="6" t="n">
        <x:v>0</x:v>
      </x:c>
      <x:c r="H4075" s="6" t="n">
        <x:v>0</x:v>
      </x:c>
      <x:c r="I4075" s="6" t="n">
        <x:v>0</x:v>
      </x:c>
      <x:c r="J4075" s="6" t="str">
        <x:v>[0.55]</x:v>
      </x:c>
      <x:c r="K4075" s="7" t="str">
        <x:v>无首段伤害倍率，请覆盖或设为辅助技能</x:v>
      </x:c>
      <x:c r="L4075" s="6" t="str">
        <x:v>https://raw.githubusercontent.com/Mar-7th/StarRailRes/dbe8cdfcfb0bf657b9fe1cf92d5537f118ccb487/index_new/cn/character_skills.json</x:v>
      </x:c>
    </x:row>
    <x:row r="4076" ht="20" customHeight="1">
      <x:c r="A4076" s="6" t="str">
        <x:v>140209_13</x:v>
      </x:c>
      <x:c r="B4076" s="6" t="str">
        <x:v>140209</x:v>
      </x:c>
      <x:c r="C4076" s="6" t="n">
        <x:v>13</x:v>
      </x:c>
      <x:c r="D4076" s="6" t="str">
        <x:v>高举吧，升华的名讳</x:v>
      </x:c>
      <x:c r="E4076" s="7" t="str">
        <x:v>为衣匠回复生命值。衣匠不在场时，召唤忆灵衣匠并使自身立即行动。</x:v>
      </x:c>
      <x:c r="F4076" s="6" t="n">
        <x:v>0</x:v>
      </x:c>
      <x:c r="G4076" s="6" t="n">
        <x:v>0</x:v>
      </x:c>
      <x:c r="H4076" s="6" t="n">
        <x:v>0</x:v>
      </x:c>
      <x:c r="I4076" s="6" t="n">
        <x:v>0</x:v>
      </x:c>
      <x:c r="J4076" s="6" t="str">
        <x:v>[0.575]</x:v>
      </x:c>
      <x:c r="K4076" s="7" t="str">
        <x:v>无首段伤害倍率，请覆盖或设为辅助技能</x:v>
      </x:c>
      <x:c r="L4076" s="6" t="str">
        <x:v>https://raw.githubusercontent.com/Mar-7th/StarRailRes/dbe8cdfcfb0bf657b9fe1cf92d5537f118ccb487/index_new/cn/character_skills.json</x:v>
      </x:c>
    </x:row>
    <x:row r="4077" ht="20" customHeight="1">
      <x:c r="A4077" s="6" t="str">
        <x:v>140209_14</x:v>
      </x:c>
      <x:c r="B4077" s="6" t="str">
        <x:v>140209</x:v>
      </x:c>
      <x:c r="C4077" s="6" t="n">
        <x:v>14</x:v>
      </x:c>
      <x:c r="D4077" s="6" t="str">
        <x:v>高举吧，升华的名讳</x:v>
      </x:c>
      <x:c r="E4077" s="7" t="str">
        <x:v>为衣匠回复生命值。衣匠不在场时，召唤忆灵衣匠并使自身立即行动。</x:v>
      </x:c>
      <x:c r="F4077" s="6" t="n">
        <x:v>0</x:v>
      </x:c>
      <x:c r="G4077" s="6" t="n">
        <x:v>0</x:v>
      </x:c>
      <x:c r="H4077" s="6" t="n">
        <x:v>0</x:v>
      </x:c>
      <x:c r="I4077" s="6" t="n">
        <x:v>0</x:v>
      </x:c>
      <x:c r="J4077" s="6" t="str">
        <x:v>[0.6]</x:v>
      </x:c>
      <x:c r="K4077" s="7" t="str">
        <x:v>无首段伤害倍率，请覆盖或设为辅助技能</x:v>
      </x:c>
      <x:c r="L4077" s="6" t="str">
        <x:v>https://raw.githubusercontent.com/Mar-7th/StarRailRes/dbe8cdfcfb0bf657b9fe1cf92d5537f118ccb487/index_new/cn/character_skills.json</x:v>
      </x:c>
    </x:row>
    <x:row r="4078" ht="20" customHeight="1">
      <x:c r="A4078" s="6" t="str">
        <x:v>140209_15</x:v>
      </x:c>
      <x:c r="B4078" s="6" t="str">
        <x:v>140209</x:v>
      </x:c>
      <x:c r="C4078" s="6" t="n">
        <x:v>15</x:v>
      </x:c>
      <x:c r="D4078" s="6" t="str">
        <x:v>高举吧，升华的名讳</x:v>
      </x:c>
      <x:c r="E4078" s="7" t="str">
        <x:v>为衣匠回复生命值。衣匠不在场时，召唤忆灵衣匠并使自身立即行动。</x:v>
      </x:c>
      <x:c r="F4078" s="6" t="n">
        <x:v>0</x:v>
      </x:c>
      <x:c r="G4078" s="6" t="n">
        <x:v>0</x:v>
      </x:c>
      <x:c r="H4078" s="6" t="n">
        <x:v>0</x:v>
      </x:c>
      <x:c r="I4078" s="6" t="n">
        <x:v>0</x:v>
      </x:c>
      <x:c r="J4078" s="6" t="str">
        <x:v>[0.625]</x:v>
      </x:c>
      <x:c r="K4078" s="7" t="str">
        <x:v>无首段伤害倍率，请覆盖或设为辅助技能</x:v>
      </x:c>
      <x:c r="L4078" s="6" t="str">
        <x:v>https://raw.githubusercontent.com/Mar-7th/StarRailRes/dbe8cdfcfb0bf657b9fe1cf92d5537f118ccb487/index_new/cn/character_skills.json</x:v>
      </x:c>
    </x:row>
    <x:row r="4079" ht="38" customHeight="1">
      <x:c r="A4079" s="6" t="str">
        <x:v>140301_1</x:v>
      </x:c>
      <x:c r="B4079" s="6" t="str">
        <x:v>140301</x:v>
      </x:c>
      <x:c r="C4079" s="6" t="n">
        <x:v>1</x:v>
      </x:c>
      <x:c r="D4079" s="6" t="str">
        <x:v>一百层的小火箭</x:v>
      </x:c>
      <x:c r="E4079" s="7" t="str">
        <x:v>对指定敌方单体造成等同于缇宝15%生命上限的量子属性伤害，对相邻目标造成等同于缇宝7.5%生命上限的量子属性伤害。</x:v>
      </x:c>
      <x:c r="F4079" s="6" t="n">
        <x:v>0</x:v>
      </x:c>
      <x:c r="G4079" s="6" t="n">
        <x:v>0.22499999999999998</x:v>
      </x:c>
      <x:c r="H4079" s="6" t="n">
        <x:v>0</x:v>
      </x:c>
      <x:c r="I4079" s="6" t="n">
        <x:v>0</x:v>
      </x:c>
      <x:c r="J4079" s="6" t="str">
        <x:v>[0.15, 0.075]</x:v>
      </x:c>
      <x:c r="K4079" s="7" t="str">
        <x:v>需确认条件及分段</x:v>
      </x:c>
      <x:c r="L4079" s="6" t="str">
        <x:v>https://raw.githubusercontent.com/Mar-7th/StarRailRes/dbe8cdfcfb0bf657b9fe1cf92d5537f118ccb487/index_new/cn/character_skills.json</x:v>
      </x:c>
    </x:row>
    <x:row r="4080" ht="38" customHeight="1">
      <x:c r="A4080" s="6" t="str">
        <x:v>140301_2</x:v>
      </x:c>
      <x:c r="B4080" s="6" t="str">
        <x:v>140301</x:v>
      </x:c>
      <x:c r="C4080" s="6" t="n">
        <x:v>2</x:v>
      </x:c>
      <x:c r="D4080" s="6" t="str">
        <x:v>一百层的小火箭</x:v>
      </x:c>
      <x:c r="E4080" s="7" t="str">
        <x:v>对指定敌方单体造成等同于缇宝18%生命上限的量子属性伤害，对相邻目标造成等同于缇宝9%生命上限的量子属性伤害。</x:v>
      </x:c>
      <x:c r="F4080" s="6" t="n">
        <x:v>0</x:v>
      </x:c>
      <x:c r="G4080" s="6" t="n">
        <x:v>0.27</x:v>
      </x:c>
      <x:c r="H4080" s="6" t="n">
        <x:v>0</x:v>
      </x:c>
      <x:c r="I4080" s="6" t="n">
        <x:v>0</x:v>
      </x:c>
      <x:c r="J4080" s="6" t="str">
        <x:v>[0.18, 0.09]</x:v>
      </x:c>
      <x:c r="K4080" s="7" t="str">
        <x:v>需确认条件及分段</x:v>
      </x:c>
      <x:c r="L4080" s="6" t="str">
        <x:v>https://raw.githubusercontent.com/Mar-7th/StarRailRes/dbe8cdfcfb0bf657b9fe1cf92d5537f118ccb487/index_new/cn/character_skills.json</x:v>
      </x:c>
    </x:row>
    <x:row r="4081" ht="38" customHeight="1">
      <x:c r="A4081" s="6" t="str">
        <x:v>140301_3</x:v>
      </x:c>
      <x:c r="B4081" s="6" t="str">
        <x:v>140301</x:v>
      </x:c>
      <x:c r="C4081" s="6" t="n">
        <x:v>3</x:v>
      </x:c>
      <x:c r="D4081" s="6" t="str">
        <x:v>一百层的小火箭</x:v>
      </x:c>
      <x:c r="E4081" s="7" t="str">
        <x:v>对指定敌方单体造成等同于缇宝21%生命上限的量子属性伤害，对相邻目标造成等同于缇宝10.5%生命上限的量子属性伤害。</x:v>
      </x:c>
      <x:c r="F4081" s="6" t="n">
        <x:v>0</x:v>
      </x:c>
      <x:c r="G4081" s="6" t="n">
        <x:v>0.315</x:v>
      </x:c>
      <x:c r="H4081" s="6" t="n">
        <x:v>0</x:v>
      </x:c>
      <x:c r="I4081" s="6" t="n">
        <x:v>0</x:v>
      </x:c>
      <x:c r="J4081" s="6" t="str">
        <x:v>[0.21, 0.105]</x:v>
      </x:c>
      <x:c r="K4081" s="7" t="str">
        <x:v>需确认条件及分段</x:v>
      </x:c>
      <x:c r="L4081" s="6" t="str">
        <x:v>https://raw.githubusercontent.com/Mar-7th/StarRailRes/dbe8cdfcfb0bf657b9fe1cf92d5537f118ccb487/index_new/cn/character_skills.json</x:v>
      </x:c>
    </x:row>
    <x:row r="4082" ht="38" customHeight="1">
      <x:c r="A4082" s="6" t="str">
        <x:v>140301_4</x:v>
      </x:c>
      <x:c r="B4082" s="6" t="str">
        <x:v>140301</x:v>
      </x:c>
      <x:c r="C4082" s="6" t="n">
        <x:v>4</x:v>
      </x:c>
      <x:c r="D4082" s="6" t="str">
        <x:v>一百层的小火箭</x:v>
      </x:c>
      <x:c r="E4082" s="7" t="str">
        <x:v>对指定敌方单体造成等同于缇宝24%生命上限的量子属性伤害，对相邻目标造成等同于缇宝12%生命上限的量子属性伤害。</x:v>
      </x:c>
      <x:c r="F4082" s="6" t="n">
        <x:v>0</x:v>
      </x:c>
      <x:c r="G4082" s="6" t="n">
        <x:v>0.36</x:v>
      </x:c>
      <x:c r="H4082" s="6" t="n">
        <x:v>0</x:v>
      </x:c>
      <x:c r="I4082" s="6" t="n">
        <x:v>0</x:v>
      </x:c>
      <x:c r="J4082" s="6" t="str">
        <x:v>[0.24, 0.12]</x:v>
      </x:c>
      <x:c r="K4082" s="7" t="str">
        <x:v>需确认条件及分段</x:v>
      </x:c>
      <x:c r="L4082" s="6" t="str">
        <x:v>https://raw.githubusercontent.com/Mar-7th/StarRailRes/dbe8cdfcfb0bf657b9fe1cf92d5537f118ccb487/index_new/cn/character_skills.json</x:v>
      </x:c>
    </x:row>
    <x:row r="4083" ht="38" customHeight="1">
      <x:c r="A4083" s="6" t="str">
        <x:v>140301_5</x:v>
      </x:c>
      <x:c r="B4083" s="6" t="str">
        <x:v>140301</x:v>
      </x:c>
      <x:c r="C4083" s="6" t="n">
        <x:v>5</x:v>
      </x:c>
      <x:c r="D4083" s="6" t="str">
        <x:v>一百层的小火箭</x:v>
      </x:c>
      <x:c r="E4083" s="7" t="str">
        <x:v>对指定敌方单体造成等同于缇宝27%生命上限的量子属性伤害，对相邻目标造成等同于缇宝13.5%生命上限的量子属性伤害。</x:v>
      </x:c>
      <x:c r="F4083" s="6" t="n">
        <x:v>0</x:v>
      </x:c>
      <x:c r="G4083" s="6" t="n">
        <x:v>0.405</x:v>
      </x:c>
      <x:c r="H4083" s="6" t="n">
        <x:v>0</x:v>
      </x:c>
      <x:c r="I4083" s="6" t="n">
        <x:v>0</x:v>
      </x:c>
      <x:c r="J4083" s="6" t="str">
        <x:v>[0.27, 0.135]</x:v>
      </x:c>
      <x:c r="K4083" s="7" t="str">
        <x:v>需确认条件及分段</x:v>
      </x:c>
      <x:c r="L4083" s="6" t="str">
        <x:v>https://raw.githubusercontent.com/Mar-7th/StarRailRes/dbe8cdfcfb0bf657b9fe1cf92d5537f118ccb487/index_new/cn/character_skills.json</x:v>
      </x:c>
    </x:row>
    <x:row r="4084" ht="38" customHeight="1">
      <x:c r="A4084" s="6" t="str">
        <x:v>140301_6</x:v>
      </x:c>
      <x:c r="B4084" s="6" t="str">
        <x:v>140301</x:v>
      </x:c>
      <x:c r="C4084" s="6" t="n">
        <x:v>6</x:v>
      </x:c>
      <x:c r="D4084" s="6" t="str">
        <x:v>一百层的小火箭</x:v>
      </x:c>
      <x:c r="E4084" s="7" t="str">
        <x:v>对指定敌方单体造成等同于缇宝30%生命上限的量子属性伤害，对相邻目标造成等同于缇宝15%生命上限的量子属性伤害。</x:v>
      </x:c>
      <x:c r="F4084" s="6" t="n">
        <x:v>0</x:v>
      </x:c>
      <x:c r="G4084" s="6" t="n">
        <x:v>0.44999999999999996</x:v>
      </x:c>
      <x:c r="H4084" s="6" t="n">
        <x:v>0</x:v>
      </x:c>
      <x:c r="I4084" s="6" t="n">
        <x:v>0</x:v>
      </x:c>
      <x:c r="J4084" s="6" t="str">
        <x:v>[0.3, 0.15]</x:v>
      </x:c>
      <x:c r="K4084" s="7" t="str">
        <x:v>需确认条件及分段</x:v>
      </x:c>
      <x:c r="L4084" s="6" t="str">
        <x:v>https://raw.githubusercontent.com/Mar-7th/StarRailRes/dbe8cdfcfb0bf657b9fe1cf92d5537f118ccb487/index_new/cn/character_skills.json</x:v>
      </x:c>
    </x:row>
    <x:row r="4085" ht="38" customHeight="1">
      <x:c r="A4085" s="6" t="str">
        <x:v>140301_7</x:v>
      </x:c>
      <x:c r="B4085" s="6" t="str">
        <x:v>140301</x:v>
      </x:c>
      <x:c r="C4085" s="6" t="n">
        <x:v>7</x:v>
      </x:c>
      <x:c r="D4085" s="6" t="str">
        <x:v>一百层的小火箭</x:v>
      </x:c>
      <x:c r="E4085" s="7" t="str">
        <x:v>对指定敌方单体造成等同于缇宝33%生命上限的量子属性伤害，对相邻目标造成等同于缇宝16.5%生命上限的量子属性伤害。</x:v>
      </x:c>
      <x:c r="F4085" s="6" t="n">
        <x:v>0</x:v>
      </x:c>
      <x:c r="G4085" s="6" t="n">
        <x:v>0.495</x:v>
      </x:c>
      <x:c r="H4085" s="6" t="n">
        <x:v>0</x:v>
      </x:c>
      <x:c r="I4085" s="6" t="n">
        <x:v>0</x:v>
      </x:c>
      <x:c r="J4085" s="6" t="str">
        <x:v>[0.33, 0.165]</x:v>
      </x:c>
      <x:c r="K4085" s="7" t="str">
        <x:v>需确认条件及分段</x:v>
      </x:c>
      <x:c r="L4085" s="6" t="str">
        <x:v>https://raw.githubusercontent.com/Mar-7th/StarRailRes/dbe8cdfcfb0bf657b9fe1cf92d5537f118ccb487/index_new/cn/character_skills.json</x:v>
      </x:c>
    </x:row>
    <x:row r="4086" ht="38" customHeight="1">
      <x:c r="A4086" s="6" t="str">
        <x:v>140301_8</x:v>
      </x:c>
      <x:c r="B4086" s="6" t="str">
        <x:v>140301</x:v>
      </x:c>
      <x:c r="C4086" s="6" t="n">
        <x:v>8</x:v>
      </x:c>
      <x:c r="D4086" s="6" t="str">
        <x:v>一百层的小火箭</x:v>
      </x:c>
      <x:c r="E4086" s="7" t="str">
        <x:v>对指定敌方单体造成等同于缇宝36%生命上限的量子属性伤害，对相邻目标造成等同于缇宝18%生命上限的量子属性伤害。</x:v>
      </x:c>
      <x:c r="F4086" s="6" t="n">
        <x:v>0</x:v>
      </x:c>
      <x:c r="G4086" s="6" t="n">
        <x:v>0.54</x:v>
      </x:c>
      <x:c r="H4086" s="6" t="n">
        <x:v>0</x:v>
      </x:c>
      <x:c r="I4086" s="6" t="n">
        <x:v>0</x:v>
      </x:c>
      <x:c r="J4086" s="6" t="str">
        <x:v>[0.36, 0.18]</x:v>
      </x:c>
      <x:c r="K4086" s="7" t="str">
        <x:v>需确认条件及分段</x:v>
      </x:c>
      <x:c r="L4086" s="6" t="str">
        <x:v>https://raw.githubusercontent.com/Mar-7th/StarRailRes/dbe8cdfcfb0bf657b9fe1cf92d5537f118ccb487/index_new/cn/character_skills.json</x:v>
      </x:c>
    </x:row>
    <x:row r="4087" ht="38" customHeight="1">
      <x:c r="A4087" s="6" t="str">
        <x:v>140301_9</x:v>
      </x:c>
      <x:c r="B4087" s="6" t="str">
        <x:v>140301</x:v>
      </x:c>
      <x:c r="C4087" s="6" t="n">
        <x:v>9</x:v>
      </x:c>
      <x:c r="D4087" s="6" t="str">
        <x:v>一百层的小火箭</x:v>
      </x:c>
      <x:c r="E4087" s="7" t="str">
        <x:v>对指定敌方单体造成等同于缇宝39%生命上限的量子属性伤害，对相邻目标造成等同于缇宝19.5%生命上限的量子属性伤害。</x:v>
      </x:c>
      <x:c r="F4087" s="6" t="n">
        <x:v>0</x:v>
      </x:c>
      <x:c r="G4087" s="6" t="n">
        <x:v>0.585</x:v>
      </x:c>
      <x:c r="H4087" s="6" t="n">
        <x:v>0</x:v>
      </x:c>
      <x:c r="I4087" s="6" t="n">
        <x:v>0</x:v>
      </x:c>
      <x:c r="J4087" s="6" t="str">
        <x:v>[0.39, 0.195]</x:v>
      </x:c>
      <x:c r="K4087" s="7" t="str">
        <x:v>需确认条件及分段</x:v>
      </x:c>
      <x:c r="L4087" s="6" t="str">
        <x:v>https://raw.githubusercontent.com/Mar-7th/StarRailRes/dbe8cdfcfb0bf657b9fe1cf92d5537f118ccb487/index_new/cn/character_skills.json</x:v>
      </x:c>
    </x:row>
    <x:row r="4088" ht="38" customHeight="1">
      <x:c r="A4088" s="6" t="str">
        <x:v>140301_10</x:v>
      </x:c>
      <x:c r="B4088" s="6" t="str">
        <x:v>140301</x:v>
      </x:c>
      <x:c r="C4088" s="6" t="n">
        <x:v>10</x:v>
      </x:c>
      <x:c r="D4088" s="6" t="str">
        <x:v>一百层的小火箭</x:v>
      </x:c>
      <x:c r="E4088" s="7" t="str">
        <x:v>对指定敌方单体造成等同于缇宝42%生命上限的量子属性伤害，对相邻目标造成等同于缇宝21%生命上限的量子属性伤害。</x:v>
      </x:c>
      <x:c r="F4088" s="6" t="n">
        <x:v>0</x:v>
      </x:c>
      <x:c r="G4088" s="6" t="n">
        <x:v>0.63</x:v>
      </x:c>
      <x:c r="H4088" s="6" t="n">
        <x:v>0</x:v>
      </x:c>
      <x:c r="I4088" s="6" t="n">
        <x:v>0</x:v>
      </x:c>
      <x:c r="J4088" s="6" t="str">
        <x:v>[0.42, 0.21]</x:v>
      </x:c>
      <x:c r="K4088" s="7" t="str">
        <x:v>需确认条件及分段</x:v>
      </x:c>
      <x:c r="L4088" s="6" t="str">
        <x:v>https://raw.githubusercontent.com/Mar-7th/StarRailRes/dbe8cdfcfb0bf657b9fe1cf92d5537f118ccb487/index_new/cn/character_skills.json</x:v>
      </x:c>
    </x:row>
    <x:row r="4089" ht="38" customHeight="1">
      <x:c r="A4089" s="6" t="str">
        <x:v>140302_1</x:v>
      </x:c>
      <x:c r="B4089" s="6" t="str">
        <x:v>140302</x:v>
      </x:c>
      <x:c r="C4089" s="6" t="n">
        <x:v>1</x:v>
      </x:c>
      <x:c r="D4089" s="6" t="str">
        <x:v>礼物都去哪儿了</x:v>
      </x:c>
      <x:c r="E4089" s="7" t="str">
        <x:v>获得【神启】，持续3回合，自身每回合开始时持续回合数减1。当缇宝拥有【神启】时，我方全体目标全属性抗性穿透提高12%。</x:v>
      </x:c>
      <x:c r="F4089" s="6" t="n">
        <x:v>0</x:v>
      </x:c>
      <x:c r="G4089" s="6" t="n">
        <x:v>0</x:v>
      </x:c>
      <x:c r="H4089" s="6" t="n">
        <x:v>0</x:v>
      </x:c>
      <x:c r="I4089" s="6" t="n">
        <x:v>0</x:v>
      </x:c>
      <x:c r="J4089" s="6" t="str">
        <x:v>[0.12, 3]</x:v>
      </x:c>
      <x:c r="K4089" s="7" t="str">
        <x:v>无首段伤害倍率，请覆盖或设为辅助技能</x:v>
      </x:c>
      <x:c r="L4089" s="6" t="str">
        <x:v>https://raw.githubusercontent.com/Mar-7th/StarRailRes/dbe8cdfcfb0bf657b9fe1cf92d5537f118ccb487/index_new/cn/character_skills.json</x:v>
      </x:c>
    </x:row>
    <x:row r="4090" ht="38" customHeight="1">
      <x:c r="A4090" s="6" t="str">
        <x:v>140302_2</x:v>
      </x:c>
      <x:c r="B4090" s="6" t="str">
        <x:v>140302</x:v>
      </x:c>
      <x:c r="C4090" s="6" t="n">
        <x:v>2</x:v>
      </x:c>
      <x:c r="D4090" s="6" t="str">
        <x:v>礼物都去哪儿了</x:v>
      </x:c>
      <x:c r="E4090" s="7" t="str">
        <x:v>获得【神启】，持续3回合，自身每回合开始时持续回合数减1。当缇宝拥有【神启】时，我方全体目标全属性抗性穿透提高13.2%。</x:v>
      </x:c>
      <x:c r="F4090" s="6" t="n">
        <x:v>0</x:v>
      </x:c>
      <x:c r="G4090" s="6" t="n">
        <x:v>0</x:v>
      </x:c>
      <x:c r="H4090" s="6" t="n">
        <x:v>0</x:v>
      </x:c>
      <x:c r="I4090" s="6" t="n">
        <x:v>0</x:v>
      </x:c>
      <x:c r="J4090" s="6" t="str">
        <x:v>[0.132, 3]</x:v>
      </x:c>
      <x:c r="K4090" s="7" t="str">
        <x:v>无首段伤害倍率，请覆盖或设为辅助技能</x:v>
      </x:c>
      <x:c r="L4090" s="6" t="str">
        <x:v>https://raw.githubusercontent.com/Mar-7th/StarRailRes/dbe8cdfcfb0bf657b9fe1cf92d5537f118ccb487/index_new/cn/character_skills.json</x:v>
      </x:c>
    </x:row>
    <x:row r="4091" ht="38" customHeight="1">
      <x:c r="A4091" s="6" t="str">
        <x:v>140302_3</x:v>
      </x:c>
      <x:c r="B4091" s="6" t="str">
        <x:v>140302</x:v>
      </x:c>
      <x:c r="C4091" s="6" t="n">
        <x:v>3</x:v>
      </x:c>
      <x:c r="D4091" s="6" t="str">
        <x:v>礼物都去哪儿了</x:v>
      </x:c>
      <x:c r="E4091" s="7" t="str">
        <x:v>获得【神启】，持续3回合，自身每回合开始时持续回合数减1。当缇宝拥有【神启】时，我方全体目标全属性抗性穿透提高14.4%。</x:v>
      </x:c>
      <x:c r="F4091" s="6" t="n">
        <x:v>0</x:v>
      </x:c>
      <x:c r="G4091" s="6" t="n">
        <x:v>0</x:v>
      </x:c>
      <x:c r="H4091" s="6" t="n">
        <x:v>0</x:v>
      </x:c>
      <x:c r="I4091" s="6" t="n">
        <x:v>0</x:v>
      </x:c>
      <x:c r="J4091" s="6" t="str">
        <x:v>[0.144, 3]</x:v>
      </x:c>
      <x:c r="K4091" s="7" t="str">
        <x:v>无首段伤害倍率，请覆盖或设为辅助技能</x:v>
      </x:c>
      <x:c r="L4091" s="6" t="str">
        <x:v>https://raw.githubusercontent.com/Mar-7th/StarRailRes/dbe8cdfcfb0bf657b9fe1cf92d5537f118ccb487/index_new/cn/character_skills.json</x:v>
      </x:c>
    </x:row>
    <x:row r="4092" ht="38" customHeight="1">
      <x:c r="A4092" s="6" t="str">
        <x:v>140302_4</x:v>
      </x:c>
      <x:c r="B4092" s="6" t="str">
        <x:v>140302</x:v>
      </x:c>
      <x:c r="C4092" s="6" t="n">
        <x:v>4</x:v>
      </x:c>
      <x:c r="D4092" s="6" t="str">
        <x:v>礼物都去哪儿了</x:v>
      </x:c>
      <x:c r="E4092" s="7" t="str">
        <x:v>获得【神启】，持续3回合，自身每回合开始时持续回合数减1。当缇宝拥有【神启】时，我方全体目标全属性抗性穿透提高15.6%。</x:v>
      </x:c>
      <x:c r="F4092" s="6" t="n">
        <x:v>0</x:v>
      </x:c>
      <x:c r="G4092" s="6" t="n">
        <x:v>0</x:v>
      </x:c>
      <x:c r="H4092" s="6" t="n">
        <x:v>0</x:v>
      </x:c>
      <x:c r="I4092" s="6" t="n">
        <x:v>0</x:v>
      </x:c>
      <x:c r="J4092" s="6" t="str">
        <x:v>[0.156, 3]</x:v>
      </x:c>
      <x:c r="K4092" s="7" t="str">
        <x:v>无首段伤害倍率，请覆盖或设为辅助技能</x:v>
      </x:c>
      <x:c r="L4092" s="6" t="str">
        <x:v>https://raw.githubusercontent.com/Mar-7th/StarRailRes/dbe8cdfcfb0bf657b9fe1cf92d5537f118ccb487/index_new/cn/character_skills.json</x:v>
      </x:c>
    </x:row>
    <x:row r="4093" ht="38" customHeight="1">
      <x:c r="A4093" s="6" t="str">
        <x:v>140302_5</x:v>
      </x:c>
      <x:c r="B4093" s="6" t="str">
        <x:v>140302</x:v>
      </x:c>
      <x:c r="C4093" s="6" t="n">
        <x:v>5</x:v>
      </x:c>
      <x:c r="D4093" s="6" t="str">
        <x:v>礼物都去哪儿了</x:v>
      </x:c>
      <x:c r="E4093" s="7" t="str">
        <x:v>获得【神启】，持续3回合，自身每回合开始时持续回合数减1。当缇宝拥有【神启】时，我方全体目标全属性抗性穿透提高16.8%。</x:v>
      </x:c>
      <x:c r="F4093" s="6" t="n">
        <x:v>0</x:v>
      </x:c>
      <x:c r="G4093" s="6" t="n">
        <x:v>0</x:v>
      </x:c>
      <x:c r="H4093" s="6" t="n">
        <x:v>0</x:v>
      </x:c>
      <x:c r="I4093" s="6" t="n">
        <x:v>0</x:v>
      </x:c>
      <x:c r="J4093" s="6" t="str">
        <x:v>[0.168, 3]</x:v>
      </x:c>
      <x:c r="K4093" s="7" t="str">
        <x:v>无首段伤害倍率，请覆盖或设为辅助技能</x:v>
      </x:c>
      <x:c r="L4093" s="6" t="str">
        <x:v>https://raw.githubusercontent.com/Mar-7th/StarRailRes/dbe8cdfcfb0bf657b9fe1cf92d5537f118ccb487/index_new/cn/character_skills.json</x:v>
      </x:c>
    </x:row>
    <x:row r="4094" ht="38" customHeight="1">
      <x:c r="A4094" s="6" t="str">
        <x:v>140302_6</x:v>
      </x:c>
      <x:c r="B4094" s="6" t="str">
        <x:v>140302</x:v>
      </x:c>
      <x:c r="C4094" s="6" t="n">
        <x:v>6</x:v>
      </x:c>
      <x:c r="D4094" s="6" t="str">
        <x:v>礼物都去哪儿了</x:v>
      </x:c>
      <x:c r="E4094" s="7" t="str">
        <x:v>获得【神启】，持续3回合，自身每回合开始时持续回合数减1。当缇宝拥有【神启】时，我方全体目标全属性抗性穿透提高18%。</x:v>
      </x:c>
      <x:c r="F4094" s="6" t="n">
        <x:v>0</x:v>
      </x:c>
      <x:c r="G4094" s="6" t="n">
        <x:v>0</x:v>
      </x:c>
      <x:c r="H4094" s="6" t="n">
        <x:v>0</x:v>
      </x:c>
      <x:c r="I4094" s="6" t="n">
        <x:v>0</x:v>
      </x:c>
      <x:c r="J4094" s="6" t="str">
        <x:v>[0.18, 3]</x:v>
      </x:c>
      <x:c r="K4094" s="7" t="str">
        <x:v>无首段伤害倍率，请覆盖或设为辅助技能</x:v>
      </x:c>
      <x:c r="L4094" s="6" t="str">
        <x:v>https://raw.githubusercontent.com/Mar-7th/StarRailRes/dbe8cdfcfb0bf657b9fe1cf92d5537f118ccb487/index_new/cn/character_skills.json</x:v>
      </x:c>
    </x:row>
    <x:row r="4095" ht="38" customHeight="1">
      <x:c r="A4095" s="6" t="str">
        <x:v>140302_7</x:v>
      </x:c>
      <x:c r="B4095" s="6" t="str">
        <x:v>140302</x:v>
      </x:c>
      <x:c r="C4095" s="6" t="n">
        <x:v>7</x:v>
      </x:c>
      <x:c r="D4095" s="6" t="str">
        <x:v>礼物都去哪儿了</x:v>
      </x:c>
      <x:c r="E4095" s="7" t="str">
        <x:v>获得【神启】，持续3回合，自身每回合开始时持续回合数减1。当缇宝拥有【神启】时，我方全体目标全属性抗性穿透提高19.5%。</x:v>
      </x:c>
      <x:c r="F4095" s="6" t="n">
        <x:v>0</x:v>
      </x:c>
      <x:c r="G4095" s="6" t="n">
        <x:v>0</x:v>
      </x:c>
      <x:c r="H4095" s="6" t="n">
        <x:v>0</x:v>
      </x:c>
      <x:c r="I4095" s="6" t="n">
        <x:v>0</x:v>
      </x:c>
      <x:c r="J4095" s="6" t="str">
        <x:v>[0.195, 3]</x:v>
      </x:c>
      <x:c r="K4095" s="7" t="str">
        <x:v>无首段伤害倍率，请覆盖或设为辅助技能</x:v>
      </x:c>
      <x:c r="L4095" s="6" t="str">
        <x:v>https://raw.githubusercontent.com/Mar-7th/StarRailRes/dbe8cdfcfb0bf657b9fe1cf92d5537f118ccb487/index_new/cn/character_skills.json</x:v>
      </x:c>
    </x:row>
    <x:row r="4096" ht="38" customHeight="1">
      <x:c r="A4096" s="6" t="str">
        <x:v>140302_8</x:v>
      </x:c>
      <x:c r="B4096" s="6" t="str">
        <x:v>140302</x:v>
      </x:c>
      <x:c r="C4096" s="6" t="n">
        <x:v>8</x:v>
      </x:c>
      <x:c r="D4096" s="6" t="str">
        <x:v>礼物都去哪儿了</x:v>
      </x:c>
      <x:c r="E4096" s="7" t="str">
        <x:v>获得【神启】，持续3回合，自身每回合开始时持续回合数减1。当缇宝拥有【神启】时，我方全体目标全属性抗性穿透提高21%。</x:v>
      </x:c>
      <x:c r="F4096" s="6" t="n">
        <x:v>0</x:v>
      </x:c>
      <x:c r="G4096" s="6" t="n">
        <x:v>0</x:v>
      </x:c>
      <x:c r="H4096" s="6" t="n">
        <x:v>0</x:v>
      </x:c>
      <x:c r="I4096" s="6" t="n">
        <x:v>0</x:v>
      </x:c>
      <x:c r="J4096" s="6" t="str">
        <x:v>[0.21, 3]</x:v>
      </x:c>
      <x:c r="K4096" s="7" t="str">
        <x:v>无首段伤害倍率，请覆盖或设为辅助技能</x:v>
      </x:c>
      <x:c r="L4096" s="6" t="str">
        <x:v>https://raw.githubusercontent.com/Mar-7th/StarRailRes/dbe8cdfcfb0bf657b9fe1cf92d5537f118ccb487/index_new/cn/character_skills.json</x:v>
      </x:c>
    </x:row>
    <x:row r="4097" ht="38" customHeight="1">
      <x:c r="A4097" s="6" t="str">
        <x:v>140302_9</x:v>
      </x:c>
      <x:c r="B4097" s="6" t="str">
        <x:v>140302</x:v>
      </x:c>
      <x:c r="C4097" s="6" t="n">
        <x:v>9</x:v>
      </x:c>
      <x:c r="D4097" s="6" t="str">
        <x:v>礼物都去哪儿了</x:v>
      </x:c>
      <x:c r="E4097" s="7" t="str">
        <x:v>获得【神启】，持续3回合，自身每回合开始时持续回合数减1。当缇宝拥有【神启】时，我方全体目标全属性抗性穿透提高22.5%。</x:v>
      </x:c>
      <x:c r="F4097" s="6" t="n">
        <x:v>0</x:v>
      </x:c>
      <x:c r="G4097" s="6" t="n">
        <x:v>0</x:v>
      </x:c>
      <x:c r="H4097" s="6" t="n">
        <x:v>0</x:v>
      </x:c>
      <x:c r="I4097" s="6" t="n">
        <x:v>0</x:v>
      </x:c>
      <x:c r="J4097" s="6" t="str">
        <x:v>[0.225, 3]</x:v>
      </x:c>
      <x:c r="K4097" s="7" t="str">
        <x:v>无首段伤害倍率，请覆盖或设为辅助技能</x:v>
      </x:c>
      <x:c r="L4097" s="6" t="str">
        <x:v>https://raw.githubusercontent.com/Mar-7th/StarRailRes/dbe8cdfcfb0bf657b9fe1cf92d5537f118ccb487/index_new/cn/character_skills.json</x:v>
      </x:c>
    </x:row>
    <x:row r="4098" ht="38" customHeight="1">
      <x:c r="A4098" s="6" t="str">
        <x:v>140302_10</x:v>
      </x:c>
      <x:c r="B4098" s="6" t="str">
        <x:v>140302</x:v>
      </x:c>
      <x:c r="C4098" s="6" t="n">
        <x:v>10</x:v>
      </x:c>
      <x:c r="D4098" s="6" t="str">
        <x:v>礼物都去哪儿了</x:v>
      </x:c>
      <x:c r="E4098" s="7" t="str">
        <x:v>获得【神启】，持续3回合，自身每回合开始时持续回合数减1。当缇宝拥有【神启】时，我方全体目标全属性抗性穿透提高24%。</x:v>
      </x:c>
      <x:c r="F4098" s="6" t="n">
        <x:v>0</x:v>
      </x:c>
      <x:c r="G4098" s="6" t="n">
        <x:v>0</x:v>
      </x:c>
      <x:c r="H4098" s="6" t="n">
        <x:v>0</x:v>
      </x:c>
      <x:c r="I4098" s="6" t="n">
        <x:v>0</x:v>
      </x:c>
      <x:c r="J4098" s="6" t="str">
        <x:v>[0.24, 3]</x:v>
      </x:c>
      <x:c r="K4098" s="7" t="str">
        <x:v>无首段伤害倍率，请覆盖或设为辅助技能</x:v>
      </x:c>
      <x:c r="L4098" s="6" t="str">
        <x:v>https://raw.githubusercontent.com/Mar-7th/StarRailRes/dbe8cdfcfb0bf657b9fe1cf92d5537f118ccb487/index_new/cn/character_skills.json</x:v>
      </x:c>
    </x:row>
    <x:row r="4099" ht="38" customHeight="1">
      <x:c r="A4099" s="6" t="str">
        <x:v>140302_11</x:v>
      </x:c>
      <x:c r="B4099" s="6" t="str">
        <x:v>140302</x:v>
      </x:c>
      <x:c r="C4099" s="6" t="n">
        <x:v>11</x:v>
      </x:c>
      <x:c r="D4099" s="6" t="str">
        <x:v>礼物都去哪儿了</x:v>
      </x:c>
      <x:c r="E4099" s="7" t="str">
        <x:v>获得【神启】，持续3回合，自身每回合开始时持续回合数减1。当缇宝拥有【神启】时，我方全体目标全属性抗性穿透提高25.2%。</x:v>
      </x:c>
      <x:c r="F4099" s="6" t="n">
        <x:v>0</x:v>
      </x:c>
      <x:c r="G4099" s="6" t="n">
        <x:v>0</x:v>
      </x:c>
      <x:c r="H4099" s="6" t="n">
        <x:v>0</x:v>
      </x:c>
      <x:c r="I4099" s="6" t="n">
        <x:v>0</x:v>
      </x:c>
      <x:c r="J4099" s="6" t="str">
        <x:v>[0.252, 3]</x:v>
      </x:c>
      <x:c r="K4099" s="7" t="str">
        <x:v>无首段伤害倍率，请覆盖或设为辅助技能</x:v>
      </x:c>
      <x:c r="L4099" s="6" t="str">
        <x:v>https://raw.githubusercontent.com/Mar-7th/StarRailRes/dbe8cdfcfb0bf657b9fe1cf92d5537f118ccb487/index_new/cn/character_skills.json</x:v>
      </x:c>
    </x:row>
    <x:row r="4100" ht="38" customHeight="1">
      <x:c r="A4100" s="6" t="str">
        <x:v>140302_12</x:v>
      </x:c>
      <x:c r="B4100" s="6" t="str">
        <x:v>140302</x:v>
      </x:c>
      <x:c r="C4100" s="6" t="n">
        <x:v>12</x:v>
      </x:c>
      <x:c r="D4100" s="6" t="str">
        <x:v>礼物都去哪儿了</x:v>
      </x:c>
      <x:c r="E4100" s="7" t="str">
        <x:v>获得【神启】，持续3回合，自身每回合开始时持续回合数减1。当缇宝拥有【神启】时，我方全体目标全属性抗性穿透提高26.4%。</x:v>
      </x:c>
      <x:c r="F4100" s="6" t="n">
        <x:v>0</x:v>
      </x:c>
      <x:c r="G4100" s="6" t="n">
        <x:v>0</x:v>
      </x:c>
      <x:c r="H4100" s="6" t="n">
        <x:v>0</x:v>
      </x:c>
      <x:c r="I4100" s="6" t="n">
        <x:v>0</x:v>
      </x:c>
      <x:c r="J4100" s="6" t="str">
        <x:v>[0.264, 3]</x:v>
      </x:c>
      <x:c r="K4100" s="7" t="str">
        <x:v>无首段伤害倍率，请覆盖或设为辅助技能</x:v>
      </x:c>
      <x:c r="L4100" s="6" t="str">
        <x:v>https://raw.githubusercontent.com/Mar-7th/StarRailRes/dbe8cdfcfb0bf657b9fe1cf92d5537f118ccb487/index_new/cn/character_skills.json</x:v>
      </x:c>
    </x:row>
    <x:row r="4101" ht="38" customHeight="1">
      <x:c r="A4101" s="6" t="str">
        <x:v>140302_13</x:v>
      </x:c>
      <x:c r="B4101" s="6" t="str">
        <x:v>140302</x:v>
      </x:c>
      <x:c r="C4101" s="6" t="n">
        <x:v>13</x:v>
      </x:c>
      <x:c r="D4101" s="6" t="str">
        <x:v>礼物都去哪儿了</x:v>
      </x:c>
      <x:c r="E4101" s="7" t="str">
        <x:v>获得【神启】，持续3回合，自身每回合开始时持续回合数减1。当缇宝拥有【神启】时，我方全体目标全属性抗性穿透提高27.6%。</x:v>
      </x:c>
      <x:c r="F4101" s="6" t="n">
        <x:v>0</x:v>
      </x:c>
      <x:c r="G4101" s="6" t="n">
        <x:v>0</x:v>
      </x:c>
      <x:c r="H4101" s="6" t="n">
        <x:v>0</x:v>
      </x:c>
      <x:c r="I4101" s="6" t="n">
        <x:v>0</x:v>
      </x:c>
      <x:c r="J4101" s="6" t="str">
        <x:v>[0.276, 3]</x:v>
      </x:c>
      <x:c r="K4101" s="7" t="str">
        <x:v>无首段伤害倍率，请覆盖或设为辅助技能</x:v>
      </x:c>
      <x:c r="L4101" s="6" t="str">
        <x:v>https://raw.githubusercontent.com/Mar-7th/StarRailRes/dbe8cdfcfb0bf657b9fe1cf92d5537f118ccb487/index_new/cn/character_skills.json</x:v>
      </x:c>
    </x:row>
    <x:row r="4102" ht="38" customHeight="1">
      <x:c r="A4102" s="6" t="str">
        <x:v>140302_14</x:v>
      </x:c>
      <x:c r="B4102" s="6" t="str">
        <x:v>140302</x:v>
      </x:c>
      <x:c r="C4102" s="6" t="n">
        <x:v>14</x:v>
      </x:c>
      <x:c r="D4102" s="6" t="str">
        <x:v>礼物都去哪儿了</x:v>
      </x:c>
      <x:c r="E4102" s="7" t="str">
        <x:v>获得【神启】，持续3回合，自身每回合开始时持续回合数减1。当缇宝拥有【神启】时，我方全体目标全属性抗性穿透提高28.8%。</x:v>
      </x:c>
      <x:c r="F4102" s="6" t="n">
        <x:v>0</x:v>
      </x:c>
      <x:c r="G4102" s="6" t="n">
        <x:v>0</x:v>
      </x:c>
      <x:c r="H4102" s="6" t="n">
        <x:v>0</x:v>
      </x:c>
      <x:c r="I4102" s="6" t="n">
        <x:v>0</x:v>
      </x:c>
      <x:c r="J4102" s="6" t="str">
        <x:v>[0.288, 3]</x:v>
      </x:c>
      <x:c r="K4102" s="7" t="str">
        <x:v>无首段伤害倍率，请覆盖或设为辅助技能</x:v>
      </x:c>
      <x:c r="L4102" s="6" t="str">
        <x:v>https://raw.githubusercontent.com/Mar-7th/StarRailRes/dbe8cdfcfb0bf657b9fe1cf92d5537f118ccb487/index_new/cn/character_skills.json</x:v>
      </x:c>
    </x:row>
    <x:row r="4103" ht="38" customHeight="1">
      <x:c r="A4103" s="6" t="str">
        <x:v>140302_15</x:v>
      </x:c>
      <x:c r="B4103" s="6" t="str">
        <x:v>140302</x:v>
      </x:c>
      <x:c r="C4103" s="6" t="n">
        <x:v>15</x:v>
      </x:c>
      <x:c r="D4103" s="6" t="str">
        <x:v>礼物都去哪儿了</x:v>
      </x:c>
      <x:c r="E4103" s="7" t="str">
        <x:v>获得【神启】，持续3回合，自身每回合开始时持续回合数减1。当缇宝拥有【神启】时，我方全体目标全属性抗性穿透提高30%。</x:v>
      </x:c>
      <x:c r="F4103" s="6" t="n">
        <x:v>0</x:v>
      </x:c>
      <x:c r="G4103" s="6" t="n">
        <x:v>0</x:v>
      </x:c>
      <x:c r="H4103" s="6" t="n">
        <x:v>0</x:v>
      </x:c>
      <x:c r="I4103" s="6" t="n">
        <x:v>0</x:v>
      </x:c>
      <x:c r="J4103" s="6" t="str">
        <x:v>[0.3, 3]</x:v>
      </x:c>
      <x:c r="K4103" s="7" t="str">
        <x:v>无首段伤害倍率，请覆盖或设为辅助技能</x:v>
      </x:c>
      <x:c r="L4103" s="6" t="str">
        <x:v>https://raw.githubusercontent.com/Mar-7th/StarRailRes/dbe8cdfcfb0bf657b9fe1cf92d5537f118ccb487/index_new/cn/character_skills.json</x:v>
      </x:c>
    </x:row>
    <x:row r="4104" ht="68" customHeight="1">
      <x:c r="A4104" s="6" t="str">
        <x:v>140303_1</x:v>
      </x:c>
      <x:c r="B4104" s="6" t="str">
        <x:v>140303</x:v>
      </x:c>
      <x:c r="C4104" s="6" t="n">
        <x:v>1</x:v>
      </x:c>
      <x:c r="D4104" s="6" t="str">
        <x:v>猜猜这里住着谁</x:v>
      </x:c>
      <x:c r="E4104" s="7" t="str">
        <x:v>开启结界，并对敌方全体造成等同于缇宝15%生命上限的量子属性伤害。
结界持续期间，敌方目标受到的伤害提高15%。受到我方目标攻击后，每有1名目标受到攻击，会对被攻击目标中当前生命值最高的目标造成1次等同于缇宝6%生命上限的量子属性附加伤害。
结界持续2回合，自身每回合开始时结界持续回合数减1。</x:v>
      </x:c>
      <x:c r="F4104" s="6" t="n">
        <x:v>0</x:v>
      </x:c>
      <x:c r="G4104" s="6" t="n">
        <x:v>0.15</x:v>
      </x:c>
      <x:c r="H4104" s="6" t="n">
        <x:v>0</x:v>
      </x:c>
      <x:c r="I4104" s="6" t="n">
        <x:v>0</x:v>
      </x:c>
      <x:c r="J4104" s="6" t="str">
        <x:v>[0.15, 0.15, 0.06, 2]</x:v>
      </x:c>
      <x:c r="K4104" s="7" t="str">
        <x:v>需确认条件及分段</x:v>
      </x:c>
      <x:c r="L4104" s="6" t="str">
        <x:v>https://raw.githubusercontent.com/Mar-7th/StarRailRes/dbe8cdfcfb0bf657b9fe1cf92d5537f118ccb487/index_new/cn/character_skills.json</x:v>
      </x:c>
    </x:row>
    <x:row r="4105" ht="68" customHeight="1">
      <x:c r="A4105" s="6" t="str">
        <x:v>140303_2</x:v>
      </x:c>
      <x:c r="B4105" s="6" t="str">
        <x:v>140303</x:v>
      </x:c>
      <x:c r="C4105" s="6" t="n">
        <x:v>2</x:v>
      </x:c>
      <x:c r="D4105" s="6" t="str">
        <x:v>猜猜这里住着谁</x:v>
      </x:c>
      <x:c r="E4105" s="7" t="str">
        <x:v>开启结界，并对敌方全体造成等同于缇宝16.5%生命上限的量子属性伤害。
结界持续期间，敌方目标受到的伤害提高16.5%。受到我方目标攻击后，每有1名目标受到攻击，会对被攻击目标中当前生命值最高的目标造成1次等同于缇宝6.6%生命上限的量子属性附加伤害。
结界持续2回合，自身每回合开始时结界持续回合数减1。</x:v>
      </x:c>
      <x:c r="F4105" s="6" t="n">
        <x:v>0</x:v>
      </x:c>
      <x:c r="G4105" s="6" t="n">
        <x:v>0.165</x:v>
      </x:c>
      <x:c r="H4105" s="6" t="n">
        <x:v>0</x:v>
      </x:c>
      <x:c r="I4105" s="6" t="n">
        <x:v>0</x:v>
      </x:c>
      <x:c r="J4105" s="6" t="str">
        <x:v>[0.165, 0.165, 0.066, 2]</x:v>
      </x:c>
      <x:c r="K4105" s="7" t="str">
        <x:v>需确认条件及分段</x:v>
      </x:c>
      <x:c r="L4105" s="6" t="str">
        <x:v>https://raw.githubusercontent.com/Mar-7th/StarRailRes/dbe8cdfcfb0bf657b9fe1cf92d5537f118ccb487/index_new/cn/character_skills.json</x:v>
      </x:c>
    </x:row>
    <x:row r="4106" ht="68" customHeight="1">
      <x:c r="A4106" s="6" t="str">
        <x:v>140303_3</x:v>
      </x:c>
      <x:c r="B4106" s="6" t="str">
        <x:v>140303</x:v>
      </x:c>
      <x:c r="C4106" s="6" t="n">
        <x:v>3</x:v>
      </x:c>
      <x:c r="D4106" s="6" t="str">
        <x:v>猜猜这里住着谁</x:v>
      </x:c>
      <x:c r="E4106" s="7" t="str">
        <x:v>开启结界，并对敌方全体造成等同于缇宝18%生命上限的量子属性伤害。
结界持续期间，敌方目标受到的伤害提高18%。受到我方目标攻击后，每有1名目标受到攻击，会对被攻击目标中当前生命值最高的目标造成1次等同于缇宝7.2%生命上限的量子属性附加伤害。
结界持续2回合，自身每回合开始时结界持续回合数减1。</x:v>
      </x:c>
      <x:c r="F4106" s="6" t="n">
        <x:v>0</x:v>
      </x:c>
      <x:c r="G4106" s="6" t="n">
        <x:v>0.18</x:v>
      </x:c>
      <x:c r="H4106" s="6" t="n">
        <x:v>0</x:v>
      </x:c>
      <x:c r="I4106" s="6" t="n">
        <x:v>0</x:v>
      </x:c>
      <x:c r="J4106" s="6" t="str">
        <x:v>[0.18, 0.18, 0.072, 2]</x:v>
      </x:c>
      <x:c r="K4106" s="7" t="str">
        <x:v>需确认条件及分段</x:v>
      </x:c>
      <x:c r="L4106" s="6" t="str">
        <x:v>https://raw.githubusercontent.com/Mar-7th/StarRailRes/dbe8cdfcfb0bf657b9fe1cf92d5537f118ccb487/index_new/cn/character_skills.json</x:v>
      </x:c>
    </x:row>
    <x:row r="4107" ht="68" customHeight="1">
      <x:c r="A4107" s="6" t="str">
        <x:v>140303_4</x:v>
      </x:c>
      <x:c r="B4107" s="6" t="str">
        <x:v>140303</x:v>
      </x:c>
      <x:c r="C4107" s="6" t="n">
        <x:v>4</x:v>
      </x:c>
      <x:c r="D4107" s="6" t="str">
        <x:v>猜猜这里住着谁</x:v>
      </x:c>
      <x:c r="E4107" s="7" t="str">
        <x:v>开启结界，并对敌方全体造成等同于缇宝19.5%生命上限的量子属性伤害。
结界持续期间，敌方目标受到的伤害提高19.5%。受到我方目标攻击后，每有1名目标受到攻击，会对被攻击目标中当前生命值最高的目标造成1次等同于缇宝7.8%生命上限的量子属性附加伤害。
结界持续2回合，自身每回合开始时结界持续回合数减1。</x:v>
      </x:c>
      <x:c r="F4107" s="6" t="n">
        <x:v>0</x:v>
      </x:c>
      <x:c r="G4107" s="6" t="n">
        <x:v>0.195</x:v>
      </x:c>
      <x:c r="H4107" s="6" t="n">
        <x:v>0</x:v>
      </x:c>
      <x:c r="I4107" s="6" t="n">
        <x:v>0</x:v>
      </x:c>
      <x:c r="J4107" s="6" t="str">
        <x:v>[0.195, 0.195, 0.078, 2]</x:v>
      </x:c>
      <x:c r="K4107" s="7" t="str">
        <x:v>需确认条件及分段</x:v>
      </x:c>
      <x:c r="L4107" s="6" t="str">
        <x:v>https://raw.githubusercontent.com/Mar-7th/StarRailRes/dbe8cdfcfb0bf657b9fe1cf92d5537f118ccb487/index_new/cn/character_skills.json</x:v>
      </x:c>
    </x:row>
    <x:row r="4108" ht="68" customHeight="1">
      <x:c r="A4108" s="6" t="str">
        <x:v>140303_5</x:v>
      </x:c>
      <x:c r="B4108" s="6" t="str">
        <x:v>140303</x:v>
      </x:c>
      <x:c r="C4108" s="6" t="n">
        <x:v>5</x:v>
      </x:c>
      <x:c r="D4108" s="6" t="str">
        <x:v>猜猜这里住着谁</x:v>
      </x:c>
      <x:c r="E4108" s="7" t="str">
        <x:v>开启结界，并对敌方全体造成等同于缇宝21%生命上限的量子属性伤害。
结界持续期间，敌方目标受到的伤害提高21%。受到我方目标攻击后，每有1名目标受到攻击，会对被攻击目标中当前生命值最高的目标造成1次等同于缇宝8.4%生命上限的量子属性附加伤害。
结界持续2回合，自身每回合开始时结界持续回合数减1。</x:v>
      </x:c>
      <x:c r="F4108" s="6" t="n">
        <x:v>0</x:v>
      </x:c>
      <x:c r="G4108" s="6" t="n">
        <x:v>0.21</x:v>
      </x:c>
      <x:c r="H4108" s="6" t="n">
        <x:v>0</x:v>
      </x:c>
      <x:c r="I4108" s="6" t="n">
        <x:v>0</x:v>
      </x:c>
      <x:c r="J4108" s="6" t="str">
        <x:v>[0.21, 0.21, 0.084, 2]</x:v>
      </x:c>
      <x:c r="K4108" s="7" t="str">
        <x:v>需确认条件及分段</x:v>
      </x:c>
      <x:c r="L4108" s="6" t="str">
        <x:v>https://raw.githubusercontent.com/Mar-7th/StarRailRes/dbe8cdfcfb0bf657b9fe1cf92d5537f118ccb487/index_new/cn/character_skills.json</x:v>
      </x:c>
    </x:row>
    <x:row r="4109" ht="68" customHeight="1">
      <x:c r="A4109" s="6" t="str">
        <x:v>140303_6</x:v>
      </x:c>
      <x:c r="B4109" s="6" t="str">
        <x:v>140303</x:v>
      </x:c>
      <x:c r="C4109" s="6" t="n">
        <x:v>6</x:v>
      </x:c>
      <x:c r="D4109" s="6" t="str">
        <x:v>猜猜这里住着谁</x:v>
      </x:c>
      <x:c r="E4109" s="7" t="str">
        <x:v>开启结界，并对敌方全体造成等同于缇宝22.5%生命上限的量子属性伤害。
结界持续期间，敌方目标受到的伤害提高22.5%。受到我方目标攻击后，每有1名目标受到攻击，会对被攻击目标中当前生命值最高的目标造成1次等同于缇宝9%生命上限的量子属性附加伤害。
结界持续2回合，自身每回合开始时结界持续回合数减1。</x:v>
      </x:c>
      <x:c r="F4109" s="6" t="n">
        <x:v>0</x:v>
      </x:c>
      <x:c r="G4109" s="6" t="n">
        <x:v>0.225</x:v>
      </x:c>
      <x:c r="H4109" s="6" t="n">
        <x:v>0</x:v>
      </x:c>
      <x:c r="I4109" s="6" t="n">
        <x:v>0</x:v>
      </x:c>
      <x:c r="J4109" s="6" t="str">
        <x:v>[0.225, 0.225, 0.09, 2]</x:v>
      </x:c>
      <x:c r="K4109" s="7" t="str">
        <x:v>需确认条件及分段</x:v>
      </x:c>
      <x:c r="L4109" s="6" t="str">
        <x:v>https://raw.githubusercontent.com/Mar-7th/StarRailRes/dbe8cdfcfb0bf657b9fe1cf92d5537f118ccb487/index_new/cn/character_skills.json</x:v>
      </x:c>
    </x:row>
    <x:row r="4110" ht="68" customHeight="1">
      <x:c r="A4110" s="6" t="str">
        <x:v>140303_7</x:v>
      </x:c>
      <x:c r="B4110" s="6" t="str">
        <x:v>140303</x:v>
      </x:c>
      <x:c r="C4110" s="6" t="n">
        <x:v>7</x:v>
      </x:c>
      <x:c r="D4110" s="6" t="str">
        <x:v>猜猜这里住着谁</x:v>
      </x:c>
      <x:c r="E4110" s="7" t="str">
        <x:v>开启结界，并对敌方全体造成等同于缇宝24.37%生命上限的量子属性伤害。
结界持续期间，敌方目标受到的伤害提高24.37%。受到我方目标攻击后，每有1名目标受到攻击，会对被攻击目标中当前生命值最高的目标造成1次等同于缇宝9.75%生命上限的量子属性附加伤害。
结界持续2回合，自身每回合开始时结界持续回合数减1。</x:v>
      </x:c>
      <x:c r="F4110" s="6" t="n">
        <x:v>0</x:v>
      </x:c>
      <x:c r="G4110" s="6" t="n">
        <x:v>0.2437</x:v>
      </x:c>
      <x:c r="H4110" s="6" t="n">
        <x:v>0</x:v>
      </x:c>
      <x:c r="I4110" s="6" t="n">
        <x:v>0</x:v>
      </x:c>
      <x:c r="J4110" s="6" t="str">
        <x:v>[0.2437, 0.2437, 0.0975, 2]</x:v>
      </x:c>
      <x:c r="K4110" s="7" t="str">
        <x:v>需确认条件及分段</x:v>
      </x:c>
      <x:c r="L4110" s="6" t="str">
        <x:v>https://raw.githubusercontent.com/Mar-7th/StarRailRes/dbe8cdfcfb0bf657b9fe1cf92d5537f118ccb487/index_new/cn/character_skills.json</x:v>
      </x:c>
    </x:row>
    <x:row r="4111" ht="68" customHeight="1">
      <x:c r="A4111" s="6" t="str">
        <x:v>140303_8</x:v>
      </x:c>
      <x:c r="B4111" s="6" t="str">
        <x:v>140303</x:v>
      </x:c>
      <x:c r="C4111" s="6" t="n">
        <x:v>8</x:v>
      </x:c>
      <x:c r="D4111" s="6" t="str">
        <x:v>猜猜这里住着谁</x:v>
      </x:c>
      <x:c r="E4111" s="7" t="str">
        <x:v>开启结界，并对敌方全体造成等同于缇宝26.25%生命上限的量子属性伤害。
结界持续期间，敌方目标受到的伤害提高26.25%。受到我方目标攻击后，每有1名目标受到攻击，会对被攻击目标中当前生命值最高的目标造成1次等同于缇宝10.5%生命上限的量子属性附加伤害。
结界持续2回合，自身每回合开始时结界持续回合数减1。</x:v>
      </x:c>
      <x:c r="F4111" s="6" t="n">
        <x:v>0</x:v>
      </x:c>
      <x:c r="G4111" s="6" t="n">
        <x:v>0.2625</x:v>
      </x:c>
      <x:c r="H4111" s="6" t="n">
        <x:v>0</x:v>
      </x:c>
      <x:c r="I4111" s="6" t="n">
        <x:v>0</x:v>
      </x:c>
      <x:c r="J4111" s="6" t="str">
        <x:v>[0.2625, 0.2625, 0.105, 2]</x:v>
      </x:c>
      <x:c r="K4111" s="7" t="str">
        <x:v>需确认条件及分段</x:v>
      </x:c>
      <x:c r="L4111" s="6" t="str">
        <x:v>https://raw.githubusercontent.com/Mar-7th/StarRailRes/dbe8cdfcfb0bf657b9fe1cf92d5537f118ccb487/index_new/cn/character_skills.json</x:v>
      </x:c>
    </x:row>
    <x:row r="4112" ht="68" customHeight="1">
      <x:c r="A4112" s="6" t="str">
        <x:v>140303_9</x:v>
      </x:c>
      <x:c r="B4112" s="6" t="str">
        <x:v>140303</x:v>
      </x:c>
      <x:c r="C4112" s="6" t="n">
        <x:v>9</x:v>
      </x:c>
      <x:c r="D4112" s="6" t="str">
        <x:v>猜猜这里住着谁</x:v>
      </x:c>
      <x:c r="E4112" s="7" t="str">
        <x:v>开启结界，并对敌方全体造成等同于缇宝28.12%生命上限的量子属性伤害。
结界持续期间，敌方目标受到的伤害提高28.12%。受到我方目标攻击后，每有1名目标受到攻击，会对被攻击目标中当前生命值最高的目标造成1次等同于缇宝11.25%生命上限的量子属性附加伤害。
结界持续2回合，自身每回合开始时结界持续回合数减1。</x:v>
      </x:c>
      <x:c r="F4112" s="6" t="n">
        <x:v>0</x:v>
      </x:c>
      <x:c r="G4112" s="6" t="n">
        <x:v>0.2812</x:v>
      </x:c>
      <x:c r="H4112" s="6" t="n">
        <x:v>0</x:v>
      </x:c>
      <x:c r="I4112" s="6" t="n">
        <x:v>0</x:v>
      </x:c>
      <x:c r="J4112" s="6" t="str">
        <x:v>[0.2812, 0.2812, 0.1125, 2]</x:v>
      </x:c>
      <x:c r="K4112" s="7" t="str">
        <x:v>需确认条件及分段</x:v>
      </x:c>
      <x:c r="L4112" s="6" t="str">
        <x:v>https://raw.githubusercontent.com/Mar-7th/StarRailRes/dbe8cdfcfb0bf657b9fe1cf92d5537f118ccb487/index_new/cn/character_skills.json</x:v>
      </x:c>
    </x:row>
    <x:row r="4113" ht="68" customHeight="1">
      <x:c r="A4113" s="6" t="str">
        <x:v>140303_10</x:v>
      </x:c>
      <x:c r="B4113" s="6" t="str">
        <x:v>140303</x:v>
      </x:c>
      <x:c r="C4113" s="6" t="n">
        <x:v>10</x:v>
      </x:c>
      <x:c r="D4113" s="6" t="str">
        <x:v>猜猜这里住着谁</x:v>
      </x:c>
      <x:c r="E4113" s="7" t="str">
        <x:v>开启结界，并对敌方全体造成等同于缇宝30%生命上限的量子属性伤害。
结界持续期间，敌方目标受到的伤害提高30%。受到我方目标攻击后，每有1名目标受到攻击，会对被攻击目标中当前生命值最高的目标造成1次等同于缇宝12%生命上限的量子属性附加伤害。
结界持续2回合，自身每回合开始时结界持续回合数减1。</x:v>
      </x:c>
      <x:c r="F4113" s="6" t="n">
        <x:v>0</x:v>
      </x:c>
      <x:c r="G4113" s="6" t="n">
        <x:v>0.3</x:v>
      </x:c>
      <x:c r="H4113" s="6" t="n">
        <x:v>0</x:v>
      </x:c>
      <x:c r="I4113" s="6" t="n">
        <x:v>0</x:v>
      </x:c>
      <x:c r="J4113" s="6" t="str">
        <x:v>[0.3, 0.3, 0.12, 2]</x:v>
      </x:c>
      <x:c r="K4113" s="7" t="str">
        <x:v>需确认条件及分段</x:v>
      </x:c>
      <x:c r="L4113" s="6" t="str">
        <x:v>https://raw.githubusercontent.com/Mar-7th/StarRailRes/dbe8cdfcfb0bf657b9fe1cf92d5537f118ccb487/index_new/cn/character_skills.json</x:v>
      </x:c>
    </x:row>
    <x:row r="4114" ht="68" customHeight="1">
      <x:c r="A4114" s="6" t="str">
        <x:v>140303_11</x:v>
      </x:c>
      <x:c r="B4114" s="6" t="str">
        <x:v>140303</x:v>
      </x:c>
      <x:c r="C4114" s="6" t="n">
        <x:v>11</x:v>
      </x:c>
      <x:c r="D4114" s="6" t="str">
        <x:v>猜猜这里住着谁</x:v>
      </x:c>
      <x:c r="E4114" s="7" t="str">
        <x:v>开启结界，并对敌方全体造成等同于缇宝31.5%生命上限的量子属性伤害。
结界持续期间，敌方目标受到的伤害提高31.5%。受到我方目标攻击后，每有1名目标受到攻击，会对被攻击目标中当前生命值最高的目标造成1次等同于缇宝12.6%生命上限的量子属性附加伤害。
结界持续2回合，自身每回合开始时结界持续回合数减1。</x:v>
      </x:c>
      <x:c r="F4114" s="6" t="n">
        <x:v>0</x:v>
      </x:c>
      <x:c r="G4114" s="6" t="n">
        <x:v>0.315</x:v>
      </x:c>
      <x:c r="H4114" s="6" t="n">
        <x:v>0</x:v>
      </x:c>
      <x:c r="I4114" s="6" t="n">
        <x:v>0</x:v>
      </x:c>
      <x:c r="J4114" s="6" t="str">
        <x:v>[0.315, 0.315, 0.126, 2]</x:v>
      </x:c>
      <x:c r="K4114" s="7" t="str">
        <x:v>需确认条件及分段</x:v>
      </x:c>
      <x:c r="L4114" s="6" t="str">
        <x:v>https://raw.githubusercontent.com/Mar-7th/StarRailRes/dbe8cdfcfb0bf657b9fe1cf92d5537f118ccb487/index_new/cn/character_skills.json</x:v>
      </x:c>
    </x:row>
    <x:row r="4115" ht="68" customHeight="1">
      <x:c r="A4115" s="6" t="str">
        <x:v>140303_12</x:v>
      </x:c>
      <x:c r="B4115" s="6" t="str">
        <x:v>140303</x:v>
      </x:c>
      <x:c r="C4115" s="6" t="n">
        <x:v>12</x:v>
      </x:c>
      <x:c r="D4115" s="6" t="str">
        <x:v>猜猜这里住着谁</x:v>
      </x:c>
      <x:c r="E4115" s="7" t="str">
        <x:v>开启结界，并对敌方全体造成等同于缇宝33%生命上限的量子属性伤害。
结界持续期间，敌方目标受到的伤害提高33%。受到我方目标攻击后，每有1名目标受到攻击，会对被攻击目标中当前生命值最高的目标造成1次等同于缇宝13.2%生命上限的量子属性附加伤害。
结界持续2回合，自身每回合开始时结界持续回合数减1。</x:v>
      </x:c>
      <x:c r="F4115" s="6" t="n">
        <x:v>0</x:v>
      </x:c>
      <x:c r="G4115" s="6" t="n">
        <x:v>0.33</x:v>
      </x:c>
      <x:c r="H4115" s="6" t="n">
        <x:v>0</x:v>
      </x:c>
      <x:c r="I4115" s="6" t="n">
        <x:v>0</x:v>
      </x:c>
      <x:c r="J4115" s="6" t="str">
        <x:v>[0.33, 0.33, 0.132, 2]</x:v>
      </x:c>
      <x:c r="K4115" s="7" t="str">
        <x:v>需确认条件及分段</x:v>
      </x:c>
      <x:c r="L4115" s="6" t="str">
        <x:v>https://raw.githubusercontent.com/Mar-7th/StarRailRes/dbe8cdfcfb0bf657b9fe1cf92d5537f118ccb487/index_new/cn/character_skills.json</x:v>
      </x:c>
    </x:row>
    <x:row r="4116" ht="68" customHeight="1">
      <x:c r="A4116" s="6" t="str">
        <x:v>140303_13</x:v>
      </x:c>
      <x:c r="B4116" s="6" t="str">
        <x:v>140303</x:v>
      </x:c>
      <x:c r="C4116" s="6" t="n">
        <x:v>13</x:v>
      </x:c>
      <x:c r="D4116" s="6" t="str">
        <x:v>猜猜这里住着谁</x:v>
      </x:c>
      <x:c r="E4116" s="7" t="str">
        <x:v>开启结界，并对敌方全体造成等同于缇宝34.5%生命上限的量子属性伤害。
结界持续期间，敌方目标受到的伤害提高34.5%。受到我方目标攻击后，每有1名目标受到攻击，会对被攻击目标中当前生命值最高的目标造成1次等同于缇宝13.8%生命上限的量子属性附加伤害。
结界持续2回合，自身每回合开始时结界持续回合数减1。</x:v>
      </x:c>
      <x:c r="F4116" s="6" t="n">
        <x:v>0</x:v>
      </x:c>
      <x:c r="G4116" s="6" t="n">
        <x:v>0.345</x:v>
      </x:c>
      <x:c r="H4116" s="6" t="n">
        <x:v>0</x:v>
      </x:c>
      <x:c r="I4116" s="6" t="n">
        <x:v>0</x:v>
      </x:c>
      <x:c r="J4116" s="6" t="str">
        <x:v>[0.345, 0.345, 0.138, 2]</x:v>
      </x:c>
      <x:c r="K4116" s="7" t="str">
        <x:v>需确认条件及分段</x:v>
      </x:c>
      <x:c r="L4116" s="6" t="str">
        <x:v>https://raw.githubusercontent.com/Mar-7th/StarRailRes/dbe8cdfcfb0bf657b9fe1cf92d5537f118ccb487/index_new/cn/character_skills.json</x:v>
      </x:c>
    </x:row>
    <x:row r="4117" ht="68" customHeight="1">
      <x:c r="A4117" s="6" t="str">
        <x:v>140303_14</x:v>
      </x:c>
      <x:c r="B4117" s="6" t="str">
        <x:v>140303</x:v>
      </x:c>
      <x:c r="C4117" s="6" t="n">
        <x:v>14</x:v>
      </x:c>
      <x:c r="D4117" s="6" t="str">
        <x:v>猜猜这里住着谁</x:v>
      </x:c>
      <x:c r="E4117" s="7" t="str">
        <x:v>开启结界，并对敌方全体造成等同于缇宝36%生命上限的量子属性伤害。
结界持续期间，敌方目标受到的伤害提高36%。受到我方目标攻击后，每有1名目标受到攻击，会对被攻击目标中当前生命值最高的目标造成1次等同于缇宝14.4%生命上限的量子属性附加伤害。
结界持续2回合，自身每回合开始时结界持续回合数减1。</x:v>
      </x:c>
      <x:c r="F4117" s="6" t="n">
        <x:v>0</x:v>
      </x:c>
      <x:c r="G4117" s="6" t="n">
        <x:v>0.36</x:v>
      </x:c>
      <x:c r="H4117" s="6" t="n">
        <x:v>0</x:v>
      </x:c>
      <x:c r="I4117" s="6" t="n">
        <x:v>0</x:v>
      </x:c>
      <x:c r="J4117" s="6" t="str">
        <x:v>[0.36, 0.36, 0.144, 2]</x:v>
      </x:c>
      <x:c r="K4117" s="7" t="str">
        <x:v>需确认条件及分段</x:v>
      </x:c>
      <x:c r="L4117" s="6" t="str">
        <x:v>https://raw.githubusercontent.com/Mar-7th/StarRailRes/dbe8cdfcfb0bf657b9fe1cf92d5537f118ccb487/index_new/cn/character_skills.json</x:v>
      </x:c>
    </x:row>
    <x:row r="4118" ht="68" customHeight="1">
      <x:c r="A4118" s="6" t="str">
        <x:v>140303_15</x:v>
      </x:c>
      <x:c r="B4118" s="6" t="str">
        <x:v>140303</x:v>
      </x:c>
      <x:c r="C4118" s="6" t="n">
        <x:v>15</x:v>
      </x:c>
      <x:c r="D4118" s="6" t="str">
        <x:v>猜猜这里住着谁</x:v>
      </x:c>
      <x:c r="E4118" s="7" t="str">
        <x:v>开启结界，并对敌方全体造成等同于缇宝37.5%生命上限的量子属性伤害。
结界持续期间，敌方目标受到的伤害提高37.5%。受到我方目标攻击后，每有1名目标受到攻击，会对被攻击目标中当前生命值最高的目标造成1次等同于缇宝15%生命上限的量子属性附加伤害。
结界持续2回合，自身每回合开始时结界持续回合数减1。</x:v>
      </x:c>
      <x:c r="F4118" s="6" t="n">
        <x:v>0</x:v>
      </x:c>
      <x:c r="G4118" s="6" t="n">
        <x:v>0.375</x:v>
      </x:c>
      <x:c r="H4118" s="6" t="n">
        <x:v>0</x:v>
      </x:c>
      <x:c r="I4118" s="6" t="n">
        <x:v>0</x:v>
      </x:c>
      <x:c r="J4118" s="6" t="str">
        <x:v>[0.375, 0.375, 0.15, 2]</x:v>
      </x:c>
      <x:c r="K4118" s="7" t="str">
        <x:v>需确认条件及分段</x:v>
      </x:c>
      <x:c r="L4118" s="6" t="str">
        <x:v>https://raw.githubusercontent.com/Mar-7th/StarRailRes/dbe8cdfcfb0bf657b9fe1cf92d5537f118ccb487/index_new/cn/character_skills.json</x:v>
      </x:c>
    </x:row>
    <x:row r="4119" ht="53" customHeight="1">
      <x:c r="A4119" s="6" t="str">
        <x:v>140304_1</x:v>
      </x:c>
      <x:c r="B4119" s="6" t="str">
        <x:v>140304</x:v>
      </x:c>
      <x:c r="C4119" s="6" t="n">
        <x:v>1</x:v>
      </x:c>
      <x:c r="D4119" s="6" t="str">
        <x:v>好忙好忙的缇宝</x:v>
      </x:c>
      <x:c r="E4119" s="7" t="str">
        <x:v>我方其他角色施放终结技后，缇宝发动追加攻击，对敌方全体造成等同于缇宝9%生命上限的量子属性伤害。该效果每个角色最多触发1次，缇宝施放终结技时重置我方其他角色可触发次数。若追加攻击施放前目标被消灭则对新入场的敌方目标发动追加攻击。</x:v>
      </x:c>
      <x:c r="F4119" s="6" t="n">
        <x:v>0</x:v>
      </x:c>
      <x:c r="G4119" s="6" t="n">
        <x:v>0.09</x:v>
      </x:c>
      <x:c r="H4119" s="6" t="n">
        <x:v>0</x:v>
      </x:c>
      <x:c r="I4119" s="6" t="n">
        <x:v>0</x:v>
      </x:c>
      <x:c r="J4119" s="6" t="str">
        <x:v>[0.09]</x:v>
      </x:c>
      <x:c r="K4119" s="7" t="str">
        <x:v>需确认条件及分段</x:v>
      </x:c>
      <x:c r="L4119" s="6" t="str">
        <x:v>https://raw.githubusercontent.com/Mar-7th/StarRailRes/dbe8cdfcfb0bf657b9fe1cf92d5537f118ccb487/index_new/cn/character_skills.json</x:v>
      </x:c>
    </x:row>
    <x:row r="4120" ht="53" customHeight="1">
      <x:c r="A4120" s="6" t="str">
        <x:v>140304_2</x:v>
      </x:c>
      <x:c r="B4120" s="6" t="str">
        <x:v>140304</x:v>
      </x:c>
      <x:c r="C4120" s="6" t="n">
        <x:v>2</x:v>
      </x:c>
      <x:c r="D4120" s="6" t="str">
        <x:v>好忙好忙的缇宝</x:v>
      </x:c>
      <x:c r="E4120" s="7" t="str">
        <x:v>我方其他角色施放终结技后，缇宝发动追加攻击，对敌方全体造成等同于缇宝9.9%生命上限的量子属性伤害。该效果每个角色最多触发1次，缇宝施放终结技时重置我方其他角色可触发次数。若追加攻击施放前目标被消灭则对新入场的敌方目标发动追加攻击。</x:v>
      </x:c>
      <x:c r="F4120" s="6" t="n">
        <x:v>0</x:v>
      </x:c>
      <x:c r="G4120" s="6" t="n">
        <x:v>0.099</x:v>
      </x:c>
      <x:c r="H4120" s="6" t="n">
        <x:v>0</x:v>
      </x:c>
      <x:c r="I4120" s="6" t="n">
        <x:v>0</x:v>
      </x:c>
      <x:c r="J4120" s="6" t="str">
        <x:v>[0.099]</x:v>
      </x:c>
      <x:c r="K4120" s="7" t="str">
        <x:v>需确认条件及分段</x:v>
      </x:c>
      <x:c r="L4120" s="6" t="str">
        <x:v>https://raw.githubusercontent.com/Mar-7th/StarRailRes/dbe8cdfcfb0bf657b9fe1cf92d5537f118ccb487/index_new/cn/character_skills.json</x:v>
      </x:c>
    </x:row>
    <x:row r="4121" ht="53" customHeight="1">
      <x:c r="A4121" s="6" t="str">
        <x:v>140304_3</x:v>
      </x:c>
      <x:c r="B4121" s="6" t="str">
        <x:v>140304</x:v>
      </x:c>
      <x:c r="C4121" s="6" t="n">
        <x:v>3</x:v>
      </x:c>
      <x:c r="D4121" s="6" t="str">
        <x:v>好忙好忙的缇宝</x:v>
      </x:c>
      <x:c r="E4121" s="7" t="str">
        <x:v>我方其他角色施放终结技后，缇宝发动追加攻击，对敌方全体造成等同于缇宝10.8%生命上限的量子属性伤害。该效果每个角色最多触发1次，缇宝施放终结技时重置我方其他角色可触发次数。若追加攻击施放前目标被消灭则对新入场的敌方目标发动追加攻击。</x:v>
      </x:c>
      <x:c r="F4121" s="6" t="n">
        <x:v>0</x:v>
      </x:c>
      <x:c r="G4121" s="6" t="n">
        <x:v>0.108</x:v>
      </x:c>
      <x:c r="H4121" s="6" t="n">
        <x:v>0</x:v>
      </x:c>
      <x:c r="I4121" s="6" t="n">
        <x:v>0</x:v>
      </x:c>
      <x:c r="J4121" s="6" t="str">
        <x:v>[0.108]</x:v>
      </x:c>
      <x:c r="K4121" s="7" t="str">
        <x:v>需确认条件及分段</x:v>
      </x:c>
      <x:c r="L4121" s="6" t="str">
        <x:v>https://raw.githubusercontent.com/Mar-7th/StarRailRes/dbe8cdfcfb0bf657b9fe1cf92d5537f118ccb487/index_new/cn/character_skills.json</x:v>
      </x:c>
    </x:row>
    <x:row r="4122" ht="53" customHeight="1">
      <x:c r="A4122" s="6" t="str">
        <x:v>140304_4</x:v>
      </x:c>
      <x:c r="B4122" s="6" t="str">
        <x:v>140304</x:v>
      </x:c>
      <x:c r="C4122" s="6" t="n">
        <x:v>4</x:v>
      </x:c>
      <x:c r="D4122" s="6" t="str">
        <x:v>好忙好忙的缇宝</x:v>
      </x:c>
      <x:c r="E4122" s="7" t="str">
        <x:v>我方其他角色施放终结技后，缇宝发动追加攻击，对敌方全体造成等同于缇宝11.7%生命上限的量子属性伤害。该效果每个角色最多触发1次，缇宝施放终结技时重置我方其他角色可触发次数。若追加攻击施放前目标被消灭则对新入场的敌方目标发动追加攻击。</x:v>
      </x:c>
      <x:c r="F4122" s="6" t="n">
        <x:v>0</x:v>
      </x:c>
      <x:c r="G4122" s="6" t="n">
        <x:v>0.117</x:v>
      </x:c>
      <x:c r="H4122" s="6" t="n">
        <x:v>0</x:v>
      </x:c>
      <x:c r="I4122" s="6" t="n">
        <x:v>0</x:v>
      </x:c>
      <x:c r="J4122" s="6" t="str">
        <x:v>[0.117]</x:v>
      </x:c>
      <x:c r="K4122" s="7" t="str">
        <x:v>需确认条件及分段</x:v>
      </x:c>
      <x:c r="L4122" s="6" t="str">
        <x:v>https://raw.githubusercontent.com/Mar-7th/StarRailRes/dbe8cdfcfb0bf657b9fe1cf92d5537f118ccb487/index_new/cn/character_skills.json</x:v>
      </x:c>
    </x:row>
    <x:row r="4123" ht="53" customHeight="1">
      <x:c r="A4123" s="6" t="str">
        <x:v>140304_5</x:v>
      </x:c>
      <x:c r="B4123" s="6" t="str">
        <x:v>140304</x:v>
      </x:c>
      <x:c r="C4123" s="6" t="n">
        <x:v>5</x:v>
      </x:c>
      <x:c r="D4123" s="6" t="str">
        <x:v>好忙好忙的缇宝</x:v>
      </x:c>
      <x:c r="E4123" s="7" t="str">
        <x:v>我方其他角色施放终结技后，缇宝发动追加攻击，对敌方全体造成等同于缇宝12.6%生命上限的量子属性伤害。该效果每个角色最多触发1次，缇宝施放终结技时重置我方其他角色可触发次数。若追加攻击施放前目标被消灭则对新入场的敌方目标发动追加攻击。</x:v>
      </x:c>
      <x:c r="F4123" s="6" t="n">
        <x:v>0</x:v>
      </x:c>
      <x:c r="G4123" s="6" t="n">
        <x:v>0.126</x:v>
      </x:c>
      <x:c r="H4123" s="6" t="n">
        <x:v>0</x:v>
      </x:c>
      <x:c r="I4123" s="6" t="n">
        <x:v>0</x:v>
      </x:c>
      <x:c r="J4123" s="6" t="str">
        <x:v>[0.126]</x:v>
      </x:c>
      <x:c r="K4123" s="7" t="str">
        <x:v>需确认条件及分段</x:v>
      </x:c>
      <x:c r="L4123" s="6" t="str">
        <x:v>https://raw.githubusercontent.com/Mar-7th/StarRailRes/dbe8cdfcfb0bf657b9fe1cf92d5537f118ccb487/index_new/cn/character_skills.json</x:v>
      </x:c>
    </x:row>
    <x:row r="4124" ht="53" customHeight="1">
      <x:c r="A4124" s="6" t="str">
        <x:v>140304_6</x:v>
      </x:c>
      <x:c r="B4124" s="6" t="str">
        <x:v>140304</x:v>
      </x:c>
      <x:c r="C4124" s="6" t="n">
        <x:v>6</x:v>
      </x:c>
      <x:c r="D4124" s="6" t="str">
        <x:v>好忙好忙的缇宝</x:v>
      </x:c>
      <x:c r="E4124" s="7" t="str">
        <x:v>我方其他角色施放终结技后，缇宝发动追加攻击，对敌方全体造成等同于缇宝13.5%生命上限的量子属性伤害。该效果每个角色最多触发1次，缇宝施放终结技时重置我方其他角色可触发次数。若追加攻击施放前目标被消灭则对新入场的敌方目标发动追加攻击。</x:v>
      </x:c>
      <x:c r="F4124" s="6" t="n">
        <x:v>0</x:v>
      </x:c>
      <x:c r="G4124" s="6" t="n">
        <x:v>0.135</x:v>
      </x:c>
      <x:c r="H4124" s="6" t="n">
        <x:v>0</x:v>
      </x:c>
      <x:c r="I4124" s="6" t="n">
        <x:v>0</x:v>
      </x:c>
      <x:c r="J4124" s="6" t="str">
        <x:v>[0.135]</x:v>
      </x:c>
      <x:c r="K4124" s="7" t="str">
        <x:v>需确认条件及分段</x:v>
      </x:c>
      <x:c r="L4124" s="6" t="str">
        <x:v>https://raw.githubusercontent.com/Mar-7th/StarRailRes/dbe8cdfcfb0bf657b9fe1cf92d5537f118ccb487/index_new/cn/character_skills.json</x:v>
      </x:c>
    </x:row>
    <x:row r="4125" ht="53" customHeight="1">
      <x:c r="A4125" s="6" t="str">
        <x:v>140304_7</x:v>
      </x:c>
      <x:c r="B4125" s="6" t="str">
        <x:v>140304</x:v>
      </x:c>
      <x:c r="C4125" s="6" t="n">
        <x:v>7</x:v>
      </x:c>
      <x:c r="D4125" s="6" t="str">
        <x:v>好忙好忙的缇宝</x:v>
      </x:c>
      <x:c r="E4125" s="7" t="str">
        <x:v>我方其他角色施放终结技后，缇宝发动追加攻击，对敌方全体造成等同于缇宝14.62%生命上限的量子属性伤害。该效果每个角色最多触发1次，缇宝施放终结技时重置我方其他角色可触发次数。若追加攻击施放前目标被消灭则对新入场的敌方目标发动追加攻击。</x:v>
      </x:c>
      <x:c r="F4125" s="6" t="n">
        <x:v>0</x:v>
      </x:c>
      <x:c r="G4125" s="6" t="n">
        <x:v>0.1462</x:v>
      </x:c>
      <x:c r="H4125" s="6" t="n">
        <x:v>0</x:v>
      </x:c>
      <x:c r="I4125" s="6" t="n">
        <x:v>0</x:v>
      </x:c>
      <x:c r="J4125" s="6" t="str">
        <x:v>[0.1462]</x:v>
      </x:c>
      <x:c r="K4125" s="7" t="str">
        <x:v>需确认条件及分段</x:v>
      </x:c>
      <x:c r="L4125" s="6" t="str">
        <x:v>https://raw.githubusercontent.com/Mar-7th/StarRailRes/dbe8cdfcfb0bf657b9fe1cf92d5537f118ccb487/index_new/cn/character_skills.json</x:v>
      </x:c>
    </x:row>
    <x:row r="4126" ht="53" customHeight="1">
      <x:c r="A4126" s="6" t="str">
        <x:v>140304_8</x:v>
      </x:c>
      <x:c r="B4126" s="6" t="str">
        <x:v>140304</x:v>
      </x:c>
      <x:c r="C4126" s="6" t="n">
        <x:v>8</x:v>
      </x:c>
      <x:c r="D4126" s="6" t="str">
        <x:v>好忙好忙的缇宝</x:v>
      </x:c>
      <x:c r="E4126" s="7" t="str">
        <x:v>我方其他角色施放终结技后，缇宝发动追加攻击，对敌方全体造成等同于缇宝15.75%生命上限的量子属性伤害。该效果每个角色最多触发1次，缇宝施放终结技时重置我方其他角色可触发次数。若追加攻击施放前目标被消灭则对新入场的敌方目标发动追加攻击。</x:v>
      </x:c>
      <x:c r="F4126" s="6" t="n">
        <x:v>0</x:v>
      </x:c>
      <x:c r="G4126" s="6" t="n">
        <x:v>0.1575</x:v>
      </x:c>
      <x:c r="H4126" s="6" t="n">
        <x:v>0</x:v>
      </x:c>
      <x:c r="I4126" s="6" t="n">
        <x:v>0</x:v>
      </x:c>
      <x:c r="J4126" s="6" t="str">
        <x:v>[0.1575]</x:v>
      </x:c>
      <x:c r="K4126" s="7" t="str">
        <x:v>需确认条件及分段</x:v>
      </x:c>
      <x:c r="L4126" s="6" t="str">
        <x:v>https://raw.githubusercontent.com/Mar-7th/StarRailRes/dbe8cdfcfb0bf657b9fe1cf92d5537f118ccb487/index_new/cn/character_skills.json</x:v>
      </x:c>
    </x:row>
    <x:row r="4127" ht="53" customHeight="1">
      <x:c r="A4127" s="6" t="str">
        <x:v>140304_9</x:v>
      </x:c>
      <x:c r="B4127" s="6" t="str">
        <x:v>140304</x:v>
      </x:c>
      <x:c r="C4127" s="6" t="n">
        <x:v>9</x:v>
      </x:c>
      <x:c r="D4127" s="6" t="str">
        <x:v>好忙好忙的缇宝</x:v>
      </x:c>
      <x:c r="E4127" s="7" t="str">
        <x:v>我方其他角色施放终结技后，缇宝发动追加攻击，对敌方全体造成等同于缇宝16.88%生命上限的量子属性伤害。该效果每个角色最多触发1次，缇宝施放终结技时重置我方其他角色可触发次数。若追加攻击施放前目标被消灭则对新入场的敌方目标发动追加攻击。</x:v>
      </x:c>
      <x:c r="F4127" s="6" t="n">
        <x:v>0</x:v>
      </x:c>
      <x:c r="G4127" s="6" t="n">
        <x:v>0.1688</x:v>
      </x:c>
      <x:c r="H4127" s="6" t="n">
        <x:v>0</x:v>
      </x:c>
      <x:c r="I4127" s="6" t="n">
        <x:v>0</x:v>
      </x:c>
      <x:c r="J4127" s="6" t="str">
        <x:v>[0.1688]</x:v>
      </x:c>
      <x:c r="K4127" s="7" t="str">
        <x:v>需确认条件及分段</x:v>
      </x:c>
      <x:c r="L4127" s="6" t="str">
        <x:v>https://raw.githubusercontent.com/Mar-7th/StarRailRes/dbe8cdfcfb0bf657b9fe1cf92d5537f118ccb487/index_new/cn/character_skills.json</x:v>
      </x:c>
    </x:row>
    <x:row r="4128" ht="53" customHeight="1">
      <x:c r="A4128" s="6" t="str">
        <x:v>140304_10</x:v>
      </x:c>
      <x:c r="B4128" s="6" t="str">
        <x:v>140304</x:v>
      </x:c>
      <x:c r="C4128" s="6" t="n">
        <x:v>10</x:v>
      </x:c>
      <x:c r="D4128" s="6" t="str">
        <x:v>好忙好忙的缇宝</x:v>
      </x:c>
      <x:c r="E4128" s="7" t="str">
        <x:v>我方其他角色施放终结技后，缇宝发动追加攻击，对敌方全体造成等同于缇宝18%生命上限的量子属性伤害。该效果每个角色最多触发1次，缇宝施放终结技时重置我方其他角色可触发次数。若追加攻击施放前目标被消灭则对新入场的敌方目标发动追加攻击。</x:v>
      </x:c>
      <x:c r="F4128" s="6" t="n">
        <x:v>0</x:v>
      </x:c>
      <x:c r="G4128" s="6" t="n">
        <x:v>0.18</x:v>
      </x:c>
      <x:c r="H4128" s="6" t="n">
        <x:v>0</x:v>
      </x:c>
      <x:c r="I4128" s="6" t="n">
        <x:v>0</x:v>
      </x:c>
      <x:c r="J4128" s="6" t="str">
        <x:v>[0.18]</x:v>
      </x:c>
      <x:c r="K4128" s="7" t="str">
        <x:v>需确认条件及分段</x:v>
      </x:c>
      <x:c r="L4128" s="6" t="str">
        <x:v>https://raw.githubusercontent.com/Mar-7th/StarRailRes/dbe8cdfcfb0bf657b9fe1cf92d5537f118ccb487/index_new/cn/character_skills.json</x:v>
      </x:c>
    </x:row>
    <x:row r="4129" ht="53" customHeight="1">
      <x:c r="A4129" s="6" t="str">
        <x:v>140304_11</x:v>
      </x:c>
      <x:c r="B4129" s="6" t="str">
        <x:v>140304</x:v>
      </x:c>
      <x:c r="C4129" s="6" t="n">
        <x:v>11</x:v>
      </x:c>
      <x:c r="D4129" s="6" t="str">
        <x:v>好忙好忙的缇宝</x:v>
      </x:c>
      <x:c r="E4129" s="7" t="str">
        <x:v>我方其他角色施放终结技后，缇宝发动追加攻击，对敌方全体造成等同于缇宝18.9%生命上限的量子属性伤害。该效果每个角色最多触发1次，缇宝施放终结技时重置我方其他角色可触发次数。若追加攻击施放前目标被消灭则对新入场的敌方目标发动追加攻击。</x:v>
      </x:c>
      <x:c r="F4129" s="6" t="n">
        <x:v>0</x:v>
      </x:c>
      <x:c r="G4129" s="6" t="n">
        <x:v>0.189</x:v>
      </x:c>
      <x:c r="H4129" s="6" t="n">
        <x:v>0</x:v>
      </x:c>
      <x:c r="I4129" s="6" t="n">
        <x:v>0</x:v>
      </x:c>
      <x:c r="J4129" s="6" t="str">
        <x:v>[0.189]</x:v>
      </x:c>
      <x:c r="K4129" s="7" t="str">
        <x:v>需确认条件及分段</x:v>
      </x:c>
      <x:c r="L4129" s="6" t="str">
        <x:v>https://raw.githubusercontent.com/Mar-7th/StarRailRes/dbe8cdfcfb0bf657b9fe1cf92d5537f118ccb487/index_new/cn/character_skills.json</x:v>
      </x:c>
    </x:row>
    <x:row r="4130" ht="53" customHeight="1">
      <x:c r="A4130" s="6" t="str">
        <x:v>140304_12</x:v>
      </x:c>
      <x:c r="B4130" s="6" t="str">
        <x:v>140304</x:v>
      </x:c>
      <x:c r="C4130" s="6" t="n">
        <x:v>12</x:v>
      </x:c>
      <x:c r="D4130" s="6" t="str">
        <x:v>好忙好忙的缇宝</x:v>
      </x:c>
      <x:c r="E4130" s="7" t="str">
        <x:v>我方其他角色施放终结技后，缇宝发动追加攻击，对敌方全体造成等同于缇宝19.8%生命上限的量子属性伤害。该效果每个角色最多触发1次，缇宝施放终结技时重置我方其他角色可触发次数。若追加攻击施放前目标被消灭则对新入场的敌方目标发动追加攻击。</x:v>
      </x:c>
      <x:c r="F4130" s="6" t="n">
        <x:v>0</x:v>
      </x:c>
      <x:c r="G4130" s="6" t="n">
        <x:v>0.198</x:v>
      </x:c>
      <x:c r="H4130" s="6" t="n">
        <x:v>0</x:v>
      </x:c>
      <x:c r="I4130" s="6" t="n">
        <x:v>0</x:v>
      </x:c>
      <x:c r="J4130" s="6" t="str">
        <x:v>[0.198]</x:v>
      </x:c>
      <x:c r="K4130" s="7" t="str">
        <x:v>需确认条件及分段</x:v>
      </x:c>
      <x:c r="L4130" s="6" t="str">
        <x:v>https://raw.githubusercontent.com/Mar-7th/StarRailRes/dbe8cdfcfb0bf657b9fe1cf92d5537f118ccb487/index_new/cn/character_skills.json</x:v>
      </x:c>
    </x:row>
    <x:row r="4131" ht="53" customHeight="1">
      <x:c r="A4131" s="6" t="str">
        <x:v>140304_13</x:v>
      </x:c>
      <x:c r="B4131" s="6" t="str">
        <x:v>140304</x:v>
      </x:c>
      <x:c r="C4131" s="6" t="n">
        <x:v>13</x:v>
      </x:c>
      <x:c r="D4131" s="6" t="str">
        <x:v>好忙好忙的缇宝</x:v>
      </x:c>
      <x:c r="E4131" s="7" t="str">
        <x:v>我方其他角色施放终结技后，缇宝发动追加攻击，对敌方全体造成等同于缇宝20.7%生命上限的量子属性伤害。该效果每个角色最多触发1次，缇宝施放终结技时重置我方其他角色可触发次数。若追加攻击施放前目标被消灭则对新入场的敌方目标发动追加攻击。</x:v>
      </x:c>
      <x:c r="F4131" s="6" t="n">
        <x:v>0</x:v>
      </x:c>
      <x:c r="G4131" s="6" t="n">
        <x:v>0.207</x:v>
      </x:c>
      <x:c r="H4131" s="6" t="n">
        <x:v>0</x:v>
      </x:c>
      <x:c r="I4131" s="6" t="n">
        <x:v>0</x:v>
      </x:c>
      <x:c r="J4131" s="6" t="str">
        <x:v>[0.207]</x:v>
      </x:c>
      <x:c r="K4131" s="7" t="str">
        <x:v>需确认条件及分段</x:v>
      </x:c>
      <x:c r="L4131" s="6" t="str">
        <x:v>https://raw.githubusercontent.com/Mar-7th/StarRailRes/dbe8cdfcfb0bf657b9fe1cf92d5537f118ccb487/index_new/cn/character_skills.json</x:v>
      </x:c>
    </x:row>
    <x:row r="4132" ht="53" customHeight="1">
      <x:c r="A4132" s="6" t="str">
        <x:v>140304_14</x:v>
      </x:c>
      <x:c r="B4132" s="6" t="str">
        <x:v>140304</x:v>
      </x:c>
      <x:c r="C4132" s="6" t="n">
        <x:v>14</x:v>
      </x:c>
      <x:c r="D4132" s="6" t="str">
        <x:v>好忙好忙的缇宝</x:v>
      </x:c>
      <x:c r="E4132" s="7" t="str">
        <x:v>我方其他角色施放终结技后，缇宝发动追加攻击，对敌方全体造成等同于缇宝21.6%生命上限的量子属性伤害。该效果每个角色最多触发1次，缇宝施放终结技时重置我方其他角色可触发次数。若追加攻击施放前目标被消灭则对新入场的敌方目标发动追加攻击。</x:v>
      </x:c>
      <x:c r="F4132" s="6" t="n">
        <x:v>0</x:v>
      </x:c>
      <x:c r="G4132" s="6" t="n">
        <x:v>0.216</x:v>
      </x:c>
      <x:c r="H4132" s="6" t="n">
        <x:v>0</x:v>
      </x:c>
      <x:c r="I4132" s="6" t="n">
        <x:v>0</x:v>
      </x:c>
      <x:c r="J4132" s="6" t="str">
        <x:v>[0.216]</x:v>
      </x:c>
      <x:c r="K4132" s="7" t="str">
        <x:v>需确认条件及分段</x:v>
      </x:c>
      <x:c r="L4132" s="6" t="str">
        <x:v>https://raw.githubusercontent.com/Mar-7th/StarRailRes/dbe8cdfcfb0bf657b9fe1cf92d5537f118ccb487/index_new/cn/character_skills.json</x:v>
      </x:c>
    </x:row>
    <x:row r="4133" ht="53" customHeight="1">
      <x:c r="A4133" s="6" t="str">
        <x:v>140304_15</x:v>
      </x:c>
      <x:c r="B4133" s="6" t="str">
        <x:v>140304</x:v>
      </x:c>
      <x:c r="C4133" s="6" t="n">
        <x:v>15</x:v>
      </x:c>
      <x:c r="D4133" s="6" t="str">
        <x:v>好忙好忙的缇宝</x:v>
      </x:c>
      <x:c r="E4133" s="7" t="str">
        <x:v>我方其他角色施放终结技后，缇宝发动追加攻击，对敌方全体造成等同于缇宝22.5%生命上限的量子属性伤害。该效果每个角色最多触发1次，缇宝施放终结技时重置我方其他角色可触发次数。若追加攻击施放前目标被消灭则对新入场的敌方目标发动追加攻击。</x:v>
      </x:c>
      <x:c r="F4133" s="6" t="n">
        <x:v>0</x:v>
      </x:c>
      <x:c r="G4133" s="6" t="n">
        <x:v>0.225</x:v>
      </x:c>
      <x:c r="H4133" s="6" t="n">
        <x:v>0</x:v>
      </x:c>
      <x:c r="I4133" s="6" t="n">
        <x:v>0</x:v>
      </x:c>
      <x:c r="J4133" s="6" t="str">
        <x:v>[0.225]</x:v>
      </x:c>
      <x:c r="K4133" s="7" t="str">
        <x:v>需确认条件及分段</x:v>
      </x:c>
      <x:c r="L4133" s="6" t="str">
        <x:v>https://raw.githubusercontent.com/Mar-7th/StarRailRes/dbe8cdfcfb0bf657b9fe1cf92d5537f118ccb487/index_new/cn/character_skills.json</x:v>
      </x:c>
    </x:row>
    <x:row r="4134" ht="20" customHeight="1">
      <x:c r="A4134" s="6" t="str">
        <x:v>140306_1</x:v>
      </x:c>
      <x:c r="B4134" s="6" t="str">
        <x:v>140306</x:v>
      </x:c>
      <x:c r="C4134" s="6" t="n">
        <x:v>1</x:v>
      </x:c>
      <x:c r="D4134" s="6" t="str">
        <x:v>攻击</x:v>
      </x:c>
      <x:c r="E4134" s="7" t="str">
        <x:v>攻击敌人，进入战斗后削弱敌方目标对应属性韧性。</x:v>
      </x:c>
      <x:c r="F4134" s="6" t="n">
        <x:v>0</x:v>
      </x:c>
      <x:c r="G4134" s="6" t="n">
        <x:v>0</x:v>
      </x:c>
      <x:c r="H4134" s="6" t="n">
        <x:v>0</x:v>
      </x:c>
      <x:c r="I4134" s="6" t="n">
        <x:v>0</x:v>
      </x:c>
      <x:c r="J4134" s="6" t="str">
        <x:v>[]</x:v>
      </x:c>
      <x:c r="K4134" s="7" t="str">
        <x:v>缺少结构化参数，必须覆盖</x:v>
      </x:c>
      <x:c r="L4134" s="6" t="str">
        <x:v>https://raw.githubusercontent.com/Mar-7th/StarRailRes/dbe8cdfcfb0bf657b9fe1cf92d5537f118ccb487/index_new/cn/character_skills.json</x:v>
      </x:c>
    </x:row>
    <x:row r="4135" ht="20" customHeight="1">
      <x:c r="A4135" s="6" t="str">
        <x:v>140307_1</x:v>
      </x:c>
      <x:c r="B4135" s="6" t="str">
        <x:v>140307</x:v>
      </x:c>
      <x:c r="C4135" s="6" t="n">
        <x:v>1</x:v>
      </x:c>
      <x:c r="D4135" s="6" t="str">
        <x:v>开心你就拍拍手</x:v>
      </x:c>
      <x:c r="E4135" s="7" t="str">
        <x:v>使用秘技后，进入战斗时获得【神启】，持续3回合。</x:v>
      </x:c>
      <x:c r="F4135" s="6" t="n">
        <x:v>0</x:v>
      </x:c>
      <x:c r="G4135" s="6" t="n">
        <x:v>0</x:v>
      </x:c>
      <x:c r="H4135" s="6" t="n">
        <x:v>0</x:v>
      </x:c>
      <x:c r="I4135" s="6" t="n">
        <x:v>0</x:v>
      </x:c>
      <x:c r="J4135" s="6" t="str">
        <x:v>[3]</x:v>
      </x:c>
      <x:c r="K4135" s="7" t="str">
        <x:v>无首段伤害倍率，请覆盖或设为辅助技能</x:v>
      </x:c>
      <x:c r="L4135" s="6" t="str">
        <x:v>https://raw.githubusercontent.com/Mar-7th/StarRailRes/dbe8cdfcfb0bf657b9fe1cf92d5537f118ccb487/index_new/cn/character_skills.json</x:v>
      </x:c>
    </x:row>
    <x:row r="4136" ht="20" customHeight="1">
      <x:c r="A4136" s="6" t="str">
        <x:v>140401_1</x:v>
      </x:c>
      <x:c r="B4136" s="6" t="str">
        <x:v>140401</x:v>
      </x:c>
      <x:c r="C4136" s="6" t="n">
        <x:v>1</x:v>
      </x:c>
      <x:c r="D4136" s="6" t="str">
        <x:v>踏破征途的誓言</x:v>
      </x:c>
      <x:c r="E4136" s="7" t="str">
        <x:v>对指定敌方单体造成等同于万敌25%生命上限的虚数属性伤害。</x:v>
      </x:c>
      <x:c r="F4136" s="6" t="n">
        <x:v>0</x:v>
      </x:c>
      <x:c r="G4136" s="6" t="n">
        <x:v>0.25</x:v>
      </x:c>
      <x:c r="H4136" s="6" t="n">
        <x:v>0</x:v>
      </x:c>
      <x:c r="I4136" s="6" t="n">
        <x:v>0</x:v>
      </x:c>
      <x:c r="J4136" s="6" t="str">
        <x:v>[0.25]</x:v>
      </x:c>
      <x:c r="K4136" s="7" t="str">
        <x:v>需确认条件及分段</x:v>
      </x:c>
      <x:c r="L4136" s="6" t="str">
        <x:v>https://raw.githubusercontent.com/Mar-7th/StarRailRes/dbe8cdfcfb0bf657b9fe1cf92d5537f118ccb487/index_new/cn/character_skills.json</x:v>
      </x:c>
    </x:row>
    <x:row r="4137" ht="20" customHeight="1">
      <x:c r="A4137" s="6" t="str">
        <x:v>140401_2</x:v>
      </x:c>
      <x:c r="B4137" s="6" t="str">
        <x:v>140401</x:v>
      </x:c>
      <x:c r="C4137" s="6" t="n">
        <x:v>2</x:v>
      </x:c>
      <x:c r="D4137" s="6" t="str">
        <x:v>踏破征途的誓言</x:v>
      </x:c>
      <x:c r="E4137" s="7" t="str">
        <x:v>对指定敌方单体造成等同于万敌30%生命上限的虚数属性伤害。</x:v>
      </x:c>
      <x:c r="F4137" s="6" t="n">
        <x:v>0</x:v>
      </x:c>
      <x:c r="G4137" s="6" t="n">
        <x:v>0.3</x:v>
      </x:c>
      <x:c r="H4137" s="6" t="n">
        <x:v>0</x:v>
      </x:c>
      <x:c r="I4137" s="6" t="n">
        <x:v>0</x:v>
      </x:c>
      <x:c r="J4137" s="6" t="str">
        <x:v>[0.3]</x:v>
      </x:c>
      <x:c r="K4137" s="7" t="str">
        <x:v>需确认条件及分段</x:v>
      </x:c>
      <x:c r="L4137" s="6" t="str">
        <x:v>https://raw.githubusercontent.com/Mar-7th/StarRailRes/dbe8cdfcfb0bf657b9fe1cf92d5537f118ccb487/index_new/cn/character_skills.json</x:v>
      </x:c>
    </x:row>
    <x:row r="4138" ht="20" customHeight="1">
      <x:c r="A4138" s="6" t="str">
        <x:v>140401_3</x:v>
      </x:c>
      <x:c r="B4138" s="6" t="str">
        <x:v>140401</x:v>
      </x:c>
      <x:c r="C4138" s="6" t="n">
        <x:v>3</x:v>
      </x:c>
      <x:c r="D4138" s="6" t="str">
        <x:v>踏破征途的誓言</x:v>
      </x:c>
      <x:c r="E4138" s="7" t="str">
        <x:v>对指定敌方单体造成等同于万敌35%生命上限的虚数属性伤害。</x:v>
      </x:c>
      <x:c r="F4138" s="6" t="n">
        <x:v>0</x:v>
      </x:c>
      <x:c r="G4138" s="6" t="n">
        <x:v>0.35</x:v>
      </x:c>
      <x:c r="H4138" s="6" t="n">
        <x:v>0</x:v>
      </x:c>
      <x:c r="I4138" s="6" t="n">
        <x:v>0</x:v>
      </x:c>
      <x:c r="J4138" s="6" t="str">
        <x:v>[0.35]</x:v>
      </x:c>
      <x:c r="K4138" s="7" t="str">
        <x:v>需确认条件及分段</x:v>
      </x:c>
      <x:c r="L4138" s="6" t="str">
        <x:v>https://raw.githubusercontent.com/Mar-7th/StarRailRes/dbe8cdfcfb0bf657b9fe1cf92d5537f118ccb487/index_new/cn/character_skills.json</x:v>
      </x:c>
    </x:row>
    <x:row r="4139" ht="20" customHeight="1">
      <x:c r="A4139" s="6" t="str">
        <x:v>140401_4</x:v>
      </x:c>
      <x:c r="B4139" s="6" t="str">
        <x:v>140401</x:v>
      </x:c>
      <x:c r="C4139" s="6" t="n">
        <x:v>4</x:v>
      </x:c>
      <x:c r="D4139" s="6" t="str">
        <x:v>踏破征途的誓言</x:v>
      </x:c>
      <x:c r="E4139" s="7" t="str">
        <x:v>对指定敌方单体造成等同于万敌40%生命上限的虚数属性伤害。</x:v>
      </x:c>
      <x:c r="F4139" s="6" t="n">
        <x:v>0</x:v>
      </x:c>
      <x:c r="G4139" s="6" t="n">
        <x:v>0.4</x:v>
      </x:c>
      <x:c r="H4139" s="6" t="n">
        <x:v>0</x:v>
      </x:c>
      <x:c r="I4139" s="6" t="n">
        <x:v>0</x:v>
      </x:c>
      <x:c r="J4139" s="6" t="str">
        <x:v>[0.4]</x:v>
      </x:c>
      <x:c r="K4139" s="7" t="str">
        <x:v>需确认条件及分段</x:v>
      </x:c>
      <x:c r="L4139" s="6" t="str">
        <x:v>https://raw.githubusercontent.com/Mar-7th/StarRailRes/dbe8cdfcfb0bf657b9fe1cf92d5537f118ccb487/index_new/cn/character_skills.json</x:v>
      </x:c>
    </x:row>
    <x:row r="4140" ht="20" customHeight="1">
      <x:c r="A4140" s="6" t="str">
        <x:v>140401_5</x:v>
      </x:c>
      <x:c r="B4140" s="6" t="str">
        <x:v>140401</x:v>
      </x:c>
      <x:c r="C4140" s="6" t="n">
        <x:v>5</x:v>
      </x:c>
      <x:c r="D4140" s="6" t="str">
        <x:v>踏破征途的誓言</x:v>
      </x:c>
      <x:c r="E4140" s="7" t="str">
        <x:v>对指定敌方单体造成等同于万敌45%生命上限的虚数属性伤害。</x:v>
      </x:c>
      <x:c r="F4140" s="6" t="n">
        <x:v>0</x:v>
      </x:c>
      <x:c r="G4140" s="6" t="n">
        <x:v>0.45</x:v>
      </x:c>
      <x:c r="H4140" s="6" t="n">
        <x:v>0</x:v>
      </x:c>
      <x:c r="I4140" s="6" t="n">
        <x:v>0</x:v>
      </x:c>
      <x:c r="J4140" s="6" t="str">
        <x:v>[0.45]</x:v>
      </x:c>
      <x:c r="K4140" s="7" t="str">
        <x:v>需确认条件及分段</x:v>
      </x:c>
      <x:c r="L4140" s="6" t="str">
        <x:v>https://raw.githubusercontent.com/Mar-7th/StarRailRes/dbe8cdfcfb0bf657b9fe1cf92d5537f118ccb487/index_new/cn/character_skills.json</x:v>
      </x:c>
    </x:row>
    <x:row r="4141" ht="20" customHeight="1">
      <x:c r="A4141" s="6" t="str">
        <x:v>140401_6</x:v>
      </x:c>
      <x:c r="B4141" s="6" t="str">
        <x:v>140401</x:v>
      </x:c>
      <x:c r="C4141" s="6" t="n">
        <x:v>6</x:v>
      </x:c>
      <x:c r="D4141" s="6" t="str">
        <x:v>踏破征途的誓言</x:v>
      </x:c>
      <x:c r="E4141" s="7" t="str">
        <x:v>对指定敌方单体造成等同于万敌50%生命上限的虚数属性伤害。</x:v>
      </x:c>
      <x:c r="F4141" s="6" t="n">
        <x:v>0</x:v>
      </x:c>
      <x:c r="G4141" s="6" t="n">
        <x:v>0.5</x:v>
      </x:c>
      <x:c r="H4141" s="6" t="n">
        <x:v>0</x:v>
      </x:c>
      <x:c r="I4141" s="6" t="n">
        <x:v>0</x:v>
      </x:c>
      <x:c r="J4141" s="6" t="str">
        <x:v>[0.5]</x:v>
      </x:c>
      <x:c r="K4141" s="7" t="str">
        <x:v>需确认条件及分段</x:v>
      </x:c>
      <x:c r="L4141" s="6" t="str">
        <x:v>https://raw.githubusercontent.com/Mar-7th/StarRailRes/dbe8cdfcfb0bf657b9fe1cf92d5537f118ccb487/index_new/cn/character_skills.json</x:v>
      </x:c>
    </x:row>
    <x:row r="4142" ht="20" customHeight="1">
      <x:c r="A4142" s="6" t="str">
        <x:v>140401_7</x:v>
      </x:c>
      <x:c r="B4142" s="6" t="str">
        <x:v>140401</x:v>
      </x:c>
      <x:c r="C4142" s="6" t="n">
        <x:v>7</x:v>
      </x:c>
      <x:c r="D4142" s="6" t="str">
        <x:v>踏破征途的誓言</x:v>
      </x:c>
      <x:c r="E4142" s="7" t="str">
        <x:v>对指定敌方单体造成等同于万敌55%生命上限的虚数属性伤害。</x:v>
      </x:c>
      <x:c r="F4142" s="6" t="n">
        <x:v>0</x:v>
      </x:c>
      <x:c r="G4142" s="6" t="n">
        <x:v>0.55</x:v>
      </x:c>
      <x:c r="H4142" s="6" t="n">
        <x:v>0</x:v>
      </x:c>
      <x:c r="I4142" s="6" t="n">
        <x:v>0</x:v>
      </x:c>
      <x:c r="J4142" s="6" t="str">
        <x:v>[0.55]</x:v>
      </x:c>
      <x:c r="K4142" s="7" t="str">
        <x:v>需确认条件及分段</x:v>
      </x:c>
      <x:c r="L4142" s="6" t="str">
        <x:v>https://raw.githubusercontent.com/Mar-7th/StarRailRes/dbe8cdfcfb0bf657b9fe1cf92d5537f118ccb487/index_new/cn/character_skills.json</x:v>
      </x:c>
    </x:row>
    <x:row r="4143" ht="20" customHeight="1">
      <x:c r="A4143" s="6" t="str">
        <x:v>140401_8</x:v>
      </x:c>
      <x:c r="B4143" s="6" t="str">
        <x:v>140401</x:v>
      </x:c>
      <x:c r="C4143" s="6" t="n">
        <x:v>8</x:v>
      </x:c>
      <x:c r="D4143" s="6" t="str">
        <x:v>踏破征途的誓言</x:v>
      </x:c>
      <x:c r="E4143" s="7" t="str">
        <x:v>对指定敌方单体造成等同于万敌60%生命上限的虚数属性伤害。</x:v>
      </x:c>
      <x:c r="F4143" s="6" t="n">
        <x:v>0</x:v>
      </x:c>
      <x:c r="G4143" s="6" t="n">
        <x:v>0.6</x:v>
      </x:c>
      <x:c r="H4143" s="6" t="n">
        <x:v>0</x:v>
      </x:c>
      <x:c r="I4143" s="6" t="n">
        <x:v>0</x:v>
      </x:c>
      <x:c r="J4143" s="6" t="str">
        <x:v>[0.6]</x:v>
      </x:c>
      <x:c r="K4143" s="7" t="str">
        <x:v>需确认条件及分段</x:v>
      </x:c>
      <x:c r="L4143" s="6" t="str">
        <x:v>https://raw.githubusercontent.com/Mar-7th/StarRailRes/dbe8cdfcfb0bf657b9fe1cf92d5537f118ccb487/index_new/cn/character_skills.json</x:v>
      </x:c>
    </x:row>
    <x:row r="4144" ht="20" customHeight="1">
      <x:c r="A4144" s="6" t="str">
        <x:v>140401_9</x:v>
      </x:c>
      <x:c r="B4144" s="6" t="str">
        <x:v>140401</x:v>
      </x:c>
      <x:c r="C4144" s="6" t="n">
        <x:v>9</x:v>
      </x:c>
      <x:c r="D4144" s="6" t="str">
        <x:v>踏破征途的誓言</x:v>
      </x:c>
      <x:c r="E4144" s="7" t="str">
        <x:v>对指定敌方单体造成等同于万敌65%生命上限的虚数属性伤害。</x:v>
      </x:c>
      <x:c r="F4144" s="6" t="n">
        <x:v>0</x:v>
      </x:c>
      <x:c r="G4144" s="6" t="n">
        <x:v>0.65</x:v>
      </x:c>
      <x:c r="H4144" s="6" t="n">
        <x:v>0</x:v>
      </x:c>
      <x:c r="I4144" s="6" t="n">
        <x:v>0</x:v>
      </x:c>
      <x:c r="J4144" s="6" t="str">
        <x:v>[0.65]</x:v>
      </x:c>
      <x:c r="K4144" s="7" t="str">
        <x:v>需确认条件及分段</x:v>
      </x:c>
      <x:c r="L4144" s="6" t="str">
        <x:v>https://raw.githubusercontent.com/Mar-7th/StarRailRes/dbe8cdfcfb0bf657b9fe1cf92d5537f118ccb487/index_new/cn/character_skills.json</x:v>
      </x:c>
    </x:row>
    <x:row r="4145" ht="20" customHeight="1">
      <x:c r="A4145" s="6" t="str">
        <x:v>140401_10</x:v>
      </x:c>
      <x:c r="B4145" s="6" t="str">
        <x:v>140401</x:v>
      </x:c>
      <x:c r="C4145" s="6" t="n">
        <x:v>10</x:v>
      </x:c>
      <x:c r="D4145" s="6" t="str">
        <x:v>踏破征途的誓言</x:v>
      </x:c>
      <x:c r="E4145" s="7" t="str">
        <x:v>对指定敌方单体造成等同于万敌70%生命上限的虚数属性伤害。</x:v>
      </x:c>
      <x:c r="F4145" s="6" t="n">
        <x:v>0</x:v>
      </x:c>
      <x:c r="G4145" s="6" t="n">
        <x:v>0.7</x:v>
      </x:c>
      <x:c r="H4145" s="6" t="n">
        <x:v>0</x:v>
      </x:c>
      <x:c r="I4145" s="6" t="n">
        <x:v>0</x:v>
      </x:c>
      <x:c r="J4145" s="6" t="str">
        <x:v>[0.7]</x:v>
      </x:c>
      <x:c r="K4145" s="7" t="str">
        <x:v>需确认条件及分段</x:v>
      </x:c>
      <x:c r="L4145" s="6" t="str">
        <x:v>https://raw.githubusercontent.com/Mar-7th/StarRailRes/dbe8cdfcfb0bf657b9fe1cf92d5537f118ccb487/index_new/cn/character_skills.json</x:v>
      </x:c>
    </x:row>
    <x:row r="4146" ht="53" customHeight="1">
      <x:c r="A4146" s="6" t="str">
        <x:v>140402_1</x:v>
      </x:c>
      <x:c r="B4146" s="6" t="str">
        <x:v>140402</x:v>
      </x:c>
      <x:c r="C4146" s="6" t="n">
        <x:v>1</x:v>
      </x:c>
      <x:c r="D4146" s="6" t="str">
        <x:v>万死无悔</x:v>
      </x:c>
      <x:c r="E4146" s="7" t="str">
        <x:v>消耗等同于万敌当前生命值50%的生命值，对指定敌方单体造成等同于万敌45%生命上限的虚数属性伤害，同时对其相邻目标造成等同于万敌25%生命上限的虚数属性伤害。
若当前生命值不足，施放战技时万敌的当前生命值降低至1点。</x:v>
      </x:c>
      <x:c r="F4146" s="6" t="n">
        <x:v>0</x:v>
      </x:c>
      <x:c r="G4146" s="6" t="n">
        <x:v>0.7</x:v>
      </x:c>
      <x:c r="H4146" s="6" t="n">
        <x:v>0</x:v>
      </x:c>
      <x:c r="I4146" s="6" t="n">
        <x:v>0</x:v>
      </x:c>
      <x:c r="J4146" s="6" t="str">
        <x:v>[0.45, 0.25, 0.5]</x:v>
      </x:c>
      <x:c r="K4146" s="7" t="str">
        <x:v>需确认条件及分段</x:v>
      </x:c>
      <x:c r="L4146" s="6" t="str">
        <x:v>https://raw.githubusercontent.com/Mar-7th/StarRailRes/dbe8cdfcfb0bf657b9fe1cf92d5537f118ccb487/index_new/cn/character_skills.json</x:v>
      </x:c>
    </x:row>
    <x:row r="4147" ht="53" customHeight="1">
      <x:c r="A4147" s="6" t="str">
        <x:v>140402_2</x:v>
      </x:c>
      <x:c r="B4147" s="6" t="str">
        <x:v>140402</x:v>
      </x:c>
      <x:c r="C4147" s="6" t="n">
        <x:v>2</x:v>
      </x:c>
      <x:c r="D4147" s="6" t="str">
        <x:v>万死无悔</x:v>
      </x:c>
      <x:c r="E4147" s="7" t="str">
        <x:v>消耗等同于万敌当前生命值50%的生命值，对指定敌方单体造成等同于万敌49.5%生命上限的虚数属性伤害，同时对其相邻目标造成等同于万敌27.5%生命上限的虚数属性伤害。
若当前生命值不足，施放战技时万敌的当前生命值降低至1点。</x:v>
      </x:c>
      <x:c r="F4147" s="6" t="n">
        <x:v>0</x:v>
      </x:c>
      <x:c r="G4147" s="6" t="n">
        <x:v>0.77</x:v>
      </x:c>
      <x:c r="H4147" s="6" t="n">
        <x:v>0</x:v>
      </x:c>
      <x:c r="I4147" s="6" t="n">
        <x:v>0</x:v>
      </x:c>
      <x:c r="J4147" s="6" t="str">
        <x:v>[0.495, 0.275, 0.5]</x:v>
      </x:c>
      <x:c r="K4147" s="7" t="str">
        <x:v>需确认条件及分段</x:v>
      </x:c>
      <x:c r="L4147" s="6" t="str">
        <x:v>https://raw.githubusercontent.com/Mar-7th/StarRailRes/dbe8cdfcfb0bf657b9fe1cf92d5537f118ccb487/index_new/cn/character_skills.json</x:v>
      </x:c>
    </x:row>
    <x:row r="4148" ht="53" customHeight="1">
      <x:c r="A4148" s="6" t="str">
        <x:v>140402_3</x:v>
      </x:c>
      <x:c r="B4148" s="6" t="str">
        <x:v>140402</x:v>
      </x:c>
      <x:c r="C4148" s="6" t="n">
        <x:v>3</x:v>
      </x:c>
      <x:c r="D4148" s="6" t="str">
        <x:v>万死无悔</x:v>
      </x:c>
      <x:c r="E4148" s="7" t="str">
        <x:v>消耗等同于万敌当前生命值50%的生命值，对指定敌方单体造成等同于万敌54%生命上限的虚数属性伤害，同时对其相邻目标造成等同于万敌30%生命上限的虚数属性伤害。
若当前生命值不足，施放战技时万敌的当前生命值降低至1点。</x:v>
      </x:c>
      <x:c r="F4148" s="6" t="n">
        <x:v>0</x:v>
      </x:c>
      <x:c r="G4148" s="6" t="n">
        <x:v>0.8400000000000001</x:v>
      </x:c>
      <x:c r="H4148" s="6" t="n">
        <x:v>0</x:v>
      </x:c>
      <x:c r="I4148" s="6" t="n">
        <x:v>0</x:v>
      </x:c>
      <x:c r="J4148" s="6" t="str">
        <x:v>[0.54, 0.3, 0.5]</x:v>
      </x:c>
      <x:c r="K4148" s="7" t="str">
        <x:v>需确认条件及分段</x:v>
      </x:c>
      <x:c r="L4148" s="6" t="str">
        <x:v>https://raw.githubusercontent.com/Mar-7th/StarRailRes/dbe8cdfcfb0bf657b9fe1cf92d5537f118ccb487/index_new/cn/character_skills.json</x:v>
      </x:c>
    </x:row>
    <x:row r="4149" ht="53" customHeight="1">
      <x:c r="A4149" s="6" t="str">
        <x:v>140402_4</x:v>
      </x:c>
      <x:c r="B4149" s="6" t="str">
        <x:v>140402</x:v>
      </x:c>
      <x:c r="C4149" s="6" t="n">
        <x:v>4</x:v>
      </x:c>
      <x:c r="D4149" s="6" t="str">
        <x:v>万死无悔</x:v>
      </x:c>
      <x:c r="E4149" s="7" t="str">
        <x:v>消耗等同于万敌当前生命值50%的生命值，对指定敌方单体造成等同于万敌58.5%生命上限的虚数属性伤害，同时对其相邻目标造成等同于万敌32.5%生命上限的虚数属性伤害。
若当前生命值不足，施放战技时万敌的当前生命值降低至1点。</x:v>
      </x:c>
      <x:c r="F4149" s="6" t="n">
        <x:v>0</x:v>
      </x:c>
      <x:c r="G4149" s="6" t="n">
        <x:v>0.9099999999999999</x:v>
      </x:c>
      <x:c r="H4149" s="6" t="n">
        <x:v>0</x:v>
      </x:c>
      <x:c r="I4149" s="6" t="n">
        <x:v>0</x:v>
      </x:c>
      <x:c r="J4149" s="6" t="str">
        <x:v>[0.585, 0.325, 0.5]</x:v>
      </x:c>
      <x:c r="K4149" s="7" t="str">
        <x:v>需确认条件及分段</x:v>
      </x:c>
      <x:c r="L4149" s="6" t="str">
        <x:v>https://raw.githubusercontent.com/Mar-7th/StarRailRes/dbe8cdfcfb0bf657b9fe1cf92d5537f118ccb487/index_new/cn/character_skills.json</x:v>
      </x:c>
    </x:row>
    <x:row r="4150" ht="53" customHeight="1">
      <x:c r="A4150" s="6" t="str">
        <x:v>140402_5</x:v>
      </x:c>
      <x:c r="B4150" s="6" t="str">
        <x:v>140402</x:v>
      </x:c>
      <x:c r="C4150" s="6" t="n">
        <x:v>5</x:v>
      </x:c>
      <x:c r="D4150" s="6" t="str">
        <x:v>万死无悔</x:v>
      </x:c>
      <x:c r="E4150" s="7" t="str">
        <x:v>消耗等同于万敌当前生命值50%的生命值，对指定敌方单体造成等同于万敌63%生命上限的虚数属性伤害，同时对其相邻目标造成等同于万敌35%生命上限的虚数属性伤害。
若当前生命值不足，施放战技时万敌的当前生命值降低至1点。</x:v>
      </x:c>
      <x:c r="F4150" s="6" t="n">
        <x:v>0</x:v>
      </x:c>
      <x:c r="G4150" s="6" t="n">
        <x:v>0.98</x:v>
      </x:c>
      <x:c r="H4150" s="6" t="n">
        <x:v>0</x:v>
      </x:c>
      <x:c r="I4150" s="6" t="n">
        <x:v>0</x:v>
      </x:c>
      <x:c r="J4150" s="6" t="str">
        <x:v>[0.63, 0.35, 0.5]</x:v>
      </x:c>
      <x:c r="K4150" s="7" t="str">
        <x:v>需确认条件及分段</x:v>
      </x:c>
      <x:c r="L4150" s="6" t="str">
        <x:v>https://raw.githubusercontent.com/Mar-7th/StarRailRes/dbe8cdfcfb0bf657b9fe1cf92d5537f118ccb487/index_new/cn/character_skills.json</x:v>
      </x:c>
    </x:row>
    <x:row r="4151" ht="53" customHeight="1">
      <x:c r="A4151" s="6" t="str">
        <x:v>140402_6</x:v>
      </x:c>
      <x:c r="B4151" s="6" t="str">
        <x:v>140402</x:v>
      </x:c>
      <x:c r="C4151" s="6" t="n">
        <x:v>6</x:v>
      </x:c>
      <x:c r="D4151" s="6" t="str">
        <x:v>万死无悔</x:v>
      </x:c>
      <x:c r="E4151" s="7" t="str">
        <x:v>消耗等同于万敌当前生命值50%的生命值，对指定敌方单体造成等同于万敌67.5%生命上限的虚数属性伤害，同时对其相邻目标造成等同于万敌37.5%生命上限的虚数属性伤害。
若当前生命值不足，施放战技时万敌的当前生命值降低至1点。</x:v>
      </x:c>
      <x:c r="F4151" s="6" t="n">
        <x:v>0</x:v>
      </x:c>
      <x:c r="G4151" s="6" t="n">
        <x:v>1.05</x:v>
      </x:c>
      <x:c r="H4151" s="6" t="n">
        <x:v>0</x:v>
      </x:c>
      <x:c r="I4151" s="6" t="n">
        <x:v>0</x:v>
      </x:c>
      <x:c r="J4151" s="6" t="str">
        <x:v>[0.675, 0.375, 0.5]</x:v>
      </x:c>
      <x:c r="K4151" s="7" t="str">
        <x:v>需确认条件及分段</x:v>
      </x:c>
      <x:c r="L4151" s="6" t="str">
        <x:v>https://raw.githubusercontent.com/Mar-7th/StarRailRes/dbe8cdfcfb0bf657b9fe1cf92d5537f118ccb487/index_new/cn/character_skills.json</x:v>
      </x:c>
    </x:row>
    <x:row r="4152" ht="53" customHeight="1">
      <x:c r="A4152" s="6" t="str">
        <x:v>140402_7</x:v>
      </x:c>
      <x:c r="B4152" s="6" t="str">
        <x:v>140402</x:v>
      </x:c>
      <x:c r="C4152" s="6" t="n">
        <x:v>7</x:v>
      </x:c>
      <x:c r="D4152" s="6" t="str">
        <x:v>万死无悔</x:v>
      </x:c>
      <x:c r="E4152" s="7" t="str">
        <x:v>消耗等同于万敌当前生命值50%的生命值，对指定敌方单体造成等同于万敌73.12%生命上限的虚数属性伤害，同时对其相邻目标造成等同于万敌40.62%生命上限的虚数属性伤害。
若当前生命值不足，施放战技时万敌的当前生命值降低至1点。</x:v>
      </x:c>
      <x:c r="F4152" s="6" t="n">
        <x:v>0</x:v>
      </x:c>
      <x:c r="G4152" s="6" t="n">
        <x:v>1.1374</x:v>
      </x:c>
      <x:c r="H4152" s="6" t="n">
        <x:v>0</x:v>
      </x:c>
      <x:c r="I4152" s="6" t="n">
        <x:v>0</x:v>
      </x:c>
      <x:c r="J4152" s="6" t="str">
        <x:v>[0.7312, 0.4062, 0.5]</x:v>
      </x:c>
      <x:c r="K4152" s="7" t="str">
        <x:v>需确认条件及分段</x:v>
      </x:c>
      <x:c r="L4152" s="6" t="str">
        <x:v>https://raw.githubusercontent.com/Mar-7th/StarRailRes/dbe8cdfcfb0bf657b9fe1cf92d5537f118ccb487/index_new/cn/character_skills.json</x:v>
      </x:c>
    </x:row>
    <x:row r="4153" ht="53" customHeight="1">
      <x:c r="A4153" s="6" t="str">
        <x:v>140402_8</x:v>
      </x:c>
      <x:c r="B4153" s="6" t="str">
        <x:v>140402</x:v>
      </x:c>
      <x:c r="C4153" s="6" t="n">
        <x:v>8</x:v>
      </x:c>
      <x:c r="D4153" s="6" t="str">
        <x:v>万死无悔</x:v>
      </x:c>
      <x:c r="E4153" s="7" t="str">
        <x:v>消耗等同于万敌当前生命值50%的生命值，对指定敌方单体造成等同于万敌78.75%生命上限的虚数属性伤害，同时对其相邻目标造成等同于万敌43.75%生命上限的虚数属性伤害。
若当前生命值不足，施放战技时万敌的当前生命值降低至1点。</x:v>
      </x:c>
      <x:c r="F4153" s="6" t="n">
        <x:v>0</x:v>
      </x:c>
      <x:c r="G4153" s="6" t="n">
        <x:v>1.225</x:v>
      </x:c>
      <x:c r="H4153" s="6" t="n">
        <x:v>0</x:v>
      </x:c>
      <x:c r="I4153" s="6" t="n">
        <x:v>0</x:v>
      </x:c>
      <x:c r="J4153" s="6" t="str">
        <x:v>[0.7875, 0.4375, 0.5]</x:v>
      </x:c>
      <x:c r="K4153" s="7" t="str">
        <x:v>需确认条件及分段</x:v>
      </x:c>
      <x:c r="L4153" s="6" t="str">
        <x:v>https://raw.githubusercontent.com/Mar-7th/StarRailRes/dbe8cdfcfb0bf657b9fe1cf92d5537f118ccb487/index_new/cn/character_skills.json</x:v>
      </x:c>
    </x:row>
    <x:row r="4154" ht="53" customHeight="1">
      <x:c r="A4154" s="6" t="str">
        <x:v>140402_9</x:v>
      </x:c>
      <x:c r="B4154" s="6" t="str">
        <x:v>140402</x:v>
      </x:c>
      <x:c r="C4154" s="6" t="n">
        <x:v>9</x:v>
      </x:c>
      <x:c r="D4154" s="6" t="str">
        <x:v>万死无悔</x:v>
      </x:c>
      <x:c r="E4154" s="7" t="str">
        <x:v>消耗等同于万敌当前生命值50%的生命值，对指定敌方单体造成等同于万敌84.38%生命上限的虚数属性伤害，同时对其相邻目标造成等同于万敌46.88%生命上限的虚数属性伤害。
若当前生命值不足，施放战技时万敌的当前生命值降低至1点。</x:v>
      </x:c>
      <x:c r="F4154" s="6" t="n">
        <x:v>0</x:v>
      </x:c>
      <x:c r="G4154" s="6" t="n">
        <x:v>1.3126</x:v>
      </x:c>
      <x:c r="H4154" s="6" t="n">
        <x:v>0</x:v>
      </x:c>
      <x:c r="I4154" s="6" t="n">
        <x:v>0</x:v>
      </x:c>
      <x:c r="J4154" s="6" t="str">
        <x:v>[0.8438, 0.4688, 0.5]</x:v>
      </x:c>
      <x:c r="K4154" s="7" t="str">
        <x:v>需确认条件及分段</x:v>
      </x:c>
      <x:c r="L4154" s="6" t="str">
        <x:v>https://raw.githubusercontent.com/Mar-7th/StarRailRes/dbe8cdfcfb0bf657b9fe1cf92d5537f118ccb487/index_new/cn/character_skills.json</x:v>
      </x:c>
    </x:row>
    <x:row r="4155" ht="53" customHeight="1">
      <x:c r="A4155" s="6" t="str">
        <x:v>140402_10</x:v>
      </x:c>
      <x:c r="B4155" s="6" t="str">
        <x:v>140402</x:v>
      </x:c>
      <x:c r="C4155" s="6" t="n">
        <x:v>10</x:v>
      </x:c>
      <x:c r="D4155" s="6" t="str">
        <x:v>万死无悔</x:v>
      </x:c>
      <x:c r="E4155" s="7" t="str">
        <x:v>消耗等同于万敌当前生命值50%的生命值，对指定敌方单体造成等同于万敌90%生命上限的虚数属性伤害，同时对其相邻目标造成等同于万敌50%生命上限的虚数属性伤害。
若当前生命值不足，施放战技时万敌的当前生命值降低至1点。</x:v>
      </x:c>
      <x:c r="F4155" s="6" t="n">
        <x:v>0</x:v>
      </x:c>
      <x:c r="G4155" s="6" t="n">
        <x:v>1.4</x:v>
      </x:c>
      <x:c r="H4155" s="6" t="n">
        <x:v>0</x:v>
      </x:c>
      <x:c r="I4155" s="6" t="n">
        <x:v>0</x:v>
      </x:c>
      <x:c r="J4155" s="6" t="str">
        <x:v>[0.9, 0.5, 0.5]</x:v>
      </x:c>
      <x:c r="K4155" s="7" t="str">
        <x:v>需确认条件及分段</x:v>
      </x:c>
      <x:c r="L4155" s="6" t="str">
        <x:v>https://raw.githubusercontent.com/Mar-7th/StarRailRes/dbe8cdfcfb0bf657b9fe1cf92d5537f118ccb487/index_new/cn/character_skills.json</x:v>
      </x:c>
    </x:row>
    <x:row r="4156" ht="53" customHeight="1">
      <x:c r="A4156" s="6" t="str">
        <x:v>140402_11</x:v>
      </x:c>
      <x:c r="B4156" s="6" t="str">
        <x:v>140402</x:v>
      </x:c>
      <x:c r="C4156" s="6" t="n">
        <x:v>11</x:v>
      </x:c>
      <x:c r="D4156" s="6" t="str">
        <x:v>万死无悔</x:v>
      </x:c>
      <x:c r="E4156" s="7" t="str">
        <x:v>消耗等同于万敌当前生命值50%的生命值，对指定敌方单体造成等同于万敌94.5%生命上限的虚数属性伤害，同时对其相邻目标造成等同于万敌52.5%生命上限的虚数属性伤害。
若当前生命值不足，施放战技时万敌的当前生命值降低至1点。</x:v>
      </x:c>
      <x:c r="F4156" s="6" t="n">
        <x:v>0</x:v>
      </x:c>
      <x:c r="G4156" s="6" t="n">
        <x:v>1.47</x:v>
      </x:c>
      <x:c r="H4156" s="6" t="n">
        <x:v>0</x:v>
      </x:c>
      <x:c r="I4156" s="6" t="n">
        <x:v>0</x:v>
      </x:c>
      <x:c r="J4156" s="6" t="str">
        <x:v>[0.945, 0.525, 0.5]</x:v>
      </x:c>
      <x:c r="K4156" s="7" t="str">
        <x:v>需确认条件及分段</x:v>
      </x:c>
      <x:c r="L4156" s="6" t="str">
        <x:v>https://raw.githubusercontent.com/Mar-7th/StarRailRes/dbe8cdfcfb0bf657b9fe1cf92d5537f118ccb487/index_new/cn/character_skills.json</x:v>
      </x:c>
    </x:row>
    <x:row r="4157" ht="53" customHeight="1">
      <x:c r="A4157" s="6" t="str">
        <x:v>140402_12</x:v>
      </x:c>
      <x:c r="B4157" s="6" t="str">
        <x:v>140402</x:v>
      </x:c>
      <x:c r="C4157" s="6" t="n">
        <x:v>12</x:v>
      </x:c>
      <x:c r="D4157" s="6" t="str">
        <x:v>万死无悔</x:v>
      </x:c>
      <x:c r="E4157" s="7" t="str">
        <x:v>消耗等同于万敌当前生命值50%的生命值，对指定敌方单体造成等同于万敌99%生命上限的虚数属性伤害，同时对其相邻目标造成等同于万敌55%生命上限的虚数属性伤害。
若当前生命值不足，施放战技时万敌的当前生命值降低至1点。</x:v>
      </x:c>
      <x:c r="F4157" s="6" t="n">
        <x:v>0</x:v>
      </x:c>
      <x:c r="G4157" s="6" t="n">
        <x:v>1.54</x:v>
      </x:c>
      <x:c r="H4157" s="6" t="n">
        <x:v>0</x:v>
      </x:c>
      <x:c r="I4157" s="6" t="n">
        <x:v>0</x:v>
      </x:c>
      <x:c r="J4157" s="6" t="str">
        <x:v>[0.99, 0.55, 0.5]</x:v>
      </x:c>
      <x:c r="K4157" s="7" t="str">
        <x:v>需确认条件及分段</x:v>
      </x:c>
      <x:c r="L4157" s="6" t="str">
        <x:v>https://raw.githubusercontent.com/Mar-7th/StarRailRes/dbe8cdfcfb0bf657b9fe1cf92d5537f118ccb487/index_new/cn/character_skills.json</x:v>
      </x:c>
    </x:row>
    <x:row r="4158" ht="53" customHeight="1">
      <x:c r="A4158" s="6" t="str">
        <x:v>140402_13</x:v>
      </x:c>
      <x:c r="B4158" s="6" t="str">
        <x:v>140402</x:v>
      </x:c>
      <x:c r="C4158" s="6" t="n">
        <x:v>13</x:v>
      </x:c>
      <x:c r="D4158" s="6" t="str">
        <x:v>万死无悔</x:v>
      </x:c>
      <x:c r="E4158" s="7" t="str">
        <x:v>消耗等同于万敌当前生命值50%的生命值，对指定敌方单体造成等同于万敌103.5%生命上限的虚数属性伤害，同时对其相邻目标造成等同于万敌57.5%生命上限的虚数属性伤害。
若当前生命值不足，施放战技时万敌的当前生命值降低至1点。</x:v>
      </x:c>
      <x:c r="F4158" s="6" t="n">
        <x:v>0</x:v>
      </x:c>
      <x:c r="G4158" s="6" t="n">
        <x:v>1.6099999999999999</x:v>
      </x:c>
      <x:c r="H4158" s="6" t="n">
        <x:v>0</x:v>
      </x:c>
      <x:c r="I4158" s="6" t="n">
        <x:v>0</x:v>
      </x:c>
      <x:c r="J4158" s="6" t="str">
        <x:v>[1.035, 0.575, 0.5]</x:v>
      </x:c>
      <x:c r="K4158" s="7" t="str">
        <x:v>需确认条件及分段</x:v>
      </x:c>
      <x:c r="L4158" s="6" t="str">
        <x:v>https://raw.githubusercontent.com/Mar-7th/StarRailRes/dbe8cdfcfb0bf657b9fe1cf92d5537f118ccb487/index_new/cn/character_skills.json</x:v>
      </x:c>
    </x:row>
    <x:row r="4159" ht="53" customHeight="1">
      <x:c r="A4159" s="6" t="str">
        <x:v>140402_14</x:v>
      </x:c>
      <x:c r="B4159" s="6" t="str">
        <x:v>140402</x:v>
      </x:c>
      <x:c r="C4159" s="6" t="n">
        <x:v>14</x:v>
      </x:c>
      <x:c r="D4159" s="6" t="str">
        <x:v>万死无悔</x:v>
      </x:c>
      <x:c r="E4159" s="7" t="str">
        <x:v>消耗等同于万敌当前生命值50%的生命值，对指定敌方单体造成等同于万敌108%生命上限的虚数属性伤害，同时对其相邻目标造成等同于万敌60%生命上限的虚数属性伤害。
若当前生命值不足，施放战技时万敌的当前生命值降低至1点。</x:v>
      </x:c>
      <x:c r="F4159" s="6" t="n">
        <x:v>0</x:v>
      </x:c>
      <x:c r="G4159" s="6" t="n">
        <x:v>1.6800000000000002</x:v>
      </x:c>
      <x:c r="H4159" s="6" t="n">
        <x:v>0</x:v>
      </x:c>
      <x:c r="I4159" s="6" t="n">
        <x:v>0</x:v>
      </x:c>
      <x:c r="J4159" s="6" t="str">
        <x:v>[1.08, 0.6, 0.5]</x:v>
      </x:c>
      <x:c r="K4159" s="7" t="str">
        <x:v>需确认条件及分段</x:v>
      </x:c>
      <x:c r="L4159" s="6" t="str">
        <x:v>https://raw.githubusercontent.com/Mar-7th/StarRailRes/dbe8cdfcfb0bf657b9fe1cf92d5537f118ccb487/index_new/cn/character_skills.json</x:v>
      </x:c>
    </x:row>
    <x:row r="4160" ht="53" customHeight="1">
      <x:c r="A4160" s="6" t="str">
        <x:v>140402_15</x:v>
      </x:c>
      <x:c r="B4160" s="6" t="str">
        <x:v>140402</x:v>
      </x:c>
      <x:c r="C4160" s="6" t="n">
        <x:v>15</x:v>
      </x:c>
      <x:c r="D4160" s="6" t="str">
        <x:v>万死无悔</x:v>
      </x:c>
      <x:c r="E4160" s="7" t="str">
        <x:v>消耗等同于万敌当前生命值50%的生命值，对指定敌方单体造成等同于万敌112.5%生命上限的虚数属性伤害，同时对其相邻目标造成等同于万敌62.5%生命上限的虚数属性伤害。
若当前生命值不足，施放战技时万敌的当前生命值降低至1点。</x:v>
      </x:c>
      <x:c r="F4160" s="6" t="n">
        <x:v>0</x:v>
      </x:c>
      <x:c r="G4160" s="6" t="n">
        <x:v>1.75</x:v>
      </x:c>
      <x:c r="H4160" s="6" t="n">
        <x:v>0</x:v>
      </x:c>
      <x:c r="I4160" s="6" t="n">
        <x:v>0</x:v>
      </x:c>
      <x:c r="J4160" s="6" t="str">
        <x:v>[1.125, 0.625, 0.5]</x:v>
      </x:c>
      <x:c r="K4160" s="7" t="str">
        <x:v>需确认条件及分段</x:v>
      </x:c>
      <x:c r="L4160" s="6" t="str">
        <x:v>https://raw.githubusercontent.com/Mar-7th/StarRailRes/dbe8cdfcfb0bf657b9fe1cf92d5537f118ccb487/index_new/cn/character_skills.json</x:v>
      </x:c>
    </x:row>
    <x:row r="4161" ht="68" customHeight="1">
      <x:c r="A4161" s="6" t="str">
        <x:v>140403_1</x:v>
      </x:c>
      <x:c r="B4161" s="6" t="str">
        <x:v>140403</x:v>
      </x:c>
      <x:c r="C4161" s="6" t="n">
        <x:v>1</x:v>
      </x:c>
      <x:c r="D4161" s="6" t="str">
        <x:v>诛天焚骨的王座</x:v>
      </x:c>
      <x:c r="E4161" s="7" t="str">
        <x:v>回复等同于万敌15%生命上限的生命值并积攒20点天赋充能。对指定敌方单体造成等同于万敌96%生命上限的虚数属性伤害，同时对其相邻目标造成等同于万敌60%生命上限的虚数属性伤害，并使目标与相邻目标陷入嘲讽状态，持续2回合。下一次【弑神登神】优先攻击指定敌方单体，该效果仅对最新目标生效。</x:v>
      </x:c>
      <x:c r="F4161" s="6" t="n">
        <x:v>0</x:v>
      </x:c>
      <x:c r="G4161" s="6" t="n">
        <x:v>0</x:v>
      </x:c>
      <x:c r="H4161" s="6" t="n">
        <x:v>0</x:v>
      </x:c>
      <x:c r="I4161" s="6" t="n">
        <x:v>0</x:v>
      </x:c>
      <x:c r="J4161" s="6" t="str">
        <x:v>[0.96, 0.6, 0.15, 2, 20]</x:v>
      </x:c>
      <x:c r="K4161" s="7" t="str">
        <x:v>无首段伤害倍率，请覆盖或设为辅助技能</x:v>
      </x:c>
      <x:c r="L4161" s="6" t="str">
        <x:v>https://raw.githubusercontent.com/Mar-7th/StarRailRes/dbe8cdfcfb0bf657b9fe1cf92d5537f118ccb487/index_new/cn/character_skills.json</x:v>
      </x:c>
    </x:row>
    <x:row r="4162" ht="68" customHeight="1">
      <x:c r="A4162" s="6" t="str">
        <x:v>140403_2</x:v>
      </x:c>
      <x:c r="B4162" s="6" t="str">
        <x:v>140403</x:v>
      </x:c>
      <x:c r="C4162" s="6" t="n">
        <x:v>2</x:v>
      </x:c>
      <x:c r="D4162" s="6" t="str">
        <x:v>诛天焚骨的王座</x:v>
      </x:c>
      <x:c r="E4162" s="7" t="str">
        <x:v>回复等同于万敌15.5%生命上限的生命值并积攒20点天赋充能。对指定敌方单体造成等同于万敌102.4%生命上限的虚数属性伤害，同时对其相邻目标造成等同于万敌64%生命上限的虚数属性伤害，并使目标与相邻目标陷入嘲讽状态，持续2回合。下一次【弑神登神】优先攻击指定敌方单体，该效果仅对最新目标生效。</x:v>
      </x:c>
      <x:c r="F4162" s="6" t="n">
        <x:v>0</x:v>
      </x:c>
      <x:c r="G4162" s="6" t="n">
        <x:v>0</x:v>
      </x:c>
      <x:c r="H4162" s="6" t="n">
        <x:v>0</x:v>
      </x:c>
      <x:c r="I4162" s="6" t="n">
        <x:v>0</x:v>
      </x:c>
      <x:c r="J4162" s="6" t="str">
        <x:v>[1.024, 0.64, 0.155, 2, 20]</x:v>
      </x:c>
      <x:c r="K4162" s="7" t="str">
        <x:v>无首段伤害倍率，请覆盖或设为辅助技能</x:v>
      </x:c>
      <x:c r="L4162" s="6" t="str">
        <x:v>https://raw.githubusercontent.com/Mar-7th/StarRailRes/dbe8cdfcfb0bf657b9fe1cf92d5537f118ccb487/index_new/cn/character_skills.json</x:v>
      </x:c>
    </x:row>
    <x:row r="4163" ht="68" customHeight="1">
      <x:c r="A4163" s="6" t="str">
        <x:v>140403_3</x:v>
      </x:c>
      <x:c r="B4163" s="6" t="str">
        <x:v>140403</x:v>
      </x:c>
      <x:c r="C4163" s="6" t="n">
        <x:v>3</x:v>
      </x:c>
      <x:c r="D4163" s="6" t="str">
        <x:v>诛天焚骨的王座</x:v>
      </x:c>
      <x:c r="E4163" s="7" t="str">
        <x:v>回复等同于万敌16%生命上限的生命值并积攒20点天赋充能。对指定敌方单体造成等同于万敌108.8%生命上限的虚数属性伤害，同时对其相邻目标造成等同于万敌68%生命上限的虚数属性伤害，并使目标与相邻目标陷入嘲讽状态，持续2回合。下一次【弑神登神】优先攻击指定敌方单体，该效果仅对最新目标生效。</x:v>
      </x:c>
      <x:c r="F4163" s="6" t="n">
        <x:v>0</x:v>
      </x:c>
      <x:c r="G4163" s="6" t="n">
        <x:v>0</x:v>
      </x:c>
      <x:c r="H4163" s="6" t="n">
        <x:v>0</x:v>
      </x:c>
      <x:c r="I4163" s="6" t="n">
        <x:v>0</x:v>
      </x:c>
      <x:c r="J4163" s="6" t="str">
        <x:v>[1.088, 0.68, 0.16, 2, 20]</x:v>
      </x:c>
      <x:c r="K4163" s="7" t="str">
        <x:v>无首段伤害倍率，请覆盖或设为辅助技能</x:v>
      </x:c>
      <x:c r="L4163" s="6" t="str">
        <x:v>https://raw.githubusercontent.com/Mar-7th/StarRailRes/dbe8cdfcfb0bf657b9fe1cf92d5537f118ccb487/index_new/cn/character_skills.json</x:v>
      </x:c>
    </x:row>
    <x:row r="4164" ht="68" customHeight="1">
      <x:c r="A4164" s="6" t="str">
        <x:v>140403_4</x:v>
      </x:c>
      <x:c r="B4164" s="6" t="str">
        <x:v>140403</x:v>
      </x:c>
      <x:c r="C4164" s="6" t="n">
        <x:v>4</x:v>
      </x:c>
      <x:c r="D4164" s="6" t="str">
        <x:v>诛天焚骨的王座</x:v>
      </x:c>
      <x:c r="E4164" s="7" t="str">
        <x:v>回复等同于万敌16.5%生命上限的生命值并积攒20点天赋充能。对指定敌方单体造成等同于万敌115.2%生命上限的虚数属性伤害，同时对其相邻目标造成等同于万敌72%生命上限的虚数属性伤害，并使目标与相邻目标陷入嘲讽状态，持续2回合。下一次【弑神登神】优先攻击指定敌方单体，该效果仅对最新目标生效。</x:v>
      </x:c>
      <x:c r="F4164" s="6" t="n">
        <x:v>0</x:v>
      </x:c>
      <x:c r="G4164" s="6" t="n">
        <x:v>0</x:v>
      </x:c>
      <x:c r="H4164" s="6" t="n">
        <x:v>0</x:v>
      </x:c>
      <x:c r="I4164" s="6" t="n">
        <x:v>0</x:v>
      </x:c>
      <x:c r="J4164" s="6" t="str">
        <x:v>[1.152, 0.72, 0.165, 2, 20]</x:v>
      </x:c>
      <x:c r="K4164" s="7" t="str">
        <x:v>无首段伤害倍率，请覆盖或设为辅助技能</x:v>
      </x:c>
      <x:c r="L4164" s="6" t="str">
        <x:v>https://raw.githubusercontent.com/Mar-7th/StarRailRes/dbe8cdfcfb0bf657b9fe1cf92d5537f118ccb487/index_new/cn/character_skills.json</x:v>
      </x:c>
    </x:row>
    <x:row r="4165" ht="68" customHeight="1">
      <x:c r="A4165" s="6" t="str">
        <x:v>140403_5</x:v>
      </x:c>
      <x:c r="B4165" s="6" t="str">
        <x:v>140403</x:v>
      </x:c>
      <x:c r="C4165" s="6" t="n">
        <x:v>5</x:v>
      </x:c>
      <x:c r="D4165" s="6" t="str">
        <x:v>诛天焚骨的王座</x:v>
      </x:c>
      <x:c r="E4165" s="7" t="str">
        <x:v>回复等同于万敌17%生命上限的生命值并积攒20点天赋充能。对指定敌方单体造成等同于万敌121.6%生命上限的虚数属性伤害，同时对其相邻目标造成等同于万敌76%生命上限的虚数属性伤害，并使目标与相邻目标陷入嘲讽状态，持续2回合。下一次【弑神登神】优先攻击指定敌方单体，该效果仅对最新目标生效。</x:v>
      </x:c>
      <x:c r="F4165" s="6" t="n">
        <x:v>0</x:v>
      </x:c>
      <x:c r="G4165" s="6" t="n">
        <x:v>0</x:v>
      </x:c>
      <x:c r="H4165" s="6" t="n">
        <x:v>0</x:v>
      </x:c>
      <x:c r="I4165" s="6" t="n">
        <x:v>0</x:v>
      </x:c>
      <x:c r="J4165" s="6" t="str">
        <x:v>[1.216, 0.76, 0.17, 2, 20]</x:v>
      </x:c>
      <x:c r="K4165" s="7" t="str">
        <x:v>无首段伤害倍率，请覆盖或设为辅助技能</x:v>
      </x:c>
      <x:c r="L4165" s="6" t="str">
        <x:v>https://raw.githubusercontent.com/Mar-7th/StarRailRes/dbe8cdfcfb0bf657b9fe1cf92d5537f118ccb487/index_new/cn/character_skills.json</x:v>
      </x:c>
    </x:row>
    <x:row r="4166" ht="68" customHeight="1">
      <x:c r="A4166" s="6" t="str">
        <x:v>140403_6</x:v>
      </x:c>
      <x:c r="B4166" s="6" t="str">
        <x:v>140403</x:v>
      </x:c>
      <x:c r="C4166" s="6" t="n">
        <x:v>6</x:v>
      </x:c>
      <x:c r="D4166" s="6" t="str">
        <x:v>诛天焚骨的王座</x:v>
      </x:c>
      <x:c r="E4166" s="7" t="str">
        <x:v>回复等同于万敌17.5%生命上限的生命值并积攒20点天赋充能。对指定敌方单体造成等同于万敌128%生命上限的虚数属性伤害，同时对其相邻目标造成等同于万敌80%生命上限的虚数属性伤害，并使目标与相邻目标陷入嘲讽状态，持续2回合。下一次【弑神登神】优先攻击指定敌方单体，该效果仅对最新目标生效。</x:v>
      </x:c>
      <x:c r="F4166" s="6" t="n">
        <x:v>0</x:v>
      </x:c>
      <x:c r="G4166" s="6" t="n">
        <x:v>0</x:v>
      </x:c>
      <x:c r="H4166" s="6" t="n">
        <x:v>0</x:v>
      </x:c>
      <x:c r="I4166" s="6" t="n">
        <x:v>0</x:v>
      </x:c>
      <x:c r="J4166" s="6" t="str">
        <x:v>[1.28, 0.8, 0.175, 2, 20]</x:v>
      </x:c>
      <x:c r="K4166" s="7" t="str">
        <x:v>无首段伤害倍率，请覆盖或设为辅助技能</x:v>
      </x:c>
      <x:c r="L4166" s="6" t="str">
        <x:v>https://raw.githubusercontent.com/Mar-7th/StarRailRes/dbe8cdfcfb0bf657b9fe1cf92d5537f118ccb487/index_new/cn/character_skills.json</x:v>
      </x:c>
    </x:row>
    <x:row r="4167" ht="68" customHeight="1">
      <x:c r="A4167" s="6" t="str">
        <x:v>140403_7</x:v>
      </x:c>
      <x:c r="B4167" s="6" t="str">
        <x:v>140403</x:v>
      </x:c>
      <x:c r="C4167" s="6" t="n">
        <x:v>7</x:v>
      </x:c>
      <x:c r="D4167" s="6" t="str">
        <x:v>诛天焚骨的王座</x:v>
      </x:c>
      <x:c r="E4167" s="7" t="str">
        <x:v>回复等同于万敌18.12%生命上限的生命值并积攒20点天赋充能。对指定敌方单体造成等同于万敌136%生命上限的虚数属性伤害，同时对其相邻目标造成等同于万敌85%生命上限的虚数属性伤害，并使目标与相邻目标陷入嘲讽状态，持续2回合。下一次【弑神登神】优先攻击指定敌方单体，该效果仅对最新目标生效。</x:v>
      </x:c>
      <x:c r="F4167" s="6" t="n">
        <x:v>0</x:v>
      </x:c>
      <x:c r="G4167" s="6" t="n">
        <x:v>0</x:v>
      </x:c>
      <x:c r="H4167" s="6" t="n">
        <x:v>0</x:v>
      </x:c>
      <x:c r="I4167" s="6" t="n">
        <x:v>0</x:v>
      </x:c>
      <x:c r="J4167" s="6" t="str">
        <x:v>[1.36, 0.85, 0.1812, 2, 20]</x:v>
      </x:c>
      <x:c r="K4167" s="7" t="str">
        <x:v>无首段伤害倍率，请覆盖或设为辅助技能</x:v>
      </x:c>
      <x:c r="L4167" s="6" t="str">
        <x:v>https://raw.githubusercontent.com/Mar-7th/StarRailRes/dbe8cdfcfb0bf657b9fe1cf92d5537f118ccb487/index_new/cn/character_skills.json</x:v>
      </x:c>
    </x:row>
    <x:row r="4168" ht="68" customHeight="1">
      <x:c r="A4168" s="6" t="str">
        <x:v>140403_8</x:v>
      </x:c>
      <x:c r="B4168" s="6" t="str">
        <x:v>140403</x:v>
      </x:c>
      <x:c r="C4168" s="6" t="n">
        <x:v>8</x:v>
      </x:c>
      <x:c r="D4168" s="6" t="str">
        <x:v>诛天焚骨的王座</x:v>
      </x:c>
      <x:c r="E4168" s="7" t="str">
        <x:v>回复等同于万敌18.75%生命上限的生命值并积攒20点天赋充能。对指定敌方单体造成等同于万敌144%生命上限的虚数属性伤害，同时对其相邻目标造成等同于万敌90%生命上限的虚数属性伤害，并使目标与相邻目标陷入嘲讽状态，持续2回合。下一次【弑神登神】优先攻击指定敌方单体，该效果仅对最新目标生效。</x:v>
      </x:c>
      <x:c r="F4168" s="6" t="n">
        <x:v>0</x:v>
      </x:c>
      <x:c r="G4168" s="6" t="n">
        <x:v>0</x:v>
      </x:c>
      <x:c r="H4168" s="6" t="n">
        <x:v>0</x:v>
      </x:c>
      <x:c r="I4168" s="6" t="n">
        <x:v>0</x:v>
      </x:c>
      <x:c r="J4168" s="6" t="str">
        <x:v>[1.44, 0.9, 0.1875, 2, 20]</x:v>
      </x:c>
      <x:c r="K4168" s="7" t="str">
        <x:v>无首段伤害倍率，请覆盖或设为辅助技能</x:v>
      </x:c>
      <x:c r="L4168" s="6" t="str">
        <x:v>https://raw.githubusercontent.com/Mar-7th/StarRailRes/dbe8cdfcfb0bf657b9fe1cf92d5537f118ccb487/index_new/cn/character_skills.json</x:v>
      </x:c>
    </x:row>
    <x:row r="4169" ht="68" customHeight="1">
      <x:c r="A4169" s="6" t="str">
        <x:v>140403_9</x:v>
      </x:c>
      <x:c r="B4169" s="6" t="str">
        <x:v>140403</x:v>
      </x:c>
      <x:c r="C4169" s="6" t="n">
        <x:v>9</x:v>
      </x:c>
      <x:c r="D4169" s="6" t="str">
        <x:v>诛天焚骨的王座</x:v>
      </x:c>
      <x:c r="E4169" s="7" t="str">
        <x:v>回复等同于万敌19.38%生命上限的生命值并积攒20点天赋充能。对指定敌方单体造成等同于万敌152%生命上限的虚数属性伤害，同时对其相邻目标造成等同于万敌95%生命上限的虚数属性伤害，并使目标与相邻目标陷入嘲讽状态，持续2回合。下一次【弑神登神】优先攻击指定敌方单体，该效果仅对最新目标生效。</x:v>
      </x:c>
      <x:c r="F4169" s="6" t="n">
        <x:v>0</x:v>
      </x:c>
      <x:c r="G4169" s="6" t="n">
        <x:v>0</x:v>
      </x:c>
      <x:c r="H4169" s="6" t="n">
        <x:v>0</x:v>
      </x:c>
      <x:c r="I4169" s="6" t="n">
        <x:v>0</x:v>
      </x:c>
      <x:c r="J4169" s="6" t="str">
        <x:v>[1.52, 0.95, 0.1938, 2, 20]</x:v>
      </x:c>
      <x:c r="K4169" s="7" t="str">
        <x:v>无首段伤害倍率，请覆盖或设为辅助技能</x:v>
      </x:c>
      <x:c r="L4169" s="6" t="str">
        <x:v>https://raw.githubusercontent.com/Mar-7th/StarRailRes/dbe8cdfcfb0bf657b9fe1cf92d5537f118ccb487/index_new/cn/character_skills.json</x:v>
      </x:c>
    </x:row>
    <x:row r="4170" ht="68" customHeight="1">
      <x:c r="A4170" s="6" t="str">
        <x:v>140403_10</x:v>
      </x:c>
      <x:c r="B4170" s="6" t="str">
        <x:v>140403</x:v>
      </x:c>
      <x:c r="C4170" s="6" t="n">
        <x:v>10</x:v>
      </x:c>
      <x:c r="D4170" s="6" t="str">
        <x:v>诛天焚骨的王座</x:v>
      </x:c>
      <x:c r="E4170" s="7" t="str">
        <x:v>回复等同于万敌20%生命上限的生命值并积攒20点天赋充能。对指定敌方单体造成等同于万敌160%生命上限的虚数属性伤害，同时对其相邻目标造成等同于万敌100%生命上限的虚数属性伤害，并使目标与相邻目标陷入嘲讽状态，持续2回合。下一次【弑神登神】优先攻击指定敌方单体，该效果仅对最新目标生效。</x:v>
      </x:c>
      <x:c r="F4170" s="6" t="n">
        <x:v>0</x:v>
      </x:c>
      <x:c r="G4170" s="6" t="n">
        <x:v>0</x:v>
      </x:c>
      <x:c r="H4170" s="6" t="n">
        <x:v>0</x:v>
      </x:c>
      <x:c r="I4170" s="6" t="n">
        <x:v>0</x:v>
      </x:c>
      <x:c r="J4170" s="6" t="str">
        <x:v>[1.6, 1, 0.2, 2, 20]</x:v>
      </x:c>
      <x:c r="K4170" s="7" t="str">
        <x:v>无首段伤害倍率，请覆盖或设为辅助技能</x:v>
      </x:c>
      <x:c r="L4170" s="6" t="str">
        <x:v>https://raw.githubusercontent.com/Mar-7th/StarRailRes/dbe8cdfcfb0bf657b9fe1cf92d5537f118ccb487/index_new/cn/character_skills.json</x:v>
      </x:c>
    </x:row>
    <x:row r="4171" ht="68" customHeight="1">
      <x:c r="A4171" s="6" t="str">
        <x:v>140403_11</x:v>
      </x:c>
      <x:c r="B4171" s="6" t="str">
        <x:v>140403</x:v>
      </x:c>
      <x:c r="C4171" s="6" t="n">
        <x:v>11</x:v>
      </x:c>
      <x:c r="D4171" s="6" t="str">
        <x:v>诛天焚骨的王座</x:v>
      </x:c>
      <x:c r="E4171" s="7" t="str">
        <x:v>回复等同于万敌20.5%生命上限的生命值并积攒20点天赋充能。对指定敌方单体造成等同于万敌166.4%生命上限的虚数属性伤害，同时对其相邻目标造成等同于万敌104%生命上限的虚数属性伤害，并使目标与相邻目标陷入嘲讽状态，持续2回合。下一次【弑神登神】优先攻击指定敌方单体，该效果仅对最新目标生效。</x:v>
      </x:c>
      <x:c r="F4171" s="6" t="n">
        <x:v>0</x:v>
      </x:c>
      <x:c r="G4171" s="6" t="n">
        <x:v>0</x:v>
      </x:c>
      <x:c r="H4171" s="6" t="n">
        <x:v>0</x:v>
      </x:c>
      <x:c r="I4171" s="6" t="n">
        <x:v>0</x:v>
      </x:c>
      <x:c r="J4171" s="6" t="str">
        <x:v>[1.664, 1.04, 0.205, 2, 20]</x:v>
      </x:c>
      <x:c r="K4171" s="7" t="str">
        <x:v>无首段伤害倍率，请覆盖或设为辅助技能</x:v>
      </x:c>
      <x:c r="L4171" s="6" t="str">
        <x:v>https://raw.githubusercontent.com/Mar-7th/StarRailRes/dbe8cdfcfb0bf657b9fe1cf92d5537f118ccb487/index_new/cn/character_skills.json</x:v>
      </x:c>
    </x:row>
    <x:row r="4172" ht="68" customHeight="1">
      <x:c r="A4172" s="6" t="str">
        <x:v>140403_12</x:v>
      </x:c>
      <x:c r="B4172" s="6" t="str">
        <x:v>140403</x:v>
      </x:c>
      <x:c r="C4172" s="6" t="n">
        <x:v>12</x:v>
      </x:c>
      <x:c r="D4172" s="6" t="str">
        <x:v>诛天焚骨的王座</x:v>
      </x:c>
      <x:c r="E4172" s="7" t="str">
        <x:v>回复等同于万敌21%生命上限的生命值并积攒20点天赋充能。对指定敌方单体造成等同于万敌172.8%生命上限的虚数属性伤害，同时对其相邻目标造成等同于万敌108%生命上限的虚数属性伤害，并使目标与相邻目标陷入嘲讽状态，持续2回合。下一次【弑神登神】优先攻击指定敌方单体，该效果仅对最新目标生效。</x:v>
      </x:c>
      <x:c r="F4172" s="6" t="n">
        <x:v>0</x:v>
      </x:c>
      <x:c r="G4172" s="6" t="n">
        <x:v>0</x:v>
      </x:c>
      <x:c r="H4172" s="6" t="n">
        <x:v>0</x:v>
      </x:c>
      <x:c r="I4172" s="6" t="n">
        <x:v>0</x:v>
      </x:c>
      <x:c r="J4172" s="6" t="str">
        <x:v>[1.728, 1.08, 0.21, 2, 20]</x:v>
      </x:c>
      <x:c r="K4172" s="7" t="str">
        <x:v>无首段伤害倍率，请覆盖或设为辅助技能</x:v>
      </x:c>
      <x:c r="L4172" s="6" t="str">
        <x:v>https://raw.githubusercontent.com/Mar-7th/StarRailRes/dbe8cdfcfb0bf657b9fe1cf92d5537f118ccb487/index_new/cn/character_skills.json</x:v>
      </x:c>
    </x:row>
    <x:row r="4173" ht="68" customHeight="1">
      <x:c r="A4173" s="6" t="str">
        <x:v>140403_13</x:v>
      </x:c>
      <x:c r="B4173" s="6" t="str">
        <x:v>140403</x:v>
      </x:c>
      <x:c r="C4173" s="6" t="n">
        <x:v>13</x:v>
      </x:c>
      <x:c r="D4173" s="6" t="str">
        <x:v>诛天焚骨的王座</x:v>
      </x:c>
      <x:c r="E4173" s="7" t="str">
        <x:v>回复等同于万敌21.5%生命上限的生命值并积攒20点天赋充能。对指定敌方单体造成等同于万敌179.2%生命上限的虚数属性伤害，同时对其相邻目标造成等同于万敌112%生命上限的虚数属性伤害，并使目标与相邻目标陷入嘲讽状态，持续2回合。下一次【弑神登神】优先攻击指定敌方单体，该效果仅对最新目标生效。</x:v>
      </x:c>
      <x:c r="F4173" s="6" t="n">
        <x:v>0</x:v>
      </x:c>
      <x:c r="G4173" s="6" t="n">
        <x:v>0</x:v>
      </x:c>
      <x:c r="H4173" s="6" t="n">
        <x:v>0</x:v>
      </x:c>
      <x:c r="I4173" s="6" t="n">
        <x:v>0</x:v>
      </x:c>
      <x:c r="J4173" s="6" t="str">
        <x:v>[1.792, 1.12, 0.215, 2, 20]</x:v>
      </x:c>
      <x:c r="K4173" s="7" t="str">
        <x:v>无首段伤害倍率，请覆盖或设为辅助技能</x:v>
      </x:c>
      <x:c r="L4173" s="6" t="str">
        <x:v>https://raw.githubusercontent.com/Mar-7th/StarRailRes/dbe8cdfcfb0bf657b9fe1cf92d5537f118ccb487/index_new/cn/character_skills.json</x:v>
      </x:c>
    </x:row>
    <x:row r="4174" ht="68" customHeight="1">
      <x:c r="A4174" s="6" t="str">
        <x:v>140403_14</x:v>
      </x:c>
      <x:c r="B4174" s="6" t="str">
        <x:v>140403</x:v>
      </x:c>
      <x:c r="C4174" s="6" t="n">
        <x:v>14</x:v>
      </x:c>
      <x:c r="D4174" s="6" t="str">
        <x:v>诛天焚骨的王座</x:v>
      </x:c>
      <x:c r="E4174" s="7" t="str">
        <x:v>回复等同于万敌22%生命上限的生命值并积攒20点天赋充能。对指定敌方单体造成等同于万敌185.6%生命上限的虚数属性伤害，同时对其相邻目标造成等同于万敌116%生命上限的虚数属性伤害，并使目标与相邻目标陷入嘲讽状态，持续2回合。下一次【弑神登神】优先攻击指定敌方单体，该效果仅对最新目标生效。</x:v>
      </x:c>
      <x:c r="F4174" s="6" t="n">
        <x:v>0</x:v>
      </x:c>
      <x:c r="G4174" s="6" t="n">
        <x:v>0</x:v>
      </x:c>
      <x:c r="H4174" s="6" t="n">
        <x:v>0</x:v>
      </x:c>
      <x:c r="I4174" s="6" t="n">
        <x:v>0</x:v>
      </x:c>
      <x:c r="J4174" s="6" t="str">
        <x:v>[1.856, 1.16, 0.22, 2, 20]</x:v>
      </x:c>
      <x:c r="K4174" s="7" t="str">
        <x:v>无首段伤害倍率，请覆盖或设为辅助技能</x:v>
      </x:c>
      <x:c r="L4174" s="6" t="str">
        <x:v>https://raw.githubusercontent.com/Mar-7th/StarRailRes/dbe8cdfcfb0bf657b9fe1cf92d5537f118ccb487/index_new/cn/character_skills.json</x:v>
      </x:c>
    </x:row>
    <x:row r="4175" ht="68" customHeight="1">
      <x:c r="A4175" s="6" t="str">
        <x:v>140403_15</x:v>
      </x:c>
      <x:c r="B4175" s="6" t="str">
        <x:v>140403</x:v>
      </x:c>
      <x:c r="C4175" s="6" t="n">
        <x:v>15</x:v>
      </x:c>
      <x:c r="D4175" s="6" t="str">
        <x:v>诛天焚骨的王座</x:v>
      </x:c>
      <x:c r="E4175" s="7" t="str">
        <x:v>回复等同于万敌22.5%生命上限的生命值并积攒20点天赋充能。对指定敌方单体造成等同于万敌192%生命上限的虚数属性伤害，同时对其相邻目标造成等同于万敌120%生命上限的虚数属性伤害，并使目标与相邻目标陷入嘲讽状态，持续2回合。下一次【弑神登神】优先攻击指定敌方单体，该效果仅对最新目标生效。</x:v>
      </x:c>
      <x:c r="F4175" s="6" t="n">
        <x:v>0</x:v>
      </x:c>
      <x:c r="G4175" s="6" t="n">
        <x:v>0</x:v>
      </x:c>
      <x:c r="H4175" s="6" t="n">
        <x:v>0</x:v>
      </x:c>
      <x:c r="I4175" s="6" t="n">
        <x:v>0</x:v>
      </x:c>
      <x:c r="J4175" s="6" t="str">
        <x:v>[1.92, 1.2, 0.225, 2, 20]</x:v>
      </x:c>
      <x:c r="K4175" s="7" t="str">
        <x:v>无首段伤害倍率，请覆盖或设为辅助技能</x:v>
      </x:c>
      <x:c r="L4175" s="6" t="str">
        <x:v>https://raw.githubusercontent.com/Mar-7th/StarRailRes/dbe8cdfcfb0bf657b9fe1cf92d5537f118ccb487/index_new/cn/character_skills.json</x:v>
      </x:c>
    </x:row>
    <x:row r="4176" ht="98" customHeight="1">
      <x:c r="A4176" s="6" t="str">
        <x:v>140404_1</x:v>
      </x:c>
      <x:c r="B4176" s="6" t="str">
        <x:v>140404</x:v>
      </x:c>
      <x:c r="C4176" s="6" t="n">
        <x:v>1</x:v>
      </x:c>
      <x:c r="D4176" s="6" t="str">
        <x:v>以血还血</x:v>
      </x:c>
      <x:c r="E4176" s="7" t="str">
        <x:v>每损失1%生命值积攒1点充能，最多积攒200点。充能达到100时消耗100点充能进入【血仇】状态并回复等同于万敌15%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76" s="6" t="n">
        <x:v>0</x:v>
      </x:c>
      <x:c r="G4176" s="6" t="n">
        <x:v>0</x:v>
      </x:c>
      <x:c r="H4176" s="6" t="n">
        <x:v>0</x:v>
      </x:c>
      <x:c r="I4176" s="6" t="n">
        <x:v>0</x:v>
      </x:c>
      <x:c r="J4176" s="6" t="str">
        <x:v>[0.15, 0, 150, 0.5, 0.5]</x:v>
      </x:c>
      <x:c r="K4176" s="7" t="str">
        <x:v>无首段伤害倍率，请覆盖或设为辅助技能</x:v>
      </x:c>
      <x:c r="L4176" s="6" t="str">
        <x:v>https://raw.githubusercontent.com/Mar-7th/StarRailRes/dbe8cdfcfb0bf657b9fe1cf92d5537f118ccb487/index_new/cn/character_skills.json</x:v>
      </x:c>
    </x:row>
    <x:row r="4177" ht="98" customHeight="1">
      <x:c r="A4177" s="6" t="str">
        <x:v>140404_2</x:v>
      </x:c>
      <x:c r="B4177" s="6" t="str">
        <x:v>140404</x:v>
      </x:c>
      <x:c r="C4177" s="6" t="n">
        <x:v>2</x:v>
      </x:c>
      <x:c r="D4177" s="6" t="str">
        <x:v>以血还血</x:v>
      </x:c>
      <x:c r="E4177" s="7" t="str">
        <x:v>每损失1%生命值积攒1点充能，最多积攒200点。充能达到100时消耗100点充能进入【血仇】状态并回复等同于万敌16%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77" s="6" t="n">
        <x:v>0</x:v>
      </x:c>
      <x:c r="G4177" s="6" t="n">
        <x:v>0</x:v>
      </x:c>
      <x:c r="H4177" s="6" t="n">
        <x:v>0</x:v>
      </x:c>
      <x:c r="I4177" s="6" t="n">
        <x:v>0</x:v>
      </x:c>
      <x:c r="J4177" s="6" t="str">
        <x:v>[0.16, 0, 150, 0.5, 0.5]</x:v>
      </x:c>
      <x:c r="K4177" s="7" t="str">
        <x:v>无首段伤害倍率，请覆盖或设为辅助技能</x:v>
      </x:c>
      <x:c r="L4177" s="6" t="str">
        <x:v>https://raw.githubusercontent.com/Mar-7th/StarRailRes/dbe8cdfcfb0bf657b9fe1cf92d5537f118ccb487/index_new/cn/character_skills.json</x:v>
      </x:c>
    </x:row>
    <x:row r="4178" ht="98" customHeight="1">
      <x:c r="A4178" s="6" t="str">
        <x:v>140404_3</x:v>
      </x:c>
      <x:c r="B4178" s="6" t="str">
        <x:v>140404</x:v>
      </x:c>
      <x:c r="C4178" s="6" t="n">
        <x:v>3</x:v>
      </x:c>
      <x:c r="D4178" s="6" t="str">
        <x:v>以血还血</x:v>
      </x:c>
      <x:c r="E4178" s="7" t="str">
        <x:v>每损失1%生命值积攒1点充能，最多积攒200点。充能达到100时消耗100点充能进入【血仇】状态并回复等同于万敌17%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78" s="6" t="n">
        <x:v>0</x:v>
      </x:c>
      <x:c r="G4178" s="6" t="n">
        <x:v>0</x:v>
      </x:c>
      <x:c r="H4178" s="6" t="n">
        <x:v>0</x:v>
      </x:c>
      <x:c r="I4178" s="6" t="n">
        <x:v>0</x:v>
      </x:c>
      <x:c r="J4178" s="6" t="str">
        <x:v>[0.17, 0, 150, 0.5, 0.5]</x:v>
      </x:c>
      <x:c r="K4178" s="7" t="str">
        <x:v>无首段伤害倍率，请覆盖或设为辅助技能</x:v>
      </x:c>
      <x:c r="L4178" s="6" t="str">
        <x:v>https://raw.githubusercontent.com/Mar-7th/StarRailRes/dbe8cdfcfb0bf657b9fe1cf92d5537f118ccb487/index_new/cn/character_skills.json</x:v>
      </x:c>
    </x:row>
    <x:row r="4179" ht="98" customHeight="1">
      <x:c r="A4179" s="6" t="str">
        <x:v>140404_4</x:v>
      </x:c>
      <x:c r="B4179" s="6" t="str">
        <x:v>140404</x:v>
      </x:c>
      <x:c r="C4179" s="6" t="n">
        <x:v>4</x:v>
      </x:c>
      <x:c r="D4179" s="6" t="str">
        <x:v>以血还血</x:v>
      </x:c>
      <x:c r="E4179" s="7" t="str">
        <x:v>每损失1%生命值积攒1点充能，最多积攒200点。充能达到100时消耗100点充能进入【血仇】状态并回复等同于万敌18%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79" s="6" t="n">
        <x:v>0</x:v>
      </x:c>
      <x:c r="G4179" s="6" t="n">
        <x:v>0</x:v>
      </x:c>
      <x:c r="H4179" s="6" t="n">
        <x:v>0</x:v>
      </x:c>
      <x:c r="I4179" s="6" t="n">
        <x:v>0</x:v>
      </x:c>
      <x:c r="J4179" s="6" t="str">
        <x:v>[0.18, 0, 150, 0.5, 0.5]</x:v>
      </x:c>
      <x:c r="K4179" s="7" t="str">
        <x:v>无首段伤害倍率，请覆盖或设为辅助技能</x:v>
      </x:c>
      <x:c r="L4179" s="6" t="str">
        <x:v>https://raw.githubusercontent.com/Mar-7th/StarRailRes/dbe8cdfcfb0bf657b9fe1cf92d5537f118ccb487/index_new/cn/character_skills.json</x:v>
      </x:c>
    </x:row>
    <x:row r="4180" ht="98" customHeight="1">
      <x:c r="A4180" s="6" t="str">
        <x:v>140404_5</x:v>
      </x:c>
      <x:c r="B4180" s="6" t="str">
        <x:v>140404</x:v>
      </x:c>
      <x:c r="C4180" s="6" t="n">
        <x:v>5</x:v>
      </x:c>
      <x:c r="D4180" s="6" t="str">
        <x:v>以血还血</x:v>
      </x:c>
      <x:c r="E4180" s="7" t="str">
        <x:v>每损失1%生命值积攒1点充能，最多积攒200点。充能达到100时消耗100点充能进入【血仇】状态并回复等同于万敌19%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80" s="6" t="n">
        <x:v>0</x:v>
      </x:c>
      <x:c r="G4180" s="6" t="n">
        <x:v>0</x:v>
      </x:c>
      <x:c r="H4180" s="6" t="n">
        <x:v>0</x:v>
      </x:c>
      <x:c r="I4180" s="6" t="n">
        <x:v>0</x:v>
      </x:c>
      <x:c r="J4180" s="6" t="str">
        <x:v>[0.19, 0, 150, 0.5, 0.5]</x:v>
      </x:c>
      <x:c r="K4180" s="7" t="str">
        <x:v>无首段伤害倍率，请覆盖或设为辅助技能</x:v>
      </x:c>
      <x:c r="L4180" s="6" t="str">
        <x:v>https://raw.githubusercontent.com/Mar-7th/StarRailRes/dbe8cdfcfb0bf657b9fe1cf92d5537f118ccb487/index_new/cn/character_skills.json</x:v>
      </x:c>
    </x:row>
    <x:row r="4181" ht="98" customHeight="1">
      <x:c r="A4181" s="6" t="str">
        <x:v>140404_6</x:v>
      </x:c>
      <x:c r="B4181" s="6" t="str">
        <x:v>140404</x:v>
      </x:c>
      <x:c r="C4181" s="6" t="n">
        <x:v>6</x:v>
      </x:c>
      <x:c r="D4181" s="6" t="str">
        <x:v>以血还血</x:v>
      </x:c>
      <x:c r="E4181" s="7" t="str">
        <x:v>每损失1%生命值积攒1点充能，最多积攒200点。充能达到100时消耗100点充能进入【血仇】状态并回复等同于万敌20%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81" s="6" t="n">
        <x:v>0</x:v>
      </x:c>
      <x:c r="G4181" s="6" t="n">
        <x:v>0</x:v>
      </x:c>
      <x:c r="H4181" s="6" t="n">
        <x:v>0</x:v>
      </x:c>
      <x:c r="I4181" s="6" t="n">
        <x:v>0</x:v>
      </x:c>
      <x:c r="J4181" s="6" t="str">
        <x:v>[0.2, 0, 150, 0.5, 0.5]</x:v>
      </x:c>
      <x:c r="K4181" s="7" t="str">
        <x:v>无首段伤害倍率，请覆盖或设为辅助技能</x:v>
      </x:c>
      <x:c r="L4181" s="6" t="str">
        <x:v>https://raw.githubusercontent.com/Mar-7th/StarRailRes/dbe8cdfcfb0bf657b9fe1cf92d5537f118ccb487/index_new/cn/character_skills.json</x:v>
      </x:c>
    </x:row>
    <x:row r="4182" ht="98" customHeight="1">
      <x:c r="A4182" s="6" t="str">
        <x:v>140404_7</x:v>
      </x:c>
      <x:c r="B4182" s="6" t="str">
        <x:v>140404</x:v>
      </x:c>
      <x:c r="C4182" s="6" t="n">
        <x:v>7</x:v>
      </x:c>
      <x:c r="D4182" s="6" t="str">
        <x:v>以血还血</x:v>
      </x:c>
      <x:c r="E4182" s="7" t="str">
        <x:v>每损失1%生命值积攒1点充能，最多积攒200点。充能达到100时消耗100点充能进入【血仇】状态并回复等同于万敌21.25%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82" s="6" t="n">
        <x:v>0</x:v>
      </x:c>
      <x:c r="G4182" s="6" t="n">
        <x:v>0</x:v>
      </x:c>
      <x:c r="H4182" s="6" t="n">
        <x:v>0</x:v>
      </x:c>
      <x:c r="I4182" s="6" t="n">
        <x:v>0</x:v>
      </x:c>
      <x:c r="J4182" s="6" t="str">
        <x:v>[0.2125, 0, 150, 0.5, 0.5]</x:v>
      </x:c>
      <x:c r="K4182" s="7" t="str">
        <x:v>无首段伤害倍率，请覆盖或设为辅助技能</x:v>
      </x:c>
      <x:c r="L4182" s="6" t="str">
        <x:v>https://raw.githubusercontent.com/Mar-7th/StarRailRes/dbe8cdfcfb0bf657b9fe1cf92d5537f118ccb487/index_new/cn/character_skills.json</x:v>
      </x:c>
    </x:row>
    <x:row r="4183" ht="98" customHeight="1">
      <x:c r="A4183" s="6" t="str">
        <x:v>140404_8</x:v>
      </x:c>
      <x:c r="B4183" s="6" t="str">
        <x:v>140404</x:v>
      </x:c>
      <x:c r="C4183" s="6" t="n">
        <x:v>8</x:v>
      </x:c>
      <x:c r="D4183" s="6" t="str">
        <x:v>以血还血</x:v>
      </x:c>
      <x:c r="E4183" s="7" t="str">
        <x:v>每损失1%生命值积攒1点充能，最多积攒200点。充能达到100时消耗100点充能进入【血仇】状态并回复等同于万敌22.5%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83" s="6" t="n">
        <x:v>0</x:v>
      </x:c>
      <x:c r="G4183" s="6" t="n">
        <x:v>0</x:v>
      </x:c>
      <x:c r="H4183" s="6" t="n">
        <x:v>0</x:v>
      </x:c>
      <x:c r="I4183" s="6" t="n">
        <x:v>0</x:v>
      </x:c>
      <x:c r="J4183" s="6" t="str">
        <x:v>[0.225, 0, 150, 0.5, 0.5]</x:v>
      </x:c>
      <x:c r="K4183" s="7" t="str">
        <x:v>无首段伤害倍率，请覆盖或设为辅助技能</x:v>
      </x:c>
      <x:c r="L4183" s="6" t="str">
        <x:v>https://raw.githubusercontent.com/Mar-7th/StarRailRes/dbe8cdfcfb0bf657b9fe1cf92d5537f118ccb487/index_new/cn/character_skills.json</x:v>
      </x:c>
    </x:row>
    <x:row r="4184" ht="98" customHeight="1">
      <x:c r="A4184" s="6" t="str">
        <x:v>140404_9</x:v>
      </x:c>
      <x:c r="B4184" s="6" t="str">
        <x:v>140404</x:v>
      </x:c>
      <x:c r="C4184" s="6" t="n">
        <x:v>9</x:v>
      </x:c>
      <x:c r="D4184" s="6" t="str">
        <x:v>以血还血</x:v>
      </x:c>
      <x:c r="E4184" s="7" t="str">
        <x:v>每损失1%生命值积攒1点充能，最多积攒200点。充能达到100时消耗100点充能进入【血仇】状态并回复等同于万敌23.75%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84" s="6" t="n">
        <x:v>0</x:v>
      </x:c>
      <x:c r="G4184" s="6" t="n">
        <x:v>0</x:v>
      </x:c>
      <x:c r="H4184" s="6" t="n">
        <x:v>0</x:v>
      </x:c>
      <x:c r="I4184" s="6" t="n">
        <x:v>0</x:v>
      </x:c>
      <x:c r="J4184" s="6" t="str">
        <x:v>[0.2375, 0, 150, 0.5, 0.5]</x:v>
      </x:c>
      <x:c r="K4184" s="7" t="str">
        <x:v>无首段伤害倍率，请覆盖或设为辅助技能</x:v>
      </x:c>
      <x:c r="L4184" s="6" t="str">
        <x:v>https://raw.githubusercontent.com/Mar-7th/StarRailRes/dbe8cdfcfb0bf657b9fe1cf92d5537f118ccb487/index_new/cn/character_skills.json</x:v>
      </x:c>
    </x:row>
    <x:row r="4185" ht="98" customHeight="1">
      <x:c r="A4185" s="6" t="str">
        <x:v>140404_10</x:v>
      </x:c>
      <x:c r="B4185" s="6" t="str">
        <x:v>140404</x:v>
      </x:c>
      <x:c r="C4185" s="6" t="n">
        <x:v>10</x:v>
      </x:c>
      <x:c r="D4185" s="6" t="str">
        <x:v>以血还血</x:v>
      </x:c>
      <x:c r="E4185" s="7" t="str">
        <x:v>每损失1%生命值积攒1点充能，最多积攒200点。充能达到100时消耗100点充能进入【血仇】状态并回复等同于万敌25%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85" s="6" t="n">
        <x:v>0</x:v>
      </x:c>
      <x:c r="G4185" s="6" t="n">
        <x:v>0</x:v>
      </x:c>
      <x:c r="H4185" s="6" t="n">
        <x:v>0</x:v>
      </x:c>
      <x:c r="I4185" s="6" t="n">
        <x:v>0</x:v>
      </x:c>
      <x:c r="J4185" s="6" t="str">
        <x:v>[0.25, 0, 150, 0.5, 0.5]</x:v>
      </x:c>
      <x:c r="K4185" s="7" t="str">
        <x:v>无首段伤害倍率，请覆盖或设为辅助技能</x:v>
      </x:c>
      <x:c r="L4185" s="6" t="str">
        <x:v>https://raw.githubusercontent.com/Mar-7th/StarRailRes/dbe8cdfcfb0bf657b9fe1cf92d5537f118ccb487/index_new/cn/character_skills.json</x:v>
      </x:c>
    </x:row>
    <x:row r="4186" ht="98" customHeight="1">
      <x:c r="A4186" s="6" t="str">
        <x:v>140404_11</x:v>
      </x:c>
      <x:c r="B4186" s="6" t="str">
        <x:v>140404</x:v>
      </x:c>
      <x:c r="C4186" s="6" t="n">
        <x:v>11</x:v>
      </x:c>
      <x:c r="D4186" s="6" t="str">
        <x:v>以血还血</x:v>
      </x:c>
      <x:c r="E4186" s="7" t="str">
        <x:v>每损失1%生命值积攒1点充能，最多积攒200点。充能达到100时消耗100点充能进入【血仇】状态并回复等同于万敌26%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86" s="6" t="n">
        <x:v>0</x:v>
      </x:c>
      <x:c r="G4186" s="6" t="n">
        <x:v>0</x:v>
      </x:c>
      <x:c r="H4186" s="6" t="n">
        <x:v>0</x:v>
      </x:c>
      <x:c r="I4186" s="6" t="n">
        <x:v>0</x:v>
      </x:c>
      <x:c r="J4186" s="6" t="str">
        <x:v>[0.26, 0, 150, 0.5, 0.5]</x:v>
      </x:c>
      <x:c r="K4186" s="7" t="str">
        <x:v>无首段伤害倍率，请覆盖或设为辅助技能</x:v>
      </x:c>
      <x:c r="L4186" s="6" t="str">
        <x:v>https://raw.githubusercontent.com/Mar-7th/StarRailRes/dbe8cdfcfb0bf657b9fe1cf92d5537f118ccb487/index_new/cn/character_skills.json</x:v>
      </x:c>
    </x:row>
    <x:row r="4187" ht="98" customHeight="1">
      <x:c r="A4187" s="6" t="str">
        <x:v>140404_12</x:v>
      </x:c>
      <x:c r="B4187" s="6" t="str">
        <x:v>140404</x:v>
      </x:c>
      <x:c r="C4187" s="6" t="n">
        <x:v>12</x:v>
      </x:c>
      <x:c r="D4187" s="6" t="str">
        <x:v>以血还血</x:v>
      </x:c>
      <x:c r="E4187" s="7" t="str">
        <x:v>每损失1%生命值积攒1点充能，最多积攒200点。充能达到100时消耗100点充能进入【血仇】状态并回复等同于万敌27%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87" s="6" t="n">
        <x:v>0</x:v>
      </x:c>
      <x:c r="G4187" s="6" t="n">
        <x:v>0</x:v>
      </x:c>
      <x:c r="H4187" s="6" t="n">
        <x:v>0</x:v>
      </x:c>
      <x:c r="I4187" s="6" t="n">
        <x:v>0</x:v>
      </x:c>
      <x:c r="J4187" s="6" t="str">
        <x:v>[0.27, 0, 150, 0.5, 0.5]</x:v>
      </x:c>
      <x:c r="K4187" s="7" t="str">
        <x:v>无首段伤害倍率，请覆盖或设为辅助技能</x:v>
      </x:c>
      <x:c r="L4187" s="6" t="str">
        <x:v>https://raw.githubusercontent.com/Mar-7th/StarRailRes/dbe8cdfcfb0bf657b9fe1cf92d5537f118ccb487/index_new/cn/character_skills.json</x:v>
      </x:c>
    </x:row>
    <x:row r="4188" ht="98" customHeight="1">
      <x:c r="A4188" s="6" t="str">
        <x:v>140404_13</x:v>
      </x:c>
      <x:c r="B4188" s="6" t="str">
        <x:v>140404</x:v>
      </x:c>
      <x:c r="C4188" s="6" t="n">
        <x:v>13</x:v>
      </x:c>
      <x:c r="D4188" s="6" t="str">
        <x:v>以血还血</x:v>
      </x:c>
      <x:c r="E4188" s="7" t="str">
        <x:v>每损失1%生命值积攒1点充能，最多积攒200点。充能达到100时消耗100点充能进入【血仇】状态并回复等同于万敌28%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88" s="6" t="n">
        <x:v>0</x:v>
      </x:c>
      <x:c r="G4188" s="6" t="n">
        <x:v>0</x:v>
      </x:c>
      <x:c r="H4188" s="6" t="n">
        <x:v>0</x:v>
      </x:c>
      <x:c r="I4188" s="6" t="n">
        <x:v>0</x:v>
      </x:c>
      <x:c r="J4188" s="6" t="str">
        <x:v>[0.28, 0, 150, 0.5, 0.5]</x:v>
      </x:c>
      <x:c r="K4188" s="7" t="str">
        <x:v>无首段伤害倍率，请覆盖或设为辅助技能</x:v>
      </x:c>
      <x:c r="L4188" s="6" t="str">
        <x:v>https://raw.githubusercontent.com/Mar-7th/StarRailRes/dbe8cdfcfb0bf657b9fe1cf92d5537f118ccb487/index_new/cn/character_skills.json</x:v>
      </x:c>
    </x:row>
    <x:row r="4189" ht="98" customHeight="1">
      <x:c r="A4189" s="6" t="str">
        <x:v>140404_14</x:v>
      </x:c>
      <x:c r="B4189" s="6" t="str">
        <x:v>140404</x:v>
      </x:c>
      <x:c r="C4189" s="6" t="n">
        <x:v>14</x:v>
      </x:c>
      <x:c r="D4189" s="6" t="str">
        <x:v>以血还血</x:v>
      </x:c>
      <x:c r="E4189" s="7" t="str">
        <x:v>每损失1%生命值积攒1点充能，最多积攒200点。充能达到100时消耗100点充能进入【血仇】状态并回复等同于万敌29%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89" s="6" t="n">
        <x:v>0</x:v>
      </x:c>
      <x:c r="G4189" s="6" t="n">
        <x:v>0</x:v>
      </x:c>
      <x:c r="H4189" s="6" t="n">
        <x:v>0</x:v>
      </x:c>
      <x:c r="I4189" s="6" t="n">
        <x:v>0</x:v>
      </x:c>
      <x:c r="J4189" s="6" t="str">
        <x:v>[0.29, 0, 150, 0.5, 0.5]</x:v>
      </x:c>
      <x:c r="K4189" s="7" t="str">
        <x:v>无首段伤害倍率，请覆盖或设为辅助技能</x:v>
      </x:c>
      <x:c r="L4189" s="6" t="str">
        <x:v>https://raw.githubusercontent.com/Mar-7th/StarRailRes/dbe8cdfcfb0bf657b9fe1cf92d5537f118ccb487/index_new/cn/character_skills.json</x:v>
      </x:c>
    </x:row>
    <x:row r="4190" ht="98" customHeight="1">
      <x:c r="A4190" s="6" t="str">
        <x:v>140404_15</x:v>
      </x:c>
      <x:c r="B4190" s="6" t="str">
        <x:v>140404</x:v>
      </x:c>
      <x:c r="C4190" s="6" t="n">
        <x:v>15</x:v>
      </x:c>
      <x:c r="D4190" s="6" t="str">
        <x:v>以血还血</x:v>
      </x:c>
      <x:c r="E4190" s="7" t="str">
        <x:v>每损失1%生命值积攒1点充能，最多积攒200点。充能达到100时消耗100点充能进入【血仇】状态并回复等同于万敌30%生命上限的生命值，同时行动提前100%。【血仇】状态下生命上限提高，数值等同于当前生命上限的50%，防御力保持为0。自身回合开始时自动施放【弑王成王】。
【血仇】状态期间充能达到150点时，万敌立即获得1个额外回合并自动施放【弑神登神】。
【血仇】状态期间，万敌受到致命攻击时不会陷入无法战斗状态，但会清空充能退出【血仇】状态并回复等同于自身50%生命上限的生命值。</x:v>
      </x:c>
      <x:c r="F4190" s="6" t="n">
        <x:v>0</x:v>
      </x:c>
      <x:c r="G4190" s="6" t="n">
        <x:v>0</x:v>
      </x:c>
      <x:c r="H4190" s="6" t="n">
        <x:v>0</x:v>
      </x:c>
      <x:c r="I4190" s="6" t="n">
        <x:v>0</x:v>
      </x:c>
      <x:c r="J4190" s="6" t="str">
        <x:v>[0.3, 0, 150, 0.5, 0.5]</x:v>
      </x:c>
      <x:c r="K4190" s="7" t="str">
        <x:v>无首段伤害倍率，请覆盖或设为辅助技能</x:v>
      </x:c>
      <x:c r="L4190" s="6" t="str">
        <x:v>https://raw.githubusercontent.com/Mar-7th/StarRailRes/dbe8cdfcfb0bf657b9fe1cf92d5537f118ccb487/index_new/cn/character_skills.json</x:v>
      </x:c>
    </x:row>
    <x:row r="4191" ht="20" customHeight="1">
      <x:c r="A4191" s="6" t="str">
        <x:v>140406_1</x:v>
      </x:c>
      <x:c r="B4191" s="6" t="str">
        <x:v>140406</x:v>
      </x:c>
      <x:c r="C4191" s="6" t="n">
        <x:v>1</x:v>
      </x:c>
      <x:c r="D4191" s="6" t="str">
        <x:v>攻击</x:v>
      </x:c>
      <x:c r="E4191" s="7" t="str">
        <x:v>攻击敌人，进入战斗后削弱敌方目标对应属性韧性。</x:v>
      </x:c>
      <x:c r="F4191" s="6" t="n">
        <x:v>0</x:v>
      </x:c>
      <x:c r="G4191" s="6" t="n">
        <x:v>0</x:v>
      </x:c>
      <x:c r="H4191" s="6" t="n">
        <x:v>0</x:v>
      </x:c>
      <x:c r="I4191" s="6" t="n">
        <x:v>0</x:v>
      </x:c>
      <x:c r="J4191" s="6" t="str">
        <x:v>[]</x:v>
      </x:c>
      <x:c r="K4191" s="7" t="str">
        <x:v>缺少结构化参数，必须覆盖</x:v>
      </x:c>
      <x:c r="L4191" s="6" t="str">
        <x:v>https://raw.githubusercontent.com/Mar-7th/StarRailRes/dbe8cdfcfb0bf657b9fe1cf92d5537f118ccb487/index_new/cn/character_skills.json</x:v>
      </x:c>
    </x:row>
    <x:row r="4192" ht="53" customHeight="1">
      <x:c r="A4192" s="6" t="str">
        <x:v>140407_1</x:v>
      </x:c>
      <x:c r="B4192" s="6" t="str">
        <x:v>140407</x:v>
      </x:c>
      <x:c r="C4192" s="6" t="n">
        <x:v>1</x:v>
      </x:c>
      <x:c r="D4192" s="6" t="str">
        <x:v>折戟臣服的监牢</x:v>
      </x:c>
      <x:c r="E4192" s="7" t="str">
        <x:v>使用秘技后牵引一定区域内的敌人并使其陷入10秒的晕眩状态，晕眩状态下敌人不会主动攻击我方目标。
若主动攻击陷入晕眩状态的敌人，进入战斗时，对敌方全体造成等同于万敌80%生命上限的虚数属性伤害，并使目标陷入嘲讽状态，持续1回合。自身积攒50点天赋充能。</x:v>
      </x:c>
      <x:c r="F4192" s="6" t="n">
        <x:v>0</x:v>
      </x:c>
      <x:c r="G4192" s="6" t="n">
        <x:v>0</x:v>
      </x:c>
      <x:c r="H4192" s="6" t="n">
        <x:v>0</x:v>
      </x:c>
      <x:c r="I4192" s="6" t="n">
        <x:v>0</x:v>
      </x:c>
      <x:c r="J4192" s="6" t="str">
        <x:v>[10, 0.8, 1, 1, 50]</x:v>
      </x:c>
      <x:c r="K4192" s="7" t="str">
        <x:v>无首段伤害倍率，请覆盖或设为辅助技能</x:v>
      </x:c>
      <x:c r="L4192" s="6" t="str">
        <x:v>https://raw.githubusercontent.com/Mar-7th/StarRailRes/dbe8cdfcfb0bf657b9fe1cf92d5537f118ccb487/index_new/cn/character_skills.json</x:v>
      </x:c>
    </x:row>
    <x:row r="4193" ht="53" customHeight="1">
      <x:c r="A4193" s="6" t="str">
        <x:v>140409_1</x:v>
      </x:c>
      <x:c r="B4193" s="6" t="str">
        <x:v>140409</x:v>
      </x:c>
      <x:c r="C4193" s="6" t="n">
        <x:v>1</x:v>
      </x:c>
      <x:c r="D4193" s="6" t="str">
        <x:v>弑王成王</x:v>
      </x:c>
      <x:c r="E4193" s="7" t="str">
        <x:v>消耗等同于万敌当前生命值35%的生命值，对敌方单体造成等同于万敌55%生命上限的虚数属性伤害，同时对其相邻目标造成等同于万敌33%生命上限的虚数属性伤害。
若当前生命值不足，施放战技时万敌的当前生命值降低至1点。
该技能会自动施放。</x:v>
      </x:c>
      <x:c r="F4193" s="6" t="n">
        <x:v>0</x:v>
      </x:c>
      <x:c r="G4193" s="6" t="n">
        <x:v>0.8800000000000001</x:v>
      </x:c>
      <x:c r="H4193" s="6" t="n">
        <x:v>0</x:v>
      </x:c>
      <x:c r="I4193" s="6" t="n">
        <x:v>0</x:v>
      </x:c>
      <x:c r="J4193" s="6" t="str">
        <x:v>[0.55, 0.33, 0.35]</x:v>
      </x:c>
      <x:c r="K4193" s="7" t="str">
        <x:v>需确认条件及分段</x:v>
      </x:c>
      <x:c r="L4193" s="6" t="str">
        <x:v>https://raw.githubusercontent.com/Mar-7th/StarRailRes/dbe8cdfcfb0bf657b9fe1cf92d5537f118ccb487/index_new/cn/character_skills.json</x:v>
      </x:c>
    </x:row>
    <x:row r="4194" ht="53" customHeight="1">
      <x:c r="A4194" s="6" t="str">
        <x:v>140409_2</x:v>
      </x:c>
      <x:c r="B4194" s="6" t="str">
        <x:v>140409</x:v>
      </x:c>
      <x:c r="C4194" s="6" t="n">
        <x:v>2</x:v>
      </x:c>
      <x:c r="D4194" s="6" t="str">
        <x:v>弑王成王</x:v>
      </x:c>
      <x:c r="E4194" s="7" t="str">
        <x:v>消耗等同于万敌当前生命值35%的生命值，对敌方单体造成等同于万敌60.5%生命上限的虚数属性伤害，同时对其相邻目标造成等同于万敌36.3%生命上限的虚数属性伤害。
若当前生命值不足，施放战技时万敌的当前生命值降低至1点。
该技能会自动施放。</x:v>
      </x:c>
      <x:c r="F4194" s="6" t="n">
        <x:v>0</x:v>
      </x:c>
      <x:c r="G4194" s="6" t="n">
        <x:v>0.968</x:v>
      </x:c>
      <x:c r="H4194" s="6" t="n">
        <x:v>0</x:v>
      </x:c>
      <x:c r="I4194" s="6" t="n">
        <x:v>0</x:v>
      </x:c>
      <x:c r="J4194" s="6" t="str">
        <x:v>[0.605, 0.363, 0.35]</x:v>
      </x:c>
      <x:c r="K4194" s="7" t="str">
        <x:v>需确认条件及分段</x:v>
      </x:c>
      <x:c r="L4194" s="6" t="str">
        <x:v>https://raw.githubusercontent.com/Mar-7th/StarRailRes/dbe8cdfcfb0bf657b9fe1cf92d5537f118ccb487/index_new/cn/character_skills.json</x:v>
      </x:c>
    </x:row>
    <x:row r="4195" ht="53" customHeight="1">
      <x:c r="A4195" s="6" t="str">
        <x:v>140409_3</x:v>
      </x:c>
      <x:c r="B4195" s="6" t="str">
        <x:v>140409</x:v>
      </x:c>
      <x:c r="C4195" s="6" t="n">
        <x:v>3</x:v>
      </x:c>
      <x:c r="D4195" s="6" t="str">
        <x:v>弑王成王</x:v>
      </x:c>
      <x:c r="E4195" s="7" t="str">
        <x:v>消耗等同于万敌当前生命值35%的生命值，对敌方单体造成等同于万敌66%生命上限的虚数属性伤害，同时对其相邻目标造成等同于万敌39.6%生命上限的虚数属性伤害。
若当前生命值不足，施放战技时万敌的当前生命值降低至1点。
该技能会自动施放。</x:v>
      </x:c>
      <x:c r="F4195" s="6" t="n">
        <x:v>0</x:v>
      </x:c>
      <x:c r="G4195" s="6" t="n">
        <x:v>1.056</x:v>
      </x:c>
      <x:c r="H4195" s="6" t="n">
        <x:v>0</x:v>
      </x:c>
      <x:c r="I4195" s="6" t="n">
        <x:v>0</x:v>
      </x:c>
      <x:c r="J4195" s="6" t="str">
        <x:v>[0.66, 0.396, 0.35]</x:v>
      </x:c>
      <x:c r="K4195" s="7" t="str">
        <x:v>需确认条件及分段</x:v>
      </x:c>
      <x:c r="L4195" s="6" t="str">
        <x:v>https://raw.githubusercontent.com/Mar-7th/StarRailRes/dbe8cdfcfb0bf657b9fe1cf92d5537f118ccb487/index_new/cn/character_skills.json</x:v>
      </x:c>
    </x:row>
    <x:row r="4196" ht="53" customHeight="1">
      <x:c r="A4196" s="6" t="str">
        <x:v>140409_4</x:v>
      </x:c>
      <x:c r="B4196" s="6" t="str">
        <x:v>140409</x:v>
      </x:c>
      <x:c r="C4196" s="6" t="n">
        <x:v>4</x:v>
      </x:c>
      <x:c r="D4196" s="6" t="str">
        <x:v>弑王成王</x:v>
      </x:c>
      <x:c r="E4196" s="7" t="str">
        <x:v>消耗等同于万敌当前生命值35%的生命值，对敌方单体造成等同于万敌71.5%生命上限的虚数属性伤害，同时对其相邻目标造成等同于万敌42.9%生命上限的虚数属性伤害。
若当前生命值不足，施放战技时万敌的当前生命值降低至1点。
该技能会自动施放。</x:v>
      </x:c>
      <x:c r="F4196" s="6" t="n">
        <x:v>0</x:v>
      </x:c>
      <x:c r="G4196" s="6" t="n">
        <x:v>1.144</x:v>
      </x:c>
      <x:c r="H4196" s="6" t="n">
        <x:v>0</x:v>
      </x:c>
      <x:c r="I4196" s="6" t="n">
        <x:v>0</x:v>
      </x:c>
      <x:c r="J4196" s="6" t="str">
        <x:v>[0.715, 0.429, 0.35]</x:v>
      </x:c>
      <x:c r="K4196" s="7" t="str">
        <x:v>需确认条件及分段</x:v>
      </x:c>
      <x:c r="L4196" s="6" t="str">
        <x:v>https://raw.githubusercontent.com/Mar-7th/StarRailRes/dbe8cdfcfb0bf657b9fe1cf92d5537f118ccb487/index_new/cn/character_skills.json</x:v>
      </x:c>
    </x:row>
    <x:row r="4197" ht="53" customHeight="1">
      <x:c r="A4197" s="6" t="str">
        <x:v>140409_5</x:v>
      </x:c>
      <x:c r="B4197" s="6" t="str">
        <x:v>140409</x:v>
      </x:c>
      <x:c r="C4197" s="6" t="n">
        <x:v>5</x:v>
      </x:c>
      <x:c r="D4197" s="6" t="str">
        <x:v>弑王成王</x:v>
      </x:c>
      <x:c r="E4197" s="7" t="str">
        <x:v>消耗等同于万敌当前生命值35%的生命值，对敌方单体造成等同于万敌77%生命上限的虚数属性伤害，同时对其相邻目标造成等同于万敌46.2%生命上限的虚数属性伤害。
若当前生命值不足，施放战技时万敌的当前生命值降低至1点。
该技能会自动施放。</x:v>
      </x:c>
      <x:c r="F4197" s="6" t="n">
        <x:v>0</x:v>
      </x:c>
      <x:c r="G4197" s="6" t="n">
        <x:v>1.232</x:v>
      </x:c>
      <x:c r="H4197" s="6" t="n">
        <x:v>0</x:v>
      </x:c>
      <x:c r="I4197" s="6" t="n">
        <x:v>0</x:v>
      </x:c>
      <x:c r="J4197" s="6" t="str">
        <x:v>[0.77, 0.462, 0.35]</x:v>
      </x:c>
      <x:c r="K4197" s="7" t="str">
        <x:v>需确认条件及分段</x:v>
      </x:c>
      <x:c r="L4197" s="6" t="str">
        <x:v>https://raw.githubusercontent.com/Mar-7th/StarRailRes/dbe8cdfcfb0bf657b9fe1cf92d5537f118ccb487/index_new/cn/character_skills.json</x:v>
      </x:c>
    </x:row>
    <x:row r="4198" ht="53" customHeight="1">
      <x:c r="A4198" s="6" t="str">
        <x:v>140409_6</x:v>
      </x:c>
      <x:c r="B4198" s="6" t="str">
        <x:v>140409</x:v>
      </x:c>
      <x:c r="C4198" s="6" t="n">
        <x:v>6</x:v>
      </x:c>
      <x:c r="D4198" s="6" t="str">
        <x:v>弑王成王</x:v>
      </x:c>
      <x:c r="E4198" s="7" t="str">
        <x:v>消耗等同于万敌当前生命值35%的生命值，对敌方单体造成等同于万敌82.5%生命上限的虚数属性伤害，同时对其相邻目标造成等同于万敌49.5%生命上限的虚数属性伤害。
若当前生命值不足，施放战技时万敌的当前生命值降低至1点。
该技能会自动施放。</x:v>
      </x:c>
      <x:c r="F4198" s="6" t="n">
        <x:v>0</x:v>
      </x:c>
      <x:c r="G4198" s="6" t="n">
        <x:v>1.3199999999999998</x:v>
      </x:c>
      <x:c r="H4198" s="6" t="n">
        <x:v>0</x:v>
      </x:c>
      <x:c r="I4198" s="6" t="n">
        <x:v>0</x:v>
      </x:c>
      <x:c r="J4198" s="6" t="str">
        <x:v>[0.825, 0.495, 0.35]</x:v>
      </x:c>
      <x:c r="K4198" s="7" t="str">
        <x:v>需确认条件及分段</x:v>
      </x:c>
      <x:c r="L4198" s="6" t="str">
        <x:v>https://raw.githubusercontent.com/Mar-7th/StarRailRes/dbe8cdfcfb0bf657b9fe1cf92d5537f118ccb487/index_new/cn/character_skills.json</x:v>
      </x:c>
    </x:row>
    <x:row r="4199" ht="53" customHeight="1">
      <x:c r="A4199" s="6" t="str">
        <x:v>140409_7</x:v>
      </x:c>
      <x:c r="B4199" s="6" t="str">
        <x:v>140409</x:v>
      </x:c>
      <x:c r="C4199" s="6" t="n">
        <x:v>7</x:v>
      </x:c>
      <x:c r="D4199" s="6" t="str">
        <x:v>弑王成王</x:v>
      </x:c>
      <x:c r="E4199" s="7" t="str">
        <x:v>消耗等同于万敌当前生命值35%的生命值，对敌方单体造成等同于万敌89.38%生命上限的虚数属性伤害，同时对其相邻目标造成等同于万敌53.63%生命上限的虚数属性伤害。
若当前生命值不足，施放战技时万敌的当前生命值降低至1点。
该技能会自动施放。</x:v>
      </x:c>
      <x:c r="F4199" s="6" t="n">
        <x:v>0</x:v>
      </x:c>
      <x:c r="G4199" s="6" t="n">
        <x:v>1.4301</x:v>
      </x:c>
      <x:c r="H4199" s="6" t="n">
        <x:v>0</x:v>
      </x:c>
      <x:c r="I4199" s="6" t="n">
        <x:v>0</x:v>
      </x:c>
      <x:c r="J4199" s="6" t="str">
        <x:v>[0.8938, 0.5363, 0.35]</x:v>
      </x:c>
      <x:c r="K4199" s="7" t="str">
        <x:v>需确认条件及分段</x:v>
      </x:c>
      <x:c r="L4199" s="6" t="str">
        <x:v>https://raw.githubusercontent.com/Mar-7th/StarRailRes/dbe8cdfcfb0bf657b9fe1cf92d5537f118ccb487/index_new/cn/character_skills.json</x:v>
      </x:c>
    </x:row>
    <x:row r="4200" ht="53" customHeight="1">
      <x:c r="A4200" s="6" t="str">
        <x:v>140409_8</x:v>
      </x:c>
      <x:c r="B4200" s="6" t="str">
        <x:v>140409</x:v>
      </x:c>
      <x:c r="C4200" s="6" t="n">
        <x:v>8</x:v>
      </x:c>
      <x:c r="D4200" s="6" t="str">
        <x:v>弑王成王</x:v>
      </x:c>
      <x:c r="E4200" s="7" t="str">
        <x:v>消耗等同于万敌当前生命值35%的生命值，对敌方单体造成等同于万敌96.25%生命上限的虚数属性伤害，同时对其相邻目标造成等同于万敌57.75%生命上限的虚数属性伤害。
若当前生命值不足，施放战技时万敌的当前生命值降低至1点。
该技能会自动施放。</x:v>
      </x:c>
      <x:c r="F4200" s="6" t="n">
        <x:v>0</x:v>
      </x:c>
      <x:c r="G4200" s="6" t="n">
        <x:v>1.54</x:v>
      </x:c>
      <x:c r="H4200" s="6" t="n">
        <x:v>0</x:v>
      </x:c>
      <x:c r="I4200" s="6" t="n">
        <x:v>0</x:v>
      </x:c>
      <x:c r="J4200" s="6" t="str">
        <x:v>[0.9625, 0.5775, 0.35]</x:v>
      </x:c>
      <x:c r="K4200" s="7" t="str">
        <x:v>需确认条件及分段</x:v>
      </x:c>
      <x:c r="L4200" s="6" t="str">
        <x:v>https://raw.githubusercontent.com/Mar-7th/StarRailRes/dbe8cdfcfb0bf657b9fe1cf92d5537f118ccb487/index_new/cn/character_skills.json</x:v>
      </x:c>
    </x:row>
    <x:row r="4201" ht="53" customHeight="1">
      <x:c r="A4201" s="6" t="str">
        <x:v>140409_9</x:v>
      </x:c>
      <x:c r="B4201" s="6" t="str">
        <x:v>140409</x:v>
      </x:c>
      <x:c r="C4201" s="6" t="n">
        <x:v>9</x:v>
      </x:c>
      <x:c r="D4201" s="6" t="str">
        <x:v>弑王成王</x:v>
      </x:c>
      <x:c r="E4201" s="7" t="str">
        <x:v>消耗等同于万敌当前生命值35%的生命值，对敌方单体造成等同于万敌103.12%生命上限的虚数属性伤害，同时对其相邻目标造成等同于万敌61.88%生命上限的虚数属性伤害。
若当前生命值不足，施放战技时万敌的当前生命值降低至1点。
该技能会自动施放。</x:v>
      </x:c>
      <x:c r="F4201" s="6" t="n">
        <x:v>0</x:v>
      </x:c>
      <x:c r="G4201" s="6" t="n">
        <x:v>1.65</x:v>
      </x:c>
      <x:c r="H4201" s="6" t="n">
        <x:v>0</x:v>
      </x:c>
      <x:c r="I4201" s="6" t="n">
        <x:v>0</x:v>
      </x:c>
      <x:c r="J4201" s="6" t="str">
        <x:v>[1.0312, 0.6188, 0.35]</x:v>
      </x:c>
      <x:c r="K4201" s="7" t="str">
        <x:v>需确认条件及分段</x:v>
      </x:c>
      <x:c r="L4201" s="6" t="str">
        <x:v>https://raw.githubusercontent.com/Mar-7th/StarRailRes/dbe8cdfcfb0bf657b9fe1cf92d5537f118ccb487/index_new/cn/character_skills.json</x:v>
      </x:c>
    </x:row>
    <x:row r="4202" ht="53" customHeight="1">
      <x:c r="A4202" s="6" t="str">
        <x:v>140409_10</x:v>
      </x:c>
      <x:c r="B4202" s="6" t="str">
        <x:v>140409</x:v>
      </x:c>
      <x:c r="C4202" s="6" t="n">
        <x:v>10</x:v>
      </x:c>
      <x:c r="D4202" s="6" t="str">
        <x:v>弑王成王</x:v>
      </x:c>
      <x:c r="E4202" s="7" t="str">
        <x:v>消耗等同于万敌当前生命值35%的生命值，对敌方单体造成等同于万敌110%生命上限的虚数属性伤害，同时对其相邻目标造成等同于万敌66%生命上限的虚数属性伤害。
若当前生命值不足，施放战技时万敌的当前生命值降低至1点。
该技能会自动施放。</x:v>
      </x:c>
      <x:c r="F4202" s="6" t="n">
        <x:v>0</x:v>
      </x:c>
      <x:c r="G4202" s="6" t="n">
        <x:v>1.7600000000000002</x:v>
      </x:c>
      <x:c r="H4202" s="6" t="n">
        <x:v>0</x:v>
      </x:c>
      <x:c r="I4202" s="6" t="n">
        <x:v>0</x:v>
      </x:c>
      <x:c r="J4202" s="6" t="str">
        <x:v>[1.1, 0.66, 0.35]</x:v>
      </x:c>
      <x:c r="K4202" s="7" t="str">
        <x:v>需确认条件及分段</x:v>
      </x:c>
      <x:c r="L4202" s="6" t="str">
        <x:v>https://raw.githubusercontent.com/Mar-7th/StarRailRes/dbe8cdfcfb0bf657b9fe1cf92d5537f118ccb487/index_new/cn/character_skills.json</x:v>
      </x:c>
    </x:row>
    <x:row r="4203" ht="53" customHeight="1">
      <x:c r="A4203" s="6" t="str">
        <x:v>140409_11</x:v>
      </x:c>
      <x:c r="B4203" s="6" t="str">
        <x:v>140409</x:v>
      </x:c>
      <x:c r="C4203" s="6" t="n">
        <x:v>11</x:v>
      </x:c>
      <x:c r="D4203" s="6" t="str">
        <x:v>弑王成王</x:v>
      </x:c>
      <x:c r="E4203" s="7" t="str">
        <x:v>消耗等同于万敌当前生命值35%的生命值，对敌方单体造成等同于万敌115.5%生命上限的虚数属性伤害，同时对其相邻目标造成等同于万敌69.3%生命上限的虚数属性伤害。
若当前生命值不足，施放战技时万敌的当前生命值降低至1点。
该技能会自动施放。</x:v>
      </x:c>
      <x:c r="F4203" s="6" t="n">
        <x:v>0</x:v>
      </x:c>
      <x:c r="G4203" s="6" t="n">
        <x:v>1.8479999999999999</x:v>
      </x:c>
      <x:c r="H4203" s="6" t="n">
        <x:v>0</x:v>
      </x:c>
      <x:c r="I4203" s="6" t="n">
        <x:v>0</x:v>
      </x:c>
      <x:c r="J4203" s="6" t="str">
        <x:v>[1.155, 0.693, 0.35]</x:v>
      </x:c>
      <x:c r="K4203" s="7" t="str">
        <x:v>需确认条件及分段</x:v>
      </x:c>
      <x:c r="L4203" s="6" t="str">
        <x:v>https://raw.githubusercontent.com/Mar-7th/StarRailRes/dbe8cdfcfb0bf657b9fe1cf92d5537f118ccb487/index_new/cn/character_skills.json</x:v>
      </x:c>
    </x:row>
    <x:row r="4204" ht="53" customHeight="1">
      <x:c r="A4204" s="6" t="str">
        <x:v>140409_12</x:v>
      </x:c>
      <x:c r="B4204" s="6" t="str">
        <x:v>140409</x:v>
      </x:c>
      <x:c r="C4204" s="6" t="n">
        <x:v>12</x:v>
      </x:c>
      <x:c r="D4204" s="6" t="str">
        <x:v>弑王成王</x:v>
      </x:c>
      <x:c r="E4204" s="7" t="str">
        <x:v>消耗等同于万敌当前生命值35%的生命值，对敌方单体造成等同于万敌121%生命上限的虚数属性伤害，同时对其相邻目标造成等同于万敌72.6%生命上限的虚数属性伤害。
若当前生命值不足，施放战技时万敌的当前生命值降低至1点。
该技能会自动施放。</x:v>
      </x:c>
      <x:c r="F4204" s="6" t="n">
        <x:v>0</x:v>
      </x:c>
      <x:c r="G4204" s="6" t="n">
        <x:v>1.936</x:v>
      </x:c>
      <x:c r="H4204" s="6" t="n">
        <x:v>0</x:v>
      </x:c>
      <x:c r="I4204" s="6" t="n">
        <x:v>0</x:v>
      </x:c>
      <x:c r="J4204" s="6" t="str">
        <x:v>[1.21, 0.726, 0.35]</x:v>
      </x:c>
      <x:c r="K4204" s="7" t="str">
        <x:v>需确认条件及分段</x:v>
      </x:c>
      <x:c r="L4204" s="6" t="str">
        <x:v>https://raw.githubusercontent.com/Mar-7th/StarRailRes/dbe8cdfcfb0bf657b9fe1cf92d5537f118ccb487/index_new/cn/character_skills.json</x:v>
      </x:c>
    </x:row>
    <x:row r="4205" ht="53" customHeight="1">
      <x:c r="A4205" s="6" t="str">
        <x:v>140409_13</x:v>
      </x:c>
      <x:c r="B4205" s="6" t="str">
        <x:v>140409</x:v>
      </x:c>
      <x:c r="C4205" s="6" t="n">
        <x:v>13</x:v>
      </x:c>
      <x:c r="D4205" s="6" t="str">
        <x:v>弑王成王</x:v>
      </x:c>
      <x:c r="E4205" s="7" t="str">
        <x:v>消耗等同于万敌当前生命值35%的生命值，对敌方单体造成等同于万敌126.5%生命上限的虚数属性伤害，同时对其相邻目标造成等同于万敌75.9%生命上限的虚数属性伤害。
若当前生命值不足，施放战技时万敌的当前生命值降低至1点。
该技能会自动施放。</x:v>
      </x:c>
      <x:c r="F4205" s="6" t="n">
        <x:v>0</x:v>
      </x:c>
      <x:c r="G4205" s="6" t="n">
        <x:v>2.024</x:v>
      </x:c>
      <x:c r="H4205" s="6" t="n">
        <x:v>0</x:v>
      </x:c>
      <x:c r="I4205" s="6" t="n">
        <x:v>0</x:v>
      </x:c>
      <x:c r="J4205" s="6" t="str">
        <x:v>[1.265, 0.759, 0.35]</x:v>
      </x:c>
      <x:c r="K4205" s="7" t="str">
        <x:v>需确认条件及分段</x:v>
      </x:c>
      <x:c r="L4205" s="6" t="str">
        <x:v>https://raw.githubusercontent.com/Mar-7th/StarRailRes/dbe8cdfcfb0bf657b9fe1cf92d5537f118ccb487/index_new/cn/character_skills.json</x:v>
      </x:c>
    </x:row>
    <x:row r="4206" ht="53" customHeight="1">
      <x:c r="A4206" s="6" t="str">
        <x:v>140409_14</x:v>
      </x:c>
      <x:c r="B4206" s="6" t="str">
        <x:v>140409</x:v>
      </x:c>
      <x:c r="C4206" s="6" t="n">
        <x:v>14</x:v>
      </x:c>
      <x:c r="D4206" s="6" t="str">
        <x:v>弑王成王</x:v>
      </x:c>
      <x:c r="E4206" s="7" t="str">
        <x:v>消耗等同于万敌当前生命值35%的生命值，对敌方单体造成等同于万敌132%生命上限的虚数属性伤害，同时对其相邻目标造成等同于万敌79.2%生命上限的虚数属性伤害。
若当前生命值不足，施放战技时万敌的当前生命值降低至1点。
该技能会自动施放。</x:v>
      </x:c>
      <x:c r="F4206" s="6" t="n">
        <x:v>0</x:v>
      </x:c>
      <x:c r="G4206" s="6" t="n">
        <x:v>2.112</x:v>
      </x:c>
      <x:c r="H4206" s="6" t="n">
        <x:v>0</x:v>
      </x:c>
      <x:c r="I4206" s="6" t="n">
        <x:v>0</x:v>
      </x:c>
      <x:c r="J4206" s="6" t="str">
        <x:v>[1.32, 0.792, 0.35]</x:v>
      </x:c>
      <x:c r="K4206" s="7" t="str">
        <x:v>需确认条件及分段</x:v>
      </x:c>
      <x:c r="L4206" s="6" t="str">
        <x:v>https://raw.githubusercontent.com/Mar-7th/StarRailRes/dbe8cdfcfb0bf657b9fe1cf92d5537f118ccb487/index_new/cn/character_skills.json</x:v>
      </x:c>
    </x:row>
    <x:row r="4207" ht="53" customHeight="1">
      <x:c r="A4207" s="6" t="str">
        <x:v>140409_15</x:v>
      </x:c>
      <x:c r="B4207" s="6" t="str">
        <x:v>140409</x:v>
      </x:c>
      <x:c r="C4207" s="6" t="n">
        <x:v>15</x:v>
      </x:c>
      <x:c r="D4207" s="6" t="str">
        <x:v>弑王成王</x:v>
      </x:c>
      <x:c r="E4207" s="7" t="str">
        <x:v>消耗等同于万敌当前生命值35%的生命值，对敌方单体造成等同于万敌137.5%生命上限的虚数属性伤害，同时对其相邻目标造成等同于万敌82.5%生命上限的虚数属性伤害。
若当前生命值不足，施放战技时万敌的当前生命值降低至1点。
该技能会自动施放。</x:v>
      </x:c>
      <x:c r="F4207" s="6" t="n">
        <x:v>0</x:v>
      </x:c>
      <x:c r="G4207" s="6" t="n">
        <x:v>2.2</x:v>
      </x:c>
      <x:c r="H4207" s="6" t="n">
        <x:v>0</x:v>
      </x:c>
      <x:c r="I4207" s="6" t="n">
        <x:v>0</x:v>
      </x:c>
      <x:c r="J4207" s="6" t="str">
        <x:v>[1.375, 0.825, 0.35]</x:v>
      </x:c>
      <x:c r="K4207" s="7" t="str">
        <x:v>需确认条件及分段</x:v>
      </x:c>
      <x:c r="L4207" s="6" t="str">
        <x:v>https://raw.githubusercontent.com/Mar-7th/StarRailRes/dbe8cdfcfb0bf657b9fe1cf92d5537f118ccb487/index_new/cn/character_skills.json</x:v>
      </x:c>
    </x:row>
    <x:row r="4208" ht="53" customHeight="1">
      <x:c r="A4208" s="6" t="str">
        <x:v>140411_1</x:v>
      </x:c>
      <x:c r="B4208" s="6" t="str">
        <x:v>140411</x:v>
      </x:c>
      <x:c r="C4208" s="6" t="n">
        <x:v>1</x:v>
      </x:c>
      <x:c r="D4208" s="6" t="str">
        <x:v>弑神登神</x:v>
      </x:c>
      <x:c r="E4208" s="7" t="str">
        <x:v>消耗150点充能，对敌方单体造成等同于万敌140%生命上限的虚数属性伤害，同时对其相邻目标造成等同于万敌84%生命上限的虚数属性伤害。
该技能会自动施放。此技能期间无法积攒充能。</x:v>
      </x:c>
      <x:c r="F4208" s="6" t="n">
        <x:v>0</x:v>
      </x:c>
      <x:c r="G4208" s="6" t="n">
        <x:v>2.2399999999999998</x:v>
      </x:c>
      <x:c r="H4208" s="6" t="n">
        <x:v>0</x:v>
      </x:c>
      <x:c r="I4208" s="6" t="n">
        <x:v>0</x:v>
      </x:c>
      <x:c r="J4208" s="6" t="str">
        <x:v>[1.4, 0.84, 150]</x:v>
      </x:c>
      <x:c r="K4208" s="7" t="str">
        <x:v>需确认条件及分段</x:v>
      </x:c>
      <x:c r="L4208" s="6" t="str">
        <x:v>https://raw.githubusercontent.com/Mar-7th/StarRailRes/dbe8cdfcfb0bf657b9fe1cf92d5537f118ccb487/index_new/cn/character_skills.json</x:v>
      </x:c>
    </x:row>
    <x:row r="4209" ht="53" customHeight="1">
      <x:c r="A4209" s="6" t="str">
        <x:v>140411_2</x:v>
      </x:c>
      <x:c r="B4209" s="6" t="str">
        <x:v>140411</x:v>
      </x:c>
      <x:c r="C4209" s="6" t="n">
        <x:v>2</x:v>
      </x:c>
      <x:c r="D4209" s="6" t="str">
        <x:v>弑神登神</x:v>
      </x:c>
      <x:c r="E4209" s="7" t="str">
        <x:v>消耗150点充能，对敌方单体造成等同于万敌154%生命上限的虚数属性伤害，同时对其相邻目标造成等同于万敌92.4%生命上限的虚数属性伤害。
该技能会自动施放。此技能期间无法积攒充能。</x:v>
      </x:c>
      <x:c r="F4209" s="6" t="n">
        <x:v>0</x:v>
      </x:c>
      <x:c r="G4209" s="6" t="n">
        <x:v>2.464</x:v>
      </x:c>
      <x:c r="H4209" s="6" t="n">
        <x:v>0</x:v>
      </x:c>
      <x:c r="I4209" s="6" t="n">
        <x:v>0</x:v>
      </x:c>
      <x:c r="J4209" s="6" t="str">
        <x:v>[1.54, 0.924, 150]</x:v>
      </x:c>
      <x:c r="K4209" s="7" t="str">
        <x:v>需确认条件及分段</x:v>
      </x:c>
      <x:c r="L4209" s="6" t="str">
        <x:v>https://raw.githubusercontent.com/Mar-7th/StarRailRes/dbe8cdfcfb0bf657b9fe1cf92d5537f118ccb487/index_new/cn/character_skills.json</x:v>
      </x:c>
    </x:row>
    <x:row r="4210" ht="53" customHeight="1">
      <x:c r="A4210" s="6" t="str">
        <x:v>140411_3</x:v>
      </x:c>
      <x:c r="B4210" s="6" t="str">
        <x:v>140411</x:v>
      </x:c>
      <x:c r="C4210" s="6" t="n">
        <x:v>3</x:v>
      </x:c>
      <x:c r="D4210" s="6" t="str">
        <x:v>弑神登神</x:v>
      </x:c>
      <x:c r="E4210" s="7" t="str">
        <x:v>消耗150点充能，对敌方单体造成等同于万敌168%生命上限的虚数属性伤害，同时对其相邻目标造成等同于万敌100.8%生命上限的虚数属性伤害。
该技能会自动施放。此技能期间无法积攒充能。</x:v>
      </x:c>
      <x:c r="F4210" s="6" t="n">
        <x:v>0</x:v>
      </x:c>
      <x:c r="G4210" s="6" t="n">
        <x:v>2.6879999999999997</x:v>
      </x:c>
      <x:c r="H4210" s="6" t="n">
        <x:v>0</x:v>
      </x:c>
      <x:c r="I4210" s="6" t="n">
        <x:v>0</x:v>
      </x:c>
      <x:c r="J4210" s="6" t="str">
        <x:v>[1.68, 1.008, 150]</x:v>
      </x:c>
      <x:c r="K4210" s="7" t="str">
        <x:v>需确认条件及分段</x:v>
      </x:c>
      <x:c r="L4210" s="6" t="str">
        <x:v>https://raw.githubusercontent.com/Mar-7th/StarRailRes/dbe8cdfcfb0bf657b9fe1cf92d5537f118ccb487/index_new/cn/character_skills.json</x:v>
      </x:c>
    </x:row>
    <x:row r="4211" ht="53" customHeight="1">
      <x:c r="A4211" s="6" t="str">
        <x:v>140411_4</x:v>
      </x:c>
      <x:c r="B4211" s="6" t="str">
        <x:v>140411</x:v>
      </x:c>
      <x:c r="C4211" s="6" t="n">
        <x:v>4</x:v>
      </x:c>
      <x:c r="D4211" s="6" t="str">
        <x:v>弑神登神</x:v>
      </x:c>
      <x:c r="E4211" s="7" t="str">
        <x:v>消耗150点充能，对敌方单体造成等同于万敌182%生命上限的虚数属性伤害，同时对其相邻目标造成等同于万敌109.2%生命上限的虚数属性伤害。
该技能会自动施放。此技能期间无法积攒充能。</x:v>
      </x:c>
      <x:c r="F4211" s="6" t="n">
        <x:v>0</x:v>
      </x:c>
      <x:c r="G4211" s="6" t="n">
        <x:v>2.912</x:v>
      </x:c>
      <x:c r="H4211" s="6" t="n">
        <x:v>0</x:v>
      </x:c>
      <x:c r="I4211" s="6" t="n">
        <x:v>0</x:v>
      </x:c>
      <x:c r="J4211" s="6" t="str">
        <x:v>[1.82, 1.092, 150]</x:v>
      </x:c>
      <x:c r="K4211" s="7" t="str">
        <x:v>需确认条件及分段</x:v>
      </x:c>
      <x:c r="L4211" s="6" t="str">
        <x:v>https://raw.githubusercontent.com/Mar-7th/StarRailRes/dbe8cdfcfb0bf657b9fe1cf92d5537f118ccb487/index_new/cn/character_skills.json</x:v>
      </x:c>
    </x:row>
    <x:row r="4212" ht="53" customHeight="1">
      <x:c r="A4212" s="6" t="str">
        <x:v>140411_5</x:v>
      </x:c>
      <x:c r="B4212" s="6" t="str">
        <x:v>140411</x:v>
      </x:c>
      <x:c r="C4212" s="6" t="n">
        <x:v>5</x:v>
      </x:c>
      <x:c r="D4212" s="6" t="str">
        <x:v>弑神登神</x:v>
      </x:c>
      <x:c r="E4212" s="7" t="str">
        <x:v>消耗150点充能，对敌方单体造成等同于万敌196%生命上限的虚数属性伤害，同时对其相邻目标造成等同于万敌117.6%生命上限的虚数属性伤害。
该技能会自动施放。此技能期间无法积攒充能。</x:v>
      </x:c>
      <x:c r="F4212" s="6" t="n">
        <x:v>0</x:v>
      </x:c>
      <x:c r="G4212" s="6" t="n">
        <x:v>3.136</x:v>
      </x:c>
      <x:c r="H4212" s="6" t="n">
        <x:v>0</x:v>
      </x:c>
      <x:c r="I4212" s="6" t="n">
        <x:v>0</x:v>
      </x:c>
      <x:c r="J4212" s="6" t="str">
        <x:v>[1.96, 1.176, 150]</x:v>
      </x:c>
      <x:c r="K4212" s="7" t="str">
        <x:v>需确认条件及分段</x:v>
      </x:c>
      <x:c r="L4212" s="6" t="str">
        <x:v>https://raw.githubusercontent.com/Mar-7th/StarRailRes/dbe8cdfcfb0bf657b9fe1cf92d5537f118ccb487/index_new/cn/character_skills.json</x:v>
      </x:c>
    </x:row>
    <x:row r="4213" ht="53" customHeight="1">
      <x:c r="A4213" s="6" t="str">
        <x:v>140411_6</x:v>
      </x:c>
      <x:c r="B4213" s="6" t="str">
        <x:v>140411</x:v>
      </x:c>
      <x:c r="C4213" s="6" t="n">
        <x:v>6</x:v>
      </x:c>
      <x:c r="D4213" s="6" t="str">
        <x:v>弑神登神</x:v>
      </x:c>
      <x:c r="E4213" s="7" t="str">
        <x:v>消耗150点充能，对敌方单体造成等同于万敌210%生命上限的虚数属性伤害，同时对其相邻目标造成等同于万敌126%生命上限的虚数属性伤害。
该技能会自动施放。此技能期间无法积攒充能。</x:v>
      </x:c>
      <x:c r="F4213" s="6" t="n">
        <x:v>0</x:v>
      </x:c>
      <x:c r="G4213" s="6" t="n">
        <x:v>3.3600000000000003</x:v>
      </x:c>
      <x:c r="H4213" s="6" t="n">
        <x:v>0</x:v>
      </x:c>
      <x:c r="I4213" s="6" t="n">
        <x:v>0</x:v>
      </x:c>
      <x:c r="J4213" s="6" t="str">
        <x:v>[2.1, 1.26, 150]</x:v>
      </x:c>
      <x:c r="K4213" s="7" t="str">
        <x:v>需确认条件及分段</x:v>
      </x:c>
      <x:c r="L4213" s="6" t="str">
        <x:v>https://raw.githubusercontent.com/Mar-7th/StarRailRes/dbe8cdfcfb0bf657b9fe1cf92d5537f118ccb487/index_new/cn/character_skills.json</x:v>
      </x:c>
    </x:row>
    <x:row r="4214" ht="53" customHeight="1">
      <x:c r="A4214" s="6" t="str">
        <x:v>140411_7</x:v>
      </x:c>
      <x:c r="B4214" s="6" t="str">
        <x:v>140411</x:v>
      </x:c>
      <x:c r="C4214" s="6" t="n">
        <x:v>7</x:v>
      </x:c>
      <x:c r="D4214" s="6" t="str">
        <x:v>弑神登神</x:v>
      </x:c>
      <x:c r="E4214" s="7" t="str">
        <x:v>消耗150点充能，对敌方单体造成等同于万敌227.5%生命上限的虚数属性伤害，同时对其相邻目标造成等同于万敌136.5%生命上限的虚数属性伤害。
该技能会自动施放。此技能期间无法积攒充能。</x:v>
      </x:c>
      <x:c r="F4214" s="6" t="n">
        <x:v>0</x:v>
      </x:c>
      <x:c r="G4214" s="6" t="n">
        <x:v>3.6399999999999997</x:v>
      </x:c>
      <x:c r="H4214" s="6" t="n">
        <x:v>0</x:v>
      </x:c>
      <x:c r="I4214" s="6" t="n">
        <x:v>0</x:v>
      </x:c>
      <x:c r="J4214" s="6" t="str">
        <x:v>[2.275, 1.365, 150]</x:v>
      </x:c>
      <x:c r="K4214" s="7" t="str">
        <x:v>需确认条件及分段</x:v>
      </x:c>
      <x:c r="L4214" s="6" t="str">
        <x:v>https://raw.githubusercontent.com/Mar-7th/StarRailRes/dbe8cdfcfb0bf657b9fe1cf92d5537f118ccb487/index_new/cn/character_skills.json</x:v>
      </x:c>
    </x:row>
    <x:row r="4215" ht="53" customHeight="1">
      <x:c r="A4215" s="6" t="str">
        <x:v>140411_8</x:v>
      </x:c>
      <x:c r="B4215" s="6" t="str">
        <x:v>140411</x:v>
      </x:c>
      <x:c r="C4215" s="6" t="n">
        <x:v>8</x:v>
      </x:c>
      <x:c r="D4215" s="6" t="str">
        <x:v>弑神登神</x:v>
      </x:c>
      <x:c r="E4215" s="7" t="str">
        <x:v>消耗150点充能，对敌方单体造成等同于万敌245%生命上限的虚数属性伤害，同时对其相邻目标造成等同于万敌147%生命上限的虚数属性伤害。
该技能会自动施放。此技能期间无法积攒充能。</x:v>
      </x:c>
      <x:c r="F4215" s="6" t="n">
        <x:v>0</x:v>
      </x:c>
      <x:c r="G4215" s="6" t="n">
        <x:v>3.92</x:v>
      </x:c>
      <x:c r="H4215" s="6" t="n">
        <x:v>0</x:v>
      </x:c>
      <x:c r="I4215" s="6" t="n">
        <x:v>0</x:v>
      </x:c>
      <x:c r="J4215" s="6" t="str">
        <x:v>[2.45, 1.47, 150]</x:v>
      </x:c>
      <x:c r="K4215" s="7" t="str">
        <x:v>需确认条件及分段</x:v>
      </x:c>
      <x:c r="L4215" s="6" t="str">
        <x:v>https://raw.githubusercontent.com/Mar-7th/StarRailRes/dbe8cdfcfb0bf657b9fe1cf92d5537f118ccb487/index_new/cn/character_skills.json</x:v>
      </x:c>
    </x:row>
    <x:row r="4216" ht="53" customHeight="1">
      <x:c r="A4216" s="6" t="str">
        <x:v>140411_9</x:v>
      </x:c>
      <x:c r="B4216" s="6" t="str">
        <x:v>140411</x:v>
      </x:c>
      <x:c r="C4216" s="6" t="n">
        <x:v>9</x:v>
      </x:c>
      <x:c r="D4216" s="6" t="str">
        <x:v>弑神登神</x:v>
      </x:c>
      <x:c r="E4216" s="7" t="str">
        <x:v>消耗150点充能，对敌方单体造成等同于万敌262.5%生命上限的虚数属性伤害，同时对其相邻目标造成等同于万敌157.5%生命上限的虚数属性伤害。
该技能会自动施放。此技能期间无法积攒充能。</x:v>
      </x:c>
      <x:c r="F4216" s="6" t="n">
        <x:v>0</x:v>
      </x:c>
      <x:c r="G4216" s="6" t="n">
        <x:v>4.2</x:v>
      </x:c>
      <x:c r="H4216" s="6" t="n">
        <x:v>0</x:v>
      </x:c>
      <x:c r="I4216" s="6" t="n">
        <x:v>0</x:v>
      </x:c>
      <x:c r="J4216" s="6" t="str">
        <x:v>[2.625, 1.575, 150]</x:v>
      </x:c>
      <x:c r="K4216" s="7" t="str">
        <x:v>需确认条件及分段</x:v>
      </x:c>
      <x:c r="L4216" s="6" t="str">
        <x:v>https://raw.githubusercontent.com/Mar-7th/StarRailRes/dbe8cdfcfb0bf657b9fe1cf92d5537f118ccb487/index_new/cn/character_skills.json</x:v>
      </x:c>
    </x:row>
    <x:row r="4217" ht="53" customHeight="1">
      <x:c r="A4217" s="6" t="str">
        <x:v>140411_10</x:v>
      </x:c>
      <x:c r="B4217" s="6" t="str">
        <x:v>140411</x:v>
      </x:c>
      <x:c r="C4217" s="6" t="n">
        <x:v>10</x:v>
      </x:c>
      <x:c r="D4217" s="6" t="str">
        <x:v>弑神登神</x:v>
      </x:c>
      <x:c r="E4217" s="7" t="str">
        <x:v>消耗150点充能，对敌方单体造成等同于万敌280%生命上限的虚数属性伤害，同时对其相邻目标造成等同于万敌168%生命上限的虚数属性伤害。
该技能会自动施放。此技能期间无法积攒充能。</x:v>
      </x:c>
      <x:c r="F4217" s="6" t="n">
        <x:v>0</x:v>
      </x:c>
      <x:c r="G4217" s="6" t="n">
        <x:v>4.4799999999999995</x:v>
      </x:c>
      <x:c r="H4217" s="6" t="n">
        <x:v>0</x:v>
      </x:c>
      <x:c r="I4217" s="6" t="n">
        <x:v>0</x:v>
      </x:c>
      <x:c r="J4217" s="6" t="str">
        <x:v>[2.8, 1.68, 150]</x:v>
      </x:c>
      <x:c r="K4217" s="7" t="str">
        <x:v>需确认条件及分段</x:v>
      </x:c>
      <x:c r="L4217" s="6" t="str">
        <x:v>https://raw.githubusercontent.com/Mar-7th/StarRailRes/dbe8cdfcfb0bf657b9fe1cf92d5537f118ccb487/index_new/cn/character_skills.json</x:v>
      </x:c>
    </x:row>
    <x:row r="4218" ht="53" customHeight="1">
      <x:c r="A4218" s="6" t="str">
        <x:v>140411_11</x:v>
      </x:c>
      <x:c r="B4218" s="6" t="str">
        <x:v>140411</x:v>
      </x:c>
      <x:c r="C4218" s="6" t="n">
        <x:v>11</x:v>
      </x:c>
      <x:c r="D4218" s="6" t="str">
        <x:v>弑神登神</x:v>
      </x:c>
      <x:c r="E4218" s="7" t="str">
        <x:v>消耗150点充能，对敌方单体造成等同于万敌294%生命上限的虚数属性伤害，同时对其相邻目标造成等同于万敌176.4%生命上限的虚数属性伤害。
该技能会自动施放。此技能期间无法积攒充能。</x:v>
      </x:c>
      <x:c r="F4218" s="6" t="n">
        <x:v>0</x:v>
      </x:c>
      <x:c r="G4218" s="6" t="n">
        <x:v>4.704</x:v>
      </x:c>
      <x:c r="H4218" s="6" t="n">
        <x:v>0</x:v>
      </x:c>
      <x:c r="I4218" s="6" t="n">
        <x:v>0</x:v>
      </x:c>
      <x:c r="J4218" s="6" t="str">
        <x:v>[2.94, 1.764, 150]</x:v>
      </x:c>
      <x:c r="K4218" s="7" t="str">
        <x:v>需确认条件及分段</x:v>
      </x:c>
      <x:c r="L4218" s="6" t="str">
        <x:v>https://raw.githubusercontent.com/Mar-7th/StarRailRes/dbe8cdfcfb0bf657b9fe1cf92d5537f118ccb487/index_new/cn/character_skills.json</x:v>
      </x:c>
    </x:row>
    <x:row r="4219" ht="53" customHeight="1">
      <x:c r="A4219" s="6" t="str">
        <x:v>140411_12</x:v>
      </x:c>
      <x:c r="B4219" s="6" t="str">
        <x:v>140411</x:v>
      </x:c>
      <x:c r="C4219" s="6" t="n">
        <x:v>12</x:v>
      </x:c>
      <x:c r="D4219" s="6" t="str">
        <x:v>弑神登神</x:v>
      </x:c>
      <x:c r="E4219" s="7" t="str">
        <x:v>消耗150点充能，对敌方单体造成等同于万敌308%生命上限的虚数属性伤害，同时对其相邻目标造成等同于万敌184.8%生命上限的虚数属性伤害。
该技能会自动施放。此技能期间无法积攒充能。</x:v>
      </x:c>
      <x:c r="F4219" s="6" t="n">
        <x:v>0</x:v>
      </x:c>
      <x:c r="G4219" s="6" t="n">
        <x:v>4.928</x:v>
      </x:c>
      <x:c r="H4219" s="6" t="n">
        <x:v>0</x:v>
      </x:c>
      <x:c r="I4219" s="6" t="n">
        <x:v>0</x:v>
      </x:c>
      <x:c r="J4219" s="6" t="str">
        <x:v>[3.08, 1.848, 150]</x:v>
      </x:c>
      <x:c r="K4219" s="7" t="str">
        <x:v>需确认条件及分段</x:v>
      </x:c>
      <x:c r="L4219" s="6" t="str">
        <x:v>https://raw.githubusercontent.com/Mar-7th/StarRailRes/dbe8cdfcfb0bf657b9fe1cf92d5537f118ccb487/index_new/cn/character_skills.json</x:v>
      </x:c>
    </x:row>
    <x:row r="4220" ht="53" customHeight="1">
      <x:c r="A4220" s="6" t="str">
        <x:v>140411_13</x:v>
      </x:c>
      <x:c r="B4220" s="6" t="str">
        <x:v>140411</x:v>
      </x:c>
      <x:c r="C4220" s="6" t="n">
        <x:v>13</x:v>
      </x:c>
      <x:c r="D4220" s="6" t="str">
        <x:v>弑神登神</x:v>
      </x:c>
      <x:c r="E4220" s="7" t="str">
        <x:v>消耗150点充能，对敌方单体造成等同于万敌322%生命上限的虚数属性伤害，同时对其相邻目标造成等同于万敌193.2%生命上限的虚数属性伤害。
该技能会自动施放。此技能期间无法积攒充能。</x:v>
      </x:c>
      <x:c r="F4220" s="6" t="n">
        <x:v>0</x:v>
      </x:c>
      <x:c r="G4220" s="6" t="n">
        <x:v>5.152</x:v>
      </x:c>
      <x:c r="H4220" s="6" t="n">
        <x:v>0</x:v>
      </x:c>
      <x:c r="I4220" s="6" t="n">
        <x:v>0</x:v>
      </x:c>
      <x:c r="J4220" s="6" t="str">
        <x:v>[3.22, 1.932, 150]</x:v>
      </x:c>
      <x:c r="K4220" s="7" t="str">
        <x:v>需确认条件及分段</x:v>
      </x:c>
      <x:c r="L4220" s="6" t="str">
        <x:v>https://raw.githubusercontent.com/Mar-7th/StarRailRes/dbe8cdfcfb0bf657b9fe1cf92d5537f118ccb487/index_new/cn/character_skills.json</x:v>
      </x:c>
    </x:row>
    <x:row r="4221" ht="53" customHeight="1">
      <x:c r="A4221" s="6" t="str">
        <x:v>140411_14</x:v>
      </x:c>
      <x:c r="B4221" s="6" t="str">
        <x:v>140411</x:v>
      </x:c>
      <x:c r="C4221" s="6" t="n">
        <x:v>14</x:v>
      </x:c>
      <x:c r="D4221" s="6" t="str">
        <x:v>弑神登神</x:v>
      </x:c>
      <x:c r="E4221" s="7" t="str">
        <x:v>消耗150点充能，对敌方单体造成等同于万敌336%生命上限的虚数属性伤害，同时对其相邻目标造成等同于万敌201.6%生命上限的虚数属性伤害。
该技能会自动施放。此技能期间无法积攒充能。</x:v>
      </x:c>
      <x:c r="F4221" s="6" t="n">
        <x:v>0</x:v>
      </x:c>
      <x:c r="G4221" s="6" t="n">
        <x:v>5.3759999999999994</x:v>
      </x:c>
      <x:c r="H4221" s="6" t="n">
        <x:v>0</x:v>
      </x:c>
      <x:c r="I4221" s="6" t="n">
        <x:v>0</x:v>
      </x:c>
      <x:c r="J4221" s="6" t="str">
        <x:v>[3.36, 2.016, 150]</x:v>
      </x:c>
      <x:c r="K4221" s="7" t="str">
        <x:v>需确认条件及分段</x:v>
      </x:c>
      <x:c r="L4221" s="6" t="str">
        <x:v>https://raw.githubusercontent.com/Mar-7th/StarRailRes/dbe8cdfcfb0bf657b9fe1cf92d5537f118ccb487/index_new/cn/character_skills.json</x:v>
      </x:c>
    </x:row>
    <x:row r="4222" ht="53" customHeight="1">
      <x:c r="A4222" s="6" t="str">
        <x:v>140411_15</x:v>
      </x:c>
      <x:c r="B4222" s="6" t="str">
        <x:v>140411</x:v>
      </x:c>
      <x:c r="C4222" s="6" t="n">
        <x:v>15</x:v>
      </x:c>
      <x:c r="D4222" s="6" t="str">
        <x:v>弑神登神</x:v>
      </x:c>
      <x:c r="E4222" s="7" t="str">
        <x:v>消耗150点充能，对敌方单体造成等同于万敌350%生命上限的虚数属性伤害，同时对其相邻目标造成等同于万敌210%生命上限的虚数属性伤害。
该技能会自动施放。此技能期间无法积攒充能。</x:v>
      </x:c>
      <x:c r="F4222" s="6" t="n">
        <x:v>0</x:v>
      </x:c>
      <x:c r="G4222" s="6" t="n">
        <x:v>5.6</x:v>
      </x:c>
      <x:c r="H4222" s="6" t="n">
        <x:v>0</x:v>
      </x:c>
      <x:c r="I4222" s="6" t="n">
        <x:v>0</x:v>
      </x:c>
      <x:c r="J4222" s="6" t="str">
        <x:v>[3.5, 2.1, 150]</x:v>
      </x:c>
      <x:c r="K4222" s="7" t="str">
        <x:v>需确认条件及分段</x:v>
      </x:c>
      <x:c r="L4222" s="6" t="str">
        <x:v>https://raw.githubusercontent.com/Mar-7th/StarRailRes/dbe8cdfcfb0bf657b9fe1cf92d5537f118ccb487/index_new/cn/character_skills.json</x:v>
      </x:c>
    </x:row>
    <x:row r="4223" ht="20" customHeight="1">
      <x:c r="A4223" s="6" t="str">
        <x:v>140501_1</x:v>
      </x:c>
      <x:c r="B4223" s="6" t="str">
        <x:v>140501</x:v>
      </x:c>
      <x:c r="C4223" s="6" t="n">
        <x:v>1</x:v>
      </x:c>
      <x:c r="D4223" s="6" t="str">
        <x:v>楚痛，酿造实识</x:v>
      </x:c>
      <x:c r="E4223" s="7" t="str">
        <x:v>对指定敌方单体造成等同于那刻夏50%攻击力的风属性伤害。</x:v>
      </x:c>
      <x:c r="F4223" s="6" t="n">
        <x:v>0.5</x:v>
      </x:c>
      <x:c r="G4223" s="6" t="n">
        <x:v>0</x:v>
      </x:c>
      <x:c r="H4223" s="6" t="n">
        <x:v>0</x:v>
      </x:c>
      <x:c r="I4223" s="6" t="n">
        <x:v>0</x:v>
      </x:c>
      <x:c r="J4223" s="6" t="str">
        <x:v>[0.5]</x:v>
      </x:c>
      <x:c r="K4223" s="7" t="str">
        <x:v>需确认条件及分段</x:v>
      </x:c>
      <x:c r="L4223" s="6" t="str">
        <x:v>https://raw.githubusercontent.com/Mar-7th/StarRailRes/dbe8cdfcfb0bf657b9fe1cf92d5537f118ccb487/index_new/cn/character_skills.json</x:v>
      </x:c>
    </x:row>
    <x:row r="4224" ht="20" customHeight="1">
      <x:c r="A4224" s="6" t="str">
        <x:v>140501_2</x:v>
      </x:c>
      <x:c r="B4224" s="6" t="str">
        <x:v>140501</x:v>
      </x:c>
      <x:c r="C4224" s="6" t="n">
        <x:v>2</x:v>
      </x:c>
      <x:c r="D4224" s="6" t="str">
        <x:v>楚痛，酿造实识</x:v>
      </x:c>
      <x:c r="E4224" s="7" t="str">
        <x:v>对指定敌方单体造成等同于那刻夏60%攻击力的风属性伤害。</x:v>
      </x:c>
      <x:c r="F4224" s="6" t="n">
        <x:v>0.6</x:v>
      </x:c>
      <x:c r="G4224" s="6" t="n">
        <x:v>0</x:v>
      </x:c>
      <x:c r="H4224" s="6" t="n">
        <x:v>0</x:v>
      </x:c>
      <x:c r="I4224" s="6" t="n">
        <x:v>0</x:v>
      </x:c>
      <x:c r="J4224" s="6" t="str">
        <x:v>[0.6]</x:v>
      </x:c>
      <x:c r="K4224" s="7" t="str">
        <x:v>需确认条件及分段</x:v>
      </x:c>
      <x:c r="L4224" s="6" t="str">
        <x:v>https://raw.githubusercontent.com/Mar-7th/StarRailRes/dbe8cdfcfb0bf657b9fe1cf92d5537f118ccb487/index_new/cn/character_skills.json</x:v>
      </x:c>
    </x:row>
    <x:row r="4225" ht="20" customHeight="1">
      <x:c r="A4225" s="6" t="str">
        <x:v>140501_3</x:v>
      </x:c>
      <x:c r="B4225" s="6" t="str">
        <x:v>140501</x:v>
      </x:c>
      <x:c r="C4225" s="6" t="n">
        <x:v>3</x:v>
      </x:c>
      <x:c r="D4225" s="6" t="str">
        <x:v>楚痛，酿造实识</x:v>
      </x:c>
      <x:c r="E4225" s="7" t="str">
        <x:v>对指定敌方单体造成等同于那刻夏70%攻击力的风属性伤害。</x:v>
      </x:c>
      <x:c r="F4225" s="6" t="n">
        <x:v>0.7</x:v>
      </x:c>
      <x:c r="G4225" s="6" t="n">
        <x:v>0</x:v>
      </x:c>
      <x:c r="H4225" s="6" t="n">
        <x:v>0</x:v>
      </x:c>
      <x:c r="I4225" s="6" t="n">
        <x:v>0</x:v>
      </x:c>
      <x:c r="J4225" s="6" t="str">
        <x:v>[0.7]</x:v>
      </x:c>
      <x:c r="K4225" s="7" t="str">
        <x:v>需确认条件及分段</x:v>
      </x:c>
      <x:c r="L4225" s="6" t="str">
        <x:v>https://raw.githubusercontent.com/Mar-7th/StarRailRes/dbe8cdfcfb0bf657b9fe1cf92d5537f118ccb487/index_new/cn/character_skills.json</x:v>
      </x:c>
    </x:row>
    <x:row r="4226" ht="20" customHeight="1">
      <x:c r="A4226" s="6" t="str">
        <x:v>140501_4</x:v>
      </x:c>
      <x:c r="B4226" s="6" t="str">
        <x:v>140501</x:v>
      </x:c>
      <x:c r="C4226" s="6" t="n">
        <x:v>4</x:v>
      </x:c>
      <x:c r="D4226" s="6" t="str">
        <x:v>楚痛，酿造实识</x:v>
      </x:c>
      <x:c r="E4226" s="7" t="str">
        <x:v>对指定敌方单体造成等同于那刻夏80%攻击力的风属性伤害。</x:v>
      </x:c>
      <x:c r="F4226" s="6" t="n">
        <x:v>0.8</x:v>
      </x:c>
      <x:c r="G4226" s="6" t="n">
        <x:v>0</x:v>
      </x:c>
      <x:c r="H4226" s="6" t="n">
        <x:v>0</x:v>
      </x:c>
      <x:c r="I4226" s="6" t="n">
        <x:v>0</x:v>
      </x:c>
      <x:c r="J4226" s="6" t="str">
        <x:v>[0.8]</x:v>
      </x:c>
      <x:c r="K4226" s="7" t="str">
        <x:v>需确认条件及分段</x:v>
      </x:c>
      <x:c r="L4226" s="6" t="str">
        <x:v>https://raw.githubusercontent.com/Mar-7th/StarRailRes/dbe8cdfcfb0bf657b9fe1cf92d5537f118ccb487/index_new/cn/character_skills.json</x:v>
      </x:c>
    </x:row>
    <x:row r="4227" ht="20" customHeight="1">
      <x:c r="A4227" s="6" t="str">
        <x:v>140501_5</x:v>
      </x:c>
      <x:c r="B4227" s="6" t="str">
        <x:v>140501</x:v>
      </x:c>
      <x:c r="C4227" s="6" t="n">
        <x:v>5</x:v>
      </x:c>
      <x:c r="D4227" s="6" t="str">
        <x:v>楚痛，酿造实识</x:v>
      </x:c>
      <x:c r="E4227" s="7" t="str">
        <x:v>对指定敌方单体造成等同于那刻夏90%攻击力的风属性伤害。</x:v>
      </x:c>
      <x:c r="F4227" s="6" t="n">
        <x:v>0.9</x:v>
      </x:c>
      <x:c r="G4227" s="6" t="n">
        <x:v>0</x:v>
      </x:c>
      <x:c r="H4227" s="6" t="n">
        <x:v>0</x:v>
      </x:c>
      <x:c r="I4227" s="6" t="n">
        <x:v>0</x:v>
      </x:c>
      <x:c r="J4227" s="6" t="str">
        <x:v>[0.9]</x:v>
      </x:c>
      <x:c r="K4227" s="7" t="str">
        <x:v>需确认条件及分段</x:v>
      </x:c>
      <x:c r="L4227" s="6" t="str">
        <x:v>https://raw.githubusercontent.com/Mar-7th/StarRailRes/dbe8cdfcfb0bf657b9fe1cf92d5537f118ccb487/index_new/cn/character_skills.json</x:v>
      </x:c>
    </x:row>
    <x:row r="4228" ht="20" customHeight="1">
      <x:c r="A4228" s="6" t="str">
        <x:v>140501_6</x:v>
      </x:c>
      <x:c r="B4228" s="6" t="str">
        <x:v>140501</x:v>
      </x:c>
      <x:c r="C4228" s="6" t="n">
        <x:v>6</x:v>
      </x:c>
      <x:c r="D4228" s="6" t="str">
        <x:v>楚痛，酿造实识</x:v>
      </x:c>
      <x:c r="E4228" s="7" t="str">
        <x:v>对指定敌方单体造成等同于那刻夏100%攻击力的风属性伤害。</x:v>
      </x:c>
      <x:c r="F4228" s="6" t="n">
        <x:v>1</x:v>
      </x:c>
      <x:c r="G4228" s="6" t="n">
        <x:v>0</x:v>
      </x:c>
      <x:c r="H4228" s="6" t="n">
        <x:v>0</x:v>
      </x:c>
      <x:c r="I4228" s="6" t="n">
        <x:v>0</x:v>
      </x:c>
      <x:c r="J4228" s="6" t="str">
        <x:v>[1]</x:v>
      </x:c>
      <x:c r="K4228" s="7" t="str">
        <x:v>需确认条件及分段</x:v>
      </x:c>
      <x:c r="L4228" s="6" t="str">
        <x:v>https://raw.githubusercontent.com/Mar-7th/StarRailRes/dbe8cdfcfb0bf657b9fe1cf92d5537f118ccb487/index_new/cn/character_skills.json</x:v>
      </x:c>
    </x:row>
    <x:row r="4229" ht="20" customHeight="1">
      <x:c r="A4229" s="6" t="str">
        <x:v>140501_7</x:v>
      </x:c>
      <x:c r="B4229" s="6" t="str">
        <x:v>140501</x:v>
      </x:c>
      <x:c r="C4229" s="6" t="n">
        <x:v>7</x:v>
      </x:c>
      <x:c r="D4229" s="6" t="str">
        <x:v>楚痛，酿造实识</x:v>
      </x:c>
      <x:c r="E4229" s="7" t="str">
        <x:v>对指定敌方单体造成等同于那刻夏110%攻击力的风属性伤害。</x:v>
      </x:c>
      <x:c r="F4229" s="6" t="n">
        <x:v>1.1</x:v>
      </x:c>
      <x:c r="G4229" s="6" t="n">
        <x:v>0</x:v>
      </x:c>
      <x:c r="H4229" s="6" t="n">
        <x:v>0</x:v>
      </x:c>
      <x:c r="I4229" s="6" t="n">
        <x:v>0</x:v>
      </x:c>
      <x:c r="J4229" s="6" t="str">
        <x:v>[1.1]</x:v>
      </x:c>
      <x:c r="K4229" s="7" t="str">
        <x:v>需确认条件及分段</x:v>
      </x:c>
      <x:c r="L4229" s="6" t="str">
        <x:v>https://raw.githubusercontent.com/Mar-7th/StarRailRes/dbe8cdfcfb0bf657b9fe1cf92d5537f118ccb487/index_new/cn/character_skills.json</x:v>
      </x:c>
    </x:row>
    <x:row r="4230" ht="20" customHeight="1">
      <x:c r="A4230" s="6" t="str">
        <x:v>140501_8</x:v>
      </x:c>
      <x:c r="B4230" s="6" t="str">
        <x:v>140501</x:v>
      </x:c>
      <x:c r="C4230" s="6" t="n">
        <x:v>8</x:v>
      </x:c>
      <x:c r="D4230" s="6" t="str">
        <x:v>楚痛，酿造实识</x:v>
      </x:c>
      <x:c r="E4230" s="7" t="str">
        <x:v>对指定敌方单体造成等同于那刻夏120%攻击力的风属性伤害。</x:v>
      </x:c>
      <x:c r="F4230" s="6" t="n">
        <x:v>1.2</x:v>
      </x:c>
      <x:c r="G4230" s="6" t="n">
        <x:v>0</x:v>
      </x:c>
      <x:c r="H4230" s="6" t="n">
        <x:v>0</x:v>
      </x:c>
      <x:c r="I4230" s="6" t="n">
        <x:v>0</x:v>
      </x:c>
      <x:c r="J4230" s="6" t="str">
        <x:v>[1.2]</x:v>
      </x:c>
      <x:c r="K4230" s="7" t="str">
        <x:v>需确认条件及分段</x:v>
      </x:c>
      <x:c r="L4230" s="6" t="str">
        <x:v>https://raw.githubusercontent.com/Mar-7th/StarRailRes/dbe8cdfcfb0bf657b9fe1cf92d5537f118ccb487/index_new/cn/character_skills.json</x:v>
      </x:c>
    </x:row>
    <x:row r="4231" ht="20" customHeight="1">
      <x:c r="A4231" s="6" t="str">
        <x:v>140501_9</x:v>
      </x:c>
      <x:c r="B4231" s="6" t="str">
        <x:v>140501</x:v>
      </x:c>
      <x:c r="C4231" s="6" t="n">
        <x:v>9</x:v>
      </x:c>
      <x:c r="D4231" s="6" t="str">
        <x:v>楚痛，酿造实识</x:v>
      </x:c>
      <x:c r="E4231" s="7" t="str">
        <x:v>对指定敌方单体造成等同于那刻夏130%攻击力的风属性伤害。</x:v>
      </x:c>
      <x:c r="F4231" s="6" t="n">
        <x:v>1.3</x:v>
      </x:c>
      <x:c r="G4231" s="6" t="n">
        <x:v>0</x:v>
      </x:c>
      <x:c r="H4231" s="6" t="n">
        <x:v>0</x:v>
      </x:c>
      <x:c r="I4231" s="6" t="n">
        <x:v>0</x:v>
      </x:c>
      <x:c r="J4231" s="6" t="str">
        <x:v>[1.3]</x:v>
      </x:c>
      <x:c r="K4231" s="7" t="str">
        <x:v>需确认条件及分段</x:v>
      </x:c>
      <x:c r="L4231" s="6" t="str">
        <x:v>https://raw.githubusercontent.com/Mar-7th/StarRailRes/dbe8cdfcfb0bf657b9fe1cf92d5537f118ccb487/index_new/cn/character_skills.json</x:v>
      </x:c>
    </x:row>
    <x:row r="4232" ht="20" customHeight="1">
      <x:c r="A4232" s="6" t="str">
        <x:v>140501_10</x:v>
      </x:c>
      <x:c r="B4232" s="6" t="str">
        <x:v>140501</x:v>
      </x:c>
      <x:c r="C4232" s="6" t="n">
        <x:v>10</x:v>
      </x:c>
      <x:c r="D4232" s="6" t="str">
        <x:v>楚痛，酿造实识</x:v>
      </x:c>
      <x:c r="E4232" s="7" t="str">
        <x:v>对指定敌方单体造成等同于那刻夏140%攻击力的风属性伤害。</x:v>
      </x:c>
      <x:c r="F4232" s="6" t="n">
        <x:v>1.4</x:v>
      </x:c>
      <x:c r="G4232" s="6" t="n">
        <x:v>0</x:v>
      </x:c>
      <x:c r="H4232" s="6" t="n">
        <x:v>0</x:v>
      </x:c>
      <x:c r="I4232" s="6" t="n">
        <x:v>0</x:v>
      </x:c>
      <x:c r="J4232" s="6" t="str">
        <x:v>[1.4]</x:v>
      </x:c>
      <x:c r="K4232" s="7" t="str">
        <x:v>需确认条件及分段</x:v>
      </x:c>
      <x:c r="L4232" s="6" t="str">
        <x:v>https://raw.githubusercontent.com/Mar-7th/StarRailRes/dbe8cdfcfb0bf657b9fe1cf92d5537f118ccb487/index_new/cn/character_skills.json</x:v>
      </x:c>
    </x:row>
    <x:row r="4233" ht="53" customHeight="1">
      <x:c r="A4233" s="6" t="str">
        <x:v>140502_1</x:v>
      </x:c>
      <x:c r="B4233" s="6" t="str">
        <x:v>140502</x:v>
      </x:c>
      <x:c r="C4233" s="6" t="n">
        <x:v>1</x:v>
      </x:c>
      <x:c r="D4233" s="6" t="str">
        <x:v>分形，驱逐虚知</x:v>
      </x:c>
      <x:c r="E4233" s="7" t="str">
        <x:v>对指定敌方单体造成等同于那刻夏35%攻击力的风属性伤害，并额外造成4次伤害。每次伤害对敌方随机单体造成等同于那刻夏35%攻击力的风属性伤害，优先弹射本次战技尚未击中过的敌方目标。
施放时场上每有1个可攻击的敌方目标，本次战技造成的伤害提高20%。</x:v>
      </x:c>
      <x:c r="F4233" s="6" t="n">
        <x:v>0.35</x:v>
      </x:c>
      <x:c r="G4233" s="6" t="n">
        <x:v>0</x:v>
      </x:c>
      <x:c r="H4233" s="6" t="n">
        <x:v>0</x:v>
      </x:c>
      <x:c r="I4233" s="6" t="n">
        <x:v>0</x:v>
      </x:c>
      <x:c r="J4233" s="6" t="str">
        <x:v>[0.35, 4, 0.2]</x:v>
      </x:c>
      <x:c r="K4233" s="7" t="str">
        <x:v>需确认条件及分段</x:v>
      </x:c>
      <x:c r="L4233" s="6" t="str">
        <x:v>https://raw.githubusercontent.com/Mar-7th/StarRailRes/dbe8cdfcfb0bf657b9fe1cf92d5537f118ccb487/index_new/cn/character_skills.json</x:v>
      </x:c>
    </x:row>
    <x:row r="4234" ht="53" customHeight="1">
      <x:c r="A4234" s="6" t="str">
        <x:v>140502_2</x:v>
      </x:c>
      <x:c r="B4234" s="6" t="str">
        <x:v>140502</x:v>
      </x:c>
      <x:c r="C4234" s="6" t="n">
        <x:v>2</x:v>
      </x:c>
      <x:c r="D4234" s="6" t="str">
        <x:v>分形，驱逐虚知</x:v>
      </x:c>
      <x:c r="E4234" s="7" t="str">
        <x:v>对指定敌方单体造成等同于那刻夏38.5%攻击力的风属性伤害，并额外造成4次伤害。每次伤害对敌方随机单体造成等同于那刻夏38.5%攻击力的风属性伤害，优先弹射本次战技尚未击中过的敌方目标。
施放时场上每有1个可攻击的敌方目标，本次战技造成的伤害提高20%。</x:v>
      </x:c>
      <x:c r="F4234" s="6" t="n">
        <x:v>0.385</x:v>
      </x:c>
      <x:c r="G4234" s="6" t="n">
        <x:v>0</x:v>
      </x:c>
      <x:c r="H4234" s="6" t="n">
        <x:v>0</x:v>
      </x:c>
      <x:c r="I4234" s="6" t="n">
        <x:v>0</x:v>
      </x:c>
      <x:c r="J4234" s="6" t="str">
        <x:v>[0.385, 4, 0.2]</x:v>
      </x:c>
      <x:c r="K4234" s="7" t="str">
        <x:v>需确认条件及分段</x:v>
      </x:c>
      <x:c r="L4234" s="6" t="str">
        <x:v>https://raw.githubusercontent.com/Mar-7th/StarRailRes/dbe8cdfcfb0bf657b9fe1cf92d5537f118ccb487/index_new/cn/character_skills.json</x:v>
      </x:c>
    </x:row>
    <x:row r="4235" ht="53" customHeight="1">
      <x:c r="A4235" s="6" t="str">
        <x:v>140502_3</x:v>
      </x:c>
      <x:c r="B4235" s="6" t="str">
        <x:v>140502</x:v>
      </x:c>
      <x:c r="C4235" s="6" t="n">
        <x:v>3</x:v>
      </x:c>
      <x:c r="D4235" s="6" t="str">
        <x:v>分形，驱逐虚知</x:v>
      </x:c>
      <x:c r="E4235" s="7" t="str">
        <x:v>对指定敌方单体造成等同于那刻夏42%攻击力的风属性伤害，并额外造成4次伤害。每次伤害对敌方随机单体造成等同于那刻夏42%攻击力的风属性伤害，优先弹射本次战技尚未击中过的敌方目标。
施放时场上每有1个可攻击的敌方目标，本次战技造成的伤害提高20%。</x:v>
      </x:c>
      <x:c r="F4235" s="6" t="n">
        <x:v>0.42</x:v>
      </x:c>
      <x:c r="G4235" s="6" t="n">
        <x:v>0</x:v>
      </x:c>
      <x:c r="H4235" s="6" t="n">
        <x:v>0</x:v>
      </x:c>
      <x:c r="I4235" s="6" t="n">
        <x:v>0</x:v>
      </x:c>
      <x:c r="J4235" s="6" t="str">
        <x:v>[0.42, 4, 0.2]</x:v>
      </x:c>
      <x:c r="K4235" s="7" t="str">
        <x:v>需确认条件及分段</x:v>
      </x:c>
      <x:c r="L4235" s="6" t="str">
        <x:v>https://raw.githubusercontent.com/Mar-7th/StarRailRes/dbe8cdfcfb0bf657b9fe1cf92d5537f118ccb487/index_new/cn/character_skills.json</x:v>
      </x:c>
    </x:row>
    <x:row r="4236" ht="53" customHeight="1">
      <x:c r="A4236" s="6" t="str">
        <x:v>140502_4</x:v>
      </x:c>
      <x:c r="B4236" s="6" t="str">
        <x:v>140502</x:v>
      </x:c>
      <x:c r="C4236" s="6" t="n">
        <x:v>4</x:v>
      </x:c>
      <x:c r="D4236" s="6" t="str">
        <x:v>分形，驱逐虚知</x:v>
      </x:c>
      <x:c r="E4236" s="7" t="str">
        <x:v>对指定敌方单体造成等同于那刻夏45.5%攻击力的风属性伤害，并额外造成4次伤害。每次伤害对敌方随机单体造成等同于那刻夏45.5%攻击力的风属性伤害，优先弹射本次战技尚未击中过的敌方目标。
施放时场上每有1个可攻击的敌方目标，本次战技造成的伤害提高20%。</x:v>
      </x:c>
      <x:c r="F4236" s="6" t="n">
        <x:v>0.455</x:v>
      </x:c>
      <x:c r="G4236" s="6" t="n">
        <x:v>0</x:v>
      </x:c>
      <x:c r="H4236" s="6" t="n">
        <x:v>0</x:v>
      </x:c>
      <x:c r="I4236" s="6" t="n">
        <x:v>0</x:v>
      </x:c>
      <x:c r="J4236" s="6" t="str">
        <x:v>[0.455, 4, 0.2]</x:v>
      </x:c>
      <x:c r="K4236" s="7" t="str">
        <x:v>需确认条件及分段</x:v>
      </x:c>
      <x:c r="L4236" s="6" t="str">
        <x:v>https://raw.githubusercontent.com/Mar-7th/StarRailRes/dbe8cdfcfb0bf657b9fe1cf92d5537f118ccb487/index_new/cn/character_skills.json</x:v>
      </x:c>
    </x:row>
    <x:row r="4237" ht="53" customHeight="1">
      <x:c r="A4237" s="6" t="str">
        <x:v>140502_5</x:v>
      </x:c>
      <x:c r="B4237" s="6" t="str">
        <x:v>140502</x:v>
      </x:c>
      <x:c r="C4237" s="6" t="n">
        <x:v>5</x:v>
      </x:c>
      <x:c r="D4237" s="6" t="str">
        <x:v>分形，驱逐虚知</x:v>
      </x:c>
      <x:c r="E4237" s="7" t="str">
        <x:v>对指定敌方单体造成等同于那刻夏49%攻击力的风属性伤害，并额外造成4次伤害。每次伤害对敌方随机单体造成等同于那刻夏49%攻击力的风属性伤害，优先弹射本次战技尚未击中过的敌方目标。
施放时场上每有1个可攻击的敌方目标，本次战技造成的伤害提高20%。</x:v>
      </x:c>
      <x:c r="F4237" s="6" t="n">
        <x:v>0.49</x:v>
      </x:c>
      <x:c r="G4237" s="6" t="n">
        <x:v>0</x:v>
      </x:c>
      <x:c r="H4237" s="6" t="n">
        <x:v>0</x:v>
      </x:c>
      <x:c r="I4237" s="6" t="n">
        <x:v>0</x:v>
      </x:c>
      <x:c r="J4237" s="6" t="str">
        <x:v>[0.49, 4, 0.2]</x:v>
      </x:c>
      <x:c r="K4237" s="7" t="str">
        <x:v>需确认条件及分段</x:v>
      </x:c>
      <x:c r="L4237" s="6" t="str">
        <x:v>https://raw.githubusercontent.com/Mar-7th/StarRailRes/dbe8cdfcfb0bf657b9fe1cf92d5537f118ccb487/index_new/cn/character_skills.json</x:v>
      </x:c>
    </x:row>
    <x:row r="4238" ht="53" customHeight="1">
      <x:c r="A4238" s="6" t="str">
        <x:v>140502_6</x:v>
      </x:c>
      <x:c r="B4238" s="6" t="str">
        <x:v>140502</x:v>
      </x:c>
      <x:c r="C4238" s="6" t="n">
        <x:v>6</x:v>
      </x:c>
      <x:c r="D4238" s="6" t="str">
        <x:v>分形，驱逐虚知</x:v>
      </x:c>
      <x:c r="E4238" s="7" t="str">
        <x:v>对指定敌方单体造成等同于那刻夏52.5%攻击力的风属性伤害，并额外造成4次伤害。每次伤害对敌方随机单体造成等同于那刻夏52.5%攻击力的风属性伤害，优先弹射本次战技尚未击中过的敌方目标。
施放时场上每有1个可攻击的敌方目标，本次战技造成的伤害提高20%。</x:v>
      </x:c>
      <x:c r="F4238" s="6" t="n">
        <x:v>0.525</x:v>
      </x:c>
      <x:c r="G4238" s="6" t="n">
        <x:v>0</x:v>
      </x:c>
      <x:c r="H4238" s="6" t="n">
        <x:v>0</x:v>
      </x:c>
      <x:c r="I4238" s="6" t="n">
        <x:v>0</x:v>
      </x:c>
      <x:c r="J4238" s="6" t="str">
        <x:v>[0.525, 4, 0.2]</x:v>
      </x:c>
      <x:c r="K4238" s="7" t="str">
        <x:v>需确认条件及分段</x:v>
      </x:c>
      <x:c r="L4238" s="6" t="str">
        <x:v>https://raw.githubusercontent.com/Mar-7th/StarRailRes/dbe8cdfcfb0bf657b9fe1cf92d5537f118ccb487/index_new/cn/character_skills.json</x:v>
      </x:c>
    </x:row>
    <x:row r="4239" ht="53" customHeight="1">
      <x:c r="A4239" s="6" t="str">
        <x:v>140502_7</x:v>
      </x:c>
      <x:c r="B4239" s="6" t="str">
        <x:v>140502</x:v>
      </x:c>
      <x:c r="C4239" s="6" t="n">
        <x:v>7</x:v>
      </x:c>
      <x:c r="D4239" s="6" t="str">
        <x:v>分形，驱逐虚知</x:v>
      </x:c>
      <x:c r="E4239" s="7" t="str">
        <x:v>对指定敌方单体造成等同于那刻夏56.87%攻击力的风属性伤害，并额外造成4次伤害。每次伤害对敌方随机单体造成等同于那刻夏56.87%攻击力的风属性伤害，优先弹射本次战技尚未击中过的敌方目标。
施放时场上每有1个可攻击的敌方目标，本次战技造成的伤害提高20%。</x:v>
      </x:c>
      <x:c r="F4239" s="6" t="n">
        <x:v>0.5687</x:v>
      </x:c>
      <x:c r="G4239" s="6" t="n">
        <x:v>0</x:v>
      </x:c>
      <x:c r="H4239" s="6" t="n">
        <x:v>0</x:v>
      </x:c>
      <x:c r="I4239" s="6" t="n">
        <x:v>0</x:v>
      </x:c>
      <x:c r="J4239" s="6" t="str">
        <x:v>[0.5687, 4, 0.2]</x:v>
      </x:c>
      <x:c r="K4239" s="7" t="str">
        <x:v>需确认条件及分段</x:v>
      </x:c>
      <x:c r="L4239" s="6" t="str">
        <x:v>https://raw.githubusercontent.com/Mar-7th/StarRailRes/dbe8cdfcfb0bf657b9fe1cf92d5537f118ccb487/index_new/cn/character_skills.json</x:v>
      </x:c>
    </x:row>
    <x:row r="4240" ht="53" customHeight="1">
      <x:c r="A4240" s="6" t="str">
        <x:v>140502_8</x:v>
      </x:c>
      <x:c r="B4240" s="6" t="str">
        <x:v>140502</x:v>
      </x:c>
      <x:c r="C4240" s="6" t="n">
        <x:v>8</x:v>
      </x:c>
      <x:c r="D4240" s="6" t="str">
        <x:v>分形，驱逐虚知</x:v>
      </x:c>
      <x:c r="E4240" s="7" t="str">
        <x:v>对指定敌方单体造成等同于那刻夏61.25%攻击力的风属性伤害，并额外造成4次伤害。每次伤害对敌方随机单体造成等同于那刻夏61.25%攻击力的风属性伤害，优先弹射本次战技尚未击中过的敌方目标。
施放时场上每有1个可攻击的敌方目标，本次战技造成的伤害提高20%。</x:v>
      </x:c>
      <x:c r="F4240" s="6" t="n">
        <x:v>0.6125</x:v>
      </x:c>
      <x:c r="G4240" s="6" t="n">
        <x:v>0</x:v>
      </x:c>
      <x:c r="H4240" s="6" t="n">
        <x:v>0</x:v>
      </x:c>
      <x:c r="I4240" s="6" t="n">
        <x:v>0</x:v>
      </x:c>
      <x:c r="J4240" s="6" t="str">
        <x:v>[0.6125, 4, 0.2]</x:v>
      </x:c>
      <x:c r="K4240" s="7" t="str">
        <x:v>需确认条件及分段</x:v>
      </x:c>
      <x:c r="L4240" s="6" t="str">
        <x:v>https://raw.githubusercontent.com/Mar-7th/StarRailRes/dbe8cdfcfb0bf657b9fe1cf92d5537f118ccb487/index_new/cn/character_skills.json</x:v>
      </x:c>
    </x:row>
    <x:row r="4241" ht="53" customHeight="1">
      <x:c r="A4241" s="6" t="str">
        <x:v>140502_9</x:v>
      </x:c>
      <x:c r="B4241" s="6" t="str">
        <x:v>140502</x:v>
      </x:c>
      <x:c r="C4241" s="6" t="n">
        <x:v>9</x:v>
      </x:c>
      <x:c r="D4241" s="6" t="str">
        <x:v>分形，驱逐虚知</x:v>
      </x:c>
      <x:c r="E4241" s="7" t="str">
        <x:v>对指定敌方单体造成等同于那刻夏65.62%攻击力的风属性伤害，并额外造成4次伤害。每次伤害对敌方随机单体造成等同于那刻夏65.62%攻击力的风属性伤害，优先弹射本次战技尚未击中过的敌方目标。
施放时场上每有1个可攻击的敌方目标，本次战技造成的伤害提高20%。</x:v>
      </x:c>
      <x:c r="F4241" s="6" t="n">
        <x:v>0.6562</x:v>
      </x:c>
      <x:c r="G4241" s="6" t="n">
        <x:v>0</x:v>
      </x:c>
      <x:c r="H4241" s="6" t="n">
        <x:v>0</x:v>
      </x:c>
      <x:c r="I4241" s="6" t="n">
        <x:v>0</x:v>
      </x:c>
      <x:c r="J4241" s="6" t="str">
        <x:v>[0.6562, 4, 0.2]</x:v>
      </x:c>
      <x:c r="K4241" s="7" t="str">
        <x:v>需确认条件及分段</x:v>
      </x:c>
      <x:c r="L4241" s="6" t="str">
        <x:v>https://raw.githubusercontent.com/Mar-7th/StarRailRes/dbe8cdfcfb0bf657b9fe1cf92d5537f118ccb487/index_new/cn/character_skills.json</x:v>
      </x:c>
    </x:row>
    <x:row r="4242" ht="53" customHeight="1">
      <x:c r="A4242" s="6" t="str">
        <x:v>140502_10</x:v>
      </x:c>
      <x:c r="B4242" s="6" t="str">
        <x:v>140502</x:v>
      </x:c>
      <x:c r="C4242" s="6" t="n">
        <x:v>10</x:v>
      </x:c>
      <x:c r="D4242" s="6" t="str">
        <x:v>分形，驱逐虚知</x:v>
      </x:c>
      <x:c r="E4242" s="7" t="str">
        <x:v>对指定敌方单体造成等同于那刻夏70%攻击力的风属性伤害，并额外造成4次伤害。每次伤害对敌方随机单体造成等同于那刻夏70%攻击力的风属性伤害，优先弹射本次战技尚未击中过的敌方目标。
施放时场上每有1个可攻击的敌方目标，本次战技造成的伤害提高20%。</x:v>
      </x:c>
      <x:c r="F4242" s="6" t="n">
        <x:v>0.7</x:v>
      </x:c>
      <x:c r="G4242" s="6" t="n">
        <x:v>0</x:v>
      </x:c>
      <x:c r="H4242" s="6" t="n">
        <x:v>0</x:v>
      </x:c>
      <x:c r="I4242" s="6" t="n">
        <x:v>0</x:v>
      </x:c>
      <x:c r="J4242" s="6" t="str">
        <x:v>[0.7, 4, 0.2]</x:v>
      </x:c>
      <x:c r="K4242" s="7" t="str">
        <x:v>需确认条件及分段</x:v>
      </x:c>
      <x:c r="L4242" s="6" t="str">
        <x:v>https://raw.githubusercontent.com/Mar-7th/StarRailRes/dbe8cdfcfb0bf657b9fe1cf92d5537f118ccb487/index_new/cn/character_skills.json</x:v>
      </x:c>
    </x:row>
    <x:row r="4243" ht="53" customHeight="1">
      <x:c r="A4243" s="6" t="str">
        <x:v>140502_11</x:v>
      </x:c>
      <x:c r="B4243" s="6" t="str">
        <x:v>140502</x:v>
      </x:c>
      <x:c r="C4243" s="6" t="n">
        <x:v>11</x:v>
      </x:c>
      <x:c r="D4243" s="6" t="str">
        <x:v>分形，驱逐虚知</x:v>
      </x:c>
      <x:c r="E4243" s="7" t="str">
        <x:v>对指定敌方单体造成等同于那刻夏73.5%攻击力的风属性伤害，并额外造成4次伤害。每次伤害对敌方随机单体造成等同于那刻夏73.5%攻击力的风属性伤害，优先弹射本次战技尚未击中过的敌方目标。
施放时场上每有1个可攻击的敌方目标，本次战技造成的伤害提高20%。</x:v>
      </x:c>
      <x:c r="F4243" s="6" t="n">
        <x:v>0.735</x:v>
      </x:c>
      <x:c r="G4243" s="6" t="n">
        <x:v>0</x:v>
      </x:c>
      <x:c r="H4243" s="6" t="n">
        <x:v>0</x:v>
      </x:c>
      <x:c r="I4243" s="6" t="n">
        <x:v>0</x:v>
      </x:c>
      <x:c r="J4243" s="6" t="str">
        <x:v>[0.735, 4, 0.2]</x:v>
      </x:c>
      <x:c r="K4243" s="7" t="str">
        <x:v>需确认条件及分段</x:v>
      </x:c>
      <x:c r="L4243" s="6" t="str">
        <x:v>https://raw.githubusercontent.com/Mar-7th/StarRailRes/dbe8cdfcfb0bf657b9fe1cf92d5537f118ccb487/index_new/cn/character_skills.json</x:v>
      </x:c>
    </x:row>
    <x:row r="4244" ht="53" customHeight="1">
      <x:c r="A4244" s="6" t="str">
        <x:v>140502_12</x:v>
      </x:c>
      <x:c r="B4244" s="6" t="str">
        <x:v>140502</x:v>
      </x:c>
      <x:c r="C4244" s="6" t="n">
        <x:v>12</x:v>
      </x:c>
      <x:c r="D4244" s="6" t="str">
        <x:v>分形，驱逐虚知</x:v>
      </x:c>
      <x:c r="E4244" s="7" t="str">
        <x:v>对指定敌方单体造成等同于那刻夏77%攻击力的风属性伤害，并额外造成4次伤害。每次伤害对敌方随机单体造成等同于那刻夏77%攻击力的风属性伤害，优先弹射本次战技尚未击中过的敌方目标。
施放时场上每有1个可攻击的敌方目标，本次战技造成的伤害提高20%。</x:v>
      </x:c>
      <x:c r="F4244" s="6" t="n">
        <x:v>0.77</x:v>
      </x:c>
      <x:c r="G4244" s="6" t="n">
        <x:v>0</x:v>
      </x:c>
      <x:c r="H4244" s="6" t="n">
        <x:v>0</x:v>
      </x:c>
      <x:c r="I4244" s="6" t="n">
        <x:v>0</x:v>
      </x:c>
      <x:c r="J4244" s="6" t="str">
        <x:v>[0.77, 4, 0.2]</x:v>
      </x:c>
      <x:c r="K4244" s="7" t="str">
        <x:v>需确认条件及分段</x:v>
      </x:c>
      <x:c r="L4244" s="6" t="str">
        <x:v>https://raw.githubusercontent.com/Mar-7th/StarRailRes/dbe8cdfcfb0bf657b9fe1cf92d5537f118ccb487/index_new/cn/character_skills.json</x:v>
      </x:c>
    </x:row>
    <x:row r="4245" ht="53" customHeight="1">
      <x:c r="A4245" s="6" t="str">
        <x:v>140502_13</x:v>
      </x:c>
      <x:c r="B4245" s="6" t="str">
        <x:v>140502</x:v>
      </x:c>
      <x:c r="C4245" s="6" t="n">
        <x:v>13</x:v>
      </x:c>
      <x:c r="D4245" s="6" t="str">
        <x:v>分形，驱逐虚知</x:v>
      </x:c>
      <x:c r="E4245" s="7" t="str">
        <x:v>对指定敌方单体造成等同于那刻夏80.5%攻击力的风属性伤害，并额外造成4次伤害。每次伤害对敌方随机单体造成等同于那刻夏80.5%攻击力的风属性伤害，优先弹射本次战技尚未击中过的敌方目标。
施放时场上每有1个可攻击的敌方目标，本次战技造成的伤害提高20%。</x:v>
      </x:c>
      <x:c r="F4245" s="6" t="n">
        <x:v>0.805</x:v>
      </x:c>
      <x:c r="G4245" s="6" t="n">
        <x:v>0</x:v>
      </x:c>
      <x:c r="H4245" s="6" t="n">
        <x:v>0</x:v>
      </x:c>
      <x:c r="I4245" s="6" t="n">
        <x:v>0</x:v>
      </x:c>
      <x:c r="J4245" s="6" t="str">
        <x:v>[0.805, 4, 0.2]</x:v>
      </x:c>
      <x:c r="K4245" s="7" t="str">
        <x:v>需确认条件及分段</x:v>
      </x:c>
      <x:c r="L4245" s="6" t="str">
        <x:v>https://raw.githubusercontent.com/Mar-7th/StarRailRes/dbe8cdfcfb0bf657b9fe1cf92d5537f118ccb487/index_new/cn/character_skills.json</x:v>
      </x:c>
    </x:row>
    <x:row r="4246" ht="53" customHeight="1">
      <x:c r="A4246" s="6" t="str">
        <x:v>140502_14</x:v>
      </x:c>
      <x:c r="B4246" s="6" t="str">
        <x:v>140502</x:v>
      </x:c>
      <x:c r="C4246" s="6" t="n">
        <x:v>14</x:v>
      </x:c>
      <x:c r="D4246" s="6" t="str">
        <x:v>分形，驱逐虚知</x:v>
      </x:c>
      <x:c r="E4246" s="7" t="str">
        <x:v>对指定敌方单体造成等同于那刻夏84%攻击力的风属性伤害，并额外造成4次伤害。每次伤害对敌方随机单体造成等同于那刻夏84%攻击力的风属性伤害，优先弹射本次战技尚未击中过的敌方目标。
施放时场上每有1个可攻击的敌方目标，本次战技造成的伤害提高20%。</x:v>
      </x:c>
      <x:c r="F4246" s="6" t="n">
        <x:v>0.84</x:v>
      </x:c>
      <x:c r="G4246" s="6" t="n">
        <x:v>0</x:v>
      </x:c>
      <x:c r="H4246" s="6" t="n">
        <x:v>0</x:v>
      </x:c>
      <x:c r="I4246" s="6" t="n">
        <x:v>0</x:v>
      </x:c>
      <x:c r="J4246" s="6" t="str">
        <x:v>[0.84, 4, 0.2]</x:v>
      </x:c>
      <x:c r="K4246" s="7" t="str">
        <x:v>需确认条件及分段</x:v>
      </x:c>
      <x:c r="L4246" s="6" t="str">
        <x:v>https://raw.githubusercontent.com/Mar-7th/StarRailRes/dbe8cdfcfb0bf657b9fe1cf92d5537f118ccb487/index_new/cn/character_skills.json</x:v>
      </x:c>
    </x:row>
    <x:row r="4247" ht="53" customHeight="1">
      <x:c r="A4247" s="6" t="str">
        <x:v>140502_15</x:v>
      </x:c>
      <x:c r="B4247" s="6" t="str">
        <x:v>140502</x:v>
      </x:c>
      <x:c r="C4247" s="6" t="n">
        <x:v>15</x:v>
      </x:c>
      <x:c r="D4247" s="6" t="str">
        <x:v>分形，驱逐虚知</x:v>
      </x:c>
      <x:c r="E4247" s="7" t="str">
        <x:v>对指定敌方单体造成等同于那刻夏87.5%攻击力的风属性伤害，并额外造成4次伤害。每次伤害对敌方随机单体造成等同于那刻夏87.5%攻击力的风属性伤害，优先弹射本次战技尚未击中过的敌方目标。
施放时场上每有1个可攻击的敌方目标，本次战技造成的伤害提高20%。</x:v>
      </x:c>
      <x:c r="F4247" s="6" t="n">
        <x:v>0.875</x:v>
      </x:c>
      <x:c r="G4247" s="6" t="n">
        <x:v>0</x:v>
      </x:c>
      <x:c r="H4247" s="6" t="n">
        <x:v>0</x:v>
      </x:c>
      <x:c r="I4247" s="6" t="n">
        <x:v>0</x:v>
      </x:c>
      <x:c r="J4247" s="6" t="str">
        <x:v>[0.875, 4, 0.2]</x:v>
      </x:c>
      <x:c r="K4247" s="7" t="str">
        <x:v>需确认条件及分段</x:v>
      </x:c>
      <x:c r="L4247" s="6" t="str">
        <x:v>https://raw.githubusercontent.com/Mar-7th/StarRailRes/dbe8cdfcfb0bf657b9fe1cf92d5537f118ccb487/index_new/cn/character_skills.json</x:v>
      </x:c>
    </x:row>
    <x:row r="4248" ht="53" customHeight="1">
      <x:c r="A4248" s="6" t="str">
        <x:v>140503_1</x:v>
      </x:c>
      <x:c r="B4248" s="6" t="str">
        <x:v>140503</x:v>
      </x:c>
      <x:c r="C4248" s="6" t="n">
        <x:v>1</x:v>
      </x:c>
      <x:c r="D4248" s="6" t="str">
        <x:v>生息破土，世界塑造</x:v>
      </x:c>
      <x:c r="E4248" s="7" t="str">
        <x:v>使敌方全体陷入【升华】状态，随后对敌方全体造成等同于那刻夏80%攻击力的风属性伤害。
【升华】状态下，目标同时被添加物理、火、冰、雷、风、量子、虚数属性弱点，持续至目标回合开始时。若目标不具有控制抵抗，则【升华】状态下无法行动。</x:v>
      </x:c>
      <x:c r="F4248" s="6" t="n">
        <x:v>0.8</x:v>
      </x:c>
      <x:c r="G4248" s="6" t="n">
        <x:v>0</x:v>
      </x:c>
      <x:c r="H4248" s="6" t="n">
        <x:v>0</x:v>
      </x:c>
      <x:c r="I4248" s="6" t="n">
        <x:v>0</x:v>
      </x:c>
      <x:c r="J4248" s="6" t="str">
        <x:v>[0.8]</x:v>
      </x:c>
      <x:c r="K4248" s="7" t="str">
        <x:v>需确认条件及分段</x:v>
      </x:c>
      <x:c r="L4248" s="6" t="str">
        <x:v>https://raw.githubusercontent.com/Mar-7th/StarRailRes/dbe8cdfcfb0bf657b9fe1cf92d5537f118ccb487/index_new/cn/character_skills.json</x:v>
      </x:c>
    </x:row>
    <x:row r="4249" ht="53" customHeight="1">
      <x:c r="A4249" s="6" t="str">
        <x:v>140503_2</x:v>
      </x:c>
      <x:c r="B4249" s="6" t="str">
        <x:v>140503</x:v>
      </x:c>
      <x:c r="C4249" s="6" t="n">
        <x:v>2</x:v>
      </x:c>
      <x:c r="D4249" s="6" t="str">
        <x:v>生息破土，世界塑造</x:v>
      </x:c>
      <x:c r="E4249" s="7" t="str">
        <x:v>使敌方全体陷入【升华】状态，随后对敌方全体造成等同于那刻夏88%攻击力的风属性伤害。
【升华】状态下，目标同时被添加物理、火、冰、雷、风、量子、虚数属性弱点，持续至目标回合开始时。若目标不具有控制抵抗，则【升华】状态下无法行动。</x:v>
      </x:c>
      <x:c r="F4249" s="6" t="n">
        <x:v>0.88</x:v>
      </x:c>
      <x:c r="G4249" s="6" t="n">
        <x:v>0</x:v>
      </x:c>
      <x:c r="H4249" s="6" t="n">
        <x:v>0</x:v>
      </x:c>
      <x:c r="I4249" s="6" t="n">
        <x:v>0</x:v>
      </x:c>
      <x:c r="J4249" s="6" t="str">
        <x:v>[0.88]</x:v>
      </x:c>
      <x:c r="K4249" s="7" t="str">
        <x:v>需确认条件及分段</x:v>
      </x:c>
      <x:c r="L4249" s="6" t="str">
        <x:v>https://raw.githubusercontent.com/Mar-7th/StarRailRes/dbe8cdfcfb0bf657b9fe1cf92d5537f118ccb487/index_new/cn/character_skills.json</x:v>
      </x:c>
    </x:row>
    <x:row r="4250" ht="53" customHeight="1">
      <x:c r="A4250" s="6" t="str">
        <x:v>140503_3</x:v>
      </x:c>
      <x:c r="B4250" s="6" t="str">
        <x:v>140503</x:v>
      </x:c>
      <x:c r="C4250" s="6" t="n">
        <x:v>3</x:v>
      </x:c>
      <x:c r="D4250" s="6" t="str">
        <x:v>生息破土，世界塑造</x:v>
      </x:c>
      <x:c r="E4250" s="7" t="str">
        <x:v>使敌方全体陷入【升华】状态，随后对敌方全体造成等同于那刻夏96%攻击力的风属性伤害。
【升华】状态下，目标同时被添加物理、火、冰、雷、风、量子、虚数属性弱点，持续至目标回合开始时。若目标不具有控制抵抗，则【升华】状态下无法行动。</x:v>
      </x:c>
      <x:c r="F4250" s="6" t="n">
        <x:v>0.96</x:v>
      </x:c>
      <x:c r="G4250" s="6" t="n">
        <x:v>0</x:v>
      </x:c>
      <x:c r="H4250" s="6" t="n">
        <x:v>0</x:v>
      </x:c>
      <x:c r="I4250" s="6" t="n">
        <x:v>0</x:v>
      </x:c>
      <x:c r="J4250" s="6" t="str">
        <x:v>[0.96]</x:v>
      </x:c>
      <x:c r="K4250" s="7" t="str">
        <x:v>需确认条件及分段</x:v>
      </x:c>
      <x:c r="L4250" s="6" t="str">
        <x:v>https://raw.githubusercontent.com/Mar-7th/StarRailRes/dbe8cdfcfb0bf657b9fe1cf92d5537f118ccb487/index_new/cn/character_skills.json</x:v>
      </x:c>
    </x:row>
    <x:row r="4251" ht="53" customHeight="1">
      <x:c r="A4251" s="6" t="str">
        <x:v>140503_4</x:v>
      </x:c>
      <x:c r="B4251" s="6" t="str">
        <x:v>140503</x:v>
      </x:c>
      <x:c r="C4251" s="6" t="n">
        <x:v>4</x:v>
      </x:c>
      <x:c r="D4251" s="6" t="str">
        <x:v>生息破土，世界塑造</x:v>
      </x:c>
      <x:c r="E4251" s="7" t="str">
        <x:v>使敌方全体陷入【升华】状态，随后对敌方全体造成等同于那刻夏104%攻击力的风属性伤害。
【升华】状态下，目标同时被添加物理、火、冰、雷、风、量子、虚数属性弱点，持续至目标回合开始时。若目标不具有控制抵抗，则【升华】状态下无法行动。</x:v>
      </x:c>
      <x:c r="F4251" s="6" t="n">
        <x:v>1.04</x:v>
      </x:c>
      <x:c r="G4251" s="6" t="n">
        <x:v>0</x:v>
      </x:c>
      <x:c r="H4251" s="6" t="n">
        <x:v>0</x:v>
      </x:c>
      <x:c r="I4251" s="6" t="n">
        <x:v>0</x:v>
      </x:c>
      <x:c r="J4251" s="6" t="str">
        <x:v>[1.04]</x:v>
      </x:c>
      <x:c r="K4251" s="7" t="str">
        <x:v>需确认条件及分段</x:v>
      </x:c>
      <x:c r="L4251" s="6" t="str">
        <x:v>https://raw.githubusercontent.com/Mar-7th/StarRailRes/dbe8cdfcfb0bf657b9fe1cf92d5537f118ccb487/index_new/cn/character_skills.json</x:v>
      </x:c>
    </x:row>
    <x:row r="4252" ht="53" customHeight="1">
      <x:c r="A4252" s="6" t="str">
        <x:v>140503_5</x:v>
      </x:c>
      <x:c r="B4252" s="6" t="str">
        <x:v>140503</x:v>
      </x:c>
      <x:c r="C4252" s="6" t="n">
        <x:v>5</x:v>
      </x:c>
      <x:c r="D4252" s="6" t="str">
        <x:v>生息破土，世界塑造</x:v>
      </x:c>
      <x:c r="E4252" s="7" t="str">
        <x:v>使敌方全体陷入【升华】状态，随后对敌方全体造成等同于那刻夏112%攻击力的风属性伤害。
【升华】状态下，目标同时被添加物理、火、冰、雷、风、量子、虚数属性弱点，持续至目标回合开始时。若目标不具有控制抵抗，则【升华】状态下无法行动。</x:v>
      </x:c>
      <x:c r="F4252" s="6" t="n">
        <x:v>1.12</x:v>
      </x:c>
      <x:c r="G4252" s="6" t="n">
        <x:v>0</x:v>
      </x:c>
      <x:c r="H4252" s="6" t="n">
        <x:v>0</x:v>
      </x:c>
      <x:c r="I4252" s="6" t="n">
        <x:v>0</x:v>
      </x:c>
      <x:c r="J4252" s="6" t="str">
        <x:v>[1.12]</x:v>
      </x:c>
      <x:c r="K4252" s="7" t="str">
        <x:v>需确认条件及分段</x:v>
      </x:c>
      <x:c r="L4252" s="6" t="str">
        <x:v>https://raw.githubusercontent.com/Mar-7th/StarRailRes/dbe8cdfcfb0bf657b9fe1cf92d5537f118ccb487/index_new/cn/character_skills.json</x:v>
      </x:c>
    </x:row>
    <x:row r="4253" ht="53" customHeight="1">
      <x:c r="A4253" s="6" t="str">
        <x:v>140503_6</x:v>
      </x:c>
      <x:c r="B4253" s="6" t="str">
        <x:v>140503</x:v>
      </x:c>
      <x:c r="C4253" s="6" t="n">
        <x:v>6</x:v>
      </x:c>
      <x:c r="D4253" s="6" t="str">
        <x:v>生息破土，世界塑造</x:v>
      </x:c>
      <x:c r="E4253" s="7" t="str">
        <x:v>使敌方全体陷入【升华】状态，随后对敌方全体造成等同于那刻夏120%攻击力的风属性伤害。
【升华】状态下，目标同时被添加物理、火、冰、雷、风、量子、虚数属性弱点，持续至目标回合开始时。若目标不具有控制抵抗，则【升华】状态下无法行动。</x:v>
      </x:c>
      <x:c r="F4253" s="6" t="n">
        <x:v>1.2</x:v>
      </x:c>
      <x:c r="G4253" s="6" t="n">
        <x:v>0</x:v>
      </x:c>
      <x:c r="H4253" s="6" t="n">
        <x:v>0</x:v>
      </x:c>
      <x:c r="I4253" s="6" t="n">
        <x:v>0</x:v>
      </x:c>
      <x:c r="J4253" s="6" t="str">
        <x:v>[1.2]</x:v>
      </x:c>
      <x:c r="K4253" s="7" t="str">
        <x:v>需确认条件及分段</x:v>
      </x:c>
      <x:c r="L4253" s="6" t="str">
        <x:v>https://raw.githubusercontent.com/Mar-7th/StarRailRes/dbe8cdfcfb0bf657b9fe1cf92d5537f118ccb487/index_new/cn/character_skills.json</x:v>
      </x:c>
    </x:row>
    <x:row r="4254" ht="53" customHeight="1">
      <x:c r="A4254" s="6" t="str">
        <x:v>140503_7</x:v>
      </x:c>
      <x:c r="B4254" s="6" t="str">
        <x:v>140503</x:v>
      </x:c>
      <x:c r="C4254" s="6" t="n">
        <x:v>7</x:v>
      </x:c>
      <x:c r="D4254" s="6" t="str">
        <x:v>生息破土，世界塑造</x:v>
      </x:c>
      <x:c r="E4254" s="7" t="str">
        <x:v>使敌方全体陷入【升华】状态，随后对敌方全体造成等同于那刻夏130%攻击力的风属性伤害。
【升华】状态下，目标同时被添加物理、火、冰、雷、风、量子、虚数属性弱点，持续至目标回合开始时。若目标不具有控制抵抗，则【升华】状态下无法行动。</x:v>
      </x:c>
      <x:c r="F4254" s="6" t="n">
        <x:v>1.3</x:v>
      </x:c>
      <x:c r="G4254" s="6" t="n">
        <x:v>0</x:v>
      </x:c>
      <x:c r="H4254" s="6" t="n">
        <x:v>0</x:v>
      </x:c>
      <x:c r="I4254" s="6" t="n">
        <x:v>0</x:v>
      </x:c>
      <x:c r="J4254" s="6" t="str">
        <x:v>[1.3]</x:v>
      </x:c>
      <x:c r="K4254" s="7" t="str">
        <x:v>需确认条件及分段</x:v>
      </x:c>
      <x:c r="L4254" s="6" t="str">
        <x:v>https://raw.githubusercontent.com/Mar-7th/StarRailRes/dbe8cdfcfb0bf657b9fe1cf92d5537f118ccb487/index_new/cn/character_skills.json</x:v>
      </x:c>
    </x:row>
    <x:row r="4255" ht="53" customHeight="1">
      <x:c r="A4255" s="6" t="str">
        <x:v>140503_8</x:v>
      </x:c>
      <x:c r="B4255" s="6" t="str">
        <x:v>140503</x:v>
      </x:c>
      <x:c r="C4255" s="6" t="n">
        <x:v>8</x:v>
      </x:c>
      <x:c r="D4255" s="6" t="str">
        <x:v>生息破土，世界塑造</x:v>
      </x:c>
      <x:c r="E4255" s="7" t="str">
        <x:v>使敌方全体陷入【升华】状态，随后对敌方全体造成等同于那刻夏140%攻击力的风属性伤害。
【升华】状态下，目标同时被添加物理、火、冰、雷、风、量子、虚数属性弱点，持续至目标回合开始时。若目标不具有控制抵抗，则【升华】状态下无法行动。</x:v>
      </x:c>
      <x:c r="F4255" s="6" t="n">
        <x:v>1.4</x:v>
      </x:c>
      <x:c r="G4255" s="6" t="n">
        <x:v>0</x:v>
      </x:c>
      <x:c r="H4255" s="6" t="n">
        <x:v>0</x:v>
      </x:c>
      <x:c r="I4255" s="6" t="n">
        <x:v>0</x:v>
      </x:c>
      <x:c r="J4255" s="6" t="str">
        <x:v>[1.4]</x:v>
      </x:c>
      <x:c r="K4255" s="7" t="str">
        <x:v>需确认条件及分段</x:v>
      </x:c>
      <x:c r="L4255" s="6" t="str">
        <x:v>https://raw.githubusercontent.com/Mar-7th/StarRailRes/dbe8cdfcfb0bf657b9fe1cf92d5537f118ccb487/index_new/cn/character_skills.json</x:v>
      </x:c>
    </x:row>
    <x:row r="4256" ht="53" customHeight="1">
      <x:c r="A4256" s="6" t="str">
        <x:v>140503_9</x:v>
      </x:c>
      <x:c r="B4256" s="6" t="str">
        <x:v>140503</x:v>
      </x:c>
      <x:c r="C4256" s="6" t="n">
        <x:v>9</x:v>
      </x:c>
      <x:c r="D4256" s="6" t="str">
        <x:v>生息破土，世界塑造</x:v>
      </x:c>
      <x:c r="E4256" s="7" t="str">
        <x:v>使敌方全体陷入【升华】状态，随后对敌方全体造成等同于那刻夏150%攻击力的风属性伤害。
【升华】状态下，目标同时被添加物理、火、冰、雷、风、量子、虚数属性弱点，持续至目标回合开始时。若目标不具有控制抵抗，则【升华】状态下无法行动。</x:v>
      </x:c>
      <x:c r="F4256" s="6" t="n">
        <x:v>1.5</x:v>
      </x:c>
      <x:c r="G4256" s="6" t="n">
        <x:v>0</x:v>
      </x:c>
      <x:c r="H4256" s="6" t="n">
        <x:v>0</x:v>
      </x:c>
      <x:c r="I4256" s="6" t="n">
        <x:v>0</x:v>
      </x:c>
      <x:c r="J4256" s="6" t="str">
        <x:v>[1.5]</x:v>
      </x:c>
      <x:c r="K4256" s="7" t="str">
        <x:v>需确认条件及分段</x:v>
      </x:c>
      <x:c r="L4256" s="6" t="str">
        <x:v>https://raw.githubusercontent.com/Mar-7th/StarRailRes/dbe8cdfcfb0bf657b9fe1cf92d5537f118ccb487/index_new/cn/character_skills.json</x:v>
      </x:c>
    </x:row>
    <x:row r="4257" ht="53" customHeight="1">
      <x:c r="A4257" s="6" t="str">
        <x:v>140503_10</x:v>
      </x:c>
      <x:c r="B4257" s="6" t="str">
        <x:v>140503</x:v>
      </x:c>
      <x:c r="C4257" s="6" t="n">
        <x:v>10</x:v>
      </x:c>
      <x:c r="D4257" s="6" t="str">
        <x:v>生息破土，世界塑造</x:v>
      </x:c>
      <x:c r="E4257" s="7" t="str">
        <x:v>使敌方全体陷入【升华】状态，随后对敌方全体造成等同于那刻夏160%攻击力的风属性伤害。
【升华】状态下，目标同时被添加物理、火、冰、雷、风、量子、虚数属性弱点，持续至目标回合开始时。若目标不具有控制抵抗，则【升华】状态下无法行动。</x:v>
      </x:c>
      <x:c r="F4257" s="6" t="n">
        <x:v>1.6</x:v>
      </x:c>
      <x:c r="G4257" s="6" t="n">
        <x:v>0</x:v>
      </x:c>
      <x:c r="H4257" s="6" t="n">
        <x:v>0</x:v>
      </x:c>
      <x:c r="I4257" s="6" t="n">
        <x:v>0</x:v>
      </x:c>
      <x:c r="J4257" s="6" t="str">
        <x:v>[1.6]</x:v>
      </x:c>
      <x:c r="K4257" s="7" t="str">
        <x:v>需确认条件及分段</x:v>
      </x:c>
      <x:c r="L4257" s="6" t="str">
        <x:v>https://raw.githubusercontent.com/Mar-7th/StarRailRes/dbe8cdfcfb0bf657b9fe1cf92d5537f118ccb487/index_new/cn/character_skills.json</x:v>
      </x:c>
    </x:row>
    <x:row r="4258" ht="53" customHeight="1">
      <x:c r="A4258" s="6" t="str">
        <x:v>140503_11</x:v>
      </x:c>
      <x:c r="B4258" s="6" t="str">
        <x:v>140503</x:v>
      </x:c>
      <x:c r="C4258" s="6" t="n">
        <x:v>11</x:v>
      </x:c>
      <x:c r="D4258" s="6" t="str">
        <x:v>生息破土，世界塑造</x:v>
      </x:c>
      <x:c r="E4258" s="7" t="str">
        <x:v>使敌方全体陷入【升华】状态，随后对敌方全体造成等同于那刻夏168%攻击力的风属性伤害。
【升华】状态下，目标同时被添加物理、火、冰、雷、风、量子、虚数属性弱点，持续至目标回合开始时。若目标不具有控制抵抗，则【升华】状态下无法行动。</x:v>
      </x:c>
      <x:c r="F4258" s="6" t="n">
        <x:v>1.68</x:v>
      </x:c>
      <x:c r="G4258" s="6" t="n">
        <x:v>0</x:v>
      </x:c>
      <x:c r="H4258" s="6" t="n">
        <x:v>0</x:v>
      </x:c>
      <x:c r="I4258" s="6" t="n">
        <x:v>0</x:v>
      </x:c>
      <x:c r="J4258" s="6" t="str">
        <x:v>[1.68]</x:v>
      </x:c>
      <x:c r="K4258" s="7" t="str">
        <x:v>需确认条件及分段</x:v>
      </x:c>
      <x:c r="L4258" s="6" t="str">
        <x:v>https://raw.githubusercontent.com/Mar-7th/StarRailRes/dbe8cdfcfb0bf657b9fe1cf92d5537f118ccb487/index_new/cn/character_skills.json</x:v>
      </x:c>
    </x:row>
    <x:row r="4259" ht="53" customHeight="1">
      <x:c r="A4259" s="6" t="str">
        <x:v>140503_12</x:v>
      </x:c>
      <x:c r="B4259" s="6" t="str">
        <x:v>140503</x:v>
      </x:c>
      <x:c r="C4259" s="6" t="n">
        <x:v>12</x:v>
      </x:c>
      <x:c r="D4259" s="6" t="str">
        <x:v>生息破土，世界塑造</x:v>
      </x:c>
      <x:c r="E4259" s="7" t="str">
        <x:v>使敌方全体陷入【升华】状态，随后对敌方全体造成等同于那刻夏176%攻击力的风属性伤害。
【升华】状态下，目标同时被添加物理、火、冰、雷、风、量子、虚数属性弱点，持续至目标回合开始时。若目标不具有控制抵抗，则【升华】状态下无法行动。</x:v>
      </x:c>
      <x:c r="F4259" s="6" t="n">
        <x:v>1.76</x:v>
      </x:c>
      <x:c r="G4259" s="6" t="n">
        <x:v>0</x:v>
      </x:c>
      <x:c r="H4259" s="6" t="n">
        <x:v>0</x:v>
      </x:c>
      <x:c r="I4259" s="6" t="n">
        <x:v>0</x:v>
      </x:c>
      <x:c r="J4259" s="6" t="str">
        <x:v>[1.76]</x:v>
      </x:c>
      <x:c r="K4259" s="7" t="str">
        <x:v>需确认条件及分段</x:v>
      </x:c>
      <x:c r="L4259" s="6" t="str">
        <x:v>https://raw.githubusercontent.com/Mar-7th/StarRailRes/dbe8cdfcfb0bf657b9fe1cf92d5537f118ccb487/index_new/cn/character_skills.json</x:v>
      </x:c>
    </x:row>
    <x:row r="4260" ht="53" customHeight="1">
      <x:c r="A4260" s="6" t="str">
        <x:v>140503_13</x:v>
      </x:c>
      <x:c r="B4260" s="6" t="str">
        <x:v>140503</x:v>
      </x:c>
      <x:c r="C4260" s="6" t="n">
        <x:v>13</x:v>
      </x:c>
      <x:c r="D4260" s="6" t="str">
        <x:v>生息破土，世界塑造</x:v>
      </x:c>
      <x:c r="E4260" s="7" t="str">
        <x:v>使敌方全体陷入【升华】状态，随后对敌方全体造成等同于那刻夏184%攻击力的风属性伤害。
【升华】状态下，目标同时被添加物理、火、冰、雷、风、量子、虚数属性弱点，持续至目标回合开始时。若目标不具有控制抵抗，则【升华】状态下无法行动。</x:v>
      </x:c>
      <x:c r="F4260" s="6" t="n">
        <x:v>1.84</x:v>
      </x:c>
      <x:c r="G4260" s="6" t="n">
        <x:v>0</x:v>
      </x:c>
      <x:c r="H4260" s="6" t="n">
        <x:v>0</x:v>
      </x:c>
      <x:c r="I4260" s="6" t="n">
        <x:v>0</x:v>
      </x:c>
      <x:c r="J4260" s="6" t="str">
        <x:v>[1.84]</x:v>
      </x:c>
      <x:c r="K4260" s="7" t="str">
        <x:v>需确认条件及分段</x:v>
      </x:c>
      <x:c r="L4260" s="6" t="str">
        <x:v>https://raw.githubusercontent.com/Mar-7th/StarRailRes/dbe8cdfcfb0bf657b9fe1cf92d5537f118ccb487/index_new/cn/character_skills.json</x:v>
      </x:c>
    </x:row>
    <x:row r="4261" ht="53" customHeight="1">
      <x:c r="A4261" s="6" t="str">
        <x:v>140503_14</x:v>
      </x:c>
      <x:c r="B4261" s="6" t="str">
        <x:v>140503</x:v>
      </x:c>
      <x:c r="C4261" s="6" t="n">
        <x:v>14</x:v>
      </x:c>
      <x:c r="D4261" s="6" t="str">
        <x:v>生息破土，世界塑造</x:v>
      </x:c>
      <x:c r="E4261" s="7" t="str">
        <x:v>使敌方全体陷入【升华】状态，随后对敌方全体造成等同于那刻夏192%攻击力的风属性伤害。
【升华】状态下，目标同时被添加物理、火、冰、雷、风、量子、虚数属性弱点，持续至目标回合开始时。若目标不具有控制抵抗，则【升华】状态下无法行动。</x:v>
      </x:c>
      <x:c r="F4261" s="6" t="n">
        <x:v>1.92</x:v>
      </x:c>
      <x:c r="G4261" s="6" t="n">
        <x:v>0</x:v>
      </x:c>
      <x:c r="H4261" s="6" t="n">
        <x:v>0</x:v>
      </x:c>
      <x:c r="I4261" s="6" t="n">
        <x:v>0</x:v>
      </x:c>
      <x:c r="J4261" s="6" t="str">
        <x:v>[1.92]</x:v>
      </x:c>
      <x:c r="K4261" s="7" t="str">
        <x:v>需确认条件及分段</x:v>
      </x:c>
      <x:c r="L4261" s="6" t="str">
        <x:v>https://raw.githubusercontent.com/Mar-7th/StarRailRes/dbe8cdfcfb0bf657b9fe1cf92d5537f118ccb487/index_new/cn/character_skills.json</x:v>
      </x:c>
    </x:row>
    <x:row r="4262" ht="53" customHeight="1">
      <x:c r="A4262" s="6" t="str">
        <x:v>140503_15</x:v>
      </x:c>
      <x:c r="B4262" s="6" t="str">
        <x:v>140503</x:v>
      </x:c>
      <x:c r="C4262" s="6" t="n">
        <x:v>15</x:v>
      </x:c>
      <x:c r="D4262" s="6" t="str">
        <x:v>生息破土，世界塑造</x:v>
      </x:c>
      <x:c r="E4262" s="7" t="str">
        <x:v>使敌方全体陷入【升华】状态，随后对敌方全体造成等同于那刻夏200%攻击力的风属性伤害。
【升华】状态下，目标同时被添加物理、火、冰、雷、风、量子、虚数属性弱点，持续至目标回合开始时。若目标不具有控制抵抗，则【升华】状态下无法行动。</x:v>
      </x:c>
      <x:c r="F4262" s="6" t="n">
        <x:v>2</x:v>
      </x:c>
      <x:c r="G4262" s="6" t="n">
        <x:v>0</x:v>
      </x:c>
      <x:c r="H4262" s="6" t="n">
        <x:v>0</x:v>
      </x:c>
      <x:c r="I4262" s="6" t="n">
        <x:v>0</x:v>
      </x:c>
      <x:c r="J4262" s="6" t="str">
        <x:v>[2]</x:v>
      </x:c>
      <x:c r="K4262" s="7" t="str">
        <x:v>需确认条件及分段</x:v>
      </x:c>
      <x:c r="L4262" s="6" t="str">
        <x:v>https://raw.githubusercontent.com/Mar-7th/StarRailRes/dbe8cdfcfb0bf657b9fe1cf92d5537f118ccb487/index_new/cn/character_skills.json</x:v>
      </x:c>
    </x:row>
    <x:row r="4263" ht="83" customHeight="1">
      <x:c r="A4263" s="6" t="str">
        <x:v>140504_1</x:v>
      </x:c>
      <x:c r="B4263" s="6" t="str">
        <x:v>140504</x:v>
      </x:c>
      <x:c r="C4263" s="6" t="n">
        <x:v>1</x:v>
      </x:c>
      <x:c r="D4263" s="6" t="str">
        <x:v>四分明哲，三重至高</x:v>
      </x:c>
      <x:c r="E4263"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18%，此外对其施放普攻或战技后，对该目标额外施放1次战技。额外战技不消耗战技点且不会再次触发此效果。若额外战技施放前目标被消灭则对敌方随机单体施放。</x:v>
      </x:c>
      <x:c r="F4263" s="6" t="n">
        <x:v>0</x:v>
      </x:c>
      <x:c r="G4263" s="6" t="n">
        <x:v>0</x:v>
      </x:c>
      <x:c r="H4263" s="6" t="n">
        <x:v>0</x:v>
      </x:c>
      <x:c r="I4263" s="6" t="n">
        <x:v>0</x:v>
      </x:c>
      <x:c r="J4263" s="6" t="str">
        <x:v>[0.18, 3, 5]</x:v>
      </x:c>
      <x:c r="K4263" s="7" t="str">
        <x:v>无首段伤害倍率，请覆盖或设为辅助技能</x:v>
      </x:c>
      <x:c r="L4263" s="6" t="str">
        <x:v>https://raw.githubusercontent.com/Mar-7th/StarRailRes/dbe8cdfcfb0bf657b9fe1cf92d5537f118ccb487/index_new/cn/character_skills.json</x:v>
      </x:c>
    </x:row>
    <x:row r="4264" ht="83" customHeight="1">
      <x:c r="A4264" s="6" t="str">
        <x:v>140504_2</x:v>
      </x:c>
      <x:c r="B4264" s="6" t="str">
        <x:v>140504</x:v>
      </x:c>
      <x:c r="C4264" s="6" t="n">
        <x:v>2</x:v>
      </x:c>
      <x:c r="D4264" s="6" t="str">
        <x:v>四分明哲，三重至高</x:v>
      </x:c>
      <x:c r="E4264"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19.2%，此外对其施放普攻或战技后，对该目标额外施放1次战技。额外战技不消耗战技点且不会再次触发此效果。若额外战技施放前目标被消灭则对敌方随机单体施放。</x:v>
      </x:c>
      <x:c r="F4264" s="6" t="n">
        <x:v>0</x:v>
      </x:c>
      <x:c r="G4264" s="6" t="n">
        <x:v>0</x:v>
      </x:c>
      <x:c r="H4264" s="6" t="n">
        <x:v>0</x:v>
      </x:c>
      <x:c r="I4264" s="6" t="n">
        <x:v>0</x:v>
      </x:c>
      <x:c r="J4264" s="6" t="str">
        <x:v>[0.192, 3, 5]</x:v>
      </x:c>
      <x:c r="K4264" s="7" t="str">
        <x:v>无首段伤害倍率，请覆盖或设为辅助技能</x:v>
      </x:c>
      <x:c r="L4264" s="6" t="str">
        <x:v>https://raw.githubusercontent.com/Mar-7th/StarRailRes/dbe8cdfcfb0bf657b9fe1cf92d5537f118ccb487/index_new/cn/character_skills.json</x:v>
      </x:c>
    </x:row>
    <x:row r="4265" ht="83" customHeight="1">
      <x:c r="A4265" s="6" t="str">
        <x:v>140504_3</x:v>
      </x:c>
      <x:c r="B4265" s="6" t="str">
        <x:v>140504</x:v>
      </x:c>
      <x:c r="C4265" s="6" t="n">
        <x:v>3</x:v>
      </x:c>
      <x:c r="D4265" s="6" t="str">
        <x:v>四分明哲，三重至高</x:v>
      </x:c>
      <x:c r="E4265"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20.4%，此外对其施放普攻或战技后，对该目标额外施放1次战技。额外战技不消耗战技点且不会再次触发此效果。若额外战技施放前目标被消灭则对敌方随机单体施放。</x:v>
      </x:c>
      <x:c r="F4265" s="6" t="n">
        <x:v>0</x:v>
      </x:c>
      <x:c r="G4265" s="6" t="n">
        <x:v>0</x:v>
      </x:c>
      <x:c r="H4265" s="6" t="n">
        <x:v>0</x:v>
      </x:c>
      <x:c r="I4265" s="6" t="n">
        <x:v>0</x:v>
      </x:c>
      <x:c r="J4265" s="6" t="str">
        <x:v>[0.204, 3, 5]</x:v>
      </x:c>
      <x:c r="K4265" s="7" t="str">
        <x:v>无首段伤害倍率，请覆盖或设为辅助技能</x:v>
      </x:c>
      <x:c r="L4265" s="6" t="str">
        <x:v>https://raw.githubusercontent.com/Mar-7th/StarRailRes/dbe8cdfcfb0bf657b9fe1cf92d5537f118ccb487/index_new/cn/character_skills.json</x:v>
      </x:c>
    </x:row>
    <x:row r="4266" ht="83" customHeight="1">
      <x:c r="A4266" s="6" t="str">
        <x:v>140504_4</x:v>
      </x:c>
      <x:c r="B4266" s="6" t="str">
        <x:v>140504</x:v>
      </x:c>
      <x:c r="C4266" s="6" t="n">
        <x:v>4</x:v>
      </x:c>
      <x:c r="D4266" s="6" t="str">
        <x:v>四分明哲，三重至高</x:v>
      </x:c>
      <x:c r="E4266"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21.6%，此外对其施放普攻或战技后，对该目标额外施放1次战技。额外战技不消耗战技点且不会再次触发此效果。若额外战技施放前目标被消灭则对敌方随机单体施放。</x:v>
      </x:c>
      <x:c r="F4266" s="6" t="n">
        <x:v>0</x:v>
      </x:c>
      <x:c r="G4266" s="6" t="n">
        <x:v>0</x:v>
      </x:c>
      <x:c r="H4266" s="6" t="n">
        <x:v>0</x:v>
      </x:c>
      <x:c r="I4266" s="6" t="n">
        <x:v>0</x:v>
      </x:c>
      <x:c r="J4266" s="6" t="str">
        <x:v>[0.216, 3, 5]</x:v>
      </x:c>
      <x:c r="K4266" s="7" t="str">
        <x:v>无首段伤害倍率，请覆盖或设为辅助技能</x:v>
      </x:c>
      <x:c r="L4266" s="6" t="str">
        <x:v>https://raw.githubusercontent.com/Mar-7th/StarRailRes/dbe8cdfcfb0bf657b9fe1cf92d5537f118ccb487/index_new/cn/character_skills.json</x:v>
      </x:c>
    </x:row>
    <x:row r="4267" ht="83" customHeight="1">
      <x:c r="A4267" s="6" t="str">
        <x:v>140504_5</x:v>
      </x:c>
      <x:c r="B4267" s="6" t="str">
        <x:v>140504</x:v>
      </x:c>
      <x:c r="C4267" s="6" t="n">
        <x:v>5</x:v>
      </x:c>
      <x:c r="D4267" s="6" t="str">
        <x:v>四分明哲，三重至高</x:v>
      </x:c>
      <x:c r="E4267"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22.8%，此外对其施放普攻或战技后，对该目标额外施放1次战技。额外战技不消耗战技点且不会再次触发此效果。若额外战技施放前目标被消灭则对敌方随机单体施放。</x:v>
      </x:c>
      <x:c r="F4267" s="6" t="n">
        <x:v>0</x:v>
      </x:c>
      <x:c r="G4267" s="6" t="n">
        <x:v>0</x:v>
      </x:c>
      <x:c r="H4267" s="6" t="n">
        <x:v>0</x:v>
      </x:c>
      <x:c r="I4267" s="6" t="n">
        <x:v>0</x:v>
      </x:c>
      <x:c r="J4267" s="6" t="str">
        <x:v>[0.228, 3, 5]</x:v>
      </x:c>
      <x:c r="K4267" s="7" t="str">
        <x:v>无首段伤害倍率，请覆盖或设为辅助技能</x:v>
      </x:c>
      <x:c r="L4267" s="6" t="str">
        <x:v>https://raw.githubusercontent.com/Mar-7th/StarRailRes/dbe8cdfcfb0bf657b9fe1cf92d5537f118ccb487/index_new/cn/character_skills.json</x:v>
      </x:c>
    </x:row>
    <x:row r="4268" ht="83" customHeight="1">
      <x:c r="A4268" s="6" t="str">
        <x:v>140504_6</x:v>
      </x:c>
      <x:c r="B4268" s="6" t="str">
        <x:v>140504</x:v>
      </x:c>
      <x:c r="C4268" s="6" t="n">
        <x:v>6</x:v>
      </x:c>
      <x:c r="D4268" s="6" t="str">
        <x:v>四分明哲，三重至高</x:v>
      </x:c>
      <x:c r="E4268"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24%，此外对其施放普攻或战技后，对该目标额外施放1次战技。额外战技不消耗战技点且不会再次触发此效果。若额外战技施放前目标被消灭则对敌方随机单体施放。</x:v>
      </x:c>
      <x:c r="F4268" s="6" t="n">
        <x:v>0</x:v>
      </x:c>
      <x:c r="G4268" s="6" t="n">
        <x:v>0</x:v>
      </x:c>
      <x:c r="H4268" s="6" t="n">
        <x:v>0</x:v>
      </x:c>
      <x:c r="I4268" s="6" t="n">
        <x:v>0</x:v>
      </x:c>
      <x:c r="J4268" s="6" t="str">
        <x:v>[0.24, 3, 5]</x:v>
      </x:c>
      <x:c r="K4268" s="7" t="str">
        <x:v>无首段伤害倍率，请覆盖或设为辅助技能</x:v>
      </x:c>
      <x:c r="L4268" s="6" t="str">
        <x:v>https://raw.githubusercontent.com/Mar-7th/StarRailRes/dbe8cdfcfb0bf657b9fe1cf92d5537f118ccb487/index_new/cn/character_skills.json</x:v>
      </x:c>
    </x:row>
    <x:row r="4269" ht="83" customHeight="1">
      <x:c r="A4269" s="6" t="str">
        <x:v>140504_7</x:v>
      </x:c>
      <x:c r="B4269" s="6" t="str">
        <x:v>140504</x:v>
      </x:c>
      <x:c r="C4269" s="6" t="n">
        <x:v>7</x:v>
      </x:c>
      <x:c r="D4269" s="6" t="str">
        <x:v>四分明哲，三重至高</x:v>
      </x:c>
      <x:c r="E4269"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25.5%，此外对其施放普攻或战技后，对该目标额外施放1次战技。额外战技不消耗战技点且不会再次触发此效果。若额外战技施放前目标被消灭则对敌方随机单体施放。</x:v>
      </x:c>
      <x:c r="F4269" s="6" t="n">
        <x:v>0</x:v>
      </x:c>
      <x:c r="G4269" s="6" t="n">
        <x:v>0</x:v>
      </x:c>
      <x:c r="H4269" s="6" t="n">
        <x:v>0</x:v>
      </x:c>
      <x:c r="I4269" s="6" t="n">
        <x:v>0</x:v>
      </x:c>
      <x:c r="J4269" s="6" t="str">
        <x:v>[0.255, 3, 5]</x:v>
      </x:c>
      <x:c r="K4269" s="7" t="str">
        <x:v>无首段伤害倍率，请覆盖或设为辅助技能</x:v>
      </x:c>
      <x:c r="L4269" s="6" t="str">
        <x:v>https://raw.githubusercontent.com/Mar-7th/StarRailRes/dbe8cdfcfb0bf657b9fe1cf92d5537f118ccb487/index_new/cn/character_skills.json</x:v>
      </x:c>
    </x:row>
    <x:row r="4270" ht="83" customHeight="1">
      <x:c r="A4270" s="6" t="str">
        <x:v>140504_8</x:v>
      </x:c>
      <x:c r="B4270" s="6" t="str">
        <x:v>140504</x:v>
      </x:c>
      <x:c r="C4270" s="6" t="n">
        <x:v>8</x:v>
      </x:c>
      <x:c r="D4270" s="6" t="str">
        <x:v>四分明哲，三重至高</x:v>
      </x:c>
      <x:c r="E4270"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27%，此外对其施放普攻或战技后，对该目标额外施放1次战技。额外战技不消耗战技点且不会再次触发此效果。若额外战技施放前目标被消灭则对敌方随机单体施放。</x:v>
      </x:c>
      <x:c r="F4270" s="6" t="n">
        <x:v>0</x:v>
      </x:c>
      <x:c r="G4270" s="6" t="n">
        <x:v>0</x:v>
      </x:c>
      <x:c r="H4270" s="6" t="n">
        <x:v>0</x:v>
      </x:c>
      <x:c r="I4270" s="6" t="n">
        <x:v>0</x:v>
      </x:c>
      <x:c r="J4270" s="6" t="str">
        <x:v>[0.27, 3, 5]</x:v>
      </x:c>
      <x:c r="K4270" s="7" t="str">
        <x:v>无首段伤害倍率，请覆盖或设为辅助技能</x:v>
      </x:c>
      <x:c r="L4270" s="6" t="str">
        <x:v>https://raw.githubusercontent.com/Mar-7th/StarRailRes/dbe8cdfcfb0bf657b9fe1cf92d5537f118ccb487/index_new/cn/character_skills.json</x:v>
      </x:c>
    </x:row>
    <x:row r="4271" ht="83" customHeight="1">
      <x:c r="A4271" s="6" t="str">
        <x:v>140504_9</x:v>
      </x:c>
      <x:c r="B4271" s="6" t="str">
        <x:v>140504</x:v>
      </x:c>
      <x:c r="C4271" s="6" t="n">
        <x:v>9</x:v>
      </x:c>
      <x:c r="D4271" s="6" t="str">
        <x:v>四分明哲，三重至高</x:v>
      </x:c>
      <x:c r="E4271"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28.5%，此外对其施放普攻或战技后，对该目标额外施放1次战技。额外战技不消耗战技点且不会再次触发此效果。若额外战技施放前目标被消灭则对敌方随机单体施放。</x:v>
      </x:c>
      <x:c r="F4271" s="6" t="n">
        <x:v>0</x:v>
      </x:c>
      <x:c r="G4271" s="6" t="n">
        <x:v>0</x:v>
      </x:c>
      <x:c r="H4271" s="6" t="n">
        <x:v>0</x:v>
      </x:c>
      <x:c r="I4271" s="6" t="n">
        <x:v>0</x:v>
      </x:c>
      <x:c r="J4271" s="6" t="str">
        <x:v>[0.285, 3, 5]</x:v>
      </x:c>
      <x:c r="K4271" s="7" t="str">
        <x:v>无首段伤害倍率，请覆盖或设为辅助技能</x:v>
      </x:c>
      <x:c r="L4271" s="6" t="str">
        <x:v>https://raw.githubusercontent.com/Mar-7th/StarRailRes/dbe8cdfcfb0bf657b9fe1cf92d5537f118ccb487/index_new/cn/character_skills.json</x:v>
      </x:c>
    </x:row>
    <x:row r="4272" ht="83" customHeight="1">
      <x:c r="A4272" s="6" t="str">
        <x:v>140504_10</x:v>
      </x:c>
      <x:c r="B4272" s="6" t="str">
        <x:v>140504</x:v>
      </x:c>
      <x:c r="C4272" s="6" t="n">
        <x:v>10</x:v>
      </x:c>
      <x:c r="D4272" s="6" t="str">
        <x:v>四分明哲，三重至高</x:v>
      </x:c>
      <x:c r="E4272"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30%，此外对其施放普攻或战技后，对该目标额外施放1次战技。额外战技不消耗战技点且不会再次触发此效果。若额外战技施放前目标被消灭则对敌方随机单体施放。</x:v>
      </x:c>
      <x:c r="F4272" s="6" t="n">
        <x:v>0</x:v>
      </x:c>
      <x:c r="G4272" s="6" t="n">
        <x:v>0</x:v>
      </x:c>
      <x:c r="H4272" s="6" t="n">
        <x:v>0</x:v>
      </x:c>
      <x:c r="I4272" s="6" t="n">
        <x:v>0</x:v>
      </x:c>
      <x:c r="J4272" s="6" t="str">
        <x:v>[0.3, 3, 5]</x:v>
      </x:c>
      <x:c r="K4272" s="7" t="str">
        <x:v>无首段伤害倍率，请覆盖或设为辅助技能</x:v>
      </x:c>
      <x:c r="L4272" s="6" t="str">
        <x:v>https://raw.githubusercontent.com/Mar-7th/StarRailRes/dbe8cdfcfb0bf657b9fe1cf92d5537f118ccb487/index_new/cn/character_skills.json</x:v>
      </x:c>
    </x:row>
    <x:row r="4273" ht="83" customHeight="1">
      <x:c r="A4273" s="6" t="str">
        <x:v>140504_11</x:v>
      </x:c>
      <x:c r="B4273" s="6" t="str">
        <x:v>140504</x:v>
      </x:c>
      <x:c r="C4273" s="6" t="n">
        <x:v>11</x:v>
      </x:c>
      <x:c r="D4273" s="6" t="str">
        <x:v>四分明哲，三重至高</x:v>
      </x:c>
      <x:c r="E4273"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31.2%，此外对其施放普攻或战技后，对该目标额外施放1次战技。额外战技不消耗战技点且不会再次触发此效果。若额外战技施放前目标被消灭则对敌方随机单体施放。</x:v>
      </x:c>
      <x:c r="F4273" s="6" t="n">
        <x:v>0</x:v>
      </x:c>
      <x:c r="G4273" s="6" t="n">
        <x:v>0</x:v>
      </x:c>
      <x:c r="H4273" s="6" t="n">
        <x:v>0</x:v>
      </x:c>
      <x:c r="I4273" s="6" t="n">
        <x:v>0</x:v>
      </x:c>
      <x:c r="J4273" s="6" t="str">
        <x:v>[0.312, 3, 5]</x:v>
      </x:c>
      <x:c r="K4273" s="7" t="str">
        <x:v>无首段伤害倍率，请覆盖或设为辅助技能</x:v>
      </x:c>
      <x:c r="L4273" s="6" t="str">
        <x:v>https://raw.githubusercontent.com/Mar-7th/StarRailRes/dbe8cdfcfb0bf657b9fe1cf92d5537f118ccb487/index_new/cn/character_skills.json</x:v>
      </x:c>
    </x:row>
    <x:row r="4274" ht="83" customHeight="1">
      <x:c r="A4274" s="6" t="str">
        <x:v>140504_12</x:v>
      </x:c>
      <x:c r="B4274" s="6" t="str">
        <x:v>140504</x:v>
      </x:c>
      <x:c r="C4274" s="6" t="n">
        <x:v>12</x:v>
      </x:c>
      <x:c r="D4274" s="6" t="str">
        <x:v>四分明哲，三重至高</x:v>
      </x:c>
      <x:c r="E4274"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32.4%，此外对其施放普攻或战技后，对该目标额外施放1次战技。额外战技不消耗战技点且不会再次触发此效果。若额外战技施放前目标被消灭则对敌方随机单体施放。</x:v>
      </x:c>
      <x:c r="F4274" s="6" t="n">
        <x:v>0</x:v>
      </x:c>
      <x:c r="G4274" s="6" t="n">
        <x:v>0</x:v>
      </x:c>
      <x:c r="H4274" s="6" t="n">
        <x:v>0</x:v>
      </x:c>
      <x:c r="I4274" s="6" t="n">
        <x:v>0</x:v>
      </x:c>
      <x:c r="J4274" s="6" t="str">
        <x:v>[0.324, 3, 5]</x:v>
      </x:c>
      <x:c r="K4274" s="7" t="str">
        <x:v>无首段伤害倍率，请覆盖或设为辅助技能</x:v>
      </x:c>
      <x:c r="L4274" s="6" t="str">
        <x:v>https://raw.githubusercontent.com/Mar-7th/StarRailRes/dbe8cdfcfb0bf657b9fe1cf92d5537f118ccb487/index_new/cn/character_skills.json</x:v>
      </x:c>
    </x:row>
    <x:row r="4275" ht="83" customHeight="1">
      <x:c r="A4275" s="6" t="str">
        <x:v>140504_13</x:v>
      </x:c>
      <x:c r="B4275" s="6" t="str">
        <x:v>140504</x:v>
      </x:c>
      <x:c r="C4275" s="6" t="n">
        <x:v>13</x:v>
      </x:c>
      <x:c r="D4275" s="6" t="str">
        <x:v>四分明哲，三重至高</x:v>
      </x:c>
      <x:c r="E4275"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33.6%，此外对其施放普攻或战技后，对该目标额外施放1次战技。额外战技不消耗战技点且不会再次触发此效果。若额外战技施放前目标被消灭则对敌方随机单体施放。</x:v>
      </x:c>
      <x:c r="F4275" s="6" t="n">
        <x:v>0</x:v>
      </x:c>
      <x:c r="G4275" s="6" t="n">
        <x:v>0</x:v>
      </x:c>
      <x:c r="H4275" s="6" t="n">
        <x:v>0</x:v>
      </x:c>
      <x:c r="I4275" s="6" t="n">
        <x:v>0</x:v>
      </x:c>
      <x:c r="J4275" s="6" t="str">
        <x:v>[0.336, 3, 5]</x:v>
      </x:c>
      <x:c r="K4275" s="7" t="str">
        <x:v>无首段伤害倍率，请覆盖或设为辅助技能</x:v>
      </x:c>
      <x:c r="L4275" s="6" t="str">
        <x:v>https://raw.githubusercontent.com/Mar-7th/StarRailRes/dbe8cdfcfb0bf657b9fe1cf92d5537f118ccb487/index_new/cn/character_skills.json</x:v>
      </x:c>
    </x:row>
    <x:row r="4276" ht="83" customHeight="1">
      <x:c r="A4276" s="6" t="str">
        <x:v>140504_14</x:v>
      </x:c>
      <x:c r="B4276" s="6" t="str">
        <x:v>140504</x:v>
      </x:c>
      <x:c r="C4276" s="6" t="n">
        <x:v>14</x:v>
      </x:c>
      <x:c r="D4276" s="6" t="str">
        <x:v>四分明哲，三重至高</x:v>
      </x:c>
      <x:c r="E4276"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34.8%，此外对其施放普攻或战技后，对该目标额外施放1次战技。额外战技不消耗战技点且不会再次触发此效果。若额外战技施放前目标被消灭则对敌方随机单体施放。</x:v>
      </x:c>
      <x:c r="F4276" s="6" t="n">
        <x:v>0</x:v>
      </x:c>
      <x:c r="G4276" s="6" t="n">
        <x:v>0</x:v>
      </x:c>
      <x:c r="H4276" s="6" t="n">
        <x:v>0</x:v>
      </x:c>
      <x:c r="I4276" s="6" t="n">
        <x:v>0</x:v>
      </x:c>
      <x:c r="J4276" s="6" t="str">
        <x:v>[0.348, 3, 5]</x:v>
      </x:c>
      <x:c r="K4276" s="7" t="str">
        <x:v>无首段伤害倍率，请覆盖或设为辅助技能</x:v>
      </x:c>
      <x:c r="L4276" s="6" t="str">
        <x:v>https://raw.githubusercontent.com/Mar-7th/StarRailRes/dbe8cdfcfb0bf657b9fe1cf92d5537f118ccb487/index_new/cn/character_skills.json</x:v>
      </x:c>
    </x:row>
    <x:row r="4277" ht="83" customHeight="1">
      <x:c r="A4277" s="6" t="str">
        <x:v>140504_15</x:v>
      </x:c>
      <x:c r="B4277" s="6" t="str">
        <x:v>140504</x:v>
      </x:c>
      <x:c r="C4277" s="6" t="n">
        <x:v>15</x:v>
      </x:c>
      <x:c r="D4277" s="6" t="str">
        <x:v>四分明哲，三重至高</x:v>
      </x:c>
      <x:c r="E4277" s="7" t="str">
        <x:v>每当那刻夏击中1次敌方目标后，为目标添加1个随机属性弱点，持续3回合，优先添加目标尚未拥有的弱点。
那刻夏在场时，使拥有至少5个不同属性弱点的敌方目标陷入【质性揭露】状态。那刻夏对处于【质性揭露】状态的目标造成的伤害提高36%，此外对其施放普攻或战技后，对该目标额外施放1次战技。额外战技不消耗战技点且不会再次触发此效果。若额外战技施放前目标被消灭则对敌方随机单体施放。</x:v>
      </x:c>
      <x:c r="F4277" s="6" t="n">
        <x:v>0</x:v>
      </x:c>
      <x:c r="G4277" s="6" t="n">
        <x:v>0</x:v>
      </x:c>
      <x:c r="H4277" s="6" t="n">
        <x:v>0</x:v>
      </x:c>
      <x:c r="I4277" s="6" t="n">
        <x:v>0</x:v>
      </x:c>
      <x:c r="J4277" s="6" t="str">
        <x:v>[0.36, 3, 5]</x:v>
      </x:c>
      <x:c r="K4277" s="7" t="str">
        <x:v>无首段伤害倍率，请覆盖或设为辅助技能</x:v>
      </x:c>
      <x:c r="L4277" s="6" t="str">
        <x:v>https://raw.githubusercontent.com/Mar-7th/StarRailRes/dbe8cdfcfb0bf657b9fe1cf92d5537f118ccb487/index_new/cn/character_skills.json</x:v>
      </x:c>
    </x:row>
    <x:row r="4278" ht="20" customHeight="1">
      <x:c r="A4278" s="6" t="str">
        <x:v>140506_1</x:v>
      </x:c>
      <x:c r="B4278" s="6" t="str">
        <x:v>140506</x:v>
      </x:c>
      <x:c r="C4278" s="6" t="n">
        <x:v>1</x:v>
      </x:c>
      <x:c r="D4278" s="6" t="str">
        <x:v>攻击</x:v>
      </x:c>
      <x:c r="E4278" s="7" t="str">
        <x:v>攻击敌人，进入战斗后削弱敌方目标对应属性韧性。</x:v>
      </x:c>
      <x:c r="F4278" s="6" t="n">
        <x:v>0</x:v>
      </x:c>
      <x:c r="G4278" s="6" t="n">
        <x:v>0</x:v>
      </x:c>
      <x:c r="H4278" s="6" t="n">
        <x:v>0</x:v>
      </x:c>
      <x:c r="I4278" s="6" t="n">
        <x:v>0</x:v>
      </x:c>
      <x:c r="J4278" s="6" t="str">
        <x:v>[]</x:v>
      </x:c>
      <x:c r="K4278" s="7" t="str">
        <x:v>缺少结构化参数，必须覆盖</x:v>
      </x:c>
      <x:c r="L4278" s="6" t="str">
        <x:v>https://raw.githubusercontent.com/Mar-7th/StarRailRes/dbe8cdfcfb0bf657b9fe1cf92d5537f118ccb487/index_new/cn/character_skills.json</x:v>
      </x:c>
    </x:row>
    <x:row r="4279" ht="53" customHeight="1">
      <x:c r="A4279" s="6" t="str">
        <x:v>140507_1</x:v>
      </x:c>
      <x:c r="B4279" s="6" t="str">
        <x:v>140507</x:v>
      </x:c>
      <x:c r="C4279" s="6" t="n">
        <x:v>1</x:v>
      </x:c>
      <x:c r="D4279" s="6" t="str">
        <x:v>瞳扉之彩</x:v>
      </x:c>
      <x:c r="E4279" s="7" t="str">
        <x:v>使用秘技后使一定区域内的敌人陷入恐惧状态。恐惧状态下的敌人会向远离那刻夏的方向逃跑，持续10秒。我方主动攻击陷入恐惧状态的敌人总会视为利用弱点进入战斗，进入战斗后那刻夏为敌方每个单体目标添加1个攻击者属性的弱点，持续3回合。</x:v>
      </x:c>
      <x:c r="F4279" s="6" t="n">
        <x:v>0</x:v>
      </x:c>
      <x:c r="G4279" s="6" t="n">
        <x:v>0</x:v>
      </x:c>
      <x:c r="H4279" s="6" t="n">
        <x:v>0</x:v>
      </x:c>
      <x:c r="I4279" s="6" t="n">
        <x:v>0</x:v>
      </x:c>
      <x:c r="J4279" s="6" t="str">
        <x:v>[10, 3]</x:v>
      </x:c>
      <x:c r="K4279" s="7" t="str">
        <x:v>无首段伤害倍率，请覆盖或设为辅助技能</x:v>
      </x:c>
      <x:c r="L4279" s="6" t="str">
        <x:v>https://raw.githubusercontent.com/Mar-7th/StarRailRes/dbe8cdfcfb0bf657b9fe1cf92d5537f118ccb487/index_new/cn/character_skills.json</x:v>
      </x:c>
    </x:row>
    <x:row r="4280" ht="20" customHeight="1">
      <x:c r="A4280" s="6" t="str">
        <x:v>140601_1</x:v>
      </x:c>
      <x:c r="B4280" s="6" t="str">
        <x:v>140601</x:v>
      </x:c>
      <x:c r="C4280" s="6" t="n">
        <x:v>1</x:v>
      </x:c>
      <x:c r="D4280" s="6" t="str">
        <x:v>呀，漏网之鱼</x:v>
      </x:c>
      <x:c r="E4280" s="7" t="str">
        <x:v>对指定敌方单体造成等同于赛飞儿50%攻击力的量子属性伤害。</x:v>
      </x:c>
      <x:c r="F4280" s="6" t="n">
        <x:v>0.5</x:v>
      </x:c>
      <x:c r="G4280" s="6" t="n">
        <x:v>0</x:v>
      </x:c>
      <x:c r="H4280" s="6" t="n">
        <x:v>0</x:v>
      </x:c>
      <x:c r="I4280" s="6" t="n">
        <x:v>0</x:v>
      </x:c>
      <x:c r="J4280" s="6" t="str">
        <x:v>[0.5]</x:v>
      </x:c>
      <x:c r="K4280" s="7" t="str">
        <x:v>需确认条件及分段</x:v>
      </x:c>
      <x:c r="L4280" s="6" t="str">
        <x:v>https://raw.githubusercontent.com/Mar-7th/StarRailRes/dbe8cdfcfb0bf657b9fe1cf92d5537f118ccb487/index_new/cn/character_skills.json</x:v>
      </x:c>
    </x:row>
    <x:row r="4281" ht="20" customHeight="1">
      <x:c r="A4281" s="6" t="str">
        <x:v>140601_2</x:v>
      </x:c>
      <x:c r="B4281" s="6" t="str">
        <x:v>140601</x:v>
      </x:c>
      <x:c r="C4281" s="6" t="n">
        <x:v>2</x:v>
      </x:c>
      <x:c r="D4281" s="6" t="str">
        <x:v>呀，漏网之鱼</x:v>
      </x:c>
      <x:c r="E4281" s="7" t="str">
        <x:v>对指定敌方单体造成等同于赛飞儿60%攻击力的量子属性伤害。</x:v>
      </x:c>
      <x:c r="F4281" s="6" t="n">
        <x:v>0.6</x:v>
      </x:c>
      <x:c r="G4281" s="6" t="n">
        <x:v>0</x:v>
      </x:c>
      <x:c r="H4281" s="6" t="n">
        <x:v>0</x:v>
      </x:c>
      <x:c r="I4281" s="6" t="n">
        <x:v>0</x:v>
      </x:c>
      <x:c r="J4281" s="6" t="str">
        <x:v>[0.6]</x:v>
      </x:c>
      <x:c r="K4281" s="7" t="str">
        <x:v>需确认条件及分段</x:v>
      </x:c>
      <x:c r="L4281" s="6" t="str">
        <x:v>https://raw.githubusercontent.com/Mar-7th/StarRailRes/dbe8cdfcfb0bf657b9fe1cf92d5537f118ccb487/index_new/cn/character_skills.json</x:v>
      </x:c>
    </x:row>
    <x:row r="4282" ht="20" customHeight="1">
      <x:c r="A4282" s="6" t="str">
        <x:v>140601_3</x:v>
      </x:c>
      <x:c r="B4282" s="6" t="str">
        <x:v>140601</x:v>
      </x:c>
      <x:c r="C4282" s="6" t="n">
        <x:v>3</x:v>
      </x:c>
      <x:c r="D4282" s="6" t="str">
        <x:v>呀，漏网之鱼</x:v>
      </x:c>
      <x:c r="E4282" s="7" t="str">
        <x:v>对指定敌方单体造成等同于赛飞儿70%攻击力的量子属性伤害。</x:v>
      </x:c>
      <x:c r="F4282" s="6" t="n">
        <x:v>0.7</x:v>
      </x:c>
      <x:c r="G4282" s="6" t="n">
        <x:v>0</x:v>
      </x:c>
      <x:c r="H4282" s="6" t="n">
        <x:v>0</x:v>
      </x:c>
      <x:c r="I4282" s="6" t="n">
        <x:v>0</x:v>
      </x:c>
      <x:c r="J4282" s="6" t="str">
        <x:v>[0.7]</x:v>
      </x:c>
      <x:c r="K4282" s="7" t="str">
        <x:v>需确认条件及分段</x:v>
      </x:c>
      <x:c r="L4282" s="6" t="str">
        <x:v>https://raw.githubusercontent.com/Mar-7th/StarRailRes/dbe8cdfcfb0bf657b9fe1cf92d5537f118ccb487/index_new/cn/character_skills.json</x:v>
      </x:c>
    </x:row>
    <x:row r="4283" ht="20" customHeight="1">
      <x:c r="A4283" s="6" t="str">
        <x:v>140601_4</x:v>
      </x:c>
      <x:c r="B4283" s="6" t="str">
        <x:v>140601</x:v>
      </x:c>
      <x:c r="C4283" s="6" t="n">
        <x:v>4</x:v>
      </x:c>
      <x:c r="D4283" s="6" t="str">
        <x:v>呀，漏网之鱼</x:v>
      </x:c>
      <x:c r="E4283" s="7" t="str">
        <x:v>对指定敌方单体造成等同于赛飞儿80%攻击力的量子属性伤害。</x:v>
      </x:c>
      <x:c r="F4283" s="6" t="n">
        <x:v>0.8</x:v>
      </x:c>
      <x:c r="G4283" s="6" t="n">
        <x:v>0</x:v>
      </x:c>
      <x:c r="H4283" s="6" t="n">
        <x:v>0</x:v>
      </x:c>
      <x:c r="I4283" s="6" t="n">
        <x:v>0</x:v>
      </x:c>
      <x:c r="J4283" s="6" t="str">
        <x:v>[0.8]</x:v>
      </x:c>
      <x:c r="K4283" s="7" t="str">
        <x:v>需确认条件及分段</x:v>
      </x:c>
      <x:c r="L4283" s="6" t="str">
        <x:v>https://raw.githubusercontent.com/Mar-7th/StarRailRes/dbe8cdfcfb0bf657b9fe1cf92d5537f118ccb487/index_new/cn/character_skills.json</x:v>
      </x:c>
    </x:row>
    <x:row r="4284" ht="20" customHeight="1">
      <x:c r="A4284" s="6" t="str">
        <x:v>140601_5</x:v>
      </x:c>
      <x:c r="B4284" s="6" t="str">
        <x:v>140601</x:v>
      </x:c>
      <x:c r="C4284" s="6" t="n">
        <x:v>5</x:v>
      </x:c>
      <x:c r="D4284" s="6" t="str">
        <x:v>呀，漏网之鱼</x:v>
      </x:c>
      <x:c r="E4284" s="7" t="str">
        <x:v>对指定敌方单体造成等同于赛飞儿90%攻击力的量子属性伤害。</x:v>
      </x:c>
      <x:c r="F4284" s="6" t="n">
        <x:v>0.9</x:v>
      </x:c>
      <x:c r="G4284" s="6" t="n">
        <x:v>0</x:v>
      </x:c>
      <x:c r="H4284" s="6" t="n">
        <x:v>0</x:v>
      </x:c>
      <x:c r="I4284" s="6" t="n">
        <x:v>0</x:v>
      </x:c>
      <x:c r="J4284" s="6" t="str">
        <x:v>[0.9]</x:v>
      </x:c>
      <x:c r="K4284" s="7" t="str">
        <x:v>需确认条件及分段</x:v>
      </x:c>
      <x:c r="L4284" s="6" t="str">
        <x:v>https://raw.githubusercontent.com/Mar-7th/StarRailRes/dbe8cdfcfb0bf657b9fe1cf92d5537f118ccb487/index_new/cn/character_skills.json</x:v>
      </x:c>
    </x:row>
    <x:row r="4285" ht="20" customHeight="1">
      <x:c r="A4285" s="6" t="str">
        <x:v>140601_6</x:v>
      </x:c>
      <x:c r="B4285" s="6" t="str">
        <x:v>140601</x:v>
      </x:c>
      <x:c r="C4285" s="6" t="n">
        <x:v>6</x:v>
      </x:c>
      <x:c r="D4285" s="6" t="str">
        <x:v>呀，漏网之鱼</x:v>
      </x:c>
      <x:c r="E4285" s="7" t="str">
        <x:v>对指定敌方单体造成等同于赛飞儿100%攻击力的量子属性伤害。</x:v>
      </x:c>
      <x:c r="F4285" s="6" t="n">
        <x:v>1</x:v>
      </x:c>
      <x:c r="G4285" s="6" t="n">
        <x:v>0</x:v>
      </x:c>
      <x:c r="H4285" s="6" t="n">
        <x:v>0</x:v>
      </x:c>
      <x:c r="I4285" s="6" t="n">
        <x:v>0</x:v>
      </x:c>
      <x:c r="J4285" s="6" t="str">
        <x:v>[1]</x:v>
      </x:c>
      <x:c r="K4285" s="7" t="str">
        <x:v>需确认条件及分段</x:v>
      </x:c>
      <x:c r="L4285" s="6" t="str">
        <x:v>https://raw.githubusercontent.com/Mar-7th/StarRailRes/dbe8cdfcfb0bf657b9fe1cf92d5537f118ccb487/index_new/cn/character_skills.json</x:v>
      </x:c>
    </x:row>
    <x:row r="4286" ht="20" customHeight="1">
      <x:c r="A4286" s="6" t="str">
        <x:v>140601_7</x:v>
      </x:c>
      <x:c r="B4286" s="6" t="str">
        <x:v>140601</x:v>
      </x:c>
      <x:c r="C4286" s="6" t="n">
        <x:v>7</x:v>
      </x:c>
      <x:c r="D4286" s="6" t="str">
        <x:v>呀，漏网之鱼</x:v>
      </x:c>
      <x:c r="E4286" s="7" t="str">
        <x:v>对指定敌方单体造成等同于赛飞儿110%攻击力的量子属性伤害。</x:v>
      </x:c>
      <x:c r="F4286" s="6" t="n">
        <x:v>1.1</x:v>
      </x:c>
      <x:c r="G4286" s="6" t="n">
        <x:v>0</x:v>
      </x:c>
      <x:c r="H4286" s="6" t="n">
        <x:v>0</x:v>
      </x:c>
      <x:c r="I4286" s="6" t="n">
        <x:v>0</x:v>
      </x:c>
      <x:c r="J4286" s="6" t="str">
        <x:v>[1.1]</x:v>
      </x:c>
      <x:c r="K4286" s="7" t="str">
        <x:v>需确认条件及分段</x:v>
      </x:c>
      <x:c r="L4286" s="6" t="str">
        <x:v>https://raw.githubusercontent.com/Mar-7th/StarRailRes/dbe8cdfcfb0bf657b9fe1cf92d5537f118ccb487/index_new/cn/character_skills.json</x:v>
      </x:c>
    </x:row>
    <x:row r="4287" ht="20" customHeight="1">
      <x:c r="A4287" s="6" t="str">
        <x:v>140601_8</x:v>
      </x:c>
      <x:c r="B4287" s="6" t="str">
        <x:v>140601</x:v>
      </x:c>
      <x:c r="C4287" s="6" t="n">
        <x:v>8</x:v>
      </x:c>
      <x:c r="D4287" s="6" t="str">
        <x:v>呀，漏网之鱼</x:v>
      </x:c>
      <x:c r="E4287" s="7" t="str">
        <x:v>对指定敌方单体造成等同于赛飞儿120%攻击力的量子属性伤害。</x:v>
      </x:c>
      <x:c r="F4287" s="6" t="n">
        <x:v>1.2</x:v>
      </x:c>
      <x:c r="G4287" s="6" t="n">
        <x:v>0</x:v>
      </x:c>
      <x:c r="H4287" s="6" t="n">
        <x:v>0</x:v>
      </x:c>
      <x:c r="I4287" s="6" t="n">
        <x:v>0</x:v>
      </x:c>
      <x:c r="J4287" s="6" t="str">
        <x:v>[1.2]</x:v>
      </x:c>
      <x:c r="K4287" s="7" t="str">
        <x:v>需确认条件及分段</x:v>
      </x:c>
      <x:c r="L4287" s="6" t="str">
        <x:v>https://raw.githubusercontent.com/Mar-7th/StarRailRes/dbe8cdfcfb0bf657b9fe1cf92d5537f118ccb487/index_new/cn/character_skills.json</x:v>
      </x:c>
    </x:row>
    <x:row r="4288" ht="20" customHeight="1">
      <x:c r="A4288" s="6" t="str">
        <x:v>140601_9</x:v>
      </x:c>
      <x:c r="B4288" s="6" t="str">
        <x:v>140601</x:v>
      </x:c>
      <x:c r="C4288" s="6" t="n">
        <x:v>9</x:v>
      </x:c>
      <x:c r="D4288" s="6" t="str">
        <x:v>呀，漏网之鱼</x:v>
      </x:c>
      <x:c r="E4288" s="7" t="str">
        <x:v>对指定敌方单体造成等同于赛飞儿130%攻击力的量子属性伤害。</x:v>
      </x:c>
      <x:c r="F4288" s="6" t="n">
        <x:v>1.3</x:v>
      </x:c>
      <x:c r="G4288" s="6" t="n">
        <x:v>0</x:v>
      </x:c>
      <x:c r="H4288" s="6" t="n">
        <x:v>0</x:v>
      </x:c>
      <x:c r="I4288" s="6" t="n">
        <x:v>0</x:v>
      </x:c>
      <x:c r="J4288" s="6" t="str">
        <x:v>[1.3]</x:v>
      </x:c>
      <x:c r="K4288" s="7" t="str">
        <x:v>需确认条件及分段</x:v>
      </x:c>
      <x:c r="L4288" s="6" t="str">
        <x:v>https://raw.githubusercontent.com/Mar-7th/StarRailRes/dbe8cdfcfb0bf657b9fe1cf92d5537f118ccb487/index_new/cn/character_skills.json</x:v>
      </x:c>
    </x:row>
    <x:row r="4289" ht="20" customHeight="1">
      <x:c r="A4289" s="6" t="str">
        <x:v>140601_10</x:v>
      </x:c>
      <x:c r="B4289" s="6" t="str">
        <x:v>140601</x:v>
      </x:c>
      <x:c r="C4289" s="6" t="n">
        <x:v>10</x:v>
      </x:c>
      <x:c r="D4289" s="6" t="str">
        <x:v>呀，漏网之鱼</x:v>
      </x:c>
      <x:c r="E4289" s="7" t="str">
        <x:v>对指定敌方单体造成等同于赛飞儿140%攻击力的量子属性伤害。</x:v>
      </x:c>
      <x:c r="F4289" s="6" t="n">
        <x:v>1.4</x:v>
      </x:c>
      <x:c r="G4289" s="6" t="n">
        <x:v>0</x:v>
      </x:c>
      <x:c r="H4289" s="6" t="n">
        <x:v>0</x:v>
      </x:c>
      <x:c r="I4289" s="6" t="n">
        <x:v>0</x:v>
      </x:c>
      <x:c r="J4289" s="6" t="str">
        <x:v>[1.4]</x:v>
      </x:c>
      <x:c r="K4289" s="7" t="str">
        <x:v>需确认条件及分段</x:v>
      </x:c>
      <x:c r="L4289" s="6" t="str">
        <x:v>https://raw.githubusercontent.com/Mar-7th/StarRailRes/dbe8cdfcfb0bf657b9fe1cf92d5537f118ccb487/index_new/cn/character_skills.json</x:v>
      </x:c>
    </x:row>
    <x:row r="4290" ht="53" customHeight="1">
      <x:c r="A4290" s="6" t="str">
        <x:v>140602_1</x:v>
      </x:c>
      <x:c r="B4290" s="6" t="str">
        <x:v>140602</x:v>
      </x:c>
      <x:c r="C4290" s="6" t="n">
        <x:v>1</x:v>
      </x:c>
      <x:c r="D4290" s="6" t="str">
        <x:v>嘿，空手套白银</x:v>
      </x:c>
      <x:c r="E4290" s="7" t="str">
        <x:v>有120%的基础概率使指定敌方单体及其相邻目标陷入虚弱状态，造成的伤害降低10%，使赛飞儿的攻击力提高30%，持续2回合，并对指定敌方单体造成等同于赛飞儿100%攻击力的量子属性伤害，对相邻目标造成等同于赛飞儿50%攻击力的量子属性伤害。</x:v>
      </x:c>
      <x:c r="F4290" s="6" t="n">
        <x:v>1.6</x:v>
      </x:c>
      <x:c r="G4290" s="6" t="n">
        <x:v>0</x:v>
      </x:c>
      <x:c r="H4290" s="6" t="n">
        <x:v>0</x:v>
      </x:c>
      <x:c r="I4290" s="6" t="n">
        <x:v>0</x:v>
      </x:c>
      <x:c r="J4290" s="6" t="str">
        <x:v>[1, 0.5, 0.1, 2, 0.3, 1.2]</x:v>
      </x:c>
      <x:c r="K4290" s="7" t="str">
        <x:v>需确认条件及分段</x:v>
      </x:c>
      <x:c r="L4290" s="6" t="str">
        <x:v>https://raw.githubusercontent.com/Mar-7th/StarRailRes/dbe8cdfcfb0bf657b9fe1cf92d5537f118ccb487/index_new/cn/character_skills.json</x:v>
      </x:c>
    </x:row>
    <x:row r="4291" ht="53" customHeight="1">
      <x:c r="A4291" s="6" t="str">
        <x:v>140602_2</x:v>
      </x:c>
      <x:c r="B4291" s="6" t="str">
        <x:v>140602</x:v>
      </x:c>
      <x:c r="C4291" s="6" t="n">
        <x:v>2</x:v>
      </x:c>
      <x:c r="D4291" s="6" t="str">
        <x:v>嘿，空手套白银</x:v>
      </x:c>
      <x:c r="E4291" s="7" t="str">
        <x:v>有120%的基础概率使指定敌方单体及其相邻目标陷入虚弱状态，造成的伤害降低10%，使赛飞儿的攻击力提高30%，持续2回合，并对指定敌方单体造成等同于赛飞儿110%攻击力的量子属性伤害，对相邻目标造成等同于赛飞儿55%攻击力的量子属性伤害。</x:v>
      </x:c>
      <x:c r="F4291" s="6" t="n">
        <x:v>1.7500000000000002</x:v>
      </x:c>
      <x:c r="G4291" s="6" t="n">
        <x:v>0</x:v>
      </x:c>
      <x:c r="H4291" s="6" t="n">
        <x:v>0</x:v>
      </x:c>
      <x:c r="I4291" s="6" t="n">
        <x:v>0</x:v>
      </x:c>
      <x:c r="J4291" s="6" t="str">
        <x:v>[1.1, 0.55, 0.1, 2, 0.3, 1.2]</x:v>
      </x:c>
      <x:c r="K4291" s="7" t="str">
        <x:v>需确认条件及分段</x:v>
      </x:c>
      <x:c r="L4291" s="6" t="str">
        <x:v>https://raw.githubusercontent.com/Mar-7th/StarRailRes/dbe8cdfcfb0bf657b9fe1cf92d5537f118ccb487/index_new/cn/character_skills.json</x:v>
      </x:c>
    </x:row>
    <x:row r="4292" ht="53" customHeight="1">
      <x:c r="A4292" s="6" t="str">
        <x:v>140602_3</x:v>
      </x:c>
      <x:c r="B4292" s="6" t="str">
        <x:v>140602</x:v>
      </x:c>
      <x:c r="C4292" s="6" t="n">
        <x:v>3</x:v>
      </x:c>
      <x:c r="D4292" s="6" t="str">
        <x:v>嘿，空手套白银</x:v>
      </x:c>
      <x:c r="E4292" s="7" t="str">
        <x:v>有120%的基础概率使指定敌方单体及其相邻目标陷入虚弱状态，造成的伤害降低10%，使赛飞儿的攻击力提高30%，持续2回合，并对指定敌方单体造成等同于赛飞儿120%攻击力的量子属性伤害，对相邻目标造成等同于赛飞儿60%攻击力的量子属性伤害。</x:v>
      </x:c>
      <x:c r="F4292" s="6" t="n">
        <x:v>1.9</x:v>
      </x:c>
      <x:c r="G4292" s="6" t="n">
        <x:v>0</x:v>
      </x:c>
      <x:c r="H4292" s="6" t="n">
        <x:v>0</x:v>
      </x:c>
      <x:c r="I4292" s="6" t="n">
        <x:v>0</x:v>
      </x:c>
      <x:c r="J4292" s="6" t="str">
        <x:v>[1.2, 0.6, 0.1, 2, 0.3, 1.2]</x:v>
      </x:c>
      <x:c r="K4292" s="7" t="str">
        <x:v>需确认条件及分段</x:v>
      </x:c>
      <x:c r="L4292" s="6" t="str">
        <x:v>https://raw.githubusercontent.com/Mar-7th/StarRailRes/dbe8cdfcfb0bf657b9fe1cf92d5537f118ccb487/index_new/cn/character_skills.json</x:v>
      </x:c>
    </x:row>
    <x:row r="4293" ht="53" customHeight="1">
      <x:c r="A4293" s="6" t="str">
        <x:v>140602_4</x:v>
      </x:c>
      <x:c r="B4293" s="6" t="str">
        <x:v>140602</x:v>
      </x:c>
      <x:c r="C4293" s="6" t="n">
        <x:v>4</x:v>
      </x:c>
      <x:c r="D4293" s="6" t="str">
        <x:v>嘿，空手套白银</x:v>
      </x:c>
      <x:c r="E4293" s="7" t="str">
        <x:v>有120%的基础概率使指定敌方单体及其相邻目标陷入虚弱状态，造成的伤害降低10%，使赛飞儿的攻击力提高30%，持续2回合，并对指定敌方单体造成等同于赛飞儿130%攻击力的量子属性伤害，对相邻目标造成等同于赛飞儿65%攻击力的量子属性伤害。</x:v>
      </x:c>
      <x:c r="F4293" s="6" t="n">
        <x:v>2.0500000000000003</x:v>
      </x:c>
      <x:c r="G4293" s="6" t="n">
        <x:v>0</x:v>
      </x:c>
      <x:c r="H4293" s="6" t="n">
        <x:v>0</x:v>
      </x:c>
      <x:c r="I4293" s="6" t="n">
        <x:v>0</x:v>
      </x:c>
      <x:c r="J4293" s="6" t="str">
        <x:v>[1.3, 0.65, 0.1, 2, 0.3, 1.2]</x:v>
      </x:c>
      <x:c r="K4293" s="7" t="str">
        <x:v>需确认条件及分段</x:v>
      </x:c>
      <x:c r="L4293" s="6" t="str">
        <x:v>https://raw.githubusercontent.com/Mar-7th/StarRailRes/dbe8cdfcfb0bf657b9fe1cf92d5537f118ccb487/index_new/cn/character_skills.json</x:v>
      </x:c>
    </x:row>
    <x:row r="4294" ht="53" customHeight="1">
      <x:c r="A4294" s="6" t="str">
        <x:v>140602_5</x:v>
      </x:c>
      <x:c r="B4294" s="6" t="str">
        <x:v>140602</x:v>
      </x:c>
      <x:c r="C4294" s="6" t="n">
        <x:v>5</x:v>
      </x:c>
      <x:c r="D4294" s="6" t="str">
        <x:v>嘿，空手套白银</x:v>
      </x:c>
      <x:c r="E4294" s="7" t="str">
        <x:v>有120%的基础概率使指定敌方单体及其相邻目标陷入虚弱状态，造成的伤害降低10%，使赛飞儿的攻击力提高30%，持续2回合，并对指定敌方单体造成等同于赛飞儿140%攻击力的量子属性伤害，对相邻目标造成等同于赛飞儿70%攻击力的量子属性伤害。</x:v>
      </x:c>
      <x:c r="F4294" s="6" t="n">
        <x:v>2.2</x:v>
      </x:c>
      <x:c r="G4294" s="6" t="n">
        <x:v>0</x:v>
      </x:c>
      <x:c r="H4294" s="6" t="n">
        <x:v>0</x:v>
      </x:c>
      <x:c r="I4294" s="6" t="n">
        <x:v>0</x:v>
      </x:c>
      <x:c r="J4294" s="6" t="str">
        <x:v>[1.4, 0.7, 0.1, 2, 0.3, 1.2]</x:v>
      </x:c>
      <x:c r="K4294" s="7" t="str">
        <x:v>需确认条件及分段</x:v>
      </x:c>
      <x:c r="L4294" s="6" t="str">
        <x:v>https://raw.githubusercontent.com/Mar-7th/StarRailRes/dbe8cdfcfb0bf657b9fe1cf92d5537f118ccb487/index_new/cn/character_skills.json</x:v>
      </x:c>
    </x:row>
    <x:row r="4295" ht="53" customHeight="1">
      <x:c r="A4295" s="6" t="str">
        <x:v>140602_6</x:v>
      </x:c>
      <x:c r="B4295" s="6" t="str">
        <x:v>140602</x:v>
      </x:c>
      <x:c r="C4295" s="6" t="n">
        <x:v>6</x:v>
      </x:c>
      <x:c r="D4295" s="6" t="str">
        <x:v>嘿，空手套白银</x:v>
      </x:c>
      <x:c r="E4295" s="7" t="str">
        <x:v>有120%的基础概率使指定敌方单体及其相邻目标陷入虚弱状态，造成的伤害降低10%，使赛飞儿的攻击力提高30%，持续2回合，并对指定敌方单体造成等同于赛飞儿150%攻击力的量子属性伤害，对相邻目标造成等同于赛飞儿75%攻击力的量子属性伤害。</x:v>
      </x:c>
      <x:c r="F4295" s="6" t="n">
        <x:v>2.35</x:v>
      </x:c>
      <x:c r="G4295" s="6" t="n">
        <x:v>0</x:v>
      </x:c>
      <x:c r="H4295" s="6" t="n">
        <x:v>0</x:v>
      </x:c>
      <x:c r="I4295" s="6" t="n">
        <x:v>0</x:v>
      </x:c>
      <x:c r="J4295" s="6" t="str">
        <x:v>[1.5, 0.75, 0.1, 2, 0.3, 1.2]</x:v>
      </x:c>
      <x:c r="K4295" s="7" t="str">
        <x:v>需确认条件及分段</x:v>
      </x:c>
      <x:c r="L4295" s="6" t="str">
        <x:v>https://raw.githubusercontent.com/Mar-7th/StarRailRes/dbe8cdfcfb0bf657b9fe1cf92d5537f118ccb487/index_new/cn/character_skills.json</x:v>
      </x:c>
    </x:row>
    <x:row r="4296" ht="53" customHeight="1">
      <x:c r="A4296" s="6" t="str">
        <x:v>140602_7</x:v>
      </x:c>
      <x:c r="B4296" s="6" t="str">
        <x:v>140602</x:v>
      </x:c>
      <x:c r="C4296" s="6" t="n">
        <x:v>7</x:v>
      </x:c>
      <x:c r="D4296" s="6" t="str">
        <x:v>嘿，空手套白银</x:v>
      </x:c>
      <x:c r="E4296" s="7" t="str">
        <x:v>有120%的基础概率使指定敌方单体及其相邻目标陷入虚弱状态，造成的伤害降低10%，使赛飞儿的攻击力提高30%，持续2回合，并对指定敌方单体造成等同于赛飞儿162.5%攻击力的量子属性伤害，对相邻目标造成等同于赛飞儿81.25%攻击力的量子属性伤害。</x:v>
      </x:c>
      <x:c r="F4296" s="6" t="n">
        <x:v>2.5375</x:v>
      </x:c>
      <x:c r="G4296" s="6" t="n">
        <x:v>0</x:v>
      </x:c>
      <x:c r="H4296" s="6" t="n">
        <x:v>0</x:v>
      </x:c>
      <x:c r="I4296" s="6" t="n">
        <x:v>0</x:v>
      </x:c>
      <x:c r="J4296" s="6" t="str">
        <x:v>[1.625, 0.8125, 0.1, 2, 0.3, 1.2]</x:v>
      </x:c>
      <x:c r="K4296" s="7" t="str">
        <x:v>需确认条件及分段</x:v>
      </x:c>
      <x:c r="L4296" s="6" t="str">
        <x:v>https://raw.githubusercontent.com/Mar-7th/StarRailRes/dbe8cdfcfb0bf657b9fe1cf92d5537f118ccb487/index_new/cn/character_skills.json</x:v>
      </x:c>
    </x:row>
    <x:row r="4297" ht="53" customHeight="1">
      <x:c r="A4297" s="6" t="str">
        <x:v>140602_8</x:v>
      </x:c>
      <x:c r="B4297" s="6" t="str">
        <x:v>140602</x:v>
      </x:c>
      <x:c r="C4297" s="6" t="n">
        <x:v>8</x:v>
      </x:c>
      <x:c r="D4297" s="6" t="str">
        <x:v>嘿，空手套白银</x:v>
      </x:c>
      <x:c r="E4297" s="7" t="str">
        <x:v>有120%的基础概率使指定敌方单体及其相邻目标陷入虚弱状态，造成的伤害降低10%，使赛飞儿的攻击力提高30%，持续2回合，并对指定敌方单体造成等同于赛飞儿175%攻击力的量子属性伤害，对相邻目标造成等同于赛飞儿87.5%攻击力的量子属性伤害。</x:v>
      </x:c>
      <x:c r="F4297" s="6" t="n">
        <x:v>2.725</x:v>
      </x:c>
      <x:c r="G4297" s="6" t="n">
        <x:v>0</x:v>
      </x:c>
      <x:c r="H4297" s="6" t="n">
        <x:v>0</x:v>
      </x:c>
      <x:c r="I4297" s="6" t="n">
        <x:v>0</x:v>
      </x:c>
      <x:c r="J4297" s="6" t="str">
        <x:v>[1.75, 0.875, 0.1, 2, 0.3, 1.2]</x:v>
      </x:c>
      <x:c r="K4297" s="7" t="str">
        <x:v>需确认条件及分段</x:v>
      </x:c>
      <x:c r="L4297" s="6" t="str">
        <x:v>https://raw.githubusercontent.com/Mar-7th/StarRailRes/dbe8cdfcfb0bf657b9fe1cf92d5537f118ccb487/index_new/cn/character_skills.json</x:v>
      </x:c>
    </x:row>
    <x:row r="4298" ht="53" customHeight="1">
      <x:c r="A4298" s="6" t="str">
        <x:v>140602_9</x:v>
      </x:c>
      <x:c r="B4298" s="6" t="str">
        <x:v>140602</x:v>
      </x:c>
      <x:c r="C4298" s="6" t="n">
        <x:v>9</x:v>
      </x:c>
      <x:c r="D4298" s="6" t="str">
        <x:v>嘿，空手套白银</x:v>
      </x:c>
      <x:c r="E4298" s="7" t="str">
        <x:v>有120%的基础概率使指定敌方单体及其相邻目标陷入虚弱状态，造成的伤害降低10%，使赛飞儿的攻击力提高30%，持续2回合，并对指定敌方单体造成等同于赛飞儿187.5%攻击力的量子属性伤害，对相邻目标造成等同于赛飞儿93.75%攻击力的量子属性伤害。</x:v>
      </x:c>
      <x:c r="F4298" s="6" t="n">
        <x:v>2.9125</x:v>
      </x:c>
      <x:c r="G4298" s="6" t="n">
        <x:v>0</x:v>
      </x:c>
      <x:c r="H4298" s="6" t="n">
        <x:v>0</x:v>
      </x:c>
      <x:c r="I4298" s="6" t="n">
        <x:v>0</x:v>
      </x:c>
      <x:c r="J4298" s="6" t="str">
        <x:v>[1.875, 0.9375, 0.1, 2, 0.3, 1.2]</x:v>
      </x:c>
      <x:c r="K4298" s="7" t="str">
        <x:v>需确认条件及分段</x:v>
      </x:c>
      <x:c r="L4298" s="6" t="str">
        <x:v>https://raw.githubusercontent.com/Mar-7th/StarRailRes/dbe8cdfcfb0bf657b9fe1cf92d5537f118ccb487/index_new/cn/character_skills.json</x:v>
      </x:c>
    </x:row>
    <x:row r="4299" ht="53" customHeight="1">
      <x:c r="A4299" s="6" t="str">
        <x:v>140602_10</x:v>
      </x:c>
      <x:c r="B4299" s="6" t="str">
        <x:v>140602</x:v>
      </x:c>
      <x:c r="C4299" s="6" t="n">
        <x:v>10</x:v>
      </x:c>
      <x:c r="D4299" s="6" t="str">
        <x:v>嘿，空手套白银</x:v>
      </x:c>
      <x:c r="E4299" s="7" t="str">
        <x:v>有120%的基础概率使指定敌方单体及其相邻目标陷入虚弱状态，造成的伤害降低10%，使赛飞儿的攻击力提高30%，持续2回合，并对指定敌方单体造成等同于赛飞儿200%攻击力的量子属性伤害，对相邻目标造成等同于赛飞儿100%攻击力的量子属性伤害。</x:v>
      </x:c>
      <x:c r="F4299" s="6" t="n">
        <x:v>3.1</x:v>
      </x:c>
      <x:c r="G4299" s="6" t="n">
        <x:v>0</x:v>
      </x:c>
      <x:c r="H4299" s="6" t="n">
        <x:v>0</x:v>
      </x:c>
      <x:c r="I4299" s="6" t="n">
        <x:v>0</x:v>
      </x:c>
      <x:c r="J4299" s="6" t="str">
        <x:v>[2, 1, 0.1, 2, 0.3, 1.2]</x:v>
      </x:c>
      <x:c r="K4299" s="7" t="str">
        <x:v>需确认条件及分段</x:v>
      </x:c>
      <x:c r="L4299" s="6" t="str">
        <x:v>https://raw.githubusercontent.com/Mar-7th/StarRailRes/dbe8cdfcfb0bf657b9fe1cf92d5537f118ccb487/index_new/cn/character_skills.json</x:v>
      </x:c>
    </x:row>
    <x:row r="4300" ht="53" customHeight="1">
      <x:c r="A4300" s="6" t="str">
        <x:v>140602_11</x:v>
      </x:c>
      <x:c r="B4300" s="6" t="str">
        <x:v>140602</x:v>
      </x:c>
      <x:c r="C4300" s="6" t="n">
        <x:v>11</x:v>
      </x:c>
      <x:c r="D4300" s="6" t="str">
        <x:v>嘿，空手套白银</x:v>
      </x:c>
      <x:c r="E4300" s="7" t="str">
        <x:v>有120%的基础概率使指定敌方单体及其相邻目标陷入虚弱状态，造成的伤害降低10%，使赛飞儿的攻击力提高30%，持续2回合，并对指定敌方单体造成等同于赛飞儿210%攻击力的量子属性伤害，对相邻目标造成等同于赛飞儿105%攻击力的量子属性伤害。</x:v>
      </x:c>
      <x:c r="F4300" s="6" t="n">
        <x:v>3.25</x:v>
      </x:c>
      <x:c r="G4300" s="6" t="n">
        <x:v>0</x:v>
      </x:c>
      <x:c r="H4300" s="6" t="n">
        <x:v>0</x:v>
      </x:c>
      <x:c r="I4300" s="6" t="n">
        <x:v>0</x:v>
      </x:c>
      <x:c r="J4300" s="6" t="str">
        <x:v>[2.1, 1.05, 0.1, 2, 0.3, 1.2]</x:v>
      </x:c>
      <x:c r="K4300" s="7" t="str">
        <x:v>需确认条件及分段</x:v>
      </x:c>
      <x:c r="L4300" s="6" t="str">
        <x:v>https://raw.githubusercontent.com/Mar-7th/StarRailRes/dbe8cdfcfb0bf657b9fe1cf92d5537f118ccb487/index_new/cn/character_skills.json</x:v>
      </x:c>
    </x:row>
    <x:row r="4301" ht="53" customHeight="1">
      <x:c r="A4301" s="6" t="str">
        <x:v>140602_12</x:v>
      </x:c>
      <x:c r="B4301" s="6" t="str">
        <x:v>140602</x:v>
      </x:c>
      <x:c r="C4301" s="6" t="n">
        <x:v>12</x:v>
      </x:c>
      <x:c r="D4301" s="6" t="str">
        <x:v>嘿，空手套白银</x:v>
      </x:c>
      <x:c r="E4301" s="7" t="str">
        <x:v>有120%的基础概率使指定敌方单体及其相邻目标陷入虚弱状态，造成的伤害降低10%，使赛飞儿的攻击力提高30%，持续2回合，并对指定敌方单体造成等同于赛飞儿220%攻击力的量子属性伤害，对相邻目标造成等同于赛飞儿110%攻击力的量子属性伤害。</x:v>
      </x:c>
      <x:c r="F4301" s="6" t="n">
        <x:v>3.4000000000000004</x:v>
      </x:c>
      <x:c r="G4301" s="6" t="n">
        <x:v>0</x:v>
      </x:c>
      <x:c r="H4301" s="6" t="n">
        <x:v>0</x:v>
      </x:c>
      <x:c r="I4301" s="6" t="n">
        <x:v>0</x:v>
      </x:c>
      <x:c r="J4301" s="6" t="str">
        <x:v>[2.2, 1.1, 0.1, 2, 0.3, 1.2]</x:v>
      </x:c>
      <x:c r="K4301" s="7" t="str">
        <x:v>需确认条件及分段</x:v>
      </x:c>
      <x:c r="L4301" s="6" t="str">
        <x:v>https://raw.githubusercontent.com/Mar-7th/StarRailRes/dbe8cdfcfb0bf657b9fe1cf92d5537f118ccb487/index_new/cn/character_skills.json</x:v>
      </x:c>
    </x:row>
    <x:row r="4302" ht="53" customHeight="1">
      <x:c r="A4302" s="6" t="str">
        <x:v>140602_13</x:v>
      </x:c>
      <x:c r="B4302" s="6" t="str">
        <x:v>140602</x:v>
      </x:c>
      <x:c r="C4302" s="6" t="n">
        <x:v>13</x:v>
      </x:c>
      <x:c r="D4302" s="6" t="str">
        <x:v>嘿，空手套白银</x:v>
      </x:c>
      <x:c r="E4302" s="7" t="str">
        <x:v>有120%的基础概率使指定敌方单体及其相邻目标陷入虚弱状态，造成的伤害降低10%，使赛飞儿的攻击力提高30%，持续2回合，并对指定敌方单体造成等同于赛飞儿230%攻击力的量子属性伤害，对相邻目标造成等同于赛飞儿115%攻击力的量子属性伤害。</x:v>
      </x:c>
      <x:c r="F4302" s="6" t="n">
        <x:v>3.55</x:v>
      </x:c>
      <x:c r="G4302" s="6" t="n">
        <x:v>0</x:v>
      </x:c>
      <x:c r="H4302" s="6" t="n">
        <x:v>0</x:v>
      </x:c>
      <x:c r="I4302" s="6" t="n">
        <x:v>0</x:v>
      </x:c>
      <x:c r="J4302" s="6" t="str">
        <x:v>[2.3, 1.15, 0.1, 2, 0.3, 1.2]</x:v>
      </x:c>
      <x:c r="K4302" s="7" t="str">
        <x:v>需确认条件及分段</x:v>
      </x:c>
      <x:c r="L4302" s="6" t="str">
        <x:v>https://raw.githubusercontent.com/Mar-7th/StarRailRes/dbe8cdfcfb0bf657b9fe1cf92d5537f118ccb487/index_new/cn/character_skills.json</x:v>
      </x:c>
    </x:row>
    <x:row r="4303" ht="53" customHeight="1">
      <x:c r="A4303" s="6" t="str">
        <x:v>140602_14</x:v>
      </x:c>
      <x:c r="B4303" s="6" t="str">
        <x:v>140602</x:v>
      </x:c>
      <x:c r="C4303" s="6" t="n">
        <x:v>14</x:v>
      </x:c>
      <x:c r="D4303" s="6" t="str">
        <x:v>嘿，空手套白银</x:v>
      </x:c>
      <x:c r="E4303" s="7" t="str">
        <x:v>有120%的基础概率使指定敌方单体及其相邻目标陷入虚弱状态，造成的伤害降低10%，使赛飞儿的攻击力提高30%，持续2回合，并对指定敌方单体造成等同于赛飞儿240%攻击力的量子属性伤害，对相邻目标造成等同于赛飞儿120%攻击力的量子属性伤害。</x:v>
      </x:c>
      <x:c r="F4303" s="6" t="n">
        <x:v>3.7</x:v>
      </x:c>
      <x:c r="G4303" s="6" t="n">
        <x:v>0</x:v>
      </x:c>
      <x:c r="H4303" s="6" t="n">
        <x:v>0</x:v>
      </x:c>
      <x:c r="I4303" s="6" t="n">
        <x:v>0</x:v>
      </x:c>
      <x:c r="J4303" s="6" t="str">
        <x:v>[2.4, 1.2, 0.1, 2, 0.3, 1.2]</x:v>
      </x:c>
      <x:c r="K4303" s="7" t="str">
        <x:v>需确认条件及分段</x:v>
      </x:c>
      <x:c r="L4303" s="6" t="str">
        <x:v>https://raw.githubusercontent.com/Mar-7th/StarRailRes/dbe8cdfcfb0bf657b9fe1cf92d5537f118ccb487/index_new/cn/character_skills.json</x:v>
      </x:c>
    </x:row>
    <x:row r="4304" ht="53" customHeight="1">
      <x:c r="A4304" s="6" t="str">
        <x:v>140602_15</x:v>
      </x:c>
      <x:c r="B4304" s="6" t="str">
        <x:v>140602</x:v>
      </x:c>
      <x:c r="C4304" s="6" t="n">
        <x:v>15</x:v>
      </x:c>
      <x:c r="D4304" s="6" t="str">
        <x:v>嘿，空手套白银</x:v>
      </x:c>
      <x:c r="E4304" s="7" t="str">
        <x:v>有120%的基础概率使指定敌方单体及其相邻目标陷入虚弱状态，造成的伤害降低10%，使赛飞儿的攻击力提高30%，持续2回合，并对指定敌方单体造成等同于赛飞儿250%攻击力的量子属性伤害，对相邻目标造成等同于赛飞儿125%攻击力的量子属性伤害。</x:v>
      </x:c>
      <x:c r="F4304" s="6" t="n">
        <x:v>3.85</x:v>
      </x:c>
      <x:c r="G4304" s="6" t="n">
        <x:v>0</x:v>
      </x:c>
      <x:c r="H4304" s="6" t="n">
        <x:v>0</x:v>
      </x:c>
      <x:c r="I4304" s="6" t="n">
        <x:v>0</x:v>
      </x:c>
      <x:c r="J4304" s="6" t="str">
        <x:v>[2.5, 1.25, 0.1, 2, 0.3, 1.2]</x:v>
      </x:c>
      <x:c r="K4304" s="7" t="str">
        <x:v>需确认条件及分段</x:v>
      </x:c>
      <x:c r="L4304" s="6" t="str">
        <x:v>https://raw.githubusercontent.com/Mar-7th/StarRailRes/dbe8cdfcfb0bf657b9fe1cf92d5537f118ccb487/index_new/cn/character_skills.json</x:v>
      </x:c>
    </x:row>
    <x:row r="4305" ht="53" customHeight="1">
      <x:c r="A4305" s="6" t="str">
        <x:v>140603_1</x:v>
      </x:c>
      <x:c r="B4305" s="6" t="str">
        <x:v>140603</x:v>
      </x:c>
      <x:c r="C4305" s="6" t="n">
        <x:v>1</x:v>
      </x:c>
      <x:c r="D4305" s="6" t="str">
        <x:v>猫咪怪盗，敬上！</x:v>
      </x:c>
      <x:c r="E4305" s="7" t="str">
        <x:v>对指定敌方单体造成等同于赛飞儿60%攻击力的量子属性伤害。之后，对指定敌方单体造成等同于当前天赋记录值25%的真实伤害，并对指定敌方单体及其相邻目标造成等同于赛飞儿20%攻击力的量子属性伤害和总计等同于当前天赋记录值75%的真实伤害，该真实伤害由所有技能目标均分。</x:v>
      </x:c>
      <x:c r="F4305" s="6" t="n">
        <x:v>0.6</x:v>
      </x:c>
      <x:c r="G4305" s="6" t="n">
        <x:v>0</x:v>
      </x:c>
      <x:c r="H4305" s="6" t="n">
        <x:v>0</x:v>
      </x:c>
      <x:c r="I4305" s="6" t="n">
        <x:v>0</x:v>
      </x:c>
      <x:c r="J4305" s="6" t="str">
        <x:v>[0.6, 0.25, 0.75, 0.2]</x:v>
      </x:c>
      <x:c r="K4305" s="7" t="str">
        <x:v>需确认条件及分段</x:v>
      </x:c>
      <x:c r="L4305" s="6" t="str">
        <x:v>https://raw.githubusercontent.com/Mar-7th/StarRailRes/dbe8cdfcfb0bf657b9fe1cf92d5537f118ccb487/index_new/cn/character_skills.json</x:v>
      </x:c>
    </x:row>
    <x:row r="4306" ht="53" customHeight="1">
      <x:c r="A4306" s="6" t="str">
        <x:v>140603_2</x:v>
      </x:c>
      <x:c r="B4306" s="6" t="str">
        <x:v>140603</x:v>
      </x:c>
      <x:c r="C4306" s="6" t="n">
        <x:v>2</x:v>
      </x:c>
      <x:c r="D4306" s="6" t="str">
        <x:v>猫咪怪盗，敬上！</x:v>
      </x:c>
      <x:c r="E4306" s="7" t="str">
        <x:v>对指定敌方单体造成等同于赛飞儿66%攻击力的量子属性伤害。之后，对指定敌方单体造成等同于当前天赋记录值25%的真实伤害，并对指定敌方单体及其相邻目标造成等同于赛飞儿22%攻击力的量子属性伤害和总计等同于当前天赋记录值75%的真实伤害，该真实伤害由所有技能目标均分。</x:v>
      </x:c>
      <x:c r="F4306" s="6" t="n">
        <x:v>0.66</x:v>
      </x:c>
      <x:c r="G4306" s="6" t="n">
        <x:v>0</x:v>
      </x:c>
      <x:c r="H4306" s="6" t="n">
        <x:v>0</x:v>
      </x:c>
      <x:c r="I4306" s="6" t="n">
        <x:v>0</x:v>
      </x:c>
      <x:c r="J4306" s="6" t="str">
        <x:v>[0.66, 0.25, 0.75, 0.22]</x:v>
      </x:c>
      <x:c r="K4306" s="7" t="str">
        <x:v>需确认条件及分段</x:v>
      </x:c>
      <x:c r="L4306" s="6" t="str">
        <x:v>https://raw.githubusercontent.com/Mar-7th/StarRailRes/dbe8cdfcfb0bf657b9fe1cf92d5537f118ccb487/index_new/cn/character_skills.json</x:v>
      </x:c>
    </x:row>
    <x:row r="4307" ht="53" customHeight="1">
      <x:c r="A4307" s="6" t="str">
        <x:v>140603_3</x:v>
      </x:c>
      <x:c r="B4307" s="6" t="str">
        <x:v>140603</x:v>
      </x:c>
      <x:c r="C4307" s="6" t="n">
        <x:v>3</x:v>
      </x:c>
      <x:c r="D4307" s="6" t="str">
        <x:v>猫咪怪盗，敬上！</x:v>
      </x:c>
      <x:c r="E4307" s="7" t="str">
        <x:v>对指定敌方单体造成等同于赛飞儿72%攻击力的量子属性伤害。之后，对指定敌方单体造成等同于当前天赋记录值25%的真实伤害，并对指定敌方单体及其相邻目标造成等同于赛飞儿24%攻击力的量子属性伤害和总计等同于当前天赋记录值75%的真实伤害，该真实伤害由所有技能目标均分。</x:v>
      </x:c>
      <x:c r="F4307" s="6" t="n">
        <x:v>0.72</x:v>
      </x:c>
      <x:c r="G4307" s="6" t="n">
        <x:v>0</x:v>
      </x:c>
      <x:c r="H4307" s="6" t="n">
        <x:v>0</x:v>
      </x:c>
      <x:c r="I4307" s="6" t="n">
        <x:v>0</x:v>
      </x:c>
      <x:c r="J4307" s="6" t="str">
        <x:v>[0.72, 0.25, 0.75, 0.24]</x:v>
      </x:c>
      <x:c r="K4307" s="7" t="str">
        <x:v>需确认条件及分段</x:v>
      </x:c>
      <x:c r="L4307" s="6" t="str">
        <x:v>https://raw.githubusercontent.com/Mar-7th/StarRailRes/dbe8cdfcfb0bf657b9fe1cf92d5537f118ccb487/index_new/cn/character_skills.json</x:v>
      </x:c>
    </x:row>
    <x:row r="4308" ht="53" customHeight="1">
      <x:c r="A4308" s="6" t="str">
        <x:v>140603_4</x:v>
      </x:c>
      <x:c r="B4308" s="6" t="str">
        <x:v>140603</x:v>
      </x:c>
      <x:c r="C4308" s="6" t="n">
        <x:v>4</x:v>
      </x:c>
      <x:c r="D4308" s="6" t="str">
        <x:v>猫咪怪盗，敬上！</x:v>
      </x:c>
      <x:c r="E4308" s="7" t="str">
        <x:v>对指定敌方单体造成等同于赛飞儿78%攻击力的量子属性伤害。之后，对指定敌方单体造成等同于当前天赋记录值25%的真实伤害，并对指定敌方单体及其相邻目标造成等同于赛飞儿26%攻击力的量子属性伤害和总计等同于当前天赋记录值75%的真实伤害，该真实伤害由所有技能目标均分。</x:v>
      </x:c>
      <x:c r="F4308" s="6" t="n">
        <x:v>0.78</x:v>
      </x:c>
      <x:c r="G4308" s="6" t="n">
        <x:v>0</x:v>
      </x:c>
      <x:c r="H4308" s="6" t="n">
        <x:v>0</x:v>
      </x:c>
      <x:c r="I4308" s="6" t="n">
        <x:v>0</x:v>
      </x:c>
      <x:c r="J4308" s="6" t="str">
        <x:v>[0.78, 0.25, 0.75, 0.26]</x:v>
      </x:c>
      <x:c r="K4308" s="7" t="str">
        <x:v>需确认条件及分段</x:v>
      </x:c>
      <x:c r="L4308" s="6" t="str">
        <x:v>https://raw.githubusercontent.com/Mar-7th/StarRailRes/dbe8cdfcfb0bf657b9fe1cf92d5537f118ccb487/index_new/cn/character_skills.json</x:v>
      </x:c>
    </x:row>
    <x:row r="4309" ht="53" customHeight="1">
      <x:c r="A4309" s="6" t="str">
        <x:v>140603_5</x:v>
      </x:c>
      <x:c r="B4309" s="6" t="str">
        <x:v>140603</x:v>
      </x:c>
      <x:c r="C4309" s="6" t="n">
        <x:v>5</x:v>
      </x:c>
      <x:c r="D4309" s="6" t="str">
        <x:v>猫咪怪盗，敬上！</x:v>
      </x:c>
      <x:c r="E4309" s="7" t="str">
        <x:v>对指定敌方单体造成等同于赛飞儿84%攻击力的量子属性伤害。之后，对指定敌方单体造成等同于当前天赋记录值25%的真实伤害，并对指定敌方单体及其相邻目标造成等同于赛飞儿28%攻击力的量子属性伤害和总计等同于当前天赋记录值75%的真实伤害，该真实伤害由所有技能目标均分。</x:v>
      </x:c>
      <x:c r="F4309" s="6" t="n">
        <x:v>0.84</x:v>
      </x:c>
      <x:c r="G4309" s="6" t="n">
        <x:v>0</x:v>
      </x:c>
      <x:c r="H4309" s="6" t="n">
        <x:v>0</x:v>
      </x:c>
      <x:c r="I4309" s="6" t="n">
        <x:v>0</x:v>
      </x:c>
      <x:c r="J4309" s="6" t="str">
        <x:v>[0.84, 0.25, 0.75, 0.28]</x:v>
      </x:c>
      <x:c r="K4309" s="7" t="str">
        <x:v>需确认条件及分段</x:v>
      </x:c>
      <x:c r="L4309" s="6" t="str">
        <x:v>https://raw.githubusercontent.com/Mar-7th/StarRailRes/dbe8cdfcfb0bf657b9fe1cf92d5537f118ccb487/index_new/cn/character_skills.json</x:v>
      </x:c>
    </x:row>
    <x:row r="4310" ht="53" customHeight="1">
      <x:c r="A4310" s="6" t="str">
        <x:v>140603_6</x:v>
      </x:c>
      <x:c r="B4310" s="6" t="str">
        <x:v>140603</x:v>
      </x:c>
      <x:c r="C4310" s="6" t="n">
        <x:v>6</x:v>
      </x:c>
      <x:c r="D4310" s="6" t="str">
        <x:v>猫咪怪盗，敬上！</x:v>
      </x:c>
      <x:c r="E4310" s="7" t="str">
        <x:v>对指定敌方单体造成等同于赛飞儿90%攻击力的量子属性伤害。之后，对指定敌方单体造成等同于当前天赋记录值25%的真实伤害，并对指定敌方单体及其相邻目标造成等同于赛飞儿30%攻击力的量子属性伤害和总计等同于当前天赋记录值75%的真实伤害，该真实伤害由所有技能目标均分。</x:v>
      </x:c>
      <x:c r="F4310" s="6" t="n">
        <x:v>0.9</x:v>
      </x:c>
      <x:c r="G4310" s="6" t="n">
        <x:v>0</x:v>
      </x:c>
      <x:c r="H4310" s="6" t="n">
        <x:v>0</x:v>
      </x:c>
      <x:c r="I4310" s="6" t="n">
        <x:v>0</x:v>
      </x:c>
      <x:c r="J4310" s="6" t="str">
        <x:v>[0.9, 0.25, 0.75, 0.3]</x:v>
      </x:c>
      <x:c r="K4310" s="7" t="str">
        <x:v>需确认条件及分段</x:v>
      </x:c>
      <x:c r="L4310" s="6" t="str">
        <x:v>https://raw.githubusercontent.com/Mar-7th/StarRailRes/dbe8cdfcfb0bf657b9fe1cf92d5537f118ccb487/index_new/cn/character_skills.json</x:v>
      </x:c>
    </x:row>
    <x:row r="4311" ht="68" customHeight="1">
      <x:c r="A4311" s="6" t="str">
        <x:v>140603_7</x:v>
      </x:c>
      <x:c r="B4311" s="6" t="str">
        <x:v>140603</x:v>
      </x:c>
      <x:c r="C4311" s="6" t="n">
        <x:v>7</x:v>
      </x:c>
      <x:c r="D4311" s="6" t="str">
        <x:v>猫咪怪盗，敬上！</x:v>
      </x:c>
      <x:c r="E4311" s="7" t="str">
        <x:v>对指定敌方单体造成等同于赛飞儿97.5%攻击力的量子属性伤害。之后，对指定敌方单体造成等同于当前天赋记录值25%的真实伤害，并对指定敌方单体及其相邻目标造成等同于赛飞儿32.5%攻击力的量子属性伤害和总计等同于当前天赋记录值75%的真实伤害，该真实伤害由所有技能目标均分。</x:v>
      </x:c>
      <x:c r="F4311" s="6" t="n">
        <x:v>0.975</x:v>
      </x:c>
      <x:c r="G4311" s="6" t="n">
        <x:v>0</x:v>
      </x:c>
      <x:c r="H4311" s="6" t="n">
        <x:v>0</x:v>
      </x:c>
      <x:c r="I4311" s="6" t="n">
        <x:v>0</x:v>
      </x:c>
      <x:c r="J4311" s="6" t="str">
        <x:v>[0.975, 0.25, 0.75, 0.325]</x:v>
      </x:c>
      <x:c r="K4311" s="7" t="str">
        <x:v>需确认条件及分段</x:v>
      </x:c>
      <x:c r="L4311" s="6" t="str">
        <x:v>https://raw.githubusercontent.com/Mar-7th/StarRailRes/dbe8cdfcfb0bf657b9fe1cf92d5537f118ccb487/index_new/cn/character_skills.json</x:v>
      </x:c>
    </x:row>
    <x:row r="4312" ht="68" customHeight="1">
      <x:c r="A4312" s="6" t="str">
        <x:v>140603_8</x:v>
      </x:c>
      <x:c r="B4312" s="6" t="str">
        <x:v>140603</x:v>
      </x:c>
      <x:c r="C4312" s="6" t="n">
        <x:v>8</x:v>
      </x:c>
      <x:c r="D4312" s="6" t="str">
        <x:v>猫咪怪盗，敬上！</x:v>
      </x:c>
      <x:c r="E4312" s="7" t="str">
        <x:v>对指定敌方单体造成等同于赛飞儿105%攻击力的量子属性伤害。之后，对指定敌方单体造成等同于当前天赋记录值25%的真实伤害，并对指定敌方单体及其相邻目标造成等同于赛飞儿35%攻击力的量子属性伤害和总计等同于当前天赋记录值75%的真实伤害，该真实伤害由所有技能目标均分。</x:v>
      </x:c>
      <x:c r="F4312" s="6" t="n">
        <x:v>1.05</x:v>
      </x:c>
      <x:c r="G4312" s="6" t="n">
        <x:v>0</x:v>
      </x:c>
      <x:c r="H4312" s="6" t="n">
        <x:v>0</x:v>
      </x:c>
      <x:c r="I4312" s="6" t="n">
        <x:v>0</x:v>
      </x:c>
      <x:c r="J4312" s="6" t="str">
        <x:v>[1.05, 0.25, 0.75, 0.35]</x:v>
      </x:c>
      <x:c r="K4312" s="7" t="str">
        <x:v>需确认条件及分段</x:v>
      </x:c>
      <x:c r="L4312" s="6" t="str">
        <x:v>https://raw.githubusercontent.com/Mar-7th/StarRailRes/dbe8cdfcfb0bf657b9fe1cf92d5537f118ccb487/index_new/cn/character_skills.json</x:v>
      </x:c>
    </x:row>
    <x:row r="4313" ht="68" customHeight="1">
      <x:c r="A4313" s="6" t="str">
        <x:v>140603_9</x:v>
      </x:c>
      <x:c r="B4313" s="6" t="str">
        <x:v>140603</x:v>
      </x:c>
      <x:c r="C4313" s="6" t="n">
        <x:v>9</x:v>
      </x:c>
      <x:c r="D4313" s="6" t="str">
        <x:v>猫咪怪盗，敬上！</x:v>
      </x:c>
      <x:c r="E4313" s="7" t="str">
        <x:v>对指定敌方单体造成等同于赛飞儿112.5%攻击力的量子属性伤害。之后，对指定敌方单体造成等同于当前天赋记录值25%的真实伤害，并对指定敌方单体及其相邻目标造成等同于赛飞儿37.5%攻击力的量子属性伤害和总计等同于当前天赋记录值75%的真实伤害，该真实伤害由所有技能目标均分。</x:v>
      </x:c>
      <x:c r="F4313" s="6" t="n">
        <x:v>1.125</x:v>
      </x:c>
      <x:c r="G4313" s="6" t="n">
        <x:v>0</x:v>
      </x:c>
      <x:c r="H4313" s="6" t="n">
        <x:v>0</x:v>
      </x:c>
      <x:c r="I4313" s="6" t="n">
        <x:v>0</x:v>
      </x:c>
      <x:c r="J4313" s="6" t="str">
        <x:v>[1.125, 0.25, 0.75, 0.375]</x:v>
      </x:c>
      <x:c r="K4313" s="7" t="str">
        <x:v>需确认条件及分段</x:v>
      </x:c>
      <x:c r="L4313" s="6" t="str">
        <x:v>https://raw.githubusercontent.com/Mar-7th/StarRailRes/dbe8cdfcfb0bf657b9fe1cf92d5537f118ccb487/index_new/cn/character_skills.json</x:v>
      </x:c>
    </x:row>
    <x:row r="4314" ht="68" customHeight="1">
      <x:c r="A4314" s="6" t="str">
        <x:v>140603_10</x:v>
      </x:c>
      <x:c r="B4314" s="6" t="str">
        <x:v>140603</x:v>
      </x:c>
      <x:c r="C4314" s="6" t="n">
        <x:v>10</x:v>
      </x:c>
      <x:c r="D4314" s="6" t="str">
        <x:v>猫咪怪盗，敬上！</x:v>
      </x:c>
      <x:c r="E4314" s="7" t="str">
        <x:v>对指定敌方单体造成等同于赛飞儿120%攻击力的量子属性伤害。之后，对指定敌方单体造成等同于当前天赋记录值25%的真实伤害，并对指定敌方单体及其相邻目标造成等同于赛飞儿40%攻击力的量子属性伤害和总计等同于当前天赋记录值75%的真实伤害，该真实伤害由所有技能目标均分。</x:v>
      </x:c>
      <x:c r="F4314" s="6" t="n">
        <x:v>1.2</x:v>
      </x:c>
      <x:c r="G4314" s="6" t="n">
        <x:v>0</x:v>
      </x:c>
      <x:c r="H4314" s="6" t="n">
        <x:v>0</x:v>
      </x:c>
      <x:c r="I4314" s="6" t="n">
        <x:v>0</x:v>
      </x:c>
      <x:c r="J4314" s="6" t="str">
        <x:v>[1.2, 0.25, 0.75, 0.4]</x:v>
      </x:c>
      <x:c r="K4314" s="7" t="str">
        <x:v>需确认条件及分段</x:v>
      </x:c>
      <x:c r="L4314" s="6" t="str">
        <x:v>https://raw.githubusercontent.com/Mar-7th/StarRailRes/dbe8cdfcfb0bf657b9fe1cf92d5537f118ccb487/index_new/cn/character_skills.json</x:v>
      </x:c>
    </x:row>
    <x:row r="4315" ht="68" customHeight="1">
      <x:c r="A4315" s="6" t="str">
        <x:v>140603_11</x:v>
      </x:c>
      <x:c r="B4315" s="6" t="str">
        <x:v>140603</x:v>
      </x:c>
      <x:c r="C4315" s="6" t="n">
        <x:v>11</x:v>
      </x:c>
      <x:c r="D4315" s="6" t="str">
        <x:v>猫咪怪盗，敬上！</x:v>
      </x:c>
      <x:c r="E4315" s="7" t="str">
        <x:v>对指定敌方单体造成等同于赛飞儿126%攻击力的量子属性伤害。之后，对指定敌方单体造成等同于当前天赋记录值25%的真实伤害，并对指定敌方单体及其相邻目标造成等同于赛飞儿42%攻击力的量子属性伤害和总计等同于当前天赋记录值75%的真实伤害，该真实伤害由所有技能目标均分。</x:v>
      </x:c>
      <x:c r="F4315" s="6" t="n">
        <x:v>1.26</x:v>
      </x:c>
      <x:c r="G4315" s="6" t="n">
        <x:v>0</x:v>
      </x:c>
      <x:c r="H4315" s="6" t="n">
        <x:v>0</x:v>
      </x:c>
      <x:c r="I4315" s="6" t="n">
        <x:v>0</x:v>
      </x:c>
      <x:c r="J4315" s="6" t="str">
        <x:v>[1.26, 0.25, 0.75, 0.42]</x:v>
      </x:c>
      <x:c r="K4315" s="7" t="str">
        <x:v>需确认条件及分段</x:v>
      </x:c>
      <x:c r="L4315" s="6" t="str">
        <x:v>https://raw.githubusercontent.com/Mar-7th/StarRailRes/dbe8cdfcfb0bf657b9fe1cf92d5537f118ccb487/index_new/cn/character_skills.json</x:v>
      </x:c>
    </x:row>
    <x:row r="4316" ht="68" customHeight="1">
      <x:c r="A4316" s="6" t="str">
        <x:v>140603_12</x:v>
      </x:c>
      <x:c r="B4316" s="6" t="str">
        <x:v>140603</x:v>
      </x:c>
      <x:c r="C4316" s="6" t="n">
        <x:v>12</x:v>
      </x:c>
      <x:c r="D4316" s="6" t="str">
        <x:v>猫咪怪盗，敬上！</x:v>
      </x:c>
      <x:c r="E4316" s="7" t="str">
        <x:v>对指定敌方单体造成等同于赛飞儿132%攻击力的量子属性伤害。之后，对指定敌方单体造成等同于当前天赋记录值25%的真实伤害，并对指定敌方单体及其相邻目标造成等同于赛飞儿44%攻击力的量子属性伤害和总计等同于当前天赋记录值75%的真实伤害，该真实伤害由所有技能目标均分。</x:v>
      </x:c>
      <x:c r="F4316" s="6" t="n">
        <x:v>1.32</x:v>
      </x:c>
      <x:c r="G4316" s="6" t="n">
        <x:v>0</x:v>
      </x:c>
      <x:c r="H4316" s="6" t="n">
        <x:v>0</x:v>
      </x:c>
      <x:c r="I4316" s="6" t="n">
        <x:v>0</x:v>
      </x:c>
      <x:c r="J4316" s="6" t="str">
        <x:v>[1.32, 0.25, 0.75, 0.44]</x:v>
      </x:c>
      <x:c r="K4316" s="7" t="str">
        <x:v>需确认条件及分段</x:v>
      </x:c>
      <x:c r="L4316" s="6" t="str">
        <x:v>https://raw.githubusercontent.com/Mar-7th/StarRailRes/dbe8cdfcfb0bf657b9fe1cf92d5537f118ccb487/index_new/cn/character_skills.json</x:v>
      </x:c>
    </x:row>
    <x:row r="4317" ht="68" customHeight="1">
      <x:c r="A4317" s="6" t="str">
        <x:v>140603_13</x:v>
      </x:c>
      <x:c r="B4317" s="6" t="str">
        <x:v>140603</x:v>
      </x:c>
      <x:c r="C4317" s="6" t="n">
        <x:v>13</x:v>
      </x:c>
      <x:c r="D4317" s="6" t="str">
        <x:v>猫咪怪盗，敬上！</x:v>
      </x:c>
      <x:c r="E4317" s="7" t="str">
        <x:v>对指定敌方单体造成等同于赛飞儿138%攻击力的量子属性伤害。之后，对指定敌方单体造成等同于当前天赋记录值25%的真实伤害，并对指定敌方单体及其相邻目标造成等同于赛飞儿46%攻击力的量子属性伤害和总计等同于当前天赋记录值75%的真实伤害，该真实伤害由所有技能目标均分。</x:v>
      </x:c>
      <x:c r="F4317" s="6" t="n">
        <x:v>1.38</x:v>
      </x:c>
      <x:c r="G4317" s="6" t="n">
        <x:v>0</x:v>
      </x:c>
      <x:c r="H4317" s="6" t="n">
        <x:v>0</x:v>
      </x:c>
      <x:c r="I4317" s="6" t="n">
        <x:v>0</x:v>
      </x:c>
      <x:c r="J4317" s="6" t="str">
        <x:v>[1.38, 0.25, 0.75, 0.46]</x:v>
      </x:c>
      <x:c r="K4317" s="7" t="str">
        <x:v>需确认条件及分段</x:v>
      </x:c>
      <x:c r="L4317" s="6" t="str">
        <x:v>https://raw.githubusercontent.com/Mar-7th/StarRailRes/dbe8cdfcfb0bf657b9fe1cf92d5537f118ccb487/index_new/cn/character_skills.json</x:v>
      </x:c>
    </x:row>
    <x:row r="4318" ht="68" customHeight="1">
      <x:c r="A4318" s="6" t="str">
        <x:v>140603_14</x:v>
      </x:c>
      <x:c r="B4318" s="6" t="str">
        <x:v>140603</x:v>
      </x:c>
      <x:c r="C4318" s="6" t="n">
        <x:v>14</x:v>
      </x:c>
      <x:c r="D4318" s="6" t="str">
        <x:v>猫咪怪盗，敬上！</x:v>
      </x:c>
      <x:c r="E4318" s="7" t="str">
        <x:v>对指定敌方单体造成等同于赛飞儿144%攻击力的量子属性伤害。之后，对指定敌方单体造成等同于当前天赋记录值25%的真实伤害，并对指定敌方单体及其相邻目标造成等同于赛飞儿48%攻击力的量子属性伤害和总计等同于当前天赋记录值75%的真实伤害，该真实伤害由所有技能目标均分。</x:v>
      </x:c>
      <x:c r="F4318" s="6" t="n">
        <x:v>1.44</x:v>
      </x:c>
      <x:c r="G4318" s="6" t="n">
        <x:v>0</x:v>
      </x:c>
      <x:c r="H4318" s="6" t="n">
        <x:v>0</x:v>
      </x:c>
      <x:c r="I4318" s="6" t="n">
        <x:v>0</x:v>
      </x:c>
      <x:c r="J4318" s="6" t="str">
        <x:v>[1.44, 0.25, 0.75, 0.48]</x:v>
      </x:c>
      <x:c r="K4318" s="7" t="str">
        <x:v>需确认条件及分段</x:v>
      </x:c>
      <x:c r="L4318" s="6" t="str">
        <x:v>https://raw.githubusercontent.com/Mar-7th/StarRailRes/dbe8cdfcfb0bf657b9fe1cf92d5537f118ccb487/index_new/cn/character_skills.json</x:v>
      </x:c>
    </x:row>
    <x:row r="4319" ht="68" customHeight="1">
      <x:c r="A4319" s="6" t="str">
        <x:v>140603_15</x:v>
      </x:c>
      <x:c r="B4319" s="6" t="str">
        <x:v>140603</x:v>
      </x:c>
      <x:c r="C4319" s="6" t="n">
        <x:v>15</x:v>
      </x:c>
      <x:c r="D4319" s="6" t="str">
        <x:v>猫咪怪盗，敬上！</x:v>
      </x:c>
      <x:c r="E4319" s="7" t="str">
        <x:v>对指定敌方单体造成等同于赛飞儿150%攻击力的量子属性伤害。之后，对指定敌方单体造成等同于当前天赋记录值25%的真实伤害，并对指定敌方单体及其相邻目标造成等同于赛飞儿50%攻击力的量子属性伤害和总计等同于当前天赋记录值75%的真实伤害，该真实伤害由所有技能目标均分。</x:v>
      </x:c>
      <x:c r="F4319" s="6" t="n">
        <x:v>1.5</x:v>
      </x:c>
      <x:c r="G4319" s="6" t="n">
        <x:v>0</x:v>
      </x:c>
      <x:c r="H4319" s="6" t="n">
        <x:v>0</x:v>
      </x:c>
      <x:c r="I4319" s="6" t="n">
        <x:v>0</x:v>
      </x:c>
      <x:c r="J4319" s="6" t="str">
        <x:v>[1.5, 0.25, 0.75, 0.5]</x:v>
      </x:c>
      <x:c r="K4319" s="7" t="str">
        <x:v>需确认条件及分段</x:v>
      </x:c>
      <x:c r="L4319" s="6" t="str">
        <x:v>https://raw.githubusercontent.com/Mar-7th/StarRailRes/dbe8cdfcfb0bf657b9fe1cf92d5537f118ccb487/index_new/cn/character_skills.json</x:v>
      </x:c>
    </x:row>
    <x:row r="4320" ht="98" customHeight="1">
      <x:c r="A4320" s="6" t="str">
        <x:v>140604_1</x:v>
      </x:c>
      <x:c r="B4320" s="6" t="str">
        <x:v>140604</x:v>
      </x:c>
      <x:c r="C4320" s="6" t="n">
        <x:v>1</x:v>
      </x:c>
      <x:c r="D4320" s="6" t="str">
        <x:v>热情好客的多洛斯人</x:v>
      </x:c>
      <x:c r="E4320"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【老主顾】受到我方其他目标攻击后，赛飞儿立即对【老主顾】发动追加攻击，造成等同于赛飞儿75%攻击力的量子属性伤害。该效果每回合最多触发1次，赛飞儿回合开始时重置可触发次数。
赛飞儿会记录我方目标对【老主顾】造成的非真实伤害的12%，不记录溢出伤害，施放终结技后清空记录值。</x:v>
      </x:c>
      <x:c r="F4320" s="6" t="n">
        <x:v>0</x:v>
      </x:c>
      <x:c r="G4320" s="6" t="n">
        <x:v>0</x:v>
      </x:c>
      <x:c r="H4320" s="6" t="n">
        <x:v>0</x:v>
      </x:c>
      <x:c r="I4320" s="6" t="n">
        <x:v>0</x:v>
      </x:c>
      <x:c r="J4320" s="6" t="str">
        <x:v>[0.75, 0.12, 1, 5]</x:v>
      </x:c>
      <x:c r="K4320" s="7" t="str">
        <x:v>无首段伤害倍率，请覆盖或设为辅助技能</x:v>
      </x:c>
      <x:c r="L4320" s="6" t="str">
        <x:v>https://raw.githubusercontent.com/Mar-7th/StarRailRes/dbe8cdfcfb0bf657b9fe1cf92d5537f118ccb487/index_new/cn/character_skills.json</x:v>
      </x:c>
    </x:row>
    <x:row r="4321" ht="98" customHeight="1">
      <x:c r="A4321" s="6" t="str">
        <x:v>140604_2</x:v>
      </x:c>
      <x:c r="B4321" s="6" t="str">
        <x:v>140604</x:v>
      </x:c>
      <x:c r="C4321" s="6" t="n">
        <x:v>2</x:v>
      </x:c>
      <x:c r="D4321" s="6" t="str">
        <x:v>热情好客的多洛斯人</x:v>
      </x:c>
      <x:c r="E4321"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【老主顾】受到我方其他目标攻击后，赛飞儿立即对【老主顾】发动追加攻击，造成等同于赛飞儿82.5%攻击力的量子属性伤害。该效果每回合最多触发1次，赛飞儿回合开始时重置可触发次数。
赛飞儿会记录我方目标对【老主顾】造成的非真实伤害的12%，不记录溢出伤害，施放终结技后清空记录值。</x:v>
      </x:c>
      <x:c r="F4321" s="6" t="n">
        <x:v>0</x:v>
      </x:c>
      <x:c r="G4321" s="6" t="n">
        <x:v>0</x:v>
      </x:c>
      <x:c r="H4321" s="6" t="n">
        <x:v>0</x:v>
      </x:c>
      <x:c r="I4321" s="6" t="n">
        <x:v>0</x:v>
      </x:c>
      <x:c r="J4321" s="6" t="str">
        <x:v>[0.825, 0.12, 1, 5]</x:v>
      </x:c>
      <x:c r="K4321" s="7" t="str">
        <x:v>无首段伤害倍率，请覆盖或设为辅助技能</x:v>
      </x:c>
      <x:c r="L4321" s="6" t="str">
        <x:v>https://raw.githubusercontent.com/Mar-7th/StarRailRes/dbe8cdfcfb0bf657b9fe1cf92d5537f118ccb487/index_new/cn/character_skills.json</x:v>
      </x:c>
    </x:row>
    <x:row r="4322" ht="98" customHeight="1">
      <x:c r="A4322" s="6" t="str">
        <x:v>140604_3</x:v>
      </x:c>
      <x:c r="B4322" s="6" t="str">
        <x:v>140604</x:v>
      </x:c>
      <x:c r="C4322" s="6" t="n">
        <x:v>3</x:v>
      </x:c>
      <x:c r="D4322" s="6" t="str">
        <x:v>热情好客的多洛斯人</x:v>
      </x:c>
      <x:c r="E4322"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【老主顾】受到我方其他目标攻击后，赛飞儿立即对【老主顾】发动追加攻击，造成等同于赛飞儿90%攻击力的量子属性伤害。该效果每回合最多触发1次，赛飞儿回合开始时重置可触发次数。
赛飞儿会记录我方目标对【老主顾】造成的非真实伤害的12%，不记录溢出伤害，施放终结技后清空记录值。</x:v>
      </x:c>
      <x:c r="F4322" s="6" t="n">
        <x:v>0</x:v>
      </x:c>
      <x:c r="G4322" s="6" t="n">
        <x:v>0</x:v>
      </x:c>
      <x:c r="H4322" s="6" t="n">
        <x:v>0</x:v>
      </x:c>
      <x:c r="I4322" s="6" t="n">
        <x:v>0</x:v>
      </x:c>
      <x:c r="J4322" s="6" t="str">
        <x:v>[0.9, 0.12, 1, 5]</x:v>
      </x:c>
      <x:c r="K4322" s="7" t="str">
        <x:v>无首段伤害倍率，请覆盖或设为辅助技能</x:v>
      </x:c>
      <x:c r="L4322" s="6" t="str">
        <x:v>https://raw.githubusercontent.com/Mar-7th/StarRailRes/dbe8cdfcfb0bf657b9fe1cf92d5537f118ccb487/index_new/cn/character_skills.json</x:v>
      </x:c>
    </x:row>
    <x:row r="4323" ht="98" customHeight="1">
      <x:c r="A4323" s="6" t="str">
        <x:v>140604_4</x:v>
      </x:c>
      <x:c r="B4323" s="6" t="str">
        <x:v>140604</x:v>
      </x:c>
      <x:c r="C4323" s="6" t="n">
        <x:v>4</x:v>
      </x:c>
      <x:c r="D4323" s="6" t="str">
        <x:v>热情好客的多洛斯人</x:v>
      </x:c>
      <x:c r="E4323"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【老主顾】受到我方其他目标攻击后，赛飞儿立即对【老主顾】发动追加攻击，造成等同于赛飞儿97.5%攻击力的量子属性伤害。该效果每回合最多触发1次，赛飞儿回合开始时重置可触发次数。
赛飞儿会记录我方目标对【老主顾】造成的非真实伤害的12%，不记录溢出伤害，施放终结技后清空记录值。</x:v>
      </x:c>
      <x:c r="F4323" s="6" t="n">
        <x:v>0</x:v>
      </x:c>
      <x:c r="G4323" s="6" t="n">
        <x:v>0</x:v>
      </x:c>
      <x:c r="H4323" s="6" t="n">
        <x:v>0</x:v>
      </x:c>
      <x:c r="I4323" s="6" t="n">
        <x:v>0</x:v>
      </x:c>
      <x:c r="J4323" s="6" t="str">
        <x:v>[0.975, 0.12, 1, 5]</x:v>
      </x:c>
      <x:c r="K4323" s="7" t="str">
        <x:v>无首段伤害倍率，请覆盖或设为辅助技能</x:v>
      </x:c>
      <x:c r="L4323" s="6" t="str">
        <x:v>https://raw.githubusercontent.com/Mar-7th/StarRailRes/dbe8cdfcfb0bf657b9fe1cf92d5537f118ccb487/index_new/cn/character_skills.json</x:v>
      </x:c>
    </x:row>
    <x:row r="4324" ht="98" customHeight="1">
      <x:c r="A4324" s="6" t="str">
        <x:v>140604_5</x:v>
      </x:c>
      <x:c r="B4324" s="6" t="str">
        <x:v>140604</x:v>
      </x:c>
      <x:c r="C4324" s="6" t="n">
        <x:v>5</x:v>
      </x:c>
      <x:c r="D4324" s="6" t="str">
        <x:v>热情好客的多洛斯人</x:v>
      </x:c>
      <x:c r="E4324"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【老主顾】受到我方其他目标攻击后，赛飞儿立即对【老主顾】发动追加攻击，造成等同于赛飞儿105%攻击力的量子属性伤害。该效果每回合最多触发1次，赛飞儿回合开始时重置可触发次数。
赛飞儿会记录我方目标对【老主顾】造成的非真实伤害的12%，不记录溢出伤害，施放终结技后清空记录值。</x:v>
      </x:c>
      <x:c r="F4324" s="6" t="n">
        <x:v>0</x:v>
      </x:c>
      <x:c r="G4324" s="6" t="n">
        <x:v>0</x:v>
      </x:c>
      <x:c r="H4324" s="6" t="n">
        <x:v>0</x:v>
      </x:c>
      <x:c r="I4324" s="6" t="n">
        <x:v>0</x:v>
      </x:c>
      <x:c r="J4324" s="6" t="str">
        <x:v>[1.05, 0.12, 1, 5]</x:v>
      </x:c>
      <x:c r="K4324" s="7" t="str">
        <x:v>无首段伤害倍率，请覆盖或设为辅助技能</x:v>
      </x:c>
      <x:c r="L4324" s="6" t="str">
        <x:v>https://raw.githubusercontent.com/Mar-7th/StarRailRes/dbe8cdfcfb0bf657b9fe1cf92d5537f118ccb487/index_new/cn/character_skills.json</x:v>
      </x:c>
    </x:row>
    <x:row r="4325" ht="98" customHeight="1">
      <x:c r="A4325" s="6" t="str">
        <x:v>140604_6</x:v>
      </x:c>
      <x:c r="B4325" s="6" t="str">
        <x:v>140604</x:v>
      </x:c>
      <x:c r="C4325" s="6" t="n">
        <x:v>6</x:v>
      </x:c>
      <x:c r="D4325" s="6" t="str">
        <x:v>热情好客的多洛斯人</x:v>
      </x:c>
      <x:c r="E4325"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【老主顾】受到我方其他目标攻击后，赛飞儿立即对【老主顾】发动追加攻击，造成等同于赛飞儿112.5%攻击力的量子属性伤害。该效果每回合最多触发1次，赛飞儿回合开始时重置可触发次数。
赛飞儿会记录我方目标对【老主顾】造成的非真实伤害的12%，不记录溢出伤害，施放终结技后清空记录值。</x:v>
      </x:c>
      <x:c r="F4325" s="6" t="n">
        <x:v>0</x:v>
      </x:c>
      <x:c r="G4325" s="6" t="n">
        <x:v>0</x:v>
      </x:c>
      <x:c r="H4325" s="6" t="n">
        <x:v>0</x:v>
      </x:c>
      <x:c r="I4325" s="6" t="n">
        <x:v>0</x:v>
      </x:c>
      <x:c r="J4325" s="6" t="str">
        <x:v>[1.125, 0.12, 1, 5]</x:v>
      </x:c>
      <x:c r="K4325" s="7" t="str">
        <x:v>无首段伤害倍率，请覆盖或设为辅助技能</x:v>
      </x:c>
      <x:c r="L4325" s="6" t="str">
        <x:v>https://raw.githubusercontent.com/Mar-7th/StarRailRes/dbe8cdfcfb0bf657b9fe1cf92d5537f118ccb487/index_new/cn/character_skills.json</x:v>
      </x:c>
    </x:row>
    <x:row r="4326" ht="98" customHeight="1">
      <x:c r="A4326" s="6" t="str">
        <x:v>140604_7</x:v>
      </x:c>
      <x:c r="B4326" s="6" t="str">
        <x:v>140604</x:v>
      </x:c>
      <x:c r="C4326" s="6" t="n">
        <x:v>7</x:v>
      </x:c>
      <x:c r="D4326" s="6" t="str">
        <x:v>热情好客的多洛斯人</x:v>
      </x:c>
      <x:c r="E4326"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【老主顾】受到我方其他目标攻击后，赛飞儿立即对【老主顾】发动追加攻击，造成等同于赛飞儿121.88%攻击力的量子属性伤害。该效果每回合最多触发1次，赛飞儿回合开始时重置可触发次数。
赛飞儿会记录我方目标对【老主顾】造成的非真实伤害的12%，不记录溢出伤害，施放终结技后清空记录值。</x:v>
      </x:c>
      <x:c r="F4326" s="6" t="n">
        <x:v>0</x:v>
      </x:c>
      <x:c r="G4326" s="6" t="n">
        <x:v>0</x:v>
      </x:c>
      <x:c r="H4326" s="6" t="n">
        <x:v>0</x:v>
      </x:c>
      <x:c r="I4326" s="6" t="n">
        <x:v>0</x:v>
      </x:c>
      <x:c r="J4326" s="6" t="str">
        <x:v>[1.2188, 0.12, 1, 5]</x:v>
      </x:c>
      <x:c r="K4326" s="7" t="str">
        <x:v>无首段伤害倍率，请覆盖或设为辅助技能</x:v>
      </x:c>
      <x:c r="L4326" s="6" t="str">
        <x:v>https://raw.githubusercontent.com/Mar-7th/StarRailRes/dbe8cdfcfb0bf657b9fe1cf92d5537f118ccb487/index_new/cn/character_skills.json</x:v>
      </x:c>
    </x:row>
    <x:row r="4327" ht="98" customHeight="1">
      <x:c r="A4327" s="6" t="str">
        <x:v>140604_8</x:v>
      </x:c>
      <x:c r="B4327" s="6" t="str">
        <x:v>140604</x:v>
      </x:c>
      <x:c r="C4327" s="6" t="n">
        <x:v>8</x:v>
      </x:c>
      <x:c r="D4327" s="6" t="str">
        <x:v>热情好客的多洛斯人</x:v>
      </x:c>
      <x:c r="E4327"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【老主顾】受到我方其他目标攻击后，赛飞儿立即对【老主顾】发动追加攻击，造成等同于赛飞儿131.25%攻击力的量子属性伤害。该效果每回合最多触发1次，赛飞儿回合开始时重置可触发次数。
赛飞儿会记录我方目标对【老主顾】造成的非真实伤害的12%，不记录溢出伤害，施放终结技后清空记录值。</x:v>
      </x:c>
      <x:c r="F4327" s="6" t="n">
        <x:v>0</x:v>
      </x:c>
      <x:c r="G4327" s="6" t="n">
        <x:v>0</x:v>
      </x:c>
      <x:c r="H4327" s="6" t="n">
        <x:v>0</x:v>
      </x:c>
      <x:c r="I4327" s="6" t="n">
        <x:v>0</x:v>
      </x:c>
      <x:c r="J4327" s="6" t="str">
        <x:v>[1.3125, 0.12, 1, 5]</x:v>
      </x:c>
      <x:c r="K4327" s="7" t="str">
        <x:v>无首段伤害倍率，请覆盖或设为辅助技能</x:v>
      </x:c>
      <x:c r="L4327" s="6" t="str">
        <x:v>https://raw.githubusercontent.com/Mar-7th/StarRailRes/dbe8cdfcfb0bf657b9fe1cf92d5537f118ccb487/index_new/cn/character_skills.json</x:v>
      </x:c>
    </x:row>
    <x:row r="4328" ht="98" customHeight="1">
      <x:c r="A4328" s="6" t="str">
        <x:v>140604_9</x:v>
      </x:c>
      <x:c r="B4328" s="6" t="str">
        <x:v>140604</x:v>
      </x:c>
      <x:c r="C4328" s="6" t="n">
        <x:v>9</x:v>
      </x:c>
      <x:c r="D4328" s="6" t="str">
        <x:v>热情好客的多洛斯人</x:v>
      </x:c>
      <x:c r="E4328"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【老主顾】受到我方其他目标攻击后，赛飞儿立即对【老主顾】发动追加攻击，造成等同于赛飞儿140.62%攻击力的量子属性伤害。该效果每回合最多触发1次，赛飞儿回合开始时重置可触发次数。
赛飞儿会记录我方目标对【老主顾】造成的非真实伤害的12%，不记录溢出伤害，施放终结技后清空记录值。</x:v>
      </x:c>
      <x:c r="F4328" s="6" t="n">
        <x:v>0</x:v>
      </x:c>
      <x:c r="G4328" s="6" t="n">
        <x:v>0</x:v>
      </x:c>
      <x:c r="H4328" s="6" t="n">
        <x:v>0</x:v>
      </x:c>
      <x:c r="I4328" s="6" t="n">
        <x:v>0</x:v>
      </x:c>
      <x:c r="J4328" s="6" t="str">
        <x:v>[1.4062, 0.12, 1, 5]</x:v>
      </x:c>
      <x:c r="K4328" s="7" t="str">
        <x:v>无首段伤害倍率，请覆盖或设为辅助技能</x:v>
      </x:c>
      <x:c r="L4328" s="6" t="str">
        <x:v>https://raw.githubusercontent.com/Mar-7th/StarRailRes/dbe8cdfcfb0bf657b9fe1cf92d5537f118ccb487/index_new/cn/character_skills.json</x:v>
      </x:c>
    </x:row>
    <x:row r="4329" ht="98" customHeight="1">
      <x:c r="A4329" s="6" t="str">
        <x:v>140604_10</x:v>
      </x:c>
      <x:c r="B4329" s="6" t="str">
        <x:v>140604</x:v>
      </x:c>
      <x:c r="C4329" s="6" t="n">
        <x:v>10</x:v>
      </x:c>
      <x:c r="D4329" s="6" t="str">
        <x:v>热情好客的多洛斯人</x:v>
      </x:c>
      <x:c r="E4329"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【老主顾】受到我方其他目标攻击后，赛飞儿立即对【老主顾】发动追加攻击，造成等同于赛飞儿150%攻击力的量子属性伤害。该效果每回合最多触发1次，赛飞儿回合开始时重置可触发次数。
赛飞儿会记录我方目标对【老主顾】造成的非真实伤害的12%，不记录溢出伤害，施放终结技后清空记录值。</x:v>
      </x:c>
      <x:c r="F4329" s="6" t="n">
        <x:v>0</x:v>
      </x:c>
      <x:c r="G4329" s="6" t="n">
        <x:v>0</x:v>
      </x:c>
      <x:c r="H4329" s="6" t="n">
        <x:v>0</x:v>
      </x:c>
      <x:c r="I4329" s="6" t="n">
        <x:v>0</x:v>
      </x:c>
      <x:c r="J4329" s="6" t="str">
        <x:v>[1.5, 0.12, 1, 5]</x:v>
      </x:c>
      <x:c r="K4329" s="7" t="str">
        <x:v>无首段伤害倍率，请覆盖或设为辅助技能</x:v>
      </x:c>
      <x:c r="L4329" s="6" t="str">
        <x:v>https://raw.githubusercontent.com/Mar-7th/StarRailRes/dbe8cdfcfb0bf657b9fe1cf92d5537f118ccb487/index_new/cn/character_skills.json</x:v>
      </x:c>
    </x:row>
    <x:row r="4330" ht="98" customHeight="1">
      <x:c r="A4330" s="6" t="str">
        <x:v>140604_11</x:v>
      </x:c>
      <x:c r="B4330" s="6" t="str">
        <x:v>140604</x:v>
      </x:c>
      <x:c r="C4330" s="6" t="n">
        <x:v>11</x:v>
      </x:c>
      <x:c r="D4330" s="6" t="str">
        <x:v>热情好客的多洛斯人</x:v>
      </x:c>
      <x:c r="E4330"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【老主顾】受到我方其他目标攻击后，赛飞儿立即对【老主顾】发动追加攻击，造成等同于赛飞儿157.5%攻击力的量子属性伤害。该效果每回合最多触发1次，赛飞儿回合开始时重置可触发次数。
赛飞儿会记录我方目标对【老主顾】造成的非真实伤害的12%，不记录溢出伤害，施放终结技后清空记录值。</x:v>
      </x:c>
      <x:c r="F4330" s="6" t="n">
        <x:v>0</x:v>
      </x:c>
      <x:c r="G4330" s="6" t="n">
        <x:v>0</x:v>
      </x:c>
      <x:c r="H4330" s="6" t="n">
        <x:v>0</x:v>
      </x:c>
      <x:c r="I4330" s="6" t="n">
        <x:v>0</x:v>
      </x:c>
      <x:c r="J4330" s="6" t="str">
        <x:v>[1.575, 0.12, 1, 5]</x:v>
      </x:c>
      <x:c r="K4330" s="7" t="str">
        <x:v>无首段伤害倍率，请覆盖或设为辅助技能</x:v>
      </x:c>
      <x:c r="L4330" s="6" t="str">
        <x:v>https://raw.githubusercontent.com/Mar-7th/StarRailRes/dbe8cdfcfb0bf657b9fe1cf92d5537f118ccb487/index_new/cn/character_skills.json</x:v>
      </x:c>
    </x:row>
    <x:row r="4331" ht="98" customHeight="1">
      <x:c r="A4331" s="6" t="str">
        <x:v>140604_12</x:v>
      </x:c>
      <x:c r="B4331" s="6" t="str">
        <x:v>140604</x:v>
      </x:c>
      <x:c r="C4331" s="6" t="n">
        <x:v>12</x:v>
      </x:c>
      <x:c r="D4331" s="6" t="str">
        <x:v>热情好客的多洛斯人</x:v>
      </x:c>
      <x:c r="E4331"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【老主顾】受到我方其他目标攻击后，赛飞儿立即对【老主顾】发动追加攻击，造成等同于赛飞儿165%攻击力的量子属性伤害。该效果每回合最多触发1次，赛飞儿回合开始时重置可触发次数。
赛飞儿会记录我方目标对【老主顾】造成的非真实伤害的12%，不记录溢出伤害，施放终结技后清空记录值。</x:v>
      </x:c>
      <x:c r="F4331" s="6" t="n">
        <x:v>0</x:v>
      </x:c>
      <x:c r="G4331" s="6" t="n">
        <x:v>0</x:v>
      </x:c>
      <x:c r="H4331" s="6" t="n">
        <x:v>0</x:v>
      </x:c>
      <x:c r="I4331" s="6" t="n">
        <x:v>0</x:v>
      </x:c>
      <x:c r="J4331" s="6" t="str">
        <x:v>[1.65, 0.12, 1, 5]</x:v>
      </x:c>
      <x:c r="K4331" s="7" t="str">
        <x:v>无首段伤害倍率，请覆盖或设为辅助技能</x:v>
      </x:c>
      <x:c r="L4331" s="6" t="str">
        <x:v>https://raw.githubusercontent.com/Mar-7th/StarRailRes/dbe8cdfcfb0bf657b9fe1cf92d5537f118ccb487/index_new/cn/character_skills.json</x:v>
      </x:c>
    </x:row>
    <x:row r="4332" ht="98" customHeight="1">
      <x:c r="A4332" s="6" t="str">
        <x:v>140604_13</x:v>
      </x:c>
      <x:c r="B4332" s="6" t="str">
        <x:v>140604</x:v>
      </x:c>
      <x:c r="C4332" s="6" t="n">
        <x:v>13</x:v>
      </x:c>
      <x:c r="D4332" s="6" t="str">
        <x:v>热情好客的多洛斯人</x:v>
      </x:c>
      <x:c r="E4332"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【老主顾】受到我方其他目标攻击后，赛飞儿立即对【老主顾】发动追加攻击，造成等同于赛飞儿172.5%攻击力的量子属性伤害。该效果每回合最多触发1次，赛飞儿回合开始时重置可触发次数。
赛飞儿会记录我方目标对【老主顾】造成的非真实伤害的12%，不记录溢出伤害，施放终结技后清空记录值。</x:v>
      </x:c>
      <x:c r="F4332" s="6" t="n">
        <x:v>0</x:v>
      </x:c>
      <x:c r="G4332" s="6" t="n">
        <x:v>0</x:v>
      </x:c>
      <x:c r="H4332" s="6" t="n">
        <x:v>0</x:v>
      </x:c>
      <x:c r="I4332" s="6" t="n">
        <x:v>0</x:v>
      </x:c>
      <x:c r="J4332" s="6" t="str">
        <x:v>[1.725, 0.12, 1, 5]</x:v>
      </x:c>
      <x:c r="K4332" s="7" t="str">
        <x:v>无首段伤害倍率，请覆盖或设为辅助技能</x:v>
      </x:c>
      <x:c r="L4332" s="6" t="str">
        <x:v>https://raw.githubusercontent.com/Mar-7th/StarRailRes/dbe8cdfcfb0bf657b9fe1cf92d5537f118ccb487/index_new/cn/character_skills.json</x:v>
      </x:c>
    </x:row>
    <x:row r="4333" ht="98" customHeight="1">
      <x:c r="A4333" s="6" t="str">
        <x:v>140604_14</x:v>
      </x:c>
      <x:c r="B4333" s="6" t="str">
        <x:v>140604</x:v>
      </x:c>
      <x:c r="C4333" s="6" t="n">
        <x:v>14</x:v>
      </x:c>
      <x:c r="D4333" s="6" t="str">
        <x:v>热情好客的多洛斯人</x:v>
      </x:c>
      <x:c r="E4333"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【老主顾】受到我方其他目标攻击后，赛飞儿立即对【老主顾】发动追加攻击，造成等同于赛飞儿180%攻击力的量子属性伤害。该效果每回合最多触发1次，赛飞儿回合开始时重置可触发次数。
赛飞儿会记录我方目标对【老主顾】造成的非真实伤害的12%，不记录溢出伤害，施放终结技后清空记录值。</x:v>
      </x:c>
      <x:c r="F4333" s="6" t="n">
        <x:v>0</x:v>
      </x:c>
      <x:c r="G4333" s="6" t="n">
        <x:v>0</x:v>
      </x:c>
      <x:c r="H4333" s="6" t="n">
        <x:v>0</x:v>
      </x:c>
      <x:c r="I4333" s="6" t="n">
        <x:v>0</x:v>
      </x:c>
      <x:c r="J4333" s="6" t="str">
        <x:v>[1.8, 0.12, 1, 5]</x:v>
      </x:c>
      <x:c r="K4333" s="7" t="str">
        <x:v>无首段伤害倍率，请覆盖或设为辅助技能</x:v>
      </x:c>
      <x:c r="L4333" s="6" t="str">
        <x:v>https://raw.githubusercontent.com/Mar-7th/StarRailRes/dbe8cdfcfb0bf657b9fe1cf92d5537f118ccb487/index_new/cn/character_skills.json</x:v>
      </x:c>
    </x:row>
    <x:row r="4334" ht="98" customHeight="1">
      <x:c r="A4334" s="6" t="str">
        <x:v>140604_15</x:v>
      </x:c>
      <x:c r="B4334" s="6" t="str">
        <x:v>140604</x:v>
      </x:c>
      <x:c r="C4334" s="6" t="n">
        <x:v>15</x:v>
      </x:c>
      <x:c r="D4334" s="6" t="str">
        <x:v>热情好客的多洛斯人</x:v>
      </x:c>
      <x:c r="E4334" s="7" t="str">
        <x:v>场上不存在陷入【老主顾】状态的敌方目标时，赛飞儿立即使当前场上生命上限最高的敌方单体目标成为【老主顾】。施放战技和终结技时，使主目标成为【老主顾】。【老主顾】状态仅对最新被施加的目标生效。
【老主顾】受到我方其他目标攻击后，赛飞儿立即对【老主顾】发动追加攻击，造成等同于赛飞儿187.5%攻击力的量子属性伤害。该效果每回合最多触发1次，赛飞儿回合开始时重置可触发次数。
赛飞儿会记录我方目标对【老主顾】造成的非真实伤害的12%，不记录溢出伤害，施放终结技后清空记录值。</x:v>
      </x:c>
      <x:c r="F4334" s="6" t="n">
        <x:v>0</x:v>
      </x:c>
      <x:c r="G4334" s="6" t="n">
        <x:v>0</x:v>
      </x:c>
      <x:c r="H4334" s="6" t="n">
        <x:v>0</x:v>
      </x:c>
      <x:c r="I4334" s="6" t="n">
        <x:v>0</x:v>
      </x:c>
      <x:c r="J4334" s="6" t="str">
        <x:v>[1.875, 0.12, 1, 5]</x:v>
      </x:c>
      <x:c r="K4334" s="7" t="str">
        <x:v>无首段伤害倍率，请覆盖或设为辅助技能</x:v>
      </x:c>
      <x:c r="L4334" s="6" t="str">
        <x:v>https://raw.githubusercontent.com/Mar-7th/StarRailRes/dbe8cdfcfb0bf657b9fe1cf92d5537f118ccb487/index_new/cn/character_skills.json</x:v>
      </x:c>
    </x:row>
    <x:row r="4335" ht="20" customHeight="1">
      <x:c r="A4335" s="6" t="str">
        <x:v>140606_1</x:v>
      </x:c>
      <x:c r="B4335" s="6" t="str">
        <x:v>140606</x:v>
      </x:c>
      <x:c r="C4335" s="6" t="n">
        <x:v>1</x:v>
      </x:c>
      <x:c r="D4335" s="6" t="str">
        <x:v>攻击</x:v>
      </x:c>
      <x:c r="E4335" s="7" t="str">
        <x:v>攻击敌人，进入战斗后削弱敌方目标对应属性韧性。</x:v>
      </x:c>
      <x:c r="F4335" s="6" t="n">
        <x:v>0</x:v>
      </x:c>
      <x:c r="G4335" s="6" t="n">
        <x:v>0</x:v>
      </x:c>
      <x:c r="H4335" s="6" t="n">
        <x:v>0</x:v>
      </x:c>
      <x:c r="I4335" s="6" t="n">
        <x:v>0</x:v>
      </x:c>
      <x:c r="J4335" s="6" t="str">
        <x:v>[]</x:v>
      </x:c>
      <x:c r="K4335" s="7" t="str">
        <x:v>缺少结构化参数，必须覆盖</x:v>
      </x:c>
      <x:c r="L4335" s="6" t="str">
        <x:v>https://raw.githubusercontent.com/Mar-7th/StarRailRes/dbe8cdfcfb0bf657b9fe1cf92d5537f118ccb487/index_new/cn/character_skills.json</x:v>
      </x:c>
    </x:row>
    <x:row r="4336" ht="68" customHeight="1">
      <x:c r="A4336" s="6" t="str">
        <x:v>140607_1</x:v>
      </x:c>
      <x:c r="B4336" s="6" t="str">
        <x:v>140607</x:v>
      </x:c>
      <x:c r="C4336" s="6" t="n">
        <x:v>1</x:v>
      </x:c>
      <x:c r="D4336" s="6" t="str">
        <x:v>穿靴子的猫</x:v>
      </x:c>
      <x:c r="E4336" s="7" t="str">
        <x:v>获得【扎格列斯的祝福】，持续15秒，期间赛飞儿不会被敌人发现，移动速度提高50%，靠近大地图/模拟宇宙/差分宇宙中的敌人时，可以立即获取随机消耗品，每个地球日内最多获取50次。
持有【扎格列斯的祝福】期间进入战斗时，对敌方全体造成等同于赛飞儿100%攻击力的量子属性伤害，赛飞儿因该次伤害获得的记录值提高200%。</x:v>
      </x:c>
      <x:c r="F4336" s="6" t="n">
        <x:v>0</x:v>
      </x:c>
      <x:c r="G4336" s="6" t="n">
        <x:v>0</x:v>
      </x:c>
      <x:c r="H4336" s="6" t="n">
        <x:v>0</x:v>
      </x:c>
      <x:c r="I4336" s="6" t="n">
        <x:v>0</x:v>
      </x:c>
      <x:c r="J4336" s="6" t="str">
        <x:v>[15, 2, 1, 50]</x:v>
      </x:c>
      <x:c r="K4336" s="7" t="str">
        <x:v>无首段伤害倍率，请覆盖或设为辅助技能</x:v>
      </x:c>
      <x:c r="L4336" s="6" t="str">
        <x:v>https://raw.githubusercontent.com/Mar-7th/StarRailRes/dbe8cdfcfb0bf657b9fe1cf92d5537f118ccb487/index_new/cn/character_skills.json</x:v>
      </x:c>
    </x:row>
    <x:row r="4337" ht="20" customHeight="1">
      <x:c r="A4337" s="6" t="str">
        <x:v>140701_1</x:v>
      </x:c>
      <x:c r="B4337" s="6" t="str">
        <x:v>140701</x:v>
      </x:c>
      <x:c r="C4337" s="6" t="n">
        <x:v>1</x:v>
      </x:c>
      <x:c r="D4337" s="6" t="str">
        <x:v>哀悼，死海之涟漪</x:v>
      </x:c>
      <x:c r="E4337" s="7" t="str">
        <x:v>对指定敌方单体造成等同于遐蝶25%生命上限的量子属性伤害。</x:v>
      </x:c>
      <x:c r="F4337" s="6" t="n">
        <x:v>0</x:v>
      </x:c>
      <x:c r="G4337" s="6" t="n">
        <x:v>0.25</x:v>
      </x:c>
      <x:c r="H4337" s="6" t="n">
        <x:v>0</x:v>
      </x:c>
      <x:c r="I4337" s="6" t="n">
        <x:v>0</x:v>
      </x:c>
      <x:c r="J4337" s="6" t="str">
        <x:v>[0.25]</x:v>
      </x:c>
      <x:c r="K4337" s="7" t="str">
        <x:v>需确认条件及分段</x:v>
      </x:c>
      <x:c r="L4337" s="6" t="str">
        <x:v>https://raw.githubusercontent.com/Mar-7th/StarRailRes/dbe8cdfcfb0bf657b9fe1cf92d5537f118ccb487/index_new/cn/character_skills.json</x:v>
      </x:c>
    </x:row>
    <x:row r="4338" ht="20" customHeight="1">
      <x:c r="A4338" s="6" t="str">
        <x:v>140701_2</x:v>
      </x:c>
      <x:c r="B4338" s="6" t="str">
        <x:v>140701</x:v>
      </x:c>
      <x:c r="C4338" s="6" t="n">
        <x:v>2</x:v>
      </x:c>
      <x:c r="D4338" s="6" t="str">
        <x:v>哀悼，死海之涟漪</x:v>
      </x:c>
      <x:c r="E4338" s="7" t="str">
        <x:v>对指定敌方单体造成等同于遐蝶30%生命上限的量子属性伤害。</x:v>
      </x:c>
      <x:c r="F4338" s="6" t="n">
        <x:v>0</x:v>
      </x:c>
      <x:c r="G4338" s="6" t="n">
        <x:v>0.3</x:v>
      </x:c>
      <x:c r="H4338" s="6" t="n">
        <x:v>0</x:v>
      </x:c>
      <x:c r="I4338" s="6" t="n">
        <x:v>0</x:v>
      </x:c>
      <x:c r="J4338" s="6" t="str">
        <x:v>[0.3]</x:v>
      </x:c>
      <x:c r="K4338" s="7" t="str">
        <x:v>需确认条件及分段</x:v>
      </x:c>
      <x:c r="L4338" s="6" t="str">
        <x:v>https://raw.githubusercontent.com/Mar-7th/StarRailRes/dbe8cdfcfb0bf657b9fe1cf92d5537f118ccb487/index_new/cn/character_skills.json</x:v>
      </x:c>
    </x:row>
    <x:row r="4339" ht="20" customHeight="1">
      <x:c r="A4339" s="6" t="str">
        <x:v>140701_3</x:v>
      </x:c>
      <x:c r="B4339" s="6" t="str">
        <x:v>140701</x:v>
      </x:c>
      <x:c r="C4339" s="6" t="n">
        <x:v>3</x:v>
      </x:c>
      <x:c r="D4339" s="6" t="str">
        <x:v>哀悼，死海之涟漪</x:v>
      </x:c>
      <x:c r="E4339" s="7" t="str">
        <x:v>对指定敌方单体造成等同于遐蝶35%生命上限的量子属性伤害。</x:v>
      </x:c>
      <x:c r="F4339" s="6" t="n">
        <x:v>0</x:v>
      </x:c>
      <x:c r="G4339" s="6" t="n">
        <x:v>0.35</x:v>
      </x:c>
      <x:c r="H4339" s="6" t="n">
        <x:v>0</x:v>
      </x:c>
      <x:c r="I4339" s="6" t="n">
        <x:v>0</x:v>
      </x:c>
      <x:c r="J4339" s="6" t="str">
        <x:v>[0.35]</x:v>
      </x:c>
      <x:c r="K4339" s="7" t="str">
        <x:v>需确认条件及分段</x:v>
      </x:c>
      <x:c r="L4339" s="6" t="str">
        <x:v>https://raw.githubusercontent.com/Mar-7th/StarRailRes/dbe8cdfcfb0bf657b9fe1cf92d5537f118ccb487/index_new/cn/character_skills.json</x:v>
      </x:c>
    </x:row>
    <x:row r="4340" ht="20" customHeight="1">
      <x:c r="A4340" s="6" t="str">
        <x:v>140701_4</x:v>
      </x:c>
      <x:c r="B4340" s="6" t="str">
        <x:v>140701</x:v>
      </x:c>
      <x:c r="C4340" s="6" t="n">
        <x:v>4</x:v>
      </x:c>
      <x:c r="D4340" s="6" t="str">
        <x:v>哀悼，死海之涟漪</x:v>
      </x:c>
      <x:c r="E4340" s="7" t="str">
        <x:v>对指定敌方单体造成等同于遐蝶40%生命上限的量子属性伤害。</x:v>
      </x:c>
      <x:c r="F4340" s="6" t="n">
        <x:v>0</x:v>
      </x:c>
      <x:c r="G4340" s="6" t="n">
        <x:v>0.4</x:v>
      </x:c>
      <x:c r="H4340" s="6" t="n">
        <x:v>0</x:v>
      </x:c>
      <x:c r="I4340" s="6" t="n">
        <x:v>0</x:v>
      </x:c>
      <x:c r="J4340" s="6" t="str">
        <x:v>[0.4]</x:v>
      </x:c>
      <x:c r="K4340" s="7" t="str">
        <x:v>需确认条件及分段</x:v>
      </x:c>
      <x:c r="L4340" s="6" t="str">
        <x:v>https://raw.githubusercontent.com/Mar-7th/StarRailRes/dbe8cdfcfb0bf657b9fe1cf92d5537f118ccb487/index_new/cn/character_skills.json</x:v>
      </x:c>
    </x:row>
    <x:row r="4341" ht="20" customHeight="1">
      <x:c r="A4341" s="6" t="str">
        <x:v>140701_5</x:v>
      </x:c>
      <x:c r="B4341" s="6" t="str">
        <x:v>140701</x:v>
      </x:c>
      <x:c r="C4341" s="6" t="n">
        <x:v>5</x:v>
      </x:c>
      <x:c r="D4341" s="6" t="str">
        <x:v>哀悼，死海之涟漪</x:v>
      </x:c>
      <x:c r="E4341" s="7" t="str">
        <x:v>对指定敌方单体造成等同于遐蝶45%生命上限的量子属性伤害。</x:v>
      </x:c>
      <x:c r="F4341" s="6" t="n">
        <x:v>0</x:v>
      </x:c>
      <x:c r="G4341" s="6" t="n">
        <x:v>0.45</x:v>
      </x:c>
      <x:c r="H4341" s="6" t="n">
        <x:v>0</x:v>
      </x:c>
      <x:c r="I4341" s="6" t="n">
        <x:v>0</x:v>
      </x:c>
      <x:c r="J4341" s="6" t="str">
        <x:v>[0.45]</x:v>
      </x:c>
      <x:c r="K4341" s="7" t="str">
        <x:v>需确认条件及分段</x:v>
      </x:c>
      <x:c r="L4341" s="6" t="str">
        <x:v>https://raw.githubusercontent.com/Mar-7th/StarRailRes/dbe8cdfcfb0bf657b9fe1cf92d5537f118ccb487/index_new/cn/character_skills.json</x:v>
      </x:c>
    </x:row>
    <x:row r="4342" ht="20" customHeight="1">
      <x:c r="A4342" s="6" t="str">
        <x:v>140701_6</x:v>
      </x:c>
      <x:c r="B4342" s="6" t="str">
        <x:v>140701</x:v>
      </x:c>
      <x:c r="C4342" s="6" t="n">
        <x:v>6</x:v>
      </x:c>
      <x:c r="D4342" s="6" t="str">
        <x:v>哀悼，死海之涟漪</x:v>
      </x:c>
      <x:c r="E4342" s="7" t="str">
        <x:v>对指定敌方单体造成等同于遐蝶50%生命上限的量子属性伤害。</x:v>
      </x:c>
      <x:c r="F4342" s="6" t="n">
        <x:v>0</x:v>
      </x:c>
      <x:c r="G4342" s="6" t="n">
        <x:v>0.5</x:v>
      </x:c>
      <x:c r="H4342" s="6" t="n">
        <x:v>0</x:v>
      </x:c>
      <x:c r="I4342" s="6" t="n">
        <x:v>0</x:v>
      </x:c>
      <x:c r="J4342" s="6" t="str">
        <x:v>[0.5]</x:v>
      </x:c>
      <x:c r="K4342" s="7" t="str">
        <x:v>需确认条件及分段</x:v>
      </x:c>
      <x:c r="L4342" s="6" t="str">
        <x:v>https://raw.githubusercontent.com/Mar-7th/StarRailRes/dbe8cdfcfb0bf657b9fe1cf92d5537f118ccb487/index_new/cn/character_skills.json</x:v>
      </x:c>
    </x:row>
    <x:row r="4343" ht="20" customHeight="1">
      <x:c r="A4343" s="6" t="str">
        <x:v>140701_7</x:v>
      </x:c>
      <x:c r="B4343" s="6" t="str">
        <x:v>140701</x:v>
      </x:c>
      <x:c r="C4343" s="6" t="n">
        <x:v>7</x:v>
      </x:c>
      <x:c r="D4343" s="6" t="str">
        <x:v>哀悼，死海之涟漪</x:v>
      </x:c>
      <x:c r="E4343" s="7" t="str">
        <x:v>对指定敌方单体造成等同于遐蝶55%生命上限的量子属性伤害。</x:v>
      </x:c>
      <x:c r="F4343" s="6" t="n">
        <x:v>0</x:v>
      </x:c>
      <x:c r="G4343" s="6" t="n">
        <x:v>0.55</x:v>
      </x:c>
      <x:c r="H4343" s="6" t="n">
        <x:v>0</x:v>
      </x:c>
      <x:c r="I4343" s="6" t="n">
        <x:v>0</x:v>
      </x:c>
      <x:c r="J4343" s="6" t="str">
        <x:v>[0.55]</x:v>
      </x:c>
      <x:c r="K4343" s="7" t="str">
        <x:v>需确认条件及分段</x:v>
      </x:c>
      <x:c r="L4343" s="6" t="str">
        <x:v>https://raw.githubusercontent.com/Mar-7th/StarRailRes/dbe8cdfcfb0bf657b9fe1cf92d5537f118ccb487/index_new/cn/character_skills.json</x:v>
      </x:c>
    </x:row>
    <x:row r="4344" ht="20" customHeight="1">
      <x:c r="A4344" s="6" t="str">
        <x:v>140701_8</x:v>
      </x:c>
      <x:c r="B4344" s="6" t="str">
        <x:v>140701</x:v>
      </x:c>
      <x:c r="C4344" s="6" t="n">
        <x:v>8</x:v>
      </x:c>
      <x:c r="D4344" s="6" t="str">
        <x:v>哀悼，死海之涟漪</x:v>
      </x:c>
      <x:c r="E4344" s="7" t="str">
        <x:v>对指定敌方单体造成等同于遐蝶60%生命上限的量子属性伤害。</x:v>
      </x:c>
      <x:c r="F4344" s="6" t="n">
        <x:v>0</x:v>
      </x:c>
      <x:c r="G4344" s="6" t="n">
        <x:v>0.6</x:v>
      </x:c>
      <x:c r="H4344" s="6" t="n">
        <x:v>0</x:v>
      </x:c>
      <x:c r="I4344" s="6" t="n">
        <x:v>0</x:v>
      </x:c>
      <x:c r="J4344" s="6" t="str">
        <x:v>[0.6]</x:v>
      </x:c>
      <x:c r="K4344" s="7" t="str">
        <x:v>需确认条件及分段</x:v>
      </x:c>
      <x:c r="L4344" s="6" t="str">
        <x:v>https://raw.githubusercontent.com/Mar-7th/StarRailRes/dbe8cdfcfb0bf657b9fe1cf92d5537f118ccb487/index_new/cn/character_skills.json</x:v>
      </x:c>
    </x:row>
    <x:row r="4345" ht="20" customHeight="1">
      <x:c r="A4345" s="6" t="str">
        <x:v>140701_9</x:v>
      </x:c>
      <x:c r="B4345" s="6" t="str">
        <x:v>140701</x:v>
      </x:c>
      <x:c r="C4345" s="6" t="n">
        <x:v>9</x:v>
      </x:c>
      <x:c r="D4345" s="6" t="str">
        <x:v>哀悼，死海之涟漪</x:v>
      </x:c>
      <x:c r="E4345" s="7" t="str">
        <x:v>对指定敌方单体造成等同于遐蝶65%生命上限的量子属性伤害。</x:v>
      </x:c>
      <x:c r="F4345" s="6" t="n">
        <x:v>0</x:v>
      </x:c>
      <x:c r="G4345" s="6" t="n">
        <x:v>0.65</x:v>
      </x:c>
      <x:c r="H4345" s="6" t="n">
        <x:v>0</x:v>
      </x:c>
      <x:c r="I4345" s="6" t="n">
        <x:v>0</x:v>
      </x:c>
      <x:c r="J4345" s="6" t="str">
        <x:v>[0.65]</x:v>
      </x:c>
      <x:c r="K4345" s="7" t="str">
        <x:v>需确认条件及分段</x:v>
      </x:c>
      <x:c r="L4345" s="6" t="str">
        <x:v>https://raw.githubusercontent.com/Mar-7th/StarRailRes/dbe8cdfcfb0bf657b9fe1cf92d5537f118ccb487/index_new/cn/character_skills.json</x:v>
      </x:c>
    </x:row>
    <x:row r="4346" ht="20" customHeight="1">
      <x:c r="A4346" s="6" t="str">
        <x:v>140701_10</x:v>
      </x:c>
      <x:c r="B4346" s="6" t="str">
        <x:v>140701</x:v>
      </x:c>
      <x:c r="C4346" s="6" t="n">
        <x:v>10</x:v>
      </x:c>
      <x:c r="D4346" s="6" t="str">
        <x:v>哀悼，死海之涟漪</x:v>
      </x:c>
      <x:c r="E4346" s="7" t="str">
        <x:v>对指定敌方单体造成等同于遐蝶70%生命上限的量子属性伤害。</x:v>
      </x:c>
      <x:c r="F4346" s="6" t="n">
        <x:v>0</x:v>
      </x:c>
      <x:c r="G4346" s="6" t="n">
        <x:v>0.7</x:v>
      </x:c>
      <x:c r="H4346" s="6" t="n">
        <x:v>0</x:v>
      </x:c>
      <x:c r="I4346" s="6" t="n">
        <x:v>0</x:v>
      </x:c>
      <x:c r="J4346" s="6" t="str">
        <x:v>[0.7]</x:v>
      </x:c>
      <x:c r="K4346" s="7" t="str">
        <x:v>需确认条件及分段</x:v>
      </x:c>
      <x:c r="L4346" s="6" t="str">
        <x:v>https://raw.githubusercontent.com/Mar-7th/StarRailRes/dbe8cdfcfb0bf657b9fe1cf92d5537f118ccb487/index_new/cn/character_skills.json</x:v>
      </x:c>
    </x:row>
    <x:row r="4347" ht="53" customHeight="1">
      <x:c r="A4347" s="6" t="str">
        <x:v>140702_1</x:v>
      </x:c>
      <x:c r="B4347" s="6" t="str">
        <x:v>140702</x:v>
      </x:c>
      <x:c r="C4347" s="6" t="n">
        <x:v>1</x:v>
      </x:c>
      <x:c r="D4347" s="6" t="str">
        <x:v>缄默，幽蝶之轻抚</x:v>
      </x:c>
      <x:c r="E4347" s="7" t="str">
        <x:v>消耗我方全体当前30%的生命值，对指定敌方单体造成等同于遐蝶25%生命上限的量子属性伤害，并对其相邻目标造成等同于遐蝶15%生命上限的量子属性伤害。
若当前生命值不足，最多使当前生命值降至1点。
若死龙在场，战技替换为【骸爪，冥龙之环拥】。</x:v>
      </x:c>
      <x:c r="F4347" s="6" t="n">
        <x:v>0</x:v>
      </x:c>
      <x:c r="G4347" s="6" t="n">
        <x:v>0.4</x:v>
      </x:c>
      <x:c r="H4347" s="6" t="n">
        <x:v>0</x:v>
      </x:c>
      <x:c r="I4347" s="6" t="n">
        <x:v>0</x:v>
      </x:c>
      <x:c r="J4347" s="6" t="str">
        <x:v>[0.3, 0.25, 0.15]</x:v>
      </x:c>
      <x:c r="K4347" s="7" t="str">
        <x:v>需确认条件及分段</x:v>
      </x:c>
      <x:c r="L4347" s="6" t="str">
        <x:v>https://raw.githubusercontent.com/Mar-7th/StarRailRes/dbe8cdfcfb0bf657b9fe1cf92d5537f118ccb487/index_new/cn/character_skills.json</x:v>
      </x:c>
    </x:row>
    <x:row r="4348" ht="53" customHeight="1">
      <x:c r="A4348" s="6" t="str">
        <x:v>140702_2</x:v>
      </x:c>
      <x:c r="B4348" s="6" t="str">
        <x:v>140702</x:v>
      </x:c>
      <x:c r="C4348" s="6" t="n">
        <x:v>2</x:v>
      </x:c>
      <x:c r="D4348" s="6" t="str">
        <x:v>缄默，幽蝶之轻抚</x:v>
      </x:c>
      <x:c r="E4348" s="7" t="str">
        <x:v>消耗我方全体当前30%的生命值，对指定敌方单体造成等同于遐蝶27.5%生命上限的量子属性伤害，并对其相邻目标造成等同于遐蝶16.5%生命上限的量子属性伤害。
若当前生命值不足，最多使当前生命值降至1点。
若死龙在场，战技替换为【骸爪，冥龙之环拥】。</x:v>
      </x:c>
      <x:c r="F4348" s="6" t="n">
        <x:v>0</x:v>
      </x:c>
      <x:c r="G4348" s="6" t="n">
        <x:v>0.44000000000000006</x:v>
      </x:c>
      <x:c r="H4348" s="6" t="n">
        <x:v>0</x:v>
      </x:c>
      <x:c r="I4348" s="6" t="n">
        <x:v>0</x:v>
      </x:c>
      <x:c r="J4348" s="6" t="str">
        <x:v>[0.3, 0.275, 0.165]</x:v>
      </x:c>
      <x:c r="K4348" s="7" t="str">
        <x:v>需确认条件及分段</x:v>
      </x:c>
      <x:c r="L4348" s="6" t="str">
        <x:v>https://raw.githubusercontent.com/Mar-7th/StarRailRes/dbe8cdfcfb0bf657b9fe1cf92d5537f118ccb487/index_new/cn/character_skills.json</x:v>
      </x:c>
    </x:row>
    <x:row r="4349" ht="53" customHeight="1">
      <x:c r="A4349" s="6" t="str">
        <x:v>140702_3</x:v>
      </x:c>
      <x:c r="B4349" s="6" t="str">
        <x:v>140702</x:v>
      </x:c>
      <x:c r="C4349" s="6" t="n">
        <x:v>3</x:v>
      </x:c>
      <x:c r="D4349" s="6" t="str">
        <x:v>缄默，幽蝶之轻抚</x:v>
      </x:c>
      <x:c r="E4349" s="7" t="str">
        <x:v>消耗我方全体当前30%的生命值，对指定敌方单体造成等同于遐蝶30%生命上限的量子属性伤害，并对其相邻目标造成等同于遐蝶18%生命上限的量子属性伤害。
若当前生命值不足，最多使当前生命值降至1点。
若死龙在场，战技替换为【骸爪，冥龙之环拥】。</x:v>
      </x:c>
      <x:c r="F4349" s="6" t="n">
        <x:v>0</x:v>
      </x:c>
      <x:c r="G4349" s="6" t="n">
        <x:v>0.48</x:v>
      </x:c>
      <x:c r="H4349" s="6" t="n">
        <x:v>0</x:v>
      </x:c>
      <x:c r="I4349" s="6" t="n">
        <x:v>0</x:v>
      </x:c>
      <x:c r="J4349" s="6" t="str">
        <x:v>[0.3, 0.3, 0.18]</x:v>
      </x:c>
      <x:c r="K4349" s="7" t="str">
        <x:v>需确认条件及分段</x:v>
      </x:c>
      <x:c r="L4349" s="6" t="str">
        <x:v>https://raw.githubusercontent.com/Mar-7th/StarRailRes/dbe8cdfcfb0bf657b9fe1cf92d5537f118ccb487/index_new/cn/character_skills.json</x:v>
      </x:c>
    </x:row>
    <x:row r="4350" ht="53" customHeight="1">
      <x:c r="A4350" s="6" t="str">
        <x:v>140702_4</x:v>
      </x:c>
      <x:c r="B4350" s="6" t="str">
        <x:v>140702</x:v>
      </x:c>
      <x:c r="C4350" s="6" t="n">
        <x:v>4</x:v>
      </x:c>
      <x:c r="D4350" s="6" t="str">
        <x:v>缄默，幽蝶之轻抚</x:v>
      </x:c>
      <x:c r="E4350" s="7" t="str">
        <x:v>消耗我方全体当前30%的生命值，对指定敌方单体造成等同于遐蝶32.5%生命上限的量子属性伤害，并对其相邻目标造成等同于遐蝶19.5%生命上限的量子属性伤害。
若当前生命值不足，最多使当前生命值降至1点。
若死龙在场，战技替换为【骸爪，冥龙之环拥】。</x:v>
      </x:c>
      <x:c r="F4350" s="6" t="n">
        <x:v>0</x:v>
      </x:c>
      <x:c r="G4350" s="6" t="n">
        <x:v>0.52</x:v>
      </x:c>
      <x:c r="H4350" s="6" t="n">
        <x:v>0</x:v>
      </x:c>
      <x:c r="I4350" s="6" t="n">
        <x:v>0</x:v>
      </x:c>
      <x:c r="J4350" s="6" t="str">
        <x:v>[0.3, 0.325, 0.195]</x:v>
      </x:c>
      <x:c r="K4350" s="7" t="str">
        <x:v>需确认条件及分段</x:v>
      </x:c>
      <x:c r="L4350" s="6" t="str">
        <x:v>https://raw.githubusercontent.com/Mar-7th/StarRailRes/dbe8cdfcfb0bf657b9fe1cf92d5537f118ccb487/index_new/cn/character_skills.json</x:v>
      </x:c>
    </x:row>
    <x:row r="4351" ht="53" customHeight="1">
      <x:c r="A4351" s="6" t="str">
        <x:v>140702_5</x:v>
      </x:c>
      <x:c r="B4351" s="6" t="str">
        <x:v>140702</x:v>
      </x:c>
      <x:c r="C4351" s="6" t="n">
        <x:v>5</x:v>
      </x:c>
      <x:c r="D4351" s="6" t="str">
        <x:v>缄默，幽蝶之轻抚</x:v>
      </x:c>
      <x:c r="E4351" s="7" t="str">
        <x:v>消耗我方全体当前30%的生命值，对指定敌方单体造成等同于遐蝶35%生命上限的量子属性伤害，并对其相邻目标造成等同于遐蝶21%生命上限的量子属性伤害。
若当前生命值不足，最多使当前生命值降至1点。
若死龙在场，战技替换为【骸爪，冥龙之环拥】。</x:v>
      </x:c>
      <x:c r="F4351" s="6" t="n">
        <x:v>0</x:v>
      </x:c>
      <x:c r="G4351" s="6" t="n">
        <x:v>0.5599999999999999</x:v>
      </x:c>
      <x:c r="H4351" s="6" t="n">
        <x:v>0</x:v>
      </x:c>
      <x:c r="I4351" s="6" t="n">
        <x:v>0</x:v>
      </x:c>
      <x:c r="J4351" s="6" t="str">
        <x:v>[0.3, 0.35, 0.21]</x:v>
      </x:c>
      <x:c r="K4351" s="7" t="str">
        <x:v>需确认条件及分段</x:v>
      </x:c>
      <x:c r="L4351" s="6" t="str">
        <x:v>https://raw.githubusercontent.com/Mar-7th/StarRailRes/dbe8cdfcfb0bf657b9fe1cf92d5537f118ccb487/index_new/cn/character_skills.json</x:v>
      </x:c>
    </x:row>
    <x:row r="4352" ht="53" customHeight="1">
      <x:c r="A4352" s="6" t="str">
        <x:v>140702_6</x:v>
      </x:c>
      <x:c r="B4352" s="6" t="str">
        <x:v>140702</x:v>
      </x:c>
      <x:c r="C4352" s="6" t="n">
        <x:v>6</x:v>
      </x:c>
      <x:c r="D4352" s="6" t="str">
        <x:v>缄默，幽蝶之轻抚</x:v>
      </x:c>
      <x:c r="E4352" s="7" t="str">
        <x:v>消耗我方全体当前30%的生命值，对指定敌方单体造成等同于遐蝶37.5%生命上限的量子属性伤害，并对其相邻目标造成等同于遐蝶22.5%生命上限的量子属性伤害。
若当前生命值不足，最多使当前生命值降至1点。
若死龙在场，战技替换为【骸爪，冥龙之环拥】。</x:v>
      </x:c>
      <x:c r="F4352" s="6" t="n">
        <x:v>0</x:v>
      </x:c>
      <x:c r="G4352" s="6" t="n">
        <x:v>0.6</x:v>
      </x:c>
      <x:c r="H4352" s="6" t="n">
        <x:v>0</x:v>
      </x:c>
      <x:c r="I4352" s="6" t="n">
        <x:v>0</x:v>
      </x:c>
      <x:c r="J4352" s="6" t="str">
        <x:v>[0.3, 0.375, 0.225]</x:v>
      </x:c>
      <x:c r="K4352" s="7" t="str">
        <x:v>需确认条件及分段</x:v>
      </x:c>
      <x:c r="L4352" s="6" t="str">
        <x:v>https://raw.githubusercontent.com/Mar-7th/StarRailRes/dbe8cdfcfb0bf657b9fe1cf92d5537f118ccb487/index_new/cn/character_skills.json</x:v>
      </x:c>
    </x:row>
    <x:row r="4353" ht="53" customHeight="1">
      <x:c r="A4353" s="6" t="str">
        <x:v>140702_7</x:v>
      </x:c>
      <x:c r="B4353" s="6" t="str">
        <x:v>140702</x:v>
      </x:c>
      <x:c r="C4353" s="6" t="n">
        <x:v>7</x:v>
      </x:c>
      <x:c r="D4353" s="6" t="str">
        <x:v>缄默，幽蝶之轻抚</x:v>
      </x:c>
      <x:c r="E4353" s="7" t="str">
        <x:v>消耗我方全体当前30%的生命值，对指定敌方单体造成等同于遐蝶40.62%生命上限的量子属性伤害，并对其相邻目标造成等同于遐蝶24.37%生命上限的量子属性伤害。
若当前生命值不足，最多使当前生命值降至1点。
若死龙在场，战技替换为【骸爪，冥龙之环拥】。</x:v>
      </x:c>
      <x:c r="F4353" s="6" t="n">
        <x:v>0</x:v>
      </x:c>
      <x:c r="G4353" s="6" t="n">
        <x:v>0.6499</x:v>
      </x:c>
      <x:c r="H4353" s="6" t="n">
        <x:v>0</x:v>
      </x:c>
      <x:c r="I4353" s="6" t="n">
        <x:v>0</x:v>
      </x:c>
      <x:c r="J4353" s="6" t="str">
        <x:v>[0.3, 0.4062, 0.2437]</x:v>
      </x:c>
      <x:c r="K4353" s="7" t="str">
        <x:v>需确认条件及分段</x:v>
      </x:c>
      <x:c r="L4353" s="6" t="str">
        <x:v>https://raw.githubusercontent.com/Mar-7th/StarRailRes/dbe8cdfcfb0bf657b9fe1cf92d5537f118ccb487/index_new/cn/character_skills.json</x:v>
      </x:c>
    </x:row>
    <x:row r="4354" ht="53" customHeight="1">
      <x:c r="A4354" s="6" t="str">
        <x:v>140702_8</x:v>
      </x:c>
      <x:c r="B4354" s="6" t="str">
        <x:v>140702</x:v>
      </x:c>
      <x:c r="C4354" s="6" t="n">
        <x:v>8</x:v>
      </x:c>
      <x:c r="D4354" s="6" t="str">
        <x:v>缄默，幽蝶之轻抚</x:v>
      </x:c>
      <x:c r="E4354" s="7" t="str">
        <x:v>消耗我方全体当前30%的生命值，对指定敌方单体造成等同于遐蝶43.75%生命上限的量子属性伤害，并对其相邻目标造成等同于遐蝶26.25%生命上限的量子属性伤害。
若当前生命值不足，最多使当前生命值降至1点。
若死龙在场，战技替换为【骸爪，冥龙之环拥】。</x:v>
      </x:c>
      <x:c r="F4354" s="6" t="n">
        <x:v>0</x:v>
      </x:c>
      <x:c r="G4354" s="6" t="n">
        <x:v>0.7</x:v>
      </x:c>
      <x:c r="H4354" s="6" t="n">
        <x:v>0</x:v>
      </x:c>
      <x:c r="I4354" s="6" t="n">
        <x:v>0</x:v>
      </x:c>
      <x:c r="J4354" s="6" t="str">
        <x:v>[0.3, 0.4375, 0.2625]</x:v>
      </x:c>
      <x:c r="K4354" s="7" t="str">
        <x:v>需确认条件及分段</x:v>
      </x:c>
      <x:c r="L4354" s="6" t="str">
        <x:v>https://raw.githubusercontent.com/Mar-7th/StarRailRes/dbe8cdfcfb0bf657b9fe1cf92d5537f118ccb487/index_new/cn/character_skills.json</x:v>
      </x:c>
    </x:row>
    <x:row r="4355" ht="53" customHeight="1">
      <x:c r="A4355" s="6" t="str">
        <x:v>140702_9</x:v>
      </x:c>
      <x:c r="B4355" s="6" t="str">
        <x:v>140702</x:v>
      </x:c>
      <x:c r="C4355" s="6" t="n">
        <x:v>9</x:v>
      </x:c>
      <x:c r="D4355" s="6" t="str">
        <x:v>缄默，幽蝶之轻抚</x:v>
      </x:c>
      <x:c r="E4355" s="7" t="str">
        <x:v>消耗我方全体当前30%的生命值，对指定敌方单体造成等同于遐蝶46.88%生命上限的量子属性伤害，并对其相邻目标造成等同于遐蝶28.12%生命上限的量子属性伤害。
若当前生命值不足，最多使当前生命值降至1点。
若死龙在场，战技替换为【骸爪，冥龙之环拥】。</x:v>
      </x:c>
      <x:c r="F4355" s="6" t="n">
        <x:v>0</x:v>
      </x:c>
      <x:c r="G4355" s="6" t="n">
        <x:v>0.75</x:v>
      </x:c>
      <x:c r="H4355" s="6" t="n">
        <x:v>0</x:v>
      </x:c>
      <x:c r="I4355" s="6" t="n">
        <x:v>0</x:v>
      </x:c>
      <x:c r="J4355" s="6" t="str">
        <x:v>[0.3, 0.4688, 0.2812]</x:v>
      </x:c>
      <x:c r="K4355" s="7" t="str">
        <x:v>需确认条件及分段</x:v>
      </x:c>
      <x:c r="L4355" s="6" t="str">
        <x:v>https://raw.githubusercontent.com/Mar-7th/StarRailRes/dbe8cdfcfb0bf657b9fe1cf92d5537f118ccb487/index_new/cn/character_skills.json</x:v>
      </x:c>
    </x:row>
    <x:row r="4356" ht="53" customHeight="1">
      <x:c r="A4356" s="6" t="str">
        <x:v>140702_10</x:v>
      </x:c>
      <x:c r="B4356" s="6" t="str">
        <x:v>140702</x:v>
      </x:c>
      <x:c r="C4356" s="6" t="n">
        <x:v>10</x:v>
      </x:c>
      <x:c r="D4356" s="6" t="str">
        <x:v>缄默，幽蝶之轻抚</x:v>
      </x:c>
      <x:c r="E4356" s="7" t="str">
        <x:v>消耗我方全体当前30%的生命值，对指定敌方单体造成等同于遐蝶50%生命上限的量子属性伤害，并对其相邻目标造成等同于遐蝶30%生命上限的量子属性伤害。
若当前生命值不足，最多使当前生命值降至1点。
若死龙在场，战技替换为【骸爪，冥龙之环拥】。</x:v>
      </x:c>
      <x:c r="F4356" s="6" t="n">
        <x:v>0</x:v>
      </x:c>
      <x:c r="G4356" s="6" t="n">
        <x:v>0.8</x:v>
      </x:c>
      <x:c r="H4356" s="6" t="n">
        <x:v>0</x:v>
      </x:c>
      <x:c r="I4356" s="6" t="n">
        <x:v>0</x:v>
      </x:c>
      <x:c r="J4356" s="6" t="str">
        <x:v>[0.3, 0.5, 0.3]</x:v>
      </x:c>
      <x:c r="K4356" s="7" t="str">
        <x:v>需确认条件及分段</x:v>
      </x:c>
      <x:c r="L4356" s="6" t="str">
        <x:v>https://raw.githubusercontent.com/Mar-7th/StarRailRes/dbe8cdfcfb0bf657b9fe1cf92d5537f118ccb487/index_new/cn/character_skills.json</x:v>
      </x:c>
    </x:row>
    <x:row r="4357" ht="53" customHeight="1">
      <x:c r="A4357" s="6" t="str">
        <x:v>140702_11</x:v>
      </x:c>
      <x:c r="B4357" s="6" t="str">
        <x:v>140702</x:v>
      </x:c>
      <x:c r="C4357" s="6" t="n">
        <x:v>11</x:v>
      </x:c>
      <x:c r="D4357" s="6" t="str">
        <x:v>缄默，幽蝶之轻抚</x:v>
      </x:c>
      <x:c r="E4357" s="7" t="str">
        <x:v>消耗我方全体当前30%的生命值，对指定敌方单体造成等同于遐蝶52.5%生命上限的量子属性伤害，并对其相邻目标造成等同于遐蝶31.5%生命上限的量子属性伤害。
若当前生命值不足，最多使当前生命值降至1点。
若死龙在场，战技替换为【骸爪，冥龙之环拥】。</x:v>
      </x:c>
      <x:c r="F4357" s="6" t="n">
        <x:v>0</x:v>
      </x:c>
      <x:c r="G4357" s="6" t="n">
        <x:v>0.8400000000000001</x:v>
      </x:c>
      <x:c r="H4357" s="6" t="n">
        <x:v>0</x:v>
      </x:c>
      <x:c r="I4357" s="6" t="n">
        <x:v>0</x:v>
      </x:c>
      <x:c r="J4357" s="6" t="str">
        <x:v>[0.3, 0.525, 0.315]</x:v>
      </x:c>
      <x:c r="K4357" s="7" t="str">
        <x:v>需确认条件及分段</x:v>
      </x:c>
      <x:c r="L4357" s="6" t="str">
        <x:v>https://raw.githubusercontent.com/Mar-7th/StarRailRes/dbe8cdfcfb0bf657b9fe1cf92d5537f118ccb487/index_new/cn/character_skills.json</x:v>
      </x:c>
    </x:row>
    <x:row r="4358" ht="53" customHeight="1">
      <x:c r="A4358" s="6" t="str">
        <x:v>140702_12</x:v>
      </x:c>
      <x:c r="B4358" s="6" t="str">
        <x:v>140702</x:v>
      </x:c>
      <x:c r="C4358" s="6" t="n">
        <x:v>12</x:v>
      </x:c>
      <x:c r="D4358" s="6" t="str">
        <x:v>缄默，幽蝶之轻抚</x:v>
      </x:c>
      <x:c r="E4358" s="7" t="str">
        <x:v>消耗我方全体当前30%的生命值，对指定敌方单体造成等同于遐蝶55%生命上限的量子属性伤害，并对其相邻目标造成等同于遐蝶33%生命上限的量子属性伤害。
若当前生命值不足，最多使当前生命值降至1点。
若死龙在场，战技替换为【骸爪，冥龙之环拥】。</x:v>
      </x:c>
      <x:c r="F4358" s="6" t="n">
        <x:v>0</x:v>
      </x:c>
      <x:c r="G4358" s="6" t="n">
        <x:v>0.8800000000000001</x:v>
      </x:c>
      <x:c r="H4358" s="6" t="n">
        <x:v>0</x:v>
      </x:c>
      <x:c r="I4358" s="6" t="n">
        <x:v>0</x:v>
      </x:c>
      <x:c r="J4358" s="6" t="str">
        <x:v>[0.3, 0.55, 0.33]</x:v>
      </x:c>
      <x:c r="K4358" s="7" t="str">
        <x:v>需确认条件及分段</x:v>
      </x:c>
      <x:c r="L4358" s="6" t="str">
        <x:v>https://raw.githubusercontent.com/Mar-7th/StarRailRes/dbe8cdfcfb0bf657b9fe1cf92d5537f118ccb487/index_new/cn/character_skills.json</x:v>
      </x:c>
    </x:row>
    <x:row r="4359" ht="53" customHeight="1">
      <x:c r="A4359" s="6" t="str">
        <x:v>140702_13</x:v>
      </x:c>
      <x:c r="B4359" s="6" t="str">
        <x:v>140702</x:v>
      </x:c>
      <x:c r="C4359" s="6" t="n">
        <x:v>13</x:v>
      </x:c>
      <x:c r="D4359" s="6" t="str">
        <x:v>缄默，幽蝶之轻抚</x:v>
      </x:c>
      <x:c r="E4359" s="7" t="str">
        <x:v>消耗我方全体当前30%的生命值，对指定敌方单体造成等同于遐蝶57.5%生命上限的量子属性伤害，并对其相邻目标造成等同于遐蝶34.5%生命上限的量子属性伤害。
若当前生命值不足，最多使当前生命值降至1点。
若死龙在场，战技替换为【骸爪，冥龙之环拥】。</x:v>
      </x:c>
      <x:c r="F4359" s="6" t="n">
        <x:v>0</x:v>
      </x:c>
      <x:c r="G4359" s="6" t="n">
        <x:v>0.9199999999999999</x:v>
      </x:c>
      <x:c r="H4359" s="6" t="n">
        <x:v>0</x:v>
      </x:c>
      <x:c r="I4359" s="6" t="n">
        <x:v>0</x:v>
      </x:c>
      <x:c r="J4359" s="6" t="str">
        <x:v>[0.3, 0.575, 0.345]</x:v>
      </x:c>
      <x:c r="K4359" s="7" t="str">
        <x:v>需确认条件及分段</x:v>
      </x:c>
      <x:c r="L4359" s="6" t="str">
        <x:v>https://raw.githubusercontent.com/Mar-7th/StarRailRes/dbe8cdfcfb0bf657b9fe1cf92d5537f118ccb487/index_new/cn/character_skills.json</x:v>
      </x:c>
    </x:row>
    <x:row r="4360" ht="53" customHeight="1">
      <x:c r="A4360" s="6" t="str">
        <x:v>140702_14</x:v>
      </x:c>
      <x:c r="B4360" s="6" t="str">
        <x:v>140702</x:v>
      </x:c>
      <x:c r="C4360" s="6" t="n">
        <x:v>14</x:v>
      </x:c>
      <x:c r="D4360" s="6" t="str">
        <x:v>缄默，幽蝶之轻抚</x:v>
      </x:c>
      <x:c r="E4360" s="7" t="str">
        <x:v>消耗我方全体当前30%的生命值，对指定敌方单体造成等同于遐蝶60%生命上限的量子属性伤害，并对其相邻目标造成等同于遐蝶36%生命上限的量子属性伤害。
若当前生命值不足，最多使当前生命值降至1点。
若死龙在场，战技替换为【骸爪，冥龙之环拥】。</x:v>
      </x:c>
      <x:c r="F4360" s="6" t="n">
        <x:v>0</x:v>
      </x:c>
      <x:c r="G4360" s="6" t="n">
        <x:v>0.96</x:v>
      </x:c>
      <x:c r="H4360" s="6" t="n">
        <x:v>0</x:v>
      </x:c>
      <x:c r="I4360" s="6" t="n">
        <x:v>0</x:v>
      </x:c>
      <x:c r="J4360" s="6" t="str">
        <x:v>[0.3, 0.6, 0.36]</x:v>
      </x:c>
      <x:c r="K4360" s="7" t="str">
        <x:v>需确认条件及分段</x:v>
      </x:c>
      <x:c r="L4360" s="6" t="str">
        <x:v>https://raw.githubusercontent.com/Mar-7th/StarRailRes/dbe8cdfcfb0bf657b9fe1cf92d5537f118ccb487/index_new/cn/character_skills.json</x:v>
      </x:c>
    </x:row>
    <x:row r="4361" ht="53" customHeight="1">
      <x:c r="A4361" s="6" t="str">
        <x:v>140702_15</x:v>
      </x:c>
      <x:c r="B4361" s="6" t="str">
        <x:v>140702</x:v>
      </x:c>
      <x:c r="C4361" s="6" t="n">
        <x:v>15</x:v>
      </x:c>
      <x:c r="D4361" s="6" t="str">
        <x:v>缄默，幽蝶之轻抚</x:v>
      </x:c>
      <x:c r="E4361" s="7" t="str">
        <x:v>消耗我方全体当前30%的生命值，对指定敌方单体造成等同于遐蝶62.5%生命上限的量子属性伤害，并对其相邻目标造成等同于遐蝶37.5%生命上限的量子属性伤害。
若当前生命值不足，最多使当前生命值降至1点。
若死龙在场，战技替换为【骸爪，冥龙之环拥】。</x:v>
      </x:c>
      <x:c r="F4361" s="6" t="n">
        <x:v>0</x:v>
      </x:c>
      <x:c r="G4361" s="6" t="n">
        <x:v>1</x:v>
      </x:c>
      <x:c r="H4361" s="6" t="n">
        <x:v>0</x:v>
      </x:c>
      <x:c r="I4361" s="6" t="n">
        <x:v>0</x:v>
      </x:c>
      <x:c r="J4361" s="6" t="str">
        <x:v>[0.3, 0.625, 0.375]</x:v>
      </x:c>
      <x:c r="K4361" s="7" t="str">
        <x:v>需确认条件及分段</x:v>
      </x:c>
      <x:c r="L4361" s="6" t="str">
        <x:v>https://raw.githubusercontent.com/Mar-7th/StarRailRes/dbe8cdfcfb0bf657b9fe1cf92d5537f118ccb487/index_new/cn/character_skills.json</x:v>
      </x:c>
    </x:row>
    <x:row r="4362" ht="68" customHeight="1">
      <x:c r="A4362" s="6" t="str">
        <x:v>140703_1</x:v>
      </x:c>
      <x:c r="B4362" s="6" t="str">
        <x:v>140703</x:v>
      </x:c>
      <x:c r="C4362" s="6" t="n">
        <x:v>1</x:v>
      </x:c>
      <x:c r="D4362" s="6" t="str">
        <x:v>亡喉怒哮，苏生之颂铃</x:v>
      </x:c>
      <x:c r="E4362" s="7" t="str">
        <x:v>召唤忆灵死龙使其行动提前100%，同时展开境界【遗世冥域】，使敌方全体全属性抗性降低10%，若遐蝶持有天赋的造成伤害提高效果，使该效果扩散至死龙。死龙初始拥有165点速度以及等同于【新蕊】上限100%的固定生命上限。
死龙3个回合后或生命值为0时消失，同时解除境界【遗世冥域】。</x:v>
      </x:c>
      <x:c r="F4362" s="6" t="n">
        <x:v>0</x:v>
      </x:c>
      <x:c r="G4362" s="6" t="n">
        <x:v>0</x:v>
      </x:c>
      <x:c r="H4362" s="6" t="n">
        <x:v>0</x:v>
      </x:c>
      <x:c r="I4362" s="6" t="n">
        <x:v>0</x:v>
      </x:c>
      <x:c r="J4362" s="6" t="str">
        <x:v>[165, 3, 1, 0.1, 0]</x:v>
      </x:c>
      <x:c r="K4362" s="7" t="str">
        <x:v>无首段伤害倍率，请覆盖或设为辅助技能</x:v>
      </x:c>
      <x:c r="L4362" s="6" t="str">
        <x:v>https://raw.githubusercontent.com/Mar-7th/StarRailRes/dbe8cdfcfb0bf657b9fe1cf92d5537f118ccb487/index_new/cn/character_skills.json</x:v>
      </x:c>
    </x:row>
    <x:row r="4363" ht="68" customHeight="1">
      <x:c r="A4363" s="6" t="str">
        <x:v>140703_2</x:v>
      </x:c>
      <x:c r="B4363" s="6" t="str">
        <x:v>140703</x:v>
      </x:c>
      <x:c r="C4363" s="6" t="n">
        <x:v>2</x:v>
      </x:c>
      <x:c r="D4363" s="6" t="str">
        <x:v>亡喉怒哮，苏生之颂铃</x:v>
      </x:c>
      <x:c r="E4363" s="7" t="str">
        <x:v>召唤忆灵死龙使其行动提前100%，同时展开境界【遗世冥域】，使敌方全体全属性抗性降低11%，若遐蝶持有天赋的造成伤害提高效果，使该效果扩散至死龙。死龙初始拥有165点速度以及等同于【新蕊】上限100%的固定生命上限。
死龙3个回合后或生命值为0时消失，同时解除境界【遗世冥域】。</x:v>
      </x:c>
      <x:c r="F4363" s="6" t="n">
        <x:v>0</x:v>
      </x:c>
      <x:c r="G4363" s="6" t="n">
        <x:v>0</x:v>
      </x:c>
      <x:c r="H4363" s="6" t="n">
        <x:v>0</x:v>
      </x:c>
      <x:c r="I4363" s="6" t="n">
        <x:v>0</x:v>
      </x:c>
      <x:c r="J4363" s="6" t="str">
        <x:v>[165, 3, 1, 0.11, 0]</x:v>
      </x:c>
      <x:c r="K4363" s="7" t="str">
        <x:v>无首段伤害倍率，请覆盖或设为辅助技能</x:v>
      </x:c>
      <x:c r="L4363" s="6" t="str">
        <x:v>https://raw.githubusercontent.com/Mar-7th/StarRailRes/dbe8cdfcfb0bf657b9fe1cf92d5537f118ccb487/index_new/cn/character_skills.json</x:v>
      </x:c>
    </x:row>
    <x:row r="4364" ht="68" customHeight="1">
      <x:c r="A4364" s="6" t="str">
        <x:v>140703_3</x:v>
      </x:c>
      <x:c r="B4364" s="6" t="str">
        <x:v>140703</x:v>
      </x:c>
      <x:c r="C4364" s="6" t="n">
        <x:v>3</x:v>
      </x:c>
      <x:c r="D4364" s="6" t="str">
        <x:v>亡喉怒哮，苏生之颂铃</x:v>
      </x:c>
      <x:c r="E4364" s="7" t="str">
        <x:v>召唤忆灵死龙使其行动提前100%，同时展开境界【遗世冥域】，使敌方全体全属性抗性降低12%，若遐蝶持有天赋的造成伤害提高效果，使该效果扩散至死龙。死龙初始拥有165点速度以及等同于【新蕊】上限100%的固定生命上限。
死龙3个回合后或生命值为0时消失，同时解除境界【遗世冥域】。</x:v>
      </x:c>
      <x:c r="F4364" s="6" t="n">
        <x:v>0</x:v>
      </x:c>
      <x:c r="G4364" s="6" t="n">
        <x:v>0</x:v>
      </x:c>
      <x:c r="H4364" s="6" t="n">
        <x:v>0</x:v>
      </x:c>
      <x:c r="I4364" s="6" t="n">
        <x:v>0</x:v>
      </x:c>
      <x:c r="J4364" s="6" t="str">
        <x:v>[165, 3, 1, 0.12, 0]</x:v>
      </x:c>
      <x:c r="K4364" s="7" t="str">
        <x:v>无首段伤害倍率，请覆盖或设为辅助技能</x:v>
      </x:c>
      <x:c r="L4364" s="6" t="str">
        <x:v>https://raw.githubusercontent.com/Mar-7th/StarRailRes/dbe8cdfcfb0bf657b9fe1cf92d5537f118ccb487/index_new/cn/character_skills.json</x:v>
      </x:c>
    </x:row>
    <x:row r="4365" ht="68" customHeight="1">
      <x:c r="A4365" s="6" t="str">
        <x:v>140703_4</x:v>
      </x:c>
      <x:c r="B4365" s="6" t="str">
        <x:v>140703</x:v>
      </x:c>
      <x:c r="C4365" s="6" t="n">
        <x:v>4</x:v>
      </x:c>
      <x:c r="D4365" s="6" t="str">
        <x:v>亡喉怒哮，苏生之颂铃</x:v>
      </x:c>
      <x:c r="E4365" s="7" t="str">
        <x:v>召唤忆灵死龙使其行动提前100%，同时展开境界【遗世冥域】，使敌方全体全属性抗性降低13%，若遐蝶持有天赋的造成伤害提高效果，使该效果扩散至死龙。死龙初始拥有165点速度以及等同于【新蕊】上限100%的固定生命上限。
死龙3个回合后或生命值为0时消失，同时解除境界【遗世冥域】。</x:v>
      </x:c>
      <x:c r="F4365" s="6" t="n">
        <x:v>0</x:v>
      </x:c>
      <x:c r="G4365" s="6" t="n">
        <x:v>0</x:v>
      </x:c>
      <x:c r="H4365" s="6" t="n">
        <x:v>0</x:v>
      </x:c>
      <x:c r="I4365" s="6" t="n">
        <x:v>0</x:v>
      </x:c>
      <x:c r="J4365" s="6" t="str">
        <x:v>[165, 3, 1, 0.13, 0]</x:v>
      </x:c>
      <x:c r="K4365" s="7" t="str">
        <x:v>无首段伤害倍率，请覆盖或设为辅助技能</x:v>
      </x:c>
      <x:c r="L4365" s="6" t="str">
        <x:v>https://raw.githubusercontent.com/Mar-7th/StarRailRes/dbe8cdfcfb0bf657b9fe1cf92d5537f118ccb487/index_new/cn/character_skills.json</x:v>
      </x:c>
    </x:row>
    <x:row r="4366" ht="68" customHeight="1">
      <x:c r="A4366" s="6" t="str">
        <x:v>140703_5</x:v>
      </x:c>
      <x:c r="B4366" s="6" t="str">
        <x:v>140703</x:v>
      </x:c>
      <x:c r="C4366" s="6" t="n">
        <x:v>5</x:v>
      </x:c>
      <x:c r="D4366" s="6" t="str">
        <x:v>亡喉怒哮，苏生之颂铃</x:v>
      </x:c>
      <x:c r="E4366" s="7" t="str">
        <x:v>召唤忆灵死龙使其行动提前100%，同时展开境界【遗世冥域】，使敌方全体全属性抗性降低14%，若遐蝶持有天赋的造成伤害提高效果，使该效果扩散至死龙。死龙初始拥有165点速度以及等同于【新蕊】上限100%的固定生命上限。
死龙3个回合后或生命值为0时消失，同时解除境界【遗世冥域】。</x:v>
      </x:c>
      <x:c r="F4366" s="6" t="n">
        <x:v>0</x:v>
      </x:c>
      <x:c r="G4366" s="6" t="n">
        <x:v>0</x:v>
      </x:c>
      <x:c r="H4366" s="6" t="n">
        <x:v>0</x:v>
      </x:c>
      <x:c r="I4366" s="6" t="n">
        <x:v>0</x:v>
      </x:c>
      <x:c r="J4366" s="6" t="str">
        <x:v>[165, 3, 1, 0.14, 0]</x:v>
      </x:c>
      <x:c r="K4366" s="7" t="str">
        <x:v>无首段伤害倍率，请覆盖或设为辅助技能</x:v>
      </x:c>
      <x:c r="L4366" s="6" t="str">
        <x:v>https://raw.githubusercontent.com/Mar-7th/StarRailRes/dbe8cdfcfb0bf657b9fe1cf92d5537f118ccb487/index_new/cn/character_skills.json</x:v>
      </x:c>
    </x:row>
    <x:row r="4367" ht="68" customHeight="1">
      <x:c r="A4367" s="6" t="str">
        <x:v>140703_6</x:v>
      </x:c>
      <x:c r="B4367" s="6" t="str">
        <x:v>140703</x:v>
      </x:c>
      <x:c r="C4367" s="6" t="n">
        <x:v>6</x:v>
      </x:c>
      <x:c r="D4367" s="6" t="str">
        <x:v>亡喉怒哮，苏生之颂铃</x:v>
      </x:c>
      <x:c r="E4367" s="7" t="str">
        <x:v>召唤忆灵死龙使其行动提前100%，同时展开境界【遗世冥域】，使敌方全体全属性抗性降低15%，若遐蝶持有天赋的造成伤害提高效果，使该效果扩散至死龙。死龙初始拥有165点速度以及等同于【新蕊】上限100%的固定生命上限。
死龙3个回合后或生命值为0时消失，同时解除境界【遗世冥域】。</x:v>
      </x:c>
      <x:c r="F4367" s="6" t="n">
        <x:v>0</x:v>
      </x:c>
      <x:c r="G4367" s="6" t="n">
        <x:v>0</x:v>
      </x:c>
      <x:c r="H4367" s="6" t="n">
        <x:v>0</x:v>
      </x:c>
      <x:c r="I4367" s="6" t="n">
        <x:v>0</x:v>
      </x:c>
      <x:c r="J4367" s="6" t="str">
        <x:v>[165, 3, 1, 0.15, 0]</x:v>
      </x:c>
      <x:c r="K4367" s="7" t="str">
        <x:v>无首段伤害倍率，请覆盖或设为辅助技能</x:v>
      </x:c>
      <x:c r="L4367" s="6" t="str">
        <x:v>https://raw.githubusercontent.com/Mar-7th/StarRailRes/dbe8cdfcfb0bf657b9fe1cf92d5537f118ccb487/index_new/cn/character_skills.json</x:v>
      </x:c>
    </x:row>
    <x:row r="4368" ht="68" customHeight="1">
      <x:c r="A4368" s="6" t="str">
        <x:v>140703_7</x:v>
      </x:c>
      <x:c r="B4368" s="6" t="str">
        <x:v>140703</x:v>
      </x:c>
      <x:c r="C4368" s="6" t="n">
        <x:v>7</x:v>
      </x:c>
      <x:c r="D4368" s="6" t="str">
        <x:v>亡喉怒哮，苏生之颂铃</x:v>
      </x:c>
      <x:c r="E4368" s="7" t="str">
        <x:v>召唤忆灵死龙使其行动提前100%，同时展开境界【遗世冥域】，使敌方全体全属性抗性降低16.25%，若遐蝶持有天赋的造成伤害提高效果，使该效果扩散至死龙。死龙初始拥有165点速度以及等同于【新蕊】上限100%的固定生命上限。
死龙3个回合后或生命值为0时消失，同时解除境界【遗世冥域】。</x:v>
      </x:c>
      <x:c r="F4368" s="6" t="n">
        <x:v>0</x:v>
      </x:c>
      <x:c r="G4368" s="6" t="n">
        <x:v>0</x:v>
      </x:c>
      <x:c r="H4368" s="6" t="n">
        <x:v>0</x:v>
      </x:c>
      <x:c r="I4368" s="6" t="n">
        <x:v>0</x:v>
      </x:c>
      <x:c r="J4368" s="6" t="str">
        <x:v>[165, 3, 1, 0.1625, 0]</x:v>
      </x:c>
      <x:c r="K4368" s="7" t="str">
        <x:v>无首段伤害倍率，请覆盖或设为辅助技能</x:v>
      </x:c>
      <x:c r="L4368" s="6" t="str">
        <x:v>https://raw.githubusercontent.com/Mar-7th/StarRailRes/dbe8cdfcfb0bf657b9fe1cf92d5537f118ccb487/index_new/cn/character_skills.json</x:v>
      </x:c>
    </x:row>
    <x:row r="4369" ht="68" customHeight="1">
      <x:c r="A4369" s="6" t="str">
        <x:v>140703_8</x:v>
      </x:c>
      <x:c r="B4369" s="6" t="str">
        <x:v>140703</x:v>
      </x:c>
      <x:c r="C4369" s="6" t="n">
        <x:v>8</x:v>
      </x:c>
      <x:c r="D4369" s="6" t="str">
        <x:v>亡喉怒哮，苏生之颂铃</x:v>
      </x:c>
      <x:c r="E4369" s="7" t="str">
        <x:v>召唤忆灵死龙使其行动提前100%，同时展开境界【遗世冥域】，使敌方全体全属性抗性降低17.5%，若遐蝶持有天赋的造成伤害提高效果，使该效果扩散至死龙。死龙初始拥有165点速度以及等同于【新蕊】上限100%的固定生命上限。
死龙3个回合后或生命值为0时消失，同时解除境界【遗世冥域】。</x:v>
      </x:c>
      <x:c r="F4369" s="6" t="n">
        <x:v>0</x:v>
      </x:c>
      <x:c r="G4369" s="6" t="n">
        <x:v>0</x:v>
      </x:c>
      <x:c r="H4369" s="6" t="n">
        <x:v>0</x:v>
      </x:c>
      <x:c r="I4369" s="6" t="n">
        <x:v>0</x:v>
      </x:c>
      <x:c r="J4369" s="6" t="str">
        <x:v>[165, 3, 1, 0.175, 0]</x:v>
      </x:c>
      <x:c r="K4369" s="7" t="str">
        <x:v>无首段伤害倍率，请覆盖或设为辅助技能</x:v>
      </x:c>
      <x:c r="L4369" s="6" t="str">
        <x:v>https://raw.githubusercontent.com/Mar-7th/StarRailRes/dbe8cdfcfb0bf657b9fe1cf92d5537f118ccb487/index_new/cn/character_skills.json</x:v>
      </x:c>
    </x:row>
    <x:row r="4370" ht="68" customHeight="1">
      <x:c r="A4370" s="6" t="str">
        <x:v>140703_9</x:v>
      </x:c>
      <x:c r="B4370" s="6" t="str">
        <x:v>140703</x:v>
      </x:c>
      <x:c r="C4370" s="6" t="n">
        <x:v>9</x:v>
      </x:c>
      <x:c r="D4370" s="6" t="str">
        <x:v>亡喉怒哮，苏生之颂铃</x:v>
      </x:c>
      <x:c r="E4370" s="7" t="str">
        <x:v>召唤忆灵死龙使其行动提前100%，同时展开境界【遗世冥域】，使敌方全体全属性抗性降低18.75%，若遐蝶持有天赋的造成伤害提高效果，使该效果扩散至死龙。死龙初始拥有165点速度以及等同于【新蕊】上限100%的固定生命上限。
死龙3个回合后或生命值为0时消失，同时解除境界【遗世冥域】。</x:v>
      </x:c>
      <x:c r="F4370" s="6" t="n">
        <x:v>0</x:v>
      </x:c>
      <x:c r="G4370" s="6" t="n">
        <x:v>0</x:v>
      </x:c>
      <x:c r="H4370" s="6" t="n">
        <x:v>0</x:v>
      </x:c>
      <x:c r="I4370" s="6" t="n">
        <x:v>0</x:v>
      </x:c>
      <x:c r="J4370" s="6" t="str">
        <x:v>[165, 3, 1, 0.1875, 0]</x:v>
      </x:c>
      <x:c r="K4370" s="7" t="str">
        <x:v>无首段伤害倍率，请覆盖或设为辅助技能</x:v>
      </x:c>
      <x:c r="L4370" s="6" t="str">
        <x:v>https://raw.githubusercontent.com/Mar-7th/StarRailRes/dbe8cdfcfb0bf657b9fe1cf92d5537f118ccb487/index_new/cn/character_skills.json</x:v>
      </x:c>
    </x:row>
    <x:row r="4371" ht="68" customHeight="1">
      <x:c r="A4371" s="6" t="str">
        <x:v>140703_10</x:v>
      </x:c>
      <x:c r="B4371" s="6" t="str">
        <x:v>140703</x:v>
      </x:c>
      <x:c r="C4371" s="6" t="n">
        <x:v>10</x:v>
      </x:c>
      <x:c r="D4371" s="6" t="str">
        <x:v>亡喉怒哮，苏生之颂铃</x:v>
      </x:c>
      <x:c r="E4371" s="7" t="str">
        <x:v>召唤忆灵死龙使其行动提前100%，同时展开境界【遗世冥域】，使敌方全体全属性抗性降低20%，若遐蝶持有天赋的造成伤害提高效果，使该效果扩散至死龙。死龙初始拥有165点速度以及等同于【新蕊】上限100%的固定生命上限。
死龙3个回合后或生命值为0时消失，同时解除境界【遗世冥域】。</x:v>
      </x:c>
      <x:c r="F4371" s="6" t="n">
        <x:v>0</x:v>
      </x:c>
      <x:c r="G4371" s="6" t="n">
        <x:v>0</x:v>
      </x:c>
      <x:c r="H4371" s="6" t="n">
        <x:v>0</x:v>
      </x:c>
      <x:c r="I4371" s="6" t="n">
        <x:v>0</x:v>
      </x:c>
      <x:c r="J4371" s="6" t="str">
        <x:v>[165, 3, 1, 0.2, 0]</x:v>
      </x:c>
      <x:c r="K4371" s="7" t="str">
        <x:v>无首段伤害倍率，请覆盖或设为辅助技能</x:v>
      </x:c>
      <x:c r="L4371" s="6" t="str">
        <x:v>https://raw.githubusercontent.com/Mar-7th/StarRailRes/dbe8cdfcfb0bf657b9fe1cf92d5537f118ccb487/index_new/cn/character_skills.json</x:v>
      </x:c>
    </x:row>
    <x:row r="4372" ht="68" customHeight="1">
      <x:c r="A4372" s="6" t="str">
        <x:v>140703_11</x:v>
      </x:c>
      <x:c r="B4372" s="6" t="str">
        <x:v>140703</x:v>
      </x:c>
      <x:c r="C4372" s="6" t="n">
        <x:v>11</x:v>
      </x:c>
      <x:c r="D4372" s="6" t="str">
        <x:v>亡喉怒哮，苏生之颂铃</x:v>
      </x:c>
      <x:c r="E4372" s="7" t="str">
        <x:v>召唤忆灵死龙使其行动提前100%，同时展开境界【遗世冥域】，使敌方全体全属性抗性降低21%，若遐蝶持有天赋的造成伤害提高效果，使该效果扩散至死龙。死龙初始拥有165点速度以及等同于【新蕊】上限100%的固定生命上限。
死龙3个回合后或生命值为0时消失，同时解除境界【遗世冥域】。</x:v>
      </x:c>
      <x:c r="F4372" s="6" t="n">
        <x:v>0</x:v>
      </x:c>
      <x:c r="G4372" s="6" t="n">
        <x:v>0</x:v>
      </x:c>
      <x:c r="H4372" s="6" t="n">
        <x:v>0</x:v>
      </x:c>
      <x:c r="I4372" s="6" t="n">
        <x:v>0</x:v>
      </x:c>
      <x:c r="J4372" s="6" t="str">
        <x:v>[165, 3, 1, 0.21, 0]</x:v>
      </x:c>
      <x:c r="K4372" s="7" t="str">
        <x:v>无首段伤害倍率，请覆盖或设为辅助技能</x:v>
      </x:c>
      <x:c r="L4372" s="6" t="str">
        <x:v>https://raw.githubusercontent.com/Mar-7th/StarRailRes/dbe8cdfcfb0bf657b9fe1cf92d5537f118ccb487/index_new/cn/character_skills.json</x:v>
      </x:c>
    </x:row>
    <x:row r="4373" ht="68" customHeight="1">
      <x:c r="A4373" s="6" t="str">
        <x:v>140703_12</x:v>
      </x:c>
      <x:c r="B4373" s="6" t="str">
        <x:v>140703</x:v>
      </x:c>
      <x:c r="C4373" s="6" t="n">
        <x:v>12</x:v>
      </x:c>
      <x:c r="D4373" s="6" t="str">
        <x:v>亡喉怒哮，苏生之颂铃</x:v>
      </x:c>
      <x:c r="E4373" s="7" t="str">
        <x:v>召唤忆灵死龙使其行动提前100%，同时展开境界【遗世冥域】，使敌方全体全属性抗性降低22%，若遐蝶持有天赋的造成伤害提高效果，使该效果扩散至死龙。死龙初始拥有165点速度以及等同于【新蕊】上限100%的固定生命上限。
死龙3个回合后或生命值为0时消失，同时解除境界【遗世冥域】。</x:v>
      </x:c>
      <x:c r="F4373" s="6" t="n">
        <x:v>0</x:v>
      </x:c>
      <x:c r="G4373" s="6" t="n">
        <x:v>0</x:v>
      </x:c>
      <x:c r="H4373" s="6" t="n">
        <x:v>0</x:v>
      </x:c>
      <x:c r="I4373" s="6" t="n">
        <x:v>0</x:v>
      </x:c>
      <x:c r="J4373" s="6" t="str">
        <x:v>[165, 3, 1, 0.22, 0]</x:v>
      </x:c>
      <x:c r="K4373" s="7" t="str">
        <x:v>无首段伤害倍率，请覆盖或设为辅助技能</x:v>
      </x:c>
      <x:c r="L4373" s="6" t="str">
        <x:v>https://raw.githubusercontent.com/Mar-7th/StarRailRes/dbe8cdfcfb0bf657b9fe1cf92d5537f118ccb487/index_new/cn/character_skills.json</x:v>
      </x:c>
    </x:row>
    <x:row r="4374" ht="68" customHeight="1">
      <x:c r="A4374" s="6" t="str">
        <x:v>140703_13</x:v>
      </x:c>
      <x:c r="B4374" s="6" t="str">
        <x:v>140703</x:v>
      </x:c>
      <x:c r="C4374" s="6" t="n">
        <x:v>13</x:v>
      </x:c>
      <x:c r="D4374" s="6" t="str">
        <x:v>亡喉怒哮，苏生之颂铃</x:v>
      </x:c>
      <x:c r="E4374" s="7" t="str">
        <x:v>召唤忆灵死龙使其行动提前100%，同时展开境界【遗世冥域】，使敌方全体全属性抗性降低23%，若遐蝶持有天赋的造成伤害提高效果，使该效果扩散至死龙。死龙初始拥有165点速度以及等同于【新蕊】上限100%的固定生命上限。
死龙3个回合后或生命值为0时消失，同时解除境界【遗世冥域】。</x:v>
      </x:c>
      <x:c r="F4374" s="6" t="n">
        <x:v>0</x:v>
      </x:c>
      <x:c r="G4374" s="6" t="n">
        <x:v>0</x:v>
      </x:c>
      <x:c r="H4374" s="6" t="n">
        <x:v>0</x:v>
      </x:c>
      <x:c r="I4374" s="6" t="n">
        <x:v>0</x:v>
      </x:c>
      <x:c r="J4374" s="6" t="str">
        <x:v>[165, 3, 1, 0.23, 0]</x:v>
      </x:c>
      <x:c r="K4374" s="7" t="str">
        <x:v>无首段伤害倍率，请覆盖或设为辅助技能</x:v>
      </x:c>
      <x:c r="L4374" s="6" t="str">
        <x:v>https://raw.githubusercontent.com/Mar-7th/StarRailRes/dbe8cdfcfb0bf657b9fe1cf92d5537f118ccb487/index_new/cn/character_skills.json</x:v>
      </x:c>
    </x:row>
    <x:row r="4375" ht="68" customHeight="1">
      <x:c r="A4375" s="6" t="str">
        <x:v>140703_14</x:v>
      </x:c>
      <x:c r="B4375" s="6" t="str">
        <x:v>140703</x:v>
      </x:c>
      <x:c r="C4375" s="6" t="n">
        <x:v>14</x:v>
      </x:c>
      <x:c r="D4375" s="6" t="str">
        <x:v>亡喉怒哮，苏生之颂铃</x:v>
      </x:c>
      <x:c r="E4375" s="7" t="str">
        <x:v>召唤忆灵死龙使其行动提前100%，同时展开境界【遗世冥域】，使敌方全体全属性抗性降低24%，若遐蝶持有天赋的造成伤害提高效果，使该效果扩散至死龙。死龙初始拥有165点速度以及等同于【新蕊】上限100%的固定生命上限。
死龙3个回合后或生命值为0时消失，同时解除境界【遗世冥域】。</x:v>
      </x:c>
      <x:c r="F4375" s="6" t="n">
        <x:v>0</x:v>
      </x:c>
      <x:c r="G4375" s="6" t="n">
        <x:v>0</x:v>
      </x:c>
      <x:c r="H4375" s="6" t="n">
        <x:v>0</x:v>
      </x:c>
      <x:c r="I4375" s="6" t="n">
        <x:v>0</x:v>
      </x:c>
      <x:c r="J4375" s="6" t="str">
        <x:v>[165, 3, 1, 0.24, 0]</x:v>
      </x:c>
      <x:c r="K4375" s="7" t="str">
        <x:v>无首段伤害倍率，请覆盖或设为辅助技能</x:v>
      </x:c>
      <x:c r="L4375" s="6" t="str">
        <x:v>https://raw.githubusercontent.com/Mar-7th/StarRailRes/dbe8cdfcfb0bf657b9fe1cf92d5537f118ccb487/index_new/cn/character_skills.json</x:v>
      </x:c>
    </x:row>
    <x:row r="4376" ht="68" customHeight="1">
      <x:c r="A4376" s="6" t="str">
        <x:v>140703_15</x:v>
      </x:c>
      <x:c r="B4376" s="6" t="str">
        <x:v>140703</x:v>
      </x:c>
      <x:c r="C4376" s="6" t="n">
        <x:v>15</x:v>
      </x:c>
      <x:c r="D4376" s="6" t="str">
        <x:v>亡喉怒哮，苏生之颂铃</x:v>
      </x:c>
      <x:c r="E4376" s="7" t="str">
        <x:v>召唤忆灵死龙使其行动提前100%，同时展开境界【遗世冥域】，使敌方全体全属性抗性降低25%，若遐蝶持有天赋的造成伤害提高效果，使该效果扩散至死龙。死龙初始拥有165点速度以及等同于【新蕊】上限100%的固定生命上限。
死龙3个回合后或生命值为0时消失，同时解除境界【遗世冥域】。</x:v>
      </x:c>
      <x:c r="F4376" s="6" t="n">
        <x:v>0</x:v>
      </x:c>
      <x:c r="G4376" s="6" t="n">
        <x:v>0</x:v>
      </x:c>
      <x:c r="H4376" s="6" t="n">
        <x:v>0</x:v>
      </x:c>
      <x:c r="I4376" s="6" t="n">
        <x:v>0</x:v>
      </x:c>
      <x:c r="J4376" s="6" t="str">
        <x:v>[165, 3, 1, 0.25, 0]</x:v>
      </x:c>
      <x:c r="K4376" s="7" t="str">
        <x:v>无首段伤害倍率，请覆盖或设为辅助技能</x:v>
      </x:c>
      <x:c r="L4376" s="6" t="str">
        <x:v>https://raw.githubusercontent.com/Mar-7th/StarRailRes/dbe8cdfcfb0bf657b9fe1cf92d5537f118ccb487/index_new/cn/character_skills.json</x:v>
      </x:c>
    </x:row>
    <x:row r="4377" ht="68" customHeight="1">
      <x:c r="A4377" s="6" t="str">
        <x:v>140704_1</x:v>
      </x:c>
      <x:c r="B4377" s="6" t="str">
        <x:v>140704</x:v>
      </x:c>
      <x:c r="C4377" s="6" t="n">
        <x:v>1</x:v>
      </x:c>
      <x:c r="D4377" s="6" t="str">
        <x:v>掌心淌过的荒芜</x:v>
      </x:c>
      <x:c r="E4377" s="7" t="str">
        <x:v>【新蕊】上限与场上全体角色等级有关，我方全体每损失1点生命值遐蝶获得1点【新蕊】，当【新蕊】达到上限时可激活终结技。我方损失生命值时，遐蝶与死龙造成的伤害提高10%，该效果最多叠加3层，持续3回合。
死龙在场时无法通过天赋获得【新蕊】，除死龙以外我方全体每损失1点生命值会转化为死龙同等的生命值。</x:v>
      </x:c>
      <x:c r="F4377" s="6" t="n">
        <x:v>0</x:v>
      </x:c>
      <x:c r="G4377" s="6" t="n">
        <x:v>0</x:v>
      </x:c>
      <x:c r="H4377" s="6" t="n">
        <x:v>0</x:v>
      </x:c>
      <x:c r="I4377" s="6" t="n">
        <x:v>0</x:v>
      </x:c>
      <x:c r="J4377" s="6" t="str">
        <x:v>[0, 0.1, 3, 3]</x:v>
      </x:c>
      <x:c r="K4377" s="7" t="str">
        <x:v>无首段伤害倍率，请覆盖或设为辅助技能</x:v>
      </x:c>
      <x:c r="L4377" s="6" t="str">
        <x:v>https://raw.githubusercontent.com/Mar-7th/StarRailRes/dbe8cdfcfb0bf657b9fe1cf92d5537f118ccb487/index_new/cn/character_skills.json</x:v>
      </x:c>
    </x:row>
    <x:row r="4378" ht="68" customHeight="1">
      <x:c r="A4378" s="6" t="str">
        <x:v>140704_2</x:v>
      </x:c>
      <x:c r="B4378" s="6" t="str">
        <x:v>140704</x:v>
      </x:c>
      <x:c r="C4378" s="6" t="n">
        <x:v>2</x:v>
      </x:c>
      <x:c r="D4378" s="6" t="str">
        <x:v>掌心淌过的荒芜</x:v>
      </x:c>
      <x:c r="E4378" s="7" t="str">
        <x:v>【新蕊】上限与场上全体角色等级有关，我方全体每损失1点生命值遐蝶获得1点【新蕊】，当【新蕊】达到上限时可激活终结技。我方损失生命值时，遐蝶与死龙造成的伤害提高11%，该效果最多叠加3层，持续3回合。
死龙在场时无法通过天赋获得【新蕊】，除死龙以外我方全体每损失1点生命值会转化为死龙同等的生命值。</x:v>
      </x:c>
      <x:c r="F4378" s="6" t="n">
        <x:v>0</x:v>
      </x:c>
      <x:c r="G4378" s="6" t="n">
        <x:v>0</x:v>
      </x:c>
      <x:c r="H4378" s="6" t="n">
        <x:v>0</x:v>
      </x:c>
      <x:c r="I4378" s="6" t="n">
        <x:v>0</x:v>
      </x:c>
      <x:c r="J4378" s="6" t="str">
        <x:v>[0, 0.11, 3, 3]</x:v>
      </x:c>
      <x:c r="K4378" s="7" t="str">
        <x:v>无首段伤害倍率，请覆盖或设为辅助技能</x:v>
      </x:c>
      <x:c r="L4378" s="6" t="str">
        <x:v>https://raw.githubusercontent.com/Mar-7th/StarRailRes/dbe8cdfcfb0bf657b9fe1cf92d5537f118ccb487/index_new/cn/character_skills.json</x:v>
      </x:c>
    </x:row>
    <x:row r="4379" ht="68" customHeight="1">
      <x:c r="A4379" s="6" t="str">
        <x:v>140704_3</x:v>
      </x:c>
      <x:c r="B4379" s="6" t="str">
        <x:v>140704</x:v>
      </x:c>
      <x:c r="C4379" s="6" t="n">
        <x:v>3</x:v>
      </x:c>
      <x:c r="D4379" s="6" t="str">
        <x:v>掌心淌过的荒芜</x:v>
      </x:c>
      <x:c r="E4379" s="7" t="str">
        <x:v>【新蕊】上限与场上全体角色等级有关，我方全体每损失1点生命值遐蝶获得1点【新蕊】，当【新蕊】达到上限时可激活终结技。我方损失生命值时，遐蝶与死龙造成的伤害提高12%，该效果最多叠加3层，持续3回合。
死龙在场时无法通过天赋获得【新蕊】，除死龙以外我方全体每损失1点生命值会转化为死龙同等的生命值。</x:v>
      </x:c>
      <x:c r="F4379" s="6" t="n">
        <x:v>0</x:v>
      </x:c>
      <x:c r="G4379" s="6" t="n">
        <x:v>0</x:v>
      </x:c>
      <x:c r="H4379" s="6" t="n">
        <x:v>0</x:v>
      </x:c>
      <x:c r="I4379" s="6" t="n">
        <x:v>0</x:v>
      </x:c>
      <x:c r="J4379" s="6" t="str">
        <x:v>[0, 0.12, 3, 3]</x:v>
      </x:c>
      <x:c r="K4379" s="7" t="str">
        <x:v>无首段伤害倍率，请覆盖或设为辅助技能</x:v>
      </x:c>
      <x:c r="L4379" s="6" t="str">
        <x:v>https://raw.githubusercontent.com/Mar-7th/StarRailRes/dbe8cdfcfb0bf657b9fe1cf92d5537f118ccb487/index_new/cn/character_skills.json</x:v>
      </x:c>
    </x:row>
    <x:row r="4380" ht="68" customHeight="1">
      <x:c r="A4380" s="6" t="str">
        <x:v>140704_4</x:v>
      </x:c>
      <x:c r="B4380" s="6" t="str">
        <x:v>140704</x:v>
      </x:c>
      <x:c r="C4380" s="6" t="n">
        <x:v>4</x:v>
      </x:c>
      <x:c r="D4380" s="6" t="str">
        <x:v>掌心淌过的荒芜</x:v>
      </x:c>
      <x:c r="E4380" s="7" t="str">
        <x:v>【新蕊】上限与场上全体角色等级有关，我方全体每损失1点生命值遐蝶获得1点【新蕊】，当【新蕊】达到上限时可激活终结技。我方损失生命值时，遐蝶与死龙造成的伤害提高13%，该效果最多叠加3层，持续3回合。
死龙在场时无法通过天赋获得【新蕊】，除死龙以外我方全体每损失1点生命值会转化为死龙同等的生命值。</x:v>
      </x:c>
      <x:c r="F4380" s="6" t="n">
        <x:v>0</x:v>
      </x:c>
      <x:c r="G4380" s="6" t="n">
        <x:v>0</x:v>
      </x:c>
      <x:c r="H4380" s="6" t="n">
        <x:v>0</x:v>
      </x:c>
      <x:c r="I4380" s="6" t="n">
        <x:v>0</x:v>
      </x:c>
      <x:c r="J4380" s="6" t="str">
        <x:v>[0, 0.13, 3, 3]</x:v>
      </x:c>
      <x:c r="K4380" s="7" t="str">
        <x:v>无首段伤害倍率，请覆盖或设为辅助技能</x:v>
      </x:c>
      <x:c r="L4380" s="6" t="str">
        <x:v>https://raw.githubusercontent.com/Mar-7th/StarRailRes/dbe8cdfcfb0bf657b9fe1cf92d5537f118ccb487/index_new/cn/character_skills.json</x:v>
      </x:c>
    </x:row>
    <x:row r="4381" ht="68" customHeight="1">
      <x:c r="A4381" s="6" t="str">
        <x:v>140704_5</x:v>
      </x:c>
      <x:c r="B4381" s="6" t="str">
        <x:v>140704</x:v>
      </x:c>
      <x:c r="C4381" s="6" t="n">
        <x:v>5</x:v>
      </x:c>
      <x:c r="D4381" s="6" t="str">
        <x:v>掌心淌过的荒芜</x:v>
      </x:c>
      <x:c r="E4381" s="7" t="str">
        <x:v>【新蕊】上限与场上全体角色等级有关，我方全体每损失1点生命值遐蝶获得1点【新蕊】，当【新蕊】达到上限时可激活终结技。我方损失生命值时，遐蝶与死龙造成的伤害提高14%，该效果最多叠加3层，持续3回合。
死龙在场时无法通过天赋获得【新蕊】，除死龙以外我方全体每损失1点生命值会转化为死龙同等的生命值。</x:v>
      </x:c>
      <x:c r="F4381" s="6" t="n">
        <x:v>0</x:v>
      </x:c>
      <x:c r="G4381" s="6" t="n">
        <x:v>0</x:v>
      </x:c>
      <x:c r="H4381" s="6" t="n">
        <x:v>0</x:v>
      </x:c>
      <x:c r="I4381" s="6" t="n">
        <x:v>0</x:v>
      </x:c>
      <x:c r="J4381" s="6" t="str">
        <x:v>[0, 0.14, 3, 3]</x:v>
      </x:c>
      <x:c r="K4381" s="7" t="str">
        <x:v>无首段伤害倍率，请覆盖或设为辅助技能</x:v>
      </x:c>
      <x:c r="L4381" s="6" t="str">
        <x:v>https://raw.githubusercontent.com/Mar-7th/StarRailRes/dbe8cdfcfb0bf657b9fe1cf92d5537f118ccb487/index_new/cn/character_skills.json</x:v>
      </x:c>
    </x:row>
    <x:row r="4382" ht="68" customHeight="1">
      <x:c r="A4382" s="6" t="str">
        <x:v>140704_6</x:v>
      </x:c>
      <x:c r="B4382" s="6" t="str">
        <x:v>140704</x:v>
      </x:c>
      <x:c r="C4382" s="6" t="n">
        <x:v>6</x:v>
      </x:c>
      <x:c r="D4382" s="6" t="str">
        <x:v>掌心淌过的荒芜</x:v>
      </x:c>
      <x:c r="E4382" s="7" t="str">
        <x:v>【新蕊】上限与场上全体角色等级有关，我方全体每损失1点生命值遐蝶获得1点【新蕊】，当【新蕊】达到上限时可激活终结技。我方损失生命值时，遐蝶与死龙造成的伤害提高15%，该效果最多叠加3层，持续3回合。
死龙在场时无法通过天赋获得【新蕊】，除死龙以外我方全体每损失1点生命值会转化为死龙同等的生命值。</x:v>
      </x:c>
      <x:c r="F4382" s="6" t="n">
        <x:v>0</x:v>
      </x:c>
      <x:c r="G4382" s="6" t="n">
        <x:v>0</x:v>
      </x:c>
      <x:c r="H4382" s="6" t="n">
        <x:v>0</x:v>
      </x:c>
      <x:c r="I4382" s="6" t="n">
        <x:v>0</x:v>
      </x:c>
      <x:c r="J4382" s="6" t="str">
        <x:v>[0, 0.15, 3, 3]</x:v>
      </x:c>
      <x:c r="K4382" s="7" t="str">
        <x:v>无首段伤害倍率，请覆盖或设为辅助技能</x:v>
      </x:c>
      <x:c r="L4382" s="6" t="str">
        <x:v>https://raw.githubusercontent.com/Mar-7th/StarRailRes/dbe8cdfcfb0bf657b9fe1cf92d5537f118ccb487/index_new/cn/character_skills.json</x:v>
      </x:c>
    </x:row>
    <x:row r="4383" ht="68" customHeight="1">
      <x:c r="A4383" s="6" t="str">
        <x:v>140704_7</x:v>
      </x:c>
      <x:c r="B4383" s="6" t="str">
        <x:v>140704</x:v>
      </x:c>
      <x:c r="C4383" s="6" t="n">
        <x:v>7</x:v>
      </x:c>
      <x:c r="D4383" s="6" t="str">
        <x:v>掌心淌过的荒芜</x:v>
      </x:c>
      <x:c r="E4383" s="7" t="str">
        <x:v>【新蕊】上限与场上全体角色等级有关，我方全体每损失1点生命值遐蝶获得1点【新蕊】，当【新蕊】达到上限时可激活终结技。我方损失生命值时，遐蝶与死龙造成的伤害提高16.25%，该效果最多叠加3层，持续3回合。
死龙在场时无法通过天赋获得【新蕊】，除死龙以外我方全体每损失1点生命值会转化为死龙同等的生命值。</x:v>
      </x:c>
      <x:c r="F4383" s="6" t="n">
        <x:v>0</x:v>
      </x:c>
      <x:c r="G4383" s="6" t="n">
        <x:v>0</x:v>
      </x:c>
      <x:c r="H4383" s="6" t="n">
        <x:v>0</x:v>
      </x:c>
      <x:c r="I4383" s="6" t="n">
        <x:v>0</x:v>
      </x:c>
      <x:c r="J4383" s="6" t="str">
        <x:v>[0, 0.1625, 3, 3]</x:v>
      </x:c>
      <x:c r="K4383" s="7" t="str">
        <x:v>无首段伤害倍率，请覆盖或设为辅助技能</x:v>
      </x:c>
      <x:c r="L4383" s="6" t="str">
        <x:v>https://raw.githubusercontent.com/Mar-7th/StarRailRes/dbe8cdfcfb0bf657b9fe1cf92d5537f118ccb487/index_new/cn/character_skills.json</x:v>
      </x:c>
    </x:row>
    <x:row r="4384" ht="68" customHeight="1">
      <x:c r="A4384" s="6" t="str">
        <x:v>140704_8</x:v>
      </x:c>
      <x:c r="B4384" s="6" t="str">
        <x:v>140704</x:v>
      </x:c>
      <x:c r="C4384" s="6" t="n">
        <x:v>8</x:v>
      </x:c>
      <x:c r="D4384" s="6" t="str">
        <x:v>掌心淌过的荒芜</x:v>
      </x:c>
      <x:c r="E4384" s="7" t="str">
        <x:v>【新蕊】上限与场上全体角色等级有关，我方全体每损失1点生命值遐蝶获得1点【新蕊】，当【新蕊】达到上限时可激活终结技。我方损失生命值时，遐蝶与死龙造成的伤害提高17.5%，该效果最多叠加3层，持续3回合。
死龙在场时无法通过天赋获得【新蕊】，除死龙以外我方全体每损失1点生命值会转化为死龙同等的生命值。</x:v>
      </x:c>
      <x:c r="F4384" s="6" t="n">
        <x:v>0</x:v>
      </x:c>
      <x:c r="G4384" s="6" t="n">
        <x:v>0</x:v>
      </x:c>
      <x:c r="H4384" s="6" t="n">
        <x:v>0</x:v>
      </x:c>
      <x:c r="I4384" s="6" t="n">
        <x:v>0</x:v>
      </x:c>
      <x:c r="J4384" s="6" t="str">
        <x:v>[0, 0.175, 3, 3]</x:v>
      </x:c>
      <x:c r="K4384" s="7" t="str">
        <x:v>无首段伤害倍率，请覆盖或设为辅助技能</x:v>
      </x:c>
      <x:c r="L4384" s="6" t="str">
        <x:v>https://raw.githubusercontent.com/Mar-7th/StarRailRes/dbe8cdfcfb0bf657b9fe1cf92d5537f118ccb487/index_new/cn/character_skills.json</x:v>
      </x:c>
    </x:row>
    <x:row r="4385" ht="68" customHeight="1">
      <x:c r="A4385" s="6" t="str">
        <x:v>140704_9</x:v>
      </x:c>
      <x:c r="B4385" s="6" t="str">
        <x:v>140704</x:v>
      </x:c>
      <x:c r="C4385" s="6" t="n">
        <x:v>9</x:v>
      </x:c>
      <x:c r="D4385" s="6" t="str">
        <x:v>掌心淌过的荒芜</x:v>
      </x:c>
      <x:c r="E4385" s="7" t="str">
        <x:v>【新蕊】上限与场上全体角色等级有关，我方全体每损失1点生命值遐蝶获得1点【新蕊】，当【新蕊】达到上限时可激活终结技。我方损失生命值时，遐蝶与死龙造成的伤害提高18.75%，该效果最多叠加3层，持续3回合。
死龙在场时无法通过天赋获得【新蕊】，除死龙以外我方全体每损失1点生命值会转化为死龙同等的生命值。</x:v>
      </x:c>
      <x:c r="F4385" s="6" t="n">
        <x:v>0</x:v>
      </x:c>
      <x:c r="G4385" s="6" t="n">
        <x:v>0</x:v>
      </x:c>
      <x:c r="H4385" s="6" t="n">
        <x:v>0</x:v>
      </x:c>
      <x:c r="I4385" s="6" t="n">
        <x:v>0</x:v>
      </x:c>
      <x:c r="J4385" s="6" t="str">
        <x:v>[0, 0.1875, 3, 3]</x:v>
      </x:c>
      <x:c r="K4385" s="7" t="str">
        <x:v>无首段伤害倍率，请覆盖或设为辅助技能</x:v>
      </x:c>
      <x:c r="L4385" s="6" t="str">
        <x:v>https://raw.githubusercontent.com/Mar-7th/StarRailRes/dbe8cdfcfb0bf657b9fe1cf92d5537f118ccb487/index_new/cn/character_skills.json</x:v>
      </x:c>
    </x:row>
    <x:row r="4386" ht="68" customHeight="1">
      <x:c r="A4386" s="6" t="str">
        <x:v>140704_10</x:v>
      </x:c>
      <x:c r="B4386" s="6" t="str">
        <x:v>140704</x:v>
      </x:c>
      <x:c r="C4386" s="6" t="n">
        <x:v>10</x:v>
      </x:c>
      <x:c r="D4386" s="6" t="str">
        <x:v>掌心淌过的荒芜</x:v>
      </x:c>
      <x:c r="E4386" s="7" t="str">
        <x:v>【新蕊】上限与场上全体角色等级有关，我方全体每损失1点生命值遐蝶获得1点【新蕊】，当【新蕊】达到上限时可激活终结技。我方损失生命值时，遐蝶与死龙造成的伤害提高20%，该效果最多叠加3层，持续3回合。
死龙在场时无法通过天赋获得【新蕊】，除死龙以外我方全体每损失1点生命值会转化为死龙同等的生命值。</x:v>
      </x:c>
      <x:c r="F4386" s="6" t="n">
        <x:v>0</x:v>
      </x:c>
      <x:c r="G4386" s="6" t="n">
        <x:v>0</x:v>
      </x:c>
      <x:c r="H4386" s="6" t="n">
        <x:v>0</x:v>
      </x:c>
      <x:c r="I4386" s="6" t="n">
        <x:v>0</x:v>
      </x:c>
      <x:c r="J4386" s="6" t="str">
        <x:v>[0, 0.2, 3, 3]</x:v>
      </x:c>
      <x:c r="K4386" s="7" t="str">
        <x:v>无首段伤害倍率，请覆盖或设为辅助技能</x:v>
      </x:c>
      <x:c r="L4386" s="6" t="str">
        <x:v>https://raw.githubusercontent.com/Mar-7th/StarRailRes/dbe8cdfcfb0bf657b9fe1cf92d5537f118ccb487/index_new/cn/character_skills.json</x:v>
      </x:c>
    </x:row>
    <x:row r="4387" ht="68" customHeight="1">
      <x:c r="A4387" s="6" t="str">
        <x:v>140704_11</x:v>
      </x:c>
      <x:c r="B4387" s="6" t="str">
        <x:v>140704</x:v>
      </x:c>
      <x:c r="C4387" s="6" t="n">
        <x:v>11</x:v>
      </x:c>
      <x:c r="D4387" s="6" t="str">
        <x:v>掌心淌过的荒芜</x:v>
      </x:c>
      <x:c r="E4387" s="7" t="str">
        <x:v>【新蕊】上限与场上全体角色等级有关，我方全体每损失1点生命值遐蝶获得1点【新蕊】，当【新蕊】达到上限时可激活终结技。我方损失生命值时，遐蝶与死龙造成的伤害提高21%，该效果最多叠加3层，持续3回合。
死龙在场时无法通过天赋获得【新蕊】，除死龙以外我方全体每损失1点生命值会转化为死龙同等的生命值。</x:v>
      </x:c>
      <x:c r="F4387" s="6" t="n">
        <x:v>0</x:v>
      </x:c>
      <x:c r="G4387" s="6" t="n">
        <x:v>0</x:v>
      </x:c>
      <x:c r="H4387" s="6" t="n">
        <x:v>0</x:v>
      </x:c>
      <x:c r="I4387" s="6" t="n">
        <x:v>0</x:v>
      </x:c>
      <x:c r="J4387" s="6" t="str">
        <x:v>[0, 0.21, 3, 3]</x:v>
      </x:c>
      <x:c r="K4387" s="7" t="str">
        <x:v>无首段伤害倍率，请覆盖或设为辅助技能</x:v>
      </x:c>
      <x:c r="L4387" s="6" t="str">
        <x:v>https://raw.githubusercontent.com/Mar-7th/StarRailRes/dbe8cdfcfb0bf657b9fe1cf92d5537f118ccb487/index_new/cn/character_skills.json</x:v>
      </x:c>
    </x:row>
    <x:row r="4388" ht="68" customHeight="1">
      <x:c r="A4388" s="6" t="str">
        <x:v>140704_12</x:v>
      </x:c>
      <x:c r="B4388" s="6" t="str">
        <x:v>140704</x:v>
      </x:c>
      <x:c r="C4388" s="6" t="n">
        <x:v>12</x:v>
      </x:c>
      <x:c r="D4388" s="6" t="str">
        <x:v>掌心淌过的荒芜</x:v>
      </x:c>
      <x:c r="E4388" s="7" t="str">
        <x:v>【新蕊】上限与场上全体角色等级有关，我方全体每损失1点生命值遐蝶获得1点【新蕊】，当【新蕊】达到上限时可激活终结技。我方损失生命值时，遐蝶与死龙造成的伤害提高22%，该效果最多叠加3层，持续3回合。
死龙在场时无法通过天赋获得【新蕊】，除死龙以外我方全体每损失1点生命值会转化为死龙同等的生命值。</x:v>
      </x:c>
      <x:c r="F4388" s="6" t="n">
        <x:v>0</x:v>
      </x:c>
      <x:c r="G4388" s="6" t="n">
        <x:v>0</x:v>
      </x:c>
      <x:c r="H4388" s="6" t="n">
        <x:v>0</x:v>
      </x:c>
      <x:c r="I4388" s="6" t="n">
        <x:v>0</x:v>
      </x:c>
      <x:c r="J4388" s="6" t="str">
        <x:v>[0, 0.22, 3, 3]</x:v>
      </x:c>
      <x:c r="K4388" s="7" t="str">
        <x:v>无首段伤害倍率，请覆盖或设为辅助技能</x:v>
      </x:c>
      <x:c r="L4388" s="6" t="str">
        <x:v>https://raw.githubusercontent.com/Mar-7th/StarRailRes/dbe8cdfcfb0bf657b9fe1cf92d5537f118ccb487/index_new/cn/character_skills.json</x:v>
      </x:c>
    </x:row>
    <x:row r="4389" ht="68" customHeight="1">
      <x:c r="A4389" s="6" t="str">
        <x:v>140704_13</x:v>
      </x:c>
      <x:c r="B4389" s="6" t="str">
        <x:v>140704</x:v>
      </x:c>
      <x:c r="C4389" s="6" t="n">
        <x:v>13</x:v>
      </x:c>
      <x:c r="D4389" s="6" t="str">
        <x:v>掌心淌过的荒芜</x:v>
      </x:c>
      <x:c r="E4389" s="7" t="str">
        <x:v>【新蕊】上限与场上全体角色等级有关，我方全体每损失1点生命值遐蝶获得1点【新蕊】，当【新蕊】达到上限时可激活终结技。我方损失生命值时，遐蝶与死龙造成的伤害提高23%，该效果最多叠加3层，持续3回合。
死龙在场时无法通过天赋获得【新蕊】，除死龙以外我方全体每损失1点生命值会转化为死龙同等的生命值。</x:v>
      </x:c>
      <x:c r="F4389" s="6" t="n">
        <x:v>0</x:v>
      </x:c>
      <x:c r="G4389" s="6" t="n">
        <x:v>0</x:v>
      </x:c>
      <x:c r="H4389" s="6" t="n">
        <x:v>0</x:v>
      </x:c>
      <x:c r="I4389" s="6" t="n">
        <x:v>0</x:v>
      </x:c>
      <x:c r="J4389" s="6" t="str">
        <x:v>[0, 0.23, 3, 3]</x:v>
      </x:c>
      <x:c r="K4389" s="7" t="str">
        <x:v>无首段伤害倍率，请覆盖或设为辅助技能</x:v>
      </x:c>
      <x:c r="L4389" s="6" t="str">
        <x:v>https://raw.githubusercontent.com/Mar-7th/StarRailRes/dbe8cdfcfb0bf657b9fe1cf92d5537f118ccb487/index_new/cn/character_skills.json</x:v>
      </x:c>
    </x:row>
    <x:row r="4390" ht="68" customHeight="1">
      <x:c r="A4390" s="6" t="str">
        <x:v>140704_14</x:v>
      </x:c>
      <x:c r="B4390" s="6" t="str">
        <x:v>140704</x:v>
      </x:c>
      <x:c r="C4390" s="6" t="n">
        <x:v>14</x:v>
      </x:c>
      <x:c r="D4390" s="6" t="str">
        <x:v>掌心淌过的荒芜</x:v>
      </x:c>
      <x:c r="E4390" s="7" t="str">
        <x:v>【新蕊】上限与场上全体角色等级有关，我方全体每损失1点生命值遐蝶获得1点【新蕊】，当【新蕊】达到上限时可激活终结技。我方损失生命值时，遐蝶与死龙造成的伤害提高24%，该效果最多叠加3层，持续3回合。
死龙在场时无法通过天赋获得【新蕊】，除死龙以外我方全体每损失1点生命值会转化为死龙同等的生命值。</x:v>
      </x:c>
      <x:c r="F4390" s="6" t="n">
        <x:v>0</x:v>
      </x:c>
      <x:c r="G4390" s="6" t="n">
        <x:v>0</x:v>
      </x:c>
      <x:c r="H4390" s="6" t="n">
        <x:v>0</x:v>
      </x:c>
      <x:c r="I4390" s="6" t="n">
        <x:v>0</x:v>
      </x:c>
      <x:c r="J4390" s="6" t="str">
        <x:v>[0, 0.24, 3, 3]</x:v>
      </x:c>
      <x:c r="K4390" s="7" t="str">
        <x:v>无首段伤害倍率，请覆盖或设为辅助技能</x:v>
      </x:c>
      <x:c r="L4390" s="6" t="str">
        <x:v>https://raw.githubusercontent.com/Mar-7th/StarRailRes/dbe8cdfcfb0bf657b9fe1cf92d5537f118ccb487/index_new/cn/character_skills.json</x:v>
      </x:c>
    </x:row>
    <x:row r="4391" ht="68" customHeight="1">
      <x:c r="A4391" s="6" t="str">
        <x:v>140704_15</x:v>
      </x:c>
      <x:c r="B4391" s="6" t="str">
        <x:v>140704</x:v>
      </x:c>
      <x:c r="C4391" s="6" t="n">
        <x:v>15</x:v>
      </x:c>
      <x:c r="D4391" s="6" t="str">
        <x:v>掌心淌过的荒芜</x:v>
      </x:c>
      <x:c r="E4391" s="7" t="str">
        <x:v>【新蕊】上限与场上全体角色等级有关，我方全体每损失1点生命值遐蝶获得1点【新蕊】，当【新蕊】达到上限时可激活终结技。我方损失生命值时，遐蝶与死龙造成的伤害提高25%，该效果最多叠加3层，持续3回合。
死龙在场时无法通过天赋获得【新蕊】，除死龙以外我方全体每损失1点生命值会转化为死龙同等的生命值。</x:v>
      </x:c>
      <x:c r="F4391" s="6" t="n">
        <x:v>0</x:v>
      </x:c>
      <x:c r="G4391" s="6" t="n">
        <x:v>0</x:v>
      </x:c>
      <x:c r="H4391" s="6" t="n">
        <x:v>0</x:v>
      </x:c>
      <x:c r="I4391" s="6" t="n">
        <x:v>0</x:v>
      </x:c>
      <x:c r="J4391" s="6" t="str">
        <x:v>[0, 0.25, 3, 3]</x:v>
      </x:c>
      <x:c r="K4391" s="7" t="str">
        <x:v>无首段伤害倍率，请覆盖或设为辅助技能</x:v>
      </x:c>
      <x:c r="L4391" s="6" t="str">
        <x:v>https://raw.githubusercontent.com/Mar-7th/StarRailRes/dbe8cdfcfb0bf657b9fe1cf92d5537f118ccb487/index_new/cn/character_skills.json</x:v>
      </x:c>
    </x:row>
    <x:row r="4392" ht="20" customHeight="1">
      <x:c r="A4392" s="6" t="str">
        <x:v>140706_1</x:v>
      </x:c>
      <x:c r="B4392" s="6" t="str">
        <x:v>140706</x:v>
      </x:c>
      <x:c r="C4392" s="6" t="n">
        <x:v>1</x:v>
      </x:c>
      <x:c r="D4392" s="6" t="str">
        <x:v>攻击</x:v>
      </x:c>
      <x:c r="E4392" s="7" t="str">
        <x:v>攻击敌人，进入战斗后削弱敌方目标对应属性韧性。</x:v>
      </x:c>
      <x:c r="F4392" s="6" t="n">
        <x:v>0</x:v>
      </x:c>
      <x:c r="G4392" s="6" t="n">
        <x:v>0</x:v>
      </x:c>
      <x:c r="H4392" s="6" t="n">
        <x:v>0</x:v>
      </x:c>
      <x:c r="I4392" s="6" t="n">
        <x:v>0</x:v>
      </x:c>
      <x:c r="J4392" s="6" t="str">
        <x:v>[]</x:v>
      </x:c>
      <x:c r="K4392" s="7" t="str">
        <x:v>缺少结构化参数，必须覆盖</x:v>
      </x:c>
      <x:c r="L4392" s="6" t="str">
        <x:v>https://raw.githubusercontent.com/Mar-7th/StarRailRes/dbe8cdfcfb0bf657b9fe1cf92d5537f118ccb487/index_new/cn/character_skills.json</x:v>
      </x:c>
    </x:row>
    <x:row r="4393" ht="83" customHeight="1">
      <x:c r="A4393" s="6" t="str">
        <x:v>140707_1</x:v>
      </x:c>
      <x:c r="B4393" s="6" t="str">
        <x:v>140707</x:v>
      </x:c>
      <x:c r="C4393" s="6" t="n">
        <x:v>1</x:v>
      </x:c>
      <x:c r="D4393" s="6" t="str">
        <x:v>悲鸣，赐死之先声</x:v>
      </x:c>
      <x:c r="E4393" s="7" t="str">
        <x:v>使用秘技后进入持续20秒的【冥茫】状态。【冥茫】状态下敌人无法主动靠近遐蝶。
【冥茫】状态下主动攻击会使所有范围内的敌人进入战斗，同时召唤忆灵死龙使其行动提前100%并展开境界【遗世冥域】，死龙拥有等同于【新蕊】上限50%的当前生命值。进入战斗后，消耗除死龙以外的我方全体40%当前生命值。
进入战斗后未召唤死龙则遐蝶获得等同于【新蕊】上限30%点数的【新蕊】。</x:v>
      </x:c>
      <x:c r="F4393" s="6" t="n">
        <x:v>0</x:v>
      </x:c>
      <x:c r="G4393" s="6" t="n">
        <x:v>0</x:v>
      </x:c>
      <x:c r="H4393" s="6" t="n">
        <x:v>0</x:v>
      </x:c>
      <x:c r="I4393" s="6" t="n">
        <x:v>0</x:v>
      </x:c>
      <x:c r="J4393" s="6" t="str">
        <x:v>[0.4, 0.5, 20, 0.3]</x:v>
      </x:c>
      <x:c r="K4393" s="7" t="str">
        <x:v>无首段伤害倍率，请覆盖或设为辅助技能</x:v>
      </x:c>
      <x:c r="L4393" s="6" t="str">
        <x:v>https://raw.githubusercontent.com/Mar-7th/StarRailRes/dbe8cdfcfb0bf657b9fe1cf92d5537f118ccb487/index_new/cn/character_skills.json</x:v>
      </x:c>
    </x:row>
    <x:row r="4394" ht="53" customHeight="1">
      <x:c r="A4394" s="6" t="str">
        <x:v>140709_1</x:v>
      </x:c>
      <x:c r="B4394" s="6" t="str">
        <x:v>140709</x:v>
      </x:c>
      <x:c r="C4394" s="6" t="n">
        <x:v>1</x:v>
      </x:c>
      <x:c r="D4394" s="6" t="str">
        <x:v>骸爪，冥龙之环拥</x:v>
      </x:c>
      <x:c r="E4394" s="7" t="str">
        <x:v>消耗除死龙以外的我方全体当前40%的生命值，遐蝶与死龙向目标发起连携攻击，对敌方全体造成等同于遐蝶15%和25%生命上限的量子属性伤害。
若当前生命值不足，最多使当前生命值降至1点。</x:v>
      </x:c>
      <x:c r="F4394" s="6" t="n">
        <x:v>0</x:v>
      </x:c>
      <x:c r="G4394" s="6" t="n">
        <x:v>0.25</x:v>
      </x:c>
      <x:c r="H4394" s="6" t="n">
        <x:v>0</x:v>
      </x:c>
      <x:c r="I4394" s="6" t="n">
        <x:v>0</x:v>
      </x:c>
      <x:c r="J4394" s="6" t="str">
        <x:v>[0.4, 0.15, 0.25]</x:v>
      </x:c>
      <x:c r="K4394" s="7" t="str">
        <x:v>需确认条件及分段</x:v>
      </x:c>
      <x:c r="L4394" s="6" t="str">
        <x:v>https://raw.githubusercontent.com/Mar-7th/StarRailRes/dbe8cdfcfb0bf657b9fe1cf92d5537f118ccb487/index_new/cn/character_skills.json</x:v>
      </x:c>
    </x:row>
    <x:row r="4395" ht="53" customHeight="1">
      <x:c r="A4395" s="6" t="str">
        <x:v>140709_2</x:v>
      </x:c>
      <x:c r="B4395" s="6" t="str">
        <x:v>140709</x:v>
      </x:c>
      <x:c r="C4395" s="6" t="n">
        <x:v>2</x:v>
      </x:c>
      <x:c r="D4395" s="6" t="str">
        <x:v>骸爪，冥龙之环拥</x:v>
      </x:c>
      <x:c r="E4395" s="7" t="str">
        <x:v>消耗除死龙以外的我方全体当前40%的生命值，遐蝶与死龙向目标发起连携攻击，对敌方全体造成等同于遐蝶16.5%和27.5%生命上限的量子属性伤害。
若当前生命值不足，最多使当前生命值降至1点。</x:v>
      </x:c>
      <x:c r="F4395" s="6" t="n">
        <x:v>0</x:v>
      </x:c>
      <x:c r="G4395" s="6" t="n">
        <x:v>0.275</x:v>
      </x:c>
      <x:c r="H4395" s="6" t="n">
        <x:v>0</x:v>
      </x:c>
      <x:c r="I4395" s="6" t="n">
        <x:v>0</x:v>
      </x:c>
      <x:c r="J4395" s="6" t="str">
        <x:v>[0.4, 0.165, 0.275]</x:v>
      </x:c>
      <x:c r="K4395" s="7" t="str">
        <x:v>需确认条件及分段</x:v>
      </x:c>
      <x:c r="L4395" s="6" t="str">
        <x:v>https://raw.githubusercontent.com/Mar-7th/StarRailRes/dbe8cdfcfb0bf657b9fe1cf92d5537f118ccb487/index_new/cn/character_skills.json</x:v>
      </x:c>
    </x:row>
    <x:row r="4396" ht="53" customHeight="1">
      <x:c r="A4396" s="6" t="str">
        <x:v>140709_3</x:v>
      </x:c>
      <x:c r="B4396" s="6" t="str">
        <x:v>140709</x:v>
      </x:c>
      <x:c r="C4396" s="6" t="n">
        <x:v>3</x:v>
      </x:c>
      <x:c r="D4396" s="6" t="str">
        <x:v>骸爪，冥龙之环拥</x:v>
      </x:c>
      <x:c r="E4396" s="7" t="str">
        <x:v>消耗除死龙以外的我方全体当前40%的生命值，遐蝶与死龙向目标发起连携攻击，对敌方全体造成等同于遐蝶18%和30%生命上限的量子属性伤害。
若当前生命值不足，最多使当前生命值降至1点。</x:v>
      </x:c>
      <x:c r="F4396" s="6" t="n">
        <x:v>0</x:v>
      </x:c>
      <x:c r="G4396" s="6" t="n">
        <x:v>0.3</x:v>
      </x:c>
      <x:c r="H4396" s="6" t="n">
        <x:v>0</x:v>
      </x:c>
      <x:c r="I4396" s="6" t="n">
        <x:v>0</x:v>
      </x:c>
      <x:c r="J4396" s="6" t="str">
        <x:v>[0.4, 0.18, 0.3]</x:v>
      </x:c>
      <x:c r="K4396" s="7" t="str">
        <x:v>需确认条件及分段</x:v>
      </x:c>
      <x:c r="L4396" s="6" t="str">
        <x:v>https://raw.githubusercontent.com/Mar-7th/StarRailRes/dbe8cdfcfb0bf657b9fe1cf92d5537f118ccb487/index_new/cn/character_skills.json</x:v>
      </x:c>
    </x:row>
    <x:row r="4397" ht="53" customHeight="1">
      <x:c r="A4397" s="6" t="str">
        <x:v>140709_4</x:v>
      </x:c>
      <x:c r="B4397" s="6" t="str">
        <x:v>140709</x:v>
      </x:c>
      <x:c r="C4397" s="6" t="n">
        <x:v>4</x:v>
      </x:c>
      <x:c r="D4397" s="6" t="str">
        <x:v>骸爪，冥龙之环拥</x:v>
      </x:c>
      <x:c r="E4397" s="7" t="str">
        <x:v>消耗除死龙以外的我方全体当前40%的生命值，遐蝶与死龙向目标发起连携攻击，对敌方全体造成等同于遐蝶19.5%和32.5%生命上限的量子属性伤害。
若当前生命值不足，最多使当前生命值降至1点。</x:v>
      </x:c>
      <x:c r="F4397" s="6" t="n">
        <x:v>0</x:v>
      </x:c>
      <x:c r="G4397" s="6" t="n">
        <x:v>0.325</x:v>
      </x:c>
      <x:c r="H4397" s="6" t="n">
        <x:v>0</x:v>
      </x:c>
      <x:c r="I4397" s="6" t="n">
        <x:v>0</x:v>
      </x:c>
      <x:c r="J4397" s="6" t="str">
        <x:v>[0.4, 0.195, 0.325]</x:v>
      </x:c>
      <x:c r="K4397" s="7" t="str">
        <x:v>需确认条件及分段</x:v>
      </x:c>
      <x:c r="L4397" s="6" t="str">
        <x:v>https://raw.githubusercontent.com/Mar-7th/StarRailRes/dbe8cdfcfb0bf657b9fe1cf92d5537f118ccb487/index_new/cn/character_skills.json</x:v>
      </x:c>
    </x:row>
    <x:row r="4398" ht="53" customHeight="1">
      <x:c r="A4398" s="6" t="str">
        <x:v>140709_5</x:v>
      </x:c>
      <x:c r="B4398" s="6" t="str">
        <x:v>140709</x:v>
      </x:c>
      <x:c r="C4398" s="6" t="n">
        <x:v>5</x:v>
      </x:c>
      <x:c r="D4398" s="6" t="str">
        <x:v>骸爪，冥龙之环拥</x:v>
      </x:c>
      <x:c r="E4398" s="7" t="str">
        <x:v>消耗除死龙以外的我方全体当前40%的生命值，遐蝶与死龙向目标发起连携攻击，对敌方全体造成等同于遐蝶21%和35%生命上限的量子属性伤害。
若当前生命值不足，最多使当前生命值降至1点。</x:v>
      </x:c>
      <x:c r="F4398" s="6" t="n">
        <x:v>0</x:v>
      </x:c>
      <x:c r="G4398" s="6" t="n">
        <x:v>0.35</x:v>
      </x:c>
      <x:c r="H4398" s="6" t="n">
        <x:v>0</x:v>
      </x:c>
      <x:c r="I4398" s="6" t="n">
        <x:v>0</x:v>
      </x:c>
      <x:c r="J4398" s="6" t="str">
        <x:v>[0.4, 0.21, 0.35]</x:v>
      </x:c>
      <x:c r="K4398" s="7" t="str">
        <x:v>需确认条件及分段</x:v>
      </x:c>
      <x:c r="L4398" s="6" t="str">
        <x:v>https://raw.githubusercontent.com/Mar-7th/StarRailRes/dbe8cdfcfb0bf657b9fe1cf92d5537f118ccb487/index_new/cn/character_skills.json</x:v>
      </x:c>
    </x:row>
    <x:row r="4399" ht="53" customHeight="1">
      <x:c r="A4399" s="6" t="str">
        <x:v>140709_6</x:v>
      </x:c>
      <x:c r="B4399" s="6" t="str">
        <x:v>140709</x:v>
      </x:c>
      <x:c r="C4399" s="6" t="n">
        <x:v>6</x:v>
      </x:c>
      <x:c r="D4399" s="6" t="str">
        <x:v>骸爪，冥龙之环拥</x:v>
      </x:c>
      <x:c r="E4399" s="7" t="str">
        <x:v>消耗除死龙以外的我方全体当前40%的生命值，遐蝶与死龙向目标发起连携攻击，对敌方全体造成等同于遐蝶22.5%和37.5%生命上限的量子属性伤害。
若当前生命值不足，最多使当前生命值降至1点。</x:v>
      </x:c>
      <x:c r="F4399" s="6" t="n">
        <x:v>0</x:v>
      </x:c>
      <x:c r="G4399" s="6" t="n">
        <x:v>0.375</x:v>
      </x:c>
      <x:c r="H4399" s="6" t="n">
        <x:v>0</x:v>
      </x:c>
      <x:c r="I4399" s="6" t="n">
        <x:v>0</x:v>
      </x:c>
      <x:c r="J4399" s="6" t="str">
        <x:v>[0.4, 0.225, 0.375]</x:v>
      </x:c>
      <x:c r="K4399" s="7" t="str">
        <x:v>需确认条件及分段</x:v>
      </x:c>
      <x:c r="L4399" s="6" t="str">
        <x:v>https://raw.githubusercontent.com/Mar-7th/StarRailRes/dbe8cdfcfb0bf657b9fe1cf92d5537f118ccb487/index_new/cn/character_skills.json</x:v>
      </x:c>
    </x:row>
    <x:row r="4400" ht="53" customHeight="1">
      <x:c r="A4400" s="6" t="str">
        <x:v>140709_7</x:v>
      </x:c>
      <x:c r="B4400" s="6" t="str">
        <x:v>140709</x:v>
      </x:c>
      <x:c r="C4400" s="6" t="n">
        <x:v>7</x:v>
      </x:c>
      <x:c r="D4400" s="6" t="str">
        <x:v>骸爪，冥龙之环拥</x:v>
      </x:c>
      <x:c r="E4400" s="7" t="str">
        <x:v>消耗除死龙以外的我方全体当前40%的生命值，遐蝶与死龙向目标发起连携攻击，对敌方全体造成等同于遐蝶24.37%和40.62%生命上限的量子属性伤害。
若当前生命值不足，最多使当前生命值降至1点。</x:v>
      </x:c>
      <x:c r="F4400" s="6" t="n">
        <x:v>0</x:v>
      </x:c>
      <x:c r="G4400" s="6" t="n">
        <x:v>0.4062</x:v>
      </x:c>
      <x:c r="H4400" s="6" t="n">
        <x:v>0</x:v>
      </x:c>
      <x:c r="I4400" s="6" t="n">
        <x:v>0</x:v>
      </x:c>
      <x:c r="J4400" s="6" t="str">
        <x:v>[0.4, 0.2437, 0.4062]</x:v>
      </x:c>
      <x:c r="K4400" s="7" t="str">
        <x:v>需确认条件及分段</x:v>
      </x:c>
      <x:c r="L4400" s="6" t="str">
        <x:v>https://raw.githubusercontent.com/Mar-7th/StarRailRes/dbe8cdfcfb0bf657b9fe1cf92d5537f118ccb487/index_new/cn/character_skills.json</x:v>
      </x:c>
    </x:row>
    <x:row r="4401" ht="53" customHeight="1">
      <x:c r="A4401" s="6" t="str">
        <x:v>140709_8</x:v>
      </x:c>
      <x:c r="B4401" s="6" t="str">
        <x:v>140709</x:v>
      </x:c>
      <x:c r="C4401" s="6" t="n">
        <x:v>8</x:v>
      </x:c>
      <x:c r="D4401" s="6" t="str">
        <x:v>骸爪，冥龙之环拥</x:v>
      </x:c>
      <x:c r="E4401" s="7" t="str">
        <x:v>消耗除死龙以外的我方全体当前40%的生命值，遐蝶与死龙向目标发起连携攻击，对敌方全体造成等同于遐蝶26.25%和43.75%生命上限的量子属性伤害。
若当前生命值不足，最多使当前生命值降至1点。</x:v>
      </x:c>
      <x:c r="F4401" s="6" t="n">
        <x:v>0</x:v>
      </x:c>
      <x:c r="G4401" s="6" t="n">
        <x:v>0.4375</x:v>
      </x:c>
      <x:c r="H4401" s="6" t="n">
        <x:v>0</x:v>
      </x:c>
      <x:c r="I4401" s="6" t="n">
        <x:v>0</x:v>
      </x:c>
      <x:c r="J4401" s="6" t="str">
        <x:v>[0.4, 0.2625, 0.4375]</x:v>
      </x:c>
      <x:c r="K4401" s="7" t="str">
        <x:v>需确认条件及分段</x:v>
      </x:c>
      <x:c r="L4401" s="6" t="str">
        <x:v>https://raw.githubusercontent.com/Mar-7th/StarRailRes/dbe8cdfcfb0bf657b9fe1cf92d5537f118ccb487/index_new/cn/character_skills.json</x:v>
      </x:c>
    </x:row>
    <x:row r="4402" ht="53" customHeight="1">
      <x:c r="A4402" s="6" t="str">
        <x:v>140709_9</x:v>
      </x:c>
      <x:c r="B4402" s="6" t="str">
        <x:v>140709</x:v>
      </x:c>
      <x:c r="C4402" s="6" t="n">
        <x:v>9</x:v>
      </x:c>
      <x:c r="D4402" s="6" t="str">
        <x:v>骸爪，冥龙之环拥</x:v>
      </x:c>
      <x:c r="E4402" s="7" t="str">
        <x:v>消耗除死龙以外的我方全体当前40%的生命值，遐蝶与死龙向目标发起连携攻击，对敌方全体造成等同于遐蝶28.12%和46.88%生命上限的量子属性伤害。
若当前生命值不足，最多使当前生命值降至1点。</x:v>
      </x:c>
      <x:c r="F4402" s="6" t="n">
        <x:v>0</x:v>
      </x:c>
      <x:c r="G4402" s="6" t="n">
        <x:v>0.4688</x:v>
      </x:c>
      <x:c r="H4402" s="6" t="n">
        <x:v>0</x:v>
      </x:c>
      <x:c r="I4402" s="6" t="n">
        <x:v>0</x:v>
      </x:c>
      <x:c r="J4402" s="6" t="str">
        <x:v>[0.4, 0.2812, 0.4688]</x:v>
      </x:c>
      <x:c r="K4402" s="7" t="str">
        <x:v>需确认条件及分段</x:v>
      </x:c>
      <x:c r="L4402" s="6" t="str">
        <x:v>https://raw.githubusercontent.com/Mar-7th/StarRailRes/dbe8cdfcfb0bf657b9fe1cf92d5537f118ccb487/index_new/cn/character_skills.json</x:v>
      </x:c>
    </x:row>
    <x:row r="4403" ht="53" customHeight="1">
      <x:c r="A4403" s="6" t="str">
        <x:v>140709_10</x:v>
      </x:c>
      <x:c r="B4403" s="6" t="str">
        <x:v>140709</x:v>
      </x:c>
      <x:c r="C4403" s="6" t="n">
        <x:v>10</x:v>
      </x:c>
      <x:c r="D4403" s="6" t="str">
        <x:v>骸爪，冥龙之环拥</x:v>
      </x:c>
      <x:c r="E4403" s="7" t="str">
        <x:v>消耗除死龙以外的我方全体当前40%的生命值，遐蝶与死龙向目标发起连携攻击，对敌方全体造成等同于遐蝶30%和50%生命上限的量子属性伤害。
若当前生命值不足，最多使当前生命值降至1点。</x:v>
      </x:c>
      <x:c r="F4403" s="6" t="n">
        <x:v>0</x:v>
      </x:c>
      <x:c r="G4403" s="6" t="n">
        <x:v>0.5</x:v>
      </x:c>
      <x:c r="H4403" s="6" t="n">
        <x:v>0</x:v>
      </x:c>
      <x:c r="I4403" s="6" t="n">
        <x:v>0</x:v>
      </x:c>
      <x:c r="J4403" s="6" t="str">
        <x:v>[0.4, 0.3, 0.5]</x:v>
      </x:c>
      <x:c r="K4403" s="7" t="str">
        <x:v>需确认条件及分段</x:v>
      </x:c>
      <x:c r="L4403" s="6" t="str">
        <x:v>https://raw.githubusercontent.com/Mar-7th/StarRailRes/dbe8cdfcfb0bf657b9fe1cf92d5537f118ccb487/index_new/cn/character_skills.json</x:v>
      </x:c>
    </x:row>
    <x:row r="4404" ht="53" customHeight="1">
      <x:c r="A4404" s="6" t="str">
        <x:v>140709_11</x:v>
      </x:c>
      <x:c r="B4404" s="6" t="str">
        <x:v>140709</x:v>
      </x:c>
      <x:c r="C4404" s="6" t="n">
        <x:v>11</x:v>
      </x:c>
      <x:c r="D4404" s="6" t="str">
        <x:v>骸爪，冥龙之环拥</x:v>
      </x:c>
      <x:c r="E4404" s="7" t="str">
        <x:v>消耗除死龙以外的我方全体当前40%的生命值，遐蝶与死龙向目标发起连携攻击，对敌方全体造成等同于遐蝶31.5%和52.5%生命上限的量子属性伤害。
若当前生命值不足，最多使当前生命值降至1点。</x:v>
      </x:c>
      <x:c r="F4404" s="6" t="n">
        <x:v>0</x:v>
      </x:c>
      <x:c r="G4404" s="6" t="n">
        <x:v>0.525</x:v>
      </x:c>
      <x:c r="H4404" s="6" t="n">
        <x:v>0</x:v>
      </x:c>
      <x:c r="I4404" s="6" t="n">
        <x:v>0</x:v>
      </x:c>
      <x:c r="J4404" s="6" t="str">
        <x:v>[0.4, 0.315, 0.525]</x:v>
      </x:c>
      <x:c r="K4404" s="7" t="str">
        <x:v>需确认条件及分段</x:v>
      </x:c>
      <x:c r="L4404" s="6" t="str">
        <x:v>https://raw.githubusercontent.com/Mar-7th/StarRailRes/dbe8cdfcfb0bf657b9fe1cf92d5537f118ccb487/index_new/cn/character_skills.json</x:v>
      </x:c>
    </x:row>
    <x:row r="4405" ht="53" customHeight="1">
      <x:c r="A4405" s="6" t="str">
        <x:v>140709_12</x:v>
      </x:c>
      <x:c r="B4405" s="6" t="str">
        <x:v>140709</x:v>
      </x:c>
      <x:c r="C4405" s="6" t="n">
        <x:v>12</x:v>
      </x:c>
      <x:c r="D4405" s="6" t="str">
        <x:v>骸爪，冥龙之环拥</x:v>
      </x:c>
      <x:c r="E4405" s="7" t="str">
        <x:v>消耗除死龙以外的我方全体当前40%的生命值，遐蝶与死龙向目标发起连携攻击，对敌方全体造成等同于遐蝶33%和55%生命上限的量子属性伤害。
若当前生命值不足，最多使当前生命值降至1点。</x:v>
      </x:c>
      <x:c r="F4405" s="6" t="n">
        <x:v>0</x:v>
      </x:c>
      <x:c r="G4405" s="6" t="n">
        <x:v>0.55</x:v>
      </x:c>
      <x:c r="H4405" s="6" t="n">
        <x:v>0</x:v>
      </x:c>
      <x:c r="I4405" s="6" t="n">
        <x:v>0</x:v>
      </x:c>
      <x:c r="J4405" s="6" t="str">
        <x:v>[0.4, 0.33, 0.55]</x:v>
      </x:c>
      <x:c r="K4405" s="7" t="str">
        <x:v>需确认条件及分段</x:v>
      </x:c>
      <x:c r="L4405" s="6" t="str">
        <x:v>https://raw.githubusercontent.com/Mar-7th/StarRailRes/dbe8cdfcfb0bf657b9fe1cf92d5537f118ccb487/index_new/cn/character_skills.json</x:v>
      </x:c>
    </x:row>
    <x:row r="4406" ht="53" customHeight="1">
      <x:c r="A4406" s="6" t="str">
        <x:v>140709_13</x:v>
      </x:c>
      <x:c r="B4406" s="6" t="str">
        <x:v>140709</x:v>
      </x:c>
      <x:c r="C4406" s="6" t="n">
        <x:v>13</x:v>
      </x:c>
      <x:c r="D4406" s="6" t="str">
        <x:v>骸爪，冥龙之环拥</x:v>
      </x:c>
      <x:c r="E4406" s="7" t="str">
        <x:v>消耗除死龙以外的我方全体当前40%的生命值，遐蝶与死龙向目标发起连携攻击，对敌方全体造成等同于遐蝶34.5%和57.5%生命上限的量子属性伤害。
若当前生命值不足，最多使当前生命值降至1点。</x:v>
      </x:c>
      <x:c r="F4406" s="6" t="n">
        <x:v>0</x:v>
      </x:c>
      <x:c r="G4406" s="6" t="n">
        <x:v>0.575</x:v>
      </x:c>
      <x:c r="H4406" s="6" t="n">
        <x:v>0</x:v>
      </x:c>
      <x:c r="I4406" s="6" t="n">
        <x:v>0</x:v>
      </x:c>
      <x:c r="J4406" s="6" t="str">
        <x:v>[0.4, 0.345, 0.575]</x:v>
      </x:c>
      <x:c r="K4406" s="7" t="str">
        <x:v>需确认条件及分段</x:v>
      </x:c>
      <x:c r="L4406" s="6" t="str">
        <x:v>https://raw.githubusercontent.com/Mar-7th/StarRailRes/dbe8cdfcfb0bf657b9fe1cf92d5537f118ccb487/index_new/cn/character_skills.json</x:v>
      </x:c>
    </x:row>
    <x:row r="4407" ht="53" customHeight="1">
      <x:c r="A4407" s="6" t="str">
        <x:v>140709_14</x:v>
      </x:c>
      <x:c r="B4407" s="6" t="str">
        <x:v>140709</x:v>
      </x:c>
      <x:c r="C4407" s="6" t="n">
        <x:v>14</x:v>
      </x:c>
      <x:c r="D4407" s="6" t="str">
        <x:v>骸爪，冥龙之环拥</x:v>
      </x:c>
      <x:c r="E4407" s="7" t="str">
        <x:v>消耗除死龙以外的我方全体当前40%的生命值，遐蝶与死龙向目标发起连携攻击，对敌方全体造成等同于遐蝶36%和60%生命上限的量子属性伤害。
若当前生命值不足，最多使当前生命值降至1点。</x:v>
      </x:c>
      <x:c r="F4407" s="6" t="n">
        <x:v>0</x:v>
      </x:c>
      <x:c r="G4407" s="6" t="n">
        <x:v>0.6</x:v>
      </x:c>
      <x:c r="H4407" s="6" t="n">
        <x:v>0</x:v>
      </x:c>
      <x:c r="I4407" s="6" t="n">
        <x:v>0</x:v>
      </x:c>
      <x:c r="J4407" s="6" t="str">
        <x:v>[0.4, 0.36, 0.6]</x:v>
      </x:c>
      <x:c r="K4407" s="7" t="str">
        <x:v>需确认条件及分段</x:v>
      </x:c>
      <x:c r="L4407" s="6" t="str">
        <x:v>https://raw.githubusercontent.com/Mar-7th/StarRailRes/dbe8cdfcfb0bf657b9fe1cf92d5537f118ccb487/index_new/cn/character_skills.json</x:v>
      </x:c>
    </x:row>
    <x:row r="4408" ht="53" customHeight="1">
      <x:c r="A4408" s="6" t="str">
        <x:v>140709_15</x:v>
      </x:c>
      <x:c r="B4408" s="6" t="str">
        <x:v>140709</x:v>
      </x:c>
      <x:c r="C4408" s="6" t="n">
        <x:v>15</x:v>
      </x:c>
      <x:c r="D4408" s="6" t="str">
        <x:v>骸爪，冥龙之环拥</x:v>
      </x:c>
      <x:c r="E4408" s="7" t="str">
        <x:v>消耗除死龙以外的我方全体当前40%的生命值，遐蝶与死龙向目标发起连携攻击，对敌方全体造成等同于遐蝶37.5%和62.5%生命上限的量子属性伤害。
若当前生命值不足，最多使当前生命值降至1点。</x:v>
      </x:c>
      <x:c r="F4408" s="6" t="n">
        <x:v>0</x:v>
      </x:c>
      <x:c r="G4408" s="6" t="n">
        <x:v>0.625</x:v>
      </x:c>
      <x:c r="H4408" s="6" t="n">
        <x:v>0</x:v>
      </x:c>
      <x:c r="I4408" s="6" t="n">
        <x:v>0</x:v>
      </x:c>
      <x:c r="J4408" s="6" t="str">
        <x:v>[0.4, 0.375, 0.625]</x:v>
      </x:c>
      <x:c r="K4408" s="7" t="str">
        <x:v>需确认条件及分段</x:v>
      </x:c>
      <x:c r="L4408" s="6" t="str">
        <x:v>https://raw.githubusercontent.com/Mar-7th/StarRailRes/dbe8cdfcfb0bf657b9fe1cf92d5537f118ccb487/index_new/cn/character_skills.json</x:v>
      </x:c>
    </x:row>
    <x:row r="4409" ht="20" customHeight="1">
      <x:c r="A4409" s="6" t="str">
        <x:v>140801_1</x:v>
      </x:c>
      <x:c r="B4409" s="6" t="str">
        <x:v>140801</x:v>
      </x:c>
      <x:c r="C4409" s="6" t="n">
        <x:v>1</x:v>
      </x:c>
      <x:c r="D4409" s="6" t="str">
        <x:v>逐火救世，行则将至</x:v>
      </x:c>
      <x:c r="E4409" s="7" t="str">
        <x:v>对指定敌方单体造成等同于白厄50%攻击力的物理属性伤害。</x:v>
      </x:c>
      <x:c r="F4409" s="6" t="n">
        <x:v>0.5</x:v>
      </x:c>
      <x:c r="G4409" s="6" t="n">
        <x:v>0</x:v>
      </x:c>
      <x:c r="H4409" s="6" t="n">
        <x:v>0</x:v>
      </x:c>
      <x:c r="I4409" s="6" t="n">
        <x:v>0</x:v>
      </x:c>
      <x:c r="J4409" s="6" t="str">
        <x:v>[0.5]</x:v>
      </x:c>
      <x:c r="K4409" s="7" t="str">
        <x:v>需确认条件及分段</x:v>
      </x:c>
      <x:c r="L4409" s="6" t="str">
        <x:v>https://raw.githubusercontent.com/Mar-7th/StarRailRes/dbe8cdfcfb0bf657b9fe1cf92d5537f118ccb487/index_new/cn/character_skills.json</x:v>
      </x:c>
    </x:row>
    <x:row r="4410" ht="20" customHeight="1">
      <x:c r="A4410" s="6" t="str">
        <x:v>140801_2</x:v>
      </x:c>
      <x:c r="B4410" s="6" t="str">
        <x:v>140801</x:v>
      </x:c>
      <x:c r="C4410" s="6" t="n">
        <x:v>2</x:v>
      </x:c>
      <x:c r="D4410" s="6" t="str">
        <x:v>逐火救世，行则将至</x:v>
      </x:c>
      <x:c r="E4410" s="7" t="str">
        <x:v>对指定敌方单体造成等同于白厄60%攻击力的物理属性伤害。</x:v>
      </x:c>
      <x:c r="F4410" s="6" t="n">
        <x:v>0.6</x:v>
      </x:c>
      <x:c r="G4410" s="6" t="n">
        <x:v>0</x:v>
      </x:c>
      <x:c r="H4410" s="6" t="n">
        <x:v>0</x:v>
      </x:c>
      <x:c r="I4410" s="6" t="n">
        <x:v>0</x:v>
      </x:c>
      <x:c r="J4410" s="6" t="str">
        <x:v>[0.6]</x:v>
      </x:c>
      <x:c r="K4410" s="7" t="str">
        <x:v>需确认条件及分段</x:v>
      </x:c>
      <x:c r="L4410" s="6" t="str">
        <x:v>https://raw.githubusercontent.com/Mar-7th/StarRailRes/dbe8cdfcfb0bf657b9fe1cf92d5537f118ccb487/index_new/cn/character_skills.json</x:v>
      </x:c>
    </x:row>
    <x:row r="4411" ht="20" customHeight="1">
      <x:c r="A4411" s="6" t="str">
        <x:v>140801_3</x:v>
      </x:c>
      <x:c r="B4411" s="6" t="str">
        <x:v>140801</x:v>
      </x:c>
      <x:c r="C4411" s="6" t="n">
        <x:v>3</x:v>
      </x:c>
      <x:c r="D4411" s="6" t="str">
        <x:v>逐火救世，行则将至</x:v>
      </x:c>
      <x:c r="E4411" s="7" t="str">
        <x:v>对指定敌方单体造成等同于白厄70%攻击力的物理属性伤害。</x:v>
      </x:c>
      <x:c r="F4411" s="6" t="n">
        <x:v>0.7</x:v>
      </x:c>
      <x:c r="G4411" s="6" t="n">
        <x:v>0</x:v>
      </x:c>
      <x:c r="H4411" s="6" t="n">
        <x:v>0</x:v>
      </x:c>
      <x:c r="I4411" s="6" t="n">
        <x:v>0</x:v>
      </x:c>
      <x:c r="J4411" s="6" t="str">
        <x:v>[0.7]</x:v>
      </x:c>
      <x:c r="K4411" s="7" t="str">
        <x:v>需确认条件及分段</x:v>
      </x:c>
      <x:c r="L4411" s="6" t="str">
        <x:v>https://raw.githubusercontent.com/Mar-7th/StarRailRes/dbe8cdfcfb0bf657b9fe1cf92d5537f118ccb487/index_new/cn/character_skills.json</x:v>
      </x:c>
    </x:row>
    <x:row r="4412" ht="20" customHeight="1">
      <x:c r="A4412" s="6" t="str">
        <x:v>140801_4</x:v>
      </x:c>
      <x:c r="B4412" s="6" t="str">
        <x:v>140801</x:v>
      </x:c>
      <x:c r="C4412" s="6" t="n">
        <x:v>4</x:v>
      </x:c>
      <x:c r="D4412" s="6" t="str">
        <x:v>逐火救世，行则将至</x:v>
      </x:c>
      <x:c r="E4412" s="7" t="str">
        <x:v>对指定敌方单体造成等同于白厄80%攻击力的物理属性伤害。</x:v>
      </x:c>
      <x:c r="F4412" s="6" t="n">
        <x:v>0.8</x:v>
      </x:c>
      <x:c r="G4412" s="6" t="n">
        <x:v>0</x:v>
      </x:c>
      <x:c r="H4412" s="6" t="n">
        <x:v>0</x:v>
      </x:c>
      <x:c r="I4412" s="6" t="n">
        <x:v>0</x:v>
      </x:c>
      <x:c r="J4412" s="6" t="str">
        <x:v>[0.8]</x:v>
      </x:c>
      <x:c r="K4412" s="7" t="str">
        <x:v>需确认条件及分段</x:v>
      </x:c>
      <x:c r="L4412" s="6" t="str">
        <x:v>https://raw.githubusercontent.com/Mar-7th/StarRailRes/dbe8cdfcfb0bf657b9fe1cf92d5537f118ccb487/index_new/cn/character_skills.json</x:v>
      </x:c>
    </x:row>
    <x:row r="4413" ht="20" customHeight="1">
      <x:c r="A4413" s="6" t="str">
        <x:v>140801_5</x:v>
      </x:c>
      <x:c r="B4413" s="6" t="str">
        <x:v>140801</x:v>
      </x:c>
      <x:c r="C4413" s="6" t="n">
        <x:v>5</x:v>
      </x:c>
      <x:c r="D4413" s="6" t="str">
        <x:v>逐火救世，行则将至</x:v>
      </x:c>
      <x:c r="E4413" s="7" t="str">
        <x:v>对指定敌方单体造成等同于白厄90%攻击力的物理属性伤害。</x:v>
      </x:c>
      <x:c r="F4413" s="6" t="n">
        <x:v>0.9</x:v>
      </x:c>
      <x:c r="G4413" s="6" t="n">
        <x:v>0</x:v>
      </x:c>
      <x:c r="H4413" s="6" t="n">
        <x:v>0</x:v>
      </x:c>
      <x:c r="I4413" s="6" t="n">
        <x:v>0</x:v>
      </x:c>
      <x:c r="J4413" s="6" t="str">
        <x:v>[0.9]</x:v>
      </x:c>
      <x:c r="K4413" s="7" t="str">
        <x:v>需确认条件及分段</x:v>
      </x:c>
      <x:c r="L4413" s="6" t="str">
        <x:v>https://raw.githubusercontent.com/Mar-7th/StarRailRes/dbe8cdfcfb0bf657b9fe1cf92d5537f118ccb487/index_new/cn/character_skills.json</x:v>
      </x:c>
    </x:row>
    <x:row r="4414" ht="20" customHeight="1">
      <x:c r="A4414" s="6" t="str">
        <x:v>140801_6</x:v>
      </x:c>
      <x:c r="B4414" s="6" t="str">
        <x:v>140801</x:v>
      </x:c>
      <x:c r="C4414" s="6" t="n">
        <x:v>6</x:v>
      </x:c>
      <x:c r="D4414" s="6" t="str">
        <x:v>逐火救世，行则将至</x:v>
      </x:c>
      <x:c r="E4414" s="7" t="str">
        <x:v>对指定敌方单体造成等同于白厄100%攻击力的物理属性伤害。</x:v>
      </x:c>
      <x:c r="F4414" s="6" t="n">
        <x:v>1</x:v>
      </x:c>
      <x:c r="G4414" s="6" t="n">
        <x:v>0</x:v>
      </x:c>
      <x:c r="H4414" s="6" t="n">
        <x:v>0</x:v>
      </x:c>
      <x:c r="I4414" s="6" t="n">
        <x:v>0</x:v>
      </x:c>
      <x:c r="J4414" s="6" t="str">
        <x:v>[1]</x:v>
      </x:c>
      <x:c r="K4414" s="7" t="str">
        <x:v>需确认条件及分段</x:v>
      </x:c>
      <x:c r="L4414" s="6" t="str">
        <x:v>https://raw.githubusercontent.com/Mar-7th/StarRailRes/dbe8cdfcfb0bf657b9fe1cf92d5537f118ccb487/index_new/cn/character_skills.json</x:v>
      </x:c>
    </x:row>
    <x:row r="4415" ht="20" customHeight="1">
      <x:c r="A4415" s="6" t="str">
        <x:v>140801_7</x:v>
      </x:c>
      <x:c r="B4415" s="6" t="str">
        <x:v>140801</x:v>
      </x:c>
      <x:c r="C4415" s="6" t="n">
        <x:v>7</x:v>
      </x:c>
      <x:c r="D4415" s="6" t="str">
        <x:v>逐火救世，行则将至</x:v>
      </x:c>
      <x:c r="E4415" s="7" t="str">
        <x:v>对指定敌方单体造成等同于白厄110%攻击力的物理属性伤害。</x:v>
      </x:c>
      <x:c r="F4415" s="6" t="n">
        <x:v>1.1</x:v>
      </x:c>
      <x:c r="G4415" s="6" t="n">
        <x:v>0</x:v>
      </x:c>
      <x:c r="H4415" s="6" t="n">
        <x:v>0</x:v>
      </x:c>
      <x:c r="I4415" s="6" t="n">
        <x:v>0</x:v>
      </x:c>
      <x:c r="J4415" s="6" t="str">
        <x:v>[1.1]</x:v>
      </x:c>
      <x:c r="K4415" s="7" t="str">
        <x:v>需确认条件及分段</x:v>
      </x:c>
      <x:c r="L4415" s="6" t="str">
        <x:v>https://raw.githubusercontent.com/Mar-7th/StarRailRes/dbe8cdfcfb0bf657b9fe1cf92d5537f118ccb487/index_new/cn/character_skills.json</x:v>
      </x:c>
    </x:row>
    <x:row r="4416" ht="20" customHeight="1">
      <x:c r="A4416" s="6" t="str">
        <x:v>140801_8</x:v>
      </x:c>
      <x:c r="B4416" s="6" t="str">
        <x:v>140801</x:v>
      </x:c>
      <x:c r="C4416" s="6" t="n">
        <x:v>8</x:v>
      </x:c>
      <x:c r="D4416" s="6" t="str">
        <x:v>逐火救世，行则将至</x:v>
      </x:c>
      <x:c r="E4416" s="7" t="str">
        <x:v>对指定敌方单体造成等同于白厄120%攻击力的物理属性伤害。</x:v>
      </x:c>
      <x:c r="F4416" s="6" t="n">
        <x:v>1.2</x:v>
      </x:c>
      <x:c r="G4416" s="6" t="n">
        <x:v>0</x:v>
      </x:c>
      <x:c r="H4416" s="6" t="n">
        <x:v>0</x:v>
      </x:c>
      <x:c r="I4416" s="6" t="n">
        <x:v>0</x:v>
      </x:c>
      <x:c r="J4416" s="6" t="str">
        <x:v>[1.2]</x:v>
      </x:c>
      <x:c r="K4416" s="7" t="str">
        <x:v>需确认条件及分段</x:v>
      </x:c>
      <x:c r="L4416" s="6" t="str">
        <x:v>https://raw.githubusercontent.com/Mar-7th/StarRailRes/dbe8cdfcfb0bf657b9fe1cf92d5537f118ccb487/index_new/cn/character_skills.json</x:v>
      </x:c>
    </x:row>
    <x:row r="4417" ht="20" customHeight="1">
      <x:c r="A4417" s="6" t="str">
        <x:v>140801_9</x:v>
      </x:c>
      <x:c r="B4417" s="6" t="str">
        <x:v>140801</x:v>
      </x:c>
      <x:c r="C4417" s="6" t="n">
        <x:v>9</x:v>
      </x:c>
      <x:c r="D4417" s="6" t="str">
        <x:v>逐火救世，行则将至</x:v>
      </x:c>
      <x:c r="E4417" s="7" t="str">
        <x:v>对指定敌方单体造成等同于白厄130%攻击力的物理属性伤害。</x:v>
      </x:c>
      <x:c r="F4417" s="6" t="n">
        <x:v>1.3</x:v>
      </x:c>
      <x:c r="G4417" s="6" t="n">
        <x:v>0</x:v>
      </x:c>
      <x:c r="H4417" s="6" t="n">
        <x:v>0</x:v>
      </x:c>
      <x:c r="I4417" s="6" t="n">
        <x:v>0</x:v>
      </x:c>
      <x:c r="J4417" s="6" t="str">
        <x:v>[1.3]</x:v>
      </x:c>
      <x:c r="K4417" s="7" t="str">
        <x:v>需确认条件及分段</x:v>
      </x:c>
      <x:c r="L4417" s="6" t="str">
        <x:v>https://raw.githubusercontent.com/Mar-7th/StarRailRes/dbe8cdfcfb0bf657b9fe1cf92d5537f118ccb487/index_new/cn/character_skills.json</x:v>
      </x:c>
    </x:row>
    <x:row r="4418" ht="20" customHeight="1">
      <x:c r="A4418" s="6" t="str">
        <x:v>140801_10</x:v>
      </x:c>
      <x:c r="B4418" s="6" t="str">
        <x:v>140801</x:v>
      </x:c>
      <x:c r="C4418" s="6" t="n">
        <x:v>10</x:v>
      </x:c>
      <x:c r="D4418" s="6" t="str">
        <x:v>逐火救世，行则将至</x:v>
      </x:c>
      <x:c r="E4418" s="7" t="str">
        <x:v>对指定敌方单体造成等同于白厄140%攻击力的物理属性伤害。</x:v>
      </x:c>
      <x:c r="F4418" s="6" t="n">
        <x:v>1.4</x:v>
      </x:c>
      <x:c r="G4418" s="6" t="n">
        <x:v>0</x:v>
      </x:c>
      <x:c r="H4418" s="6" t="n">
        <x:v>0</x:v>
      </x:c>
      <x:c r="I4418" s="6" t="n">
        <x:v>0</x:v>
      </x:c>
      <x:c r="J4418" s="6" t="str">
        <x:v>[1.4]</x:v>
      </x:c>
      <x:c r="K4418" s="7" t="str">
        <x:v>需确认条件及分段</x:v>
      </x:c>
      <x:c r="L4418" s="6" t="str">
        <x:v>https://raw.githubusercontent.com/Mar-7th/StarRailRes/dbe8cdfcfb0bf657b9fe1cf92d5537f118ccb487/index_new/cn/character_skills.json</x:v>
      </x:c>
    </x:row>
    <x:row r="4419" ht="38" customHeight="1">
      <x:c r="A4419" s="6" t="str">
        <x:v>140802_1</x:v>
      </x:c>
      <x:c r="B4419" s="6" t="str">
        <x:v>140802</x:v>
      </x:c>
      <x:c r="C4419" s="6" t="n">
        <x:v>1</x:v>
      </x:c>
      <x:c r="D4419" s="6" t="str">
        <x:v>黎明创世，地辟天开</x:v>
      </x:c>
      <x:c r="E4419" s="7" t="str">
        <x:v>获得2点【火种】，对指定敌方单体造成等同于白厄150%攻击力的物理属性伤害，对相邻目标造成等同于白厄60%攻击力的物理属性伤害。</x:v>
      </x:c>
      <x:c r="F4419" s="6" t="n">
        <x:v>2.1</x:v>
      </x:c>
      <x:c r="G4419" s="6" t="n">
        <x:v>0</x:v>
      </x:c>
      <x:c r="H4419" s="6" t="n">
        <x:v>0</x:v>
      </x:c>
      <x:c r="I4419" s="6" t="n">
        <x:v>0</x:v>
      </x:c>
      <x:c r="J4419" s="6" t="str">
        <x:v>[1.5, 0.6, 2]</x:v>
      </x:c>
      <x:c r="K4419" s="7" t="str">
        <x:v>需确认条件及分段</x:v>
      </x:c>
      <x:c r="L4419" s="6" t="str">
        <x:v>https://raw.githubusercontent.com/Mar-7th/StarRailRes/dbe8cdfcfb0bf657b9fe1cf92d5537f118ccb487/index_new/cn/character_skills.json</x:v>
      </x:c>
    </x:row>
    <x:row r="4420" ht="38" customHeight="1">
      <x:c r="A4420" s="6" t="str">
        <x:v>140802_2</x:v>
      </x:c>
      <x:c r="B4420" s="6" t="str">
        <x:v>140802</x:v>
      </x:c>
      <x:c r="C4420" s="6" t="n">
        <x:v>2</x:v>
      </x:c>
      <x:c r="D4420" s="6" t="str">
        <x:v>黎明创世，地辟天开</x:v>
      </x:c>
      <x:c r="E4420" s="7" t="str">
        <x:v>获得2点【火种】，对指定敌方单体造成等同于白厄165%攻击力的物理属性伤害，对相邻目标造成等同于白厄66%攻击力的物理属性伤害。</x:v>
      </x:c>
      <x:c r="F4420" s="6" t="n">
        <x:v>2.31</x:v>
      </x:c>
      <x:c r="G4420" s="6" t="n">
        <x:v>0</x:v>
      </x:c>
      <x:c r="H4420" s="6" t="n">
        <x:v>0</x:v>
      </x:c>
      <x:c r="I4420" s="6" t="n">
        <x:v>0</x:v>
      </x:c>
      <x:c r="J4420" s="6" t="str">
        <x:v>[1.65, 0.66, 2]</x:v>
      </x:c>
      <x:c r="K4420" s="7" t="str">
        <x:v>需确认条件及分段</x:v>
      </x:c>
      <x:c r="L4420" s="6" t="str">
        <x:v>https://raw.githubusercontent.com/Mar-7th/StarRailRes/dbe8cdfcfb0bf657b9fe1cf92d5537f118ccb487/index_new/cn/character_skills.json</x:v>
      </x:c>
    </x:row>
    <x:row r="4421" ht="38" customHeight="1">
      <x:c r="A4421" s="6" t="str">
        <x:v>140802_3</x:v>
      </x:c>
      <x:c r="B4421" s="6" t="str">
        <x:v>140802</x:v>
      </x:c>
      <x:c r="C4421" s="6" t="n">
        <x:v>3</x:v>
      </x:c>
      <x:c r="D4421" s="6" t="str">
        <x:v>黎明创世，地辟天开</x:v>
      </x:c>
      <x:c r="E4421" s="7" t="str">
        <x:v>获得2点【火种】，对指定敌方单体造成等同于白厄180%攻击力的物理属性伤害，对相邻目标造成等同于白厄72%攻击力的物理属性伤害。</x:v>
      </x:c>
      <x:c r="F4421" s="6" t="n">
        <x:v>2.52</x:v>
      </x:c>
      <x:c r="G4421" s="6" t="n">
        <x:v>0</x:v>
      </x:c>
      <x:c r="H4421" s="6" t="n">
        <x:v>0</x:v>
      </x:c>
      <x:c r="I4421" s="6" t="n">
        <x:v>0</x:v>
      </x:c>
      <x:c r="J4421" s="6" t="str">
        <x:v>[1.8, 0.72, 2]</x:v>
      </x:c>
      <x:c r="K4421" s="7" t="str">
        <x:v>需确认条件及分段</x:v>
      </x:c>
      <x:c r="L4421" s="6" t="str">
        <x:v>https://raw.githubusercontent.com/Mar-7th/StarRailRes/dbe8cdfcfb0bf657b9fe1cf92d5537f118ccb487/index_new/cn/character_skills.json</x:v>
      </x:c>
    </x:row>
    <x:row r="4422" ht="38" customHeight="1">
      <x:c r="A4422" s="6" t="str">
        <x:v>140802_4</x:v>
      </x:c>
      <x:c r="B4422" s="6" t="str">
        <x:v>140802</x:v>
      </x:c>
      <x:c r="C4422" s="6" t="n">
        <x:v>4</x:v>
      </x:c>
      <x:c r="D4422" s="6" t="str">
        <x:v>黎明创世，地辟天开</x:v>
      </x:c>
      <x:c r="E4422" s="7" t="str">
        <x:v>获得2点【火种】，对指定敌方单体造成等同于白厄195%攻击力的物理属性伤害，对相邻目标造成等同于白厄78%攻击力的物理属性伤害。</x:v>
      </x:c>
      <x:c r="F4422" s="6" t="n">
        <x:v>2.73</x:v>
      </x:c>
      <x:c r="G4422" s="6" t="n">
        <x:v>0</x:v>
      </x:c>
      <x:c r="H4422" s="6" t="n">
        <x:v>0</x:v>
      </x:c>
      <x:c r="I4422" s="6" t="n">
        <x:v>0</x:v>
      </x:c>
      <x:c r="J4422" s="6" t="str">
        <x:v>[1.95, 0.78, 2]</x:v>
      </x:c>
      <x:c r="K4422" s="7" t="str">
        <x:v>需确认条件及分段</x:v>
      </x:c>
      <x:c r="L4422" s="6" t="str">
        <x:v>https://raw.githubusercontent.com/Mar-7th/StarRailRes/dbe8cdfcfb0bf657b9fe1cf92d5537f118ccb487/index_new/cn/character_skills.json</x:v>
      </x:c>
    </x:row>
    <x:row r="4423" ht="38" customHeight="1">
      <x:c r="A4423" s="6" t="str">
        <x:v>140802_5</x:v>
      </x:c>
      <x:c r="B4423" s="6" t="str">
        <x:v>140802</x:v>
      </x:c>
      <x:c r="C4423" s="6" t="n">
        <x:v>5</x:v>
      </x:c>
      <x:c r="D4423" s="6" t="str">
        <x:v>黎明创世，地辟天开</x:v>
      </x:c>
      <x:c r="E4423" s="7" t="str">
        <x:v>获得2点【火种】，对指定敌方单体造成等同于白厄210%攻击力的物理属性伤害，对相邻目标造成等同于白厄84%攻击力的物理属性伤害。</x:v>
      </x:c>
      <x:c r="F4423" s="6" t="n">
        <x:v>2.94</x:v>
      </x:c>
      <x:c r="G4423" s="6" t="n">
        <x:v>0</x:v>
      </x:c>
      <x:c r="H4423" s="6" t="n">
        <x:v>0</x:v>
      </x:c>
      <x:c r="I4423" s="6" t="n">
        <x:v>0</x:v>
      </x:c>
      <x:c r="J4423" s="6" t="str">
        <x:v>[2.1, 0.84, 2]</x:v>
      </x:c>
      <x:c r="K4423" s="7" t="str">
        <x:v>需确认条件及分段</x:v>
      </x:c>
      <x:c r="L4423" s="6" t="str">
        <x:v>https://raw.githubusercontent.com/Mar-7th/StarRailRes/dbe8cdfcfb0bf657b9fe1cf92d5537f118ccb487/index_new/cn/character_skills.json</x:v>
      </x:c>
    </x:row>
    <x:row r="4424" ht="38" customHeight="1">
      <x:c r="A4424" s="6" t="str">
        <x:v>140802_6</x:v>
      </x:c>
      <x:c r="B4424" s="6" t="str">
        <x:v>140802</x:v>
      </x:c>
      <x:c r="C4424" s="6" t="n">
        <x:v>6</x:v>
      </x:c>
      <x:c r="D4424" s="6" t="str">
        <x:v>黎明创世，地辟天开</x:v>
      </x:c>
      <x:c r="E4424" s="7" t="str">
        <x:v>获得2点【火种】，对指定敌方单体造成等同于白厄225%攻击力的物理属性伤害，对相邻目标造成等同于白厄90%攻击力的物理属性伤害。</x:v>
      </x:c>
      <x:c r="F4424" s="6" t="n">
        <x:v>3.15</x:v>
      </x:c>
      <x:c r="G4424" s="6" t="n">
        <x:v>0</x:v>
      </x:c>
      <x:c r="H4424" s="6" t="n">
        <x:v>0</x:v>
      </x:c>
      <x:c r="I4424" s="6" t="n">
        <x:v>0</x:v>
      </x:c>
      <x:c r="J4424" s="6" t="str">
        <x:v>[2.25, 0.9, 2]</x:v>
      </x:c>
      <x:c r="K4424" s="7" t="str">
        <x:v>需确认条件及分段</x:v>
      </x:c>
      <x:c r="L4424" s="6" t="str">
        <x:v>https://raw.githubusercontent.com/Mar-7th/StarRailRes/dbe8cdfcfb0bf657b9fe1cf92d5537f118ccb487/index_new/cn/character_skills.json</x:v>
      </x:c>
    </x:row>
    <x:row r="4425" ht="38" customHeight="1">
      <x:c r="A4425" s="6" t="str">
        <x:v>140802_7</x:v>
      </x:c>
      <x:c r="B4425" s="6" t="str">
        <x:v>140802</x:v>
      </x:c>
      <x:c r="C4425" s="6" t="n">
        <x:v>7</x:v>
      </x:c>
      <x:c r="D4425" s="6" t="str">
        <x:v>黎明创世，地辟天开</x:v>
      </x:c>
      <x:c r="E4425" s="7" t="str">
        <x:v>获得2点【火种】，对指定敌方单体造成等同于白厄243.75%攻击力的物理属性伤害，对相邻目标造成等同于白厄97.5%攻击力的物理属性伤害。</x:v>
      </x:c>
      <x:c r="F4425" s="6" t="n">
        <x:v>3.4125</x:v>
      </x:c>
      <x:c r="G4425" s="6" t="n">
        <x:v>0</x:v>
      </x:c>
      <x:c r="H4425" s="6" t="n">
        <x:v>0</x:v>
      </x:c>
      <x:c r="I4425" s="6" t="n">
        <x:v>0</x:v>
      </x:c>
      <x:c r="J4425" s="6" t="str">
        <x:v>[2.4375, 0.975, 2]</x:v>
      </x:c>
      <x:c r="K4425" s="7" t="str">
        <x:v>需确认条件及分段</x:v>
      </x:c>
      <x:c r="L4425" s="6" t="str">
        <x:v>https://raw.githubusercontent.com/Mar-7th/StarRailRes/dbe8cdfcfb0bf657b9fe1cf92d5537f118ccb487/index_new/cn/character_skills.json</x:v>
      </x:c>
    </x:row>
    <x:row r="4426" ht="38" customHeight="1">
      <x:c r="A4426" s="6" t="str">
        <x:v>140802_8</x:v>
      </x:c>
      <x:c r="B4426" s="6" t="str">
        <x:v>140802</x:v>
      </x:c>
      <x:c r="C4426" s="6" t="n">
        <x:v>8</x:v>
      </x:c>
      <x:c r="D4426" s="6" t="str">
        <x:v>黎明创世，地辟天开</x:v>
      </x:c>
      <x:c r="E4426" s="7" t="str">
        <x:v>获得2点【火种】，对指定敌方单体造成等同于白厄262.5%攻击力的物理属性伤害，对相邻目标造成等同于白厄105%攻击力的物理属性伤害。</x:v>
      </x:c>
      <x:c r="F4426" s="6" t="n">
        <x:v>3.675</x:v>
      </x:c>
      <x:c r="G4426" s="6" t="n">
        <x:v>0</x:v>
      </x:c>
      <x:c r="H4426" s="6" t="n">
        <x:v>0</x:v>
      </x:c>
      <x:c r="I4426" s="6" t="n">
        <x:v>0</x:v>
      </x:c>
      <x:c r="J4426" s="6" t="str">
        <x:v>[2.625, 1.05, 2]</x:v>
      </x:c>
      <x:c r="K4426" s="7" t="str">
        <x:v>需确认条件及分段</x:v>
      </x:c>
      <x:c r="L4426" s="6" t="str">
        <x:v>https://raw.githubusercontent.com/Mar-7th/StarRailRes/dbe8cdfcfb0bf657b9fe1cf92d5537f118ccb487/index_new/cn/character_skills.json</x:v>
      </x:c>
    </x:row>
    <x:row r="4427" ht="38" customHeight="1">
      <x:c r="A4427" s="6" t="str">
        <x:v>140802_9</x:v>
      </x:c>
      <x:c r="B4427" s="6" t="str">
        <x:v>140802</x:v>
      </x:c>
      <x:c r="C4427" s="6" t="n">
        <x:v>9</x:v>
      </x:c>
      <x:c r="D4427" s="6" t="str">
        <x:v>黎明创世，地辟天开</x:v>
      </x:c>
      <x:c r="E4427" s="7" t="str">
        <x:v>获得2点【火种】，对指定敌方单体造成等同于白厄281.25%攻击力的物理属性伤害，对相邻目标造成等同于白厄112.5%攻击力的物理属性伤害。</x:v>
      </x:c>
      <x:c r="F4427" s="6" t="n">
        <x:v>3.9375</x:v>
      </x:c>
      <x:c r="G4427" s="6" t="n">
        <x:v>0</x:v>
      </x:c>
      <x:c r="H4427" s="6" t="n">
        <x:v>0</x:v>
      </x:c>
      <x:c r="I4427" s="6" t="n">
        <x:v>0</x:v>
      </x:c>
      <x:c r="J4427" s="6" t="str">
        <x:v>[2.8125, 1.125, 2]</x:v>
      </x:c>
      <x:c r="K4427" s="7" t="str">
        <x:v>需确认条件及分段</x:v>
      </x:c>
      <x:c r="L4427" s="6" t="str">
        <x:v>https://raw.githubusercontent.com/Mar-7th/StarRailRes/dbe8cdfcfb0bf657b9fe1cf92d5537f118ccb487/index_new/cn/character_skills.json</x:v>
      </x:c>
    </x:row>
    <x:row r="4428" ht="38" customHeight="1">
      <x:c r="A4428" s="6" t="str">
        <x:v>140802_10</x:v>
      </x:c>
      <x:c r="B4428" s="6" t="str">
        <x:v>140802</x:v>
      </x:c>
      <x:c r="C4428" s="6" t="n">
        <x:v>10</x:v>
      </x:c>
      <x:c r="D4428" s="6" t="str">
        <x:v>黎明创世，地辟天开</x:v>
      </x:c>
      <x:c r="E4428" s="7" t="str">
        <x:v>获得2点【火种】，对指定敌方单体造成等同于白厄300%攻击力的物理属性伤害，对相邻目标造成等同于白厄120%攻击力的物理属性伤害。</x:v>
      </x:c>
      <x:c r="F4428" s="6" t="n">
        <x:v>4.2</x:v>
      </x:c>
      <x:c r="G4428" s="6" t="n">
        <x:v>0</x:v>
      </x:c>
      <x:c r="H4428" s="6" t="n">
        <x:v>0</x:v>
      </x:c>
      <x:c r="I4428" s="6" t="n">
        <x:v>0</x:v>
      </x:c>
      <x:c r="J4428" s="6" t="str">
        <x:v>[3, 1.2, 2]</x:v>
      </x:c>
      <x:c r="K4428" s="7" t="str">
        <x:v>需确认条件及分段</x:v>
      </x:c>
      <x:c r="L4428" s="6" t="str">
        <x:v>https://raw.githubusercontent.com/Mar-7th/StarRailRes/dbe8cdfcfb0bf657b9fe1cf92d5537f118ccb487/index_new/cn/character_skills.json</x:v>
      </x:c>
    </x:row>
    <x:row r="4429" ht="38" customHeight="1">
      <x:c r="A4429" s="6" t="str">
        <x:v>140802_11</x:v>
      </x:c>
      <x:c r="B4429" s="6" t="str">
        <x:v>140802</x:v>
      </x:c>
      <x:c r="C4429" s="6" t="n">
        <x:v>11</x:v>
      </x:c>
      <x:c r="D4429" s="6" t="str">
        <x:v>黎明创世，地辟天开</x:v>
      </x:c>
      <x:c r="E4429" s="7" t="str">
        <x:v>获得2点【火种】，对指定敌方单体造成等同于白厄315%攻击力的物理属性伤害，对相邻目标造成等同于白厄126%攻击力的物理属性伤害。</x:v>
      </x:c>
      <x:c r="F4429" s="6" t="n">
        <x:v>4.41</x:v>
      </x:c>
      <x:c r="G4429" s="6" t="n">
        <x:v>0</x:v>
      </x:c>
      <x:c r="H4429" s="6" t="n">
        <x:v>0</x:v>
      </x:c>
      <x:c r="I4429" s="6" t="n">
        <x:v>0</x:v>
      </x:c>
      <x:c r="J4429" s="6" t="str">
        <x:v>[3.15, 1.26, 2]</x:v>
      </x:c>
      <x:c r="K4429" s="7" t="str">
        <x:v>需确认条件及分段</x:v>
      </x:c>
      <x:c r="L4429" s="6" t="str">
        <x:v>https://raw.githubusercontent.com/Mar-7th/StarRailRes/dbe8cdfcfb0bf657b9fe1cf92d5537f118ccb487/index_new/cn/character_skills.json</x:v>
      </x:c>
    </x:row>
    <x:row r="4430" ht="38" customHeight="1">
      <x:c r="A4430" s="6" t="str">
        <x:v>140802_12</x:v>
      </x:c>
      <x:c r="B4430" s="6" t="str">
        <x:v>140802</x:v>
      </x:c>
      <x:c r="C4430" s="6" t="n">
        <x:v>12</x:v>
      </x:c>
      <x:c r="D4430" s="6" t="str">
        <x:v>黎明创世，地辟天开</x:v>
      </x:c>
      <x:c r="E4430" s="7" t="str">
        <x:v>获得2点【火种】，对指定敌方单体造成等同于白厄330%攻击力的物理属性伤害，对相邻目标造成等同于白厄132%攻击力的物理属性伤害。</x:v>
      </x:c>
      <x:c r="F4430" s="6" t="n">
        <x:v>4.62</x:v>
      </x:c>
      <x:c r="G4430" s="6" t="n">
        <x:v>0</x:v>
      </x:c>
      <x:c r="H4430" s="6" t="n">
        <x:v>0</x:v>
      </x:c>
      <x:c r="I4430" s="6" t="n">
        <x:v>0</x:v>
      </x:c>
      <x:c r="J4430" s="6" t="str">
        <x:v>[3.3, 1.32, 2]</x:v>
      </x:c>
      <x:c r="K4430" s="7" t="str">
        <x:v>需确认条件及分段</x:v>
      </x:c>
      <x:c r="L4430" s="6" t="str">
        <x:v>https://raw.githubusercontent.com/Mar-7th/StarRailRes/dbe8cdfcfb0bf657b9fe1cf92d5537f118ccb487/index_new/cn/character_skills.json</x:v>
      </x:c>
    </x:row>
    <x:row r="4431" ht="38" customHeight="1">
      <x:c r="A4431" s="6" t="str">
        <x:v>140802_13</x:v>
      </x:c>
      <x:c r="B4431" s="6" t="str">
        <x:v>140802</x:v>
      </x:c>
      <x:c r="C4431" s="6" t="n">
        <x:v>13</x:v>
      </x:c>
      <x:c r="D4431" s="6" t="str">
        <x:v>黎明创世，地辟天开</x:v>
      </x:c>
      <x:c r="E4431" s="7" t="str">
        <x:v>获得2点【火种】，对指定敌方单体造成等同于白厄345%攻击力的物理属性伤害，对相邻目标造成等同于白厄138%攻击力的物理属性伤害。</x:v>
      </x:c>
      <x:c r="F4431" s="6" t="n">
        <x:v>4.83</x:v>
      </x:c>
      <x:c r="G4431" s="6" t="n">
        <x:v>0</x:v>
      </x:c>
      <x:c r="H4431" s="6" t="n">
        <x:v>0</x:v>
      </x:c>
      <x:c r="I4431" s="6" t="n">
        <x:v>0</x:v>
      </x:c>
      <x:c r="J4431" s="6" t="str">
        <x:v>[3.45, 1.38, 2]</x:v>
      </x:c>
      <x:c r="K4431" s="7" t="str">
        <x:v>需确认条件及分段</x:v>
      </x:c>
      <x:c r="L4431" s="6" t="str">
        <x:v>https://raw.githubusercontent.com/Mar-7th/StarRailRes/dbe8cdfcfb0bf657b9fe1cf92d5537f118ccb487/index_new/cn/character_skills.json</x:v>
      </x:c>
    </x:row>
    <x:row r="4432" ht="38" customHeight="1">
      <x:c r="A4432" s="6" t="str">
        <x:v>140802_14</x:v>
      </x:c>
      <x:c r="B4432" s="6" t="str">
        <x:v>140802</x:v>
      </x:c>
      <x:c r="C4432" s="6" t="n">
        <x:v>14</x:v>
      </x:c>
      <x:c r="D4432" s="6" t="str">
        <x:v>黎明创世，地辟天开</x:v>
      </x:c>
      <x:c r="E4432" s="7" t="str">
        <x:v>获得2点【火种】，对指定敌方单体造成等同于白厄360%攻击力的物理属性伤害，对相邻目标造成等同于白厄144%攻击力的物理属性伤害。</x:v>
      </x:c>
      <x:c r="F4432" s="6" t="n">
        <x:v>5.04</x:v>
      </x:c>
      <x:c r="G4432" s="6" t="n">
        <x:v>0</x:v>
      </x:c>
      <x:c r="H4432" s="6" t="n">
        <x:v>0</x:v>
      </x:c>
      <x:c r="I4432" s="6" t="n">
        <x:v>0</x:v>
      </x:c>
      <x:c r="J4432" s="6" t="str">
        <x:v>[3.6, 1.44, 2]</x:v>
      </x:c>
      <x:c r="K4432" s="7" t="str">
        <x:v>需确认条件及分段</x:v>
      </x:c>
      <x:c r="L4432" s="6" t="str">
        <x:v>https://raw.githubusercontent.com/Mar-7th/StarRailRes/dbe8cdfcfb0bf657b9fe1cf92d5537f118ccb487/index_new/cn/character_skills.json</x:v>
      </x:c>
    </x:row>
    <x:row r="4433" ht="38" customHeight="1">
      <x:c r="A4433" s="6" t="str">
        <x:v>140802_15</x:v>
      </x:c>
      <x:c r="B4433" s="6" t="str">
        <x:v>140802</x:v>
      </x:c>
      <x:c r="C4433" s="6" t="n">
        <x:v>15</x:v>
      </x:c>
      <x:c r="D4433" s="6" t="str">
        <x:v>黎明创世，地辟天开</x:v>
      </x:c>
      <x:c r="E4433" s="7" t="str">
        <x:v>获得2点【火种】，对指定敌方单体造成等同于白厄375%攻击力的物理属性伤害，对相邻目标造成等同于白厄150%攻击力的物理属性伤害。</x:v>
      </x:c>
      <x:c r="F4433" s="6" t="n">
        <x:v>5.25</x:v>
      </x:c>
      <x:c r="G4433" s="6" t="n">
        <x:v>0</x:v>
      </x:c>
      <x:c r="H4433" s="6" t="n">
        <x:v>0</x:v>
      </x:c>
      <x:c r="I4433" s="6" t="n">
        <x:v>0</x:v>
      </x:c>
      <x:c r="J4433" s="6" t="str">
        <x:v>[3.75, 1.5, 2]</x:v>
      </x:c>
      <x:c r="K4433" s="7" t="str">
        <x:v>需确认条件及分段</x:v>
      </x:c>
      <x:c r="L4433" s="6" t="str">
        <x:v>https://raw.githubusercontent.com/Mar-7th/StarRailRes/dbe8cdfcfb0bf657b9fe1cf92d5537f118ccb487/index_new/cn/character_skills.json</x:v>
      </x:c>
    </x:row>
    <x:row r="4434" ht="68" customHeight="1">
      <x:c r="A4434" s="6" t="str">
        <x:v>140803_1</x:v>
      </x:c>
      <x:c r="B4434" s="6" t="str">
        <x:v>140803</x:v>
      </x:c>
      <x:c r="C4434" s="6" t="n">
        <x:v>1</x:v>
      </x:c>
      <x:c r="D4434" s="6" t="str">
        <x:v>永劫燔世，其将背负</x:v>
      </x:c>
      <x:c r="E4434"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480%攻击力的物理属性终结技伤害，由敌方全体均分。</x:v>
      </x:c>
      <x:c r="F4434" s="6" t="n">
        <x:v>0</x:v>
      </x:c>
      <x:c r="G4434" s="6" t="n">
        <x:v>0</x:v>
      </x:c>
      <x:c r="H4434" s="6" t="n">
        <x:v>0</x:v>
      </x:c>
      <x:c r="I4434" s="6" t="n">
        <x:v>0</x:v>
      </x:c>
      <x:c r="J4434" s="6" t="str">
        <x:v>[4.8, 12, 0.6, 8]</x:v>
      </x:c>
      <x:c r="K4434" s="7" t="str">
        <x:v>无首段伤害倍率，请覆盖或设为辅助技能</x:v>
      </x:c>
      <x:c r="L4434" s="6" t="str">
        <x:v>https://raw.githubusercontent.com/Mar-7th/StarRailRes/dbe8cdfcfb0bf657b9fe1cf92d5537f118ccb487/index_new/cn/character_skills.json</x:v>
      </x:c>
    </x:row>
    <x:row r="4435" ht="68" customHeight="1">
      <x:c r="A4435" s="6" t="str">
        <x:v>140803_2</x:v>
      </x:c>
      <x:c r="B4435" s="6" t="str">
        <x:v>140803</x:v>
      </x:c>
      <x:c r="C4435" s="6" t="n">
        <x:v>2</x:v>
      </x:c>
      <x:c r="D4435" s="6" t="str">
        <x:v>永劫燔世，其将背负</x:v>
      </x:c>
      <x:c r="E4435"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528%攻击力的物理属性终结技伤害，由敌方全体均分。</x:v>
      </x:c>
      <x:c r="F4435" s="6" t="n">
        <x:v>0</x:v>
      </x:c>
      <x:c r="G4435" s="6" t="n">
        <x:v>0</x:v>
      </x:c>
      <x:c r="H4435" s="6" t="n">
        <x:v>0</x:v>
      </x:c>
      <x:c r="I4435" s="6" t="n">
        <x:v>0</x:v>
      </x:c>
      <x:c r="J4435" s="6" t="str">
        <x:v>[5.28, 12, 0.6, 8]</x:v>
      </x:c>
      <x:c r="K4435" s="7" t="str">
        <x:v>无首段伤害倍率，请覆盖或设为辅助技能</x:v>
      </x:c>
      <x:c r="L4435" s="6" t="str">
        <x:v>https://raw.githubusercontent.com/Mar-7th/StarRailRes/dbe8cdfcfb0bf657b9fe1cf92d5537f118ccb487/index_new/cn/character_skills.json</x:v>
      </x:c>
    </x:row>
    <x:row r="4436" ht="68" customHeight="1">
      <x:c r="A4436" s="6" t="str">
        <x:v>140803_3</x:v>
      </x:c>
      <x:c r="B4436" s="6" t="str">
        <x:v>140803</x:v>
      </x:c>
      <x:c r="C4436" s="6" t="n">
        <x:v>3</x:v>
      </x:c>
      <x:c r="D4436" s="6" t="str">
        <x:v>永劫燔世，其将背负</x:v>
      </x:c>
      <x:c r="E4436"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576%攻击力的物理属性终结技伤害，由敌方全体均分。</x:v>
      </x:c>
      <x:c r="F4436" s="6" t="n">
        <x:v>0</x:v>
      </x:c>
      <x:c r="G4436" s="6" t="n">
        <x:v>0</x:v>
      </x:c>
      <x:c r="H4436" s="6" t="n">
        <x:v>0</x:v>
      </x:c>
      <x:c r="I4436" s="6" t="n">
        <x:v>0</x:v>
      </x:c>
      <x:c r="J4436" s="6" t="str">
        <x:v>[5.76, 12, 0.6, 8]</x:v>
      </x:c>
      <x:c r="K4436" s="7" t="str">
        <x:v>无首段伤害倍率，请覆盖或设为辅助技能</x:v>
      </x:c>
      <x:c r="L4436" s="6" t="str">
        <x:v>https://raw.githubusercontent.com/Mar-7th/StarRailRes/dbe8cdfcfb0bf657b9fe1cf92d5537f118ccb487/index_new/cn/character_skills.json</x:v>
      </x:c>
    </x:row>
    <x:row r="4437" ht="68" customHeight="1">
      <x:c r="A4437" s="6" t="str">
        <x:v>140803_4</x:v>
      </x:c>
      <x:c r="B4437" s="6" t="str">
        <x:v>140803</x:v>
      </x:c>
      <x:c r="C4437" s="6" t="n">
        <x:v>4</x:v>
      </x:c>
      <x:c r="D4437" s="6" t="str">
        <x:v>永劫燔世，其将背负</x:v>
      </x:c>
      <x:c r="E4437"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624%攻击力的物理属性终结技伤害，由敌方全体均分。</x:v>
      </x:c>
      <x:c r="F4437" s="6" t="n">
        <x:v>0</x:v>
      </x:c>
      <x:c r="G4437" s="6" t="n">
        <x:v>0</x:v>
      </x:c>
      <x:c r="H4437" s="6" t="n">
        <x:v>0</x:v>
      </x:c>
      <x:c r="I4437" s="6" t="n">
        <x:v>0</x:v>
      </x:c>
      <x:c r="J4437" s="6" t="str">
        <x:v>[6.24, 12, 0.6, 8]</x:v>
      </x:c>
      <x:c r="K4437" s="7" t="str">
        <x:v>无首段伤害倍率，请覆盖或设为辅助技能</x:v>
      </x:c>
      <x:c r="L4437" s="6" t="str">
        <x:v>https://raw.githubusercontent.com/Mar-7th/StarRailRes/dbe8cdfcfb0bf657b9fe1cf92d5537f118ccb487/index_new/cn/character_skills.json</x:v>
      </x:c>
    </x:row>
    <x:row r="4438" ht="68" customHeight="1">
      <x:c r="A4438" s="6" t="str">
        <x:v>140803_5</x:v>
      </x:c>
      <x:c r="B4438" s="6" t="str">
        <x:v>140803</x:v>
      </x:c>
      <x:c r="C4438" s="6" t="n">
        <x:v>5</x:v>
      </x:c>
      <x:c r="D4438" s="6" t="str">
        <x:v>永劫燔世，其将背负</x:v>
      </x:c>
      <x:c r="E4438"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672%攻击力的物理属性终结技伤害，由敌方全体均分。</x:v>
      </x:c>
      <x:c r="F4438" s="6" t="n">
        <x:v>0</x:v>
      </x:c>
      <x:c r="G4438" s="6" t="n">
        <x:v>0</x:v>
      </x:c>
      <x:c r="H4438" s="6" t="n">
        <x:v>0</x:v>
      </x:c>
      <x:c r="I4438" s="6" t="n">
        <x:v>0</x:v>
      </x:c>
      <x:c r="J4438" s="6" t="str">
        <x:v>[6.72, 12, 0.6, 8]</x:v>
      </x:c>
      <x:c r="K4438" s="7" t="str">
        <x:v>无首段伤害倍率，请覆盖或设为辅助技能</x:v>
      </x:c>
      <x:c r="L4438" s="6" t="str">
        <x:v>https://raw.githubusercontent.com/Mar-7th/StarRailRes/dbe8cdfcfb0bf657b9fe1cf92d5537f118ccb487/index_new/cn/character_skills.json</x:v>
      </x:c>
    </x:row>
    <x:row r="4439" ht="68" customHeight="1">
      <x:c r="A4439" s="6" t="str">
        <x:v>140803_6</x:v>
      </x:c>
      <x:c r="B4439" s="6" t="str">
        <x:v>140803</x:v>
      </x:c>
      <x:c r="C4439" s="6" t="n">
        <x:v>6</x:v>
      </x:c>
      <x:c r="D4439" s="6" t="str">
        <x:v>永劫燔世，其将背负</x:v>
      </x:c>
      <x:c r="E4439"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720%攻击力的物理属性终结技伤害，由敌方全体均分。</x:v>
      </x:c>
      <x:c r="F4439" s="6" t="n">
        <x:v>0</x:v>
      </x:c>
      <x:c r="G4439" s="6" t="n">
        <x:v>0</x:v>
      </x:c>
      <x:c r="H4439" s="6" t="n">
        <x:v>0</x:v>
      </x:c>
      <x:c r="I4439" s="6" t="n">
        <x:v>0</x:v>
      </x:c>
      <x:c r="J4439" s="6" t="str">
        <x:v>[7.2, 12, 0.6, 8]</x:v>
      </x:c>
      <x:c r="K4439" s="7" t="str">
        <x:v>无首段伤害倍率，请覆盖或设为辅助技能</x:v>
      </x:c>
      <x:c r="L4439" s="6" t="str">
        <x:v>https://raw.githubusercontent.com/Mar-7th/StarRailRes/dbe8cdfcfb0bf657b9fe1cf92d5537f118ccb487/index_new/cn/character_skills.json</x:v>
      </x:c>
    </x:row>
    <x:row r="4440" ht="68" customHeight="1">
      <x:c r="A4440" s="6" t="str">
        <x:v>140803_7</x:v>
      </x:c>
      <x:c r="B4440" s="6" t="str">
        <x:v>140803</x:v>
      </x:c>
      <x:c r="C4440" s="6" t="n">
        <x:v>7</x:v>
      </x:c>
      <x:c r="D4440" s="6" t="str">
        <x:v>永劫燔世，其将背负</x:v>
      </x:c>
      <x:c r="E4440"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780%攻击力的物理属性终结技伤害，由敌方全体均分。</x:v>
      </x:c>
      <x:c r="F4440" s="6" t="n">
        <x:v>0</x:v>
      </x:c>
      <x:c r="G4440" s="6" t="n">
        <x:v>0</x:v>
      </x:c>
      <x:c r="H4440" s="6" t="n">
        <x:v>0</x:v>
      </x:c>
      <x:c r="I4440" s="6" t="n">
        <x:v>0</x:v>
      </x:c>
      <x:c r="J4440" s="6" t="str">
        <x:v>[7.8, 12, 0.6, 8]</x:v>
      </x:c>
      <x:c r="K4440" s="7" t="str">
        <x:v>无首段伤害倍率，请覆盖或设为辅助技能</x:v>
      </x:c>
      <x:c r="L4440" s="6" t="str">
        <x:v>https://raw.githubusercontent.com/Mar-7th/StarRailRes/dbe8cdfcfb0bf657b9fe1cf92d5537f118ccb487/index_new/cn/character_skills.json</x:v>
      </x:c>
    </x:row>
    <x:row r="4441" ht="68" customHeight="1">
      <x:c r="A4441" s="6" t="str">
        <x:v>140803_8</x:v>
      </x:c>
      <x:c r="B4441" s="6" t="str">
        <x:v>140803</x:v>
      </x:c>
      <x:c r="C4441" s="6" t="n">
        <x:v>8</x:v>
      </x:c>
      <x:c r="D4441" s="6" t="str">
        <x:v>永劫燔世，其将背负</x:v>
      </x:c>
      <x:c r="E4441"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840%攻击力的物理属性终结技伤害，由敌方全体均分。</x:v>
      </x:c>
      <x:c r="F4441" s="6" t="n">
        <x:v>0</x:v>
      </x:c>
      <x:c r="G4441" s="6" t="n">
        <x:v>0</x:v>
      </x:c>
      <x:c r="H4441" s="6" t="n">
        <x:v>0</x:v>
      </x:c>
      <x:c r="I4441" s="6" t="n">
        <x:v>0</x:v>
      </x:c>
      <x:c r="J4441" s="6" t="str">
        <x:v>[8.4, 12, 0.6, 8]</x:v>
      </x:c>
      <x:c r="K4441" s="7" t="str">
        <x:v>无首段伤害倍率，请覆盖或设为辅助技能</x:v>
      </x:c>
      <x:c r="L4441" s="6" t="str">
        <x:v>https://raw.githubusercontent.com/Mar-7th/StarRailRes/dbe8cdfcfb0bf657b9fe1cf92d5537f118ccb487/index_new/cn/character_skills.json</x:v>
      </x:c>
    </x:row>
    <x:row r="4442" ht="68" customHeight="1">
      <x:c r="A4442" s="6" t="str">
        <x:v>140803_9</x:v>
      </x:c>
      <x:c r="B4442" s="6" t="str">
        <x:v>140803</x:v>
      </x:c>
      <x:c r="C4442" s="6" t="n">
        <x:v>9</x:v>
      </x:c>
      <x:c r="D4442" s="6" t="str">
        <x:v>永劫燔世，其将背负</x:v>
      </x:c>
      <x:c r="E4442"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900%攻击力的物理属性终结技伤害，由敌方全体均分。</x:v>
      </x:c>
      <x:c r="F4442" s="6" t="n">
        <x:v>0</x:v>
      </x:c>
      <x:c r="G4442" s="6" t="n">
        <x:v>0</x:v>
      </x:c>
      <x:c r="H4442" s="6" t="n">
        <x:v>0</x:v>
      </x:c>
      <x:c r="I4442" s="6" t="n">
        <x:v>0</x:v>
      </x:c>
      <x:c r="J4442" s="6" t="str">
        <x:v>[9, 12, 0.6, 8]</x:v>
      </x:c>
      <x:c r="K4442" s="7" t="str">
        <x:v>无首段伤害倍率，请覆盖或设为辅助技能</x:v>
      </x:c>
      <x:c r="L4442" s="6" t="str">
        <x:v>https://raw.githubusercontent.com/Mar-7th/StarRailRes/dbe8cdfcfb0bf657b9fe1cf92d5537f118ccb487/index_new/cn/character_skills.json</x:v>
      </x:c>
    </x:row>
    <x:row r="4443" ht="68" customHeight="1">
      <x:c r="A4443" s="6" t="str">
        <x:v>140803_10</x:v>
      </x:c>
      <x:c r="B4443" s="6" t="str">
        <x:v>140803</x:v>
      </x:c>
      <x:c r="C4443" s="6" t="n">
        <x:v>10</x:v>
      </x:c>
      <x:c r="D4443" s="6" t="str">
        <x:v>永劫燔世，其将背负</x:v>
      </x:c>
      <x:c r="E4443"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960%攻击力的物理属性终结技伤害，由敌方全体均分。</x:v>
      </x:c>
      <x:c r="F4443" s="6" t="n">
        <x:v>0</x:v>
      </x:c>
      <x:c r="G4443" s="6" t="n">
        <x:v>0</x:v>
      </x:c>
      <x:c r="H4443" s="6" t="n">
        <x:v>0</x:v>
      </x:c>
      <x:c r="I4443" s="6" t="n">
        <x:v>0</x:v>
      </x:c>
      <x:c r="J4443" s="6" t="str">
        <x:v>[9.6, 12, 0.6, 8]</x:v>
      </x:c>
      <x:c r="K4443" s="7" t="str">
        <x:v>无首段伤害倍率，请覆盖或设为辅助技能</x:v>
      </x:c>
      <x:c r="L4443" s="6" t="str">
        <x:v>https://raw.githubusercontent.com/Mar-7th/StarRailRes/dbe8cdfcfb0bf657b9fe1cf92d5537f118ccb487/index_new/cn/character_skills.json</x:v>
      </x:c>
    </x:row>
    <x:row r="4444" ht="68" customHeight="1">
      <x:c r="A4444" s="6" t="str">
        <x:v>140803_11</x:v>
      </x:c>
      <x:c r="B4444" s="6" t="str">
        <x:v>140803</x:v>
      </x:c>
      <x:c r="C4444" s="6" t="n">
        <x:v>11</x:v>
      </x:c>
      <x:c r="D4444" s="6" t="str">
        <x:v>永劫燔世，其将背负</x:v>
      </x:c>
      <x:c r="E4444"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1008%攻击力的物理属性终结技伤害，由敌方全体均分。</x:v>
      </x:c>
      <x:c r="F4444" s="6" t="n">
        <x:v>0</x:v>
      </x:c>
      <x:c r="G4444" s="6" t="n">
        <x:v>0</x:v>
      </x:c>
      <x:c r="H4444" s="6" t="n">
        <x:v>0</x:v>
      </x:c>
      <x:c r="I4444" s="6" t="n">
        <x:v>0</x:v>
      </x:c>
      <x:c r="J4444" s="6" t="str">
        <x:v>[10.08, 12, 0.6, 8]</x:v>
      </x:c>
      <x:c r="K4444" s="7" t="str">
        <x:v>无首段伤害倍率，请覆盖或设为辅助技能</x:v>
      </x:c>
      <x:c r="L4444" s="6" t="str">
        <x:v>https://raw.githubusercontent.com/Mar-7th/StarRailRes/dbe8cdfcfb0bf657b9fe1cf92d5537f118ccb487/index_new/cn/character_skills.json</x:v>
      </x:c>
    </x:row>
    <x:row r="4445" ht="68" customHeight="1">
      <x:c r="A4445" s="6" t="str">
        <x:v>140803_12</x:v>
      </x:c>
      <x:c r="B4445" s="6" t="str">
        <x:v>140803</x:v>
      </x:c>
      <x:c r="C4445" s="6" t="n">
        <x:v>12</x:v>
      </x:c>
      <x:c r="D4445" s="6" t="str">
        <x:v>永劫燔世，其将背负</x:v>
      </x:c>
      <x:c r="E4445"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1056%攻击力的物理属性终结技伤害，由敌方全体均分。</x:v>
      </x:c>
      <x:c r="F4445" s="6" t="n">
        <x:v>0</x:v>
      </x:c>
      <x:c r="G4445" s="6" t="n">
        <x:v>0</x:v>
      </x:c>
      <x:c r="H4445" s="6" t="n">
        <x:v>0</x:v>
      </x:c>
      <x:c r="I4445" s="6" t="n">
        <x:v>0</x:v>
      </x:c>
      <x:c r="J4445" s="6" t="str">
        <x:v>[10.56, 12, 0.6, 8]</x:v>
      </x:c>
      <x:c r="K4445" s="7" t="str">
        <x:v>无首段伤害倍率，请覆盖或设为辅助技能</x:v>
      </x:c>
      <x:c r="L4445" s="6" t="str">
        <x:v>https://raw.githubusercontent.com/Mar-7th/StarRailRes/dbe8cdfcfb0bf657b9fe1cf92d5537f118ccb487/index_new/cn/character_skills.json</x:v>
      </x:c>
    </x:row>
    <x:row r="4446" ht="68" customHeight="1">
      <x:c r="A4446" s="6" t="str">
        <x:v>140803_13</x:v>
      </x:c>
      <x:c r="B4446" s="6" t="str">
        <x:v>140803</x:v>
      </x:c>
      <x:c r="C4446" s="6" t="n">
        <x:v>13</x:v>
      </x:c>
      <x:c r="D4446" s="6" t="str">
        <x:v>永劫燔世，其将背负</x:v>
      </x:c>
      <x:c r="E4446"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1104%攻击力的物理属性终结技伤害，由敌方全体均分。</x:v>
      </x:c>
      <x:c r="F4446" s="6" t="n">
        <x:v>0</x:v>
      </x:c>
      <x:c r="G4446" s="6" t="n">
        <x:v>0</x:v>
      </x:c>
      <x:c r="H4446" s="6" t="n">
        <x:v>0</x:v>
      </x:c>
      <x:c r="I4446" s="6" t="n">
        <x:v>0</x:v>
      </x:c>
      <x:c r="J4446" s="6" t="str">
        <x:v>[11.04, 12, 0.6, 8]</x:v>
      </x:c>
      <x:c r="K4446" s="7" t="str">
        <x:v>无首段伤害倍率，请覆盖或设为辅助技能</x:v>
      </x:c>
      <x:c r="L4446" s="6" t="str">
        <x:v>https://raw.githubusercontent.com/Mar-7th/StarRailRes/dbe8cdfcfb0bf657b9fe1cf92d5537f118ccb487/index_new/cn/character_skills.json</x:v>
      </x:c>
    </x:row>
    <x:row r="4447" ht="68" customHeight="1">
      <x:c r="A4447" s="6" t="str">
        <x:v>140803_14</x:v>
      </x:c>
      <x:c r="B4447" s="6" t="str">
        <x:v>140803</x:v>
      </x:c>
      <x:c r="C4447" s="6" t="n">
        <x:v>14</x:v>
      </x:c>
      <x:c r="D4447" s="6" t="str">
        <x:v>永劫燔世，其将背负</x:v>
      </x:c>
      <x:c r="E4447"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1152%攻击力的物理属性终结技伤害，由敌方全体均分。</x:v>
      </x:c>
      <x:c r="F4447" s="6" t="n">
        <x:v>0</x:v>
      </x:c>
      <x:c r="G4447" s="6" t="n">
        <x:v>0</x:v>
      </x:c>
      <x:c r="H4447" s="6" t="n">
        <x:v>0</x:v>
      </x:c>
      <x:c r="I4447" s="6" t="n">
        <x:v>0</x:v>
      </x:c>
      <x:c r="J4447" s="6" t="str">
        <x:v>[11.52, 12, 0.6, 8]</x:v>
      </x:c>
      <x:c r="K4447" s="7" t="str">
        <x:v>无首段伤害倍率，请覆盖或设为辅助技能</x:v>
      </x:c>
      <x:c r="L4447" s="6" t="str">
        <x:v>https://raw.githubusercontent.com/Mar-7th/StarRailRes/dbe8cdfcfb0bf657b9fe1cf92d5537f118ccb487/index_new/cn/character_skills.json</x:v>
      </x:c>
    </x:row>
    <x:row r="4448" ht="68" customHeight="1">
      <x:c r="A4448" s="6" t="str">
        <x:v>140803_15</x:v>
      </x:c>
      <x:c r="B4448" s="6" t="str">
        <x:v>140803</x:v>
      </x:c>
      <x:c r="C4448" s="6" t="n">
        <x:v>15</x:v>
      </x:c>
      <x:c r="D4448" s="6" t="str">
        <x:v>永劫燔世，其将背负</x:v>
      </x:c>
      <x:c r="E4448" s="7" t="str">
        <x:v>变身为卡厄斯兰那，变身期间展开境界【时墟铁墓】。境界内的其他队友离场且无法行动，敌方全体始终拥有物理属性弱点。
卡厄斯兰那不会进入自己的回合，但拥有8个卡厄斯兰那的额外回合，速度固定为卡厄斯兰那基础速度的60%。最后的卡厄斯兰那的额外回合开始时立即发动最后一击，造成等同于卡厄斯兰那1200%攻击力的物理属性终结技伤害，由敌方全体均分。</x:v>
      </x:c>
      <x:c r="F4448" s="6" t="n">
        <x:v>0</x:v>
      </x:c>
      <x:c r="G4448" s="6" t="n">
        <x:v>0</x:v>
      </x:c>
      <x:c r="H4448" s="6" t="n">
        <x:v>0</x:v>
      </x:c>
      <x:c r="I4448" s="6" t="n">
        <x:v>0</x:v>
      </x:c>
      <x:c r="J4448" s="6" t="str">
        <x:v>[12, 12, 0.6, 8]</x:v>
      </x:c>
      <x:c r="K4448" s="7" t="str">
        <x:v>无首段伤害倍率，请覆盖或设为辅助技能</x:v>
      </x:c>
      <x:c r="L4448" s="6" t="str">
        <x:v>https://raw.githubusercontent.com/Mar-7th/StarRailRes/dbe8cdfcfb0bf657b9fe1cf92d5537f118ccb487/index_new/cn/character_skills.json</x:v>
      </x:c>
    </x:row>
    <x:row r="4449" ht="53" customHeight="1">
      <x:c r="A4449" s="6" t="str">
        <x:v>140804_1</x:v>
      </x:c>
      <x:c r="B4449" s="6" t="str">
        <x:v>140804</x:v>
      </x:c>
      <x:c r="C4449" s="6" t="n">
        <x:v>1</x:v>
      </x:c>
      <x:c r="D4449" s="6" t="str">
        <x:v>此身为炬</x:v>
      </x:c>
      <x:c r="E4449"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当白厄成为其他任意目标的技能目标时，获得1点【火种】。若施放者为白厄的队友，还会使白厄的暴击伤害提高15%，持续3回合。</x:v>
      </x:c>
      <x:c r="F4449" s="6" t="n">
        <x:v>0</x:v>
      </x:c>
      <x:c r="G4449" s="6" t="n">
        <x:v>0</x:v>
      </x:c>
      <x:c r="H4449" s="6" t="n">
        <x:v>0</x:v>
      </x:c>
      <x:c r="I4449" s="6" t="n">
        <x:v>0</x:v>
      </x:c>
      <x:c r="J4449" s="6" t="str">
        <x:v>[0.15, 3, 3, 12]</x:v>
      </x:c>
      <x:c r="K4449" s="7" t="str">
        <x:v>无首段伤害倍率，请覆盖或设为辅助技能</x:v>
      </x:c>
      <x:c r="L4449" s="6" t="str">
        <x:v>https://raw.githubusercontent.com/Mar-7th/StarRailRes/dbe8cdfcfb0bf657b9fe1cf92d5537f118ccb487/index_new/cn/character_skills.json</x:v>
      </x:c>
    </x:row>
    <x:row r="4450" ht="53" customHeight="1">
      <x:c r="A4450" s="6" t="str">
        <x:v>140804_2</x:v>
      </x:c>
      <x:c r="B4450" s="6" t="str">
        <x:v>140804</x:v>
      </x:c>
      <x:c r="C4450" s="6" t="n">
        <x:v>2</x:v>
      </x:c>
      <x:c r="D4450" s="6" t="str">
        <x:v>此身为炬</x:v>
      </x:c>
      <x:c r="E4450"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当白厄成为其他任意目标的技能目标时，获得1点【火种】。若施放者为白厄的队友，还会使白厄的暴击伤害提高16.5%，持续3回合。</x:v>
      </x:c>
      <x:c r="F4450" s="6" t="n">
        <x:v>0</x:v>
      </x:c>
      <x:c r="G4450" s="6" t="n">
        <x:v>0</x:v>
      </x:c>
      <x:c r="H4450" s="6" t="n">
        <x:v>0</x:v>
      </x:c>
      <x:c r="I4450" s="6" t="n">
        <x:v>0</x:v>
      </x:c>
      <x:c r="J4450" s="6" t="str">
        <x:v>[0.165, 3, 3, 12]</x:v>
      </x:c>
      <x:c r="K4450" s="7" t="str">
        <x:v>无首段伤害倍率，请覆盖或设为辅助技能</x:v>
      </x:c>
      <x:c r="L4450" s="6" t="str">
        <x:v>https://raw.githubusercontent.com/Mar-7th/StarRailRes/dbe8cdfcfb0bf657b9fe1cf92d5537f118ccb487/index_new/cn/character_skills.json</x:v>
      </x:c>
    </x:row>
    <x:row r="4451" ht="53" customHeight="1">
      <x:c r="A4451" s="6" t="str">
        <x:v>140804_3</x:v>
      </x:c>
      <x:c r="B4451" s="6" t="str">
        <x:v>140804</x:v>
      </x:c>
      <x:c r="C4451" s="6" t="n">
        <x:v>3</x:v>
      </x:c>
      <x:c r="D4451" s="6" t="str">
        <x:v>此身为炬</x:v>
      </x:c>
      <x:c r="E4451"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当白厄成为其他任意目标的技能目标时，获得1点【火种】。若施放者为白厄的队友，还会使白厄的暴击伤害提高18%，持续3回合。</x:v>
      </x:c>
      <x:c r="F4451" s="6" t="n">
        <x:v>0</x:v>
      </x:c>
      <x:c r="G4451" s="6" t="n">
        <x:v>0</x:v>
      </x:c>
      <x:c r="H4451" s="6" t="n">
        <x:v>0</x:v>
      </x:c>
      <x:c r="I4451" s="6" t="n">
        <x:v>0</x:v>
      </x:c>
      <x:c r="J4451" s="6" t="str">
        <x:v>[0.18, 3, 3, 12]</x:v>
      </x:c>
      <x:c r="K4451" s="7" t="str">
        <x:v>无首段伤害倍率，请覆盖或设为辅助技能</x:v>
      </x:c>
      <x:c r="L4451" s="6" t="str">
        <x:v>https://raw.githubusercontent.com/Mar-7th/StarRailRes/dbe8cdfcfb0bf657b9fe1cf92d5537f118ccb487/index_new/cn/character_skills.json</x:v>
      </x:c>
    </x:row>
    <x:row r="4452" ht="53" customHeight="1">
      <x:c r="A4452" s="6" t="str">
        <x:v>140804_4</x:v>
      </x:c>
      <x:c r="B4452" s="6" t="str">
        <x:v>140804</x:v>
      </x:c>
      <x:c r="C4452" s="6" t="n">
        <x:v>4</x:v>
      </x:c>
      <x:c r="D4452" s="6" t="str">
        <x:v>此身为炬</x:v>
      </x:c>
      <x:c r="E4452"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当白厄成为其他任意目标的技能目标时，获得1点【火种】。若施放者为白厄的队友，还会使白厄的暴击伤害提高19.5%，持续3回合。</x:v>
      </x:c>
      <x:c r="F4452" s="6" t="n">
        <x:v>0</x:v>
      </x:c>
      <x:c r="G4452" s="6" t="n">
        <x:v>0</x:v>
      </x:c>
      <x:c r="H4452" s="6" t="n">
        <x:v>0</x:v>
      </x:c>
      <x:c r="I4452" s="6" t="n">
        <x:v>0</x:v>
      </x:c>
      <x:c r="J4452" s="6" t="str">
        <x:v>[0.195, 3, 3, 12]</x:v>
      </x:c>
      <x:c r="K4452" s="7" t="str">
        <x:v>无首段伤害倍率，请覆盖或设为辅助技能</x:v>
      </x:c>
      <x:c r="L4452" s="6" t="str">
        <x:v>https://raw.githubusercontent.com/Mar-7th/StarRailRes/dbe8cdfcfb0bf657b9fe1cf92d5537f118ccb487/index_new/cn/character_skills.json</x:v>
      </x:c>
    </x:row>
    <x:row r="4453" ht="53" customHeight="1">
      <x:c r="A4453" s="6" t="str">
        <x:v>140804_5</x:v>
      </x:c>
      <x:c r="B4453" s="6" t="str">
        <x:v>140804</x:v>
      </x:c>
      <x:c r="C4453" s="6" t="n">
        <x:v>5</x:v>
      </x:c>
      <x:c r="D4453" s="6" t="str">
        <x:v>此身为炬</x:v>
      </x:c>
      <x:c r="E4453"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当白厄成为其他任意目标的技能目标时，获得1点【火种】。若施放者为白厄的队友，还会使白厄的暴击伤害提高21%，持续3回合。</x:v>
      </x:c>
      <x:c r="F4453" s="6" t="n">
        <x:v>0</x:v>
      </x:c>
      <x:c r="G4453" s="6" t="n">
        <x:v>0</x:v>
      </x:c>
      <x:c r="H4453" s="6" t="n">
        <x:v>0</x:v>
      </x:c>
      <x:c r="I4453" s="6" t="n">
        <x:v>0</x:v>
      </x:c>
      <x:c r="J4453" s="6" t="str">
        <x:v>[0.21, 3, 3, 12]</x:v>
      </x:c>
      <x:c r="K4453" s="7" t="str">
        <x:v>无首段伤害倍率，请覆盖或设为辅助技能</x:v>
      </x:c>
      <x:c r="L4453" s="6" t="str">
        <x:v>https://raw.githubusercontent.com/Mar-7th/StarRailRes/dbe8cdfcfb0bf657b9fe1cf92d5537f118ccb487/index_new/cn/character_skills.json</x:v>
      </x:c>
    </x:row>
    <x:row r="4454" ht="53" customHeight="1">
      <x:c r="A4454" s="6" t="str">
        <x:v>140804_6</x:v>
      </x:c>
      <x:c r="B4454" s="6" t="str">
        <x:v>140804</x:v>
      </x:c>
      <x:c r="C4454" s="6" t="n">
        <x:v>6</x:v>
      </x:c>
      <x:c r="D4454" s="6" t="str">
        <x:v>此身为炬</x:v>
      </x:c>
      <x:c r="E4454"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当白厄成为其他任意目标的技能目标时，获得1点【火种】。若施放者为白厄的队友，还会使白厄的暴击伤害提高22.5%，持续3回合。</x:v>
      </x:c>
      <x:c r="F4454" s="6" t="n">
        <x:v>0</x:v>
      </x:c>
      <x:c r="G4454" s="6" t="n">
        <x:v>0</x:v>
      </x:c>
      <x:c r="H4454" s="6" t="n">
        <x:v>0</x:v>
      </x:c>
      <x:c r="I4454" s="6" t="n">
        <x:v>0</x:v>
      </x:c>
      <x:c r="J4454" s="6" t="str">
        <x:v>[0.225, 3, 3, 12]</x:v>
      </x:c>
      <x:c r="K4454" s="7" t="str">
        <x:v>无首段伤害倍率，请覆盖或设为辅助技能</x:v>
      </x:c>
      <x:c r="L4454" s="6" t="str">
        <x:v>https://raw.githubusercontent.com/Mar-7th/StarRailRes/dbe8cdfcfb0bf657b9fe1cf92d5537f118ccb487/index_new/cn/character_skills.json</x:v>
      </x:c>
    </x:row>
    <x:row r="4455" ht="53" customHeight="1">
      <x:c r="A4455" s="6" t="str">
        <x:v>140804_7</x:v>
      </x:c>
      <x:c r="B4455" s="6" t="str">
        <x:v>140804</x:v>
      </x:c>
      <x:c r="C4455" s="6" t="n">
        <x:v>7</x:v>
      </x:c>
      <x:c r="D4455" s="6" t="str">
        <x:v>此身为炬</x:v>
      </x:c>
      <x:c r="E4455"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当白厄成为其他任意目标的技能目标时，获得1点【火种】。若施放者为白厄的队友，还会使白厄的暴击伤害提高24.37%，持续3回合。</x:v>
      </x:c>
      <x:c r="F4455" s="6" t="n">
        <x:v>0</x:v>
      </x:c>
      <x:c r="G4455" s="6" t="n">
        <x:v>0</x:v>
      </x:c>
      <x:c r="H4455" s="6" t="n">
        <x:v>0</x:v>
      </x:c>
      <x:c r="I4455" s="6" t="n">
        <x:v>0</x:v>
      </x:c>
      <x:c r="J4455" s="6" t="str">
        <x:v>[0.2437, 3, 3, 12]</x:v>
      </x:c>
      <x:c r="K4455" s="7" t="str">
        <x:v>无首段伤害倍率，请覆盖或设为辅助技能</x:v>
      </x:c>
      <x:c r="L4455" s="6" t="str">
        <x:v>https://raw.githubusercontent.com/Mar-7th/StarRailRes/dbe8cdfcfb0bf657b9fe1cf92d5537f118ccb487/index_new/cn/character_skills.json</x:v>
      </x:c>
    </x:row>
    <x:row r="4456" ht="53" customHeight="1">
      <x:c r="A4456" s="6" t="str">
        <x:v>140804_8</x:v>
      </x:c>
      <x:c r="B4456" s="6" t="str">
        <x:v>140804</x:v>
      </x:c>
      <x:c r="C4456" s="6" t="n">
        <x:v>8</x:v>
      </x:c>
      <x:c r="D4456" s="6" t="str">
        <x:v>此身为炬</x:v>
      </x:c>
      <x:c r="E4456"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当白厄成为其他任意目标的技能目标时，获得1点【火种】。若施放者为白厄的队友，还会使白厄的暴击伤害提高26.25%，持续3回合。</x:v>
      </x:c>
      <x:c r="F4456" s="6" t="n">
        <x:v>0</x:v>
      </x:c>
      <x:c r="G4456" s="6" t="n">
        <x:v>0</x:v>
      </x:c>
      <x:c r="H4456" s="6" t="n">
        <x:v>0</x:v>
      </x:c>
      <x:c r="I4456" s="6" t="n">
        <x:v>0</x:v>
      </x:c>
      <x:c r="J4456" s="6" t="str">
        <x:v>[0.2625, 3, 3, 12]</x:v>
      </x:c>
      <x:c r="K4456" s="7" t="str">
        <x:v>无首段伤害倍率，请覆盖或设为辅助技能</x:v>
      </x:c>
      <x:c r="L4456" s="6" t="str">
        <x:v>https://raw.githubusercontent.com/Mar-7th/StarRailRes/dbe8cdfcfb0bf657b9fe1cf92d5537f118ccb487/index_new/cn/character_skills.json</x:v>
      </x:c>
    </x:row>
    <x:row r="4457" ht="53" customHeight="1">
      <x:c r="A4457" s="6" t="str">
        <x:v>140804_9</x:v>
      </x:c>
      <x:c r="B4457" s="6" t="str">
        <x:v>140804</x:v>
      </x:c>
      <x:c r="C4457" s="6" t="n">
        <x:v>9</x:v>
      </x:c>
      <x:c r="D4457" s="6" t="str">
        <x:v>此身为炬</x:v>
      </x:c>
      <x:c r="E4457"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当白厄成为其他任意目标的技能目标时，获得1点【火种】。若施放者为白厄的队友，还会使白厄的暴击伤害提高28.12%，持续3回合。</x:v>
      </x:c>
      <x:c r="F4457" s="6" t="n">
        <x:v>0</x:v>
      </x:c>
      <x:c r="G4457" s="6" t="n">
        <x:v>0</x:v>
      </x:c>
      <x:c r="H4457" s="6" t="n">
        <x:v>0</x:v>
      </x:c>
      <x:c r="I4457" s="6" t="n">
        <x:v>0</x:v>
      </x:c>
      <x:c r="J4457" s="6" t="str">
        <x:v>[0.2812, 3, 3, 12]</x:v>
      </x:c>
      <x:c r="K4457" s="7" t="str">
        <x:v>无首段伤害倍率，请覆盖或设为辅助技能</x:v>
      </x:c>
      <x:c r="L4457" s="6" t="str">
        <x:v>https://raw.githubusercontent.com/Mar-7th/StarRailRes/dbe8cdfcfb0bf657b9fe1cf92d5537f118ccb487/index_new/cn/character_skills.json</x:v>
      </x:c>
    </x:row>
    <x:row r="4458" ht="53" customHeight="1">
      <x:c r="A4458" s="6" t="str">
        <x:v>140804_10</x:v>
      </x:c>
      <x:c r="B4458" s="6" t="str">
        <x:v>140804</x:v>
      </x:c>
      <x:c r="C4458" s="6" t="n">
        <x:v>10</x:v>
      </x:c>
      <x:c r="D4458" s="6" t="str">
        <x:v>此身为炬</x:v>
      </x:c>
      <x:c r="E4458"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当白厄成为其他任意目标的技能目标时，获得1点【火种】。若施放者为白厄的队友，还会使白厄的暴击伤害提高30%，持续3回合。</x:v>
      </x:c>
      <x:c r="F4458" s="6" t="n">
        <x:v>0</x:v>
      </x:c>
      <x:c r="G4458" s="6" t="n">
        <x:v>0</x:v>
      </x:c>
      <x:c r="H4458" s="6" t="n">
        <x:v>0</x:v>
      </x:c>
      <x:c r="I4458" s="6" t="n">
        <x:v>0</x:v>
      </x:c>
      <x:c r="J4458" s="6" t="str">
        <x:v>[0.3, 3, 3, 12]</x:v>
      </x:c>
      <x:c r="K4458" s="7" t="str">
        <x:v>无首段伤害倍率，请覆盖或设为辅助技能</x:v>
      </x:c>
      <x:c r="L4458" s="6" t="str">
        <x:v>https://raw.githubusercontent.com/Mar-7th/StarRailRes/dbe8cdfcfb0bf657b9fe1cf92d5537f118ccb487/index_new/cn/character_skills.json</x:v>
      </x:c>
    </x:row>
    <x:row r="4459" ht="53" customHeight="1">
      <x:c r="A4459" s="6" t="str">
        <x:v>140804_11</x:v>
      </x:c>
      <x:c r="B4459" s="6" t="str">
        <x:v>140804</x:v>
      </x:c>
      <x:c r="C4459" s="6" t="n">
        <x:v>11</x:v>
      </x:c>
      <x:c r="D4459" s="6" t="str">
        <x:v>此身为炬</x:v>
      </x:c>
      <x:c r="E4459"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当白厄成为其他任意目标的技能目标时，获得1点【火种】。若施放者为白厄的队友，还会使白厄的暴击伤害提高31.5%，持续3回合。</x:v>
      </x:c>
      <x:c r="F4459" s="6" t="n">
        <x:v>0</x:v>
      </x:c>
      <x:c r="G4459" s="6" t="n">
        <x:v>0</x:v>
      </x:c>
      <x:c r="H4459" s="6" t="n">
        <x:v>0</x:v>
      </x:c>
      <x:c r="I4459" s="6" t="n">
        <x:v>0</x:v>
      </x:c>
      <x:c r="J4459" s="6" t="str">
        <x:v>[0.315, 3, 3, 12]</x:v>
      </x:c>
      <x:c r="K4459" s="7" t="str">
        <x:v>无首段伤害倍率，请覆盖或设为辅助技能</x:v>
      </x:c>
      <x:c r="L4459" s="6" t="str">
        <x:v>https://raw.githubusercontent.com/Mar-7th/StarRailRes/dbe8cdfcfb0bf657b9fe1cf92d5537f118ccb487/index_new/cn/character_skills.json</x:v>
      </x:c>
    </x:row>
    <x:row r="4460" ht="53" customHeight="1">
      <x:c r="A4460" s="6" t="str">
        <x:v>140804_12</x:v>
      </x:c>
      <x:c r="B4460" s="6" t="str">
        <x:v>140804</x:v>
      </x:c>
      <x:c r="C4460" s="6" t="n">
        <x:v>12</x:v>
      </x:c>
      <x:c r="D4460" s="6" t="str">
        <x:v>此身为炬</x:v>
      </x:c>
      <x:c r="E4460"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当白厄成为其他任意目标的技能目标时，获得1点【火种】。若施放者为白厄的队友，还会使白厄的暴击伤害提高33%，持续3回合。</x:v>
      </x:c>
      <x:c r="F4460" s="6" t="n">
        <x:v>0</x:v>
      </x:c>
      <x:c r="G4460" s="6" t="n">
        <x:v>0</x:v>
      </x:c>
      <x:c r="H4460" s="6" t="n">
        <x:v>0</x:v>
      </x:c>
      <x:c r="I4460" s="6" t="n">
        <x:v>0</x:v>
      </x:c>
      <x:c r="J4460" s="6" t="str">
        <x:v>[0.33, 3, 3, 12]</x:v>
      </x:c>
      <x:c r="K4460" s="7" t="str">
        <x:v>无首段伤害倍率，请覆盖或设为辅助技能</x:v>
      </x:c>
      <x:c r="L4460" s="6" t="str">
        <x:v>https://raw.githubusercontent.com/Mar-7th/StarRailRes/dbe8cdfcfb0bf657b9fe1cf92d5537f118ccb487/index_new/cn/character_skills.json</x:v>
      </x:c>
    </x:row>
    <x:row r="4461" ht="53" customHeight="1">
      <x:c r="A4461" s="6" t="str">
        <x:v>140804_13</x:v>
      </x:c>
      <x:c r="B4461" s="6" t="str">
        <x:v>140804</x:v>
      </x:c>
      <x:c r="C4461" s="6" t="n">
        <x:v>13</x:v>
      </x:c>
      <x:c r="D4461" s="6" t="str">
        <x:v>此身为炬</x:v>
      </x:c>
      <x:c r="E4461"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当白厄成为其他任意目标的技能目标时，获得1点【火种】。若施放者为白厄的队友，还会使白厄的暴击伤害提高34.5%，持续3回合。</x:v>
      </x:c>
      <x:c r="F4461" s="6" t="n">
        <x:v>0</x:v>
      </x:c>
      <x:c r="G4461" s="6" t="n">
        <x:v>0</x:v>
      </x:c>
      <x:c r="H4461" s="6" t="n">
        <x:v>0</x:v>
      </x:c>
      <x:c r="I4461" s="6" t="n">
        <x:v>0</x:v>
      </x:c>
      <x:c r="J4461" s="6" t="str">
        <x:v>[0.345, 3, 3, 12]</x:v>
      </x:c>
      <x:c r="K4461" s="7" t="str">
        <x:v>无首段伤害倍率，请覆盖或设为辅助技能</x:v>
      </x:c>
      <x:c r="L4461" s="6" t="str">
        <x:v>https://raw.githubusercontent.com/Mar-7th/StarRailRes/dbe8cdfcfb0bf657b9fe1cf92d5537f118ccb487/index_new/cn/character_skills.json</x:v>
      </x:c>
    </x:row>
    <x:row r="4462" ht="53" customHeight="1">
      <x:c r="A4462" s="6" t="str">
        <x:v>140804_14</x:v>
      </x:c>
      <x:c r="B4462" s="6" t="str">
        <x:v>140804</x:v>
      </x:c>
      <x:c r="C4462" s="6" t="n">
        <x:v>14</x:v>
      </x:c>
      <x:c r="D4462" s="6" t="str">
        <x:v>此身为炬</x:v>
      </x:c>
      <x:c r="E4462"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当白厄成为其他任意目标的技能目标时，获得1点【火种】。若施放者为白厄的队友，还会使白厄的暴击伤害提高36%，持续3回合。</x:v>
      </x:c>
      <x:c r="F4462" s="6" t="n">
        <x:v>0</x:v>
      </x:c>
      <x:c r="G4462" s="6" t="n">
        <x:v>0</x:v>
      </x:c>
      <x:c r="H4462" s="6" t="n">
        <x:v>0</x:v>
      </x:c>
      <x:c r="I4462" s="6" t="n">
        <x:v>0</x:v>
      </x:c>
      <x:c r="J4462" s="6" t="str">
        <x:v>[0.36, 3, 3, 12]</x:v>
      </x:c>
      <x:c r="K4462" s="7" t="str">
        <x:v>无首段伤害倍率，请覆盖或设为辅助技能</x:v>
      </x:c>
      <x:c r="L4462" s="6" t="str">
        <x:v>https://raw.githubusercontent.com/Mar-7th/StarRailRes/dbe8cdfcfb0bf657b9fe1cf92d5537f118ccb487/index_new/cn/character_skills.json</x:v>
      </x:c>
    </x:row>
    <x:row r="4463" ht="53" customHeight="1">
      <x:c r="A4463" s="6" t="str">
        <x:v>140804_15</x:v>
      </x:c>
      <x:c r="B4463" s="6" t="str">
        <x:v>140804</x:v>
      </x:c>
      <x:c r="C4463" s="6" t="n">
        <x:v>15</x:v>
      </x:c>
      <x:c r="D4463" s="6" t="str">
        <x:v>此身为炬</x:v>
      </x:c>
      <x:c r="E4463" s="7" t="str">
        <x:v>白厄的天赋。【火种】达到12点时可激活终结技，达到上限后还可最多溢出3点，变身结束时会基于溢出点数获得【火种】。
当白厄成为其他任意目标的技能目标时，获得1点【火种】。若施放者为白厄的队友，还会使白厄的暴击伤害提高37.5%，持续3回合。</x:v>
      </x:c>
      <x:c r="F4463" s="6" t="n">
        <x:v>0</x:v>
      </x:c>
      <x:c r="G4463" s="6" t="n">
        <x:v>0</x:v>
      </x:c>
      <x:c r="H4463" s="6" t="n">
        <x:v>0</x:v>
      </x:c>
      <x:c r="I4463" s="6" t="n">
        <x:v>0</x:v>
      </x:c>
      <x:c r="J4463" s="6" t="str">
        <x:v>[0.375, 3, 3, 12]</x:v>
      </x:c>
      <x:c r="K4463" s="7" t="str">
        <x:v>无首段伤害倍率，请覆盖或设为辅助技能</x:v>
      </x:c>
      <x:c r="L4463" s="6" t="str">
        <x:v>https://raw.githubusercontent.com/Mar-7th/StarRailRes/dbe8cdfcfb0bf657b9fe1cf92d5537f118ccb487/index_new/cn/character_skills.json</x:v>
      </x:c>
    </x:row>
    <x:row r="4464" ht="98" customHeight="1">
      <x:c r="A4464" s="6" t="str">
        <x:v>140805_1</x:v>
      </x:c>
      <x:c r="B4464" s="6" t="str">
        <x:v>140805</x:v>
      </x:c>
      <x:c r="C4464" s="6" t="n">
        <x:v>1</x:v>
      </x:c>
      <x:c r="D4464" s="6" t="str">
        <x:v>命运•此躯即神</x:v>
      </x:c>
      <x:c r="E4464"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40%，生命上限提高135%，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64" s="6" t="n">
        <x:v>0</x:v>
      </x:c>
      <x:c r="G4464" s="6" t="n">
        <x:v>0</x:v>
      </x:c>
      <x:c r="H4464" s="6" t="n">
        <x:v>0</x:v>
      </x:c>
      <x:c r="I4464" s="6" t="n">
        <x:v>0</x:v>
      </x:c>
      <x:c r="J4464" s="6" t="str">
        <x:v>[4, 0.25, 0.125, 0.4, 1.35, 0.15, 0.2]</x:v>
      </x:c>
      <x:c r="K4464" s="7" t="str">
        <x:v>无首段伤害倍率，请覆盖或设为辅助技能</x:v>
      </x:c>
      <x:c r="L4464" s="6" t="str">
        <x:v>https://raw.githubusercontent.com/Mar-7th/StarRailRes/dbe8cdfcfb0bf657b9fe1cf92d5537f118ccb487/index_new/cn/character_skills.json</x:v>
      </x:c>
    </x:row>
    <x:row r="4465" ht="98" customHeight="1">
      <x:c r="A4465" s="6" t="str">
        <x:v>140805_2</x:v>
      </x:c>
      <x:c r="B4465" s="6" t="str">
        <x:v>140805</x:v>
      </x:c>
      <x:c r="C4465" s="6" t="n">
        <x:v>2</x:v>
      </x:c>
      <x:c r="D4465" s="6" t="str">
        <x:v>命运•此躯即神</x:v>
      </x:c>
      <x:c r="E4465"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44%，生命上限提高148.5%，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65" s="6" t="n">
        <x:v>0</x:v>
      </x:c>
      <x:c r="G4465" s="6" t="n">
        <x:v>0</x:v>
      </x:c>
      <x:c r="H4465" s="6" t="n">
        <x:v>0</x:v>
      </x:c>
      <x:c r="I4465" s="6" t="n">
        <x:v>0</x:v>
      </x:c>
      <x:c r="J4465" s="6" t="str">
        <x:v>[4, 0.25, 0.125, 0.44, 1.485, 0.15, 0.2]</x:v>
      </x:c>
      <x:c r="K4465" s="7" t="str">
        <x:v>无首段伤害倍率，请覆盖或设为辅助技能</x:v>
      </x:c>
      <x:c r="L4465" s="6" t="str">
        <x:v>https://raw.githubusercontent.com/Mar-7th/StarRailRes/dbe8cdfcfb0bf657b9fe1cf92d5537f118ccb487/index_new/cn/character_skills.json</x:v>
      </x:c>
    </x:row>
    <x:row r="4466" ht="98" customHeight="1">
      <x:c r="A4466" s="6" t="str">
        <x:v>140805_3</x:v>
      </x:c>
      <x:c r="B4466" s="6" t="str">
        <x:v>140805</x:v>
      </x:c>
      <x:c r="C4466" s="6" t="n">
        <x:v>3</x:v>
      </x:c>
      <x:c r="D4466" s="6" t="str">
        <x:v>命运•此躯即神</x:v>
      </x:c>
      <x:c r="E4466"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48%，生命上限提高162%，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66" s="6" t="n">
        <x:v>0</x:v>
      </x:c>
      <x:c r="G4466" s="6" t="n">
        <x:v>0</x:v>
      </x:c>
      <x:c r="H4466" s="6" t="n">
        <x:v>0</x:v>
      </x:c>
      <x:c r="I4466" s="6" t="n">
        <x:v>0</x:v>
      </x:c>
      <x:c r="J4466" s="6" t="str">
        <x:v>[4, 0.25, 0.125, 0.48, 1.62, 0.15, 0.2]</x:v>
      </x:c>
      <x:c r="K4466" s="7" t="str">
        <x:v>无首段伤害倍率，请覆盖或设为辅助技能</x:v>
      </x:c>
      <x:c r="L4466" s="6" t="str">
        <x:v>https://raw.githubusercontent.com/Mar-7th/StarRailRes/dbe8cdfcfb0bf657b9fe1cf92d5537f118ccb487/index_new/cn/character_skills.json</x:v>
      </x:c>
    </x:row>
    <x:row r="4467" ht="98" customHeight="1">
      <x:c r="A4467" s="6" t="str">
        <x:v>140805_4</x:v>
      </x:c>
      <x:c r="B4467" s="6" t="str">
        <x:v>140805</x:v>
      </x:c>
      <x:c r="C4467" s="6" t="n">
        <x:v>4</x:v>
      </x:c>
      <x:c r="D4467" s="6" t="str">
        <x:v>命运•此躯即神</x:v>
      </x:c>
      <x:c r="E4467"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52%，生命上限提高175.5%，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67" s="6" t="n">
        <x:v>0</x:v>
      </x:c>
      <x:c r="G4467" s="6" t="n">
        <x:v>0</x:v>
      </x:c>
      <x:c r="H4467" s="6" t="n">
        <x:v>0</x:v>
      </x:c>
      <x:c r="I4467" s="6" t="n">
        <x:v>0</x:v>
      </x:c>
      <x:c r="J4467" s="6" t="str">
        <x:v>[4, 0.25, 0.125, 0.52, 1.755, 0.15, 0.2]</x:v>
      </x:c>
      <x:c r="K4467" s="7" t="str">
        <x:v>无首段伤害倍率，请覆盖或设为辅助技能</x:v>
      </x:c>
      <x:c r="L4467" s="6" t="str">
        <x:v>https://raw.githubusercontent.com/Mar-7th/StarRailRes/dbe8cdfcfb0bf657b9fe1cf92d5537f118ccb487/index_new/cn/character_skills.json</x:v>
      </x:c>
    </x:row>
    <x:row r="4468" ht="98" customHeight="1">
      <x:c r="A4468" s="6" t="str">
        <x:v>140805_5</x:v>
      </x:c>
      <x:c r="B4468" s="6" t="str">
        <x:v>140805</x:v>
      </x:c>
      <x:c r="C4468" s="6" t="n">
        <x:v>5</x:v>
      </x:c>
      <x:c r="D4468" s="6" t="str">
        <x:v>命运•此躯即神</x:v>
      </x:c>
      <x:c r="E4468"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56%，生命上限提高189%，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68" s="6" t="n">
        <x:v>0</x:v>
      </x:c>
      <x:c r="G4468" s="6" t="n">
        <x:v>0</x:v>
      </x:c>
      <x:c r="H4468" s="6" t="n">
        <x:v>0</x:v>
      </x:c>
      <x:c r="I4468" s="6" t="n">
        <x:v>0</x:v>
      </x:c>
      <x:c r="J4468" s="6" t="str">
        <x:v>[4, 0.25, 0.125, 0.56, 1.89, 0.15, 0.2]</x:v>
      </x:c>
      <x:c r="K4468" s="7" t="str">
        <x:v>无首段伤害倍率，请覆盖或设为辅助技能</x:v>
      </x:c>
      <x:c r="L4468" s="6" t="str">
        <x:v>https://raw.githubusercontent.com/Mar-7th/StarRailRes/dbe8cdfcfb0bf657b9fe1cf92d5537f118ccb487/index_new/cn/character_skills.json</x:v>
      </x:c>
    </x:row>
    <x:row r="4469" ht="98" customHeight="1">
      <x:c r="A4469" s="6" t="str">
        <x:v>140805_6</x:v>
      </x:c>
      <x:c r="B4469" s="6" t="str">
        <x:v>140805</x:v>
      </x:c>
      <x:c r="C4469" s="6" t="n">
        <x:v>6</x:v>
      </x:c>
      <x:c r="D4469" s="6" t="str">
        <x:v>命运•此躯即神</x:v>
      </x:c>
      <x:c r="E4469"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60%，生命上限提高202.5%，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69" s="6" t="n">
        <x:v>0</x:v>
      </x:c>
      <x:c r="G4469" s="6" t="n">
        <x:v>0</x:v>
      </x:c>
      <x:c r="H4469" s="6" t="n">
        <x:v>0</x:v>
      </x:c>
      <x:c r="I4469" s="6" t="n">
        <x:v>0</x:v>
      </x:c>
      <x:c r="J4469" s="6" t="str">
        <x:v>[4, 0.25, 0.125, 0.6, 2.025, 0.15, 0.2]</x:v>
      </x:c>
      <x:c r="K4469" s="7" t="str">
        <x:v>无首段伤害倍率，请覆盖或设为辅助技能</x:v>
      </x:c>
      <x:c r="L4469" s="6" t="str">
        <x:v>https://raw.githubusercontent.com/Mar-7th/StarRailRes/dbe8cdfcfb0bf657b9fe1cf92d5537f118ccb487/index_new/cn/character_skills.json</x:v>
      </x:c>
    </x:row>
    <x:row r="4470" ht="113" customHeight="1">
      <x:c r="A4470" s="6" t="str">
        <x:v>140805_7</x:v>
      </x:c>
      <x:c r="B4470" s="6" t="str">
        <x:v>140805</x:v>
      </x:c>
      <x:c r="C4470" s="6" t="n">
        <x:v>7</x:v>
      </x:c>
      <x:c r="D4470" s="6" t="str">
        <x:v>命运•此躯即神</x:v>
      </x:c>
      <x:c r="E4470"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65%，生命上限提高219.38%，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70" s="6" t="n">
        <x:v>0</x:v>
      </x:c>
      <x:c r="G4470" s="6" t="n">
        <x:v>0</x:v>
      </x:c>
      <x:c r="H4470" s="6" t="n">
        <x:v>0</x:v>
      </x:c>
      <x:c r="I4470" s="6" t="n">
        <x:v>0</x:v>
      </x:c>
      <x:c r="J4470" s="6" t="str">
        <x:v>[4, 0.25, 0.125, 0.65, 2.1938, 0.15, 0.2]</x:v>
      </x:c>
      <x:c r="K4470" s="7" t="str">
        <x:v>无首段伤害倍率，请覆盖或设为辅助技能</x:v>
      </x:c>
      <x:c r="L4470" s="6" t="str">
        <x:v>https://raw.githubusercontent.com/Mar-7th/StarRailRes/dbe8cdfcfb0bf657b9fe1cf92d5537f118ccb487/index_new/cn/character_skills.json</x:v>
      </x:c>
    </x:row>
    <x:row r="4471" ht="113" customHeight="1">
      <x:c r="A4471" s="6" t="str">
        <x:v>140805_8</x:v>
      </x:c>
      <x:c r="B4471" s="6" t="str">
        <x:v>140805</x:v>
      </x:c>
      <x:c r="C4471" s="6" t="n">
        <x:v>8</x:v>
      </x:c>
      <x:c r="D4471" s="6" t="str">
        <x:v>命运•此躯即神</x:v>
      </x:c>
      <x:c r="E4471"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70%，生命上限提高236.25%，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71" s="6" t="n">
        <x:v>0</x:v>
      </x:c>
      <x:c r="G4471" s="6" t="n">
        <x:v>0</x:v>
      </x:c>
      <x:c r="H4471" s="6" t="n">
        <x:v>0</x:v>
      </x:c>
      <x:c r="I4471" s="6" t="n">
        <x:v>0</x:v>
      </x:c>
      <x:c r="J4471" s="6" t="str">
        <x:v>[4, 0.25, 0.125, 0.7, 2.3625, 0.15, 0.2]</x:v>
      </x:c>
      <x:c r="K4471" s="7" t="str">
        <x:v>无首段伤害倍率，请覆盖或设为辅助技能</x:v>
      </x:c>
      <x:c r="L4471" s="6" t="str">
        <x:v>https://raw.githubusercontent.com/Mar-7th/StarRailRes/dbe8cdfcfb0bf657b9fe1cf92d5537f118ccb487/index_new/cn/character_skills.json</x:v>
      </x:c>
    </x:row>
    <x:row r="4472" ht="113" customHeight="1">
      <x:c r="A4472" s="6" t="str">
        <x:v>140805_9</x:v>
      </x:c>
      <x:c r="B4472" s="6" t="str">
        <x:v>140805</x:v>
      </x:c>
      <x:c r="C4472" s="6" t="n">
        <x:v>9</x:v>
      </x:c>
      <x:c r="D4472" s="6" t="str">
        <x:v>命运•此躯即神</x:v>
      </x:c>
      <x:c r="E4472"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75%，生命上限提高253.12%，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72" s="6" t="n">
        <x:v>0</x:v>
      </x:c>
      <x:c r="G4472" s="6" t="n">
        <x:v>0</x:v>
      </x:c>
      <x:c r="H4472" s="6" t="n">
        <x:v>0</x:v>
      </x:c>
      <x:c r="I4472" s="6" t="n">
        <x:v>0</x:v>
      </x:c>
      <x:c r="J4472" s="6" t="str">
        <x:v>[4, 0.25, 0.125, 0.75, 2.5312, 0.15, 0.2]</x:v>
      </x:c>
      <x:c r="K4472" s="7" t="str">
        <x:v>无首段伤害倍率，请覆盖或设为辅助技能</x:v>
      </x:c>
      <x:c r="L4472" s="6" t="str">
        <x:v>https://raw.githubusercontent.com/Mar-7th/StarRailRes/dbe8cdfcfb0bf657b9fe1cf92d5537f118ccb487/index_new/cn/character_skills.json</x:v>
      </x:c>
    </x:row>
    <x:row r="4473" ht="98" customHeight="1">
      <x:c r="A4473" s="6" t="str">
        <x:v>140805_10</x:v>
      </x:c>
      <x:c r="B4473" s="6" t="str">
        <x:v>140805</x:v>
      </x:c>
      <x:c r="C4473" s="6" t="n">
        <x:v>10</x:v>
      </x:c>
      <x:c r="D4473" s="6" t="str">
        <x:v>命运•此躯即神</x:v>
      </x:c>
      <x:c r="E4473"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80%，生命上限提高270%，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73" s="6" t="n">
        <x:v>0</x:v>
      </x:c>
      <x:c r="G4473" s="6" t="n">
        <x:v>0</x:v>
      </x:c>
      <x:c r="H4473" s="6" t="n">
        <x:v>0</x:v>
      </x:c>
      <x:c r="I4473" s="6" t="n">
        <x:v>0</x:v>
      </x:c>
      <x:c r="J4473" s="6" t="str">
        <x:v>[4, 0.25, 0.125, 0.8, 2.7, 0.15, 0.2]</x:v>
      </x:c>
      <x:c r="K4473" s="7" t="str">
        <x:v>无首段伤害倍率，请覆盖或设为辅助技能</x:v>
      </x:c>
      <x:c r="L4473" s="6" t="str">
        <x:v>https://raw.githubusercontent.com/Mar-7th/StarRailRes/dbe8cdfcfb0bf657b9fe1cf92d5537f118ccb487/index_new/cn/character_skills.json</x:v>
      </x:c>
    </x:row>
    <x:row r="4474" ht="98" customHeight="1">
      <x:c r="A4474" s="6" t="str">
        <x:v>140805_11</x:v>
      </x:c>
      <x:c r="B4474" s="6" t="str">
        <x:v>140805</x:v>
      </x:c>
      <x:c r="C4474" s="6" t="n">
        <x:v>11</x:v>
      </x:c>
      <x:c r="D4474" s="6" t="str">
        <x:v>命运•此躯即神</x:v>
      </x:c>
      <x:c r="E4474"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84%，生命上限提高283.5%，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74" s="6" t="n">
        <x:v>0</x:v>
      </x:c>
      <x:c r="G4474" s="6" t="n">
        <x:v>0</x:v>
      </x:c>
      <x:c r="H4474" s="6" t="n">
        <x:v>0</x:v>
      </x:c>
      <x:c r="I4474" s="6" t="n">
        <x:v>0</x:v>
      </x:c>
      <x:c r="J4474" s="6" t="str">
        <x:v>[4, 0.25, 0.125, 0.84, 2.835, 0.15, 0.2]</x:v>
      </x:c>
      <x:c r="K4474" s="7" t="str">
        <x:v>无首段伤害倍率，请覆盖或设为辅助技能</x:v>
      </x:c>
      <x:c r="L4474" s="6" t="str">
        <x:v>https://raw.githubusercontent.com/Mar-7th/StarRailRes/dbe8cdfcfb0bf657b9fe1cf92d5537f118ccb487/index_new/cn/character_skills.json</x:v>
      </x:c>
    </x:row>
    <x:row r="4475" ht="98" customHeight="1">
      <x:c r="A4475" s="6" t="str">
        <x:v>140805_12</x:v>
      </x:c>
      <x:c r="B4475" s="6" t="str">
        <x:v>140805</x:v>
      </x:c>
      <x:c r="C4475" s="6" t="n">
        <x:v>12</x:v>
      </x:c>
      <x:c r="D4475" s="6" t="str">
        <x:v>命运•此躯即神</x:v>
      </x:c>
      <x:c r="E4475"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88%，生命上限提高297%，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75" s="6" t="n">
        <x:v>0</x:v>
      </x:c>
      <x:c r="G4475" s="6" t="n">
        <x:v>0</x:v>
      </x:c>
      <x:c r="H4475" s="6" t="n">
        <x:v>0</x:v>
      </x:c>
      <x:c r="I4475" s="6" t="n">
        <x:v>0</x:v>
      </x:c>
      <x:c r="J4475" s="6" t="str">
        <x:v>[4, 0.25, 0.125, 0.88, 2.97, 0.15, 0.2]</x:v>
      </x:c>
      <x:c r="K4475" s="7" t="str">
        <x:v>无首段伤害倍率，请覆盖或设为辅助技能</x:v>
      </x:c>
      <x:c r="L4475" s="6" t="str">
        <x:v>https://raw.githubusercontent.com/Mar-7th/StarRailRes/dbe8cdfcfb0bf657b9fe1cf92d5537f118ccb487/index_new/cn/character_skills.json</x:v>
      </x:c>
    </x:row>
    <x:row r="4476" ht="98" customHeight="1">
      <x:c r="A4476" s="6" t="str">
        <x:v>140805_13</x:v>
      </x:c>
      <x:c r="B4476" s="6" t="str">
        <x:v>140805</x:v>
      </x:c>
      <x:c r="C4476" s="6" t="n">
        <x:v>13</x:v>
      </x:c>
      <x:c r="D4476" s="6" t="str">
        <x:v>命运•此躯即神</x:v>
      </x:c>
      <x:c r="E4476"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92%，生命上限提高310.5%，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76" s="6" t="n">
        <x:v>0</x:v>
      </x:c>
      <x:c r="G4476" s="6" t="n">
        <x:v>0</x:v>
      </x:c>
      <x:c r="H4476" s="6" t="n">
        <x:v>0</x:v>
      </x:c>
      <x:c r="I4476" s="6" t="n">
        <x:v>0</x:v>
      </x:c>
      <x:c r="J4476" s="6" t="str">
        <x:v>[4, 0.25, 0.125, 0.92, 3.105, 0.15, 0.2]</x:v>
      </x:c>
      <x:c r="K4476" s="7" t="str">
        <x:v>无首段伤害倍率，请覆盖或设为辅助技能</x:v>
      </x:c>
      <x:c r="L4476" s="6" t="str">
        <x:v>https://raw.githubusercontent.com/Mar-7th/StarRailRes/dbe8cdfcfb0bf657b9fe1cf92d5537f118ccb487/index_new/cn/character_skills.json</x:v>
      </x:c>
    </x:row>
    <x:row r="4477" ht="98" customHeight="1">
      <x:c r="A4477" s="6" t="str">
        <x:v>140805_14</x:v>
      </x:c>
      <x:c r="B4477" s="6" t="str">
        <x:v>140805</x:v>
      </x:c>
      <x:c r="C4477" s="6" t="n">
        <x:v>14</x:v>
      </x:c>
      <x:c r="D4477" s="6" t="str">
        <x:v>命运•此躯即神</x:v>
      </x:c>
      <x:c r="E4477"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96%，生命上限提高324%，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77" s="6" t="n">
        <x:v>0</x:v>
      </x:c>
      <x:c r="G4477" s="6" t="n">
        <x:v>0</x:v>
      </x:c>
      <x:c r="H4477" s="6" t="n">
        <x:v>0</x:v>
      </x:c>
      <x:c r="I4477" s="6" t="n">
        <x:v>0</x:v>
      </x:c>
      <x:c r="J4477" s="6" t="str">
        <x:v>[4, 0.25, 0.125, 0.96, 3.24, 0.15, 0.2]</x:v>
      </x:c>
      <x:c r="K4477" s="7" t="str">
        <x:v>无首段伤害倍率，请覆盖或设为辅助技能</x:v>
      </x:c>
      <x:c r="L4477" s="6" t="str">
        <x:v>https://raw.githubusercontent.com/Mar-7th/StarRailRes/dbe8cdfcfb0bf657b9fe1cf92d5537f118ccb487/index_new/cn/character_skills.json</x:v>
      </x:c>
    </x:row>
    <x:row r="4478" ht="113" customHeight="1">
      <x:c r="A4478" s="6" t="str">
        <x:v>140805_15</x:v>
      </x:c>
      <x:c r="B4478" s="6" t="str">
        <x:v>140805</x:v>
      </x:c>
      <x:c r="C4478" s="6" t="n">
        <x:v>15</x:v>
      </x:c>
      <x:c r="D4478" s="6" t="str">
        <x:v>命运•此躯即神</x:v>
      </x:c>
      <x:c r="E4478" s="7" t="str">
        <x:v>卡厄斯兰那的天赋。变身时获得4点【毁伤】。若此时处于我方目标的回合，则使该目标的所有增益效果延长1回合并结束本回合。
卡厄斯兰那免疫控制类负面状态，拥有1个强化普攻和2个强化战技，无法施放终结技。变身期间攻击力提高100%，生命上限提高337.5%，施放攻击后回复等同于自身生命上限20%的生命值。卡厄斯兰那受到致命攻击时不会陷入无法战斗状态，而是回复等同于自身生命上限25%的生命值并立即发动最后一击。每剩余1个卡厄斯兰那的额外回合，最后一击的伤害倍率减少原倍率的12.5%。
变身结束时，使我方全体速度提高15%，持续1回合。</x:v>
      </x:c>
      <x:c r="F4478" s="6" t="n">
        <x:v>0</x:v>
      </x:c>
      <x:c r="G4478" s="6" t="n">
        <x:v>0</x:v>
      </x:c>
      <x:c r="H4478" s="6" t="n">
        <x:v>0</x:v>
      </x:c>
      <x:c r="I4478" s="6" t="n">
        <x:v>0</x:v>
      </x:c>
      <x:c r="J4478" s="6" t="str">
        <x:v>[4, 0.25, 0.125, 1, 3.375, 0.15, 0.2]</x:v>
      </x:c>
      <x:c r="K4478" s="7" t="str">
        <x:v>无首段伤害倍率，请覆盖或设为辅助技能</x:v>
      </x:c>
      <x:c r="L4478" s="6" t="str">
        <x:v>https://raw.githubusercontent.com/Mar-7th/StarRailRes/dbe8cdfcfb0bf657b9fe1cf92d5537f118ccb487/index_new/cn/character_skills.json</x:v>
      </x:c>
    </x:row>
    <x:row r="4479" ht="20" customHeight="1">
      <x:c r="A4479" s="6" t="str">
        <x:v>140806_1</x:v>
      </x:c>
      <x:c r="B4479" s="6" t="str">
        <x:v>140806</x:v>
      </x:c>
      <x:c r="C4479" s="6" t="n">
        <x:v>1</x:v>
      </x:c>
      <x:c r="D4479" s="6" t="str">
        <x:v>攻击</x:v>
      </x:c>
      <x:c r="E4479" s="7" t="str">
        <x:v>攻击敌人，进入战斗后削弱敌方目标对应属性韧性。</x:v>
      </x:c>
      <x:c r="F4479" s="6" t="n">
        <x:v>0</x:v>
      </x:c>
      <x:c r="G4479" s="6" t="n">
        <x:v>0</x:v>
      </x:c>
      <x:c r="H4479" s="6" t="n">
        <x:v>0</x:v>
      </x:c>
      <x:c r="I4479" s="6" t="n">
        <x:v>0</x:v>
      </x:c>
      <x:c r="J4479" s="6" t="str">
        <x:v>[]</x:v>
      </x:c>
      <x:c r="K4479" s="7" t="str">
        <x:v>缺少结构化参数，必须覆盖</x:v>
      </x:c>
      <x:c r="L4479" s="6" t="str">
        <x:v>https://raw.githubusercontent.com/Mar-7th/StarRailRes/dbe8cdfcfb0bf657b9fe1cf92d5537f118ccb487/index_new/cn/character_skills.json</x:v>
      </x:c>
    </x:row>
    <x:row r="4480" ht="68" customHeight="1">
      <x:c r="A4480" s="6" t="str">
        <x:v>140807_1</x:v>
      </x:c>
      <x:c r="B4480" s="6" t="str">
        <x:v>140807</x:v>
      </x:c>
      <x:c r="C4480" s="6" t="n">
        <x:v>1</x:v>
      </x:c>
      <x:c r="D4480" s="6" t="str">
        <x:v>终结之始</x:v>
      </x:c>
      <x:c r="E4480" s="7" t="str">
        <x:v>白厄在队伍中时，使秘技点上限提高3点。
主动施放秘技消耗2点秘技点，立即攻击一定范围内的所有敌人。进入战斗后，为我方队友恢复25点能量，获得2点【毁伤】和1个战技点，并且每个波次开始时对敌方全体造成等同于白厄200%攻击力的物理属性伤害。
若攻击普通敌人则立即将其消灭，不会进入战斗。未击中敌人时不消耗秘技点。</x:v>
      </x:c>
      <x:c r="F4480" s="6" t="n">
        <x:v>0</x:v>
      </x:c>
      <x:c r="G4480" s="6" t="n">
        <x:v>0</x:v>
      </x:c>
      <x:c r="H4480" s="6" t="n">
        <x:v>0</x:v>
      </x:c>
      <x:c r="I4480" s="6" t="n">
        <x:v>0</x:v>
      </x:c>
      <x:c r="J4480" s="6" t="str">
        <x:v>[2, 2, 25, 1]</x:v>
      </x:c>
      <x:c r="K4480" s="7" t="str">
        <x:v>无首段伤害倍率，请覆盖或设为辅助技能</x:v>
      </x:c>
      <x:c r="L4480" s="6" t="str">
        <x:v>https://raw.githubusercontent.com/Mar-7th/StarRailRes/dbe8cdfcfb0bf657b9fe1cf92d5537f118ccb487/index_new/cn/character_skills.json</x:v>
      </x:c>
    </x:row>
    <x:row r="4481" ht="38" customHeight="1">
      <x:c r="A4481" s="6" t="str">
        <x:v>140808_1</x:v>
      </x:c>
      <x:c r="B4481" s="6" t="str">
        <x:v>140808</x:v>
      </x:c>
      <x:c r="C4481" s="6" t="n">
        <x:v>1</x:v>
      </x:c>
      <x:c r="D4481" s="6" t="str">
        <x:v>创生•血棘渡亡</x:v>
      </x:c>
      <x:c r="E4481" s="7" t="str">
        <x:v>获得2点【毁伤】，对指定敌方单体造成等同于卡厄斯兰那125%攻击力的物理属性伤害，对相邻目标造成等同于卡厄斯兰那37.5%攻击力的物理属性伤害。</x:v>
      </x:c>
      <x:c r="F4481" s="6" t="n">
        <x:v>1.625</x:v>
      </x:c>
      <x:c r="G4481" s="6" t="n">
        <x:v>0</x:v>
      </x:c>
      <x:c r="H4481" s="6" t="n">
        <x:v>0</x:v>
      </x:c>
      <x:c r="I4481" s="6" t="n">
        <x:v>0</x:v>
      </x:c>
      <x:c r="J4481" s="6" t="str">
        <x:v>[1.25, 0.375, 2]</x:v>
      </x:c>
      <x:c r="K4481" s="7" t="str">
        <x:v>需确认条件及分段</x:v>
      </x:c>
      <x:c r="L4481" s="6" t="str">
        <x:v>https://raw.githubusercontent.com/Mar-7th/StarRailRes/dbe8cdfcfb0bf657b9fe1cf92d5537f118ccb487/index_new/cn/character_skills.json</x:v>
      </x:c>
    </x:row>
    <x:row r="4482" ht="38" customHeight="1">
      <x:c r="A4482" s="6" t="str">
        <x:v>140808_2</x:v>
      </x:c>
      <x:c r="B4482" s="6" t="str">
        <x:v>140808</x:v>
      </x:c>
      <x:c r="C4482" s="6" t="n">
        <x:v>2</x:v>
      </x:c>
      <x:c r="D4482" s="6" t="str">
        <x:v>创生•血棘渡亡</x:v>
      </x:c>
      <x:c r="E4482" s="7" t="str">
        <x:v>获得2点【毁伤】，对指定敌方单体造成等同于卡厄斯兰那150%攻击力的物理属性伤害，对相邻目标造成等同于卡厄斯兰那45%攻击力的物理属性伤害。</x:v>
      </x:c>
      <x:c r="F4482" s="6" t="n">
        <x:v>1.95</x:v>
      </x:c>
      <x:c r="G4482" s="6" t="n">
        <x:v>0</x:v>
      </x:c>
      <x:c r="H4482" s="6" t="n">
        <x:v>0</x:v>
      </x:c>
      <x:c r="I4482" s="6" t="n">
        <x:v>0</x:v>
      </x:c>
      <x:c r="J4482" s="6" t="str">
        <x:v>[1.5, 0.45, 2]</x:v>
      </x:c>
      <x:c r="K4482" s="7" t="str">
        <x:v>需确认条件及分段</x:v>
      </x:c>
      <x:c r="L4482" s="6" t="str">
        <x:v>https://raw.githubusercontent.com/Mar-7th/StarRailRes/dbe8cdfcfb0bf657b9fe1cf92d5537f118ccb487/index_new/cn/character_skills.json</x:v>
      </x:c>
    </x:row>
    <x:row r="4483" ht="38" customHeight="1">
      <x:c r="A4483" s="6" t="str">
        <x:v>140808_3</x:v>
      </x:c>
      <x:c r="B4483" s="6" t="str">
        <x:v>140808</x:v>
      </x:c>
      <x:c r="C4483" s="6" t="n">
        <x:v>3</x:v>
      </x:c>
      <x:c r="D4483" s="6" t="str">
        <x:v>创生•血棘渡亡</x:v>
      </x:c>
      <x:c r="E4483" s="7" t="str">
        <x:v>获得2点【毁伤】，对指定敌方单体造成等同于卡厄斯兰那175%攻击力的物理属性伤害，对相邻目标造成等同于卡厄斯兰那52.5%攻击力的物理属性伤害。</x:v>
      </x:c>
      <x:c r="F4483" s="6" t="n">
        <x:v>2.275</x:v>
      </x:c>
      <x:c r="G4483" s="6" t="n">
        <x:v>0</x:v>
      </x:c>
      <x:c r="H4483" s="6" t="n">
        <x:v>0</x:v>
      </x:c>
      <x:c r="I4483" s="6" t="n">
        <x:v>0</x:v>
      </x:c>
      <x:c r="J4483" s="6" t="str">
        <x:v>[1.75, 0.525, 2]</x:v>
      </x:c>
      <x:c r="K4483" s="7" t="str">
        <x:v>需确认条件及分段</x:v>
      </x:c>
      <x:c r="L4483" s="6" t="str">
        <x:v>https://raw.githubusercontent.com/Mar-7th/StarRailRes/dbe8cdfcfb0bf657b9fe1cf92d5537f118ccb487/index_new/cn/character_skills.json</x:v>
      </x:c>
    </x:row>
    <x:row r="4484" ht="38" customHeight="1">
      <x:c r="A4484" s="6" t="str">
        <x:v>140808_4</x:v>
      </x:c>
      <x:c r="B4484" s="6" t="str">
        <x:v>140808</x:v>
      </x:c>
      <x:c r="C4484" s="6" t="n">
        <x:v>4</x:v>
      </x:c>
      <x:c r="D4484" s="6" t="str">
        <x:v>创生•血棘渡亡</x:v>
      </x:c>
      <x:c r="E4484" s="7" t="str">
        <x:v>获得2点【毁伤】，对指定敌方单体造成等同于卡厄斯兰那200%攻击力的物理属性伤害，对相邻目标造成等同于卡厄斯兰那60%攻击力的物理属性伤害。</x:v>
      </x:c>
      <x:c r="F4484" s="6" t="n">
        <x:v>2.6</x:v>
      </x:c>
      <x:c r="G4484" s="6" t="n">
        <x:v>0</x:v>
      </x:c>
      <x:c r="H4484" s="6" t="n">
        <x:v>0</x:v>
      </x:c>
      <x:c r="I4484" s="6" t="n">
        <x:v>0</x:v>
      </x:c>
      <x:c r="J4484" s="6" t="str">
        <x:v>[2, 0.6, 2]</x:v>
      </x:c>
      <x:c r="K4484" s="7" t="str">
        <x:v>需确认条件及分段</x:v>
      </x:c>
      <x:c r="L4484" s="6" t="str">
        <x:v>https://raw.githubusercontent.com/Mar-7th/StarRailRes/dbe8cdfcfb0bf657b9fe1cf92d5537f118ccb487/index_new/cn/character_skills.json</x:v>
      </x:c>
    </x:row>
    <x:row r="4485" ht="38" customHeight="1">
      <x:c r="A4485" s="6" t="str">
        <x:v>140808_5</x:v>
      </x:c>
      <x:c r="B4485" s="6" t="str">
        <x:v>140808</x:v>
      </x:c>
      <x:c r="C4485" s="6" t="n">
        <x:v>5</x:v>
      </x:c>
      <x:c r="D4485" s="6" t="str">
        <x:v>创生•血棘渡亡</x:v>
      </x:c>
      <x:c r="E4485" s="7" t="str">
        <x:v>获得2点【毁伤】，对指定敌方单体造成等同于卡厄斯兰那225%攻击力的物理属性伤害，对相邻目标造成等同于卡厄斯兰那67.5%攻击力的物理属性伤害。</x:v>
      </x:c>
      <x:c r="F4485" s="6" t="n">
        <x:v>2.925</x:v>
      </x:c>
      <x:c r="G4485" s="6" t="n">
        <x:v>0</x:v>
      </x:c>
      <x:c r="H4485" s="6" t="n">
        <x:v>0</x:v>
      </x:c>
      <x:c r="I4485" s="6" t="n">
        <x:v>0</x:v>
      </x:c>
      <x:c r="J4485" s="6" t="str">
        <x:v>[2.25, 0.675, 2]</x:v>
      </x:c>
      <x:c r="K4485" s="7" t="str">
        <x:v>需确认条件及分段</x:v>
      </x:c>
      <x:c r="L4485" s="6" t="str">
        <x:v>https://raw.githubusercontent.com/Mar-7th/StarRailRes/dbe8cdfcfb0bf657b9fe1cf92d5537f118ccb487/index_new/cn/character_skills.json</x:v>
      </x:c>
    </x:row>
    <x:row r="4486" ht="38" customHeight="1">
      <x:c r="A4486" s="6" t="str">
        <x:v>140808_6</x:v>
      </x:c>
      <x:c r="B4486" s="6" t="str">
        <x:v>140808</x:v>
      </x:c>
      <x:c r="C4486" s="6" t="n">
        <x:v>6</x:v>
      </x:c>
      <x:c r="D4486" s="6" t="str">
        <x:v>创生•血棘渡亡</x:v>
      </x:c>
      <x:c r="E4486" s="7" t="str">
        <x:v>获得2点【毁伤】，对指定敌方单体造成等同于卡厄斯兰那250%攻击力的物理属性伤害，对相邻目标造成等同于卡厄斯兰那75%攻击力的物理属性伤害。</x:v>
      </x:c>
      <x:c r="F4486" s="6" t="n">
        <x:v>3.25</x:v>
      </x:c>
      <x:c r="G4486" s="6" t="n">
        <x:v>0</x:v>
      </x:c>
      <x:c r="H4486" s="6" t="n">
        <x:v>0</x:v>
      </x:c>
      <x:c r="I4486" s="6" t="n">
        <x:v>0</x:v>
      </x:c>
      <x:c r="J4486" s="6" t="str">
        <x:v>[2.5, 0.75, 2]</x:v>
      </x:c>
      <x:c r="K4486" s="7" t="str">
        <x:v>需确认条件及分段</x:v>
      </x:c>
      <x:c r="L4486" s="6" t="str">
        <x:v>https://raw.githubusercontent.com/Mar-7th/StarRailRes/dbe8cdfcfb0bf657b9fe1cf92d5537f118ccb487/index_new/cn/character_skills.json</x:v>
      </x:c>
    </x:row>
    <x:row r="4487" ht="38" customHeight="1">
      <x:c r="A4487" s="6" t="str">
        <x:v>140808_7</x:v>
      </x:c>
      <x:c r="B4487" s="6" t="str">
        <x:v>140808</x:v>
      </x:c>
      <x:c r="C4487" s="6" t="n">
        <x:v>7</x:v>
      </x:c>
      <x:c r="D4487" s="6" t="str">
        <x:v>创生•血棘渡亡</x:v>
      </x:c>
      <x:c r="E4487" s="7" t="str">
        <x:v>获得2点【毁伤】，对指定敌方单体造成等同于卡厄斯兰那275%攻击力的物理属性伤害，对相邻目标造成等同于卡厄斯兰那82.5%攻击力的物理属性伤害。</x:v>
      </x:c>
      <x:c r="F4487" s="6" t="n">
        <x:v>3.575</x:v>
      </x:c>
      <x:c r="G4487" s="6" t="n">
        <x:v>0</x:v>
      </x:c>
      <x:c r="H4487" s="6" t="n">
        <x:v>0</x:v>
      </x:c>
      <x:c r="I4487" s="6" t="n">
        <x:v>0</x:v>
      </x:c>
      <x:c r="J4487" s="6" t="str">
        <x:v>[2.75, 0.825, 2]</x:v>
      </x:c>
      <x:c r="K4487" s="7" t="str">
        <x:v>需确认条件及分段</x:v>
      </x:c>
      <x:c r="L4487" s="6" t="str">
        <x:v>https://raw.githubusercontent.com/Mar-7th/StarRailRes/dbe8cdfcfb0bf657b9fe1cf92d5537f118ccb487/index_new/cn/character_skills.json</x:v>
      </x:c>
    </x:row>
    <x:row r="4488" ht="38" customHeight="1">
      <x:c r="A4488" s="6" t="str">
        <x:v>140808_8</x:v>
      </x:c>
      <x:c r="B4488" s="6" t="str">
        <x:v>140808</x:v>
      </x:c>
      <x:c r="C4488" s="6" t="n">
        <x:v>8</x:v>
      </x:c>
      <x:c r="D4488" s="6" t="str">
        <x:v>创生•血棘渡亡</x:v>
      </x:c>
      <x:c r="E4488" s="7" t="str">
        <x:v>获得2点【毁伤】，对指定敌方单体造成等同于卡厄斯兰那300%攻击力的物理属性伤害，对相邻目标造成等同于卡厄斯兰那90%攻击力的物理属性伤害。</x:v>
      </x:c>
      <x:c r="F4488" s="6" t="n">
        <x:v>3.9</x:v>
      </x:c>
      <x:c r="G4488" s="6" t="n">
        <x:v>0</x:v>
      </x:c>
      <x:c r="H4488" s="6" t="n">
        <x:v>0</x:v>
      </x:c>
      <x:c r="I4488" s="6" t="n">
        <x:v>0</x:v>
      </x:c>
      <x:c r="J4488" s="6" t="str">
        <x:v>[3, 0.9, 2]</x:v>
      </x:c>
      <x:c r="K4488" s="7" t="str">
        <x:v>需确认条件及分段</x:v>
      </x:c>
      <x:c r="L4488" s="6" t="str">
        <x:v>https://raw.githubusercontent.com/Mar-7th/StarRailRes/dbe8cdfcfb0bf657b9fe1cf92d5537f118ccb487/index_new/cn/character_skills.json</x:v>
      </x:c>
    </x:row>
    <x:row r="4489" ht="38" customHeight="1">
      <x:c r="A4489" s="6" t="str">
        <x:v>140808_9</x:v>
      </x:c>
      <x:c r="B4489" s="6" t="str">
        <x:v>140808</x:v>
      </x:c>
      <x:c r="C4489" s="6" t="n">
        <x:v>9</x:v>
      </x:c>
      <x:c r="D4489" s="6" t="str">
        <x:v>创生•血棘渡亡</x:v>
      </x:c>
      <x:c r="E4489" s="7" t="str">
        <x:v>获得2点【毁伤】，对指定敌方单体造成等同于卡厄斯兰那325%攻击力的物理属性伤害，对相邻目标造成等同于卡厄斯兰那97.5%攻击力的物理属性伤害。</x:v>
      </x:c>
      <x:c r="F4489" s="6" t="n">
        <x:v>4.225</x:v>
      </x:c>
      <x:c r="G4489" s="6" t="n">
        <x:v>0</x:v>
      </x:c>
      <x:c r="H4489" s="6" t="n">
        <x:v>0</x:v>
      </x:c>
      <x:c r="I4489" s="6" t="n">
        <x:v>0</x:v>
      </x:c>
      <x:c r="J4489" s="6" t="str">
        <x:v>[3.25, 0.975, 2]</x:v>
      </x:c>
      <x:c r="K4489" s="7" t="str">
        <x:v>需确认条件及分段</x:v>
      </x:c>
      <x:c r="L4489" s="6" t="str">
        <x:v>https://raw.githubusercontent.com/Mar-7th/StarRailRes/dbe8cdfcfb0bf657b9fe1cf92d5537f118ccb487/index_new/cn/character_skills.json</x:v>
      </x:c>
    </x:row>
    <x:row r="4490" ht="38" customHeight="1">
      <x:c r="A4490" s="6" t="str">
        <x:v>140808_10</x:v>
      </x:c>
      <x:c r="B4490" s="6" t="str">
        <x:v>140808</x:v>
      </x:c>
      <x:c r="C4490" s="6" t="n">
        <x:v>10</x:v>
      </x:c>
      <x:c r="D4490" s="6" t="str">
        <x:v>创生•血棘渡亡</x:v>
      </x:c>
      <x:c r="E4490" s="7" t="str">
        <x:v>获得2点【毁伤】，对指定敌方单体造成等同于卡厄斯兰那350%攻击力的物理属性伤害，对相邻目标造成等同于卡厄斯兰那105%攻击力的物理属性伤害。</x:v>
      </x:c>
      <x:c r="F4490" s="6" t="n">
        <x:v>4.55</x:v>
      </x:c>
      <x:c r="G4490" s="6" t="n">
        <x:v>0</x:v>
      </x:c>
      <x:c r="H4490" s="6" t="n">
        <x:v>0</x:v>
      </x:c>
      <x:c r="I4490" s="6" t="n">
        <x:v>0</x:v>
      </x:c>
      <x:c r="J4490" s="6" t="str">
        <x:v>[3.5, 1.05, 2]</x:v>
      </x:c>
      <x:c r="K4490" s="7" t="str">
        <x:v>需确认条件及分段</x:v>
      </x:c>
      <x:c r="L4490" s="6" t="str">
        <x:v>https://raw.githubusercontent.com/Mar-7th/StarRailRes/dbe8cdfcfb0bf657b9fe1cf92d5537f118ccb487/index_new/cn/character_skills.json</x:v>
      </x:c>
    </x:row>
    <x:row r="4491" ht="113" customHeight="1">
      <x:c r="A4491" s="6" t="str">
        <x:v>140809_1</x:v>
      </x:c>
      <x:c r="B4491" s="6" t="str">
        <x:v>140809</x:v>
      </x:c>
      <x:c r="C4491" s="6" t="n">
        <x:v>1</x:v>
      </x:c>
      <x:c r="D4491" s="6" t="str">
        <x:v>灾厄•弑魂焚诏</x:v>
      </x:c>
      <x:c r="E4491"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20%攻击力的物理属性伤害，并额外造成4次伤害，每次对敌方随机单体造成等同于卡厄斯兰那15%攻击力的物理属性伤害，随后解除【弑魂之炽】。每层【弑魂之炽】使本次反击的伤害倍率提高原倍率的20%。
通过此技能造成伤害时，被视为造成了战技伤害。若卡厄斯兰那的额外回合开始时仍持有【弑魂之炽】，立即发动反击。</x:v>
      </x:c>
      <x:c r="F4491" s="6" t="n">
        <x:v>0</x:v>
      </x:c>
      <x:c r="G4491" s="6" t="n">
        <x:v>0</x:v>
      </x:c>
      <x:c r="H4491" s="6" t="n">
        <x:v>0</x:v>
      </x:c>
      <x:c r="I4491" s="6" t="n">
        <x:v>0</x:v>
      </x:c>
      <x:c r="J4491" s="6" t="str">
        <x:v>[0.2, 0.75, 4, 0.15, 0.2]</x:v>
      </x:c>
      <x:c r="K4491" s="7" t="str">
        <x:v>无首段伤害倍率，请覆盖或设为辅助技能</x:v>
      </x:c>
      <x:c r="L4491" s="6" t="str">
        <x:v>https://raw.githubusercontent.com/Mar-7th/StarRailRes/dbe8cdfcfb0bf657b9fe1cf92d5537f118ccb487/index_new/cn/character_skills.json</x:v>
      </x:c>
    </x:row>
    <x:row r="4492" ht="113" customHeight="1">
      <x:c r="A4492" s="6" t="str">
        <x:v>140809_2</x:v>
      </x:c>
      <x:c r="B4492" s="6" t="str">
        <x:v>140809</x:v>
      </x:c>
      <x:c r="C4492" s="6" t="n">
        <x:v>2</x:v>
      </x:c>
      <x:c r="D4492" s="6" t="str">
        <x:v>灾厄•弑魂焚诏</x:v>
      </x:c>
      <x:c r="E4492"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22%攻击力的物理属性伤害，并额外造成4次伤害，每次对敌方随机单体造成等同于卡厄斯兰那16.5%攻击力的物理属性伤害，随后解除【弑魂之炽】。每层【弑魂之炽】使本次反击的伤害倍率提高原倍率的20%。
通过此技能造成伤害时，被视为造成了战技伤害。若卡厄斯兰那的额外回合开始时仍持有【弑魂之炽】，立即发动反击。</x:v>
      </x:c>
      <x:c r="F4492" s="6" t="n">
        <x:v>0</x:v>
      </x:c>
      <x:c r="G4492" s="6" t="n">
        <x:v>0</x:v>
      </x:c>
      <x:c r="H4492" s="6" t="n">
        <x:v>0</x:v>
      </x:c>
      <x:c r="I4492" s="6" t="n">
        <x:v>0</x:v>
      </x:c>
      <x:c r="J4492" s="6" t="str">
        <x:v>[0.22, 0.75, 4, 0.165, 0.2]</x:v>
      </x:c>
      <x:c r="K4492" s="7" t="str">
        <x:v>无首段伤害倍率，请覆盖或设为辅助技能</x:v>
      </x:c>
      <x:c r="L4492" s="6" t="str">
        <x:v>https://raw.githubusercontent.com/Mar-7th/StarRailRes/dbe8cdfcfb0bf657b9fe1cf92d5537f118ccb487/index_new/cn/character_skills.json</x:v>
      </x:c>
    </x:row>
    <x:row r="4493" ht="113" customHeight="1">
      <x:c r="A4493" s="6" t="str">
        <x:v>140809_3</x:v>
      </x:c>
      <x:c r="B4493" s="6" t="str">
        <x:v>140809</x:v>
      </x:c>
      <x:c r="C4493" s="6" t="n">
        <x:v>3</x:v>
      </x:c>
      <x:c r="D4493" s="6" t="str">
        <x:v>灾厄•弑魂焚诏</x:v>
      </x:c>
      <x:c r="E4493"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24%攻击力的物理属性伤害，并额外造成4次伤害，每次对敌方随机单体造成等同于卡厄斯兰那18%攻击力的物理属性伤害，随后解除【弑魂之炽】。每层【弑魂之炽】使本次反击的伤害倍率提高原倍率的20%。
通过此技能造成伤害时，被视为造成了战技伤害。若卡厄斯兰那的额外回合开始时仍持有【弑魂之炽】，立即发动反击。</x:v>
      </x:c>
      <x:c r="F4493" s="6" t="n">
        <x:v>0</x:v>
      </x:c>
      <x:c r="G4493" s="6" t="n">
        <x:v>0</x:v>
      </x:c>
      <x:c r="H4493" s="6" t="n">
        <x:v>0</x:v>
      </x:c>
      <x:c r="I4493" s="6" t="n">
        <x:v>0</x:v>
      </x:c>
      <x:c r="J4493" s="6" t="str">
        <x:v>[0.24, 0.75, 4, 0.18, 0.2]</x:v>
      </x:c>
      <x:c r="K4493" s="7" t="str">
        <x:v>无首段伤害倍率，请覆盖或设为辅助技能</x:v>
      </x:c>
      <x:c r="L4493" s="6" t="str">
        <x:v>https://raw.githubusercontent.com/Mar-7th/StarRailRes/dbe8cdfcfb0bf657b9fe1cf92d5537f118ccb487/index_new/cn/character_skills.json</x:v>
      </x:c>
    </x:row>
    <x:row r="4494" ht="113" customHeight="1">
      <x:c r="A4494" s="6" t="str">
        <x:v>140809_4</x:v>
      </x:c>
      <x:c r="B4494" s="6" t="str">
        <x:v>140809</x:v>
      </x:c>
      <x:c r="C4494" s="6" t="n">
        <x:v>4</x:v>
      </x:c>
      <x:c r="D4494" s="6" t="str">
        <x:v>灾厄•弑魂焚诏</x:v>
      </x:c>
      <x:c r="E4494"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26%攻击力的物理属性伤害，并额外造成4次伤害，每次对敌方随机单体造成等同于卡厄斯兰那19.5%攻击力的物理属性伤害，随后解除【弑魂之炽】。每层【弑魂之炽】使本次反击的伤害倍率提高原倍率的20%。
通过此技能造成伤害时，被视为造成了战技伤害。若卡厄斯兰那的额外回合开始时仍持有【弑魂之炽】，立即发动反击。</x:v>
      </x:c>
      <x:c r="F4494" s="6" t="n">
        <x:v>0</x:v>
      </x:c>
      <x:c r="G4494" s="6" t="n">
        <x:v>0</x:v>
      </x:c>
      <x:c r="H4494" s="6" t="n">
        <x:v>0</x:v>
      </x:c>
      <x:c r="I4494" s="6" t="n">
        <x:v>0</x:v>
      </x:c>
      <x:c r="J4494" s="6" t="str">
        <x:v>[0.26, 0.75, 4, 0.195, 0.2]</x:v>
      </x:c>
      <x:c r="K4494" s="7" t="str">
        <x:v>无首段伤害倍率，请覆盖或设为辅助技能</x:v>
      </x:c>
      <x:c r="L4494" s="6" t="str">
        <x:v>https://raw.githubusercontent.com/Mar-7th/StarRailRes/dbe8cdfcfb0bf657b9fe1cf92d5537f118ccb487/index_new/cn/character_skills.json</x:v>
      </x:c>
    </x:row>
    <x:row r="4495" ht="113" customHeight="1">
      <x:c r="A4495" s="6" t="str">
        <x:v>140809_5</x:v>
      </x:c>
      <x:c r="B4495" s="6" t="str">
        <x:v>140809</x:v>
      </x:c>
      <x:c r="C4495" s="6" t="n">
        <x:v>5</x:v>
      </x:c>
      <x:c r="D4495" s="6" t="str">
        <x:v>灾厄•弑魂焚诏</x:v>
      </x:c>
      <x:c r="E4495"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28%攻击力的物理属性伤害，并额外造成4次伤害，每次对敌方随机单体造成等同于卡厄斯兰那21%攻击力的物理属性伤害，随后解除【弑魂之炽】。每层【弑魂之炽】使本次反击的伤害倍率提高原倍率的20%。
通过此技能造成伤害时，被视为造成了战技伤害。若卡厄斯兰那的额外回合开始时仍持有【弑魂之炽】，立即发动反击。</x:v>
      </x:c>
      <x:c r="F4495" s="6" t="n">
        <x:v>0</x:v>
      </x:c>
      <x:c r="G4495" s="6" t="n">
        <x:v>0</x:v>
      </x:c>
      <x:c r="H4495" s="6" t="n">
        <x:v>0</x:v>
      </x:c>
      <x:c r="I4495" s="6" t="n">
        <x:v>0</x:v>
      </x:c>
      <x:c r="J4495" s="6" t="str">
        <x:v>[0.28, 0.75, 4, 0.21, 0.2]</x:v>
      </x:c>
      <x:c r="K4495" s="7" t="str">
        <x:v>无首段伤害倍率，请覆盖或设为辅助技能</x:v>
      </x:c>
      <x:c r="L4495" s="6" t="str">
        <x:v>https://raw.githubusercontent.com/Mar-7th/StarRailRes/dbe8cdfcfb0bf657b9fe1cf92d5537f118ccb487/index_new/cn/character_skills.json</x:v>
      </x:c>
    </x:row>
    <x:row r="4496" ht="113" customHeight="1">
      <x:c r="A4496" s="6" t="str">
        <x:v>140809_6</x:v>
      </x:c>
      <x:c r="B4496" s="6" t="str">
        <x:v>140809</x:v>
      </x:c>
      <x:c r="C4496" s="6" t="n">
        <x:v>6</x:v>
      </x:c>
      <x:c r="D4496" s="6" t="str">
        <x:v>灾厄•弑魂焚诏</x:v>
      </x:c>
      <x:c r="E4496"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30%攻击力的物理属性伤害，并额外造成4次伤害，每次对敌方随机单体造成等同于卡厄斯兰那22.5%攻击力的物理属性伤害，随后解除【弑魂之炽】。每层【弑魂之炽】使本次反击的伤害倍率提高原倍率的20%。
通过此技能造成伤害时，被视为造成了战技伤害。若卡厄斯兰那的额外回合开始时仍持有【弑魂之炽】，立即发动反击。</x:v>
      </x:c>
      <x:c r="F4496" s="6" t="n">
        <x:v>0</x:v>
      </x:c>
      <x:c r="G4496" s="6" t="n">
        <x:v>0</x:v>
      </x:c>
      <x:c r="H4496" s="6" t="n">
        <x:v>0</x:v>
      </x:c>
      <x:c r="I4496" s="6" t="n">
        <x:v>0</x:v>
      </x:c>
      <x:c r="J4496" s="6" t="str">
        <x:v>[0.3, 0.75, 4, 0.225, 0.2]</x:v>
      </x:c>
      <x:c r="K4496" s="7" t="str">
        <x:v>无首段伤害倍率，请覆盖或设为辅助技能</x:v>
      </x:c>
      <x:c r="L4496" s="6" t="str">
        <x:v>https://raw.githubusercontent.com/Mar-7th/StarRailRes/dbe8cdfcfb0bf657b9fe1cf92d5537f118ccb487/index_new/cn/character_skills.json</x:v>
      </x:c>
    </x:row>
    <x:row r="4497" ht="113" customHeight="1">
      <x:c r="A4497" s="6" t="str">
        <x:v>140809_7</x:v>
      </x:c>
      <x:c r="B4497" s="6" t="str">
        <x:v>140809</x:v>
      </x:c>
      <x:c r="C4497" s="6" t="n">
        <x:v>7</x:v>
      </x:c>
      <x:c r="D4497" s="6" t="str">
        <x:v>灾厄•弑魂焚诏</x:v>
      </x:c>
      <x:c r="E4497"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32.5%攻击力的物理属性伤害，并额外造成4次伤害，每次对敌方随机单体造成等同于卡厄斯兰那24.37%攻击力的物理属性伤害，随后解除【弑魂之炽】。每层【弑魂之炽】使本次反击的伤害倍率提高原倍率的20%。
通过此技能造成伤害时，被视为造成了战技伤害。若卡厄斯兰那的额外回合开始时仍持有【弑魂之炽】，立即发动反击。</x:v>
      </x:c>
      <x:c r="F4497" s="6" t="n">
        <x:v>0</x:v>
      </x:c>
      <x:c r="G4497" s="6" t="n">
        <x:v>0</x:v>
      </x:c>
      <x:c r="H4497" s="6" t="n">
        <x:v>0</x:v>
      </x:c>
      <x:c r="I4497" s="6" t="n">
        <x:v>0</x:v>
      </x:c>
      <x:c r="J4497" s="6" t="str">
        <x:v>[0.325, 0.75, 4, 0.2437, 0.2]</x:v>
      </x:c>
      <x:c r="K4497" s="7" t="str">
        <x:v>无首段伤害倍率，请覆盖或设为辅助技能</x:v>
      </x:c>
      <x:c r="L4497" s="6" t="str">
        <x:v>https://raw.githubusercontent.com/Mar-7th/StarRailRes/dbe8cdfcfb0bf657b9fe1cf92d5537f118ccb487/index_new/cn/character_skills.json</x:v>
      </x:c>
    </x:row>
    <x:row r="4498" ht="113" customHeight="1">
      <x:c r="A4498" s="6" t="str">
        <x:v>140809_8</x:v>
      </x:c>
      <x:c r="B4498" s="6" t="str">
        <x:v>140809</x:v>
      </x:c>
      <x:c r="C4498" s="6" t="n">
        <x:v>8</x:v>
      </x:c>
      <x:c r="D4498" s="6" t="str">
        <x:v>灾厄•弑魂焚诏</x:v>
      </x:c>
      <x:c r="E4498"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35%攻击力的物理属性伤害，并额外造成4次伤害，每次对敌方随机单体造成等同于卡厄斯兰那26.25%攻击力的物理属性伤害，随后解除【弑魂之炽】。每层【弑魂之炽】使本次反击的伤害倍率提高原倍率的20%。
通过此技能造成伤害时，被视为造成了战技伤害。若卡厄斯兰那的额外回合开始时仍持有【弑魂之炽】，立即发动反击。</x:v>
      </x:c>
      <x:c r="F4498" s="6" t="n">
        <x:v>0</x:v>
      </x:c>
      <x:c r="G4498" s="6" t="n">
        <x:v>0</x:v>
      </x:c>
      <x:c r="H4498" s="6" t="n">
        <x:v>0</x:v>
      </x:c>
      <x:c r="I4498" s="6" t="n">
        <x:v>0</x:v>
      </x:c>
      <x:c r="J4498" s="6" t="str">
        <x:v>[0.35, 0.75, 4, 0.2625, 0.2]</x:v>
      </x:c>
      <x:c r="K4498" s="7" t="str">
        <x:v>无首段伤害倍率，请覆盖或设为辅助技能</x:v>
      </x:c>
      <x:c r="L4498" s="6" t="str">
        <x:v>https://raw.githubusercontent.com/Mar-7th/StarRailRes/dbe8cdfcfb0bf657b9fe1cf92d5537f118ccb487/index_new/cn/character_skills.json</x:v>
      </x:c>
    </x:row>
    <x:row r="4499" ht="113" customHeight="1">
      <x:c r="A4499" s="6" t="str">
        <x:v>140809_9</x:v>
      </x:c>
      <x:c r="B4499" s="6" t="str">
        <x:v>140809</x:v>
      </x:c>
      <x:c r="C4499" s="6" t="n">
        <x:v>9</x:v>
      </x:c>
      <x:c r="D4499" s="6" t="str">
        <x:v>灾厄•弑魂焚诏</x:v>
      </x:c>
      <x:c r="E4499"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37.5%攻击力的物理属性伤害，并额外造成4次伤害，每次对敌方随机单体造成等同于卡厄斯兰那28.12%攻击力的物理属性伤害，随后解除【弑魂之炽】。每层【弑魂之炽】使本次反击的伤害倍率提高原倍率的20%。
通过此技能造成伤害时，被视为造成了战技伤害。若卡厄斯兰那的额外回合开始时仍持有【弑魂之炽】，立即发动反击。</x:v>
      </x:c>
      <x:c r="F4499" s="6" t="n">
        <x:v>0</x:v>
      </x:c>
      <x:c r="G4499" s="6" t="n">
        <x:v>0</x:v>
      </x:c>
      <x:c r="H4499" s="6" t="n">
        <x:v>0</x:v>
      </x:c>
      <x:c r="I4499" s="6" t="n">
        <x:v>0</x:v>
      </x:c>
      <x:c r="J4499" s="6" t="str">
        <x:v>[0.375, 0.75, 4, 0.2812, 0.2]</x:v>
      </x:c>
      <x:c r="K4499" s="7" t="str">
        <x:v>无首段伤害倍率，请覆盖或设为辅助技能</x:v>
      </x:c>
      <x:c r="L4499" s="6" t="str">
        <x:v>https://raw.githubusercontent.com/Mar-7th/StarRailRes/dbe8cdfcfb0bf657b9fe1cf92d5537f118ccb487/index_new/cn/character_skills.json</x:v>
      </x:c>
    </x:row>
    <x:row r="4500" ht="113" customHeight="1">
      <x:c r="A4500" s="6" t="str">
        <x:v>140809_10</x:v>
      </x:c>
      <x:c r="B4500" s="6" t="str">
        <x:v>140809</x:v>
      </x:c>
      <x:c r="C4500" s="6" t="n">
        <x:v>10</x:v>
      </x:c>
      <x:c r="D4500" s="6" t="str">
        <x:v>灾厄•弑魂焚诏</x:v>
      </x:c>
      <x:c r="E4500"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40%攻击力的物理属性伤害，并额外造成4次伤害，每次对敌方随机单体造成等同于卡厄斯兰那30%攻击力的物理属性伤害，随后解除【弑魂之炽】。每层【弑魂之炽】使本次反击的伤害倍率提高原倍率的20%。
通过此技能造成伤害时，被视为造成了战技伤害。若卡厄斯兰那的额外回合开始时仍持有【弑魂之炽】，立即发动反击。</x:v>
      </x:c>
      <x:c r="F4500" s="6" t="n">
        <x:v>0</x:v>
      </x:c>
      <x:c r="G4500" s="6" t="n">
        <x:v>0</x:v>
      </x:c>
      <x:c r="H4500" s="6" t="n">
        <x:v>0</x:v>
      </x:c>
      <x:c r="I4500" s="6" t="n">
        <x:v>0</x:v>
      </x:c>
      <x:c r="J4500" s="6" t="str">
        <x:v>[0.4, 0.75, 4, 0.3, 0.2]</x:v>
      </x:c>
      <x:c r="K4500" s="7" t="str">
        <x:v>无首段伤害倍率，请覆盖或设为辅助技能</x:v>
      </x:c>
      <x:c r="L4500" s="6" t="str">
        <x:v>https://raw.githubusercontent.com/Mar-7th/StarRailRes/dbe8cdfcfb0bf657b9fe1cf92d5537f118ccb487/index_new/cn/character_skills.json</x:v>
      </x:c>
    </x:row>
    <x:row r="4501" ht="113" customHeight="1">
      <x:c r="A4501" s="6" t="str">
        <x:v>140809_11</x:v>
      </x:c>
      <x:c r="B4501" s="6" t="str">
        <x:v>140809</x:v>
      </x:c>
      <x:c r="C4501" s="6" t="n">
        <x:v>11</x:v>
      </x:c>
      <x:c r="D4501" s="6" t="str">
        <x:v>灾厄•弑魂焚诏</x:v>
      </x:c>
      <x:c r="E4501"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42%攻击力的物理属性伤害，并额外造成4次伤害，每次对敌方随机单体造成等同于卡厄斯兰那31.5%攻击力的物理属性伤害，随后解除【弑魂之炽】。每层【弑魂之炽】使本次反击的伤害倍率提高原倍率的20%。
通过此技能造成伤害时，被视为造成了战技伤害。若卡厄斯兰那的额外回合开始时仍持有【弑魂之炽】，立即发动反击。</x:v>
      </x:c>
      <x:c r="F4501" s="6" t="n">
        <x:v>0</x:v>
      </x:c>
      <x:c r="G4501" s="6" t="n">
        <x:v>0</x:v>
      </x:c>
      <x:c r="H4501" s="6" t="n">
        <x:v>0</x:v>
      </x:c>
      <x:c r="I4501" s="6" t="n">
        <x:v>0</x:v>
      </x:c>
      <x:c r="J4501" s="6" t="str">
        <x:v>[0.42, 0.75, 4, 0.315, 0.2]</x:v>
      </x:c>
      <x:c r="K4501" s="7" t="str">
        <x:v>无首段伤害倍率，请覆盖或设为辅助技能</x:v>
      </x:c>
      <x:c r="L4501" s="6" t="str">
        <x:v>https://raw.githubusercontent.com/Mar-7th/StarRailRes/dbe8cdfcfb0bf657b9fe1cf92d5537f118ccb487/index_new/cn/character_skills.json</x:v>
      </x:c>
    </x:row>
    <x:row r="4502" ht="113" customHeight="1">
      <x:c r="A4502" s="6" t="str">
        <x:v>140809_12</x:v>
      </x:c>
      <x:c r="B4502" s="6" t="str">
        <x:v>140809</x:v>
      </x:c>
      <x:c r="C4502" s="6" t="n">
        <x:v>12</x:v>
      </x:c>
      <x:c r="D4502" s="6" t="str">
        <x:v>灾厄•弑魂焚诏</x:v>
      </x:c>
      <x:c r="E4502"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44%攻击力的物理属性伤害，并额外造成4次伤害，每次对敌方随机单体造成等同于卡厄斯兰那33%攻击力的物理属性伤害，随后解除【弑魂之炽】。每层【弑魂之炽】使本次反击的伤害倍率提高原倍率的20%。
通过此技能造成伤害时，被视为造成了战技伤害。若卡厄斯兰那的额外回合开始时仍持有【弑魂之炽】，立即发动反击。</x:v>
      </x:c>
      <x:c r="F4502" s="6" t="n">
        <x:v>0</x:v>
      </x:c>
      <x:c r="G4502" s="6" t="n">
        <x:v>0</x:v>
      </x:c>
      <x:c r="H4502" s="6" t="n">
        <x:v>0</x:v>
      </x:c>
      <x:c r="I4502" s="6" t="n">
        <x:v>0</x:v>
      </x:c>
      <x:c r="J4502" s="6" t="str">
        <x:v>[0.44, 0.75, 4, 0.33, 0.2]</x:v>
      </x:c>
      <x:c r="K4502" s="7" t="str">
        <x:v>无首段伤害倍率，请覆盖或设为辅助技能</x:v>
      </x:c>
      <x:c r="L4502" s="6" t="str">
        <x:v>https://raw.githubusercontent.com/Mar-7th/StarRailRes/dbe8cdfcfb0bf657b9fe1cf92d5537f118ccb487/index_new/cn/character_skills.json</x:v>
      </x:c>
    </x:row>
    <x:row r="4503" ht="113" customHeight="1">
      <x:c r="A4503" s="6" t="str">
        <x:v>140809_13</x:v>
      </x:c>
      <x:c r="B4503" s="6" t="str">
        <x:v>140809</x:v>
      </x:c>
      <x:c r="C4503" s="6" t="n">
        <x:v>13</x:v>
      </x:c>
      <x:c r="D4503" s="6" t="str">
        <x:v>灾厄•弑魂焚诏</x:v>
      </x:c>
      <x:c r="E4503"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46%攻击力的物理属性伤害，并额外造成4次伤害，每次对敌方随机单体造成等同于卡厄斯兰那34.5%攻击力的物理属性伤害，随后解除【弑魂之炽】。每层【弑魂之炽】使本次反击的伤害倍率提高原倍率的20%。
通过此技能造成伤害时，被视为造成了战技伤害。若卡厄斯兰那的额外回合开始时仍持有【弑魂之炽】，立即发动反击。</x:v>
      </x:c>
      <x:c r="F4503" s="6" t="n">
        <x:v>0</x:v>
      </x:c>
      <x:c r="G4503" s="6" t="n">
        <x:v>0</x:v>
      </x:c>
      <x:c r="H4503" s="6" t="n">
        <x:v>0</x:v>
      </x:c>
      <x:c r="I4503" s="6" t="n">
        <x:v>0</x:v>
      </x:c>
      <x:c r="J4503" s="6" t="str">
        <x:v>[0.46, 0.75, 4, 0.345, 0.2]</x:v>
      </x:c>
      <x:c r="K4503" s="7" t="str">
        <x:v>无首段伤害倍率，请覆盖或设为辅助技能</x:v>
      </x:c>
      <x:c r="L4503" s="6" t="str">
        <x:v>https://raw.githubusercontent.com/Mar-7th/StarRailRes/dbe8cdfcfb0bf657b9fe1cf92d5537f118ccb487/index_new/cn/character_skills.json</x:v>
      </x:c>
    </x:row>
    <x:row r="4504" ht="113" customHeight="1">
      <x:c r="A4504" s="6" t="str">
        <x:v>140809_14</x:v>
      </x:c>
      <x:c r="B4504" s="6" t="str">
        <x:v>140809</x:v>
      </x:c>
      <x:c r="C4504" s="6" t="n">
        <x:v>14</x:v>
      </x:c>
      <x:c r="D4504" s="6" t="str">
        <x:v>灾厄•弑魂焚诏</x:v>
      </x:c>
      <x:c r="E4504"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48%攻击力的物理属性伤害，并额外造成4次伤害，每次对敌方随机单体造成等同于卡厄斯兰那36%攻击力的物理属性伤害，随后解除【弑魂之炽】。每层【弑魂之炽】使本次反击的伤害倍率提高原倍率的20%。
通过此技能造成伤害时，被视为造成了战技伤害。若卡厄斯兰那的额外回合开始时仍持有【弑魂之炽】，立即发动反击。</x:v>
      </x:c>
      <x:c r="F4504" s="6" t="n">
        <x:v>0</x:v>
      </x:c>
      <x:c r="G4504" s="6" t="n">
        <x:v>0</x:v>
      </x:c>
      <x:c r="H4504" s="6" t="n">
        <x:v>0</x:v>
      </x:c>
      <x:c r="I4504" s="6" t="n">
        <x:v>0</x:v>
      </x:c>
      <x:c r="J4504" s="6" t="str">
        <x:v>[0.48, 0.75, 4, 0.36, 0.2]</x:v>
      </x:c>
      <x:c r="K4504" s="7" t="str">
        <x:v>无首段伤害倍率，请覆盖或设为辅助技能</x:v>
      </x:c>
      <x:c r="L4504" s="6" t="str">
        <x:v>https://raw.githubusercontent.com/Mar-7th/StarRailRes/dbe8cdfcfb0bf657b9fe1cf92d5537f118ccb487/index_new/cn/character_skills.json</x:v>
      </x:c>
    </x:row>
    <x:row r="4505" ht="113" customHeight="1">
      <x:c r="A4505" s="6" t="str">
        <x:v>140809_15</x:v>
      </x:c>
      <x:c r="B4505" s="6" t="str">
        <x:v>140809</x:v>
      </x:c>
      <x:c r="C4505" s="6" t="n">
        <x:v>15</x:v>
      </x:c>
      <x:c r="D4505" s="6" t="str">
        <x:v>灾厄•弑魂焚诏</x:v>
      </x:c>
      <x:c r="E4505" s="7" t="str">
        <x:v>获得等同于敌方全体数量的【毁伤】和1层【弑魂之炽】，随后使敌方全体立即行动。
【弑魂之炽】状态下，卡厄斯兰那受到的伤害降低75%，敌方目标攻击或行动后叠加1层【弑魂之炽】。上述敌方目标行动完毕后，立即发动反击，对敌方全体造成等同于卡厄斯兰那50%攻击力的物理属性伤害，并额外造成4次伤害，每次对敌方随机单体造成等同于卡厄斯兰那37.5%攻击力的物理属性伤害，随后解除【弑魂之炽】。每层【弑魂之炽】使本次反击的伤害倍率提高原倍率的20%。
通过此技能造成伤害时，被视为造成了战技伤害。若卡厄斯兰那的额外回合开始时仍持有【弑魂之炽】，立即发动反击。</x:v>
      </x:c>
      <x:c r="F4505" s="6" t="n">
        <x:v>0</x:v>
      </x:c>
      <x:c r="G4505" s="6" t="n">
        <x:v>0</x:v>
      </x:c>
      <x:c r="H4505" s="6" t="n">
        <x:v>0</x:v>
      </x:c>
      <x:c r="I4505" s="6" t="n">
        <x:v>0</x:v>
      </x:c>
      <x:c r="J4505" s="6" t="str">
        <x:v>[0.5, 0.75, 4, 0.375, 0.2]</x:v>
      </x:c>
      <x:c r="K4505" s="7" t="str">
        <x:v>无首段伤害倍率，请覆盖或设为辅助技能</x:v>
      </x:c>
      <x:c r="L4505" s="6" t="str">
        <x:v>https://raw.githubusercontent.com/Mar-7th/StarRailRes/dbe8cdfcfb0bf657b9fe1cf92d5537f118ccb487/index_new/cn/character_skills.json</x:v>
      </x:c>
    </x:row>
    <x:row r="4506" ht="68" customHeight="1">
      <x:c r="A4506" s="6" t="str">
        <x:v>140811_1</x:v>
      </x:c>
      <x:c r="B4506" s="6" t="str">
        <x:v>140811</x:v>
      </x:c>
      <x:c r="C4506" s="6" t="n">
        <x:v>1</x:v>
      </x:c>
      <x:c r="D4506" s="6" t="str">
        <x:v>支柱•死星天裁</x:v>
      </x:c>
      <x:c r="E4506" s="7" t="str">
        <x:v>解除自身所有负面效果，随后造成最多等同于卡厄斯兰那585%攻击力的物理属性伤害。
其中，每消耗1点【毁伤】造成4次伤害，每次对敌方随机单体造成等同于卡厄斯兰那22.5%攻击力的物理属性伤害。消耗4点【毁伤】时，额外造成等同于卡厄斯兰那225%攻击力的物理属性伤害，由敌方全体均分。</x:v>
      </x:c>
      <x:c r="F4506" s="6" t="n">
        <x:v>5.85</x:v>
      </x:c>
      <x:c r="G4506" s="6" t="n">
        <x:v>0</x:v>
      </x:c>
      <x:c r="H4506" s="6" t="n">
        <x:v>0</x:v>
      </x:c>
      <x:c r="I4506" s="6" t="n">
        <x:v>0</x:v>
      </x:c>
      <x:c r="J4506" s="6" t="str">
        <x:v>[2.25, 0.225, 4, 4, 5.85]</x:v>
      </x:c>
      <x:c r="K4506" s="7" t="str">
        <x:v>需确认条件及分段</x:v>
      </x:c>
      <x:c r="L4506" s="6" t="str">
        <x:v>https://raw.githubusercontent.com/Mar-7th/StarRailRes/dbe8cdfcfb0bf657b9fe1cf92d5537f118ccb487/index_new/cn/character_skills.json</x:v>
      </x:c>
    </x:row>
    <x:row r="4507" ht="68" customHeight="1">
      <x:c r="A4507" s="6" t="str">
        <x:v>140811_2</x:v>
      </x:c>
      <x:c r="B4507" s="6" t="str">
        <x:v>140811</x:v>
      </x:c>
      <x:c r="C4507" s="6" t="n">
        <x:v>2</x:v>
      </x:c>
      <x:c r="D4507" s="6" t="str">
        <x:v>支柱•死星天裁</x:v>
      </x:c>
      <x:c r="E4507" s="7" t="str">
        <x:v>解除自身所有负面效果，随后造成最多等同于卡厄斯兰那643.5%攻击力的物理属性伤害。
其中，每消耗1点【毁伤】造成4次伤害，每次对敌方随机单体造成等同于卡厄斯兰那24.75%攻击力的物理属性伤害。消耗4点【毁伤】时，额外造成等同于卡厄斯兰那247.5%攻击力的物理属性伤害，由敌方全体均分。</x:v>
      </x:c>
      <x:c r="F4507" s="6" t="n">
        <x:v>6.435</x:v>
      </x:c>
      <x:c r="G4507" s="6" t="n">
        <x:v>0</x:v>
      </x:c>
      <x:c r="H4507" s="6" t="n">
        <x:v>0</x:v>
      </x:c>
      <x:c r="I4507" s="6" t="n">
        <x:v>0</x:v>
      </x:c>
      <x:c r="J4507" s="6" t="str">
        <x:v>[2.475, 0.2475, 4, 4, 6.435]</x:v>
      </x:c>
      <x:c r="K4507" s="7" t="str">
        <x:v>需确认条件及分段</x:v>
      </x:c>
      <x:c r="L4507" s="6" t="str">
        <x:v>https://raw.githubusercontent.com/Mar-7th/StarRailRes/dbe8cdfcfb0bf657b9fe1cf92d5537f118ccb487/index_new/cn/character_skills.json</x:v>
      </x:c>
    </x:row>
    <x:row r="4508" ht="68" customHeight="1">
      <x:c r="A4508" s="6" t="str">
        <x:v>140811_3</x:v>
      </x:c>
      <x:c r="B4508" s="6" t="str">
        <x:v>140811</x:v>
      </x:c>
      <x:c r="C4508" s="6" t="n">
        <x:v>3</x:v>
      </x:c>
      <x:c r="D4508" s="6" t="str">
        <x:v>支柱•死星天裁</x:v>
      </x:c>
      <x:c r="E4508" s="7" t="str">
        <x:v>解除自身所有负面效果，随后造成最多等同于卡厄斯兰那702%攻击力的物理属性伤害。
其中，每消耗1点【毁伤】造成4次伤害，每次对敌方随机单体造成等同于卡厄斯兰那27%攻击力的物理属性伤害。消耗4点【毁伤】时，额外造成等同于卡厄斯兰那270%攻击力的物理属性伤害，由敌方全体均分。</x:v>
      </x:c>
      <x:c r="F4508" s="6" t="n">
        <x:v>7.02</x:v>
      </x:c>
      <x:c r="G4508" s="6" t="n">
        <x:v>0</x:v>
      </x:c>
      <x:c r="H4508" s="6" t="n">
        <x:v>0</x:v>
      </x:c>
      <x:c r="I4508" s="6" t="n">
        <x:v>0</x:v>
      </x:c>
      <x:c r="J4508" s="6" t="str">
        <x:v>[2.7, 0.27, 4, 4, 7.02]</x:v>
      </x:c>
      <x:c r="K4508" s="7" t="str">
        <x:v>需确认条件及分段</x:v>
      </x:c>
      <x:c r="L4508" s="6" t="str">
        <x:v>https://raw.githubusercontent.com/Mar-7th/StarRailRes/dbe8cdfcfb0bf657b9fe1cf92d5537f118ccb487/index_new/cn/character_skills.json</x:v>
      </x:c>
    </x:row>
    <x:row r="4509" ht="68" customHeight="1">
      <x:c r="A4509" s="6" t="str">
        <x:v>140811_4</x:v>
      </x:c>
      <x:c r="B4509" s="6" t="str">
        <x:v>140811</x:v>
      </x:c>
      <x:c r="C4509" s="6" t="n">
        <x:v>4</x:v>
      </x:c>
      <x:c r="D4509" s="6" t="str">
        <x:v>支柱•死星天裁</x:v>
      </x:c>
      <x:c r="E4509" s="7" t="str">
        <x:v>解除自身所有负面效果，随后造成最多等同于卡厄斯兰那760.5%攻击力的物理属性伤害。
其中，每消耗1点【毁伤】造成4次伤害，每次对敌方随机单体造成等同于卡厄斯兰那29.25%攻击力的物理属性伤害。消耗4点【毁伤】时，额外造成等同于卡厄斯兰那292.5%攻击力的物理属性伤害，由敌方全体均分。</x:v>
      </x:c>
      <x:c r="F4509" s="6" t="n">
        <x:v>7.605</x:v>
      </x:c>
      <x:c r="G4509" s="6" t="n">
        <x:v>0</x:v>
      </x:c>
      <x:c r="H4509" s="6" t="n">
        <x:v>0</x:v>
      </x:c>
      <x:c r="I4509" s="6" t="n">
        <x:v>0</x:v>
      </x:c>
      <x:c r="J4509" s="6" t="str">
        <x:v>[2.925, 0.2925, 4, 4, 7.605]</x:v>
      </x:c>
      <x:c r="K4509" s="7" t="str">
        <x:v>需确认条件及分段</x:v>
      </x:c>
      <x:c r="L4509" s="6" t="str">
        <x:v>https://raw.githubusercontent.com/Mar-7th/StarRailRes/dbe8cdfcfb0bf657b9fe1cf92d5537f118ccb487/index_new/cn/character_skills.json</x:v>
      </x:c>
    </x:row>
    <x:row r="4510" ht="68" customHeight="1">
      <x:c r="A4510" s="6" t="str">
        <x:v>140811_5</x:v>
      </x:c>
      <x:c r="B4510" s="6" t="str">
        <x:v>140811</x:v>
      </x:c>
      <x:c r="C4510" s="6" t="n">
        <x:v>5</x:v>
      </x:c>
      <x:c r="D4510" s="6" t="str">
        <x:v>支柱•死星天裁</x:v>
      </x:c>
      <x:c r="E4510" s="7" t="str">
        <x:v>解除自身所有负面效果，随后造成最多等同于卡厄斯兰那819%攻击力的物理属性伤害。
其中，每消耗1点【毁伤】造成4次伤害，每次对敌方随机单体造成等同于卡厄斯兰那31.5%攻击力的物理属性伤害。消耗4点【毁伤】时，额外造成等同于卡厄斯兰那315%攻击力的物理属性伤害，由敌方全体均分。</x:v>
      </x:c>
      <x:c r="F4510" s="6" t="n">
        <x:v>8.19</x:v>
      </x:c>
      <x:c r="G4510" s="6" t="n">
        <x:v>0</x:v>
      </x:c>
      <x:c r="H4510" s="6" t="n">
        <x:v>0</x:v>
      </x:c>
      <x:c r="I4510" s="6" t="n">
        <x:v>0</x:v>
      </x:c>
      <x:c r="J4510" s="6" t="str">
        <x:v>[3.15, 0.315, 4, 4, 8.19]</x:v>
      </x:c>
      <x:c r="K4510" s="7" t="str">
        <x:v>需确认条件及分段</x:v>
      </x:c>
      <x:c r="L4510" s="6" t="str">
        <x:v>https://raw.githubusercontent.com/Mar-7th/StarRailRes/dbe8cdfcfb0bf657b9fe1cf92d5537f118ccb487/index_new/cn/character_skills.json</x:v>
      </x:c>
    </x:row>
    <x:row r="4511" ht="68" customHeight="1">
      <x:c r="A4511" s="6" t="str">
        <x:v>140811_6</x:v>
      </x:c>
      <x:c r="B4511" s="6" t="str">
        <x:v>140811</x:v>
      </x:c>
      <x:c r="C4511" s="6" t="n">
        <x:v>6</x:v>
      </x:c>
      <x:c r="D4511" s="6" t="str">
        <x:v>支柱•死星天裁</x:v>
      </x:c>
      <x:c r="E4511" s="7" t="str">
        <x:v>解除自身所有负面效果，随后造成最多等同于卡厄斯兰那877.5%攻击力的物理属性伤害。
其中，每消耗1点【毁伤】造成4次伤害，每次对敌方随机单体造成等同于卡厄斯兰那33.75%攻击力的物理属性伤害。消耗4点【毁伤】时，额外造成等同于卡厄斯兰那337.5%攻击力的物理属性伤害，由敌方全体均分。</x:v>
      </x:c>
      <x:c r="F4511" s="6" t="n">
        <x:v>8.775</x:v>
      </x:c>
      <x:c r="G4511" s="6" t="n">
        <x:v>0</x:v>
      </x:c>
      <x:c r="H4511" s="6" t="n">
        <x:v>0</x:v>
      </x:c>
      <x:c r="I4511" s="6" t="n">
        <x:v>0</x:v>
      </x:c>
      <x:c r="J4511" s="6" t="str">
        <x:v>[3.375, 0.3375, 4, 4, 8.775]</x:v>
      </x:c>
      <x:c r="K4511" s="7" t="str">
        <x:v>需确认条件及分段</x:v>
      </x:c>
      <x:c r="L4511" s="6" t="str">
        <x:v>https://raw.githubusercontent.com/Mar-7th/StarRailRes/dbe8cdfcfb0bf657b9fe1cf92d5537f118ccb487/index_new/cn/character_skills.json</x:v>
      </x:c>
    </x:row>
    <x:row r="4512" ht="68" customHeight="1">
      <x:c r="A4512" s="6" t="str">
        <x:v>140811_7</x:v>
      </x:c>
      <x:c r="B4512" s="6" t="str">
        <x:v>140811</x:v>
      </x:c>
      <x:c r="C4512" s="6" t="n">
        <x:v>7</x:v>
      </x:c>
      <x:c r="D4512" s="6" t="str">
        <x:v>支柱•死星天裁</x:v>
      </x:c>
      <x:c r="E4512" s="7" t="str">
        <x:v>解除自身所有负面效果，随后造成最多等同于卡厄斯兰那950.62%攻击力的物理属性伤害。
其中，每消耗1点【毁伤】造成4次伤害，每次对敌方随机单体造成等同于卡厄斯兰那36.56%攻击力的物理属性伤害。消耗4点【毁伤】时，额外造成等同于卡厄斯兰那365.62%攻击力的物理属性伤害，由敌方全体均分。</x:v>
      </x:c>
      <x:c r="F4512" s="6" t="n">
        <x:v>9.5062</x:v>
      </x:c>
      <x:c r="G4512" s="6" t="n">
        <x:v>0</x:v>
      </x:c>
      <x:c r="H4512" s="6" t="n">
        <x:v>0</x:v>
      </x:c>
      <x:c r="I4512" s="6" t="n">
        <x:v>0</x:v>
      </x:c>
      <x:c r="J4512" s="6" t="str">
        <x:v>[3.6562, 0.3656, 4, 4, 9.5062]</x:v>
      </x:c>
      <x:c r="K4512" s="7" t="str">
        <x:v>需确认条件及分段</x:v>
      </x:c>
      <x:c r="L4512" s="6" t="str">
        <x:v>https://raw.githubusercontent.com/Mar-7th/StarRailRes/dbe8cdfcfb0bf657b9fe1cf92d5537f118ccb487/index_new/cn/character_skills.json</x:v>
      </x:c>
    </x:row>
    <x:row r="4513" ht="68" customHeight="1">
      <x:c r="A4513" s="6" t="str">
        <x:v>140811_8</x:v>
      </x:c>
      <x:c r="B4513" s="6" t="str">
        <x:v>140811</x:v>
      </x:c>
      <x:c r="C4513" s="6" t="n">
        <x:v>8</x:v>
      </x:c>
      <x:c r="D4513" s="6" t="str">
        <x:v>支柱•死星天裁</x:v>
      </x:c>
      <x:c r="E4513" s="7" t="str">
        <x:v>解除自身所有负面效果，随后造成最多等同于卡厄斯兰那1023.75%攻击力的物理属性伤害。
其中，每消耗1点【毁伤】造成4次伤害，每次对敌方随机单体造成等同于卡厄斯兰那39.37%攻击力的物理属性伤害。消耗4点【毁伤】时，额外造成等同于卡厄斯兰那393.75%攻击力的物理属性伤害，由敌方全体均分。</x:v>
      </x:c>
      <x:c r="F4513" s="6" t="n">
        <x:v>10.2375</x:v>
      </x:c>
      <x:c r="G4513" s="6" t="n">
        <x:v>0</x:v>
      </x:c>
      <x:c r="H4513" s="6" t="n">
        <x:v>0</x:v>
      </x:c>
      <x:c r="I4513" s="6" t="n">
        <x:v>0</x:v>
      </x:c>
      <x:c r="J4513" s="6" t="str">
        <x:v>[3.9375, 0.3937, 4, 4, 10.2375]</x:v>
      </x:c>
      <x:c r="K4513" s="7" t="str">
        <x:v>需确认条件及分段</x:v>
      </x:c>
      <x:c r="L4513" s="6" t="str">
        <x:v>https://raw.githubusercontent.com/Mar-7th/StarRailRes/dbe8cdfcfb0bf657b9fe1cf92d5537f118ccb487/index_new/cn/character_skills.json</x:v>
      </x:c>
    </x:row>
    <x:row r="4514" ht="68" customHeight="1">
      <x:c r="A4514" s="6" t="str">
        <x:v>140811_9</x:v>
      </x:c>
      <x:c r="B4514" s="6" t="str">
        <x:v>140811</x:v>
      </x:c>
      <x:c r="C4514" s="6" t="n">
        <x:v>9</x:v>
      </x:c>
      <x:c r="D4514" s="6" t="str">
        <x:v>支柱•死星天裁</x:v>
      </x:c>
      <x:c r="E4514" s="7" t="str">
        <x:v>解除自身所有负面效果，随后造成最多等同于卡厄斯兰那1096.88%攻击力的物理属性伤害。
其中，每消耗1点【毁伤】造成4次伤害，每次对敌方随机单体造成等同于卡厄斯兰那42.19%攻击力的物理属性伤害。消耗4点【毁伤】时，额外造成等同于卡厄斯兰那421.88%攻击力的物理属性伤害，由敌方全体均分。</x:v>
      </x:c>
      <x:c r="F4514" s="6" t="n">
        <x:v>10.9688</x:v>
      </x:c>
      <x:c r="G4514" s="6" t="n">
        <x:v>0</x:v>
      </x:c>
      <x:c r="H4514" s="6" t="n">
        <x:v>0</x:v>
      </x:c>
      <x:c r="I4514" s="6" t="n">
        <x:v>0</x:v>
      </x:c>
      <x:c r="J4514" s="6" t="str">
        <x:v>[4.2188, 0.4219, 4, 4, 10.9688]</x:v>
      </x:c>
      <x:c r="K4514" s="7" t="str">
        <x:v>需确认条件及分段</x:v>
      </x:c>
      <x:c r="L4514" s="6" t="str">
        <x:v>https://raw.githubusercontent.com/Mar-7th/StarRailRes/dbe8cdfcfb0bf657b9fe1cf92d5537f118ccb487/index_new/cn/character_skills.json</x:v>
      </x:c>
    </x:row>
    <x:row r="4515" ht="68" customHeight="1">
      <x:c r="A4515" s="6" t="str">
        <x:v>140811_10</x:v>
      </x:c>
      <x:c r="B4515" s="6" t="str">
        <x:v>140811</x:v>
      </x:c>
      <x:c r="C4515" s="6" t="n">
        <x:v>10</x:v>
      </x:c>
      <x:c r="D4515" s="6" t="str">
        <x:v>支柱•死星天裁</x:v>
      </x:c>
      <x:c r="E4515" s="7" t="str">
        <x:v>解除自身所有负面效果，随后造成最多等同于卡厄斯兰那1170%攻击力的物理属性伤害。
其中，每消耗1点【毁伤】造成4次伤害，每次对敌方随机单体造成等同于卡厄斯兰那45%攻击力的物理属性伤害。消耗4点【毁伤】时，额外造成等同于卡厄斯兰那450%攻击力的物理属性伤害，由敌方全体均分。</x:v>
      </x:c>
      <x:c r="F4515" s="6" t="n">
        <x:v>11.7</x:v>
      </x:c>
      <x:c r="G4515" s="6" t="n">
        <x:v>0</x:v>
      </x:c>
      <x:c r="H4515" s="6" t="n">
        <x:v>0</x:v>
      </x:c>
      <x:c r="I4515" s="6" t="n">
        <x:v>0</x:v>
      </x:c>
      <x:c r="J4515" s="6" t="str">
        <x:v>[4.5, 0.45, 4, 4, 11.7]</x:v>
      </x:c>
      <x:c r="K4515" s="7" t="str">
        <x:v>需确认条件及分段</x:v>
      </x:c>
      <x:c r="L4515" s="6" t="str">
        <x:v>https://raw.githubusercontent.com/Mar-7th/StarRailRes/dbe8cdfcfb0bf657b9fe1cf92d5537f118ccb487/index_new/cn/character_skills.json</x:v>
      </x:c>
    </x:row>
    <x:row r="4516" ht="68" customHeight="1">
      <x:c r="A4516" s="6" t="str">
        <x:v>140811_11</x:v>
      </x:c>
      <x:c r="B4516" s="6" t="str">
        <x:v>140811</x:v>
      </x:c>
      <x:c r="C4516" s="6" t="n">
        <x:v>11</x:v>
      </x:c>
      <x:c r="D4516" s="6" t="str">
        <x:v>支柱•死星天裁</x:v>
      </x:c>
      <x:c r="E4516" s="7" t="str">
        <x:v>解除自身所有负面效果，随后造成最多等同于卡厄斯兰那1228.5%攻击力的物理属性伤害。
其中，每消耗1点【毁伤】造成4次伤害，每次对敌方随机单体造成等同于卡厄斯兰那47.25%攻击力的物理属性伤害。消耗4点【毁伤】时，额外造成等同于卡厄斯兰那472.5%攻击力的物理属性伤害，由敌方全体均分。</x:v>
      </x:c>
      <x:c r="F4516" s="6" t="n">
        <x:v>12.285</x:v>
      </x:c>
      <x:c r="G4516" s="6" t="n">
        <x:v>0</x:v>
      </x:c>
      <x:c r="H4516" s="6" t="n">
        <x:v>0</x:v>
      </x:c>
      <x:c r="I4516" s="6" t="n">
        <x:v>0</x:v>
      </x:c>
      <x:c r="J4516" s="6" t="str">
        <x:v>[4.725, 0.4725, 4, 4, 12.285]</x:v>
      </x:c>
      <x:c r="K4516" s="7" t="str">
        <x:v>需确认条件及分段</x:v>
      </x:c>
      <x:c r="L4516" s="6" t="str">
        <x:v>https://raw.githubusercontent.com/Mar-7th/StarRailRes/dbe8cdfcfb0bf657b9fe1cf92d5537f118ccb487/index_new/cn/character_skills.json</x:v>
      </x:c>
    </x:row>
    <x:row r="4517" ht="68" customHeight="1">
      <x:c r="A4517" s="6" t="str">
        <x:v>140811_12</x:v>
      </x:c>
      <x:c r="B4517" s="6" t="str">
        <x:v>140811</x:v>
      </x:c>
      <x:c r="C4517" s="6" t="n">
        <x:v>12</x:v>
      </x:c>
      <x:c r="D4517" s="6" t="str">
        <x:v>支柱•死星天裁</x:v>
      </x:c>
      <x:c r="E4517" s="7" t="str">
        <x:v>解除自身所有负面效果，随后造成最多等同于卡厄斯兰那1287%攻击力的物理属性伤害。
其中，每消耗1点【毁伤】造成4次伤害，每次对敌方随机单体造成等同于卡厄斯兰那49.5%攻击力的物理属性伤害。消耗4点【毁伤】时，额外造成等同于卡厄斯兰那495%攻击力的物理属性伤害，由敌方全体均分。</x:v>
      </x:c>
      <x:c r="F4517" s="6" t="n">
        <x:v>12.87</x:v>
      </x:c>
      <x:c r="G4517" s="6" t="n">
        <x:v>0</x:v>
      </x:c>
      <x:c r="H4517" s="6" t="n">
        <x:v>0</x:v>
      </x:c>
      <x:c r="I4517" s="6" t="n">
        <x:v>0</x:v>
      </x:c>
      <x:c r="J4517" s="6" t="str">
        <x:v>[4.95, 0.495, 4, 4, 12.87]</x:v>
      </x:c>
      <x:c r="K4517" s="7" t="str">
        <x:v>需确认条件及分段</x:v>
      </x:c>
      <x:c r="L4517" s="6" t="str">
        <x:v>https://raw.githubusercontent.com/Mar-7th/StarRailRes/dbe8cdfcfb0bf657b9fe1cf92d5537f118ccb487/index_new/cn/character_skills.json</x:v>
      </x:c>
    </x:row>
    <x:row r="4518" ht="68" customHeight="1">
      <x:c r="A4518" s="6" t="str">
        <x:v>140811_13</x:v>
      </x:c>
      <x:c r="B4518" s="6" t="str">
        <x:v>140811</x:v>
      </x:c>
      <x:c r="C4518" s="6" t="n">
        <x:v>13</x:v>
      </x:c>
      <x:c r="D4518" s="6" t="str">
        <x:v>支柱•死星天裁</x:v>
      </x:c>
      <x:c r="E4518" s="7" t="str">
        <x:v>解除自身所有负面效果，随后造成最多等同于卡厄斯兰那1345.5%攻击力的物理属性伤害。
其中，每消耗1点【毁伤】造成4次伤害，每次对敌方随机单体造成等同于卡厄斯兰那51.75%攻击力的物理属性伤害。消耗4点【毁伤】时，额外造成等同于卡厄斯兰那517.5%攻击力的物理属性伤害，由敌方全体均分。</x:v>
      </x:c>
      <x:c r="F4518" s="6" t="n">
        <x:v>13.455</x:v>
      </x:c>
      <x:c r="G4518" s="6" t="n">
        <x:v>0</x:v>
      </x:c>
      <x:c r="H4518" s="6" t="n">
        <x:v>0</x:v>
      </x:c>
      <x:c r="I4518" s="6" t="n">
        <x:v>0</x:v>
      </x:c>
      <x:c r="J4518" s="6" t="str">
        <x:v>[5.175, 0.5175, 4, 4, 13.455]</x:v>
      </x:c>
      <x:c r="K4518" s="7" t="str">
        <x:v>需确认条件及分段</x:v>
      </x:c>
      <x:c r="L4518" s="6" t="str">
        <x:v>https://raw.githubusercontent.com/Mar-7th/StarRailRes/dbe8cdfcfb0bf657b9fe1cf92d5537f118ccb487/index_new/cn/character_skills.json</x:v>
      </x:c>
    </x:row>
    <x:row r="4519" ht="68" customHeight="1">
      <x:c r="A4519" s="6" t="str">
        <x:v>140811_14</x:v>
      </x:c>
      <x:c r="B4519" s="6" t="str">
        <x:v>140811</x:v>
      </x:c>
      <x:c r="C4519" s="6" t="n">
        <x:v>14</x:v>
      </x:c>
      <x:c r="D4519" s="6" t="str">
        <x:v>支柱•死星天裁</x:v>
      </x:c>
      <x:c r="E4519" s="7" t="str">
        <x:v>解除自身所有负面效果，随后造成最多等同于卡厄斯兰那1404%攻击力的物理属性伤害。
其中，每消耗1点【毁伤】造成4次伤害，每次对敌方随机单体造成等同于卡厄斯兰那54%攻击力的物理属性伤害。消耗4点【毁伤】时，额外造成等同于卡厄斯兰那540%攻击力的物理属性伤害，由敌方全体均分。</x:v>
      </x:c>
      <x:c r="F4519" s="6" t="n">
        <x:v>14.04</x:v>
      </x:c>
      <x:c r="G4519" s="6" t="n">
        <x:v>0</x:v>
      </x:c>
      <x:c r="H4519" s="6" t="n">
        <x:v>0</x:v>
      </x:c>
      <x:c r="I4519" s="6" t="n">
        <x:v>0</x:v>
      </x:c>
      <x:c r="J4519" s="6" t="str">
        <x:v>[5.4, 0.54, 4, 4, 14.04]</x:v>
      </x:c>
      <x:c r="K4519" s="7" t="str">
        <x:v>需确认条件及分段</x:v>
      </x:c>
      <x:c r="L4519" s="6" t="str">
        <x:v>https://raw.githubusercontent.com/Mar-7th/StarRailRes/dbe8cdfcfb0bf657b9fe1cf92d5537f118ccb487/index_new/cn/character_skills.json</x:v>
      </x:c>
    </x:row>
    <x:row r="4520" ht="68" customHeight="1">
      <x:c r="A4520" s="6" t="str">
        <x:v>140811_15</x:v>
      </x:c>
      <x:c r="B4520" s="6" t="str">
        <x:v>140811</x:v>
      </x:c>
      <x:c r="C4520" s="6" t="n">
        <x:v>15</x:v>
      </x:c>
      <x:c r="D4520" s="6" t="str">
        <x:v>支柱•死星天裁</x:v>
      </x:c>
      <x:c r="E4520" s="7" t="str">
        <x:v>解除自身所有负面效果，随后造成最多等同于卡厄斯兰那1462.5%攻击力的物理属性伤害。
其中，每消耗1点【毁伤】造成4次伤害，每次对敌方随机单体造成等同于卡厄斯兰那56.25%攻击力的物理属性伤害。消耗4点【毁伤】时，额外造成等同于卡厄斯兰那562.5%攻击力的物理属性伤害，由敌方全体均分。</x:v>
      </x:c>
      <x:c r="F4520" s="6" t="n">
        <x:v>14.625</x:v>
      </x:c>
      <x:c r="G4520" s="6" t="n">
        <x:v>0</x:v>
      </x:c>
      <x:c r="H4520" s="6" t="n">
        <x:v>0</x:v>
      </x:c>
      <x:c r="I4520" s="6" t="n">
        <x:v>0</x:v>
      </x:c>
      <x:c r="J4520" s="6" t="str">
        <x:v>[5.625, 0.5625, 4, 4, 14.625]</x:v>
      </x:c>
      <x:c r="K4520" s="7" t="str">
        <x:v>需确认条件及分段</x:v>
      </x:c>
      <x:c r="L4520" s="6" t="str">
        <x:v>https://raw.githubusercontent.com/Mar-7th/StarRailRes/dbe8cdfcfb0bf657b9fe1cf92d5537f118ccb487/index_new/cn/character_skills.json</x:v>
      </x:c>
    </x:row>
    <x:row r="4521" ht="20" customHeight="1">
      <x:c r="A4521" s="6" t="str">
        <x:v>140901_1</x:v>
      </x:c>
      <x:c r="B4521" s="6" t="str">
        <x:v>140901</x:v>
      </x:c>
      <x:c r="C4521" s="6" t="n">
        <x:v>1</x:v>
      </x:c>
      <x:c r="D4521" s="6" t="str">
        <x:v>当微风轻吻云沫</x:v>
      </x:c>
      <x:c r="E4521" s="7" t="str">
        <x:v>对指定敌方单体造成等同于风堇25%生命上限的风属性伤害。</x:v>
      </x:c>
      <x:c r="F4521" s="6" t="n">
        <x:v>0</x:v>
      </x:c>
      <x:c r="G4521" s="6" t="n">
        <x:v>0.25</x:v>
      </x:c>
      <x:c r="H4521" s="6" t="n">
        <x:v>0</x:v>
      </x:c>
      <x:c r="I4521" s="6" t="n">
        <x:v>0</x:v>
      </x:c>
      <x:c r="J4521" s="6" t="str">
        <x:v>[0.25]</x:v>
      </x:c>
      <x:c r="K4521" s="7" t="str">
        <x:v>需确认条件及分段</x:v>
      </x:c>
      <x:c r="L4521" s="6" t="str">
        <x:v>https://raw.githubusercontent.com/Mar-7th/StarRailRes/dbe8cdfcfb0bf657b9fe1cf92d5537f118ccb487/index_new/cn/character_skills.json</x:v>
      </x:c>
    </x:row>
    <x:row r="4522" ht="20" customHeight="1">
      <x:c r="A4522" s="6" t="str">
        <x:v>140901_2</x:v>
      </x:c>
      <x:c r="B4522" s="6" t="str">
        <x:v>140901</x:v>
      </x:c>
      <x:c r="C4522" s="6" t="n">
        <x:v>2</x:v>
      </x:c>
      <x:c r="D4522" s="6" t="str">
        <x:v>当微风轻吻云沫</x:v>
      </x:c>
      <x:c r="E4522" s="7" t="str">
        <x:v>对指定敌方单体造成等同于风堇30%生命上限的风属性伤害。</x:v>
      </x:c>
      <x:c r="F4522" s="6" t="n">
        <x:v>0</x:v>
      </x:c>
      <x:c r="G4522" s="6" t="n">
        <x:v>0.3</x:v>
      </x:c>
      <x:c r="H4522" s="6" t="n">
        <x:v>0</x:v>
      </x:c>
      <x:c r="I4522" s="6" t="n">
        <x:v>0</x:v>
      </x:c>
      <x:c r="J4522" s="6" t="str">
        <x:v>[0.3]</x:v>
      </x:c>
      <x:c r="K4522" s="7" t="str">
        <x:v>需确认条件及分段</x:v>
      </x:c>
      <x:c r="L4522" s="6" t="str">
        <x:v>https://raw.githubusercontent.com/Mar-7th/StarRailRes/dbe8cdfcfb0bf657b9fe1cf92d5537f118ccb487/index_new/cn/character_skills.json</x:v>
      </x:c>
    </x:row>
    <x:row r="4523" ht="20" customHeight="1">
      <x:c r="A4523" s="6" t="str">
        <x:v>140901_3</x:v>
      </x:c>
      <x:c r="B4523" s="6" t="str">
        <x:v>140901</x:v>
      </x:c>
      <x:c r="C4523" s="6" t="n">
        <x:v>3</x:v>
      </x:c>
      <x:c r="D4523" s="6" t="str">
        <x:v>当微风轻吻云沫</x:v>
      </x:c>
      <x:c r="E4523" s="7" t="str">
        <x:v>对指定敌方单体造成等同于风堇35%生命上限的风属性伤害。</x:v>
      </x:c>
      <x:c r="F4523" s="6" t="n">
        <x:v>0</x:v>
      </x:c>
      <x:c r="G4523" s="6" t="n">
        <x:v>0.35</x:v>
      </x:c>
      <x:c r="H4523" s="6" t="n">
        <x:v>0</x:v>
      </x:c>
      <x:c r="I4523" s="6" t="n">
        <x:v>0</x:v>
      </x:c>
      <x:c r="J4523" s="6" t="str">
        <x:v>[0.35]</x:v>
      </x:c>
      <x:c r="K4523" s="7" t="str">
        <x:v>需确认条件及分段</x:v>
      </x:c>
      <x:c r="L4523" s="6" t="str">
        <x:v>https://raw.githubusercontent.com/Mar-7th/StarRailRes/dbe8cdfcfb0bf657b9fe1cf92d5537f118ccb487/index_new/cn/character_skills.json</x:v>
      </x:c>
    </x:row>
    <x:row r="4524" ht="20" customHeight="1">
      <x:c r="A4524" s="6" t="str">
        <x:v>140901_4</x:v>
      </x:c>
      <x:c r="B4524" s="6" t="str">
        <x:v>140901</x:v>
      </x:c>
      <x:c r="C4524" s="6" t="n">
        <x:v>4</x:v>
      </x:c>
      <x:c r="D4524" s="6" t="str">
        <x:v>当微风轻吻云沫</x:v>
      </x:c>
      <x:c r="E4524" s="7" t="str">
        <x:v>对指定敌方单体造成等同于风堇40%生命上限的风属性伤害。</x:v>
      </x:c>
      <x:c r="F4524" s="6" t="n">
        <x:v>0</x:v>
      </x:c>
      <x:c r="G4524" s="6" t="n">
        <x:v>0.4</x:v>
      </x:c>
      <x:c r="H4524" s="6" t="n">
        <x:v>0</x:v>
      </x:c>
      <x:c r="I4524" s="6" t="n">
        <x:v>0</x:v>
      </x:c>
      <x:c r="J4524" s="6" t="str">
        <x:v>[0.4]</x:v>
      </x:c>
      <x:c r="K4524" s="7" t="str">
        <x:v>需确认条件及分段</x:v>
      </x:c>
      <x:c r="L4524" s="6" t="str">
        <x:v>https://raw.githubusercontent.com/Mar-7th/StarRailRes/dbe8cdfcfb0bf657b9fe1cf92d5537f118ccb487/index_new/cn/character_skills.json</x:v>
      </x:c>
    </x:row>
    <x:row r="4525" ht="20" customHeight="1">
      <x:c r="A4525" s="6" t="str">
        <x:v>140901_5</x:v>
      </x:c>
      <x:c r="B4525" s="6" t="str">
        <x:v>140901</x:v>
      </x:c>
      <x:c r="C4525" s="6" t="n">
        <x:v>5</x:v>
      </x:c>
      <x:c r="D4525" s="6" t="str">
        <x:v>当微风轻吻云沫</x:v>
      </x:c>
      <x:c r="E4525" s="7" t="str">
        <x:v>对指定敌方单体造成等同于风堇45%生命上限的风属性伤害。</x:v>
      </x:c>
      <x:c r="F4525" s="6" t="n">
        <x:v>0</x:v>
      </x:c>
      <x:c r="G4525" s="6" t="n">
        <x:v>0.45</x:v>
      </x:c>
      <x:c r="H4525" s="6" t="n">
        <x:v>0</x:v>
      </x:c>
      <x:c r="I4525" s="6" t="n">
        <x:v>0</x:v>
      </x:c>
      <x:c r="J4525" s="6" t="str">
        <x:v>[0.45]</x:v>
      </x:c>
      <x:c r="K4525" s="7" t="str">
        <x:v>需确认条件及分段</x:v>
      </x:c>
      <x:c r="L4525" s="6" t="str">
        <x:v>https://raw.githubusercontent.com/Mar-7th/StarRailRes/dbe8cdfcfb0bf657b9fe1cf92d5537f118ccb487/index_new/cn/character_skills.json</x:v>
      </x:c>
    </x:row>
    <x:row r="4526" ht="20" customHeight="1">
      <x:c r="A4526" s="6" t="str">
        <x:v>140901_6</x:v>
      </x:c>
      <x:c r="B4526" s="6" t="str">
        <x:v>140901</x:v>
      </x:c>
      <x:c r="C4526" s="6" t="n">
        <x:v>6</x:v>
      </x:c>
      <x:c r="D4526" s="6" t="str">
        <x:v>当微风轻吻云沫</x:v>
      </x:c>
      <x:c r="E4526" s="7" t="str">
        <x:v>对指定敌方单体造成等同于风堇50%生命上限的风属性伤害。</x:v>
      </x:c>
      <x:c r="F4526" s="6" t="n">
        <x:v>0</x:v>
      </x:c>
      <x:c r="G4526" s="6" t="n">
        <x:v>0.5</x:v>
      </x:c>
      <x:c r="H4526" s="6" t="n">
        <x:v>0</x:v>
      </x:c>
      <x:c r="I4526" s="6" t="n">
        <x:v>0</x:v>
      </x:c>
      <x:c r="J4526" s="6" t="str">
        <x:v>[0.5]</x:v>
      </x:c>
      <x:c r="K4526" s="7" t="str">
        <x:v>需确认条件及分段</x:v>
      </x:c>
      <x:c r="L4526" s="6" t="str">
        <x:v>https://raw.githubusercontent.com/Mar-7th/StarRailRes/dbe8cdfcfb0bf657b9fe1cf92d5537f118ccb487/index_new/cn/character_skills.json</x:v>
      </x:c>
    </x:row>
    <x:row r="4527" ht="20" customHeight="1">
      <x:c r="A4527" s="6" t="str">
        <x:v>140901_7</x:v>
      </x:c>
      <x:c r="B4527" s="6" t="str">
        <x:v>140901</x:v>
      </x:c>
      <x:c r="C4527" s="6" t="n">
        <x:v>7</x:v>
      </x:c>
      <x:c r="D4527" s="6" t="str">
        <x:v>当微风轻吻云沫</x:v>
      </x:c>
      <x:c r="E4527" s="7" t="str">
        <x:v>对指定敌方单体造成等同于风堇55%生命上限的风属性伤害。</x:v>
      </x:c>
      <x:c r="F4527" s="6" t="n">
        <x:v>0</x:v>
      </x:c>
      <x:c r="G4527" s="6" t="n">
        <x:v>0.55</x:v>
      </x:c>
      <x:c r="H4527" s="6" t="n">
        <x:v>0</x:v>
      </x:c>
      <x:c r="I4527" s="6" t="n">
        <x:v>0</x:v>
      </x:c>
      <x:c r="J4527" s="6" t="str">
        <x:v>[0.55]</x:v>
      </x:c>
      <x:c r="K4527" s="7" t="str">
        <x:v>需确认条件及分段</x:v>
      </x:c>
      <x:c r="L4527" s="6" t="str">
        <x:v>https://raw.githubusercontent.com/Mar-7th/StarRailRes/dbe8cdfcfb0bf657b9fe1cf92d5537f118ccb487/index_new/cn/character_skills.json</x:v>
      </x:c>
    </x:row>
    <x:row r="4528" ht="20" customHeight="1">
      <x:c r="A4528" s="6" t="str">
        <x:v>140901_8</x:v>
      </x:c>
      <x:c r="B4528" s="6" t="str">
        <x:v>140901</x:v>
      </x:c>
      <x:c r="C4528" s="6" t="n">
        <x:v>8</x:v>
      </x:c>
      <x:c r="D4528" s="6" t="str">
        <x:v>当微风轻吻云沫</x:v>
      </x:c>
      <x:c r="E4528" s="7" t="str">
        <x:v>对指定敌方单体造成等同于风堇60%生命上限的风属性伤害。</x:v>
      </x:c>
      <x:c r="F4528" s="6" t="n">
        <x:v>0</x:v>
      </x:c>
      <x:c r="G4528" s="6" t="n">
        <x:v>0.6</x:v>
      </x:c>
      <x:c r="H4528" s="6" t="n">
        <x:v>0</x:v>
      </x:c>
      <x:c r="I4528" s="6" t="n">
        <x:v>0</x:v>
      </x:c>
      <x:c r="J4528" s="6" t="str">
        <x:v>[0.6]</x:v>
      </x:c>
      <x:c r="K4528" s="7" t="str">
        <x:v>需确认条件及分段</x:v>
      </x:c>
      <x:c r="L4528" s="6" t="str">
        <x:v>https://raw.githubusercontent.com/Mar-7th/StarRailRes/dbe8cdfcfb0bf657b9fe1cf92d5537f118ccb487/index_new/cn/character_skills.json</x:v>
      </x:c>
    </x:row>
    <x:row r="4529" ht="20" customHeight="1">
      <x:c r="A4529" s="6" t="str">
        <x:v>140901_9</x:v>
      </x:c>
      <x:c r="B4529" s="6" t="str">
        <x:v>140901</x:v>
      </x:c>
      <x:c r="C4529" s="6" t="n">
        <x:v>9</x:v>
      </x:c>
      <x:c r="D4529" s="6" t="str">
        <x:v>当微风轻吻云沫</x:v>
      </x:c>
      <x:c r="E4529" s="7" t="str">
        <x:v>对指定敌方单体造成等同于风堇65%生命上限的风属性伤害。</x:v>
      </x:c>
      <x:c r="F4529" s="6" t="n">
        <x:v>0</x:v>
      </x:c>
      <x:c r="G4529" s="6" t="n">
        <x:v>0.65</x:v>
      </x:c>
      <x:c r="H4529" s="6" t="n">
        <x:v>0</x:v>
      </x:c>
      <x:c r="I4529" s="6" t="n">
        <x:v>0</x:v>
      </x:c>
      <x:c r="J4529" s="6" t="str">
        <x:v>[0.65]</x:v>
      </x:c>
      <x:c r="K4529" s="7" t="str">
        <x:v>需确认条件及分段</x:v>
      </x:c>
      <x:c r="L4529" s="6" t="str">
        <x:v>https://raw.githubusercontent.com/Mar-7th/StarRailRes/dbe8cdfcfb0bf657b9fe1cf92d5537f118ccb487/index_new/cn/character_skills.json</x:v>
      </x:c>
    </x:row>
    <x:row r="4530" ht="20" customHeight="1">
      <x:c r="A4530" s="6" t="str">
        <x:v>140901_10</x:v>
      </x:c>
      <x:c r="B4530" s="6" t="str">
        <x:v>140901</x:v>
      </x:c>
      <x:c r="C4530" s="6" t="n">
        <x:v>10</x:v>
      </x:c>
      <x:c r="D4530" s="6" t="str">
        <x:v>当微风轻吻云沫</x:v>
      </x:c>
      <x:c r="E4530" s="7" t="str">
        <x:v>对指定敌方单体造成等同于风堇70%生命上限的风属性伤害。</x:v>
      </x:c>
      <x:c r="F4530" s="6" t="n">
        <x:v>0</x:v>
      </x:c>
      <x:c r="G4530" s="6" t="n">
        <x:v>0.7</x:v>
      </x:c>
      <x:c r="H4530" s="6" t="n">
        <x:v>0</x:v>
      </x:c>
      <x:c r="I4530" s="6" t="n">
        <x:v>0</x:v>
      </x:c>
      <x:c r="J4530" s="6" t="str">
        <x:v>[0.7]</x:v>
      </x:c>
      <x:c r="K4530" s="7" t="str">
        <x:v>需确认条件及分段</x:v>
      </x:c>
      <x:c r="L4530" s="6" t="str">
        <x:v>https://raw.githubusercontent.com/Mar-7th/StarRailRes/dbe8cdfcfb0bf657b9fe1cf92d5537f118ccb487/index_new/cn/character_skills.json</x:v>
      </x:c>
    </x:row>
    <x:row r="4531" ht="38" customHeight="1">
      <x:c r="A4531" s="6" t="str">
        <x:v>140902_1</x:v>
      </x:c>
      <x:c r="B4531" s="6" t="str">
        <x:v>140902</x:v>
      </x:c>
      <x:c r="C4531" s="6" t="n">
        <x:v>1</x:v>
      </x:c>
      <x:c r="D4531" s="6" t="str">
        <x:v>爱在虹光洒落时</x:v>
      </x:c>
      <x:c r="E4531" s="7" t="str">
        <x:v>召唤忆灵小伊卡，为除小伊卡以外的我方全体目标回复等同于风堇4%生命上限+40的生命值。为小伊卡回复等同于风堇5%生命上限+50的生命值。</x:v>
      </x:c>
      <x:c r="F4531" s="6" t="n">
        <x:v>0</x:v>
      </x:c>
      <x:c r="G4531" s="6" t="n">
        <x:v>0</x:v>
      </x:c>
      <x:c r="H4531" s="6" t="n">
        <x:v>0</x:v>
      </x:c>
      <x:c r="I4531" s="6" t="n">
        <x:v>0</x:v>
      </x:c>
      <x:c r="J4531" s="6" t="str">
        <x:v>[0.04, 40, 0.05, 50]</x:v>
      </x:c>
      <x:c r="K4531" s="7" t="str">
        <x:v>无首段伤害倍率，请覆盖或设为辅助技能</x:v>
      </x:c>
      <x:c r="L4531" s="6" t="str">
        <x:v>https://raw.githubusercontent.com/Mar-7th/StarRailRes/dbe8cdfcfb0bf657b9fe1cf92d5537f118ccb487/index_new/cn/character_skills.json</x:v>
      </x:c>
    </x:row>
    <x:row r="4532" ht="38" customHeight="1">
      <x:c r="A4532" s="6" t="str">
        <x:v>140902_2</x:v>
      </x:c>
      <x:c r="B4532" s="6" t="str">
        <x:v>140902</x:v>
      </x:c>
      <x:c r="C4532" s="6" t="n">
        <x:v>2</x:v>
      </x:c>
      <x:c r="D4532" s="6" t="str">
        <x:v>爱在虹光洒落时</x:v>
      </x:c>
      <x:c r="E4532" s="7" t="str">
        <x:v>召唤忆灵小伊卡，为除小伊卡以外的我方全体目标回复等同于风堇4.5%生命上限+64的生命值。为小伊卡回复等同于风堇5.63%生命上限+80的生命值。</x:v>
      </x:c>
      <x:c r="F4532" s="6" t="n">
        <x:v>0</x:v>
      </x:c>
      <x:c r="G4532" s="6" t="n">
        <x:v>0</x:v>
      </x:c>
      <x:c r="H4532" s="6" t="n">
        <x:v>0</x:v>
      </x:c>
      <x:c r="I4532" s="6" t="n">
        <x:v>0</x:v>
      </x:c>
      <x:c r="J4532" s="6" t="str">
        <x:v>[0.045, 64, 0.0563, 80]</x:v>
      </x:c>
      <x:c r="K4532" s="7" t="str">
        <x:v>无首段伤害倍率，请覆盖或设为辅助技能</x:v>
      </x:c>
      <x:c r="L4532" s="6" t="str">
        <x:v>https://raw.githubusercontent.com/Mar-7th/StarRailRes/dbe8cdfcfb0bf657b9fe1cf92d5537f118ccb487/index_new/cn/character_skills.json</x:v>
      </x:c>
    </x:row>
    <x:row r="4533" ht="38" customHeight="1">
      <x:c r="A4533" s="6" t="str">
        <x:v>140902_3</x:v>
      </x:c>
      <x:c r="B4533" s="6" t="str">
        <x:v>140902</x:v>
      </x:c>
      <x:c r="C4533" s="6" t="n">
        <x:v>3</x:v>
      </x:c>
      <x:c r="D4533" s="6" t="str">
        <x:v>爱在虹光洒落时</x:v>
      </x:c>
      <x:c r="E4533" s="7" t="str">
        <x:v>召唤忆灵小伊卡，为除小伊卡以外的我方全体目标回复等同于风堇5%生命上限+82的生命值。为小伊卡回复等同于风堇6.25%生命上限+102.5的生命值。</x:v>
      </x:c>
      <x:c r="F4533" s="6" t="n">
        <x:v>0</x:v>
      </x:c>
      <x:c r="G4533" s="6" t="n">
        <x:v>0</x:v>
      </x:c>
      <x:c r="H4533" s="6" t="n">
        <x:v>0</x:v>
      </x:c>
      <x:c r="I4533" s="6" t="n">
        <x:v>0</x:v>
      </x:c>
      <x:c r="J4533" s="6" t="str">
        <x:v>[0.05, 82, 0.0625, 102.5]</x:v>
      </x:c>
      <x:c r="K4533" s="7" t="str">
        <x:v>无首段伤害倍率，请覆盖或设为辅助技能</x:v>
      </x:c>
      <x:c r="L4533" s="6" t="str">
        <x:v>https://raw.githubusercontent.com/Mar-7th/StarRailRes/dbe8cdfcfb0bf657b9fe1cf92d5537f118ccb487/index_new/cn/character_skills.json</x:v>
      </x:c>
    </x:row>
    <x:row r="4534" ht="38" customHeight="1">
      <x:c r="A4534" s="6" t="str">
        <x:v>140902_4</x:v>
      </x:c>
      <x:c r="B4534" s="6" t="str">
        <x:v>140902</x:v>
      </x:c>
      <x:c r="C4534" s="6" t="n">
        <x:v>4</x:v>
      </x:c>
      <x:c r="D4534" s="6" t="str">
        <x:v>爱在虹光洒落时</x:v>
      </x:c>
      <x:c r="E4534" s="7" t="str">
        <x:v>召唤忆灵小伊卡，为除小伊卡以外的我方全体目标回复等同于风堇5.5%生命上限+100的生命值。为小伊卡回复等同于风堇6.88%生命上限+125的生命值。</x:v>
      </x:c>
      <x:c r="F4534" s="6" t="n">
        <x:v>0</x:v>
      </x:c>
      <x:c r="G4534" s="6" t="n">
        <x:v>0</x:v>
      </x:c>
      <x:c r="H4534" s="6" t="n">
        <x:v>0</x:v>
      </x:c>
      <x:c r="I4534" s="6" t="n">
        <x:v>0</x:v>
      </x:c>
      <x:c r="J4534" s="6" t="str">
        <x:v>[0.055, 100, 0.0688, 125]</x:v>
      </x:c>
      <x:c r="K4534" s="7" t="str">
        <x:v>无首段伤害倍率，请覆盖或设为辅助技能</x:v>
      </x:c>
      <x:c r="L4534" s="6" t="str">
        <x:v>https://raw.githubusercontent.com/Mar-7th/StarRailRes/dbe8cdfcfb0bf657b9fe1cf92d5537f118ccb487/index_new/cn/character_skills.json</x:v>
      </x:c>
    </x:row>
    <x:row r="4535" ht="38" customHeight="1">
      <x:c r="A4535" s="6" t="str">
        <x:v>140902_5</x:v>
      </x:c>
      <x:c r="B4535" s="6" t="str">
        <x:v>140902</x:v>
      </x:c>
      <x:c r="C4535" s="6" t="n">
        <x:v>5</x:v>
      </x:c>
      <x:c r="D4535" s="6" t="str">
        <x:v>爱在虹光洒落时</x:v>
      </x:c>
      <x:c r="E4535" s="7" t="str">
        <x:v>召唤忆灵小伊卡，为除小伊卡以外的我方全体目标回复等同于风堇6%生命上限+112的生命值。为小伊卡回复等同于风堇7.5%生命上限+140的生命值。</x:v>
      </x:c>
      <x:c r="F4535" s="6" t="n">
        <x:v>0</x:v>
      </x:c>
      <x:c r="G4535" s="6" t="n">
        <x:v>0</x:v>
      </x:c>
      <x:c r="H4535" s="6" t="n">
        <x:v>0</x:v>
      </x:c>
      <x:c r="I4535" s="6" t="n">
        <x:v>0</x:v>
      </x:c>
      <x:c r="J4535" s="6" t="str">
        <x:v>[0.06, 112, 0.075, 140]</x:v>
      </x:c>
      <x:c r="K4535" s="7" t="str">
        <x:v>无首段伤害倍率，请覆盖或设为辅助技能</x:v>
      </x:c>
      <x:c r="L4535" s="6" t="str">
        <x:v>https://raw.githubusercontent.com/Mar-7th/StarRailRes/dbe8cdfcfb0bf657b9fe1cf92d5537f118ccb487/index_new/cn/character_skills.json</x:v>
      </x:c>
    </x:row>
    <x:row r="4536" ht="38" customHeight="1">
      <x:c r="A4536" s="6" t="str">
        <x:v>140902_6</x:v>
      </x:c>
      <x:c r="B4536" s="6" t="str">
        <x:v>140902</x:v>
      </x:c>
      <x:c r="C4536" s="6" t="n">
        <x:v>6</x:v>
      </x:c>
      <x:c r="D4536" s="6" t="str">
        <x:v>爱在虹光洒落时</x:v>
      </x:c>
      <x:c r="E4536" s="7" t="str">
        <x:v>召唤忆灵小伊卡，为除小伊卡以外的我方全体目标回复等同于风堇6.4%生命上限+124的生命值。为小伊卡回复等同于风堇8%生命上限+155的生命值。</x:v>
      </x:c>
      <x:c r="F4536" s="6" t="n">
        <x:v>0</x:v>
      </x:c>
      <x:c r="G4536" s="6" t="n">
        <x:v>0</x:v>
      </x:c>
      <x:c r="H4536" s="6" t="n">
        <x:v>0</x:v>
      </x:c>
      <x:c r="I4536" s="6" t="n">
        <x:v>0</x:v>
      </x:c>
      <x:c r="J4536" s="6" t="str">
        <x:v>[0.064, 124, 0.08, 155]</x:v>
      </x:c>
      <x:c r="K4536" s="7" t="str">
        <x:v>无首段伤害倍率，请覆盖或设为辅助技能</x:v>
      </x:c>
      <x:c r="L4536" s="6" t="str">
        <x:v>https://raw.githubusercontent.com/Mar-7th/StarRailRes/dbe8cdfcfb0bf657b9fe1cf92d5537f118ccb487/index_new/cn/character_skills.json</x:v>
      </x:c>
    </x:row>
    <x:row r="4537" ht="38" customHeight="1">
      <x:c r="A4537" s="6" t="str">
        <x:v>140902_7</x:v>
      </x:c>
      <x:c r="B4537" s="6" t="str">
        <x:v>140902</x:v>
      </x:c>
      <x:c r="C4537" s="6" t="n">
        <x:v>7</x:v>
      </x:c>
      <x:c r="D4537" s="6" t="str">
        <x:v>爱在虹光洒落时</x:v>
      </x:c>
      <x:c r="E4537" s="7" t="str">
        <x:v>召唤忆灵小伊卡，为除小伊卡以外的我方全体目标回复等同于风堇6.8%生命上限+133的生命值。为小伊卡回复等同于风堇8.5%生命上限+166.25的生命值。</x:v>
      </x:c>
      <x:c r="F4537" s="6" t="n">
        <x:v>0</x:v>
      </x:c>
      <x:c r="G4537" s="6" t="n">
        <x:v>0</x:v>
      </x:c>
      <x:c r="H4537" s="6" t="n">
        <x:v>0</x:v>
      </x:c>
      <x:c r="I4537" s="6" t="n">
        <x:v>0</x:v>
      </x:c>
      <x:c r="J4537" s="6" t="str">
        <x:v>[0.068, 133, 0.085, 166.25]</x:v>
      </x:c>
      <x:c r="K4537" s="7" t="str">
        <x:v>无首段伤害倍率，请覆盖或设为辅助技能</x:v>
      </x:c>
      <x:c r="L4537" s="6" t="str">
        <x:v>https://raw.githubusercontent.com/Mar-7th/StarRailRes/dbe8cdfcfb0bf657b9fe1cf92d5537f118ccb487/index_new/cn/character_skills.json</x:v>
      </x:c>
    </x:row>
    <x:row r="4538" ht="38" customHeight="1">
      <x:c r="A4538" s="6" t="str">
        <x:v>140902_8</x:v>
      </x:c>
      <x:c r="B4538" s="6" t="str">
        <x:v>140902</x:v>
      </x:c>
      <x:c r="C4538" s="6" t="n">
        <x:v>8</x:v>
      </x:c>
      <x:c r="D4538" s="6" t="str">
        <x:v>爱在虹光洒落时</x:v>
      </x:c>
      <x:c r="E4538" s="7" t="str">
        <x:v>召唤忆灵小伊卡，为除小伊卡以外的我方全体目标回复等同于风堇7.2%生命上限+142的生命值。为小伊卡回复等同于风堇9%生命上限+177.5的生命值。</x:v>
      </x:c>
      <x:c r="F4538" s="6" t="n">
        <x:v>0</x:v>
      </x:c>
      <x:c r="G4538" s="6" t="n">
        <x:v>0</x:v>
      </x:c>
      <x:c r="H4538" s="6" t="n">
        <x:v>0</x:v>
      </x:c>
      <x:c r="I4538" s="6" t="n">
        <x:v>0</x:v>
      </x:c>
      <x:c r="J4538" s="6" t="str">
        <x:v>[0.072, 142, 0.09, 177.5]</x:v>
      </x:c>
      <x:c r="K4538" s="7" t="str">
        <x:v>无首段伤害倍率，请覆盖或设为辅助技能</x:v>
      </x:c>
      <x:c r="L4538" s="6" t="str">
        <x:v>https://raw.githubusercontent.com/Mar-7th/StarRailRes/dbe8cdfcfb0bf657b9fe1cf92d5537f118ccb487/index_new/cn/character_skills.json</x:v>
      </x:c>
    </x:row>
    <x:row r="4539" ht="38" customHeight="1">
      <x:c r="A4539" s="6" t="str">
        <x:v>140902_9</x:v>
      </x:c>
      <x:c r="B4539" s="6" t="str">
        <x:v>140902</x:v>
      </x:c>
      <x:c r="C4539" s="6" t="n">
        <x:v>9</x:v>
      </x:c>
      <x:c r="D4539" s="6" t="str">
        <x:v>爱在虹光洒落时</x:v>
      </x:c>
      <x:c r="E4539" s="7" t="str">
        <x:v>召唤忆灵小伊卡，为除小伊卡以外的我方全体目标回复等同于风堇7.6%生命上限+151的生命值。为小伊卡回复等同于风堇9.5%生命上限+188.75的生命值。</x:v>
      </x:c>
      <x:c r="F4539" s="6" t="n">
        <x:v>0</x:v>
      </x:c>
      <x:c r="G4539" s="6" t="n">
        <x:v>0</x:v>
      </x:c>
      <x:c r="H4539" s="6" t="n">
        <x:v>0</x:v>
      </x:c>
      <x:c r="I4539" s="6" t="n">
        <x:v>0</x:v>
      </x:c>
      <x:c r="J4539" s="6" t="str">
        <x:v>[0.076, 151, 0.095, 188.75]</x:v>
      </x:c>
      <x:c r="K4539" s="7" t="str">
        <x:v>无首段伤害倍率，请覆盖或设为辅助技能</x:v>
      </x:c>
      <x:c r="L4539" s="6" t="str">
        <x:v>https://raw.githubusercontent.com/Mar-7th/StarRailRes/dbe8cdfcfb0bf657b9fe1cf92d5537f118ccb487/index_new/cn/character_skills.json</x:v>
      </x:c>
    </x:row>
    <x:row r="4540" ht="38" customHeight="1">
      <x:c r="A4540" s="6" t="str">
        <x:v>140902_10</x:v>
      </x:c>
      <x:c r="B4540" s="6" t="str">
        <x:v>140902</x:v>
      </x:c>
      <x:c r="C4540" s="6" t="n">
        <x:v>10</x:v>
      </x:c>
      <x:c r="D4540" s="6" t="str">
        <x:v>爱在虹光洒落时</x:v>
      </x:c>
      <x:c r="E4540" s="7" t="str">
        <x:v>召唤忆灵小伊卡，为除小伊卡以外的我方全体目标回复等同于风堇8%生命上限+160的生命值。为小伊卡回复等同于风堇10%生命上限+200的生命值。</x:v>
      </x:c>
      <x:c r="F4540" s="6" t="n">
        <x:v>0</x:v>
      </x:c>
      <x:c r="G4540" s="6" t="n">
        <x:v>0</x:v>
      </x:c>
      <x:c r="H4540" s="6" t="n">
        <x:v>0</x:v>
      </x:c>
      <x:c r="I4540" s="6" t="n">
        <x:v>0</x:v>
      </x:c>
      <x:c r="J4540" s="6" t="str">
        <x:v>[0.08, 160, 0.1, 200]</x:v>
      </x:c>
      <x:c r="K4540" s="7" t="str">
        <x:v>无首段伤害倍率，请覆盖或设为辅助技能</x:v>
      </x:c>
      <x:c r="L4540" s="6" t="str">
        <x:v>https://raw.githubusercontent.com/Mar-7th/StarRailRes/dbe8cdfcfb0bf657b9fe1cf92d5537f118ccb487/index_new/cn/character_skills.json</x:v>
      </x:c>
    </x:row>
    <x:row r="4541" ht="38" customHeight="1">
      <x:c r="A4541" s="6" t="str">
        <x:v>140902_11</x:v>
      </x:c>
      <x:c r="B4541" s="6" t="str">
        <x:v>140902</x:v>
      </x:c>
      <x:c r="C4541" s="6" t="n">
        <x:v>11</x:v>
      </x:c>
      <x:c r="D4541" s="6" t="str">
        <x:v>爱在虹光洒落时</x:v>
      </x:c>
      <x:c r="E4541" s="7" t="str">
        <x:v>召唤忆灵小伊卡，为除小伊卡以外的我方全体目标回复等同于风堇8.4%生命上限+169的生命值。为小伊卡回复等同于风堇10.5%生命上限+211.25的生命值。</x:v>
      </x:c>
      <x:c r="F4541" s="6" t="n">
        <x:v>0</x:v>
      </x:c>
      <x:c r="G4541" s="6" t="n">
        <x:v>0</x:v>
      </x:c>
      <x:c r="H4541" s="6" t="n">
        <x:v>0</x:v>
      </x:c>
      <x:c r="I4541" s="6" t="n">
        <x:v>0</x:v>
      </x:c>
      <x:c r="J4541" s="6" t="str">
        <x:v>[0.084, 169, 0.105, 211.25]</x:v>
      </x:c>
      <x:c r="K4541" s="7" t="str">
        <x:v>无首段伤害倍率，请覆盖或设为辅助技能</x:v>
      </x:c>
      <x:c r="L4541" s="6" t="str">
        <x:v>https://raw.githubusercontent.com/Mar-7th/StarRailRes/dbe8cdfcfb0bf657b9fe1cf92d5537f118ccb487/index_new/cn/character_skills.json</x:v>
      </x:c>
    </x:row>
    <x:row r="4542" ht="38" customHeight="1">
      <x:c r="A4542" s="6" t="str">
        <x:v>140902_12</x:v>
      </x:c>
      <x:c r="B4542" s="6" t="str">
        <x:v>140902</x:v>
      </x:c>
      <x:c r="C4542" s="6" t="n">
        <x:v>12</x:v>
      </x:c>
      <x:c r="D4542" s="6" t="str">
        <x:v>爱在虹光洒落时</x:v>
      </x:c>
      <x:c r="E4542" s="7" t="str">
        <x:v>召唤忆灵小伊卡，为除小伊卡以外的我方全体目标回复等同于风堇8.8%生命上限+178的生命值。为小伊卡回复等同于风堇11%生命上限+222.5的生命值。</x:v>
      </x:c>
      <x:c r="F4542" s="6" t="n">
        <x:v>0</x:v>
      </x:c>
      <x:c r="G4542" s="6" t="n">
        <x:v>0</x:v>
      </x:c>
      <x:c r="H4542" s="6" t="n">
        <x:v>0</x:v>
      </x:c>
      <x:c r="I4542" s="6" t="n">
        <x:v>0</x:v>
      </x:c>
      <x:c r="J4542" s="6" t="str">
        <x:v>[0.088, 178, 0.11, 222.5]</x:v>
      </x:c>
      <x:c r="K4542" s="7" t="str">
        <x:v>无首段伤害倍率，请覆盖或设为辅助技能</x:v>
      </x:c>
      <x:c r="L4542" s="6" t="str">
        <x:v>https://raw.githubusercontent.com/Mar-7th/StarRailRes/dbe8cdfcfb0bf657b9fe1cf92d5537f118ccb487/index_new/cn/character_skills.json</x:v>
      </x:c>
    </x:row>
    <x:row r="4543" ht="38" customHeight="1">
      <x:c r="A4543" s="6" t="str">
        <x:v>140902_13</x:v>
      </x:c>
      <x:c r="B4543" s="6" t="str">
        <x:v>140902</x:v>
      </x:c>
      <x:c r="C4543" s="6" t="n">
        <x:v>13</x:v>
      </x:c>
      <x:c r="D4543" s="6" t="str">
        <x:v>爱在虹光洒落时</x:v>
      </x:c>
      <x:c r="E4543" s="7" t="str">
        <x:v>召唤忆灵小伊卡，为除小伊卡以外的我方全体目标回复等同于风堇9.2%生命上限+187的生命值。为小伊卡回复等同于风堇11.5%生命上限+233.75的生命值。</x:v>
      </x:c>
      <x:c r="F4543" s="6" t="n">
        <x:v>0</x:v>
      </x:c>
      <x:c r="G4543" s="6" t="n">
        <x:v>0</x:v>
      </x:c>
      <x:c r="H4543" s="6" t="n">
        <x:v>0</x:v>
      </x:c>
      <x:c r="I4543" s="6" t="n">
        <x:v>0</x:v>
      </x:c>
      <x:c r="J4543" s="6" t="str">
        <x:v>[0.092, 187, 0.115, 233.75]</x:v>
      </x:c>
      <x:c r="K4543" s="7" t="str">
        <x:v>无首段伤害倍率，请覆盖或设为辅助技能</x:v>
      </x:c>
      <x:c r="L4543" s="6" t="str">
        <x:v>https://raw.githubusercontent.com/Mar-7th/StarRailRes/dbe8cdfcfb0bf657b9fe1cf92d5537f118ccb487/index_new/cn/character_skills.json</x:v>
      </x:c>
    </x:row>
    <x:row r="4544" ht="38" customHeight="1">
      <x:c r="A4544" s="6" t="str">
        <x:v>140902_14</x:v>
      </x:c>
      <x:c r="B4544" s="6" t="str">
        <x:v>140902</x:v>
      </x:c>
      <x:c r="C4544" s="6" t="n">
        <x:v>14</x:v>
      </x:c>
      <x:c r="D4544" s="6" t="str">
        <x:v>爱在虹光洒落时</x:v>
      </x:c>
      <x:c r="E4544" s="7" t="str">
        <x:v>召唤忆灵小伊卡，为除小伊卡以外的我方全体目标回复等同于风堇9.6%生命上限+196的生命值。为小伊卡回复等同于风堇12%生命上限+245的生命值。</x:v>
      </x:c>
      <x:c r="F4544" s="6" t="n">
        <x:v>0</x:v>
      </x:c>
      <x:c r="G4544" s="6" t="n">
        <x:v>0</x:v>
      </x:c>
      <x:c r="H4544" s="6" t="n">
        <x:v>0</x:v>
      </x:c>
      <x:c r="I4544" s="6" t="n">
        <x:v>0</x:v>
      </x:c>
      <x:c r="J4544" s="6" t="str">
        <x:v>[0.096, 196, 0.12, 245]</x:v>
      </x:c>
      <x:c r="K4544" s="7" t="str">
        <x:v>无首段伤害倍率，请覆盖或设为辅助技能</x:v>
      </x:c>
      <x:c r="L4544" s="6" t="str">
        <x:v>https://raw.githubusercontent.com/Mar-7th/StarRailRes/dbe8cdfcfb0bf657b9fe1cf92d5537f118ccb487/index_new/cn/character_skills.json</x:v>
      </x:c>
    </x:row>
    <x:row r="4545" ht="38" customHeight="1">
      <x:c r="A4545" s="6" t="str">
        <x:v>140902_15</x:v>
      </x:c>
      <x:c r="B4545" s="6" t="str">
        <x:v>140902</x:v>
      </x:c>
      <x:c r="C4545" s="6" t="n">
        <x:v>15</x:v>
      </x:c>
      <x:c r="D4545" s="6" t="str">
        <x:v>爱在虹光洒落时</x:v>
      </x:c>
      <x:c r="E4545" s="7" t="str">
        <x:v>召唤忆灵小伊卡，为除小伊卡以外的我方全体目标回复等同于风堇10%生命上限+205的生命值。为小伊卡回复等同于风堇12.5%生命上限+256.25的生命值。</x:v>
      </x:c>
      <x:c r="F4545" s="6" t="n">
        <x:v>0</x:v>
      </x:c>
      <x:c r="G4545" s="6" t="n">
        <x:v>0</x:v>
      </x:c>
      <x:c r="H4545" s="6" t="n">
        <x:v>0</x:v>
      </x:c>
      <x:c r="I4545" s="6" t="n">
        <x:v>0</x:v>
      </x:c>
      <x:c r="J4545" s="6" t="str">
        <x:v>[0.1, 205, 0.125, 256.25]</x:v>
      </x:c>
      <x:c r="K4545" s="7" t="str">
        <x:v>无首段伤害倍率，请覆盖或设为辅助技能</x:v>
      </x:c>
      <x:c r="L4545" s="6" t="str">
        <x:v>https://raw.githubusercontent.com/Mar-7th/StarRailRes/dbe8cdfcfb0bf657b9fe1cf92d5537f118ccb487/index_new/cn/character_skills.json</x:v>
      </x:c>
    </x:row>
    <x:row r="4546" ht="68" customHeight="1">
      <x:c r="A4546" s="6" t="str">
        <x:v>140903_1</x:v>
      </x:c>
      <x:c r="B4546" s="6" t="str">
        <x:v>140903</x:v>
      </x:c>
      <x:c r="C4546" s="6" t="n">
        <x:v>1</x:v>
      </x:c>
      <x:c r="D4546" s="6" t="str">
        <x:v>飞入晨昏的我们</x:v>
      </x:c>
      <x:c r="E4546" s="7" t="str">
        <x:v>召唤忆灵小伊卡，为除小伊卡以外的我方全体目标回复等同于风堇5%生命上限+50的生命值，为小伊卡回复等同于风堇6%生命上限+60的生命值。风堇进入【雨过天晴】状态，持续3回合，风堇每回合开始时持续回合数减1。处于【雨过天晴】状态时，我方全体目标生命上限提高15%+150点。</x:v>
      </x:c>
      <x:c r="F4546" s="6" t="n">
        <x:v>0</x:v>
      </x:c>
      <x:c r="G4546" s="6" t="n">
        <x:v>0</x:v>
      </x:c>
      <x:c r="H4546" s="6" t="n">
        <x:v>0</x:v>
      </x:c>
      <x:c r="I4546" s="6" t="n">
        <x:v>0</x:v>
      </x:c>
      <x:c r="J4546" s="6" t="str">
        <x:v>[0.05, 50, 0.15, 150, 3, 0.06, 60]</x:v>
      </x:c>
      <x:c r="K4546" s="7" t="str">
        <x:v>无首段伤害倍率，请覆盖或设为辅助技能</x:v>
      </x:c>
      <x:c r="L4546" s="6" t="str">
        <x:v>https://raw.githubusercontent.com/Mar-7th/StarRailRes/dbe8cdfcfb0bf657b9fe1cf92d5537f118ccb487/index_new/cn/character_skills.json</x:v>
      </x:c>
    </x:row>
    <x:row r="4547" ht="68" customHeight="1">
      <x:c r="A4547" s="6" t="str">
        <x:v>140903_2</x:v>
      </x:c>
      <x:c r="B4547" s="6" t="str">
        <x:v>140903</x:v>
      </x:c>
      <x:c r="C4547" s="6" t="n">
        <x:v>2</x:v>
      </x:c>
      <x:c r="D4547" s="6" t="str">
        <x:v>飞入晨昏的我们</x:v>
      </x:c>
      <x:c r="E4547" s="7" t="str">
        <x:v>召唤忆灵小伊卡，为除小伊卡以外的我方全体目标回复等同于风堇5.63%生命上限+80的生命值，为小伊卡回复等同于风堇6.75%生命上限+96的生命值。风堇进入【雨过天晴】状态，持续3回合，风堇每回合开始时持续回合数减1。处于【雨过天晴】状态时，我方全体目标生命上限提高16.5%+240点。</x:v>
      </x:c>
      <x:c r="F4547" s="6" t="n">
        <x:v>0</x:v>
      </x:c>
      <x:c r="G4547" s="6" t="n">
        <x:v>0</x:v>
      </x:c>
      <x:c r="H4547" s="6" t="n">
        <x:v>0</x:v>
      </x:c>
      <x:c r="I4547" s="6" t="n">
        <x:v>0</x:v>
      </x:c>
      <x:c r="J4547" s="6" t="str">
        <x:v>[0.0563, 80, 0.165, 240, 3, 0.0675, 96]</x:v>
      </x:c>
      <x:c r="K4547" s="7" t="str">
        <x:v>无首段伤害倍率，请覆盖或设为辅助技能</x:v>
      </x:c>
      <x:c r="L4547" s="6" t="str">
        <x:v>https://raw.githubusercontent.com/Mar-7th/StarRailRes/dbe8cdfcfb0bf657b9fe1cf92d5537f118ccb487/index_new/cn/character_skills.json</x:v>
      </x:c>
    </x:row>
    <x:row r="4548" ht="68" customHeight="1">
      <x:c r="A4548" s="6" t="str">
        <x:v>140903_3</x:v>
      </x:c>
      <x:c r="B4548" s="6" t="str">
        <x:v>140903</x:v>
      </x:c>
      <x:c r="C4548" s="6" t="n">
        <x:v>3</x:v>
      </x:c>
      <x:c r="D4548" s="6" t="str">
        <x:v>飞入晨昏的我们</x:v>
      </x:c>
      <x:c r="E4548" s="7" t="str">
        <x:v>召唤忆灵小伊卡，为除小伊卡以外的我方全体目标回复等同于风堇6.25%生命上限+102.5的生命值，为小伊卡回复等同于风堇7.5%生命上限+123的生命值。风堇进入【雨过天晴】状态，持续3回合，风堇每回合开始时持续回合数减1。处于【雨过天晴】状态时，我方全体目标生命上限提高18%+307.5点。</x:v>
      </x:c>
      <x:c r="F4548" s="6" t="n">
        <x:v>0</x:v>
      </x:c>
      <x:c r="G4548" s="6" t="n">
        <x:v>0</x:v>
      </x:c>
      <x:c r="H4548" s="6" t="n">
        <x:v>0</x:v>
      </x:c>
      <x:c r="I4548" s="6" t="n">
        <x:v>0</x:v>
      </x:c>
      <x:c r="J4548" s="6" t="str">
        <x:v>[0.0625, 102.5, 0.18, 307.5, 3, 0.075, 123]</x:v>
      </x:c>
      <x:c r="K4548" s="7" t="str">
        <x:v>无首段伤害倍率，请覆盖或设为辅助技能</x:v>
      </x:c>
      <x:c r="L4548" s="6" t="str">
        <x:v>https://raw.githubusercontent.com/Mar-7th/StarRailRes/dbe8cdfcfb0bf657b9fe1cf92d5537f118ccb487/index_new/cn/character_skills.json</x:v>
      </x:c>
    </x:row>
    <x:row r="4549" ht="68" customHeight="1">
      <x:c r="A4549" s="6" t="str">
        <x:v>140903_4</x:v>
      </x:c>
      <x:c r="B4549" s="6" t="str">
        <x:v>140903</x:v>
      </x:c>
      <x:c r="C4549" s="6" t="n">
        <x:v>4</x:v>
      </x:c>
      <x:c r="D4549" s="6" t="str">
        <x:v>飞入晨昏的我们</x:v>
      </x:c>
      <x:c r="E4549" s="7" t="str">
        <x:v>召唤忆灵小伊卡，为除小伊卡以外的我方全体目标回复等同于风堇6.88%生命上限+125的生命值，为小伊卡回复等同于风堇8.25%生命上限+150的生命值。风堇进入【雨过天晴】状态，持续3回合，风堇每回合开始时持续回合数减1。处于【雨过天晴】状态时，我方全体目标生命上限提高19.5%+375点。</x:v>
      </x:c>
      <x:c r="F4549" s="6" t="n">
        <x:v>0</x:v>
      </x:c>
      <x:c r="G4549" s="6" t="n">
        <x:v>0</x:v>
      </x:c>
      <x:c r="H4549" s="6" t="n">
        <x:v>0</x:v>
      </x:c>
      <x:c r="I4549" s="6" t="n">
        <x:v>0</x:v>
      </x:c>
      <x:c r="J4549" s="6" t="str">
        <x:v>[0.0688, 125, 0.195, 375, 3, 0.0825, 150]</x:v>
      </x:c>
      <x:c r="K4549" s="7" t="str">
        <x:v>无首段伤害倍率，请覆盖或设为辅助技能</x:v>
      </x:c>
      <x:c r="L4549" s="6" t="str">
        <x:v>https://raw.githubusercontent.com/Mar-7th/StarRailRes/dbe8cdfcfb0bf657b9fe1cf92d5537f118ccb487/index_new/cn/character_skills.json</x:v>
      </x:c>
    </x:row>
    <x:row r="4550" ht="68" customHeight="1">
      <x:c r="A4550" s="6" t="str">
        <x:v>140903_5</x:v>
      </x:c>
      <x:c r="B4550" s="6" t="str">
        <x:v>140903</x:v>
      </x:c>
      <x:c r="C4550" s="6" t="n">
        <x:v>5</x:v>
      </x:c>
      <x:c r="D4550" s="6" t="str">
        <x:v>飞入晨昏的我们</x:v>
      </x:c>
      <x:c r="E4550" s="7" t="str">
        <x:v>召唤忆灵小伊卡，为除小伊卡以外的我方全体目标回复等同于风堇7.5%生命上限+140的生命值，为小伊卡回复等同于风堇9%生命上限+168的生命值。风堇进入【雨过天晴】状态，持续3回合，风堇每回合开始时持续回合数减1。处于【雨过天晴】状态时，我方全体目标生命上限提高21%+420点。</x:v>
      </x:c>
      <x:c r="F4550" s="6" t="n">
        <x:v>0</x:v>
      </x:c>
      <x:c r="G4550" s="6" t="n">
        <x:v>0</x:v>
      </x:c>
      <x:c r="H4550" s="6" t="n">
        <x:v>0</x:v>
      </x:c>
      <x:c r="I4550" s="6" t="n">
        <x:v>0</x:v>
      </x:c>
      <x:c r="J4550" s="6" t="str">
        <x:v>[0.075, 140, 0.21, 420, 3, 0.09, 168]</x:v>
      </x:c>
      <x:c r="K4550" s="7" t="str">
        <x:v>无首段伤害倍率，请覆盖或设为辅助技能</x:v>
      </x:c>
      <x:c r="L4550" s="6" t="str">
        <x:v>https://raw.githubusercontent.com/Mar-7th/StarRailRes/dbe8cdfcfb0bf657b9fe1cf92d5537f118ccb487/index_new/cn/character_skills.json</x:v>
      </x:c>
    </x:row>
    <x:row r="4551" ht="68" customHeight="1">
      <x:c r="A4551" s="6" t="str">
        <x:v>140903_6</x:v>
      </x:c>
      <x:c r="B4551" s="6" t="str">
        <x:v>140903</x:v>
      </x:c>
      <x:c r="C4551" s="6" t="n">
        <x:v>6</x:v>
      </x:c>
      <x:c r="D4551" s="6" t="str">
        <x:v>飞入晨昏的我们</x:v>
      </x:c>
      <x:c r="E4551" s="7" t="str">
        <x:v>召唤忆灵小伊卡，为除小伊卡以外的我方全体目标回复等同于风堇8%生命上限+155的生命值，为小伊卡回复等同于风堇9.6%生命上限+186的生命值。风堇进入【雨过天晴】状态，持续3回合，风堇每回合开始时持续回合数减1。处于【雨过天晴】状态时，我方全体目标生命上限提高22.5%+465点。</x:v>
      </x:c>
      <x:c r="F4551" s="6" t="n">
        <x:v>0</x:v>
      </x:c>
      <x:c r="G4551" s="6" t="n">
        <x:v>0</x:v>
      </x:c>
      <x:c r="H4551" s="6" t="n">
        <x:v>0</x:v>
      </x:c>
      <x:c r="I4551" s="6" t="n">
        <x:v>0</x:v>
      </x:c>
      <x:c r="J4551" s="6" t="str">
        <x:v>[0.08, 155, 0.225, 465, 3, 0.096, 186]</x:v>
      </x:c>
      <x:c r="K4551" s="7" t="str">
        <x:v>无首段伤害倍率，请覆盖或设为辅助技能</x:v>
      </x:c>
      <x:c r="L4551" s="6" t="str">
        <x:v>https://raw.githubusercontent.com/Mar-7th/StarRailRes/dbe8cdfcfb0bf657b9fe1cf92d5537f118ccb487/index_new/cn/character_skills.json</x:v>
      </x:c>
    </x:row>
    <x:row r="4552" ht="68" customHeight="1">
      <x:c r="A4552" s="6" t="str">
        <x:v>140903_7</x:v>
      </x:c>
      <x:c r="B4552" s="6" t="str">
        <x:v>140903</x:v>
      </x:c>
      <x:c r="C4552" s="6" t="n">
        <x:v>7</x:v>
      </x:c>
      <x:c r="D4552" s="6" t="str">
        <x:v>飞入晨昏的我们</x:v>
      </x:c>
      <x:c r="E4552" s="7" t="str">
        <x:v>召唤忆灵小伊卡，为除小伊卡以外的我方全体目标回复等同于风堇8.5%生命上限+166.25的生命值，为小伊卡回复等同于风堇10.2%生命上限+199.5的生命值。风堇进入【雨过天晴】状态，持续3回合，风堇每回合开始时持续回合数减1。处于【雨过天晴】状态时，我方全体目标生命上限提高24.37%+498.75点。</x:v>
      </x:c>
      <x:c r="F4552" s="6" t="n">
        <x:v>0</x:v>
      </x:c>
      <x:c r="G4552" s="6" t="n">
        <x:v>0</x:v>
      </x:c>
      <x:c r="H4552" s="6" t="n">
        <x:v>0</x:v>
      </x:c>
      <x:c r="I4552" s="6" t="n">
        <x:v>0</x:v>
      </x:c>
      <x:c r="J4552" s="6" t="str">
        <x:v>[0.085, 166.25, 0.2437, 498.75, 3, 0.102, 199.5]</x:v>
      </x:c>
      <x:c r="K4552" s="7" t="str">
        <x:v>无首段伤害倍率，请覆盖或设为辅助技能</x:v>
      </x:c>
      <x:c r="L4552" s="6" t="str">
        <x:v>https://raw.githubusercontent.com/Mar-7th/StarRailRes/dbe8cdfcfb0bf657b9fe1cf92d5537f118ccb487/index_new/cn/character_skills.json</x:v>
      </x:c>
    </x:row>
    <x:row r="4553" ht="68" customHeight="1">
      <x:c r="A4553" s="6" t="str">
        <x:v>140903_8</x:v>
      </x:c>
      <x:c r="B4553" s="6" t="str">
        <x:v>140903</x:v>
      </x:c>
      <x:c r="C4553" s="6" t="n">
        <x:v>8</x:v>
      </x:c>
      <x:c r="D4553" s="6" t="str">
        <x:v>飞入晨昏的我们</x:v>
      </x:c>
      <x:c r="E4553" s="7" t="str">
        <x:v>召唤忆灵小伊卡，为除小伊卡以外的我方全体目标回复等同于风堇9%生命上限+177.5的生命值，为小伊卡回复等同于风堇10.8%生命上限+213的生命值。风堇进入【雨过天晴】状态，持续3回合，风堇每回合开始时持续回合数减1。处于【雨过天晴】状态时，我方全体目标生命上限提高26.25%+532.5点。</x:v>
      </x:c>
      <x:c r="F4553" s="6" t="n">
        <x:v>0</x:v>
      </x:c>
      <x:c r="G4553" s="6" t="n">
        <x:v>0</x:v>
      </x:c>
      <x:c r="H4553" s="6" t="n">
        <x:v>0</x:v>
      </x:c>
      <x:c r="I4553" s="6" t="n">
        <x:v>0</x:v>
      </x:c>
      <x:c r="J4553" s="6" t="str">
        <x:v>[0.09, 177.5, 0.2625, 532.5, 3, 0.108, 213]</x:v>
      </x:c>
      <x:c r="K4553" s="7" t="str">
        <x:v>无首段伤害倍率，请覆盖或设为辅助技能</x:v>
      </x:c>
      <x:c r="L4553" s="6" t="str">
        <x:v>https://raw.githubusercontent.com/Mar-7th/StarRailRes/dbe8cdfcfb0bf657b9fe1cf92d5537f118ccb487/index_new/cn/character_skills.json</x:v>
      </x:c>
    </x:row>
    <x:row r="4554" ht="68" customHeight="1">
      <x:c r="A4554" s="6" t="str">
        <x:v>140903_9</x:v>
      </x:c>
      <x:c r="B4554" s="6" t="str">
        <x:v>140903</x:v>
      </x:c>
      <x:c r="C4554" s="6" t="n">
        <x:v>9</x:v>
      </x:c>
      <x:c r="D4554" s="6" t="str">
        <x:v>飞入晨昏的我们</x:v>
      </x:c>
      <x:c r="E4554" s="7" t="str">
        <x:v>召唤忆灵小伊卡，为除小伊卡以外的我方全体目标回复等同于风堇9.5%生命上限+188.75的生命值，为小伊卡回复等同于风堇11.4%生命上限+226.5的生命值。风堇进入【雨过天晴】状态，持续3回合，风堇每回合开始时持续回合数减1。处于【雨过天晴】状态时，我方全体目标生命上限提高28.12%+566.25点。</x:v>
      </x:c>
      <x:c r="F4554" s="6" t="n">
        <x:v>0</x:v>
      </x:c>
      <x:c r="G4554" s="6" t="n">
        <x:v>0</x:v>
      </x:c>
      <x:c r="H4554" s="6" t="n">
        <x:v>0</x:v>
      </x:c>
      <x:c r="I4554" s="6" t="n">
        <x:v>0</x:v>
      </x:c>
      <x:c r="J4554" s="6" t="str">
        <x:v>[0.095, 188.75, 0.2812, 566.25, 3, 0.114, 226.5]</x:v>
      </x:c>
      <x:c r="K4554" s="7" t="str">
        <x:v>无首段伤害倍率，请覆盖或设为辅助技能</x:v>
      </x:c>
      <x:c r="L4554" s="6" t="str">
        <x:v>https://raw.githubusercontent.com/Mar-7th/StarRailRes/dbe8cdfcfb0bf657b9fe1cf92d5537f118ccb487/index_new/cn/character_skills.json</x:v>
      </x:c>
    </x:row>
    <x:row r="4555" ht="68" customHeight="1">
      <x:c r="A4555" s="6" t="str">
        <x:v>140903_10</x:v>
      </x:c>
      <x:c r="B4555" s="6" t="str">
        <x:v>140903</x:v>
      </x:c>
      <x:c r="C4555" s="6" t="n">
        <x:v>10</x:v>
      </x:c>
      <x:c r="D4555" s="6" t="str">
        <x:v>飞入晨昏的我们</x:v>
      </x:c>
      <x:c r="E4555" s="7" t="str">
        <x:v>召唤忆灵小伊卡，为除小伊卡以外的我方全体目标回复等同于风堇10%生命上限+200的生命值，为小伊卡回复等同于风堇12%生命上限+240的生命值。风堇进入【雨过天晴】状态，持续3回合，风堇每回合开始时持续回合数减1。处于【雨过天晴】状态时，我方全体目标生命上限提高30%+600点。</x:v>
      </x:c>
      <x:c r="F4555" s="6" t="n">
        <x:v>0</x:v>
      </x:c>
      <x:c r="G4555" s="6" t="n">
        <x:v>0</x:v>
      </x:c>
      <x:c r="H4555" s="6" t="n">
        <x:v>0</x:v>
      </x:c>
      <x:c r="I4555" s="6" t="n">
        <x:v>0</x:v>
      </x:c>
      <x:c r="J4555" s="6" t="str">
        <x:v>[0.1, 200, 0.3, 600, 3, 0.12, 240]</x:v>
      </x:c>
      <x:c r="K4555" s="7" t="str">
        <x:v>无首段伤害倍率，请覆盖或设为辅助技能</x:v>
      </x:c>
      <x:c r="L4555" s="6" t="str">
        <x:v>https://raw.githubusercontent.com/Mar-7th/StarRailRes/dbe8cdfcfb0bf657b9fe1cf92d5537f118ccb487/index_new/cn/character_skills.json</x:v>
      </x:c>
    </x:row>
    <x:row r="4556" ht="68" customHeight="1">
      <x:c r="A4556" s="6" t="str">
        <x:v>140903_11</x:v>
      </x:c>
      <x:c r="B4556" s="6" t="str">
        <x:v>140903</x:v>
      </x:c>
      <x:c r="C4556" s="6" t="n">
        <x:v>11</x:v>
      </x:c>
      <x:c r="D4556" s="6" t="str">
        <x:v>飞入晨昏的我们</x:v>
      </x:c>
      <x:c r="E4556" s="7" t="str">
        <x:v>召唤忆灵小伊卡，为除小伊卡以外的我方全体目标回复等同于风堇10.5%生命上限+211.25的生命值，为小伊卡回复等同于风堇12.6%生命上限+253.5的生命值。风堇进入【雨过天晴】状态，持续3回合，风堇每回合开始时持续回合数减1。处于【雨过天晴】状态时，我方全体目标生命上限提高31.5%+633.75点。</x:v>
      </x:c>
      <x:c r="F4556" s="6" t="n">
        <x:v>0</x:v>
      </x:c>
      <x:c r="G4556" s="6" t="n">
        <x:v>0</x:v>
      </x:c>
      <x:c r="H4556" s="6" t="n">
        <x:v>0</x:v>
      </x:c>
      <x:c r="I4556" s="6" t="n">
        <x:v>0</x:v>
      </x:c>
      <x:c r="J4556" s="6" t="str">
        <x:v>[0.105, 211.25, 0.315, 633.75, 3, 0.126, 253.5]</x:v>
      </x:c>
      <x:c r="K4556" s="7" t="str">
        <x:v>无首段伤害倍率，请覆盖或设为辅助技能</x:v>
      </x:c>
      <x:c r="L4556" s="6" t="str">
        <x:v>https://raw.githubusercontent.com/Mar-7th/StarRailRes/dbe8cdfcfb0bf657b9fe1cf92d5537f118ccb487/index_new/cn/character_skills.json</x:v>
      </x:c>
    </x:row>
    <x:row r="4557" ht="68" customHeight="1">
      <x:c r="A4557" s="6" t="str">
        <x:v>140903_12</x:v>
      </x:c>
      <x:c r="B4557" s="6" t="str">
        <x:v>140903</x:v>
      </x:c>
      <x:c r="C4557" s="6" t="n">
        <x:v>12</x:v>
      </x:c>
      <x:c r="D4557" s="6" t="str">
        <x:v>飞入晨昏的我们</x:v>
      </x:c>
      <x:c r="E4557" s="7" t="str">
        <x:v>召唤忆灵小伊卡，为除小伊卡以外的我方全体目标回复等同于风堇11%生命上限+222.5的生命值，为小伊卡回复等同于风堇13.2%生命上限+267的生命值。风堇进入【雨过天晴】状态，持续3回合，风堇每回合开始时持续回合数减1。处于【雨过天晴】状态时，我方全体目标生命上限提高33%+667.5点。</x:v>
      </x:c>
      <x:c r="F4557" s="6" t="n">
        <x:v>0</x:v>
      </x:c>
      <x:c r="G4557" s="6" t="n">
        <x:v>0</x:v>
      </x:c>
      <x:c r="H4557" s="6" t="n">
        <x:v>0</x:v>
      </x:c>
      <x:c r="I4557" s="6" t="n">
        <x:v>0</x:v>
      </x:c>
      <x:c r="J4557" s="6" t="str">
        <x:v>[0.11, 222.5, 0.33, 667.5, 3, 0.132, 267]</x:v>
      </x:c>
      <x:c r="K4557" s="7" t="str">
        <x:v>无首段伤害倍率，请覆盖或设为辅助技能</x:v>
      </x:c>
      <x:c r="L4557" s="6" t="str">
        <x:v>https://raw.githubusercontent.com/Mar-7th/StarRailRes/dbe8cdfcfb0bf657b9fe1cf92d5537f118ccb487/index_new/cn/character_skills.json</x:v>
      </x:c>
    </x:row>
    <x:row r="4558" ht="68" customHeight="1">
      <x:c r="A4558" s="6" t="str">
        <x:v>140903_13</x:v>
      </x:c>
      <x:c r="B4558" s="6" t="str">
        <x:v>140903</x:v>
      </x:c>
      <x:c r="C4558" s="6" t="n">
        <x:v>13</x:v>
      </x:c>
      <x:c r="D4558" s="6" t="str">
        <x:v>飞入晨昏的我们</x:v>
      </x:c>
      <x:c r="E4558" s="7" t="str">
        <x:v>召唤忆灵小伊卡，为除小伊卡以外的我方全体目标回复等同于风堇11.5%生命上限+233.75的生命值，为小伊卡回复等同于风堇13.8%生命上限+280.5的生命值。风堇进入【雨过天晴】状态，持续3回合，风堇每回合开始时持续回合数减1。处于【雨过天晴】状态时，我方全体目标生命上限提高34.5%+701.25点。</x:v>
      </x:c>
      <x:c r="F4558" s="6" t="n">
        <x:v>0</x:v>
      </x:c>
      <x:c r="G4558" s="6" t="n">
        <x:v>0</x:v>
      </x:c>
      <x:c r="H4558" s="6" t="n">
        <x:v>0</x:v>
      </x:c>
      <x:c r="I4558" s="6" t="n">
        <x:v>0</x:v>
      </x:c>
      <x:c r="J4558" s="6" t="str">
        <x:v>[0.115, 233.75, 0.345, 701.25, 3, 0.138, 280.5]</x:v>
      </x:c>
      <x:c r="K4558" s="7" t="str">
        <x:v>无首段伤害倍率，请覆盖或设为辅助技能</x:v>
      </x:c>
      <x:c r="L4558" s="6" t="str">
        <x:v>https://raw.githubusercontent.com/Mar-7th/StarRailRes/dbe8cdfcfb0bf657b9fe1cf92d5537f118ccb487/index_new/cn/character_skills.json</x:v>
      </x:c>
    </x:row>
    <x:row r="4559" ht="68" customHeight="1">
      <x:c r="A4559" s="6" t="str">
        <x:v>140903_14</x:v>
      </x:c>
      <x:c r="B4559" s="6" t="str">
        <x:v>140903</x:v>
      </x:c>
      <x:c r="C4559" s="6" t="n">
        <x:v>14</x:v>
      </x:c>
      <x:c r="D4559" s="6" t="str">
        <x:v>飞入晨昏的我们</x:v>
      </x:c>
      <x:c r="E4559" s="7" t="str">
        <x:v>召唤忆灵小伊卡，为除小伊卡以外的我方全体目标回复等同于风堇12%生命上限+245的生命值，为小伊卡回复等同于风堇14.4%生命上限+294的生命值。风堇进入【雨过天晴】状态，持续3回合，风堇每回合开始时持续回合数减1。处于【雨过天晴】状态时，我方全体目标生命上限提高36%+735点。</x:v>
      </x:c>
      <x:c r="F4559" s="6" t="n">
        <x:v>0</x:v>
      </x:c>
      <x:c r="G4559" s="6" t="n">
        <x:v>0</x:v>
      </x:c>
      <x:c r="H4559" s="6" t="n">
        <x:v>0</x:v>
      </x:c>
      <x:c r="I4559" s="6" t="n">
        <x:v>0</x:v>
      </x:c>
      <x:c r="J4559" s="6" t="str">
        <x:v>[0.12, 245, 0.36, 735, 3, 0.144, 294]</x:v>
      </x:c>
      <x:c r="K4559" s="7" t="str">
        <x:v>无首段伤害倍率，请覆盖或设为辅助技能</x:v>
      </x:c>
      <x:c r="L4559" s="6" t="str">
        <x:v>https://raw.githubusercontent.com/Mar-7th/StarRailRes/dbe8cdfcfb0bf657b9fe1cf92d5537f118ccb487/index_new/cn/character_skills.json</x:v>
      </x:c>
    </x:row>
    <x:row r="4560" ht="68" customHeight="1">
      <x:c r="A4560" s="6" t="str">
        <x:v>140903_15</x:v>
      </x:c>
      <x:c r="B4560" s="6" t="str">
        <x:v>140903</x:v>
      </x:c>
      <x:c r="C4560" s="6" t="n">
        <x:v>15</x:v>
      </x:c>
      <x:c r="D4560" s="6" t="str">
        <x:v>飞入晨昏的我们</x:v>
      </x:c>
      <x:c r="E4560" s="7" t="str">
        <x:v>召唤忆灵小伊卡，为除小伊卡以外的我方全体目标回复等同于风堇12.5%生命上限+256.25的生命值，为小伊卡回复等同于风堇15%生命上限+307.5的生命值。风堇进入【雨过天晴】状态，持续3回合，风堇每回合开始时持续回合数减1。处于【雨过天晴】状态时，我方全体目标生命上限提高37.5%+768.75点。</x:v>
      </x:c>
      <x:c r="F4560" s="6" t="n">
        <x:v>0</x:v>
      </x:c>
      <x:c r="G4560" s="6" t="n">
        <x:v>0</x:v>
      </x:c>
      <x:c r="H4560" s="6" t="n">
        <x:v>0</x:v>
      </x:c>
      <x:c r="I4560" s="6" t="n">
        <x:v>0</x:v>
      </x:c>
      <x:c r="J4560" s="6" t="str">
        <x:v>[0.125, 256.25, 0.375, 768.75, 3, 0.15, 307.5]</x:v>
      </x:c>
      <x:c r="K4560" s="7" t="str">
        <x:v>无首段伤害倍率，请覆盖或设为辅助技能</x:v>
      </x:c>
      <x:c r="L4560" s="6" t="str">
        <x:v>https://raw.githubusercontent.com/Mar-7th/StarRailRes/dbe8cdfcfb0bf657b9fe1cf92d5537f118ccb487/index_new/cn/character_skills.json</x:v>
      </x:c>
    </x:row>
    <x:row r="4561" ht="38" customHeight="1">
      <x:c r="A4561" s="6" t="str">
        <x:v>140904_1</x:v>
      </x:c>
      <x:c r="B4561" s="6" t="str">
        <x:v>140904</x:v>
      </x:c>
      <x:c r="C4561" s="6" t="n">
        <x:v>1</x:v>
      </x:c>
      <x:c r="D4561" s="6" t="str">
        <x:v>疗愈世间的晨曦</x:v>
      </x:c>
      <x:c r="E4561" s="7" t="str">
        <x:v>忆灵小伊卡初始拥有等同于风堇50%生命上限的生命上限。风堇或小伊卡提供治疗时，小伊卡造成的伤害提高40%，持续2回合，最多可叠加3层。</x:v>
      </x:c>
      <x:c r="F4561" s="6" t="n">
        <x:v>0</x:v>
      </x:c>
      <x:c r="G4561" s="6" t="n">
        <x:v>0</x:v>
      </x:c>
      <x:c r="H4561" s="6" t="n">
        <x:v>0</x:v>
      </x:c>
      <x:c r="I4561" s="6" t="n">
        <x:v>0</x:v>
      </x:c>
      <x:c r="J4561" s="6" t="str">
        <x:v>[0.5, 1, 0.4, 2, 3]</x:v>
      </x:c>
      <x:c r="K4561" s="7" t="str">
        <x:v>无首段伤害倍率，请覆盖或设为辅助技能</x:v>
      </x:c>
      <x:c r="L4561" s="6" t="str">
        <x:v>https://raw.githubusercontent.com/Mar-7th/StarRailRes/dbe8cdfcfb0bf657b9fe1cf92d5537f118ccb487/index_new/cn/character_skills.json</x:v>
      </x:c>
    </x:row>
    <x:row r="4562" ht="38" customHeight="1">
      <x:c r="A4562" s="6" t="str">
        <x:v>140904_2</x:v>
      </x:c>
      <x:c r="B4562" s="6" t="str">
        <x:v>140904</x:v>
      </x:c>
      <x:c r="C4562" s="6" t="n">
        <x:v>2</x:v>
      </x:c>
      <x:c r="D4562" s="6" t="str">
        <x:v>疗愈世间的晨曦</x:v>
      </x:c>
      <x:c r="E4562" s="7" t="str">
        <x:v>忆灵小伊卡初始拥有等同于风堇50%生命上限的生命上限。风堇或小伊卡提供治疗时，小伊卡造成的伤害提高44%，持续2回合，最多可叠加3层。</x:v>
      </x:c>
      <x:c r="F4562" s="6" t="n">
        <x:v>0</x:v>
      </x:c>
      <x:c r="G4562" s="6" t="n">
        <x:v>0</x:v>
      </x:c>
      <x:c r="H4562" s="6" t="n">
        <x:v>0</x:v>
      </x:c>
      <x:c r="I4562" s="6" t="n">
        <x:v>0</x:v>
      </x:c>
      <x:c r="J4562" s="6" t="str">
        <x:v>[0.5, 1, 0.44, 2, 3]</x:v>
      </x:c>
      <x:c r="K4562" s="7" t="str">
        <x:v>无首段伤害倍率，请覆盖或设为辅助技能</x:v>
      </x:c>
      <x:c r="L4562" s="6" t="str">
        <x:v>https://raw.githubusercontent.com/Mar-7th/StarRailRes/dbe8cdfcfb0bf657b9fe1cf92d5537f118ccb487/index_new/cn/character_skills.json</x:v>
      </x:c>
    </x:row>
    <x:row r="4563" ht="38" customHeight="1">
      <x:c r="A4563" s="6" t="str">
        <x:v>140904_3</x:v>
      </x:c>
      <x:c r="B4563" s="6" t="str">
        <x:v>140904</x:v>
      </x:c>
      <x:c r="C4563" s="6" t="n">
        <x:v>3</x:v>
      </x:c>
      <x:c r="D4563" s="6" t="str">
        <x:v>疗愈世间的晨曦</x:v>
      </x:c>
      <x:c r="E4563" s="7" t="str">
        <x:v>忆灵小伊卡初始拥有等同于风堇50%生命上限的生命上限。风堇或小伊卡提供治疗时，小伊卡造成的伤害提高48%，持续2回合，最多可叠加3层。</x:v>
      </x:c>
      <x:c r="F4563" s="6" t="n">
        <x:v>0</x:v>
      </x:c>
      <x:c r="G4563" s="6" t="n">
        <x:v>0</x:v>
      </x:c>
      <x:c r="H4563" s="6" t="n">
        <x:v>0</x:v>
      </x:c>
      <x:c r="I4563" s="6" t="n">
        <x:v>0</x:v>
      </x:c>
      <x:c r="J4563" s="6" t="str">
        <x:v>[0.5, 1, 0.48, 2, 3]</x:v>
      </x:c>
      <x:c r="K4563" s="7" t="str">
        <x:v>无首段伤害倍率，请覆盖或设为辅助技能</x:v>
      </x:c>
      <x:c r="L4563" s="6" t="str">
        <x:v>https://raw.githubusercontent.com/Mar-7th/StarRailRes/dbe8cdfcfb0bf657b9fe1cf92d5537f118ccb487/index_new/cn/character_skills.json</x:v>
      </x:c>
    </x:row>
    <x:row r="4564" ht="38" customHeight="1">
      <x:c r="A4564" s="6" t="str">
        <x:v>140904_4</x:v>
      </x:c>
      <x:c r="B4564" s="6" t="str">
        <x:v>140904</x:v>
      </x:c>
      <x:c r="C4564" s="6" t="n">
        <x:v>4</x:v>
      </x:c>
      <x:c r="D4564" s="6" t="str">
        <x:v>疗愈世间的晨曦</x:v>
      </x:c>
      <x:c r="E4564" s="7" t="str">
        <x:v>忆灵小伊卡初始拥有等同于风堇50%生命上限的生命上限。风堇或小伊卡提供治疗时，小伊卡造成的伤害提高52%，持续2回合，最多可叠加3层。</x:v>
      </x:c>
      <x:c r="F4564" s="6" t="n">
        <x:v>0</x:v>
      </x:c>
      <x:c r="G4564" s="6" t="n">
        <x:v>0</x:v>
      </x:c>
      <x:c r="H4564" s="6" t="n">
        <x:v>0</x:v>
      </x:c>
      <x:c r="I4564" s="6" t="n">
        <x:v>0</x:v>
      </x:c>
      <x:c r="J4564" s="6" t="str">
        <x:v>[0.5, 1, 0.52, 2, 3]</x:v>
      </x:c>
      <x:c r="K4564" s="7" t="str">
        <x:v>无首段伤害倍率，请覆盖或设为辅助技能</x:v>
      </x:c>
      <x:c r="L4564" s="6" t="str">
        <x:v>https://raw.githubusercontent.com/Mar-7th/StarRailRes/dbe8cdfcfb0bf657b9fe1cf92d5537f118ccb487/index_new/cn/character_skills.json</x:v>
      </x:c>
    </x:row>
    <x:row r="4565" ht="38" customHeight="1">
      <x:c r="A4565" s="6" t="str">
        <x:v>140904_5</x:v>
      </x:c>
      <x:c r="B4565" s="6" t="str">
        <x:v>140904</x:v>
      </x:c>
      <x:c r="C4565" s="6" t="n">
        <x:v>5</x:v>
      </x:c>
      <x:c r="D4565" s="6" t="str">
        <x:v>疗愈世间的晨曦</x:v>
      </x:c>
      <x:c r="E4565" s="7" t="str">
        <x:v>忆灵小伊卡初始拥有等同于风堇50%生命上限的生命上限。风堇或小伊卡提供治疗时，小伊卡造成的伤害提高56%，持续2回合，最多可叠加3层。</x:v>
      </x:c>
      <x:c r="F4565" s="6" t="n">
        <x:v>0</x:v>
      </x:c>
      <x:c r="G4565" s="6" t="n">
        <x:v>0</x:v>
      </x:c>
      <x:c r="H4565" s="6" t="n">
        <x:v>0</x:v>
      </x:c>
      <x:c r="I4565" s="6" t="n">
        <x:v>0</x:v>
      </x:c>
      <x:c r="J4565" s="6" t="str">
        <x:v>[0.5, 1, 0.56, 2, 3]</x:v>
      </x:c>
      <x:c r="K4565" s="7" t="str">
        <x:v>无首段伤害倍率，请覆盖或设为辅助技能</x:v>
      </x:c>
      <x:c r="L4565" s="6" t="str">
        <x:v>https://raw.githubusercontent.com/Mar-7th/StarRailRes/dbe8cdfcfb0bf657b9fe1cf92d5537f118ccb487/index_new/cn/character_skills.json</x:v>
      </x:c>
    </x:row>
    <x:row r="4566" ht="38" customHeight="1">
      <x:c r="A4566" s="6" t="str">
        <x:v>140904_6</x:v>
      </x:c>
      <x:c r="B4566" s="6" t="str">
        <x:v>140904</x:v>
      </x:c>
      <x:c r="C4566" s="6" t="n">
        <x:v>6</x:v>
      </x:c>
      <x:c r="D4566" s="6" t="str">
        <x:v>疗愈世间的晨曦</x:v>
      </x:c>
      <x:c r="E4566" s="7" t="str">
        <x:v>忆灵小伊卡初始拥有等同于风堇50%生命上限的生命上限。风堇或小伊卡提供治疗时，小伊卡造成的伤害提高60%，持续2回合，最多可叠加3层。</x:v>
      </x:c>
      <x:c r="F4566" s="6" t="n">
        <x:v>0</x:v>
      </x:c>
      <x:c r="G4566" s="6" t="n">
        <x:v>0</x:v>
      </x:c>
      <x:c r="H4566" s="6" t="n">
        <x:v>0</x:v>
      </x:c>
      <x:c r="I4566" s="6" t="n">
        <x:v>0</x:v>
      </x:c>
      <x:c r="J4566" s="6" t="str">
        <x:v>[0.5, 1, 0.6, 2, 3]</x:v>
      </x:c>
      <x:c r="K4566" s="7" t="str">
        <x:v>无首段伤害倍率，请覆盖或设为辅助技能</x:v>
      </x:c>
      <x:c r="L4566" s="6" t="str">
        <x:v>https://raw.githubusercontent.com/Mar-7th/StarRailRes/dbe8cdfcfb0bf657b9fe1cf92d5537f118ccb487/index_new/cn/character_skills.json</x:v>
      </x:c>
    </x:row>
    <x:row r="4567" ht="38" customHeight="1">
      <x:c r="A4567" s="6" t="str">
        <x:v>140904_7</x:v>
      </x:c>
      <x:c r="B4567" s="6" t="str">
        <x:v>140904</x:v>
      </x:c>
      <x:c r="C4567" s="6" t="n">
        <x:v>7</x:v>
      </x:c>
      <x:c r="D4567" s="6" t="str">
        <x:v>疗愈世间的晨曦</x:v>
      </x:c>
      <x:c r="E4567" s="7" t="str">
        <x:v>忆灵小伊卡初始拥有等同于风堇50%生命上限的生命上限。风堇或小伊卡提供治疗时，小伊卡造成的伤害提高65%，持续2回合，最多可叠加3层。</x:v>
      </x:c>
      <x:c r="F4567" s="6" t="n">
        <x:v>0</x:v>
      </x:c>
      <x:c r="G4567" s="6" t="n">
        <x:v>0</x:v>
      </x:c>
      <x:c r="H4567" s="6" t="n">
        <x:v>0</x:v>
      </x:c>
      <x:c r="I4567" s="6" t="n">
        <x:v>0</x:v>
      </x:c>
      <x:c r="J4567" s="6" t="str">
        <x:v>[0.5, 1, 0.65, 2, 3]</x:v>
      </x:c>
      <x:c r="K4567" s="7" t="str">
        <x:v>无首段伤害倍率，请覆盖或设为辅助技能</x:v>
      </x:c>
      <x:c r="L4567" s="6" t="str">
        <x:v>https://raw.githubusercontent.com/Mar-7th/StarRailRes/dbe8cdfcfb0bf657b9fe1cf92d5537f118ccb487/index_new/cn/character_skills.json</x:v>
      </x:c>
    </x:row>
    <x:row r="4568" ht="38" customHeight="1">
      <x:c r="A4568" s="6" t="str">
        <x:v>140904_8</x:v>
      </x:c>
      <x:c r="B4568" s="6" t="str">
        <x:v>140904</x:v>
      </x:c>
      <x:c r="C4568" s="6" t="n">
        <x:v>8</x:v>
      </x:c>
      <x:c r="D4568" s="6" t="str">
        <x:v>疗愈世间的晨曦</x:v>
      </x:c>
      <x:c r="E4568" s="7" t="str">
        <x:v>忆灵小伊卡初始拥有等同于风堇50%生命上限的生命上限。风堇或小伊卡提供治疗时，小伊卡造成的伤害提高70%，持续2回合，最多可叠加3层。</x:v>
      </x:c>
      <x:c r="F4568" s="6" t="n">
        <x:v>0</x:v>
      </x:c>
      <x:c r="G4568" s="6" t="n">
        <x:v>0</x:v>
      </x:c>
      <x:c r="H4568" s="6" t="n">
        <x:v>0</x:v>
      </x:c>
      <x:c r="I4568" s="6" t="n">
        <x:v>0</x:v>
      </x:c>
      <x:c r="J4568" s="6" t="str">
        <x:v>[0.5, 1, 0.7, 2, 3]</x:v>
      </x:c>
      <x:c r="K4568" s="7" t="str">
        <x:v>无首段伤害倍率，请覆盖或设为辅助技能</x:v>
      </x:c>
      <x:c r="L4568" s="6" t="str">
        <x:v>https://raw.githubusercontent.com/Mar-7th/StarRailRes/dbe8cdfcfb0bf657b9fe1cf92d5537f118ccb487/index_new/cn/character_skills.json</x:v>
      </x:c>
    </x:row>
    <x:row r="4569" ht="38" customHeight="1">
      <x:c r="A4569" s="6" t="str">
        <x:v>140904_9</x:v>
      </x:c>
      <x:c r="B4569" s="6" t="str">
        <x:v>140904</x:v>
      </x:c>
      <x:c r="C4569" s="6" t="n">
        <x:v>9</x:v>
      </x:c>
      <x:c r="D4569" s="6" t="str">
        <x:v>疗愈世间的晨曦</x:v>
      </x:c>
      <x:c r="E4569" s="7" t="str">
        <x:v>忆灵小伊卡初始拥有等同于风堇50%生命上限的生命上限。风堇或小伊卡提供治疗时，小伊卡造成的伤害提高75%，持续2回合，最多可叠加3层。</x:v>
      </x:c>
      <x:c r="F4569" s="6" t="n">
        <x:v>0</x:v>
      </x:c>
      <x:c r="G4569" s="6" t="n">
        <x:v>0</x:v>
      </x:c>
      <x:c r="H4569" s="6" t="n">
        <x:v>0</x:v>
      </x:c>
      <x:c r="I4569" s="6" t="n">
        <x:v>0</x:v>
      </x:c>
      <x:c r="J4569" s="6" t="str">
        <x:v>[0.5, 1, 0.75, 2, 3]</x:v>
      </x:c>
      <x:c r="K4569" s="7" t="str">
        <x:v>无首段伤害倍率，请覆盖或设为辅助技能</x:v>
      </x:c>
      <x:c r="L4569" s="6" t="str">
        <x:v>https://raw.githubusercontent.com/Mar-7th/StarRailRes/dbe8cdfcfb0bf657b9fe1cf92d5537f118ccb487/index_new/cn/character_skills.json</x:v>
      </x:c>
    </x:row>
    <x:row r="4570" ht="38" customHeight="1">
      <x:c r="A4570" s="6" t="str">
        <x:v>140904_10</x:v>
      </x:c>
      <x:c r="B4570" s="6" t="str">
        <x:v>140904</x:v>
      </x:c>
      <x:c r="C4570" s="6" t="n">
        <x:v>10</x:v>
      </x:c>
      <x:c r="D4570" s="6" t="str">
        <x:v>疗愈世间的晨曦</x:v>
      </x:c>
      <x:c r="E4570" s="7" t="str">
        <x:v>忆灵小伊卡初始拥有等同于风堇50%生命上限的生命上限。风堇或小伊卡提供治疗时，小伊卡造成的伤害提高80%，持续2回合，最多可叠加3层。</x:v>
      </x:c>
      <x:c r="F4570" s="6" t="n">
        <x:v>0</x:v>
      </x:c>
      <x:c r="G4570" s="6" t="n">
        <x:v>0</x:v>
      </x:c>
      <x:c r="H4570" s="6" t="n">
        <x:v>0</x:v>
      </x:c>
      <x:c r="I4570" s="6" t="n">
        <x:v>0</x:v>
      </x:c>
      <x:c r="J4570" s="6" t="str">
        <x:v>[0.5, 1, 0.8, 2, 3]</x:v>
      </x:c>
      <x:c r="K4570" s="7" t="str">
        <x:v>无首段伤害倍率，请覆盖或设为辅助技能</x:v>
      </x:c>
      <x:c r="L4570" s="6" t="str">
        <x:v>https://raw.githubusercontent.com/Mar-7th/StarRailRes/dbe8cdfcfb0bf657b9fe1cf92d5537f118ccb487/index_new/cn/character_skills.json</x:v>
      </x:c>
    </x:row>
    <x:row r="4571" ht="38" customHeight="1">
      <x:c r="A4571" s="6" t="str">
        <x:v>140904_11</x:v>
      </x:c>
      <x:c r="B4571" s="6" t="str">
        <x:v>140904</x:v>
      </x:c>
      <x:c r="C4571" s="6" t="n">
        <x:v>11</x:v>
      </x:c>
      <x:c r="D4571" s="6" t="str">
        <x:v>疗愈世间的晨曦</x:v>
      </x:c>
      <x:c r="E4571" s="7" t="str">
        <x:v>忆灵小伊卡初始拥有等同于风堇50%生命上限的生命上限。风堇或小伊卡提供治疗时，小伊卡造成的伤害提高84%，持续2回合，最多可叠加3层。</x:v>
      </x:c>
      <x:c r="F4571" s="6" t="n">
        <x:v>0</x:v>
      </x:c>
      <x:c r="G4571" s="6" t="n">
        <x:v>0</x:v>
      </x:c>
      <x:c r="H4571" s="6" t="n">
        <x:v>0</x:v>
      </x:c>
      <x:c r="I4571" s="6" t="n">
        <x:v>0</x:v>
      </x:c>
      <x:c r="J4571" s="6" t="str">
        <x:v>[0.5, 1, 0.84, 2, 3]</x:v>
      </x:c>
      <x:c r="K4571" s="7" t="str">
        <x:v>无首段伤害倍率，请覆盖或设为辅助技能</x:v>
      </x:c>
      <x:c r="L4571" s="6" t="str">
        <x:v>https://raw.githubusercontent.com/Mar-7th/StarRailRes/dbe8cdfcfb0bf657b9fe1cf92d5537f118ccb487/index_new/cn/character_skills.json</x:v>
      </x:c>
    </x:row>
    <x:row r="4572" ht="38" customHeight="1">
      <x:c r="A4572" s="6" t="str">
        <x:v>140904_12</x:v>
      </x:c>
      <x:c r="B4572" s="6" t="str">
        <x:v>140904</x:v>
      </x:c>
      <x:c r="C4572" s="6" t="n">
        <x:v>12</x:v>
      </x:c>
      <x:c r="D4572" s="6" t="str">
        <x:v>疗愈世间的晨曦</x:v>
      </x:c>
      <x:c r="E4572" s="7" t="str">
        <x:v>忆灵小伊卡初始拥有等同于风堇50%生命上限的生命上限。风堇或小伊卡提供治疗时，小伊卡造成的伤害提高88%，持续2回合，最多可叠加3层。</x:v>
      </x:c>
      <x:c r="F4572" s="6" t="n">
        <x:v>0</x:v>
      </x:c>
      <x:c r="G4572" s="6" t="n">
        <x:v>0</x:v>
      </x:c>
      <x:c r="H4572" s="6" t="n">
        <x:v>0</x:v>
      </x:c>
      <x:c r="I4572" s="6" t="n">
        <x:v>0</x:v>
      </x:c>
      <x:c r="J4572" s="6" t="str">
        <x:v>[0.5, 1, 0.88, 2, 3]</x:v>
      </x:c>
      <x:c r="K4572" s="7" t="str">
        <x:v>无首段伤害倍率，请覆盖或设为辅助技能</x:v>
      </x:c>
      <x:c r="L4572" s="6" t="str">
        <x:v>https://raw.githubusercontent.com/Mar-7th/StarRailRes/dbe8cdfcfb0bf657b9fe1cf92d5537f118ccb487/index_new/cn/character_skills.json</x:v>
      </x:c>
    </x:row>
    <x:row r="4573" ht="38" customHeight="1">
      <x:c r="A4573" s="6" t="str">
        <x:v>140904_13</x:v>
      </x:c>
      <x:c r="B4573" s="6" t="str">
        <x:v>140904</x:v>
      </x:c>
      <x:c r="C4573" s="6" t="n">
        <x:v>13</x:v>
      </x:c>
      <x:c r="D4573" s="6" t="str">
        <x:v>疗愈世间的晨曦</x:v>
      </x:c>
      <x:c r="E4573" s="7" t="str">
        <x:v>忆灵小伊卡初始拥有等同于风堇50%生命上限的生命上限。风堇或小伊卡提供治疗时，小伊卡造成的伤害提高92%，持续2回合，最多可叠加3层。</x:v>
      </x:c>
      <x:c r="F4573" s="6" t="n">
        <x:v>0</x:v>
      </x:c>
      <x:c r="G4573" s="6" t="n">
        <x:v>0</x:v>
      </x:c>
      <x:c r="H4573" s="6" t="n">
        <x:v>0</x:v>
      </x:c>
      <x:c r="I4573" s="6" t="n">
        <x:v>0</x:v>
      </x:c>
      <x:c r="J4573" s="6" t="str">
        <x:v>[0.5, 1, 0.92, 2, 3]</x:v>
      </x:c>
      <x:c r="K4573" s="7" t="str">
        <x:v>无首段伤害倍率，请覆盖或设为辅助技能</x:v>
      </x:c>
      <x:c r="L4573" s="6" t="str">
        <x:v>https://raw.githubusercontent.com/Mar-7th/StarRailRes/dbe8cdfcfb0bf657b9fe1cf92d5537f118ccb487/index_new/cn/character_skills.json</x:v>
      </x:c>
    </x:row>
    <x:row r="4574" ht="38" customHeight="1">
      <x:c r="A4574" s="6" t="str">
        <x:v>140904_14</x:v>
      </x:c>
      <x:c r="B4574" s="6" t="str">
        <x:v>140904</x:v>
      </x:c>
      <x:c r="C4574" s="6" t="n">
        <x:v>14</x:v>
      </x:c>
      <x:c r="D4574" s="6" t="str">
        <x:v>疗愈世间的晨曦</x:v>
      </x:c>
      <x:c r="E4574" s="7" t="str">
        <x:v>忆灵小伊卡初始拥有等同于风堇50%生命上限的生命上限。风堇或小伊卡提供治疗时，小伊卡造成的伤害提高96%，持续2回合，最多可叠加3层。</x:v>
      </x:c>
      <x:c r="F4574" s="6" t="n">
        <x:v>0</x:v>
      </x:c>
      <x:c r="G4574" s="6" t="n">
        <x:v>0</x:v>
      </x:c>
      <x:c r="H4574" s="6" t="n">
        <x:v>0</x:v>
      </x:c>
      <x:c r="I4574" s="6" t="n">
        <x:v>0</x:v>
      </x:c>
      <x:c r="J4574" s="6" t="str">
        <x:v>[0.5, 1, 0.96, 2, 3]</x:v>
      </x:c>
      <x:c r="K4574" s="7" t="str">
        <x:v>无首段伤害倍率，请覆盖或设为辅助技能</x:v>
      </x:c>
      <x:c r="L4574" s="6" t="str">
        <x:v>https://raw.githubusercontent.com/Mar-7th/StarRailRes/dbe8cdfcfb0bf657b9fe1cf92d5537f118ccb487/index_new/cn/character_skills.json</x:v>
      </x:c>
    </x:row>
    <x:row r="4575" ht="38" customHeight="1">
      <x:c r="A4575" s="6" t="str">
        <x:v>140904_15</x:v>
      </x:c>
      <x:c r="B4575" s="6" t="str">
        <x:v>140904</x:v>
      </x:c>
      <x:c r="C4575" s="6" t="n">
        <x:v>15</x:v>
      </x:c>
      <x:c r="D4575" s="6" t="str">
        <x:v>疗愈世间的晨曦</x:v>
      </x:c>
      <x:c r="E4575" s="7" t="str">
        <x:v>忆灵小伊卡初始拥有等同于风堇50%生命上限的生命上限。风堇或小伊卡提供治疗时，小伊卡造成的伤害提高100%，持续2回合，最多可叠加3层。</x:v>
      </x:c>
      <x:c r="F4575" s="6" t="n">
        <x:v>0</x:v>
      </x:c>
      <x:c r="G4575" s="6" t="n">
        <x:v>0</x:v>
      </x:c>
      <x:c r="H4575" s="6" t="n">
        <x:v>0</x:v>
      </x:c>
      <x:c r="I4575" s="6" t="n">
        <x:v>0</x:v>
      </x:c>
      <x:c r="J4575" s="6" t="str">
        <x:v>[0.5, 1, 1, 2, 3]</x:v>
      </x:c>
      <x:c r="K4575" s="7" t="str">
        <x:v>无首段伤害倍率，请覆盖或设为辅助技能</x:v>
      </x:c>
      <x:c r="L4575" s="6" t="str">
        <x:v>https://raw.githubusercontent.com/Mar-7th/StarRailRes/dbe8cdfcfb0bf657b9fe1cf92d5537f118ccb487/index_new/cn/character_skills.json</x:v>
      </x:c>
    </x:row>
    <x:row r="4576" ht="20" customHeight="1">
      <x:c r="A4576" s="6" t="str">
        <x:v>140906_1</x:v>
      </x:c>
      <x:c r="B4576" s="6" t="str">
        <x:v>140906</x:v>
      </x:c>
      <x:c r="C4576" s="6" t="n">
        <x:v>1</x:v>
      </x:c>
      <x:c r="D4576" s="6" t="str">
        <x:v>攻击</x:v>
      </x:c>
      <x:c r="E4576" s="7" t="str">
        <x:v>攻击敌人，进入战斗后削弱敌方目标对应属性韧性。</x:v>
      </x:c>
      <x:c r="F4576" s="6" t="n">
        <x:v>0</x:v>
      </x:c>
      <x:c r="G4576" s="6" t="n">
        <x:v>0</x:v>
      </x:c>
      <x:c r="H4576" s="6" t="n">
        <x:v>0</x:v>
      </x:c>
      <x:c r="I4576" s="6" t="n">
        <x:v>0</x:v>
      </x:c>
      <x:c r="J4576" s="6" t="str">
        <x:v>[]</x:v>
      </x:c>
      <x:c r="K4576" s="7" t="str">
        <x:v>缺少结构化参数，必须覆盖</x:v>
      </x:c>
      <x:c r="L4576" s="6" t="str">
        <x:v>https://raw.githubusercontent.com/Mar-7th/StarRailRes/dbe8cdfcfb0bf657b9fe1cf92d5537f118ccb487/index_new/cn/character_skills.json</x:v>
      </x:c>
    </x:row>
    <x:row r="4577" ht="38" customHeight="1">
      <x:c r="A4577" s="6" t="str">
        <x:v>140907_1</x:v>
      </x:c>
      <x:c r="B4577" s="6" t="str">
        <x:v>140907</x:v>
      </x:c>
      <x:c r="C4577" s="6" t="n">
        <x:v>1</x:v>
      </x:c>
      <x:c r="D4577" s="6" t="str">
        <x:v>天气正好，万物可爱！</x:v>
      </x:c>
      <x:c r="E4577" s="7" t="str">
        <x:v>下一次战斗开始时，为我方全体回复等同于风堇30%生命上限+600的生命值并使生命上限提高20%，持续2回合。</x:v>
      </x:c>
      <x:c r="F4577" s="6" t="n">
        <x:v>0</x:v>
      </x:c>
      <x:c r="G4577" s="6" t="n">
        <x:v>0</x:v>
      </x:c>
      <x:c r="H4577" s="6" t="n">
        <x:v>0</x:v>
      </x:c>
      <x:c r="I4577" s="6" t="n">
        <x:v>0</x:v>
      </x:c>
      <x:c r="J4577" s="6" t="str">
        <x:v>[0.3, 600, 0.2, 2]</x:v>
      </x:c>
      <x:c r="K4577" s="7" t="str">
        <x:v>无首段伤害倍率，请覆盖或设为辅助技能</x:v>
      </x:c>
      <x:c r="L4577" s="6" t="str">
        <x:v>https://raw.githubusercontent.com/Mar-7th/StarRailRes/dbe8cdfcfb0bf657b9fe1cf92d5537f118ccb487/index_new/cn/character_skills.json</x:v>
      </x:c>
    </x:row>
    <x:row r="4578" ht="20" customHeight="1">
      <x:c r="A4578" s="6" t="str">
        <x:v>141001_1</x:v>
      </x:c>
      <x:c r="B4578" s="6" t="str">
        <x:v>141001</x:v>
      </x:c>
      <x:c r="C4578" s="6" t="n">
        <x:v>1</x:v>
      </x:c>
      <x:c r="D4578" s="6" t="str">
        <x:v>小调，止水中回响</x:v>
      </x:c>
      <x:c r="E4578" s="7" t="str">
        <x:v>对指定敌方单体造成等同于海瑟音50%攻击力的物理属性伤害。</x:v>
      </x:c>
      <x:c r="F4578" s="6" t="n">
        <x:v>0.5</x:v>
      </x:c>
      <x:c r="G4578" s="6" t="n">
        <x:v>0</x:v>
      </x:c>
      <x:c r="H4578" s="6" t="n">
        <x:v>0</x:v>
      </x:c>
      <x:c r="I4578" s="6" t="n">
        <x:v>0</x:v>
      </x:c>
      <x:c r="J4578" s="6" t="str">
        <x:v>[0.5, 1, 3]</x:v>
      </x:c>
      <x:c r="K4578" s="7" t="str">
        <x:v>需确认条件及分段</x:v>
      </x:c>
      <x:c r="L4578" s="6" t="str">
        <x:v>https://raw.githubusercontent.com/Mar-7th/StarRailRes/dbe8cdfcfb0bf657b9fe1cf92d5537f118ccb487/index_new/cn/character_skills.json</x:v>
      </x:c>
    </x:row>
    <x:row r="4579" ht="20" customHeight="1">
      <x:c r="A4579" s="6" t="str">
        <x:v>141001_2</x:v>
      </x:c>
      <x:c r="B4579" s="6" t="str">
        <x:v>141001</x:v>
      </x:c>
      <x:c r="C4579" s="6" t="n">
        <x:v>2</x:v>
      </x:c>
      <x:c r="D4579" s="6" t="str">
        <x:v>小调，止水中回响</x:v>
      </x:c>
      <x:c r="E4579" s="7" t="str">
        <x:v>对指定敌方单体造成等同于海瑟音60%攻击力的物理属性伤害。</x:v>
      </x:c>
      <x:c r="F4579" s="6" t="n">
        <x:v>0.6</x:v>
      </x:c>
      <x:c r="G4579" s="6" t="n">
        <x:v>0</x:v>
      </x:c>
      <x:c r="H4579" s="6" t="n">
        <x:v>0</x:v>
      </x:c>
      <x:c r="I4579" s="6" t="n">
        <x:v>0</x:v>
      </x:c>
      <x:c r="J4579" s="6" t="str">
        <x:v>[0.6, 1, 3]</x:v>
      </x:c>
      <x:c r="K4579" s="7" t="str">
        <x:v>需确认条件及分段</x:v>
      </x:c>
      <x:c r="L4579" s="6" t="str">
        <x:v>https://raw.githubusercontent.com/Mar-7th/StarRailRes/dbe8cdfcfb0bf657b9fe1cf92d5537f118ccb487/index_new/cn/character_skills.json</x:v>
      </x:c>
    </x:row>
    <x:row r="4580" ht="20" customHeight="1">
      <x:c r="A4580" s="6" t="str">
        <x:v>141001_3</x:v>
      </x:c>
      <x:c r="B4580" s="6" t="str">
        <x:v>141001</x:v>
      </x:c>
      <x:c r="C4580" s="6" t="n">
        <x:v>3</x:v>
      </x:c>
      <x:c r="D4580" s="6" t="str">
        <x:v>小调，止水中回响</x:v>
      </x:c>
      <x:c r="E4580" s="7" t="str">
        <x:v>对指定敌方单体造成等同于海瑟音70%攻击力的物理属性伤害。</x:v>
      </x:c>
      <x:c r="F4580" s="6" t="n">
        <x:v>0.7</x:v>
      </x:c>
      <x:c r="G4580" s="6" t="n">
        <x:v>0</x:v>
      </x:c>
      <x:c r="H4580" s="6" t="n">
        <x:v>0</x:v>
      </x:c>
      <x:c r="I4580" s="6" t="n">
        <x:v>0</x:v>
      </x:c>
      <x:c r="J4580" s="6" t="str">
        <x:v>[0.7, 1, 3]</x:v>
      </x:c>
      <x:c r="K4580" s="7" t="str">
        <x:v>需确认条件及分段</x:v>
      </x:c>
      <x:c r="L4580" s="6" t="str">
        <x:v>https://raw.githubusercontent.com/Mar-7th/StarRailRes/dbe8cdfcfb0bf657b9fe1cf92d5537f118ccb487/index_new/cn/character_skills.json</x:v>
      </x:c>
    </x:row>
    <x:row r="4581" ht="20" customHeight="1">
      <x:c r="A4581" s="6" t="str">
        <x:v>141001_4</x:v>
      </x:c>
      <x:c r="B4581" s="6" t="str">
        <x:v>141001</x:v>
      </x:c>
      <x:c r="C4581" s="6" t="n">
        <x:v>4</x:v>
      </x:c>
      <x:c r="D4581" s="6" t="str">
        <x:v>小调，止水中回响</x:v>
      </x:c>
      <x:c r="E4581" s="7" t="str">
        <x:v>对指定敌方单体造成等同于海瑟音80%攻击力的物理属性伤害。</x:v>
      </x:c>
      <x:c r="F4581" s="6" t="n">
        <x:v>0.8</x:v>
      </x:c>
      <x:c r="G4581" s="6" t="n">
        <x:v>0</x:v>
      </x:c>
      <x:c r="H4581" s="6" t="n">
        <x:v>0</x:v>
      </x:c>
      <x:c r="I4581" s="6" t="n">
        <x:v>0</x:v>
      </x:c>
      <x:c r="J4581" s="6" t="str">
        <x:v>[0.8, 1, 3]</x:v>
      </x:c>
      <x:c r="K4581" s="7" t="str">
        <x:v>需确认条件及分段</x:v>
      </x:c>
      <x:c r="L4581" s="6" t="str">
        <x:v>https://raw.githubusercontent.com/Mar-7th/StarRailRes/dbe8cdfcfb0bf657b9fe1cf92d5537f118ccb487/index_new/cn/character_skills.json</x:v>
      </x:c>
    </x:row>
    <x:row r="4582" ht="20" customHeight="1">
      <x:c r="A4582" s="6" t="str">
        <x:v>141001_5</x:v>
      </x:c>
      <x:c r="B4582" s="6" t="str">
        <x:v>141001</x:v>
      </x:c>
      <x:c r="C4582" s="6" t="n">
        <x:v>5</x:v>
      </x:c>
      <x:c r="D4582" s="6" t="str">
        <x:v>小调，止水中回响</x:v>
      </x:c>
      <x:c r="E4582" s="7" t="str">
        <x:v>对指定敌方单体造成等同于海瑟音90%攻击力的物理属性伤害。</x:v>
      </x:c>
      <x:c r="F4582" s="6" t="n">
        <x:v>0.9</x:v>
      </x:c>
      <x:c r="G4582" s="6" t="n">
        <x:v>0</x:v>
      </x:c>
      <x:c r="H4582" s="6" t="n">
        <x:v>0</x:v>
      </x:c>
      <x:c r="I4582" s="6" t="n">
        <x:v>0</x:v>
      </x:c>
      <x:c r="J4582" s="6" t="str">
        <x:v>[0.9, 1, 3]</x:v>
      </x:c>
      <x:c r="K4582" s="7" t="str">
        <x:v>需确认条件及分段</x:v>
      </x:c>
      <x:c r="L4582" s="6" t="str">
        <x:v>https://raw.githubusercontent.com/Mar-7th/StarRailRes/dbe8cdfcfb0bf657b9fe1cf92d5537f118ccb487/index_new/cn/character_skills.json</x:v>
      </x:c>
    </x:row>
    <x:row r="4583" ht="20" customHeight="1">
      <x:c r="A4583" s="6" t="str">
        <x:v>141001_6</x:v>
      </x:c>
      <x:c r="B4583" s="6" t="str">
        <x:v>141001</x:v>
      </x:c>
      <x:c r="C4583" s="6" t="n">
        <x:v>6</x:v>
      </x:c>
      <x:c r="D4583" s="6" t="str">
        <x:v>小调，止水中回响</x:v>
      </x:c>
      <x:c r="E4583" s="7" t="str">
        <x:v>对指定敌方单体造成等同于海瑟音100%攻击力的物理属性伤害。</x:v>
      </x:c>
      <x:c r="F4583" s="6" t="n">
        <x:v>1</x:v>
      </x:c>
      <x:c r="G4583" s="6" t="n">
        <x:v>0</x:v>
      </x:c>
      <x:c r="H4583" s="6" t="n">
        <x:v>0</x:v>
      </x:c>
      <x:c r="I4583" s="6" t="n">
        <x:v>0</x:v>
      </x:c>
      <x:c r="J4583" s="6" t="str">
        <x:v>[1, 1, 3]</x:v>
      </x:c>
      <x:c r="K4583" s="7" t="str">
        <x:v>需确认条件及分段</x:v>
      </x:c>
      <x:c r="L4583" s="6" t="str">
        <x:v>https://raw.githubusercontent.com/Mar-7th/StarRailRes/dbe8cdfcfb0bf657b9fe1cf92d5537f118ccb487/index_new/cn/character_skills.json</x:v>
      </x:c>
    </x:row>
    <x:row r="4584" ht="20" customHeight="1">
      <x:c r="A4584" s="6" t="str">
        <x:v>141001_7</x:v>
      </x:c>
      <x:c r="B4584" s="6" t="str">
        <x:v>141001</x:v>
      </x:c>
      <x:c r="C4584" s="6" t="n">
        <x:v>7</x:v>
      </x:c>
      <x:c r="D4584" s="6" t="str">
        <x:v>小调，止水中回响</x:v>
      </x:c>
      <x:c r="E4584" s="7" t="str">
        <x:v>对指定敌方单体造成等同于海瑟音110%攻击力的物理属性伤害。</x:v>
      </x:c>
      <x:c r="F4584" s="6" t="n">
        <x:v>1.1</x:v>
      </x:c>
      <x:c r="G4584" s="6" t="n">
        <x:v>0</x:v>
      </x:c>
      <x:c r="H4584" s="6" t="n">
        <x:v>0</x:v>
      </x:c>
      <x:c r="I4584" s="6" t="n">
        <x:v>0</x:v>
      </x:c>
      <x:c r="J4584" s="6" t="str">
        <x:v>[1.1, 1, 3]</x:v>
      </x:c>
      <x:c r="K4584" s="7" t="str">
        <x:v>需确认条件及分段</x:v>
      </x:c>
      <x:c r="L4584" s="6" t="str">
        <x:v>https://raw.githubusercontent.com/Mar-7th/StarRailRes/dbe8cdfcfb0bf657b9fe1cf92d5537f118ccb487/index_new/cn/character_skills.json</x:v>
      </x:c>
    </x:row>
    <x:row r="4585" ht="20" customHeight="1">
      <x:c r="A4585" s="6" t="str">
        <x:v>141001_8</x:v>
      </x:c>
      <x:c r="B4585" s="6" t="str">
        <x:v>141001</x:v>
      </x:c>
      <x:c r="C4585" s="6" t="n">
        <x:v>8</x:v>
      </x:c>
      <x:c r="D4585" s="6" t="str">
        <x:v>小调，止水中回响</x:v>
      </x:c>
      <x:c r="E4585" s="7" t="str">
        <x:v>对指定敌方单体造成等同于海瑟音120%攻击力的物理属性伤害。</x:v>
      </x:c>
      <x:c r="F4585" s="6" t="n">
        <x:v>1.2</x:v>
      </x:c>
      <x:c r="G4585" s="6" t="n">
        <x:v>0</x:v>
      </x:c>
      <x:c r="H4585" s="6" t="n">
        <x:v>0</x:v>
      </x:c>
      <x:c r="I4585" s="6" t="n">
        <x:v>0</x:v>
      </x:c>
      <x:c r="J4585" s="6" t="str">
        <x:v>[1.2, 1, 3]</x:v>
      </x:c>
      <x:c r="K4585" s="7" t="str">
        <x:v>需确认条件及分段</x:v>
      </x:c>
      <x:c r="L4585" s="6" t="str">
        <x:v>https://raw.githubusercontent.com/Mar-7th/StarRailRes/dbe8cdfcfb0bf657b9fe1cf92d5537f118ccb487/index_new/cn/character_skills.json</x:v>
      </x:c>
    </x:row>
    <x:row r="4586" ht="20" customHeight="1">
      <x:c r="A4586" s="6" t="str">
        <x:v>141001_9</x:v>
      </x:c>
      <x:c r="B4586" s="6" t="str">
        <x:v>141001</x:v>
      </x:c>
      <x:c r="C4586" s="6" t="n">
        <x:v>9</x:v>
      </x:c>
      <x:c r="D4586" s="6" t="str">
        <x:v>小调，止水中回响</x:v>
      </x:c>
      <x:c r="E4586" s="7" t="str">
        <x:v>对指定敌方单体造成等同于海瑟音130%攻击力的物理属性伤害。</x:v>
      </x:c>
      <x:c r="F4586" s="6" t="n">
        <x:v>1.3</x:v>
      </x:c>
      <x:c r="G4586" s="6" t="n">
        <x:v>0</x:v>
      </x:c>
      <x:c r="H4586" s="6" t="n">
        <x:v>0</x:v>
      </x:c>
      <x:c r="I4586" s="6" t="n">
        <x:v>0</x:v>
      </x:c>
      <x:c r="J4586" s="6" t="str">
        <x:v>[1.3, 1, 3]</x:v>
      </x:c>
      <x:c r="K4586" s="7" t="str">
        <x:v>需确认条件及分段</x:v>
      </x:c>
      <x:c r="L4586" s="6" t="str">
        <x:v>https://raw.githubusercontent.com/Mar-7th/StarRailRes/dbe8cdfcfb0bf657b9fe1cf92d5537f118ccb487/index_new/cn/character_skills.json</x:v>
      </x:c>
    </x:row>
    <x:row r="4587" ht="20" customHeight="1">
      <x:c r="A4587" s="6" t="str">
        <x:v>141001_10</x:v>
      </x:c>
      <x:c r="B4587" s="6" t="str">
        <x:v>141001</x:v>
      </x:c>
      <x:c r="C4587" s="6" t="n">
        <x:v>10</x:v>
      </x:c>
      <x:c r="D4587" s="6" t="str">
        <x:v>小调，止水中回响</x:v>
      </x:c>
      <x:c r="E4587" s="7" t="str">
        <x:v>对指定敌方单体造成等同于海瑟音140%攻击力的物理属性伤害。</x:v>
      </x:c>
      <x:c r="F4587" s="6" t="n">
        <x:v>1.4</x:v>
      </x:c>
      <x:c r="G4587" s="6" t="n">
        <x:v>0</x:v>
      </x:c>
      <x:c r="H4587" s="6" t="n">
        <x:v>0</x:v>
      </x:c>
      <x:c r="I4587" s="6" t="n">
        <x:v>0</x:v>
      </x:c>
      <x:c r="J4587" s="6" t="str">
        <x:v>[1.4, 1, 3]</x:v>
      </x:c>
      <x:c r="K4587" s="7" t="str">
        <x:v>需确认条件及分段</x:v>
      </x:c>
      <x:c r="L4587" s="6" t="str">
        <x:v>https://raw.githubusercontent.com/Mar-7th/StarRailRes/dbe8cdfcfb0bf657b9fe1cf92d5537f118ccb487/index_new/cn/character_skills.json</x:v>
      </x:c>
    </x:row>
    <x:row r="4588" ht="38" customHeight="1">
      <x:c r="A4588" s="6" t="str">
        <x:v>141002_1</x:v>
      </x:c>
      <x:c r="B4588" s="6" t="str">
        <x:v>141002</x:v>
      </x:c>
      <x:c r="C4588" s="6" t="n">
        <x:v>1</x:v>
      </x:c>
      <x:c r="D4588" s="6" t="str">
        <x:v>泛音，暗流后齐鸣</x:v>
      </x:c>
      <x:c r="E4588" s="7" t="str">
        <x:v>有100%的基础概率使敌方全体受到的伤害提高10%，持续3回合，同时对敌方全体造成等同于海瑟音70%攻击力的物理属性伤害。</x:v>
      </x:c>
      <x:c r="F4588" s="6" t="n">
        <x:v>0.7</x:v>
      </x:c>
      <x:c r="G4588" s="6" t="n">
        <x:v>0</x:v>
      </x:c>
      <x:c r="H4588" s="6" t="n">
        <x:v>0</x:v>
      </x:c>
      <x:c r="I4588" s="6" t="n">
        <x:v>0</x:v>
      </x:c>
      <x:c r="J4588" s="6" t="str">
        <x:v>[0.7, 1, 0.1, 3]</x:v>
      </x:c>
      <x:c r="K4588" s="7" t="str">
        <x:v>需确认条件及分段</x:v>
      </x:c>
      <x:c r="L4588" s="6" t="str">
        <x:v>https://raw.githubusercontent.com/Mar-7th/StarRailRes/dbe8cdfcfb0bf657b9fe1cf92d5537f118ccb487/index_new/cn/character_skills.json</x:v>
      </x:c>
    </x:row>
    <x:row r="4589" ht="38" customHeight="1">
      <x:c r="A4589" s="6" t="str">
        <x:v>141002_2</x:v>
      </x:c>
      <x:c r="B4589" s="6" t="str">
        <x:v>141002</x:v>
      </x:c>
      <x:c r="C4589" s="6" t="n">
        <x:v>2</x:v>
      </x:c>
      <x:c r="D4589" s="6" t="str">
        <x:v>泛音，暗流后齐鸣</x:v>
      </x:c>
      <x:c r="E4589" s="7" t="str">
        <x:v>有100%的基础概率使敌方全体受到的伤害提高11%，持续3回合，同时对敌方全体造成等同于海瑟音77%攻击力的物理属性伤害。</x:v>
      </x:c>
      <x:c r="F4589" s="6" t="n">
        <x:v>0.77</x:v>
      </x:c>
      <x:c r="G4589" s="6" t="n">
        <x:v>0</x:v>
      </x:c>
      <x:c r="H4589" s="6" t="n">
        <x:v>0</x:v>
      </x:c>
      <x:c r="I4589" s="6" t="n">
        <x:v>0</x:v>
      </x:c>
      <x:c r="J4589" s="6" t="str">
        <x:v>[0.77, 1, 0.11, 3]</x:v>
      </x:c>
      <x:c r="K4589" s="7" t="str">
        <x:v>需确认条件及分段</x:v>
      </x:c>
      <x:c r="L4589" s="6" t="str">
        <x:v>https://raw.githubusercontent.com/Mar-7th/StarRailRes/dbe8cdfcfb0bf657b9fe1cf92d5537f118ccb487/index_new/cn/character_skills.json</x:v>
      </x:c>
    </x:row>
    <x:row r="4590" ht="38" customHeight="1">
      <x:c r="A4590" s="6" t="str">
        <x:v>141002_3</x:v>
      </x:c>
      <x:c r="B4590" s="6" t="str">
        <x:v>141002</x:v>
      </x:c>
      <x:c r="C4590" s="6" t="n">
        <x:v>3</x:v>
      </x:c>
      <x:c r="D4590" s="6" t="str">
        <x:v>泛音，暗流后齐鸣</x:v>
      </x:c>
      <x:c r="E4590" s="7" t="str">
        <x:v>有100%的基础概率使敌方全体受到的伤害提高12%，持续3回合，同时对敌方全体造成等同于海瑟音84%攻击力的物理属性伤害。</x:v>
      </x:c>
      <x:c r="F4590" s="6" t="n">
        <x:v>0.84</x:v>
      </x:c>
      <x:c r="G4590" s="6" t="n">
        <x:v>0</x:v>
      </x:c>
      <x:c r="H4590" s="6" t="n">
        <x:v>0</x:v>
      </x:c>
      <x:c r="I4590" s="6" t="n">
        <x:v>0</x:v>
      </x:c>
      <x:c r="J4590" s="6" t="str">
        <x:v>[0.84, 1, 0.12, 3]</x:v>
      </x:c>
      <x:c r="K4590" s="7" t="str">
        <x:v>需确认条件及分段</x:v>
      </x:c>
      <x:c r="L4590" s="6" t="str">
        <x:v>https://raw.githubusercontent.com/Mar-7th/StarRailRes/dbe8cdfcfb0bf657b9fe1cf92d5537f118ccb487/index_new/cn/character_skills.json</x:v>
      </x:c>
    </x:row>
    <x:row r="4591" ht="38" customHeight="1">
      <x:c r="A4591" s="6" t="str">
        <x:v>141002_4</x:v>
      </x:c>
      <x:c r="B4591" s="6" t="str">
        <x:v>141002</x:v>
      </x:c>
      <x:c r="C4591" s="6" t="n">
        <x:v>4</x:v>
      </x:c>
      <x:c r="D4591" s="6" t="str">
        <x:v>泛音，暗流后齐鸣</x:v>
      </x:c>
      <x:c r="E4591" s="7" t="str">
        <x:v>有100%的基础概率使敌方全体受到的伤害提高13%，持续3回合，同时对敌方全体造成等同于海瑟音91%攻击力的物理属性伤害。</x:v>
      </x:c>
      <x:c r="F4591" s="6" t="n">
        <x:v>0.91</x:v>
      </x:c>
      <x:c r="G4591" s="6" t="n">
        <x:v>0</x:v>
      </x:c>
      <x:c r="H4591" s="6" t="n">
        <x:v>0</x:v>
      </x:c>
      <x:c r="I4591" s="6" t="n">
        <x:v>0</x:v>
      </x:c>
      <x:c r="J4591" s="6" t="str">
        <x:v>[0.91, 1, 0.13, 3]</x:v>
      </x:c>
      <x:c r="K4591" s="7" t="str">
        <x:v>需确认条件及分段</x:v>
      </x:c>
      <x:c r="L4591" s="6" t="str">
        <x:v>https://raw.githubusercontent.com/Mar-7th/StarRailRes/dbe8cdfcfb0bf657b9fe1cf92d5537f118ccb487/index_new/cn/character_skills.json</x:v>
      </x:c>
    </x:row>
    <x:row r="4592" ht="38" customHeight="1">
      <x:c r="A4592" s="6" t="str">
        <x:v>141002_5</x:v>
      </x:c>
      <x:c r="B4592" s="6" t="str">
        <x:v>141002</x:v>
      </x:c>
      <x:c r="C4592" s="6" t="n">
        <x:v>5</x:v>
      </x:c>
      <x:c r="D4592" s="6" t="str">
        <x:v>泛音，暗流后齐鸣</x:v>
      </x:c>
      <x:c r="E4592" s="7" t="str">
        <x:v>有100%的基础概率使敌方全体受到的伤害提高14%，持续3回合，同时对敌方全体造成等同于海瑟音98%攻击力的物理属性伤害。</x:v>
      </x:c>
      <x:c r="F4592" s="6" t="n">
        <x:v>0.98</x:v>
      </x:c>
      <x:c r="G4592" s="6" t="n">
        <x:v>0</x:v>
      </x:c>
      <x:c r="H4592" s="6" t="n">
        <x:v>0</x:v>
      </x:c>
      <x:c r="I4592" s="6" t="n">
        <x:v>0</x:v>
      </x:c>
      <x:c r="J4592" s="6" t="str">
        <x:v>[0.98, 1, 0.14, 3]</x:v>
      </x:c>
      <x:c r="K4592" s="7" t="str">
        <x:v>需确认条件及分段</x:v>
      </x:c>
      <x:c r="L4592" s="6" t="str">
        <x:v>https://raw.githubusercontent.com/Mar-7th/StarRailRes/dbe8cdfcfb0bf657b9fe1cf92d5537f118ccb487/index_new/cn/character_skills.json</x:v>
      </x:c>
    </x:row>
    <x:row r="4593" ht="38" customHeight="1">
      <x:c r="A4593" s="6" t="str">
        <x:v>141002_6</x:v>
      </x:c>
      <x:c r="B4593" s="6" t="str">
        <x:v>141002</x:v>
      </x:c>
      <x:c r="C4593" s="6" t="n">
        <x:v>6</x:v>
      </x:c>
      <x:c r="D4593" s="6" t="str">
        <x:v>泛音，暗流后齐鸣</x:v>
      </x:c>
      <x:c r="E4593" s="7" t="str">
        <x:v>有100%的基础概率使敌方全体受到的伤害提高15%，持续3回合，同时对敌方全体造成等同于海瑟音105%攻击力的物理属性伤害。</x:v>
      </x:c>
      <x:c r="F4593" s="6" t="n">
        <x:v>1.05</x:v>
      </x:c>
      <x:c r="G4593" s="6" t="n">
        <x:v>0</x:v>
      </x:c>
      <x:c r="H4593" s="6" t="n">
        <x:v>0</x:v>
      </x:c>
      <x:c r="I4593" s="6" t="n">
        <x:v>0</x:v>
      </x:c>
      <x:c r="J4593" s="6" t="str">
        <x:v>[1.05, 1, 0.15, 3]</x:v>
      </x:c>
      <x:c r="K4593" s="7" t="str">
        <x:v>需确认条件及分段</x:v>
      </x:c>
      <x:c r="L4593" s="6" t="str">
        <x:v>https://raw.githubusercontent.com/Mar-7th/StarRailRes/dbe8cdfcfb0bf657b9fe1cf92d5537f118ccb487/index_new/cn/character_skills.json</x:v>
      </x:c>
    </x:row>
    <x:row r="4594" ht="38" customHeight="1">
      <x:c r="A4594" s="6" t="str">
        <x:v>141002_7</x:v>
      </x:c>
      <x:c r="B4594" s="6" t="str">
        <x:v>141002</x:v>
      </x:c>
      <x:c r="C4594" s="6" t="n">
        <x:v>7</x:v>
      </x:c>
      <x:c r="D4594" s="6" t="str">
        <x:v>泛音，暗流后齐鸣</x:v>
      </x:c>
      <x:c r="E4594" s="7" t="str">
        <x:v>有100%的基础概率使敌方全体受到的伤害提高16.25%，持续3回合，同时对敌方全体造成等同于海瑟音113.75%攻击力的物理属性伤害。</x:v>
      </x:c>
      <x:c r="F4594" s="6" t="n">
        <x:v>1.1375</x:v>
      </x:c>
      <x:c r="G4594" s="6" t="n">
        <x:v>0</x:v>
      </x:c>
      <x:c r="H4594" s="6" t="n">
        <x:v>0</x:v>
      </x:c>
      <x:c r="I4594" s="6" t="n">
        <x:v>0</x:v>
      </x:c>
      <x:c r="J4594" s="6" t="str">
        <x:v>[1.1375, 1, 0.1625, 3]</x:v>
      </x:c>
      <x:c r="K4594" s="7" t="str">
        <x:v>需确认条件及分段</x:v>
      </x:c>
      <x:c r="L4594" s="6" t="str">
        <x:v>https://raw.githubusercontent.com/Mar-7th/StarRailRes/dbe8cdfcfb0bf657b9fe1cf92d5537f118ccb487/index_new/cn/character_skills.json</x:v>
      </x:c>
    </x:row>
    <x:row r="4595" ht="38" customHeight="1">
      <x:c r="A4595" s="6" t="str">
        <x:v>141002_8</x:v>
      </x:c>
      <x:c r="B4595" s="6" t="str">
        <x:v>141002</x:v>
      </x:c>
      <x:c r="C4595" s="6" t="n">
        <x:v>8</x:v>
      </x:c>
      <x:c r="D4595" s="6" t="str">
        <x:v>泛音，暗流后齐鸣</x:v>
      </x:c>
      <x:c r="E4595" s="7" t="str">
        <x:v>有100%的基础概率使敌方全体受到的伤害提高17.5%，持续3回合，同时对敌方全体造成等同于海瑟音122.5%攻击力的物理属性伤害。</x:v>
      </x:c>
      <x:c r="F4595" s="6" t="n">
        <x:v>1.225</x:v>
      </x:c>
      <x:c r="G4595" s="6" t="n">
        <x:v>0</x:v>
      </x:c>
      <x:c r="H4595" s="6" t="n">
        <x:v>0</x:v>
      </x:c>
      <x:c r="I4595" s="6" t="n">
        <x:v>0</x:v>
      </x:c>
      <x:c r="J4595" s="6" t="str">
        <x:v>[1.225, 1, 0.175, 3]</x:v>
      </x:c>
      <x:c r="K4595" s="7" t="str">
        <x:v>需确认条件及分段</x:v>
      </x:c>
      <x:c r="L4595" s="6" t="str">
        <x:v>https://raw.githubusercontent.com/Mar-7th/StarRailRes/dbe8cdfcfb0bf657b9fe1cf92d5537f118ccb487/index_new/cn/character_skills.json</x:v>
      </x:c>
    </x:row>
    <x:row r="4596" ht="38" customHeight="1">
      <x:c r="A4596" s="6" t="str">
        <x:v>141002_9</x:v>
      </x:c>
      <x:c r="B4596" s="6" t="str">
        <x:v>141002</x:v>
      </x:c>
      <x:c r="C4596" s="6" t="n">
        <x:v>9</x:v>
      </x:c>
      <x:c r="D4596" s="6" t="str">
        <x:v>泛音，暗流后齐鸣</x:v>
      </x:c>
      <x:c r="E4596" s="7" t="str">
        <x:v>有100%的基础概率使敌方全体受到的伤害提高18.75%，持续3回合，同时对敌方全体造成等同于海瑟音131.25%攻击力的物理属性伤害。</x:v>
      </x:c>
      <x:c r="F4596" s="6" t="n">
        <x:v>1.3125</x:v>
      </x:c>
      <x:c r="G4596" s="6" t="n">
        <x:v>0</x:v>
      </x:c>
      <x:c r="H4596" s="6" t="n">
        <x:v>0</x:v>
      </x:c>
      <x:c r="I4596" s="6" t="n">
        <x:v>0</x:v>
      </x:c>
      <x:c r="J4596" s="6" t="str">
        <x:v>[1.3125, 1, 0.1875, 3]</x:v>
      </x:c>
      <x:c r="K4596" s="7" t="str">
        <x:v>需确认条件及分段</x:v>
      </x:c>
      <x:c r="L4596" s="6" t="str">
        <x:v>https://raw.githubusercontent.com/Mar-7th/StarRailRes/dbe8cdfcfb0bf657b9fe1cf92d5537f118ccb487/index_new/cn/character_skills.json</x:v>
      </x:c>
    </x:row>
    <x:row r="4597" ht="38" customHeight="1">
      <x:c r="A4597" s="6" t="str">
        <x:v>141002_10</x:v>
      </x:c>
      <x:c r="B4597" s="6" t="str">
        <x:v>141002</x:v>
      </x:c>
      <x:c r="C4597" s="6" t="n">
        <x:v>10</x:v>
      </x:c>
      <x:c r="D4597" s="6" t="str">
        <x:v>泛音，暗流后齐鸣</x:v>
      </x:c>
      <x:c r="E4597" s="7" t="str">
        <x:v>有100%的基础概率使敌方全体受到的伤害提高20%，持续3回合，同时对敌方全体造成等同于海瑟音140%攻击力的物理属性伤害。</x:v>
      </x:c>
      <x:c r="F4597" s="6" t="n">
        <x:v>1.4</x:v>
      </x:c>
      <x:c r="G4597" s="6" t="n">
        <x:v>0</x:v>
      </x:c>
      <x:c r="H4597" s="6" t="n">
        <x:v>0</x:v>
      </x:c>
      <x:c r="I4597" s="6" t="n">
        <x:v>0</x:v>
      </x:c>
      <x:c r="J4597" s="6" t="str">
        <x:v>[1.4, 1, 0.2, 3]</x:v>
      </x:c>
      <x:c r="K4597" s="7" t="str">
        <x:v>需确认条件及分段</x:v>
      </x:c>
      <x:c r="L4597" s="6" t="str">
        <x:v>https://raw.githubusercontent.com/Mar-7th/StarRailRes/dbe8cdfcfb0bf657b9fe1cf92d5537f118ccb487/index_new/cn/character_skills.json</x:v>
      </x:c>
    </x:row>
    <x:row r="4598" ht="38" customHeight="1">
      <x:c r="A4598" s="6" t="str">
        <x:v>141002_11</x:v>
      </x:c>
      <x:c r="B4598" s="6" t="str">
        <x:v>141002</x:v>
      </x:c>
      <x:c r="C4598" s="6" t="n">
        <x:v>11</x:v>
      </x:c>
      <x:c r="D4598" s="6" t="str">
        <x:v>泛音，暗流后齐鸣</x:v>
      </x:c>
      <x:c r="E4598" s="7" t="str">
        <x:v>有100%的基础概率使敌方全体受到的伤害提高21%，持续3回合，同时对敌方全体造成等同于海瑟音147%攻击力的物理属性伤害。</x:v>
      </x:c>
      <x:c r="F4598" s="6" t="n">
        <x:v>1.47</x:v>
      </x:c>
      <x:c r="G4598" s="6" t="n">
        <x:v>0</x:v>
      </x:c>
      <x:c r="H4598" s="6" t="n">
        <x:v>0</x:v>
      </x:c>
      <x:c r="I4598" s="6" t="n">
        <x:v>0</x:v>
      </x:c>
      <x:c r="J4598" s="6" t="str">
        <x:v>[1.47, 1, 0.21, 3]</x:v>
      </x:c>
      <x:c r="K4598" s="7" t="str">
        <x:v>需确认条件及分段</x:v>
      </x:c>
      <x:c r="L4598" s="6" t="str">
        <x:v>https://raw.githubusercontent.com/Mar-7th/StarRailRes/dbe8cdfcfb0bf657b9fe1cf92d5537f118ccb487/index_new/cn/character_skills.json</x:v>
      </x:c>
    </x:row>
    <x:row r="4599" ht="38" customHeight="1">
      <x:c r="A4599" s="6" t="str">
        <x:v>141002_12</x:v>
      </x:c>
      <x:c r="B4599" s="6" t="str">
        <x:v>141002</x:v>
      </x:c>
      <x:c r="C4599" s="6" t="n">
        <x:v>12</x:v>
      </x:c>
      <x:c r="D4599" s="6" t="str">
        <x:v>泛音，暗流后齐鸣</x:v>
      </x:c>
      <x:c r="E4599" s="7" t="str">
        <x:v>有100%的基础概率使敌方全体受到的伤害提高22%，持续3回合，同时对敌方全体造成等同于海瑟音154%攻击力的物理属性伤害。</x:v>
      </x:c>
      <x:c r="F4599" s="6" t="n">
        <x:v>1.54</x:v>
      </x:c>
      <x:c r="G4599" s="6" t="n">
        <x:v>0</x:v>
      </x:c>
      <x:c r="H4599" s="6" t="n">
        <x:v>0</x:v>
      </x:c>
      <x:c r="I4599" s="6" t="n">
        <x:v>0</x:v>
      </x:c>
      <x:c r="J4599" s="6" t="str">
        <x:v>[1.54, 1, 0.22, 3]</x:v>
      </x:c>
      <x:c r="K4599" s="7" t="str">
        <x:v>需确认条件及分段</x:v>
      </x:c>
      <x:c r="L4599" s="6" t="str">
        <x:v>https://raw.githubusercontent.com/Mar-7th/StarRailRes/dbe8cdfcfb0bf657b9fe1cf92d5537f118ccb487/index_new/cn/character_skills.json</x:v>
      </x:c>
    </x:row>
    <x:row r="4600" ht="38" customHeight="1">
      <x:c r="A4600" s="6" t="str">
        <x:v>141002_13</x:v>
      </x:c>
      <x:c r="B4600" s="6" t="str">
        <x:v>141002</x:v>
      </x:c>
      <x:c r="C4600" s="6" t="n">
        <x:v>13</x:v>
      </x:c>
      <x:c r="D4600" s="6" t="str">
        <x:v>泛音，暗流后齐鸣</x:v>
      </x:c>
      <x:c r="E4600" s="7" t="str">
        <x:v>有100%的基础概率使敌方全体受到的伤害提高23%，持续3回合，同时对敌方全体造成等同于海瑟音161%攻击力的物理属性伤害。</x:v>
      </x:c>
      <x:c r="F4600" s="6" t="n">
        <x:v>1.61</x:v>
      </x:c>
      <x:c r="G4600" s="6" t="n">
        <x:v>0</x:v>
      </x:c>
      <x:c r="H4600" s="6" t="n">
        <x:v>0</x:v>
      </x:c>
      <x:c r="I4600" s="6" t="n">
        <x:v>0</x:v>
      </x:c>
      <x:c r="J4600" s="6" t="str">
        <x:v>[1.61, 1, 0.23, 3]</x:v>
      </x:c>
      <x:c r="K4600" s="7" t="str">
        <x:v>需确认条件及分段</x:v>
      </x:c>
      <x:c r="L4600" s="6" t="str">
        <x:v>https://raw.githubusercontent.com/Mar-7th/StarRailRes/dbe8cdfcfb0bf657b9fe1cf92d5537f118ccb487/index_new/cn/character_skills.json</x:v>
      </x:c>
    </x:row>
    <x:row r="4601" ht="38" customHeight="1">
      <x:c r="A4601" s="6" t="str">
        <x:v>141002_14</x:v>
      </x:c>
      <x:c r="B4601" s="6" t="str">
        <x:v>141002</x:v>
      </x:c>
      <x:c r="C4601" s="6" t="n">
        <x:v>14</x:v>
      </x:c>
      <x:c r="D4601" s="6" t="str">
        <x:v>泛音，暗流后齐鸣</x:v>
      </x:c>
      <x:c r="E4601" s="7" t="str">
        <x:v>有100%的基础概率使敌方全体受到的伤害提高24%，持续3回合，同时对敌方全体造成等同于海瑟音168%攻击力的物理属性伤害。</x:v>
      </x:c>
      <x:c r="F4601" s="6" t="n">
        <x:v>1.68</x:v>
      </x:c>
      <x:c r="G4601" s="6" t="n">
        <x:v>0</x:v>
      </x:c>
      <x:c r="H4601" s="6" t="n">
        <x:v>0</x:v>
      </x:c>
      <x:c r="I4601" s="6" t="n">
        <x:v>0</x:v>
      </x:c>
      <x:c r="J4601" s="6" t="str">
        <x:v>[1.68, 1, 0.24, 3]</x:v>
      </x:c>
      <x:c r="K4601" s="7" t="str">
        <x:v>需确认条件及分段</x:v>
      </x:c>
      <x:c r="L4601" s="6" t="str">
        <x:v>https://raw.githubusercontent.com/Mar-7th/StarRailRes/dbe8cdfcfb0bf657b9fe1cf92d5537f118ccb487/index_new/cn/character_skills.json</x:v>
      </x:c>
    </x:row>
    <x:row r="4602" ht="38" customHeight="1">
      <x:c r="A4602" s="6" t="str">
        <x:v>141002_15</x:v>
      </x:c>
      <x:c r="B4602" s="6" t="str">
        <x:v>141002</x:v>
      </x:c>
      <x:c r="C4602" s="6" t="n">
        <x:v>15</x:v>
      </x:c>
      <x:c r="D4602" s="6" t="str">
        <x:v>泛音，暗流后齐鸣</x:v>
      </x:c>
      <x:c r="E4602" s="7" t="str">
        <x:v>有100%的基础概率使敌方全体受到的伤害提高25%，持续3回合，同时对敌方全体造成等同于海瑟音175%攻击力的物理属性伤害。</x:v>
      </x:c>
      <x:c r="F4602" s="6" t="n">
        <x:v>1.75</x:v>
      </x:c>
      <x:c r="G4602" s="6" t="n">
        <x:v>0</x:v>
      </x:c>
      <x:c r="H4602" s="6" t="n">
        <x:v>0</x:v>
      </x:c>
      <x:c r="I4602" s="6" t="n">
        <x:v>0</x:v>
      </x:c>
      <x:c r="J4602" s="6" t="str">
        <x:v>[1.75, 1, 0.25, 3]</x:v>
      </x:c>
      <x:c r="K4602" s="7" t="str">
        <x:v>需确认条件及分段</x:v>
      </x:c>
      <x:c r="L4602" s="6" t="str">
        <x:v>https://raw.githubusercontent.com/Mar-7th/StarRailRes/dbe8cdfcfb0bf657b9fe1cf92d5537f118ccb487/index_new/cn/character_skills.json</x:v>
      </x:c>
    </x:row>
    <x:row r="4603" ht="83" customHeight="1">
      <x:c r="A4603" s="6" t="str">
        <x:v>141003_1</x:v>
      </x:c>
      <x:c r="B4603" s="6" t="str">
        <x:v>141003</x:v>
      </x:c>
      <x:c r="C4603" s="6" t="n">
        <x:v>1</x:v>
      </x:c>
      <x:c r="D4603" s="6" t="str">
        <x:v>绝海回涛，噬魂舞曲</x:v>
      </x:c>
      <x:c r="E4603" s="7" t="str">
        <x:v>海瑟音展开结界，使敌方目标攻击力降低15%，防御力降低15%，对敌方全体造成等同于海瑟音120%攻击力的物理属性伤害。
处于结界中的敌方目标每受到1次持续伤害，海瑟音对其造成等同于自身32%攻击力的物理属性持续伤害，该伤害在每回合开始时或我方目标单次攻击后触发，且最多触发8次。该伤害不会重复触发此效果。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03" s="6" t="n">
        <x:v>1.2</x:v>
      </x:c>
      <x:c r="G4603" s="6" t="n">
        <x:v>0</x:v>
      </x:c>
      <x:c r="H4603" s="6" t="n">
        <x:v>0.15</x:v>
      </x:c>
      <x:c r="I4603" s="6" t="n">
        <x:v>0</x:v>
      </x:c>
      <x:c r="J4603" s="6" t="str">
        <x:v>[1.2, 3, 0.15, 0.32, 8, 0.15]</x:v>
      </x:c>
      <x:c r="K4603" s="7" t="str">
        <x:v>需确认条件及分段</x:v>
      </x:c>
      <x:c r="L4603" s="6" t="str">
        <x:v>https://raw.githubusercontent.com/Mar-7th/StarRailRes/dbe8cdfcfb0bf657b9fe1cf92d5537f118ccb487/index_new/cn/character_skills.json</x:v>
      </x:c>
    </x:row>
    <x:row r="4604" ht="83" customHeight="1">
      <x:c r="A4604" s="6" t="str">
        <x:v>141003_2</x:v>
      </x:c>
      <x:c r="B4604" s="6" t="str">
        <x:v>141003</x:v>
      </x:c>
      <x:c r="C4604" s="6" t="n">
        <x:v>2</x:v>
      </x:c>
      <x:c r="D4604" s="6" t="str">
        <x:v>绝海回涛，噬魂舞曲</x:v>
      </x:c>
      <x:c r="E4604" s="7" t="str">
        <x:v>海瑟音展开结界，使敌方目标攻击力降低15%，防御力降低16%，对敌方全体造成等同于海瑟音128%攻击力的物理属性伤害。
处于结界中的敌方目标每受到1次持续伤害，海瑟音对其造成等同于自身37.28%攻击力的物理属性持续伤害，该伤害在每回合开始时或我方目标单次攻击后触发，且最多触发8次。该伤害不会重复触发此效果。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04" s="6" t="n">
        <x:v>1.28</x:v>
      </x:c>
      <x:c r="G4604" s="6" t="n">
        <x:v>0</x:v>
      </x:c>
      <x:c r="H4604" s="6" t="n">
        <x:v>0.15</x:v>
      </x:c>
      <x:c r="I4604" s="6" t="n">
        <x:v>0</x:v>
      </x:c>
      <x:c r="J4604" s="6" t="str">
        <x:v>[1.28, 3, 0.16, 0.3728, 8, 0.15]</x:v>
      </x:c>
      <x:c r="K4604" s="7" t="str">
        <x:v>需确认条件及分段</x:v>
      </x:c>
      <x:c r="L4604" s="6" t="str">
        <x:v>https://raw.githubusercontent.com/Mar-7th/StarRailRes/dbe8cdfcfb0bf657b9fe1cf92d5537f118ccb487/index_new/cn/character_skills.json</x:v>
      </x:c>
    </x:row>
    <x:row r="4605" ht="83" customHeight="1">
      <x:c r="A4605" s="6" t="str">
        <x:v>141003_3</x:v>
      </x:c>
      <x:c r="B4605" s="6" t="str">
        <x:v>141003</x:v>
      </x:c>
      <x:c r="C4605" s="6" t="n">
        <x:v>3</x:v>
      </x:c>
      <x:c r="D4605" s="6" t="str">
        <x:v>绝海回涛，噬魂舞曲</x:v>
      </x:c>
      <x:c r="E4605" s="7" t="str">
        <x:v>海瑟音展开结界，使敌方目标攻击力降低15%，防御力降低17%，对敌方全体造成等同于海瑟音136%攻击力的物理属性伤害。
处于结界中的敌方目标每受到1次持续伤害，海瑟音对其造成等同于自身42.56%攻击力的物理属性持续伤害，该伤害在每回合开始时或我方目标单次攻击后触发，且最多触发8次。该伤害不会重复触发此效果。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05" s="6" t="n">
        <x:v>1.36</x:v>
      </x:c>
      <x:c r="G4605" s="6" t="n">
        <x:v>0</x:v>
      </x:c>
      <x:c r="H4605" s="6" t="n">
        <x:v>0.15</x:v>
      </x:c>
      <x:c r="I4605" s="6" t="n">
        <x:v>0</x:v>
      </x:c>
      <x:c r="J4605" s="6" t="str">
        <x:v>[1.36, 3, 0.17, 0.4256, 8, 0.15]</x:v>
      </x:c>
      <x:c r="K4605" s="7" t="str">
        <x:v>需确认条件及分段</x:v>
      </x:c>
      <x:c r="L4605" s="6" t="str">
        <x:v>https://raw.githubusercontent.com/Mar-7th/StarRailRes/dbe8cdfcfb0bf657b9fe1cf92d5537f118ccb487/index_new/cn/character_skills.json</x:v>
      </x:c>
    </x:row>
    <x:row r="4606" ht="83" customHeight="1">
      <x:c r="A4606" s="6" t="str">
        <x:v>141003_4</x:v>
      </x:c>
      <x:c r="B4606" s="6" t="str">
        <x:v>141003</x:v>
      </x:c>
      <x:c r="C4606" s="6" t="n">
        <x:v>4</x:v>
      </x:c>
      <x:c r="D4606" s="6" t="str">
        <x:v>绝海回涛，噬魂舞曲</x:v>
      </x:c>
      <x:c r="E4606" s="7" t="str">
        <x:v>海瑟音展开结界，使敌方目标攻击力降低15%，防御力降低18%，对敌方全体造成等同于海瑟音144%攻击力的物理属性伤害。
处于结界中的敌方目标每受到1次持续伤害，海瑟音对其造成等同于自身47.84%攻击力的物理属性持续伤害，该伤害在每回合开始时或我方目标单次攻击后触发，且最多触发8次。该伤害不会重复触发此效果。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06" s="6" t="n">
        <x:v>1.44</x:v>
      </x:c>
      <x:c r="G4606" s="6" t="n">
        <x:v>0</x:v>
      </x:c>
      <x:c r="H4606" s="6" t="n">
        <x:v>0.15</x:v>
      </x:c>
      <x:c r="I4606" s="6" t="n">
        <x:v>0</x:v>
      </x:c>
      <x:c r="J4606" s="6" t="str">
        <x:v>[1.44, 3, 0.18, 0.4784, 8, 0.15]</x:v>
      </x:c>
      <x:c r="K4606" s="7" t="str">
        <x:v>需确认条件及分段</x:v>
      </x:c>
      <x:c r="L4606" s="6" t="str">
        <x:v>https://raw.githubusercontent.com/Mar-7th/StarRailRes/dbe8cdfcfb0bf657b9fe1cf92d5537f118ccb487/index_new/cn/character_skills.json</x:v>
      </x:c>
    </x:row>
    <x:row r="4607" ht="83" customHeight="1">
      <x:c r="A4607" s="6" t="str">
        <x:v>141003_5</x:v>
      </x:c>
      <x:c r="B4607" s="6" t="str">
        <x:v>141003</x:v>
      </x:c>
      <x:c r="C4607" s="6" t="n">
        <x:v>5</x:v>
      </x:c>
      <x:c r="D4607" s="6" t="str">
        <x:v>绝海回涛，噬魂舞曲</x:v>
      </x:c>
      <x:c r="E4607" s="7" t="str">
        <x:v>海瑟音展开结界，使敌方目标攻击力降低15%，防御力降低19%，对敌方全体造成等同于海瑟音152%攻击力的物理属性伤害。
处于结界中的敌方目标每受到1次持续伤害，海瑟音对其造成等同于自身53.12%攻击力的物理属性持续伤害，该伤害在每回合开始时或我方目标单次攻击后触发，且最多触发8次。该伤害不会重复触发此效果。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07" s="6" t="n">
        <x:v>1.52</x:v>
      </x:c>
      <x:c r="G4607" s="6" t="n">
        <x:v>0</x:v>
      </x:c>
      <x:c r="H4607" s="6" t="n">
        <x:v>0.15</x:v>
      </x:c>
      <x:c r="I4607" s="6" t="n">
        <x:v>0</x:v>
      </x:c>
      <x:c r="J4607" s="6" t="str">
        <x:v>[1.52, 3, 0.19, 0.5312, 8, 0.15]</x:v>
      </x:c>
      <x:c r="K4607" s="7" t="str">
        <x:v>需确认条件及分段</x:v>
      </x:c>
      <x:c r="L4607" s="6" t="str">
        <x:v>https://raw.githubusercontent.com/Mar-7th/StarRailRes/dbe8cdfcfb0bf657b9fe1cf92d5537f118ccb487/index_new/cn/character_skills.json</x:v>
      </x:c>
    </x:row>
    <x:row r="4608" ht="83" customHeight="1">
      <x:c r="A4608" s="6" t="str">
        <x:v>141003_6</x:v>
      </x:c>
      <x:c r="B4608" s="6" t="str">
        <x:v>141003</x:v>
      </x:c>
      <x:c r="C4608" s="6" t="n">
        <x:v>6</x:v>
      </x:c>
      <x:c r="D4608" s="6" t="str">
        <x:v>绝海回涛，噬魂舞曲</x:v>
      </x:c>
      <x:c r="E4608" s="7" t="str">
        <x:v>海瑟音展开结界，使敌方目标攻击力降低15%，防御力降低20%，对敌方全体造成等同于海瑟音160%攻击力的物理属性伤害。
处于结界中的敌方目标每受到1次持续伤害，海瑟音对其造成等同于自身58.4%攻击力的物理属性持续伤害，该伤害在每回合开始时或我方目标单次攻击后触发，且最多触发8次。该伤害不会重复触发此效果。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08" s="6" t="n">
        <x:v>1.6</x:v>
      </x:c>
      <x:c r="G4608" s="6" t="n">
        <x:v>0</x:v>
      </x:c>
      <x:c r="H4608" s="6" t="n">
        <x:v>0.15</x:v>
      </x:c>
      <x:c r="I4608" s="6" t="n">
        <x:v>0</x:v>
      </x:c>
      <x:c r="J4608" s="6" t="str">
        <x:v>[1.6, 3, 0.2, 0.584, 8, 0.15]</x:v>
      </x:c>
      <x:c r="K4608" s="7" t="str">
        <x:v>需确认条件及分段</x:v>
      </x:c>
      <x:c r="L4608" s="6" t="str">
        <x:v>https://raw.githubusercontent.com/Mar-7th/StarRailRes/dbe8cdfcfb0bf657b9fe1cf92d5537f118ccb487/index_new/cn/character_skills.json</x:v>
      </x:c>
    </x:row>
    <x:row r="4609" ht="83" customHeight="1">
      <x:c r="A4609" s="6" t="str">
        <x:v>141003_7</x:v>
      </x:c>
      <x:c r="B4609" s="6" t="str">
        <x:v>141003</x:v>
      </x:c>
      <x:c r="C4609" s="6" t="n">
        <x:v>7</x:v>
      </x:c>
      <x:c r="D4609" s="6" t="str">
        <x:v>绝海回涛，噬魂舞曲</x:v>
      </x:c>
      <x:c r="E4609" s="7" t="str">
        <x:v>海瑟音展开结界，使敌方目标攻击力降低15%，防御力降低21.25%，对敌方全体造成等同于海瑟音170%攻击力的物理属性伤害。
处于结界中的敌方目标每受到1次持续伤害，海瑟音对其造成等同于自身63.2%攻击力的物理属性持续伤害，该伤害在每回合开始时或我方目标单次攻击后触发，且最多触发8次。该伤害不会重复触发此效果。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09" s="6" t="n">
        <x:v>1.7</x:v>
      </x:c>
      <x:c r="G4609" s="6" t="n">
        <x:v>0</x:v>
      </x:c>
      <x:c r="H4609" s="6" t="n">
        <x:v>0.15</x:v>
      </x:c>
      <x:c r="I4609" s="6" t="n">
        <x:v>0</x:v>
      </x:c>
      <x:c r="J4609" s="6" t="str">
        <x:v>[1.7, 3, 0.2125, 0.632, 8, 0.15]</x:v>
      </x:c>
      <x:c r="K4609" s="7" t="str">
        <x:v>需确认条件及分段</x:v>
      </x:c>
      <x:c r="L4609" s="6" t="str">
        <x:v>https://raw.githubusercontent.com/Mar-7th/StarRailRes/dbe8cdfcfb0bf657b9fe1cf92d5537f118ccb487/index_new/cn/character_skills.json</x:v>
      </x:c>
    </x:row>
    <x:row r="4610" ht="83" customHeight="1">
      <x:c r="A4610" s="6" t="str">
        <x:v>141003_8</x:v>
      </x:c>
      <x:c r="B4610" s="6" t="str">
        <x:v>141003</x:v>
      </x:c>
      <x:c r="C4610" s="6" t="n">
        <x:v>8</x:v>
      </x:c>
      <x:c r="D4610" s="6" t="str">
        <x:v>绝海回涛，噬魂舞曲</x:v>
      </x:c>
      <x:c r="E4610" s="7" t="str">
        <x:v>海瑟音展开结界，使敌方目标攻击力降低15%，防御力降低22.5%，对敌方全体造成等同于海瑟音180%攻击力的物理属性伤害。
处于结界中的敌方目标每受到1次持续伤害，海瑟音对其造成等同于自身68%攻击力的物理属性持续伤害，该伤害在每回合开始时或我方目标单次攻击后触发，且最多触发8次。该伤害不会重复触发此效果。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10" s="6" t="n">
        <x:v>1.8</x:v>
      </x:c>
      <x:c r="G4610" s="6" t="n">
        <x:v>0</x:v>
      </x:c>
      <x:c r="H4610" s="6" t="n">
        <x:v>0.15</x:v>
      </x:c>
      <x:c r="I4610" s="6" t="n">
        <x:v>0</x:v>
      </x:c>
      <x:c r="J4610" s="6" t="str">
        <x:v>[1.8, 3, 0.225, 0.68, 8, 0.15]</x:v>
      </x:c>
      <x:c r="K4610" s="7" t="str">
        <x:v>需确认条件及分段</x:v>
      </x:c>
      <x:c r="L4610" s="6" t="str">
        <x:v>https://raw.githubusercontent.com/Mar-7th/StarRailRes/dbe8cdfcfb0bf657b9fe1cf92d5537f118ccb487/index_new/cn/character_skills.json</x:v>
      </x:c>
    </x:row>
    <x:row r="4611" ht="83" customHeight="1">
      <x:c r="A4611" s="6" t="str">
        <x:v>141003_9</x:v>
      </x:c>
      <x:c r="B4611" s="6" t="str">
        <x:v>141003</x:v>
      </x:c>
      <x:c r="C4611" s="6" t="n">
        <x:v>9</x:v>
      </x:c>
      <x:c r="D4611" s="6" t="str">
        <x:v>绝海回涛，噬魂舞曲</x:v>
      </x:c>
      <x:c r="E4611" s="7" t="str">
        <x:v>海瑟音展开结界，使敌方目标攻击力降低15%，防御力降低23.75%，对敌方全体造成等同于海瑟音190%攻击力的物理属性伤害。
处于结界中的敌方目标每受到1次持续伤害，海瑟音对其造成等同于自身74%攻击力的物理属性持续伤害，该伤害在每回合开始时或我方目标单次攻击后触发，且最多触发8次。该伤害不会重复触发此效果。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11" s="6" t="n">
        <x:v>1.9</x:v>
      </x:c>
      <x:c r="G4611" s="6" t="n">
        <x:v>0</x:v>
      </x:c>
      <x:c r="H4611" s="6" t="n">
        <x:v>0.15</x:v>
      </x:c>
      <x:c r="I4611" s="6" t="n">
        <x:v>0</x:v>
      </x:c>
      <x:c r="J4611" s="6" t="str">
        <x:v>[1.9, 3, 0.2375, 0.74, 8, 0.15]</x:v>
      </x:c>
      <x:c r="K4611" s="7" t="str">
        <x:v>需确认条件及分段</x:v>
      </x:c>
      <x:c r="L4611" s="6" t="str">
        <x:v>https://raw.githubusercontent.com/Mar-7th/StarRailRes/dbe8cdfcfb0bf657b9fe1cf92d5537f118ccb487/index_new/cn/character_skills.json</x:v>
      </x:c>
    </x:row>
    <x:row r="4612" ht="83" customHeight="1">
      <x:c r="A4612" s="6" t="str">
        <x:v>141003_10</x:v>
      </x:c>
      <x:c r="B4612" s="6" t="str">
        <x:v>141003</x:v>
      </x:c>
      <x:c r="C4612" s="6" t="n">
        <x:v>10</x:v>
      </x:c>
      <x:c r="D4612" s="6" t="str">
        <x:v>绝海回涛，噬魂舞曲</x:v>
      </x:c>
      <x:c r="E4612" s="7" t="str">
        <x:v>海瑟音展开结界，使敌方目标攻击力降低15%，防御力降低25%，对敌方全体造成等同于海瑟音200%攻击力的物理属性伤害。
处于结界中的敌方目标每受到1次持续伤害，海瑟音对其造成等同于自身80%攻击力的物理属性持续伤害，该伤害在每回合开始时或我方目标单次攻击后触发，且最多触发8次。该伤害不会重复触发此效果。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12" s="6" t="n">
        <x:v>2</x:v>
      </x:c>
      <x:c r="G4612" s="6" t="n">
        <x:v>0</x:v>
      </x:c>
      <x:c r="H4612" s="6" t="n">
        <x:v>0.15</x:v>
      </x:c>
      <x:c r="I4612" s="6" t="n">
        <x:v>0</x:v>
      </x:c>
      <x:c r="J4612" s="6" t="str">
        <x:v>[2, 3, 0.25, 0.8, 8, 0.15]</x:v>
      </x:c>
      <x:c r="K4612" s="7" t="str">
        <x:v>需确认条件及分段</x:v>
      </x:c>
      <x:c r="L4612" s="6" t="str">
        <x:v>https://raw.githubusercontent.com/Mar-7th/StarRailRes/dbe8cdfcfb0bf657b9fe1cf92d5537f118ccb487/index_new/cn/character_skills.json</x:v>
      </x:c>
    </x:row>
    <x:row r="4613" ht="83" customHeight="1">
      <x:c r="A4613" s="6" t="str">
        <x:v>141003_11</x:v>
      </x:c>
      <x:c r="B4613" s="6" t="str">
        <x:v>141003</x:v>
      </x:c>
      <x:c r="C4613" s="6" t="n">
        <x:v>11</x:v>
      </x:c>
      <x:c r="D4613" s="6" t="str">
        <x:v>绝海回涛，噬魂舞曲</x:v>
      </x:c>
      <x:c r="E4613" s="7" t="str">
        <x:v>海瑟音展开结界，使敌方目标攻击力降低15%，防御力降低26%，对敌方全体造成等同于海瑟音208%攻击力的物理属性伤害。
处于结界中的敌方目标每受到1次持续伤害，海瑟音对其造成等同于自身84%攻击力的物理属性持续伤害，该伤害在每回合开始时或我方目标单次攻击后触发，且最多触发8次。该伤害不会重复触发此效果。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13" s="6" t="n">
        <x:v>2.08</x:v>
      </x:c>
      <x:c r="G4613" s="6" t="n">
        <x:v>0</x:v>
      </x:c>
      <x:c r="H4613" s="6" t="n">
        <x:v>0.15</x:v>
      </x:c>
      <x:c r="I4613" s="6" t="n">
        <x:v>0</x:v>
      </x:c>
      <x:c r="J4613" s="6" t="str">
        <x:v>[2.08, 3, 0.26, 0.84, 8, 0.15]</x:v>
      </x:c>
      <x:c r="K4613" s="7" t="str">
        <x:v>需确认条件及分段</x:v>
      </x:c>
      <x:c r="L4613" s="6" t="str">
        <x:v>https://raw.githubusercontent.com/Mar-7th/StarRailRes/dbe8cdfcfb0bf657b9fe1cf92d5537f118ccb487/index_new/cn/character_skills.json</x:v>
      </x:c>
    </x:row>
    <x:row r="4614" ht="83" customHeight="1">
      <x:c r="A4614" s="6" t="str">
        <x:v>141003_12</x:v>
      </x:c>
      <x:c r="B4614" s="6" t="str">
        <x:v>141003</x:v>
      </x:c>
      <x:c r="C4614" s="6" t="n">
        <x:v>12</x:v>
      </x:c>
      <x:c r="D4614" s="6" t="str">
        <x:v>绝海回涛，噬魂舞曲</x:v>
      </x:c>
      <x:c r="E4614" s="7" t="str">
        <x:v>海瑟音展开结界，使敌方目标攻击力降低15%，防御力降低27%，对敌方全体造成等同于海瑟音216%攻击力的物理属性伤害。
处于结界中的敌方目标每受到1次持续伤害，海瑟音对其造成等同于自身88%攻击力的物理属性持续伤害，该伤害在每回合开始时或我方目标单次攻击后触发，且最多触发8次。该伤害不会重复触发此效果。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14" s="6" t="n">
        <x:v>2.16</x:v>
      </x:c>
      <x:c r="G4614" s="6" t="n">
        <x:v>0</x:v>
      </x:c>
      <x:c r="H4614" s="6" t="n">
        <x:v>0.15</x:v>
      </x:c>
      <x:c r="I4614" s="6" t="n">
        <x:v>0</x:v>
      </x:c>
      <x:c r="J4614" s="6" t="str">
        <x:v>[2.16, 3, 0.27, 0.88, 8, 0.15]</x:v>
      </x:c>
      <x:c r="K4614" s="7" t="str">
        <x:v>需确认条件及分段</x:v>
      </x:c>
      <x:c r="L4614" s="6" t="str">
        <x:v>https://raw.githubusercontent.com/Mar-7th/StarRailRes/dbe8cdfcfb0bf657b9fe1cf92d5537f118ccb487/index_new/cn/character_skills.json</x:v>
      </x:c>
    </x:row>
    <x:row r="4615" ht="83" customHeight="1">
      <x:c r="A4615" s="6" t="str">
        <x:v>141003_13</x:v>
      </x:c>
      <x:c r="B4615" s="6" t="str">
        <x:v>141003</x:v>
      </x:c>
      <x:c r="C4615" s="6" t="n">
        <x:v>13</x:v>
      </x:c>
      <x:c r="D4615" s="6" t="str">
        <x:v>绝海回涛，噬魂舞曲</x:v>
      </x:c>
      <x:c r="E4615" s="7" t="str">
        <x:v>海瑟音展开结界，使敌方目标攻击力降低15%，防御力降低28%，对敌方全体造成等同于海瑟音224%攻击力的物理属性伤害。
处于结界中的敌方目标每受到1次持续伤害，海瑟音对其造成等同于自身92%攻击力的物理属性持续伤害，该伤害在每回合开始时或我方目标单次攻击后触发，且最多触发8次。该伤害不会重复触发此效果。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15" s="6" t="n">
        <x:v>2.24</x:v>
      </x:c>
      <x:c r="G4615" s="6" t="n">
        <x:v>0</x:v>
      </x:c>
      <x:c r="H4615" s="6" t="n">
        <x:v>0.15</x:v>
      </x:c>
      <x:c r="I4615" s="6" t="n">
        <x:v>0</x:v>
      </x:c>
      <x:c r="J4615" s="6" t="str">
        <x:v>[2.24, 3, 0.28, 0.92, 8, 0.15]</x:v>
      </x:c>
      <x:c r="K4615" s="7" t="str">
        <x:v>需确认条件及分段</x:v>
      </x:c>
      <x:c r="L4615" s="6" t="str">
        <x:v>https://raw.githubusercontent.com/Mar-7th/StarRailRes/dbe8cdfcfb0bf657b9fe1cf92d5537f118ccb487/index_new/cn/character_skills.json</x:v>
      </x:c>
    </x:row>
    <x:row r="4616" ht="83" customHeight="1">
      <x:c r="A4616" s="6" t="str">
        <x:v>141003_14</x:v>
      </x:c>
      <x:c r="B4616" s="6" t="str">
        <x:v>141003</x:v>
      </x:c>
      <x:c r="C4616" s="6" t="n">
        <x:v>14</x:v>
      </x:c>
      <x:c r="D4616" s="6" t="str">
        <x:v>绝海回涛，噬魂舞曲</x:v>
      </x:c>
      <x:c r="E4616" s="7" t="str">
        <x:v>海瑟音展开结界，使敌方目标攻击力降低15%，防御力降低29%，对敌方全体造成等同于海瑟音232%攻击力的物理属性伤害。
处于结界中的敌方目标每受到1次持续伤害，海瑟音对其造成等同于自身96%攻击力的物理属性持续伤害，该伤害在每回合开始时或我方目标单次攻击后触发，且最多触发8次。该伤害不会重复触发此效果。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16" s="6" t="n">
        <x:v>2.32</x:v>
      </x:c>
      <x:c r="G4616" s="6" t="n">
        <x:v>0</x:v>
      </x:c>
      <x:c r="H4616" s="6" t="n">
        <x:v>0.15</x:v>
      </x:c>
      <x:c r="I4616" s="6" t="n">
        <x:v>0</x:v>
      </x:c>
      <x:c r="J4616" s="6" t="str">
        <x:v>[2.32, 3, 0.29, 0.96, 8, 0.15]</x:v>
      </x:c>
      <x:c r="K4616" s="7" t="str">
        <x:v>需确认条件及分段</x:v>
      </x:c>
      <x:c r="L4616" s="6" t="str">
        <x:v>https://raw.githubusercontent.com/Mar-7th/StarRailRes/dbe8cdfcfb0bf657b9fe1cf92d5537f118ccb487/index_new/cn/character_skills.json</x:v>
      </x:c>
    </x:row>
    <x:row r="4617" ht="83" customHeight="1">
      <x:c r="A4617" s="6" t="str">
        <x:v>141003_15</x:v>
      </x:c>
      <x:c r="B4617" s="6" t="str">
        <x:v>141003</x:v>
      </x:c>
      <x:c r="C4617" s="6" t="n">
        <x:v>15</x:v>
      </x:c>
      <x:c r="D4617" s="6" t="str">
        <x:v>绝海回涛，噬魂舞曲</x:v>
      </x:c>
      <x:c r="E4617" s="7" t="str">
        <x:v>海瑟音展开结界，使敌方目标攻击力降低15%，防御力降低30%，对敌方全体造成等同于海瑟音240%攻击力的物理属性伤害。
处于结界中的敌方目标每受到1次持续伤害，海瑟音对其造成等同于自身100%攻击力的物理属性持续伤害，该伤害在每回合开始时或我方目标单次攻击后触发，且最多触发8次。该伤害不会重复触发此效果。
结界持续3回合，自身每回合开始时结界持续回合数减1。当海瑟音陷入无法战斗状态时，结界也会被解除。</x:v>
      </x:c>
      <x:c r="F4617" s="6" t="n">
        <x:v>2.4</x:v>
      </x:c>
      <x:c r="G4617" s="6" t="n">
        <x:v>0</x:v>
      </x:c>
      <x:c r="H4617" s="6" t="n">
        <x:v>0.15</x:v>
      </x:c>
      <x:c r="I4617" s="6" t="n">
        <x:v>0</x:v>
      </x:c>
      <x:c r="J4617" s="6" t="str">
        <x:v>[2.4, 3, 0.3, 1, 8, 0.15]</x:v>
      </x:c>
      <x:c r="K4617" s="7" t="str">
        <x:v>需确认条件及分段</x:v>
      </x:c>
      <x:c r="L4617" s="6" t="str">
        <x:v>https://raw.githubusercontent.com/Mar-7th/StarRailRes/dbe8cdfcfb0bf657b9fe1cf92d5537f118ccb487/index_new/cn/character_skills.json</x:v>
      </x:c>
    </x:row>
    <x:row r="4618" ht="83" customHeight="1">
      <x:c r="A4618" s="6" t="str">
        <x:v>141004_1</x:v>
      </x:c>
      <x:c r="B4618" s="6" t="str">
        <x:v>141004</x:v>
      </x:c>
      <x:c r="C4618" s="6" t="n">
        <x:v>1</x:v>
      </x:c>
      <x:c r="D4618" s="6" t="str">
        <x:v>海妖在欢唱</x:v>
      </x:c>
      <x:c r="E4618" s="7" t="str">
        <x:v>我方目标攻击时，海瑟音有100%的基础概率使被击中的敌方目标陷入风化/裂伤/灼烧/触电其中1种状态，且会优先陷入不同的状态。
风化/灼烧/触电状态下，敌方目标每回合开始时受到等同于海瑟音10%攻击力的风/火/雷属性的持续伤害，持续2回合。
裂伤状态下，敌方目标每回合开始时受到等同于自身20%生命上限的物理属性持续伤害，最多不超过海瑟音攻击力的10%，持续2回合。</x:v>
      </x:c>
      <x:c r="F4618" s="6" t="n">
        <x:v>0</x:v>
      </x:c>
      <x:c r="G4618" s="6" t="n">
        <x:v>0</x:v>
      </x:c>
      <x:c r="H4618" s="6" t="n">
        <x:v>0</x:v>
      </x:c>
      <x:c r="I4618" s="6" t="n">
        <x:v>0</x:v>
      </x:c>
      <x:c r="J4618" s="6" t="str">
        <x:v>[1, 0.1, 0.2, 0.1, 2]</x:v>
      </x:c>
      <x:c r="K4618" s="7" t="str">
        <x:v>无首段伤害倍率，请覆盖或设为辅助技能</x:v>
      </x:c>
      <x:c r="L4618" s="6" t="str">
        <x:v>https://raw.githubusercontent.com/Mar-7th/StarRailRes/dbe8cdfcfb0bf657b9fe1cf92d5537f118ccb487/index_new/cn/character_skills.json</x:v>
      </x:c>
    </x:row>
    <x:row r="4619" ht="83" customHeight="1">
      <x:c r="A4619" s="6" t="str">
        <x:v>141004_2</x:v>
      </x:c>
      <x:c r="B4619" s="6" t="str">
        <x:v>141004</x:v>
      </x:c>
      <x:c r="C4619" s="6" t="n">
        <x:v>2</x:v>
      </x:c>
      <x:c r="D4619" s="6" t="str">
        <x:v>海妖在欢唱</x:v>
      </x:c>
      <x:c r="E4619" s="7" t="str">
        <x:v>我方目标攻击时，海瑟音有100%的基础概率使被击中的敌方目标陷入风化/裂伤/灼烧/触电其中1种状态，且会优先陷入不同的状态。
风化/灼烧/触电状态下，敌方目标每回合开始时受到等同于海瑟音11.65%攻击力的风/火/雷属性的持续伤害，持续2回合。
裂伤状态下，敌方目标每回合开始时受到等同于自身20%生命上限的物理属性持续伤害，最多不超过海瑟音攻击力的11.65%，持续2回合。</x:v>
      </x:c>
      <x:c r="F4619" s="6" t="n">
        <x:v>0</x:v>
      </x:c>
      <x:c r="G4619" s="6" t="n">
        <x:v>0</x:v>
      </x:c>
      <x:c r="H4619" s="6" t="n">
        <x:v>0</x:v>
      </x:c>
      <x:c r="I4619" s="6" t="n">
        <x:v>0</x:v>
      </x:c>
      <x:c r="J4619" s="6" t="str">
        <x:v>[1, 0.1165, 0.2, 0.1165, 2]</x:v>
      </x:c>
      <x:c r="K4619" s="7" t="str">
        <x:v>无首段伤害倍率，请覆盖或设为辅助技能</x:v>
      </x:c>
      <x:c r="L4619" s="6" t="str">
        <x:v>https://raw.githubusercontent.com/Mar-7th/StarRailRes/dbe8cdfcfb0bf657b9fe1cf92d5537f118ccb487/index_new/cn/character_skills.json</x:v>
      </x:c>
    </x:row>
    <x:row r="4620" ht="83" customHeight="1">
      <x:c r="A4620" s="6" t="str">
        <x:v>141004_3</x:v>
      </x:c>
      <x:c r="B4620" s="6" t="str">
        <x:v>141004</x:v>
      </x:c>
      <x:c r="C4620" s="6" t="n">
        <x:v>3</x:v>
      </x:c>
      <x:c r="D4620" s="6" t="str">
        <x:v>海妖在欢唱</x:v>
      </x:c>
      <x:c r="E4620" s="7" t="str">
        <x:v>我方目标攻击时，海瑟音有100%的基础概率使被击中的敌方目标陷入风化/裂伤/灼烧/触电其中1种状态，且会优先陷入不同的状态。
风化/灼烧/触电状态下，敌方目标每回合开始时受到等同于海瑟音13.3%攻击力的风/火/雷属性的持续伤害，持续2回合。
裂伤状态下，敌方目标每回合开始时受到等同于自身20%生命上限的物理属性持续伤害，最多不超过海瑟音攻击力的13.3%，持续2回合。</x:v>
      </x:c>
      <x:c r="F4620" s="6" t="n">
        <x:v>0</x:v>
      </x:c>
      <x:c r="G4620" s="6" t="n">
        <x:v>0</x:v>
      </x:c>
      <x:c r="H4620" s="6" t="n">
        <x:v>0</x:v>
      </x:c>
      <x:c r="I4620" s="6" t="n">
        <x:v>0</x:v>
      </x:c>
      <x:c r="J4620" s="6" t="str">
        <x:v>[1, 0.133, 0.2, 0.133, 2]</x:v>
      </x:c>
      <x:c r="K4620" s="7" t="str">
        <x:v>无首段伤害倍率，请覆盖或设为辅助技能</x:v>
      </x:c>
      <x:c r="L4620" s="6" t="str">
        <x:v>https://raw.githubusercontent.com/Mar-7th/StarRailRes/dbe8cdfcfb0bf657b9fe1cf92d5537f118ccb487/index_new/cn/character_skills.json</x:v>
      </x:c>
    </x:row>
    <x:row r="4621" ht="83" customHeight="1">
      <x:c r="A4621" s="6" t="str">
        <x:v>141004_4</x:v>
      </x:c>
      <x:c r="B4621" s="6" t="str">
        <x:v>141004</x:v>
      </x:c>
      <x:c r="C4621" s="6" t="n">
        <x:v>4</x:v>
      </x:c>
      <x:c r="D4621" s="6" t="str">
        <x:v>海妖在欢唱</x:v>
      </x:c>
      <x:c r="E4621" s="7" t="str">
        <x:v>我方目标攻击时，海瑟音有100%的基础概率使被击中的敌方目标陷入风化/裂伤/灼烧/触电其中1种状态，且会优先陷入不同的状态。
风化/灼烧/触电状态下，敌方目标每回合开始时受到等同于海瑟音14.95%攻击力的风/火/雷属性的持续伤害，持续2回合。
裂伤状态下，敌方目标每回合开始时受到等同于自身20%生命上限的物理属性持续伤害，最多不超过海瑟音攻击力的14.95%，持续2回合。</x:v>
      </x:c>
      <x:c r="F4621" s="6" t="n">
        <x:v>0</x:v>
      </x:c>
      <x:c r="G4621" s="6" t="n">
        <x:v>0</x:v>
      </x:c>
      <x:c r="H4621" s="6" t="n">
        <x:v>0</x:v>
      </x:c>
      <x:c r="I4621" s="6" t="n">
        <x:v>0</x:v>
      </x:c>
      <x:c r="J4621" s="6" t="str">
        <x:v>[1, 0.1495, 0.2, 0.1495, 2]</x:v>
      </x:c>
      <x:c r="K4621" s="7" t="str">
        <x:v>无首段伤害倍率，请覆盖或设为辅助技能</x:v>
      </x:c>
      <x:c r="L4621" s="6" t="str">
        <x:v>https://raw.githubusercontent.com/Mar-7th/StarRailRes/dbe8cdfcfb0bf657b9fe1cf92d5537f118ccb487/index_new/cn/character_skills.json</x:v>
      </x:c>
    </x:row>
    <x:row r="4622" ht="83" customHeight="1">
      <x:c r="A4622" s="6" t="str">
        <x:v>141004_5</x:v>
      </x:c>
      <x:c r="B4622" s="6" t="str">
        <x:v>141004</x:v>
      </x:c>
      <x:c r="C4622" s="6" t="n">
        <x:v>5</x:v>
      </x:c>
      <x:c r="D4622" s="6" t="str">
        <x:v>海妖在欢唱</x:v>
      </x:c>
      <x:c r="E4622" s="7" t="str">
        <x:v>我方目标攻击时，海瑟音有100%的基础概率使被击中的敌方目标陷入风化/裂伤/灼烧/触电其中1种状态，且会优先陷入不同的状态。
风化/灼烧/触电状态下，敌方目标每回合开始时受到等同于海瑟音16.6%攻击力的风/火/雷属性的持续伤害，持续2回合。
裂伤状态下，敌方目标每回合开始时受到等同于自身20%生命上限的物理属性持续伤害，最多不超过海瑟音攻击力的16.6%，持续2回合。</x:v>
      </x:c>
      <x:c r="F4622" s="6" t="n">
        <x:v>0</x:v>
      </x:c>
      <x:c r="G4622" s="6" t="n">
        <x:v>0</x:v>
      </x:c>
      <x:c r="H4622" s="6" t="n">
        <x:v>0</x:v>
      </x:c>
      <x:c r="I4622" s="6" t="n">
        <x:v>0</x:v>
      </x:c>
      <x:c r="J4622" s="6" t="str">
        <x:v>[1, 0.166, 0.2, 0.166, 2]</x:v>
      </x:c>
      <x:c r="K4622" s="7" t="str">
        <x:v>无首段伤害倍率，请覆盖或设为辅助技能</x:v>
      </x:c>
      <x:c r="L4622" s="6" t="str">
        <x:v>https://raw.githubusercontent.com/Mar-7th/StarRailRes/dbe8cdfcfb0bf657b9fe1cf92d5537f118ccb487/index_new/cn/character_skills.json</x:v>
      </x:c>
    </x:row>
    <x:row r="4623" ht="83" customHeight="1">
      <x:c r="A4623" s="6" t="str">
        <x:v>141004_6</x:v>
      </x:c>
      <x:c r="B4623" s="6" t="str">
        <x:v>141004</x:v>
      </x:c>
      <x:c r="C4623" s="6" t="n">
        <x:v>6</x:v>
      </x:c>
      <x:c r="D4623" s="6" t="str">
        <x:v>海妖在欢唱</x:v>
      </x:c>
      <x:c r="E4623" s="7" t="str">
        <x:v>我方目标攻击时，海瑟音有100%的基础概率使被击中的敌方目标陷入风化/裂伤/灼烧/触电其中1种状态，且会优先陷入不同的状态。
风化/灼烧/触电状态下，敌方目标每回合开始时受到等同于海瑟音18.25%攻击力的风/火/雷属性的持续伤害，持续2回合。
裂伤状态下，敌方目标每回合开始时受到等同于自身20%生命上限的物理属性持续伤害，最多不超过海瑟音攻击力的18.25%，持续2回合。</x:v>
      </x:c>
      <x:c r="F4623" s="6" t="n">
        <x:v>0</x:v>
      </x:c>
      <x:c r="G4623" s="6" t="n">
        <x:v>0</x:v>
      </x:c>
      <x:c r="H4623" s="6" t="n">
        <x:v>0</x:v>
      </x:c>
      <x:c r="I4623" s="6" t="n">
        <x:v>0</x:v>
      </x:c>
      <x:c r="J4623" s="6" t="str">
        <x:v>[1, 0.1825, 0.2, 0.1825, 2]</x:v>
      </x:c>
      <x:c r="K4623" s="7" t="str">
        <x:v>无首段伤害倍率，请覆盖或设为辅助技能</x:v>
      </x:c>
      <x:c r="L4623" s="6" t="str">
        <x:v>https://raw.githubusercontent.com/Mar-7th/StarRailRes/dbe8cdfcfb0bf657b9fe1cf92d5537f118ccb487/index_new/cn/character_skills.json</x:v>
      </x:c>
    </x:row>
    <x:row r="4624" ht="83" customHeight="1">
      <x:c r="A4624" s="6" t="str">
        <x:v>141004_7</x:v>
      </x:c>
      <x:c r="B4624" s="6" t="str">
        <x:v>141004</x:v>
      </x:c>
      <x:c r="C4624" s="6" t="n">
        <x:v>7</x:v>
      </x:c>
      <x:c r="D4624" s="6" t="str">
        <x:v>海妖在欢唱</x:v>
      </x:c>
      <x:c r="E4624" s="7" t="str">
        <x:v>我方目标攻击时，海瑟音有100%的基础概率使被击中的敌方目标陷入风化/裂伤/灼烧/触电其中1种状态，且会优先陷入不同的状态。
风化/灼烧/触电状态下，敌方目标每回合开始时受到等同于海瑟音19.75%攻击力的风/火/雷属性的持续伤害，持续2回合。
裂伤状态下，敌方目标每回合开始时受到等同于自身20%生命上限的物理属性持续伤害，最多不超过海瑟音攻击力的19.75%，持续2回合。</x:v>
      </x:c>
      <x:c r="F4624" s="6" t="n">
        <x:v>0</x:v>
      </x:c>
      <x:c r="G4624" s="6" t="n">
        <x:v>0</x:v>
      </x:c>
      <x:c r="H4624" s="6" t="n">
        <x:v>0</x:v>
      </x:c>
      <x:c r="I4624" s="6" t="n">
        <x:v>0</x:v>
      </x:c>
      <x:c r="J4624" s="6" t="str">
        <x:v>[1, 0.1975, 0.2, 0.1975, 2]</x:v>
      </x:c>
      <x:c r="K4624" s="7" t="str">
        <x:v>无首段伤害倍率，请覆盖或设为辅助技能</x:v>
      </x:c>
      <x:c r="L4624" s="6" t="str">
        <x:v>https://raw.githubusercontent.com/Mar-7th/StarRailRes/dbe8cdfcfb0bf657b9fe1cf92d5537f118ccb487/index_new/cn/character_skills.json</x:v>
      </x:c>
    </x:row>
    <x:row r="4625" ht="83" customHeight="1">
      <x:c r="A4625" s="6" t="str">
        <x:v>141004_8</x:v>
      </x:c>
      <x:c r="B4625" s="6" t="str">
        <x:v>141004</x:v>
      </x:c>
      <x:c r="C4625" s="6" t="n">
        <x:v>8</x:v>
      </x:c>
      <x:c r="D4625" s="6" t="str">
        <x:v>海妖在欢唱</x:v>
      </x:c>
      <x:c r="E4625" s="7" t="str">
        <x:v>我方目标攻击时，海瑟音有100%的基础概率使被击中的敌方目标陷入风化/裂伤/灼烧/触电其中1种状态，且会优先陷入不同的状态。
风化/灼烧/触电状态下，敌方目标每回合开始时受到等同于海瑟音21.25%攻击力的风/火/雷属性的持续伤害，持续2回合。
裂伤状态下，敌方目标每回合开始时受到等同于自身20%生命上限的物理属性持续伤害，最多不超过海瑟音攻击力的21.25%，持续2回合。</x:v>
      </x:c>
      <x:c r="F4625" s="6" t="n">
        <x:v>0</x:v>
      </x:c>
      <x:c r="G4625" s="6" t="n">
        <x:v>0</x:v>
      </x:c>
      <x:c r="H4625" s="6" t="n">
        <x:v>0</x:v>
      </x:c>
      <x:c r="I4625" s="6" t="n">
        <x:v>0</x:v>
      </x:c>
      <x:c r="J4625" s="6" t="str">
        <x:v>[1, 0.2125, 0.2, 0.2125, 2]</x:v>
      </x:c>
      <x:c r="K4625" s="7" t="str">
        <x:v>无首段伤害倍率，请覆盖或设为辅助技能</x:v>
      </x:c>
      <x:c r="L4625" s="6" t="str">
        <x:v>https://raw.githubusercontent.com/Mar-7th/StarRailRes/dbe8cdfcfb0bf657b9fe1cf92d5537f118ccb487/index_new/cn/character_skills.json</x:v>
      </x:c>
    </x:row>
    <x:row r="4626" ht="83" customHeight="1">
      <x:c r="A4626" s="6" t="str">
        <x:v>141004_9</x:v>
      </x:c>
      <x:c r="B4626" s="6" t="str">
        <x:v>141004</x:v>
      </x:c>
      <x:c r="C4626" s="6" t="n">
        <x:v>9</x:v>
      </x:c>
      <x:c r="D4626" s="6" t="str">
        <x:v>海妖在欢唱</x:v>
      </x:c>
      <x:c r="E4626" s="7" t="str">
        <x:v>我方目标攻击时，海瑟音有100%的基础概率使被击中的敌方目标陷入风化/裂伤/灼烧/触电其中1种状态，且会优先陷入不同的状态。
风化/灼烧/触电状态下，敌方目标每回合开始时受到等同于海瑟音23.13%攻击力的风/火/雷属性的持续伤害，持续2回合。
裂伤状态下，敌方目标每回合开始时受到等同于自身20%生命上限的物理属性持续伤害，最多不超过海瑟音攻击力的23.13%，持续2回合。</x:v>
      </x:c>
      <x:c r="F4626" s="6" t="n">
        <x:v>0</x:v>
      </x:c>
      <x:c r="G4626" s="6" t="n">
        <x:v>0</x:v>
      </x:c>
      <x:c r="H4626" s="6" t="n">
        <x:v>0</x:v>
      </x:c>
      <x:c r="I4626" s="6" t="n">
        <x:v>0</x:v>
      </x:c>
      <x:c r="J4626" s="6" t="str">
        <x:v>[1, 0.2313, 0.2, 0.2313, 2]</x:v>
      </x:c>
      <x:c r="K4626" s="7" t="str">
        <x:v>无首段伤害倍率，请覆盖或设为辅助技能</x:v>
      </x:c>
      <x:c r="L4626" s="6" t="str">
        <x:v>https://raw.githubusercontent.com/Mar-7th/StarRailRes/dbe8cdfcfb0bf657b9fe1cf92d5537f118ccb487/index_new/cn/character_skills.json</x:v>
      </x:c>
    </x:row>
    <x:row r="4627" ht="83" customHeight="1">
      <x:c r="A4627" s="6" t="str">
        <x:v>141004_10</x:v>
      </x:c>
      <x:c r="B4627" s="6" t="str">
        <x:v>141004</x:v>
      </x:c>
      <x:c r="C4627" s="6" t="n">
        <x:v>10</x:v>
      </x:c>
      <x:c r="D4627" s="6" t="str">
        <x:v>海妖在欢唱</x:v>
      </x:c>
      <x:c r="E4627" s="7" t="str">
        <x:v>我方目标攻击时，海瑟音有100%的基础概率使被击中的敌方目标陷入风化/裂伤/灼烧/触电其中1种状态，且会优先陷入不同的状态。
风化/灼烧/触电状态下，敌方目标每回合开始时受到等同于海瑟音25%攻击力的风/火/雷属性的持续伤害，持续2回合。
裂伤状态下，敌方目标每回合开始时受到等同于自身20%生命上限的物理属性持续伤害，最多不超过海瑟音攻击力的25%，持续2回合。</x:v>
      </x:c>
      <x:c r="F4627" s="6" t="n">
        <x:v>0</x:v>
      </x:c>
      <x:c r="G4627" s="6" t="n">
        <x:v>0</x:v>
      </x:c>
      <x:c r="H4627" s="6" t="n">
        <x:v>0</x:v>
      </x:c>
      <x:c r="I4627" s="6" t="n">
        <x:v>0</x:v>
      </x:c>
      <x:c r="J4627" s="6" t="str">
        <x:v>[1, 0.25, 0.2, 0.25, 2]</x:v>
      </x:c>
      <x:c r="K4627" s="7" t="str">
        <x:v>无首段伤害倍率，请覆盖或设为辅助技能</x:v>
      </x:c>
      <x:c r="L4627" s="6" t="str">
        <x:v>https://raw.githubusercontent.com/Mar-7th/StarRailRes/dbe8cdfcfb0bf657b9fe1cf92d5537f118ccb487/index_new/cn/character_skills.json</x:v>
      </x:c>
    </x:row>
    <x:row r="4628" ht="83" customHeight="1">
      <x:c r="A4628" s="6" t="str">
        <x:v>141004_11</x:v>
      </x:c>
      <x:c r="B4628" s="6" t="str">
        <x:v>141004</x:v>
      </x:c>
      <x:c r="C4628" s="6" t="n">
        <x:v>11</x:v>
      </x:c>
      <x:c r="D4628" s="6" t="str">
        <x:v>海妖在欢唱</x:v>
      </x:c>
      <x:c r="E4628" s="7" t="str">
        <x:v>我方目标攻击时，海瑟音有100%的基础概率使被击中的敌方目标陷入风化/裂伤/灼烧/触电其中1种状态，且会优先陷入不同的状态。
风化/灼烧/触电状态下，敌方目标每回合开始时受到等同于海瑟音26.25%攻击力的风/火/雷属性的持续伤害，持续2回合。
裂伤状态下，敌方目标每回合开始时受到等同于自身20%生命上限的物理属性持续伤害，最多不超过海瑟音攻击力的26.25%，持续2回合。</x:v>
      </x:c>
      <x:c r="F4628" s="6" t="n">
        <x:v>0</x:v>
      </x:c>
      <x:c r="G4628" s="6" t="n">
        <x:v>0</x:v>
      </x:c>
      <x:c r="H4628" s="6" t="n">
        <x:v>0</x:v>
      </x:c>
      <x:c r="I4628" s="6" t="n">
        <x:v>0</x:v>
      </x:c>
      <x:c r="J4628" s="6" t="str">
        <x:v>[1, 0.2625, 0.2, 0.2625, 2]</x:v>
      </x:c>
      <x:c r="K4628" s="7" t="str">
        <x:v>无首段伤害倍率，请覆盖或设为辅助技能</x:v>
      </x:c>
      <x:c r="L4628" s="6" t="str">
        <x:v>https://raw.githubusercontent.com/Mar-7th/StarRailRes/dbe8cdfcfb0bf657b9fe1cf92d5537f118ccb487/index_new/cn/character_skills.json</x:v>
      </x:c>
    </x:row>
    <x:row r="4629" ht="83" customHeight="1">
      <x:c r="A4629" s="6" t="str">
        <x:v>141004_12</x:v>
      </x:c>
      <x:c r="B4629" s="6" t="str">
        <x:v>141004</x:v>
      </x:c>
      <x:c r="C4629" s="6" t="n">
        <x:v>12</x:v>
      </x:c>
      <x:c r="D4629" s="6" t="str">
        <x:v>海妖在欢唱</x:v>
      </x:c>
      <x:c r="E4629" s="7" t="str">
        <x:v>我方目标攻击时，海瑟音有100%的基础概率使被击中的敌方目标陷入风化/裂伤/灼烧/触电其中1种状态，且会优先陷入不同的状态。
风化/灼烧/触电状态下，敌方目标每回合开始时受到等同于海瑟音27.5%攻击力的风/火/雷属性的持续伤害，持续2回合。
裂伤状态下，敌方目标每回合开始时受到等同于自身20%生命上限的物理属性持续伤害，最多不超过海瑟音攻击力的27.5%，持续2回合。</x:v>
      </x:c>
      <x:c r="F4629" s="6" t="n">
        <x:v>0</x:v>
      </x:c>
      <x:c r="G4629" s="6" t="n">
        <x:v>0</x:v>
      </x:c>
      <x:c r="H4629" s="6" t="n">
        <x:v>0</x:v>
      </x:c>
      <x:c r="I4629" s="6" t="n">
        <x:v>0</x:v>
      </x:c>
      <x:c r="J4629" s="6" t="str">
        <x:v>[1, 0.275, 0.2, 0.275, 2]</x:v>
      </x:c>
      <x:c r="K4629" s="7" t="str">
        <x:v>无首段伤害倍率，请覆盖或设为辅助技能</x:v>
      </x:c>
      <x:c r="L4629" s="6" t="str">
        <x:v>https://raw.githubusercontent.com/Mar-7th/StarRailRes/dbe8cdfcfb0bf657b9fe1cf92d5537f118ccb487/index_new/cn/character_skills.json</x:v>
      </x:c>
    </x:row>
    <x:row r="4630" ht="83" customHeight="1">
      <x:c r="A4630" s="6" t="str">
        <x:v>141004_13</x:v>
      </x:c>
      <x:c r="B4630" s="6" t="str">
        <x:v>141004</x:v>
      </x:c>
      <x:c r="C4630" s="6" t="n">
        <x:v>13</x:v>
      </x:c>
      <x:c r="D4630" s="6" t="str">
        <x:v>海妖在欢唱</x:v>
      </x:c>
      <x:c r="E4630" s="7" t="str">
        <x:v>我方目标攻击时，海瑟音有100%的基础概率使被击中的敌方目标陷入风化/裂伤/灼烧/触电其中1种状态，且会优先陷入不同的状态。
风化/灼烧/触电状态下，敌方目标每回合开始时受到等同于海瑟音28.75%攻击力的风/火/雷属性的持续伤害，持续2回合。
裂伤状态下，敌方目标每回合开始时受到等同于自身20%生命上限的物理属性持续伤害，最多不超过海瑟音攻击力的28.75%，持续2回合。</x:v>
      </x:c>
      <x:c r="F4630" s="6" t="n">
        <x:v>0</x:v>
      </x:c>
      <x:c r="G4630" s="6" t="n">
        <x:v>0</x:v>
      </x:c>
      <x:c r="H4630" s="6" t="n">
        <x:v>0</x:v>
      </x:c>
      <x:c r="I4630" s="6" t="n">
        <x:v>0</x:v>
      </x:c>
      <x:c r="J4630" s="6" t="str">
        <x:v>[1, 0.2875, 0.2, 0.2875, 2]</x:v>
      </x:c>
      <x:c r="K4630" s="7" t="str">
        <x:v>无首段伤害倍率，请覆盖或设为辅助技能</x:v>
      </x:c>
      <x:c r="L4630" s="6" t="str">
        <x:v>https://raw.githubusercontent.com/Mar-7th/StarRailRes/dbe8cdfcfb0bf657b9fe1cf92d5537f118ccb487/index_new/cn/character_skills.json</x:v>
      </x:c>
    </x:row>
    <x:row r="4631" ht="83" customHeight="1">
      <x:c r="A4631" s="6" t="str">
        <x:v>141004_14</x:v>
      </x:c>
      <x:c r="B4631" s="6" t="str">
        <x:v>141004</x:v>
      </x:c>
      <x:c r="C4631" s="6" t="n">
        <x:v>14</x:v>
      </x:c>
      <x:c r="D4631" s="6" t="str">
        <x:v>海妖在欢唱</x:v>
      </x:c>
      <x:c r="E4631" s="7" t="str">
        <x:v>我方目标攻击时，海瑟音有100%的基础概率使被击中的敌方目标陷入风化/裂伤/灼烧/触电其中1种状态，且会优先陷入不同的状态。
风化/灼烧/触电状态下，敌方目标每回合开始时受到等同于海瑟音30%攻击力的风/火/雷属性的持续伤害，持续2回合。
裂伤状态下，敌方目标每回合开始时受到等同于自身20%生命上限的物理属性持续伤害，最多不超过海瑟音攻击力的30%，持续2回合。</x:v>
      </x:c>
      <x:c r="F4631" s="6" t="n">
        <x:v>0</x:v>
      </x:c>
      <x:c r="G4631" s="6" t="n">
        <x:v>0</x:v>
      </x:c>
      <x:c r="H4631" s="6" t="n">
        <x:v>0</x:v>
      </x:c>
      <x:c r="I4631" s="6" t="n">
        <x:v>0</x:v>
      </x:c>
      <x:c r="J4631" s="6" t="str">
        <x:v>[1, 0.3, 0.2, 0.3, 2]</x:v>
      </x:c>
      <x:c r="K4631" s="7" t="str">
        <x:v>无首段伤害倍率，请覆盖或设为辅助技能</x:v>
      </x:c>
      <x:c r="L4631" s="6" t="str">
        <x:v>https://raw.githubusercontent.com/Mar-7th/StarRailRes/dbe8cdfcfb0bf657b9fe1cf92d5537f118ccb487/index_new/cn/character_skills.json</x:v>
      </x:c>
    </x:row>
    <x:row r="4632" ht="83" customHeight="1">
      <x:c r="A4632" s="6" t="str">
        <x:v>141004_15</x:v>
      </x:c>
      <x:c r="B4632" s="6" t="str">
        <x:v>141004</x:v>
      </x:c>
      <x:c r="C4632" s="6" t="n">
        <x:v>15</x:v>
      </x:c>
      <x:c r="D4632" s="6" t="str">
        <x:v>海妖在欢唱</x:v>
      </x:c>
      <x:c r="E4632" s="7" t="str">
        <x:v>我方目标攻击时，海瑟音有100%的基础概率使被击中的敌方目标陷入风化/裂伤/灼烧/触电其中1种状态，且会优先陷入不同的状态。
风化/灼烧/触电状态下，敌方目标每回合开始时受到等同于海瑟音31.25%攻击力的风/火/雷属性的持续伤害，持续2回合。
裂伤状态下，敌方目标每回合开始时受到等同于自身20%生命上限的物理属性持续伤害，最多不超过海瑟音攻击力的31.25%，持续2回合。</x:v>
      </x:c>
      <x:c r="F4632" s="6" t="n">
        <x:v>0</x:v>
      </x:c>
      <x:c r="G4632" s="6" t="n">
        <x:v>0</x:v>
      </x:c>
      <x:c r="H4632" s="6" t="n">
        <x:v>0</x:v>
      </x:c>
      <x:c r="I4632" s="6" t="n">
        <x:v>0</x:v>
      </x:c>
      <x:c r="J4632" s="6" t="str">
        <x:v>[1, 0.3125, 0.2, 0.3125, 2]</x:v>
      </x:c>
      <x:c r="K4632" s="7" t="str">
        <x:v>无首段伤害倍率，请覆盖或设为辅助技能</x:v>
      </x:c>
      <x:c r="L4632" s="6" t="str">
        <x:v>https://raw.githubusercontent.com/Mar-7th/StarRailRes/dbe8cdfcfb0bf657b9fe1cf92d5537f118ccb487/index_new/cn/character_skills.json</x:v>
      </x:c>
    </x:row>
    <x:row r="4633" ht="20" customHeight="1">
      <x:c r="A4633" s="6" t="str">
        <x:v>141006_1</x:v>
      </x:c>
      <x:c r="B4633" s="6" t="str">
        <x:v>141006</x:v>
      </x:c>
      <x:c r="C4633" s="6" t="n">
        <x:v>1</x:v>
      </x:c>
      <x:c r="D4633" s="6" t="str">
        <x:v>攻击</x:v>
      </x:c>
      <x:c r="E4633" s="7" t="str">
        <x:v>攻击敌人，进入战斗后削弱敌方目标对应属性韧性。</x:v>
      </x:c>
      <x:c r="F4633" s="6" t="n">
        <x:v>0</x:v>
      </x:c>
      <x:c r="G4633" s="6" t="n">
        <x:v>0</x:v>
      </x:c>
      <x:c r="H4633" s="6" t="n">
        <x:v>0</x:v>
      </x:c>
      <x:c r="I4633" s="6" t="n">
        <x:v>0</x:v>
      </x:c>
      <x:c r="J4633" s="6" t="str">
        <x:v>[]</x:v>
      </x:c>
      <x:c r="K4633" s="7" t="str">
        <x:v>缺少结构化参数，必须覆盖</x:v>
      </x:c>
      <x:c r="L4633" s="6" t="str">
        <x:v>https://raw.githubusercontent.com/Mar-7th/StarRailRes/dbe8cdfcfb0bf657b9fe1cf92d5537f118ccb487/index_new/cn/character_skills.json</x:v>
      </x:c>
    </x:row>
    <x:row r="4634" ht="68" customHeight="1">
      <x:c r="A4634" s="6" t="str">
        <x:v>141007_1</x:v>
      </x:c>
      <x:c r="B4634" s="6" t="str">
        <x:v>141007</x:v>
      </x:c>
      <x:c r="C4634" s="6" t="n">
        <x:v>1</x:v>
      </x:c>
      <x:c r="D4634" s="6" t="str">
        <x:v>于海的栖息地</x:v>
      </x:c>
      <x:c r="E4634" s="7" t="str">
        <x:v>使用秘技后，制造一个持续20秒并自动向前移动的特殊领域，处于特殊领域内的敌人陷入【醉心】状态。【醉心】状态下的敌人不会对我方目标发动攻击，且在领域持续期间跟随领域。
与处于【醉心】状态下的敌人进入战斗后，有100%的基础概率使敌方每个单体目标陷入与海瑟音天赋效果相同的风化/裂伤/灼烧/触电其中2种状态。我方制造的领域效果最多存在1个。</x:v>
      </x:c>
      <x:c r="F4634" s="6" t="n">
        <x:v>0</x:v>
      </x:c>
      <x:c r="G4634" s="6" t="n">
        <x:v>0</x:v>
      </x:c>
      <x:c r="H4634" s="6" t="n">
        <x:v>0</x:v>
      </x:c>
      <x:c r="I4634" s="6" t="n">
        <x:v>0</x:v>
      </x:c>
      <x:c r="J4634" s="6" t="str">
        <x:v>[20, 1, 2]</x:v>
      </x:c>
      <x:c r="K4634" s="7" t="str">
        <x:v>无首段伤害倍率，请覆盖或设为辅助技能</x:v>
      </x:c>
      <x:c r="L4634" s="6" t="str">
        <x:v>https://raw.githubusercontent.com/Mar-7th/StarRailRes/dbe8cdfcfb0bf657b9fe1cf92d5537f118ccb487/index_new/cn/character_skills.json</x:v>
      </x:c>
    </x:row>
    <x:row r="4635" ht="20" customHeight="1">
      <x:c r="A4635" s="6" t="str">
        <x:v>141201_1</x:v>
      </x:c>
      <x:c r="B4635" s="6" t="str">
        <x:v>141201</x:v>
      </x:c>
      <x:c r="C4635" s="6" t="n">
        <x:v>1</x:v>
      </x:c>
      <x:c r="D4635" s="6" t="str">
        <x:v>易位，兵贵神速</x:v>
      </x:c>
      <x:c r="E4635" s="7" t="str">
        <x:v>对指定敌方单体造成等同于刻律德菈50%攻击力的风属性伤害。</x:v>
      </x:c>
      <x:c r="F4635" s="6" t="n">
        <x:v>0.5</x:v>
      </x:c>
      <x:c r="G4635" s="6" t="n">
        <x:v>0</x:v>
      </x:c>
      <x:c r="H4635" s="6" t="n">
        <x:v>0</x:v>
      </x:c>
      <x:c r="I4635" s="6" t="n">
        <x:v>0</x:v>
      </x:c>
      <x:c r="J4635" s="6" t="str">
        <x:v>[0.5]</x:v>
      </x:c>
      <x:c r="K4635" s="7" t="str">
        <x:v>需确认条件及分段</x:v>
      </x:c>
      <x:c r="L4635" s="6" t="str">
        <x:v>https://raw.githubusercontent.com/Mar-7th/StarRailRes/dbe8cdfcfb0bf657b9fe1cf92d5537f118ccb487/index_new/cn/character_skills.json</x:v>
      </x:c>
    </x:row>
    <x:row r="4636" ht="20" customHeight="1">
      <x:c r="A4636" s="6" t="str">
        <x:v>141201_2</x:v>
      </x:c>
      <x:c r="B4636" s="6" t="str">
        <x:v>141201</x:v>
      </x:c>
      <x:c r="C4636" s="6" t="n">
        <x:v>2</x:v>
      </x:c>
      <x:c r="D4636" s="6" t="str">
        <x:v>易位，兵贵神速</x:v>
      </x:c>
      <x:c r="E4636" s="7" t="str">
        <x:v>对指定敌方单体造成等同于刻律德菈60%攻击力的风属性伤害。</x:v>
      </x:c>
      <x:c r="F4636" s="6" t="n">
        <x:v>0.6</x:v>
      </x:c>
      <x:c r="G4636" s="6" t="n">
        <x:v>0</x:v>
      </x:c>
      <x:c r="H4636" s="6" t="n">
        <x:v>0</x:v>
      </x:c>
      <x:c r="I4636" s="6" t="n">
        <x:v>0</x:v>
      </x:c>
      <x:c r="J4636" s="6" t="str">
        <x:v>[0.6]</x:v>
      </x:c>
      <x:c r="K4636" s="7" t="str">
        <x:v>需确认条件及分段</x:v>
      </x:c>
      <x:c r="L4636" s="6" t="str">
        <x:v>https://raw.githubusercontent.com/Mar-7th/StarRailRes/dbe8cdfcfb0bf657b9fe1cf92d5537f118ccb487/index_new/cn/character_skills.json</x:v>
      </x:c>
    </x:row>
    <x:row r="4637" ht="20" customHeight="1">
      <x:c r="A4637" s="6" t="str">
        <x:v>141201_3</x:v>
      </x:c>
      <x:c r="B4637" s="6" t="str">
        <x:v>141201</x:v>
      </x:c>
      <x:c r="C4637" s="6" t="n">
        <x:v>3</x:v>
      </x:c>
      <x:c r="D4637" s="6" t="str">
        <x:v>易位，兵贵神速</x:v>
      </x:c>
      <x:c r="E4637" s="7" t="str">
        <x:v>对指定敌方单体造成等同于刻律德菈70%攻击力的风属性伤害。</x:v>
      </x:c>
      <x:c r="F4637" s="6" t="n">
        <x:v>0.7</x:v>
      </x:c>
      <x:c r="G4637" s="6" t="n">
        <x:v>0</x:v>
      </x:c>
      <x:c r="H4637" s="6" t="n">
        <x:v>0</x:v>
      </x:c>
      <x:c r="I4637" s="6" t="n">
        <x:v>0</x:v>
      </x:c>
      <x:c r="J4637" s="6" t="str">
        <x:v>[0.7]</x:v>
      </x:c>
      <x:c r="K4637" s="7" t="str">
        <x:v>需确认条件及分段</x:v>
      </x:c>
      <x:c r="L4637" s="6" t="str">
        <x:v>https://raw.githubusercontent.com/Mar-7th/StarRailRes/dbe8cdfcfb0bf657b9fe1cf92d5537f118ccb487/index_new/cn/character_skills.json</x:v>
      </x:c>
    </x:row>
    <x:row r="4638" ht="20" customHeight="1">
      <x:c r="A4638" s="6" t="str">
        <x:v>141201_4</x:v>
      </x:c>
      <x:c r="B4638" s="6" t="str">
        <x:v>141201</x:v>
      </x:c>
      <x:c r="C4638" s="6" t="n">
        <x:v>4</x:v>
      </x:c>
      <x:c r="D4638" s="6" t="str">
        <x:v>易位，兵贵神速</x:v>
      </x:c>
      <x:c r="E4638" s="7" t="str">
        <x:v>对指定敌方单体造成等同于刻律德菈80%攻击力的风属性伤害。</x:v>
      </x:c>
      <x:c r="F4638" s="6" t="n">
        <x:v>0.8</x:v>
      </x:c>
      <x:c r="G4638" s="6" t="n">
        <x:v>0</x:v>
      </x:c>
      <x:c r="H4638" s="6" t="n">
        <x:v>0</x:v>
      </x:c>
      <x:c r="I4638" s="6" t="n">
        <x:v>0</x:v>
      </x:c>
      <x:c r="J4638" s="6" t="str">
        <x:v>[0.8]</x:v>
      </x:c>
      <x:c r="K4638" s="7" t="str">
        <x:v>需确认条件及分段</x:v>
      </x:c>
      <x:c r="L4638" s="6" t="str">
        <x:v>https://raw.githubusercontent.com/Mar-7th/StarRailRes/dbe8cdfcfb0bf657b9fe1cf92d5537f118ccb487/index_new/cn/character_skills.json</x:v>
      </x:c>
    </x:row>
    <x:row r="4639" ht="20" customHeight="1">
      <x:c r="A4639" s="6" t="str">
        <x:v>141201_5</x:v>
      </x:c>
      <x:c r="B4639" s="6" t="str">
        <x:v>141201</x:v>
      </x:c>
      <x:c r="C4639" s="6" t="n">
        <x:v>5</x:v>
      </x:c>
      <x:c r="D4639" s="6" t="str">
        <x:v>易位，兵贵神速</x:v>
      </x:c>
      <x:c r="E4639" s="7" t="str">
        <x:v>对指定敌方单体造成等同于刻律德菈90%攻击力的风属性伤害。</x:v>
      </x:c>
      <x:c r="F4639" s="6" t="n">
        <x:v>0.9</x:v>
      </x:c>
      <x:c r="G4639" s="6" t="n">
        <x:v>0</x:v>
      </x:c>
      <x:c r="H4639" s="6" t="n">
        <x:v>0</x:v>
      </x:c>
      <x:c r="I4639" s="6" t="n">
        <x:v>0</x:v>
      </x:c>
      <x:c r="J4639" s="6" t="str">
        <x:v>[0.9]</x:v>
      </x:c>
      <x:c r="K4639" s="7" t="str">
        <x:v>需确认条件及分段</x:v>
      </x:c>
      <x:c r="L4639" s="6" t="str">
        <x:v>https://raw.githubusercontent.com/Mar-7th/StarRailRes/dbe8cdfcfb0bf657b9fe1cf92d5537f118ccb487/index_new/cn/character_skills.json</x:v>
      </x:c>
    </x:row>
    <x:row r="4640" ht="20" customHeight="1">
      <x:c r="A4640" s="6" t="str">
        <x:v>141201_6</x:v>
      </x:c>
      <x:c r="B4640" s="6" t="str">
        <x:v>141201</x:v>
      </x:c>
      <x:c r="C4640" s="6" t="n">
        <x:v>6</x:v>
      </x:c>
      <x:c r="D4640" s="6" t="str">
        <x:v>易位，兵贵神速</x:v>
      </x:c>
      <x:c r="E4640" s="7" t="str">
        <x:v>对指定敌方单体造成等同于刻律德菈100%攻击力的风属性伤害。</x:v>
      </x:c>
      <x:c r="F4640" s="6" t="n">
        <x:v>1</x:v>
      </x:c>
      <x:c r="G4640" s="6" t="n">
        <x:v>0</x:v>
      </x:c>
      <x:c r="H4640" s="6" t="n">
        <x:v>0</x:v>
      </x:c>
      <x:c r="I4640" s="6" t="n">
        <x:v>0</x:v>
      </x:c>
      <x:c r="J4640" s="6" t="str">
        <x:v>[1]</x:v>
      </x:c>
      <x:c r="K4640" s="7" t="str">
        <x:v>需确认条件及分段</x:v>
      </x:c>
      <x:c r="L4640" s="6" t="str">
        <x:v>https://raw.githubusercontent.com/Mar-7th/StarRailRes/dbe8cdfcfb0bf657b9fe1cf92d5537f118ccb487/index_new/cn/character_skills.json</x:v>
      </x:c>
    </x:row>
    <x:row r="4641" ht="20" customHeight="1">
      <x:c r="A4641" s="6" t="str">
        <x:v>141201_7</x:v>
      </x:c>
      <x:c r="B4641" s="6" t="str">
        <x:v>141201</x:v>
      </x:c>
      <x:c r="C4641" s="6" t="n">
        <x:v>7</x:v>
      </x:c>
      <x:c r="D4641" s="6" t="str">
        <x:v>易位，兵贵神速</x:v>
      </x:c>
      <x:c r="E4641" s="7" t="str">
        <x:v>对指定敌方单体造成等同于刻律德菈110%攻击力的风属性伤害。</x:v>
      </x:c>
      <x:c r="F4641" s="6" t="n">
        <x:v>1.1</x:v>
      </x:c>
      <x:c r="G4641" s="6" t="n">
        <x:v>0</x:v>
      </x:c>
      <x:c r="H4641" s="6" t="n">
        <x:v>0</x:v>
      </x:c>
      <x:c r="I4641" s="6" t="n">
        <x:v>0</x:v>
      </x:c>
      <x:c r="J4641" s="6" t="str">
        <x:v>[1.1]</x:v>
      </x:c>
      <x:c r="K4641" s="7" t="str">
        <x:v>需确认条件及分段</x:v>
      </x:c>
      <x:c r="L4641" s="6" t="str">
        <x:v>https://raw.githubusercontent.com/Mar-7th/StarRailRes/dbe8cdfcfb0bf657b9fe1cf92d5537f118ccb487/index_new/cn/character_skills.json</x:v>
      </x:c>
    </x:row>
    <x:row r="4642" ht="20" customHeight="1">
      <x:c r="A4642" s="6" t="str">
        <x:v>141201_8</x:v>
      </x:c>
      <x:c r="B4642" s="6" t="str">
        <x:v>141201</x:v>
      </x:c>
      <x:c r="C4642" s="6" t="n">
        <x:v>8</x:v>
      </x:c>
      <x:c r="D4642" s="6" t="str">
        <x:v>易位，兵贵神速</x:v>
      </x:c>
      <x:c r="E4642" s="7" t="str">
        <x:v>对指定敌方单体造成等同于刻律德菈120%攻击力的风属性伤害。</x:v>
      </x:c>
      <x:c r="F4642" s="6" t="n">
        <x:v>1.2</x:v>
      </x:c>
      <x:c r="G4642" s="6" t="n">
        <x:v>0</x:v>
      </x:c>
      <x:c r="H4642" s="6" t="n">
        <x:v>0</x:v>
      </x:c>
      <x:c r="I4642" s="6" t="n">
        <x:v>0</x:v>
      </x:c>
      <x:c r="J4642" s="6" t="str">
        <x:v>[1.2]</x:v>
      </x:c>
      <x:c r="K4642" s="7" t="str">
        <x:v>需确认条件及分段</x:v>
      </x:c>
      <x:c r="L4642" s="6" t="str">
        <x:v>https://raw.githubusercontent.com/Mar-7th/StarRailRes/dbe8cdfcfb0bf657b9fe1cf92d5537f118ccb487/index_new/cn/character_skills.json</x:v>
      </x:c>
    </x:row>
    <x:row r="4643" ht="20" customHeight="1">
      <x:c r="A4643" s="6" t="str">
        <x:v>141201_9</x:v>
      </x:c>
      <x:c r="B4643" s="6" t="str">
        <x:v>141201</x:v>
      </x:c>
      <x:c r="C4643" s="6" t="n">
        <x:v>9</x:v>
      </x:c>
      <x:c r="D4643" s="6" t="str">
        <x:v>易位，兵贵神速</x:v>
      </x:c>
      <x:c r="E4643" s="7" t="str">
        <x:v>对指定敌方单体造成等同于刻律德菈130%攻击力的风属性伤害。</x:v>
      </x:c>
      <x:c r="F4643" s="6" t="n">
        <x:v>1.3</x:v>
      </x:c>
      <x:c r="G4643" s="6" t="n">
        <x:v>0</x:v>
      </x:c>
      <x:c r="H4643" s="6" t="n">
        <x:v>0</x:v>
      </x:c>
      <x:c r="I4643" s="6" t="n">
        <x:v>0</x:v>
      </x:c>
      <x:c r="J4643" s="6" t="str">
        <x:v>[1.3]</x:v>
      </x:c>
      <x:c r="K4643" s="7" t="str">
        <x:v>需确认条件及分段</x:v>
      </x:c>
      <x:c r="L4643" s="6" t="str">
        <x:v>https://raw.githubusercontent.com/Mar-7th/StarRailRes/dbe8cdfcfb0bf657b9fe1cf92d5537f118ccb487/index_new/cn/character_skills.json</x:v>
      </x:c>
    </x:row>
    <x:row r="4644" ht="20" customHeight="1">
      <x:c r="A4644" s="6" t="str">
        <x:v>141201_10</x:v>
      </x:c>
      <x:c r="B4644" s="6" t="str">
        <x:v>141201</x:v>
      </x:c>
      <x:c r="C4644" s="6" t="n">
        <x:v>10</x:v>
      </x:c>
      <x:c r="D4644" s="6" t="str">
        <x:v>易位，兵贵神速</x:v>
      </x:c>
      <x:c r="E4644" s="7" t="str">
        <x:v>对指定敌方单体造成等同于刻律德菈140%攻击力的风属性伤害。</x:v>
      </x:c>
      <x:c r="F4644" s="6" t="n">
        <x:v>1.4</x:v>
      </x:c>
      <x:c r="G4644" s="6" t="n">
        <x:v>0</x:v>
      </x:c>
      <x:c r="H4644" s="6" t="n">
        <x:v>0</x:v>
      </x:c>
      <x:c r="I4644" s="6" t="n">
        <x:v>0</x:v>
      </x:c>
      <x:c r="J4644" s="6" t="str">
        <x:v>[1.4]</x:v>
      </x:c>
      <x:c r="K4644" s="7" t="str">
        <x:v>需确认条件及分段</x:v>
      </x:c>
      <x:c r="L4644" s="6" t="str">
        <x:v>https://raw.githubusercontent.com/Mar-7th/StarRailRes/dbe8cdfcfb0bf657b9fe1cf92d5537f118ccb487/index_new/cn/character_skills.json</x:v>
      </x:c>
    </x:row>
    <x:row r="4645" ht="68" customHeight="1">
      <x:c r="A4645" s="6" t="str">
        <x:v>141202_1</x:v>
      </x:c>
      <x:c r="B4645" s="6" t="str">
        <x:v>141202</x:v>
      </x:c>
      <x:c r="C4645" s="6" t="n">
        <x:v>1</x:v>
      </x:c>
      <x:c r="D4645" s="6" t="str">
        <x:v>升变，士皆可帅</x:v>
      </x:c>
      <x:c r="E4645"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36%、全属性抗性穿透提高8%，对敌方目标施放战技时触发奇袭。奇袭结束后，消耗6点充能使【爵位】变回【军功】。</x:v>
      </x:c>
      <x:c r="F4645" s="6" t="n">
        <x:v>0</x:v>
      </x:c>
      <x:c r="G4645" s="6" t="n">
        <x:v>0</x:v>
      </x:c>
      <x:c r="H4645" s="6" t="n">
        <x:v>0</x:v>
      </x:c>
      <x:c r="I4645" s="6" t="n">
        <x:v>0</x:v>
      </x:c>
      <x:c r="J4645" s="6" t="str">
        <x:v>[0.36, 1, 8, 6, 0.08]</x:v>
      </x:c>
      <x:c r="K4645" s="7" t="str">
        <x:v>无首段伤害倍率，请覆盖或设为辅助技能</x:v>
      </x:c>
      <x:c r="L4645" s="6" t="str">
        <x:v>https://raw.githubusercontent.com/Mar-7th/StarRailRes/dbe8cdfcfb0bf657b9fe1cf92d5537f118ccb487/index_new/cn/character_skills.json</x:v>
      </x:c>
    </x:row>
    <x:row r="4646" ht="68" customHeight="1">
      <x:c r="A4646" s="6" t="str">
        <x:v>141202_2</x:v>
      </x:c>
      <x:c r="B4646" s="6" t="str">
        <x:v>141202</x:v>
      </x:c>
      <x:c r="C4646" s="6" t="n">
        <x:v>2</x:v>
      </x:c>
      <x:c r="D4646" s="6" t="str">
        <x:v>升变，士皆可帅</x:v>
      </x:c>
      <x:c r="E4646"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39.6%、全属性抗性穿透提高8.2%，对敌方目标施放战技时触发奇袭。奇袭结束后，消耗6点充能使【爵位】变回【军功】。</x:v>
      </x:c>
      <x:c r="F4646" s="6" t="n">
        <x:v>0</x:v>
      </x:c>
      <x:c r="G4646" s="6" t="n">
        <x:v>0</x:v>
      </x:c>
      <x:c r="H4646" s="6" t="n">
        <x:v>0</x:v>
      </x:c>
      <x:c r="I4646" s="6" t="n">
        <x:v>0</x:v>
      </x:c>
      <x:c r="J4646" s="6" t="str">
        <x:v>[0.396, 1, 8, 6, 0.082]</x:v>
      </x:c>
      <x:c r="K4646" s="7" t="str">
        <x:v>无首段伤害倍率，请覆盖或设为辅助技能</x:v>
      </x:c>
      <x:c r="L4646" s="6" t="str">
        <x:v>https://raw.githubusercontent.com/Mar-7th/StarRailRes/dbe8cdfcfb0bf657b9fe1cf92d5537f118ccb487/index_new/cn/character_skills.json</x:v>
      </x:c>
    </x:row>
    <x:row r="4647" ht="68" customHeight="1">
      <x:c r="A4647" s="6" t="str">
        <x:v>141202_3</x:v>
      </x:c>
      <x:c r="B4647" s="6" t="str">
        <x:v>141202</x:v>
      </x:c>
      <x:c r="C4647" s="6" t="n">
        <x:v>3</x:v>
      </x:c>
      <x:c r="D4647" s="6" t="str">
        <x:v>升变，士皆可帅</x:v>
      </x:c>
      <x:c r="E4647"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43.2%、全属性抗性穿透提高8.4%，对敌方目标施放战技时触发奇袭。奇袭结束后，消耗6点充能使【爵位】变回【军功】。</x:v>
      </x:c>
      <x:c r="F4647" s="6" t="n">
        <x:v>0</x:v>
      </x:c>
      <x:c r="G4647" s="6" t="n">
        <x:v>0</x:v>
      </x:c>
      <x:c r="H4647" s="6" t="n">
        <x:v>0</x:v>
      </x:c>
      <x:c r="I4647" s="6" t="n">
        <x:v>0</x:v>
      </x:c>
      <x:c r="J4647" s="6" t="str">
        <x:v>[0.432, 1, 8, 6, 0.084]</x:v>
      </x:c>
      <x:c r="K4647" s="7" t="str">
        <x:v>无首段伤害倍率，请覆盖或设为辅助技能</x:v>
      </x:c>
      <x:c r="L4647" s="6" t="str">
        <x:v>https://raw.githubusercontent.com/Mar-7th/StarRailRes/dbe8cdfcfb0bf657b9fe1cf92d5537f118ccb487/index_new/cn/character_skills.json</x:v>
      </x:c>
    </x:row>
    <x:row r="4648" ht="68" customHeight="1">
      <x:c r="A4648" s="6" t="str">
        <x:v>141202_4</x:v>
      </x:c>
      <x:c r="B4648" s="6" t="str">
        <x:v>141202</x:v>
      </x:c>
      <x:c r="C4648" s="6" t="n">
        <x:v>4</x:v>
      </x:c>
      <x:c r="D4648" s="6" t="str">
        <x:v>升变，士皆可帅</x:v>
      </x:c>
      <x:c r="E4648"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46.8%、全属性抗性穿透提高8.6%，对敌方目标施放战技时触发奇袭。奇袭结束后，消耗6点充能使【爵位】变回【军功】。</x:v>
      </x:c>
      <x:c r="F4648" s="6" t="n">
        <x:v>0</x:v>
      </x:c>
      <x:c r="G4648" s="6" t="n">
        <x:v>0</x:v>
      </x:c>
      <x:c r="H4648" s="6" t="n">
        <x:v>0</x:v>
      </x:c>
      <x:c r="I4648" s="6" t="n">
        <x:v>0</x:v>
      </x:c>
      <x:c r="J4648" s="6" t="str">
        <x:v>[0.468, 1, 8, 6, 0.086]</x:v>
      </x:c>
      <x:c r="K4648" s="7" t="str">
        <x:v>无首段伤害倍率，请覆盖或设为辅助技能</x:v>
      </x:c>
      <x:c r="L4648" s="6" t="str">
        <x:v>https://raw.githubusercontent.com/Mar-7th/StarRailRes/dbe8cdfcfb0bf657b9fe1cf92d5537f118ccb487/index_new/cn/character_skills.json</x:v>
      </x:c>
    </x:row>
    <x:row r="4649" ht="68" customHeight="1">
      <x:c r="A4649" s="6" t="str">
        <x:v>141202_5</x:v>
      </x:c>
      <x:c r="B4649" s="6" t="str">
        <x:v>141202</x:v>
      </x:c>
      <x:c r="C4649" s="6" t="n">
        <x:v>5</x:v>
      </x:c>
      <x:c r="D4649" s="6" t="str">
        <x:v>升变，士皆可帅</x:v>
      </x:c>
      <x:c r="E4649"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50.4%、全属性抗性穿透提高8.8%，对敌方目标施放战技时触发奇袭。奇袭结束后，消耗6点充能使【爵位】变回【军功】。</x:v>
      </x:c>
      <x:c r="F4649" s="6" t="n">
        <x:v>0</x:v>
      </x:c>
      <x:c r="G4649" s="6" t="n">
        <x:v>0</x:v>
      </x:c>
      <x:c r="H4649" s="6" t="n">
        <x:v>0</x:v>
      </x:c>
      <x:c r="I4649" s="6" t="n">
        <x:v>0</x:v>
      </x:c>
      <x:c r="J4649" s="6" t="str">
        <x:v>[0.504, 1, 8, 6, 0.088]</x:v>
      </x:c>
      <x:c r="K4649" s="7" t="str">
        <x:v>无首段伤害倍率，请覆盖或设为辅助技能</x:v>
      </x:c>
      <x:c r="L4649" s="6" t="str">
        <x:v>https://raw.githubusercontent.com/Mar-7th/StarRailRes/dbe8cdfcfb0bf657b9fe1cf92d5537f118ccb487/index_new/cn/character_skills.json</x:v>
      </x:c>
    </x:row>
    <x:row r="4650" ht="68" customHeight="1">
      <x:c r="A4650" s="6" t="str">
        <x:v>141202_6</x:v>
      </x:c>
      <x:c r="B4650" s="6" t="str">
        <x:v>141202</x:v>
      </x:c>
      <x:c r="C4650" s="6" t="n">
        <x:v>6</x:v>
      </x:c>
      <x:c r="D4650" s="6" t="str">
        <x:v>升变，士皆可帅</x:v>
      </x:c>
      <x:c r="E4650"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54%、全属性抗性穿透提高9%，对敌方目标施放战技时触发奇袭。奇袭结束后，消耗6点充能使【爵位】变回【军功】。</x:v>
      </x:c>
      <x:c r="F4650" s="6" t="n">
        <x:v>0</x:v>
      </x:c>
      <x:c r="G4650" s="6" t="n">
        <x:v>0</x:v>
      </x:c>
      <x:c r="H4650" s="6" t="n">
        <x:v>0</x:v>
      </x:c>
      <x:c r="I4650" s="6" t="n">
        <x:v>0</x:v>
      </x:c>
      <x:c r="J4650" s="6" t="str">
        <x:v>[0.54, 1, 8, 6, 0.09]</x:v>
      </x:c>
      <x:c r="K4650" s="7" t="str">
        <x:v>无首段伤害倍率，请覆盖或设为辅助技能</x:v>
      </x:c>
      <x:c r="L4650" s="6" t="str">
        <x:v>https://raw.githubusercontent.com/Mar-7th/StarRailRes/dbe8cdfcfb0bf657b9fe1cf92d5537f118ccb487/index_new/cn/character_skills.json</x:v>
      </x:c>
    </x:row>
    <x:row r="4651" ht="83" customHeight="1">
      <x:c r="A4651" s="6" t="str">
        <x:v>141202_7</x:v>
      </x:c>
      <x:c r="B4651" s="6" t="str">
        <x:v>141202</x:v>
      </x:c>
      <x:c r="C4651" s="6" t="n">
        <x:v>7</x:v>
      </x:c>
      <x:c r="D4651" s="6" t="str">
        <x:v>升变，士皆可帅</x:v>
      </x:c>
      <x:c r="E4651"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58.5%、全属性抗性穿透提高9.25%，对敌方目标施放战技时触发奇袭。奇袭结束后，消耗6点充能使【爵位】变回【军功】。</x:v>
      </x:c>
      <x:c r="F4651" s="6" t="n">
        <x:v>0</x:v>
      </x:c>
      <x:c r="G4651" s="6" t="n">
        <x:v>0</x:v>
      </x:c>
      <x:c r="H4651" s="6" t="n">
        <x:v>0</x:v>
      </x:c>
      <x:c r="I4651" s="6" t="n">
        <x:v>0</x:v>
      </x:c>
      <x:c r="J4651" s="6" t="str">
        <x:v>[0.585, 1, 8, 6, 0.0925]</x:v>
      </x:c>
      <x:c r="K4651" s="7" t="str">
        <x:v>无首段伤害倍率，请覆盖或设为辅助技能</x:v>
      </x:c>
      <x:c r="L4651" s="6" t="str">
        <x:v>https://raw.githubusercontent.com/Mar-7th/StarRailRes/dbe8cdfcfb0bf657b9fe1cf92d5537f118ccb487/index_new/cn/character_skills.json</x:v>
      </x:c>
    </x:row>
    <x:row r="4652" ht="68" customHeight="1">
      <x:c r="A4652" s="6" t="str">
        <x:v>141202_8</x:v>
      </x:c>
      <x:c r="B4652" s="6" t="str">
        <x:v>141202</x:v>
      </x:c>
      <x:c r="C4652" s="6" t="n">
        <x:v>8</x:v>
      </x:c>
      <x:c r="D4652" s="6" t="str">
        <x:v>升变，士皆可帅</x:v>
      </x:c>
      <x:c r="E4652"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63%、全属性抗性穿透提高9.5%，对敌方目标施放战技时触发奇袭。奇袭结束后，消耗6点充能使【爵位】变回【军功】。</x:v>
      </x:c>
      <x:c r="F4652" s="6" t="n">
        <x:v>0</x:v>
      </x:c>
      <x:c r="G4652" s="6" t="n">
        <x:v>0</x:v>
      </x:c>
      <x:c r="H4652" s="6" t="n">
        <x:v>0</x:v>
      </x:c>
      <x:c r="I4652" s="6" t="n">
        <x:v>0</x:v>
      </x:c>
      <x:c r="J4652" s="6" t="str">
        <x:v>[0.63, 1, 8, 6, 0.095]</x:v>
      </x:c>
      <x:c r="K4652" s="7" t="str">
        <x:v>无首段伤害倍率，请覆盖或设为辅助技能</x:v>
      </x:c>
      <x:c r="L4652" s="6" t="str">
        <x:v>https://raw.githubusercontent.com/Mar-7th/StarRailRes/dbe8cdfcfb0bf657b9fe1cf92d5537f118ccb487/index_new/cn/character_skills.json</x:v>
      </x:c>
    </x:row>
    <x:row r="4653" ht="83" customHeight="1">
      <x:c r="A4653" s="6" t="str">
        <x:v>141202_9</x:v>
      </x:c>
      <x:c r="B4653" s="6" t="str">
        <x:v>141202</x:v>
      </x:c>
      <x:c r="C4653" s="6" t="n">
        <x:v>9</x:v>
      </x:c>
      <x:c r="D4653" s="6" t="str">
        <x:v>升变，士皆可帅</x:v>
      </x:c>
      <x:c r="E4653"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67.5%、全属性抗性穿透提高9.75%，对敌方目标施放战技时触发奇袭。奇袭结束后，消耗6点充能使【爵位】变回【军功】。</x:v>
      </x:c>
      <x:c r="F4653" s="6" t="n">
        <x:v>0</x:v>
      </x:c>
      <x:c r="G4653" s="6" t="n">
        <x:v>0</x:v>
      </x:c>
      <x:c r="H4653" s="6" t="n">
        <x:v>0</x:v>
      </x:c>
      <x:c r="I4653" s="6" t="n">
        <x:v>0</x:v>
      </x:c>
      <x:c r="J4653" s="6" t="str">
        <x:v>[0.675, 1, 8, 6, 0.0975]</x:v>
      </x:c>
      <x:c r="K4653" s="7" t="str">
        <x:v>无首段伤害倍率，请覆盖或设为辅助技能</x:v>
      </x:c>
      <x:c r="L4653" s="6" t="str">
        <x:v>https://raw.githubusercontent.com/Mar-7th/StarRailRes/dbe8cdfcfb0bf657b9fe1cf92d5537f118ccb487/index_new/cn/character_skills.json</x:v>
      </x:c>
    </x:row>
    <x:row r="4654" ht="68" customHeight="1">
      <x:c r="A4654" s="6" t="str">
        <x:v>141202_10</x:v>
      </x:c>
      <x:c r="B4654" s="6" t="str">
        <x:v>141202</x:v>
      </x:c>
      <x:c r="C4654" s="6" t="n">
        <x:v>10</x:v>
      </x:c>
      <x:c r="D4654" s="6" t="str">
        <x:v>升变，士皆可帅</x:v>
      </x:c>
      <x:c r="E4654"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72%、全属性抗性穿透提高10%，对敌方目标施放战技时触发奇袭。奇袭结束后，消耗6点充能使【爵位】变回【军功】。</x:v>
      </x:c>
      <x:c r="F4654" s="6" t="n">
        <x:v>0</x:v>
      </x:c>
      <x:c r="G4654" s="6" t="n">
        <x:v>0</x:v>
      </x:c>
      <x:c r="H4654" s="6" t="n">
        <x:v>0</x:v>
      </x:c>
      <x:c r="I4654" s="6" t="n">
        <x:v>0</x:v>
      </x:c>
      <x:c r="J4654" s="6" t="str">
        <x:v>[0.72, 1, 8, 6, 0.1]</x:v>
      </x:c>
      <x:c r="K4654" s="7" t="str">
        <x:v>无首段伤害倍率，请覆盖或设为辅助技能</x:v>
      </x:c>
      <x:c r="L4654" s="6" t="str">
        <x:v>https://raw.githubusercontent.com/Mar-7th/StarRailRes/dbe8cdfcfb0bf657b9fe1cf92d5537f118ccb487/index_new/cn/character_skills.json</x:v>
      </x:c>
    </x:row>
    <x:row r="4655" ht="83" customHeight="1">
      <x:c r="A4655" s="6" t="str">
        <x:v>141202_11</x:v>
      </x:c>
      <x:c r="B4655" s="6" t="str">
        <x:v>141202</x:v>
      </x:c>
      <x:c r="C4655" s="6" t="n">
        <x:v>11</x:v>
      </x:c>
      <x:c r="D4655" s="6" t="str">
        <x:v>升变，士皆可帅</x:v>
      </x:c>
      <x:c r="E4655"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75.6%、全属性抗性穿透提高10.2%，对敌方目标施放战技时触发奇袭。奇袭结束后，消耗6点充能使【爵位】变回【军功】。</x:v>
      </x:c>
      <x:c r="F4655" s="6" t="n">
        <x:v>0</x:v>
      </x:c>
      <x:c r="G4655" s="6" t="n">
        <x:v>0</x:v>
      </x:c>
      <x:c r="H4655" s="6" t="n">
        <x:v>0</x:v>
      </x:c>
      <x:c r="I4655" s="6" t="n">
        <x:v>0</x:v>
      </x:c>
      <x:c r="J4655" s="6" t="str">
        <x:v>[0.756, 1, 8, 6, 0.102]</x:v>
      </x:c>
      <x:c r="K4655" s="7" t="str">
        <x:v>无首段伤害倍率，请覆盖或设为辅助技能</x:v>
      </x:c>
      <x:c r="L4655" s="6" t="str">
        <x:v>https://raw.githubusercontent.com/Mar-7th/StarRailRes/dbe8cdfcfb0bf657b9fe1cf92d5537f118ccb487/index_new/cn/character_skills.json</x:v>
      </x:c>
    </x:row>
    <x:row r="4656" ht="83" customHeight="1">
      <x:c r="A4656" s="6" t="str">
        <x:v>141202_12</x:v>
      </x:c>
      <x:c r="B4656" s="6" t="str">
        <x:v>141202</x:v>
      </x:c>
      <x:c r="C4656" s="6" t="n">
        <x:v>12</x:v>
      </x:c>
      <x:c r="D4656" s="6" t="str">
        <x:v>升变，士皆可帅</x:v>
      </x:c>
      <x:c r="E4656"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79.2%、全属性抗性穿透提高10.4%，对敌方目标施放战技时触发奇袭。奇袭结束后，消耗6点充能使【爵位】变回【军功】。</x:v>
      </x:c>
      <x:c r="F4656" s="6" t="n">
        <x:v>0</x:v>
      </x:c>
      <x:c r="G4656" s="6" t="n">
        <x:v>0</x:v>
      </x:c>
      <x:c r="H4656" s="6" t="n">
        <x:v>0</x:v>
      </x:c>
      <x:c r="I4656" s="6" t="n">
        <x:v>0</x:v>
      </x:c>
      <x:c r="J4656" s="6" t="str">
        <x:v>[0.792, 1, 8, 6, 0.104]</x:v>
      </x:c>
      <x:c r="K4656" s="7" t="str">
        <x:v>无首段伤害倍率，请覆盖或设为辅助技能</x:v>
      </x:c>
      <x:c r="L4656" s="6" t="str">
        <x:v>https://raw.githubusercontent.com/Mar-7th/StarRailRes/dbe8cdfcfb0bf657b9fe1cf92d5537f118ccb487/index_new/cn/character_skills.json</x:v>
      </x:c>
    </x:row>
    <x:row r="4657" ht="83" customHeight="1">
      <x:c r="A4657" s="6" t="str">
        <x:v>141202_13</x:v>
      </x:c>
      <x:c r="B4657" s="6" t="str">
        <x:v>141202</x:v>
      </x:c>
      <x:c r="C4657" s="6" t="n">
        <x:v>13</x:v>
      </x:c>
      <x:c r="D4657" s="6" t="str">
        <x:v>升变，士皆可帅</x:v>
      </x:c>
      <x:c r="E4657"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82.8%、全属性抗性穿透提高10.6%，对敌方目标施放战技时触发奇袭。奇袭结束后，消耗6点充能使【爵位】变回【军功】。</x:v>
      </x:c>
      <x:c r="F4657" s="6" t="n">
        <x:v>0</x:v>
      </x:c>
      <x:c r="G4657" s="6" t="n">
        <x:v>0</x:v>
      </x:c>
      <x:c r="H4657" s="6" t="n">
        <x:v>0</x:v>
      </x:c>
      <x:c r="I4657" s="6" t="n">
        <x:v>0</x:v>
      </x:c>
      <x:c r="J4657" s="6" t="str">
        <x:v>[0.828, 1, 8, 6, 0.106]</x:v>
      </x:c>
      <x:c r="K4657" s="7" t="str">
        <x:v>无首段伤害倍率，请覆盖或设为辅助技能</x:v>
      </x:c>
      <x:c r="L4657" s="6" t="str">
        <x:v>https://raw.githubusercontent.com/Mar-7th/StarRailRes/dbe8cdfcfb0bf657b9fe1cf92d5537f118ccb487/index_new/cn/character_skills.json</x:v>
      </x:c>
    </x:row>
    <x:row r="4658" ht="83" customHeight="1">
      <x:c r="A4658" s="6" t="str">
        <x:v>141202_14</x:v>
      </x:c>
      <x:c r="B4658" s="6" t="str">
        <x:v>141202</x:v>
      </x:c>
      <x:c r="C4658" s="6" t="n">
        <x:v>14</x:v>
      </x:c>
      <x:c r="D4658" s="6" t="str">
        <x:v>升变，士皆可帅</x:v>
      </x:c>
      <x:c r="E4658"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86.4%、全属性抗性穿透提高10.8%，对敌方目标施放战技时触发奇袭。奇袭结束后，消耗6点充能使【爵位】变回【军功】。</x:v>
      </x:c>
      <x:c r="F4658" s="6" t="n">
        <x:v>0</x:v>
      </x:c>
      <x:c r="G4658" s="6" t="n">
        <x:v>0</x:v>
      </x:c>
      <x:c r="H4658" s="6" t="n">
        <x:v>0</x:v>
      </x:c>
      <x:c r="I4658" s="6" t="n">
        <x:v>0</x:v>
      </x:c>
      <x:c r="J4658" s="6" t="str">
        <x:v>[0.864, 1, 8, 6, 0.108]</x:v>
      </x:c>
      <x:c r="K4658" s="7" t="str">
        <x:v>无首段伤害倍率，请覆盖或设为辅助技能</x:v>
      </x:c>
      <x:c r="L4658" s="6" t="str">
        <x:v>https://raw.githubusercontent.com/Mar-7th/StarRailRes/dbe8cdfcfb0bf657b9fe1cf92d5537f118ccb487/index_new/cn/character_skills.json</x:v>
      </x:c>
    </x:row>
    <x:row r="4659" ht="68" customHeight="1">
      <x:c r="A4659" s="6" t="str">
        <x:v>141202_15</x:v>
      </x:c>
      <x:c r="B4659" s="6" t="str">
        <x:v>141202</x:v>
      </x:c>
      <x:c r="C4659" s="6" t="n">
        <x:v>15</x:v>
      </x:c>
      <x:c r="D4659" s="6" t="str">
        <x:v>升变，士皆可帅</x:v>
      </x:c>
      <x:c r="E4659" s="7" t="str">
        <x:v>使指定我方单体角色获得【军功】并使刻律德菈获得1点充能。充能上限8点。当充能达到6点时，自动使角色的【军功】升级为【爵位】并解除其控制类负面状态。持有【爵位】的角色被视为同时持有【军功】。持有【爵位】的角色造成的战技伤害的暴击伤害提高90%、全属性抗性穿透提高11%，对敌方目标施放战技时触发奇袭。奇袭结束后，消耗6点充能使【爵位】变回【军功】。</x:v>
      </x:c>
      <x:c r="F4659" s="6" t="n">
        <x:v>0</x:v>
      </x:c>
      <x:c r="G4659" s="6" t="n">
        <x:v>0</x:v>
      </x:c>
      <x:c r="H4659" s="6" t="n">
        <x:v>0</x:v>
      </x:c>
      <x:c r="I4659" s="6" t="n">
        <x:v>0</x:v>
      </x:c>
      <x:c r="J4659" s="6" t="str">
        <x:v>[0.9, 1, 8, 6, 0.11]</x:v>
      </x:c>
      <x:c r="K4659" s="7" t="str">
        <x:v>无首段伤害倍率，请覆盖或设为辅助技能</x:v>
      </x:c>
      <x:c r="L4659" s="6" t="str">
        <x:v>https://raw.githubusercontent.com/Mar-7th/StarRailRes/dbe8cdfcfb0bf657b9fe1cf92d5537f118ccb487/index_new/cn/character_skills.json</x:v>
      </x:c>
    </x:row>
    <x:row r="4660" ht="38" customHeight="1">
      <x:c r="A4660" s="6" t="str">
        <x:v>141203_1</x:v>
      </x:c>
      <x:c r="B4660" s="6" t="str">
        <x:v>141203</x:v>
      </x:c>
      <x:c r="C4660" s="6" t="n">
        <x:v>1</x:v>
      </x:c>
      <x:c r="D4660" s="6" t="str">
        <x:v>世事如棋，四步堪杀</x:v>
      </x:c>
      <x:c r="E4660" s="7" t="str">
        <x:v>获得2点充能。对敌方全体造成等同于刻律德菈144%攻击力的风属性伤害。若场上不存在持有【军功】的角色，优先使当前队伍中的第一位角色获得【军功】。</x:v>
      </x:c>
      <x:c r="F4660" s="6" t="n">
        <x:v>0</x:v>
      </x:c>
      <x:c r="G4660" s="6" t="n">
        <x:v>0</x:v>
      </x:c>
      <x:c r="H4660" s="6" t="n">
        <x:v>0</x:v>
      </x:c>
      <x:c r="I4660" s="6" t="n">
        <x:v>0</x:v>
      </x:c>
      <x:c r="J4660" s="6" t="str">
        <x:v>[1.44, 2]</x:v>
      </x:c>
      <x:c r="K4660" s="7" t="str">
        <x:v>无首段伤害倍率，请覆盖或设为辅助技能</x:v>
      </x:c>
      <x:c r="L4660" s="6" t="str">
        <x:v>https://raw.githubusercontent.com/Mar-7th/StarRailRes/dbe8cdfcfb0bf657b9fe1cf92d5537f118ccb487/index_new/cn/character_skills.json</x:v>
      </x:c>
    </x:row>
    <x:row r="4661" ht="38" customHeight="1">
      <x:c r="A4661" s="6" t="str">
        <x:v>141203_2</x:v>
      </x:c>
      <x:c r="B4661" s="6" t="str">
        <x:v>141203</x:v>
      </x:c>
      <x:c r="C4661" s="6" t="n">
        <x:v>2</x:v>
      </x:c>
      <x:c r="D4661" s="6" t="str">
        <x:v>世事如棋，四步堪杀</x:v>
      </x:c>
      <x:c r="E4661" s="7" t="str">
        <x:v>获得2点充能。对敌方全体造成等同于刻律德菈153.6%攻击力的风属性伤害。若场上不存在持有【军功】的角色，优先使当前队伍中的第一位角色获得【军功】。</x:v>
      </x:c>
      <x:c r="F4661" s="6" t="n">
        <x:v>0</x:v>
      </x:c>
      <x:c r="G4661" s="6" t="n">
        <x:v>0</x:v>
      </x:c>
      <x:c r="H4661" s="6" t="n">
        <x:v>0</x:v>
      </x:c>
      <x:c r="I4661" s="6" t="n">
        <x:v>0</x:v>
      </x:c>
      <x:c r="J4661" s="6" t="str">
        <x:v>[1.536, 2]</x:v>
      </x:c>
      <x:c r="K4661" s="7" t="str">
        <x:v>无首段伤害倍率，请覆盖或设为辅助技能</x:v>
      </x:c>
      <x:c r="L4661" s="6" t="str">
        <x:v>https://raw.githubusercontent.com/Mar-7th/StarRailRes/dbe8cdfcfb0bf657b9fe1cf92d5537f118ccb487/index_new/cn/character_skills.json</x:v>
      </x:c>
    </x:row>
    <x:row r="4662" ht="38" customHeight="1">
      <x:c r="A4662" s="6" t="str">
        <x:v>141203_3</x:v>
      </x:c>
      <x:c r="B4662" s="6" t="str">
        <x:v>141203</x:v>
      </x:c>
      <x:c r="C4662" s="6" t="n">
        <x:v>3</x:v>
      </x:c>
      <x:c r="D4662" s="6" t="str">
        <x:v>世事如棋，四步堪杀</x:v>
      </x:c>
      <x:c r="E4662" s="7" t="str">
        <x:v>获得2点充能。对敌方全体造成等同于刻律德菈163.2%攻击力的风属性伤害。若场上不存在持有【军功】的角色，优先使当前队伍中的第一位角色获得【军功】。</x:v>
      </x:c>
      <x:c r="F4662" s="6" t="n">
        <x:v>0</x:v>
      </x:c>
      <x:c r="G4662" s="6" t="n">
        <x:v>0</x:v>
      </x:c>
      <x:c r="H4662" s="6" t="n">
        <x:v>0</x:v>
      </x:c>
      <x:c r="I4662" s="6" t="n">
        <x:v>0</x:v>
      </x:c>
      <x:c r="J4662" s="6" t="str">
        <x:v>[1.632, 2]</x:v>
      </x:c>
      <x:c r="K4662" s="7" t="str">
        <x:v>无首段伤害倍率，请覆盖或设为辅助技能</x:v>
      </x:c>
      <x:c r="L4662" s="6" t="str">
        <x:v>https://raw.githubusercontent.com/Mar-7th/StarRailRes/dbe8cdfcfb0bf657b9fe1cf92d5537f118ccb487/index_new/cn/character_skills.json</x:v>
      </x:c>
    </x:row>
    <x:row r="4663" ht="38" customHeight="1">
      <x:c r="A4663" s="6" t="str">
        <x:v>141203_4</x:v>
      </x:c>
      <x:c r="B4663" s="6" t="str">
        <x:v>141203</x:v>
      </x:c>
      <x:c r="C4663" s="6" t="n">
        <x:v>4</x:v>
      </x:c>
      <x:c r="D4663" s="6" t="str">
        <x:v>世事如棋，四步堪杀</x:v>
      </x:c>
      <x:c r="E4663" s="7" t="str">
        <x:v>获得2点充能。对敌方全体造成等同于刻律德菈172.8%攻击力的风属性伤害。若场上不存在持有【军功】的角色，优先使当前队伍中的第一位角色获得【军功】。</x:v>
      </x:c>
      <x:c r="F4663" s="6" t="n">
        <x:v>0</x:v>
      </x:c>
      <x:c r="G4663" s="6" t="n">
        <x:v>0</x:v>
      </x:c>
      <x:c r="H4663" s="6" t="n">
        <x:v>0</x:v>
      </x:c>
      <x:c r="I4663" s="6" t="n">
        <x:v>0</x:v>
      </x:c>
      <x:c r="J4663" s="6" t="str">
        <x:v>[1.728, 2]</x:v>
      </x:c>
      <x:c r="K4663" s="7" t="str">
        <x:v>无首段伤害倍率，请覆盖或设为辅助技能</x:v>
      </x:c>
      <x:c r="L4663" s="6" t="str">
        <x:v>https://raw.githubusercontent.com/Mar-7th/StarRailRes/dbe8cdfcfb0bf657b9fe1cf92d5537f118ccb487/index_new/cn/character_skills.json</x:v>
      </x:c>
    </x:row>
    <x:row r="4664" ht="38" customHeight="1">
      <x:c r="A4664" s="6" t="str">
        <x:v>141203_5</x:v>
      </x:c>
      <x:c r="B4664" s="6" t="str">
        <x:v>141203</x:v>
      </x:c>
      <x:c r="C4664" s="6" t="n">
        <x:v>5</x:v>
      </x:c>
      <x:c r="D4664" s="6" t="str">
        <x:v>世事如棋，四步堪杀</x:v>
      </x:c>
      <x:c r="E4664" s="7" t="str">
        <x:v>获得2点充能。对敌方全体造成等同于刻律德菈182.4%攻击力的风属性伤害。若场上不存在持有【军功】的角色，优先使当前队伍中的第一位角色获得【军功】。</x:v>
      </x:c>
      <x:c r="F4664" s="6" t="n">
        <x:v>0</x:v>
      </x:c>
      <x:c r="G4664" s="6" t="n">
        <x:v>0</x:v>
      </x:c>
      <x:c r="H4664" s="6" t="n">
        <x:v>0</x:v>
      </x:c>
      <x:c r="I4664" s="6" t="n">
        <x:v>0</x:v>
      </x:c>
      <x:c r="J4664" s="6" t="str">
        <x:v>[1.824, 2]</x:v>
      </x:c>
      <x:c r="K4664" s="7" t="str">
        <x:v>无首段伤害倍率，请覆盖或设为辅助技能</x:v>
      </x:c>
      <x:c r="L4664" s="6" t="str">
        <x:v>https://raw.githubusercontent.com/Mar-7th/StarRailRes/dbe8cdfcfb0bf657b9fe1cf92d5537f118ccb487/index_new/cn/character_skills.json</x:v>
      </x:c>
    </x:row>
    <x:row r="4665" ht="38" customHeight="1">
      <x:c r="A4665" s="6" t="str">
        <x:v>141203_6</x:v>
      </x:c>
      <x:c r="B4665" s="6" t="str">
        <x:v>141203</x:v>
      </x:c>
      <x:c r="C4665" s="6" t="n">
        <x:v>6</x:v>
      </x:c>
      <x:c r="D4665" s="6" t="str">
        <x:v>世事如棋，四步堪杀</x:v>
      </x:c>
      <x:c r="E4665" s="7" t="str">
        <x:v>获得2点充能。对敌方全体造成等同于刻律德菈192%攻击力的风属性伤害。若场上不存在持有【军功】的角色，优先使当前队伍中的第一位角色获得【军功】。</x:v>
      </x:c>
      <x:c r="F4665" s="6" t="n">
        <x:v>0</x:v>
      </x:c>
      <x:c r="G4665" s="6" t="n">
        <x:v>0</x:v>
      </x:c>
      <x:c r="H4665" s="6" t="n">
        <x:v>0</x:v>
      </x:c>
      <x:c r="I4665" s="6" t="n">
        <x:v>0</x:v>
      </x:c>
      <x:c r="J4665" s="6" t="str">
        <x:v>[1.92, 2]</x:v>
      </x:c>
      <x:c r="K4665" s="7" t="str">
        <x:v>无首段伤害倍率，请覆盖或设为辅助技能</x:v>
      </x:c>
      <x:c r="L4665" s="6" t="str">
        <x:v>https://raw.githubusercontent.com/Mar-7th/StarRailRes/dbe8cdfcfb0bf657b9fe1cf92d5537f118ccb487/index_new/cn/character_skills.json</x:v>
      </x:c>
    </x:row>
    <x:row r="4666" ht="38" customHeight="1">
      <x:c r="A4666" s="6" t="str">
        <x:v>141203_7</x:v>
      </x:c>
      <x:c r="B4666" s="6" t="str">
        <x:v>141203</x:v>
      </x:c>
      <x:c r="C4666" s="6" t="n">
        <x:v>7</x:v>
      </x:c>
      <x:c r="D4666" s="6" t="str">
        <x:v>世事如棋，四步堪杀</x:v>
      </x:c>
      <x:c r="E4666" s="7" t="str">
        <x:v>获得2点充能。对敌方全体造成等同于刻律德菈204%攻击力的风属性伤害。若场上不存在持有【军功】的角色，优先使当前队伍中的第一位角色获得【军功】。</x:v>
      </x:c>
      <x:c r="F4666" s="6" t="n">
        <x:v>0</x:v>
      </x:c>
      <x:c r="G4666" s="6" t="n">
        <x:v>0</x:v>
      </x:c>
      <x:c r="H4666" s="6" t="n">
        <x:v>0</x:v>
      </x:c>
      <x:c r="I4666" s="6" t="n">
        <x:v>0</x:v>
      </x:c>
      <x:c r="J4666" s="6" t="str">
        <x:v>[2.04, 2]</x:v>
      </x:c>
      <x:c r="K4666" s="7" t="str">
        <x:v>无首段伤害倍率，请覆盖或设为辅助技能</x:v>
      </x:c>
      <x:c r="L4666" s="6" t="str">
        <x:v>https://raw.githubusercontent.com/Mar-7th/StarRailRes/dbe8cdfcfb0bf657b9fe1cf92d5537f118ccb487/index_new/cn/character_skills.json</x:v>
      </x:c>
    </x:row>
    <x:row r="4667" ht="38" customHeight="1">
      <x:c r="A4667" s="6" t="str">
        <x:v>141203_8</x:v>
      </x:c>
      <x:c r="B4667" s="6" t="str">
        <x:v>141203</x:v>
      </x:c>
      <x:c r="C4667" s="6" t="n">
        <x:v>8</x:v>
      </x:c>
      <x:c r="D4667" s="6" t="str">
        <x:v>世事如棋，四步堪杀</x:v>
      </x:c>
      <x:c r="E4667" s="7" t="str">
        <x:v>获得2点充能。对敌方全体造成等同于刻律德菈216%攻击力的风属性伤害。若场上不存在持有【军功】的角色，优先使当前队伍中的第一位角色获得【军功】。</x:v>
      </x:c>
      <x:c r="F4667" s="6" t="n">
        <x:v>0</x:v>
      </x:c>
      <x:c r="G4667" s="6" t="n">
        <x:v>0</x:v>
      </x:c>
      <x:c r="H4667" s="6" t="n">
        <x:v>0</x:v>
      </x:c>
      <x:c r="I4667" s="6" t="n">
        <x:v>0</x:v>
      </x:c>
      <x:c r="J4667" s="6" t="str">
        <x:v>[2.16, 2]</x:v>
      </x:c>
      <x:c r="K4667" s="7" t="str">
        <x:v>无首段伤害倍率，请覆盖或设为辅助技能</x:v>
      </x:c>
      <x:c r="L4667" s="6" t="str">
        <x:v>https://raw.githubusercontent.com/Mar-7th/StarRailRes/dbe8cdfcfb0bf657b9fe1cf92d5537f118ccb487/index_new/cn/character_skills.json</x:v>
      </x:c>
    </x:row>
    <x:row r="4668" ht="38" customHeight="1">
      <x:c r="A4668" s="6" t="str">
        <x:v>141203_9</x:v>
      </x:c>
      <x:c r="B4668" s="6" t="str">
        <x:v>141203</x:v>
      </x:c>
      <x:c r="C4668" s="6" t="n">
        <x:v>9</x:v>
      </x:c>
      <x:c r="D4668" s="6" t="str">
        <x:v>世事如棋，四步堪杀</x:v>
      </x:c>
      <x:c r="E4668" s="7" t="str">
        <x:v>获得2点充能。对敌方全体造成等同于刻律德菈228%攻击力的风属性伤害。若场上不存在持有【军功】的角色，优先使当前队伍中的第一位角色获得【军功】。</x:v>
      </x:c>
      <x:c r="F4668" s="6" t="n">
        <x:v>0</x:v>
      </x:c>
      <x:c r="G4668" s="6" t="n">
        <x:v>0</x:v>
      </x:c>
      <x:c r="H4668" s="6" t="n">
        <x:v>0</x:v>
      </x:c>
      <x:c r="I4668" s="6" t="n">
        <x:v>0</x:v>
      </x:c>
      <x:c r="J4668" s="6" t="str">
        <x:v>[2.28, 2]</x:v>
      </x:c>
      <x:c r="K4668" s="7" t="str">
        <x:v>无首段伤害倍率，请覆盖或设为辅助技能</x:v>
      </x:c>
      <x:c r="L4668" s="6" t="str">
        <x:v>https://raw.githubusercontent.com/Mar-7th/StarRailRes/dbe8cdfcfb0bf657b9fe1cf92d5537f118ccb487/index_new/cn/character_skills.json</x:v>
      </x:c>
    </x:row>
    <x:row r="4669" ht="38" customHeight="1">
      <x:c r="A4669" s="6" t="str">
        <x:v>141203_10</x:v>
      </x:c>
      <x:c r="B4669" s="6" t="str">
        <x:v>141203</x:v>
      </x:c>
      <x:c r="C4669" s="6" t="n">
        <x:v>10</x:v>
      </x:c>
      <x:c r="D4669" s="6" t="str">
        <x:v>世事如棋，四步堪杀</x:v>
      </x:c>
      <x:c r="E4669" s="7" t="str">
        <x:v>获得2点充能。对敌方全体造成等同于刻律德菈240%攻击力的风属性伤害。若场上不存在持有【军功】的角色，优先使当前队伍中的第一位角色获得【军功】。</x:v>
      </x:c>
      <x:c r="F4669" s="6" t="n">
        <x:v>0</x:v>
      </x:c>
      <x:c r="G4669" s="6" t="n">
        <x:v>0</x:v>
      </x:c>
      <x:c r="H4669" s="6" t="n">
        <x:v>0</x:v>
      </x:c>
      <x:c r="I4669" s="6" t="n">
        <x:v>0</x:v>
      </x:c>
      <x:c r="J4669" s="6" t="str">
        <x:v>[2.4, 2]</x:v>
      </x:c>
      <x:c r="K4669" s="7" t="str">
        <x:v>无首段伤害倍率，请覆盖或设为辅助技能</x:v>
      </x:c>
      <x:c r="L4669" s="6" t="str">
        <x:v>https://raw.githubusercontent.com/Mar-7th/StarRailRes/dbe8cdfcfb0bf657b9fe1cf92d5537f118ccb487/index_new/cn/character_skills.json</x:v>
      </x:c>
    </x:row>
    <x:row r="4670" ht="38" customHeight="1">
      <x:c r="A4670" s="6" t="str">
        <x:v>141203_11</x:v>
      </x:c>
      <x:c r="B4670" s="6" t="str">
        <x:v>141203</x:v>
      </x:c>
      <x:c r="C4670" s="6" t="n">
        <x:v>11</x:v>
      </x:c>
      <x:c r="D4670" s="6" t="str">
        <x:v>世事如棋，四步堪杀</x:v>
      </x:c>
      <x:c r="E4670" s="7" t="str">
        <x:v>获得2点充能。对敌方全体造成等同于刻律德菈249.6%攻击力的风属性伤害。若场上不存在持有【军功】的角色，优先使当前队伍中的第一位角色获得【军功】。</x:v>
      </x:c>
      <x:c r="F4670" s="6" t="n">
        <x:v>0</x:v>
      </x:c>
      <x:c r="G4670" s="6" t="n">
        <x:v>0</x:v>
      </x:c>
      <x:c r="H4670" s="6" t="n">
        <x:v>0</x:v>
      </x:c>
      <x:c r="I4670" s="6" t="n">
        <x:v>0</x:v>
      </x:c>
      <x:c r="J4670" s="6" t="str">
        <x:v>[2.496, 2]</x:v>
      </x:c>
      <x:c r="K4670" s="7" t="str">
        <x:v>无首段伤害倍率，请覆盖或设为辅助技能</x:v>
      </x:c>
      <x:c r="L4670" s="6" t="str">
        <x:v>https://raw.githubusercontent.com/Mar-7th/StarRailRes/dbe8cdfcfb0bf657b9fe1cf92d5537f118ccb487/index_new/cn/character_skills.json</x:v>
      </x:c>
    </x:row>
    <x:row r="4671" ht="38" customHeight="1">
      <x:c r="A4671" s="6" t="str">
        <x:v>141203_12</x:v>
      </x:c>
      <x:c r="B4671" s="6" t="str">
        <x:v>141203</x:v>
      </x:c>
      <x:c r="C4671" s="6" t="n">
        <x:v>12</x:v>
      </x:c>
      <x:c r="D4671" s="6" t="str">
        <x:v>世事如棋，四步堪杀</x:v>
      </x:c>
      <x:c r="E4671" s="7" t="str">
        <x:v>获得2点充能。对敌方全体造成等同于刻律德菈259.2%攻击力的风属性伤害。若场上不存在持有【军功】的角色，优先使当前队伍中的第一位角色获得【军功】。</x:v>
      </x:c>
      <x:c r="F4671" s="6" t="n">
        <x:v>0</x:v>
      </x:c>
      <x:c r="G4671" s="6" t="n">
        <x:v>0</x:v>
      </x:c>
      <x:c r="H4671" s="6" t="n">
        <x:v>0</x:v>
      </x:c>
      <x:c r="I4671" s="6" t="n">
        <x:v>0</x:v>
      </x:c>
      <x:c r="J4671" s="6" t="str">
        <x:v>[2.592, 2]</x:v>
      </x:c>
      <x:c r="K4671" s="7" t="str">
        <x:v>无首段伤害倍率，请覆盖或设为辅助技能</x:v>
      </x:c>
      <x:c r="L4671" s="6" t="str">
        <x:v>https://raw.githubusercontent.com/Mar-7th/StarRailRes/dbe8cdfcfb0bf657b9fe1cf92d5537f118ccb487/index_new/cn/character_skills.json</x:v>
      </x:c>
    </x:row>
    <x:row r="4672" ht="38" customHeight="1">
      <x:c r="A4672" s="6" t="str">
        <x:v>141203_13</x:v>
      </x:c>
      <x:c r="B4672" s="6" t="str">
        <x:v>141203</x:v>
      </x:c>
      <x:c r="C4672" s="6" t="n">
        <x:v>13</x:v>
      </x:c>
      <x:c r="D4672" s="6" t="str">
        <x:v>世事如棋，四步堪杀</x:v>
      </x:c>
      <x:c r="E4672" s="7" t="str">
        <x:v>获得2点充能。对敌方全体造成等同于刻律德菈268.8%攻击力的风属性伤害。若场上不存在持有【军功】的角色，优先使当前队伍中的第一位角色获得【军功】。</x:v>
      </x:c>
      <x:c r="F4672" s="6" t="n">
        <x:v>0</x:v>
      </x:c>
      <x:c r="G4672" s="6" t="n">
        <x:v>0</x:v>
      </x:c>
      <x:c r="H4672" s="6" t="n">
        <x:v>0</x:v>
      </x:c>
      <x:c r="I4672" s="6" t="n">
        <x:v>0</x:v>
      </x:c>
      <x:c r="J4672" s="6" t="str">
        <x:v>[2.688, 2]</x:v>
      </x:c>
      <x:c r="K4672" s="7" t="str">
        <x:v>无首段伤害倍率，请覆盖或设为辅助技能</x:v>
      </x:c>
      <x:c r="L4672" s="6" t="str">
        <x:v>https://raw.githubusercontent.com/Mar-7th/StarRailRes/dbe8cdfcfb0bf657b9fe1cf92d5537f118ccb487/index_new/cn/character_skills.json</x:v>
      </x:c>
    </x:row>
    <x:row r="4673" ht="38" customHeight="1">
      <x:c r="A4673" s="6" t="str">
        <x:v>141203_14</x:v>
      </x:c>
      <x:c r="B4673" s="6" t="str">
        <x:v>141203</x:v>
      </x:c>
      <x:c r="C4673" s="6" t="n">
        <x:v>14</x:v>
      </x:c>
      <x:c r="D4673" s="6" t="str">
        <x:v>世事如棋，四步堪杀</x:v>
      </x:c>
      <x:c r="E4673" s="7" t="str">
        <x:v>获得2点充能。对敌方全体造成等同于刻律德菈278.4%攻击力的风属性伤害。若场上不存在持有【军功】的角色，优先使当前队伍中的第一位角色获得【军功】。</x:v>
      </x:c>
      <x:c r="F4673" s="6" t="n">
        <x:v>0</x:v>
      </x:c>
      <x:c r="G4673" s="6" t="n">
        <x:v>0</x:v>
      </x:c>
      <x:c r="H4673" s="6" t="n">
        <x:v>0</x:v>
      </x:c>
      <x:c r="I4673" s="6" t="n">
        <x:v>0</x:v>
      </x:c>
      <x:c r="J4673" s="6" t="str">
        <x:v>[2.784, 2]</x:v>
      </x:c>
      <x:c r="K4673" s="7" t="str">
        <x:v>无首段伤害倍率，请覆盖或设为辅助技能</x:v>
      </x:c>
      <x:c r="L4673" s="6" t="str">
        <x:v>https://raw.githubusercontent.com/Mar-7th/StarRailRes/dbe8cdfcfb0bf657b9fe1cf92d5537f118ccb487/index_new/cn/character_skills.json</x:v>
      </x:c>
    </x:row>
    <x:row r="4674" ht="38" customHeight="1">
      <x:c r="A4674" s="6" t="str">
        <x:v>141203_15</x:v>
      </x:c>
      <x:c r="B4674" s="6" t="str">
        <x:v>141203</x:v>
      </x:c>
      <x:c r="C4674" s="6" t="n">
        <x:v>15</x:v>
      </x:c>
      <x:c r="D4674" s="6" t="str">
        <x:v>世事如棋，四步堪杀</x:v>
      </x:c>
      <x:c r="E4674" s="7" t="str">
        <x:v>获得2点充能。对敌方全体造成等同于刻律德菈288%攻击力的风属性伤害。若场上不存在持有【军功】的角色，优先使当前队伍中的第一位角色获得【军功】。</x:v>
      </x:c>
      <x:c r="F4674" s="6" t="n">
        <x:v>0</x:v>
      </x:c>
      <x:c r="G4674" s="6" t="n">
        <x:v>0</x:v>
      </x:c>
      <x:c r="H4674" s="6" t="n">
        <x:v>0</x:v>
      </x:c>
      <x:c r="I4674" s="6" t="n">
        <x:v>0</x:v>
      </x:c>
      <x:c r="J4674" s="6" t="str">
        <x:v>[2.88, 2]</x:v>
      </x:c>
      <x:c r="K4674" s="7" t="str">
        <x:v>无首段伤害倍率，请覆盖或设为辅助技能</x:v>
      </x:c>
      <x:c r="L4674" s="6" t="str">
        <x:v>https://raw.githubusercontent.com/Mar-7th/StarRailRes/dbe8cdfcfb0bf657b9fe1cf92d5537f118ccb487/index_new/cn/character_skills.json</x:v>
      </x:c>
    </x:row>
    <x:row r="4675" ht="83" customHeight="1">
      <x:c r="A4675" s="6" t="str">
        <x:v>141204_1</x:v>
      </x:c>
      <x:c r="B4675" s="6" t="str">
        <x:v>141204</x:v>
      </x:c>
      <x:c r="C4675" s="6" t="n">
        <x:v>1</x:v>
      </x:c>
      <x:c r="D4675" s="6" t="str">
        <x:v>荣光属于凯撒</x:v>
      </x:c>
      <x:c r="E4675" s="7" t="str">
        <x:v>持有【军功】的角色攻击力提高，提高数值等同于刻律德菈攻击力的18%，施放普攻或战技时使刻律德菈获得1点充能，奇袭期间无法使刻律德菈获得充能。持有【军功】的角色施放攻击后刻律德菈额外造成1次等同于刻律德菈30%攻击力的风属性附加伤害，该效果最多触发20次，刻律德菈每次施放终结技时重置可触发次数。【军功】仅对最新被施加的目标生效，目标改变时使刻律德菈充能重置为0点。</x:v>
      </x:c>
      <x:c r="F4675" s="6" t="n">
        <x:v>0</x:v>
      </x:c>
      <x:c r="G4675" s="6" t="n">
        <x:v>0</x:v>
      </x:c>
      <x:c r="H4675" s="6" t="n">
        <x:v>0</x:v>
      </x:c>
      <x:c r="I4675" s="6" t="n">
        <x:v>0</x:v>
      </x:c>
      <x:c r="J4675" s="6" t="str">
        <x:v>[1, 0.18, 0.3, 20]</x:v>
      </x:c>
      <x:c r="K4675" s="7" t="str">
        <x:v>无首段伤害倍率，请覆盖或设为辅助技能</x:v>
      </x:c>
      <x:c r="L4675" s="6" t="str">
        <x:v>https://raw.githubusercontent.com/Mar-7th/StarRailRes/dbe8cdfcfb0bf657b9fe1cf92d5537f118ccb487/index_new/cn/character_skills.json</x:v>
      </x:c>
    </x:row>
    <x:row r="4676" ht="83" customHeight="1">
      <x:c r="A4676" s="6" t="str">
        <x:v>141204_2</x:v>
      </x:c>
      <x:c r="B4676" s="6" t="str">
        <x:v>141204</x:v>
      </x:c>
      <x:c r="C4676" s="6" t="n">
        <x:v>2</x:v>
      </x:c>
      <x:c r="D4676" s="6" t="str">
        <x:v>荣光属于凯撒</x:v>
      </x:c>
      <x:c r="E4676" s="7" t="str">
        <x:v>持有【军功】的角色攻击力提高，提高数值等同于刻律德菈攻击力的18.6%，施放普攻或战技时使刻律德菈获得1点充能，奇袭期间无法使刻律德菈获得充能。持有【军功】的角色施放攻击后刻律德菈额外造成1次等同于刻律德菈33%攻击力的风属性附加伤害，该效果最多触发20次，刻律德菈每次施放终结技时重置可触发次数。【军功】仅对最新被施加的目标生效，目标改变时使刻律德菈充能重置为0点。</x:v>
      </x:c>
      <x:c r="F4676" s="6" t="n">
        <x:v>0</x:v>
      </x:c>
      <x:c r="G4676" s="6" t="n">
        <x:v>0</x:v>
      </x:c>
      <x:c r="H4676" s="6" t="n">
        <x:v>0</x:v>
      </x:c>
      <x:c r="I4676" s="6" t="n">
        <x:v>0</x:v>
      </x:c>
      <x:c r="J4676" s="6" t="str">
        <x:v>[1, 0.186, 0.33, 20]</x:v>
      </x:c>
      <x:c r="K4676" s="7" t="str">
        <x:v>无首段伤害倍率，请覆盖或设为辅助技能</x:v>
      </x:c>
      <x:c r="L4676" s="6" t="str">
        <x:v>https://raw.githubusercontent.com/Mar-7th/StarRailRes/dbe8cdfcfb0bf657b9fe1cf92d5537f118ccb487/index_new/cn/character_skills.json</x:v>
      </x:c>
    </x:row>
    <x:row r="4677" ht="83" customHeight="1">
      <x:c r="A4677" s="6" t="str">
        <x:v>141204_3</x:v>
      </x:c>
      <x:c r="B4677" s="6" t="str">
        <x:v>141204</x:v>
      </x:c>
      <x:c r="C4677" s="6" t="n">
        <x:v>3</x:v>
      </x:c>
      <x:c r="D4677" s="6" t="str">
        <x:v>荣光属于凯撒</x:v>
      </x:c>
      <x:c r="E4677" s="7" t="str">
        <x:v>持有【军功】的角色攻击力提高，提高数值等同于刻律德菈攻击力的19.2%，施放普攻或战技时使刻律德菈获得1点充能，奇袭期间无法使刻律德菈获得充能。持有【军功】的角色施放攻击后刻律德菈额外造成1次等同于刻律德菈36%攻击力的风属性附加伤害，该效果最多触发20次，刻律德菈每次施放终结技时重置可触发次数。【军功】仅对最新被施加的目标生效，目标改变时使刻律德菈充能重置为0点。</x:v>
      </x:c>
      <x:c r="F4677" s="6" t="n">
        <x:v>0</x:v>
      </x:c>
      <x:c r="G4677" s="6" t="n">
        <x:v>0</x:v>
      </x:c>
      <x:c r="H4677" s="6" t="n">
        <x:v>0</x:v>
      </x:c>
      <x:c r="I4677" s="6" t="n">
        <x:v>0</x:v>
      </x:c>
      <x:c r="J4677" s="6" t="str">
        <x:v>[1, 0.192, 0.36, 20]</x:v>
      </x:c>
      <x:c r="K4677" s="7" t="str">
        <x:v>无首段伤害倍率，请覆盖或设为辅助技能</x:v>
      </x:c>
      <x:c r="L4677" s="6" t="str">
        <x:v>https://raw.githubusercontent.com/Mar-7th/StarRailRes/dbe8cdfcfb0bf657b9fe1cf92d5537f118ccb487/index_new/cn/character_skills.json</x:v>
      </x:c>
    </x:row>
    <x:row r="4678" ht="83" customHeight="1">
      <x:c r="A4678" s="6" t="str">
        <x:v>141204_4</x:v>
      </x:c>
      <x:c r="B4678" s="6" t="str">
        <x:v>141204</x:v>
      </x:c>
      <x:c r="C4678" s="6" t="n">
        <x:v>4</x:v>
      </x:c>
      <x:c r="D4678" s="6" t="str">
        <x:v>荣光属于凯撒</x:v>
      </x:c>
      <x:c r="E4678" s="7" t="str">
        <x:v>持有【军功】的角色攻击力提高，提高数值等同于刻律德菈攻击力的19.8%，施放普攻或战技时使刻律德菈获得1点充能，奇袭期间无法使刻律德菈获得充能。持有【军功】的角色施放攻击后刻律德菈额外造成1次等同于刻律德菈39%攻击力的风属性附加伤害，该效果最多触发20次，刻律德菈每次施放终结技时重置可触发次数。【军功】仅对最新被施加的目标生效，目标改变时使刻律德菈充能重置为0点。</x:v>
      </x:c>
      <x:c r="F4678" s="6" t="n">
        <x:v>0</x:v>
      </x:c>
      <x:c r="G4678" s="6" t="n">
        <x:v>0</x:v>
      </x:c>
      <x:c r="H4678" s="6" t="n">
        <x:v>0</x:v>
      </x:c>
      <x:c r="I4678" s="6" t="n">
        <x:v>0</x:v>
      </x:c>
      <x:c r="J4678" s="6" t="str">
        <x:v>[1, 0.198, 0.39, 20]</x:v>
      </x:c>
      <x:c r="K4678" s="7" t="str">
        <x:v>无首段伤害倍率，请覆盖或设为辅助技能</x:v>
      </x:c>
      <x:c r="L4678" s="6" t="str">
        <x:v>https://raw.githubusercontent.com/Mar-7th/StarRailRes/dbe8cdfcfb0bf657b9fe1cf92d5537f118ccb487/index_new/cn/character_skills.json</x:v>
      </x:c>
    </x:row>
    <x:row r="4679" ht="83" customHeight="1">
      <x:c r="A4679" s="6" t="str">
        <x:v>141204_5</x:v>
      </x:c>
      <x:c r="B4679" s="6" t="str">
        <x:v>141204</x:v>
      </x:c>
      <x:c r="C4679" s="6" t="n">
        <x:v>5</x:v>
      </x:c>
      <x:c r="D4679" s="6" t="str">
        <x:v>荣光属于凯撒</x:v>
      </x:c>
      <x:c r="E4679" s="7" t="str">
        <x:v>持有【军功】的角色攻击力提高，提高数值等同于刻律德菈攻击力的20.4%，施放普攻或战技时使刻律德菈获得1点充能，奇袭期间无法使刻律德菈获得充能。持有【军功】的角色施放攻击后刻律德菈额外造成1次等同于刻律德菈42%攻击力的风属性附加伤害，该效果最多触发20次，刻律德菈每次施放终结技时重置可触发次数。【军功】仅对最新被施加的目标生效，目标改变时使刻律德菈充能重置为0点。</x:v>
      </x:c>
      <x:c r="F4679" s="6" t="n">
        <x:v>0</x:v>
      </x:c>
      <x:c r="G4679" s="6" t="n">
        <x:v>0</x:v>
      </x:c>
      <x:c r="H4679" s="6" t="n">
        <x:v>0</x:v>
      </x:c>
      <x:c r="I4679" s="6" t="n">
        <x:v>0</x:v>
      </x:c>
      <x:c r="J4679" s="6" t="str">
        <x:v>[1, 0.204, 0.42, 20]</x:v>
      </x:c>
      <x:c r="K4679" s="7" t="str">
        <x:v>无首段伤害倍率，请覆盖或设为辅助技能</x:v>
      </x:c>
      <x:c r="L4679" s="6" t="str">
        <x:v>https://raw.githubusercontent.com/Mar-7th/StarRailRes/dbe8cdfcfb0bf657b9fe1cf92d5537f118ccb487/index_new/cn/character_skills.json</x:v>
      </x:c>
    </x:row>
    <x:row r="4680" ht="83" customHeight="1">
      <x:c r="A4680" s="6" t="str">
        <x:v>141204_6</x:v>
      </x:c>
      <x:c r="B4680" s="6" t="str">
        <x:v>141204</x:v>
      </x:c>
      <x:c r="C4680" s="6" t="n">
        <x:v>6</x:v>
      </x:c>
      <x:c r="D4680" s="6" t="str">
        <x:v>荣光属于凯撒</x:v>
      </x:c>
      <x:c r="E4680" s="7" t="str">
        <x:v>持有【军功】的角色攻击力提高，提高数值等同于刻律德菈攻击力的21%，施放普攻或战技时使刻律德菈获得1点充能，奇袭期间无法使刻律德菈获得充能。持有【军功】的角色施放攻击后刻律德菈额外造成1次等同于刻律德菈45%攻击力的风属性附加伤害，该效果最多触发20次，刻律德菈每次施放终结技时重置可触发次数。【军功】仅对最新被施加的目标生效，目标改变时使刻律德菈充能重置为0点。</x:v>
      </x:c>
      <x:c r="F4680" s="6" t="n">
        <x:v>0</x:v>
      </x:c>
      <x:c r="G4680" s="6" t="n">
        <x:v>0</x:v>
      </x:c>
      <x:c r="H4680" s="6" t="n">
        <x:v>0</x:v>
      </x:c>
      <x:c r="I4680" s="6" t="n">
        <x:v>0</x:v>
      </x:c>
      <x:c r="J4680" s="6" t="str">
        <x:v>[1, 0.21, 0.45, 20]</x:v>
      </x:c>
      <x:c r="K4680" s="7" t="str">
        <x:v>无首段伤害倍率，请覆盖或设为辅助技能</x:v>
      </x:c>
      <x:c r="L4680" s="6" t="str">
        <x:v>https://raw.githubusercontent.com/Mar-7th/StarRailRes/dbe8cdfcfb0bf657b9fe1cf92d5537f118ccb487/index_new/cn/character_skills.json</x:v>
      </x:c>
    </x:row>
    <x:row r="4681" ht="83" customHeight="1">
      <x:c r="A4681" s="6" t="str">
        <x:v>141204_7</x:v>
      </x:c>
      <x:c r="B4681" s="6" t="str">
        <x:v>141204</x:v>
      </x:c>
      <x:c r="C4681" s="6" t="n">
        <x:v>7</x:v>
      </x:c>
      <x:c r="D4681" s="6" t="str">
        <x:v>荣光属于凯撒</x:v>
      </x:c>
      <x:c r="E4681" s="7" t="str">
        <x:v>持有【军功】的角色攻击力提高，提高数值等同于刻律德菈攻击力的21.75%，施放普攻或战技时使刻律德菈获得1点充能，奇袭期间无法使刻律德菈获得充能。持有【军功】的角色施放攻击后刻律德菈额外造成1次等同于刻律德菈48.75%攻击力的风属性附加伤害，该效果最多触发20次，刻律德菈每次施放终结技时重置可触发次数。【军功】仅对最新被施加的目标生效，目标改变时使刻律德菈充能重置为0点。</x:v>
      </x:c>
      <x:c r="F4681" s="6" t="n">
        <x:v>0</x:v>
      </x:c>
      <x:c r="G4681" s="6" t="n">
        <x:v>0</x:v>
      </x:c>
      <x:c r="H4681" s="6" t="n">
        <x:v>0</x:v>
      </x:c>
      <x:c r="I4681" s="6" t="n">
        <x:v>0</x:v>
      </x:c>
      <x:c r="J4681" s="6" t="str">
        <x:v>[1, 0.2175, 0.4875, 20]</x:v>
      </x:c>
      <x:c r="K4681" s="7" t="str">
        <x:v>无首段伤害倍率，请覆盖或设为辅助技能</x:v>
      </x:c>
      <x:c r="L4681" s="6" t="str">
        <x:v>https://raw.githubusercontent.com/Mar-7th/StarRailRes/dbe8cdfcfb0bf657b9fe1cf92d5537f118ccb487/index_new/cn/character_skills.json</x:v>
      </x:c>
    </x:row>
    <x:row r="4682" ht="83" customHeight="1">
      <x:c r="A4682" s="6" t="str">
        <x:v>141204_8</x:v>
      </x:c>
      <x:c r="B4682" s="6" t="str">
        <x:v>141204</x:v>
      </x:c>
      <x:c r="C4682" s="6" t="n">
        <x:v>8</x:v>
      </x:c>
      <x:c r="D4682" s="6" t="str">
        <x:v>荣光属于凯撒</x:v>
      </x:c>
      <x:c r="E4682" s="7" t="str">
        <x:v>持有【军功】的角色攻击力提高，提高数值等同于刻律德菈攻击力的22.5%，施放普攻或战技时使刻律德菈获得1点充能，奇袭期间无法使刻律德菈获得充能。持有【军功】的角色施放攻击后刻律德菈额外造成1次等同于刻律德菈52.5%攻击力的风属性附加伤害，该效果最多触发20次，刻律德菈每次施放终结技时重置可触发次数。【军功】仅对最新被施加的目标生效，目标改变时使刻律德菈充能重置为0点。</x:v>
      </x:c>
      <x:c r="F4682" s="6" t="n">
        <x:v>0</x:v>
      </x:c>
      <x:c r="G4682" s="6" t="n">
        <x:v>0</x:v>
      </x:c>
      <x:c r="H4682" s="6" t="n">
        <x:v>0</x:v>
      </x:c>
      <x:c r="I4682" s="6" t="n">
        <x:v>0</x:v>
      </x:c>
      <x:c r="J4682" s="6" t="str">
        <x:v>[1, 0.225, 0.525, 20]</x:v>
      </x:c>
      <x:c r="K4682" s="7" t="str">
        <x:v>无首段伤害倍率，请覆盖或设为辅助技能</x:v>
      </x:c>
      <x:c r="L4682" s="6" t="str">
        <x:v>https://raw.githubusercontent.com/Mar-7th/StarRailRes/dbe8cdfcfb0bf657b9fe1cf92d5537f118ccb487/index_new/cn/character_skills.json</x:v>
      </x:c>
    </x:row>
    <x:row r="4683" ht="83" customHeight="1">
      <x:c r="A4683" s="6" t="str">
        <x:v>141204_9</x:v>
      </x:c>
      <x:c r="B4683" s="6" t="str">
        <x:v>141204</x:v>
      </x:c>
      <x:c r="C4683" s="6" t="n">
        <x:v>9</x:v>
      </x:c>
      <x:c r="D4683" s="6" t="str">
        <x:v>荣光属于凯撒</x:v>
      </x:c>
      <x:c r="E4683" s="7" t="str">
        <x:v>持有【军功】的角色攻击力提高，提高数值等同于刻律德菈攻击力的23.25%，施放普攻或战技时使刻律德菈获得1点充能，奇袭期间无法使刻律德菈获得充能。持有【军功】的角色施放攻击后刻律德菈额外造成1次等同于刻律德菈56.25%攻击力的风属性附加伤害，该效果最多触发20次，刻律德菈每次施放终结技时重置可触发次数。【军功】仅对最新被施加的目标生效，目标改变时使刻律德菈充能重置为0点。</x:v>
      </x:c>
      <x:c r="F4683" s="6" t="n">
        <x:v>0</x:v>
      </x:c>
      <x:c r="G4683" s="6" t="n">
        <x:v>0</x:v>
      </x:c>
      <x:c r="H4683" s="6" t="n">
        <x:v>0</x:v>
      </x:c>
      <x:c r="I4683" s="6" t="n">
        <x:v>0</x:v>
      </x:c>
      <x:c r="J4683" s="6" t="str">
        <x:v>[1, 0.2325, 0.5625, 20]</x:v>
      </x:c>
      <x:c r="K4683" s="7" t="str">
        <x:v>无首段伤害倍率，请覆盖或设为辅助技能</x:v>
      </x:c>
      <x:c r="L4683" s="6" t="str">
        <x:v>https://raw.githubusercontent.com/Mar-7th/StarRailRes/dbe8cdfcfb0bf657b9fe1cf92d5537f118ccb487/index_new/cn/character_skills.json</x:v>
      </x:c>
    </x:row>
    <x:row r="4684" ht="83" customHeight="1">
      <x:c r="A4684" s="6" t="str">
        <x:v>141204_10</x:v>
      </x:c>
      <x:c r="B4684" s="6" t="str">
        <x:v>141204</x:v>
      </x:c>
      <x:c r="C4684" s="6" t="n">
        <x:v>10</x:v>
      </x:c>
      <x:c r="D4684" s="6" t="str">
        <x:v>荣光属于凯撒</x:v>
      </x:c>
      <x:c r="E4684" s="7" t="str">
        <x:v>持有【军功】的角色攻击力提高，提高数值等同于刻律德菈攻击力的24%，施放普攻或战技时使刻律德菈获得1点充能，奇袭期间无法使刻律德菈获得充能。持有【军功】的角色施放攻击后刻律德菈额外造成1次等同于刻律德菈60%攻击力的风属性附加伤害，该效果最多触发20次，刻律德菈每次施放终结技时重置可触发次数。【军功】仅对最新被施加的目标生效，目标改变时使刻律德菈充能重置为0点。</x:v>
      </x:c>
      <x:c r="F4684" s="6" t="n">
        <x:v>0</x:v>
      </x:c>
      <x:c r="G4684" s="6" t="n">
        <x:v>0</x:v>
      </x:c>
      <x:c r="H4684" s="6" t="n">
        <x:v>0</x:v>
      </x:c>
      <x:c r="I4684" s="6" t="n">
        <x:v>0</x:v>
      </x:c>
      <x:c r="J4684" s="6" t="str">
        <x:v>[1, 0.24, 0.6, 20]</x:v>
      </x:c>
      <x:c r="K4684" s="7" t="str">
        <x:v>无首段伤害倍率，请覆盖或设为辅助技能</x:v>
      </x:c>
      <x:c r="L4684" s="6" t="str">
        <x:v>https://raw.githubusercontent.com/Mar-7th/StarRailRes/dbe8cdfcfb0bf657b9fe1cf92d5537f118ccb487/index_new/cn/character_skills.json</x:v>
      </x:c>
    </x:row>
    <x:row r="4685" ht="83" customHeight="1">
      <x:c r="A4685" s="6" t="str">
        <x:v>141204_11</x:v>
      </x:c>
      <x:c r="B4685" s="6" t="str">
        <x:v>141204</x:v>
      </x:c>
      <x:c r="C4685" s="6" t="n">
        <x:v>11</x:v>
      </x:c>
      <x:c r="D4685" s="6" t="str">
        <x:v>荣光属于凯撒</x:v>
      </x:c>
      <x:c r="E4685" s="7" t="str">
        <x:v>持有【军功】的角色攻击力提高，提高数值等同于刻律德菈攻击力的24.6%，施放普攻或战技时使刻律德菈获得1点充能，奇袭期间无法使刻律德菈获得充能。持有【军功】的角色施放攻击后刻律德菈额外造成1次等同于刻律德菈63%攻击力的风属性附加伤害，该效果最多触发20次，刻律德菈每次施放终结技时重置可触发次数。【军功】仅对最新被施加的目标生效，目标改变时使刻律德菈充能重置为0点。</x:v>
      </x:c>
      <x:c r="F4685" s="6" t="n">
        <x:v>0</x:v>
      </x:c>
      <x:c r="G4685" s="6" t="n">
        <x:v>0</x:v>
      </x:c>
      <x:c r="H4685" s="6" t="n">
        <x:v>0</x:v>
      </x:c>
      <x:c r="I4685" s="6" t="n">
        <x:v>0</x:v>
      </x:c>
      <x:c r="J4685" s="6" t="str">
        <x:v>[1, 0.246, 0.63, 20]</x:v>
      </x:c>
      <x:c r="K4685" s="7" t="str">
        <x:v>无首段伤害倍率，请覆盖或设为辅助技能</x:v>
      </x:c>
      <x:c r="L4685" s="6" t="str">
        <x:v>https://raw.githubusercontent.com/Mar-7th/StarRailRes/dbe8cdfcfb0bf657b9fe1cf92d5537f118ccb487/index_new/cn/character_skills.json</x:v>
      </x:c>
    </x:row>
    <x:row r="4686" ht="83" customHeight="1">
      <x:c r="A4686" s="6" t="str">
        <x:v>141204_12</x:v>
      </x:c>
      <x:c r="B4686" s="6" t="str">
        <x:v>141204</x:v>
      </x:c>
      <x:c r="C4686" s="6" t="n">
        <x:v>12</x:v>
      </x:c>
      <x:c r="D4686" s="6" t="str">
        <x:v>荣光属于凯撒</x:v>
      </x:c>
      <x:c r="E4686" s="7" t="str">
        <x:v>持有【军功】的角色攻击力提高，提高数值等同于刻律德菈攻击力的25.2%，施放普攻或战技时使刻律德菈获得1点充能，奇袭期间无法使刻律德菈获得充能。持有【军功】的角色施放攻击后刻律德菈额外造成1次等同于刻律德菈66%攻击力的风属性附加伤害，该效果最多触发20次，刻律德菈每次施放终结技时重置可触发次数。【军功】仅对最新被施加的目标生效，目标改变时使刻律德菈充能重置为0点。</x:v>
      </x:c>
      <x:c r="F4686" s="6" t="n">
        <x:v>0</x:v>
      </x:c>
      <x:c r="G4686" s="6" t="n">
        <x:v>0</x:v>
      </x:c>
      <x:c r="H4686" s="6" t="n">
        <x:v>0</x:v>
      </x:c>
      <x:c r="I4686" s="6" t="n">
        <x:v>0</x:v>
      </x:c>
      <x:c r="J4686" s="6" t="str">
        <x:v>[1, 0.252, 0.66, 20]</x:v>
      </x:c>
      <x:c r="K4686" s="7" t="str">
        <x:v>无首段伤害倍率，请覆盖或设为辅助技能</x:v>
      </x:c>
      <x:c r="L4686" s="6" t="str">
        <x:v>https://raw.githubusercontent.com/Mar-7th/StarRailRes/dbe8cdfcfb0bf657b9fe1cf92d5537f118ccb487/index_new/cn/character_skills.json</x:v>
      </x:c>
    </x:row>
    <x:row r="4687" ht="83" customHeight="1">
      <x:c r="A4687" s="6" t="str">
        <x:v>141204_13</x:v>
      </x:c>
      <x:c r="B4687" s="6" t="str">
        <x:v>141204</x:v>
      </x:c>
      <x:c r="C4687" s="6" t="n">
        <x:v>13</x:v>
      </x:c>
      <x:c r="D4687" s="6" t="str">
        <x:v>荣光属于凯撒</x:v>
      </x:c>
      <x:c r="E4687" s="7" t="str">
        <x:v>持有【军功】的角色攻击力提高，提高数值等同于刻律德菈攻击力的25.8%，施放普攻或战技时使刻律德菈获得1点充能，奇袭期间无法使刻律德菈获得充能。持有【军功】的角色施放攻击后刻律德菈额外造成1次等同于刻律德菈69%攻击力的风属性附加伤害，该效果最多触发20次，刻律德菈每次施放终结技时重置可触发次数。【军功】仅对最新被施加的目标生效，目标改变时使刻律德菈充能重置为0点。</x:v>
      </x:c>
      <x:c r="F4687" s="6" t="n">
        <x:v>0</x:v>
      </x:c>
      <x:c r="G4687" s="6" t="n">
        <x:v>0</x:v>
      </x:c>
      <x:c r="H4687" s="6" t="n">
        <x:v>0</x:v>
      </x:c>
      <x:c r="I4687" s="6" t="n">
        <x:v>0</x:v>
      </x:c>
      <x:c r="J4687" s="6" t="str">
        <x:v>[1, 0.258, 0.69, 20]</x:v>
      </x:c>
      <x:c r="K4687" s="7" t="str">
        <x:v>无首段伤害倍率，请覆盖或设为辅助技能</x:v>
      </x:c>
      <x:c r="L4687" s="6" t="str">
        <x:v>https://raw.githubusercontent.com/Mar-7th/StarRailRes/dbe8cdfcfb0bf657b9fe1cf92d5537f118ccb487/index_new/cn/character_skills.json</x:v>
      </x:c>
    </x:row>
    <x:row r="4688" ht="83" customHeight="1">
      <x:c r="A4688" s="6" t="str">
        <x:v>141204_14</x:v>
      </x:c>
      <x:c r="B4688" s="6" t="str">
        <x:v>141204</x:v>
      </x:c>
      <x:c r="C4688" s="6" t="n">
        <x:v>14</x:v>
      </x:c>
      <x:c r="D4688" s="6" t="str">
        <x:v>荣光属于凯撒</x:v>
      </x:c>
      <x:c r="E4688" s="7" t="str">
        <x:v>持有【军功】的角色攻击力提高，提高数值等同于刻律德菈攻击力的26.4%，施放普攻或战技时使刻律德菈获得1点充能，奇袭期间无法使刻律德菈获得充能。持有【军功】的角色施放攻击后刻律德菈额外造成1次等同于刻律德菈72%攻击力的风属性附加伤害，该效果最多触发20次，刻律德菈每次施放终结技时重置可触发次数。【军功】仅对最新被施加的目标生效，目标改变时使刻律德菈充能重置为0点。</x:v>
      </x:c>
      <x:c r="F4688" s="6" t="n">
        <x:v>0</x:v>
      </x:c>
      <x:c r="G4688" s="6" t="n">
        <x:v>0</x:v>
      </x:c>
      <x:c r="H4688" s="6" t="n">
        <x:v>0</x:v>
      </x:c>
      <x:c r="I4688" s="6" t="n">
        <x:v>0</x:v>
      </x:c>
      <x:c r="J4688" s="6" t="str">
        <x:v>[1, 0.264, 0.72, 20]</x:v>
      </x:c>
      <x:c r="K4688" s="7" t="str">
        <x:v>无首段伤害倍率，请覆盖或设为辅助技能</x:v>
      </x:c>
      <x:c r="L4688" s="6" t="str">
        <x:v>https://raw.githubusercontent.com/Mar-7th/StarRailRes/dbe8cdfcfb0bf657b9fe1cf92d5537f118ccb487/index_new/cn/character_skills.json</x:v>
      </x:c>
    </x:row>
    <x:row r="4689" ht="83" customHeight="1">
      <x:c r="A4689" s="6" t="str">
        <x:v>141204_15</x:v>
      </x:c>
      <x:c r="B4689" s="6" t="str">
        <x:v>141204</x:v>
      </x:c>
      <x:c r="C4689" s="6" t="n">
        <x:v>15</x:v>
      </x:c>
      <x:c r="D4689" s="6" t="str">
        <x:v>荣光属于凯撒</x:v>
      </x:c>
      <x:c r="E4689" s="7" t="str">
        <x:v>持有【军功】的角色攻击力提高，提高数值等同于刻律德菈攻击力的27%，施放普攻或战技时使刻律德菈获得1点充能，奇袭期间无法使刻律德菈获得充能。持有【军功】的角色施放攻击后刻律德菈额外造成1次等同于刻律德菈75%攻击力的风属性附加伤害，该效果最多触发20次，刻律德菈每次施放终结技时重置可触发次数。【军功】仅对最新被施加的目标生效，目标改变时使刻律德菈充能重置为0点。</x:v>
      </x:c>
      <x:c r="F4689" s="6" t="n">
        <x:v>0</x:v>
      </x:c>
      <x:c r="G4689" s="6" t="n">
        <x:v>0</x:v>
      </x:c>
      <x:c r="H4689" s="6" t="n">
        <x:v>0</x:v>
      </x:c>
      <x:c r="I4689" s="6" t="n">
        <x:v>0</x:v>
      </x:c>
      <x:c r="J4689" s="6" t="str">
        <x:v>[1, 0.27, 0.75, 20]</x:v>
      </x:c>
      <x:c r="K4689" s="7" t="str">
        <x:v>无首段伤害倍率，请覆盖或设为辅助技能</x:v>
      </x:c>
      <x:c r="L4689" s="6" t="str">
        <x:v>https://raw.githubusercontent.com/Mar-7th/StarRailRes/dbe8cdfcfb0bf657b9fe1cf92d5537f118ccb487/index_new/cn/character_skills.json</x:v>
      </x:c>
    </x:row>
    <x:row r="4690" ht="20" customHeight="1">
      <x:c r="A4690" s="6" t="str">
        <x:v>141206_1</x:v>
      </x:c>
      <x:c r="B4690" s="6" t="str">
        <x:v>141206</x:v>
      </x:c>
      <x:c r="C4690" s="6" t="n">
        <x:v>1</x:v>
      </x:c>
      <x:c r="D4690" s="6" t="str">
        <x:v>攻击</x:v>
      </x:c>
      <x:c r="E4690" s="7" t="str">
        <x:v>攻击敌人，进入战斗后削弱敌方目标对应属性韧性。</x:v>
      </x:c>
      <x:c r="F4690" s="6" t="n">
        <x:v>0</x:v>
      </x:c>
      <x:c r="G4690" s="6" t="n">
        <x:v>0</x:v>
      </x:c>
      <x:c r="H4690" s="6" t="n">
        <x:v>0</x:v>
      </x:c>
      <x:c r="I4690" s="6" t="n">
        <x:v>0</x:v>
      </x:c>
      <x:c r="J4690" s="6" t="str">
        <x:v>[]</x:v>
      </x:c>
      <x:c r="K4690" s="7" t="str">
        <x:v>缺少结构化参数，必须覆盖</x:v>
      </x:c>
      <x:c r="L4690" s="6" t="str">
        <x:v>https://raw.githubusercontent.com/Mar-7th/StarRailRes/dbe8cdfcfb0bf657b9fe1cf92d5537f118ccb487/index_new/cn/character_skills.json</x:v>
      </x:c>
    </x:row>
    <x:row r="4691" ht="38" customHeight="1">
      <x:c r="A4691" s="6" t="str">
        <x:v>141207_1</x:v>
      </x:c>
      <x:c r="B4691" s="6" t="str">
        <x:v>141207</x:v>
      </x:c>
      <x:c r="C4691" s="6" t="n">
        <x:v>1</x:v>
      </x:c>
      <x:c r="D4691" s="6" t="str">
        <x:v>先手优势</x:v>
      </x:c>
      <x:c r="E4691" s="7" t="str">
        <x:v>使用秘技后获得【军功】，切换行动角色时【军功】转移至当前行动角色。下一次战斗开始时自动对持有【军功】的角色施放1次战技，此次战技不消耗战技点。</x:v>
      </x:c>
      <x:c r="F4691" s="6" t="n">
        <x:v>0</x:v>
      </x:c>
      <x:c r="G4691" s="6" t="n">
        <x:v>0</x:v>
      </x:c>
      <x:c r="H4691" s="6" t="n">
        <x:v>0</x:v>
      </x:c>
      <x:c r="I4691" s="6" t="n">
        <x:v>0</x:v>
      </x:c>
      <x:c r="J4691" s="6" t="str">
        <x:v>[]</x:v>
      </x:c>
      <x:c r="K4691" s="7" t="str">
        <x:v>缺少结构化参数，必须覆盖</x:v>
      </x:c>
      <x:c r="L4691" s="6" t="str">
        <x:v>https://raw.githubusercontent.com/Mar-7th/StarRailRes/dbe8cdfcfb0bf657b9fe1cf92d5537f118ccb487/index_new/cn/character_skills.json</x:v>
      </x:c>
    </x:row>
    <x:row r="4692" ht="20" customHeight="1">
      <x:c r="A4692" s="6" t="str">
        <x:v>141301_1</x:v>
      </x:c>
      <x:c r="B4692" s="6" t="str">
        <x:v>141301</x:v>
      </x:c>
      <x:c r="C4692" s="6" t="n">
        <x:v>1</x:v>
      </x:c>
      <x:c r="D4692" s="6" t="str">
        <x:v>从此岁月朦胧</x:v>
      </x:c>
      <x:c r="E4692" s="7" t="str">
        <x:v>对指定敌方单体造成等同于长夜月25%生命上限的冰属性伤害。</x:v>
      </x:c>
      <x:c r="F4692" s="6" t="n">
        <x:v>0</x:v>
      </x:c>
      <x:c r="G4692" s="6" t="n">
        <x:v>0.25</x:v>
      </x:c>
      <x:c r="H4692" s="6" t="n">
        <x:v>0</x:v>
      </x:c>
      <x:c r="I4692" s="6" t="n">
        <x:v>0</x:v>
      </x:c>
      <x:c r="J4692" s="6" t="str">
        <x:v>[0.25]</x:v>
      </x:c>
      <x:c r="K4692" s="7" t="str">
        <x:v>需确认条件及分段</x:v>
      </x:c>
      <x:c r="L4692" s="6" t="str">
        <x:v>https://raw.githubusercontent.com/Mar-7th/StarRailRes/dbe8cdfcfb0bf657b9fe1cf92d5537f118ccb487/index_new/cn/character_skills.json</x:v>
      </x:c>
    </x:row>
    <x:row r="4693" ht="20" customHeight="1">
      <x:c r="A4693" s="6" t="str">
        <x:v>141301_2</x:v>
      </x:c>
      <x:c r="B4693" s="6" t="str">
        <x:v>141301</x:v>
      </x:c>
      <x:c r="C4693" s="6" t="n">
        <x:v>2</x:v>
      </x:c>
      <x:c r="D4693" s="6" t="str">
        <x:v>从此岁月朦胧</x:v>
      </x:c>
      <x:c r="E4693" s="7" t="str">
        <x:v>对指定敌方单体造成等同于长夜月30%生命上限的冰属性伤害。</x:v>
      </x:c>
      <x:c r="F4693" s="6" t="n">
        <x:v>0</x:v>
      </x:c>
      <x:c r="G4693" s="6" t="n">
        <x:v>0.3</x:v>
      </x:c>
      <x:c r="H4693" s="6" t="n">
        <x:v>0</x:v>
      </x:c>
      <x:c r="I4693" s="6" t="n">
        <x:v>0</x:v>
      </x:c>
      <x:c r="J4693" s="6" t="str">
        <x:v>[0.3]</x:v>
      </x:c>
      <x:c r="K4693" s="7" t="str">
        <x:v>需确认条件及分段</x:v>
      </x:c>
      <x:c r="L4693" s="6" t="str">
        <x:v>https://raw.githubusercontent.com/Mar-7th/StarRailRes/dbe8cdfcfb0bf657b9fe1cf92d5537f118ccb487/index_new/cn/character_skills.json</x:v>
      </x:c>
    </x:row>
    <x:row r="4694" ht="20" customHeight="1">
      <x:c r="A4694" s="6" t="str">
        <x:v>141301_3</x:v>
      </x:c>
      <x:c r="B4694" s="6" t="str">
        <x:v>141301</x:v>
      </x:c>
      <x:c r="C4694" s="6" t="n">
        <x:v>3</x:v>
      </x:c>
      <x:c r="D4694" s="6" t="str">
        <x:v>从此岁月朦胧</x:v>
      </x:c>
      <x:c r="E4694" s="7" t="str">
        <x:v>对指定敌方单体造成等同于长夜月35%生命上限的冰属性伤害。</x:v>
      </x:c>
      <x:c r="F4694" s="6" t="n">
        <x:v>0</x:v>
      </x:c>
      <x:c r="G4694" s="6" t="n">
        <x:v>0.35</x:v>
      </x:c>
      <x:c r="H4694" s="6" t="n">
        <x:v>0</x:v>
      </x:c>
      <x:c r="I4694" s="6" t="n">
        <x:v>0</x:v>
      </x:c>
      <x:c r="J4694" s="6" t="str">
        <x:v>[0.35]</x:v>
      </x:c>
      <x:c r="K4694" s="7" t="str">
        <x:v>需确认条件及分段</x:v>
      </x:c>
      <x:c r="L4694" s="6" t="str">
        <x:v>https://raw.githubusercontent.com/Mar-7th/StarRailRes/dbe8cdfcfb0bf657b9fe1cf92d5537f118ccb487/index_new/cn/character_skills.json</x:v>
      </x:c>
    </x:row>
    <x:row r="4695" ht="20" customHeight="1">
      <x:c r="A4695" s="6" t="str">
        <x:v>141301_4</x:v>
      </x:c>
      <x:c r="B4695" s="6" t="str">
        <x:v>141301</x:v>
      </x:c>
      <x:c r="C4695" s="6" t="n">
        <x:v>4</x:v>
      </x:c>
      <x:c r="D4695" s="6" t="str">
        <x:v>从此岁月朦胧</x:v>
      </x:c>
      <x:c r="E4695" s="7" t="str">
        <x:v>对指定敌方单体造成等同于长夜月40%生命上限的冰属性伤害。</x:v>
      </x:c>
      <x:c r="F4695" s="6" t="n">
        <x:v>0</x:v>
      </x:c>
      <x:c r="G4695" s="6" t="n">
        <x:v>0.4</x:v>
      </x:c>
      <x:c r="H4695" s="6" t="n">
        <x:v>0</x:v>
      </x:c>
      <x:c r="I4695" s="6" t="n">
        <x:v>0</x:v>
      </x:c>
      <x:c r="J4695" s="6" t="str">
        <x:v>[0.4]</x:v>
      </x:c>
      <x:c r="K4695" s="7" t="str">
        <x:v>需确认条件及分段</x:v>
      </x:c>
      <x:c r="L4695" s="6" t="str">
        <x:v>https://raw.githubusercontent.com/Mar-7th/StarRailRes/dbe8cdfcfb0bf657b9fe1cf92d5537f118ccb487/index_new/cn/character_skills.json</x:v>
      </x:c>
    </x:row>
    <x:row r="4696" ht="20" customHeight="1">
      <x:c r="A4696" s="6" t="str">
        <x:v>141301_5</x:v>
      </x:c>
      <x:c r="B4696" s="6" t="str">
        <x:v>141301</x:v>
      </x:c>
      <x:c r="C4696" s="6" t="n">
        <x:v>5</x:v>
      </x:c>
      <x:c r="D4696" s="6" t="str">
        <x:v>从此岁月朦胧</x:v>
      </x:c>
      <x:c r="E4696" s="7" t="str">
        <x:v>对指定敌方单体造成等同于长夜月45%生命上限的冰属性伤害。</x:v>
      </x:c>
      <x:c r="F4696" s="6" t="n">
        <x:v>0</x:v>
      </x:c>
      <x:c r="G4696" s="6" t="n">
        <x:v>0.45</x:v>
      </x:c>
      <x:c r="H4696" s="6" t="n">
        <x:v>0</x:v>
      </x:c>
      <x:c r="I4696" s="6" t="n">
        <x:v>0</x:v>
      </x:c>
      <x:c r="J4696" s="6" t="str">
        <x:v>[0.45]</x:v>
      </x:c>
      <x:c r="K4696" s="7" t="str">
        <x:v>需确认条件及分段</x:v>
      </x:c>
      <x:c r="L4696" s="6" t="str">
        <x:v>https://raw.githubusercontent.com/Mar-7th/StarRailRes/dbe8cdfcfb0bf657b9fe1cf92d5537f118ccb487/index_new/cn/character_skills.json</x:v>
      </x:c>
    </x:row>
    <x:row r="4697" ht="20" customHeight="1">
      <x:c r="A4697" s="6" t="str">
        <x:v>141301_6</x:v>
      </x:c>
      <x:c r="B4697" s="6" t="str">
        <x:v>141301</x:v>
      </x:c>
      <x:c r="C4697" s="6" t="n">
        <x:v>6</x:v>
      </x:c>
      <x:c r="D4697" s="6" t="str">
        <x:v>从此岁月朦胧</x:v>
      </x:c>
      <x:c r="E4697" s="7" t="str">
        <x:v>对指定敌方单体造成等同于长夜月50%生命上限的冰属性伤害。</x:v>
      </x:c>
      <x:c r="F4697" s="6" t="n">
        <x:v>0</x:v>
      </x:c>
      <x:c r="G4697" s="6" t="n">
        <x:v>0.5</x:v>
      </x:c>
      <x:c r="H4697" s="6" t="n">
        <x:v>0</x:v>
      </x:c>
      <x:c r="I4697" s="6" t="n">
        <x:v>0</x:v>
      </x:c>
      <x:c r="J4697" s="6" t="str">
        <x:v>[0.5]</x:v>
      </x:c>
      <x:c r="K4697" s="7" t="str">
        <x:v>需确认条件及分段</x:v>
      </x:c>
      <x:c r="L4697" s="6" t="str">
        <x:v>https://raw.githubusercontent.com/Mar-7th/StarRailRes/dbe8cdfcfb0bf657b9fe1cf92d5537f118ccb487/index_new/cn/character_skills.json</x:v>
      </x:c>
    </x:row>
    <x:row r="4698" ht="20" customHeight="1">
      <x:c r="A4698" s="6" t="str">
        <x:v>141301_7</x:v>
      </x:c>
      <x:c r="B4698" s="6" t="str">
        <x:v>141301</x:v>
      </x:c>
      <x:c r="C4698" s="6" t="n">
        <x:v>7</x:v>
      </x:c>
      <x:c r="D4698" s="6" t="str">
        <x:v>从此岁月朦胧</x:v>
      </x:c>
      <x:c r="E4698" s="7" t="str">
        <x:v>对指定敌方单体造成等同于长夜月55%生命上限的冰属性伤害。</x:v>
      </x:c>
      <x:c r="F4698" s="6" t="n">
        <x:v>0</x:v>
      </x:c>
      <x:c r="G4698" s="6" t="n">
        <x:v>0.55</x:v>
      </x:c>
      <x:c r="H4698" s="6" t="n">
        <x:v>0</x:v>
      </x:c>
      <x:c r="I4698" s="6" t="n">
        <x:v>0</x:v>
      </x:c>
      <x:c r="J4698" s="6" t="str">
        <x:v>[0.55]</x:v>
      </x:c>
      <x:c r="K4698" s="7" t="str">
        <x:v>需确认条件及分段</x:v>
      </x:c>
      <x:c r="L4698" s="6" t="str">
        <x:v>https://raw.githubusercontent.com/Mar-7th/StarRailRes/dbe8cdfcfb0bf657b9fe1cf92d5537f118ccb487/index_new/cn/character_skills.json</x:v>
      </x:c>
    </x:row>
    <x:row r="4699" ht="20" customHeight="1">
      <x:c r="A4699" s="6" t="str">
        <x:v>141301_8</x:v>
      </x:c>
      <x:c r="B4699" s="6" t="str">
        <x:v>141301</x:v>
      </x:c>
      <x:c r="C4699" s="6" t="n">
        <x:v>8</x:v>
      </x:c>
      <x:c r="D4699" s="6" t="str">
        <x:v>从此岁月朦胧</x:v>
      </x:c>
      <x:c r="E4699" s="7" t="str">
        <x:v>对指定敌方单体造成等同于长夜月60%生命上限的冰属性伤害。</x:v>
      </x:c>
      <x:c r="F4699" s="6" t="n">
        <x:v>0</x:v>
      </x:c>
      <x:c r="G4699" s="6" t="n">
        <x:v>0.6</x:v>
      </x:c>
      <x:c r="H4699" s="6" t="n">
        <x:v>0</x:v>
      </x:c>
      <x:c r="I4699" s="6" t="n">
        <x:v>0</x:v>
      </x:c>
      <x:c r="J4699" s="6" t="str">
        <x:v>[0.6]</x:v>
      </x:c>
      <x:c r="K4699" s="7" t="str">
        <x:v>需确认条件及分段</x:v>
      </x:c>
      <x:c r="L4699" s="6" t="str">
        <x:v>https://raw.githubusercontent.com/Mar-7th/StarRailRes/dbe8cdfcfb0bf657b9fe1cf92d5537f118ccb487/index_new/cn/character_skills.json</x:v>
      </x:c>
    </x:row>
    <x:row r="4700" ht="20" customHeight="1">
      <x:c r="A4700" s="6" t="str">
        <x:v>141301_9</x:v>
      </x:c>
      <x:c r="B4700" s="6" t="str">
        <x:v>141301</x:v>
      </x:c>
      <x:c r="C4700" s="6" t="n">
        <x:v>9</x:v>
      </x:c>
      <x:c r="D4700" s="6" t="str">
        <x:v>从此岁月朦胧</x:v>
      </x:c>
      <x:c r="E4700" s="7" t="str">
        <x:v>对指定敌方单体造成等同于长夜月65%生命上限的冰属性伤害。</x:v>
      </x:c>
      <x:c r="F4700" s="6" t="n">
        <x:v>0</x:v>
      </x:c>
      <x:c r="G4700" s="6" t="n">
        <x:v>0.65</x:v>
      </x:c>
      <x:c r="H4700" s="6" t="n">
        <x:v>0</x:v>
      </x:c>
      <x:c r="I4700" s="6" t="n">
        <x:v>0</x:v>
      </x:c>
      <x:c r="J4700" s="6" t="str">
        <x:v>[0.65]</x:v>
      </x:c>
      <x:c r="K4700" s="7" t="str">
        <x:v>需确认条件及分段</x:v>
      </x:c>
      <x:c r="L4700" s="6" t="str">
        <x:v>https://raw.githubusercontent.com/Mar-7th/StarRailRes/dbe8cdfcfb0bf657b9fe1cf92d5537f118ccb487/index_new/cn/character_skills.json</x:v>
      </x:c>
    </x:row>
    <x:row r="4701" ht="20" customHeight="1">
      <x:c r="A4701" s="6" t="str">
        <x:v>141301_10</x:v>
      </x:c>
      <x:c r="B4701" s="6" t="str">
        <x:v>141301</x:v>
      </x:c>
      <x:c r="C4701" s="6" t="n">
        <x:v>10</x:v>
      </x:c>
      <x:c r="D4701" s="6" t="str">
        <x:v>从此岁月朦胧</x:v>
      </x:c>
      <x:c r="E4701" s="7" t="str">
        <x:v>对指定敌方单体造成等同于长夜月70%生命上限的冰属性伤害。</x:v>
      </x:c>
      <x:c r="F4701" s="6" t="n">
        <x:v>0</x:v>
      </x:c>
      <x:c r="G4701" s="6" t="n">
        <x:v>0.7</x:v>
      </x:c>
      <x:c r="H4701" s="6" t="n">
        <x:v>0</x:v>
      </x:c>
      <x:c r="I4701" s="6" t="n">
        <x:v>0</x:v>
      </x:c>
      <x:c r="J4701" s="6" t="str">
        <x:v>[0.7]</x:v>
      </x:c>
      <x:c r="K4701" s="7" t="str">
        <x:v>需确认条件及分段</x:v>
      </x:c>
      <x:c r="L4701" s="6" t="str">
        <x:v>https://raw.githubusercontent.com/Mar-7th/StarRailRes/dbe8cdfcfb0bf657b9fe1cf92d5537f118ccb487/index_new/cn/character_skills.json</x:v>
      </x:c>
    </x:row>
    <x:row r="4702" ht="68" customHeight="1">
      <x:c r="A4702" s="6" t="str">
        <x:v>141302_1</x:v>
      </x:c>
      <x:c r="B4702" s="6" t="str">
        <x:v>141302</x:v>
      </x:c>
      <x:c r="C4702" s="6" t="n">
        <x:v>1</x:v>
      </x:c>
      <x:c r="D4702" s="6" t="str">
        <x:v>白昼悄然离去</x:v>
      </x:c>
      <x:c r="E4702" s="7" t="str">
        <x:v>消耗长夜月当前10%的生命值召唤忆灵「长夜」，并使我方全体忆灵的暴击伤害提高，提高数值等同于长夜月暴击伤害的12%，持续2回合，长夜月每回合开始时持续回合数减1。若忆灵「长夜」已在场，为其回复等同于其生命上限50%的生命值。施放时，获得2点【忆质】，若处于【至暗之谜】状态，额外获得12点【忆质】。</x:v>
      </x:c>
      <x:c r="F4702" s="6" t="n">
        <x:v>0</x:v>
      </x:c>
      <x:c r="G4702" s="6" t="n">
        <x:v>0</x:v>
      </x:c>
      <x:c r="H4702" s="6" t="n">
        <x:v>0</x:v>
      </x:c>
      <x:c r="I4702" s="6" t="n">
        <x:v>0</x:v>
      </x:c>
      <x:c r="J4702" s="6" t="str">
        <x:v>[0.12, 2, 2, 0.5, 12, 0.1]</x:v>
      </x:c>
      <x:c r="K4702" s="7" t="str">
        <x:v>无首段伤害倍率，请覆盖或设为辅助技能</x:v>
      </x:c>
      <x:c r="L4702" s="6" t="str">
        <x:v>https://raw.githubusercontent.com/Mar-7th/StarRailRes/dbe8cdfcfb0bf657b9fe1cf92d5537f118ccb487/index_new/cn/character_skills.json</x:v>
      </x:c>
    </x:row>
    <x:row r="4703" ht="68" customHeight="1">
      <x:c r="A4703" s="6" t="str">
        <x:v>141302_2</x:v>
      </x:c>
      <x:c r="B4703" s="6" t="str">
        <x:v>141302</x:v>
      </x:c>
      <x:c r="C4703" s="6" t="n">
        <x:v>2</x:v>
      </x:c>
      <x:c r="D4703" s="6" t="str">
        <x:v>白昼悄然离去</x:v>
      </x:c>
      <x:c r="E4703" s="7" t="str">
        <x:v>消耗长夜月当前10%的生命值召唤忆灵「长夜」，并使我方全体忆灵的暴击伤害提高，提高数值等同于长夜月暴击伤害的13.2%，持续2回合，长夜月每回合开始时持续回合数减1。若忆灵「长夜」已在场，为其回复等同于其生命上限50%的生命值。施放时，获得2点【忆质】，若处于【至暗之谜】状态，额外获得12点【忆质】。</x:v>
      </x:c>
      <x:c r="F4703" s="6" t="n">
        <x:v>0</x:v>
      </x:c>
      <x:c r="G4703" s="6" t="n">
        <x:v>0</x:v>
      </x:c>
      <x:c r="H4703" s="6" t="n">
        <x:v>0</x:v>
      </x:c>
      <x:c r="I4703" s="6" t="n">
        <x:v>0</x:v>
      </x:c>
      <x:c r="J4703" s="6" t="str">
        <x:v>[0.132, 2, 2, 0.5, 12, 0.1]</x:v>
      </x:c>
      <x:c r="K4703" s="7" t="str">
        <x:v>无首段伤害倍率，请覆盖或设为辅助技能</x:v>
      </x:c>
      <x:c r="L4703" s="6" t="str">
        <x:v>https://raw.githubusercontent.com/Mar-7th/StarRailRes/dbe8cdfcfb0bf657b9fe1cf92d5537f118ccb487/index_new/cn/character_skills.json</x:v>
      </x:c>
    </x:row>
    <x:row r="4704" ht="68" customHeight="1">
      <x:c r="A4704" s="6" t="str">
        <x:v>141302_3</x:v>
      </x:c>
      <x:c r="B4704" s="6" t="str">
        <x:v>141302</x:v>
      </x:c>
      <x:c r="C4704" s="6" t="n">
        <x:v>3</x:v>
      </x:c>
      <x:c r="D4704" s="6" t="str">
        <x:v>白昼悄然离去</x:v>
      </x:c>
      <x:c r="E4704" s="7" t="str">
        <x:v>消耗长夜月当前10%的生命值召唤忆灵「长夜」，并使我方全体忆灵的暴击伤害提高，提高数值等同于长夜月暴击伤害的14.4%，持续2回合，长夜月每回合开始时持续回合数减1。若忆灵「长夜」已在场，为其回复等同于其生命上限50%的生命值。施放时，获得2点【忆质】，若处于【至暗之谜】状态，额外获得12点【忆质】。</x:v>
      </x:c>
      <x:c r="F4704" s="6" t="n">
        <x:v>0</x:v>
      </x:c>
      <x:c r="G4704" s="6" t="n">
        <x:v>0</x:v>
      </x:c>
      <x:c r="H4704" s="6" t="n">
        <x:v>0</x:v>
      </x:c>
      <x:c r="I4704" s="6" t="n">
        <x:v>0</x:v>
      </x:c>
      <x:c r="J4704" s="6" t="str">
        <x:v>[0.144, 2, 2, 0.5, 12, 0.1]</x:v>
      </x:c>
      <x:c r="K4704" s="7" t="str">
        <x:v>无首段伤害倍率，请覆盖或设为辅助技能</x:v>
      </x:c>
      <x:c r="L4704" s="6" t="str">
        <x:v>https://raw.githubusercontent.com/Mar-7th/StarRailRes/dbe8cdfcfb0bf657b9fe1cf92d5537f118ccb487/index_new/cn/character_skills.json</x:v>
      </x:c>
    </x:row>
    <x:row r="4705" ht="68" customHeight="1">
      <x:c r="A4705" s="6" t="str">
        <x:v>141302_4</x:v>
      </x:c>
      <x:c r="B4705" s="6" t="str">
        <x:v>141302</x:v>
      </x:c>
      <x:c r="C4705" s="6" t="n">
        <x:v>4</x:v>
      </x:c>
      <x:c r="D4705" s="6" t="str">
        <x:v>白昼悄然离去</x:v>
      </x:c>
      <x:c r="E4705" s="7" t="str">
        <x:v>消耗长夜月当前10%的生命值召唤忆灵「长夜」，并使我方全体忆灵的暴击伤害提高，提高数值等同于长夜月暴击伤害的15.6%，持续2回合，长夜月每回合开始时持续回合数减1。若忆灵「长夜」已在场，为其回复等同于其生命上限50%的生命值。施放时，获得2点【忆质】，若处于【至暗之谜】状态，额外获得12点【忆质】。</x:v>
      </x:c>
      <x:c r="F4705" s="6" t="n">
        <x:v>0</x:v>
      </x:c>
      <x:c r="G4705" s="6" t="n">
        <x:v>0</x:v>
      </x:c>
      <x:c r="H4705" s="6" t="n">
        <x:v>0</x:v>
      </x:c>
      <x:c r="I4705" s="6" t="n">
        <x:v>0</x:v>
      </x:c>
      <x:c r="J4705" s="6" t="str">
        <x:v>[0.156, 2, 2, 0.5, 12, 0.1]</x:v>
      </x:c>
      <x:c r="K4705" s="7" t="str">
        <x:v>无首段伤害倍率，请覆盖或设为辅助技能</x:v>
      </x:c>
      <x:c r="L4705" s="6" t="str">
        <x:v>https://raw.githubusercontent.com/Mar-7th/StarRailRes/dbe8cdfcfb0bf657b9fe1cf92d5537f118ccb487/index_new/cn/character_skills.json</x:v>
      </x:c>
    </x:row>
    <x:row r="4706" ht="68" customHeight="1">
      <x:c r="A4706" s="6" t="str">
        <x:v>141302_5</x:v>
      </x:c>
      <x:c r="B4706" s="6" t="str">
        <x:v>141302</x:v>
      </x:c>
      <x:c r="C4706" s="6" t="n">
        <x:v>5</x:v>
      </x:c>
      <x:c r="D4706" s="6" t="str">
        <x:v>白昼悄然离去</x:v>
      </x:c>
      <x:c r="E4706" s="7" t="str">
        <x:v>消耗长夜月当前10%的生命值召唤忆灵「长夜」，并使我方全体忆灵的暴击伤害提高，提高数值等同于长夜月暴击伤害的16.8%，持续2回合，长夜月每回合开始时持续回合数减1。若忆灵「长夜」已在场，为其回复等同于其生命上限50%的生命值。施放时，获得2点【忆质】，若处于【至暗之谜】状态，额外获得12点【忆质】。</x:v>
      </x:c>
      <x:c r="F4706" s="6" t="n">
        <x:v>0</x:v>
      </x:c>
      <x:c r="G4706" s="6" t="n">
        <x:v>0</x:v>
      </x:c>
      <x:c r="H4706" s="6" t="n">
        <x:v>0</x:v>
      </x:c>
      <x:c r="I4706" s="6" t="n">
        <x:v>0</x:v>
      </x:c>
      <x:c r="J4706" s="6" t="str">
        <x:v>[0.168, 2, 2, 0.5, 12, 0.1]</x:v>
      </x:c>
      <x:c r="K4706" s="7" t="str">
        <x:v>无首段伤害倍率，请覆盖或设为辅助技能</x:v>
      </x:c>
      <x:c r="L4706" s="6" t="str">
        <x:v>https://raw.githubusercontent.com/Mar-7th/StarRailRes/dbe8cdfcfb0bf657b9fe1cf92d5537f118ccb487/index_new/cn/character_skills.json</x:v>
      </x:c>
    </x:row>
    <x:row r="4707" ht="68" customHeight="1">
      <x:c r="A4707" s="6" t="str">
        <x:v>141302_6</x:v>
      </x:c>
      <x:c r="B4707" s="6" t="str">
        <x:v>141302</x:v>
      </x:c>
      <x:c r="C4707" s="6" t="n">
        <x:v>6</x:v>
      </x:c>
      <x:c r="D4707" s="6" t="str">
        <x:v>白昼悄然离去</x:v>
      </x:c>
      <x:c r="E4707" s="7" t="str">
        <x:v>消耗长夜月当前10%的生命值召唤忆灵「长夜」，并使我方全体忆灵的暴击伤害提高，提高数值等同于长夜月暴击伤害的18%，持续2回合，长夜月每回合开始时持续回合数减1。若忆灵「长夜」已在场，为其回复等同于其生命上限50%的生命值。施放时，获得2点【忆质】，若处于【至暗之谜】状态，额外获得12点【忆质】。</x:v>
      </x:c>
      <x:c r="F4707" s="6" t="n">
        <x:v>0</x:v>
      </x:c>
      <x:c r="G4707" s="6" t="n">
        <x:v>0</x:v>
      </x:c>
      <x:c r="H4707" s="6" t="n">
        <x:v>0</x:v>
      </x:c>
      <x:c r="I4707" s="6" t="n">
        <x:v>0</x:v>
      </x:c>
      <x:c r="J4707" s="6" t="str">
        <x:v>[0.18, 2, 2, 0.5, 12, 0.1]</x:v>
      </x:c>
      <x:c r="K4707" s="7" t="str">
        <x:v>无首段伤害倍率，请覆盖或设为辅助技能</x:v>
      </x:c>
      <x:c r="L4707" s="6" t="str">
        <x:v>https://raw.githubusercontent.com/Mar-7th/StarRailRes/dbe8cdfcfb0bf657b9fe1cf92d5537f118ccb487/index_new/cn/character_skills.json</x:v>
      </x:c>
    </x:row>
    <x:row r="4708" ht="68" customHeight="1">
      <x:c r="A4708" s="6" t="str">
        <x:v>141302_7</x:v>
      </x:c>
      <x:c r="B4708" s="6" t="str">
        <x:v>141302</x:v>
      </x:c>
      <x:c r="C4708" s="6" t="n">
        <x:v>7</x:v>
      </x:c>
      <x:c r="D4708" s="6" t="str">
        <x:v>白昼悄然离去</x:v>
      </x:c>
      <x:c r="E4708" s="7" t="str">
        <x:v>消耗长夜月当前10%的生命值召唤忆灵「长夜」，并使我方全体忆灵的暴击伤害提高，提高数值等同于长夜月暴击伤害的19.5%，持续2回合，长夜月每回合开始时持续回合数减1。若忆灵「长夜」已在场，为其回复等同于其生命上限50%的生命值。施放时，获得2点【忆质】，若处于【至暗之谜】状态，额外获得12点【忆质】。</x:v>
      </x:c>
      <x:c r="F4708" s="6" t="n">
        <x:v>0</x:v>
      </x:c>
      <x:c r="G4708" s="6" t="n">
        <x:v>0</x:v>
      </x:c>
      <x:c r="H4708" s="6" t="n">
        <x:v>0</x:v>
      </x:c>
      <x:c r="I4708" s="6" t="n">
        <x:v>0</x:v>
      </x:c>
      <x:c r="J4708" s="6" t="str">
        <x:v>[0.195, 2, 2, 0.5, 12, 0.1]</x:v>
      </x:c>
      <x:c r="K4708" s="7" t="str">
        <x:v>无首段伤害倍率，请覆盖或设为辅助技能</x:v>
      </x:c>
      <x:c r="L4708" s="6" t="str">
        <x:v>https://raw.githubusercontent.com/Mar-7th/StarRailRes/dbe8cdfcfb0bf657b9fe1cf92d5537f118ccb487/index_new/cn/character_skills.json</x:v>
      </x:c>
    </x:row>
    <x:row r="4709" ht="68" customHeight="1">
      <x:c r="A4709" s="6" t="str">
        <x:v>141302_8</x:v>
      </x:c>
      <x:c r="B4709" s="6" t="str">
        <x:v>141302</x:v>
      </x:c>
      <x:c r="C4709" s="6" t="n">
        <x:v>8</x:v>
      </x:c>
      <x:c r="D4709" s="6" t="str">
        <x:v>白昼悄然离去</x:v>
      </x:c>
      <x:c r="E4709" s="7" t="str">
        <x:v>消耗长夜月当前10%的生命值召唤忆灵「长夜」，并使我方全体忆灵的暴击伤害提高，提高数值等同于长夜月暴击伤害的21%，持续2回合，长夜月每回合开始时持续回合数减1。若忆灵「长夜」已在场，为其回复等同于其生命上限50%的生命值。施放时，获得2点【忆质】，若处于【至暗之谜】状态，额外获得12点【忆质】。</x:v>
      </x:c>
      <x:c r="F4709" s="6" t="n">
        <x:v>0</x:v>
      </x:c>
      <x:c r="G4709" s="6" t="n">
        <x:v>0</x:v>
      </x:c>
      <x:c r="H4709" s="6" t="n">
        <x:v>0</x:v>
      </x:c>
      <x:c r="I4709" s="6" t="n">
        <x:v>0</x:v>
      </x:c>
      <x:c r="J4709" s="6" t="str">
        <x:v>[0.21, 2, 2, 0.5, 12, 0.1]</x:v>
      </x:c>
      <x:c r="K4709" s="7" t="str">
        <x:v>无首段伤害倍率，请覆盖或设为辅助技能</x:v>
      </x:c>
      <x:c r="L4709" s="6" t="str">
        <x:v>https://raw.githubusercontent.com/Mar-7th/StarRailRes/dbe8cdfcfb0bf657b9fe1cf92d5537f118ccb487/index_new/cn/character_skills.json</x:v>
      </x:c>
    </x:row>
    <x:row r="4710" ht="68" customHeight="1">
      <x:c r="A4710" s="6" t="str">
        <x:v>141302_9</x:v>
      </x:c>
      <x:c r="B4710" s="6" t="str">
        <x:v>141302</x:v>
      </x:c>
      <x:c r="C4710" s="6" t="n">
        <x:v>9</x:v>
      </x:c>
      <x:c r="D4710" s="6" t="str">
        <x:v>白昼悄然离去</x:v>
      </x:c>
      <x:c r="E4710" s="7" t="str">
        <x:v>消耗长夜月当前10%的生命值召唤忆灵「长夜」，并使我方全体忆灵的暴击伤害提高，提高数值等同于长夜月暴击伤害的22.5%，持续2回合，长夜月每回合开始时持续回合数减1。若忆灵「长夜」已在场，为其回复等同于其生命上限50%的生命值。施放时，获得2点【忆质】，若处于【至暗之谜】状态，额外获得12点【忆质】。</x:v>
      </x:c>
      <x:c r="F4710" s="6" t="n">
        <x:v>0</x:v>
      </x:c>
      <x:c r="G4710" s="6" t="n">
        <x:v>0</x:v>
      </x:c>
      <x:c r="H4710" s="6" t="n">
        <x:v>0</x:v>
      </x:c>
      <x:c r="I4710" s="6" t="n">
        <x:v>0</x:v>
      </x:c>
      <x:c r="J4710" s="6" t="str">
        <x:v>[0.225, 2, 2, 0.5, 12, 0.1]</x:v>
      </x:c>
      <x:c r="K4710" s="7" t="str">
        <x:v>无首段伤害倍率，请覆盖或设为辅助技能</x:v>
      </x:c>
      <x:c r="L4710" s="6" t="str">
        <x:v>https://raw.githubusercontent.com/Mar-7th/StarRailRes/dbe8cdfcfb0bf657b9fe1cf92d5537f118ccb487/index_new/cn/character_skills.json</x:v>
      </x:c>
    </x:row>
    <x:row r="4711" ht="68" customHeight="1">
      <x:c r="A4711" s="6" t="str">
        <x:v>141302_10</x:v>
      </x:c>
      <x:c r="B4711" s="6" t="str">
        <x:v>141302</x:v>
      </x:c>
      <x:c r="C4711" s="6" t="n">
        <x:v>10</x:v>
      </x:c>
      <x:c r="D4711" s="6" t="str">
        <x:v>白昼悄然离去</x:v>
      </x:c>
      <x:c r="E4711" s="7" t="str">
        <x:v>消耗长夜月当前10%的生命值召唤忆灵「长夜」，并使我方全体忆灵的暴击伤害提高，提高数值等同于长夜月暴击伤害的24%，持续2回合，长夜月每回合开始时持续回合数减1。若忆灵「长夜」已在场，为其回复等同于其生命上限50%的生命值。施放时，获得2点【忆质】，若处于【至暗之谜】状态，额外获得12点【忆质】。</x:v>
      </x:c>
      <x:c r="F4711" s="6" t="n">
        <x:v>0</x:v>
      </x:c>
      <x:c r="G4711" s="6" t="n">
        <x:v>0</x:v>
      </x:c>
      <x:c r="H4711" s="6" t="n">
        <x:v>0</x:v>
      </x:c>
      <x:c r="I4711" s="6" t="n">
        <x:v>0</x:v>
      </x:c>
      <x:c r="J4711" s="6" t="str">
        <x:v>[0.24, 2, 2, 0.5, 12, 0.1]</x:v>
      </x:c>
      <x:c r="K4711" s="7" t="str">
        <x:v>无首段伤害倍率，请覆盖或设为辅助技能</x:v>
      </x:c>
      <x:c r="L4711" s="6" t="str">
        <x:v>https://raw.githubusercontent.com/Mar-7th/StarRailRes/dbe8cdfcfb0bf657b9fe1cf92d5537f118ccb487/index_new/cn/character_skills.json</x:v>
      </x:c>
    </x:row>
    <x:row r="4712" ht="68" customHeight="1">
      <x:c r="A4712" s="6" t="str">
        <x:v>141302_11</x:v>
      </x:c>
      <x:c r="B4712" s="6" t="str">
        <x:v>141302</x:v>
      </x:c>
      <x:c r="C4712" s="6" t="n">
        <x:v>11</x:v>
      </x:c>
      <x:c r="D4712" s="6" t="str">
        <x:v>白昼悄然离去</x:v>
      </x:c>
      <x:c r="E4712" s="7" t="str">
        <x:v>消耗长夜月当前10%的生命值召唤忆灵「长夜」，并使我方全体忆灵的暴击伤害提高，提高数值等同于长夜月暴击伤害的25.2%，持续2回合，长夜月每回合开始时持续回合数减1。若忆灵「长夜」已在场，为其回复等同于其生命上限50%的生命值。施放时，获得2点【忆质】，若处于【至暗之谜】状态，额外获得12点【忆质】。</x:v>
      </x:c>
      <x:c r="F4712" s="6" t="n">
        <x:v>0</x:v>
      </x:c>
      <x:c r="G4712" s="6" t="n">
        <x:v>0</x:v>
      </x:c>
      <x:c r="H4712" s="6" t="n">
        <x:v>0</x:v>
      </x:c>
      <x:c r="I4712" s="6" t="n">
        <x:v>0</x:v>
      </x:c>
      <x:c r="J4712" s="6" t="str">
        <x:v>[0.252, 2, 2, 0.5, 12, 0.1]</x:v>
      </x:c>
      <x:c r="K4712" s="7" t="str">
        <x:v>无首段伤害倍率，请覆盖或设为辅助技能</x:v>
      </x:c>
      <x:c r="L4712" s="6" t="str">
        <x:v>https://raw.githubusercontent.com/Mar-7th/StarRailRes/dbe8cdfcfb0bf657b9fe1cf92d5537f118ccb487/index_new/cn/character_skills.json</x:v>
      </x:c>
    </x:row>
    <x:row r="4713" ht="68" customHeight="1">
      <x:c r="A4713" s="6" t="str">
        <x:v>141302_12</x:v>
      </x:c>
      <x:c r="B4713" s="6" t="str">
        <x:v>141302</x:v>
      </x:c>
      <x:c r="C4713" s="6" t="n">
        <x:v>12</x:v>
      </x:c>
      <x:c r="D4713" s="6" t="str">
        <x:v>白昼悄然离去</x:v>
      </x:c>
      <x:c r="E4713" s="7" t="str">
        <x:v>消耗长夜月当前10%的生命值召唤忆灵「长夜」，并使我方全体忆灵的暴击伤害提高，提高数值等同于长夜月暴击伤害的26.4%，持续2回合，长夜月每回合开始时持续回合数减1。若忆灵「长夜」已在场，为其回复等同于其生命上限50%的生命值。施放时，获得2点【忆质】，若处于【至暗之谜】状态，额外获得12点【忆质】。</x:v>
      </x:c>
      <x:c r="F4713" s="6" t="n">
        <x:v>0</x:v>
      </x:c>
      <x:c r="G4713" s="6" t="n">
        <x:v>0</x:v>
      </x:c>
      <x:c r="H4713" s="6" t="n">
        <x:v>0</x:v>
      </x:c>
      <x:c r="I4713" s="6" t="n">
        <x:v>0</x:v>
      </x:c>
      <x:c r="J4713" s="6" t="str">
        <x:v>[0.264, 2, 2, 0.5, 12, 0.1]</x:v>
      </x:c>
      <x:c r="K4713" s="7" t="str">
        <x:v>无首段伤害倍率，请覆盖或设为辅助技能</x:v>
      </x:c>
      <x:c r="L4713" s="6" t="str">
        <x:v>https://raw.githubusercontent.com/Mar-7th/StarRailRes/dbe8cdfcfb0bf657b9fe1cf92d5537f118ccb487/index_new/cn/character_skills.json</x:v>
      </x:c>
    </x:row>
    <x:row r="4714" ht="68" customHeight="1">
      <x:c r="A4714" s="6" t="str">
        <x:v>141302_13</x:v>
      </x:c>
      <x:c r="B4714" s="6" t="str">
        <x:v>141302</x:v>
      </x:c>
      <x:c r="C4714" s="6" t="n">
        <x:v>13</x:v>
      </x:c>
      <x:c r="D4714" s="6" t="str">
        <x:v>白昼悄然离去</x:v>
      </x:c>
      <x:c r="E4714" s="7" t="str">
        <x:v>消耗长夜月当前10%的生命值召唤忆灵「长夜」，并使我方全体忆灵的暴击伤害提高，提高数值等同于长夜月暴击伤害的27.6%，持续2回合，长夜月每回合开始时持续回合数减1。若忆灵「长夜」已在场，为其回复等同于其生命上限50%的生命值。施放时，获得2点【忆质】，若处于【至暗之谜】状态，额外获得12点【忆质】。</x:v>
      </x:c>
      <x:c r="F4714" s="6" t="n">
        <x:v>0</x:v>
      </x:c>
      <x:c r="G4714" s="6" t="n">
        <x:v>0</x:v>
      </x:c>
      <x:c r="H4714" s="6" t="n">
        <x:v>0</x:v>
      </x:c>
      <x:c r="I4714" s="6" t="n">
        <x:v>0</x:v>
      </x:c>
      <x:c r="J4714" s="6" t="str">
        <x:v>[0.276, 2, 2, 0.5, 12, 0.1]</x:v>
      </x:c>
      <x:c r="K4714" s="7" t="str">
        <x:v>无首段伤害倍率，请覆盖或设为辅助技能</x:v>
      </x:c>
      <x:c r="L4714" s="6" t="str">
        <x:v>https://raw.githubusercontent.com/Mar-7th/StarRailRes/dbe8cdfcfb0bf657b9fe1cf92d5537f118ccb487/index_new/cn/character_skills.json</x:v>
      </x:c>
    </x:row>
    <x:row r="4715" ht="68" customHeight="1">
      <x:c r="A4715" s="6" t="str">
        <x:v>141302_14</x:v>
      </x:c>
      <x:c r="B4715" s="6" t="str">
        <x:v>141302</x:v>
      </x:c>
      <x:c r="C4715" s="6" t="n">
        <x:v>14</x:v>
      </x:c>
      <x:c r="D4715" s="6" t="str">
        <x:v>白昼悄然离去</x:v>
      </x:c>
      <x:c r="E4715" s="7" t="str">
        <x:v>消耗长夜月当前10%的生命值召唤忆灵「长夜」，并使我方全体忆灵的暴击伤害提高，提高数值等同于长夜月暴击伤害的28.8%，持续2回合，长夜月每回合开始时持续回合数减1。若忆灵「长夜」已在场，为其回复等同于其生命上限50%的生命值。施放时，获得2点【忆质】，若处于【至暗之谜】状态，额外获得12点【忆质】。</x:v>
      </x:c>
      <x:c r="F4715" s="6" t="n">
        <x:v>0</x:v>
      </x:c>
      <x:c r="G4715" s="6" t="n">
        <x:v>0</x:v>
      </x:c>
      <x:c r="H4715" s="6" t="n">
        <x:v>0</x:v>
      </x:c>
      <x:c r="I4715" s="6" t="n">
        <x:v>0</x:v>
      </x:c>
      <x:c r="J4715" s="6" t="str">
        <x:v>[0.288, 2, 2, 0.5, 12, 0.1]</x:v>
      </x:c>
      <x:c r="K4715" s="7" t="str">
        <x:v>无首段伤害倍率，请覆盖或设为辅助技能</x:v>
      </x:c>
      <x:c r="L4715" s="6" t="str">
        <x:v>https://raw.githubusercontent.com/Mar-7th/StarRailRes/dbe8cdfcfb0bf657b9fe1cf92d5537f118ccb487/index_new/cn/character_skills.json</x:v>
      </x:c>
    </x:row>
    <x:row r="4716" ht="68" customHeight="1">
      <x:c r="A4716" s="6" t="str">
        <x:v>141302_15</x:v>
      </x:c>
      <x:c r="B4716" s="6" t="str">
        <x:v>141302</x:v>
      </x:c>
      <x:c r="C4716" s="6" t="n">
        <x:v>15</x:v>
      </x:c>
      <x:c r="D4716" s="6" t="str">
        <x:v>白昼悄然离去</x:v>
      </x:c>
      <x:c r="E4716" s="7" t="str">
        <x:v>消耗长夜月当前10%的生命值召唤忆灵「长夜」，并使我方全体忆灵的暴击伤害提高，提高数值等同于长夜月暴击伤害的30%，持续2回合，长夜月每回合开始时持续回合数减1。若忆灵「长夜」已在场，为其回复等同于其生命上限50%的生命值。施放时，获得2点【忆质】，若处于【至暗之谜】状态，额外获得12点【忆质】。</x:v>
      </x:c>
      <x:c r="F4716" s="6" t="n">
        <x:v>0</x:v>
      </x:c>
      <x:c r="G4716" s="6" t="n">
        <x:v>0</x:v>
      </x:c>
      <x:c r="H4716" s="6" t="n">
        <x:v>0</x:v>
      </x:c>
      <x:c r="I4716" s="6" t="n">
        <x:v>0</x:v>
      </x:c>
      <x:c r="J4716" s="6" t="str">
        <x:v>[0.3, 2, 2, 0.5, 12, 0.1]</x:v>
      </x:c>
      <x:c r="K4716" s="7" t="str">
        <x:v>无首段伤害倍率，请覆盖或设为辅助技能</x:v>
      </x:c>
      <x:c r="L4716" s="6" t="str">
        <x:v>https://raw.githubusercontent.com/Mar-7th/StarRailRes/dbe8cdfcfb0bf657b9fe1cf92d5537f118ccb487/index_new/cn/character_skills.json</x:v>
      </x:c>
    </x:row>
    <x:row r="4717" ht="83" customHeight="1">
      <x:c r="A4717" s="6" t="str">
        <x:v>141303_1</x:v>
      </x:c>
      <x:c r="B4717" s="6" t="str">
        <x:v>141303</x:v>
      </x:c>
      <x:c r="C4717" s="6" t="n">
        <x:v>1</x:v>
      </x:c>
      <x:c r="D4717" s="6" t="str">
        <x:v>晚安，全世界无眠</x:v>
      </x:c>
      <x:c r="E4717" s="7" t="str">
        <x:v>召唤忆灵「长夜」，随后使忆灵「长夜」对敌方全体造成等同于「长夜」100%生命上限的冰属性伤害，并使长夜月进入【至暗之谜】状态，期间敌方全体受到的伤害提高15%，长夜月和忆灵「长夜」造成的伤害提高30%，且免疫控制类负面状态。获得2点【至暗之谜】的充能，忆灵「长夜」施放【迷梦，流失，如露】后消耗1点。长夜月回合开始时，若无剩余充能，退出【至暗之谜】状态。</x:v>
      </x:c>
      <x:c r="F4717" s="6" t="n">
        <x:v>0</x:v>
      </x:c>
      <x:c r="G4717" s="6" t="n">
        <x:v>1</x:v>
      </x:c>
      <x:c r="H4717" s="6" t="n">
        <x:v>0</x:v>
      </x:c>
      <x:c r="I4717" s="6" t="n">
        <x:v>0</x:v>
      </x:c>
      <x:c r="J4717" s="6" t="str">
        <x:v>[1, 2, 0.3, 0.15]</x:v>
      </x:c>
      <x:c r="K4717" s="7" t="str">
        <x:v>需确认条件及分段</x:v>
      </x:c>
      <x:c r="L4717" s="6" t="str">
        <x:v>https://raw.githubusercontent.com/Mar-7th/StarRailRes/dbe8cdfcfb0bf657b9fe1cf92d5537f118ccb487/index_new/cn/character_skills.json</x:v>
      </x:c>
    </x:row>
    <x:row r="4718" ht="83" customHeight="1">
      <x:c r="A4718" s="6" t="str">
        <x:v>141303_2</x:v>
      </x:c>
      <x:c r="B4718" s="6" t="str">
        <x:v>141303</x:v>
      </x:c>
      <x:c r="C4718" s="6" t="n">
        <x:v>2</x:v>
      </x:c>
      <x:c r="D4718" s="6" t="str">
        <x:v>晚安，全世界无眠</x:v>
      </x:c>
      <x:c r="E4718" s="7" t="str">
        <x:v>召唤忆灵「长夜」，随后使忆灵「长夜」对敌方全体造成等同于「长夜」110%生命上限的冰属性伤害，并使长夜月进入【至暗之谜】状态，期间敌方全体受到的伤害提高16.5%，长夜月和忆灵「长夜」造成的伤害提高33%，且免疫控制类负面状态。获得2点【至暗之谜】的充能，忆灵「长夜」施放【迷梦，流失，如露】后消耗1点。长夜月回合开始时，若无剩余充能，退出【至暗之谜】状态。</x:v>
      </x:c>
      <x:c r="F4718" s="6" t="n">
        <x:v>0</x:v>
      </x:c>
      <x:c r="G4718" s="6" t="n">
        <x:v>1.1</x:v>
      </x:c>
      <x:c r="H4718" s="6" t="n">
        <x:v>0</x:v>
      </x:c>
      <x:c r="I4718" s="6" t="n">
        <x:v>0</x:v>
      </x:c>
      <x:c r="J4718" s="6" t="str">
        <x:v>[1.1, 2, 0.33, 0.165]</x:v>
      </x:c>
      <x:c r="K4718" s="7" t="str">
        <x:v>需确认条件及分段</x:v>
      </x:c>
      <x:c r="L4718" s="6" t="str">
        <x:v>https://raw.githubusercontent.com/Mar-7th/StarRailRes/dbe8cdfcfb0bf657b9fe1cf92d5537f118ccb487/index_new/cn/character_skills.json</x:v>
      </x:c>
    </x:row>
    <x:row r="4719" ht="83" customHeight="1">
      <x:c r="A4719" s="6" t="str">
        <x:v>141303_3</x:v>
      </x:c>
      <x:c r="B4719" s="6" t="str">
        <x:v>141303</x:v>
      </x:c>
      <x:c r="C4719" s="6" t="n">
        <x:v>3</x:v>
      </x:c>
      <x:c r="D4719" s="6" t="str">
        <x:v>晚安，全世界无眠</x:v>
      </x:c>
      <x:c r="E4719" s="7" t="str">
        <x:v>召唤忆灵「长夜」，随后使忆灵「长夜」对敌方全体造成等同于「长夜」120%生命上限的冰属性伤害，并使长夜月进入【至暗之谜】状态，期间敌方全体受到的伤害提高18%，长夜月和忆灵「长夜」造成的伤害提高36%，且免疫控制类负面状态。获得2点【至暗之谜】的充能，忆灵「长夜」施放【迷梦，流失，如露】后消耗1点。长夜月回合开始时，若无剩余充能，退出【至暗之谜】状态。</x:v>
      </x:c>
      <x:c r="F4719" s="6" t="n">
        <x:v>0</x:v>
      </x:c>
      <x:c r="G4719" s="6" t="n">
        <x:v>1.2</x:v>
      </x:c>
      <x:c r="H4719" s="6" t="n">
        <x:v>0</x:v>
      </x:c>
      <x:c r="I4719" s="6" t="n">
        <x:v>0</x:v>
      </x:c>
      <x:c r="J4719" s="6" t="str">
        <x:v>[1.2, 2, 0.36, 0.18]</x:v>
      </x:c>
      <x:c r="K4719" s="7" t="str">
        <x:v>需确认条件及分段</x:v>
      </x:c>
      <x:c r="L4719" s="6" t="str">
        <x:v>https://raw.githubusercontent.com/Mar-7th/StarRailRes/dbe8cdfcfb0bf657b9fe1cf92d5537f118ccb487/index_new/cn/character_skills.json</x:v>
      </x:c>
    </x:row>
    <x:row r="4720" ht="83" customHeight="1">
      <x:c r="A4720" s="6" t="str">
        <x:v>141303_4</x:v>
      </x:c>
      <x:c r="B4720" s="6" t="str">
        <x:v>141303</x:v>
      </x:c>
      <x:c r="C4720" s="6" t="n">
        <x:v>4</x:v>
      </x:c>
      <x:c r="D4720" s="6" t="str">
        <x:v>晚安，全世界无眠</x:v>
      </x:c>
      <x:c r="E4720" s="7" t="str">
        <x:v>召唤忆灵「长夜」，随后使忆灵「长夜」对敌方全体造成等同于「长夜」130%生命上限的冰属性伤害，并使长夜月进入【至暗之谜】状态，期间敌方全体受到的伤害提高19.5%，长夜月和忆灵「长夜」造成的伤害提高39%，且免疫控制类负面状态。获得2点【至暗之谜】的充能，忆灵「长夜」施放【迷梦，流失，如露】后消耗1点。长夜月回合开始时，若无剩余充能，退出【至暗之谜】状态。</x:v>
      </x:c>
      <x:c r="F4720" s="6" t="n">
        <x:v>0</x:v>
      </x:c>
      <x:c r="G4720" s="6" t="n">
        <x:v>1.3</x:v>
      </x:c>
      <x:c r="H4720" s="6" t="n">
        <x:v>0</x:v>
      </x:c>
      <x:c r="I4720" s="6" t="n">
        <x:v>0</x:v>
      </x:c>
      <x:c r="J4720" s="6" t="str">
        <x:v>[1.3, 2, 0.39, 0.195]</x:v>
      </x:c>
      <x:c r="K4720" s="7" t="str">
        <x:v>需确认条件及分段</x:v>
      </x:c>
      <x:c r="L4720" s="6" t="str">
        <x:v>https://raw.githubusercontent.com/Mar-7th/StarRailRes/dbe8cdfcfb0bf657b9fe1cf92d5537f118ccb487/index_new/cn/character_skills.json</x:v>
      </x:c>
    </x:row>
    <x:row r="4721" ht="83" customHeight="1">
      <x:c r="A4721" s="6" t="str">
        <x:v>141303_5</x:v>
      </x:c>
      <x:c r="B4721" s="6" t="str">
        <x:v>141303</x:v>
      </x:c>
      <x:c r="C4721" s="6" t="n">
        <x:v>5</x:v>
      </x:c>
      <x:c r="D4721" s="6" t="str">
        <x:v>晚安，全世界无眠</x:v>
      </x:c>
      <x:c r="E4721" s="7" t="str">
        <x:v>召唤忆灵「长夜」，随后使忆灵「长夜」对敌方全体造成等同于「长夜」140%生命上限的冰属性伤害，并使长夜月进入【至暗之谜】状态，期间敌方全体受到的伤害提高21%，长夜月和忆灵「长夜」造成的伤害提高42%，且免疫控制类负面状态。获得2点【至暗之谜】的充能，忆灵「长夜」施放【迷梦，流失，如露】后消耗1点。长夜月回合开始时，若无剩余充能，退出【至暗之谜】状态。</x:v>
      </x:c>
      <x:c r="F4721" s="6" t="n">
        <x:v>0</x:v>
      </x:c>
      <x:c r="G4721" s="6" t="n">
        <x:v>1.4</x:v>
      </x:c>
      <x:c r="H4721" s="6" t="n">
        <x:v>0</x:v>
      </x:c>
      <x:c r="I4721" s="6" t="n">
        <x:v>0</x:v>
      </x:c>
      <x:c r="J4721" s="6" t="str">
        <x:v>[1.4, 2, 0.42, 0.21]</x:v>
      </x:c>
      <x:c r="K4721" s="7" t="str">
        <x:v>需确认条件及分段</x:v>
      </x:c>
      <x:c r="L4721" s="6" t="str">
        <x:v>https://raw.githubusercontent.com/Mar-7th/StarRailRes/dbe8cdfcfb0bf657b9fe1cf92d5537f118ccb487/index_new/cn/character_skills.json</x:v>
      </x:c>
    </x:row>
    <x:row r="4722" ht="83" customHeight="1">
      <x:c r="A4722" s="6" t="str">
        <x:v>141303_6</x:v>
      </x:c>
      <x:c r="B4722" s="6" t="str">
        <x:v>141303</x:v>
      </x:c>
      <x:c r="C4722" s="6" t="n">
        <x:v>6</x:v>
      </x:c>
      <x:c r="D4722" s="6" t="str">
        <x:v>晚安，全世界无眠</x:v>
      </x:c>
      <x:c r="E4722" s="7" t="str">
        <x:v>召唤忆灵「长夜」，随后使忆灵「长夜」对敌方全体造成等同于「长夜」150%生命上限的冰属性伤害，并使长夜月进入【至暗之谜】状态，期间敌方全体受到的伤害提高22.5%，长夜月和忆灵「长夜」造成的伤害提高45%，且免疫控制类负面状态。获得2点【至暗之谜】的充能，忆灵「长夜」施放【迷梦，流失，如露】后消耗1点。长夜月回合开始时，若无剩余充能，退出【至暗之谜】状态。</x:v>
      </x:c>
      <x:c r="F4722" s="6" t="n">
        <x:v>0</x:v>
      </x:c>
      <x:c r="G4722" s="6" t="n">
        <x:v>1.5</x:v>
      </x:c>
      <x:c r="H4722" s="6" t="n">
        <x:v>0</x:v>
      </x:c>
      <x:c r="I4722" s="6" t="n">
        <x:v>0</x:v>
      </x:c>
      <x:c r="J4722" s="6" t="str">
        <x:v>[1.5, 2, 0.45, 0.225]</x:v>
      </x:c>
      <x:c r="K4722" s="7" t="str">
        <x:v>需确认条件及分段</x:v>
      </x:c>
      <x:c r="L4722" s="6" t="str">
        <x:v>https://raw.githubusercontent.com/Mar-7th/StarRailRes/dbe8cdfcfb0bf657b9fe1cf92d5537f118ccb487/index_new/cn/character_skills.json</x:v>
      </x:c>
    </x:row>
    <x:row r="4723" ht="83" customHeight="1">
      <x:c r="A4723" s="6" t="str">
        <x:v>141303_7</x:v>
      </x:c>
      <x:c r="B4723" s="6" t="str">
        <x:v>141303</x:v>
      </x:c>
      <x:c r="C4723" s="6" t="n">
        <x:v>7</x:v>
      </x:c>
      <x:c r="D4723" s="6" t="str">
        <x:v>晚安，全世界无眠</x:v>
      </x:c>
      <x:c r="E4723" s="7" t="str">
        <x:v>召唤忆灵「长夜」，随后使忆灵「长夜」对敌方全体造成等同于「长夜」162.5%生命上限的冰属性伤害，并使长夜月进入【至暗之谜】状态，期间敌方全体受到的伤害提高24.37%，长夜月和忆灵「长夜」造成的伤害提高48.75%，且免疫控制类负面状态。获得2点【至暗之谜】的充能，忆灵「长夜」施放【迷梦，流失，如露】后消耗1点。长夜月回合开始时，若无剩余充能，退出【至暗之谜】状态。</x:v>
      </x:c>
      <x:c r="F4723" s="6" t="n">
        <x:v>0</x:v>
      </x:c>
      <x:c r="G4723" s="6" t="n">
        <x:v>1.625</x:v>
      </x:c>
      <x:c r="H4723" s="6" t="n">
        <x:v>0</x:v>
      </x:c>
      <x:c r="I4723" s="6" t="n">
        <x:v>0</x:v>
      </x:c>
      <x:c r="J4723" s="6" t="str">
        <x:v>[1.625, 2, 0.4875, 0.2437]</x:v>
      </x:c>
      <x:c r="K4723" s="7" t="str">
        <x:v>需确认条件及分段</x:v>
      </x:c>
      <x:c r="L4723" s="6" t="str">
        <x:v>https://raw.githubusercontent.com/Mar-7th/StarRailRes/dbe8cdfcfb0bf657b9fe1cf92d5537f118ccb487/index_new/cn/character_skills.json</x:v>
      </x:c>
    </x:row>
    <x:row r="4724" ht="83" customHeight="1">
      <x:c r="A4724" s="6" t="str">
        <x:v>141303_8</x:v>
      </x:c>
      <x:c r="B4724" s="6" t="str">
        <x:v>141303</x:v>
      </x:c>
      <x:c r="C4724" s="6" t="n">
        <x:v>8</x:v>
      </x:c>
      <x:c r="D4724" s="6" t="str">
        <x:v>晚安，全世界无眠</x:v>
      </x:c>
      <x:c r="E4724" s="7" t="str">
        <x:v>召唤忆灵「长夜」，随后使忆灵「长夜」对敌方全体造成等同于「长夜」175%生命上限的冰属性伤害，并使长夜月进入【至暗之谜】状态，期间敌方全体受到的伤害提高26.25%，长夜月和忆灵「长夜」造成的伤害提高52.5%，且免疫控制类负面状态。获得2点【至暗之谜】的充能，忆灵「长夜」施放【迷梦，流失，如露】后消耗1点。长夜月回合开始时，若无剩余充能，退出【至暗之谜】状态。</x:v>
      </x:c>
      <x:c r="F4724" s="6" t="n">
        <x:v>0</x:v>
      </x:c>
      <x:c r="G4724" s="6" t="n">
        <x:v>1.75</x:v>
      </x:c>
      <x:c r="H4724" s="6" t="n">
        <x:v>0</x:v>
      </x:c>
      <x:c r="I4724" s="6" t="n">
        <x:v>0</x:v>
      </x:c>
      <x:c r="J4724" s="6" t="str">
        <x:v>[1.75, 2, 0.525, 0.2625]</x:v>
      </x:c>
      <x:c r="K4724" s="7" t="str">
        <x:v>需确认条件及分段</x:v>
      </x:c>
      <x:c r="L4724" s="6" t="str">
        <x:v>https://raw.githubusercontent.com/Mar-7th/StarRailRes/dbe8cdfcfb0bf657b9fe1cf92d5537f118ccb487/index_new/cn/character_skills.json</x:v>
      </x:c>
    </x:row>
    <x:row r="4725" ht="83" customHeight="1">
      <x:c r="A4725" s="6" t="str">
        <x:v>141303_9</x:v>
      </x:c>
      <x:c r="B4725" s="6" t="str">
        <x:v>141303</x:v>
      </x:c>
      <x:c r="C4725" s="6" t="n">
        <x:v>9</x:v>
      </x:c>
      <x:c r="D4725" s="6" t="str">
        <x:v>晚安，全世界无眠</x:v>
      </x:c>
      <x:c r="E4725" s="7" t="str">
        <x:v>召唤忆灵「长夜」，随后使忆灵「长夜」对敌方全体造成等同于「长夜」187.5%生命上限的冰属性伤害，并使长夜月进入【至暗之谜】状态，期间敌方全体受到的伤害提高28.12%，长夜月和忆灵「长夜」造成的伤害提高56.25%，且免疫控制类负面状态。获得2点【至暗之谜】的充能，忆灵「长夜」施放【迷梦，流失，如露】后消耗1点。长夜月回合开始时，若无剩余充能，退出【至暗之谜】状态。</x:v>
      </x:c>
      <x:c r="F4725" s="6" t="n">
        <x:v>0</x:v>
      </x:c>
      <x:c r="G4725" s="6" t="n">
        <x:v>1.875</x:v>
      </x:c>
      <x:c r="H4725" s="6" t="n">
        <x:v>0</x:v>
      </x:c>
      <x:c r="I4725" s="6" t="n">
        <x:v>0</x:v>
      </x:c>
      <x:c r="J4725" s="6" t="str">
        <x:v>[1.875, 2, 0.5625, 0.2812]</x:v>
      </x:c>
      <x:c r="K4725" s="7" t="str">
        <x:v>需确认条件及分段</x:v>
      </x:c>
      <x:c r="L4725" s="6" t="str">
        <x:v>https://raw.githubusercontent.com/Mar-7th/StarRailRes/dbe8cdfcfb0bf657b9fe1cf92d5537f118ccb487/index_new/cn/character_skills.json</x:v>
      </x:c>
    </x:row>
    <x:row r="4726" ht="83" customHeight="1">
      <x:c r="A4726" s="6" t="str">
        <x:v>141303_10</x:v>
      </x:c>
      <x:c r="B4726" s="6" t="str">
        <x:v>141303</x:v>
      </x:c>
      <x:c r="C4726" s="6" t="n">
        <x:v>10</x:v>
      </x:c>
      <x:c r="D4726" s="6" t="str">
        <x:v>晚安，全世界无眠</x:v>
      </x:c>
      <x:c r="E4726" s="7" t="str">
        <x:v>召唤忆灵「长夜」，随后使忆灵「长夜」对敌方全体造成等同于「长夜」200%生命上限的冰属性伤害，并使长夜月进入【至暗之谜】状态，期间敌方全体受到的伤害提高30%，长夜月和忆灵「长夜」造成的伤害提高60%，且免疫控制类负面状态。获得2点【至暗之谜】的充能，忆灵「长夜」施放【迷梦，流失，如露】后消耗1点。长夜月回合开始时，若无剩余充能，退出【至暗之谜】状态。</x:v>
      </x:c>
      <x:c r="F4726" s="6" t="n">
        <x:v>0</x:v>
      </x:c>
      <x:c r="G4726" s="6" t="n">
        <x:v>2</x:v>
      </x:c>
      <x:c r="H4726" s="6" t="n">
        <x:v>0</x:v>
      </x:c>
      <x:c r="I4726" s="6" t="n">
        <x:v>0</x:v>
      </x:c>
      <x:c r="J4726" s="6" t="str">
        <x:v>[2, 2, 0.6, 0.3]</x:v>
      </x:c>
      <x:c r="K4726" s="7" t="str">
        <x:v>需确认条件及分段</x:v>
      </x:c>
      <x:c r="L4726" s="6" t="str">
        <x:v>https://raw.githubusercontent.com/Mar-7th/StarRailRes/dbe8cdfcfb0bf657b9fe1cf92d5537f118ccb487/index_new/cn/character_skills.json</x:v>
      </x:c>
    </x:row>
    <x:row r="4727" ht="83" customHeight="1">
      <x:c r="A4727" s="6" t="str">
        <x:v>141303_11</x:v>
      </x:c>
      <x:c r="B4727" s="6" t="str">
        <x:v>141303</x:v>
      </x:c>
      <x:c r="C4727" s="6" t="n">
        <x:v>11</x:v>
      </x:c>
      <x:c r="D4727" s="6" t="str">
        <x:v>晚安，全世界无眠</x:v>
      </x:c>
      <x:c r="E4727" s="7" t="str">
        <x:v>召唤忆灵「长夜」，随后使忆灵「长夜」对敌方全体造成等同于「长夜」210%生命上限的冰属性伤害，并使长夜月进入【至暗之谜】状态，期间敌方全体受到的伤害提高31.5%，长夜月和忆灵「长夜」造成的伤害提高63%，且免疫控制类负面状态。获得2点【至暗之谜】的充能，忆灵「长夜」施放【迷梦，流失，如露】后消耗1点。长夜月回合开始时，若无剩余充能，退出【至暗之谜】状态。</x:v>
      </x:c>
      <x:c r="F4727" s="6" t="n">
        <x:v>0</x:v>
      </x:c>
      <x:c r="G4727" s="6" t="n">
        <x:v>2.1</x:v>
      </x:c>
      <x:c r="H4727" s="6" t="n">
        <x:v>0</x:v>
      </x:c>
      <x:c r="I4727" s="6" t="n">
        <x:v>0</x:v>
      </x:c>
      <x:c r="J4727" s="6" t="str">
        <x:v>[2.1, 2, 0.63, 0.315]</x:v>
      </x:c>
      <x:c r="K4727" s="7" t="str">
        <x:v>需确认条件及分段</x:v>
      </x:c>
      <x:c r="L4727" s="6" t="str">
        <x:v>https://raw.githubusercontent.com/Mar-7th/StarRailRes/dbe8cdfcfb0bf657b9fe1cf92d5537f118ccb487/index_new/cn/character_skills.json</x:v>
      </x:c>
    </x:row>
    <x:row r="4728" ht="83" customHeight="1">
      <x:c r="A4728" s="6" t="str">
        <x:v>141303_12</x:v>
      </x:c>
      <x:c r="B4728" s="6" t="str">
        <x:v>141303</x:v>
      </x:c>
      <x:c r="C4728" s="6" t="n">
        <x:v>12</x:v>
      </x:c>
      <x:c r="D4728" s="6" t="str">
        <x:v>晚安，全世界无眠</x:v>
      </x:c>
      <x:c r="E4728" s="7" t="str">
        <x:v>召唤忆灵「长夜」，随后使忆灵「长夜」对敌方全体造成等同于「长夜」220%生命上限的冰属性伤害，并使长夜月进入【至暗之谜】状态，期间敌方全体受到的伤害提高33%，长夜月和忆灵「长夜」造成的伤害提高66%，且免疫控制类负面状态。获得2点【至暗之谜】的充能，忆灵「长夜」施放【迷梦，流失，如露】后消耗1点。长夜月回合开始时，若无剩余充能，退出【至暗之谜】状态。</x:v>
      </x:c>
      <x:c r="F4728" s="6" t="n">
        <x:v>0</x:v>
      </x:c>
      <x:c r="G4728" s="6" t="n">
        <x:v>2.2</x:v>
      </x:c>
      <x:c r="H4728" s="6" t="n">
        <x:v>0</x:v>
      </x:c>
      <x:c r="I4728" s="6" t="n">
        <x:v>0</x:v>
      </x:c>
      <x:c r="J4728" s="6" t="str">
        <x:v>[2.2, 2, 0.66, 0.33]</x:v>
      </x:c>
      <x:c r="K4728" s="7" t="str">
        <x:v>需确认条件及分段</x:v>
      </x:c>
      <x:c r="L4728" s="6" t="str">
        <x:v>https://raw.githubusercontent.com/Mar-7th/StarRailRes/dbe8cdfcfb0bf657b9fe1cf92d5537f118ccb487/index_new/cn/character_skills.json</x:v>
      </x:c>
    </x:row>
    <x:row r="4729" ht="83" customHeight="1">
      <x:c r="A4729" s="6" t="str">
        <x:v>141303_13</x:v>
      </x:c>
      <x:c r="B4729" s="6" t="str">
        <x:v>141303</x:v>
      </x:c>
      <x:c r="C4729" s="6" t="n">
        <x:v>13</x:v>
      </x:c>
      <x:c r="D4729" s="6" t="str">
        <x:v>晚安，全世界无眠</x:v>
      </x:c>
      <x:c r="E4729" s="7" t="str">
        <x:v>召唤忆灵「长夜」，随后使忆灵「长夜」对敌方全体造成等同于「长夜」230%生命上限的冰属性伤害，并使长夜月进入【至暗之谜】状态，期间敌方全体受到的伤害提高34.5%，长夜月和忆灵「长夜」造成的伤害提高69%，且免疫控制类负面状态。获得2点【至暗之谜】的充能，忆灵「长夜」施放【迷梦，流失，如露】后消耗1点。长夜月回合开始时，若无剩余充能，退出【至暗之谜】状态。</x:v>
      </x:c>
      <x:c r="F4729" s="6" t="n">
        <x:v>0</x:v>
      </x:c>
      <x:c r="G4729" s="6" t="n">
        <x:v>2.3</x:v>
      </x:c>
      <x:c r="H4729" s="6" t="n">
        <x:v>0</x:v>
      </x:c>
      <x:c r="I4729" s="6" t="n">
        <x:v>0</x:v>
      </x:c>
      <x:c r="J4729" s="6" t="str">
        <x:v>[2.3, 2, 0.69, 0.345]</x:v>
      </x:c>
      <x:c r="K4729" s="7" t="str">
        <x:v>需确认条件及分段</x:v>
      </x:c>
      <x:c r="L4729" s="6" t="str">
        <x:v>https://raw.githubusercontent.com/Mar-7th/StarRailRes/dbe8cdfcfb0bf657b9fe1cf92d5537f118ccb487/index_new/cn/character_skills.json</x:v>
      </x:c>
    </x:row>
    <x:row r="4730" ht="83" customHeight="1">
      <x:c r="A4730" s="6" t="str">
        <x:v>141303_14</x:v>
      </x:c>
      <x:c r="B4730" s="6" t="str">
        <x:v>141303</x:v>
      </x:c>
      <x:c r="C4730" s="6" t="n">
        <x:v>14</x:v>
      </x:c>
      <x:c r="D4730" s="6" t="str">
        <x:v>晚安，全世界无眠</x:v>
      </x:c>
      <x:c r="E4730" s="7" t="str">
        <x:v>召唤忆灵「长夜」，随后使忆灵「长夜」对敌方全体造成等同于「长夜」240%生命上限的冰属性伤害，并使长夜月进入【至暗之谜】状态，期间敌方全体受到的伤害提高36%，长夜月和忆灵「长夜」造成的伤害提高72%，且免疫控制类负面状态。获得2点【至暗之谜】的充能，忆灵「长夜」施放【迷梦，流失，如露】后消耗1点。长夜月回合开始时，若无剩余充能，退出【至暗之谜】状态。</x:v>
      </x:c>
      <x:c r="F4730" s="6" t="n">
        <x:v>0</x:v>
      </x:c>
      <x:c r="G4730" s="6" t="n">
        <x:v>2.4</x:v>
      </x:c>
      <x:c r="H4730" s="6" t="n">
        <x:v>0</x:v>
      </x:c>
      <x:c r="I4730" s="6" t="n">
        <x:v>0</x:v>
      </x:c>
      <x:c r="J4730" s="6" t="str">
        <x:v>[2.4, 2, 0.72, 0.36]</x:v>
      </x:c>
      <x:c r="K4730" s="7" t="str">
        <x:v>需确认条件及分段</x:v>
      </x:c>
      <x:c r="L4730" s="6" t="str">
        <x:v>https://raw.githubusercontent.com/Mar-7th/StarRailRes/dbe8cdfcfb0bf657b9fe1cf92d5537f118ccb487/index_new/cn/character_skills.json</x:v>
      </x:c>
    </x:row>
    <x:row r="4731" ht="83" customHeight="1">
      <x:c r="A4731" s="6" t="str">
        <x:v>141303_15</x:v>
      </x:c>
      <x:c r="B4731" s="6" t="str">
        <x:v>141303</x:v>
      </x:c>
      <x:c r="C4731" s="6" t="n">
        <x:v>15</x:v>
      </x:c>
      <x:c r="D4731" s="6" t="str">
        <x:v>晚安，全世界无眠</x:v>
      </x:c>
      <x:c r="E4731" s="7" t="str">
        <x:v>召唤忆灵「长夜」，随后使忆灵「长夜」对敌方全体造成等同于「长夜」250%生命上限的冰属性伤害，并使长夜月进入【至暗之谜】状态，期间敌方全体受到的伤害提高37.5%，长夜月和忆灵「长夜」造成的伤害提高75%，且免疫控制类负面状态。获得2点【至暗之谜】的充能，忆灵「长夜」施放【迷梦，流失，如露】后消耗1点。长夜月回合开始时，若无剩余充能，退出【至暗之谜】状态。</x:v>
      </x:c>
      <x:c r="F4731" s="6" t="n">
        <x:v>0</x:v>
      </x:c>
      <x:c r="G4731" s="6" t="n">
        <x:v>2.5</x:v>
      </x:c>
      <x:c r="H4731" s="6" t="n">
        <x:v>0</x:v>
      </x:c>
      <x:c r="I4731" s="6" t="n">
        <x:v>0</x:v>
      </x:c>
      <x:c r="J4731" s="6" t="str">
        <x:v>[2.5, 2, 0.75, 0.375]</x:v>
      </x:c>
      <x:c r="K4731" s="7" t="str">
        <x:v>需确认条件及分段</x:v>
      </x:c>
      <x:c r="L4731" s="6" t="str">
        <x:v>https://raw.githubusercontent.com/Mar-7th/StarRailRes/dbe8cdfcfb0bf657b9fe1cf92d5537f118ccb487/index_new/cn/character_skills.json</x:v>
      </x:c>
    </x:row>
    <x:row r="4732" ht="83" customHeight="1">
      <x:c r="A4732" s="6" t="str">
        <x:v>141304_1</x:v>
      </x:c>
      <x:c r="B4732" s="6" t="str">
        <x:v>141304</x:v>
      </x:c>
      <x:c r="C4732" s="6" t="n">
        <x:v>1</x:v>
      </x:c>
      <x:c r="D4732" s="6" t="str">
        <x:v>今夜与我同行</x:v>
      </x:c>
      <x:c r="E4732" s="7" t="str">
        <x:v>进入战斗时召唤忆灵「长夜」。忆灵「长夜」初始拥有160点速度，生命上限为长夜月的50%。长夜月或忆灵「长夜」每次生命降低时，使自身和忆灵「长夜」的暴击伤害提高30%，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32" s="6" t="n">
        <x:v>0</x:v>
      </x:c>
      <x:c r="G4732" s="6" t="n">
        <x:v>0</x:v>
      </x:c>
      <x:c r="H4732" s="6" t="n">
        <x:v>0</x:v>
      </x:c>
      <x:c r="I4732" s="6" t="n">
        <x:v>0</x:v>
      </x:c>
      <x:c r="J4732" s="6" t="str">
        <x:v>[2, 0.3, 2, 160, 0.5, 16, 0.05]</x:v>
      </x:c>
      <x:c r="K4732" s="7" t="str">
        <x:v>无首段伤害倍率，请覆盖或设为辅助技能</x:v>
      </x:c>
      <x:c r="L4732" s="6" t="str">
        <x:v>https://raw.githubusercontent.com/Mar-7th/StarRailRes/dbe8cdfcfb0bf657b9fe1cf92d5537f118ccb487/index_new/cn/character_skills.json</x:v>
      </x:c>
    </x:row>
    <x:row r="4733" ht="83" customHeight="1">
      <x:c r="A4733" s="6" t="str">
        <x:v>141304_2</x:v>
      </x:c>
      <x:c r="B4733" s="6" t="str">
        <x:v>141304</x:v>
      </x:c>
      <x:c r="C4733" s="6" t="n">
        <x:v>2</x:v>
      </x:c>
      <x:c r="D4733" s="6" t="str">
        <x:v>今夜与我同行</x:v>
      </x:c>
      <x:c r="E4733" s="7" t="str">
        <x:v>进入战斗时召唤忆灵「长夜」。忆灵「长夜」初始拥有160点速度，生命上限为长夜月的50%。长夜月或忆灵「长夜」每次生命降低时，使自身和忆灵「长夜」的暴击伤害提高33%，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33" s="6" t="n">
        <x:v>0</x:v>
      </x:c>
      <x:c r="G4733" s="6" t="n">
        <x:v>0</x:v>
      </x:c>
      <x:c r="H4733" s="6" t="n">
        <x:v>0</x:v>
      </x:c>
      <x:c r="I4733" s="6" t="n">
        <x:v>0</x:v>
      </x:c>
      <x:c r="J4733" s="6" t="str">
        <x:v>[2, 0.33, 2, 160, 0.5, 16, 0.05]</x:v>
      </x:c>
      <x:c r="K4733" s="7" t="str">
        <x:v>无首段伤害倍率，请覆盖或设为辅助技能</x:v>
      </x:c>
      <x:c r="L4733" s="6" t="str">
        <x:v>https://raw.githubusercontent.com/Mar-7th/StarRailRes/dbe8cdfcfb0bf657b9fe1cf92d5537f118ccb487/index_new/cn/character_skills.json</x:v>
      </x:c>
    </x:row>
    <x:row r="4734" ht="83" customHeight="1">
      <x:c r="A4734" s="6" t="str">
        <x:v>141304_3</x:v>
      </x:c>
      <x:c r="B4734" s="6" t="str">
        <x:v>141304</x:v>
      </x:c>
      <x:c r="C4734" s="6" t="n">
        <x:v>3</x:v>
      </x:c>
      <x:c r="D4734" s="6" t="str">
        <x:v>今夜与我同行</x:v>
      </x:c>
      <x:c r="E4734" s="7" t="str">
        <x:v>进入战斗时召唤忆灵「长夜」。忆灵「长夜」初始拥有160点速度，生命上限为长夜月的50%。长夜月或忆灵「长夜」每次生命降低时，使自身和忆灵「长夜」的暴击伤害提高36%，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34" s="6" t="n">
        <x:v>0</x:v>
      </x:c>
      <x:c r="G4734" s="6" t="n">
        <x:v>0</x:v>
      </x:c>
      <x:c r="H4734" s="6" t="n">
        <x:v>0</x:v>
      </x:c>
      <x:c r="I4734" s="6" t="n">
        <x:v>0</x:v>
      </x:c>
      <x:c r="J4734" s="6" t="str">
        <x:v>[2, 0.36, 2, 160, 0.5, 16, 0.05]</x:v>
      </x:c>
      <x:c r="K4734" s="7" t="str">
        <x:v>无首段伤害倍率，请覆盖或设为辅助技能</x:v>
      </x:c>
      <x:c r="L4734" s="6" t="str">
        <x:v>https://raw.githubusercontent.com/Mar-7th/StarRailRes/dbe8cdfcfb0bf657b9fe1cf92d5537f118ccb487/index_new/cn/character_skills.json</x:v>
      </x:c>
    </x:row>
    <x:row r="4735" ht="83" customHeight="1">
      <x:c r="A4735" s="6" t="str">
        <x:v>141304_4</x:v>
      </x:c>
      <x:c r="B4735" s="6" t="str">
        <x:v>141304</x:v>
      </x:c>
      <x:c r="C4735" s="6" t="n">
        <x:v>4</x:v>
      </x:c>
      <x:c r="D4735" s="6" t="str">
        <x:v>今夜与我同行</x:v>
      </x:c>
      <x:c r="E4735" s="7" t="str">
        <x:v>进入战斗时召唤忆灵「长夜」。忆灵「长夜」初始拥有160点速度，生命上限为长夜月的50%。长夜月或忆灵「长夜」每次生命降低时，使自身和忆灵「长夜」的暴击伤害提高39%，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35" s="6" t="n">
        <x:v>0</x:v>
      </x:c>
      <x:c r="G4735" s="6" t="n">
        <x:v>0</x:v>
      </x:c>
      <x:c r="H4735" s="6" t="n">
        <x:v>0</x:v>
      </x:c>
      <x:c r="I4735" s="6" t="n">
        <x:v>0</x:v>
      </x:c>
      <x:c r="J4735" s="6" t="str">
        <x:v>[2, 0.39, 2, 160, 0.5, 16, 0.05]</x:v>
      </x:c>
      <x:c r="K4735" s="7" t="str">
        <x:v>无首段伤害倍率，请覆盖或设为辅助技能</x:v>
      </x:c>
      <x:c r="L4735" s="6" t="str">
        <x:v>https://raw.githubusercontent.com/Mar-7th/StarRailRes/dbe8cdfcfb0bf657b9fe1cf92d5537f118ccb487/index_new/cn/character_skills.json</x:v>
      </x:c>
    </x:row>
    <x:row r="4736" ht="83" customHeight="1">
      <x:c r="A4736" s="6" t="str">
        <x:v>141304_5</x:v>
      </x:c>
      <x:c r="B4736" s="6" t="str">
        <x:v>141304</x:v>
      </x:c>
      <x:c r="C4736" s="6" t="n">
        <x:v>5</x:v>
      </x:c>
      <x:c r="D4736" s="6" t="str">
        <x:v>今夜与我同行</x:v>
      </x:c>
      <x:c r="E4736" s="7" t="str">
        <x:v>进入战斗时召唤忆灵「长夜」。忆灵「长夜」初始拥有160点速度，生命上限为长夜月的50%。长夜月或忆灵「长夜」每次生命降低时，使自身和忆灵「长夜」的暴击伤害提高42%，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36" s="6" t="n">
        <x:v>0</x:v>
      </x:c>
      <x:c r="G4736" s="6" t="n">
        <x:v>0</x:v>
      </x:c>
      <x:c r="H4736" s="6" t="n">
        <x:v>0</x:v>
      </x:c>
      <x:c r="I4736" s="6" t="n">
        <x:v>0</x:v>
      </x:c>
      <x:c r="J4736" s="6" t="str">
        <x:v>[2, 0.42, 2, 160, 0.5, 16, 0.05]</x:v>
      </x:c>
      <x:c r="K4736" s="7" t="str">
        <x:v>无首段伤害倍率，请覆盖或设为辅助技能</x:v>
      </x:c>
      <x:c r="L4736" s="6" t="str">
        <x:v>https://raw.githubusercontent.com/Mar-7th/StarRailRes/dbe8cdfcfb0bf657b9fe1cf92d5537f118ccb487/index_new/cn/character_skills.json</x:v>
      </x:c>
    </x:row>
    <x:row r="4737" ht="83" customHeight="1">
      <x:c r="A4737" s="6" t="str">
        <x:v>141304_6</x:v>
      </x:c>
      <x:c r="B4737" s="6" t="str">
        <x:v>141304</x:v>
      </x:c>
      <x:c r="C4737" s="6" t="n">
        <x:v>6</x:v>
      </x:c>
      <x:c r="D4737" s="6" t="str">
        <x:v>今夜与我同行</x:v>
      </x:c>
      <x:c r="E4737" s="7" t="str">
        <x:v>进入战斗时召唤忆灵「长夜」。忆灵「长夜」初始拥有160点速度，生命上限为长夜月的50%。长夜月或忆灵「长夜」每次生命降低时，使自身和忆灵「长夜」的暴击伤害提高45%，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37" s="6" t="n">
        <x:v>0</x:v>
      </x:c>
      <x:c r="G4737" s="6" t="n">
        <x:v>0</x:v>
      </x:c>
      <x:c r="H4737" s="6" t="n">
        <x:v>0</x:v>
      </x:c>
      <x:c r="I4737" s="6" t="n">
        <x:v>0</x:v>
      </x:c>
      <x:c r="J4737" s="6" t="str">
        <x:v>[2, 0.45, 2, 160, 0.5, 16, 0.05]</x:v>
      </x:c>
      <x:c r="K4737" s="7" t="str">
        <x:v>无首段伤害倍率，请覆盖或设为辅助技能</x:v>
      </x:c>
      <x:c r="L4737" s="6" t="str">
        <x:v>https://raw.githubusercontent.com/Mar-7th/StarRailRes/dbe8cdfcfb0bf657b9fe1cf92d5537f118ccb487/index_new/cn/character_skills.json</x:v>
      </x:c>
    </x:row>
    <x:row r="4738" ht="83" customHeight="1">
      <x:c r="A4738" s="6" t="str">
        <x:v>141304_7</x:v>
      </x:c>
      <x:c r="B4738" s="6" t="str">
        <x:v>141304</x:v>
      </x:c>
      <x:c r="C4738" s="6" t="n">
        <x:v>7</x:v>
      </x:c>
      <x:c r="D4738" s="6" t="str">
        <x:v>今夜与我同行</x:v>
      </x:c>
      <x:c r="E4738" s="7" t="str">
        <x:v>进入战斗时召唤忆灵「长夜」。忆灵「长夜」初始拥有160点速度，生命上限为长夜月的50%。长夜月或忆灵「长夜」每次生命降低时，使自身和忆灵「长夜」的暴击伤害提高48.75%，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38" s="6" t="n">
        <x:v>0</x:v>
      </x:c>
      <x:c r="G4738" s="6" t="n">
        <x:v>0</x:v>
      </x:c>
      <x:c r="H4738" s="6" t="n">
        <x:v>0</x:v>
      </x:c>
      <x:c r="I4738" s="6" t="n">
        <x:v>0</x:v>
      </x:c>
      <x:c r="J4738" s="6" t="str">
        <x:v>[2, 0.4875, 2, 160, 0.5, 16, 0.05]</x:v>
      </x:c>
      <x:c r="K4738" s="7" t="str">
        <x:v>无首段伤害倍率，请覆盖或设为辅助技能</x:v>
      </x:c>
      <x:c r="L4738" s="6" t="str">
        <x:v>https://raw.githubusercontent.com/Mar-7th/StarRailRes/dbe8cdfcfb0bf657b9fe1cf92d5537f118ccb487/index_new/cn/character_skills.json</x:v>
      </x:c>
    </x:row>
    <x:row r="4739" ht="83" customHeight="1">
      <x:c r="A4739" s="6" t="str">
        <x:v>141304_8</x:v>
      </x:c>
      <x:c r="B4739" s="6" t="str">
        <x:v>141304</x:v>
      </x:c>
      <x:c r="C4739" s="6" t="n">
        <x:v>8</x:v>
      </x:c>
      <x:c r="D4739" s="6" t="str">
        <x:v>今夜与我同行</x:v>
      </x:c>
      <x:c r="E4739" s="7" t="str">
        <x:v>进入战斗时召唤忆灵「长夜」。忆灵「长夜」初始拥有160点速度，生命上限为长夜月的50%。长夜月或忆灵「长夜」每次生命降低时，使自身和忆灵「长夜」的暴击伤害提高52.5%，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39" s="6" t="n">
        <x:v>0</x:v>
      </x:c>
      <x:c r="G4739" s="6" t="n">
        <x:v>0</x:v>
      </x:c>
      <x:c r="H4739" s="6" t="n">
        <x:v>0</x:v>
      </x:c>
      <x:c r="I4739" s="6" t="n">
        <x:v>0</x:v>
      </x:c>
      <x:c r="J4739" s="6" t="str">
        <x:v>[2, 0.525, 2, 160, 0.5, 16, 0.05]</x:v>
      </x:c>
      <x:c r="K4739" s="7" t="str">
        <x:v>无首段伤害倍率，请覆盖或设为辅助技能</x:v>
      </x:c>
      <x:c r="L4739" s="6" t="str">
        <x:v>https://raw.githubusercontent.com/Mar-7th/StarRailRes/dbe8cdfcfb0bf657b9fe1cf92d5537f118ccb487/index_new/cn/character_skills.json</x:v>
      </x:c>
    </x:row>
    <x:row r="4740" ht="83" customHeight="1">
      <x:c r="A4740" s="6" t="str">
        <x:v>141304_9</x:v>
      </x:c>
      <x:c r="B4740" s="6" t="str">
        <x:v>141304</x:v>
      </x:c>
      <x:c r="C4740" s="6" t="n">
        <x:v>9</x:v>
      </x:c>
      <x:c r="D4740" s="6" t="str">
        <x:v>今夜与我同行</x:v>
      </x:c>
      <x:c r="E4740" s="7" t="str">
        <x:v>进入战斗时召唤忆灵「长夜」。忆灵「长夜」初始拥有160点速度，生命上限为长夜月的50%。长夜月或忆灵「长夜」每次生命降低时，使自身和忆灵「长夜」的暴击伤害提高56.25%，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40" s="6" t="n">
        <x:v>0</x:v>
      </x:c>
      <x:c r="G4740" s="6" t="n">
        <x:v>0</x:v>
      </x:c>
      <x:c r="H4740" s="6" t="n">
        <x:v>0</x:v>
      </x:c>
      <x:c r="I4740" s="6" t="n">
        <x:v>0</x:v>
      </x:c>
      <x:c r="J4740" s="6" t="str">
        <x:v>[2, 0.5625, 2, 160, 0.5, 16, 0.05]</x:v>
      </x:c>
      <x:c r="K4740" s="7" t="str">
        <x:v>无首段伤害倍率，请覆盖或设为辅助技能</x:v>
      </x:c>
      <x:c r="L4740" s="6" t="str">
        <x:v>https://raw.githubusercontent.com/Mar-7th/StarRailRes/dbe8cdfcfb0bf657b9fe1cf92d5537f118ccb487/index_new/cn/character_skills.json</x:v>
      </x:c>
    </x:row>
    <x:row r="4741" ht="83" customHeight="1">
      <x:c r="A4741" s="6" t="str">
        <x:v>141304_10</x:v>
      </x:c>
      <x:c r="B4741" s="6" t="str">
        <x:v>141304</x:v>
      </x:c>
      <x:c r="C4741" s="6" t="n">
        <x:v>10</x:v>
      </x:c>
      <x:c r="D4741" s="6" t="str">
        <x:v>今夜与我同行</x:v>
      </x:c>
      <x:c r="E4741" s="7" t="str">
        <x:v>进入战斗时召唤忆灵「长夜」。忆灵「长夜」初始拥有160点速度，生命上限为长夜月的50%。长夜月或忆灵「长夜」每次生命降低时，使自身和忆灵「长夜」的暴击伤害提高60%，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41" s="6" t="n">
        <x:v>0</x:v>
      </x:c>
      <x:c r="G4741" s="6" t="n">
        <x:v>0</x:v>
      </x:c>
      <x:c r="H4741" s="6" t="n">
        <x:v>0</x:v>
      </x:c>
      <x:c r="I4741" s="6" t="n">
        <x:v>0</x:v>
      </x:c>
      <x:c r="J4741" s="6" t="str">
        <x:v>[2, 0.6, 2, 160, 0.5, 16, 0.05]</x:v>
      </x:c>
      <x:c r="K4741" s="7" t="str">
        <x:v>无首段伤害倍率，请覆盖或设为辅助技能</x:v>
      </x:c>
      <x:c r="L4741" s="6" t="str">
        <x:v>https://raw.githubusercontent.com/Mar-7th/StarRailRes/dbe8cdfcfb0bf657b9fe1cf92d5537f118ccb487/index_new/cn/character_skills.json</x:v>
      </x:c>
    </x:row>
    <x:row r="4742" ht="83" customHeight="1">
      <x:c r="A4742" s="6" t="str">
        <x:v>141304_11</x:v>
      </x:c>
      <x:c r="B4742" s="6" t="str">
        <x:v>141304</x:v>
      </x:c>
      <x:c r="C4742" s="6" t="n">
        <x:v>11</x:v>
      </x:c>
      <x:c r="D4742" s="6" t="str">
        <x:v>今夜与我同行</x:v>
      </x:c>
      <x:c r="E4742" s="7" t="str">
        <x:v>进入战斗时召唤忆灵「长夜」。忆灵「长夜」初始拥有160点速度，生命上限为长夜月的50%。长夜月或忆灵「长夜」每次生命降低时，使自身和忆灵「长夜」的暴击伤害提高63%，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42" s="6" t="n">
        <x:v>0</x:v>
      </x:c>
      <x:c r="G4742" s="6" t="n">
        <x:v>0</x:v>
      </x:c>
      <x:c r="H4742" s="6" t="n">
        <x:v>0</x:v>
      </x:c>
      <x:c r="I4742" s="6" t="n">
        <x:v>0</x:v>
      </x:c>
      <x:c r="J4742" s="6" t="str">
        <x:v>[2, 0.63, 2, 160, 0.5, 16, 0.05]</x:v>
      </x:c>
      <x:c r="K4742" s="7" t="str">
        <x:v>无首段伤害倍率，请覆盖或设为辅助技能</x:v>
      </x:c>
      <x:c r="L4742" s="6" t="str">
        <x:v>https://raw.githubusercontent.com/Mar-7th/StarRailRes/dbe8cdfcfb0bf657b9fe1cf92d5537f118ccb487/index_new/cn/character_skills.json</x:v>
      </x:c>
    </x:row>
    <x:row r="4743" ht="83" customHeight="1">
      <x:c r="A4743" s="6" t="str">
        <x:v>141304_12</x:v>
      </x:c>
      <x:c r="B4743" s="6" t="str">
        <x:v>141304</x:v>
      </x:c>
      <x:c r="C4743" s="6" t="n">
        <x:v>12</x:v>
      </x:c>
      <x:c r="D4743" s="6" t="str">
        <x:v>今夜与我同行</x:v>
      </x:c>
      <x:c r="E4743" s="7" t="str">
        <x:v>进入战斗时召唤忆灵「长夜」。忆灵「长夜」初始拥有160点速度，生命上限为长夜月的50%。长夜月或忆灵「长夜」每次生命降低时，使自身和忆灵「长夜」的暴击伤害提高66%，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43" s="6" t="n">
        <x:v>0</x:v>
      </x:c>
      <x:c r="G4743" s="6" t="n">
        <x:v>0</x:v>
      </x:c>
      <x:c r="H4743" s="6" t="n">
        <x:v>0</x:v>
      </x:c>
      <x:c r="I4743" s="6" t="n">
        <x:v>0</x:v>
      </x:c>
      <x:c r="J4743" s="6" t="str">
        <x:v>[2, 0.66, 2, 160, 0.5, 16, 0.05]</x:v>
      </x:c>
      <x:c r="K4743" s="7" t="str">
        <x:v>无首段伤害倍率，请覆盖或设为辅助技能</x:v>
      </x:c>
      <x:c r="L4743" s="6" t="str">
        <x:v>https://raw.githubusercontent.com/Mar-7th/StarRailRes/dbe8cdfcfb0bf657b9fe1cf92d5537f118ccb487/index_new/cn/character_skills.json</x:v>
      </x:c>
    </x:row>
    <x:row r="4744" ht="83" customHeight="1">
      <x:c r="A4744" s="6" t="str">
        <x:v>141304_13</x:v>
      </x:c>
      <x:c r="B4744" s="6" t="str">
        <x:v>141304</x:v>
      </x:c>
      <x:c r="C4744" s="6" t="n">
        <x:v>13</x:v>
      </x:c>
      <x:c r="D4744" s="6" t="str">
        <x:v>今夜与我同行</x:v>
      </x:c>
      <x:c r="E4744" s="7" t="str">
        <x:v>进入战斗时召唤忆灵「长夜」。忆灵「长夜」初始拥有160点速度，生命上限为长夜月的50%。长夜月或忆灵「长夜」每次生命降低时，使自身和忆灵「长夜」的暴击伤害提高69%，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44" s="6" t="n">
        <x:v>0</x:v>
      </x:c>
      <x:c r="G4744" s="6" t="n">
        <x:v>0</x:v>
      </x:c>
      <x:c r="H4744" s="6" t="n">
        <x:v>0</x:v>
      </x:c>
      <x:c r="I4744" s="6" t="n">
        <x:v>0</x:v>
      </x:c>
      <x:c r="J4744" s="6" t="str">
        <x:v>[2, 0.69, 2, 160, 0.5, 16, 0.05]</x:v>
      </x:c>
      <x:c r="K4744" s="7" t="str">
        <x:v>无首段伤害倍率，请覆盖或设为辅助技能</x:v>
      </x:c>
      <x:c r="L4744" s="6" t="str">
        <x:v>https://raw.githubusercontent.com/Mar-7th/StarRailRes/dbe8cdfcfb0bf657b9fe1cf92d5537f118ccb487/index_new/cn/character_skills.json</x:v>
      </x:c>
    </x:row>
    <x:row r="4745" ht="83" customHeight="1">
      <x:c r="A4745" s="6" t="str">
        <x:v>141304_14</x:v>
      </x:c>
      <x:c r="B4745" s="6" t="str">
        <x:v>141304</x:v>
      </x:c>
      <x:c r="C4745" s="6" t="n">
        <x:v>14</x:v>
      </x:c>
      <x:c r="D4745" s="6" t="str">
        <x:v>今夜与我同行</x:v>
      </x:c>
      <x:c r="E4745" s="7" t="str">
        <x:v>进入战斗时召唤忆灵「长夜」。忆灵「长夜」初始拥有160点速度，生命上限为长夜月的50%。长夜月或忆灵「长夜」每次生命降低时，使自身和忆灵「长夜」的暴击伤害提高72%，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45" s="6" t="n">
        <x:v>0</x:v>
      </x:c>
      <x:c r="G4745" s="6" t="n">
        <x:v>0</x:v>
      </x:c>
      <x:c r="H4745" s="6" t="n">
        <x:v>0</x:v>
      </x:c>
      <x:c r="I4745" s="6" t="n">
        <x:v>0</x:v>
      </x:c>
      <x:c r="J4745" s="6" t="str">
        <x:v>[2, 0.72, 2, 160, 0.5, 16, 0.05]</x:v>
      </x:c>
      <x:c r="K4745" s="7" t="str">
        <x:v>无首段伤害倍率，请覆盖或设为辅助技能</x:v>
      </x:c>
      <x:c r="L4745" s="6" t="str">
        <x:v>https://raw.githubusercontent.com/Mar-7th/StarRailRes/dbe8cdfcfb0bf657b9fe1cf92d5537f118ccb487/index_new/cn/character_skills.json</x:v>
      </x:c>
    </x:row>
    <x:row r="4746" ht="83" customHeight="1">
      <x:c r="A4746" s="6" t="str">
        <x:v>141304_15</x:v>
      </x:c>
      <x:c r="B4746" s="6" t="str">
        <x:v>141304</x:v>
      </x:c>
      <x:c r="C4746" s="6" t="n">
        <x:v>15</x:v>
      </x:c>
      <x:c r="D4746" s="6" t="str">
        <x:v>今夜与我同行</x:v>
      </x:c>
      <x:c r="E4746" s="7" t="str">
        <x:v>进入战斗时召唤忆灵「长夜」。忆灵「长夜」初始拥有160点速度，生命上限为长夜月的50%。长夜月或忆灵「长夜」每次生命降低时，使自身和忆灵「长夜」的暴击伤害提高75%，持续2回合，并获得2点【忆质】。该效果每个目标每次受到攻击最多触发1次。
长夜月持有的【忆质】大于等于16点时，解除并免疫控制类负面状态，若忆灵「长夜」在场，使其立即行动。立即行动效果在忆灵「长夜」施放【迷梦，流失，如露】后方可再次触发。</x:v>
      </x:c>
      <x:c r="F4746" s="6" t="n">
        <x:v>0</x:v>
      </x:c>
      <x:c r="G4746" s="6" t="n">
        <x:v>0</x:v>
      </x:c>
      <x:c r="H4746" s="6" t="n">
        <x:v>0</x:v>
      </x:c>
      <x:c r="I4746" s="6" t="n">
        <x:v>0</x:v>
      </x:c>
      <x:c r="J4746" s="6" t="str">
        <x:v>[2, 0.75, 2, 160, 0.5, 16, 0.05]</x:v>
      </x:c>
      <x:c r="K4746" s="7" t="str">
        <x:v>无首段伤害倍率，请覆盖或设为辅助技能</x:v>
      </x:c>
      <x:c r="L4746" s="6" t="str">
        <x:v>https://raw.githubusercontent.com/Mar-7th/StarRailRes/dbe8cdfcfb0bf657b9fe1cf92d5537f118ccb487/index_new/cn/character_skills.json</x:v>
      </x:c>
    </x:row>
    <x:row r="4747" ht="20" customHeight="1">
      <x:c r="A4747" s="6" t="str">
        <x:v>141306_1</x:v>
      </x:c>
      <x:c r="B4747" s="6" t="str">
        <x:v>141306</x:v>
      </x:c>
      <x:c r="C4747" s="6" t="n">
        <x:v>1</x:v>
      </x:c>
      <x:c r="D4747" s="6" t="str">
        <x:v>攻击</x:v>
      </x:c>
      <x:c r="E4747" s="7" t="str">
        <x:v>攻击敌人，进入战斗后削弱敌方目标对应属性韧性。</x:v>
      </x:c>
      <x:c r="F4747" s="6" t="n">
        <x:v>0</x:v>
      </x:c>
      <x:c r="G4747" s="6" t="n">
        <x:v>0</x:v>
      </x:c>
      <x:c r="H4747" s="6" t="n">
        <x:v>0</x:v>
      </x:c>
      <x:c r="I4747" s="6" t="n">
        <x:v>0</x:v>
      </x:c>
      <x:c r="J4747" s="6" t="str">
        <x:v>[]</x:v>
      </x:c>
      <x:c r="K4747" s="7" t="str">
        <x:v>缺少结构化参数，必须覆盖</x:v>
      </x:c>
      <x:c r="L4747" s="6" t="str">
        <x:v>https://raw.githubusercontent.com/Mar-7th/StarRailRes/dbe8cdfcfb0bf657b9fe1cf92d5537f118ccb487/index_new/cn/character_skills.json</x:v>
      </x:c>
    </x:row>
    <x:row r="4748" ht="38" customHeight="1">
      <x:c r="A4748" s="6" t="str">
        <x:v>141307_1</x:v>
      </x:c>
      <x:c r="B4748" s="6" t="str">
        <x:v>141307</x:v>
      </x:c>
      <x:c r="C4748" s="6" t="n">
        <x:v>1</x:v>
      </x:c>
      <x:c r="D4748" s="6" t="str">
        <x:v>愿有冷雨落下</x:v>
      </x:c>
      <x:c r="E4748" s="7" t="str">
        <x:v>使用秘技后，下一次战斗开始时，获得与战技相同的提高我方全体忆灵暴击伤害的效果，并获得1点【忆质】。</x:v>
      </x:c>
      <x:c r="F4748" s="6" t="n">
        <x:v>0</x:v>
      </x:c>
      <x:c r="G4748" s="6" t="n">
        <x:v>0</x:v>
      </x:c>
      <x:c r="H4748" s="6" t="n">
        <x:v>0</x:v>
      </x:c>
      <x:c r="I4748" s="6" t="n">
        <x:v>0</x:v>
      </x:c>
      <x:c r="J4748" s="6" t="str">
        <x:v>[1, 1]</x:v>
      </x:c>
      <x:c r="K4748" s="7" t="str">
        <x:v>无首段伤害倍率，请覆盖或设为辅助技能</x:v>
      </x:c>
      <x:c r="L4748" s="6" t="str">
        <x:v>https://raw.githubusercontent.com/Mar-7th/StarRailRes/dbe8cdfcfb0bf657b9fe1cf92d5537f118ccb487/index_new/cn/character_skills.json</x:v>
      </x:c>
    </x:row>
    <x:row r="4749" ht="38" customHeight="1">
      <x:c r="A4749" s="6" t="str">
        <x:v>141309_1</x:v>
      </x:c>
      <x:c r="B4749" s="6" t="str">
        <x:v>141309</x:v>
      </x:c>
      <x:c r="C4749" s="6" t="n">
        <x:v>1</x:v>
      </x:c>
      <x:c r="D4749" s="6" t="str">
        <x:v>白昼悄然离去</x:v>
      </x:c>
      <x:c r="E4749" s="7" t="str">
        <x:v>消耗自身生命值召唤忆灵「长夜」，并使我方全体忆灵的暴击伤害提高。若忆灵「长夜」已在场，为其回复生命值。施放时，获得2点【忆质】，若处于【至暗之谜】状态，额外获得12点【忆质】。</x:v>
      </x:c>
      <x:c r="F4749" s="6" t="n">
        <x:v>0</x:v>
      </x:c>
      <x:c r="G4749" s="6" t="n">
        <x:v>0</x:v>
      </x:c>
      <x:c r="H4749" s="6" t="n">
        <x:v>0</x:v>
      </x:c>
      <x:c r="I4749" s="6" t="n">
        <x:v>0</x:v>
      </x:c>
      <x:c r="J4749" s="6" t="str">
        <x:v>[0.2, 2, 2, 0.5, 12, 0.1]</x:v>
      </x:c>
      <x:c r="K4749" s="7" t="str">
        <x:v>无首段伤害倍率，请覆盖或设为辅助技能</x:v>
      </x:c>
      <x:c r="L4749" s="6" t="str">
        <x:v>https://raw.githubusercontent.com/Mar-7th/StarRailRes/dbe8cdfcfb0bf657b9fe1cf92d5537f118ccb487/index_new/cn/character_skills.json</x:v>
      </x:c>
    </x:row>
    <x:row r="4750" ht="38" customHeight="1">
      <x:c r="A4750" s="6" t="str">
        <x:v>141309_2</x:v>
      </x:c>
      <x:c r="B4750" s="6" t="str">
        <x:v>141309</x:v>
      </x:c>
      <x:c r="C4750" s="6" t="n">
        <x:v>2</x:v>
      </x:c>
      <x:c r="D4750" s="6" t="str">
        <x:v>白昼悄然离去</x:v>
      </x:c>
      <x:c r="E4750" s="7" t="str">
        <x:v>消耗自身生命值召唤忆灵「长夜」，并使我方全体忆灵的暴击伤害提高。若忆灵「长夜」已在场，为其回复生命值。施放时，获得2点【忆质】，若处于【至暗之谜】状态，额外获得12点【忆质】。</x:v>
      </x:c>
      <x:c r="F4750" s="6" t="n">
        <x:v>0</x:v>
      </x:c>
      <x:c r="G4750" s="6" t="n">
        <x:v>0</x:v>
      </x:c>
      <x:c r="H4750" s="6" t="n">
        <x:v>0</x:v>
      </x:c>
      <x:c r="I4750" s="6" t="n">
        <x:v>0</x:v>
      </x:c>
      <x:c r="J4750" s="6" t="str">
        <x:v>[0.22, 2, 2, 0.5, 12, 0.1]</x:v>
      </x:c>
      <x:c r="K4750" s="7" t="str">
        <x:v>无首段伤害倍率，请覆盖或设为辅助技能</x:v>
      </x:c>
      <x:c r="L4750" s="6" t="str">
        <x:v>https://raw.githubusercontent.com/Mar-7th/StarRailRes/dbe8cdfcfb0bf657b9fe1cf92d5537f118ccb487/index_new/cn/character_skills.json</x:v>
      </x:c>
    </x:row>
    <x:row r="4751" ht="38" customHeight="1">
      <x:c r="A4751" s="6" t="str">
        <x:v>141309_3</x:v>
      </x:c>
      <x:c r="B4751" s="6" t="str">
        <x:v>141309</x:v>
      </x:c>
      <x:c r="C4751" s="6" t="n">
        <x:v>3</x:v>
      </x:c>
      <x:c r="D4751" s="6" t="str">
        <x:v>白昼悄然离去</x:v>
      </x:c>
      <x:c r="E4751" s="7" t="str">
        <x:v>消耗自身生命值召唤忆灵「长夜」，并使我方全体忆灵的暴击伤害提高。若忆灵「长夜」已在场，为其回复生命值。施放时，获得2点【忆质】，若处于【至暗之谜】状态，额外获得12点【忆质】。</x:v>
      </x:c>
      <x:c r="F4751" s="6" t="n">
        <x:v>0</x:v>
      </x:c>
      <x:c r="G4751" s="6" t="n">
        <x:v>0</x:v>
      </x:c>
      <x:c r="H4751" s="6" t="n">
        <x:v>0</x:v>
      </x:c>
      <x:c r="I4751" s="6" t="n">
        <x:v>0</x:v>
      </x:c>
      <x:c r="J4751" s="6" t="str">
        <x:v>[0.24, 2, 2, 0.5, 12, 0.1]</x:v>
      </x:c>
      <x:c r="K4751" s="7" t="str">
        <x:v>无首段伤害倍率，请覆盖或设为辅助技能</x:v>
      </x:c>
      <x:c r="L4751" s="6" t="str">
        <x:v>https://raw.githubusercontent.com/Mar-7th/StarRailRes/dbe8cdfcfb0bf657b9fe1cf92d5537f118ccb487/index_new/cn/character_skills.json</x:v>
      </x:c>
    </x:row>
    <x:row r="4752" ht="38" customHeight="1">
      <x:c r="A4752" s="6" t="str">
        <x:v>141309_4</x:v>
      </x:c>
      <x:c r="B4752" s="6" t="str">
        <x:v>141309</x:v>
      </x:c>
      <x:c r="C4752" s="6" t="n">
        <x:v>4</x:v>
      </x:c>
      <x:c r="D4752" s="6" t="str">
        <x:v>白昼悄然离去</x:v>
      </x:c>
      <x:c r="E4752" s="7" t="str">
        <x:v>消耗自身生命值召唤忆灵「长夜」，并使我方全体忆灵的暴击伤害提高。若忆灵「长夜」已在场，为其回复生命值。施放时，获得2点【忆质】，若处于【至暗之谜】状态，额外获得12点【忆质】。</x:v>
      </x:c>
      <x:c r="F4752" s="6" t="n">
        <x:v>0</x:v>
      </x:c>
      <x:c r="G4752" s="6" t="n">
        <x:v>0</x:v>
      </x:c>
      <x:c r="H4752" s="6" t="n">
        <x:v>0</x:v>
      </x:c>
      <x:c r="I4752" s="6" t="n">
        <x:v>0</x:v>
      </x:c>
      <x:c r="J4752" s="6" t="str">
        <x:v>[0.26, 2, 2, 0.5, 12, 0.1]</x:v>
      </x:c>
      <x:c r="K4752" s="7" t="str">
        <x:v>无首段伤害倍率，请覆盖或设为辅助技能</x:v>
      </x:c>
      <x:c r="L4752" s="6" t="str">
        <x:v>https://raw.githubusercontent.com/Mar-7th/StarRailRes/dbe8cdfcfb0bf657b9fe1cf92d5537f118ccb487/index_new/cn/character_skills.json</x:v>
      </x:c>
    </x:row>
    <x:row r="4753" ht="38" customHeight="1">
      <x:c r="A4753" s="6" t="str">
        <x:v>141309_5</x:v>
      </x:c>
      <x:c r="B4753" s="6" t="str">
        <x:v>141309</x:v>
      </x:c>
      <x:c r="C4753" s="6" t="n">
        <x:v>5</x:v>
      </x:c>
      <x:c r="D4753" s="6" t="str">
        <x:v>白昼悄然离去</x:v>
      </x:c>
      <x:c r="E4753" s="7" t="str">
        <x:v>消耗自身生命值召唤忆灵「长夜」，并使我方全体忆灵的暴击伤害提高。若忆灵「长夜」已在场，为其回复生命值。施放时，获得2点【忆质】，若处于【至暗之谜】状态，额外获得12点【忆质】。</x:v>
      </x:c>
      <x:c r="F4753" s="6" t="n">
        <x:v>0</x:v>
      </x:c>
      <x:c r="G4753" s="6" t="n">
        <x:v>0</x:v>
      </x:c>
      <x:c r="H4753" s="6" t="n">
        <x:v>0</x:v>
      </x:c>
      <x:c r="I4753" s="6" t="n">
        <x:v>0</x:v>
      </x:c>
      <x:c r="J4753" s="6" t="str">
        <x:v>[0.28, 2, 2, 0.5, 12, 0.1]</x:v>
      </x:c>
      <x:c r="K4753" s="7" t="str">
        <x:v>无首段伤害倍率，请覆盖或设为辅助技能</x:v>
      </x:c>
      <x:c r="L4753" s="6" t="str">
        <x:v>https://raw.githubusercontent.com/Mar-7th/StarRailRes/dbe8cdfcfb0bf657b9fe1cf92d5537f118ccb487/index_new/cn/character_skills.json</x:v>
      </x:c>
    </x:row>
    <x:row r="4754" ht="38" customHeight="1">
      <x:c r="A4754" s="6" t="str">
        <x:v>141309_6</x:v>
      </x:c>
      <x:c r="B4754" s="6" t="str">
        <x:v>141309</x:v>
      </x:c>
      <x:c r="C4754" s="6" t="n">
        <x:v>6</x:v>
      </x:c>
      <x:c r="D4754" s="6" t="str">
        <x:v>白昼悄然离去</x:v>
      </x:c>
      <x:c r="E4754" s="7" t="str">
        <x:v>消耗自身生命值召唤忆灵「长夜」，并使我方全体忆灵的暴击伤害提高。若忆灵「长夜」已在场，为其回复生命值。施放时，获得2点【忆质】，若处于【至暗之谜】状态，额外获得12点【忆质】。</x:v>
      </x:c>
      <x:c r="F4754" s="6" t="n">
        <x:v>0</x:v>
      </x:c>
      <x:c r="G4754" s="6" t="n">
        <x:v>0</x:v>
      </x:c>
      <x:c r="H4754" s="6" t="n">
        <x:v>0</x:v>
      </x:c>
      <x:c r="I4754" s="6" t="n">
        <x:v>0</x:v>
      </x:c>
      <x:c r="J4754" s="6" t="str">
        <x:v>[0.3, 2, 2, 0.5, 12, 0.1]</x:v>
      </x:c>
      <x:c r="K4754" s="7" t="str">
        <x:v>无首段伤害倍率，请覆盖或设为辅助技能</x:v>
      </x:c>
      <x:c r="L4754" s="6" t="str">
        <x:v>https://raw.githubusercontent.com/Mar-7th/StarRailRes/dbe8cdfcfb0bf657b9fe1cf92d5537f118ccb487/index_new/cn/character_skills.json</x:v>
      </x:c>
    </x:row>
    <x:row r="4755" ht="38" customHeight="1">
      <x:c r="A4755" s="6" t="str">
        <x:v>141309_7</x:v>
      </x:c>
      <x:c r="B4755" s="6" t="str">
        <x:v>141309</x:v>
      </x:c>
      <x:c r="C4755" s="6" t="n">
        <x:v>7</x:v>
      </x:c>
      <x:c r="D4755" s="6" t="str">
        <x:v>白昼悄然离去</x:v>
      </x:c>
      <x:c r="E4755" s="7" t="str">
        <x:v>消耗自身生命值召唤忆灵「长夜」，并使我方全体忆灵的暴击伤害提高。若忆灵「长夜」已在场，为其回复生命值。施放时，获得2点【忆质】，若处于【至暗之谜】状态，额外获得12点【忆质】。</x:v>
      </x:c>
      <x:c r="F4755" s="6" t="n">
        <x:v>0</x:v>
      </x:c>
      <x:c r="G4755" s="6" t="n">
        <x:v>0</x:v>
      </x:c>
      <x:c r="H4755" s="6" t="n">
        <x:v>0</x:v>
      </x:c>
      <x:c r="I4755" s="6" t="n">
        <x:v>0</x:v>
      </x:c>
      <x:c r="J4755" s="6" t="str">
        <x:v>[0.325, 2, 2, 0.5, 12, 0.1]</x:v>
      </x:c>
      <x:c r="K4755" s="7" t="str">
        <x:v>无首段伤害倍率，请覆盖或设为辅助技能</x:v>
      </x:c>
      <x:c r="L4755" s="6" t="str">
        <x:v>https://raw.githubusercontent.com/Mar-7th/StarRailRes/dbe8cdfcfb0bf657b9fe1cf92d5537f118ccb487/index_new/cn/character_skills.json</x:v>
      </x:c>
    </x:row>
    <x:row r="4756" ht="38" customHeight="1">
      <x:c r="A4756" s="6" t="str">
        <x:v>141309_8</x:v>
      </x:c>
      <x:c r="B4756" s="6" t="str">
        <x:v>141309</x:v>
      </x:c>
      <x:c r="C4756" s="6" t="n">
        <x:v>8</x:v>
      </x:c>
      <x:c r="D4756" s="6" t="str">
        <x:v>白昼悄然离去</x:v>
      </x:c>
      <x:c r="E4756" s="7" t="str">
        <x:v>消耗自身生命值召唤忆灵「长夜」，并使我方全体忆灵的暴击伤害提高。若忆灵「长夜」已在场，为其回复生命值。施放时，获得2点【忆质】，若处于【至暗之谜】状态，额外获得12点【忆质】。</x:v>
      </x:c>
      <x:c r="F4756" s="6" t="n">
        <x:v>0</x:v>
      </x:c>
      <x:c r="G4756" s="6" t="n">
        <x:v>0</x:v>
      </x:c>
      <x:c r="H4756" s="6" t="n">
        <x:v>0</x:v>
      </x:c>
      <x:c r="I4756" s="6" t="n">
        <x:v>0</x:v>
      </x:c>
      <x:c r="J4756" s="6" t="str">
        <x:v>[0.35, 2, 2, 0.5, 12, 0.1]</x:v>
      </x:c>
      <x:c r="K4756" s="7" t="str">
        <x:v>无首段伤害倍率，请覆盖或设为辅助技能</x:v>
      </x:c>
      <x:c r="L4756" s="6" t="str">
        <x:v>https://raw.githubusercontent.com/Mar-7th/StarRailRes/dbe8cdfcfb0bf657b9fe1cf92d5537f118ccb487/index_new/cn/character_skills.json</x:v>
      </x:c>
    </x:row>
    <x:row r="4757" ht="38" customHeight="1">
      <x:c r="A4757" s="6" t="str">
        <x:v>141309_9</x:v>
      </x:c>
      <x:c r="B4757" s="6" t="str">
        <x:v>141309</x:v>
      </x:c>
      <x:c r="C4757" s="6" t="n">
        <x:v>9</x:v>
      </x:c>
      <x:c r="D4757" s="6" t="str">
        <x:v>白昼悄然离去</x:v>
      </x:c>
      <x:c r="E4757" s="7" t="str">
        <x:v>消耗自身生命值召唤忆灵「长夜」，并使我方全体忆灵的暴击伤害提高。若忆灵「长夜」已在场，为其回复生命值。施放时，获得2点【忆质】，若处于【至暗之谜】状态，额外获得12点【忆质】。</x:v>
      </x:c>
      <x:c r="F4757" s="6" t="n">
        <x:v>0</x:v>
      </x:c>
      <x:c r="G4757" s="6" t="n">
        <x:v>0</x:v>
      </x:c>
      <x:c r="H4757" s="6" t="n">
        <x:v>0</x:v>
      </x:c>
      <x:c r="I4757" s="6" t="n">
        <x:v>0</x:v>
      </x:c>
      <x:c r="J4757" s="6" t="str">
        <x:v>[0.375, 2, 2, 0.5, 12, 0.1]</x:v>
      </x:c>
      <x:c r="K4757" s="7" t="str">
        <x:v>无首段伤害倍率，请覆盖或设为辅助技能</x:v>
      </x:c>
      <x:c r="L4757" s="6" t="str">
        <x:v>https://raw.githubusercontent.com/Mar-7th/StarRailRes/dbe8cdfcfb0bf657b9fe1cf92d5537f118ccb487/index_new/cn/character_skills.json</x:v>
      </x:c>
    </x:row>
    <x:row r="4758" ht="38" customHeight="1">
      <x:c r="A4758" s="6" t="str">
        <x:v>141309_10</x:v>
      </x:c>
      <x:c r="B4758" s="6" t="str">
        <x:v>141309</x:v>
      </x:c>
      <x:c r="C4758" s="6" t="n">
        <x:v>10</x:v>
      </x:c>
      <x:c r="D4758" s="6" t="str">
        <x:v>白昼悄然离去</x:v>
      </x:c>
      <x:c r="E4758" s="7" t="str">
        <x:v>消耗自身生命值召唤忆灵「长夜」，并使我方全体忆灵的暴击伤害提高。若忆灵「长夜」已在场，为其回复生命值。施放时，获得2点【忆质】，若处于【至暗之谜】状态，额外获得12点【忆质】。</x:v>
      </x:c>
      <x:c r="F4758" s="6" t="n">
        <x:v>0</x:v>
      </x:c>
      <x:c r="G4758" s="6" t="n">
        <x:v>0</x:v>
      </x:c>
      <x:c r="H4758" s="6" t="n">
        <x:v>0</x:v>
      </x:c>
      <x:c r="I4758" s="6" t="n">
        <x:v>0</x:v>
      </x:c>
      <x:c r="J4758" s="6" t="str">
        <x:v>[0.4, 2, 2, 0.5, 12, 0.1]</x:v>
      </x:c>
      <x:c r="K4758" s="7" t="str">
        <x:v>无首段伤害倍率，请覆盖或设为辅助技能</x:v>
      </x:c>
      <x:c r="L4758" s="6" t="str">
        <x:v>https://raw.githubusercontent.com/Mar-7th/StarRailRes/dbe8cdfcfb0bf657b9fe1cf92d5537f118ccb487/index_new/cn/character_skills.json</x:v>
      </x:c>
    </x:row>
    <x:row r="4759" ht="38" customHeight="1">
      <x:c r="A4759" s="6" t="str">
        <x:v>141309_11</x:v>
      </x:c>
      <x:c r="B4759" s="6" t="str">
        <x:v>141309</x:v>
      </x:c>
      <x:c r="C4759" s="6" t="n">
        <x:v>11</x:v>
      </x:c>
      <x:c r="D4759" s="6" t="str">
        <x:v>白昼悄然离去</x:v>
      </x:c>
      <x:c r="E4759" s="7" t="str">
        <x:v>消耗自身生命值召唤忆灵「长夜」，并使我方全体忆灵的暴击伤害提高。若忆灵「长夜」已在场，为其回复生命值。施放时，获得2点【忆质】，若处于【至暗之谜】状态，额外获得12点【忆质】。</x:v>
      </x:c>
      <x:c r="F4759" s="6" t="n">
        <x:v>0</x:v>
      </x:c>
      <x:c r="G4759" s="6" t="n">
        <x:v>0</x:v>
      </x:c>
      <x:c r="H4759" s="6" t="n">
        <x:v>0</x:v>
      </x:c>
      <x:c r="I4759" s="6" t="n">
        <x:v>0</x:v>
      </x:c>
      <x:c r="J4759" s="6" t="str">
        <x:v>[0.42, 2, 2, 0.5, 12, 0.1]</x:v>
      </x:c>
      <x:c r="K4759" s="7" t="str">
        <x:v>无首段伤害倍率，请覆盖或设为辅助技能</x:v>
      </x:c>
      <x:c r="L4759" s="6" t="str">
        <x:v>https://raw.githubusercontent.com/Mar-7th/StarRailRes/dbe8cdfcfb0bf657b9fe1cf92d5537f118ccb487/index_new/cn/character_skills.json</x:v>
      </x:c>
    </x:row>
    <x:row r="4760" ht="38" customHeight="1">
      <x:c r="A4760" s="6" t="str">
        <x:v>141309_12</x:v>
      </x:c>
      <x:c r="B4760" s="6" t="str">
        <x:v>141309</x:v>
      </x:c>
      <x:c r="C4760" s="6" t="n">
        <x:v>12</x:v>
      </x:c>
      <x:c r="D4760" s="6" t="str">
        <x:v>白昼悄然离去</x:v>
      </x:c>
      <x:c r="E4760" s="7" t="str">
        <x:v>消耗自身生命值召唤忆灵「长夜」，并使我方全体忆灵的暴击伤害提高。若忆灵「长夜」已在场，为其回复生命值。施放时，获得2点【忆质】，若处于【至暗之谜】状态，额外获得12点【忆质】。</x:v>
      </x:c>
      <x:c r="F4760" s="6" t="n">
        <x:v>0</x:v>
      </x:c>
      <x:c r="G4760" s="6" t="n">
        <x:v>0</x:v>
      </x:c>
      <x:c r="H4760" s="6" t="n">
        <x:v>0</x:v>
      </x:c>
      <x:c r="I4760" s="6" t="n">
        <x:v>0</x:v>
      </x:c>
      <x:c r="J4760" s="6" t="str">
        <x:v>[0.44, 2, 2, 0.5, 12, 0.1]</x:v>
      </x:c>
      <x:c r="K4760" s="7" t="str">
        <x:v>无首段伤害倍率，请覆盖或设为辅助技能</x:v>
      </x:c>
      <x:c r="L4760" s="6" t="str">
        <x:v>https://raw.githubusercontent.com/Mar-7th/StarRailRes/dbe8cdfcfb0bf657b9fe1cf92d5537f118ccb487/index_new/cn/character_skills.json</x:v>
      </x:c>
    </x:row>
    <x:row r="4761" ht="38" customHeight="1">
      <x:c r="A4761" s="6" t="str">
        <x:v>141309_13</x:v>
      </x:c>
      <x:c r="B4761" s="6" t="str">
        <x:v>141309</x:v>
      </x:c>
      <x:c r="C4761" s="6" t="n">
        <x:v>13</x:v>
      </x:c>
      <x:c r="D4761" s="6" t="str">
        <x:v>白昼悄然离去</x:v>
      </x:c>
      <x:c r="E4761" s="7" t="str">
        <x:v>消耗自身生命值召唤忆灵「长夜」，并使我方全体忆灵的暴击伤害提高。若忆灵「长夜」已在场，为其回复生命值。施放时，获得2点【忆质】，若处于【至暗之谜】状态，额外获得12点【忆质】。</x:v>
      </x:c>
      <x:c r="F4761" s="6" t="n">
        <x:v>0</x:v>
      </x:c>
      <x:c r="G4761" s="6" t="n">
        <x:v>0</x:v>
      </x:c>
      <x:c r="H4761" s="6" t="n">
        <x:v>0</x:v>
      </x:c>
      <x:c r="I4761" s="6" t="n">
        <x:v>0</x:v>
      </x:c>
      <x:c r="J4761" s="6" t="str">
        <x:v>[0.46, 2, 2, 0.5, 12, 0.1]</x:v>
      </x:c>
      <x:c r="K4761" s="7" t="str">
        <x:v>无首段伤害倍率，请覆盖或设为辅助技能</x:v>
      </x:c>
      <x:c r="L4761" s="6" t="str">
        <x:v>https://raw.githubusercontent.com/Mar-7th/StarRailRes/dbe8cdfcfb0bf657b9fe1cf92d5537f118ccb487/index_new/cn/character_skills.json</x:v>
      </x:c>
    </x:row>
    <x:row r="4762" ht="38" customHeight="1">
      <x:c r="A4762" s="6" t="str">
        <x:v>141309_14</x:v>
      </x:c>
      <x:c r="B4762" s="6" t="str">
        <x:v>141309</x:v>
      </x:c>
      <x:c r="C4762" s="6" t="n">
        <x:v>14</x:v>
      </x:c>
      <x:c r="D4762" s="6" t="str">
        <x:v>白昼悄然离去</x:v>
      </x:c>
      <x:c r="E4762" s="7" t="str">
        <x:v>消耗自身生命值召唤忆灵「长夜」，并使我方全体忆灵的暴击伤害提高。若忆灵「长夜」已在场，为其回复生命值。施放时，获得2点【忆质】，若处于【至暗之谜】状态，额外获得12点【忆质】。</x:v>
      </x:c>
      <x:c r="F4762" s="6" t="n">
        <x:v>0</x:v>
      </x:c>
      <x:c r="G4762" s="6" t="n">
        <x:v>0</x:v>
      </x:c>
      <x:c r="H4762" s="6" t="n">
        <x:v>0</x:v>
      </x:c>
      <x:c r="I4762" s="6" t="n">
        <x:v>0</x:v>
      </x:c>
      <x:c r="J4762" s="6" t="str">
        <x:v>[0.48, 2, 2, 0.5, 12, 0.1]</x:v>
      </x:c>
      <x:c r="K4762" s="7" t="str">
        <x:v>无首段伤害倍率，请覆盖或设为辅助技能</x:v>
      </x:c>
      <x:c r="L4762" s="6" t="str">
        <x:v>https://raw.githubusercontent.com/Mar-7th/StarRailRes/dbe8cdfcfb0bf657b9fe1cf92d5537f118ccb487/index_new/cn/character_skills.json</x:v>
      </x:c>
    </x:row>
    <x:row r="4763" ht="38" customHeight="1">
      <x:c r="A4763" s="6" t="str">
        <x:v>141309_15</x:v>
      </x:c>
      <x:c r="B4763" s="6" t="str">
        <x:v>141309</x:v>
      </x:c>
      <x:c r="C4763" s="6" t="n">
        <x:v>15</x:v>
      </x:c>
      <x:c r="D4763" s="6" t="str">
        <x:v>白昼悄然离去</x:v>
      </x:c>
      <x:c r="E4763" s="7" t="str">
        <x:v>消耗自身生命值召唤忆灵「长夜」，并使我方全体忆灵的暴击伤害提高。若忆灵「长夜」已在场，为其回复生命值。施放时，获得2点【忆质】，若处于【至暗之谜】状态，额外获得12点【忆质】。</x:v>
      </x:c>
      <x:c r="F4763" s="6" t="n">
        <x:v>0</x:v>
      </x:c>
      <x:c r="G4763" s="6" t="n">
        <x:v>0</x:v>
      </x:c>
      <x:c r="H4763" s="6" t="n">
        <x:v>0</x:v>
      </x:c>
      <x:c r="I4763" s="6" t="n">
        <x:v>0</x:v>
      </x:c>
      <x:c r="J4763" s="6" t="str">
        <x:v>[0.5, 2, 2, 0.5, 12, 0.1]</x:v>
      </x:c>
      <x:c r="K4763" s="7" t="str">
        <x:v>无首段伤害倍率，请覆盖或设为辅助技能</x:v>
      </x:c>
      <x:c r="L4763" s="6" t="str">
        <x:v>https://raw.githubusercontent.com/Mar-7th/StarRailRes/dbe8cdfcfb0bf657b9fe1cf92d5537f118ccb487/index_new/cn/character_skills.json</x:v>
      </x:c>
    </x:row>
    <x:row r="4764" ht="20" customHeight="1">
      <x:c r="A4764" s="6" t="str">
        <x:v>141401_1</x:v>
      </x:c>
      <x:c r="B4764" s="6" t="str">
        <x:v>141401</x:v>
      </x:c>
      <x:c r="C4764" s="6" t="n">
        <x:v>1</x:v>
      </x:c>
      <x:c r="D4764" s="6" t="str">
        <x:v>镇恶护生</x:v>
      </x:c>
      <x:c r="E4764" s="7" t="str">
        <x:v>对指定敌方单体造成等同于丹恒•腾荒50%攻击力的物理属性伤害。</x:v>
      </x:c>
      <x:c r="F4764" s="6" t="n">
        <x:v>0.5</x:v>
      </x:c>
      <x:c r="G4764" s="6" t="n">
        <x:v>0</x:v>
      </x:c>
      <x:c r="H4764" s="6" t="n">
        <x:v>0</x:v>
      </x:c>
      <x:c r="I4764" s="6" t="n">
        <x:v>0</x:v>
      </x:c>
      <x:c r="J4764" s="6" t="str">
        <x:v>[0.5]</x:v>
      </x:c>
      <x:c r="K4764" s="7" t="str">
        <x:v>需确认条件及分段</x:v>
      </x:c>
      <x:c r="L4764" s="6" t="str">
        <x:v>https://raw.githubusercontent.com/Mar-7th/StarRailRes/dbe8cdfcfb0bf657b9fe1cf92d5537f118ccb487/index_new/cn/character_skills.json</x:v>
      </x:c>
    </x:row>
    <x:row r="4765" ht="20" customHeight="1">
      <x:c r="A4765" s="6" t="str">
        <x:v>141401_2</x:v>
      </x:c>
      <x:c r="B4765" s="6" t="str">
        <x:v>141401</x:v>
      </x:c>
      <x:c r="C4765" s="6" t="n">
        <x:v>2</x:v>
      </x:c>
      <x:c r="D4765" s="6" t="str">
        <x:v>镇恶护生</x:v>
      </x:c>
      <x:c r="E4765" s="7" t="str">
        <x:v>对指定敌方单体造成等同于丹恒•腾荒60%攻击力的物理属性伤害。</x:v>
      </x:c>
      <x:c r="F4765" s="6" t="n">
        <x:v>0.6</x:v>
      </x:c>
      <x:c r="G4765" s="6" t="n">
        <x:v>0</x:v>
      </x:c>
      <x:c r="H4765" s="6" t="n">
        <x:v>0</x:v>
      </x:c>
      <x:c r="I4765" s="6" t="n">
        <x:v>0</x:v>
      </x:c>
      <x:c r="J4765" s="6" t="str">
        <x:v>[0.6]</x:v>
      </x:c>
      <x:c r="K4765" s="7" t="str">
        <x:v>需确认条件及分段</x:v>
      </x:c>
      <x:c r="L4765" s="6" t="str">
        <x:v>https://raw.githubusercontent.com/Mar-7th/StarRailRes/dbe8cdfcfb0bf657b9fe1cf92d5537f118ccb487/index_new/cn/character_skills.json</x:v>
      </x:c>
    </x:row>
    <x:row r="4766" ht="20" customHeight="1">
      <x:c r="A4766" s="6" t="str">
        <x:v>141401_3</x:v>
      </x:c>
      <x:c r="B4766" s="6" t="str">
        <x:v>141401</x:v>
      </x:c>
      <x:c r="C4766" s="6" t="n">
        <x:v>3</x:v>
      </x:c>
      <x:c r="D4766" s="6" t="str">
        <x:v>镇恶护生</x:v>
      </x:c>
      <x:c r="E4766" s="7" t="str">
        <x:v>对指定敌方单体造成等同于丹恒•腾荒70%攻击力的物理属性伤害。</x:v>
      </x:c>
      <x:c r="F4766" s="6" t="n">
        <x:v>0.7</x:v>
      </x:c>
      <x:c r="G4766" s="6" t="n">
        <x:v>0</x:v>
      </x:c>
      <x:c r="H4766" s="6" t="n">
        <x:v>0</x:v>
      </x:c>
      <x:c r="I4766" s="6" t="n">
        <x:v>0</x:v>
      </x:c>
      <x:c r="J4766" s="6" t="str">
        <x:v>[0.7]</x:v>
      </x:c>
      <x:c r="K4766" s="7" t="str">
        <x:v>需确认条件及分段</x:v>
      </x:c>
      <x:c r="L4766" s="6" t="str">
        <x:v>https://raw.githubusercontent.com/Mar-7th/StarRailRes/dbe8cdfcfb0bf657b9fe1cf92d5537f118ccb487/index_new/cn/character_skills.json</x:v>
      </x:c>
    </x:row>
    <x:row r="4767" ht="20" customHeight="1">
      <x:c r="A4767" s="6" t="str">
        <x:v>141401_4</x:v>
      </x:c>
      <x:c r="B4767" s="6" t="str">
        <x:v>141401</x:v>
      </x:c>
      <x:c r="C4767" s="6" t="n">
        <x:v>4</x:v>
      </x:c>
      <x:c r="D4767" s="6" t="str">
        <x:v>镇恶护生</x:v>
      </x:c>
      <x:c r="E4767" s="7" t="str">
        <x:v>对指定敌方单体造成等同于丹恒•腾荒80%攻击力的物理属性伤害。</x:v>
      </x:c>
      <x:c r="F4767" s="6" t="n">
        <x:v>0.8</x:v>
      </x:c>
      <x:c r="G4767" s="6" t="n">
        <x:v>0</x:v>
      </x:c>
      <x:c r="H4767" s="6" t="n">
        <x:v>0</x:v>
      </x:c>
      <x:c r="I4767" s="6" t="n">
        <x:v>0</x:v>
      </x:c>
      <x:c r="J4767" s="6" t="str">
        <x:v>[0.8]</x:v>
      </x:c>
      <x:c r="K4767" s="7" t="str">
        <x:v>需确认条件及分段</x:v>
      </x:c>
      <x:c r="L4767" s="6" t="str">
        <x:v>https://raw.githubusercontent.com/Mar-7th/StarRailRes/dbe8cdfcfb0bf657b9fe1cf92d5537f118ccb487/index_new/cn/character_skills.json</x:v>
      </x:c>
    </x:row>
    <x:row r="4768" ht="20" customHeight="1">
      <x:c r="A4768" s="6" t="str">
        <x:v>141401_5</x:v>
      </x:c>
      <x:c r="B4768" s="6" t="str">
        <x:v>141401</x:v>
      </x:c>
      <x:c r="C4768" s="6" t="n">
        <x:v>5</x:v>
      </x:c>
      <x:c r="D4768" s="6" t="str">
        <x:v>镇恶护生</x:v>
      </x:c>
      <x:c r="E4768" s="7" t="str">
        <x:v>对指定敌方单体造成等同于丹恒•腾荒90%攻击力的物理属性伤害。</x:v>
      </x:c>
      <x:c r="F4768" s="6" t="n">
        <x:v>0.9</x:v>
      </x:c>
      <x:c r="G4768" s="6" t="n">
        <x:v>0</x:v>
      </x:c>
      <x:c r="H4768" s="6" t="n">
        <x:v>0</x:v>
      </x:c>
      <x:c r="I4768" s="6" t="n">
        <x:v>0</x:v>
      </x:c>
      <x:c r="J4768" s="6" t="str">
        <x:v>[0.9]</x:v>
      </x:c>
      <x:c r="K4768" s="7" t="str">
        <x:v>需确认条件及分段</x:v>
      </x:c>
      <x:c r="L4768" s="6" t="str">
        <x:v>https://raw.githubusercontent.com/Mar-7th/StarRailRes/dbe8cdfcfb0bf657b9fe1cf92d5537f118ccb487/index_new/cn/character_skills.json</x:v>
      </x:c>
    </x:row>
    <x:row r="4769" ht="20" customHeight="1">
      <x:c r="A4769" s="6" t="str">
        <x:v>141401_6</x:v>
      </x:c>
      <x:c r="B4769" s="6" t="str">
        <x:v>141401</x:v>
      </x:c>
      <x:c r="C4769" s="6" t="n">
        <x:v>6</x:v>
      </x:c>
      <x:c r="D4769" s="6" t="str">
        <x:v>镇恶护生</x:v>
      </x:c>
      <x:c r="E4769" s="7" t="str">
        <x:v>对指定敌方单体造成等同于丹恒•腾荒100%攻击力的物理属性伤害。</x:v>
      </x:c>
      <x:c r="F4769" s="6" t="n">
        <x:v>1</x:v>
      </x:c>
      <x:c r="G4769" s="6" t="n">
        <x:v>0</x:v>
      </x:c>
      <x:c r="H4769" s="6" t="n">
        <x:v>0</x:v>
      </x:c>
      <x:c r="I4769" s="6" t="n">
        <x:v>0</x:v>
      </x:c>
      <x:c r="J4769" s="6" t="str">
        <x:v>[1]</x:v>
      </x:c>
      <x:c r="K4769" s="7" t="str">
        <x:v>需确认条件及分段</x:v>
      </x:c>
      <x:c r="L4769" s="6" t="str">
        <x:v>https://raw.githubusercontent.com/Mar-7th/StarRailRes/dbe8cdfcfb0bf657b9fe1cf92d5537f118ccb487/index_new/cn/character_skills.json</x:v>
      </x:c>
    </x:row>
    <x:row r="4770" ht="20" customHeight="1">
      <x:c r="A4770" s="6" t="str">
        <x:v>141401_7</x:v>
      </x:c>
      <x:c r="B4770" s="6" t="str">
        <x:v>141401</x:v>
      </x:c>
      <x:c r="C4770" s="6" t="n">
        <x:v>7</x:v>
      </x:c>
      <x:c r="D4770" s="6" t="str">
        <x:v>镇恶护生</x:v>
      </x:c>
      <x:c r="E4770" s="7" t="str">
        <x:v>对指定敌方单体造成等同于丹恒•腾荒110%攻击力的物理属性伤害。</x:v>
      </x:c>
      <x:c r="F4770" s="6" t="n">
        <x:v>1.1</x:v>
      </x:c>
      <x:c r="G4770" s="6" t="n">
        <x:v>0</x:v>
      </x:c>
      <x:c r="H4770" s="6" t="n">
        <x:v>0</x:v>
      </x:c>
      <x:c r="I4770" s="6" t="n">
        <x:v>0</x:v>
      </x:c>
      <x:c r="J4770" s="6" t="str">
        <x:v>[1.1]</x:v>
      </x:c>
      <x:c r="K4770" s="7" t="str">
        <x:v>需确认条件及分段</x:v>
      </x:c>
      <x:c r="L4770" s="6" t="str">
        <x:v>https://raw.githubusercontent.com/Mar-7th/StarRailRes/dbe8cdfcfb0bf657b9fe1cf92d5537f118ccb487/index_new/cn/character_skills.json</x:v>
      </x:c>
    </x:row>
    <x:row r="4771" ht="20" customHeight="1">
      <x:c r="A4771" s="6" t="str">
        <x:v>141401_8</x:v>
      </x:c>
      <x:c r="B4771" s="6" t="str">
        <x:v>141401</x:v>
      </x:c>
      <x:c r="C4771" s="6" t="n">
        <x:v>8</x:v>
      </x:c>
      <x:c r="D4771" s="6" t="str">
        <x:v>镇恶护生</x:v>
      </x:c>
      <x:c r="E4771" s="7" t="str">
        <x:v>对指定敌方单体造成等同于丹恒•腾荒120%攻击力的物理属性伤害。</x:v>
      </x:c>
      <x:c r="F4771" s="6" t="n">
        <x:v>1.2</x:v>
      </x:c>
      <x:c r="G4771" s="6" t="n">
        <x:v>0</x:v>
      </x:c>
      <x:c r="H4771" s="6" t="n">
        <x:v>0</x:v>
      </x:c>
      <x:c r="I4771" s="6" t="n">
        <x:v>0</x:v>
      </x:c>
      <x:c r="J4771" s="6" t="str">
        <x:v>[1.2]</x:v>
      </x:c>
      <x:c r="K4771" s="7" t="str">
        <x:v>需确认条件及分段</x:v>
      </x:c>
      <x:c r="L4771" s="6" t="str">
        <x:v>https://raw.githubusercontent.com/Mar-7th/StarRailRes/dbe8cdfcfb0bf657b9fe1cf92d5537f118ccb487/index_new/cn/character_skills.json</x:v>
      </x:c>
    </x:row>
    <x:row r="4772" ht="20" customHeight="1">
      <x:c r="A4772" s="6" t="str">
        <x:v>141401_9</x:v>
      </x:c>
      <x:c r="B4772" s="6" t="str">
        <x:v>141401</x:v>
      </x:c>
      <x:c r="C4772" s="6" t="n">
        <x:v>9</x:v>
      </x:c>
      <x:c r="D4772" s="6" t="str">
        <x:v>镇恶护生</x:v>
      </x:c>
      <x:c r="E4772" s="7" t="str">
        <x:v>对指定敌方单体造成等同于丹恒•腾荒130%攻击力的物理属性伤害。</x:v>
      </x:c>
      <x:c r="F4772" s="6" t="n">
        <x:v>1.3</x:v>
      </x:c>
      <x:c r="G4772" s="6" t="n">
        <x:v>0</x:v>
      </x:c>
      <x:c r="H4772" s="6" t="n">
        <x:v>0</x:v>
      </x:c>
      <x:c r="I4772" s="6" t="n">
        <x:v>0</x:v>
      </x:c>
      <x:c r="J4772" s="6" t="str">
        <x:v>[1.3]</x:v>
      </x:c>
      <x:c r="K4772" s="7" t="str">
        <x:v>需确认条件及分段</x:v>
      </x:c>
      <x:c r="L4772" s="6" t="str">
        <x:v>https://raw.githubusercontent.com/Mar-7th/StarRailRes/dbe8cdfcfb0bf657b9fe1cf92d5537f118ccb487/index_new/cn/character_skills.json</x:v>
      </x:c>
    </x:row>
    <x:row r="4773" ht="20" customHeight="1">
      <x:c r="A4773" s="6" t="str">
        <x:v>141401_10</x:v>
      </x:c>
      <x:c r="B4773" s="6" t="str">
        <x:v>141401</x:v>
      </x:c>
      <x:c r="C4773" s="6" t="n">
        <x:v>10</x:v>
      </x:c>
      <x:c r="D4773" s="6" t="str">
        <x:v>镇恶护生</x:v>
      </x:c>
      <x:c r="E4773" s="7" t="str">
        <x:v>对指定敌方单体造成等同于丹恒•腾荒140%攻击力的物理属性伤害。</x:v>
      </x:c>
      <x:c r="F4773" s="6" t="n">
        <x:v>1.4</x:v>
      </x:c>
      <x:c r="G4773" s="6" t="n">
        <x:v>0</x:v>
      </x:c>
      <x:c r="H4773" s="6" t="n">
        <x:v>0</x:v>
      </x:c>
      <x:c r="I4773" s="6" t="n">
        <x:v>0</x:v>
      </x:c>
      <x:c r="J4773" s="6" t="str">
        <x:v>[1.4]</x:v>
      </x:c>
      <x:c r="K4773" s="7" t="str">
        <x:v>需确认条件及分段</x:v>
      </x:c>
      <x:c r="L4773" s="6" t="str">
        <x:v>https://raw.githubusercontent.com/Mar-7th/StarRailRes/dbe8cdfcfb0bf657b9fe1cf92d5537f118ccb487/index_new/cn/character_skills.json</x:v>
      </x:c>
    </x:row>
    <x:row r="4774" ht="53" customHeight="1">
      <x:c r="A4774" s="6" t="str">
        <x:v>141402_1</x:v>
      </x:c>
      <x:c r="B4774" s="6" t="str">
        <x:v>141402</x:v>
      </x:c>
      <x:c r="C4774" s="6" t="n">
        <x:v>1</x:v>
      </x:c>
      <x:c r="D4774" s="6" t="str">
        <x:v>渊渟岳峙，地载八荒</x:v>
      </x:c>
      <x:c r="E4774" s="7" t="str">
        <x:v>使指定我方单体角色成为【同袍】，为我方全体提供能够抵消等同于丹恒•腾荒14%攻击力+100伤害的护盾，持续3回合。重复获得丹恒•腾荒的护盾时，护盾量可以叠加，最高不超过当前战技提供的护盾量的300%。
【同袍】仅对丹恒•腾荒战技最新施放的目标生效。</x:v>
      </x:c>
      <x:c r="F4774" s="6" t="n">
        <x:v>0</x:v>
      </x:c>
      <x:c r="G4774" s="6" t="n">
        <x:v>0</x:v>
      </x:c>
      <x:c r="H4774" s="6" t="n">
        <x:v>0</x:v>
      </x:c>
      <x:c r="I4774" s="6" t="n">
        <x:v>0</x:v>
      </x:c>
      <x:c r="J4774" s="6" t="str">
        <x:v>[0.14, 100, 3, 3]</x:v>
      </x:c>
      <x:c r="K4774" s="7" t="str">
        <x:v>无首段伤害倍率，请覆盖或设为辅助技能</x:v>
      </x:c>
      <x:c r="L4774" s="6" t="str">
        <x:v>https://raw.githubusercontent.com/Mar-7th/StarRailRes/dbe8cdfcfb0bf657b9fe1cf92d5537f118ccb487/index_new/cn/character_skills.json</x:v>
      </x:c>
    </x:row>
    <x:row r="4775" ht="53" customHeight="1">
      <x:c r="A4775" s="6" t="str">
        <x:v>141402_2</x:v>
      </x:c>
      <x:c r="B4775" s="6" t="str">
        <x:v>141402</x:v>
      </x:c>
      <x:c r="C4775" s="6" t="n">
        <x:v>2</x:v>
      </x:c>
      <x:c r="D4775" s="6" t="str">
        <x:v>渊渟岳峙，地载八荒</x:v>
      </x:c>
      <x:c r="E4775" s="7" t="str">
        <x:v>使指定我方单体角色成为【同袍】，为我方全体提供能够抵消等同于丹恒•腾荒14.75%攻击力+160伤害的护盾，持续3回合。重复获得丹恒•腾荒的护盾时，护盾量可以叠加，最高不超过当前战技提供的护盾量的300%。
【同袍】仅对丹恒•腾荒战技最新施放的目标生效。</x:v>
      </x:c>
      <x:c r="F4775" s="6" t="n">
        <x:v>0</x:v>
      </x:c>
      <x:c r="G4775" s="6" t="n">
        <x:v>0</x:v>
      </x:c>
      <x:c r="H4775" s="6" t="n">
        <x:v>0</x:v>
      </x:c>
      <x:c r="I4775" s="6" t="n">
        <x:v>0</x:v>
      </x:c>
      <x:c r="J4775" s="6" t="str">
        <x:v>[0.1475, 160, 3, 3]</x:v>
      </x:c>
      <x:c r="K4775" s="7" t="str">
        <x:v>无首段伤害倍率，请覆盖或设为辅助技能</x:v>
      </x:c>
      <x:c r="L4775" s="6" t="str">
        <x:v>https://raw.githubusercontent.com/Mar-7th/StarRailRes/dbe8cdfcfb0bf657b9fe1cf92d5537f118ccb487/index_new/cn/character_skills.json</x:v>
      </x:c>
    </x:row>
    <x:row r="4776" ht="53" customHeight="1">
      <x:c r="A4776" s="6" t="str">
        <x:v>141402_3</x:v>
      </x:c>
      <x:c r="B4776" s="6" t="str">
        <x:v>141402</x:v>
      </x:c>
      <x:c r="C4776" s="6" t="n">
        <x:v>3</x:v>
      </x:c>
      <x:c r="D4776" s="6" t="str">
        <x:v>渊渟岳峙，地载八荒</x:v>
      </x:c>
      <x:c r="E4776" s="7" t="str">
        <x:v>使指定我方单体角色成为【同袍】，为我方全体提供能够抵消等同于丹恒•腾荒15.5%攻击力+205伤害的护盾，持续3回合。重复获得丹恒•腾荒的护盾时，护盾量可以叠加，最高不超过当前战技提供的护盾量的300%。
【同袍】仅对丹恒•腾荒战技最新施放的目标生效。</x:v>
      </x:c>
      <x:c r="F4776" s="6" t="n">
        <x:v>0</x:v>
      </x:c>
      <x:c r="G4776" s="6" t="n">
        <x:v>0</x:v>
      </x:c>
      <x:c r="H4776" s="6" t="n">
        <x:v>0</x:v>
      </x:c>
      <x:c r="I4776" s="6" t="n">
        <x:v>0</x:v>
      </x:c>
      <x:c r="J4776" s="6" t="str">
        <x:v>[0.155, 205, 3, 3]</x:v>
      </x:c>
      <x:c r="K4776" s="7" t="str">
        <x:v>无首段伤害倍率，请覆盖或设为辅助技能</x:v>
      </x:c>
      <x:c r="L4776" s="6" t="str">
        <x:v>https://raw.githubusercontent.com/Mar-7th/StarRailRes/dbe8cdfcfb0bf657b9fe1cf92d5537f118ccb487/index_new/cn/character_skills.json</x:v>
      </x:c>
    </x:row>
    <x:row r="4777" ht="53" customHeight="1">
      <x:c r="A4777" s="6" t="str">
        <x:v>141402_4</x:v>
      </x:c>
      <x:c r="B4777" s="6" t="str">
        <x:v>141402</x:v>
      </x:c>
      <x:c r="C4777" s="6" t="n">
        <x:v>4</x:v>
      </x:c>
      <x:c r="D4777" s="6" t="str">
        <x:v>渊渟岳峙，地载八荒</x:v>
      </x:c>
      <x:c r="E4777" s="7" t="str">
        <x:v>使指定我方单体角色成为【同袍】，为我方全体提供能够抵消等同于丹恒•腾荒16.25%攻击力+250伤害的护盾，持续3回合。重复获得丹恒•腾荒的护盾时，护盾量可以叠加，最高不超过当前战技提供的护盾量的300%。
【同袍】仅对丹恒•腾荒战技最新施放的目标生效。</x:v>
      </x:c>
      <x:c r="F4777" s="6" t="n">
        <x:v>0</x:v>
      </x:c>
      <x:c r="G4777" s="6" t="n">
        <x:v>0</x:v>
      </x:c>
      <x:c r="H4777" s="6" t="n">
        <x:v>0</x:v>
      </x:c>
      <x:c r="I4777" s="6" t="n">
        <x:v>0</x:v>
      </x:c>
      <x:c r="J4777" s="6" t="str">
        <x:v>[0.1625, 250, 3, 3]</x:v>
      </x:c>
      <x:c r="K4777" s="7" t="str">
        <x:v>无首段伤害倍率，请覆盖或设为辅助技能</x:v>
      </x:c>
      <x:c r="L4777" s="6" t="str">
        <x:v>https://raw.githubusercontent.com/Mar-7th/StarRailRes/dbe8cdfcfb0bf657b9fe1cf92d5537f118ccb487/index_new/cn/character_skills.json</x:v>
      </x:c>
    </x:row>
    <x:row r="4778" ht="53" customHeight="1">
      <x:c r="A4778" s="6" t="str">
        <x:v>141402_5</x:v>
      </x:c>
      <x:c r="B4778" s="6" t="str">
        <x:v>141402</x:v>
      </x:c>
      <x:c r="C4778" s="6" t="n">
        <x:v>5</x:v>
      </x:c>
      <x:c r="D4778" s="6" t="str">
        <x:v>渊渟岳峙，地载八荒</x:v>
      </x:c>
      <x:c r="E4778" s="7" t="str">
        <x:v>使指定我方单体角色成为【同袍】，为我方全体提供能够抵消等同于丹恒•腾荒17%攻击力+280伤害的护盾，持续3回合。重复获得丹恒•腾荒的护盾时，护盾量可以叠加，最高不超过当前战技提供的护盾量的300%。
【同袍】仅对丹恒•腾荒战技最新施放的目标生效。</x:v>
      </x:c>
      <x:c r="F4778" s="6" t="n">
        <x:v>0</x:v>
      </x:c>
      <x:c r="G4778" s="6" t="n">
        <x:v>0</x:v>
      </x:c>
      <x:c r="H4778" s="6" t="n">
        <x:v>0</x:v>
      </x:c>
      <x:c r="I4778" s="6" t="n">
        <x:v>0</x:v>
      </x:c>
      <x:c r="J4778" s="6" t="str">
        <x:v>[0.17, 280, 3, 3]</x:v>
      </x:c>
      <x:c r="K4778" s="7" t="str">
        <x:v>无首段伤害倍率，请覆盖或设为辅助技能</x:v>
      </x:c>
      <x:c r="L4778" s="6" t="str">
        <x:v>https://raw.githubusercontent.com/Mar-7th/StarRailRes/dbe8cdfcfb0bf657b9fe1cf92d5537f118ccb487/index_new/cn/character_skills.json</x:v>
      </x:c>
    </x:row>
    <x:row r="4779" ht="53" customHeight="1">
      <x:c r="A4779" s="6" t="str">
        <x:v>141402_6</x:v>
      </x:c>
      <x:c r="B4779" s="6" t="str">
        <x:v>141402</x:v>
      </x:c>
      <x:c r="C4779" s="6" t="n">
        <x:v>6</x:v>
      </x:c>
      <x:c r="D4779" s="6" t="str">
        <x:v>渊渟岳峙，地载八荒</x:v>
      </x:c>
      <x:c r="E4779" s="7" t="str">
        <x:v>使指定我方单体角色成为【同袍】，为我方全体提供能够抵消等同于丹恒•腾荒17.6%攻击力+310伤害的护盾，持续3回合。重复获得丹恒•腾荒的护盾时，护盾量可以叠加，最高不超过当前战技提供的护盾量的300%。
【同袍】仅对丹恒•腾荒战技最新施放的目标生效。</x:v>
      </x:c>
      <x:c r="F4779" s="6" t="n">
        <x:v>0</x:v>
      </x:c>
      <x:c r="G4779" s="6" t="n">
        <x:v>0</x:v>
      </x:c>
      <x:c r="H4779" s="6" t="n">
        <x:v>0</x:v>
      </x:c>
      <x:c r="I4779" s="6" t="n">
        <x:v>0</x:v>
      </x:c>
      <x:c r="J4779" s="6" t="str">
        <x:v>[0.176, 310, 3, 3]</x:v>
      </x:c>
      <x:c r="K4779" s="7" t="str">
        <x:v>无首段伤害倍率，请覆盖或设为辅助技能</x:v>
      </x:c>
      <x:c r="L4779" s="6" t="str">
        <x:v>https://raw.githubusercontent.com/Mar-7th/StarRailRes/dbe8cdfcfb0bf657b9fe1cf92d5537f118ccb487/index_new/cn/character_skills.json</x:v>
      </x:c>
    </x:row>
    <x:row r="4780" ht="53" customHeight="1">
      <x:c r="A4780" s="6" t="str">
        <x:v>141402_7</x:v>
      </x:c>
      <x:c r="B4780" s="6" t="str">
        <x:v>141402</x:v>
      </x:c>
      <x:c r="C4780" s="6" t="n">
        <x:v>7</x:v>
      </x:c>
      <x:c r="D4780" s="6" t="str">
        <x:v>渊渟岳峙，地载八荒</x:v>
      </x:c>
      <x:c r="E4780" s="7" t="str">
        <x:v>使指定我方单体角色成为【同袍】，为我方全体提供能够抵消等同于丹恒•腾荒18.2%攻击力+332.5伤害的护盾，持续3回合。重复获得丹恒•腾荒的护盾时，护盾量可以叠加，最高不超过当前战技提供的护盾量的300%。
【同袍】仅对丹恒•腾荒战技最新施放的目标生效。</x:v>
      </x:c>
      <x:c r="F4780" s="6" t="n">
        <x:v>0</x:v>
      </x:c>
      <x:c r="G4780" s="6" t="n">
        <x:v>0</x:v>
      </x:c>
      <x:c r="H4780" s="6" t="n">
        <x:v>0</x:v>
      </x:c>
      <x:c r="I4780" s="6" t="n">
        <x:v>0</x:v>
      </x:c>
      <x:c r="J4780" s="6" t="str">
        <x:v>[0.182, 332.5, 3, 3]</x:v>
      </x:c>
      <x:c r="K4780" s="7" t="str">
        <x:v>无首段伤害倍率，请覆盖或设为辅助技能</x:v>
      </x:c>
      <x:c r="L4780" s="6" t="str">
        <x:v>https://raw.githubusercontent.com/Mar-7th/StarRailRes/dbe8cdfcfb0bf657b9fe1cf92d5537f118ccb487/index_new/cn/character_skills.json</x:v>
      </x:c>
    </x:row>
    <x:row r="4781" ht="53" customHeight="1">
      <x:c r="A4781" s="6" t="str">
        <x:v>141402_8</x:v>
      </x:c>
      <x:c r="B4781" s="6" t="str">
        <x:v>141402</x:v>
      </x:c>
      <x:c r="C4781" s="6" t="n">
        <x:v>8</x:v>
      </x:c>
      <x:c r="D4781" s="6" t="str">
        <x:v>渊渟岳峙，地载八荒</x:v>
      </x:c>
      <x:c r="E4781" s="7" t="str">
        <x:v>使指定我方单体角色成为【同袍】，为我方全体提供能够抵消等同于丹恒•腾荒18.8%攻击力+355伤害的护盾，持续3回合。重复获得丹恒•腾荒的护盾时，护盾量可以叠加，最高不超过当前战技提供的护盾量的300%。
【同袍】仅对丹恒•腾荒战技最新施放的目标生效。</x:v>
      </x:c>
      <x:c r="F4781" s="6" t="n">
        <x:v>0</x:v>
      </x:c>
      <x:c r="G4781" s="6" t="n">
        <x:v>0</x:v>
      </x:c>
      <x:c r="H4781" s="6" t="n">
        <x:v>0</x:v>
      </x:c>
      <x:c r="I4781" s="6" t="n">
        <x:v>0</x:v>
      </x:c>
      <x:c r="J4781" s="6" t="str">
        <x:v>[0.188, 355, 3, 3]</x:v>
      </x:c>
      <x:c r="K4781" s="7" t="str">
        <x:v>无首段伤害倍率，请覆盖或设为辅助技能</x:v>
      </x:c>
      <x:c r="L4781" s="6" t="str">
        <x:v>https://raw.githubusercontent.com/Mar-7th/StarRailRes/dbe8cdfcfb0bf657b9fe1cf92d5537f118ccb487/index_new/cn/character_skills.json</x:v>
      </x:c>
    </x:row>
    <x:row r="4782" ht="53" customHeight="1">
      <x:c r="A4782" s="6" t="str">
        <x:v>141402_9</x:v>
      </x:c>
      <x:c r="B4782" s="6" t="str">
        <x:v>141402</x:v>
      </x:c>
      <x:c r="C4782" s="6" t="n">
        <x:v>9</x:v>
      </x:c>
      <x:c r="D4782" s="6" t="str">
        <x:v>渊渟岳峙，地载八荒</x:v>
      </x:c>
      <x:c r="E4782" s="7" t="str">
        <x:v>使指定我方单体角色成为【同袍】，为我方全体提供能够抵消等同于丹恒•腾荒19.4%攻击力+377.5伤害的护盾，持续3回合。重复获得丹恒•腾荒的护盾时，护盾量可以叠加，最高不超过当前战技提供的护盾量的300%。
【同袍】仅对丹恒•腾荒战技最新施放的目标生效。</x:v>
      </x:c>
      <x:c r="F4782" s="6" t="n">
        <x:v>0</x:v>
      </x:c>
      <x:c r="G4782" s="6" t="n">
        <x:v>0</x:v>
      </x:c>
      <x:c r="H4782" s="6" t="n">
        <x:v>0</x:v>
      </x:c>
      <x:c r="I4782" s="6" t="n">
        <x:v>0</x:v>
      </x:c>
      <x:c r="J4782" s="6" t="str">
        <x:v>[0.194, 377.5, 3, 3]</x:v>
      </x:c>
      <x:c r="K4782" s="7" t="str">
        <x:v>无首段伤害倍率，请覆盖或设为辅助技能</x:v>
      </x:c>
      <x:c r="L4782" s="6" t="str">
        <x:v>https://raw.githubusercontent.com/Mar-7th/StarRailRes/dbe8cdfcfb0bf657b9fe1cf92d5537f118ccb487/index_new/cn/character_skills.json</x:v>
      </x:c>
    </x:row>
    <x:row r="4783" ht="53" customHeight="1">
      <x:c r="A4783" s="6" t="str">
        <x:v>141402_10</x:v>
      </x:c>
      <x:c r="B4783" s="6" t="str">
        <x:v>141402</x:v>
      </x:c>
      <x:c r="C4783" s="6" t="n">
        <x:v>10</x:v>
      </x:c>
      <x:c r="D4783" s="6" t="str">
        <x:v>渊渟岳峙，地载八荒</x:v>
      </x:c>
      <x:c r="E4783" s="7" t="str">
        <x:v>使指定我方单体角色成为【同袍】，为我方全体提供能够抵消等同于丹恒•腾荒20%攻击力+400伤害的护盾，持续3回合。重复获得丹恒•腾荒的护盾时，护盾量可以叠加，最高不超过当前战技提供的护盾量的300%。
【同袍】仅对丹恒•腾荒战技最新施放的目标生效。</x:v>
      </x:c>
      <x:c r="F4783" s="6" t="n">
        <x:v>0</x:v>
      </x:c>
      <x:c r="G4783" s="6" t="n">
        <x:v>0</x:v>
      </x:c>
      <x:c r="H4783" s="6" t="n">
        <x:v>0</x:v>
      </x:c>
      <x:c r="I4783" s="6" t="n">
        <x:v>0</x:v>
      </x:c>
      <x:c r="J4783" s="6" t="str">
        <x:v>[0.2, 400, 3, 3]</x:v>
      </x:c>
      <x:c r="K4783" s="7" t="str">
        <x:v>无首段伤害倍率，请覆盖或设为辅助技能</x:v>
      </x:c>
      <x:c r="L4783" s="6" t="str">
        <x:v>https://raw.githubusercontent.com/Mar-7th/StarRailRes/dbe8cdfcfb0bf657b9fe1cf92d5537f118ccb487/index_new/cn/character_skills.json</x:v>
      </x:c>
    </x:row>
    <x:row r="4784" ht="53" customHeight="1">
      <x:c r="A4784" s="6" t="str">
        <x:v>141402_11</x:v>
      </x:c>
      <x:c r="B4784" s="6" t="str">
        <x:v>141402</x:v>
      </x:c>
      <x:c r="C4784" s="6" t="n">
        <x:v>11</x:v>
      </x:c>
      <x:c r="D4784" s="6" t="str">
        <x:v>渊渟岳峙，地载八荒</x:v>
      </x:c>
      <x:c r="E4784" s="7" t="str">
        <x:v>使指定我方单体角色成为【同袍】，为我方全体提供能够抵消等同于丹恒•腾荒20.6%攻击力+422.5伤害的护盾，持续3回合。重复获得丹恒•腾荒的护盾时，护盾量可以叠加，最高不超过当前战技提供的护盾量的300%。
【同袍】仅对丹恒•腾荒战技最新施放的目标生效。</x:v>
      </x:c>
      <x:c r="F4784" s="6" t="n">
        <x:v>0</x:v>
      </x:c>
      <x:c r="G4784" s="6" t="n">
        <x:v>0</x:v>
      </x:c>
      <x:c r="H4784" s="6" t="n">
        <x:v>0</x:v>
      </x:c>
      <x:c r="I4784" s="6" t="n">
        <x:v>0</x:v>
      </x:c>
      <x:c r="J4784" s="6" t="str">
        <x:v>[0.206, 422.5, 3, 3]</x:v>
      </x:c>
      <x:c r="K4784" s="7" t="str">
        <x:v>无首段伤害倍率，请覆盖或设为辅助技能</x:v>
      </x:c>
      <x:c r="L4784" s="6" t="str">
        <x:v>https://raw.githubusercontent.com/Mar-7th/StarRailRes/dbe8cdfcfb0bf657b9fe1cf92d5537f118ccb487/index_new/cn/character_skills.json</x:v>
      </x:c>
    </x:row>
    <x:row r="4785" ht="53" customHeight="1">
      <x:c r="A4785" s="6" t="str">
        <x:v>141402_12</x:v>
      </x:c>
      <x:c r="B4785" s="6" t="str">
        <x:v>141402</x:v>
      </x:c>
      <x:c r="C4785" s="6" t="n">
        <x:v>12</x:v>
      </x:c>
      <x:c r="D4785" s="6" t="str">
        <x:v>渊渟岳峙，地载八荒</x:v>
      </x:c>
      <x:c r="E4785" s="7" t="str">
        <x:v>使指定我方单体角色成为【同袍】，为我方全体提供能够抵消等同于丹恒•腾荒21.2%攻击力+445伤害的护盾，持续3回合。重复获得丹恒•腾荒的护盾时，护盾量可以叠加，最高不超过当前战技提供的护盾量的300%。
【同袍】仅对丹恒•腾荒战技最新施放的目标生效。</x:v>
      </x:c>
      <x:c r="F4785" s="6" t="n">
        <x:v>0</x:v>
      </x:c>
      <x:c r="G4785" s="6" t="n">
        <x:v>0</x:v>
      </x:c>
      <x:c r="H4785" s="6" t="n">
        <x:v>0</x:v>
      </x:c>
      <x:c r="I4785" s="6" t="n">
        <x:v>0</x:v>
      </x:c>
      <x:c r="J4785" s="6" t="str">
        <x:v>[0.212, 445, 3, 3]</x:v>
      </x:c>
      <x:c r="K4785" s="7" t="str">
        <x:v>无首段伤害倍率，请覆盖或设为辅助技能</x:v>
      </x:c>
      <x:c r="L4785" s="6" t="str">
        <x:v>https://raw.githubusercontent.com/Mar-7th/StarRailRes/dbe8cdfcfb0bf657b9fe1cf92d5537f118ccb487/index_new/cn/character_skills.json</x:v>
      </x:c>
    </x:row>
    <x:row r="4786" ht="53" customHeight="1">
      <x:c r="A4786" s="6" t="str">
        <x:v>141402_13</x:v>
      </x:c>
      <x:c r="B4786" s="6" t="str">
        <x:v>141402</x:v>
      </x:c>
      <x:c r="C4786" s="6" t="n">
        <x:v>13</x:v>
      </x:c>
      <x:c r="D4786" s="6" t="str">
        <x:v>渊渟岳峙，地载八荒</x:v>
      </x:c>
      <x:c r="E4786" s="7" t="str">
        <x:v>使指定我方单体角色成为【同袍】，为我方全体提供能够抵消等同于丹恒•腾荒21.8%攻击力+467.5伤害的护盾，持续3回合。重复获得丹恒•腾荒的护盾时，护盾量可以叠加，最高不超过当前战技提供的护盾量的300%。
【同袍】仅对丹恒•腾荒战技最新施放的目标生效。</x:v>
      </x:c>
      <x:c r="F4786" s="6" t="n">
        <x:v>0</x:v>
      </x:c>
      <x:c r="G4786" s="6" t="n">
        <x:v>0</x:v>
      </x:c>
      <x:c r="H4786" s="6" t="n">
        <x:v>0</x:v>
      </x:c>
      <x:c r="I4786" s="6" t="n">
        <x:v>0</x:v>
      </x:c>
      <x:c r="J4786" s="6" t="str">
        <x:v>[0.218, 467.5, 3, 3]</x:v>
      </x:c>
      <x:c r="K4786" s="7" t="str">
        <x:v>无首段伤害倍率，请覆盖或设为辅助技能</x:v>
      </x:c>
      <x:c r="L4786" s="6" t="str">
        <x:v>https://raw.githubusercontent.com/Mar-7th/StarRailRes/dbe8cdfcfb0bf657b9fe1cf92d5537f118ccb487/index_new/cn/character_skills.json</x:v>
      </x:c>
    </x:row>
    <x:row r="4787" ht="53" customHeight="1">
      <x:c r="A4787" s="6" t="str">
        <x:v>141402_14</x:v>
      </x:c>
      <x:c r="B4787" s="6" t="str">
        <x:v>141402</x:v>
      </x:c>
      <x:c r="C4787" s="6" t="n">
        <x:v>14</x:v>
      </x:c>
      <x:c r="D4787" s="6" t="str">
        <x:v>渊渟岳峙，地载八荒</x:v>
      </x:c>
      <x:c r="E4787" s="7" t="str">
        <x:v>使指定我方单体角色成为【同袍】，为我方全体提供能够抵消等同于丹恒•腾荒22.4%攻击力+490伤害的护盾，持续3回合。重复获得丹恒•腾荒的护盾时，护盾量可以叠加，最高不超过当前战技提供的护盾量的300%。
【同袍】仅对丹恒•腾荒战技最新施放的目标生效。</x:v>
      </x:c>
      <x:c r="F4787" s="6" t="n">
        <x:v>0</x:v>
      </x:c>
      <x:c r="G4787" s="6" t="n">
        <x:v>0</x:v>
      </x:c>
      <x:c r="H4787" s="6" t="n">
        <x:v>0</x:v>
      </x:c>
      <x:c r="I4787" s="6" t="n">
        <x:v>0</x:v>
      </x:c>
      <x:c r="J4787" s="6" t="str">
        <x:v>[0.224, 490, 3, 3]</x:v>
      </x:c>
      <x:c r="K4787" s="7" t="str">
        <x:v>无首段伤害倍率，请覆盖或设为辅助技能</x:v>
      </x:c>
      <x:c r="L4787" s="6" t="str">
        <x:v>https://raw.githubusercontent.com/Mar-7th/StarRailRes/dbe8cdfcfb0bf657b9fe1cf92d5537f118ccb487/index_new/cn/character_skills.json</x:v>
      </x:c>
    </x:row>
    <x:row r="4788" ht="53" customHeight="1">
      <x:c r="A4788" s="6" t="str">
        <x:v>141402_15</x:v>
      </x:c>
      <x:c r="B4788" s="6" t="str">
        <x:v>141402</x:v>
      </x:c>
      <x:c r="C4788" s="6" t="n">
        <x:v>15</x:v>
      </x:c>
      <x:c r="D4788" s="6" t="str">
        <x:v>渊渟岳峙，地载八荒</x:v>
      </x:c>
      <x:c r="E4788" s="7" t="str">
        <x:v>使指定我方单体角色成为【同袍】，为我方全体提供能够抵消等同于丹恒•腾荒23%攻击力+512.5伤害的护盾，持续3回合。重复获得丹恒•腾荒的护盾时，护盾量可以叠加，最高不超过当前战技提供的护盾量的300%。
【同袍】仅对丹恒•腾荒战技最新施放的目标生效。</x:v>
      </x:c>
      <x:c r="F4788" s="6" t="n">
        <x:v>0</x:v>
      </x:c>
      <x:c r="G4788" s="6" t="n">
        <x:v>0</x:v>
      </x:c>
      <x:c r="H4788" s="6" t="n">
        <x:v>0</x:v>
      </x:c>
      <x:c r="I4788" s="6" t="n">
        <x:v>0</x:v>
      </x:c>
      <x:c r="J4788" s="6" t="str">
        <x:v>[0.23, 512.5, 3, 3]</x:v>
      </x:c>
      <x:c r="K4788" s="7" t="str">
        <x:v>无首段伤害倍率，请覆盖或设为辅助技能</x:v>
      </x:c>
      <x:c r="L4788" s="6" t="str">
        <x:v>https://raw.githubusercontent.com/Mar-7th/StarRailRes/dbe8cdfcfb0bf657b9fe1cf92d5537f118ccb487/index_new/cn/character_skills.json</x:v>
      </x:c>
    </x:row>
    <x:row r="4789" ht="83" customHeight="1">
      <x:c r="A4789" s="6" t="str">
        <x:v>141403_1</x:v>
      </x:c>
      <x:c r="B4789" s="6" t="str">
        <x:v>141403</x:v>
      </x:c>
      <x:c r="C4789" s="6" t="n">
        <x:v>1</x:v>
      </x:c>
      <x:c r="D4789" s="6" t="str">
        <x:v>亢龙无悔，移山辟世</x:v>
      </x:c>
      <x:c r="E4789" s="7" t="str">
        <x:v>对敌方全体造成等同于丹恒•腾荒150%攻击力的物理属性伤害，为我方全体提供能够抵消等同于丹恒•腾荒14%攻击力+100伤害的护盾，持续3回合。重复获得丹恒•腾荒的护盾时，护盾量可以叠加，最高不超过当前战技提供的护盾量的300%。
使【龙灵】获得强化，【龙灵】行动时，发动追加攻击，对敌方全体造成等同于丹恒•腾荒40%攻击力的物理属性伤害和等同于【同袍】40%攻击力的相应属性附加伤害。强化持续【龙灵】2次行动。</x:v>
      </x:c>
      <x:c r="F4789" s="6" t="n">
        <x:v>1.6400000000000001</x:v>
      </x:c>
      <x:c r="G4789" s="6" t="n">
        <x:v>0</x:v>
      </x:c>
      <x:c r="H4789" s="6" t="n">
        <x:v>0</x:v>
      </x:c>
      <x:c r="I4789" s="6" t="n">
        <x:v>0</x:v>
      </x:c>
      <x:c r="J4789" s="6" t="str">
        <x:v>[1.5, 0.4, 2, 0.14, 100, 3, 3, 0.4]</x:v>
      </x:c>
      <x:c r="K4789" s="7" t="str">
        <x:v>需确认条件及分段</x:v>
      </x:c>
      <x:c r="L4789" s="6" t="str">
        <x:v>https://raw.githubusercontent.com/Mar-7th/StarRailRes/dbe8cdfcfb0bf657b9fe1cf92d5537f118ccb487/index_new/cn/character_skills.json</x:v>
      </x:c>
    </x:row>
    <x:row r="4790" ht="83" customHeight="1">
      <x:c r="A4790" s="6" t="str">
        <x:v>141403_2</x:v>
      </x:c>
      <x:c r="B4790" s="6" t="str">
        <x:v>141403</x:v>
      </x:c>
      <x:c r="C4790" s="6" t="n">
        <x:v>2</x:v>
      </x:c>
      <x:c r="D4790" s="6" t="str">
        <x:v>亢龙无悔，移山辟世</x:v>
      </x:c>
      <x:c r="E4790" s="7" t="str">
        <x:v>对敌方全体造成等同于丹恒•腾荒165%攻击力的物理属性伤害，为我方全体提供能够抵消等同于丹恒•腾荒14.75%攻击力+160伤害的护盾，持续3回合。重复获得丹恒•腾荒的护盾时，护盾量可以叠加，最高不超过当前战技提供的护盾量的300%。
使【龙灵】获得强化，【龙灵】行动时，发动追加攻击，对敌方全体造成等同于丹恒•腾荒44%攻击力的物理属性伤害和等同于【同袍】44%攻击力的相应属性附加伤害。强化持续【龙灵】2次行动。</x:v>
      </x:c>
      <x:c r="F4790" s="6" t="n">
        <x:v>1.7974999999999999</x:v>
      </x:c>
      <x:c r="G4790" s="6" t="n">
        <x:v>0</x:v>
      </x:c>
      <x:c r="H4790" s="6" t="n">
        <x:v>0</x:v>
      </x:c>
      <x:c r="I4790" s="6" t="n">
        <x:v>0</x:v>
      </x:c>
      <x:c r="J4790" s="6" t="str">
        <x:v>[1.65, 0.44, 2, 0.1475, 160, 3, 3, 0.44]</x:v>
      </x:c>
      <x:c r="K4790" s="7" t="str">
        <x:v>需确认条件及分段</x:v>
      </x:c>
      <x:c r="L4790" s="6" t="str">
        <x:v>https://raw.githubusercontent.com/Mar-7th/StarRailRes/dbe8cdfcfb0bf657b9fe1cf92d5537f118ccb487/index_new/cn/character_skills.json</x:v>
      </x:c>
    </x:row>
    <x:row r="4791" ht="83" customHeight="1">
      <x:c r="A4791" s="6" t="str">
        <x:v>141403_3</x:v>
      </x:c>
      <x:c r="B4791" s="6" t="str">
        <x:v>141403</x:v>
      </x:c>
      <x:c r="C4791" s="6" t="n">
        <x:v>3</x:v>
      </x:c>
      <x:c r="D4791" s="6" t="str">
        <x:v>亢龙无悔，移山辟世</x:v>
      </x:c>
      <x:c r="E4791" s="7" t="str">
        <x:v>对敌方全体造成等同于丹恒•腾荒180%攻击力的物理属性伤害，为我方全体提供能够抵消等同于丹恒•腾荒15.5%攻击力+205伤害的护盾，持续3回合。重复获得丹恒•腾荒的护盾时，护盾量可以叠加，最高不超过当前战技提供的护盾量的300%。
使【龙灵】获得强化，【龙灵】行动时，发动追加攻击，对敌方全体造成等同于丹恒•腾荒48%攻击力的物理属性伤害和等同于【同袍】48%攻击力的相应属性附加伤害。强化持续【龙灵】2次行动。</x:v>
      </x:c>
      <x:c r="F4791" s="6" t="n">
        <x:v>1.955</x:v>
      </x:c>
      <x:c r="G4791" s="6" t="n">
        <x:v>0</x:v>
      </x:c>
      <x:c r="H4791" s="6" t="n">
        <x:v>0</x:v>
      </x:c>
      <x:c r="I4791" s="6" t="n">
        <x:v>0</x:v>
      </x:c>
      <x:c r="J4791" s="6" t="str">
        <x:v>[1.8, 0.48, 2, 0.155, 205, 3, 3, 0.48]</x:v>
      </x:c>
      <x:c r="K4791" s="7" t="str">
        <x:v>需确认条件及分段</x:v>
      </x:c>
      <x:c r="L4791" s="6" t="str">
        <x:v>https://raw.githubusercontent.com/Mar-7th/StarRailRes/dbe8cdfcfb0bf657b9fe1cf92d5537f118ccb487/index_new/cn/character_skills.json</x:v>
      </x:c>
    </x:row>
    <x:row r="4792" ht="83" customHeight="1">
      <x:c r="A4792" s="6" t="str">
        <x:v>141403_4</x:v>
      </x:c>
      <x:c r="B4792" s="6" t="str">
        <x:v>141403</x:v>
      </x:c>
      <x:c r="C4792" s="6" t="n">
        <x:v>4</x:v>
      </x:c>
      <x:c r="D4792" s="6" t="str">
        <x:v>亢龙无悔，移山辟世</x:v>
      </x:c>
      <x:c r="E4792" s="7" t="str">
        <x:v>对敌方全体造成等同于丹恒•腾荒195%攻击力的物理属性伤害，为我方全体提供能够抵消等同于丹恒•腾荒16.25%攻击力+250伤害的护盾，持续3回合。重复获得丹恒•腾荒的护盾时，护盾量可以叠加，最高不超过当前战技提供的护盾量的300%。
使【龙灵】获得强化，【龙灵】行动时，发动追加攻击，对敌方全体造成等同于丹恒•腾荒52%攻击力的物理属性伤害和等同于【同袍】52%攻击力的相应属性附加伤害。强化持续【龙灵】2次行动。</x:v>
      </x:c>
      <x:c r="F4792" s="6" t="n">
        <x:v>2.1125</x:v>
      </x:c>
      <x:c r="G4792" s="6" t="n">
        <x:v>0</x:v>
      </x:c>
      <x:c r="H4792" s="6" t="n">
        <x:v>0</x:v>
      </x:c>
      <x:c r="I4792" s="6" t="n">
        <x:v>0</x:v>
      </x:c>
      <x:c r="J4792" s="6" t="str">
        <x:v>[1.95, 0.52, 2, 0.1625, 250, 3, 3, 0.52]</x:v>
      </x:c>
      <x:c r="K4792" s="7" t="str">
        <x:v>需确认条件及分段</x:v>
      </x:c>
      <x:c r="L4792" s="6" t="str">
        <x:v>https://raw.githubusercontent.com/Mar-7th/StarRailRes/dbe8cdfcfb0bf657b9fe1cf92d5537f118ccb487/index_new/cn/character_skills.json</x:v>
      </x:c>
    </x:row>
    <x:row r="4793" ht="83" customHeight="1">
      <x:c r="A4793" s="6" t="str">
        <x:v>141403_5</x:v>
      </x:c>
      <x:c r="B4793" s="6" t="str">
        <x:v>141403</x:v>
      </x:c>
      <x:c r="C4793" s="6" t="n">
        <x:v>5</x:v>
      </x:c>
      <x:c r="D4793" s="6" t="str">
        <x:v>亢龙无悔，移山辟世</x:v>
      </x:c>
      <x:c r="E4793" s="7" t="str">
        <x:v>对敌方全体造成等同于丹恒•腾荒210%攻击力的物理属性伤害，为我方全体提供能够抵消等同于丹恒•腾荒17%攻击力+280伤害的护盾，持续3回合。重复获得丹恒•腾荒的护盾时，护盾量可以叠加，最高不超过当前战技提供的护盾量的300%。
使【龙灵】获得强化，【龙灵】行动时，发动追加攻击，对敌方全体造成等同于丹恒•腾荒56%攻击力的物理属性伤害和等同于【同袍】56%攻击力的相应属性附加伤害。强化持续【龙灵】2次行动。</x:v>
      </x:c>
      <x:c r="F4793" s="6" t="n">
        <x:v>2.27</x:v>
      </x:c>
      <x:c r="G4793" s="6" t="n">
        <x:v>0</x:v>
      </x:c>
      <x:c r="H4793" s="6" t="n">
        <x:v>0</x:v>
      </x:c>
      <x:c r="I4793" s="6" t="n">
        <x:v>0</x:v>
      </x:c>
      <x:c r="J4793" s="6" t="str">
        <x:v>[2.1, 0.56, 2, 0.17, 280, 3, 3, 0.56]</x:v>
      </x:c>
      <x:c r="K4793" s="7" t="str">
        <x:v>需确认条件及分段</x:v>
      </x:c>
      <x:c r="L4793" s="6" t="str">
        <x:v>https://raw.githubusercontent.com/Mar-7th/StarRailRes/dbe8cdfcfb0bf657b9fe1cf92d5537f118ccb487/index_new/cn/character_skills.json</x:v>
      </x:c>
    </x:row>
    <x:row r="4794" ht="83" customHeight="1">
      <x:c r="A4794" s="6" t="str">
        <x:v>141403_6</x:v>
      </x:c>
      <x:c r="B4794" s="6" t="str">
        <x:v>141403</x:v>
      </x:c>
      <x:c r="C4794" s="6" t="n">
        <x:v>6</x:v>
      </x:c>
      <x:c r="D4794" s="6" t="str">
        <x:v>亢龙无悔，移山辟世</x:v>
      </x:c>
      <x:c r="E4794" s="7" t="str">
        <x:v>对敌方全体造成等同于丹恒•腾荒225%攻击力的物理属性伤害，为我方全体提供能够抵消等同于丹恒•腾荒17.6%攻击力+310伤害的护盾，持续3回合。重复获得丹恒•腾荒的护盾时，护盾量可以叠加，最高不超过当前战技提供的护盾量的300%。
使【龙灵】获得强化，【龙灵】行动时，发动追加攻击，对敌方全体造成等同于丹恒•腾荒60%攻击力的物理属性伤害和等同于【同袍】60%攻击力的相应属性附加伤害。强化持续【龙灵】2次行动。</x:v>
      </x:c>
      <x:c r="F4794" s="6" t="n">
        <x:v>2.426</x:v>
      </x:c>
      <x:c r="G4794" s="6" t="n">
        <x:v>0</x:v>
      </x:c>
      <x:c r="H4794" s="6" t="n">
        <x:v>0</x:v>
      </x:c>
      <x:c r="I4794" s="6" t="n">
        <x:v>0</x:v>
      </x:c>
      <x:c r="J4794" s="6" t="str">
        <x:v>[2.25, 0.6, 2, 0.176, 310, 3, 3, 0.6]</x:v>
      </x:c>
      <x:c r="K4794" s="7" t="str">
        <x:v>需确认条件及分段</x:v>
      </x:c>
      <x:c r="L4794" s="6" t="str">
        <x:v>https://raw.githubusercontent.com/Mar-7th/StarRailRes/dbe8cdfcfb0bf657b9fe1cf92d5537f118ccb487/index_new/cn/character_skills.json</x:v>
      </x:c>
    </x:row>
    <x:row r="4795" ht="83" customHeight="1">
      <x:c r="A4795" s="6" t="str">
        <x:v>141403_7</x:v>
      </x:c>
      <x:c r="B4795" s="6" t="str">
        <x:v>141403</x:v>
      </x:c>
      <x:c r="C4795" s="6" t="n">
        <x:v>7</x:v>
      </x:c>
      <x:c r="D4795" s="6" t="str">
        <x:v>亢龙无悔，移山辟世</x:v>
      </x:c>
      <x:c r="E4795" s="7" t="str">
        <x:v>对敌方全体造成等同于丹恒•腾荒243.75%攻击力的物理属性伤害，为我方全体提供能够抵消等同于丹恒•腾荒18.2%攻击力+332.5伤害的护盾，持续3回合。重复获得丹恒•腾荒的护盾时，护盾量可以叠加，最高不超过当前战技提供的护盾量的300%。
使【龙灵】获得强化，【龙灵】行动时，发动追加攻击，对敌方全体造成等同于丹恒•腾荒65%攻击力的物理属性伤害和等同于【同袍】65%攻击力的相应属性附加伤害。强化持续【龙灵】2次行动。</x:v>
      </x:c>
      <x:c r="F4795" s="6" t="n">
        <x:v>2.6195</x:v>
      </x:c>
      <x:c r="G4795" s="6" t="n">
        <x:v>0</x:v>
      </x:c>
      <x:c r="H4795" s="6" t="n">
        <x:v>0</x:v>
      </x:c>
      <x:c r="I4795" s="6" t="n">
        <x:v>0</x:v>
      </x:c>
      <x:c r="J4795" s="6" t="str">
        <x:v>[2.4375, 0.65, 2, 0.182, 332.5, 3, 3, 0.65]</x:v>
      </x:c>
      <x:c r="K4795" s="7" t="str">
        <x:v>需确认条件及分段</x:v>
      </x:c>
      <x:c r="L4795" s="6" t="str">
        <x:v>https://raw.githubusercontent.com/Mar-7th/StarRailRes/dbe8cdfcfb0bf657b9fe1cf92d5537f118ccb487/index_new/cn/character_skills.json</x:v>
      </x:c>
    </x:row>
    <x:row r="4796" ht="83" customHeight="1">
      <x:c r="A4796" s="6" t="str">
        <x:v>141403_8</x:v>
      </x:c>
      <x:c r="B4796" s="6" t="str">
        <x:v>141403</x:v>
      </x:c>
      <x:c r="C4796" s="6" t="n">
        <x:v>8</x:v>
      </x:c>
      <x:c r="D4796" s="6" t="str">
        <x:v>亢龙无悔，移山辟世</x:v>
      </x:c>
      <x:c r="E4796" s="7" t="str">
        <x:v>对敌方全体造成等同于丹恒•腾荒262.5%攻击力的物理属性伤害，为我方全体提供能够抵消等同于丹恒•腾荒18.8%攻击力+355伤害的护盾，持续3回合。重复获得丹恒•腾荒的护盾时，护盾量可以叠加，最高不超过当前战技提供的护盾量的300%。
使【龙灵】获得强化，【龙灵】行动时，发动追加攻击，对敌方全体造成等同于丹恒•腾荒70%攻击力的物理属性伤害和等同于【同袍】70%攻击力的相应属性附加伤害。强化持续【龙灵】2次行动。</x:v>
      </x:c>
      <x:c r="F4796" s="6" t="n">
        <x:v>2.813</x:v>
      </x:c>
      <x:c r="G4796" s="6" t="n">
        <x:v>0</x:v>
      </x:c>
      <x:c r="H4796" s="6" t="n">
        <x:v>0</x:v>
      </x:c>
      <x:c r="I4796" s="6" t="n">
        <x:v>0</x:v>
      </x:c>
      <x:c r="J4796" s="6" t="str">
        <x:v>[2.625, 0.7, 2, 0.188, 355, 3, 3, 0.7]</x:v>
      </x:c>
      <x:c r="K4796" s="7" t="str">
        <x:v>需确认条件及分段</x:v>
      </x:c>
      <x:c r="L4796" s="6" t="str">
        <x:v>https://raw.githubusercontent.com/Mar-7th/StarRailRes/dbe8cdfcfb0bf657b9fe1cf92d5537f118ccb487/index_new/cn/character_skills.json</x:v>
      </x:c>
    </x:row>
    <x:row r="4797" ht="83" customHeight="1">
      <x:c r="A4797" s="6" t="str">
        <x:v>141403_9</x:v>
      </x:c>
      <x:c r="B4797" s="6" t="str">
        <x:v>141403</x:v>
      </x:c>
      <x:c r="C4797" s="6" t="n">
        <x:v>9</x:v>
      </x:c>
      <x:c r="D4797" s="6" t="str">
        <x:v>亢龙无悔，移山辟世</x:v>
      </x:c>
      <x:c r="E4797" s="7" t="str">
        <x:v>对敌方全体造成等同于丹恒•腾荒281.25%攻击力的物理属性伤害，为我方全体提供能够抵消等同于丹恒•腾荒19.4%攻击力+377.5伤害的护盾，持续3回合。重复获得丹恒•腾荒的护盾时，护盾量可以叠加，最高不超过当前战技提供的护盾量的300%。
使【龙灵】获得强化，【龙灵】行动时，发动追加攻击，对敌方全体造成等同于丹恒•腾荒75%攻击力的物理属性伤害和等同于【同袍】75%攻击力的相应属性附加伤害。强化持续【龙灵】2次行动。</x:v>
      </x:c>
      <x:c r="F4797" s="6" t="n">
        <x:v>3.0065</x:v>
      </x:c>
      <x:c r="G4797" s="6" t="n">
        <x:v>0</x:v>
      </x:c>
      <x:c r="H4797" s="6" t="n">
        <x:v>0</x:v>
      </x:c>
      <x:c r="I4797" s="6" t="n">
        <x:v>0</x:v>
      </x:c>
      <x:c r="J4797" s="6" t="str">
        <x:v>[2.8125, 0.75, 2, 0.194, 377.5, 3, 3, 0.75]</x:v>
      </x:c>
      <x:c r="K4797" s="7" t="str">
        <x:v>需确认条件及分段</x:v>
      </x:c>
      <x:c r="L4797" s="6" t="str">
        <x:v>https://raw.githubusercontent.com/Mar-7th/StarRailRes/dbe8cdfcfb0bf657b9fe1cf92d5537f118ccb487/index_new/cn/character_skills.json</x:v>
      </x:c>
    </x:row>
    <x:row r="4798" ht="83" customHeight="1">
      <x:c r="A4798" s="6" t="str">
        <x:v>141403_10</x:v>
      </x:c>
      <x:c r="B4798" s="6" t="str">
        <x:v>141403</x:v>
      </x:c>
      <x:c r="C4798" s="6" t="n">
        <x:v>10</x:v>
      </x:c>
      <x:c r="D4798" s="6" t="str">
        <x:v>亢龙无悔，移山辟世</x:v>
      </x:c>
      <x:c r="E4798" s="7" t="str">
        <x:v>对敌方全体造成等同于丹恒•腾荒300%攻击力的物理属性伤害，为我方全体提供能够抵消等同于丹恒•腾荒20%攻击力+400伤害的护盾，持续3回合。重复获得丹恒•腾荒的护盾时，护盾量可以叠加，最高不超过当前战技提供的护盾量的300%。
使【龙灵】获得强化，【龙灵】行动时，发动追加攻击，对敌方全体造成等同于丹恒•腾荒80%攻击力的物理属性伤害和等同于【同袍】80%攻击力的相应属性附加伤害。强化持续【龙灵】2次行动。</x:v>
      </x:c>
      <x:c r="F4798" s="6" t="n">
        <x:v>3.2</x:v>
      </x:c>
      <x:c r="G4798" s="6" t="n">
        <x:v>0</x:v>
      </x:c>
      <x:c r="H4798" s="6" t="n">
        <x:v>0</x:v>
      </x:c>
      <x:c r="I4798" s="6" t="n">
        <x:v>0</x:v>
      </x:c>
      <x:c r="J4798" s="6" t="str">
        <x:v>[3, 0.8, 2, 0.2, 400, 3, 3, 0.8]</x:v>
      </x:c>
      <x:c r="K4798" s="7" t="str">
        <x:v>需确认条件及分段</x:v>
      </x:c>
      <x:c r="L4798" s="6" t="str">
        <x:v>https://raw.githubusercontent.com/Mar-7th/StarRailRes/dbe8cdfcfb0bf657b9fe1cf92d5537f118ccb487/index_new/cn/character_skills.json</x:v>
      </x:c>
    </x:row>
    <x:row r="4799" ht="83" customHeight="1">
      <x:c r="A4799" s="6" t="str">
        <x:v>141403_11</x:v>
      </x:c>
      <x:c r="B4799" s="6" t="str">
        <x:v>141403</x:v>
      </x:c>
      <x:c r="C4799" s="6" t="n">
        <x:v>11</x:v>
      </x:c>
      <x:c r="D4799" s="6" t="str">
        <x:v>亢龙无悔，移山辟世</x:v>
      </x:c>
      <x:c r="E4799" s="7" t="str">
        <x:v>对敌方全体造成等同于丹恒•腾荒315%攻击力的物理属性伤害，为我方全体提供能够抵消等同于丹恒•腾荒20.6%攻击力+422.5伤害的护盾，持续3回合。重复获得丹恒•腾荒的护盾时，护盾量可以叠加，最高不超过当前战技提供的护盾量的300%。
使【龙灵】获得强化，【龙灵】行动时，发动追加攻击，对敌方全体造成等同于丹恒•腾荒84%攻击力的物理属性伤害和等同于【同袍】84%攻击力的相应属性附加伤害。强化持续【龙灵】2次行动。</x:v>
      </x:c>
      <x:c r="F4799" s="6" t="n">
        <x:v>3.356</x:v>
      </x:c>
      <x:c r="G4799" s="6" t="n">
        <x:v>0</x:v>
      </x:c>
      <x:c r="H4799" s="6" t="n">
        <x:v>0</x:v>
      </x:c>
      <x:c r="I4799" s="6" t="n">
        <x:v>0</x:v>
      </x:c>
      <x:c r="J4799" s="6" t="str">
        <x:v>[3.15, 0.84, 2, 0.206, 422.5, 3, 3, 0.84]</x:v>
      </x:c>
      <x:c r="K4799" s="7" t="str">
        <x:v>需确认条件及分段</x:v>
      </x:c>
      <x:c r="L4799" s="6" t="str">
        <x:v>https://raw.githubusercontent.com/Mar-7th/StarRailRes/dbe8cdfcfb0bf657b9fe1cf92d5537f118ccb487/index_new/cn/character_skills.json</x:v>
      </x:c>
    </x:row>
    <x:row r="4800" ht="83" customHeight="1">
      <x:c r="A4800" s="6" t="str">
        <x:v>141403_12</x:v>
      </x:c>
      <x:c r="B4800" s="6" t="str">
        <x:v>141403</x:v>
      </x:c>
      <x:c r="C4800" s="6" t="n">
        <x:v>12</x:v>
      </x:c>
      <x:c r="D4800" s="6" t="str">
        <x:v>亢龙无悔，移山辟世</x:v>
      </x:c>
      <x:c r="E4800" s="7" t="str">
        <x:v>对敌方全体造成等同于丹恒•腾荒330%攻击力的物理属性伤害，为我方全体提供能够抵消等同于丹恒•腾荒21.2%攻击力+445伤害的护盾，持续3回合。重复获得丹恒•腾荒的护盾时，护盾量可以叠加，最高不超过当前战技提供的护盾量的300%。
使【龙灵】获得强化，【龙灵】行动时，发动追加攻击，对敌方全体造成等同于丹恒•腾荒88%攻击力的物理属性伤害和等同于【同袍】88%攻击力的相应属性附加伤害。强化持续【龙灵】2次行动。</x:v>
      </x:c>
      <x:c r="F4800" s="6" t="n">
        <x:v>3.512</x:v>
      </x:c>
      <x:c r="G4800" s="6" t="n">
        <x:v>0</x:v>
      </x:c>
      <x:c r="H4800" s="6" t="n">
        <x:v>0</x:v>
      </x:c>
      <x:c r="I4800" s="6" t="n">
        <x:v>0</x:v>
      </x:c>
      <x:c r="J4800" s="6" t="str">
        <x:v>[3.3, 0.88, 2, 0.212, 445, 3, 3, 0.88]</x:v>
      </x:c>
      <x:c r="K4800" s="7" t="str">
        <x:v>需确认条件及分段</x:v>
      </x:c>
      <x:c r="L4800" s="6" t="str">
        <x:v>https://raw.githubusercontent.com/Mar-7th/StarRailRes/dbe8cdfcfb0bf657b9fe1cf92d5537f118ccb487/index_new/cn/character_skills.json</x:v>
      </x:c>
    </x:row>
    <x:row r="4801" ht="83" customHeight="1">
      <x:c r="A4801" s="6" t="str">
        <x:v>141403_13</x:v>
      </x:c>
      <x:c r="B4801" s="6" t="str">
        <x:v>141403</x:v>
      </x:c>
      <x:c r="C4801" s="6" t="n">
        <x:v>13</x:v>
      </x:c>
      <x:c r="D4801" s="6" t="str">
        <x:v>亢龙无悔，移山辟世</x:v>
      </x:c>
      <x:c r="E4801" s="7" t="str">
        <x:v>对敌方全体造成等同于丹恒•腾荒345%攻击力的物理属性伤害，为我方全体提供能够抵消等同于丹恒•腾荒21.8%攻击力+467.5伤害的护盾，持续3回合。重复获得丹恒•腾荒的护盾时，护盾量可以叠加，最高不超过当前战技提供的护盾量的300%。
使【龙灵】获得强化，【龙灵】行动时，发动追加攻击，对敌方全体造成等同于丹恒•腾荒92%攻击力的物理属性伤害和等同于【同袍】92%攻击力的相应属性附加伤害。强化持续【龙灵】2次行动。</x:v>
      </x:c>
      <x:c r="F4801" s="6" t="n">
        <x:v>3.668</x:v>
      </x:c>
      <x:c r="G4801" s="6" t="n">
        <x:v>0</x:v>
      </x:c>
      <x:c r="H4801" s="6" t="n">
        <x:v>0</x:v>
      </x:c>
      <x:c r="I4801" s="6" t="n">
        <x:v>0</x:v>
      </x:c>
      <x:c r="J4801" s="6" t="str">
        <x:v>[3.45, 0.92, 2, 0.218, 467.5, 3, 3, 0.92]</x:v>
      </x:c>
      <x:c r="K4801" s="7" t="str">
        <x:v>需确认条件及分段</x:v>
      </x:c>
      <x:c r="L4801" s="6" t="str">
        <x:v>https://raw.githubusercontent.com/Mar-7th/StarRailRes/dbe8cdfcfb0bf657b9fe1cf92d5537f118ccb487/index_new/cn/character_skills.json</x:v>
      </x:c>
    </x:row>
    <x:row r="4802" ht="83" customHeight="1">
      <x:c r="A4802" s="6" t="str">
        <x:v>141403_14</x:v>
      </x:c>
      <x:c r="B4802" s="6" t="str">
        <x:v>141403</x:v>
      </x:c>
      <x:c r="C4802" s="6" t="n">
        <x:v>14</x:v>
      </x:c>
      <x:c r="D4802" s="6" t="str">
        <x:v>亢龙无悔，移山辟世</x:v>
      </x:c>
      <x:c r="E4802" s="7" t="str">
        <x:v>对敌方全体造成等同于丹恒•腾荒360%攻击力的物理属性伤害，为我方全体提供能够抵消等同于丹恒•腾荒22.4%攻击力+490伤害的护盾，持续3回合。重复获得丹恒•腾荒的护盾时，护盾量可以叠加，最高不超过当前战技提供的护盾量的300%。
使【龙灵】获得强化，【龙灵】行动时，发动追加攻击，对敌方全体造成等同于丹恒•腾荒96%攻击力的物理属性伤害和等同于【同袍】96%攻击力的相应属性附加伤害。强化持续【龙灵】2次行动。</x:v>
      </x:c>
      <x:c r="F4802" s="6" t="n">
        <x:v>3.8240000000000003</x:v>
      </x:c>
      <x:c r="G4802" s="6" t="n">
        <x:v>0</x:v>
      </x:c>
      <x:c r="H4802" s="6" t="n">
        <x:v>0</x:v>
      </x:c>
      <x:c r="I4802" s="6" t="n">
        <x:v>0</x:v>
      </x:c>
      <x:c r="J4802" s="6" t="str">
        <x:v>[3.6, 0.96, 2, 0.224, 490, 3, 3, 0.96]</x:v>
      </x:c>
      <x:c r="K4802" s="7" t="str">
        <x:v>需确认条件及分段</x:v>
      </x:c>
      <x:c r="L4802" s="6" t="str">
        <x:v>https://raw.githubusercontent.com/Mar-7th/StarRailRes/dbe8cdfcfb0bf657b9fe1cf92d5537f118ccb487/index_new/cn/character_skills.json</x:v>
      </x:c>
    </x:row>
    <x:row r="4803" ht="83" customHeight="1">
      <x:c r="A4803" s="6" t="str">
        <x:v>141403_15</x:v>
      </x:c>
      <x:c r="B4803" s="6" t="str">
        <x:v>141403</x:v>
      </x:c>
      <x:c r="C4803" s="6" t="n">
        <x:v>15</x:v>
      </x:c>
      <x:c r="D4803" s="6" t="str">
        <x:v>亢龙无悔，移山辟世</x:v>
      </x:c>
      <x:c r="E4803" s="7" t="str">
        <x:v>对敌方全体造成等同于丹恒•腾荒375%攻击力的物理属性伤害，为我方全体提供能够抵消等同于丹恒•腾荒23%攻击力+512.5伤害的护盾，持续3回合。重复获得丹恒•腾荒的护盾时，护盾量可以叠加，最高不超过当前战技提供的护盾量的300%。
使【龙灵】获得强化，【龙灵】行动时，发动追加攻击，对敌方全体造成等同于丹恒•腾荒100%攻击力的物理属性伤害和等同于【同袍】100%攻击力的相应属性附加伤害。强化持续【龙灵】2次行动。</x:v>
      </x:c>
      <x:c r="F4803" s="6" t="n">
        <x:v>3.98</x:v>
      </x:c>
      <x:c r="G4803" s="6" t="n">
        <x:v>0</x:v>
      </x:c>
      <x:c r="H4803" s="6" t="n">
        <x:v>0</x:v>
      </x:c>
      <x:c r="I4803" s="6" t="n">
        <x:v>0</x:v>
      </x:c>
      <x:c r="J4803" s="6" t="str">
        <x:v>[3.75, 1, 2, 0.23, 512.5, 3, 3, 1]</x:v>
      </x:c>
      <x:c r="K4803" s="7" t="str">
        <x:v>需确认条件及分段</x:v>
      </x:c>
      <x:c r="L4803" s="6" t="str">
        <x:v>https://raw.githubusercontent.com/Mar-7th/StarRailRes/dbe8cdfcfb0bf657b9fe1cf92d5537f118ccb487/index_new/cn/character_skills.json</x:v>
      </x:c>
    </x:row>
    <x:row r="4804" ht="68" customHeight="1">
      <x:c r="A4804" s="6" t="str">
        <x:v>141404_1</x:v>
      </x:c>
      <x:c r="B4804" s="6" t="str">
        <x:v>141404</x:v>
      </x:c>
      <x:c r="C4804" s="6" t="n">
        <x:v>1</x:v>
      </x:c>
      <x:c r="D4804" s="6" t="str">
        <x:v>生生之德，品物流形</x:v>
      </x:c>
      <x:c r="E4804" s="7" t="str">
        <x:v>我方角色成为【同袍】时，丹恒•腾荒会为其召唤【龙灵】，【龙灵】初始拥有165点速度。
【龙灵】行动时，解除我方全体的1个负面效果，并提供能够抵消等同于丹恒•腾荒7%攻击力+50伤害的护盾，持续3回合。丹恒•腾荒和【龙灵】提供的护盾量可以叠加，最高不超过丹恒•腾荒战技提供的护盾量的300%。
丹恒•腾荒或【同袍】陷入无法战斗状态时【龙灵】消失。</x:v>
      </x:c>
      <x:c r="F4804" s="6" t="n">
        <x:v>0</x:v>
      </x:c>
      <x:c r="G4804" s="6" t="n">
        <x:v>0</x:v>
      </x:c>
      <x:c r="H4804" s="6" t="n">
        <x:v>0</x:v>
      </x:c>
      <x:c r="I4804" s="6" t="n">
        <x:v>0</x:v>
      </x:c>
      <x:c r="J4804" s="6" t="str">
        <x:v>[0.07, 50, 3, 3, 165, 1]</x:v>
      </x:c>
      <x:c r="K4804" s="7" t="str">
        <x:v>无首段伤害倍率，请覆盖或设为辅助技能</x:v>
      </x:c>
      <x:c r="L4804" s="6" t="str">
        <x:v>https://raw.githubusercontent.com/Mar-7th/StarRailRes/dbe8cdfcfb0bf657b9fe1cf92d5537f118ccb487/index_new/cn/character_skills.json</x:v>
      </x:c>
    </x:row>
    <x:row r="4805" ht="68" customHeight="1">
      <x:c r="A4805" s="6" t="str">
        <x:v>141404_2</x:v>
      </x:c>
      <x:c r="B4805" s="6" t="str">
        <x:v>141404</x:v>
      </x:c>
      <x:c r="C4805" s="6" t="n">
        <x:v>2</x:v>
      </x:c>
      <x:c r="D4805" s="6" t="str">
        <x:v>生生之德，品物流形</x:v>
      </x:c>
      <x:c r="E4805" s="7" t="str">
        <x:v>我方角色成为【同袍】时，丹恒•腾荒会为其召唤【龙灵】，【龙灵】初始拥有165点速度。
【龙灵】行动时，解除我方全体的1个负面效果，并提供能够抵消等同于丹恒•腾荒7.38%攻击力+80伤害的护盾，持续3回合。丹恒•腾荒和【龙灵】提供的护盾量可以叠加，最高不超过丹恒•腾荒战技提供的护盾量的300%。
丹恒•腾荒或【同袍】陷入无法战斗状态时【龙灵】消失。</x:v>
      </x:c>
      <x:c r="F4805" s="6" t="n">
        <x:v>0</x:v>
      </x:c>
      <x:c r="G4805" s="6" t="n">
        <x:v>0</x:v>
      </x:c>
      <x:c r="H4805" s="6" t="n">
        <x:v>0</x:v>
      </x:c>
      <x:c r="I4805" s="6" t="n">
        <x:v>0</x:v>
      </x:c>
      <x:c r="J4805" s="6" t="str">
        <x:v>[0.0738, 80, 3, 3, 165, 1]</x:v>
      </x:c>
      <x:c r="K4805" s="7" t="str">
        <x:v>无首段伤害倍率，请覆盖或设为辅助技能</x:v>
      </x:c>
      <x:c r="L4805" s="6" t="str">
        <x:v>https://raw.githubusercontent.com/Mar-7th/StarRailRes/dbe8cdfcfb0bf657b9fe1cf92d5537f118ccb487/index_new/cn/character_skills.json</x:v>
      </x:c>
    </x:row>
    <x:row r="4806" ht="83" customHeight="1">
      <x:c r="A4806" s="6" t="str">
        <x:v>141404_3</x:v>
      </x:c>
      <x:c r="B4806" s="6" t="str">
        <x:v>141404</x:v>
      </x:c>
      <x:c r="C4806" s="6" t="n">
        <x:v>3</x:v>
      </x:c>
      <x:c r="D4806" s="6" t="str">
        <x:v>生生之德，品物流形</x:v>
      </x:c>
      <x:c r="E4806" s="7" t="str">
        <x:v>我方角色成为【同袍】时，丹恒•腾荒会为其召唤【龙灵】，【龙灵】初始拥有165点速度。
【龙灵】行动时，解除我方全体的1个负面效果，并提供能够抵消等同于丹恒•腾荒7.75%攻击力+102.5伤害的护盾，持续3回合。丹恒•腾荒和【龙灵】提供的护盾量可以叠加，最高不超过丹恒•腾荒战技提供的护盾量的300%。
丹恒•腾荒或【同袍】陷入无法战斗状态时【龙灵】消失。</x:v>
      </x:c>
      <x:c r="F4806" s="6" t="n">
        <x:v>0</x:v>
      </x:c>
      <x:c r="G4806" s="6" t="n">
        <x:v>0</x:v>
      </x:c>
      <x:c r="H4806" s="6" t="n">
        <x:v>0</x:v>
      </x:c>
      <x:c r="I4806" s="6" t="n">
        <x:v>0</x:v>
      </x:c>
      <x:c r="J4806" s="6" t="str">
        <x:v>[0.0775, 102.5, 3, 3, 165, 1]</x:v>
      </x:c>
      <x:c r="K4806" s="7" t="str">
        <x:v>无首段伤害倍率，请覆盖或设为辅助技能</x:v>
      </x:c>
      <x:c r="L4806" s="6" t="str">
        <x:v>https://raw.githubusercontent.com/Mar-7th/StarRailRes/dbe8cdfcfb0bf657b9fe1cf92d5537f118ccb487/index_new/cn/character_skills.json</x:v>
      </x:c>
    </x:row>
    <x:row r="4807" ht="68" customHeight="1">
      <x:c r="A4807" s="6" t="str">
        <x:v>141404_4</x:v>
      </x:c>
      <x:c r="B4807" s="6" t="str">
        <x:v>141404</x:v>
      </x:c>
      <x:c r="C4807" s="6" t="n">
        <x:v>4</x:v>
      </x:c>
      <x:c r="D4807" s="6" t="str">
        <x:v>生生之德，品物流形</x:v>
      </x:c>
      <x:c r="E4807" s="7" t="str">
        <x:v>我方角色成为【同袍】时，丹恒•腾荒会为其召唤【龙灵】，【龙灵】初始拥有165点速度。
【龙灵】行动时，解除我方全体的1个负面效果，并提供能够抵消等同于丹恒•腾荒8.13%攻击力+125伤害的护盾，持续3回合。丹恒•腾荒和【龙灵】提供的护盾量可以叠加，最高不超过丹恒•腾荒战技提供的护盾量的300%。
丹恒•腾荒或【同袍】陷入无法战斗状态时【龙灵】消失。</x:v>
      </x:c>
      <x:c r="F4807" s="6" t="n">
        <x:v>0</x:v>
      </x:c>
      <x:c r="G4807" s="6" t="n">
        <x:v>0</x:v>
      </x:c>
      <x:c r="H4807" s="6" t="n">
        <x:v>0</x:v>
      </x:c>
      <x:c r="I4807" s="6" t="n">
        <x:v>0</x:v>
      </x:c>
      <x:c r="J4807" s="6" t="str">
        <x:v>[0.0813, 125, 3, 3, 165, 1]</x:v>
      </x:c>
      <x:c r="K4807" s="7" t="str">
        <x:v>无首段伤害倍率，请覆盖或设为辅助技能</x:v>
      </x:c>
      <x:c r="L4807" s="6" t="str">
        <x:v>https://raw.githubusercontent.com/Mar-7th/StarRailRes/dbe8cdfcfb0bf657b9fe1cf92d5537f118ccb487/index_new/cn/character_skills.json</x:v>
      </x:c>
    </x:row>
    <x:row r="4808" ht="68" customHeight="1">
      <x:c r="A4808" s="6" t="str">
        <x:v>141404_5</x:v>
      </x:c>
      <x:c r="B4808" s="6" t="str">
        <x:v>141404</x:v>
      </x:c>
      <x:c r="C4808" s="6" t="n">
        <x:v>5</x:v>
      </x:c>
      <x:c r="D4808" s="6" t="str">
        <x:v>生生之德，品物流形</x:v>
      </x:c>
      <x:c r="E4808" s="7" t="str">
        <x:v>我方角色成为【同袍】时，丹恒•腾荒会为其召唤【龙灵】，【龙灵】初始拥有165点速度。
【龙灵】行动时，解除我方全体的1个负面效果，并提供能够抵消等同于丹恒•腾荒8.5%攻击力+140伤害的护盾，持续3回合。丹恒•腾荒和【龙灵】提供的护盾量可以叠加，最高不超过丹恒•腾荒战技提供的护盾量的300%。
丹恒•腾荒或【同袍】陷入无法战斗状态时【龙灵】消失。</x:v>
      </x:c>
      <x:c r="F4808" s="6" t="n">
        <x:v>0</x:v>
      </x:c>
      <x:c r="G4808" s="6" t="n">
        <x:v>0</x:v>
      </x:c>
      <x:c r="H4808" s="6" t="n">
        <x:v>0</x:v>
      </x:c>
      <x:c r="I4808" s="6" t="n">
        <x:v>0</x:v>
      </x:c>
      <x:c r="J4808" s="6" t="str">
        <x:v>[0.085, 140, 3, 3, 165, 1]</x:v>
      </x:c>
      <x:c r="K4808" s="7" t="str">
        <x:v>无首段伤害倍率，请覆盖或设为辅助技能</x:v>
      </x:c>
      <x:c r="L4808" s="6" t="str">
        <x:v>https://raw.githubusercontent.com/Mar-7th/StarRailRes/dbe8cdfcfb0bf657b9fe1cf92d5537f118ccb487/index_new/cn/character_skills.json</x:v>
      </x:c>
    </x:row>
    <x:row r="4809" ht="68" customHeight="1">
      <x:c r="A4809" s="6" t="str">
        <x:v>141404_6</x:v>
      </x:c>
      <x:c r="B4809" s="6" t="str">
        <x:v>141404</x:v>
      </x:c>
      <x:c r="C4809" s="6" t="n">
        <x:v>6</x:v>
      </x:c>
      <x:c r="D4809" s="6" t="str">
        <x:v>生生之德，品物流形</x:v>
      </x:c>
      <x:c r="E4809" s="7" t="str">
        <x:v>我方角色成为【同袍】时，丹恒•腾荒会为其召唤【龙灵】，【龙灵】初始拥有165点速度。
【龙灵】行动时，解除我方全体的1个负面效果，并提供能够抵消等同于丹恒•腾荒8.8%攻击力+155伤害的护盾，持续3回合。丹恒•腾荒和【龙灵】提供的护盾量可以叠加，最高不超过丹恒•腾荒战技提供的护盾量的300%。
丹恒•腾荒或【同袍】陷入无法战斗状态时【龙灵】消失。</x:v>
      </x:c>
      <x:c r="F4809" s="6" t="n">
        <x:v>0</x:v>
      </x:c>
      <x:c r="G4809" s="6" t="n">
        <x:v>0</x:v>
      </x:c>
      <x:c r="H4809" s="6" t="n">
        <x:v>0</x:v>
      </x:c>
      <x:c r="I4809" s="6" t="n">
        <x:v>0</x:v>
      </x:c>
      <x:c r="J4809" s="6" t="str">
        <x:v>[0.088, 155, 3, 3, 165, 1]</x:v>
      </x:c>
      <x:c r="K4809" s="7" t="str">
        <x:v>无首段伤害倍率，请覆盖或设为辅助技能</x:v>
      </x:c>
      <x:c r="L4809" s="6" t="str">
        <x:v>https://raw.githubusercontent.com/Mar-7th/StarRailRes/dbe8cdfcfb0bf657b9fe1cf92d5537f118ccb487/index_new/cn/character_skills.json</x:v>
      </x:c>
    </x:row>
    <x:row r="4810" ht="83" customHeight="1">
      <x:c r="A4810" s="6" t="str">
        <x:v>141404_7</x:v>
      </x:c>
      <x:c r="B4810" s="6" t="str">
        <x:v>141404</x:v>
      </x:c>
      <x:c r="C4810" s="6" t="n">
        <x:v>7</x:v>
      </x:c>
      <x:c r="D4810" s="6" t="str">
        <x:v>生生之德，品物流形</x:v>
      </x:c>
      <x:c r="E4810" s="7" t="str">
        <x:v>我方角色成为【同袍】时，丹恒•腾荒会为其召唤【龙灵】，【龙灵】初始拥有165点速度。
【龙灵】行动时，解除我方全体的1个负面效果，并提供能够抵消等同于丹恒•腾荒9.1%攻击力+166.25伤害的护盾，持续3回合。丹恒•腾荒和【龙灵】提供的护盾量可以叠加，最高不超过丹恒•腾荒战技提供的护盾量的300%。
丹恒•腾荒或【同袍】陷入无法战斗状态时【龙灵】消失。</x:v>
      </x:c>
      <x:c r="F4810" s="6" t="n">
        <x:v>0</x:v>
      </x:c>
      <x:c r="G4810" s="6" t="n">
        <x:v>0</x:v>
      </x:c>
      <x:c r="H4810" s="6" t="n">
        <x:v>0</x:v>
      </x:c>
      <x:c r="I4810" s="6" t="n">
        <x:v>0</x:v>
      </x:c>
      <x:c r="J4810" s="6" t="str">
        <x:v>[0.091, 166.25, 3, 3, 165, 1]</x:v>
      </x:c>
      <x:c r="K4810" s="7" t="str">
        <x:v>无首段伤害倍率，请覆盖或设为辅助技能</x:v>
      </x:c>
      <x:c r="L4810" s="6" t="str">
        <x:v>https://raw.githubusercontent.com/Mar-7th/StarRailRes/dbe8cdfcfb0bf657b9fe1cf92d5537f118ccb487/index_new/cn/character_skills.json</x:v>
      </x:c>
    </x:row>
    <x:row r="4811" ht="83" customHeight="1">
      <x:c r="A4811" s="6" t="str">
        <x:v>141404_8</x:v>
      </x:c>
      <x:c r="B4811" s="6" t="str">
        <x:v>141404</x:v>
      </x:c>
      <x:c r="C4811" s="6" t="n">
        <x:v>8</x:v>
      </x:c>
      <x:c r="D4811" s="6" t="str">
        <x:v>生生之德，品物流形</x:v>
      </x:c>
      <x:c r="E4811" s="7" t="str">
        <x:v>我方角色成为【同袍】时，丹恒•腾荒会为其召唤【龙灵】，【龙灵】初始拥有165点速度。
【龙灵】行动时，解除我方全体的1个负面效果，并提供能够抵消等同于丹恒•腾荒9.4%攻击力+177.5伤害的护盾，持续3回合。丹恒•腾荒和【龙灵】提供的护盾量可以叠加，最高不超过丹恒•腾荒战技提供的护盾量的300%。
丹恒•腾荒或【同袍】陷入无法战斗状态时【龙灵】消失。</x:v>
      </x:c>
      <x:c r="F4811" s="6" t="n">
        <x:v>0</x:v>
      </x:c>
      <x:c r="G4811" s="6" t="n">
        <x:v>0</x:v>
      </x:c>
      <x:c r="H4811" s="6" t="n">
        <x:v>0</x:v>
      </x:c>
      <x:c r="I4811" s="6" t="n">
        <x:v>0</x:v>
      </x:c>
      <x:c r="J4811" s="6" t="str">
        <x:v>[0.094, 177.5, 3, 3, 165, 1]</x:v>
      </x:c>
      <x:c r="K4811" s="7" t="str">
        <x:v>无首段伤害倍率，请覆盖或设为辅助技能</x:v>
      </x:c>
      <x:c r="L4811" s="6" t="str">
        <x:v>https://raw.githubusercontent.com/Mar-7th/StarRailRes/dbe8cdfcfb0bf657b9fe1cf92d5537f118ccb487/index_new/cn/character_skills.json</x:v>
      </x:c>
    </x:row>
    <x:row r="4812" ht="83" customHeight="1">
      <x:c r="A4812" s="6" t="str">
        <x:v>141404_9</x:v>
      </x:c>
      <x:c r="B4812" s="6" t="str">
        <x:v>141404</x:v>
      </x:c>
      <x:c r="C4812" s="6" t="n">
        <x:v>9</x:v>
      </x:c>
      <x:c r="D4812" s="6" t="str">
        <x:v>生生之德，品物流形</x:v>
      </x:c>
      <x:c r="E4812" s="7" t="str">
        <x:v>我方角色成为【同袍】时，丹恒•腾荒会为其召唤【龙灵】，【龙灵】初始拥有165点速度。
【龙灵】行动时，解除我方全体的1个负面效果，并提供能够抵消等同于丹恒•腾荒9.7%攻击力+188.75伤害的护盾，持续3回合。丹恒•腾荒和【龙灵】提供的护盾量可以叠加，最高不超过丹恒•腾荒战技提供的护盾量的300%。
丹恒•腾荒或【同袍】陷入无法战斗状态时【龙灵】消失。</x:v>
      </x:c>
      <x:c r="F4812" s="6" t="n">
        <x:v>0</x:v>
      </x:c>
      <x:c r="G4812" s="6" t="n">
        <x:v>0</x:v>
      </x:c>
      <x:c r="H4812" s="6" t="n">
        <x:v>0</x:v>
      </x:c>
      <x:c r="I4812" s="6" t="n">
        <x:v>0</x:v>
      </x:c>
      <x:c r="J4812" s="6" t="str">
        <x:v>[0.097, 188.75, 3, 3, 165, 1]</x:v>
      </x:c>
      <x:c r="K4812" s="7" t="str">
        <x:v>无首段伤害倍率，请覆盖或设为辅助技能</x:v>
      </x:c>
      <x:c r="L4812" s="6" t="str">
        <x:v>https://raw.githubusercontent.com/Mar-7th/StarRailRes/dbe8cdfcfb0bf657b9fe1cf92d5537f118ccb487/index_new/cn/character_skills.json</x:v>
      </x:c>
    </x:row>
    <x:row r="4813" ht="68" customHeight="1">
      <x:c r="A4813" s="6" t="str">
        <x:v>141404_10</x:v>
      </x:c>
      <x:c r="B4813" s="6" t="str">
        <x:v>141404</x:v>
      </x:c>
      <x:c r="C4813" s="6" t="n">
        <x:v>10</x:v>
      </x:c>
      <x:c r="D4813" s="6" t="str">
        <x:v>生生之德，品物流形</x:v>
      </x:c>
      <x:c r="E4813" s="7" t="str">
        <x:v>我方角色成为【同袍】时，丹恒•腾荒会为其召唤【龙灵】，【龙灵】初始拥有165点速度。
【龙灵】行动时，解除我方全体的1个负面效果，并提供能够抵消等同于丹恒•腾荒10%攻击力+200伤害的护盾，持续3回合。丹恒•腾荒和【龙灵】提供的护盾量可以叠加，最高不超过丹恒•腾荒战技提供的护盾量的300%。
丹恒•腾荒或【同袍】陷入无法战斗状态时【龙灵】消失。</x:v>
      </x:c>
      <x:c r="F4813" s="6" t="n">
        <x:v>0</x:v>
      </x:c>
      <x:c r="G4813" s="6" t="n">
        <x:v>0</x:v>
      </x:c>
      <x:c r="H4813" s="6" t="n">
        <x:v>0</x:v>
      </x:c>
      <x:c r="I4813" s="6" t="n">
        <x:v>0</x:v>
      </x:c>
      <x:c r="J4813" s="6" t="str">
        <x:v>[0.1, 200, 3, 3, 165, 1]</x:v>
      </x:c>
      <x:c r="K4813" s="7" t="str">
        <x:v>无首段伤害倍率，请覆盖或设为辅助技能</x:v>
      </x:c>
      <x:c r="L4813" s="6" t="str">
        <x:v>https://raw.githubusercontent.com/Mar-7th/StarRailRes/dbe8cdfcfb0bf657b9fe1cf92d5537f118ccb487/index_new/cn/character_skills.json</x:v>
      </x:c>
    </x:row>
    <x:row r="4814" ht="83" customHeight="1">
      <x:c r="A4814" s="6" t="str">
        <x:v>141404_11</x:v>
      </x:c>
      <x:c r="B4814" s="6" t="str">
        <x:v>141404</x:v>
      </x:c>
      <x:c r="C4814" s="6" t="n">
        <x:v>11</x:v>
      </x:c>
      <x:c r="D4814" s="6" t="str">
        <x:v>生生之德，品物流形</x:v>
      </x:c>
      <x:c r="E4814" s="7" t="str">
        <x:v>我方角色成为【同袍】时，丹恒•腾荒会为其召唤【龙灵】，【龙灵】初始拥有165点速度。
【龙灵】行动时，解除我方全体的1个负面效果，并提供能够抵消等同于丹恒•腾荒10.3%攻击力+211.25伤害的护盾，持续3回合。丹恒•腾荒和【龙灵】提供的护盾量可以叠加，最高不超过丹恒•腾荒战技提供的护盾量的300%。
丹恒•腾荒或【同袍】陷入无法战斗状态时【龙灵】消失。</x:v>
      </x:c>
      <x:c r="F4814" s="6" t="n">
        <x:v>0</x:v>
      </x:c>
      <x:c r="G4814" s="6" t="n">
        <x:v>0</x:v>
      </x:c>
      <x:c r="H4814" s="6" t="n">
        <x:v>0</x:v>
      </x:c>
      <x:c r="I4814" s="6" t="n">
        <x:v>0</x:v>
      </x:c>
      <x:c r="J4814" s="6" t="str">
        <x:v>[0.103, 211.25, 3, 3, 165, 1]</x:v>
      </x:c>
      <x:c r="K4814" s="7" t="str">
        <x:v>无首段伤害倍率，请覆盖或设为辅助技能</x:v>
      </x:c>
      <x:c r="L4814" s="6" t="str">
        <x:v>https://raw.githubusercontent.com/Mar-7th/StarRailRes/dbe8cdfcfb0bf657b9fe1cf92d5537f118ccb487/index_new/cn/character_skills.json</x:v>
      </x:c>
    </x:row>
    <x:row r="4815" ht="83" customHeight="1">
      <x:c r="A4815" s="6" t="str">
        <x:v>141404_12</x:v>
      </x:c>
      <x:c r="B4815" s="6" t="str">
        <x:v>141404</x:v>
      </x:c>
      <x:c r="C4815" s="6" t="n">
        <x:v>12</x:v>
      </x:c>
      <x:c r="D4815" s="6" t="str">
        <x:v>生生之德，品物流形</x:v>
      </x:c>
      <x:c r="E4815" s="7" t="str">
        <x:v>我方角色成为【同袍】时，丹恒•腾荒会为其召唤【龙灵】，【龙灵】初始拥有165点速度。
【龙灵】行动时，解除我方全体的1个负面效果，并提供能够抵消等同于丹恒•腾荒10.6%攻击力+222.5伤害的护盾，持续3回合。丹恒•腾荒和【龙灵】提供的护盾量可以叠加，最高不超过丹恒•腾荒战技提供的护盾量的300%。
丹恒•腾荒或【同袍】陷入无法战斗状态时【龙灵】消失。</x:v>
      </x:c>
      <x:c r="F4815" s="6" t="n">
        <x:v>0</x:v>
      </x:c>
      <x:c r="G4815" s="6" t="n">
        <x:v>0</x:v>
      </x:c>
      <x:c r="H4815" s="6" t="n">
        <x:v>0</x:v>
      </x:c>
      <x:c r="I4815" s="6" t="n">
        <x:v>0</x:v>
      </x:c>
      <x:c r="J4815" s="6" t="str">
        <x:v>[0.106, 222.5, 3, 3, 165, 1]</x:v>
      </x:c>
      <x:c r="K4815" s="7" t="str">
        <x:v>无首段伤害倍率，请覆盖或设为辅助技能</x:v>
      </x:c>
      <x:c r="L4815" s="6" t="str">
        <x:v>https://raw.githubusercontent.com/Mar-7th/StarRailRes/dbe8cdfcfb0bf657b9fe1cf92d5537f118ccb487/index_new/cn/character_skills.json</x:v>
      </x:c>
    </x:row>
    <x:row r="4816" ht="83" customHeight="1">
      <x:c r="A4816" s="6" t="str">
        <x:v>141404_13</x:v>
      </x:c>
      <x:c r="B4816" s="6" t="str">
        <x:v>141404</x:v>
      </x:c>
      <x:c r="C4816" s="6" t="n">
        <x:v>13</x:v>
      </x:c>
      <x:c r="D4816" s="6" t="str">
        <x:v>生生之德，品物流形</x:v>
      </x:c>
      <x:c r="E4816" s="7" t="str">
        <x:v>我方角色成为【同袍】时，丹恒•腾荒会为其召唤【龙灵】，【龙灵】初始拥有165点速度。
【龙灵】行动时，解除我方全体的1个负面效果，并提供能够抵消等同于丹恒•腾荒10.9%攻击力+233.75伤害的护盾，持续3回合。丹恒•腾荒和【龙灵】提供的护盾量可以叠加，最高不超过丹恒•腾荒战技提供的护盾量的300%。
丹恒•腾荒或【同袍】陷入无法战斗状态时【龙灵】消失。</x:v>
      </x:c>
      <x:c r="F4816" s="6" t="n">
        <x:v>0</x:v>
      </x:c>
      <x:c r="G4816" s="6" t="n">
        <x:v>0</x:v>
      </x:c>
      <x:c r="H4816" s="6" t="n">
        <x:v>0</x:v>
      </x:c>
      <x:c r="I4816" s="6" t="n">
        <x:v>0</x:v>
      </x:c>
      <x:c r="J4816" s="6" t="str">
        <x:v>[0.109, 233.75, 3, 3, 165, 1]</x:v>
      </x:c>
      <x:c r="K4816" s="7" t="str">
        <x:v>无首段伤害倍率，请覆盖或设为辅助技能</x:v>
      </x:c>
      <x:c r="L4816" s="6" t="str">
        <x:v>https://raw.githubusercontent.com/Mar-7th/StarRailRes/dbe8cdfcfb0bf657b9fe1cf92d5537f118ccb487/index_new/cn/character_skills.json</x:v>
      </x:c>
    </x:row>
    <x:row r="4817" ht="68" customHeight="1">
      <x:c r="A4817" s="6" t="str">
        <x:v>141404_14</x:v>
      </x:c>
      <x:c r="B4817" s="6" t="str">
        <x:v>141404</x:v>
      </x:c>
      <x:c r="C4817" s="6" t="n">
        <x:v>14</x:v>
      </x:c>
      <x:c r="D4817" s="6" t="str">
        <x:v>生生之德，品物流形</x:v>
      </x:c>
      <x:c r="E4817" s="7" t="str">
        <x:v>我方角色成为【同袍】时，丹恒•腾荒会为其召唤【龙灵】，【龙灵】初始拥有165点速度。
【龙灵】行动时，解除我方全体的1个负面效果，并提供能够抵消等同于丹恒•腾荒11.2%攻击力+245伤害的护盾，持续3回合。丹恒•腾荒和【龙灵】提供的护盾量可以叠加，最高不超过丹恒•腾荒战技提供的护盾量的300%。
丹恒•腾荒或【同袍】陷入无法战斗状态时【龙灵】消失。</x:v>
      </x:c>
      <x:c r="F4817" s="6" t="n">
        <x:v>0</x:v>
      </x:c>
      <x:c r="G4817" s="6" t="n">
        <x:v>0</x:v>
      </x:c>
      <x:c r="H4817" s="6" t="n">
        <x:v>0</x:v>
      </x:c>
      <x:c r="I4817" s="6" t="n">
        <x:v>0</x:v>
      </x:c>
      <x:c r="J4817" s="6" t="str">
        <x:v>[0.112, 245, 3, 3, 165, 1]</x:v>
      </x:c>
      <x:c r="K4817" s="7" t="str">
        <x:v>无首段伤害倍率，请覆盖或设为辅助技能</x:v>
      </x:c>
      <x:c r="L4817" s="6" t="str">
        <x:v>https://raw.githubusercontent.com/Mar-7th/StarRailRes/dbe8cdfcfb0bf657b9fe1cf92d5537f118ccb487/index_new/cn/character_skills.json</x:v>
      </x:c>
    </x:row>
    <x:row r="4818" ht="83" customHeight="1">
      <x:c r="A4818" s="6" t="str">
        <x:v>141404_15</x:v>
      </x:c>
      <x:c r="B4818" s="6" t="str">
        <x:v>141404</x:v>
      </x:c>
      <x:c r="C4818" s="6" t="n">
        <x:v>15</x:v>
      </x:c>
      <x:c r="D4818" s="6" t="str">
        <x:v>生生之德，品物流形</x:v>
      </x:c>
      <x:c r="E4818" s="7" t="str">
        <x:v>我方角色成为【同袍】时，丹恒•腾荒会为其召唤【龙灵】，【龙灵】初始拥有165点速度。
【龙灵】行动时，解除我方全体的1个负面效果，并提供能够抵消等同于丹恒•腾荒11.5%攻击力+256.25伤害的护盾，持续3回合。丹恒•腾荒和【龙灵】提供的护盾量可以叠加，最高不超过丹恒•腾荒战技提供的护盾量的300%。
丹恒•腾荒或【同袍】陷入无法战斗状态时【龙灵】消失。</x:v>
      </x:c>
      <x:c r="F4818" s="6" t="n">
        <x:v>0</x:v>
      </x:c>
      <x:c r="G4818" s="6" t="n">
        <x:v>0</x:v>
      </x:c>
      <x:c r="H4818" s="6" t="n">
        <x:v>0</x:v>
      </x:c>
      <x:c r="I4818" s="6" t="n">
        <x:v>0</x:v>
      </x:c>
      <x:c r="J4818" s="6" t="str">
        <x:v>[0.115, 256.25, 3, 3, 165, 1]</x:v>
      </x:c>
      <x:c r="K4818" s="7" t="str">
        <x:v>无首段伤害倍率，请覆盖或设为辅助技能</x:v>
      </x:c>
      <x:c r="L4818" s="6" t="str">
        <x:v>https://raw.githubusercontent.com/Mar-7th/StarRailRes/dbe8cdfcfb0bf657b9fe1cf92d5537f118ccb487/index_new/cn/character_skills.json</x:v>
      </x:c>
    </x:row>
    <x:row r="4819" ht="20" customHeight="1">
      <x:c r="A4819" s="6" t="str">
        <x:v>141406_1</x:v>
      </x:c>
      <x:c r="B4819" s="6" t="str">
        <x:v>141406</x:v>
      </x:c>
      <x:c r="C4819" s="6" t="n">
        <x:v>1</x:v>
      </x:c>
      <x:c r="D4819" s="6" t="str">
        <x:v>攻击</x:v>
      </x:c>
      <x:c r="E4819" s="7" t="str">
        <x:v>攻击敌人，进入战斗后削弱敌方目标对应属性韧性。</x:v>
      </x:c>
      <x:c r="F4819" s="6" t="n">
        <x:v>0</x:v>
      </x:c>
      <x:c r="G4819" s="6" t="n">
        <x:v>0</x:v>
      </x:c>
      <x:c r="H4819" s="6" t="n">
        <x:v>0</x:v>
      </x:c>
      <x:c r="I4819" s="6" t="n">
        <x:v>0</x:v>
      </x:c>
      <x:c r="J4819" s="6" t="str">
        <x:v>[]</x:v>
      </x:c>
      <x:c r="K4819" s="7" t="str">
        <x:v>缺少结构化参数，必须覆盖</x:v>
      </x:c>
      <x:c r="L4819" s="6" t="str">
        <x:v>https://raw.githubusercontent.com/Mar-7th/StarRailRes/dbe8cdfcfb0bf657b9fe1cf92d5537f118ccb487/index_new/cn/character_skills.json</x:v>
      </x:c>
    </x:row>
    <x:row r="4820" ht="53" customHeight="1">
      <x:c r="A4820" s="6" t="str">
        <x:v>141407_1</x:v>
      </x:c>
      <x:c r="B4820" s="6" t="str">
        <x:v>141407</x:v>
      </x:c>
      <x:c r="C4820" s="6" t="n">
        <x:v>1</x:v>
      </x:c>
      <x:c r="D4820" s="6" t="str">
        <x:v>地坼</x:v>
      </x:c>
      <x:c r="E4820" s="7" t="str">
        <x:v>使用秘技后获得【同袍】并使一定区域内的敌人陷入10秒的晕眩状态，晕眩状态下敌人不会主动攻击我方目标。
切换行动角色时【同袍】转移至当前行动角色。下一次战斗开始时自动对持有【同袍】的角色施放1次战技，此次战技不消耗战技点。</x:v>
      </x:c>
      <x:c r="F4820" s="6" t="n">
        <x:v>0</x:v>
      </x:c>
      <x:c r="G4820" s="6" t="n">
        <x:v>0</x:v>
      </x:c>
      <x:c r="H4820" s="6" t="n">
        <x:v>0</x:v>
      </x:c>
      <x:c r="I4820" s="6" t="n">
        <x:v>0</x:v>
      </x:c>
      <x:c r="J4820" s="6" t="str">
        <x:v>[10]</x:v>
      </x:c>
      <x:c r="K4820" s="7" t="str">
        <x:v>无首段伤害倍率，请覆盖或设为辅助技能</x:v>
      </x:c>
      <x:c r="L4820" s="6" t="str">
        <x:v>https://raw.githubusercontent.com/Mar-7th/StarRailRes/dbe8cdfcfb0bf657b9fe1cf92d5537f118ccb487/index_new/cn/character_skills.json</x:v>
      </x:c>
    </x:row>
    <x:row r="4821" ht="20" customHeight="1">
      <x:c r="A4821" s="6" t="str">
        <x:v>141501_1</x:v>
      </x:c>
      <x:c r="B4821" s="6" t="str">
        <x:v>141501</x:v>
      </x:c>
      <x:c r="C4821" s="6" t="n">
        <x:v>1</x:v>
      </x:c>
      <x:c r="D4821" s="6" t="str">
        <x:v>看，希望的起始！</x:v>
      </x:c>
      <x:c r="E4821" s="7" t="str">
        <x:v>获得1点【追忆】并对指定敌方单体造成等同于昔涟25%生命上限的冰属性伤害。</x:v>
      </x:c>
      <x:c r="F4821" s="6" t="n">
        <x:v>0</x:v>
      </x:c>
      <x:c r="G4821" s="6" t="n">
        <x:v>0.25</x:v>
      </x:c>
      <x:c r="H4821" s="6" t="n">
        <x:v>0</x:v>
      </x:c>
      <x:c r="I4821" s="6" t="n">
        <x:v>0</x:v>
      </x:c>
      <x:c r="J4821" s="6" t="str">
        <x:v>[0.25, 1]</x:v>
      </x:c>
      <x:c r="K4821" s="7" t="str">
        <x:v>需确认条件及分段</x:v>
      </x:c>
      <x:c r="L4821" s="6" t="str">
        <x:v>https://raw.githubusercontent.com/Mar-7th/StarRailRes/dbe8cdfcfb0bf657b9fe1cf92d5537f118ccb487/index_new/cn/character_skills.json</x:v>
      </x:c>
    </x:row>
    <x:row r="4822" ht="20" customHeight="1">
      <x:c r="A4822" s="6" t="str">
        <x:v>141501_2</x:v>
      </x:c>
      <x:c r="B4822" s="6" t="str">
        <x:v>141501</x:v>
      </x:c>
      <x:c r="C4822" s="6" t="n">
        <x:v>2</x:v>
      </x:c>
      <x:c r="D4822" s="6" t="str">
        <x:v>看，希望的起始！</x:v>
      </x:c>
      <x:c r="E4822" s="7" t="str">
        <x:v>获得1点【追忆】并对指定敌方单体造成等同于昔涟30%生命上限的冰属性伤害。</x:v>
      </x:c>
      <x:c r="F4822" s="6" t="n">
        <x:v>0</x:v>
      </x:c>
      <x:c r="G4822" s="6" t="n">
        <x:v>0.3</x:v>
      </x:c>
      <x:c r="H4822" s="6" t="n">
        <x:v>0</x:v>
      </x:c>
      <x:c r="I4822" s="6" t="n">
        <x:v>0</x:v>
      </x:c>
      <x:c r="J4822" s="6" t="str">
        <x:v>[0.3, 1]</x:v>
      </x:c>
      <x:c r="K4822" s="7" t="str">
        <x:v>需确认条件及分段</x:v>
      </x:c>
      <x:c r="L4822" s="6" t="str">
        <x:v>https://raw.githubusercontent.com/Mar-7th/StarRailRes/dbe8cdfcfb0bf657b9fe1cf92d5537f118ccb487/index_new/cn/character_skills.json</x:v>
      </x:c>
    </x:row>
    <x:row r="4823" ht="20" customHeight="1">
      <x:c r="A4823" s="6" t="str">
        <x:v>141501_3</x:v>
      </x:c>
      <x:c r="B4823" s="6" t="str">
        <x:v>141501</x:v>
      </x:c>
      <x:c r="C4823" s="6" t="n">
        <x:v>3</x:v>
      </x:c>
      <x:c r="D4823" s="6" t="str">
        <x:v>看，希望的起始！</x:v>
      </x:c>
      <x:c r="E4823" s="7" t="str">
        <x:v>获得1点【追忆】并对指定敌方单体造成等同于昔涟35%生命上限的冰属性伤害。</x:v>
      </x:c>
      <x:c r="F4823" s="6" t="n">
        <x:v>0</x:v>
      </x:c>
      <x:c r="G4823" s="6" t="n">
        <x:v>0.35</x:v>
      </x:c>
      <x:c r="H4823" s="6" t="n">
        <x:v>0</x:v>
      </x:c>
      <x:c r="I4823" s="6" t="n">
        <x:v>0</x:v>
      </x:c>
      <x:c r="J4823" s="6" t="str">
        <x:v>[0.35, 1]</x:v>
      </x:c>
      <x:c r="K4823" s="7" t="str">
        <x:v>需确认条件及分段</x:v>
      </x:c>
      <x:c r="L4823" s="6" t="str">
        <x:v>https://raw.githubusercontent.com/Mar-7th/StarRailRes/dbe8cdfcfb0bf657b9fe1cf92d5537f118ccb487/index_new/cn/character_skills.json</x:v>
      </x:c>
    </x:row>
    <x:row r="4824" ht="20" customHeight="1">
      <x:c r="A4824" s="6" t="str">
        <x:v>141501_4</x:v>
      </x:c>
      <x:c r="B4824" s="6" t="str">
        <x:v>141501</x:v>
      </x:c>
      <x:c r="C4824" s="6" t="n">
        <x:v>4</x:v>
      </x:c>
      <x:c r="D4824" s="6" t="str">
        <x:v>看，希望的起始！</x:v>
      </x:c>
      <x:c r="E4824" s="7" t="str">
        <x:v>获得1点【追忆】并对指定敌方单体造成等同于昔涟40%生命上限的冰属性伤害。</x:v>
      </x:c>
      <x:c r="F4824" s="6" t="n">
        <x:v>0</x:v>
      </x:c>
      <x:c r="G4824" s="6" t="n">
        <x:v>0.4</x:v>
      </x:c>
      <x:c r="H4824" s="6" t="n">
        <x:v>0</x:v>
      </x:c>
      <x:c r="I4824" s="6" t="n">
        <x:v>0</x:v>
      </x:c>
      <x:c r="J4824" s="6" t="str">
        <x:v>[0.4, 1]</x:v>
      </x:c>
      <x:c r="K4824" s="7" t="str">
        <x:v>需确认条件及分段</x:v>
      </x:c>
      <x:c r="L4824" s="6" t="str">
        <x:v>https://raw.githubusercontent.com/Mar-7th/StarRailRes/dbe8cdfcfb0bf657b9fe1cf92d5537f118ccb487/index_new/cn/character_skills.json</x:v>
      </x:c>
    </x:row>
    <x:row r="4825" ht="20" customHeight="1">
      <x:c r="A4825" s="6" t="str">
        <x:v>141501_5</x:v>
      </x:c>
      <x:c r="B4825" s="6" t="str">
        <x:v>141501</x:v>
      </x:c>
      <x:c r="C4825" s="6" t="n">
        <x:v>5</x:v>
      </x:c>
      <x:c r="D4825" s="6" t="str">
        <x:v>看，希望的起始！</x:v>
      </x:c>
      <x:c r="E4825" s="7" t="str">
        <x:v>获得1点【追忆】并对指定敌方单体造成等同于昔涟45%生命上限的冰属性伤害。</x:v>
      </x:c>
      <x:c r="F4825" s="6" t="n">
        <x:v>0</x:v>
      </x:c>
      <x:c r="G4825" s="6" t="n">
        <x:v>0.45</x:v>
      </x:c>
      <x:c r="H4825" s="6" t="n">
        <x:v>0</x:v>
      </x:c>
      <x:c r="I4825" s="6" t="n">
        <x:v>0</x:v>
      </x:c>
      <x:c r="J4825" s="6" t="str">
        <x:v>[0.45, 1]</x:v>
      </x:c>
      <x:c r="K4825" s="7" t="str">
        <x:v>需确认条件及分段</x:v>
      </x:c>
      <x:c r="L4825" s="6" t="str">
        <x:v>https://raw.githubusercontent.com/Mar-7th/StarRailRes/dbe8cdfcfb0bf657b9fe1cf92d5537f118ccb487/index_new/cn/character_skills.json</x:v>
      </x:c>
    </x:row>
    <x:row r="4826" ht="20" customHeight="1">
      <x:c r="A4826" s="6" t="str">
        <x:v>141501_6</x:v>
      </x:c>
      <x:c r="B4826" s="6" t="str">
        <x:v>141501</x:v>
      </x:c>
      <x:c r="C4826" s="6" t="n">
        <x:v>6</x:v>
      </x:c>
      <x:c r="D4826" s="6" t="str">
        <x:v>看，希望的起始！</x:v>
      </x:c>
      <x:c r="E4826" s="7" t="str">
        <x:v>获得1点【追忆】并对指定敌方单体造成等同于昔涟50%生命上限的冰属性伤害。</x:v>
      </x:c>
      <x:c r="F4826" s="6" t="n">
        <x:v>0</x:v>
      </x:c>
      <x:c r="G4826" s="6" t="n">
        <x:v>0.5</x:v>
      </x:c>
      <x:c r="H4826" s="6" t="n">
        <x:v>0</x:v>
      </x:c>
      <x:c r="I4826" s="6" t="n">
        <x:v>0</x:v>
      </x:c>
      <x:c r="J4826" s="6" t="str">
        <x:v>[0.5, 1]</x:v>
      </x:c>
      <x:c r="K4826" s="7" t="str">
        <x:v>需确认条件及分段</x:v>
      </x:c>
      <x:c r="L4826" s="6" t="str">
        <x:v>https://raw.githubusercontent.com/Mar-7th/StarRailRes/dbe8cdfcfb0bf657b9fe1cf92d5537f118ccb487/index_new/cn/character_skills.json</x:v>
      </x:c>
    </x:row>
    <x:row r="4827" ht="20" customHeight="1">
      <x:c r="A4827" s="6" t="str">
        <x:v>141501_7</x:v>
      </x:c>
      <x:c r="B4827" s="6" t="str">
        <x:v>141501</x:v>
      </x:c>
      <x:c r="C4827" s="6" t="n">
        <x:v>7</x:v>
      </x:c>
      <x:c r="D4827" s="6" t="str">
        <x:v>看，希望的起始！</x:v>
      </x:c>
      <x:c r="E4827" s="7" t="str">
        <x:v>获得1点【追忆】并对指定敌方单体造成等同于昔涟55%生命上限的冰属性伤害。</x:v>
      </x:c>
      <x:c r="F4827" s="6" t="n">
        <x:v>0</x:v>
      </x:c>
      <x:c r="G4827" s="6" t="n">
        <x:v>0.55</x:v>
      </x:c>
      <x:c r="H4827" s="6" t="n">
        <x:v>0</x:v>
      </x:c>
      <x:c r="I4827" s="6" t="n">
        <x:v>0</x:v>
      </x:c>
      <x:c r="J4827" s="6" t="str">
        <x:v>[0.55, 1]</x:v>
      </x:c>
      <x:c r="K4827" s="7" t="str">
        <x:v>需确认条件及分段</x:v>
      </x:c>
      <x:c r="L4827" s="6" t="str">
        <x:v>https://raw.githubusercontent.com/Mar-7th/StarRailRes/dbe8cdfcfb0bf657b9fe1cf92d5537f118ccb487/index_new/cn/character_skills.json</x:v>
      </x:c>
    </x:row>
    <x:row r="4828" ht="20" customHeight="1">
      <x:c r="A4828" s="6" t="str">
        <x:v>141501_8</x:v>
      </x:c>
      <x:c r="B4828" s="6" t="str">
        <x:v>141501</x:v>
      </x:c>
      <x:c r="C4828" s="6" t="n">
        <x:v>8</x:v>
      </x:c>
      <x:c r="D4828" s="6" t="str">
        <x:v>看，希望的起始！</x:v>
      </x:c>
      <x:c r="E4828" s="7" t="str">
        <x:v>获得1点【追忆】并对指定敌方单体造成等同于昔涟60%生命上限的冰属性伤害。</x:v>
      </x:c>
      <x:c r="F4828" s="6" t="n">
        <x:v>0</x:v>
      </x:c>
      <x:c r="G4828" s="6" t="n">
        <x:v>0.6</x:v>
      </x:c>
      <x:c r="H4828" s="6" t="n">
        <x:v>0</x:v>
      </x:c>
      <x:c r="I4828" s="6" t="n">
        <x:v>0</x:v>
      </x:c>
      <x:c r="J4828" s="6" t="str">
        <x:v>[0.6, 1]</x:v>
      </x:c>
      <x:c r="K4828" s="7" t="str">
        <x:v>需确认条件及分段</x:v>
      </x:c>
      <x:c r="L4828" s="6" t="str">
        <x:v>https://raw.githubusercontent.com/Mar-7th/StarRailRes/dbe8cdfcfb0bf657b9fe1cf92d5537f118ccb487/index_new/cn/character_skills.json</x:v>
      </x:c>
    </x:row>
    <x:row r="4829" ht="20" customHeight="1">
      <x:c r="A4829" s="6" t="str">
        <x:v>141501_9</x:v>
      </x:c>
      <x:c r="B4829" s="6" t="str">
        <x:v>141501</x:v>
      </x:c>
      <x:c r="C4829" s="6" t="n">
        <x:v>9</x:v>
      </x:c>
      <x:c r="D4829" s="6" t="str">
        <x:v>看，希望的起始！</x:v>
      </x:c>
      <x:c r="E4829" s="7" t="str">
        <x:v>获得1点【追忆】并对指定敌方单体造成等同于昔涟65%生命上限的冰属性伤害。</x:v>
      </x:c>
      <x:c r="F4829" s="6" t="n">
        <x:v>0</x:v>
      </x:c>
      <x:c r="G4829" s="6" t="n">
        <x:v>0.65</x:v>
      </x:c>
      <x:c r="H4829" s="6" t="n">
        <x:v>0</x:v>
      </x:c>
      <x:c r="I4829" s="6" t="n">
        <x:v>0</x:v>
      </x:c>
      <x:c r="J4829" s="6" t="str">
        <x:v>[0.65, 1]</x:v>
      </x:c>
      <x:c r="K4829" s="7" t="str">
        <x:v>需确认条件及分段</x:v>
      </x:c>
      <x:c r="L4829" s="6" t="str">
        <x:v>https://raw.githubusercontent.com/Mar-7th/StarRailRes/dbe8cdfcfb0bf657b9fe1cf92d5537f118ccb487/index_new/cn/character_skills.json</x:v>
      </x:c>
    </x:row>
    <x:row r="4830" ht="20" customHeight="1">
      <x:c r="A4830" s="6" t="str">
        <x:v>141501_10</x:v>
      </x:c>
      <x:c r="B4830" s="6" t="str">
        <x:v>141501</x:v>
      </x:c>
      <x:c r="C4830" s="6" t="n">
        <x:v>10</x:v>
      </x:c>
      <x:c r="D4830" s="6" t="str">
        <x:v>看，希望的起始！</x:v>
      </x:c>
      <x:c r="E4830" s="7" t="str">
        <x:v>获得1点【追忆】并对指定敌方单体造成等同于昔涟70%生命上限的冰属性伤害。</x:v>
      </x:c>
      <x:c r="F4830" s="6" t="n">
        <x:v>0</x:v>
      </x:c>
      <x:c r="G4830" s="6" t="n">
        <x:v>0.7</x:v>
      </x:c>
      <x:c r="H4830" s="6" t="n">
        <x:v>0</x:v>
      </x:c>
      <x:c r="I4830" s="6" t="n">
        <x:v>0</x:v>
      </x:c>
      <x:c r="J4830" s="6" t="str">
        <x:v>[0.7, 1]</x:v>
      </x:c>
      <x:c r="K4830" s="7" t="str">
        <x:v>需确认条件及分段</x:v>
      </x:c>
      <x:c r="L4830" s="6" t="str">
        <x:v>https://raw.githubusercontent.com/Mar-7th/StarRailRes/dbe8cdfcfb0bf657b9fe1cf92d5537f118ccb487/index_new/cn/character_skills.json</x:v>
      </x:c>
    </x:row>
    <x:row r="4831" ht="53" customHeight="1">
      <x:c r="A4831" s="6" t="str">
        <x:v>141502_1</x:v>
      </x:c>
      <x:c r="B4831" s="6" t="str">
        <x:v>141502</x:v>
      </x:c>
      <x:c r="C4831" s="6" t="n">
        <x:v>1</x:v>
      </x:c>
      <x:c r="D4831" s="6" t="str">
        <x:v>盛放吧，来世的乐土</x:v>
      </x:c>
      <x:c r="E4831" s="7" t="str">
        <x:v>获得3点【追忆】并展开结界，持续2回合，昔涟每回合开始时结界持续回合数减1。结界持续期间，我方全体目标每造成1次伤害，都会再额外造成1次等同于原伤害12%的真实伤害。当昔涟陷入无法战斗状态时，结界也会被解除。</x:v>
      </x:c>
      <x:c r="F4831" s="6" t="n">
        <x:v>0</x:v>
      </x:c>
      <x:c r="G4831" s="6" t="n">
        <x:v>0</x:v>
      </x:c>
      <x:c r="H4831" s="6" t="n">
        <x:v>0</x:v>
      </x:c>
      <x:c r="I4831" s="6" t="n">
        <x:v>0</x:v>
      </x:c>
      <x:c r="J4831" s="6" t="str">
        <x:v>[0.12, 2, 3]</x:v>
      </x:c>
      <x:c r="K4831" s="7" t="str">
        <x:v>无首段伤害倍率，请覆盖或设为辅助技能</x:v>
      </x:c>
      <x:c r="L4831" s="6" t="str">
        <x:v>https://raw.githubusercontent.com/Mar-7th/StarRailRes/dbe8cdfcfb0bf657b9fe1cf92d5537f118ccb487/index_new/cn/character_skills.json</x:v>
      </x:c>
    </x:row>
    <x:row r="4832" ht="53" customHeight="1">
      <x:c r="A4832" s="6" t="str">
        <x:v>141502_2</x:v>
      </x:c>
      <x:c r="B4832" s="6" t="str">
        <x:v>141502</x:v>
      </x:c>
      <x:c r="C4832" s="6" t="n">
        <x:v>2</x:v>
      </x:c>
      <x:c r="D4832" s="6" t="str">
        <x:v>盛放吧，来世的乐土</x:v>
      </x:c>
      <x:c r="E4832" s="7" t="str">
        <x:v>获得3点【追忆】并展开结界，持续2回合，昔涟每回合开始时结界持续回合数减1。结界持续期间，我方全体目标每造成1次伤害，都会再额外造成1次等同于原伤害13.2%的真实伤害。当昔涟陷入无法战斗状态时，结界也会被解除。</x:v>
      </x:c>
      <x:c r="F4832" s="6" t="n">
        <x:v>0</x:v>
      </x:c>
      <x:c r="G4832" s="6" t="n">
        <x:v>0</x:v>
      </x:c>
      <x:c r="H4832" s="6" t="n">
        <x:v>0</x:v>
      </x:c>
      <x:c r="I4832" s="6" t="n">
        <x:v>0</x:v>
      </x:c>
      <x:c r="J4832" s="6" t="str">
        <x:v>[0.132, 2, 3]</x:v>
      </x:c>
      <x:c r="K4832" s="7" t="str">
        <x:v>无首段伤害倍率，请覆盖或设为辅助技能</x:v>
      </x:c>
      <x:c r="L4832" s="6" t="str">
        <x:v>https://raw.githubusercontent.com/Mar-7th/StarRailRes/dbe8cdfcfb0bf657b9fe1cf92d5537f118ccb487/index_new/cn/character_skills.json</x:v>
      </x:c>
    </x:row>
    <x:row r="4833" ht="53" customHeight="1">
      <x:c r="A4833" s="6" t="str">
        <x:v>141502_3</x:v>
      </x:c>
      <x:c r="B4833" s="6" t="str">
        <x:v>141502</x:v>
      </x:c>
      <x:c r="C4833" s="6" t="n">
        <x:v>3</x:v>
      </x:c>
      <x:c r="D4833" s="6" t="str">
        <x:v>盛放吧，来世的乐土</x:v>
      </x:c>
      <x:c r="E4833" s="7" t="str">
        <x:v>获得3点【追忆】并展开结界，持续2回合，昔涟每回合开始时结界持续回合数减1。结界持续期间，我方全体目标每造成1次伤害，都会再额外造成1次等同于原伤害14.4%的真实伤害。当昔涟陷入无法战斗状态时，结界也会被解除。</x:v>
      </x:c>
      <x:c r="F4833" s="6" t="n">
        <x:v>0</x:v>
      </x:c>
      <x:c r="G4833" s="6" t="n">
        <x:v>0</x:v>
      </x:c>
      <x:c r="H4833" s="6" t="n">
        <x:v>0</x:v>
      </x:c>
      <x:c r="I4833" s="6" t="n">
        <x:v>0</x:v>
      </x:c>
      <x:c r="J4833" s="6" t="str">
        <x:v>[0.144, 2, 3]</x:v>
      </x:c>
      <x:c r="K4833" s="7" t="str">
        <x:v>无首段伤害倍率，请覆盖或设为辅助技能</x:v>
      </x:c>
      <x:c r="L4833" s="6" t="str">
        <x:v>https://raw.githubusercontent.com/Mar-7th/StarRailRes/dbe8cdfcfb0bf657b9fe1cf92d5537f118ccb487/index_new/cn/character_skills.json</x:v>
      </x:c>
    </x:row>
    <x:row r="4834" ht="53" customHeight="1">
      <x:c r="A4834" s="6" t="str">
        <x:v>141502_4</x:v>
      </x:c>
      <x:c r="B4834" s="6" t="str">
        <x:v>141502</x:v>
      </x:c>
      <x:c r="C4834" s="6" t="n">
        <x:v>4</x:v>
      </x:c>
      <x:c r="D4834" s="6" t="str">
        <x:v>盛放吧，来世的乐土</x:v>
      </x:c>
      <x:c r="E4834" s="7" t="str">
        <x:v>获得3点【追忆】并展开结界，持续2回合，昔涟每回合开始时结界持续回合数减1。结界持续期间，我方全体目标每造成1次伤害，都会再额外造成1次等同于原伤害15.6%的真实伤害。当昔涟陷入无法战斗状态时，结界也会被解除。</x:v>
      </x:c>
      <x:c r="F4834" s="6" t="n">
        <x:v>0</x:v>
      </x:c>
      <x:c r="G4834" s="6" t="n">
        <x:v>0</x:v>
      </x:c>
      <x:c r="H4834" s="6" t="n">
        <x:v>0</x:v>
      </x:c>
      <x:c r="I4834" s="6" t="n">
        <x:v>0</x:v>
      </x:c>
      <x:c r="J4834" s="6" t="str">
        <x:v>[0.156, 2, 3]</x:v>
      </x:c>
      <x:c r="K4834" s="7" t="str">
        <x:v>无首段伤害倍率，请覆盖或设为辅助技能</x:v>
      </x:c>
      <x:c r="L4834" s="6" t="str">
        <x:v>https://raw.githubusercontent.com/Mar-7th/StarRailRes/dbe8cdfcfb0bf657b9fe1cf92d5537f118ccb487/index_new/cn/character_skills.json</x:v>
      </x:c>
    </x:row>
    <x:row r="4835" ht="53" customHeight="1">
      <x:c r="A4835" s="6" t="str">
        <x:v>141502_5</x:v>
      </x:c>
      <x:c r="B4835" s="6" t="str">
        <x:v>141502</x:v>
      </x:c>
      <x:c r="C4835" s="6" t="n">
        <x:v>5</x:v>
      </x:c>
      <x:c r="D4835" s="6" t="str">
        <x:v>盛放吧，来世的乐土</x:v>
      </x:c>
      <x:c r="E4835" s="7" t="str">
        <x:v>获得3点【追忆】并展开结界，持续2回合，昔涟每回合开始时结界持续回合数减1。结界持续期间，我方全体目标每造成1次伤害，都会再额外造成1次等同于原伤害16.8%的真实伤害。当昔涟陷入无法战斗状态时，结界也会被解除。</x:v>
      </x:c>
      <x:c r="F4835" s="6" t="n">
        <x:v>0</x:v>
      </x:c>
      <x:c r="G4835" s="6" t="n">
        <x:v>0</x:v>
      </x:c>
      <x:c r="H4835" s="6" t="n">
        <x:v>0</x:v>
      </x:c>
      <x:c r="I4835" s="6" t="n">
        <x:v>0</x:v>
      </x:c>
      <x:c r="J4835" s="6" t="str">
        <x:v>[0.168, 2, 3]</x:v>
      </x:c>
      <x:c r="K4835" s="7" t="str">
        <x:v>无首段伤害倍率，请覆盖或设为辅助技能</x:v>
      </x:c>
      <x:c r="L4835" s="6" t="str">
        <x:v>https://raw.githubusercontent.com/Mar-7th/StarRailRes/dbe8cdfcfb0bf657b9fe1cf92d5537f118ccb487/index_new/cn/character_skills.json</x:v>
      </x:c>
    </x:row>
    <x:row r="4836" ht="53" customHeight="1">
      <x:c r="A4836" s="6" t="str">
        <x:v>141502_6</x:v>
      </x:c>
      <x:c r="B4836" s="6" t="str">
        <x:v>141502</x:v>
      </x:c>
      <x:c r="C4836" s="6" t="n">
        <x:v>6</x:v>
      </x:c>
      <x:c r="D4836" s="6" t="str">
        <x:v>盛放吧，来世的乐土</x:v>
      </x:c>
      <x:c r="E4836" s="7" t="str">
        <x:v>获得3点【追忆】并展开结界，持续2回合，昔涟每回合开始时结界持续回合数减1。结界持续期间，我方全体目标每造成1次伤害，都会再额外造成1次等同于原伤害18%的真实伤害。当昔涟陷入无法战斗状态时，结界也会被解除。</x:v>
      </x:c>
      <x:c r="F4836" s="6" t="n">
        <x:v>0</x:v>
      </x:c>
      <x:c r="G4836" s="6" t="n">
        <x:v>0</x:v>
      </x:c>
      <x:c r="H4836" s="6" t="n">
        <x:v>0</x:v>
      </x:c>
      <x:c r="I4836" s="6" t="n">
        <x:v>0</x:v>
      </x:c>
      <x:c r="J4836" s="6" t="str">
        <x:v>[0.18, 2, 3]</x:v>
      </x:c>
      <x:c r="K4836" s="7" t="str">
        <x:v>无首段伤害倍率，请覆盖或设为辅助技能</x:v>
      </x:c>
      <x:c r="L4836" s="6" t="str">
        <x:v>https://raw.githubusercontent.com/Mar-7th/StarRailRes/dbe8cdfcfb0bf657b9fe1cf92d5537f118ccb487/index_new/cn/character_skills.json</x:v>
      </x:c>
    </x:row>
    <x:row r="4837" ht="53" customHeight="1">
      <x:c r="A4837" s="6" t="str">
        <x:v>141502_7</x:v>
      </x:c>
      <x:c r="B4837" s="6" t="str">
        <x:v>141502</x:v>
      </x:c>
      <x:c r="C4837" s="6" t="n">
        <x:v>7</x:v>
      </x:c>
      <x:c r="D4837" s="6" t="str">
        <x:v>盛放吧，来世的乐土</x:v>
      </x:c>
      <x:c r="E4837" s="7" t="str">
        <x:v>获得3点【追忆】并展开结界，持续2回合，昔涟每回合开始时结界持续回合数减1。结界持续期间，我方全体目标每造成1次伤害，都会再额外造成1次等同于原伤害19.5%的真实伤害。当昔涟陷入无法战斗状态时，结界也会被解除。</x:v>
      </x:c>
      <x:c r="F4837" s="6" t="n">
        <x:v>0</x:v>
      </x:c>
      <x:c r="G4837" s="6" t="n">
        <x:v>0</x:v>
      </x:c>
      <x:c r="H4837" s="6" t="n">
        <x:v>0</x:v>
      </x:c>
      <x:c r="I4837" s="6" t="n">
        <x:v>0</x:v>
      </x:c>
      <x:c r="J4837" s="6" t="str">
        <x:v>[0.195, 2, 3]</x:v>
      </x:c>
      <x:c r="K4837" s="7" t="str">
        <x:v>无首段伤害倍率，请覆盖或设为辅助技能</x:v>
      </x:c>
      <x:c r="L4837" s="6" t="str">
        <x:v>https://raw.githubusercontent.com/Mar-7th/StarRailRes/dbe8cdfcfb0bf657b9fe1cf92d5537f118ccb487/index_new/cn/character_skills.json</x:v>
      </x:c>
    </x:row>
    <x:row r="4838" ht="53" customHeight="1">
      <x:c r="A4838" s="6" t="str">
        <x:v>141502_8</x:v>
      </x:c>
      <x:c r="B4838" s="6" t="str">
        <x:v>141502</x:v>
      </x:c>
      <x:c r="C4838" s="6" t="n">
        <x:v>8</x:v>
      </x:c>
      <x:c r="D4838" s="6" t="str">
        <x:v>盛放吧，来世的乐土</x:v>
      </x:c>
      <x:c r="E4838" s="7" t="str">
        <x:v>获得3点【追忆】并展开结界，持续2回合，昔涟每回合开始时结界持续回合数减1。结界持续期间，我方全体目标每造成1次伤害，都会再额外造成1次等同于原伤害21%的真实伤害。当昔涟陷入无法战斗状态时，结界也会被解除。</x:v>
      </x:c>
      <x:c r="F4838" s="6" t="n">
        <x:v>0</x:v>
      </x:c>
      <x:c r="G4838" s="6" t="n">
        <x:v>0</x:v>
      </x:c>
      <x:c r="H4838" s="6" t="n">
        <x:v>0</x:v>
      </x:c>
      <x:c r="I4838" s="6" t="n">
        <x:v>0</x:v>
      </x:c>
      <x:c r="J4838" s="6" t="str">
        <x:v>[0.21, 2, 3]</x:v>
      </x:c>
      <x:c r="K4838" s="7" t="str">
        <x:v>无首段伤害倍率，请覆盖或设为辅助技能</x:v>
      </x:c>
      <x:c r="L4838" s="6" t="str">
        <x:v>https://raw.githubusercontent.com/Mar-7th/StarRailRes/dbe8cdfcfb0bf657b9fe1cf92d5537f118ccb487/index_new/cn/character_skills.json</x:v>
      </x:c>
    </x:row>
    <x:row r="4839" ht="53" customHeight="1">
      <x:c r="A4839" s="6" t="str">
        <x:v>141502_9</x:v>
      </x:c>
      <x:c r="B4839" s="6" t="str">
        <x:v>141502</x:v>
      </x:c>
      <x:c r="C4839" s="6" t="n">
        <x:v>9</x:v>
      </x:c>
      <x:c r="D4839" s="6" t="str">
        <x:v>盛放吧，来世的乐土</x:v>
      </x:c>
      <x:c r="E4839" s="7" t="str">
        <x:v>获得3点【追忆】并展开结界，持续2回合，昔涟每回合开始时结界持续回合数减1。结界持续期间，我方全体目标每造成1次伤害，都会再额外造成1次等同于原伤害22.5%的真实伤害。当昔涟陷入无法战斗状态时，结界也会被解除。</x:v>
      </x:c>
      <x:c r="F4839" s="6" t="n">
        <x:v>0</x:v>
      </x:c>
      <x:c r="G4839" s="6" t="n">
        <x:v>0</x:v>
      </x:c>
      <x:c r="H4839" s="6" t="n">
        <x:v>0</x:v>
      </x:c>
      <x:c r="I4839" s="6" t="n">
        <x:v>0</x:v>
      </x:c>
      <x:c r="J4839" s="6" t="str">
        <x:v>[0.225, 2, 3]</x:v>
      </x:c>
      <x:c r="K4839" s="7" t="str">
        <x:v>无首段伤害倍率，请覆盖或设为辅助技能</x:v>
      </x:c>
      <x:c r="L4839" s="6" t="str">
        <x:v>https://raw.githubusercontent.com/Mar-7th/StarRailRes/dbe8cdfcfb0bf657b9fe1cf92d5537f118ccb487/index_new/cn/character_skills.json</x:v>
      </x:c>
    </x:row>
    <x:row r="4840" ht="53" customHeight="1">
      <x:c r="A4840" s="6" t="str">
        <x:v>141502_10</x:v>
      </x:c>
      <x:c r="B4840" s="6" t="str">
        <x:v>141502</x:v>
      </x:c>
      <x:c r="C4840" s="6" t="n">
        <x:v>10</x:v>
      </x:c>
      <x:c r="D4840" s="6" t="str">
        <x:v>盛放吧，来世的乐土</x:v>
      </x:c>
      <x:c r="E4840" s="7" t="str">
        <x:v>获得3点【追忆】并展开结界，持续2回合，昔涟每回合开始时结界持续回合数减1。结界持续期间，我方全体目标每造成1次伤害，都会再额外造成1次等同于原伤害24%的真实伤害。当昔涟陷入无法战斗状态时，结界也会被解除。</x:v>
      </x:c>
      <x:c r="F4840" s="6" t="n">
        <x:v>0</x:v>
      </x:c>
      <x:c r="G4840" s="6" t="n">
        <x:v>0</x:v>
      </x:c>
      <x:c r="H4840" s="6" t="n">
        <x:v>0</x:v>
      </x:c>
      <x:c r="I4840" s="6" t="n">
        <x:v>0</x:v>
      </x:c>
      <x:c r="J4840" s="6" t="str">
        <x:v>[0.24, 2, 3]</x:v>
      </x:c>
      <x:c r="K4840" s="7" t="str">
        <x:v>无首段伤害倍率，请覆盖或设为辅助技能</x:v>
      </x:c>
      <x:c r="L4840" s="6" t="str">
        <x:v>https://raw.githubusercontent.com/Mar-7th/StarRailRes/dbe8cdfcfb0bf657b9fe1cf92d5537f118ccb487/index_new/cn/character_skills.json</x:v>
      </x:c>
    </x:row>
    <x:row r="4841" ht="53" customHeight="1">
      <x:c r="A4841" s="6" t="str">
        <x:v>141502_11</x:v>
      </x:c>
      <x:c r="B4841" s="6" t="str">
        <x:v>141502</x:v>
      </x:c>
      <x:c r="C4841" s="6" t="n">
        <x:v>11</x:v>
      </x:c>
      <x:c r="D4841" s="6" t="str">
        <x:v>盛放吧，来世的乐土</x:v>
      </x:c>
      <x:c r="E4841" s="7" t="str">
        <x:v>获得3点【追忆】并展开结界，持续2回合，昔涟每回合开始时结界持续回合数减1。结界持续期间，我方全体目标每造成1次伤害，都会再额外造成1次等同于原伤害25.2%的真实伤害。当昔涟陷入无法战斗状态时，结界也会被解除。</x:v>
      </x:c>
      <x:c r="F4841" s="6" t="n">
        <x:v>0</x:v>
      </x:c>
      <x:c r="G4841" s="6" t="n">
        <x:v>0</x:v>
      </x:c>
      <x:c r="H4841" s="6" t="n">
        <x:v>0</x:v>
      </x:c>
      <x:c r="I4841" s="6" t="n">
        <x:v>0</x:v>
      </x:c>
      <x:c r="J4841" s="6" t="str">
        <x:v>[0.252, 2, 3]</x:v>
      </x:c>
      <x:c r="K4841" s="7" t="str">
        <x:v>无首段伤害倍率，请覆盖或设为辅助技能</x:v>
      </x:c>
      <x:c r="L4841" s="6" t="str">
        <x:v>https://raw.githubusercontent.com/Mar-7th/StarRailRes/dbe8cdfcfb0bf657b9fe1cf92d5537f118ccb487/index_new/cn/character_skills.json</x:v>
      </x:c>
    </x:row>
    <x:row r="4842" ht="53" customHeight="1">
      <x:c r="A4842" s="6" t="str">
        <x:v>141502_12</x:v>
      </x:c>
      <x:c r="B4842" s="6" t="str">
        <x:v>141502</x:v>
      </x:c>
      <x:c r="C4842" s="6" t="n">
        <x:v>12</x:v>
      </x:c>
      <x:c r="D4842" s="6" t="str">
        <x:v>盛放吧，来世的乐土</x:v>
      </x:c>
      <x:c r="E4842" s="7" t="str">
        <x:v>获得3点【追忆】并展开结界，持续2回合，昔涟每回合开始时结界持续回合数减1。结界持续期间，我方全体目标每造成1次伤害，都会再额外造成1次等同于原伤害26.4%的真实伤害。当昔涟陷入无法战斗状态时，结界也会被解除。</x:v>
      </x:c>
      <x:c r="F4842" s="6" t="n">
        <x:v>0</x:v>
      </x:c>
      <x:c r="G4842" s="6" t="n">
        <x:v>0</x:v>
      </x:c>
      <x:c r="H4842" s="6" t="n">
        <x:v>0</x:v>
      </x:c>
      <x:c r="I4842" s="6" t="n">
        <x:v>0</x:v>
      </x:c>
      <x:c r="J4842" s="6" t="str">
        <x:v>[0.264, 2, 3]</x:v>
      </x:c>
      <x:c r="K4842" s="7" t="str">
        <x:v>无首段伤害倍率，请覆盖或设为辅助技能</x:v>
      </x:c>
      <x:c r="L4842" s="6" t="str">
        <x:v>https://raw.githubusercontent.com/Mar-7th/StarRailRes/dbe8cdfcfb0bf657b9fe1cf92d5537f118ccb487/index_new/cn/character_skills.json</x:v>
      </x:c>
    </x:row>
    <x:row r="4843" ht="53" customHeight="1">
      <x:c r="A4843" s="6" t="str">
        <x:v>141502_13</x:v>
      </x:c>
      <x:c r="B4843" s="6" t="str">
        <x:v>141502</x:v>
      </x:c>
      <x:c r="C4843" s="6" t="n">
        <x:v>13</x:v>
      </x:c>
      <x:c r="D4843" s="6" t="str">
        <x:v>盛放吧，来世的乐土</x:v>
      </x:c>
      <x:c r="E4843" s="7" t="str">
        <x:v>获得3点【追忆】并展开结界，持续2回合，昔涟每回合开始时结界持续回合数减1。结界持续期间，我方全体目标每造成1次伤害，都会再额外造成1次等同于原伤害27.6%的真实伤害。当昔涟陷入无法战斗状态时，结界也会被解除。</x:v>
      </x:c>
      <x:c r="F4843" s="6" t="n">
        <x:v>0</x:v>
      </x:c>
      <x:c r="G4843" s="6" t="n">
        <x:v>0</x:v>
      </x:c>
      <x:c r="H4843" s="6" t="n">
        <x:v>0</x:v>
      </x:c>
      <x:c r="I4843" s="6" t="n">
        <x:v>0</x:v>
      </x:c>
      <x:c r="J4843" s="6" t="str">
        <x:v>[0.276, 2, 3]</x:v>
      </x:c>
      <x:c r="K4843" s="7" t="str">
        <x:v>无首段伤害倍率，请覆盖或设为辅助技能</x:v>
      </x:c>
      <x:c r="L4843" s="6" t="str">
        <x:v>https://raw.githubusercontent.com/Mar-7th/StarRailRes/dbe8cdfcfb0bf657b9fe1cf92d5537f118ccb487/index_new/cn/character_skills.json</x:v>
      </x:c>
    </x:row>
    <x:row r="4844" ht="53" customHeight="1">
      <x:c r="A4844" s="6" t="str">
        <x:v>141502_14</x:v>
      </x:c>
      <x:c r="B4844" s="6" t="str">
        <x:v>141502</x:v>
      </x:c>
      <x:c r="C4844" s="6" t="n">
        <x:v>14</x:v>
      </x:c>
      <x:c r="D4844" s="6" t="str">
        <x:v>盛放吧，来世的乐土</x:v>
      </x:c>
      <x:c r="E4844" s="7" t="str">
        <x:v>获得3点【追忆】并展开结界，持续2回合，昔涟每回合开始时结界持续回合数减1。结界持续期间，我方全体目标每造成1次伤害，都会再额外造成1次等同于原伤害28.8%的真实伤害。当昔涟陷入无法战斗状态时，结界也会被解除。</x:v>
      </x:c>
      <x:c r="F4844" s="6" t="n">
        <x:v>0</x:v>
      </x:c>
      <x:c r="G4844" s="6" t="n">
        <x:v>0</x:v>
      </x:c>
      <x:c r="H4844" s="6" t="n">
        <x:v>0</x:v>
      </x:c>
      <x:c r="I4844" s="6" t="n">
        <x:v>0</x:v>
      </x:c>
      <x:c r="J4844" s="6" t="str">
        <x:v>[0.288, 2, 3]</x:v>
      </x:c>
      <x:c r="K4844" s="7" t="str">
        <x:v>无首段伤害倍率，请覆盖或设为辅助技能</x:v>
      </x:c>
      <x:c r="L4844" s="6" t="str">
        <x:v>https://raw.githubusercontent.com/Mar-7th/StarRailRes/dbe8cdfcfb0bf657b9fe1cf92d5537f118ccb487/index_new/cn/character_skills.json</x:v>
      </x:c>
    </x:row>
    <x:row r="4845" ht="53" customHeight="1">
      <x:c r="A4845" s="6" t="str">
        <x:v>141502_15</x:v>
      </x:c>
      <x:c r="B4845" s="6" t="str">
        <x:v>141502</x:v>
      </x:c>
      <x:c r="C4845" s="6" t="n">
        <x:v>15</x:v>
      </x:c>
      <x:c r="D4845" s="6" t="str">
        <x:v>盛放吧，来世的乐土</x:v>
      </x:c>
      <x:c r="E4845" s="7" t="str">
        <x:v>获得3点【追忆】并展开结界，持续2回合，昔涟每回合开始时结界持续回合数减1。结界持续期间，我方全体目标每造成1次伤害，都会再额外造成1次等同于原伤害30%的真实伤害。当昔涟陷入无法战斗状态时，结界也会被解除。</x:v>
      </x:c>
      <x:c r="F4845" s="6" t="n">
        <x:v>0</x:v>
      </x:c>
      <x:c r="G4845" s="6" t="n">
        <x:v>0</x:v>
      </x:c>
      <x:c r="H4845" s="6" t="n">
        <x:v>0</x:v>
      </x:c>
      <x:c r="I4845" s="6" t="n">
        <x:v>0</x:v>
      </x:c>
      <x:c r="J4845" s="6" t="str">
        <x:v>[0.3, 2, 3]</x:v>
      </x:c>
      <x:c r="K4845" s="7" t="str">
        <x:v>无首段伤害倍率，请覆盖或设为辅助技能</x:v>
      </x:c>
      <x:c r="L4845" s="6" t="str">
        <x:v>https://raw.githubusercontent.com/Mar-7th/StarRailRes/dbe8cdfcfb0bf657b9fe1cf92d5537f118ccb487/index_new/cn/character_skills.json</x:v>
      </x:c>
    </x:row>
    <x:row r="4846" ht="68" customHeight="1">
      <x:c r="A4846" s="6" t="str">
        <x:v>141503_1</x:v>
      </x:c>
      <x:c r="B4846" s="6" t="str">
        <x:v>141503</x:v>
      </x:c>
      <x:c r="C4846" s="6" t="n">
        <x:v>1</x:v>
      </x:c>
      <x:c r="D4846" s="6" t="str">
        <x:v>诗的「◦」誓约的「∞」</x:v>
      </x:c>
      <x:c r="E4846" s="7" t="str">
        <x:v>召唤忆灵德谬歌，使其立即获得1个额外回合并激活全体队友的终结技，随后进入【往昔的涟漪】状态，普攻强化为【向着爱与明天♪】且仅能使用该普攻，昔涟和德谬歌的暴击率提高25%，展开战技的结界并使战技的结界没有持续时间。
单场战斗中只能施放1次。德谬歌初始拥有等同于昔涟100%生命上限的生命上限。</x:v>
      </x:c>
      <x:c r="F4846" s="6" t="n">
        <x:v>0</x:v>
      </x:c>
      <x:c r="G4846" s="6" t="n">
        <x:v>0</x:v>
      </x:c>
      <x:c r="H4846" s="6" t="n">
        <x:v>0</x:v>
      </x:c>
      <x:c r="I4846" s="6" t="n">
        <x:v>0</x:v>
      </x:c>
      <x:c r="J4846" s="6" t="str">
        <x:v>[1, 24, 0.25, 12]</x:v>
      </x:c>
      <x:c r="K4846" s="7" t="str">
        <x:v>无首段伤害倍率，请覆盖或设为辅助技能</x:v>
      </x:c>
      <x:c r="L4846" s="6" t="str">
        <x:v>https://raw.githubusercontent.com/Mar-7th/StarRailRes/dbe8cdfcfb0bf657b9fe1cf92d5537f118ccb487/index_new/cn/character_skills.json</x:v>
      </x:c>
    </x:row>
    <x:row r="4847" ht="68" customHeight="1">
      <x:c r="A4847" s="6" t="str">
        <x:v>141503_2</x:v>
      </x:c>
      <x:c r="B4847" s="6" t="str">
        <x:v>141503</x:v>
      </x:c>
      <x:c r="C4847" s="6" t="n">
        <x:v>2</x:v>
      </x:c>
      <x:c r="D4847" s="6" t="str">
        <x:v>诗的「◦」誓约的「∞」</x:v>
      </x:c>
      <x:c r="E4847" s="7" t="str">
        <x:v>召唤忆灵德谬歌，使其立即获得1个额外回合并激活全体队友的终结技，随后进入【往昔的涟漪】状态，普攻强化为【向着爱与明天♪】且仅能使用该普攻，昔涟和德谬歌的暴击率提高27.5%，展开战技的结界并使战技的结界没有持续时间。
单场战斗中只能施放1次。德谬歌初始拥有等同于昔涟100%生命上限的生命上限。</x:v>
      </x:c>
      <x:c r="F4847" s="6" t="n">
        <x:v>0</x:v>
      </x:c>
      <x:c r="G4847" s="6" t="n">
        <x:v>0</x:v>
      </x:c>
      <x:c r="H4847" s="6" t="n">
        <x:v>0</x:v>
      </x:c>
      <x:c r="I4847" s="6" t="n">
        <x:v>0</x:v>
      </x:c>
      <x:c r="J4847" s="6" t="str">
        <x:v>[1, 24, 0.275, 12]</x:v>
      </x:c>
      <x:c r="K4847" s="7" t="str">
        <x:v>无首段伤害倍率，请覆盖或设为辅助技能</x:v>
      </x:c>
      <x:c r="L4847" s="6" t="str">
        <x:v>https://raw.githubusercontent.com/Mar-7th/StarRailRes/dbe8cdfcfb0bf657b9fe1cf92d5537f118ccb487/index_new/cn/character_skills.json</x:v>
      </x:c>
    </x:row>
    <x:row r="4848" ht="68" customHeight="1">
      <x:c r="A4848" s="6" t="str">
        <x:v>141503_3</x:v>
      </x:c>
      <x:c r="B4848" s="6" t="str">
        <x:v>141503</x:v>
      </x:c>
      <x:c r="C4848" s="6" t="n">
        <x:v>3</x:v>
      </x:c>
      <x:c r="D4848" s="6" t="str">
        <x:v>诗的「◦」誓约的「∞」</x:v>
      </x:c>
      <x:c r="E4848" s="7" t="str">
        <x:v>召唤忆灵德谬歌，使其立即获得1个额外回合并激活全体队友的终结技，随后进入【往昔的涟漪】状态，普攻强化为【向着爱与明天♪】且仅能使用该普攻，昔涟和德谬歌的暴击率提高30%，展开战技的结界并使战技的结界没有持续时间。
单场战斗中只能施放1次。德谬歌初始拥有等同于昔涟100%生命上限的生命上限。</x:v>
      </x:c>
      <x:c r="F4848" s="6" t="n">
        <x:v>0</x:v>
      </x:c>
      <x:c r="G4848" s="6" t="n">
        <x:v>0</x:v>
      </x:c>
      <x:c r="H4848" s="6" t="n">
        <x:v>0</x:v>
      </x:c>
      <x:c r="I4848" s="6" t="n">
        <x:v>0</x:v>
      </x:c>
      <x:c r="J4848" s="6" t="str">
        <x:v>[1, 24, 0.3, 12]</x:v>
      </x:c>
      <x:c r="K4848" s="7" t="str">
        <x:v>无首段伤害倍率，请覆盖或设为辅助技能</x:v>
      </x:c>
      <x:c r="L4848" s="6" t="str">
        <x:v>https://raw.githubusercontent.com/Mar-7th/StarRailRes/dbe8cdfcfb0bf657b9fe1cf92d5537f118ccb487/index_new/cn/character_skills.json</x:v>
      </x:c>
    </x:row>
    <x:row r="4849" ht="68" customHeight="1">
      <x:c r="A4849" s="6" t="str">
        <x:v>141503_4</x:v>
      </x:c>
      <x:c r="B4849" s="6" t="str">
        <x:v>141503</x:v>
      </x:c>
      <x:c r="C4849" s="6" t="n">
        <x:v>4</x:v>
      </x:c>
      <x:c r="D4849" s="6" t="str">
        <x:v>诗的「◦」誓约的「∞」</x:v>
      </x:c>
      <x:c r="E4849" s="7" t="str">
        <x:v>召唤忆灵德谬歌，使其立即获得1个额外回合并激活全体队友的终结技，随后进入【往昔的涟漪】状态，普攻强化为【向着爱与明天♪】且仅能使用该普攻，昔涟和德谬歌的暴击率提高32.5%，展开战技的结界并使战技的结界没有持续时间。
单场战斗中只能施放1次。德谬歌初始拥有等同于昔涟100%生命上限的生命上限。</x:v>
      </x:c>
      <x:c r="F4849" s="6" t="n">
        <x:v>0</x:v>
      </x:c>
      <x:c r="G4849" s="6" t="n">
        <x:v>0</x:v>
      </x:c>
      <x:c r="H4849" s="6" t="n">
        <x:v>0</x:v>
      </x:c>
      <x:c r="I4849" s="6" t="n">
        <x:v>0</x:v>
      </x:c>
      <x:c r="J4849" s="6" t="str">
        <x:v>[1, 24, 0.325, 12]</x:v>
      </x:c>
      <x:c r="K4849" s="7" t="str">
        <x:v>无首段伤害倍率，请覆盖或设为辅助技能</x:v>
      </x:c>
      <x:c r="L4849" s="6" t="str">
        <x:v>https://raw.githubusercontent.com/Mar-7th/StarRailRes/dbe8cdfcfb0bf657b9fe1cf92d5537f118ccb487/index_new/cn/character_skills.json</x:v>
      </x:c>
    </x:row>
    <x:row r="4850" ht="68" customHeight="1">
      <x:c r="A4850" s="6" t="str">
        <x:v>141503_5</x:v>
      </x:c>
      <x:c r="B4850" s="6" t="str">
        <x:v>141503</x:v>
      </x:c>
      <x:c r="C4850" s="6" t="n">
        <x:v>5</x:v>
      </x:c>
      <x:c r="D4850" s="6" t="str">
        <x:v>诗的「◦」誓约的「∞」</x:v>
      </x:c>
      <x:c r="E4850" s="7" t="str">
        <x:v>召唤忆灵德谬歌，使其立即获得1个额外回合并激活全体队友的终结技，随后进入【往昔的涟漪】状态，普攻强化为【向着爱与明天♪】且仅能使用该普攻，昔涟和德谬歌的暴击率提高35%，展开战技的结界并使战技的结界没有持续时间。
单场战斗中只能施放1次。德谬歌初始拥有等同于昔涟100%生命上限的生命上限。</x:v>
      </x:c>
      <x:c r="F4850" s="6" t="n">
        <x:v>0</x:v>
      </x:c>
      <x:c r="G4850" s="6" t="n">
        <x:v>0</x:v>
      </x:c>
      <x:c r="H4850" s="6" t="n">
        <x:v>0</x:v>
      </x:c>
      <x:c r="I4850" s="6" t="n">
        <x:v>0</x:v>
      </x:c>
      <x:c r="J4850" s="6" t="str">
        <x:v>[1, 24, 0.35, 12]</x:v>
      </x:c>
      <x:c r="K4850" s="7" t="str">
        <x:v>无首段伤害倍率，请覆盖或设为辅助技能</x:v>
      </x:c>
      <x:c r="L4850" s="6" t="str">
        <x:v>https://raw.githubusercontent.com/Mar-7th/StarRailRes/dbe8cdfcfb0bf657b9fe1cf92d5537f118ccb487/index_new/cn/character_skills.json</x:v>
      </x:c>
    </x:row>
    <x:row r="4851" ht="68" customHeight="1">
      <x:c r="A4851" s="6" t="str">
        <x:v>141503_6</x:v>
      </x:c>
      <x:c r="B4851" s="6" t="str">
        <x:v>141503</x:v>
      </x:c>
      <x:c r="C4851" s="6" t="n">
        <x:v>6</x:v>
      </x:c>
      <x:c r="D4851" s="6" t="str">
        <x:v>诗的「◦」誓约的「∞」</x:v>
      </x:c>
      <x:c r="E4851" s="7" t="str">
        <x:v>召唤忆灵德谬歌，使其立即获得1个额外回合并激活全体队友的终结技，随后进入【往昔的涟漪】状态，普攻强化为【向着爱与明天♪】且仅能使用该普攻，昔涟和德谬歌的暴击率提高37.5%，展开战技的结界并使战技的结界没有持续时间。
单场战斗中只能施放1次。德谬歌初始拥有等同于昔涟100%生命上限的生命上限。</x:v>
      </x:c>
      <x:c r="F4851" s="6" t="n">
        <x:v>0</x:v>
      </x:c>
      <x:c r="G4851" s="6" t="n">
        <x:v>0</x:v>
      </x:c>
      <x:c r="H4851" s="6" t="n">
        <x:v>0</x:v>
      </x:c>
      <x:c r="I4851" s="6" t="n">
        <x:v>0</x:v>
      </x:c>
      <x:c r="J4851" s="6" t="str">
        <x:v>[1, 24, 0.375, 12]</x:v>
      </x:c>
      <x:c r="K4851" s="7" t="str">
        <x:v>无首段伤害倍率，请覆盖或设为辅助技能</x:v>
      </x:c>
      <x:c r="L4851" s="6" t="str">
        <x:v>https://raw.githubusercontent.com/Mar-7th/StarRailRes/dbe8cdfcfb0bf657b9fe1cf92d5537f118ccb487/index_new/cn/character_skills.json</x:v>
      </x:c>
    </x:row>
    <x:row r="4852" ht="68" customHeight="1">
      <x:c r="A4852" s="6" t="str">
        <x:v>141503_7</x:v>
      </x:c>
      <x:c r="B4852" s="6" t="str">
        <x:v>141503</x:v>
      </x:c>
      <x:c r="C4852" s="6" t="n">
        <x:v>7</x:v>
      </x:c>
      <x:c r="D4852" s="6" t="str">
        <x:v>诗的「◦」誓约的「∞」</x:v>
      </x:c>
      <x:c r="E4852" s="7" t="str">
        <x:v>召唤忆灵德谬歌，使其立即获得1个额外回合并激活全体队友的终结技，随后进入【往昔的涟漪】状态，普攻强化为【向着爱与明天♪】且仅能使用该普攻，昔涟和德谬歌的暴击率提高40.62%，展开战技的结界并使战技的结界没有持续时间。
单场战斗中只能施放1次。德谬歌初始拥有等同于昔涟100%生命上限的生命上限。</x:v>
      </x:c>
      <x:c r="F4852" s="6" t="n">
        <x:v>0</x:v>
      </x:c>
      <x:c r="G4852" s="6" t="n">
        <x:v>0</x:v>
      </x:c>
      <x:c r="H4852" s="6" t="n">
        <x:v>0</x:v>
      </x:c>
      <x:c r="I4852" s="6" t="n">
        <x:v>0</x:v>
      </x:c>
      <x:c r="J4852" s="6" t="str">
        <x:v>[1, 24, 0.4062, 12]</x:v>
      </x:c>
      <x:c r="K4852" s="7" t="str">
        <x:v>无首段伤害倍率，请覆盖或设为辅助技能</x:v>
      </x:c>
      <x:c r="L4852" s="6" t="str">
        <x:v>https://raw.githubusercontent.com/Mar-7th/StarRailRes/dbe8cdfcfb0bf657b9fe1cf92d5537f118ccb487/index_new/cn/character_skills.json</x:v>
      </x:c>
    </x:row>
    <x:row r="4853" ht="68" customHeight="1">
      <x:c r="A4853" s="6" t="str">
        <x:v>141503_8</x:v>
      </x:c>
      <x:c r="B4853" s="6" t="str">
        <x:v>141503</x:v>
      </x:c>
      <x:c r="C4853" s="6" t="n">
        <x:v>8</x:v>
      </x:c>
      <x:c r="D4853" s="6" t="str">
        <x:v>诗的「◦」誓约的「∞」</x:v>
      </x:c>
      <x:c r="E4853" s="7" t="str">
        <x:v>召唤忆灵德谬歌，使其立即获得1个额外回合并激活全体队友的终结技，随后进入【往昔的涟漪】状态，普攻强化为【向着爱与明天♪】且仅能使用该普攻，昔涟和德谬歌的暴击率提高43.75%，展开战技的结界并使战技的结界没有持续时间。
单场战斗中只能施放1次。德谬歌初始拥有等同于昔涟100%生命上限的生命上限。</x:v>
      </x:c>
      <x:c r="F4853" s="6" t="n">
        <x:v>0</x:v>
      </x:c>
      <x:c r="G4853" s="6" t="n">
        <x:v>0</x:v>
      </x:c>
      <x:c r="H4853" s="6" t="n">
        <x:v>0</x:v>
      </x:c>
      <x:c r="I4853" s="6" t="n">
        <x:v>0</x:v>
      </x:c>
      <x:c r="J4853" s="6" t="str">
        <x:v>[1, 24, 0.4375, 12]</x:v>
      </x:c>
      <x:c r="K4853" s="7" t="str">
        <x:v>无首段伤害倍率，请覆盖或设为辅助技能</x:v>
      </x:c>
      <x:c r="L4853" s="6" t="str">
        <x:v>https://raw.githubusercontent.com/Mar-7th/StarRailRes/dbe8cdfcfb0bf657b9fe1cf92d5537f118ccb487/index_new/cn/character_skills.json</x:v>
      </x:c>
    </x:row>
    <x:row r="4854" ht="68" customHeight="1">
      <x:c r="A4854" s="6" t="str">
        <x:v>141503_9</x:v>
      </x:c>
      <x:c r="B4854" s="6" t="str">
        <x:v>141503</x:v>
      </x:c>
      <x:c r="C4854" s="6" t="n">
        <x:v>9</x:v>
      </x:c>
      <x:c r="D4854" s="6" t="str">
        <x:v>诗的「◦」誓约的「∞」</x:v>
      </x:c>
      <x:c r="E4854" s="7" t="str">
        <x:v>召唤忆灵德谬歌，使其立即获得1个额外回合并激活全体队友的终结技，随后进入【往昔的涟漪】状态，普攻强化为【向着爱与明天♪】且仅能使用该普攻，昔涟和德谬歌的暴击率提高46.88%，展开战技的结界并使战技的结界没有持续时间。
单场战斗中只能施放1次。德谬歌初始拥有等同于昔涟100%生命上限的生命上限。</x:v>
      </x:c>
      <x:c r="F4854" s="6" t="n">
        <x:v>0</x:v>
      </x:c>
      <x:c r="G4854" s="6" t="n">
        <x:v>0</x:v>
      </x:c>
      <x:c r="H4854" s="6" t="n">
        <x:v>0</x:v>
      </x:c>
      <x:c r="I4854" s="6" t="n">
        <x:v>0</x:v>
      </x:c>
      <x:c r="J4854" s="6" t="str">
        <x:v>[1, 24, 0.4688, 12]</x:v>
      </x:c>
      <x:c r="K4854" s="7" t="str">
        <x:v>无首段伤害倍率，请覆盖或设为辅助技能</x:v>
      </x:c>
      <x:c r="L4854" s="6" t="str">
        <x:v>https://raw.githubusercontent.com/Mar-7th/StarRailRes/dbe8cdfcfb0bf657b9fe1cf92d5537f118ccb487/index_new/cn/character_skills.json</x:v>
      </x:c>
    </x:row>
    <x:row r="4855" ht="68" customHeight="1">
      <x:c r="A4855" s="6" t="str">
        <x:v>141503_10</x:v>
      </x:c>
      <x:c r="B4855" s="6" t="str">
        <x:v>141503</x:v>
      </x:c>
      <x:c r="C4855" s="6" t="n">
        <x:v>10</x:v>
      </x:c>
      <x:c r="D4855" s="6" t="str">
        <x:v>诗的「◦」誓约的「∞」</x:v>
      </x:c>
      <x:c r="E4855" s="7" t="str">
        <x:v>召唤忆灵德谬歌，使其立即获得1个额外回合并激活全体队友的终结技，随后进入【往昔的涟漪】状态，普攻强化为【向着爱与明天♪】且仅能使用该普攻，昔涟和德谬歌的暴击率提高50%，展开战技的结界并使战技的结界没有持续时间。
单场战斗中只能施放1次。德谬歌初始拥有等同于昔涟100%生命上限的生命上限。</x:v>
      </x:c>
      <x:c r="F4855" s="6" t="n">
        <x:v>0</x:v>
      </x:c>
      <x:c r="G4855" s="6" t="n">
        <x:v>0</x:v>
      </x:c>
      <x:c r="H4855" s="6" t="n">
        <x:v>0</x:v>
      </x:c>
      <x:c r="I4855" s="6" t="n">
        <x:v>0</x:v>
      </x:c>
      <x:c r="J4855" s="6" t="str">
        <x:v>[1, 24, 0.5, 12]</x:v>
      </x:c>
      <x:c r="K4855" s="7" t="str">
        <x:v>无首段伤害倍率，请覆盖或设为辅助技能</x:v>
      </x:c>
      <x:c r="L4855" s="6" t="str">
        <x:v>https://raw.githubusercontent.com/Mar-7th/StarRailRes/dbe8cdfcfb0bf657b9fe1cf92d5537f118ccb487/index_new/cn/character_skills.json</x:v>
      </x:c>
    </x:row>
    <x:row r="4856" ht="68" customHeight="1">
      <x:c r="A4856" s="6" t="str">
        <x:v>141503_11</x:v>
      </x:c>
      <x:c r="B4856" s="6" t="str">
        <x:v>141503</x:v>
      </x:c>
      <x:c r="C4856" s="6" t="n">
        <x:v>11</x:v>
      </x:c>
      <x:c r="D4856" s="6" t="str">
        <x:v>诗的「◦」誓约的「∞」</x:v>
      </x:c>
      <x:c r="E4856" s="7" t="str">
        <x:v>召唤忆灵德谬歌，使其立即获得1个额外回合并激活全体队友的终结技，随后进入【往昔的涟漪】状态，普攻强化为【向着爱与明天♪】且仅能使用该普攻，昔涟和德谬歌的暴击率提高52.5%，展开战技的结界并使战技的结界没有持续时间。
单场战斗中只能施放1次。德谬歌初始拥有等同于昔涟100%生命上限的生命上限。</x:v>
      </x:c>
      <x:c r="F4856" s="6" t="n">
        <x:v>0</x:v>
      </x:c>
      <x:c r="G4856" s="6" t="n">
        <x:v>0</x:v>
      </x:c>
      <x:c r="H4856" s="6" t="n">
        <x:v>0</x:v>
      </x:c>
      <x:c r="I4856" s="6" t="n">
        <x:v>0</x:v>
      </x:c>
      <x:c r="J4856" s="6" t="str">
        <x:v>[1, 24, 0.525, 12]</x:v>
      </x:c>
      <x:c r="K4856" s="7" t="str">
        <x:v>无首段伤害倍率，请覆盖或设为辅助技能</x:v>
      </x:c>
      <x:c r="L4856" s="6" t="str">
        <x:v>https://raw.githubusercontent.com/Mar-7th/StarRailRes/dbe8cdfcfb0bf657b9fe1cf92d5537f118ccb487/index_new/cn/character_skills.json</x:v>
      </x:c>
    </x:row>
    <x:row r="4857" ht="68" customHeight="1">
      <x:c r="A4857" s="6" t="str">
        <x:v>141503_12</x:v>
      </x:c>
      <x:c r="B4857" s="6" t="str">
        <x:v>141503</x:v>
      </x:c>
      <x:c r="C4857" s="6" t="n">
        <x:v>12</x:v>
      </x:c>
      <x:c r="D4857" s="6" t="str">
        <x:v>诗的「◦」誓约的「∞」</x:v>
      </x:c>
      <x:c r="E4857" s="7" t="str">
        <x:v>召唤忆灵德谬歌，使其立即获得1个额外回合并激活全体队友的终结技，随后进入【往昔的涟漪】状态，普攻强化为【向着爱与明天♪】且仅能使用该普攻，昔涟和德谬歌的暴击率提高55%，展开战技的结界并使战技的结界没有持续时间。
单场战斗中只能施放1次。德谬歌初始拥有等同于昔涟100%生命上限的生命上限。</x:v>
      </x:c>
      <x:c r="F4857" s="6" t="n">
        <x:v>0</x:v>
      </x:c>
      <x:c r="G4857" s="6" t="n">
        <x:v>0</x:v>
      </x:c>
      <x:c r="H4857" s="6" t="n">
        <x:v>0</x:v>
      </x:c>
      <x:c r="I4857" s="6" t="n">
        <x:v>0</x:v>
      </x:c>
      <x:c r="J4857" s="6" t="str">
        <x:v>[1, 24, 0.55, 12]</x:v>
      </x:c>
      <x:c r="K4857" s="7" t="str">
        <x:v>无首段伤害倍率，请覆盖或设为辅助技能</x:v>
      </x:c>
      <x:c r="L4857" s="6" t="str">
        <x:v>https://raw.githubusercontent.com/Mar-7th/StarRailRes/dbe8cdfcfb0bf657b9fe1cf92d5537f118ccb487/index_new/cn/character_skills.json</x:v>
      </x:c>
    </x:row>
    <x:row r="4858" ht="68" customHeight="1">
      <x:c r="A4858" s="6" t="str">
        <x:v>141503_13</x:v>
      </x:c>
      <x:c r="B4858" s="6" t="str">
        <x:v>141503</x:v>
      </x:c>
      <x:c r="C4858" s="6" t="n">
        <x:v>13</x:v>
      </x:c>
      <x:c r="D4858" s="6" t="str">
        <x:v>诗的「◦」誓约的「∞」</x:v>
      </x:c>
      <x:c r="E4858" s="7" t="str">
        <x:v>召唤忆灵德谬歌，使其立即获得1个额外回合并激活全体队友的终结技，随后进入【往昔的涟漪】状态，普攻强化为【向着爱与明天♪】且仅能使用该普攻，昔涟和德谬歌的暴击率提高57.5%，展开战技的结界并使战技的结界没有持续时间。
单场战斗中只能施放1次。德谬歌初始拥有等同于昔涟100%生命上限的生命上限。</x:v>
      </x:c>
      <x:c r="F4858" s="6" t="n">
        <x:v>0</x:v>
      </x:c>
      <x:c r="G4858" s="6" t="n">
        <x:v>0</x:v>
      </x:c>
      <x:c r="H4858" s="6" t="n">
        <x:v>0</x:v>
      </x:c>
      <x:c r="I4858" s="6" t="n">
        <x:v>0</x:v>
      </x:c>
      <x:c r="J4858" s="6" t="str">
        <x:v>[1, 24, 0.575, 12]</x:v>
      </x:c>
      <x:c r="K4858" s="7" t="str">
        <x:v>无首段伤害倍率，请覆盖或设为辅助技能</x:v>
      </x:c>
      <x:c r="L4858" s="6" t="str">
        <x:v>https://raw.githubusercontent.com/Mar-7th/StarRailRes/dbe8cdfcfb0bf657b9fe1cf92d5537f118ccb487/index_new/cn/character_skills.json</x:v>
      </x:c>
    </x:row>
    <x:row r="4859" ht="68" customHeight="1">
      <x:c r="A4859" s="6" t="str">
        <x:v>141503_14</x:v>
      </x:c>
      <x:c r="B4859" s="6" t="str">
        <x:v>141503</x:v>
      </x:c>
      <x:c r="C4859" s="6" t="n">
        <x:v>14</x:v>
      </x:c>
      <x:c r="D4859" s="6" t="str">
        <x:v>诗的「◦」誓约的「∞」</x:v>
      </x:c>
      <x:c r="E4859" s="7" t="str">
        <x:v>召唤忆灵德谬歌，使其立即获得1个额外回合并激活全体队友的终结技，随后进入【往昔的涟漪】状态，普攻强化为【向着爱与明天♪】且仅能使用该普攻，昔涟和德谬歌的暴击率提高60%，展开战技的结界并使战技的结界没有持续时间。
单场战斗中只能施放1次。德谬歌初始拥有等同于昔涟100%生命上限的生命上限。</x:v>
      </x:c>
      <x:c r="F4859" s="6" t="n">
        <x:v>0</x:v>
      </x:c>
      <x:c r="G4859" s="6" t="n">
        <x:v>0</x:v>
      </x:c>
      <x:c r="H4859" s="6" t="n">
        <x:v>0</x:v>
      </x:c>
      <x:c r="I4859" s="6" t="n">
        <x:v>0</x:v>
      </x:c>
      <x:c r="J4859" s="6" t="str">
        <x:v>[1, 24, 0.6, 12]</x:v>
      </x:c>
      <x:c r="K4859" s="7" t="str">
        <x:v>无首段伤害倍率，请覆盖或设为辅助技能</x:v>
      </x:c>
      <x:c r="L4859" s="6" t="str">
        <x:v>https://raw.githubusercontent.com/Mar-7th/StarRailRes/dbe8cdfcfb0bf657b9fe1cf92d5537f118ccb487/index_new/cn/character_skills.json</x:v>
      </x:c>
    </x:row>
    <x:row r="4860" ht="68" customHeight="1">
      <x:c r="A4860" s="6" t="str">
        <x:v>141503_15</x:v>
      </x:c>
      <x:c r="B4860" s="6" t="str">
        <x:v>141503</x:v>
      </x:c>
      <x:c r="C4860" s="6" t="n">
        <x:v>15</x:v>
      </x:c>
      <x:c r="D4860" s="6" t="str">
        <x:v>诗的「◦」誓约的「∞」</x:v>
      </x:c>
      <x:c r="E4860" s="7" t="str">
        <x:v>召唤忆灵德谬歌，使其立即获得1个额外回合并激活全体队友的终结技，随后进入【往昔的涟漪】状态，普攻强化为【向着爱与明天♪】且仅能使用该普攻，昔涟和德谬歌的暴击率提高62.5%，展开战技的结界并使战技的结界没有持续时间。
单场战斗中只能施放1次。德谬歌初始拥有等同于昔涟100%生命上限的生命上限。</x:v>
      </x:c>
      <x:c r="F4860" s="6" t="n">
        <x:v>0</x:v>
      </x:c>
      <x:c r="G4860" s="6" t="n">
        <x:v>0</x:v>
      </x:c>
      <x:c r="H4860" s="6" t="n">
        <x:v>0</x:v>
      </x:c>
      <x:c r="I4860" s="6" t="n">
        <x:v>0</x:v>
      </x:c>
      <x:c r="J4860" s="6" t="str">
        <x:v>[1, 24, 0.625, 12]</x:v>
      </x:c>
      <x:c r="K4860" s="7" t="str">
        <x:v>无首段伤害倍率，请覆盖或设为辅助技能</x:v>
      </x:c>
      <x:c r="L4860" s="6" t="str">
        <x:v>https://raw.githubusercontent.com/Mar-7th/StarRailRes/dbe8cdfcfb0bf657b9fe1cf92d5537f118ccb487/index_new/cn/character_skills.json</x:v>
      </x:c>
    </x:row>
    <x:row r="4861" ht="68" customHeight="1">
      <x:c r="A4861" s="6" t="str">
        <x:v>141504_1</x:v>
      </x:c>
      <x:c r="B4861" s="6" t="str">
        <x:v>141504</x:v>
      </x:c>
      <x:c r="C4861" s="6" t="n">
        <x:v>1</x:v>
      </x:c>
      <x:c r="D4861" s="6" t="str">
        <x:v>众愿啊，汇流如歌</x:v>
      </x:c>
      <x:c r="E4861"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10%。</x:v>
      </x:c>
      <x:c r="F4861" s="6" t="n">
        <x:v>0</x:v>
      </x:c>
      <x:c r="G4861" s="6" t="n">
        <x:v>0</x:v>
      </x:c>
      <x:c r="H4861" s="6" t="n">
        <x:v>0</x:v>
      </x:c>
      <x:c r="I4861" s="6" t="n">
        <x:v>0</x:v>
      </x:c>
      <x:c r="J4861" s="6" t="str">
        <x:v>[1, 0.1, 27, 24, 12]</x:v>
      </x:c>
      <x:c r="K4861" s="7" t="str">
        <x:v>无首段伤害倍率，请覆盖或设为辅助技能</x:v>
      </x:c>
      <x:c r="L4861" s="6" t="str">
        <x:v>https://raw.githubusercontent.com/Mar-7th/StarRailRes/dbe8cdfcfb0bf657b9fe1cf92d5537f118ccb487/index_new/cn/character_skills.json</x:v>
      </x:c>
    </x:row>
    <x:row r="4862" ht="68" customHeight="1">
      <x:c r="A4862" s="6" t="str">
        <x:v>141504_2</x:v>
      </x:c>
      <x:c r="B4862" s="6" t="str">
        <x:v>141504</x:v>
      </x:c>
      <x:c r="C4862" s="6" t="n">
        <x:v>2</x:v>
      </x:c>
      <x:c r="D4862" s="6" t="str">
        <x:v>众愿啊，汇流如歌</x:v>
      </x:c>
      <x:c r="E4862"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11%。</x:v>
      </x:c>
      <x:c r="F4862" s="6" t="n">
        <x:v>0</x:v>
      </x:c>
      <x:c r="G4862" s="6" t="n">
        <x:v>0</x:v>
      </x:c>
      <x:c r="H4862" s="6" t="n">
        <x:v>0</x:v>
      </x:c>
      <x:c r="I4862" s="6" t="n">
        <x:v>0</x:v>
      </x:c>
      <x:c r="J4862" s="6" t="str">
        <x:v>[1, 0.11, 27, 24, 12]</x:v>
      </x:c>
      <x:c r="K4862" s="7" t="str">
        <x:v>无首段伤害倍率，请覆盖或设为辅助技能</x:v>
      </x:c>
      <x:c r="L4862" s="6" t="str">
        <x:v>https://raw.githubusercontent.com/Mar-7th/StarRailRes/dbe8cdfcfb0bf657b9fe1cf92d5537f118ccb487/index_new/cn/character_skills.json</x:v>
      </x:c>
    </x:row>
    <x:row r="4863" ht="68" customHeight="1">
      <x:c r="A4863" s="6" t="str">
        <x:v>141504_3</x:v>
      </x:c>
      <x:c r="B4863" s="6" t="str">
        <x:v>141504</x:v>
      </x:c>
      <x:c r="C4863" s="6" t="n">
        <x:v>3</x:v>
      </x:c>
      <x:c r="D4863" s="6" t="str">
        <x:v>众愿啊，汇流如歌</x:v>
      </x:c>
      <x:c r="E4863"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12%。</x:v>
      </x:c>
      <x:c r="F4863" s="6" t="n">
        <x:v>0</x:v>
      </x:c>
      <x:c r="G4863" s="6" t="n">
        <x:v>0</x:v>
      </x:c>
      <x:c r="H4863" s="6" t="n">
        <x:v>0</x:v>
      </x:c>
      <x:c r="I4863" s="6" t="n">
        <x:v>0</x:v>
      </x:c>
      <x:c r="J4863" s="6" t="str">
        <x:v>[1, 0.12, 27, 24, 12]</x:v>
      </x:c>
      <x:c r="K4863" s="7" t="str">
        <x:v>无首段伤害倍率，请覆盖或设为辅助技能</x:v>
      </x:c>
      <x:c r="L4863" s="6" t="str">
        <x:v>https://raw.githubusercontent.com/Mar-7th/StarRailRes/dbe8cdfcfb0bf657b9fe1cf92d5537f118ccb487/index_new/cn/character_skills.json</x:v>
      </x:c>
    </x:row>
    <x:row r="4864" ht="68" customHeight="1">
      <x:c r="A4864" s="6" t="str">
        <x:v>141504_4</x:v>
      </x:c>
      <x:c r="B4864" s="6" t="str">
        <x:v>141504</x:v>
      </x:c>
      <x:c r="C4864" s="6" t="n">
        <x:v>4</x:v>
      </x:c>
      <x:c r="D4864" s="6" t="str">
        <x:v>众愿啊，汇流如歌</x:v>
      </x:c>
      <x:c r="E4864"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13%。</x:v>
      </x:c>
      <x:c r="F4864" s="6" t="n">
        <x:v>0</x:v>
      </x:c>
      <x:c r="G4864" s="6" t="n">
        <x:v>0</x:v>
      </x:c>
      <x:c r="H4864" s="6" t="n">
        <x:v>0</x:v>
      </x:c>
      <x:c r="I4864" s="6" t="n">
        <x:v>0</x:v>
      </x:c>
      <x:c r="J4864" s="6" t="str">
        <x:v>[1, 0.13, 27, 24, 12]</x:v>
      </x:c>
      <x:c r="K4864" s="7" t="str">
        <x:v>无首段伤害倍率，请覆盖或设为辅助技能</x:v>
      </x:c>
      <x:c r="L4864" s="6" t="str">
        <x:v>https://raw.githubusercontent.com/Mar-7th/StarRailRes/dbe8cdfcfb0bf657b9fe1cf92d5537f118ccb487/index_new/cn/character_skills.json</x:v>
      </x:c>
    </x:row>
    <x:row r="4865" ht="68" customHeight="1">
      <x:c r="A4865" s="6" t="str">
        <x:v>141504_5</x:v>
      </x:c>
      <x:c r="B4865" s="6" t="str">
        <x:v>141504</x:v>
      </x:c>
      <x:c r="C4865" s="6" t="n">
        <x:v>5</x:v>
      </x:c>
      <x:c r="D4865" s="6" t="str">
        <x:v>众愿啊，汇流如歌</x:v>
      </x:c>
      <x:c r="E4865"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14%。</x:v>
      </x:c>
      <x:c r="F4865" s="6" t="n">
        <x:v>0</x:v>
      </x:c>
      <x:c r="G4865" s="6" t="n">
        <x:v>0</x:v>
      </x:c>
      <x:c r="H4865" s="6" t="n">
        <x:v>0</x:v>
      </x:c>
      <x:c r="I4865" s="6" t="n">
        <x:v>0</x:v>
      </x:c>
      <x:c r="J4865" s="6" t="str">
        <x:v>[1, 0.14, 27, 24, 12]</x:v>
      </x:c>
      <x:c r="K4865" s="7" t="str">
        <x:v>无首段伤害倍率，请覆盖或设为辅助技能</x:v>
      </x:c>
      <x:c r="L4865" s="6" t="str">
        <x:v>https://raw.githubusercontent.com/Mar-7th/StarRailRes/dbe8cdfcfb0bf657b9fe1cf92d5537f118ccb487/index_new/cn/character_skills.json</x:v>
      </x:c>
    </x:row>
    <x:row r="4866" ht="68" customHeight="1">
      <x:c r="A4866" s="6" t="str">
        <x:v>141504_6</x:v>
      </x:c>
      <x:c r="B4866" s="6" t="str">
        <x:v>141504</x:v>
      </x:c>
      <x:c r="C4866" s="6" t="n">
        <x:v>6</x:v>
      </x:c>
      <x:c r="D4866" s="6" t="str">
        <x:v>众愿啊，汇流如歌</x:v>
      </x:c>
      <x:c r="E4866"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15%。</x:v>
      </x:c>
      <x:c r="F4866" s="6" t="n">
        <x:v>0</x:v>
      </x:c>
      <x:c r="G4866" s="6" t="n">
        <x:v>0</x:v>
      </x:c>
      <x:c r="H4866" s="6" t="n">
        <x:v>0</x:v>
      </x:c>
      <x:c r="I4866" s="6" t="n">
        <x:v>0</x:v>
      </x:c>
      <x:c r="J4866" s="6" t="str">
        <x:v>[1, 0.15, 27, 24, 12]</x:v>
      </x:c>
      <x:c r="K4866" s="7" t="str">
        <x:v>无首段伤害倍率，请覆盖或设为辅助技能</x:v>
      </x:c>
      <x:c r="L4866" s="6" t="str">
        <x:v>https://raw.githubusercontent.com/Mar-7th/StarRailRes/dbe8cdfcfb0bf657b9fe1cf92d5537f118ccb487/index_new/cn/character_skills.json</x:v>
      </x:c>
    </x:row>
    <x:row r="4867" ht="68" customHeight="1">
      <x:c r="A4867" s="6" t="str">
        <x:v>141504_7</x:v>
      </x:c>
      <x:c r="B4867" s="6" t="str">
        <x:v>141504</x:v>
      </x:c>
      <x:c r="C4867" s="6" t="n">
        <x:v>7</x:v>
      </x:c>
      <x:c r="D4867" s="6" t="str">
        <x:v>众愿啊，汇流如歌</x:v>
      </x:c>
      <x:c r="E4867"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16.25%。</x:v>
      </x:c>
      <x:c r="F4867" s="6" t="n">
        <x:v>0</x:v>
      </x:c>
      <x:c r="G4867" s="6" t="n">
        <x:v>0</x:v>
      </x:c>
      <x:c r="H4867" s="6" t="n">
        <x:v>0</x:v>
      </x:c>
      <x:c r="I4867" s="6" t="n">
        <x:v>0</x:v>
      </x:c>
      <x:c r="J4867" s="6" t="str">
        <x:v>[1, 0.1625, 27, 24, 12]</x:v>
      </x:c>
      <x:c r="K4867" s="7" t="str">
        <x:v>无首段伤害倍率，请覆盖或设为辅助技能</x:v>
      </x:c>
      <x:c r="L4867" s="6" t="str">
        <x:v>https://raw.githubusercontent.com/Mar-7th/StarRailRes/dbe8cdfcfb0bf657b9fe1cf92d5537f118ccb487/index_new/cn/character_skills.json</x:v>
      </x:c>
    </x:row>
    <x:row r="4868" ht="68" customHeight="1">
      <x:c r="A4868" s="6" t="str">
        <x:v>141504_8</x:v>
      </x:c>
      <x:c r="B4868" s="6" t="str">
        <x:v>141504</x:v>
      </x:c>
      <x:c r="C4868" s="6" t="n">
        <x:v>8</x:v>
      </x:c>
      <x:c r="D4868" s="6" t="str">
        <x:v>众愿啊，汇流如歌</x:v>
      </x:c>
      <x:c r="E4868"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17.5%。</x:v>
      </x:c>
      <x:c r="F4868" s="6" t="n">
        <x:v>0</x:v>
      </x:c>
      <x:c r="G4868" s="6" t="n">
        <x:v>0</x:v>
      </x:c>
      <x:c r="H4868" s="6" t="n">
        <x:v>0</x:v>
      </x:c>
      <x:c r="I4868" s="6" t="n">
        <x:v>0</x:v>
      </x:c>
      <x:c r="J4868" s="6" t="str">
        <x:v>[1, 0.175, 27, 24, 12]</x:v>
      </x:c>
      <x:c r="K4868" s="7" t="str">
        <x:v>无首段伤害倍率，请覆盖或设为辅助技能</x:v>
      </x:c>
      <x:c r="L4868" s="6" t="str">
        <x:v>https://raw.githubusercontent.com/Mar-7th/StarRailRes/dbe8cdfcfb0bf657b9fe1cf92d5537f118ccb487/index_new/cn/character_skills.json</x:v>
      </x:c>
    </x:row>
    <x:row r="4869" ht="68" customHeight="1">
      <x:c r="A4869" s="6" t="str">
        <x:v>141504_9</x:v>
      </x:c>
      <x:c r="B4869" s="6" t="str">
        <x:v>141504</x:v>
      </x:c>
      <x:c r="C4869" s="6" t="n">
        <x:v>9</x:v>
      </x:c>
      <x:c r="D4869" s="6" t="str">
        <x:v>众愿啊，汇流如歌</x:v>
      </x:c>
      <x:c r="E4869"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18.75%。</x:v>
      </x:c>
      <x:c r="F4869" s="6" t="n">
        <x:v>0</x:v>
      </x:c>
      <x:c r="G4869" s="6" t="n">
        <x:v>0</x:v>
      </x:c>
      <x:c r="H4869" s="6" t="n">
        <x:v>0</x:v>
      </x:c>
      <x:c r="I4869" s="6" t="n">
        <x:v>0</x:v>
      </x:c>
      <x:c r="J4869" s="6" t="str">
        <x:v>[1, 0.1875, 27, 24, 12]</x:v>
      </x:c>
      <x:c r="K4869" s="7" t="str">
        <x:v>无首段伤害倍率，请覆盖或设为辅助技能</x:v>
      </x:c>
      <x:c r="L4869" s="6" t="str">
        <x:v>https://raw.githubusercontent.com/Mar-7th/StarRailRes/dbe8cdfcfb0bf657b9fe1cf92d5537f118ccb487/index_new/cn/character_skills.json</x:v>
      </x:c>
    </x:row>
    <x:row r="4870" ht="68" customHeight="1">
      <x:c r="A4870" s="6" t="str">
        <x:v>141504_10</x:v>
      </x:c>
      <x:c r="B4870" s="6" t="str">
        <x:v>141504</x:v>
      </x:c>
      <x:c r="C4870" s="6" t="n">
        <x:v>10</x:v>
      </x:c>
      <x:c r="D4870" s="6" t="str">
        <x:v>众愿啊，汇流如歌</x:v>
      </x:c>
      <x:c r="E4870"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20%。</x:v>
      </x:c>
      <x:c r="F4870" s="6" t="n">
        <x:v>0</x:v>
      </x:c>
      <x:c r="G4870" s="6" t="n">
        <x:v>0</x:v>
      </x:c>
      <x:c r="H4870" s="6" t="n">
        <x:v>0</x:v>
      </x:c>
      <x:c r="I4870" s="6" t="n">
        <x:v>0</x:v>
      </x:c>
      <x:c r="J4870" s="6" t="str">
        <x:v>[1, 0.2, 27, 24, 12]</x:v>
      </x:c>
      <x:c r="K4870" s="7" t="str">
        <x:v>无首段伤害倍率，请覆盖或设为辅助技能</x:v>
      </x:c>
      <x:c r="L4870" s="6" t="str">
        <x:v>https://raw.githubusercontent.com/Mar-7th/StarRailRes/dbe8cdfcfb0bf657b9fe1cf92d5537f118ccb487/index_new/cn/character_skills.json</x:v>
      </x:c>
    </x:row>
    <x:row r="4871" ht="68" customHeight="1">
      <x:c r="A4871" s="6" t="str">
        <x:v>141504_11</x:v>
      </x:c>
      <x:c r="B4871" s="6" t="str">
        <x:v>141504</x:v>
      </x:c>
      <x:c r="C4871" s="6" t="n">
        <x:v>11</x:v>
      </x:c>
      <x:c r="D4871" s="6" t="str">
        <x:v>众愿啊，汇流如歌</x:v>
      </x:c>
      <x:c r="E4871"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21%。</x:v>
      </x:c>
      <x:c r="F4871" s="6" t="n">
        <x:v>0</x:v>
      </x:c>
      <x:c r="G4871" s="6" t="n">
        <x:v>0</x:v>
      </x:c>
      <x:c r="H4871" s="6" t="n">
        <x:v>0</x:v>
      </x:c>
      <x:c r="I4871" s="6" t="n">
        <x:v>0</x:v>
      </x:c>
      <x:c r="J4871" s="6" t="str">
        <x:v>[1, 0.21, 27, 24, 12]</x:v>
      </x:c>
      <x:c r="K4871" s="7" t="str">
        <x:v>无首段伤害倍率，请覆盖或设为辅助技能</x:v>
      </x:c>
      <x:c r="L4871" s="6" t="str">
        <x:v>https://raw.githubusercontent.com/Mar-7th/StarRailRes/dbe8cdfcfb0bf657b9fe1cf92d5537f118ccb487/index_new/cn/character_skills.json</x:v>
      </x:c>
    </x:row>
    <x:row r="4872" ht="68" customHeight="1">
      <x:c r="A4872" s="6" t="str">
        <x:v>141504_12</x:v>
      </x:c>
      <x:c r="B4872" s="6" t="str">
        <x:v>141504</x:v>
      </x:c>
      <x:c r="C4872" s="6" t="n">
        <x:v>12</x:v>
      </x:c>
      <x:c r="D4872" s="6" t="str">
        <x:v>众愿啊，汇流如歌</x:v>
      </x:c>
      <x:c r="E4872"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22%。</x:v>
      </x:c>
      <x:c r="F4872" s="6" t="n">
        <x:v>0</x:v>
      </x:c>
      <x:c r="G4872" s="6" t="n">
        <x:v>0</x:v>
      </x:c>
      <x:c r="H4872" s="6" t="n">
        <x:v>0</x:v>
      </x:c>
      <x:c r="I4872" s="6" t="n">
        <x:v>0</x:v>
      </x:c>
      <x:c r="J4872" s="6" t="str">
        <x:v>[1, 0.22, 27, 24, 12]</x:v>
      </x:c>
      <x:c r="K4872" s="7" t="str">
        <x:v>无首段伤害倍率，请覆盖或设为辅助技能</x:v>
      </x:c>
      <x:c r="L4872" s="6" t="str">
        <x:v>https://raw.githubusercontent.com/Mar-7th/StarRailRes/dbe8cdfcfb0bf657b9fe1cf92d5537f118ccb487/index_new/cn/character_skills.json</x:v>
      </x:c>
    </x:row>
    <x:row r="4873" ht="68" customHeight="1">
      <x:c r="A4873" s="6" t="str">
        <x:v>141504_13</x:v>
      </x:c>
      <x:c r="B4873" s="6" t="str">
        <x:v>141504</x:v>
      </x:c>
      <x:c r="C4873" s="6" t="n">
        <x:v>13</x:v>
      </x:c>
      <x:c r="D4873" s="6" t="str">
        <x:v>众愿啊，汇流如歌</x:v>
      </x:c>
      <x:c r="E4873"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23%。</x:v>
      </x:c>
      <x:c r="F4873" s="6" t="n">
        <x:v>0</x:v>
      </x:c>
      <x:c r="G4873" s="6" t="n">
        <x:v>0</x:v>
      </x:c>
      <x:c r="H4873" s="6" t="n">
        <x:v>0</x:v>
      </x:c>
      <x:c r="I4873" s="6" t="n">
        <x:v>0</x:v>
      </x:c>
      <x:c r="J4873" s="6" t="str">
        <x:v>[1, 0.23, 27, 24, 12]</x:v>
      </x:c>
      <x:c r="K4873" s="7" t="str">
        <x:v>无首段伤害倍率，请覆盖或设为辅助技能</x:v>
      </x:c>
      <x:c r="L4873" s="6" t="str">
        <x:v>https://raw.githubusercontent.com/Mar-7th/StarRailRes/dbe8cdfcfb0bf657b9fe1cf92d5537f118ccb487/index_new/cn/character_skills.json</x:v>
      </x:c>
    </x:row>
    <x:row r="4874" ht="68" customHeight="1">
      <x:c r="A4874" s="6" t="str">
        <x:v>141504_14</x:v>
      </x:c>
      <x:c r="B4874" s="6" t="str">
        <x:v>141504</x:v>
      </x:c>
      <x:c r="C4874" s="6" t="n">
        <x:v>14</x:v>
      </x:c>
      <x:c r="D4874" s="6" t="str">
        <x:v>众愿啊，汇流如歌</x:v>
      </x:c>
      <x:c r="E4874"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24%。</x:v>
      </x:c>
      <x:c r="F4874" s="6" t="n">
        <x:v>0</x:v>
      </x:c>
      <x:c r="G4874" s="6" t="n">
        <x:v>0</x:v>
      </x:c>
      <x:c r="H4874" s="6" t="n">
        <x:v>0</x:v>
      </x:c>
      <x:c r="I4874" s="6" t="n">
        <x:v>0</x:v>
      </x:c>
      <x:c r="J4874" s="6" t="str">
        <x:v>[1, 0.24, 27, 24, 12]</x:v>
      </x:c>
      <x:c r="K4874" s="7" t="str">
        <x:v>无首段伤害倍率，请覆盖或设为辅助技能</x:v>
      </x:c>
      <x:c r="L4874" s="6" t="str">
        <x:v>https://raw.githubusercontent.com/Mar-7th/StarRailRes/dbe8cdfcfb0bf657b9fe1cf92d5537f118ccb487/index_new/cn/character_skills.json</x:v>
      </x:c>
    </x:row>
    <x:row r="4875" ht="68" customHeight="1">
      <x:c r="A4875" s="6" t="str">
        <x:v>141504_15</x:v>
      </x:c>
      <x:c r="B4875" s="6" t="str">
        <x:v>141504</x:v>
      </x:c>
      <x:c r="C4875" s="6" t="n">
        <x:v>15</x:v>
      </x:c>
      <x:c r="D4875" s="6" t="str">
        <x:v>众愿啊，汇流如歌</x:v>
      </x:c>
      <x:c r="E4875" s="7" t="str">
        <x:v>战斗开始时或昔涟行动后，我方任意状态的其他角色及其忆灵获得【未来】，持有【未来】的我方目标行动时消耗【未来】使昔涟获得1点【追忆】。昔涟在【追忆】达到24点时可激活终结技并解除自身所有负面效果，处于【往昔的涟漪】状态时在【追忆】达到12点时可激活终结技，达到上限后还可最多溢出至27点。昔涟在场时，我方全体目标造成的伤害提高25%。</x:v>
      </x:c>
      <x:c r="F4875" s="6" t="n">
        <x:v>0</x:v>
      </x:c>
      <x:c r="G4875" s="6" t="n">
        <x:v>0</x:v>
      </x:c>
      <x:c r="H4875" s="6" t="n">
        <x:v>0</x:v>
      </x:c>
      <x:c r="I4875" s="6" t="n">
        <x:v>0</x:v>
      </x:c>
      <x:c r="J4875" s="6" t="str">
        <x:v>[1, 0.25, 27, 24, 12]</x:v>
      </x:c>
      <x:c r="K4875" s="7" t="str">
        <x:v>无首段伤害倍率，请覆盖或设为辅助技能</x:v>
      </x:c>
      <x:c r="L4875" s="6" t="str">
        <x:v>https://raw.githubusercontent.com/Mar-7th/StarRailRes/dbe8cdfcfb0bf657b9fe1cf92d5537f118ccb487/index_new/cn/character_skills.json</x:v>
      </x:c>
    </x:row>
    <x:row r="4876" ht="20" customHeight="1">
      <x:c r="A4876" s="6" t="str">
        <x:v>141506_1</x:v>
      </x:c>
      <x:c r="B4876" s="6" t="str">
        <x:v>141506</x:v>
      </x:c>
      <x:c r="C4876" s="6" t="n">
        <x:v>1</x:v>
      </x:c>
      <x:c r="D4876" s="6" t="str">
        <x:v>攻击</x:v>
      </x:c>
      <x:c r="E4876" s="7" t="str">
        <x:v>攻击敌人，进入战斗后削弱敌方目标对应属性韧性。</x:v>
      </x:c>
      <x:c r="F4876" s="6" t="n">
        <x:v>0</x:v>
      </x:c>
      <x:c r="G4876" s="6" t="n">
        <x:v>0</x:v>
      </x:c>
      <x:c r="H4876" s="6" t="n">
        <x:v>0</x:v>
      </x:c>
      <x:c r="I4876" s="6" t="n">
        <x:v>0</x:v>
      </x:c>
      <x:c r="J4876" s="6" t="str">
        <x:v>[]</x:v>
      </x:c>
      <x:c r="K4876" s="7" t="str">
        <x:v>缺少结构化参数，必须覆盖</x:v>
      </x:c>
      <x:c r="L4876" s="6" t="str">
        <x:v>https://raw.githubusercontent.com/Mar-7th/StarRailRes/dbe8cdfcfb0bf657b9fe1cf92d5537f118ccb487/index_new/cn/character_skills.json</x:v>
      </x:c>
    </x:row>
    <x:row r="4877" ht="53" customHeight="1">
      <x:c r="A4877" s="6" t="str">
        <x:v>141507_1</x:v>
      </x:c>
      <x:c r="B4877" s="6" t="str">
        <x:v>141507</x:v>
      </x:c>
      <x:c r="C4877" s="6" t="n">
        <x:v>1</x:v>
      </x:c>
      <x:c r="D4877" s="6" t="str">
        <x:v>西风尽头，宁谧永恒</x:v>
      </x:c>
      <x:c r="E4877" s="7" t="str">
        <x:v>使用秘技后，在自身周围制造1片持续30秒的特殊领域，处于特殊领域内的敌人陷入【此刻永驻】状态，【此刻永驻】状态下的敌人会停止所有行动。处于特殊领域内的我方角色移动速度提高50%。持续时间内进入战斗后，展开战技的结界。我方制造的领域效果最多存在1个。</x:v>
      </x:c>
      <x:c r="F4877" s="6" t="n">
        <x:v>0</x:v>
      </x:c>
      <x:c r="G4877" s="6" t="n">
        <x:v>0</x:v>
      </x:c>
      <x:c r="H4877" s="6" t="n">
        <x:v>0</x:v>
      </x:c>
      <x:c r="I4877" s="6" t="n">
        <x:v>0</x:v>
      </x:c>
      <x:c r="J4877" s="6" t="str">
        <x:v>[30, 0.5]</x:v>
      </x:c>
      <x:c r="K4877" s="7" t="str">
        <x:v>无首段伤害倍率，请覆盖或设为辅助技能</x:v>
      </x:c>
      <x:c r="L4877" s="6" t="str">
        <x:v>https://raw.githubusercontent.com/Mar-7th/StarRailRes/dbe8cdfcfb0bf657b9fe1cf92d5537f118ccb487/index_new/cn/character_skills.json</x:v>
      </x:c>
    </x:row>
    <x:row r="4878" ht="38" customHeight="1">
      <x:c r="A4878" s="6" t="str">
        <x:v>141508_1</x:v>
      </x:c>
      <x:c r="B4878" s="6" t="str">
        <x:v>141508</x:v>
      </x:c>
      <x:c r="C4878" s="6" t="n">
        <x:v>1</x:v>
      </x:c>
      <x:c r="D4878" s="6" t="str">
        <x:v>向着爱与明天♪</x:v>
      </x:c>
      <x:c r="E4878" s="7" t="str">
        <x:v>获得3点【追忆】并对指定敌方单体造成等同于昔涟15%生命上限的冰属性伤害，随后对敌方全体造成等同于昔涟15%生命上限的冰属性伤害。
【向着爱与明天♪】无法恢复战技点。</x:v>
      </x:c>
      <x:c r="F4878" s="6" t="n">
        <x:v>0</x:v>
      </x:c>
      <x:c r="G4878" s="6" t="n">
        <x:v>0.3</x:v>
      </x:c>
      <x:c r="H4878" s="6" t="n">
        <x:v>0</x:v>
      </x:c>
      <x:c r="I4878" s="6" t="n">
        <x:v>0</x:v>
      </x:c>
      <x:c r="J4878" s="6" t="str">
        <x:v>[0.15, 3, 0.15]</x:v>
      </x:c>
      <x:c r="K4878" s="7" t="str">
        <x:v>需确认条件及分段</x:v>
      </x:c>
      <x:c r="L4878" s="6" t="str">
        <x:v>https://raw.githubusercontent.com/Mar-7th/StarRailRes/dbe8cdfcfb0bf657b9fe1cf92d5537f118ccb487/index_new/cn/character_skills.json</x:v>
      </x:c>
    </x:row>
    <x:row r="4879" ht="38" customHeight="1">
      <x:c r="A4879" s="6" t="str">
        <x:v>141508_2</x:v>
      </x:c>
      <x:c r="B4879" s="6" t="str">
        <x:v>141508</x:v>
      </x:c>
      <x:c r="C4879" s="6" t="n">
        <x:v>2</x:v>
      </x:c>
      <x:c r="D4879" s="6" t="str">
        <x:v>向着爱与明天♪</x:v>
      </x:c>
      <x:c r="E4879" s="7" t="str">
        <x:v>获得3点【追忆】并对指定敌方单体造成等同于昔涟18%生命上限的冰属性伤害，随后对敌方全体造成等同于昔涟18%生命上限的冰属性伤害。
【向着爱与明天♪】无法恢复战技点。</x:v>
      </x:c>
      <x:c r="F4879" s="6" t="n">
        <x:v>0</x:v>
      </x:c>
      <x:c r="G4879" s="6" t="n">
        <x:v>0.36</x:v>
      </x:c>
      <x:c r="H4879" s="6" t="n">
        <x:v>0</x:v>
      </x:c>
      <x:c r="I4879" s="6" t="n">
        <x:v>0</x:v>
      </x:c>
      <x:c r="J4879" s="6" t="str">
        <x:v>[0.18, 3, 0.18]</x:v>
      </x:c>
      <x:c r="K4879" s="7" t="str">
        <x:v>需确认条件及分段</x:v>
      </x:c>
      <x:c r="L4879" s="6" t="str">
        <x:v>https://raw.githubusercontent.com/Mar-7th/StarRailRes/dbe8cdfcfb0bf657b9fe1cf92d5537f118ccb487/index_new/cn/character_skills.json</x:v>
      </x:c>
    </x:row>
    <x:row r="4880" ht="38" customHeight="1">
      <x:c r="A4880" s="6" t="str">
        <x:v>141508_3</x:v>
      </x:c>
      <x:c r="B4880" s="6" t="str">
        <x:v>141508</x:v>
      </x:c>
      <x:c r="C4880" s="6" t="n">
        <x:v>3</x:v>
      </x:c>
      <x:c r="D4880" s="6" t="str">
        <x:v>向着爱与明天♪</x:v>
      </x:c>
      <x:c r="E4880" s="7" t="str">
        <x:v>获得3点【追忆】并对指定敌方单体造成等同于昔涟21%生命上限的冰属性伤害，随后对敌方全体造成等同于昔涟21%生命上限的冰属性伤害。
【向着爱与明天♪】无法恢复战技点。</x:v>
      </x:c>
      <x:c r="F4880" s="6" t="n">
        <x:v>0</x:v>
      </x:c>
      <x:c r="G4880" s="6" t="n">
        <x:v>0.42</x:v>
      </x:c>
      <x:c r="H4880" s="6" t="n">
        <x:v>0</x:v>
      </x:c>
      <x:c r="I4880" s="6" t="n">
        <x:v>0</x:v>
      </x:c>
      <x:c r="J4880" s="6" t="str">
        <x:v>[0.21, 3, 0.21]</x:v>
      </x:c>
      <x:c r="K4880" s="7" t="str">
        <x:v>需确认条件及分段</x:v>
      </x:c>
      <x:c r="L4880" s="6" t="str">
        <x:v>https://raw.githubusercontent.com/Mar-7th/StarRailRes/dbe8cdfcfb0bf657b9fe1cf92d5537f118ccb487/index_new/cn/character_skills.json</x:v>
      </x:c>
    </x:row>
    <x:row r="4881" ht="38" customHeight="1">
      <x:c r="A4881" s="6" t="str">
        <x:v>141508_4</x:v>
      </x:c>
      <x:c r="B4881" s="6" t="str">
        <x:v>141508</x:v>
      </x:c>
      <x:c r="C4881" s="6" t="n">
        <x:v>4</x:v>
      </x:c>
      <x:c r="D4881" s="6" t="str">
        <x:v>向着爱与明天♪</x:v>
      </x:c>
      <x:c r="E4881" s="7" t="str">
        <x:v>获得3点【追忆】并对指定敌方单体造成等同于昔涟24%生命上限的冰属性伤害，随后对敌方全体造成等同于昔涟24%生命上限的冰属性伤害。
【向着爱与明天♪】无法恢复战技点。</x:v>
      </x:c>
      <x:c r="F4881" s="6" t="n">
        <x:v>0</x:v>
      </x:c>
      <x:c r="G4881" s="6" t="n">
        <x:v>0.48</x:v>
      </x:c>
      <x:c r="H4881" s="6" t="n">
        <x:v>0</x:v>
      </x:c>
      <x:c r="I4881" s="6" t="n">
        <x:v>0</x:v>
      </x:c>
      <x:c r="J4881" s="6" t="str">
        <x:v>[0.24, 3, 0.24]</x:v>
      </x:c>
      <x:c r="K4881" s="7" t="str">
        <x:v>需确认条件及分段</x:v>
      </x:c>
      <x:c r="L4881" s="6" t="str">
        <x:v>https://raw.githubusercontent.com/Mar-7th/StarRailRes/dbe8cdfcfb0bf657b9fe1cf92d5537f118ccb487/index_new/cn/character_skills.json</x:v>
      </x:c>
    </x:row>
    <x:row r="4882" ht="38" customHeight="1">
      <x:c r="A4882" s="6" t="str">
        <x:v>141508_5</x:v>
      </x:c>
      <x:c r="B4882" s="6" t="str">
        <x:v>141508</x:v>
      </x:c>
      <x:c r="C4882" s="6" t="n">
        <x:v>5</x:v>
      </x:c>
      <x:c r="D4882" s="6" t="str">
        <x:v>向着爱与明天♪</x:v>
      </x:c>
      <x:c r="E4882" s="7" t="str">
        <x:v>获得3点【追忆】并对指定敌方单体造成等同于昔涟27%生命上限的冰属性伤害，随后对敌方全体造成等同于昔涟27%生命上限的冰属性伤害。
【向着爱与明天♪】无法恢复战技点。</x:v>
      </x:c>
      <x:c r="F4882" s="6" t="n">
        <x:v>0</x:v>
      </x:c>
      <x:c r="G4882" s="6" t="n">
        <x:v>0.54</x:v>
      </x:c>
      <x:c r="H4882" s="6" t="n">
        <x:v>0</x:v>
      </x:c>
      <x:c r="I4882" s="6" t="n">
        <x:v>0</x:v>
      </x:c>
      <x:c r="J4882" s="6" t="str">
        <x:v>[0.27, 3, 0.27]</x:v>
      </x:c>
      <x:c r="K4882" s="7" t="str">
        <x:v>需确认条件及分段</x:v>
      </x:c>
      <x:c r="L4882" s="6" t="str">
        <x:v>https://raw.githubusercontent.com/Mar-7th/StarRailRes/dbe8cdfcfb0bf657b9fe1cf92d5537f118ccb487/index_new/cn/character_skills.json</x:v>
      </x:c>
    </x:row>
    <x:row r="4883" ht="38" customHeight="1">
      <x:c r="A4883" s="6" t="str">
        <x:v>141508_6</x:v>
      </x:c>
      <x:c r="B4883" s="6" t="str">
        <x:v>141508</x:v>
      </x:c>
      <x:c r="C4883" s="6" t="n">
        <x:v>6</x:v>
      </x:c>
      <x:c r="D4883" s="6" t="str">
        <x:v>向着爱与明天♪</x:v>
      </x:c>
      <x:c r="E4883" s="7" t="str">
        <x:v>获得3点【追忆】并对指定敌方单体造成等同于昔涟30%生命上限的冰属性伤害，随后对敌方全体造成等同于昔涟30%生命上限的冰属性伤害。
【向着爱与明天♪】无法恢复战技点。</x:v>
      </x:c>
      <x:c r="F4883" s="6" t="n">
        <x:v>0</x:v>
      </x:c>
      <x:c r="G4883" s="6" t="n">
        <x:v>0.6</x:v>
      </x:c>
      <x:c r="H4883" s="6" t="n">
        <x:v>0</x:v>
      </x:c>
      <x:c r="I4883" s="6" t="n">
        <x:v>0</x:v>
      </x:c>
      <x:c r="J4883" s="6" t="str">
        <x:v>[0.3, 3, 0.3]</x:v>
      </x:c>
      <x:c r="K4883" s="7" t="str">
        <x:v>需确认条件及分段</x:v>
      </x:c>
      <x:c r="L4883" s="6" t="str">
        <x:v>https://raw.githubusercontent.com/Mar-7th/StarRailRes/dbe8cdfcfb0bf657b9fe1cf92d5537f118ccb487/index_new/cn/character_skills.json</x:v>
      </x:c>
    </x:row>
    <x:row r="4884" ht="38" customHeight="1">
      <x:c r="A4884" s="6" t="str">
        <x:v>141508_7</x:v>
      </x:c>
      <x:c r="B4884" s="6" t="str">
        <x:v>141508</x:v>
      </x:c>
      <x:c r="C4884" s="6" t="n">
        <x:v>7</x:v>
      </x:c>
      <x:c r="D4884" s="6" t="str">
        <x:v>向着爱与明天♪</x:v>
      </x:c>
      <x:c r="E4884" s="7" t="str">
        <x:v>获得3点【追忆】并对指定敌方单体造成等同于昔涟33%生命上限的冰属性伤害，随后对敌方全体造成等同于昔涟33%生命上限的冰属性伤害。
【向着爱与明天♪】无法恢复战技点。</x:v>
      </x:c>
      <x:c r="F4884" s="6" t="n">
        <x:v>0</x:v>
      </x:c>
      <x:c r="G4884" s="6" t="n">
        <x:v>0.66</x:v>
      </x:c>
      <x:c r="H4884" s="6" t="n">
        <x:v>0</x:v>
      </x:c>
      <x:c r="I4884" s="6" t="n">
        <x:v>0</x:v>
      </x:c>
      <x:c r="J4884" s="6" t="str">
        <x:v>[0.33, 3, 0.33]</x:v>
      </x:c>
      <x:c r="K4884" s="7" t="str">
        <x:v>需确认条件及分段</x:v>
      </x:c>
      <x:c r="L4884" s="6" t="str">
        <x:v>https://raw.githubusercontent.com/Mar-7th/StarRailRes/dbe8cdfcfb0bf657b9fe1cf92d5537f118ccb487/index_new/cn/character_skills.json</x:v>
      </x:c>
    </x:row>
    <x:row r="4885" ht="38" customHeight="1">
      <x:c r="A4885" s="6" t="str">
        <x:v>141508_8</x:v>
      </x:c>
      <x:c r="B4885" s="6" t="str">
        <x:v>141508</x:v>
      </x:c>
      <x:c r="C4885" s="6" t="n">
        <x:v>8</x:v>
      </x:c>
      <x:c r="D4885" s="6" t="str">
        <x:v>向着爱与明天♪</x:v>
      </x:c>
      <x:c r="E4885" s="7" t="str">
        <x:v>获得3点【追忆】并对指定敌方单体造成等同于昔涟36%生命上限的冰属性伤害，随后对敌方全体造成等同于昔涟36%生命上限的冰属性伤害。
【向着爱与明天♪】无法恢复战技点。</x:v>
      </x:c>
      <x:c r="F4885" s="6" t="n">
        <x:v>0</x:v>
      </x:c>
      <x:c r="G4885" s="6" t="n">
        <x:v>0.72</x:v>
      </x:c>
      <x:c r="H4885" s="6" t="n">
        <x:v>0</x:v>
      </x:c>
      <x:c r="I4885" s="6" t="n">
        <x:v>0</x:v>
      </x:c>
      <x:c r="J4885" s="6" t="str">
        <x:v>[0.36, 3, 0.36]</x:v>
      </x:c>
      <x:c r="K4885" s="7" t="str">
        <x:v>需确认条件及分段</x:v>
      </x:c>
      <x:c r="L4885" s="6" t="str">
        <x:v>https://raw.githubusercontent.com/Mar-7th/StarRailRes/dbe8cdfcfb0bf657b9fe1cf92d5537f118ccb487/index_new/cn/character_skills.json</x:v>
      </x:c>
    </x:row>
    <x:row r="4886" ht="38" customHeight="1">
      <x:c r="A4886" s="6" t="str">
        <x:v>141508_9</x:v>
      </x:c>
      <x:c r="B4886" s="6" t="str">
        <x:v>141508</x:v>
      </x:c>
      <x:c r="C4886" s="6" t="n">
        <x:v>9</x:v>
      </x:c>
      <x:c r="D4886" s="6" t="str">
        <x:v>向着爱与明天♪</x:v>
      </x:c>
      <x:c r="E4886" s="7" t="str">
        <x:v>获得3点【追忆】并对指定敌方单体造成等同于昔涟39%生命上限的冰属性伤害，随后对敌方全体造成等同于昔涟39%生命上限的冰属性伤害。
【向着爱与明天♪】无法恢复战技点。</x:v>
      </x:c>
      <x:c r="F4886" s="6" t="n">
        <x:v>0</x:v>
      </x:c>
      <x:c r="G4886" s="6" t="n">
        <x:v>0.78</x:v>
      </x:c>
      <x:c r="H4886" s="6" t="n">
        <x:v>0</x:v>
      </x:c>
      <x:c r="I4886" s="6" t="n">
        <x:v>0</x:v>
      </x:c>
      <x:c r="J4886" s="6" t="str">
        <x:v>[0.39, 3, 0.39]</x:v>
      </x:c>
      <x:c r="K4886" s="7" t="str">
        <x:v>需确认条件及分段</x:v>
      </x:c>
      <x:c r="L4886" s="6" t="str">
        <x:v>https://raw.githubusercontent.com/Mar-7th/StarRailRes/dbe8cdfcfb0bf657b9fe1cf92d5537f118ccb487/index_new/cn/character_skills.json</x:v>
      </x:c>
    </x:row>
    <x:row r="4887" ht="38" customHeight="1">
      <x:c r="A4887" s="6" t="str">
        <x:v>141508_10</x:v>
      </x:c>
      <x:c r="B4887" s="6" t="str">
        <x:v>141508</x:v>
      </x:c>
      <x:c r="C4887" s="6" t="n">
        <x:v>10</x:v>
      </x:c>
      <x:c r="D4887" s="6" t="str">
        <x:v>向着爱与明天♪</x:v>
      </x:c>
      <x:c r="E4887" s="7" t="str">
        <x:v>获得3点【追忆】并对指定敌方单体造成等同于昔涟42%生命上限的冰属性伤害，随后对敌方全体造成等同于昔涟42%生命上限的冰属性伤害。
【向着爱与明天♪】无法恢复战技点。</x:v>
      </x:c>
      <x:c r="F4887" s="6" t="n">
        <x:v>0</x:v>
      </x:c>
      <x:c r="G4887" s="6" t="n">
        <x:v>0.84</x:v>
      </x:c>
      <x:c r="H4887" s="6" t="n">
        <x:v>0</x:v>
      </x:c>
      <x:c r="I4887" s="6" t="n">
        <x:v>0</x:v>
      </x:c>
      <x:c r="J4887" s="6" t="str">
        <x:v>[0.42, 3, 0.42]</x:v>
      </x:c>
      <x:c r="K4887" s="7" t="str">
        <x:v>需确认条件及分段</x:v>
      </x:c>
      <x:c r="L4887" s="6" t="str">
        <x:v>https://raw.githubusercontent.com/Mar-7th/StarRailRes/dbe8cdfcfb0bf657b9fe1cf92d5537f118ccb487/index_new/cn/character_skills.json</x:v>
      </x:c>
    </x:row>
    <x:row r="4888" ht="20" customHeight="1">
      <x:c r="A4888" s="6" t="str">
        <x:v>141514_1</x:v>
      </x:c>
      <x:c r="B4888" s="6" t="str">
        <x:v>141514</x:v>
      </x:c>
      <x:c r="C4888" s="6" t="n">
        <x:v>1</x:v>
      </x:c>
      <x:c r="D4888" s="6" t="str">
        <x:v>一如初见的重逢</x:v>
      </x:c>
      <x:c r="E4888" s="7" t="str">
        <x:v>使德谬歌立即获得1个额外回合。</x:v>
      </x:c>
      <x:c r="F4888" s="6" t="n">
        <x:v>0</x:v>
      </x:c>
      <x:c r="G4888" s="6" t="n">
        <x:v>0</x:v>
      </x:c>
      <x:c r="H4888" s="6" t="n">
        <x:v>0</x:v>
      </x:c>
      <x:c r="I4888" s="6" t="n">
        <x:v>0</x:v>
      </x:c>
      <x:c r="J4888" s="6" t="str">
        <x:v>[12]</x:v>
      </x:c>
      <x:c r="K4888" s="7" t="str">
        <x:v>无首段伤害倍率，请覆盖或设为辅助技能</x:v>
      </x:c>
      <x:c r="L4888" s="6" t="str">
        <x:v>https://raw.githubusercontent.com/Mar-7th/StarRailRes/dbe8cdfcfb0bf657b9fe1cf92d5537f118ccb487/index_new/cn/character_skills.json</x:v>
      </x:c>
    </x:row>
    <x:row r="4889" ht="20" customHeight="1">
      <x:c r="A4889" s="6" t="str">
        <x:v>141514_2</x:v>
      </x:c>
      <x:c r="B4889" s="6" t="str">
        <x:v>141514</x:v>
      </x:c>
      <x:c r="C4889" s="6" t="n">
        <x:v>2</x:v>
      </x:c>
      <x:c r="D4889" s="6" t="str">
        <x:v>一如初见的重逢</x:v>
      </x:c>
      <x:c r="E4889" s="7" t="str">
        <x:v>使德谬歌立即获得1个额外回合。</x:v>
      </x:c>
      <x:c r="F4889" s="6" t="n">
        <x:v>0</x:v>
      </x:c>
      <x:c r="G4889" s="6" t="n">
        <x:v>0</x:v>
      </x:c>
      <x:c r="H4889" s="6" t="n">
        <x:v>0</x:v>
      </x:c>
      <x:c r="I4889" s="6" t="n">
        <x:v>0</x:v>
      </x:c>
      <x:c r="J4889" s="6" t="str">
        <x:v>[12]</x:v>
      </x:c>
      <x:c r="K4889" s="7" t="str">
        <x:v>无首段伤害倍率，请覆盖或设为辅助技能</x:v>
      </x:c>
      <x:c r="L4889" s="6" t="str">
        <x:v>https://raw.githubusercontent.com/Mar-7th/StarRailRes/dbe8cdfcfb0bf657b9fe1cf92d5537f118ccb487/index_new/cn/character_skills.json</x:v>
      </x:c>
    </x:row>
    <x:row r="4890" ht="20" customHeight="1">
      <x:c r="A4890" s="6" t="str">
        <x:v>141514_3</x:v>
      </x:c>
      <x:c r="B4890" s="6" t="str">
        <x:v>141514</x:v>
      </x:c>
      <x:c r="C4890" s="6" t="n">
        <x:v>3</x:v>
      </x:c>
      <x:c r="D4890" s="6" t="str">
        <x:v>一如初见的重逢</x:v>
      </x:c>
      <x:c r="E4890" s="7" t="str">
        <x:v>使德谬歌立即获得1个额外回合。</x:v>
      </x:c>
      <x:c r="F4890" s="6" t="n">
        <x:v>0</x:v>
      </x:c>
      <x:c r="G4890" s="6" t="n">
        <x:v>0</x:v>
      </x:c>
      <x:c r="H4890" s="6" t="n">
        <x:v>0</x:v>
      </x:c>
      <x:c r="I4890" s="6" t="n">
        <x:v>0</x:v>
      </x:c>
      <x:c r="J4890" s="6" t="str">
        <x:v>[12]</x:v>
      </x:c>
      <x:c r="K4890" s="7" t="str">
        <x:v>无首段伤害倍率，请覆盖或设为辅助技能</x:v>
      </x:c>
      <x:c r="L4890" s="6" t="str">
        <x:v>https://raw.githubusercontent.com/Mar-7th/StarRailRes/dbe8cdfcfb0bf657b9fe1cf92d5537f118ccb487/index_new/cn/character_skills.json</x:v>
      </x:c>
    </x:row>
    <x:row r="4891" ht="20" customHeight="1">
      <x:c r="A4891" s="6" t="str">
        <x:v>141514_4</x:v>
      </x:c>
      <x:c r="B4891" s="6" t="str">
        <x:v>141514</x:v>
      </x:c>
      <x:c r="C4891" s="6" t="n">
        <x:v>4</x:v>
      </x:c>
      <x:c r="D4891" s="6" t="str">
        <x:v>一如初见的重逢</x:v>
      </x:c>
      <x:c r="E4891" s="7" t="str">
        <x:v>使德谬歌立即获得1个额外回合。</x:v>
      </x:c>
      <x:c r="F4891" s="6" t="n">
        <x:v>0</x:v>
      </x:c>
      <x:c r="G4891" s="6" t="n">
        <x:v>0</x:v>
      </x:c>
      <x:c r="H4891" s="6" t="n">
        <x:v>0</x:v>
      </x:c>
      <x:c r="I4891" s="6" t="n">
        <x:v>0</x:v>
      </x:c>
      <x:c r="J4891" s="6" t="str">
        <x:v>[12]</x:v>
      </x:c>
      <x:c r="K4891" s="7" t="str">
        <x:v>无首段伤害倍率，请覆盖或设为辅助技能</x:v>
      </x:c>
      <x:c r="L4891" s="6" t="str">
        <x:v>https://raw.githubusercontent.com/Mar-7th/StarRailRes/dbe8cdfcfb0bf657b9fe1cf92d5537f118ccb487/index_new/cn/character_skills.json</x:v>
      </x:c>
    </x:row>
    <x:row r="4892" ht="20" customHeight="1">
      <x:c r="A4892" s="6" t="str">
        <x:v>141514_5</x:v>
      </x:c>
      <x:c r="B4892" s="6" t="str">
        <x:v>141514</x:v>
      </x:c>
      <x:c r="C4892" s="6" t="n">
        <x:v>5</x:v>
      </x:c>
      <x:c r="D4892" s="6" t="str">
        <x:v>一如初见的重逢</x:v>
      </x:c>
      <x:c r="E4892" s="7" t="str">
        <x:v>使德谬歌立即获得1个额外回合。</x:v>
      </x:c>
      <x:c r="F4892" s="6" t="n">
        <x:v>0</x:v>
      </x:c>
      <x:c r="G4892" s="6" t="n">
        <x:v>0</x:v>
      </x:c>
      <x:c r="H4892" s="6" t="n">
        <x:v>0</x:v>
      </x:c>
      <x:c r="I4892" s="6" t="n">
        <x:v>0</x:v>
      </x:c>
      <x:c r="J4892" s="6" t="str">
        <x:v>[12]</x:v>
      </x:c>
      <x:c r="K4892" s="7" t="str">
        <x:v>无首段伤害倍率，请覆盖或设为辅助技能</x:v>
      </x:c>
      <x:c r="L4892" s="6" t="str">
        <x:v>https://raw.githubusercontent.com/Mar-7th/StarRailRes/dbe8cdfcfb0bf657b9fe1cf92d5537f118ccb487/index_new/cn/character_skills.json</x:v>
      </x:c>
    </x:row>
    <x:row r="4893" ht="20" customHeight="1">
      <x:c r="A4893" s="6" t="str">
        <x:v>141514_6</x:v>
      </x:c>
      <x:c r="B4893" s="6" t="str">
        <x:v>141514</x:v>
      </x:c>
      <x:c r="C4893" s="6" t="n">
        <x:v>6</x:v>
      </x:c>
      <x:c r="D4893" s="6" t="str">
        <x:v>一如初见的重逢</x:v>
      </x:c>
      <x:c r="E4893" s="7" t="str">
        <x:v>使德谬歌立即获得1个额外回合。</x:v>
      </x:c>
      <x:c r="F4893" s="6" t="n">
        <x:v>0</x:v>
      </x:c>
      <x:c r="G4893" s="6" t="n">
        <x:v>0</x:v>
      </x:c>
      <x:c r="H4893" s="6" t="n">
        <x:v>0</x:v>
      </x:c>
      <x:c r="I4893" s="6" t="n">
        <x:v>0</x:v>
      </x:c>
      <x:c r="J4893" s="6" t="str">
        <x:v>[12]</x:v>
      </x:c>
      <x:c r="K4893" s="7" t="str">
        <x:v>无首段伤害倍率，请覆盖或设为辅助技能</x:v>
      </x:c>
      <x:c r="L4893" s="6" t="str">
        <x:v>https://raw.githubusercontent.com/Mar-7th/StarRailRes/dbe8cdfcfb0bf657b9fe1cf92d5537f118ccb487/index_new/cn/character_skills.json</x:v>
      </x:c>
    </x:row>
    <x:row r="4894" ht="20" customHeight="1">
      <x:c r="A4894" s="6" t="str">
        <x:v>141514_7</x:v>
      </x:c>
      <x:c r="B4894" s="6" t="str">
        <x:v>141514</x:v>
      </x:c>
      <x:c r="C4894" s="6" t="n">
        <x:v>7</x:v>
      </x:c>
      <x:c r="D4894" s="6" t="str">
        <x:v>一如初见的重逢</x:v>
      </x:c>
      <x:c r="E4894" s="7" t="str">
        <x:v>使德谬歌立即获得1个额外回合。</x:v>
      </x:c>
      <x:c r="F4894" s="6" t="n">
        <x:v>0</x:v>
      </x:c>
      <x:c r="G4894" s="6" t="n">
        <x:v>0</x:v>
      </x:c>
      <x:c r="H4894" s="6" t="n">
        <x:v>0</x:v>
      </x:c>
      <x:c r="I4894" s="6" t="n">
        <x:v>0</x:v>
      </x:c>
      <x:c r="J4894" s="6" t="str">
        <x:v>[12]</x:v>
      </x:c>
      <x:c r="K4894" s="7" t="str">
        <x:v>无首段伤害倍率，请覆盖或设为辅助技能</x:v>
      </x:c>
      <x:c r="L4894" s="6" t="str">
        <x:v>https://raw.githubusercontent.com/Mar-7th/StarRailRes/dbe8cdfcfb0bf657b9fe1cf92d5537f118ccb487/index_new/cn/character_skills.json</x:v>
      </x:c>
    </x:row>
    <x:row r="4895" ht="20" customHeight="1">
      <x:c r="A4895" s="6" t="str">
        <x:v>141514_8</x:v>
      </x:c>
      <x:c r="B4895" s="6" t="str">
        <x:v>141514</x:v>
      </x:c>
      <x:c r="C4895" s="6" t="n">
        <x:v>8</x:v>
      </x:c>
      <x:c r="D4895" s="6" t="str">
        <x:v>一如初见的重逢</x:v>
      </x:c>
      <x:c r="E4895" s="7" t="str">
        <x:v>使德谬歌立即获得1个额外回合。</x:v>
      </x:c>
      <x:c r="F4895" s="6" t="n">
        <x:v>0</x:v>
      </x:c>
      <x:c r="G4895" s="6" t="n">
        <x:v>0</x:v>
      </x:c>
      <x:c r="H4895" s="6" t="n">
        <x:v>0</x:v>
      </x:c>
      <x:c r="I4895" s="6" t="n">
        <x:v>0</x:v>
      </x:c>
      <x:c r="J4895" s="6" t="str">
        <x:v>[12]</x:v>
      </x:c>
      <x:c r="K4895" s="7" t="str">
        <x:v>无首段伤害倍率，请覆盖或设为辅助技能</x:v>
      </x:c>
      <x:c r="L4895" s="6" t="str">
        <x:v>https://raw.githubusercontent.com/Mar-7th/StarRailRes/dbe8cdfcfb0bf657b9fe1cf92d5537f118ccb487/index_new/cn/character_skills.json</x:v>
      </x:c>
    </x:row>
    <x:row r="4896" ht="20" customHeight="1">
      <x:c r="A4896" s="6" t="str">
        <x:v>141514_9</x:v>
      </x:c>
      <x:c r="B4896" s="6" t="str">
        <x:v>141514</x:v>
      </x:c>
      <x:c r="C4896" s="6" t="n">
        <x:v>9</x:v>
      </x:c>
      <x:c r="D4896" s="6" t="str">
        <x:v>一如初见的重逢</x:v>
      </x:c>
      <x:c r="E4896" s="7" t="str">
        <x:v>使德谬歌立即获得1个额外回合。</x:v>
      </x:c>
      <x:c r="F4896" s="6" t="n">
        <x:v>0</x:v>
      </x:c>
      <x:c r="G4896" s="6" t="n">
        <x:v>0</x:v>
      </x:c>
      <x:c r="H4896" s="6" t="n">
        <x:v>0</x:v>
      </x:c>
      <x:c r="I4896" s="6" t="n">
        <x:v>0</x:v>
      </x:c>
      <x:c r="J4896" s="6" t="str">
        <x:v>[12]</x:v>
      </x:c>
      <x:c r="K4896" s="7" t="str">
        <x:v>无首段伤害倍率，请覆盖或设为辅助技能</x:v>
      </x:c>
      <x:c r="L4896" s="6" t="str">
        <x:v>https://raw.githubusercontent.com/Mar-7th/StarRailRes/dbe8cdfcfb0bf657b9fe1cf92d5537f118ccb487/index_new/cn/character_skills.json</x:v>
      </x:c>
    </x:row>
    <x:row r="4897" ht="20" customHeight="1">
      <x:c r="A4897" s="6" t="str">
        <x:v>141514_10</x:v>
      </x:c>
      <x:c r="B4897" s="6" t="str">
        <x:v>141514</x:v>
      </x:c>
      <x:c r="C4897" s="6" t="n">
        <x:v>10</x:v>
      </x:c>
      <x:c r="D4897" s="6" t="str">
        <x:v>一如初见的重逢</x:v>
      </x:c>
      <x:c r="E4897" s="7" t="str">
        <x:v>使德谬歌立即获得1个额外回合。</x:v>
      </x:c>
      <x:c r="F4897" s="6" t="n">
        <x:v>0</x:v>
      </x:c>
      <x:c r="G4897" s="6" t="n">
        <x:v>0</x:v>
      </x:c>
      <x:c r="H4897" s="6" t="n">
        <x:v>0</x:v>
      </x:c>
      <x:c r="I4897" s="6" t="n">
        <x:v>0</x:v>
      </x:c>
      <x:c r="J4897" s="6" t="str">
        <x:v>[12]</x:v>
      </x:c>
      <x:c r="K4897" s="7" t="str">
        <x:v>无首段伤害倍率，请覆盖或设为辅助技能</x:v>
      </x:c>
      <x:c r="L4897" s="6" t="str">
        <x:v>https://raw.githubusercontent.com/Mar-7th/StarRailRes/dbe8cdfcfb0bf657b9fe1cf92d5537f118ccb487/index_new/cn/character_skills.json</x:v>
      </x:c>
    </x:row>
    <x:row r="4898" ht="20" customHeight="1">
      <x:c r="A4898" s="6" t="str">
        <x:v>141514_11</x:v>
      </x:c>
      <x:c r="B4898" s="6" t="str">
        <x:v>141514</x:v>
      </x:c>
      <x:c r="C4898" s="6" t="n">
        <x:v>11</x:v>
      </x:c>
      <x:c r="D4898" s="6" t="str">
        <x:v>一如初见的重逢</x:v>
      </x:c>
      <x:c r="E4898" s="7" t="str">
        <x:v>使德谬歌立即获得1个额外回合。</x:v>
      </x:c>
      <x:c r="F4898" s="6" t="n">
        <x:v>0</x:v>
      </x:c>
      <x:c r="G4898" s="6" t="n">
        <x:v>0</x:v>
      </x:c>
      <x:c r="H4898" s="6" t="n">
        <x:v>0</x:v>
      </x:c>
      <x:c r="I4898" s="6" t="n">
        <x:v>0</x:v>
      </x:c>
      <x:c r="J4898" s="6" t="str">
        <x:v>[12]</x:v>
      </x:c>
      <x:c r="K4898" s="7" t="str">
        <x:v>无首段伤害倍率，请覆盖或设为辅助技能</x:v>
      </x:c>
      <x:c r="L4898" s="6" t="str">
        <x:v>https://raw.githubusercontent.com/Mar-7th/StarRailRes/dbe8cdfcfb0bf657b9fe1cf92d5537f118ccb487/index_new/cn/character_skills.json</x:v>
      </x:c>
    </x:row>
    <x:row r="4899" ht="20" customHeight="1">
      <x:c r="A4899" s="6" t="str">
        <x:v>141514_12</x:v>
      </x:c>
      <x:c r="B4899" s="6" t="str">
        <x:v>141514</x:v>
      </x:c>
      <x:c r="C4899" s="6" t="n">
        <x:v>12</x:v>
      </x:c>
      <x:c r="D4899" s="6" t="str">
        <x:v>一如初见的重逢</x:v>
      </x:c>
      <x:c r="E4899" s="7" t="str">
        <x:v>使德谬歌立即获得1个额外回合。</x:v>
      </x:c>
      <x:c r="F4899" s="6" t="n">
        <x:v>0</x:v>
      </x:c>
      <x:c r="G4899" s="6" t="n">
        <x:v>0</x:v>
      </x:c>
      <x:c r="H4899" s="6" t="n">
        <x:v>0</x:v>
      </x:c>
      <x:c r="I4899" s="6" t="n">
        <x:v>0</x:v>
      </x:c>
      <x:c r="J4899" s="6" t="str">
        <x:v>[12]</x:v>
      </x:c>
      <x:c r="K4899" s="7" t="str">
        <x:v>无首段伤害倍率，请覆盖或设为辅助技能</x:v>
      </x:c>
      <x:c r="L4899" s="6" t="str">
        <x:v>https://raw.githubusercontent.com/Mar-7th/StarRailRes/dbe8cdfcfb0bf657b9fe1cf92d5537f118ccb487/index_new/cn/character_skills.json</x:v>
      </x:c>
    </x:row>
    <x:row r="4900" ht="20" customHeight="1">
      <x:c r="A4900" s="6" t="str">
        <x:v>141514_13</x:v>
      </x:c>
      <x:c r="B4900" s="6" t="str">
        <x:v>141514</x:v>
      </x:c>
      <x:c r="C4900" s="6" t="n">
        <x:v>13</x:v>
      </x:c>
      <x:c r="D4900" s="6" t="str">
        <x:v>一如初见的重逢</x:v>
      </x:c>
      <x:c r="E4900" s="7" t="str">
        <x:v>使德谬歌立即获得1个额外回合。</x:v>
      </x:c>
      <x:c r="F4900" s="6" t="n">
        <x:v>0</x:v>
      </x:c>
      <x:c r="G4900" s="6" t="n">
        <x:v>0</x:v>
      </x:c>
      <x:c r="H4900" s="6" t="n">
        <x:v>0</x:v>
      </x:c>
      <x:c r="I4900" s="6" t="n">
        <x:v>0</x:v>
      </x:c>
      <x:c r="J4900" s="6" t="str">
        <x:v>[12]</x:v>
      </x:c>
      <x:c r="K4900" s="7" t="str">
        <x:v>无首段伤害倍率，请覆盖或设为辅助技能</x:v>
      </x:c>
      <x:c r="L4900" s="6" t="str">
        <x:v>https://raw.githubusercontent.com/Mar-7th/StarRailRes/dbe8cdfcfb0bf657b9fe1cf92d5537f118ccb487/index_new/cn/character_skills.json</x:v>
      </x:c>
    </x:row>
    <x:row r="4901" ht="20" customHeight="1">
      <x:c r="A4901" s="6" t="str">
        <x:v>141514_14</x:v>
      </x:c>
      <x:c r="B4901" s="6" t="str">
        <x:v>141514</x:v>
      </x:c>
      <x:c r="C4901" s="6" t="n">
        <x:v>14</x:v>
      </x:c>
      <x:c r="D4901" s="6" t="str">
        <x:v>一如初见的重逢</x:v>
      </x:c>
      <x:c r="E4901" s="7" t="str">
        <x:v>使德谬歌立即获得1个额外回合。</x:v>
      </x:c>
      <x:c r="F4901" s="6" t="n">
        <x:v>0</x:v>
      </x:c>
      <x:c r="G4901" s="6" t="n">
        <x:v>0</x:v>
      </x:c>
      <x:c r="H4901" s="6" t="n">
        <x:v>0</x:v>
      </x:c>
      <x:c r="I4901" s="6" t="n">
        <x:v>0</x:v>
      </x:c>
      <x:c r="J4901" s="6" t="str">
        <x:v>[12]</x:v>
      </x:c>
      <x:c r="K4901" s="7" t="str">
        <x:v>无首段伤害倍率，请覆盖或设为辅助技能</x:v>
      </x:c>
      <x:c r="L4901" s="6" t="str">
        <x:v>https://raw.githubusercontent.com/Mar-7th/StarRailRes/dbe8cdfcfb0bf657b9fe1cf92d5537f118ccb487/index_new/cn/character_skills.json</x:v>
      </x:c>
    </x:row>
    <x:row r="4902" ht="20" customHeight="1">
      <x:c r="A4902" s="6" t="str">
        <x:v>141514_15</x:v>
      </x:c>
      <x:c r="B4902" s="6" t="str">
        <x:v>141514</x:v>
      </x:c>
      <x:c r="C4902" s="6" t="n">
        <x:v>15</x:v>
      </x:c>
      <x:c r="D4902" s="6" t="str">
        <x:v>一如初见的重逢</x:v>
      </x:c>
      <x:c r="E4902" s="7" t="str">
        <x:v>使德谬歌立即获得1个额外回合。</x:v>
      </x:c>
      <x:c r="F4902" s="6" t="n">
        <x:v>0</x:v>
      </x:c>
      <x:c r="G4902" s="6" t="n">
        <x:v>0</x:v>
      </x:c>
      <x:c r="H4902" s="6" t="n">
        <x:v>0</x:v>
      </x:c>
      <x:c r="I4902" s="6" t="n">
        <x:v>0</x:v>
      </x:c>
      <x:c r="J4902" s="6" t="str">
        <x:v>[12]</x:v>
      </x:c>
      <x:c r="K4902" s="7" t="str">
        <x:v>无首段伤害倍率，请覆盖或设为辅助技能</x:v>
      </x:c>
      <x:c r="L4902" s="6" t="str">
        <x:v>https://raw.githubusercontent.com/Mar-7th/StarRailRes/dbe8cdfcfb0bf657b9fe1cf92d5537f118ccb487/index_new/cn/character_skills.json</x:v>
      </x:c>
    </x:row>
    <x:row r="4903" ht="20" customHeight="1">
      <x:c r="A4903" s="6" t="str">
        <x:v>141519_1</x:v>
      </x:c>
      <x:c r="B4903" s="6" t="str">
        <x:v>141519</x:v>
      </x:c>
      <x:c r="C4903" s="6" t="n">
        <x:v>1</x:v>
      </x:c>
      <x:c r="D4903" s="6" t="str">
        <x:v>攻击</x:v>
      </x:c>
      <x:c r="E4903" s="7" t="str">
        <x:v>攻击敌人，进入战斗后削弱敌方目标对应属性韧性。</x:v>
      </x:c>
      <x:c r="F4903" s="6" t="n">
        <x:v>0</x:v>
      </x:c>
      <x:c r="G4903" s="6" t="n">
        <x:v>0</x:v>
      </x:c>
      <x:c r="H4903" s="6" t="n">
        <x:v>0</x:v>
      </x:c>
      <x:c r="I4903" s="6" t="n">
        <x:v>0</x:v>
      </x:c>
      <x:c r="J4903" s="6" t="str">
        <x:v>[]</x:v>
      </x:c>
      <x:c r="K4903" s="7" t="str">
        <x:v>缺少结构化参数，必须覆盖</x:v>
      </x:c>
      <x:c r="L4903" s="6" t="str">
        <x:v>https://raw.githubusercontent.com/Mar-7th/StarRailRes/dbe8cdfcfb0bf657b9fe1cf92d5537f118ccb487/index_new/cn/character_skills.json</x:v>
      </x:c>
    </x:row>
    <x:row r="4904" ht="20" customHeight="1">
      <x:c r="A4904" s="6" t="str">
        <x:v>150101_1</x:v>
      </x:c>
      <x:c r="B4904" s="6" t="str">
        <x:v>150101</x:v>
      </x:c>
      <x:c r="C4904" s="6" t="n">
        <x:v>1</x:v>
      </x:c>
      <x:c r="D4904" s="6" t="str">
        <x:v>哑火了吗</x:v>
      </x:c>
      <x:c r="E4904" s="7" t="str">
        <x:v>对指定敌方单体造成等同于火花50%攻击力的火属性伤害。</x:v>
      </x:c>
      <x:c r="F4904" s="6" t="n">
        <x:v>0.5</x:v>
      </x:c>
      <x:c r="G4904" s="6" t="n">
        <x:v>0</x:v>
      </x:c>
      <x:c r="H4904" s="6" t="n">
        <x:v>0</x:v>
      </x:c>
      <x:c r="I4904" s="6" t="n">
        <x:v>0</x:v>
      </x:c>
      <x:c r="J4904" s="6" t="str">
        <x:v>[0.5]</x:v>
      </x:c>
      <x:c r="K4904" s="7" t="str">
        <x:v>需确认条件及分段</x:v>
      </x:c>
      <x:c r="L4904" s="6" t="str">
        <x:v>https://raw.githubusercontent.com/Mar-7th/StarRailRes/dbe8cdfcfb0bf657b9fe1cf92d5537f118ccb487/index_new/cn/character_skills.json</x:v>
      </x:c>
    </x:row>
    <x:row r="4905" ht="20" customHeight="1">
      <x:c r="A4905" s="6" t="str">
        <x:v>150101_2</x:v>
      </x:c>
      <x:c r="B4905" s="6" t="str">
        <x:v>150101</x:v>
      </x:c>
      <x:c r="C4905" s="6" t="n">
        <x:v>2</x:v>
      </x:c>
      <x:c r="D4905" s="6" t="str">
        <x:v>哑火了吗</x:v>
      </x:c>
      <x:c r="E4905" s="7" t="str">
        <x:v>对指定敌方单体造成等同于火花60%攻击力的火属性伤害。</x:v>
      </x:c>
      <x:c r="F4905" s="6" t="n">
        <x:v>0.6</x:v>
      </x:c>
      <x:c r="G4905" s="6" t="n">
        <x:v>0</x:v>
      </x:c>
      <x:c r="H4905" s="6" t="n">
        <x:v>0</x:v>
      </x:c>
      <x:c r="I4905" s="6" t="n">
        <x:v>0</x:v>
      </x:c>
      <x:c r="J4905" s="6" t="str">
        <x:v>[0.6]</x:v>
      </x:c>
      <x:c r="K4905" s="7" t="str">
        <x:v>需确认条件及分段</x:v>
      </x:c>
      <x:c r="L4905" s="6" t="str">
        <x:v>https://raw.githubusercontent.com/Mar-7th/StarRailRes/dbe8cdfcfb0bf657b9fe1cf92d5537f118ccb487/index_new/cn/character_skills.json</x:v>
      </x:c>
    </x:row>
    <x:row r="4906" ht="20" customHeight="1">
      <x:c r="A4906" s="6" t="str">
        <x:v>150101_3</x:v>
      </x:c>
      <x:c r="B4906" s="6" t="str">
        <x:v>150101</x:v>
      </x:c>
      <x:c r="C4906" s="6" t="n">
        <x:v>3</x:v>
      </x:c>
      <x:c r="D4906" s="6" t="str">
        <x:v>哑火了吗</x:v>
      </x:c>
      <x:c r="E4906" s="7" t="str">
        <x:v>对指定敌方单体造成等同于火花70%攻击力的火属性伤害。</x:v>
      </x:c>
      <x:c r="F4906" s="6" t="n">
        <x:v>0.7</x:v>
      </x:c>
      <x:c r="G4906" s="6" t="n">
        <x:v>0</x:v>
      </x:c>
      <x:c r="H4906" s="6" t="n">
        <x:v>0</x:v>
      </x:c>
      <x:c r="I4906" s="6" t="n">
        <x:v>0</x:v>
      </x:c>
      <x:c r="J4906" s="6" t="str">
        <x:v>[0.7]</x:v>
      </x:c>
      <x:c r="K4906" s="7" t="str">
        <x:v>需确认条件及分段</x:v>
      </x:c>
      <x:c r="L4906" s="6" t="str">
        <x:v>https://raw.githubusercontent.com/Mar-7th/StarRailRes/dbe8cdfcfb0bf657b9fe1cf92d5537f118ccb487/index_new/cn/character_skills.json</x:v>
      </x:c>
    </x:row>
    <x:row r="4907" ht="20" customHeight="1">
      <x:c r="A4907" s="6" t="str">
        <x:v>150101_4</x:v>
      </x:c>
      <x:c r="B4907" s="6" t="str">
        <x:v>150101</x:v>
      </x:c>
      <x:c r="C4907" s="6" t="n">
        <x:v>4</x:v>
      </x:c>
      <x:c r="D4907" s="6" t="str">
        <x:v>哑火了吗</x:v>
      </x:c>
      <x:c r="E4907" s="7" t="str">
        <x:v>对指定敌方单体造成等同于火花80%攻击力的火属性伤害。</x:v>
      </x:c>
      <x:c r="F4907" s="6" t="n">
        <x:v>0.8</x:v>
      </x:c>
      <x:c r="G4907" s="6" t="n">
        <x:v>0</x:v>
      </x:c>
      <x:c r="H4907" s="6" t="n">
        <x:v>0</x:v>
      </x:c>
      <x:c r="I4907" s="6" t="n">
        <x:v>0</x:v>
      </x:c>
      <x:c r="J4907" s="6" t="str">
        <x:v>[0.8]</x:v>
      </x:c>
      <x:c r="K4907" s="7" t="str">
        <x:v>需确认条件及分段</x:v>
      </x:c>
      <x:c r="L4907" s="6" t="str">
        <x:v>https://raw.githubusercontent.com/Mar-7th/StarRailRes/dbe8cdfcfb0bf657b9fe1cf92d5537f118ccb487/index_new/cn/character_skills.json</x:v>
      </x:c>
    </x:row>
    <x:row r="4908" ht="20" customHeight="1">
      <x:c r="A4908" s="6" t="str">
        <x:v>150101_5</x:v>
      </x:c>
      <x:c r="B4908" s="6" t="str">
        <x:v>150101</x:v>
      </x:c>
      <x:c r="C4908" s="6" t="n">
        <x:v>5</x:v>
      </x:c>
      <x:c r="D4908" s="6" t="str">
        <x:v>哑火了吗</x:v>
      </x:c>
      <x:c r="E4908" s="7" t="str">
        <x:v>对指定敌方单体造成等同于火花90%攻击力的火属性伤害。</x:v>
      </x:c>
      <x:c r="F4908" s="6" t="n">
        <x:v>0.9</x:v>
      </x:c>
      <x:c r="G4908" s="6" t="n">
        <x:v>0</x:v>
      </x:c>
      <x:c r="H4908" s="6" t="n">
        <x:v>0</x:v>
      </x:c>
      <x:c r="I4908" s="6" t="n">
        <x:v>0</x:v>
      </x:c>
      <x:c r="J4908" s="6" t="str">
        <x:v>[0.9]</x:v>
      </x:c>
      <x:c r="K4908" s="7" t="str">
        <x:v>需确认条件及分段</x:v>
      </x:c>
      <x:c r="L4908" s="6" t="str">
        <x:v>https://raw.githubusercontent.com/Mar-7th/StarRailRes/dbe8cdfcfb0bf657b9fe1cf92d5537f118ccb487/index_new/cn/character_skills.json</x:v>
      </x:c>
    </x:row>
    <x:row r="4909" ht="20" customHeight="1">
      <x:c r="A4909" s="6" t="str">
        <x:v>150101_6</x:v>
      </x:c>
      <x:c r="B4909" s="6" t="str">
        <x:v>150101</x:v>
      </x:c>
      <x:c r="C4909" s="6" t="n">
        <x:v>6</x:v>
      </x:c>
      <x:c r="D4909" s="6" t="str">
        <x:v>哑火了吗</x:v>
      </x:c>
      <x:c r="E4909" s="7" t="str">
        <x:v>对指定敌方单体造成等同于火花100%攻击力的火属性伤害。</x:v>
      </x:c>
      <x:c r="F4909" s="6" t="n">
        <x:v>1</x:v>
      </x:c>
      <x:c r="G4909" s="6" t="n">
        <x:v>0</x:v>
      </x:c>
      <x:c r="H4909" s="6" t="n">
        <x:v>0</x:v>
      </x:c>
      <x:c r="I4909" s="6" t="n">
        <x:v>0</x:v>
      </x:c>
      <x:c r="J4909" s="6" t="str">
        <x:v>[1]</x:v>
      </x:c>
      <x:c r="K4909" s="7" t="str">
        <x:v>需确认条件及分段</x:v>
      </x:c>
      <x:c r="L4909" s="6" t="str">
        <x:v>https://raw.githubusercontent.com/Mar-7th/StarRailRes/dbe8cdfcfb0bf657b9fe1cf92d5537f118ccb487/index_new/cn/character_skills.json</x:v>
      </x:c>
    </x:row>
    <x:row r="4910" ht="20" customHeight="1">
      <x:c r="A4910" s="6" t="str">
        <x:v>150101_7</x:v>
      </x:c>
      <x:c r="B4910" s="6" t="str">
        <x:v>150101</x:v>
      </x:c>
      <x:c r="C4910" s="6" t="n">
        <x:v>7</x:v>
      </x:c>
      <x:c r="D4910" s="6" t="str">
        <x:v>哑火了吗</x:v>
      </x:c>
      <x:c r="E4910" s="7" t="str">
        <x:v>对指定敌方单体造成等同于火花110%攻击力的火属性伤害。</x:v>
      </x:c>
      <x:c r="F4910" s="6" t="n">
        <x:v>1.1</x:v>
      </x:c>
      <x:c r="G4910" s="6" t="n">
        <x:v>0</x:v>
      </x:c>
      <x:c r="H4910" s="6" t="n">
        <x:v>0</x:v>
      </x:c>
      <x:c r="I4910" s="6" t="n">
        <x:v>0</x:v>
      </x:c>
      <x:c r="J4910" s="6" t="str">
        <x:v>[1.1]</x:v>
      </x:c>
      <x:c r="K4910" s="7" t="str">
        <x:v>需确认条件及分段</x:v>
      </x:c>
      <x:c r="L4910" s="6" t="str">
        <x:v>https://raw.githubusercontent.com/Mar-7th/StarRailRes/dbe8cdfcfb0bf657b9fe1cf92d5537f118ccb487/index_new/cn/character_skills.json</x:v>
      </x:c>
    </x:row>
    <x:row r="4911" ht="20" customHeight="1">
      <x:c r="A4911" s="6" t="str">
        <x:v>150101_8</x:v>
      </x:c>
      <x:c r="B4911" s="6" t="str">
        <x:v>150101</x:v>
      </x:c>
      <x:c r="C4911" s="6" t="n">
        <x:v>8</x:v>
      </x:c>
      <x:c r="D4911" s="6" t="str">
        <x:v>哑火了吗</x:v>
      </x:c>
      <x:c r="E4911" s="7" t="str">
        <x:v>对指定敌方单体造成等同于火花120%攻击力的火属性伤害。</x:v>
      </x:c>
      <x:c r="F4911" s="6" t="n">
        <x:v>1.2</x:v>
      </x:c>
      <x:c r="G4911" s="6" t="n">
        <x:v>0</x:v>
      </x:c>
      <x:c r="H4911" s="6" t="n">
        <x:v>0</x:v>
      </x:c>
      <x:c r="I4911" s="6" t="n">
        <x:v>0</x:v>
      </x:c>
      <x:c r="J4911" s="6" t="str">
        <x:v>[1.2]</x:v>
      </x:c>
      <x:c r="K4911" s="7" t="str">
        <x:v>需确认条件及分段</x:v>
      </x:c>
      <x:c r="L4911" s="6" t="str">
        <x:v>https://raw.githubusercontent.com/Mar-7th/StarRailRes/dbe8cdfcfb0bf657b9fe1cf92d5537f118ccb487/index_new/cn/character_skills.json</x:v>
      </x:c>
    </x:row>
    <x:row r="4912" ht="20" customHeight="1">
      <x:c r="A4912" s="6" t="str">
        <x:v>150101_9</x:v>
      </x:c>
      <x:c r="B4912" s="6" t="str">
        <x:v>150101</x:v>
      </x:c>
      <x:c r="C4912" s="6" t="n">
        <x:v>9</x:v>
      </x:c>
      <x:c r="D4912" s="6" t="str">
        <x:v>哑火了吗</x:v>
      </x:c>
      <x:c r="E4912" s="7" t="str">
        <x:v>对指定敌方单体造成等同于火花130%攻击力的火属性伤害。</x:v>
      </x:c>
      <x:c r="F4912" s="6" t="n">
        <x:v>1.3</x:v>
      </x:c>
      <x:c r="G4912" s="6" t="n">
        <x:v>0</x:v>
      </x:c>
      <x:c r="H4912" s="6" t="n">
        <x:v>0</x:v>
      </x:c>
      <x:c r="I4912" s="6" t="n">
        <x:v>0</x:v>
      </x:c>
      <x:c r="J4912" s="6" t="str">
        <x:v>[1.3]</x:v>
      </x:c>
      <x:c r="K4912" s="7" t="str">
        <x:v>需确认条件及分段</x:v>
      </x:c>
      <x:c r="L4912" s="6" t="str">
        <x:v>https://raw.githubusercontent.com/Mar-7th/StarRailRes/dbe8cdfcfb0bf657b9fe1cf92d5537f118ccb487/index_new/cn/character_skills.json</x:v>
      </x:c>
    </x:row>
    <x:row r="4913" ht="20" customHeight="1">
      <x:c r="A4913" s="6" t="str">
        <x:v>150101_10</x:v>
      </x:c>
      <x:c r="B4913" s="6" t="str">
        <x:v>150101</x:v>
      </x:c>
      <x:c r="C4913" s="6" t="n">
        <x:v>10</x:v>
      </x:c>
      <x:c r="D4913" s="6" t="str">
        <x:v>哑火了吗</x:v>
      </x:c>
      <x:c r="E4913" s="7" t="str">
        <x:v>对指定敌方单体造成等同于火花140%攻击力的火属性伤害。</x:v>
      </x:c>
      <x:c r="F4913" s="6" t="n">
        <x:v>1.4</x:v>
      </x:c>
      <x:c r="G4913" s="6" t="n">
        <x:v>0</x:v>
      </x:c>
      <x:c r="H4913" s="6" t="n">
        <x:v>0</x:v>
      </x:c>
      <x:c r="I4913" s="6" t="n">
        <x:v>0</x:v>
      </x:c>
      <x:c r="J4913" s="6" t="str">
        <x:v>[1.4]</x:v>
      </x:c>
      <x:c r="K4913" s="7" t="str">
        <x:v>需确认条件及分段</x:v>
      </x:c>
      <x:c r="L4913" s="6" t="str">
        <x:v>https://raw.githubusercontent.com/Mar-7th/StarRailRes/dbe8cdfcfb0bf657b9fe1cf92d5537f118ccb487/index_new/cn/character_skills.json</x:v>
      </x:c>
    </x:row>
    <x:row r="4914" ht="38" customHeight="1">
      <x:c r="A4914" s="6" t="str">
        <x:v>150102_1</x:v>
      </x:c>
      <x:c r="B4914" s="6" t="str">
        <x:v>150102</x:v>
      </x:c>
      <x:c r="C4914" s="6" t="n">
        <x:v>1</x:v>
      </x:c>
      <x:c r="D4914" s="6" t="str">
        <x:v>尖叫！火花花连线中</x:v>
      </x:c>
      <x:c r="E4914" s="7" t="str">
        <x:v>开启直播连线，使普攻变为【百花齐放，胜者独享！】并发动1次【互动陷阱】，本次技能内可以重复发动【互动陷阱】，最多发动20次。施放本技能不视为使用战技。</x:v>
      </x:c>
      <x:c r="F4914" s="6" t="n">
        <x:v>0</x:v>
      </x:c>
      <x:c r="G4914" s="6" t="n">
        <x:v>0</x:v>
      </x:c>
      <x:c r="H4914" s="6" t="n">
        <x:v>0</x:v>
      </x:c>
      <x:c r="I4914" s="6" t="n">
        <x:v>0</x:v>
      </x:c>
      <x:c r="J4914" s="6" t="str">
        <x:v>[20, 28, 3, 7, 4]</x:v>
      </x:c>
      <x:c r="K4914" s="7" t="str">
        <x:v>无首段伤害倍率，请覆盖或设为辅助技能</x:v>
      </x:c>
      <x:c r="L4914" s="6" t="str">
        <x:v>https://raw.githubusercontent.com/Mar-7th/StarRailRes/dbe8cdfcfb0bf657b9fe1cf92d5537f118ccb487/index_new/cn/character_skills.json</x:v>
      </x:c>
    </x:row>
    <x:row r="4915" ht="38" customHeight="1">
      <x:c r="A4915" s="6" t="str">
        <x:v>150102_2</x:v>
      </x:c>
      <x:c r="B4915" s="6" t="str">
        <x:v>150102</x:v>
      </x:c>
      <x:c r="C4915" s="6" t="n">
        <x:v>2</x:v>
      </x:c>
      <x:c r="D4915" s="6" t="str">
        <x:v>尖叫！火花花连线中</x:v>
      </x:c>
      <x:c r="E4915" s="7" t="str">
        <x:v>开启直播连线，使普攻变为【百花齐放，胜者独享！】并发动1次【互动陷阱】，本次技能内可以重复发动【互动陷阱】，最多发动20次。施放本技能不视为使用战技。</x:v>
      </x:c>
      <x:c r="F4915" s="6" t="n">
        <x:v>0</x:v>
      </x:c>
      <x:c r="G4915" s="6" t="n">
        <x:v>0</x:v>
      </x:c>
      <x:c r="H4915" s="6" t="n">
        <x:v>0</x:v>
      </x:c>
      <x:c r="I4915" s="6" t="n">
        <x:v>0</x:v>
      </x:c>
      <x:c r="J4915" s="6" t="str">
        <x:v>[20, 28, 3, 7, 4]</x:v>
      </x:c>
      <x:c r="K4915" s="7" t="str">
        <x:v>无首段伤害倍率，请覆盖或设为辅助技能</x:v>
      </x:c>
      <x:c r="L4915" s="6" t="str">
        <x:v>https://raw.githubusercontent.com/Mar-7th/StarRailRes/dbe8cdfcfb0bf657b9fe1cf92d5537f118ccb487/index_new/cn/character_skills.json</x:v>
      </x:c>
    </x:row>
    <x:row r="4916" ht="38" customHeight="1">
      <x:c r="A4916" s="6" t="str">
        <x:v>150102_3</x:v>
      </x:c>
      <x:c r="B4916" s="6" t="str">
        <x:v>150102</x:v>
      </x:c>
      <x:c r="C4916" s="6" t="n">
        <x:v>3</x:v>
      </x:c>
      <x:c r="D4916" s="6" t="str">
        <x:v>尖叫！火花花连线中</x:v>
      </x:c>
      <x:c r="E4916" s="7" t="str">
        <x:v>开启直播连线，使普攻变为【百花齐放，胜者独享！】并发动1次【互动陷阱】，本次技能内可以重复发动【互动陷阱】，最多发动20次。施放本技能不视为使用战技。</x:v>
      </x:c>
      <x:c r="F4916" s="6" t="n">
        <x:v>0</x:v>
      </x:c>
      <x:c r="G4916" s="6" t="n">
        <x:v>0</x:v>
      </x:c>
      <x:c r="H4916" s="6" t="n">
        <x:v>0</x:v>
      </x:c>
      <x:c r="I4916" s="6" t="n">
        <x:v>0</x:v>
      </x:c>
      <x:c r="J4916" s="6" t="str">
        <x:v>[20, 28, 3, 7, 4]</x:v>
      </x:c>
      <x:c r="K4916" s="7" t="str">
        <x:v>无首段伤害倍率，请覆盖或设为辅助技能</x:v>
      </x:c>
      <x:c r="L4916" s="6" t="str">
        <x:v>https://raw.githubusercontent.com/Mar-7th/StarRailRes/dbe8cdfcfb0bf657b9fe1cf92d5537f118ccb487/index_new/cn/character_skills.json</x:v>
      </x:c>
    </x:row>
    <x:row r="4917" ht="38" customHeight="1">
      <x:c r="A4917" s="6" t="str">
        <x:v>150102_4</x:v>
      </x:c>
      <x:c r="B4917" s="6" t="str">
        <x:v>150102</x:v>
      </x:c>
      <x:c r="C4917" s="6" t="n">
        <x:v>4</x:v>
      </x:c>
      <x:c r="D4917" s="6" t="str">
        <x:v>尖叫！火花花连线中</x:v>
      </x:c>
      <x:c r="E4917" s="7" t="str">
        <x:v>开启直播连线，使普攻变为【百花齐放，胜者独享！】并发动1次【互动陷阱】，本次技能内可以重复发动【互动陷阱】，最多发动20次。施放本技能不视为使用战技。</x:v>
      </x:c>
      <x:c r="F4917" s="6" t="n">
        <x:v>0</x:v>
      </x:c>
      <x:c r="G4917" s="6" t="n">
        <x:v>0</x:v>
      </x:c>
      <x:c r="H4917" s="6" t="n">
        <x:v>0</x:v>
      </x:c>
      <x:c r="I4917" s="6" t="n">
        <x:v>0</x:v>
      </x:c>
      <x:c r="J4917" s="6" t="str">
        <x:v>[20, 28, 3, 7, 4]</x:v>
      </x:c>
      <x:c r="K4917" s="7" t="str">
        <x:v>无首段伤害倍率，请覆盖或设为辅助技能</x:v>
      </x:c>
      <x:c r="L4917" s="6" t="str">
        <x:v>https://raw.githubusercontent.com/Mar-7th/StarRailRes/dbe8cdfcfb0bf657b9fe1cf92d5537f118ccb487/index_new/cn/character_skills.json</x:v>
      </x:c>
    </x:row>
    <x:row r="4918" ht="38" customHeight="1">
      <x:c r="A4918" s="6" t="str">
        <x:v>150102_5</x:v>
      </x:c>
      <x:c r="B4918" s="6" t="str">
        <x:v>150102</x:v>
      </x:c>
      <x:c r="C4918" s="6" t="n">
        <x:v>5</x:v>
      </x:c>
      <x:c r="D4918" s="6" t="str">
        <x:v>尖叫！火花花连线中</x:v>
      </x:c>
      <x:c r="E4918" s="7" t="str">
        <x:v>开启直播连线，使普攻变为【百花齐放，胜者独享！】并发动1次【互动陷阱】，本次技能内可以重复发动【互动陷阱】，最多发动20次。施放本技能不视为使用战技。</x:v>
      </x:c>
      <x:c r="F4918" s="6" t="n">
        <x:v>0</x:v>
      </x:c>
      <x:c r="G4918" s="6" t="n">
        <x:v>0</x:v>
      </x:c>
      <x:c r="H4918" s="6" t="n">
        <x:v>0</x:v>
      </x:c>
      <x:c r="I4918" s="6" t="n">
        <x:v>0</x:v>
      </x:c>
      <x:c r="J4918" s="6" t="str">
        <x:v>[20, 28, 3, 7, 4]</x:v>
      </x:c>
      <x:c r="K4918" s="7" t="str">
        <x:v>无首段伤害倍率，请覆盖或设为辅助技能</x:v>
      </x:c>
      <x:c r="L4918" s="6" t="str">
        <x:v>https://raw.githubusercontent.com/Mar-7th/StarRailRes/dbe8cdfcfb0bf657b9fe1cf92d5537f118ccb487/index_new/cn/character_skills.json</x:v>
      </x:c>
    </x:row>
    <x:row r="4919" ht="38" customHeight="1">
      <x:c r="A4919" s="6" t="str">
        <x:v>150102_6</x:v>
      </x:c>
      <x:c r="B4919" s="6" t="str">
        <x:v>150102</x:v>
      </x:c>
      <x:c r="C4919" s="6" t="n">
        <x:v>6</x:v>
      </x:c>
      <x:c r="D4919" s="6" t="str">
        <x:v>尖叫！火花花连线中</x:v>
      </x:c>
      <x:c r="E4919" s="7" t="str">
        <x:v>开启直播连线，使普攻变为【百花齐放，胜者独享！】并发动1次【互动陷阱】，本次技能内可以重复发动【互动陷阱】，最多发动20次。施放本技能不视为使用战技。</x:v>
      </x:c>
      <x:c r="F4919" s="6" t="n">
        <x:v>0</x:v>
      </x:c>
      <x:c r="G4919" s="6" t="n">
        <x:v>0</x:v>
      </x:c>
      <x:c r="H4919" s="6" t="n">
        <x:v>0</x:v>
      </x:c>
      <x:c r="I4919" s="6" t="n">
        <x:v>0</x:v>
      </x:c>
      <x:c r="J4919" s="6" t="str">
        <x:v>[20, 28, 3, 7, 4]</x:v>
      </x:c>
      <x:c r="K4919" s="7" t="str">
        <x:v>无首段伤害倍率，请覆盖或设为辅助技能</x:v>
      </x:c>
      <x:c r="L4919" s="6" t="str">
        <x:v>https://raw.githubusercontent.com/Mar-7th/StarRailRes/dbe8cdfcfb0bf657b9fe1cf92d5537f118ccb487/index_new/cn/character_skills.json</x:v>
      </x:c>
    </x:row>
    <x:row r="4920" ht="38" customHeight="1">
      <x:c r="A4920" s="6" t="str">
        <x:v>150102_7</x:v>
      </x:c>
      <x:c r="B4920" s="6" t="str">
        <x:v>150102</x:v>
      </x:c>
      <x:c r="C4920" s="6" t="n">
        <x:v>7</x:v>
      </x:c>
      <x:c r="D4920" s="6" t="str">
        <x:v>尖叫！火花花连线中</x:v>
      </x:c>
      <x:c r="E4920" s="7" t="str">
        <x:v>开启直播连线，使普攻变为【百花齐放，胜者独享！】并发动1次【互动陷阱】，本次技能内可以重复发动【互动陷阱】，最多发动20次。施放本技能不视为使用战技。</x:v>
      </x:c>
      <x:c r="F4920" s="6" t="n">
        <x:v>0</x:v>
      </x:c>
      <x:c r="G4920" s="6" t="n">
        <x:v>0</x:v>
      </x:c>
      <x:c r="H4920" s="6" t="n">
        <x:v>0</x:v>
      </x:c>
      <x:c r="I4920" s="6" t="n">
        <x:v>0</x:v>
      </x:c>
      <x:c r="J4920" s="6" t="str">
        <x:v>[20, 28, 3, 7, 4]</x:v>
      </x:c>
      <x:c r="K4920" s="7" t="str">
        <x:v>无首段伤害倍率，请覆盖或设为辅助技能</x:v>
      </x:c>
      <x:c r="L4920" s="6" t="str">
        <x:v>https://raw.githubusercontent.com/Mar-7th/StarRailRes/dbe8cdfcfb0bf657b9fe1cf92d5537f118ccb487/index_new/cn/character_skills.json</x:v>
      </x:c>
    </x:row>
    <x:row r="4921" ht="38" customHeight="1">
      <x:c r="A4921" s="6" t="str">
        <x:v>150102_8</x:v>
      </x:c>
      <x:c r="B4921" s="6" t="str">
        <x:v>150102</x:v>
      </x:c>
      <x:c r="C4921" s="6" t="n">
        <x:v>8</x:v>
      </x:c>
      <x:c r="D4921" s="6" t="str">
        <x:v>尖叫！火花花连线中</x:v>
      </x:c>
      <x:c r="E4921" s="7" t="str">
        <x:v>开启直播连线，使普攻变为【百花齐放，胜者独享！】并发动1次【互动陷阱】，本次技能内可以重复发动【互动陷阱】，最多发动20次。施放本技能不视为使用战技。</x:v>
      </x:c>
      <x:c r="F4921" s="6" t="n">
        <x:v>0</x:v>
      </x:c>
      <x:c r="G4921" s="6" t="n">
        <x:v>0</x:v>
      </x:c>
      <x:c r="H4921" s="6" t="n">
        <x:v>0</x:v>
      </x:c>
      <x:c r="I4921" s="6" t="n">
        <x:v>0</x:v>
      </x:c>
      <x:c r="J4921" s="6" t="str">
        <x:v>[20, 28, 3, 7, 4]</x:v>
      </x:c>
      <x:c r="K4921" s="7" t="str">
        <x:v>无首段伤害倍率，请覆盖或设为辅助技能</x:v>
      </x:c>
      <x:c r="L4921" s="6" t="str">
        <x:v>https://raw.githubusercontent.com/Mar-7th/StarRailRes/dbe8cdfcfb0bf657b9fe1cf92d5537f118ccb487/index_new/cn/character_skills.json</x:v>
      </x:c>
    </x:row>
    <x:row r="4922" ht="38" customHeight="1">
      <x:c r="A4922" s="6" t="str">
        <x:v>150102_9</x:v>
      </x:c>
      <x:c r="B4922" s="6" t="str">
        <x:v>150102</x:v>
      </x:c>
      <x:c r="C4922" s="6" t="n">
        <x:v>9</x:v>
      </x:c>
      <x:c r="D4922" s="6" t="str">
        <x:v>尖叫！火花花连线中</x:v>
      </x:c>
      <x:c r="E4922" s="7" t="str">
        <x:v>开启直播连线，使普攻变为【百花齐放，胜者独享！】并发动1次【互动陷阱】，本次技能内可以重复发动【互动陷阱】，最多发动20次。施放本技能不视为使用战技。</x:v>
      </x:c>
      <x:c r="F4922" s="6" t="n">
        <x:v>0</x:v>
      </x:c>
      <x:c r="G4922" s="6" t="n">
        <x:v>0</x:v>
      </x:c>
      <x:c r="H4922" s="6" t="n">
        <x:v>0</x:v>
      </x:c>
      <x:c r="I4922" s="6" t="n">
        <x:v>0</x:v>
      </x:c>
      <x:c r="J4922" s="6" t="str">
        <x:v>[20, 28, 3, 7, 4]</x:v>
      </x:c>
      <x:c r="K4922" s="7" t="str">
        <x:v>无首段伤害倍率，请覆盖或设为辅助技能</x:v>
      </x:c>
      <x:c r="L4922" s="6" t="str">
        <x:v>https://raw.githubusercontent.com/Mar-7th/StarRailRes/dbe8cdfcfb0bf657b9fe1cf92d5537f118ccb487/index_new/cn/character_skills.json</x:v>
      </x:c>
    </x:row>
    <x:row r="4923" ht="38" customHeight="1">
      <x:c r="A4923" s="6" t="str">
        <x:v>150102_10</x:v>
      </x:c>
      <x:c r="B4923" s="6" t="str">
        <x:v>150102</x:v>
      </x:c>
      <x:c r="C4923" s="6" t="n">
        <x:v>10</x:v>
      </x:c>
      <x:c r="D4923" s="6" t="str">
        <x:v>尖叫！火花花连线中</x:v>
      </x:c>
      <x:c r="E4923" s="7" t="str">
        <x:v>开启直播连线，使普攻变为【百花齐放，胜者独享！】并发动1次【互动陷阱】，本次技能内可以重复发动【互动陷阱】，最多发动20次。施放本技能不视为使用战技。</x:v>
      </x:c>
      <x:c r="F4923" s="6" t="n">
        <x:v>0</x:v>
      </x:c>
      <x:c r="G4923" s="6" t="n">
        <x:v>0</x:v>
      </x:c>
      <x:c r="H4923" s="6" t="n">
        <x:v>0</x:v>
      </x:c>
      <x:c r="I4923" s="6" t="n">
        <x:v>0</x:v>
      </x:c>
      <x:c r="J4923" s="6" t="str">
        <x:v>[20, 28, 3, 7, 4]</x:v>
      </x:c>
      <x:c r="K4923" s="7" t="str">
        <x:v>无首段伤害倍率，请覆盖或设为辅助技能</x:v>
      </x:c>
      <x:c r="L4923" s="6" t="str">
        <x:v>https://raw.githubusercontent.com/Mar-7th/StarRailRes/dbe8cdfcfb0bf657b9fe1cf92d5537f118ccb487/index_new/cn/character_skills.json</x:v>
      </x:c>
    </x:row>
    <x:row r="4924" ht="38" customHeight="1">
      <x:c r="A4924" s="6" t="str">
        <x:v>150102_11</x:v>
      </x:c>
      <x:c r="B4924" s="6" t="str">
        <x:v>150102</x:v>
      </x:c>
      <x:c r="C4924" s="6" t="n">
        <x:v>11</x:v>
      </x:c>
      <x:c r="D4924" s="6" t="str">
        <x:v>尖叫！火花花连线中</x:v>
      </x:c>
      <x:c r="E4924" s="7" t="str">
        <x:v>开启直播连线，使普攻变为【百花齐放，胜者独享！】并发动1次【互动陷阱】，本次技能内可以重复发动【互动陷阱】，最多发动20次。施放本技能不视为使用战技。</x:v>
      </x:c>
      <x:c r="F4924" s="6" t="n">
        <x:v>0</x:v>
      </x:c>
      <x:c r="G4924" s="6" t="n">
        <x:v>0</x:v>
      </x:c>
      <x:c r="H4924" s="6" t="n">
        <x:v>0</x:v>
      </x:c>
      <x:c r="I4924" s="6" t="n">
        <x:v>0</x:v>
      </x:c>
      <x:c r="J4924" s="6" t="str">
        <x:v>[20, 28, 3, 7, 4]</x:v>
      </x:c>
      <x:c r="K4924" s="7" t="str">
        <x:v>无首段伤害倍率，请覆盖或设为辅助技能</x:v>
      </x:c>
      <x:c r="L4924" s="6" t="str">
        <x:v>https://raw.githubusercontent.com/Mar-7th/StarRailRes/dbe8cdfcfb0bf657b9fe1cf92d5537f118ccb487/index_new/cn/character_skills.json</x:v>
      </x:c>
    </x:row>
    <x:row r="4925" ht="38" customHeight="1">
      <x:c r="A4925" s="6" t="str">
        <x:v>150102_12</x:v>
      </x:c>
      <x:c r="B4925" s="6" t="str">
        <x:v>150102</x:v>
      </x:c>
      <x:c r="C4925" s="6" t="n">
        <x:v>12</x:v>
      </x:c>
      <x:c r="D4925" s="6" t="str">
        <x:v>尖叫！火花花连线中</x:v>
      </x:c>
      <x:c r="E4925" s="7" t="str">
        <x:v>开启直播连线，使普攻变为【百花齐放，胜者独享！】并发动1次【互动陷阱】，本次技能内可以重复发动【互动陷阱】，最多发动20次。施放本技能不视为使用战技。</x:v>
      </x:c>
      <x:c r="F4925" s="6" t="n">
        <x:v>0</x:v>
      </x:c>
      <x:c r="G4925" s="6" t="n">
        <x:v>0</x:v>
      </x:c>
      <x:c r="H4925" s="6" t="n">
        <x:v>0</x:v>
      </x:c>
      <x:c r="I4925" s="6" t="n">
        <x:v>0</x:v>
      </x:c>
      <x:c r="J4925" s="6" t="str">
        <x:v>[20, 28, 3, 7, 4]</x:v>
      </x:c>
      <x:c r="K4925" s="7" t="str">
        <x:v>无首段伤害倍率，请覆盖或设为辅助技能</x:v>
      </x:c>
      <x:c r="L4925" s="6" t="str">
        <x:v>https://raw.githubusercontent.com/Mar-7th/StarRailRes/dbe8cdfcfb0bf657b9fe1cf92d5537f118ccb487/index_new/cn/character_skills.json</x:v>
      </x:c>
    </x:row>
    <x:row r="4926" ht="38" customHeight="1">
      <x:c r="A4926" s="6" t="str">
        <x:v>150102_13</x:v>
      </x:c>
      <x:c r="B4926" s="6" t="str">
        <x:v>150102</x:v>
      </x:c>
      <x:c r="C4926" s="6" t="n">
        <x:v>13</x:v>
      </x:c>
      <x:c r="D4926" s="6" t="str">
        <x:v>尖叫！火花花连线中</x:v>
      </x:c>
      <x:c r="E4926" s="7" t="str">
        <x:v>开启直播连线，使普攻变为【百花齐放，胜者独享！】并发动1次【互动陷阱】，本次技能内可以重复发动【互动陷阱】，最多发动20次。施放本技能不视为使用战技。</x:v>
      </x:c>
      <x:c r="F4926" s="6" t="n">
        <x:v>0</x:v>
      </x:c>
      <x:c r="G4926" s="6" t="n">
        <x:v>0</x:v>
      </x:c>
      <x:c r="H4926" s="6" t="n">
        <x:v>0</x:v>
      </x:c>
      <x:c r="I4926" s="6" t="n">
        <x:v>0</x:v>
      </x:c>
      <x:c r="J4926" s="6" t="str">
        <x:v>[20, 28, 3, 7, 4]</x:v>
      </x:c>
      <x:c r="K4926" s="7" t="str">
        <x:v>无首段伤害倍率，请覆盖或设为辅助技能</x:v>
      </x:c>
      <x:c r="L4926" s="6" t="str">
        <x:v>https://raw.githubusercontent.com/Mar-7th/StarRailRes/dbe8cdfcfb0bf657b9fe1cf92d5537f118ccb487/index_new/cn/character_skills.json</x:v>
      </x:c>
    </x:row>
    <x:row r="4927" ht="38" customHeight="1">
      <x:c r="A4927" s="6" t="str">
        <x:v>150102_14</x:v>
      </x:c>
      <x:c r="B4927" s="6" t="str">
        <x:v>150102</x:v>
      </x:c>
      <x:c r="C4927" s="6" t="n">
        <x:v>14</x:v>
      </x:c>
      <x:c r="D4927" s="6" t="str">
        <x:v>尖叫！火花花连线中</x:v>
      </x:c>
      <x:c r="E4927" s="7" t="str">
        <x:v>开启直播连线，使普攻变为【百花齐放，胜者独享！】并发动1次【互动陷阱】，本次技能内可以重复发动【互动陷阱】，最多发动20次。施放本技能不视为使用战技。</x:v>
      </x:c>
      <x:c r="F4927" s="6" t="n">
        <x:v>0</x:v>
      </x:c>
      <x:c r="G4927" s="6" t="n">
        <x:v>0</x:v>
      </x:c>
      <x:c r="H4927" s="6" t="n">
        <x:v>0</x:v>
      </x:c>
      <x:c r="I4927" s="6" t="n">
        <x:v>0</x:v>
      </x:c>
      <x:c r="J4927" s="6" t="str">
        <x:v>[20, 28, 3, 7, 4]</x:v>
      </x:c>
      <x:c r="K4927" s="7" t="str">
        <x:v>无首段伤害倍率，请覆盖或设为辅助技能</x:v>
      </x:c>
      <x:c r="L4927" s="6" t="str">
        <x:v>https://raw.githubusercontent.com/Mar-7th/StarRailRes/dbe8cdfcfb0bf657b9fe1cf92d5537f118ccb487/index_new/cn/character_skills.json</x:v>
      </x:c>
    </x:row>
    <x:row r="4928" ht="38" customHeight="1">
      <x:c r="A4928" s="6" t="str">
        <x:v>150102_15</x:v>
      </x:c>
      <x:c r="B4928" s="6" t="str">
        <x:v>150102</x:v>
      </x:c>
      <x:c r="C4928" s="6" t="n">
        <x:v>15</x:v>
      </x:c>
      <x:c r="D4928" s="6" t="str">
        <x:v>尖叫！火花花连线中</x:v>
      </x:c>
      <x:c r="E4928" s="7" t="str">
        <x:v>开启直播连线，使普攻变为【百花齐放，胜者独享！】并发动1次【互动陷阱】，本次技能内可以重复发动【互动陷阱】，最多发动20次。施放本技能不视为使用战技。</x:v>
      </x:c>
      <x:c r="F4928" s="6" t="n">
        <x:v>0</x:v>
      </x:c>
      <x:c r="G4928" s="6" t="n">
        <x:v>0</x:v>
      </x:c>
      <x:c r="H4928" s="6" t="n">
        <x:v>0</x:v>
      </x:c>
      <x:c r="I4928" s="6" t="n">
        <x:v>0</x:v>
      </x:c>
      <x:c r="J4928" s="6" t="str">
        <x:v>[20, 28, 3, 7, 4]</x:v>
      </x:c>
      <x:c r="K4928" s="7" t="str">
        <x:v>无首段伤害倍率，请覆盖或设为辅助技能</x:v>
      </x:c>
      <x:c r="L4928" s="6" t="str">
        <x:v>https://raw.githubusercontent.com/Mar-7th/StarRailRes/dbe8cdfcfb0bf657b9fe1cf92d5537f118ccb487/index_new/cn/character_skills.json</x:v>
      </x:c>
    </x:row>
    <x:row r="4929" ht="20" customHeight="1">
      <x:c r="A4929" s="6" t="str">
        <x:v>150103_1</x:v>
      </x:c>
      <x:c r="B4929" s="6" t="str">
        <x:v>150103</x:v>
      </x:c>
      <x:c r="C4929" s="6" t="n">
        <x:v>1</x:v>
      </x:c>
      <x:c r="D4929" s="6" t="str">
        <x:v>万我狂欢，镜头不要停</x:v>
      </x:c>
      <x:c r="E4929" s="7" t="str">
        <x:v>获得2个笑点。对敌方全体造成等同于火花（0.6*欢愉度+30%）攻击力的火属性伤害。</x:v>
      </x:c>
      <x:c r="F4929" s="6" t="n">
        <x:v>0</x:v>
      </x:c>
      <x:c r="G4929" s="6" t="n">
        <x:v>0</x:v>
      </x:c>
      <x:c r="H4929" s="6" t="n">
        <x:v>0</x:v>
      </x:c>
      <x:c r="I4929" s="6" t="n">
        <x:v>0</x:v>
      </x:c>
      <x:c r="J4929" s="6" t="str">
        <x:v>[2, 0.3, 0.6]</x:v>
      </x:c>
      <x:c r="K4929" s="7" t="str">
        <x:v>无首段伤害倍率，请覆盖或设为辅助技能</x:v>
      </x:c>
      <x:c r="L4929" s="6" t="str">
        <x:v>https://raw.githubusercontent.com/Mar-7th/StarRailRes/dbe8cdfcfb0bf657b9fe1cf92d5537f118ccb487/index_new/cn/character_skills.json</x:v>
      </x:c>
    </x:row>
    <x:row r="4930" ht="20" customHeight="1">
      <x:c r="A4930" s="6" t="str">
        <x:v>150103_2</x:v>
      </x:c>
      <x:c r="B4930" s="6" t="str">
        <x:v>150103</x:v>
      </x:c>
      <x:c r="C4930" s="6" t="n">
        <x:v>2</x:v>
      </x:c>
      <x:c r="D4930" s="6" t="str">
        <x:v>万我狂欢，镜头不要停</x:v>
      </x:c>
      <x:c r="E4930" s="7" t="str">
        <x:v>获得2个笑点。对敌方全体造成等同于火花（0.6*欢愉度+32%）攻击力的火属性伤害。</x:v>
      </x:c>
      <x:c r="F4930" s="6" t="n">
        <x:v>0</x:v>
      </x:c>
      <x:c r="G4930" s="6" t="n">
        <x:v>0</x:v>
      </x:c>
      <x:c r="H4930" s="6" t="n">
        <x:v>0</x:v>
      </x:c>
      <x:c r="I4930" s="6" t="n">
        <x:v>0</x:v>
      </x:c>
      <x:c r="J4930" s="6" t="str">
        <x:v>[2, 0.32, 0.6]</x:v>
      </x:c>
      <x:c r="K4930" s="7" t="str">
        <x:v>无首段伤害倍率，请覆盖或设为辅助技能</x:v>
      </x:c>
      <x:c r="L4930" s="6" t="str">
        <x:v>https://raw.githubusercontent.com/Mar-7th/StarRailRes/dbe8cdfcfb0bf657b9fe1cf92d5537f118ccb487/index_new/cn/character_skills.json</x:v>
      </x:c>
    </x:row>
    <x:row r="4931" ht="20" customHeight="1">
      <x:c r="A4931" s="6" t="str">
        <x:v>150103_3</x:v>
      </x:c>
      <x:c r="B4931" s="6" t="str">
        <x:v>150103</x:v>
      </x:c>
      <x:c r="C4931" s="6" t="n">
        <x:v>3</x:v>
      </x:c>
      <x:c r="D4931" s="6" t="str">
        <x:v>万我狂欢，镜头不要停</x:v>
      </x:c>
      <x:c r="E4931" s="7" t="str">
        <x:v>获得2个笑点。对敌方全体造成等同于火花（0.6*欢愉度+34%）攻击力的火属性伤害。</x:v>
      </x:c>
      <x:c r="F4931" s="6" t="n">
        <x:v>0</x:v>
      </x:c>
      <x:c r="G4931" s="6" t="n">
        <x:v>0</x:v>
      </x:c>
      <x:c r="H4931" s="6" t="n">
        <x:v>0</x:v>
      </x:c>
      <x:c r="I4931" s="6" t="n">
        <x:v>0</x:v>
      </x:c>
      <x:c r="J4931" s="6" t="str">
        <x:v>[2, 0.34, 0.6]</x:v>
      </x:c>
      <x:c r="K4931" s="7" t="str">
        <x:v>无首段伤害倍率，请覆盖或设为辅助技能</x:v>
      </x:c>
      <x:c r="L4931" s="6" t="str">
        <x:v>https://raw.githubusercontent.com/Mar-7th/StarRailRes/dbe8cdfcfb0bf657b9fe1cf92d5537f118ccb487/index_new/cn/character_skills.json</x:v>
      </x:c>
    </x:row>
    <x:row r="4932" ht="20" customHeight="1">
      <x:c r="A4932" s="6" t="str">
        <x:v>150103_4</x:v>
      </x:c>
      <x:c r="B4932" s="6" t="str">
        <x:v>150103</x:v>
      </x:c>
      <x:c r="C4932" s="6" t="n">
        <x:v>4</x:v>
      </x:c>
      <x:c r="D4932" s="6" t="str">
        <x:v>万我狂欢，镜头不要停</x:v>
      </x:c>
      <x:c r="E4932" s="7" t="str">
        <x:v>获得2个笑点。对敌方全体造成等同于火花（0.6*欢愉度+36%）攻击力的火属性伤害。</x:v>
      </x:c>
      <x:c r="F4932" s="6" t="n">
        <x:v>0</x:v>
      </x:c>
      <x:c r="G4932" s="6" t="n">
        <x:v>0</x:v>
      </x:c>
      <x:c r="H4932" s="6" t="n">
        <x:v>0</x:v>
      </x:c>
      <x:c r="I4932" s="6" t="n">
        <x:v>0</x:v>
      </x:c>
      <x:c r="J4932" s="6" t="str">
        <x:v>[2, 0.36, 0.6]</x:v>
      </x:c>
      <x:c r="K4932" s="7" t="str">
        <x:v>无首段伤害倍率，请覆盖或设为辅助技能</x:v>
      </x:c>
      <x:c r="L4932" s="6" t="str">
        <x:v>https://raw.githubusercontent.com/Mar-7th/StarRailRes/dbe8cdfcfb0bf657b9fe1cf92d5537f118ccb487/index_new/cn/character_skills.json</x:v>
      </x:c>
    </x:row>
    <x:row r="4933" ht="20" customHeight="1">
      <x:c r="A4933" s="6" t="str">
        <x:v>150103_5</x:v>
      </x:c>
      <x:c r="B4933" s="6" t="str">
        <x:v>150103</x:v>
      </x:c>
      <x:c r="C4933" s="6" t="n">
        <x:v>5</x:v>
      </x:c>
      <x:c r="D4933" s="6" t="str">
        <x:v>万我狂欢，镜头不要停</x:v>
      </x:c>
      <x:c r="E4933" s="7" t="str">
        <x:v>获得2个笑点。对敌方全体造成等同于火花（0.6*欢愉度+38%）攻击力的火属性伤害。</x:v>
      </x:c>
      <x:c r="F4933" s="6" t="n">
        <x:v>0</x:v>
      </x:c>
      <x:c r="G4933" s="6" t="n">
        <x:v>0</x:v>
      </x:c>
      <x:c r="H4933" s="6" t="n">
        <x:v>0</x:v>
      </x:c>
      <x:c r="I4933" s="6" t="n">
        <x:v>0</x:v>
      </x:c>
      <x:c r="J4933" s="6" t="str">
        <x:v>[2, 0.38, 0.6]</x:v>
      </x:c>
      <x:c r="K4933" s="7" t="str">
        <x:v>无首段伤害倍率，请覆盖或设为辅助技能</x:v>
      </x:c>
      <x:c r="L4933" s="6" t="str">
        <x:v>https://raw.githubusercontent.com/Mar-7th/StarRailRes/dbe8cdfcfb0bf657b9fe1cf92d5537f118ccb487/index_new/cn/character_skills.json</x:v>
      </x:c>
    </x:row>
    <x:row r="4934" ht="20" customHeight="1">
      <x:c r="A4934" s="6" t="str">
        <x:v>150103_6</x:v>
      </x:c>
      <x:c r="B4934" s="6" t="str">
        <x:v>150103</x:v>
      </x:c>
      <x:c r="C4934" s="6" t="n">
        <x:v>6</x:v>
      </x:c>
      <x:c r="D4934" s="6" t="str">
        <x:v>万我狂欢，镜头不要停</x:v>
      </x:c>
      <x:c r="E4934" s="7" t="str">
        <x:v>获得2个笑点。对敌方全体造成等同于火花（0.6*欢愉度+40%）攻击力的火属性伤害。</x:v>
      </x:c>
      <x:c r="F4934" s="6" t="n">
        <x:v>0</x:v>
      </x:c>
      <x:c r="G4934" s="6" t="n">
        <x:v>0</x:v>
      </x:c>
      <x:c r="H4934" s="6" t="n">
        <x:v>0</x:v>
      </x:c>
      <x:c r="I4934" s="6" t="n">
        <x:v>0</x:v>
      </x:c>
      <x:c r="J4934" s="6" t="str">
        <x:v>[2, 0.4, 0.6]</x:v>
      </x:c>
      <x:c r="K4934" s="7" t="str">
        <x:v>无首段伤害倍率，请覆盖或设为辅助技能</x:v>
      </x:c>
      <x:c r="L4934" s="6" t="str">
        <x:v>https://raw.githubusercontent.com/Mar-7th/StarRailRes/dbe8cdfcfb0bf657b9fe1cf92d5537f118ccb487/index_new/cn/character_skills.json</x:v>
      </x:c>
    </x:row>
    <x:row r="4935" ht="20" customHeight="1">
      <x:c r="A4935" s="6" t="str">
        <x:v>150103_7</x:v>
      </x:c>
      <x:c r="B4935" s="6" t="str">
        <x:v>150103</x:v>
      </x:c>
      <x:c r="C4935" s="6" t="n">
        <x:v>7</x:v>
      </x:c>
      <x:c r="D4935" s="6" t="str">
        <x:v>万我狂欢，镜头不要停</x:v>
      </x:c>
      <x:c r="E4935" s="7" t="str">
        <x:v>获得2个笑点。对敌方全体造成等同于火花（0.6*欢愉度+42.5%）攻击力的火属性伤害。</x:v>
      </x:c>
      <x:c r="F4935" s="6" t="n">
        <x:v>0</x:v>
      </x:c>
      <x:c r="G4935" s="6" t="n">
        <x:v>0</x:v>
      </x:c>
      <x:c r="H4935" s="6" t="n">
        <x:v>0</x:v>
      </x:c>
      <x:c r="I4935" s="6" t="n">
        <x:v>0</x:v>
      </x:c>
      <x:c r="J4935" s="6" t="str">
        <x:v>[2, 0.425, 0.6]</x:v>
      </x:c>
      <x:c r="K4935" s="7" t="str">
        <x:v>无首段伤害倍率，请覆盖或设为辅助技能</x:v>
      </x:c>
      <x:c r="L4935" s="6" t="str">
        <x:v>https://raw.githubusercontent.com/Mar-7th/StarRailRes/dbe8cdfcfb0bf657b9fe1cf92d5537f118ccb487/index_new/cn/character_skills.json</x:v>
      </x:c>
    </x:row>
    <x:row r="4936" ht="20" customHeight="1">
      <x:c r="A4936" s="6" t="str">
        <x:v>150103_8</x:v>
      </x:c>
      <x:c r="B4936" s="6" t="str">
        <x:v>150103</x:v>
      </x:c>
      <x:c r="C4936" s="6" t="n">
        <x:v>8</x:v>
      </x:c>
      <x:c r="D4936" s="6" t="str">
        <x:v>万我狂欢，镜头不要停</x:v>
      </x:c>
      <x:c r="E4936" s="7" t="str">
        <x:v>获得2个笑点。对敌方全体造成等同于火花（0.6*欢愉度+45%）攻击力的火属性伤害。</x:v>
      </x:c>
      <x:c r="F4936" s="6" t="n">
        <x:v>0</x:v>
      </x:c>
      <x:c r="G4936" s="6" t="n">
        <x:v>0</x:v>
      </x:c>
      <x:c r="H4936" s="6" t="n">
        <x:v>0</x:v>
      </x:c>
      <x:c r="I4936" s="6" t="n">
        <x:v>0</x:v>
      </x:c>
      <x:c r="J4936" s="6" t="str">
        <x:v>[2, 0.45, 0.6]</x:v>
      </x:c>
      <x:c r="K4936" s="7" t="str">
        <x:v>无首段伤害倍率，请覆盖或设为辅助技能</x:v>
      </x:c>
      <x:c r="L4936" s="6" t="str">
        <x:v>https://raw.githubusercontent.com/Mar-7th/StarRailRes/dbe8cdfcfb0bf657b9fe1cf92d5537f118ccb487/index_new/cn/character_skills.json</x:v>
      </x:c>
    </x:row>
    <x:row r="4937" ht="20" customHeight="1">
      <x:c r="A4937" s="6" t="str">
        <x:v>150103_9</x:v>
      </x:c>
      <x:c r="B4937" s="6" t="str">
        <x:v>150103</x:v>
      </x:c>
      <x:c r="C4937" s="6" t="n">
        <x:v>9</x:v>
      </x:c>
      <x:c r="D4937" s="6" t="str">
        <x:v>万我狂欢，镜头不要停</x:v>
      </x:c>
      <x:c r="E4937" s="7" t="str">
        <x:v>获得2个笑点。对敌方全体造成等同于火花（0.6*欢愉度+47.5%）攻击力的火属性伤害。</x:v>
      </x:c>
      <x:c r="F4937" s="6" t="n">
        <x:v>0</x:v>
      </x:c>
      <x:c r="G4937" s="6" t="n">
        <x:v>0</x:v>
      </x:c>
      <x:c r="H4937" s="6" t="n">
        <x:v>0</x:v>
      </x:c>
      <x:c r="I4937" s="6" t="n">
        <x:v>0</x:v>
      </x:c>
      <x:c r="J4937" s="6" t="str">
        <x:v>[2, 0.475, 0.6]</x:v>
      </x:c>
      <x:c r="K4937" s="7" t="str">
        <x:v>无首段伤害倍率，请覆盖或设为辅助技能</x:v>
      </x:c>
      <x:c r="L4937" s="6" t="str">
        <x:v>https://raw.githubusercontent.com/Mar-7th/StarRailRes/dbe8cdfcfb0bf657b9fe1cf92d5537f118ccb487/index_new/cn/character_skills.json</x:v>
      </x:c>
    </x:row>
    <x:row r="4938" ht="20" customHeight="1">
      <x:c r="A4938" s="6" t="str">
        <x:v>150103_10</x:v>
      </x:c>
      <x:c r="B4938" s="6" t="str">
        <x:v>150103</x:v>
      </x:c>
      <x:c r="C4938" s="6" t="n">
        <x:v>10</x:v>
      </x:c>
      <x:c r="D4938" s="6" t="str">
        <x:v>万我狂欢，镜头不要停</x:v>
      </x:c>
      <x:c r="E4938" s="7" t="str">
        <x:v>获得2个笑点。对敌方全体造成等同于火花（0.6*欢愉度+50%）攻击力的火属性伤害。</x:v>
      </x:c>
      <x:c r="F4938" s="6" t="n">
        <x:v>0</x:v>
      </x:c>
      <x:c r="G4938" s="6" t="n">
        <x:v>0</x:v>
      </x:c>
      <x:c r="H4938" s="6" t="n">
        <x:v>0</x:v>
      </x:c>
      <x:c r="I4938" s="6" t="n">
        <x:v>0</x:v>
      </x:c>
      <x:c r="J4938" s="6" t="str">
        <x:v>[2, 0.5, 0.6]</x:v>
      </x:c>
      <x:c r="K4938" s="7" t="str">
        <x:v>无首段伤害倍率，请覆盖或设为辅助技能</x:v>
      </x:c>
      <x:c r="L4938" s="6" t="str">
        <x:v>https://raw.githubusercontent.com/Mar-7th/StarRailRes/dbe8cdfcfb0bf657b9fe1cf92d5537f118ccb487/index_new/cn/character_skills.json</x:v>
      </x:c>
    </x:row>
    <x:row r="4939" ht="20" customHeight="1">
      <x:c r="A4939" s="6" t="str">
        <x:v>150103_11</x:v>
      </x:c>
      <x:c r="B4939" s="6" t="str">
        <x:v>150103</x:v>
      </x:c>
      <x:c r="C4939" s="6" t="n">
        <x:v>11</x:v>
      </x:c>
      <x:c r="D4939" s="6" t="str">
        <x:v>万我狂欢，镜头不要停</x:v>
      </x:c>
      <x:c r="E4939" s="7" t="str">
        <x:v>获得2个笑点。对敌方全体造成等同于火花（0.6*欢愉度+52%）攻击力的火属性伤害。</x:v>
      </x:c>
      <x:c r="F4939" s="6" t="n">
        <x:v>0</x:v>
      </x:c>
      <x:c r="G4939" s="6" t="n">
        <x:v>0</x:v>
      </x:c>
      <x:c r="H4939" s="6" t="n">
        <x:v>0</x:v>
      </x:c>
      <x:c r="I4939" s="6" t="n">
        <x:v>0</x:v>
      </x:c>
      <x:c r="J4939" s="6" t="str">
        <x:v>[2, 0.52, 0.6]</x:v>
      </x:c>
      <x:c r="K4939" s="7" t="str">
        <x:v>无首段伤害倍率，请覆盖或设为辅助技能</x:v>
      </x:c>
      <x:c r="L4939" s="6" t="str">
        <x:v>https://raw.githubusercontent.com/Mar-7th/StarRailRes/dbe8cdfcfb0bf657b9fe1cf92d5537f118ccb487/index_new/cn/character_skills.json</x:v>
      </x:c>
    </x:row>
    <x:row r="4940" ht="20" customHeight="1">
      <x:c r="A4940" s="6" t="str">
        <x:v>150103_12</x:v>
      </x:c>
      <x:c r="B4940" s="6" t="str">
        <x:v>150103</x:v>
      </x:c>
      <x:c r="C4940" s="6" t="n">
        <x:v>12</x:v>
      </x:c>
      <x:c r="D4940" s="6" t="str">
        <x:v>万我狂欢，镜头不要停</x:v>
      </x:c>
      <x:c r="E4940" s="7" t="str">
        <x:v>获得2个笑点。对敌方全体造成等同于火花（0.6*欢愉度+54%）攻击力的火属性伤害。</x:v>
      </x:c>
      <x:c r="F4940" s="6" t="n">
        <x:v>0</x:v>
      </x:c>
      <x:c r="G4940" s="6" t="n">
        <x:v>0</x:v>
      </x:c>
      <x:c r="H4940" s="6" t="n">
        <x:v>0</x:v>
      </x:c>
      <x:c r="I4940" s="6" t="n">
        <x:v>0</x:v>
      </x:c>
      <x:c r="J4940" s="6" t="str">
        <x:v>[2, 0.54, 0.6]</x:v>
      </x:c>
      <x:c r="K4940" s="7" t="str">
        <x:v>无首段伤害倍率，请覆盖或设为辅助技能</x:v>
      </x:c>
      <x:c r="L4940" s="6" t="str">
        <x:v>https://raw.githubusercontent.com/Mar-7th/StarRailRes/dbe8cdfcfb0bf657b9fe1cf92d5537f118ccb487/index_new/cn/character_skills.json</x:v>
      </x:c>
    </x:row>
    <x:row r="4941" ht="20" customHeight="1">
      <x:c r="A4941" s="6" t="str">
        <x:v>150103_13</x:v>
      </x:c>
      <x:c r="B4941" s="6" t="str">
        <x:v>150103</x:v>
      </x:c>
      <x:c r="C4941" s="6" t="n">
        <x:v>13</x:v>
      </x:c>
      <x:c r="D4941" s="6" t="str">
        <x:v>万我狂欢，镜头不要停</x:v>
      </x:c>
      <x:c r="E4941" s="7" t="str">
        <x:v>获得2个笑点。对敌方全体造成等同于火花（0.6*欢愉度+56%）攻击力的火属性伤害。</x:v>
      </x:c>
      <x:c r="F4941" s="6" t="n">
        <x:v>0</x:v>
      </x:c>
      <x:c r="G4941" s="6" t="n">
        <x:v>0</x:v>
      </x:c>
      <x:c r="H4941" s="6" t="n">
        <x:v>0</x:v>
      </x:c>
      <x:c r="I4941" s="6" t="n">
        <x:v>0</x:v>
      </x:c>
      <x:c r="J4941" s="6" t="str">
        <x:v>[2, 0.56, 0.6]</x:v>
      </x:c>
      <x:c r="K4941" s="7" t="str">
        <x:v>无首段伤害倍率，请覆盖或设为辅助技能</x:v>
      </x:c>
      <x:c r="L4941" s="6" t="str">
        <x:v>https://raw.githubusercontent.com/Mar-7th/StarRailRes/dbe8cdfcfb0bf657b9fe1cf92d5537f118ccb487/index_new/cn/character_skills.json</x:v>
      </x:c>
    </x:row>
    <x:row r="4942" ht="20" customHeight="1">
      <x:c r="A4942" s="6" t="str">
        <x:v>150103_14</x:v>
      </x:c>
      <x:c r="B4942" s="6" t="str">
        <x:v>150103</x:v>
      </x:c>
      <x:c r="C4942" s="6" t="n">
        <x:v>14</x:v>
      </x:c>
      <x:c r="D4942" s="6" t="str">
        <x:v>万我狂欢，镜头不要停</x:v>
      </x:c>
      <x:c r="E4942" s="7" t="str">
        <x:v>获得2个笑点。对敌方全体造成等同于火花（0.6*欢愉度+58%）攻击力的火属性伤害。</x:v>
      </x:c>
      <x:c r="F4942" s="6" t="n">
        <x:v>0</x:v>
      </x:c>
      <x:c r="G4942" s="6" t="n">
        <x:v>0</x:v>
      </x:c>
      <x:c r="H4942" s="6" t="n">
        <x:v>0</x:v>
      </x:c>
      <x:c r="I4942" s="6" t="n">
        <x:v>0</x:v>
      </x:c>
      <x:c r="J4942" s="6" t="str">
        <x:v>[2, 0.58, 0.6]</x:v>
      </x:c>
      <x:c r="K4942" s="7" t="str">
        <x:v>无首段伤害倍率，请覆盖或设为辅助技能</x:v>
      </x:c>
      <x:c r="L4942" s="6" t="str">
        <x:v>https://raw.githubusercontent.com/Mar-7th/StarRailRes/dbe8cdfcfb0bf657b9fe1cf92d5537f118ccb487/index_new/cn/character_skills.json</x:v>
      </x:c>
    </x:row>
    <x:row r="4943" ht="20" customHeight="1">
      <x:c r="A4943" s="6" t="str">
        <x:v>150103_15</x:v>
      </x:c>
      <x:c r="B4943" s="6" t="str">
        <x:v>150103</x:v>
      </x:c>
      <x:c r="C4943" s="6" t="n">
        <x:v>15</x:v>
      </x:c>
      <x:c r="D4943" s="6" t="str">
        <x:v>万我狂欢，镜头不要停</x:v>
      </x:c>
      <x:c r="E4943" s="7" t="str">
        <x:v>获得2个笑点。对敌方全体造成等同于火花（0.6*欢愉度+60%）攻击力的火属性伤害。</x:v>
      </x:c>
      <x:c r="F4943" s="6" t="n">
        <x:v>0</x:v>
      </x:c>
      <x:c r="G4943" s="6" t="n">
        <x:v>0</x:v>
      </x:c>
      <x:c r="H4943" s="6" t="n">
        <x:v>0</x:v>
      </x:c>
      <x:c r="I4943" s="6" t="n">
        <x:v>0</x:v>
      </x:c>
      <x:c r="J4943" s="6" t="str">
        <x:v>[2, 0.6, 0.6]</x:v>
      </x:c>
      <x:c r="K4943" s="7" t="str">
        <x:v>无首段伤害倍率，请覆盖或设为辅助技能</x:v>
      </x:c>
      <x:c r="L4943" s="6" t="str">
        <x:v>https://raw.githubusercontent.com/Mar-7th/StarRailRes/dbe8cdfcfb0bf657b9fe1cf92d5537f118ccb487/index_new/cn/character_skills.json</x:v>
      </x:c>
    </x:row>
    <x:row r="4944" ht="68" customHeight="1">
      <x:c r="A4944" s="6" t="str">
        <x:v>150104_1</x:v>
      </x:c>
      <x:c r="B4944" s="6" t="str">
        <x:v>150104</x:v>
      </x:c>
      <x:c r="C4944" s="6" t="n">
        <x:v>1</x:v>
      </x:c>
      <x:c r="D4944" s="6" t="str">
        <x:v>幕后花手</x:v>
      </x:c>
      <x:c r="E4944" s="7" t="str">
        <x:v>火花持有【好活当赏】时：
施放强化普攻可对指定敌方单体造成20%的火属性欢愉伤害，并对其相邻目标造成10%的火属性欢愉伤害。且每发动1次【互动陷阱】会使强化普攻攻击时，额外对随机1个受到攻击的敌方目标造成1次10%的火属性欢愉伤害。
施放终结技可对敌方全体造成24%的火属性欢愉伤害。</x:v>
      </x:c>
      <x:c r="F4944" s="6" t="n">
        <x:v>0</x:v>
      </x:c>
      <x:c r="G4944" s="6" t="n">
        <x:v>0</x:v>
      </x:c>
      <x:c r="H4944" s="6" t="n">
        <x:v>0</x:v>
      </x:c>
      <x:c r="I4944" s="6" t="n">
        <x:v>0.2</x:v>
      </x:c>
      <x:c r="J4944" s="6" t="str">
        <x:v>[0.1, 0.24, 0.2, 0.1]</x:v>
      </x:c>
      <x:c r="K4944" s="7" t="str">
        <x:v>需确认条件及分段</x:v>
      </x:c>
      <x:c r="L4944" s="6" t="str">
        <x:v>https://raw.githubusercontent.com/Mar-7th/StarRailRes/dbe8cdfcfb0bf657b9fe1cf92d5537f118ccb487/index_new/cn/character_skills.json</x:v>
      </x:c>
    </x:row>
    <x:row r="4945" ht="68" customHeight="1">
      <x:c r="A4945" s="6" t="str">
        <x:v>150104_2</x:v>
      </x:c>
      <x:c r="B4945" s="6" t="str">
        <x:v>150104</x:v>
      </x:c>
      <x:c r="C4945" s="6" t="n">
        <x:v>2</x:v>
      </x:c>
      <x:c r="D4945" s="6" t="str">
        <x:v>幕后花手</x:v>
      </x:c>
      <x:c r="E4945" s="7" t="str">
        <x:v>火花持有【好活当赏】时：
施放强化普攻可对指定敌方单体造成22%的火属性欢愉伤害，并对其相邻目标造成11%的火属性欢愉伤害。且每发动1次【互动陷阱】会使强化普攻攻击时，额外对随机1个受到攻击的敌方目标造成1次11%的火属性欢愉伤害。
施放终结技可对敌方全体造成26.4%的火属性欢愉伤害。</x:v>
      </x:c>
      <x:c r="F4945" s="6" t="n">
        <x:v>0</x:v>
      </x:c>
      <x:c r="G4945" s="6" t="n">
        <x:v>0</x:v>
      </x:c>
      <x:c r="H4945" s="6" t="n">
        <x:v>0</x:v>
      </x:c>
      <x:c r="I4945" s="6" t="n">
        <x:v>0.22</x:v>
      </x:c>
      <x:c r="J4945" s="6" t="str">
        <x:v>[0.11, 0.264, 0.22, 0.11]</x:v>
      </x:c>
      <x:c r="K4945" s="7" t="str">
        <x:v>需确认条件及分段</x:v>
      </x:c>
      <x:c r="L4945" s="6" t="str">
        <x:v>https://raw.githubusercontent.com/Mar-7th/StarRailRes/dbe8cdfcfb0bf657b9fe1cf92d5537f118ccb487/index_new/cn/character_skills.json</x:v>
      </x:c>
    </x:row>
    <x:row r="4946" ht="68" customHeight="1">
      <x:c r="A4946" s="6" t="str">
        <x:v>150104_3</x:v>
      </x:c>
      <x:c r="B4946" s="6" t="str">
        <x:v>150104</x:v>
      </x:c>
      <x:c r="C4946" s="6" t="n">
        <x:v>3</x:v>
      </x:c>
      <x:c r="D4946" s="6" t="str">
        <x:v>幕后花手</x:v>
      </x:c>
      <x:c r="E4946" s="7" t="str">
        <x:v>火花持有【好活当赏】时：
施放强化普攻可对指定敌方单体造成24%的火属性欢愉伤害，并对其相邻目标造成12%的火属性欢愉伤害。且每发动1次【互动陷阱】会使强化普攻攻击时，额外对随机1个受到攻击的敌方目标造成1次12%的火属性欢愉伤害。
施放终结技可对敌方全体造成28.8%的火属性欢愉伤害。</x:v>
      </x:c>
      <x:c r="F4946" s="6" t="n">
        <x:v>0</x:v>
      </x:c>
      <x:c r="G4946" s="6" t="n">
        <x:v>0</x:v>
      </x:c>
      <x:c r="H4946" s="6" t="n">
        <x:v>0</x:v>
      </x:c>
      <x:c r="I4946" s="6" t="n">
        <x:v>0.24</x:v>
      </x:c>
      <x:c r="J4946" s="6" t="str">
        <x:v>[0.12, 0.288, 0.24, 0.12]</x:v>
      </x:c>
      <x:c r="K4946" s="7" t="str">
        <x:v>需确认条件及分段</x:v>
      </x:c>
      <x:c r="L4946" s="6" t="str">
        <x:v>https://raw.githubusercontent.com/Mar-7th/StarRailRes/dbe8cdfcfb0bf657b9fe1cf92d5537f118ccb487/index_new/cn/character_skills.json</x:v>
      </x:c>
    </x:row>
    <x:row r="4947" ht="68" customHeight="1">
      <x:c r="A4947" s="6" t="str">
        <x:v>150104_4</x:v>
      </x:c>
      <x:c r="B4947" s="6" t="str">
        <x:v>150104</x:v>
      </x:c>
      <x:c r="C4947" s="6" t="n">
        <x:v>4</x:v>
      </x:c>
      <x:c r="D4947" s="6" t="str">
        <x:v>幕后花手</x:v>
      </x:c>
      <x:c r="E4947" s="7" t="str">
        <x:v>火花持有【好活当赏】时：
施放强化普攻可对指定敌方单体造成26%的火属性欢愉伤害，并对其相邻目标造成13%的火属性欢愉伤害。且每发动1次【互动陷阱】会使强化普攻攻击时，额外对随机1个受到攻击的敌方目标造成1次13%的火属性欢愉伤害。
施放终结技可对敌方全体造成31.2%的火属性欢愉伤害。</x:v>
      </x:c>
      <x:c r="F4947" s="6" t="n">
        <x:v>0</x:v>
      </x:c>
      <x:c r="G4947" s="6" t="n">
        <x:v>0</x:v>
      </x:c>
      <x:c r="H4947" s="6" t="n">
        <x:v>0</x:v>
      </x:c>
      <x:c r="I4947" s="6" t="n">
        <x:v>0.26</x:v>
      </x:c>
      <x:c r="J4947" s="6" t="str">
        <x:v>[0.13, 0.312, 0.26, 0.13]</x:v>
      </x:c>
      <x:c r="K4947" s="7" t="str">
        <x:v>需确认条件及分段</x:v>
      </x:c>
      <x:c r="L4947" s="6" t="str">
        <x:v>https://raw.githubusercontent.com/Mar-7th/StarRailRes/dbe8cdfcfb0bf657b9fe1cf92d5537f118ccb487/index_new/cn/character_skills.json</x:v>
      </x:c>
    </x:row>
    <x:row r="4948" ht="68" customHeight="1">
      <x:c r="A4948" s="6" t="str">
        <x:v>150104_5</x:v>
      </x:c>
      <x:c r="B4948" s="6" t="str">
        <x:v>150104</x:v>
      </x:c>
      <x:c r="C4948" s="6" t="n">
        <x:v>5</x:v>
      </x:c>
      <x:c r="D4948" s="6" t="str">
        <x:v>幕后花手</x:v>
      </x:c>
      <x:c r="E4948" s="7" t="str">
        <x:v>火花持有【好活当赏】时：
施放强化普攻可对指定敌方单体造成28%的火属性欢愉伤害，并对其相邻目标造成14%的火属性欢愉伤害。且每发动1次【互动陷阱】会使强化普攻攻击时，额外对随机1个受到攻击的敌方目标造成1次14%的火属性欢愉伤害。
施放终结技可对敌方全体造成33.6%的火属性欢愉伤害。</x:v>
      </x:c>
      <x:c r="F4948" s="6" t="n">
        <x:v>0</x:v>
      </x:c>
      <x:c r="G4948" s="6" t="n">
        <x:v>0</x:v>
      </x:c>
      <x:c r="H4948" s="6" t="n">
        <x:v>0</x:v>
      </x:c>
      <x:c r="I4948" s="6" t="n">
        <x:v>0.28</x:v>
      </x:c>
      <x:c r="J4948" s="6" t="str">
        <x:v>[0.14, 0.336, 0.28, 0.14]</x:v>
      </x:c>
      <x:c r="K4948" s="7" t="str">
        <x:v>需确认条件及分段</x:v>
      </x:c>
      <x:c r="L4948" s="6" t="str">
        <x:v>https://raw.githubusercontent.com/Mar-7th/StarRailRes/dbe8cdfcfb0bf657b9fe1cf92d5537f118ccb487/index_new/cn/character_skills.json</x:v>
      </x:c>
    </x:row>
    <x:row r="4949" ht="68" customHeight="1">
      <x:c r="A4949" s="6" t="str">
        <x:v>150104_6</x:v>
      </x:c>
      <x:c r="B4949" s="6" t="str">
        <x:v>150104</x:v>
      </x:c>
      <x:c r="C4949" s="6" t="n">
        <x:v>6</x:v>
      </x:c>
      <x:c r="D4949" s="6" t="str">
        <x:v>幕后花手</x:v>
      </x:c>
      <x:c r="E4949" s="7" t="str">
        <x:v>火花持有【好活当赏】时：
施放强化普攻可对指定敌方单体造成30%的火属性欢愉伤害，并对其相邻目标造成15%的火属性欢愉伤害。且每发动1次【互动陷阱】会使强化普攻攻击时，额外对随机1个受到攻击的敌方目标造成1次15%的火属性欢愉伤害。
施放终结技可对敌方全体造成36%的火属性欢愉伤害。</x:v>
      </x:c>
      <x:c r="F4949" s="6" t="n">
        <x:v>0</x:v>
      </x:c>
      <x:c r="G4949" s="6" t="n">
        <x:v>0</x:v>
      </x:c>
      <x:c r="H4949" s="6" t="n">
        <x:v>0</x:v>
      </x:c>
      <x:c r="I4949" s="6" t="n">
        <x:v>0.3</x:v>
      </x:c>
      <x:c r="J4949" s="6" t="str">
        <x:v>[0.15, 0.36, 0.3, 0.15]</x:v>
      </x:c>
      <x:c r="K4949" s="7" t="str">
        <x:v>需确认条件及分段</x:v>
      </x:c>
      <x:c r="L4949" s="6" t="str">
        <x:v>https://raw.githubusercontent.com/Mar-7th/StarRailRes/dbe8cdfcfb0bf657b9fe1cf92d5537f118ccb487/index_new/cn/character_skills.json</x:v>
      </x:c>
    </x:row>
    <x:row r="4950" ht="68" customHeight="1">
      <x:c r="A4950" s="6" t="str">
        <x:v>150104_7</x:v>
      </x:c>
      <x:c r="B4950" s="6" t="str">
        <x:v>150104</x:v>
      </x:c>
      <x:c r="C4950" s="6" t="n">
        <x:v>7</x:v>
      </x:c>
      <x:c r="D4950" s="6" t="str">
        <x:v>幕后花手</x:v>
      </x:c>
      <x:c r="E4950" s="7" t="str">
        <x:v>火花持有【好活当赏】时：
施放强化普攻可对指定敌方单体造成32.5%的火属性欢愉伤害，并对其相邻目标造成16.25%的火属性欢愉伤害。且每发动1次【互动陷阱】会使强化普攻攻击时，额外对随机1个受到攻击的敌方目标造成1次16.25%的火属性欢愉伤害。
施放终结技可对敌方全体造成39%的火属性欢愉伤害。</x:v>
      </x:c>
      <x:c r="F4950" s="6" t="n">
        <x:v>0</x:v>
      </x:c>
      <x:c r="G4950" s="6" t="n">
        <x:v>0</x:v>
      </x:c>
      <x:c r="H4950" s="6" t="n">
        <x:v>0</x:v>
      </x:c>
      <x:c r="I4950" s="6" t="n">
        <x:v>0.325</x:v>
      </x:c>
      <x:c r="J4950" s="6" t="str">
        <x:v>[0.1625, 0.39, 0.325, 0.1625]</x:v>
      </x:c>
      <x:c r="K4950" s="7" t="str">
        <x:v>需确认条件及分段</x:v>
      </x:c>
      <x:c r="L4950" s="6" t="str">
        <x:v>https://raw.githubusercontent.com/Mar-7th/StarRailRes/dbe8cdfcfb0bf657b9fe1cf92d5537f118ccb487/index_new/cn/character_skills.json</x:v>
      </x:c>
    </x:row>
    <x:row r="4951" ht="68" customHeight="1">
      <x:c r="A4951" s="6" t="str">
        <x:v>150104_8</x:v>
      </x:c>
      <x:c r="B4951" s="6" t="str">
        <x:v>150104</x:v>
      </x:c>
      <x:c r="C4951" s="6" t="n">
        <x:v>8</x:v>
      </x:c>
      <x:c r="D4951" s="6" t="str">
        <x:v>幕后花手</x:v>
      </x:c>
      <x:c r="E4951" s="7" t="str">
        <x:v>火花持有【好活当赏】时：
施放强化普攻可对指定敌方单体造成35%的火属性欢愉伤害，并对其相邻目标造成17.5%的火属性欢愉伤害。且每发动1次【互动陷阱】会使强化普攻攻击时，额外对随机1个受到攻击的敌方目标造成1次17.5%的火属性欢愉伤害。
施放终结技可对敌方全体造成42%的火属性欢愉伤害。</x:v>
      </x:c>
      <x:c r="F4951" s="6" t="n">
        <x:v>0</x:v>
      </x:c>
      <x:c r="G4951" s="6" t="n">
        <x:v>0</x:v>
      </x:c>
      <x:c r="H4951" s="6" t="n">
        <x:v>0</x:v>
      </x:c>
      <x:c r="I4951" s="6" t="n">
        <x:v>0.35</x:v>
      </x:c>
      <x:c r="J4951" s="6" t="str">
        <x:v>[0.175, 0.42, 0.35, 0.175]</x:v>
      </x:c>
      <x:c r="K4951" s="7" t="str">
        <x:v>需确认条件及分段</x:v>
      </x:c>
      <x:c r="L4951" s="6" t="str">
        <x:v>https://raw.githubusercontent.com/Mar-7th/StarRailRes/dbe8cdfcfb0bf657b9fe1cf92d5537f118ccb487/index_new/cn/character_skills.json</x:v>
      </x:c>
    </x:row>
    <x:row r="4952" ht="68" customHeight="1">
      <x:c r="A4952" s="6" t="str">
        <x:v>150104_9</x:v>
      </x:c>
      <x:c r="B4952" s="6" t="str">
        <x:v>150104</x:v>
      </x:c>
      <x:c r="C4952" s="6" t="n">
        <x:v>9</x:v>
      </x:c>
      <x:c r="D4952" s="6" t="str">
        <x:v>幕后花手</x:v>
      </x:c>
      <x:c r="E4952" s="7" t="str">
        <x:v>火花持有【好活当赏】时：
施放强化普攻可对指定敌方单体造成37.5%的火属性欢愉伤害，并对其相邻目标造成18.75%的火属性欢愉伤害。且每发动1次【互动陷阱】会使强化普攻攻击时，额外对随机1个受到攻击的敌方目标造成1次18.75%的火属性欢愉伤害。
施放终结技可对敌方全体造成45%的火属性欢愉伤害。</x:v>
      </x:c>
      <x:c r="F4952" s="6" t="n">
        <x:v>0</x:v>
      </x:c>
      <x:c r="G4952" s="6" t="n">
        <x:v>0</x:v>
      </x:c>
      <x:c r="H4952" s="6" t="n">
        <x:v>0</x:v>
      </x:c>
      <x:c r="I4952" s="6" t="n">
        <x:v>0.375</x:v>
      </x:c>
      <x:c r="J4952" s="6" t="str">
        <x:v>[0.1875, 0.45, 0.375, 0.1875]</x:v>
      </x:c>
      <x:c r="K4952" s="7" t="str">
        <x:v>需确认条件及分段</x:v>
      </x:c>
      <x:c r="L4952" s="6" t="str">
        <x:v>https://raw.githubusercontent.com/Mar-7th/StarRailRes/dbe8cdfcfb0bf657b9fe1cf92d5537f118ccb487/index_new/cn/character_skills.json</x:v>
      </x:c>
    </x:row>
    <x:row r="4953" ht="68" customHeight="1">
      <x:c r="A4953" s="6" t="str">
        <x:v>150104_10</x:v>
      </x:c>
      <x:c r="B4953" s="6" t="str">
        <x:v>150104</x:v>
      </x:c>
      <x:c r="C4953" s="6" t="n">
        <x:v>10</x:v>
      </x:c>
      <x:c r="D4953" s="6" t="str">
        <x:v>幕后花手</x:v>
      </x:c>
      <x:c r="E4953" s="7" t="str">
        <x:v>火花持有【好活当赏】时：
施放强化普攻可对指定敌方单体造成40%的火属性欢愉伤害，并对其相邻目标造成20%的火属性欢愉伤害。且每发动1次【互动陷阱】会使强化普攻攻击时，额外对随机1个受到攻击的敌方目标造成1次20%的火属性欢愉伤害。
施放终结技可对敌方全体造成48%的火属性欢愉伤害。</x:v>
      </x:c>
      <x:c r="F4953" s="6" t="n">
        <x:v>0</x:v>
      </x:c>
      <x:c r="G4953" s="6" t="n">
        <x:v>0</x:v>
      </x:c>
      <x:c r="H4953" s="6" t="n">
        <x:v>0</x:v>
      </x:c>
      <x:c r="I4953" s="6" t="n">
        <x:v>0.4</x:v>
      </x:c>
      <x:c r="J4953" s="6" t="str">
        <x:v>[0.2, 0.48, 0.4, 0.2]</x:v>
      </x:c>
      <x:c r="K4953" s="7" t="str">
        <x:v>需确认条件及分段</x:v>
      </x:c>
      <x:c r="L4953" s="6" t="str">
        <x:v>https://raw.githubusercontent.com/Mar-7th/StarRailRes/dbe8cdfcfb0bf657b9fe1cf92d5537f118ccb487/index_new/cn/character_skills.json</x:v>
      </x:c>
    </x:row>
    <x:row r="4954" ht="68" customHeight="1">
      <x:c r="A4954" s="6" t="str">
        <x:v>150104_11</x:v>
      </x:c>
      <x:c r="B4954" s="6" t="str">
        <x:v>150104</x:v>
      </x:c>
      <x:c r="C4954" s="6" t="n">
        <x:v>11</x:v>
      </x:c>
      <x:c r="D4954" s="6" t="str">
        <x:v>幕后花手</x:v>
      </x:c>
      <x:c r="E4954" s="7" t="str">
        <x:v>火花持有【好活当赏】时：
施放强化普攻可对指定敌方单体造成42%的火属性欢愉伤害，并对其相邻目标造成21%的火属性欢愉伤害。且每发动1次【互动陷阱】会使强化普攻攻击时，额外对随机1个受到攻击的敌方目标造成1次21%的火属性欢愉伤害。
施放终结技可对敌方全体造成50.4%的火属性欢愉伤害。</x:v>
      </x:c>
      <x:c r="F4954" s="6" t="n">
        <x:v>0</x:v>
      </x:c>
      <x:c r="G4954" s="6" t="n">
        <x:v>0</x:v>
      </x:c>
      <x:c r="H4954" s="6" t="n">
        <x:v>0</x:v>
      </x:c>
      <x:c r="I4954" s="6" t="n">
        <x:v>0.42</x:v>
      </x:c>
      <x:c r="J4954" s="6" t="str">
        <x:v>[0.21, 0.504, 0.42, 0.21]</x:v>
      </x:c>
      <x:c r="K4954" s="7" t="str">
        <x:v>需确认条件及分段</x:v>
      </x:c>
      <x:c r="L4954" s="6" t="str">
        <x:v>https://raw.githubusercontent.com/Mar-7th/StarRailRes/dbe8cdfcfb0bf657b9fe1cf92d5537f118ccb487/index_new/cn/character_skills.json</x:v>
      </x:c>
    </x:row>
    <x:row r="4955" ht="68" customHeight="1">
      <x:c r="A4955" s="6" t="str">
        <x:v>150104_12</x:v>
      </x:c>
      <x:c r="B4955" s="6" t="str">
        <x:v>150104</x:v>
      </x:c>
      <x:c r="C4955" s="6" t="n">
        <x:v>12</x:v>
      </x:c>
      <x:c r="D4955" s="6" t="str">
        <x:v>幕后花手</x:v>
      </x:c>
      <x:c r="E4955" s="7" t="str">
        <x:v>火花持有【好活当赏】时：
施放强化普攻可对指定敌方单体造成44%的火属性欢愉伤害，并对其相邻目标造成22%的火属性欢愉伤害。且每发动1次【互动陷阱】会使强化普攻攻击时，额外对随机1个受到攻击的敌方目标造成1次22%的火属性欢愉伤害。
施放终结技可对敌方全体造成52.8%的火属性欢愉伤害。</x:v>
      </x:c>
      <x:c r="F4955" s="6" t="n">
        <x:v>0</x:v>
      </x:c>
      <x:c r="G4955" s="6" t="n">
        <x:v>0</x:v>
      </x:c>
      <x:c r="H4955" s="6" t="n">
        <x:v>0</x:v>
      </x:c>
      <x:c r="I4955" s="6" t="n">
        <x:v>0.44</x:v>
      </x:c>
      <x:c r="J4955" s="6" t="str">
        <x:v>[0.22, 0.528, 0.44, 0.22]</x:v>
      </x:c>
      <x:c r="K4955" s="7" t="str">
        <x:v>需确认条件及分段</x:v>
      </x:c>
      <x:c r="L4955" s="6" t="str">
        <x:v>https://raw.githubusercontent.com/Mar-7th/StarRailRes/dbe8cdfcfb0bf657b9fe1cf92d5537f118ccb487/index_new/cn/character_skills.json</x:v>
      </x:c>
    </x:row>
    <x:row r="4956" ht="68" customHeight="1">
      <x:c r="A4956" s="6" t="str">
        <x:v>150104_13</x:v>
      </x:c>
      <x:c r="B4956" s="6" t="str">
        <x:v>150104</x:v>
      </x:c>
      <x:c r="C4956" s="6" t="n">
        <x:v>13</x:v>
      </x:c>
      <x:c r="D4956" s="6" t="str">
        <x:v>幕后花手</x:v>
      </x:c>
      <x:c r="E4956" s="7" t="str">
        <x:v>火花持有【好活当赏】时：
施放强化普攻可对指定敌方单体造成46%的火属性欢愉伤害，并对其相邻目标造成23%的火属性欢愉伤害。且每发动1次【互动陷阱】会使强化普攻攻击时，额外对随机1个受到攻击的敌方目标造成1次23%的火属性欢愉伤害。
施放终结技可对敌方全体造成55.2%的火属性欢愉伤害。</x:v>
      </x:c>
      <x:c r="F4956" s="6" t="n">
        <x:v>0</x:v>
      </x:c>
      <x:c r="G4956" s="6" t="n">
        <x:v>0</x:v>
      </x:c>
      <x:c r="H4956" s="6" t="n">
        <x:v>0</x:v>
      </x:c>
      <x:c r="I4956" s="6" t="n">
        <x:v>0.46</x:v>
      </x:c>
      <x:c r="J4956" s="6" t="str">
        <x:v>[0.23, 0.552, 0.46, 0.23]</x:v>
      </x:c>
      <x:c r="K4956" s="7" t="str">
        <x:v>需确认条件及分段</x:v>
      </x:c>
      <x:c r="L4956" s="6" t="str">
        <x:v>https://raw.githubusercontent.com/Mar-7th/StarRailRes/dbe8cdfcfb0bf657b9fe1cf92d5537f118ccb487/index_new/cn/character_skills.json</x:v>
      </x:c>
    </x:row>
    <x:row r="4957" ht="68" customHeight="1">
      <x:c r="A4957" s="6" t="str">
        <x:v>150104_14</x:v>
      </x:c>
      <x:c r="B4957" s="6" t="str">
        <x:v>150104</x:v>
      </x:c>
      <x:c r="C4957" s="6" t="n">
        <x:v>14</x:v>
      </x:c>
      <x:c r="D4957" s="6" t="str">
        <x:v>幕后花手</x:v>
      </x:c>
      <x:c r="E4957" s="7" t="str">
        <x:v>火花持有【好活当赏】时：
施放强化普攻可对指定敌方单体造成48%的火属性欢愉伤害，并对其相邻目标造成24%的火属性欢愉伤害。且每发动1次【互动陷阱】会使强化普攻攻击时，额外对随机1个受到攻击的敌方目标造成1次24%的火属性欢愉伤害。
施放终结技可对敌方全体造成57.6%的火属性欢愉伤害。</x:v>
      </x:c>
      <x:c r="F4957" s="6" t="n">
        <x:v>0</x:v>
      </x:c>
      <x:c r="G4957" s="6" t="n">
        <x:v>0</x:v>
      </x:c>
      <x:c r="H4957" s="6" t="n">
        <x:v>0</x:v>
      </x:c>
      <x:c r="I4957" s="6" t="n">
        <x:v>0.48</x:v>
      </x:c>
      <x:c r="J4957" s="6" t="str">
        <x:v>[0.24, 0.576, 0.48, 0.24]</x:v>
      </x:c>
      <x:c r="K4957" s="7" t="str">
        <x:v>需确认条件及分段</x:v>
      </x:c>
      <x:c r="L4957" s="6" t="str">
        <x:v>https://raw.githubusercontent.com/Mar-7th/StarRailRes/dbe8cdfcfb0bf657b9fe1cf92d5537f118ccb487/index_new/cn/character_skills.json</x:v>
      </x:c>
    </x:row>
    <x:row r="4958" ht="68" customHeight="1">
      <x:c r="A4958" s="6" t="str">
        <x:v>150104_15</x:v>
      </x:c>
      <x:c r="B4958" s="6" t="str">
        <x:v>150104</x:v>
      </x:c>
      <x:c r="C4958" s="6" t="n">
        <x:v>15</x:v>
      </x:c>
      <x:c r="D4958" s="6" t="str">
        <x:v>幕后花手</x:v>
      </x:c>
      <x:c r="E4958" s="7" t="str">
        <x:v>火花持有【好活当赏】时：
施放强化普攻可对指定敌方单体造成50%的火属性欢愉伤害，并对其相邻目标造成25%的火属性欢愉伤害。且每发动1次【互动陷阱】会使强化普攻攻击时，额外对随机1个受到攻击的敌方目标造成1次25%的火属性欢愉伤害。
施放终结技可对敌方全体造成60%的火属性欢愉伤害。</x:v>
      </x:c>
      <x:c r="F4958" s="6" t="n">
        <x:v>0</x:v>
      </x:c>
      <x:c r="G4958" s="6" t="n">
        <x:v>0</x:v>
      </x:c>
      <x:c r="H4958" s="6" t="n">
        <x:v>0</x:v>
      </x:c>
      <x:c r="I4958" s="6" t="n">
        <x:v>0.5</x:v>
      </x:c>
      <x:c r="J4958" s="6" t="str">
        <x:v>[0.25, 0.6, 0.5, 0.25]</x:v>
      </x:c>
      <x:c r="K4958" s="7" t="str">
        <x:v>需确认条件及分段</x:v>
      </x:c>
      <x:c r="L4958" s="6" t="str">
        <x:v>https://raw.githubusercontent.com/Mar-7th/StarRailRes/dbe8cdfcfb0bf657b9fe1cf92d5537f118ccb487/index_new/cn/character_skills.json</x:v>
      </x:c>
    </x:row>
    <x:row r="4959" ht="20" customHeight="1">
      <x:c r="A4959" s="6" t="str">
        <x:v>150106_1</x:v>
      </x:c>
      <x:c r="B4959" s="6" t="str">
        <x:v>150106</x:v>
      </x:c>
      <x:c r="C4959" s="6" t="n">
        <x:v>1</x:v>
      </x:c>
      <x:c r="D4959" s="6" t="str">
        <x:v>攻击</x:v>
      </x:c>
      <x:c r="E4959" s="7" t="str">
        <x:v>攻击敌人，进入战斗后削弱敌方目标对应属性韧性。</x:v>
      </x:c>
      <x:c r="F4959" s="6" t="n">
        <x:v>0</x:v>
      </x:c>
      <x:c r="G4959" s="6" t="n">
        <x:v>0</x:v>
      </x:c>
      <x:c r="H4959" s="6" t="n">
        <x:v>0</x:v>
      </x:c>
      <x:c r="I4959" s="6" t="n">
        <x:v>0</x:v>
      </x:c>
      <x:c r="J4959" s="6" t="str">
        <x:v>[]</x:v>
      </x:c>
      <x:c r="K4959" s="7" t="str">
        <x:v>缺少结构化参数，必须覆盖</x:v>
      </x:c>
      <x:c r="L4959" s="6" t="str">
        <x:v>https://raw.githubusercontent.com/Mar-7th/StarRailRes/dbe8cdfcfb0bf657b9fe1cf92d5537f118ccb487/index_new/cn/character_skills.json</x:v>
      </x:c>
    </x:row>
    <x:row r="4960" ht="53" customHeight="1">
      <x:c r="A4960" s="6" t="str">
        <x:v>150107_1</x:v>
      </x:c>
      <x:c r="B4960" s="6" t="str">
        <x:v>150107</x:v>
      </x:c>
      <x:c r="C4960" s="6" t="n">
        <x:v>1</x:v>
      </x:c>
      <x:c r="D4960" s="6" t="str">
        <x:v>流量变现</x:v>
      </x:c>
      <x:c r="E4960" s="7" t="str">
        <x:v>使用秘技后使一定区域内的敌人陷入10秒的【拉黑】状态，【拉黑】状态下的敌人无法发现我方目标。
若主动攻击陷入【拉黑】状态的敌人，进入战斗后，对敌方全体造成等同于火花50%攻击力的火属性伤害，并为我方恢复2个战技点。</x:v>
      </x:c>
      <x:c r="F4960" s="6" t="n">
        <x:v>0</x:v>
      </x:c>
      <x:c r="G4960" s="6" t="n">
        <x:v>0</x:v>
      </x:c>
      <x:c r="H4960" s="6" t="n">
        <x:v>0</x:v>
      </x:c>
      <x:c r="I4960" s="6" t="n">
        <x:v>0</x:v>
      </x:c>
      <x:c r="J4960" s="6" t="str">
        <x:v>[2, 0.5, 10]</x:v>
      </x:c>
      <x:c r="K4960" s="7" t="str">
        <x:v>无首段伤害倍率，请覆盖或设为辅助技能</x:v>
      </x:c>
      <x:c r="L4960" s="6" t="str">
        <x:v>https://raw.githubusercontent.com/Mar-7th/StarRailRes/dbe8cdfcfb0bf657b9fe1cf92d5537f118ccb487/index_new/cn/character_skills.json</x:v>
      </x:c>
    </x:row>
    <x:row r="4961" ht="38" customHeight="1">
      <x:c r="A4961" s="6" t="str">
        <x:v>150108_1</x:v>
      </x:c>
      <x:c r="B4961" s="6" t="str">
        <x:v>150108</x:v>
      </x:c>
      <x:c r="C4961" s="6" t="n">
        <x:v>1</x:v>
      </x:c>
      <x:c r="D4961" s="6" t="str">
        <x:v>百花齐放，胜者独享！</x:v>
      </x:c>
      <x:c r="E4961" s="7" t="str">
        <x:v>结算直播连线结果，对指定敌方单体造成等同于火花50%攻击力的火属性伤害，并对其相邻目标造成等同于火花25%攻击力的火属性伤害。</x:v>
      </x:c>
      <x:c r="F4961" s="6" t="n">
        <x:v>0.75</x:v>
      </x:c>
      <x:c r="G4961" s="6" t="n">
        <x:v>0</x:v>
      </x:c>
      <x:c r="H4961" s="6" t="n">
        <x:v>0</x:v>
      </x:c>
      <x:c r="I4961" s="6" t="n">
        <x:v>0</x:v>
      </x:c>
      <x:c r="J4961" s="6" t="str">
        <x:v>[0.5, 0.25]</x:v>
      </x:c>
      <x:c r="K4961" s="7" t="str">
        <x:v>需确认条件及分段</x:v>
      </x:c>
      <x:c r="L4961" s="6" t="str">
        <x:v>https://raw.githubusercontent.com/Mar-7th/StarRailRes/dbe8cdfcfb0bf657b9fe1cf92d5537f118ccb487/index_new/cn/character_skills.json</x:v>
      </x:c>
    </x:row>
    <x:row r="4962" ht="38" customHeight="1">
      <x:c r="A4962" s="6" t="str">
        <x:v>150108_2</x:v>
      </x:c>
      <x:c r="B4962" s="6" t="str">
        <x:v>150108</x:v>
      </x:c>
      <x:c r="C4962" s="6" t="n">
        <x:v>2</x:v>
      </x:c>
      <x:c r="D4962" s="6" t="str">
        <x:v>百花齐放，胜者独享！</x:v>
      </x:c>
      <x:c r="E4962" s="7" t="str">
        <x:v>结算直播连线结果，对指定敌方单体造成等同于火花60%攻击力的火属性伤害，并对其相邻目标造成等同于火花30%攻击力的火属性伤害。</x:v>
      </x:c>
      <x:c r="F4962" s="6" t="n">
        <x:v>0.8999999999999999</x:v>
      </x:c>
      <x:c r="G4962" s="6" t="n">
        <x:v>0</x:v>
      </x:c>
      <x:c r="H4962" s="6" t="n">
        <x:v>0</x:v>
      </x:c>
      <x:c r="I4962" s="6" t="n">
        <x:v>0</x:v>
      </x:c>
      <x:c r="J4962" s="6" t="str">
        <x:v>[0.6, 0.3]</x:v>
      </x:c>
      <x:c r="K4962" s="7" t="str">
        <x:v>需确认条件及分段</x:v>
      </x:c>
      <x:c r="L4962" s="6" t="str">
        <x:v>https://raw.githubusercontent.com/Mar-7th/StarRailRes/dbe8cdfcfb0bf657b9fe1cf92d5537f118ccb487/index_new/cn/character_skills.json</x:v>
      </x:c>
    </x:row>
    <x:row r="4963" ht="38" customHeight="1">
      <x:c r="A4963" s="6" t="str">
        <x:v>150108_3</x:v>
      </x:c>
      <x:c r="B4963" s="6" t="str">
        <x:v>150108</x:v>
      </x:c>
      <x:c r="C4963" s="6" t="n">
        <x:v>3</x:v>
      </x:c>
      <x:c r="D4963" s="6" t="str">
        <x:v>百花齐放，胜者独享！</x:v>
      </x:c>
      <x:c r="E4963" s="7" t="str">
        <x:v>结算直播连线结果，对指定敌方单体造成等同于火花70%攻击力的火属性伤害，并对其相邻目标造成等同于火花35%攻击力的火属性伤害。</x:v>
      </x:c>
      <x:c r="F4963" s="6" t="n">
        <x:v>1.0499999999999998</x:v>
      </x:c>
      <x:c r="G4963" s="6" t="n">
        <x:v>0</x:v>
      </x:c>
      <x:c r="H4963" s="6" t="n">
        <x:v>0</x:v>
      </x:c>
      <x:c r="I4963" s="6" t="n">
        <x:v>0</x:v>
      </x:c>
      <x:c r="J4963" s="6" t="str">
        <x:v>[0.7, 0.35]</x:v>
      </x:c>
      <x:c r="K4963" s="7" t="str">
        <x:v>需确认条件及分段</x:v>
      </x:c>
      <x:c r="L4963" s="6" t="str">
        <x:v>https://raw.githubusercontent.com/Mar-7th/StarRailRes/dbe8cdfcfb0bf657b9fe1cf92d5537f118ccb487/index_new/cn/character_skills.json</x:v>
      </x:c>
    </x:row>
    <x:row r="4964" ht="38" customHeight="1">
      <x:c r="A4964" s="6" t="str">
        <x:v>150108_4</x:v>
      </x:c>
      <x:c r="B4964" s="6" t="str">
        <x:v>150108</x:v>
      </x:c>
      <x:c r="C4964" s="6" t="n">
        <x:v>4</x:v>
      </x:c>
      <x:c r="D4964" s="6" t="str">
        <x:v>百花齐放，胜者独享！</x:v>
      </x:c>
      <x:c r="E4964" s="7" t="str">
        <x:v>结算直播连线结果，对指定敌方单体造成等同于火花80%攻击力的火属性伤害，并对其相邻目标造成等同于火花40%攻击力的火属性伤害。</x:v>
      </x:c>
      <x:c r="F4964" s="6" t="n">
        <x:v>1.2000000000000002</x:v>
      </x:c>
      <x:c r="G4964" s="6" t="n">
        <x:v>0</x:v>
      </x:c>
      <x:c r="H4964" s="6" t="n">
        <x:v>0</x:v>
      </x:c>
      <x:c r="I4964" s="6" t="n">
        <x:v>0</x:v>
      </x:c>
      <x:c r="J4964" s="6" t="str">
        <x:v>[0.8, 0.4]</x:v>
      </x:c>
      <x:c r="K4964" s="7" t="str">
        <x:v>需确认条件及分段</x:v>
      </x:c>
      <x:c r="L4964" s="6" t="str">
        <x:v>https://raw.githubusercontent.com/Mar-7th/StarRailRes/dbe8cdfcfb0bf657b9fe1cf92d5537f118ccb487/index_new/cn/character_skills.json</x:v>
      </x:c>
    </x:row>
    <x:row r="4965" ht="38" customHeight="1">
      <x:c r="A4965" s="6" t="str">
        <x:v>150108_5</x:v>
      </x:c>
      <x:c r="B4965" s="6" t="str">
        <x:v>150108</x:v>
      </x:c>
      <x:c r="C4965" s="6" t="n">
        <x:v>5</x:v>
      </x:c>
      <x:c r="D4965" s="6" t="str">
        <x:v>百花齐放，胜者独享！</x:v>
      </x:c>
      <x:c r="E4965" s="7" t="str">
        <x:v>结算直播连线结果，对指定敌方单体造成等同于火花90%攻击力的火属性伤害，并对其相邻目标造成等同于火花45%攻击力的火属性伤害。</x:v>
      </x:c>
      <x:c r="F4965" s="6" t="n">
        <x:v>1.35</x:v>
      </x:c>
      <x:c r="G4965" s="6" t="n">
        <x:v>0</x:v>
      </x:c>
      <x:c r="H4965" s="6" t="n">
        <x:v>0</x:v>
      </x:c>
      <x:c r="I4965" s="6" t="n">
        <x:v>0</x:v>
      </x:c>
      <x:c r="J4965" s="6" t="str">
        <x:v>[0.9, 0.45]</x:v>
      </x:c>
      <x:c r="K4965" s="7" t="str">
        <x:v>需确认条件及分段</x:v>
      </x:c>
      <x:c r="L4965" s="6" t="str">
        <x:v>https://raw.githubusercontent.com/Mar-7th/StarRailRes/dbe8cdfcfb0bf657b9fe1cf92d5537f118ccb487/index_new/cn/character_skills.json</x:v>
      </x:c>
    </x:row>
    <x:row r="4966" ht="38" customHeight="1">
      <x:c r="A4966" s="6" t="str">
        <x:v>150108_6</x:v>
      </x:c>
      <x:c r="B4966" s="6" t="str">
        <x:v>150108</x:v>
      </x:c>
      <x:c r="C4966" s="6" t="n">
        <x:v>6</x:v>
      </x:c>
      <x:c r="D4966" s="6" t="str">
        <x:v>百花齐放，胜者独享！</x:v>
      </x:c>
      <x:c r="E4966" s="7" t="str">
        <x:v>结算直播连线结果，对指定敌方单体造成等同于火花100%攻击力的火属性伤害，并对其相邻目标造成等同于火花50%攻击力的火属性伤害。</x:v>
      </x:c>
      <x:c r="F4966" s="6" t="n">
        <x:v>1.5</x:v>
      </x:c>
      <x:c r="G4966" s="6" t="n">
        <x:v>0</x:v>
      </x:c>
      <x:c r="H4966" s="6" t="n">
        <x:v>0</x:v>
      </x:c>
      <x:c r="I4966" s="6" t="n">
        <x:v>0</x:v>
      </x:c>
      <x:c r="J4966" s="6" t="str">
        <x:v>[1, 0.5]</x:v>
      </x:c>
      <x:c r="K4966" s="7" t="str">
        <x:v>需确认条件及分段</x:v>
      </x:c>
      <x:c r="L4966" s="6" t="str">
        <x:v>https://raw.githubusercontent.com/Mar-7th/StarRailRes/dbe8cdfcfb0bf657b9fe1cf92d5537f118ccb487/index_new/cn/character_skills.json</x:v>
      </x:c>
    </x:row>
    <x:row r="4967" ht="38" customHeight="1">
      <x:c r="A4967" s="6" t="str">
        <x:v>150108_7</x:v>
      </x:c>
      <x:c r="B4967" s="6" t="str">
        <x:v>150108</x:v>
      </x:c>
      <x:c r="C4967" s="6" t="n">
        <x:v>7</x:v>
      </x:c>
      <x:c r="D4967" s="6" t="str">
        <x:v>百花齐放，胜者独享！</x:v>
      </x:c>
      <x:c r="E4967" s="7" t="str">
        <x:v>结算直播连线结果，对指定敌方单体造成等同于火花110%攻击力的火属性伤害，并对其相邻目标造成等同于火花55%攻击力的火属性伤害。</x:v>
      </x:c>
      <x:c r="F4967" s="6" t="n">
        <x:v>1.6500000000000001</x:v>
      </x:c>
      <x:c r="G4967" s="6" t="n">
        <x:v>0</x:v>
      </x:c>
      <x:c r="H4967" s="6" t="n">
        <x:v>0</x:v>
      </x:c>
      <x:c r="I4967" s="6" t="n">
        <x:v>0</x:v>
      </x:c>
      <x:c r="J4967" s="6" t="str">
        <x:v>[1.1, 0.55]</x:v>
      </x:c>
      <x:c r="K4967" s="7" t="str">
        <x:v>需确认条件及分段</x:v>
      </x:c>
      <x:c r="L4967" s="6" t="str">
        <x:v>https://raw.githubusercontent.com/Mar-7th/StarRailRes/dbe8cdfcfb0bf657b9fe1cf92d5537f118ccb487/index_new/cn/character_skills.json</x:v>
      </x:c>
    </x:row>
    <x:row r="4968" ht="38" customHeight="1">
      <x:c r="A4968" s="6" t="str">
        <x:v>150108_8</x:v>
      </x:c>
      <x:c r="B4968" s="6" t="str">
        <x:v>150108</x:v>
      </x:c>
      <x:c r="C4968" s="6" t="n">
        <x:v>8</x:v>
      </x:c>
      <x:c r="D4968" s="6" t="str">
        <x:v>百花齐放，胜者独享！</x:v>
      </x:c>
      <x:c r="E4968" s="7" t="str">
        <x:v>结算直播连线结果，对指定敌方单体造成等同于火花120%攻击力的火属性伤害，并对其相邻目标造成等同于火花60%攻击力的火属性伤害。</x:v>
      </x:c>
      <x:c r="F4968" s="6" t="n">
        <x:v>1.7999999999999998</x:v>
      </x:c>
      <x:c r="G4968" s="6" t="n">
        <x:v>0</x:v>
      </x:c>
      <x:c r="H4968" s="6" t="n">
        <x:v>0</x:v>
      </x:c>
      <x:c r="I4968" s="6" t="n">
        <x:v>0</x:v>
      </x:c>
      <x:c r="J4968" s="6" t="str">
        <x:v>[1.2, 0.6]</x:v>
      </x:c>
      <x:c r="K4968" s="7" t="str">
        <x:v>需确认条件及分段</x:v>
      </x:c>
      <x:c r="L4968" s="6" t="str">
        <x:v>https://raw.githubusercontent.com/Mar-7th/StarRailRes/dbe8cdfcfb0bf657b9fe1cf92d5537f118ccb487/index_new/cn/character_skills.json</x:v>
      </x:c>
    </x:row>
    <x:row r="4969" ht="38" customHeight="1">
      <x:c r="A4969" s="6" t="str">
        <x:v>150108_9</x:v>
      </x:c>
      <x:c r="B4969" s="6" t="str">
        <x:v>150108</x:v>
      </x:c>
      <x:c r="C4969" s="6" t="n">
        <x:v>9</x:v>
      </x:c>
      <x:c r="D4969" s="6" t="str">
        <x:v>百花齐放，胜者独享！</x:v>
      </x:c>
      <x:c r="E4969" s="7" t="str">
        <x:v>结算直播连线结果，对指定敌方单体造成等同于火花130%攻击力的火属性伤害，并对其相邻目标造成等同于火花65%攻击力的火属性伤害。</x:v>
      </x:c>
      <x:c r="F4969" s="6" t="n">
        <x:v>1.9500000000000002</x:v>
      </x:c>
      <x:c r="G4969" s="6" t="n">
        <x:v>0</x:v>
      </x:c>
      <x:c r="H4969" s="6" t="n">
        <x:v>0</x:v>
      </x:c>
      <x:c r="I4969" s="6" t="n">
        <x:v>0</x:v>
      </x:c>
      <x:c r="J4969" s="6" t="str">
        <x:v>[1.3, 0.65]</x:v>
      </x:c>
      <x:c r="K4969" s="7" t="str">
        <x:v>需确认条件及分段</x:v>
      </x:c>
      <x:c r="L4969" s="6" t="str">
        <x:v>https://raw.githubusercontent.com/Mar-7th/StarRailRes/dbe8cdfcfb0bf657b9fe1cf92d5537f118ccb487/index_new/cn/character_skills.json</x:v>
      </x:c>
    </x:row>
    <x:row r="4970" ht="38" customHeight="1">
      <x:c r="A4970" s="6" t="str">
        <x:v>150108_10</x:v>
      </x:c>
      <x:c r="B4970" s="6" t="str">
        <x:v>150108</x:v>
      </x:c>
      <x:c r="C4970" s="6" t="n">
        <x:v>10</x:v>
      </x:c>
      <x:c r="D4970" s="6" t="str">
        <x:v>百花齐放，胜者独享！</x:v>
      </x:c>
      <x:c r="E4970" s="7" t="str">
        <x:v>结算直播连线结果，对指定敌方单体造成等同于火花140%攻击力的火属性伤害，并对其相邻目标造成等同于火花70%攻击力的火属性伤害。</x:v>
      </x:c>
      <x:c r="F4970" s="6" t="n">
        <x:v>2.0999999999999996</x:v>
      </x:c>
      <x:c r="G4970" s="6" t="n">
        <x:v>0</x:v>
      </x:c>
      <x:c r="H4970" s="6" t="n">
        <x:v>0</x:v>
      </x:c>
      <x:c r="I4970" s="6" t="n">
        <x:v>0</x:v>
      </x:c>
      <x:c r="J4970" s="6" t="str">
        <x:v>[1.4, 0.7]</x:v>
      </x:c>
      <x:c r="K4970" s="7" t="str">
        <x:v>需确认条件及分段</x:v>
      </x:c>
      <x:c r="L4970" s="6" t="str">
        <x:v>https://raw.githubusercontent.com/Mar-7th/StarRailRes/dbe8cdfcfb0bf657b9fe1cf92d5537f118ccb487/index_new/cn/character_skills.json</x:v>
      </x:c>
    </x:row>
    <x:row r="4971" ht="53" customHeight="1">
      <x:c r="A4971" s="6" t="str">
        <x:v>150109_1</x:v>
      </x:c>
      <x:c r="B4971" s="6" t="str">
        <x:v>150109</x:v>
      </x:c>
      <x:c r="C4971" s="6" t="n">
        <x:v>1</x:v>
      </x:c>
      <x:c r="D4971" s="6" t="str">
        <x:v>互动陷阱</x:v>
      </x:c>
      <x:c r="E4971" s="7" t="str">
        <x:v>使【百花齐放，胜者独享！】对指定敌方单体的伤害倍率提高10%，对其相邻目标的伤害倍率提高5%，并随机获得一种礼物：
【红红火火】：2个笑点和2个战技点。
【恍恍惚惚】：1个笑点。
施放本技能不视为使用战技。</x:v>
      </x:c>
      <x:c r="F4971" s="6" t="n">
        <x:v>0</x:v>
      </x:c>
      <x:c r="G4971" s="6" t="n">
        <x:v>0</x:v>
      </x:c>
      <x:c r="H4971" s="6" t="n">
        <x:v>0</x:v>
      </x:c>
      <x:c r="I4971" s="6" t="n">
        <x:v>0</x:v>
      </x:c>
      <x:c r="J4971" s="6" t="str">
        <x:v>[2, 1, 2, 0.1, 0.05]</x:v>
      </x:c>
      <x:c r="K4971" s="7" t="str">
        <x:v>无首段伤害倍率，请覆盖或设为辅助技能</x:v>
      </x:c>
      <x:c r="L4971" s="6" t="str">
        <x:v>https://raw.githubusercontent.com/Mar-7th/StarRailRes/dbe8cdfcfb0bf657b9fe1cf92d5537f118ccb487/index_new/cn/character_skills.json</x:v>
      </x:c>
    </x:row>
    <x:row r="4972" ht="53" customHeight="1">
      <x:c r="A4972" s="6" t="str">
        <x:v>150109_2</x:v>
      </x:c>
      <x:c r="B4972" s="6" t="str">
        <x:v>150109</x:v>
      </x:c>
      <x:c r="C4972" s="6" t="n">
        <x:v>2</x:v>
      </x:c>
      <x:c r="D4972" s="6" t="str">
        <x:v>互动陷阱</x:v>
      </x:c>
      <x:c r="E4972" s="7" t="str">
        <x:v>使【百花齐放，胜者独享！】对指定敌方单体的伤害倍率提高11%，对其相邻目标的伤害倍率提高5.5%，并随机获得一种礼物：
【红红火火】：2个笑点和2个战技点。
【恍恍惚惚】：1个笑点。
施放本技能不视为使用战技。</x:v>
      </x:c>
      <x:c r="F4972" s="6" t="n">
        <x:v>0</x:v>
      </x:c>
      <x:c r="G4972" s="6" t="n">
        <x:v>0</x:v>
      </x:c>
      <x:c r="H4972" s="6" t="n">
        <x:v>0</x:v>
      </x:c>
      <x:c r="I4972" s="6" t="n">
        <x:v>0</x:v>
      </x:c>
      <x:c r="J4972" s="6" t="str">
        <x:v>[2, 1, 2, 0.11, 0.055]</x:v>
      </x:c>
      <x:c r="K4972" s="7" t="str">
        <x:v>无首段伤害倍率，请覆盖或设为辅助技能</x:v>
      </x:c>
      <x:c r="L4972" s="6" t="str">
        <x:v>https://raw.githubusercontent.com/Mar-7th/StarRailRes/dbe8cdfcfb0bf657b9fe1cf92d5537f118ccb487/index_new/cn/character_skills.json</x:v>
      </x:c>
    </x:row>
    <x:row r="4973" ht="53" customHeight="1">
      <x:c r="A4973" s="6" t="str">
        <x:v>150109_3</x:v>
      </x:c>
      <x:c r="B4973" s="6" t="str">
        <x:v>150109</x:v>
      </x:c>
      <x:c r="C4973" s="6" t="n">
        <x:v>3</x:v>
      </x:c>
      <x:c r="D4973" s="6" t="str">
        <x:v>互动陷阱</x:v>
      </x:c>
      <x:c r="E4973" s="7" t="str">
        <x:v>使【百花齐放，胜者独享！】对指定敌方单体的伤害倍率提高12%，对其相邻目标的伤害倍率提高6%，并随机获得一种礼物：
【红红火火】：2个笑点和2个战技点。
【恍恍惚惚】：1个笑点。
施放本技能不视为使用战技。</x:v>
      </x:c>
      <x:c r="F4973" s="6" t="n">
        <x:v>0</x:v>
      </x:c>
      <x:c r="G4973" s="6" t="n">
        <x:v>0</x:v>
      </x:c>
      <x:c r="H4973" s="6" t="n">
        <x:v>0</x:v>
      </x:c>
      <x:c r="I4973" s="6" t="n">
        <x:v>0</x:v>
      </x:c>
      <x:c r="J4973" s="6" t="str">
        <x:v>[2, 1, 2, 0.12, 0.06]</x:v>
      </x:c>
      <x:c r="K4973" s="7" t="str">
        <x:v>无首段伤害倍率，请覆盖或设为辅助技能</x:v>
      </x:c>
      <x:c r="L4973" s="6" t="str">
        <x:v>https://raw.githubusercontent.com/Mar-7th/StarRailRes/dbe8cdfcfb0bf657b9fe1cf92d5537f118ccb487/index_new/cn/character_skills.json</x:v>
      </x:c>
    </x:row>
    <x:row r="4974" ht="53" customHeight="1">
      <x:c r="A4974" s="6" t="str">
        <x:v>150109_4</x:v>
      </x:c>
      <x:c r="B4974" s="6" t="str">
        <x:v>150109</x:v>
      </x:c>
      <x:c r="C4974" s="6" t="n">
        <x:v>4</x:v>
      </x:c>
      <x:c r="D4974" s="6" t="str">
        <x:v>互动陷阱</x:v>
      </x:c>
      <x:c r="E4974" s="7" t="str">
        <x:v>使【百花齐放，胜者独享！】对指定敌方单体的伤害倍率提高13%，对其相邻目标的伤害倍率提高6.5%，并随机获得一种礼物：
【红红火火】：2个笑点和2个战技点。
【恍恍惚惚】：1个笑点。
施放本技能不视为使用战技。</x:v>
      </x:c>
      <x:c r="F4974" s="6" t="n">
        <x:v>0</x:v>
      </x:c>
      <x:c r="G4974" s="6" t="n">
        <x:v>0</x:v>
      </x:c>
      <x:c r="H4974" s="6" t="n">
        <x:v>0</x:v>
      </x:c>
      <x:c r="I4974" s="6" t="n">
        <x:v>0</x:v>
      </x:c>
      <x:c r="J4974" s="6" t="str">
        <x:v>[2, 1, 2, 0.13, 0.065]</x:v>
      </x:c>
      <x:c r="K4974" s="7" t="str">
        <x:v>无首段伤害倍率，请覆盖或设为辅助技能</x:v>
      </x:c>
      <x:c r="L4974" s="6" t="str">
        <x:v>https://raw.githubusercontent.com/Mar-7th/StarRailRes/dbe8cdfcfb0bf657b9fe1cf92d5537f118ccb487/index_new/cn/character_skills.json</x:v>
      </x:c>
    </x:row>
    <x:row r="4975" ht="53" customHeight="1">
      <x:c r="A4975" s="6" t="str">
        <x:v>150109_5</x:v>
      </x:c>
      <x:c r="B4975" s="6" t="str">
        <x:v>150109</x:v>
      </x:c>
      <x:c r="C4975" s="6" t="n">
        <x:v>5</x:v>
      </x:c>
      <x:c r="D4975" s="6" t="str">
        <x:v>互动陷阱</x:v>
      </x:c>
      <x:c r="E4975" s="7" t="str">
        <x:v>使【百花齐放，胜者独享！】对指定敌方单体的伤害倍率提高14%，对其相邻目标的伤害倍率提高7%，并随机获得一种礼物：
【红红火火】：2个笑点和2个战技点。
【恍恍惚惚】：1个笑点。
施放本技能不视为使用战技。</x:v>
      </x:c>
      <x:c r="F4975" s="6" t="n">
        <x:v>0</x:v>
      </x:c>
      <x:c r="G4975" s="6" t="n">
        <x:v>0</x:v>
      </x:c>
      <x:c r="H4975" s="6" t="n">
        <x:v>0</x:v>
      </x:c>
      <x:c r="I4975" s="6" t="n">
        <x:v>0</x:v>
      </x:c>
      <x:c r="J4975" s="6" t="str">
        <x:v>[2, 1, 2, 0.14, 0.07]</x:v>
      </x:c>
      <x:c r="K4975" s="7" t="str">
        <x:v>无首段伤害倍率，请覆盖或设为辅助技能</x:v>
      </x:c>
      <x:c r="L4975" s="6" t="str">
        <x:v>https://raw.githubusercontent.com/Mar-7th/StarRailRes/dbe8cdfcfb0bf657b9fe1cf92d5537f118ccb487/index_new/cn/character_skills.json</x:v>
      </x:c>
    </x:row>
    <x:row r="4976" ht="53" customHeight="1">
      <x:c r="A4976" s="6" t="str">
        <x:v>150109_6</x:v>
      </x:c>
      <x:c r="B4976" s="6" t="str">
        <x:v>150109</x:v>
      </x:c>
      <x:c r="C4976" s="6" t="n">
        <x:v>6</x:v>
      </x:c>
      <x:c r="D4976" s="6" t="str">
        <x:v>互动陷阱</x:v>
      </x:c>
      <x:c r="E4976" s="7" t="str">
        <x:v>使【百花齐放，胜者独享！】对指定敌方单体的伤害倍率提高15%，对其相邻目标的伤害倍率提高7.5%，并随机获得一种礼物：
【红红火火】：2个笑点和2个战技点。
【恍恍惚惚】：1个笑点。
施放本技能不视为使用战技。</x:v>
      </x:c>
      <x:c r="F4976" s="6" t="n">
        <x:v>0</x:v>
      </x:c>
      <x:c r="G4976" s="6" t="n">
        <x:v>0</x:v>
      </x:c>
      <x:c r="H4976" s="6" t="n">
        <x:v>0</x:v>
      </x:c>
      <x:c r="I4976" s="6" t="n">
        <x:v>0</x:v>
      </x:c>
      <x:c r="J4976" s="6" t="str">
        <x:v>[2, 1, 2, 0.15, 0.075]</x:v>
      </x:c>
      <x:c r="K4976" s="7" t="str">
        <x:v>无首段伤害倍率，请覆盖或设为辅助技能</x:v>
      </x:c>
      <x:c r="L4976" s="6" t="str">
        <x:v>https://raw.githubusercontent.com/Mar-7th/StarRailRes/dbe8cdfcfb0bf657b9fe1cf92d5537f118ccb487/index_new/cn/character_skills.json</x:v>
      </x:c>
    </x:row>
    <x:row r="4977" ht="53" customHeight="1">
      <x:c r="A4977" s="6" t="str">
        <x:v>150109_7</x:v>
      </x:c>
      <x:c r="B4977" s="6" t="str">
        <x:v>150109</x:v>
      </x:c>
      <x:c r="C4977" s="6" t="n">
        <x:v>7</x:v>
      </x:c>
      <x:c r="D4977" s="6" t="str">
        <x:v>互动陷阱</x:v>
      </x:c>
      <x:c r="E4977" s="7" t="str">
        <x:v>使【百花齐放，胜者独享！】对指定敌方单体的伤害倍率提高16.25%，对其相邻目标的伤害倍率提高8.13%，并随机获得一种礼物：
【红红火火】：2个笑点和2个战技点。
【恍恍惚惚】：1个笑点。
施放本技能不视为使用战技。</x:v>
      </x:c>
      <x:c r="F4977" s="6" t="n">
        <x:v>0</x:v>
      </x:c>
      <x:c r="G4977" s="6" t="n">
        <x:v>0</x:v>
      </x:c>
      <x:c r="H4977" s="6" t="n">
        <x:v>0</x:v>
      </x:c>
      <x:c r="I4977" s="6" t="n">
        <x:v>0</x:v>
      </x:c>
      <x:c r="J4977" s="6" t="str">
        <x:v>[2, 1, 2, 0.1625, 0.0813]</x:v>
      </x:c>
      <x:c r="K4977" s="7" t="str">
        <x:v>无首段伤害倍率，请覆盖或设为辅助技能</x:v>
      </x:c>
      <x:c r="L4977" s="6" t="str">
        <x:v>https://raw.githubusercontent.com/Mar-7th/StarRailRes/dbe8cdfcfb0bf657b9fe1cf92d5537f118ccb487/index_new/cn/character_skills.json</x:v>
      </x:c>
    </x:row>
    <x:row r="4978" ht="53" customHeight="1">
      <x:c r="A4978" s="6" t="str">
        <x:v>150109_8</x:v>
      </x:c>
      <x:c r="B4978" s="6" t="str">
        <x:v>150109</x:v>
      </x:c>
      <x:c r="C4978" s="6" t="n">
        <x:v>8</x:v>
      </x:c>
      <x:c r="D4978" s="6" t="str">
        <x:v>互动陷阱</x:v>
      </x:c>
      <x:c r="E4978" s="7" t="str">
        <x:v>使【百花齐放，胜者独享！】对指定敌方单体的伤害倍率提高17.5%，对其相邻目标的伤害倍率提高8.75%，并随机获得一种礼物：
【红红火火】：2个笑点和2个战技点。
【恍恍惚惚】：1个笑点。
施放本技能不视为使用战技。</x:v>
      </x:c>
      <x:c r="F4978" s="6" t="n">
        <x:v>0</x:v>
      </x:c>
      <x:c r="G4978" s="6" t="n">
        <x:v>0</x:v>
      </x:c>
      <x:c r="H4978" s="6" t="n">
        <x:v>0</x:v>
      </x:c>
      <x:c r="I4978" s="6" t="n">
        <x:v>0</x:v>
      </x:c>
      <x:c r="J4978" s="6" t="str">
        <x:v>[2, 1, 2, 0.175, 0.0875]</x:v>
      </x:c>
      <x:c r="K4978" s="7" t="str">
        <x:v>无首段伤害倍率，请覆盖或设为辅助技能</x:v>
      </x:c>
      <x:c r="L4978" s="6" t="str">
        <x:v>https://raw.githubusercontent.com/Mar-7th/StarRailRes/dbe8cdfcfb0bf657b9fe1cf92d5537f118ccb487/index_new/cn/character_skills.json</x:v>
      </x:c>
    </x:row>
    <x:row r="4979" ht="53" customHeight="1">
      <x:c r="A4979" s="6" t="str">
        <x:v>150109_9</x:v>
      </x:c>
      <x:c r="B4979" s="6" t="str">
        <x:v>150109</x:v>
      </x:c>
      <x:c r="C4979" s="6" t="n">
        <x:v>9</x:v>
      </x:c>
      <x:c r="D4979" s="6" t="str">
        <x:v>互动陷阱</x:v>
      </x:c>
      <x:c r="E4979" s="7" t="str">
        <x:v>使【百花齐放，胜者独享！】对指定敌方单体的伤害倍率提高18.75%，对其相邻目标的伤害倍率提高9.38%，并随机获得一种礼物：
【红红火火】：2个笑点和2个战技点。
【恍恍惚惚】：1个笑点。
施放本技能不视为使用战技。</x:v>
      </x:c>
      <x:c r="F4979" s="6" t="n">
        <x:v>0</x:v>
      </x:c>
      <x:c r="G4979" s="6" t="n">
        <x:v>0</x:v>
      </x:c>
      <x:c r="H4979" s="6" t="n">
        <x:v>0</x:v>
      </x:c>
      <x:c r="I4979" s="6" t="n">
        <x:v>0</x:v>
      </x:c>
      <x:c r="J4979" s="6" t="str">
        <x:v>[2, 1, 2, 0.1875, 0.0938]</x:v>
      </x:c>
      <x:c r="K4979" s="7" t="str">
        <x:v>无首段伤害倍率，请覆盖或设为辅助技能</x:v>
      </x:c>
      <x:c r="L4979" s="6" t="str">
        <x:v>https://raw.githubusercontent.com/Mar-7th/StarRailRes/dbe8cdfcfb0bf657b9fe1cf92d5537f118ccb487/index_new/cn/character_skills.json</x:v>
      </x:c>
    </x:row>
    <x:row r="4980" ht="53" customHeight="1">
      <x:c r="A4980" s="6" t="str">
        <x:v>150109_10</x:v>
      </x:c>
      <x:c r="B4980" s="6" t="str">
        <x:v>150109</x:v>
      </x:c>
      <x:c r="C4980" s="6" t="n">
        <x:v>10</x:v>
      </x:c>
      <x:c r="D4980" s="6" t="str">
        <x:v>互动陷阱</x:v>
      </x:c>
      <x:c r="E4980" s="7" t="str">
        <x:v>使【百花齐放，胜者独享！】对指定敌方单体的伤害倍率提高20%，对其相邻目标的伤害倍率提高10%，并随机获得一种礼物：
【红红火火】：2个笑点和2个战技点。
【恍恍惚惚】：1个笑点。
施放本技能不视为使用战技。</x:v>
      </x:c>
      <x:c r="F4980" s="6" t="n">
        <x:v>0</x:v>
      </x:c>
      <x:c r="G4980" s="6" t="n">
        <x:v>0</x:v>
      </x:c>
      <x:c r="H4980" s="6" t="n">
        <x:v>0</x:v>
      </x:c>
      <x:c r="I4980" s="6" t="n">
        <x:v>0</x:v>
      </x:c>
      <x:c r="J4980" s="6" t="str">
        <x:v>[2, 1, 2, 0.2, 0.1]</x:v>
      </x:c>
      <x:c r="K4980" s="7" t="str">
        <x:v>无首段伤害倍率，请覆盖或设为辅助技能</x:v>
      </x:c>
      <x:c r="L4980" s="6" t="str">
        <x:v>https://raw.githubusercontent.com/Mar-7th/StarRailRes/dbe8cdfcfb0bf657b9fe1cf92d5537f118ccb487/index_new/cn/character_skills.json</x:v>
      </x:c>
    </x:row>
    <x:row r="4981" ht="53" customHeight="1">
      <x:c r="A4981" s="6" t="str">
        <x:v>150109_11</x:v>
      </x:c>
      <x:c r="B4981" s="6" t="str">
        <x:v>150109</x:v>
      </x:c>
      <x:c r="C4981" s="6" t="n">
        <x:v>11</x:v>
      </x:c>
      <x:c r="D4981" s="6" t="str">
        <x:v>互动陷阱</x:v>
      </x:c>
      <x:c r="E4981" s="7" t="str">
        <x:v>使【百花齐放，胜者独享！】对指定敌方单体的伤害倍率提高21%，对其相邻目标的伤害倍率提高10.5%，并随机获得一种礼物：
【红红火火】：2个笑点和2个战技点。
【恍恍惚惚】：1个笑点。
施放本技能不视为使用战技。</x:v>
      </x:c>
      <x:c r="F4981" s="6" t="n">
        <x:v>0</x:v>
      </x:c>
      <x:c r="G4981" s="6" t="n">
        <x:v>0</x:v>
      </x:c>
      <x:c r="H4981" s="6" t="n">
        <x:v>0</x:v>
      </x:c>
      <x:c r="I4981" s="6" t="n">
        <x:v>0</x:v>
      </x:c>
      <x:c r="J4981" s="6" t="str">
        <x:v>[2, 1, 2, 0.21, 0.105]</x:v>
      </x:c>
      <x:c r="K4981" s="7" t="str">
        <x:v>无首段伤害倍率，请覆盖或设为辅助技能</x:v>
      </x:c>
      <x:c r="L4981" s="6" t="str">
        <x:v>https://raw.githubusercontent.com/Mar-7th/StarRailRes/dbe8cdfcfb0bf657b9fe1cf92d5537f118ccb487/index_new/cn/character_skills.json</x:v>
      </x:c>
    </x:row>
    <x:row r="4982" ht="53" customHeight="1">
      <x:c r="A4982" s="6" t="str">
        <x:v>150109_12</x:v>
      </x:c>
      <x:c r="B4982" s="6" t="str">
        <x:v>150109</x:v>
      </x:c>
      <x:c r="C4982" s="6" t="n">
        <x:v>12</x:v>
      </x:c>
      <x:c r="D4982" s="6" t="str">
        <x:v>互动陷阱</x:v>
      </x:c>
      <x:c r="E4982" s="7" t="str">
        <x:v>使【百花齐放，胜者独享！】对指定敌方单体的伤害倍率提高22%，对其相邻目标的伤害倍率提高11%，并随机获得一种礼物：
【红红火火】：2个笑点和2个战技点。
【恍恍惚惚】：1个笑点。
施放本技能不视为使用战技。</x:v>
      </x:c>
      <x:c r="F4982" s="6" t="n">
        <x:v>0</x:v>
      </x:c>
      <x:c r="G4982" s="6" t="n">
        <x:v>0</x:v>
      </x:c>
      <x:c r="H4982" s="6" t="n">
        <x:v>0</x:v>
      </x:c>
      <x:c r="I4982" s="6" t="n">
        <x:v>0</x:v>
      </x:c>
      <x:c r="J4982" s="6" t="str">
        <x:v>[2, 1, 2, 0.22, 0.11]</x:v>
      </x:c>
      <x:c r="K4982" s="7" t="str">
        <x:v>无首段伤害倍率，请覆盖或设为辅助技能</x:v>
      </x:c>
      <x:c r="L4982" s="6" t="str">
        <x:v>https://raw.githubusercontent.com/Mar-7th/StarRailRes/dbe8cdfcfb0bf657b9fe1cf92d5537f118ccb487/index_new/cn/character_skills.json</x:v>
      </x:c>
    </x:row>
    <x:row r="4983" ht="53" customHeight="1">
      <x:c r="A4983" s="6" t="str">
        <x:v>150109_13</x:v>
      </x:c>
      <x:c r="B4983" s="6" t="str">
        <x:v>150109</x:v>
      </x:c>
      <x:c r="C4983" s="6" t="n">
        <x:v>13</x:v>
      </x:c>
      <x:c r="D4983" s="6" t="str">
        <x:v>互动陷阱</x:v>
      </x:c>
      <x:c r="E4983" s="7" t="str">
        <x:v>使【百花齐放，胜者独享！】对指定敌方单体的伤害倍率提高23%，对其相邻目标的伤害倍率提高11.5%，并随机获得一种礼物：
【红红火火】：2个笑点和2个战技点。
【恍恍惚惚】：1个笑点。
施放本技能不视为使用战技。</x:v>
      </x:c>
      <x:c r="F4983" s="6" t="n">
        <x:v>0</x:v>
      </x:c>
      <x:c r="G4983" s="6" t="n">
        <x:v>0</x:v>
      </x:c>
      <x:c r="H4983" s="6" t="n">
        <x:v>0</x:v>
      </x:c>
      <x:c r="I4983" s="6" t="n">
        <x:v>0</x:v>
      </x:c>
      <x:c r="J4983" s="6" t="str">
        <x:v>[2, 1, 2, 0.23, 0.115]</x:v>
      </x:c>
      <x:c r="K4983" s="7" t="str">
        <x:v>无首段伤害倍率，请覆盖或设为辅助技能</x:v>
      </x:c>
      <x:c r="L4983" s="6" t="str">
        <x:v>https://raw.githubusercontent.com/Mar-7th/StarRailRes/dbe8cdfcfb0bf657b9fe1cf92d5537f118ccb487/index_new/cn/character_skills.json</x:v>
      </x:c>
    </x:row>
    <x:row r="4984" ht="53" customHeight="1">
      <x:c r="A4984" s="6" t="str">
        <x:v>150109_14</x:v>
      </x:c>
      <x:c r="B4984" s="6" t="str">
        <x:v>150109</x:v>
      </x:c>
      <x:c r="C4984" s="6" t="n">
        <x:v>14</x:v>
      </x:c>
      <x:c r="D4984" s="6" t="str">
        <x:v>互动陷阱</x:v>
      </x:c>
      <x:c r="E4984" s="7" t="str">
        <x:v>使【百花齐放，胜者独享！】对指定敌方单体的伤害倍率提高24%，对其相邻目标的伤害倍率提高12%，并随机获得一种礼物：
【红红火火】：2个笑点和2个战技点。
【恍恍惚惚】：1个笑点。
施放本技能不视为使用战技。</x:v>
      </x:c>
      <x:c r="F4984" s="6" t="n">
        <x:v>0</x:v>
      </x:c>
      <x:c r="G4984" s="6" t="n">
        <x:v>0</x:v>
      </x:c>
      <x:c r="H4984" s="6" t="n">
        <x:v>0</x:v>
      </x:c>
      <x:c r="I4984" s="6" t="n">
        <x:v>0</x:v>
      </x:c>
      <x:c r="J4984" s="6" t="str">
        <x:v>[2, 1, 2, 0.24, 0.12]</x:v>
      </x:c>
      <x:c r="K4984" s="7" t="str">
        <x:v>无首段伤害倍率，请覆盖或设为辅助技能</x:v>
      </x:c>
      <x:c r="L4984" s="6" t="str">
        <x:v>https://raw.githubusercontent.com/Mar-7th/StarRailRes/dbe8cdfcfb0bf657b9fe1cf92d5537f118ccb487/index_new/cn/character_skills.json</x:v>
      </x:c>
    </x:row>
    <x:row r="4985" ht="53" customHeight="1">
      <x:c r="A4985" s="6" t="str">
        <x:v>150109_15</x:v>
      </x:c>
      <x:c r="B4985" s="6" t="str">
        <x:v>150109</x:v>
      </x:c>
      <x:c r="C4985" s="6" t="n">
        <x:v>15</x:v>
      </x:c>
      <x:c r="D4985" s="6" t="str">
        <x:v>互动陷阱</x:v>
      </x:c>
      <x:c r="E4985" s="7" t="str">
        <x:v>使【百花齐放，胜者独享！】对指定敌方单体的伤害倍率提高25%，对其相邻目标的伤害倍率提高12.5%，并随机获得一种礼物：
【红红火火】：2个笑点和2个战技点。
【恍恍惚惚】：1个笑点。
施放本技能不视为使用战技。</x:v>
      </x:c>
      <x:c r="F4985" s="6" t="n">
        <x:v>0</x:v>
      </x:c>
      <x:c r="G4985" s="6" t="n">
        <x:v>0</x:v>
      </x:c>
      <x:c r="H4985" s="6" t="n">
        <x:v>0</x:v>
      </x:c>
      <x:c r="I4985" s="6" t="n">
        <x:v>0</x:v>
      </x:c>
      <x:c r="J4985" s="6" t="str">
        <x:v>[2, 1, 2, 0.25, 0.125]</x:v>
      </x:c>
      <x:c r="K4985" s="7" t="str">
        <x:v>无首段伤害倍率，请覆盖或设为辅助技能</x:v>
      </x:c>
      <x:c r="L4985" s="6" t="str">
        <x:v>https://raw.githubusercontent.com/Mar-7th/StarRailRes/dbe8cdfcfb0bf657b9fe1cf92d5537f118ccb487/index_new/cn/character_skills.json</x:v>
      </x:c>
    </x:row>
    <x:row r="4986" ht="20" customHeight="1">
      <x:c r="A4986" s="6" t="str">
        <x:v>150110_1</x:v>
      </x:c>
      <x:c r="B4986" s="6" t="str">
        <x:v>150110</x:v>
      </x:c>
      <x:c r="C4986" s="6" t="n">
        <x:v>1</x:v>
      </x:c>
      <x:c r="D4986" s="6" t="str">
        <x:v>百花齐放，胜者独享！</x:v>
      </x:c>
      <x:c r="E4986" s="7" t="str"/>
      <x:c r="F4986" s="6" t="n">
        <x:v>0</x:v>
      </x:c>
      <x:c r="G4986" s="6" t="n">
        <x:v>0</x:v>
      </x:c>
      <x:c r="H4986" s="6" t="n">
        <x:v>0</x:v>
      </x:c>
      <x:c r="I4986" s="6" t="n">
        <x:v>0</x:v>
      </x:c>
      <x:c r="J4986" s="6" t="str">
        <x:v>[0.5, 0.25]</x:v>
      </x:c>
      <x:c r="K4986" s="7" t="str">
        <x:v>缺少结构化参数，必须覆盖</x:v>
      </x:c>
      <x:c r="L4986" s="6" t="str">
        <x:v>https://raw.githubusercontent.com/Mar-7th/StarRailRes/dbe8cdfcfb0bf657b9fe1cf92d5537f118ccb487/index_new/cn/character_skills.json</x:v>
      </x:c>
    </x:row>
    <x:row r="4987" ht="20" customHeight="1">
      <x:c r="A4987" s="6" t="str">
        <x:v>150110_2</x:v>
      </x:c>
      <x:c r="B4987" s="6" t="str">
        <x:v>150110</x:v>
      </x:c>
      <x:c r="C4987" s="6" t="n">
        <x:v>2</x:v>
      </x:c>
      <x:c r="D4987" s="6" t="str">
        <x:v>百花齐放，胜者独享！</x:v>
      </x:c>
      <x:c r="E4987" s="7" t="str"/>
      <x:c r="F4987" s="6" t="n">
        <x:v>0</x:v>
      </x:c>
      <x:c r="G4987" s="6" t="n">
        <x:v>0</x:v>
      </x:c>
      <x:c r="H4987" s="6" t="n">
        <x:v>0</x:v>
      </x:c>
      <x:c r="I4987" s="6" t="n">
        <x:v>0</x:v>
      </x:c>
      <x:c r="J4987" s="6" t="str">
        <x:v>[0.6, 0.3]</x:v>
      </x:c>
      <x:c r="K4987" s="7" t="str">
        <x:v>缺少结构化参数，必须覆盖</x:v>
      </x:c>
      <x:c r="L4987" s="6" t="str">
        <x:v>https://raw.githubusercontent.com/Mar-7th/StarRailRes/dbe8cdfcfb0bf657b9fe1cf92d5537f118ccb487/index_new/cn/character_skills.json</x:v>
      </x:c>
    </x:row>
    <x:row r="4988" ht="20" customHeight="1">
      <x:c r="A4988" s="6" t="str">
        <x:v>150110_3</x:v>
      </x:c>
      <x:c r="B4988" s="6" t="str">
        <x:v>150110</x:v>
      </x:c>
      <x:c r="C4988" s="6" t="n">
        <x:v>3</x:v>
      </x:c>
      <x:c r="D4988" s="6" t="str">
        <x:v>百花齐放，胜者独享！</x:v>
      </x:c>
      <x:c r="E4988" s="7" t="str"/>
      <x:c r="F4988" s="6" t="n">
        <x:v>0</x:v>
      </x:c>
      <x:c r="G4988" s="6" t="n">
        <x:v>0</x:v>
      </x:c>
      <x:c r="H4988" s="6" t="n">
        <x:v>0</x:v>
      </x:c>
      <x:c r="I4988" s="6" t="n">
        <x:v>0</x:v>
      </x:c>
      <x:c r="J4988" s="6" t="str">
        <x:v>[0.7, 0.35]</x:v>
      </x:c>
      <x:c r="K4988" s="7" t="str">
        <x:v>缺少结构化参数，必须覆盖</x:v>
      </x:c>
      <x:c r="L4988" s="6" t="str">
        <x:v>https://raw.githubusercontent.com/Mar-7th/StarRailRes/dbe8cdfcfb0bf657b9fe1cf92d5537f118ccb487/index_new/cn/character_skills.json</x:v>
      </x:c>
    </x:row>
    <x:row r="4989" ht="20" customHeight="1">
      <x:c r="A4989" s="6" t="str">
        <x:v>150110_4</x:v>
      </x:c>
      <x:c r="B4989" s="6" t="str">
        <x:v>150110</x:v>
      </x:c>
      <x:c r="C4989" s="6" t="n">
        <x:v>4</x:v>
      </x:c>
      <x:c r="D4989" s="6" t="str">
        <x:v>百花齐放，胜者独享！</x:v>
      </x:c>
      <x:c r="E4989" s="7" t="str"/>
      <x:c r="F4989" s="6" t="n">
        <x:v>0</x:v>
      </x:c>
      <x:c r="G4989" s="6" t="n">
        <x:v>0</x:v>
      </x:c>
      <x:c r="H4989" s="6" t="n">
        <x:v>0</x:v>
      </x:c>
      <x:c r="I4989" s="6" t="n">
        <x:v>0</x:v>
      </x:c>
      <x:c r="J4989" s="6" t="str">
        <x:v>[0.8, 0.4]</x:v>
      </x:c>
      <x:c r="K4989" s="7" t="str">
        <x:v>缺少结构化参数，必须覆盖</x:v>
      </x:c>
      <x:c r="L4989" s="6" t="str">
        <x:v>https://raw.githubusercontent.com/Mar-7th/StarRailRes/dbe8cdfcfb0bf657b9fe1cf92d5537f118ccb487/index_new/cn/character_skills.json</x:v>
      </x:c>
    </x:row>
    <x:row r="4990" ht="20" customHeight="1">
      <x:c r="A4990" s="6" t="str">
        <x:v>150110_5</x:v>
      </x:c>
      <x:c r="B4990" s="6" t="str">
        <x:v>150110</x:v>
      </x:c>
      <x:c r="C4990" s="6" t="n">
        <x:v>5</x:v>
      </x:c>
      <x:c r="D4990" s="6" t="str">
        <x:v>百花齐放，胜者独享！</x:v>
      </x:c>
      <x:c r="E4990" s="7" t="str"/>
      <x:c r="F4990" s="6" t="n">
        <x:v>0</x:v>
      </x:c>
      <x:c r="G4990" s="6" t="n">
        <x:v>0</x:v>
      </x:c>
      <x:c r="H4990" s="6" t="n">
        <x:v>0</x:v>
      </x:c>
      <x:c r="I4990" s="6" t="n">
        <x:v>0</x:v>
      </x:c>
      <x:c r="J4990" s="6" t="str">
        <x:v>[0.9, 0.45]</x:v>
      </x:c>
      <x:c r="K4990" s="7" t="str">
        <x:v>缺少结构化参数，必须覆盖</x:v>
      </x:c>
      <x:c r="L4990" s="6" t="str">
        <x:v>https://raw.githubusercontent.com/Mar-7th/StarRailRes/dbe8cdfcfb0bf657b9fe1cf92d5537f118ccb487/index_new/cn/character_skills.json</x:v>
      </x:c>
    </x:row>
    <x:row r="4991" ht="20" customHeight="1">
      <x:c r="A4991" s="6" t="str">
        <x:v>150110_6</x:v>
      </x:c>
      <x:c r="B4991" s="6" t="str">
        <x:v>150110</x:v>
      </x:c>
      <x:c r="C4991" s="6" t="n">
        <x:v>6</x:v>
      </x:c>
      <x:c r="D4991" s="6" t="str">
        <x:v>百花齐放，胜者独享！</x:v>
      </x:c>
      <x:c r="E4991" s="7" t="str"/>
      <x:c r="F4991" s="6" t="n">
        <x:v>0</x:v>
      </x:c>
      <x:c r="G4991" s="6" t="n">
        <x:v>0</x:v>
      </x:c>
      <x:c r="H4991" s="6" t="n">
        <x:v>0</x:v>
      </x:c>
      <x:c r="I4991" s="6" t="n">
        <x:v>0</x:v>
      </x:c>
      <x:c r="J4991" s="6" t="str">
        <x:v>[1, 0.5]</x:v>
      </x:c>
      <x:c r="K4991" s="7" t="str">
        <x:v>缺少结构化参数，必须覆盖</x:v>
      </x:c>
      <x:c r="L4991" s="6" t="str">
        <x:v>https://raw.githubusercontent.com/Mar-7th/StarRailRes/dbe8cdfcfb0bf657b9fe1cf92d5537f118ccb487/index_new/cn/character_skills.json</x:v>
      </x:c>
    </x:row>
    <x:row r="4992" ht="20" customHeight="1">
      <x:c r="A4992" s="6" t="str">
        <x:v>150110_7</x:v>
      </x:c>
      <x:c r="B4992" s="6" t="str">
        <x:v>150110</x:v>
      </x:c>
      <x:c r="C4992" s="6" t="n">
        <x:v>7</x:v>
      </x:c>
      <x:c r="D4992" s="6" t="str">
        <x:v>百花齐放，胜者独享！</x:v>
      </x:c>
      <x:c r="E4992" s="7" t="str"/>
      <x:c r="F4992" s="6" t="n">
        <x:v>0</x:v>
      </x:c>
      <x:c r="G4992" s="6" t="n">
        <x:v>0</x:v>
      </x:c>
      <x:c r="H4992" s="6" t="n">
        <x:v>0</x:v>
      </x:c>
      <x:c r="I4992" s="6" t="n">
        <x:v>0</x:v>
      </x:c>
      <x:c r="J4992" s="6" t="str">
        <x:v>[1.1, 0.55]</x:v>
      </x:c>
      <x:c r="K4992" s="7" t="str">
        <x:v>缺少结构化参数，必须覆盖</x:v>
      </x:c>
      <x:c r="L4992" s="6" t="str">
        <x:v>https://raw.githubusercontent.com/Mar-7th/StarRailRes/dbe8cdfcfb0bf657b9fe1cf92d5537f118ccb487/index_new/cn/character_skills.json</x:v>
      </x:c>
    </x:row>
    <x:row r="4993" ht="20" customHeight="1">
      <x:c r="A4993" s="6" t="str">
        <x:v>150110_8</x:v>
      </x:c>
      <x:c r="B4993" s="6" t="str">
        <x:v>150110</x:v>
      </x:c>
      <x:c r="C4993" s="6" t="n">
        <x:v>8</x:v>
      </x:c>
      <x:c r="D4993" s="6" t="str">
        <x:v>百花齐放，胜者独享！</x:v>
      </x:c>
      <x:c r="E4993" s="7" t="str"/>
      <x:c r="F4993" s="6" t="n">
        <x:v>0</x:v>
      </x:c>
      <x:c r="G4993" s="6" t="n">
        <x:v>0</x:v>
      </x:c>
      <x:c r="H4993" s="6" t="n">
        <x:v>0</x:v>
      </x:c>
      <x:c r="I4993" s="6" t="n">
        <x:v>0</x:v>
      </x:c>
      <x:c r="J4993" s="6" t="str">
        <x:v>[1.2, 0.6]</x:v>
      </x:c>
      <x:c r="K4993" s="7" t="str">
        <x:v>缺少结构化参数，必须覆盖</x:v>
      </x:c>
      <x:c r="L4993" s="6" t="str">
        <x:v>https://raw.githubusercontent.com/Mar-7th/StarRailRes/dbe8cdfcfb0bf657b9fe1cf92d5537f118ccb487/index_new/cn/character_skills.json</x:v>
      </x:c>
    </x:row>
    <x:row r="4994" ht="20" customHeight="1">
      <x:c r="A4994" s="6" t="str">
        <x:v>150110_9</x:v>
      </x:c>
      <x:c r="B4994" s="6" t="str">
        <x:v>150110</x:v>
      </x:c>
      <x:c r="C4994" s="6" t="n">
        <x:v>9</x:v>
      </x:c>
      <x:c r="D4994" s="6" t="str">
        <x:v>百花齐放，胜者独享！</x:v>
      </x:c>
      <x:c r="E4994" s="7" t="str"/>
      <x:c r="F4994" s="6" t="n">
        <x:v>0</x:v>
      </x:c>
      <x:c r="G4994" s="6" t="n">
        <x:v>0</x:v>
      </x:c>
      <x:c r="H4994" s="6" t="n">
        <x:v>0</x:v>
      </x:c>
      <x:c r="I4994" s="6" t="n">
        <x:v>0</x:v>
      </x:c>
      <x:c r="J4994" s="6" t="str">
        <x:v>[1.3, 0.65]</x:v>
      </x:c>
      <x:c r="K4994" s="7" t="str">
        <x:v>缺少结构化参数，必须覆盖</x:v>
      </x:c>
      <x:c r="L4994" s="6" t="str">
        <x:v>https://raw.githubusercontent.com/Mar-7th/StarRailRes/dbe8cdfcfb0bf657b9fe1cf92d5537f118ccb487/index_new/cn/character_skills.json</x:v>
      </x:c>
    </x:row>
    <x:row r="4995" ht="20" customHeight="1">
      <x:c r="A4995" s="6" t="str">
        <x:v>150110_10</x:v>
      </x:c>
      <x:c r="B4995" s="6" t="str">
        <x:v>150110</x:v>
      </x:c>
      <x:c r="C4995" s="6" t="n">
        <x:v>10</x:v>
      </x:c>
      <x:c r="D4995" s="6" t="str">
        <x:v>百花齐放，胜者独享！</x:v>
      </x:c>
      <x:c r="E4995" s="7" t="str"/>
      <x:c r="F4995" s="6" t="n">
        <x:v>0</x:v>
      </x:c>
      <x:c r="G4995" s="6" t="n">
        <x:v>0</x:v>
      </x:c>
      <x:c r="H4995" s="6" t="n">
        <x:v>0</x:v>
      </x:c>
      <x:c r="I4995" s="6" t="n">
        <x:v>0</x:v>
      </x:c>
      <x:c r="J4995" s="6" t="str">
        <x:v>[1.4, 0.7]</x:v>
      </x:c>
      <x:c r="K4995" s="7" t="str">
        <x:v>缺少结构化参数，必须覆盖</x:v>
      </x:c>
      <x:c r="L4995" s="6" t="str">
        <x:v>https://raw.githubusercontent.com/Mar-7th/StarRailRes/dbe8cdfcfb0bf657b9fe1cf92d5537f118ccb487/index_new/cn/character_skills.json</x:v>
      </x:c>
    </x:row>
    <x:row r="4996" ht="53" customHeight="1">
      <x:c r="A4996" s="6" t="str">
        <x:v>150120_1</x:v>
      </x:c>
      <x:c r="B4996" s="6" t="str">
        <x:v>150120</x:v>
      </x:c>
      <x:c r="C4996" s="6" t="n">
        <x:v>1</x:v>
      </x:c>
      <x:c r="D4996" s="6" t="str">
        <x:v>信号溢出：好戏返场！</x:v>
      </x:c>
      <x:c r="E4996" s="7" t="str">
        <x:v>对敌方全体造成25%的火属性欢愉伤害，并额外造成20次伤害。每次伤害对随机敌方单体造成12.5%的火属性欢愉伤害。使火花获得2个【爆点】，可用来抵扣火花的战技点消耗。消耗【爆点】视为消耗战技点。</x:v>
      </x:c>
      <x:c r="F4996" s="6" t="n">
        <x:v>0</x:v>
      </x:c>
      <x:c r="G4996" s="6" t="n">
        <x:v>0</x:v>
      </x:c>
      <x:c r="H4996" s="6" t="n">
        <x:v>0</x:v>
      </x:c>
      <x:c r="I4996" s="6" t="n">
        <x:v>0.25</x:v>
      </x:c>
      <x:c r="J4996" s="6" t="str">
        <x:v>[0.125, 0.25, 20, 2]</x:v>
      </x:c>
      <x:c r="K4996" s="7" t="str">
        <x:v>需确认条件及分段</x:v>
      </x:c>
      <x:c r="L4996" s="6" t="str">
        <x:v>https://raw.githubusercontent.com/Mar-7th/StarRailRes/dbe8cdfcfb0bf657b9fe1cf92d5537f118ccb487/index_new/cn/character_skills.json</x:v>
      </x:c>
    </x:row>
    <x:row r="4997" ht="53" customHeight="1">
      <x:c r="A4997" s="6" t="str">
        <x:v>150120_2</x:v>
      </x:c>
      <x:c r="B4997" s="6" t="str">
        <x:v>150120</x:v>
      </x:c>
      <x:c r="C4997" s="6" t="n">
        <x:v>2</x:v>
      </x:c>
      <x:c r="D4997" s="6" t="str">
        <x:v>信号溢出：好戏返场！</x:v>
      </x:c>
      <x:c r="E4997" s="7" t="str">
        <x:v>对敌方全体造成27.5%的火属性欢愉伤害，并额外造成20次伤害。每次伤害对随机敌方单体造成13.75%的火属性欢愉伤害。使火花获得2个【爆点】，可用来抵扣火花的战技点消耗。消耗【爆点】视为消耗战技点。</x:v>
      </x:c>
      <x:c r="F4997" s="6" t="n">
        <x:v>0</x:v>
      </x:c>
      <x:c r="G4997" s="6" t="n">
        <x:v>0</x:v>
      </x:c>
      <x:c r="H4997" s="6" t="n">
        <x:v>0</x:v>
      </x:c>
      <x:c r="I4997" s="6" t="n">
        <x:v>0.275</x:v>
      </x:c>
      <x:c r="J4997" s="6" t="str">
        <x:v>[0.1375, 0.275, 20, 2]</x:v>
      </x:c>
      <x:c r="K4997" s="7" t="str">
        <x:v>需确认条件及分段</x:v>
      </x:c>
      <x:c r="L4997" s="6" t="str">
        <x:v>https://raw.githubusercontent.com/Mar-7th/StarRailRes/dbe8cdfcfb0bf657b9fe1cf92d5537f118ccb487/index_new/cn/character_skills.json</x:v>
      </x:c>
    </x:row>
    <x:row r="4998" ht="53" customHeight="1">
      <x:c r="A4998" s="6" t="str">
        <x:v>150120_3</x:v>
      </x:c>
      <x:c r="B4998" s="6" t="str">
        <x:v>150120</x:v>
      </x:c>
      <x:c r="C4998" s="6" t="n">
        <x:v>3</x:v>
      </x:c>
      <x:c r="D4998" s="6" t="str">
        <x:v>信号溢出：好戏返场！</x:v>
      </x:c>
      <x:c r="E4998" s="7" t="str">
        <x:v>对敌方全体造成30%的火属性欢愉伤害，并额外造成20次伤害。每次伤害对随机敌方单体造成15%的火属性欢愉伤害。使火花获得2个【爆点】，可用来抵扣火花的战技点消耗。消耗【爆点】视为消耗战技点。</x:v>
      </x:c>
      <x:c r="F4998" s="6" t="n">
        <x:v>0</x:v>
      </x:c>
      <x:c r="G4998" s="6" t="n">
        <x:v>0</x:v>
      </x:c>
      <x:c r="H4998" s="6" t="n">
        <x:v>0</x:v>
      </x:c>
      <x:c r="I4998" s="6" t="n">
        <x:v>0.3</x:v>
      </x:c>
      <x:c r="J4998" s="6" t="str">
        <x:v>[0.15, 0.3, 20, 2]</x:v>
      </x:c>
      <x:c r="K4998" s="7" t="str">
        <x:v>需确认条件及分段</x:v>
      </x:c>
      <x:c r="L4998" s="6" t="str">
        <x:v>https://raw.githubusercontent.com/Mar-7th/StarRailRes/dbe8cdfcfb0bf657b9fe1cf92d5537f118ccb487/index_new/cn/character_skills.json</x:v>
      </x:c>
    </x:row>
    <x:row r="4999" ht="53" customHeight="1">
      <x:c r="A4999" s="6" t="str">
        <x:v>150120_4</x:v>
      </x:c>
      <x:c r="B4999" s="6" t="str">
        <x:v>150120</x:v>
      </x:c>
      <x:c r="C4999" s="6" t="n">
        <x:v>4</x:v>
      </x:c>
      <x:c r="D4999" s="6" t="str">
        <x:v>信号溢出：好戏返场！</x:v>
      </x:c>
      <x:c r="E4999" s="7" t="str">
        <x:v>对敌方全体造成32.5%的火属性欢愉伤害，并额外造成20次伤害。每次伤害对随机敌方单体造成16.25%的火属性欢愉伤害。使火花获得2个【爆点】，可用来抵扣火花的战技点消耗。消耗【爆点】视为消耗战技点。</x:v>
      </x:c>
      <x:c r="F4999" s="6" t="n">
        <x:v>0</x:v>
      </x:c>
      <x:c r="G4999" s="6" t="n">
        <x:v>0</x:v>
      </x:c>
      <x:c r="H4999" s="6" t="n">
        <x:v>0</x:v>
      </x:c>
      <x:c r="I4999" s="6" t="n">
        <x:v>0.325</x:v>
      </x:c>
      <x:c r="J4999" s="6" t="str">
        <x:v>[0.1625, 0.325, 20, 2]</x:v>
      </x:c>
      <x:c r="K4999" s="7" t="str">
        <x:v>需确认条件及分段</x:v>
      </x:c>
      <x:c r="L4999" s="6" t="str">
        <x:v>https://raw.githubusercontent.com/Mar-7th/StarRailRes/dbe8cdfcfb0bf657b9fe1cf92d5537f118ccb487/index_new/cn/character_skills.json</x:v>
      </x:c>
    </x:row>
    <x:row r="5000" ht="53" customHeight="1">
      <x:c r="A5000" s="6" t="str">
        <x:v>150120_5</x:v>
      </x:c>
      <x:c r="B5000" s="6" t="str">
        <x:v>150120</x:v>
      </x:c>
      <x:c r="C5000" s="6" t="n">
        <x:v>5</x:v>
      </x:c>
      <x:c r="D5000" s="6" t="str">
        <x:v>信号溢出：好戏返场！</x:v>
      </x:c>
      <x:c r="E5000" s="7" t="str">
        <x:v>对敌方全体造成35%的火属性欢愉伤害，并额外造成20次伤害。每次伤害对随机敌方单体造成17.5%的火属性欢愉伤害。使火花获得2个【爆点】，可用来抵扣火花的战技点消耗。消耗【爆点】视为消耗战技点。</x:v>
      </x:c>
      <x:c r="F5000" s="6" t="n">
        <x:v>0</x:v>
      </x:c>
      <x:c r="G5000" s="6" t="n">
        <x:v>0</x:v>
      </x:c>
      <x:c r="H5000" s="6" t="n">
        <x:v>0</x:v>
      </x:c>
      <x:c r="I5000" s="6" t="n">
        <x:v>0.35</x:v>
      </x:c>
      <x:c r="J5000" s="6" t="str">
        <x:v>[0.175, 0.35, 20, 2]</x:v>
      </x:c>
      <x:c r="K5000" s="7" t="str">
        <x:v>需确认条件及分段</x:v>
      </x:c>
      <x:c r="L5000" s="6" t="str">
        <x:v>https://raw.githubusercontent.com/Mar-7th/StarRailRes/dbe8cdfcfb0bf657b9fe1cf92d5537f118ccb487/index_new/cn/character_skills.json</x:v>
      </x:c>
    </x:row>
    <x:row r="5001" ht="53" customHeight="1">
      <x:c r="A5001" s="6" t="str">
        <x:v>150120_6</x:v>
      </x:c>
      <x:c r="B5001" s="6" t="str">
        <x:v>150120</x:v>
      </x:c>
      <x:c r="C5001" s="6" t="n">
        <x:v>6</x:v>
      </x:c>
      <x:c r="D5001" s="6" t="str">
        <x:v>信号溢出：好戏返场！</x:v>
      </x:c>
      <x:c r="E5001" s="7" t="str">
        <x:v>对敌方全体造成37.5%的火属性欢愉伤害，并额外造成20次伤害。每次伤害对随机敌方单体造成18.75%的火属性欢愉伤害。使火花获得2个【爆点】，可用来抵扣火花的战技点消耗。消耗【爆点】视为消耗战技点。</x:v>
      </x:c>
      <x:c r="F5001" s="6" t="n">
        <x:v>0</x:v>
      </x:c>
      <x:c r="G5001" s="6" t="n">
        <x:v>0</x:v>
      </x:c>
      <x:c r="H5001" s="6" t="n">
        <x:v>0</x:v>
      </x:c>
      <x:c r="I5001" s="6" t="n">
        <x:v>0.375</x:v>
      </x:c>
      <x:c r="J5001" s="6" t="str">
        <x:v>[0.1875, 0.375, 20, 2]</x:v>
      </x:c>
      <x:c r="K5001" s="7" t="str">
        <x:v>需确认条件及分段</x:v>
      </x:c>
      <x:c r="L5001" s="6" t="str">
        <x:v>https://raw.githubusercontent.com/Mar-7th/StarRailRes/dbe8cdfcfb0bf657b9fe1cf92d5537f118ccb487/index_new/cn/character_skills.json</x:v>
      </x:c>
    </x:row>
    <x:row r="5002" ht="53" customHeight="1">
      <x:c r="A5002" s="6" t="str">
        <x:v>150120_7</x:v>
      </x:c>
      <x:c r="B5002" s="6" t="str">
        <x:v>150120</x:v>
      </x:c>
      <x:c r="C5002" s="6" t="n">
        <x:v>7</x:v>
      </x:c>
      <x:c r="D5002" s="6" t="str">
        <x:v>信号溢出：好戏返场！</x:v>
      </x:c>
      <x:c r="E5002" s="7" t="str">
        <x:v>对敌方全体造成40.62%的火属性欢愉伤害，并额外造成20次伤害。每次伤害对随机敌方单体造成20.31%的火属性欢愉伤害。使火花获得2个【爆点】，可用来抵扣火花的战技点消耗。消耗【爆点】视为消耗战技点。</x:v>
      </x:c>
      <x:c r="F5002" s="6" t="n">
        <x:v>0</x:v>
      </x:c>
      <x:c r="G5002" s="6" t="n">
        <x:v>0</x:v>
      </x:c>
      <x:c r="H5002" s="6" t="n">
        <x:v>0</x:v>
      </x:c>
      <x:c r="I5002" s="6" t="n">
        <x:v>0.4062</x:v>
      </x:c>
      <x:c r="J5002" s="6" t="str">
        <x:v>[0.2031, 0.4062, 20, 2]</x:v>
      </x:c>
      <x:c r="K5002" s="7" t="str">
        <x:v>需确认条件及分段</x:v>
      </x:c>
      <x:c r="L5002" s="6" t="str">
        <x:v>https://raw.githubusercontent.com/Mar-7th/StarRailRes/dbe8cdfcfb0bf657b9fe1cf92d5537f118ccb487/index_new/cn/character_skills.json</x:v>
      </x:c>
    </x:row>
    <x:row r="5003" ht="53" customHeight="1">
      <x:c r="A5003" s="6" t="str">
        <x:v>150120_8</x:v>
      </x:c>
      <x:c r="B5003" s="6" t="str">
        <x:v>150120</x:v>
      </x:c>
      <x:c r="C5003" s="6" t="n">
        <x:v>8</x:v>
      </x:c>
      <x:c r="D5003" s="6" t="str">
        <x:v>信号溢出：好戏返场！</x:v>
      </x:c>
      <x:c r="E5003" s="7" t="str">
        <x:v>对敌方全体造成43.75%的火属性欢愉伤害，并额外造成20次伤害。每次伤害对随机敌方单体造成21.88%的火属性欢愉伤害。使火花获得2个【爆点】，可用来抵扣火花的战技点消耗。消耗【爆点】视为消耗战技点。</x:v>
      </x:c>
      <x:c r="F5003" s="6" t="n">
        <x:v>0</x:v>
      </x:c>
      <x:c r="G5003" s="6" t="n">
        <x:v>0</x:v>
      </x:c>
      <x:c r="H5003" s="6" t="n">
        <x:v>0</x:v>
      </x:c>
      <x:c r="I5003" s="6" t="n">
        <x:v>0.4375</x:v>
      </x:c>
      <x:c r="J5003" s="6" t="str">
        <x:v>[0.2188, 0.4375, 20, 2]</x:v>
      </x:c>
      <x:c r="K5003" s="7" t="str">
        <x:v>需确认条件及分段</x:v>
      </x:c>
      <x:c r="L5003" s="6" t="str">
        <x:v>https://raw.githubusercontent.com/Mar-7th/StarRailRes/dbe8cdfcfb0bf657b9fe1cf92d5537f118ccb487/index_new/cn/character_skills.json</x:v>
      </x:c>
    </x:row>
    <x:row r="5004" ht="53" customHeight="1">
      <x:c r="A5004" s="6" t="str">
        <x:v>150120_9</x:v>
      </x:c>
      <x:c r="B5004" s="6" t="str">
        <x:v>150120</x:v>
      </x:c>
      <x:c r="C5004" s="6" t="n">
        <x:v>9</x:v>
      </x:c>
      <x:c r="D5004" s="6" t="str">
        <x:v>信号溢出：好戏返场！</x:v>
      </x:c>
      <x:c r="E5004" s="7" t="str">
        <x:v>对敌方全体造成46.88%的火属性欢愉伤害，并额外造成20次伤害。每次伤害对随机敌方单体造成23.44%的火属性欢愉伤害。使火花获得2个【爆点】，可用来抵扣火花的战技点消耗。消耗【爆点】视为消耗战技点。</x:v>
      </x:c>
      <x:c r="F5004" s="6" t="n">
        <x:v>0</x:v>
      </x:c>
      <x:c r="G5004" s="6" t="n">
        <x:v>0</x:v>
      </x:c>
      <x:c r="H5004" s="6" t="n">
        <x:v>0</x:v>
      </x:c>
      <x:c r="I5004" s="6" t="n">
        <x:v>0.4688</x:v>
      </x:c>
      <x:c r="J5004" s="6" t="str">
        <x:v>[0.2344, 0.4688, 20, 2]</x:v>
      </x:c>
      <x:c r="K5004" s="7" t="str">
        <x:v>需确认条件及分段</x:v>
      </x:c>
      <x:c r="L5004" s="6" t="str">
        <x:v>https://raw.githubusercontent.com/Mar-7th/StarRailRes/dbe8cdfcfb0bf657b9fe1cf92d5537f118ccb487/index_new/cn/character_skills.json</x:v>
      </x:c>
    </x:row>
    <x:row r="5005" ht="53" customHeight="1">
      <x:c r="A5005" s="6" t="str">
        <x:v>150120_10</x:v>
      </x:c>
      <x:c r="B5005" s="6" t="str">
        <x:v>150120</x:v>
      </x:c>
      <x:c r="C5005" s="6" t="n">
        <x:v>10</x:v>
      </x:c>
      <x:c r="D5005" s="6" t="str">
        <x:v>信号溢出：好戏返场！</x:v>
      </x:c>
      <x:c r="E5005" s="7" t="str">
        <x:v>对敌方全体造成50%的火属性欢愉伤害，并额外造成20次伤害。每次伤害对随机敌方单体造成25%的火属性欢愉伤害。使火花获得2个【爆点】，可用来抵扣火花的战技点消耗。消耗【爆点】视为消耗战技点。</x:v>
      </x:c>
      <x:c r="F5005" s="6" t="n">
        <x:v>0</x:v>
      </x:c>
      <x:c r="G5005" s="6" t="n">
        <x:v>0</x:v>
      </x:c>
      <x:c r="H5005" s="6" t="n">
        <x:v>0</x:v>
      </x:c>
      <x:c r="I5005" s="6" t="n">
        <x:v>0.5</x:v>
      </x:c>
      <x:c r="J5005" s="6" t="str">
        <x:v>[0.25, 0.5, 20, 2]</x:v>
      </x:c>
      <x:c r="K5005" s="7" t="str">
        <x:v>需确认条件及分段</x:v>
      </x:c>
      <x:c r="L5005" s="6" t="str">
        <x:v>https://raw.githubusercontent.com/Mar-7th/StarRailRes/dbe8cdfcfb0bf657b9fe1cf92d5537f118ccb487/index_new/cn/character_skills.json</x:v>
      </x:c>
    </x:row>
    <x:row r="5006" ht="53" customHeight="1">
      <x:c r="A5006" s="6" t="str">
        <x:v>150120_11</x:v>
      </x:c>
      <x:c r="B5006" s="6" t="str">
        <x:v>150120</x:v>
      </x:c>
      <x:c r="C5006" s="6" t="n">
        <x:v>11</x:v>
      </x:c>
      <x:c r="D5006" s="6" t="str">
        <x:v>信号溢出：好戏返场！</x:v>
      </x:c>
      <x:c r="E5006" s="7" t="str">
        <x:v>对敌方全体造成52.5%的火属性欢愉伤害，并额外造成20次伤害。每次伤害对随机敌方单体造成26.25%的火属性欢愉伤害。使火花获得2个【爆点】，可用来抵扣火花的战技点消耗。消耗【爆点】视为消耗战技点。</x:v>
      </x:c>
      <x:c r="F5006" s="6" t="n">
        <x:v>0</x:v>
      </x:c>
      <x:c r="G5006" s="6" t="n">
        <x:v>0</x:v>
      </x:c>
      <x:c r="H5006" s="6" t="n">
        <x:v>0</x:v>
      </x:c>
      <x:c r="I5006" s="6" t="n">
        <x:v>0.525</x:v>
      </x:c>
      <x:c r="J5006" s="6" t="str">
        <x:v>[0.2625, 0.525, 20, 2]</x:v>
      </x:c>
      <x:c r="K5006" s="7" t="str">
        <x:v>需确认条件及分段</x:v>
      </x:c>
      <x:c r="L5006" s="6" t="str">
        <x:v>https://raw.githubusercontent.com/Mar-7th/StarRailRes/dbe8cdfcfb0bf657b9fe1cf92d5537f118ccb487/index_new/cn/character_skills.json</x:v>
      </x:c>
    </x:row>
    <x:row r="5007" ht="53" customHeight="1">
      <x:c r="A5007" s="6" t="str">
        <x:v>150120_12</x:v>
      </x:c>
      <x:c r="B5007" s="6" t="str">
        <x:v>150120</x:v>
      </x:c>
      <x:c r="C5007" s="6" t="n">
        <x:v>12</x:v>
      </x:c>
      <x:c r="D5007" s="6" t="str">
        <x:v>信号溢出：好戏返场！</x:v>
      </x:c>
      <x:c r="E5007" s="7" t="str">
        <x:v>对敌方全体造成55%的火属性欢愉伤害，并额外造成20次伤害。每次伤害对随机敌方单体造成27.5%的火属性欢愉伤害。使火花获得2个【爆点】，可用来抵扣火花的战技点消耗。消耗【爆点】视为消耗战技点。</x:v>
      </x:c>
      <x:c r="F5007" s="6" t="n">
        <x:v>0</x:v>
      </x:c>
      <x:c r="G5007" s="6" t="n">
        <x:v>0</x:v>
      </x:c>
      <x:c r="H5007" s="6" t="n">
        <x:v>0</x:v>
      </x:c>
      <x:c r="I5007" s="6" t="n">
        <x:v>0.55</x:v>
      </x:c>
      <x:c r="J5007" s="6" t="str">
        <x:v>[0.275, 0.55, 20, 2]</x:v>
      </x:c>
      <x:c r="K5007" s="7" t="str">
        <x:v>需确认条件及分段</x:v>
      </x:c>
      <x:c r="L5007" s="6" t="str">
        <x:v>https://raw.githubusercontent.com/Mar-7th/StarRailRes/dbe8cdfcfb0bf657b9fe1cf92d5537f118ccb487/index_new/cn/character_skills.json</x:v>
      </x:c>
    </x:row>
    <x:row r="5008" ht="53" customHeight="1">
      <x:c r="A5008" s="6" t="str">
        <x:v>150120_13</x:v>
      </x:c>
      <x:c r="B5008" s="6" t="str">
        <x:v>150120</x:v>
      </x:c>
      <x:c r="C5008" s="6" t="n">
        <x:v>13</x:v>
      </x:c>
      <x:c r="D5008" s="6" t="str">
        <x:v>信号溢出：好戏返场！</x:v>
      </x:c>
      <x:c r="E5008" s="7" t="str">
        <x:v>对敌方全体造成57.5%的火属性欢愉伤害，并额外造成20次伤害。每次伤害对随机敌方单体造成28.75%的火属性欢愉伤害。使火花获得2个【爆点】，可用来抵扣火花的战技点消耗。消耗【爆点】视为消耗战技点。</x:v>
      </x:c>
      <x:c r="F5008" s="6" t="n">
        <x:v>0</x:v>
      </x:c>
      <x:c r="G5008" s="6" t="n">
        <x:v>0</x:v>
      </x:c>
      <x:c r="H5008" s="6" t="n">
        <x:v>0</x:v>
      </x:c>
      <x:c r="I5008" s="6" t="n">
        <x:v>0.575</x:v>
      </x:c>
      <x:c r="J5008" s="6" t="str">
        <x:v>[0.2875, 0.575, 20, 2]</x:v>
      </x:c>
      <x:c r="K5008" s="7" t="str">
        <x:v>需确认条件及分段</x:v>
      </x:c>
      <x:c r="L5008" s="6" t="str">
        <x:v>https://raw.githubusercontent.com/Mar-7th/StarRailRes/dbe8cdfcfb0bf657b9fe1cf92d5537f118ccb487/index_new/cn/character_skills.json</x:v>
      </x:c>
    </x:row>
    <x:row r="5009" ht="53" customHeight="1">
      <x:c r="A5009" s="6" t="str">
        <x:v>150120_14</x:v>
      </x:c>
      <x:c r="B5009" s="6" t="str">
        <x:v>150120</x:v>
      </x:c>
      <x:c r="C5009" s="6" t="n">
        <x:v>14</x:v>
      </x:c>
      <x:c r="D5009" s="6" t="str">
        <x:v>信号溢出：好戏返场！</x:v>
      </x:c>
      <x:c r="E5009" s="7" t="str">
        <x:v>对敌方全体造成60%的火属性欢愉伤害，并额外造成20次伤害。每次伤害对随机敌方单体造成30%的火属性欢愉伤害。使火花获得2个【爆点】，可用来抵扣火花的战技点消耗。消耗【爆点】视为消耗战技点。</x:v>
      </x:c>
      <x:c r="F5009" s="6" t="n">
        <x:v>0</x:v>
      </x:c>
      <x:c r="G5009" s="6" t="n">
        <x:v>0</x:v>
      </x:c>
      <x:c r="H5009" s="6" t="n">
        <x:v>0</x:v>
      </x:c>
      <x:c r="I5009" s="6" t="n">
        <x:v>0.6</x:v>
      </x:c>
      <x:c r="J5009" s="6" t="str">
        <x:v>[0.3, 0.6, 20, 2]</x:v>
      </x:c>
      <x:c r="K5009" s="7" t="str">
        <x:v>需确认条件及分段</x:v>
      </x:c>
      <x:c r="L5009" s="6" t="str">
        <x:v>https://raw.githubusercontent.com/Mar-7th/StarRailRes/dbe8cdfcfb0bf657b9fe1cf92d5537f118ccb487/index_new/cn/character_skills.json</x:v>
      </x:c>
    </x:row>
    <x:row r="5010" ht="53" customHeight="1">
      <x:c r="A5010" s="6" t="str">
        <x:v>150120_15</x:v>
      </x:c>
      <x:c r="B5010" s="6" t="str">
        <x:v>150120</x:v>
      </x:c>
      <x:c r="C5010" s="6" t="n">
        <x:v>15</x:v>
      </x:c>
      <x:c r="D5010" s="6" t="str">
        <x:v>信号溢出：好戏返场！</x:v>
      </x:c>
      <x:c r="E5010" s="7" t="str">
        <x:v>对敌方全体造成62.5%的火属性欢愉伤害，并额外造成20次伤害。每次伤害对随机敌方单体造成31.25%的火属性欢愉伤害。使火花获得2个【爆点】，可用来抵扣火花的战技点消耗。消耗【爆点】视为消耗战技点。</x:v>
      </x:c>
      <x:c r="F5010" s="6" t="n">
        <x:v>0</x:v>
      </x:c>
      <x:c r="G5010" s="6" t="n">
        <x:v>0</x:v>
      </x:c>
      <x:c r="H5010" s="6" t="n">
        <x:v>0</x:v>
      </x:c>
      <x:c r="I5010" s="6" t="n">
        <x:v>0.625</x:v>
      </x:c>
      <x:c r="J5010" s="6" t="str">
        <x:v>[0.3125, 0.625, 20, 2]</x:v>
      </x:c>
      <x:c r="K5010" s="7" t="str">
        <x:v>需确认条件及分段</x:v>
      </x:c>
      <x:c r="L5010" s="6" t="str">
        <x:v>https://raw.githubusercontent.com/Mar-7th/StarRailRes/dbe8cdfcfb0bf657b9fe1cf92d5537f118ccb487/index_new/cn/character_skills.json</x:v>
      </x:c>
    </x:row>
    <x:row r="5011" ht="38" customHeight="1">
      <x:c r="A5011" s="6" t="str">
        <x:v>150201_1</x:v>
      </x:c>
      <x:c r="B5011" s="6" t="str">
        <x:v>150201</x:v>
      </x:c>
      <x:c r="C5011" s="6" t="n">
        <x:v>1</x:v>
      </x:c>
      <x:c r="D5011" s="6" t="str">
        <x:v>雀翎鸣镝，过招有喜</x:v>
      </x:c>
      <x:c r="E5011" s="7" t="str">
        <x:v>对指定敌方单体造成等同于爻光45%攻击力的物理属性伤害，同时对其相邻目标造成等同于爻光15%攻击力的物理属性伤害。普攻恢复的能量提高至30点。</x:v>
      </x:c>
      <x:c r="F5011" s="6" t="n">
        <x:v>0.6</x:v>
      </x:c>
      <x:c r="G5011" s="6" t="n">
        <x:v>0</x:v>
      </x:c>
      <x:c r="H5011" s="6" t="n">
        <x:v>0</x:v>
      </x:c>
      <x:c r="I5011" s="6" t="n">
        <x:v>0</x:v>
      </x:c>
      <x:c r="J5011" s="6" t="str">
        <x:v>[0.45, 0.15]</x:v>
      </x:c>
      <x:c r="K5011" s="7" t="str">
        <x:v>需确认条件及分段</x:v>
      </x:c>
      <x:c r="L5011" s="6" t="str">
        <x:v>https://raw.githubusercontent.com/Mar-7th/StarRailRes/dbe8cdfcfb0bf657b9fe1cf92d5537f118ccb487/index_new/cn/character_skills.json</x:v>
      </x:c>
    </x:row>
    <x:row r="5012" ht="38" customHeight="1">
      <x:c r="A5012" s="6" t="str">
        <x:v>150201_2</x:v>
      </x:c>
      <x:c r="B5012" s="6" t="str">
        <x:v>150201</x:v>
      </x:c>
      <x:c r="C5012" s="6" t="n">
        <x:v>2</x:v>
      </x:c>
      <x:c r="D5012" s="6" t="str">
        <x:v>雀翎鸣镝，过招有喜</x:v>
      </x:c>
      <x:c r="E5012" s="7" t="str">
        <x:v>对指定敌方单体造成等同于爻光54%攻击力的物理属性伤害，同时对其相邻目标造成等同于爻光18%攻击力的物理属性伤害。普攻恢复的能量提高至30点。</x:v>
      </x:c>
      <x:c r="F5012" s="6" t="n">
        <x:v>0.72</x:v>
      </x:c>
      <x:c r="G5012" s="6" t="n">
        <x:v>0</x:v>
      </x:c>
      <x:c r="H5012" s="6" t="n">
        <x:v>0</x:v>
      </x:c>
      <x:c r="I5012" s="6" t="n">
        <x:v>0</x:v>
      </x:c>
      <x:c r="J5012" s="6" t="str">
        <x:v>[0.54, 0.18]</x:v>
      </x:c>
      <x:c r="K5012" s="7" t="str">
        <x:v>需确认条件及分段</x:v>
      </x:c>
      <x:c r="L5012" s="6" t="str">
        <x:v>https://raw.githubusercontent.com/Mar-7th/StarRailRes/dbe8cdfcfb0bf657b9fe1cf92d5537f118ccb487/index_new/cn/character_skills.json</x:v>
      </x:c>
    </x:row>
    <x:row r="5013" ht="38" customHeight="1">
      <x:c r="A5013" s="6" t="str">
        <x:v>150201_3</x:v>
      </x:c>
      <x:c r="B5013" s="6" t="str">
        <x:v>150201</x:v>
      </x:c>
      <x:c r="C5013" s="6" t="n">
        <x:v>3</x:v>
      </x:c>
      <x:c r="D5013" s="6" t="str">
        <x:v>雀翎鸣镝，过招有喜</x:v>
      </x:c>
      <x:c r="E5013" s="7" t="str">
        <x:v>对指定敌方单体造成等同于爻光63%攻击力的物理属性伤害，同时对其相邻目标造成等同于爻光21%攻击力的物理属性伤害。普攻恢复的能量提高至30点。</x:v>
      </x:c>
      <x:c r="F5013" s="6" t="n">
        <x:v>0.84</x:v>
      </x:c>
      <x:c r="G5013" s="6" t="n">
        <x:v>0</x:v>
      </x:c>
      <x:c r="H5013" s="6" t="n">
        <x:v>0</x:v>
      </x:c>
      <x:c r="I5013" s="6" t="n">
        <x:v>0</x:v>
      </x:c>
      <x:c r="J5013" s="6" t="str">
        <x:v>[0.63, 0.21]</x:v>
      </x:c>
      <x:c r="K5013" s="7" t="str">
        <x:v>需确认条件及分段</x:v>
      </x:c>
      <x:c r="L5013" s="6" t="str">
        <x:v>https://raw.githubusercontent.com/Mar-7th/StarRailRes/dbe8cdfcfb0bf657b9fe1cf92d5537f118ccb487/index_new/cn/character_skills.json</x:v>
      </x:c>
    </x:row>
    <x:row r="5014" ht="38" customHeight="1">
      <x:c r="A5014" s="6" t="str">
        <x:v>150201_4</x:v>
      </x:c>
      <x:c r="B5014" s="6" t="str">
        <x:v>150201</x:v>
      </x:c>
      <x:c r="C5014" s="6" t="n">
        <x:v>4</x:v>
      </x:c>
      <x:c r="D5014" s="6" t="str">
        <x:v>雀翎鸣镝，过招有喜</x:v>
      </x:c>
      <x:c r="E5014" s="7" t="str">
        <x:v>对指定敌方单体造成等同于爻光72%攻击力的物理属性伤害，同时对其相邻目标造成等同于爻光24%攻击力的物理属性伤害。普攻恢复的能量提高至30点。</x:v>
      </x:c>
      <x:c r="F5014" s="6" t="n">
        <x:v>0.96</x:v>
      </x:c>
      <x:c r="G5014" s="6" t="n">
        <x:v>0</x:v>
      </x:c>
      <x:c r="H5014" s="6" t="n">
        <x:v>0</x:v>
      </x:c>
      <x:c r="I5014" s="6" t="n">
        <x:v>0</x:v>
      </x:c>
      <x:c r="J5014" s="6" t="str">
        <x:v>[0.72, 0.24]</x:v>
      </x:c>
      <x:c r="K5014" s="7" t="str">
        <x:v>需确认条件及分段</x:v>
      </x:c>
      <x:c r="L5014" s="6" t="str">
        <x:v>https://raw.githubusercontent.com/Mar-7th/StarRailRes/dbe8cdfcfb0bf657b9fe1cf92d5537f118ccb487/index_new/cn/character_skills.json</x:v>
      </x:c>
    </x:row>
    <x:row r="5015" ht="38" customHeight="1">
      <x:c r="A5015" s="6" t="str">
        <x:v>150201_5</x:v>
      </x:c>
      <x:c r="B5015" s="6" t="str">
        <x:v>150201</x:v>
      </x:c>
      <x:c r="C5015" s="6" t="n">
        <x:v>5</x:v>
      </x:c>
      <x:c r="D5015" s="6" t="str">
        <x:v>雀翎鸣镝，过招有喜</x:v>
      </x:c>
      <x:c r="E5015" s="7" t="str">
        <x:v>对指定敌方单体造成等同于爻光81%攻击力的物理属性伤害，同时对其相邻目标造成等同于爻光27%攻击力的物理属性伤害。普攻恢复的能量提高至30点。</x:v>
      </x:c>
      <x:c r="F5015" s="6" t="n">
        <x:v>1.08</x:v>
      </x:c>
      <x:c r="G5015" s="6" t="n">
        <x:v>0</x:v>
      </x:c>
      <x:c r="H5015" s="6" t="n">
        <x:v>0</x:v>
      </x:c>
      <x:c r="I5015" s="6" t="n">
        <x:v>0</x:v>
      </x:c>
      <x:c r="J5015" s="6" t="str">
        <x:v>[0.81, 0.27]</x:v>
      </x:c>
      <x:c r="K5015" s="7" t="str">
        <x:v>需确认条件及分段</x:v>
      </x:c>
      <x:c r="L5015" s="6" t="str">
        <x:v>https://raw.githubusercontent.com/Mar-7th/StarRailRes/dbe8cdfcfb0bf657b9fe1cf92d5537f118ccb487/index_new/cn/character_skills.json</x:v>
      </x:c>
    </x:row>
    <x:row r="5016" ht="38" customHeight="1">
      <x:c r="A5016" s="6" t="str">
        <x:v>150201_6</x:v>
      </x:c>
      <x:c r="B5016" s="6" t="str">
        <x:v>150201</x:v>
      </x:c>
      <x:c r="C5016" s="6" t="n">
        <x:v>6</x:v>
      </x:c>
      <x:c r="D5016" s="6" t="str">
        <x:v>雀翎鸣镝，过招有喜</x:v>
      </x:c>
      <x:c r="E5016" s="7" t="str">
        <x:v>对指定敌方单体造成等同于爻光90%攻击力的物理属性伤害，同时对其相邻目标造成等同于爻光30%攻击力的物理属性伤害。普攻恢复的能量提高至30点。</x:v>
      </x:c>
      <x:c r="F5016" s="6" t="n">
        <x:v>1.2</x:v>
      </x:c>
      <x:c r="G5016" s="6" t="n">
        <x:v>0</x:v>
      </x:c>
      <x:c r="H5016" s="6" t="n">
        <x:v>0</x:v>
      </x:c>
      <x:c r="I5016" s="6" t="n">
        <x:v>0</x:v>
      </x:c>
      <x:c r="J5016" s="6" t="str">
        <x:v>[0.9, 0.3]</x:v>
      </x:c>
      <x:c r="K5016" s="7" t="str">
        <x:v>需确认条件及分段</x:v>
      </x:c>
      <x:c r="L5016" s="6" t="str">
        <x:v>https://raw.githubusercontent.com/Mar-7th/StarRailRes/dbe8cdfcfb0bf657b9fe1cf92d5537f118ccb487/index_new/cn/character_skills.json</x:v>
      </x:c>
    </x:row>
    <x:row r="5017" ht="38" customHeight="1">
      <x:c r="A5017" s="6" t="str">
        <x:v>150201_7</x:v>
      </x:c>
      <x:c r="B5017" s="6" t="str">
        <x:v>150201</x:v>
      </x:c>
      <x:c r="C5017" s="6" t="n">
        <x:v>7</x:v>
      </x:c>
      <x:c r="D5017" s="6" t="str">
        <x:v>雀翎鸣镝，过招有喜</x:v>
      </x:c>
      <x:c r="E5017" s="7" t="str">
        <x:v>对指定敌方单体造成等同于爻光99%攻击力的物理属性伤害，同时对其相邻目标造成等同于爻光33%攻击力的物理属性伤害。普攻恢复的能量提高至30点。</x:v>
      </x:c>
      <x:c r="F5017" s="6" t="n">
        <x:v>1.32</x:v>
      </x:c>
      <x:c r="G5017" s="6" t="n">
        <x:v>0</x:v>
      </x:c>
      <x:c r="H5017" s="6" t="n">
        <x:v>0</x:v>
      </x:c>
      <x:c r="I5017" s="6" t="n">
        <x:v>0</x:v>
      </x:c>
      <x:c r="J5017" s="6" t="str">
        <x:v>[0.99, 0.33]</x:v>
      </x:c>
      <x:c r="K5017" s="7" t="str">
        <x:v>需确认条件及分段</x:v>
      </x:c>
      <x:c r="L5017" s="6" t="str">
        <x:v>https://raw.githubusercontent.com/Mar-7th/StarRailRes/dbe8cdfcfb0bf657b9fe1cf92d5537f118ccb487/index_new/cn/character_skills.json</x:v>
      </x:c>
    </x:row>
    <x:row r="5018" ht="38" customHeight="1">
      <x:c r="A5018" s="6" t="str">
        <x:v>150201_8</x:v>
      </x:c>
      <x:c r="B5018" s="6" t="str">
        <x:v>150201</x:v>
      </x:c>
      <x:c r="C5018" s="6" t="n">
        <x:v>8</x:v>
      </x:c>
      <x:c r="D5018" s="6" t="str">
        <x:v>雀翎鸣镝，过招有喜</x:v>
      </x:c>
      <x:c r="E5018" s="7" t="str">
        <x:v>对指定敌方单体造成等同于爻光108%攻击力的物理属性伤害，同时对其相邻目标造成等同于爻光36%攻击力的物理属性伤害。普攻恢复的能量提高至30点。</x:v>
      </x:c>
      <x:c r="F5018" s="6" t="n">
        <x:v>1.44</x:v>
      </x:c>
      <x:c r="G5018" s="6" t="n">
        <x:v>0</x:v>
      </x:c>
      <x:c r="H5018" s="6" t="n">
        <x:v>0</x:v>
      </x:c>
      <x:c r="I5018" s="6" t="n">
        <x:v>0</x:v>
      </x:c>
      <x:c r="J5018" s="6" t="str">
        <x:v>[1.08, 0.36]</x:v>
      </x:c>
      <x:c r="K5018" s="7" t="str">
        <x:v>需确认条件及分段</x:v>
      </x:c>
      <x:c r="L5018" s="6" t="str">
        <x:v>https://raw.githubusercontent.com/Mar-7th/StarRailRes/dbe8cdfcfb0bf657b9fe1cf92d5537f118ccb487/index_new/cn/character_skills.json</x:v>
      </x:c>
    </x:row>
    <x:row r="5019" ht="38" customHeight="1">
      <x:c r="A5019" s="6" t="str">
        <x:v>150201_9</x:v>
      </x:c>
      <x:c r="B5019" s="6" t="str">
        <x:v>150201</x:v>
      </x:c>
      <x:c r="C5019" s="6" t="n">
        <x:v>9</x:v>
      </x:c>
      <x:c r="D5019" s="6" t="str">
        <x:v>雀翎鸣镝，过招有喜</x:v>
      </x:c>
      <x:c r="E5019" s="7" t="str">
        <x:v>对指定敌方单体造成等同于爻光117%攻击力的物理属性伤害，同时对其相邻目标造成等同于爻光39%攻击力的物理属性伤害。普攻恢复的能量提高至30点。</x:v>
      </x:c>
      <x:c r="F5019" s="6" t="n">
        <x:v>1.56</x:v>
      </x:c>
      <x:c r="G5019" s="6" t="n">
        <x:v>0</x:v>
      </x:c>
      <x:c r="H5019" s="6" t="n">
        <x:v>0</x:v>
      </x:c>
      <x:c r="I5019" s="6" t="n">
        <x:v>0</x:v>
      </x:c>
      <x:c r="J5019" s="6" t="str">
        <x:v>[1.17, 0.39]</x:v>
      </x:c>
      <x:c r="K5019" s="7" t="str">
        <x:v>需确认条件及分段</x:v>
      </x:c>
      <x:c r="L5019" s="6" t="str">
        <x:v>https://raw.githubusercontent.com/Mar-7th/StarRailRes/dbe8cdfcfb0bf657b9fe1cf92d5537f118ccb487/index_new/cn/character_skills.json</x:v>
      </x:c>
    </x:row>
    <x:row r="5020" ht="38" customHeight="1">
      <x:c r="A5020" s="6" t="str">
        <x:v>150201_10</x:v>
      </x:c>
      <x:c r="B5020" s="6" t="str">
        <x:v>150201</x:v>
      </x:c>
      <x:c r="C5020" s="6" t="n">
        <x:v>10</x:v>
      </x:c>
      <x:c r="D5020" s="6" t="str">
        <x:v>雀翎鸣镝，过招有喜</x:v>
      </x:c>
      <x:c r="E5020" s="7" t="str">
        <x:v>对指定敌方单体造成等同于爻光126%攻击力的物理属性伤害，同时对其相邻目标造成等同于爻光42%攻击力的物理属性伤害。普攻恢复的能量提高至30点。</x:v>
      </x:c>
      <x:c r="F5020" s="6" t="n">
        <x:v>1.68</x:v>
      </x:c>
      <x:c r="G5020" s="6" t="n">
        <x:v>0</x:v>
      </x:c>
      <x:c r="H5020" s="6" t="n">
        <x:v>0</x:v>
      </x:c>
      <x:c r="I5020" s="6" t="n">
        <x:v>0</x:v>
      </x:c>
      <x:c r="J5020" s="6" t="str">
        <x:v>[1.26, 0.42]</x:v>
      </x:c>
      <x:c r="K5020" s="7" t="str">
        <x:v>需确认条件及分段</x:v>
      </x:c>
      <x:c r="L5020" s="6" t="str">
        <x:v>https://raw.githubusercontent.com/Mar-7th/StarRailRes/dbe8cdfcfb0bf657b9fe1cf92d5537f118ccb487/index_new/cn/character_skills.json</x:v>
      </x:c>
    </x:row>
    <x:row r="5021" ht="38" customHeight="1">
      <x:c r="A5021" s="6" t="str">
        <x:v>150202_1</x:v>
      </x:c>
      <x:c r="B5021" s="6" t="str">
        <x:v>150202</x:v>
      </x:c>
      <x:c r="C5021" s="6" t="n">
        <x:v>1</x:v>
      </x:c>
      <x:c r="D5021" s="6" t="str">
        <x:v>十方光映，万法皆明</x:v>
      </x:c>
      <x:c r="E5021" s="7" t="str">
        <x:v>展开结界，持续3回合，自身每回合开始时结界持续回合数减1。结界持续期间，我方全体目标欢愉度提高，提高数值等同于爻光欢愉度的10%，且爻光施放普攻、战技后获得3个笑点。</x:v>
      </x:c>
      <x:c r="F5021" s="6" t="n">
        <x:v>0</x:v>
      </x:c>
      <x:c r="G5021" s="6" t="n">
        <x:v>0</x:v>
      </x:c>
      <x:c r="H5021" s="6" t="n">
        <x:v>0</x:v>
      </x:c>
      <x:c r="I5021" s="6" t="n">
        <x:v>0</x:v>
      </x:c>
      <x:c r="J5021" s="6" t="str">
        <x:v>[3, 0.1, 3]</x:v>
      </x:c>
      <x:c r="K5021" s="7" t="str">
        <x:v>无首段伤害倍率，请覆盖或设为辅助技能</x:v>
      </x:c>
      <x:c r="L5021" s="6" t="str">
        <x:v>https://raw.githubusercontent.com/Mar-7th/StarRailRes/dbe8cdfcfb0bf657b9fe1cf92d5537f118ccb487/index_new/cn/character_skills.json</x:v>
      </x:c>
    </x:row>
    <x:row r="5022" ht="38" customHeight="1">
      <x:c r="A5022" s="6" t="str">
        <x:v>150202_2</x:v>
      </x:c>
      <x:c r="B5022" s="6" t="str">
        <x:v>150202</x:v>
      </x:c>
      <x:c r="C5022" s="6" t="n">
        <x:v>2</x:v>
      </x:c>
      <x:c r="D5022" s="6" t="str">
        <x:v>十方光映，万法皆明</x:v>
      </x:c>
      <x:c r="E5022" s="7" t="str">
        <x:v>展开结界，持续3回合，自身每回合开始时结界持续回合数减1。结界持续期间，我方全体目标欢愉度提高，提高数值等同于爻光欢愉度的11%，且爻光施放普攻、战技后获得3个笑点。</x:v>
      </x:c>
      <x:c r="F5022" s="6" t="n">
        <x:v>0</x:v>
      </x:c>
      <x:c r="G5022" s="6" t="n">
        <x:v>0</x:v>
      </x:c>
      <x:c r="H5022" s="6" t="n">
        <x:v>0</x:v>
      </x:c>
      <x:c r="I5022" s="6" t="n">
        <x:v>0</x:v>
      </x:c>
      <x:c r="J5022" s="6" t="str">
        <x:v>[3, 0.11, 3]</x:v>
      </x:c>
      <x:c r="K5022" s="7" t="str">
        <x:v>无首段伤害倍率，请覆盖或设为辅助技能</x:v>
      </x:c>
      <x:c r="L5022" s="6" t="str">
        <x:v>https://raw.githubusercontent.com/Mar-7th/StarRailRes/dbe8cdfcfb0bf657b9fe1cf92d5537f118ccb487/index_new/cn/character_skills.json</x:v>
      </x:c>
    </x:row>
    <x:row r="5023" ht="38" customHeight="1">
      <x:c r="A5023" s="6" t="str">
        <x:v>150202_3</x:v>
      </x:c>
      <x:c r="B5023" s="6" t="str">
        <x:v>150202</x:v>
      </x:c>
      <x:c r="C5023" s="6" t="n">
        <x:v>3</x:v>
      </x:c>
      <x:c r="D5023" s="6" t="str">
        <x:v>十方光映，万法皆明</x:v>
      </x:c>
      <x:c r="E5023" s="7" t="str">
        <x:v>展开结界，持续3回合，自身每回合开始时结界持续回合数减1。结界持续期间，我方全体目标欢愉度提高，提高数值等同于爻光欢愉度的12%，且爻光施放普攻、战技后获得3个笑点。</x:v>
      </x:c>
      <x:c r="F5023" s="6" t="n">
        <x:v>0</x:v>
      </x:c>
      <x:c r="G5023" s="6" t="n">
        <x:v>0</x:v>
      </x:c>
      <x:c r="H5023" s="6" t="n">
        <x:v>0</x:v>
      </x:c>
      <x:c r="I5023" s="6" t="n">
        <x:v>0</x:v>
      </x:c>
      <x:c r="J5023" s="6" t="str">
        <x:v>[3, 0.12, 3]</x:v>
      </x:c>
      <x:c r="K5023" s="7" t="str">
        <x:v>无首段伤害倍率，请覆盖或设为辅助技能</x:v>
      </x:c>
      <x:c r="L5023" s="6" t="str">
        <x:v>https://raw.githubusercontent.com/Mar-7th/StarRailRes/dbe8cdfcfb0bf657b9fe1cf92d5537f118ccb487/index_new/cn/character_skills.json</x:v>
      </x:c>
    </x:row>
    <x:row r="5024" ht="38" customHeight="1">
      <x:c r="A5024" s="6" t="str">
        <x:v>150202_4</x:v>
      </x:c>
      <x:c r="B5024" s="6" t="str">
        <x:v>150202</x:v>
      </x:c>
      <x:c r="C5024" s="6" t="n">
        <x:v>4</x:v>
      </x:c>
      <x:c r="D5024" s="6" t="str">
        <x:v>十方光映，万法皆明</x:v>
      </x:c>
      <x:c r="E5024" s="7" t="str">
        <x:v>展开结界，持续3回合，自身每回合开始时结界持续回合数减1。结界持续期间，我方全体目标欢愉度提高，提高数值等同于爻光欢愉度的13%，且爻光施放普攻、战技后获得3个笑点。</x:v>
      </x:c>
      <x:c r="F5024" s="6" t="n">
        <x:v>0</x:v>
      </x:c>
      <x:c r="G5024" s="6" t="n">
        <x:v>0</x:v>
      </x:c>
      <x:c r="H5024" s="6" t="n">
        <x:v>0</x:v>
      </x:c>
      <x:c r="I5024" s="6" t="n">
        <x:v>0</x:v>
      </x:c>
      <x:c r="J5024" s="6" t="str">
        <x:v>[3, 0.13, 3]</x:v>
      </x:c>
      <x:c r="K5024" s="7" t="str">
        <x:v>无首段伤害倍率，请覆盖或设为辅助技能</x:v>
      </x:c>
      <x:c r="L5024" s="6" t="str">
        <x:v>https://raw.githubusercontent.com/Mar-7th/StarRailRes/dbe8cdfcfb0bf657b9fe1cf92d5537f118ccb487/index_new/cn/character_skills.json</x:v>
      </x:c>
    </x:row>
    <x:row r="5025" ht="38" customHeight="1">
      <x:c r="A5025" s="6" t="str">
        <x:v>150202_5</x:v>
      </x:c>
      <x:c r="B5025" s="6" t="str">
        <x:v>150202</x:v>
      </x:c>
      <x:c r="C5025" s="6" t="n">
        <x:v>5</x:v>
      </x:c>
      <x:c r="D5025" s="6" t="str">
        <x:v>十方光映，万法皆明</x:v>
      </x:c>
      <x:c r="E5025" s="7" t="str">
        <x:v>展开结界，持续3回合，自身每回合开始时结界持续回合数减1。结界持续期间，我方全体目标欢愉度提高，提高数值等同于爻光欢愉度的14%，且爻光施放普攻、战技后获得3个笑点。</x:v>
      </x:c>
      <x:c r="F5025" s="6" t="n">
        <x:v>0</x:v>
      </x:c>
      <x:c r="G5025" s="6" t="n">
        <x:v>0</x:v>
      </x:c>
      <x:c r="H5025" s="6" t="n">
        <x:v>0</x:v>
      </x:c>
      <x:c r="I5025" s="6" t="n">
        <x:v>0</x:v>
      </x:c>
      <x:c r="J5025" s="6" t="str">
        <x:v>[3, 0.14, 3]</x:v>
      </x:c>
      <x:c r="K5025" s="7" t="str">
        <x:v>无首段伤害倍率，请覆盖或设为辅助技能</x:v>
      </x:c>
      <x:c r="L5025" s="6" t="str">
        <x:v>https://raw.githubusercontent.com/Mar-7th/StarRailRes/dbe8cdfcfb0bf657b9fe1cf92d5537f118ccb487/index_new/cn/character_skills.json</x:v>
      </x:c>
    </x:row>
    <x:row r="5026" ht="38" customHeight="1">
      <x:c r="A5026" s="6" t="str">
        <x:v>150202_6</x:v>
      </x:c>
      <x:c r="B5026" s="6" t="str">
        <x:v>150202</x:v>
      </x:c>
      <x:c r="C5026" s="6" t="n">
        <x:v>6</x:v>
      </x:c>
      <x:c r="D5026" s="6" t="str">
        <x:v>十方光映，万法皆明</x:v>
      </x:c>
      <x:c r="E5026" s="7" t="str">
        <x:v>展开结界，持续3回合，自身每回合开始时结界持续回合数减1。结界持续期间，我方全体目标欢愉度提高，提高数值等同于爻光欢愉度的15%，且爻光施放普攻、战技后获得3个笑点。</x:v>
      </x:c>
      <x:c r="F5026" s="6" t="n">
        <x:v>0</x:v>
      </x:c>
      <x:c r="G5026" s="6" t="n">
        <x:v>0</x:v>
      </x:c>
      <x:c r="H5026" s="6" t="n">
        <x:v>0</x:v>
      </x:c>
      <x:c r="I5026" s="6" t="n">
        <x:v>0</x:v>
      </x:c>
      <x:c r="J5026" s="6" t="str">
        <x:v>[3, 0.15, 3]</x:v>
      </x:c>
      <x:c r="K5026" s="7" t="str">
        <x:v>无首段伤害倍率，请覆盖或设为辅助技能</x:v>
      </x:c>
      <x:c r="L5026" s="6" t="str">
        <x:v>https://raw.githubusercontent.com/Mar-7th/StarRailRes/dbe8cdfcfb0bf657b9fe1cf92d5537f118ccb487/index_new/cn/character_skills.json</x:v>
      </x:c>
    </x:row>
    <x:row r="5027" ht="38" customHeight="1">
      <x:c r="A5027" s="6" t="str">
        <x:v>150202_7</x:v>
      </x:c>
      <x:c r="B5027" s="6" t="str">
        <x:v>150202</x:v>
      </x:c>
      <x:c r="C5027" s="6" t="n">
        <x:v>7</x:v>
      </x:c>
      <x:c r="D5027" s="6" t="str">
        <x:v>十方光映，万法皆明</x:v>
      </x:c>
      <x:c r="E5027" s="7" t="str">
        <x:v>展开结界，持续3回合，自身每回合开始时结界持续回合数减1。结界持续期间，我方全体目标欢愉度提高，提高数值等同于爻光欢愉度的16.25%，且爻光施放普攻、战技后获得3个笑点。</x:v>
      </x:c>
      <x:c r="F5027" s="6" t="n">
        <x:v>0</x:v>
      </x:c>
      <x:c r="G5027" s="6" t="n">
        <x:v>0</x:v>
      </x:c>
      <x:c r="H5027" s="6" t="n">
        <x:v>0</x:v>
      </x:c>
      <x:c r="I5027" s="6" t="n">
        <x:v>0</x:v>
      </x:c>
      <x:c r="J5027" s="6" t="str">
        <x:v>[3, 0.1625, 3]</x:v>
      </x:c>
      <x:c r="K5027" s="7" t="str">
        <x:v>无首段伤害倍率，请覆盖或设为辅助技能</x:v>
      </x:c>
      <x:c r="L5027" s="6" t="str">
        <x:v>https://raw.githubusercontent.com/Mar-7th/StarRailRes/dbe8cdfcfb0bf657b9fe1cf92d5537f118ccb487/index_new/cn/character_skills.json</x:v>
      </x:c>
    </x:row>
    <x:row r="5028" ht="38" customHeight="1">
      <x:c r="A5028" s="6" t="str">
        <x:v>150202_8</x:v>
      </x:c>
      <x:c r="B5028" s="6" t="str">
        <x:v>150202</x:v>
      </x:c>
      <x:c r="C5028" s="6" t="n">
        <x:v>8</x:v>
      </x:c>
      <x:c r="D5028" s="6" t="str">
        <x:v>十方光映，万法皆明</x:v>
      </x:c>
      <x:c r="E5028" s="7" t="str">
        <x:v>展开结界，持续3回合，自身每回合开始时结界持续回合数减1。结界持续期间，我方全体目标欢愉度提高，提高数值等同于爻光欢愉度的17.5%，且爻光施放普攻、战技后获得3个笑点。</x:v>
      </x:c>
      <x:c r="F5028" s="6" t="n">
        <x:v>0</x:v>
      </x:c>
      <x:c r="G5028" s="6" t="n">
        <x:v>0</x:v>
      </x:c>
      <x:c r="H5028" s="6" t="n">
        <x:v>0</x:v>
      </x:c>
      <x:c r="I5028" s="6" t="n">
        <x:v>0</x:v>
      </x:c>
      <x:c r="J5028" s="6" t="str">
        <x:v>[3, 0.175, 3]</x:v>
      </x:c>
      <x:c r="K5028" s="7" t="str">
        <x:v>无首段伤害倍率，请覆盖或设为辅助技能</x:v>
      </x:c>
      <x:c r="L5028" s="6" t="str">
        <x:v>https://raw.githubusercontent.com/Mar-7th/StarRailRes/dbe8cdfcfb0bf657b9fe1cf92d5537f118ccb487/index_new/cn/character_skills.json</x:v>
      </x:c>
    </x:row>
    <x:row r="5029" ht="38" customHeight="1">
      <x:c r="A5029" s="6" t="str">
        <x:v>150202_9</x:v>
      </x:c>
      <x:c r="B5029" s="6" t="str">
        <x:v>150202</x:v>
      </x:c>
      <x:c r="C5029" s="6" t="n">
        <x:v>9</x:v>
      </x:c>
      <x:c r="D5029" s="6" t="str">
        <x:v>十方光映，万法皆明</x:v>
      </x:c>
      <x:c r="E5029" s="7" t="str">
        <x:v>展开结界，持续3回合，自身每回合开始时结界持续回合数减1。结界持续期间，我方全体目标欢愉度提高，提高数值等同于爻光欢愉度的18.75%，且爻光施放普攻、战技后获得3个笑点。</x:v>
      </x:c>
      <x:c r="F5029" s="6" t="n">
        <x:v>0</x:v>
      </x:c>
      <x:c r="G5029" s="6" t="n">
        <x:v>0</x:v>
      </x:c>
      <x:c r="H5029" s="6" t="n">
        <x:v>0</x:v>
      </x:c>
      <x:c r="I5029" s="6" t="n">
        <x:v>0</x:v>
      </x:c>
      <x:c r="J5029" s="6" t="str">
        <x:v>[3, 0.1875, 3]</x:v>
      </x:c>
      <x:c r="K5029" s="7" t="str">
        <x:v>无首段伤害倍率，请覆盖或设为辅助技能</x:v>
      </x:c>
      <x:c r="L5029" s="6" t="str">
        <x:v>https://raw.githubusercontent.com/Mar-7th/StarRailRes/dbe8cdfcfb0bf657b9fe1cf92d5537f118ccb487/index_new/cn/character_skills.json</x:v>
      </x:c>
    </x:row>
    <x:row r="5030" ht="38" customHeight="1">
      <x:c r="A5030" s="6" t="str">
        <x:v>150202_10</x:v>
      </x:c>
      <x:c r="B5030" s="6" t="str">
        <x:v>150202</x:v>
      </x:c>
      <x:c r="C5030" s="6" t="n">
        <x:v>10</x:v>
      </x:c>
      <x:c r="D5030" s="6" t="str">
        <x:v>十方光映，万法皆明</x:v>
      </x:c>
      <x:c r="E5030" s="7" t="str">
        <x:v>展开结界，持续3回合，自身每回合开始时结界持续回合数减1。结界持续期间，我方全体目标欢愉度提高，提高数值等同于爻光欢愉度的20%，且爻光施放普攻、战技后获得3个笑点。</x:v>
      </x:c>
      <x:c r="F5030" s="6" t="n">
        <x:v>0</x:v>
      </x:c>
      <x:c r="G5030" s="6" t="n">
        <x:v>0</x:v>
      </x:c>
      <x:c r="H5030" s="6" t="n">
        <x:v>0</x:v>
      </x:c>
      <x:c r="I5030" s="6" t="n">
        <x:v>0</x:v>
      </x:c>
      <x:c r="J5030" s="6" t="str">
        <x:v>[3, 0.2, 3]</x:v>
      </x:c>
      <x:c r="K5030" s="7" t="str">
        <x:v>无首段伤害倍率，请覆盖或设为辅助技能</x:v>
      </x:c>
      <x:c r="L5030" s="6" t="str">
        <x:v>https://raw.githubusercontent.com/Mar-7th/StarRailRes/dbe8cdfcfb0bf657b9fe1cf92d5537f118ccb487/index_new/cn/character_skills.json</x:v>
      </x:c>
    </x:row>
    <x:row r="5031" ht="38" customHeight="1">
      <x:c r="A5031" s="6" t="str">
        <x:v>150202_11</x:v>
      </x:c>
      <x:c r="B5031" s="6" t="str">
        <x:v>150202</x:v>
      </x:c>
      <x:c r="C5031" s="6" t="n">
        <x:v>11</x:v>
      </x:c>
      <x:c r="D5031" s="6" t="str">
        <x:v>十方光映，万法皆明</x:v>
      </x:c>
      <x:c r="E5031" s="7" t="str">
        <x:v>展开结界，持续3回合，自身每回合开始时结界持续回合数减1。结界持续期间，我方全体目标欢愉度提高，提高数值等同于爻光欢愉度的21%，且爻光施放普攻、战技后获得3个笑点。</x:v>
      </x:c>
      <x:c r="F5031" s="6" t="n">
        <x:v>0</x:v>
      </x:c>
      <x:c r="G5031" s="6" t="n">
        <x:v>0</x:v>
      </x:c>
      <x:c r="H5031" s="6" t="n">
        <x:v>0</x:v>
      </x:c>
      <x:c r="I5031" s="6" t="n">
        <x:v>0</x:v>
      </x:c>
      <x:c r="J5031" s="6" t="str">
        <x:v>[3, 0.21, 3]</x:v>
      </x:c>
      <x:c r="K5031" s="7" t="str">
        <x:v>无首段伤害倍率，请覆盖或设为辅助技能</x:v>
      </x:c>
      <x:c r="L5031" s="6" t="str">
        <x:v>https://raw.githubusercontent.com/Mar-7th/StarRailRes/dbe8cdfcfb0bf657b9fe1cf92d5537f118ccb487/index_new/cn/character_skills.json</x:v>
      </x:c>
    </x:row>
    <x:row r="5032" ht="38" customHeight="1">
      <x:c r="A5032" s="6" t="str">
        <x:v>150202_12</x:v>
      </x:c>
      <x:c r="B5032" s="6" t="str">
        <x:v>150202</x:v>
      </x:c>
      <x:c r="C5032" s="6" t="n">
        <x:v>12</x:v>
      </x:c>
      <x:c r="D5032" s="6" t="str">
        <x:v>十方光映，万法皆明</x:v>
      </x:c>
      <x:c r="E5032" s="7" t="str">
        <x:v>展开结界，持续3回合，自身每回合开始时结界持续回合数减1。结界持续期间，我方全体目标欢愉度提高，提高数值等同于爻光欢愉度的22%，且爻光施放普攻、战技后获得3个笑点。</x:v>
      </x:c>
      <x:c r="F5032" s="6" t="n">
        <x:v>0</x:v>
      </x:c>
      <x:c r="G5032" s="6" t="n">
        <x:v>0</x:v>
      </x:c>
      <x:c r="H5032" s="6" t="n">
        <x:v>0</x:v>
      </x:c>
      <x:c r="I5032" s="6" t="n">
        <x:v>0</x:v>
      </x:c>
      <x:c r="J5032" s="6" t="str">
        <x:v>[3, 0.22, 3]</x:v>
      </x:c>
      <x:c r="K5032" s="7" t="str">
        <x:v>无首段伤害倍率，请覆盖或设为辅助技能</x:v>
      </x:c>
      <x:c r="L5032" s="6" t="str">
        <x:v>https://raw.githubusercontent.com/Mar-7th/StarRailRes/dbe8cdfcfb0bf657b9fe1cf92d5537f118ccb487/index_new/cn/character_skills.json</x:v>
      </x:c>
    </x:row>
    <x:row r="5033" ht="38" customHeight="1">
      <x:c r="A5033" s="6" t="str">
        <x:v>150202_13</x:v>
      </x:c>
      <x:c r="B5033" s="6" t="str">
        <x:v>150202</x:v>
      </x:c>
      <x:c r="C5033" s="6" t="n">
        <x:v>13</x:v>
      </x:c>
      <x:c r="D5033" s="6" t="str">
        <x:v>十方光映，万法皆明</x:v>
      </x:c>
      <x:c r="E5033" s="7" t="str">
        <x:v>展开结界，持续3回合，自身每回合开始时结界持续回合数减1。结界持续期间，我方全体目标欢愉度提高，提高数值等同于爻光欢愉度的23%，且爻光施放普攻、战技后获得3个笑点。</x:v>
      </x:c>
      <x:c r="F5033" s="6" t="n">
        <x:v>0</x:v>
      </x:c>
      <x:c r="G5033" s="6" t="n">
        <x:v>0</x:v>
      </x:c>
      <x:c r="H5033" s="6" t="n">
        <x:v>0</x:v>
      </x:c>
      <x:c r="I5033" s="6" t="n">
        <x:v>0</x:v>
      </x:c>
      <x:c r="J5033" s="6" t="str">
        <x:v>[3, 0.23, 3]</x:v>
      </x:c>
      <x:c r="K5033" s="7" t="str">
        <x:v>无首段伤害倍率，请覆盖或设为辅助技能</x:v>
      </x:c>
      <x:c r="L5033" s="6" t="str">
        <x:v>https://raw.githubusercontent.com/Mar-7th/StarRailRes/dbe8cdfcfb0bf657b9fe1cf92d5537f118ccb487/index_new/cn/character_skills.json</x:v>
      </x:c>
    </x:row>
    <x:row r="5034" ht="38" customHeight="1">
      <x:c r="A5034" s="6" t="str">
        <x:v>150202_14</x:v>
      </x:c>
      <x:c r="B5034" s="6" t="str">
        <x:v>150202</x:v>
      </x:c>
      <x:c r="C5034" s="6" t="n">
        <x:v>14</x:v>
      </x:c>
      <x:c r="D5034" s="6" t="str">
        <x:v>十方光映，万法皆明</x:v>
      </x:c>
      <x:c r="E5034" s="7" t="str">
        <x:v>展开结界，持续3回合，自身每回合开始时结界持续回合数减1。结界持续期间，我方全体目标欢愉度提高，提高数值等同于爻光欢愉度的24%，且爻光施放普攻、战技后获得3个笑点。</x:v>
      </x:c>
      <x:c r="F5034" s="6" t="n">
        <x:v>0</x:v>
      </x:c>
      <x:c r="G5034" s="6" t="n">
        <x:v>0</x:v>
      </x:c>
      <x:c r="H5034" s="6" t="n">
        <x:v>0</x:v>
      </x:c>
      <x:c r="I5034" s="6" t="n">
        <x:v>0</x:v>
      </x:c>
      <x:c r="J5034" s="6" t="str">
        <x:v>[3, 0.24, 3]</x:v>
      </x:c>
      <x:c r="K5034" s="7" t="str">
        <x:v>无首段伤害倍率，请覆盖或设为辅助技能</x:v>
      </x:c>
      <x:c r="L5034" s="6" t="str">
        <x:v>https://raw.githubusercontent.com/Mar-7th/StarRailRes/dbe8cdfcfb0bf657b9fe1cf92d5537f118ccb487/index_new/cn/character_skills.json</x:v>
      </x:c>
    </x:row>
    <x:row r="5035" ht="38" customHeight="1">
      <x:c r="A5035" s="6" t="str">
        <x:v>150202_15</x:v>
      </x:c>
      <x:c r="B5035" s="6" t="str">
        <x:v>150202</x:v>
      </x:c>
      <x:c r="C5035" s="6" t="n">
        <x:v>15</x:v>
      </x:c>
      <x:c r="D5035" s="6" t="str">
        <x:v>十方光映，万法皆明</x:v>
      </x:c>
      <x:c r="E5035" s="7" t="str">
        <x:v>展开结界，持续3回合，自身每回合开始时结界持续回合数减1。结界持续期间，我方全体目标欢愉度提高，提高数值等同于爻光欢愉度的25%，且爻光施放普攻、战技后获得3个笑点。</x:v>
      </x:c>
      <x:c r="F5035" s="6" t="n">
        <x:v>0</x:v>
      </x:c>
      <x:c r="G5035" s="6" t="n">
        <x:v>0</x:v>
      </x:c>
      <x:c r="H5035" s="6" t="n">
        <x:v>0</x:v>
      </x:c>
      <x:c r="I5035" s="6" t="n">
        <x:v>0</x:v>
      </x:c>
      <x:c r="J5035" s="6" t="str">
        <x:v>[3, 0.25, 3]</x:v>
      </x:c>
      <x:c r="K5035" s="7" t="str">
        <x:v>无首段伤害倍率，请覆盖或设为辅助技能</x:v>
      </x:c>
      <x:c r="L5035" s="6" t="str">
        <x:v>https://raw.githubusercontent.com/Mar-7th/StarRailRes/dbe8cdfcfb0bf657b9fe1cf92d5537f118ccb487/index_new/cn/character_skills.json</x:v>
      </x:c>
    </x:row>
    <x:row r="5036" ht="38" customHeight="1">
      <x:c r="A5036" s="6" t="str">
        <x:v>150203_1</x:v>
      </x:c>
      <x:c r="B5036" s="6" t="str">
        <x:v>150203</x:v>
      </x:c>
      <x:c r="C5036" s="6" t="n">
        <x:v>1</x:v>
      </x:c>
      <x:c r="D5036" s="6" t="str">
        <x:v>霓裳铁羽，六爻皆吉</x:v>
      </x:c>
      <x:c r="E5036" s="7" t="str">
        <x:v>获得5个笑点。使阿哈立即获得1个固定计入20笑点的额外回合，该回合不消耗笑点，并使我方全体目标全属性抗性穿透提高10%，持续3回合。</x:v>
      </x:c>
      <x:c r="F5036" s="6" t="n">
        <x:v>0</x:v>
      </x:c>
      <x:c r="G5036" s="6" t="n">
        <x:v>0</x:v>
      </x:c>
      <x:c r="H5036" s="6" t="n">
        <x:v>0</x:v>
      </x:c>
      <x:c r="I5036" s="6" t="n">
        <x:v>0</x:v>
      </x:c>
      <x:c r="J5036" s="6" t="str">
        <x:v>[5, 0.1, 3, 20, 1]</x:v>
      </x:c>
      <x:c r="K5036" s="7" t="str">
        <x:v>无首段伤害倍率，请覆盖或设为辅助技能</x:v>
      </x:c>
      <x:c r="L5036" s="6" t="str">
        <x:v>https://raw.githubusercontent.com/Mar-7th/StarRailRes/dbe8cdfcfb0bf657b9fe1cf92d5537f118ccb487/index_new/cn/character_skills.json</x:v>
      </x:c>
    </x:row>
    <x:row r="5037" ht="38" customHeight="1">
      <x:c r="A5037" s="6" t="str">
        <x:v>150203_2</x:v>
      </x:c>
      <x:c r="B5037" s="6" t="str">
        <x:v>150203</x:v>
      </x:c>
      <x:c r="C5037" s="6" t="n">
        <x:v>2</x:v>
      </x:c>
      <x:c r="D5037" s="6" t="str">
        <x:v>霓裳铁羽，六爻皆吉</x:v>
      </x:c>
      <x:c r="E5037" s="7" t="str">
        <x:v>获得5个笑点。使阿哈立即获得1个固定计入20笑点的额外回合，该回合不消耗笑点，并使我方全体目标全属性抗性穿透提高11%，持续3回合。</x:v>
      </x:c>
      <x:c r="F5037" s="6" t="n">
        <x:v>0</x:v>
      </x:c>
      <x:c r="G5037" s="6" t="n">
        <x:v>0</x:v>
      </x:c>
      <x:c r="H5037" s="6" t="n">
        <x:v>0</x:v>
      </x:c>
      <x:c r="I5037" s="6" t="n">
        <x:v>0</x:v>
      </x:c>
      <x:c r="J5037" s="6" t="str">
        <x:v>[5, 0.11, 3, 20, 1]</x:v>
      </x:c>
      <x:c r="K5037" s="7" t="str">
        <x:v>无首段伤害倍率，请覆盖或设为辅助技能</x:v>
      </x:c>
      <x:c r="L5037" s="6" t="str">
        <x:v>https://raw.githubusercontent.com/Mar-7th/StarRailRes/dbe8cdfcfb0bf657b9fe1cf92d5537f118ccb487/index_new/cn/character_skills.json</x:v>
      </x:c>
    </x:row>
    <x:row r="5038" ht="38" customHeight="1">
      <x:c r="A5038" s="6" t="str">
        <x:v>150203_3</x:v>
      </x:c>
      <x:c r="B5038" s="6" t="str">
        <x:v>150203</x:v>
      </x:c>
      <x:c r="C5038" s="6" t="n">
        <x:v>3</x:v>
      </x:c>
      <x:c r="D5038" s="6" t="str">
        <x:v>霓裳铁羽，六爻皆吉</x:v>
      </x:c>
      <x:c r="E5038" s="7" t="str">
        <x:v>获得5个笑点。使阿哈立即获得1个固定计入20笑点的额外回合，该回合不消耗笑点，并使我方全体目标全属性抗性穿透提高12%，持续3回合。</x:v>
      </x:c>
      <x:c r="F5038" s="6" t="n">
        <x:v>0</x:v>
      </x:c>
      <x:c r="G5038" s="6" t="n">
        <x:v>0</x:v>
      </x:c>
      <x:c r="H5038" s="6" t="n">
        <x:v>0</x:v>
      </x:c>
      <x:c r="I5038" s="6" t="n">
        <x:v>0</x:v>
      </x:c>
      <x:c r="J5038" s="6" t="str">
        <x:v>[5, 0.12, 3, 20, 1]</x:v>
      </x:c>
      <x:c r="K5038" s="7" t="str">
        <x:v>无首段伤害倍率，请覆盖或设为辅助技能</x:v>
      </x:c>
      <x:c r="L5038" s="6" t="str">
        <x:v>https://raw.githubusercontent.com/Mar-7th/StarRailRes/dbe8cdfcfb0bf657b9fe1cf92d5537f118ccb487/index_new/cn/character_skills.json</x:v>
      </x:c>
    </x:row>
    <x:row r="5039" ht="38" customHeight="1">
      <x:c r="A5039" s="6" t="str">
        <x:v>150203_4</x:v>
      </x:c>
      <x:c r="B5039" s="6" t="str">
        <x:v>150203</x:v>
      </x:c>
      <x:c r="C5039" s="6" t="n">
        <x:v>4</x:v>
      </x:c>
      <x:c r="D5039" s="6" t="str">
        <x:v>霓裳铁羽，六爻皆吉</x:v>
      </x:c>
      <x:c r="E5039" s="7" t="str">
        <x:v>获得5个笑点。使阿哈立即获得1个固定计入20笑点的额外回合，该回合不消耗笑点，并使我方全体目标全属性抗性穿透提高13%，持续3回合。</x:v>
      </x:c>
      <x:c r="F5039" s="6" t="n">
        <x:v>0</x:v>
      </x:c>
      <x:c r="G5039" s="6" t="n">
        <x:v>0</x:v>
      </x:c>
      <x:c r="H5039" s="6" t="n">
        <x:v>0</x:v>
      </x:c>
      <x:c r="I5039" s="6" t="n">
        <x:v>0</x:v>
      </x:c>
      <x:c r="J5039" s="6" t="str">
        <x:v>[5, 0.13, 3, 20, 1]</x:v>
      </x:c>
      <x:c r="K5039" s="7" t="str">
        <x:v>无首段伤害倍率，请覆盖或设为辅助技能</x:v>
      </x:c>
      <x:c r="L5039" s="6" t="str">
        <x:v>https://raw.githubusercontent.com/Mar-7th/StarRailRes/dbe8cdfcfb0bf657b9fe1cf92d5537f118ccb487/index_new/cn/character_skills.json</x:v>
      </x:c>
    </x:row>
    <x:row r="5040" ht="38" customHeight="1">
      <x:c r="A5040" s="6" t="str">
        <x:v>150203_5</x:v>
      </x:c>
      <x:c r="B5040" s="6" t="str">
        <x:v>150203</x:v>
      </x:c>
      <x:c r="C5040" s="6" t="n">
        <x:v>5</x:v>
      </x:c>
      <x:c r="D5040" s="6" t="str">
        <x:v>霓裳铁羽，六爻皆吉</x:v>
      </x:c>
      <x:c r="E5040" s="7" t="str">
        <x:v>获得5个笑点。使阿哈立即获得1个固定计入20笑点的额外回合，该回合不消耗笑点，并使我方全体目标全属性抗性穿透提高14%，持续3回合。</x:v>
      </x:c>
      <x:c r="F5040" s="6" t="n">
        <x:v>0</x:v>
      </x:c>
      <x:c r="G5040" s="6" t="n">
        <x:v>0</x:v>
      </x:c>
      <x:c r="H5040" s="6" t="n">
        <x:v>0</x:v>
      </x:c>
      <x:c r="I5040" s="6" t="n">
        <x:v>0</x:v>
      </x:c>
      <x:c r="J5040" s="6" t="str">
        <x:v>[5, 0.14, 3, 20, 1]</x:v>
      </x:c>
      <x:c r="K5040" s="7" t="str">
        <x:v>无首段伤害倍率，请覆盖或设为辅助技能</x:v>
      </x:c>
      <x:c r="L5040" s="6" t="str">
        <x:v>https://raw.githubusercontent.com/Mar-7th/StarRailRes/dbe8cdfcfb0bf657b9fe1cf92d5537f118ccb487/index_new/cn/character_skills.json</x:v>
      </x:c>
    </x:row>
    <x:row r="5041" ht="38" customHeight="1">
      <x:c r="A5041" s="6" t="str">
        <x:v>150203_6</x:v>
      </x:c>
      <x:c r="B5041" s="6" t="str">
        <x:v>150203</x:v>
      </x:c>
      <x:c r="C5041" s="6" t="n">
        <x:v>6</x:v>
      </x:c>
      <x:c r="D5041" s="6" t="str">
        <x:v>霓裳铁羽，六爻皆吉</x:v>
      </x:c>
      <x:c r="E5041" s="7" t="str">
        <x:v>获得5个笑点。使阿哈立即获得1个固定计入20笑点的额外回合，该回合不消耗笑点，并使我方全体目标全属性抗性穿透提高15%，持续3回合。</x:v>
      </x:c>
      <x:c r="F5041" s="6" t="n">
        <x:v>0</x:v>
      </x:c>
      <x:c r="G5041" s="6" t="n">
        <x:v>0</x:v>
      </x:c>
      <x:c r="H5041" s="6" t="n">
        <x:v>0</x:v>
      </x:c>
      <x:c r="I5041" s="6" t="n">
        <x:v>0</x:v>
      </x:c>
      <x:c r="J5041" s="6" t="str">
        <x:v>[5, 0.15, 3, 20, 1]</x:v>
      </x:c>
      <x:c r="K5041" s="7" t="str">
        <x:v>无首段伤害倍率，请覆盖或设为辅助技能</x:v>
      </x:c>
      <x:c r="L5041" s="6" t="str">
        <x:v>https://raw.githubusercontent.com/Mar-7th/StarRailRes/dbe8cdfcfb0bf657b9fe1cf92d5537f118ccb487/index_new/cn/character_skills.json</x:v>
      </x:c>
    </x:row>
    <x:row r="5042" ht="38" customHeight="1">
      <x:c r="A5042" s="6" t="str">
        <x:v>150203_7</x:v>
      </x:c>
      <x:c r="B5042" s="6" t="str">
        <x:v>150203</x:v>
      </x:c>
      <x:c r="C5042" s="6" t="n">
        <x:v>7</x:v>
      </x:c>
      <x:c r="D5042" s="6" t="str">
        <x:v>霓裳铁羽，六爻皆吉</x:v>
      </x:c>
      <x:c r="E5042" s="7" t="str">
        <x:v>获得5个笑点。使阿哈立即获得1个固定计入20笑点的额外回合，该回合不消耗笑点，并使我方全体目标全属性抗性穿透提高16.25%，持续3回合。</x:v>
      </x:c>
      <x:c r="F5042" s="6" t="n">
        <x:v>0</x:v>
      </x:c>
      <x:c r="G5042" s="6" t="n">
        <x:v>0</x:v>
      </x:c>
      <x:c r="H5042" s="6" t="n">
        <x:v>0</x:v>
      </x:c>
      <x:c r="I5042" s="6" t="n">
        <x:v>0</x:v>
      </x:c>
      <x:c r="J5042" s="6" t="str">
        <x:v>[5, 0.1625, 3, 20, 1]</x:v>
      </x:c>
      <x:c r="K5042" s="7" t="str">
        <x:v>无首段伤害倍率，请覆盖或设为辅助技能</x:v>
      </x:c>
      <x:c r="L5042" s="6" t="str">
        <x:v>https://raw.githubusercontent.com/Mar-7th/StarRailRes/dbe8cdfcfb0bf657b9fe1cf92d5537f118ccb487/index_new/cn/character_skills.json</x:v>
      </x:c>
    </x:row>
    <x:row r="5043" ht="38" customHeight="1">
      <x:c r="A5043" s="6" t="str">
        <x:v>150203_8</x:v>
      </x:c>
      <x:c r="B5043" s="6" t="str">
        <x:v>150203</x:v>
      </x:c>
      <x:c r="C5043" s="6" t="n">
        <x:v>8</x:v>
      </x:c>
      <x:c r="D5043" s="6" t="str">
        <x:v>霓裳铁羽，六爻皆吉</x:v>
      </x:c>
      <x:c r="E5043" s="7" t="str">
        <x:v>获得5个笑点。使阿哈立即获得1个固定计入20笑点的额外回合，该回合不消耗笑点，并使我方全体目标全属性抗性穿透提高17.5%，持续3回合。</x:v>
      </x:c>
      <x:c r="F5043" s="6" t="n">
        <x:v>0</x:v>
      </x:c>
      <x:c r="G5043" s="6" t="n">
        <x:v>0</x:v>
      </x:c>
      <x:c r="H5043" s="6" t="n">
        <x:v>0</x:v>
      </x:c>
      <x:c r="I5043" s="6" t="n">
        <x:v>0</x:v>
      </x:c>
      <x:c r="J5043" s="6" t="str">
        <x:v>[5, 0.175, 3, 20, 1]</x:v>
      </x:c>
      <x:c r="K5043" s="7" t="str">
        <x:v>无首段伤害倍率，请覆盖或设为辅助技能</x:v>
      </x:c>
      <x:c r="L5043" s="6" t="str">
        <x:v>https://raw.githubusercontent.com/Mar-7th/StarRailRes/dbe8cdfcfb0bf657b9fe1cf92d5537f118ccb487/index_new/cn/character_skills.json</x:v>
      </x:c>
    </x:row>
    <x:row r="5044" ht="38" customHeight="1">
      <x:c r="A5044" s="6" t="str">
        <x:v>150203_9</x:v>
      </x:c>
      <x:c r="B5044" s="6" t="str">
        <x:v>150203</x:v>
      </x:c>
      <x:c r="C5044" s="6" t="n">
        <x:v>9</x:v>
      </x:c>
      <x:c r="D5044" s="6" t="str">
        <x:v>霓裳铁羽，六爻皆吉</x:v>
      </x:c>
      <x:c r="E5044" s="7" t="str">
        <x:v>获得5个笑点。使阿哈立即获得1个固定计入20笑点的额外回合，该回合不消耗笑点，并使我方全体目标全属性抗性穿透提高18.75%，持续3回合。</x:v>
      </x:c>
      <x:c r="F5044" s="6" t="n">
        <x:v>0</x:v>
      </x:c>
      <x:c r="G5044" s="6" t="n">
        <x:v>0</x:v>
      </x:c>
      <x:c r="H5044" s="6" t="n">
        <x:v>0</x:v>
      </x:c>
      <x:c r="I5044" s="6" t="n">
        <x:v>0</x:v>
      </x:c>
      <x:c r="J5044" s="6" t="str">
        <x:v>[5, 0.1875, 3, 20, 1]</x:v>
      </x:c>
      <x:c r="K5044" s="7" t="str">
        <x:v>无首段伤害倍率，请覆盖或设为辅助技能</x:v>
      </x:c>
      <x:c r="L5044" s="6" t="str">
        <x:v>https://raw.githubusercontent.com/Mar-7th/StarRailRes/dbe8cdfcfb0bf657b9fe1cf92d5537f118ccb487/index_new/cn/character_skills.json</x:v>
      </x:c>
    </x:row>
    <x:row r="5045" ht="38" customHeight="1">
      <x:c r="A5045" s="6" t="str">
        <x:v>150203_10</x:v>
      </x:c>
      <x:c r="B5045" s="6" t="str">
        <x:v>150203</x:v>
      </x:c>
      <x:c r="C5045" s="6" t="n">
        <x:v>10</x:v>
      </x:c>
      <x:c r="D5045" s="6" t="str">
        <x:v>霓裳铁羽，六爻皆吉</x:v>
      </x:c>
      <x:c r="E5045" s="7" t="str">
        <x:v>获得5个笑点。使阿哈立即获得1个固定计入20笑点的额外回合，该回合不消耗笑点，并使我方全体目标全属性抗性穿透提高20%，持续3回合。</x:v>
      </x:c>
      <x:c r="F5045" s="6" t="n">
        <x:v>0</x:v>
      </x:c>
      <x:c r="G5045" s="6" t="n">
        <x:v>0</x:v>
      </x:c>
      <x:c r="H5045" s="6" t="n">
        <x:v>0</x:v>
      </x:c>
      <x:c r="I5045" s="6" t="n">
        <x:v>0</x:v>
      </x:c>
      <x:c r="J5045" s="6" t="str">
        <x:v>[5, 0.2, 3, 20, 1]</x:v>
      </x:c>
      <x:c r="K5045" s="7" t="str">
        <x:v>无首段伤害倍率，请覆盖或设为辅助技能</x:v>
      </x:c>
      <x:c r="L5045" s="6" t="str">
        <x:v>https://raw.githubusercontent.com/Mar-7th/StarRailRes/dbe8cdfcfb0bf657b9fe1cf92d5537f118ccb487/index_new/cn/character_skills.json</x:v>
      </x:c>
    </x:row>
    <x:row r="5046" ht="38" customHeight="1">
      <x:c r="A5046" s="6" t="str">
        <x:v>150203_11</x:v>
      </x:c>
      <x:c r="B5046" s="6" t="str">
        <x:v>150203</x:v>
      </x:c>
      <x:c r="C5046" s="6" t="n">
        <x:v>11</x:v>
      </x:c>
      <x:c r="D5046" s="6" t="str">
        <x:v>霓裳铁羽，六爻皆吉</x:v>
      </x:c>
      <x:c r="E5046" s="7" t="str">
        <x:v>获得5个笑点。使阿哈立即获得1个固定计入20笑点的额外回合，该回合不消耗笑点，并使我方全体目标全属性抗性穿透提高21%，持续3回合。</x:v>
      </x:c>
      <x:c r="F5046" s="6" t="n">
        <x:v>0</x:v>
      </x:c>
      <x:c r="G5046" s="6" t="n">
        <x:v>0</x:v>
      </x:c>
      <x:c r="H5046" s="6" t="n">
        <x:v>0</x:v>
      </x:c>
      <x:c r="I5046" s="6" t="n">
        <x:v>0</x:v>
      </x:c>
      <x:c r="J5046" s="6" t="str">
        <x:v>[5, 0.21, 3, 20, 1]</x:v>
      </x:c>
      <x:c r="K5046" s="7" t="str">
        <x:v>无首段伤害倍率，请覆盖或设为辅助技能</x:v>
      </x:c>
      <x:c r="L5046" s="6" t="str">
        <x:v>https://raw.githubusercontent.com/Mar-7th/StarRailRes/dbe8cdfcfb0bf657b9fe1cf92d5537f118ccb487/index_new/cn/character_skills.json</x:v>
      </x:c>
    </x:row>
    <x:row r="5047" ht="38" customHeight="1">
      <x:c r="A5047" s="6" t="str">
        <x:v>150203_12</x:v>
      </x:c>
      <x:c r="B5047" s="6" t="str">
        <x:v>150203</x:v>
      </x:c>
      <x:c r="C5047" s="6" t="n">
        <x:v>12</x:v>
      </x:c>
      <x:c r="D5047" s="6" t="str">
        <x:v>霓裳铁羽，六爻皆吉</x:v>
      </x:c>
      <x:c r="E5047" s="7" t="str">
        <x:v>获得5个笑点。使阿哈立即获得1个固定计入20笑点的额外回合，该回合不消耗笑点，并使我方全体目标全属性抗性穿透提高22%，持续3回合。</x:v>
      </x:c>
      <x:c r="F5047" s="6" t="n">
        <x:v>0</x:v>
      </x:c>
      <x:c r="G5047" s="6" t="n">
        <x:v>0</x:v>
      </x:c>
      <x:c r="H5047" s="6" t="n">
        <x:v>0</x:v>
      </x:c>
      <x:c r="I5047" s="6" t="n">
        <x:v>0</x:v>
      </x:c>
      <x:c r="J5047" s="6" t="str">
        <x:v>[5, 0.22, 3, 20, 1]</x:v>
      </x:c>
      <x:c r="K5047" s="7" t="str">
        <x:v>无首段伤害倍率，请覆盖或设为辅助技能</x:v>
      </x:c>
      <x:c r="L5047" s="6" t="str">
        <x:v>https://raw.githubusercontent.com/Mar-7th/StarRailRes/dbe8cdfcfb0bf657b9fe1cf92d5537f118ccb487/index_new/cn/character_skills.json</x:v>
      </x:c>
    </x:row>
    <x:row r="5048" ht="38" customHeight="1">
      <x:c r="A5048" s="6" t="str">
        <x:v>150203_13</x:v>
      </x:c>
      <x:c r="B5048" s="6" t="str">
        <x:v>150203</x:v>
      </x:c>
      <x:c r="C5048" s="6" t="n">
        <x:v>13</x:v>
      </x:c>
      <x:c r="D5048" s="6" t="str">
        <x:v>霓裳铁羽，六爻皆吉</x:v>
      </x:c>
      <x:c r="E5048" s="7" t="str">
        <x:v>获得5个笑点。使阿哈立即获得1个固定计入20笑点的额外回合，该回合不消耗笑点，并使我方全体目标全属性抗性穿透提高23%，持续3回合。</x:v>
      </x:c>
      <x:c r="F5048" s="6" t="n">
        <x:v>0</x:v>
      </x:c>
      <x:c r="G5048" s="6" t="n">
        <x:v>0</x:v>
      </x:c>
      <x:c r="H5048" s="6" t="n">
        <x:v>0</x:v>
      </x:c>
      <x:c r="I5048" s="6" t="n">
        <x:v>0</x:v>
      </x:c>
      <x:c r="J5048" s="6" t="str">
        <x:v>[5, 0.23, 3, 20, 1]</x:v>
      </x:c>
      <x:c r="K5048" s="7" t="str">
        <x:v>无首段伤害倍率，请覆盖或设为辅助技能</x:v>
      </x:c>
      <x:c r="L5048" s="6" t="str">
        <x:v>https://raw.githubusercontent.com/Mar-7th/StarRailRes/dbe8cdfcfb0bf657b9fe1cf92d5537f118ccb487/index_new/cn/character_skills.json</x:v>
      </x:c>
    </x:row>
    <x:row r="5049" ht="38" customHeight="1">
      <x:c r="A5049" s="6" t="str">
        <x:v>150203_14</x:v>
      </x:c>
      <x:c r="B5049" s="6" t="str">
        <x:v>150203</x:v>
      </x:c>
      <x:c r="C5049" s="6" t="n">
        <x:v>14</x:v>
      </x:c>
      <x:c r="D5049" s="6" t="str">
        <x:v>霓裳铁羽，六爻皆吉</x:v>
      </x:c>
      <x:c r="E5049" s="7" t="str">
        <x:v>获得5个笑点。使阿哈立即获得1个固定计入20笑点的额外回合，该回合不消耗笑点，并使我方全体目标全属性抗性穿透提高24%，持续3回合。</x:v>
      </x:c>
      <x:c r="F5049" s="6" t="n">
        <x:v>0</x:v>
      </x:c>
      <x:c r="G5049" s="6" t="n">
        <x:v>0</x:v>
      </x:c>
      <x:c r="H5049" s="6" t="n">
        <x:v>0</x:v>
      </x:c>
      <x:c r="I5049" s="6" t="n">
        <x:v>0</x:v>
      </x:c>
      <x:c r="J5049" s="6" t="str">
        <x:v>[5, 0.24, 3, 20, 1]</x:v>
      </x:c>
      <x:c r="K5049" s="7" t="str">
        <x:v>无首段伤害倍率，请覆盖或设为辅助技能</x:v>
      </x:c>
      <x:c r="L5049" s="6" t="str">
        <x:v>https://raw.githubusercontent.com/Mar-7th/StarRailRes/dbe8cdfcfb0bf657b9fe1cf92d5537f118ccb487/index_new/cn/character_skills.json</x:v>
      </x:c>
    </x:row>
    <x:row r="5050" ht="38" customHeight="1">
      <x:c r="A5050" s="6" t="str">
        <x:v>150203_15</x:v>
      </x:c>
      <x:c r="B5050" s="6" t="str">
        <x:v>150203</x:v>
      </x:c>
      <x:c r="C5050" s="6" t="n">
        <x:v>15</x:v>
      </x:c>
      <x:c r="D5050" s="6" t="str">
        <x:v>霓裳铁羽，六爻皆吉</x:v>
      </x:c>
      <x:c r="E5050" s="7" t="str">
        <x:v>获得5个笑点。使阿哈立即获得1个固定计入20笑点的额外回合，该回合不消耗笑点，并使我方全体目标全属性抗性穿透提高25%，持续3回合。</x:v>
      </x:c>
      <x:c r="F5050" s="6" t="n">
        <x:v>0</x:v>
      </x:c>
      <x:c r="G5050" s="6" t="n">
        <x:v>0</x:v>
      </x:c>
      <x:c r="H5050" s="6" t="n">
        <x:v>0</x:v>
      </x:c>
      <x:c r="I5050" s="6" t="n">
        <x:v>0</x:v>
      </x:c>
      <x:c r="J5050" s="6" t="str">
        <x:v>[5, 0.25, 3, 20, 1]</x:v>
      </x:c>
      <x:c r="K5050" s="7" t="str">
        <x:v>无首段伤害倍率，请覆盖或设为辅助技能</x:v>
      </x:c>
      <x:c r="L5050" s="6" t="str">
        <x:v>https://raw.githubusercontent.com/Mar-7th/StarRailRes/dbe8cdfcfb0bf657b9fe1cf92d5537f118ccb487/index_new/cn/character_skills.json</x:v>
      </x:c>
    </x:row>
    <x:row r="5051" ht="68" customHeight="1">
      <x:c r="A5051" s="6" t="str">
        <x:v>150204_1</x:v>
      </x:c>
      <x:c r="B5051" s="6" t="str">
        <x:v>150204</x:v>
      </x:c>
      <x:c r="C5051" s="6" t="n">
        <x:v>1</x:v>
      </x:c>
      <x:c r="D5051" s="6" t="str">
        <x:v>屏开千光，遍观自在</x:v>
      </x:c>
      <x:c r="E5051" s="7" t="str">
        <x:v>爻光持有【好活当赏】时：
使我方目标施放攻击后触发【大吉大利】效果，对随机1个击中的目标额外造成1次10%的对应属性欢愉伤害，本次攻击若消耗战技点，则额外触发1次【大吉大利】效果。
触发【大吉大利】效果时若攻击者欢愉度低于爻光，则该次欢愉伤害使用爻光欢愉度来计算。
触发【大吉大利】效果不视为1次攻击。</x:v>
      </x:c>
      <x:c r="F5051" s="6" t="n">
        <x:v>0</x:v>
      </x:c>
      <x:c r="G5051" s="6" t="n">
        <x:v>0</x:v>
      </x:c>
      <x:c r="H5051" s="6" t="n">
        <x:v>0</x:v>
      </x:c>
      <x:c r="I5051" s="6" t="n">
        <x:v>0</x:v>
      </x:c>
      <x:c r="J5051" s="6" t="str">
        <x:v>[0.1]</x:v>
      </x:c>
      <x:c r="K5051" s="7" t="str">
        <x:v>无首段伤害倍率，请覆盖或设为辅助技能</x:v>
      </x:c>
      <x:c r="L5051" s="6" t="str">
        <x:v>https://raw.githubusercontent.com/Mar-7th/StarRailRes/dbe8cdfcfb0bf657b9fe1cf92d5537f118ccb487/index_new/cn/character_skills.json</x:v>
      </x:c>
    </x:row>
    <x:row r="5052" ht="68" customHeight="1">
      <x:c r="A5052" s="6" t="str">
        <x:v>150204_2</x:v>
      </x:c>
      <x:c r="B5052" s="6" t="str">
        <x:v>150204</x:v>
      </x:c>
      <x:c r="C5052" s="6" t="n">
        <x:v>2</x:v>
      </x:c>
      <x:c r="D5052" s="6" t="str">
        <x:v>屏开千光，遍观自在</x:v>
      </x:c>
      <x:c r="E5052" s="7" t="str">
        <x:v>爻光持有【好活当赏】时：
使我方目标施放攻击后触发【大吉大利】效果，对随机1个击中的目标额外造成1次11%的对应属性欢愉伤害，本次攻击若消耗战技点，则额外触发1次【大吉大利】效果。
触发【大吉大利】效果时若攻击者欢愉度低于爻光，则该次欢愉伤害使用爻光欢愉度来计算。
触发【大吉大利】效果不视为1次攻击。</x:v>
      </x:c>
      <x:c r="F5052" s="6" t="n">
        <x:v>0</x:v>
      </x:c>
      <x:c r="G5052" s="6" t="n">
        <x:v>0</x:v>
      </x:c>
      <x:c r="H5052" s="6" t="n">
        <x:v>0</x:v>
      </x:c>
      <x:c r="I5052" s="6" t="n">
        <x:v>0</x:v>
      </x:c>
      <x:c r="J5052" s="6" t="str">
        <x:v>[0.11]</x:v>
      </x:c>
      <x:c r="K5052" s="7" t="str">
        <x:v>无首段伤害倍率，请覆盖或设为辅助技能</x:v>
      </x:c>
      <x:c r="L5052" s="6" t="str">
        <x:v>https://raw.githubusercontent.com/Mar-7th/StarRailRes/dbe8cdfcfb0bf657b9fe1cf92d5537f118ccb487/index_new/cn/character_skills.json</x:v>
      </x:c>
    </x:row>
    <x:row r="5053" ht="68" customHeight="1">
      <x:c r="A5053" s="6" t="str">
        <x:v>150204_3</x:v>
      </x:c>
      <x:c r="B5053" s="6" t="str">
        <x:v>150204</x:v>
      </x:c>
      <x:c r="C5053" s="6" t="n">
        <x:v>3</x:v>
      </x:c>
      <x:c r="D5053" s="6" t="str">
        <x:v>屏开千光，遍观自在</x:v>
      </x:c>
      <x:c r="E5053" s="7" t="str">
        <x:v>爻光持有【好活当赏】时：
使我方目标施放攻击后触发【大吉大利】效果，对随机1个击中的目标额外造成1次12%的对应属性欢愉伤害，本次攻击若消耗战技点，则额外触发1次【大吉大利】效果。
触发【大吉大利】效果时若攻击者欢愉度低于爻光，则该次欢愉伤害使用爻光欢愉度来计算。
触发【大吉大利】效果不视为1次攻击。</x:v>
      </x:c>
      <x:c r="F5053" s="6" t="n">
        <x:v>0</x:v>
      </x:c>
      <x:c r="G5053" s="6" t="n">
        <x:v>0</x:v>
      </x:c>
      <x:c r="H5053" s="6" t="n">
        <x:v>0</x:v>
      </x:c>
      <x:c r="I5053" s="6" t="n">
        <x:v>0</x:v>
      </x:c>
      <x:c r="J5053" s="6" t="str">
        <x:v>[0.12]</x:v>
      </x:c>
      <x:c r="K5053" s="7" t="str">
        <x:v>无首段伤害倍率，请覆盖或设为辅助技能</x:v>
      </x:c>
      <x:c r="L5053" s="6" t="str">
        <x:v>https://raw.githubusercontent.com/Mar-7th/StarRailRes/dbe8cdfcfb0bf657b9fe1cf92d5537f118ccb487/index_new/cn/character_skills.json</x:v>
      </x:c>
    </x:row>
    <x:row r="5054" ht="68" customHeight="1">
      <x:c r="A5054" s="6" t="str">
        <x:v>150204_4</x:v>
      </x:c>
      <x:c r="B5054" s="6" t="str">
        <x:v>150204</x:v>
      </x:c>
      <x:c r="C5054" s="6" t="n">
        <x:v>4</x:v>
      </x:c>
      <x:c r="D5054" s="6" t="str">
        <x:v>屏开千光，遍观自在</x:v>
      </x:c>
      <x:c r="E5054" s="7" t="str">
        <x:v>爻光持有【好活当赏】时：
使我方目标施放攻击后触发【大吉大利】效果，对随机1个击中的目标额外造成1次13%的对应属性欢愉伤害，本次攻击若消耗战技点，则额外触发1次【大吉大利】效果。
触发【大吉大利】效果时若攻击者欢愉度低于爻光，则该次欢愉伤害使用爻光欢愉度来计算。
触发【大吉大利】效果不视为1次攻击。</x:v>
      </x:c>
      <x:c r="F5054" s="6" t="n">
        <x:v>0</x:v>
      </x:c>
      <x:c r="G5054" s="6" t="n">
        <x:v>0</x:v>
      </x:c>
      <x:c r="H5054" s="6" t="n">
        <x:v>0</x:v>
      </x:c>
      <x:c r="I5054" s="6" t="n">
        <x:v>0</x:v>
      </x:c>
      <x:c r="J5054" s="6" t="str">
        <x:v>[0.13]</x:v>
      </x:c>
      <x:c r="K5054" s="7" t="str">
        <x:v>无首段伤害倍率，请覆盖或设为辅助技能</x:v>
      </x:c>
      <x:c r="L5054" s="6" t="str">
        <x:v>https://raw.githubusercontent.com/Mar-7th/StarRailRes/dbe8cdfcfb0bf657b9fe1cf92d5537f118ccb487/index_new/cn/character_skills.json</x:v>
      </x:c>
    </x:row>
    <x:row r="5055" ht="68" customHeight="1">
      <x:c r="A5055" s="6" t="str">
        <x:v>150204_5</x:v>
      </x:c>
      <x:c r="B5055" s="6" t="str">
        <x:v>150204</x:v>
      </x:c>
      <x:c r="C5055" s="6" t="n">
        <x:v>5</x:v>
      </x:c>
      <x:c r="D5055" s="6" t="str">
        <x:v>屏开千光，遍观自在</x:v>
      </x:c>
      <x:c r="E5055" s="7" t="str">
        <x:v>爻光持有【好活当赏】时：
使我方目标施放攻击后触发【大吉大利】效果，对随机1个击中的目标额外造成1次14%的对应属性欢愉伤害，本次攻击若消耗战技点，则额外触发1次【大吉大利】效果。
触发【大吉大利】效果时若攻击者欢愉度低于爻光，则该次欢愉伤害使用爻光欢愉度来计算。
触发【大吉大利】效果不视为1次攻击。</x:v>
      </x:c>
      <x:c r="F5055" s="6" t="n">
        <x:v>0</x:v>
      </x:c>
      <x:c r="G5055" s="6" t="n">
        <x:v>0</x:v>
      </x:c>
      <x:c r="H5055" s="6" t="n">
        <x:v>0</x:v>
      </x:c>
      <x:c r="I5055" s="6" t="n">
        <x:v>0</x:v>
      </x:c>
      <x:c r="J5055" s="6" t="str">
        <x:v>[0.14]</x:v>
      </x:c>
      <x:c r="K5055" s="7" t="str">
        <x:v>无首段伤害倍率，请覆盖或设为辅助技能</x:v>
      </x:c>
      <x:c r="L5055" s="6" t="str">
        <x:v>https://raw.githubusercontent.com/Mar-7th/StarRailRes/dbe8cdfcfb0bf657b9fe1cf92d5537f118ccb487/index_new/cn/character_skills.json</x:v>
      </x:c>
    </x:row>
    <x:row r="5056" ht="68" customHeight="1">
      <x:c r="A5056" s="6" t="str">
        <x:v>150204_6</x:v>
      </x:c>
      <x:c r="B5056" s="6" t="str">
        <x:v>150204</x:v>
      </x:c>
      <x:c r="C5056" s="6" t="n">
        <x:v>6</x:v>
      </x:c>
      <x:c r="D5056" s="6" t="str">
        <x:v>屏开千光，遍观自在</x:v>
      </x:c>
      <x:c r="E5056" s="7" t="str">
        <x:v>爻光持有【好活当赏】时：
使我方目标施放攻击后触发【大吉大利】效果，对随机1个击中的目标额外造成1次15%的对应属性欢愉伤害，本次攻击若消耗战技点，则额外触发1次【大吉大利】效果。
触发【大吉大利】效果时若攻击者欢愉度低于爻光，则该次欢愉伤害使用爻光欢愉度来计算。
触发【大吉大利】效果不视为1次攻击。</x:v>
      </x:c>
      <x:c r="F5056" s="6" t="n">
        <x:v>0</x:v>
      </x:c>
      <x:c r="G5056" s="6" t="n">
        <x:v>0</x:v>
      </x:c>
      <x:c r="H5056" s="6" t="n">
        <x:v>0</x:v>
      </x:c>
      <x:c r="I5056" s="6" t="n">
        <x:v>0</x:v>
      </x:c>
      <x:c r="J5056" s="6" t="str">
        <x:v>[0.15]</x:v>
      </x:c>
      <x:c r="K5056" s="7" t="str">
        <x:v>无首段伤害倍率，请覆盖或设为辅助技能</x:v>
      </x:c>
      <x:c r="L5056" s="6" t="str">
        <x:v>https://raw.githubusercontent.com/Mar-7th/StarRailRes/dbe8cdfcfb0bf657b9fe1cf92d5537f118ccb487/index_new/cn/character_skills.json</x:v>
      </x:c>
    </x:row>
    <x:row r="5057" ht="68" customHeight="1">
      <x:c r="A5057" s="6" t="str">
        <x:v>150204_7</x:v>
      </x:c>
      <x:c r="B5057" s="6" t="str">
        <x:v>150204</x:v>
      </x:c>
      <x:c r="C5057" s="6" t="n">
        <x:v>7</x:v>
      </x:c>
      <x:c r="D5057" s="6" t="str">
        <x:v>屏开千光，遍观自在</x:v>
      </x:c>
      <x:c r="E5057" s="7" t="str">
        <x:v>爻光持有【好活当赏】时：
使我方目标施放攻击后触发【大吉大利】效果，对随机1个击中的目标额外造成1次16.25%的对应属性欢愉伤害，本次攻击若消耗战技点，则额外触发1次【大吉大利】效果。
触发【大吉大利】效果时若攻击者欢愉度低于爻光，则该次欢愉伤害使用爻光欢愉度来计算。
触发【大吉大利】效果不视为1次攻击。</x:v>
      </x:c>
      <x:c r="F5057" s="6" t="n">
        <x:v>0</x:v>
      </x:c>
      <x:c r="G5057" s="6" t="n">
        <x:v>0</x:v>
      </x:c>
      <x:c r="H5057" s="6" t="n">
        <x:v>0</x:v>
      </x:c>
      <x:c r="I5057" s="6" t="n">
        <x:v>0</x:v>
      </x:c>
      <x:c r="J5057" s="6" t="str">
        <x:v>[0.1625]</x:v>
      </x:c>
      <x:c r="K5057" s="7" t="str">
        <x:v>无首段伤害倍率，请覆盖或设为辅助技能</x:v>
      </x:c>
      <x:c r="L5057" s="6" t="str">
        <x:v>https://raw.githubusercontent.com/Mar-7th/StarRailRes/dbe8cdfcfb0bf657b9fe1cf92d5537f118ccb487/index_new/cn/character_skills.json</x:v>
      </x:c>
    </x:row>
    <x:row r="5058" ht="68" customHeight="1">
      <x:c r="A5058" s="6" t="str">
        <x:v>150204_8</x:v>
      </x:c>
      <x:c r="B5058" s="6" t="str">
        <x:v>150204</x:v>
      </x:c>
      <x:c r="C5058" s="6" t="n">
        <x:v>8</x:v>
      </x:c>
      <x:c r="D5058" s="6" t="str">
        <x:v>屏开千光，遍观自在</x:v>
      </x:c>
      <x:c r="E5058" s="7" t="str">
        <x:v>爻光持有【好活当赏】时：
使我方目标施放攻击后触发【大吉大利】效果，对随机1个击中的目标额外造成1次17.5%的对应属性欢愉伤害，本次攻击若消耗战技点，则额外触发1次【大吉大利】效果。
触发【大吉大利】效果时若攻击者欢愉度低于爻光，则该次欢愉伤害使用爻光欢愉度来计算。
触发【大吉大利】效果不视为1次攻击。</x:v>
      </x:c>
      <x:c r="F5058" s="6" t="n">
        <x:v>0</x:v>
      </x:c>
      <x:c r="G5058" s="6" t="n">
        <x:v>0</x:v>
      </x:c>
      <x:c r="H5058" s="6" t="n">
        <x:v>0</x:v>
      </x:c>
      <x:c r="I5058" s="6" t="n">
        <x:v>0</x:v>
      </x:c>
      <x:c r="J5058" s="6" t="str">
        <x:v>[0.175]</x:v>
      </x:c>
      <x:c r="K5058" s="7" t="str">
        <x:v>无首段伤害倍率，请覆盖或设为辅助技能</x:v>
      </x:c>
      <x:c r="L5058" s="6" t="str">
        <x:v>https://raw.githubusercontent.com/Mar-7th/StarRailRes/dbe8cdfcfb0bf657b9fe1cf92d5537f118ccb487/index_new/cn/character_skills.json</x:v>
      </x:c>
    </x:row>
    <x:row r="5059" ht="68" customHeight="1">
      <x:c r="A5059" s="6" t="str">
        <x:v>150204_9</x:v>
      </x:c>
      <x:c r="B5059" s="6" t="str">
        <x:v>150204</x:v>
      </x:c>
      <x:c r="C5059" s="6" t="n">
        <x:v>9</x:v>
      </x:c>
      <x:c r="D5059" s="6" t="str">
        <x:v>屏开千光，遍观自在</x:v>
      </x:c>
      <x:c r="E5059" s="7" t="str">
        <x:v>爻光持有【好活当赏】时：
使我方目标施放攻击后触发【大吉大利】效果，对随机1个击中的目标额外造成1次18.75%的对应属性欢愉伤害，本次攻击若消耗战技点，则额外触发1次【大吉大利】效果。
触发【大吉大利】效果时若攻击者欢愉度低于爻光，则该次欢愉伤害使用爻光欢愉度来计算。
触发【大吉大利】效果不视为1次攻击。</x:v>
      </x:c>
      <x:c r="F5059" s="6" t="n">
        <x:v>0</x:v>
      </x:c>
      <x:c r="G5059" s="6" t="n">
        <x:v>0</x:v>
      </x:c>
      <x:c r="H5059" s="6" t="n">
        <x:v>0</x:v>
      </x:c>
      <x:c r="I5059" s="6" t="n">
        <x:v>0</x:v>
      </x:c>
      <x:c r="J5059" s="6" t="str">
        <x:v>[0.1875]</x:v>
      </x:c>
      <x:c r="K5059" s="7" t="str">
        <x:v>无首段伤害倍率，请覆盖或设为辅助技能</x:v>
      </x:c>
      <x:c r="L5059" s="6" t="str">
        <x:v>https://raw.githubusercontent.com/Mar-7th/StarRailRes/dbe8cdfcfb0bf657b9fe1cf92d5537f118ccb487/index_new/cn/character_skills.json</x:v>
      </x:c>
    </x:row>
    <x:row r="5060" ht="68" customHeight="1">
      <x:c r="A5060" s="6" t="str">
        <x:v>150204_10</x:v>
      </x:c>
      <x:c r="B5060" s="6" t="str">
        <x:v>150204</x:v>
      </x:c>
      <x:c r="C5060" s="6" t="n">
        <x:v>10</x:v>
      </x:c>
      <x:c r="D5060" s="6" t="str">
        <x:v>屏开千光，遍观自在</x:v>
      </x:c>
      <x:c r="E5060" s="7" t="str">
        <x:v>爻光持有【好活当赏】时：
使我方目标施放攻击后触发【大吉大利】效果，对随机1个击中的目标额外造成1次20%的对应属性欢愉伤害，本次攻击若消耗战技点，则额外触发1次【大吉大利】效果。
触发【大吉大利】效果时若攻击者欢愉度低于爻光，则该次欢愉伤害使用爻光欢愉度来计算。
触发【大吉大利】效果不视为1次攻击。</x:v>
      </x:c>
      <x:c r="F5060" s="6" t="n">
        <x:v>0</x:v>
      </x:c>
      <x:c r="G5060" s="6" t="n">
        <x:v>0</x:v>
      </x:c>
      <x:c r="H5060" s="6" t="n">
        <x:v>0</x:v>
      </x:c>
      <x:c r="I5060" s="6" t="n">
        <x:v>0</x:v>
      </x:c>
      <x:c r="J5060" s="6" t="str">
        <x:v>[0.2]</x:v>
      </x:c>
      <x:c r="K5060" s="7" t="str">
        <x:v>无首段伤害倍率，请覆盖或设为辅助技能</x:v>
      </x:c>
      <x:c r="L5060" s="6" t="str">
        <x:v>https://raw.githubusercontent.com/Mar-7th/StarRailRes/dbe8cdfcfb0bf657b9fe1cf92d5537f118ccb487/index_new/cn/character_skills.json</x:v>
      </x:c>
    </x:row>
    <x:row r="5061" ht="68" customHeight="1">
      <x:c r="A5061" s="6" t="str">
        <x:v>150204_11</x:v>
      </x:c>
      <x:c r="B5061" s="6" t="str">
        <x:v>150204</x:v>
      </x:c>
      <x:c r="C5061" s="6" t="n">
        <x:v>11</x:v>
      </x:c>
      <x:c r="D5061" s="6" t="str">
        <x:v>屏开千光，遍观自在</x:v>
      </x:c>
      <x:c r="E5061" s="7" t="str">
        <x:v>爻光持有【好活当赏】时：
使我方目标施放攻击后触发【大吉大利】效果，对随机1个击中的目标额外造成1次21%的对应属性欢愉伤害，本次攻击若消耗战技点，则额外触发1次【大吉大利】效果。
触发【大吉大利】效果时若攻击者欢愉度低于爻光，则该次欢愉伤害使用爻光欢愉度来计算。
触发【大吉大利】效果不视为1次攻击。</x:v>
      </x:c>
      <x:c r="F5061" s="6" t="n">
        <x:v>0</x:v>
      </x:c>
      <x:c r="G5061" s="6" t="n">
        <x:v>0</x:v>
      </x:c>
      <x:c r="H5061" s="6" t="n">
        <x:v>0</x:v>
      </x:c>
      <x:c r="I5061" s="6" t="n">
        <x:v>0</x:v>
      </x:c>
      <x:c r="J5061" s="6" t="str">
        <x:v>[0.21]</x:v>
      </x:c>
      <x:c r="K5061" s="7" t="str">
        <x:v>无首段伤害倍率，请覆盖或设为辅助技能</x:v>
      </x:c>
      <x:c r="L5061" s="6" t="str">
        <x:v>https://raw.githubusercontent.com/Mar-7th/StarRailRes/dbe8cdfcfb0bf657b9fe1cf92d5537f118ccb487/index_new/cn/character_skills.json</x:v>
      </x:c>
    </x:row>
    <x:row r="5062" ht="68" customHeight="1">
      <x:c r="A5062" s="6" t="str">
        <x:v>150204_12</x:v>
      </x:c>
      <x:c r="B5062" s="6" t="str">
        <x:v>150204</x:v>
      </x:c>
      <x:c r="C5062" s="6" t="n">
        <x:v>12</x:v>
      </x:c>
      <x:c r="D5062" s="6" t="str">
        <x:v>屏开千光，遍观自在</x:v>
      </x:c>
      <x:c r="E5062" s="7" t="str">
        <x:v>爻光持有【好活当赏】时：
使我方目标施放攻击后触发【大吉大利】效果，对随机1个击中的目标额外造成1次22%的对应属性欢愉伤害，本次攻击若消耗战技点，则额外触发1次【大吉大利】效果。
触发【大吉大利】效果时若攻击者欢愉度低于爻光，则该次欢愉伤害使用爻光欢愉度来计算。
触发【大吉大利】效果不视为1次攻击。</x:v>
      </x:c>
      <x:c r="F5062" s="6" t="n">
        <x:v>0</x:v>
      </x:c>
      <x:c r="G5062" s="6" t="n">
        <x:v>0</x:v>
      </x:c>
      <x:c r="H5062" s="6" t="n">
        <x:v>0</x:v>
      </x:c>
      <x:c r="I5062" s="6" t="n">
        <x:v>0</x:v>
      </x:c>
      <x:c r="J5062" s="6" t="str">
        <x:v>[0.22]</x:v>
      </x:c>
      <x:c r="K5062" s="7" t="str">
        <x:v>无首段伤害倍率，请覆盖或设为辅助技能</x:v>
      </x:c>
      <x:c r="L5062" s="6" t="str">
        <x:v>https://raw.githubusercontent.com/Mar-7th/StarRailRes/dbe8cdfcfb0bf657b9fe1cf92d5537f118ccb487/index_new/cn/character_skills.json</x:v>
      </x:c>
    </x:row>
    <x:row r="5063" ht="68" customHeight="1">
      <x:c r="A5063" s="6" t="str">
        <x:v>150204_13</x:v>
      </x:c>
      <x:c r="B5063" s="6" t="str">
        <x:v>150204</x:v>
      </x:c>
      <x:c r="C5063" s="6" t="n">
        <x:v>13</x:v>
      </x:c>
      <x:c r="D5063" s="6" t="str">
        <x:v>屏开千光，遍观自在</x:v>
      </x:c>
      <x:c r="E5063" s="7" t="str">
        <x:v>爻光持有【好活当赏】时：
使我方目标施放攻击后触发【大吉大利】效果，对随机1个击中的目标额外造成1次23%的对应属性欢愉伤害，本次攻击若消耗战技点，则额外触发1次【大吉大利】效果。
触发【大吉大利】效果时若攻击者欢愉度低于爻光，则该次欢愉伤害使用爻光欢愉度来计算。
触发【大吉大利】效果不视为1次攻击。</x:v>
      </x:c>
      <x:c r="F5063" s="6" t="n">
        <x:v>0</x:v>
      </x:c>
      <x:c r="G5063" s="6" t="n">
        <x:v>0</x:v>
      </x:c>
      <x:c r="H5063" s="6" t="n">
        <x:v>0</x:v>
      </x:c>
      <x:c r="I5063" s="6" t="n">
        <x:v>0</x:v>
      </x:c>
      <x:c r="J5063" s="6" t="str">
        <x:v>[0.23]</x:v>
      </x:c>
      <x:c r="K5063" s="7" t="str">
        <x:v>无首段伤害倍率，请覆盖或设为辅助技能</x:v>
      </x:c>
      <x:c r="L5063" s="6" t="str">
        <x:v>https://raw.githubusercontent.com/Mar-7th/StarRailRes/dbe8cdfcfb0bf657b9fe1cf92d5537f118ccb487/index_new/cn/character_skills.json</x:v>
      </x:c>
    </x:row>
    <x:row r="5064" ht="68" customHeight="1">
      <x:c r="A5064" s="6" t="str">
        <x:v>150204_14</x:v>
      </x:c>
      <x:c r="B5064" s="6" t="str">
        <x:v>150204</x:v>
      </x:c>
      <x:c r="C5064" s="6" t="n">
        <x:v>14</x:v>
      </x:c>
      <x:c r="D5064" s="6" t="str">
        <x:v>屏开千光，遍观自在</x:v>
      </x:c>
      <x:c r="E5064" s="7" t="str">
        <x:v>爻光持有【好活当赏】时：
使我方目标施放攻击后触发【大吉大利】效果，对随机1个击中的目标额外造成1次24%的对应属性欢愉伤害，本次攻击若消耗战技点，则额外触发1次【大吉大利】效果。
触发【大吉大利】效果时若攻击者欢愉度低于爻光，则该次欢愉伤害使用爻光欢愉度来计算。
触发【大吉大利】效果不视为1次攻击。</x:v>
      </x:c>
      <x:c r="F5064" s="6" t="n">
        <x:v>0</x:v>
      </x:c>
      <x:c r="G5064" s="6" t="n">
        <x:v>0</x:v>
      </x:c>
      <x:c r="H5064" s="6" t="n">
        <x:v>0</x:v>
      </x:c>
      <x:c r="I5064" s="6" t="n">
        <x:v>0</x:v>
      </x:c>
      <x:c r="J5064" s="6" t="str">
        <x:v>[0.24]</x:v>
      </x:c>
      <x:c r="K5064" s="7" t="str">
        <x:v>无首段伤害倍率，请覆盖或设为辅助技能</x:v>
      </x:c>
      <x:c r="L5064" s="6" t="str">
        <x:v>https://raw.githubusercontent.com/Mar-7th/StarRailRes/dbe8cdfcfb0bf657b9fe1cf92d5537f118ccb487/index_new/cn/character_skills.json</x:v>
      </x:c>
    </x:row>
    <x:row r="5065" ht="68" customHeight="1">
      <x:c r="A5065" s="6" t="str">
        <x:v>150204_15</x:v>
      </x:c>
      <x:c r="B5065" s="6" t="str">
        <x:v>150204</x:v>
      </x:c>
      <x:c r="C5065" s="6" t="n">
        <x:v>15</x:v>
      </x:c>
      <x:c r="D5065" s="6" t="str">
        <x:v>屏开千光，遍观自在</x:v>
      </x:c>
      <x:c r="E5065" s="7" t="str">
        <x:v>爻光持有【好活当赏】时：
使我方目标施放攻击后触发【大吉大利】效果，对随机1个击中的目标额外造成1次25%的对应属性欢愉伤害，本次攻击若消耗战技点，则额外触发1次【大吉大利】效果。
触发【大吉大利】效果时若攻击者欢愉度低于爻光，则该次欢愉伤害使用爻光欢愉度来计算。
触发【大吉大利】效果不视为1次攻击。</x:v>
      </x:c>
      <x:c r="F5065" s="6" t="n">
        <x:v>0</x:v>
      </x:c>
      <x:c r="G5065" s="6" t="n">
        <x:v>0</x:v>
      </x:c>
      <x:c r="H5065" s="6" t="n">
        <x:v>0</x:v>
      </x:c>
      <x:c r="I5065" s="6" t="n">
        <x:v>0</x:v>
      </x:c>
      <x:c r="J5065" s="6" t="str">
        <x:v>[0.25]</x:v>
      </x:c>
      <x:c r="K5065" s="7" t="str">
        <x:v>无首段伤害倍率，请覆盖或设为辅助技能</x:v>
      </x:c>
      <x:c r="L5065" s="6" t="str">
        <x:v>https://raw.githubusercontent.com/Mar-7th/StarRailRes/dbe8cdfcfb0bf657b9fe1cf92d5537f118ccb487/index_new/cn/character_skills.json</x:v>
      </x:c>
    </x:row>
    <x:row r="5066" ht="20" customHeight="1">
      <x:c r="A5066" s="6" t="str">
        <x:v>150206_1</x:v>
      </x:c>
      <x:c r="B5066" s="6" t="str">
        <x:v>150206</x:v>
      </x:c>
      <x:c r="C5066" s="6" t="n">
        <x:v>1</x:v>
      </x:c>
      <x:c r="D5066" s="6" t="str">
        <x:v>雀翎鸣镝，过招有喜</x:v>
      </x:c>
      <x:c r="E5066" s="7" t="str">
        <x:v>攻击敌人，进入战斗后削弱敌方目标对应属性韧性。</x:v>
      </x:c>
      <x:c r="F5066" s="6" t="n">
        <x:v>0</x:v>
      </x:c>
      <x:c r="G5066" s="6" t="n">
        <x:v>0</x:v>
      </x:c>
      <x:c r="H5066" s="6" t="n">
        <x:v>0</x:v>
      </x:c>
      <x:c r="I5066" s="6" t="n">
        <x:v>0</x:v>
      </x:c>
      <x:c r="J5066" s="6" t="str">
        <x:v>[]</x:v>
      </x:c>
      <x:c r="K5066" s="7" t="str">
        <x:v>缺少结构化参数，必须覆盖</x:v>
      </x:c>
      <x:c r="L5066" s="6" t="str">
        <x:v>https://raw.githubusercontent.com/Mar-7th/StarRailRes/dbe8cdfcfb0bf657b9fe1cf92d5537f118ccb487/index_new/cn/character_skills.json</x:v>
      </x:c>
    </x:row>
    <x:row r="5067" ht="38" customHeight="1">
      <x:c r="A5067" s="6" t="str">
        <x:v>150207_1</x:v>
      </x:c>
      <x:c r="B5067" s="6" t="str">
        <x:v>150207</x:v>
      </x:c>
      <x:c r="C5067" s="6" t="n">
        <x:v>1</x:v>
      </x:c>
      <x:c r="D5067" s="6" t="str">
        <x:v>浮光过隙，百无禁忌</x:v>
      </x:c>
      <x:c r="E5067" s="7" t="str">
        <x:v>使用秘技后，使下一次战斗开始时自动触发1次战技，此次触发不消耗战技点。爻光在队伍中时，击碎可破坏物时立刻获得「红包」，每个地球周内最多获得8个。</x:v>
      </x:c>
      <x:c r="F5067" s="6" t="n">
        <x:v>0</x:v>
      </x:c>
      <x:c r="G5067" s="6" t="n">
        <x:v>0</x:v>
      </x:c>
      <x:c r="H5067" s="6" t="n">
        <x:v>0</x:v>
      </x:c>
      <x:c r="I5067" s="6" t="n">
        <x:v>0</x:v>
      </x:c>
      <x:c r="J5067" s="6" t="str">
        <x:v>[8]</x:v>
      </x:c>
      <x:c r="K5067" s="7" t="str">
        <x:v>无首段伤害倍率，请覆盖或设为辅助技能</x:v>
      </x:c>
      <x:c r="L5067" s="6" t="str">
        <x:v>https://raw.githubusercontent.com/Mar-7th/StarRailRes/dbe8cdfcfb0bf657b9fe1cf92d5537f118ccb487/index_new/cn/character_skills.json</x:v>
      </x:c>
    </x:row>
    <x:row r="5068" ht="53" customHeight="1">
      <x:c r="A5068" s="6" t="str">
        <x:v>150220_1</x:v>
      </x:c>
      <x:c r="B5068" s="6" t="str">
        <x:v>150220</x:v>
      </x:c>
      <x:c r="C5068" s="6" t="n">
        <x:v>1</x:v>
      </x:c>
      <x:c r="D5068" s="6" t="str">
        <x:v>赠君一卦，火树银花</x:v>
      </x:c>
      <x:c r="E5068" s="7" t="str">
        <x:v>使敌方全体陷入【凶星低语】状态，持续3回合。【凶星低语】状态下的敌方目标受到的伤害提高16%。对敌方全体造成50%的物理属性欢愉伤害，随后对敌方随机单体造成5次10%的物理属性欢愉伤害。</x:v>
      </x:c>
      <x:c r="F5068" s="6" t="n">
        <x:v>0</x:v>
      </x:c>
      <x:c r="G5068" s="6" t="n">
        <x:v>0</x:v>
      </x:c>
      <x:c r="H5068" s="6" t="n">
        <x:v>0</x:v>
      </x:c>
      <x:c r="I5068" s="6" t="n">
        <x:v>0</x:v>
      </x:c>
      <x:c r="J5068" s="6" t="str">
        <x:v>[1, 0.5, 0.16, 3, 5, 0.1]</x:v>
      </x:c>
      <x:c r="K5068" s="7" t="str">
        <x:v>无首段伤害倍率，请覆盖或设为辅助技能</x:v>
      </x:c>
      <x:c r="L5068" s="6" t="str">
        <x:v>https://raw.githubusercontent.com/Mar-7th/StarRailRes/dbe8cdfcfb0bf657b9fe1cf92d5537f118ccb487/index_new/cn/character_skills.json</x:v>
      </x:c>
    </x:row>
    <x:row r="5069" ht="53" customHeight="1">
      <x:c r="A5069" s="6" t="str">
        <x:v>150220_2</x:v>
      </x:c>
      <x:c r="B5069" s="6" t="str">
        <x:v>150220</x:v>
      </x:c>
      <x:c r="C5069" s="6" t="n">
        <x:v>2</x:v>
      </x:c>
      <x:c r="D5069" s="6" t="str">
        <x:v>赠君一卦，火树银花</x:v>
      </x:c>
      <x:c r="E5069" s="7" t="str">
        <x:v>使敌方全体陷入【凶星低语】状态，持续3回合。【凶星低语】状态下的敌方目标受到的伤害提高16%。对敌方全体造成55%的物理属性欢愉伤害，随后对敌方随机单体造成5次11%的物理属性欢愉伤害。</x:v>
      </x:c>
      <x:c r="F5069" s="6" t="n">
        <x:v>0</x:v>
      </x:c>
      <x:c r="G5069" s="6" t="n">
        <x:v>0</x:v>
      </x:c>
      <x:c r="H5069" s="6" t="n">
        <x:v>0</x:v>
      </x:c>
      <x:c r="I5069" s="6" t="n">
        <x:v>0</x:v>
      </x:c>
      <x:c r="J5069" s="6" t="str">
        <x:v>[1, 0.55, 0.16, 3, 5, 0.11]</x:v>
      </x:c>
      <x:c r="K5069" s="7" t="str">
        <x:v>无首段伤害倍率，请覆盖或设为辅助技能</x:v>
      </x:c>
      <x:c r="L5069" s="6" t="str">
        <x:v>https://raw.githubusercontent.com/Mar-7th/StarRailRes/dbe8cdfcfb0bf657b9fe1cf92d5537f118ccb487/index_new/cn/character_skills.json</x:v>
      </x:c>
    </x:row>
    <x:row r="5070" ht="53" customHeight="1">
      <x:c r="A5070" s="6" t="str">
        <x:v>150220_3</x:v>
      </x:c>
      <x:c r="B5070" s="6" t="str">
        <x:v>150220</x:v>
      </x:c>
      <x:c r="C5070" s="6" t="n">
        <x:v>3</x:v>
      </x:c>
      <x:c r="D5070" s="6" t="str">
        <x:v>赠君一卦，火树银花</x:v>
      </x:c>
      <x:c r="E5070" s="7" t="str">
        <x:v>使敌方全体陷入【凶星低语】状态，持续3回合。【凶星低语】状态下的敌方目标受到的伤害提高16%。对敌方全体造成60%的物理属性欢愉伤害，随后对敌方随机单体造成5次12%的物理属性欢愉伤害。</x:v>
      </x:c>
      <x:c r="F5070" s="6" t="n">
        <x:v>0</x:v>
      </x:c>
      <x:c r="G5070" s="6" t="n">
        <x:v>0</x:v>
      </x:c>
      <x:c r="H5070" s="6" t="n">
        <x:v>0</x:v>
      </x:c>
      <x:c r="I5070" s="6" t="n">
        <x:v>0</x:v>
      </x:c>
      <x:c r="J5070" s="6" t="str">
        <x:v>[1, 0.6, 0.16, 3, 5, 0.12]</x:v>
      </x:c>
      <x:c r="K5070" s="7" t="str">
        <x:v>无首段伤害倍率，请覆盖或设为辅助技能</x:v>
      </x:c>
      <x:c r="L5070" s="6" t="str">
        <x:v>https://raw.githubusercontent.com/Mar-7th/StarRailRes/dbe8cdfcfb0bf657b9fe1cf92d5537f118ccb487/index_new/cn/character_skills.json</x:v>
      </x:c>
    </x:row>
    <x:row r="5071" ht="53" customHeight="1">
      <x:c r="A5071" s="6" t="str">
        <x:v>150220_4</x:v>
      </x:c>
      <x:c r="B5071" s="6" t="str">
        <x:v>150220</x:v>
      </x:c>
      <x:c r="C5071" s="6" t="n">
        <x:v>4</x:v>
      </x:c>
      <x:c r="D5071" s="6" t="str">
        <x:v>赠君一卦，火树银花</x:v>
      </x:c>
      <x:c r="E5071" s="7" t="str">
        <x:v>使敌方全体陷入【凶星低语】状态，持续3回合。【凶星低语】状态下的敌方目标受到的伤害提高16%。对敌方全体造成65%的物理属性欢愉伤害，随后对敌方随机单体造成5次13%的物理属性欢愉伤害。</x:v>
      </x:c>
      <x:c r="F5071" s="6" t="n">
        <x:v>0</x:v>
      </x:c>
      <x:c r="G5071" s="6" t="n">
        <x:v>0</x:v>
      </x:c>
      <x:c r="H5071" s="6" t="n">
        <x:v>0</x:v>
      </x:c>
      <x:c r="I5071" s="6" t="n">
        <x:v>0</x:v>
      </x:c>
      <x:c r="J5071" s="6" t="str">
        <x:v>[1, 0.65, 0.16, 3, 5, 0.13]</x:v>
      </x:c>
      <x:c r="K5071" s="7" t="str">
        <x:v>无首段伤害倍率，请覆盖或设为辅助技能</x:v>
      </x:c>
      <x:c r="L5071" s="6" t="str">
        <x:v>https://raw.githubusercontent.com/Mar-7th/StarRailRes/dbe8cdfcfb0bf657b9fe1cf92d5537f118ccb487/index_new/cn/character_skills.json</x:v>
      </x:c>
    </x:row>
    <x:row r="5072" ht="53" customHeight="1">
      <x:c r="A5072" s="6" t="str">
        <x:v>150220_5</x:v>
      </x:c>
      <x:c r="B5072" s="6" t="str">
        <x:v>150220</x:v>
      </x:c>
      <x:c r="C5072" s="6" t="n">
        <x:v>5</x:v>
      </x:c>
      <x:c r="D5072" s="6" t="str">
        <x:v>赠君一卦，火树银花</x:v>
      </x:c>
      <x:c r="E5072" s="7" t="str">
        <x:v>使敌方全体陷入【凶星低语】状态，持续3回合。【凶星低语】状态下的敌方目标受到的伤害提高16%。对敌方全体造成70%的物理属性欢愉伤害，随后对敌方随机单体造成5次14%的物理属性欢愉伤害。</x:v>
      </x:c>
      <x:c r="F5072" s="6" t="n">
        <x:v>0</x:v>
      </x:c>
      <x:c r="G5072" s="6" t="n">
        <x:v>0</x:v>
      </x:c>
      <x:c r="H5072" s="6" t="n">
        <x:v>0</x:v>
      </x:c>
      <x:c r="I5072" s="6" t="n">
        <x:v>0</x:v>
      </x:c>
      <x:c r="J5072" s="6" t="str">
        <x:v>[1, 0.7, 0.16, 3, 5, 0.14]</x:v>
      </x:c>
      <x:c r="K5072" s="7" t="str">
        <x:v>无首段伤害倍率，请覆盖或设为辅助技能</x:v>
      </x:c>
      <x:c r="L5072" s="6" t="str">
        <x:v>https://raw.githubusercontent.com/Mar-7th/StarRailRes/dbe8cdfcfb0bf657b9fe1cf92d5537f118ccb487/index_new/cn/character_skills.json</x:v>
      </x:c>
    </x:row>
    <x:row r="5073" ht="53" customHeight="1">
      <x:c r="A5073" s="6" t="str">
        <x:v>150220_6</x:v>
      </x:c>
      <x:c r="B5073" s="6" t="str">
        <x:v>150220</x:v>
      </x:c>
      <x:c r="C5073" s="6" t="n">
        <x:v>6</x:v>
      </x:c>
      <x:c r="D5073" s="6" t="str">
        <x:v>赠君一卦，火树银花</x:v>
      </x:c>
      <x:c r="E5073" s="7" t="str">
        <x:v>使敌方全体陷入【凶星低语】状态，持续3回合。【凶星低语】状态下的敌方目标受到的伤害提高16%。对敌方全体造成75%的物理属性欢愉伤害，随后对敌方随机单体造成5次15%的物理属性欢愉伤害。</x:v>
      </x:c>
      <x:c r="F5073" s="6" t="n">
        <x:v>0</x:v>
      </x:c>
      <x:c r="G5073" s="6" t="n">
        <x:v>0</x:v>
      </x:c>
      <x:c r="H5073" s="6" t="n">
        <x:v>0</x:v>
      </x:c>
      <x:c r="I5073" s="6" t="n">
        <x:v>0</x:v>
      </x:c>
      <x:c r="J5073" s="6" t="str">
        <x:v>[1, 0.75, 0.16, 3, 5, 0.15]</x:v>
      </x:c>
      <x:c r="K5073" s="7" t="str">
        <x:v>无首段伤害倍率，请覆盖或设为辅助技能</x:v>
      </x:c>
      <x:c r="L5073" s="6" t="str">
        <x:v>https://raw.githubusercontent.com/Mar-7th/StarRailRes/dbe8cdfcfb0bf657b9fe1cf92d5537f118ccb487/index_new/cn/character_skills.json</x:v>
      </x:c>
    </x:row>
    <x:row r="5074" ht="53" customHeight="1">
      <x:c r="A5074" s="6" t="str">
        <x:v>150220_7</x:v>
      </x:c>
      <x:c r="B5074" s="6" t="str">
        <x:v>150220</x:v>
      </x:c>
      <x:c r="C5074" s="6" t="n">
        <x:v>7</x:v>
      </x:c>
      <x:c r="D5074" s="6" t="str">
        <x:v>赠君一卦，火树银花</x:v>
      </x:c>
      <x:c r="E5074" s="7" t="str">
        <x:v>使敌方全体陷入【凶星低语】状态，持续3回合。【凶星低语】状态下的敌方目标受到的伤害提高16%。对敌方全体造成81.25%的物理属性欢愉伤害，随后对敌方随机单体造成5次16.25%的物理属性欢愉伤害。</x:v>
      </x:c>
      <x:c r="F5074" s="6" t="n">
        <x:v>0</x:v>
      </x:c>
      <x:c r="G5074" s="6" t="n">
        <x:v>0</x:v>
      </x:c>
      <x:c r="H5074" s="6" t="n">
        <x:v>0</x:v>
      </x:c>
      <x:c r="I5074" s="6" t="n">
        <x:v>0</x:v>
      </x:c>
      <x:c r="J5074" s="6" t="str">
        <x:v>[1, 0.8125, 0.16, 3, 5, 0.1625]</x:v>
      </x:c>
      <x:c r="K5074" s="7" t="str">
        <x:v>无首段伤害倍率，请覆盖或设为辅助技能</x:v>
      </x:c>
      <x:c r="L5074" s="6" t="str">
        <x:v>https://raw.githubusercontent.com/Mar-7th/StarRailRes/dbe8cdfcfb0bf657b9fe1cf92d5537f118ccb487/index_new/cn/character_skills.json</x:v>
      </x:c>
    </x:row>
    <x:row r="5075" ht="53" customHeight="1">
      <x:c r="A5075" s="6" t="str">
        <x:v>150220_8</x:v>
      </x:c>
      <x:c r="B5075" s="6" t="str">
        <x:v>150220</x:v>
      </x:c>
      <x:c r="C5075" s="6" t="n">
        <x:v>8</x:v>
      </x:c>
      <x:c r="D5075" s="6" t="str">
        <x:v>赠君一卦，火树银花</x:v>
      </x:c>
      <x:c r="E5075" s="7" t="str">
        <x:v>使敌方全体陷入【凶星低语】状态，持续3回合。【凶星低语】状态下的敌方目标受到的伤害提高16%。对敌方全体造成87.5%的物理属性欢愉伤害，随后对敌方随机单体造成5次17.5%的物理属性欢愉伤害。</x:v>
      </x:c>
      <x:c r="F5075" s="6" t="n">
        <x:v>0</x:v>
      </x:c>
      <x:c r="G5075" s="6" t="n">
        <x:v>0</x:v>
      </x:c>
      <x:c r="H5075" s="6" t="n">
        <x:v>0</x:v>
      </x:c>
      <x:c r="I5075" s="6" t="n">
        <x:v>0</x:v>
      </x:c>
      <x:c r="J5075" s="6" t="str">
        <x:v>[1, 0.875, 0.16, 3, 5, 0.175]</x:v>
      </x:c>
      <x:c r="K5075" s="7" t="str">
        <x:v>无首段伤害倍率，请覆盖或设为辅助技能</x:v>
      </x:c>
      <x:c r="L5075" s="6" t="str">
        <x:v>https://raw.githubusercontent.com/Mar-7th/StarRailRes/dbe8cdfcfb0bf657b9fe1cf92d5537f118ccb487/index_new/cn/character_skills.json</x:v>
      </x:c>
    </x:row>
    <x:row r="5076" ht="53" customHeight="1">
      <x:c r="A5076" s="6" t="str">
        <x:v>150220_9</x:v>
      </x:c>
      <x:c r="B5076" s="6" t="str">
        <x:v>150220</x:v>
      </x:c>
      <x:c r="C5076" s="6" t="n">
        <x:v>9</x:v>
      </x:c>
      <x:c r="D5076" s="6" t="str">
        <x:v>赠君一卦，火树银花</x:v>
      </x:c>
      <x:c r="E5076" s="7" t="str">
        <x:v>使敌方全体陷入【凶星低语】状态，持续3回合。【凶星低语】状态下的敌方目标受到的伤害提高16%。对敌方全体造成93.75%的物理属性欢愉伤害，随后对敌方随机单体造成5次18.75%的物理属性欢愉伤害。</x:v>
      </x:c>
      <x:c r="F5076" s="6" t="n">
        <x:v>0</x:v>
      </x:c>
      <x:c r="G5076" s="6" t="n">
        <x:v>0</x:v>
      </x:c>
      <x:c r="H5076" s="6" t="n">
        <x:v>0</x:v>
      </x:c>
      <x:c r="I5076" s="6" t="n">
        <x:v>0</x:v>
      </x:c>
      <x:c r="J5076" s="6" t="str">
        <x:v>[1, 0.9375, 0.16, 3, 5, 0.1875]</x:v>
      </x:c>
      <x:c r="K5076" s="7" t="str">
        <x:v>无首段伤害倍率，请覆盖或设为辅助技能</x:v>
      </x:c>
      <x:c r="L5076" s="6" t="str">
        <x:v>https://raw.githubusercontent.com/Mar-7th/StarRailRes/dbe8cdfcfb0bf657b9fe1cf92d5537f118ccb487/index_new/cn/character_skills.json</x:v>
      </x:c>
    </x:row>
    <x:row r="5077" ht="53" customHeight="1">
      <x:c r="A5077" s="6" t="str">
        <x:v>150220_10</x:v>
      </x:c>
      <x:c r="B5077" s="6" t="str">
        <x:v>150220</x:v>
      </x:c>
      <x:c r="C5077" s="6" t="n">
        <x:v>10</x:v>
      </x:c>
      <x:c r="D5077" s="6" t="str">
        <x:v>赠君一卦，火树银花</x:v>
      </x:c>
      <x:c r="E5077" s="7" t="str">
        <x:v>使敌方全体陷入【凶星低语】状态，持续3回合。【凶星低语】状态下的敌方目标受到的伤害提高16%。对敌方全体造成100%的物理属性欢愉伤害，随后对敌方随机单体造成5次20%的物理属性欢愉伤害。</x:v>
      </x:c>
      <x:c r="F5077" s="6" t="n">
        <x:v>0</x:v>
      </x:c>
      <x:c r="G5077" s="6" t="n">
        <x:v>0</x:v>
      </x:c>
      <x:c r="H5077" s="6" t="n">
        <x:v>0</x:v>
      </x:c>
      <x:c r="I5077" s="6" t="n">
        <x:v>0</x:v>
      </x:c>
      <x:c r="J5077" s="6" t="str">
        <x:v>[1, 1, 0.16, 3, 5, 0.2]</x:v>
      </x:c>
      <x:c r="K5077" s="7" t="str">
        <x:v>无首段伤害倍率，请覆盖或设为辅助技能</x:v>
      </x:c>
      <x:c r="L5077" s="6" t="str">
        <x:v>https://raw.githubusercontent.com/Mar-7th/StarRailRes/dbe8cdfcfb0bf657b9fe1cf92d5537f118ccb487/index_new/cn/character_skills.json</x:v>
      </x:c>
    </x:row>
    <x:row r="5078" ht="53" customHeight="1">
      <x:c r="A5078" s="6" t="str">
        <x:v>150220_11</x:v>
      </x:c>
      <x:c r="B5078" s="6" t="str">
        <x:v>150220</x:v>
      </x:c>
      <x:c r="C5078" s="6" t="n">
        <x:v>11</x:v>
      </x:c>
      <x:c r="D5078" s="6" t="str">
        <x:v>赠君一卦，火树银花</x:v>
      </x:c>
      <x:c r="E5078" s="7" t="str">
        <x:v>使敌方全体陷入【凶星低语】状态，持续3回合。【凶星低语】状态下的敌方目标受到的伤害提高16%。对敌方全体造成105%的物理属性欢愉伤害，随后对敌方随机单体造成5次21%的物理属性欢愉伤害。</x:v>
      </x:c>
      <x:c r="F5078" s="6" t="n">
        <x:v>0</x:v>
      </x:c>
      <x:c r="G5078" s="6" t="n">
        <x:v>0</x:v>
      </x:c>
      <x:c r="H5078" s="6" t="n">
        <x:v>0</x:v>
      </x:c>
      <x:c r="I5078" s="6" t="n">
        <x:v>0</x:v>
      </x:c>
      <x:c r="J5078" s="6" t="str">
        <x:v>[1, 1.05, 0.16, 3, 5, 0.21]</x:v>
      </x:c>
      <x:c r="K5078" s="7" t="str">
        <x:v>无首段伤害倍率，请覆盖或设为辅助技能</x:v>
      </x:c>
      <x:c r="L5078" s="6" t="str">
        <x:v>https://raw.githubusercontent.com/Mar-7th/StarRailRes/dbe8cdfcfb0bf657b9fe1cf92d5537f118ccb487/index_new/cn/character_skills.json</x:v>
      </x:c>
    </x:row>
    <x:row r="5079" ht="53" customHeight="1">
      <x:c r="A5079" s="6" t="str">
        <x:v>150220_12</x:v>
      </x:c>
      <x:c r="B5079" s="6" t="str">
        <x:v>150220</x:v>
      </x:c>
      <x:c r="C5079" s="6" t="n">
        <x:v>12</x:v>
      </x:c>
      <x:c r="D5079" s="6" t="str">
        <x:v>赠君一卦，火树银花</x:v>
      </x:c>
      <x:c r="E5079" s="7" t="str">
        <x:v>使敌方全体陷入【凶星低语】状态，持续3回合。【凶星低语】状态下的敌方目标受到的伤害提高16%。对敌方全体造成110%的物理属性欢愉伤害，随后对敌方随机单体造成5次22%的物理属性欢愉伤害。</x:v>
      </x:c>
      <x:c r="F5079" s="6" t="n">
        <x:v>0</x:v>
      </x:c>
      <x:c r="G5079" s="6" t="n">
        <x:v>0</x:v>
      </x:c>
      <x:c r="H5079" s="6" t="n">
        <x:v>0</x:v>
      </x:c>
      <x:c r="I5079" s="6" t="n">
        <x:v>0</x:v>
      </x:c>
      <x:c r="J5079" s="6" t="str">
        <x:v>[1, 1.1, 0.16, 3, 5, 0.22]</x:v>
      </x:c>
      <x:c r="K5079" s="7" t="str">
        <x:v>无首段伤害倍率，请覆盖或设为辅助技能</x:v>
      </x:c>
      <x:c r="L5079" s="6" t="str">
        <x:v>https://raw.githubusercontent.com/Mar-7th/StarRailRes/dbe8cdfcfb0bf657b9fe1cf92d5537f118ccb487/index_new/cn/character_skills.json</x:v>
      </x:c>
    </x:row>
    <x:row r="5080" ht="53" customHeight="1">
      <x:c r="A5080" s="6" t="str">
        <x:v>150220_13</x:v>
      </x:c>
      <x:c r="B5080" s="6" t="str">
        <x:v>150220</x:v>
      </x:c>
      <x:c r="C5080" s="6" t="n">
        <x:v>13</x:v>
      </x:c>
      <x:c r="D5080" s="6" t="str">
        <x:v>赠君一卦，火树银花</x:v>
      </x:c>
      <x:c r="E5080" s="7" t="str">
        <x:v>使敌方全体陷入【凶星低语】状态，持续3回合。【凶星低语】状态下的敌方目标受到的伤害提高16%。对敌方全体造成115%的物理属性欢愉伤害，随后对敌方随机单体造成5次23%的物理属性欢愉伤害。</x:v>
      </x:c>
      <x:c r="F5080" s="6" t="n">
        <x:v>0</x:v>
      </x:c>
      <x:c r="G5080" s="6" t="n">
        <x:v>0</x:v>
      </x:c>
      <x:c r="H5080" s="6" t="n">
        <x:v>0</x:v>
      </x:c>
      <x:c r="I5080" s="6" t="n">
        <x:v>0</x:v>
      </x:c>
      <x:c r="J5080" s="6" t="str">
        <x:v>[1, 1.15, 0.16, 3, 5, 0.23]</x:v>
      </x:c>
      <x:c r="K5080" s="7" t="str">
        <x:v>无首段伤害倍率，请覆盖或设为辅助技能</x:v>
      </x:c>
      <x:c r="L5080" s="6" t="str">
        <x:v>https://raw.githubusercontent.com/Mar-7th/StarRailRes/dbe8cdfcfb0bf657b9fe1cf92d5537f118ccb487/index_new/cn/character_skills.json</x:v>
      </x:c>
    </x:row>
    <x:row r="5081" ht="53" customHeight="1">
      <x:c r="A5081" s="6" t="str">
        <x:v>150220_14</x:v>
      </x:c>
      <x:c r="B5081" s="6" t="str">
        <x:v>150220</x:v>
      </x:c>
      <x:c r="C5081" s="6" t="n">
        <x:v>14</x:v>
      </x:c>
      <x:c r="D5081" s="6" t="str">
        <x:v>赠君一卦，火树银花</x:v>
      </x:c>
      <x:c r="E5081" s="7" t="str">
        <x:v>使敌方全体陷入【凶星低语】状态，持续3回合。【凶星低语】状态下的敌方目标受到的伤害提高16%。对敌方全体造成120%的物理属性欢愉伤害，随后对敌方随机单体造成5次24%的物理属性欢愉伤害。</x:v>
      </x:c>
      <x:c r="F5081" s="6" t="n">
        <x:v>0</x:v>
      </x:c>
      <x:c r="G5081" s="6" t="n">
        <x:v>0</x:v>
      </x:c>
      <x:c r="H5081" s="6" t="n">
        <x:v>0</x:v>
      </x:c>
      <x:c r="I5081" s="6" t="n">
        <x:v>0</x:v>
      </x:c>
      <x:c r="J5081" s="6" t="str">
        <x:v>[1, 1.2, 0.16, 3, 5, 0.24]</x:v>
      </x:c>
      <x:c r="K5081" s="7" t="str">
        <x:v>无首段伤害倍率，请覆盖或设为辅助技能</x:v>
      </x:c>
      <x:c r="L5081" s="6" t="str">
        <x:v>https://raw.githubusercontent.com/Mar-7th/StarRailRes/dbe8cdfcfb0bf657b9fe1cf92d5537f118ccb487/index_new/cn/character_skills.json</x:v>
      </x:c>
    </x:row>
    <x:row r="5082" ht="53" customHeight="1">
      <x:c r="A5082" s="6" t="str">
        <x:v>150220_15</x:v>
      </x:c>
      <x:c r="B5082" s="6" t="str">
        <x:v>150220</x:v>
      </x:c>
      <x:c r="C5082" s="6" t="n">
        <x:v>15</x:v>
      </x:c>
      <x:c r="D5082" s="6" t="str">
        <x:v>赠君一卦，火树银花</x:v>
      </x:c>
      <x:c r="E5082" s="7" t="str">
        <x:v>使敌方全体陷入【凶星低语】状态，持续3回合。【凶星低语】状态下的敌方目标受到的伤害提高16%。对敌方全体造成125%的物理属性欢愉伤害，随后对敌方随机单体造成5次25%的物理属性欢愉伤害。</x:v>
      </x:c>
      <x:c r="F5082" s="6" t="n">
        <x:v>0</x:v>
      </x:c>
      <x:c r="G5082" s="6" t="n">
        <x:v>0</x:v>
      </x:c>
      <x:c r="H5082" s="6" t="n">
        <x:v>0</x:v>
      </x:c>
      <x:c r="I5082" s="6" t="n">
        <x:v>0</x:v>
      </x:c>
      <x:c r="J5082" s="6" t="str">
        <x:v>[1, 1.25, 0.16, 3, 5, 0.25]</x:v>
      </x:c>
      <x:c r="K5082" s="7" t="str">
        <x:v>无首段伤害倍率，请覆盖或设为辅助技能</x:v>
      </x:c>
      <x:c r="L5082" s="6" t="str">
        <x:v>https://raw.githubusercontent.com/Mar-7th/StarRailRes/dbe8cdfcfb0bf657b9fe1cf92d5537f118ccb487/index_new/cn/character_skills.json</x:v>
      </x:c>
    </x:row>
    <x:row r="5083" ht="20" customHeight="1">
      <x:c r="A5083" s="6" t="str">
        <x:v>150301_1</x:v>
      </x:c>
      <x:c r="B5083" s="6" t="str">
        <x:v>150301</x:v>
      </x:c>
      <x:c r="C5083" s="6" t="n">
        <x:v>1</x:v>
      </x:c>
      <x:c r="D5083" s="6" t="str">
        <x:v>行笔，临摹断水</x:v>
      </x:c>
      <x:c r="E5083" s="7" t="str">
        <x:v>对指定敌方单体造成等同于真珠45%防御力的冰属性伤害。</x:v>
      </x:c>
      <x:c r="F5083" s="6" t="n">
        <x:v>0</x:v>
      </x:c>
      <x:c r="G5083" s="6" t="n">
        <x:v>0</x:v>
      </x:c>
      <x:c r="H5083" s="6" t="n">
        <x:v>0.45</x:v>
      </x:c>
      <x:c r="I5083" s="6" t="n">
        <x:v>0</x:v>
      </x:c>
      <x:c r="J5083" s="6" t="str">
        <x:v>[0.45]</x:v>
      </x:c>
      <x:c r="K5083" s="7" t="str">
        <x:v>需确认条件及分段</x:v>
      </x:c>
      <x:c r="L5083" s="6" t="str">
        <x:v>https://raw.githubusercontent.com/Mar-7th/StarRailRes/dbe8cdfcfb0bf657b9fe1cf92d5537f118ccb487/index_new/cn/character_skills.json</x:v>
      </x:c>
    </x:row>
    <x:row r="5084" ht="20" customHeight="1">
      <x:c r="A5084" s="6" t="str">
        <x:v>150301_2</x:v>
      </x:c>
      <x:c r="B5084" s="6" t="str">
        <x:v>150301</x:v>
      </x:c>
      <x:c r="C5084" s="6" t="n">
        <x:v>2</x:v>
      </x:c>
      <x:c r="D5084" s="6" t="str">
        <x:v>行笔，临摹断水</x:v>
      </x:c>
      <x:c r="E5084" s="7" t="str">
        <x:v>对指定敌方单体造成等同于真珠54%防御力的冰属性伤害。</x:v>
      </x:c>
      <x:c r="F5084" s="6" t="n">
        <x:v>0</x:v>
      </x:c>
      <x:c r="G5084" s="6" t="n">
        <x:v>0</x:v>
      </x:c>
      <x:c r="H5084" s="6" t="n">
        <x:v>0.54</x:v>
      </x:c>
      <x:c r="I5084" s="6" t="n">
        <x:v>0</x:v>
      </x:c>
      <x:c r="J5084" s="6" t="str">
        <x:v>[0.54]</x:v>
      </x:c>
      <x:c r="K5084" s="7" t="str">
        <x:v>需确认条件及分段</x:v>
      </x:c>
      <x:c r="L5084" s="6" t="str">
        <x:v>https://raw.githubusercontent.com/Mar-7th/StarRailRes/dbe8cdfcfb0bf657b9fe1cf92d5537f118ccb487/index_new/cn/character_skills.json</x:v>
      </x:c>
    </x:row>
    <x:row r="5085" ht="20" customHeight="1">
      <x:c r="A5085" s="6" t="str">
        <x:v>150301_3</x:v>
      </x:c>
      <x:c r="B5085" s="6" t="str">
        <x:v>150301</x:v>
      </x:c>
      <x:c r="C5085" s="6" t="n">
        <x:v>3</x:v>
      </x:c>
      <x:c r="D5085" s="6" t="str">
        <x:v>行笔，临摹断水</x:v>
      </x:c>
      <x:c r="E5085" s="7" t="str">
        <x:v>对指定敌方单体造成等同于真珠63%防御力的冰属性伤害。</x:v>
      </x:c>
      <x:c r="F5085" s="6" t="n">
        <x:v>0</x:v>
      </x:c>
      <x:c r="G5085" s="6" t="n">
        <x:v>0</x:v>
      </x:c>
      <x:c r="H5085" s="6" t="n">
        <x:v>0.63</x:v>
      </x:c>
      <x:c r="I5085" s="6" t="n">
        <x:v>0</x:v>
      </x:c>
      <x:c r="J5085" s="6" t="str">
        <x:v>[0.63]</x:v>
      </x:c>
      <x:c r="K5085" s="7" t="str">
        <x:v>需确认条件及分段</x:v>
      </x:c>
      <x:c r="L5085" s="6" t="str">
        <x:v>https://raw.githubusercontent.com/Mar-7th/StarRailRes/dbe8cdfcfb0bf657b9fe1cf92d5537f118ccb487/index_new/cn/character_skills.json</x:v>
      </x:c>
    </x:row>
    <x:row r="5086" ht="20" customHeight="1">
      <x:c r="A5086" s="6" t="str">
        <x:v>150301_4</x:v>
      </x:c>
      <x:c r="B5086" s="6" t="str">
        <x:v>150301</x:v>
      </x:c>
      <x:c r="C5086" s="6" t="n">
        <x:v>4</x:v>
      </x:c>
      <x:c r="D5086" s="6" t="str">
        <x:v>行笔，临摹断水</x:v>
      </x:c>
      <x:c r="E5086" s="7" t="str">
        <x:v>对指定敌方单体造成等同于真珠72%防御力的冰属性伤害。</x:v>
      </x:c>
      <x:c r="F5086" s="6" t="n">
        <x:v>0</x:v>
      </x:c>
      <x:c r="G5086" s="6" t="n">
        <x:v>0</x:v>
      </x:c>
      <x:c r="H5086" s="6" t="n">
        <x:v>0.72</x:v>
      </x:c>
      <x:c r="I5086" s="6" t="n">
        <x:v>0</x:v>
      </x:c>
      <x:c r="J5086" s="6" t="str">
        <x:v>[0.72]</x:v>
      </x:c>
      <x:c r="K5086" s="7" t="str">
        <x:v>需确认条件及分段</x:v>
      </x:c>
      <x:c r="L5086" s="6" t="str">
        <x:v>https://raw.githubusercontent.com/Mar-7th/StarRailRes/dbe8cdfcfb0bf657b9fe1cf92d5537f118ccb487/index_new/cn/character_skills.json</x:v>
      </x:c>
    </x:row>
    <x:row r="5087" ht="20" customHeight="1">
      <x:c r="A5087" s="6" t="str">
        <x:v>150301_5</x:v>
      </x:c>
      <x:c r="B5087" s="6" t="str">
        <x:v>150301</x:v>
      </x:c>
      <x:c r="C5087" s="6" t="n">
        <x:v>5</x:v>
      </x:c>
      <x:c r="D5087" s="6" t="str">
        <x:v>行笔，临摹断水</x:v>
      </x:c>
      <x:c r="E5087" s="7" t="str">
        <x:v>对指定敌方单体造成等同于真珠81%防御力的冰属性伤害。</x:v>
      </x:c>
      <x:c r="F5087" s="6" t="n">
        <x:v>0</x:v>
      </x:c>
      <x:c r="G5087" s="6" t="n">
        <x:v>0</x:v>
      </x:c>
      <x:c r="H5087" s="6" t="n">
        <x:v>0.81</x:v>
      </x:c>
      <x:c r="I5087" s="6" t="n">
        <x:v>0</x:v>
      </x:c>
      <x:c r="J5087" s="6" t="str">
        <x:v>[0.81]</x:v>
      </x:c>
      <x:c r="K5087" s="7" t="str">
        <x:v>需确认条件及分段</x:v>
      </x:c>
      <x:c r="L5087" s="6" t="str">
        <x:v>https://raw.githubusercontent.com/Mar-7th/StarRailRes/dbe8cdfcfb0bf657b9fe1cf92d5537f118ccb487/index_new/cn/character_skills.json</x:v>
      </x:c>
    </x:row>
    <x:row r="5088" ht="20" customHeight="1">
      <x:c r="A5088" s="6" t="str">
        <x:v>150301_6</x:v>
      </x:c>
      <x:c r="B5088" s="6" t="str">
        <x:v>150301</x:v>
      </x:c>
      <x:c r="C5088" s="6" t="n">
        <x:v>6</x:v>
      </x:c>
      <x:c r="D5088" s="6" t="str">
        <x:v>行笔，临摹断水</x:v>
      </x:c>
      <x:c r="E5088" s="7" t="str">
        <x:v>对指定敌方单体造成等同于真珠90%防御力的冰属性伤害。</x:v>
      </x:c>
      <x:c r="F5088" s="6" t="n">
        <x:v>0</x:v>
      </x:c>
      <x:c r="G5088" s="6" t="n">
        <x:v>0</x:v>
      </x:c>
      <x:c r="H5088" s="6" t="n">
        <x:v>0.9</x:v>
      </x:c>
      <x:c r="I5088" s="6" t="n">
        <x:v>0</x:v>
      </x:c>
      <x:c r="J5088" s="6" t="str">
        <x:v>[0.9]</x:v>
      </x:c>
      <x:c r="K5088" s="7" t="str">
        <x:v>需确认条件及分段</x:v>
      </x:c>
      <x:c r="L5088" s="6" t="str">
        <x:v>https://raw.githubusercontent.com/Mar-7th/StarRailRes/dbe8cdfcfb0bf657b9fe1cf92d5537f118ccb487/index_new/cn/character_skills.json</x:v>
      </x:c>
    </x:row>
    <x:row r="5089" ht="20" customHeight="1">
      <x:c r="A5089" s="6" t="str">
        <x:v>150301_7</x:v>
      </x:c>
      <x:c r="B5089" s="6" t="str">
        <x:v>150301</x:v>
      </x:c>
      <x:c r="C5089" s="6" t="n">
        <x:v>7</x:v>
      </x:c>
      <x:c r="D5089" s="6" t="str">
        <x:v>行笔，临摹断水</x:v>
      </x:c>
      <x:c r="E5089" s="7" t="str">
        <x:v>对指定敌方单体造成等同于真珠99%防御力的冰属性伤害。</x:v>
      </x:c>
      <x:c r="F5089" s="6" t="n">
        <x:v>0</x:v>
      </x:c>
      <x:c r="G5089" s="6" t="n">
        <x:v>0</x:v>
      </x:c>
      <x:c r="H5089" s="6" t="n">
        <x:v>0.99</x:v>
      </x:c>
      <x:c r="I5089" s="6" t="n">
        <x:v>0</x:v>
      </x:c>
      <x:c r="J5089" s="6" t="str">
        <x:v>[0.99]</x:v>
      </x:c>
      <x:c r="K5089" s="7" t="str">
        <x:v>需确认条件及分段</x:v>
      </x:c>
      <x:c r="L5089" s="6" t="str">
        <x:v>https://raw.githubusercontent.com/Mar-7th/StarRailRes/dbe8cdfcfb0bf657b9fe1cf92d5537f118ccb487/index_new/cn/character_skills.json</x:v>
      </x:c>
    </x:row>
    <x:row r="5090" ht="20" customHeight="1">
      <x:c r="A5090" s="6" t="str">
        <x:v>150301_8</x:v>
      </x:c>
      <x:c r="B5090" s="6" t="str">
        <x:v>150301</x:v>
      </x:c>
      <x:c r="C5090" s="6" t="n">
        <x:v>8</x:v>
      </x:c>
      <x:c r="D5090" s="6" t="str">
        <x:v>行笔，临摹断水</x:v>
      </x:c>
      <x:c r="E5090" s="7" t="str">
        <x:v>对指定敌方单体造成等同于真珠108%防御力的冰属性伤害。</x:v>
      </x:c>
      <x:c r="F5090" s="6" t="n">
        <x:v>0</x:v>
      </x:c>
      <x:c r="G5090" s="6" t="n">
        <x:v>0</x:v>
      </x:c>
      <x:c r="H5090" s="6" t="n">
        <x:v>1.08</x:v>
      </x:c>
      <x:c r="I5090" s="6" t="n">
        <x:v>0</x:v>
      </x:c>
      <x:c r="J5090" s="6" t="str">
        <x:v>[1.08]</x:v>
      </x:c>
      <x:c r="K5090" s="7" t="str">
        <x:v>需确认条件及分段</x:v>
      </x:c>
      <x:c r="L5090" s="6" t="str">
        <x:v>https://raw.githubusercontent.com/Mar-7th/StarRailRes/dbe8cdfcfb0bf657b9fe1cf92d5537f118ccb487/index_new/cn/character_skills.json</x:v>
      </x:c>
    </x:row>
    <x:row r="5091" ht="20" customHeight="1">
      <x:c r="A5091" s="6" t="str">
        <x:v>150301_9</x:v>
      </x:c>
      <x:c r="B5091" s="6" t="str">
        <x:v>150301</x:v>
      </x:c>
      <x:c r="C5091" s="6" t="n">
        <x:v>9</x:v>
      </x:c>
      <x:c r="D5091" s="6" t="str">
        <x:v>行笔，临摹断水</x:v>
      </x:c>
      <x:c r="E5091" s="7" t="str">
        <x:v>对指定敌方单体造成等同于真珠117%防御力的冰属性伤害。</x:v>
      </x:c>
      <x:c r="F5091" s="6" t="n">
        <x:v>0</x:v>
      </x:c>
      <x:c r="G5091" s="6" t="n">
        <x:v>0</x:v>
      </x:c>
      <x:c r="H5091" s="6" t="n">
        <x:v>1.17</x:v>
      </x:c>
      <x:c r="I5091" s="6" t="n">
        <x:v>0</x:v>
      </x:c>
      <x:c r="J5091" s="6" t="str">
        <x:v>[1.17]</x:v>
      </x:c>
      <x:c r="K5091" s="7" t="str">
        <x:v>需确认条件及分段</x:v>
      </x:c>
      <x:c r="L5091" s="6" t="str">
        <x:v>https://raw.githubusercontent.com/Mar-7th/StarRailRes/dbe8cdfcfb0bf657b9fe1cf92d5537f118ccb487/index_new/cn/character_skills.json</x:v>
      </x:c>
    </x:row>
    <x:row r="5092" ht="20" customHeight="1">
      <x:c r="A5092" s="6" t="str">
        <x:v>150301_10</x:v>
      </x:c>
      <x:c r="B5092" s="6" t="str">
        <x:v>150301</x:v>
      </x:c>
      <x:c r="C5092" s="6" t="n">
        <x:v>10</x:v>
      </x:c>
      <x:c r="D5092" s="6" t="str">
        <x:v>行笔，临摹断水</x:v>
      </x:c>
      <x:c r="E5092" s="7" t="str">
        <x:v>对指定敌方单体造成等同于真珠126%防御力的冰属性伤害。</x:v>
      </x:c>
      <x:c r="F5092" s="6" t="n">
        <x:v>0</x:v>
      </x:c>
      <x:c r="G5092" s="6" t="n">
        <x:v>0</x:v>
      </x:c>
      <x:c r="H5092" s="6" t="n">
        <x:v>1.26</x:v>
      </x:c>
      <x:c r="I5092" s="6" t="n">
        <x:v>0</x:v>
      </x:c>
      <x:c r="J5092" s="6" t="str">
        <x:v>[1.26]</x:v>
      </x:c>
      <x:c r="K5092" s="7" t="str">
        <x:v>需确认条件及分段</x:v>
      </x:c>
      <x:c r="L5092" s="6" t="str">
        <x:v>https://raw.githubusercontent.com/Mar-7th/StarRailRes/dbe8cdfcfb0bf657b9fe1cf92d5537f118ccb487/index_new/cn/character_skills.json</x:v>
      </x:c>
    </x:row>
    <x:row r="5093" ht="38" customHeight="1">
      <x:c r="A5093" s="6" t="str">
        <x:v>150302_1</x:v>
      </x:c>
      <x:c r="B5093" s="6" t="str">
        <x:v>150302</x:v>
      </x:c>
      <x:c r="C5093" s="6" t="n">
        <x:v>1</x:v>
      </x:c>
      <x:c r="D5093" s="6" t="str">
        <x:v>补缀生命的柔光</x:v>
      </x:c>
      <x:c r="E5093" s="7" t="str">
        <x:v>获得15点【好活当赏】，为我方全体目标回复等同于真珠6%防御力+120的生命值，额外为当前生命值百分比最低的我方目标回复等同于真珠6%防御力+120的生命值。</x:v>
      </x:c>
      <x:c r="F5093" s="6" t="n">
        <x:v>0</x:v>
      </x:c>
      <x:c r="G5093" s="6" t="n">
        <x:v>0</x:v>
      </x:c>
      <x:c r="H5093" s="6" t="n">
        <x:v>0</x:v>
      </x:c>
      <x:c r="I5093" s="6" t="n">
        <x:v>0</x:v>
      </x:c>
      <x:c r="J5093" s="6" t="str">
        <x:v>[15, 0.06, 120]</x:v>
      </x:c>
      <x:c r="K5093" s="7" t="str">
        <x:v>无首段伤害倍率，请覆盖或设为辅助技能</x:v>
      </x:c>
      <x:c r="L5093" s="6" t="str">
        <x:v>https://raw.githubusercontent.com/Mar-7th/StarRailRes/dbe8cdfcfb0bf657b9fe1cf92d5537f118ccb487/index_new/cn/character_skills.json</x:v>
      </x:c>
    </x:row>
    <x:row r="5094" ht="38" customHeight="1">
      <x:c r="A5094" s="6" t="str">
        <x:v>150302_2</x:v>
      </x:c>
      <x:c r="B5094" s="6" t="str">
        <x:v>150302</x:v>
      </x:c>
      <x:c r="C5094" s="6" t="n">
        <x:v>2</x:v>
      </x:c>
      <x:c r="D5094" s="6" t="str">
        <x:v>补缀生命的柔光</x:v>
      </x:c>
      <x:c r="E5094" s="7" t="str">
        <x:v>获得15点【好活当赏】，为我方全体目标回复等同于真珠6.6%防御力+132的生命值，额外为当前生命值百分比最低的我方目标回复等同于真珠6.6%防御力+132的生命值。</x:v>
      </x:c>
      <x:c r="F5094" s="6" t="n">
        <x:v>0</x:v>
      </x:c>
      <x:c r="G5094" s="6" t="n">
        <x:v>0</x:v>
      </x:c>
      <x:c r="H5094" s="6" t="n">
        <x:v>0</x:v>
      </x:c>
      <x:c r="I5094" s="6" t="n">
        <x:v>0</x:v>
      </x:c>
      <x:c r="J5094" s="6" t="str">
        <x:v>[15, 0.066, 132]</x:v>
      </x:c>
      <x:c r="K5094" s="7" t="str">
        <x:v>无首段伤害倍率，请覆盖或设为辅助技能</x:v>
      </x:c>
      <x:c r="L5094" s="6" t="str">
        <x:v>https://raw.githubusercontent.com/Mar-7th/StarRailRes/dbe8cdfcfb0bf657b9fe1cf92d5537f118ccb487/index_new/cn/character_skills.json</x:v>
      </x:c>
    </x:row>
    <x:row r="5095" ht="38" customHeight="1">
      <x:c r="A5095" s="6" t="str">
        <x:v>150302_3</x:v>
      </x:c>
      <x:c r="B5095" s="6" t="str">
        <x:v>150302</x:v>
      </x:c>
      <x:c r="C5095" s="6" t="n">
        <x:v>3</x:v>
      </x:c>
      <x:c r="D5095" s="6" t="str">
        <x:v>补缀生命的柔光</x:v>
      </x:c>
      <x:c r="E5095" s="7" t="str">
        <x:v>获得15点【好活当赏】，为我方全体目标回复等同于真珠7.2%防御力+144的生命值，额外为当前生命值百分比最低的我方目标回复等同于真珠7.2%防御力+144的生命值。</x:v>
      </x:c>
      <x:c r="F5095" s="6" t="n">
        <x:v>0</x:v>
      </x:c>
      <x:c r="G5095" s="6" t="n">
        <x:v>0</x:v>
      </x:c>
      <x:c r="H5095" s="6" t="n">
        <x:v>0</x:v>
      </x:c>
      <x:c r="I5095" s="6" t="n">
        <x:v>0</x:v>
      </x:c>
      <x:c r="J5095" s="6" t="str">
        <x:v>[15, 0.072, 144]</x:v>
      </x:c>
      <x:c r="K5095" s="7" t="str">
        <x:v>无首段伤害倍率，请覆盖或设为辅助技能</x:v>
      </x:c>
      <x:c r="L5095" s="6" t="str">
        <x:v>https://raw.githubusercontent.com/Mar-7th/StarRailRes/dbe8cdfcfb0bf657b9fe1cf92d5537f118ccb487/index_new/cn/character_skills.json</x:v>
      </x:c>
    </x:row>
    <x:row r="5096" ht="38" customHeight="1">
      <x:c r="A5096" s="6" t="str">
        <x:v>150302_4</x:v>
      </x:c>
      <x:c r="B5096" s="6" t="str">
        <x:v>150302</x:v>
      </x:c>
      <x:c r="C5096" s="6" t="n">
        <x:v>4</x:v>
      </x:c>
      <x:c r="D5096" s="6" t="str">
        <x:v>补缀生命的柔光</x:v>
      </x:c>
      <x:c r="E5096" s="7" t="str">
        <x:v>获得15点【好活当赏】，为我方全体目标回复等同于真珠7.8%防御力+156的生命值，额外为当前生命值百分比最低的我方目标回复等同于真珠7.8%防御力+156的生命值。</x:v>
      </x:c>
      <x:c r="F5096" s="6" t="n">
        <x:v>0</x:v>
      </x:c>
      <x:c r="G5096" s="6" t="n">
        <x:v>0</x:v>
      </x:c>
      <x:c r="H5096" s="6" t="n">
        <x:v>0</x:v>
      </x:c>
      <x:c r="I5096" s="6" t="n">
        <x:v>0</x:v>
      </x:c>
      <x:c r="J5096" s="6" t="str">
        <x:v>[15, 0.078, 156]</x:v>
      </x:c>
      <x:c r="K5096" s="7" t="str">
        <x:v>无首段伤害倍率，请覆盖或设为辅助技能</x:v>
      </x:c>
      <x:c r="L5096" s="6" t="str">
        <x:v>https://raw.githubusercontent.com/Mar-7th/StarRailRes/dbe8cdfcfb0bf657b9fe1cf92d5537f118ccb487/index_new/cn/character_skills.json</x:v>
      </x:c>
    </x:row>
    <x:row r="5097" ht="38" customHeight="1">
      <x:c r="A5097" s="6" t="str">
        <x:v>150302_5</x:v>
      </x:c>
      <x:c r="B5097" s="6" t="str">
        <x:v>150302</x:v>
      </x:c>
      <x:c r="C5097" s="6" t="n">
        <x:v>5</x:v>
      </x:c>
      <x:c r="D5097" s="6" t="str">
        <x:v>补缀生命的柔光</x:v>
      </x:c>
      <x:c r="E5097" s="7" t="str">
        <x:v>获得15点【好活当赏】，为我方全体目标回复等同于真珠8.4%防御力+168的生命值，额外为当前生命值百分比最低的我方目标回复等同于真珠8.4%防御力+168的生命值。</x:v>
      </x:c>
      <x:c r="F5097" s="6" t="n">
        <x:v>0</x:v>
      </x:c>
      <x:c r="G5097" s="6" t="n">
        <x:v>0</x:v>
      </x:c>
      <x:c r="H5097" s="6" t="n">
        <x:v>0</x:v>
      </x:c>
      <x:c r="I5097" s="6" t="n">
        <x:v>0</x:v>
      </x:c>
      <x:c r="J5097" s="6" t="str">
        <x:v>[15, 0.084, 168]</x:v>
      </x:c>
      <x:c r="K5097" s="7" t="str">
        <x:v>无首段伤害倍率，请覆盖或设为辅助技能</x:v>
      </x:c>
      <x:c r="L5097" s="6" t="str">
        <x:v>https://raw.githubusercontent.com/Mar-7th/StarRailRes/dbe8cdfcfb0bf657b9fe1cf92d5537f118ccb487/index_new/cn/character_skills.json</x:v>
      </x:c>
    </x:row>
    <x:row r="5098" ht="38" customHeight="1">
      <x:c r="A5098" s="6" t="str">
        <x:v>150302_6</x:v>
      </x:c>
      <x:c r="B5098" s="6" t="str">
        <x:v>150302</x:v>
      </x:c>
      <x:c r="C5098" s="6" t="n">
        <x:v>6</x:v>
      </x:c>
      <x:c r="D5098" s="6" t="str">
        <x:v>补缀生命的柔光</x:v>
      </x:c>
      <x:c r="E5098" s="7" t="str">
        <x:v>获得15点【好活当赏】，为我方全体目标回复等同于真珠9%防御力+180的生命值，额外为当前生命值百分比最低的我方目标回复等同于真珠9%防御力+180的生命值。</x:v>
      </x:c>
      <x:c r="F5098" s="6" t="n">
        <x:v>0</x:v>
      </x:c>
      <x:c r="G5098" s="6" t="n">
        <x:v>0</x:v>
      </x:c>
      <x:c r="H5098" s="6" t="n">
        <x:v>0</x:v>
      </x:c>
      <x:c r="I5098" s="6" t="n">
        <x:v>0</x:v>
      </x:c>
      <x:c r="J5098" s="6" t="str">
        <x:v>[15, 0.09, 180]</x:v>
      </x:c>
      <x:c r="K5098" s="7" t="str">
        <x:v>无首段伤害倍率，请覆盖或设为辅助技能</x:v>
      </x:c>
      <x:c r="L5098" s="6" t="str">
        <x:v>https://raw.githubusercontent.com/Mar-7th/StarRailRes/dbe8cdfcfb0bf657b9fe1cf92d5537f118ccb487/index_new/cn/character_skills.json</x:v>
      </x:c>
    </x:row>
    <x:row r="5099" ht="38" customHeight="1">
      <x:c r="A5099" s="6" t="str">
        <x:v>150302_7</x:v>
      </x:c>
      <x:c r="B5099" s="6" t="str">
        <x:v>150302</x:v>
      </x:c>
      <x:c r="C5099" s="6" t="n">
        <x:v>7</x:v>
      </x:c>
      <x:c r="D5099" s="6" t="str">
        <x:v>补缀生命的柔光</x:v>
      </x:c>
      <x:c r="E5099" s="7" t="str">
        <x:v>获得15点【好活当赏】，为我方全体目标回复等同于真珠9.75%防御力+195的生命值，额外为当前生命值百分比最低的我方目标回复等同于真珠9.75%防御力+195的生命值。</x:v>
      </x:c>
      <x:c r="F5099" s="6" t="n">
        <x:v>0</x:v>
      </x:c>
      <x:c r="G5099" s="6" t="n">
        <x:v>0</x:v>
      </x:c>
      <x:c r="H5099" s="6" t="n">
        <x:v>0</x:v>
      </x:c>
      <x:c r="I5099" s="6" t="n">
        <x:v>0</x:v>
      </x:c>
      <x:c r="J5099" s="6" t="str">
        <x:v>[15, 0.0975, 195]</x:v>
      </x:c>
      <x:c r="K5099" s="7" t="str">
        <x:v>无首段伤害倍率，请覆盖或设为辅助技能</x:v>
      </x:c>
      <x:c r="L5099" s="6" t="str">
        <x:v>https://raw.githubusercontent.com/Mar-7th/StarRailRes/dbe8cdfcfb0bf657b9fe1cf92d5537f118ccb487/index_new/cn/character_skills.json</x:v>
      </x:c>
    </x:row>
    <x:row r="5100" ht="38" customHeight="1">
      <x:c r="A5100" s="6" t="str">
        <x:v>150302_8</x:v>
      </x:c>
      <x:c r="B5100" s="6" t="str">
        <x:v>150302</x:v>
      </x:c>
      <x:c r="C5100" s="6" t="n">
        <x:v>8</x:v>
      </x:c>
      <x:c r="D5100" s="6" t="str">
        <x:v>补缀生命的柔光</x:v>
      </x:c>
      <x:c r="E5100" s="7" t="str">
        <x:v>获得15点【好活当赏】，为我方全体目标回复等同于真珠10.5%防御力+210的生命值，额外为当前生命值百分比最低的我方目标回复等同于真珠10.5%防御力+210的生命值。</x:v>
      </x:c>
      <x:c r="F5100" s="6" t="n">
        <x:v>0</x:v>
      </x:c>
      <x:c r="G5100" s="6" t="n">
        <x:v>0</x:v>
      </x:c>
      <x:c r="H5100" s="6" t="n">
        <x:v>0</x:v>
      </x:c>
      <x:c r="I5100" s="6" t="n">
        <x:v>0</x:v>
      </x:c>
      <x:c r="J5100" s="6" t="str">
        <x:v>[15, 0.105, 210]</x:v>
      </x:c>
      <x:c r="K5100" s="7" t="str">
        <x:v>无首段伤害倍率，请覆盖或设为辅助技能</x:v>
      </x:c>
      <x:c r="L5100" s="6" t="str">
        <x:v>https://raw.githubusercontent.com/Mar-7th/StarRailRes/dbe8cdfcfb0bf657b9fe1cf92d5537f118ccb487/index_new/cn/character_skills.json</x:v>
      </x:c>
    </x:row>
    <x:row r="5101" ht="38" customHeight="1">
      <x:c r="A5101" s="6" t="str">
        <x:v>150302_9</x:v>
      </x:c>
      <x:c r="B5101" s="6" t="str">
        <x:v>150302</x:v>
      </x:c>
      <x:c r="C5101" s="6" t="n">
        <x:v>9</x:v>
      </x:c>
      <x:c r="D5101" s="6" t="str">
        <x:v>补缀生命的柔光</x:v>
      </x:c>
      <x:c r="E5101" s="7" t="str">
        <x:v>获得15点【好活当赏】，为我方全体目标回复等同于真珠11.25%防御力+225的生命值，额外为当前生命值百分比最低的我方目标回复等同于真珠11.25%防御力+225的生命值。</x:v>
      </x:c>
      <x:c r="F5101" s="6" t="n">
        <x:v>0</x:v>
      </x:c>
      <x:c r="G5101" s="6" t="n">
        <x:v>0</x:v>
      </x:c>
      <x:c r="H5101" s="6" t="n">
        <x:v>0</x:v>
      </x:c>
      <x:c r="I5101" s="6" t="n">
        <x:v>0</x:v>
      </x:c>
      <x:c r="J5101" s="6" t="str">
        <x:v>[15, 0.1125, 225]</x:v>
      </x:c>
      <x:c r="K5101" s="7" t="str">
        <x:v>无首段伤害倍率，请覆盖或设为辅助技能</x:v>
      </x:c>
      <x:c r="L5101" s="6" t="str">
        <x:v>https://raw.githubusercontent.com/Mar-7th/StarRailRes/dbe8cdfcfb0bf657b9fe1cf92d5537f118ccb487/index_new/cn/character_skills.json</x:v>
      </x:c>
    </x:row>
    <x:row r="5102" ht="38" customHeight="1">
      <x:c r="A5102" s="6" t="str">
        <x:v>150302_10</x:v>
      </x:c>
      <x:c r="B5102" s="6" t="str">
        <x:v>150302</x:v>
      </x:c>
      <x:c r="C5102" s="6" t="n">
        <x:v>10</x:v>
      </x:c>
      <x:c r="D5102" s="6" t="str">
        <x:v>补缀生命的柔光</x:v>
      </x:c>
      <x:c r="E5102" s="7" t="str">
        <x:v>获得15点【好活当赏】，为我方全体目标回复等同于真珠12%防御力+240的生命值，额外为当前生命值百分比最低的我方目标回复等同于真珠12%防御力+240的生命值。</x:v>
      </x:c>
      <x:c r="F5102" s="6" t="n">
        <x:v>0</x:v>
      </x:c>
      <x:c r="G5102" s="6" t="n">
        <x:v>0</x:v>
      </x:c>
      <x:c r="H5102" s="6" t="n">
        <x:v>0</x:v>
      </x:c>
      <x:c r="I5102" s="6" t="n">
        <x:v>0</x:v>
      </x:c>
      <x:c r="J5102" s="6" t="str">
        <x:v>[15, 0.12, 240]</x:v>
      </x:c>
      <x:c r="K5102" s="7" t="str">
        <x:v>无首段伤害倍率，请覆盖或设为辅助技能</x:v>
      </x:c>
      <x:c r="L5102" s="6" t="str">
        <x:v>https://raw.githubusercontent.com/Mar-7th/StarRailRes/dbe8cdfcfb0bf657b9fe1cf92d5537f118ccb487/index_new/cn/character_skills.json</x:v>
      </x:c>
    </x:row>
    <x:row r="5103" ht="38" customHeight="1">
      <x:c r="A5103" s="6" t="str">
        <x:v>150302_11</x:v>
      </x:c>
      <x:c r="B5103" s="6" t="str">
        <x:v>150302</x:v>
      </x:c>
      <x:c r="C5103" s="6" t="n">
        <x:v>11</x:v>
      </x:c>
      <x:c r="D5103" s="6" t="str">
        <x:v>补缀生命的柔光</x:v>
      </x:c>
      <x:c r="E5103" s="7" t="str">
        <x:v>获得15点【好活当赏】，为我方全体目标回复等同于真珠12.6%防御力+252的生命值，额外为当前生命值百分比最低的我方目标回复等同于真珠12.6%防御力+252的生命值。</x:v>
      </x:c>
      <x:c r="F5103" s="6" t="n">
        <x:v>0</x:v>
      </x:c>
      <x:c r="G5103" s="6" t="n">
        <x:v>0</x:v>
      </x:c>
      <x:c r="H5103" s="6" t="n">
        <x:v>0</x:v>
      </x:c>
      <x:c r="I5103" s="6" t="n">
        <x:v>0</x:v>
      </x:c>
      <x:c r="J5103" s="6" t="str">
        <x:v>[15, 0.126, 252]</x:v>
      </x:c>
      <x:c r="K5103" s="7" t="str">
        <x:v>无首段伤害倍率，请覆盖或设为辅助技能</x:v>
      </x:c>
      <x:c r="L5103" s="6" t="str">
        <x:v>https://raw.githubusercontent.com/Mar-7th/StarRailRes/dbe8cdfcfb0bf657b9fe1cf92d5537f118ccb487/index_new/cn/character_skills.json</x:v>
      </x:c>
    </x:row>
    <x:row r="5104" ht="38" customHeight="1">
      <x:c r="A5104" s="6" t="str">
        <x:v>150302_12</x:v>
      </x:c>
      <x:c r="B5104" s="6" t="str">
        <x:v>150302</x:v>
      </x:c>
      <x:c r="C5104" s="6" t="n">
        <x:v>12</x:v>
      </x:c>
      <x:c r="D5104" s="6" t="str">
        <x:v>补缀生命的柔光</x:v>
      </x:c>
      <x:c r="E5104" s="7" t="str">
        <x:v>获得15点【好活当赏】，为我方全体目标回复等同于真珠13.2%防御力+264的生命值，额外为当前生命值百分比最低的我方目标回复等同于真珠13.2%防御力+264的生命值。</x:v>
      </x:c>
      <x:c r="F5104" s="6" t="n">
        <x:v>0</x:v>
      </x:c>
      <x:c r="G5104" s="6" t="n">
        <x:v>0</x:v>
      </x:c>
      <x:c r="H5104" s="6" t="n">
        <x:v>0</x:v>
      </x:c>
      <x:c r="I5104" s="6" t="n">
        <x:v>0</x:v>
      </x:c>
      <x:c r="J5104" s="6" t="str">
        <x:v>[15, 0.132, 264]</x:v>
      </x:c>
      <x:c r="K5104" s="7" t="str">
        <x:v>无首段伤害倍率，请覆盖或设为辅助技能</x:v>
      </x:c>
      <x:c r="L5104" s="6" t="str">
        <x:v>https://raw.githubusercontent.com/Mar-7th/StarRailRes/dbe8cdfcfb0bf657b9fe1cf92d5537f118ccb487/index_new/cn/character_skills.json</x:v>
      </x:c>
    </x:row>
    <x:row r="5105" ht="38" customHeight="1">
      <x:c r="A5105" s="6" t="str">
        <x:v>150302_13</x:v>
      </x:c>
      <x:c r="B5105" s="6" t="str">
        <x:v>150302</x:v>
      </x:c>
      <x:c r="C5105" s="6" t="n">
        <x:v>13</x:v>
      </x:c>
      <x:c r="D5105" s="6" t="str">
        <x:v>补缀生命的柔光</x:v>
      </x:c>
      <x:c r="E5105" s="7" t="str">
        <x:v>获得15点【好活当赏】，为我方全体目标回复等同于真珠13.8%防御力+276的生命值，额外为当前生命值百分比最低的我方目标回复等同于真珠13.8%防御力+276的生命值。</x:v>
      </x:c>
      <x:c r="F5105" s="6" t="n">
        <x:v>0</x:v>
      </x:c>
      <x:c r="G5105" s="6" t="n">
        <x:v>0</x:v>
      </x:c>
      <x:c r="H5105" s="6" t="n">
        <x:v>0</x:v>
      </x:c>
      <x:c r="I5105" s="6" t="n">
        <x:v>0</x:v>
      </x:c>
      <x:c r="J5105" s="6" t="str">
        <x:v>[15, 0.138, 276]</x:v>
      </x:c>
      <x:c r="K5105" s="7" t="str">
        <x:v>无首段伤害倍率，请覆盖或设为辅助技能</x:v>
      </x:c>
      <x:c r="L5105" s="6" t="str">
        <x:v>https://raw.githubusercontent.com/Mar-7th/StarRailRes/dbe8cdfcfb0bf657b9fe1cf92d5537f118ccb487/index_new/cn/character_skills.json</x:v>
      </x:c>
    </x:row>
    <x:row r="5106" ht="38" customHeight="1">
      <x:c r="A5106" s="6" t="str">
        <x:v>150302_14</x:v>
      </x:c>
      <x:c r="B5106" s="6" t="str">
        <x:v>150302</x:v>
      </x:c>
      <x:c r="C5106" s="6" t="n">
        <x:v>14</x:v>
      </x:c>
      <x:c r="D5106" s="6" t="str">
        <x:v>补缀生命的柔光</x:v>
      </x:c>
      <x:c r="E5106" s="7" t="str">
        <x:v>获得15点【好活当赏】，为我方全体目标回复等同于真珠14.4%防御力+288的生命值，额外为当前生命值百分比最低的我方目标回复等同于真珠14.4%防御力+288的生命值。</x:v>
      </x:c>
      <x:c r="F5106" s="6" t="n">
        <x:v>0</x:v>
      </x:c>
      <x:c r="G5106" s="6" t="n">
        <x:v>0</x:v>
      </x:c>
      <x:c r="H5106" s="6" t="n">
        <x:v>0</x:v>
      </x:c>
      <x:c r="I5106" s="6" t="n">
        <x:v>0</x:v>
      </x:c>
      <x:c r="J5106" s="6" t="str">
        <x:v>[15, 0.144, 288]</x:v>
      </x:c>
      <x:c r="K5106" s="7" t="str">
        <x:v>无首段伤害倍率，请覆盖或设为辅助技能</x:v>
      </x:c>
      <x:c r="L5106" s="6" t="str">
        <x:v>https://raw.githubusercontent.com/Mar-7th/StarRailRes/dbe8cdfcfb0bf657b9fe1cf92d5537f118ccb487/index_new/cn/character_skills.json</x:v>
      </x:c>
    </x:row>
    <x:row r="5107" ht="38" customHeight="1">
      <x:c r="A5107" s="6" t="str">
        <x:v>150302_15</x:v>
      </x:c>
      <x:c r="B5107" s="6" t="str">
        <x:v>150302</x:v>
      </x:c>
      <x:c r="C5107" s="6" t="n">
        <x:v>15</x:v>
      </x:c>
      <x:c r="D5107" s="6" t="str">
        <x:v>补缀生命的柔光</x:v>
      </x:c>
      <x:c r="E5107" s="7" t="str">
        <x:v>获得15点【好活当赏】，为我方全体目标回复等同于真珠15%防御力+300的生命值，额外为当前生命值百分比最低的我方目标回复等同于真珠15%防御力+300的生命值。</x:v>
      </x:c>
      <x:c r="F5107" s="6" t="n">
        <x:v>0</x:v>
      </x:c>
      <x:c r="G5107" s="6" t="n">
        <x:v>0</x:v>
      </x:c>
      <x:c r="H5107" s="6" t="n">
        <x:v>0</x:v>
      </x:c>
      <x:c r="I5107" s="6" t="n">
        <x:v>0</x:v>
      </x:c>
      <x:c r="J5107" s="6" t="str">
        <x:v>[15, 0.15, 300]</x:v>
      </x:c>
      <x:c r="K5107" s="7" t="str">
        <x:v>无首段伤害倍率，请覆盖或设为辅助技能</x:v>
      </x:c>
      <x:c r="L5107" s="6" t="str">
        <x:v>https://raw.githubusercontent.com/Mar-7th/StarRailRes/dbe8cdfcfb0bf657b9fe1cf92d5537f118ccb487/index_new/cn/character_skills.json</x:v>
      </x:c>
    </x:row>
    <x:row r="5108" ht="128" customHeight="1">
      <x:c r="A5108" s="6" t="str">
        <x:v>150303_1</x:v>
      </x:c>
      <x:c r="B5108" s="6" t="str">
        <x:v>150303</x:v>
      </x:c>
      <x:c r="C5108" s="6" t="n">
        <x:v>1</x:v>
      </x:c>
      <x:c r="D5108" s="6" t="str">
        <x:v>鉴映灵魂的底色</x:v>
      </x:c>
      <x:c r="E5108"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30%的冰属性欢愉伤害，该次欢愉伤害使用【美学底本】的属性值计算。【深度学习】具有3点充能，真珠施放强化普攻后消耗1点充能，行动后若无充能则结束【深度学习】。</x:v>
      </x:c>
      <x:c r="F5108" s="6" t="n">
        <x:v>0</x:v>
      </x:c>
      <x:c r="G5108" s="6" t="n">
        <x:v>0</x:v>
      </x:c>
      <x:c r="H5108" s="6" t="n">
        <x:v>0</x:v>
      </x:c>
      <x:c r="I5108" s="6" t="n">
        <x:v>0</x:v>
      </x:c>
      <x:c r="J5108" s="6" t="str">
        <x:v>[3, 0.3, 20, 0.1, 0.15, 0.3, 60, 30]</x:v>
      </x:c>
      <x:c r="K5108" s="7" t="str">
        <x:v>无首段伤害倍率，请覆盖或设为辅助技能</x:v>
      </x:c>
      <x:c r="L5108" s="6" t="str">
        <x:v>https://raw.githubusercontent.com/Mar-7th/StarRailRes/dbe8cdfcfb0bf657b9fe1cf92d5537f118ccb487/index_new/cn/character_skills.json</x:v>
      </x:c>
    </x:row>
    <x:row r="5109" ht="128" customHeight="1">
      <x:c r="A5109" s="6" t="str">
        <x:v>150303_2</x:v>
      </x:c>
      <x:c r="B5109" s="6" t="str">
        <x:v>150303</x:v>
      </x:c>
      <x:c r="C5109" s="6" t="n">
        <x:v>2</x:v>
      </x:c>
      <x:c r="D5109" s="6" t="str">
        <x:v>鉴映灵魂的底色</x:v>
      </x:c>
      <x:c r="E5109"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33%的冰属性欢愉伤害，该次欢愉伤害使用【美学底本】的属性值计算。【深度学习】具有3点充能，真珠施放强化普攻后消耗1点充能，行动后若无充能则结束【深度学习】。</x:v>
      </x:c>
      <x:c r="F5109" s="6" t="n">
        <x:v>0</x:v>
      </x:c>
      <x:c r="G5109" s="6" t="n">
        <x:v>0</x:v>
      </x:c>
      <x:c r="H5109" s="6" t="n">
        <x:v>0</x:v>
      </x:c>
      <x:c r="I5109" s="6" t="n">
        <x:v>0</x:v>
      </x:c>
      <x:c r="J5109" s="6" t="str">
        <x:v>[3, 0.33, 20, 0.1, 0.15, 0.3, 60, 30]</x:v>
      </x:c>
      <x:c r="K5109" s="7" t="str">
        <x:v>无首段伤害倍率，请覆盖或设为辅助技能</x:v>
      </x:c>
      <x:c r="L5109" s="6" t="str">
        <x:v>https://raw.githubusercontent.com/Mar-7th/StarRailRes/dbe8cdfcfb0bf657b9fe1cf92d5537f118ccb487/index_new/cn/character_skills.json</x:v>
      </x:c>
    </x:row>
    <x:row r="5110" ht="128" customHeight="1">
      <x:c r="A5110" s="6" t="str">
        <x:v>150303_3</x:v>
      </x:c>
      <x:c r="B5110" s="6" t="str">
        <x:v>150303</x:v>
      </x:c>
      <x:c r="C5110" s="6" t="n">
        <x:v>3</x:v>
      </x:c>
      <x:c r="D5110" s="6" t="str">
        <x:v>鉴映灵魂的底色</x:v>
      </x:c>
      <x:c r="E5110"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36%的冰属性欢愉伤害，该次欢愉伤害使用【美学底本】的属性值计算。【深度学习】具有3点充能，真珠施放强化普攻后消耗1点充能，行动后若无充能则结束【深度学习】。</x:v>
      </x:c>
      <x:c r="F5110" s="6" t="n">
        <x:v>0</x:v>
      </x:c>
      <x:c r="G5110" s="6" t="n">
        <x:v>0</x:v>
      </x:c>
      <x:c r="H5110" s="6" t="n">
        <x:v>0</x:v>
      </x:c>
      <x:c r="I5110" s="6" t="n">
        <x:v>0</x:v>
      </x:c>
      <x:c r="J5110" s="6" t="str">
        <x:v>[3, 0.36, 20, 0.1, 0.15, 0.3, 60, 30]</x:v>
      </x:c>
      <x:c r="K5110" s="7" t="str">
        <x:v>无首段伤害倍率，请覆盖或设为辅助技能</x:v>
      </x:c>
      <x:c r="L5110" s="6" t="str">
        <x:v>https://raw.githubusercontent.com/Mar-7th/StarRailRes/dbe8cdfcfb0bf657b9fe1cf92d5537f118ccb487/index_new/cn/character_skills.json</x:v>
      </x:c>
    </x:row>
    <x:row r="5111" ht="128" customHeight="1">
      <x:c r="A5111" s="6" t="str">
        <x:v>150303_4</x:v>
      </x:c>
      <x:c r="B5111" s="6" t="str">
        <x:v>150303</x:v>
      </x:c>
      <x:c r="C5111" s="6" t="n">
        <x:v>4</x:v>
      </x:c>
      <x:c r="D5111" s="6" t="str">
        <x:v>鉴映灵魂的底色</x:v>
      </x:c>
      <x:c r="E5111"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39%的冰属性欢愉伤害，该次欢愉伤害使用【美学底本】的属性值计算。【深度学习】具有3点充能，真珠施放强化普攻后消耗1点充能，行动后若无充能则结束【深度学习】。</x:v>
      </x:c>
      <x:c r="F5111" s="6" t="n">
        <x:v>0</x:v>
      </x:c>
      <x:c r="G5111" s="6" t="n">
        <x:v>0</x:v>
      </x:c>
      <x:c r="H5111" s="6" t="n">
        <x:v>0</x:v>
      </x:c>
      <x:c r="I5111" s="6" t="n">
        <x:v>0</x:v>
      </x:c>
      <x:c r="J5111" s="6" t="str">
        <x:v>[3, 0.39, 20, 0.1, 0.15, 0.3, 60, 30]</x:v>
      </x:c>
      <x:c r="K5111" s="7" t="str">
        <x:v>无首段伤害倍率，请覆盖或设为辅助技能</x:v>
      </x:c>
      <x:c r="L5111" s="6" t="str">
        <x:v>https://raw.githubusercontent.com/Mar-7th/StarRailRes/dbe8cdfcfb0bf657b9fe1cf92d5537f118ccb487/index_new/cn/character_skills.json</x:v>
      </x:c>
    </x:row>
    <x:row r="5112" ht="128" customHeight="1">
      <x:c r="A5112" s="6" t="str">
        <x:v>150303_5</x:v>
      </x:c>
      <x:c r="B5112" s="6" t="str">
        <x:v>150303</x:v>
      </x:c>
      <x:c r="C5112" s="6" t="n">
        <x:v>5</x:v>
      </x:c>
      <x:c r="D5112" s="6" t="str">
        <x:v>鉴映灵魂的底色</x:v>
      </x:c>
      <x:c r="E5112"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42%的冰属性欢愉伤害，该次欢愉伤害使用【美学底本】的属性值计算。【深度学习】具有3点充能，真珠施放强化普攻后消耗1点充能，行动后若无充能则结束【深度学习】。</x:v>
      </x:c>
      <x:c r="F5112" s="6" t="n">
        <x:v>0</x:v>
      </x:c>
      <x:c r="G5112" s="6" t="n">
        <x:v>0</x:v>
      </x:c>
      <x:c r="H5112" s="6" t="n">
        <x:v>0</x:v>
      </x:c>
      <x:c r="I5112" s="6" t="n">
        <x:v>0</x:v>
      </x:c>
      <x:c r="J5112" s="6" t="str">
        <x:v>[3, 0.42, 20, 0.1, 0.15, 0.3, 60, 30]</x:v>
      </x:c>
      <x:c r="K5112" s="7" t="str">
        <x:v>无首段伤害倍率，请覆盖或设为辅助技能</x:v>
      </x:c>
      <x:c r="L5112" s="6" t="str">
        <x:v>https://raw.githubusercontent.com/Mar-7th/StarRailRes/dbe8cdfcfb0bf657b9fe1cf92d5537f118ccb487/index_new/cn/character_skills.json</x:v>
      </x:c>
    </x:row>
    <x:row r="5113" ht="128" customHeight="1">
      <x:c r="A5113" s="6" t="str">
        <x:v>150303_6</x:v>
      </x:c>
      <x:c r="B5113" s="6" t="str">
        <x:v>150303</x:v>
      </x:c>
      <x:c r="C5113" s="6" t="n">
        <x:v>6</x:v>
      </x:c>
      <x:c r="D5113" s="6" t="str">
        <x:v>鉴映灵魂的底色</x:v>
      </x:c>
      <x:c r="E5113"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45%的冰属性欢愉伤害，该次欢愉伤害使用【美学底本】的属性值计算。【深度学习】具有3点充能，真珠施放强化普攻后消耗1点充能，行动后若无充能则结束【深度学习】。</x:v>
      </x:c>
      <x:c r="F5113" s="6" t="n">
        <x:v>0</x:v>
      </x:c>
      <x:c r="G5113" s="6" t="n">
        <x:v>0</x:v>
      </x:c>
      <x:c r="H5113" s="6" t="n">
        <x:v>0</x:v>
      </x:c>
      <x:c r="I5113" s="6" t="n">
        <x:v>0</x:v>
      </x:c>
      <x:c r="J5113" s="6" t="str">
        <x:v>[3, 0.45, 20, 0.1, 0.15, 0.3, 60, 30]</x:v>
      </x:c>
      <x:c r="K5113" s="7" t="str">
        <x:v>无首段伤害倍率，请覆盖或设为辅助技能</x:v>
      </x:c>
      <x:c r="L5113" s="6" t="str">
        <x:v>https://raw.githubusercontent.com/Mar-7th/StarRailRes/dbe8cdfcfb0bf657b9fe1cf92d5537f118ccb487/index_new/cn/character_skills.json</x:v>
      </x:c>
    </x:row>
    <x:row r="5114" ht="128" customHeight="1">
      <x:c r="A5114" s="6" t="str">
        <x:v>150303_7</x:v>
      </x:c>
      <x:c r="B5114" s="6" t="str">
        <x:v>150303</x:v>
      </x:c>
      <x:c r="C5114" s="6" t="n">
        <x:v>7</x:v>
      </x:c>
      <x:c r="D5114" s="6" t="str">
        <x:v>鉴映灵魂的底色</x:v>
      </x:c>
      <x:c r="E5114"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48.75%的冰属性欢愉伤害，该次欢愉伤害使用【美学底本】的属性值计算。【深度学习】具有3点充能，真珠施放强化普攻后消耗1点充能，行动后若无充能则结束【深度学习】。</x:v>
      </x:c>
      <x:c r="F5114" s="6" t="n">
        <x:v>0</x:v>
      </x:c>
      <x:c r="G5114" s="6" t="n">
        <x:v>0</x:v>
      </x:c>
      <x:c r="H5114" s="6" t="n">
        <x:v>0</x:v>
      </x:c>
      <x:c r="I5114" s="6" t="n">
        <x:v>0</x:v>
      </x:c>
      <x:c r="J5114" s="6" t="str">
        <x:v>[3, 0.4875, 20, 0.1, 0.15, 0.3, 60, 30]</x:v>
      </x:c>
      <x:c r="K5114" s="7" t="str">
        <x:v>无首段伤害倍率，请覆盖或设为辅助技能</x:v>
      </x:c>
      <x:c r="L5114" s="6" t="str">
        <x:v>https://raw.githubusercontent.com/Mar-7th/StarRailRes/dbe8cdfcfb0bf657b9fe1cf92d5537f118ccb487/index_new/cn/character_skills.json</x:v>
      </x:c>
    </x:row>
    <x:row r="5115" ht="128" customHeight="1">
      <x:c r="A5115" s="6" t="str">
        <x:v>150303_8</x:v>
      </x:c>
      <x:c r="B5115" s="6" t="str">
        <x:v>150303</x:v>
      </x:c>
      <x:c r="C5115" s="6" t="n">
        <x:v>8</x:v>
      </x:c>
      <x:c r="D5115" s="6" t="str">
        <x:v>鉴映灵魂的底色</x:v>
      </x:c>
      <x:c r="E5115"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52.5%的冰属性欢愉伤害，该次欢愉伤害使用【美学底本】的属性值计算。【深度学习】具有3点充能，真珠施放强化普攻后消耗1点充能，行动后若无充能则结束【深度学习】。</x:v>
      </x:c>
      <x:c r="F5115" s="6" t="n">
        <x:v>0</x:v>
      </x:c>
      <x:c r="G5115" s="6" t="n">
        <x:v>0</x:v>
      </x:c>
      <x:c r="H5115" s="6" t="n">
        <x:v>0</x:v>
      </x:c>
      <x:c r="I5115" s="6" t="n">
        <x:v>0</x:v>
      </x:c>
      <x:c r="J5115" s="6" t="str">
        <x:v>[3, 0.525, 20, 0.1, 0.15, 0.3, 60, 30]</x:v>
      </x:c>
      <x:c r="K5115" s="7" t="str">
        <x:v>无首段伤害倍率，请覆盖或设为辅助技能</x:v>
      </x:c>
      <x:c r="L5115" s="6" t="str">
        <x:v>https://raw.githubusercontent.com/Mar-7th/StarRailRes/dbe8cdfcfb0bf657b9fe1cf92d5537f118ccb487/index_new/cn/character_skills.json</x:v>
      </x:c>
    </x:row>
    <x:row r="5116" ht="128" customHeight="1">
      <x:c r="A5116" s="6" t="str">
        <x:v>150303_9</x:v>
      </x:c>
      <x:c r="B5116" s="6" t="str">
        <x:v>150303</x:v>
      </x:c>
      <x:c r="C5116" s="6" t="n">
        <x:v>9</x:v>
      </x:c>
      <x:c r="D5116" s="6" t="str">
        <x:v>鉴映灵魂的底色</x:v>
      </x:c>
      <x:c r="E5116"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56.25%的冰属性欢愉伤害，该次欢愉伤害使用【美学底本】的属性值计算。【深度学习】具有3点充能，真珠施放强化普攻后消耗1点充能，行动后若无充能则结束【深度学习】。</x:v>
      </x:c>
      <x:c r="F5116" s="6" t="n">
        <x:v>0</x:v>
      </x:c>
      <x:c r="G5116" s="6" t="n">
        <x:v>0</x:v>
      </x:c>
      <x:c r="H5116" s="6" t="n">
        <x:v>0</x:v>
      </x:c>
      <x:c r="I5116" s="6" t="n">
        <x:v>0</x:v>
      </x:c>
      <x:c r="J5116" s="6" t="str">
        <x:v>[3, 0.5625, 20, 0.1, 0.15, 0.3, 60, 30]</x:v>
      </x:c>
      <x:c r="K5116" s="7" t="str">
        <x:v>无首段伤害倍率，请覆盖或设为辅助技能</x:v>
      </x:c>
      <x:c r="L5116" s="6" t="str">
        <x:v>https://raw.githubusercontent.com/Mar-7th/StarRailRes/dbe8cdfcfb0bf657b9fe1cf92d5537f118ccb487/index_new/cn/character_skills.json</x:v>
      </x:c>
    </x:row>
    <x:row r="5117" ht="128" customHeight="1">
      <x:c r="A5117" s="6" t="str">
        <x:v>150303_10</x:v>
      </x:c>
      <x:c r="B5117" s="6" t="str">
        <x:v>150303</x:v>
      </x:c>
      <x:c r="C5117" s="6" t="n">
        <x:v>10</x:v>
      </x:c>
      <x:c r="D5117" s="6" t="str">
        <x:v>鉴映灵魂的底色</x:v>
      </x:c>
      <x:c r="E5117"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60%的冰属性欢愉伤害，该次欢愉伤害使用【美学底本】的属性值计算。【深度学习】具有3点充能，真珠施放强化普攻后消耗1点充能，行动后若无充能则结束【深度学习】。</x:v>
      </x:c>
      <x:c r="F5117" s="6" t="n">
        <x:v>0</x:v>
      </x:c>
      <x:c r="G5117" s="6" t="n">
        <x:v>0</x:v>
      </x:c>
      <x:c r="H5117" s="6" t="n">
        <x:v>0</x:v>
      </x:c>
      <x:c r="I5117" s="6" t="n">
        <x:v>0</x:v>
      </x:c>
      <x:c r="J5117" s="6" t="str">
        <x:v>[3, 0.6, 20, 0.1, 0.15, 0.3, 60, 30]</x:v>
      </x:c>
      <x:c r="K5117" s="7" t="str">
        <x:v>无首段伤害倍率，请覆盖或设为辅助技能</x:v>
      </x:c>
      <x:c r="L5117" s="6" t="str">
        <x:v>https://raw.githubusercontent.com/Mar-7th/StarRailRes/dbe8cdfcfb0bf657b9fe1cf92d5537f118ccb487/index_new/cn/character_skills.json</x:v>
      </x:c>
    </x:row>
    <x:row r="5118" ht="128" customHeight="1">
      <x:c r="A5118" s="6" t="str">
        <x:v>150303_11</x:v>
      </x:c>
      <x:c r="B5118" s="6" t="str">
        <x:v>150303</x:v>
      </x:c>
      <x:c r="C5118" s="6" t="n">
        <x:v>11</x:v>
      </x:c>
      <x:c r="D5118" s="6" t="str">
        <x:v>鉴映灵魂的底色</x:v>
      </x:c>
      <x:c r="E5118"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63%的冰属性欢愉伤害，该次欢愉伤害使用【美学底本】的属性值计算。【深度学习】具有3点充能，真珠施放强化普攻后消耗1点充能，行动后若无充能则结束【深度学习】。</x:v>
      </x:c>
      <x:c r="F5118" s="6" t="n">
        <x:v>0</x:v>
      </x:c>
      <x:c r="G5118" s="6" t="n">
        <x:v>0</x:v>
      </x:c>
      <x:c r="H5118" s="6" t="n">
        <x:v>0</x:v>
      </x:c>
      <x:c r="I5118" s="6" t="n">
        <x:v>0</x:v>
      </x:c>
      <x:c r="J5118" s="6" t="str">
        <x:v>[3, 0.63, 20, 0.1, 0.15, 0.3, 60, 30]</x:v>
      </x:c>
      <x:c r="K5118" s="7" t="str">
        <x:v>无首段伤害倍率，请覆盖或设为辅助技能</x:v>
      </x:c>
      <x:c r="L5118" s="6" t="str">
        <x:v>https://raw.githubusercontent.com/Mar-7th/StarRailRes/dbe8cdfcfb0bf657b9fe1cf92d5537f118ccb487/index_new/cn/character_skills.json</x:v>
      </x:c>
    </x:row>
    <x:row r="5119" ht="128" customHeight="1">
      <x:c r="A5119" s="6" t="str">
        <x:v>150303_12</x:v>
      </x:c>
      <x:c r="B5119" s="6" t="str">
        <x:v>150303</x:v>
      </x:c>
      <x:c r="C5119" s="6" t="n">
        <x:v>12</x:v>
      </x:c>
      <x:c r="D5119" s="6" t="str">
        <x:v>鉴映灵魂的底色</x:v>
      </x:c>
      <x:c r="E5119"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66%的冰属性欢愉伤害，该次欢愉伤害使用【美学底本】的属性值计算。【深度学习】具有3点充能，真珠施放强化普攻后消耗1点充能，行动后若无充能则结束【深度学习】。</x:v>
      </x:c>
      <x:c r="F5119" s="6" t="n">
        <x:v>0</x:v>
      </x:c>
      <x:c r="G5119" s="6" t="n">
        <x:v>0</x:v>
      </x:c>
      <x:c r="H5119" s="6" t="n">
        <x:v>0</x:v>
      </x:c>
      <x:c r="I5119" s="6" t="n">
        <x:v>0</x:v>
      </x:c>
      <x:c r="J5119" s="6" t="str">
        <x:v>[3, 0.66, 20, 0.1, 0.15, 0.3, 60, 30]</x:v>
      </x:c>
      <x:c r="K5119" s="7" t="str">
        <x:v>无首段伤害倍率，请覆盖或设为辅助技能</x:v>
      </x:c>
      <x:c r="L5119" s="6" t="str">
        <x:v>https://raw.githubusercontent.com/Mar-7th/StarRailRes/dbe8cdfcfb0bf657b9fe1cf92d5537f118ccb487/index_new/cn/character_skills.json</x:v>
      </x:c>
    </x:row>
    <x:row r="5120" ht="128" customHeight="1">
      <x:c r="A5120" s="6" t="str">
        <x:v>150303_13</x:v>
      </x:c>
      <x:c r="B5120" s="6" t="str">
        <x:v>150303</x:v>
      </x:c>
      <x:c r="C5120" s="6" t="n">
        <x:v>13</x:v>
      </x:c>
      <x:c r="D5120" s="6" t="str">
        <x:v>鉴映灵魂的底色</x:v>
      </x:c>
      <x:c r="E5120"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69%的冰属性欢愉伤害，该次欢愉伤害使用【美学底本】的属性值计算。【深度学习】具有3点充能，真珠施放强化普攻后消耗1点充能，行动后若无充能则结束【深度学习】。</x:v>
      </x:c>
      <x:c r="F5120" s="6" t="n">
        <x:v>0</x:v>
      </x:c>
      <x:c r="G5120" s="6" t="n">
        <x:v>0</x:v>
      </x:c>
      <x:c r="H5120" s="6" t="n">
        <x:v>0</x:v>
      </x:c>
      <x:c r="I5120" s="6" t="n">
        <x:v>0</x:v>
      </x:c>
      <x:c r="J5120" s="6" t="str">
        <x:v>[3, 0.69, 20, 0.1, 0.15, 0.3, 60, 30]</x:v>
      </x:c>
      <x:c r="K5120" s="7" t="str">
        <x:v>无首段伤害倍率，请覆盖或设为辅助技能</x:v>
      </x:c>
      <x:c r="L5120" s="6" t="str">
        <x:v>https://raw.githubusercontent.com/Mar-7th/StarRailRes/dbe8cdfcfb0bf657b9fe1cf92d5537f118ccb487/index_new/cn/character_skills.json</x:v>
      </x:c>
    </x:row>
    <x:row r="5121" ht="128" customHeight="1">
      <x:c r="A5121" s="6" t="str">
        <x:v>150303_14</x:v>
      </x:c>
      <x:c r="B5121" s="6" t="str">
        <x:v>150303</x:v>
      </x:c>
      <x:c r="C5121" s="6" t="n">
        <x:v>14</x:v>
      </x:c>
      <x:c r="D5121" s="6" t="str">
        <x:v>鉴映灵魂的底色</x:v>
      </x:c>
      <x:c r="E5121"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72%的冰属性欢愉伤害，该次欢愉伤害使用【美学底本】的属性值计算。【深度学习】具有3点充能，真珠施放强化普攻后消耗1点充能，行动后若无充能则结束【深度学习】。</x:v>
      </x:c>
      <x:c r="F5121" s="6" t="n">
        <x:v>0</x:v>
      </x:c>
      <x:c r="G5121" s="6" t="n">
        <x:v>0</x:v>
      </x:c>
      <x:c r="H5121" s="6" t="n">
        <x:v>0</x:v>
      </x:c>
      <x:c r="I5121" s="6" t="n">
        <x:v>0</x:v>
      </x:c>
      <x:c r="J5121" s="6" t="str">
        <x:v>[3, 0.72, 20, 0.1, 0.15, 0.3, 60, 30]</x:v>
      </x:c>
      <x:c r="K5121" s="7" t="str">
        <x:v>无首段伤害倍率，请覆盖或设为辅助技能</x:v>
      </x:c>
      <x:c r="L5121" s="6" t="str">
        <x:v>https://raw.githubusercontent.com/Mar-7th/StarRailRes/dbe8cdfcfb0bf657b9fe1cf92d5537f118ccb487/index_new/cn/character_skills.json</x:v>
      </x:c>
    </x:row>
    <x:row r="5122" ht="128" customHeight="1">
      <x:c r="A5122" s="6" t="str">
        <x:v>150303_15</x:v>
      </x:c>
      <x:c r="B5122" s="6" t="str">
        <x:v>150303</x:v>
      </x:c>
      <x:c r="C5122" s="6" t="n">
        <x:v>15</x:v>
      </x:c>
      <x:c r="D5122" s="6" t="str">
        <x:v>鉴映灵魂的底色</x:v>
      </x:c>
      <x:c r="E5122" s="7" t="str">
        <x:v>获得20点【好活当赏】。【深度学习】除自身以外的指定我方单体角色，使目标成为【美学底本】。
队伍中「欢愉」命途角色数量等于1/2/3或以上时，使【美学底本】行动提前10%/15%/30%。队伍中「欢愉」命途角色数量等于4或以上时，使【美学底本】获得1个额外回合。该额外回合开始时，【美学底本】获得30点【好活当赏】，并获得60点笑点，额外回合结束时移除。
【深度学习】时，普攻【行笔，临摹断水】强化为【行笔，绘制末浪】。若【美学底本】为「欢愉」命途，则强化为【行笔，幻造星月】，且攻击后，额外造成75%的冰属性欢愉伤害，该次欢愉伤害使用【美学底本】的属性值计算。【深度学习】具有3点充能，真珠施放强化普攻后消耗1点充能，行动后若无充能则结束【深度学习】。</x:v>
      </x:c>
      <x:c r="F5122" s="6" t="n">
        <x:v>0</x:v>
      </x:c>
      <x:c r="G5122" s="6" t="n">
        <x:v>0</x:v>
      </x:c>
      <x:c r="H5122" s="6" t="n">
        <x:v>0</x:v>
      </x:c>
      <x:c r="I5122" s="6" t="n">
        <x:v>0</x:v>
      </x:c>
      <x:c r="J5122" s="6" t="str">
        <x:v>[3, 0.75, 20, 0.1, 0.15, 0.3, 60, 30]</x:v>
      </x:c>
      <x:c r="K5122" s="7" t="str">
        <x:v>无首段伤害倍率，请覆盖或设为辅助技能</x:v>
      </x:c>
      <x:c r="L5122" s="6" t="str">
        <x:v>https://raw.githubusercontent.com/Mar-7th/StarRailRes/dbe8cdfcfb0bf657b9fe1cf92d5537f118ccb487/index_new/cn/character_skills.json</x:v>
      </x:c>
    </x:row>
    <x:row r="5123" ht="53" customHeight="1">
      <x:c r="A5123" s="6" t="str">
        <x:v>150304_1</x:v>
      </x:c>
      <x:c r="B5123" s="6" t="str">
        <x:v>150304</x:v>
      </x:c>
      <x:c r="C5123" s="6" t="n">
        <x:v>1</x:v>
      </x:c>
      <x:c r="D5123" s="6" t="str">
        <x:v>吞纳沙砾，重塑生机</x:v>
      </x:c>
      <x:c r="E5123"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我方目标当前生命值百分比小于等于50%时，受到的伤害降低15%。</x:v>
      </x:c>
      <x:c r="F5123" s="6" t="n">
        <x:v>0</x:v>
      </x:c>
      <x:c r="G5123" s="6" t="n">
        <x:v>0</x:v>
      </x:c>
      <x:c r="H5123" s="6" t="n">
        <x:v>0</x:v>
      </x:c>
      <x:c r="I5123" s="6" t="n">
        <x:v>0</x:v>
      </x:c>
      <x:c r="J5123" s="6" t="str">
        <x:v>[0.5, 0.6, 50, 0.15, 200]</x:v>
      </x:c>
      <x:c r="K5123" s="7" t="str">
        <x:v>无首段伤害倍率，请覆盖或设为辅助技能</x:v>
      </x:c>
      <x:c r="L5123" s="6" t="str">
        <x:v>https://raw.githubusercontent.com/Mar-7th/StarRailRes/dbe8cdfcfb0bf657b9fe1cf92d5537f118ccb487/index_new/cn/character_skills.json</x:v>
      </x:c>
    </x:row>
    <x:row r="5124" ht="53" customHeight="1">
      <x:c r="A5124" s="6" t="str">
        <x:v>150304_2</x:v>
      </x:c>
      <x:c r="B5124" s="6" t="str">
        <x:v>150304</x:v>
      </x:c>
      <x:c r="C5124" s="6" t="n">
        <x:v>2</x:v>
      </x:c>
      <x:c r="D5124" s="6" t="str">
        <x:v>吞纳沙砾，重塑生机</x:v>
      </x:c>
      <x:c r="E5124"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我方目标当前生命值百分比小于等于50%时，受到的伤害降低16.5%。</x:v>
      </x:c>
      <x:c r="F5124" s="6" t="n">
        <x:v>0</x:v>
      </x:c>
      <x:c r="G5124" s="6" t="n">
        <x:v>0</x:v>
      </x:c>
      <x:c r="H5124" s="6" t="n">
        <x:v>0</x:v>
      </x:c>
      <x:c r="I5124" s="6" t="n">
        <x:v>0</x:v>
      </x:c>
      <x:c r="J5124" s="6" t="str">
        <x:v>[0.5, 0.6, 50, 0.165, 200]</x:v>
      </x:c>
      <x:c r="K5124" s="7" t="str">
        <x:v>无首段伤害倍率，请覆盖或设为辅助技能</x:v>
      </x:c>
      <x:c r="L5124" s="6" t="str">
        <x:v>https://raw.githubusercontent.com/Mar-7th/StarRailRes/dbe8cdfcfb0bf657b9fe1cf92d5537f118ccb487/index_new/cn/character_skills.json</x:v>
      </x:c>
    </x:row>
    <x:row r="5125" ht="53" customHeight="1">
      <x:c r="A5125" s="6" t="str">
        <x:v>150304_3</x:v>
      </x:c>
      <x:c r="B5125" s="6" t="str">
        <x:v>150304</x:v>
      </x:c>
      <x:c r="C5125" s="6" t="n">
        <x:v>3</x:v>
      </x:c>
      <x:c r="D5125" s="6" t="str">
        <x:v>吞纳沙砾，重塑生机</x:v>
      </x:c>
      <x:c r="E5125"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我方目标当前生命值百分比小于等于50%时，受到的伤害降低18%。</x:v>
      </x:c>
      <x:c r="F5125" s="6" t="n">
        <x:v>0</x:v>
      </x:c>
      <x:c r="G5125" s="6" t="n">
        <x:v>0</x:v>
      </x:c>
      <x:c r="H5125" s="6" t="n">
        <x:v>0</x:v>
      </x:c>
      <x:c r="I5125" s="6" t="n">
        <x:v>0</x:v>
      </x:c>
      <x:c r="J5125" s="6" t="str">
        <x:v>[0.5, 0.6, 50, 0.18, 200]</x:v>
      </x:c>
      <x:c r="K5125" s="7" t="str">
        <x:v>无首段伤害倍率，请覆盖或设为辅助技能</x:v>
      </x:c>
      <x:c r="L5125" s="6" t="str">
        <x:v>https://raw.githubusercontent.com/Mar-7th/StarRailRes/dbe8cdfcfb0bf657b9fe1cf92d5537f118ccb487/index_new/cn/character_skills.json</x:v>
      </x:c>
    </x:row>
    <x:row r="5126" ht="53" customHeight="1">
      <x:c r="A5126" s="6" t="str">
        <x:v>150304_4</x:v>
      </x:c>
      <x:c r="B5126" s="6" t="str">
        <x:v>150304</x:v>
      </x:c>
      <x:c r="C5126" s="6" t="n">
        <x:v>4</x:v>
      </x:c>
      <x:c r="D5126" s="6" t="str">
        <x:v>吞纳沙砾，重塑生机</x:v>
      </x:c>
      <x:c r="E5126"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我方目标当前生命值百分比小于等于50%时，受到的伤害降低19.5%。</x:v>
      </x:c>
      <x:c r="F5126" s="6" t="n">
        <x:v>0</x:v>
      </x:c>
      <x:c r="G5126" s="6" t="n">
        <x:v>0</x:v>
      </x:c>
      <x:c r="H5126" s="6" t="n">
        <x:v>0</x:v>
      </x:c>
      <x:c r="I5126" s="6" t="n">
        <x:v>0</x:v>
      </x:c>
      <x:c r="J5126" s="6" t="str">
        <x:v>[0.5, 0.6, 50, 0.195, 200]</x:v>
      </x:c>
      <x:c r="K5126" s="7" t="str">
        <x:v>无首段伤害倍率，请覆盖或设为辅助技能</x:v>
      </x:c>
      <x:c r="L5126" s="6" t="str">
        <x:v>https://raw.githubusercontent.com/Mar-7th/StarRailRes/dbe8cdfcfb0bf657b9fe1cf92d5537f118ccb487/index_new/cn/character_skills.json</x:v>
      </x:c>
    </x:row>
    <x:row r="5127" ht="53" customHeight="1">
      <x:c r="A5127" s="6" t="str">
        <x:v>150304_5</x:v>
      </x:c>
      <x:c r="B5127" s="6" t="str">
        <x:v>150304</x:v>
      </x:c>
      <x:c r="C5127" s="6" t="n">
        <x:v>5</x:v>
      </x:c>
      <x:c r="D5127" s="6" t="str">
        <x:v>吞纳沙砾，重塑生机</x:v>
      </x:c>
      <x:c r="E5127"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我方目标当前生命值百分比小于等于50%时，受到的伤害降低21%。</x:v>
      </x:c>
      <x:c r="F5127" s="6" t="n">
        <x:v>0</x:v>
      </x:c>
      <x:c r="G5127" s="6" t="n">
        <x:v>0</x:v>
      </x:c>
      <x:c r="H5127" s="6" t="n">
        <x:v>0</x:v>
      </x:c>
      <x:c r="I5127" s="6" t="n">
        <x:v>0</x:v>
      </x:c>
      <x:c r="J5127" s="6" t="str">
        <x:v>[0.5, 0.6, 50, 0.21, 200]</x:v>
      </x:c>
      <x:c r="K5127" s="7" t="str">
        <x:v>无首段伤害倍率，请覆盖或设为辅助技能</x:v>
      </x:c>
      <x:c r="L5127" s="6" t="str">
        <x:v>https://raw.githubusercontent.com/Mar-7th/StarRailRes/dbe8cdfcfb0bf657b9fe1cf92d5537f118ccb487/index_new/cn/character_skills.json</x:v>
      </x:c>
    </x:row>
    <x:row r="5128" ht="53" customHeight="1">
      <x:c r="A5128" s="6" t="str">
        <x:v>150304_6</x:v>
      </x:c>
      <x:c r="B5128" s="6" t="str">
        <x:v>150304</x:v>
      </x:c>
      <x:c r="C5128" s="6" t="n">
        <x:v>6</x:v>
      </x:c>
      <x:c r="D5128" s="6" t="str">
        <x:v>吞纳沙砾，重塑生机</x:v>
      </x:c>
      <x:c r="E5128"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我方目标当前生命值百分比小于等于50%时，受到的伤害降低22.5%。</x:v>
      </x:c>
      <x:c r="F5128" s="6" t="n">
        <x:v>0</x:v>
      </x:c>
      <x:c r="G5128" s="6" t="n">
        <x:v>0</x:v>
      </x:c>
      <x:c r="H5128" s="6" t="n">
        <x:v>0</x:v>
      </x:c>
      <x:c r="I5128" s="6" t="n">
        <x:v>0</x:v>
      </x:c>
      <x:c r="J5128" s="6" t="str">
        <x:v>[0.5, 0.6, 50, 0.225, 200]</x:v>
      </x:c>
      <x:c r="K5128" s="7" t="str">
        <x:v>无首段伤害倍率，请覆盖或设为辅助技能</x:v>
      </x:c>
      <x:c r="L5128" s="6" t="str">
        <x:v>https://raw.githubusercontent.com/Mar-7th/StarRailRes/dbe8cdfcfb0bf657b9fe1cf92d5537f118ccb487/index_new/cn/character_skills.json</x:v>
      </x:c>
    </x:row>
    <x:row r="5129" ht="53" customHeight="1">
      <x:c r="A5129" s="6" t="str">
        <x:v>150304_7</x:v>
      </x:c>
      <x:c r="B5129" s="6" t="str">
        <x:v>150304</x:v>
      </x:c>
      <x:c r="C5129" s="6" t="n">
        <x:v>7</x:v>
      </x:c>
      <x:c r="D5129" s="6" t="str">
        <x:v>吞纳沙砾，重塑生机</x:v>
      </x:c>
      <x:c r="E5129"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我方目标当前生命值百分比小于等于50%时，受到的伤害降低24.37%。</x:v>
      </x:c>
      <x:c r="F5129" s="6" t="n">
        <x:v>0</x:v>
      </x:c>
      <x:c r="G5129" s="6" t="n">
        <x:v>0</x:v>
      </x:c>
      <x:c r="H5129" s="6" t="n">
        <x:v>0</x:v>
      </x:c>
      <x:c r="I5129" s="6" t="n">
        <x:v>0</x:v>
      </x:c>
      <x:c r="J5129" s="6" t="str">
        <x:v>[0.5, 0.6, 50, 0.2437, 200]</x:v>
      </x:c>
      <x:c r="K5129" s="7" t="str">
        <x:v>无首段伤害倍率，请覆盖或设为辅助技能</x:v>
      </x:c>
      <x:c r="L5129" s="6" t="str">
        <x:v>https://raw.githubusercontent.com/Mar-7th/StarRailRes/dbe8cdfcfb0bf657b9fe1cf92d5537f118ccb487/index_new/cn/character_skills.json</x:v>
      </x:c>
    </x:row>
    <x:row r="5130" ht="53" customHeight="1">
      <x:c r="A5130" s="6" t="str">
        <x:v>150304_8</x:v>
      </x:c>
      <x:c r="B5130" s="6" t="str">
        <x:v>150304</x:v>
      </x:c>
      <x:c r="C5130" s="6" t="n">
        <x:v>8</x:v>
      </x:c>
      <x:c r="D5130" s="6" t="str">
        <x:v>吞纳沙砾，重塑生机</x:v>
      </x:c>
      <x:c r="E5130"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我方目标当前生命值百分比小于等于50%时，受到的伤害降低26.25%。</x:v>
      </x:c>
      <x:c r="F5130" s="6" t="n">
        <x:v>0</x:v>
      </x:c>
      <x:c r="G5130" s="6" t="n">
        <x:v>0</x:v>
      </x:c>
      <x:c r="H5130" s="6" t="n">
        <x:v>0</x:v>
      </x:c>
      <x:c r="I5130" s="6" t="n">
        <x:v>0</x:v>
      </x:c>
      <x:c r="J5130" s="6" t="str">
        <x:v>[0.5, 0.6, 50, 0.2625, 200]</x:v>
      </x:c>
      <x:c r="K5130" s="7" t="str">
        <x:v>无首段伤害倍率，请覆盖或设为辅助技能</x:v>
      </x:c>
      <x:c r="L5130" s="6" t="str">
        <x:v>https://raw.githubusercontent.com/Mar-7th/StarRailRes/dbe8cdfcfb0bf657b9fe1cf92d5537f118ccb487/index_new/cn/character_skills.json</x:v>
      </x:c>
    </x:row>
    <x:row r="5131" ht="53" customHeight="1">
      <x:c r="A5131" s="6" t="str">
        <x:v>150304_9</x:v>
      </x:c>
      <x:c r="B5131" s="6" t="str">
        <x:v>150304</x:v>
      </x:c>
      <x:c r="C5131" s="6" t="n">
        <x:v>9</x:v>
      </x:c>
      <x:c r="D5131" s="6" t="str">
        <x:v>吞纳沙砾，重塑生机</x:v>
      </x:c>
      <x:c r="E5131"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我方目标当前生命值百分比小于等于50%时，受到的伤害降低28.12%。</x:v>
      </x:c>
      <x:c r="F5131" s="6" t="n">
        <x:v>0</x:v>
      </x:c>
      <x:c r="G5131" s="6" t="n">
        <x:v>0</x:v>
      </x:c>
      <x:c r="H5131" s="6" t="n">
        <x:v>0</x:v>
      </x:c>
      <x:c r="I5131" s="6" t="n">
        <x:v>0</x:v>
      </x:c>
      <x:c r="J5131" s="6" t="str">
        <x:v>[0.5, 0.6, 50, 0.2812, 200]</x:v>
      </x:c>
      <x:c r="K5131" s="7" t="str">
        <x:v>无首段伤害倍率，请覆盖或设为辅助技能</x:v>
      </x:c>
      <x:c r="L5131" s="6" t="str">
        <x:v>https://raw.githubusercontent.com/Mar-7th/StarRailRes/dbe8cdfcfb0bf657b9fe1cf92d5537f118ccb487/index_new/cn/character_skills.json</x:v>
      </x:c>
    </x:row>
    <x:row r="5132" ht="53" customHeight="1">
      <x:c r="A5132" s="6" t="str">
        <x:v>150304_10</x:v>
      </x:c>
      <x:c r="B5132" s="6" t="str">
        <x:v>150304</x:v>
      </x:c>
      <x:c r="C5132" s="6" t="n">
        <x:v>10</x:v>
      </x:c>
      <x:c r="D5132" s="6" t="str">
        <x:v>吞纳沙砾，重塑生机</x:v>
      </x:c>
      <x:c r="E5132"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我方目标当前生命值百分比小于等于50%时，受到的伤害降低30%。</x:v>
      </x:c>
      <x:c r="F5132" s="6" t="n">
        <x:v>0</x:v>
      </x:c>
      <x:c r="G5132" s="6" t="n">
        <x:v>0</x:v>
      </x:c>
      <x:c r="H5132" s="6" t="n">
        <x:v>0</x:v>
      </x:c>
      <x:c r="I5132" s="6" t="n">
        <x:v>0</x:v>
      </x:c>
      <x:c r="J5132" s="6" t="str">
        <x:v>[0.5, 0.6, 50, 0.3, 200]</x:v>
      </x:c>
      <x:c r="K5132" s="7" t="str">
        <x:v>无首段伤害倍率，请覆盖或设为辅助技能</x:v>
      </x:c>
      <x:c r="L5132" s="6" t="str">
        <x:v>https://raw.githubusercontent.com/Mar-7th/StarRailRes/dbe8cdfcfb0bf657b9fe1cf92d5537f118ccb487/index_new/cn/character_skills.json</x:v>
      </x:c>
    </x:row>
    <x:row r="5133" ht="53" customHeight="1">
      <x:c r="A5133" s="6" t="str">
        <x:v>150304_11</x:v>
      </x:c>
      <x:c r="B5133" s="6" t="str">
        <x:v>150304</x:v>
      </x:c>
      <x:c r="C5133" s="6" t="n">
        <x:v>11</x:v>
      </x:c>
      <x:c r="D5133" s="6" t="str">
        <x:v>吞纳沙砾，重塑生机</x:v>
      </x:c>
      <x:c r="E5133"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我方目标当前生命值百分比小于等于50%时，受到的伤害降低31.5%。</x:v>
      </x:c>
      <x:c r="F5133" s="6" t="n">
        <x:v>0</x:v>
      </x:c>
      <x:c r="G5133" s="6" t="n">
        <x:v>0</x:v>
      </x:c>
      <x:c r="H5133" s="6" t="n">
        <x:v>0</x:v>
      </x:c>
      <x:c r="I5133" s="6" t="n">
        <x:v>0</x:v>
      </x:c>
      <x:c r="J5133" s="6" t="str">
        <x:v>[0.5, 0.6, 50, 0.315, 200]</x:v>
      </x:c>
      <x:c r="K5133" s="7" t="str">
        <x:v>无首段伤害倍率，请覆盖或设为辅助技能</x:v>
      </x:c>
      <x:c r="L5133" s="6" t="str">
        <x:v>https://raw.githubusercontent.com/Mar-7th/StarRailRes/dbe8cdfcfb0bf657b9fe1cf92d5537f118ccb487/index_new/cn/character_skills.json</x:v>
      </x:c>
    </x:row>
    <x:row r="5134" ht="53" customHeight="1">
      <x:c r="A5134" s="6" t="str">
        <x:v>150304_12</x:v>
      </x:c>
      <x:c r="B5134" s="6" t="str">
        <x:v>150304</x:v>
      </x:c>
      <x:c r="C5134" s="6" t="n">
        <x:v>12</x:v>
      </x:c>
      <x:c r="D5134" s="6" t="str">
        <x:v>吞纳沙砾，重塑生机</x:v>
      </x:c>
      <x:c r="E5134"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我方目标当前生命值百分比小于等于50%时，受到的伤害降低33%。</x:v>
      </x:c>
      <x:c r="F5134" s="6" t="n">
        <x:v>0</x:v>
      </x:c>
      <x:c r="G5134" s="6" t="n">
        <x:v>0</x:v>
      </x:c>
      <x:c r="H5134" s="6" t="n">
        <x:v>0</x:v>
      </x:c>
      <x:c r="I5134" s="6" t="n">
        <x:v>0</x:v>
      </x:c>
      <x:c r="J5134" s="6" t="str">
        <x:v>[0.5, 0.6, 50, 0.33, 200]</x:v>
      </x:c>
      <x:c r="K5134" s="7" t="str">
        <x:v>无首段伤害倍率，请覆盖或设为辅助技能</x:v>
      </x:c>
      <x:c r="L5134" s="6" t="str">
        <x:v>https://raw.githubusercontent.com/Mar-7th/StarRailRes/dbe8cdfcfb0bf657b9fe1cf92d5537f118ccb487/index_new/cn/character_skills.json</x:v>
      </x:c>
    </x:row>
    <x:row r="5135" ht="53" customHeight="1">
      <x:c r="A5135" s="6" t="str">
        <x:v>150304_13</x:v>
      </x:c>
      <x:c r="B5135" s="6" t="str">
        <x:v>150304</x:v>
      </x:c>
      <x:c r="C5135" s="6" t="n">
        <x:v>13</x:v>
      </x:c>
      <x:c r="D5135" s="6" t="str">
        <x:v>吞纳沙砾，重塑生机</x:v>
      </x:c>
      <x:c r="E5135"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我方目标当前生命值百分比小于等于50%时，受到的伤害降低34.5%。</x:v>
      </x:c>
      <x:c r="F5135" s="6" t="n">
        <x:v>0</x:v>
      </x:c>
      <x:c r="G5135" s="6" t="n">
        <x:v>0</x:v>
      </x:c>
      <x:c r="H5135" s="6" t="n">
        <x:v>0</x:v>
      </x:c>
      <x:c r="I5135" s="6" t="n">
        <x:v>0</x:v>
      </x:c>
      <x:c r="J5135" s="6" t="str">
        <x:v>[0.5, 0.6, 50, 0.345, 200]</x:v>
      </x:c>
      <x:c r="K5135" s="7" t="str">
        <x:v>无首段伤害倍率，请覆盖或设为辅助技能</x:v>
      </x:c>
      <x:c r="L5135" s="6" t="str">
        <x:v>https://raw.githubusercontent.com/Mar-7th/StarRailRes/dbe8cdfcfb0bf657b9fe1cf92d5537f118ccb487/index_new/cn/character_skills.json</x:v>
      </x:c>
    </x:row>
    <x:row r="5136" ht="53" customHeight="1">
      <x:c r="A5136" s="6" t="str">
        <x:v>150304_14</x:v>
      </x:c>
      <x:c r="B5136" s="6" t="str">
        <x:v>150304</x:v>
      </x:c>
      <x:c r="C5136" s="6" t="n">
        <x:v>14</x:v>
      </x:c>
      <x:c r="D5136" s="6" t="str">
        <x:v>吞纳沙砾，重塑生机</x:v>
      </x:c>
      <x:c r="E5136"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我方目标当前生命值百分比小于等于50%时，受到的伤害降低36%。</x:v>
      </x:c>
      <x:c r="F5136" s="6" t="n">
        <x:v>0</x:v>
      </x:c>
      <x:c r="G5136" s="6" t="n">
        <x:v>0</x:v>
      </x:c>
      <x:c r="H5136" s="6" t="n">
        <x:v>0</x:v>
      </x:c>
      <x:c r="I5136" s="6" t="n">
        <x:v>0</x:v>
      </x:c>
      <x:c r="J5136" s="6" t="str">
        <x:v>[0.5, 0.6, 50, 0.36, 200]</x:v>
      </x:c>
      <x:c r="K5136" s="7" t="str">
        <x:v>无首段伤害倍率，请覆盖或设为辅助技能</x:v>
      </x:c>
      <x:c r="L5136" s="6" t="str">
        <x:v>https://raw.githubusercontent.com/Mar-7th/StarRailRes/dbe8cdfcfb0bf657b9fe1cf92d5537f118ccb487/index_new/cn/character_skills.json</x:v>
      </x:c>
    </x:row>
    <x:row r="5137" ht="53" customHeight="1">
      <x:c r="A5137" s="6" t="str">
        <x:v>150304_15</x:v>
      </x:c>
      <x:c r="B5137" s="6" t="str">
        <x:v>150304</x:v>
      </x:c>
      <x:c r="C5137" s="6" t="n">
        <x:v>15</x:v>
      </x:c>
      <x:c r="D5137" s="6" t="str">
        <x:v>吞纳沙砾，重塑生机</x:v>
      </x:c>
      <x:c r="E5137" s="7" t="str">
        <x:v>真珠可使用【好活当赏】作为抵御值，每点【好活当赏】等同于200点抵御值，我方目标受到伤害时，真珠可消耗抵御值为我方目标抵挡60%的伤害。真珠的【好活当赏】持续时间无限，且持有上限为50点。
我方目标当前生命值百分比小于等于50%时，受到的伤害降低37.5%。</x:v>
      </x:c>
      <x:c r="F5137" s="6" t="n">
        <x:v>0</x:v>
      </x:c>
      <x:c r="G5137" s="6" t="n">
        <x:v>0</x:v>
      </x:c>
      <x:c r="H5137" s="6" t="n">
        <x:v>0</x:v>
      </x:c>
      <x:c r="I5137" s="6" t="n">
        <x:v>0</x:v>
      </x:c>
      <x:c r="J5137" s="6" t="str">
        <x:v>[0.5, 0.6, 50, 0.375, 200]</x:v>
      </x:c>
      <x:c r="K5137" s="7" t="str">
        <x:v>无首段伤害倍率，请覆盖或设为辅助技能</x:v>
      </x:c>
      <x:c r="L5137" s="6" t="str">
        <x:v>https://raw.githubusercontent.com/Mar-7th/StarRailRes/dbe8cdfcfb0bf657b9fe1cf92d5537f118ccb487/index_new/cn/character_skills.json</x:v>
      </x:c>
    </x:row>
    <x:row r="5138" ht="20" customHeight="1">
      <x:c r="A5138" s="6" t="str">
        <x:v>150306_1</x:v>
      </x:c>
      <x:c r="B5138" s="6" t="str">
        <x:v>150306</x:v>
      </x:c>
      <x:c r="C5138" s="6" t="n">
        <x:v>1</x:v>
      </x:c>
      <x:c r="D5138" s="6" t="str">
        <x:v>攻击</x:v>
      </x:c>
      <x:c r="E5138" s="7" t="str">
        <x:v>攻击敌人，进入战斗后削弱敌方目标对应属性韧性。</x:v>
      </x:c>
      <x:c r="F5138" s="6" t="n">
        <x:v>0</x:v>
      </x:c>
      <x:c r="G5138" s="6" t="n">
        <x:v>0</x:v>
      </x:c>
      <x:c r="H5138" s="6" t="n">
        <x:v>0</x:v>
      </x:c>
      <x:c r="I5138" s="6" t="n">
        <x:v>0</x:v>
      </x:c>
      <x:c r="J5138" s="6" t="str">
        <x:v>[]</x:v>
      </x:c>
      <x:c r="K5138" s="7" t="str">
        <x:v>缺少结构化参数，必须覆盖</x:v>
      </x:c>
      <x:c r="L5138" s="6" t="str">
        <x:v>https://raw.githubusercontent.com/Mar-7th/StarRailRes/dbe8cdfcfb0bf657b9fe1cf92d5537f118ccb487/index_new/cn/character_skills.json</x:v>
      </x:c>
    </x:row>
    <x:row r="5139" ht="53" customHeight="1">
      <x:c r="A5139" s="6" t="str">
        <x:v>150307_1</x:v>
      </x:c>
      <x:c r="B5139" s="6" t="str">
        <x:v>150307</x:v>
      </x:c>
      <x:c r="C5139" s="6" t="n">
        <x:v>1</x:v>
      </x:c>
      <x:c r="D5139" s="6" t="str">
        <x:v>凝润珠光，复刻真迹</x:v>
      </x:c>
      <x:c r="E5139" s="7" t="str">
        <x:v>使用秘技后获得【美学底本】，切换行动角色时【美学底本】转移至当前行动角色。下一次战斗开始时，真珠获得20点【好活当赏】，并【深度学习】持有【美学底本】的角色，该【深度学习】具有2点充能。真珠只能【深度学习】除自身以外的角色。</x:v>
      </x:c>
      <x:c r="F5139" s="6" t="n">
        <x:v>0</x:v>
      </x:c>
      <x:c r="G5139" s="6" t="n">
        <x:v>0</x:v>
      </x:c>
      <x:c r="H5139" s="6" t="n">
        <x:v>0</x:v>
      </x:c>
      <x:c r="I5139" s="6" t="n">
        <x:v>0</x:v>
      </x:c>
      <x:c r="J5139" s="6" t="str">
        <x:v>[2, 20]</x:v>
      </x:c>
      <x:c r="K5139" s="7" t="str">
        <x:v>无首段伤害倍率，请覆盖或设为辅助技能</x:v>
      </x:c>
      <x:c r="L5139" s="6" t="str">
        <x:v>https://raw.githubusercontent.com/Mar-7th/StarRailRes/dbe8cdfcfb0bf657b9fe1cf92d5537f118ccb487/index_new/cn/character_skills.json</x:v>
      </x:c>
    </x:row>
    <x:row r="5140" ht="53" customHeight="1">
      <x:c r="A5140" s="6" t="str">
        <x:v>150308_1</x:v>
      </x:c>
      <x:c r="B5140" s="6" t="str">
        <x:v>150308</x:v>
      </x:c>
      <x:c r="C5140" s="6" t="n">
        <x:v>1</x:v>
      </x:c>
      <x:c r="D5140" s="6" t="str">
        <x:v>行笔，幻造星月</x:v>
      </x:c>
      <x:c r="E5140" s="7" t="str">
        <x:v>对敌方全体造成等同于真珠50%防御力的冰属性伤害，为我方全体目标回复等同于真珠4%防御力+80的生命值，额外为当前生命值百分比最低的我方目标回复等同于真珠4%防御力+80的生命值。持有【好活当赏】时，额外造成10%的冰属性欢愉伤害。</x:v>
      </x:c>
      <x:c r="F5140" s="6" t="n">
        <x:v>0</x:v>
      </x:c>
      <x:c r="G5140" s="6" t="n">
        <x:v>0</x:v>
      </x:c>
      <x:c r="H5140" s="6" t="n">
        <x:v>0.5800000000000001</x:v>
      </x:c>
      <x:c r="I5140" s="6" t="n">
        <x:v>0</x:v>
      </x:c>
      <x:c r="J5140" s="6" t="str">
        <x:v>[0.5, 0.04, 1, 80, 0.1]</x:v>
      </x:c>
      <x:c r="K5140" s="7" t="str">
        <x:v>需确认条件及分段</x:v>
      </x:c>
      <x:c r="L5140" s="6" t="str">
        <x:v>https://raw.githubusercontent.com/Mar-7th/StarRailRes/dbe8cdfcfb0bf657b9fe1cf92d5537f118ccb487/index_new/cn/character_skills.json</x:v>
      </x:c>
    </x:row>
    <x:row r="5141" ht="53" customHeight="1">
      <x:c r="A5141" s="6" t="str">
        <x:v>150308_2</x:v>
      </x:c>
      <x:c r="B5141" s="6" t="str">
        <x:v>150308</x:v>
      </x:c>
      <x:c r="C5141" s="6" t="n">
        <x:v>2</x:v>
      </x:c>
      <x:c r="D5141" s="6" t="str">
        <x:v>行笔，幻造星月</x:v>
      </x:c>
      <x:c r="E5141" s="7" t="str">
        <x:v>对敌方全体造成等同于真珠60%防御力的冰属性伤害，为我方全体目标回复等同于真珠4.8%防御力+96的生命值，额外为当前生命值百分比最低的我方目标回复等同于真珠4.8%防御力+96的生命值。持有【好活当赏】时，额外造成11%的冰属性欢愉伤害。</x:v>
      </x:c>
      <x:c r="F5141" s="6" t="n">
        <x:v>0</x:v>
      </x:c>
      <x:c r="G5141" s="6" t="n">
        <x:v>0</x:v>
      </x:c>
      <x:c r="H5141" s="6" t="n">
        <x:v>0.6960000000000001</x:v>
      </x:c>
      <x:c r="I5141" s="6" t="n">
        <x:v>0</x:v>
      </x:c>
      <x:c r="J5141" s="6" t="str">
        <x:v>[0.6, 0.048, 1, 96, 0.11]</x:v>
      </x:c>
      <x:c r="K5141" s="7" t="str">
        <x:v>需确认条件及分段</x:v>
      </x:c>
      <x:c r="L5141" s="6" t="str">
        <x:v>https://raw.githubusercontent.com/Mar-7th/StarRailRes/dbe8cdfcfb0bf657b9fe1cf92d5537f118ccb487/index_new/cn/character_skills.json</x:v>
      </x:c>
    </x:row>
    <x:row r="5142" ht="53" customHeight="1">
      <x:c r="A5142" s="6" t="str">
        <x:v>150308_3</x:v>
      </x:c>
      <x:c r="B5142" s="6" t="str">
        <x:v>150308</x:v>
      </x:c>
      <x:c r="C5142" s="6" t="n">
        <x:v>3</x:v>
      </x:c>
      <x:c r="D5142" s="6" t="str">
        <x:v>行笔，幻造星月</x:v>
      </x:c>
      <x:c r="E5142" s="7" t="str">
        <x:v>对敌方全体造成等同于真珠70%防御力的冰属性伤害，为我方全体目标回复等同于真珠5.6%防御力+112的生命值，额外为当前生命值百分比最低的我方目标回复等同于真珠5.6%防御力+112的生命值。持有【好活当赏】时，额外造成12%的冰属性欢愉伤害。</x:v>
      </x:c>
      <x:c r="F5142" s="6" t="n">
        <x:v>0</x:v>
      </x:c>
      <x:c r="G5142" s="6" t="n">
        <x:v>0</x:v>
      </x:c>
      <x:c r="H5142" s="6" t="n">
        <x:v>0.812</x:v>
      </x:c>
      <x:c r="I5142" s="6" t="n">
        <x:v>0</x:v>
      </x:c>
      <x:c r="J5142" s="6" t="str">
        <x:v>[0.7, 0.056, 1, 112, 0.12]</x:v>
      </x:c>
      <x:c r="K5142" s="7" t="str">
        <x:v>需确认条件及分段</x:v>
      </x:c>
      <x:c r="L5142" s="6" t="str">
        <x:v>https://raw.githubusercontent.com/Mar-7th/StarRailRes/dbe8cdfcfb0bf657b9fe1cf92d5537f118ccb487/index_new/cn/character_skills.json</x:v>
      </x:c>
    </x:row>
    <x:row r="5143" ht="53" customHeight="1">
      <x:c r="A5143" s="6" t="str">
        <x:v>150308_4</x:v>
      </x:c>
      <x:c r="B5143" s="6" t="str">
        <x:v>150308</x:v>
      </x:c>
      <x:c r="C5143" s="6" t="n">
        <x:v>4</x:v>
      </x:c>
      <x:c r="D5143" s="6" t="str">
        <x:v>行笔，幻造星月</x:v>
      </x:c>
      <x:c r="E5143" s="7" t="str">
        <x:v>对敌方全体造成等同于真珠80%防御力的冰属性伤害，为我方全体目标回复等同于真珠6.4%防御力+128的生命值，额外为当前生命值百分比最低的我方目标回复等同于真珠6.4%防御力+128的生命值。持有【好活当赏】时，额外造成13%的冰属性欢愉伤害。</x:v>
      </x:c>
      <x:c r="F5143" s="6" t="n">
        <x:v>0</x:v>
      </x:c>
      <x:c r="G5143" s="6" t="n">
        <x:v>0</x:v>
      </x:c>
      <x:c r="H5143" s="6" t="n">
        <x:v>0.9280000000000002</x:v>
      </x:c>
      <x:c r="I5143" s="6" t="n">
        <x:v>0</x:v>
      </x:c>
      <x:c r="J5143" s="6" t="str">
        <x:v>[0.8, 0.064, 1, 128, 0.13]</x:v>
      </x:c>
      <x:c r="K5143" s="7" t="str">
        <x:v>需确认条件及分段</x:v>
      </x:c>
      <x:c r="L5143" s="6" t="str">
        <x:v>https://raw.githubusercontent.com/Mar-7th/StarRailRes/dbe8cdfcfb0bf657b9fe1cf92d5537f118ccb487/index_new/cn/character_skills.json</x:v>
      </x:c>
    </x:row>
    <x:row r="5144" ht="53" customHeight="1">
      <x:c r="A5144" s="6" t="str">
        <x:v>150308_5</x:v>
      </x:c>
      <x:c r="B5144" s="6" t="str">
        <x:v>150308</x:v>
      </x:c>
      <x:c r="C5144" s="6" t="n">
        <x:v>5</x:v>
      </x:c>
      <x:c r="D5144" s="6" t="str">
        <x:v>行笔，幻造星月</x:v>
      </x:c>
      <x:c r="E5144" s="7" t="str">
        <x:v>对敌方全体造成等同于真珠90%防御力的冰属性伤害，为我方全体目标回复等同于真珠7.2%防御力+144的生命值，额外为当前生命值百分比最低的我方目标回复等同于真珠7.2%防御力+144的生命值。持有【好活当赏】时，额外造成14%的冰属性欢愉伤害。</x:v>
      </x:c>
      <x:c r="F5144" s="6" t="n">
        <x:v>0</x:v>
      </x:c>
      <x:c r="G5144" s="6" t="n">
        <x:v>0</x:v>
      </x:c>
      <x:c r="H5144" s="6" t="n">
        <x:v>1.044</x:v>
      </x:c>
      <x:c r="I5144" s="6" t="n">
        <x:v>0</x:v>
      </x:c>
      <x:c r="J5144" s="6" t="str">
        <x:v>[0.9, 0.072, 1, 144, 0.14]</x:v>
      </x:c>
      <x:c r="K5144" s="7" t="str">
        <x:v>需确认条件及分段</x:v>
      </x:c>
      <x:c r="L5144" s="6" t="str">
        <x:v>https://raw.githubusercontent.com/Mar-7th/StarRailRes/dbe8cdfcfb0bf657b9fe1cf92d5537f118ccb487/index_new/cn/character_skills.json</x:v>
      </x:c>
    </x:row>
    <x:row r="5145" ht="53" customHeight="1">
      <x:c r="A5145" s="6" t="str">
        <x:v>150308_6</x:v>
      </x:c>
      <x:c r="B5145" s="6" t="str">
        <x:v>150308</x:v>
      </x:c>
      <x:c r="C5145" s="6" t="n">
        <x:v>6</x:v>
      </x:c>
      <x:c r="D5145" s="6" t="str">
        <x:v>行笔，幻造星月</x:v>
      </x:c>
      <x:c r="E5145" s="7" t="str">
        <x:v>对敌方全体造成等同于真珠100%防御力的冰属性伤害，为我方全体目标回复等同于真珠8%防御力+160的生命值，额外为当前生命值百分比最低的我方目标回复等同于真珠8%防御力+160的生命值。持有【好活当赏】时，额外造成15%的冰属性欢愉伤害。</x:v>
      </x:c>
      <x:c r="F5145" s="6" t="n">
        <x:v>0</x:v>
      </x:c>
      <x:c r="G5145" s="6" t="n">
        <x:v>0</x:v>
      </x:c>
      <x:c r="H5145" s="6" t="n">
        <x:v>1.1600000000000001</x:v>
      </x:c>
      <x:c r="I5145" s="6" t="n">
        <x:v>0</x:v>
      </x:c>
      <x:c r="J5145" s="6" t="str">
        <x:v>[1, 0.08, 1, 160, 0.15]</x:v>
      </x:c>
      <x:c r="K5145" s="7" t="str">
        <x:v>需确认条件及分段</x:v>
      </x:c>
      <x:c r="L5145" s="6" t="str">
        <x:v>https://raw.githubusercontent.com/Mar-7th/StarRailRes/dbe8cdfcfb0bf657b9fe1cf92d5537f118ccb487/index_new/cn/character_skills.json</x:v>
      </x:c>
    </x:row>
    <x:row r="5146" ht="53" customHeight="1">
      <x:c r="A5146" s="6" t="str">
        <x:v>150308_7</x:v>
      </x:c>
      <x:c r="B5146" s="6" t="str">
        <x:v>150308</x:v>
      </x:c>
      <x:c r="C5146" s="6" t="n">
        <x:v>7</x:v>
      </x:c>
      <x:c r="D5146" s="6" t="str">
        <x:v>行笔，幻造星月</x:v>
      </x:c>
      <x:c r="E5146" s="7" t="str">
        <x:v>对敌方全体造成等同于真珠110%防御力的冰属性伤害，为我方全体目标回复等同于真珠8.8%防御力+176的生命值，额外为当前生命值百分比最低的我方目标回复等同于真珠8.8%防御力+176的生命值。持有【好活当赏】时，额外造成16.25%的冰属性欢愉伤害。</x:v>
      </x:c>
      <x:c r="F5146" s="6" t="n">
        <x:v>0</x:v>
      </x:c>
      <x:c r="G5146" s="6" t="n">
        <x:v>0</x:v>
      </x:c>
      <x:c r="H5146" s="6" t="n">
        <x:v>1.2760000000000002</x:v>
      </x:c>
      <x:c r="I5146" s="6" t="n">
        <x:v>0</x:v>
      </x:c>
      <x:c r="J5146" s="6" t="str">
        <x:v>[1.1, 0.088, 1, 176, 0.1625]</x:v>
      </x:c>
      <x:c r="K5146" s="7" t="str">
        <x:v>需确认条件及分段</x:v>
      </x:c>
      <x:c r="L5146" s="6" t="str">
        <x:v>https://raw.githubusercontent.com/Mar-7th/StarRailRes/dbe8cdfcfb0bf657b9fe1cf92d5537f118ccb487/index_new/cn/character_skills.json</x:v>
      </x:c>
    </x:row>
    <x:row r="5147" ht="53" customHeight="1">
      <x:c r="A5147" s="6" t="str">
        <x:v>150308_8</x:v>
      </x:c>
      <x:c r="B5147" s="6" t="str">
        <x:v>150308</x:v>
      </x:c>
      <x:c r="C5147" s="6" t="n">
        <x:v>8</x:v>
      </x:c>
      <x:c r="D5147" s="6" t="str">
        <x:v>行笔，幻造星月</x:v>
      </x:c>
      <x:c r="E5147" s="7" t="str">
        <x:v>对敌方全体造成等同于真珠120%防御力的冰属性伤害，为我方全体目标回复等同于真珠9.6%防御力+192的生命值，额外为当前生命值百分比最低的我方目标回复等同于真珠9.6%防御力+192的生命值。持有【好活当赏】时，额外造成17.5%的冰属性欢愉伤害。</x:v>
      </x:c>
      <x:c r="F5147" s="6" t="n">
        <x:v>0</x:v>
      </x:c>
      <x:c r="G5147" s="6" t="n">
        <x:v>0</x:v>
      </x:c>
      <x:c r="H5147" s="6" t="n">
        <x:v>1.3920000000000001</x:v>
      </x:c>
      <x:c r="I5147" s="6" t="n">
        <x:v>0</x:v>
      </x:c>
      <x:c r="J5147" s="6" t="str">
        <x:v>[1.2, 0.096, 1, 192, 0.175]</x:v>
      </x:c>
      <x:c r="K5147" s="7" t="str">
        <x:v>需确认条件及分段</x:v>
      </x:c>
      <x:c r="L5147" s="6" t="str">
        <x:v>https://raw.githubusercontent.com/Mar-7th/StarRailRes/dbe8cdfcfb0bf657b9fe1cf92d5537f118ccb487/index_new/cn/character_skills.json</x:v>
      </x:c>
    </x:row>
    <x:row r="5148" ht="53" customHeight="1">
      <x:c r="A5148" s="6" t="str">
        <x:v>150308_9</x:v>
      </x:c>
      <x:c r="B5148" s="6" t="str">
        <x:v>150308</x:v>
      </x:c>
      <x:c r="C5148" s="6" t="n">
        <x:v>9</x:v>
      </x:c>
      <x:c r="D5148" s="6" t="str">
        <x:v>行笔，幻造星月</x:v>
      </x:c>
      <x:c r="E5148" s="7" t="str">
        <x:v>对敌方全体造成等同于真珠130%防御力的冰属性伤害，为我方全体目标回复等同于真珠10.4%防御力+208的生命值，额外为当前生命值百分比最低的我方目标回复等同于真珠10.4%防御力+208的生命值。持有【好活当赏】时，额外造成18.75%的冰属性欢愉伤害。</x:v>
      </x:c>
      <x:c r="F5148" s="6" t="n">
        <x:v>0</x:v>
      </x:c>
      <x:c r="G5148" s="6" t="n">
        <x:v>0</x:v>
      </x:c>
      <x:c r="H5148" s="6" t="n">
        <x:v>1.5080000000000002</x:v>
      </x:c>
      <x:c r="I5148" s="6" t="n">
        <x:v>0</x:v>
      </x:c>
      <x:c r="J5148" s="6" t="str">
        <x:v>[1.3, 0.104, 1, 208, 0.1875]</x:v>
      </x:c>
      <x:c r="K5148" s="7" t="str">
        <x:v>需确认条件及分段</x:v>
      </x:c>
      <x:c r="L5148" s="6" t="str">
        <x:v>https://raw.githubusercontent.com/Mar-7th/StarRailRes/dbe8cdfcfb0bf657b9fe1cf92d5537f118ccb487/index_new/cn/character_skills.json</x:v>
      </x:c>
    </x:row>
    <x:row r="5149" ht="53" customHeight="1">
      <x:c r="A5149" s="6" t="str">
        <x:v>150308_10</x:v>
      </x:c>
      <x:c r="B5149" s="6" t="str">
        <x:v>150308</x:v>
      </x:c>
      <x:c r="C5149" s="6" t="n">
        <x:v>10</x:v>
      </x:c>
      <x:c r="D5149" s="6" t="str">
        <x:v>行笔，幻造星月</x:v>
      </x:c>
      <x:c r="E5149" s="7" t="str">
        <x:v>对敌方全体造成等同于真珠140%防御力的冰属性伤害，为我方全体目标回复等同于真珠11.2%防御力+224的生命值，额外为当前生命值百分比最低的我方目标回复等同于真珠11.2%防御力+224的生命值。持有【好活当赏】时，额外造成20%的冰属性欢愉伤害。</x:v>
      </x:c>
      <x:c r="F5149" s="6" t="n">
        <x:v>0</x:v>
      </x:c>
      <x:c r="G5149" s="6" t="n">
        <x:v>0</x:v>
      </x:c>
      <x:c r="H5149" s="6" t="n">
        <x:v>1.624</x:v>
      </x:c>
      <x:c r="I5149" s="6" t="n">
        <x:v>0</x:v>
      </x:c>
      <x:c r="J5149" s="6" t="str">
        <x:v>[1.4, 0.112, 1, 224, 0.2]</x:v>
      </x:c>
      <x:c r="K5149" s="7" t="str">
        <x:v>需确认条件及分段</x:v>
      </x:c>
      <x:c r="L5149" s="6" t="str">
        <x:v>https://raw.githubusercontent.com/Mar-7th/StarRailRes/dbe8cdfcfb0bf657b9fe1cf92d5537f118ccb487/index_new/cn/character_skills.json</x:v>
      </x:c>
    </x:row>
    <x:row r="5150" ht="53" customHeight="1">
      <x:c r="A5150" s="6" t="str">
        <x:v>150310_1</x:v>
      </x:c>
      <x:c r="B5150" s="6" t="str">
        <x:v>150310</x:v>
      </x:c>
      <x:c r="C5150" s="6" t="n">
        <x:v>1</x:v>
      </x:c>
      <x:c r="D5150" s="6" t="str">
        <x:v>行笔，绘制末浪</x:v>
      </x:c>
      <x:c r="E5150" s="7" t="str">
        <x:v>对敌方全体造成等同于真珠50%防御力的冰属性伤害，为我方全体目标回复等同于真珠4%防御力+80的生命值，额外为当前生命值百分比最低的我方目标回复等同于真珠4%防御力+80的生命值。</x:v>
      </x:c>
      <x:c r="F5150" s="6" t="n">
        <x:v>0</x:v>
      </x:c>
      <x:c r="G5150" s="6" t="n">
        <x:v>0</x:v>
      </x:c>
      <x:c r="H5150" s="6" t="n">
        <x:v>0.5800000000000001</x:v>
      </x:c>
      <x:c r="I5150" s="6" t="n">
        <x:v>0</x:v>
      </x:c>
      <x:c r="J5150" s="6" t="str">
        <x:v>[0.5, 0.04, 1, 80]</x:v>
      </x:c>
      <x:c r="K5150" s="7" t="str">
        <x:v>需确认条件及分段</x:v>
      </x:c>
      <x:c r="L5150" s="6" t="str">
        <x:v>https://raw.githubusercontent.com/Mar-7th/StarRailRes/dbe8cdfcfb0bf657b9fe1cf92d5537f118ccb487/index_new/cn/character_skills.json</x:v>
      </x:c>
    </x:row>
    <x:row r="5151" ht="53" customHeight="1">
      <x:c r="A5151" s="6" t="str">
        <x:v>150310_2</x:v>
      </x:c>
      <x:c r="B5151" s="6" t="str">
        <x:v>150310</x:v>
      </x:c>
      <x:c r="C5151" s="6" t="n">
        <x:v>2</x:v>
      </x:c>
      <x:c r="D5151" s="6" t="str">
        <x:v>行笔，绘制末浪</x:v>
      </x:c>
      <x:c r="E5151" s="7" t="str">
        <x:v>对敌方全体造成等同于真珠60%防御力的冰属性伤害，为我方全体目标回复等同于真珠4.8%防御力+96的生命值，额外为当前生命值百分比最低的我方目标回复等同于真珠4.8%防御力+96的生命值。</x:v>
      </x:c>
      <x:c r="F5151" s="6" t="n">
        <x:v>0</x:v>
      </x:c>
      <x:c r="G5151" s="6" t="n">
        <x:v>0</x:v>
      </x:c>
      <x:c r="H5151" s="6" t="n">
        <x:v>0.6960000000000001</x:v>
      </x:c>
      <x:c r="I5151" s="6" t="n">
        <x:v>0</x:v>
      </x:c>
      <x:c r="J5151" s="6" t="str">
        <x:v>[0.6, 0.048, 1, 96]</x:v>
      </x:c>
      <x:c r="K5151" s="7" t="str">
        <x:v>需确认条件及分段</x:v>
      </x:c>
      <x:c r="L5151" s="6" t="str">
        <x:v>https://raw.githubusercontent.com/Mar-7th/StarRailRes/dbe8cdfcfb0bf657b9fe1cf92d5537f118ccb487/index_new/cn/character_skills.json</x:v>
      </x:c>
    </x:row>
    <x:row r="5152" ht="53" customHeight="1">
      <x:c r="A5152" s="6" t="str">
        <x:v>150310_3</x:v>
      </x:c>
      <x:c r="B5152" s="6" t="str">
        <x:v>150310</x:v>
      </x:c>
      <x:c r="C5152" s="6" t="n">
        <x:v>3</x:v>
      </x:c>
      <x:c r="D5152" s="6" t="str">
        <x:v>行笔，绘制末浪</x:v>
      </x:c>
      <x:c r="E5152" s="7" t="str">
        <x:v>对敌方全体造成等同于真珠70%防御力的冰属性伤害，为我方全体目标回复等同于真珠5.6%防御力+112的生命值，额外为当前生命值百分比最低的我方目标回复等同于真珠5.6%防御力+112的生命值。</x:v>
      </x:c>
      <x:c r="F5152" s="6" t="n">
        <x:v>0</x:v>
      </x:c>
      <x:c r="G5152" s="6" t="n">
        <x:v>0</x:v>
      </x:c>
      <x:c r="H5152" s="6" t="n">
        <x:v>0.812</x:v>
      </x:c>
      <x:c r="I5152" s="6" t="n">
        <x:v>0</x:v>
      </x:c>
      <x:c r="J5152" s="6" t="str">
        <x:v>[0.7, 0.056, 1, 112]</x:v>
      </x:c>
      <x:c r="K5152" s="7" t="str">
        <x:v>需确认条件及分段</x:v>
      </x:c>
      <x:c r="L5152" s="6" t="str">
        <x:v>https://raw.githubusercontent.com/Mar-7th/StarRailRes/dbe8cdfcfb0bf657b9fe1cf92d5537f118ccb487/index_new/cn/character_skills.json</x:v>
      </x:c>
    </x:row>
    <x:row r="5153" ht="53" customHeight="1">
      <x:c r="A5153" s="6" t="str">
        <x:v>150310_4</x:v>
      </x:c>
      <x:c r="B5153" s="6" t="str">
        <x:v>150310</x:v>
      </x:c>
      <x:c r="C5153" s="6" t="n">
        <x:v>4</x:v>
      </x:c>
      <x:c r="D5153" s="6" t="str">
        <x:v>行笔，绘制末浪</x:v>
      </x:c>
      <x:c r="E5153" s="7" t="str">
        <x:v>对敌方全体造成等同于真珠80%防御力的冰属性伤害，为我方全体目标回复等同于真珠6.4%防御力+128的生命值，额外为当前生命值百分比最低的我方目标回复等同于真珠6.4%防御力+128的生命值。</x:v>
      </x:c>
      <x:c r="F5153" s="6" t="n">
        <x:v>0</x:v>
      </x:c>
      <x:c r="G5153" s="6" t="n">
        <x:v>0</x:v>
      </x:c>
      <x:c r="H5153" s="6" t="n">
        <x:v>0.9280000000000002</x:v>
      </x:c>
      <x:c r="I5153" s="6" t="n">
        <x:v>0</x:v>
      </x:c>
      <x:c r="J5153" s="6" t="str">
        <x:v>[0.8, 0.064, 1, 128]</x:v>
      </x:c>
      <x:c r="K5153" s="7" t="str">
        <x:v>需确认条件及分段</x:v>
      </x:c>
      <x:c r="L5153" s="6" t="str">
        <x:v>https://raw.githubusercontent.com/Mar-7th/StarRailRes/dbe8cdfcfb0bf657b9fe1cf92d5537f118ccb487/index_new/cn/character_skills.json</x:v>
      </x:c>
    </x:row>
    <x:row r="5154" ht="53" customHeight="1">
      <x:c r="A5154" s="6" t="str">
        <x:v>150310_5</x:v>
      </x:c>
      <x:c r="B5154" s="6" t="str">
        <x:v>150310</x:v>
      </x:c>
      <x:c r="C5154" s="6" t="n">
        <x:v>5</x:v>
      </x:c>
      <x:c r="D5154" s="6" t="str">
        <x:v>行笔，绘制末浪</x:v>
      </x:c>
      <x:c r="E5154" s="7" t="str">
        <x:v>对敌方全体造成等同于真珠90%防御力的冰属性伤害，为我方全体目标回复等同于真珠7.2%防御力+144的生命值，额外为当前生命值百分比最低的我方目标回复等同于真珠7.2%防御力+144的生命值。</x:v>
      </x:c>
      <x:c r="F5154" s="6" t="n">
        <x:v>0</x:v>
      </x:c>
      <x:c r="G5154" s="6" t="n">
        <x:v>0</x:v>
      </x:c>
      <x:c r="H5154" s="6" t="n">
        <x:v>1.044</x:v>
      </x:c>
      <x:c r="I5154" s="6" t="n">
        <x:v>0</x:v>
      </x:c>
      <x:c r="J5154" s="6" t="str">
        <x:v>[0.9, 0.072, 1, 144]</x:v>
      </x:c>
      <x:c r="K5154" s="7" t="str">
        <x:v>需确认条件及分段</x:v>
      </x:c>
      <x:c r="L5154" s="6" t="str">
        <x:v>https://raw.githubusercontent.com/Mar-7th/StarRailRes/dbe8cdfcfb0bf657b9fe1cf92d5537f118ccb487/index_new/cn/character_skills.json</x:v>
      </x:c>
    </x:row>
    <x:row r="5155" ht="53" customHeight="1">
      <x:c r="A5155" s="6" t="str">
        <x:v>150310_6</x:v>
      </x:c>
      <x:c r="B5155" s="6" t="str">
        <x:v>150310</x:v>
      </x:c>
      <x:c r="C5155" s="6" t="n">
        <x:v>6</x:v>
      </x:c>
      <x:c r="D5155" s="6" t="str">
        <x:v>行笔，绘制末浪</x:v>
      </x:c>
      <x:c r="E5155" s="7" t="str">
        <x:v>对敌方全体造成等同于真珠100%防御力的冰属性伤害，为我方全体目标回复等同于真珠8%防御力+160的生命值，额外为当前生命值百分比最低的我方目标回复等同于真珠8%防御力+160的生命值。</x:v>
      </x:c>
      <x:c r="F5155" s="6" t="n">
        <x:v>0</x:v>
      </x:c>
      <x:c r="G5155" s="6" t="n">
        <x:v>0</x:v>
      </x:c>
      <x:c r="H5155" s="6" t="n">
        <x:v>1.1600000000000001</x:v>
      </x:c>
      <x:c r="I5155" s="6" t="n">
        <x:v>0</x:v>
      </x:c>
      <x:c r="J5155" s="6" t="str">
        <x:v>[1, 0.08, 1, 160]</x:v>
      </x:c>
      <x:c r="K5155" s="7" t="str">
        <x:v>需确认条件及分段</x:v>
      </x:c>
      <x:c r="L5155" s="6" t="str">
        <x:v>https://raw.githubusercontent.com/Mar-7th/StarRailRes/dbe8cdfcfb0bf657b9fe1cf92d5537f118ccb487/index_new/cn/character_skills.json</x:v>
      </x:c>
    </x:row>
    <x:row r="5156" ht="53" customHeight="1">
      <x:c r="A5156" s="6" t="str">
        <x:v>150310_7</x:v>
      </x:c>
      <x:c r="B5156" s="6" t="str">
        <x:v>150310</x:v>
      </x:c>
      <x:c r="C5156" s="6" t="n">
        <x:v>7</x:v>
      </x:c>
      <x:c r="D5156" s="6" t="str">
        <x:v>行笔，绘制末浪</x:v>
      </x:c>
      <x:c r="E5156" s="7" t="str">
        <x:v>对敌方全体造成等同于真珠110%防御力的冰属性伤害，为我方全体目标回复等同于真珠8.8%防御力+176的生命值，额外为当前生命值百分比最低的我方目标回复等同于真珠8.8%防御力+176的生命值。</x:v>
      </x:c>
      <x:c r="F5156" s="6" t="n">
        <x:v>0</x:v>
      </x:c>
      <x:c r="G5156" s="6" t="n">
        <x:v>0</x:v>
      </x:c>
      <x:c r="H5156" s="6" t="n">
        <x:v>1.2760000000000002</x:v>
      </x:c>
      <x:c r="I5156" s="6" t="n">
        <x:v>0</x:v>
      </x:c>
      <x:c r="J5156" s="6" t="str">
        <x:v>[1.1, 0.088, 1, 176]</x:v>
      </x:c>
      <x:c r="K5156" s="7" t="str">
        <x:v>需确认条件及分段</x:v>
      </x:c>
      <x:c r="L5156" s="6" t="str">
        <x:v>https://raw.githubusercontent.com/Mar-7th/StarRailRes/dbe8cdfcfb0bf657b9fe1cf92d5537f118ccb487/index_new/cn/character_skills.json</x:v>
      </x:c>
    </x:row>
    <x:row r="5157" ht="53" customHeight="1">
      <x:c r="A5157" s="6" t="str">
        <x:v>150310_8</x:v>
      </x:c>
      <x:c r="B5157" s="6" t="str">
        <x:v>150310</x:v>
      </x:c>
      <x:c r="C5157" s="6" t="n">
        <x:v>8</x:v>
      </x:c>
      <x:c r="D5157" s="6" t="str">
        <x:v>行笔，绘制末浪</x:v>
      </x:c>
      <x:c r="E5157" s="7" t="str">
        <x:v>对敌方全体造成等同于真珠120%防御力的冰属性伤害，为我方全体目标回复等同于真珠9.6%防御力+192的生命值，额外为当前生命值百分比最低的我方目标回复等同于真珠9.6%防御力+192的生命值。</x:v>
      </x:c>
      <x:c r="F5157" s="6" t="n">
        <x:v>0</x:v>
      </x:c>
      <x:c r="G5157" s="6" t="n">
        <x:v>0</x:v>
      </x:c>
      <x:c r="H5157" s="6" t="n">
        <x:v>1.3920000000000001</x:v>
      </x:c>
      <x:c r="I5157" s="6" t="n">
        <x:v>0</x:v>
      </x:c>
      <x:c r="J5157" s="6" t="str">
        <x:v>[1.2, 0.096, 1, 192]</x:v>
      </x:c>
      <x:c r="K5157" s="7" t="str">
        <x:v>需确认条件及分段</x:v>
      </x:c>
      <x:c r="L5157" s="6" t="str">
        <x:v>https://raw.githubusercontent.com/Mar-7th/StarRailRes/dbe8cdfcfb0bf657b9fe1cf92d5537f118ccb487/index_new/cn/character_skills.json</x:v>
      </x:c>
    </x:row>
    <x:row r="5158" ht="53" customHeight="1">
      <x:c r="A5158" s="6" t="str">
        <x:v>150310_9</x:v>
      </x:c>
      <x:c r="B5158" s="6" t="str">
        <x:v>150310</x:v>
      </x:c>
      <x:c r="C5158" s="6" t="n">
        <x:v>9</x:v>
      </x:c>
      <x:c r="D5158" s="6" t="str">
        <x:v>行笔，绘制末浪</x:v>
      </x:c>
      <x:c r="E5158" s="7" t="str">
        <x:v>对敌方全体造成等同于真珠130%防御力的冰属性伤害，为我方全体目标回复等同于真珠10.4%防御力+208的生命值，额外为当前生命值百分比最低的我方目标回复等同于真珠10.4%防御力+208的生命值。</x:v>
      </x:c>
      <x:c r="F5158" s="6" t="n">
        <x:v>0</x:v>
      </x:c>
      <x:c r="G5158" s="6" t="n">
        <x:v>0</x:v>
      </x:c>
      <x:c r="H5158" s="6" t="n">
        <x:v>1.5080000000000002</x:v>
      </x:c>
      <x:c r="I5158" s="6" t="n">
        <x:v>0</x:v>
      </x:c>
      <x:c r="J5158" s="6" t="str">
        <x:v>[1.3, 0.104, 1, 208]</x:v>
      </x:c>
      <x:c r="K5158" s="7" t="str">
        <x:v>需确认条件及分段</x:v>
      </x:c>
      <x:c r="L5158" s="6" t="str">
        <x:v>https://raw.githubusercontent.com/Mar-7th/StarRailRes/dbe8cdfcfb0bf657b9fe1cf92d5537f118ccb487/index_new/cn/character_skills.json</x:v>
      </x:c>
    </x:row>
    <x:row r="5159" ht="53" customHeight="1">
      <x:c r="A5159" s="6" t="str">
        <x:v>150310_10</x:v>
      </x:c>
      <x:c r="B5159" s="6" t="str">
        <x:v>150310</x:v>
      </x:c>
      <x:c r="C5159" s="6" t="n">
        <x:v>10</x:v>
      </x:c>
      <x:c r="D5159" s="6" t="str">
        <x:v>行笔，绘制末浪</x:v>
      </x:c>
      <x:c r="E5159" s="7" t="str">
        <x:v>对敌方全体造成等同于真珠140%防御力的冰属性伤害，为我方全体目标回复等同于真珠11.2%防御力+224的生命值，额外为当前生命值百分比最低的我方目标回复等同于真珠11.2%防御力+224的生命值。</x:v>
      </x:c>
      <x:c r="F5159" s="6" t="n">
        <x:v>0</x:v>
      </x:c>
      <x:c r="G5159" s="6" t="n">
        <x:v>0</x:v>
      </x:c>
      <x:c r="H5159" s="6" t="n">
        <x:v>1.624</x:v>
      </x:c>
      <x:c r="I5159" s="6" t="n">
        <x:v>0</x:v>
      </x:c>
      <x:c r="J5159" s="6" t="str">
        <x:v>[1.4, 0.112, 1, 224]</x:v>
      </x:c>
      <x:c r="K5159" s="7" t="str">
        <x:v>需确认条件及分段</x:v>
      </x:c>
      <x:c r="L5159" s="6" t="str">
        <x:v>https://raw.githubusercontent.com/Mar-7th/StarRailRes/dbe8cdfcfb0bf657b9fe1cf92d5537f118ccb487/index_new/cn/character_skills.json</x:v>
      </x:c>
    </x:row>
    <x:row r="5160" ht="38" customHeight="1">
      <x:c r="A5160" s="6" t="str">
        <x:v>150320_1</x:v>
      </x:c>
      <x:c r="B5160" s="6" t="str">
        <x:v>150320</x:v>
      </x:c>
      <x:c r="C5160" s="6" t="n">
        <x:v>1</x:v>
      </x:c>
      <x:c r="D5160" s="6" t="str">
        <x:v>渲染理性，解构欢愉</x:v>
      </x:c>
      <x:c r="E5160" s="7" t="str">
        <x:v>队伍中「欢愉」命途角色数量等于1/2/3/4或以上时，使我方全体目标下一次攻击后，对攻击目标额外造成5%/7.5%/10%/20%的对应属性欢愉伤害。</x:v>
      </x:c>
      <x:c r="F5160" s="6" t="n">
        <x:v>0</x:v>
      </x:c>
      <x:c r="G5160" s="6" t="n">
        <x:v>0</x:v>
      </x:c>
      <x:c r="H5160" s="6" t="n">
        <x:v>0</x:v>
      </x:c>
      <x:c r="I5160" s="6" t="n">
        <x:v>0</x:v>
      </x:c>
      <x:c r="J5160" s="6" t="str">
        <x:v>[0.05, 0.075, 0.1, 0.2]</x:v>
      </x:c>
      <x:c r="K5160" s="7" t="str">
        <x:v>无首段伤害倍率，请覆盖或设为辅助技能</x:v>
      </x:c>
      <x:c r="L5160" s="6" t="str">
        <x:v>https://raw.githubusercontent.com/Mar-7th/StarRailRes/dbe8cdfcfb0bf657b9fe1cf92d5537f118ccb487/index_new/cn/character_skills.json</x:v>
      </x:c>
    </x:row>
    <x:row r="5161" ht="38" customHeight="1">
      <x:c r="A5161" s="6" t="str">
        <x:v>150320_2</x:v>
      </x:c>
      <x:c r="B5161" s="6" t="str">
        <x:v>150320</x:v>
      </x:c>
      <x:c r="C5161" s="6" t="n">
        <x:v>2</x:v>
      </x:c>
      <x:c r="D5161" s="6" t="str">
        <x:v>渲染理性，解构欢愉</x:v>
      </x:c>
      <x:c r="E5161" s="7" t="str">
        <x:v>队伍中「欢愉」命途角色数量等于1/2/3/4或以上时，使我方全体目标下一次攻击后，对攻击目标额外造成5.5%/8.25%/11%/22%的对应属性欢愉伤害。</x:v>
      </x:c>
      <x:c r="F5161" s="6" t="n">
        <x:v>0</x:v>
      </x:c>
      <x:c r="G5161" s="6" t="n">
        <x:v>0</x:v>
      </x:c>
      <x:c r="H5161" s="6" t="n">
        <x:v>0</x:v>
      </x:c>
      <x:c r="I5161" s="6" t="n">
        <x:v>0</x:v>
      </x:c>
      <x:c r="J5161" s="6" t="str">
        <x:v>[0.055, 0.0825, 0.11, 0.22]</x:v>
      </x:c>
      <x:c r="K5161" s="7" t="str">
        <x:v>无首段伤害倍率，请覆盖或设为辅助技能</x:v>
      </x:c>
      <x:c r="L5161" s="6" t="str">
        <x:v>https://raw.githubusercontent.com/Mar-7th/StarRailRes/dbe8cdfcfb0bf657b9fe1cf92d5537f118ccb487/index_new/cn/character_skills.json</x:v>
      </x:c>
    </x:row>
    <x:row r="5162" ht="38" customHeight="1">
      <x:c r="A5162" s="6" t="str">
        <x:v>150320_3</x:v>
      </x:c>
      <x:c r="B5162" s="6" t="str">
        <x:v>150320</x:v>
      </x:c>
      <x:c r="C5162" s="6" t="n">
        <x:v>3</x:v>
      </x:c>
      <x:c r="D5162" s="6" t="str">
        <x:v>渲染理性，解构欢愉</x:v>
      </x:c>
      <x:c r="E5162" s="7" t="str">
        <x:v>队伍中「欢愉」命途角色数量等于1/2/3/4或以上时，使我方全体目标下一次攻击后，对攻击目标额外造成6%/9%/12%/24%的对应属性欢愉伤害。</x:v>
      </x:c>
      <x:c r="F5162" s="6" t="n">
        <x:v>0</x:v>
      </x:c>
      <x:c r="G5162" s="6" t="n">
        <x:v>0</x:v>
      </x:c>
      <x:c r="H5162" s="6" t="n">
        <x:v>0</x:v>
      </x:c>
      <x:c r="I5162" s="6" t="n">
        <x:v>0</x:v>
      </x:c>
      <x:c r="J5162" s="6" t="str">
        <x:v>[0.06, 0.09, 0.12, 0.24]</x:v>
      </x:c>
      <x:c r="K5162" s="7" t="str">
        <x:v>无首段伤害倍率，请覆盖或设为辅助技能</x:v>
      </x:c>
      <x:c r="L5162" s="6" t="str">
        <x:v>https://raw.githubusercontent.com/Mar-7th/StarRailRes/dbe8cdfcfb0bf657b9fe1cf92d5537f118ccb487/index_new/cn/character_skills.json</x:v>
      </x:c>
    </x:row>
    <x:row r="5163" ht="38" customHeight="1">
      <x:c r="A5163" s="6" t="str">
        <x:v>150320_4</x:v>
      </x:c>
      <x:c r="B5163" s="6" t="str">
        <x:v>150320</x:v>
      </x:c>
      <x:c r="C5163" s="6" t="n">
        <x:v>4</x:v>
      </x:c>
      <x:c r="D5163" s="6" t="str">
        <x:v>渲染理性，解构欢愉</x:v>
      </x:c>
      <x:c r="E5163" s="7" t="str">
        <x:v>队伍中「欢愉」命途角色数量等于1/2/3/4或以上时，使我方全体目标下一次攻击后，对攻击目标额外造成6.5%/9.75%/13%/26%的对应属性欢愉伤害。</x:v>
      </x:c>
      <x:c r="F5163" s="6" t="n">
        <x:v>0</x:v>
      </x:c>
      <x:c r="G5163" s="6" t="n">
        <x:v>0</x:v>
      </x:c>
      <x:c r="H5163" s="6" t="n">
        <x:v>0</x:v>
      </x:c>
      <x:c r="I5163" s="6" t="n">
        <x:v>0</x:v>
      </x:c>
      <x:c r="J5163" s="6" t="str">
        <x:v>[0.065, 0.0975, 0.13, 0.26]</x:v>
      </x:c>
      <x:c r="K5163" s="7" t="str">
        <x:v>无首段伤害倍率，请覆盖或设为辅助技能</x:v>
      </x:c>
      <x:c r="L5163" s="6" t="str">
        <x:v>https://raw.githubusercontent.com/Mar-7th/StarRailRes/dbe8cdfcfb0bf657b9fe1cf92d5537f118ccb487/index_new/cn/character_skills.json</x:v>
      </x:c>
    </x:row>
    <x:row r="5164" ht="38" customHeight="1">
      <x:c r="A5164" s="6" t="str">
        <x:v>150320_5</x:v>
      </x:c>
      <x:c r="B5164" s="6" t="str">
        <x:v>150320</x:v>
      </x:c>
      <x:c r="C5164" s="6" t="n">
        <x:v>5</x:v>
      </x:c>
      <x:c r="D5164" s="6" t="str">
        <x:v>渲染理性，解构欢愉</x:v>
      </x:c>
      <x:c r="E5164" s="7" t="str">
        <x:v>队伍中「欢愉」命途角色数量等于1/2/3/4或以上时，使我方全体目标下一次攻击后，对攻击目标额外造成7%/10.5%/14%/28%的对应属性欢愉伤害。</x:v>
      </x:c>
      <x:c r="F5164" s="6" t="n">
        <x:v>0</x:v>
      </x:c>
      <x:c r="G5164" s="6" t="n">
        <x:v>0</x:v>
      </x:c>
      <x:c r="H5164" s="6" t="n">
        <x:v>0</x:v>
      </x:c>
      <x:c r="I5164" s="6" t="n">
        <x:v>0</x:v>
      </x:c>
      <x:c r="J5164" s="6" t="str">
        <x:v>[0.07, 0.105, 0.14, 0.28]</x:v>
      </x:c>
      <x:c r="K5164" s="7" t="str">
        <x:v>无首段伤害倍率，请覆盖或设为辅助技能</x:v>
      </x:c>
      <x:c r="L5164" s="6" t="str">
        <x:v>https://raw.githubusercontent.com/Mar-7th/StarRailRes/dbe8cdfcfb0bf657b9fe1cf92d5537f118ccb487/index_new/cn/character_skills.json</x:v>
      </x:c>
    </x:row>
    <x:row r="5165" ht="38" customHeight="1">
      <x:c r="A5165" s="6" t="str">
        <x:v>150320_6</x:v>
      </x:c>
      <x:c r="B5165" s="6" t="str">
        <x:v>150320</x:v>
      </x:c>
      <x:c r="C5165" s="6" t="n">
        <x:v>6</x:v>
      </x:c>
      <x:c r="D5165" s="6" t="str">
        <x:v>渲染理性，解构欢愉</x:v>
      </x:c>
      <x:c r="E5165" s="7" t="str">
        <x:v>队伍中「欢愉」命途角色数量等于1/2/3/4或以上时，使我方全体目标下一次攻击后，对攻击目标额外造成7.5%/11.25%/15%/30%的对应属性欢愉伤害。</x:v>
      </x:c>
      <x:c r="F5165" s="6" t="n">
        <x:v>0</x:v>
      </x:c>
      <x:c r="G5165" s="6" t="n">
        <x:v>0</x:v>
      </x:c>
      <x:c r="H5165" s="6" t="n">
        <x:v>0</x:v>
      </x:c>
      <x:c r="I5165" s="6" t="n">
        <x:v>0</x:v>
      </x:c>
      <x:c r="J5165" s="6" t="str">
        <x:v>[0.075, 0.1125, 0.15, 0.3]</x:v>
      </x:c>
      <x:c r="K5165" s="7" t="str">
        <x:v>无首段伤害倍率，请覆盖或设为辅助技能</x:v>
      </x:c>
      <x:c r="L5165" s="6" t="str">
        <x:v>https://raw.githubusercontent.com/Mar-7th/StarRailRes/dbe8cdfcfb0bf657b9fe1cf92d5537f118ccb487/index_new/cn/character_skills.json</x:v>
      </x:c>
    </x:row>
    <x:row r="5166" ht="38" customHeight="1">
      <x:c r="A5166" s="6" t="str">
        <x:v>150320_7</x:v>
      </x:c>
      <x:c r="B5166" s="6" t="str">
        <x:v>150320</x:v>
      </x:c>
      <x:c r="C5166" s="6" t="n">
        <x:v>7</x:v>
      </x:c>
      <x:c r="D5166" s="6" t="str">
        <x:v>渲染理性，解构欢愉</x:v>
      </x:c>
      <x:c r="E5166" s="7" t="str">
        <x:v>队伍中「欢愉」命途角色数量等于1/2/3/4或以上时，使我方全体目标下一次攻击后，对攻击目标额外造成8.13%/12.19%/16.25%/32.5%的对应属性欢愉伤害。</x:v>
      </x:c>
      <x:c r="F5166" s="6" t="n">
        <x:v>0</x:v>
      </x:c>
      <x:c r="G5166" s="6" t="n">
        <x:v>0</x:v>
      </x:c>
      <x:c r="H5166" s="6" t="n">
        <x:v>0</x:v>
      </x:c>
      <x:c r="I5166" s="6" t="n">
        <x:v>0</x:v>
      </x:c>
      <x:c r="J5166" s="6" t="str">
        <x:v>[0.0813, 0.1219, 0.1625, 0.325]</x:v>
      </x:c>
      <x:c r="K5166" s="7" t="str">
        <x:v>无首段伤害倍率，请覆盖或设为辅助技能</x:v>
      </x:c>
      <x:c r="L5166" s="6" t="str">
        <x:v>https://raw.githubusercontent.com/Mar-7th/StarRailRes/dbe8cdfcfb0bf657b9fe1cf92d5537f118ccb487/index_new/cn/character_skills.json</x:v>
      </x:c>
    </x:row>
    <x:row r="5167" ht="38" customHeight="1">
      <x:c r="A5167" s="6" t="str">
        <x:v>150320_8</x:v>
      </x:c>
      <x:c r="B5167" s="6" t="str">
        <x:v>150320</x:v>
      </x:c>
      <x:c r="C5167" s="6" t="n">
        <x:v>8</x:v>
      </x:c>
      <x:c r="D5167" s="6" t="str">
        <x:v>渲染理性，解构欢愉</x:v>
      </x:c>
      <x:c r="E5167" s="7" t="str">
        <x:v>队伍中「欢愉」命途角色数量等于1/2/3/4或以上时，使我方全体目标下一次攻击后，对攻击目标额外造成8.75%/13.13%/17.5%/35%的对应属性欢愉伤害。</x:v>
      </x:c>
      <x:c r="F5167" s="6" t="n">
        <x:v>0</x:v>
      </x:c>
      <x:c r="G5167" s="6" t="n">
        <x:v>0</x:v>
      </x:c>
      <x:c r="H5167" s="6" t="n">
        <x:v>0</x:v>
      </x:c>
      <x:c r="I5167" s="6" t="n">
        <x:v>0</x:v>
      </x:c>
      <x:c r="J5167" s="6" t="str">
        <x:v>[0.0875, 0.1313, 0.175, 0.35]</x:v>
      </x:c>
      <x:c r="K5167" s="7" t="str">
        <x:v>无首段伤害倍率，请覆盖或设为辅助技能</x:v>
      </x:c>
      <x:c r="L5167" s="6" t="str">
        <x:v>https://raw.githubusercontent.com/Mar-7th/StarRailRes/dbe8cdfcfb0bf657b9fe1cf92d5537f118ccb487/index_new/cn/character_skills.json</x:v>
      </x:c>
    </x:row>
    <x:row r="5168" ht="38" customHeight="1">
      <x:c r="A5168" s="6" t="str">
        <x:v>150320_9</x:v>
      </x:c>
      <x:c r="B5168" s="6" t="str">
        <x:v>150320</x:v>
      </x:c>
      <x:c r="C5168" s="6" t="n">
        <x:v>9</x:v>
      </x:c>
      <x:c r="D5168" s="6" t="str">
        <x:v>渲染理性，解构欢愉</x:v>
      </x:c>
      <x:c r="E5168" s="7" t="str">
        <x:v>队伍中「欢愉」命途角色数量等于1/2/3/4或以上时，使我方全体目标下一次攻击后，对攻击目标额外造成9.38%/14.06%/18.75%/37.5%的对应属性欢愉伤害。</x:v>
      </x:c>
      <x:c r="F5168" s="6" t="n">
        <x:v>0</x:v>
      </x:c>
      <x:c r="G5168" s="6" t="n">
        <x:v>0</x:v>
      </x:c>
      <x:c r="H5168" s="6" t="n">
        <x:v>0</x:v>
      </x:c>
      <x:c r="I5168" s="6" t="n">
        <x:v>0</x:v>
      </x:c>
      <x:c r="J5168" s="6" t="str">
        <x:v>[0.0938, 0.1406, 0.1875, 0.375]</x:v>
      </x:c>
      <x:c r="K5168" s="7" t="str">
        <x:v>无首段伤害倍率，请覆盖或设为辅助技能</x:v>
      </x:c>
      <x:c r="L5168" s="6" t="str">
        <x:v>https://raw.githubusercontent.com/Mar-7th/StarRailRes/dbe8cdfcfb0bf657b9fe1cf92d5537f118ccb487/index_new/cn/character_skills.json</x:v>
      </x:c>
    </x:row>
    <x:row r="5169" ht="38" customHeight="1">
      <x:c r="A5169" s="6" t="str">
        <x:v>150320_10</x:v>
      </x:c>
      <x:c r="B5169" s="6" t="str">
        <x:v>150320</x:v>
      </x:c>
      <x:c r="C5169" s="6" t="n">
        <x:v>10</x:v>
      </x:c>
      <x:c r="D5169" s="6" t="str">
        <x:v>渲染理性，解构欢愉</x:v>
      </x:c>
      <x:c r="E5169" s="7" t="str">
        <x:v>队伍中「欢愉」命途角色数量等于1/2/3/4或以上时，使我方全体目标下一次攻击后，对攻击目标额外造成10%/15%/20%/40%的对应属性欢愉伤害。</x:v>
      </x:c>
      <x:c r="F5169" s="6" t="n">
        <x:v>0</x:v>
      </x:c>
      <x:c r="G5169" s="6" t="n">
        <x:v>0</x:v>
      </x:c>
      <x:c r="H5169" s="6" t="n">
        <x:v>0</x:v>
      </x:c>
      <x:c r="I5169" s="6" t="n">
        <x:v>0</x:v>
      </x:c>
      <x:c r="J5169" s="6" t="str">
        <x:v>[0.1, 0.15, 0.2, 0.4]</x:v>
      </x:c>
      <x:c r="K5169" s="7" t="str">
        <x:v>无首段伤害倍率，请覆盖或设为辅助技能</x:v>
      </x:c>
      <x:c r="L5169" s="6" t="str">
        <x:v>https://raw.githubusercontent.com/Mar-7th/StarRailRes/dbe8cdfcfb0bf657b9fe1cf92d5537f118ccb487/index_new/cn/character_skills.json</x:v>
      </x:c>
    </x:row>
    <x:row r="5170" ht="38" customHeight="1">
      <x:c r="A5170" s="6" t="str">
        <x:v>150320_11</x:v>
      </x:c>
      <x:c r="B5170" s="6" t="str">
        <x:v>150320</x:v>
      </x:c>
      <x:c r="C5170" s="6" t="n">
        <x:v>11</x:v>
      </x:c>
      <x:c r="D5170" s="6" t="str">
        <x:v>渲染理性，解构欢愉</x:v>
      </x:c>
      <x:c r="E5170" s="7" t="str">
        <x:v>队伍中「欢愉」命途角色数量等于1/2/3/4或以上时，使我方全体目标下一次攻击后，对攻击目标额外造成10.5%/15.75%/21%/42%的对应属性欢愉伤害。</x:v>
      </x:c>
      <x:c r="F5170" s="6" t="n">
        <x:v>0</x:v>
      </x:c>
      <x:c r="G5170" s="6" t="n">
        <x:v>0</x:v>
      </x:c>
      <x:c r="H5170" s="6" t="n">
        <x:v>0</x:v>
      </x:c>
      <x:c r="I5170" s="6" t="n">
        <x:v>0</x:v>
      </x:c>
      <x:c r="J5170" s="6" t="str">
        <x:v>[0.105, 0.1575, 0.21, 0.42]</x:v>
      </x:c>
      <x:c r="K5170" s="7" t="str">
        <x:v>无首段伤害倍率，请覆盖或设为辅助技能</x:v>
      </x:c>
      <x:c r="L5170" s="6" t="str">
        <x:v>https://raw.githubusercontent.com/Mar-7th/StarRailRes/dbe8cdfcfb0bf657b9fe1cf92d5537f118ccb487/index_new/cn/character_skills.json</x:v>
      </x:c>
    </x:row>
    <x:row r="5171" ht="38" customHeight="1">
      <x:c r="A5171" s="6" t="str">
        <x:v>150320_12</x:v>
      </x:c>
      <x:c r="B5171" s="6" t="str">
        <x:v>150320</x:v>
      </x:c>
      <x:c r="C5171" s="6" t="n">
        <x:v>12</x:v>
      </x:c>
      <x:c r="D5171" s="6" t="str">
        <x:v>渲染理性，解构欢愉</x:v>
      </x:c>
      <x:c r="E5171" s="7" t="str">
        <x:v>队伍中「欢愉」命途角色数量等于1/2/3/4或以上时，使我方全体目标下一次攻击后，对攻击目标额外造成11%/16.5%/22%/44%的对应属性欢愉伤害。</x:v>
      </x:c>
      <x:c r="F5171" s="6" t="n">
        <x:v>0</x:v>
      </x:c>
      <x:c r="G5171" s="6" t="n">
        <x:v>0</x:v>
      </x:c>
      <x:c r="H5171" s="6" t="n">
        <x:v>0</x:v>
      </x:c>
      <x:c r="I5171" s="6" t="n">
        <x:v>0</x:v>
      </x:c>
      <x:c r="J5171" s="6" t="str">
        <x:v>[0.11, 0.165, 0.22, 0.44]</x:v>
      </x:c>
      <x:c r="K5171" s="7" t="str">
        <x:v>无首段伤害倍率，请覆盖或设为辅助技能</x:v>
      </x:c>
      <x:c r="L5171" s="6" t="str">
        <x:v>https://raw.githubusercontent.com/Mar-7th/StarRailRes/dbe8cdfcfb0bf657b9fe1cf92d5537f118ccb487/index_new/cn/character_skills.json</x:v>
      </x:c>
    </x:row>
    <x:row r="5172" ht="38" customHeight="1">
      <x:c r="A5172" s="6" t="str">
        <x:v>150320_13</x:v>
      </x:c>
      <x:c r="B5172" s="6" t="str">
        <x:v>150320</x:v>
      </x:c>
      <x:c r="C5172" s="6" t="n">
        <x:v>13</x:v>
      </x:c>
      <x:c r="D5172" s="6" t="str">
        <x:v>渲染理性，解构欢愉</x:v>
      </x:c>
      <x:c r="E5172" s="7" t="str">
        <x:v>队伍中「欢愉」命途角色数量等于1/2/3/4或以上时，使我方全体目标下一次攻击后，对攻击目标额外造成11.5%/17.25%/23%/46%的对应属性欢愉伤害。</x:v>
      </x:c>
      <x:c r="F5172" s="6" t="n">
        <x:v>0</x:v>
      </x:c>
      <x:c r="G5172" s="6" t="n">
        <x:v>0</x:v>
      </x:c>
      <x:c r="H5172" s="6" t="n">
        <x:v>0</x:v>
      </x:c>
      <x:c r="I5172" s="6" t="n">
        <x:v>0</x:v>
      </x:c>
      <x:c r="J5172" s="6" t="str">
        <x:v>[0.115, 0.1725, 0.23, 0.46]</x:v>
      </x:c>
      <x:c r="K5172" s="7" t="str">
        <x:v>无首段伤害倍率，请覆盖或设为辅助技能</x:v>
      </x:c>
      <x:c r="L5172" s="6" t="str">
        <x:v>https://raw.githubusercontent.com/Mar-7th/StarRailRes/dbe8cdfcfb0bf657b9fe1cf92d5537f118ccb487/index_new/cn/character_skills.json</x:v>
      </x:c>
    </x:row>
    <x:row r="5173" ht="38" customHeight="1">
      <x:c r="A5173" s="6" t="str">
        <x:v>150320_14</x:v>
      </x:c>
      <x:c r="B5173" s="6" t="str">
        <x:v>150320</x:v>
      </x:c>
      <x:c r="C5173" s="6" t="n">
        <x:v>14</x:v>
      </x:c>
      <x:c r="D5173" s="6" t="str">
        <x:v>渲染理性，解构欢愉</x:v>
      </x:c>
      <x:c r="E5173" s="7" t="str">
        <x:v>队伍中「欢愉」命途角色数量等于1/2/3/4或以上时，使我方全体目标下一次攻击后，对攻击目标额外造成12%/18%/24%/48%的对应属性欢愉伤害。</x:v>
      </x:c>
      <x:c r="F5173" s="6" t="n">
        <x:v>0</x:v>
      </x:c>
      <x:c r="G5173" s="6" t="n">
        <x:v>0</x:v>
      </x:c>
      <x:c r="H5173" s="6" t="n">
        <x:v>0</x:v>
      </x:c>
      <x:c r="I5173" s="6" t="n">
        <x:v>0</x:v>
      </x:c>
      <x:c r="J5173" s="6" t="str">
        <x:v>[0.12, 0.18, 0.24, 0.48]</x:v>
      </x:c>
      <x:c r="K5173" s="7" t="str">
        <x:v>无首段伤害倍率，请覆盖或设为辅助技能</x:v>
      </x:c>
      <x:c r="L5173" s="6" t="str">
        <x:v>https://raw.githubusercontent.com/Mar-7th/StarRailRes/dbe8cdfcfb0bf657b9fe1cf92d5537f118ccb487/index_new/cn/character_skills.json</x:v>
      </x:c>
    </x:row>
    <x:row r="5174" ht="38" customHeight="1">
      <x:c r="A5174" s="6" t="str">
        <x:v>150320_15</x:v>
      </x:c>
      <x:c r="B5174" s="6" t="str">
        <x:v>150320</x:v>
      </x:c>
      <x:c r="C5174" s="6" t="n">
        <x:v>15</x:v>
      </x:c>
      <x:c r="D5174" s="6" t="str">
        <x:v>渲染理性，解构欢愉</x:v>
      </x:c>
      <x:c r="E5174" s="7" t="str">
        <x:v>队伍中「欢愉」命途角色数量等于1/2/3/4或以上时，使我方全体目标下一次攻击后，对攻击目标额外造成12.5%/18.75%/25%/50%的对应属性欢愉伤害。</x:v>
      </x:c>
      <x:c r="F5174" s="6" t="n">
        <x:v>0</x:v>
      </x:c>
      <x:c r="G5174" s="6" t="n">
        <x:v>0</x:v>
      </x:c>
      <x:c r="H5174" s="6" t="n">
        <x:v>0</x:v>
      </x:c>
      <x:c r="I5174" s="6" t="n">
        <x:v>0</x:v>
      </x:c>
      <x:c r="J5174" s="6" t="str">
        <x:v>[0.125, 0.1875, 0.25, 0.5]</x:v>
      </x:c>
      <x:c r="K5174" s="7" t="str">
        <x:v>无首段伤害倍率，请覆盖或设为辅助技能</x:v>
      </x:c>
      <x:c r="L5174" s="6" t="str">
        <x:v>https://raw.githubusercontent.com/Mar-7th/StarRailRes/dbe8cdfcfb0bf657b9fe1cf92d5537f118ccb487/index_new/cn/character_skills.json</x:v>
      </x:c>
    </x:row>
    <x:row r="5175" ht="20" customHeight="1">
      <x:c r="A5175" s="6" t="str">
        <x:v>150401_1</x:v>
      </x:c>
      <x:c r="B5175" s="6" t="str">
        <x:v>150401</x:v>
      </x:c>
      <x:c r="C5175" s="6" t="n">
        <x:v>1</x:v>
      </x:c>
      <x:c r="D5175" s="6" t="str">
        <x:v>利爪，授以礼仪</x:v>
      </x:c>
      <x:c r="E5175" s="7" t="str">
        <x:v>对指定敌方单体造成等同于不死途50%攻击力的雷属性伤害。</x:v>
      </x:c>
      <x:c r="F5175" s="6" t="n">
        <x:v>0.5</x:v>
      </x:c>
      <x:c r="G5175" s="6" t="n">
        <x:v>0</x:v>
      </x:c>
      <x:c r="H5175" s="6" t="n">
        <x:v>0</x:v>
      </x:c>
      <x:c r="I5175" s="6" t="n">
        <x:v>0</x:v>
      </x:c>
      <x:c r="J5175" s="6" t="str">
        <x:v>[0.5]</x:v>
      </x:c>
      <x:c r="K5175" s="7" t="str">
        <x:v>需确认条件及分段</x:v>
      </x:c>
      <x:c r="L5175" s="6" t="str">
        <x:v>https://raw.githubusercontent.com/Mar-7th/StarRailRes/dbe8cdfcfb0bf657b9fe1cf92d5537f118ccb487/index_new/cn/character_skills.json</x:v>
      </x:c>
    </x:row>
    <x:row r="5176" ht="20" customHeight="1">
      <x:c r="A5176" s="6" t="str">
        <x:v>150401_2</x:v>
      </x:c>
      <x:c r="B5176" s="6" t="str">
        <x:v>150401</x:v>
      </x:c>
      <x:c r="C5176" s="6" t="n">
        <x:v>2</x:v>
      </x:c>
      <x:c r="D5176" s="6" t="str">
        <x:v>利爪，授以礼仪</x:v>
      </x:c>
      <x:c r="E5176" s="7" t="str">
        <x:v>对指定敌方单体造成等同于不死途60%攻击力的雷属性伤害。</x:v>
      </x:c>
      <x:c r="F5176" s="6" t="n">
        <x:v>0.6</x:v>
      </x:c>
      <x:c r="G5176" s="6" t="n">
        <x:v>0</x:v>
      </x:c>
      <x:c r="H5176" s="6" t="n">
        <x:v>0</x:v>
      </x:c>
      <x:c r="I5176" s="6" t="n">
        <x:v>0</x:v>
      </x:c>
      <x:c r="J5176" s="6" t="str">
        <x:v>[0.6]</x:v>
      </x:c>
      <x:c r="K5176" s="7" t="str">
        <x:v>需确认条件及分段</x:v>
      </x:c>
      <x:c r="L5176" s="6" t="str">
        <x:v>https://raw.githubusercontent.com/Mar-7th/StarRailRes/dbe8cdfcfb0bf657b9fe1cf92d5537f118ccb487/index_new/cn/character_skills.json</x:v>
      </x:c>
    </x:row>
    <x:row r="5177" ht="20" customHeight="1">
      <x:c r="A5177" s="6" t="str">
        <x:v>150401_3</x:v>
      </x:c>
      <x:c r="B5177" s="6" t="str">
        <x:v>150401</x:v>
      </x:c>
      <x:c r="C5177" s="6" t="n">
        <x:v>3</x:v>
      </x:c>
      <x:c r="D5177" s="6" t="str">
        <x:v>利爪，授以礼仪</x:v>
      </x:c>
      <x:c r="E5177" s="7" t="str">
        <x:v>对指定敌方单体造成等同于不死途70%攻击力的雷属性伤害。</x:v>
      </x:c>
      <x:c r="F5177" s="6" t="n">
        <x:v>0.7</x:v>
      </x:c>
      <x:c r="G5177" s="6" t="n">
        <x:v>0</x:v>
      </x:c>
      <x:c r="H5177" s="6" t="n">
        <x:v>0</x:v>
      </x:c>
      <x:c r="I5177" s="6" t="n">
        <x:v>0</x:v>
      </x:c>
      <x:c r="J5177" s="6" t="str">
        <x:v>[0.7]</x:v>
      </x:c>
      <x:c r="K5177" s="7" t="str">
        <x:v>需确认条件及分段</x:v>
      </x:c>
      <x:c r="L5177" s="6" t="str">
        <x:v>https://raw.githubusercontent.com/Mar-7th/StarRailRes/dbe8cdfcfb0bf657b9fe1cf92d5537f118ccb487/index_new/cn/character_skills.json</x:v>
      </x:c>
    </x:row>
    <x:row r="5178" ht="20" customHeight="1">
      <x:c r="A5178" s="6" t="str">
        <x:v>150401_4</x:v>
      </x:c>
      <x:c r="B5178" s="6" t="str">
        <x:v>150401</x:v>
      </x:c>
      <x:c r="C5178" s="6" t="n">
        <x:v>4</x:v>
      </x:c>
      <x:c r="D5178" s="6" t="str">
        <x:v>利爪，授以礼仪</x:v>
      </x:c>
      <x:c r="E5178" s="7" t="str">
        <x:v>对指定敌方单体造成等同于不死途80%攻击力的雷属性伤害。</x:v>
      </x:c>
      <x:c r="F5178" s="6" t="n">
        <x:v>0.8</x:v>
      </x:c>
      <x:c r="G5178" s="6" t="n">
        <x:v>0</x:v>
      </x:c>
      <x:c r="H5178" s="6" t="n">
        <x:v>0</x:v>
      </x:c>
      <x:c r="I5178" s="6" t="n">
        <x:v>0</x:v>
      </x:c>
      <x:c r="J5178" s="6" t="str">
        <x:v>[0.8]</x:v>
      </x:c>
      <x:c r="K5178" s="7" t="str">
        <x:v>需确认条件及分段</x:v>
      </x:c>
      <x:c r="L5178" s="6" t="str">
        <x:v>https://raw.githubusercontent.com/Mar-7th/StarRailRes/dbe8cdfcfb0bf657b9fe1cf92d5537f118ccb487/index_new/cn/character_skills.json</x:v>
      </x:c>
    </x:row>
    <x:row r="5179" ht="20" customHeight="1">
      <x:c r="A5179" s="6" t="str">
        <x:v>150401_5</x:v>
      </x:c>
      <x:c r="B5179" s="6" t="str">
        <x:v>150401</x:v>
      </x:c>
      <x:c r="C5179" s="6" t="n">
        <x:v>5</x:v>
      </x:c>
      <x:c r="D5179" s="6" t="str">
        <x:v>利爪，授以礼仪</x:v>
      </x:c>
      <x:c r="E5179" s="7" t="str">
        <x:v>对指定敌方单体造成等同于不死途90%攻击力的雷属性伤害。</x:v>
      </x:c>
      <x:c r="F5179" s="6" t="n">
        <x:v>0.9</x:v>
      </x:c>
      <x:c r="G5179" s="6" t="n">
        <x:v>0</x:v>
      </x:c>
      <x:c r="H5179" s="6" t="n">
        <x:v>0</x:v>
      </x:c>
      <x:c r="I5179" s="6" t="n">
        <x:v>0</x:v>
      </x:c>
      <x:c r="J5179" s="6" t="str">
        <x:v>[0.9]</x:v>
      </x:c>
      <x:c r="K5179" s="7" t="str">
        <x:v>需确认条件及分段</x:v>
      </x:c>
      <x:c r="L5179" s="6" t="str">
        <x:v>https://raw.githubusercontent.com/Mar-7th/StarRailRes/dbe8cdfcfb0bf657b9fe1cf92d5537f118ccb487/index_new/cn/character_skills.json</x:v>
      </x:c>
    </x:row>
    <x:row r="5180" ht="20" customHeight="1">
      <x:c r="A5180" s="6" t="str">
        <x:v>150401_6</x:v>
      </x:c>
      <x:c r="B5180" s="6" t="str">
        <x:v>150401</x:v>
      </x:c>
      <x:c r="C5180" s="6" t="n">
        <x:v>6</x:v>
      </x:c>
      <x:c r="D5180" s="6" t="str">
        <x:v>利爪，授以礼仪</x:v>
      </x:c>
      <x:c r="E5180" s="7" t="str">
        <x:v>对指定敌方单体造成等同于不死途100%攻击力的雷属性伤害。</x:v>
      </x:c>
      <x:c r="F5180" s="6" t="n">
        <x:v>1</x:v>
      </x:c>
      <x:c r="G5180" s="6" t="n">
        <x:v>0</x:v>
      </x:c>
      <x:c r="H5180" s="6" t="n">
        <x:v>0</x:v>
      </x:c>
      <x:c r="I5180" s="6" t="n">
        <x:v>0</x:v>
      </x:c>
      <x:c r="J5180" s="6" t="str">
        <x:v>[1]</x:v>
      </x:c>
      <x:c r="K5180" s="7" t="str">
        <x:v>需确认条件及分段</x:v>
      </x:c>
      <x:c r="L5180" s="6" t="str">
        <x:v>https://raw.githubusercontent.com/Mar-7th/StarRailRes/dbe8cdfcfb0bf657b9fe1cf92d5537f118ccb487/index_new/cn/character_skills.json</x:v>
      </x:c>
    </x:row>
    <x:row r="5181" ht="20" customHeight="1">
      <x:c r="A5181" s="6" t="str">
        <x:v>150401_7</x:v>
      </x:c>
      <x:c r="B5181" s="6" t="str">
        <x:v>150401</x:v>
      </x:c>
      <x:c r="C5181" s="6" t="n">
        <x:v>7</x:v>
      </x:c>
      <x:c r="D5181" s="6" t="str">
        <x:v>利爪，授以礼仪</x:v>
      </x:c>
      <x:c r="E5181" s="7" t="str">
        <x:v>对指定敌方单体造成等同于不死途110%攻击力的雷属性伤害。</x:v>
      </x:c>
      <x:c r="F5181" s="6" t="n">
        <x:v>1.1</x:v>
      </x:c>
      <x:c r="G5181" s="6" t="n">
        <x:v>0</x:v>
      </x:c>
      <x:c r="H5181" s="6" t="n">
        <x:v>0</x:v>
      </x:c>
      <x:c r="I5181" s="6" t="n">
        <x:v>0</x:v>
      </x:c>
      <x:c r="J5181" s="6" t="str">
        <x:v>[1.1]</x:v>
      </x:c>
      <x:c r="K5181" s="7" t="str">
        <x:v>需确认条件及分段</x:v>
      </x:c>
      <x:c r="L5181" s="6" t="str">
        <x:v>https://raw.githubusercontent.com/Mar-7th/StarRailRes/dbe8cdfcfb0bf657b9fe1cf92d5537f118ccb487/index_new/cn/character_skills.json</x:v>
      </x:c>
    </x:row>
    <x:row r="5182" ht="20" customHeight="1">
      <x:c r="A5182" s="6" t="str">
        <x:v>150401_8</x:v>
      </x:c>
      <x:c r="B5182" s="6" t="str">
        <x:v>150401</x:v>
      </x:c>
      <x:c r="C5182" s="6" t="n">
        <x:v>8</x:v>
      </x:c>
      <x:c r="D5182" s="6" t="str">
        <x:v>利爪，授以礼仪</x:v>
      </x:c>
      <x:c r="E5182" s="7" t="str">
        <x:v>对指定敌方单体造成等同于不死途120%攻击力的雷属性伤害。</x:v>
      </x:c>
      <x:c r="F5182" s="6" t="n">
        <x:v>1.2</x:v>
      </x:c>
      <x:c r="G5182" s="6" t="n">
        <x:v>0</x:v>
      </x:c>
      <x:c r="H5182" s="6" t="n">
        <x:v>0</x:v>
      </x:c>
      <x:c r="I5182" s="6" t="n">
        <x:v>0</x:v>
      </x:c>
      <x:c r="J5182" s="6" t="str">
        <x:v>[1.2]</x:v>
      </x:c>
      <x:c r="K5182" s="7" t="str">
        <x:v>需确认条件及分段</x:v>
      </x:c>
      <x:c r="L5182" s="6" t="str">
        <x:v>https://raw.githubusercontent.com/Mar-7th/StarRailRes/dbe8cdfcfb0bf657b9fe1cf92d5537f118ccb487/index_new/cn/character_skills.json</x:v>
      </x:c>
    </x:row>
    <x:row r="5183" ht="20" customHeight="1">
      <x:c r="A5183" s="6" t="str">
        <x:v>150401_9</x:v>
      </x:c>
      <x:c r="B5183" s="6" t="str">
        <x:v>150401</x:v>
      </x:c>
      <x:c r="C5183" s="6" t="n">
        <x:v>9</x:v>
      </x:c>
      <x:c r="D5183" s="6" t="str">
        <x:v>利爪，授以礼仪</x:v>
      </x:c>
      <x:c r="E5183" s="7" t="str">
        <x:v>对指定敌方单体造成等同于不死途130%攻击力的雷属性伤害。</x:v>
      </x:c>
      <x:c r="F5183" s="6" t="n">
        <x:v>1.3</x:v>
      </x:c>
      <x:c r="G5183" s="6" t="n">
        <x:v>0</x:v>
      </x:c>
      <x:c r="H5183" s="6" t="n">
        <x:v>0</x:v>
      </x:c>
      <x:c r="I5183" s="6" t="n">
        <x:v>0</x:v>
      </x:c>
      <x:c r="J5183" s="6" t="str">
        <x:v>[1.3]</x:v>
      </x:c>
      <x:c r="K5183" s="7" t="str">
        <x:v>需确认条件及分段</x:v>
      </x:c>
      <x:c r="L5183" s="6" t="str">
        <x:v>https://raw.githubusercontent.com/Mar-7th/StarRailRes/dbe8cdfcfb0bf657b9fe1cf92d5537f118ccb487/index_new/cn/character_skills.json</x:v>
      </x:c>
    </x:row>
    <x:row r="5184" ht="20" customHeight="1">
      <x:c r="A5184" s="6" t="str">
        <x:v>150401_10</x:v>
      </x:c>
      <x:c r="B5184" s="6" t="str">
        <x:v>150401</x:v>
      </x:c>
      <x:c r="C5184" s="6" t="n">
        <x:v>10</x:v>
      </x:c>
      <x:c r="D5184" s="6" t="str">
        <x:v>利爪，授以礼仪</x:v>
      </x:c>
      <x:c r="E5184" s="7" t="str">
        <x:v>对指定敌方单体造成等同于不死途140%攻击力的雷属性伤害。</x:v>
      </x:c>
      <x:c r="F5184" s="6" t="n">
        <x:v>1.4</x:v>
      </x:c>
      <x:c r="G5184" s="6" t="n">
        <x:v>0</x:v>
      </x:c>
      <x:c r="H5184" s="6" t="n">
        <x:v>0</x:v>
      </x:c>
      <x:c r="I5184" s="6" t="n">
        <x:v>0</x:v>
      </x:c>
      <x:c r="J5184" s="6" t="str">
        <x:v>[1.4]</x:v>
      </x:c>
      <x:c r="K5184" s="7" t="str">
        <x:v>需确认条件及分段</x:v>
      </x:c>
      <x:c r="L5184" s="6" t="str">
        <x:v>https://raw.githubusercontent.com/Mar-7th/StarRailRes/dbe8cdfcfb0bf657b9fe1cf92d5537f118ccb487/index_new/cn/character_skills.json</x:v>
      </x:c>
    </x:row>
    <x:row r="5185" ht="68" customHeight="1">
      <x:c r="A5185" s="6" t="str">
        <x:v>150402_1</x:v>
      </x:c>
      <x:c r="B5185" s="6" t="str">
        <x:v>150402</x:v>
      </x:c>
      <x:c r="C5185" s="6" t="n">
        <x:v>1</x:v>
      </x:c>
      <x:c r="D5185" s="6" t="str">
        <x:v>鞭哨，逐尽恶兽</x:v>
      </x:c>
      <x:c r="E5185" s="7" t="str">
        <x:v>使指定敌方单体成为【饲饵】，对其造成等同于不死途100%攻击力的雷属性伤害。若该目标为【饲饵】，则额外对其造成等同于不死途50%攻击力的雷属性伤害，并恢复1点战技点。场上存在【饲饵】时，敌方全体防御力降低20%。
场上不存在【饲饵】时，不死途立即使当前场上生命值最低的敌方单体目标成为【饲饵】，【饲饵】状态仅对最新被施加的目标生效。</x:v>
      </x:c>
      <x:c r="F5185" s="6" t="n">
        <x:v>1</x:v>
      </x:c>
      <x:c r="G5185" s="6" t="n">
        <x:v>0</x:v>
      </x:c>
      <x:c r="H5185" s="6" t="n">
        <x:v>0</x:v>
      </x:c>
      <x:c r="I5185" s="6" t="n">
        <x:v>0</x:v>
      </x:c>
      <x:c r="J5185" s="6" t="str">
        <x:v>[1, 1, 0.5, 0.2, 1]</x:v>
      </x:c>
      <x:c r="K5185" s="7" t="str">
        <x:v>需确认条件及分段</x:v>
      </x:c>
      <x:c r="L5185" s="6" t="str">
        <x:v>https://raw.githubusercontent.com/Mar-7th/StarRailRes/dbe8cdfcfb0bf657b9fe1cf92d5537f118ccb487/index_new/cn/character_skills.json</x:v>
      </x:c>
    </x:row>
    <x:row r="5186" ht="68" customHeight="1">
      <x:c r="A5186" s="6" t="str">
        <x:v>150402_2</x:v>
      </x:c>
      <x:c r="B5186" s="6" t="str">
        <x:v>150402</x:v>
      </x:c>
      <x:c r="C5186" s="6" t="n">
        <x:v>2</x:v>
      </x:c>
      <x:c r="D5186" s="6" t="str">
        <x:v>鞭哨，逐尽恶兽</x:v>
      </x:c>
      <x:c r="E5186" s="7" t="str">
        <x:v>使指定敌方单体成为【饲饵】，对其造成等同于不死途110%攻击力的雷属性伤害。若该目标为【饲饵】，则额外对其造成等同于不死途55%攻击力的雷属性伤害，并恢复1点战技点。场上存在【饲饵】时，敌方全体防御力降低22%。
场上不存在【饲饵】时，不死途立即使当前场上生命值最低的敌方单体目标成为【饲饵】，【饲饵】状态仅对最新被施加的目标生效。</x:v>
      </x:c>
      <x:c r="F5186" s="6" t="n">
        <x:v>1.1</x:v>
      </x:c>
      <x:c r="G5186" s="6" t="n">
        <x:v>0</x:v>
      </x:c>
      <x:c r="H5186" s="6" t="n">
        <x:v>0</x:v>
      </x:c>
      <x:c r="I5186" s="6" t="n">
        <x:v>0</x:v>
      </x:c>
      <x:c r="J5186" s="6" t="str">
        <x:v>[1.1, 1, 0.55, 0.22, 1]</x:v>
      </x:c>
      <x:c r="K5186" s="7" t="str">
        <x:v>需确认条件及分段</x:v>
      </x:c>
      <x:c r="L5186" s="6" t="str">
        <x:v>https://raw.githubusercontent.com/Mar-7th/StarRailRes/dbe8cdfcfb0bf657b9fe1cf92d5537f118ccb487/index_new/cn/character_skills.json</x:v>
      </x:c>
    </x:row>
    <x:row r="5187" ht="68" customHeight="1">
      <x:c r="A5187" s="6" t="str">
        <x:v>150402_3</x:v>
      </x:c>
      <x:c r="B5187" s="6" t="str">
        <x:v>150402</x:v>
      </x:c>
      <x:c r="C5187" s="6" t="n">
        <x:v>3</x:v>
      </x:c>
      <x:c r="D5187" s="6" t="str">
        <x:v>鞭哨，逐尽恶兽</x:v>
      </x:c>
      <x:c r="E5187" s="7" t="str">
        <x:v>使指定敌方单体成为【饲饵】，对其造成等同于不死途120%攻击力的雷属性伤害。若该目标为【饲饵】，则额外对其造成等同于不死途60%攻击力的雷属性伤害，并恢复1点战技点。场上存在【饲饵】时，敌方全体防御力降低24%。
场上不存在【饲饵】时，不死途立即使当前场上生命值最低的敌方单体目标成为【饲饵】，【饲饵】状态仅对最新被施加的目标生效。</x:v>
      </x:c>
      <x:c r="F5187" s="6" t="n">
        <x:v>1.2</x:v>
      </x:c>
      <x:c r="G5187" s="6" t="n">
        <x:v>0</x:v>
      </x:c>
      <x:c r="H5187" s="6" t="n">
        <x:v>0</x:v>
      </x:c>
      <x:c r="I5187" s="6" t="n">
        <x:v>0</x:v>
      </x:c>
      <x:c r="J5187" s="6" t="str">
        <x:v>[1.2, 1, 0.6, 0.24, 1]</x:v>
      </x:c>
      <x:c r="K5187" s="7" t="str">
        <x:v>需确认条件及分段</x:v>
      </x:c>
      <x:c r="L5187" s="6" t="str">
        <x:v>https://raw.githubusercontent.com/Mar-7th/StarRailRes/dbe8cdfcfb0bf657b9fe1cf92d5537f118ccb487/index_new/cn/character_skills.json</x:v>
      </x:c>
    </x:row>
    <x:row r="5188" ht="68" customHeight="1">
      <x:c r="A5188" s="6" t="str">
        <x:v>150402_4</x:v>
      </x:c>
      <x:c r="B5188" s="6" t="str">
        <x:v>150402</x:v>
      </x:c>
      <x:c r="C5188" s="6" t="n">
        <x:v>4</x:v>
      </x:c>
      <x:c r="D5188" s="6" t="str">
        <x:v>鞭哨，逐尽恶兽</x:v>
      </x:c>
      <x:c r="E5188" s="7" t="str">
        <x:v>使指定敌方单体成为【饲饵】，对其造成等同于不死途130%攻击力的雷属性伤害。若该目标为【饲饵】，则额外对其造成等同于不死途65%攻击力的雷属性伤害，并恢复1点战技点。场上存在【饲饵】时，敌方全体防御力降低26%。
场上不存在【饲饵】时，不死途立即使当前场上生命值最低的敌方单体目标成为【饲饵】，【饲饵】状态仅对最新被施加的目标生效。</x:v>
      </x:c>
      <x:c r="F5188" s="6" t="n">
        <x:v>1.3</x:v>
      </x:c>
      <x:c r="G5188" s="6" t="n">
        <x:v>0</x:v>
      </x:c>
      <x:c r="H5188" s="6" t="n">
        <x:v>0</x:v>
      </x:c>
      <x:c r="I5188" s="6" t="n">
        <x:v>0</x:v>
      </x:c>
      <x:c r="J5188" s="6" t="str">
        <x:v>[1.3, 1, 0.65, 0.26, 1]</x:v>
      </x:c>
      <x:c r="K5188" s="7" t="str">
        <x:v>需确认条件及分段</x:v>
      </x:c>
      <x:c r="L5188" s="6" t="str">
        <x:v>https://raw.githubusercontent.com/Mar-7th/StarRailRes/dbe8cdfcfb0bf657b9fe1cf92d5537f118ccb487/index_new/cn/character_skills.json</x:v>
      </x:c>
    </x:row>
    <x:row r="5189" ht="68" customHeight="1">
      <x:c r="A5189" s="6" t="str">
        <x:v>150402_5</x:v>
      </x:c>
      <x:c r="B5189" s="6" t="str">
        <x:v>150402</x:v>
      </x:c>
      <x:c r="C5189" s="6" t="n">
        <x:v>5</x:v>
      </x:c>
      <x:c r="D5189" s="6" t="str">
        <x:v>鞭哨，逐尽恶兽</x:v>
      </x:c>
      <x:c r="E5189" s="7" t="str">
        <x:v>使指定敌方单体成为【饲饵】，对其造成等同于不死途140%攻击力的雷属性伤害。若该目标为【饲饵】，则额外对其造成等同于不死途70%攻击力的雷属性伤害，并恢复1点战技点。场上存在【饲饵】时，敌方全体防御力降低28%。
场上不存在【饲饵】时，不死途立即使当前场上生命值最低的敌方单体目标成为【饲饵】，【饲饵】状态仅对最新被施加的目标生效。</x:v>
      </x:c>
      <x:c r="F5189" s="6" t="n">
        <x:v>1.4</x:v>
      </x:c>
      <x:c r="G5189" s="6" t="n">
        <x:v>0</x:v>
      </x:c>
      <x:c r="H5189" s="6" t="n">
        <x:v>0</x:v>
      </x:c>
      <x:c r="I5189" s="6" t="n">
        <x:v>0</x:v>
      </x:c>
      <x:c r="J5189" s="6" t="str">
        <x:v>[1.4, 1, 0.7, 0.28, 1]</x:v>
      </x:c>
      <x:c r="K5189" s="7" t="str">
        <x:v>需确认条件及分段</x:v>
      </x:c>
      <x:c r="L5189" s="6" t="str">
        <x:v>https://raw.githubusercontent.com/Mar-7th/StarRailRes/dbe8cdfcfb0bf657b9fe1cf92d5537f118ccb487/index_new/cn/character_skills.json</x:v>
      </x:c>
    </x:row>
    <x:row r="5190" ht="68" customHeight="1">
      <x:c r="A5190" s="6" t="str">
        <x:v>150402_6</x:v>
      </x:c>
      <x:c r="B5190" s="6" t="str">
        <x:v>150402</x:v>
      </x:c>
      <x:c r="C5190" s="6" t="n">
        <x:v>6</x:v>
      </x:c>
      <x:c r="D5190" s="6" t="str">
        <x:v>鞭哨，逐尽恶兽</x:v>
      </x:c>
      <x:c r="E5190" s="7" t="str">
        <x:v>使指定敌方单体成为【饲饵】，对其造成等同于不死途150%攻击力的雷属性伤害。若该目标为【饲饵】，则额外对其造成等同于不死途75%攻击力的雷属性伤害，并恢复1点战技点。场上存在【饲饵】时，敌方全体防御力降低30%。
场上不存在【饲饵】时，不死途立即使当前场上生命值最低的敌方单体目标成为【饲饵】，【饲饵】状态仅对最新被施加的目标生效。</x:v>
      </x:c>
      <x:c r="F5190" s="6" t="n">
        <x:v>1.5</x:v>
      </x:c>
      <x:c r="G5190" s="6" t="n">
        <x:v>0</x:v>
      </x:c>
      <x:c r="H5190" s="6" t="n">
        <x:v>0</x:v>
      </x:c>
      <x:c r="I5190" s="6" t="n">
        <x:v>0</x:v>
      </x:c>
      <x:c r="J5190" s="6" t="str">
        <x:v>[1.5, 1, 0.75, 0.3, 1]</x:v>
      </x:c>
      <x:c r="K5190" s="7" t="str">
        <x:v>需确认条件及分段</x:v>
      </x:c>
      <x:c r="L5190" s="6" t="str">
        <x:v>https://raw.githubusercontent.com/Mar-7th/StarRailRes/dbe8cdfcfb0bf657b9fe1cf92d5537f118ccb487/index_new/cn/character_skills.json</x:v>
      </x:c>
    </x:row>
    <x:row r="5191" ht="68" customHeight="1">
      <x:c r="A5191" s="6" t="str">
        <x:v>150402_7</x:v>
      </x:c>
      <x:c r="B5191" s="6" t="str">
        <x:v>150402</x:v>
      </x:c>
      <x:c r="C5191" s="6" t="n">
        <x:v>7</x:v>
      </x:c>
      <x:c r="D5191" s="6" t="str">
        <x:v>鞭哨，逐尽恶兽</x:v>
      </x:c>
      <x:c r="E5191" s="7" t="str">
        <x:v>使指定敌方单体成为【饲饵】，对其造成等同于不死途162.5%攻击力的雷属性伤害。若该目标为【饲饵】，则额外对其造成等同于不死途81.25%攻击力的雷属性伤害，并恢复1点战技点。场上存在【饲饵】时，敌方全体防御力降低32.5%。
场上不存在【饲饵】时，不死途立即使当前场上生命值最低的敌方单体目标成为【饲饵】，【饲饵】状态仅对最新被施加的目标生效。</x:v>
      </x:c>
      <x:c r="F5191" s="6" t="n">
        <x:v>1.625</x:v>
      </x:c>
      <x:c r="G5191" s="6" t="n">
        <x:v>0</x:v>
      </x:c>
      <x:c r="H5191" s="6" t="n">
        <x:v>0</x:v>
      </x:c>
      <x:c r="I5191" s="6" t="n">
        <x:v>0</x:v>
      </x:c>
      <x:c r="J5191" s="6" t="str">
        <x:v>[1.625, 1, 0.8125, 0.325, 1]</x:v>
      </x:c>
      <x:c r="K5191" s="7" t="str">
        <x:v>需确认条件及分段</x:v>
      </x:c>
      <x:c r="L5191" s="6" t="str">
        <x:v>https://raw.githubusercontent.com/Mar-7th/StarRailRes/dbe8cdfcfb0bf657b9fe1cf92d5537f118ccb487/index_new/cn/character_skills.json</x:v>
      </x:c>
    </x:row>
    <x:row r="5192" ht="68" customHeight="1">
      <x:c r="A5192" s="6" t="str">
        <x:v>150402_8</x:v>
      </x:c>
      <x:c r="B5192" s="6" t="str">
        <x:v>150402</x:v>
      </x:c>
      <x:c r="C5192" s="6" t="n">
        <x:v>8</x:v>
      </x:c>
      <x:c r="D5192" s="6" t="str">
        <x:v>鞭哨，逐尽恶兽</x:v>
      </x:c>
      <x:c r="E5192" s="7" t="str">
        <x:v>使指定敌方单体成为【饲饵】，对其造成等同于不死途175%攻击力的雷属性伤害。若该目标为【饲饵】，则额外对其造成等同于不死途87.5%攻击力的雷属性伤害，并恢复1点战技点。场上存在【饲饵】时，敌方全体防御力降低35%。
场上不存在【饲饵】时，不死途立即使当前场上生命值最低的敌方单体目标成为【饲饵】，【饲饵】状态仅对最新被施加的目标生效。</x:v>
      </x:c>
      <x:c r="F5192" s="6" t="n">
        <x:v>1.75</x:v>
      </x:c>
      <x:c r="G5192" s="6" t="n">
        <x:v>0</x:v>
      </x:c>
      <x:c r="H5192" s="6" t="n">
        <x:v>0</x:v>
      </x:c>
      <x:c r="I5192" s="6" t="n">
        <x:v>0</x:v>
      </x:c>
      <x:c r="J5192" s="6" t="str">
        <x:v>[1.75, 1, 0.875, 0.35, 1]</x:v>
      </x:c>
      <x:c r="K5192" s="7" t="str">
        <x:v>需确认条件及分段</x:v>
      </x:c>
      <x:c r="L5192" s="6" t="str">
        <x:v>https://raw.githubusercontent.com/Mar-7th/StarRailRes/dbe8cdfcfb0bf657b9fe1cf92d5537f118ccb487/index_new/cn/character_skills.json</x:v>
      </x:c>
    </x:row>
    <x:row r="5193" ht="68" customHeight="1">
      <x:c r="A5193" s="6" t="str">
        <x:v>150402_9</x:v>
      </x:c>
      <x:c r="B5193" s="6" t="str">
        <x:v>150402</x:v>
      </x:c>
      <x:c r="C5193" s="6" t="n">
        <x:v>9</x:v>
      </x:c>
      <x:c r="D5193" s="6" t="str">
        <x:v>鞭哨，逐尽恶兽</x:v>
      </x:c>
      <x:c r="E5193" s="7" t="str">
        <x:v>使指定敌方单体成为【饲饵】，对其造成等同于不死途187.5%攻击力的雷属性伤害。若该目标为【饲饵】，则额外对其造成等同于不死途93.75%攻击力的雷属性伤害，并恢复1点战技点。场上存在【饲饵】时，敌方全体防御力降低37.5%。
场上不存在【饲饵】时，不死途立即使当前场上生命值最低的敌方单体目标成为【饲饵】，【饲饵】状态仅对最新被施加的目标生效。</x:v>
      </x:c>
      <x:c r="F5193" s="6" t="n">
        <x:v>1.875</x:v>
      </x:c>
      <x:c r="G5193" s="6" t="n">
        <x:v>0</x:v>
      </x:c>
      <x:c r="H5193" s="6" t="n">
        <x:v>0</x:v>
      </x:c>
      <x:c r="I5193" s="6" t="n">
        <x:v>0</x:v>
      </x:c>
      <x:c r="J5193" s="6" t="str">
        <x:v>[1.875, 1, 0.9375, 0.375, 1]</x:v>
      </x:c>
      <x:c r="K5193" s="7" t="str">
        <x:v>需确认条件及分段</x:v>
      </x:c>
      <x:c r="L5193" s="6" t="str">
        <x:v>https://raw.githubusercontent.com/Mar-7th/StarRailRes/dbe8cdfcfb0bf657b9fe1cf92d5537f118ccb487/index_new/cn/character_skills.json</x:v>
      </x:c>
    </x:row>
    <x:row r="5194" ht="68" customHeight="1">
      <x:c r="A5194" s="6" t="str">
        <x:v>150402_10</x:v>
      </x:c>
      <x:c r="B5194" s="6" t="str">
        <x:v>150402</x:v>
      </x:c>
      <x:c r="C5194" s="6" t="n">
        <x:v>10</x:v>
      </x:c>
      <x:c r="D5194" s="6" t="str">
        <x:v>鞭哨，逐尽恶兽</x:v>
      </x:c>
      <x:c r="E5194" s="7" t="str">
        <x:v>使指定敌方单体成为【饲饵】，对其造成等同于不死途200%攻击力的雷属性伤害。若该目标为【饲饵】，则额外对其造成等同于不死途100%攻击力的雷属性伤害，并恢复1点战技点。场上存在【饲饵】时，敌方全体防御力降低40%。
场上不存在【饲饵】时，不死途立即使当前场上生命值最低的敌方单体目标成为【饲饵】，【饲饵】状态仅对最新被施加的目标生效。</x:v>
      </x:c>
      <x:c r="F5194" s="6" t="n">
        <x:v>2</x:v>
      </x:c>
      <x:c r="G5194" s="6" t="n">
        <x:v>0</x:v>
      </x:c>
      <x:c r="H5194" s="6" t="n">
        <x:v>0</x:v>
      </x:c>
      <x:c r="I5194" s="6" t="n">
        <x:v>0</x:v>
      </x:c>
      <x:c r="J5194" s="6" t="str">
        <x:v>[2, 1, 1, 0.4, 1]</x:v>
      </x:c>
      <x:c r="K5194" s="7" t="str">
        <x:v>需确认条件及分段</x:v>
      </x:c>
      <x:c r="L5194" s="6" t="str">
        <x:v>https://raw.githubusercontent.com/Mar-7th/StarRailRes/dbe8cdfcfb0bf657b9fe1cf92d5537f118ccb487/index_new/cn/character_skills.json</x:v>
      </x:c>
    </x:row>
    <x:row r="5195" ht="68" customHeight="1">
      <x:c r="A5195" s="6" t="str">
        <x:v>150402_11</x:v>
      </x:c>
      <x:c r="B5195" s="6" t="str">
        <x:v>150402</x:v>
      </x:c>
      <x:c r="C5195" s="6" t="n">
        <x:v>11</x:v>
      </x:c>
      <x:c r="D5195" s="6" t="str">
        <x:v>鞭哨，逐尽恶兽</x:v>
      </x:c>
      <x:c r="E5195" s="7" t="str">
        <x:v>使指定敌方单体成为【饲饵】，对其造成等同于不死途210%攻击力的雷属性伤害。若该目标为【饲饵】，则额外对其造成等同于不死途105%攻击力的雷属性伤害，并恢复1点战技点。场上存在【饲饵】时，敌方全体防御力降低42%。
场上不存在【饲饵】时，不死途立即使当前场上生命值最低的敌方单体目标成为【饲饵】，【饲饵】状态仅对最新被施加的目标生效。</x:v>
      </x:c>
      <x:c r="F5195" s="6" t="n">
        <x:v>2.1</x:v>
      </x:c>
      <x:c r="G5195" s="6" t="n">
        <x:v>0</x:v>
      </x:c>
      <x:c r="H5195" s="6" t="n">
        <x:v>0</x:v>
      </x:c>
      <x:c r="I5195" s="6" t="n">
        <x:v>0</x:v>
      </x:c>
      <x:c r="J5195" s="6" t="str">
        <x:v>[2.1, 1, 1.05, 0.42, 1]</x:v>
      </x:c>
      <x:c r="K5195" s="7" t="str">
        <x:v>需确认条件及分段</x:v>
      </x:c>
      <x:c r="L5195" s="6" t="str">
        <x:v>https://raw.githubusercontent.com/Mar-7th/StarRailRes/dbe8cdfcfb0bf657b9fe1cf92d5537f118ccb487/index_new/cn/character_skills.json</x:v>
      </x:c>
    </x:row>
    <x:row r="5196" ht="68" customHeight="1">
      <x:c r="A5196" s="6" t="str">
        <x:v>150402_12</x:v>
      </x:c>
      <x:c r="B5196" s="6" t="str">
        <x:v>150402</x:v>
      </x:c>
      <x:c r="C5196" s="6" t="n">
        <x:v>12</x:v>
      </x:c>
      <x:c r="D5196" s="6" t="str">
        <x:v>鞭哨，逐尽恶兽</x:v>
      </x:c>
      <x:c r="E5196" s="7" t="str">
        <x:v>使指定敌方单体成为【饲饵】，对其造成等同于不死途220%攻击力的雷属性伤害。若该目标为【饲饵】，则额外对其造成等同于不死途110%攻击力的雷属性伤害，并恢复1点战技点。场上存在【饲饵】时，敌方全体防御力降低44%。
场上不存在【饲饵】时，不死途立即使当前场上生命值最低的敌方单体目标成为【饲饵】，【饲饵】状态仅对最新被施加的目标生效。</x:v>
      </x:c>
      <x:c r="F5196" s="6" t="n">
        <x:v>2.2</x:v>
      </x:c>
      <x:c r="G5196" s="6" t="n">
        <x:v>0</x:v>
      </x:c>
      <x:c r="H5196" s="6" t="n">
        <x:v>0</x:v>
      </x:c>
      <x:c r="I5196" s="6" t="n">
        <x:v>0</x:v>
      </x:c>
      <x:c r="J5196" s="6" t="str">
        <x:v>[2.2, 1, 1.1, 0.44, 1]</x:v>
      </x:c>
      <x:c r="K5196" s="7" t="str">
        <x:v>需确认条件及分段</x:v>
      </x:c>
      <x:c r="L5196" s="6" t="str">
        <x:v>https://raw.githubusercontent.com/Mar-7th/StarRailRes/dbe8cdfcfb0bf657b9fe1cf92d5537f118ccb487/index_new/cn/character_skills.json</x:v>
      </x:c>
    </x:row>
    <x:row r="5197" ht="68" customHeight="1">
      <x:c r="A5197" s="6" t="str">
        <x:v>150402_13</x:v>
      </x:c>
      <x:c r="B5197" s="6" t="str">
        <x:v>150402</x:v>
      </x:c>
      <x:c r="C5197" s="6" t="n">
        <x:v>13</x:v>
      </x:c>
      <x:c r="D5197" s="6" t="str">
        <x:v>鞭哨，逐尽恶兽</x:v>
      </x:c>
      <x:c r="E5197" s="7" t="str">
        <x:v>使指定敌方单体成为【饲饵】，对其造成等同于不死途230%攻击力的雷属性伤害。若该目标为【饲饵】，则额外对其造成等同于不死途115%攻击力的雷属性伤害，并恢复1点战技点。场上存在【饲饵】时，敌方全体防御力降低46%。
场上不存在【饲饵】时，不死途立即使当前场上生命值最低的敌方单体目标成为【饲饵】，【饲饵】状态仅对最新被施加的目标生效。</x:v>
      </x:c>
      <x:c r="F5197" s="6" t="n">
        <x:v>2.3</x:v>
      </x:c>
      <x:c r="G5197" s="6" t="n">
        <x:v>0</x:v>
      </x:c>
      <x:c r="H5197" s="6" t="n">
        <x:v>0</x:v>
      </x:c>
      <x:c r="I5197" s="6" t="n">
        <x:v>0</x:v>
      </x:c>
      <x:c r="J5197" s="6" t="str">
        <x:v>[2.3, 1, 1.15, 0.46, 1]</x:v>
      </x:c>
      <x:c r="K5197" s="7" t="str">
        <x:v>需确认条件及分段</x:v>
      </x:c>
      <x:c r="L5197" s="6" t="str">
        <x:v>https://raw.githubusercontent.com/Mar-7th/StarRailRes/dbe8cdfcfb0bf657b9fe1cf92d5537f118ccb487/index_new/cn/character_skills.json</x:v>
      </x:c>
    </x:row>
    <x:row r="5198" ht="68" customHeight="1">
      <x:c r="A5198" s="6" t="str">
        <x:v>150402_14</x:v>
      </x:c>
      <x:c r="B5198" s="6" t="str">
        <x:v>150402</x:v>
      </x:c>
      <x:c r="C5198" s="6" t="n">
        <x:v>14</x:v>
      </x:c>
      <x:c r="D5198" s="6" t="str">
        <x:v>鞭哨，逐尽恶兽</x:v>
      </x:c>
      <x:c r="E5198" s="7" t="str">
        <x:v>使指定敌方单体成为【饲饵】，对其造成等同于不死途240%攻击力的雷属性伤害。若该目标为【饲饵】，则额外对其造成等同于不死途120%攻击力的雷属性伤害，并恢复1点战技点。场上存在【饲饵】时，敌方全体防御力降低48%。
场上不存在【饲饵】时，不死途立即使当前场上生命值最低的敌方单体目标成为【饲饵】，【饲饵】状态仅对最新被施加的目标生效。</x:v>
      </x:c>
      <x:c r="F5198" s="6" t="n">
        <x:v>2.4</x:v>
      </x:c>
      <x:c r="G5198" s="6" t="n">
        <x:v>0</x:v>
      </x:c>
      <x:c r="H5198" s="6" t="n">
        <x:v>0</x:v>
      </x:c>
      <x:c r="I5198" s="6" t="n">
        <x:v>0</x:v>
      </x:c>
      <x:c r="J5198" s="6" t="str">
        <x:v>[2.4, 1, 1.2, 0.48, 1]</x:v>
      </x:c>
      <x:c r="K5198" s="7" t="str">
        <x:v>需确认条件及分段</x:v>
      </x:c>
      <x:c r="L5198" s="6" t="str">
        <x:v>https://raw.githubusercontent.com/Mar-7th/StarRailRes/dbe8cdfcfb0bf657b9fe1cf92d5537f118ccb487/index_new/cn/character_skills.json</x:v>
      </x:c>
    </x:row>
    <x:row r="5199" ht="68" customHeight="1">
      <x:c r="A5199" s="6" t="str">
        <x:v>150402_15</x:v>
      </x:c>
      <x:c r="B5199" s="6" t="str">
        <x:v>150402</x:v>
      </x:c>
      <x:c r="C5199" s="6" t="n">
        <x:v>15</x:v>
      </x:c>
      <x:c r="D5199" s="6" t="str">
        <x:v>鞭哨，逐尽恶兽</x:v>
      </x:c>
      <x:c r="E5199" s="7" t="str">
        <x:v>使指定敌方单体成为【饲饵】，对其造成等同于不死途250%攻击力的雷属性伤害。若该目标为【饲饵】，则额外对其造成等同于不死途125%攻击力的雷属性伤害，并恢复1点战技点。场上存在【饲饵】时，敌方全体防御力降低50%。
场上不存在【饲饵】时，不死途立即使当前场上生命值最低的敌方单体目标成为【饲饵】，【饲饵】状态仅对最新被施加的目标生效。</x:v>
      </x:c>
      <x:c r="F5199" s="6" t="n">
        <x:v>2.5</x:v>
      </x:c>
      <x:c r="G5199" s="6" t="n">
        <x:v>0</x:v>
      </x:c>
      <x:c r="H5199" s="6" t="n">
        <x:v>0</x:v>
      </x:c>
      <x:c r="I5199" s="6" t="n">
        <x:v>0</x:v>
      </x:c>
      <x:c r="J5199" s="6" t="str">
        <x:v>[2.5, 1, 1.25, 0.5, 1]</x:v>
      </x:c>
      <x:c r="K5199" s="7" t="str">
        <x:v>需确认条件及分段</x:v>
      </x:c>
      <x:c r="L5199" s="6" t="str">
        <x:v>https://raw.githubusercontent.com/Mar-7th/StarRailRes/dbe8cdfcfb0bf657b9fe1cf92d5537f118ccb487/index_new/cn/character_skills.json</x:v>
      </x:c>
    </x:row>
    <x:row r="5200" ht="83" customHeight="1">
      <x:c r="A5200" s="6" t="str">
        <x:v>150403_1</x:v>
      </x:c>
      <x:c r="B5200" s="6" t="str">
        <x:v>150403</x:v>
      </x:c>
      <x:c r="C5200" s="6" t="n">
        <x:v>1</x:v>
      </x:c>
      <x:c r="D5200" s="6" t="str">
        <x:v>飨宴，自始无终</x:v>
      </x:c>
      <x:c r="E5200" s="7" t="str">
        <x:v>使指定敌方单体成为【饲饵】，对其造成等同于不死途200%攻击力的雷属性伤害，随后立即对【饲饵】发动1次获得强化的天赋追加攻击，且不死途获得3点充能。
强化天赋追加攻击不消耗充能，拥有【婪酣】时，每消耗4层【婪酣】可额外造成1次等同于不死途100%攻击力的雷属性伤害，且本次追加攻击过程中对目标造成致命攻击时，会继续对新的【饲饵】造成伤害，直至【婪酣】小于4层。若当前场上的所有敌方目标都受到致命攻击后强化天赋追加攻击会立即结束。</x:v>
      </x:c>
      <x:c r="F5200" s="6" t="n">
        <x:v>2</x:v>
      </x:c>
      <x:c r="G5200" s="6" t="n">
        <x:v>0</x:v>
      </x:c>
      <x:c r="H5200" s="6" t="n">
        <x:v>0</x:v>
      </x:c>
      <x:c r="I5200" s="6" t="n">
        <x:v>0</x:v>
      </x:c>
      <x:c r="J5200" s="6" t="str">
        <x:v>[2, 3, 4, 1]</x:v>
      </x:c>
      <x:c r="K5200" s="7" t="str">
        <x:v>需确认条件及分段</x:v>
      </x:c>
      <x:c r="L5200" s="6" t="str">
        <x:v>https://raw.githubusercontent.com/Mar-7th/StarRailRes/dbe8cdfcfb0bf657b9fe1cf92d5537f118ccb487/index_new/cn/character_skills.json</x:v>
      </x:c>
    </x:row>
    <x:row r="5201" ht="83" customHeight="1">
      <x:c r="A5201" s="6" t="str">
        <x:v>150403_2</x:v>
      </x:c>
      <x:c r="B5201" s="6" t="str">
        <x:v>150403</x:v>
      </x:c>
      <x:c r="C5201" s="6" t="n">
        <x:v>2</x:v>
      </x:c>
      <x:c r="D5201" s="6" t="str">
        <x:v>飨宴，自始无终</x:v>
      </x:c>
      <x:c r="E5201" s="7" t="str">
        <x:v>使指定敌方单体成为【饲饵】，对其造成等同于不死途220%攻击力的雷属性伤害，随后立即对【饲饵】发动1次获得强化的天赋追加攻击，且不死途获得3点充能。
强化天赋追加攻击不消耗充能，拥有【婪酣】时，每消耗4层【婪酣】可额外造成1次等同于不死途110%攻击力的雷属性伤害，且本次追加攻击过程中对目标造成致命攻击时，会继续对新的【饲饵】造成伤害，直至【婪酣】小于4层。若当前场上的所有敌方目标都受到致命攻击后强化天赋追加攻击会立即结束。</x:v>
      </x:c>
      <x:c r="F5201" s="6" t="n">
        <x:v>2.2</x:v>
      </x:c>
      <x:c r="G5201" s="6" t="n">
        <x:v>0</x:v>
      </x:c>
      <x:c r="H5201" s="6" t="n">
        <x:v>0</x:v>
      </x:c>
      <x:c r="I5201" s="6" t="n">
        <x:v>0</x:v>
      </x:c>
      <x:c r="J5201" s="6" t="str">
        <x:v>[2.2, 3, 4, 1.1]</x:v>
      </x:c>
      <x:c r="K5201" s="7" t="str">
        <x:v>需确认条件及分段</x:v>
      </x:c>
      <x:c r="L5201" s="6" t="str">
        <x:v>https://raw.githubusercontent.com/Mar-7th/StarRailRes/dbe8cdfcfb0bf657b9fe1cf92d5537f118ccb487/index_new/cn/character_skills.json</x:v>
      </x:c>
    </x:row>
    <x:row r="5202" ht="83" customHeight="1">
      <x:c r="A5202" s="6" t="str">
        <x:v>150403_3</x:v>
      </x:c>
      <x:c r="B5202" s="6" t="str">
        <x:v>150403</x:v>
      </x:c>
      <x:c r="C5202" s="6" t="n">
        <x:v>3</x:v>
      </x:c>
      <x:c r="D5202" s="6" t="str">
        <x:v>飨宴，自始无终</x:v>
      </x:c>
      <x:c r="E5202" s="7" t="str">
        <x:v>使指定敌方单体成为【饲饵】，对其造成等同于不死途240%攻击力的雷属性伤害，随后立即对【饲饵】发动1次获得强化的天赋追加攻击，且不死途获得3点充能。
强化天赋追加攻击不消耗充能，拥有【婪酣】时，每消耗4层【婪酣】可额外造成1次等同于不死途120%攻击力的雷属性伤害，且本次追加攻击过程中对目标造成致命攻击时，会继续对新的【饲饵】造成伤害，直至【婪酣】小于4层。若当前场上的所有敌方目标都受到致命攻击后强化天赋追加攻击会立即结束。</x:v>
      </x:c>
      <x:c r="F5202" s="6" t="n">
        <x:v>2.4</x:v>
      </x:c>
      <x:c r="G5202" s="6" t="n">
        <x:v>0</x:v>
      </x:c>
      <x:c r="H5202" s="6" t="n">
        <x:v>0</x:v>
      </x:c>
      <x:c r="I5202" s="6" t="n">
        <x:v>0</x:v>
      </x:c>
      <x:c r="J5202" s="6" t="str">
        <x:v>[2.4, 3, 4, 1.2]</x:v>
      </x:c>
      <x:c r="K5202" s="7" t="str">
        <x:v>需确认条件及分段</x:v>
      </x:c>
      <x:c r="L5202" s="6" t="str">
        <x:v>https://raw.githubusercontent.com/Mar-7th/StarRailRes/dbe8cdfcfb0bf657b9fe1cf92d5537f118ccb487/index_new/cn/character_skills.json</x:v>
      </x:c>
    </x:row>
    <x:row r="5203" ht="83" customHeight="1">
      <x:c r="A5203" s="6" t="str">
        <x:v>150403_4</x:v>
      </x:c>
      <x:c r="B5203" s="6" t="str">
        <x:v>150403</x:v>
      </x:c>
      <x:c r="C5203" s="6" t="n">
        <x:v>4</x:v>
      </x:c>
      <x:c r="D5203" s="6" t="str">
        <x:v>飨宴，自始无终</x:v>
      </x:c>
      <x:c r="E5203" s="7" t="str">
        <x:v>使指定敌方单体成为【饲饵】，对其造成等同于不死途260%攻击力的雷属性伤害，随后立即对【饲饵】发动1次获得强化的天赋追加攻击，且不死途获得3点充能。
强化天赋追加攻击不消耗充能，拥有【婪酣】时，每消耗4层【婪酣】可额外造成1次等同于不死途130%攻击力的雷属性伤害，且本次追加攻击过程中对目标造成致命攻击时，会继续对新的【饲饵】造成伤害，直至【婪酣】小于4层。若当前场上的所有敌方目标都受到致命攻击后强化天赋追加攻击会立即结束。</x:v>
      </x:c>
      <x:c r="F5203" s="6" t="n">
        <x:v>2.6</x:v>
      </x:c>
      <x:c r="G5203" s="6" t="n">
        <x:v>0</x:v>
      </x:c>
      <x:c r="H5203" s="6" t="n">
        <x:v>0</x:v>
      </x:c>
      <x:c r="I5203" s="6" t="n">
        <x:v>0</x:v>
      </x:c>
      <x:c r="J5203" s="6" t="str">
        <x:v>[2.6, 3, 4, 1.3]</x:v>
      </x:c>
      <x:c r="K5203" s="7" t="str">
        <x:v>需确认条件及分段</x:v>
      </x:c>
      <x:c r="L5203" s="6" t="str">
        <x:v>https://raw.githubusercontent.com/Mar-7th/StarRailRes/dbe8cdfcfb0bf657b9fe1cf92d5537f118ccb487/index_new/cn/character_skills.json</x:v>
      </x:c>
    </x:row>
    <x:row r="5204" ht="83" customHeight="1">
      <x:c r="A5204" s="6" t="str">
        <x:v>150403_5</x:v>
      </x:c>
      <x:c r="B5204" s="6" t="str">
        <x:v>150403</x:v>
      </x:c>
      <x:c r="C5204" s="6" t="n">
        <x:v>5</x:v>
      </x:c>
      <x:c r="D5204" s="6" t="str">
        <x:v>飨宴，自始无终</x:v>
      </x:c>
      <x:c r="E5204" s="7" t="str">
        <x:v>使指定敌方单体成为【饲饵】，对其造成等同于不死途280%攻击力的雷属性伤害，随后立即对【饲饵】发动1次获得强化的天赋追加攻击，且不死途获得3点充能。
强化天赋追加攻击不消耗充能，拥有【婪酣】时，每消耗4层【婪酣】可额外造成1次等同于不死途140%攻击力的雷属性伤害，且本次追加攻击过程中对目标造成致命攻击时，会继续对新的【饲饵】造成伤害，直至【婪酣】小于4层。若当前场上的所有敌方目标都受到致命攻击后强化天赋追加攻击会立即结束。</x:v>
      </x:c>
      <x:c r="F5204" s="6" t="n">
        <x:v>2.8</x:v>
      </x:c>
      <x:c r="G5204" s="6" t="n">
        <x:v>0</x:v>
      </x:c>
      <x:c r="H5204" s="6" t="n">
        <x:v>0</x:v>
      </x:c>
      <x:c r="I5204" s="6" t="n">
        <x:v>0</x:v>
      </x:c>
      <x:c r="J5204" s="6" t="str">
        <x:v>[2.8, 3, 4, 1.4]</x:v>
      </x:c>
      <x:c r="K5204" s="7" t="str">
        <x:v>需确认条件及分段</x:v>
      </x:c>
      <x:c r="L5204" s="6" t="str">
        <x:v>https://raw.githubusercontent.com/Mar-7th/StarRailRes/dbe8cdfcfb0bf657b9fe1cf92d5537f118ccb487/index_new/cn/character_skills.json</x:v>
      </x:c>
    </x:row>
    <x:row r="5205" ht="83" customHeight="1">
      <x:c r="A5205" s="6" t="str">
        <x:v>150403_6</x:v>
      </x:c>
      <x:c r="B5205" s="6" t="str">
        <x:v>150403</x:v>
      </x:c>
      <x:c r="C5205" s="6" t="n">
        <x:v>6</x:v>
      </x:c>
      <x:c r="D5205" s="6" t="str">
        <x:v>飨宴，自始无终</x:v>
      </x:c>
      <x:c r="E5205" s="7" t="str">
        <x:v>使指定敌方单体成为【饲饵】，对其造成等同于不死途300%攻击力的雷属性伤害，随后立即对【饲饵】发动1次获得强化的天赋追加攻击，且不死途获得3点充能。
强化天赋追加攻击不消耗充能，拥有【婪酣】时，每消耗4层【婪酣】可额外造成1次等同于不死途150%攻击力的雷属性伤害，且本次追加攻击过程中对目标造成致命攻击时，会继续对新的【饲饵】造成伤害，直至【婪酣】小于4层。若当前场上的所有敌方目标都受到致命攻击后强化天赋追加攻击会立即结束。</x:v>
      </x:c>
      <x:c r="F5205" s="6" t="n">
        <x:v>3</x:v>
      </x:c>
      <x:c r="G5205" s="6" t="n">
        <x:v>0</x:v>
      </x:c>
      <x:c r="H5205" s="6" t="n">
        <x:v>0</x:v>
      </x:c>
      <x:c r="I5205" s="6" t="n">
        <x:v>0</x:v>
      </x:c>
      <x:c r="J5205" s="6" t="str">
        <x:v>[3, 3, 4, 1.5]</x:v>
      </x:c>
      <x:c r="K5205" s="7" t="str">
        <x:v>需确认条件及分段</x:v>
      </x:c>
      <x:c r="L5205" s="6" t="str">
        <x:v>https://raw.githubusercontent.com/Mar-7th/StarRailRes/dbe8cdfcfb0bf657b9fe1cf92d5537f118ccb487/index_new/cn/character_skills.json</x:v>
      </x:c>
    </x:row>
    <x:row r="5206" ht="83" customHeight="1">
      <x:c r="A5206" s="6" t="str">
        <x:v>150403_7</x:v>
      </x:c>
      <x:c r="B5206" s="6" t="str">
        <x:v>150403</x:v>
      </x:c>
      <x:c r="C5206" s="6" t="n">
        <x:v>7</x:v>
      </x:c>
      <x:c r="D5206" s="6" t="str">
        <x:v>飨宴，自始无终</x:v>
      </x:c>
      <x:c r="E5206" s="7" t="str">
        <x:v>使指定敌方单体成为【饲饵】，对其造成等同于不死途325%攻击力的雷属性伤害，随后立即对【饲饵】发动1次获得强化的天赋追加攻击，且不死途获得3点充能。
强化天赋追加攻击不消耗充能，拥有【婪酣】时，每消耗4层【婪酣】可额外造成1次等同于不死途162.5%攻击力的雷属性伤害，且本次追加攻击过程中对目标造成致命攻击时，会继续对新的【饲饵】造成伤害，直至【婪酣】小于4层。若当前场上的所有敌方目标都受到致命攻击后强化天赋追加攻击会立即结束。</x:v>
      </x:c>
      <x:c r="F5206" s="6" t="n">
        <x:v>3.25</x:v>
      </x:c>
      <x:c r="G5206" s="6" t="n">
        <x:v>0</x:v>
      </x:c>
      <x:c r="H5206" s="6" t="n">
        <x:v>0</x:v>
      </x:c>
      <x:c r="I5206" s="6" t="n">
        <x:v>0</x:v>
      </x:c>
      <x:c r="J5206" s="6" t="str">
        <x:v>[3.25, 3, 4, 1.625]</x:v>
      </x:c>
      <x:c r="K5206" s="7" t="str">
        <x:v>需确认条件及分段</x:v>
      </x:c>
      <x:c r="L5206" s="6" t="str">
        <x:v>https://raw.githubusercontent.com/Mar-7th/StarRailRes/dbe8cdfcfb0bf657b9fe1cf92d5537f118ccb487/index_new/cn/character_skills.json</x:v>
      </x:c>
    </x:row>
    <x:row r="5207" ht="83" customHeight="1">
      <x:c r="A5207" s="6" t="str">
        <x:v>150403_8</x:v>
      </x:c>
      <x:c r="B5207" s="6" t="str">
        <x:v>150403</x:v>
      </x:c>
      <x:c r="C5207" s="6" t="n">
        <x:v>8</x:v>
      </x:c>
      <x:c r="D5207" s="6" t="str">
        <x:v>飨宴，自始无终</x:v>
      </x:c>
      <x:c r="E5207" s="7" t="str">
        <x:v>使指定敌方单体成为【饲饵】，对其造成等同于不死途350%攻击力的雷属性伤害，随后立即对【饲饵】发动1次获得强化的天赋追加攻击，且不死途获得3点充能。
强化天赋追加攻击不消耗充能，拥有【婪酣】时，每消耗4层【婪酣】可额外造成1次等同于不死途175%攻击力的雷属性伤害，且本次追加攻击过程中对目标造成致命攻击时，会继续对新的【饲饵】造成伤害，直至【婪酣】小于4层。若当前场上的所有敌方目标都受到致命攻击后强化天赋追加攻击会立即结束。</x:v>
      </x:c>
      <x:c r="F5207" s="6" t="n">
        <x:v>3.5</x:v>
      </x:c>
      <x:c r="G5207" s="6" t="n">
        <x:v>0</x:v>
      </x:c>
      <x:c r="H5207" s="6" t="n">
        <x:v>0</x:v>
      </x:c>
      <x:c r="I5207" s="6" t="n">
        <x:v>0</x:v>
      </x:c>
      <x:c r="J5207" s="6" t="str">
        <x:v>[3.5, 3, 4, 1.75]</x:v>
      </x:c>
      <x:c r="K5207" s="7" t="str">
        <x:v>需确认条件及分段</x:v>
      </x:c>
      <x:c r="L5207" s="6" t="str">
        <x:v>https://raw.githubusercontent.com/Mar-7th/StarRailRes/dbe8cdfcfb0bf657b9fe1cf92d5537f118ccb487/index_new/cn/character_skills.json</x:v>
      </x:c>
    </x:row>
    <x:row r="5208" ht="83" customHeight="1">
      <x:c r="A5208" s="6" t="str">
        <x:v>150403_9</x:v>
      </x:c>
      <x:c r="B5208" s="6" t="str">
        <x:v>150403</x:v>
      </x:c>
      <x:c r="C5208" s="6" t="n">
        <x:v>9</x:v>
      </x:c>
      <x:c r="D5208" s="6" t="str">
        <x:v>飨宴，自始无终</x:v>
      </x:c>
      <x:c r="E5208" s="7" t="str">
        <x:v>使指定敌方单体成为【饲饵】，对其造成等同于不死途375%攻击力的雷属性伤害，随后立即对【饲饵】发动1次获得强化的天赋追加攻击，且不死途获得3点充能。
强化天赋追加攻击不消耗充能，拥有【婪酣】时，每消耗4层【婪酣】可额外造成1次等同于不死途187.5%攻击力的雷属性伤害，且本次追加攻击过程中对目标造成致命攻击时，会继续对新的【饲饵】造成伤害，直至【婪酣】小于4层。若当前场上的所有敌方目标都受到致命攻击后强化天赋追加攻击会立即结束。</x:v>
      </x:c>
      <x:c r="F5208" s="6" t="n">
        <x:v>3.75</x:v>
      </x:c>
      <x:c r="G5208" s="6" t="n">
        <x:v>0</x:v>
      </x:c>
      <x:c r="H5208" s="6" t="n">
        <x:v>0</x:v>
      </x:c>
      <x:c r="I5208" s="6" t="n">
        <x:v>0</x:v>
      </x:c>
      <x:c r="J5208" s="6" t="str">
        <x:v>[3.75, 3, 4, 1.875]</x:v>
      </x:c>
      <x:c r="K5208" s="7" t="str">
        <x:v>需确认条件及分段</x:v>
      </x:c>
      <x:c r="L5208" s="6" t="str">
        <x:v>https://raw.githubusercontent.com/Mar-7th/StarRailRes/dbe8cdfcfb0bf657b9fe1cf92d5537f118ccb487/index_new/cn/character_skills.json</x:v>
      </x:c>
    </x:row>
    <x:row r="5209" ht="83" customHeight="1">
      <x:c r="A5209" s="6" t="str">
        <x:v>150403_10</x:v>
      </x:c>
      <x:c r="B5209" s="6" t="str">
        <x:v>150403</x:v>
      </x:c>
      <x:c r="C5209" s="6" t="n">
        <x:v>10</x:v>
      </x:c>
      <x:c r="D5209" s="6" t="str">
        <x:v>飨宴，自始无终</x:v>
      </x:c>
      <x:c r="E5209" s="7" t="str">
        <x:v>使指定敌方单体成为【饲饵】，对其造成等同于不死途400%攻击力的雷属性伤害，随后立即对【饲饵】发动1次获得强化的天赋追加攻击，且不死途获得3点充能。
强化天赋追加攻击不消耗充能，拥有【婪酣】时，每消耗4层【婪酣】可额外造成1次等同于不死途200%攻击力的雷属性伤害，且本次追加攻击过程中对目标造成致命攻击时，会继续对新的【饲饵】造成伤害，直至【婪酣】小于4层。若当前场上的所有敌方目标都受到致命攻击后强化天赋追加攻击会立即结束。</x:v>
      </x:c>
      <x:c r="F5209" s="6" t="n">
        <x:v>4</x:v>
      </x:c>
      <x:c r="G5209" s="6" t="n">
        <x:v>0</x:v>
      </x:c>
      <x:c r="H5209" s="6" t="n">
        <x:v>0</x:v>
      </x:c>
      <x:c r="I5209" s="6" t="n">
        <x:v>0</x:v>
      </x:c>
      <x:c r="J5209" s="6" t="str">
        <x:v>[4, 3, 4, 2]</x:v>
      </x:c>
      <x:c r="K5209" s="7" t="str">
        <x:v>需确认条件及分段</x:v>
      </x:c>
      <x:c r="L5209" s="6" t="str">
        <x:v>https://raw.githubusercontent.com/Mar-7th/StarRailRes/dbe8cdfcfb0bf657b9fe1cf92d5537f118ccb487/index_new/cn/character_skills.json</x:v>
      </x:c>
    </x:row>
    <x:row r="5210" ht="83" customHeight="1">
      <x:c r="A5210" s="6" t="str">
        <x:v>150403_11</x:v>
      </x:c>
      <x:c r="B5210" s="6" t="str">
        <x:v>150403</x:v>
      </x:c>
      <x:c r="C5210" s="6" t="n">
        <x:v>11</x:v>
      </x:c>
      <x:c r="D5210" s="6" t="str">
        <x:v>飨宴，自始无终</x:v>
      </x:c>
      <x:c r="E5210" s="7" t="str">
        <x:v>使指定敌方单体成为【饲饵】，对其造成等同于不死途420%攻击力的雷属性伤害，随后立即对【饲饵】发动1次获得强化的天赋追加攻击，且不死途获得3点充能。
强化天赋追加攻击不消耗充能，拥有【婪酣】时，每消耗4层【婪酣】可额外造成1次等同于不死途210%攻击力的雷属性伤害，且本次追加攻击过程中对目标造成致命攻击时，会继续对新的【饲饵】造成伤害，直至【婪酣】小于4层。若当前场上的所有敌方目标都受到致命攻击后强化天赋追加攻击会立即结束。</x:v>
      </x:c>
      <x:c r="F5210" s="6" t="n">
        <x:v>4.2</x:v>
      </x:c>
      <x:c r="G5210" s="6" t="n">
        <x:v>0</x:v>
      </x:c>
      <x:c r="H5210" s="6" t="n">
        <x:v>0</x:v>
      </x:c>
      <x:c r="I5210" s="6" t="n">
        <x:v>0</x:v>
      </x:c>
      <x:c r="J5210" s="6" t="str">
        <x:v>[4.2, 3, 4, 2.1]</x:v>
      </x:c>
      <x:c r="K5210" s="7" t="str">
        <x:v>需确认条件及分段</x:v>
      </x:c>
      <x:c r="L5210" s="6" t="str">
        <x:v>https://raw.githubusercontent.com/Mar-7th/StarRailRes/dbe8cdfcfb0bf657b9fe1cf92d5537f118ccb487/index_new/cn/character_skills.json</x:v>
      </x:c>
    </x:row>
    <x:row r="5211" ht="83" customHeight="1">
      <x:c r="A5211" s="6" t="str">
        <x:v>150403_12</x:v>
      </x:c>
      <x:c r="B5211" s="6" t="str">
        <x:v>150403</x:v>
      </x:c>
      <x:c r="C5211" s="6" t="n">
        <x:v>12</x:v>
      </x:c>
      <x:c r="D5211" s="6" t="str">
        <x:v>飨宴，自始无终</x:v>
      </x:c>
      <x:c r="E5211" s="7" t="str">
        <x:v>使指定敌方单体成为【饲饵】，对其造成等同于不死途440%攻击力的雷属性伤害，随后立即对【饲饵】发动1次获得强化的天赋追加攻击，且不死途获得3点充能。
强化天赋追加攻击不消耗充能，拥有【婪酣】时，每消耗4层【婪酣】可额外造成1次等同于不死途220%攻击力的雷属性伤害，且本次追加攻击过程中对目标造成致命攻击时，会继续对新的【饲饵】造成伤害，直至【婪酣】小于4层。若当前场上的所有敌方目标都受到致命攻击后强化天赋追加攻击会立即结束。</x:v>
      </x:c>
      <x:c r="F5211" s="6" t="n">
        <x:v>4.4</x:v>
      </x:c>
      <x:c r="G5211" s="6" t="n">
        <x:v>0</x:v>
      </x:c>
      <x:c r="H5211" s="6" t="n">
        <x:v>0</x:v>
      </x:c>
      <x:c r="I5211" s="6" t="n">
        <x:v>0</x:v>
      </x:c>
      <x:c r="J5211" s="6" t="str">
        <x:v>[4.4, 3, 4, 2.2]</x:v>
      </x:c>
      <x:c r="K5211" s="7" t="str">
        <x:v>需确认条件及分段</x:v>
      </x:c>
      <x:c r="L5211" s="6" t="str">
        <x:v>https://raw.githubusercontent.com/Mar-7th/StarRailRes/dbe8cdfcfb0bf657b9fe1cf92d5537f118ccb487/index_new/cn/character_skills.json</x:v>
      </x:c>
    </x:row>
    <x:row r="5212" ht="83" customHeight="1">
      <x:c r="A5212" s="6" t="str">
        <x:v>150403_13</x:v>
      </x:c>
      <x:c r="B5212" s="6" t="str">
        <x:v>150403</x:v>
      </x:c>
      <x:c r="C5212" s="6" t="n">
        <x:v>13</x:v>
      </x:c>
      <x:c r="D5212" s="6" t="str">
        <x:v>飨宴，自始无终</x:v>
      </x:c>
      <x:c r="E5212" s="7" t="str">
        <x:v>使指定敌方单体成为【饲饵】，对其造成等同于不死途460%攻击力的雷属性伤害，随后立即对【饲饵】发动1次获得强化的天赋追加攻击，且不死途获得3点充能。
强化天赋追加攻击不消耗充能，拥有【婪酣】时，每消耗4层【婪酣】可额外造成1次等同于不死途230%攻击力的雷属性伤害，且本次追加攻击过程中对目标造成致命攻击时，会继续对新的【饲饵】造成伤害，直至【婪酣】小于4层。若当前场上的所有敌方目标都受到致命攻击后强化天赋追加攻击会立即结束。</x:v>
      </x:c>
      <x:c r="F5212" s="6" t="n">
        <x:v>4.6</x:v>
      </x:c>
      <x:c r="G5212" s="6" t="n">
        <x:v>0</x:v>
      </x:c>
      <x:c r="H5212" s="6" t="n">
        <x:v>0</x:v>
      </x:c>
      <x:c r="I5212" s="6" t="n">
        <x:v>0</x:v>
      </x:c>
      <x:c r="J5212" s="6" t="str">
        <x:v>[4.6, 3, 4, 2.3]</x:v>
      </x:c>
      <x:c r="K5212" s="7" t="str">
        <x:v>需确认条件及分段</x:v>
      </x:c>
      <x:c r="L5212" s="6" t="str">
        <x:v>https://raw.githubusercontent.com/Mar-7th/StarRailRes/dbe8cdfcfb0bf657b9fe1cf92d5537f118ccb487/index_new/cn/character_skills.json</x:v>
      </x:c>
    </x:row>
    <x:row r="5213" ht="83" customHeight="1">
      <x:c r="A5213" s="6" t="str">
        <x:v>150403_14</x:v>
      </x:c>
      <x:c r="B5213" s="6" t="str">
        <x:v>150403</x:v>
      </x:c>
      <x:c r="C5213" s="6" t="n">
        <x:v>14</x:v>
      </x:c>
      <x:c r="D5213" s="6" t="str">
        <x:v>飨宴，自始无终</x:v>
      </x:c>
      <x:c r="E5213" s="7" t="str">
        <x:v>使指定敌方单体成为【饲饵】，对其造成等同于不死途480%攻击力的雷属性伤害，随后立即对【饲饵】发动1次获得强化的天赋追加攻击，且不死途获得3点充能。
强化天赋追加攻击不消耗充能，拥有【婪酣】时，每消耗4层【婪酣】可额外造成1次等同于不死途240%攻击力的雷属性伤害，且本次追加攻击过程中对目标造成致命攻击时，会继续对新的【饲饵】造成伤害，直至【婪酣】小于4层。若当前场上的所有敌方目标都受到致命攻击后强化天赋追加攻击会立即结束。</x:v>
      </x:c>
      <x:c r="F5213" s="6" t="n">
        <x:v>4.8</x:v>
      </x:c>
      <x:c r="G5213" s="6" t="n">
        <x:v>0</x:v>
      </x:c>
      <x:c r="H5213" s="6" t="n">
        <x:v>0</x:v>
      </x:c>
      <x:c r="I5213" s="6" t="n">
        <x:v>0</x:v>
      </x:c>
      <x:c r="J5213" s="6" t="str">
        <x:v>[4.8, 3, 4, 2.4]</x:v>
      </x:c>
      <x:c r="K5213" s="7" t="str">
        <x:v>需确认条件及分段</x:v>
      </x:c>
      <x:c r="L5213" s="6" t="str">
        <x:v>https://raw.githubusercontent.com/Mar-7th/StarRailRes/dbe8cdfcfb0bf657b9fe1cf92d5537f118ccb487/index_new/cn/character_skills.json</x:v>
      </x:c>
    </x:row>
    <x:row r="5214" ht="83" customHeight="1">
      <x:c r="A5214" s="6" t="str">
        <x:v>150403_15</x:v>
      </x:c>
      <x:c r="B5214" s="6" t="str">
        <x:v>150403</x:v>
      </x:c>
      <x:c r="C5214" s="6" t="n">
        <x:v>15</x:v>
      </x:c>
      <x:c r="D5214" s="6" t="str">
        <x:v>飨宴，自始无终</x:v>
      </x:c>
      <x:c r="E5214" s="7" t="str">
        <x:v>使指定敌方单体成为【饲饵】，对其造成等同于不死途500%攻击力的雷属性伤害，随后立即对【饲饵】发动1次获得强化的天赋追加攻击，且不死途获得3点充能。
强化天赋追加攻击不消耗充能，拥有【婪酣】时，每消耗4层【婪酣】可额外造成1次等同于不死途250%攻击力的雷属性伤害，且本次追加攻击过程中对目标造成致命攻击时，会继续对新的【饲饵】造成伤害，直至【婪酣】小于4层。若当前场上的所有敌方目标都受到致命攻击后强化天赋追加攻击会立即结束。</x:v>
      </x:c>
      <x:c r="F5214" s="6" t="n">
        <x:v>5</x:v>
      </x:c>
      <x:c r="G5214" s="6" t="n">
        <x:v>0</x:v>
      </x:c>
      <x:c r="H5214" s="6" t="n">
        <x:v>0</x:v>
      </x:c>
      <x:c r="I5214" s="6" t="n">
        <x:v>0</x:v>
      </x:c>
      <x:c r="J5214" s="6" t="str">
        <x:v>[5, 3, 4, 2.5]</x:v>
      </x:c>
      <x:c r="K5214" s="7" t="str">
        <x:v>需确认条件及分段</x:v>
      </x:c>
      <x:c r="L5214" s="6" t="str">
        <x:v>https://raw.githubusercontent.com/Mar-7th/StarRailRes/dbe8cdfcfb0bf657b9fe1cf92d5537f118ccb487/index_new/cn/character_skills.json</x:v>
      </x:c>
    </x:row>
    <x:row r="5215" ht="53" customHeight="1">
      <x:c r="A5215" s="6" t="str">
        <x:v>150404_1</x:v>
      </x:c>
      <x:c r="B5215" s="6" t="str">
        <x:v>150404</x:v>
      </x:c>
      <x:c r="C5215" s="6" t="n">
        <x:v>1</x:v>
      </x:c>
      <x:c r="D5215" s="6" t="str">
        <x:v>宿怨，切齿奉还</x:v>
      </x:c>
      <x:c r="E5215" s="7" t="str">
        <x:v>不死途初始拥有2点充能，最多拥有3点充能。【饲饵】受到我方其他目标攻击后，不死途固定恢复8点能量，随后消耗1点充能对【饲饵】发动追加攻击，造成等同于不死途100%攻击力的雷属性伤害，随后获得2层【婪酣】，最多叠加12层。</x:v>
      </x:c>
      <x:c r="F5215" s="6" t="n">
        <x:v>0</x:v>
      </x:c>
      <x:c r="G5215" s="6" t="n">
        <x:v>0</x:v>
      </x:c>
      <x:c r="H5215" s="6" t="n">
        <x:v>0</x:v>
      </x:c>
      <x:c r="I5215" s="6" t="n">
        <x:v>0</x:v>
      </x:c>
      <x:c r="J5215" s="6" t="str">
        <x:v>[2, 3, 1, 1, 2, 12, 8]</x:v>
      </x:c>
      <x:c r="K5215" s="7" t="str">
        <x:v>无首段伤害倍率，请覆盖或设为辅助技能</x:v>
      </x:c>
      <x:c r="L5215" s="6" t="str">
        <x:v>https://raw.githubusercontent.com/Mar-7th/StarRailRes/dbe8cdfcfb0bf657b9fe1cf92d5537f118ccb487/index_new/cn/character_skills.json</x:v>
      </x:c>
    </x:row>
    <x:row r="5216" ht="53" customHeight="1">
      <x:c r="A5216" s="6" t="str">
        <x:v>150404_2</x:v>
      </x:c>
      <x:c r="B5216" s="6" t="str">
        <x:v>150404</x:v>
      </x:c>
      <x:c r="C5216" s="6" t="n">
        <x:v>2</x:v>
      </x:c>
      <x:c r="D5216" s="6" t="str">
        <x:v>宿怨，切齿奉还</x:v>
      </x:c>
      <x:c r="E5216" s="7" t="str">
        <x:v>不死途初始拥有2点充能，最多拥有3点充能。【饲饵】受到我方其他目标攻击后，不死途固定恢复8点能量，随后消耗1点充能对【饲饵】发动追加攻击，造成等同于不死途110%攻击力的雷属性伤害，随后获得2层【婪酣】，最多叠加12层。</x:v>
      </x:c>
      <x:c r="F5216" s="6" t="n">
        <x:v>0</x:v>
      </x:c>
      <x:c r="G5216" s="6" t="n">
        <x:v>0</x:v>
      </x:c>
      <x:c r="H5216" s="6" t="n">
        <x:v>0</x:v>
      </x:c>
      <x:c r="I5216" s="6" t="n">
        <x:v>0</x:v>
      </x:c>
      <x:c r="J5216" s="6" t="str">
        <x:v>[2, 3, 1, 1.1, 2, 12, 8]</x:v>
      </x:c>
      <x:c r="K5216" s="7" t="str">
        <x:v>无首段伤害倍率，请覆盖或设为辅助技能</x:v>
      </x:c>
      <x:c r="L5216" s="6" t="str">
        <x:v>https://raw.githubusercontent.com/Mar-7th/StarRailRes/dbe8cdfcfb0bf657b9fe1cf92d5537f118ccb487/index_new/cn/character_skills.json</x:v>
      </x:c>
    </x:row>
    <x:row r="5217" ht="53" customHeight="1">
      <x:c r="A5217" s="6" t="str">
        <x:v>150404_3</x:v>
      </x:c>
      <x:c r="B5217" s="6" t="str">
        <x:v>150404</x:v>
      </x:c>
      <x:c r="C5217" s="6" t="n">
        <x:v>3</x:v>
      </x:c>
      <x:c r="D5217" s="6" t="str">
        <x:v>宿怨，切齿奉还</x:v>
      </x:c>
      <x:c r="E5217" s="7" t="str">
        <x:v>不死途初始拥有2点充能，最多拥有3点充能。【饲饵】受到我方其他目标攻击后，不死途固定恢复8点能量，随后消耗1点充能对【饲饵】发动追加攻击，造成等同于不死途120%攻击力的雷属性伤害，随后获得2层【婪酣】，最多叠加12层。</x:v>
      </x:c>
      <x:c r="F5217" s="6" t="n">
        <x:v>0</x:v>
      </x:c>
      <x:c r="G5217" s="6" t="n">
        <x:v>0</x:v>
      </x:c>
      <x:c r="H5217" s="6" t="n">
        <x:v>0</x:v>
      </x:c>
      <x:c r="I5217" s="6" t="n">
        <x:v>0</x:v>
      </x:c>
      <x:c r="J5217" s="6" t="str">
        <x:v>[2, 3, 1, 1.2, 2, 12, 8]</x:v>
      </x:c>
      <x:c r="K5217" s="7" t="str">
        <x:v>无首段伤害倍率，请覆盖或设为辅助技能</x:v>
      </x:c>
      <x:c r="L5217" s="6" t="str">
        <x:v>https://raw.githubusercontent.com/Mar-7th/StarRailRes/dbe8cdfcfb0bf657b9fe1cf92d5537f118ccb487/index_new/cn/character_skills.json</x:v>
      </x:c>
    </x:row>
    <x:row r="5218" ht="53" customHeight="1">
      <x:c r="A5218" s="6" t="str">
        <x:v>150404_4</x:v>
      </x:c>
      <x:c r="B5218" s="6" t="str">
        <x:v>150404</x:v>
      </x:c>
      <x:c r="C5218" s="6" t="n">
        <x:v>4</x:v>
      </x:c>
      <x:c r="D5218" s="6" t="str">
        <x:v>宿怨，切齿奉还</x:v>
      </x:c>
      <x:c r="E5218" s="7" t="str">
        <x:v>不死途初始拥有2点充能，最多拥有3点充能。【饲饵】受到我方其他目标攻击后，不死途固定恢复8点能量，随后消耗1点充能对【饲饵】发动追加攻击，造成等同于不死途130%攻击力的雷属性伤害，随后获得2层【婪酣】，最多叠加12层。</x:v>
      </x:c>
      <x:c r="F5218" s="6" t="n">
        <x:v>0</x:v>
      </x:c>
      <x:c r="G5218" s="6" t="n">
        <x:v>0</x:v>
      </x:c>
      <x:c r="H5218" s="6" t="n">
        <x:v>0</x:v>
      </x:c>
      <x:c r="I5218" s="6" t="n">
        <x:v>0</x:v>
      </x:c>
      <x:c r="J5218" s="6" t="str">
        <x:v>[2, 3, 1, 1.3, 2, 12, 8]</x:v>
      </x:c>
      <x:c r="K5218" s="7" t="str">
        <x:v>无首段伤害倍率，请覆盖或设为辅助技能</x:v>
      </x:c>
      <x:c r="L5218" s="6" t="str">
        <x:v>https://raw.githubusercontent.com/Mar-7th/StarRailRes/dbe8cdfcfb0bf657b9fe1cf92d5537f118ccb487/index_new/cn/character_skills.json</x:v>
      </x:c>
    </x:row>
    <x:row r="5219" ht="53" customHeight="1">
      <x:c r="A5219" s="6" t="str">
        <x:v>150404_5</x:v>
      </x:c>
      <x:c r="B5219" s="6" t="str">
        <x:v>150404</x:v>
      </x:c>
      <x:c r="C5219" s="6" t="n">
        <x:v>5</x:v>
      </x:c>
      <x:c r="D5219" s="6" t="str">
        <x:v>宿怨，切齿奉还</x:v>
      </x:c>
      <x:c r="E5219" s="7" t="str">
        <x:v>不死途初始拥有2点充能，最多拥有3点充能。【饲饵】受到我方其他目标攻击后，不死途固定恢复8点能量，随后消耗1点充能对【饲饵】发动追加攻击，造成等同于不死途140%攻击力的雷属性伤害，随后获得2层【婪酣】，最多叠加12层。</x:v>
      </x:c>
      <x:c r="F5219" s="6" t="n">
        <x:v>0</x:v>
      </x:c>
      <x:c r="G5219" s="6" t="n">
        <x:v>0</x:v>
      </x:c>
      <x:c r="H5219" s="6" t="n">
        <x:v>0</x:v>
      </x:c>
      <x:c r="I5219" s="6" t="n">
        <x:v>0</x:v>
      </x:c>
      <x:c r="J5219" s="6" t="str">
        <x:v>[2, 3, 1, 1.4, 2, 12, 8]</x:v>
      </x:c>
      <x:c r="K5219" s="7" t="str">
        <x:v>无首段伤害倍率，请覆盖或设为辅助技能</x:v>
      </x:c>
      <x:c r="L5219" s="6" t="str">
        <x:v>https://raw.githubusercontent.com/Mar-7th/StarRailRes/dbe8cdfcfb0bf657b9fe1cf92d5537f118ccb487/index_new/cn/character_skills.json</x:v>
      </x:c>
    </x:row>
    <x:row r="5220" ht="53" customHeight="1">
      <x:c r="A5220" s="6" t="str">
        <x:v>150404_6</x:v>
      </x:c>
      <x:c r="B5220" s="6" t="str">
        <x:v>150404</x:v>
      </x:c>
      <x:c r="C5220" s="6" t="n">
        <x:v>6</x:v>
      </x:c>
      <x:c r="D5220" s="6" t="str">
        <x:v>宿怨，切齿奉还</x:v>
      </x:c>
      <x:c r="E5220" s="7" t="str">
        <x:v>不死途初始拥有2点充能，最多拥有3点充能。【饲饵】受到我方其他目标攻击后，不死途固定恢复8点能量，随后消耗1点充能对【饲饵】发动追加攻击，造成等同于不死途150%攻击力的雷属性伤害，随后获得2层【婪酣】，最多叠加12层。</x:v>
      </x:c>
      <x:c r="F5220" s="6" t="n">
        <x:v>0</x:v>
      </x:c>
      <x:c r="G5220" s="6" t="n">
        <x:v>0</x:v>
      </x:c>
      <x:c r="H5220" s="6" t="n">
        <x:v>0</x:v>
      </x:c>
      <x:c r="I5220" s="6" t="n">
        <x:v>0</x:v>
      </x:c>
      <x:c r="J5220" s="6" t="str">
        <x:v>[2, 3, 1, 1.5, 2, 12, 8]</x:v>
      </x:c>
      <x:c r="K5220" s="7" t="str">
        <x:v>无首段伤害倍率，请覆盖或设为辅助技能</x:v>
      </x:c>
      <x:c r="L5220" s="6" t="str">
        <x:v>https://raw.githubusercontent.com/Mar-7th/StarRailRes/dbe8cdfcfb0bf657b9fe1cf92d5537f118ccb487/index_new/cn/character_skills.json</x:v>
      </x:c>
    </x:row>
    <x:row r="5221" ht="53" customHeight="1">
      <x:c r="A5221" s="6" t="str">
        <x:v>150404_7</x:v>
      </x:c>
      <x:c r="B5221" s="6" t="str">
        <x:v>150404</x:v>
      </x:c>
      <x:c r="C5221" s="6" t="n">
        <x:v>7</x:v>
      </x:c>
      <x:c r="D5221" s="6" t="str">
        <x:v>宿怨，切齿奉还</x:v>
      </x:c>
      <x:c r="E5221" s="7" t="str">
        <x:v>不死途初始拥有2点充能，最多拥有3点充能。【饲饵】受到我方其他目标攻击后，不死途固定恢复8点能量，随后消耗1点充能对【饲饵】发动追加攻击，造成等同于不死途162.5%攻击力的雷属性伤害，随后获得2层【婪酣】，最多叠加12层。</x:v>
      </x:c>
      <x:c r="F5221" s="6" t="n">
        <x:v>0</x:v>
      </x:c>
      <x:c r="G5221" s="6" t="n">
        <x:v>0</x:v>
      </x:c>
      <x:c r="H5221" s="6" t="n">
        <x:v>0</x:v>
      </x:c>
      <x:c r="I5221" s="6" t="n">
        <x:v>0</x:v>
      </x:c>
      <x:c r="J5221" s="6" t="str">
        <x:v>[2, 3, 1, 1.625, 2, 12, 8]</x:v>
      </x:c>
      <x:c r="K5221" s="7" t="str">
        <x:v>无首段伤害倍率，请覆盖或设为辅助技能</x:v>
      </x:c>
      <x:c r="L5221" s="6" t="str">
        <x:v>https://raw.githubusercontent.com/Mar-7th/StarRailRes/dbe8cdfcfb0bf657b9fe1cf92d5537f118ccb487/index_new/cn/character_skills.json</x:v>
      </x:c>
    </x:row>
    <x:row r="5222" ht="53" customHeight="1">
      <x:c r="A5222" s="6" t="str">
        <x:v>150404_8</x:v>
      </x:c>
      <x:c r="B5222" s="6" t="str">
        <x:v>150404</x:v>
      </x:c>
      <x:c r="C5222" s="6" t="n">
        <x:v>8</x:v>
      </x:c>
      <x:c r="D5222" s="6" t="str">
        <x:v>宿怨，切齿奉还</x:v>
      </x:c>
      <x:c r="E5222" s="7" t="str">
        <x:v>不死途初始拥有2点充能，最多拥有3点充能。【饲饵】受到我方其他目标攻击后，不死途固定恢复8点能量，随后消耗1点充能对【饲饵】发动追加攻击，造成等同于不死途175%攻击力的雷属性伤害，随后获得2层【婪酣】，最多叠加12层。</x:v>
      </x:c>
      <x:c r="F5222" s="6" t="n">
        <x:v>0</x:v>
      </x:c>
      <x:c r="G5222" s="6" t="n">
        <x:v>0</x:v>
      </x:c>
      <x:c r="H5222" s="6" t="n">
        <x:v>0</x:v>
      </x:c>
      <x:c r="I5222" s="6" t="n">
        <x:v>0</x:v>
      </x:c>
      <x:c r="J5222" s="6" t="str">
        <x:v>[2, 3, 1, 1.75, 2, 12, 8]</x:v>
      </x:c>
      <x:c r="K5222" s="7" t="str">
        <x:v>无首段伤害倍率，请覆盖或设为辅助技能</x:v>
      </x:c>
      <x:c r="L5222" s="6" t="str">
        <x:v>https://raw.githubusercontent.com/Mar-7th/StarRailRes/dbe8cdfcfb0bf657b9fe1cf92d5537f118ccb487/index_new/cn/character_skills.json</x:v>
      </x:c>
    </x:row>
    <x:row r="5223" ht="53" customHeight="1">
      <x:c r="A5223" s="6" t="str">
        <x:v>150404_9</x:v>
      </x:c>
      <x:c r="B5223" s="6" t="str">
        <x:v>150404</x:v>
      </x:c>
      <x:c r="C5223" s="6" t="n">
        <x:v>9</x:v>
      </x:c>
      <x:c r="D5223" s="6" t="str">
        <x:v>宿怨，切齿奉还</x:v>
      </x:c>
      <x:c r="E5223" s="7" t="str">
        <x:v>不死途初始拥有2点充能，最多拥有3点充能。【饲饵】受到我方其他目标攻击后，不死途固定恢复8点能量，随后消耗1点充能对【饲饵】发动追加攻击，造成等同于不死途187.5%攻击力的雷属性伤害，随后获得2层【婪酣】，最多叠加12层。</x:v>
      </x:c>
      <x:c r="F5223" s="6" t="n">
        <x:v>0</x:v>
      </x:c>
      <x:c r="G5223" s="6" t="n">
        <x:v>0</x:v>
      </x:c>
      <x:c r="H5223" s="6" t="n">
        <x:v>0</x:v>
      </x:c>
      <x:c r="I5223" s="6" t="n">
        <x:v>0</x:v>
      </x:c>
      <x:c r="J5223" s="6" t="str">
        <x:v>[2, 3, 1, 1.875, 2, 12, 8]</x:v>
      </x:c>
      <x:c r="K5223" s="7" t="str">
        <x:v>无首段伤害倍率，请覆盖或设为辅助技能</x:v>
      </x:c>
      <x:c r="L5223" s="6" t="str">
        <x:v>https://raw.githubusercontent.com/Mar-7th/StarRailRes/dbe8cdfcfb0bf657b9fe1cf92d5537f118ccb487/index_new/cn/character_skills.json</x:v>
      </x:c>
    </x:row>
    <x:row r="5224" ht="53" customHeight="1">
      <x:c r="A5224" s="6" t="str">
        <x:v>150404_10</x:v>
      </x:c>
      <x:c r="B5224" s="6" t="str">
        <x:v>150404</x:v>
      </x:c>
      <x:c r="C5224" s="6" t="n">
        <x:v>10</x:v>
      </x:c>
      <x:c r="D5224" s="6" t="str">
        <x:v>宿怨，切齿奉还</x:v>
      </x:c>
      <x:c r="E5224" s="7" t="str">
        <x:v>不死途初始拥有2点充能，最多拥有3点充能。【饲饵】受到我方其他目标攻击后，不死途固定恢复8点能量，随后消耗1点充能对【饲饵】发动追加攻击，造成等同于不死途200%攻击力的雷属性伤害，随后获得2层【婪酣】，最多叠加12层。</x:v>
      </x:c>
      <x:c r="F5224" s="6" t="n">
        <x:v>0</x:v>
      </x:c>
      <x:c r="G5224" s="6" t="n">
        <x:v>0</x:v>
      </x:c>
      <x:c r="H5224" s="6" t="n">
        <x:v>0</x:v>
      </x:c>
      <x:c r="I5224" s="6" t="n">
        <x:v>0</x:v>
      </x:c>
      <x:c r="J5224" s="6" t="str">
        <x:v>[2, 3, 1, 2, 2, 12, 8]</x:v>
      </x:c>
      <x:c r="K5224" s="7" t="str">
        <x:v>无首段伤害倍率，请覆盖或设为辅助技能</x:v>
      </x:c>
      <x:c r="L5224" s="6" t="str">
        <x:v>https://raw.githubusercontent.com/Mar-7th/StarRailRes/dbe8cdfcfb0bf657b9fe1cf92d5537f118ccb487/index_new/cn/character_skills.json</x:v>
      </x:c>
    </x:row>
    <x:row r="5225" ht="53" customHeight="1">
      <x:c r="A5225" s="6" t="str">
        <x:v>150404_11</x:v>
      </x:c>
      <x:c r="B5225" s="6" t="str">
        <x:v>150404</x:v>
      </x:c>
      <x:c r="C5225" s="6" t="n">
        <x:v>11</x:v>
      </x:c>
      <x:c r="D5225" s="6" t="str">
        <x:v>宿怨，切齿奉还</x:v>
      </x:c>
      <x:c r="E5225" s="7" t="str">
        <x:v>不死途初始拥有2点充能，最多拥有3点充能。【饲饵】受到我方其他目标攻击后，不死途固定恢复8点能量，随后消耗1点充能对【饲饵】发动追加攻击，造成等同于不死途210%攻击力的雷属性伤害，随后获得2层【婪酣】，最多叠加12层。</x:v>
      </x:c>
      <x:c r="F5225" s="6" t="n">
        <x:v>0</x:v>
      </x:c>
      <x:c r="G5225" s="6" t="n">
        <x:v>0</x:v>
      </x:c>
      <x:c r="H5225" s="6" t="n">
        <x:v>0</x:v>
      </x:c>
      <x:c r="I5225" s="6" t="n">
        <x:v>0</x:v>
      </x:c>
      <x:c r="J5225" s="6" t="str">
        <x:v>[2, 3, 1, 2.1, 2, 12, 8]</x:v>
      </x:c>
      <x:c r="K5225" s="7" t="str">
        <x:v>无首段伤害倍率，请覆盖或设为辅助技能</x:v>
      </x:c>
      <x:c r="L5225" s="6" t="str">
        <x:v>https://raw.githubusercontent.com/Mar-7th/StarRailRes/dbe8cdfcfb0bf657b9fe1cf92d5537f118ccb487/index_new/cn/character_skills.json</x:v>
      </x:c>
    </x:row>
    <x:row r="5226" ht="53" customHeight="1">
      <x:c r="A5226" s="6" t="str">
        <x:v>150404_12</x:v>
      </x:c>
      <x:c r="B5226" s="6" t="str">
        <x:v>150404</x:v>
      </x:c>
      <x:c r="C5226" s="6" t="n">
        <x:v>12</x:v>
      </x:c>
      <x:c r="D5226" s="6" t="str">
        <x:v>宿怨，切齿奉还</x:v>
      </x:c>
      <x:c r="E5226" s="7" t="str">
        <x:v>不死途初始拥有2点充能，最多拥有3点充能。【饲饵】受到我方其他目标攻击后，不死途固定恢复8点能量，随后消耗1点充能对【饲饵】发动追加攻击，造成等同于不死途220%攻击力的雷属性伤害，随后获得2层【婪酣】，最多叠加12层。</x:v>
      </x:c>
      <x:c r="F5226" s="6" t="n">
        <x:v>0</x:v>
      </x:c>
      <x:c r="G5226" s="6" t="n">
        <x:v>0</x:v>
      </x:c>
      <x:c r="H5226" s="6" t="n">
        <x:v>0</x:v>
      </x:c>
      <x:c r="I5226" s="6" t="n">
        <x:v>0</x:v>
      </x:c>
      <x:c r="J5226" s="6" t="str">
        <x:v>[2, 3, 1, 2.2, 2, 12, 8]</x:v>
      </x:c>
      <x:c r="K5226" s="7" t="str">
        <x:v>无首段伤害倍率，请覆盖或设为辅助技能</x:v>
      </x:c>
      <x:c r="L5226" s="6" t="str">
        <x:v>https://raw.githubusercontent.com/Mar-7th/StarRailRes/dbe8cdfcfb0bf657b9fe1cf92d5537f118ccb487/index_new/cn/character_skills.json</x:v>
      </x:c>
    </x:row>
    <x:row r="5227" ht="53" customHeight="1">
      <x:c r="A5227" s="6" t="str">
        <x:v>150404_13</x:v>
      </x:c>
      <x:c r="B5227" s="6" t="str">
        <x:v>150404</x:v>
      </x:c>
      <x:c r="C5227" s="6" t="n">
        <x:v>13</x:v>
      </x:c>
      <x:c r="D5227" s="6" t="str">
        <x:v>宿怨，切齿奉还</x:v>
      </x:c>
      <x:c r="E5227" s="7" t="str">
        <x:v>不死途初始拥有2点充能，最多拥有3点充能。【饲饵】受到我方其他目标攻击后，不死途固定恢复8点能量，随后消耗1点充能对【饲饵】发动追加攻击，造成等同于不死途230%攻击力的雷属性伤害，随后获得2层【婪酣】，最多叠加12层。</x:v>
      </x:c>
      <x:c r="F5227" s="6" t="n">
        <x:v>0</x:v>
      </x:c>
      <x:c r="G5227" s="6" t="n">
        <x:v>0</x:v>
      </x:c>
      <x:c r="H5227" s="6" t="n">
        <x:v>0</x:v>
      </x:c>
      <x:c r="I5227" s="6" t="n">
        <x:v>0</x:v>
      </x:c>
      <x:c r="J5227" s="6" t="str">
        <x:v>[2, 3, 1, 2.3, 2, 12, 8]</x:v>
      </x:c>
      <x:c r="K5227" s="7" t="str">
        <x:v>无首段伤害倍率，请覆盖或设为辅助技能</x:v>
      </x:c>
      <x:c r="L5227" s="6" t="str">
        <x:v>https://raw.githubusercontent.com/Mar-7th/StarRailRes/dbe8cdfcfb0bf657b9fe1cf92d5537f118ccb487/index_new/cn/character_skills.json</x:v>
      </x:c>
    </x:row>
    <x:row r="5228" ht="53" customHeight="1">
      <x:c r="A5228" s="6" t="str">
        <x:v>150404_14</x:v>
      </x:c>
      <x:c r="B5228" s="6" t="str">
        <x:v>150404</x:v>
      </x:c>
      <x:c r="C5228" s="6" t="n">
        <x:v>14</x:v>
      </x:c>
      <x:c r="D5228" s="6" t="str">
        <x:v>宿怨，切齿奉还</x:v>
      </x:c>
      <x:c r="E5228" s="7" t="str">
        <x:v>不死途初始拥有2点充能，最多拥有3点充能。【饲饵】受到我方其他目标攻击后，不死途固定恢复8点能量，随后消耗1点充能对【饲饵】发动追加攻击，造成等同于不死途240%攻击力的雷属性伤害，随后获得2层【婪酣】，最多叠加12层。</x:v>
      </x:c>
      <x:c r="F5228" s="6" t="n">
        <x:v>0</x:v>
      </x:c>
      <x:c r="G5228" s="6" t="n">
        <x:v>0</x:v>
      </x:c>
      <x:c r="H5228" s="6" t="n">
        <x:v>0</x:v>
      </x:c>
      <x:c r="I5228" s="6" t="n">
        <x:v>0</x:v>
      </x:c>
      <x:c r="J5228" s="6" t="str">
        <x:v>[2, 3, 1, 2.4, 2, 12, 8]</x:v>
      </x:c>
      <x:c r="K5228" s="7" t="str">
        <x:v>无首段伤害倍率，请覆盖或设为辅助技能</x:v>
      </x:c>
      <x:c r="L5228" s="6" t="str">
        <x:v>https://raw.githubusercontent.com/Mar-7th/StarRailRes/dbe8cdfcfb0bf657b9fe1cf92d5537f118ccb487/index_new/cn/character_skills.json</x:v>
      </x:c>
    </x:row>
    <x:row r="5229" ht="53" customHeight="1">
      <x:c r="A5229" s="6" t="str">
        <x:v>150404_15</x:v>
      </x:c>
      <x:c r="B5229" s="6" t="str">
        <x:v>150404</x:v>
      </x:c>
      <x:c r="C5229" s="6" t="n">
        <x:v>15</x:v>
      </x:c>
      <x:c r="D5229" s="6" t="str">
        <x:v>宿怨，切齿奉还</x:v>
      </x:c>
      <x:c r="E5229" s="7" t="str">
        <x:v>不死途初始拥有2点充能，最多拥有3点充能。【饲饵】受到我方其他目标攻击后，不死途固定恢复8点能量，随后消耗1点充能对【饲饵】发动追加攻击，造成等同于不死途250%攻击力的雷属性伤害，随后获得2层【婪酣】，最多叠加12层。</x:v>
      </x:c>
      <x:c r="F5229" s="6" t="n">
        <x:v>0</x:v>
      </x:c>
      <x:c r="G5229" s="6" t="n">
        <x:v>0</x:v>
      </x:c>
      <x:c r="H5229" s="6" t="n">
        <x:v>0</x:v>
      </x:c>
      <x:c r="I5229" s="6" t="n">
        <x:v>0</x:v>
      </x:c>
      <x:c r="J5229" s="6" t="str">
        <x:v>[2, 3, 1, 2.5, 2, 12, 8]</x:v>
      </x:c>
      <x:c r="K5229" s="7" t="str">
        <x:v>无首段伤害倍率，请覆盖或设为辅助技能</x:v>
      </x:c>
      <x:c r="L5229" s="6" t="str">
        <x:v>https://raw.githubusercontent.com/Mar-7th/StarRailRes/dbe8cdfcfb0bf657b9fe1cf92d5537f118ccb487/index_new/cn/character_skills.json</x:v>
      </x:c>
    </x:row>
    <x:row r="5230" ht="20" customHeight="1">
      <x:c r="A5230" s="6" t="str">
        <x:v>150406_1</x:v>
      </x:c>
      <x:c r="B5230" s="6" t="str">
        <x:v>150406</x:v>
      </x:c>
      <x:c r="C5230" s="6" t="n">
        <x:v>1</x:v>
      </x:c>
      <x:c r="D5230" s="6" t="str">
        <x:v>利爪，授以礼仪</x:v>
      </x:c>
      <x:c r="E5230" s="7" t="str">
        <x:v>攻击敌人，进入战斗后削弱敌方目标对应属性韧性。</x:v>
      </x:c>
      <x:c r="F5230" s="6" t="n">
        <x:v>0</x:v>
      </x:c>
      <x:c r="G5230" s="6" t="n">
        <x:v>0</x:v>
      </x:c>
      <x:c r="H5230" s="6" t="n">
        <x:v>0</x:v>
      </x:c>
      <x:c r="I5230" s="6" t="n">
        <x:v>0</x:v>
      </x:c>
      <x:c r="J5230" s="6" t="str">
        <x:v>[]</x:v>
      </x:c>
      <x:c r="K5230" s="7" t="str">
        <x:v>缺少结构化参数，必须覆盖</x:v>
      </x:c>
      <x:c r="L5230" s="6" t="str">
        <x:v>https://raw.githubusercontent.com/Mar-7th/StarRailRes/dbe8cdfcfb0bf657b9fe1cf92d5537f118ccb487/index_new/cn/character_skills.json</x:v>
      </x:c>
    </x:row>
    <x:row r="5231" ht="53" customHeight="1">
      <x:c r="A5231" s="6" t="str">
        <x:v>150407_1</x:v>
      </x:c>
      <x:c r="B5231" s="6" t="str">
        <x:v>150407</x:v>
      </x:c>
      <x:c r="C5231" s="6" t="n">
        <x:v>1</x:v>
      </x:c>
      <x:c r="D5231" s="6" t="str">
        <x:v>吃吧，可憎的手</x:v>
      </x:c>
      <x:c r="E5231" s="7" t="str">
        <x:v>使用秘技后使一定区域内的敌人陷入10秒的晕眩状态，晕眩状态下敌人不会主动攻击我方目标。
若主动攻击陷入晕眩状态的敌人，进入战斗时，对敌方全体造成等同于不死途攻击力100%的雷属性伤害，且不死途获得1点充能。</x:v>
      </x:c>
      <x:c r="F5231" s="6" t="n">
        <x:v>0</x:v>
      </x:c>
      <x:c r="G5231" s="6" t="n">
        <x:v>0</x:v>
      </x:c>
      <x:c r="H5231" s="6" t="n">
        <x:v>0</x:v>
      </x:c>
      <x:c r="I5231" s="6" t="n">
        <x:v>0</x:v>
      </x:c>
      <x:c r="J5231" s="6" t="str">
        <x:v>[10, 1, 1]</x:v>
      </x:c>
      <x:c r="K5231" s="7" t="str">
        <x:v>无首段伤害倍率，请覆盖或设为辅助技能</x:v>
      </x:c>
      <x:c r="L5231" s="6" t="str">
        <x:v>https://raw.githubusercontent.com/Mar-7th/StarRailRes/dbe8cdfcfb0bf657b9fe1cf92d5537f118ccb487/index_new/cn/character_skills.json</x:v>
      </x:c>
    </x:row>
    <x:row r="5232" ht="20" customHeight="1">
      <x:c r="A5232" s="6" t="str">
        <x:v>150501_1</x:v>
      </x:c>
      <x:c r="B5232" s="6" t="str">
        <x:v>150501</x:v>
      </x:c>
      <x:c r="C5232" s="6" t="n">
        <x:v>1</x:v>
      </x:c>
      <x:c r="D5232" s="6" t="str">
        <x:v>课业•突击检查</x:v>
      </x:c>
      <x:c r="E5232" s="7" t="str">
        <x:v>对指定敌方单体造成等同于绯英50%攻击力的物理属性伤害。</x:v>
      </x:c>
      <x:c r="F5232" s="6" t="n">
        <x:v>0.5</x:v>
      </x:c>
      <x:c r="G5232" s="6" t="n">
        <x:v>0</x:v>
      </x:c>
      <x:c r="H5232" s="6" t="n">
        <x:v>0</x:v>
      </x:c>
      <x:c r="I5232" s="6" t="n">
        <x:v>0</x:v>
      </x:c>
      <x:c r="J5232" s="6" t="str">
        <x:v>[0.5]</x:v>
      </x:c>
      <x:c r="K5232" s="7" t="str">
        <x:v>需确认条件及分段</x:v>
      </x:c>
      <x:c r="L5232" s="6" t="str">
        <x:v>https://raw.githubusercontent.com/Mar-7th/StarRailRes/dbe8cdfcfb0bf657b9fe1cf92d5537f118ccb487/index_new/cn/character_skills.json</x:v>
      </x:c>
    </x:row>
    <x:row r="5233" ht="20" customHeight="1">
      <x:c r="A5233" s="6" t="str">
        <x:v>150501_2</x:v>
      </x:c>
      <x:c r="B5233" s="6" t="str">
        <x:v>150501</x:v>
      </x:c>
      <x:c r="C5233" s="6" t="n">
        <x:v>2</x:v>
      </x:c>
      <x:c r="D5233" s="6" t="str">
        <x:v>课业•突击检查</x:v>
      </x:c>
      <x:c r="E5233" s="7" t="str">
        <x:v>对指定敌方单体造成等同于绯英60%攻击力的物理属性伤害。</x:v>
      </x:c>
      <x:c r="F5233" s="6" t="n">
        <x:v>0.6</x:v>
      </x:c>
      <x:c r="G5233" s="6" t="n">
        <x:v>0</x:v>
      </x:c>
      <x:c r="H5233" s="6" t="n">
        <x:v>0</x:v>
      </x:c>
      <x:c r="I5233" s="6" t="n">
        <x:v>0</x:v>
      </x:c>
      <x:c r="J5233" s="6" t="str">
        <x:v>[0.6]</x:v>
      </x:c>
      <x:c r="K5233" s="7" t="str">
        <x:v>需确认条件及分段</x:v>
      </x:c>
      <x:c r="L5233" s="6" t="str">
        <x:v>https://raw.githubusercontent.com/Mar-7th/StarRailRes/dbe8cdfcfb0bf657b9fe1cf92d5537f118ccb487/index_new/cn/character_skills.json</x:v>
      </x:c>
    </x:row>
    <x:row r="5234" ht="20" customHeight="1">
      <x:c r="A5234" s="6" t="str">
        <x:v>150501_3</x:v>
      </x:c>
      <x:c r="B5234" s="6" t="str">
        <x:v>150501</x:v>
      </x:c>
      <x:c r="C5234" s="6" t="n">
        <x:v>3</x:v>
      </x:c>
      <x:c r="D5234" s="6" t="str">
        <x:v>课业•突击检查</x:v>
      </x:c>
      <x:c r="E5234" s="7" t="str">
        <x:v>对指定敌方单体造成等同于绯英70%攻击力的物理属性伤害。</x:v>
      </x:c>
      <x:c r="F5234" s="6" t="n">
        <x:v>0.7</x:v>
      </x:c>
      <x:c r="G5234" s="6" t="n">
        <x:v>0</x:v>
      </x:c>
      <x:c r="H5234" s="6" t="n">
        <x:v>0</x:v>
      </x:c>
      <x:c r="I5234" s="6" t="n">
        <x:v>0</x:v>
      </x:c>
      <x:c r="J5234" s="6" t="str">
        <x:v>[0.7]</x:v>
      </x:c>
      <x:c r="K5234" s="7" t="str">
        <x:v>需确认条件及分段</x:v>
      </x:c>
      <x:c r="L5234" s="6" t="str">
        <x:v>https://raw.githubusercontent.com/Mar-7th/StarRailRes/dbe8cdfcfb0bf657b9fe1cf92d5537f118ccb487/index_new/cn/character_skills.json</x:v>
      </x:c>
    </x:row>
    <x:row r="5235" ht="20" customHeight="1">
      <x:c r="A5235" s="6" t="str">
        <x:v>150501_4</x:v>
      </x:c>
      <x:c r="B5235" s="6" t="str">
        <x:v>150501</x:v>
      </x:c>
      <x:c r="C5235" s="6" t="n">
        <x:v>4</x:v>
      </x:c>
      <x:c r="D5235" s="6" t="str">
        <x:v>课业•突击检查</x:v>
      </x:c>
      <x:c r="E5235" s="7" t="str">
        <x:v>对指定敌方单体造成等同于绯英80%攻击力的物理属性伤害。</x:v>
      </x:c>
      <x:c r="F5235" s="6" t="n">
        <x:v>0.8</x:v>
      </x:c>
      <x:c r="G5235" s="6" t="n">
        <x:v>0</x:v>
      </x:c>
      <x:c r="H5235" s="6" t="n">
        <x:v>0</x:v>
      </x:c>
      <x:c r="I5235" s="6" t="n">
        <x:v>0</x:v>
      </x:c>
      <x:c r="J5235" s="6" t="str">
        <x:v>[0.8]</x:v>
      </x:c>
      <x:c r="K5235" s="7" t="str">
        <x:v>需确认条件及分段</x:v>
      </x:c>
      <x:c r="L5235" s="6" t="str">
        <x:v>https://raw.githubusercontent.com/Mar-7th/StarRailRes/dbe8cdfcfb0bf657b9fe1cf92d5537f118ccb487/index_new/cn/character_skills.json</x:v>
      </x:c>
    </x:row>
    <x:row r="5236" ht="20" customHeight="1">
      <x:c r="A5236" s="6" t="str">
        <x:v>150501_5</x:v>
      </x:c>
      <x:c r="B5236" s="6" t="str">
        <x:v>150501</x:v>
      </x:c>
      <x:c r="C5236" s="6" t="n">
        <x:v>5</x:v>
      </x:c>
      <x:c r="D5236" s="6" t="str">
        <x:v>课业•突击检查</x:v>
      </x:c>
      <x:c r="E5236" s="7" t="str">
        <x:v>对指定敌方单体造成等同于绯英90%攻击力的物理属性伤害。</x:v>
      </x:c>
      <x:c r="F5236" s="6" t="n">
        <x:v>0.9</x:v>
      </x:c>
      <x:c r="G5236" s="6" t="n">
        <x:v>0</x:v>
      </x:c>
      <x:c r="H5236" s="6" t="n">
        <x:v>0</x:v>
      </x:c>
      <x:c r="I5236" s="6" t="n">
        <x:v>0</x:v>
      </x:c>
      <x:c r="J5236" s="6" t="str">
        <x:v>[0.9]</x:v>
      </x:c>
      <x:c r="K5236" s="7" t="str">
        <x:v>需确认条件及分段</x:v>
      </x:c>
      <x:c r="L5236" s="6" t="str">
        <x:v>https://raw.githubusercontent.com/Mar-7th/StarRailRes/dbe8cdfcfb0bf657b9fe1cf92d5537f118ccb487/index_new/cn/character_skills.json</x:v>
      </x:c>
    </x:row>
    <x:row r="5237" ht="20" customHeight="1">
      <x:c r="A5237" s="6" t="str">
        <x:v>150501_6</x:v>
      </x:c>
      <x:c r="B5237" s="6" t="str">
        <x:v>150501</x:v>
      </x:c>
      <x:c r="C5237" s="6" t="n">
        <x:v>6</x:v>
      </x:c>
      <x:c r="D5237" s="6" t="str">
        <x:v>课业•突击检查</x:v>
      </x:c>
      <x:c r="E5237" s="7" t="str">
        <x:v>对指定敌方单体造成等同于绯英100%攻击力的物理属性伤害。</x:v>
      </x:c>
      <x:c r="F5237" s="6" t="n">
        <x:v>1</x:v>
      </x:c>
      <x:c r="G5237" s="6" t="n">
        <x:v>0</x:v>
      </x:c>
      <x:c r="H5237" s="6" t="n">
        <x:v>0</x:v>
      </x:c>
      <x:c r="I5237" s="6" t="n">
        <x:v>0</x:v>
      </x:c>
      <x:c r="J5237" s="6" t="str">
        <x:v>[1]</x:v>
      </x:c>
      <x:c r="K5237" s="7" t="str">
        <x:v>需确认条件及分段</x:v>
      </x:c>
      <x:c r="L5237" s="6" t="str">
        <x:v>https://raw.githubusercontent.com/Mar-7th/StarRailRes/dbe8cdfcfb0bf657b9fe1cf92d5537f118ccb487/index_new/cn/character_skills.json</x:v>
      </x:c>
    </x:row>
    <x:row r="5238" ht="20" customHeight="1">
      <x:c r="A5238" s="6" t="str">
        <x:v>150501_7</x:v>
      </x:c>
      <x:c r="B5238" s="6" t="str">
        <x:v>150501</x:v>
      </x:c>
      <x:c r="C5238" s="6" t="n">
        <x:v>7</x:v>
      </x:c>
      <x:c r="D5238" s="6" t="str">
        <x:v>课业•突击检查</x:v>
      </x:c>
      <x:c r="E5238" s="7" t="str">
        <x:v>对指定敌方单体造成等同于绯英110%攻击力的物理属性伤害。</x:v>
      </x:c>
      <x:c r="F5238" s="6" t="n">
        <x:v>1.1</x:v>
      </x:c>
      <x:c r="G5238" s="6" t="n">
        <x:v>0</x:v>
      </x:c>
      <x:c r="H5238" s="6" t="n">
        <x:v>0</x:v>
      </x:c>
      <x:c r="I5238" s="6" t="n">
        <x:v>0</x:v>
      </x:c>
      <x:c r="J5238" s="6" t="str">
        <x:v>[1.1]</x:v>
      </x:c>
      <x:c r="K5238" s="7" t="str">
        <x:v>需确认条件及分段</x:v>
      </x:c>
      <x:c r="L5238" s="6" t="str">
        <x:v>https://raw.githubusercontent.com/Mar-7th/StarRailRes/dbe8cdfcfb0bf657b9fe1cf92d5537f118ccb487/index_new/cn/character_skills.json</x:v>
      </x:c>
    </x:row>
    <x:row r="5239" ht="20" customHeight="1">
      <x:c r="A5239" s="6" t="str">
        <x:v>150501_8</x:v>
      </x:c>
      <x:c r="B5239" s="6" t="str">
        <x:v>150501</x:v>
      </x:c>
      <x:c r="C5239" s="6" t="n">
        <x:v>8</x:v>
      </x:c>
      <x:c r="D5239" s="6" t="str">
        <x:v>课业•突击检查</x:v>
      </x:c>
      <x:c r="E5239" s="7" t="str">
        <x:v>对指定敌方单体造成等同于绯英120%攻击力的物理属性伤害。</x:v>
      </x:c>
      <x:c r="F5239" s="6" t="n">
        <x:v>1.2</x:v>
      </x:c>
      <x:c r="G5239" s="6" t="n">
        <x:v>0</x:v>
      </x:c>
      <x:c r="H5239" s="6" t="n">
        <x:v>0</x:v>
      </x:c>
      <x:c r="I5239" s="6" t="n">
        <x:v>0</x:v>
      </x:c>
      <x:c r="J5239" s="6" t="str">
        <x:v>[1.2]</x:v>
      </x:c>
      <x:c r="K5239" s="7" t="str">
        <x:v>需确认条件及分段</x:v>
      </x:c>
      <x:c r="L5239" s="6" t="str">
        <x:v>https://raw.githubusercontent.com/Mar-7th/StarRailRes/dbe8cdfcfb0bf657b9fe1cf92d5537f118ccb487/index_new/cn/character_skills.json</x:v>
      </x:c>
    </x:row>
    <x:row r="5240" ht="20" customHeight="1">
      <x:c r="A5240" s="6" t="str">
        <x:v>150501_9</x:v>
      </x:c>
      <x:c r="B5240" s="6" t="str">
        <x:v>150501</x:v>
      </x:c>
      <x:c r="C5240" s="6" t="n">
        <x:v>9</x:v>
      </x:c>
      <x:c r="D5240" s="6" t="str">
        <x:v>课业•突击检查</x:v>
      </x:c>
      <x:c r="E5240" s="7" t="str">
        <x:v>对指定敌方单体造成等同于绯英130%攻击力的物理属性伤害。</x:v>
      </x:c>
      <x:c r="F5240" s="6" t="n">
        <x:v>1.3</x:v>
      </x:c>
      <x:c r="G5240" s="6" t="n">
        <x:v>0</x:v>
      </x:c>
      <x:c r="H5240" s="6" t="n">
        <x:v>0</x:v>
      </x:c>
      <x:c r="I5240" s="6" t="n">
        <x:v>0</x:v>
      </x:c>
      <x:c r="J5240" s="6" t="str">
        <x:v>[1.3]</x:v>
      </x:c>
      <x:c r="K5240" s="7" t="str">
        <x:v>需确认条件及分段</x:v>
      </x:c>
      <x:c r="L5240" s="6" t="str">
        <x:v>https://raw.githubusercontent.com/Mar-7th/StarRailRes/dbe8cdfcfb0bf657b9fe1cf92d5537f118ccb487/index_new/cn/character_skills.json</x:v>
      </x:c>
    </x:row>
    <x:row r="5241" ht="20" customHeight="1">
      <x:c r="A5241" s="6" t="str">
        <x:v>150501_10</x:v>
      </x:c>
      <x:c r="B5241" s="6" t="str">
        <x:v>150501</x:v>
      </x:c>
      <x:c r="C5241" s="6" t="n">
        <x:v>10</x:v>
      </x:c>
      <x:c r="D5241" s="6" t="str">
        <x:v>课业•突击检查</x:v>
      </x:c>
      <x:c r="E5241" s="7" t="str">
        <x:v>对指定敌方单体造成等同于绯英140%攻击力的物理属性伤害。</x:v>
      </x:c>
      <x:c r="F5241" s="6" t="n">
        <x:v>1.4</x:v>
      </x:c>
      <x:c r="G5241" s="6" t="n">
        <x:v>0</x:v>
      </x:c>
      <x:c r="H5241" s="6" t="n">
        <x:v>0</x:v>
      </x:c>
      <x:c r="I5241" s="6" t="n">
        <x:v>0</x:v>
      </x:c>
      <x:c r="J5241" s="6" t="str">
        <x:v>[1.4]</x:v>
      </x:c>
      <x:c r="K5241" s="7" t="str">
        <x:v>需确认条件及分段</x:v>
      </x:c>
      <x:c r="L5241" s="6" t="str">
        <x:v>https://raw.githubusercontent.com/Mar-7th/StarRailRes/dbe8cdfcfb0bf657b9fe1cf92d5537f118ccb487/index_new/cn/character_skills.json</x:v>
      </x:c>
    </x:row>
    <x:row r="5242" ht="38" customHeight="1">
      <x:c r="A5242" s="6" t="str">
        <x:v>150502_1</x:v>
      </x:c>
      <x:c r="B5242" s="6" t="str">
        <x:v>150502</x:v>
      </x:c>
      <x:c r="C5242" s="6" t="n">
        <x:v>1</x:v>
      </x:c>
      <x:c r="D5242" s="6" t="str">
        <x:v>风纪•尺出缭判</x:v>
      </x:c>
      <x:c r="E5242" s="7" t="str">
        <x:v>对指定敌方单体造成等同于绯英150%攻击力的物理属性伤害，对相邻目标造成等同于绯英75%攻击力的物理属性伤害，并额外获得10点笑点。</x:v>
      </x:c>
      <x:c r="F5242" s="6" t="n">
        <x:v>2.25</x:v>
      </x:c>
      <x:c r="G5242" s="6" t="n">
        <x:v>0</x:v>
      </x:c>
      <x:c r="H5242" s="6" t="n">
        <x:v>0</x:v>
      </x:c>
      <x:c r="I5242" s="6" t="n">
        <x:v>0</x:v>
      </x:c>
      <x:c r="J5242" s="6" t="str">
        <x:v>[1, 1.5, 0.75, 10]</x:v>
      </x:c>
      <x:c r="K5242" s="7" t="str">
        <x:v>需确认条件及分段</x:v>
      </x:c>
      <x:c r="L5242" s="6" t="str">
        <x:v>https://raw.githubusercontent.com/Mar-7th/StarRailRes/dbe8cdfcfb0bf657b9fe1cf92d5537f118ccb487/index_new/cn/character_skills.json</x:v>
      </x:c>
    </x:row>
    <x:row r="5243" ht="38" customHeight="1">
      <x:c r="A5243" s="6" t="str">
        <x:v>150502_2</x:v>
      </x:c>
      <x:c r="B5243" s="6" t="str">
        <x:v>150502</x:v>
      </x:c>
      <x:c r="C5243" s="6" t="n">
        <x:v>2</x:v>
      </x:c>
      <x:c r="D5243" s="6" t="str">
        <x:v>风纪•尺出缭判</x:v>
      </x:c>
      <x:c r="E5243" s="7" t="str">
        <x:v>对指定敌方单体造成等同于绯英165%攻击力的物理属性伤害，对相邻目标造成等同于绯英82.5%攻击力的物理属性伤害，并额外获得10点笑点。</x:v>
      </x:c>
      <x:c r="F5243" s="6" t="n">
        <x:v>2.4749999999999996</x:v>
      </x:c>
      <x:c r="G5243" s="6" t="n">
        <x:v>0</x:v>
      </x:c>
      <x:c r="H5243" s="6" t="n">
        <x:v>0</x:v>
      </x:c>
      <x:c r="I5243" s="6" t="n">
        <x:v>0</x:v>
      </x:c>
      <x:c r="J5243" s="6" t="str">
        <x:v>[1, 1.65, 0.825, 10]</x:v>
      </x:c>
      <x:c r="K5243" s="7" t="str">
        <x:v>需确认条件及分段</x:v>
      </x:c>
      <x:c r="L5243" s="6" t="str">
        <x:v>https://raw.githubusercontent.com/Mar-7th/StarRailRes/dbe8cdfcfb0bf657b9fe1cf92d5537f118ccb487/index_new/cn/character_skills.json</x:v>
      </x:c>
    </x:row>
    <x:row r="5244" ht="38" customHeight="1">
      <x:c r="A5244" s="6" t="str">
        <x:v>150502_3</x:v>
      </x:c>
      <x:c r="B5244" s="6" t="str">
        <x:v>150502</x:v>
      </x:c>
      <x:c r="C5244" s="6" t="n">
        <x:v>3</x:v>
      </x:c>
      <x:c r="D5244" s="6" t="str">
        <x:v>风纪•尺出缭判</x:v>
      </x:c>
      <x:c r="E5244" s="7" t="str">
        <x:v>对指定敌方单体造成等同于绯英180%攻击力的物理属性伤害，对相邻目标造成等同于绯英90%攻击力的物理属性伤害，并额外获得10点笑点。</x:v>
      </x:c>
      <x:c r="F5244" s="6" t="n">
        <x:v>2.7</x:v>
      </x:c>
      <x:c r="G5244" s="6" t="n">
        <x:v>0</x:v>
      </x:c>
      <x:c r="H5244" s="6" t="n">
        <x:v>0</x:v>
      </x:c>
      <x:c r="I5244" s="6" t="n">
        <x:v>0</x:v>
      </x:c>
      <x:c r="J5244" s="6" t="str">
        <x:v>[1, 1.8, 0.9, 10]</x:v>
      </x:c>
      <x:c r="K5244" s="7" t="str">
        <x:v>需确认条件及分段</x:v>
      </x:c>
      <x:c r="L5244" s="6" t="str">
        <x:v>https://raw.githubusercontent.com/Mar-7th/StarRailRes/dbe8cdfcfb0bf657b9fe1cf92d5537f118ccb487/index_new/cn/character_skills.json</x:v>
      </x:c>
    </x:row>
    <x:row r="5245" ht="38" customHeight="1">
      <x:c r="A5245" s="6" t="str">
        <x:v>150502_4</x:v>
      </x:c>
      <x:c r="B5245" s="6" t="str">
        <x:v>150502</x:v>
      </x:c>
      <x:c r="C5245" s="6" t="n">
        <x:v>4</x:v>
      </x:c>
      <x:c r="D5245" s="6" t="str">
        <x:v>风纪•尺出缭判</x:v>
      </x:c>
      <x:c r="E5245" s="7" t="str">
        <x:v>对指定敌方单体造成等同于绯英195%攻击力的物理属性伤害，对相邻目标造成等同于绯英97.5%攻击力的物理属性伤害，并额外获得10点笑点。</x:v>
      </x:c>
      <x:c r="F5245" s="6" t="n">
        <x:v>2.925</x:v>
      </x:c>
      <x:c r="G5245" s="6" t="n">
        <x:v>0</x:v>
      </x:c>
      <x:c r="H5245" s="6" t="n">
        <x:v>0</x:v>
      </x:c>
      <x:c r="I5245" s="6" t="n">
        <x:v>0</x:v>
      </x:c>
      <x:c r="J5245" s="6" t="str">
        <x:v>[1, 1.95, 0.975, 10]</x:v>
      </x:c>
      <x:c r="K5245" s="7" t="str">
        <x:v>需确认条件及分段</x:v>
      </x:c>
      <x:c r="L5245" s="6" t="str">
        <x:v>https://raw.githubusercontent.com/Mar-7th/StarRailRes/dbe8cdfcfb0bf657b9fe1cf92d5537f118ccb487/index_new/cn/character_skills.json</x:v>
      </x:c>
    </x:row>
    <x:row r="5246" ht="38" customHeight="1">
      <x:c r="A5246" s="6" t="str">
        <x:v>150502_5</x:v>
      </x:c>
      <x:c r="B5246" s="6" t="str">
        <x:v>150502</x:v>
      </x:c>
      <x:c r="C5246" s="6" t="n">
        <x:v>5</x:v>
      </x:c>
      <x:c r="D5246" s="6" t="str">
        <x:v>风纪•尺出缭判</x:v>
      </x:c>
      <x:c r="E5246" s="7" t="str">
        <x:v>对指定敌方单体造成等同于绯英210%攻击力的物理属性伤害，对相邻目标造成等同于绯英105%攻击力的物理属性伤害，并额外获得10点笑点。</x:v>
      </x:c>
      <x:c r="F5246" s="6" t="n">
        <x:v>3.1500000000000004</x:v>
      </x:c>
      <x:c r="G5246" s="6" t="n">
        <x:v>0</x:v>
      </x:c>
      <x:c r="H5246" s="6" t="n">
        <x:v>0</x:v>
      </x:c>
      <x:c r="I5246" s="6" t="n">
        <x:v>0</x:v>
      </x:c>
      <x:c r="J5246" s="6" t="str">
        <x:v>[1, 2.1, 1.05, 10]</x:v>
      </x:c>
      <x:c r="K5246" s="7" t="str">
        <x:v>需确认条件及分段</x:v>
      </x:c>
      <x:c r="L5246" s="6" t="str">
        <x:v>https://raw.githubusercontent.com/Mar-7th/StarRailRes/dbe8cdfcfb0bf657b9fe1cf92d5537f118ccb487/index_new/cn/character_skills.json</x:v>
      </x:c>
    </x:row>
    <x:row r="5247" ht="38" customHeight="1">
      <x:c r="A5247" s="6" t="str">
        <x:v>150502_6</x:v>
      </x:c>
      <x:c r="B5247" s="6" t="str">
        <x:v>150502</x:v>
      </x:c>
      <x:c r="C5247" s="6" t="n">
        <x:v>6</x:v>
      </x:c>
      <x:c r="D5247" s="6" t="str">
        <x:v>风纪•尺出缭判</x:v>
      </x:c>
      <x:c r="E5247" s="7" t="str">
        <x:v>对指定敌方单体造成等同于绯英225%攻击力的物理属性伤害，对相邻目标造成等同于绯英112.5%攻击力的物理属性伤害，并额外获得10点笑点。</x:v>
      </x:c>
      <x:c r="F5247" s="6" t="n">
        <x:v>3.375</x:v>
      </x:c>
      <x:c r="G5247" s="6" t="n">
        <x:v>0</x:v>
      </x:c>
      <x:c r="H5247" s="6" t="n">
        <x:v>0</x:v>
      </x:c>
      <x:c r="I5247" s="6" t="n">
        <x:v>0</x:v>
      </x:c>
      <x:c r="J5247" s="6" t="str">
        <x:v>[1, 2.25, 1.125, 10]</x:v>
      </x:c>
      <x:c r="K5247" s="7" t="str">
        <x:v>需确认条件及分段</x:v>
      </x:c>
      <x:c r="L5247" s="6" t="str">
        <x:v>https://raw.githubusercontent.com/Mar-7th/StarRailRes/dbe8cdfcfb0bf657b9fe1cf92d5537f118ccb487/index_new/cn/character_skills.json</x:v>
      </x:c>
    </x:row>
    <x:row r="5248" ht="38" customHeight="1">
      <x:c r="A5248" s="6" t="str">
        <x:v>150502_7</x:v>
      </x:c>
      <x:c r="B5248" s="6" t="str">
        <x:v>150502</x:v>
      </x:c>
      <x:c r="C5248" s="6" t="n">
        <x:v>7</x:v>
      </x:c>
      <x:c r="D5248" s="6" t="str">
        <x:v>风纪•尺出缭判</x:v>
      </x:c>
      <x:c r="E5248" s="7" t="str">
        <x:v>对指定敌方单体造成等同于绯英243.75%攻击力的物理属性伤害，对相邻目标造成等同于绯英121.88%攻击力的物理属性伤害，并额外获得10点笑点。</x:v>
      </x:c>
      <x:c r="F5248" s="6" t="n">
        <x:v>3.6563</x:v>
      </x:c>
      <x:c r="G5248" s="6" t="n">
        <x:v>0</x:v>
      </x:c>
      <x:c r="H5248" s="6" t="n">
        <x:v>0</x:v>
      </x:c>
      <x:c r="I5248" s="6" t="n">
        <x:v>0</x:v>
      </x:c>
      <x:c r="J5248" s="6" t="str">
        <x:v>[1, 2.4375, 1.2188, 10]</x:v>
      </x:c>
      <x:c r="K5248" s="7" t="str">
        <x:v>需确认条件及分段</x:v>
      </x:c>
      <x:c r="L5248" s="6" t="str">
        <x:v>https://raw.githubusercontent.com/Mar-7th/StarRailRes/dbe8cdfcfb0bf657b9fe1cf92d5537f118ccb487/index_new/cn/character_skills.json</x:v>
      </x:c>
    </x:row>
    <x:row r="5249" ht="38" customHeight="1">
      <x:c r="A5249" s="6" t="str">
        <x:v>150502_8</x:v>
      </x:c>
      <x:c r="B5249" s="6" t="str">
        <x:v>150502</x:v>
      </x:c>
      <x:c r="C5249" s="6" t="n">
        <x:v>8</x:v>
      </x:c>
      <x:c r="D5249" s="6" t="str">
        <x:v>风纪•尺出缭判</x:v>
      </x:c>
      <x:c r="E5249" s="7" t="str">
        <x:v>对指定敌方单体造成等同于绯英262.5%攻击力的物理属性伤害，对相邻目标造成等同于绯英131.25%攻击力的物理属性伤害，并额外获得10点笑点。</x:v>
      </x:c>
      <x:c r="F5249" s="6" t="n">
        <x:v>3.9375</x:v>
      </x:c>
      <x:c r="G5249" s="6" t="n">
        <x:v>0</x:v>
      </x:c>
      <x:c r="H5249" s="6" t="n">
        <x:v>0</x:v>
      </x:c>
      <x:c r="I5249" s="6" t="n">
        <x:v>0</x:v>
      </x:c>
      <x:c r="J5249" s="6" t="str">
        <x:v>[1, 2.625, 1.3125, 10]</x:v>
      </x:c>
      <x:c r="K5249" s="7" t="str">
        <x:v>需确认条件及分段</x:v>
      </x:c>
      <x:c r="L5249" s="6" t="str">
        <x:v>https://raw.githubusercontent.com/Mar-7th/StarRailRes/dbe8cdfcfb0bf657b9fe1cf92d5537f118ccb487/index_new/cn/character_skills.json</x:v>
      </x:c>
    </x:row>
    <x:row r="5250" ht="38" customHeight="1">
      <x:c r="A5250" s="6" t="str">
        <x:v>150502_9</x:v>
      </x:c>
      <x:c r="B5250" s="6" t="str">
        <x:v>150502</x:v>
      </x:c>
      <x:c r="C5250" s="6" t="n">
        <x:v>9</x:v>
      </x:c>
      <x:c r="D5250" s="6" t="str">
        <x:v>风纪•尺出缭判</x:v>
      </x:c>
      <x:c r="E5250" s="7" t="str">
        <x:v>对指定敌方单体造成等同于绯英281.25%攻击力的物理属性伤害，对相邻目标造成等同于绯英140.62%攻击力的物理属性伤害，并额外获得10点笑点。</x:v>
      </x:c>
      <x:c r="F5250" s="6" t="n">
        <x:v>4.2187</x:v>
      </x:c>
      <x:c r="G5250" s="6" t="n">
        <x:v>0</x:v>
      </x:c>
      <x:c r="H5250" s="6" t="n">
        <x:v>0</x:v>
      </x:c>
      <x:c r="I5250" s="6" t="n">
        <x:v>0</x:v>
      </x:c>
      <x:c r="J5250" s="6" t="str">
        <x:v>[1, 2.8125, 1.4062, 10]</x:v>
      </x:c>
      <x:c r="K5250" s="7" t="str">
        <x:v>需确认条件及分段</x:v>
      </x:c>
      <x:c r="L5250" s="6" t="str">
        <x:v>https://raw.githubusercontent.com/Mar-7th/StarRailRes/dbe8cdfcfb0bf657b9fe1cf92d5537f118ccb487/index_new/cn/character_skills.json</x:v>
      </x:c>
    </x:row>
    <x:row r="5251" ht="38" customHeight="1">
      <x:c r="A5251" s="6" t="str">
        <x:v>150502_10</x:v>
      </x:c>
      <x:c r="B5251" s="6" t="str">
        <x:v>150502</x:v>
      </x:c>
      <x:c r="C5251" s="6" t="n">
        <x:v>10</x:v>
      </x:c>
      <x:c r="D5251" s="6" t="str">
        <x:v>风纪•尺出缭判</x:v>
      </x:c>
      <x:c r="E5251" s="7" t="str">
        <x:v>对指定敌方单体造成等同于绯英300%攻击力的物理属性伤害，对相邻目标造成等同于绯英150%攻击力的物理属性伤害，并额外获得10点笑点。</x:v>
      </x:c>
      <x:c r="F5251" s="6" t="n">
        <x:v>4.5</x:v>
      </x:c>
      <x:c r="G5251" s="6" t="n">
        <x:v>0</x:v>
      </x:c>
      <x:c r="H5251" s="6" t="n">
        <x:v>0</x:v>
      </x:c>
      <x:c r="I5251" s="6" t="n">
        <x:v>0</x:v>
      </x:c>
      <x:c r="J5251" s="6" t="str">
        <x:v>[1, 3, 1.5, 10]</x:v>
      </x:c>
      <x:c r="K5251" s="7" t="str">
        <x:v>需确认条件及分段</x:v>
      </x:c>
      <x:c r="L5251" s="6" t="str">
        <x:v>https://raw.githubusercontent.com/Mar-7th/StarRailRes/dbe8cdfcfb0bf657b9fe1cf92d5537f118ccb487/index_new/cn/character_skills.json</x:v>
      </x:c>
    </x:row>
    <x:row r="5252" ht="38" customHeight="1">
      <x:c r="A5252" s="6" t="str">
        <x:v>150502_11</x:v>
      </x:c>
      <x:c r="B5252" s="6" t="str">
        <x:v>150502</x:v>
      </x:c>
      <x:c r="C5252" s="6" t="n">
        <x:v>11</x:v>
      </x:c>
      <x:c r="D5252" s="6" t="str">
        <x:v>风纪•尺出缭判</x:v>
      </x:c>
      <x:c r="E5252" s="7" t="str">
        <x:v>对指定敌方单体造成等同于绯英315%攻击力的物理属性伤害，对相邻目标造成等同于绯英157.5%攻击力的物理属性伤害，并额外获得10点笑点。</x:v>
      </x:c>
      <x:c r="F5252" s="6" t="n">
        <x:v>4.725</x:v>
      </x:c>
      <x:c r="G5252" s="6" t="n">
        <x:v>0</x:v>
      </x:c>
      <x:c r="H5252" s="6" t="n">
        <x:v>0</x:v>
      </x:c>
      <x:c r="I5252" s="6" t="n">
        <x:v>0</x:v>
      </x:c>
      <x:c r="J5252" s="6" t="str">
        <x:v>[1, 3.15, 1.575, 10]</x:v>
      </x:c>
      <x:c r="K5252" s="7" t="str">
        <x:v>需确认条件及分段</x:v>
      </x:c>
      <x:c r="L5252" s="6" t="str">
        <x:v>https://raw.githubusercontent.com/Mar-7th/StarRailRes/dbe8cdfcfb0bf657b9fe1cf92d5537f118ccb487/index_new/cn/character_skills.json</x:v>
      </x:c>
    </x:row>
    <x:row r="5253" ht="38" customHeight="1">
      <x:c r="A5253" s="6" t="str">
        <x:v>150502_12</x:v>
      </x:c>
      <x:c r="B5253" s="6" t="str">
        <x:v>150502</x:v>
      </x:c>
      <x:c r="C5253" s="6" t="n">
        <x:v>12</x:v>
      </x:c>
      <x:c r="D5253" s="6" t="str">
        <x:v>风纪•尺出缭判</x:v>
      </x:c>
      <x:c r="E5253" s="7" t="str">
        <x:v>对指定敌方单体造成等同于绯英330%攻击力的物理属性伤害，对相邻目标造成等同于绯英165%攻击力的物理属性伤害，并额外获得10点笑点。</x:v>
      </x:c>
      <x:c r="F5253" s="6" t="n">
        <x:v>4.949999999999999</x:v>
      </x:c>
      <x:c r="G5253" s="6" t="n">
        <x:v>0</x:v>
      </x:c>
      <x:c r="H5253" s="6" t="n">
        <x:v>0</x:v>
      </x:c>
      <x:c r="I5253" s="6" t="n">
        <x:v>0</x:v>
      </x:c>
      <x:c r="J5253" s="6" t="str">
        <x:v>[1, 3.3, 1.65, 10]</x:v>
      </x:c>
      <x:c r="K5253" s="7" t="str">
        <x:v>需确认条件及分段</x:v>
      </x:c>
      <x:c r="L5253" s="6" t="str">
        <x:v>https://raw.githubusercontent.com/Mar-7th/StarRailRes/dbe8cdfcfb0bf657b9fe1cf92d5537f118ccb487/index_new/cn/character_skills.json</x:v>
      </x:c>
    </x:row>
    <x:row r="5254" ht="38" customHeight="1">
      <x:c r="A5254" s="6" t="str">
        <x:v>150502_13</x:v>
      </x:c>
      <x:c r="B5254" s="6" t="str">
        <x:v>150502</x:v>
      </x:c>
      <x:c r="C5254" s="6" t="n">
        <x:v>13</x:v>
      </x:c>
      <x:c r="D5254" s="6" t="str">
        <x:v>风纪•尺出缭判</x:v>
      </x:c>
      <x:c r="E5254" s="7" t="str">
        <x:v>对指定敌方单体造成等同于绯英345%攻击力的物理属性伤害，对相邻目标造成等同于绯英172.5%攻击力的物理属性伤害，并额外获得10点笑点。</x:v>
      </x:c>
      <x:c r="F5254" s="6" t="n">
        <x:v>5.175000000000001</x:v>
      </x:c>
      <x:c r="G5254" s="6" t="n">
        <x:v>0</x:v>
      </x:c>
      <x:c r="H5254" s="6" t="n">
        <x:v>0</x:v>
      </x:c>
      <x:c r="I5254" s="6" t="n">
        <x:v>0</x:v>
      </x:c>
      <x:c r="J5254" s="6" t="str">
        <x:v>[1, 3.45, 1.725, 10]</x:v>
      </x:c>
      <x:c r="K5254" s="7" t="str">
        <x:v>需确认条件及分段</x:v>
      </x:c>
      <x:c r="L5254" s="6" t="str">
        <x:v>https://raw.githubusercontent.com/Mar-7th/StarRailRes/dbe8cdfcfb0bf657b9fe1cf92d5537f118ccb487/index_new/cn/character_skills.json</x:v>
      </x:c>
    </x:row>
    <x:row r="5255" ht="38" customHeight="1">
      <x:c r="A5255" s="6" t="str">
        <x:v>150502_14</x:v>
      </x:c>
      <x:c r="B5255" s="6" t="str">
        <x:v>150502</x:v>
      </x:c>
      <x:c r="C5255" s="6" t="n">
        <x:v>14</x:v>
      </x:c>
      <x:c r="D5255" s="6" t="str">
        <x:v>风纪•尺出缭判</x:v>
      </x:c>
      <x:c r="E5255" s="7" t="str">
        <x:v>对指定敌方单体造成等同于绯英360%攻击力的物理属性伤害，对相邻目标造成等同于绯英180%攻击力的物理属性伤害，并额外获得10点笑点。</x:v>
      </x:c>
      <x:c r="F5255" s="6" t="n">
        <x:v>5.4</x:v>
      </x:c>
      <x:c r="G5255" s="6" t="n">
        <x:v>0</x:v>
      </x:c>
      <x:c r="H5255" s="6" t="n">
        <x:v>0</x:v>
      </x:c>
      <x:c r="I5255" s="6" t="n">
        <x:v>0</x:v>
      </x:c>
      <x:c r="J5255" s="6" t="str">
        <x:v>[1, 3.6, 1.8, 10]</x:v>
      </x:c>
      <x:c r="K5255" s="7" t="str">
        <x:v>需确认条件及分段</x:v>
      </x:c>
      <x:c r="L5255" s="6" t="str">
        <x:v>https://raw.githubusercontent.com/Mar-7th/StarRailRes/dbe8cdfcfb0bf657b9fe1cf92d5537f118ccb487/index_new/cn/character_skills.json</x:v>
      </x:c>
    </x:row>
    <x:row r="5256" ht="38" customHeight="1">
      <x:c r="A5256" s="6" t="str">
        <x:v>150502_15</x:v>
      </x:c>
      <x:c r="B5256" s="6" t="str">
        <x:v>150502</x:v>
      </x:c>
      <x:c r="C5256" s="6" t="n">
        <x:v>15</x:v>
      </x:c>
      <x:c r="D5256" s="6" t="str">
        <x:v>风纪•尺出缭判</x:v>
      </x:c>
      <x:c r="E5256" s="7" t="str">
        <x:v>对指定敌方单体造成等同于绯英375%攻击力的物理属性伤害，对相邻目标造成等同于绯英187.5%攻击力的物理属性伤害，并额外获得10点笑点。</x:v>
      </x:c>
      <x:c r="F5256" s="6" t="n">
        <x:v>5.625</x:v>
      </x:c>
      <x:c r="G5256" s="6" t="n">
        <x:v>0</x:v>
      </x:c>
      <x:c r="H5256" s="6" t="n">
        <x:v>0</x:v>
      </x:c>
      <x:c r="I5256" s="6" t="n">
        <x:v>0</x:v>
      </x:c>
      <x:c r="J5256" s="6" t="str">
        <x:v>[1, 3.75, 1.875, 10]</x:v>
      </x:c>
      <x:c r="K5256" s="7" t="str">
        <x:v>需确认条件及分段</x:v>
      </x:c>
      <x:c r="L5256" s="6" t="str">
        <x:v>https://raw.githubusercontent.com/Mar-7th/StarRailRes/dbe8cdfcfb0bf657b9fe1cf92d5537f118ccb487/index_new/cn/character_skills.json</x:v>
      </x:c>
    </x:row>
    <x:row r="5257" ht="38" customHeight="1">
      <x:c r="A5257" s="6" t="str">
        <x:v>150503_1</x:v>
      </x:c>
      <x:c r="B5257" s="6" t="str">
        <x:v>150503</x:v>
      </x:c>
      <x:c r="C5257" s="6" t="n">
        <x:v>1</x:v>
      </x:c>
      <x:c r="D5257" s="6" t="str">
        <x:v>剑歌•神鬼无赦</x:v>
      </x:c>
      <x:c r="E5257" s="7" t="str">
        <x:v>对敌方全体造成等同于绯英80%攻击力的物理属性伤害，随后造成5次伤害，每次伤害对敌方随机单体造成等同于绯英72%攻击力的物理属性伤害。</x:v>
      </x:c>
      <x:c r="F5257" s="6" t="n">
        <x:v>1.52</x:v>
      </x:c>
      <x:c r="G5257" s="6" t="n">
        <x:v>0</x:v>
      </x:c>
      <x:c r="H5257" s="6" t="n">
        <x:v>0</x:v>
      </x:c>
      <x:c r="I5257" s="6" t="n">
        <x:v>0</x:v>
      </x:c>
      <x:c r="J5257" s="6" t="str">
        <x:v>[0.8, 5, 0.72, 88]</x:v>
      </x:c>
      <x:c r="K5257" s="7" t="str">
        <x:v>需确认条件及分段</x:v>
      </x:c>
      <x:c r="L5257" s="6" t="str">
        <x:v>https://raw.githubusercontent.com/Mar-7th/StarRailRes/dbe8cdfcfb0bf657b9fe1cf92d5537f118ccb487/index_new/cn/character_skills.json</x:v>
      </x:c>
    </x:row>
    <x:row r="5258" ht="38" customHeight="1">
      <x:c r="A5258" s="6" t="str">
        <x:v>150503_2</x:v>
      </x:c>
      <x:c r="B5258" s="6" t="str">
        <x:v>150503</x:v>
      </x:c>
      <x:c r="C5258" s="6" t="n">
        <x:v>2</x:v>
      </x:c>
      <x:c r="D5258" s="6" t="str">
        <x:v>剑歌•神鬼无赦</x:v>
      </x:c>
      <x:c r="E5258" s="7" t="str">
        <x:v>对敌方全体造成等同于绯英88%攻击力的物理属性伤害，随后造成5次伤害，每次伤害对敌方随机单体造成等同于绯英76.8%攻击力的物理属性伤害。</x:v>
      </x:c>
      <x:c r="F5258" s="6" t="n">
        <x:v>1.6480000000000001</x:v>
      </x:c>
      <x:c r="G5258" s="6" t="n">
        <x:v>0</x:v>
      </x:c>
      <x:c r="H5258" s="6" t="n">
        <x:v>0</x:v>
      </x:c>
      <x:c r="I5258" s="6" t="n">
        <x:v>0</x:v>
      </x:c>
      <x:c r="J5258" s="6" t="str">
        <x:v>[0.88, 5, 0.768, 88]</x:v>
      </x:c>
      <x:c r="K5258" s="7" t="str">
        <x:v>需确认条件及分段</x:v>
      </x:c>
      <x:c r="L5258" s="6" t="str">
        <x:v>https://raw.githubusercontent.com/Mar-7th/StarRailRes/dbe8cdfcfb0bf657b9fe1cf92d5537f118ccb487/index_new/cn/character_skills.json</x:v>
      </x:c>
    </x:row>
    <x:row r="5259" ht="38" customHeight="1">
      <x:c r="A5259" s="6" t="str">
        <x:v>150503_3</x:v>
      </x:c>
      <x:c r="B5259" s="6" t="str">
        <x:v>150503</x:v>
      </x:c>
      <x:c r="C5259" s="6" t="n">
        <x:v>3</x:v>
      </x:c>
      <x:c r="D5259" s="6" t="str">
        <x:v>剑歌•神鬼无赦</x:v>
      </x:c>
      <x:c r="E5259" s="7" t="str">
        <x:v>对敌方全体造成等同于绯英96%攻击力的物理属性伤害，随后造成5次伤害，每次伤害对敌方随机单体造成等同于绯英81.6%攻击力的物理属性伤害。</x:v>
      </x:c>
      <x:c r="F5259" s="6" t="n">
        <x:v>1.7759999999999998</x:v>
      </x:c>
      <x:c r="G5259" s="6" t="n">
        <x:v>0</x:v>
      </x:c>
      <x:c r="H5259" s="6" t="n">
        <x:v>0</x:v>
      </x:c>
      <x:c r="I5259" s="6" t="n">
        <x:v>0</x:v>
      </x:c>
      <x:c r="J5259" s="6" t="str">
        <x:v>[0.96, 5, 0.816, 88]</x:v>
      </x:c>
      <x:c r="K5259" s="7" t="str">
        <x:v>需确认条件及分段</x:v>
      </x:c>
      <x:c r="L5259" s="6" t="str">
        <x:v>https://raw.githubusercontent.com/Mar-7th/StarRailRes/dbe8cdfcfb0bf657b9fe1cf92d5537f118ccb487/index_new/cn/character_skills.json</x:v>
      </x:c>
    </x:row>
    <x:row r="5260" ht="38" customHeight="1">
      <x:c r="A5260" s="6" t="str">
        <x:v>150503_4</x:v>
      </x:c>
      <x:c r="B5260" s="6" t="str">
        <x:v>150503</x:v>
      </x:c>
      <x:c r="C5260" s="6" t="n">
        <x:v>4</x:v>
      </x:c>
      <x:c r="D5260" s="6" t="str">
        <x:v>剑歌•神鬼无赦</x:v>
      </x:c>
      <x:c r="E5260" s="7" t="str">
        <x:v>对敌方全体造成等同于绯英104%攻击力的物理属性伤害，随后造成5次伤害，每次伤害对敌方随机单体造成等同于绯英86.4%攻击力的物理属性伤害。</x:v>
      </x:c>
      <x:c r="F5260" s="6" t="n">
        <x:v>1.904</x:v>
      </x:c>
      <x:c r="G5260" s="6" t="n">
        <x:v>0</x:v>
      </x:c>
      <x:c r="H5260" s="6" t="n">
        <x:v>0</x:v>
      </x:c>
      <x:c r="I5260" s="6" t="n">
        <x:v>0</x:v>
      </x:c>
      <x:c r="J5260" s="6" t="str">
        <x:v>[1.04, 5, 0.864, 88]</x:v>
      </x:c>
      <x:c r="K5260" s="7" t="str">
        <x:v>需确认条件及分段</x:v>
      </x:c>
      <x:c r="L5260" s="6" t="str">
        <x:v>https://raw.githubusercontent.com/Mar-7th/StarRailRes/dbe8cdfcfb0bf657b9fe1cf92d5537f118ccb487/index_new/cn/character_skills.json</x:v>
      </x:c>
    </x:row>
    <x:row r="5261" ht="38" customHeight="1">
      <x:c r="A5261" s="6" t="str">
        <x:v>150503_5</x:v>
      </x:c>
      <x:c r="B5261" s="6" t="str">
        <x:v>150503</x:v>
      </x:c>
      <x:c r="C5261" s="6" t="n">
        <x:v>5</x:v>
      </x:c>
      <x:c r="D5261" s="6" t="str">
        <x:v>剑歌•神鬼无赦</x:v>
      </x:c>
      <x:c r="E5261" s="7" t="str">
        <x:v>对敌方全体造成等同于绯英112%攻击力的物理属性伤害，随后造成5次伤害，每次伤害对敌方随机单体造成等同于绯英91.2%攻击力的物理属性伤害。</x:v>
      </x:c>
      <x:c r="F5261" s="6" t="n">
        <x:v>2.032</x:v>
      </x:c>
      <x:c r="G5261" s="6" t="n">
        <x:v>0</x:v>
      </x:c>
      <x:c r="H5261" s="6" t="n">
        <x:v>0</x:v>
      </x:c>
      <x:c r="I5261" s="6" t="n">
        <x:v>0</x:v>
      </x:c>
      <x:c r="J5261" s="6" t="str">
        <x:v>[1.12, 5, 0.912, 88]</x:v>
      </x:c>
      <x:c r="K5261" s="7" t="str">
        <x:v>需确认条件及分段</x:v>
      </x:c>
      <x:c r="L5261" s="6" t="str">
        <x:v>https://raw.githubusercontent.com/Mar-7th/StarRailRes/dbe8cdfcfb0bf657b9fe1cf92d5537f118ccb487/index_new/cn/character_skills.json</x:v>
      </x:c>
    </x:row>
    <x:row r="5262" ht="38" customHeight="1">
      <x:c r="A5262" s="6" t="str">
        <x:v>150503_6</x:v>
      </x:c>
      <x:c r="B5262" s="6" t="str">
        <x:v>150503</x:v>
      </x:c>
      <x:c r="C5262" s="6" t="n">
        <x:v>6</x:v>
      </x:c>
      <x:c r="D5262" s="6" t="str">
        <x:v>剑歌•神鬼无赦</x:v>
      </x:c>
      <x:c r="E5262" s="7" t="str">
        <x:v>对敌方全体造成等同于绯英120%攻击力的物理属性伤害，随后造成5次伤害，每次伤害对敌方随机单体造成等同于绯英96%攻击力的物理属性伤害。</x:v>
      </x:c>
      <x:c r="F5262" s="6" t="n">
        <x:v>2.16</x:v>
      </x:c>
      <x:c r="G5262" s="6" t="n">
        <x:v>0</x:v>
      </x:c>
      <x:c r="H5262" s="6" t="n">
        <x:v>0</x:v>
      </x:c>
      <x:c r="I5262" s="6" t="n">
        <x:v>0</x:v>
      </x:c>
      <x:c r="J5262" s="6" t="str">
        <x:v>[1.2, 5, 0.96, 88]</x:v>
      </x:c>
      <x:c r="K5262" s="7" t="str">
        <x:v>需确认条件及分段</x:v>
      </x:c>
      <x:c r="L5262" s="6" t="str">
        <x:v>https://raw.githubusercontent.com/Mar-7th/StarRailRes/dbe8cdfcfb0bf657b9fe1cf92d5537f118ccb487/index_new/cn/character_skills.json</x:v>
      </x:c>
    </x:row>
    <x:row r="5263" ht="38" customHeight="1">
      <x:c r="A5263" s="6" t="str">
        <x:v>150503_7</x:v>
      </x:c>
      <x:c r="B5263" s="6" t="str">
        <x:v>150503</x:v>
      </x:c>
      <x:c r="C5263" s="6" t="n">
        <x:v>7</x:v>
      </x:c>
      <x:c r="D5263" s="6" t="str">
        <x:v>剑歌•神鬼无赦</x:v>
      </x:c>
      <x:c r="E5263" s="7" t="str">
        <x:v>对敌方全体造成等同于绯英130%攻击力的物理属性伤害，随后造成5次伤害，每次伤害对敌方随机单体造成等同于绯英102%攻击力的物理属性伤害。</x:v>
      </x:c>
      <x:c r="F5263" s="6" t="n">
        <x:v>2.3200000000000003</x:v>
      </x:c>
      <x:c r="G5263" s="6" t="n">
        <x:v>0</x:v>
      </x:c>
      <x:c r="H5263" s="6" t="n">
        <x:v>0</x:v>
      </x:c>
      <x:c r="I5263" s="6" t="n">
        <x:v>0</x:v>
      </x:c>
      <x:c r="J5263" s="6" t="str">
        <x:v>[1.3, 5, 1.02, 88]</x:v>
      </x:c>
      <x:c r="K5263" s="7" t="str">
        <x:v>需确认条件及分段</x:v>
      </x:c>
      <x:c r="L5263" s="6" t="str">
        <x:v>https://raw.githubusercontent.com/Mar-7th/StarRailRes/dbe8cdfcfb0bf657b9fe1cf92d5537f118ccb487/index_new/cn/character_skills.json</x:v>
      </x:c>
    </x:row>
    <x:row r="5264" ht="38" customHeight="1">
      <x:c r="A5264" s="6" t="str">
        <x:v>150503_8</x:v>
      </x:c>
      <x:c r="B5264" s="6" t="str">
        <x:v>150503</x:v>
      </x:c>
      <x:c r="C5264" s="6" t="n">
        <x:v>8</x:v>
      </x:c>
      <x:c r="D5264" s="6" t="str">
        <x:v>剑歌•神鬼无赦</x:v>
      </x:c>
      <x:c r="E5264" s="7" t="str">
        <x:v>对敌方全体造成等同于绯英140%攻击力的物理属性伤害，随后造成5次伤害，每次伤害对敌方随机单体造成等同于绯英108%攻击力的物理属性伤害。</x:v>
      </x:c>
      <x:c r="F5264" s="6" t="n">
        <x:v>2.48</x:v>
      </x:c>
      <x:c r="G5264" s="6" t="n">
        <x:v>0</x:v>
      </x:c>
      <x:c r="H5264" s="6" t="n">
        <x:v>0</x:v>
      </x:c>
      <x:c r="I5264" s="6" t="n">
        <x:v>0</x:v>
      </x:c>
      <x:c r="J5264" s="6" t="str">
        <x:v>[1.4, 5, 1.08, 88]</x:v>
      </x:c>
      <x:c r="K5264" s="7" t="str">
        <x:v>需确认条件及分段</x:v>
      </x:c>
      <x:c r="L5264" s="6" t="str">
        <x:v>https://raw.githubusercontent.com/Mar-7th/StarRailRes/dbe8cdfcfb0bf657b9fe1cf92d5537f118ccb487/index_new/cn/character_skills.json</x:v>
      </x:c>
    </x:row>
    <x:row r="5265" ht="38" customHeight="1">
      <x:c r="A5265" s="6" t="str">
        <x:v>150503_9</x:v>
      </x:c>
      <x:c r="B5265" s="6" t="str">
        <x:v>150503</x:v>
      </x:c>
      <x:c r="C5265" s="6" t="n">
        <x:v>9</x:v>
      </x:c>
      <x:c r="D5265" s="6" t="str">
        <x:v>剑歌•神鬼无赦</x:v>
      </x:c>
      <x:c r="E5265" s="7" t="str">
        <x:v>对敌方全体造成等同于绯英150%攻击力的物理属性伤害，随后造成5次伤害，每次伤害对敌方随机单体造成等同于绯英114%攻击力的物理属性伤害。</x:v>
      </x:c>
      <x:c r="F5265" s="6" t="n">
        <x:v>2.6399999999999997</x:v>
      </x:c>
      <x:c r="G5265" s="6" t="n">
        <x:v>0</x:v>
      </x:c>
      <x:c r="H5265" s="6" t="n">
        <x:v>0</x:v>
      </x:c>
      <x:c r="I5265" s="6" t="n">
        <x:v>0</x:v>
      </x:c>
      <x:c r="J5265" s="6" t="str">
        <x:v>[1.5, 5, 1.14, 88]</x:v>
      </x:c>
      <x:c r="K5265" s="7" t="str">
        <x:v>需确认条件及分段</x:v>
      </x:c>
      <x:c r="L5265" s="6" t="str">
        <x:v>https://raw.githubusercontent.com/Mar-7th/StarRailRes/dbe8cdfcfb0bf657b9fe1cf92d5537f118ccb487/index_new/cn/character_skills.json</x:v>
      </x:c>
    </x:row>
    <x:row r="5266" ht="38" customHeight="1">
      <x:c r="A5266" s="6" t="str">
        <x:v>150503_10</x:v>
      </x:c>
      <x:c r="B5266" s="6" t="str">
        <x:v>150503</x:v>
      </x:c>
      <x:c r="C5266" s="6" t="n">
        <x:v>10</x:v>
      </x:c>
      <x:c r="D5266" s="6" t="str">
        <x:v>剑歌•神鬼无赦</x:v>
      </x:c>
      <x:c r="E5266" s="7" t="str">
        <x:v>对敌方全体造成等同于绯英160%攻击力的物理属性伤害，随后造成5次伤害，每次伤害对敌方随机单体造成等同于绯英120%攻击力的物理属性伤害。</x:v>
      </x:c>
      <x:c r="F5266" s="6" t="n">
        <x:v>2.8</x:v>
      </x:c>
      <x:c r="G5266" s="6" t="n">
        <x:v>0</x:v>
      </x:c>
      <x:c r="H5266" s="6" t="n">
        <x:v>0</x:v>
      </x:c>
      <x:c r="I5266" s="6" t="n">
        <x:v>0</x:v>
      </x:c>
      <x:c r="J5266" s="6" t="str">
        <x:v>[1.6, 5, 1.2, 88]</x:v>
      </x:c>
      <x:c r="K5266" s="7" t="str">
        <x:v>需确认条件及分段</x:v>
      </x:c>
      <x:c r="L5266" s="6" t="str">
        <x:v>https://raw.githubusercontent.com/Mar-7th/StarRailRes/dbe8cdfcfb0bf657b9fe1cf92d5537f118ccb487/index_new/cn/character_skills.json</x:v>
      </x:c>
    </x:row>
    <x:row r="5267" ht="38" customHeight="1">
      <x:c r="A5267" s="6" t="str">
        <x:v>150503_11</x:v>
      </x:c>
      <x:c r="B5267" s="6" t="str">
        <x:v>150503</x:v>
      </x:c>
      <x:c r="C5267" s="6" t="n">
        <x:v>11</x:v>
      </x:c>
      <x:c r="D5267" s="6" t="str">
        <x:v>剑歌•神鬼无赦</x:v>
      </x:c>
      <x:c r="E5267" s="7" t="str">
        <x:v>对敌方全体造成等同于绯英168%攻击力的物理属性伤害，随后造成5次伤害，每次伤害对敌方随机单体造成等同于绯英124.8%攻击力的物理属性伤害。</x:v>
      </x:c>
      <x:c r="F5267" s="6" t="n">
        <x:v>2.928</x:v>
      </x:c>
      <x:c r="G5267" s="6" t="n">
        <x:v>0</x:v>
      </x:c>
      <x:c r="H5267" s="6" t="n">
        <x:v>0</x:v>
      </x:c>
      <x:c r="I5267" s="6" t="n">
        <x:v>0</x:v>
      </x:c>
      <x:c r="J5267" s="6" t="str">
        <x:v>[1.68, 5, 1.248, 88]</x:v>
      </x:c>
      <x:c r="K5267" s="7" t="str">
        <x:v>需确认条件及分段</x:v>
      </x:c>
      <x:c r="L5267" s="6" t="str">
        <x:v>https://raw.githubusercontent.com/Mar-7th/StarRailRes/dbe8cdfcfb0bf657b9fe1cf92d5537f118ccb487/index_new/cn/character_skills.json</x:v>
      </x:c>
    </x:row>
    <x:row r="5268" ht="38" customHeight="1">
      <x:c r="A5268" s="6" t="str">
        <x:v>150503_12</x:v>
      </x:c>
      <x:c r="B5268" s="6" t="str">
        <x:v>150503</x:v>
      </x:c>
      <x:c r="C5268" s="6" t="n">
        <x:v>12</x:v>
      </x:c>
      <x:c r="D5268" s="6" t="str">
        <x:v>剑歌•神鬼无赦</x:v>
      </x:c>
      <x:c r="E5268" s="7" t="str">
        <x:v>对敌方全体造成等同于绯英176%攻击力的物理属性伤害，随后造成5次伤害，每次伤害对敌方随机单体造成等同于绯英129.6%攻击力的物理属性伤害。</x:v>
      </x:c>
      <x:c r="F5268" s="6" t="n">
        <x:v>3.056</x:v>
      </x:c>
      <x:c r="G5268" s="6" t="n">
        <x:v>0</x:v>
      </x:c>
      <x:c r="H5268" s="6" t="n">
        <x:v>0</x:v>
      </x:c>
      <x:c r="I5268" s="6" t="n">
        <x:v>0</x:v>
      </x:c>
      <x:c r="J5268" s="6" t="str">
        <x:v>[1.76, 5, 1.296, 88]</x:v>
      </x:c>
      <x:c r="K5268" s="7" t="str">
        <x:v>需确认条件及分段</x:v>
      </x:c>
      <x:c r="L5268" s="6" t="str">
        <x:v>https://raw.githubusercontent.com/Mar-7th/StarRailRes/dbe8cdfcfb0bf657b9fe1cf92d5537f118ccb487/index_new/cn/character_skills.json</x:v>
      </x:c>
    </x:row>
    <x:row r="5269" ht="38" customHeight="1">
      <x:c r="A5269" s="6" t="str">
        <x:v>150503_13</x:v>
      </x:c>
      <x:c r="B5269" s="6" t="str">
        <x:v>150503</x:v>
      </x:c>
      <x:c r="C5269" s="6" t="n">
        <x:v>13</x:v>
      </x:c>
      <x:c r="D5269" s="6" t="str">
        <x:v>剑歌•神鬼无赦</x:v>
      </x:c>
      <x:c r="E5269" s="7" t="str">
        <x:v>对敌方全体造成等同于绯英184%攻击力的物理属性伤害，随后造成5次伤害，每次伤害对敌方随机单体造成等同于绯英134.4%攻击力的物理属性伤害。</x:v>
      </x:c>
      <x:c r="F5269" s="6" t="n">
        <x:v>3.184</x:v>
      </x:c>
      <x:c r="G5269" s="6" t="n">
        <x:v>0</x:v>
      </x:c>
      <x:c r="H5269" s="6" t="n">
        <x:v>0</x:v>
      </x:c>
      <x:c r="I5269" s="6" t="n">
        <x:v>0</x:v>
      </x:c>
      <x:c r="J5269" s="6" t="str">
        <x:v>[1.84, 5, 1.344, 88]</x:v>
      </x:c>
      <x:c r="K5269" s="7" t="str">
        <x:v>需确认条件及分段</x:v>
      </x:c>
      <x:c r="L5269" s="6" t="str">
        <x:v>https://raw.githubusercontent.com/Mar-7th/StarRailRes/dbe8cdfcfb0bf657b9fe1cf92d5537f118ccb487/index_new/cn/character_skills.json</x:v>
      </x:c>
    </x:row>
    <x:row r="5270" ht="38" customHeight="1">
      <x:c r="A5270" s="6" t="str">
        <x:v>150503_14</x:v>
      </x:c>
      <x:c r="B5270" s="6" t="str">
        <x:v>150503</x:v>
      </x:c>
      <x:c r="C5270" s="6" t="n">
        <x:v>14</x:v>
      </x:c>
      <x:c r="D5270" s="6" t="str">
        <x:v>剑歌•神鬼无赦</x:v>
      </x:c>
      <x:c r="E5270" s="7" t="str">
        <x:v>对敌方全体造成等同于绯英192%攻击力的物理属性伤害，随后造成5次伤害，每次伤害对敌方随机单体造成等同于绯英139.2%攻击力的物理属性伤害。</x:v>
      </x:c>
      <x:c r="F5270" s="6" t="n">
        <x:v>3.312</x:v>
      </x:c>
      <x:c r="G5270" s="6" t="n">
        <x:v>0</x:v>
      </x:c>
      <x:c r="H5270" s="6" t="n">
        <x:v>0</x:v>
      </x:c>
      <x:c r="I5270" s="6" t="n">
        <x:v>0</x:v>
      </x:c>
      <x:c r="J5270" s="6" t="str">
        <x:v>[1.92, 5, 1.392, 88]</x:v>
      </x:c>
      <x:c r="K5270" s="7" t="str">
        <x:v>需确认条件及分段</x:v>
      </x:c>
      <x:c r="L5270" s="6" t="str">
        <x:v>https://raw.githubusercontent.com/Mar-7th/StarRailRes/dbe8cdfcfb0bf657b9fe1cf92d5537f118ccb487/index_new/cn/character_skills.json</x:v>
      </x:c>
    </x:row>
    <x:row r="5271" ht="38" customHeight="1">
      <x:c r="A5271" s="6" t="str">
        <x:v>150503_15</x:v>
      </x:c>
      <x:c r="B5271" s="6" t="str">
        <x:v>150503</x:v>
      </x:c>
      <x:c r="C5271" s="6" t="n">
        <x:v>15</x:v>
      </x:c>
      <x:c r="D5271" s="6" t="str">
        <x:v>剑歌•神鬼无赦</x:v>
      </x:c>
      <x:c r="E5271" s="7" t="str">
        <x:v>对敌方全体造成等同于绯英200%攻击力的物理属性伤害，随后造成5次伤害，每次伤害对敌方随机单体造成等同于绯英144%攻击力的物理属性伤害。</x:v>
      </x:c>
      <x:c r="F5271" s="6" t="n">
        <x:v>3.44</x:v>
      </x:c>
      <x:c r="G5271" s="6" t="n">
        <x:v>0</x:v>
      </x:c>
      <x:c r="H5271" s="6" t="n">
        <x:v>0</x:v>
      </x:c>
      <x:c r="I5271" s="6" t="n">
        <x:v>0</x:v>
      </x:c>
      <x:c r="J5271" s="6" t="str">
        <x:v>[2, 5, 1.44, 88]</x:v>
      </x:c>
      <x:c r="K5271" s="7" t="str">
        <x:v>需确认条件及分段</x:v>
      </x:c>
      <x:c r="L5271" s="6" t="str">
        <x:v>https://raw.githubusercontent.com/Mar-7th/StarRailRes/dbe8cdfcfb0bf657b9fe1cf92d5537f118ccb487/index_new/cn/character_skills.json</x:v>
      </x:c>
    </x:row>
    <x:row r="5272" ht="128" customHeight="1">
      <x:c r="A5272" s="6" t="str">
        <x:v>150504_1</x:v>
      </x:c>
      <x:c r="B5272" s="6" t="str">
        <x:v>150504</x:v>
      </x:c>
      <x:c r="C5272" s="6" t="n">
        <x:v>1</x:v>
      </x:c>
      <x:c r="D5272" s="6" t="str">
        <x:v>青春•韶华无限</x:v>
      </x:c>
      <x:c r="E5272"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50%攻击力的物理属性伤害，为绯英恢复10点能量，单次获得能量时最多获得240点累计值。当绯英持有【好活当赏】时：
施放战技可对受到攻击的敌方目标造成8%的物理属性欢愉伤害。
施放终结技可对敌方全体造成12%的物理属性欢愉伤害，并对终结技随机造成伤害的敌方目标造成14%的物理属性欢愉伤害，终结技造成欢愉伤害时至少计入等同于能量上限的【好活当赏】。
【狐狸老师】的追加攻击可对敌方全体造成12.5%的物理属性欢愉伤害。</x:v>
      </x:c>
      <x:c r="F5272" s="6" t="n">
        <x:v>0</x:v>
      </x:c>
      <x:c r="G5272" s="6" t="n">
        <x:v>0</x:v>
      </x:c>
      <x:c r="H5272" s="6" t="n">
        <x:v>0</x:v>
      </x:c>
      <x:c r="I5272" s="6" t="n">
        <x:v>0</x:v>
      </x:c>
      <x:c r="J5272" s="6" t="str">
        <x:v>[0.5, 0.125, 240, 10, 0.2, 0.12, 0.08, 0.14]</x:v>
      </x:c>
      <x:c r="K5272" s="7" t="str">
        <x:v>无首段伤害倍率，请覆盖或设为辅助技能</x:v>
      </x:c>
      <x:c r="L5272" s="6" t="str">
        <x:v>https://raw.githubusercontent.com/Mar-7th/StarRailRes/dbe8cdfcfb0bf657b9fe1cf92d5537f118ccb487/index_new/cn/character_skills.json</x:v>
      </x:c>
    </x:row>
    <x:row r="5273" ht="128" customHeight="1">
      <x:c r="A5273" s="6" t="str">
        <x:v>150504_2</x:v>
      </x:c>
      <x:c r="B5273" s="6" t="str">
        <x:v>150504</x:v>
      </x:c>
      <x:c r="C5273" s="6" t="n">
        <x:v>2</x:v>
      </x:c>
      <x:c r="D5273" s="6" t="str">
        <x:v>青春•韶华无限</x:v>
      </x:c>
      <x:c r="E5273"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55%攻击力的物理属性伤害，为绯英恢复10点能量，单次获得能量时最多获得240点累计值。当绯英持有【好活当赏】时：
施放战技可对受到攻击的敌方目标造成8.8%的物理属性欢愉伤害。
施放终结技可对敌方全体造成13.2%的物理属性欢愉伤害，并对终结技随机造成伤害的敌方目标造成15.4%的物理属性欢愉伤害，终结技造成欢愉伤害时至少计入等同于能量上限的【好活当赏】。
【狐狸老师】的追加攻击可对敌方全体造成13.75%的物理属性欢愉伤害。</x:v>
      </x:c>
      <x:c r="F5273" s="6" t="n">
        <x:v>0</x:v>
      </x:c>
      <x:c r="G5273" s="6" t="n">
        <x:v>0</x:v>
      </x:c>
      <x:c r="H5273" s="6" t="n">
        <x:v>0</x:v>
      </x:c>
      <x:c r="I5273" s="6" t="n">
        <x:v>0</x:v>
      </x:c>
      <x:c r="J5273" s="6" t="str">
        <x:v>[0.55, 0.1375, 240, 10, 0.2, 0.132, 0.088, 0.154]</x:v>
      </x:c>
      <x:c r="K5273" s="7" t="str">
        <x:v>无首段伤害倍率，请覆盖或设为辅助技能</x:v>
      </x:c>
      <x:c r="L5273" s="6" t="str">
        <x:v>https://raw.githubusercontent.com/Mar-7th/StarRailRes/dbe8cdfcfb0bf657b9fe1cf92d5537f118ccb487/index_new/cn/character_skills.json</x:v>
      </x:c>
    </x:row>
    <x:row r="5274" ht="128" customHeight="1">
      <x:c r="A5274" s="6" t="str">
        <x:v>150504_3</x:v>
      </x:c>
      <x:c r="B5274" s="6" t="str">
        <x:v>150504</x:v>
      </x:c>
      <x:c r="C5274" s="6" t="n">
        <x:v>3</x:v>
      </x:c>
      <x:c r="D5274" s="6" t="str">
        <x:v>青春•韶华无限</x:v>
      </x:c>
      <x:c r="E5274"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60%攻击力的物理属性伤害，为绯英恢复10点能量，单次获得能量时最多获得240点累计值。当绯英持有【好活当赏】时：
施放战技可对受到攻击的敌方目标造成9.6%的物理属性欢愉伤害。
施放终结技可对敌方全体造成14.4%的物理属性欢愉伤害，并对终结技随机造成伤害的敌方目标造成16.8%的物理属性欢愉伤害，终结技造成欢愉伤害时至少计入等同于能量上限的【好活当赏】。
【狐狸老师】的追加攻击可对敌方全体造成15%的物理属性欢愉伤害。</x:v>
      </x:c>
      <x:c r="F5274" s="6" t="n">
        <x:v>0</x:v>
      </x:c>
      <x:c r="G5274" s="6" t="n">
        <x:v>0</x:v>
      </x:c>
      <x:c r="H5274" s="6" t="n">
        <x:v>0</x:v>
      </x:c>
      <x:c r="I5274" s="6" t="n">
        <x:v>0</x:v>
      </x:c>
      <x:c r="J5274" s="6" t="str">
        <x:v>[0.6, 0.15, 240, 10, 0.2, 0.144, 0.096, 0.168]</x:v>
      </x:c>
      <x:c r="K5274" s="7" t="str">
        <x:v>无首段伤害倍率，请覆盖或设为辅助技能</x:v>
      </x:c>
      <x:c r="L5274" s="6" t="str">
        <x:v>https://raw.githubusercontent.com/Mar-7th/StarRailRes/dbe8cdfcfb0bf657b9fe1cf92d5537f118ccb487/index_new/cn/character_skills.json</x:v>
      </x:c>
    </x:row>
    <x:row r="5275" ht="143" customHeight="1">
      <x:c r="A5275" s="6" t="str">
        <x:v>150504_4</x:v>
      </x:c>
      <x:c r="B5275" s="6" t="str">
        <x:v>150504</x:v>
      </x:c>
      <x:c r="C5275" s="6" t="n">
        <x:v>4</x:v>
      </x:c>
      <x:c r="D5275" s="6" t="str">
        <x:v>青春•韶华无限</x:v>
      </x:c>
      <x:c r="E5275"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65%攻击力的物理属性伤害，为绯英恢复10点能量，单次获得能量时最多获得240点累计值。当绯英持有【好活当赏】时：
施放战技可对受到攻击的敌方目标造成10.4%的物理属性欢愉伤害。
施放终结技可对敌方全体造成15.6%的物理属性欢愉伤害，并对终结技随机造成伤害的敌方目标造成18.2%的物理属性欢愉伤害，终结技造成欢愉伤害时至少计入等同于能量上限的【好活当赏】。
【狐狸老师】的追加攻击可对敌方全体造成16.25%的物理属性欢愉伤害。</x:v>
      </x:c>
      <x:c r="F5275" s="6" t="n">
        <x:v>0</x:v>
      </x:c>
      <x:c r="G5275" s="6" t="n">
        <x:v>0</x:v>
      </x:c>
      <x:c r="H5275" s="6" t="n">
        <x:v>0</x:v>
      </x:c>
      <x:c r="I5275" s="6" t="n">
        <x:v>0</x:v>
      </x:c>
      <x:c r="J5275" s="6" t="str">
        <x:v>[0.65, 0.1625, 240, 10, 0.2, 0.156, 0.104, 0.182]</x:v>
      </x:c>
      <x:c r="K5275" s="7" t="str">
        <x:v>无首段伤害倍率，请覆盖或设为辅助技能</x:v>
      </x:c>
      <x:c r="L5275" s="6" t="str">
        <x:v>https://raw.githubusercontent.com/Mar-7th/StarRailRes/dbe8cdfcfb0bf657b9fe1cf92d5537f118ccb487/index_new/cn/character_skills.json</x:v>
      </x:c>
    </x:row>
    <x:row r="5276" ht="128" customHeight="1">
      <x:c r="A5276" s="6" t="str">
        <x:v>150504_5</x:v>
      </x:c>
      <x:c r="B5276" s="6" t="str">
        <x:v>150504</x:v>
      </x:c>
      <x:c r="C5276" s="6" t="n">
        <x:v>5</x:v>
      </x:c>
      <x:c r="D5276" s="6" t="str">
        <x:v>青春•韶华无限</x:v>
      </x:c>
      <x:c r="E5276"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70%攻击力的物理属性伤害，为绯英恢复10点能量，单次获得能量时最多获得240点累计值。当绯英持有【好活当赏】时：
施放战技可对受到攻击的敌方目标造成11.2%的物理属性欢愉伤害。
施放终结技可对敌方全体造成16.8%的物理属性欢愉伤害，并对终结技随机造成伤害的敌方目标造成19.6%的物理属性欢愉伤害，终结技造成欢愉伤害时至少计入等同于能量上限的【好活当赏】。
【狐狸老师】的追加攻击可对敌方全体造成17.5%的物理属性欢愉伤害。</x:v>
      </x:c>
      <x:c r="F5276" s="6" t="n">
        <x:v>0</x:v>
      </x:c>
      <x:c r="G5276" s="6" t="n">
        <x:v>0</x:v>
      </x:c>
      <x:c r="H5276" s="6" t="n">
        <x:v>0</x:v>
      </x:c>
      <x:c r="I5276" s="6" t="n">
        <x:v>0</x:v>
      </x:c>
      <x:c r="J5276" s="6" t="str">
        <x:v>[0.7, 0.175, 240, 10, 0.2, 0.168, 0.112, 0.196]</x:v>
      </x:c>
      <x:c r="K5276" s="7" t="str">
        <x:v>无首段伤害倍率，请覆盖或设为辅助技能</x:v>
      </x:c>
      <x:c r="L5276" s="6" t="str">
        <x:v>https://raw.githubusercontent.com/Mar-7th/StarRailRes/dbe8cdfcfb0bf657b9fe1cf92d5537f118ccb487/index_new/cn/character_skills.json</x:v>
      </x:c>
    </x:row>
    <x:row r="5277" ht="128" customHeight="1">
      <x:c r="A5277" s="6" t="str">
        <x:v>150504_6</x:v>
      </x:c>
      <x:c r="B5277" s="6" t="str">
        <x:v>150504</x:v>
      </x:c>
      <x:c r="C5277" s="6" t="n">
        <x:v>6</x:v>
      </x:c>
      <x:c r="D5277" s="6" t="str">
        <x:v>青春•韶华无限</x:v>
      </x:c>
      <x:c r="E5277"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75%攻击力的物理属性伤害，为绯英恢复10点能量，单次获得能量时最多获得240点累计值。当绯英持有【好活当赏】时：
施放战技可对受到攻击的敌方目标造成12%的物理属性欢愉伤害。
施放终结技可对敌方全体造成18%的物理属性欢愉伤害，并对终结技随机造成伤害的敌方目标造成21%的物理属性欢愉伤害，终结技造成欢愉伤害时至少计入等同于能量上限的【好活当赏】。
【狐狸老师】的追加攻击可对敌方全体造成18.75%的物理属性欢愉伤害。</x:v>
      </x:c>
      <x:c r="F5277" s="6" t="n">
        <x:v>0</x:v>
      </x:c>
      <x:c r="G5277" s="6" t="n">
        <x:v>0</x:v>
      </x:c>
      <x:c r="H5277" s="6" t="n">
        <x:v>0</x:v>
      </x:c>
      <x:c r="I5277" s="6" t="n">
        <x:v>0</x:v>
      </x:c>
      <x:c r="J5277" s="6" t="str">
        <x:v>[0.75, 0.1875, 240, 10, 0.2, 0.18, 0.12, 0.21]</x:v>
      </x:c>
      <x:c r="K5277" s="7" t="str">
        <x:v>无首段伤害倍率，请覆盖或设为辅助技能</x:v>
      </x:c>
      <x:c r="L5277" s="6" t="str">
        <x:v>https://raw.githubusercontent.com/Mar-7th/StarRailRes/dbe8cdfcfb0bf657b9fe1cf92d5537f118ccb487/index_new/cn/character_skills.json</x:v>
      </x:c>
    </x:row>
    <x:row r="5278" ht="143" customHeight="1">
      <x:c r="A5278" s="6" t="str">
        <x:v>150504_7</x:v>
      </x:c>
      <x:c r="B5278" s="6" t="str">
        <x:v>150504</x:v>
      </x:c>
      <x:c r="C5278" s="6" t="n">
        <x:v>7</x:v>
      </x:c>
      <x:c r="D5278" s="6" t="str">
        <x:v>青春•韶华无限</x:v>
      </x:c>
      <x:c r="E5278"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81.25%攻击力的物理属性伤害，为绯英恢复10点能量，单次获得能量时最多获得240点累计值。当绯英持有【好活当赏】时：
施放战技可对受到攻击的敌方目标造成13%的物理属性欢愉伤害。
施放终结技可对敌方全体造成19.5%的物理属性欢愉伤害，并对终结技随机造成伤害的敌方目标造成22.75%的物理属性欢愉伤害，终结技造成欢愉伤害时至少计入等同于能量上限的【好活当赏】。
【狐狸老师】的追加攻击可对敌方全体造成20.31%的物理属性欢愉伤害。</x:v>
      </x:c>
      <x:c r="F5278" s="6" t="n">
        <x:v>0</x:v>
      </x:c>
      <x:c r="G5278" s="6" t="n">
        <x:v>0</x:v>
      </x:c>
      <x:c r="H5278" s="6" t="n">
        <x:v>0</x:v>
      </x:c>
      <x:c r="I5278" s="6" t="n">
        <x:v>0</x:v>
      </x:c>
      <x:c r="J5278" s="6" t="str">
        <x:v>[0.8125, 0.2031, 240, 10, 0.2, 0.195, 0.13, 0.2275]</x:v>
      </x:c>
      <x:c r="K5278" s="7" t="str">
        <x:v>无首段伤害倍率，请覆盖或设为辅助技能</x:v>
      </x:c>
      <x:c r="L5278" s="6" t="str">
        <x:v>https://raw.githubusercontent.com/Mar-7th/StarRailRes/dbe8cdfcfb0bf657b9fe1cf92d5537f118ccb487/index_new/cn/character_skills.json</x:v>
      </x:c>
    </x:row>
    <x:row r="5279" ht="128" customHeight="1">
      <x:c r="A5279" s="6" t="str">
        <x:v>150504_8</x:v>
      </x:c>
      <x:c r="B5279" s="6" t="str">
        <x:v>150504</x:v>
      </x:c>
      <x:c r="C5279" s="6" t="n">
        <x:v>8</x:v>
      </x:c>
      <x:c r="D5279" s="6" t="str">
        <x:v>青春•韶华无限</x:v>
      </x:c>
      <x:c r="E5279"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87.5%攻击力的物理属性伤害，为绯英恢复10点能量，单次获得能量时最多获得240点累计值。当绯英持有【好活当赏】时：
施放战技可对受到攻击的敌方目标造成14%的物理属性欢愉伤害。
施放终结技可对敌方全体造成21%的物理属性欢愉伤害，并对终结技随机造成伤害的敌方目标造成24.5%的物理属性欢愉伤害，终结技造成欢愉伤害时至少计入等同于能量上限的【好活当赏】。
【狐狸老师】的追加攻击可对敌方全体造成21.88%的物理属性欢愉伤害。</x:v>
      </x:c>
      <x:c r="F5279" s="6" t="n">
        <x:v>0</x:v>
      </x:c>
      <x:c r="G5279" s="6" t="n">
        <x:v>0</x:v>
      </x:c>
      <x:c r="H5279" s="6" t="n">
        <x:v>0</x:v>
      </x:c>
      <x:c r="I5279" s="6" t="n">
        <x:v>0</x:v>
      </x:c>
      <x:c r="J5279" s="6" t="str">
        <x:v>[0.875, 0.2188, 240, 10, 0.2, 0.21, 0.14, 0.245]</x:v>
      </x:c>
      <x:c r="K5279" s="7" t="str">
        <x:v>无首段伤害倍率，请覆盖或设为辅助技能</x:v>
      </x:c>
      <x:c r="L5279" s="6" t="str">
        <x:v>https://raw.githubusercontent.com/Mar-7th/StarRailRes/dbe8cdfcfb0bf657b9fe1cf92d5537f118ccb487/index_new/cn/character_skills.json</x:v>
      </x:c>
    </x:row>
    <x:row r="5280" ht="143" customHeight="1">
      <x:c r="A5280" s="6" t="str">
        <x:v>150504_9</x:v>
      </x:c>
      <x:c r="B5280" s="6" t="str">
        <x:v>150504</x:v>
      </x:c>
      <x:c r="C5280" s="6" t="n">
        <x:v>9</x:v>
      </x:c>
      <x:c r="D5280" s="6" t="str">
        <x:v>青春•韶华无限</x:v>
      </x:c>
      <x:c r="E5280"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93.75%攻击力的物理属性伤害，为绯英恢复10点能量，单次获得能量时最多获得240点累计值。当绯英持有【好活当赏】时：
施放战技可对受到攻击的敌方目标造成15%的物理属性欢愉伤害。
施放终结技可对敌方全体造成22.5%的物理属性欢愉伤害，并对终结技随机造成伤害的敌方目标造成26.25%的物理属性欢愉伤害，终结技造成欢愉伤害时至少计入等同于能量上限的【好活当赏】。
【狐狸老师】的追加攻击可对敌方全体造成23.44%的物理属性欢愉伤害。</x:v>
      </x:c>
      <x:c r="F5280" s="6" t="n">
        <x:v>0</x:v>
      </x:c>
      <x:c r="G5280" s="6" t="n">
        <x:v>0</x:v>
      </x:c>
      <x:c r="H5280" s="6" t="n">
        <x:v>0</x:v>
      </x:c>
      <x:c r="I5280" s="6" t="n">
        <x:v>0</x:v>
      </x:c>
      <x:c r="J5280" s="6" t="str">
        <x:v>[0.9375, 0.2344, 240, 10, 0.2, 0.225, 0.15, 0.2625]</x:v>
      </x:c>
      <x:c r="K5280" s="7" t="str">
        <x:v>无首段伤害倍率，请覆盖或设为辅助技能</x:v>
      </x:c>
      <x:c r="L5280" s="6" t="str">
        <x:v>https://raw.githubusercontent.com/Mar-7th/StarRailRes/dbe8cdfcfb0bf657b9fe1cf92d5537f118ccb487/index_new/cn/character_skills.json</x:v>
      </x:c>
    </x:row>
    <x:row r="5281" ht="128" customHeight="1">
      <x:c r="A5281" s="6" t="str">
        <x:v>150504_10</x:v>
      </x:c>
      <x:c r="B5281" s="6" t="str">
        <x:v>150504</x:v>
      </x:c>
      <x:c r="C5281" s="6" t="n">
        <x:v>10</x:v>
      </x:c>
      <x:c r="D5281" s="6" t="str">
        <x:v>青春•韶华无限</x:v>
      </x:c>
      <x:c r="E5281"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100%攻击力的物理属性伤害，为绯英恢复10点能量，单次获得能量时最多获得240点累计值。当绯英持有【好活当赏】时：
施放战技可对受到攻击的敌方目标造成16%的物理属性欢愉伤害。
施放终结技可对敌方全体造成24%的物理属性欢愉伤害，并对终结技随机造成伤害的敌方目标造成28%的物理属性欢愉伤害，终结技造成欢愉伤害时至少计入等同于能量上限的【好活当赏】。
【狐狸老师】的追加攻击可对敌方全体造成25%的物理属性欢愉伤害。</x:v>
      </x:c>
      <x:c r="F5281" s="6" t="n">
        <x:v>0</x:v>
      </x:c>
      <x:c r="G5281" s="6" t="n">
        <x:v>0</x:v>
      </x:c>
      <x:c r="H5281" s="6" t="n">
        <x:v>0</x:v>
      </x:c>
      <x:c r="I5281" s="6" t="n">
        <x:v>0</x:v>
      </x:c>
      <x:c r="J5281" s="6" t="str">
        <x:v>[1, 0.25, 240, 10, 0.2, 0.24, 0.16, 0.28]</x:v>
      </x:c>
      <x:c r="K5281" s="7" t="str">
        <x:v>无首段伤害倍率，请覆盖或设为辅助技能</x:v>
      </x:c>
      <x:c r="L5281" s="6" t="str">
        <x:v>https://raw.githubusercontent.com/Mar-7th/StarRailRes/dbe8cdfcfb0bf657b9fe1cf92d5537f118ccb487/index_new/cn/character_skills.json</x:v>
      </x:c>
    </x:row>
    <x:row r="5282" ht="143" customHeight="1">
      <x:c r="A5282" s="6" t="str">
        <x:v>150504_11</x:v>
      </x:c>
      <x:c r="B5282" s="6" t="str">
        <x:v>150504</x:v>
      </x:c>
      <x:c r="C5282" s="6" t="n">
        <x:v>11</x:v>
      </x:c>
      <x:c r="D5282" s="6" t="str">
        <x:v>青春•韶华无限</x:v>
      </x:c>
      <x:c r="E5282"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105%攻击力的物理属性伤害，为绯英恢复10点能量，单次获得能量时最多获得240点累计值。当绯英持有【好活当赏】时：
施放战技可对受到攻击的敌方目标造成16.8%的物理属性欢愉伤害。
施放终结技可对敌方全体造成25.2%的物理属性欢愉伤害，并对终结技随机造成伤害的敌方目标造成29.4%的物理属性欢愉伤害，终结技造成欢愉伤害时至少计入等同于能量上限的【好活当赏】。
【狐狸老师】的追加攻击可对敌方全体造成26.25%的物理属性欢愉伤害。</x:v>
      </x:c>
      <x:c r="F5282" s="6" t="n">
        <x:v>0</x:v>
      </x:c>
      <x:c r="G5282" s="6" t="n">
        <x:v>0</x:v>
      </x:c>
      <x:c r="H5282" s="6" t="n">
        <x:v>0</x:v>
      </x:c>
      <x:c r="I5282" s="6" t="n">
        <x:v>0</x:v>
      </x:c>
      <x:c r="J5282" s="6" t="str">
        <x:v>[1.05, 0.2625, 240, 10, 0.2, 0.252, 0.168, 0.294]</x:v>
      </x:c>
      <x:c r="K5282" s="7" t="str">
        <x:v>无首段伤害倍率，请覆盖或设为辅助技能</x:v>
      </x:c>
      <x:c r="L5282" s="6" t="str">
        <x:v>https://raw.githubusercontent.com/Mar-7th/StarRailRes/dbe8cdfcfb0bf657b9fe1cf92d5537f118ccb487/index_new/cn/character_skills.json</x:v>
      </x:c>
    </x:row>
    <x:row r="5283" ht="143" customHeight="1">
      <x:c r="A5283" s="6" t="str">
        <x:v>150504_12</x:v>
      </x:c>
      <x:c r="B5283" s="6" t="str">
        <x:v>150504</x:v>
      </x:c>
      <x:c r="C5283" s="6" t="n">
        <x:v>12</x:v>
      </x:c>
      <x:c r="D5283" s="6" t="str">
        <x:v>青春•韶华无限</x:v>
      </x:c>
      <x:c r="E5283"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110%攻击力的物理属性伤害，为绯英恢复10点能量，单次获得能量时最多获得240点累计值。当绯英持有【好活当赏】时：
施放战技可对受到攻击的敌方目标造成17.6%的物理属性欢愉伤害。
施放终结技可对敌方全体造成26.4%的物理属性欢愉伤害，并对终结技随机造成伤害的敌方目标造成30.8%的物理属性欢愉伤害，终结技造成欢愉伤害时至少计入等同于能量上限的【好活当赏】。
【狐狸老师】的追加攻击可对敌方全体造成27.5%的物理属性欢愉伤害。</x:v>
      </x:c>
      <x:c r="F5283" s="6" t="n">
        <x:v>0</x:v>
      </x:c>
      <x:c r="G5283" s="6" t="n">
        <x:v>0</x:v>
      </x:c>
      <x:c r="H5283" s="6" t="n">
        <x:v>0</x:v>
      </x:c>
      <x:c r="I5283" s="6" t="n">
        <x:v>0</x:v>
      </x:c>
      <x:c r="J5283" s="6" t="str">
        <x:v>[1.1, 0.275, 240, 10, 0.2, 0.264, 0.176, 0.308]</x:v>
      </x:c>
      <x:c r="K5283" s="7" t="str">
        <x:v>无首段伤害倍率，请覆盖或设为辅助技能</x:v>
      </x:c>
      <x:c r="L5283" s="6" t="str">
        <x:v>https://raw.githubusercontent.com/Mar-7th/StarRailRes/dbe8cdfcfb0bf657b9fe1cf92d5537f118ccb487/index_new/cn/character_skills.json</x:v>
      </x:c>
    </x:row>
    <x:row r="5284" ht="143" customHeight="1">
      <x:c r="A5284" s="6" t="str">
        <x:v>150504_13</x:v>
      </x:c>
      <x:c r="B5284" s="6" t="str">
        <x:v>150504</x:v>
      </x:c>
      <x:c r="C5284" s="6" t="n">
        <x:v>13</x:v>
      </x:c>
      <x:c r="D5284" s="6" t="str">
        <x:v>青春•韶华无限</x:v>
      </x:c>
      <x:c r="E5284"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115%攻击力的物理属性伤害，为绯英恢复10点能量，单次获得能量时最多获得240点累计值。当绯英持有【好活当赏】时：
施放战技可对受到攻击的敌方目标造成18.4%的物理属性欢愉伤害。
施放终结技可对敌方全体造成27.6%的物理属性欢愉伤害，并对终结技随机造成伤害的敌方目标造成32.2%的物理属性欢愉伤害，终结技造成欢愉伤害时至少计入等同于能量上限的【好活当赏】。
【狐狸老师】的追加攻击可对敌方全体造成28.75%的物理属性欢愉伤害。</x:v>
      </x:c>
      <x:c r="F5284" s="6" t="n">
        <x:v>0</x:v>
      </x:c>
      <x:c r="G5284" s="6" t="n">
        <x:v>0</x:v>
      </x:c>
      <x:c r="H5284" s="6" t="n">
        <x:v>0</x:v>
      </x:c>
      <x:c r="I5284" s="6" t="n">
        <x:v>0</x:v>
      </x:c>
      <x:c r="J5284" s="6" t="str">
        <x:v>[1.15, 0.2875, 240, 10, 0.2, 0.276, 0.184, 0.322]</x:v>
      </x:c>
      <x:c r="K5284" s="7" t="str">
        <x:v>无首段伤害倍率，请覆盖或设为辅助技能</x:v>
      </x:c>
      <x:c r="L5284" s="6" t="str">
        <x:v>https://raw.githubusercontent.com/Mar-7th/StarRailRes/dbe8cdfcfb0bf657b9fe1cf92d5537f118ccb487/index_new/cn/character_skills.json</x:v>
      </x:c>
    </x:row>
    <x:row r="5285" ht="128" customHeight="1">
      <x:c r="A5285" s="6" t="str">
        <x:v>150504_14</x:v>
      </x:c>
      <x:c r="B5285" s="6" t="str">
        <x:v>150504</x:v>
      </x:c>
      <x:c r="C5285" s="6" t="n">
        <x:v>14</x:v>
      </x:c>
      <x:c r="D5285" s="6" t="str">
        <x:v>青春•韶华无限</x:v>
      </x:c>
      <x:c r="E5285"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120%攻击力的物理属性伤害，为绯英恢复10点能量，单次获得能量时最多获得240点累计值。当绯英持有【好活当赏】时：
施放战技可对受到攻击的敌方目标造成19.2%的物理属性欢愉伤害。
施放终结技可对敌方全体造成28.8%的物理属性欢愉伤害，并对终结技随机造成伤害的敌方目标造成33.6%的物理属性欢愉伤害，终结技造成欢愉伤害时至少计入等同于能量上限的【好活当赏】。
【狐狸老师】的追加攻击可对敌方全体造成30%的物理属性欢愉伤害。</x:v>
      </x:c>
      <x:c r="F5285" s="6" t="n">
        <x:v>0</x:v>
      </x:c>
      <x:c r="G5285" s="6" t="n">
        <x:v>0</x:v>
      </x:c>
      <x:c r="H5285" s="6" t="n">
        <x:v>0</x:v>
      </x:c>
      <x:c r="I5285" s="6" t="n">
        <x:v>0</x:v>
      </x:c>
      <x:c r="J5285" s="6" t="str">
        <x:v>[1.2, 0.3, 240, 10, 0.2, 0.288, 0.192, 0.336]</x:v>
      </x:c>
      <x:c r="K5285" s="7" t="str">
        <x:v>无首段伤害倍率，请覆盖或设为辅助技能</x:v>
      </x:c>
      <x:c r="L5285" s="6" t="str">
        <x:v>https://raw.githubusercontent.com/Mar-7th/StarRailRes/dbe8cdfcfb0bf657b9fe1cf92d5537f118ccb487/index_new/cn/character_skills.json</x:v>
      </x:c>
    </x:row>
    <x:row r="5286" ht="128" customHeight="1">
      <x:c r="A5286" s="6" t="str">
        <x:v>150504_15</x:v>
      </x:c>
      <x:c r="B5286" s="6" t="str">
        <x:v>150504</x:v>
      </x:c>
      <x:c r="C5286" s="6" t="n">
        <x:v>15</x:v>
      </x:c>
      <x:c r="D5286" s="6" t="str">
        <x:v>青春•韶华无限</x:v>
      </x:c>
      <x:c r="E5286" s="7" t="str">
        <x:v>绯英获得等同于暴击伤害20%的欢愉度。绯英获得能量时，将同步获得等值的【好活当赏】；绯英获得【好活当赏】时，将同步获得等值的能量，单次通过此方式计算的【好活当赏】不超过100点。
累计获得240点能量时，消耗240点累计值，【狐狸老师】发动追加攻击对敌方全体造成等同于绯英125%攻击力的物理属性伤害，为绯英恢复10点能量，单次获得能量时最多获得240点累计值。当绯英持有【好活当赏】时：
施放战技可对受到攻击的敌方目标造成20%的物理属性欢愉伤害。
施放终结技可对敌方全体造成30%的物理属性欢愉伤害，并对终结技随机造成伤害的敌方目标造成35%的物理属性欢愉伤害，终结技造成欢愉伤害时至少计入等同于能量上限的【好活当赏】。
【狐狸老师】的追加攻击可对敌方全体造成31.25%的物理属性欢愉伤害。</x:v>
      </x:c>
      <x:c r="F5286" s="6" t="n">
        <x:v>0</x:v>
      </x:c>
      <x:c r="G5286" s="6" t="n">
        <x:v>0</x:v>
      </x:c>
      <x:c r="H5286" s="6" t="n">
        <x:v>0</x:v>
      </x:c>
      <x:c r="I5286" s="6" t="n">
        <x:v>0</x:v>
      </x:c>
      <x:c r="J5286" s="6" t="str">
        <x:v>[1.25, 0.3125, 240, 10, 0.2, 0.3, 0.2, 0.35]</x:v>
      </x:c>
      <x:c r="K5286" s="7" t="str">
        <x:v>无首段伤害倍率，请覆盖或设为辅助技能</x:v>
      </x:c>
      <x:c r="L5286" s="6" t="str">
        <x:v>https://raw.githubusercontent.com/Mar-7th/StarRailRes/dbe8cdfcfb0bf657b9fe1cf92d5537f118ccb487/index_new/cn/character_skills.json</x:v>
      </x:c>
    </x:row>
    <x:row r="5287" ht="20" customHeight="1">
      <x:c r="A5287" s="6" t="str">
        <x:v>150506_1</x:v>
      </x:c>
      <x:c r="B5287" s="6" t="str">
        <x:v>150506</x:v>
      </x:c>
      <x:c r="C5287" s="6" t="n">
        <x:v>1</x:v>
      </x:c>
      <x:c r="D5287" s="6" t="str">
        <x:v>攻击</x:v>
      </x:c>
      <x:c r="E5287" s="7" t="str">
        <x:v>攻击敌人，进入战斗后削弱敌方目标对应属性韧性。</x:v>
      </x:c>
      <x:c r="F5287" s="6" t="n">
        <x:v>0</x:v>
      </x:c>
      <x:c r="G5287" s="6" t="n">
        <x:v>0</x:v>
      </x:c>
      <x:c r="H5287" s="6" t="n">
        <x:v>0</x:v>
      </x:c>
      <x:c r="I5287" s="6" t="n">
        <x:v>0</x:v>
      </x:c>
      <x:c r="J5287" s="6" t="str">
        <x:v>[]</x:v>
      </x:c>
      <x:c r="K5287" s="7" t="str">
        <x:v>缺少结构化参数，必须覆盖</x:v>
      </x:c>
      <x:c r="L5287" s="6" t="str">
        <x:v>https://raw.githubusercontent.com/Mar-7th/StarRailRes/dbe8cdfcfb0bf657b9fe1cf92d5537f118ccb487/index_new/cn/character_skills.json</x:v>
      </x:c>
    </x:row>
    <x:row r="5288" ht="38" customHeight="1">
      <x:c r="A5288" s="6" t="str">
        <x:v>150507_1</x:v>
      </x:c>
      <x:c r="B5288" s="6" t="str">
        <x:v>150507</x:v>
      </x:c>
      <x:c r="C5288" s="6" t="n">
        <x:v>1</x:v>
      </x:c>
      <x:c r="D5288" s="6" t="str">
        <x:v>落英•散者皆忆</x:v>
      </x:c>
      <x:c r="E5288" s="7" t="str">
        <x:v>立即攻击一定范围内的所有敌人。进入战斗后，对敌方全体造成等同于绯英100%攻击力的物理属性伤害并获得20点【好活当赏】。</x:v>
      </x:c>
      <x:c r="F5288" s="6" t="n">
        <x:v>0</x:v>
      </x:c>
      <x:c r="G5288" s="6" t="n">
        <x:v>0</x:v>
      </x:c>
      <x:c r="H5288" s="6" t="n">
        <x:v>0</x:v>
      </x:c>
      <x:c r="I5288" s="6" t="n">
        <x:v>0</x:v>
      </x:c>
      <x:c r="J5288" s="6" t="str">
        <x:v>[1, 20]</x:v>
      </x:c>
      <x:c r="K5288" s="7" t="str">
        <x:v>无首段伤害倍率，请覆盖或设为辅助技能</x:v>
      </x:c>
      <x:c r="L5288" s="6" t="str">
        <x:v>https://raw.githubusercontent.com/Mar-7th/StarRailRes/dbe8cdfcfb0bf657b9fe1cf92d5537f118ccb487/index_new/cn/character_skills.json</x:v>
      </x:c>
    </x:row>
    <x:row r="5289" ht="20" customHeight="1">
      <x:c r="A5289" s="6" t="str">
        <x:v>150520_1</x:v>
      </x:c>
      <x:c r="B5289" s="6" t="str">
        <x:v>150520</x:v>
      </x:c>
      <x:c r="C5289" s="6" t="n">
        <x:v>1</x:v>
      </x:c>
      <x:c r="D5289" s="6" t="str">
        <x:v>绯色•不乐即斩</x:v>
      </x:c>
      <x:c r="E5289" s="7" t="str">
        <x:v>对敌方全体造成55%的物理属性欢愉伤害并额外获得5点【好活当赏】。</x:v>
      </x:c>
      <x:c r="F5289" s="6" t="n">
        <x:v>0</x:v>
      </x:c>
      <x:c r="G5289" s="6" t="n">
        <x:v>0</x:v>
      </x:c>
      <x:c r="H5289" s="6" t="n">
        <x:v>0</x:v>
      </x:c>
      <x:c r="I5289" s="6" t="n">
        <x:v>0.55</x:v>
      </x:c>
      <x:c r="J5289" s="6" t="str">
        <x:v>[5, 0.55]</x:v>
      </x:c>
      <x:c r="K5289" s="7" t="str">
        <x:v>需确认条件及分段</x:v>
      </x:c>
      <x:c r="L5289" s="6" t="str">
        <x:v>https://raw.githubusercontent.com/Mar-7th/StarRailRes/dbe8cdfcfb0bf657b9fe1cf92d5537f118ccb487/index_new/cn/character_skills.json</x:v>
      </x:c>
    </x:row>
    <x:row r="5290" ht="20" customHeight="1">
      <x:c r="A5290" s="6" t="str">
        <x:v>150520_2</x:v>
      </x:c>
      <x:c r="B5290" s="6" t="str">
        <x:v>150520</x:v>
      </x:c>
      <x:c r="C5290" s="6" t="n">
        <x:v>2</x:v>
      </x:c>
      <x:c r="D5290" s="6" t="str">
        <x:v>绯色•不乐即斩</x:v>
      </x:c>
      <x:c r="E5290" s="7" t="str">
        <x:v>对敌方全体造成60.5%的物理属性欢愉伤害并额外获得5点【好活当赏】。</x:v>
      </x:c>
      <x:c r="F5290" s="6" t="n">
        <x:v>0</x:v>
      </x:c>
      <x:c r="G5290" s="6" t="n">
        <x:v>0</x:v>
      </x:c>
      <x:c r="H5290" s="6" t="n">
        <x:v>0</x:v>
      </x:c>
      <x:c r="I5290" s="6" t="n">
        <x:v>0.605</x:v>
      </x:c>
      <x:c r="J5290" s="6" t="str">
        <x:v>[5, 0.605]</x:v>
      </x:c>
      <x:c r="K5290" s="7" t="str">
        <x:v>需确认条件及分段</x:v>
      </x:c>
      <x:c r="L5290" s="6" t="str">
        <x:v>https://raw.githubusercontent.com/Mar-7th/StarRailRes/dbe8cdfcfb0bf657b9fe1cf92d5537f118ccb487/index_new/cn/character_skills.json</x:v>
      </x:c>
    </x:row>
    <x:row r="5291" ht="20" customHeight="1">
      <x:c r="A5291" s="6" t="str">
        <x:v>150520_3</x:v>
      </x:c>
      <x:c r="B5291" s="6" t="str">
        <x:v>150520</x:v>
      </x:c>
      <x:c r="C5291" s="6" t="n">
        <x:v>3</x:v>
      </x:c>
      <x:c r="D5291" s="6" t="str">
        <x:v>绯色•不乐即斩</x:v>
      </x:c>
      <x:c r="E5291" s="7" t="str">
        <x:v>对敌方全体造成66%的物理属性欢愉伤害并额外获得5点【好活当赏】。</x:v>
      </x:c>
      <x:c r="F5291" s="6" t="n">
        <x:v>0</x:v>
      </x:c>
      <x:c r="G5291" s="6" t="n">
        <x:v>0</x:v>
      </x:c>
      <x:c r="H5291" s="6" t="n">
        <x:v>0</x:v>
      </x:c>
      <x:c r="I5291" s="6" t="n">
        <x:v>0.66</x:v>
      </x:c>
      <x:c r="J5291" s="6" t="str">
        <x:v>[5, 0.66]</x:v>
      </x:c>
      <x:c r="K5291" s="7" t="str">
        <x:v>需确认条件及分段</x:v>
      </x:c>
      <x:c r="L5291" s="6" t="str">
        <x:v>https://raw.githubusercontent.com/Mar-7th/StarRailRes/dbe8cdfcfb0bf657b9fe1cf92d5537f118ccb487/index_new/cn/character_skills.json</x:v>
      </x:c>
    </x:row>
    <x:row r="5292" ht="20" customHeight="1">
      <x:c r="A5292" s="6" t="str">
        <x:v>150520_4</x:v>
      </x:c>
      <x:c r="B5292" s="6" t="str">
        <x:v>150520</x:v>
      </x:c>
      <x:c r="C5292" s="6" t="n">
        <x:v>4</x:v>
      </x:c>
      <x:c r="D5292" s="6" t="str">
        <x:v>绯色•不乐即斩</x:v>
      </x:c>
      <x:c r="E5292" s="7" t="str">
        <x:v>对敌方全体造成71.5%的物理属性欢愉伤害并额外获得5点【好活当赏】。</x:v>
      </x:c>
      <x:c r="F5292" s="6" t="n">
        <x:v>0</x:v>
      </x:c>
      <x:c r="G5292" s="6" t="n">
        <x:v>0</x:v>
      </x:c>
      <x:c r="H5292" s="6" t="n">
        <x:v>0</x:v>
      </x:c>
      <x:c r="I5292" s="6" t="n">
        <x:v>0.715</x:v>
      </x:c>
      <x:c r="J5292" s="6" t="str">
        <x:v>[5, 0.715]</x:v>
      </x:c>
      <x:c r="K5292" s="7" t="str">
        <x:v>需确认条件及分段</x:v>
      </x:c>
      <x:c r="L5292" s="6" t="str">
        <x:v>https://raw.githubusercontent.com/Mar-7th/StarRailRes/dbe8cdfcfb0bf657b9fe1cf92d5537f118ccb487/index_new/cn/character_skills.json</x:v>
      </x:c>
    </x:row>
    <x:row r="5293" ht="20" customHeight="1">
      <x:c r="A5293" s="6" t="str">
        <x:v>150520_5</x:v>
      </x:c>
      <x:c r="B5293" s="6" t="str">
        <x:v>150520</x:v>
      </x:c>
      <x:c r="C5293" s="6" t="n">
        <x:v>5</x:v>
      </x:c>
      <x:c r="D5293" s="6" t="str">
        <x:v>绯色•不乐即斩</x:v>
      </x:c>
      <x:c r="E5293" s="7" t="str">
        <x:v>对敌方全体造成77%的物理属性欢愉伤害并额外获得5点【好活当赏】。</x:v>
      </x:c>
      <x:c r="F5293" s="6" t="n">
        <x:v>0</x:v>
      </x:c>
      <x:c r="G5293" s="6" t="n">
        <x:v>0</x:v>
      </x:c>
      <x:c r="H5293" s="6" t="n">
        <x:v>0</x:v>
      </x:c>
      <x:c r="I5293" s="6" t="n">
        <x:v>0.77</x:v>
      </x:c>
      <x:c r="J5293" s="6" t="str">
        <x:v>[5, 0.77]</x:v>
      </x:c>
      <x:c r="K5293" s="7" t="str">
        <x:v>需确认条件及分段</x:v>
      </x:c>
      <x:c r="L5293" s="6" t="str">
        <x:v>https://raw.githubusercontent.com/Mar-7th/StarRailRes/dbe8cdfcfb0bf657b9fe1cf92d5537f118ccb487/index_new/cn/character_skills.json</x:v>
      </x:c>
    </x:row>
    <x:row r="5294" ht="20" customHeight="1">
      <x:c r="A5294" s="6" t="str">
        <x:v>150520_6</x:v>
      </x:c>
      <x:c r="B5294" s="6" t="str">
        <x:v>150520</x:v>
      </x:c>
      <x:c r="C5294" s="6" t="n">
        <x:v>6</x:v>
      </x:c>
      <x:c r="D5294" s="6" t="str">
        <x:v>绯色•不乐即斩</x:v>
      </x:c>
      <x:c r="E5294" s="7" t="str">
        <x:v>对敌方全体造成82.5%的物理属性欢愉伤害并额外获得5点【好活当赏】。</x:v>
      </x:c>
      <x:c r="F5294" s="6" t="n">
        <x:v>0</x:v>
      </x:c>
      <x:c r="G5294" s="6" t="n">
        <x:v>0</x:v>
      </x:c>
      <x:c r="H5294" s="6" t="n">
        <x:v>0</x:v>
      </x:c>
      <x:c r="I5294" s="6" t="n">
        <x:v>0.825</x:v>
      </x:c>
      <x:c r="J5294" s="6" t="str">
        <x:v>[5, 0.825]</x:v>
      </x:c>
      <x:c r="K5294" s="7" t="str">
        <x:v>需确认条件及分段</x:v>
      </x:c>
      <x:c r="L5294" s="6" t="str">
        <x:v>https://raw.githubusercontent.com/Mar-7th/StarRailRes/dbe8cdfcfb0bf657b9fe1cf92d5537f118ccb487/index_new/cn/character_skills.json</x:v>
      </x:c>
    </x:row>
    <x:row r="5295" ht="20" customHeight="1">
      <x:c r="A5295" s="6" t="str">
        <x:v>150520_7</x:v>
      </x:c>
      <x:c r="B5295" s="6" t="str">
        <x:v>150520</x:v>
      </x:c>
      <x:c r="C5295" s="6" t="n">
        <x:v>7</x:v>
      </x:c>
      <x:c r="D5295" s="6" t="str">
        <x:v>绯色•不乐即斩</x:v>
      </x:c>
      <x:c r="E5295" s="7" t="str">
        <x:v>对敌方全体造成89.38%的物理属性欢愉伤害并额外获得5点【好活当赏】。</x:v>
      </x:c>
      <x:c r="F5295" s="6" t="n">
        <x:v>0</x:v>
      </x:c>
      <x:c r="G5295" s="6" t="n">
        <x:v>0</x:v>
      </x:c>
      <x:c r="H5295" s="6" t="n">
        <x:v>0</x:v>
      </x:c>
      <x:c r="I5295" s="6" t="n">
        <x:v>0.8938</x:v>
      </x:c>
      <x:c r="J5295" s="6" t="str">
        <x:v>[5, 0.8938]</x:v>
      </x:c>
      <x:c r="K5295" s="7" t="str">
        <x:v>需确认条件及分段</x:v>
      </x:c>
      <x:c r="L5295" s="6" t="str">
        <x:v>https://raw.githubusercontent.com/Mar-7th/StarRailRes/dbe8cdfcfb0bf657b9fe1cf92d5537f118ccb487/index_new/cn/character_skills.json</x:v>
      </x:c>
    </x:row>
    <x:row r="5296" ht="20" customHeight="1">
      <x:c r="A5296" s="6" t="str">
        <x:v>150520_8</x:v>
      </x:c>
      <x:c r="B5296" s="6" t="str">
        <x:v>150520</x:v>
      </x:c>
      <x:c r="C5296" s="6" t="n">
        <x:v>8</x:v>
      </x:c>
      <x:c r="D5296" s="6" t="str">
        <x:v>绯色•不乐即斩</x:v>
      </x:c>
      <x:c r="E5296" s="7" t="str">
        <x:v>对敌方全体造成96.25%的物理属性欢愉伤害并额外获得5点【好活当赏】。</x:v>
      </x:c>
      <x:c r="F5296" s="6" t="n">
        <x:v>0</x:v>
      </x:c>
      <x:c r="G5296" s="6" t="n">
        <x:v>0</x:v>
      </x:c>
      <x:c r="H5296" s="6" t="n">
        <x:v>0</x:v>
      </x:c>
      <x:c r="I5296" s="6" t="n">
        <x:v>0.9625</x:v>
      </x:c>
      <x:c r="J5296" s="6" t="str">
        <x:v>[5, 0.9625]</x:v>
      </x:c>
      <x:c r="K5296" s="7" t="str">
        <x:v>需确认条件及分段</x:v>
      </x:c>
      <x:c r="L5296" s="6" t="str">
        <x:v>https://raw.githubusercontent.com/Mar-7th/StarRailRes/dbe8cdfcfb0bf657b9fe1cf92d5537f118ccb487/index_new/cn/character_skills.json</x:v>
      </x:c>
    </x:row>
    <x:row r="5297" ht="20" customHeight="1">
      <x:c r="A5297" s="6" t="str">
        <x:v>150520_9</x:v>
      </x:c>
      <x:c r="B5297" s="6" t="str">
        <x:v>150520</x:v>
      </x:c>
      <x:c r="C5297" s="6" t="n">
        <x:v>9</x:v>
      </x:c>
      <x:c r="D5297" s="6" t="str">
        <x:v>绯色•不乐即斩</x:v>
      </x:c>
      <x:c r="E5297" s="7" t="str">
        <x:v>对敌方全体造成103.12%的物理属性欢愉伤害并额外获得5点【好活当赏】。</x:v>
      </x:c>
      <x:c r="F5297" s="6" t="n">
        <x:v>0</x:v>
      </x:c>
      <x:c r="G5297" s="6" t="n">
        <x:v>0</x:v>
      </x:c>
      <x:c r="H5297" s="6" t="n">
        <x:v>0</x:v>
      </x:c>
      <x:c r="I5297" s="6" t="n">
        <x:v>1.0312</x:v>
      </x:c>
      <x:c r="J5297" s="6" t="str">
        <x:v>[5, 1.0312]</x:v>
      </x:c>
      <x:c r="K5297" s="7" t="str">
        <x:v>需确认条件及分段</x:v>
      </x:c>
      <x:c r="L5297" s="6" t="str">
        <x:v>https://raw.githubusercontent.com/Mar-7th/StarRailRes/dbe8cdfcfb0bf657b9fe1cf92d5537f118ccb487/index_new/cn/character_skills.json</x:v>
      </x:c>
    </x:row>
    <x:row r="5298" ht="20" customHeight="1">
      <x:c r="A5298" s="6" t="str">
        <x:v>150520_10</x:v>
      </x:c>
      <x:c r="B5298" s="6" t="str">
        <x:v>150520</x:v>
      </x:c>
      <x:c r="C5298" s="6" t="n">
        <x:v>10</x:v>
      </x:c>
      <x:c r="D5298" s="6" t="str">
        <x:v>绯色•不乐即斩</x:v>
      </x:c>
      <x:c r="E5298" s="7" t="str">
        <x:v>对敌方全体造成110%的物理属性欢愉伤害并额外获得5点【好活当赏】。</x:v>
      </x:c>
      <x:c r="F5298" s="6" t="n">
        <x:v>0</x:v>
      </x:c>
      <x:c r="G5298" s="6" t="n">
        <x:v>0</x:v>
      </x:c>
      <x:c r="H5298" s="6" t="n">
        <x:v>0</x:v>
      </x:c>
      <x:c r="I5298" s="6" t="n">
        <x:v>1.1</x:v>
      </x:c>
      <x:c r="J5298" s="6" t="str">
        <x:v>[5, 1.1]</x:v>
      </x:c>
      <x:c r="K5298" s="7" t="str">
        <x:v>需确认条件及分段</x:v>
      </x:c>
      <x:c r="L5298" s="6" t="str">
        <x:v>https://raw.githubusercontent.com/Mar-7th/StarRailRes/dbe8cdfcfb0bf657b9fe1cf92d5537f118ccb487/index_new/cn/character_skills.json</x:v>
      </x:c>
    </x:row>
    <x:row r="5299" ht="20" customHeight="1">
      <x:c r="A5299" s="6" t="str">
        <x:v>150520_11</x:v>
      </x:c>
      <x:c r="B5299" s="6" t="str">
        <x:v>150520</x:v>
      </x:c>
      <x:c r="C5299" s="6" t="n">
        <x:v>11</x:v>
      </x:c>
      <x:c r="D5299" s="6" t="str">
        <x:v>绯色•不乐即斩</x:v>
      </x:c>
      <x:c r="E5299" s="7" t="str">
        <x:v>对敌方全体造成115.5%的物理属性欢愉伤害并额外获得5点【好活当赏】。</x:v>
      </x:c>
      <x:c r="F5299" s="6" t="n">
        <x:v>0</x:v>
      </x:c>
      <x:c r="G5299" s="6" t="n">
        <x:v>0</x:v>
      </x:c>
      <x:c r="H5299" s="6" t="n">
        <x:v>0</x:v>
      </x:c>
      <x:c r="I5299" s="6" t="n">
        <x:v>1.155</x:v>
      </x:c>
      <x:c r="J5299" s="6" t="str">
        <x:v>[5, 1.155]</x:v>
      </x:c>
      <x:c r="K5299" s="7" t="str">
        <x:v>需确认条件及分段</x:v>
      </x:c>
      <x:c r="L5299" s="6" t="str">
        <x:v>https://raw.githubusercontent.com/Mar-7th/StarRailRes/dbe8cdfcfb0bf657b9fe1cf92d5537f118ccb487/index_new/cn/character_skills.json</x:v>
      </x:c>
    </x:row>
    <x:row r="5300" ht="20" customHeight="1">
      <x:c r="A5300" s="6" t="str">
        <x:v>150520_12</x:v>
      </x:c>
      <x:c r="B5300" s="6" t="str">
        <x:v>150520</x:v>
      </x:c>
      <x:c r="C5300" s="6" t="n">
        <x:v>12</x:v>
      </x:c>
      <x:c r="D5300" s="6" t="str">
        <x:v>绯色•不乐即斩</x:v>
      </x:c>
      <x:c r="E5300" s="7" t="str">
        <x:v>对敌方全体造成121%的物理属性欢愉伤害并额外获得5点【好活当赏】。</x:v>
      </x:c>
      <x:c r="F5300" s="6" t="n">
        <x:v>0</x:v>
      </x:c>
      <x:c r="G5300" s="6" t="n">
        <x:v>0</x:v>
      </x:c>
      <x:c r="H5300" s="6" t="n">
        <x:v>0</x:v>
      </x:c>
      <x:c r="I5300" s="6" t="n">
        <x:v>1.21</x:v>
      </x:c>
      <x:c r="J5300" s="6" t="str">
        <x:v>[5, 1.21]</x:v>
      </x:c>
      <x:c r="K5300" s="7" t="str">
        <x:v>需确认条件及分段</x:v>
      </x:c>
      <x:c r="L5300" s="6" t="str">
        <x:v>https://raw.githubusercontent.com/Mar-7th/StarRailRes/dbe8cdfcfb0bf657b9fe1cf92d5537f118ccb487/index_new/cn/character_skills.json</x:v>
      </x:c>
    </x:row>
    <x:row r="5301" ht="20" customHeight="1">
      <x:c r="A5301" s="6" t="str">
        <x:v>150520_13</x:v>
      </x:c>
      <x:c r="B5301" s="6" t="str">
        <x:v>150520</x:v>
      </x:c>
      <x:c r="C5301" s="6" t="n">
        <x:v>13</x:v>
      </x:c>
      <x:c r="D5301" s="6" t="str">
        <x:v>绯色•不乐即斩</x:v>
      </x:c>
      <x:c r="E5301" s="7" t="str">
        <x:v>对敌方全体造成126.5%的物理属性欢愉伤害并额外获得5点【好活当赏】。</x:v>
      </x:c>
      <x:c r="F5301" s="6" t="n">
        <x:v>0</x:v>
      </x:c>
      <x:c r="G5301" s="6" t="n">
        <x:v>0</x:v>
      </x:c>
      <x:c r="H5301" s="6" t="n">
        <x:v>0</x:v>
      </x:c>
      <x:c r="I5301" s="6" t="n">
        <x:v>1.265</x:v>
      </x:c>
      <x:c r="J5301" s="6" t="str">
        <x:v>[5, 1.265]</x:v>
      </x:c>
      <x:c r="K5301" s="7" t="str">
        <x:v>需确认条件及分段</x:v>
      </x:c>
      <x:c r="L5301" s="6" t="str">
        <x:v>https://raw.githubusercontent.com/Mar-7th/StarRailRes/dbe8cdfcfb0bf657b9fe1cf92d5537f118ccb487/index_new/cn/character_skills.json</x:v>
      </x:c>
    </x:row>
    <x:row r="5302" ht="20" customHeight="1">
      <x:c r="A5302" s="6" t="str">
        <x:v>150520_14</x:v>
      </x:c>
      <x:c r="B5302" s="6" t="str">
        <x:v>150520</x:v>
      </x:c>
      <x:c r="C5302" s="6" t="n">
        <x:v>14</x:v>
      </x:c>
      <x:c r="D5302" s="6" t="str">
        <x:v>绯色•不乐即斩</x:v>
      </x:c>
      <x:c r="E5302" s="7" t="str">
        <x:v>对敌方全体造成132%的物理属性欢愉伤害并额外获得5点【好活当赏】。</x:v>
      </x:c>
      <x:c r="F5302" s="6" t="n">
        <x:v>0</x:v>
      </x:c>
      <x:c r="G5302" s="6" t="n">
        <x:v>0</x:v>
      </x:c>
      <x:c r="H5302" s="6" t="n">
        <x:v>0</x:v>
      </x:c>
      <x:c r="I5302" s="6" t="n">
        <x:v>1.32</x:v>
      </x:c>
      <x:c r="J5302" s="6" t="str">
        <x:v>[5, 1.32]</x:v>
      </x:c>
      <x:c r="K5302" s="7" t="str">
        <x:v>需确认条件及分段</x:v>
      </x:c>
      <x:c r="L5302" s="6" t="str">
        <x:v>https://raw.githubusercontent.com/Mar-7th/StarRailRes/dbe8cdfcfb0bf657b9fe1cf92d5537f118ccb487/index_new/cn/character_skills.json</x:v>
      </x:c>
    </x:row>
    <x:row r="5303" ht="20" customHeight="1">
      <x:c r="A5303" s="6" t="str">
        <x:v>150520_15</x:v>
      </x:c>
      <x:c r="B5303" s="6" t="str">
        <x:v>150520</x:v>
      </x:c>
      <x:c r="C5303" s="6" t="n">
        <x:v>15</x:v>
      </x:c>
      <x:c r="D5303" s="6" t="str">
        <x:v>绯色•不乐即斩</x:v>
      </x:c>
      <x:c r="E5303" s="7" t="str">
        <x:v>对敌方全体造成137.5%的物理属性欢愉伤害并额外获得5点【好活当赏】。</x:v>
      </x:c>
      <x:c r="F5303" s="6" t="n">
        <x:v>0</x:v>
      </x:c>
      <x:c r="G5303" s="6" t="n">
        <x:v>0</x:v>
      </x:c>
      <x:c r="H5303" s="6" t="n">
        <x:v>0</x:v>
      </x:c>
      <x:c r="I5303" s="6" t="n">
        <x:v>1.375</x:v>
      </x:c>
      <x:c r="J5303" s="6" t="str">
        <x:v>[5, 1.375]</x:v>
      </x:c>
      <x:c r="K5303" s="7" t="str">
        <x:v>需确认条件及分段</x:v>
      </x:c>
      <x:c r="L5303" s="6" t="str">
        <x:v>https://raw.githubusercontent.com/Mar-7th/StarRailRes/dbe8cdfcfb0bf657b9fe1cf92d5537f118ccb487/index_new/cn/character_skills.json</x:v>
      </x:c>
    </x:row>
    <x:row r="5304" ht="20" customHeight="1">
      <x:c r="A5304" s="6" t="str">
        <x:v>150601_1</x:v>
      </x:c>
      <x:c r="B5304" s="6" t="str">
        <x:v>150601</x:v>
      </x:c>
      <x:c r="C5304" s="6" t="n">
        <x:v>1</x:v>
      </x:c>
      <x:c r="D5304" s="6" t="str">
        <x:v>拳头硬了！</x:v>
      </x:c>
      <x:c r="E5304" s="7" t="str">
        <x:v>对指定敌方单体造成等同于「银狼LV.999」50%攻击力的虚数属性伤害。</x:v>
      </x:c>
      <x:c r="F5304" s="6" t="n">
        <x:v>0.5</x:v>
      </x:c>
      <x:c r="G5304" s="6" t="n">
        <x:v>0</x:v>
      </x:c>
      <x:c r="H5304" s="6" t="n">
        <x:v>0</x:v>
      </x:c>
      <x:c r="I5304" s="6" t="n">
        <x:v>0</x:v>
      </x:c>
      <x:c r="J5304" s="6" t="str">
        <x:v>[0.5]</x:v>
      </x:c>
      <x:c r="K5304" s="7" t="str">
        <x:v>需确认条件及分段</x:v>
      </x:c>
      <x:c r="L5304" s="6" t="str">
        <x:v>https://raw.githubusercontent.com/Mar-7th/StarRailRes/dbe8cdfcfb0bf657b9fe1cf92d5537f118ccb487/index_new/cn/character_skills.json</x:v>
      </x:c>
    </x:row>
    <x:row r="5305" ht="20" customHeight="1">
      <x:c r="A5305" s="6" t="str">
        <x:v>150601_2</x:v>
      </x:c>
      <x:c r="B5305" s="6" t="str">
        <x:v>150601</x:v>
      </x:c>
      <x:c r="C5305" s="6" t="n">
        <x:v>2</x:v>
      </x:c>
      <x:c r="D5305" s="6" t="str">
        <x:v>拳头硬了！</x:v>
      </x:c>
      <x:c r="E5305" s="7" t="str">
        <x:v>对指定敌方单体造成等同于「银狼LV.999」60%攻击力的虚数属性伤害。</x:v>
      </x:c>
      <x:c r="F5305" s="6" t="n">
        <x:v>0.6</x:v>
      </x:c>
      <x:c r="G5305" s="6" t="n">
        <x:v>0</x:v>
      </x:c>
      <x:c r="H5305" s="6" t="n">
        <x:v>0</x:v>
      </x:c>
      <x:c r="I5305" s="6" t="n">
        <x:v>0</x:v>
      </x:c>
      <x:c r="J5305" s="6" t="str">
        <x:v>[0.6]</x:v>
      </x:c>
      <x:c r="K5305" s="7" t="str">
        <x:v>需确认条件及分段</x:v>
      </x:c>
      <x:c r="L5305" s="6" t="str">
        <x:v>https://raw.githubusercontent.com/Mar-7th/StarRailRes/dbe8cdfcfb0bf657b9fe1cf92d5537f118ccb487/index_new/cn/character_skills.json</x:v>
      </x:c>
    </x:row>
    <x:row r="5306" ht="20" customHeight="1">
      <x:c r="A5306" s="6" t="str">
        <x:v>150601_3</x:v>
      </x:c>
      <x:c r="B5306" s="6" t="str">
        <x:v>150601</x:v>
      </x:c>
      <x:c r="C5306" s="6" t="n">
        <x:v>3</x:v>
      </x:c>
      <x:c r="D5306" s="6" t="str">
        <x:v>拳头硬了！</x:v>
      </x:c>
      <x:c r="E5306" s="7" t="str">
        <x:v>对指定敌方单体造成等同于「银狼LV.999」70%攻击力的虚数属性伤害。</x:v>
      </x:c>
      <x:c r="F5306" s="6" t="n">
        <x:v>0.7</x:v>
      </x:c>
      <x:c r="G5306" s="6" t="n">
        <x:v>0</x:v>
      </x:c>
      <x:c r="H5306" s="6" t="n">
        <x:v>0</x:v>
      </x:c>
      <x:c r="I5306" s="6" t="n">
        <x:v>0</x:v>
      </x:c>
      <x:c r="J5306" s="6" t="str">
        <x:v>[0.7]</x:v>
      </x:c>
      <x:c r="K5306" s="7" t="str">
        <x:v>需确认条件及分段</x:v>
      </x:c>
      <x:c r="L5306" s="6" t="str">
        <x:v>https://raw.githubusercontent.com/Mar-7th/StarRailRes/dbe8cdfcfb0bf657b9fe1cf92d5537f118ccb487/index_new/cn/character_skills.json</x:v>
      </x:c>
    </x:row>
    <x:row r="5307" ht="20" customHeight="1">
      <x:c r="A5307" s="6" t="str">
        <x:v>150601_4</x:v>
      </x:c>
      <x:c r="B5307" s="6" t="str">
        <x:v>150601</x:v>
      </x:c>
      <x:c r="C5307" s="6" t="n">
        <x:v>4</x:v>
      </x:c>
      <x:c r="D5307" s="6" t="str">
        <x:v>拳头硬了！</x:v>
      </x:c>
      <x:c r="E5307" s="7" t="str">
        <x:v>对指定敌方单体造成等同于「银狼LV.999」80%攻击力的虚数属性伤害。</x:v>
      </x:c>
      <x:c r="F5307" s="6" t="n">
        <x:v>0.8</x:v>
      </x:c>
      <x:c r="G5307" s="6" t="n">
        <x:v>0</x:v>
      </x:c>
      <x:c r="H5307" s="6" t="n">
        <x:v>0</x:v>
      </x:c>
      <x:c r="I5307" s="6" t="n">
        <x:v>0</x:v>
      </x:c>
      <x:c r="J5307" s="6" t="str">
        <x:v>[0.8]</x:v>
      </x:c>
      <x:c r="K5307" s="7" t="str">
        <x:v>需确认条件及分段</x:v>
      </x:c>
      <x:c r="L5307" s="6" t="str">
        <x:v>https://raw.githubusercontent.com/Mar-7th/StarRailRes/dbe8cdfcfb0bf657b9fe1cf92d5537f118ccb487/index_new/cn/character_skills.json</x:v>
      </x:c>
    </x:row>
    <x:row r="5308" ht="20" customHeight="1">
      <x:c r="A5308" s="6" t="str">
        <x:v>150601_5</x:v>
      </x:c>
      <x:c r="B5308" s="6" t="str">
        <x:v>150601</x:v>
      </x:c>
      <x:c r="C5308" s="6" t="n">
        <x:v>5</x:v>
      </x:c>
      <x:c r="D5308" s="6" t="str">
        <x:v>拳头硬了！</x:v>
      </x:c>
      <x:c r="E5308" s="7" t="str">
        <x:v>对指定敌方单体造成等同于「银狼LV.999」90%攻击力的虚数属性伤害。</x:v>
      </x:c>
      <x:c r="F5308" s="6" t="n">
        <x:v>0.9</x:v>
      </x:c>
      <x:c r="G5308" s="6" t="n">
        <x:v>0</x:v>
      </x:c>
      <x:c r="H5308" s="6" t="n">
        <x:v>0</x:v>
      </x:c>
      <x:c r="I5308" s="6" t="n">
        <x:v>0</x:v>
      </x:c>
      <x:c r="J5308" s="6" t="str">
        <x:v>[0.9]</x:v>
      </x:c>
      <x:c r="K5308" s="7" t="str">
        <x:v>需确认条件及分段</x:v>
      </x:c>
      <x:c r="L5308" s="6" t="str">
        <x:v>https://raw.githubusercontent.com/Mar-7th/StarRailRes/dbe8cdfcfb0bf657b9fe1cf92d5537f118ccb487/index_new/cn/character_skills.json</x:v>
      </x:c>
    </x:row>
    <x:row r="5309" ht="20" customHeight="1">
      <x:c r="A5309" s="6" t="str">
        <x:v>150601_6</x:v>
      </x:c>
      <x:c r="B5309" s="6" t="str">
        <x:v>150601</x:v>
      </x:c>
      <x:c r="C5309" s="6" t="n">
        <x:v>6</x:v>
      </x:c>
      <x:c r="D5309" s="6" t="str">
        <x:v>拳头硬了！</x:v>
      </x:c>
      <x:c r="E5309" s="7" t="str">
        <x:v>对指定敌方单体造成等同于「银狼LV.999」100%攻击力的虚数属性伤害。</x:v>
      </x:c>
      <x:c r="F5309" s="6" t="n">
        <x:v>1</x:v>
      </x:c>
      <x:c r="G5309" s="6" t="n">
        <x:v>0</x:v>
      </x:c>
      <x:c r="H5309" s="6" t="n">
        <x:v>0</x:v>
      </x:c>
      <x:c r="I5309" s="6" t="n">
        <x:v>0</x:v>
      </x:c>
      <x:c r="J5309" s="6" t="str">
        <x:v>[1]</x:v>
      </x:c>
      <x:c r="K5309" s="7" t="str">
        <x:v>需确认条件及分段</x:v>
      </x:c>
      <x:c r="L5309" s="6" t="str">
        <x:v>https://raw.githubusercontent.com/Mar-7th/StarRailRes/dbe8cdfcfb0bf657b9fe1cf92d5537f118ccb487/index_new/cn/character_skills.json</x:v>
      </x:c>
    </x:row>
    <x:row r="5310" ht="20" customHeight="1">
      <x:c r="A5310" s="6" t="str">
        <x:v>150601_7</x:v>
      </x:c>
      <x:c r="B5310" s="6" t="str">
        <x:v>150601</x:v>
      </x:c>
      <x:c r="C5310" s="6" t="n">
        <x:v>7</x:v>
      </x:c>
      <x:c r="D5310" s="6" t="str">
        <x:v>拳头硬了！</x:v>
      </x:c>
      <x:c r="E5310" s="7" t="str">
        <x:v>对指定敌方单体造成等同于「银狼LV.999」110%攻击力的虚数属性伤害。</x:v>
      </x:c>
      <x:c r="F5310" s="6" t="n">
        <x:v>1.1</x:v>
      </x:c>
      <x:c r="G5310" s="6" t="n">
        <x:v>0</x:v>
      </x:c>
      <x:c r="H5310" s="6" t="n">
        <x:v>0</x:v>
      </x:c>
      <x:c r="I5310" s="6" t="n">
        <x:v>0</x:v>
      </x:c>
      <x:c r="J5310" s="6" t="str">
        <x:v>[1.1]</x:v>
      </x:c>
      <x:c r="K5310" s="7" t="str">
        <x:v>需确认条件及分段</x:v>
      </x:c>
      <x:c r="L5310" s="6" t="str">
        <x:v>https://raw.githubusercontent.com/Mar-7th/StarRailRes/dbe8cdfcfb0bf657b9fe1cf92d5537f118ccb487/index_new/cn/character_skills.json</x:v>
      </x:c>
    </x:row>
    <x:row r="5311" ht="20" customHeight="1">
      <x:c r="A5311" s="6" t="str">
        <x:v>150601_8</x:v>
      </x:c>
      <x:c r="B5311" s="6" t="str">
        <x:v>150601</x:v>
      </x:c>
      <x:c r="C5311" s="6" t="n">
        <x:v>8</x:v>
      </x:c>
      <x:c r="D5311" s="6" t="str">
        <x:v>拳头硬了！</x:v>
      </x:c>
      <x:c r="E5311" s="7" t="str">
        <x:v>对指定敌方单体造成等同于「银狼LV.999」120%攻击力的虚数属性伤害。</x:v>
      </x:c>
      <x:c r="F5311" s="6" t="n">
        <x:v>1.2</x:v>
      </x:c>
      <x:c r="G5311" s="6" t="n">
        <x:v>0</x:v>
      </x:c>
      <x:c r="H5311" s="6" t="n">
        <x:v>0</x:v>
      </x:c>
      <x:c r="I5311" s="6" t="n">
        <x:v>0</x:v>
      </x:c>
      <x:c r="J5311" s="6" t="str">
        <x:v>[1.2]</x:v>
      </x:c>
      <x:c r="K5311" s="7" t="str">
        <x:v>需确认条件及分段</x:v>
      </x:c>
      <x:c r="L5311" s="6" t="str">
        <x:v>https://raw.githubusercontent.com/Mar-7th/StarRailRes/dbe8cdfcfb0bf657b9fe1cf92d5537f118ccb487/index_new/cn/character_skills.json</x:v>
      </x:c>
    </x:row>
    <x:row r="5312" ht="20" customHeight="1">
      <x:c r="A5312" s="6" t="str">
        <x:v>150601_9</x:v>
      </x:c>
      <x:c r="B5312" s="6" t="str">
        <x:v>150601</x:v>
      </x:c>
      <x:c r="C5312" s="6" t="n">
        <x:v>9</x:v>
      </x:c>
      <x:c r="D5312" s="6" t="str">
        <x:v>拳头硬了！</x:v>
      </x:c>
      <x:c r="E5312" s="7" t="str">
        <x:v>对指定敌方单体造成等同于「银狼LV.999」130%攻击力的虚数属性伤害。</x:v>
      </x:c>
      <x:c r="F5312" s="6" t="n">
        <x:v>1.3</x:v>
      </x:c>
      <x:c r="G5312" s="6" t="n">
        <x:v>0</x:v>
      </x:c>
      <x:c r="H5312" s="6" t="n">
        <x:v>0</x:v>
      </x:c>
      <x:c r="I5312" s="6" t="n">
        <x:v>0</x:v>
      </x:c>
      <x:c r="J5312" s="6" t="str">
        <x:v>[1.3]</x:v>
      </x:c>
      <x:c r="K5312" s="7" t="str">
        <x:v>需确认条件及分段</x:v>
      </x:c>
      <x:c r="L5312" s="6" t="str">
        <x:v>https://raw.githubusercontent.com/Mar-7th/StarRailRes/dbe8cdfcfb0bf657b9fe1cf92d5537f118ccb487/index_new/cn/character_skills.json</x:v>
      </x:c>
    </x:row>
    <x:row r="5313" ht="20" customHeight="1">
      <x:c r="A5313" s="6" t="str">
        <x:v>150601_10</x:v>
      </x:c>
      <x:c r="B5313" s="6" t="str">
        <x:v>150601</x:v>
      </x:c>
      <x:c r="C5313" s="6" t="n">
        <x:v>10</x:v>
      </x:c>
      <x:c r="D5313" s="6" t="str">
        <x:v>拳头硬了！</x:v>
      </x:c>
      <x:c r="E5313" s="7" t="str">
        <x:v>对指定敌方单体造成等同于「银狼LV.999」140%攻击力的虚数属性伤害。</x:v>
      </x:c>
      <x:c r="F5313" s="6" t="n">
        <x:v>1.4</x:v>
      </x:c>
      <x:c r="G5313" s="6" t="n">
        <x:v>0</x:v>
      </x:c>
      <x:c r="H5313" s="6" t="n">
        <x:v>0</x:v>
      </x:c>
      <x:c r="I5313" s="6" t="n">
        <x:v>0</x:v>
      </x:c>
      <x:c r="J5313" s="6" t="str">
        <x:v>[1.4]</x:v>
      </x:c>
      <x:c r="K5313" s="7" t="str">
        <x:v>需确认条件及分段</x:v>
      </x:c>
      <x:c r="L5313" s="6" t="str">
        <x:v>https://raw.githubusercontent.com/Mar-7th/StarRailRes/dbe8cdfcfb0bf657b9fe1cf92d5537f118ccb487/index_new/cn/character_skills.json</x:v>
      </x:c>
    </x:row>
    <x:row r="5314" ht="20" customHeight="1">
      <x:c r="A5314" s="6" t="str">
        <x:v>150602_1</x:v>
      </x:c>
      <x:c r="B5314" s="6" t="str">
        <x:v>150602</x:v>
      </x:c>
      <x:c r="C5314" s="6" t="n">
        <x:v>1</x:v>
      </x:c>
      <x:c r="D5314" s="6" t="str">
        <x:v>Shoot属性大爆发</x:v>
      </x:c>
      <x:c r="E5314" s="7" t="str">
        <x:v>获得5个笑点，对敌方全体造成等同于「银狼LV.999」80%攻击力的虚数属性伤害。</x:v>
      </x:c>
      <x:c r="F5314" s="6" t="n">
        <x:v>0.8</x:v>
      </x:c>
      <x:c r="G5314" s="6" t="n">
        <x:v>0</x:v>
      </x:c>
      <x:c r="H5314" s="6" t="n">
        <x:v>0</x:v>
      </x:c>
      <x:c r="I5314" s="6" t="n">
        <x:v>0</x:v>
      </x:c>
      <x:c r="J5314" s="6" t="str">
        <x:v>[0.8, 5]</x:v>
      </x:c>
      <x:c r="K5314" s="7" t="str">
        <x:v>需确认条件及分段</x:v>
      </x:c>
      <x:c r="L5314" s="6" t="str">
        <x:v>https://raw.githubusercontent.com/Mar-7th/StarRailRes/dbe8cdfcfb0bf657b9fe1cf92d5537f118ccb487/index_new/cn/character_skills.json</x:v>
      </x:c>
    </x:row>
    <x:row r="5315" ht="20" customHeight="1">
      <x:c r="A5315" s="6" t="str">
        <x:v>150602_2</x:v>
      </x:c>
      <x:c r="B5315" s="6" t="str">
        <x:v>150602</x:v>
      </x:c>
      <x:c r="C5315" s="6" t="n">
        <x:v>2</x:v>
      </x:c>
      <x:c r="D5315" s="6" t="str">
        <x:v>Shoot属性大爆发</x:v>
      </x:c>
      <x:c r="E5315" s="7" t="str">
        <x:v>获得5个笑点，对敌方全体造成等同于「银狼LV.999」88%攻击力的虚数属性伤害。</x:v>
      </x:c>
      <x:c r="F5315" s="6" t="n">
        <x:v>0.88</x:v>
      </x:c>
      <x:c r="G5315" s="6" t="n">
        <x:v>0</x:v>
      </x:c>
      <x:c r="H5315" s="6" t="n">
        <x:v>0</x:v>
      </x:c>
      <x:c r="I5315" s="6" t="n">
        <x:v>0</x:v>
      </x:c>
      <x:c r="J5315" s="6" t="str">
        <x:v>[0.88, 5]</x:v>
      </x:c>
      <x:c r="K5315" s="7" t="str">
        <x:v>需确认条件及分段</x:v>
      </x:c>
      <x:c r="L5315" s="6" t="str">
        <x:v>https://raw.githubusercontent.com/Mar-7th/StarRailRes/dbe8cdfcfb0bf657b9fe1cf92d5537f118ccb487/index_new/cn/character_skills.json</x:v>
      </x:c>
    </x:row>
    <x:row r="5316" ht="20" customHeight="1">
      <x:c r="A5316" s="6" t="str">
        <x:v>150602_3</x:v>
      </x:c>
      <x:c r="B5316" s="6" t="str">
        <x:v>150602</x:v>
      </x:c>
      <x:c r="C5316" s="6" t="n">
        <x:v>3</x:v>
      </x:c>
      <x:c r="D5316" s="6" t="str">
        <x:v>Shoot属性大爆发</x:v>
      </x:c>
      <x:c r="E5316" s="7" t="str">
        <x:v>获得5个笑点，对敌方全体造成等同于「银狼LV.999」96%攻击力的虚数属性伤害。</x:v>
      </x:c>
      <x:c r="F5316" s="6" t="n">
        <x:v>0.96</x:v>
      </x:c>
      <x:c r="G5316" s="6" t="n">
        <x:v>0</x:v>
      </x:c>
      <x:c r="H5316" s="6" t="n">
        <x:v>0</x:v>
      </x:c>
      <x:c r="I5316" s="6" t="n">
        <x:v>0</x:v>
      </x:c>
      <x:c r="J5316" s="6" t="str">
        <x:v>[0.96, 5]</x:v>
      </x:c>
      <x:c r="K5316" s="7" t="str">
        <x:v>需确认条件及分段</x:v>
      </x:c>
      <x:c r="L5316" s="6" t="str">
        <x:v>https://raw.githubusercontent.com/Mar-7th/StarRailRes/dbe8cdfcfb0bf657b9fe1cf92d5537f118ccb487/index_new/cn/character_skills.json</x:v>
      </x:c>
    </x:row>
    <x:row r="5317" ht="20" customHeight="1">
      <x:c r="A5317" s="6" t="str">
        <x:v>150602_4</x:v>
      </x:c>
      <x:c r="B5317" s="6" t="str">
        <x:v>150602</x:v>
      </x:c>
      <x:c r="C5317" s="6" t="n">
        <x:v>4</x:v>
      </x:c>
      <x:c r="D5317" s="6" t="str">
        <x:v>Shoot属性大爆发</x:v>
      </x:c>
      <x:c r="E5317" s="7" t="str">
        <x:v>获得5个笑点，对敌方全体造成等同于「银狼LV.999」104%攻击力的虚数属性伤害。</x:v>
      </x:c>
      <x:c r="F5317" s="6" t="n">
        <x:v>1.04</x:v>
      </x:c>
      <x:c r="G5317" s="6" t="n">
        <x:v>0</x:v>
      </x:c>
      <x:c r="H5317" s="6" t="n">
        <x:v>0</x:v>
      </x:c>
      <x:c r="I5317" s="6" t="n">
        <x:v>0</x:v>
      </x:c>
      <x:c r="J5317" s="6" t="str">
        <x:v>[1.04, 5]</x:v>
      </x:c>
      <x:c r="K5317" s="7" t="str">
        <x:v>需确认条件及分段</x:v>
      </x:c>
      <x:c r="L5317" s="6" t="str">
        <x:v>https://raw.githubusercontent.com/Mar-7th/StarRailRes/dbe8cdfcfb0bf657b9fe1cf92d5537f118ccb487/index_new/cn/character_skills.json</x:v>
      </x:c>
    </x:row>
    <x:row r="5318" ht="20" customHeight="1">
      <x:c r="A5318" s="6" t="str">
        <x:v>150602_5</x:v>
      </x:c>
      <x:c r="B5318" s="6" t="str">
        <x:v>150602</x:v>
      </x:c>
      <x:c r="C5318" s="6" t="n">
        <x:v>5</x:v>
      </x:c>
      <x:c r="D5318" s="6" t="str">
        <x:v>Shoot属性大爆发</x:v>
      </x:c>
      <x:c r="E5318" s="7" t="str">
        <x:v>获得5个笑点，对敌方全体造成等同于「银狼LV.999」112%攻击力的虚数属性伤害。</x:v>
      </x:c>
      <x:c r="F5318" s="6" t="n">
        <x:v>1.12</x:v>
      </x:c>
      <x:c r="G5318" s="6" t="n">
        <x:v>0</x:v>
      </x:c>
      <x:c r="H5318" s="6" t="n">
        <x:v>0</x:v>
      </x:c>
      <x:c r="I5318" s="6" t="n">
        <x:v>0</x:v>
      </x:c>
      <x:c r="J5318" s="6" t="str">
        <x:v>[1.12, 5]</x:v>
      </x:c>
      <x:c r="K5318" s="7" t="str">
        <x:v>需确认条件及分段</x:v>
      </x:c>
      <x:c r="L5318" s="6" t="str">
        <x:v>https://raw.githubusercontent.com/Mar-7th/StarRailRes/dbe8cdfcfb0bf657b9fe1cf92d5537f118ccb487/index_new/cn/character_skills.json</x:v>
      </x:c>
    </x:row>
    <x:row r="5319" ht="20" customHeight="1">
      <x:c r="A5319" s="6" t="str">
        <x:v>150602_6</x:v>
      </x:c>
      <x:c r="B5319" s="6" t="str">
        <x:v>150602</x:v>
      </x:c>
      <x:c r="C5319" s="6" t="n">
        <x:v>6</x:v>
      </x:c>
      <x:c r="D5319" s="6" t="str">
        <x:v>Shoot属性大爆发</x:v>
      </x:c>
      <x:c r="E5319" s="7" t="str">
        <x:v>获得5个笑点，对敌方全体造成等同于「银狼LV.999」120%攻击力的虚数属性伤害。</x:v>
      </x:c>
      <x:c r="F5319" s="6" t="n">
        <x:v>1.2</x:v>
      </x:c>
      <x:c r="G5319" s="6" t="n">
        <x:v>0</x:v>
      </x:c>
      <x:c r="H5319" s="6" t="n">
        <x:v>0</x:v>
      </x:c>
      <x:c r="I5319" s="6" t="n">
        <x:v>0</x:v>
      </x:c>
      <x:c r="J5319" s="6" t="str">
        <x:v>[1.2, 5]</x:v>
      </x:c>
      <x:c r="K5319" s="7" t="str">
        <x:v>需确认条件及分段</x:v>
      </x:c>
      <x:c r="L5319" s="6" t="str">
        <x:v>https://raw.githubusercontent.com/Mar-7th/StarRailRes/dbe8cdfcfb0bf657b9fe1cf92d5537f118ccb487/index_new/cn/character_skills.json</x:v>
      </x:c>
    </x:row>
    <x:row r="5320" ht="20" customHeight="1">
      <x:c r="A5320" s="6" t="str">
        <x:v>150602_7</x:v>
      </x:c>
      <x:c r="B5320" s="6" t="str">
        <x:v>150602</x:v>
      </x:c>
      <x:c r="C5320" s="6" t="n">
        <x:v>7</x:v>
      </x:c>
      <x:c r="D5320" s="6" t="str">
        <x:v>Shoot属性大爆发</x:v>
      </x:c>
      <x:c r="E5320" s="7" t="str">
        <x:v>获得5个笑点，对敌方全体造成等同于「银狼LV.999」130%攻击力的虚数属性伤害。</x:v>
      </x:c>
      <x:c r="F5320" s="6" t="n">
        <x:v>1.3</x:v>
      </x:c>
      <x:c r="G5320" s="6" t="n">
        <x:v>0</x:v>
      </x:c>
      <x:c r="H5320" s="6" t="n">
        <x:v>0</x:v>
      </x:c>
      <x:c r="I5320" s="6" t="n">
        <x:v>0</x:v>
      </x:c>
      <x:c r="J5320" s="6" t="str">
        <x:v>[1.3, 5]</x:v>
      </x:c>
      <x:c r="K5320" s="7" t="str">
        <x:v>需确认条件及分段</x:v>
      </x:c>
      <x:c r="L5320" s="6" t="str">
        <x:v>https://raw.githubusercontent.com/Mar-7th/StarRailRes/dbe8cdfcfb0bf657b9fe1cf92d5537f118ccb487/index_new/cn/character_skills.json</x:v>
      </x:c>
    </x:row>
    <x:row r="5321" ht="20" customHeight="1">
      <x:c r="A5321" s="6" t="str">
        <x:v>150602_8</x:v>
      </x:c>
      <x:c r="B5321" s="6" t="str">
        <x:v>150602</x:v>
      </x:c>
      <x:c r="C5321" s="6" t="n">
        <x:v>8</x:v>
      </x:c>
      <x:c r="D5321" s="6" t="str">
        <x:v>Shoot属性大爆发</x:v>
      </x:c>
      <x:c r="E5321" s="7" t="str">
        <x:v>获得5个笑点，对敌方全体造成等同于「银狼LV.999」140%攻击力的虚数属性伤害。</x:v>
      </x:c>
      <x:c r="F5321" s="6" t="n">
        <x:v>1.4</x:v>
      </x:c>
      <x:c r="G5321" s="6" t="n">
        <x:v>0</x:v>
      </x:c>
      <x:c r="H5321" s="6" t="n">
        <x:v>0</x:v>
      </x:c>
      <x:c r="I5321" s="6" t="n">
        <x:v>0</x:v>
      </x:c>
      <x:c r="J5321" s="6" t="str">
        <x:v>[1.4, 5]</x:v>
      </x:c>
      <x:c r="K5321" s="7" t="str">
        <x:v>需确认条件及分段</x:v>
      </x:c>
      <x:c r="L5321" s="6" t="str">
        <x:v>https://raw.githubusercontent.com/Mar-7th/StarRailRes/dbe8cdfcfb0bf657b9fe1cf92d5537f118ccb487/index_new/cn/character_skills.json</x:v>
      </x:c>
    </x:row>
    <x:row r="5322" ht="20" customHeight="1">
      <x:c r="A5322" s="6" t="str">
        <x:v>150602_9</x:v>
      </x:c>
      <x:c r="B5322" s="6" t="str">
        <x:v>150602</x:v>
      </x:c>
      <x:c r="C5322" s="6" t="n">
        <x:v>9</x:v>
      </x:c>
      <x:c r="D5322" s="6" t="str">
        <x:v>Shoot属性大爆发</x:v>
      </x:c>
      <x:c r="E5322" s="7" t="str">
        <x:v>获得5个笑点，对敌方全体造成等同于「银狼LV.999」150%攻击力的虚数属性伤害。</x:v>
      </x:c>
      <x:c r="F5322" s="6" t="n">
        <x:v>1.5</x:v>
      </x:c>
      <x:c r="G5322" s="6" t="n">
        <x:v>0</x:v>
      </x:c>
      <x:c r="H5322" s="6" t="n">
        <x:v>0</x:v>
      </x:c>
      <x:c r="I5322" s="6" t="n">
        <x:v>0</x:v>
      </x:c>
      <x:c r="J5322" s="6" t="str">
        <x:v>[1.5, 5]</x:v>
      </x:c>
      <x:c r="K5322" s="7" t="str">
        <x:v>需确认条件及分段</x:v>
      </x:c>
      <x:c r="L5322" s="6" t="str">
        <x:v>https://raw.githubusercontent.com/Mar-7th/StarRailRes/dbe8cdfcfb0bf657b9fe1cf92d5537f118ccb487/index_new/cn/character_skills.json</x:v>
      </x:c>
    </x:row>
    <x:row r="5323" ht="20" customHeight="1">
      <x:c r="A5323" s="6" t="str">
        <x:v>150602_10</x:v>
      </x:c>
      <x:c r="B5323" s="6" t="str">
        <x:v>150602</x:v>
      </x:c>
      <x:c r="C5323" s="6" t="n">
        <x:v>10</x:v>
      </x:c>
      <x:c r="D5323" s="6" t="str">
        <x:v>Shoot属性大爆发</x:v>
      </x:c>
      <x:c r="E5323" s="7" t="str">
        <x:v>获得5个笑点，对敌方全体造成等同于「银狼LV.999」160%攻击力的虚数属性伤害。</x:v>
      </x:c>
      <x:c r="F5323" s="6" t="n">
        <x:v>1.6</x:v>
      </x:c>
      <x:c r="G5323" s="6" t="n">
        <x:v>0</x:v>
      </x:c>
      <x:c r="H5323" s="6" t="n">
        <x:v>0</x:v>
      </x:c>
      <x:c r="I5323" s="6" t="n">
        <x:v>0</x:v>
      </x:c>
      <x:c r="J5323" s="6" t="str">
        <x:v>[1.6, 5]</x:v>
      </x:c>
      <x:c r="K5323" s="7" t="str">
        <x:v>需确认条件及分段</x:v>
      </x:c>
      <x:c r="L5323" s="6" t="str">
        <x:v>https://raw.githubusercontent.com/Mar-7th/StarRailRes/dbe8cdfcfb0bf657b9fe1cf92d5537f118ccb487/index_new/cn/character_skills.json</x:v>
      </x:c>
    </x:row>
    <x:row r="5324" ht="20" customHeight="1">
      <x:c r="A5324" s="6" t="str">
        <x:v>150602_11</x:v>
      </x:c>
      <x:c r="B5324" s="6" t="str">
        <x:v>150602</x:v>
      </x:c>
      <x:c r="C5324" s="6" t="n">
        <x:v>11</x:v>
      </x:c>
      <x:c r="D5324" s="6" t="str">
        <x:v>Shoot属性大爆发</x:v>
      </x:c>
      <x:c r="E5324" s="7" t="str">
        <x:v>获得5个笑点，对敌方全体造成等同于「银狼LV.999」168%攻击力的虚数属性伤害。</x:v>
      </x:c>
      <x:c r="F5324" s="6" t="n">
        <x:v>1.68</x:v>
      </x:c>
      <x:c r="G5324" s="6" t="n">
        <x:v>0</x:v>
      </x:c>
      <x:c r="H5324" s="6" t="n">
        <x:v>0</x:v>
      </x:c>
      <x:c r="I5324" s="6" t="n">
        <x:v>0</x:v>
      </x:c>
      <x:c r="J5324" s="6" t="str">
        <x:v>[1.68, 5]</x:v>
      </x:c>
      <x:c r="K5324" s="7" t="str">
        <x:v>需确认条件及分段</x:v>
      </x:c>
      <x:c r="L5324" s="6" t="str">
        <x:v>https://raw.githubusercontent.com/Mar-7th/StarRailRes/dbe8cdfcfb0bf657b9fe1cf92d5537f118ccb487/index_new/cn/character_skills.json</x:v>
      </x:c>
    </x:row>
    <x:row r="5325" ht="20" customHeight="1">
      <x:c r="A5325" s="6" t="str">
        <x:v>150602_12</x:v>
      </x:c>
      <x:c r="B5325" s="6" t="str">
        <x:v>150602</x:v>
      </x:c>
      <x:c r="C5325" s="6" t="n">
        <x:v>12</x:v>
      </x:c>
      <x:c r="D5325" s="6" t="str">
        <x:v>Shoot属性大爆发</x:v>
      </x:c>
      <x:c r="E5325" s="7" t="str">
        <x:v>获得5个笑点，对敌方全体造成等同于「银狼LV.999」176%攻击力的虚数属性伤害。</x:v>
      </x:c>
      <x:c r="F5325" s="6" t="n">
        <x:v>1.76</x:v>
      </x:c>
      <x:c r="G5325" s="6" t="n">
        <x:v>0</x:v>
      </x:c>
      <x:c r="H5325" s="6" t="n">
        <x:v>0</x:v>
      </x:c>
      <x:c r="I5325" s="6" t="n">
        <x:v>0</x:v>
      </x:c>
      <x:c r="J5325" s="6" t="str">
        <x:v>[1.76, 5]</x:v>
      </x:c>
      <x:c r="K5325" s="7" t="str">
        <x:v>需确认条件及分段</x:v>
      </x:c>
      <x:c r="L5325" s="6" t="str">
        <x:v>https://raw.githubusercontent.com/Mar-7th/StarRailRes/dbe8cdfcfb0bf657b9fe1cf92d5537f118ccb487/index_new/cn/character_skills.json</x:v>
      </x:c>
    </x:row>
    <x:row r="5326" ht="20" customHeight="1">
      <x:c r="A5326" s="6" t="str">
        <x:v>150602_13</x:v>
      </x:c>
      <x:c r="B5326" s="6" t="str">
        <x:v>150602</x:v>
      </x:c>
      <x:c r="C5326" s="6" t="n">
        <x:v>13</x:v>
      </x:c>
      <x:c r="D5326" s="6" t="str">
        <x:v>Shoot属性大爆发</x:v>
      </x:c>
      <x:c r="E5326" s="7" t="str">
        <x:v>获得5个笑点，对敌方全体造成等同于「银狼LV.999」184%攻击力的虚数属性伤害。</x:v>
      </x:c>
      <x:c r="F5326" s="6" t="n">
        <x:v>1.84</x:v>
      </x:c>
      <x:c r="G5326" s="6" t="n">
        <x:v>0</x:v>
      </x:c>
      <x:c r="H5326" s="6" t="n">
        <x:v>0</x:v>
      </x:c>
      <x:c r="I5326" s="6" t="n">
        <x:v>0</x:v>
      </x:c>
      <x:c r="J5326" s="6" t="str">
        <x:v>[1.84, 5]</x:v>
      </x:c>
      <x:c r="K5326" s="7" t="str">
        <x:v>需确认条件及分段</x:v>
      </x:c>
      <x:c r="L5326" s="6" t="str">
        <x:v>https://raw.githubusercontent.com/Mar-7th/StarRailRes/dbe8cdfcfb0bf657b9fe1cf92d5537f118ccb487/index_new/cn/character_skills.json</x:v>
      </x:c>
    </x:row>
    <x:row r="5327" ht="20" customHeight="1">
      <x:c r="A5327" s="6" t="str">
        <x:v>150602_14</x:v>
      </x:c>
      <x:c r="B5327" s="6" t="str">
        <x:v>150602</x:v>
      </x:c>
      <x:c r="C5327" s="6" t="n">
        <x:v>14</x:v>
      </x:c>
      <x:c r="D5327" s="6" t="str">
        <x:v>Shoot属性大爆发</x:v>
      </x:c>
      <x:c r="E5327" s="7" t="str">
        <x:v>获得5个笑点，对敌方全体造成等同于「银狼LV.999」192%攻击力的虚数属性伤害。</x:v>
      </x:c>
      <x:c r="F5327" s="6" t="n">
        <x:v>1.92</x:v>
      </x:c>
      <x:c r="G5327" s="6" t="n">
        <x:v>0</x:v>
      </x:c>
      <x:c r="H5327" s="6" t="n">
        <x:v>0</x:v>
      </x:c>
      <x:c r="I5327" s="6" t="n">
        <x:v>0</x:v>
      </x:c>
      <x:c r="J5327" s="6" t="str">
        <x:v>[1.92, 5]</x:v>
      </x:c>
      <x:c r="K5327" s="7" t="str">
        <x:v>需确认条件及分段</x:v>
      </x:c>
      <x:c r="L5327" s="6" t="str">
        <x:v>https://raw.githubusercontent.com/Mar-7th/StarRailRes/dbe8cdfcfb0bf657b9fe1cf92d5537f118ccb487/index_new/cn/character_skills.json</x:v>
      </x:c>
    </x:row>
    <x:row r="5328" ht="20" customHeight="1">
      <x:c r="A5328" s="6" t="str">
        <x:v>150602_15</x:v>
      </x:c>
      <x:c r="B5328" s="6" t="str">
        <x:v>150602</x:v>
      </x:c>
      <x:c r="C5328" s="6" t="n">
        <x:v>15</x:v>
      </x:c>
      <x:c r="D5328" s="6" t="str">
        <x:v>Shoot属性大爆发</x:v>
      </x:c>
      <x:c r="E5328" s="7" t="str">
        <x:v>获得5个笑点，对敌方全体造成等同于「银狼LV.999」200%攻击力的虚数属性伤害。</x:v>
      </x:c>
      <x:c r="F5328" s="6" t="n">
        <x:v>2</x:v>
      </x:c>
      <x:c r="G5328" s="6" t="n">
        <x:v>0</x:v>
      </x:c>
      <x:c r="H5328" s="6" t="n">
        <x:v>0</x:v>
      </x:c>
      <x:c r="I5328" s="6" t="n">
        <x:v>0</x:v>
      </x:c>
      <x:c r="J5328" s="6" t="str">
        <x:v>[2, 5]</x:v>
      </x:c>
      <x:c r="K5328" s="7" t="str">
        <x:v>需确认条件及分段</x:v>
      </x:c>
      <x:c r="L5328" s="6" t="str">
        <x:v>https://raw.githubusercontent.com/Mar-7th/StarRailRes/dbe8cdfcfb0bf657b9fe1cf92d5537f118ccb487/index_new/cn/character_skills.json</x:v>
      </x:c>
    </x:row>
    <x:row r="5329" ht="113" customHeight="1">
      <x:c r="A5329" s="6" t="str">
        <x:v>150603_1</x:v>
      </x:c>
      <x:c r="B5329" s="6" t="str">
        <x:v>150603</x:v>
      </x:c>
      <x:c r="C5329" s="6" t="n">
        <x:v>1</x:v>
      </x:c>
      <x:c r="D5329" s="6" t="str">
        <x:v>无敌玩家，启动！</x:v>
      </x:c>
      <x:c r="E5329" s="7" t="str">
        <x:v>进入【无敌玩家】状态并且行动提前100%。
【无敌玩家】状态下展开结界。「银狼LV.999」持有【好活当赏】时，结界内我方目标每消耗1个战技点，有概率触发1次「银狼LV.999」的【头号补给盲盒】：造成45%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29" s="6" t="n">
        <x:v>0</x:v>
      </x:c>
      <x:c r="G5329" s="6" t="n">
        <x:v>0</x:v>
      </x:c>
      <x:c r="H5329" s="6" t="n">
        <x:v>0</x:v>
      </x:c>
      <x:c r="I5329" s="6" t="n">
        <x:v>0</x:v>
      </x:c>
      <x:c r="J5329" s="6" t="str">
        <x:v>[60, 0, 0.45, 0.2, 0.2, 3, 2]</x:v>
      </x:c>
      <x:c r="K5329" s="7" t="str">
        <x:v>无首段伤害倍率，请覆盖或设为辅助技能</x:v>
      </x:c>
      <x:c r="L5329" s="6" t="str">
        <x:v>https://raw.githubusercontent.com/Mar-7th/StarRailRes/dbe8cdfcfb0bf657b9fe1cf92d5537f118ccb487/index_new/cn/character_skills.json</x:v>
      </x:c>
    </x:row>
    <x:row r="5330" ht="113" customHeight="1">
      <x:c r="A5330" s="6" t="str">
        <x:v>150603_2</x:v>
      </x:c>
      <x:c r="B5330" s="6" t="str">
        <x:v>150603</x:v>
      </x:c>
      <x:c r="C5330" s="6" t="n">
        <x:v>2</x:v>
      </x:c>
      <x:c r="D5330" s="6" t="str">
        <x:v>无敌玩家，启动！</x:v>
      </x:c>
      <x:c r="E5330" s="7" t="str">
        <x:v>进入【无敌玩家】状态并且行动提前100%。
【无敌玩家】状态下展开结界。「银狼LV.999」持有【好活当赏】时，结界内我方目标每消耗1个战技点，有概率触发1次「银狼LV.999」的【头号补给盲盒】：造成49.5%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30" s="6" t="n">
        <x:v>0</x:v>
      </x:c>
      <x:c r="G5330" s="6" t="n">
        <x:v>0</x:v>
      </x:c>
      <x:c r="H5330" s="6" t="n">
        <x:v>0</x:v>
      </x:c>
      <x:c r="I5330" s="6" t="n">
        <x:v>0</x:v>
      </x:c>
      <x:c r="J5330" s="6" t="str">
        <x:v>[60, 0, 0.495, 0.2, 0.2, 3, 2]</x:v>
      </x:c>
      <x:c r="K5330" s="7" t="str">
        <x:v>无首段伤害倍率，请覆盖或设为辅助技能</x:v>
      </x:c>
      <x:c r="L5330" s="6" t="str">
        <x:v>https://raw.githubusercontent.com/Mar-7th/StarRailRes/dbe8cdfcfb0bf657b9fe1cf92d5537f118ccb487/index_new/cn/character_skills.json</x:v>
      </x:c>
    </x:row>
    <x:row r="5331" ht="113" customHeight="1">
      <x:c r="A5331" s="6" t="str">
        <x:v>150603_3</x:v>
      </x:c>
      <x:c r="B5331" s="6" t="str">
        <x:v>150603</x:v>
      </x:c>
      <x:c r="C5331" s="6" t="n">
        <x:v>3</x:v>
      </x:c>
      <x:c r="D5331" s="6" t="str">
        <x:v>无敌玩家，启动！</x:v>
      </x:c>
      <x:c r="E5331" s="7" t="str">
        <x:v>进入【无敌玩家】状态并且行动提前100%。
【无敌玩家】状态下展开结界。「银狼LV.999」持有【好活当赏】时，结界内我方目标每消耗1个战技点，有概率触发1次「银狼LV.999」的【头号补给盲盒】：造成54%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31" s="6" t="n">
        <x:v>0</x:v>
      </x:c>
      <x:c r="G5331" s="6" t="n">
        <x:v>0</x:v>
      </x:c>
      <x:c r="H5331" s="6" t="n">
        <x:v>0</x:v>
      </x:c>
      <x:c r="I5331" s="6" t="n">
        <x:v>0</x:v>
      </x:c>
      <x:c r="J5331" s="6" t="str">
        <x:v>[60, 0, 0.54, 0.2, 0.2, 3, 2]</x:v>
      </x:c>
      <x:c r="K5331" s="7" t="str">
        <x:v>无首段伤害倍率，请覆盖或设为辅助技能</x:v>
      </x:c>
      <x:c r="L5331" s="6" t="str">
        <x:v>https://raw.githubusercontent.com/Mar-7th/StarRailRes/dbe8cdfcfb0bf657b9fe1cf92d5537f118ccb487/index_new/cn/character_skills.json</x:v>
      </x:c>
    </x:row>
    <x:row r="5332" ht="113" customHeight="1">
      <x:c r="A5332" s="6" t="str">
        <x:v>150603_4</x:v>
      </x:c>
      <x:c r="B5332" s="6" t="str">
        <x:v>150603</x:v>
      </x:c>
      <x:c r="C5332" s="6" t="n">
        <x:v>4</x:v>
      </x:c>
      <x:c r="D5332" s="6" t="str">
        <x:v>无敌玩家，启动！</x:v>
      </x:c>
      <x:c r="E5332" s="7" t="str">
        <x:v>进入【无敌玩家】状态并且行动提前100%。
【无敌玩家】状态下展开结界。「银狼LV.999」持有【好活当赏】时，结界内我方目标每消耗1个战技点，有概率触发1次「银狼LV.999」的【头号补给盲盒】：造成58.5%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32" s="6" t="n">
        <x:v>0</x:v>
      </x:c>
      <x:c r="G5332" s="6" t="n">
        <x:v>0</x:v>
      </x:c>
      <x:c r="H5332" s="6" t="n">
        <x:v>0</x:v>
      </x:c>
      <x:c r="I5332" s="6" t="n">
        <x:v>0</x:v>
      </x:c>
      <x:c r="J5332" s="6" t="str">
        <x:v>[60, 0, 0.585, 0.2, 0.2, 3, 2]</x:v>
      </x:c>
      <x:c r="K5332" s="7" t="str">
        <x:v>无首段伤害倍率，请覆盖或设为辅助技能</x:v>
      </x:c>
      <x:c r="L5332" s="6" t="str">
        <x:v>https://raw.githubusercontent.com/Mar-7th/StarRailRes/dbe8cdfcfb0bf657b9fe1cf92d5537f118ccb487/index_new/cn/character_skills.json</x:v>
      </x:c>
    </x:row>
    <x:row r="5333" ht="113" customHeight="1">
      <x:c r="A5333" s="6" t="str">
        <x:v>150603_5</x:v>
      </x:c>
      <x:c r="B5333" s="6" t="str">
        <x:v>150603</x:v>
      </x:c>
      <x:c r="C5333" s="6" t="n">
        <x:v>5</x:v>
      </x:c>
      <x:c r="D5333" s="6" t="str">
        <x:v>无敌玩家，启动！</x:v>
      </x:c>
      <x:c r="E5333" s="7" t="str">
        <x:v>进入【无敌玩家】状态并且行动提前100%。
【无敌玩家】状态下展开结界。「银狼LV.999」持有【好活当赏】时，结界内我方目标每消耗1个战技点，有概率触发1次「银狼LV.999」的【头号补给盲盒】：造成63%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33" s="6" t="n">
        <x:v>0</x:v>
      </x:c>
      <x:c r="G5333" s="6" t="n">
        <x:v>0</x:v>
      </x:c>
      <x:c r="H5333" s="6" t="n">
        <x:v>0</x:v>
      </x:c>
      <x:c r="I5333" s="6" t="n">
        <x:v>0</x:v>
      </x:c>
      <x:c r="J5333" s="6" t="str">
        <x:v>[60, 0, 0.63, 0.2, 0.2, 3, 2]</x:v>
      </x:c>
      <x:c r="K5333" s="7" t="str">
        <x:v>无首段伤害倍率，请覆盖或设为辅助技能</x:v>
      </x:c>
      <x:c r="L5333" s="6" t="str">
        <x:v>https://raw.githubusercontent.com/Mar-7th/StarRailRes/dbe8cdfcfb0bf657b9fe1cf92d5537f118ccb487/index_new/cn/character_skills.json</x:v>
      </x:c>
    </x:row>
    <x:row r="5334" ht="113" customHeight="1">
      <x:c r="A5334" s="6" t="str">
        <x:v>150603_6</x:v>
      </x:c>
      <x:c r="B5334" s="6" t="str">
        <x:v>150603</x:v>
      </x:c>
      <x:c r="C5334" s="6" t="n">
        <x:v>6</x:v>
      </x:c>
      <x:c r="D5334" s="6" t="str">
        <x:v>无敌玩家，启动！</x:v>
      </x:c>
      <x:c r="E5334" s="7" t="str">
        <x:v>进入【无敌玩家】状态并且行动提前100%。
【无敌玩家】状态下展开结界。「银狼LV.999」持有【好活当赏】时，结界内我方目标每消耗1个战技点，有概率触发1次「银狼LV.999」的【头号补给盲盒】：造成67.5%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34" s="6" t="n">
        <x:v>0</x:v>
      </x:c>
      <x:c r="G5334" s="6" t="n">
        <x:v>0</x:v>
      </x:c>
      <x:c r="H5334" s="6" t="n">
        <x:v>0</x:v>
      </x:c>
      <x:c r="I5334" s="6" t="n">
        <x:v>0</x:v>
      </x:c>
      <x:c r="J5334" s="6" t="str">
        <x:v>[60, 0, 0.675, 0.2, 0.2, 3, 2]</x:v>
      </x:c>
      <x:c r="K5334" s="7" t="str">
        <x:v>无首段伤害倍率，请覆盖或设为辅助技能</x:v>
      </x:c>
      <x:c r="L5334" s="6" t="str">
        <x:v>https://raw.githubusercontent.com/Mar-7th/StarRailRes/dbe8cdfcfb0bf657b9fe1cf92d5537f118ccb487/index_new/cn/character_skills.json</x:v>
      </x:c>
    </x:row>
    <x:row r="5335" ht="113" customHeight="1">
      <x:c r="A5335" s="6" t="str">
        <x:v>150603_7</x:v>
      </x:c>
      <x:c r="B5335" s="6" t="str">
        <x:v>150603</x:v>
      </x:c>
      <x:c r="C5335" s="6" t="n">
        <x:v>7</x:v>
      </x:c>
      <x:c r="D5335" s="6" t="str">
        <x:v>无敌玩家，启动！</x:v>
      </x:c>
      <x:c r="E5335" s="7" t="str">
        <x:v>进入【无敌玩家】状态并且行动提前100%。
【无敌玩家】状态下展开结界。「银狼LV.999」持有【好活当赏】时，结界内我方目标每消耗1个战技点，有概率触发1次「银狼LV.999」的【头号补给盲盒】：造成73.12%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35" s="6" t="n">
        <x:v>0</x:v>
      </x:c>
      <x:c r="G5335" s="6" t="n">
        <x:v>0</x:v>
      </x:c>
      <x:c r="H5335" s="6" t="n">
        <x:v>0</x:v>
      </x:c>
      <x:c r="I5335" s="6" t="n">
        <x:v>0</x:v>
      </x:c>
      <x:c r="J5335" s="6" t="str">
        <x:v>[60, 0, 0.7312, 0.2, 0.2, 3, 2]</x:v>
      </x:c>
      <x:c r="K5335" s="7" t="str">
        <x:v>无首段伤害倍率，请覆盖或设为辅助技能</x:v>
      </x:c>
      <x:c r="L5335" s="6" t="str">
        <x:v>https://raw.githubusercontent.com/Mar-7th/StarRailRes/dbe8cdfcfb0bf657b9fe1cf92d5537f118ccb487/index_new/cn/character_skills.json</x:v>
      </x:c>
    </x:row>
    <x:row r="5336" ht="113" customHeight="1">
      <x:c r="A5336" s="6" t="str">
        <x:v>150603_8</x:v>
      </x:c>
      <x:c r="B5336" s="6" t="str">
        <x:v>150603</x:v>
      </x:c>
      <x:c r="C5336" s="6" t="n">
        <x:v>8</x:v>
      </x:c>
      <x:c r="D5336" s="6" t="str">
        <x:v>无敌玩家，启动！</x:v>
      </x:c>
      <x:c r="E5336" s="7" t="str">
        <x:v>进入【无敌玩家】状态并且行动提前100%。
【无敌玩家】状态下展开结界。「银狼LV.999」持有【好活当赏】时，结界内我方目标每消耗1个战技点，有概率触发1次「银狼LV.999」的【头号补给盲盒】：造成78.75%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36" s="6" t="n">
        <x:v>0</x:v>
      </x:c>
      <x:c r="G5336" s="6" t="n">
        <x:v>0</x:v>
      </x:c>
      <x:c r="H5336" s="6" t="n">
        <x:v>0</x:v>
      </x:c>
      <x:c r="I5336" s="6" t="n">
        <x:v>0</x:v>
      </x:c>
      <x:c r="J5336" s="6" t="str">
        <x:v>[60, 0, 0.7875, 0.2, 0.2, 3, 2]</x:v>
      </x:c>
      <x:c r="K5336" s="7" t="str">
        <x:v>无首段伤害倍率，请覆盖或设为辅助技能</x:v>
      </x:c>
      <x:c r="L5336" s="6" t="str">
        <x:v>https://raw.githubusercontent.com/Mar-7th/StarRailRes/dbe8cdfcfb0bf657b9fe1cf92d5537f118ccb487/index_new/cn/character_skills.json</x:v>
      </x:c>
    </x:row>
    <x:row r="5337" ht="113" customHeight="1">
      <x:c r="A5337" s="6" t="str">
        <x:v>150603_9</x:v>
      </x:c>
      <x:c r="B5337" s="6" t="str">
        <x:v>150603</x:v>
      </x:c>
      <x:c r="C5337" s="6" t="n">
        <x:v>9</x:v>
      </x:c>
      <x:c r="D5337" s="6" t="str">
        <x:v>无敌玩家，启动！</x:v>
      </x:c>
      <x:c r="E5337" s="7" t="str">
        <x:v>进入【无敌玩家】状态并且行动提前100%。
【无敌玩家】状态下展开结界。「银狼LV.999」持有【好活当赏】时，结界内我方目标每消耗1个战技点，有概率触发1次「银狼LV.999」的【头号补给盲盒】：造成84.38%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37" s="6" t="n">
        <x:v>0</x:v>
      </x:c>
      <x:c r="G5337" s="6" t="n">
        <x:v>0</x:v>
      </x:c>
      <x:c r="H5337" s="6" t="n">
        <x:v>0</x:v>
      </x:c>
      <x:c r="I5337" s="6" t="n">
        <x:v>0</x:v>
      </x:c>
      <x:c r="J5337" s="6" t="str">
        <x:v>[60, 0, 0.8438, 0.2, 0.2, 3, 2]</x:v>
      </x:c>
      <x:c r="K5337" s="7" t="str">
        <x:v>无首段伤害倍率，请覆盖或设为辅助技能</x:v>
      </x:c>
      <x:c r="L5337" s="6" t="str">
        <x:v>https://raw.githubusercontent.com/Mar-7th/StarRailRes/dbe8cdfcfb0bf657b9fe1cf92d5537f118ccb487/index_new/cn/character_skills.json</x:v>
      </x:c>
    </x:row>
    <x:row r="5338" ht="113" customHeight="1">
      <x:c r="A5338" s="6" t="str">
        <x:v>150603_10</x:v>
      </x:c>
      <x:c r="B5338" s="6" t="str">
        <x:v>150603</x:v>
      </x:c>
      <x:c r="C5338" s="6" t="n">
        <x:v>10</x:v>
      </x:c>
      <x:c r="D5338" s="6" t="str">
        <x:v>无敌玩家，启动！</x:v>
      </x:c>
      <x:c r="E5338" s="7" t="str">
        <x:v>进入【无敌玩家】状态并且行动提前100%。
【无敌玩家】状态下展开结界。「银狼LV.999」持有【好活当赏】时，结界内我方目标每消耗1个战技点，有概率触发1次「银狼LV.999」的【头号补给盲盒】：造成90%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38" s="6" t="n">
        <x:v>0</x:v>
      </x:c>
      <x:c r="G5338" s="6" t="n">
        <x:v>0</x:v>
      </x:c>
      <x:c r="H5338" s="6" t="n">
        <x:v>0</x:v>
      </x:c>
      <x:c r="I5338" s="6" t="n">
        <x:v>0</x:v>
      </x:c>
      <x:c r="J5338" s="6" t="str">
        <x:v>[60, 0, 0.9, 0.2, 0.2, 3, 2]</x:v>
      </x:c>
      <x:c r="K5338" s="7" t="str">
        <x:v>无首段伤害倍率，请覆盖或设为辅助技能</x:v>
      </x:c>
      <x:c r="L5338" s="6" t="str">
        <x:v>https://raw.githubusercontent.com/Mar-7th/StarRailRes/dbe8cdfcfb0bf657b9fe1cf92d5537f118ccb487/index_new/cn/character_skills.json</x:v>
      </x:c>
    </x:row>
    <x:row r="5339" ht="113" customHeight="1">
      <x:c r="A5339" s="6" t="str">
        <x:v>150603_11</x:v>
      </x:c>
      <x:c r="B5339" s="6" t="str">
        <x:v>150603</x:v>
      </x:c>
      <x:c r="C5339" s="6" t="n">
        <x:v>11</x:v>
      </x:c>
      <x:c r="D5339" s="6" t="str">
        <x:v>无敌玩家，启动！</x:v>
      </x:c>
      <x:c r="E5339" s="7" t="str">
        <x:v>进入【无敌玩家】状态并且行动提前100%。
【无敌玩家】状态下展开结界。「银狼LV.999」持有【好活当赏】时，结界内我方目标每消耗1个战技点，有概率触发1次「银狼LV.999」的【头号补给盲盒】：造成94.5%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39" s="6" t="n">
        <x:v>0</x:v>
      </x:c>
      <x:c r="G5339" s="6" t="n">
        <x:v>0</x:v>
      </x:c>
      <x:c r="H5339" s="6" t="n">
        <x:v>0</x:v>
      </x:c>
      <x:c r="I5339" s="6" t="n">
        <x:v>0</x:v>
      </x:c>
      <x:c r="J5339" s="6" t="str">
        <x:v>[60, 0, 0.945, 0.2, 0.2, 3, 2]</x:v>
      </x:c>
      <x:c r="K5339" s="7" t="str">
        <x:v>无首段伤害倍率，请覆盖或设为辅助技能</x:v>
      </x:c>
      <x:c r="L5339" s="6" t="str">
        <x:v>https://raw.githubusercontent.com/Mar-7th/StarRailRes/dbe8cdfcfb0bf657b9fe1cf92d5537f118ccb487/index_new/cn/character_skills.json</x:v>
      </x:c>
    </x:row>
    <x:row r="5340" ht="113" customHeight="1">
      <x:c r="A5340" s="6" t="str">
        <x:v>150603_12</x:v>
      </x:c>
      <x:c r="B5340" s="6" t="str">
        <x:v>150603</x:v>
      </x:c>
      <x:c r="C5340" s="6" t="n">
        <x:v>12</x:v>
      </x:c>
      <x:c r="D5340" s="6" t="str">
        <x:v>无敌玩家，启动！</x:v>
      </x:c>
      <x:c r="E5340" s="7" t="str">
        <x:v>进入【无敌玩家】状态并且行动提前100%。
【无敌玩家】状态下展开结界。「银狼LV.999」持有【好活当赏】时，结界内我方目标每消耗1个战技点，有概率触发1次「银狼LV.999」的【头号补给盲盒】：造成99%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40" s="6" t="n">
        <x:v>0</x:v>
      </x:c>
      <x:c r="G5340" s="6" t="n">
        <x:v>0</x:v>
      </x:c>
      <x:c r="H5340" s="6" t="n">
        <x:v>0</x:v>
      </x:c>
      <x:c r="I5340" s="6" t="n">
        <x:v>0</x:v>
      </x:c>
      <x:c r="J5340" s="6" t="str">
        <x:v>[60, 0, 0.99, 0.2, 0.2, 3, 2]</x:v>
      </x:c>
      <x:c r="K5340" s="7" t="str">
        <x:v>无首段伤害倍率，请覆盖或设为辅助技能</x:v>
      </x:c>
      <x:c r="L5340" s="6" t="str">
        <x:v>https://raw.githubusercontent.com/Mar-7th/StarRailRes/dbe8cdfcfb0bf657b9fe1cf92d5537f118ccb487/index_new/cn/character_skills.json</x:v>
      </x:c>
    </x:row>
    <x:row r="5341" ht="113" customHeight="1">
      <x:c r="A5341" s="6" t="str">
        <x:v>150603_13</x:v>
      </x:c>
      <x:c r="B5341" s="6" t="str">
        <x:v>150603</x:v>
      </x:c>
      <x:c r="C5341" s="6" t="n">
        <x:v>13</x:v>
      </x:c>
      <x:c r="D5341" s="6" t="str">
        <x:v>无敌玩家，启动！</x:v>
      </x:c>
      <x:c r="E5341" s="7" t="str">
        <x:v>进入【无敌玩家】状态并且行动提前100%。
【无敌玩家】状态下展开结界。「银狼LV.999」持有【好活当赏】时，结界内我方目标每消耗1个战技点，有概率触发1次「银狼LV.999」的【头号补给盲盒】：造成103.5%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41" s="6" t="n">
        <x:v>0</x:v>
      </x:c>
      <x:c r="G5341" s="6" t="n">
        <x:v>0</x:v>
      </x:c>
      <x:c r="H5341" s="6" t="n">
        <x:v>0</x:v>
      </x:c>
      <x:c r="I5341" s="6" t="n">
        <x:v>0</x:v>
      </x:c>
      <x:c r="J5341" s="6" t="str">
        <x:v>[60, 0, 1.035, 0.2, 0.2, 3, 2]</x:v>
      </x:c>
      <x:c r="K5341" s="7" t="str">
        <x:v>无首段伤害倍率，请覆盖或设为辅助技能</x:v>
      </x:c>
      <x:c r="L5341" s="6" t="str">
        <x:v>https://raw.githubusercontent.com/Mar-7th/StarRailRes/dbe8cdfcfb0bf657b9fe1cf92d5537f118ccb487/index_new/cn/character_skills.json</x:v>
      </x:c>
    </x:row>
    <x:row r="5342" ht="113" customHeight="1">
      <x:c r="A5342" s="6" t="str">
        <x:v>150603_14</x:v>
      </x:c>
      <x:c r="B5342" s="6" t="str">
        <x:v>150603</x:v>
      </x:c>
      <x:c r="C5342" s="6" t="n">
        <x:v>14</x:v>
      </x:c>
      <x:c r="D5342" s="6" t="str">
        <x:v>无敌玩家，启动！</x:v>
      </x:c>
      <x:c r="E5342" s="7" t="str">
        <x:v>进入【无敌玩家】状态并且行动提前100%。
【无敌玩家】状态下展开结界。「银狼LV.999」持有【好活当赏】时，结界内我方目标每消耗1个战技点，有概率触发1次「银狼LV.999」的【头号补给盲盒】：造成108%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42" s="6" t="n">
        <x:v>0</x:v>
      </x:c>
      <x:c r="G5342" s="6" t="n">
        <x:v>0</x:v>
      </x:c>
      <x:c r="H5342" s="6" t="n">
        <x:v>0</x:v>
      </x:c>
      <x:c r="I5342" s="6" t="n">
        <x:v>0</x:v>
      </x:c>
      <x:c r="J5342" s="6" t="str">
        <x:v>[60, 0, 1.08, 0.2, 0.2, 3, 2]</x:v>
      </x:c>
      <x:c r="K5342" s="7" t="str">
        <x:v>无首段伤害倍率，请覆盖或设为辅助技能</x:v>
      </x:c>
      <x:c r="L5342" s="6" t="str">
        <x:v>https://raw.githubusercontent.com/Mar-7th/StarRailRes/dbe8cdfcfb0bf657b9fe1cf92d5537f118ccb487/index_new/cn/character_skills.json</x:v>
      </x:c>
    </x:row>
    <x:row r="5343" ht="113" customHeight="1">
      <x:c r="A5343" s="6" t="str">
        <x:v>150603_15</x:v>
      </x:c>
      <x:c r="B5343" s="6" t="str">
        <x:v>150603</x:v>
      </x:c>
      <x:c r="C5343" s="6" t="n">
        <x:v>15</x:v>
      </x:c>
      <x:c r="D5343" s="6" t="str">
        <x:v>无敌玩家，启动！</x:v>
      </x:c>
      <x:c r="E5343" s="7" t="str">
        <x:v>进入【无敌玩家】状态并且行动提前100%。
【无敌玩家】状态下展开结界。「银狼LV.999」持有【好活当赏】时，结界内我方目标每消耗1个战技点，有概率触发1次「银狼LV.999」的【头号补给盲盒】：造成112.5%的虚数属性欢愉伤害，由敌方全体均分，并随机触发1种效果：
【超超超大剑】：对生命值最高的敌方目标额外造成等同于本次总伤害值20%的真实伤害；
【爆爆爆炸蛋】：恢复2个战技点；
【怪怪怪味豆】：获得3个笑点。
触发该效果的初始固定概率为100%，成功触发后下一次触发的固定概率降低至当前概率的20%。若触发前目标被消灭则对新入场的敌方目标触发。</x:v>
      </x:c>
      <x:c r="F5343" s="6" t="n">
        <x:v>0</x:v>
      </x:c>
      <x:c r="G5343" s="6" t="n">
        <x:v>0</x:v>
      </x:c>
      <x:c r="H5343" s="6" t="n">
        <x:v>0</x:v>
      </x:c>
      <x:c r="I5343" s="6" t="n">
        <x:v>0</x:v>
      </x:c>
      <x:c r="J5343" s="6" t="str">
        <x:v>[60, 0, 1.125, 0.2, 0.2, 3, 2]</x:v>
      </x:c>
      <x:c r="K5343" s="7" t="str">
        <x:v>无首段伤害倍率，请覆盖或设为辅助技能</x:v>
      </x:c>
      <x:c r="L5343" s="6" t="str">
        <x:v>https://raw.githubusercontent.com/Mar-7th/StarRailRes/dbe8cdfcfb0bf657b9fe1cf92d5537f118ccb487/index_new/cn/character_skills.json</x:v>
      </x:c>
    </x:row>
    <x:row r="5344" ht="113" customHeight="1">
      <x:c r="A5344" s="6" t="str">
        <x:v>150604_1</x:v>
      </x:c>
      <x:c r="B5344" s="6" t="str">
        <x:v>150604</x:v>
      </x:c>
      <x:c r="C5344" s="6" t="n">
        <x:v>1</x:v>
      </x:c>
      <x:c r="D5344" s="6" t="str">
        <x:v>有我在，把把都是顺风局</x:v>
      </x:c>
      <x:c r="E5344" s="7" t="str">
        <x:v>【隐藏分】达到60点后可激活终结技，达到上限后还可溢出240点。
获得笑点时，「银狼LV.999」获得等量【隐藏分】。每点【隐藏分】使暴击率提高0.2%。暴击率达到100%后，其余每点【隐藏分】改为使暴击伤害提高0.4%。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持有【好活当赏】时，施放普攻、战技对受到攻击的敌方目标造成20%的虚数属性欢愉伤害，强化普攻的技能伤害改为相同倍率的欢愉伤害。</x:v>
      </x:c>
      <x:c r="F5344" s="6" t="n">
        <x:v>0</x:v>
      </x:c>
      <x:c r="G5344" s="6" t="n">
        <x:v>0</x:v>
      </x:c>
      <x:c r="H5344" s="6" t="n">
        <x:v>0</x:v>
      </x:c>
      <x:c r="I5344" s="6" t="n">
        <x:v>0</x:v>
      </x:c>
      <x:c r="J5344" s="6" t="str">
        <x:v>[60, 240, 0.2, 0.002, 3, 0.004]</x:v>
      </x:c>
      <x:c r="K5344" s="7" t="str">
        <x:v>无首段伤害倍率，请覆盖或设为辅助技能</x:v>
      </x:c>
      <x:c r="L5344" s="6" t="str">
        <x:v>https://raw.githubusercontent.com/Mar-7th/StarRailRes/dbe8cdfcfb0bf657b9fe1cf92d5537f118ccb487/index_new/cn/character_skills.json</x:v>
      </x:c>
    </x:row>
    <x:row r="5345" ht="113" customHeight="1">
      <x:c r="A5345" s="6" t="str">
        <x:v>150604_2</x:v>
      </x:c>
      <x:c r="B5345" s="6" t="str">
        <x:v>150604</x:v>
      </x:c>
      <x:c r="C5345" s="6" t="n">
        <x:v>2</x:v>
      </x:c>
      <x:c r="D5345" s="6" t="str">
        <x:v>有我在，把把都是顺风局</x:v>
      </x:c>
      <x:c r="E5345" s="7" t="str">
        <x:v>【隐藏分】达到60点后可激活终结技，达到上限后还可溢出240点。
获得笑点时，「银狼LV.999」获得等量【隐藏分】。每点【隐藏分】使暴击率提高0.22%。暴击率达到100%后，其余每点【隐藏分】改为使暴击伤害提高0.44%。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持有【好活当赏】时，施放普攻、战技对受到攻击的敌方目标造成22%的虚数属性欢愉伤害，强化普攻的技能伤害改为相同倍率的欢愉伤害。</x:v>
      </x:c>
      <x:c r="F5345" s="6" t="n">
        <x:v>0</x:v>
      </x:c>
      <x:c r="G5345" s="6" t="n">
        <x:v>0</x:v>
      </x:c>
      <x:c r="H5345" s="6" t="n">
        <x:v>0</x:v>
      </x:c>
      <x:c r="I5345" s="6" t="n">
        <x:v>0</x:v>
      </x:c>
      <x:c r="J5345" s="6" t="str">
        <x:v>[60, 240, 0.22, 0.0022, 3, 0.0044]</x:v>
      </x:c>
      <x:c r="K5345" s="7" t="str">
        <x:v>无首段伤害倍率，请覆盖或设为辅助技能</x:v>
      </x:c>
      <x:c r="L5345" s="6" t="str">
        <x:v>https://raw.githubusercontent.com/Mar-7th/StarRailRes/dbe8cdfcfb0bf657b9fe1cf92d5537f118ccb487/index_new/cn/character_skills.json</x:v>
      </x:c>
    </x:row>
    <x:row r="5346" ht="113" customHeight="1">
      <x:c r="A5346" s="6" t="str">
        <x:v>150604_3</x:v>
      </x:c>
      <x:c r="B5346" s="6" t="str">
        <x:v>150604</x:v>
      </x:c>
      <x:c r="C5346" s="6" t="n">
        <x:v>3</x:v>
      </x:c>
      <x:c r="D5346" s="6" t="str">
        <x:v>有我在，把把都是顺风局</x:v>
      </x:c>
      <x:c r="E5346" s="7" t="str">
        <x:v>【隐藏分】达到60点后可激活终结技，达到上限后还可溢出240点。
获得笑点时，「银狼LV.999」获得等量【隐藏分】。每点【隐藏分】使暴击率提高0.24%。暴击率达到100%后，其余每点【隐藏分】改为使暴击伤害提高0.48%。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持有【好活当赏】时，施放普攻、战技对受到攻击的敌方目标造成24%的虚数属性欢愉伤害，强化普攻的技能伤害改为相同倍率的欢愉伤害。</x:v>
      </x:c>
      <x:c r="F5346" s="6" t="n">
        <x:v>0</x:v>
      </x:c>
      <x:c r="G5346" s="6" t="n">
        <x:v>0</x:v>
      </x:c>
      <x:c r="H5346" s="6" t="n">
        <x:v>0</x:v>
      </x:c>
      <x:c r="I5346" s="6" t="n">
        <x:v>0</x:v>
      </x:c>
      <x:c r="J5346" s="6" t="str">
        <x:v>[60, 240, 0.24, 0.0024, 3, 0.0048]</x:v>
      </x:c>
      <x:c r="K5346" s="7" t="str">
        <x:v>无首段伤害倍率，请覆盖或设为辅助技能</x:v>
      </x:c>
      <x:c r="L5346" s="6" t="str">
        <x:v>https://raw.githubusercontent.com/Mar-7th/StarRailRes/dbe8cdfcfb0bf657b9fe1cf92d5537f118ccb487/index_new/cn/character_skills.json</x:v>
      </x:c>
    </x:row>
    <x:row r="5347" ht="113" customHeight="1">
      <x:c r="A5347" s="6" t="str">
        <x:v>150604_4</x:v>
      </x:c>
      <x:c r="B5347" s="6" t="str">
        <x:v>150604</x:v>
      </x:c>
      <x:c r="C5347" s="6" t="n">
        <x:v>4</x:v>
      </x:c>
      <x:c r="D5347" s="6" t="str">
        <x:v>有我在，把把都是顺风局</x:v>
      </x:c>
      <x:c r="E5347" s="7" t="str">
        <x:v>【隐藏分】达到60点后可激活终结技，达到上限后还可溢出240点。
获得笑点时，「银狼LV.999」获得等量【隐藏分】。每点【隐藏分】使暴击率提高0.26%。暴击率达到100%后，其余每点【隐藏分】改为使暴击伤害提高0.52%。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持有【好活当赏】时，施放普攻、战技对受到攻击的敌方目标造成26%的虚数属性欢愉伤害，强化普攻的技能伤害改为相同倍率的欢愉伤害。</x:v>
      </x:c>
      <x:c r="F5347" s="6" t="n">
        <x:v>0</x:v>
      </x:c>
      <x:c r="G5347" s="6" t="n">
        <x:v>0</x:v>
      </x:c>
      <x:c r="H5347" s="6" t="n">
        <x:v>0</x:v>
      </x:c>
      <x:c r="I5347" s="6" t="n">
        <x:v>0</x:v>
      </x:c>
      <x:c r="J5347" s="6" t="str">
        <x:v>[60, 240, 0.26, 0.0026, 3, 0.0052]</x:v>
      </x:c>
      <x:c r="K5347" s="7" t="str">
        <x:v>无首段伤害倍率，请覆盖或设为辅助技能</x:v>
      </x:c>
      <x:c r="L5347" s="6" t="str">
        <x:v>https://raw.githubusercontent.com/Mar-7th/StarRailRes/dbe8cdfcfb0bf657b9fe1cf92d5537f118ccb487/index_new/cn/character_skills.json</x:v>
      </x:c>
    </x:row>
    <x:row r="5348" ht="113" customHeight="1">
      <x:c r="A5348" s="6" t="str">
        <x:v>150604_5</x:v>
      </x:c>
      <x:c r="B5348" s="6" t="str">
        <x:v>150604</x:v>
      </x:c>
      <x:c r="C5348" s="6" t="n">
        <x:v>5</x:v>
      </x:c>
      <x:c r="D5348" s="6" t="str">
        <x:v>有我在，把把都是顺风局</x:v>
      </x:c>
      <x:c r="E5348" s="7" t="str">
        <x:v>【隐藏分】达到60点后可激活终结技，达到上限后还可溢出240点。
获得笑点时，「银狼LV.999」获得等量【隐藏分】。每点【隐藏分】使暴击率提高0.28%。暴击率达到100%后，其余每点【隐藏分】改为使暴击伤害提高0.56%。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持有【好活当赏】时，施放普攻、战技对受到攻击的敌方目标造成28%的虚数属性欢愉伤害，强化普攻的技能伤害改为相同倍率的欢愉伤害。</x:v>
      </x:c>
      <x:c r="F5348" s="6" t="n">
        <x:v>0</x:v>
      </x:c>
      <x:c r="G5348" s="6" t="n">
        <x:v>0</x:v>
      </x:c>
      <x:c r="H5348" s="6" t="n">
        <x:v>0</x:v>
      </x:c>
      <x:c r="I5348" s="6" t="n">
        <x:v>0</x:v>
      </x:c>
      <x:c r="J5348" s="6" t="str">
        <x:v>[60, 240, 0.28, 0.0028, 3, 0.0056]</x:v>
      </x:c>
      <x:c r="K5348" s="7" t="str">
        <x:v>无首段伤害倍率，请覆盖或设为辅助技能</x:v>
      </x:c>
      <x:c r="L5348" s="6" t="str">
        <x:v>https://raw.githubusercontent.com/Mar-7th/StarRailRes/dbe8cdfcfb0bf657b9fe1cf92d5537f118ccb487/index_new/cn/character_skills.json</x:v>
      </x:c>
    </x:row>
    <x:row r="5349" ht="113" customHeight="1">
      <x:c r="A5349" s="6" t="str">
        <x:v>150604_6</x:v>
      </x:c>
      <x:c r="B5349" s="6" t="str">
        <x:v>150604</x:v>
      </x:c>
      <x:c r="C5349" s="6" t="n">
        <x:v>6</x:v>
      </x:c>
      <x:c r="D5349" s="6" t="str">
        <x:v>有我在，把把都是顺风局</x:v>
      </x:c>
      <x:c r="E5349" s="7" t="str">
        <x:v>【隐藏分】达到60点后可激活终结技，达到上限后还可溢出240点。
获得笑点时，「银狼LV.999」获得等量【隐藏分】。每点【隐藏分】使暴击率提高0.3%。暴击率达到100%后，其余每点【隐藏分】改为使暴击伤害提高0.6%。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持有【好活当赏】时，施放普攻、战技对受到攻击的敌方目标造成30%的虚数属性欢愉伤害，强化普攻的技能伤害改为相同倍率的欢愉伤害。</x:v>
      </x:c>
      <x:c r="F5349" s="6" t="n">
        <x:v>0</x:v>
      </x:c>
      <x:c r="G5349" s="6" t="n">
        <x:v>0</x:v>
      </x:c>
      <x:c r="H5349" s="6" t="n">
        <x:v>0</x:v>
      </x:c>
      <x:c r="I5349" s="6" t="n">
        <x:v>0</x:v>
      </x:c>
      <x:c r="J5349" s="6" t="str">
        <x:v>[60, 240, 0.3, 0.003, 3, 0.006]</x:v>
      </x:c>
      <x:c r="K5349" s="7" t="str">
        <x:v>无首段伤害倍率，请覆盖或设为辅助技能</x:v>
      </x:c>
      <x:c r="L5349" s="6" t="str">
        <x:v>https://raw.githubusercontent.com/Mar-7th/StarRailRes/dbe8cdfcfb0bf657b9fe1cf92d5537f118ccb487/index_new/cn/character_skills.json</x:v>
      </x:c>
    </x:row>
    <x:row r="5350" ht="113" customHeight="1">
      <x:c r="A5350" s="6" t="str">
        <x:v>150604_7</x:v>
      </x:c>
      <x:c r="B5350" s="6" t="str">
        <x:v>150604</x:v>
      </x:c>
      <x:c r="C5350" s="6" t="n">
        <x:v>7</x:v>
      </x:c>
      <x:c r="D5350" s="6" t="str">
        <x:v>有我在，把把都是顺风局</x:v>
      </x:c>
      <x:c r="E5350" s="7" t="str">
        <x:v>【隐藏分】达到60点后可激活终结技，达到上限后还可溢出240点。
获得笑点时，「银狼LV.999」获得等量【隐藏分】。每点【隐藏分】使暴击率提高0.33%。暴击率达到100%后，其余每点【隐藏分】改为使暴击伤害提高0.65%。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持有【好活当赏】时，施放普攻、战技对受到攻击的敌方目标造成32.5%的虚数属性欢愉伤害，强化普攻的技能伤害改为相同倍率的欢愉伤害。</x:v>
      </x:c>
      <x:c r="F5350" s="6" t="n">
        <x:v>0</x:v>
      </x:c>
      <x:c r="G5350" s="6" t="n">
        <x:v>0</x:v>
      </x:c>
      <x:c r="H5350" s="6" t="n">
        <x:v>0</x:v>
      </x:c>
      <x:c r="I5350" s="6" t="n">
        <x:v>0</x:v>
      </x:c>
      <x:c r="J5350" s="6" t="str">
        <x:v>[60, 240, 0.325, 0.0033, 3, 0.0065]</x:v>
      </x:c>
      <x:c r="K5350" s="7" t="str">
        <x:v>无首段伤害倍率，请覆盖或设为辅助技能</x:v>
      </x:c>
      <x:c r="L5350" s="6" t="str">
        <x:v>https://raw.githubusercontent.com/Mar-7th/StarRailRes/dbe8cdfcfb0bf657b9fe1cf92d5537f118ccb487/index_new/cn/character_skills.json</x:v>
      </x:c>
    </x:row>
    <x:row r="5351" ht="113" customHeight="1">
      <x:c r="A5351" s="6" t="str">
        <x:v>150604_8</x:v>
      </x:c>
      <x:c r="B5351" s="6" t="str">
        <x:v>150604</x:v>
      </x:c>
      <x:c r="C5351" s="6" t="n">
        <x:v>8</x:v>
      </x:c>
      <x:c r="D5351" s="6" t="str">
        <x:v>有我在，把把都是顺风局</x:v>
      </x:c>
      <x:c r="E5351" s="7" t="str">
        <x:v>【隐藏分】达到60点后可激活终结技，达到上限后还可溢出240点。
获得笑点时，「银狼LV.999」获得等量【隐藏分】。每点【隐藏分】使暴击率提高0.35%。暴击率达到100%后，其余每点【隐藏分】改为使暴击伤害提高0.7%。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持有【好活当赏】时，施放普攻、战技对受到攻击的敌方目标造成35%的虚数属性欢愉伤害，强化普攻的技能伤害改为相同倍率的欢愉伤害。</x:v>
      </x:c>
      <x:c r="F5351" s="6" t="n">
        <x:v>0</x:v>
      </x:c>
      <x:c r="G5351" s="6" t="n">
        <x:v>0</x:v>
      </x:c>
      <x:c r="H5351" s="6" t="n">
        <x:v>0</x:v>
      </x:c>
      <x:c r="I5351" s="6" t="n">
        <x:v>0</x:v>
      </x:c>
      <x:c r="J5351" s="6" t="str">
        <x:v>[60, 240, 0.35, 0.0035, 3, 0.007]</x:v>
      </x:c>
      <x:c r="K5351" s="7" t="str">
        <x:v>无首段伤害倍率，请覆盖或设为辅助技能</x:v>
      </x:c>
      <x:c r="L5351" s="6" t="str">
        <x:v>https://raw.githubusercontent.com/Mar-7th/StarRailRes/dbe8cdfcfb0bf657b9fe1cf92d5537f118ccb487/index_new/cn/character_skills.json</x:v>
      </x:c>
    </x:row>
    <x:row r="5352" ht="113" customHeight="1">
      <x:c r="A5352" s="6" t="str">
        <x:v>150604_9</x:v>
      </x:c>
      <x:c r="B5352" s="6" t="str">
        <x:v>150604</x:v>
      </x:c>
      <x:c r="C5352" s="6" t="n">
        <x:v>9</x:v>
      </x:c>
      <x:c r="D5352" s="6" t="str">
        <x:v>有我在，把把都是顺风局</x:v>
      </x:c>
      <x:c r="E5352" s="7" t="str">
        <x:v>【隐藏分】达到60点后可激活终结技，达到上限后还可溢出240点。
获得笑点时，「银狼LV.999」获得等量【隐藏分】。每点【隐藏分】使暴击率提高0.38%。暴击率达到100%后，其余每点【隐藏分】改为使暴击伤害提高0.75%。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持有【好活当赏】时，施放普攻、战技对受到攻击的敌方目标造成37.5%的虚数属性欢愉伤害，强化普攻的技能伤害改为相同倍率的欢愉伤害。</x:v>
      </x:c>
      <x:c r="F5352" s="6" t="n">
        <x:v>0</x:v>
      </x:c>
      <x:c r="G5352" s="6" t="n">
        <x:v>0</x:v>
      </x:c>
      <x:c r="H5352" s="6" t="n">
        <x:v>0</x:v>
      </x:c>
      <x:c r="I5352" s="6" t="n">
        <x:v>0</x:v>
      </x:c>
      <x:c r="J5352" s="6" t="str">
        <x:v>[60, 240, 0.375, 0.0038, 3, 0.0075]</x:v>
      </x:c>
      <x:c r="K5352" s="7" t="str">
        <x:v>无首段伤害倍率，请覆盖或设为辅助技能</x:v>
      </x:c>
      <x:c r="L5352" s="6" t="str">
        <x:v>https://raw.githubusercontent.com/Mar-7th/StarRailRes/dbe8cdfcfb0bf657b9fe1cf92d5537f118ccb487/index_new/cn/character_skills.json</x:v>
      </x:c>
    </x:row>
    <x:row r="5353" ht="113" customHeight="1">
      <x:c r="A5353" s="6" t="str">
        <x:v>150604_10</x:v>
      </x:c>
      <x:c r="B5353" s="6" t="str">
        <x:v>150604</x:v>
      </x:c>
      <x:c r="C5353" s="6" t="n">
        <x:v>10</x:v>
      </x:c>
      <x:c r="D5353" s="6" t="str">
        <x:v>有我在，把把都是顺风局</x:v>
      </x:c>
      <x:c r="E5353" s="7" t="str">
        <x:v>【隐藏分】达到60点后可激活终结技，达到上限后还可溢出240点。
获得笑点时，「银狼LV.999」获得等量【隐藏分】。每点【隐藏分】使暴击率提高0.4%。暴击率达到100%后，其余每点【隐藏分】改为使暴击伤害提高0.8%。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持有【好活当赏】时，施放普攻、战技对受到攻击的敌方目标造成40%的虚数属性欢愉伤害，强化普攻的技能伤害改为相同倍率的欢愉伤害。</x:v>
      </x:c>
      <x:c r="F5353" s="6" t="n">
        <x:v>0</x:v>
      </x:c>
      <x:c r="G5353" s="6" t="n">
        <x:v>0</x:v>
      </x:c>
      <x:c r="H5353" s="6" t="n">
        <x:v>0</x:v>
      </x:c>
      <x:c r="I5353" s="6" t="n">
        <x:v>0</x:v>
      </x:c>
      <x:c r="J5353" s="6" t="str">
        <x:v>[60, 240, 0.4, 0.004, 3, 0.008]</x:v>
      </x:c>
      <x:c r="K5353" s="7" t="str">
        <x:v>无首段伤害倍率，请覆盖或设为辅助技能</x:v>
      </x:c>
      <x:c r="L5353" s="6" t="str">
        <x:v>https://raw.githubusercontent.com/Mar-7th/StarRailRes/dbe8cdfcfb0bf657b9fe1cf92d5537f118ccb487/index_new/cn/character_skills.json</x:v>
      </x:c>
    </x:row>
    <x:row r="5354" ht="113" customHeight="1">
      <x:c r="A5354" s="6" t="str">
        <x:v>150604_11</x:v>
      </x:c>
      <x:c r="B5354" s="6" t="str">
        <x:v>150604</x:v>
      </x:c>
      <x:c r="C5354" s="6" t="n">
        <x:v>11</x:v>
      </x:c>
      <x:c r="D5354" s="6" t="str">
        <x:v>有我在，把把都是顺风局</x:v>
      </x:c>
      <x:c r="E5354" s="7" t="str">
        <x:v>【隐藏分】达到60点后可激活终结技，达到上限后还可溢出240点。
获得笑点时，「银狼LV.999」获得等量【隐藏分】。每点【隐藏分】使暴击率提高0.42%。暴击率达到100%后，其余每点【隐藏分】改为使暴击伤害提高0.84%。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持有【好活当赏】时，施放普攻、战技对受到攻击的敌方目标造成42%的虚数属性欢愉伤害，强化普攻的技能伤害改为相同倍率的欢愉伤害。</x:v>
      </x:c>
      <x:c r="F5354" s="6" t="n">
        <x:v>0</x:v>
      </x:c>
      <x:c r="G5354" s="6" t="n">
        <x:v>0</x:v>
      </x:c>
      <x:c r="H5354" s="6" t="n">
        <x:v>0</x:v>
      </x:c>
      <x:c r="I5354" s="6" t="n">
        <x:v>0</x:v>
      </x:c>
      <x:c r="J5354" s="6" t="str">
        <x:v>[60, 240, 0.42, 0.0042, 3, 0.0084]</x:v>
      </x:c>
      <x:c r="K5354" s="7" t="str">
        <x:v>无首段伤害倍率，请覆盖或设为辅助技能</x:v>
      </x:c>
      <x:c r="L5354" s="6" t="str">
        <x:v>https://raw.githubusercontent.com/Mar-7th/StarRailRes/dbe8cdfcfb0bf657b9fe1cf92d5537f118ccb487/index_new/cn/character_skills.json</x:v>
      </x:c>
    </x:row>
    <x:row r="5355" ht="113" customHeight="1">
      <x:c r="A5355" s="6" t="str">
        <x:v>150604_12</x:v>
      </x:c>
      <x:c r="B5355" s="6" t="str">
        <x:v>150604</x:v>
      </x:c>
      <x:c r="C5355" s="6" t="n">
        <x:v>12</x:v>
      </x:c>
      <x:c r="D5355" s="6" t="str">
        <x:v>有我在，把把都是顺风局</x:v>
      </x:c>
      <x:c r="E5355" s="7" t="str">
        <x:v>【隐藏分】达到60点后可激活终结技，达到上限后还可溢出240点。
获得笑点时，「银狼LV.999」获得等量【隐藏分】。每点【隐藏分】使暴击率提高0.44%。暴击率达到100%后，其余每点【隐藏分】改为使暴击伤害提高0.88%。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持有【好活当赏】时，施放普攻、战技对受到攻击的敌方目标造成44%的虚数属性欢愉伤害，强化普攻的技能伤害改为相同倍率的欢愉伤害。</x:v>
      </x:c>
      <x:c r="F5355" s="6" t="n">
        <x:v>0</x:v>
      </x:c>
      <x:c r="G5355" s="6" t="n">
        <x:v>0</x:v>
      </x:c>
      <x:c r="H5355" s="6" t="n">
        <x:v>0</x:v>
      </x:c>
      <x:c r="I5355" s="6" t="n">
        <x:v>0</x:v>
      </x:c>
      <x:c r="J5355" s="6" t="str">
        <x:v>[60, 240, 0.44, 0.0044, 3, 0.0088]</x:v>
      </x:c>
      <x:c r="K5355" s="7" t="str">
        <x:v>无首段伤害倍率，请覆盖或设为辅助技能</x:v>
      </x:c>
      <x:c r="L5355" s="6" t="str">
        <x:v>https://raw.githubusercontent.com/Mar-7th/StarRailRes/dbe8cdfcfb0bf657b9fe1cf92d5537f118ccb487/index_new/cn/character_skills.json</x:v>
      </x:c>
    </x:row>
    <x:row r="5356" ht="113" customHeight="1">
      <x:c r="A5356" s="6" t="str">
        <x:v>150604_13</x:v>
      </x:c>
      <x:c r="B5356" s="6" t="str">
        <x:v>150604</x:v>
      </x:c>
      <x:c r="C5356" s="6" t="n">
        <x:v>13</x:v>
      </x:c>
      <x:c r="D5356" s="6" t="str">
        <x:v>有我在，把把都是顺风局</x:v>
      </x:c>
      <x:c r="E5356" s="7" t="str">
        <x:v>【隐藏分】达到60点后可激活终结技，达到上限后还可溢出240点。
获得笑点时，「银狼LV.999」获得等量【隐藏分】。每点【隐藏分】使暴击率提高0.46%。暴击率达到100%后，其余每点【隐藏分】改为使暴击伤害提高0.92%。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持有【好活当赏】时，施放普攻、战技对受到攻击的敌方目标造成46%的虚数属性欢愉伤害，强化普攻的技能伤害改为相同倍率的欢愉伤害。</x:v>
      </x:c>
      <x:c r="F5356" s="6" t="n">
        <x:v>0</x:v>
      </x:c>
      <x:c r="G5356" s="6" t="n">
        <x:v>0</x:v>
      </x:c>
      <x:c r="H5356" s="6" t="n">
        <x:v>0</x:v>
      </x:c>
      <x:c r="I5356" s="6" t="n">
        <x:v>0</x:v>
      </x:c>
      <x:c r="J5356" s="6" t="str">
        <x:v>[60, 240, 0.46, 0.0046, 3, 0.0092]</x:v>
      </x:c>
      <x:c r="K5356" s="7" t="str">
        <x:v>无首段伤害倍率，请覆盖或设为辅助技能</x:v>
      </x:c>
      <x:c r="L5356" s="6" t="str">
        <x:v>https://raw.githubusercontent.com/Mar-7th/StarRailRes/dbe8cdfcfb0bf657b9fe1cf92d5537f118ccb487/index_new/cn/character_skills.json</x:v>
      </x:c>
    </x:row>
    <x:row r="5357" ht="113" customHeight="1">
      <x:c r="A5357" s="6" t="str">
        <x:v>150604_14</x:v>
      </x:c>
      <x:c r="B5357" s="6" t="str">
        <x:v>150604</x:v>
      </x:c>
      <x:c r="C5357" s="6" t="n">
        <x:v>14</x:v>
      </x:c>
      <x:c r="D5357" s="6" t="str">
        <x:v>有我在，把把都是顺风局</x:v>
      </x:c>
      <x:c r="E5357" s="7" t="str">
        <x:v>【隐藏分】达到60点后可激活终结技，达到上限后还可溢出240点。
获得笑点时，「银狼LV.999」获得等量【隐藏分】。每点【隐藏分】使暴击率提高0.48%。暴击率达到100%后，其余每点【隐藏分】改为使暴击伤害提高0.96%。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持有【好活当赏】时，施放普攻、战技对受到攻击的敌方目标造成48%的虚数属性欢愉伤害，强化普攻的技能伤害改为相同倍率的欢愉伤害。</x:v>
      </x:c>
      <x:c r="F5357" s="6" t="n">
        <x:v>0</x:v>
      </x:c>
      <x:c r="G5357" s="6" t="n">
        <x:v>0</x:v>
      </x:c>
      <x:c r="H5357" s="6" t="n">
        <x:v>0</x:v>
      </x:c>
      <x:c r="I5357" s="6" t="n">
        <x:v>0</x:v>
      </x:c>
      <x:c r="J5357" s="6" t="str">
        <x:v>[60, 240, 0.48, 0.0048, 3, 0.0096]</x:v>
      </x:c>
      <x:c r="K5357" s="7" t="str">
        <x:v>无首段伤害倍率，请覆盖或设为辅助技能</x:v>
      </x:c>
      <x:c r="L5357" s="6" t="str">
        <x:v>https://raw.githubusercontent.com/Mar-7th/StarRailRes/dbe8cdfcfb0bf657b9fe1cf92d5537f118ccb487/index_new/cn/character_skills.json</x:v>
      </x:c>
    </x:row>
    <x:row r="5358" ht="113" customHeight="1">
      <x:c r="A5358" s="6" t="str">
        <x:v>150604_15</x:v>
      </x:c>
      <x:c r="B5358" s="6" t="str">
        <x:v>150604</x:v>
      </x:c>
      <x:c r="C5358" s="6" t="n">
        <x:v>15</x:v>
      </x:c>
      <x:c r="D5358" s="6" t="str">
        <x:v>有我在，把把都是顺风局</x:v>
      </x:c>
      <x:c r="E5358" s="7" t="str">
        <x:v>【隐藏分】达到60点后可激活终结技，达到上限后还可溢出240点。
获得笑点时，「银狼LV.999」获得等量【隐藏分】。每点【隐藏分】使暴击率提高0.5%。暴击率达到100%后，其余每点【隐藏分】改为使暴击伤害提高1%。
【无敌玩家】状态下，「银狼LV.999」免疫控制类负面状态，无法施放终结技，拥有强化普攻和强化欢愉技，完整施放3次强化普攻后退出【无敌玩家】状态。退出【无敌玩家】状态时【隐藏分】会被清空。
持有【好活当赏】时，施放普攻、战技对受到攻击的敌方目标造成50%的虚数属性欢愉伤害，强化普攻的技能伤害改为相同倍率的欢愉伤害。</x:v>
      </x:c>
      <x:c r="F5358" s="6" t="n">
        <x:v>0</x:v>
      </x:c>
      <x:c r="G5358" s="6" t="n">
        <x:v>0</x:v>
      </x:c>
      <x:c r="H5358" s="6" t="n">
        <x:v>0</x:v>
      </x:c>
      <x:c r="I5358" s="6" t="n">
        <x:v>0</x:v>
      </x:c>
      <x:c r="J5358" s="6" t="str">
        <x:v>[60, 240, 0.5, 0.005, 3, 0.01]</x:v>
      </x:c>
      <x:c r="K5358" s="7" t="str">
        <x:v>无首段伤害倍率，请覆盖或设为辅助技能</x:v>
      </x:c>
      <x:c r="L5358" s="6" t="str">
        <x:v>https://raw.githubusercontent.com/Mar-7th/StarRailRes/dbe8cdfcfb0bf657b9fe1cf92d5537f118ccb487/index_new/cn/character_skills.json</x:v>
      </x:c>
    </x:row>
    <x:row r="5359" ht="20" customHeight="1">
      <x:c r="A5359" s="6" t="str">
        <x:v>150606_1</x:v>
      </x:c>
      <x:c r="B5359" s="6" t="str">
        <x:v>150606</x:v>
      </x:c>
      <x:c r="C5359" s="6" t="n">
        <x:v>1</x:v>
      </x:c>
      <x:c r="D5359" s="6" t="str">
        <x:v>攻击</x:v>
      </x:c>
      <x:c r="E5359" s="7" t="str">
        <x:v>攻击敌人，进入战斗后削弱敌方目标对应属性韧性。</x:v>
      </x:c>
      <x:c r="F5359" s="6" t="n">
        <x:v>0</x:v>
      </x:c>
      <x:c r="G5359" s="6" t="n">
        <x:v>0</x:v>
      </x:c>
      <x:c r="H5359" s="6" t="n">
        <x:v>0</x:v>
      </x:c>
      <x:c r="I5359" s="6" t="n">
        <x:v>0</x:v>
      </x:c>
      <x:c r="J5359" s="6" t="str">
        <x:v>[]</x:v>
      </x:c>
      <x:c r="K5359" s="7" t="str">
        <x:v>缺少结构化参数，必须覆盖</x:v>
      </x:c>
      <x:c r="L5359" s="6" t="str">
        <x:v>https://raw.githubusercontent.com/Mar-7th/StarRailRes/dbe8cdfcfb0bf657b9fe1cf92d5537f118ccb487/index_new/cn/character_skills.json</x:v>
      </x:c>
    </x:row>
    <x:row r="5360" ht="83" customHeight="1">
      <x:c r="A5360" s="6" t="str">
        <x:v>150607_1</x:v>
      </x:c>
      <x:c r="B5360" s="6" t="str">
        <x:v>150607</x:v>
      </x:c>
      <x:c r="C5360" s="6" t="n">
        <x:v>1</x:v>
      </x:c>
      <x:c r="D5360" s="6" t="str">
        <x:v>朋友，这才是T0级秘技</x:v>
      </x:c>
      <x:c r="E5360" s="7" t="str">
        <x:v>召唤【怪怪怪味豆】，再次使用则解除召唤。使用秘技不消耗秘技点，秘技点为0时解除召唤且无法使用秘技。
【怪怪怪味豆】会使一定范围内的普通敌人陷入恐惧状态，同时自动搜寻并攻击普通敌人，消耗1个秘技点立即将其消灭，不会进入战斗。
【怪怪怪味豆】在场时，进入战斗后每个波次开始时触发1次【怪怪怪味豆】对应的【头号补给盲盒】，本次造成的欢愉伤害固定计入99点【好活当赏】。</x:v>
      </x:c>
      <x:c r="F5360" s="6" t="n">
        <x:v>0</x:v>
      </x:c>
      <x:c r="G5360" s="6" t="n">
        <x:v>0</x:v>
      </x:c>
      <x:c r="H5360" s="6" t="n">
        <x:v>0</x:v>
      </x:c>
      <x:c r="I5360" s="6" t="n">
        <x:v>0</x:v>
      </x:c>
      <x:c r="J5360" s="6" t="str">
        <x:v>[99]</x:v>
      </x:c>
      <x:c r="K5360" s="7" t="str">
        <x:v>无首段伤害倍率，请覆盖或设为辅助技能</x:v>
      </x:c>
      <x:c r="L5360" s="6" t="str">
        <x:v>https://raw.githubusercontent.com/Mar-7th/StarRailRes/dbe8cdfcfb0bf657b9fe1cf92d5537f118ccb487/index_new/cn/character_skills.json</x:v>
      </x:c>
    </x:row>
    <x:row r="5361" ht="113" customHeight="1">
      <x:c r="A5361" s="6" t="str">
        <x:v>150608_1</x:v>
      </x:c>
      <x:c r="B5361" s="6" t="str">
        <x:v>150608</x:v>
      </x:c>
      <x:c r="C5361" s="6" t="n">
        <x:v>1</x:v>
      </x:c>
      <x:c r="D5361" s="6" t="str">
        <x:v>奖励关：「狼尊时刻」</x:v>
      </x:c>
      <x:c r="E5361" s="7" t="str">
        <x:v>造成总计等同于「银狼LV.999」120%攻击力的虚数属性伤害，均分为100段伤害弹射至敌方随机单体。每弹射一定段数，暂停弹射并触发1次【头号补给盲盒】，总计可触发3次。
若对场上所有敌方造成了致命伤害则结束本次技能，当存在可攻击的敌方目标后获得1个额外回合并基于剩余弹射段数和【头号补给盲盒】次数再次施放。每回合首次触发该效果时，使自身所有增益效果延长1回合。
上述伤害全部结算后发动最后一击，造成等同于「银狼LV.999」50%攻击力的虚数属性伤害，由敌方全体均分。
强化普攻无法恢复战技点。每拥有60点【隐藏分】，强化普攻期间造成的伤害提高原伤害的15%，最多叠加2层。</x:v>
      </x:c>
      <x:c r="F5361" s="6" t="n">
        <x:v>1.2</x:v>
      </x:c>
      <x:c r="G5361" s="6" t="n">
        <x:v>0</x:v>
      </x:c>
      <x:c r="H5361" s="6" t="n">
        <x:v>0</x:v>
      </x:c>
      <x:c r="I5361" s="6" t="n">
        <x:v>0</x:v>
      </x:c>
      <x:c r="J5361" s="6" t="str">
        <x:v>[1.2, 0, 100, 0.5, 3, 60, 2, 0.15]</x:v>
      </x:c>
      <x:c r="K5361" s="7" t="str">
        <x:v>需确认条件及分段</x:v>
      </x:c>
      <x:c r="L5361" s="6" t="str">
        <x:v>https://raw.githubusercontent.com/Mar-7th/StarRailRes/dbe8cdfcfb0bf657b9fe1cf92d5537f118ccb487/index_new/cn/character_skills.json</x:v>
      </x:c>
    </x:row>
    <x:row r="5362" ht="113" customHeight="1">
      <x:c r="A5362" s="6" t="str">
        <x:v>150608_2</x:v>
      </x:c>
      <x:c r="B5362" s="6" t="str">
        <x:v>150608</x:v>
      </x:c>
      <x:c r="C5362" s="6" t="n">
        <x:v>2</x:v>
      </x:c>
      <x:c r="D5362" s="6" t="str">
        <x:v>奖励关：「狼尊时刻」</x:v>
      </x:c>
      <x:c r="E5362" s="7" t="str">
        <x:v>造成总计等同于「银狼LV.999」144%攻击力的虚数属性伤害，均分为100段伤害弹射至敌方随机单体。每弹射一定段数，暂停弹射并触发1次【头号补给盲盒】，总计可触发3次。
若对场上所有敌方造成了致命伤害则结束本次技能，当存在可攻击的敌方目标后获得1个额外回合并基于剩余弹射段数和【头号补给盲盒】次数再次施放。每回合首次触发该效果时，使自身所有增益效果延长1回合。
上述伤害全部结算后发动最后一击，造成等同于「银狼LV.999」60%攻击力的虚数属性伤害，由敌方全体均分。
强化普攻无法恢复战技点。每拥有60点【隐藏分】，强化普攻期间造成的伤害提高原伤害的15%，最多叠加2层。</x:v>
      </x:c>
      <x:c r="F5362" s="6" t="n">
        <x:v>1.44</x:v>
      </x:c>
      <x:c r="G5362" s="6" t="n">
        <x:v>0</x:v>
      </x:c>
      <x:c r="H5362" s="6" t="n">
        <x:v>0</x:v>
      </x:c>
      <x:c r="I5362" s="6" t="n">
        <x:v>0</x:v>
      </x:c>
      <x:c r="J5362" s="6" t="str">
        <x:v>[1.44, 0, 100, 0.6, 3, 60, 2, 0.15]</x:v>
      </x:c>
      <x:c r="K5362" s="7" t="str">
        <x:v>需确认条件及分段</x:v>
      </x:c>
      <x:c r="L5362" s="6" t="str">
        <x:v>https://raw.githubusercontent.com/Mar-7th/StarRailRes/dbe8cdfcfb0bf657b9fe1cf92d5537f118ccb487/index_new/cn/character_skills.json</x:v>
      </x:c>
    </x:row>
    <x:row r="5363" ht="113" customHeight="1">
      <x:c r="A5363" s="6" t="str">
        <x:v>150608_3</x:v>
      </x:c>
      <x:c r="B5363" s="6" t="str">
        <x:v>150608</x:v>
      </x:c>
      <x:c r="C5363" s="6" t="n">
        <x:v>3</x:v>
      </x:c>
      <x:c r="D5363" s="6" t="str">
        <x:v>奖励关：「狼尊时刻」</x:v>
      </x:c>
      <x:c r="E5363" s="7" t="str">
        <x:v>造成总计等同于「银狼LV.999」168%攻击力的虚数属性伤害，均分为100段伤害弹射至敌方随机单体。每弹射一定段数，暂停弹射并触发1次【头号补给盲盒】，总计可触发3次。
若对场上所有敌方造成了致命伤害则结束本次技能，当存在可攻击的敌方目标后获得1个额外回合并基于剩余弹射段数和【头号补给盲盒】次数再次施放。每回合首次触发该效果时，使自身所有增益效果延长1回合。
上述伤害全部结算后发动最后一击，造成等同于「银狼LV.999」70%攻击力的虚数属性伤害，由敌方全体均分。
强化普攻无法恢复战技点。每拥有60点【隐藏分】，强化普攻期间造成的伤害提高原伤害的15%，最多叠加2层。</x:v>
      </x:c>
      <x:c r="F5363" s="6" t="n">
        <x:v>1.68</x:v>
      </x:c>
      <x:c r="G5363" s="6" t="n">
        <x:v>0</x:v>
      </x:c>
      <x:c r="H5363" s="6" t="n">
        <x:v>0</x:v>
      </x:c>
      <x:c r="I5363" s="6" t="n">
        <x:v>0</x:v>
      </x:c>
      <x:c r="J5363" s="6" t="str">
        <x:v>[1.68, 0, 100, 0.7, 3, 60, 2, 0.15]</x:v>
      </x:c>
      <x:c r="K5363" s="7" t="str">
        <x:v>需确认条件及分段</x:v>
      </x:c>
      <x:c r="L5363" s="6" t="str">
        <x:v>https://raw.githubusercontent.com/Mar-7th/StarRailRes/dbe8cdfcfb0bf657b9fe1cf92d5537f118ccb487/index_new/cn/character_skills.json</x:v>
      </x:c>
    </x:row>
    <x:row r="5364" ht="113" customHeight="1">
      <x:c r="A5364" s="6" t="str">
        <x:v>150608_4</x:v>
      </x:c>
      <x:c r="B5364" s="6" t="str">
        <x:v>150608</x:v>
      </x:c>
      <x:c r="C5364" s="6" t="n">
        <x:v>4</x:v>
      </x:c>
      <x:c r="D5364" s="6" t="str">
        <x:v>奖励关：「狼尊时刻」</x:v>
      </x:c>
      <x:c r="E5364" s="7" t="str">
        <x:v>造成总计等同于「银狼LV.999」192%攻击力的虚数属性伤害，均分为100段伤害弹射至敌方随机单体。每弹射一定段数，暂停弹射并触发1次【头号补给盲盒】，总计可触发3次。
若对场上所有敌方造成了致命伤害则结束本次技能，当存在可攻击的敌方目标后获得1个额外回合并基于剩余弹射段数和【头号补给盲盒】次数再次施放。每回合首次触发该效果时，使自身所有增益效果延长1回合。
上述伤害全部结算后发动最后一击，造成等同于「银狼LV.999」80%攻击力的虚数属性伤害，由敌方全体均分。
强化普攻无法恢复战技点。每拥有60点【隐藏分】，强化普攻期间造成的伤害提高原伤害的15%，最多叠加2层。</x:v>
      </x:c>
      <x:c r="F5364" s="6" t="n">
        <x:v>1.92</x:v>
      </x:c>
      <x:c r="G5364" s="6" t="n">
        <x:v>0</x:v>
      </x:c>
      <x:c r="H5364" s="6" t="n">
        <x:v>0</x:v>
      </x:c>
      <x:c r="I5364" s="6" t="n">
        <x:v>0</x:v>
      </x:c>
      <x:c r="J5364" s="6" t="str">
        <x:v>[1.92, 0, 100, 0.8, 3, 60, 2, 0.15]</x:v>
      </x:c>
      <x:c r="K5364" s="7" t="str">
        <x:v>需确认条件及分段</x:v>
      </x:c>
      <x:c r="L5364" s="6" t="str">
        <x:v>https://raw.githubusercontent.com/Mar-7th/StarRailRes/dbe8cdfcfb0bf657b9fe1cf92d5537f118ccb487/index_new/cn/character_skills.json</x:v>
      </x:c>
    </x:row>
    <x:row r="5365" ht="113" customHeight="1">
      <x:c r="A5365" s="6" t="str">
        <x:v>150608_5</x:v>
      </x:c>
      <x:c r="B5365" s="6" t="str">
        <x:v>150608</x:v>
      </x:c>
      <x:c r="C5365" s="6" t="n">
        <x:v>5</x:v>
      </x:c>
      <x:c r="D5365" s="6" t="str">
        <x:v>奖励关：「狼尊时刻」</x:v>
      </x:c>
      <x:c r="E5365" s="7" t="str">
        <x:v>造成总计等同于「银狼LV.999」216%攻击力的虚数属性伤害，均分为100段伤害弹射至敌方随机单体。每弹射一定段数，暂停弹射并触发1次【头号补给盲盒】，总计可触发3次。
若对场上所有敌方造成了致命伤害则结束本次技能，当存在可攻击的敌方目标后获得1个额外回合并基于剩余弹射段数和【头号补给盲盒】次数再次施放。每回合首次触发该效果时，使自身所有增益效果延长1回合。
上述伤害全部结算后发动最后一击，造成等同于「银狼LV.999」90%攻击力的虚数属性伤害，由敌方全体均分。
强化普攻无法恢复战技点。每拥有60点【隐藏分】，强化普攻期间造成的伤害提高原伤害的15%，最多叠加2层。</x:v>
      </x:c>
      <x:c r="F5365" s="6" t="n">
        <x:v>2.16</x:v>
      </x:c>
      <x:c r="G5365" s="6" t="n">
        <x:v>0</x:v>
      </x:c>
      <x:c r="H5365" s="6" t="n">
        <x:v>0</x:v>
      </x:c>
      <x:c r="I5365" s="6" t="n">
        <x:v>0</x:v>
      </x:c>
      <x:c r="J5365" s="6" t="str">
        <x:v>[2.16, 0, 100, 0.9, 3, 60, 2, 0.15]</x:v>
      </x:c>
      <x:c r="K5365" s="7" t="str">
        <x:v>需确认条件及分段</x:v>
      </x:c>
      <x:c r="L5365" s="6" t="str">
        <x:v>https://raw.githubusercontent.com/Mar-7th/StarRailRes/dbe8cdfcfb0bf657b9fe1cf92d5537f118ccb487/index_new/cn/character_skills.json</x:v>
      </x:c>
    </x:row>
    <x:row r="5366" ht="113" customHeight="1">
      <x:c r="A5366" s="6" t="str">
        <x:v>150608_6</x:v>
      </x:c>
      <x:c r="B5366" s="6" t="str">
        <x:v>150608</x:v>
      </x:c>
      <x:c r="C5366" s="6" t="n">
        <x:v>6</x:v>
      </x:c>
      <x:c r="D5366" s="6" t="str">
        <x:v>奖励关：「狼尊时刻」</x:v>
      </x:c>
      <x:c r="E5366" s="7" t="str">
        <x:v>造成总计等同于「银狼LV.999」240%攻击力的虚数属性伤害，均分为100段伤害弹射至敌方随机单体。每弹射一定段数，暂停弹射并触发1次【头号补给盲盒】，总计可触发3次。
若对场上所有敌方造成了致命伤害则结束本次技能，当存在可攻击的敌方目标后获得1个额外回合并基于剩余弹射段数和【头号补给盲盒】次数再次施放。每回合首次触发该效果时，使自身所有增益效果延长1回合。
上述伤害全部结算后发动最后一击，造成等同于「银狼LV.999」100%攻击力的虚数属性伤害，由敌方全体均分。
强化普攻无法恢复战技点。每拥有60点【隐藏分】，强化普攻期间造成的伤害提高原伤害的15%，最多叠加2层。</x:v>
      </x:c>
      <x:c r="F5366" s="6" t="n">
        <x:v>2.4</x:v>
      </x:c>
      <x:c r="G5366" s="6" t="n">
        <x:v>0</x:v>
      </x:c>
      <x:c r="H5366" s="6" t="n">
        <x:v>0</x:v>
      </x:c>
      <x:c r="I5366" s="6" t="n">
        <x:v>0</x:v>
      </x:c>
      <x:c r="J5366" s="6" t="str">
        <x:v>[2.4, 0, 100, 1, 3, 60, 2, 0.15]</x:v>
      </x:c>
      <x:c r="K5366" s="7" t="str">
        <x:v>需确认条件及分段</x:v>
      </x:c>
      <x:c r="L5366" s="6" t="str">
        <x:v>https://raw.githubusercontent.com/Mar-7th/StarRailRes/dbe8cdfcfb0bf657b9fe1cf92d5537f118ccb487/index_new/cn/character_skills.json</x:v>
      </x:c>
    </x:row>
    <x:row r="5367" ht="113" customHeight="1">
      <x:c r="A5367" s="6" t="str">
        <x:v>150608_7</x:v>
      </x:c>
      <x:c r="B5367" s="6" t="str">
        <x:v>150608</x:v>
      </x:c>
      <x:c r="C5367" s="6" t="n">
        <x:v>7</x:v>
      </x:c>
      <x:c r="D5367" s="6" t="str">
        <x:v>奖励关：「狼尊时刻」</x:v>
      </x:c>
      <x:c r="E5367" s="7" t="str">
        <x:v>造成总计等同于「银狼LV.999」264%攻击力的虚数属性伤害，均分为100段伤害弹射至敌方随机单体。每弹射一定段数，暂停弹射并触发1次【头号补给盲盒】，总计可触发3次。
若对场上所有敌方造成了致命伤害则结束本次技能，当存在可攻击的敌方目标后获得1个额外回合并基于剩余弹射段数和【头号补给盲盒】次数再次施放。每回合首次触发该效果时，使自身所有增益效果延长1回合。
上述伤害全部结算后发动最后一击，造成等同于「银狼LV.999」110%攻击力的虚数属性伤害，由敌方全体均分。
强化普攻无法恢复战技点。每拥有60点【隐藏分】，强化普攻期间造成的伤害提高原伤害的15%，最多叠加2层。</x:v>
      </x:c>
      <x:c r="F5367" s="6" t="n">
        <x:v>2.64</x:v>
      </x:c>
      <x:c r="G5367" s="6" t="n">
        <x:v>0</x:v>
      </x:c>
      <x:c r="H5367" s="6" t="n">
        <x:v>0</x:v>
      </x:c>
      <x:c r="I5367" s="6" t="n">
        <x:v>0</x:v>
      </x:c>
      <x:c r="J5367" s="6" t="str">
        <x:v>[2.64, 0, 100, 1.1, 3, 60, 2, 0.15]</x:v>
      </x:c>
      <x:c r="K5367" s="7" t="str">
        <x:v>需确认条件及分段</x:v>
      </x:c>
      <x:c r="L5367" s="6" t="str">
        <x:v>https://raw.githubusercontent.com/Mar-7th/StarRailRes/dbe8cdfcfb0bf657b9fe1cf92d5537f118ccb487/index_new/cn/character_skills.json</x:v>
      </x:c>
    </x:row>
    <x:row r="5368" ht="113" customHeight="1">
      <x:c r="A5368" s="6" t="str">
        <x:v>150608_8</x:v>
      </x:c>
      <x:c r="B5368" s="6" t="str">
        <x:v>150608</x:v>
      </x:c>
      <x:c r="C5368" s="6" t="n">
        <x:v>8</x:v>
      </x:c>
      <x:c r="D5368" s="6" t="str">
        <x:v>奖励关：「狼尊时刻」</x:v>
      </x:c>
      <x:c r="E5368" s="7" t="str">
        <x:v>造成总计等同于「银狼LV.999」288%攻击力的虚数属性伤害，均分为100段伤害弹射至敌方随机单体。每弹射一定段数，暂停弹射并触发1次【头号补给盲盒】，总计可触发3次。
若对场上所有敌方造成了致命伤害则结束本次技能，当存在可攻击的敌方目标后获得1个额外回合并基于剩余弹射段数和【头号补给盲盒】次数再次施放。每回合首次触发该效果时，使自身所有增益效果延长1回合。
上述伤害全部结算后发动最后一击，造成等同于「银狼LV.999」120%攻击力的虚数属性伤害，由敌方全体均分。
强化普攻无法恢复战技点。每拥有60点【隐藏分】，强化普攻期间造成的伤害提高原伤害的15%，最多叠加2层。</x:v>
      </x:c>
      <x:c r="F5368" s="6" t="n">
        <x:v>2.88</x:v>
      </x:c>
      <x:c r="G5368" s="6" t="n">
        <x:v>0</x:v>
      </x:c>
      <x:c r="H5368" s="6" t="n">
        <x:v>0</x:v>
      </x:c>
      <x:c r="I5368" s="6" t="n">
        <x:v>0</x:v>
      </x:c>
      <x:c r="J5368" s="6" t="str">
        <x:v>[2.88, 0, 100, 1.2, 3, 60, 2, 0.15]</x:v>
      </x:c>
      <x:c r="K5368" s="7" t="str">
        <x:v>需确认条件及分段</x:v>
      </x:c>
      <x:c r="L5368" s="6" t="str">
        <x:v>https://raw.githubusercontent.com/Mar-7th/StarRailRes/dbe8cdfcfb0bf657b9fe1cf92d5537f118ccb487/index_new/cn/character_skills.json</x:v>
      </x:c>
    </x:row>
    <x:row r="5369" ht="113" customHeight="1">
      <x:c r="A5369" s="6" t="str">
        <x:v>150608_9</x:v>
      </x:c>
      <x:c r="B5369" s="6" t="str">
        <x:v>150608</x:v>
      </x:c>
      <x:c r="C5369" s="6" t="n">
        <x:v>9</x:v>
      </x:c>
      <x:c r="D5369" s="6" t="str">
        <x:v>奖励关：「狼尊时刻」</x:v>
      </x:c>
      <x:c r="E5369" s="7" t="str">
        <x:v>造成总计等同于「银狼LV.999」312%攻击力的虚数属性伤害，均分为100段伤害弹射至敌方随机单体。每弹射一定段数，暂停弹射并触发1次【头号补给盲盒】，总计可触发3次。
若对场上所有敌方造成了致命伤害则结束本次技能，当存在可攻击的敌方目标后获得1个额外回合并基于剩余弹射段数和【头号补给盲盒】次数再次施放。每回合首次触发该效果时，使自身所有增益效果延长1回合。
上述伤害全部结算后发动最后一击，造成等同于「银狼LV.999」130%攻击力的虚数属性伤害，由敌方全体均分。
强化普攻无法恢复战技点。每拥有60点【隐藏分】，强化普攻期间造成的伤害提高原伤害的15%，最多叠加2层。</x:v>
      </x:c>
      <x:c r="F5369" s="6" t="n">
        <x:v>3.12</x:v>
      </x:c>
      <x:c r="G5369" s="6" t="n">
        <x:v>0</x:v>
      </x:c>
      <x:c r="H5369" s="6" t="n">
        <x:v>0</x:v>
      </x:c>
      <x:c r="I5369" s="6" t="n">
        <x:v>0</x:v>
      </x:c>
      <x:c r="J5369" s="6" t="str">
        <x:v>[3.12, 0, 100, 1.3, 3, 60, 2, 0.15]</x:v>
      </x:c>
      <x:c r="K5369" s="7" t="str">
        <x:v>需确认条件及分段</x:v>
      </x:c>
      <x:c r="L5369" s="6" t="str">
        <x:v>https://raw.githubusercontent.com/Mar-7th/StarRailRes/dbe8cdfcfb0bf657b9fe1cf92d5537f118ccb487/index_new/cn/character_skills.json</x:v>
      </x:c>
    </x:row>
    <x:row r="5370" ht="113" customHeight="1">
      <x:c r="A5370" s="6" t="str">
        <x:v>150608_10</x:v>
      </x:c>
      <x:c r="B5370" s="6" t="str">
        <x:v>150608</x:v>
      </x:c>
      <x:c r="C5370" s="6" t="n">
        <x:v>10</x:v>
      </x:c>
      <x:c r="D5370" s="6" t="str">
        <x:v>奖励关：「狼尊时刻」</x:v>
      </x:c>
      <x:c r="E5370" s="7" t="str">
        <x:v>造成总计等同于「银狼LV.999」336%攻击力的虚数属性伤害，均分为100段伤害弹射至敌方随机单体。每弹射一定段数，暂停弹射并触发1次【头号补给盲盒】，总计可触发3次。
若对场上所有敌方造成了致命伤害则结束本次技能，当存在可攻击的敌方目标后获得1个额外回合并基于剩余弹射段数和【头号补给盲盒】次数再次施放。每回合首次触发该效果时，使自身所有增益效果延长1回合。
上述伤害全部结算后发动最后一击，造成等同于「银狼LV.999」140%攻击力的虚数属性伤害，由敌方全体均分。
强化普攻无法恢复战技点。每拥有60点【隐藏分】，强化普攻期间造成的伤害提高原伤害的15%，最多叠加2层。</x:v>
      </x:c>
      <x:c r="F5370" s="6" t="n">
        <x:v>3.36</x:v>
      </x:c>
      <x:c r="G5370" s="6" t="n">
        <x:v>0</x:v>
      </x:c>
      <x:c r="H5370" s="6" t="n">
        <x:v>0</x:v>
      </x:c>
      <x:c r="I5370" s="6" t="n">
        <x:v>0</x:v>
      </x:c>
      <x:c r="J5370" s="6" t="str">
        <x:v>[3.36, 0, 100, 1.4, 3, 60, 2, 0.15]</x:v>
      </x:c>
      <x:c r="K5370" s="7" t="str">
        <x:v>需确认条件及分段</x:v>
      </x:c>
      <x:c r="L5370" s="6" t="str">
        <x:v>https://raw.githubusercontent.com/Mar-7th/StarRailRes/dbe8cdfcfb0bf657b9fe1cf92d5537f118ccb487/index_new/cn/character_skills.json</x:v>
      </x:c>
    </x:row>
    <x:row r="5371" ht="38" customHeight="1">
      <x:c r="A5371" s="6" t="str">
        <x:v>150610_1</x:v>
      </x:c>
      <x:c r="B5371" s="6" t="str">
        <x:v>150610</x:v>
      </x:c>
      <x:c r="C5371" s="6" t="n">
        <x:v>1</x:v>
      </x:c>
      <x:c r="D5371" s="6" t="str">
        <x:v>超超超大剑</x:v>
      </x:c>
      <x:c r="E5371" s="7" t="str">
        <x:v>对敌方全体造成大量虚数属性欢愉伤害，由敌方全体均分。对生命值最高的目标基于总伤害值造成真实伤害。</x:v>
      </x:c>
      <x:c r="F5371" s="6" t="n">
        <x:v>0</x:v>
      </x:c>
      <x:c r="G5371" s="6" t="n">
        <x:v>0</x:v>
      </x:c>
      <x:c r="H5371" s="6" t="n">
        <x:v>0</x:v>
      </x:c>
      <x:c r="I5371" s="6" t="n">
        <x:v>0</x:v>
      </x:c>
      <x:c r="J5371" s="6" t="str">
        <x:v>[]</x:v>
      </x:c>
      <x:c r="K5371" s="7" t="str">
        <x:v>缺少结构化参数，必须覆盖</x:v>
      </x:c>
      <x:c r="L5371" s="6" t="str">
        <x:v>https://raw.githubusercontent.com/Mar-7th/StarRailRes/dbe8cdfcfb0bf657b9fe1cf92d5537f118ccb487/index_new/cn/character_skills.json</x:v>
      </x:c>
    </x:row>
    <x:row r="5372" ht="38" customHeight="1">
      <x:c r="A5372" s="6" t="str">
        <x:v>150610_2</x:v>
      </x:c>
      <x:c r="B5372" s="6" t="str">
        <x:v>150610</x:v>
      </x:c>
      <x:c r="C5372" s="6" t="n">
        <x:v>2</x:v>
      </x:c>
      <x:c r="D5372" s="6" t="str">
        <x:v>超超超大剑</x:v>
      </x:c>
      <x:c r="E5372" s="7" t="str">
        <x:v>对敌方全体造成大量虚数属性欢愉伤害，由敌方全体均分。对生命值最高的目标基于总伤害值造成真实伤害。</x:v>
      </x:c>
      <x:c r="F5372" s="6" t="n">
        <x:v>0</x:v>
      </x:c>
      <x:c r="G5372" s="6" t="n">
        <x:v>0</x:v>
      </x:c>
      <x:c r="H5372" s="6" t="n">
        <x:v>0</x:v>
      </x:c>
      <x:c r="I5372" s="6" t="n">
        <x:v>0</x:v>
      </x:c>
      <x:c r="J5372" s="6" t="str">
        <x:v>[]</x:v>
      </x:c>
      <x:c r="K5372" s="7" t="str">
        <x:v>缺少结构化参数，必须覆盖</x:v>
      </x:c>
      <x:c r="L5372" s="6" t="str">
        <x:v>https://raw.githubusercontent.com/Mar-7th/StarRailRes/dbe8cdfcfb0bf657b9fe1cf92d5537f118ccb487/index_new/cn/character_skills.json</x:v>
      </x:c>
    </x:row>
    <x:row r="5373" ht="38" customHeight="1">
      <x:c r="A5373" s="6" t="str">
        <x:v>150610_3</x:v>
      </x:c>
      <x:c r="B5373" s="6" t="str">
        <x:v>150610</x:v>
      </x:c>
      <x:c r="C5373" s="6" t="n">
        <x:v>3</x:v>
      </x:c>
      <x:c r="D5373" s="6" t="str">
        <x:v>超超超大剑</x:v>
      </x:c>
      <x:c r="E5373" s="7" t="str">
        <x:v>对敌方全体造成大量虚数属性欢愉伤害，由敌方全体均分。对生命值最高的目标基于总伤害值造成真实伤害。</x:v>
      </x:c>
      <x:c r="F5373" s="6" t="n">
        <x:v>0</x:v>
      </x:c>
      <x:c r="G5373" s="6" t="n">
        <x:v>0</x:v>
      </x:c>
      <x:c r="H5373" s="6" t="n">
        <x:v>0</x:v>
      </x:c>
      <x:c r="I5373" s="6" t="n">
        <x:v>0</x:v>
      </x:c>
      <x:c r="J5373" s="6" t="str">
        <x:v>[]</x:v>
      </x:c>
      <x:c r="K5373" s="7" t="str">
        <x:v>缺少结构化参数，必须覆盖</x:v>
      </x:c>
      <x:c r="L5373" s="6" t="str">
        <x:v>https://raw.githubusercontent.com/Mar-7th/StarRailRes/dbe8cdfcfb0bf657b9fe1cf92d5537f118ccb487/index_new/cn/character_skills.json</x:v>
      </x:c>
    </x:row>
    <x:row r="5374" ht="38" customHeight="1">
      <x:c r="A5374" s="6" t="str">
        <x:v>150610_4</x:v>
      </x:c>
      <x:c r="B5374" s="6" t="str">
        <x:v>150610</x:v>
      </x:c>
      <x:c r="C5374" s="6" t="n">
        <x:v>4</x:v>
      </x:c>
      <x:c r="D5374" s="6" t="str">
        <x:v>超超超大剑</x:v>
      </x:c>
      <x:c r="E5374" s="7" t="str">
        <x:v>对敌方全体造成大量虚数属性欢愉伤害，由敌方全体均分。对生命值最高的目标基于总伤害值造成真实伤害。</x:v>
      </x:c>
      <x:c r="F5374" s="6" t="n">
        <x:v>0</x:v>
      </x:c>
      <x:c r="G5374" s="6" t="n">
        <x:v>0</x:v>
      </x:c>
      <x:c r="H5374" s="6" t="n">
        <x:v>0</x:v>
      </x:c>
      <x:c r="I5374" s="6" t="n">
        <x:v>0</x:v>
      </x:c>
      <x:c r="J5374" s="6" t="str">
        <x:v>[]</x:v>
      </x:c>
      <x:c r="K5374" s="7" t="str">
        <x:v>缺少结构化参数，必须覆盖</x:v>
      </x:c>
      <x:c r="L5374" s="6" t="str">
        <x:v>https://raw.githubusercontent.com/Mar-7th/StarRailRes/dbe8cdfcfb0bf657b9fe1cf92d5537f118ccb487/index_new/cn/character_skills.json</x:v>
      </x:c>
    </x:row>
    <x:row r="5375" ht="38" customHeight="1">
      <x:c r="A5375" s="6" t="str">
        <x:v>150610_5</x:v>
      </x:c>
      <x:c r="B5375" s="6" t="str">
        <x:v>150610</x:v>
      </x:c>
      <x:c r="C5375" s="6" t="n">
        <x:v>5</x:v>
      </x:c>
      <x:c r="D5375" s="6" t="str">
        <x:v>超超超大剑</x:v>
      </x:c>
      <x:c r="E5375" s="7" t="str">
        <x:v>对敌方全体造成大量虚数属性欢愉伤害，由敌方全体均分。对生命值最高的目标基于总伤害值造成真实伤害。</x:v>
      </x:c>
      <x:c r="F5375" s="6" t="n">
        <x:v>0</x:v>
      </x:c>
      <x:c r="G5375" s="6" t="n">
        <x:v>0</x:v>
      </x:c>
      <x:c r="H5375" s="6" t="n">
        <x:v>0</x:v>
      </x:c>
      <x:c r="I5375" s="6" t="n">
        <x:v>0</x:v>
      </x:c>
      <x:c r="J5375" s="6" t="str">
        <x:v>[]</x:v>
      </x:c>
      <x:c r="K5375" s="7" t="str">
        <x:v>缺少结构化参数，必须覆盖</x:v>
      </x:c>
      <x:c r="L5375" s="6" t="str">
        <x:v>https://raw.githubusercontent.com/Mar-7th/StarRailRes/dbe8cdfcfb0bf657b9fe1cf92d5537f118ccb487/index_new/cn/character_skills.json</x:v>
      </x:c>
    </x:row>
    <x:row r="5376" ht="38" customHeight="1">
      <x:c r="A5376" s="6" t="str">
        <x:v>150610_6</x:v>
      </x:c>
      <x:c r="B5376" s="6" t="str">
        <x:v>150610</x:v>
      </x:c>
      <x:c r="C5376" s="6" t="n">
        <x:v>6</x:v>
      </x:c>
      <x:c r="D5376" s="6" t="str">
        <x:v>超超超大剑</x:v>
      </x:c>
      <x:c r="E5376" s="7" t="str">
        <x:v>对敌方全体造成大量虚数属性欢愉伤害，由敌方全体均分。对生命值最高的目标基于总伤害值造成真实伤害。</x:v>
      </x:c>
      <x:c r="F5376" s="6" t="n">
        <x:v>0</x:v>
      </x:c>
      <x:c r="G5376" s="6" t="n">
        <x:v>0</x:v>
      </x:c>
      <x:c r="H5376" s="6" t="n">
        <x:v>0</x:v>
      </x:c>
      <x:c r="I5376" s="6" t="n">
        <x:v>0</x:v>
      </x:c>
      <x:c r="J5376" s="6" t="str">
        <x:v>[]</x:v>
      </x:c>
      <x:c r="K5376" s="7" t="str">
        <x:v>缺少结构化参数，必须覆盖</x:v>
      </x:c>
      <x:c r="L5376" s="6" t="str">
        <x:v>https://raw.githubusercontent.com/Mar-7th/StarRailRes/dbe8cdfcfb0bf657b9fe1cf92d5537f118ccb487/index_new/cn/character_skills.json</x:v>
      </x:c>
    </x:row>
    <x:row r="5377" ht="38" customHeight="1">
      <x:c r="A5377" s="6" t="str">
        <x:v>150610_7</x:v>
      </x:c>
      <x:c r="B5377" s="6" t="str">
        <x:v>150610</x:v>
      </x:c>
      <x:c r="C5377" s="6" t="n">
        <x:v>7</x:v>
      </x:c>
      <x:c r="D5377" s="6" t="str">
        <x:v>超超超大剑</x:v>
      </x:c>
      <x:c r="E5377" s="7" t="str">
        <x:v>对敌方全体造成大量虚数属性欢愉伤害，由敌方全体均分。对生命值最高的目标基于总伤害值造成真实伤害。</x:v>
      </x:c>
      <x:c r="F5377" s="6" t="n">
        <x:v>0</x:v>
      </x:c>
      <x:c r="G5377" s="6" t="n">
        <x:v>0</x:v>
      </x:c>
      <x:c r="H5377" s="6" t="n">
        <x:v>0</x:v>
      </x:c>
      <x:c r="I5377" s="6" t="n">
        <x:v>0</x:v>
      </x:c>
      <x:c r="J5377" s="6" t="str">
        <x:v>[]</x:v>
      </x:c>
      <x:c r="K5377" s="7" t="str">
        <x:v>缺少结构化参数，必须覆盖</x:v>
      </x:c>
      <x:c r="L5377" s="6" t="str">
        <x:v>https://raw.githubusercontent.com/Mar-7th/StarRailRes/dbe8cdfcfb0bf657b9fe1cf92d5537f118ccb487/index_new/cn/character_skills.json</x:v>
      </x:c>
    </x:row>
    <x:row r="5378" ht="38" customHeight="1">
      <x:c r="A5378" s="6" t="str">
        <x:v>150610_8</x:v>
      </x:c>
      <x:c r="B5378" s="6" t="str">
        <x:v>150610</x:v>
      </x:c>
      <x:c r="C5378" s="6" t="n">
        <x:v>8</x:v>
      </x:c>
      <x:c r="D5378" s="6" t="str">
        <x:v>超超超大剑</x:v>
      </x:c>
      <x:c r="E5378" s="7" t="str">
        <x:v>对敌方全体造成大量虚数属性欢愉伤害，由敌方全体均分。对生命值最高的目标基于总伤害值造成真实伤害。</x:v>
      </x:c>
      <x:c r="F5378" s="6" t="n">
        <x:v>0</x:v>
      </x:c>
      <x:c r="G5378" s="6" t="n">
        <x:v>0</x:v>
      </x:c>
      <x:c r="H5378" s="6" t="n">
        <x:v>0</x:v>
      </x:c>
      <x:c r="I5378" s="6" t="n">
        <x:v>0</x:v>
      </x:c>
      <x:c r="J5378" s="6" t="str">
        <x:v>[]</x:v>
      </x:c>
      <x:c r="K5378" s="7" t="str">
        <x:v>缺少结构化参数，必须覆盖</x:v>
      </x:c>
      <x:c r="L5378" s="6" t="str">
        <x:v>https://raw.githubusercontent.com/Mar-7th/StarRailRes/dbe8cdfcfb0bf657b9fe1cf92d5537f118ccb487/index_new/cn/character_skills.json</x:v>
      </x:c>
    </x:row>
    <x:row r="5379" ht="38" customHeight="1">
      <x:c r="A5379" s="6" t="str">
        <x:v>150610_9</x:v>
      </x:c>
      <x:c r="B5379" s="6" t="str">
        <x:v>150610</x:v>
      </x:c>
      <x:c r="C5379" s="6" t="n">
        <x:v>9</x:v>
      </x:c>
      <x:c r="D5379" s="6" t="str">
        <x:v>超超超大剑</x:v>
      </x:c>
      <x:c r="E5379" s="7" t="str">
        <x:v>对敌方全体造成大量虚数属性欢愉伤害，由敌方全体均分。对生命值最高的目标基于总伤害值造成真实伤害。</x:v>
      </x:c>
      <x:c r="F5379" s="6" t="n">
        <x:v>0</x:v>
      </x:c>
      <x:c r="G5379" s="6" t="n">
        <x:v>0</x:v>
      </x:c>
      <x:c r="H5379" s="6" t="n">
        <x:v>0</x:v>
      </x:c>
      <x:c r="I5379" s="6" t="n">
        <x:v>0</x:v>
      </x:c>
      <x:c r="J5379" s="6" t="str">
        <x:v>[]</x:v>
      </x:c>
      <x:c r="K5379" s="7" t="str">
        <x:v>缺少结构化参数，必须覆盖</x:v>
      </x:c>
      <x:c r="L5379" s="6" t="str">
        <x:v>https://raw.githubusercontent.com/Mar-7th/StarRailRes/dbe8cdfcfb0bf657b9fe1cf92d5537f118ccb487/index_new/cn/character_skills.json</x:v>
      </x:c>
    </x:row>
    <x:row r="5380" ht="38" customHeight="1">
      <x:c r="A5380" s="6" t="str">
        <x:v>150610_10</x:v>
      </x:c>
      <x:c r="B5380" s="6" t="str">
        <x:v>150610</x:v>
      </x:c>
      <x:c r="C5380" s="6" t="n">
        <x:v>10</x:v>
      </x:c>
      <x:c r="D5380" s="6" t="str">
        <x:v>超超超大剑</x:v>
      </x:c>
      <x:c r="E5380" s="7" t="str">
        <x:v>对敌方全体造成大量虚数属性欢愉伤害，由敌方全体均分。对生命值最高的目标基于总伤害值造成真实伤害。</x:v>
      </x:c>
      <x:c r="F5380" s="6" t="n">
        <x:v>0</x:v>
      </x:c>
      <x:c r="G5380" s="6" t="n">
        <x:v>0</x:v>
      </x:c>
      <x:c r="H5380" s="6" t="n">
        <x:v>0</x:v>
      </x:c>
      <x:c r="I5380" s="6" t="n">
        <x:v>0</x:v>
      </x:c>
      <x:c r="J5380" s="6" t="str">
        <x:v>[]</x:v>
      </x:c>
      <x:c r="K5380" s="7" t="str">
        <x:v>缺少结构化参数，必须覆盖</x:v>
      </x:c>
      <x:c r="L5380" s="6" t="str">
        <x:v>https://raw.githubusercontent.com/Mar-7th/StarRailRes/dbe8cdfcfb0bf657b9fe1cf92d5537f118ccb487/index_new/cn/character_skills.json</x:v>
      </x:c>
    </x:row>
    <x:row r="5381" ht="20" customHeight="1">
      <x:c r="A5381" s="6" t="str">
        <x:v>150612_1</x:v>
      </x:c>
      <x:c r="B5381" s="6" t="str">
        <x:v>150612</x:v>
      </x:c>
      <x:c r="C5381" s="6" t="n">
        <x:v>1</x:v>
      </x:c>
      <x:c r="D5381" s="6" t="str">
        <x:v>爆爆爆炸蛋</x:v>
      </x:c>
      <x:c r="E5381" s="7" t="str">
        <x:v>对敌方全体造成大量虚数属性欢愉伤害，由敌方全体均分。恢复战技点。</x:v>
      </x:c>
      <x:c r="F5381" s="6" t="n">
        <x:v>0</x:v>
      </x:c>
      <x:c r="G5381" s="6" t="n">
        <x:v>0</x:v>
      </x:c>
      <x:c r="H5381" s="6" t="n">
        <x:v>0</x:v>
      </x:c>
      <x:c r="I5381" s="6" t="n">
        <x:v>0</x:v>
      </x:c>
      <x:c r="J5381" s="6" t="str">
        <x:v>[]</x:v>
      </x:c>
      <x:c r="K5381" s="7" t="str">
        <x:v>缺少结构化参数，必须覆盖</x:v>
      </x:c>
      <x:c r="L5381" s="6" t="str">
        <x:v>https://raw.githubusercontent.com/Mar-7th/StarRailRes/dbe8cdfcfb0bf657b9fe1cf92d5537f118ccb487/index_new/cn/character_skills.json</x:v>
      </x:c>
    </x:row>
    <x:row r="5382" ht="20" customHeight="1">
      <x:c r="A5382" s="6" t="str">
        <x:v>150612_2</x:v>
      </x:c>
      <x:c r="B5382" s="6" t="str">
        <x:v>150612</x:v>
      </x:c>
      <x:c r="C5382" s="6" t="n">
        <x:v>2</x:v>
      </x:c>
      <x:c r="D5382" s="6" t="str">
        <x:v>爆爆爆炸蛋</x:v>
      </x:c>
      <x:c r="E5382" s="7" t="str">
        <x:v>对敌方全体造成大量虚数属性欢愉伤害，由敌方全体均分。恢复战技点。</x:v>
      </x:c>
      <x:c r="F5382" s="6" t="n">
        <x:v>0</x:v>
      </x:c>
      <x:c r="G5382" s="6" t="n">
        <x:v>0</x:v>
      </x:c>
      <x:c r="H5382" s="6" t="n">
        <x:v>0</x:v>
      </x:c>
      <x:c r="I5382" s="6" t="n">
        <x:v>0</x:v>
      </x:c>
      <x:c r="J5382" s="6" t="str">
        <x:v>[]</x:v>
      </x:c>
      <x:c r="K5382" s="7" t="str">
        <x:v>缺少结构化参数，必须覆盖</x:v>
      </x:c>
      <x:c r="L5382" s="6" t="str">
        <x:v>https://raw.githubusercontent.com/Mar-7th/StarRailRes/dbe8cdfcfb0bf657b9fe1cf92d5537f118ccb487/index_new/cn/character_skills.json</x:v>
      </x:c>
    </x:row>
    <x:row r="5383" ht="20" customHeight="1">
      <x:c r="A5383" s="6" t="str">
        <x:v>150612_3</x:v>
      </x:c>
      <x:c r="B5383" s="6" t="str">
        <x:v>150612</x:v>
      </x:c>
      <x:c r="C5383" s="6" t="n">
        <x:v>3</x:v>
      </x:c>
      <x:c r="D5383" s="6" t="str">
        <x:v>爆爆爆炸蛋</x:v>
      </x:c>
      <x:c r="E5383" s="7" t="str">
        <x:v>对敌方全体造成大量虚数属性欢愉伤害，由敌方全体均分。恢复战技点。</x:v>
      </x:c>
      <x:c r="F5383" s="6" t="n">
        <x:v>0</x:v>
      </x:c>
      <x:c r="G5383" s="6" t="n">
        <x:v>0</x:v>
      </x:c>
      <x:c r="H5383" s="6" t="n">
        <x:v>0</x:v>
      </x:c>
      <x:c r="I5383" s="6" t="n">
        <x:v>0</x:v>
      </x:c>
      <x:c r="J5383" s="6" t="str">
        <x:v>[]</x:v>
      </x:c>
      <x:c r="K5383" s="7" t="str">
        <x:v>缺少结构化参数，必须覆盖</x:v>
      </x:c>
      <x:c r="L5383" s="6" t="str">
        <x:v>https://raw.githubusercontent.com/Mar-7th/StarRailRes/dbe8cdfcfb0bf657b9fe1cf92d5537f118ccb487/index_new/cn/character_skills.json</x:v>
      </x:c>
    </x:row>
    <x:row r="5384" ht="20" customHeight="1">
      <x:c r="A5384" s="6" t="str">
        <x:v>150612_4</x:v>
      </x:c>
      <x:c r="B5384" s="6" t="str">
        <x:v>150612</x:v>
      </x:c>
      <x:c r="C5384" s="6" t="n">
        <x:v>4</x:v>
      </x:c>
      <x:c r="D5384" s="6" t="str">
        <x:v>爆爆爆炸蛋</x:v>
      </x:c>
      <x:c r="E5384" s="7" t="str">
        <x:v>对敌方全体造成大量虚数属性欢愉伤害，由敌方全体均分。恢复战技点。</x:v>
      </x:c>
      <x:c r="F5384" s="6" t="n">
        <x:v>0</x:v>
      </x:c>
      <x:c r="G5384" s="6" t="n">
        <x:v>0</x:v>
      </x:c>
      <x:c r="H5384" s="6" t="n">
        <x:v>0</x:v>
      </x:c>
      <x:c r="I5384" s="6" t="n">
        <x:v>0</x:v>
      </x:c>
      <x:c r="J5384" s="6" t="str">
        <x:v>[]</x:v>
      </x:c>
      <x:c r="K5384" s="7" t="str">
        <x:v>缺少结构化参数，必须覆盖</x:v>
      </x:c>
      <x:c r="L5384" s="6" t="str">
        <x:v>https://raw.githubusercontent.com/Mar-7th/StarRailRes/dbe8cdfcfb0bf657b9fe1cf92d5537f118ccb487/index_new/cn/character_skills.json</x:v>
      </x:c>
    </x:row>
    <x:row r="5385" ht="20" customHeight="1">
      <x:c r="A5385" s="6" t="str">
        <x:v>150612_5</x:v>
      </x:c>
      <x:c r="B5385" s="6" t="str">
        <x:v>150612</x:v>
      </x:c>
      <x:c r="C5385" s="6" t="n">
        <x:v>5</x:v>
      </x:c>
      <x:c r="D5385" s="6" t="str">
        <x:v>爆爆爆炸蛋</x:v>
      </x:c>
      <x:c r="E5385" s="7" t="str">
        <x:v>对敌方全体造成大量虚数属性欢愉伤害，由敌方全体均分。恢复战技点。</x:v>
      </x:c>
      <x:c r="F5385" s="6" t="n">
        <x:v>0</x:v>
      </x:c>
      <x:c r="G5385" s="6" t="n">
        <x:v>0</x:v>
      </x:c>
      <x:c r="H5385" s="6" t="n">
        <x:v>0</x:v>
      </x:c>
      <x:c r="I5385" s="6" t="n">
        <x:v>0</x:v>
      </x:c>
      <x:c r="J5385" s="6" t="str">
        <x:v>[]</x:v>
      </x:c>
      <x:c r="K5385" s="7" t="str">
        <x:v>缺少结构化参数，必须覆盖</x:v>
      </x:c>
      <x:c r="L5385" s="6" t="str">
        <x:v>https://raw.githubusercontent.com/Mar-7th/StarRailRes/dbe8cdfcfb0bf657b9fe1cf92d5537f118ccb487/index_new/cn/character_skills.json</x:v>
      </x:c>
    </x:row>
    <x:row r="5386" ht="20" customHeight="1">
      <x:c r="A5386" s="6" t="str">
        <x:v>150612_6</x:v>
      </x:c>
      <x:c r="B5386" s="6" t="str">
        <x:v>150612</x:v>
      </x:c>
      <x:c r="C5386" s="6" t="n">
        <x:v>6</x:v>
      </x:c>
      <x:c r="D5386" s="6" t="str">
        <x:v>爆爆爆炸蛋</x:v>
      </x:c>
      <x:c r="E5386" s="7" t="str">
        <x:v>对敌方全体造成大量虚数属性欢愉伤害，由敌方全体均分。恢复战技点。</x:v>
      </x:c>
      <x:c r="F5386" s="6" t="n">
        <x:v>0</x:v>
      </x:c>
      <x:c r="G5386" s="6" t="n">
        <x:v>0</x:v>
      </x:c>
      <x:c r="H5386" s="6" t="n">
        <x:v>0</x:v>
      </x:c>
      <x:c r="I5386" s="6" t="n">
        <x:v>0</x:v>
      </x:c>
      <x:c r="J5386" s="6" t="str">
        <x:v>[]</x:v>
      </x:c>
      <x:c r="K5386" s="7" t="str">
        <x:v>缺少结构化参数，必须覆盖</x:v>
      </x:c>
      <x:c r="L5386" s="6" t="str">
        <x:v>https://raw.githubusercontent.com/Mar-7th/StarRailRes/dbe8cdfcfb0bf657b9fe1cf92d5537f118ccb487/index_new/cn/character_skills.json</x:v>
      </x:c>
    </x:row>
    <x:row r="5387" ht="20" customHeight="1">
      <x:c r="A5387" s="6" t="str">
        <x:v>150612_7</x:v>
      </x:c>
      <x:c r="B5387" s="6" t="str">
        <x:v>150612</x:v>
      </x:c>
      <x:c r="C5387" s="6" t="n">
        <x:v>7</x:v>
      </x:c>
      <x:c r="D5387" s="6" t="str">
        <x:v>爆爆爆炸蛋</x:v>
      </x:c>
      <x:c r="E5387" s="7" t="str">
        <x:v>对敌方全体造成大量虚数属性欢愉伤害，由敌方全体均分。恢复战技点。</x:v>
      </x:c>
      <x:c r="F5387" s="6" t="n">
        <x:v>0</x:v>
      </x:c>
      <x:c r="G5387" s="6" t="n">
        <x:v>0</x:v>
      </x:c>
      <x:c r="H5387" s="6" t="n">
        <x:v>0</x:v>
      </x:c>
      <x:c r="I5387" s="6" t="n">
        <x:v>0</x:v>
      </x:c>
      <x:c r="J5387" s="6" t="str">
        <x:v>[]</x:v>
      </x:c>
      <x:c r="K5387" s="7" t="str">
        <x:v>缺少结构化参数，必须覆盖</x:v>
      </x:c>
      <x:c r="L5387" s="6" t="str">
        <x:v>https://raw.githubusercontent.com/Mar-7th/StarRailRes/dbe8cdfcfb0bf657b9fe1cf92d5537f118ccb487/index_new/cn/character_skills.json</x:v>
      </x:c>
    </x:row>
    <x:row r="5388" ht="20" customHeight="1">
      <x:c r="A5388" s="6" t="str">
        <x:v>150612_8</x:v>
      </x:c>
      <x:c r="B5388" s="6" t="str">
        <x:v>150612</x:v>
      </x:c>
      <x:c r="C5388" s="6" t="n">
        <x:v>8</x:v>
      </x:c>
      <x:c r="D5388" s="6" t="str">
        <x:v>爆爆爆炸蛋</x:v>
      </x:c>
      <x:c r="E5388" s="7" t="str">
        <x:v>对敌方全体造成大量虚数属性欢愉伤害，由敌方全体均分。恢复战技点。</x:v>
      </x:c>
      <x:c r="F5388" s="6" t="n">
        <x:v>0</x:v>
      </x:c>
      <x:c r="G5388" s="6" t="n">
        <x:v>0</x:v>
      </x:c>
      <x:c r="H5388" s="6" t="n">
        <x:v>0</x:v>
      </x:c>
      <x:c r="I5388" s="6" t="n">
        <x:v>0</x:v>
      </x:c>
      <x:c r="J5388" s="6" t="str">
        <x:v>[]</x:v>
      </x:c>
      <x:c r="K5388" s="7" t="str">
        <x:v>缺少结构化参数，必须覆盖</x:v>
      </x:c>
      <x:c r="L5388" s="6" t="str">
        <x:v>https://raw.githubusercontent.com/Mar-7th/StarRailRes/dbe8cdfcfb0bf657b9fe1cf92d5537f118ccb487/index_new/cn/character_skills.json</x:v>
      </x:c>
    </x:row>
    <x:row r="5389" ht="20" customHeight="1">
      <x:c r="A5389" s="6" t="str">
        <x:v>150612_9</x:v>
      </x:c>
      <x:c r="B5389" s="6" t="str">
        <x:v>150612</x:v>
      </x:c>
      <x:c r="C5389" s="6" t="n">
        <x:v>9</x:v>
      </x:c>
      <x:c r="D5389" s="6" t="str">
        <x:v>爆爆爆炸蛋</x:v>
      </x:c>
      <x:c r="E5389" s="7" t="str">
        <x:v>对敌方全体造成大量虚数属性欢愉伤害，由敌方全体均分。恢复战技点。</x:v>
      </x:c>
      <x:c r="F5389" s="6" t="n">
        <x:v>0</x:v>
      </x:c>
      <x:c r="G5389" s="6" t="n">
        <x:v>0</x:v>
      </x:c>
      <x:c r="H5389" s="6" t="n">
        <x:v>0</x:v>
      </x:c>
      <x:c r="I5389" s="6" t="n">
        <x:v>0</x:v>
      </x:c>
      <x:c r="J5389" s="6" t="str">
        <x:v>[]</x:v>
      </x:c>
      <x:c r="K5389" s="7" t="str">
        <x:v>缺少结构化参数，必须覆盖</x:v>
      </x:c>
      <x:c r="L5389" s="6" t="str">
        <x:v>https://raw.githubusercontent.com/Mar-7th/StarRailRes/dbe8cdfcfb0bf657b9fe1cf92d5537f118ccb487/index_new/cn/character_skills.json</x:v>
      </x:c>
    </x:row>
    <x:row r="5390" ht="20" customHeight="1">
      <x:c r="A5390" s="6" t="str">
        <x:v>150612_10</x:v>
      </x:c>
      <x:c r="B5390" s="6" t="str">
        <x:v>150612</x:v>
      </x:c>
      <x:c r="C5390" s="6" t="n">
        <x:v>10</x:v>
      </x:c>
      <x:c r="D5390" s="6" t="str">
        <x:v>爆爆爆炸蛋</x:v>
      </x:c>
      <x:c r="E5390" s="7" t="str">
        <x:v>对敌方全体造成大量虚数属性欢愉伤害，由敌方全体均分。恢复战技点。</x:v>
      </x:c>
      <x:c r="F5390" s="6" t="n">
        <x:v>0</x:v>
      </x:c>
      <x:c r="G5390" s="6" t="n">
        <x:v>0</x:v>
      </x:c>
      <x:c r="H5390" s="6" t="n">
        <x:v>0</x:v>
      </x:c>
      <x:c r="I5390" s="6" t="n">
        <x:v>0</x:v>
      </x:c>
      <x:c r="J5390" s="6" t="str">
        <x:v>[]</x:v>
      </x:c>
      <x:c r="K5390" s="7" t="str">
        <x:v>缺少结构化参数，必须覆盖</x:v>
      </x:c>
      <x:c r="L5390" s="6" t="str">
        <x:v>https://raw.githubusercontent.com/Mar-7th/StarRailRes/dbe8cdfcfb0bf657b9fe1cf92d5537f118ccb487/index_new/cn/character_skills.json</x:v>
      </x:c>
    </x:row>
    <x:row r="5391" ht="20" customHeight="1">
      <x:c r="A5391" s="6" t="str">
        <x:v>150618_1</x:v>
      </x:c>
      <x:c r="B5391" s="6" t="str">
        <x:v>150618</x:v>
      </x:c>
      <x:c r="C5391" s="6" t="n">
        <x:v>1</x:v>
      </x:c>
      <x:c r="D5391" s="6" t="str">
        <x:v>怪怪怪味豆</x:v>
      </x:c>
      <x:c r="E5391" s="7" t="str">
        <x:v>对敌方全体造成大量虚数属性欢愉伤害，由敌方全体均分。获得笑点。</x:v>
      </x:c>
      <x:c r="F5391" s="6" t="n">
        <x:v>0</x:v>
      </x:c>
      <x:c r="G5391" s="6" t="n">
        <x:v>0</x:v>
      </x:c>
      <x:c r="H5391" s="6" t="n">
        <x:v>0</x:v>
      </x:c>
      <x:c r="I5391" s="6" t="n">
        <x:v>0</x:v>
      </x:c>
      <x:c r="J5391" s="6" t="str">
        <x:v>[]</x:v>
      </x:c>
      <x:c r="K5391" s="7" t="str">
        <x:v>缺少结构化参数，必须覆盖</x:v>
      </x:c>
      <x:c r="L5391" s="6" t="str">
        <x:v>https://raw.githubusercontent.com/Mar-7th/StarRailRes/dbe8cdfcfb0bf657b9fe1cf92d5537f118ccb487/index_new/cn/character_skills.json</x:v>
      </x:c>
    </x:row>
    <x:row r="5392" ht="20" customHeight="1">
      <x:c r="A5392" s="6" t="str">
        <x:v>150618_2</x:v>
      </x:c>
      <x:c r="B5392" s="6" t="str">
        <x:v>150618</x:v>
      </x:c>
      <x:c r="C5392" s="6" t="n">
        <x:v>2</x:v>
      </x:c>
      <x:c r="D5392" s="6" t="str">
        <x:v>怪怪怪味豆</x:v>
      </x:c>
      <x:c r="E5392" s="7" t="str">
        <x:v>对敌方全体造成大量虚数属性欢愉伤害，由敌方全体均分。获得笑点。</x:v>
      </x:c>
      <x:c r="F5392" s="6" t="n">
        <x:v>0</x:v>
      </x:c>
      <x:c r="G5392" s="6" t="n">
        <x:v>0</x:v>
      </x:c>
      <x:c r="H5392" s="6" t="n">
        <x:v>0</x:v>
      </x:c>
      <x:c r="I5392" s="6" t="n">
        <x:v>0</x:v>
      </x:c>
      <x:c r="J5392" s="6" t="str">
        <x:v>[]</x:v>
      </x:c>
      <x:c r="K5392" s="7" t="str">
        <x:v>缺少结构化参数，必须覆盖</x:v>
      </x:c>
      <x:c r="L5392" s="6" t="str">
        <x:v>https://raw.githubusercontent.com/Mar-7th/StarRailRes/dbe8cdfcfb0bf657b9fe1cf92d5537f118ccb487/index_new/cn/character_skills.json</x:v>
      </x:c>
    </x:row>
    <x:row r="5393" ht="20" customHeight="1">
      <x:c r="A5393" s="6" t="str">
        <x:v>150618_3</x:v>
      </x:c>
      <x:c r="B5393" s="6" t="str">
        <x:v>150618</x:v>
      </x:c>
      <x:c r="C5393" s="6" t="n">
        <x:v>3</x:v>
      </x:c>
      <x:c r="D5393" s="6" t="str">
        <x:v>怪怪怪味豆</x:v>
      </x:c>
      <x:c r="E5393" s="7" t="str">
        <x:v>对敌方全体造成大量虚数属性欢愉伤害，由敌方全体均分。获得笑点。</x:v>
      </x:c>
      <x:c r="F5393" s="6" t="n">
        <x:v>0</x:v>
      </x:c>
      <x:c r="G5393" s="6" t="n">
        <x:v>0</x:v>
      </x:c>
      <x:c r="H5393" s="6" t="n">
        <x:v>0</x:v>
      </x:c>
      <x:c r="I5393" s="6" t="n">
        <x:v>0</x:v>
      </x:c>
      <x:c r="J5393" s="6" t="str">
        <x:v>[]</x:v>
      </x:c>
      <x:c r="K5393" s="7" t="str">
        <x:v>缺少结构化参数，必须覆盖</x:v>
      </x:c>
      <x:c r="L5393" s="6" t="str">
        <x:v>https://raw.githubusercontent.com/Mar-7th/StarRailRes/dbe8cdfcfb0bf657b9fe1cf92d5537f118ccb487/index_new/cn/character_skills.json</x:v>
      </x:c>
    </x:row>
    <x:row r="5394" ht="20" customHeight="1">
      <x:c r="A5394" s="6" t="str">
        <x:v>150618_4</x:v>
      </x:c>
      <x:c r="B5394" s="6" t="str">
        <x:v>150618</x:v>
      </x:c>
      <x:c r="C5394" s="6" t="n">
        <x:v>4</x:v>
      </x:c>
      <x:c r="D5394" s="6" t="str">
        <x:v>怪怪怪味豆</x:v>
      </x:c>
      <x:c r="E5394" s="7" t="str">
        <x:v>对敌方全体造成大量虚数属性欢愉伤害，由敌方全体均分。获得笑点。</x:v>
      </x:c>
      <x:c r="F5394" s="6" t="n">
        <x:v>0</x:v>
      </x:c>
      <x:c r="G5394" s="6" t="n">
        <x:v>0</x:v>
      </x:c>
      <x:c r="H5394" s="6" t="n">
        <x:v>0</x:v>
      </x:c>
      <x:c r="I5394" s="6" t="n">
        <x:v>0</x:v>
      </x:c>
      <x:c r="J5394" s="6" t="str">
        <x:v>[]</x:v>
      </x:c>
      <x:c r="K5394" s="7" t="str">
        <x:v>缺少结构化参数，必须覆盖</x:v>
      </x:c>
      <x:c r="L5394" s="6" t="str">
        <x:v>https://raw.githubusercontent.com/Mar-7th/StarRailRes/dbe8cdfcfb0bf657b9fe1cf92d5537f118ccb487/index_new/cn/character_skills.json</x:v>
      </x:c>
    </x:row>
    <x:row r="5395" ht="20" customHeight="1">
      <x:c r="A5395" s="6" t="str">
        <x:v>150618_5</x:v>
      </x:c>
      <x:c r="B5395" s="6" t="str">
        <x:v>150618</x:v>
      </x:c>
      <x:c r="C5395" s="6" t="n">
        <x:v>5</x:v>
      </x:c>
      <x:c r="D5395" s="6" t="str">
        <x:v>怪怪怪味豆</x:v>
      </x:c>
      <x:c r="E5395" s="7" t="str">
        <x:v>对敌方全体造成大量虚数属性欢愉伤害，由敌方全体均分。获得笑点。</x:v>
      </x:c>
      <x:c r="F5395" s="6" t="n">
        <x:v>0</x:v>
      </x:c>
      <x:c r="G5395" s="6" t="n">
        <x:v>0</x:v>
      </x:c>
      <x:c r="H5395" s="6" t="n">
        <x:v>0</x:v>
      </x:c>
      <x:c r="I5395" s="6" t="n">
        <x:v>0</x:v>
      </x:c>
      <x:c r="J5395" s="6" t="str">
        <x:v>[]</x:v>
      </x:c>
      <x:c r="K5395" s="7" t="str">
        <x:v>缺少结构化参数，必须覆盖</x:v>
      </x:c>
      <x:c r="L5395" s="6" t="str">
        <x:v>https://raw.githubusercontent.com/Mar-7th/StarRailRes/dbe8cdfcfb0bf657b9fe1cf92d5537f118ccb487/index_new/cn/character_skills.json</x:v>
      </x:c>
    </x:row>
    <x:row r="5396" ht="20" customHeight="1">
      <x:c r="A5396" s="6" t="str">
        <x:v>150618_6</x:v>
      </x:c>
      <x:c r="B5396" s="6" t="str">
        <x:v>150618</x:v>
      </x:c>
      <x:c r="C5396" s="6" t="n">
        <x:v>6</x:v>
      </x:c>
      <x:c r="D5396" s="6" t="str">
        <x:v>怪怪怪味豆</x:v>
      </x:c>
      <x:c r="E5396" s="7" t="str">
        <x:v>对敌方全体造成大量虚数属性欢愉伤害，由敌方全体均分。获得笑点。</x:v>
      </x:c>
      <x:c r="F5396" s="6" t="n">
        <x:v>0</x:v>
      </x:c>
      <x:c r="G5396" s="6" t="n">
        <x:v>0</x:v>
      </x:c>
      <x:c r="H5396" s="6" t="n">
        <x:v>0</x:v>
      </x:c>
      <x:c r="I5396" s="6" t="n">
        <x:v>0</x:v>
      </x:c>
      <x:c r="J5396" s="6" t="str">
        <x:v>[]</x:v>
      </x:c>
      <x:c r="K5396" s="7" t="str">
        <x:v>缺少结构化参数，必须覆盖</x:v>
      </x:c>
      <x:c r="L5396" s="6" t="str">
        <x:v>https://raw.githubusercontent.com/Mar-7th/StarRailRes/dbe8cdfcfb0bf657b9fe1cf92d5537f118ccb487/index_new/cn/character_skills.json</x:v>
      </x:c>
    </x:row>
    <x:row r="5397" ht="20" customHeight="1">
      <x:c r="A5397" s="6" t="str">
        <x:v>150618_7</x:v>
      </x:c>
      <x:c r="B5397" s="6" t="str">
        <x:v>150618</x:v>
      </x:c>
      <x:c r="C5397" s="6" t="n">
        <x:v>7</x:v>
      </x:c>
      <x:c r="D5397" s="6" t="str">
        <x:v>怪怪怪味豆</x:v>
      </x:c>
      <x:c r="E5397" s="7" t="str">
        <x:v>对敌方全体造成大量虚数属性欢愉伤害，由敌方全体均分。获得笑点。</x:v>
      </x:c>
      <x:c r="F5397" s="6" t="n">
        <x:v>0</x:v>
      </x:c>
      <x:c r="G5397" s="6" t="n">
        <x:v>0</x:v>
      </x:c>
      <x:c r="H5397" s="6" t="n">
        <x:v>0</x:v>
      </x:c>
      <x:c r="I5397" s="6" t="n">
        <x:v>0</x:v>
      </x:c>
      <x:c r="J5397" s="6" t="str">
        <x:v>[]</x:v>
      </x:c>
      <x:c r="K5397" s="7" t="str">
        <x:v>缺少结构化参数，必须覆盖</x:v>
      </x:c>
      <x:c r="L5397" s="6" t="str">
        <x:v>https://raw.githubusercontent.com/Mar-7th/StarRailRes/dbe8cdfcfb0bf657b9fe1cf92d5537f118ccb487/index_new/cn/character_skills.json</x:v>
      </x:c>
    </x:row>
    <x:row r="5398" ht="20" customHeight="1">
      <x:c r="A5398" s="6" t="str">
        <x:v>150618_8</x:v>
      </x:c>
      <x:c r="B5398" s="6" t="str">
        <x:v>150618</x:v>
      </x:c>
      <x:c r="C5398" s="6" t="n">
        <x:v>8</x:v>
      </x:c>
      <x:c r="D5398" s="6" t="str">
        <x:v>怪怪怪味豆</x:v>
      </x:c>
      <x:c r="E5398" s="7" t="str">
        <x:v>对敌方全体造成大量虚数属性欢愉伤害，由敌方全体均分。获得笑点。</x:v>
      </x:c>
      <x:c r="F5398" s="6" t="n">
        <x:v>0</x:v>
      </x:c>
      <x:c r="G5398" s="6" t="n">
        <x:v>0</x:v>
      </x:c>
      <x:c r="H5398" s="6" t="n">
        <x:v>0</x:v>
      </x:c>
      <x:c r="I5398" s="6" t="n">
        <x:v>0</x:v>
      </x:c>
      <x:c r="J5398" s="6" t="str">
        <x:v>[]</x:v>
      </x:c>
      <x:c r="K5398" s="7" t="str">
        <x:v>缺少结构化参数，必须覆盖</x:v>
      </x:c>
      <x:c r="L5398" s="6" t="str">
        <x:v>https://raw.githubusercontent.com/Mar-7th/StarRailRes/dbe8cdfcfb0bf657b9fe1cf92d5537f118ccb487/index_new/cn/character_skills.json</x:v>
      </x:c>
    </x:row>
    <x:row r="5399" ht="20" customHeight="1">
      <x:c r="A5399" s="6" t="str">
        <x:v>150618_9</x:v>
      </x:c>
      <x:c r="B5399" s="6" t="str">
        <x:v>150618</x:v>
      </x:c>
      <x:c r="C5399" s="6" t="n">
        <x:v>9</x:v>
      </x:c>
      <x:c r="D5399" s="6" t="str">
        <x:v>怪怪怪味豆</x:v>
      </x:c>
      <x:c r="E5399" s="7" t="str">
        <x:v>对敌方全体造成大量虚数属性欢愉伤害，由敌方全体均分。获得笑点。</x:v>
      </x:c>
      <x:c r="F5399" s="6" t="n">
        <x:v>0</x:v>
      </x:c>
      <x:c r="G5399" s="6" t="n">
        <x:v>0</x:v>
      </x:c>
      <x:c r="H5399" s="6" t="n">
        <x:v>0</x:v>
      </x:c>
      <x:c r="I5399" s="6" t="n">
        <x:v>0</x:v>
      </x:c>
      <x:c r="J5399" s="6" t="str">
        <x:v>[]</x:v>
      </x:c>
      <x:c r="K5399" s="7" t="str">
        <x:v>缺少结构化参数，必须覆盖</x:v>
      </x:c>
      <x:c r="L5399" s="6" t="str">
        <x:v>https://raw.githubusercontent.com/Mar-7th/StarRailRes/dbe8cdfcfb0bf657b9fe1cf92d5537f118ccb487/index_new/cn/character_skills.json</x:v>
      </x:c>
    </x:row>
    <x:row r="5400" ht="20" customHeight="1">
      <x:c r="A5400" s="6" t="str">
        <x:v>150618_10</x:v>
      </x:c>
      <x:c r="B5400" s="6" t="str">
        <x:v>150618</x:v>
      </x:c>
      <x:c r="C5400" s="6" t="n">
        <x:v>10</x:v>
      </x:c>
      <x:c r="D5400" s="6" t="str">
        <x:v>怪怪怪味豆</x:v>
      </x:c>
      <x:c r="E5400" s="7" t="str">
        <x:v>对敌方全体造成大量虚数属性欢愉伤害，由敌方全体均分。获得笑点。</x:v>
      </x:c>
      <x:c r="F5400" s="6" t="n">
        <x:v>0</x:v>
      </x:c>
      <x:c r="G5400" s="6" t="n">
        <x:v>0</x:v>
      </x:c>
      <x:c r="H5400" s="6" t="n">
        <x:v>0</x:v>
      </x:c>
      <x:c r="I5400" s="6" t="n">
        <x:v>0</x:v>
      </x:c>
      <x:c r="J5400" s="6" t="str">
        <x:v>[]</x:v>
      </x:c>
      <x:c r="K5400" s="7" t="str">
        <x:v>缺少结构化参数，必须覆盖</x:v>
      </x:c>
      <x:c r="L5400" s="6" t="str">
        <x:v>https://raw.githubusercontent.com/Mar-7th/StarRailRes/dbe8cdfcfb0bf657b9fe1cf92d5537f118ccb487/index_new/cn/character_skills.json</x:v>
      </x:c>
    </x:row>
    <x:row r="5401" ht="20" customHeight="1">
      <x:c r="A5401" s="6" t="str">
        <x:v>150620_1</x:v>
      </x:c>
      <x:c r="B5401" s="6" t="str">
        <x:v>150620</x:v>
      </x:c>
      <x:c r="C5401" s="6" t="n">
        <x:v>1</x:v>
      </x:c>
      <x:c r="D5401" s="6" t="str">
        <x:v>殿堂级操作回放</x:v>
      </x:c>
      <x:c r="E5401" s="7" t="str">
        <x:v>获得15点【隐藏分】。</x:v>
      </x:c>
      <x:c r="F5401" s="6" t="n">
        <x:v>0</x:v>
      </x:c>
      <x:c r="G5401" s="6" t="n">
        <x:v>0</x:v>
      </x:c>
      <x:c r="H5401" s="6" t="n">
        <x:v>0</x:v>
      </x:c>
      <x:c r="I5401" s="6" t="n">
        <x:v>0</x:v>
      </x:c>
      <x:c r="J5401" s="6" t="str">
        <x:v>[15]</x:v>
      </x:c>
      <x:c r="K5401" s="7" t="str">
        <x:v>无首段伤害倍率，请覆盖或设为辅助技能</x:v>
      </x:c>
      <x:c r="L5401" s="6" t="str">
        <x:v>https://raw.githubusercontent.com/Mar-7th/StarRailRes/dbe8cdfcfb0bf657b9fe1cf92d5537f118ccb487/index_new/cn/character_skills.json</x:v>
      </x:c>
    </x:row>
    <x:row r="5402" ht="20" customHeight="1">
      <x:c r="A5402" s="6" t="str">
        <x:v>150620_2</x:v>
      </x:c>
      <x:c r="B5402" s="6" t="str">
        <x:v>150620</x:v>
      </x:c>
      <x:c r="C5402" s="6" t="n">
        <x:v>2</x:v>
      </x:c>
      <x:c r="D5402" s="6" t="str">
        <x:v>殿堂级操作回放</x:v>
      </x:c>
      <x:c r="E5402" s="7" t="str">
        <x:v>获得15点【隐藏分】。</x:v>
      </x:c>
      <x:c r="F5402" s="6" t="n">
        <x:v>0</x:v>
      </x:c>
      <x:c r="G5402" s="6" t="n">
        <x:v>0</x:v>
      </x:c>
      <x:c r="H5402" s="6" t="n">
        <x:v>0</x:v>
      </x:c>
      <x:c r="I5402" s="6" t="n">
        <x:v>0</x:v>
      </x:c>
      <x:c r="J5402" s="6" t="str">
        <x:v>[15]</x:v>
      </x:c>
      <x:c r="K5402" s="7" t="str">
        <x:v>无首段伤害倍率，请覆盖或设为辅助技能</x:v>
      </x:c>
      <x:c r="L5402" s="6" t="str">
        <x:v>https://raw.githubusercontent.com/Mar-7th/StarRailRes/dbe8cdfcfb0bf657b9fe1cf92d5537f118ccb487/index_new/cn/character_skills.json</x:v>
      </x:c>
    </x:row>
    <x:row r="5403" ht="20" customHeight="1">
      <x:c r="A5403" s="6" t="str">
        <x:v>150620_3</x:v>
      </x:c>
      <x:c r="B5403" s="6" t="str">
        <x:v>150620</x:v>
      </x:c>
      <x:c r="C5403" s="6" t="n">
        <x:v>3</x:v>
      </x:c>
      <x:c r="D5403" s="6" t="str">
        <x:v>殿堂级操作回放</x:v>
      </x:c>
      <x:c r="E5403" s="7" t="str">
        <x:v>获得15点【隐藏分】。</x:v>
      </x:c>
      <x:c r="F5403" s="6" t="n">
        <x:v>0</x:v>
      </x:c>
      <x:c r="G5403" s="6" t="n">
        <x:v>0</x:v>
      </x:c>
      <x:c r="H5403" s="6" t="n">
        <x:v>0</x:v>
      </x:c>
      <x:c r="I5403" s="6" t="n">
        <x:v>0</x:v>
      </x:c>
      <x:c r="J5403" s="6" t="str">
        <x:v>[15]</x:v>
      </x:c>
      <x:c r="K5403" s="7" t="str">
        <x:v>无首段伤害倍率，请覆盖或设为辅助技能</x:v>
      </x:c>
      <x:c r="L5403" s="6" t="str">
        <x:v>https://raw.githubusercontent.com/Mar-7th/StarRailRes/dbe8cdfcfb0bf657b9fe1cf92d5537f118ccb487/index_new/cn/character_skills.json</x:v>
      </x:c>
    </x:row>
    <x:row r="5404" ht="20" customHeight="1">
      <x:c r="A5404" s="6" t="str">
        <x:v>150620_4</x:v>
      </x:c>
      <x:c r="B5404" s="6" t="str">
        <x:v>150620</x:v>
      </x:c>
      <x:c r="C5404" s="6" t="n">
        <x:v>4</x:v>
      </x:c>
      <x:c r="D5404" s="6" t="str">
        <x:v>殿堂级操作回放</x:v>
      </x:c>
      <x:c r="E5404" s="7" t="str">
        <x:v>获得15点【隐藏分】。</x:v>
      </x:c>
      <x:c r="F5404" s="6" t="n">
        <x:v>0</x:v>
      </x:c>
      <x:c r="G5404" s="6" t="n">
        <x:v>0</x:v>
      </x:c>
      <x:c r="H5404" s="6" t="n">
        <x:v>0</x:v>
      </x:c>
      <x:c r="I5404" s="6" t="n">
        <x:v>0</x:v>
      </x:c>
      <x:c r="J5404" s="6" t="str">
        <x:v>[15]</x:v>
      </x:c>
      <x:c r="K5404" s="7" t="str">
        <x:v>无首段伤害倍率，请覆盖或设为辅助技能</x:v>
      </x:c>
      <x:c r="L5404" s="6" t="str">
        <x:v>https://raw.githubusercontent.com/Mar-7th/StarRailRes/dbe8cdfcfb0bf657b9fe1cf92d5537f118ccb487/index_new/cn/character_skills.json</x:v>
      </x:c>
    </x:row>
    <x:row r="5405" ht="20" customHeight="1">
      <x:c r="A5405" s="6" t="str">
        <x:v>150620_5</x:v>
      </x:c>
      <x:c r="B5405" s="6" t="str">
        <x:v>150620</x:v>
      </x:c>
      <x:c r="C5405" s="6" t="n">
        <x:v>5</x:v>
      </x:c>
      <x:c r="D5405" s="6" t="str">
        <x:v>殿堂级操作回放</x:v>
      </x:c>
      <x:c r="E5405" s="7" t="str">
        <x:v>获得15点【隐藏分】。</x:v>
      </x:c>
      <x:c r="F5405" s="6" t="n">
        <x:v>0</x:v>
      </x:c>
      <x:c r="G5405" s="6" t="n">
        <x:v>0</x:v>
      </x:c>
      <x:c r="H5405" s="6" t="n">
        <x:v>0</x:v>
      </x:c>
      <x:c r="I5405" s="6" t="n">
        <x:v>0</x:v>
      </x:c>
      <x:c r="J5405" s="6" t="str">
        <x:v>[15]</x:v>
      </x:c>
      <x:c r="K5405" s="7" t="str">
        <x:v>无首段伤害倍率，请覆盖或设为辅助技能</x:v>
      </x:c>
      <x:c r="L5405" s="6" t="str">
        <x:v>https://raw.githubusercontent.com/Mar-7th/StarRailRes/dbe8cdfcfb0bf657b9fe1cf92d5537f118ccb487/index_new/cn/character_skills.json</x:v>
      </x:c>
    </x:row>
    <x:row r="5406" ht="20" customHeight="1">
      <x:c r="A5406" s="6" t="str">
        <x:v>150620_6</x:v>
      </x:c>
      <x:c r="B5406" s="6" t="str">
        <x:v>150620</x:v>
      </x:c>
      <x:c r="C5406" s="6" t="n">
        <x:v>6</x:v>
      </x:c>
      <x:c r="D5406" s="6" t="str">
        <x:v>殿堂级操作回放</x:v>
      </x:c>
      <x:c r="E5406" s="7" t="str">
        <x:v>获得15点【隐藏分】。</x:v>
      </x:c>
      <x:c r="F5406" s="6" t="n">
        <x:v>0</x:v>
      </x:c>
      <x:c r="G5406" s="6" t="n">
        <x:v>0</x:v>
      </x:c>
      <x:c r="H5406" s="6" t="n">
        <x:v>0</x:v>
      </x:c>
      <x:c r="I5406" s="6" t="n">
        <x:v>0</x:v>
      </x:c>
      <x:c r="J5406" s="6" t="str">
        <x:v>[15]</x:v>
      </x:c>
      <x:c r="K5406" s="7" t="str">
        <x:v>无首段伤害倍率，请覆盖或设为辅助技能</x:v>
      </x:c>
      <x:c r="L5406" s="6" t="str">
        <x:v>https://raw.githubusercontent.com/Mar-7th/StarRailRes/dbe8cdfcfb0bf657b9fe1cf92d5537f118ccb487/index_new/cn/character_skills.json</x:v>
      </x:c>
    </x:row>
    <x:row r="5407" ht="20" customHeight="1">
      <x:c r="A5407" s="6" t="str">
        <x:v>150620_7</x:v>
      </x:c>
      <x:c r="B5407" s="6" t="str">
        <x:v>150620</x:v>
      </x:c>
      <x:c r="C5407" s="6" t="n">
        <x:v>7</x:v>
      </x:c>
      <x:c r="D5407" s="6" t="str">
        <x:v>殿堂级操作回放</x:v>
      </x:c>
      <x:c r="E5407" s="7" t="str">
        <x:v>获得15点【隐藏分】。</x:v>
      </x:c>
      <x:c r="F5407" s="6" t="n">
        <x:v>0</x:v>
      </x:c>
      <x:c r="G5407" s="6" t="n">
        <x:v>0</x:v>
      </x:c>
      <x:c r="H5407" s="6" t="n">
        <x:v>0</x:v>
      </x:c>
      <x:c r="I5407" s="6" t="n">
        <x:v>0</x:v>
      </x:c>
      <x:c r="J5407" s="6" t="str">
        <x:v>[15]</x:v>
      </x:c>
      <x:c r="K5407" s="7" t="str">
        <x:v>无首段伤害倍率，请覆盖或设为辅助技能</x:v>
      </x:c>
      <x:c r="L5407" s="6" t="str">
        <x:v>https://raw.githubusercontent.com/Mar-7th/StarRailRes/dbe8cdfcfb0bf657b9fe1cf92d5537f118ccb487/index_new/cn/character_skills.json</x:v>
      </x:c>
    </x:row>
    <x:row r="5408" ht="20" customHeight="1">
      <x:c r="A5408" s="6" t="str">
        <x:v>150620_8</x:v>
      </x:c>
      <x:c r="B5408" s="6" t="str">
        <x:v>150620</x:v>
      </x:c>
      <x:c r="C5408" s="6" t="n">
        <x:v>8</x:v>
      </x:c>
      <x:c r="D5408" s="6" t="str">
        <x:v>殿堂级操作回放</x:v>
      </x:c>
      <x:c r="E5408" s="7" t="str">
        <x:v>获得15点【隐藏分】。</x:v>
      </x:c>
      <x:c r="F5408" s="6" t="n">
        <x:v>0</x:v>
      </x:c>
      <x:c r="G5408" s="6" t="n">
        <x:v>0</x:v>
      </x:c>
      <x:c r="H5408" s="6" t="n">
        <x:v>0</x:v>
      </x:c>
      <x:c r="I5408" s="6" t="n">
        <x:v>0</x:v>
      </x:c>
      <x:c r="J5408" s="6" t="str">
        <x:v>[15]</x:v>
      </x:c>
      <x:c r="K5408" s="7" t="str">
        <x:v>无首段伤害倍率，请覆盖或设为辅助技能</x:v>
      </x:c>
      <x:c r="L5408" s="6" t="str">
        <x:v>https://raw.githubusercontent.com/Mar-7th/StarRailRes/dbe8cdfcfb0bf657b9fe1cf92d5537f118ccb487/index_new/cn/character_skills.json</x:v>
      </x:c>
    </x:row>
    <x:row r="5409" ht="20" customHeight="1">
      <x:c r="A5409" s="6" t="str">
        <x:v>150620_9</x:v>
      </x:c>
      <x:c r="B5409" s="6" t="str">
        <x:v>150620</x:v>
      </x:c>
      <x:c r="C5409" s="6" t="n">
        <x:v>9</x:v>
      </x:c>
      <x:c r="D5409" s="6" t="str">
        <x:v>殿堂级操作回放</x:v>
      </x:c>
      <x:c r="E5409" s="7" t="str">
        <x:v>获得15点【隐藏分】。</x:v>
      </x:c>
      <x:c r="F5409" s="6" t="n">
        <x:v>0</x:v>
      </x:c>
      <x:c r="G5409" s="6" t="n">
        <x:v>0</x:v>
      </x:c>
      <x:c r="H5409" s="6" t="n">
        <x:v>0</x:v>
      </x:c>
      <x:c r="I5409" s="6" t="n">
        <x:v>0</x:v>
      </x:c>
      <x:c r="J5409" s="6" t="str">
        <x:v>[15]</x:v>
      </x:c>
      <x:c r="K5409" s="7" t="str">
        <x:v>无首段伤害倍率，请覆盖或设为辅助技能</x:v>
      </x:c>
      <x:c r="L5409" s="6" t="str">
        <x:v>https://raw.githubusercontent.com/Mar-7th/StarRailRes/dbe8cdfcfb0bf657b9fe1cf92d5537f118ccb487/index_new/cn/character_skills.json</x:v>
      </x:c>
    </x:row>
    <x:row r="5410" ht="20" customHeight="1">
      <x:c r="A5410" s="6" t="str">
        <x:v>150620_10</x:v>
      </x:c>
      <x:c r="B5410" s="6" t="str">
        <x:v>150620</x:v>
      </x:c>
      <x:c r="C5410" s="6" t="n">
        <x:v>10</x:v>
      </x:c>
      <x:c r="D5410" s="6" t="str">
        <x:v>殿堂级操作回放</x:v>
      </x:c>
      <x:c r="E5410" s="7" t="str">
        <x:v>获得15点【隐藏分】。</x:v>
      </x:c>
      <x:c r="F5410" s="6" t="n">
        <x:v>0</x:v>
      </x:c>
      <x:c r="G5410" s="6" t="n">
        <x:v>0</x:v>
      </x:c>
      <x:c r="H5410" s="6" t="n">
        <x:v>0</x:v>
      </x:c>
      <x:c r="I5410" s="6" t="n">
        <x:v>0</x:v>
      </x:c>
      <x:c r="J5410" s="6" t="str">
        <x:v>[15]</x:v>
      </x:c>
      <x:c r="K5410" s="7" t="str">
        <x:v>无首段伤害倍率，请覆盖或设为辅助技能</x:v>
      </x:c>
      <x:c r="L5410" s="6" t="str">
        <x:v>https://raw.githubusercontent.com/Mar-7th/StarRailRes/dbe8cdfcfb0bf657b9fe1cf92d5537f118ccb487/index_new/cn/character_skills.json</x:v>
      </x:c>
    </x:row>
    <x:row r="5411" ht="20" customHeight="1">
      <x:c r="A5411" s="6" t="str">
        <x:v>150620_11</x:v>
      </x:c>
      <x:c r="B5411" s="6" t="str">
        <x:v>150620</x:v>
      </x:c>
      <x:c r="C5411" s="6" t="n">
        <x:v>11</x:v>
      </x:c>
      <x:c r="D5411" s="6" t="str">
        <x:v>殿堂级操作回放</x:v>
      </x:c>
      <x:c r="E5411" s="7" t="str">
        <x:v>获得15点【隐藏分】。</x:v>
      </x:c>
      <x:c r="F5411" s="6" t="n">
        <x:v>0</x:v>
      </x:c>
      <x:c r="G5411" s="6" t="n">
        <x:v>0</x:v>
      </x:c>
      <x:c r="H5411" s="6" t="n">
        <x:v>0</x:v>
      </x:c>
      <x:c r="I5411" s="6" t="n">
        <x:v>0</x:v>
      </x:c>
      <x:c r="J5411" s="6" t="str">
        <x:v>[15]</x:v>
      </x:c>
      <x:c r="K5411" s="7" t="str">
        <x:v>无首段伤害倍率，请覆盖或设为辅助技能</x:v>
      </x:c>
      <x:c r="L5411" s="6" t="str">
        <x:v>https://raw.githubusercontent.com/Mar-7th/StarRailRes/dbe8cdfcfb0bf657b9fe1cf92d5537f118ccb487/index_new/cn/character_skills.json</x:v>
      </x:c>
    </x:row>
    <x:row r="5412" ht="20" customHeight="1">
      <x:c r="A5412" s="6" t="str">
        <x:v>150620_12</x:v>
      </x:c>
      <x:c r="B5412" s="6" t="str">
        <x:v>150620</x:v>
      </x:c>
      <x:c r="C5412" s="6" t="n">
        <x:v>12</x:v>
      </x:c>
      <x:c r="D5412" s="6" t="str">
        <x:v>殿堂级操作回放</x:v>
      </x:c>
      <x:c r="E5412" s="7" t="str">
        <x:v>获得15点【隐藏分】。</x:v>
      </x:c>
      <x:c r="F5412" s="6" t="n">
        <x:v>0</x:v>
      </x:c>
      <x:c r="G5412" s="6" t="n">
        <x:v>0</x:v>
      </x:c>
      <x:c r="H5412" s="6" t="n">
        <x:v>0</x:v>
      </x:c>
      <x:c r="I5412" s="6" t="n">
        <x:v>0</x:v>
      </x:c>
      <x:c r="J5412" s="6" t="str">
        <x:v>[15]</x:v>
      </x:c>
      <x:c r="K5412" s="7" t="str">
        <x:v>无首段伤害倍率，请覆盖或设为辅助技能</x:v>
      </x:c>
      <x:c r="L5412" s="6" t="str">
        <x:v>https://raw.githubusercontent.com/Mar-7th/StarRailRes/dbe8cdfcfb0bf657b9fe1cf92d5537f118ccb487/index_new/cn/character_skills.json</x:v>
      </x:c>
    </x:row>
    <x:row r="5413" ht="20" customHeight="1">
      <x:c r="A5413" s="6" t="str">
        <x:v>150620_13</x:v>
      </x:c>
      <x:c r="B5413" s="6" t="str">
        <x:v>150620</x:v>
      </x:c>
      <x:c r="C5413" s="6" t="n">
        <x:v>13</x:v>
      </x:c>
      <x:c r="D5413" s="6" t="str">
        <x:v>殿堂级操作回放</x:v>
      </x:c>
      <x:c r="E5413" s="7" t="str">
        <x:v>获得15点【隐藏分】。</x:v>
      </x:c>
      <x:c r="F5413" s="6" t="n">
        <x:v>0</x:v>
      </x:c>
      <x:c r="G5413" s="6" t="n">
        <x:v>0</x:v>
      </x:c>
      <x:c r="H5413" s="6" t="n">
        <x:v>0</x:v>
      </x:c>
      <x:c r="I5413" s="6" t="n">
        <x:v>0</x:v>
      </x:c>
      <x:c r="J5413" s="6" t="str">
        <x:v>[15]</x:v>
      </x:c>
      <x:c r="K5413" s="7" t="str">
        <x:v>无首段伤害倍率，请覆盖或设为辅助技能</x:v>
      </x:c>
      <x:c r="L5413" s="6" t="str">
        <x:v>https://raw.githubusercontent.com/Mar-7th/StarRailRes/dbe8cdfcfb0bf657b9fe1cf92d5537f118ccb487/index_new/cn/character_skills.json</x:v>
      </x:c>
    </x:row>
    <x:row r="5414" ht="20" customHeight="1">
      <x:c r="A5414" s="6" t="str">
        <x:v>150620_14</x:v>
      </x:c>
      <x:c r="B5414" s="6" t="str">
        <x:v>150620</x:v>
      </x:c>
      <x:c r="C5414" s="6" t="n">
        <x:v>14</x:v>
      </x:c>
      <x:c r="D5414" s="6" t="str">
        <x:v>殿堂级操作回放</x:v>
      </x:c>
      <x:c r="E5414" s="7" t="str">
        <x:v>获得15点【隐藏分】。</x:v>
      </x:c>
      <x:c r="F5414" s="6" t="n">
        <x:v>0</x:v>
      </x:c>
      <x:c r="G5414" s="6" t="n">
        <x:v>0</x:v>
      </x:c>
      <x:c r="H5414" s="6" t="n">
        <x:v>0</x:v>
      </x:c>
      <x:c r="I5414" s="6" t="n">
        <x:v>0</x:v>
      </x:c>
      <x:c r="J5414" s="6" t="str">
        <x:v>[15]</x:v>
      </x:c>
      <x:c r="K5414" s="7" t="str">
        <x:v>无首段伤害倍率，请覆盖或设为辅助技能</x:v>
      </x:c>
      <x:c r="L5414" s="6" t="str">
        <x:v>https://raw.githubusercontent.com/Mar-7th/StarRailRes/dbe8cdfcfb0bf657b9fe1cf92d5537f118ccb487/index_new/cn/character_skills.json</x:v>
      </x:c>
    </x:row>
    <x:row r="5415" ht="20" customHeight="1">
      <x:c r="A5415" s="6" t="str">
        <x:v>150620_15</x:v>
      </x:c>
      <x:c r="B5415" s="6" t="str">
        <x:v>150620</x:v>
      </x:c>
      <x:c r="C5415" s="6" t="n">
        <x:v>15</x:v>
      </x:c>
      <x:c r="D5415" s="6" t="str">
        <x:v>殿堂级操作回放</x:v>
      </x:c>
      <x:c r="E5415" s="7" t="str">
        <x:v>获得15点【隐藏分】。</x:v>
      </x:c>
      <x:c r="F5415" s="6" t="n">
        <x:v>0</x:v>
      </x:c>
      <x:c r="G5415" s="6" t="n">
        <x:v>0</x:v>
      </x:c>
      <x:c r="H5415" s="6" t="n">
        <x:v>0</x:v>
      </x:c>
      <x:c r="I5415" s="6" t="n">
        <x:v>0</x:v>
      </x:c>
      <x:c r="J5415" s="6" t="str">
        <x:v>[15]</x:v>
      </x:c>
      <x:c r="K5415" s="7" t="str">
        <x:v>无首段伤害倍率，请覆盖或设为辅助技能</x:v>
      </x:c>
      <x:c r="L5415" s="6" t="str">
        <x:v>https://raw.githubusercontent.com/Mar-7th/StarRailRes/dbe8cdfcfb0bf657b9fe1cf92d5537f118ccb487/index_new/cn/character_skills.json</x:v>
      </x:c>
    </x:row>
    <x:row r="5416" ht="38" customHeight="1">
      <x:c r="A5416" s="6" t="str">
        <x:v>150621_1</x:v>
      </x:c>
      <x:c r="B5416" s="6" t="str">
        <x:v>150621</x:v>
      </x:c>
      <x:c r="C5416" s="6" t="n">
        <x:v>1</x:v>
      </x:c>
      <x:c r="D5416" s="6" t="str">
        <x:v>崩坏级伤害演示</x:v>
      </x:c>
      <x:c r="E5416" s="7" t="str">
        <x:v>造成6次伤害，每次对敌方随机单体造成45%的虚数属性欢愉伤害。将触发【头号补给盲盒】的固定概率重置为初始值。</x:v>
      </x:c>
      <x:c r="F5416" s="6" t="n">
        <x:v>0</x:v>
      </x:c>
      <x:c r="G5416" s="6" t="n">
        <x:v>0</x:v>
      </x:c>
      <x:c r="H5416" s="6" t="n">
        <x:v>0</x:v>
      </x:c>
      <x:c r="I5416" s="6" t="n">
        <x:v>0.45</x:v>
      </x:c>
      <x:c r="J5416" s="6" t="str">
        <x:v>[0.45, 6]</x:v>
      </x:c>
      <x:c r="K5416" s="7" t="str">
        <x:v>需确认条件及分段</x:v>
      </x:c>
      <x:c r="L5416" s="6" t="str">
        <x:v>https://raw.githubusercontent.com/Mar-7th/StarRailRes/dbe8cdfcfb0bf657b9fe1cf92d5537f118ccb487/index_new/cn/character_skills.json</x:v>
      </x:c>
    </x:row>
    <x:row r="5417" ht="38" customHeight="1">
      <x:c r="A5417" s="6" t="str">
        <x:v>150621_2</x:v>
      </x:c>
      <x:c r="B5417" s="6" t="str">
        <x:v>150621</x:v>
      </x:c>
      <x:c r="C5417" s="6" t="n">
        <x:v>2</x:v>
      </x:c>
      <x:c r="D5417" s="6" t="str">
        <x:v>崩坏级伤害演示</x:v>
      </x:c>
      <x:c r="E5417" s="7" t="str">
        <x:v>造成6次伤害，每次对敌方随机单体造成49.5%的虚数属性欢愉伤害。将触发【头号补给盲盒】的固定概率重置为初始值。</x:v>
      </x:c>
      <x:c r="F5417" s="6" t="n">
        <x:v>0</x:v>
      </x:c>
      <x:c r="G5417" s="6" t="n">
        <x:v>0</x:v>
      </x:c>
      <x:c r="H5417" s="6" t="n">
        <x:v>0</x:v>
      </x:c>
      <x:c r="I5417" s="6" t="n">
        <x:v>0.495</x:v>
      </x:c>
      <x:c r="J5417" s="6" t="str">
        <x:v>[0.495, 6]</x:v>
      </x:c>
      <x:c r="K5417" s="7" t="str">
        <x:v>需确认条件及分段</x:v>
      </x:c>
      <x:c r="L5417" s="6" t="str">
        <x:v>https://raw.githubusercontent.com/Mar-7th/StarRailRes/dbe8cdfcfb0bf657b9fe1cf92d5537f118ccb487/index_new/cn/character_skills.json</x:v>
      </x:c>
    </x:row>
    <x:row r="5418" ht="38" customHeight="1">
      <x:c r="A5418" s="6" t="str">
        <x:v>150621_3</x:v>
      </x:c>
      <x:c r="B5418" s="6" t="str">
        <x:v>150621</x:v>
      </x:c>
      <x:c r="C5418" s="6" t="n">
        <x:v>3</x:v>
      </x:c>
      <x:c r="D5418" s="6" t="str">
        <x:v>崩坏级伤害演示</x:v>
      </x:c>
      <x:c r="E5418" s="7" t="str">
        <x:v>造成6次伤害，每次对敌方随机单体造成54%的虚数属性欢愉伤害。将触发【头号补给盲盒】的固定概率重置为初始值。</x:v>
      </x:c>
      <x:c r="F5418" s="6" t="n">
        <x:v>0</x:v>
      </x:c>
      <x:c r="G5418" s="6" t="n">
        <x:v>0</x:v>
      </x:c>
      <x:c r="H5418" s="6" t="n">
        <x:v>0</x:v>
      </x:c>
      <x:c r="I5418" s="6" t="n">
        <x:v>0.54</x:v>
      </x:c>
      <x:c r="J5418" s="6" t="str">
        <x:v>[0.54, 6]</x:v>
      </x:c>
      <x:c r="K5418" s="7" t="str">
        <x:v>需确认条件及分段</x:v>
      </x:c>
      <x:c r="L5418" s="6" t="str">
        <x:v>https://raw.githubusercontent.com/Mar-7th/StarRailRes/dbe8cdfcfb0bf657b9fe1cf92d5537f118ccb487/index_new/cn/character_skills.json</x:v>
      </x:c>
    </x:row>
    <x:row r="5419" ht="38" customHeight="1">
      <x:c r="A5419" s="6" t="str">
        <x:v>150621_4</x:v>
      </x:c>
      <x:c r="B5419" s="6" t="str">
        <x:v>150621</x:v>
      </x:c>
      <x:c r="C5419" s="6" t="n">
        <x:v>4</x:v>
      </x:c>
      <x:c r="D5419" s="6" t="str">
        <x:v>崩坏级伤害演示</x:v>
      </x:c>
      <x:c r="E5419" s="7" t="str">
        <x:v>造成6次伤害，每次对敌方随机单体造成58.5%的虚数属性欢愉伤害。将触发【头号补给盲盒】的固定概率重置为初始值。</x:v>
      </x:c>
      <x:c r="F5419" s="6" t="n">
        <x:v>0</x:v>
      </x:c>
      <x:c r="G5419" s="6" t="n">
        <x:v>0</x:v>
      </x:c>
      <x:c r="H5419" s="6" t="n">
        <x:v>0</x:v>
      </x:c>
      <x:c r="I5419" s="6" t="n">
        <x:v>0.585</x:v>
      </x:c>
      <x:c r="J5419" s="6" t="str">
        <x:v>[0.585, 6]</x:v>
      </x:c>
      <x:c r="K5419" s="7" t="str">
        <x:v>需确认条件及分段</x:v>
      </x:c>
      <x:c r="L5419" s="6" t="str">
        <x:v>https://raw.githubusercontent.com/Mar-7th/StarRailRes/dbe8cdfcfb0bf657b9fe1cf92d5537f118ccb487/index_new/cn/character_skills.json</x:v>
      </x:c>
    </x:row>
    <x:row r="5420" ht="38" customHeight="1">
      <x:c r="A5420" s="6" t="str">
        <x:v>150621_5</x:v>
      </x:c>
      <x:c r="B5420" s="6" t="str">
        <x:v>150621</x:v>
      </x:c>
      <x:c r="C5420" s="6" t="n">
        <x:v>5</x:v>
      </x:c>
      <x:c r="D5420" s="6" t="str">
        <x:v>崩坏级伤害演示</x:v>
      </x:c>
      <x:c r="E5420" s="7" t="str">
        <x:v>造成6次伤害，每次对敌方随机单体造成63%的虚数属性欢愉伤害。将触发【头号补给盲盒】的固定概率重置为初始值。</x:v>
      </x:c>
      <x:c r="F5420" s="6" t="n">
        <x:v>0</x:v>
      </x:c>
      <x:c r="G5420" s="6" t="n">
        <x:v>0</x:v>
      </x:c>
      <x:c r="H5420" s="6" t="n">
        <x:v>0</x:v>
      </x:c>
      <x:c r="I5420" s="6" t="n">
        <x:v>0.63</x:v>
      </x:c>
      <x:c r="J5420" s="6" t="str">
        <x:v>[0.63, 6]</x:v>
      </x:c>
      <x:c r="K5420" s="7" t="str">
        <x:v>需确认条件及分段</x:v>
      </x:c>
      <x:c r="L5420" s="6" t="str">
        <x:v>https://raw.githubusercontent.com/Mar-7th/StarRailRes/dbe8cdfcfb0bf657b9fe1cf92d5537f118ccb487/index_new/cn/character_skills.json</x:v>
      </x:c>
    </x:row>
    <x:row r="5421" ht="38" customHeight="1">
      <x:c r="A5421" s="6" t="str">
        <x:v>150621_6</x:v>
      </x:c>
      <x:c r="B5421" s="6" t="str">
        <x:v>150621</x:v>
      </x:c>
      <x:c r="C5421" s="6" t="n">
        <x:v>6</x:v>
      </x:c>
      <x:c r="D5421" s="6" t="str">
        <x:v>崩坏级伤害演示</x:v>
      </x:c>
      <x:c r="E5421" s="7" t="str">
        <x:v>造成6次伤害，每次对敌方随机单体造成67.5%的虚数属性欢愉伤害。将触发【头号补给盲盒】的固定概率重置为初始值。</x:v>
      </x:c>
      <x:c r="F5421" s="6" t="n">
        <x:v>0</x:v>
      </x:c>
      <x:c r="G5421" s="6" t="n">
        <x:v>0</x:v>
      </x:c>
      <x:c r="H5421" s="6" t="n">
        <x:v>0</x:v>
      </x:c>
      <x:c r="I5421" s="6" t="n">
        <x:v>0.675</x:v>
      </x:c>
      <x:c r="J5421" s="6" t="str">
        <x:v>[0.675, 6]</x:v>
      </x:c>
      <x:c r="K5421" s="7" t="str">
        <x:v>需确认条件及分段</x:v>
      </x:c>
      <x:c r="L5421" s="6" t="str">
        <x:v>https://raw.githubusercontent.com/Mar-7th/StarRailRes/dbe8cdfcfb0bf657b9fe1cf92d5537f118ccb487/index_new/cn/character_skills.json</x:v>
      </x:c>
    </x:row>
    <x:row r="5422" ht="38" customHeight="1">
      <x:c r="A5422" s="6" t="str">
        <x:v>150621_7</x:v>
      </x:c>
      <x:c r="B5422" s="6" t="str">
        <x:v>150621</x:v>
      </x:c>
      <x:c r="C5422" s="6" t="n">
        <x:v>7</x:v>
      </x:c>
      <x:c r="D5422" s="6" t="str">
        <x:v>崩坏级伤害演示</x:v>
      </x:c>
      <x:c r="E5422" s="7" t="str">
        <x:v>造成6次伤害，每次对敌方随机单体造成73.12%的虚数属性欢愉伤害。将触发【头号补给盲盒】的固定概率重置为初始值。</x:v>
      </x:c>
      <x:c r="F5422" s="6" t="n">
        <x:v>0</x:v>
      </x:c>
      <x:c r="G5422" s="6" t="n">
        <x:v>0</x:v>
      </x:c>
      <x:c r="H5422" s="6" t="n">
        <x:v>0</x:v>
      </x:c>
      <x:c r="I5422" s="6" t="n">
        <x:v>0.7312</x:v>
      </x:c>
      <x:c r="J5422" s="6" t="str">
        <x:v>[0.7312, 6]</x:v>
      </x:c>
      <x:c r="K5422" s="7" t="str">
        <x:v>需确认条件及分段</x:v>
      </x:c>
      <x:c r="L5422" s="6" t="str">
        <x:v>https://raw.githubusercontent.com/Mar-7th/StarRailRes/dbe8cdfcfb0bf657b9fe1cf92d5537f118ccb487/index_new/cn/character_skills.json</x:v>
      </x:c>
    </x:row>
    <x:row r="5423" ht="38" customHeight="1">
      <x:c r="A5423" s="6" t="str">
        <x:v>150621_8</x:v>
      </x:c>
      <x:c r="B5423" s="6" t="str">
        <x:v>150621</x:v>
      </x:c>
      <x:c r="C5423" s="6" t="n">
        <x:v>8</x:v>
      </x:c>
      <x:c r="D5423" s="6" t="str">
        <x:v>崩坏级伤害演示</x:v>
      </x:c>
      <x:c r="E5423" s="7" t="str">
        <x:v>造成6次伤害，每次对敌方随机单体造成78.75%的虚数属性欢愉伤害。将触发【头号补给盲盒】的固定概率重置为初始值。</x:v>
      </x:c>
      <x:c r="F5423" s="6" t="n">
        <x:v>0</x:v>
      </x:c>
      <x:c r="G5423" s="6" t="n">
        <x:v>0</x:v>
      </x:c>
      <x:c r="H5423" s="6" t="n">
        <x:v>0</x:v>
      </x:c>
      <x:c r="I5423" s="6" t="n">
        <x:v>0.7875</x:v>
      </x:c>
      <x:c r="J5423" s="6" t="str">
        <x:v>[0.7875, 6]</x:v>
      </x:c>
      <x:c r="K5423" s="7" t="str">
        <x:v>需确认条件及分段</x:v>
      </x:c>
      <x:c r="L5423" s="6" t="str">
        <x:v>https://raw.githubusercontent.com/Mar-7th/StarRailRes/dbe8cdfcfb0bf657b9fe1cf92d5537f118ccb487/index_new/cn/character_skills.json</x:v>
      </x:c>
    </x:row>
    <x:row r="5424" ht="38" customHeight="1">
      <x:c r="A5424" s="6" t="str">
        <x:v>150621_9</x:v>
      </x:c>
      <x:c r="B5424" s="6" t="str">
        <x:v>150621</x:v>
      </x:c>
      <x:c r="C5424" s="6" t="n">
        <x:v>9</x:v>
      </x:c>
      <x:c r="D5424" s="6" t="str">
        <x:v>崩坏级伤害演示</x:v>
      </x:c>
      <x:c r="E5424" s="7" t="str">
        <x:v>造成6次伤害，每次对敌方随机单体造成84.38%的虚数属性欢愉伤害。将触发【头号补给盲盒】的固定概率重置为初始值。</x:v>
      </x:c>
      <x:c r="F5424" s="6" t="n">
        <x:v>0</x:v>
      </x:c>
      <x:c r="G5424" s="6" t="n">
        <x:v>0</x:v>
      </x:c>
      <x:c r="H5424" s="6" t="n">
        <x:v>0</x:v>
      </x:c>
      <x:c r="I5424" s="6" t="n">
        <x:v>0.8438</x:v>
      </x:c>
      <x:c r="J5424" s="6" t="str">
        <x:v>[0.8438, 6]</x:v>
      </x:c>
      <x:c r="K5424" s="7" t="str">
        <x:v>需确认条件及分段</x:v>
      </x:c>
      <x:c r="L5424" s="6" t="str">
        <x:v>https://raw.githubusercontent.com/Mar-7th/StarRailRes/dbe8cdfcfb0bf657b9fe1cf92d5537f118ccb487/index_new/cn/character_skills.json</x:v>
      </x:c>
    </x:row>
    <x:row r="5425" ht="38" customHeight="1">
      <x:c r="A5425" s="6" t="str">
        <x:v>150621_10</x:v>
      </x:c>
      <x:c r="B5425" s="6" t="str">
        <x:v>150621</x:v>
      </x:c>
      <x:c r="C5425" s="6" t="n">
        <x:v>10</x:v>
      </x:c>
      <x:c r="D5425" s="6" t="str">
        <x:v>崩坏级伤害演示</x:v>
      </x:c>
      <x:c r="E5425" s="7" t="str">
        <x:v>造成6次伤害，每次对敌方随机单体造成90%的虚数属性欢愉伤害。将触发【头号补给盲盒】的固定概率重置为初始值。</x:v>
      </x:c>
      <x:c r="F5425" s="6" t="n">
        <x:v>0</x:v>
      </x:c>
      <x:c r="G5425" s="6" t="n">
        <x:v>0</x:v>
      </x:c>
      <x:c r="H5425" s="6" t="n">
        <x:v>0</x:v>
      </x:c>
      <x:c r="I5425" s="6" t="n">
        <x:v>0.9</x:v>
      </x:c>
      <x:c r="J5425" s="6" t="str">
        <x:v>[0.9, 6]</x:v>
      </x:c>
      <x:c r="K5425" s="7" t="str">
        <x:v>需确认条件及分段</x:v>
      </x:c>
      <x:c r="L5425" s="6" t="str">
        <x:v>https://raw.githubusercontent.com/Mar-7th/StarRailRes/dbe8cdfcfb0bf657b9fe1cf92d5537f118ccb487/index_new/cn/character_skills.json</x:v>
      </x:c>
    </x:row>
    <x:row r="5426" ht="38" customHeight="1">
      <x:c r="A5426" s="6" t="str">
        <x:v>150621_11</x:v>
      </x:c>
      <x:c r="B5426" s="6" t="str">
        <x:v>150621</x:v>
      </x:c>
      <x:c r="C5426" s="6" t="n">
        <x:v>11</x:v>
      </x:c>
      <x:c r="D5426" s="6" t="str">
        <x:v>崩坏级伤害演示</x:v>
      </x:c>
      <x:c r="E5426" s="7" t="str">
        <x:v>造成6次伤害，每次对敌方随机单体造成94.5%的虚数属性欢愉伤害。将触发【头号补给盲盒】的固定概率重置为初始值。</x:v>
      </x:c>
      <x:c r="F5426" s="6" t="n">
        <x:v>0</x:v>
      </x:c>
      <x:c r="G5426" s="6" t="n">
        <x:v>0</x:v>
      </x:c>
      <x:c r="H5426" s="6" t="n">
        <x:v>0</x:v>
      </x:c>
      <x:c r="I5426" s="6" t="n">
        <x:v>0.945</x:v>
      </x:c>
      <x:c r="J5426" s="6" t="str">
        <x:v>[0.945, 6]</x:v>
      </x:c>
      <x:c r="K5426" s="7" t="str">
        <x:v>需确认条件及分段</x:v>
      </x:c>
      <x:c r="L5426" s="6" t="str">
        <x:v>https://raw.githubusercontent.com/Mar-7th/StarRailRes/dbe8cdfcfb0bf657b9fe1cf92d5537f118ccb487/index_new/cn/character_skills.json</x:v>
      </x:c>
    </x:row>
    <x:row r="5427" ht="38" customHeight="1">
      <x:c r="A5427" s="6" t="str">
        <x:v>150621_12</x:v>
      </x:c>
      <x:c r="B5427" s="6" t="str">
        <x:v>150621</x:v>
      </x:c>
      <x:c r="C5427" s="6" t="n">
        <x:v>12</x:v>
      </x:c>
      <x:c r="D5427" s="6" t="str">
        <x:v>崩坏级伤害演示</x:v>
      </x:c>
      <x:c r="E5427" s="7" t="str">
        <x:v>造成6次伤害，每次对敌方随机单体造成99%的虚数属性欢愉伤害。将触发【头号补给盲盒】的固定概率重置为初始值。</x:v>
      </x:c>
      <x:c r="F5427" s="6" t="n">
        <x:v>0</x:v>
      </x:c>
      <x:c r="G5427" s="6" t="n">
        <x:v>0</x:v>
      </x:c>
      <x:c r="H5427" s="6" t="n">
        <x:v>0</x:v>
      </x:c>
      <x:c r="I5427" s="6" t="n">
        <x:v>0.99</x:v>
      </x:c>
      <x:c r="J5427" s="6" t="str">
        <x:v>[0.99, 6]</x:v>
      </x:c>
      <x:c r="K5427" s="7" t="str">
        <x:v>需确认条件及分段</x:v>
      </x:c>
      <x:c r="L5427" s="6" t="str">
        <x:v>https://raw.githubusercontent.com/Mar-7th/StarRailRes/dbe8cdfcfb0bf657b9fe1cf92d5537f118ccb487/index_new/cn/character_skills.json</x:v>
      </x:c>
    </x:row>
    <x:row r="5428" ht="38" customHeight="1">
      <x:c r="A5428" s="6" t="str">
        <x:v>150621_13</x:v>
      </x:c>
      <x:c r="B5428" s="6" t="str">
        <x:v>150621</x:v>
      </x:c>
      <x:c r="C5428" s="6" t="n">
        <x:v>13</x:v>
      </x:c>
      <x:c r="D5428" s="6" t="str">
        <x:v>崩坏级伤害演示</x:v>
      </x:c>
      <x:c r="E5428" s="7" t="str">
        <x:v>造成6次伤害，每次对敌方随机单体造成103.5%的虚数属性欢愉伤害。将触发【头号补给盲盒】的固定概率重置为初始值。</x:v>
      </x:c>
      <x:c r="F5428" s="6" t="n">
        <x:v>0</x:v>
      </x:c>
      <x:c r="G5428" s="6" t="n">
        <x:v>0</x:v>
      </x:c>
      <x:c r="H5428" s="6" t="n">
        <x:v>0</x:v>
      </x:c>
      <x:c r="I5428" s="6" t="n">
        <x:v>1.035</x:v>
      </x:c>
      <x:c r="J5428" s="6" t="str">
        <x:v>[1.035, 6]</x:v>
      </x:c>
      <x:c r="K5428" s="7" t="str">
        <x:v>需确认条件及分段</x:v>
      </x:c>
      <x:c r="L5428" s="6" t="str">
        <x:v>https://raw.githubusercontent.com/Mar-7th/StarRailRes/dbe8cdfcfb0bf657b9fe1cf92d5537f118ccb487/index_new/cn/character_skills.json</x:v>
      </x:c>
    </x:row>
    <x:row r="5429" ht="38" customHeight="1">
      <x:c r="A5429" s="6" t="str">
        <x:v>150621_14</x:v>
      </x:c>
      <x:c r="B5429" s="6" t="str">
        <x:v>150621</x:v>
      </x:c>
      <x:c r="C5429" s="6" t="n">
        <x:v>14</x:v>
      </x:c>
      <x:c r="D5429" s="6" t="str">
        <x:v>崩坏级伤害演示</x:v>
      </x:c>
      <x:c r="E5429" s="7" t="str">
        <x:v>造成6次伤害，每次对敌方随机单体造成108%的虚数属性欢愉伤害。将触发【头号补给盲盒】的固定概率重置为初始值。</x:v>
      </x:c>
      <x:c r="F5429" s="6" t="n">
        <x:v>0</x:v>
      </x:c>
      <x:c r="G5429" s="6" t="n">
        <x:v>0</x:v>
      </x:c>
      <x:c r="H5429" s="6" t="n">
        <x:v>0</x:v>
      </x:c>
      <x:c r="I5429" s="6" t="n">
        <x:v>1.08</x:v>
      </x:c>
      <x:c r="J5429" s="6" t="str">
        <x:v>[1.08, 6]</x:v>
      </x:c>
      <x:c r="K5429" s="7" t="str">
        <x:v>需确认条件及分段</x:v>
      </x:c>
      <x:c r="L5429" s="6" t="str">
        <x:v>https://raw.githubusercontent.com/Mar-7th/StarRailRes/dbe8cdfcfb0bf657b9fe1cf92d5537f118ccb487/index_new/cn/character_skills.json</x:v>
      </x:c>
    </x:row>
    <x:row r="5430" ht="38" customHeight="1">
      <x:c r="A5430" s="6" t="str">
        <x:v>150621_15</x:v>
      </x:c>
      <x:c r="B5430" s="6" t="str">
        <x:v>150621</x:v>
      </x:c>
      <x:c r="C5430" s="6" t="n">
        <x:v>15</x:v>
      </x:c>
      <x:c r="D5430" s="6" t="str">
        <x:v>崩坏级伤害演示</x:v>
      </x:c>
      <x:c r="E5430" s="7" t="str">
        <x:v>造成6次伤害，每次对敌方随机单体造成112.5%的虚数属性欢愉伤害。将触发【头号补给盲盒】的固定概率重置为初始值。</x:v>
      </x:c>
      <x:c r="F5430" s="6" t="n">
        <x:v>0</x:v>
      </x:c>
      <x:c r="G5430" s="6" t="n">
        <x:v>0</x:v>
      </x:c>
      <x:c r="H5430" s="6" t="n">
        <x:v>0</x:v>
      </x:c>
      <x:c r="I5430" s="6" t="n">
        <x:v>1.125</x:v>
      </x:c>
      <x:c r="J5430" s="6" t="str">
        <x:v>[1.125, 6]</x:v>
      </x:c>
      <x:c r="K5430" s="7" t="str">
        <x:v>需确认条件及分段</x:v>
      </x:c>
      <x:c r="L5430" s="6" t="str">
        <x:v>https://raw.githubusercontent.com/Mar-7th/StarRailRes/dbe8cdfcfb0bf657b9fe1cf92d5537f118ccb487/index_new/cn/character_skills.json</x:v>
      </x:c>
    </x:row>
    <x:row r="5431" ht="38" customHeight="1">
      <x:c r="A5431" s="6" t="str">
        <x:v>150701_1</x:v>
      </x:c>
      <x:c r="B5431" s="6" t="str">
        <x:v>150701</x:v>
      </x:c>
      <x:c r="C5431" s="6" t="n">
        <x:v>1</x:v>
      </x:c>
      <x:c r="D5431" s="6" t="str">
        <x:v>残锋，掠尽</x:v>
      </x:c>
      <x:c r="E5431" s="7" t="str">
        <x:v>对指定敌方单体造成等同于千冶•刃25%生命上限的火属性伤害，并使目标陷入嘲讽状态，持续1回合。</x:v>
      </x:c>
      <x:c r="F5431" s="6" t="n">
        <x:v>0</x:v>
      </x:c>
      <x:c r="G5431" s="6" t="n">
        <x:v>0.25</x:v>
      </x:c>
      <x:c r="H5431" s="6" t="n">
        <x:v>0</x:v>
      </x:c>
      <x:c r="I5431" s="6" t="n">
        <x:v>0</x:v>
      </x:c>
      <x:c r="J5431" s="6" t="str">
        <x:v>[0.25]</x:v>
      </x:c>
      <x:c r="K5431" s="7" t="str">
        <x:v>需确认条件及分段</x:v>
      </x:c>
      <x:c r="L5431" s="6" t="str">
        <x:v>https://raw.githubusercontent.com/Mar-7th/StarRailRes/dbe8cdfcfb0bf657b9fe1cf92d5537f118ccb487/index_new/cn/character_skills.json</x:v>
      </x:c>
    </x:row>
    <x:row r="5432" ht="38" customHeight="1">
      <x:c r="A5432" s="6" t="str">
        <x:v>150701_2</x:v>
      </x:c>
      <x:c r="B5432" s="6" t="str">
        <x:v>150701</x:v>
      </x:c>
      <x:c r="C5432" s="6" t="n">
        <x:v>2</x:v>
      </x:c>
      <x:c r="D5432" s="6" t="str">
        <x:v>残锋，掠尽</x:v>
      </x:c>
      <x:c r="E5432" s="7" t="str">
        <x:v>对指定敌方单体造成等同于千冶•刃30%生命上限的火属性伤害，并使目标陷入嘲讽状态，持续1回合。</x:v>
      </x:c>
      <x:c r="F5432" s="6" t="n">
        <x:v>0</x:v>
      </x:c>
      <x:c r="G5432" s="6" t="n">
        <x:v>0.3</x:v>
      </x:c>
      <x:c r="H5432" s="6" t="n">
        <x:v>0</x:v>
      </x:c>
      <x:c r="I5432" s="6" t="n">
        <x:v>0</x:v>
      </x:c>
      <x:c r="J5432" s="6" t="str">
        <x:v>[0.3]</x:v>
      </x:c>
      <x:c r="K5432" s="7" t="str">
        <x:v>需确认条件及分段</x:v>
      </x:c>
      <x:c r="L5432" s="6" t="str">
        <x:v>https://raw.githubusercontent.com/Mar-7th/StarRailRes/dbe8cdfcfb0bf657b9fe1cf92d5537f118ccb487/index_new/cn/character_skills.json</x:v>
      </x:c>
    </x:row>
    <x:row r="5433" ht="38" customHeight="1">
      <x:c r="A5433" s="6" t="str">
        <x:v>150701_3</x:v>
      </x:c>
      <x:c r="B5433" s="6" t="str">
        <x:v>150701</x:v>
      </x:c>
      <x:c r="C5433" s="6" t="n">
        <x:v>3</x:v>
      </x:c>
      <x:c r="D5433" s="6" t="str">
        <x:v>残锋，掠尽</x:v>
      </x:c>
      <x:c r="E5433" s="7" t="str">
        <x:v>对指定敌方单体造成等同于千冶•刃35%生命上限的火属性伤害，并使目标陷入嘲讽状态，持续1回合。</x:v>
      </x:c>
      <x:c r="F5433" s="6" t="n">
        <x:v>0</x:v>
      </x:c>
      <x:c r="G5433" s="6" t="n">
        <x:v>0.35</x:v>
      </x:c>
      <x:c r="H5433" s="6" t="n">
        <x:v>0</x:v>
      </x:c>
      <x:c r="I5433" s="6" t="n">
        <x:v>0</x:v>
      </x:c>
      <x:c r="J5433" s="6" t="str">
        <x:v>[0.35]</x:v>
      </x:c>
      <x:c r="K5433" s="7" t="str">
        <x:v>需确认条件及分段</x:v>
      </x:c>
      <x:c r="L5433" s="6" t="str">
        <x:v>https://raw.githubusercontent.com/Mar-7th/StarRailRes/dbe8cdfcfb0bf657b9fe1cf92d5537f118ccb487/index_new/cn/character_skills.json</x:v>
      </x:c>
    </x:row>
    <x:row r="5434" ht="38" customHeight="1">
      <x:c r="A5434" s="6" t="str">
        <x:v>150701_4</x:v>
      </x:c>
      <x:c r="B5434" s="6" t="str">
        <x:v>150701</x:v>
      </x:c>
      <x:c r="C5434" s="6" t="n">
        <x:v>4</x:v>
      </x:c>
      <x:c r="D5434" s="6" t="str">
        <x:v>残锋，掠尽</x:v>
      </x:c>
      <x:c r="E5434" s="7" t="str">
        <x:v>对指定敌方单体造成等同于千冶•刃40%生命上限的火属性伤害，并使目标陷入嘲讽状态，持续1回合。</x:v>
      </x:c>
      <x:c r="F5434" s="6" t="n">
        <x:v>0</x:v>
      </x:c>
      <x:c r="G5434" s="6" t="n">
        <x:v>0.4</x:v>
      </x:c>
      <x:c r="H5434" s="6" t="n">
        <x:v>0</x:v>
      </x:c>
      <x:c r="I5434" s="6" t="n">
        <x:v>0</x:v>
      </x:c>
      <x:c r="J5434" s="6" t="str">
        <x:v>[0.4]</x:v>
      </x:c>
      <x:c r="K5434" s="7" t="str">
        <x:v>需确认条件及分段</x:v>
      </x:c>
      <x:c r="L5434" s="6" t="str">
        <x:v>https://raw.githubusercontent.com/Mar-7th/StarRailRes/dbe8cdfcfb0bf657b9fe1cf92d5537f118ccb487/index_new/cn/character_skills.json</x:v>
      </x:c>
    </x:row>
    <x:row r="5435" ht="38" customHeight="1">
      <x:c r="A5435" s="6" t="str">
        <x:v>150701_5</x:v>
      </x:c>
      <x:c r="B5435" s="6" t="str">
        <x:v>150701</x:v>
      </x:c>
      <x:c r="C5435" s="6" t="n">
        <x:v>5</x:v>
      </x:c>
      <x:c r="D5435" s="6" t="str">
        <x:v>残锋，掠尽</x:v>
      </x:c>
      <x:c r="E5435" s="7" t="str">
        <x:v>对指定敌方单体造成等同于千冶•刃45%生命上限的火属性伤害，并使目标陷入嘲讽状态，持续1回合。</x:v>
      </x:c>
      <x:c r="F5435" s="6" t="n">
        <x:v>0</x:v>
      </x:c>
      <x:c r="G5435" s="6" t="n">
        <x:v>0.45</x:v>
      </x:c>
      <x:c r="H5435" s="6" t="n">
        <x:v>0</x:v>
      </x:c>
      <x:c r="I5435" s="6" t="n">
        <x:v>0</x:v>
      </x:c>
      <x:c r="J5435" s="6" t="str">
        <x:v>[0.45]</x:v>
      </x:c>
      <x:c r="K5435" s="7" t="str">
        <x:v>需确认条件及分段</x:v>
      </x:c>
      <x:c r="L5435" s="6" t="str">
        <x:v>https://raw.githubusercontent.com/Mar-7th/StarRailRes/dbe8cdfcfb0bf657b9fe1cf92d5537f118ccb487/index_new/cn/character_skills.json</x:v>
      </x:c>
    </x:row>
    <x:row r="5436" ht="38" customHeight="1">
      <x:c r="A5436" s="6" t="str">
        <x:v>150701_6</x:v>
      </x:c>
      <x:c r="B5436" s="6" t="str">
        <x:v>150701</x:v>
      </x:c>
      <x:c r="C5436" s="6" t="n">
        <x:v>6</x:v>
      </x:c>
      <x:c r="D5436" s="6" t="str">
        <x:v>残锋，掠尽</x:v>
      </x:c>
      <x:c r="E5436" s="7" t="str">
        <x:v>对指定敌方单体造成等同于千冶•刃50%生命上限的火属性伤害，并使目标陷入嘲讽状态，持续1回合。</x:v>
      </x:c>
      <x:c r="F5436" s="6" t="n">
        <x:v>0</x:v>
      </x:c>
      <x:c r="G5436" s="6" t="n">
        <x:v>0.5</x:v>
      </x:c>
      <x:c r="H5436" s="6" t="n">
        <x:v>0</x:v>
      </x:c>
      <x:c r="I5436" s="6" t="n">
        <x:v>0</x:v>
      </x:c>
      <x:c r="J5436" s="6" t="str">
        <x:v>[0.5]</x:v>
      </x:c>
      <x:c r="K5436" s="7" t="str">
        <x:v>需确认条件及分段</x:v>
      </x:c>
      <x:c r="L5436" s="6" t="str">
        <x:v>https://raw.githubusercontent.com/Mar-7th/StarRailRes/dbe8cdfcfb0bf657b9fe1cf92d5537f118ccb487/index_new/cn/character_skills.json</x:v>
      </x:c>
    </x:row>
    <x:row r="5437" ht="38" customHeight="1">
      <x:c r="A5437" s="6" t="str">
        <x:v>150701_7</x:v>
      </x:c>
      <x:c r="B5437" s="6" t="str">
        <x:v>150701</x:v>
      </x:c>
      <x:c r="C5437" s="6" t="n">
        <x:v>7</x:v>
      </x:c>
      <x:c r="D5437" s="6" t="str">
        <x:v>残锋，掠尽</x:v>
      </x:c>
      <x:c r="E5437" s="7" t="str">
        <x:v>对指定敌方单体造成等同于千冶•刃55%生命上限的火属性伤害，并使目标陷入嘲讽状态，持续1回合。</x:v>
      </x:c>
      <x:c r="F5437" s="6" t="n">
        <x:v>0</x:v>
      </x:c>
      <x:c r="G5437" s="6" t="n">
        <x:v>0.55</x:v>
      </x:c>
      <x:c r="H5437" s="6" t="n">
        <x:v>0</x:v>
      </x:c>
      <x:c r="I5437" s="6" t="n">
        <x:v>0</x:v>
      </x:c>
      <x:c r="J5437" s="6" t="str">
        <x:v>[0.55]</x:v>
      </x:c>
      <x:c r="K5437" s="7" t="str">
        <x:v>需确认条件及分段</x:v>
      </x:c>
      <x:c r="L5437" s="6" t="str">
        <x:v>https://raw.githubusercontent.com/Mar-7th/StarRailRes/dbe8cdfcfb0bf657b9fe1cf92d5537f118ccb487/index_new/cn/character_skills.json</x:v>
      </x:c>
    </x:row>
    <x:row r="5438" ht="38" customHeight="1">
      <x:c r="A5438" s="6" t="str">
        <x:v>150701_8</x:v>
      </x:c>
      <x:c r="B5438" s="6" t="str">
        <x:v>150701</x:v>
      </x:c>
      <x:c r="C5438" s="6" t="n">
        <x:v>8</x:v>
      </x:c>
      <x:c r="D5438" s="6" t="str">
        <x:v>残锋，掠尽</x:v>
      </x:c>
      <x:c r="E5438" s="7" t="str">
        <x:v>对指定敌方单体造成等同于千冶•刃60%生命上限的火属性伤害，并使目标陷入嘲讽状态，持续1回合。</x:v>
      </x:c>
      <x:c r="F5438" s="6" t="n">
        <x:v>0</x:v>
      </x:c>
      <x:c r="G5438" s="6" t="n">
        <x:v>0.6</x:v>
      </x:c>
      <x:c r="H5438" s="6" t="n">
        <x:v>0</x:v>
      </x:c>
      <x:c r="I5438" s="6" t="n">
        <x:v>0</x:v>
      </x:c>
      <x:c r="J5438" s="6" t="str">
        <x:v>[0.6]</x:v>
      </x:c>
      <x:c r="K5438" s="7" t="str">
        <x:v>需确认条件及分段</x:v>
      </x:c>
      <x:c r="L5438" s="6" t="str">
        <x:v>https://raw.githubusercontent.com/Mar-7th/StarRailRes/dbe8cdfcfb0bf657b9fe1cf92d5537f118ccb487/index_new/cn/character_skills.json</x:v>
      </x:c>
    </x:row>
    <x:row r="5439" ht="38" customHeight="1">
      <x:c r="A5439" s="6" t="str">
        <x:v>150701_9</x:v>
      </x:c>
      <x:c r="B5439" s="6" t="str">
        <x:v>150701</x:v>
      </x:c>
      <x:c r="C5439" s="6" t="n">
        <x:v>9</x:v>
      </x:c>
      <x:c r="D5439" s="6" t="str">
        <x:v>残锋，掠尽</x:v>
      </x:c>
      <x:c r="E5439" s="7" t="str">
        <x:v>对指定敌方单体造成等同于千冶•刃65%生命上限的火属性伤害，并使目标陷入嘲讽状态，持续1回合。</x:v>
      </x:c>
      <x:c r="F5439" s="6" t="n">
        <x:v>0</x:v>
      </x:c>
      <x:c r="G5439" s="6" t="n">
        <x:v>0.65</x:v>
      </x:c>
      <x:c r="H5439" s="6" t="n">
        <x:v>0</x:v>
      </x:c>
      <x:c r="I5439" s="6" t="n">
        <x:v>0</x:v>
      </x:c>
      <x:c r="J5439" s="6" t="str">
        <x:v>[0.65]</x:v>
      </x:c>
      <x:c r="K5439" s="7" t="str">
        <x:v>需确认条件及分段</x:v>
      </x:c>
      <x:c r="L5439" s="6" t="str">
        <x:v>https://raw.githubusercontent.com/Mar-7th/StarRailRes/dbe8cdfcfb0bf657b9fe1cf92d5537f118ccb487/index_new/cn/character_skills.json</x:v>
      </x:c>
    </x:row>
    <x:row r="5440" ht="38" customHeight="1">
      <x:c r="A5440" s="6" t="str">
        <x:v>150701_10</x:v>
      </x:c>
      <x:c r="B5440" s="6" t="str">
        <x:v>150701</x:v>
      </x:c>
      <x:c r="C5440" s="6" t="n">
        <x:v>10</x:v>
      </x:c>
      <x:c r="D5440" s="6" t="str">
        <x:v>残锋，掠尽</x:v>
      </x:c>
      <x:c r="E5440" s="7" t="str">
        <x:v>对指定敌方单体造成等同于千冶•刃70%生命上限的火属性伤害，并使目标陷入嘲讽状态，持续1回合。</x:v>
      </x:c>
      <x:c r="F5440" s="6" t="n">
        <x:v>0</x:v>
      </x:c>
      <x:c r="G5440" s="6" t="n">
        <x:v>0.7</x:v>
      </x:c>
      <x:c r="H5440" s="6" t="n">
        <x:v>0</x:v>
      </x:c>
      <x:c r="I5440" s="6" t="n">
        <x:v>0</x:v>
      </x:c>
      <x:c r="J5440" s="6" t="str">
        <x:v>[0.7]</x:v>
      </x:c>
      <x:c r="K5440" s="7" t="str">
        <x:v>需确认条件及分段</x:v>
      </x:c>
      <x:c r="L5440" s="6" t="str">
        <x:v>https://raw.githubusercontent.com/Mar-7th/StarRailRes/dbe8cdfcfb0bf657b9fe1cf92d5537f118ccb487/index_new/cn/character_skills.json</x:v>
      </x:c>
    </x:row>
    <x:row r="5441" ht="68" customHeight="1">
      <x:c r="A5441" s="6" t="str">
        <x:v>150702_1</x:v>
      </x:c>
      <x:c r="B5441" s="6" t="str">
        <x:v>150702</x:v>
      </x:c>
      <x:c r="C5441" s="6" t="n">
        <x:v>1</x:v>
      </x:c>
      <x:c r="D5441" s="6" t="str">
        <x:v>刃下，归葬</x:v>
      </x:c>
      <x:c r="E5441" s="7" t="str">
        <x:v>消耗等同于千冶•刃生命上限10%的生命值对敌方全体造成等同于千冶•刃36%生命上限的火属性伤害，并额外造成4次伤害，每次伤害对随机敌方单体造成等同于千冶•刃12%生命上限的火属性伤害。
若当前生命值不足，施放战技时千冶•刃的当前生命值降低至1点。
未处于【无量忿怒】状态或当前生命值小于等于1时，千冶•刃无法施放战技。
施放战技时不消耗战技点。</x:v>
      </x:c>
      <x:c r="F5441" s="6" t="n">
        <x:v>0</x:v>
      </x:c>
      <x:c r="G5441" s="6" t="n">
        <x:v>0.48</x:v>
      </x:c>
      <x:c r="H5441" s="6" t="n">
        <x:v>0</x:v>
      </x:c>
      <x:c r="I5441" s="6" t="n">
        <x:v>0</x:v>
      </x:c>
      <x:c r="J5441" s="6" t="str">
        <x:v>[0.36, 4, 0.12, 0.1]</x:v>
      </x:c>
      <x:c r="K5441" s="7" t="str">
        <x:v>需确认条件及分段</x:v>
      </x:c>
      <x:c r="L5441" s="6" t="str">
        <x:v>https://raw.githubusercontent.com/Mar-7th/StarRailRes/dbe8cdfcfb0bf657b9fe1cf92d5537f118ccb487/index_new/cn/character_skills.json</x:v>
      </x:c>
    </x:row>
    <x:row r="5442" ht="68" customHeight="1">
      <x:c r="A5442" s="6" t="str">
        <x:v>150702_2</x:v>
      </x:c>
      <x:c r="B5442" s="6" t="str">
        <x:v>150702</x:v>
      </x:c>
      <x:c r="C5442" s="6" t="n">
        <x:v>2</x:v>
      </x:c>
      <x:c r="D5442" s="6" t="str">
        <x:v>刃下，归葬</x:v>
      </x:c>
      <x:c r="E5442" s="7" t="str">
        <x:v>消耗等同于千冶•刃生命上限10%的生命值对敌方全体造成等同于千冶•刃39.6%生命上限的火属性伤害，并额外造成4次伤害，每次伤害对随机敌方单体造成等同于千冶•刃13.2%生命上限的火属性伤害。
若当前生命值不足，施放战技时千冶•刃的当前生命值降低至1点。
未处于【无量忿怒】状态或当前生命值小于等于1时，千冶•刃无法施放战技。
施放战技时不消耗战技点。</x:v>
      </x:c>
      <x:c r="F5442" s="6" t="n">
        <x:v>0</x:v>
      </x:c>
      <x:c r="G5442" s="6" t="n">
        <x:v>0.528</x:v>
      </x:c>
      <x:c r="H5442" s="6" t="n">
        <x:v>0</x:v>
      </x:c>
      <x:c r="I5442" s="6" t="n">
        <x:v>0</x:v>
      </x:c>
      <x:c r="J5442" s="6" t="str">
        <x:v>[0.396, 4, 0.132, 0.1]</x:v>
      </x:c>
      <x:c r="K5442" s="7" t="str">
        <x:v>需确认条件及分段</x:v>
      </x:c>
      <x:c r="L5442" s="6" t="str">
        <x:v>https://raw.githubusercontent.com/Mar-7th/StarRailRes/dbe8cdfcfb0bf657b9fe1cf92d5537f118ccb487/index_new/cn/character_skills.json</x:v>
      </x:c>
    </x:row>
    <x:row r="5443" ht="68" customHeight="1">
      <x:c r="A5443" s="6" t="str">
        <x:v>150702_3</x:v>
      </x:c>
      <x:c r="B5443" s="6" t="str">
        <x:v>150702</x:v>
      </x:c>
      <x:c r="C5443" s="6" t="n">
        <x:v>3</x:v>
      </x:c>
      <x:c r="D5443" s="6" t="str">
        <x:v>刃下，归葬</x:v>
      </x:c>
      <x:c r="E5443" s="7" t="str">
        <x:v>消耗等同于千冶•刃生命上限10%的生命值对敌方全体造成等同于千冶•刃43.2%生命上限的火属性伤害，并额外造成4次伤害，每次伤害对随机敌方单体造成等同于千冶•刃14.4%生命上限的火属性伤害。
若当前生命值不足，施放战技时千冶•刃的当前生命值降低至1点。
未处于【无量忿怒】状态或当前生命值小于等于1时，千冶•刃无法施放战技。
施放战技时不消耗战技点。</x:v>
      </x:c>
      <x:c r="F5443" s="6" t="n">
        <x:v>0</x:v>
      </x:c>
      <x:c r="G5443" s="6" t="n">
        <x:v>0.576</x:v>
      </x:c>
      <x:c r="H5443" s="6" t="n">
        <x:v>0</x:v>
      </x:c>
      <x:c r="I5443" s="6" t="n">
        <x:v>0</x:v>
      </x:c>
      <x:c r="J5443" s="6" t="str">
        <x:v>[0.432, 4, 0.144, 0.1]</x:v>
      </x:c>
      <x:c r="K5443" s="7" t="str">
        <x:v>需确认条件及分段</x:v>
      </x:c>
      <x:c r="L5443" s="6" t="str">
        <x:v>https://raw.githubusercontent.com/Mar-7th/StarRailRes/dbe8cdfcfb0bf657b9fe1cf92d5537f118ccb487/index_new/cn/character_skills.json</x:v>
      </x:c>
    </x:row>
    <x:row r="5444" ht="68" customHeight="1">
      <x:c r="A5444" s="6" t="str">
        <x:v>150702_4</x:v>
      </x:c>
      <x:c r="B5444" s="6" t="str">
        <x:v>150702</x:v>
      </x:c>
      <x:c r="C5444" s="6" t="n">
        <x:v>4</x:v>
      </x:c>
      <x:c r="D5444" s="6" t="str">
        <x:v>刃下，归葬</x:v>
      </x:c>
      <x:c r="E5444" s="7" t="str">
        <x:v>消耗等同于千冶•刃生命上限10%的生命值对敌方全体造成等同于千冶•刃46.8%生命上限的火属性伤害，并额外造成4次伤害，每次伤害对随机敌方单体造成等同于千冶•刃15.6%生命上限的火属性伤害。
若当前生命值不足，施放战技时千冶•刃的当前生命值降低至1点。
未处于【无量忿怒】状态或当前生命值小于等于1时，千冶•刃无法施放战技。
施放战技时不消耗战技点。</x:v>
      </x:c>
      <x:c r="F5444" s="6" t="n">
        <x:v>0</x:v>
      </x:c>
      <x:c r="G5444" s="6" t="n">
        <x:v>0.624</x:v>
      </x:c>
      <x:c r="H5444" s="6" t="n">
        <x:v>0</x:v>
      </x:c>
      <x:c r="I5444" s="6" t="n">
        <x:v>0</x:v>
      </x:c>
      <x:c r="J5444" s="6" t="str">
        <x:v>[0.468, 4, 0.156, 0.1]</x:v>
      </x:c>
      <x:c r="K5444" s="7" t="str">
        <x:v>需确认条件及分段</x:v>
      </x:c>
      <x:c r="L5444" s="6" t="str">
        <x:v>https://raw.githubusercontent.com/Mar-7th/StarRailRes/dbe8cdfcfb0bf657b9fe1cf92d5537f118ccb487/index_new/cn/character_skills.json</x:v>
      </x:c>
    </x:row>
    <x:row r="5445" ht="68" customHeight="1">
      <x:c r="A5445" s="6" t="str">
        <x:v>150702_5</x:v>
      </x:c>
      <x:c r="B5445" s="6" t="str">
        <x:v>150702</x:v>
      </x:c>
      <x:c r="C5445" s="6" t="n">
        <x:v>5</x:v>
      </x:c>
      <x:c r="D5445" s="6" t="str">
        <x:v>刃下，归葬</x:v>
      </x:c>
      <x:c r="E5445" s="7" t="str">
        <x:v>消耗等同于千冶•刃生命上限10%的生命值对敌方全体造成等同于千冶•刃50.4%生命上限的火属性伤害，并额外造成4次伤害，每次伤害对随机敌方单体造成等同于千冶•刃16.8%生命上限的火属性伤害。
若当前生命值不足，施放战技时千冶•刃的当前生命值降低至1点。
未处于【无量忿怒】状态或当前生命值小于等于1时，千冶•刃无法施放战技。
施放战技时不消耗战技点。</x:v>
      </x:c>
      <x:c r="F5445" s="6" t="n">
        <x:v>0</x:v>
      </x:c>
      <x:c r="G5445" s="6" t="n">
        <x:v>0.672</x:v>
      </x:c>
      <x:c r="H5445" s="6" t="n">
        <x:v>0</x:v>
      </x:c>
      <x:c r="I5445" s="6" t="n">
        <x:v>0</x:v>
      </x:c>
      <x:c r="J5445" s="6" t="str">
        <x:v>[0.504, 4, 0.168, 0.1]</x:v>
      </x:c>
      <x:c r="K5445" s="7" t="str">
        <x:v>需确认条件及分段</x:v>
      </x:c>
      <x:c r="L5445" s="6" t="str">
        <x:v>https://raw.githubusercontent.com/Mar-7th/StarRailRes/dbe8cdfcfb0bf657b9fe1cf92d5537f118ccb487/index_new/cn/character_skills.json</x:v>
      </x:c>
    </x:row>
    <x:row r="5446" ht="68" customHeight="1">
      <x:c r="A5446" s="6" t="str">
        <x:v>150702_6</x:v>
      </x:c>
      <x:c r="B5446" s="6" t="str">
        <x:v>150702</x:v>
      </x:c>
      <x:c r="C5446" s="6" t="n">
        <x:v>6</x:v>
      </x:c>
      <x:c r="D5446" s="6" t="str">
        <x:v>刃下，归葬</x:v>
      </x:c>
      <x:c r="E5446" s="7" t="str">
        <x:v>消耗等同于千冶•刃生命上限10%的生命值对敌方全体造成等同于千冶•刃54%生命上限的火属性伤害，并额外造成4次伤害，每次伤害对随机敌方单体造成等同于千冶•刃18%生命上限的火属性伤害。
若当前生命值不足，施放战技时千冶•刃的当前生命值降低至1点。
未处于【无量忿怒】状态或当前生命值小于等于1时，千冶•刃无法施放战技。
施放战技时不消耗战技点。</x:v>
      </x:c>
      <x:c r="F5446" s="6" t="n">
        <x:v>0</x:v>
      </x:c>
      <x:c r="G5446" s="6" t="n">
        <x:v>0.72</x:v>
      </x:c>
      <x:c r="H5446" s="6" t="n">
        <x:v>0</x:v>
      </x:c>
      <x:c r="I5446" s="6" t="n">
        <x:v>0</x:v>
      </x:c>
      <x:c r="J5446" s="6" t="str">
        <x:v>[0.54, 4, 0.18, 0.1]</x:v>
      </x:c>
      <x:c r="K5446" s="7" t="str">
        <x:v>需确认条件及分段</x:v>
      </x:c>
      <x:c r="L5446" s="6" t="str">
        <x:v>https://raw.githubusercontent.com/Mar-7th/StarRailRes/dbe8cdfcfb0bf657b9fe1cf92d5537f118ccb487/index_new/cn/character_skills.json</x:v>
      </x:c>
    </x:row>
    <x:row r="5447" ht="68" customHeight="1">
      <x:c r="A5447" s="6" t="str">
        <x:v>150702_7</x:v>
      </x:c>
      <x:c r="B5447" s="6" t="str">
        <x:v>150702</x:v>
      </x:c>
      <x:c r="C5447" s="6" t="n">
        <x:v>7</x:v>
      </x:c>
      <x:c r="D5447" s="6" t="str">
        <x:v>刃下，归葬</x:v>
      </x:c>
      <x:c r="E5447" s="7" t="str">
        <x:v>消耗等同于千冶•刃生命上限10%的生命值对敌方全体造成等同于千冶•刃58.5%生命上限的火属性伤害，并额外造成4次伤害，每次伤害对随机敌方单体造成等同于千冶•刃19.5%生命上限的火属性伤害。
若当前生命值不足，施放战技时千冶•刃的当前生命值降低至1点。
未处于【无量忿怒】状态或当前生命值小于等于1时，千冶•刃无法施放战技。
施放战技时不消耗战技点。</x:v>
      </x:c>
      <x:c r="F5447" s="6" t="n">
        <x:v>0</x:v>
      </x:c>
      <x:c r="G5447" s="6" t="n">
        <x:v>0.78</x:v>
      </x:c>
      <x:c r="H5447" s="6" t="n">
        <x:v>0</x:v>
      </x:c>
      <x:c r="I5447" s="6" t="n">
        <x:v>0</x:v>
      </x:c>
      <x:c r="J5447" s="6" t="str">
        <x:v>[0.585, 4, 0.195, 0.1]</x:v>
      </x:c>
      <x:c r="K5447" s="7" t="str">
        <x:v>需确认条件及分段</x:v>
      </x:c>
      <x:c r="L5447" s="6" t="str">
        <x:v>https://raw.githubusercontent.com/Mar-7th/StarRailRes/dbe8cdfcfb0bf657b9fe1cf92d5537f118ccb487/index_new/cn/character_skills.json</x:v>
      </x:c>
    </x:row>
    <x:row r="5448" ht="68" customHeight="1">
      <x:c r="A5448" s="6" t="str">
        <x:v>150702_8</x:v>
      </x:c>
      <x:c r="B5448" s="6" t="str">
        <x:v>150702</x:v>
      </x:c>
      <x:c r="C5448" s="6" t="n">
        <x:v>8</x:v>
      </x:c>
      <x:c r="D5448" s="6" t="str">
        <x:v>刃下，归葬</x:v>
      </x:c>
      <x:c r="E5448" s="7" t="str">
        <x:v>消耗等同于千冶•刃生命上限10%的生命值对敌方全体造成等同于千冶•刃63%生命上限的火属性伤害，并额外造成4次伤害，每次伤害对随机敌方单体造成等同于千冶•刃21%生命上限的火属性伤害。
若当前生命值不足，施放战技时千冶•刃的当前生命值降低至1点。
未处于【无量忿怒】状态或当前生命值小于等于1时，千冶•刃无法施放战技。
施放战技时不消耗战技点。</x:v>
      </x:c>
      <x:c r="F5448" s="6" t="n">
        <x:v>0</x:v>
      </x:c>
      <x:c r="G5448" s="6" t="n">
        <x:v>0.84</x:v>
      </x:c>
      <x:c r="H5448" s="6" t="n">
        <x:v>0</x:v>
      </x:c>
      <x:c r="I5448" s="6" t="n">
        <x:v>0</x:v>
      </x:c>
      <x:c r="J5448" s="6" t="str">
        <x:v>[0.63, 4, 0.21, 0.1]</x:v>
      </x:c>
      <x:c r="K5448" s="7" t="str">
        <x:v>需确认条件及分段</x:v>
      </x:c>
      <x:c r="L5448" s="6" t="str">
        <x:v>https://raw.githubusercontent.com/Mar-7th/StarRailRes/dbe8cdfcfb0bf657b9fe1cf92d5537f118ccb487/index_new/cn/character_skills.json</x:v>
      </x:c>
    </x:row>
    <x:row r="5449" ht="68" customHeight="1">
      <x:c r="A5449" s="6" t="str">
        <x:v>150702_9</x:v>
      </x:c>
      <x:c r="B5449" s="6" t="str">
        <x:v>150702</x:v>
      </x:c>
      <x:c r="C5449" s="6" t="n">
        <x:v>9</x:v>
      </x:c>
      <x:c r="D5449" s="6" t="str">
        <x:v>刃下，归葬</x:v>
      </x:c>
      <x:c r="E5449" s="7" t="str">
        <x:v>消耗等同于千冶•刃生命上限10%的生命值对敌方全体造成等同于千冶•刃67.5%生命上限的火属性伤害，并额外造成4次伤害，每次伤害对随机敌方单体造成等同于千冶•刃22.5%生命上限的火属性伤害。
若当前生命值不足，施放战技时千冶•刃的当前生命值降低至1点。
未处于【无量忿怒】状态或当前生命值小于等于1时，千冶•刃无法施放战技。
施放战技时不消耗战技点。</x:v>
      </x:c>
      <x:c r="F5449" s="6" t="n">
        <x:v>0</x:v>
      </x:c>
      <x:c r="G5449" s="6" t="n">
        <x:v>0.9</x:v>
      </x:c>
      <x:c r="H5449" s="6" t="n">
        <x:v>0</x:v>
      </x:c>
      <x:c r="I5449" s="6" t="n">
        <x:v>0</x:v>
      </x:c>
      <x:c r="J5449" s="6" t="str">
        <x:v>[0.675, 4, 0.225, 0.1]</x:v>
      </x:c>
      <x:c r="K5449" s="7" t="str">
        <x:v>需确认条件及分段</x:v>
      </x:c>
      <x:c r="L5449" s="6" t="str">
        <x:v>https://raw.githubusercontent.com/Mar-7th/StarRailRes/dbe8cdfcfb0bf657b9fe1cf92d5537f118ccb487/index_new/cn/character_skills.json</x:v>
      </x:c>
    </x:row>
    <x:row r="5450" ht="68" customHeight="1">
      <x:c r="A5450" s="6" t="str">
        <x:v>150702_10</x:v>
      </x:c>
      <x:c r="B5450" s="6" t="str">
        <x:v>150702</x:v>
      </x:c>
      <x:c r="C5450" s="6" t="n">
        <x:v>10</x:v>
      </x:c>
      <x:c r="D5450" s="6" t="str">
        <x:v>刃下，归葬</x:v>
      </x:c>
      <x:c r="E5450" s="7" t="str">
        <x:v>消耗等同于千冶•刃生命上限10%的生命值对敌方全体造成等同于千冶•刃72%生命上限的火属性伤害，并额外造成4次伤害，每次伤害对随机敌方单体造成等同于千冶•刃24%生命上限的火属性伤害。
若当前生命值不足，施放战技时千冶•刃的当前生命值降低至1点。
未处于【无量忿怒】状态或当前生命值小于等于1时，千冶•刃无法施放战技。
施放战技时不消耗战技点。</x:v>
      </x:c>
      <x:c r="F5450" s="6" t="n">
        <x:v>0</x:v>
      </x:c>
      <x:c r="G5450" s="6" t="n">
        <x:v>0.96</x:v>
      </x:c>
      <x:c r="H5450" s="6" t="n">
        <x:v>0</x:v>
      </x:c>
      <x:c r="I5450" s="6" t="n">
        <x:v>0</x:v>
      </x:c>
      <x:c r="J5450" s="6" t="str">
        <x:v>[0.72, 4, 0.24, 0.1]</x:v>
      </x:c>
      <x:c r="K5450" s="7" t="str">
        <x:v>需确认条件及分段</x:v>
      </x:c>
      <x:c r="L5450" s="6" t="str">
        <x:v>https://raw.githubusercontent.com/Mar-7th/StarRailRes/dbe8cdfcfb0bf657b9fe1cf92d5537f118ccb487/index_new/cn/character_skills.json</x:v>
      </x:c>
    </x:row>
    <x:row r="5451" ht="68" customHeight="1">
      <x:c r="A5451" s="6" t="str">
        <x:v>150702_11</x:v>
      </x:c>
      <x:c r="B5451" s="6" t="str">
        <x:v>150702</x:v>
      </x:c>
      <x:c r="C5451" s="6" t="n">
        <x:v>11</x:v>
      </x:c>
      <x:c r="D5451" s="6" t="str">
        <x:v>刃下，归葬</x:v>
      </x:c>
      <x:c r="E5451" s="7" t="str">
        <x:v>消耗等同于千冶•刃生命上限10%的生命值对敌方全体造成等同于千冶•刃75.6%生命上限的火属性伤害，并额外造成4次伤害，每次伤害对随机敌方单体造成等同于千冶•刃25.2%生命上限的火属性伤害。
若当前生命值不足，施放战技时千冶•刃的当前生命值降低至1点。
未处于【无量忿怒】状态或当前生命值小于等于1时，千冶•刃无法施放战技。
施放战技时不消耗战技点。</x:v>
      </x:c>
      <x:c r="F5451" s="6" t="n">
        <x:v>0</x:v>
      </x:c>
      <x:c r="G5451" s="6" t="n">
        <x:v>1.008</x:v>
      </x:c>
      <x:c r="H5451" s="6" t="n">
        <x:v>0</x:v>
      </x:c>
      <x:c r="I5451" s="6" t="n">
        <x:v>0</x:v>
      </x:c>
      <x:c r="J5451" s="6" t="str">
        <x:v>[0.756, 4, 0.252, 0.1]</x:v>
      </x:c>
      <x:c r="K5451" s="7" t="str">
        <x:v>需确认条件及分段</x:v>
      </x:c>
      <x:c r="L5451" s="6" t="str">
        <x:v>https://raw.githubusercontent.com/Mar-7th/StarRailRes/dbe8cdfcfb0bf657b9fe1cf92d5537f118ccb487/index_new/cn/character_skills.json</x:v>
      </x:c>
    </x:row>
    <x:row r="5452" ht="68" customHeight="1">
      <x:c r="A5452" s="6" t="str">
        <x:v>150702_12</x:v>
      </x:c>
      <x:c r="B5452" s="6" t="str">
        <x:v>150702</x:v>
      </x:c>
      <x:c r="C5452" s="6" t="n">
        <x:v>12</x:v>
      </x:c>
      <x:c r="D5452" s="6" t="str">
        <x:v>刃下，归葬</x:v>
      </x:c>
      <x:c r="E5452" s="7" t="str">
        <x:v>消耗等同于千冶•刃生命上限10%的生命值对敌方全体造成等同于千冶•刃79.2%生命上限的火属性伤害，并额外造成4次伤害，每次伤害对随机敌方单体造成等同于千冶•刃26.4%生命上限的火属性伤害。
若当前生命值不足，施放战技时千冶•刃的当前生命值降低至1点。
未处于【无量忿怒】状态或当前生命值小于等于1时，千冶•刃无法施放战技。
施放战技时不消耗战技点。</x:v>
      </x:c>
      <x:c r="F5452" s="6" t="n">
        <x:v>0</x:v>
      </x:c>
      <x:c r="G5452" s="6" t="n">
        <x:v>1.056</x:v>
      </x:c>
      <x:c r="H5452" s="6" t="n">
        <x:v>0</x:v>
      </x:c>
      <x:c r="I5452" s="6" t="n">
        <x:v>0</x:v>
      </x:c>
      <x:c r="J5452" s="6" t="str">
        <x:v>[0.792, 4, 0.264, 0.1]</x:v>
      </x:c>
      <x:c r="K5452" s="7" t="str">
        <x:v>需确认条件及分段</x:v>
      </x:c>
      <x:c r="L5452" s="6" t="str">
        <x:v>https://raw.githubusercontent.com/Mar-7th/StarRailRes/dbe8cdfcfb0bf657b9fe1cf92d5537f118ccb487/index_new/cn/character_skills.json</x:v>
      </x:c>
    </x:row>
    <x:row r="5453" ht="68" customHeight="1">
      <x:c r="A5453" s="6" t="str">
        <x:v>150702_13</x:v>
      </x:c>
      <x:c r="B5453" s="6" t="str">
        <x:v>150702</x:v>
      </x:c>
      <x:c r="C5453" s="6" t="n">
        <x:v>13</x:v>
      </x:c>
      <x:c r="D5453" s="6" t="str">
        <x:v>刃下，归葬</x:v>
      </x:c>
      <x:c r="E5453" s="7" t="str">
        <x:v>消耗等同于千冶•刃生命上限10%的生命值对敌方全体造成等同于千冶•刃82.8%生命上限的火属性伤害，并额外造成4次伤害，每次伤害对随机敌方单体造成等同于千冶•刃27.6%生命上限的火属性伤害。
若当前生命值不足，施放战技时千冶•刃的当前生命值降低至1点。
未处于【无量忿怒】状态或当前生命值小于等于1时，千冶•刃无法施放战技。
施放战技时不消耗战技点。</x:v>
      </x:c>
      <x:c r="F5453" s="6" t="n">
        <x:v>0</x:v>
      </x:c>
      <x:c r="G5453" s="6" t="n">
        <x:v>1.104</x:v>
      </x:c>
      <x:c r="H5453" s="6" t="n">
        <x:v>0</x:v>
      </x:c>
      <x:c r="I5453" s="6" t="n">
        <x:v>0</x:v>
      </x:c>
      <x:c r="J5453" s="6" t="str">
        <x:v>[0.828, 4, 0.276, 0.1]</x:v>
      </x:c>
      <x:c r="K5453" s="7" t="str">
        <x:v>需确认条件及分段</x:v>
      </x:c>
      <x:c r="L5453" s="6" t="str">
        <x:v>https://raw.githubusercontent.com/Mar-7th/StarRailRes/dbe8cdfcfb0bf657b9fe1cf92d5537f118ccb487/index_new/cn/character_skills.json</x:v>
      </x:c>
    </x:row>
    <x:row r="5454" ht="68" customHeight="1">
      <x:c r="A5454" s="6" t="str">
        <x:v>150702_14</x:v>
      </x:c>
      <x:c r="B5454" s="6" t="str">
        <x:v>150702</x:v>
      </x:c>
      <x:c r="C5454" s="6" t="n">
        <x:v>14</x:v>
      </x:c>
      <x:c r="D5454" s="6" t="str">
        <x:v>刃下，归葬</x:v>
      </x:c>
      <x:c r="E5454" s="7" t="str">
        <x:v>消耗等同于千冶•刃生命上限10%的生命值对敌方全体造成等同于千冶•刃86.4%生命上限的火属性伤害，并额外造成4次伤害，每次伤害对随机敌方单体造成等同于千冶•刃28.8%生命上限的火属性伤害。
若当前生命值不足，施放战技时千冶•刃的当前生命值降低至1点。
未处于【无量忿怒】状态或当前生命值小于等于1时，千冶•刃无法施放战技。
施放战技时不消耗战技点。</x:v>
      </x:c>
      <x:c r="F5454" s="6" t="n">
        <x:v>0</x:v>
      </x:c>
      <x:c r="G5454" s="6" t="n">
        <x:v>1.152</x:v>
      </x:c>
      <x:c r="H5454" s="6" t="n">
        <x:v>0</x:v>
      </x:c>
      <x:c r="I5454" s="6" t="n">
        <x:v>0</x:v>
      </x:c>
      <x:c r="J5454" s="6" t="str">
        <x:v>[0.864, 4, 0.288, 0.1]</x:v>
      </x:c>
      <x:c r="K5454" s="7" t="str">
        <x:v>需确认条件及分段</x:v>
      </x:c>
      <x:c r="L5454" s="6" t="str">
        <x:v>https://raw.githubusercontent.com/Mar-7th/StarRailRes/dbe8cdfcfb0bf657b9fe1cf92d5537f118ccb487/index_new/cn/character_skills.json</x:v>
      </x:c>
    </x:row>
    <x:row r="5455" ht="68" customHeight="1">
      <x:c r="A5455" s="6" t="str">
        <x:v>150702_15</x:v>
      </x:c>
      <x:c r="B5455" s="6" t="str">
        <x:v>150702</x:v>
      </x:c>
      <x:c r="C5455" s="6" t="n">
        <x:v>15</x:v>
      </x:c>
      <x:c r="D5455" s="6" t="str">
        <x:v>刃下，归葬</x:v>
      </x:c>
      <x:c r="E5455" s="7" t="str">
        <x:v>消耗等同于千冶•刃生命上限10%的生命值对敌方全体造成等同于千冶•刃90%生命上限的火属性伤害，并额外造成4次伤害，每次伤害对随机敌方单体造成等同于千冶•刃30%生命上限的火属性伤害。
若当前生命值不足，施放战技时千冶•刃的当前生命值降低至1点。
未处于【无量忿怒】状态或当前生命值小于等于1时，千冶•刃无法施放战技。
施放战技时不消耗战技点。</x:v>
      </x:c>
      <x:c r="F5455" s="6" t="n">
        <x:v>0</x:v>
      </x:c>
      <x:c r="G5455" s="6" t="n">
        <x:v>1.2</x:v>
      </x:c>
      <x:c r="H5455" s="6" t="n">
        <x:v>0</x:v>
      </x:c>
      <x:c r="I5455" s="6" t="n">
        <x:v>0</x:v>
      </x:c>
      <x:c r="J5455" s="6" t="str">
        <x:v>[0.9, 4, 0.3, 0.1]</x:v>
      </x:c>
      <x:c r="K5455" s="7" t="str">
        <x:v>需确认条件及分段</x:v>
      </x:c>
      <x:c r="L5455" s="6" t="str">
        <x:v>https://raw.githubusercontent.com/Mar-7th/StarRailRes/dbe8cdfcfb0bf657b9fe1cf92d5537f118ccb487/index_new/cn/character_skills.json</x:v>
      </x:c>
    </x:row>
    <x:row r="5456" ht="128" customHeight="1">
      <x:c r="A5456" s="6" t="str">
        <x:v>150703_1</x:v>
      </x:c>
      <x:c r="B5456" s="6" t="str">
        <x:v>150703</x:v>
      </x:c>
      <x:c r="C5456" s="6" t="n">
        <x:v>1</x:v>
      </x:c>
      <x:c r="D5456" s="6" t="str">
        <x:v>骸骨当炉，血肉即薪</x:v>
      </x:c>
      <x:c r="E5456" s="7" t="str">
        <x:v>使敌方全体陷入【煞火缠身】，【煞火缠身】状态下的敌方目标防御力降低20%，受到的伤害提高30%，持续2回合。随后消耗等同于千冶•刃生命上限20%的生命值展开结界，结界持续期间，千冶•刃获得【无量忿怒】状态。
【无量忿怒】状态下暴击率提高20%，暴击伤害提高30%，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56" s="6" t="n">
        <x:v>0</x:v>
      </x:c>
      <x:c r="G5456" s="6" t="n">
        <x:v>0</x:v>
      </x:c>
      <x:c r="H5456" s="6" t="n">
        <x:v>0</x:v>
      </x:c>
      <x:c r="I5456" s="6" t="n">
        <x:v>0</x:v>
      </x:c>
      <x:c r="J5456" s="6" t="str">
        <x:v>[0.2, 0.2, 0.3, 0.3, 70, 0.5, 0.2, 2]</x:v>
      </x:c>
      <x:c r="K5456" s="7" t="str">
        <x:v>无首段伤害倍率，请覆盖或设为辅助技能</x:v>
      </x:c>
      <x:c r="L5456" s="6" t="str">
        <x:v>https://raw.githubusercontent.com/Mar-7th/StarRailRes/dbe8cdfcfb0bf657b9fe1cf92d5537f118ccb487/index_new/cn/character_skills.json</x:v>
      </x:c>
    </x:row>
    <x:row r="5457" ht="128" customHeight="1">
      <x:c r="A5457" s="6" t="str">
        <x:v>150703_2</x:v>
      </x:c>
      <x:c r="B5457" s="6" t="str">
        <x:v>150703</x:v>
      </x:c>
      <x:c r="C5457" s="6" t="n">
        <x:v>2</x:v>
      </x:c>
      <x:c r="D5457" s="6" t="str">
        <x:v>骸骨当炉，血肉即薪</x:v>
      </x:c>
      <x:c r="E5457" s="7" t="str">
        <x:v>使敌方全体陷入【煞火缠身】，【煞火缠身】状态下的敌方目标防御力降低21%，受到的伤害提高32%，持续2回合。随后消耗等同于千冶•刃生命上限20%的生命值展开结界，结界持续期间，千冶•刃获得【无量忿怒】状态。
【无量忿怒】状态下暴击率提高20%，暴击伤害提高33%，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57" s="6" t="n">
        <x:v>0</x:v>
      </x:c>
      <x:c r="G5457" s="6" t="n">
        <x:v>0</x:v>
      </x:c>
      <x:c r="H5457" s="6" t="n">
        <x:v>0</x:v>
      </x:c>
      <x:c r="I5457" s="6" t="n">
        <x:v>0</x:v>
      </x:c>
      <x:c r="J5457" s="6" t="str">
        <x:v>[0.2, 0.2, 0.33, 0.32, 70, 0.5, 0.21, 2]</x:v>
      </x:c>
      <x:c r="K5457" s="7" t="str">
        <x:v>无首段伤害倍率，请覆盖或设为辅助技能</x:v>
      </x:c>
      <x:c r="L5457" s="6" t="str">
        <x:v>https://raw.githubusercontent.com/Mar-7th/StarRailRes/dbe8cdfcfb0bf657b9fe1cf92d5537f118ccb487/index_new/cn/character_skills.json</x:v>
      </x:c>
    </x:row>
    <x:row r="5458" ht="128" customHeight="1">
      <x:c r="A5458" s="6" t="str">
        <x:v>150703_3</x:v>
      </x:c>
      <x:c r="B5458" s="6" t="str">
        <x:v>150703</x:v>
      </x:c>
      <x:c r="C5458" s="6" t="n">
        <x:v>3</x:v>
      </x:c>
      <x:c r="D5458" s="6" t="str">
        <x:v>骸骨当炉，血肉即薪</x:v>
      </x:c>
      <x:c r="E5458" s="7" t="str">
        <x:v>使敌方全体陷入【煞火缠身】，【煞火缠身】状态下的敌方目标防御力降低22%，受到的伤害提高34%，持续2回合。随后消耗等同于千冶•刃生命上限20%的生命值展开结界，结界持续期间，千冶•刃获得【无量忿怒】状态。
【无量忿怒】状态下暴击率提高20%，暴击伤害提高36%，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58" s="6" t="n">
        <x:v>0</x:v>
      </x:c>
      <x:c r="G5458" s="6" t="n">
        <x:v>0</x:v>
      </x:c>
      <x:c r="H5458" s="6" t="n">
        <x:v>0</x:v>
      </x:c>
      <x:c r="I5458" s="6" t="n">
        <x:v>0</x:v>
      </x:c>
      <x:c r="J5458" s="6" t="str">
        <x:v>[0.2, 0.2, 0.36, 0.34, 70, 0.5, 0.22, 2]</x:v>
      </x:c>
      <x:c r="K5458" s="7" t="str">
        <x:v>无首段伤害倍率，请覆盖或设为辅助技能</x:v>
      </x:c>
      <x:c r="L5458" s="6" t="str">
        <x:v>https://raw.githubusercontent.com/Mar-7th/StarRailRes/dbe8cdfcfb0bf657b9fe1cf92d5537f118ccb487/index_new/cn/character_skills.json</x:v>
      </x:c>
    </x:row>
    <x:row r="5459" ht="128" customHeight="1">
      <x:c r="A5459" s="6" t="str">
        <x:v>150703_4</x:v>
      </x:c>
      <x:c r="B5459" s="6" t="str">
        <x:v>150703</x:v>
      </x:c>
      <x:c r="C5459" s="6" t="n">
        <x:v>4</x:v>
      </x:c>
      <x:c r="D5459" s="6" t="str">
        <x:v>骸骨当炉，血肉即薪</x:v>
      </x:c>
      <x:c r="E5459" s="7" t="str">
        <x:v>使敌方全体陷入【煞火缠身】，【煞火缠身】状态下的敌方目标防御力降低23%，受到的伤害提高36%，持续2回合。随后消耗等同于千冶•刃生命上限20%的生命值展开结界，结界持续期间，千冶•刃获得【无量忿怒】状态。
【无量忿怒】状态下暴击率提高20%，暴击伤害提高39%，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59" s="6" t="n">
        <x:v>0</x:v>
      </x:c>
      <x:c r="G5459" s="6" t="n">
        <x:v>0</x:v>
      </x:c>
      <x:c r="H5459" s="6" t="n">
        <x:v>0</x:v>
      </x:c>
      <x:c r="I5459" s="6" t="n">
        <x:v>0</x:v>
      </x:c>
      <x:c r="J5459" s="6" t="str">
        <x:v>[0.2, 0.2, 0.39, 0.36, 70, 0.5, 0.23, 2]</x:v>
      </x:c>
      <x:c r="K5459" s="7" t="str">
        <x:v>无首段伤害倍率，请覆盖或设为辅助技能</x:v>
      </x:c>
      <x:c r="L5459" s="6" t="str">
        <x:v>https://raw.githubusercontent.com/Mar-7th/StarRailRes/dbe8cdfcfb0bf657b9fe1cf92d5537f118ccb487/index_new/cn/character_skills.json</x:v>
      </x:c>
    </x:row>
    <x:row r="5460" ht="128" customHeight="1">
      <x:c r="A5460" s="6" t="str">
        <x:v>150703_5</x:v>
      </x:c>
      <x:c r="B5460" s="6" t="str">
        <x:v>150703</x:v>
      </x:c>
      <x:c r="C5460" s="6" t="n">
        <x:v>5</x:v>
      </x:c>
      <x:c r="D5460" s="6" t="str">
        <x:v>骸骨当炉，血肉即薪</x:v>
      </x:c>
      <x:c r="E5460" s="7" t="str">
        <x:v>使敌方全体陷入【煞火缠身】，【煞火缠身】状态下的敌方目标防御力降低24%，受到的伤害提高38%，持续2回合。随后消耗等同于千冶•刃生命上限20%的生命值展开结界，结界持续期间，千冶•刃获得【无量忿怒】状态。
【无量忿怒】状态下暴击率提高20%，暴击伤害提高42%，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60" s="6" t="n">
        <x:v>0</x:v>
      </x:c>
      <x:c r="G5460" s="6" t="n">
        <x:v>0</x:v>
      </x:c>
      <x:c r="H5460" s="6" t="n">
        <x:v>0</x:v>
      </x:c>
      <x:c r="I5460" s="6" t="n">
        <x:v>0</x:v>
      </x:c>
      <x:c r="J5460" s="6" t="str">
        <x:v>[0.2, 0.2, 0.42, 0.38, 70, 0.5, 0.24, 2]</x:v>
      </x:c>
      <x:c r="K5460" s="7" t="str">
        <x:v>无首段伤害倍率，请覆盖或设为辅助技能</x:v>
      </x:c>
      <x:c r="L5460" s="6" t="str">
        <x:v>https://raw.githubusercontent.com/Mar-7th/StarRailRes/dbe8cdfcfb0bf657b9fe1cf92d5537f118ccb487/index_new/cn/character_skills.json</x:v>
      </x:c>
    </x:row>
    <x:row r="5461" ht="128" customHeight="1">
      <x:c r="A5461" s="6" t="str">
        <x:v>150703_6</x:v>
      </x:c>
      <x:c r="B5461" s="6" t="str">
        <x:v>150703</x:v>
      </x:c>
      <x:c r="C5461" s="6" t="n">
        <x:v>6</x:v>
      </x:c>
      <x:c r="D5461" s="6" t="str">
        <x:v>骸骨当炉，血肉即薪</x:v>
      </x:c>
      <x:c r="E5461" s="7" t="str">
        <x:v>使敌方全体陷入【煞火缠身】，【煞火缠身】状态下的敌方目标防御力降低25%，受到的伤害提高40%，持续2回合。随后消耗等同于千冶•刃生命上限20%的生命值展开结界，结界持续期间，千冶•刃获得【无量忿怒】状态。
【无量忿怒】状态下暴击率提高20%，暴击伤害提高45%，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61" s="6" t="n">
        <x:v>0</x:v>
      </x:c>
      <x:c r="G5461" s="6" t="n">
        <x:v>0</x:v>
      </x:c>
      <x:c r="H5461" s="6" t="n">
        <x:v>0</x:v>
      </x:c>
      <x:c r="I5461" s="6" t="n">
        <x:v>0</x:v>
      </x:c>
      <x:c r="J5461" s="6" t="str">
        <x:v>[0.2, 0.2, 0.45, 0.4, 70, 0.5, 0.25, 2]</x:v>
      </x:c>
      <x:c r="K5461" s="7" t="str">
        <x:v>无首段伤害倍率，请覆盖或设为辅助技能</x:v>
      </x:c>
      <x:c r="L5461" s="6" t="str">
        <x:v>https://raw.githubusercontent.com/Mar-7th/StarRailRes/dbe8cdfcfb0bf657b9fe1cf92d5537f118ccb487/index_new/cn/character_skills.json</x:v>
      </x:c>
    </x:row>
    <x:row r="5462" ht="128" customHeight="1">
      <x:c r="A5462" s="6" t="str">
        <x:v>150703_7</x:v>
      </x:c>
      <x:c r="B5462" s="6" t="str">
        <x:v>150703</x:v>
      </x:c>
      <x:c r="C5462" s="6" t="n">
        <x:v>7</x:v>
      </x:c>
      <x:c r="D5462" s="6" t="str">
        <x:v>骸骨当炉，血肉即薪</x:v>
      </x:c>
      <x:c r="E5462" s="7" t="str">
        <x:v>使敌方全体陷入【煞火缠身】，【煞火缠身】状态下的敌方目标防御力降低26.25%，受到的伤害提高42.5%，持续2回合。随后消耗等同于千冶•刃生命上限20%的生命值展开结界，结界持续期间，千冶•刃获得【无量忿怒】状态。
【无量忿怒】状态下暴击率提高20%，暴击伤害提高48.75%，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62" s="6" t="n">
        <x:v>0</x:v>
      </x:c>
      <x:c r="G5462" s="6" t="n">
        <x:v>0</x:v>
      </x:c>
      <x:c r="H5462" s="6" t="n">
        <x:v>0</x:v>
      </x:c>
      <x:c r="I5462" s="6" t="n">
        <x:v>0</x:v>
      </x:c>
      <x:c r="J5462" s="6" t="str">
        <x:v>[0.2, 0.2, 0.4875, 0.425, 70, 0.5, 0.2625, 2]</x:v>
      </x:c>
      <x:c r="K5462" s="7" t="str">
        <x:v>无首段伤害倍率，请覆盖或设为辅助技能</x:v>
      </x:c>
      <x:c r="L5462" s="6" t="str">
        <x:v>https://raw.githubusercontent.com/Mar-7th/StarRailRes/dbe8cdfcfb0bf657b9fe1cf92d5537f118ccb487/index_new/cn/character_skills.json</x:v>
      </x:c>
    </x:row>
    <x:row r="5463" ht="128" customHeight="1">
      <x:c r="A5463" s="6" t="str">
        <x:v>150703_8</x:v>
      </x:c>
      <x:c r="B5463" s="6" t="str">
        <x:v>150703</x:v>
      </x:c>
      <x:c r="C5463" s="6" t="n">
        <x:v>8</x:v>
      </x:c>
      <x:c r="D5463" s="6" t="str">
        <x:v>骸骨当炉，血肉即薪</x:v>
      </x:c>
      <x:c r="E5463" s="7" t="str">
        <x:v>使敌方全体陷入【煞火缠身】，【煞火缠身】状态下的敌方目标防御力降低27.5%，受到的伤害提高45%，持续2回合。随后消耗等同于千冶•刃生命上限20%的生命值展开结界，结界持续期间，千冶•刃获得【无量忿怒】状态。
【无量忿怒】状态下暴击率提高20%，暴击伤害提高52.5%，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63" s="6" t="n">
        <x:v>0</x:v>
      </x:c>
      <x:c r="G5463" s="6" t="n">
        <x:v>0</x:v>
      </x:c>
      <x:c r="H5463" s="6" t="n">
        <x:v>0</x:v>
      </x:c>
      <x:c r="I5463" s="6" t="n">
        <x:v>0</x:v>
      </x:c>
      <x:c r="J5463" s="6" t="str">
        <x:v>[0.2, 0.2, 0.525, 0.45, 70, 0.5, 0.275, 2]</x:v>
      </x:c>
      <x:c r="K5463" s="7" t="str">
        <x:v>无首段伤害倍率，请覆盖或设为辅助技能</x:v>
      </x:c>
      <x:c r="L5463" s="6" t="str">
        <x:v>https://raw.githubusercontent.com/Mar-7th/StarRailRes/dbe8cdfcfb0bf657b9fe1cf92d5537f118ccb487/index_new/cn/character_skills.json</x:v>
      </x:c>
    </x:row>
    <x:row r="5464" ht="128" customHeight="1">
      <x:c r="A5464" s="6" t="str">
        <x:v>150703_9</x:v>
      </x:c>
      <x:c r="B5464" s="6" t="str">
        <x:v>150703</x:v>
      </x:c>
      <x:c r="C5464" s="6" t="n">
        <x:v>9</x:v>
      </x:c>
      <x:c r="D5464" s="6" t="str">
        <x:v>骸骨当炉，血肉即薪</x:v>
      </x:c>
      <x:c r="E5464" s="7" t="str">
        <x:v>使敌方全体陷入【煞火缠身】，【煞火缠身】状态下的敌方目标防御力降低28.75%，受到的伤害提高47.5%，持续2回合。随后消耗等同于千冶•刃生命上限20%的生命值展开结界，结界持续期间，千冶•刃获得【无量忿怒】状态。
【无量忿怒】状态下暴击率提高20%，暴击伤害提高56.25%，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64" s="6" t="n">
        <x:v>0</x:v>
      </x:c>
      <x:c r="G5464" s="6" t="n">
        <x:v>0</x:v>
      </x:c>
      <x:c r="H5464" s="6" t="n">
        <x:v>0</x:v>
      </x:c>
      <x:c r="I5464" s="6" t="n">
        <x:v>0</x:v>
      </x:c>
      <x:c r="J5464" s="6" t="str">
        <x:v>[0.2, 0.2, 0.5625, 0.475, 70, 0.5, 0.2875, 2]</x:v>
      </x:c>
      <x:c r="K5464" s="7" t="str">
        <x:v>无首段伤害倍率，请覆盖或设为辅助技能</x:v>
      </x:c>
      <x:c r="L5464" s="6" t="str">
        <x:v>https://raw.githubusercontent.com/Mar-7th/StarRailRes/dbe8cdfcfb0bf657b9fe1cf92d5537f118ccb487/index_new/cn/character_skills.json</x:v>
      </x:c>
    </x:row>
    <x:row r="5465" ht="128" customHeight="1">
      <x:c r="A5465" s="6" t="str">
        <x:v>150703_10</x:v>
      </x:c>
      <x:c r="B5465" s="6" t="str">
        <x:v>150703</x:v>
      </x:c>
      <x:c r="C5465" s="6" t="n">
        <x:v>10</x:v>
      </x:c>
      <x:c r="D5465" s="6" t="str">
        <x:v>骸骨当炉，血肉即薪</x:v>
      </x:c>
      <x:c r="E5465" s="7" t="str">
        <x:v>使敌方全体陷入【煞火缠身】，【煞火缠身】状态下的敌方目标防御力降低30%，受到的伤害提高50%，持续2回合。随后消耗等同于千冶•刃生命上限20%的生命值展开结界，结界持续期间，千冶•刃获得【无量忿怒】状态。
【无量忿怒】状态下暴击率提高20%，暴击伤害提高60%，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65" s="6" t="n">
        <x:v>0</x:v>
      </x:c>
      <x:c r="G5465" s="6" t="n">
        <x:v>0</x:v>
      </x:c>
      <x:c r="H5465" s="6" t="n">
        <x:v>0</x:v>
      </x:c>
      <x:c r="I5465" s="6" t="n">
        <x:v>0</x:v>
      </x:c>
      <x:c r="J5465" s="6" t="str">
        <x:v>[0.2, 0.2, 0.6, 0.5, 70, 0.5, 0.3, 2]</x:v>
      </x:c>
      <x:c r="K5465" s="7" t="str">
        <x:v>无首段伤害倍率，请覆盖或设为辅助技能</x:v>
      </x:c>
      <x:c r="L5465" s="6" t="str">
        <x:v>https://raw.githubusercontent.com/Mar-7th/StarRailRes/dbe8cdfcfb0bf657b9fe1cf92d5537f118ccb487/index_new/cn/character_skills.json</x:v>
      </x:c>
    </x:row>
    <x:row r="5466" ht="128" customHeight="1">
      <x:c r="A5466" s="6" t="str">
        <x:v>150703_11</x:v>
      </x:c>
      <x:c r="B5466" s="6" t="str">
        <x:v>150703</x:v>
      </x:c>
      <x:c r="C5466" s="6" t="n">
        <x:v>11</x:v>
      </x:c>
      <x:c r="D5466" s="6" t="str">
        <x:v>骸骨当炉，血肉即薪</x:v>
      </x:c>
      <x:c r="E5466" s="7" t="str">
        <x:v>使敌方全体陷入【煞火缠身】，【煞火缠身】状态下的敌方目标防御力降低31%，受到的伤害提高52%，持续2回合。随后消耗等同于千冶•刃生命上限20%的生命值展开结界，结界持续期间，千冶•刃获得【无量忿怒】状态。
【无量忿怒】状态下暴击率提高20%，暴击伤害提高63%，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66" s="6" t="n">
        <x:v>0</x:v>
      </x:c>
      <x:c r="G5466" s="6" t="n">
        <x:v>0</x:v>
      </x:c>
      <x:c r="H5466" s="6" t="n">
        <x:v>0</x:v>
      </x:c>
      <x:c r="I5466" s="6" t="n">
        <x:v>0</x:v>
      </x:c>
      <x:c r="J5466" s="6" t="str">
        <x:v>[0.2, 0.2, 0.63, 0.52, 70, 0.5, 0.31, 2]</x:v>
      </x:c>
      <x:c r="K5466" s="7" t="str">
        <x:v>无首段伤害倍率，请覆盖或设为辅助技能</x:v>
      </x:c>
      <x:c r="L5466" s="6" t="str">
        <x:v>https://raw.githubusercontent.com/Mar-7th/StarRailRes/dbe8cdfcfb0bf657b9fe1cf92d5537f118ccb487/index_new/cn/character_skills.json</x:v>
      </x:c>
    </x:row>
    <x:row r="5467" ht="128" customHeight="1">
      <x:c r="A5467" s="6" t="str">
        <x:v>150703_12</x:v>
      </x:c>
      <x:c r="B5467" s="6" t="str">
        <x:v>150703</x:v>
      </x:c>
      <x:c r="C5467" s="6" t="n">
        <x:v>12</x:v>
      </x:c>
      <x:c r="D5467" s="6" t="str">
        <x:v>骸骨当炉，血肉即薪</x:v>
      </x:c>
      <x:c r="E5467" s="7" t="str">
        <x:v>使敌方全体陷入【煞火缠身】，【煞火缠身】状态下的敌方目标防御力降低32%，受到的伤害提高54%，持续2回合。随后消耗等同于千冶•刃生命上限20%的生命值展开结界，结界持续期间，千冶•刃获得【无量忿怒】状态。
【无量忿怒】状态下暴击率提高20%，暴击伤害提高66%，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67" s="6" t="n">
        <x:v>0</x:v>
      </x:c>
      <x:c r="G5467" s="6" t="n">
        <x:v>0</x:v>
      </x:c>
      <x:c r="H5467" s="6" t="n">
        <x:v>0</x:v>
      </x:c>
      <x:c r="I5467" s="6" t="n">
        <x:v>0</x:v>
      </x:c>
      <x:c r="J5467" s="6" t="str">
        <x:v>[0.2, 0.2, 0.66, 0.54, 70, 0.5, 0.32, 2]</x:v>
      </x:c>
      <x:c r="K5467" s="7" t="str">
        <x:v>无首段伤害倍率，请覆盖或设为辅助技能</x:v>
      </x:c>
      <x:c r="L5467" s="6" t="str">
        <x:v>https://raw.githubusercontent.com/Mar-7th/StarRailRes/dbe8cdfcfb0bf657b9fe1cf92d5537f118ccb487/index_new/cn/character_skills.json</x:v>
      </x:c>
    </x:row>
    <x:row r="5468" ht="128" customHeight="1">
      <x:c r="A5468" s="6" t="str">
        <x:v>150703_13</x:v>
      </x:c>
      <x:c r="B5468" s="6" t="str">
        <x:v>150703</x:v>
      </x:c>
      <x:c r="C5468" s="6" t="n">
        <x:v>13</x:v>
      </x:c>
      <x:c r="D5468" s="6" t="str">
        <x:v>骸骨当炉，血肉即薪</x:v>
      </x:c>
      <x:c r="E5468" s="7" t="str">
        <x:v>使敌方全体陷入【煞火缠身】，【煞火缠身】状态下的敌方目标防御力降低33%，受到的伤害提高56%，持续2回合。随后消耗等同于千冶•刃生命上限20%的生命值展开结界，结界持续期间，千冶•刃获得【无量忿怒】状态。
【无量忿怒】状态下暴击率提高20%，暴击伤害提高69%，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68" s="6" t="n">
        <x:v>0</x:v>
      </x:c>
      <x:c r="G5468" s="6" t="n">
        <x:v>0</x:v>
      </x:c>
      <x:c r="H5468" s="6" t="n">
        <x:v>0</x:v>
      </x:c>
      <x:c r="I5468" s="6" t="n">
        <x:v>0</x:v>
      </x:c>
      <x:c r="J5468" s="6" t="str">
        <x:v>[0.2, 0.2, 0.69, 0.56, 70, 0.5, 0.33, 2]</x:v>
      </x:c>
      <x:c r="K5468" s="7" t="str">
        <x:v>无首段伤害倍率，请覆盖或设为辅助技能</x:v>
      </x:c>
      <x:c r="L5468" s="6" t="str">
        <x:v>https://raw.githubusercontent.com/Mar-7th/StarRailRes/dbe8cdfcfb0bf657b9fe1cf92d5537f118ccb487/index_new/cn/character_skills.json</x:v>
      </x:c>
    </x:row>
    <x:row r="5469" ht="128" customHeight="1">
      <x:c r="A5469" s="6" t="str">
        <x:v>150703_14</x:v>
      </x:c>
      <x:c r="B5469" s="6" t="str">
        <x:v>150703</x:v>
      </x:c>
      <x:c r="C5469" s="6" t="n">
        <x:v>14</x:v>
      </x:c>
      <x:c r="D5469" s="6" t="str">
        <x:v>骸骨当炉，血肉即薪</x:v>
      </x:c>
      <x:c r="E5469" s="7" t="str">
        <x:v>使敌方全体陷入【煞火缠身】，【煞火缠身】状态下的敌方目标防御力降低34%，受到的伤害提高58%，持续2回合。随后消耗等同于千冶•刃生命上限20%的生命值展开结界，结界持续期间，千冶•刃获得【无量忿怒】状态。
【无量忿怒】状态下暴击率提高20%，暴击伤害提高72%，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69" s="6" t="n">
        <x:v>0</x:v>
      </x:c>
      <x:c r="G5469" s="6" t="n">
        <x:v>0</x:v>
      </x:c>
      <x:c r="H5469" s="6" t="n">
        <x:v>0</x:v>
      </x:c>
      <x:c r="I5469" s="6" t="n">
        <x:v>0</x:v>
      </x:c>
      <x:c r="J5469" s="6" t="str">
        <x:v>[0.2, 0.2, 0.72, 0.58, 70, 0.5, 0.34, 2]</x:v>
      </x:c>
      <x:c r="K5469" s="7" t="str">
        <x:v>无首段伤害倍率，请覆盖或设为辅助技能</x:v>
      </x:c>
      <x:c r="L5469" s="6" t="str">
        <x:v>https://raw.githubusercontent.com/Mar-7th/StarRailRes/dbe8cdfcfb0bf657b9fe1cf92d5537f118ccb487/index_new/cn/character_skills.json</x:v>
      </x:c>
    </x:row>
    <x:row r="5470" ht="128" customHeight="1">
      <x:c r="A5470" s="6" t="str">
        <x:v>150703_15</x:v>
      </x:c>
      <x:c r="B5470" s="6" t="str">
        <x:v>150703</x:v>
      </x:c>
      <x:c r="C5470" s="6" t="n">
        <x:v>15</x:v>
      </x:c>
      <x:c r="D5470" s="6" t="str">
        <x:v>骸骨当炉，血肉即薪</x:v>
      </x:c>
      <x:c r="E5470" s="7" t="str">
        <x:v>使敌方全体陷入【煞火缠身】，【煞火缠身】状态下的敌方目标防御力降低35%，受到的伤害提高60%，持续2回合。随后消耗等同于千冶•刃生命上限20%的生命值展开结界，结界持续期间，千冶•刃获得【无量忿怒】状态。
【无量忿怒】状态下暴击率提高20%，暴击伤害提高75%，普攻获得强化，同时解放战技并获得全新终结技【千冶铸一，万劫烬灭】，若受到致命攻击时，不会陷入无法战斗状态，但会解除结界退出【无量忿怒】状态并回复等同于自身50%生命上限的生命值。
获得【无量忿怒】状态时，行动序列上出现对应倒计时，倒计时固定拥有70速度，倒计时回合开始时结界解除且退出【无量忿怒】状态。
若当前生命值不足，施放本技能时千冶•刃的当前生命值降低至1点。</x:v>
      </x:c>
      <x:c r="F5470" s="6" t="n">
        <x:v>0</x:v>
      </x:c>
      <x:c r="G5470" s="6" t="n">
        <x:v>0</x:v>
      </x:c>
      <x:c r="H5470" s="6" t="n">
        <x:v>0</x:v>
      </x:c>
      <x:c r="I5470" s="6" t="n">
        <x:v>0</x:v>
      </x:c>
      <x:c r="J5470" s="6" t="str">
        <x:v>[0.2, 0.2, 0.75, 0.6, 70, 0.5, 0.35, 2]</x:v>
      </x:c>
      <x:c r="K5470" s="7" t="str">
        <x:v>无首段伤害倍率，请覆盖或设为辅助技能</x:v>
      </x:c>
      <x:c r="L5470" s="6" t="str">
        <x:v>https://raw.githubusercontent.com/Mar-7th/StarRailRes/dbe8cdfcfb0bf657b9fe1cf92d5537f118ccb487/index_new/cn/character_skills.json</x:v>
      </x:c>
    </x:row>
    <x:row r="5471" ht="53" customHeight="1">
      <x:c r="A5471" s="6" t="str">
        <x:v>150704_1</x:v>
      </x:c>
      <x:c r="B5471" s="6" t="str">
        <x:v>150704</x:v>
      </x:c>
      <x:c r="C5471" s="6" t="n">
        <x:v>1</x:v>
      </x:c>
      <x:c r="D5471" s="6" t="str">
        <x:v>因果尽偿</x:v>
      </x:c>
      <x:c r="E5471" s="7" t="str">
        <x:v>结界持续期间，我方目标每次攻击敌方后，使对应敌方目标陷入【煞火缠身】状态并使千冶•刃获得1点充能，当充能达到9点且当前生命值大于1时，消耗9点充能，恢复15点能量，并使千冶•刃额外施放1次战技，本次战技视为追加攻击。</x:v>
      </x:c>
      <x:c r="F5471" s="6" t="n">
        <x:v>0</x:v>
      </x:c>
      <x:c r="G5471" s="6" t="n">
        <x:v>0</x:v>
      </x:c>
      <x:c r="H5471" s="6" t="n">
        <x:v>0</x:v>
      </x:c>
      <x:c r="I5471" s="6" t="n">
        <x:v>0</x:v>
      </x:c>
      <x:c r="J5471" s="6" t="str">
        <x:v>[9, 15]</x:v>
      </x:c>
      <x:c r="K5471" s="7" t="str">
        <x:v>无首段伤害倍率，请覆盖或设为辅助技能</x:v>
      </x:c>
      <x:c r="L5471" s="6" t="str">
        <x:v>https://raw.githubusercontent.com/Mar-7th/StarRailRes/dbe8cdfcfb0bf657b9fe1cf92d5537f118ccb487/index_new/cn/character_skills.json</x:v>
      </x:c>
    </x:row>
    <x:row r="5472" ht="53" customHeight="1">
      <x:c r="A5472" s="6" t="str">
        <x:v>150704_2</x:v>
      </x:c>
      <x:c r="B5472" s="6" t="str">
        <x:v>150704</x:v>
      </x:c>
      <x:c r="C5472" s="6" t="n">
        <x:v>2</x:v>
      </x:c>
      <x:c r="D5472" s="6" t="str">
        <x:v>因果尽偿</x:v>
      </x:c>
      <x:c r="E5472" s="7" t="str">
        <x:v>结界持续期间，我方目标每次攻击敌方后，使对应敌方目标陷入【煞火缠身】状态并使千冶•刃获得1点充能，当充能达到9点且当前生命值大于1时，消耗9点充能，恢复16点能量，并使千冶•刃额外施放1次战技，本次战技视为追加攻击。</x:v>
      </x:c>
      <x:c r="F5472" s="6" t="n">
        <x:v>0</x:v>
      </x:c>
      <x:c r="G5472" s="6" t="n">
        <x:v>0</x:v>
      </x:c>
      <x:c r="H5472" s="6" t="n">
        <x:v>0</x:v>
      </x:c>
      <x:c r="I5472" s="6" t="n">
        <x:v>0</x:v>
      </x:c>
      <x:c r="J5472" s="6" t="str">
        <x:v>[9, 16]</x:v>
      </x:c>
      <x:c r="K5472" s="7" t="str">
        <x:v>无首段伤害倍率，请覆盖或设为辅助技能</x:v>
      </x:c>
      <x:c r="L5472" s="6" t="str">
        <x:v>https://raw.githubusercontent.com/Mar-7th/StarRailRes/dbe8cdfcfb0bf657b9fe1cf92d5537f118ccb487/index_new/cn/character_skills.json</x:v>
      </x:c>
    </x:row>
    <x:row r="5473" ht="53" customHeight="1">
      <x:c r="A5473" s="6" t="str">
        <x:v>150704_3</x:v>
      </x:c>
      <x:c r="B5473" s="6" t="str">
        <x:v>150704</x:v>
      </x:c>
      <x:c r="C5473" s="6" t="n">
        <x:v>3</x:v>
      </x:c>
      <x:c r="D5473" s="6" t="str">
        <x:v>因果尽偿</x:v>
      </x:c>
      <x:c r="E5473" s="7" t="str">
        <x:v>结界持续期间，我方目标每次攻击敌方后，使对应敌方目标陷入【煞火缠身】状态并使千冶•刃获得1点充能，当充能达到9点且当前生命值大于1时，消耗9点充能，恢复17点能量，并使千冶•刃额外施放1次战技，本次战技视为追加攻击。</x:v>
      </x:c>
      <x:c r="F5473" s="6" t="n">
        <x:v>0</x:v>
      </x:c>
      <x:c r="G5473" s="6" t="n">
        <x:v>0</x:v>
      </x:c>
      <x:c r="H5473" s="6" t="n">
        <x:v>0</x:v>
      </x:c>
      <x:c r="I5473" s="6" t="n">
        <x:v>0</x:v>
      </x:c>
      <x:c r="J5473" s="6" t="str">
        <x:v>[9, 17]</x:v>
      </x:c>
      <x:c r="K5473" s="7" t="str">
        <x:v>无首段伤害倍率，请覆盖或设为辅助技能</x:v>
      </x:c>
      <x:c r="L5473" s="6" t="str">
        <x:v>https://raw.githubusercontent.com/Mar-7th/StarRailRes/dbe8cdfcfb0bf657b9fe1cf92d5537f118ccb487/index_new/cn/character_skills.json</x:v>
      </x:c>
    </x:row>
    <x:row r="5474" ht="53" customHeight="1">
      <x:c r="A5474" s="6" t="str">
        <x:v>150704_4</x:v>
      </x:c>
      <x:c r="B5474" s="6" t="str">
        <x:v>150704</x:v>
      </x:c>
      <x:c r="C5474" s="6" t="n">
        <x:v>4</x:v>
      </x:c>
      <x:c r="D5474" s="6" t="str">
        <x:v>因果尽偿</x:v>
      </x:c>
      <x:c r="E5474" s="7" t="str">
        <x:v>结界持续期间，我方目标每次攻击敌方后，使对应敌方目标陷入【煞火缠身】状态并使千冶•刃获得1点充能，当充能达到9点且当前生命值大于1时，消耗9点充能，恢复18点能量，并使千冶•刃额外施放1次战技，本次战技视为追加攻击。</x:v>
      </x:c>
      <x:c r="F5474" s="6" t="n">
        <x:v>0</x:v>
      </x:c>
      <x:c r="G5474" s="6" t="n">
        <x:v>0</x:v>
      </x:c>
      <x:c r="H5474" s="6" t="n">
        <x:v>0</x:v>
      </x:c>
      <x:c r="I5474" s="6" t="n">
        <x:v>0</x:v>
      </x:c>
      <x:c r="J5474" s="6" t="str">
        <x:v>[9, 18]</x:v>
      </x:c>
      <x:c r="K5474" s="7" t="str">
        <x:v>无首段伤害倍率，请覆盖或设为辅助技能</x:v>
      </x:c>
      <x:c r="L5474" s="6" t="str">
        <x:v>https://raw.githubusercontent.com/Mar-7th/StarRailRes/dbe8cdfcfb0bf657b9fe1cf92d5537f118ccb487/index_new/cn/character_skills.json</x:v>
      </x:c>
    </x:row>
    <x:row r="5475" ht="53" customHeight="1">
      <x:c r="A5475" s="6" t="str">
        <x:v>150704_5</x:v>
      </x:c>
      <x:c r="B5475" s="6" t="str">
        <x:v>150704</x:v>
      </x:c>
      <x:c r="C5475" s="6" t="n">
        <x:v>5</x:v>
      </x:c>
      <x:c r="D5475" s="6" t="str">
        <x:v>因果尽偿</x:v>
      </x:c>
      <x:c r="E5475" s="7" t="str">
        <x:v>结界持续期间，我方目标每次攻击敌方后，使对应敌方目标陷入【煞火缠身】状态并使千冶•刃获得1点充能，当充能达到9点且当前生命值大于1时，消耗9点充能，恢复19点能量，并使千冶•刃额外施放1次战技，本次战技视为追加攻击。</x:v>
      </x:c>
      <x:c r="F5475" s="6" t="n">
        <x:v>0</x:v>
      </x:c>
      <x:c r="G5475" s="6" t="n">
        <x:v>0</x:v>
      </x:c>
      <x:c r="H5475" s="6" t="n">
        <x:v>0</x:v>
      </x:c>
      <x:c r="I5475" s="6" t="n">
        <x:v>0</x:v>
      </x:c>
      <x:c r="J5475" s="6" t="str">
        <x:v>[9, 19]</x:v>
      </x:c>
      <x:c r="K5475" s="7" t="str">
        <x:v>无首段伤害倍率，请覆盖或设为辅助技能</x:v>
      </x:c>
      <x:c r="L5475" s="6" t="str">
        <x:v>https://raw.githubusercontent.com/Mar-7th/StarRailRes/dbe8cdfcfb0bf657b9fe1cf92d5537f118ccb487/index_new/cn/character_skills.json</x:v>
      </x:c>
    </x:row>
    <x:row r="5476" ht="53" customHeight="1">
      <x:c r="A5476" s="6" t="str">
        <x:v>150704_6</x:v>
      </x:c>
      <x:c r="B5476" s="6" t="str">
        <x:v>150704</x:v>
      </x:c>
      <x:c r="C5476" s="6" t="n">
        <x:v>6</x:v>
      </x:c>
      <x:c r="D5476" s="6" t="str">
        <x:v>因果尽偿</x:v>
      </x:c>
      <x:c r="E5476" s="7" t="str">
        <x:v>结界持续期间，我方目标每次攻击敌方后，使对应敌方目标陷入【煞火缠身】状态并使千冶•刃获得1点充能，当充能达到9点且当前生命值大于1时，消耗9点充能，恢复20点能量，并使千冶•刃额外施放1次战技，本次战技视为追加攻击。</x:v>
      </x:c>
      <x:c r="F5476" s="6" t="n">
        <x:v>0</x:v>
      </x:c>
      <x:c r="G5476" s="6" t="n">
        <x:v>0</x:v>
      </x:c>
      <x:c r="H5476" s="6" t="n">
        <x:v>0</x:v>
      </x:c>
      <x:c r="I5476" s="6" t="n">
        <x:v>0</x:v>
      </x:c>
      <x:c r="J5476" s="6" t="str">
        <x:v>[9, 20]</x:v>
      </x:c>
      <x:c r="K5476" s="7" t="str">
        <x:v>无首段伤害倍率，请覆盖或设为辅助技能</x:v>
      </x:c>
      <x:c r="L5476" s="6" t="str">
        <x:v>https://raw.githubusercontent.com/Mar-7th/StarRailRes/dbe8cdfcfb0bf657b9fe1cf92d5537f118ccb487/index_new/cn/character_skills.json</x:v>
      </x:c>
    </x:row>
    <x:row r="5477" ht="53" customHeight="1">
      <x:c r="A5477" s="6" t="str">
        <x:v>150704_7</x:v>
      </x:c>
      <x:c r="B5477" s="6" t="str">
        <x:v>150704</x:v>
      </x:c>
      <x:c r="C5477" s="6" t="n">
        <x:v>7</x:v>
      </x:c>
      <x:c r="D5477" s="6" t="str">
        <x:v>因果尽偿</x:v>
      </x:c>
      <x:c r="E5477" s="7" t="str">
        <x:v>结界持续期间，我方目标每次攻击敌方后，使对应敌方目标陷入【煞火缠身】状态并使千冶•刃获得1点充能，当充能达到9点且当前生命值大于1时，消耗9点充能，恢复21.25点能量，并使千冶•刃额外施放1次战技，本次战技视为追加攻击。</x:v>
      </x:c>
      <x:c r="F5477" s="6" t="n">
        <x:v>0</x:v>
      </x:c>
      <x:c r="G5477" s="6" t="n">
        <x:v>0</x:v>
      </x:c>
      <x:c r="H5477" s="6" t="n">
        <x:v>0</x:v>
      </x:c>
      <x:c r="I5477" s="6" t="n">
        <x:v>0</x:v>
      </x:c>
      <x:c r="J5477" s="6" t="str">
        <x:v>[9, 21.25]</x:v>
      </x:c>
      <x:c r="K5477" s="7" t="str">
        <x:v>无首段伤害倍率，请覆盖或设为辅助技能</x:v>
      </x:c>
      <x:c r="L5477" s="6" t="str">
        <x:v>https://raw.githubusercontent.com/Mar-7th/StarRailRes/dbe8cdfcfb0bf657b9fe1cf92d5537f118ccb487/index_new/cn/character_skills.json</x:v>
      </x:c>
    </x:row>
    <x:row r="5478" ht="53" customHeight="1">
      <x:c r="A5478" s="6" t="str">
        <x:v>150704_8</x:v>
      </x:c>
      <x:c r="B5478" s="6" t="str">
        <x:v>150704</x:v>
      </x:c>
      <x:c r="C5478" s="6" t="n">
        <x:v>8</x:v>
      </x:c>
      <x:c r="D5478" s="6" t="str">
        <x:v>因果尽偿</x:v>
      </x:c>
      <x:c r="E5478" s="7" t="str">
        <x:v>结界持续期间，我方目标每次攻击敌方后，使对应敌方目标陷入【煞火缠身】状态并使千冶•刃获得1点充能，当充能达到9点且当前生命值大于1时，消耗9点充能，恢复22.5点能量，并使千冶•刃额外施放1次战技，本次战技视为追加攻击。</x:v>
      </x:c>
      <x:c r="F5478" s="6" t="n">
        <x:v>0</x:v>
      </x:c>
      <x:c r="G5478" s="6" t="n">
        <x:v>0</x:v>
      </x:c>
      <x:c r="H5478" s="6" t="n">
        <x:v>0</x:v>
      </x:c>
      <x:c r="I5478" s="6" t="n">
        <x:v>0</x:v>
      </x:c>
      <x:c r="J5478" s="6" t="str">
        <x:v>[9, 22.5]</x:v>
      </x:c>
      <x:c r="K5478" s="7" t="str">
        <x:v>无首段伤害倍率，请覆盖或设为辅助技能</x:v>
      </x:c>
      <x:c r="L5478" s="6" t="str">
        <x:v>https://raw.githubusercontent.com/Mar-7th/StarRailRes/dbe8cdfcfb0bf657b9fe1cf92d5537f118ccb487/index_new/cn/character_skills.json</x:v>
      </x:c>
    </x:row>
    <x:row r="5479" ht="53" customHeight="1">
      <x:c r="A5479" s="6" t="str">
        <x:v>150704_9</x:v>
      </x:c>
      <x:c r="B5479" s="6" t="str">
        <x:v>150704</x:v>
      </x:c>
      <x:c r="C5479" s="6" t="n">
        <x:v>9</x:v>
      </x:c>
      <x:c r="D5479" s="6" t="str">
        <x:v>因果尽偿</x:v>
      </x:c>
      <x:c r="E5479" s="7" t="str">
        <x:v>结界持续期间，我方目标每次攻击敌方后，使对应敌方目标陷入【煞火缠身】状态并使千冶•刃获得1点充能，当充能达到9点且当前生命值大于1时，消耗9点充能，恢复23.75点能量，并使千冶•刃额外施放1次战技，本次战技视为追加攻击。</x:v>
      </x:c>
      <x:c r="F5479" s="6" t="n">
        <x:v>0</x:v>
      </x:c>
      <x:c r="G5479" s="6" t="n">
        <x:v>0</x:v>
      </x:c>
      <x:c r="H5479" s="6" t="n">
        <x:v>0</x:v>
      </x:c>
      <x:c r="I5479" s="6" t="n">
        <x:v>0</x:v>
      </x:c>
      <x:c r="J5479" s="6" t="str">
        <x:v>[9, 23.75]</x:v>
      </x:c>
      <x:c r="K5479" s="7" t="str">
        <x:v>无首段伤害倍率，请覆盖或设为辅助技能</x:v>
      </x:c>
      <x:c r="L5479" s="6" t="str">
        <x:v>https://raw.githubusercontent.com/Mar-7th/StarRailRes/dbe8cdfcfb0bf657b9fe1cf92d5537f118ccb487/index_new/cn/character_skills.json</x:v>
      </x:c>
    </x:row>
    <x:row r="5480" ht="53" customHeight="1">
      <x:c r="A5480" s="6" t="str">
        <x:v>150704_10</x:v>
      </x:c>
      <x:c r="B5480" s="6" t="str">
        <x:v>150704</x:v>
      </x:c>
      <x:c r="C5480" s="6" t="n">
        <x:v>10</x:v>
      </x:c>
      <x:c r="D5480" s="6" t="str">
        <x:v>因果尽偿</x:v>
      </x:c>
      <x:c r="E5480" s="7" t="str">
        <x:v>结界持续期间，我方目标每次攻击敌方后，使对应敌方目标陷入【煞火缠身】状态并使千冶•刃获得1点充能，当充能达到9点且当前生命值大于1时，消耗9点充能，恢复25点能量，并使千冶•刃额外施放1次战技，本次战技视为追加攻击。</x:v>
      </x:c>
      <x:c r="F5480" s="6" t="n">
        <x:v>0</x:v>
      </x:c>
      <x:c r="G5480" s="6" t="n">
        <x:v>0</x:v>
      </x:c>
      <x:c r="H5480" s="6" t="n">
        <x:v>0</x:v>
      </x:c>
      <x:c r="I5480" s="6" t="n">
        <x:v>0</x:v>
      </x:c>
      <x:c r="J5480" s="6" t="str">
        <x:v>[9, 25]</x:v>
      </x:c>
      <x:c r="K5480" s="7" t="str">
        <x:v>无首段伤害倍率，请覆盖或设为辅助技能</x:v>
      </x:c>
      <x:c r="L5480" s="6" t="str">
        <x:v>https://raw.githubusercontent.com/Mar-7th/StarRailRes/dbe8cdfcfb0bf657b9fe1cf92d5537f118ccb487/index_new/cn/character_skills.json</x:v>
      </x:c>
    </x:row>
    <x:row r="5481" ht="53" customHeight="1">
      <x:c r="A5481" s="6" t="str">
        <x:v>150704_11</x:v>
      </x:c>
      <x:c r="B5481" s="6" t="str">
        <x:v>150704</x:v>
      </x:c>
      <x:c r="C5481" s="6" t="n">
        <x:v>11</x:v>
      </x:c>
      <x:c r="D5481" s="6" t="str">
        <x:v>因果尽偿</x:v>
      </x:c>
      <x:c r="E5481" s="7" t="str">
        <x:v>结界持续期间，我方目标每次攻击敌方后，使对应敌方目标陷入【煞火缠身】状态并使千冶•刃获得1点充能，当充能达到9点且当前生命值大于1时，消耗9点充能，恢复26点能量，并使千冶•刃额外施放1次战技，本次战技视为追加攻击。</x:v>
      </x:c>
      <x:c r="F5481" s="6" t="n">
        <x:v>0</x:v>
      </x:c>
      <x:c r="G5481" s="6" t="n">
        <x:v>0</x:v>
      </x:c>
      <x:c r="H5481" s="6" t="n">
        <x:v>0</x:v>
      </x:c>
      <x:c r="I5481" s="6" t="n">
        <x:v>0</x:v>
      </x:c>
      <x:c r="J5481" s="6" t="str">
        <x:v>[9, 26]</x:v>
      </x:c>
      <x:c r="K5481" s="7" t="str">
        <x:v>无首段伤害倍率，请覆盖或设为辅助技能</x:v>
      </x:c>
      <x:c r="L5481" s="6" t="str">
        <x:v>https://raw.githubusercontent.com/Mar-7th/StarRailRes/dbe8cdfcfb0bf657b9fe1cf92d5537f118ccb487/index_new/cn/character_skills.json</x:v>
      </x:c>
    </x:row>
    <x:row r="5482" ht="53" customHeight="1">
      <x:c r="A5482" s="6" t="str">
        <x:v>150704_12</x:v>
      </x:c>
      <x:c r="B5482" s="6" t="str">
        <x:v>150704</x:v>
      </x:c>
      <x:c r="C5482" s="6" t="n">
        <x:v>12</x:v>
      </x:c>
      <x:c r="D5482" s="6" t="str">
        <x:v>因果尽偿</x:v>
      </x:c>
      <x:c r="E5482" s="7" t="str">
        <x:v>结界持续期间，我方目标每次攻击敌方后，使对应敌方目标陷入【煞火缠身】状态并使千冶•刃获得1点充能，当充能达到9点且当前生命值大于1时，消耗9点充能，恢复27点能量，并使千冶•刃额外施放1次战技，本次战技视为追加攻击。</x:v>
      </x:c>
      <x:c r="F5482" s="6" t="n">
        <x:v>0</x:v>
      </x:c>
      <x:c r="G5482" s="6" t="n">
        <x:v>0</x:v>
      </x:c>
      <x:c r="H5482" s="6" t="n">
        <x:v>0</x:v>
      </x:c>
      <x:c r="I5482" s="6" t="n">
        <x:v>0</x:v>
      </x:c>
      <x:c r="J5482" s="6" t="str">
        <x:v>[9, 27]</x:v>
      </x:c>
      <x:c r="K5482" s="7" t="str">
        <x:v>无首段伤害倍率，请覆盖或设为辅助技能</x:v>
      </x:c>
      <x:c r="L5482" s="6" t="str">
        <x:v>https://raw.githubusercontent.com/Mar-7th/StarRailRes/dbe8cdfcfb0bf657b9fe1cf92d5537f118ccb487/index_new/cn/character_skills.json</x:v>
      </x:c>
    </x:row>
    <x:row r="5483" ht="53" customHeight="1">
      <x:c r="A5483" s="6" t="str">
        <x:v>150704_13</x:v>
      </x:c>
      <x:c r="B5483" s="6" t="str">
        <x:v>150704</x:v>
      </x:c>
      <x:c r="C5483" s="6" t="n">
        <x:v>13</x:v>
      </x:c>
      <x:c r="D5483" s="6" t="str">
        <x:v>因果尽偿</x:v>
      </x:c>
      <x:c r="E5483" s="7" t="str">
        <x:v>结界持续期间，我方目标每次攻击敌方后，使对应敌方目标陷入【煞火缠身】状态并使千冶•刃获得1点充能，当充能达到9点且当前生命值大于1时，消耗9点充能，恢复28点能量，并使千冶•刃额外施放1次战技，本次战技视为追加攻击。</x:v>
      </x:c>
      <x:c r="F5483" s="6" t="n">
        <x:v>0</x:v>
      </x:c>
      <x:c r="G5483" s="6" t="n">
        <x:v>0</x:v>
      </x:c>
      <x:c r="H5483" s="6" t="n">
        <x:v>0</x:v>
      </x:c>
      <x:c r="I5483" s="6" t="n">
        <x:v>0</x:v>
      </x:c>
      <x:c r="J5483" s="6" t="str">
        <x:v>[9, 28]</x:v>
      </x:c>
      <x:c r="K5483" s="7" t="str">
        <x:v>无首段伤害倍率，请覆盖或设为辅助技能</x:v>
      </x:c>
      <x:c r="L5483" s="6" t="str">
        <x:v>https://raw.githubusercontent.com/Mar-7th/StarRailRes/dbe8cdfcfb0bf657b9fe1cf92d5537f118ccb487/index_new/cn/character_skills.json</x:v>
      </x:c>
    </x:row>
    <x:row r="5484" ht="53" customHeight="1">
      <x:c r="A5484" s="6" t="str">
        <x:v>150704_14</x:v>
      </x:c>
      <x:c r="B5484" s="6" t="str">
        <x:v>150704</x:v>
      </x:c>
      <x:c r="C5484" s="6" t="n">
        <x:v>14</x:v>
      </x:c>
      <x:c r="D5484" s="6" t="str">
        <x:v>因果尽偿</x:v>
      </x:c>
      <x:c r="E5484" s="7" t="str">
        <x:v>结界持续期间，我方目标每次攻击敌方后，使对应敌方目标陷入【煞火缠身】状态并使千冶•刃获得1点充能，当充能达到9点且当前生命值大于1时，消耗9点充能，恢复29点能量，并使千冶•刃额外施放1次战技，本次战技视为追加攻击。</x:v>
      </x:c>
      <x:c r="F5484" s="6" t="n">
        <x:v>0</x:v>
      </x:c>
      <x:c r="G5484" s="6" t="n">
        <x:v>0</x:v>
      </x:c>
      <x:c r="H5484" s="6" t="n">
        <x:v>0</x:v>
      </x:c>
      <x:c r="I5484" s="6" t="n">
        <x:v>0</x:v>
      </x:c>
      <x:c r="J5484" s="6" t="str">
        <x:v>[9, 29]</x:v>
      </x:c>
      <x:c r="K5484" s="7" t="str">
        <x:v>无首段伤害倍率，请覆盖或设为辅助技能</x:v>
      </x:c>
      <x:c r="L5484" s="6" t="str">
        <x:v>https://raw.githubusercontent.com/Mar-7th/StarRailRes/dbe8cdfcfb0bf657b9fe1cf92d5537f118ccb487/index_new/cn/character_skills.json</x:v>
      </x:c>
    </x:row>
    <x:row r="5485" ht="53" customHeight="1">
      <x:c r="A5485" s="6" t="str">
        <x:v>150704_15</x:v>
      </x:c>
      <x:c r="B5485" s="6" t="str">
        <x:v>150704</x:v>
      </x:c>
      <x:c r="C5485" s="6" t="n">
        <x:v>15</x:v>
      </x:c>
      <x:c r="D5485" s="6" t="str">
        <x:v>因果尽偿</x:v>
      </x:c>
      <x:c r="E5485" s="7" t="str">
        <x:v>结界持续期间，我方目标每次攻击敌方后，使对应敌方目标陷入【煞火缠身】状态并使千冶•刃获得1点充能，当充能达到9点且当前生命值大于1时，消耗9点充能，恢复30点能量，并使千冶•刃额外施放1次战技，本次战技视为追加攻击。</x:v>
      </x:c>
      <x:c r="F5485" s="6" t="n">
        <x:v>0</x:v>
      </x:c>
      <x:c r="G5485" s="6" t="n">
        <x:v>0</x:v>
      </x:c>
      <x:c r="H5485" s="6" t="n">
        <x:v>0</x:v>
      </x:c>
      <x:c r="I5485" s="6" t="n">
        <x:v>0</x:v>
      </x:c>
      <x:c r="J5485" s="6" t="str">
        <x:v>[9, 30]</x:v>
      </x:c>
      <x:c r="K5485" s="7" t="str">
        <x:v>无首段伤害倍率，请覆盖或设为辅助技能</x:v>
      </x:c>
      <x:c r="L5485" s="6" t="str">
        <x:v>https://raw.githubusercontent.com/Mar-7th/StarRailRes/dbe8cdfcfb0bf657b9fe1cf92d5537f118ccb487/index_new/cn/character_skills.json</x:v>
      </x:c>
    </x:row>
    <x:row r="5486" ht="20" customHeight="1">
      <x:c r="A5486" s="6" t="str">
        <x:v>150706_1</x:v>
      </x:c>
      <x:c r="B5486" s="6" t="str">
        <x:v>150706</x:v>
      </x:c>
      <x:c r="C5486" s="6" t="n">
        <x:v>1</x:v>
      </x:c>
      <x:c r="D5486" s="6" t="str">
        <x:v>断念一斩</x:v>
      </x:c>
      <x:c r="E5486" s="7" t="str">
        <x:v>攻击敌人，进入战斗后削弱敌方目标对应属性韧性。</x:v>
      </x:c>
      <x:c r="F5486" s="6" t="n">
        <x:v>0</x:v>
      </x:c>
      <x:c r="G5486" s="6" t="n">
        <x:v>0</x:v>
      </x:c>
      <x:c r="H5486" s="6" t="n">
        <x:v>0</x:v>
      </x:c>
      <x:c r="I5486" s="6" t="n">
        <x:v>0</x:v>
      </x:c>
      <x:c r="J5486" s="6" t="str">
        <x:v>[]</x:v>
      </x:c>
      <x:c r="K5486" s="7" t="str">
        <x:v>缺少结构化参数，必须覆盖</x:v>
      </x:c>
      <x:c r="L5486" s="6" t="str">
        <x:v>https://raw.githubusercontent.com/Mar-7th/StarRailRes/dbe8cdfcfb0bf657b9fe1cf92d5537f118ccb487/index_new/cn/character_skills.json</x:v>
      </x:c>
    </x:row>
    <x:row r="5487" ht="38" customHeight="1">
      <x:c r="A5487" s="6" t="str">
        <x:v>150707_1</x:v>
      </x:c>
      <x:c r="B5487" s="6" t="str">
        <x:v>150707</x:v>
      </x:c>
      <x:c r="C5487" s="6" t="n">
        <x:v>1</x:v>
      </x:c>
      <x:c r="D5487" s="6" t="str">
        <x:v>十方无赦</x:v>
      </x:c>
      <x:c r="E5487" s="7" t="str">
        <x:v>立即攻击一定范围内的所有敌人，进入战斗后，使敌方全体陷入嘲讽状态，持续1回合，并使自身受到的伤害降低90%，持续2回合。</x:v>
      </x:c>
      <x:c r="F5487" s="6" t="n">
        <x:v>0</x:v>
      </x:c>
      <x:c r="G5487" s="6" t="n">
        <x:v>0</x:v>
      </x:c>
      <x:c r="H5487" s="6" t="n">
        <x:v>0</x:v>
      </x:c>
      <x:c r="I5487" s="6" t="n">
        <x:v>0</x:v>
      </x:c>
      <x:c r="J5487" s="6" t="str">
        <x:v>[0.9, 2]</x:v>
      </x:c>
      <x:c r="K5487" s="7" t="str">
        <x:v>无首段伤害倍率，请覆盖或设为辅助技能</x:v>
      </x:c>
      <x:c r="L5487" s="6" t="str">
        <x:v>https://raw.githubusercontent.com/Mar-7th/StarRailRes/dbe8cdfcfb0bf657b9fe1cf92d5537f118ccb487/index_new/cn/character_skills.json</x:v>
      </x:c>
    </x:row>
    <x:row r="5488" ht="38" customHeight="1">
      <x:c r="A5488" s="6" t="str">
        <x:v>150708_1</x:v>
      </x:c>
      <x:c r="B5488" s="6" t="str">
        <x:v>150708</x:v>
      </x:c>
      <x:c r="C5488" s="6" t="n">
        <x:v>1</x:v>
      </x:c>
      <x:c r="D5488" s="6" t="str">
        <x:v>淬锋，断魄</x:v>
      </x:c>
      <x:c r="E5488" s="7" t="str">
        <x:v>对指定敌方单体造成等同于千冶•刃50%生命上限的火属性伤害，并使目标陷入嘲讽状态，持续1回合。</x:v>
      </x:c>
      <x:c r="F5488" s="6" t="n">
        <x:v>0</x:v>
      </x:c>
      <x:c r="G5488" s="6" t="n">
        <x:v>0.5</x:v>
      </x:c>
      <x:c r="H5488" s="6" t="n">
        <x:v>0</x:v>
      </x:c>
      <x:c r="I5488" s="6" t="n">
        <x:v>0</x:v>
      </x:c>
      <x:c r="J5488" s="6" t="str">
        <x:v>[0.5]</x:v>
      </x:c>
      <x:c r="K5488" s="7" t="str">
        <x:v>需确认条件及分段</x:v>
      </x:c>
      <x:c r="L5488" s="6" t="str">
        <x:v>https://raw.githubusercontent.com/Mar-7th/StarRailRes/dbe8cdfcfb0bf657b9fe1cf92d5537f118ccb487/index_new/cn/character_skills.json</x:v>
      </x:c>
    </x:row>
    <x:row r="5489" ht="38" customHeight="1">
      <x:c r="A5489" s="6" t="str">
        <x:v>150708_2</x:v>
      </x:c>
      <x:c r="B5489" s="6" t="str">
        <x:v>150708</x:v>
      </x:c>
      <x:c r="C5489" s="6" t="n">
        <x:v>2</x:v>
      </x:c>
      <x:c r="D5489" s="6" t="str">
        <x:v>淬锋，断魄</x:v>
      </x:c>
      <x:c r="E5489" s="7" t="str">
        <x:v>对指定敌方单体造成等同于千冶•刃60%生命上限的火属性伤害，并使目标陷入嘲讽状态，持续1回合。</x:v>
      </x:c>
      <x:c r="F5489" s="6" t="n">
        <x:v>0</x:v>
      </x:c>
      <x:c r="G5489" s="6" t="n">
        <x:v>0.6</x:v>
      </x:c>
      <x:c r="H5489" s="6" t="n">
        <x:v>0</x:v>
      </x:c>
      <x:c r="I5489" s="6" t="n">
        <x:v>0</x:v>
      </x:c>
      <x:c r="J5489" s="6" t="str">
        <x:v>[0.6]</x:v>
      </x:c>
      <x:c r="K5489" s="7" t="str">
        <x:v>需确认条件及分段</x:v>
      </x:c>
      <x:c r="L5489" s="6" t="str">
        <x:v>https://raw.githubusercontent.com/Mar-7th/StarRailRes/dbe8cdfcfb0bf657b9fe1cf92d5537f118ccb487/index_new/cn/character_skills.json</x:v>
      </x:c>
    </x:row>
    <x:row r="5490" ht="38" customHeight="1">
      <x:c r="A5490" s="6" t="str">
        <x:v>150708_3</x:v>
      </x:c>
      <x:c r="B5490" s="6" t="str">
        <x:v>150708</x:v>
      </x:c>
      <x:c r="C5490" s="6" t="n">
        <x:v>3</x:v>
      </x:c>
      <x:c r="D5490" s="6" t="str">
        <x:v>淬锋，断魄</x:v>
      </x:c>
      <x:c r="E5490" s="7" t="str">
        <x:v>对指定敌方单体造成等同于千冶•刃70%生命上限的火属性伤害，并使目标陷入嘲讽状态，持续1回合。</x:v>
      </x:c>
      <x:c r="F5490" s="6" t="n">
        <x:v>0</x:v>
      </x:c>
      <x:c r="G5490" s="6" t="n">
        <x:v>0.7</x:v>
      </x:c>
      <x:c r="H5490" s="6" t="n">
        <x:v>0</x:v>
      </x:c>
      <x:c r="I5490" s="6" t="n">
        <x:v>0</x:v>
      </x:c>
      <x:c r="J5490" s="6" t="str">
        <x:v>[0.7]</x:v>
      </x:c>
      <x:c r="K5490" s="7" t="str">
        <x:v>需确认条件及分段</x:v>
      </x:c>
      <x:c r="L5490" s="6" t="str">
        <x:v>https://raw.githubusercontent.com/Mar-7th/StarRailRes/dbe8cdfcfb0bf657b9fe1cf92d5537f118ccb487/index_new/cn/character_skills.json</x:v>
      </x:c>
    </x:row>
    <x:row r="5491" ht="38" customHeight="1">
      <x:c r="A5491" s="6" t="str">
        <x:v>150708_4</x:v>
      </x:c>
      <x:c r="B5491" s="6" t="str">
        <x:v>150708</x:v>
      </x:c>
      <x:c r="C5491" s="6" t="n">
        <x:v>4</x:v>
      </x:c>
      <x:c r="D5491" s="6" t="str">
        <x:v>淬锋，断魄</x:v>
      </x:c>
      <x:c r="E5491" s="7" t="str">
        <x:v>对指定敌方单体造成等同于千冶•刃80%生命上限的火属性伤害，并使目标陷入嘲讽状态，持续1回合。</x:v>
      </x:c>
      <x:c r="F5491" s="6" t="n">
        <x:v>0</x:v>
      </x:c>
      <x:c r="G5491" s="6" t="n">
        <x:v>0.8</x:v>
      </x:c>
      <x:c r="H5491" s="6" t="n">
        <x:v>0</x:v>
      </x:c>
      <x:c r="I5491" s="6" t="n">
        <x:v>0</x:v>
      </x:c>
      <x:c r="J5491" s="6" t="str">
        <x:v>[0.8]</x:v>
      </x:c>
      <x:c r="K5491" s="7" t="str">
        <x:v>需确认条件及分段</x:v>
      </x:c>
      <x:c r="L5491" s="6" t="str">
        <x:v>https://raw.githubusercontent.com/Mar-7th/StarRailRes/dbe8cdfcfb0bf657b9fe1cf92d5537f118ccb487/index_new/cn/character_skills.json</x:v>
      </x:c>
    </x:row>
    <x:row r="5492" ht="38" customHeight="1">
      <x:c r="A5492" s="6" t="str">
        <x:v>150708_5</x:v>
      </x:c>
      <x:c r="B5492" s="6" t="str">
        <x:v>150708</x:v>
      </x:c>
      <x:c r="C5492" s="6" t="n">
        <x:v>5</x:v>
      </x:c>
      <x:c r="D5492" s="6" t="str">
        <x:v>淬锋，断魄</x:v>
      </x:c>
      <x:c r="E5492" s="7" t="str">
        <x:v>对指定敌方单体造成等同于千冶•刃90%生命上限的火属性伤害，并使目标陷入嘲讽状态，持续1回合。</x:v>
      </x:c>
      <x:c r="F5492" s="6" t="n">
        <x:v>0</x:v>
      </x:c>
      <x:c r="G5492" s="6" t="n">
        <x:v>0.9</x:v>
      </x:c>
      <x:c r="H5492" s="6" t="n">
        <x:v>0</x:v>
      </x:c>
      <x:c r="I5492" s="6" t="n">
        <x:v>0</x:v>
      </x:c>
      <x:c r="J5492" s="6" t="str">
        <x:v>[0.9]</x:v>
      </x:c>
      <x:c r="K5492" s="7" t="str">
        <x:v>需确认条件及分段</x:v>
      </x:c>
      <x:c r="L5492" s="6" t="str">
        <x:v>https://raw.githubusercontent.com/Mar-7th/StarRailRes/dbe8cdfcfb0bf657b9fe1cf92d5537f118ccb487/index_new/cn/character_skills.json</x:v>
      </x:c>
    </x:row>
    <x:row r="5493" ht="38" customHeight="1">
      <x:c r="A5493" s="6" t="str">
        <x:v>150708_6</x:v>
      </x:c>
      <x:c r="B5493" s="6" t="str">
        <x:v>150708</x:v>
      </x:c>
      <x:c r="C5493" s="6" t="n">
        <x:v>6</x:v>
      </x:c>
      <x:c r="D5493" s="6" t="str">
        <x:v>淬锋，断魄</x:v>
      </x:c>
      <x:c r="E5493" s="7" t="str">
        <x:v>对指定敌方单体造成等同于千冶•刃100%生命上限的火属性伤害，并使目标陷入嘲讽状态，持续1回合。</x:v>
      </x:c>
      <x:c r="F5493" s="6" t="n">
        <x:v>0</x:v>
      </x:c>
      <x:c r="G5493" s="6" t="n">
        <x:v>1</x:v>
      </x:c>
      <x:c r="H5493" s="6" t="n">
        <x:v>0</x:v>
      </x:c>
      <x:c r="I5493" s="6" t="n">
        <x:v>0</x:v>
      </x:c>
      <x:c r="J5493" s="6" t="str">
        <x:v>[1]</x:v>
      </x:c>
      <x:c r="K5493" s="7" t="str">
        <x:v>需确认条件及分段</x:v>
      </x:c>
      <x:c r="L5493" s="6" t="str">
        <x:v>https://raw.githubusercontent.com/Mar-7th/StarRailRes/dbe8cdfcfb0bf657b9fe1cf92d5537f118ccb487/index_new/cn/character_skills.json</x:v>
      </x:c>
    </x:row>
    <x:row r="5494" ht="38" customHeight="1">
      <x:c r="A5494" s="6" t="str">
        <x:v>150708_7</x:v>
      </x:c>
      <x:c r="B5494" s="6" t="str">
        <x:v>150708</x:v>
      </x:c>
      <x:c r="C5494" s="6" t="n">
        <x:v>7</x:v>
      </x:c>
      <x:c r="D5494" s="6" t="str">
        <x:v>淬锋，断魄</x:v>
      </x:c>
      <x:c r="E5494" s="7" t="str">
        <x:v>对指定敌方单体造成等同于千冶•刃110%生命上限的火属性伤害，并使目标陷入嘲讽状态，持续1回合。</x:v>
      </x:c>
      <x:c r="F5494" s="6" t="n">
        <x:v>0</x:v>
      </x:c>
      <x:c r="G5494" s="6" t="n">
        <x:v>1.1</x:v>
      </x:c>
      <x:c r="H5494" s="6" t="n">
        <x:v>0</x:v>
      </x:c>
      <x:c r="I5494" s="6" t="n">
        <x:v>0</x:v>
      </x:c>
      <x:c r="J5494" s="6" t="str">
        <x:v>[1.1]</x:v>
      </x:c>
      <x:c r="K5494" s="7" t="str">
        <x:v>需确认条件及分段</x:v>
      </x:c>
      <x:c r="L5494" s="6" t="str">
        <x:v>https://raw.githubusercontent.com/Mar-7th/StarRailRes/dbe8cdfcfb0bf657b9fe1cf92d5537f118ccb487/index_new/cn/character_skills.json</x:v>
      </x:c>
    </x:row>
    <x:row r="5495" ht="38" customHeight="1">
      <x:c r="A5495" s="6" t="str">
        <x:v>150708_8</x:v>
      </x:c>
      <x:c r="B5495" s="6" t="str">
        <x:v>150708</x:v>
      </x:c>
      <x:c r="C5495" s="6" t="n">
        <x:v>8</x:v>
      </x:c>
      <x:c r="D5495" s="6" t="str">
        <x:v>淬锋，断魄</x:v>
      </x:c>
      <x:c r="E5495" s="7" t="str">
        <x:v>对指定敌方单体造成等同于千冶•刃120%生命上限的火属性伤害，并使目标陷入嘲讽状态，持续1回合。</x:v>
      </x:c>
      <x:c r="F5495" s="6" t="n">
        <x:v>0</x:v>
      </x:c>
      <x:c r="G5495" s="6" t="n">
        <x:v>1.2</x:v>
      </x:c>
      <x:c r="H5495" s="6" t="n">
        <x:v>0</x:v>
      </x:c>
      <x:c r="I5495" s="6" t="n">
        <x:v>0</x:v>
      </x:c>
      <x:c r="J5495" s="6" t="str">
        <x:v>[1.2]</x:v>
      </x:c>
      <x:c r="K5495" s="7" t="str">
        <x:v>需确认条件及分段</x:v>
      </x:c>
      <x:c r="L5495" s="6" t="str">
        <x:v>https://raw.githubusercontent.com/Mar-7th/StarRailRes/dbe8cdfcfb0bf657b9fe1cf92d5537f118ccb487/index_new/cn/character_skills.json</x:v>
      </x:c>
    </x:row>
    <x:row r="5496" ht="38" customHeight="1">
      <x:c r="A5496" s="6" t="str">
        <x:v>150708_9</x:v>
      </x:c>
      <x:c r="B5496" s="6" t="str">
        <x:v>150708</x:v>
      </x:c>
      <x:c r="C5496" s="6" t="n">
        <x:v>9</x:v>
      </x:c>
      <x:c r="D5496" s="6" t="str">
        <x:v>淬锋，断魄</x:v>
      </x:c>
      <x:c r="E5496" s="7" t="str">
        <x:v>对指定敌方单体造成等同于千冶•刃130%生命上限的火属性伤害，并使目标陷入嘲讽状态，持续1回合。</x:v>
      </x:c>
      <x:c r="F5496" s="6" t="n">
        <x:v>0</x:v>
      </x:c>
      <x:c r="G5496" s="6" t="n">
        <x:v>1.3</x:v>
      </x:c>
      <x:c r="H5496" s="6" t="n">
        <x:v>0</x:v>
      </x:c>
      <x:c r="I5496" s="6" t="n">
        <x:v>0</x:v>
      </x:c>
      <x:c r="J5496" s="6" t="str">
        <x:v>[1.3]</x:v>
      </x:c>
      <x:c r="K5496" s="7" t="str">
        <x:v>需确认条件及分段</x:v>
      </x:c>
      <x:c r="L5496" s="6" t="str">
        <x:v>https://raw.githubusercontent.com/Mar-7th/StarRailRes/dbe8cdfcfb0bf657b9fe1cf92d5537f118ccb487/index_new/cn/character_skills.json</x:v>
      </x:c>
    </x:row>
    <x:row r="5497" ht="38" customHeight="1">
      <x:c r="A5497" s="6" t="str">
        <x:v>150708_10</x:v>
      </x:c>
      <x:c r="B5497" s="6" t="str">
        <x:v>150708</x:v>
      </x:c>
      <x:c r="C5497" s="6" t="n">
        <x:v>10</x:v>
      </x:c>
      <x:c r="D5497" s="6" t="str">
        <x:v>淬锋，断魄</x:v>
      </x:c>
      <x:c r="E5497" s="7" t="str">
        <x:v>对指定敌方单体造成等同于千冶•刃140%生命上限的火属性伤害，并使目标陷入嘲讽状态，持续1回合。</x:v>
      </x:c>
      <x:c r="F5497" s="6" t="n">
        <x:v>0</x:v>
      </x:c>
      <x:c r="G5497" s="6" t="n">
        <x:v>1.4</x:v>
      </x:c>
      <x:c r="H5497" s="6" t="n">
        <x:v>0</x:v>
      </x:c>
      <x:c r="I5497" s="6" t="n">
        <x:v>0</x:v>
      </x:c>
      <x:c r="J5497" s="6" t="str">
        <x:v>[1.4]</x:v>
      </x:c>
      <x:c r="K5497" s="7" t="str">
        <x:v>需确认条件及分段</x:v>
      </x:c>
      <x:c r="L5497" s="6" t="str">
        <x:v>https://raw.githubusercontent.com/Mar-7th/StarRailRes/dbe8cdfcfb0bf657b9fe1cf92d5537f118ccb487/index_new/cn/character_skills.json</x:v>
      </x:c>
    </x:row>
    <x:row r="5498" ht="20" customHeight="1">
      <x:c r="A5498" s="6" t="str">
        <x:v>150709_1</x:v>
      </x:c>
      <x:c r="B5498" s="6" t="str">
        <x:v>150709</x:v>
      </x:c>
      <x:c r="C5498" s="6" t="n">
        <x:v>1</x:v>
      </x:c>
      <x:c r="D5498" s="6" t="str">
        <x:v>刃下，归葬</x:v>
      </x:c>
      <x:c r="E5498" s="7" t="str"/>
      <x:c r="F5498" s="6" t="n">
        <x:v>0</x:v>
      </x:c>
      <x:c r="G5498" s="6" t="n">
        <x:v>0</x:v>
      </x:c>
      <x:c r="H5498" s="6" t="n">
        <x:v>0</x:v>
      </x:c>
      <x:c r="I5498" s="6" t="n">
        <x:v>0</x:v>
      </x:c>
      <x:c r="J5498" s="6" t="str">
        <x:v>[0.1]</x:v>
      </x:c>
      <x:c r="K5498" s="7" t="str">
        <x:v>缺少结构化参数，必须覆盖</x:v>
      </x:c>
      <x:c r="L5498" s="6" t="str">
        <x:v>https://raw.githubusercontent.com/Mar-7th/StarRailRes/dbe8cdfcfb0bf657b9fe1cf92d5537f118ccb487/index_new/cn/character_skills.json</x:v>
      </x:c>
    </x:row>
    <x:row r="5499" ht="20" customHeight="1">
      <x:c r="A5499" s="6" t="str">
        <x:v>150709_2</x:v>
      </x:c>
      <x:c r="B5499" s="6" t="str">
        <x:v>150709</x:v>
      </x:c>
      <x:c r="C5499" s="6" t="n">
        <x:v>2</x:v>
      </x:c>
      <x:c r="D5499" s="6" t="str">
        <x:v>刃下，归葬</x:v>
      </x:c>
      <x:c r="E5499" s="7" t="str"/>
      <x:c r="F5499" s="6" t="n">
        <x:v>0</x:v>
      </x:c>
      <x:c r="G5499" s="6" t="n">
        <x:v>0</x:v>
      </x:c>
      <x:c r="H5499" s="6" t="n">
        <x:v>0</x:v>
      </x:c>
      <x:c r="I5499" s="6" t="n">
        <x:v>0</x:v>
      </x:c>
      <x:c r="J5499" s="6" t="str">
        <x:v>[0.1]</x:v>
      </x:c>
      <x:c r="K5499" s="7" t="str">
        <x:v>缺少结构化参数，必须覆盖</x:v>
      </x:c>
      <x:c r="L5499" s="6" t="str">
        <x:v>https://raw.githubusercontent.com/Mar-7th/StarRailRes/dbe8cdfcfb0bf657b9fe1cf92d5537f118ccb487/index_new/cn/character_skills.json</x:v>
      </x:c>
    </x:row>
    <x:row r="5500" ht="20" customHeight="1">
      <x:c r="A5500" s="6" t="str">
        <x:v>150709_3</x:v>
      </x:c>
      <x:c r="B5500" s="6" t="str">
        <x:v>150709</x:v>
      </x:c>
      <x:c r="C5500" s="6" t="n">
        <x:v>3</x:v>
      </x:c>
      <x:c r="D5500" s="6" t="str">
        <x:v>刃下，归葬</x:v>
      </x:c>
      <x:c r="E5500" s="7" t="str"/>
      <x:c r="F5500" s="6" t="n">
        <x:v>0</x:v>
      </x:c>
      <x:c r="G5500" s="6" t="n">
        <x:v>0</x:v>
      </x:c>
      <x:c r="H5500" s="6" t="n">
        <x:v>0</x:v>
      </x:c>
      <x:c r="I5500" s="6" t="n">
        <x:v>0</x:v>
      </x:c>
      <x:c r="J5500" s="6" t="str">
        <x:v>[0.1]</x:v>
      </x:c>
      <x:c r="K5500" s="7" t="str">
        <x:v>缺少结构化参数，必须覆盖</x:v>
      </x:c>
      <x:c r="L5500" s="6" t="str">
        <x:v>https://raw.githubusercontent.com/Mar-7th/StarRailRes/dbe8cdfcfb0bf657b9fe1cf92d5537f118ccb487/index_new/cn/character_skills.json</x:v>
      </x:c>
    </x:row>
    <x:row r="5501" ht="20" customHeight="1">
      <x:c r="A5501" s="6" t="str">
        <x:v>150709_4</x:v>
      </x:c>
      <x:c r="B5501" s="6" t="str">
        <x:v>150709</x:v>
      </x:c>
      <x:c r="C5501" s="6" t="n">
        <x:v>4</x:v>
      </x:c>
      <x:c r="D5501" s="6" t="str">
        <x:v>刃下，归葬</x:v>
      </x:c>
      <x:c r="E5501" s="7" t="str"/>
      <x:c r="F5501" s="6" t="n">
        <x:v>0</x:v>
      </x:c>
      <x:c r="G5501" s="6" t="n">
        <x:v>0</x:v>
      </x:c>
      <x:c r="H5501" s="6" t="n">
        <x:v>0</x:v>
      </x:c>
      <x:c r="I5501" s="6" t="n">
        <x:v>0</x:v>
      </x:c>
      <x:c r="J5501" s="6" t="str">
        <x:v>[0.1]</x:v>
      </x:c>
      <x:c r="K5501" s="7" t="str">
        <x:v>缺少结构化参数，必须覆盖</x:v>
      </x:c>
      <x:c r="L5501" s="6" t="str">
        <x:v>https://raw.githubusercontent.com/Mar-7th/StarRailRes/dbe8cdfcfb0bf657b9fe1cf92d5537f118ccb487/index_new/cn/character_skills.json</x:v>
      </x:c>
    </x:row>
    <x:row r="5502" ht="20" customHeight="1">
      <x:c r="A5502" s="6" t="str">
        <x:v>150709_5</x:v>
      </x:c>
      <x:c r="B5502" s="6" t="str">
        <x:v>150709</x:v>
      </x:c>
      <x:c r="C5502" s="6" t="n">
        <x:v>5</x:v>
      </x:c>
      <x:c r="D5502" s="6" t="str">
        <x:v>刃下，归葬</x:v>
      </x:c>
      <x:c r="E5502" s="7" t="str"/>
      <x:c r="F5502" s="6" t="n">
        <x:v>0</x:v>
      </x:c>
      <x:c r="G5502" s="6" t="n">
        <x:v>0</x:v>
      </x:c>
      <x:c r="H5502" s="6" t="n">
        <x:v>0</x:v>
      </x:c>
      <x:c r="I5502" s="6" t="n">
        <x:v>0</x:v>
      </x:c>
      <x:c r="J5502" s="6" t="str">
        <x:v>[0.1]</x:v>
      </x:c>
      <x:c r="K5502" s="7" t="str">
        <x:v>缺少结构化参数，必须覆盖</x:v>
      </x:c>
      <x:c r="L5502" s="6" t="str">
        <x:v>https://raw.githubusercontent.com/Mar-7th/StarRailRes/dbe8cdfcfb0bf657b9fe1cf92d5537f118ccb487/index_new/cn/character_skills.json</x:v>
      </x:c>
    </x:row>
    <x:row r="5503" ht="20" customHeight="1">
      <x:c r="A5503" s="6" t="str">
        <x:v>150709_6</x:v>
      </x:c>
      <x:c r="B5503" s="6" t="str">
        <x:v>150709</x:v>
      </x:c>
      <x:c r="C5503" s="6" t="n">
        <x:v>6</x:v>
      </x:c>
      <x:c r="D5503" s="6" t="str">
        <x:v>刃下，归葬</x:v>
      </x:c>
      <x:c r="E5503" s="7" t="str"/>
      <x:c r="F5503" s="6" t="n">
        <x:v>0</x:v>
      </x:c>
      <x:c r="G5503" s="6" t="n">
        <x:v>0</x:v>
      </x:c>
      <x:c r="H5503" s="6" t="n">
        <x:v>0</x:v>
      </x:c>
      <x:c r="I5503" s="6" t="n">
        <x:v>0</x:v>
      </x:c>
      <x:c r="J5503" s="6" t="str">
        <x:v>[0.1]</x:v>
      </x:c>
      <x:c r="K5503" s="7" t="str">
        <x:v>缺少结构化参数，必须覆盖</x:v>
      </x:c>
      <x:c r="L5503" s="6" t="str">
        <x:v>https://raw.githubusercontent.com/Mar-7th/StarRailRes/dbe8cdfcfb0bf657b9fe1cf92d5537f118ccb487/index_new/cn/character_skills.json</x:v>
      </x:c>
    </x:row>
    <x:row r="5504" ht="20" customHeight="1">
      <x:c r="A5504" s="6" t="str">
        <x:v>150709_7</x:v>
      </x:c>
      <x:c r="B5504" s="6" t="str">
        <x:v>150709</x:v>
      </x:c>
      <x:c r="C5504" s="6" t="n">
        <x:v>7</x:v>
      </x:c>
      <x:c r="D5504" s="6" t="str">
        <x:v>刃下，归葬</x:v>
      </x:c>
      <x:c r="E5504" s="7" t="str"/>
      <x:c r="F5504" s="6" t="n">
        <x:v>0</x:v>
      </x:c>
      <x:c r="G5504" s="6" t="n">
        <x:v>0</x:v>
      </x:c>
      <x:c r="H5504" s="6" t="n">
        <x:v>0</x:v>
      </x:c>
      <x:c r="I5504" s="6" t="n">
        <x:v>0</x:v>
      </x:c>
      <x:c r="J5504" s="6" t="str">
        <x:v>[0.1]</x:v>
      </x:c>
      <x:c r="K5504" s="7" t="str">
        <x:v>缺少结构化参数，必须覆盖</x:v>
      </x:c>
      <x:c r="L5504" s="6" t="str">
        <x:v>https://raw.githubusercontent.com/Mar-7th/StarRailRes/dbe8cdfcfb0bf657b9fe1cf92d5537f118ccb487/index_new/cn/character_skills.json</x:v>
      </x:c>
    </x:row>
    <x:row r="5505" ht="20" customHeight="1">
      <x:c r="A5505" s="6" t="str">
        <x:v>150709_8</x:v>
      </x:c>
      <x:c r="B5505" s="6" t="str">
        <x:v>150709</x:v>
      </x:c>
      <x:c r="C5505" s="6" t="n">
        <x:v>8</x:v>
      </x:c>
      <x:c r="D5505" s="6" t="str">
        <x:v>刃下，归葬</x:v>
      </x:c>
      <x:c r="E5505" s="7" t="str"/>
      <x:c r="F5505" s="6" t="n">
        <x:v>0</x:v>
      </x:c>
      <x:c r="G5505" s="6" t="n">
        <x:v>0</x:v>
      </x:c>
      <x:c r="H5505" s="6" t="n">
        <x:v>0</x:v>
      </x:c>
      <x:c r="I5505" s="6" t="n">
        <x:v>0</x:v>
      </x:c>
      <x:c r="J5505" s="6" t="str">
        <x:v>[0.1]</x:v>
      </x:c>
      <x:c r="K5505" s="7" t="str">
        <x:v>缺少结构化参数，必须覆盖</x:v>
      </x:c>
      <x:c r="L5505" s="6" t="str">
        <x:v>https://raw.githubusercontent.com/Mar-7th/StarRailRes/dbe8cdfcfb0bf657b9fe1cf92d5537f118ccb487/index_new/cn/character_skills.json</x:v>
      </x:c>
    </x:row>
    <x:row r="5506" ht="20" customHeight="1">
      <x:c r="A5506" s="6" t="str">
        <x:v>150709_9</x:v>
      </x:c>
      <x:c r="B5506" s="6" t="str">
        <x:v>150709</x:v>
      </x:c>
      <x:c r="C5506" s="6" t="n">
        <x:v>9</x:v>
      </x:c>
      <x:c r="D5506" s="6" t="str">
        <x:v>刃下，归葬</x:v>
      </x:c>
      <x:c r="E5506" s="7" t="str"/>
      <x:c r="F5506" s="6" t="n">
        <x:v>0</x:v>
      </x:c>
      <x:c r="G5506" s="6" t="n">
        <x:v>0</x:v>
      </x:c>
      <x:c r="H5506" s="6" t="n">
        <x:v>0</x:v>
      </x:c>
      <x:c r="I5506" s="6" t="n">
        <x:v>0</x:v>
      </x:c>
      <x:c r="J5506" s="6" t="str">
        <x:v>[0.1]</x:v>
      </x:c>
      <x:c r="K5506" s="7" t="str">
        <x:v>缺少结构化参数，必须覆盖</x:v>
      </x:c>
      <x:c r="L5506" s="6" t="str">
        <x:v>https://raw.githubusercontent.com/Mar-7th/StarRailRes/dbe8cdfcfb0bf657b9fe1cf92d5537f118ccb487/index_new/cn/character_skills.json</x:v>
      </x:c>
    </x:row>
    <x:row r="5507" ht="20" customHeight="1">
      <x:c r="A5507" s="6" t="str">
        <x:v>150709_10</x:v>
      </x:c>
      <x:c r="B5507" s="6" t="str">
        <x:v>150709</x:v>
      </x:c>
      <x:c r="C5507" s="6" t="n">
        <x:v>10</x:v>
      </x:c>
      <x:c r="D5507" s="6" t="str">
        <x:v>刃下，归葬</x:v>
      </x:c>
      <x:c r="E5507" s="7" t="str"/>
      <x:c r="F5507" s="6" t="n">
        <x:v>0</x:v>
      </x:c>
      <x:c r="G5507" s="6" t="n">
        <x:v>0</x:v>
      </x:c>
      <x:c r="H5507" s="6" t="n">
        <x:v>0</x:v>
      </x:c>
      <x:c r="I5507" s="6" t="n">
        <x:v>0</x:v>
      </x:c>
      <x:c r="J5507" s="6" t="str">
        <x:v>[0.1]</x:v>
      </x:c>
      <x:c r="K5507" s="7" t="str">
        <x:v>缺少结构化参数，必须覆盖</x:v>
      </x:c>
      <x:c r="L5507" s="6" t="str">
        <x:v>https://raw.githubusercontent.com/Mar-7th/StarRailRes/dbe8cdfcfb0bf657b9fe1cf92d5537f118ccb487/index_new/cn/character_skills.json</x:v>
      </x:c>
    </x:row>
    <x:row r="5508" ht="20" customHeight="1">
      <x:c r="A5508" s="6" t="str">
        <x:v>150709_11</x:v>
      </x:c>
      <x:c r="B5508" s="6" t="str">
        <x:v>150709</x:v>
      </x:c>
      <x:c r="C5508" s="6" t="n">
        <x:v>11</x:v>
      </x:c>
      <x:c r="D5508" s="6" t="str">
        <x:v>刃下，归葬</x:v>
      </x:c>
      <x:c r="E5508" s="7" t="str"/>
      <x:c r="F5508" s="6" t="n">
        <x:v>0</x:v>
      </x:c>
      <x:c r="G5508" s="6" t="n">
        <x:v>0</x:v>
      </x:c>
      <x:c r="H5508" s="6" t="n">
        <x:v>0</x:v>
      </x:c>
      <x:c r="I5508" s="6" t="n">
        <x:v>0</x:v>
      </x:c>
      <x:c r="J5508" s="6" t="str">
        <x:v>[0.1]</x:v>
      </x:c>
      <x:c r="K5508" s="7" t="str">
        <x:v>缺少结构化参数，必须覆盖</x:v>
      </x:c>
      <x:c r="L5508" s="6" t="str">
        <x:v>https://raw.githubusercontent.com/Mar-7th/StarRailRes/dbe8cdfcfb0bf657b9fe1cf92d5537f118ccb487/index_new/cn/character_skills.json</x:v>
      </x:c>
    </x:row>
    <x:row r="5509" ht="20" customHeight="1">
      <x:c r="A5509" s="6" t="str">
        <x:v>150709_12</x:v>
      </x:c>
      <x:c r="B5509" s="6" t="str">
        <x:v>150709</x:v>
      </x:c>
      <x:c r="C5509" s="6" t="n">
        <x:v>12</x:v>
      </x:c>
      <x:c r="D5509" s="6" t="str">
        <x:v>刃下，归葬</x:v>
      </x:c>
      <x:c r="E5509" s="7" t="str"/>
      <x:c r="F5509" s="6" t="n">
        <x:v>0</x:v>
      </x:c>
      <x:c r="G5509" s="6" t="n">
        <x:v>0</x:v>
      </x:c>
      <x:c r="H5509" s="6" t="n">
        <x:v>0</x:v>
      </x:c>
      <x:c r="I5509" s="6" t="n">
        <x:v>0</x:v>
      </x:c>
      <x:c r="J5509" s="6" t="str">
        <x:v>[0.1]</x:v>
      </x:c>
      <x:c r="K5509" s="7" t="str">
        <x:v>缺少结构化参数，必须覆盖</x:v>
      </x:c>
      <x:c r="L5509" s="6" t="str">
        <x:v>https://raw.githubusercontent.com/Mar-7th/StarRailRes/dbe8cdfcfb0bf657b9fe1cf92d5537f118ccb487/index_new/cn/character_skills.json</x:v>
      </x:c>
    </x:row>
    <x:row r="5510" ht="20" customHeight="1">
      <x:c r="A5510" s="6" t="str">
        <x:v>150709_13</x:v>
      </x:c>
      <x:c r="B5510" s="6" t="str">
        <x:v>150709</x:v>
      </x:c>
      <x:c r="C5510" s="6" t="n">
        <x:v>13</x:v>
      </x:c>
      <x:c r="D5510" s="6" t="str">
        <x:v>刃下，归葬</x:v>
      </x:c>
      <x:c r="E5510" s="7" t="str"/>
      <x:c r="F5510" s="6" t="n">
        <x:v>0</x:v>
      </x:c>
      <x:c r="G5510" s="6" t="n">
        <x:v>0</x:v>
      </x:c>
      <x:c r="H5510" s="6" t="n">
        <x:v>0</x:v>
      </x:c>
      <x:c r="I5510" s="6" t="n">
        <x:v>0</x:v>
      </x:c>
      <x:c r="J5510" s="6" t="str">
        <x:v>[0.1]</x:v>
      </x:c>
      <x:c r="K5510" s="7" t="str">
        <x:v>缺少结构化参数，必须覆盖</x:v>
      </x:c>
      <x:c r="L5510" s="6" t="str">
        <x:v>https://raw.githubusercontent.com/Mar-7th/StarRailRes/dbe8cdfcfb0bf657b9fe1cf92d5537f118ccb487/index_new/cn/character_skills.json</x:v>
      </x:c>
    </x:row>
    <x:row r="5511" ht="20" customHeight="1">
      <x:c r="A5511" s="6" t="str">
        <x:v>150709_14</x:v>
      </x:c>
      <x:c r="B5511" s="6" t="str">
        <x:v>150709</x:v>
      </x:c>
      <x:c r="C5511" s="6" t="n">
        <x:v>14</x:v>
      </x:c>
      <x:c r="D5511" s="6" t="str">
        <x:v>刃下，归葬</x:v>
      </x:c>
      <x:c r="E5511" s="7" t="str"/>
      <x:c r="F5511" s="6" t="n">
        <x:v>0</x:v>
      </x:c>
      <x:c r="G5511" s="6" t="n">
        <x:v>0</x:v>
      </x:c>
      <x:c r="H5511" s="6" t="n">
        <x:v>0</x:v>
      </x:c>
      <x:c r="I5511" s="6" t="n">
        <x:v>0</x:v>
      </x:c>
      <x:c r="J5511" s="6" t="str">
        <x:v>[0.1]</x:v>
      </x:c>
      <x:c r="K5511" s="7" t="str">
        <x:v>缺少结构化参数，必须覆盖</x:v>
      </x:c>
      <x:c r="L5511" s="6" t="str">
        <x:v>https://raw.githubusercontent.com/Mar-7th/StarRailRes/dbe8cdfcfb0bf657b9fe1cf92d5537f118ccb487/index_new/cn/character_skills.json</x:v>
      </x:c>
    </x:row>
    <x:row r="5512" ht="20" customHeight="1">
      <x:c r="A5512" s="6" t="str">
        <x:v>150709_15</x:v>
      </x:c>
      <x:c r="B5512" s="6" t="str">
        <x:v>150709</x:v>
      </x:c>
      <x:c r="C5512" s="6" t="n">
        <x:v>15</x:v>
      </x:c>
      <x:c r="D5512" s="6" t="str">
        <x:v>刃下，归葬</x:v>
      </x:c>
      <x:c r="E5512" s="7" t="str"/>
      <x:c r="F5512" s="6" t="n">
        <x:v>0</x:v>
      </x:c>
      <x:c r="G5512" s="6" t="n">
        <x:v>0</x:v>
      </x:c>
      <x:c r="H5512" s="6" t="n">
        <x:v>0</x:v>
      </x:c>
      <x:c r="I5512" s="6" t="n">
        <x:v>0</x:v>
      </x:c>
      <x:c r="J5512" s="6" t="str">
        <x:v>[0.1]</x:v>
      </x:c>
      <x:c r="K5512" s="7" t="str">
        <x:v>缺少结构化参数，必须覆盖</x:v>
      </x:c>
      <x:c r="L5512" s="6" t="str">
        <x:v>https://raw.githubusercontent.com/Mar-7th/StarRailRes/dbe8cdfcfb0bf657b9fe1cf92d5537f118ccb487/index_new/cn/character_skills.json</x:v>
      </x:c>
    </x:row>
    <x:row r="5513" ht="20" customHeight="1">
      <x:c r="A5513" s="6" t="str">
        <x:v>150714_1</x:v>
      </x:c>
      <x:c r="B5513" s="6" t="str">
        <x:v>150714</x:v>
      </x:c>
      <x:c r="C5513" s="6" t="n">
        <x:v>1</x:v>
      </x:c>
      <x:c r="D5513" s="6" t="str">
        <x:v>千冶铸一，万劫烬灭</x:v>
      </x:c>
      <x:c r="E5513" s="7" t="str">
        <x:v>对敌方全体造成等同于千冶•刃210%生命上限的火属性伤害。</x:v>
      </x:c>
      <x:c r="F5513" s="6" t="n">
        <x:v>0</x:v>
      </x:c>
      <x:c r="G5513" s="6" t="n">
        <x:v>2.1</x:v>
      </x:c>
      <x:c r="H5513" s="6" t="n">
        <x:v>0</x:v>
      </x:c>
      <x:c r="I5513" s="6" t="n">
        <x:v>0</x:v>
      </x:c>
      <x:c r="J5513" s="6" t="str">
        <x:v>[2.1]</x:v>
      </x:c>
      <x:c r="K5513" s="7" t="str">
        <x:v>需确认条件及分段</x:v>
      </x:c>
      <x:c r="L5513" s="6" t="str">
        <x:v>https://raw.githubusercontent.com/Mar-7th/StarRailRes/dbe8cdfcfb0bf657b9fe1cf92d5537f118ccb487/index_new/cn/character_skills.json</x:v>
      </x:c>
    </x:row>
    <x:row r="5514" ht="20" customHeight="1">
      <x:c r="A5514" s="6" t="str">
        <x:v>150714_2</x:v>
      </x:c>
      <x:c r="B5514" s="6" t="str">
        <x:v>150714</x:v>
      </x:c>
      <x:c r="C5514" s="6" t="n">
        <x:v>2</x:v>
      </x:c>
      <x:c r="D5514" s="6" t="str">
        <x:v>千冶铸一，万劫烬灭</x:v>
      </x:c>
      <x:c r="E5514" s="7" t="str">
        <x:v>对敌方全体造成等同于千冶•刃224%生命上限的火属性伤害。</x:v>
      </x:c>
      <x:c r="F5514" s="6" t="n">
        <x:v>0</x:v>
      </x:c>
      <x:c r="G5514" s="6" t="n">
        <x:v>2.24</x:v>
      </x:c>
      <x:c r="H5514" s="6" t="n">
        <x:v>0</x:v>
      </x:c>
      <x:c r="I5514" s="6" t="n">
        <x:v>0</x:v>
      </x:c>
      <x:c r="J5514" s="6" t="str">
        <x:v>[2.24]</x:v>
      </x:c>
      <x:c r="K5514" s="7" t="str">
        <x:v>需确认条件及分段</x:v>
      </x:c>
      <x:c r="L5514" s="6" t="str">
        <x:v>https://raw.githubusercontent.com/Mar-7th/StarRailRes/dbe8cdfcfb0bf657b9fe1cf92d5537f118ccb487/index_new/cn/character_skills.json</x:v>
      </x:c>
    </x:row>
    <x:row r="5515" ht="20" customHeight="1">
      <x:c r="A5515" s="6" t="str">
        <x:v>150714_3</x:v>
      </x:c>
      <x:c r="B5515" s="6" t="str">
        <x:v>150714</x:v>
      </x:c>
      <x:c r="C5515" s="6" t="n">
        <x:v>3</x:v>
      </x:c>
      <x:c r="D5515" s="6" t="str">
        <x:v>千冶铸一，万劫烬灭</x:v>
      </x:c>
      <x:c r="E5515" s="7" t="str">
        <x:v>对敌方全体造成等同于千冶•刃238%生命上限的火属性伤害。</x:v>
      </x:c>
      <x:c r="F5515" s="6" t="n">
        <x:v>0</x:v>
      </x:c>
      <x:c r="G5515" s="6" t="n">
        <x:v>2.38</x:v>
      </x:c>
      <x:c r="H5515" s="6" t="n">
        <x:v>0</x:v>
      </x:c>
      <x:c r="I5515" s="6" t="n">
        <x:v>0</x:v>
      </x:c>
      <x:c r="J5515" s="6" t="str">
        <x:v>[2.38]</x:v>
      </x:c>
      <x:c r="K5515" s="7" t="str">
        <x:v>需确认条件及分段</x:v>
      </x:c>
      <x:c r="L5515" s="6" t="str">
        <x:v>https://raw.githubusercontent.com/Mar-7th/StarRailRes/dbe8cdfcfb0bf657b9fe1cf92d5537f118ccb487/index_new/cn/character_skills.json</x:v>
      </x:c>
    </x:row>
    <x:row r="5516" ht="20" customHeight="1">
      <x:c r="A5516" s="6" t="str">
        <x:v>150714_4</x:v>
      </x:c>
      <x:c r="B5516" s="6" t="str">
        <x:v>150714</x:v>
      </x:c>
      <x:c r="C5516" s="6" t="n">
        <x:v>4</x:v>
      </x:c>
      <x:c r="D5516" s="6" t="str">
        <x:v>千冶铸一，万劫烬灭</x:v>
      </x:c>
      <x:c r="E5516" s="7" t="str">
        <x:v>对敌方全体造成等同于千冶•刃252%生命上限的火属性伤害。</x:v>
      </x:c>
      <x:c r="F5516" s="6" t="n">
        <x:v>0</x:v>
      </x:c>
      <x:c r="G5516" s="6" t="n">
        <x:v>2.52</x:v>
      </x:c>
      <x:c r="H5516" s="6" t="n">
        <x:v>0</x:v>
      </x:c>
      <x:c r="I5516" s="6" t="n">
        <x:v>0</x:v>
      </x:c>
      <x:c r="J5516" s="6" t="str">
        <x:v>[2.52]</x:v>
      </x:c>
      <x:c r="K5516" s="7" t="str">
        <x:v>需确认条件及分段</x:v>
      </x:c>
      <x:c r="L5516" s="6" t="str">
        <x:v>https://raw.githubusercontent.com/Mar-7th/StarRailRes/dbe8cdfcfb0bf657b9fe1cf92d5537f118ccb487/index_new/cn/character_skills.json</x:v>
      </x:c>
    </x:row>
    <x:row r="5517" ht="20" customHeight="1">
      <x:c r="A5517" s="6" t="str">
        <x:v>150714_5</x:v>
      </x:c>
      <x:c r="B5517" s="6" t="str">
        <x:v>150714</x:v>
      </x:c>
      <x:c r="C5517" s="6" t="n">
        <x:v>5</x:v>
      </x:c>
      <x:c r="D5517" s="6" t="str">
        <x:v>千冶铸一，万劫烬灭</x:v>
      </x:c>
      <x:c r="E5517" s="7" t="str">
        <x:v>对敌方全体造成等同于千冶•刃266%生命上限的火属性伤害。</x:v>
      </x:c>
      <x:c r="F5517" s="6" t="n">
        <x:v>0</x:v>
      </x:c>
      <x:c r="G5517" s="6" t="n">
        <x:v>2.66</x:v>
      </x:c>
      <x:c r="H5517" s="6" t="n">
        <x:v>0</x:v>
      </x:c>
      <x:c r="I5517" s="6" t="n">
        <x:v>0</x:v>
      </x:c>
      <x:c r="J5517" s="6" t="str">
        <x:v>[2.66]</x:v>
      </x:c>
      <x:c r="K5517" s="7" t="str">
        <x:v>需确认条件及分段</x:v>
      </x:c>
      <x:c r="L5517" s="6" t="str">
        <x:v>https://raw.githubusercontent.com/Mar-7th/StarRailRes/dbe8cdfcfb0bf657b9fe1cf92d5537f118ccb487/index_new/cn/character_skills.json</x:v>
      </x:c>
    </x:row>
    <x:row r="5518" ht="20" customHeight="1">
      <x:c r="A5518" s="6" t="str">
        <x:v>150714_6</x:v>
      </x:c>
      <x:c r="B5518" s="6" t="str">
        <x:v>150714</x:v>
      </x:c>
      <x:c r="C5518" s="6" t="n">
        <x:v>6</x:v>
      </x:c>
      <x:c r="D5518" s="6" t="str">
        <x:v>千冶铸一，万劫烬灭</x:v>
      </x:c>
      <x:c r="E5518" s="7" t="str">
        <x:v>对敌方全体造成等同于千冶•刃280%生命上限的火属性伤害。</x:v>
      </x:c>
      <x:c r="F5518" s="6" t="n">
        <x:v>0</x:v>
      </x:c>
      <x:c r="G5518" s="6" t="n">
        <x:v>2.8</x:v>
      </x:c>
      <x:c r="H5518" s="6" t="n">
        <x:v>0</x:v>
      </x:c>
      <x:c r="I5518" s="6" t="n">
        <x:v>0</x:v>
      </x:c>
      <x:c r="J5518" s="6" t="str">
        <x:v>[2.8]</x:v>
      </x:c>
      <x:c r="K5518" s="7" t="str">
        <x:v>需确认条件及分段</x:v>
      </x:c>
      <x:c r="L5518" s="6" t="str">
        <x:v>https://raw.githubusercontent.com/Mar-7th/StarRailRes/dbe8cdfcfb0bf657b9fe1cf92d5537f118ccb487/index_new/cn/character_skills.json</x:v>
      </x:c>
    </x:row>
    <x:row r="5519" ht="20" customHeight="1">
      <x:c r="A5519" s="6" t="str">
        <x:v>150714_7</x:v>
      </x:c>
      <x:c r="B5519" s="6" t="str">
        <x:v>150714</x:v>
      </x:c>
      <x:c r="C5519" s="6" t="n">
        <x:v>7</x:v>
      </x:c>
      <x:c r="D5519" s="6" t="str">
        <x:v>千冶铸一，万劫烬灭</x:v>
      </x:c>
      <x:c r="E5519" s="7" t="str">
        <x:v>对敌方全体造成等同于千冶•刃297.5%生命上限的火属性伤害。</x:v>
      </x:c>
      <x:c r="F5519" s="6" t="n">
        <x:v>0</x:v>
      </x:c>
      <x:c r="G5519" s="6" t="n">
        <x:v>2.975</x:v>
      </x:c>
      <x:c r="H5519" s="6" t="n">
        <x:v>0</x:v>
      </x:c>
      <x:c r="I5519" s="6" t="n">
        <x:v>0</x:v>
      </x:c>
      <x:c r="J5519" s="6" t="str">
        <x:v>[2.975]</x:v>
      </x:c>
      <x:c r="K5519" s="7" t="str">
        <x:v>需确认条件及分段</x:v>
      </x:c>
      <x:c r="L5519" s="6" t="str">
        <x:v>https://raw.githubusercontent.com/Mar-7th/StarRailRes/dbe8cdfcfb0bf657b9fe1cf92d5537f118ccb487/index_new/cn/character_skills.json</x:v>
      </x:c>
    </x:row>
    <x:row r="5520" ht="20" customHeight="1">
      <x:c r="A5520" s="6" t="str">
        <x:v>150714_8</x:v>
      </x:c>
      <x:c r="B5520" s="6" t="str">
        <x:v>150714</x:v>
      </x:c>
      <x:c r="C5520" s="6" t="n">
        <x:v>8</x:v>
      </x:c>
      <x:c r="D5520" s="6" t="str">
        <x:v>千冶铸一，万劫烬灭</x:v>
      </x:c>
      <x:c r="E5520" s="7" t="str">
        <x:v>对敌方全体造成等同于千冶•刃315%生命上限的火属性伤害。</x:v>
      </x:c>
      <x:c r="F5520" s="6" t="n">
        <x:v>0</x:v>
      </x:c>
      <x:c r="G5520" s="6" t="n">
        <x:v>3.15</x:v>
      </x:c>
      <x:c r="H5520" s="6" t="n">
        <x:v>0</x:v>
      </x:c>
      <x:c r="I5520" s="6" t="n">
        <x:v>0</x:v>
      </x:c>
      <x:c r="J5520" s="6" t="str">
        <x:v>[3.15]</x:v>
      </x:c>
      <x:c r="K5520" s="7" t="str">
        <x:v>需确认条件及分段</x:v>
      </x:c>
      <x:c r="L5520" s="6" t="str">
        <x:v>https://raw.githubusercontent.com/Mar-7th/StarRailRes/dbe8cdfcfb0bf657b9fe1cf92d5537f118ccb487/index_new/cn/character_skills.json</x:v>
      </x:c>
    </x:row>
    <x:row r="5521" ht="20" customHeight="1">
      <x:c r="A5521" s="6" t="str">
        <x:v>150714_9</x:v>
      </x:c>
      <x:c r="B5521" s="6" t="str">
        <x:v>150714</x:v>
      </x:c>
      <x:c r="C5521" s="6" t="n">
        <x:v>9</x:v>
      </x:c>
      <x:c r="D5521" s="6" t="str">
        <x:v>千冶铸一，万劫烬灭</x:v>
      </x:c>
      <x:c r="E5521" s="7" t="str">
        <x:v>对敌方全体造成等同于千冶•刃332.5%生命上限的火属性伤害。</x:v>
      </x:c>
      <x:c r="F5521" s="6" t="n">
        <x:v>0</x:v>
      </x:c>
      <x:c r="G5521" s="6" t="n">
        <x:v>3.325</x:v>
      </x:c>
      <x:c r="H5521" s="6" t="n">
        <x:v>0</x:v>
      </x:c>
      <x:c r="I5521" s="6" t="n">
        <x:v>0</x:v>
      </x:c>
      <x:c r="J5521" s="6" t="str">
        <x:v>[3.325]</x:v>
      </x:c>
      <x:c r="K5521" s="7" t="str">
        <x:v>需确认条件及分段</x:v>
      </x:c>
      <x:c r="L5521" s="6" t="str">
        <x:v>https://raw.githubusercontent.com/Mar-7th/StarRailRes/dbe8cdfcfb0bf657b9fe1cf92d5537f118ccb487/index_new/cn/character_skills.json</x:v>
      </x:c>
    </x:row>
    <x:row r="5522" ht="20" customHeight="1">
      <x:c r="A5522" s="6" t="str">
        <x:v>150714_10</x:v>
      </x:c>
      <x:c r="B5522" s="6" t="str">
        <x:v>150714</x:v>
      </x:c>
      <x:c r="C5522" s="6" t="n">
        <x:v>10</x:v>
      </x:c>
      <x:c r="D5522" s="6" t="str">
        <x:v>千冶铸一，万劫烬灭</x:v>
      </x:c>
      <x:c r="E5522" s="7" t="str">
        <x:v>对敌方全体造成等同于千冶•刃350%生命上限的火属性伤害。</x:v>
      </x:c>
      <x:c r="F5522" s="6" t="n">
        <x:v>0</x:v>
      </x:c>
      <x:c r="G5522" s="6" t="n">
        <x:v>3.5</x:v>
      </x:c>
      <x:c r="H5522" s="6" t="n">
        <x:v>0</x:v>
      </x:c>
      <x:c r="I5522" s="6" t="n">
        <x:v>0</x:v>
      </x:c>
      <x:c r="J5522" s="6" t="str">
        <x:v>[3.5]</x:v>
      </x:c>
      <x:c r="K5522" s="7" t="str">
        <x:v>需确认条件及分段</x:v>
      </x:c>
      <x:c r="L5522" s="6" t="str">
        <x:v>https://raw.githubusercontent.com/Mar-7th/StarRailRes/dbe8cdfcfb0bf657b9fe1cf92d5537f118ccb487/index_new/cn/character_skills.json</x:v>
      </x:c>
    </x:row>
    <x:row r="5523" ht="20" customHeight="1">
      <x:c r="A5523" s="6" t="str">
        <x:v>150714_11</x:v>
      </x:c>
      <x:c r="B5523" s="6" t="str">
        <x:v>150714</x:v>
      </x:c>
      <x:c r="C5523" s="6" t="n">
        <x:v>11</x:v>
      </x:c>
      <x:c r="D5523" s="6" t="str">
        <x:v>千冶铸一，万劫烬灭</x:v>
      </x:c>
      <x:c r="E5523" s="7" t="str">
        <x:v>对敌方全体造成等同于千冶•刃364%生命上限的火属性伤害。</x:v>
      </x:c>
      <x:c r="F5523" s="6" t="n">
        <x:v>0</x:v>
      </x:c>
      <x:c r="G5523" s="6" t="n">
        <x:v>3.64</x:v>
      </x:c>
      <x:c r="H5523" s="6" t="n">
        <x:v>0</x:v>
      </x:c>
      <x:c r="I5523" s="6" t="n">
        <x:v>0</x:v>
      </x:c>
      <x:c r="J5523" s="6" t="str">
        <x:v>[3.64]</x:v>
      </x:c>
      <x:c r="K5523" s="7" t="str">
        <x:v>需确认条件及分段</x:v>
      </x:c>
      <x:c r="L5523" s="6" t="str">
        <x:v>https://raw.githubusercontent.com/Mar-7th/StarRailRes/dbe8cdfcfb0bf657b9fe1cf92d5537f118ccb487/index_new/cn/character_skills.json</x:v>
      </x:c>
    </x:row>
    <x:row r="5524" ht="20" customHeight="1">
      <x:c r="A5524" s="6" t="str">
        <x:v>150714_12</x:v>
      </x:c>
      <x:c r="B5524" s="6" t="str">
        <x:v>150714</x:v>
      </x:c>
      <x:c r="C5524" s="6" t="n">
        <x:v>12</x:v>
      </x:c>
      <x:c r="D5524" s="6" t="str">
        <x:v>千冶铸一，万劫烬灭</x:v>
      </x:c>
      <x:c r="E5524" s="7" t="str">
        <x:v>对敌方全体造成等同于千冶•刃378%生命上限的火属性伤害。</x:v>
      </x:c>
      <x:c r="F5524" s="6" t="n">
        <x:v>0</x:v>
      </x:c>
      <x:c r="G5524" s="6" t="n">
        <x:v>3.78</x:v>
      </x:c>
      <x:c r="H5524" s="6" t="n">
        <x:v>0</x:v>
      </x:c>
      <x:c r="I5524" s="6" t="n">
        <x:v>0</x:v>
      </x:c>
      <x:c r="J5524" s="6" t="str">
        <x:v>[3.78]</x:v>
      </x:c>
      <x:c r="K5524" s="7" t="str">
        <x:v>需确认条件及分段</x:v>
      </x:c>
      <x:c r="L5524" s="6" t="str">
        <x:v>https://raw.githubusercontent.com/Mar-7th/StarRailRes/dbe8cdfcfb0bf657b9fe1cf92d5537f118ccb487/index_new/cn/character_skills.json</x:v>
      </x:c>
    </x:row>
    <x:row r="5525" ht="20" customHeight="1">
      <x:c r="A5525" s="6" t="str">
        <x:v>150714_13</x:v>
      </x:c>
      <x:c r="B5525" s="6" t="str">
        <x:v>150714</x:v>
      </x:c>
      <x:c r="C5525" s="6" t="n">
        <x:v>13</x:v>
      </x:c>
      <x:c r="D5525" s="6" t="str">
        <x:v>千冶铸一，万劫烬灭</x:v>
      </x:c>
      <x:c r="E5525" s="7" t="str">
        <x:v>对敌方全体造成等同于千冶•刃392%生命上限的火属性伤害。</x:v>
      </x:c>
      <x:c r="F5525" s="6" t="n">
        <x:v>0</x:v>
      </x:c>
      <x:c r="G5525" s="6" t="n">
        <x:v>3.92</x:v>
      </x:c>
      <x:c r="H5525" s="6" t="n">
        <x:v>0</x:v>
      </x:c>
      <x:c r="I5525" s="6" t="n">
        <x:v>0</x:v>
      </x:c>
      <x:c r="J5525" s="6" t="str">
        <x:v>[3.92]</x:v>
      </x:c>
      <x:c r="K5525" s="7" t="str">
        <x:v>需确认条件及分段</x:v>
      </x:c>
      <x:c r="L5525" s="6" t="str">
        <x:v>https://raw.githubusercontent.com/Mar-7th/StarRailRes/dbe8cdfcfb0bf657b9fe1cf92d5537f118ccb487/index_new/cn/character_skills.json</x:v>
      </x:c>
    </x:row>
    <x:row r="5526" ht="20" customHeight="1">
      <x:c r="A5526" s="6" t="str">
        <x:v>150714_14</x:v>
      </x:c>
      <x:c r="B5526" s="6" t="str">
        <x:v>150714</x:v>
      </x:c>
      <x:c r="C5526" s="6" t="n">
        <x:v>14</x:v>
      </x:c>
      <x:c r="D5526" s="6" t="str">
        <x:v>千冶铸一，万劫烬灭</x:v>
      </x:c>
      <x:c r="E5526" s="7" t="str">
        <x:v>对敌方全体造成等同于千冶•刃406%生命上限的火属性伤害。</x:v>
      </x:c>
      <x:c r="F5526" s="6" t="n">
        <x:v>0</x:v>
      </x:c>
      <x:c r="G5526" s="6" t="n">
        <x:v>4.06</x:v>
      </x:c>
      <x:c r="H5526" s="6" t="n">
        <x:v>0</x:v>
      </x:c>
      <x:c r="I5526" s="6" t="n">
        <x:v>0</x:v>
      </x:c>
      <x:c r="J5526" s="6" t="str">
        <x:v>[4.06]</x:v>
      </x:c>
      <x:c r="K5526" s="7" t="str">
        <x:v>需确认条件及分段</x:v>
      </x:c>
      <x:c r="L5526" s="6" t="str">
        <x:v>https://raw.githubusercontent.com/Mar-7th/StarRailRes/dbe8cdfcfb0bf657b9fe1cf92d5537f118ccb487/index_new/cn/character_skills.json</x:v>
      </x:c>
    </x:row>
    <x:row r="5527" ht="20" customHeight="1">
      <x:c r="A5527" s="6" t="str">
        <x:v>150714_15</x:v>
      </x:c>
      <x:c r="B5527" s="6" t="str">
        <x:v>150714</x:v>
      </x:c>
      <x:c r="C5527" s="6" t="n">
        <x:v>15</x:v>
      </x:c>
      <x:c r="D5527" s="6" t="str">
        <x:v>千冶铸一，万劫烬灭</x:v>
      </x:c>
      <x:c r="E5527" s="7" t="str">
        <x:v>对敌方全体造成等同于千冶•刃420%生命上限的火属性伤害。</x:v>
      </x:c>
      <x:c r="F5527" s="6" t="n">
        <x:v>0</x:v>
      </x:c>
      <x:c r="G5527" s="6" t="n">
        <x:v>4.2</x:v>
      </x:c>
      <x:c r="H5527" s="6" t="n">
        <x:v>0</x:v>
      </x:c>
      <x:c r="I5527" s="6" t="n">
        <x:v>0</x:v>
      </x:c>
      <x:c r="J5527" s="6" t="str">
        <x:v>[4.2]</x:v>
      </x:c>
      <x:c r="K5527" s="7" t="str">
        <x:v>需确认条件及分段</x:v>
      </x:c>
      <x:c r="L5527" s="6" t="str">
        <x:v>https://raw.githubusercontent.com/Mar-7th/StarRailRes/dbe8cdfcfb0bf657b9fe1cf92d5537f118ccb487/index_new/cn/character_skills.json</x:v>
      </x:c>
    </x:row>
    <x:row r="5528" ht="20" customHeight="1">
      <x:c r="A5528" s="6" t="str">
        <x:v>150801_1</x:v>
      </x:c>
      <x:c r="B5528" s="6" t="str">
        <x:v>150801</x:v>
      </x:c>
      <x:c r="C5528" s="6" t="n">
        <x:v>1</x:v>
      </x:c>
      <x:c r="D5528" s="6" t="str">
        <x:v>八极拳</x:v>
      </x:c>
      <x:c r="E5528" s="7" t="str">
        <x:v>对指定敌方单体造成等同于远坂凛50%攻击力的量子属性伤害。</x:v>
      </x:c>
      <x:c r="F5528" s="6" t="n">
        <x:v>0.5</x:v>
      </x:c>
      <x:c r="G5528" s="6" t="n">
        <x:v>0</x:v>
      </x:c>
      <x:c r="H5528" s="6" t="n">
        <x:v>0</x:v>
      </x:c>
      <x:c r="I5528" s="6" t="n">
        <x:v>0</x:v>
      </x:c>
      <x:c r="J5528" s="6" t="str">
        <x:v>[0.5]</x:v>
      </x:c>
      <x:c r="K5528" s="7" t="str">
        <x:v>需确认条件及分段</x:v>
      </x:c>
      <x:c r="L5528" s="6" t="str">
        <x:v>https://raw.githubusercontent.com/Mar-7th/StarRailRes/dbe8cdfcfb0bf657b9fe1cf92d5537f118ccb487/index_new/cn/character_skills.json</x:v>
      </x:c>
    </x:row>
    <x:row r="5529" ht="20" customHeight="1">
      <x:c r="A5529" s="6" t="str">
        <x:v>150801_2</x:v>
      </x:c>
      <x:c r="B5529" s="6" t="str">
        <x:v>150801</x:v>
      </x:c>
      <x:c r="C5529" s="6" t="n">
        <x:v>2</x:v>
      </x:c>
      <x:c r="D5529" s="6" t="str">
        <x:v>八极拳</x:v>
      </x:c>
      <x:c r="E5529" s="7" t="str">
        <x:v>对指定敌方单体造成等同于远坂凛60%攻击力的量子属性伤害。</x:v>
      </x:c>
      <x:c r="F5529" s="6" t="n">
        <x:v>0.6</x:v>
      </x:c>
      <x:c r="G5529" s="6" t="n">
        <x:v>0</x:v>
      </x:c>
      <x:c r="H5529" s="6" t="n">
        <x:v>0</x:v>
      </x:c>
      <x:c r="I5529" s="6" t="n">
        <x:v>0</x:v>
      </x:c>
      <x:c r="J5529" s="6" t="str">
        <x:v>[0.6]</x:v>
      </x:c>
      <x:c r="K5529" s="7" t="str">
        <x:v>需确认条件及分段</x:v>
      </x:c>
      <x:c r="L5529" s="6" t="str">
        <x:v>https://raw.githubusercontent.com/Mar-7th/StarRailRes/dbe8cdfcfb0bf657b9fe1cf92d5537f118ccb487/index_new/cn/character_skills.json</x:v>
      </x:c>
    </x:row>
    <x:row r="5530" ht="20" customHeight="1">
      <x:c r="A5530" s="6" t="str">
        <x:v>150801_3</x:v>
      </x:c>
      <x:c r="B5530" s="6" t="str">
        <x:v>150801</x:v>
      </x:c>
      <x:c r="C5530" s="6" t="n">
        <x:v>3</x:v>
      </x:c>
      <x:c r="D5530" s="6" t="str">
        <x:v>八极拳</x:v>
      </x:c>
      <x:c r="E5530" s="7" t="str">
        <x:v>对指定敌方单体造成等同于远坂凛70%攻击力的量子属性伤害。</x:v>
      </x:c>
      <x:c r="F5530" s="6" t="n">
        <x:v>0.7</x:v>
      </x:c>
      <x:c r="G5530" s="6" t="n">
        <x:v>0</x:v>
      </x:c>
      <x:c r="H5530" s="6" t="n">
        <x:v>0</x:v>
      </x:c>
      <x:c r="I5530" s="6" t="n">
        <x:v>0</x:v>
      </x:c>
      <x:c r="J5530" s="6" t="str">
        <x:v>[0.7]</x:v>
      </x:c>
      <x:c r="K5530" s="7" t="str">
        <x:v>需确认条件及分段</x:v>
      </x:c>
      <x:c r="L5530" s="6" t="str">
        <x:v>https://raw.githubusercontent.com/Mar-7th/StarRailRes/dbe8cdfcfb0bf657b9fe1cf92d5537f118ccb487/index_new/cn/character_skills.json</x:v>
      </x:c>
    </x:row>
    <x:row r="5531" ht="20" customHeight="1">
      <x:c r="A5531" s="6" t="str">
        <x:v>150801_4</x:v>
      </x:c>
      <x:c r="B5531" s="6" t="str">
        <x:v>150801</x:v>
      </x:c>
      <x:c r="C5531" s="6" t="n">
        <x:v>4</x:v>
      </x:c>
      <x:c r="D5531" s="6" t="str">
        <x:v>八极拳</x:v>
      </x:c>
      <x:c r="E5531" s="7" t="str">
        <x:v>对指定敌方单体造成等同于远坂凛80%攻击力的量子属性伤害。</x:v>
      </x:c>
      <x:c r="F5531" s="6" t="n">
        <x:v>0.8</x:v>
      </x:c>
      <x:c r="G5531" s="6" t="n">
        <x:v>0</x:v>
      </x:c>
      <x:c r="H5531" s="6" t="n">
        <x:v>0</x:v>
      </x:c>
      <x:c r="I5531" s="6" t="n">
        <x:v>0</x:v>
      </x:c>
      <x:c r="J5531" s="6" t="str">
        <x:v>[0.8]</x:v>
      </x:c>
      <x:c r="K5531" s="7" t="str">
        <x:v>需确认条件及分段</x:v>
      </x:c>
      <x:c r="L5531" s="6" t="str">
        <x:v>https://raw.githubusercontent.com/Mar-7th/StarRailRes/dbe8cdfcfb0bf657b9fe1cf92d5537f118ccb487/index_new/cn/character_skills.json</x:v>
      </x:c>
    </x:row>
    <x:row r="5532" ht="20" customHeight="1">
      <x:c r="A5532" s="6" t="str">
        <x:v>150801_5</x:v>
      </x:c>
      <x:c r="B5532" s="6" t="str">
        <x:v>150801</x:v>
      </x:c>
      <x:c r="C5532" s="6" t="n">
        <x:v>5</x:v>
      </x:c>
      <x:c r="D5532" s="6" t="str">
        <x:v>八极拳</x:v>
      </x:c>
      <x:c r="E5532" s="7" t="str">
        <x:v>对指定敌方单体造成等同于远坂凛90%攻击力的量子属性伤害。</x:v>
      </x:c>
      <x:c r="F5532" s="6" t="n">
        <x:v>0.9</x:v>
      </x:c>
      <x:c r="G5532" s="6" t="n">
        <x:v>0</x:v>
      </x:c>
      <x:c r="H5532" s="6" t="n">
        <x:v>0</x:v>
      </x:c>
      <x:c r="I5532" s="6" t="n">
        <x:v>0</x:v>
      </x:c>
      <x:c r="J5532" s="6" t="str">
        <x:v>[0.9]</x:v>
      </x:c>
      <x:c r="K5532" s="7" t="str">
        <x:v>需确认条件及分段</x:v>
      </x:c>
      <x:c r="L5532" s="6" t="str">
        <x:v>https://raw.githubusercontent.com/Mar-7th/StarRailRes/dbe8cdfcfb0bf657b9fe1cf92d5537f118ccb487/index_new/cn/character_skills.json</x:v>
      </x:c>
    </x:row>
    <x:row r="5533" ht="20" customHeight="1">
      <x:c r="A5533" s="6" t="str">
        <x:v>150801_6</x:v>
      </x:c>
      <x:c r="B5533" s="6" t="str">
        <x:v>150801</x:v>
      </x:c>
      <x:c r="C5533" s="6" t="n">
        <x:v>6</x:v>
      </x:c>
      <x:c r="D5533" s="6" t="str">
        <x:v>八极拳</x:v>
      </x:c>
      <x:c r="E5533" s="7" t="str">
        <x:v>对指定敌方单体造成等同于远坂凛100%攻击力的量子属性伤害。</x:v>
      </x:c>
      <x:c r="F5533" s="6" t="n">
        <x:v>1</x:v>
      </x:c>
      <x:c r="G5533" s="6" t="n">
        <x:v>0</x:v>
      </x:c>
      <x:c r="H5533" s="6" t="n">
        <x:v>0</x:v>
      </x:c>
      <x:c r="I5533" s="6" t="n">
        <x:v>0</x:v>
      </x:c>
      <x:c r="J5533" s="6" t="str">
        <x:v>[1]</x:v>
      </x:c>
      <x:c r="K5533" s="7" t="str">
        <x:v>需确认条件及分段</x:v>
      </x:c>
      <x:c r="L5533" s="6" t="str">
        <x:v>https://raw.githubusercontent.com/Mar-7th/StarRailRes/dbe8cdfcfb0bf657b9fe1cf92d5537f118ccb487/index_new/cn/character_skills.json</x:v>
      </x:c>
    </x:row>
    <x:row r="5534" ht="20" customHeight="1">
      <x:c r="A5534" s="6" t="str">
        <x:v>150801_7</x:v>
      </x:c>
      <x:c r="B5534" s="6" t="str">
        <x:v>150801</x:v>
      </x:c>
      <x:c r="C5534" s="6" t="n">
        <x:v>7</x:v>
      </x:c>
      <x:c r="D5534" s="6" t="str">
        <x:v>八极拳</x:v>
      </x:c>
      <x:c r="E5534" s="7" t="str">
        <x:v>对指定敌方单体造成等同于远坂凛110%攻击力的量子属性伤害。</x:v>
      </x:c>
      <x:c r="F5534" s="6" t="n">
        <x:v>1.1</x:v>
      </x:c>
      <x:c r="G5534" s="6" t="n">
        <x:v>0</x:v>
      </x:c>
      <x:c r="H5534" s="6" t="n">
        <x:v>0</x:v>
      </x:c>
      <x:c r="I5534" s="6" t="n">
        <x:v>0</x:v>
      </x:c>
      <x:c r="J5534" s="6" t="str">
        <x:v>[1.1]</x:v>
      </x:c>
      <x:c r="K5534" s="7" t="str">
        <x:v>需确认条件及分段</x:v>
      </x:c>
      <x:c r="L5534" s="6" t="str">
        <x:v>https://raw.githubusercontent.com/Mar-7th/StarRailRes/dbe8cdfcfb0bf657b9fe1cf92d5537f118ccb487/index_new/cn/character_skills.json</x:v>
      </x:c>
    </x:row>
    <x:row r="5535" ht="20" customHeight="1">
      <x:c r="A5535" s="6" t="str">
        <x:v>150801_8</x:v>
      </x:c>
      <x:c r="B5535" s="6" t="str">
        <x:v>150801</x:v>
      </x:c>
      <x:c r="C5535" s="6" t="n">
        <x:v>8</x:v>
      </x:c>
      <x:c r="D5535" s="6" t="str">
        <x:v>八极拳</x:v>
      </x:c>
      <x:c r="E5535" s="7" t="str">
        <x:v>对指定敌方单体造成等同于远坂凛120%攻击力的量子属性伤害。</x:v>
      </x:c>
      <x:c r="F5535" s="6" t="n">
        <x:v>1.2</x:v>
      </x:c>
      <x:c r="G5535" s="6" t="n">
        <x:v>0</x:v>
      </x:c>
      <x:c r="H5535" s="6" t="n">
        <x:v>0</x:v>
      </x:c>
      <x:c r="I5535" s="6" t="n">
        <x:v>0</x:v>
      </x:c>
      <x:c r="J5535" s="6" t="str">
        <x:v>[1.2]</x:v>
      </x:c>
      <x:c r="K5535" s="7" t="str">
        <x:v>需确认条件及分段</x:v>
      </x:c>
      <x:c r="L5535" s="6" t="str">
        <x:v>https://raw.githubusercontent.com/Mar-7th/StarRailRes/dbe8cdfcfb0bf657b9fe1cf92d5537f118ccb487/index_new/cn/character_skills.json</x:v>
      </x:c>
    </x:row>
    <x:row r="5536" ht="20" customHeight="1">
      <x:c r="A5536" s="6" t="str">
        <x:v>150801_9</x:v>
      </x:c>
      <x:c r="B5536" s="6" t="str">
        <x:v>150801</x:v>
      </x:c>
      <x:c r="C5536" s="6" t="n">
        <x:v>9</x:v>
      </x:c>
      <x:c r="D5536" s="6" t="str">
        <x:v>八极拳</x:v>
      </x:c>
      <x:c r="E5536" s="7" t="str">
        <x:v>对指定敌方单体造成等同于远坂凛130%攻击力的量子属性伤害。</x:v>
      </x:c>
      <x:c r="F5536" s="6" t="n">
        <x:v>1.3</x:v>
      </x:c>
      <x:c r="G5536" s="6" t="n">
        <x:v>0</x:v>
      </x:c>
      <x:c r="H5536" s="6" t="n">
        <x:v>0</x:v>
      </x:c>
      <x:c r="I5536" s="6" t="n">
        <x:v>0</x:v>
      </x:c>
      <x:c r="J5536" s="6" t="str">
        <x:v>[1.3]</x:v>
      </x:c>
      <x:c r="K5536" s="7" t="str">
        <x:v>需确认条件及分段</x:v>
      </x:c>
      <x:c r="L5536" s="6" t="str">
        <x:v>https://raw.githubusercontent.com/Mar-7th/StarRailRes/dbe8cdfcfb0bf657b9fe1cf92d5537f118ccb487/index_new/cn/character_skills.json</x:v>
      </x:c>
    </x:row>
    <x:row r="5537" ht="20" customHeight="1">
      <x:c r="A5537" s="6" t="str">
        <x:v>150801_10</x:v>
      </x:c>
      <x:c r="B5537" s="6" t="str">
        <x:v>150801</x:v>
      </x:c>
      <x:c r="C5537" s="6" t="n">
        <x:v>10</x:v>
      </x:c>
      <x:c r="D5537" s="6" t="str">
        <x:v>八极拳</x:v>
      </x:c>
      <x:c r="E5537" s="7" t="str">
        <x:v>对指定敌方单体造成等同于远坂凛140%攻击力的量子属性伤害。</x:v>
      </x:c>
      <x:c r="F5537" s="6" t="n">
        <x:v>1.4</x:v>
      </x:c>
      <x:c r="G5537" s="6" t="n">
        <x:v>0</x:v>
      </x:c>
      <x:c r="H5537" s="6" t="n">
        <x:v>0</x:v>
      </x:c>
      <x:c r="I5537" s="6" t="n">
        <x:v>0</x:v>
      </x:c>
      <x:c r="J5537" s="6" t="str">
        <x:v>[1.4]</x:v>
      </x:c>
      <x:c r="K5537" s="7" t="str">
        <x:v>需确认条件及分段</x:v>
      </x:c>
      <x:c r="L5537" s="6" t="str">
        <x:v>https://raw.githubusercontent.com/Mar-7th/StarRailRes/dbe8cdfcfb0bf657b9fe1cf92d5537f118ccb487/index_new/cn/character_skills.json</x:v>
      </x:c>
    </x:row>
    <x:row r="5538" ht="20" customHeight="1">
      <x:c r="A5538" s="6" t="str">
        <x:v>150802_1</x:v>
      </x:c>
      <x:c r="B5538" s="6" t="str">
        <x:v>150802</x:v>
      </x:c>
      <x:c r="C5538" s="6" t="n">
        <x:v>1</x:v>
      </x:c>
      <x:c r="D5538" s="6" t="str">
        <x:v>宝石剑•泽尔里奇</x:v>
      </x:c>
      <x:c r="E5538" s="7" t="str">
        <x:v>对指定敌方单体造成等同于远坂凛90%攻击力的量子属性伤害。</x:v>
      </x:c>
      <x:c r="F5538" s="6" t="n">
        <x:v>0.9</x:v>
      </x:c>
      <x:c r="G5538" s="6" t="n">
        <x:v>0</x:v>
      </x:c>
      <x:c r="H5538" s="6" t="n">
        <x:v>0</x:v>
      </x:c>
      <x:c r="I5538" s="6" t="n">
        <x:v>0</x:v>
      </x:c>
      <x:c r="J5538" s="6" t="str">
        <x:v>[0.9]</x:v>
      </x:c>
      <x:c r="K5538" s="7" t="str">
        <x:v>需确认条件及分段</x:v>
      </x:c>
      <x:c r="L5538" s="6" t="str">
        <x:v>https://raw.githubusercontent.com/Mar-7th/StarRailRes/dbe8cdfcfb0bf657b9fe1cf92d5537f118ccb487/index_new/cn/character_skills.json</x:v>
      </x:c>
    </x:row>
    <x:row r="5539" ht="20" customHeight="1">
      <x:c r="A5539" s="6" t="str">
        <x:v>150802_2</x:v>
      </x:c>
      <x:c r="B5539" s="6" t="str">
        <x:v>150802</x:v>
      </x:c>
      <x:c r="C5539" s="6" t="n">
        <x:v>2</x:v>
      </x:c>
      <x:c r="D5539" s="6" t="str">
        <x:v>宝石剑•泽尔里奇</x:v>
      </x:c>
      <x:c r="E5539" s="7" t="str">
        <x:v>对指定敌方单体造成等同于远坂凛99%攻击力的量子属性伤害。</x:v>
      </x:c>
      <x:c r="F5539" s="6" t="n">
        <x:v>0.99</x:v>
      </x:c>
      <x:c r="G5539" s="6" t="n">
        <x:v>0</x:v>
      </x:c>
      <x:c r="H5539" s="6" t="n">
        <x:v>0</x:v>
      </x:c>
      <x:c r="I5539" s="6" t="n">
        <x:v>0</x:v>
      </x:c>
      <x:c r="J5539" s="6" t="str">
        <x:v>[0.99]</x:v>
      </x:c>
      <x:c r="K5539" s="7" t="str">
        <x:v>需确认条件及分段</x:v>
      </x:c>
      <x:c r="L5539" s="6" t="str">
        <x:v>https://raw.githubusercontent.com/Mar-7th/StarRailRes/dbe8cdfcfb0bf657b9fe1cf92d5537f118ccb487/index_new/cn/character_skills.json</x:v>
      </x:c>
    </x:row>
    <x:row r="5540" ht="20" customHeight="1">
      <x:c r="A5540" s="6" t="str">
        <x:v>150802_3</x:v>
      </x:c>
      <x:c r="B5540" s="6" t="str">
        <x:v>150802</x:v>
      </x:c>
      <x:c r="C5540" s="6" t="n">
        <x:v>3</x:v>
      </x:c>
      <x:c r="D5540" s="6" t="str">
        <x:v>宝石剑•泽尔里奇</x:v>
      </x:c>
      <x:c r="E5540" s="7" t="str">
        <x:v>对指定敌方单体造成等同于远坂凛108%攻击力的量子属性伤害。</x:v>
      </x:c>
      <x:c r="F5540" s="6" t="n">
        <x:v>1.08</x:v>
      </x:c>
      <x:c r="G5540" s="6" t="n">
        <x:v>0</x:v>
      </x:c>
      <x:c r="H5540" s="6" t="n">
        <x:v>0</x:v>
      </x:c>
      <x:c r="I5540" s="6" t="n">
        <x:v>0</x:v>
      </x:c>
      <x:c r="J5540" s="6" t="str">
        <x:v>[1.08]</x:v>
      </x:c>
      <x:c r="K5540" s="7" t="str">
        <x:v>需确认条件及分段</x:v>
      </x:c>
      <x:c r="L5540" s="6" t="str">
        <x:v>https://raw.githubusercontent.com/Mar-7th/StarRailRes/dbe8cdfcfb0bf657b9fe1cf92d5537f118ccb487/index_new/cn/character_skills.json</x:v>
      </x:c>
    </x:row>
    <x:row r="5541" ht="20" customHeight="1">
      <x:c r="A5541" s="6" t="str">
        <x:v>150802_4</x:v>
      </x:c>
      <x:c r="B5541" s="6" t="str">
        <x:v>150802</x:v>
      </x:c>
      <x:c r="C5541" s="6" t="n">
        <x:v>4</x:v>
      </x:c>
      <x:c r="D5541" s="6" t="str">
        <x:v>宝石剑•泽尔里奇</x:v>
      </x:c>
      <x:c r="E5541" s="7" t="str">
        <x:v>对指定敌方单体造成等同于远坂凛117%攻击力的量子属性伤害。</x:v>
      </x:c>
      <x:c r="F5541" s="6" t="n">
        <x:v>1.17</x:v>
      </x:c>
      <x:c r="G5541" s="6" t="n">
        <x:v>0</x:v>
      </x:c>
      <x:c r="H5541" s="6" t="n">
        <x:v>0</x:v>
      </x:c>
      <x:c r="I5541" s="6" t="n">
        <x:v>0</x:v>
      </x:c>
      <x:c r="J5541" s="6" t="str">
        <x:v>[1.17]</x:v>
      </x:c>
      <x:c r="K5541" s="7" t="str">
        <x:v>需确认条件及分段</x:v>
      </x:c>
      <x:c r="L5541" s="6" t="str">
        <x:v>https://raw.githubusercontent.com/Mar-7th/StarRailRes/dbe8cdfcfb0bf657b9fe1cf92d5537f118ccb487/index_new/cn/character_skills.json</x:v>
      </x:c>
    </x:row>
    <x:row r="5542" ht="20" customHeight="1">
      <x:c r="A5542" s="6" t="str">
        <x:v>150802_5</x:v>
      </x:c>
      <x:c r="B5542" s="6" t="str">
        <x:v>150802</x:v>
      </x:c>
      <x:c r="C5542" s="6" t="n">
        <x:v>5</x:v>
      </x:c>
      <x:c r="D5542" s="6" t="str">
        <x:v>宝石剑•泽尔里奇</x:v>
      </x:c>
      <x:c r="E5542" s="7" t="str">
        <x:v>对指定敌方单体造成等同于远坂凛126%攻击力的量子属性伤害。</x:v>
      </x:c>
      <x:c r="F5542" s="6" t="n">
        <x:v>1.26</x:v>
      </x:c>
      <x:c r="G5542" s="6" t="n">
        <x:v>0</x:v>
      </x:c>
      <x:c r="H5542" s="6" t="n">
        <x:v>0</x:v>
      </x:c>
      <x:c r="I5542" s="6" t="n">
        <x:v>0</x:v>
      </x:c>
      <x:c r="J5542" s="6" t="str">
        <x:v>[1.26]</x:v>
      </x:c>
      <x:c r="K5542" s="7" t="str">
        <x:v>需确认条件及分段</x:v>
      </x:c>
      <x:c r="L5542" s="6" t="str">
        <x:v>https://raw.githubusercontent.com/Mar-7th/StarRailRes/dbe8cdfcfb0bf657b9fe1cf92d5537f118ccb487/index_new/cn/character_skills.json</x:v>
      </x:c>
    </x:row>
    <x:row r="5543" ht="20" customHeight="1">
      <x:c r="A5543" s="6" t="str">
        <x:v>150802_6</x:v>
      </x:c>
      <x:c r="B5543" s="6" t="str">
        <x:v>150802</x:v>
      </x:c>
      <x:c r="C5543" s="6" t="n">
        <x:v>6</x:v>
      </x:c>
      <x:c r="D5543" s="6" t="str">
        <x:v>宝石剑•泽尔里奇</x:v>
      </x:c>
      <x:c r="E5543" s="7" t="str">
        <x:v>对指定敌方单体造成等同于远坂凛135%攻击力的量子属性伤害。</x:v>
      </x:c>
      <x:c r="F5543" s="6" t="n">
        <x:v>1.35</x:v>
      </x:c>
      <x:c r="G5543" s="6" t="n">
        <x:v>0</x:v>
      </x:c>
      <x:c r="H5543" s="6" t="n">
        <x:v>0</x:v>
      </x:c>
      <x:c r="I5543" s="6" t="n">
        <x:v>0</x:v>
      </x:c>
      <x:c r="J5543" s="6" t="str">
        <x:v>[1.35]</x:v>
      </x:c>
      <x:c r="K5543" s="7" t="str">
        <x:v>需确认条件及分段</x:v>
      </x:c>
      <x:c r="L5543" s="6" t="str">
        <x:v>https://raw.githubusercontent.com/Mar-7th/StarRailRes/dbe8cdfcfb0bf657b9fe1cf92d5537f118ccb487/index_new/cn/character_skills.json</x:v>
      </x:c>
    </x:row>
    <x:row r="5544" ht="20" customHeight="1">
      <x:c r="A5544" s="6" t="str">
        <x:v>150802_7</x:v>
      </x:c>
      <x:c r="B5544" s="6" t="str">
        <x:v>150802</x:v>
      </x:c>
      <x:c r="C5544" s="6" t="n">
        <x:v>7</x:v>
      </x:c>
      <x:c r="D5544" s="6" t="str">
        <x:v>宝石剑•泽尔里奇</x:v>
      </x:c>
      <x:c r="E5544" s="7" t="str">
        <x:v>对指定敌方单体造成等同于远坂凛146.25%攻击力的量子属性伤害。</x:v>
      </x:c>
      <x:c r="F5544" s="6" t="n">
        <x:v>1.4625</x:v>
      </x:c>
      <x:c r="G5544" s="6" t="n">
        <x:v>0</x:v>
      </x:c>
      <x:c r="H5544" s="6" t="n">
        <x:v>0</x:v>
      </x:c>
      <x:c r="I5544" s="6" t="n">
        <x:v>0</x:v>
      </x:c>
      <x:c r="J5544" s="6" t="str">
        <x:v>[1.4625]</x:v>
      </x:c>
      <x:c r="K5544" s="7" t="str">
        <x:v>需确认条件及分段</x:v>
      </x:c>
      <x:c r="L5544" s="6" t="str">
        <x:v>https://raw.githubusercontent.com/Mar-7th/StarRailRes/dbe8cdfcfb0bf657b9fe1cf92d5537f118ccb487/index_new/cn/character_skills.json</x:v>
      </x:c>
    </x:row>
    <x:row r="5545" ht="20" customHeight="1">
      <x:c r="A5545" s="6" t="str">
        <x:v>150802_8</x:v>
      </x:c>
      <x:c r="B5545" s="6" t="str">
        <x:v>150802</x:v>
      </x:c>
      <x:c r="C5545" s="6" t="n">
        <x:v>8</x:v>
      </x:c>
      <x:c r="D5545" s="6" t="str">
        <x:v>宝石剑•泽尔里奇</x:v>
      </x:c>
      <x:c r="E5545" s="7" t="str">
        <x:v>对指定敌方单体造成等同于远坂凛157.5%攻击力的量子属性伤害。</x:v>
      </x:c>
      <x:c r="F5545" s="6" t="n">
        <x:v>1.575</x:v>
      </x:c>
      <x:c r="G5545" s="6" t="n">
        <x:v>0</x:v>
      </x:c>
      <x:c r="H5545" s="6" t="n">
        <x:v>0</x:v>
      </x:c>
      <x:c r="I5545" s="6" t="n">
        <x:v>0</x:v>
      </x:c>
      <x:c r="J5545" s="6" t="str">
        <x:v>[1.575]</x:v>
      </x:c>
      <x:c r="K5545" s="7" t="str">
        <x:v>需确认条件及分段</x:v>
      </x:c>
      <x:c r="L5545" s="6" t="str">
        <x:v>https://raw.githubusercontent.com/Mar-7th/StarRailRes/dbe8cdfcfb0bf657b9fe1cf92d5537f118ccb487/index_new/cn/character_skills.json</x:v>
      </x:c>
    </x:row>
    <x:row r="5546" ht="20" customHeight="1">
      <x:c r="A5546" s="6" t="str">
        <x:v>150802_9</x:v>
      </x:c>
      <x:c r="B5546" s="6" t="str">
        <x:v>150802</x:v>
      </x:c>
      <x:c r="C5546" s="6" t="n">
        <x:v>9</x:v>
      </x:c>
      <x:c r="D5546" s="6" t="str">
        <x:v>宝石剑•泽尔里奇</x:v>
      </x:c>
      <x:c r="E5546" s="7" t="str">
        <x:v>对指定敌方单体造成等同于远坂凛168.75%攻击力的量子属性伤害。</x:v>
      </x:c>
      <x:c r="F5546" s="6" t="n">
        <x:v>1.6875</x:v>
      </x:c>
      <x:c r="G5546" s="6" t="n">
        <x:v>0</x:v>
      </x:c>
      <x:c r="H5546" s="6" t="n">
        <x:v>0</x:v>
      </x:c>
      <x:c r="I5546" s="6" t="n">
        <x:v>0</x:v>
      </x:c>
      <x:c r="J5546" s="6" t="str">
        <x:v>[1.6875]</x:v>
      </x:c>
      <x:c r="K5546" s="7" t="str">
        <x:v>需确认条件及分段</x:v>
      </x:c>
      <x:c r="L5546" s="6" t="str">
        <x:v>https://raw.githubusercontent.com/Mar-7th/StarRailRes/dbe8cdfcfb0bf657b9fe1cf92d5537f118ccb487/index_new/cn/character_skills.json</x:v>
      </x:c>
    </x:row>
    <x:row r="5547" ht="20" customHeight="1">
      <x:c r="A5547" s="6" t="str">
        <x:v>150802_10</x:v>
      </x:c>
      <x:c r="B5547" s="6" t="str">
        <x:v>150802</x:v>
      </x:c>
      <x:c r="C5547" s="6" t="n">
        <x:v>10</x:v>
      </x:c>
      <x:c r="D5547" s="6" t="str">
        <x:v>宝石剑•泽尔里奇</x:v>
      </x:c>
      <x:c r="E5547" s="7" t="str">
        <x:v>对指定敌方单体造成等同于远坂凛180%攻击力的量子属性伤害。</x:v>
      </x:c>
      <x:c r="F5547" s="6" t="n">
        <x:v>1.8</x:v>
      </x:c>
      <x:c r="G5547" s="6" t="n">
        <x:v>0</x:v>
      </x:c>
      <x:c r="H5547" s="6" t="n">
        <x:v>0</x:v>
      </x:c>
      <x:c r="I5547" s="6" t="n">
        <x:v>0</x:v>
      </x:c>
      <x:c r="J5547" s="6" t="str">
        <x:v>[1.8]</x:v>
      </x:c>
      <x:c r="K5547" s="7" t="str">
        <x:v>需确认条件及分段</x:v>
      </x:c>
      <x:c r="L5547" s="6" t="str">
        <x:v>https://raw.githubusercontent.com/Mar-7th/StarRailRes/dbe8cdfcfb0bf657b9fe1cf92d5537f118ccb487/index_new/cn/character_skills.json</x:v>
      </x:c>
    </x:row>
    <x:row r="5548" ht="20" customHeight="1">
      <x:c r="A5548" s="6" t="str">
        <x:v>150802_11</x:v>
      </x:c>
      <x:c r="B5548" s="6" t="str">
        <x:v>150802</x:v>
      </x:c>
      <x:c r="C5548" s="6" t="n">
        <x:v>11</x:v>
      </x:c>
      <x:c r="D5548" s="6" t="str">
        <x:v>宝石剑•泽尔里奇</x:v>
      </x:c>
      <x:c r="E5548" s="7" t="str">
        <x:v>对指定敌方单体造成等同于远坂凛189%攻击力的量子属性伤害。</x:v>
      </x:c>
      <x:c r="F5548" s="6" t="n">
        <x:v>1.89</x:v>
      </x:c>
      <x:c r="G5548" s="6" t="n">
        <x:v>0</x:v>
      </x:c>
      <x:c r="H5548" s="6" t="n">
        <x:v>0</x:v>
      </x:c>
      <x:c r="I5548" s="6" t="n">
        <x:v>0</x:v>
      </x:c>
      <x:c r="J5548" s="6" t="str">
        <x:v>[1.89]</x:v>
      </x:c>
      <x:c r="K5548" s="7" t="str">
        <x:v>需确认条件及分段</x:v>
      </x:c>
      <x:c r="L5548" s="6" t="str">
        <x:v>https://raw.githubusercontent.com/Mar-7th/StarRailRes/dbe8cdfcfb0bf657b9fe1cf92d5537f118ccb487/index_new/cn/character_skills.json</x:v>
      </x:c>
    </x:row>
    <x:row r="5549" ht="20" customHeight="1">
      <x:c r="A5549" s="6" t="str">
        <x:v>150802_12</x:v>
      </x:c>
      <x:c r="B5549" s="6" t="str">
        <x:v>150802</x:v>
      </x:c>
      <x:c r="C5549" s="6" t="n">
        <x:v>12</x:v>
      </x:c>
      <x:c r="D5549" s="6" t="str">
        <x:v>宝石剑•泽尔里奇</x:v>
      </x:c>
      <x:c r="E5549" s="7" t="str">
        <x:v>对指定敌方单体造成等同于远坂凛198%攻击力的量子属性伤害。</x:v>
      </x:c>
      <x:c r="F5549" s="6" t="n">
        <x:v>1.98</x:v>
      </x:c>
      <x:c r="G5549" s="6" t="n">
        <x:v>0</x:v>
      </x:c>
      <x:c r="H5549" s="6" t="n">
        <x:v>0</x:v>
      </x:c>
      <x:c r="I5549" s="6" t="n">
        <x:v>0</x:v>
      </x:c>
      <x:c r="J5549" s="6" t="str">
        <x:v>[1.98]</x:v>
      </x:c>
      <x:c r="K5549" s="7" t="str">
        <x:v>需确认条件及分段</x:v>
      </x:c>
      <x:c r="L5549" s="6" t="str">
        <x:v>https://raw.githubusercontent.com/Mar-7th/StarRailRes/dbe8cdfcfb0bf657b9fe1cf92d5537f118ccb487/index_new/cn/character_skills.json</x:v>
      </x:c>
    </x:row>
    <x:row r="5550" ht="20" customHeight="1">
      <x:c r="A5550" s="6" t="str">
        <x:v>150802_13</x:v>
      </x:c>
      <x:c r="B5550" s="6" t="str">
        <x:v>150802</x:v>
      </x:c>
      <x:c r="C5550" s="6" t="n">
        <x:v>13</x:v>
      </x:c>
      <x:c r="D5550" s="6" t="str">
        <x:v>宝石剑•泽尔里奇</x:v>
      </x:c>
      <x:c r="E5550" s="7" t="str">
        <x:v>对指定敌方单体造成等同于远坂凛207%攻击力的量子属性伤害。</x:v>
      </x:c>
      <x:c r="F5550" s="6" t="n">
        <x:v>2.07</x:v>
      </x:c>
      <x:c r="G5550" s="6" t="n">
        <x:v>0</x:v>
      </x:c>
      <x:c r="H5550" s="6" t="n">
        <x:v>0</x:v>
      </x:c>
      <x:c r="I5550" s="6" t="n">
        <x:v>0</x:v>
      </x:c>
      <x:c r="J5550" s="6" t="str">
        <x:v>[2.07]</x:v>
      </x:c>
      <x:c r="K5550" s="7" t="str">
        <x:v>需确认条件及分段</x:v>
      </x:c>
      <x:c r="L5550" s="6" t="str">
        <x:v>https://raw.githubusercontent.com/Mar-7th/StarRailRes/dbe8cdfcfb0bf657b9fe1cf92d5537f118ccb487/index_new/cn/character_skills.json</x:v>
      </x:c>
    </x:row>
    <x:row r="5551" ht="20" customHeight="1">
      <x:c r="A5551" s="6" t="str">
        <x:v>150802_14</x:v>
      </x:c>
      <x:c r="B5551" s="6" t="str">
        <x:v>150802</x:v>
      </x:c>
      <x:c r="C5551" s="6" t="n">
        <x:v>14</x:v>
      </x:c>
      <x:c r="D5551" s="6" t="str">
        <x:v>宝石剑•泽尔里奇</x:v>
      </x:c>
      <x:c r="E5551" s="7" t="str">
        <x:v>对指定敌方单体造成等同于远坂凛216%攻击力的量子属性伤害。</x:v>
      </x:c>
      <x:c r="F5551" s="6" t="n">
        <x:v>2.16</x:v>
      </x:c>
      <x:c r="G5551" s="6" t="n">
        <x:v>0</x:v>
      </x:c>
      <x:c r="H5551" s="6" t="n">
        <x:v>0</x:v>
      </x:c>
      <x:c r="I5551" s="6" t="n">
        <x:v>0</x:v>
      </x:c>
      <x:c r="J5551" s="6" t="str">
        <x:v>[2.16]</x:v>
      </x:c>
      <x:c r="K5551" s="7" t="str">
        <x:v>需确认条件及分段</x:v>
      </x:c>
      <x:c r="L5551" s="6" t="str">
        <x:v>https://raw.githubusercontent.com/Mar-7th/StarRailRes/dbe8cdfcfb0bf657b9fe1cf92d5537f118ccb487/index_new/cn/character_skills.json</x:v>
      </x:c>
    </x:row>
    <x:row r="5552" ht="20" customHeight="1">
      <x:c r="A5552" s="6" t="str">
        <x:v>150802_15</x:v>
      </x:c>
      <x:c r="B5552" s="6" t="str">
        <x:v>150802</x:v>
      </x:c>
      <x:c r="C5552" s="6" t="n">
        <x:v>15</x:v>
      </x:c>
      <x:c r="D5552" s="6" t="str">
        <x:v>宝石剑•泽尔里奇</x:v>
      </x:c>
      <x:c r="E5552" s="7" t="str">
        <x:v>对指定敌方单体造成等同于远坂凛225%攻击力的量子属性伤害。</x:v>
      </x:c>
      <x:c r="F5552" s="6" t="n">
        <x:v>2.25</x:v>
      </x:c>
      <x:c r="G5552" s="6" t="n">
        <x:v>0</x:v>
      </x:c>
      <x:c r="H5552" s="6" t="n">
        <x:v>0</x:v>
      </x:c>
      <x:c r="I5552" s="6" t="n">
        <x:v>0</x:v>
      </x:c>
      <x:c r="J5552" s="6" t="str">
        <x:v>[2.25]</x:v>
      </x:c>
      <x:c r="K5552" s="7" t="str">
        <x:v>需确认条件及分段</x:v>
      </x:c>
      <x:c r="L5552" s="6" t="str">
        <x:v>https://raw.githubusercontent.com/Mar-7th/StarRailRes/dbe8cdfcfb0bf657b9fe1cf92d5537f118ccb487/index_new/cn/character_skills.json</x:v>
      </x:c>
    </x:row>
    <x:row r="5553" ht="53" customHeight="1">
      <x:c r="A5553" s="6" t="str">
        <x:v>150803_1</x:v>
      </x:c>
      <x:c r="B5553" s="6" t="str">
        <x:v>150803</x:v>
      </x:c>
      <x:c r="C5553" s="6" t="n">
        <x:v>1</x:v>
      </x:c>
      <x:c r="D5553" s="6" t="str">
        <x:v>山脉震撼•明星之薪</x:v>
      </x:c>
      <x:c r="E5553" s="7" t="str">
        <x:v>对指定敌方单体造成等同于远坂凛300%攻击力的量子属性伤害，同时对其他敌方目标造成等同于远坂凛100%攻击力的量子属性伤害。施放时，为我方恢复1个战技点，并使敌方全体受到的伤害提高10%，持续3回合。</x:v>
      </x:c>
      <x:c r="F5553" s="6" t="n">
        <x:v>4</x:v>
      </x:c>
      <x:c r="G5553" s="6" t="n">
        <x:v>0</x:v>
      </x:c>
      <x:c r="H5553" s="6" t="n">
        <x:v>0</x:v>
      </x:c>
      <x:c r="I5553" s="6" t="n">
        <x:v>0</x:v>
      </x:c>
      <x:c r="J5553" s="6" t="str">
        <x:v>[3, 1, 12, 1, 0.1, 3]</x:v>
      </x:c>
      <x:c r="K5553" s="7" t="str">
        <x:v>需确认条件及分段</x:v>
      </x:c>
      <x:c r="L5553" s="6" t="str">
        <x:v>https://raw.githubusercontent.com/Mar-7th/StarRailRes/dbe8cdfcfb0bf657b9fe1cf92d5537f118ccb487/index_new/cn/character_skills.json</x:v>
      </x:c>
    </x:row>
    <x:row r="5554" ht="53" customHeight="1">
      <x:c r="A5554" s="6" t="str">
        <x:v>150803_2</x:v>
      </x:c>
      <x:c r="B5554" s="6" t="str">
        <x:v>150803</x:v>
      </x:c>
      <x:c r="C5554" s="6" t="n">
        <x:v>2</x:v>
      </x:c>
      <x:c r="D5554" s="6" t="str">
        <x:v>山脉震撼•明星之薪</x:v>
      </x:c>
      <x:c r="E5554" s="7" t="str">
        <x:v>对指定敌方单体造成等同于远坂凛330%攻击力的量子属性伤害，同时对其他敌方目标造成等同于远坂凛110%攻击力的量子属性伤害。施放时，为我方恢复1个战技点，并使敌方全体受到的伤害提高11%，持续3回合。</x:v>
      </x:c>
      <x:c r="F5554" s="6" t="n">
        <x:v>4.4</x:v>
      </x:c>
      <x:c r="G5554" s="6" t="n">
        <x:v>0</x:v>
      </x:c>
      <x:c r="H5554" s="6" t="n">
        <x:v>0</x:v>
      </x:c>
      <x:c r="I5554" s="6" t="n">
        <x:v>0</x:v>
      </x:c>
      <x:c r="J5554" s="6" t="str">
        <x:v>[3.3, 1.1, 12, 1, 0.11, 3]</x:v>
      </x:c>
      <x:c r="K5554" s="7" t="str">
        <x:v>需确认条件及分段</x:v>
      </x:c>
      <x:c r="L5554" s="6" t="str">
        <x:v>https://raw.githubusercontent.com/Mar-7th/StarRailRes/dbe8cdfcfb0bf657b9fe1cf92d5537f118ccb487/index_new/cn/character_skills.json</x:v>
      </x:c>
    </x:row>
    <x:row r="5555" ht="53" customHeight="1">
      <x:c r="A5555" s="6" t="str">
        <x:v>150803_3</x:v>
      </x:c>
      <x:c r="B5555" s="6" t="str">
        <x:v>150803</x:v>
      </x:c>
      <x:c r="C5555" s="6" t="n">
        <x:v>3</x:v>
      </x:c>
      <x:c r="D5555" s="6" t="str">
        <x:v>山脉震撼•明星之薪</x:v>
      </x:c>
      <x:c r="E5555" s="7" t="str">
        <x:v>对指定敌方单体造成等同于远坂凛360%攻击力的量子属性伤害，同时对其他敌方目标造成等同于远坂凛120%攻击力的量子属性伤害。施放时，为我方恢复1个战技点，并使敌方全体受到的伤害提高12%，持续3回合。</x:v>
      </x:c>
      <x:c r="F5555" s="6" t="n">
        <x:v>4.8</x:v>
      </x:c>
      <x:c r="G5555" s="6" t="n">
        <x:v>0</x:v>
      </x:c>
      <x:c r="H5555" s="6" t="n">
        <x:v>0</x:v>
      </x:c>
      <x:c r="I5555" s="6" t="n">
        <x:v>0</x:v>
      </x:c>
      <x:c r="J5555" s="6" t="str">
        <x:v>[3.6, 1.2, 12, 1, 0.12, 3]</x:v>
      </x:c>
      <x:c r="K5555" s="7" t="str">
        <x:v>需确认条件及分段</x:v>
      </x:c>
      <x:c r="L5555" s="6" t="str">
        <x:v>https://raw.githubusercontent.com/Mar-7th/StarRailRes/dbe8cdfcfb0bf657b9fe1cf92d5537f118ccb487/index_new/cn/character_skills.json</x:v>
      </x:c>
    </x:row>
    <x:row r="5556" ht="53" customHeight="1">
      <x:c r="A5556" s="6" t="str">
        <x:v>150803_4</x:v>
      </x:c>
      <x:c r="B5556" s="6" t="str">
        <x:v>150803</x:v>
      </x:c>
      <x:c r="C5556" s="6" t="n">
        <x:v>4</x:v>
      </x:c>
      <x:c r="D5556" s="6" t="str">
        <x:v>山脉震撼•明星之薪</x:v>
      </x:c>
      <x:c r="E5556" s="7" t="str">
        <x:v>对指定敌方单体造成等同于远坂凛390%攻击力的量子属性伤害，同时对其他敌方目标造成等同于远坂凛130%攻击力的量子属性伤害。施放时，为我方恢复1个战技点，并使敌方全体受到的伤害提高13%，持续3回合。</x:v>
      </x:c>
      <x:c r="F5556" s="6" t="n">
        <x:v>5.2</x:v>
      </x:c>
      <x:c r="G5556" s="6" t="n">
        <x:v>0</x:v>
      </x:c>
      <x:c r="H5556" s="6" t="n">
        <x:v>0</x:v>
      </x:c>
      <x:c r="I5556" s="6" t="n">
        <x:v>0</x:v>
      </x:c>
      <x:c r="J5556" s="6" t="str">
        <x:v>[3.9, 1.3, 12, 1, 0.13, 3]</x:v>
      </x:c>
      <x:c r="K5556" s="7" t="str">
        <x:v>需确认条件及分段</x:v>
      </x:c>
      <x:c r="L5556" s="6" t="str">
        <x:v>https://raw.githubusercontent.com/Mar-7th/StarRailRes/dbe8cdfcfb0bf657b9fe1cf92d5537f118ccb487/index_new/cn/character_skills.json</x:v>
      </x:c>
    </x:row>
    <x:row r="5557" ht="53" customHeight="1">
      <x:c r="A5557" s="6" t="str">
        <x:v>150803_5</x:v>
      </x:c>
      <x:c r="B5557" s="6" t="str">
        <x:v>150803</x:v>
      </x:c>
      <x:c r="C5557" s="6" t="n">
        <x:v>5</x:v>
      </x:c>
      <x:c r="D5557" s="6" t="str">
        <x:v>山脉震撼•明星之薪</x:v>
      </x:c>
      <x:c r="E5557" s="7" t="str">
        <x:v>对指定敌方单体造成等同于远坂凛420%攻击力的量子属性伤害，同时对其他敌方目标造成等同于远坂凛140%攻击力的量子属性伤害。施放时，为我方恢复1个战技点，并使敌方全体受到的伤害提高14%，持续3回合。</x:v>
      </x:c>
      <x:c r="F5557" s="6" t="n">
        <x:v>5.6</x:v>
      </x:c>
      <x:c r="G5557" s="6" t="n">
        <x:v>0</x:v>
      </x:c>
      <x:c r="H5557" s="6" t="n">
        <x:v>0</x:v>
      </x:c>
      <x:c r="I5557" s="6" t="n">
        <x:v>0</x:v>
      </x:c>
      <x:c r="J5557" s="6" t="str">
        <x:v>[4.2, 1.4, 12, 1, 0.14, 3]</x:v>
      </x:c>
      <x:c r="K5557" s="7" t="str">
        <x:v>需确认条件及分段</x:v>
      </x:c>
      <x:c r="L5557" s="6" t="str">
        <x:v>https://raw.githubusercontent.com/Mar-7th/StarRailRes/dbe8cdfcfb0bf657b9fe1cf92d5537f118ccb487/index_new/cn/character_skills.json</x:v>
      </x:c>
    </x:row>
    <x:row r="5558" ht="53" customHeight="1">
      <x:c r="A5558" s="6" t="str">
        <x:v>150803_6</x:v>
      </x:c>
      <x:c r="B5558" s="6" t="str">
        <x:v>150803</x:v>
      </x:c>
      <x:c r="C5558" s="6" t="n">
        <x:v>6</x:v>
      </x:c>
      <x:c r="D5558" s="6" t="str">
        <x:v>山脉震撼•明星之薪</x:v>
      </x:c>
      <x:c r="E5558" s="7" t="str">
        <x:v>对指定敌方单体造成等同于远坂凛450%攻击力的量子属性伤害，同时对其他敌方目标造成等同于远坂凛150%攻击力的量子属性伤害。施放时，为我方恢复1个战技点，并使敌方全体受到的伤害提高15%，持续3回合。</x:v>
      </x:c>
      <x:c r="F5558" s="6" t="n">
        <x:v>6</x:v>
      </x:c>
      <x:c r="G5558" s="6" t="n">
        <x:v>0</x:v>
      </x:c>
      <x:c r="H5558" s="6" t="n">
        <x:v>0</x:v>
      </x:c>
      <x:c r="I5558" s="6" t="n">
        <x:v>0</x:v>
      </x:c>
      <x:c r="J5558" s="6" t="str">
        <x:v>[4.5, 1.5, 12, 1, 0.15, 3]</x:v>
      </x:c>
      <x:c r="K5558" s="7" t="str">
        <x:v>需确认条件及分段</x:v>
      </x:c>
      <x:c r="L5558" s="6" t="str">
        <x:v>https://raw.githubusercontent.com/Mar-7th/StarRailRes/dbe8cdfcfb0bf657b9fe1cf92d5537f118ccb487/index_new/cn/character_skills.json</x:v>
      </x:c>
    </x:row>
    <x:row r="5559" ht="53" customHeight="1">
      <x:c r="A5559" s="6" t="str">
        <x:v>150803_7</x:v>
      </x:c>
      <x:c r="B5559" s="6" t="str">
        <x:v>150803</x:v>
      </x:c>
      <x:c r="C5559" s="6" t="n">
        <x:v>7</x:v>
      </x:c>
      <x:c r="D5559" s="6" t="str">
        <x:v>山脉震撼•明星之薪</x:v>
      </x:c>
      <x:c r="E5559" s="7" t="str">
        <x:v>对指定敌方单体造成等同于远坂凛487.5%攻击力的量子属性伤害，同时对其他敌方目标造成等同于远坂凛162.5%攻击力的量子属性伤害。施放时，为我方恢复1个战技点，并使敌方全体受到的伤害提高16.25%，持续3回合。</x:v>
      </x:c>
      <x:c r="F5559" s="6" t="n">
        <x:v>6.5</x:v>
      </x:c>
      <x:c r="G5559" s="6" t="n">
        <x:v>0</x:v>
      </x:c>
      <x:c r="H5559" s="6" t="n">
        <x:v>0</x:v>
      </x:c>
      <x:c r="I5559" s="6" t="n">
        <x:v>0</x:v>
      </x:c>
      <x:c r="J5559" s="6" t="str">
        <x:v>[4.875, 1.625, 12, 1, 0.1625, 3]</x:v>
      </x:c>
      <x:c r="K5559" s="7" t="str">
        <x:v>需确认条件及分段</x:v>
      </x:c>
      <x:c r="L5559" s="6" t="str">
        <x:v>https://raw.githubusercontent.com/Mar-7th/StarRailRes/dbe8cdfcfb0bf657b9fe1cf92d5537f118ccb487/index_new/cn/character_skills.json</x:v>
      </x:c>
    </x:row>
    <x:row r="5560" ht="53" customHeight="1">
      <x:c r="A5560" s="6" t="str">
        <x:v>150803_8</x:v>
      </x:c>
      <x:c r="B5560" s="6" t="str">
        <x:v>150803</x:v>
      </x:c>
      <x:c r="C5560" s="6" t="n">
        <x:v>8</x:v>
      </x:c>
      <x:c r="D5560" s="6" t="str">
        <x:v>山脉震撼•明星之薪</x:v>
      </x:c>
      <x:c r="E5560" s="7" t="str">
        <x:v>对指定敌方单体造成等同于远坂凛525%攻击力的量子属性伤害，同时对其他敌方目标造成等同于远坂凛175%攻击力的量子属性伤害。施放时，为我方恢复1个战技点，并使敌方全体受到的伤害提高17.5%，持续3回合。</x:v>
      </x:c>
      <x:c r="F5560" s="6" t="n">
        <x:v>7</x:v>
      </x:c>
      <x:c r="G5560" s="6" t="n">
        <x:v>0</x:v>
      </x:c>
      <x:c r="H5560" s="6" t="n">
        <x:v>0</x:v>
      </x:c>
      <x:c r="I5560" s="6" t="n">
        <x:v>0</x:v>
      </x:c>
      <x:c r="J5560" s="6" t="str">
        <x:v>[5.25, 1.75, 12, 1, 0.175, 3]</x:v>
      </x:c>
      <x:c r="K5560" s="7" t="str">
        <x:v>需确认条件及分段</x:v>
      </x:c>
      <x:c r="L5560" s="6" t="str">
        <x:v>https://raw.githubusercontent.com/Mar-7th/StarRailRes/dbe8cdfcfb0bf657b9fe1cf92d5537f118ccb487/index_new/cn/character_skills.json</x:v>
      </x:c>
    </x:row>
    <x:row r="5561" ht="53" customHeight="1">
      <x:c r="A5561" s="6" t="str">
        <x:v>150803_9</x:v>
      </x:c>
      <x:c r="B5561" s="6" t="str">
        <x:v>150803</x:v>
      </x:c>
      <x:c r="C5561" s="6" t="n">
        <x:v>9</x:v>
      </x:c>
      <x:c r="D5561" s="6" t="str">
        <x:v>山脉震撼•明星之薪</x:v>
      </x:c>
      <x:c r="E5561" s="7" t="str">
        <x:v>对指定敌方单体造成等同于远坂凛562.5%攻击力的量子属性伤害，同时对其他敌方目标造成等同于远坂凛187.5%攻击力的量子属性伤害。施放时，为我方恢复1个战技点，并使敌方全体受到的伤害提高18.75%，持续3回合。</x:v>
      </x:c>
      <x:c r="F5561" s="6" t="n">
        <x:v>7.5</x:v>
      </x:c>
      <x:c r="G5561" s="6" t="n">
        <x:v>0</x:v>
      </x:c>
      <x:c r="H5561" s="6" t="n">
        <x:v>0</x:v>
      </x:c>
      <x:c r="I5561" s="6" t="n">
        <x:v>0</x:v>
      </x:c>
      <x:c r="J5561" s="6" t="str">
        <x:v>[5.625, 1.875, 12, 1, 0.1875, 3]</x:v>
      </x:c>
      <x:c r="K5561" s="7" t="str">
        <x:v>需确认条件及分段</x:v>
      </x:c>
      <x:c r="L5561" s="6" t="str">
        <x:v>https://raw.githubusercontent.com/Mar-7th/StarRailRes/dbe8cdfcfb0bf657b9fe1cf92d5537f118ccb487/index_new/cn/character_skills.json</x:v>
      </x:c>
    </x:row>
    <x:row r="5562" ht="53" customHeight="1">
      <x:c r="A5562" s="6" t="str">
        <x:v>150803_10</x:v>
      </x:c>
      <x:c r="B5562" s="6" t="str">
        <x:v>150803</x:v>
      </x:c>
      <x:c r="C5562" s="6" t="n">
        <x:v>10</x:v>
      </x:c>
      <x:c r="D5562" s="6" t="str">
        <x:v>山脉震撼•明星之薪</x:v>
      </x:c>
      <x:c r="E5562" s="7" t="str">
        <x:v>对指定敌方单体造成等同于远坂凛600%攻击力的量子属性伤害，同时对其他敌方目标造成等同于远坂凛200%攻击力的量子属性伤害。施放时，为我方恢复1个战技点，并使敌方全体受到的伤害提高20%，持续3回合。</x:v>
      </x:c>
      <x:c r="F5562" s="6" t="n">
        <x:v>8</x:v>
      </x:c>
      <x:c r="G5562" s="6" t="n">
        <x:v>0</x:v>
      </x:c>
      <x:c r="H5562" s="6" t="n">
        <x:v>0</x:v>
      </x:c>
      <x:c r="I5562" s="6" t="n">
        <x:v>0</x:v>
      </x:c>
      <x:c r="J5562" s="6" t="str">
        <x:v>[6, 2, 12, 1, 0.2, 3]</x:v>
      </x:c>
      <x:c r="K5562" s="7" t="str">
        <x:v>需确认条件及分段</x:v>
      </x:c>
      <x:c r="L5562" s="6" t="str">
        <x:v>https://raw.githubusercontent.com/Mar-7th/StarRailRes/dbe8cdfcfb0bf657b9fe1cf92d5537f118ccb487/index_new/cn/character_skills.json</x:v>
      </x:c>
    </x:row>
    <x:row r="5563" ht="53" customHeight="1">
      <x:c r="A5563" s="6" t="str">
        <x:v>150803_11</x:v>
      </x:c>
      <x:c r="B5563" s="6" t="str">
        <x:v>150803</x:v>
      </x:c>
      <x:c r="C5563" s="6" t="n">
        <x:v>11</x:v>
      </x:c>
      <x:c r="D5563" s="6" t="str">
        <x:v>山脉震撼•明星之薪</x:v>
      </x:c>
      <x:c r="E5563" s="7" t="str">
        <x:v>对指定敌方单体造成等同于远坂凛630%攻击力的量子属性伤害，同时对其他敌方目标造成等同于远坂凛210%攻击力的量子属性伤害。施放时，为我方恢复1个战技点，并使敌方全体受到的伤害提高21%，持续3回合。</x:v>
      </x:c>
      <x:c r="F5563" s="6" t="n">
        <x:v>8.4</x:v>
      </x:c>
      <x:c r="G5563" s="6" t="n">
        <x:v>0</x:v>
      </x:c>
      <x:c r="H5563" s="6" t="n">
        <x:v>0</x:v>
      </x:c>
      <x:c r="I5563" s="6" t="n">
        <x:v>0</x:v>
      </x:c>
      <x:c r="J5563" s="6" t="str">
        <x:v>[6.3, 2.1, 12, 1, 0.21, 3]</x:v>
      </x:c>
      <x:c r="K5563" s="7" t="str">
        <x:v>需确认条件及分段</x:v>
      </x:c>
      <x:c r="L5563" s="6" t="str">
        <x:v>https://raw.githubusercontent.com/Mar-7th/StarRailRes/dbe8cdfcfb0bf657b9fe1cf92d5537f118ccb487/index_new/cn/character_skills.json</x:v>
      </x:c>
    </x:row>
    <x:row r="5564" ht="53" customHeight="1">
      <x:c r="A5564" s="6" t="str">
        <x:v>150803_12</x:v>
      </x:c>
      <x:c r="B5564" s="6" t="str">
        <x:v>150803</x:v>
      </x:c>
      <x:c r="C5564" s="6" t="n">
        <x:v>12</x:v>
      </x:c>
      <x:c r="D5564" s="6" t="str">
        <x:v>山脉震撼•明星之薪</x:v>
      </x:c>
      <x:c r="E5564" s="7" t="str">
        <x:v>对指定敌方单体造成等同于远坂凛660%攻击力的量子属性伤害，同时对其他敌方目标造成等同于远坂凛220%攻击力的量子属性伤害。施放时，为我方恢复1个战技点，并使敌方全体受到的伤害提高22%，持续3回合。</x:v>
      </x:c>
      <x:c r="F5564" s="6" t="n">
        <x:v>8.8</x:v>
      </x:c>
      <x:c r="G5564" s="6" t="n">
        <x:v>0</x:v>
      </x:c>
      <x:c r="H5564" s="6" t="n">
        <x:v>0</x:v>
      </x:c>
      <x:c r="I5564" s="6" t="n">
        <x:v>0</x:v>
      </x:c>
      <x:c r="J5564" s="6" t="str">
        <x:v>[6.6, 2.2, 12, 1, 0.22, 3]</x:v>
      </x:c>
      <x:c r="K5564" s="7" t="str">
        <x:v>需确认条件及分段</x:v>
      </x:c>
      <x:c r="L5564" s="6" t="str">
        <x:v>https://raw.githubusercontent.com/Mar-7th/StarRailRes/dbe8cdfcfb0bf657b9fe1cf92d5537f118ccb487/index_new/cn/character_skills.json</x:v>
      </x:c>
    </x:row>
    <x:row r="5565" ht="53" customHeight="1">
      <x:c r="A5565" s="6" t="str">
        <x:v>150803_13</x:v>
      </x:c>
      <x:c r="B5565" s="6" t="str">
        <x:v>150803</x:v>
      </x:c>
      <x:c r="C5565" s="6" t="n">
        <x:v>13</x:v>
      </x:c>
      <x:c r="D5565" s="6" t="str">
        <x:v>山脉震撼•明星之薪</x:v>
      </x:c>
      <x:c r="E5565" s="7" t="str">
        <x:v>对指定敌方单体造成等同于远坂凛690%攻击力的量子属性伤害，同时对其他敌方目标造成等同于远坂凛230%攻击力的量子属性伤害。施放时，为我方恢复1个战技点，并使敌方全体受到的伤害提高23%，持续3回合。</x:v>
      </x:c>
      <x:c r="F5565" s="6" t="n">
        <x:v>9.2</x:v>
      </x:c>
      <x:c r="G5565" s="6" t="n">
        <x:v>0</x:v>
      </x:c>
      <x:c r="H5565" s="6" t="n">
        <x:v>0</x:v>
      </x:c>
      <x:c r="I5565" s="6" t="n">
        <x:v>0</x:v>
      </x:c>
      <x:c r="J5565" s="6" t="str">
        <x:v>[6.9, 2.3, 12, 1, 0.23, 3]</x:v>
      </x:c>
      <x:c r="K5565" s="7" t="str">
        <x:v>需确认条件及分段</x:v>
      </x:c>
      <x:c r="L5565" s="6" t="str">
        <x:v>https://raw.githubusercontent.com/Mar-7th/StarRailRes/dbe8cdfcfb0bf657b9fe1cf92d5537f118ccb487/index_new/cn/character_skills.json</x:v>
      </x:c>
    </x:row>
    <x:row r="5566" ht="53" customHeight="1">
      <x:c r="A5566" s="6" t="str">
        <x:v>150803_14</x:v>
      </x:c>
      <x:c r="B5566" s="6" t="str">
        <x:v>150803</x:v>
      </x:c>
      <x:c r="C5566" s="6" t="n">
        <x:v>14</x:v>
      </x:c>
      <x:c r="D5566" s="6" t="str">
        <x:v>山脉震撼•明星之薪</x:v>
      </x:c>
      <x:c r="E5566" s="7" t="str">
        <x:v>对指定敌方单体造成等同于远坂凛720%攻击力的量子属性伤害，同时对其他敌方目标造成等同于远坂凛240%攻击力的量子属性伤害。施放时，为我方恢复1个战技点，并使敌方全体受到的伤害提高24%，持续3回合。</x:v>
      </x:c>
      <x:c r="F5566" s="6" t="n">
        <x:v>9.6</x:v>
      </x:c>
      <x:c r="G5566" s="6" t="n">
        <x:v>0</x:v>
      </x:c>
      <x:c r="H5566" s="6" t="n">
        <x:v>0</x:v>
      </x:c>
      <x:c r="I5566" s="6" t="n">
        <x:v>0</x:v>
      </x:c>
      <x:c r="J5566" s="6" t="str">
        <x:v>[7.2, 2.4, 12, 1, 0.24, 3]</x:v>
      </x:c>
      <x:c r="K5566" s="7" t="str">
        <x:v>需确认条件及分段</x:v>
      </x:c>
      <x:c r="L5566" s="6" t="str">
        <x:v>https://raw.githubusercontent.com/Mar-7th/StarRailRes/dbe8cdfcfb0bf657b9fe1cf92d5537f118ccb487/index_new/cn/character_skills.json</x:v>
      </x:c>
    </x:row>
    <x:row r="5567" ht="53" customHeight="1">
      <x:c r="A5567" s="6" t="str">
        <x:v>150803_15</x:v>
      </x:c>
      <x:c r="B5567" s="6" t="str">
        <x:v>150803</x:v>
      </x:c>
      <x:c r="C5567" s="6" t="n">
        <x:v>15</x:v>
      </x:c>
      <x:c r="D5567" s="6" t="str">
        <x:v>山脉震撼•明星之薪</x:v>
      </x:c>
      <x:c r="E5567" s="7" t="str">
        <x:v>对指定敌方单体造成等同于远坂凛750%攻击力的量子属性伤害，同时对其他敌方目标造成等同于远坂凛250%攻击力的量子属性伤害。施放时，为我方恢复1个战技点，并使敌方全体受到的伤害提高25%，持续3回合。</x:v>
      </x:c>
      <x:c r="F5567" s="6" t="n">
        <x:v>10</x:v>
      </x:c>
      <x:c r="G5567" s="6" t="n">
        <x:v>0</x:v>
      </x:c>
      <x:c r="H5567" s="6" t="n">
        <x:v>0</x:v>
      </x:c>
      <x:c r="I5567" s="6" t="n">
        <x:v>0</x:v>
      </x:c>
      <x:c r="J5567" s="6" t="str">
        <x:v>[7.5, 2.5, 12, 1, 0.25, 3]</x:v>
      </x:c>
      <x:c r="K5567" s="7" t="str">
        <x:v>需确认条件及分段</x:v>
      </x:c>
      <x:c r="L5567" s="6" t="str">
        <x:v>https://raw.githubusercontent.com/Mar-7th/StarRailRes/dbe8cdfcfb0bf657b9fe1cf92d5537f118ccb487/index_new/cn/character_skills.json</x:v>
      </x:c>
    </x:row>
    <x:row r="5568" ht="53" customHeight="1">
      <x:c r="A5568" s="6" t="str">
        <x:v>150804_1</x:v>
      </x:c>
      <x:c r="B5568" s="6" t="str">
        <x:v>150804</x:v>
      </x:c>
      <x:c r="C5568" s="6" t="n">
        <x:v>1</x:v>
      </x:c>
      <x:c r="D5568" s="6" t="str">
        <x:v>宝石魔术</x:v>
      </x:c>
      <x:c r="E5568" s="7" t="str">
        <x:v>进入战斗时，获得20点【宝石能量】。我方目标消耗或恢复战技点时，使其暴击伤害提高35%，持续2回合，且每消耗或恢复1点战技点就使远坂凛获得1点【宝石能量】。若远坂凛持有的【宝石能量】大于等于15点或当前战技点大于等于7点，战技强化为【第二魔法实验】。</x:v>
      </x:c>
      <x:c r="F5568" s="6" t="n">
        <x:v>0</x:v>
      </x:c>
      <x:c r="G5568" s="6" t="n">
        <x:v>0</x:v>
      </x:c>
      <x:c r="H5568" s="6" t="n">
        <x:v>0</x:v>
      </x:c>
      <x:c r="I5568" s="6" t="n">
        <x:v>0</x:v>
      </x:c>
      <x:c r="J5568" s="6" t="str">
        <x:v>[20, 2, 0.35, 7, 15, 999]</x:v>
      </x:c>
      <x:c r="K5568" s="7" t="str">
        <x:v>无首段伤害倍率，请覆盖或设为辅助技能</x:v>
      </x:c>
      <x:c r="L5568" s="6" t="str">
        <x:v>https://raw.githubusercontent.com/Mar-7th/StarRailRes/dbe8cdfcfb0bf657b9fe1cf92d5537f118ccb487/index_new/cn/character_skills.json</x:v>
      </x:c>
    </x:row>
    <x:row r="5569" ht="53" customHeight="1">
      <x:c r="A5569" s="6" t="str">
        <x:v>150804_2</x:v>
      </x:c>
      <x:c r="B5569" s="6" t="str">
        <x:v>150804</x:v>
      </x:c>
      <x:c r="C5569" s="6" t="n">
        <x:v>2</x:v>
      </x:c>
      <x:c r="D5569" s="6" t="str">
        <x:v>宝石魔术</x:v>
      </x:c>
      <x:c r="E5569" s="7" t="str">
        <x:v>进入战斗时，获得20点【宝石能量】。我方目标消耗或恢复战技点时，使其暴击伤害提高38.5%，持续2回合，且每消耗或恢复1点战技点就使远坂凛获得1点【宝石能量】。若远坂凛持有的【宝石能量】大于等于15点或当前战技点大于等于7点，战技强化为【第二魔法实验】。</x:v>
      </x:c>
      <x:c r="F5569" s="6" t="n">
        <x:v>0</x:v>
      </x:c>
      <x:c r="G5569" s="6" t="n">
        <x:v>0</x:v>
      </x:c>
      <x:c r="H5569" s="6" t="n">
        <x:v>0</x:v>
      </x:c>
      <x:c r="I5569" s="6" t="n">
        <x:v>0</x:v>
      </x:c>
      <x:c r="J5569" s="6" t="str">
        <x:v>[20, 2, 0.385, 7, 15, 999]</x:v>
      </x:c>
      <x:c r="K5569" s="7" t="str">
        <x:v>无首段伤害倍率，请覆盖或设为辅助技能</x:v>
      </x:c>
      <x:c r="L5569" s="6" t="str">
        <x:v>https://raw.githubusercontent.com/Mar-7th/StarRailRes/dbe8cdfcfb0bf657b9fe1cf92d5537f118ccb487/index_new/cn/character_skills.json</x:v>
      </x:c>
    </x:row>
    <x:row r="5570" ht="53" customHeight="1">
      <x:c r="A5570" s="6" t="str">
        <x:v>150804_3</x:v>
      </x:c>
      <x:c r="B5570" s="6" t="str">
        <x:v>150804</x:v>
      </x:c>
      <x:c r="C5570" s="6" t="n">
        <x:v>3</x:v>
      </x:c>
      <x:c r="D5570" s="6" t="str">
        <x:v>宝石魔术</x:v>
      </x:c>
      <x:c r="E5570" s="7" t="str">
        <x:v>进入战斗时，获得20点【宝石能量】。我方目标消耗或恢复战技点时，使其暴击伤害提高42%，持续2回合，且每消耗或恢复1点战技点就使远坂凛获得1点【宝石能量】。若远坂凛持有的【宝石能量】大于等于15点或当前战技点大于等于7点，战技强化为【第二魔法实验】。</x:v>
      </x:c>
      <x:c r="F5570" s="6" t="n">
        <x:v>0</x:v>
      </x:c>
      <x:c r="G5570" s="6" t="n">
        <x:v>0</x:v>
      </x:c>
      <x:c r="H5570" s="6" t="n">
        <x:v>0</x:v>
      </x:c>
      <x:c r="I5570" s="6" t="n">
        <x:v>0</x:v>
      </x:c>
      <x:c r="J5570" s="6" t="str">
        <x:v>[20, 2, 0.42, 7, 15, 999]</x:v>
      </x:c>
      <x:c r="K5570" s="7" t="str">
        <x:v>无首段伤害倍率，请覆盖或设为辅助技能</x:v>
      </x:c>
      <x:c r="L5570" s="6" t="str">
        <x:v>https://raw.githubusercontent.com/Mar-7th/StarRailRes/dbe8cdfcfb0bf657b9fe1cf92d5537f118ccb487/index_new/cn/character_skills.json</x:v>
      </x:c>
    </x:row>
    <x:row r="5571" ht="53" customHeight="1">
      <x:c r="A5571" s="6" t="str">
        <x:v>150804_4</x:v>
      </x:c>
      <x:c r="B5571" s="6" t="str">
        <x:v>150804</x:v>
      </x:c>
      <x:c r="C5571" s="6" t="n">
        <x:v>4</x:v>
      </x:c>
      <x:c r="D5571" s="6" t="str">
        <x:v>宝石魔术</x:v>
      </x:c>
      <x:c r="E5571" s="7" t="str">
        <x:v>进入战斗时，获得20点【宝石能量】。我方目标消耗或恢复战技点时，使其暴击伤害提高45.5%，持续2回合，且每消耗或恢复1点战技点就使远坂凛获得1点【宝石能量】。若远坂凛持有的【宝石能量】大于等于15点或当前战技点大于等于7点，战技强化为【第二魔法实验】。</x:v>
      </x:c>
      <x:c r="F5571" s="6" t="n">
        <x:v>0</x:v>
      </x:c>
      <x:c r="G5571" s="6" t="n">
        <x:v>0</x:v>
      </x:c>
      <x:c r="H5571" s="6" t="n">
        <x:v>0</x:v>
      </x:c>
      <x:c r="I5571" s="6" t="n">
        <x:v>0</x:v>
      </x:c>
      <x:c r="J5571" s="6" t="str">
        <x:v>[20, 2, 0.455, 7, 15, 999]</x:v>
      </x:c>
      <x:c r="K5571" s="7" t="str">
        <x:v>无首段伤害倍率，请覆盖或设为辅助技能</x:v>
      </x:c>
      <x:c r="L5571" s="6" t="str">
        <x:v>https://raw.githubusercontent.com/Mar-7th/StarRailRes/dbe8cdfcfb0bf657b9fe1cf92d5537f118ccb487/index_new/cn/character_skills.json</x:v>
      </x:c>
    </x:row>
    <x:row r="5572" ht="53" customHeight="1">
      <x:c r="A5572" s="6" t="str">
        <x:v>150804_5</x:v>
      </x:c>
      <x:c r="B5572" s="6" t="str">
        <x:v>150804</x:v>
      </x:c>
      <x:c r="C5572" s="6" t="n">
        <x:v>5</x:v>
      </x:c>
      <x:c r="D5572" s="6" t="str">
        <x:v>宝石魔术</x:v>
      </x:c>
      <x:c r="E5572" s="7" t="str">
        <x:v>进入战斗时，获得20点【宝石能量】。我方目标消耗或恢复战技点时，使其暴击伤害提高49%，持续2回合，且每消耗或恢复1点战技点就使远坂凛获得1点【宝石能量】。若远坂凛持有的【宝石能量】大于等于15点或当前战技点大于等于7点，战技强化为【第二魔法实验】。</x:v>
      </x:c>
      <x:c r="F5572" s="6" t="n">
        <x:v>0</x:v>
      </x:c>
      <x:c r="G5572" s="6" t="n">
        <x:v>0</x:v>
      </x:c>
      <x:c r="H5572" s="6" t="n">
        <x:v>0</x:v>
      </x:c>
      <x:c r="I5572" s="6" t="n">
        <x:v>0</x:v>
      </x:c>
      <x:c r="J5572" s="6" t="str">
        <x:v>[20, 2, 0.49, 7, 15, 999]</x:v>
      </x:c>
      <x:c r="K5572" s="7" t="str">
        <x:v>无首段伤害倍率，请覆盖或设为辅助技能</x:v>
      </x:c>
      <x:c r="L5572" s="6" t="str">
        <x:v>https://raw.githubusercontent.com/Mar-7th/StarRailRes/dbe8cdfcfb0bf657b9fe1cf92d5537f118ccb487/index_new/cn/character_skills.json</x:v>
      </x:c>
    </x:row>
    <x:row r="5573" ht="53" customHeight="1">
      <x:c r="A5573" s="6" t="str">
        <x:v>150804_6</x:v>
      </x:c>
      <x:c r="B5573" s="6" t="str">
        <x:v>150804</x:v>
      </x:c>
      <x:c r="C5573" s="6" t="n">
        <x:v>6</x:v>
      </x:c>
      <x:c r="D5573" s="6" t="str">
        <x:v>宝石魔术</x:v>
      </x:c>
      <x:c r="E5573" s="7" t="str">
        <x:v>进入战斗时，获得20点【宝石能量】。我方目标消耗或恢复战技点时，使其暴击伤害提高52.5%，持续2回合，且每消耗或恢复1点战技点就使远坂凛获得1点【宝石能量】。若远坂凛持有的【宝石能量】大于等于15点或当前战技点大于等于7点，战技强化为【第二魔法实验】。</x:v>
      </x:c>
      <x:c r="F5573" s="6" t="n">
        <x:v>0</x:v>
      </x:c>
      <x:c r="G5573" s="6" t="n">
        <x:v>0</x:v>
      </x:c>
      <x:c r="H5573" s="6" t="n">
        <x:v>0</x:v>
      </x:c>
      <x:c r="I5573" s="6" t="n">
        <x:v>0</x:v>
      </x:c>
      <x:c r="J5573" s="6" t="str">
        <x:v>[20, 2, 0.525, 7, 15, 999]</x:v>
      </x:c>
      <x:c r="K5573" s="7" t="str">
        <x:v>无首段伤害倍率，请覆盖或设为辅助技能</x:v>
      </x:c>
      <x:c r="L5573" s="6" t="str">
        <x:v>https://raw.githubusercontent.com/Mar-7th/StarRailRes/dbe8cdfcfb0bf657b9fe1cf92d5537f118ccb487/index_new/cn/character_skills.json</x:v>
      </x:c>
    </x:row>
    <x:row r="5574" ht="53" customHeight="1">
      <x:c r="A5574" s="6" t="str">
        <x:v>150804_7</x:v>
      </x:c>
      <x:c r="B5574" s="6" t="str">
        <x:v>150804</x:v>
      </x:c>
      <x:c r="C5574" s="6" t="n">
        <x:v>7</x:v>
      </x:c>
      <x:c r="D5574" s="6" t="str">
        <x:v>宝石魔术</x:v>
      </x:c>
      <x:c r="E5574" s="7" t="str">
        <x:v>进入战斗时，获得20点【宝石能量】。我方目标消耗或恢复战技点时，使其暴击伤害提高56.87%，持续2回合，且每消耗或恢复1点战技点就使远坂凛获得1点【宝石能量】。若远坂凛持有的【宝石能量】大于等于15点或当前战技点大于等于7点，战技强化为【第二魔法实验】。</x:v>
      </x:c>
      <x:c r="F5574" s="6" t="n">
        <x:v>0</x:v>
      </x:c>
      <x:c r="G5574" s="6" t="n">
        <x:v>0</x:v>
      </x:c>
      <x:c r="H5574" s="6" t="n">
        <x:v>0</x:v>
      </x:c>
      <x:c r="I5574" s="6" t="n">
        <x:v>0</x:v>
      </x:c>
      <x:c r="J5574" s="6" t="str">
        <x:v>[20, 2, 0.5687, 7, 15, 999]</x:v>
      </x:c>
      <x:c r="K5574" s="7" t="str">
        <x:v>无首段伤害倍率，请覆盖或设为辅助技能</x:v>
      </x:c>
      <x:c r="L5574" s="6" t="str">
        <x:v>https://raw.githubusercontent.com/Mar-7th/StarRailRes/dbe8cdfcfb0bf657b9fe1cf92d5537f118ccb487/index_new/cn/character_skills.json</x:v>
      </x:c>
    </x:row>
    <x:row r="5575" ht="53" customHeight="1">
      <x:c r="A5575" s="6" t="str">
        <x:v>150804_8</x:v>
      </x:c>
      <x:c r="B5575" s="6" t="str">
        <x:v>150804</x:v>
      </x:c>
      <x:c r="C5575" s="6" t="n">
        <x:v>8</x:v>
      </x:c>
      <x:c r="D5575" s="6" t="str">
        <x:v>宝石魔术</x:v>
      </x:c>
      <x:c r="E5575" s="7" t="str">
        <x:v>进入战斗时，获得20点【宝石能量】。我方目标消耗或恢复战技点时，使其暴击伤害提高61.25%，持续2回合，且每消耗或恢复1点战技点就使远坂凛获得1点【宝石能量】。若远坂凛持有的【宝石能量】大于等于15点或当前战技点大于等于7点，战技强化为【第二魔法实验】。</x:v>
      </x:c>
      <x:c r="F5575" s="6" t="n">
        <x:v>0</x:v>
      </x:c>
      <x:c r="G5575" s="6" t="n">
        <x:v>0</x:v>
      </x:c>
      <x:c r="H5575" s="6" t="n">
        <x:v>0</x:v>
      </x:c>
      <x:c r="I5575" s="6" t="n">
        <x:v>0</x:v>
      </x:c>
      <x:c r="J5575" s="6" t="str">
        <x:v>[20, 2, 0.6125, 7, 15, 999]</x:v>
      </x:c>
      <x:c r="K5575" s="7" t="str">
        <x:v>无首段伤害倍率，请覆盖或设为辅助技能</x:v>
      </x:c>
      <x:c r="L5575" s="6" t="str">
        <x:v>https://raw.githubusercontent.com/Mar-7th/StarRailRes/dbe8cdfcfb0bf657b9fe1cf92d5537f118ccb487/index_new/cn/character_skills.json</x:v>
      </x:c>
    </x:row>
    <x:row r="5576" ht="53" customHeight="1">
      <x:c r="A5576" s="6" t="str">
        <x:v>150804_9</x:v>
      </x:c>
      <x:c r="B5576" s="6" t="str">
        <x:v>150804</x:v>
      </x:c>
      <x:c r="C5576" s="6" t="n">
        <x:v>9</x:v>
      </x:c>
      <x:c r="D5576" s="6" t="str">
        <x:v>宝石魔术</x:v>
      </x:c>
      <x:c r="E5576" s="7" t="str">
        <x:v>进入战斗时，获得20点【宝石能量】。我方目标消耗或恢复战技点时，使其暴击伤害提高65.62%，持续2回合，且每消耗或恢复1点战技点就使远坂凛获得1点【宝石能量】。若远坂凛持有的【宝石能量】大于等于15点或当前战技点大于等于7点，战技强化为【第二魔法实验】。</x:v>
      </x:c>
      <x:c r="F5576" s="6" t="n">
        <x:v>0</x:v>
      </x:c>
      <x:c r="G5576" s="6" t="n">
        <x:v>0</x:v>
      </x:c>
      <x:c r="H5576" s="6" t="n">
        <x:v>0</x:v>
      </x:c>
      <x:c r="I5576" s="6" t="n">
        <x:v>0</x:v>
      </x:c>
      <x:c r="J5576" s="6" t="str">
        <x:v>[20, 2, 0.6562, 7, 15, 999]</x:v>
      </x:c>
      <x:c r="K5576" s="7" t="str">
        <x:v>无首段伤害倍率，请覆盖或设为辅助技能</x:v>
      </x:c>
      <x:c r="L5576" s="6" t="str">
        <x:v>https://raw.githubusercontent.com/Mar-7th/StarRailRes/dbe8cdfcfb0bf657b9fe1cf92d5537f118ccb487/index_new/cn/character_skills.json</x:v>
      </x:c>
    </x:row>
    <x:row r="5577" ht="53" customHeight="1">
      <x:c r="A5577" s="6" t="str">
        <x:v>150804_10</x:v>
      </x:c>
      <x:c r="B5577" s="6" t="str">
        <x:v>150804</x:v>
      </x:c>
      <x:c r="C5577" s="6" t="n">
        <x:v>10</x:v>
      </x:c>
      <x:c r="D5577" s="6" t="str">
        <x:v>宝石魔术</x:v>
      </x:c>
      <x:c r="E5577" s="7" t="str">
        <x:v>进入战斗时，获得20点【宝石能量】。我方目标消耗或恢复战技点时，使其暴击伤害提高70%，持续2回合，且每消耗或恢复1点战技点就使远坂凛获得1点【宝石能量】。若远坂凛持有的【宝石能量】大于等于15点或当前战技点大于等于7点，战技强化为【第二魔法实验】。</x:v>
      </x:c>
      <x:c r="F5577" s="6" t="n">
        <x:v>0</x:v>
      </x:c>
      <x:c r="G5577" s="6" t="n">
        <x:v>0</x:v>
      </x:c>
      <x:c r="H5577" s="6" t="n">
        <x:v>0</x:v>
      </x:c>
      <x:c r="I5577" s="6" t="n">
        <x:v>0</x:v>
      </x:c>
      <x:c r="J5577" s="6" t="str">
        <x:v>[20, 2, 0.7, 7, 15, 999]</x:v>
      </x:c>
      <x:c r="K5577" s="7" t="str">
        <x:v>无首段伤害倍率，请覆盖或设为辅助技能</x:v>
      </x:c>
      <x:c r="L5577" s="6" t="str">
        <x:v>https://raw.githubusercontent.com/Mar-7th/StarRailRes/dbe8cdfcfb0bf657b9fe1cf92d5537f118ccb487/index_new/cn/character_skills.json</x:v>
      </x:c>
    </x:row>
    <x:row r="5578" ht="53" customHeight="1">
      <x:c r="A5578" s="6" t="str">
        <x:v>150804_11</x:v>
      </x:c>
      <x:c r="B5578" s="6" t="str">
        <x:v>150804</x:v>
      </x:c>
      <x:c r="C5578" s="6" t="n">
        <x:v>11</x:v>
      </x:c>
      <x:c r="D5578" s="6" t="str">
        <x:v>宝石魔术</x:v>
      </x:c>
      <x:c r="E5578" s="7" t="str">
        <x:v>进入战斗时，获得20点【宝石能量】。我方目标消耗或恢复战技点时，使其暴击伤害提高73.5%，持续2回合，且每消耗或恢复1点战技点就使远坂凛获得1点【宝石能量】。若远坂凛持有的【宝石能量】大于等于15点或当前战技点大于等于7点，战技强化为【第二魔法实验】。</x:v>
      </x:c>
      <x:c r="F5578" s="6" t="n">
        <x:v>0</x:v>
      </x:c>
      <x:c r="G5578" s="6" t="n">
        <x:v>0</x:v>
      </x:c>
      <x:c r="H5578" s="6" t="n">
        <x:v>0</x:v>
      </x:c>
      <x:c r="I5578" s="6" t="n">
        <x:v>0</x:v>
      </x:c>
      <x:c r="J5578" s="6" t="str">
        <x:v>[20, 2, 0.735, 7, 15, 999]</x:v>
      </x:c>
      <x:c r="K5578" s="7" t="str">
        <x:v>无首段伤害倍率，请覆盖或设为辅助技能</x:v>
      </x:c>
      <x:c r="L5578" s="6" t="str">
        <x:v>https://raw.githubusercontent.com/Mar-7th/StarRailRes/dbe8cdfcfb0bf657b9fe1cf92d5537f118ccb487/index_new/cn/character_skills.json</x:v>
      </x:c>
    </x:row>
    <x:row r="5579" ht="53" customHeight="1">
      <x:c r="A5579" s="6" t="str">
        <x:v>150804_12</x:v>
      </x:c>
      <x:c r="B5579" s="6" t="str">
        <x:v>150804</x:v>
      </x:c>
      <x:c r="C5579" s="6" t="n">
        <x:v>12</x:v>
      </x:c>
      <x:c r="D5579" s="6" t="str">
        <x:v>宝石魔术</x:v>
      </x:c>
      <x:c r="E5579" s="7" t="str">
        <x:v>进入战斗时，获得20点【宝石能量】。我方目标消耗或恢复战技点时，使其暴击伤害提高77%，持续2回合，且每消耗或恢复1点战技点就使远坂凛获得1点【宝石能量】。若远坂凛持有的【宝石能量】大于等于15点或当前战技点大于等于7点，战技强化为【第二魔法实验】。</x:v>
      </x:c>
      <x:c r="F5579" s="6" t="n">
        <x:v>0</x:v>
      </x:c>
      <x:c r="G5579" s="6" t="n">
        <x:v>0</x:v>
      </x:c>
      <x:c r="H5579" s="6" t="n">
        <x:v>0</x:v>
      </x:c>
      <x:c r="I5579" s="6" t="n">
        <x:v>0</x:v>
      </x:c>
      <x:c r="J5579" s="6" t="str">
        <x:v>[20, 2, 0.77, 7, 15, 999]</x:v>
      </x:c>
      <x:c r="K5579" s="7" t="str">
        <x:v>无首段伤害倍率，请覆盖或设为辅助技能</x:v>
      </x:c>
      <x:c r="L5579" s="6" t="str">
        <x:v>https://raw.githubusercontent.com/Mar-7th/StarRailRes/dbe8cdfcfb0bf657b9fe1cf92d5537f118ccb487/index_new/cn/character_skills.json</x:v>
      </x:c>
    </x:row>
    <x:row r="5580" ht="53" customHeight="1">
      <x:c r="A5580" s="6" t="str">
        <x:v>150804_13</x:v>
      </x:c>
      <x:c r="B5580" s="6" t="str">
        <x:v>150804</x:v>
      </x:c>
      <x:c r="C5580" s="6" t="n">
        <x:v>13</x:v>
      </x:c>
      <x:c r="D5580" s="6" t="str">
        <x:v>宝石魔术</x:v>
      </x:c>
      <x:c r="E5580" s="7" t="str">
        <x:v>进入战斗时，获得20点【宝石能量】。我方目标消耗或恢复战技点时，使其暴击伤害提高80.5%，持续2回合，且每消耗或恢复1点战技点就使远坂凛获得1点【宝石能量】。若远坂凛持有的【宝石能量】大于等于15点或当前战技点大于等于7点，战技强化为【第二魔法实验】。</x:v>
      </x:c>
      <x:c r="F5580" s="6" t="n">
        <x:v>0</x:v>
      </x:c>
      <x:c r="G5580" s="6" t="n">
        <x:v>0</x:v>
      </x:c>
      <x:c r="H5580" s="6" t="n">
        <x:v>0</x:v>
      </x:c>
      <x:c r="I5580" s="6" t="n">
        <x:v>0</x:v>
      </x:c>
      <x:c r="J5580" s="6" t="str">
        <x:v>[20, 2, 0.805, 7, 15, 999]</x:v>
      </x:c>
      <x:c r="K5580" s="7" t="str">
        <x:v>无首段伤害倍率，请覆盖或设为辅助技能</x:v>
      </x:c>
      <x:c r="L5580" s="6" t="str">
        <x:v>https://raw.githubusercontent.com/Mar-7th/StarRailRes/dbe8cdfcfb0bf657b9fe1cf92d5537f118ccb487/index_new/cn/character_skills.json</x:v>
      </x:c>
    </x:row>
    <x:row r="5581" ht="53" customHeight="1">
      <x:c r="A5581" s="6" t="str">
        <x:v>150804_14</x:v>
      </x:c>
      <x:c r="B5581" s="6" t="str">
        <x:v>150804</x:v>
      </x:c>
      <x:c r="C5581" s="6" t="n">
        <x:v>14</x:v>
      </x:c>
      <x:c r="D5581" s="6" t="str">
        <x:v>宝石魔术</x:v>
      </x:c>
      <x:c r="E5581" s="7" t="str">
        <x:v>进入战斗时，获得20点【宝石能量】。我方目标消耗或恢复战技点时，使其暴击伤害提高84%，持续2回合，且每消耗或恢复1点战技点就使远坂凛获得1点【宝石能量】。若远坂凛持有的【宝石能量】大于等于15点或当前战技点大于等于7点，战技强化为【第二魔法实验】。</x:v>
      </x:c>
      <x:c r="F5581" s="6" t="n">
        <x:v>0</x:v>
      </x:c>
      <x:c r="G5581" s="6" t="n">
        <x:v>0</x:v>
      </x:c>
      <x:c r="H5581" s="6" t="n">
        <x:v>0</x:v>
      </x:c>
      <x:c r="I5581" s="6" t="n">
        <x:v>0</x:v>
      </x:c>
      <x:c r="J5581" s="6" t="str">
        <x:v>[20, 2, 0.84, 7, 15, 999]</x:v>
      </x:c>
      <x:c r="K5581" s="7" t="str">
        <x:v>无首段伤害倍率，请覆盖或设为辅助技能</x:v>
      </x:c>
      <x:c r="L5581" s="6" t="str">
        <x:v>https://raw.githubusercontent.com/Mar-7th/StarRailRes/dbe8cdfcfb0bf657b9fe1cf92d5537f118ccb487/index_new/cn/character_skills.json</x:v>
      </x:c>
    </x:row>
    <x:row r="5582" ht="53" customHeight="1">
      <x:c r="A5582" s="6" t="str">
        <x:v>150804_15</x:v>
      </x:c>
      <x:c r="B5582" s="6" t="str">
        <x:v>150804</x:v>
      </x:c>
      <x:c r="C5582" s="6" t="n">
        <x:v>15</x:v>
      </x:c>
      <x:c r="D5582" s="6" t="str">
        <x:v>宝石魔术</x:v>
      </x:c>
      <x:c r="E5582" s="7" t="str">
        <x:v>进入战斗时，获得20点【宝石能量】。我方目标消耗或恢复战技点时，使其暴击伤害提高87.5%，持续2回合，且每消耗或恢复1点战技点就使远坂凛获得1点【宝石能量】。若远坂凛持有的【宝石能量】大于等于15点或当前战技点大于等于7点，战技强化为【第二魔法实验】。</x:v>
      </x:c>
      <x:c r="F5582" s="6" t="n">
        <x:v>0</x:v>
      </x:c>
      <x:c r="G5582" s="6" t="n">
        <x:v>0</x:v>
      </x:c>
      <x:c r="H5582" s="6" t="n">
        <x:v>0</x:v>
      </x:c>
      <x:c r="I5582" s="6" t="n">
        <x:v>0</x:v>
      </x:c>
      <x:c r="J5582" s="6" t="str">
        <x:v>[20, 2, 0.875, 7, 15, 999]</x:v>
      </x:c>
      <x:c r="K5582" s="7" t="str">
        <x:v>无首段伤害倍率，请覆盖或设为辅助技能</x:v>
      </x:c>
      <x:c r="L5582" s="6" t="str">
        <x:v>https://raw.githubusercontent.com/Mar-7th/StarRailRes/dbe8cdfcfb0bf657b9fe1cf92d5537f118ccb487/index_new/cn/character_skills.json</x:v>
      </x:c>
    </x:row>
    <x:row r="5583" ht="83" customHeight="1">
      <x:c r="A5583" s="6" t="str">
        <x:v>150805_1</x:v>
      </x:c>
      <x:c r="B5583" s="6" t="str">
        <x:v>150805</x:v>
      </x:c>
      <x:c r="C5583" s="6" t="n">
        <x:v>1</x:v>
      </x:c>
      <x:c r="D5583" s="6" t="str">
        <x:v>自在远坂流</x:v>
      </x:c>
      <x:c r="E5583" s="7" t="str">
        <x:v>Archer施放战技【伪•螺旋剑】攻击后，若战技点小于等于3点或本次【回路连接】状态已主动施放5次【伪•螺旋剑】，且未触发【自在远坂流】的连携追加攻击，远坂凛和Archer对敌方全体发动连携追加攻击，分别造成等同于远坂凛150%攻击力以及Archer150%攻击力的量子属性伤害，并为我方恢复4个战技点。该连携追加攻击仅可触发1次，远坂凛回合结束时重置可触发次数。</x:v>
      </x:c>
      <x:c r="F5583" s="6" t="n">
        <x:v>3</x:v>
      </x:c>
      <x:c r="G5583" s="6" t="n">
        <x:v>0</x:v>
      </x:c>
      <x:c r="H5583" s="6" t="n">
        <x:v>0</x:v>
      </x:c>
      <x:c r="I5583" s="6" t="n">
        <x:v>0</x:v>
      </x:c>
      <x:c r="J5583" s="6" t="str">
        <x:v>[1.5, 4, 3, 1.5]</x:v>
      </x:c>
      <x:c r="K5583" s="7" t="str">
        <x:v>需确认条件及分段</x:v>
      </x:c>
      <x:c r="L5583" s="6" t="str">
        <x:v>https://raw.githubusercontent.com/Mar-7th/StarRailRes/dbe8cdfcfb0bf657b9fe1cf92d5537f118ccb487/index_new/cn/character_skills.json</x:v>
      </x:c>
    </x:row>
    <x:row r="5584" ht="83" customHeight="1">
      <x:c r="A5584" s="6" t="str">
        <x:v>150805_2</x:v>
      </x:c>
      <x:c r="B5584" s="6" t="str">
        <x:v>150805</x:v>
      </x:c>
      <x:c r="C5584" s="6" t="n">
        <x:v>2</x:v>
      </x:c>
      <x:c r="D5584" s="6" t="str">
        <x:v>自在远坂流</x:v>
      </x:c>
      <x:c r="E5584" s="7" t="str">
        <x:v>Archer施放战技【伪•螺旋剑】攻击后，若战技点小于等于3点或本次【回路连接】状态已主动施放5次【伪•螺旋剑】，且未触发【自在远坂流】的连携追加攻击，远坂凛和Archer对敌方全体发动连携追加攻击，分别造成等同于远坂凛165%攻击力以及Archer165%攻击力的量子属性伤害，并为我方恢复4个战技点。该连携追加攻击仅可触发1次，远坂凛回合结束时重置可触发次数。</x:v>
      </x:c>
      <x:c r="F5584" s="6" t="n">
        <x:v>3.3</x:v>
      </x:c>
      <x:c r="G5584" s="6" t="n">
        <x:v>0</x:v>
      </x:c>
      <x:c r="H5584" s="6" t="n">
        <x:v>0</x:v>
      </x:c>
      <x:c r="I5584" s="6" t="n">
        <x:v>0</x:v>
      </x:c>
      <x:c r="J5584" s="6" t="str">
        <x:v>[1.65, 4, 3, 1.65]</x:v>
      </x:c>
      <x:c r="K5584" s="7" t="str">
        <x:v>需确认条件及分段</x:v>
      </x:c>
      <x:c r="L5584" s="6" t="str">
        <x:v>https://raw.githubusercontent.com/Mar-7th/StarRailRes/dbe8cdfcfb0bf657b9fe1cf92d5537f118ccb487/index_new/cn/character_skills.json</x:v>
      </x:c>
    </x:row>
    <x:row r="5585" ht="83" customHeight="1">
      <x:c r="A5585" s="6" t="str">
        <x:v>150805_3</x:v>
      </x:c>
      <x:c r="B5585" s="6" t="str">
        <x:v>150805</x:v>
      </x:c>
      <x:c r="C5585" s="6" t="n">
        <x:v>3</x:v>
      </x:c>
      <x:c r="D5585" s="6" t="str">
        <x:v>自在远坂流</x:v>
      </x:c>
      <x:c r="E5585" s="7" t="str">
        <x:v>Archer施放战技【伪•螺旋剑】攻击后，若战技点小于等于3点或本次【回路连接】状态已主动施放5次【伪•螺旋剑】，且未触发【自在远坂流】的连携追加攻击，远坂凛和Archer对敌方全体发动连携追加攻击，分别造成等同于远坂凛180%攻击力以及Archer180%攻击力的量子属性伤害，并为我方恢复4个战技点。该连携追加攻击仅可触发1次，远坂凛回合结束时重置可触发次数。</x:v>
      </x:c>
      <x:c r="F5585" s="6" t="n">
        <x:v>3.6</x:v>
      </x:c>
      <x:c r="G5585" s="6" t="n">
        <x:v>0</x:v>
      </x:c>
      <x:c r="H5585" s="6" t="n">
        <x:v>0</x:v>
      </x:c>
      <x:c r="I5585" s="6" t="n">
        <x:v>0</x:v>
      </x:c>
      <x:c r="J5585" s="6" t="str">
        <x:v>[1.8, 4, 3, 1.8]</x:v>
      </x:c>
      <x:c r="K5585" s="7" t="str">
        <x:v>需确认条件及分段</x:v>
      </x:c>
      <x:c r="L5585" s="6" t="str">
        <x:v>https://raw.githubusercontent.com/Mar-7th/StarRailRes/dbe8cdfcfb0bf657b9fe1cf92d5537f118ccb487/index_new/cn/character_skills.json</x:v>
      </x:c>
    </x:row>
    <x:row r="5586" ht="83" customHeight="1">
      <x:c r="A5586" s="6" t="str">
        <x:v>150805_4</x:v>
      </x:c>
      <x:c r="B5586" s="6" t="str">
        <x:v>150805</x:v>
      </x:c>
      <x:c r="C5586" s="6" t="n">
        <x:v>4</x:v>
      </x:c>
      <x:c r="D5586" s="6" t="str">
        <x:v>自在远坂流</x:v>
      </x:c>
      <x:c r="E5586" s="7" t="str">
        <x:v>Archer施放战技【伪•螺旋剑】攻击后，若战技点小于等于3点或本次【回路连接】状态已主动施放5次【伪•螺旋剑】，且未触发【自在远坂流】的连携追加攻击，远坂凛和Archer对敌方全体发动连携追加攻击，分别造成等同于远坂凛195%攻击力以及Archer195%攻击力的量子属性伤害，并为我方恢复4个战技点。该连携追加攻击仅可触发1次，远坂凛回合结束时重置可触发次数。</x:v>
      </x:c>
      <x:c r="F5586" s="6" t="n">
        <x:v>3.9</x:v>
      </x:c>
      <x:c r="G5586" s="6" t="n">
        <x:v>0</x:v>
      </x:c>
      <x:c r="H5586" s="6" t="n">
        <x:v>0</x:v>
      </x:c>
      <x:c r="I5586" s="6" t="n">
        <x:v>0</x:v>
      </x:c>
      <x:c r="J5586" s="6" t="str">
        <x:v>[1.95, 4, 3, 1.95]</x:v>
      </x:c>
      <x:c r="K5586" s="7" t="str">
        <x:v>需确认条件及分段</x:v>
      </x:c>
      <x:c r="L5586" s="6" t="str">
        <x:v>https://raw.githubusercontent.com/Mar-7th/StarRailRes/dbe8cdfcfb0bf657b9fe1cf92d5537f118ccb487/index_new/cn/character_skills.json</x:v>
      </x:c>
    </x:row>
    <x:row r="5587" ht="83" customHeight="1">
      <x:c r="A5587" s="6" t="str">
        <x:v>150805_5</x:v>
      </x:c>
      <x:c r="B5587" s="6" t="str">
        <x:v>150805</x:v>
      </x:c>
      <x:c r="C5587" s="6" t="n">
        <x:v>5</x:v>
      </x:c>
      <x:c r="D5587" s="6" t="str">
        <x:v>自在远坂流</x:v>
      </x:c>
      <x:c r="E5587" s="7" t="str">
        <x:v>Archer施放战技【伪•螺旋剑】攻击后，若战技点小于等于3点或本次【回路连接】状态已主动施放5次【伪•螺旋剑】，且未触发【自在远坂流】的连携追加攻击，远坂凛和Archer对敌方全体发动连携追加攻击，分别造成等同于远坂凛210%攻击力以及Archer210%攻击力的量子属性伤害，并为我方恢复4个战技点。该连携追加攻击仅可触发1次，远坂凛回合结束时重置可触发次数。</x:v>
      </x:c>
      <x:c r="F5587" s="6" t="n">
        <x:v>4.2</x:v>
      </x:c>
      <x:c r="G5587" s="6" t="n">
        <x:v>0</x:v>
      </x:c>
      <x:c r="H5587" s="6" t="n">
        <x:v>0</x:v>
      </x:c>
      <x:c r="I5587" s="6" t="n">
        <x:v>0</x:v>
      </x:c>
      <x:c r="J5587" s="6" t="str">
        <x:v>[2.1, 4, 3, 2.1]</x:v>
      </x:c>
      <x:c r="K5587" s="7" t="str">
        <x:v>需确认条件及分段</x:v>
      </x:c>
      <x:c r="L5587" s="6" t="str">
        <x:v>https://raw.githubusercontent.com/Mar-7th/StarRailRes/dbe8cdfcfb0bf657b9fe1cf92d5537f118ccb487/index_new/cn/character_skills.json</x:v>
      </x:c>
    </x:row>
    <x:row r="5588" ht="83" customHeight="1">
      <x:c r="A5588" s="6" t="str">
        <x:v>150805_6</x:v>
      </x:c>
      <x:c r="B5588" s="6" t="str">
        <x:v>150805</x:v>
      </x:c>
      <x:c r="C5588" s="6" t="n">
        <x:v>6</x:v>
      </x:c>
      <x:c r="D5588" s="6" t="str">
        <x:v>自在远坂流</x:v>
      </x:c>
      <x:c r="E5588" s="7" t="str">
        <x:v>Archer施放战技【伪•螺旋剑】攻击后，若战技点小于等于3点或本次【回路连接】状态已主动施放5次【伪•螺旋剑】，且未触发【自在远坂流】的连携追加攻击，远坂凛和Archer对敌方全体发动连携追加攻击，分别造成等同于远坂凛225%攻击力以及Archer225%攻击力的量子属性伤害，并为我方恢复4个战技点。该连携追加攻击仅可触发1次，远坂凛回合结束时重置可触发次数。</x:v>
      </x:c>
      <x:c r="F5588" s="6" t="n">
        <x:v>4.5</x:v>
      </x:c>
      <x:c r="G5588" s="6" t="n">
        <x:v>0</x:v>
      </x:c>
      <x:c r="H5588" s="6" t="n">
        <x:v>0</x:v>
      </x:c>
      <x:c r="I5588" s="6" t="n">
        <x:v>0</x:v>
      </x:c>
      <x:c r="J5588" s="6" t="str">
        <x:v>[2.25, 4, 3, 2.25]</x:v>
      </x:c>
      <x:c r="K5588" s="7" t="str">
        <x:v>需确认条件及分段</x:v>
      </x:c>
      <x:c r="L5588" s="6" t="str">
        <x:v>https://raw.githubusercontent.com/Mar-7th/StarRailRes/dbe8cdfcfb0bf657b9fe1cf92d5537f118ccb487/index_new/cn/character_skills.json</x:v>
      </x:c>
    </x:row>
    <x:row r="5589" ht="83" customHeight="1">
      <x:c r="A5589" s="6" t="str">
        <x:v>150805_7</x:v>
      </x:c>
      <x:c r="B5589" s="6" t="str">
        <x:v>150805</x:v>
      </x:c>
      <x:c r="C5589" s="6" t="n">
        <x:v>7</x:v>
      </x:c>
      <x:c r="D5589" s="6" t="str">
        <x:v>自在远坂流</x:v>
      </x:c>
      <x:c r="E5589" s="7" t="str">
        <x:v>Archer施放战技【伪•螺旋剑】攻击后，若战技点小于等于3点或本次【回路连接】状态已主动施放5次【伪•螺旋剑】，且未触发【自在远坂流】的连携追加攻击，远坂凛和Archer对敌方全体发动连携追加攻击，分别造成等同于远坂凛243.75%攻击力以及Archer243.75%攻击力的量子属性伤害，并为我方恢复4个战技点。该连携追加攻击仅可触发1次，远坂凛回合结束时重置可触发次数。</x:v>
      </x:c>
      <x:c r="F5589" s="6" t="n">
        <x:v>4.875</x:v>
      </x:c>
      <x:c r="G5589" s="6" t="n">
        <x:v>0</x:v>
      </x:c>
      <x:c r="H5589" s="6" t="n">
        <x:v>0</x:v>
      </x:c>
      <x:c r="I5589" s="6" t="n">
        <x:v>0</x:v>
      </x:c>
      <x:c r="J5589" s="6" t="str">
        <x:v>[2.4375, 4, 3, 2.4375]</x:v>
      </x:c>
      <x:c r="K5589" s="7" t="str">
        <x:v>需确认条件及分段</x:v>
      </x:c>
      <x:c r="L5589" s="6" t="str">
        <x:v>https://raw.githubusercontent.com/Mar-7th/StarRailRes/dbe8cdfcfb0bf657b9fe1cf92d5537f118ccb487/index_new/cn/character_skills.json</x:v>
      </x:c>
    </x:row>
    <x:row r="5590" ht="83" customHeight="1">
      <x:c r="A5590" s="6" t="str">
        <x:v>150805_8</x:v>
      </x:c>
      <x:c r="B5590" s="6" t="str">
        <x:v>150805</x:v>
      </x:c>
      <x:c r="C5590" s="6" t="n">
        <x:v>8</x:v>
      </x:c>
      <x:c r="D5590" s="6" t="str">
        <x:v>自在远坂流</x:v>
      </x:c>
      <x:c r="E5590" s="7" t="str">
        <x:v>Archer施放战技【伪•螺旋剑】攻击后，若战技点小于等于3点或本次【回路连接】状态已主动施放5次【伪•螺旋剑】，且未触发【自在远坂流】的连携追加攻击，远坂凛和Archer对敌方全体发动连携追加攻击，分别造成等同于远坂凛262.5%攻击力以及Archer262.5%攻击力的量子属性伤害，并为我方恢复4个战技点。该连携追加攻击仅可触发1次，远坂凛回合结束时重置可触发次数。</x:v>
      </x:c>
      <x:c r="F5590" s="6" t="n">
        <x:v>5.25</x:v>
      </x:c>
      <x:c r="G5590" s="6" t="n">
        <x:v>0</x:v>
      </x:c>
      <x:c r="H5590" s="6" t="n">
        <x:v>0</x:v>
      </x:c>
      <x:c r="I5590" s="6" t="n">
        <x:v>0</x:v>
      </x:c>
      <x:c r="J5590" s="6" t="str">
        <x:v>[2.625, 4, 3, 2.625]</x:v>
      </x:c>
      <x:c r="K5590" s="7" t="str">
        <x:v>需确认条件及分段</x:v>
      </x:c>
      <x:c r="L5590" s="6" t="str">
        <x:v>https://raw.githubusercontent.com/Mar-7th/StarRailRes/dbe8cdfcfb0bf657b9fe1cf92d5537f118ccb487/index_new/cn/character_skills.json</x:v>
      </x:c>
    </x:row>
    <x:row r="5591" ht="83" customHeight="1">
      <x:c r="A5591" s="6" t="str">
        <x:v>150805_9</x:v>
      </x:c>
      <x:c r="B5591" s="6" t="str">
        <x:v>150805</x:v>
      </x:c>
      <x:c r="C5591" s="6" t="n">
        <x:v>9</x:v>
      </x:c>
      <x:c r="D5591" s="6" t="str">
        <x:v>自在远坂流</x:v>
      </x:c>
      <x:c r="E5591" s="7" t="str">
        <x:v>Archer施放战技【伪•螺旋剑】攻击后，若战技点小于等于3点或本次【回路连接】状态已主动施放5次【伪•螺旋剑】，且未触发【自在远坂流】的连携追加攻击，远坂凛和Archer对敌方全体发动连携追加攻击，分别造成等同于远坂凛281.25%攻击力以及Archer281.25%攻击力的量子属性伤害，并为我方恢复4个战技点。该连携追加攻击仅可触发1次，远坂凛回合结束时重置可触发次数。</x:v>
      </x:c>
      <x:c r="F5591" s="6" t="n">
        <x:v>5.625</x:v>
      </x:c>
      <x:c r="G5591" s="6" t="n">
        <x:v>0</x:v>
      </x:c>
      <x:c r="H5591" s="6" t="n">
        <x:v>0</x:v>
      </x:c>
      <x:c r="I5591" s="6" t="n">
        <x:v>0</x:v>
      </x:c>
      <x:c r="J5591" s="6" t="str">
        <x:v>[2.8125, 4, 3, 2.8125]</x:v>
      </x:c>
      <x:c r="K5591" s="7" t="str">
        <x:v>需确认条件及分段</x:v>
      </x:c>
      <x:c r="L5591" s="6" t="str">
        <x:v>https://raw.githubusercontent.com/Mar-7th/StarRailRes/dbe8cdfcfb0bf657b9fe1cf92d5537f118ccb487/index_new/cn/character_skills.json</x:v>
      </x:c>
    </x:row>
    <x:row r="5592" ht="83" customHeight="1">
      <x:c r="A5592" s="6" t="str">
        <x:v>150805_10</x:v>
      </x:c>
      <x:c r="B5592" s="6" t="str">
        <x:v>150805</x:v>
      </x:c>
      <x:c r="C5592" s="6" t="n">
        <x:v>10</x:v>
      </x:c>
      <x:c r="D5592" s="6" t="str">
        <x:v>自在远坂流</x:v>
      </x:c>
      <x:c r="E5592" s="7" t="str">
        <x:v>Archer施放战技【伪•螺旋剑】攻击后，若战技点小于等于3点或本次【回路连接】状态已主动施放5次【伪•螺旋剑】，且未触发【自在远坂流】的连携追加攻击，远坂凛和Archer对敌方全体发动连携追加攻击，分别造成等同于远坂凛300%攻击力以及Archer300%攻击力的量子属性伤害，并为我方恢复4个战技点。该连携追加攻击仅可触发1次，远坂凛回合结束时重置可触发次数。</x:v>
      </x:c>
      <x:c r="F5592" s="6" t="n">
        <x:v>6</x:v>
      </x:c>
      <x:c r="G5592" s="6" t="n">
        <x:v>0</x:v>
      </x:c>
      <x:c r="H5592" s="6" t="n">
        <x:v>0</x:v>
      </x:c>
      <x:c r="I5592" s="6" t="n">
        <x:v>0</x:v>
      </x:c>
      <x:c r="J5592" s="6" t="str">
        <x:v>[3, 4, 3, 3]</x:v>
      </x:c>
      <x:c r="K5592" s="7" t="str">
        <x:v>需确认条件及分段</x:v>
      </x:c>
      <x:c r="L5592" s="6" t="str">
        <x:v>https://raw.githubusercontent.com/Mar-7th/StarRailRes/dbe8cdfcfb0bf657b9fe1cf92d5537f118ccb487/index_new/cn/character_skills.json</x:v>
      </x:c>
    </x:row>
    <x:row r="5593" ht="83" customHeight="1">
      <x:c r="A5593" s="6" t="str">
        <x:v>150805_11</x:v>
      </x:c>
      <x:c r="B5593" s="6" t="str">
        <x:v>150805</x:v>
      </x:c>
      <x:c r="C5593" s="6" t="n">
        <x:v>11</x:v>
      </x:c>
      <x:c r="D5593" s="6" t="str">
        <x:v>自在远坂流</x:v>
      </x:c>
      <x:c r="E5593" s="7" t="str">
        <x:v>Archer施放战技【伪•螺旋剑】攻击后，若战技点小于等于3点或本次【回路连接】状态已主动施放5次【伪•螺旋剑】，且未触发【自在远坂流】的连携追加攻击，远坂凛和Archer对敌方全体发动连携追加攻击，分别造成等同于远坂凛315%攻击力以及Archer315%攻击力的量子属性伤害，并为我方恢复4个战技点。该连携追加攻击仅可触发1次，远坂凛回合结束时重置可触发次数。</x:v>
      </x:c>
      <x:c r="F5593" s="6" t="n">
        <x:v>6.3</x:v>
      </x:c>
      <x:c r="G5593" s="6" t="n">
        <x:v>0</x:v>
      </x:c>
      <x:c r="H5593" s="6" t="n">
        <x:v>0</x:v>
      </x:c>
      <x:c r="I5593" s="6" t="n">
        <x:v>0</x:v>
      </x:c>
      <x:c r="J5593" s="6" t="str">
        <x:v>[3.15, 4, 3, 3.15]</x:v>
      </x:c>
      <x:c r="K5593" s="7" t="str">
        <x:v>需确认条件及分段</x:v>
      </x:c>
      <x:c r="L5593" s="6" t="str">
        <x:v>https://raw.githubusercontent.com/Mar-7th/StarRailRes/dbe8cdfcfb0bf657b9fe1cf92d5537f118ccb487/index_new/cn/character_skills.json</x:v>
      </x:c>
    </x:row>
    <x:row r="5594" ht="83" customHeight="1">
      <x:c r="A5594" s="6" t="str">
        <x:v>150805_12</x:v>
      </x:c>
      <x:c r="B5594" s="6" t="str">
        <x:v>150805</x:v>
      </x:c>
      <x:c r="C5594" s="6" t="n">
        <x:v>12</x:v>
      </x:c>
      <x:c r="D5594" s="6" t="str">
        <x:v>自在远坂流</x:v>
      </x:c>
      <x:c r="E5594" s="7" t="str">
        <x:v>Archer施放战技【伪•螺旋剑】攻击后，若战技点小于等于3点或本次【回路连接】状态已主动施放5次【伪•螺旋剑】，且未触发【自在远坂流】的连携追加攻击，远坂凛和Archer对敌方全体发动连携追加攻击，分别造成等同于远坂凛330%攻击力以及Archer330%攻击力的量子属性伤害，并为我方恢复4个战技点。该连携追加攻击仅可触发1次，远坂凛回合结束时重置可触发次数。</x:v>
      </x:c>
      <x:c r="F5594" s="6" t="n">
        <x:v>6.6</x:v>
      </x:c>
      <x:c r="G5594" s="6" t="n">
        <x:v>0</x:v>
      </x:c>
      <x:c r="H5594" s="6" t="n">
        <x:v>0</x:v>
      </x:c>
      <x:c r="I5594" s="6" t="n">
        <x:v>0</x:v>
      </x:c>
      <x:c r="J5594" s="6" t="str">
        <x:v>[3.3, 4, 3, 3.3]</x:v>
      </x:c>
      <x:c r="K5594" s="7" t="str">
        <x:v>需确认条件及分段</x:v>
      </x:c>
      <x:c r="L5594" s="6" t="str">
        <x:v>https://raw.githubusercontent.com/Mar-7th/StarRailRes/dbe8cdfcfb0bf657b9fe1cf92d5537f118ccb487/index_new/cn/character_skills.json</x:v>
      </x:c>
    </x:row>
    <x:row r="5595" ht="83" customHeight="1">
      <x:c r="A5595" s="6" t="str">
        <x:v>150805_13</x:v>
      </x:c>
      <x:c r="B5595" s="6" t="str">
        <x:v>150805</x:v>
      </x:c>
      <x:c r="C5595" s="6" t="n">
        <x:v>13</x:v>
      </x:c>
      <x:c r="D5595" s="6" t="str">
        <x:v>自在远坂流</x:v>
      </x:c>
      <x:c r="E5595" s="7" t="str">
        <x:v>Archer施放战技【伪•螺旋剑】攻击后，若战技点小于等于3点或本次【回路连接】状态已主动施放5次【伪•螺旋剑】，且未触发【自在远坂流】的连携追加攻击，远坂凛和Archer对敌方全体发动连携追加攻击，分别造成等同于远坂凛345%攻击力以及Archer345%攻击力的量子属性伤害，并为我方恢复4个战技点。该连携追加攻击仅可触发1次，远坂凛回合结束时重置可触发次数。</x:v>
      </x:c>
      <x:c r="F5595" s="6" t="n">
        <x:v>6.9</x:v>
      </x:c>
      <x:c r="G5595" s="6" t="n">
        <x:v>0</x:v>
      </x:c>
      <x:c r="H5595" s="6" t="n">
        <x:v>0</x:v>
      </x:c>
      <x:c r="I5595" s="6" t="n">
        <x:v>0</x:v>
      </x:c>
      <x:c r="J5595" s="6" t="str">
        <x:v>[3.45, 4, 3, 3.45]</x:v>
      </x:c>
      <x:c r="K5595" s="7" t="str">
        <x:v>需确认条件及分段</x:v>
      </x:c>
      <x:c r="L5595" s="6" t="str">
        <x:v>https://raw.githubusercontent.com/Mar-7th/StarRailRes/dbe8cdfcfb0bf657b9fe1cf92d5537f118ccb487/index_new/cn/character_skills.json</x:v>
      </x:c>
    </x:row>
    <x:row r="5596" ht="83" customHeight="1">
      <x:c r="A5596" s="6" t="str">
        <x:v>150805_14</x:v>
      </x:c>
      <x:c r="B5596" s="6" t="str">
        <x:v>150805</x:v>
      </x:c>
      <x:c r="C5596" s="6" t="n">
        <x:v>14</x:v>
      </x:c>
      <x:c r="D5596" s="6" t="str">
        <x:v>自在远坂流</x:v>
      </x:c>
      <x:c r="E5596" s="7" t="str">
        <x:v>Archer施放战技【伪•螺旋剑】攻击后，若战技点小于等于3点或本次【回路连接】状态已主动施放5次【伪•螺旋剑】，且未触发【自在远坂流】的连携追加攻击，远坂凛和Archer对敌方全体发动连携追加攻击，分别造成等同于远坂凛360%攻击力以及Archer360%攻击力的量子属性伤害，并为我方恢复4个战技点。该连携追加攻击仅可触发1次，远坂凛回合结束时重置可触发次数。</x:v>
      </x:c>
      <x:c r="F5596" s="6" t="n">
        <x:v>7.2</x:v>
      </x:c>
      <x:c r="G5596" s="6" t="n">
        <x:v>0</x:v>
      </x:c>
      <x:c r="H5596" s="6" t="n">
        <x:v>0</x:v>
      </x:c>
      <x:c r="I5596" s="6" t="n">
        <x:v>0</x:v>
      </x:c>
      <x:c r="J5596" s="6" t="str">
        <x:v>[3.6, 4, 3, 3.6]</x:v>
      </x:c>
      <x:c r="K5596" s="7" t="str">
        <x:v>需确认条件及分段</x:v>
      </x:c>
      <x:c r="L5596" s="6" t="str">
        <x:v>https://raw.githubusercontent.com/Mar-7th/StarRailRes/dbe8cdfcfb0bf657b9fe1cf92d5537f118ccb487/index_new/cn/character_skills.json</x:v>
      </x:c>
    </x:row>
    <x:row r="5597" ht="83" customHeight="1">
      <x:c r="A5597" s="6" t="str">
        <x:v>150805_15</x:v>
      </x:c>
      <x:c r="B5597" s="6" t="str">
        <x:v>150805</x:v>
      </x:c>
      <x:c r="C5597" s="6" t="n">
        <x:v>15</x:v>
      </x:c>
      <x:c r="D5597" s="6" t="str">
        <x:v>自在远坂流</x:v>
      </x:c>
      <x:c r="E5597" s="7" t="str">
        <x:v>Archer施放战技【伪•螺旋剑】攻击后，若战技点小于等于3点或本次【回路连接】状态已主动施放5次【伪•螺旋剑】，且未触发【自在远坂流】的连携追加攻击，远坂凛和Archer对敌方全体发动连携追加攻击，分别造成等同于远坂凛375%攻击力以及Archer375%攻击力的量子属性伤害，并为我方恢复4个战技点。该连携追加攻击仅可触发1次，远坂凛回合结束时重置可触发次数。</x:v>
      </x:c>
      <x:c r="F5597" s="6" t="n">
        <x:v>7.5</x:v>
      </x:c>
      <x:c r="G5597" s="6" t="n">
        <x:v>0</x:v>
      </x:c>
      <x:c r="H5597" s="6" t="n">
        <x:v>0</x:v>
      </x:c>
      <x:c r="I5597" s="6" t="n">
        <x:v>0</x:v>
      </x:c>
      <x:c r="J5597" s="6" t="str">
        <x:v>[3.75, 4, 3, 3.75]</x:v>
      </x:c>
      <x:c r="K5597" s="7" t="str">
        <x:v>需确认条件及分段</x:v>
      </x:c>
      <x:c r="L5597" s="6" t="str">
        <x:v>https://raw.githubusercontent.com/Mar-7th/StarRailRes/dbe8cdfcfb0bf657b9fe1cf92d5537f118ccb487/index_new/cn/character_skills.json</x:v>
      </x:c>
    </x:row>
    <x:row r="5598" ht="20" customHeight="1">
      <x:c r="A5598" s="6" t="str">
        <x:v>150806_1</x:v>
      </x:c>
      <x:c r="B5598" s="6" t="str">
        <x:v>150806</x:v>
      </x:c>
      <x:c r="C5598" s="6" t="n">
        <x:v>1</x:v>
      </x:c>
      <x:c r="D5598" s="6" t="str">
        <x:v>攻击</x:v>
      </x:c>
      <x:c r="E5598" s="7" t="str">
        <x:v>攻击敌人，进入战斗后削弱敌方目标对应属性韧性。</x:v>
      </x:c>
      <x:c r="F5598" s="6" t="n">
        <x:v>0</x:v>
      </x:c>
      <x:c r="G5598" s="6" t="n">
        <x:v>0</x:v>
      </x:c>
      <x:c r="H5598" s="6" t="n">
        <x:v>0</x:v>
      </x:c>
      <x:c r="I5598" s="6" t="n">
        <x:v>0</x:v>
      </x:c>
      <x:c r="J5598" s="6" t="str">
        <x:v>[]</x:v>
      </x:c>
      <x:c r="K5598" s="7" t="str">
        <x:v>缺少结构化参数，必须覆盖</x:v>
      </x:c>
      <x:c r="L5598" s="6" t="str">
        <x:v>https://raw.githubusercontent.com/Mar-7th/StarRailRes/dbe8cdfcfb0bf657b9fe1cf92d5537f118ccb487/index_new/cn/character_skills.json</x:v>
      </x:c>
    </x:row>
    <x:row r="5599" ht="20" customHeight="1">
      <x:c r="A5599" s="6" t="str">
        <x:v>150807_1</x:v>
      </x:c>
      <x:c r="B5599" s="6" t="str">
        <x:v>150807</x:v>
      </x:c>
      <x:c r="C5599" s="6" t="n">
        <x:v>1</x:v>
      </x:c>
      <x:c r="D5599" s="6" t="str">
        <x:v>转换充能</x:v>
      </x:c>
      <x:c r="E5599" s="7" t="str">
        <x:v>使用秘技后，下一次战斗开始时获得10点【宝石能量】。</x:v>
      </x:c>
      <x:c r="F5599" s="6" t="n">
        <x:v>0</x:v>
      </x:c>
      <x:c r="G5599" s="6" t="n">
        <x:v>0</x:v>
      </x:c>
      <x:c r="H5599" s="6" t="n">
        <x:v>0</x:v>
      </x:c>
      <x:c r="I5599" s="6" t="n">
        <x:v>0</x:v>
      </x:c>
      <x:c r="J5599" s="6" t="str">
        <x:v>[10, 2, 2]</x:v>
      </x:c>
      <x:c r="K5599" s="7" t="str">
        <x:v>无首段伤害倍率，请覆盖或设为辅助技能</x:v>
      </x:c>
      <x:c r="L5599" s="6" t="str">
        <x:v>https://raw.githubusercontent.com/Mar-7th/StarRailRes/dbe8cdfcfb0bf657b9fe1cf92d5537f118ccb487/index_new/cn/character_skills.json</x:v>
      </x:c>
    </x:row>
    <x:row r="5600" ht="68" customHeight="1">
      <x:c r="A5600" s="6" t="str">
        <x:v>150809_1</x:v>
      </x:c>
      <x:c r="B5600" s="6" t="str">
        <x:v>150809</x:v>
      </x:c>
      <x:c r="C5600" s="6" t="n">
        <x:v>1</x:v>
      </x:c>
      <x:c r="D5600" s="6" t="str">
        <x:v>第二魔法实验</x:v>
      </x:c>
      <x:c r="E5600" s="7" t="str">
        <x:v>对敌方全体造成等同于远坂凛45%攻击力的量子属性伤害。之后，消耗3点【宝石能量】对敌方随机单体目标额外造成等同于远坂凛45%攻击力的量子属性伤害，重复直至【宝石能量】不足3点或无当前生命值大于0的敌方目标，最多重复33轮。施放时，若当前战技点大于2点，将战技点消耗至2点，每消耗1点立即获得2点【宝石能量】。</x:v>
      </x:c>
      <x:c r="F5600" s="6" t="n">
        <x:v>0.45</x:v>
      </x:c>
      <x:c r="G5600" s="6" t="n">
        <x:v>0</x:v>
      </x:c>
      <x:c r="H5600" s="6" t="n">
        <x:v>0</x:v>
      </x:c>
      <x:c r="I5600" s="6" t="n">
        <x:v>0</x:v>
      </x:c>
      <x:c r="J5600" s="6" t="str">
        <x:v>[0.45, 3, 0.45, 2, 2, 33, 0, 1]</x:v>
      </x:c>
      <x:c r="K5600" s="7" t="str">
        <x:v>需确认条件及分段</x:v>
      </x:c>
      <x:c r="L5600" s="6" t="str">
        <x:v>https://raw.githubusercontent.com/Mar-7th/StarRailRes/dbe8cdfcfb0bf657b9fe1cf92d5537f118ccb487/index_new/cn/character_skills.json</x:v>
      </x:c>
    </x:row>
    <x:row r="5601" ht="68" customHeight="1">
      <x:c r="A5601" s="6" t="str">
        <x:v>150809_2</x:v>
      </x:c>
      <x:c r="B5601" s="6" t="str">
        <x:v>150809</x:v>
      </x:c>
      <x:c r="C5601" s="6" t="n">
        <x:v>2</x:v>
      </x:c>
      <x:c r="D5601" s="6" t="str">
        <x:v>第二魔法实验</x:v>
      </x:c>
      <x:c r="E5601" s="7" t="str">
        <x:v>对敌方全体造成等同于远坂凛49.5%攻击力的量子属性伤害。之后，消耗3点【宝石能量】对敌方随机单体目标额外造成等同于远坂凛49.5%攻击力的量子属性伤害，重复直至【宝石能量】不足3点或无当前生命值大于0的敌方目标，最多重复33轮。施放时，若当前战技点大于2点，将战技点消耗至2点，每消耗1点立即获得2点【宝石能量】。</x:v>
      </x:c>
      <x:c r="F5601" s="6" t="n">
        <x:v>0.495</x:v>
      </x:c>
      <x:c r="G5601" s="6" t="n">
        <x:v>0</x:v>
      </x:c>
      <x:c r="H5601" s="6" t="n">
        <x:v>0</x:v>
      </x:c>
      <x:c r="I5601" s="6" t="n">
        <x:v>0</x:v>
      </x:c>
      <x:c r="J5601" s="6" t="str">
        <x:v>[0.495, 3, 0.495, 2, 2, 33, 0, 1]</x:v>
      </x:c>
      <x:c r="K5601" s="7" t="str">
        <x:v>需确认条件及分段</x:v>
      </x:c>
      <x:c r="L5601" s="6" t="str">
        <x:v>https://raw.githubusercontent.com/Mar-7th/StarRailRes/dbe8cdfcfb0bf657b9fe1cf92d5537f118ccb487/index_new/cn/character_skills.json</x:v>
      </x:c>
    </x:row>
    <x:row r="5602" ht="68" customHeight="1">
      <x:c r="A5602" s="6" t="str">
        <x:v>150809_3</x:v>
      </x:c>
      <x:c r="B5602" s="6" t="str">
        <x:v>150809</x:v>
      </x:c>
      <x:c r="C5602" s="6" t="n">
        <x:v>3</x:v>
      </x:c>
      <x:c r="D5602" s="6" t="str">
        <x:v>第二魔法实验</x:v>
      </x:c>
      <x:c r="E5602" s="7" t="str">
        <x:v>对敌方全体造成等同于远坂凛54%攻击力的量子属性伤害。之后，消耗3点【宝石能量】对敌方随机单体目标额外造成等同于远坂凛54%攻击力的量子属性伤害，重复直至【宝石能量】不足3点或无当前生命值大于0的敌方目标，最多重复33轮。施放时，若当前战技点大于2点，将战技点消耗至2点，每消耗1点立即获得2点【宝石能量】。</x:v>
      </x:c>
      <x:c r="F5602" s="6" t="n">
        <x:v>0.54</x:v>
      </x:c>
      <x:c r="G5602" s="6" t="n">
        <x:v>0</x:v>
      </x:c>
      <x:c r="H5602" s="6" t="n">
        <x:v>0</x:v>
      </x:c>
      <x:c r="I5602" s="6" t="n">
        <x:v>0</x:v>
      </x:c>
      <x:c r="J5602" s="6" t="str">
        <x:v>[0.54, 3, 0.54, 2, 2, 33, 0, 1]</x:v>
      </x:c>
      <x:c r="K5602" s="7" t="str">
        <x:v>需确认条件及分段</x:v>
      </x:c>
      <x:c r="L5602" s="6" t="str">
        <x:v>https://raw.githubusercontent.com/Mar-7th/StarRailRes/dbe8cdfcfb0bf657b9fe1cf92d5537f118ccb487/index_new/cn/character_skills.json</x:v>
      </x:c>
    </x:row>
    <x:row r="5603" ht="68" customHeight="1">
      <x:c r="A5603" s="6" t="str">
        <x:v>150809_4</x:v>
      </x:c>
      <x:c r="B5603" s="6" t="str">
        <x:v>150809</x:v>
      </x:c>
      <x:c r="C5603" s="6" t="n">
        <x:v>4</x:v>
      </x:c>
      <x:c r="D5603" s="6" t="str">
        <x:v>第二魔法实验</x:v>
      </x:c>
      <x:c r="E5603" s="7" t="str">
        <x:v>对敌方全体造成等同于远坂凛58.5%攻击力的量子属性伤害。之后，消耗3点【宝石能量】对敌方随机单体目标额外造成等同于远坂凛58.5%攻击力的量子属性伤害，重复直至【宝石能量】不足3点或无当前生命值大于0的敌方目标，最多重复33轮。施放时，若当前战技点大于2点，将战技点消耗至2点，每消耗1点立即获得2点【宝石能量】。</x:v>
      </x:c>
      <x:c r="F5603" s="6" t="n">
        <x:v>0.585</x:v>
      </x:c>
      <x:c r="G5603" s="6" t="n">
        <x:v>0</x:v>
      </x:c>
      <x:c r="H5603" s="6" t="n">
        <x:v>0</x:v>
      </x:c>
      <x:c r="I5603" s="6" t="n">
        <x:v>0</x:v>
      </x:c>
      <x:c r="J5603" s="6" t="str">
        <x:v>[0.585, 3, 0.585, 2, 2, 33, 0, 1]</x:v>
      </x:c>
      <x:c r="K5603" s="7" t="str">
        <x:v>需确认条件及分段</x:v>
      </x:c>
      <x:c r="L5603" s="6" t="str">
        <x:v>https://raw.githubusercontent.com/Mar-7th/StarRailRes/dbe8cdfcfb0bf657b9fe1cf92d5537f118ccb487/index_new/cn/character_skills.json</x:v>
      </x:c>
    </x:row>
    <x:row r="5604" ht="68" customHeight="1">
      <x:c r="A5604" s="6" t="str">
        <x:v>150809_5</x:v>
      </x:c>
      <x:c r="B5604" s="6" t="str">
        <x:v>150809</x:v>
      </x:c>
      <x:c r="C5604" s="6" t="n">
        <x:v>5</x:v>
      </x:c>
      <x:c r="D5604" s="6" t="str">
        <x:v>第二魔法实验</x:v>
      </x:c>
      <x:c r="E5604" s="7" t="str">
        <x:v>对敌方全体造成等同于远坂凛63%攻击力的量子属性伤害。之后，消耗3点【宝石能量】对敌方随机单体目标额外造成等同于远坂凛63%攻击力的量子属性伤害，重复直至【宝石能量】不足3点或无当前生命值大于0的敌方目标，最多重复33轮。施放时，若当前战技点大于2点，将战技点消耗至2点，每消耗1点立即获得2点【宝石能量】。</x:v>
      </x:c>
      <x:c r="F5604" s="6" t="n">
        <x:v>0.63</x:v>
      </x:c>
      <x:c r="G5604" s="6" t="n">
        <x:v>0</x:v>
      </x:c>
      <x:c r="H5604" s="6" t="n">
        <x:v>0</x:v>
      </x:c>
      <x:c r="I5604" s="6" t="n">
        <x:v>0</x:v>
      </x:c>
      <x:c r="J5604" s="6" t="str">
        <x:v>[0.63, 3, 0.63, 2, 2, 33, 0, 1]</x:v>
      </x:c>
      <x:c r="K5604" s="7" t="str">
        <x:v>需确认条件及分段</x:v>
      </x:c>
      <x:c r="L5604" s="6" t="str">
        <x:v>https://raw.githubusercontent.com/Mar-7th/StarRailRes/dbe8cdfcfb0bf657b9fe1cf92d5537f118ccb487/index_new/cn/character_skills.json</x:v>
      </x:c>
    </x:row>
    <x:row r="5605" ht="68" customHeight="1">
      <x:c r="A5605" s="6" t="str">
        <x:v>150809_6</x:v>
      </x:c>
      <x:c r="B5605" s="6" t="str">
        <x:v>150809</x:v>
      </x:c>
      <x:c r="C5605" s="6" t="n">
        <x:v>6</x:v>
      </x:c>
      <x:c r="D5605" s="6" t="str">
        <x:v>第二魔法实验</x:v>
      </x:c>
      <x:c r="E5605" s="7" t="str">
        <x:v>对敌方全体造成等同于远坂凛67.5%攻击力的量子属性伤害。之后，消耗3点【宝石能量】对敌方随机单体目标额外造成等同于远坂凛67.5%攻击力的量子属性伤害，重复直至【宝石能量】不足3点或无当前生命值大于0的敌方目标，最多重复33轮。施放时，若当前战技点大于2点，将战技点消耗至2点，每消耗1点立即获得2点【宝石能量】。</x:v>
      </x:c>
      <x:c r="F5605" s="6" t="n">
        <x:v>0.675</x:v>
      </x:c>
      <x:c r="G5605" s="6" t="n">
        <x:v>0</x:v>
      </x:c>
      <x:c r="H5605" s="6" t="n">
        <x:v>0</x:v>
      </x:c>
      <x:c r="I5605" s="6" t="n">
        <x:v>0</x:v>
      </x:c>
      <x:c r="J5605" s="6" t="str">
        <x:v>[0.675, 3, 0.675, 2, 2, 33, 0, 1]</x:v>
      </x:c>
      <x:c r="K5605" s="7" t="str">
        <x:v>需确认条件及分段</x:v>
      </x:c>
      <x:c r="L5605" s="6" t="str">
        <x:v>https://raw.githubusercontent.com/Mar-7th/StarRailRes/dbe8cdfcfb0bf657b9fe1cf92d5537f118ccb487/index_new/cn/character_skills.json</x:v>
      </x:c>
    </x:row>
    <x:row r="5606" ht="68" customHeight="1">
      <x:c r="A5606" s="6" t="str">
        <x:v>150809_7</x:v>
      </x:c>
      <x:c r="B5606" s="6" t="str">
        <x:v>150809</x:v>
      </x:c>
      <x:c r="C5606" s="6" t="n">
        <x:v>7</x:v>
      </x:c>
      <x:c r="D5606" s="6" t="str">
        <x:v>第二魔法实验</x:v>
      </x:c>
      <x:c r="E5606" s="7" t="str">
        <x:v>对敌方全体造成等同于远坂凛73.12%攻击力的量子属性伤害。之后，消耗3点【宝石能量】对敌方随机单体目标额外造成等同于远坂凛73.12%攻击力的量子属性伤害，重复直至【宝石能量】不足3点或无当前生命值大于0的敌方目标，最多重复33轮。施放时，若当前战技点大于2点，将战技点消耗至2点，每消耗1点立即获得2点【宝石能量】。</x:v>
      </x:c>
      <x:c r="F5606" s="6" t="n">
        <x:v>0.7312</x:v>
      </x:c>
      <x:c r="G5606" s="6" t="n">
        <x:v>0</x:v>
      </x:c>
      <x:c r="H5606" s="6" t="n">
        <x:v>0</x:v>
      </x:c>
      <x:c r="I5606" s="6" t="n">
        <x:v>0</x:v>
      </x:c>
      <x:c r="J5606" s="6" t="str">
        <x:v>[0.7312, 3, 0.7312, 2, 2, 33, 0, 1]</x:v>
      </x:c>
      <x:c r="K5606" s="7" t="str">
        <x:v>需确认条件及分段</x:v>
      </x:c>
      <x:c r="L5606" s="6" t="str">
        <x:v>https://raw.githubusercontent.com/Mar-7th/StarRailRes/dbe8cdfcfb0bf657b9fe1cf92d5537f118ccb487/index_new/cn/character_skills.json</x:v>
      </x:c>
    </x:row>
    <x:row r="5607" ht="68" customHeight="1">
      <x:c r="A5607" s="6" t="str">
        <x:v>150809_8</x:v>
      </x:c>
      <x:c r="B5607" s="6" t="str">
        <x:v>150809</x:v>
      </x:c>
      <x:c r="C5607" s="6" t="n">
        <x:v>8</x:v>
      </x:c>
      <x:c r="D5607" s="6" t="str">
        <x:v>第二魔法实验</x:v>
      </x:c>
      <x:c r="E5607" s="7" t="str">
        <x:v>对敌方全体造成等同于远坂凛78.75%攻击力的量子属性伤害。之后，消耗3点【宝石能量】对敌方随机单体目标额外造成等同于远坂凛78.75%攻击力的量子属性伤害，重复直至【宝石能量】不足3点或无当前生命值大于0的敌方目标，最多重复33轮。施放时，若当前战技点大于2点，将战技点消耗至2点，每消耗1点立即获得2点【宝石能量】。</x:v>
      </x:c>
      <x:c r="F5607" s="6" t="n">
        <x:v>0.7875</x:v>
      </x:c>
      <x:c r="G5607" s="6" t="n">
        <x:v>0</x:v>
      </x:c>
      <x:c r="H5607" s="6" t="n">
        <x:v>0</x:v>
      </x:c>
      <x:c r="I5607" s="6" t="n">
        <x:v>0</x:v>
      </x:c>
      <x:c r="J5607" s="6" t="str">
        <x:v>[0.7875, 3, 0.7875, 2, 2, 33, 0, 1]</x:v>
      </x:c>
      <x:c r="K5607" s="7" t="str">
        <x:v>需确认条件及分段</x:v>
      </x:c>
      <x:c r="L5607" s="6" t="str">
        <x:v>https://raw.githubusercontent.com/Mar-7th/StarRailRes/dbe8cdfcfb0bf657b9fe1cf92d5537f118ccb487/index_new/cn/character_skills.json</x:v>
      </x:c>
    </x:row>
    <x:row r="5608" ht="68" customHeight="1">
      <x:c r="A5608" s="6" t="str">
        <x:v>150809_9</x:v>
      </x:c>
      <x:c r="B5608" s="6" t="str">
        <x:v>150809</x:v>
      </x:c>
      <x:c r="C5608" s="6" t="n">
        <x:v>9</x:v>
      </x:c>
      <x:c r="D5608" s="6" t="str">
        <x:v>第二魔法实验</x:v>
      </x:c>
      <x:c r="E5608" s="7" t="str">
        <x:v>对敌方全体造成等同于远坂凛84.38%攻击力的量子属性伤害。之后，消耗3点【宝石能量】对敌方随机单体目标额外造成等同于远坂凛84.38%攻击力的量子属性伤害，重复直至【宝石能量】不足3点或无当前生命值大于0的敌方目标，最多重复33轮。施放时，若当前战技点大于2点，将战技点消耗至2点，每消耗1点立即获得2点【宝石能量】。</x:v>
      </x:c>
      <x:c r="F5608" s="6" t="n">
        <x:v>0.8438</x:v>
      </x:c>
      <x:c r="G5608" s="6" t="n">
        <x:v>0</x:v>
      </x:c>
      <x:c r="H5608" s="6" t="n">
        <x:v>0</x:v>
      </x:c>
      <x:c r="I5608" s="6" t="n">
        <x:v>0</x:v>
      </x:c>
      <x:c r="J5608" s="6" t="str">
        <x:v>[0.8438, 3, 0.8438, 2, 2, 33, 0, 1]</x:v>
      </x:c>
      <x:c r="K5608" s="7" t="str">
        <x:v>需确认条件及分段</x:v>
      </x:c>
      <x:c r="L5608" s="6" t="str">
        <x:v>https://raw.githubusercontent.com/Mar-7th/StarRailRes/dbe8cdfcfb0bf657b9fe1cf92d5537f118ccb487/index_new/cn/character_skills.json</x:v>
      </x:c>
    </x:row>
    <x:row r="5609" ht="68" customHeight="1">
      <x:c r="A5609" s="6" t="str">
        <x:v>150809_10</x:v>
      </x:c>
      <x:c r="B5609" s="6" t="str">
        <x:v>150809</x:v>
      </x:c>
      <x:c r="C5609" s="6" t="n">
        <x:v>10</x:v>
      </x:c>
      <x:c r="D5609" s="6" t="str">
        <x:v>第二魔法实验</x:v>
      </x:c>
      <x:c r="E5609" s="7" t="str">
        <x:v>对敌方全体造成等同于远坂凛90%攻击力的量子属性伤害。之后，消耗3点【宝石能量】对敌方随机单体目标额外造成等同于远坂凛90%攻击力的量子属性伤害，重复直至【宝石能量】不足3点或无当前生命值大于0的敌方目标，最多重复33轮。施放时，若当前战技点大于2点，将战技点消耗至2点，每消耗1点立即获得2点【宝石能量】。</x:v>
      </x:c>
      <x:c r="F5609" s="6" t="n">
        <x:v>0.9</x:v>
      </x:c>
      <x:c r="G5609" s="6" t="n">
        <x:v>0</x:v>
      </x:c>
      <x:c r="H5609" s="6" t="n">
        <x:v>0</x:v>
      </x:c>
      <x:c r="I5609" s="6" t="n">
        <x:v>0</x:v>
      </x:c>
      <x:c r="J5609" s="6" t="str">
        <x:v>[0.9, 3, 0.9, 2, 2, 33, 0, 1]</x:v>
      </x:c>
      <x:c r="K5609" s="7" t="str">
        <x:v>需确认条件及分段</x:v>
      </x:c>
      <x:c r="L5609" s="6" t="str">
        <x:v>https://raw.githubusercontent.com/Mar-7th/StarRailRes/dbe8cdfcfb0bf657b9fe1cf92d5537f118ccb487/index_new/cn/character_skills.json</x:v>
      </x:c>
    </x:row>
    <x:row r="5610" ht="68" customHeight="1">
      <x:c r="A5610" s="6" t="str">
        <x:v>150809_11</x:v>
      </x:c>
      <x:c r="B5610" s="6" t="str">
        <x:v>150809</x:v>
      </x:c>
      <x:c r="C5610" s="6" t="n">
        <x:v>11</x:v>
      </x:c>
      <x:c r="D5610" s="6" t="str">
        <x:v>第二魔法实验</x:v>
      </x:c>
      <x:c r="E5610" s="7" t="str">
        <x:v>对敌方全体造成等同于远坂凛94.5%攻击力的量子属性伤害。之后，消耗3点【宝石能量】对敌方随机单体目标额外造成等同于远坂凛94.5%攻击力的量子属性伤害，重复直至【宝石能量】不足3点或无当前生命值大于0的敌方目标，最多重复33轮。施放时，若当前战技点大于2点，将战技点消耗至2点，每消耗1点立即获得2点【宝石能量】。</x:v>
      </x:c>
      <x:c r="F5610" s="6" t="n">
        <x:v>0.945</x:v>
      </x:c>
      <x:c r="G5610" s="6" t="n">
        <x:v>0</x:v>
      </x:c>
      <x:c r="H5610" s="6" t="n">
        <x:v>0</x:v>
      </x:c>
      <x:c r="I5610" s="6" t="n">
        <x:v>0</x:v>
      </x:c>
      <x:c r="J5610" s="6" t="str">
        <x:v>[0.945, 3, 0.945, 2, 2, 33, 0, 1]</x:v>
      </x:c>
      <x:c r="K5610" s="7" t="str">
        <x:v>需确认条件及分段</x:v>
      </x:c>
      <x:c r="L5610" s="6" t="str">
        <x:v>https://raw.githubusercontent.com/Mar-7th/StarRailRes/dbe8cdfcfb0bf657b9fe1cf92d5537f118ccb487/index_new/cn/character_skills.json</x:v>
      </x:c>
    </x:row>
    <x:row r="5611" ht="68" customHeight="1">
      <x:c r="A5611" s="6" t="str">
        <x:v>150809_12</x:v>
      </x:c>
      <x:c r="B5611" s="6" t="str">
        <x:v>150809</x:v>
      </x:c>
      <x:c r="C5611" s="6" t="n">
        <x:v>12</x:v>
      </x:c>
      <x:c r="D5611" s="6" t="str">
        <x:v>第二魔法实验</x:v>
      </x:c>
      <x:c r="E5611" s="7" t="str">
        <x:v>对敌方全体造成等同于远坂凛99%攻击力的量子属性伤害。之后，消耗3点【宝石能量】对敌方随机单体目标额外造成等同于远坂凛99%攻击力的量子属性伤害，重复直至【宝石能量】不足3点或无当前生命值大于0的敌方目标，最多重复33轮。施放时，若当前战技点大于2点，将战技点消耗至2点，每消耗1点立即获得2点【宝石能量】。</x:v>
      </x:c>
      <x:c r="F5611" s="6" t="n">
        <x:v>0.99</x:v>
      </x:c>
      <x:c r="G5611" s="6" t="n">
        <x:v>0</x:v>
      </x:c>
      <x:c r="H5611" s="6" t="n">
        <x:v>0</x:v>
      </x:c>
      <x:c r="I5611" s="6" t="n">
        <x:v>0</x:v>
      </x:c>
      <x:c r="J5611" s="6" t="str">
        <x:v>[0.99, 3, 0.99, 2, 2, 33, 0, 1]</x:v>
      </x:c>
      <x:c r="K5611" s="7" t="str">
        <x:v>需确认条件及分段</x:v>
      </x:c>
      <x:c r="L5611" s="6" t="str">
        <x:v>https://raw.githubusercontent.com/Mar-7th/StarRailRes/dbe8cdfcfb0bf657b9fe1cf92d5537f118ccb487/index_new/cn/character_skills.json</x:v>
      </x:c>
    </x:row>
    <x:row r="5612" ht="68" customHeight="1">
      <x:c r="A5612" s="6" t="str">
        <x:v>150809_13</x:v>
      </x:c>
      <x:c r="B5612" s="6" t="str">
        <x:v>150809</x:v>
      </x:c>
      <x:c r="C5612" s="6" t="n">
        <x:v>13</x:v>
      </x:c>
      <x:c r="D5612" s="6" t="str">
        <x:v>第二魔法实验</x:v>
      </x:c>
      <x:c r="E5612" s="7" t="str">
        <x:v>对敌方全体造成等同于远坂凛103.5%攻击力的量子属性伤害。之后，消耗3点【宝石能量】对敌方随机单体目标额外造成等同于远坂凛103.5%攻击力的量子属性伤害，重复直至【宝石能量】不足3点或无当前生命值大于0的敌方目标，最多重复33轮。施放时，若当前战技点大于2点，将战技点消耗至2点，每消耗1点立即获得2点【宝石能量】。</x:v>
      </x:c>
      <x:c r="F5612" s="6" t="n">
        <x:v>1.035</x:v>
      </x:c>
      <x:c r="G5612" s="6" t="n">
        <x:v>0</x:v>
      </x:c>
      <x:c r="H5612" s="6" t="n">
        <x:v>0</x:v>
      </x:c>
      <x:c r="I5612" s="6" t="n">
        <x:v>0</x:v>
      </x:c>
      <x:c r="J5612" s="6" t="str">
        <x:v>[1.035, 3, 1.035, 2, 2, 33, 0, 1]</x:v>
      </x:c>
      <x:c r="K5612" s="7" t="str">
        <x:v>需确认条件及分段</x:v>
      </x:c>
      <x:c r="L5612" s="6" t="str">
        <x:v>https://raw.githubusercontent.com/Mar-7th/StarRailRes/dbe8cdfcfb0bf657b9fe1cf92d5537f118ccb487/index_new/cn/character_skills.json</x:v>
      </x:c>
    </x:row>
    <x:row r="5613" ht="68" customHeight="1">
      <x:c r="A5613" s="6" t="str">
        <x:v>150809_14</x:v>
      </x:c>
      <x:c r="B5613" s="6" t="str">
        <x:v>150809</x:v>
      </x:c>
      <x:c r="C5613" s="6" t="n">
        <x:v>14</x:v>
      </x:c>
      <x:c r="D5613" s="6" t="str">
        <x:v>第二魔法实验</x:v>
      </x:c>
      <x:c r="E5613" s="7" t="str">
        <x:v>对敌方全体造成等同于远坂凛108%攻击力的量子属性伤害。之后，消耗3点【宝石能量】对敌方随机单体目标额外造成等同于远坂凛108%攻击力的量子属性伤害，重复直至【宝石能量】不足3点或无当前生命值大于0的敌方目标，最多重复33轮。施放时，若当前战技点大于2点，将战技点消耗至2点，每消耗1点立即获得2点【宝石能量】。</x:v>
      </x:c>
      <x:c r="F5613" s="6" t="n">
        <x:v>1.08</x:v>
      </x:c>
      <x:c r="G5613" s="6" t="n">
        <x:v>0</x:v>
      </x:c>
      <x:c r="H5613" s="6" t="n">
        <x:v>0</x:v>
      </x:c>
      <x:c r="I5613" s="6" t="n">
        <x:v>0</x:v>
      </x:c>
      <x:c r="J5613" s="6" t="str">
        <x:v>[1.08, 3, 1.08, 2, 2, 33, 0, 1]</x:v>
      </x:c>
      <x:c r="K5613" s="7" t="str">
        <x:v>需确认条件及分段</x:v>
      </x:c>
      <x:c r="L5613" s="6" t="str">
        <x:v>https://raw.githubusercontent.com/Mar-7th/StarRailRes/dbe8cdfcfb0bf657b9fe1cf92d5537f118ccb487/index_new/cn/character_skills.json</x:v>
      </x:c>
    </x:row>
    <x:row r="5614" ht="68" customHeight="1">
      <x:c r="A5614" s="6" t="str">
        <x:v>150809_15</x:v>
      </x:c>
      <x:c r="B5614" s="6" t="str">
        <x:v>150809</x:v>
      </x:c>
      <x:c r="C5614" s="6" t="n">
        <x:v>15</x:v>
      </x:c>
      <x:c r="D5614" s="6" t="str">
        <x:v>第二魔法实验</x:v>
      </x:c>
      <x:c r="E5614" s="7" t="str">
        <x:v>对敌方全体造成等同于远坂凛112.5%攻击力的量子属性伤害。之后，消耗3点【宝石能量】对敌方随机单体目标额外造成等同于远坂凛112.5%攻击力的量子属性伤害，重复直至【宝石能量】不足3点或无当前生命值大于0的敌方目标，最多重复33轮。施放时，若当前战技点大于2点，将战技点消耗至2点，每消耗1点立即获得2点【宝石能量】。</x:v>
      </x:c>
      <x:c r="F5614" s="6" t="n">
        <x:v>1.125</x:v>
      </x:c>
      <x:c r="G5614" s="6" t="n">
        <x:v>0</x:v>
      </x:c>
      <x:c r="H5614" s="6" t="n">
        <x:v>0</x:v>
      </x:c>
      <x:c r="I5614" s="6" t="n">
        <x:v>0</x:v>
      </x:c>
      <x:c r="J5614" s="6" t="str">
        <x:v>[1.125, 3, 1.125, 2, 2, 33, 0, 1]</x:v>
      </x:c>
      <x:c r="K5614" s="7" t="str">
        <x:v>需确认条件及分段</x:v>
      </x:c>
      <x:c r="L5614" s="6" t="str">
        <x:v>https://raw.githubusercontent.com/Mar-7th/StarRailRes/dbe8cdfcfb0bf657b9fe1cf92d5537f118ccb487/index_new/cn/character_skills.json</x:v>
      </x:c>
    </x:row>
    <x:row r="5615" ht="20" customHeight="1">
      <x:c r="A5615" s="6" t="str">
        <x:v>150901_1</x:v>
      </x:c>
      <x:c r="B5615" s="6" t="str">
        <x:v>150901</x:v>
      </x:c>
      <x:c r="C5615" s="6" t="n">
        <x:v>1</x:v>
      </x:c>
      <x:c r="D5615" s="6" t="str">
        <x:v>漫不经心</x:v>
      </x:c>
      <x:c r="E5615" s="7" t="str">
        <x:v>对指定敌方单体造成等同于吉尔伽美什50%攻击力的雷属性伤害。</x:v>
      </x:c>
      <x:c r="F5615" s="6" t="n">
        <x:v>0.5</x:v>
      </x:c>
      <x:c r="G5615" s="6" t="n">
        <x:v>0</x:v>
      </x:c>
      <x:c r="H5615" s="6" t="n">
        <x:v>0</x:v>
      </x:c>
      <x:c r="I5615" s="6" t="n">
        <x:v>0</x:v>
      </x:c>
      <x:c r="J5615" s="6" t="str">
        <x:v>[0.5]</x:v>
      </x:c>
      <x:c r="K5615" s="7" t="str">
        <x:v>需确认条件及分段</x:v>
      </x:c>
      <x:c r="L5615" s="6" t="str">
        <x:v>https://raw.githubusercontent.com/Mar-7th/StarRailRes/dbe8cdfcfb0bf657b9fe1cf92d5537f118ccb487/index_new/cn/character_skills.json</x:v>
      </x:c>
    </x:row>
    <x:row r="5616" ht="20" customHeight="1">
      <x:c r="A5616" s="6" t="str">
        <x:v>150901_2</x:v>
      </x:c>
      <x:c r="B5616" s="6" t="str">
        <x:v>150901</x:v>
      </x:c>
      <x:c r="C5616" s="6" t="n">
        <x:v>2</x:v>
      </x:c>
      <x:c r="D5616" s="6" t="str">
        <x:v>漫不经心</x:v>
      </x:c>
      <x:c r="E5616" s="7" t="str">
        <x:v>对指定敌方单体造成等同于吉尔伽美什60%攻击力的雷属性伤害。</x:v>
      </x:c>
      <x:c r="F5616" s="6" t="n">
        <x:v>0.6</x:v>
      </x:c>
      <x:c r="G5616" s="6" t="n">
        <x:v>0</x:v>
      </x:c>
      <x:c r="H5616" s="6" t="n">
        <x:v>0</x:v>
      </x:c>
      <x:c r="I5616" s="6" t="n">
        <x:v>0</x:v>
      </x:c>
      <x:c r="J5616" s="6" t="str">
        <x:v>[0.6]</x:v>
      </x:c>
      <x:c r="K5616" s="7" t="str">
        <x:v>需确认条件及分段</x:v>
      </x:c>
      <x:c r="L5616" s="6" t="str">
        <x:v>https://raw.githubusercontent.com/Mar-7th/StarRailRes/dbe8cdfcfb0bf657b9fe1cf92d5537f118ccb487/index_new/cn/character_skills.json</x:v>
      </x:c>
    </x:row>
    <x:row r="5617" ht="20" customHeight="1">
      <x:c r="A5617" s="6" t="str">
        <x:v>150901_3</x:v>
      </x:c>
      <x:c r="B5617" s="6" t="str">
        <x:v>150901</x:v>
      </x:c>
      <x:c r="C5617" s="6" t="n">
        <x:v>3</x:v>
      </x:c>
      <x:c r="D5617" s="6" t="str">
        <x:v>漫不经心</x:v>
      </x:c>
      <x:c r="E5617" s="7" t="str">
        <x:v>对指定敌方单体造成等同于吉尔伽美什70%攻击力的雷属性伤害。</x:v>
      </x:c>
      <x:c r="F5617" s="6" t="n">
        <x:v>0.7</x:v>
      </x:c>
      <x:c r="G5617" s="6" t="n">
        <x:v>0</x:v>
      </x:c>
      <x:c r="H5617" s="6" t="n">
        <x:v>0</x:v>
      </x:c>
      <x:c r="I5617" s="6" t="n">
        <x:v>0</x:v>
      </x:c>
      <x:c r="J5617" s="6" t="str">
        <x:v>[0.7]</x:v>
      </x:c>
      <x:c r="K5617" s="7" t="str">
        <x:v>需确认条件及分段</x:v>
      </x:c>
      <x:c r="L5617" s="6" t="str">
        <x:v>https://raw.githubusercontent.com/Mar-7th/StarRailRes/dbe8cdfcfb0bf657b9fe1cf92d5537f118ccb487/index_new/cn/character_skills.json</x:v>
      </x:c>
    </x:row>
    <x:row r="5618" ht="20" customHeight="1">
      <x:c r="A5618" s="6" t="str">
        <x:v>150901_4</x:v>
      </x:c>
      <x:c r="B5618" s="6" t="str">
        <x:v>150901</x:v>
      </x:c>
      <x:c r="C5618" s="6" t="n">
        <x:v>4</x:v>
      </x:c>
      <x:c r="D5618" s="6" t="str">
        <x:v>漫不经心</x:v>
      </x:c>
      <x:c r="E5618" s="7" t="str">
        <x:v>对指定敌方单体造成等同于吉尔伽美什80%攻击力的雷属性伤害。</x:v>
      </x:c>
      <x:c r="F5618" s="6" t="n">
        <x:v>0.8</x:v>
      </x:c>
      <x:c r="G5618" s="6" t="n">
        <x:v>0</x:v>
      </x:c>
      <x:c r="H5618" s="6" t="n">
        <x:v>0</x:v>
      </x:c>
      <x:c r="I5618" s="6" t="n">
        <x:v>0</x:v>
      </x:c>
      <x:c r="J5618" s="6" t="str">
        <x:v>[0.8]</x:v>
      </x:c>
      <x:c r="K5618" s="7" t="str">
        <x:v>需确认条件及分段</x:v>
      </x:c>
      <x:c r="L5618" s="6" t="str">
        <x:v>https://raw.githubusercontent.com/Mar-7th/StarRailRes/dbe8cdfcfb0bf657b9fe1cf92d5537f118ccb487/index_new/cn/character_skills.json</x:v>
      </x:c>
    </x:row>
    <x:row r="5619" ht="20" customHeight="1">
      <x:c r="A5619" s="6" t="str">
        <x:v>150901_5</x:v>
      </x:c>
      <x:c r="B5619" s="6" t="str">
        <x:v>150901</x:v>
      </x:c>
      <x:c r="C5619" s="6" t="n">
        <x:v>5</x:v>
      </x:c>
      <x:c r="D5619" s="6" t="str">
        <x:v>漫不经心</x:v>
      </x:c>
      <x:c r="E5619" s="7" t="str">
        <x:v>对指定敌方单体造成等同于吉尔伽美什90%攻击力的雷属性伤害。</x:v>
      </x:c>
      <x:c r="F5619" s="6" t="n">
        <x:v>0.9</x:v>
      </x:c>
      <x:c r="G5619" s="6" t="n">
        <x:v>0</x:v>
      </x:c>
      <x:c r="H5619" s="6" t="n">
        <x:v>0</x:v>
      </x:c>
      <x:c r="I5619" s="6" t="n">
        <x:v>0</x:v>
      </x:c>
      <x:c r="J5619" s="6" t="str">
        <x:v>[0.9]</x:v>
      </x:c>
      <x:c r="K5619" s="7" t="str">
        <x:v>需确认条件及分段</x:v>
      </x:c>
      <x:c r="L5619" s="6" t="str">
        <x:v>https://raw.githubusercontent.com/Mar-7th/StarRailRes/dbe8cdfcfb0bf657b9fe1cf92d5537f118ccb487/index_new/cn/character_skills.json</x:v>
      </x:c>
    </x:row>
    <x:row r="5620" ht="20" customHeight="1">
      <x:c r="A5620" s="6" t="str">
        <x:v>150901_6</x:v>
      </x:c>
      <x:c r="B5620" s="6" t="str">
        <x:v>150901</x:v>
      </x:c>
      <x:c r="C5620" s="6" t="n">
        <x:v>6</x:v>
      </x:c>
      <x:c r="D5620" s="6" t="str">
        <x:v>漫不经心</x:v>
      </x:c>
      <x:c r="E5620" s="7" t="str">
        <x:v>对指定敌方单体造成等同于吉尔伽美什100%攻击力的雷属性伤害。</x:v>
      </x:c>
      <x:c r="F5620" s="6" t="n">
        <x:v>1</x:v>
      </x:c>
      <x:c r="G5620" s="6" t="n">
        <x:v>0</x:v>
      </x:c>
      <x:c r="H5620" s="6" t="n">
        <x:v>0</x:v>
      </x:c>
      <x:c r="I5620" s="6" t="n">
        <x:v>0</x:v>
      </x:c>
      <x:c r="J5620" s="6" t="str">
        <x:v>[1]</x:v>
      </x:c>
      <x:c r="K5620" s="7" t="str">
        <x:v>需确认条件及分段</x:v>
      </x:c>
      <x:c r="L5620" s="6" t="str">
        <x:v>https://raw.githubusercontent.com/Mar-7th/StarRailRes/dbe8cdfcfb0bf657b9fe1cf92d5537f118ccb487/index_new/cn/character_skills.json</x:v>
      </x:c>
    </x:row>
    <x:row r="5621" ht="20" customHeight="1">
      <x:c r="A5621" s="6" t="str">
        <x:v>150901_7</x:v>
      </x:c>
      <x:c r="B5621" s="6" t="str">
        <x:v>150901</x:v>
      </x:c>
      <x:c r="C5621" s="6" t="n">
        <x:v>7</x:v>
      </x:c>
      <x:c r="D5621" s="6" t="str">
        <x:v>漫不经心</x:v>
      </x:c>
      <x:c r="E5621" s="7" t="str">
        <x:v>对指定敌方单体造成等同于吉尔伽美什110%攻击力的雷属性伤害。</x:v>
      </x:c>
      <x:c r="F5621" s="6" t="n">
        <x:v>1.1</x:v>
      </x:c>
      <x:c r="G5621" s="6" t="n">
        <x:v>0</x:v>
      </x:c>
      <x:c r="H5621" s="6" t="n">
        <x:v>0</x:v>
      </x:c>
      <x:c r="I5621" s="6" t="n">
        <x:v>0</x:v>
      </x:c>
      <x:c r="J5621" s="6" t="str">
        <x:v>[1.1]</x:v>
      </x:c>
      <x:c r="K5621" s="7" t="str">
        <x:v>需确认条件及分段</x:v>
      </x:c>
      <x:c r="L5621" s="6" t="str">
        <x:v>https://raw.githubusercontent.com/Mar-7th/StarRailRes/dbe8cdfcfb0bf657b9fe1cf92d5537f118ccb487/index_new/cn/character_skills.json</x:v>
      </x:c>
    </x:row>
    <x:row r="5622" ht="20" customHeight="1">
      <x:c r="A5622" s="6" t="str">
        <x:v>150901_8</x:v>
      </x:c>
      <x:c r="B5622" s="6" t="str">
        <x:v>150901</x:v>
      </x:c>
      <x:c r="C5622" s="6" t="n">
        <x:v>8</x:v>
      </x:c>
      <x:c r="D5622" s="6" t="str">
        <x:v>漫不经心</x:v>
      </x:c>
      <x:c r="E5622" s="7" t="str">
        <x:v>对指定敌方单体造成等同于吉尔伽美什120%攻击力的雷属性伤害。</x:v>
      </x:c>
      <x:c r="F5622" s="6" t="n">
        <x:v>1.2</x:v>
      </x:c>
      <x:c r="G5622" s="6" t="n">
        <x:v>0</x:v>
      </x:c>
      <x:c r="H5622" s="6" t="n">
        <x:v>0</x:v>
      </x:c>
      <x:c r="I5622" s="6" t="n">
        <x:v>0</x:v>
      </x:c>
      <x:c r="J5622" s="6" t="str">
        <x:v>[1.2]</x:v>
      </x:c>
      <x:c r="K5622" s="7" t="str">
        <x:v>需确认条件及分段</x:v>
      </x:c>
      <x:c r="L5622" s="6" t="str">
        <x:v>https://raw.githubusercontent.com/Mar-7th/StarRailRes/dbe8cdfcfb0bf657b9fe1cf92d5537f118ccb487/index_new/cn/character_skills.json</x:v>
      </x:c>
    </x:row>
    <x:row r="5623" ht="20" customHeight="1">
      <x:c r="A5623" s="6" t="str">
        <x:v>150901_9</x:v>
      </x:c>
      <x:c r="B5623" s="6" t="str">
        <x:v>150901</x:v>
      </x:c>
      <x:c r="C5623" s="6" t="n">
        <x:v>9</x:v>
      </x:c>
      <x:c r="D5623" s="6" t="str">
        <x:v>漫不经心</x:v>
      </x:c>
      <x:c r="E5623" s="7" t="str">
        <x:v>对指定敌方单体造成等同于吉尔伽美什130%攻击力的雷属性伤害。</x:v>
      </x:c>
      <x:c r="F5623" s="6" t="n">
        <x:v>1.3</x:v>
      </x:c>
      <x:c r="G5623" s="6" t="n">
        <x:v>0</x:v>
      </x:c>
      <x:c r="H5623" s="6" t="n">
        <x:v>0</x:v>
      </x:c>
      <x:c r="I5623" s="6" t="n">
        <x:v>0</x:v>
      </x:c>
      <x:c r="J5623" s="6" t="str">
        <x:v>[1.3]</x:v>
      </x:c>
      <x:c r="K5623" s="7" t="str">
        <x:v>需确认条件及分段</x:v>
      </x:c>
      <x:c r="L5623" s="6" t="str">
        <x:v>https://raw.githubusercontent.com/Mar-7th/StarRailRes/dbe8cdfcfb0bf657b9fe1cf92d5537f118ccb487/index_new/cn/character_skills.json</x:v>
      </x:c>
    </x:row>
    <x:row r="5624" ht="20" customHeight="1">
      <x:c r="A5624" s="6" t="str">
        <x:v>150901_10</x:v>
      </x:c>
      <x:c r="B5624" s="6" t="str">
        <x:v>150901</x:v>
      </x:c>
      <x:c r="C5624" s="6" t="n">
        <x:v>10</x:v>
      </x:c>
      <x:c r="D5624" s="6" t="str">
        <x:v>漫不经心</x:v>
      </x:c>
      <x:c r="E5624" s="7" t="str">
        <x:v>对指定敌方单体造成等同于吉尔伽美什140%攻击力的雷属性伤害。</x:v>
      </x:c>
      <x:c r="F5624" s="6" t="n">
        <x:v>1.4</x:v>
      </x:c>
      <x:c r="G5624" s="6" t="n">
        <x:v>0</x:v>
      </x:c>
      <x:c r="H5624" s="6" t="n">
        <x:v>0</x:v>
      </x:c>
      <x:c r="I5624" s="6" t="n">
        <x:v>0</x:v>
      </x:c>
      <x:c r="J5624" s="6" t="str">
        <x:v>[1.4]</x:v>
      </x:c>
      <x:c r="K5624" s="7" t="str">
        <x:v>需确认条件及分段</x:v>
      </x:c>
      <x:c r="L5624" s="6" t="str">
        <x:v>https://raw.githubusercontent.com/Mar-7th/StarRailRes/dbe8cdfcfb0bf657b9fe1cf92d5537f118ccb487/index_new/cn/character_skills.json</x:v>
      </x:c>
    </x:row>
    <x:row r="5625" ht="53" customHeight="1">
      <x:c r="A5625" s="6" t="str">
        <x:v>150902_1</x:v>
      </x:c>
      <x:c r="B5625" s="6" t="str">
        <x:v>150902</x:v>
      </x:c>
      <x:c r="C5625" s="6" t="n">
        <x:v>1</x:v>
      </x:c>
      <x:c r="D5625" s="6" t="str">
        <x:v>王之财宝</x:v>
      </x:c>
      <x:c r="E5625" s="7" t="str">
        <x:v>获得【王来承认】，使自身造成伤害时无视目标15%的防御力，持续3回合。
对指定敌方单体造成等同于吉尔伽美什140%攻击力的雷属性伤害，对相邻目标造成等同于吉尔伽美什70%攻击力的雷属性伤害。</x:v>
      </x:c>
      <x:c r="F5625" s="6" t="n">
        <x:v>0</x:v>
      </x:c>
      <x:c r="G5625" s="6" t="n">
        <x:v>0</x:v>
      </x:c>
      <x:c r="H5625" s="6" t="n">
        <x:v>0</x:v>
      </x:c>
      <x:c r="I5625" s="6" t="n">
        <x:v>0</x:v>
      </x:c>
      <x:c r="J5625" s="6" t="str">
        <x:v>[1.4, 0.7, 0.1, 10, 0.15, 3, 2]</x:v>
      </x:c>
      <x:c r="K5625" s="7" t="str">
        <x:v>无首段伤害倍率，请覆盖或设为辅助技能</x:v>
      </x:c>
      <x:c r="L5625" s="6" t="str">
        <x:v>https://raw.githubusercontent.com/Mar-7th/StarRailRes/dbe8cdfcfb0bf657b9fe1cf92d5537f118ccb487/index_new/cn/character_skills.json</x:v>
      </x:c>
    </x:row>
    <x:row r="5626" ht="53" customHeight="1">
      <x:c r="A5626" s="6" t="str">
        <x:v>150902_2</x:v>
      </x:c>
      <x:c r="B5626" s="6" t="str">
        <x:v>150902</x:v>
      </x:c>
      <x:c r="C5626" s="6" t="n">
        <x:v>2</x:v>
      </x:c>
      <x:c r="D5626" s="6" t="str">
        <x:v>王之财宝</x:v>
      </x:c>
      <x:c r="E5626" s="7" t="str">
        <x:v>获得【王来承认】，使自身造成伤害时无视目标16.5%的防御力，持续3回合。
对指定敌方单体造成等同于吉尔伽美什154%攻击力的雷属性伤害，对相邻目标造成等同于吉尔伽美什77%攻击力的雷属性伤害。</x:v>
      </x:c>
      <x:c r="F5626" s="6" t="n">
        <x:v>0</x:v>
      </x:c>
      <x:c r="G5626" s="6" t="n">
        <x:v>0</x:v>
      </x:c>
      <x:c r="H5626" s="6" t="n">
        <x:v>0</x:v>
      </x:c>
      <x:c r="I5626" s="6" t="n">
        <x:v>0</x:v>
      </x:c>
      <x:c r="J5626" s="6" t="str">
        <x:v>[1.54, 0.77, 0.11, 10, 0.165, 3, 2]</x:v>
      </x:c>
      <x:c r="K5626" s="7" t="str">
        <x:v>无首段伤害倍率，请覆盖或设为辅助技能</x:v>
      </x:c>
      <x:c r="L5626" s="6" t="str">
        <x:v>https://raw.githubusercontent.com/Mar-7th/StarRailRes/dbe8cdfcfb0bf657b9fe1cf92d5537f118ccb487/index_new/cn/character_skills.json</x:v>
      </x:c>
    </x:row>
    <x:row r="5627" ht="53" customHeight="1">
      <x:c r="A5627" s="6" t="str">
        <x:v>150902_3</x:v>
      </x:c>
      <x:c r="B5627" s="6" t="str">
        <x:v>150902</x:v>
      </x:c>
      <x:c r="C5627" s="6" t="n">
        <x:v>3</x:v>
      </x:c>
      <x:c r="D5627" s="6" t="str">
        <x:v>王之财宝</x:v>
      </x:c>
      <x:c r="E5627" s="7" t="str">
        <x:v>获得【王来承认】，使自身造成伤害时无视目标18%的防御力，持续3回合。
对指定敌方单体造成等同于吉尔伽美什168%攻击力的雷属性伤害，对相邻目标造成等同于吉尔伽美什84%攻击力的雷属性伤害。</x:v>
      </x:c>
      <x:c r="F5627" s="6" t="n">
        <x:v>0</x:v>
      </x:c>
      <x:c r="G5627" s="6" t="n">
        <x:v>0</x:v>
      </x:c>
      <x:c r="H5627" s="6" t="n">
        <x:v>0</x:v>
      </x:c>
      <x:c r="I5627" s="6" t="n">
        <x:v>0</x:v>
      </x:c>
      <x:c r="J5627" s="6" t="str">
        <x:v>[1.68, 0.84, 0.12, 10, 0.18, 3, 2]</x:v>
      </x:c>
      <x:c r="K5627" s="7" t="str">
        <x:v>无首段伤害倍率，请覆盖或设为辅助技能</x:v>
      </x:c>
      <x:c r="L5627" s="6" t="str">
        <x:v>https://raw.githubusercontent.com/Mar-7th/StarRailRes/dbe8cdfcfb0bf657b9fe1cf92d5537f118ccb487/index_new/cn/character_skills.json</x:v>
      </x:c>
    </x:row>
    <x:row r="5628" ht="53" customHeight="1">
      <x:c r="A5628" s="6" t="str">
        <x:v>150902_4</x:v>
      </x:c>
      <x:c r="B5628" s="6" t="str">
        <x:v>150902</x:v>
      </x:c>
      <x:c r="C5628" s="6" t="n">
        <x:v>4</x:v>
      </x:c>
      <x:c r="D5628" s="6" t="str">
        <x:v>王之财宝</x:v>
      </x:c>
      <x:c r="E5628" s="7" t="str">
        <x:v>获得【王来承认】，使自身造成伤害时无视目标19.5%的防御力，持续3回合。
对指定敌方单体造成等同于吉尔伽美什182%攻击力的雷属性伤害，对相邻目标造成等同于吉尔伽美什91%攻击力的雷属性伤害。</x:v>
      </x:c>
      <x:c r="F5628" s="6" t="n">
        <x:v>0</x:v>
      </x:c>
      <x:c r="G5628" s="6" t="n">
        <x:v>0</x:v>
      </x:c>
      <x:c r="H5628" s="6" t="n">
        <x:v>0</x:v>
      </x:c>
      <x:c r="I5628" s="6" t="n">
        <x:v>0</x:v>
      </x:c>
      <x:c r="J5628" s="6" t="str">
        <x:v>[1.82, 0.91, 0.13, 10, 0.195, 3, 2]</x:v>
      </x:c>
      <x:c r="K5628" s="7" t="str">
        <x:v>无首段伤害倍率，请覆盖或设为辅助技能</x:v>
      </x:c>
      <x:c r="L5628" s="6" t="str">
        <x:v>https://raw.githubusercontent.com/Mar-7th/StarRailRes/dbe8cdfcfb0bf657b9fe1cf92d5537f118ccb487/index_new/cn/character_skills.json</x:v>
      </x:c>
    </x:row>
    <x:row r="5629" ht="53" customHeight="1">
      <x:c r="A5629" s="6" t="str">
        <x:v>150902_5</x:v>
      </x:c>
      <x:c r="B5629" s="6" t="str">
        <x:v>150902</x:v>
      </x:c>
      <x:c r="C5629" s="6" t="n">
        <x:v>5</x:v>
      </x:c>
      <x:c r="D5629" s="6" t="str">
        <x:v>王之财宝</x:v>
      </x:c>
      <x:c r="E5629" s="7" t="str">
        <x:v>获得【王来承认】，使自身造成伤害时无视目标21%的防御力，持续3回合。
对指定敌方单体造成等同于吉尔伽美什196%攻击力的雷属性伤害，对相邻目标造成等同于吉尔伽美什98%攻击力的雷属性伤害。</x:v>
      </x:c>
      <x:c r="F5629" s="6" t="n">
        <x:v>0</x:v>
      </x:c>
      <x:c r="G5629" s="6" t="n">
        <x:v>0</x:v>
      </x:c>
      <x:c r="H5629" s="6" t="n">
        <x:v>0</x:v>
      </x:c>
      <x:c r="I5629" s="6" t="n">
        <x:v>0</x:v>
      </x:c>
      <x:c r="J5629" s="6" t="str">
        <x:v>[1.96, 0.98, 0.14, 10, 0.21, 3, 2]</x:v>
      </x:c>
      <x:c r="K5629" s="7" t="str">
        <x:v>无首段伤害倍率，请覆盖或设为辅助技能</x:v>
      </x:c>
      <x:c r="L5629" s="6" t="str">
        <x:v>https://raw.githubusercontent.com/Mar-7th/StarRailRes/dbe8cdfcfb0bf657b9fe1cf92d5537f118ccb487/index_new/cn/character_skills.json</x:v>
      </x:c>
    </x:row>
    <x:row r="5630" ht="53" customHeight="1">
      <x:c r="A5630" s="6" t="str">
        <x:v>150902_6</x:v>
      </x:c>
      <x:c r="B5630" s="6" t="str">
        <x:v>150902</x:v>
      </x:c>
      <x:c r="C5630" s="6" t="n">
        <x:v>6</x:v>
      </x:c>
      <x:c r="D5630" s="6" t="str">
        <x:v>王之财宝</x:v>
      </x:c>
      <x:c r="E5630" s="7" t="str">
        <x:v>获得【王来承认】，使自身造成伤害时无视目标22.5%的防御力，持续3回合。
对指定敌方单体造成等同于吉尔伽美什210%攻击力的雷属性伤害，对相邻目标造成等同于吉尔伽美什105%攻击力的雷属性伤害。</x:v>
      </x:c>
      <x:c r="F5630" s="6" t="n">
        <x:v>0</x:v>
      </x:c>
      <x:c r="G5630" s="6" t="n">
        <x:v>0</x:v>
      </x:c>
      <x:c r="H5630" s="6" t="n">
        <x:v>0</x:v>
      </x:c>
      <x:c r="I5630" s="6" t="n">
        <x:v>0</x:v>
      </x:c>
      <x:c r="J5630" s="6" t="str">
        <x:v>[2.1, 1.05, 0.15, 10, 0.225, 3, 2]</x:v>
      </x:c>
      <x:c r="K5630" s="7" t="str">
        <x:v>无首段伤害倍率，请覆盖或设为辅助技能</x:v>
      </x:c>
      <x:c r="L5630" s="6" t="str">
        <x:v>https://raw.githubusercontent.com/Mar-7th/StarRailRes/dbe8cdfcfb0bf657b9fe1cf92d5537f118ccb487/index_new/cn/character_skills.json</x:v>
      </x:c>
    </x:row>
    <x:row r="5631" ht="53" customHeight="1">
      <x:c r="A5631" s="6" t="str">
        <x:v>150902_7</x:v>
      </x:c>
      <x:c r="B5631" s="6" t="str">
        <x:v>150902</x:v>
      </x:c>
      <x:c r="C5631" s="6" t="n">
        <x:v>7</x:v>
      </x:c>
      <x:c r="D5631" s="6" t="str">
        <x:v>王之财宝</x:v>
      </x:c>
      <x:c r="E5631" s="7" t="str">
        <x:v>获得【王来承认】，使自身造成伤害时无视目标24.37%的防御力，持续3回合。
对指定敌方单体造成等同于吉尔伽美什227.5%攻击力的雷属性伤害，对相邻目标造成等同于吉尔伽美什113.75%攻击力的雷属性伤害。</x:v>
      </x:c>
      <x:c r="F5631" s="6" t="n">
        <x:v>0</x:v>
      </x:c>
      <x:c r="G5631" s="6" t="n">
        <x:v>0</x:v>
      </x:c>
      <x:c r="H5631" s="6" t="n">
        <x:v>0</x:v>
      </x:c>
      <x:c r="I5631" s="6" t="n">
        <x:v>0</x:v>
      </x:c>
      <x:c r="J5631" s="6" t="str">
        <x:v>[2.275, 1.1375, 0.1625, 10, 0.2437, 3, 2]</x:v>
      </x:c>
      <x:c r="K5631" s="7" t="str">
        <x:v>无首段伤害倍率，请覆盖或设为辅助技能</x:v>
      </x:c>
      <x:c r="L5631" s="6" t="str">
        <x:v>https://raw.githubusercontent.com/Mar-7th/StarRailRes/dbe8cdfcfb0bf657b9fe1cf92d5537f118ccb487/index_new/cn/character_skills.json</x:v>
      </x:c>
    </x:row>
    <x:row r="5632" ht="53" customHeight="1">
      <x:c r="A5632" s="6" t="str">
        <x:v>150902_8</x:v>
      </x:c>
      <x:c r="B5632" s="6" t="str">
        <x:v>150902</x:v>
      </x:c>
      <x:c r="C5632" s="6" t="n">
        <x:v>8</x:v>
      </x:c>
      <x:c r="D5632" s="6" t="str">
        <x:v>王之财宝</x:v>
      </x:c>
      <x:c r="E5632" s="7" t="str">
        <x:v>获得【王来承认】，使自身造成伤害时无视目标26.25%的防御力，持续3回合。
对指定敌方单体造成等同于吉尔伽美什245%攻击力的雷属性伤害，对相邻目标造成等同于吉尔伽美什122.5%攻击力的雷属性伤害。</x:v>
      </x:c>
      <x:c r="F5632" s="6" t="n">
        <x:v>0</x:v>
      </x:c>
      <x:c r="G5632" s="6" t="n">
        <x:v>0</x:v>
      </x:c>
      <x:c r="H5632" s="6" t="n">
        <x:v>0</x:v>
      </x:c>
      <x:c r="I5632" s="6" t="n">
        <x:v>0</x:v>
      </x:c>
      <x:c r="J5632" s="6" t="str">
        <x:v>[2.45, 1.225, 0.175, 10, 0.2625, 3, 2]</x:v>
      </x:c>
      <x:c r="K5632" s="7" t="str">
        <x:v>无首段伤害倍率，请覆盖或设为辅助技能</x:v>
      </x:c>
      <x:c r="L5632" s="6" t="str">
        <x:v>https://raw.githubusercontent.com/Mar-7th/StarRailRes/dbe8cdfcfb0bf657b9fe1cf92d5537f118ccb487/index_new/cn/character_skills.json</x:v>
      </x:c>
    </x:row>
    <x:row r="5633" ht="53" customHeight="1">
      <x:c r="A5633" s="6" t="str">
        <x:v>150902_9</x:v>
      </x:c>
      <x:c r="B5633" s="6" t="str">
        <x:v>150902</x:v>
      </x:c>
      <x:c r="C5633" s="6" t="n">
        <x:v>9</x:v>
      </x:c>
      <x:c r="D5633" s="6" t="str">
        <x:v>王之财宝</x:v>
      </x:c>
      <x:c r="E5633" s="7" t="str">
        <x:v>获得【王来承认】，使自身造成伤害时无视目标28.12%的防御力，持续3回合。
对指定敌方单体造成等同于吉尔伽美什262.5%攻击力的雷属性伤害，对相邻目标造成等同于吉尔伽美什131.25%攻击力的雷属性伤害。</x:v>
      </x:c>
      <x:c r="F5633" s="6" t="n">
        <x:v>0</x:v>
      </x:c>
      <x:c r="G5633" s="6" t="n">
        <x:v>0</x:v>
      </x:c>
      <x:c r="H5633" s="6" t="n">
        <x:v>0</x:v>
      </x:c>
      <x:c r="I5633" s="6" t="n">
        <x:v>0</x:v>
      </x:c>
      <x:c r="J5633" s="6" t="str">
        <x:v>[2.625, 1.3125, 0.1875, 10, 0.2812, 3, 2]</x:v>
      </x:c>
      <x:c r="K5633" s="7" t="str">
        <x:v>无首段伤害倍率，请覆盖或设为辅助技能</x:v>
      </x:c>
      <x:c r="L5633" s="6" t="str">
        <x:v>https://raw.githubusercontent.com/Mar-7th/StarRailRes/dbe8cdfcfb0bf657b9fe1cf92d5537f118ccb487/index_new/cn/character_skills.json</x:v>
      </x:c>
    </x:row>
    <x:row r="5634" ht="53" customHeight="1">
      <x:c r="A5634" s="6" t="str">
        <x:v>150902_10</x:v>
      </x:c>
      <x:c r="B5634" s="6" t="str">
        <x:v>150902</x:v>
      </x:c>
      <x:c r="C5634" s="6" t="n">
        <x:v>10</x:v>
      </x:c>
      <x:c r="D5634" s="6" t="str">
        <x:v>王之财宝</x:v>
      </x:c>
      <x:c r="E5634" s="7" t="str">
        <x:v>获得【王来承认】，使自身造成伤害时无视目标30%的防御力，持续3回合。
对指定敌方单体造成等同于吉尔伽美什280%攻击力的雷属性伤害，对相邻目标造成等同于吉尔伽美什140%攻击力的雷属性伤害。</x:v>
      </x:c>
      <x:c r="F5634" s="6" t="n">
        <x:v>0</x:v>
      </x:c>
      <x:c r="G5634" s="6" t="n">
        <x:v>0</x:v>
      </x:c>
      <x:c r="H5634" s="6" t="n">
        <x:v>0</x:v>
      </x:c>
      <x:c r="I5634" s="6" t="n">
        <x:v>0</x:v>
      </x:c>
      <x:c r="J5634" s="6" t="str">
        <x:v>[2.8, 1.4, 0.2, 10, 0.3, 3, 2]</x:v>
      </x:c>
      <x:c r="K5634" s="7" t="str">
        <x:v>无首段伤害倍率，请覆盖或设为辅助技能</x:v>
      </x:c>
      <x:c r="L5634" s="6" t="str">
        <x:v>https://raw.githubusercontent.com/Mar-7th/StarRailRes/dbe8cdfcfb0bf657b9fe1cf92d5537f118ccb487/index_new/cn/character_skills.json</x:v>
      </x:c>
    </x:row>
    <x:row r="5635" ht="53" customHeight="1">
      <x:c r="A5635" s="6" t="str">
        <x:v>150902_11</x:v>
      </x:c>
      <x:c r="B5635" s="6" t="str">
        <x:v>150902</x:v>
      </x:c>
      <x:c r="C5635" s="6" t="n">
        <x:v>11</x:v>
      </x:c>
      <x:c r="D5635" s="6" t="str">
        <x:v>王之财宝</x:v>
      </x:c>
      <x:c r="E5635" s="7" t="str">
        <x:v>获得【王来承认】，使自身造成伤害时无视目标31.5%的防御力，持续3回合。
对指定敌方单体造成等同于吉尔伽美什294%攻击力的雷属性伤害，对相邻目标造成等同于吉尔伽美什147%攻击力的雷属性伤害。</x:v>
      </x:c>
      <x:c r="F5635" s="6" t="n">
        <x:v>0</x:v>
      </x:c>
      <x:c r="G5635" s="6" t="n">
        <x:v>0</x:v>
      </x:c>
      <x:c r="H5635" s="6" t="n">
        <x:v>0</x:v>
      </x:c>
      <x:c r="I5635" s="6" t="n">
        <x:v>0</x:v>
      </x:c>
      <x:c r="J5635" s="6" t="str">
        <x:v>[2.94, 1.47, 0.21, 10, 0.315, 3, 2]</x:v>
      </x:c>
      <x:c r="K5635" s="7" t="str">
        <x:v>无首段伤害倍率，请覆盖或设为辅助技能</x:v>
      </x:c>
      <x:c r="L5635" s="6" t="str">
        <x:v>https://raw.githubusercontent.com/Mar-7th/StarRailRes/dbe8cdfcfb0bf657b9fe1cf92d5537f118ccb487/index_new/cn/character_skills.json</x:v>
      </x:c>
    </x:row>
    <x:row r="5636" ht="53" customHeight="1">
      <x:c r="A5636" s="6" t="str">
        <x:v>150902_12</x:v>
      </x:c>
      <x:c r="B5636" s="6" t="str">
        <x:v>150902</x:v>
      </x:c>
      <x:c r="C5636" s="6" t="n">
        <x:v>12</x:v>
      </x:c>
      <x:c r="D5636" s="6" t="str">
        <x:v>王之财宝</x:v>
      </x:c>
      <x:c r="E5636" s="7" t="str">
        <x:v>获得【王来承认】，使自身造成伤害时无视目标33%的防御力，持续3回合。
对指定敌方单体造成等同于吉尔伽美什308%攻击力的雷属性伤害，对相邻目标造成等同于吉尔伽美什154%攻击力的雷属性伤害。</x:v>
      </x:c>
      <x:c r="F5636" s="6" t="n">
        <x:v>0</x:v>
      </x:c>
      <x:c r="G5636" s="6" t="n">
        <x:v>0</x:v>
      </x:c>
      <x:c r="H5636" s="6" t="n">
        <x:v>0</x:v>
      </x:c>
      <x:c r="I5636" s="6" t="n">
        <x:v>0</x:v>
      </x:c>
      <x:c r="J5636" s="6" t="str">
        <x:v>[3.08, 1.54, 0.22, 10, 0.33, 3, 2]</x:v>
      </x:c>
      <x:c r="K5636" s="7" t="str">
        <x:v>无首段伤害倍率，请覆盖或设为辅助技能</x:v>
      </x:c>
      <x:c r="L5636" s="6" t="str">
        <x:v>https://raw.githubusercontent.com/Mar-7th/StarRailRes/dbe8cdfcfb0bf657b9fe1cf92d5537f118ccb487/index_new/cn/character_skills.json</x:v>
      </x:c>
    </x:row>
    <x:row r="5637" ht="53" customHeight="1">
      <x:c r="A5637" s="6" t="str">
        <x:v>150902_13</x:v>
      </x:c>
      <x:c r="B5637" s="6" t="str">
        <x:v>150902</x:v>
      </x:c>
      <x:c r="C5637" s="6" t="n">
        <x:v>13</x:v>
      </x:c>
      <x:c r="D5637" s="6" t="str">
        <x:v>王之财宝</x:v>
      </x:c>
      <x:c r="E5637" s="7" t="str">
        <x:v>获得【王来承认】，使自身造成伤害时无视目标34.5%的防御力，持续3回合。
对指定敌方单体造成等同于吉尔伽美什322%攻击力的雷属性伤害，对相邻目标造成等同于吉尔伽美什161%攻击力的雷属性伤害。</x:v>
      </x:c>
      <x:c r="F5637" s="6" t="n">
        <x:v>0</x:v>
      </x:c>
      <x:c r="G5637" s="6" t="n">
        <x:v>0</x:v>
      </x:c>
      <x:c r="H5637" s="6" t="n">
        <x:v>0</x:v>
      </x:c>
      <x:c r="I5637" s="6" t="n">
        <x:v>0</x:v>
      </x:c>
      <x:c r="J5637" s="6" t="str">
        <x:v>[3.22, 1.61, 0.23, 10, 0.345, 3, 2]</x:v>
      </x:c>
      <x:c r="K5637" s="7" t="str">
        <x:v>无首段伤害倍率，请覆盖或设为辅助技能</x:v>
      </x:c>
      <x:c r="L5637" s="6" t="str">
        <x:v>https://raw.githubusercontent.com/Mar-7th/StarRailRes/dbe8cdfcfb0bf657b9fe1cf92d5537f118ccb487/index_new/cn/character_skills.json</x:v>
      </x:c>
    </x:row>
    <x:row r="5638" ht="53" customHeight="1">
      <x:c r="A5638" s="6" t="str">
        <x:v>150902_14</x:v>
      </x:c>
      <x:c r="B5638" s="6" t="str">
        <x:v>150902</x:v>
      </x:c>
      <x:c r="C5638" s="6" t="n">
        <x:v>14</x:v>
      </x:c>
      <x:c r="D5638" s="6" t="str">
        <x:v>王之财宝</x:v>
      </x:c>
      <x:c r="E5638" s="7" t="str">
        <x:v>获得【王来承认】，使自身造成伤害时无视目标36%的防御力，持续3回合。
对指定敌方单体造成等同于吉尔伽美什336%攻击力的雷属性伤害，对相邻目标造成等同于吉尔伽美什168%攻击力的雷属性伤害。</x:v>
      </x:c>
      <x:c r="F5638" s="6" t="n">
        <x:v>0</x:v>
      </x:c>
      <x:c r="G5638" s="6" t="n">
        <x:v>0</x:v>
      </x:c>
      <x:c r="H5638" s="6" t="n">
        <x:v>0</x:v>
      </x:c>
      <x:c r="I5638" s="6" t="n">
        <x:v>0</x:v>
      </x:c>
      <x:c r="J5638" s="6" t="str">
        <x:v>[3.36, 1.68, 0.24, 10, 0.36, 3, 2]</x:v>
      </x:c>
      <x:c r="K5638" s="7" t="str">
        <x:v>无首段伤害倍率，请覆盖或设为辅助技能</x:v>
      </x:c>
      <x:c r="L5638" s="6" t="str">
        <x:v>https://raw.githubusercontent.com/Mar-7th/StarRailRes/dbe8cdfcfb0bf657b9fe1cf92d5537f118ccb487/index_new/cn/character_skills.json</x:v>
      </x:c>
    </x:row>
    <x:row r="5639" ht="53" customHeight="1">
      <x:c r="A5639" s="6" t="str">
        <x:v>150902_15</x:v>
      </x:c>
      <x:c r="B5639" s="6" t="str">
        <x:v>150902</x:v>
      </x:c>
      <x:c r="C5639" s="6" t="n">
        <x:v>15</x:v>
      </x:c>
      <x:c r="D5639" s="6" t="str">
        <x:v>王之财宝</x:v>
      </x:c>
      <x:c r="E5639" s="7" t="str">
        <x:v>获得【王来承认】，使自身造成伤害时无视目标37.5%的防御力，持续3回合。
对指定敌方单体造成等同于吉尔伽美什350%攻击力的雷属性伤害，对相邻目标造成等同于吉尔伽美什175%攻击力的雷属性伤害。</x:v>
      </x:c>
      <x:c r="F5639" s="6" t="n">
        <x:v>0</x:v>
      </x:c>
      <x:c r="G5639" s="6" t="n">
        <x:v>0</x:v>
      </x:c>
      <x:c r="H5639" s="6" t="n">
        <x:v>0</x:v>
      </x:c>
      <x:c r="I5639" s="6" t="n">
        <x:v>0</x:v>
      </x:c>
      <x:c r="J5639" s="6" t="str">
        <x:v>[3.5, 1.75, 0.25, 10, 0.375, 3, 2]</x:v>
      </x:c>
      <x:c r="K5639" s="7" t="str">
        <x:v>无首段伤害倍率，请覆盖或设为辅助技能</x:v>
      </x:c>
      <x:c r="L5639" s="6" t="str">
        <x:v>https://raw.githubusercontent.com/Mar-7th/StarRailRes/dbe8cdfcfb0bf657b9fe1cf92d5537f118ccb487/index_new/cn/character_skills.json</x:v>
      </x:c>
    </x:row>
    <x:row r="5640" ht="38" customHeight="1">
      <x:c r="A5640" s="6" t="str">
        <x:v>150903_1</x:v>
      </x:c>
      <x:c r="B5640" s="6" t="str">
        <x:v>150903</x:v>
      </x:c>
      <x:c r="C5640" s="6" t="n">
        <x:v>1</x:v>
      </x:c>
      <x:c r="D5640" s="6" t="str">
        <x:v>天地乖离•开辟之星</x:v>
      </x:c>
      <x:c r="E5640" s="7" t="str">
        <x:v>对敌方全体造成等同于吉尔伽美什200%攻击力的雷属性伤害。并额外造成10次伤害，每次对敌方随机单体造成等同于吉尔伽美什50%攻击力的雷属性伤害。</x:v>
      </x:c>
      <x:c r="F5640" s="6" t="n">
        <x:v>2</x:v>
      </x:c>
      <x:c r="G5640" s="6" t="n">
        <x:v>0</x:v>
      </x:c>
      <x:c r="H5640" s="6" t="n">
        <x:v>0</x:v>
      </x:c>
      <x:c r="I5640" s="6" t="n">
        <x:v>0</x:v>
      </x:c>
      <x:c r="J5640" s="6" t="str">
        <x:v>[2, 0.5, 10]</x:v>
      </x:c>
      <x:c r="K5640" s="7" t="str">
        <x:v>需确认条件及分段</x:v>
      </x:c>
      <x:c r="L5640" s="6" t="str">
        <x:v>https://raw.githubusercontent.com/Mar-7th/StarRailRes/dbe8cdfcfb0bf657b9fe1cf92d5537f118ccb487/index_new/cn/character_skills.json</x:v>
      </x:c>
    </x:row>
    <x:row r="5641" ht="38" customHeight="1">
      <x:c r="A5641" s="6" t="str">
        <x:v>150903_2</x:v>
      </x:c>
      <x:c r="B5641" s="6" t="str">
        <x:v>150903</x:v>
      </x:c>
      <x:c r="C5641" s="6" t="n">
        <x:v>2</x:v>
      </x:c>
      <x:c r="D5641" s="6" t="str">
        <x:v>天地乖离•开辟之星</x:v>
      </x:c>
      <x:c r="E5641" s="7" t="str">
        <x:v>对敌方全体造成等同于吉尔伽美什220%攻击力的雷属性伤害。并额外造成10次伤害，每次对敌方随机单体造成等同于吉尔伽美什55%攻击力的雷属性伤害。</x:v>
      </x:c>
      <x:c r="F5641" s="6" t="n">
        <x:v>2.2</x:v>
      </x:c>
      <x:c r="G5641" s="6" t="n">
        <x:v>0</x:v>
      </x:c>
      <x:c r="H5641" s="6" t="n">
        <x:v>0</x:v>
      </x:c>
      <x:c r="I5641" s="6" t="n">
        <x:v>0</x:v>
      </x:c>
      <x:c r="J5641" s="6" t="str">
        <x:v>[2.2, 0.55, 10]</x:v>
      </x:c>
      <x:c r="K5641" s="7" t="str">
        <x:v>需确认条件及分段</x:v>
      </x:c>
      <x:c r="L5641" s="6" t="str">
        <x:v>https://raw.githubusercontent.com/Mar-7th/StarRailRes/dbe8cdfcfb0bf657b9fe1cf92d5537f118ccb487/index_new/cn/character_skills.json</x:v>
      </x:c>
    </x:row>
    <x:row r="5642" ht="38" customHeight="1">
      <x:c r="A5642" s="6" t="str">
        <x:v>150903_3</x:v>
      </x:c>
      <x:c r="B5642" s="6" t="str">
        <x:v>150903</x:v>
      </x:c>
      <x:c r="C5642" s="6" t="n">
        <x:v>3</x:v>
      </x:c>
      <x:c r="D5642" s="6" t="str">
        <x:v>天地乖离•开辟之星</x:v>
      </x:c>
      <x:c r="E5642" s="7" t="str">
        <x:v>对敌方全体造成等同于吉尔伽美什240%攻击力的雷属性伤害。并额外造成10次伤害，每次对敌方随机单体造成等同于吉尔伽美什60%攻击力的雷属性伤害。</x:v>
      </x:c>
      <x:c r="F5642" s="6" t="n">
        <x:v>2.4</x:v>
      </x:c>
      <x:c r="G5642" s="6" t="n">
        <x:v>0</x:v>
      </x:c>
      <x:c r="H5642" s="6" t="n">
        <x:v>0</x:v>
      </x:c>
      <x:c r="I5642" s="6" t="n">
        <x:v>0</x:v>
      </x:c>
      <x:c r="J5642" s="6" t="str">
        <x:v>[2.4, 0.6, 10]</x:v>
      </x:c>
      <x:c r="K5642" s="7" t="str">
        <x:v>需确认条件及分段</x:v>
      </x:c>
      <x:c r="L5642" s="6" t="str">
        <x:v>https://raw.githubusercontent.com/Mar-7th/StarRailRes/dbe8cdfcfb0bf657b9fe1cf92d5537f118ccb487/index_new/cn/character_skills.json</x:v>
      </x:c>
    </x:row>
    <x:row r="5643" ht="38" customHeight="1">
      <x:c r="A5643" s="6" t="str">
        <x:v>150903_4</x:v>
      </x:c>
      <x:c r="B5643" s="6" t="str">
        <x:v>150903</x:v>
      </x:c>
      <x:c r="C5643" s="6" t="n">
        <x:v>4</x:v>
      </x:c>
      <x:c r="D5643" s="6" t="str">
        <x:v>天地乖离•开辟之星</x:v>
      </x:c>
      <x:c r="E5643" s="7" t="str">
        <x:v>对敌方全体造成等同于吉尔伽美什260%攻击力的雷属性伤害。并额外造成10次伤害，每次对敌方随机单体造成等同于吉尔伽美什65%攻击力的雷属性伤害。</x:v>
      </x:c>
      <x:c r="F5643" s="6" t="n">
        <x:v>2.6</x:v>
      </x:c>
      <x:c r="G5643" s="6" t="n">
        <x:v>0</x:v>
      </x:c>
      <x:c r="H5643" s="6" t="n">
        <x:v>0</x:v>
      </x:c>
      <x:c r="I5643" s="6" t="n">
        <x:v>0</x:v>
      </x:c>
      <x:c r="J5643" s="6" t="str">
        <x:v>[2.6, 0.65, 10]</x:v>
      </x:c>
      <x:c r="K5643" s="7" t="str">
        <x:v>需确认条件及分段</x:v>
      </x:c>
      <x:c r="L5643" s="6" t="str">
        <x:v>https://raw.githubusercontent.com/Mar-7th/StarRailRes/dbe8cdfcfb0bf657b9fe1cf92d5537f118ccb487/index_new/cn/character_skills.json</x:v>
      </x:c>
    </x:row>
    <x:row r="5644" ht="38" customHeight="1">
      <x:c r="A5644" s="6" t="str">
        <x:v>150903_5</x:v>
      </x:c>
      <x:c r="B5644" s="6" t="str">
        <x:v>150903</x:v>
      </x:c>
      <x:c r="C5644" s="6" t="n">
        <x:v>5</x:v>
      </x:c>
      <x:c r="D5644" s="6" t="str">
        <x:v>天地乖离•开辟之星</x:v>
      </x:c>
      <x:c r="E5644" s="7" t="str">
        <x:v>对敌方全体造成等同于吉尔伽美什280%攻击力的雷属性伤害。并额外造成10次伤害，每次对敌方随机单体造成等同于吉尔伽美什70%攻击力的雷属性伤害。</x:v>
      </x:c>
      <x:c r="F5644" s="6" t="n">
        <x:v>2.8</x:v>
      </x:c>
      <x:c r="G5644" s="6" t="n">
        <x:v>0</x:v>
      </x:c>
      <x:c r="H5644" s="6" t="n">
        <x:v>0</x:v>
      </x:c>
      <x:c r="I5644" s="6" t="n">
        <x:v>0</x:v>
      </x:c>
      <x:c r="J5644" s="6" t="str">
        <x:v>[2.8, 0.7, 10]</x:v>
      </x:c>
      <x:c r="K5644" s="7" t="str">
        <x:v>需确认条件及分段</x:v>
      </x:c>
      <x:c r="L5644" s="6" t="str">
        <x:v>https://raw.githubusercontent.com/Mar-7th/StarRailRes/dbe8cdfcfb0bf657b9fe1cf92d5537f118ccb487/index_new/cn/character_skills.json</x:v>
      </x:c>
    </x:row>
    <x:row r="5645" ht="38" customHeight="1">
      <x:c r="A5645" s="6" t="str">
        <x:v>150903_6</x:v>
      </x:c>
      <x:c r="B5645" s="6" t="str">
        <x:v>150903</x:v>
      </x:c>
      <x:c r="C5645" s="6" t="n">
        <x:v>6</x:v>
      </x:c>
      <x:c r="D5645" s="6" t="str">
        <x:v>天地乖离•开辟之星</x:v>
      </x:c>
      <x:c r="E5645" s="7" t="str">
        <x:v>对敌方全体造成等同于吉尔伽美什300%攻击力的雷属性伤害。并额外造成10次伤害，每次对敌方随机单体造成等同于吉尔伽美什75%攻击力的雷属性伤害。</x:v>
      </x:c>
      <x:c r="F5645" s="6" t="n">
        <x:v>3</x:v>
      </x:c>
      <x:c r="G5645" s="6" t="n">
        <x:v>0</x:v>
      </x:c>
      <x:c r="H5645" s="6" t="n">
        <x:v>0</x:v>
      </x:c>
      <x:c r="I5645" s="6" t="n">
        <x:v>0</x:v>
      </x:c>
      <x:c r="J5645" s="6" t="str">
        <x:v>[3, 0.75, 10]</x:v>
      </x:c>
      <x:c r="K5645" s="7" t="str">
        <x:v>需确认条件及分段</x:v>
      </x:c>
      <x:c r="L5645" s="6" t="str">
        <x:v>https://raw.githubusercontent.com/Mar-7th/StarRailRes/dbe8cdfcfb0bf657b9fe1cf92d5537f118ccb487/index_new/cn/character_skills.json</x:v>
      </x:c>
    </x:row>
    <x:row r="5646" ht="38" customHeight="1">
      <x:c r="A5646" s="6" t="str">
        <x:v>150903_7</x:v>
      </x:c>
      <x:c r="B5646" s="6" t="str">
        <x:v>150903</x:v>
      </x:c>
      <x:c r="C5646" s="6" t="n">
        <x:v>7</x:v>
      </x:c>
      <x:c r="D5646" s="6" t="str">
        <x:v>天地乖离•开辟之星</x:v>
      </x:c>
      <x:c r="E5646" s="7" t="str">
        <x:v>对敌方全体造成等同于吉尔伽美什325%攻击力的雷属性伤害。并额外造成10次伤害，每次对敌方随机单体造成等同于吉尔伽美什81.25%攻击力的雷属性伤害。</x:v>
      </x:c>
      <x:c r="F5646" s="6" t="n">
        <x:v>3.25</x:v>
      </x:c>
      <x:c r="G5646" s="6" t="n">
        <x:v>0</x:v>
      </x:c>
      <x:c r="H5646" s="6" t="n">
        <x:v>0</x:v>
      </x:c>
      <x:c r="I5646" s="6" t="n">
        <x:v>0</x:v>
      </x:c>
      <x:c r="J5646" s="6" t="str">
        <x:v>[3.25, 0.8125, 10]</x:v>
      </x:c>
      <x:c r="K5646" s="7" t="str">
        <x:v>需确认条件及分段</x:v>
      </x:c>
      <x:c r="L5646" s="6" t="str">
        <x:v>https://raw.githubusercontent.com/Mar-7th/StarRailRes/dbe8cdfcfb0bf657b9fe1cf92d5537f118ccb487/index_new/cn/character_skills.json</x:v>
      </x:c>
    </x:row>
    <x:row r="5647" ht="38" customHeight="1">
      <x:c r="A5647" s="6" t="str">
        <x:v>150903_8</x:v>
      </x:c>
      <x:c r="B5647" s="6" t="str">
        <x:v>150903</x:v>
      </x:c>
      <x:c r="C5647" s="6" t="n">
        <x:v>8</x:v>
      </x:c>
      <x:c r="D5647" s="6" t="str">
        <x:v>天地乖离•开辟之星</x:v>
      </x:c>
      <x:c r="E5647" s="7" t="str">
        <x:v>对敌方全体造成等同于吉尔伽美什350%攻击力的雷属性伤害。并额外造成10次伤害，每次对敌方随机单体造成等同于吉尔伽美什87.5%攻击力的雷属性伤害。</x:v>
      </x:c>
      <x:c r="F5647" s="6" t="n">
        <x:v>3.5</x:v>
      </x:c>
      <x:c r="G5647" s="6" t="n">
        <x:v>0</x:v>
      </x:c>
      <x:c r="H5647" s="6" t="n">
        <x:v>0</x:v>
      </x:c>
      <x:c r="I5647" s="6" t="n">
        <x:v>0</x:v>
      </x:c>
      <x:c r="J5647" s="6" t="str">
        <x:v>[3.5, 0.875, 10]</x:v>
      </x:c>
      <x:c r="K5647" s="7" t="str">
        <x:v>需确认条件及分段</x:v>
      </x:c>
      <x:c r="L5647" s="6" t="str">
        <x:v>https://raw.githubusercontent.com/Mar-7th/StarRailRes/dbe8cdfcfb0bf657b9fe1cf92d5537f118ccb487/index_new/cn/character_skills.json</x:v>
      </x:c>
    </x:row>
    <x:row r="5648" ht="38" customHeight="1">
      <x:c r="A5648" s="6" t="str">
        <x:v>150903_9</x:v>
      </x:c>
      <x:c r="B5648" s="6" t="str">
        <x:v>150903</x:v>
      </x:c>
      <x:c r="C5648" s="6" t="n">
        <x:v>9</x:v>
      </x:c>
      <x:c r="D5648" s="6" t="str">
        <x:v>天地乖离•开辟之星</x:v>
      </x:c>
      <x:c r="E5648" s="7" t="str">
        <x:v>对敌方全体造成等同于吉尔伽美什375%攻击力的雷属性伤害。并额外造成10次伤害，每次对敌方随机单体造成等同于吉尔伽美什93.75%攻击力的雷属性伤害。</x:v>
      </x:c>
      <x:c r="F5648" s="6" t="n">
        <x:v>3.75</x:v>
      </x:c>
      <x:c r="G5648" s="6" t="n">
        <x:v>0</x:v>
      </x:c>
      <x:c r="H5648" s="6" t="n">
        <x:v>0</x:v>
      </x:c>
      <x:c r="I5648" s="6" t="n">
        <x:v>0</x:v>
      </x:c>
      <x:c r="J5648" s="6" t="str">
        <x:v>[3.75, 0.9375, 10]</x:v>
      </x:c>
      <x:c r="K5648" s="7" t="str">
        <x:v>需确认条件及分段</x:v>
      </x:c>
      <x:c r="L5648" s="6" t="str">
        <x:v>https://raw.githubusercontent.com/Mar-7th/StarRailRes/dbe8cdfcfb0bf657b9fe1cf92d5537f118ccb487/index_new/cn/character_skills.json</x:v>
      </x:c>
    </x:row>
    <x:row r="5649" ht="38" customHeight="1">
      <x:c r="A5649" s="6" t="str">
        <x:v>150903_10</x:v>
      </x:c>
      <x:c r="B5649" s="6" t="str">
        <x:v>150903</x:v>
      </x:c>
      <x:c r="C5649" s="6" t="n">
        <x:v>10</x:v>
      </x:c>
      <x:c r="D5649" s="6" t="str">
        <x:v>天地乖离•开辟之星</x:v>
      </x:c>
      <x:c r="E5649" s="7" t="str">
        <x:v>对敌方全体造成等同于吉尔伽美什400%攻击力的雷属性伤害。并额外造成10次伤害，每次对敌方随机单体造成等同于吉尔伽美什100%攻击力的雷属性伤害。</x:v>
      </x:c>
      <x:c r="F5649" s="6" t="n">
        <x:v>4</x:v>
      </x:c>
      <x:c r="G5649" s="6" t="n">
        <x:v>0</x:v>
      </x:c>
      <x:c r="H5649" s="6" t="n">
        <x:v>0</x:v>
      </x:c>
      <x:c r="I5649" s="6" t="n">
        <x:v>0</x:v>
      </x:c>
      <x:c r="J5649" s="6" t="str">
        <x:v>[4, 1, 10]</x:v>
      </x:c>
      <x:c r="K5649" s="7" t="str">
        <x:v>需确认条件及分段</x:v>
      </x:c>
      <x:c r="L5649" s="6" t="str">
        <x:v>https://raw.githubusercontent.com/Mar-7th/StarRailRes/dbe8cdfcfb0bf657b9fe1cf92d5537f118ccb487/index_new/cn/character_skills.json</x:v>
      </x:c>
    </x:row>
    <x:row r="5650" ht="38" customHeight="1">
      <x:c r="A5650" s="6" t="str">
        <x:v>150903_11</x:v>
      </x:c>
      <x:c r="B5650" s="6" t="str">
        <x:v>150903</x:v>
      </x:c>
      <x:c r="C5650" s="6" t="n">
        <x:v>11</x:v>
      </x:c>
      <x:c r="D5650" s="6" t="str">
        <x:v>天地乖离•开辟之星</x:v>
      </x:c>
      <x:c r="E5650" s="7" t="str">
        <x:v>对敌方全体造成等同于吉尔伽美什420%攻击力的雷属性伤害。并额外造成10次伤害，每次对敌方随机单体造成等同于吉尔伽美什105%攻击力的雷属性伤害。</x:v>
      </x:c>
      <x:c r="F5650" s="6" t="n">
        <x:v>4.2</x:v>
      </x:c>
      <x:c r="G5650" s="6" t="n">
        <x:v>0</x:v>
      </x:c>
      <x:c r="H5650" s="6" t="n">
        <x:v>0</x:v>
      </x:c>
      <x:c r="I5650" s="6" t="n">
        <x:v>0</x:v>
      </x:c>
      <x:c r="J5650" s="6" t="str">
        <x:v>[4.2, 1.05, 10]</x:v>
      </x:c>
      <x:c r="K5650" s="7" t="str">
        <x:v>需确认条件及分段</x:v>
      </x:c>
      <x:c r="L5650" s="6" t="str">
        <x:v>https://raw.githubusercontent.com/Mar-7th/StarRailRes/dbe8cdfcfb0bf657b9fe1cf92d5537f118ccb487/index_new/cn/character_skills.json</x:v>
      </x:c>
    </x:row>
    <x:row r="5651" ht="38" customHeight="1">
      <x:c r="A5651" s="6" t="str">
        <x:v>150903_12</x:v>
      </x:c>
      <x:c r="B5651" s="6" t="str">
        <x:v>150903</x:v>
      </x:c>
      <x:c r="C5651" s="6" t="n">
        <x:v>12</x:v>
      </x:c>
      <x:c r="D5651" s="6" t="str">
        <x:v>天地乖离•开辟之星</x:v>
      </x:c>
      <x:c r="E5651" s="7" t="str">
        <x:v>对敌方全体造成等同于吉尔伽美什440%攻击力的雷属性伤害。并额外造成10次伤害，每次对敌方随机单体造成等同于吉尔伽美什110%攻击力的雷属性伤害。</x:v>
      </x:c>
      <x:c r="F5651" s="6" t="n">
        <x:v>4.4</x:v>
      </x:c>
      <x:c r="G5651" s="6" t="n">
        <x:v>0</x:v>
      </x:c>
      <x:c r="H5651" s="6" t="n">
        <x:v>0</x:v>
      </x:c>
      <x:c r="I5651" s="6" t="n">
        <x:v>0</x:v>
      </x:c>
      <x:c r="J5651" s="6" t="str">
        <x:v>[4.4, 1.1, 10]</x:v>
      </x:c>
      <x:c r="K5651" s="7" t="str">
        <x:v>需确认条件及分段</x:v>
      </x:c>
      <x:c r="L5651" s="6" t="str">
        <x:v>https://raw.githubusercontent.com/Mar-7th/StarRailRes/dbe8cdfcfb0bf657b9fe1cf92d5537f118ccb487/index_new/cn/character_skills.json</x:v>
      </x:c>
    </x:row>
    <x:row r="5652" ht="38" customHeight="1">
      <x:c r="A5652" s="6" t="str">
        <x:v>150903_13</x:v>
      </x:c>
      <x:c r="B5652" s="6" t="str">
        <x:v>150903</x:v>
      </x:c>
      <x:c r="C5652" s="6" t="n">
        <x:v>13</x:v>
      </x:c>
      <x:c r="D5652" s="6" t="str">
        <x:v>天地乖离•开辟之星</x:v>
      </x:c>
      <x:c r="E5652" s="7" t="str">
        <x:v>对敌方全体造成等同于吉尔伽美什460%攻击力的雷属性伤害。并额外造成10次伤害，每次对敌方随机单体造成等同于吉尔伽美什115%攻击力的雷属性伤害。</x:v>
      </x:c>
      <x:c r="F5652" s="6" t="n">
        <x:v>4.6</x:v>
      </x:c>
      <x:c r="G5652" s="6" t="n">
        <x:v>0</x:v>
      </x:c>
      <x:c r="H5652" s="6" t="n">
        <x:v>0</x:v>
      </x:c>
      <x:c r="I5652" s="6" t="n">
        <x:v>0</x:v>
      </x:c>
      <x:c r="J5652" s="6" t="str">
        <x:v>[4.6, 1.15, 10]</x:v>
      </x:c>
      <x:c r="K5652" s="7" t="str">
        <x:v>需确认条件及分段</x:v>
      </x:c>
      <x:c r="L5652" s="6" t="str">
        <x:v>https://raw.githubusercontent.com/Mar-7th/StarRailRes/dbe8cdfcfb0bf657b9fe1cf92d5537f118ccb487/index_new/cn/character_skills.json</x:v>
      </x:c>
    </x:row>
    <x:row r="5653" ht="38" customHeight="1">
      <x:c r="A5653" s="6" t="str">
        <x:v>150903_14</x:v>
      </x:c>
      <x:c r="B5653" s="6" t="str">
        <x:v>150903</x:v>
      </x:c>
      <x:c r="C5653" s="6" t="n">
        <x:v>14</x:v>
      </x:c>
      <x:c r="D5653" s="6" t="str">
        <x:v>天地乖离•开辟之星</x:v>
      </x:c>
      <x:c r="E5653" s="7" t="str">
        <x:v>对敌方全体造成等同于吉尔伽美什480%攻击力的雷属性伤害。并额外造成10次伤害，每次对敌方随机单体造成等同于吉尔伽美什120%攻击力的雷属性伤害。</x:v>
      </x:c>
      <x:c r="F5653" s="6" t="n">
        <x:v>4.8</x:v>
      </x:c>
      <x:c r="G5653" s="6" t="n">
        <x:v>0</x:v>
      </x:c>
      <x:c r="H5653" s="6" t="n">
        <x:v>0</x:v>
      </x:c>
      <x:c r="I5653" s="6" t="n">
        <x:v>0</x:v>
      </x:c>
      <x:c r="J5653" s="6" t="str">
        <x:v>[4.8, 1.2, 10]</x:v>
      </x:c>
      <x:c r="K5653" s="7" t="str">
        <x:v>需确认条件及分段</x:v>
      </x:c>
      <x:c r="L5653" s="6" t="str">
        <x:v>https://raw.githubusercontent.com/Mar-7th/StarRailRes/dbe8cdfcfb0bf657b9fe1cf92d5537f118ccb487/index_new/cn/character_skills.json</x:v>
      </x:c>
    </x:row>
    <x:row r="5654" ht="38" customHeight="1">
      <x:c r="A5654" s="6" t="str">
        <x:v>150903_15</x:v>
      </x:c>
      <x:c r="B5654" s="6" t="str">
        <x:v>150903</x:v>
      </x:c>
      <x:c r="C5654" s="6" t="n">
        <x:v>15</x:v>
      </x:c>
      <x:c r="D5654" s="6" t="str">
        <x:v>天地乖离•开辟之星</x:v>
      </x:c>
      <x:c r="E5654" s="7" t="str">
        <x:v>对敌方全体造成等同于吉尔伽美什500%攻击力的雷属性伤害。并额外造成10次伤害，每次对敌方随机单体造成等同于吉尔伽美什125%攻击力的雷属性伤害。</x:v>
      </x:c>
      <x:c r="F5654" s="6" t="n">
        <x:v>5</x:v>
      </x:c>
      <x:c r="G5654" s="6" t="n">
        <x:v>0</x:v>
      </x:c>
      <x:c r="H5654" s="6" t="n">
        <x:v>0</x:v>
      </x:c>
      <x:c r="I5654" s="6" t="n">
        <x:v>0</x:v>
      </x:c>
      <x:c r="J5654" s="6" t="str">
        <x:v>[5, 1.25, 10]</x:v>
      </x:c>
      <x:c r="K5654" s="7" t="str">
        <x:v>需确认条件及分段</x:v>
      </x:c>
      <x:c r="L5654" s="6" t="str">
        <x:v>https://raw.githubusercontent.com/Mar-7th/StarRailRes/dbe8cdfcfb0bf657b9fe1cf92d5537f118ccb487/index_new/cn/character_skills.json</x:v>
      </x:c>
    </x:row>
    <x:row r="5655" ht="68" customHeight="1">
      <x:c r="A5655" s="6" t="str">
        <x:v>150904_1</x:v>
      </x:c>
      <x:c r="B5655" s="6" t="str">
        <x:v>150904</x:v>
      </x:c>
      <x:c r="C5655" s="6" t="n">
        <x:v>1</x:v>
      </x:c>
      <x:c r="D5655" s="6" t="str">
        <x:v>「尽情取悦本王吧」</x:v>
      </x:c>
      <x:c r="E5655" s="7" t="str">
        <x:v>我方队友施放终结技时，吉尔伽美什获得【王来背负】，使自身造成的终结技伤害提高20%，持续3回合。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55" s="6" t="n">
        <x:v>0</x:v>
      </x:c>
      <x:c r="G5655" s="6" t="n">
        <x:v>0</x:v>
      </x:c>
      <x:c r="H5655" s="6" t="n">
        <x:v>0</x:v>
      </x:c>
      <x:c r="I5655" s="6" t="n">
        <x:v>0</x:v>
      </x:c>
      <x:c r="J5655" s="6" t="str">
        <x:v>[3, 10, 0.2, 0.1]</x:v>
      </x:c>
      <x:c r="K5655" s="7" t="str">
        <x:v>无首段伤害倍率，请覆盖或设为辅助技能</x:v>
      </x:c>
      <x:c r="L5655" s="6" t="str">
        <x:v>https://raw.githubusercontent.com/Mar-7th/StarRailRes/dbe8cdfcfb0bf657b9fe1cf92d5537f118ccb487/index_new/cn/character_skills.json</x:v>
      </x:c>
    </x:row>
    <x:row r="5656" ht="68" customHeight="1">
      <x:c r="A5656" s="6" t="str">
        <x:v>150904_2</x:v>
      </x:c>
      <x:c r="B5656" s="6" t="str">
        <x:v>150904</x:v>
      </x:c>
      <x:c r="C5656" s="6" t="n">
        <x:v>2</x:v>
      </x:c>
      <x:c r="D5656" s="6" t="str">
        <x:v>「尽情取悦本王吧」</x:v>
      </x:c>
      <x:c r="E5656" s="7" t="str">
        <x:v>我方队友施放终结技时，吉尔伽美什获得【王来背负】，使自身造成的终结技伤害提高22%，持续3回合。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56" s="6" t="n">
        <x:v>0</x:v>
      </x:c>
      <x:c r="G5656" s="6" t="n">
        <x:v>0</x:v>
      </x:c>
      <x:c r="H5656" s="6" t="n">
        <x:v>0</x:v>
      </x:c>
      <x:c r="I5656" s="6" t="n">
        <x:v>0</x:v>
      </x:c>
      <x:c r="J5656" s="6" t="str">
        <x:v>[3, 10, 0.22, 0.1]</x:v>
      </x:c>
      <x:c r="K5656" s="7" t="str">
        <x:v>无首段伤害倍率，请覆盖或设为辅助技能</x:v>
      </x:c>
      <x:c r="L5656" s="6" t="str">
        <x:v>https://raw.githubusercontent.com/Mar-7th/StarRailRes/dbe8cdfcfb0bf657b9fe1cf92d5537f118ccb487/index_new/cn/character_skills.json</x:v>
      </x:c>
    </x:row>
    <x:row r="5657" ht="68" customHeight="1">
      <x:c r="A5657" s="6" t="str">
        <x:v>150904_3</x:v>
      </x:c>
      <x:c r="B5657" s="6" t="str">
        <x:v>150904</x:v>
      </x:c>
      <x:c r="C5657" s="6" t="n">
        <x:v>3</x:v>
      </x:c>
      <x:c r="D5657" s="6" t="str">
        <x:v>「尽情取悦本王吧」</x:v>
      </x:c>
      <x:c r="E5657" s="7" t="str">
        <x:v>我方队友施放终结技时，吉尔伽美什获得【王来背负】，使自身造成的终结技伤害提高24%，持续3回合。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57" s="6" t="n">
        <x:v>0</x:v>
      </x:c>
      <x:c r="G5657" s="6" t="n">
        <x:v>0</x:v>
      </x:c>
      <x:c r="H5657" s="6" t="n">
        <x:v>0</x:v>
      </x:c>
      <x:c r="I5657" s="6" t="n">
        <x:v>0</x:v>
      </x:c>
      <x:c r="J5657" s="6" t="str">
        <x:v>[3, 10, 0.24, 0.1]</x:v>
      </x:c>
      <x:c r="K5657" s="7" t="str">
        <x:v>无首段伤害倍率，请覆盖或设为辅助技能</x:v>
      </x:c>
      <x:c r="L5657" s="6" t="str">
        <x:v>https://raw.githubusercontent.com/Mar-7th/StarRailRes/dbe8cdfcfb0bf657b9fe1cf92d5537f118ccb487/index_new/cn/character_skills.json</x:v>
      </x:c>
    </x:row>
    <x:row r="5658" ht="68" customHeight="1">
      <x:c r="A5658" s="6" t="str">
        <x:v>150904_4</x:v>
      </x:c>
      <x:c r="B5658" s="6" t="str">
        <x:v>150904</x:v>
      </x:c>
      <x:c r="C5658" s="6" t="n">
        <x:v>4</x:v>
      </x:c>
      <x:c r="D5658" s="6" t="str">
        <x:v>「尽情取悦本王吧」</x:v>
      </x:c>
      <x:c r="E5658" s="7" t="str">
        <x:v>我方队友施放终结技时，吉尔伽美什获得【王来背负】，使自身造成的终结技伤害提高26%，持续3回合。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58" s="6" t="n">
        <x:v>0</x:v>
      </x:c>
      <x:c r="G5658" s="6" t="n">
        <x:v>0</x:v>
      </x:c>
      <x:c r="H5658" s="6" t="n">
        <x:v>0</x:v>
      </x:c>
      <x:c r="I5658" s="6" t="n">
        <x:v>0</x:v>
      </x:c>
      <x:c r="J5658" s="6" t="str">
        <x:v>[3, 10, 0.26, 0.1]</x:v>
      </x:c>
      <x:c r="K5658" s="7" t="str">
        <x:v>无首段伤害倍率，请覆盖或设为辅助技能</x:v>
      </x:c>
      <x:c r="L5658" s="6" t="str">
        <x:v>https://raw.githubusercontent.com/Mar-7th/StarRailRes/dbe8cdfcfb0bf657b9fe1cf92d5537f118ccb487/index_new/cn/character_skills.json</x:v>
      </x:c>
    </x:row>
    <x:row r="5659" ht="68" customHeight="1">
      <x:c r="A5659" s="6" t="str">
        <x:v>150904_5</x:v>
      </x:c>
      <x:c r="B5659" s="6" t="str">
        <x:v>150904</x:v>
      </x:c>
      <x:c r="C5659" s="6" t="n">
        <x:v>5</x:v>
      </x:c>
      <x:c r="D5659" s="6" t="str">
        <x:v>「尽情取悦本王吧」</x:v>
      </x:c>
      <x:c r="E5659" s="7" t="str">
        <x:v>我方队友施放终结技时，吉尔伽美什获得【王来背负】，使自身造成的终结技伤害提高28%，持续3回合。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59" s="6" t="n">
        <x:v>0</x:v>
      </x:c>
      <x:c r="G5659" s="6" t="n">
        <x:v>0</x:v>
      </x:c>
      <x:c r="H5659" s="6" t="n">
        <x:v>0</x:v>
      </x:c>
      <x:c r="I5659" s="6" t="n">
        <x:v>0</x:v>
      </x:c>
      <x:c r="J5659" s="6" t="str">
        <x:v>[3, 10, 0.28, 0.1]</x:v>
      </x:c>
      <x:c r="K5659" s="7" t="str">
        <x:v>无首段伤害倍率，请覆盖或设为辅助技能</x:v>
      </x:c>
      <x:c r="L5659" s="6" t="str">
        <x:v>https://raw.githubusercontent.com/Mar-7th/StarRailRes/dbe8cdfcfb0bf657b9fe1cf92d5537f118ccb487/index_new/cn/character_skills.json</x:v>
      </x:c>
    </x:row>
    <x:row r="5660" ht="68" customHeight="1">
      <x:c r="A5660" s="6" t="str">
        <x:v>150904_6</x:v>
      </x:c>
      <x:c r="B5660" s="6" t="str">
        <x:v>150904</x:v>
      </x:c>
      <x:c r="C5660" s="6" t="n">
        <x:v>6</x:v>
      </x:c>
      <x:c r="D5660" s="6" t="str">
        <x:v>「尽情取悦本王吧」</x:v>
      </x:c>
      <x:c r="E5660" s="7" t="str">
        <x:v>我方队友施放终结技时，吉尔伽美什获得【王来背负】，使自身造成的终结技伤害提高30%，持续3回合。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60" s="6" t="n">
        <x:v>0</x:v>
      </x:c>
      <x:c r="G5660" s="6" t="n">
        <x:v>0</x:v>
      </x:c>
      <x:c r="H5660" s="6" t="n">
        <x:v>0</x:v>
      </x:c>
      <x:c r="I5660" s="6" t="n">
        <x:v>0</x:v>
      </x:c>
      <x:c r="J5660" s="6" t="str">
        <x:v>[3, 10, 0.3, 0.1]</x:v>
      </x:c>
      <x:c r="K5660" s="7" t="str">
        <x:v>无首段伤害倍率，请覆盖或设为辅助技能</x:v>
      </x:c>
      <x:c r="L5660" s="6" t="str">
        <x:v>https://raw.githubusercontent.com/Mar-7th/StarRailRes/dbe8cdfcfb0bf657b9fe1cf92d5537f118ccb487/index_new/cn/character_skills.json</x:v>
      </x:c>
    </x:row>
    <x:row r="5661" ht="68" customHeight="1">
      <x:c r="A5661" s="6" t="str">
        <x:v>150904_7</x:v>
      </x:c>
      <x:c r="B5661" s="6" t="str">
        <x:v>150904</x:v>
      </x:c>
      <x:c r="C5661" s="6" t="n">
        <x:v>7</x:v>
      </x:c>
      <x:c r="D5661" s="6" t="str">
        <x:v>「尽情取悦本王吧」</x:v>
      </x:c>
      <x:c r="E5661" s="7" t="str">
        <x:v>我方队友施放终结技时，吉尔伽美什获得【王来背负】，使自身造成的终结技伤害提高32.5%，持续3回合。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61" s="6" t="n">
        <x:v>0</x:v>
      </x:c>
      <x:c r="G5661" s="6" t="n">
        <x:v>0</x:v>
      </x:c>
      <x:c r="H5661" s="6" t="n">
        <x:v>0</x:v>
      </x:c>
      <x:c r="I5661" s="6" t="n">
        <x:v>0</x:v>
      </x:c>
      <x:c r="J5661" s="6" t="str">
        <x:v>[3, 10, 0.325, 0.1]</x:v>
      </x:c>
      <x:c r="K5661" s="7" t="str">
        <x:v>无首段伤害倍率，请覆盖或设为辅助技能</x:v>
      </x:c>
      <x:c r="L5661" s="6" t="str">
        <x:v>https://raw.githubusercontent.com/Mar-7th/StarRailRes/dbe8cdfcfb0bf657b9fe1cf92d5537f118ccb487/index_new/cn/character_skills.json</x:v>
      </x:c>
    </x:row>
    <x:row r="5662" ht="68" customHeight="1">
      <x:c r="A5662" s="6" t="str">
        <x:v>150904_8</x:v>
      </x:c>
      <x:c r="B5662" s="6" t="str">
        <x:v>150904</x:v>
      </x:c>
      <x:c r="C5662" s="6" t="n">
        <x:v>8</x:v>
      </x:c>
      <x:c r="D5662" s="6" t="str">
        <x:v>「尽情取悦本王吧」</x:v>
      </x:c>
      <x:c r="E5662" s="7" t="str">
        <x:v>我方队友施放终结技时，吉尔伽美什获得【王来背负】，使自身造成的终结技伤害提高35%，持续3回合。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62" s="6" t="n">
        <x:v>0</x:v>
      </x:c>
      <x:c r="G5662" s="6" t="n">
        <x:v>0</x:v>
      </x:c>
      <x:c r="H5662" s="6" t="n">
        <x:v>0</x:v>
      </x:c>
      <x:c r="I5662" s="6" t="n">
        <x:v>0</x:v>
      </x:c>
      <x:c r="J5662" s="6" t="str">
        <x:v>[3, 10, 0.35, 0.1]</x:v>
      </x:c>
      <x:c r="K5662" s="7" t="str">
        <x:v>无首段伤害倍率，请覆盖或设为辅助技能</x:v>
      </x:c>
      <x:c r="L5662" s="6" t="str">
        <x:v>https://raw.githubusercontent.com/Mar-7th/StarRailRes/dbe8cdfcfb0bf657b9fe1cf92d5537f118ccb487/index_new/cn/character_skills.json</x:v>
      </x:c>
    </x:row>
    <x:row r="5663" ht="68" customHeight="1">
      <x:c r="A5663" s="6" t="str">
        <x:v>150904_9</x:v>
      </x:c>
      <x:c r="B5663" s="6" t="str">
        <x:v>150904</x:v>
      </x:c>
      <x:c r="C5663" s="6" t="n">
        <x:v>9</x:v>
      </x:c>
      <x:c r="D5663" s="6" t="str">
        <x:v>「尽情取悦本王吧」</x:v>
      </x:c>
      <x:c r="E5663" s="7" t="str">
        <x:v>我方队友施放终结技时，吉尔伽美什获得【王来背负】，使自身造成的终结技伤害提高37.5%，持续3回合。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63" s="6" t="n">
        <x:v>0</x:v>
      </x:c>
      <x:c r="G5663" s="6" t="n">
        <x:v>0</x:v>
      </x:c>
      <x:c r="H5663" s="6" t="n">
        <x:v>0</x:v>
      </x:c>
      <x:c r="I5663" s="6" t="n">
        <x:v>0</x:v>
      </x:c>
      <x:c r="J5663" s="6" t="str">
        <x:v>[3, 10, 0.375, 0.1]</x:v>
      </x:c>
      <x:c r="K5663" s="7" t="str">
        <x:v>无首段伤害倍率，请覆盖或设为辅助技能</x:v>
      </x:c>
      <x:c r="L5663" s="6" t="str">
        <x:v>https://raw.githubusercontent.com/Mar-7th/StarRailRes/dbe8cdfcfb0bf657b9fe1cf92d5537f118ccb487/index_new/cn/character_skills.json</x:v>
      </x:c>
    </x:row>
    <x:row r="5664" ht="68" customHeight="1">
      <x:c r="A5664" s="6" t="str">
        <x:v>150904_10</x:v>
      </x:c>
      <x:c r="B5664" s="6" t="str">
        <x:v>150904</x:v>
      </x:c>
      <x:c r="C5664" s="6" t="n">
        <x:v>10</x:v>
      </x:c>
      <x:c r="D5664" s="6" t="str">
        <x:v>「尽情取悦本王吧」</x:v>
      </x:c>
      <x:c r="E5664" s="7" t="str">
        <x:v>我方队友施放终结技时，吉尔伽美什获得【王来背负】，使自身造成的终结技伤害提高40%，持续3回合。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64" s="6" t="n">
        <x:v>0</x:v>
      </x:c>
      <x:c r="G5664" s="6" t="n">
        <x:v>0</x:v>
      </x:c>
      <x:c r="H5664" s="6" t="n">
        <x:v>0</x:v>
      </x:c>
      <x:c r="I5664" s="6" t="n">
        <x:v>0</x:v>
      </x:c>
      <x:c r="J5664" s="6" t="str">
        <x:v>[3, 10, 0.4, 0.1]</x:v>
      </x:c>
      <x:c r="K5664" s="7" t="str">
        <x:v>无首段伤害倍率，请覆盖或设为辅助技能</x:v>
      </x:c>
      <x:c r="L5664" s="6" t="str">
        <x:v>https://raw.githubusercontent.com/Mar-7th/StarRailRes/dbe8cdfcfb0bf657b9fe1cf92d5537f118ccb487/index_new/cn/character_skills.json</x:v>
      </x:c>
    </x:row>
    <x:row r="5665" ht="68" customHeight="1">
      <x:c r="A5665" s="6" t="str">
        <x:v>150904_11</x:v>
      </x:c>
      <x:c r="B5665" s="6" t="str">
        <x:v>150904</x:v>
      </x:c>
      <x:c r="C5665" s="6" t="n">
        <x:v>11</x:v>
      </x:c>
      <x:c r="D5665" s="6" t="str">
        <x:v>「尽情取悦本王吧」</x:v>
      </x:c>
      <x:c r="E5665" s="7" t="str">
        <x:v>我方队友施放终结技时，吉尔伽美什获得【王来背负】，使自身造成的终结技伤害提高42%，持续3回合。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65" s="6" t="n">
        <x:v>0</x:v>
      </x:c>
      <x:c r="G5665" s="6" t="n">
        <x:v>0</x:v>
      </x:c>
      <x:c r="H5665" s="6" t="n">
        <x:v>0</x:v>
      </x:c>
      <x:c r="I5665" s="6" t="n">
        <x:v>0</x:v>
      </x:c>
      <x:c r="J5665" s="6" t="str">
        <x:v>[3, 10, 0.42, 0.1]</x:v>
      </x:c>
      <x:c r="K5665" s="7" t="str">
        <x:v>无首段伤害倍率，请覆盖或设为辅助技能</x:v>
      </x:c>
      <x:c r="L5665" s="6" t="str">
        <x:v>https://raw.githubusercontent.com/Mar-7th/StarRailRes/dbe8cdfcfb0bf657b9fe1cf92d5537f118ccb487/index_new/cn/character_skills.json</x:v>
      </x:c>
    </x:row>
    <x:row r="5666" ht="68" customHeight="1">
      <x:c r="A5666" s="6" t="str">
        <x:v>150904_12</x:v>
      </x:c>
      <x:c r="B5666" s="6" t="str">
        <x:v>150904</x:v>
      </x:c>
      <x:c r="C5666" s="6" t="n">
        <x:v>12</x:v>
      </x:c>
      <x:c r="D5666" s="6" t="str">
        <x:v>「尽情取悦本王吧」</x:v>
      </x:c>
      <x:c r="E5666" s="7" t="str">
        <x:v>我方队友施放终结技时，吉尔伽美什获得【王来背负】，使自身造成的终结技伤害提高44%，持续3回合。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66" s="6" t="n">
        <x:v>0</x:v>
      </x:c>
      <x:c r="G5666" s="6" t="n">
        <x:v>0</x:v>
      </x:c>
      <x:c r="H5666" s="6" t="n">
        <x:v>0</x:v>
      </x:c>
      <x:c r="I5666" s="6" t="n">
        <x:v>0</x:v>
      </x:c>
      <x:c r="J5666" s="6" t="str">
        <x:v>[3, 10, 0.44, 0.1]</x:v>
      </x:c>
      <x:c r="K5666" s="7" t="str">
        <x:v>无首段伤害倍率，请覆盖或设为辅助技能</x:v>
      </x:c>
      <x:c r="L5666" s="6" t="str">
        <x:v>https://raw.githubusercontent.com/Mar-7th/StarRailRes/dbe8cdfcfb0bf657b9fe1cf92d5537f118ccb487/index_new/cn/character_skills.json</x:v>
      </x:c>
    </x:row>
    <x:row r="5667" ht="68" customHeight="1">
      <x:c r="A5667" s="6" t="str">
        <x:v>150904_13</x:v>
      </x:c>
      <x:c r="B5667" s="6" t="str">
        <x:v>150904</x:v>
      </x:c>
      <x:c r="C5667" s="6" t="n">
        <x:v>13</x:v>
      </x:c>
      <x:c r="D5667" s="6" t="str">
        <x:v>「尽情取悦本王吧」</x:v>
      </x:c>
      <x:c r="E5667" s="7" t="str">
        <x:v>我方队友施放终结技时，吉尔伽美什获得【王来背负】，使自身造成的终结技伤害提高46%，持续3回合。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67" s="6" t="n">
        <x:v>0</x:v>
      </x:c>
      <x:c r="G5667" s="6" t="n">
        <x:v>0</x:v>
      </x:c>
      <x:c r="H5667" s="6" t="n">
        <x:v>0</x:v>
      </x:c>
      <x:c r="I5667" s="6" t="n">
        <x:v>0</x:v>
      </x:c>
      <x:c r="J5667" s="6" t="str">
        <x:v>[3, 10, 0.46, 0.1]</x:v>
      </x:c>
      <x:c r="K5667" s="7" t="str">
        <x:v>无首段伤害倍率，请覆盖或设为辅助技能</x:v>
      </x:c>
      <x:c r="L5667" s="6" t="str">
        <x:v>https://raw.githubusercontent.com/Mar-7th/StarRailRes/dbe8cdfcfb0bf657b9fe1cf92d5537f118ccb487/index_new/cn/character_skills.json</x:v>
      </x:c>
    </x:row>
    <x:row r="5668" ht="68" customHeight="1">
      <x:c r="A5668" s="6" t="str">
        <x:v>150904_14</x:v>
      </x:c>
      <x:c r="B5668" s="6" t="str">
        <x:v>150904</x:v>
      </x:c>
      <x:c r="C5668" s="6" t="n">
        <x:v>14</x:v>
      </x:c>
      <x:c r="D5668" s="6" t="str">
        <x:v>「尽情取悦本王吧」</x:v>
      </x:c>
      <x:c r="E5668" s="7" t="str">
        <x:v>我方队友施放终结技时，吉尔伽美什获得【王来背负】，使自身造成的终结技伤害提高48%，持续3回合。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68" s="6" t="n">
        <x:v>0</x:v>
      </x:c>
      <x:c r="G5668" s="6" t="n">
        <x:v>0</x:v>
      </x:c>
      <x:c r="H5668" s="6" t="n">
        <x:v>0</x:v>
      </x:c>
      <x:c r="I5668" s="6" t="n">
        <x:v>0</x:v>
      </x:c>
      <x:c r="J5668" s="6" t="str">
        <x:v>[3, 10, 0.48, 0.1]</x:v>
      </x:c>
      <x:c r="K5668" s="7" t="str">
        <x:v>无首段伤害倍率，请覆盖或设为辅助技能</x:v>
      </x:c>
      <x:c r="L5668" s="6" t="str">
        <x:v>https://raw.githubusercontent.com/Mar-7th/StarRailRes/dbe8cdfcfb0bf657b9fe1cf92d5537f118ccb487/index_new/cn/character_skills.json</x:v>
      </x:c>
    </x:row>
    <x:row r="5669" ht="68" customHeight="1">
      <x:c r="A5669" s="6" t="str">
        <x:v>150904_15</x:v>
      </x:c>
      <x:c r="B5669" s="6" t="str">
        <x:v>150904</x:v>
      </x:c>
      <x:c r="C5669" s="6" t="n">
        <x:v>15</x:v>
      </x:c>
      <x:c r="D5669" s="6" t="str">
        <x:v>「尽情取悦本王吧」</x:v>
      </x:c>
      <x:c r="E5669" s="7" t="str">
        <x:v>我方队友施放终结技时，吉尔伽美什获得【王来背负】，使自身造成的终结技伤害提高50%，持续3回合。
初始自身回合开始时自动施放普攻。我方其他目标行动时，吉尔伽美什获得1点【兴致】，每拥有1点【兴致】使自身速度提高10%。
当【兴致】首次达到10点时，进入【来兴致了！】状态，该状态下仅能施放战技，且持续整场战斗。施放战技后，清空自身【兴致】。</x:v>
      </x:c>
      <x:c r="F5669" s="6" t="n">
        <x:v>0</x:v>
      </x:c>
      <x:c r="G5669" s="6" t="n">
        <x:v>0</x:v>
      </x:c>
      <x:c r="H5669" s="6" t="n">
        <x:v>0</x:v>
      </x:c>
      <x:c r="I5669" s="6" t="n">
        <x:v>0</x:v>
      </x:c>
      <x:c r="J5669" s="6" t="str">
        <x:v>[3, 10, 0.5, 0.1]</x:v>
      </x:c>
      <x:c r="K5669" s="7" t="str">
        <x:v>无首段伤害倍率，请覆盖或设为辅助技能</x:v>
      </x:c>
      <x:c r="L5669" s="6" t="str">
        <x:v>https://raw.githubusercontent.com/Mar-7th/StarRailRes/dbe8cdfcfb0bf657b9fe1cf92d5537f118ccb487/index_new/cn/character_skills.json</x:v>
      </x:c>
    </x:row>
    <x:row r="5670" ht="83" customHeight="1">
      <x:c r="A5670" s="6" t="str">
        <x:v>150905_1</x:v>
      </x:c>
      <x:c r="B5670" s="6" t="str">
        <x:v>150905</x:v>
      </x:c>
      <x:c r="C5670" s="6" t="n">
        <x:v>1</x:v>
      </x:c>
      <x:c r="D5670" s="6" t="str">
        <x:v>「本王允许你进攻」</x:v>
      </x:c>
      <x:c r="E5670" s="7" t="str">
        <x:v>吉尔伽美什或Saber攻击时累计1点攻击计数，任意单位攻击后若累计攻击计数达到8，吉尔伽美什和Saber发动连携追加攻击，对敌方全体分别造成等同于吉尔伽美什200%攻击力的雷属性伤害以及Saber300%攻击力的风属性伤害，随后吉尔伽美什获得3点【兴致】，Saber固定恢复120点能量并使自身下一次施放终结技时，造成的伤害为原伤害的120%。
施放连携追加攻击后清空累计攻击计数。</x:v>
      </x:c>
      <x:c r="F5670" s="6" t="n">
        <x:v>5</x:v>
      </x:c>
      <x:c r="G5670" s="6" t="n">
        <x:v>0</x:v>
      </x:c>
      <x:c r="H5670" s="6" t="n">
        <x:v>0</x:v>
      </x:c>
      <x:c r="I5670" s="6" t="n">
        <x:v>0</x:v>
      </x:c>
      <x:c r="J5670" s="6" t="str">
        <x:v>[2, 3, 3, 120, 8, 1.2]</x:v>
      </x:c>
      <x:c r="K5670" s="7" t="str">
        <x:v>需确认条件及分段</x:v>
      </x:c>
      <x:c r="L5670" s="6" t="str">
        <x:v>https://raw.githubusercontent.com/Mar-7th/StarRailRes/dbe8cdfcfb0bf657b9fe1cf92d5537f118ccb487/index_new/cn/character_skills.json</x:v>
      </x:c>
    </x:row>
    <x:row r="5671" ht="83" customHeight="1">
      <x:c r="A5671" s="6" t="str">
        <x:v>150905_2</x:v>
      </x:c>
      <x:c r="B5671" s="6" t="str">
        <x:v>150905</x:v>
      </x:c>
      <x:c r="C5671" s="6" t="n">
        <x:v>2</x:v>
      </x:c>
      <x:c r="D5671" s="6" t="str">
        <x:v>「本王允许你进攻」</x:v>
      </x:c>
      <x:c r="E5671" s="7" t="str">
        <x:v>吉尔伽美什或Saber攻击时累计1点攻击计数，任意单位攻击后若累计攻击计数达到8，吉尔伽美什和Saber发动连携追加攻击，对敌方全体分别造成等同于吉尔伽美什220%攻击力的雷属性伤害以及Saber330%攻击力的风属性伤害，随后吉尔伽美什获得3点【兴致】，Saber固定恢复120点能量并使自身下一次施放终结技时，造成的伤害为原伤害的128%。
施放连携追加攻击后清空累计攻击计数。</x:v>
      </x:c>
      <x:c r="F5671" s="6" t="n">
        <x:v>5.5</x:v>
      </x:c>
      <x:c r="G5671" s="6" t="n">
        <x:v>0</x:v>
      </x:c>
      <x:c r="H5671" s="6" t="n">
        <x:v>0</x:v>
      </x:c>
      <x:c r="I5671" s="6" t="n">
        <x:v>0</x:v>
      </x:c>
      <x:c r="J5671" s="6" t="str">
        <x:v>[2.2, 3.3, 3, 120, 8, 1.28]</x:v>
      </x:c>
      <x:c r="K5671" s="7" t="str">
        <x:v>需确认条件及分段</x:v>
      </x:c>
      <x:c r="L5671" s="6" t="str">
        <x:v>https://raw.githubusercontent.com/Mar-7th/StarRailRes/dbe8cdfcfb0bf657b9fe1cf92d5537f118ccb487/index_new/cn/character_skills.json</x:v>
      </x:c>
    </x:row>
    <x:row r="5672" ht="83" customHeight="1">
      <x:c r="A5672" s="6" t="str">
        <x:v>150905_3</x:v>
      </x:c>
      <x:c r="B5672" s="6" t="str">
        <x:v>150905</x:v>
      </x:c>
      <x:c r="C5672" s="6" t="n">
        <x:v>3</x:v>
      </x:c>
      <x:c r="D5672" s="6" t="str">
        <x:v>「本王允许你进攻」</x:v>
      </x:c>
      <x:c r="E5672" s="7" t="str">
        <x:v>吉尔伽美什或Saber攻击时累计1点攻击计数，任意单位攻击后若累计攻击计数达到8，吉尔伽美什和Saber发动连携追加攻击，对敌方全体分别造成等同于吉尔伽美什240%攻击力的雷属性伤害以及Saber360%攻击力的风属性伤害，随后吉尔伽美什获得3点【兴致】，Saber固定恢复120点能量并使自身下一次施放终结技时，造成的伤害为原伤害的136%。
施放连携追加攻击后清空累计攻击计数。</x:v>
      </x:c>
      <x:c r="F5672" s="6" t="n">
        <x:v>6</x:v>
      </x:c>
      <x:c r="G5672" s="6" t="n">
        <x:v>0</x:v>
      </x:c>
      <x:c r="H5672" s="6" t="n">
        <x:v>0</x:v>
      </x:c>
      <x:c r="I5672" s="6" t="n">
        <x:v>0</x:v>
      </x:c>
      <x:c r="J5672" s="6" t="str">
        <x:v>[2.4, 3.6, 3, 120, 8, 1.36]</x:v>
      </x:c>
      <x:c r="K5672" s="7" t="str">
        <x:v>需确认条件及分段</x:v>
      </x:c>
      <x:c r="L5672" s="6" t="str">
        <x:v>https://raw.githubusercontent.com/Mar-7th/StarRailRes/dbe8cdfcfb0bf657b9fe1cf92d5537f118ccb487/index_new/cn/character_skills.json</x:v>
      </x:c>
    </x:row>
    <x:row r="5673" ht="83" customHeight="1">
      <x:c r="A5673" s="6" t="str">
        <x:v>150905_4</x:v>
      </x:c>
      <x:c r="B5673" s="6" t="str">
        <x:v>150905</x:v>
      </x:c>
      <x:c r="C5673" s="6" t="n">
        <x:v>4</x:v>
      </x:c>
      <x:c r="D5673" s="6" t="str">
        <x:v>「本王允许你进攻」</x:v>
      </x:c>
      <x:c r="E5673" s="7" t="str">
        <x:v>吉尔伽美什或Saber攻击时累计1点攻击计数，任意单位攻击后若累计攻击计数达到8，吉尔伽美什和Saber发动连携追加攻击，对敌方全体分别造成等同于吉尔伽美什260%攻击力的雷属性伤害以及Saber390%攻击力的风属性伤害，随后吉尔伽美什获得3点【兴致】，Saber固定恢复120点能量并使自身下一次施放终结技时，造成的伤害为原伤害的144%。
施放连携追加攻击后清空累计攻击计数。</x:v>
      </x:c>
      <x:c r="F5673" s="6" t="n">
        <x:v>6.5</x:v>
      </x:c>
      <x:c r="G5673" s="6" t="n">
        <x:v>0</x:v>
      </x:c>
      <x:c r="H5673" s="6" t="n">
        <x:v>0</x:v>
      </x:c>
      <x:c r="I5673" s="6" t="n">
        <x:v>0</x:v>
      </x:c>
      <x:c r="J5673" s="6" t="str">
        <x:v>[2.6, 3.9, 3, 120, 8, 1.44]</x:v>
      </x:c>
      <x:c r="K5673" s="7" t="str">
        <x:v>需确认条件及分段</x:v>
      </x:c>
      <x:c r="L5673" s="6" t="str">
        <x:v>https://raw.githubusercontent.com/Mar-7th/StarRailRes/dbe8cdfcfb0bf657b9fe1cf92d5537f118ccb487/index_new/cn/character_skills.json</x:v>
      </x:c>
    </x:row>
    <x:row r="5674" ht="83" customHeight="1">
      <x:c r="A5674" s="6" t="str">
        <x:v>150905_5</x:v>
      </x:c>
      <x:c r="B5674" s="6" t="str">
        <x:v>150905</x:v>
      </x:c>
      <x:c r="C5674" s="6" t="n">
        <x:v>5</x:v>
      </x:c>
      <x:c r="D5674" s="6" t="str">
        <x:v>「本王允许你进攻」</x:v>
      </x:c>
      <x:c r="E5674" s="7" t="str">
        <x:v>吉尔伽美什或Saber攻击时累计1点攻击计数，任意单位攻击后若累计攻击计数达到8，吉尔伽美什和Saber发动连携追加攻击，对敌方全体分别造成等同于吉尔伽美什280%攻击力的雷属性伤害以及Saber420%攻击力的风属性伤害，随后吉尔伽美什获得3点【兴致】，Saber固定恢复120点能量并使自身下一次施放终结技时，造成的伤害为原伤害的152%。
施放连携追加攻击后清空累计攻击计数。</x:v>
      </x:c>
      <x:c r="F5674" s="6" t="n">
        <x:v>7</x:v>
      </x:c>
      <x:c r="G5674" s="6" t="n">
        <x:v>0</x:v>
      </x:c>
      <x:c r="H5674" s="6" t="n">
        <x:v>0</x:v>
      </x:c>
      <x:c r="I5674" s="6" t="n">
        <x:v>0</x:v>
      </x:c>
      <x:c r="J5674" s="6" t="str">
        <x:v>[2.8, 4.2, 3, 120, 8, 1.52]</x:v>
      </x:c>
      <x:c r="K5674" s="7" t="str">
        <x:v>需确认条件及分段</x:v>
      </x:c>
      <x:c r="L5674" s="6" t="str">
        <x:v>https://raw.githubusercontent.com/Mar-7th/StarRailRes/dbe8cdfcfb0bf657b9fe1cf92d5537f118ccb487/index_new/cn/character_skills.json</x:v>
      </x:c>
    </x:row>
    <x:row r="5675" ht="83" customHeight="1">
      <x:c r="A5675" s="6" t="str">
        <x:v>150905_6</x:v>
      </x:c>
      <x:c r="B5675" s="6" t="str">
        <x:v>150905</x:v>
      </x:c>
      <x:c r="C5675" s="6" t="n">
        <x:v>6</x:v>
      </x:c>
      <x:c r="D5675" s="6" t="str">
        <x:v>「本王允许你进攻」</x:v>
      </x:c>
      <x:c r="E5675" s="7" t="str">
        <x:v>吉尔伽美什或Saber攻击时累计1点攻击计数，任意单位攻击后若累计攻击计数达到8，吉尔伽美什和Saber发动连携追加攻击，对敌方全体分别造成等同于吉尔伽美什300%攻击力的雷属性伤害以及Saber450%攻击力的风属性伤害，随后吉尔伽美什获得3点【兴致】，Saber固定恢复120点能量并使自身下一次施放终结技时，造成的伤害为原伤害的160%。
施放连携追加攻击后清空累计攻击计数。</x:v>
      </x:c>
      <x:c r="F5675" s="6" t="n">
        <x:v>7.5</x:v>
      </x:c>
      <x:c r="G5675" s="6" t="n">
        <x:v>0</x:v>
      </x:c>
      <x:c r="H5675" s="6" t="n">
        <x:v>0</x:v>
      </x:c>
      <x:c r="I5675" s="6" t="n">
        <x:v>0</x:v>
      </x:c>
      <x:c r="J5675" s="6" t="str">
        <x:v>[3, 4.5, 3, 120, 8, 1.6]</x:v>
      </x:c>
      <x:c r="K5675" s="7" t="str">
        <x:v>需确认条件及分段</x:v>
      </x:c>
      <x:c r="L5675" s="6" t="str">
        <x:v>https://raw.githubusercontent.com/Mar-7th/StarRailRes/dbe8cdfcfb0bf657b9fe1cf92d5537f118ccb487/index_new/cn/character_skills.json</x:v>
      </x:c>
    </x:row>
    <x:row r="5676" ht="83" customHeight="1">
      <x:c r="A5676" s="6" t="str">
        <x:v>150905_7</x:v>
      </x:c>
      <x:c r="B5676" s="6" t="str">
        <x:v>150905</x:v>
      </x:c>
      <x:c r="C5676" s="6" t="n">
        <x:v>7</x:v>
      </x:c>
      <x:c r="D5676" s="6" t="str">
        <x:v>「本王允许你进攻」</x:v>
      </x:c>
      <x:c r="E5676" s="7" t="str">
        <x:v>吉尔伽美什或Saber攻击时累计1点攻击计数，任意单位攻击后若累计攻击计数达到8，吉尔伽美什和Saber发动连携追加攻击，对敌方全体分别造成等同于吉尔伽美什325%攻击力的雷属性伤害以及Saber487.5%攻击力的风属性伤害，随后吉尔伽美什获得3点【兴致】，Saber固定恢复120点能量并使自身下一次施放终结技时，造成的伤害为原伤害的170%。
施放连携追加攻击后清空累计攻击计数。</x:v>
      </x:c>
      <x:c r="F5676" s="6" t="n">
        <x:v>8.125</x:v>
      </x:c>
      <x:c r="G5676" s="6" t="n">
        <x:v>0</x:v>
      </x:c>
      <x:c r="H5676" s="6" t="n">
        <x:v>0</x:v>
      </x:c>
      <x:c r="I5676" s="6" t="n">
        <x:v>0</x:v>
      </x:c>
      <x:c r="J5676" s="6" t="str">
        <x:v>[3.25, 4.875, 3, 120, 8, 1.7]</x:v>
      </x:c>
      <x:c r="K5676" s="7" t="str">
        <x:v>需确认条件及分段</x:v>
      </x:c>
      <x:c r="L5676" s="6" t="str">
        <x:v>https://raw.githubusercontent.com/Mar-7th/StarRailRes/dbe8cdfcfb0bf657b9fe1cf92d5537f118ccb487/index_new/cn/character_skills.json</x:v>
      </x:c>
    </x:row>
    <x:row r="5677" ht="83" customHeight="1">
      <x:c r="A5677" s="6" t="str">
        <x:v>150905_8</x:v>
      </x:c>
      <x:c r="B5677" s="6" t="str">
        <x:v>150905</x:v>
      </x:c>
      <x:c r="C5677" s="6" t="n">
        <x:v>8</x:v>
      </x:c>
      <x:c r="D5677" s="6" t="str">
        <x:v>「本王允许你进攻」</x:v>
      </x:c>
      <x:c r="E5677" s="7" t="str">
        <x:v>吉尔伽美什或Saber攻击时累计1点攻击计数，任意单位攻击后若累计攻击计数达到8，吉尔伽美什和Saber发动连携追加攻击，对敌方全体分别造成等同于吉尔伽美什350%攻击力的雷属性伤害以及Saber525%攻击力的风属性伤害，随后吉尔伽美什获得3点【兴致】，Saber固定恢复120点能量并使自身下一次施放终结技时，造成的伤害为原伤害的180%。
施放连携追加攻击后清空累计攻击计数。</x:v>
      </x:c>
      <x:c r="F5677" s="6" t="n">
        <x:v>8.75</x:v>
      </x:c>
      <x:c r="G5677" s="6" t="n">
        <x:v>0</x:v>
      </x:c>
      <x:c r="H5677" s="6" t="n">
        <x:v>0</x:v>
      </x:c>
      <x:c r="I5677" s="6" t="n">
        <x:v>0</x:v>
      </x:c>
      <x:c r="J5677" s="6" t="str">
        <x:v>[3.5, 5.25, 3, 120, 8, 1.8]</x:v>
      </x:c>
      <x:c r="K5677" s="7" t="str">
        <x:v>需确认条件及分段</x:v>
      </x:c>
      <x:c r="L5677" s="6" t="str">
        <x:v>https://raw.githubusercontent.com/Mar-7th/StarRailRes/dbe8cdfcfb0bf657b9fe1cf92d5537f118ccb487/index_new/cn/character_skills.json</x:v>
      </x:c>
    </x:row>
    <x:row r="5678" ht="83" customHeight="1">
      <x:c r="A5678" s="6" t="str">
        <x:v>150905_9</x:v>
      </x:c>
      <x:c r="B5678" s="6" t="str">
        <x:v>150905</x:v>
      </x:c>
      <x:c r="C5678" s="6" t="n">
        <x:v>9</x:v>
      </x:c>
      <x:c r="D5678" s="6" t="str">
        <x:v>「本王允许你进攻」</x:v>
      </x:c>
      <x:c r="E5678" s="7" t="str">
        <x:v>吉尔伽美什或Saber攻击时累计1点攻击计数，任意单位攻击后若累计攻击计数达到8，吉尔伽美什和Saber发动连携追加攻击，对敌方全体分别造成等同于吉尔伽美什375%攻击力的雷属性伤害以及Saber562.5%攻击力的风属性伤害，随后吉尔伽美什获得3点【兴致】，Saber固定恢复120点能量并使自身下一次施放终结技时，造成的伤害为原伤害的190%。
施放连携追加攻击后清空累计攻击计数。</x:v>
      </x:c>
      <x:c r="F5678" s="6" t="n">
        <x:v>9.375</x:v>
      </x:c>
      <x:c r="G5678" s="6" t="n">
        <x:v>0</x:v>
      </x:c>
      <x:c r="H5678" s="6" t="n">
        <x:v>0</x:v>
      </x:c>
      <x:c r="I5678" s="6" t="n">
        <x:v>0</x:v>
      </x:c>
      <x:c r="J5678" s="6" t="str">
        <x:v>[3.75, 5.625, 3, 120, 8, 1.9]</x:v>
      </x:c>
      <x:c r="K5678" s="7" t="str">
        <x:v>需确认条件及分段</x:v>
      </x:c>
      <x:c r="L5678" s="6" t="str">
        <x:v>https://raw.githubusercontent.com/Mar-7th/StarRailRes/dbe8cdfcfb0bf657b9fe1cf92d5537f118ccb487/index_new/cn/character_skills.json</x:v>
      </x:c>
    </x:row>
    <x:row r="5679" ht="83" customHeight="1">
      <x:c r="A5679" s="6" t="str">
        <x:v>150905_10</x:v>
      </x:c>
      <x:c r="B5679" s="6" t="str">
        <x:v>150905</x:v>
      </x:c>
      <x:c r="C5679" s="6" t="n">
        <x:v>10</x:v>
      </x:c>
      <x:c r="D5679" s="6" t="str">
        <x:v>「本王允许你进攻」</x:v>
      </x:c>
      <x:c r="E5679" s="7" t="str">
        <x:v>吉尔伽美什或Saber攻击时累计1点攻击计数，任意单位攻击后若累计攻击计数达到8，吉尔伽美什和Saber发动连携追加攻击，对敌方全体分别造成等同于吉尔伽美什400%攻击力的雷属性伤害以及Saber600%攻击力的风属性伤害，随后吉尔伽美什获得3点【兴致】，Saber固定恢复120点能量并使自身下一次施放终结技时，造成的伤害为原伤害的200%。
施放连携追加攻击后清空累计攻击计数。</x:v>
      </x:c>
      <x:c r="F5679" s="6" t="n">
        <x:v>10</x:v>
      </x:c>
      <x:c r="G5679" s="6" t="n">
        <x:v>0</x:v>
      </x:c>
      <x:c r="H5679" s="6" t="n">
        <x:v>0</x:v>
      </x:c>
      <x:c r="I5679" s="6" t="n">
        <x:v>0</x:v>
      </x:c>
      <x:c r="J5679" s="6" t="str">
        <x:v>[4, 6, 3, 120, 8, 2]</x:v>
      </x:c>
      <x:c r="K5679" s="7" t="str">
        <x:v>需确认条件及分段</x:v>
      </x:c>
      <x:c r="L5679" s="6" t="str">
        <x:v>https://raw.githubusercontent.com/Mar-7th/StarRailRes/dbe8cdfcfb0bf657b9fe1cf92d5537f118ccb487/index_new/cn/character_skills.json</x:v>
      </x:c>
    </x:row>
    <x:row r="5680" ht="83" customHeight="1">
      <x:c r="A5680" s="6" t="str">
        <x:v>150905_11</x:v>
      </x:c>
      <x:c r="B5680" s="6" t="str">
        <x:v>150905</x:v>
      </x:c>
      <x:c r="C5680" s="6" t="n">
        <x:v>11</x:v>
      </x:c>
      <x:c r="D5680" s="6" t="str">
        <x:v>「本王允许你进攻」</x:v>
      </x:c>
      <x:c r="E5680" s="7" t="str">
        <x:v>吉尔伽美什或Saber攻击时累计1点攻击计数，任意单位攻击后若累计攻击计数达到8，吉尔伽美什和Saber发动连携追加攻击，对敌方全体分别造成等同于吉尔伽美什420%攻击力的雷属性伤害以及Saber630%攻击力的风属性伤害，随后吉尔伽美什获得3点【兴致】，Saber固定恢复120点能量并使自身下一次施放终结技时，造成的伤害为原伤害的208%。
施放连携追加攻击后清空累计攻击计数。</x:v>
      </x:c>
      <x:c r="F5680" s="6" t="n">
        <x:v>10.5</x:v>
      </x:c>
      <x:c r="G5680" s="6" t="n">
        <x:v>0</x:v>
      </x:c>
      <x:c r="H5680" s="6" t="n">
        <x:v>0</x:v>
      </x:c>
      <x:c r="I5680" s="6" t="n">
        <x:v>0</x:v>
      </x:c>
      <x:c r="J5680" s="6" t="str">
        <x:v>[4.2, 6.3, 3, 120, 8, 2.08]</x:v>
      </x:c>
      <x:c r="K5680" s="7" t="str">
        <x:v>需确认条件及分段</x:v>
      </x:c>
      <x:c r="L5680" s="6" t="str">
        <x:v>https://raw.githubusercontent.com/Mar-7th/StarRailRes/dbe8cdfcfb0bf657b9fe1cf92d5537f118ccb487/index_new/cn/character_skills.json</x:v>
      </x:c>
    </x:row>
    <x:row r="5681" ht="83" customHeight="1">
      <x:c r="A5681" s="6" t="str">
        <x:v>150905_12</x:v>
      </x:c>
      <x:c r="B5681" s="6" t="str">
        <x:v>150905</x:v>
      </x:c>
      <x:c r="C5681" s="6" t="n">
        <x:v>12</x:v>
      </x:c>
      <x:c r="D5681" s="6" t="str">
        <x:v>「本王允许你进攻」</x:v>
      </x:c>
      <x:c r="E5681" s="7" t="str">
        <x:v>吉尔伽美什或Saber攻击时累计1点攻击计数，任意单位攻击后若累计攻击计数达到8，吉尔伽美什和Saber发动连携追加攻击，对敌方全体分别造成等同于吉尔伽美什440%攻击力的雷属性伤害以及Saber660%攻击力的风属性伤害，随后吉尔伽美什获得3点【兴致】，Saber固定恢复120点能量并使自身下一次施放终结技时，造成的伤害为原伤害的216%。
施放连携追加攻击后清空累计攻击计数。</x:v>
      </x:c>
      <x:c r="F5681" s="6" t="n">
        <x:v>11</x:v>
      </x:c>
      <x:c r="G5681" s="6" t="n">
        <x:v>0</x:v>
      </x:c>
      <x:c r="H5681" s="6" t="n">
        <x:v>0</x:v>
      </x:c>
      <x:c r="I5681" s="6" t="n">
        <x:v>0</x:v>
      </x:c>
      <x:c r="J5681" s="6" t="str">
        <x:v>[4.4, 6.6, 3, 120, 8, 2.16]</x:v>
      </x:c>
      <x:c r="K5681" s="7" t="str">
        <x:v>需确认条件及分段</x:v>
      </x:c>
      <x:c r="L5681" s="6" t="str">
        <x:v>https://raw.githubusercontent.com/Mar-7th/StarRailRes/dbe8cdfcfb0bf657b9fe1cf92d5537f118ccb487/index_new/cn/character_skills.json</x:v>
      </x:c>
    </x:row>
    <x:row r="5682" ht="83" customHeight="1">
      <x:c r="A5682" s="6" t="str">
        <x:v>150905_13</x:v>
      </x:c>
      <x:c r="B5682" s="6" t="str">
        <x:v>150905</x:v>
      </x:c>
      <x:c r="C5682" s="6" t="n">
        <x:v>13</x:v>
      </x:c>
      <x:c r="D5682" s="6" t="str">
        <x:v>「本王允许你进攻」</x:v>
      </x:c>
      <x:c r="E5682" s="7" t="str">
        <x:v>吉尔伽美什或Saber攻击时累计1点攻击计数，任意单位攻击后若累计攻击计数达到8，吉尔伽美什和Saber发动连携追加攻击，对敌方全体分别造成等同于吉尔伽美什460%攻击力的雷属性伤害以及Saber690%攻击力的风属性伤害，随后吉尔伽美什获得3点【兴致】，Saber固定恢复120点能量并使自身下一次施放终结技时，造成的伤害为原伤害的224%。
施放连携追加攻击后清空累计攻击计数。</x:v>
      </x:c>
      <x:c r="F5682" s="6" t="n">
        <x:v>11.5</x:v>
      </x:c>
      <x:c r="G5682" s="6" t="n">
        <x:v>0</x:v>
      </x:c>
      <x:c r="H5682" s="6" t="n">
        <x:v>0</x:v>
      </x:c>
      <x:c r="I5682" s="6" t="n">
        <x:v>0</x:v>
      </x:c>
      <x:c r="J5682" s="6" t="str">
        <x:v>[4.6, 6.9, 3, 120, 8, 2.24]</x:v>
      </x:c>
      <x:c r="K5682" s="7" t="str">
        <x:v>需确认条件及分段</x:v>
      </x:c>
      <x:c r="L5682" s="6" t="str">
        <x:v>https://raw.githubusercontent.com/Mar-7th/StarRailRes/dbe8cdfcfb0bf657b9fe1cf92d5537f118ccb487/index_new/cn/character_skills.json</x:v>
      </x:c>
    </x:row>
    <x:row r="5683" ht="83" customHeight="1">
      <x:c r="A5683" s="6" t="str">
        <x:v>150905_14</x:v>
      </x:c>
      <x:c r="B5683" s="6" t="str">
        <x:v>150905</x:v>
      </x:c>
      <x:c r="C5683" s="6" t="n">
        <x:v>14</x:v>
      </x:c>
      <x:c r="D5683" s="6" t="str">
        <x:v>「本王允许你进攻」</x:v>
      </x:c>
      <x:c r="E5683" s="7" t="str">
        <x:v>吉尔伽美什或Saber攻击时累计1点攻击计数，任意单位攻击后若累计攻击计数达到8，吉尔伽美什和Saber发动连携追加攻击，对敌方全体分别造成等同于吉尔伽美什480%攻击力的雷属性伤害以及Saber720%攻击力的风属性伤害，随后吉尔伽美什获得3点【兴致】，Saber固定恢复120点能量并使自身下一次施放终结技时，造成的伤害为原伤害的232%。
施放连携追加攻击后清空累计攻击计数。</x:v>
      </x:c>
      <x:c r="F5683" s="6" t="n">
        <x:v>12</x:v>
      </x:c>
      <x:c r="G5683" s="6" t="n">
        <x:v>0</x:v>
      </x:c>
      <x:c r="H5683" s="6" t="n">
        <x:v>0</x:v>
      </x:c>
      <x:c r="I5683" s="6" t="n">
        <x:v>0</x:v>
      </x:c>
      <x:c r="J5683" s="6" t="str">
        <x:v>[4.8, 7.2, 3, 120, 8, 2.32]</x:v>
      </x:c>
      <x:c r="K5683" s="7" t="str">
        <x:v>需确认条件及分段</x:v>
      </x:c>
      <x:c r="L5683" s="6" t="str">
        <x:v>https://raw.githubusercontent.com/Mar-7th/StarRailRes/dbe8cdfcfb0bf657b9fe1cf92d5537f118ccb487/index_new/cn/character_skills.json</x:v>
      </x:c>
    </x:row>
    <x:row r="5684" ht="83" customHeight="1">
      <x:c r="A5684" s="6" t="str">
        <x:v>150905_15</x:v>
      </x:c>
      <x:c r="B5684" s="6" t="str">
        <x:v>150905</x:v>
      </x:c>
      <x:c r="C5684" s="6" t="n">
        <x:v>15</x:v>
      </x:c>
      <x:c r="D5684" s="6" t="str">
        <x:v>「本王允许你进攻」</x:v>
      </x:c>
      <x:c r="E5684" s="7" t="str">
        <x:v>吉尔伽美什或Saber攻击时累计1点攻击计数，任意单位攻击后若累计攻击计数达到8，吉尔伽美什和Saber发动连携追加攻击，对敌方全体分别造成等同于吉尔伽美什500%攻击力的雷属性伤害以及Saber750%攻击力的风属性伤害，随后吉尔伽美什获得3点【兴致】，Saber固定恢复120点能量并使自身下一次施放终结技时，造成的伤害为原伤害的240%。
施放连携追加攻击后清空累计攻击计数。</x:v>
      </x:c>
      <x:c r="F5684" s="6" t="n">
        <x:v>12.5</x:v>
      </x:c>
      <x:c r="G5684" s="6" t="n">
        <x:v>0</x:v>
      </x:c>
      <x:c r="H5684" s="6" t="n">
        <x:v>0</x:v>
      </x:c>
      <x:c r="I5684" s="6" t="n">
        <x:v>0</x:v>
      </x:c>
      <x:c r="J5684" s="6" t="str">
        <x:v>[5, 7.5, 3, 120, 8, 2.4]</x:v>
      </x:c>
      <x:c r="K5684" s="7" t="str">
        <x:v>需确认条件及分段</x:v>
      </x:c>
      <x:c r="L5684" s="6" t="str">
        <x:v>https://raw.githubusercontent.com/Mar-7th/StarRailRes/dbe8cdfcfb0bf657b9fe1cf92d5537f118ccb487/index_new/cn/character_skills.json</x:v>
      </x:c>
    </x:row>
    <x:row r="5685" ht="20" customHeight="1">
      <x:c r="A5685" s="6" t="str">
        <x:v>150906_1</x:v>
      </x:c>
      <x:c r="B5685" s="6" t="str">
        <x:v>150906</x:v>
      </x:c>
      <x:c r="C5685" s="6" t="n">
        <x:v>1</x:v>
      </x:c>
      <x:c r="D5685" s="6" t="str">
        <x:v>攻击</x:v>
      </x:c>
      <x:c r="E5685" s="7" t="str">
        <x:v>攻击敌人，进入战斗后削弱敌方目标对应属性韧性。</x:v>
      </x:c>
      <x:c r="F5685" s="6" t="n">
        <x:v>0</x:v>
      </x:c>
      <x:c r="G5685" s="6" t="n">
        <x:v>0</x:v>
      </x:c>
      <x:c r="H5685" s="6" t="n">
        <x:v>0</x:v>
      </x:c>
      <x:c r="I5685" s="6" t="n">
        <x:v>0</x:v>
      </x:c>
      <x:c r="J5685" s="6" t="str">
        <x:v>[]</x:v>
      </x:c>
      <x:c r="K5685" s="7" t="str">
        <x:v>缺少结构化参数，必须覆盖</x:v>
      </x:c>
      <x:c r="L5685" s="6" t="str">
        <x:v>https://raw.githubusercontent.com/Mar-7th/StarRailRes/dbe8cdfcfb0bf657b9fe1cf92d5537f118ccb487/index_new/cn/character_skills.json</x:v>
      </x:c>
    </x:row>
    <x:row r="5686" ht="68" customHeight="1">
      <x:c r="A5686" s="6" t="str">
        <x:v>150907_1</x:v>
      </x:c>
      <x:c r="B5686" s="6" t="str">
        <x:v>150907</x:v>
      </x:c>
      <x:c r="C5686" s="6" t="n">
        <x:v>1</x:v>
      </x:c>
      <x:c r="D5686" s="6" t="str">
        <x:v>天之锁</x:v>
      </x:c>
      <x:c r="E5686" s="7" t="str">
        <x:v>使用秘技后，制造1片持续10秒的特殊领域，处于特殊领域内的敌人陷入【王来允许】状态，【王来允许】状态下的敌人会停止所有行动。
主动攻击陷入【王来允许】的敌人进入战斗时，使所有处于【王来允许】状态的敌人同时进入战斗，进入战斗后对敌方全体造成等同于吉尔伽美什200%攻击力的雷属性伤害，且吉尔伽美什立即获得3点【兴致】。我方制造的领域效果最多存在1个。</x:v>
      </x:c>
      <x:c r="F5686" s="6" t="n">
        <x:v>0</x:v>
      </x:c>
      <x:c r="G5686" s="6" t="n">
        <x:v>0</x:v>
      </x:c>
      <x:c r="H5686" s="6" t="n">
        <x:v>0</x:v>
      </x:c>
      <x:c r="I5686" s="6" t="n">
        <x:v>0</x:v>
      </x:c>
      <x:c r="J5686" s="6" t="str">
        <x:v>[10, 2, 3]</x:v>
      </x:c>
      <x:c r="K5686" s="7" t="str">
        <x:v>无首段伤害倍率，请覆盖或设为辅助技能</x:v>
      </x:c>
      <x:c r="L5686" s="6" t="str">
        <x:v>https://raw.githubusercontent.com/Mar-7th/StarRailRes/dbe8cdfcfb0bf657b9fe1cf92d5537f118ccb487/index_new/cn/character_skills.json</x:v>
      </x:c>
    </x:row>
    <x:row r="5687" ht="20" customHeight="1">
      <x:c r="A5687" s="6" t="str">
        <x:v>150909_1</x:v>
      </x:c>
      <x:c r="B5687" s="6" t="str">
        <x:v>150909</x:v>
      </x:c>
      <x:c r="C5687" s="6" t="n">
        <x:v>1</x:v>
      </x:c>
      <x:c r="D5687" s="6" t="str">
        <x:v>漫不经心</x:v>
      </x:c>
      <x:c r="E5687" s="7" t="str"/>
      <x:c r="F5687" s="6" t="n">
        <x:v>0</x:v>
      </x:c>
      <x:c r="G5687" s="6" t="n">
        <x:v>0</x:v>
      </x:c>
      <x:c r="H5687" s="6" t="n">
        <x:v>0</x:v>
      </x:c>
      <x:c r="I5687" s="6" t="n">
        <x:v>0</x:v>
      </x:c>
      <x:c r="J5687" s="6" t="str">
        <x:v>[0.5]</x:v>
      </x:c>
      <x:c r="K5687" s="7" t="str">
        <x:v>缺少结构化参数，必须覆盖</x:v>
      </x:c>
      <x:c r="L5687" s="6" t="str">
        <x:v>https://raw.githubusercontent.com/Mar-7th/StarRailRes/dbe8cdfcfb0bf657b9fe1cf92d5537f118ccb487/index_new/cn/character_skills.json</x:v>
      </x:c>
    </x:row>
    <x:row r="5688" ht="20" customHeight="1">
      <x:c r="A5688" s="6" t="str">
        <x:v>150909_2</x:v>
      </x:c>
      <x:c r="B5688" s="6" t="str">
        <x:v>150909</x:v>
      </x:c>
      <x:c r="C5688" s="6" t="n">
        <x:v>2</x:v>
      </x:c>
      <x:c r="D5688" s="6" t="str">
        <x:v>漫不经心</x:v>
      </x:c>
      <x:c r="E5688" s="7" t="str"/>
      <x:c r="F5688" s="6" t="n">
        <x:v>0</x:v>
      </x:c>
      <x:c r="G5688" s="6" t="n">
        <x:v>0</x:v>
      </x:c>
      <x:c r="H5688" s="6" t="n">
        <x:v>0</x:v>
      </x:c>
      <x:c r="I5688" s="6" t="n">
        <x:v>0</x:v>
      </x:c>
      <x:c r="J5688" s="6" t="str">
        <x:v>[0.6]</x:v>
      </x:c>
      <x:c r="K5688" s="7" t="str">
        <x:v>缺少结构化参数，必须覆盖</x:v>
      </x:c>
      <x:c r="L5688" s="6" t="str">
        <x:v>https://raw.githubusercontent.com/Mar-7th/StarRailRes/dbe8cdfcfb0bf657b9fe1cf92d5537f118ccb487/index_new/cn/character_skills.json</x:v>
      </x:c>
    </x:row>
    <x:row r="5689" ht="20" customHeight="1">
      <x:c r="A5689" s="6" t="str">
        <x:v>150909_3</x:v>
      </x:c>
      <x:c r="B5689" s="6" t="str">
        <x:v>150909</x:v>
      </x:c>
      <x:c r="C5689" s="6" t="n">
        <x:v>3</x:v>
      </x:c>
      <x:c r="D5689" s="6" t="str">
        <x:v>漫不经心</x:v>
      </x:c>
      <x:c r="E5689" s="7" t="str"/>
      <x:c r="F5689" s="6" t="n">
        <x:v>0</x:v>
      </x:c>
      <x:c r="G5689" s="6" t="n">
        <x:v>0</x:v>
      </x:c>
      <x:c r="H5689" s="6" t="n">
        <x:v>0</x:v>
      </x:c>
      <x:c r="I5689" s="6" t="n">
        <x:v>0</x:v>
      </x:c>
      <x:c r="J5689" s="6" t="str">
        <x:v>[0.7]</x:v>
      </x:c>
      <x:c r="K5689" s="7" t="str">
        <x:v>缺少结构化参数，必须覆盖</x:v>
      </x:c>
      <x:c r="L5689" s="6" t="str">
        <x:v>https://raw.githubusercontent.com/Mar-7th/StarRailRes/dbe8cdfcfb0bf657b9fe1cf92d5537f118ccb487/index_new/cn/character_skills.json</x:v>
      </x:c>
    </x:row>
    <x:row r="5690" ht="20" customHeight="1">
      <x:c r="A5690" s="6" t="str">
        <x:v>150909_4</x:v>
      </x:c>
      <x:c r="B5690" s="6" t="str">
        <x:v>150909</x:v>
      </x:c>
      <x:c r="C5690" s="6" t="n">
        <x:v>4</x:v>
      </x:c>
      <x:c r="D5690" s="6" t="str">
        <x:v>漫不经心</x:v>
      </x:c>
      <x:c r="E5690" s="7" t="str"/>
      <x:c r="F5690" s="6" t="n">
        <x:v>0</x:v>
      </x:c>
      <x:c r="G5690" s="6" t="n">
        <x:v>0</x:v>
      </x:c>
      <x:c r="H5690" s="6" t="n">
        <x:v>0</x:v>
      </x:c>
      <x:c r="I5690" s="6" t="n">
        <x:v>0</x:v>
      </x:c>
      <x:c r="J5690" s="6" t="str">
        <x:v>[0.8]</x:v>
      </x:c>
      <x:c r="K5690" s="7" t="str">
        <x:v>缺少结构化参数，必须覆盖</x:v>
      </x:c>
      <x:c r="L5690" s="6" t="str">
        <x:v>https://raw.githubusercontent.com/Mar-7th/StarRailRes/dbe8cdfcfb0bf657b9fe1cf92d5537f118ccb487/index_new/cn/character_skills.json</x:v>
      </x:c>
    </x:row>
    <x:row r="5691" ht="20" customHeight="1">
      <x:c r="A5691" s="6" t="str">
        <x:v>150909_5</x:v>
      </x:c>
      <x:c r="B5691" s="6" t="str">
        <x:v>150909</x:v>
      </x:c>
      <x:c r="C5691" s="6" t="n">
        <x:v>5</x:v>
      </x:c>
      <x:c r="D5691" s="6" t="str">
        <x:v>漫不经心</x:v>
      </x:c>
      <x:c r="E5691" s="7" t="str"/>
      <x:c r="F5691" s="6" t="n">
        <x:v>0</x:v>
      </x:c>
      <x:c r="G5691" s="6" t="n">
        <x:v>0</x:v>
      </x:c>
      <x:c r="H5691" s="6" t="n">
        <x:v>0</x:v>
      </x:c>
      <x:c r="I5691" s="6" t="n">
        <x:v>0</x:v>
      </x:c>
      <x:c r="J5691" s="6" t="str">
        <x:v>[0.9]</x:v>
      </x:c>
      <x:c r="K5691" s="7" t="str">
        <x:v>缺少结构化参数，必须覆盖</x:v>
      </x:c>
      <x:c r="L5691" s="6" t="str">
        <x:v>https://raw.githubusercontent.com/Mar-7th/StarRailRes/dbe8cdfcfb0bf657b9fe1cf92d5537f118ccb487/index_new/cn/character_skills.json</x:v>
      </x:c>
    </x:row>
    <x:row r="5692" ht="20" customHeight="1">
      <x:c r="A5692" s="6" t="str">
        <x:v>150909_6</x:v>
      </x:c>
      <x:c r="B5692" s="6" t="str">
        <x:v>150909</x:v>
      </x:c>
      <x:c r="C5692" s="6" t="n">
        <x:v>6</x:v>
      </x:c>
      <x:c r="D5692" s="6" t="str">
        <x:v>漫不经心</x:v>
      </x:c>
      <x:c r="E5692" s="7" t="str"/>
      <x:c r="F5692" s="6" t="n">
        <x:v>0</x:v>
      </x:c>
      <x:c r="G5692" s="6" t="n">
        <x:v>0</x:v>
      </x:c>
      <x:c r="H5692" s="6" t="n">
        <x:v>0</x:v>
      </x:c>
      <x:c r="I5692" s="6" t="n">
        <x:v>0</x:v>
      </x:c>
      <x:c r="J5692" s="6" t="str">
        <x:v>[1]</x:v>
      </x:c>
      <x:c r="K5692" s="7" t="str">
        <x:v>缺少结构化参数，必须覆盖</x:v>
      </x:c>
      <x:c r="L5692" s="6" t="str">
        <x:v>https://raw.githubusercontent.com/Mar-7th/StarRailRes/dbe8cdfcfb0bf657b9fe1cf92d5537f118ccb487/index_new/cn/character_skills.json</x:v>
      </x:c>
    </x:row>
    <x:row r="5693" ht="20" customHeight="1">
      <x:c r="A5693" s="6" t="str">
        <x:v>150909_7</x:v>
      </x:c>
      <x:c r="B5693" s="6" t="str">
        <x:v>150909</x:v>
      </x:c>
      <x:c r="C5693" s="6" t="n">
        <x:v>7</x:v>
      </x:c>
      <x:c r="D5693" s="6" t="str">
        <x:v>漫不经心</x:v>
      </x:c>
      <x:c r="E5693" s="7" t="str"/>
      <x:c r="F5693" s="6" t="n">
        <x:v>0</x:v>
      </x:c>
      <x:c r="G5693" s="6" t="n">
        <x:v>0</x:v>
      </x:c>
      <x:c r="H5693" s="6" t="n">
        <x:v>0</x:v>
      </x:c>
      <x:c r="I5693" s="6" t="n">
        <x:v>0</x:v>
      </x:c>
      <x:c r="J5693" s="6" t="str">
        <x:v>[1.1]</x:v>
      </x:c>
      <x:c r="K5693" s="7" t="str">
        <x:v>缺少结构化参数，必须覆盖</x:v>
      </x:c>
      <x:c r="L5693" s="6" t="str">
        <x:v>https://raw.githubusercontent.com/Mar-7th/StarRailRes/dbe8cdfcfb0bf657b9fe1cf92d5537f118ccb487/index_new/cn/character_skills.json</x:v>
      </x:c>
    </x:row>
    <x:row r="5694" ht="20" customHeight="1">
      <x:c r="A5694" s="6" t="str">
        <x:v>150909_8</x:v>
      </x:c>
      <x:c r="B5694" s="6" t="str">
        <x:v>150909</x:v>
      </x:c>
      <x:c r="C5694" s="6" t="n">
        <x:v>8</x:v>
      </x:c>
      <x:c r="D5694" s="6" t="str">
        <x:v>漫不经心</x:v>
      </x:c>
      <x:c r="E5694" s="7" t="str"/>
      <x:c r="F5694" s="6" t="n">
        <x:v>0</x:v>
      </x:c>
      <x:c r="G5694" s="6" t="n">
        <x:v>0</x:v>
      </x:c>
      <x:c r="H5694" s="6" t="n">
        <x:v>0</x:v>
      </x:c>
      <x:c r="I5694" s="6" t="n">
        <x:v>0</x:v>
      </x:c>
      <x:c r="J5694" s="6" t="str">
        <x:v>[1.2]</x:v>
      </x:c>
      <x:c r="K5694" s="7" t="str">
        <x:v>缺少结构化参数，必须覆盖</x:v>
      </x:c>
      <x:c r="L5694" s="6" t="str">
        <x:v>https://raw.githubusercontent.com/Mar-7th/StarRailRes/dbe8cdfcfb0bf657b9fe1cf92d5537f118ccb487/index_new/cn/character_skills.json</x:v>
      </x:c>
    </x:row>
    <x:row r="5695" ht="20" customHeight="1">
      <x:c r="A5695" s="6" t="str">
        <x:v>150909_9</x:v>
      </x:c>
      <x:c r="B5695" s="6" t="str">
        <x:v>150909</x:v>
      </x:c>
      <x:c r="C5695" s="6" t="n">
        <x:v>9</x:v>
      </x:c>
      <x:c r="D5695" s="6" t="str">
        <x:v>漫不经心</x:v>
      </x:c>
      <x:c r="E5695" s="7" t="str"/>
      <x:c r="F5695" s="6" t="n">
        <x:v>0</x:v>
      </x:c>
      <x:c r="G5695" s="6" t="n">
        <x:v>0</x:v>
      </x:c>
      <x:c r="H5695" s="6" t="n">
        <x:v>0</x:v>
      </x:c>
      <x:c r="I5695" s="6" t="n">
        <x:v>0</x:v>
      </x:c>
      <x:c r="J5695" s="6" t="str">
        <x:v>[1.3]</x:v>
      </x:c>
      <x:c r="K5695" s="7" t="str">
        <x:v>缺少结构化参数，必须覆盖</x:v>
      </x:c>
      <x:c r="L5695" s="6" t="str">
        <x:v>https://raw.githubusercontent.com/Mar-7th/StarRailRes/dbe8cdfcfb0bf657b9fe1cf92d5537f118ccb487/index_new/cn/character_skills.json</x:v>
      </x:c>
    </x:row>
    <x:row r="5696" ht="20" customHeight="1">
      <x:c r="A5696" s="6" t="str">
        <x:v>150909_10</x:v>
      </x:c>
      <x:c r="B5696" s="6" t="str">
        <x:v>150909</x:v>
      </x:c>
      <x:c r="C5696" s="6" t="n">
        <x:v>10</x:v>
      </x:c>
      <x:c r="D5696" s="6" t="str">
        <x:v>漫不经心</x:v>
      </x:c>
      <x:c r="E5696" s="7" t="str"/>
      <x:c r="F5696" s="6" t="n">
        <x:v>0</x:v>
      </x:c>
      <x:c r="G5696" s="6" t="n">
        <x:v>0</x:v>
      </x:c>
      <x:c r="H5696" s="6" t="n">
        <x:v>0</x:v>
      </x:c>
      <x:c r="I5696" s="6" t="n">
        <x:v>0</x:v>
      </x:c>
      <x:c r="J5696" s="6" t="str">
        <x:v>[1.4]</x:v>
      </x:c>
      <x:c r="K5696" s="7" t="str">
        <x:v>缺少结构化参数，必须覆盖</x:v>
      </x:c>
      <x:c r="L5696" s="6" t="str">
        <x:v>https://raw.githubusercontent.com/Mar-7th/StarRailRes/dbe8cdfcfb0bf657b9fe1cf92d5537f118ccb487/index_new/cn/character_skills.json</x:v>
      </x:c>
    </x:row>
    <x:row r="5697" ht="20" customHeight="1">
      <x:c r="A5697" s="6" t="str">
        <x:v>151001_1</x:v>
      </x:c>
      <x:c r="B5697" s="6" t="str">
        <x:v>151001</x:v>
      </x:c>
      <x:c r="C5697" s="6" t="n">
        <x:v>1</x:v>
      </x:c>
      <x:c r="D5697" s="6" t="str">
        <x:v>点燃第一里航标</x:v>
      </x:c>
      <x:c r="E5697" s="7" t="str">
        <x:v>对敌方单体造成等同于姬子•启行50%攻击力的火属性伤害。</x:v>
      </x:c>
      <x:c r="F5697" s="6" t="n">
        <x:v>0.5</x:v>
      </x:c>
      <x:c r="G5697" s="6" t="n">
        <x:v>0</x:v>
      </x:c>
      <x:c r="H5697" s="6" t="n">
        <x:v>0</x:v>
      </x:c>
      <x:c r="I5697" s="6" t="n">
        <x:v>0</x:v>
      </x:c>
      <x:c r="J5697" s="6" t="str">
        <x:v>[0.5]</x:v>
      </x:c>
      <x:c r="K5697" s="7" t="str">
        <x:v>需确认条件及分段</x:v>
      </x:c>
      <x:c r="L5697" s="6" t="str">
        <x:v>https://raw.githubusercontent.com/Mar-7th/StarRailRes/dbe8cdfcfb0bf657b9fe1cf92d5537f118ccb487/index_new/cn/character_skills.json</x:v>
      </x:c>
    </x:row>
    <x:row r="5698" ht="20" customHeight="1">
      <x:c r="A5698" s="6" t="str">
        <x:v>151001_2</x:v>
      </x:c>
      <x:c r="B5698" s="6" t="str">
        <x:v>151001</x:v>
      </x:c>
      <x:c r="C5698" s="6" t="n">
        <x:v>2</x:v>
      </x:c>
      <x:c r="D5698" s="6" t="str">
        <x:v>点燃第一里航标</x:v>
      </x:c>
      <x:c r="E5698" s="7" t="str">
        <x:v>对敌方单体造成等同于姬子•启行60%攻击力的火属性伤害。</x:v>
      </x:c>
      <x:c r="F5698" s="6" t="n">
        <x:v>0.6</x:v>
      </x:c>
      <x:c r="G5698" s="6" t="n">
        <x:v>0</x:v>
      </x:c>
      <x:c r="H5698" s="6" t="n">
        <x:v>0</x:v>
      </x:c>
      <x:c r="I5698" s="6" t="n">
        <x:v>0</x:v>
      </x:c>
      <x:c r="J5698" s="6" t="str">
        <x:v>[0.6]</x:v>
      </x:c>
      <x:c r="K5698" s="7" t="str">
        <x:v>需确认条件及分段</x:v>
      </x:c>
      <x:c r="L5698" s="6" t="str">
        <x:v>https://raw.githubusercontent.com/Mar-7th/StarRailRes/dbe8cdfcfb0bf657b9fe1cf92d5537f118ccb487/index_new/cn/character_skills.json</x:v>
      </x:c>
    </x:row>
    <x:row r="5699" ht="20" customHeight="1">
      <x:c r="A5699" s="6" t="str">
        <x:v>151001_3</x:v>
      </x:c>
      <x:c r="B5699" s="6" t="str">
        <x:v>151001</x:v>
      </x:c>
      <x:c r="C5699" s="6" t="n">
        <x:v>3</x:v>
      </x:c>
      <x:c r="D5699" s="6" t="str">
        <x:v>点燃第一里航标</x:v>
      </x:c>
      <x:c r="E5699" s="7" t="str">
        <x:v>对敌方单体造成等同于姬子•启行70%攻击力的火属性伤害。</x:v>
      </x:c>
      <x:c r="F5699" s="6" t="n">
        <x:v>0.7</x:v>
      </x:c>
      <x:c r="G5699" s="6" t="n">
        <x:v>0</x:v>
      </x:c>
      <x:c r="H5699" s="6" t="n">
        <x:v>0</x:v>
      </x:c>
      <x:c r="I5699" s="6" t="n">
        <x:v>0</x:v>
      </x:c>
      <x:c r="J5699" s="6" t="str">
        <x:v>[0.7]</x:v>
      </x:c>
      <x:c r="K5699" s="7" t="str">
        <x:v>需确认条件及分段</x:v>
      </x:c>
      <x:c r="L5699" s="6" t="str">
        <x:v>https://raw.githubusercontent.com/Mar-7th/StarRailRes/dbe8cdfcfb0bf657b9fe1cf92d5537f118ccb487/index_new/cn/character_skills.json</x:v>
      </x:c>
    </x:row>
    <x:row r="5700" ht="20" customHeight="1">
      <x:c r="A5700" s="6" t="str">
        <x:v>151001_4</x:v>
      </x:c>
      <x:c r="B5700" s="6" t="str">
        <x:v>151001</x:v>
      </x:c>
      <x:c r="C5700" s="6" t="n">
        <x:v>4</x:v>
      </x:c>
      <x:c r="D5700" s="6" t="str">
        <x:v>点燃第一里航标</x:v>
      </x:c>
      <x:c r="E5700" s="7" t="str">
        <x:v>对敌方单体造成等同于姬子•启行80%攻击力的火属性伤害。</x:v>
      </x:c>
      <x:c r="F5700" s="6" t="n">
        <x:v>0.8</x:v>
      </x:c>
      <x:c r="G5700" s="6" t="n">
        <x:v>0</x:v>
      </x:c>
      <x:c r="H5700" s="6" t="n">
        <x:v>0</x:v>
      </x:c>
      <x:c r="I5700" s="6" t="n">
        <x:v>0</x:v>
      </x:c>
      <x:c r="J5700" s="6" t="str">
        <x:v>[0.8]</x:v>
      </x:c>
      <x:c r="K5700" s="7" t="str">
        <x:v>需确认条件及分段</x:v>
      </x:c>
      <x:c r="L5700" s="6" t="str">
        <x:v>https://raw.githubusercontent.com/Mar-7th/StarRailRes/dbe8cdfcfb0bf657b9fe1cf92d5537f118ccb487/index_new/cn/character_skills.json</x:v>
      </x:c>
    </x:row>
    <x:row r="5701" ht="20" customHeight="1">
      <x:c r="A5701" s="6" t="str">
        <x:v>151001_5</x:v>
      </x:c>
      <x:c r="B5701" s="6" t="str">
        <x:v>151001</x:v>
      </x:c>
      <x:c r="C5701" s="6" t="n">
        <x:v>5</x:v>
      </x:c>
      <x:c r="D5701" s="6" t="str">
        <x:v>点燃第一里航标</x:v>
      </x:c>
      <x:c r="E5701" s="7" t="str">
        <x:v>对敌方单体造成等同于姬子•启行90%攻击力的火属性伤害。</x:v>
      </x:c>
      <x:c r="F5701" s="6" t="n">
        <x:v>0.9</x:v>
      </x:c>
      <x:c r="G5701" s="6" t="n">
        <x:v>0</x:v>
      </x:c>
      <x:c r="H5701" s="6" t="n">
        <x:v>0</x:v>
      </x:c>
      <x:c r="I5701" s="6" t="n">
        <x:v>0</x:v>
      </x:c>
      <x:c r="J5701" s="6" t="str">
        <x:v>[0.9]</x:v>
      </x:c>
      <x:c r="K5701" s="7" t="str">
        <x:v>需确认条件及分段</x:v>
      </x:c>
      <x:c r="L5701" s="6" t="str">
        <x:v>https://raw.githubusercontent.com/Mar-7th/StarRailRes/dbe8cdfcfb0bf657b9fe1cf92d5537f118ccb487/index_new/cn/character_skills.json</x:v>
      </x:c>
    </x:row>
    <x:row r="5702" ht="20" customHeight="1">
      <x:c r="A5702" s="6" t="str">
        <x:v>151001_6</x:v>
      </x:c>
      <x:c r="B5702" s="6" t="str">
        <x:v>151001</x:v>
      </x:c>
      <x:c r="C5702" s="6" t="n">
        <x:v>6</x:v>
      </x:c>
      <x:c r="D5702" s="6" t="str">
        <x:v>点燃第一里航标</x:v>
      </x:c>
      <x:c r="E5702" s="7" t="str">
        <x:v>对敌方单体造成等同于姬子•启行100%攻击力的火属性伤害。</x:v>
      </x:c>
      <x:c r="F5702" s="6" t="n">
        <x:v>1</x:v>
      </x:c>
      <x:c r="G5702" s="6" t="n">
        <x:v>0</x:v>
      </x:c>
      <x:c r="H5702" s="6" t="n">
        <x:v>0</x:v>
      </x:c>
      <x:c r="I5702" s="6" t="n">
        <x:v>0</x:v>
      </x:c>
      <x:c r="J5702" s="6" t="str">
        <x:v>[1]</x:v>
      </x:c>
      <x:c r="K5702" s="7" t="str">
        <x:v>需确认条件及分段</x:v>
      </x:c>
      <x:c r="L5702" s="6" t="str">
        <x:v>https://raw.githubusercontent.com/Mar-7th/StarRailRes/dbe8cdfcfb0bf657b9fe1cf92d5537f118ccb487/index_new/cn/character_skills.json</x:v>
      </x:c>
    </x:row>
    <x:row r="5703" ht="20" customHeight="1">
      <x:c r="A5703" s="6" t="str">
        <x:v>151001_7</x:v>
      </x:c>
      <x:c r="B5703" s="6" t="str">
        <x:v>151001</x:v>
      </x:c>
      <x:c r="C5703" s="6" t="n">
        <x:v>7</x:v>
      </x:c>
      <x:c r="D5703" s="6" t="str">
        <x:v>点燃第一里航标</x:v>
      </x:c>
      <x:c r="E5703" s="7" t="str">
        <x:v>对敌方单体造成等同于姬子•启行110%攻击力的火属性伤害。</x:v>
      </x:c>
      <x:c r="F5703" s="6" t="n">
        <x:v>1.1</x:v>
      </x:c>
      <x:c r="G5703" s="6" t="n">
        <x:v>0</x:v>
      </x:c>
      <x:c r="H5703" s="6" t="n">
        <x:v>0</x:v>
      </x:c>
      <x:c r="I5703" s="6" t="n">
        <x:v>0</x:v>
      </x:c>
      <x:c r="J5703" s="6" t="str">
        <x:v>[1.1]</x:v>
      </x:c>
      <x:c r="K5703" s="7" t="str">
        <x:v>需确认条件及分段</x:v>
      </x:c>
      <x:c r="L5703" s="6" t="str">
        <x:v>https://raw.githubusercontent.com/Mar-7th/StarRailRes/dbe8cdfcfb0bf657b9fe1cf92d5537f118ccb487/index_new/cn/character_skills.json</x:v>
      </x:c>
    </x:row>
    <x:row r="5704" ht="20" customHeight="1">
      <x:c r="A5704" s="6" t="str">
        <x:v>151001_8</x:v>
      </x:c>
      <x:c r="B5704" s="6" t="str">
        <x:v>151001</x:v>
      </x:c>
      <x:c r="C5704" s="6" t="n">
        <x:v>8</x:v>
      </x:c>
      <x:c r="D5704" s="6" t="str">
        <x:v>点燃第一里航标</x:v>
      </x:c>
      <x:c r="E5704" s="7" t="str">
        <x:v>对敌方单体造成等同于姬子•启行120%攻击力的火属性伤害。</x:v>
      </x:c>
      <x:c r="F5704" s="6" t="n">
        <x:v>1.2</x:v>
      </x:c>
      <x:c r="G5704" s="6" t="n">
        <x:v>0</x:v>
      </x:c>
      <x:c r="H5704" s="6" t="n">
        <x:v>0</x:v>
      </x:c>
      <x:c r="I5704" s="6" t="n">
        <x:v>0</x:v>
      </x:c>
      <x:c r="J5704" s="6" t="str">
        <x:v>[1.2]</x:v>
      </x:c>
      <x:c r="K5704" s="7" t="str">
        <x:v>需确认条件及分段</x:v>
      </x:c>
      <x:c r="L5704" s="6" t="str">
        <x:v>https://raw.githubusercontent.com/Mar-7th/StarRailRes/dbe8cdfcfb0bf657b9fe1cf92d5537f118ccb487/index_new/cn/character_skills.json</x:v>
      </x:c>
    </x:row>
    <x:row r="5705" ht="20" customHeight="1">
      <x:c r="A5705" s="6" t="str">
        <x:v>151001_9</x:v>
      </x:c>
      <x:c r="B5705" s="6" t="str">
        <x:v>151001</x:v>
      </x:c>
      <x:c r="C5705" s="6" t="n">
        <x:v>9</x:v>
      </x:c>
      <x:c r="D5705" s="6" t="str">
        <x:v>点燃第一里航标</x:v>
      </x:c>
      <x:c r="E5705" s="7" t="str">
        <x:v>对敌方单体造成等同于姬子•启行130%攻击力的火属性伤害。</x:v>
      </x:c>
      <x:c r="F5705" s="6" t="n">
        <x:v>1.3</x:v>
      </x:c>
      <x:c r="G5705" s="6" t="n">
        <x:v>0</x:v>
      </x:c>
      <x:c r="H5705" s="6" t="n">
        <x:v>0</x:v>
      </x:c>
      <x:c r="I5705" s="6" t="n">
        <x:v>0</x:v>
      </x:c>
      <x:c r="J5705" s="6" t="str">
        <x:v>[1.3]</x:v>
      </x:c>
      <x:c r="K5705" s="7" t="str">
        <x:v>需确认条件及分段</x:v>
      </x:c>
      <x:c r="L5705" s="6" t="str">
        <x:v>https://raw.githubusercontent.com/Mar-7th/StarRailRes/dbe8cdfcfb0bf657b9fe1cf92d5537f118ccb487/index_new/cn/character_skills.json</x:v>
      </x:c>
    </x:row>
    <x:row r="5706" ht="20" customHeight="1">
      <x:c r="A5706" s="6" t="str">
        <x:v>151001_10</x:v>
      </x:c>
      <x:c r="B5706" s="6" t="str">
        <x:v>151001</x:v>
      </x:c>
      <x:c r="C5706" s="6" t="n">
        <x:v>10</x:v>
      </x:c>
      <x:c r="D5706" s="6" t="str">
        <x:v>点燃第一里航标</x:v>
      </x:c>
      <x:c r="E5706" s="7" t="str">
        <x:v>对敌方单体造成等同于姬子•启行140%攻击力的火属性伤害。</x:v>
      </x:c>
      <x:c r="F5706" s="6" t="n">
        <x:v>1.4</x:v>
      </x:c>
      <x:c r="G5706" s="6" t="n">
        <x:v>0</x:v>
      </x:c>
      <x:c r="H5706" s="6" t="n">
        <x:v>0</x:v>
      </x:c>
      <x:c r="I5706" s="6" t="n">
        <x:v>0</x:v>
      </x:c>
      <x:c r="J5706" s="6" t="str">
        <x:v>[1.4]</x:v>
      </x:c>
      <x:c r="K5706" s="7" t="str">
        <x:v>需确认条件及分段</x:v>
      </x:c>
      <x:c r="L5706" s="6" t="str">
        <x:v>https://raw.githubusercontent.com/Mar-7th/StarRailRes/dbe8cdfcfb0bf657b9fe1cf92d5537f118ccb487/index_new/cn/character_skills.json</x:v>
      </x:c>
    </x:row>
    <x:row r="5707" ht="53" customHeight="1">
      <x:c r="A5707" s="6" t="str">
        <x:v>151002_1</x:v>
      </x:c>
      <x:c r="B5707" s="6" t="str">
        <x:v>151002</x:v>
      </x:c>
      <x:c r="C5707" s="6" t="n">
        <x:v>1</x:v>
      </x:c>
      <x:c r="D5707" s="6" t="str">
        <x:v>升起领航的烽火</x:v>
      </x:c>
      <x:c r="E5707" s="7" t="str">
        <x:v>施放战技后立即恢复所有助战技使用次数，姬子•启行获得【领航旗语】，持续3回合，姬子•启行每回合开始时持续回合数减1。当姬子•启行拥有【领航旗语】时，我方全体造成的伤害提高10%，每个回合开始时，立即恢复1次助战技使用次数。</x:v>
      </x:c>
      <x:c r="F5707" s="6" t="n">
        <x:v>0</x:v>
      </x:c>
      <x:c r="G5707" s="6" t="n">
        <x:v>0</x:v>
      </x:c>
      <x:c r="H5707" s="6" t="n">
        <x:v>0</x:v>
      </x:c>
      <x:c r="I5707" s="6" t="n">
        <x:v>0</x:v>
      </x:c>
      <x:c r="J5707" s="6" t="str">
        <x:v>[0.1, 3]</x:v>
      </x:c>
      <x:c r="K5707" s="7" t="str">
        <x:v>无首段伤害倍率，请覆盖或设为辅助技能</x:v>
      </x:c>
      <x:c r="L5707" s="6" t="str">
        <x:v>https://raw.githubusercontent.com/Mar-7th/StarRailRes/dbe8cdfcfb0bf657b9fe1cf92d5537f118ccb487/index_new/cn/character_skills.json</x:v>
      </x:c>
    </x:row>
    <x:row r="5708" ht="53" customHeight="1">
      <x:c r="A5708" s="6" t="str">
        <x:v>151002_2</x:v>
      </x:c>
      <x:c r="B5708" s="6" t="str">
        <x:v>151002</x:v>
      </x:c>
      <x:c r="C5708" s="6" t="n">
        <x:v>2</x:v>
      </x:c>
      <x:c r="D5708" s="6" t="str">
        <x:v>升起领航的烽火</x:v>
      </x:c>
      <x:c r="E5708" s="7" t="str">
        <x:v>施放战技后立即恢复所有助战技使用次数，姬子•启行获得【领航旗语】，持续3回合，姬子•启行每回合开始时持续回合数减1。当姬子•启行拥有【领航旗语】时，我方全体造成的伤害提高11%，每个回合开始时，立即恢复1次助战技使用次数。</x:v>
      </x:c>
      <x:c r="F5708" s="6" t="n">
        <x:v>0</x:v>
      </x:c>
      <x:c r="G5708" s="6" t="n">
        <x:v>0</x:v>
      </x:c>
      <x:c r="H5708" s="6" t="n">
        <x:v>0</x:v>
      </x:c>
      <x:c r="I5708" s="6" t="n">
        <x:v>0</x:v>
      </x:c>
      <x:c r="J5708" s="6" t="str">
        <x:v>[0.11, 3]</x:v>
      </x:c>
      <x:c r="K5708" s="7" t="str">
        <x:v>无首段伤害倍率，请覆盖或设为辅助技能</x:v>
      </x:c>
      <x:c r="L5708" s="6" t="str">
        <x:v>https://raw.githubusercontent.com/Mar-7th/StarRailRes/dbe8cdfcfb0bf657b9fe1cf92d5537f118ccb487/index_new/cn/character_skills.json</x:v>
      </x:c>
    </x:row>
    <x:row r="5709" ht="53" customHeight="1">
      <x:c r="A5709" s="6" t="str">
        <x:v>151002_3</x:v>
      </x:c>
      <x:c r="B5709" s="6" t="str">
        <x:v>151002</x:v>
      </x:c>
      <x:c r="C5709" s="6" t="n">
        <x:v>3</x:v>
      </x:c>
      <x:c r="D5709" s="6" t="str">
        <x:v>升起领航的烽火</x:v>
      </x:c>
      <x:c r="E5709" s="7" t="str">
        <x:v>施放战技后立即恢复所有助战技使用次数，姬子•启行获得【领航旗语】，持续3回合，姬子•启行每回合开始时持续回合数减1。当姬子•启行拥有【领航旗语】时，我方全体造成的伤害提高12%，每个回合开始时，立即恢复1次助战技使用次数。</x:v>
      </x:c>
      <x:c r="F5709" s="6" t="n">
        <x:v>0</x:v>
      </x:c>
      <x:c r="G5709" s="6" t="n">
        <x:v>0</x:v>
      </x:c>
      <x:c r="H5709" s="6" t="n">
        <x:v>0</x:v>
      </x:c>
      <x:c r="I5709" s="6" t="n">
        <x:v>0</x:v>
      </x:c>
      <x:c r="J5709" s="6" t="str">
        <x:v>[0.12, 3]</x:v>
      </x:c>
      <x:c r="K5709" s="7" t="str">
        <x:v>无首段伤害倍率，请覆盖或设为辅助技能</x:v>
      </x:c>
      <x:c r="L5709" s="6" t="str">
        <x:v>https://raw.githubusercontent.com/Mar-7th/StarRailRes/dbe8cdfcfb0bf657b9fe1cf92d5537f118ccb487/index_new/cn/character_skills.json</x:v>
      </x:c>
    </x:row>
    <x:row r="5710" ht="53" customHeight="1">
      <x:c r="A5710" s="6" t="str">
        <x:v>151002_4</x:v>
      </x:c>
      <x:c r="B5710" s="6" t="str">
        <x:v>151002</x:v>
      </x:c>
      <x:c r="C5710" s="6" t="n">
        <x:v>4</x:v>
      </x:c>
      <x:c r="D5710" s="6" t="str">
        <x:v>升起领航的烽火</x:v>
      </x:c>
      <x:c r="E5710" s="7" t="str">
        <x:v>施放战技后立即恢复所有助战技使用次数，姬子•启行获得【领航旗语】，持续3回合，姬子•启行每回合开始时持续回合数减1。当姬子•启行拥有【领航旗语】时，我方全体造成的伤害提高13%，每个回合开始时，立即恢复1次助战技使用次数。</x:v>
      </x:c>
      <x:c r="F5710" s="6" t="n">
        <x:v>0</x:v>
      </x:c>
      <x:c r="G5710" s="6" t="n">
        <x:v>0</x:v>
      </x:c>
      <x:c r="H5710" s="6" t="n">
        <x:v>0</x:v>
      </x:c>
      <x:c r="I5710" s="6" t="n">
        <x:v>0</x:v>
      </x:c>
      <x:c r="J5710" s="6" t="str">
        <x:v>[0.13, 3]</x:v>
      </x:c>
      <x:c r="K5710" s="7" t="str">
        <x:v>无首段伤害倍率，请覆盖或设为辅助技能</x:v>
      </x:c>
      <x:c r="L5710" s="6" t="str">
        <x:v>https://raw.githubusercontent.com/Mar-7th/StarRailRes/dbe8cdfcfb0bf657b9fe1cf92d5537f118ccb487/index_new/cn/character_skills.json</x:v>
      </x:c>
    </x:row>
    <x:row r="5711" ht="53" customHeight="1">
      <x:c r="A5711" s="6" t="str">
        <x:v>151002_5</x:v>
      </x:c>
      <x:c r="B5711" s="6" t="str">
        <x:v>151002</x:v>
      </x:c>
      <x:c r="C5711" s="6" t="n">
        <x:v>5</x:v>
      </x:c>
      <x:c r="D5711" s="6" t="str">
        <x:v>升起领航的烽火</x:v>
      </x:c>
      <x:c r="E5711" s="7" t="str">
        <x:v>施放战技后立即恢复所有助战技使用次数，姬子•启行获得【领航旗语】，持续3回合，姬子•启行每回合开始时持续回合数减1。当姬子•启行拥有【领航旗语】时，我方全体造成的伤害提高14%，每个回合开始时，立即恢复1次助战技使用次数。</x:v>
      </x:c>
      <x:c r="F5711" s="6" t="n">
        <x:v>0</x:v>
      </x:c>
      <x:c r="G5711" s="6" t="n">
        <x:v>0</x:v>
      </x:c>
      <x:c r="H5711" s="6" t="n">
        <x:v>0</x:v>
      </x:c>
      <x:c r="I5711" s="6" t="n">
        <x:v>0</x:v>
      </x:c>
      <x:c r="J5711" s="6" t="str">
        <x:v>[0.14, 3]</x:v>
      </x:c>
      <x:c r="K5711" s="7" t="str">
        <x:v>无首段伤害倍率，请覆盖或设为辅助技能</x:v>
      </x:c>
      <x:c r="L5711" s="6" t="str">
        <x:v>https://raw.githubusercontent.com/Mar-7th/StarRailRes/dbe8cdfcfb0bf657b9fe1cf92d5537f118ccb487/index_new/cn/character_skills.json</x:v>
      </x:c>
    </x:row>
    <x:row r="5712" ht="53" customHeight="1">
      <x:c r="A5712" s="6" t="str">
        <x:v>151002_6</x:v>
      </x:c>
      <x:c r="B5712" s="6" t="str">
        <x:v>151002</x:v>
      </x:c>
      <x:c r="C5712" s="6" t="n">
        <x:v>6</x:v>
      </x:c>
      <x:c r="D5712" s="6" t="str">
        <x:v>升起领航的烽火</x:v>
      </x:c>
      <x:c r="E5712" s="7" t="str">
        <x:v>施放战技后立即恢复所有助战技使用次数，姬子•启行获得【领航旗语】，持续3回合，姬子•启行每回合开始时持续回合数减1。当姬子•启行拥有【领航旗语】时，我方全体造成的伤害提高15%，每个回合开始时，立即恢复1次助战技使用次数。</x:v>
      </x:c>
      <x:c r="F5712" s="6" t="n">
        <x:v>0</x:v>
      </x:c>
      <x:c r="G5712" s="6" t="n">
        <x:v>0</x:v>
      </x:c>
      <x:c r="H5712" s="6" t="n">
        <x:v>0</x:v>
      </x:c>
      <x:c r="I5712" s="6" t="n">
        <x:v>0</x:v>
      </x:c>
      <x:c r="J5712" s="6" t="str">
        <x:v>[0.15, 3]</x:v>
      </x:c>
      <x:c r="K5712" s="7" t="str">
        <x:v>无首段伤害倍率，请覆盖或设为辅助技能</x:v>
      </x:c>
      <x:c r="L5712" s="6" t="str">
        <x:v>https://raw.githubusercontent.com/Mar-7th/StarRailRes/dbe8cdfcfb0bf657b9fe1cf92d5537f118ccb487/index_new/cn/character_skills.json</x:v>
      </x:c>
    </x:row>
    <x:row r="5713" ht="53" customHeight="1">
      <x:c r="A5713" s="6" t="str">
        <x:v>151002_7</x:v>
      </x:c>
      <x:c r="B5713" s="6" t="str">
        <x:v>151002</x:v>
      </x:c>
      <x:c r="C5713" s="6" t="n">
        <x:v>7</x:v>
      </x:c>
      <x:c r="D5713" s="6" t="str">
        <x:v>升起领航的烽火</x:v>
      </x:c>
      <x:c r="E5713" s="7" t="str">
        <x:v>施放战技后立即恢复所有助战技使用次数，姬子•启行获得【领航旗语】，持续3回合，姬子•启行每回合开始时持续回合数减1。当姬子•启行拥有【领航旗语】时，我方全体造成的伤害提高16.25%，每个回合开始时，立即恢复1次助战技使用次数。</x:v>
      </x:c>
      <x:c r="F5713" s="6" t="n">
        <x:v>0</x:v>
      </x:c>
      <x:c r="G5713" s="6" t="n">
        <x:v>0</x:v>
      </x:c>
      <x:c r="H5713" s="6" t="n">
        <x:v>0</x:v>
      </x:c>
      <x:c r="I5713" s="6" t="n">
        <x:v>0</x:v>
      </x:c>
      <x:c r="J5713" s="6" t="str">
        <x:v>[0.1625, 3]</x:v>
      </x:c>
      <x:c r="K5713" s="7" t="str">
        <x:v>无首段伤害倍率，请覆盖或设为辅助技能</x:v>
      </x:c>
      <x:c r="L5713" s="6" t="str">
        <x:v>https://raw.githubusercontent.com/Mar-7th/StarRailRes/dbe8cdfcfb0bf657b9fe1cf92d5537f118ccb487/index_new/cn/character_skills.json</x:v>
      </x:c>
    </x:row>
    <x:row r="5714" ht="53" customHeight="1">
      <x:c r="A5714" s="6" t="str">
        <x:v>151002_8</x:v>
      </x:c>
      <x:c r="B5714" s="6" t="str">
        <x:v>151002</x:v>
      </x:c>
      <x:c r="C5714" s="6" t="n">
        <x:v>8</x:v>
      </x:c>
      <x:c r="D5714" s="6" t="str">
        <x:v>升起领航的烽火</x:v>
      </x:c>
      <x:c r="E5714" s="7" t="str">
        <x:v>施放战技后立即恢复所有助战技使用次数，姬子•启行获得【领航旗语】，持续3回合，姬子•启行每回合开始时持续回合数减1。当姬子•启行拥有【领航旗语】时，我方全体造成的伤害提高17.5%，每个回合开始时，立即恢复1次助战技使用次数。</x:v>
      </x:c>
      <x:c r="F5714" s="6" t="n">
        <x:v>0</x:v>
      </x:c>
      <x:c r="G5714" s="6" t="n">
        <x:v>0</x:v>
      </x:c>
      <x:c r="H5714" s="6" t="n">
        <x:v>0</x:v>
      </x:c>
      <x:c r="I5714" s="6" t="n">
        <x:v>0</x:v>
      </x:c>
      <x:c r="J5714" s="6" t="str">
        <x:v>[0.175, 3]</x:v>
      </x:c>
      <x:c r="K5714" s="7" t="str">
        <x:v>无首段伤害倍率，请覆盖或设为辅助技能</x:v>
      </x:c>
      <x:c r="L5714" s="6" t="str">
        <x:v>https://raw.githubusercontent.com/Mar-7th/StarRailRes/dbe8cdfcfb0bf657b9fe1cf92d5537f118ccb487/index_new/cn/character_skills.json</x:v>
      </x:c>
    </x:row>
    <x:row r="5715" ht="53" customHeight="1">
      <x:c r="A5715" s="6" t="str">
        <x:v>151002_9</x:v>
      </x:c>
      <x:c r="B5715" s="6" t="str">
        <x:v>151002</x:v>
      </x:c>
      <x:c r="C5715" s="6" t="n">
        <x:v>9</x:v>
      </x:c>
      <x:c r="D5715" s="6" t="str">
        <x:v>升起领航的烽火</x:v>
      </x:c>
      <x:c r="E5715" s="7" t="str">
        <x:v>施放战技后立即恢复所有助战技使用次数，姬子•启行获得【领航旗语】，持续3回合，姬子•启行每回合开始时持续回合数减1。当姬子•启行拥有【领航旗语】时，我方全体造成的伤害提高18.75%，每个回合开始时，立即恢复1次助战技使用次数。</x:v>
      </x:c>
      <x:c r="F5715" s="6" t="n">
        <x:v>0</x:v>
      </x:c>
      <x:c r="G5715" s="6" t="n">
        <x:v>0</x:v>
      </x:c>
      <x:c r="H5715" s="6" t="n">
        <x:v>0</x:v>
      </x:c>
      <x:c r="I5715" s="6" t="n">
        <x:v>0</x:v>
      </x:c>
      <x:c r="J5715" s="6" t="str">
        <x:v>[0.1875, 3]</x:v>
      </x:c>
      <x:c r="K5715" s="7" t="str">
        <x:v>无首段伤害倍率，请覆盖或设为辅助技能</x:v>
      </x:c>
      <x:c r="L5715" s="6" t="str">
        <x:v>https://raw.githubusercontent.com/Mar-7th/StarRailRes/dbe8cdfcfb0bf657b9fe1cf92d5537f118ccb487/index_new/cn/character_skills.json</x:v>
      </x:c>
    </x:row>
    <x:row r="5716" ht="53" customHeight="1">
      <x:c r="A5716" s="6" t="str">
        <x:v>151002_10</x:v>
      </x:c>
      <x:c r="B5716" s="6" t="str">
        <x:v>151002</x:v>
      </x:c>
      <x:c r="C5716" s="6" t="n">
        <x:v>10</x:v>
      </x:c>
      <x:c r="D5716" s="6" t="str">
        <x:v>升起领航的烽火</x:v>
      </x:c>
      <x:c r="E5716" s="7" t="str">
        <x:v>施放战技后立即恢复所有助战技使用次数，姬子•启行获得【领航旗语】，持续3回合，姬子•启行每回合开始时持续回合数减1。当姬子•启行拥有【领航旗语】时，我方全体造成的伤害提高20%，每个回合开始时，立即恢复1次助战技使用次数。</x:v>
      </x:c>
      <x:c r="F5716" s="6" t="n">
        <x:v>0</x:v>
      </x:c>
      <x:c r="G5716" s="6" t="n">
        <x:v>0</x:v>
      </x:c>
      <x:c r="H5716" s="6" t="n">
        <x:v>0</x:v>
      </x:c>
      <x:c r="I5716" s="6" t="n">
        <x:v>0</x:v>
      </x:c>
      <x:c r="J5716" s="6" t="str">
        <x:v>[0.2, 3]</x:v>
      </x:c>
      <x:c r="K5716" s="7" t="str">
        <x:v>无首段伤害倍率，请覆盖或设为辅助技能</x:v>
      </x:c>
      <x:c r="L5716" s="6" t="str">
        <x:v>https://raw.githubusercontent.com/Mar-7th/StarRailRes/dbe8cdfcfb0bf657b9fe1cf92d5537f118ccb487/index_new/cn/character_skills.json</x:v>
      </x:c>
    </x:row>
    <x:row r="5717" ht="53" customHeight="1">
      <x:c r="A5717" s="6" t="str">
        <x:v>151002_11</x:v>
      </x:c>
      <x:c r="B5717" s="6" t="str">
        <x:v>151002</x:v>
      </x:c>
      <x:c r="C5717" s="6" t="n">
        <x:v>11</x:v>
      </x:c>
      <x:c r="D5717" s="6" t="str">
        <x:v>升起领航的烽火</x:v>
      </x:c>
      <x:c r="E5717" s="7" t="str">
        <x:v>施放战技后立即恢复所有助战技使用次数，姬子•启行获得【领航旗语】，持续3回合，姬子•启行每回合开始时持续回合数减1。当姬子•启行拥有【领航旗语】时，我方全体造成的伤害提高21%，每个回合开始时，立即恢复1次助战技使用次数。</x:v>
      </x:c>
      <x:c r="F5717" s="6" t="n">
        <x:v>0</x:v>
      </x:c>
      <x:c r="G5717" s="6" t="n">
        <x:v>0</x:v>
      </x:c>
      <x:c r="H5717" s="6" t="n">
        <x:v>0</x:v>
      </x:c>
      <x:c r="I5717" s="6" t="n">
        <x:v>0</x:v>
      </x:c>
      <x:c r="J5717" s="6" t="str">
        <x:v>[0.21, 3]</x:v>
      </x:c>
      <x:c r="K5717" s="7" t="str">
        <x:v>无首段伤害倍率，请覆盖或设为辅助技能</x:v>
      </x:c>
      <x:c r="L5717" s="6" t="str">
        <x:v>https://raw.githubusercontent.com/Mar-7th/StarRailRes/dbe8cdfcfb0bf657b9fe1cf92d5537f118ccb487/index_new/cn/character_skills.json</x:v>
      </x:c>
    </x:row>
    <x:row r="5718" ht="53" customHeight="1">
      <x:c r="A5718" s="6" t="str">
        <x:v>151002_12</x:v>
      </x:c>
      <x:c r="B5718" s="6" t="str">
        <x:v>151002</x:v>
      </x:c>
      <x:c r="C5718" s="6" t="n">
        <x:v>12</x:v>
      </x:c>
      <x:c r="D5718" s="6" t="str">
        <x:v>升起领航的烽火</x:v>
      </x:c>
      <x:c r="E5718" s="7" t="str">
        <x:v>施放战技后立即恢复所有助战技使用次数，姬子•启行获得【领航旗语】，持续3回合，姬子•启行每回合开始时持续回合数减1。当姬子•启行拥有【领航旗语】时，我方全体造成的伤害提高22%，每个回合开始时，立即恢复1次助战技使用次数。</x:v>
      </x:c>
      <x:c r="F5718" s="6" t="n">
        <x:v>0</x:v>
      </x:c>
      <x:c r="G5718" s="6" t="n">
        <x:v>0</x:v>
      </x:c>
      <x:c r="H5718" s="6" t="n">
        <x:v>0</x:v>
      </x:c>
      <x:c r="I5718" s="6" t="n">
        <x:v>0</x:v>
      </x:c>
      <x:c r="J5718" s="6" t="str">
        <x:v>[0.22, 3]</x:v>
      </x:c>
      <x:c r="K5718" s="7" t="str">
        <x:v>无首段伤害倍率，请覆盖或设为辅助技能</x:v>
      </x:c>
      <x:c r="L5718" s="6" t="str">
        <x:v>https://raw.githubusercontent.com/Mar-7th/StarRailRes/dbe8cdfcfb0bf657b9fe1cf92d5537f118ccb487/index_new/cn/character_skills.json</x:v>
      </x:c>
    </x:row>
    <x:row r="5719" ht="53" customHeight="1">
      <x:c r="A5719" s="6" t="str">
        <x:v>151002_13</x:v>
      </x:c>
      <x:c r="B5719" s="6" t="str">
        <x:v>151002</x:v>
      </x:c>
      <x:c r="C5719" s="6" t="n">
        <x:v>13</x:v>
      </x:c>
      <x:c r="D5719" s="6" t="str">
        <x:v>升起领航的烽火</x:v>
      </x:c>
      <x:c r="E5719" s="7" t="str">
        <x:v>施放战技后立即恢复所有助战技使用次数，姬子•启行获得【领航旗语】，持续3回合，姬子•启行每回合开始时持续回合数减1。当姬子•启行拥有【领航旗语】时，我方全体造成的伤害提高23%，每个回合开始时，立即恢复1次助战技使用次数。</x:v>
      </x:c>
      <x:c r="F5719" s="6" t="n">
        <x:v>0</x:v>
      </x:c>
      <x:c r="G5719" s="6" t="n">
        <x:v>0</x:v>
      </x:c>
      <x:c r="H5719" s="6" t="n">
        <x:v>0</x:v>
      </x:c>
      <x:c r="I5719" s="6" t="n">
        <x:v>0</x:v>
      </x:c>
      <x:c r="J5719" s="6" t="str">
        <x:v>[0.23, 3]</x:v>
      </x:c>
      <x:c r="K5719" s="7" t="str">
        <x:v>无首段伤害倍率，请覆盖或设为辅助技能</x:v>
      </x:c>
      <x:c r="L5719" s="6" t="str">
        <x:v>https://raw.githubusercontent.com/Mar-7th/StarRailRes/dbe8cdfcfb0bf657b9fe1cf92d5537f118ccb487/index_new/cn/character_skills.json</x:v>
      </x:c>
    </x:row>
    <x:row r="5720" ht="53" customHeight="1">
      <x:c r="A5720" s="6" t="str">
        <x:v>151002_14</x:v>
      </x:c>
      <x:c r="B5720" s="6" t="str">
        <x:v>151002</x:v>
      </x:c>
      <x:c r="C5720" s="6" t="n">
        <x:v>14</x:v>
      </x:c>
      <x:c r="D5720" s="6" t="str">
        <x:v>升起领航的烽火</x:v>
      </x:c>
      <x:c r="E5720" s="7" t="str">
        <x:v>施放战技后立即恢复所有助战技使用次数，姬子•启行获得【领航旗语】，持续3回合，姬子•启行每回合开始时持续回合数减1。当姬子•启行拥有【领航旗语】时，我方全体造成的伤害提高24%，每个回合开始时，立即恢复1次助战技使用次数。</x:v>
      </x:c>
      <x:c r="F5720" s="6" t="n">
        <x:v>0</x:v>
      </x:c>
      <x:c r="G5720" s="6" t="n">
        <x:v>0</x:v>
      </x:c>
      <x:c r="H5720" s="6" t="n">
        <x:v>0</x:v>
      </x:c>
      <x:c r="I5720" s="6" t="n">
        <x:v>0</x:v>
      </x:c>
      <x:c r="J5720" s="6" t="str">
        <x:v>[0.24, 3]</x:v>
      </x:c>
      <x:c r="K5720" s="7" t="str">
        <x:v>无首段伤害倍率，请覆盖或设为辅助技能</x:v>
      </x:c>
      <x:c r="L5720" s="6" t="str">
        <x:v>https://raw.githubusercontent.com/Mar-7th/StarRailRes/dbe8cdfcfb0bf657b9fe1cf92d5537f118ccb487/index_new/cn/character_skills.json</x:v>
      </x:c>
    </x:row>
    <x:row r="5721" ht="53" customHeight="1">
      <x:c r="A5721" s="6" t="str">
        <x:v>151002_15</x:v>
      </x:c>
      <x:c r="B5721" s="6" t="str">
        <x:v>151002</x:v>
      </x:c>
      <x:c r="C5721" s="6" t="n">
        <x:v>15</x:v>
      </x:c>
      <x:c r="D5721" s="6" t="str">
        <x:v>升起领航的烽火</x:v>
      </x:c>
      <x:c r="E5721" s="7" t="str">
        <x:v>施放战技后立即恢复所有助战技使用次数，姬子•启行获得【领航旗语】，持续3回合，姬子•启行每回合开始时持续回合数减1。当姬子•启行拥有【领航旗语】时，我方全体造成的伤害提高25%，每个回合开始时，立即恢复1次助战技使用次数。</x:v>
      </x:c>
      <x:c r="F5721" s="6" t="n">
        <x:v>0</x:v>
      </x:c>
      <x:c r="G5721" s="6" t="n">
        <x:v>0</x:v>
      </x:c>
      <x:c r="H5721" s="6" t="n">
        <x:v>0</x:v>
      </x:c>
      <x:c r="I5721" s="6" t="n">
        <x:v>0</x:v>
      </x:c>
      <x:c r="J5721" s="6" t="str">
        <x:v>[0.25, 3]</x:v>
      </x:c>
      <x:c r="K5721" s="7" t="str">
        <x:v>无首段伤害倍率，请覆盖或设为辅助技能</x:v>
      </x:c>
      <x:c r="L5721" s="6" t="str">
        <x:v>https://raw.githubusercontent.com/Mar-7th/StarRailRes/dbe8cdfcfb0bf657b9fe1cf92d5537f118ccb487/index_new/cn/character_skills.json</x:v>
      </x:c>
    </x:row>
    <x:row r="5722" ht="98" customHeight="1">
      <x:c r="A5722" s="6" t="str">
        <x:v>151003_1</x:v>
      </x:c>
      <x:c r="B5722" s="6" t="str">
        <x:v>151003</x:v>
      </x:c>
      <x:c r="C5722" s="6" t="n">
        <x:v>1</x:v>
      </x:c>
      <x:c r="D5722" s="6" t="str">
        <x:v>我们，亦是逐星的巨人</x:v>
      </x:c>
      <x:c r="E5722" s="7" t="str">
        <x:v>立即操控「拓星者」，「拓星者」拥有可对敌方发动6次的【超频粒子光束】或消耗【源能】发动的【轨道歼灭脉冲】，对指定敌方单体最多造成等同于姬子•启行381%攻击力的火属性伤害，对其他目标最多造成等同于姬子•启行126%攻击力的火属性伤害。
当【超频粒子光束】次数耗尽时，会自动发动【轨道歼灭脉冲】，随后发动最后一击，造成3次伤害，每次伤害对敌方随机单体造成等同于姬子•启行40%攻击力的火属性伤害。
施放【超频粒子光束】或【轨道歼灭脉冲】对场上所有敌方造成致命伤害或敌方无法被继续削减生命值时，会立即发动最后一击。</x:v>
      </x:c>
      <x:c r="F5722" s="6" t="n">
        <x:v>5.07</x:v>
      </x:c>
      <x:c r="G5722" s="6" t="n">
        <x:v>0</x:v>
      </x:c>
      <x:c r="H5722" s="6" t="n">
        <x:v>0</x:v>
      </x:c>
      <x:c r="I5722" s="6" t="n">
        <x:v>0</x:v>
      </x:c>
      <x:c r="J5722" s="6" t="str">
        <x:v>[0.16, 1, 0.1, 1, 0.15, 3, 0.4, 3, 3.81, 1.26]</x:v>
      </x:c>
      <x:c r="K5722" s="7" t="str">
        <x:v>需确认条件及分段</x:v>
      </x:c>
      <x:c r="L5722" s="6" t="str">
        <x:v>https://raw.githubusercontent.com/Mar-7th/StarRailRes/dbe8cdfcfb0bf657b9fe1cf92d5537f118ccb487/index_new/cn/character_skills.json</x:v>
      </x:c>
    </x:row>
    <x:row r="5723" ht="98" customHeight="1">
      <x:c r="A5723" s="6" t="str">
        <x:v>151003_2</x:v>
      </x:c>
      <x:c r="B5723" s="6" t="str">
        <x:v>151003</x:v>
      </x:c>
      <x:c r="C5723" s="6" t="n">
        <x:v>2</x:v>
      </x:c>
      <x:c r="D5723" s="6" t="str">
        <x:v>我们，亦是逐星的巨人</x:v>
      </x:c>
      <x:c r="E5723" s="7" t="str">
        <x:v>立即操控「拓星者」，「拓星者」拥有可对敌方发动6次的【超频粒子光束】或消耗【源能】发动的【轨道歼灭脉冲】，对指定敌方单体最多造成等同于姬子•启行419.1%攻击力的火属性伤害，对其他目标最多造成等同于姬子•启行138.6%攻击力的火属性伤害。
当【超频粒子光束】次数耗尽时，会自动发动【轨道歼灭脉冲】，随后发动最后一击，造成3次伤害，每次伤害对敌方随机单体造成等同于姬子•启行44%攻击力的火属性伤害。
施放【超频粒子光束】或【轨道歼灭脉冲】对场上所有敌方造成致命伤害或敌方无法被继续削减生命值时，会立即发动最后一击。</x:v>
      </x:c>
      <x:c r="F5723" s="6" t="n">
        <x:v>5.577</x:v>
      </x:c>
      <x:c r="G5723" s="6" t="n">
        <x:v>0</x:v>
      </x:c>
      <x:c r="H5723" s="6" t="n">
        <x:v>0</x:v>
      </x:c>
      <x:c r="I5723" s="6" t="n">
        <x:v>0</x:v>
      </x:c>
      <x:c r="J5723" s="6" t="str">
        <x:v>[0.176, 1, 0.11, 1, 0.165, 3, 0.44, 3, 4.191, 1.386]</x:v>
      </x:c>
      <x:c r="K5723" s="7" t="str">
        <x:v>需确认条件及分段</x:v>
      </x:c>
      <x:c r="L5723" s="6" t="str">
        <x:v>https://raw.githubusercontent.com/Mar-7th/StarRailRes/dbe8cdfcfb0bf657b9fe1cf92d5537f118ccb487/index_new/cn/character_skills.json</x:v>
      </x:c>
    </x:row>
    <x:row r="5724" ht="98" customHeight="1">
      <x:c r="A5724" s="6" t="str">
        <x:v>151003_3</x:v>
      </x:c>
      <x:c r="B5724" s="6" t="str">
        <x:v>151003</x:v>
      </x:c>
      <x:c r="C5724" s="6" t="n">
        <x:v>3</x:v>
      </x:c>
      <x:c r="D5724" s="6" t="str">
        <x:v>我们，亦是逐星的巨人</x:v>
      </x:c>
      <x:c r="E5724" s="7" t="str">
        <x:v>立即操控「拓星者」，「拓星者」拥有可对敌方发动6次的【超频粒子光束】或消耗【源能】发动的【轨道歼灭脉冲】，对指定敌方单体最多造成等同于姬子•启行457.2%攻击力的火属性伤害，对其他目标最多造成等同于姬子•启行151.2%攻击力的火属性伤害。
当【超频粒子光束】次数耗尽时，会自动发动【轨道歼灭脉冲】，随后发动最后一击，造成3次伤害，每次伤害对敌方随机单体造成等同于姬子•启行48%攻击力的火属性伤害。
施放【超频粒子光束】或【轨道歼灭脉冲】对场上所有敌方造成致命伤害或敌方无法被继续削减生命值时，会立即发动最后一击。</x:v>
      </x:c>
      <x:c r="F5724" s="6" t="n">
        <x:v>6.084</x:v>
      </x:c>
      <x:c r="G5724" s="6" t="n">
        <x:v>0</x:v>
      </x:c>
      <x:c r="H5724" s="6" t="n">
        <x:v>0</x:v>
      </x:c>
      <x:c r="I5724" s="6" t="n">
        <x:v>0</x:v>
      </x:c>
      <x:c r="J5724" s="6" t="str">
        <x:v>[0.192, 1, 0.12, 1, 0.18, 3, 0.48, 3, 4.572, 1.512]</x:v>
      </x:c>
      <x:c r="K5724" s="7" t="str">
        <x:v>需确认条件及分段</x:v>
      </x:c>
      <x:c r="L5724" s="6" t="str">
        <x:v>https://raw.githubusercontent.com/Mar-7th/StarRailRes/dbe8cdfcfb0bf657b9fe1cf92d5537f118ccb487/index_new/cn/character_skills.json</x:v>
      </x:c>
    </x:row>
    <x:row r="5725" ht="98" customHeight="1">
      <x:c r="A5725" s="6" t="str">
        <x:v>151003_4</x:v>
      </x:c>
      <x:c r="B5725" s="6" t="str">
        <x:v>151003</x:v>
      </x:c>
      <x:c r="C5725" s="6" t="n">
        <x:v>4</x:v>
      </x:c>
      <x:c r="D5725" s="6" t="str">
        <x:v>我们，亦是逐星的巨人</x:v>
      </x:c>
      <x:c r="E5725" s="7" t="str">
        <x:v>立即操控「拓星者」，「拓星者」拥有可对敌方发动6次的【超频粒子光束】或消耗【源能】发动的【轨道歼灭脉冲】，对指定敌方单体最多造成等同于姬子•启行495.3%攻击力的火属性伤害，对其他目标最多造成等同于姬子•启行163.8%攻击力的火属性伤害。
当【超频粒子光束】次数耗尽时，会自动发动【轨道歼灭脉冲】，随后发动最后一击，造成3次伤害，每次伤害对敌方随机单体造成等同于姬子•启行52%攻击力的火属性伤害。
施放【超频粒子光束】或【轨道歼灭脉冲】对场上所有敌方造成致命伤害或敌方无法被继续削减生命值时，会立即发动最后一击。</x:v>
      </x:c>
      <x:c r="F5725" s="6" t="n">
        <x:v>6.591</x:v>
      </x:c>
      <x:c r="G5725" s="6" t="n">
        <x:v>0</x:v>
      </x:c>
      <x:c r="H5725" s="6" t="n">
        <x:v>0</x:v>
      </x:c>
      <x:c r="I5725" s="6" t="n">
        <x:v>0</x:v>
      </x:c>
      <x:c r="J5725" s="6" t="str">
        <x:v>[0.208, 1, 0.13, 1, 0.195, 3, 0.52, 3, 4.953, 1.638]</x:v>
      </x:c>
      <x:c r="K5725" s="7" t="str">
        <x:v>需确认条件及分段</x:v>
      </x:c>
      <x:c r="L5725" s="6" t="str">
        <x:v>https://raw.githubusercontent.com/Mar-7th/StarRailRes/dbe8cdfcfb0bf657b9fe1cf92d5537f118ccb487/index_new/cn/character_skills.json</x:v>
      </x:c>
    </x:row>
    <x:row r="5726" ht="98" customHeight="1">
      <x:c r="A5726" s="6" t="str">
        <x:v>151003_5</x:v>
      </x:c>
      <x:c r="B5726" s="6" t="str">
        <x:v>151003</x:v>
      </x:c>
      <x:c r="C5726" s="6" t="n">
        <x:v>5</x:v>
      </x:c>
      <x:c r="D5726" s="6" t="str">
        <x:v>我们，亦是逐星的巨人</x:v>
      </x:c>
      <x:c r="E5726" s="7" t="str">
        <x:v>立即操控「拓星者」，「拓星者」拥有可对敌方发动6次的【超频粒子光束】或消耗【源能】发动的【轨道歼灭脉冲】，对指定敌方单体最多造成等同于姬子•启行533.4%攻击力的火属性伤害，对其他目标最多造成等同于姬子•启行176.4%攻击力的火属性伤害。
当【超频粒子光束】次数耗尽时，会自动发动【轨道歼灭脉冲】，随后发动最后一击，造成3次伤害，每次伤害对敌方随机单体造成等同于姬子•启行56%攻击力的火属性伤害。
施放【超频粒子光束】或【轨道歼灭脉冲】对场上所有敌方造成致命伤害或敌方无法被继续削减生命值时，会立即发动最后一击。</x:v>
      </x:c>
      <x:c r="F5726" s="6" t="n">
        <x:v>7.098</x:v>
      </x:c>
      <x:c r="G5726" s="6" t="n">
        <x:v>0</x:v>
      </x:c>
      <x:c r="H5726" s="6" t="n">
        <x:v>0</x:v>
      </x:c>
      <x:c r="I5726" s="6" t="n">
        <x:v>0</x:v>
      </x:c>
      <x:c r="J5726" s="6" t="str">
        <x:v>[0.224, 1, 0.14, 1, 0.21, 3, 0.56, 3, 5.334, 1.764]</x:v>
      </x:c>
      <x:c r="K5726" s="7" t="str">
        <x:v>需确认条件及分段</x:v>
      </x:c>
      <x:c r="L5726" s="6" t="str">
        <x:v>https://raw.githubusercontent.com/Mar-7th/StarRailRes/dbe8cdfcfb0bf657b9fe1cf92d5537f118ccb487/index_new/cn/character_skills.json</x:v>
      </x:c>
    </x:row>
    <x:row r="5727" ht="98" customHeight="1">
      <x:c r="A5727" s="6" t="str">
        <x:v>151003_6</x:v>
      </x:c>
      <x:c r="B5727" s="6" t="str">
        <x:v>151003</x:v>
      </x:c>
      <x:c r="C5727" s="6" t="n">
        <x:v>6</x:v>
      </x:c>
      <x:c r="D5727" s="6" t="str">
        <x:v>我们，亦是逐星的巨人</x:v>
      </x:c>
      <x:c r="E5727" s="7" t="str">
        <x:v>立即操控「拓星者」，「拓星者」拥有可对敌方发动6次的【超频粒子光束】或消耗【源能】发动的【轨道歼灭脉冲】，对指定敌方单体最多造成等同于姬子•启行571.5%攻击力的火属性伤害，对其他目标最多造成等同于姬子•启行189%攻击力的火属性伤害。
当【超频粒子光束】次数耗尽时，会自动发动【轨道歼灭脉冲】，随后发动最后一击，造成3次伤害，每次伤害对敌方随机单体造成等同于姬子•启行60%攻击力的火属性伤害。
施放【超频粒子光束】或【轨道歼灭脉冲】对场上所有敌方造成致命伤害或敌方无法被继续削减生命值时，会立即发动最后一击。</x:v>
      </x:c>
      <x:c r="F5727" s="6" t="n">
        <x:v>7.6049999999999995</x:v>
      </x:c>
      <x:c r="G5727" s="6" t="n">
        <x:v>0</x:v>
      </x:c>
      <x:c r="H5727" s="6" t="n">
        <x:v>0</x:v>
      </x:c>
      <x:c r="I5727" s="6" t="n">
        <x:v>0</x:v>
      </x:c>
      <x:c r="J5727" s="6" t="str">
        <x:v>[0.24, 1, 0.15, 1, 0.225, 3, 0.6, 3, 5.715, 1.89]</x:v>
      </x:c>
      <x:c r="K5727" s="7" t="str">
        <x:v>需确认条件及分段</x:v>
      </x:c>
      <x:c r="L5727" s="6" t="str">
        <x:v>https://raw.githubusercontent.com/Mar-7th/StarRailRes/dbe8cdfcfb0bf657b9fe1cf92d5537f118ccb487/index_new/cn/character_skills.json</x:v>
      </x:c>
    </x:row>
    <x:row r="5728" ht="98" customHeight="1">
      <x:c r="A5728" s="6" t="str">
        <x:v>151003_7</x:v>
      </x:c>
      <x:c r="B5728" s="6" t="str">
        <x:v>151003</x:v>
      </x:c>
      <x:c r="C5728" s="6" t="n">
        <x:v>7</x:v>
      </x:c>
      <x:c r="D5728" s="6" t="str">
        <x:v>我们，亦是逐星的巨人</x:v>
      </x:c>
      <x:c r="E5728" s="7" t="str">
        <x:v>立即操控「拓星者」，「拓星者」拥有可对敌方发动6次的【超频粒子光束】或消耗【源能】发动的【轨道歼灭脉冲】，对指定敌方单体最多造成等同于姬子•启行619.13%攻击力的火属性伤害，对其他目标最多造成等同于姬子•启行204.75%攻击力的火属性伤害。
当【超频粒子光束】次数耗尽时，会自动发动【轨道歼灭脉冲】，随后发动最后一击，造成3次伤害，每次伤害对敌方随机单体造成等同于姬子•启行65%攻击力的火属性伤害。
施放【超频粒子光束】或【轨道歼灭脉冲】对场上所有敌方造成致命伤害或敌方无法被继续削减生命值时，会立即发动最后一击。</x:v>
      </x:c>
      <x:c r="F5728" s="6" t="n">
        <x:v>8.2388</x:v>
      </x:c>
      <x:c r="G5728" s="6" t="n">
        <x:v>0</x:v>
      </x:c>
      <x:c r="H5728" s="6" t="n">
        <x:v>0</x:v>
      </x:c>
      <x:c r="I5728" s="6" t="n">
        <x:v>0</x:v>
      </x:c>
      <x:c r="J5728" s="6" t="str">
        <x:v>[0.26, 1, 0.1625, 1, 0.2437, 3, 0.65, 3, 6.1913, 2.0475]</x:v>
      </x:c>
      <x:c r="K5728" s="7" t="str">
        <x:v>需确认条件及分段</x:v>
      </x:c>
      <x:c r="L5728" s="6" t="str">
        <x:v>https://raw.githubusercontent.com/Mar-7th/StarRailRes/dbe8cdfcfb0bf657b9fe1cf92d5537f118ccb487/index_new/cn/character_skills.json</x:v>
      </x:c>
    </x:row>
    <x:row r="5729" ht="98" customHeight="1">
      <x:c r="A5729" s="6" t="str">
        <x:v>151003_8</x:v>
      </x:c>
      <x:c r="B5729" s="6" t="str">
        <x:v>151003</x:v>
      </x:c>
      <x:c r="C5729" s="6" t="n">
        <x:v>8</x:v>
      </x:c>
      <x:c r="D5729" s="6" t="str">
        <x:v>我们，亦是逐星的巨人</x:v>
      </x:c>
      <x:c r="E5729" s="7" t="str">
        <x:v>立即操控「拓星者」，「拓星者」拥有可对敌方发动6次的【超频粒子光束】或消耗【源能】发动的【轨道歼灭脉冲】，对指定敌方单体最多造成等同于姬子•启行666.75%攻击力的火属性伤害，对其他目标最多造成等同于姬子•启行220.5%攻击力的火属性伤害。
当【超频粒子光束】次数耗尽时，会自动发动【轨道歼灭脉冲】，随后发动最后一击，造成3次伤害，每次伤害对敌方随机单体造成等同于姬子•启行70%攻击力的火属性伤害。
施放【超频粒子光束】或【轨道歼灭脉冲】对场上所有敌方造成致命伤害或敌方无法被继续削减生命值时，会立即发动最后一击。</x:v>
      </x:c>
      <x:c r="F5729" s="6" t="n">
        <x:v>8.8725</x:v>
      </x:c>
      <x:c r="G5729" s="6" t="n">
        <x:v>0</x:v>
      </x:c>
      <x:c r="H5729" s="6" t="n">
        <x:v>0</x:v>
      </x:c>
      <x:c r="I5729" s="6" t="n">
        <x:v>0</x:v>
      </x:c>
      <x:c r="J5729" s="6" t="str">
        <x:v>[0.28, 1, 0.175, 1, 0.2625, 3, 0.7, 3, 6.6675, 2.205]</x:v>
      </x:c>
      <x:c r="K5729" s="7" t="str">
        <x:v>需确认条件及分段</x:v>
      </x:c>
      <x:c r="L5729" s="6" t="str">
        <x:v>https://raw.githubusercontent.com/Mar-7th/StarRailRes/dbe8cdfcfb0bf657b9fe1cf92d5537f118ccb487/index_new/cn/character_skills.json</x:v>
      </x:c>
    </x:row>
    <x:row r="5730" ht="98" customHeight="1">
      <x:c r="A5730" s="6" t="str">
        <x:v>151003_9</x:v>
      </x:c>
      <x:c r="B5730" s="6" t="str">
        <x:v>151003</x:v>
      </x:c>
      <x:c r="C5730" s="6" t="n">
        <x:v>9</x:v>
      </x:c>
      <x:c r="D5730" s="6" t="str">
        <x:v>我们，亦是逐星的巨人</x:v>
      </x:c>
      <x:c r="E5730" s="7" t="str">
        <x:v>立即操控「拓星者」，「拓星者」拥有可对敌方发动6次的【超频粒子光束】或消耗【源能】发动的【轨道歼灭脉冲】，对指定敌方单体最多造成等同于姬子•启行714.37%攻击力的火属性伤害，对其他目标最多造成等同于姬子•启行236.25%攻击力的火属性伤害。
当【超频粒子光束】次数耗尽时，会自动发动【轨道歼灭脉冲】，随后发动最后一击，造成3次伤害，每次伤害对敌方随机单体造成等同于姬子•启行75%攻击力的火属性伤害。
施放【超频粒子光束】或【轨道歼灭脉冲】对场上所有敌方造成致命伤害或敌方无法被继续削减生命值时，会立即发动最后一击。</x:v>
      </x:c>
      <x:c r="F5730" s="6" t="n">
        <x:v>9.5062</x:v>
      </x:c>
      <x:c r="G5730" s="6" t="n">
        <x:v>0</x:v>
      </x:c>
      <x:c r="H5730" s="6" t="n">
        <x:v>0</x:v>
      </x:c>
      <x:c r="I5730" s="6" t="n">
        <x:v>0</x:v>
      </x:c>
      <x:c r="J5730" s="6" t="str">
        <x:v>[0.3, 1, 0.1875, 1, 0.2812, 3, 0.75, 3, 7.1437, 2.3625]</x:v>
      </x:c>
      <x:c r="K5730" s="7" t="str">
        <x:v>需确认条件及分段</x:v>
      </x:c>
      <x:c r="L5730" s="6" t="str">
        <x:v>https://raw.githubusercontent.com/Mar-7th/StarRailRes/dbe8cdfcfb0bf657b9fe1cf92d5537f118ccb487/index_new/cn/character_skills.json</x:v>
      </x:c>
    </x:row>
    <x:row r="5731" ht="98" customHeight="1">
      <x:c r="A5731" s="6" t="str">
        <x:v>151003_10</x:v>
      </x:c>
      <x:c r="B5731" s="6" t="str">
        <x:v>151003</x:v>
      </x:c>
      <x:c r="C5731" s="6" t="n">
        <x:v>10</x:v>
      </x:c>
      <x:c r="D5731" s="6" t="str">
        <x:v>我们，亦是逐星的巨人</x:v>
      </x:c>
      <x:c r="E5731" s="7" t="str">
        <x:v>立即操控「拓星者」，「拓星者」拥有可对敌方发动6次的【超频粒子光束】或消耗【源能】发动的【轨道歼灭脉冲】，对指定敌方单体最多造成等同于姬子•启行762%攻击力的火属性伤害，对其他目标最多造成等同于姬子•启行252%攻击力的火属性伤害。
当【超频粒子光束】次数耗尽时，会自动发动【轨道歼灭脉冲】，随后发动最后一击，造成3次伤害，每次伤害对敌方随机单体造成等同于姬子•启行80%攻击力的火属性伤害。
施放【超频粒子光束】或【轨道歼灭脉冲】对场上所有敌方造成致命伤害或敌方无法被继续削减生命值时，会立即发动最后一击。</x:v>
      </x:c>
      <x:c r="F5731" s="6" t="n">
        <x:v>10.14</x:v>
      </x:c>
      <x:c r="G5731" s="6" t="n">
        <x:v>0</x:v>
      </x:c>
      <x:c r="H5731" s="6" t="n">
        <x:v>0</x:v>
      </x:c>
      <x:c r="I5731" s="6" t="n">
        <x:v>0</x:v>
      </x:c>
      <x:c r="J5731" s="6" t="str">
        <x:v>[0.32, 1, 0.2, 1, 0.3, 3, 0.8, 3, 7.62, 2.52]</x:v>
      </x:c>
      <x:c r="K5731" s="7" t="str">
        <x:v>需确认条件及分段</x:v>
      </x:c>
      <x:c r="L5731" s="6" t="str">
        <x:v>https://raw.githubusercontent.com/Mar-7th/StarRailRes/dbe8cdfcfb0bf657b9fe1cf92d5537f118ccb487/index_new/cn/character_skills.json</x:v>
      </x:c>
    </x:row>
    <x:row r="5732" ht="98" customHeight="1">
      <x:c r="A5732" s="6" t="str">
        <x:v>151003_11</x:v>
      </x:c>
      <x:c r="B5732" s="6" t="str">
        <x:v>151003</x:v>
      </x:c>
      <x:c r="C5732" s="6" t="n">
        <x:v>11</x:v>
      </x:c>
      <x:c r="D5732" s="6" t="str">
        <x:v>我们，亦是逐星的巨人</x:v>
      </x:c>
      <x:c r="E5732" s="7" t="str">
        <x:v>立即操控「拓星者」，「拓星者」拥有可对敌方发动6次的【超频粒子光束】或消耗【源能】发动的【轨道歼灭脉冲】，对指定敌方单体最多造成等同于姬子•启行800.1%攻击力的火属性伤害，对其他目标最多造成等同于姬子•启行264.6%攻击力的火属性伤害。
当【超频粒子光束】次数耗尽时，会自动发动【轨道歼灭脉冲】，随后发动最后一击，造成3次伤害，每次伤害对敌方随机单体造成等同于姬子•启行84%攻击力的火属性伤害。
施放【超频粒子光束】或【轨道歼灭脉冲】对场上所有敌方造成致命伤害或敌方无法被继续削减生命值时，会立即发动最后一击。</x:v>
      </x:c>
      <x:c r="F5732" s="6" t="n">
        <x:v>10.646999999999998</x:v>
      </x:c>
      <x:c r="G5732" s="6" t="n">
        <x:v>0</x:v>
      </x:c>
      <x:c r="H5732" s="6" t="n">
        <x:v>0</x:v>
      </x:c>
      <x:c r="I5732" s="6" t="n">
        <x:v>0</x:v>
      </x:c>
      <x:c r="J5732" s="6" t="str">
        <x:v>[0.336, 1, 0.21, 1, 0.315, 3, 0.84, 3, 8.001, 2.646]</x:v>
      </x:c>
      <x:c r="K5732" s="7" t="str">
        <x:v>需确认条件及分段</x:v>
      </x:c>
      <x:c r="L5732" s="6" t="str">
        <x:v>https://raw.githubusercontent.com/Mar-7th/StarRailRes/dbe8cdfcfb0bf657b9fe1cf92d5537f118ccb487/index_new/cn/character_skills.json</x:v>
      </x:c>
    </x:row>
    <x:row r="5733" ht="98" customHeight="1">
      <x:c r="A5733" s="6" t="str">
        <x:v>151003_12</x:v>
      </x:c>
      <x:c r="B5733" s="6" t="str">
        <x:v>151003</x:v>
      </x:c>
      <x:c r="C5733" s="6" t="n">
        <x:v>12</x:v>
      </x:c>
      <x:c r="D5733" s="6" t="str">
        <x:v>我们，亦是逐星的巨人</x:v>
      </x:c>
      <x:c r="E5733" s="7" t="str">
        <x:v>立即操控「拓星者」，「拓星者」拥有可对敌方发动6次的【超频粒子光束】或消耗【源能】发动的【轨道歼灭脉冲】，对指定敌方单体最多造成等同于姬子•启行838.2%攻击力的火属性伤害，对其他目标最多造成等同于姬子•启行277.2%攻击力的火属性伤害。
当【超频粒子光束】次数耗尽时，会自动发动【轨道歼灭脉冲】，随后发动最后一击，造成3次伤害，每次伤害对敌方随机单体造成等同于姬子•启行88%攻击力的火属性伤害。
施放【超频粒子光束】或【轨道歼灭脉冲】对场上所有敌方造成致命伤害或敌方无法被继续削减生命值时，会立即发动最后一击。</x:v>
      </x:c>
      <x:c r="F5733" s="6" t="n">
        <x:v>11.154</x:v>
      </x:c>
      <x:c r="G5733" s="6" t="n">
        <x:v>0</x:v>
      </x:c>
      <x:c r="H5733" s="6" t="n">
        <x:v>0</x:v>
      </x:c>
      <x:c r="I5733" s="6" t="n">
        <x:v>0</x:v>
      </x:c>
      <x:c r="J5733" s="6" t="str">
        <x:v>[0.352, 1, 0.22, 1, 0.33, 3, 0.88, 3, 8.382, 2.772]</x:v>
      </x:c>
      <x:c r="K5733" s="7" t="str">
        <x:v>需确认条件及分段</x:v>
      </x:c>
      <x:c r="L5733" s="6" t="str">
        <x:v>https://raw.githubusercontent.com/Mar-7th/StarRailRes/dbe8cdfcfb0bf657b9fe1cf92d5537f118ccb487/index_new/cn/character_skills.json</x:v>
      </x:c>
    </x:row>
    <x:row r="5734" ht="98" customHeight="1">
      <x:c r="A5734" s="6" t="str">
        <x:v>151003_13</x:v>
      </x:c>
      <x:c r="B5734" s="6" t="str">
        <x:v>151003</x:v>
      </x:c>
      <x:c r="C5734" s="6" t="n">
        <x:v>13</x:v>
      </x:c>
      <x:c r="D5734" s="6" t="str">
        <x:v>我们，亦是逐星的巨人</x:v>
      </x:c>
      <x:c r="E5734" s="7" t="str">
        <x:v>立即操控「拓星者」，「拓星者」拥有可对敌方发动6次的【超频粒子光束】或消耗【源能】发动的【轨道歼灭脉冲】，对指定敌方单体最多造成等同于姬子•启行876.3%攻击力的火属性伤害，对其他目标最多造成等同于姬子•启行289.8%攻击力的火属性伤害。
当【超频粒子光束】次数耗尽时，会自动发动【轨道歼灭脉冲】，随后发动最后一击，造成3次伤害，每次伤害对敌方随机单体造成等同于姬子•启行92%攻击力的火属性伤害。
施放【超频粒子光束】或【轨道歼灭脉冲】对场上所有敌方造成致命伤害或敌方无法被继续削减生命值时，会立即发动最后一击。</x:v>
      </x:c>
      <x:c r="F5734" s="6" t="n">
        <x:v>11.661</x:v>
      </x:c>
      <x:c r="G5734" s="6" t="n">
        <x:v>0</x:v>
      </x:c>
      <x:c r="H5734" s="6" t="n">
        <x:v>0</x:v>
      </x:c>
      <x:c r="I5734" s="6" t="n">
        <x:v>0</x:v>
      </x:c>
      <x:c r="J5734" s="6" t="str">
        <x:v>[0.368, 1, 0.23, 1, 0.345, 3, 0.92, 3, 8.763, 2.898]</x:v>
      </x:c>
      <x:c r="K5734" s="7" t="str">
        <x:v>需确认条件及分段</x:v>
      </x:c>
      <x:c r="L5734" s="6" t="str">
        <x:v>https://raw.githubusercontent.com/Mar-7th/StarRailRes/dbe8cdfcfb0bf657b9fe1cf92d5537f118ccb487/index_new/cn/character_skills.json</x:v>
      </x:c>
    </x:row>
    <x:row r="5735" ht="98" customHeight="1">
      <x:c r="A5735" s="6" t="str">
        <x:v>151003_14</x:v>
      </x:c>
      <x:c r="B5735" s="6" t="str">
        <x:v>151003</x:v>
      </x:c>
      <x:c r="C5735" s="6" t="n">
        <x:v>14</x:v>
      </x:c>
      <x:c r="D5735" s="6" t="str">
        <x:v>我们，亦是逐星的巨人</x:v>
      </x:c>
      <x:c r="E5735" s="7" t="str">
        <x:v>立即操控「拓星者」，「拓星者」拥有可对敌方发动6次的【超频粒子光束】或消耗【源能】发动的【轨道歼灭脉冲】，对指定敌方单体最多造成等同于姬子•启行914.4%攻击力的火属性伤害，对其他目标最多造成等同于姬子•启行302.4%攻击力的火属性伤害。
当【超频粒子光束】次数耗尽时，会自动发动【轨道歼灭脉冲】，随后发动最后一击，造成3次伤害，每次伤害对敌方随机单体造成等同于姬子•启行96%攻击力的火属性伤害。
施放【超频粒子光束】或【轨道歼灭脉冲】对场上所有敌方造成致命伤害或敌方无法被继续削减生命值时，会立即发动最后一击。</x:v>
      </x:c>
      <x:c r="F5735" s="6" t="n">
        <x:v>12.168</x:v>
      </x:c>
      <x:c r="G5735" s="6" t="n">
        <x:v>0</x:v>
      </x:c>
      <x:c r="H5735" s="6" t="n">
        <x:v>0</x:v>
      </x:c>
      <x:c r="I5735" s="6" t="n">
        <x:v>0</x:v>
      </x:c>
      <x:c r="J5735" s="6" t="str">
        <x:v>[0.384, 1, 0.24, 1, 0.36, 3, 0.96, 3, 9.144, 3.024]</x:v>
      </x:c>
      <x:c r="K5735" s="7" t="str">
        <x:v>需确认条件及分段</x:v>
      </x:c>
      <x:c r="L5735" s="6" t="str">
        <x:v>https://raw.githubusercontent.com/Mar-7th/StarRailRes/dbe8cdfcfb0bf657b9fe1cf92d5537f118ccb487/index_new/cn/character_skills.json</x:v>
      </x:c>
    </x:row>
    <x:row r="5736" ht="98" customHeight="1">
      <x:c r="A5736" s="6" t="str">
        <x:v>151003_15</x:v>
      </x:c>
      <x:c r="B5736" s="6" t="str">
        <x:v>151003</x:v>
      </x:c>
      <x:c r="C5736" s="6" t="n">
        <x:v>15</x:v>
      </x:c>
      <x:c r="D5736" s="6" t="str">
        <x:v>我们，亦是逐星的巨人</x:v>
      </x:c>
      <x:c r="E5736" s="7" t="str">
        <x:v>立即操控「拓星者」，「拓星者」拥有可对敌方发动6次的【超频粒子光束】或消耗【源能】发动的【轨道歼灭脉冲】，对指定敌方单体最多造成等同于姬子•启行952.5%攻击力的火属性伤害，对其他目标最多造成等同于姬子•启行315%攻击力的火属性伤害。
当【超频粒子光束】次数耗尽时，会自动发动【轨道歼灭脉冲】，随后发动最后一击，造成3次伤害，每次伤害对敌方随机单体造成等同于姬子•启行100%攻击力的火属性伤害。
施放【超频粒子光束】或【轨道歼灭脉冲】对场上所有敌方造成致命伤害或敌方无法被继续削减生命值时，会立即发动最后一击。</x:v>
      </x:c>
      <x:c r="F5736" s="6" t="n">
        <x:v>12.675</x:v>
      </x:c>
      <x:c r="G5736" s="6" t="n">
        <x:v>0</x:v>
      </x:c>
      <x:c r="H5736" s="6" t="n">
        <x:v>0</x:v>
      </x:c>
      <x:c r="I5736" s="6" t="n">
        <x:v>0</x:v>
      </x:c>
      <x:c r="J5736" s="6" t="str">
        <x:v>[0.4, 1, 0.25, 1, 0.375, 3, 1, 3, 9.525, 3.15]</x:v>
      </x:c>
      <x:c r="K5736" s="7" t="str">
        <x:v>需确认条件及分段</x:v>
      </x:c>
      <x:c r="L5736" s="6" t="str">
        <x:v>https://raw.githubusercontent.com/Mar-7th/StarRailRes/dbe8cdfcfb0bf657b9fe1cf92d5537f118ccb487/index_new/cn/character_skills.json</x:v>
      </x:c>
    </x:row>
    <x:row r="5737" ht="83" customHeight="1">
      <x:c r="A5737" s="6" t="str">
        <x:v>151004_1</x:v>
      </x:c>
      <x:c r="B5737" s="6" t="str">
        <x:v>151004</x:v>
      </x:c>
      <x:c r="C5737" s="6" t="n">
        <x:v>1</x:v>
      </x:c>
      <x:c r="D5737" s="6" t="str">
        <x:v>共赴灼热的远征</x:v>
      </x:c>
      <x:c r="E5737"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使用助战技视为姬子•启行施放了战技，姬子•启行获得全属性抗性穿透提高10%、暴击伤害提高40%，攻击时可无视弱点属性削减敌方韧性，击破弱点时，触发火属性的弱点击破效果。
除姬子•启行外的我方角色使用助战技时，会使其恢复4点能量。</x:v>
      </x:c>
      <x:c r="F5737" s="6" t="n">
        <x:v>0</x:v>
      </x:c>
      <x:c r="G5737" s="6" t="n">
        <x:v>0</x:v>
      </x:c>
      <x:c r="H5737" s="6" t="n">
        <x:v>0</x:v>
      </x:c>
      <x:c r="I5737" s="6" t="n">
        <x:v>0</x:v>
      </x:c>
      <x:c r="J5737" s="6" t="str">
        <x:v>[0.4, 0.1, 4]</x:v>
      </x:c>
      <x:c r="K5737" s="7" t="str">
        <x:v>无首段伤害倍率，请覆盖或设为辅助技能</x:v>
      </x:c>
      <x:c r="L5737" s="6" t="str">
        <x:v>https://raw.githubusercontent.com/Mar-7th/StarRailRes/dbe8cdfcfb0bf657b9fe1cf92d5537f118ccb487/index_new/cn/character_skills.json</x:v>
      </x:c>
    </x:row>
    <x:row r="5738" ht="83" customHeight="1">
      <x:c r="A5738" s="6" t="str">
        <x:v>151004_2</x:v>
      </x:c>
      <x:c r="B5738" s="6" t="str">
        <x:v>151004</x:v>
      </x:c>
      <x:c r="C5738" s="6" t="n">
        <x:v>2</x:v>
      </x:c>
      <x:c r="D5738" s="6" t="str">
        <x:v>共赴灼热的远征</x:v>
      </x:c>
      <x:c r="E5738"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使用助战技视为姬子•启行施放了战技，姬子•启行获得全属性抗性穿透提高11%、暴击伤害提高44%，攻击时可无视弱点属性削减敌方韧性，击破弱点时，触发火属性的弱点击破效果。
除姬子•启行外的我方角色使用助战技时，会使其恢复4点能量。</x:v>
      </x:c>
      <x:c r="F5738" s="6" t="n">
        <x:v>0</x:v>
      </x:c>
      <x:c r="G5738" s="6" t="n">
        <x:v>0</x:v>
      </x:c>
      <x:c r="H5738" s="6" t="n">
        <x:v>0</x:v>
      </x:c>
      <x:c r="I5738" s="6" t="n">
        <x:v>0</x:v>
      </x:c>
      <x:c r="J5738" s="6" t="str">
        <x:v>[0.44, 0.11, 4]</x:v>
      </x:c>
      <x:c r="K5738" s="7" t="str">
        <x:v>无首段伤害倍率，请覆盖或设为辅助技能</x:v>
      </x:c>
      <x:c r="L5738" s="6" t="str">
        <x:v>https://raw.githubusercontent.com/Mar-7th/StarRailRes/dbe8cdfcfb0bf657b9fe1cf92d5537f118ccb487/index_new/cn/character_skills.json</x:v>
      </x:c>
    </x:row>
    <x:row r="5739" ht="83" customHeight="1">
      <x:c r="A5739" s="6" t="str">
        <x:v>151004_3</x:v>
      </x:c>
      <x:c r="B5739" s="6" t="str">
        <x:v>151004</x:v>
      </x:c>
      <x:c r="C5739" s="6" t="n">
        <x:v>3</x:v>
      </x:c>
      <x:c r="D5739" s="6" t="str">
        <x:v>共赴灼热的远征</x:v>
      </x:c>
      <x:c r="E5739"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使用助战技视为姬子•启行施放了战技，姬子•启行获得全属性抗性穿透提高12%、暴击伤害提高48%，攻击时可无视弱点属性削减敌方韧性，击破弱点时，触发火属性的弱点击破效果。
除姬子•启行外的我方角色使用助战技时，会使其恢复4点能量。</x:v>
      </x:c>
      <x:c r="F5739" s="6" t="n">
        <x:v>0</x:v>
      </x:c>
      <x:c r="G5739" s="6" t="n">
        <x:v>0</x:v>
      </x:c>
      <x:c r="H5739" s="6" t="n">
        <x:v>0</x:v>
      </x:c>
      <x:c r="I5739" s="6" t="n">
        <x:v>0</x:v>
      </x:c>
      <x:c r="J5739" s="6" t="str">
        <x:v>[0.48, 0.12, 4]</x:v>
      </x:c>
      <x:c r="K5739" s="7" t="str">
        <x:v>无首段伤害倍率，请覆盖或设为辅助技能</x:v>
      </x:c>
      <x:c r="L5739" s="6" t="str">
        <x:v>https://raw.githubusercontent.com/Mar-7th/StarRailRes/dbe8cdfcfb0bf657b9fe1cf92d5537f118ccb487/index_new/cn/character_skills.json</x:v>
      </x:c>
    </x:row>
    <x:row r="5740" ht="83" customHeight="1">
      <x:c r="A5740" s="6" t="str">
        <x:v>151004_4</x:v>
      </x:c>
      <x:c r="B5740" s="6" t="str">
        <x:v>151004</x:v>
      </x:c>
      <x:c r="C5740" s="6" t="n">
        <x:v>4</x:v>
      </x:c>
      <x:c r="D5740" s="6" t="str">
        <x:v>共赴灼热的远征</x:v>
      </x:c>
      <x:c r="E5740"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使用助战技视为姬子•启行施放了战技，姬子•启行获得全属性抗性穿透提高13%、暴击伤害提高52%，攻击时可无视弱点属性削减敌方韧性，击破弱点时，触发火属性的弱点击破效果。
除姬子•启行外的我方角色使用助战技时，会使其恢复4点能量。</x:v>
      </x:c>
      <x:c r="F5740" s="6" t="n">
        <x:v>0</x:v>
      </x:c>
      <x:c r="G5740" s="6" t="n">
        <x:v>0</x:v>
      </x:c>
      <x:c r="H5740" s="6" t="n">
        <x:v>0</x:v>
      </x:c>
      <x:c r="I5740" s="6" t="n">
        <x:v>0</x:v>
      </x:c>
      <x:c r="J5740" s="6" t="str">
        <x:v>[0.52, 0.13, 4]</x:v>
      </x:c>
      <x:c r="K5740" s="7" t="str">
        <x:v>无首段伤害倍率，请覆盖或设为辅助技能</x:v>
      </x:c>
      <x:c r="L5740" s="6" t="str">
        <x:v>https://raw.githubusercontent.com/Mar-7th/StarRailRes/dbe8cdfcfb0bf657b9fe1cf92d5537f118ccb487/index_new/cn/character_skills.json</x:v>
      </x:c>
    </x:row>
    <x:row r="5741" ht="83" customHeight="1">
      <x:c r="A5741" s="6" t="str">
        <x:v>151004_5</x:v>
      </x:c>
      <x:c r="B5741" s="6" t="str">
        <x:v>151004</x:v>
      </x:c>
      <x:c r="C5741" s="6" t="n">
        <x:v>5</x:v>
      </x:c>
      <x:c r="D5741" s="6" t="str">
        <x:v>共赴灼热的远征</x:v>
      </x:c>
      <x:c r="E5741"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使用助战技视为姬子•启行施放了战技，姬子•启行获得全属性抗性穿透提高14%、暴击伤害提高56%，攻击时可无视弱点属性削减敌方韧性，击破弱点时，触发火属性的弱点击破效果。
除姬子•启行外的我方角色使用助战技时，会使其恢复4点能量。</x:v>
      </x:c>
      <x:c r="F5741" s="6" t="n">
        <x:v>0</x:v>
      </x:c>
      <x:c r="G5741" s="6" t="n">
        <x:v>0</x:v>
      </x:c>
      <x:c r="H5741" s="6" t="n">
        <x:v>0</x:v>
      </x:c>
      <x:c r="I5741" s="6" t="n">
        <x:v>0</x:v>
      </x:c>
      <x:c r="J5741" s="6" t="str">
        <x:v>[0.56, 0.14, 4]</x:v>
      </x:c>
      <x:c r="K5741" s="7" t="str">
        <x:v>无首段伤害倍率，请覆盖或设为辅助技能</x:v>
      </x:c>
      <x:c r="L5741" s="6" t="str">
        <x:v>https://raw.githubusercontent.com/Mar-7th/StarRailRes/dbe8cdfcfb0bf657b9fe1cf92d5537f118ccb487/index_new/cn/character_skills.json</x:v>
      </x:c>
    </x:row>
    <x:row r="5742" ht="83" customHeight="1">
      <x:c r="A5742" s="6" t="str">
        <x:v>151004_6</x:v>
      </x:c>
      <x:c r="B5742" s="6" t="str">
        <x:v>151004</x:v>
      </x:c>
      <x:c r="C5742" s="6" t="n">
        <x:v>6</x:v>
      </x:c>
      <x:c r="D5742" s="6" t="str">
        <x:v>共赴灼热的远征</x:v>
      </x:c>
      <x:c r="E5742"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使用助战技视为姬子•启行施放了战技，姬子•启行获得全属性抗性穿透提高15%、暴击伤害提高60%，攻击时可无视弱点属性削减敌方韧性，击破弱点时，触发火属性的弱点击破效果。
除姬子•启行外的我方角色使用助战技时，会使其恢复4点能量。</x:v>
      </x:c>
      <x:c r="F5742" s="6" t="n">
        <x:v>0</x:v>
      </x:c>
      <x:c r="G5742" s="6" t="n">
        <x:v>0</x:v>
      </x:c>
      <x:c r="H5742" s="6" t="n">
        <x:v>0</x:v>
      </x:c>
      <x:c r="I5742" s="6" t="n">
        <x:v>0</x:v>
      </x:c>
      <x:c r="J5742" s="6" t="str">
        <x:v>[0.6, 0.15, 4]</x:v>
      </x:c>
      <x:c r="K5742" s="7" t="str">
        <x:v>无首段伤害倍率，请覆盖或设为辅助技能</x:v>
      </x:c>
      <x:c r="L5742" s="6" t="str">
        <x:v>https://raw.githubusercontent.com/Mar-7th/StarRailRes/dbe8cdfcfb0bf657b9fe1cf92d5537f118ccb487/index_new/cn/character_skills.json</x:v>
      </x:c>
    </x:row>
    <x:row r="5743" ht="83" customHeight="1">
      <x:c r="A5743" s="6" t="str">
        <x:v>151004_7</x:v>
      </x:c>
      <x:c r="B5743" s="6" t="str">
        <x:v>151004</x:v>
      </x:c>
      <x:c r="C5743" s="6" t="n">
        <x:v>7</x:v>
      </x:c>
      <x:c r="D5743" s="6" t="str">
        <x:v>共赴灼热的远征</x:v>
      </x:c>
      <x:c r="E5743"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使用助战技视为姬子•启行施放了战技，姬子•启行获得全属性抗性穿透提高16.25%、暴击伤害提高65%，攻击时可无视弱点属性削减敌方韧性，击破弱点时，触发火属性的弱点击破效果。
除姬子•启行外的我方角色使用助战技时，会使其恢复4点能量。</x:v>
      </x:c>
      <x:c r="F5743" s="6" t="n">
        <x:v>0</x:v>
      </x:c>
      <x:c r="G5743" s="6" t="n">
        <x:v>0</x:v>
      </x:c>
      <x:c r="H5743" s="6" t="n">
        <x:v>0</x:v>
      </x:c>
      <x:c r="I5743" s="6" t="n">
        <x:v>0</x:v>
      </x:c>
      <x:c r="J5743" s="6" t="str">
        <x:v>[0.65, 0.1625, 4]</x:v>
      </x:c>
      <x:c r="K5743" s="7" t="str">
        <x:v>无首段伤害倍率，请覆盖或设为辅助技能</x:v>
      </x:c>
      <x:c r="L5743" s="6" t="str">
        <x:v>https://raw.githubusercontent.com/Mar-7th/StarRailRes/dbe8cdfcfb0bf657b9fe1cf92d5537f118ccb487/index_new/cn/character_skills.json</x:v>
      </x:c>
    </x:row>
    <x:row r="5744" ht="83" customHeight="1">
      <x:c r="A5744" s="6" t="str">
        <x:v>151004_8</x:v>
      </x:c>
      <x:c r="B5744" s="6" t="str">
        <x:v>151004</x:v>
      </x:c>
      <x:c r="C5744" s="6" t="n">
        <x:v>8</x:v>
      </x:c>
      <x:c r="D5744" s="6" t="str">
        <x:v>共赴灼热的远征</x:v>
      </x:c>
      <x:c r="E5744"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使用助战技视为姬子•启行施放了战技，姬子•启行获得全属性抗性穿透提高17.5%、暴击伤害提高70%，攻击时可无视弱点属性削减敌方韧性，击破弱点时，触发火属性的弱点击破效果。
除姬子•启行外的我方角色使用助战技时，会使其恢复4点能量。</x:v>
      </x:c>
      <x:c r="F5744" s="6" t="n">
        <x:v>0</x:v>
      </x:c>
      <x:c r="G5744" s="6" t="n">
        <x:v>0</x:v>
      </x:c>
      <x:c r="H5744" s="6" t="n">
        <x:v>0</x:v>
      </x:c>
      <x:c r="I5744" s="6" t="n">
        <x:v>0</x:v>
      </x:c>
      <x:c r="J5744" s="6" t="str">
        <x:v>[0.7, 0.175, 4]</x:v>
      </x:c>
      <x:c r="K5744" s="7" t="str">
        <x:v>无首段伤害倍率，请覆盖或设为辅助技能</x:v>
      </x:c>
      <x:c r="L5744" s="6" t="str">
        <x:v>https://raw.githubusercontent.com/Mar-7th/StarRailRes/dbe8cdfcfb0bf657b9fe1cf92d5537f118ccb487/index_new/cn/character_skills.json</x:v>
      </x:c>
    </x:row>
    <x:row r="5745" ht="83" customHeight="1">
      <x:c r="A5745" s="6" t="str">
        <x:v>151004_9</x:v>
      </x:c>
      <x:c r="B5745" s="6" t="str">
        <x:v>151004</x:v>
      </x:c>
      <x:c r="C5745" s="6" t="n">
        <x:v>9</x:v>
      </x:c>
      <x:c r="D5745" s="6" t="str">
        <x:v>共赴灼热的远征</x:v>
      </x:c>
      <x:c r="E5745"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使用助战技视为姬子•启行施放了战技，姬子•启行获得全属性抗性穿透提高18.75%、暴击伤害提高75%，攻击时可无视弱点属性削减敌方韧性，击破弱点时，触发火属性的弱点击破效果。
除姬子•启行外的我方角色使用助战技时，会使其恢复4点能量。</x:v>
      </x:c>
      <x:c r="F5745" s="6" t="n">
        <x:v>0</x:v>
      </x:c>
      <x:c r="G5745" s="6" t="n">
        <x:v>0</x:v>
      </x:c>
      <x:c r="H5745" s="6" t="n">
        <x:v>0</x:v>
      </x:c>
      <x:c r="I5745" s="6" t="n">
        <x:v>0</x:v>
      </x:c>
      <x:c r="J5745" s="6" t="str">
        <x:v>[0.75, 0.1875, 4]</x:v>
      </x:c>
      <x:c r="K5745" s="7" t="str">
        <x:v>无首段伤害倍率，请覆盖或设为辅助技能</x:v>
      </x:c>
      <x:c r="L5745" s="6" t="str">
        <x:v>https://raw.githubusercontent.com/Mar-7th/StarRailRes/dbe8cdfcfb0bf657b9fe1cf92d5537f118ccb487/index_new/cn/character_skills.json</x:v>
      </x:c>
    </x:row>
    <x:row r="5746" ht="83" customHeight="1">
      <x:c r="A5746" s="6" t="str">
        <x:v>151004_10</x:v>
      </x:c>
      <x:c r="B5746" s="6" t="str">
        <x:v>151004</x:v>
      </x:c>
      <x:c r="C5746" s="6" t="n">
        <x:v>10</x:v>
      </x:c>
      <x:c r="D5746" s="6" t="str">
        <x:v>共赴灼热的远征</x:v>
      </x:c>
      <x:c r="E5746"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使用助战技视为姬子•启行施放了战技，姬子•启行获得全属性抗性穿透提高20%、暴击伤害提高80%，攻击时可无视弱点属性削减敌方韧性，击破弱点时，触发火属性的弱点击破效果。
除姬子•启行外的我方角色使用助战技时，会使其恢复4点能量。</x:v>
      </x:c>
      <x:c r="F5746" s="6" t="n">
        <x:v>0</x:v>
      </x:c>
      <x:c r="G5746" s="6" t="n">
        <x:v>0</x:v>
      </x:c>
      <x:c r="H5746" s="6" t="n">
        <x:v>0</x:v>
      </x:c>
      <x:c r="I5746" s="6" t="n">
        <x:v>0</x:v>
      </x:c>
      <x:c r="J5746" s="6" t="str">
        <x:v>[0.8, 0.2, 4]</x:v>
      </x:c>
      <x:c r="K5746" s="7" t="str">
        <x:v>无首段伤害倍率，请覆盖或设为辅助技能</x:v>
      </x:c>
      <x:c r="L5746" s="6" t="str">
        <x:v>https://raw.githubusercontent.com/Mar-7th/StarRailRes/dbe8cdfcfb0bf657b9fe1cf92d5537f118ccb487/index_new/cn/character_skills.json</x:v>
      </x:c>
    </x:row>
    <x:row r="5747" ht="83" customHeight="1">
      <x:c r="A5747" s="6" t="str">
        <x:v>151004_11</x:v>
      </x:c>
      <x:c r="B5747" s="6" t="str">
        <x:v>151004</x:v>
      </x:c>
      <x:c r="C5747" s="6" t="n">
        <x:v>11</x:v>
      </x:c>
      <x:c r="D5747" s="6" t="str">
        <x:v>共赴灼热的远征</x:v>
      </x:c>
      <x:c r="E5747"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使用助战技视为姬子•启行施放了战技，姬子•启行获得全属性抗性穿透提高21%、暴击伤害提高84%，攻击时可无视弱点属性削减敌方韧性，击破弱点时，触发火属性的弱点击破效果。
除姬子•启行外的我方角色使用助战技时，会使其恢复4点能量。</x:v>
      </x:c>
      <x:c r="F5747" s="6" t="n">
        <x:v>0</x:v>
      </x:c>
      <x:c r="G5747" s="6" t="n">
        <x:v>0</x:v>
      </x:c>
      <x:c r="H5747" s="6" t="n">
        <x:v>0</x:v>
      </x:c>
      <x:c r="I5747" s="6" t="n">
        <x:v>0</x:v>
      </x:c>
      <x:c r="J5747" s="6" t="str">
        <x:v>[0.84, 0.21, 4]</x:v>
      </x:c>
      <x:c r="K5747" s="7" t="str">
        <x:v>无首段伤害倍率，请覆盖或设为辅助技能</x:v>
      </x:c>
      <x:c r="L5747" s="6" t="str">
        <x:v>https://raw.githubusercontent.com/Mar-7th/StarRailRes/dbe8cdfcfb0bf657b9fe1cf92d5537f118ccb487/index_new/cn/character_skills.json</x:v>
      </x:c>
    </x:row>
    <x:row r="5748" ht="83" customHeight="1">
      <x:c r="A5748" s="6" t="str">
        <x:v>151004_12</x:v>
      </x:c>
      <x:c r="B5748" s="6" t="str">
        <x:v>151004</x:v>
      </x:c>
      <x:c r="C5748" s="6" t="n">
        <x:v>12</x:v>
      </x:c>
      <x:c r="D5748" s="6" t="str">
        <x:v>共赴灼热的远征</x:v>
      </x:c>
      <x:c r="E5748"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使用助战技视为姬子•启行施放了战技，姬子•启行获得全属性抗性穿透提高22%、暴击伤害提高88%，攻击时可无视弱点属性削减敌方韧性，击破弱点时，触发火属性的弱点击破效果。
除姬子•启行外的我方角色使用助战技时，会使其恢复4点能量。</x:v>
      </x:c>
      <x:c r="F5748" s="6" t="n">
        <x:v>0</x:v>
      </x:c>
      <x:c r="G5748" s="6" t="n">
        <x:v>0</x:v>
      </x:c>
      <x:c r="H5748" s="6" t="n">
        <x:v>0</x:v>
      </x:c>
      <x:c r="I5748" s="6" t="n">
        <x:v>0</x:v>
      </x:c>
      <x:c r="J5748" s="6" t="str">
        <x:v>[0.88, 0.22, 4]</x:v>
      </x:c>
      <x:c r="K5748" s="7" t="str">
        <x:v>无首段伤害倍率，请覆盖或设为辅助技能</x:v>
      </x:c>
      <x:c r="L5748" s="6" t="str">
        <x:v>https://raw.githubusercontent.com/Mar-7th/StarRailRes/dbe8cdfcfb0bf657b9fe1cf92d5537f118ccb487/index_new/cn/character_skills.json</x:v>
      </x:c>
    </x:row>
    <x:row r="5749" ht="83" customHeight="1">
      <x:c r="A5749" s="6" t="str">
        <x:v>151004_13</x:v>
      </x:c>
      <x:c r="B5749" s="6" t="str">
        <x:v>151004</x:v>
      </x:c>
      <x:c r="C5749" s="6" t="n">
        <x:v>13</x:v>
      </x:c>
      <x:c r="D5749" s="6" t="str">
        <x:v>共赴灼热的远征</x:v>
      </x:c>
      <x:c r="E5749"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使用助战技视为姬子•启行施放了战技，姬子•启行获得全属性抗性穿透提高23%、暴击伤害提高92%，攻击时可无视弱点属性削减敌方韧性，击破弱点时，触发火属性的弱点击破效果。
除姬子•启行外的我方角色使用助战技时，会使其恢复4点能量。</x:v>
      </x:c>
      <x:c r="F5749" s="6" t="n">
        <x:v>0</x:v>
      </x:c>
      <x:c r="G5749" s="6" t="n">
        <x:v>0</x:v>
      </x:c>
      <x:c r="H5749" s="6" t="n">
        <x:v>0</x:v>
      </x:c>
      <x:c r="I5749" s="6" t="n">
        <x:v>0</x:v>
      </x:c>
      <x:c r="J5749" s="6" t="str">
        <x:v>[0.92, 0.23, 4]</x:v>
      </x:c>
      <x:c r="K5749" s="7" t="str">
        <x:v>无首段伤害倍率，请覆盖或设为辅助技能</x:v>
      </x:c>
      <x:c r="L5749" s="6" t="str">
        <x:v>https://raw.githubusercontent.com/Mar-7th/StarRailRes/dbe8cdfcfb0bf657b9fe1cf92d5537f118ccb487/index_new/cn/character_skills.json</x:v>
      </x:c>
    </x:row>
    <x:row r="5750" ht="83" customHeight="1">
      <x:c r="A5750" s="6" t="str">
        <x:v>151004_14</x:v>
      </x:c>
      <x:c r="B5750" s="6" t="str">
        <x:v>151004</x:v>
      </x:c>
      <x:c r="C5750" s="6" t="n">
        <x:v>14</x:v>
      </x:c>
      <x:c r="D5750" s="6" t="str">
        <x:v>共赴灼热的远征</x:v>
      </x:c>
      <x:c r="E5750"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使用助战技视为姬子•启行施放了战技，姬子•启行获得全属性抗性穿透提高24%、暴击伤害提高96%，攻击时可无视弱点属性削减敌方韧性，击破弱点时，触发火属性的弱点击破效果。
除姬子•启行外的我方角色使用助战技时，会使其恢复4点能量。</x:v>
      </x:c>
      <x:c r="F5750" s="6" t="n">
        <x:v>0</x:v>
      </x:c>
      <x:c r="G5750" s="6" t="n">
        <x:v>0</x:v>
      </x:c>
      <x:c r="H5750" s="6" t="n">
        <x:v>0</x:v>
      </x:c>
      <x:c r="I5750" s="6" t="n">
        <x:v>0</x:v>
      </x:c>
      <x:c r="J5750" s="6" t="str">
        <x:v>[0.96, 0.24, 4]</x:v>
      </x:c>
      <x:c r="K5750" s="7" t="str">
        <x:v>无首段伤害倍率，请覆盖或设为辅助技能</x:v>
      </x:c>
      <x:c r="L5750" s="6" t="str">
        <x:v>https://raw.githubusercontent.com/Mar-7th/StarRailRes/dbe8cdfcfb0bf657b9fe1cf92d5537f118ccb487/index_new/cn/character_skills.json</x:v>
      </x:c>
    </x:row>
    <x:row r="5751" ht="83" customHeight="1">
      <x:c r="A5751" s="6" t="str">
        <x:v>151004_15</x:v>
      </x:c>
      <x:c r="B5751" s="6" t="str">
        <x:v>151004</x:v>
      </x:c>
      <x:c r="C5751" s="6" t="n">
        <x:v>15</x:v>
      </x:c>
      <x:c r="D5751" s="6" t="str">
        <x:v>共赴灼热的远征</x:v>
      </x:c>
      <x:c r="E5751" s="7" t="str">
        <x:v>姬子•启行在场时立即展开境界【拓星视界】，场上出现「拓星者」，并使我方全体角色获得1次助战技使用次数。我方角色可使用助战技呼唤「拓星者」攻击敌人。
使用助战技视为姬子•启行施放了战技，姬子•启行获得全属性抗性穿透提高25%、暴击伤害提高100%，攻击时可无视弱点属性削减敌方韧性，击破弱点时，触发火属性的弱点击破效果。
除姬子•启行外的我方角色使用助战技时，会使其恢复4点能量。</x:v>
      </x:c>
      <x:c r="F5751" s="6" t="n">
        <x:v>0</x:v>
      </x:c>
      <x:c r="G5751" s="6" t="n">
        <x:v>0</x:v>
      </x:c>
      <x:c r="H5751" s="6" t="n">
        <x:v>0</x:v>
      </x:c>
      <x:c r="I5751" s="6" t="n">
        <x:v>0</x:v>
      </x:c>
      <x:c r="J5751" s="6" t="str">
        <x:v>[1, 0.25, 4]</x:v>
      </x:c>
      <x:c r="K5751" s="7" t="str">
        <x:v>无首段伤害倍率，请覆盖或设为辅助技能</x:v>
      </x:c>
      <x:c r="L5751" s="6" t="str">
        <x:v>https://raw.githubusercontent.com/Mar-7th/StarRailRes/dbe8cdfcfb0bf657b9fe1cf92d5537f118ccb487/index_new/cn/character_skills.json</x:v>
      </x:c>
    </x:row>
    <x:row r="5752" ht="20" customHeight="1">
      <x:c r="A5752" s="6" t="str">
        <x:v>151006_1</x:v>
      </x:c>
      <x:c r="B5752" s="6" t="str">
        <x:v>151006</x:v>
      </x:c>
      <x:c r="C5752" s="6" t="n">
        <x:v>1</x:v>
      </x:c>
      <x:c r="D5752" s="6" t="str">
        <x:v>攻击</x:v>
      </x:c>
      <x:c r="E5752" s="7" t="str">
        <x:v>攻击敌人，进入战斗后削弱敌方目标对应属性韧性。</x:v>
      </x:c>
      <x:c r="F5752" s="6" t="n">
        <x:v>0</x:v>
      </x:c>
      <x:c r="G5752" s="6" t="n">
        <x:v>0</x:v>
      </x:c>
      <x:c r="H5752" s="6" t="n">
        <x:v>0</x:v>
      </x:c>
      <x:c r="I5752" s="6" t="n">
        <x:v>0</x:v>
      </x:c>
      <x:c r="J5752" s="6" t="str">
        <x:v>[]</x:v>
      </x:c>
      <x:c r="K5752" s="7" t="str">
        <x:v>缺少结构化参数，必须覆盖</x:v>
      </x:c>
      <x:c r="L5752" s="6" t="str">
        <x:v>https://raw.githubusercontent.com/Mar-7th/StarRailRes/dbe8cdfcfb0bf657b9fe1cf92d5537f118ccb487/index_new/cn/character_skills.json</x:v>
      </x:c>
    </x:row>
    <x:row r="5753" ht="53" customHeight="1">
      <x:c r="A5753" s="6" t="str">
        <x:v>151007_1</x:v>
      </x:c>
      <x:c r="B5753" s="6" t="str">
        <x:v>151007</x:v>
      </x:c>
      <x:c r="C5753" s="6" t="n">
        <x:v>1</x:v>
      </x:c>
      <x:c r="D5753" s="6" t="str">
        <x:v>拓星巡航</x:v>
      </x:c>
      <x:c r="E5753" s="7" t="str">
        <x:v>姬子•启行在队伍中时，使秘技点上限提高3点。
使用秘技后进入持续30秒的【巡航】状态，主动施放秘技消耗2点秘技点，立即攻击一定范围内的所有敌人。进入战斗后，每个波次开始时立即施放1次战技。
若攻击普通敌人则立即将其消灭，不会进入战斗。未击中敌人时不消耗秘技点。</x:v>
      </x:c>
      <x:c r="F5753" s="6" t="n">
        <x:v>0</x:v>
      </x:c>
      <x:c r="G5753" s="6" t="n">
        <x:v>0</x:v>
      </x:c>
      <x:c r="H5753" s="6" t="n">
        <x:v>0</x:v>
      </x:c>
      <x:c r="I5753" s="6" t="n">
        <x:v>0</x:v>
      </x:c>
      <x:c r="J5753" s="6" t="str">
        <x:v>[30]</x:v>
      </x:c>
      <x:c r="K5753" s="7" t="str">
        <x:v>无首段伤害倍率，请覆盖或设为辅助技能</x:v>
      </x:c>
      <x:c r="L5753" s="6" t="str">
        <x:v>https://raw.githubusercontent.com/Mar-7th/StarRailRes/dbe8cdfcfb0bf657b9fe1cf92d5537f118ccb487/index_new/cn/character_skills.json</x:v>
      </x:c>
    </x:row>
    <x:row r="5754" ht="38" customHeight="1">
      <x:c r="A5754" s="6" t="str">
        <x:v>151008_1</x:v>
      </x:c>
      <x:c r="B5754" s="6" t="str">
        <x:v>151008</x:v>
      </x:c>
      <x:c r="C5754" s="6" t="n">
        <x:v>1</x:v>
      </x:c>
      <x:c r="D5754" s="6" t="str">
        <x:v>超频粒子光束</x:v>
      </x:c>
      <x:c r="E5754" s="7" t="str">
        <x:v>对敌方全体造成等同于姬子•启行16%攻击力的火属性伤害，获得1点【源能】，【源能】最多获得3个。</x:v>
      </x:c>
      <x:c r="F5754" s="6" t="n">
        <x:v>0.16</x:v>
      </x:c>
      <x:c r="G5754" s="6" t="n">
        <x:v>0</x:v>
      </x:c>
      <x:c r="H5754" s="6" t="n">
        <x:v>0</x:v>
      </x:c>
      <x:c r="I5754" s="6" t="n">
        <x:v>0</x:v>
      </x:c>
      <x:c r="J5754" s="6" t="str">
        <x:v>[0.16, 1, 3]</x:v>
      </x:c>
      <x:c r="K5754" s="7" t="str">
        <x:v>需确认条件及分段</x:v>
      </x:c>
      <x:c r="L5754" s="6" t="str">
        <x:v>https://raw.githubusercontent.com/Mar-7th/StarRailRes/dbe8cdfcfb0bf657b9fe1cf92d5537f118ccb487/index_new/cn/character_skills.json</x:v>
      </x:c>
    </x:row>
    <x:row r="5755" ht="38" customHeight="1">
      <x:c r="A5755" s="6" t="str">
        <x:v>151008_2</x:v>
      </x:c>
      <x:c r="B5755" s="6" t="str">
        <x:v>151008</x:v>
      </x:c>
      <x:c r="C5755" s="6" t="n">
        <x:v>2</x:v>
      </x:c>
      <x:c r="D5755" s="6" t="str">
        <x:v>超频粒子光束</x:v>
      </x:c>
      <x:c r="E5755" s="7" t="str">
        <x:v>对敌方全体造成等同于姬子•启行17.6%攻击力的火属性伤害，获得1点【源能】，【源能】最多获得3个。</x:v>
      </x:c>
      <x:c r="F5755" s="6" t="n">
        <x:v>0.176</x:v>
      </x:c>
      <x:c r="G5755" s="6" t="n">
        <x:v>0</x:v>
      </x:c>
      <x:c r="H5755" s="6" t="n">
        <x:v>0</x:v>
      </x:c>
      <x:c r="I5755" s="6" t="n">
        <x:v>0</x:v>
      </x:c>
      <x:c r="J5755" s="6" t="str">
        <x:v>[0.176, 1, 3]</x:v>
      </x:c>
      <x:c r="K5755" s="7" t="str">
        <x:v>需确认条件及分段</x:v>
      </x:c>
      <x:c r="L5755" s="6" t="str">
        <x:v>https://raw.githubusercontent.com/Mar-7th/StarRailRes/dbe8cdfcfb0bf657b9fe1cf92d5537f118ccb487/index_new/cn/character_skills.json</x:v>
      </x:c>
    </x:row>
    <x:row r="5756" ht="38" customHeight="1">
      <x:c r="A5756" s="6" t="str">
        <x:v>151008_3</x:v>
      </x:c>
      <x:c r="B5756" s="6" t="str">
        <x:v>151008</x:v>
      </x:c>
      <x:c r="C5756" s="6" t="n">
        <x:v>3</x:v>
      </x:c>
      <x:c r="D5756" s="6" t="str">
        <x:v>超频粒子光束</x:v>
      </x:c>
      <x:c r="E5756" s="7" t="str">
        <x:v>对敌方全体造成等同于姬子•启行19.2%攻击力的火属性伤害，获得1点【源能】，【源能】最多获得3个。</x:v>
      </x:c>
      <x:c r="F5756" s="6" t="n">
        <x:v>0.192</x:v>
      </x:c>
      <x:c r="G5756" s="6" t="n">
        <x:v>0</x:v>
      </x:c>
      <x:c r="H5756" s="6" t="n">
        <x:v>0</x:v>
      </x:c>
      <x:c r="I5756" s="6" t="n">
        <x:v>0</x:v>
      </x:c>
      <x:c r="J5756" s="6" t="str">
        <x:v>[0.192, 1, 3]</x:v>
      </x:c>
      <x:c r="K5756" s="7" t="str">
        <x:v>需确认条件及分段</x:v>
      </x:c>
      <x:c r="L5756" s="6" t="str">
        <x:v>https://raw.githubusercontent.com/Mar-7th/StarRailRes/dbe8cdfcfb0bf657b9fe1cf92d5537f118ccb487/index_new/cn/character_skills.json</x:v>
      </x:c>
    </x:row>
    <x:row r="5757" ht="38" customHeight="1">
      <x:c r="A5757" s="6" t="str">
        <x:v>151008_4</x:v>
      </x:c>
      <x:c r="B5757" s="6" t="str">
        <x:v>151008</x:v>
      </x:c>
      <x:c r="C5757" s="6" t="n">
        <x:v>4</x:v>
      </x:c>
      <x:c r="D5757" s="6" t="str">
        <x:v>超频粒子光束</x:v>
      </x:c>
      <x:c r="E5757" s="7" t="str">
        <x:v>对敌方全体造成等同于姬子•启行20.8%攻击力的火属性伤害，获得1点【源能】，【源能】最多获得3个。</x:v>
      </x:c>
      <x:c r="F5757" s="6" t="n">
        <x:v>0.208</x:v>
      </x:c>
      <x:c r="G5757" s="6" t="n">
        <x:v>0</x:v>
      </x:c>
      <x:c r="H5757" s="6" t="n">
        <x:v>0</x:v>
      </x:c>
      <x:c r="I5757" s="6" t="n">
        <x:v>0</x:v>
      </x:c>
      <x:c r="J5757" s="6" t="str">
        <x:v>[0.208, 1, 3]</x:v>
      </x:c>
      <x:c r="K5757" s="7" t="str">
        <x:v>需确认条件及分段</x:v>
      </x:c>
      <x:c r="L5757" s="6" t="str">
        <x:v>https://raw.githubusercontent.com/Mar-7th/StarRailRes/dbe8cdfcfb0bf657b9fe1cf92d5537f118ccb487/index_new/cn/character_skills.json</x:v>
      </x:c>
    </x:row>
    <x:row r="5758" ht="38" customHeight="1">
      <x:c r="A5758" s="6" t="str">
        <x:v>151008_5</x:v>
      </x:c>
      <x:c r="B5758" s="6" t="str">
        <x:v>151008</x:v>
      </x:c>
      <x:c r="C5758" s="6" t="n">
        <x:v>5</x:v>
      </x:c>
      <x:c r="D5758" s="6" t="str">
        <x:v>超频粒子光束</x:v>
      </x:c>
      <x:c r="E5758" s="7" t="str">
        <x:v>对敌方全体造成等同于姬子•启行22.4%攻击力的火属性伤害，获得1点【源能】，【源能】最多获得3个。</x:v>
      </x:c>
      <x:c r="F5758" s="6" t="n">
        <x:v>0.224</x:v>
      </x:c>
      <x:c r="G5758" s="6" t="n">
        <x:v>0</x:v>
      </x:c>
      <x:c r="H5758" s="6" t="n">
        <x:v>0</x:v>
      </x:c>
      <x:c r="I5758" s="6" t="n">
        <x:v>0</x:v>
      </x:c>
      <x:c r="J5758" s="6" t="str">
        <x:v>[0.224, 1, 3]</x:v>
      </x:c>
      <x:c r="K5758" s="7" t="str">
        <x:v>需确认条件及分段</x:v>
      </x:c>
      <x:c r="L5758" s="6" t="str">
        <x:v>https://raw.githubusercontent.com/Mar-7th/StarRailRes/dbe8cdfcfb0bf657b9fe1cf92d5537f118ccb487/index_new/cn/character_skills.json</x:v>
      </x:c>
    </x:row>
    <x:row r="5759" ht="38" customHeight="1">
      <x:c r="A5759" s="6" t="str">
        <x:v>151008_6</x:v>
      </x:c>
      <x:c r="B5759" s="6" t="str">
        <x:v>151008</x:v>
      </x:c>
      <x:c r="C5759" s="6" t="n">
        <x:v>6</x:v>
      </x:c>
      <x:c r="D5759" s="6" t="str">
        <x:v>超频粒子光束</x:v>
      </x:c>
      <x:c r="E5759" s="7" t="str">
        <x:v>对敌方全体造成等同于姬子•启行24%攻击力的火属性伤害，获得1点【源能】，【源能】最多获得3个。</x:v>
      </x:c>
      <x:c r="F5759" s="6" t="n">
        <x:v>0.24</x:v>
      </x:c>
      <x:c r="G5759" s="6" t="n">
        <x:v>0</x:v>
      </x:c>
      <x:c r="H5759" s="6" t="n">
        <x:v>0</x:v>
      </x:c>
      <x:c r="I5759" s="6" t="n">
        <x:v>0</x:v>
      </x:c>
      <x:c r="J5759" s="6" t="str">
        <x:v>[0.24, 1, 3]</x:v>
      </x:c>
      <x:c r="K5759" s="7" t="str">
        <x:v>需确认条件及分段</x:v>
      </x:c>
      <x:c r="L5759" s="6" t="str">
        <x:v>https://raw.githubusercontent.com/Mar-7th/StarRailRes/dbe8cdfcfb0bf657b9fe1cf92d5537f118ccb487/index_new/cn/character_skills.json</x:v>
      </x:c>
    </x:row>
    <x:row r="5760" ht="38" customHeight="1">
      <x:c r="A5760" s="6" t="str">
        <x:v>151008_7</x:v>
      </x:c>
      <x:c r="B5760" s="6" t="str">
        <x:v>151008</x:v>
      </x:c>
      <x:c r="C5760" s="6" t="n">
        <x:v>7</x:v>
      </x:c>
      <x:c r="D5760" s="6" t="str">
        <x:v>超频粒子光束</x:v>
      </x:c>
      <x:c r="E5760" s="7" t="str">
        <x:v>对敌方全体造成等同于姬子•启行26%攻击力的火属性伤害，获得1点【源能】，【源能】最多获得3个。</x:v>
      </x:c>
      <x:c r="F5760" s="6" t="n">
        <x:v>0.26</x:v>
      </x:c>
      <x:c r="G5760" s="6" t="n">
        <x:v>0</x:v>
      </x:c>
      <x:c r="H5760" s="6" t="n">
        <x:v>0</x:v>
      </x:c>
      <x:c r="I5760" s="6" t="n">
        <x:v>0</x:v>
      </x:c>
      <x:c r="J5760" s="6" t="str">
        <x:v>[0.26, 1, 3]</x:v>
      </x:c>
      <x:c r="K5760" s="7" t="str">
        <x:v>需确认条件及分段</x:v>
      </x:c>
      <x:c r="L5760" s="6" t="str">
        <x:v>https://raw.githubusercontent.com/Mar-7th/StarRailRes/dbe8cdfcfb0bf657b9fe1cf92d5537f118ccb487/index_new/cn/character_skills.json</x:v>
      </x:c>
    </x:row>
    <x:row r="5761" ht="38" customHeight="1">
      <x:c r="A5761" s="6" t="str">
        <x:v>151008_8</x:v>
      </x:c>
      <x:c r="B5761" s="6" t="str">
        <x:v>151008</x:v>
      </x:c>
      <x:c r="C5761" s="6" t="n">
        <x:v>8</x:v>
      </x:c>
      <x:c r="D5761" s="6" t="str">
        <x:v>超频粒子光束</x:v>
      </x:c>
      <x:c r="E5761" s="7" t="str">
        <x:v>对敌方全体造成等同于姬子•启行28%攻击力的火属性伤害，获得1点【源能】，【源能】最多获得3个。</x:v>
      </x:c>
      <x:c r="F5761" s="6" t="n">
        <x:v>0.28</x:v>
      </x:c>
      <x:c r="G5761" s="6" t="n">
        <x:v>0</x:v>
      </x:c>
      <x:c r="H5761" s="6" t="n">
        <x:v>0</x:v>
      </x:c>
      <x:c r="I5761" s="6" t="n">
        <x:v>0</x:v>
      </x:c>
      <x:c r="J5761" s="6" t="str">
        <x:v>[0.28, 1, 3]</x:v>
      </x:c>
      <x:c r="K5761" s="7" t="str">
        <x:v>需确认条件及分段</x:v>
      </x:c>
      <x:c r="L5761" s="6" t="str">
        <x:v>https://raw.githubusercontent.com/Mar-7th/StarRailRes/dbe8cdfcfb0bf657b9fe1cf92d5537f118ccb487/index_new/cn/character_skills.json</x:v>
      </x:c>
    </x:row>
    <x:row r="5762" ht="38" customHeight="1">
      <x:c r="A5762" s="6" t="str">
        <x:v>151008_9</x:v>
      </x:c>
      <x:c r="B5762" s="6" t="str">
        <x:v>151008</x:v>
      </x:c>
      <x:c r="C5762" s="6" t="n">
        <x:v>9</x:v>
      </x:c>
      <x:c r="D5762" s="6" t="str">
        <x:v>超频粒子光束</x:v>
      </x:c>
      <x:c r="E5762" s="7" t="str">
        <x:v>对敌方全体造成等同于姬子•启行30%攻击力的火属性伤害，获得1点【源能】，【源能】最多获得3个。</x:v>
      </x:c>
      <x:c r="F5762" s="6" t="n">
        <x:v>0.3</x:v>
      </x:c>
      <x:c r="G5762" s="6" t="n">
        <x:v>0</x:v>
      </x:c>
      <x:c r="H5762" s="6" t="n">
        <x:v>0</x:v>
      </x:c>
      <x:c r="I5762" s="6" t="n">
        <x:v>0</x:v>
      </x:c>
      <x:c r="J5762" s="6" t="str">
        <x:v>[0.3, 1, 3]</x:v>
      </x:c>
      <x:c r="K5762" s="7" t="str">
        <x:v>需确认条件及分段</x:v>
      </x:c>
      <x:c r="L5762" s="6" t="str">
        <x:v>https://raw.githubusercontent.com/Mar-7th/StarRailRes/dbe8cdfcfb0bf657b9fe1cf92d5537f118ccb487/index_new/cn/character_skills.json</x:v>
      </x:c>
    </x:row>
    <x:row r="5763" ht="38" customHeight="1">
      <x:c r="A5763" s="6" t="str">
        <x:v>151008_10</x:v>
      </x:c>
      <x:c r="B5763" s="6" t="str">
        <x:v>151008</x:v>
      </x:c>
      <x:c r="C5763" s="6" t="n">
        <x:v>10</x:v>
      </x:c>
      <x:c r="D5763" s="6" t="str">
        <x:v>超频粒子光束</x:v>
      </x:c>
      <x:c r="E5763" s="7" t="str">
        <x:v>对敌方全体造成等同于姬子•启行32%攻击力的火属性伤害，获得1点【源能】，【源能】最多获得3个。</x:v>
      </x:c>
      <x:c r="F5763" s="6" t="n">
        <x:v>0.32</x:v>
      </x:c>
      <x:c r="G5763" s="6" t="n">
        <x:v>0</x:v>
      </x:c>
      <x:c r="H5763" s="6" t="n">
        <x:v>0</x:v>
      </x:c>
      <x:c r="I5763" s="6" t="n">
        <x:v>0</x:v>
      </x:c>
      <x:c r="J5763" s="6" t="str">
        <x:v>[0.32, 1, 3]</x:v>
      </x:c>
      <x:c r="K5763" s="7" t="str">
        <x:v>需确认条件及分段</x:v>
      </x:c>
      <x:c r="L5763" s="6" t="str">
        <x:v>https://raw.githubusercontent.com/Mar-7th/StarRailRes/dbe8cdfcfb0bf657b9fe1cf92d5537f118ccb487/index_new/cn/character_skills.json</x:v>
      </x:c>
    </x:row>
    <x:row r="5764" ht="38" customHeight="1">
      <x:c r="A5764" s="6" t="str">
        <x:v>151008_11</x:v>
      </x:c>
      <x:c r="B5764" s="6" t="str">
        <x:v>151008</x:v>
      </x:c>
      <x:c r="C5764" s="6" t="n">
        <x:v>11</x:v>
      </x:c>
      <x:c r="D5764" s="6" t="str">
        <x:v>超频粒子光束</x:v>
      </x:c>
      <x:c r="E5764" s="7" t="str">
        <x:v>对敌方全体造成等同于姬子•启行33.6%攻击力的火属性伤害，获得1点【源能】，【源能】最多获得3个。</x:v>
      </x:c>
      <x:c r="F5764" s="6" t="n">
        <x:v>0.336</x:v>
      </x:c>
      <x:c r="G5764" s="6" t="n">
        <x:v>0</x:v>
      </x:c>
      <x:c r="H5764" s="6" t="n">
        <x:v>0</x:v>
      </x:c>
      <x:c r="I5764" s="6" t="n">
        <x:v>0</x:v>
      </x:c>
      <x:c r="J5764" s="6" t="str">
        <x:v>[0.336, 1, 3]</x:v>
      </x:c>
      <x:c r="K5764" s="7" t="str">
        <x:v>需确认条件及分段</x:v>
      </x:c>
      <x:c r="L5764" s="6" t="str">
        <x:v>https://raw.githubusercontent.com/Mar-7th/StarRailRes/dbe8cdfcfb0bf657b9fe1cf92d5537f118ccb487/index_new/cn/character_skills.json</x:v>
      </x:c>
    </x:row>
    <x:row r="5765" ht="38" customHeight="1">
      <x:c r="A5765" s="6" t="str">
        <x:v>151008_12</x:v>
      </x:c>
      <x:c r="B5765" s="6" t="str">
        <x:v>151008</x:v>
      </x:c>
      <x:c r="C5765" s="6" t="n">
        <x:v>12</x:v>
      </x:c>
      <x:c r="D5765" s="6" t="str">
        <x:v>超频粒子光束</x:v>
      </x:c>
      <x:c r="E5765" s="7" t="str">
        <x:v>对敌方全体造成等同于姬子•启行35.2%攻击力的火属性伤害，获得1点【源能】，【源能】最多获得3个。</x:v>
      </x:c>
      <x:c r="F5765" s="6" t="n">
        <x:v>0.352</x:v>
      </x:c>
      <x:c r="G5765" s="6" t="n">
        <x:v>0</x:v>
      </x:c>
      <x:c r="H5765" s="6" t="n">
        <x:v>0</x:v>
      </x:c>
      <x:c r="I5765" s="6" t="n">
        <x:v>0</x:v>
      </x:c>
      <x:c r="J5765" s="6" t="str">
        <x:v>[0.352, 1, 3]</x:v>
      </x:c>
      <x:c r="K5765" s="7" t="str">
        <x:v>需确认条件及分段</x:v>
      </x:c>
      <x:c r="L5765" s="6" t="str">
        <x:v>https://raw.githubusercontent.com/Mar-7th/StarRailRes/dbe8cdfcfb0bf657b9fe1cf92d5537f118ccb487/index_new/cn/character_skills.json</x:v>
      </x:c>
    </x:row>
    <x:row r="5766" ht="38" customHeight="1">
      <x:c r="A5766" s="6" t="str">
        <x:v>151008_13</x:v>
      </x:c>
      <x:c r="B5766" s="6" t="str">
        <x:v>151008</x:v>
      </x:c>
      <x:c r="C5766" s="6" t="n">
        <x:v>13</x:v>
      </x:c>
      <x:c r="D5766" s="6" t="str">
        <x:v>超频粒子光束</x:v>
      </x:c>
      <x:c r="E5766" s="7" t="str">
        <x:v>对敌方全体造成等同于姬子•启行36.8%攻击力的火属性伤害，获得1点【源能】，【源能】最多获得3个。</x:v>
      </x:c>
      <x:c r="F5766" s="6" t="n">
        <x:v>0.368</x:v>
      </x:c>
      <x:c r="G5766" s="6" t="n">
        <x:v>0</x:v>
      </x:c>
      <x:c r="H5766" s="6" t="n">
        <x:v>0</x:v>
      </x:c>
      <x:c r="I5766" s="6" t="n">
        <x:v>0</x:v>
      </x:c>
      <x:c r="J5766" s="6" t="str">
        <x:v>[0.368, 1, 3]</x:v>
      </x:c>
      <x:c r="K5766" s="7" t="str">
        <x:v>需确认条件及分段</x:v>
      </x:c>
      <x:c r="L5766" s="6" t="str">
        <x:v>https://raw.githubusercontent.com/Mar-7th/StarRailRes/dbe8cdfcfb0bf657b9fe1cf92d5537f118ccb487/index_new/cn/character_skills.json</x:v>
      </x:c>
    </x:row>
    <x:row r="5767" ht="38" customHeight="1">
      <x:c r="A5767" s="6" t="str">
        <x:v>151008_14</x:v>
      </x:c>
      <x:c r="B5767" s="6" t="str">
        <x:v>151008</x:v>
      </x:c>
      <x:c r="C5767" s="6" t="n">
        <x:v>14</x:v>
      </x:c>
      <x:c r="D5767" s="6" t="str">
        <x:v>超频粒子光束</x:v>
      </x:c>
      <x:c r="E5767" s="7" t="str">
        <x:v>对敌方全体造成等同于姬子•启行38.4%攻击力的火属性伤害，获得1点【源能】，【源能】最多获得3个。</x:v>
      </x:c>
      <x:c r="F5767" s="6" t="n">
        <x:v>0.384</x:v>
      </x:c>
      <x:c r="G5767" s="6" t="n">
        <x:v>0</x:v>
      </x:c>
      <x:c r="H5767" s="6" t="n">
        <x:v>0</x:v>
      </x:c>
      <x:c r="I5767" s="6" t="n">
        <x:v>0</x:v>
      </x:c>
      <x:c r="J5767" s="6" t="str">
        <x:v>[0.384, 1, 3]</x:v>
      </x:c>
      <x:c r="K5767" s="7" t="str">
        <x:v>需确认条件及分段</x:v>
      </x:c>
      <x:c r="L5767" s="6" t="str">
        <x:v>https://raw.githubusercontent.com/Mar-7th/StarRailRes/dbe8cdfcfb0bf657b9fe1cf92d5537f118ccb487/index_new/cn/character_skills.json</x:v>
      </x:c>
    </x:row>
    <x:row r="5768" ht="38" customHeight="1">
      <x:c r="A5768" s="6" t="str">
        <x:v>151008_15</x:v>
      </x:c>
      <x:c r="B5768" s="6" t="str">
        <x:v>151008</x:v>
      </x:c>
      <x:c r="C5768" s="6" t="n">
        <x:v>15</x:v>
      </x:c>
      <x:c r="D5768" s="6" t="str">
        <x:v>超频粒子光束</x:v>
      </x:c>
      <x:c r="E5768" s="7" t="str">
        <x:v>对敌方全体造成等同于姬子•启行40%攻击力的火属性伤害，获得1点【源能】，【源能】最多获得3个。</x:v>
      </x:c>
      <x:c r="F5768" s="6" t="n">
        <x:v>0.4</x:v>
      </x:c>
      <x:c r="G5768" s="6" t="n">
        <x:v>0</x:v>
      </x:c>
      <x:c r="H5768" s="6" t="n">
        <x:v>0</x:v>
      </x:c>
      <x:c r="I5768" s="6" t="n">
        <x:v>0</x:v>
      </x:c>
      <x:c r="J5768" s="6" t="str">
        <x:v>[0.4, 1, 3]</x:v>
      </x:c>
      <x:c r="K5768" s="7" t="str">
        <x:v>需确认条件及分段</x:v>
      </x:c>
      <x:c r="L5768" s="6" t="str">
        <x:v>https://raw.githubusercontent.com/Mar-7th/StarRailRes/dbe8cdfcfb0bf657b9fe1cf92d5537f118ccb487/index_new/cn/character_skills.json</x:v>
      </x:c>
    </x:row>
    <x:row r="5769" ht="53" customHeight="1">
      <x:c r="A5769" s="6" t="str">
        <x:v>151009_1</x:v>
      </x:c>
      <x:c r="B5769" s="6" t="str">
        <x:v>151009</x:v>
      </x:c>
      <x:c r="C5769" s="6" t="n">
        <x:v>1</x:v>
      </x:c>
      <x:c r="D5769" s="6" t="str">
        <x:v>轨道歼灭脉冲</x:v>
      </x:c>
      <x:c r="E5769" s="7" t="str">
        <x:v>消耗1点【源能】对敌方全体造成等同于姬子•启行10%攻击力的火属性伤害。当前【源能】大于1点时，每消耗1点【源能】，额外对敌方随机单体造成1次等同于姬子•启行15%攻击力的火属性伤害。</x:v>
      </x:c>
      <x:c r="F5769" s="6" t="n">
        <x:v>0.1</x:v>
      </x:c>
      <x:c r="G5769" s="6" t="n">
        <x:v>0</x:v>
      </x:c>
      <x:c r="H5769" s="6" t="n">
        <x:v>0</x:v>
      </x:c>
      <x:c r="I5769" s="6" t="n">
        <x:v>0</x:v>
      </x:c>
      <x:c r="J5769" s="6" t="str">
        <x:v>[0.1, 1, 0.15]</x:v>
      </x:c>
      <x:c r="K5769" s="7" t="str">
        <x:v>需确认条件及分段</x:v>
      </x:c>
      <x:c r="L5769" s="6" t="str">
        <x:v>https://raw.githubusercontent.com/Mar-7th/StarRailRes/dbe8cdfcfb0bf657b9fe1cf92d5537f118ccb487/index_new/cn/character_skills.json</x:v>
      </x:c>
    </x:row>
    <x:row r="5770" ht="53" customHeight="1">
      <x:c r="A5770" s="6" t="str">
        <x:v>151009_2</x:v>
      </x:c>
      <x:c r="B5770" s="6" t="str">
        <x:v>151009</x:v>
      </x:c>
      <x:c r="C5770" s="6" t="n">
        <x:v>2</x:v>
      </x:c>
      <x:c r="D5770" s="6" t="str">
        <x:v>轨道歼灭脉冲</x:v>
      </x:c>
      <x:c r="E5770" s="7" t="str">
        <x:v>消耗1点【源能】对敌方全体造成等同于姬子•启行11%攻击力的火属性伤害。当前【源能】大于1点时，每消耗1点【源能】，额外对敌方随机单体造成1次等同于姬子•启行16.5%攻击力的火属性伤害。</x:v>
      </x:c>
      <x:c r="F5770" s="6" t="n">
        <x:v>0.11</x:v>
      </x:c>
      <x:c r="G5770" s="6" t="n">
        <x:v>0</x:v>
      </x:c>
      <x:c r="H5770" s="6" t="n">
        <x:v>0</x:v>
      </x:c>
      <x:c r="I5770" s="6" t="n">
        <x:v>0</x:v>
      </x:c>
      <x:c r="J5770" s="6" t="str">
        <x:v>[0.11, 1, 0.165]</x:v>
      </x:c>
      <x:c r="K5770" s="7" t="str">
        <x:v>需确认条件及分段</x:v>
      </x:c>
      <x:c r="L5770" s="6" t="str">
        <x:v>https://raw.githubusercontent.com/Mar-7th/StarRailRes/dbe8cdfcfb0bf657b9fe1cf92d5537f118ccb487/index_new/cn/character_skills.json</x:v>
      </x:c>
    </x:row>
    <x:row r="5771" ht="53" customHeight="1">
      <x:c r="A5771" s="6" t="str">
        <x:v>151009_3</x:v>
      </x:c>
      <x:c r="B5771" s="6" t="str">
        <x:v>151009</x:v>
      </x:c>
      <x:c r="C5771" s="6" t="n">
        <x:v>3</x:v>
      </x:c>
      <x:c r="D5771" s="6" t="str">
        <x:v>轨道歼灭脉冲</x:v>
      </x:c>
      <x:c r="E5771" s="7" t="str">
        <x:v>消耗1点【源能】对敌方全体造成等同于姬子•启行12%攻击力的火属性伤害。当前【源能】大于1点时，每消耗1点【源能】，额外对敌方随机单体造成1次等同于姬子•启行18%攻击力的火属性伤害。</x:v>
      </x:c>
      <x:c r="F5771" s="6" t="n">
        <x:v>0.12</x:v>
      </x:c>
      <x:c r="G5771" s="6" t="n">
        <x:v>0</x:v>
      </x:c>
      <x:c r="H5771" s="6" t="n">
        <x:v>0</x:v>
      </x:c>
      <x:c r="I5771" s="6" t="n">
        <x:v>0</x:v>
      </x:c>
      <x:c r="J5771" s="6" t="str">
        <x:v>[0.12, 1, 0.18]</x:v>
      </x:c>
      <x:c r="K5771" s="7" t="str">
        <x:v>需确认条件及分段</x:v>
      </x:c>
      <x:c r="L5771" s="6" t="str">
        <x:v>https://raw.githubusercontent.com/Mar-7th/StarRailRes/dbe8cdfcfb0bf657b9fe1cf92d5537f118ccb487/index_new/cn/character_skills.json</x:v>
      </x:c>
    </x:row>
    <x:row r="5772" ht="53" customHeight="1">
      <x:c r="A5772" s="6" t="str">
        <x:v>151009_4</x:v>
      </x:c>
      <x:c r="B5772" s="6" t="str">
        <x:v>151009</x:v>
      </x:c>
      <x:c r="C5772" s="6" t="n">
        <x:v>4</x:v>
      </x:c>
      <x:c r="D5772" s="6" t="str">
        <x:v>轨道歼灭脉冲</x:v>
      </x:c>
      <x:c r="E5772" s="7" t="str">
        <x:v>消耗1点【源能】对敌方全体造成等同于姬子•启行13%攻击力的火属性伤害。当前【源能】大于1点时，每消耗1点【源能】，额外对敌方随机单体造成1次等同于姬子•启行19.5%攻击力的火属性伤害。</x:v>
      </x:c>
      <x:c r="F5772" s="6" t="n">
        <x:v>0.13</x:v>
      </x:c>
      <x:c r="G5772" s="6" t="n">
        <x:v>0</x:v>
      </x:c>
      <x:c r="H5772" s="6" t="n">
        <x:v>0</x:v>
      </x:c>
      <x:c r="I5772" s="6" t="n">
        <x:v>0</x:v>
      </x:c>
      <x:c r="J5772" s="6" t="str">
        <x:v>[0.13, 1, 0.195]</x:v>
      </x:c>
      <x:c r="K5772" s="7" t="str">
        <x:v>需确认条件及分段</x:v>
      </x:c>
      <x:c r="L5772" s="6" t="str">
        <x:v>https://raw.githubusercontent.com/Mar-7th/StarRailRes/dbe8cdfcfb0bf657b9fe1cf92d5537f118ccb487/index_new/cn/character_skills.json</x:v>
      </x:c>
    </x:row>
    <x:row r="5773" ht="53" customHeight="1">
      <x:c r="A5773" s="6" t="str">
        <x:v>151009_5</x:v>
      </x:c>
      <x:c r="B5773" s="6" t="str">
        <x:v>151009</x:v>
      </x:c>
      <x:c r="C5773" s="6" t="n">
        <x:v>5</x:v>
      </x:c>
      <x:c r="D5773" s="6" t="str">
        <x:v>轨道歼灭脉冲</x:v>
      </x:c>
      <x:c r="E5773" s="7" t="str">
        <x:v>消耗1点【源能】对敌方全体造成等同于姬子•启行14%攻击力的火属性伤害。当前【源能】大于1点时，每消耗1点【源能】，额外对敌方随机单体造成1次等同于姬子•启行21%攻击力的火属性伤害。</x:v>
      </x:c>
      <x:c r="F5773" s="6" t="n">
        <x:v>0.14</x:v>
      </x:c>
      <x:c r="G5773" s="6" t="n">
        <x:v>0</x:v>
      </x:c>
      <x:c r="H5773" s="6" t="n">
        <x:v>0</x:v>
      </x:c>
      <x:c r="I5773" s="6" t="n">
        <x:v>0</x:v>
      </x:c>
      <x:c r="J5773" s="6" t="str">
        <x:v>[0.14, 1, 0.21]</x:v>
      </x:c>
      <x:c r="K5773" s="7" t="str">
        <x:v>需确认条件及分段</x:v>
      </x:c>
      <x:c r="L5773" s="6" t="str">
        <x:v>https://raw.githubusercontent.com/Mar-7th/StarRailRes/dbe8cdfcfb0bf657b9fe1cf92d5537f118ccb487/index_new/cn/character_skills.json</x:v>
      </x:c>
    </x:row>
    <x:row r="5774" ht="53" customHeight="1">
      <x:c r="A5774" s="6" t="str">
        <x:v>151009_6</x:v>
      </x:c>
      <x:c r="B5774" s="6" t="str">
        <x:v>151009</x:v>
      </x:c>
      <x:c r="C5774" s="6" t="n">
        <x:v>6</x:v>
      </x:c>
      <x:c r="D5774" s="6" t="str">
        <x:v>轨道歼灭脉冲</x:v>
      </x:c>
      <x:c r="E5774" s="7" t="str">
        <x:v>消耗1点【源能】对敌方全体造成等同于姬子•启行15%攻击力的火属性伤害。当前【源能】大于1点时，每消耗1点【源能】，额外对敌方随机单体造成1次等同于姬子•启行22.5%攻击力的火属性伤害。</x:v>
      </x:c>
      <x:c r="F5774" s="6" t="n">
        <x:v>0.15</x:v>
      </x:c>
      <x:c r="G5774" s="6" t="n">
        <x:v>0</x:v>
      </x:c>
      <x:c r="H5774" s="6" t="n">
        <x:v>0</x:v>
      </x:c>
      <x:c r="I5774" s="6" t="n">
        <x:v>0</x:v>
      </x:c>
      <x:c r="J5774" s="6" t="str">
        <x:v>[0.15, 1, 0.225]</x:v>
      </x:c>
      <x:c r="K5774" s="7" t="str">
        <x:v>需确认条件及分段</x:v>
      </x:c>
      <x:c r="L5774" s="6" t="str">
        <x:v>https://raw.githubusercontent.com/Mar-7th/StarRailRes/dbe8cdfcfb0bf657b9fe1cf92d5537f118ccb487/index_new/cn/character_skills.json</x:v>
      </x:c>
    </x:row>
    <x:row r="5775" ht="53" customHeight="1">
      <x:c r="A5775" s="6" t="str">
        <x:v>151009_7</x:v>
      </x:c>
      <x:c r="B5775" s="6" t="str">
        <x:v>151009</x:v>
      </x:c>
      <x:c r="C5775" s="6" t="n">
        <x:v>7</x:v>
      </x:c>
      <x:c r="D5775" s="6" t="str">
        <x:v>轨道歼灭脉冲</x:v>
      </x:c>
      <x:c r="E5775" s="7" t="str">
        <x:v>消耗1点【源能】对敌方全体造成等同于姬子•启行16.25%攻击力的火属性伤害。当前【源能】大于1点时，每消耗1点【源能】，额外对敌方随机单体造成1次等同于姬子•启行24.37%攻击力的火属性伤害。</x:v>
      </x:c>
      <x:c r="F5775" s="6" t="n">
        <x:v>0.1625</x:v>
      </x:c>
      <x:c r="G5775" s="6" t="n">
        <x:v>0</x:v>
      </x:c>
      <x:c r="H5775" s="6" t="n">
        <x:v>0</x:v>
      </x:c>
      <x:c r="I5775" s="6" t="n">
        <x:v>0</x:v>
      </x:c>
      <x:c r="J5775" s="6" t="str">
        <x:v>[0.1625, 1, 0.2437]</x:v>
      </x:c>
      <x:c r="K5775" s="7" t="str">
        <x:v>需确认条件及分段</x:v>
      </x:c>
      <x:c r="L5775" s="6" t="str">
        <x:v>https://raw.githubusercontent.com/Mar-7th/StarRailRes/dbe8cdfcfb0bf657b9fe1cf92d5537f118ccb487/index_new/cn/character_skills.json</x:v>
      </x:c>
    </x:row>
    <x:row r="5776" ht="53" customHeight="1">
      <x:c r="A5776" s="6" t="str">
        <x:v>151009_8</x:v>
      </x:c>
      <x:c r="B5776" s="6" t="str">
        <x:v>151009</x:v>
      </x:c>
      <x:c r="C5776" s="6" t="n">
        <x:v>8</x:v>
      </x:c>
      <x:c r="D5776" s="6" t="str">
        <x:v>轨道歼灭脉冲</x:v>
      </x:c>
      <x:c r="E5776" s="7" t="str">
        <x:v>消耗1点【源能】对敌方全体造成等同于姬子•启行17.5%攻击力的火属性伤害。当前【源能】大于1点时，每消耗1点【源能】，额外对敌方随机单体造成1次等同于姬子•启行26.25%攻击力的火属性伤害。</x:v>
      </x:c>
      <x:c r="F5776" s="6" t="n">
        <x:v>0.175</x:v>
      </x:c>
      <x:c r="G5776" s="6" t="n">
        <x:v>0</x:v>
      </x:c>
      <x:c r="H5776" s="6" t="n">
        <x:v>0</x:v>
      </x:c>
      <x:c r="I5776" s="6" t="n">
        <x:v>0</x:v>
      </x:c>
      <x:c r="J5776" s="6" t="str">
        <x:v>[0.175, 1, 0.2625]</x:v>
      </x:c>
      <x:c r="K5776" s="7" t="str">
        <x:v>需确认条件及分段</x:v>
      </x:c>
      <x:c r="L5776" s="6" t="str">
        <x:v>https://raw.githubusercontent.com/Mar-7th/StarRailRes/dbe8cdfcfb0bf657b9fe1cf92d5537f118ccb487/index_new/cn/character_skills.json</x:v>
      </x:c>
    </x:row>
    <x:row r="5777" ht="53" customHeight="1">
      <x:c r="A5777" s="6" t="str">
        <x:v>151009_9</x:v>
      </x:c>
      <x:c r="B5777" s="6" t="str">
        <x:v>151009</x:v>
      </x:c>
      <x:c r="C5777" s="6" t="n">
        <x:v>9</x:v>
      </x:c>
      <x:c r="D5777" s="6" t="str">
        <x:v>轨道歼灭脉冲</x:v>
      </x:c>
      <x:c r="E5777" s="7" t="str">
        <x:v>消耗1点【源能】对敌方全体造成等同于姬子•启行18.75%攻击力的火属性伤害。当前【源能】大于1点时，每消耗1点【源能】，额外对敌方随机单体造成1次等同于姬子•启行28.12%攻击力的火属性伤害。</x:v>
      </x:c>
      <x:c r="F5777" s="6" t="n">
        <x:v>0.1875</x:v>
      </x:c>
      <x:c r="G5777" s="6" t="n">
        <x:v>0</x:v>
      </x:c>
      <x:c r="H5777" s="6" t="n">
        <x:v>0</x:v>
      </x:c>
      <x:c r="I5777" s="6" t="n">
        <x:v>0</x:v>
      </x:c>
      <x:c r="J5777" s="6" t="str">
        <x:v>[0.1875, 1, 0.2812]</x:v>
      </x:c>
      <x:c r="K5777" s="7" t="str">
        <x:v>需确认条件及分段</x:v>
      </x:c>
      <x:c r="L5777" s="6" t="str">
        <x:v>https://raw.githubusercontent.com/Mar-7th/StarRailRes/dbe8cdfcfb0bf657b9fe1cf92d5537f118ccb487/index_new/cn/character_skills.json</x:v>
      </x:c>
    </x:row>
    <x:row r="5778" ht="53" customHeight="1">
      <x:c r="A5778" s="6" t="str">
        <x:v>151009_10</x:v>
      </x:c>
      <x:c r="B5778" s="6" t="str">
        <x:v>151009</x:v>
      </x:c>
      <x:c r="C5778" s="6" t="n">
        <x:v>10</x:v>
      </x:c>
      <x:c r="D5778" s="6" t="str">
        <x:v>轨道歼灭脉冲</x:v>
      </x:c>
      <x:c r="E5778" s="7" t="str">
        <x:v>消耗1点【源能】对敌方全体造成等同于姬子•启行20%攻击力的火属性伤害。当前【源能】大于1点时，每消耗1点【源能】，额外对敌方随机单体造成1次等同于姬子•启行30%攻击力的火属性伤害。</x:v>
      </x:c>
      <x:c r="F5778" s="6" t="n">
        <x:v>0.2</x:v>
      </x:c>
      <x:c r="G5778" s="6" t="n">
        <x:v>0</x:v>
      </x:c>
      <x:c r="H5778" s="6" t="n">
        <x:v>0</x:v>
      </x:c>
      <x:c r="I5778" s="6" t="n">
        <x:v>0</x:v>
      </x:c>
      <x:c r="J5778" s="6" t="str">
        <x:v>[0.2, 1, 0.3]</x:v>
      </x:c>
      <x:c r="K5778" s="7" t="str">
        <x:v>需确认条件及分段</x:v>
      </x:c>
      <x:c r="L5778" s="6" t="str">
        <x:v>https://raw.githubusercontent.com/Mar-7th/StarRailRes/dbe8cdfcfb0bf657b9fe1cf92d5537f118ccb487/index_new/cn/character_skills.json</x:v>
      </x:c>
    </x:row>
    <x:row r="5779" ht="53" customHeight="1">
      <x:c r="A5779" s="6" t="str">
        <x:v>151009_11</x:v>
      </x:c>
      <x:c r="B5779" s="6" t="str">
        <x:v>151009</x:v>
      </x:c>
      <x:c r="C5779" s="6" t="n">
        <x:v>11</x:v>
      </x:c>
      <x:c r="D5779" s="6" t="str">
        <x:v>轨道歼灭脉冲</x:v>
      </x:c>
      <x:c r="E5779" s="7" t="str">
        <x:v>消耗1点【源能】对敌方全体造成等同于姬子•启行21%攻击力的火属性伤害。当前【源能】大于1点时，每消耗1点【源能】，额外对敌方随机单体造成1次等同于姬子•启行31.5%攻击力的火属性伤害。</x:v>
      </x:c>
      <x:c r="F5779" s="6" t="n">
        <x:v>0.21</x:v>
      </x:c>
      <x:c r="G5779" s="6" t="n">
        <x:v>0</x:v>
      </x:c>
      <x:c r="H5779" s="6" t="n">
        <x:v>0</x:v>
      </x:c>
      <x:c r="I5779" s="6" t="n">
        <x:v>0</x:v>
      </x:c>
      <x:c r="J5779" s="6" t="str">
        <x:v>[0.21, 1, 0.315]</x:v>
      </x:c>
      <x:c r="K5779" s="7" t="str">
        <x:v>需确认条件及分段</x:v>
      </x:c>
      <x:c r="L5779" s="6" t="str">
        <x:v>https://raw.githubusercontent.com/Mar-7th/StarRailRes/dbe8cdfcfb0bf657b9fe1cf92d5537f118ccb487/index_new/cn/character_skills.json</x:v>
      </x:c>
    </x:row>
    <x:row r="5780" ht="53" customHeight="1">
      <x:c r="A5780" s="6" t="str">
        <x:v>151009_12</x:v>
      </x:c>
      <x:c r="B5780" s="6" t="str">
        <x:v>151009</x:v>
      </x:c>
      <x:c r="C5780" s="6" t="n">
        <x:v>12</x:v>
      </x:c>
      <x:c r="D5780" s="6" t="str">
        <x:v>轨道歼灭脉冲</x:v>
      </x:c>
      <x:c r="E5780" s="7" t="str">
        <x:v>消耗1点【源能】对敌方全体造成等同于姬子•启行22%攻击力的火属性伤害。当前【源能】大于1点时，每消耗1点【源能】，额外对敌方随机单体造成1次等同于姬子•启行33%攻击力的火属性伤害。</x:v>
      </x:c>
      <x:c r="F5780" s="6" t="n">
        <x:v>0.22</x:v>
      </x:c>
      <x:c r="G5780" s="6" t="n">
        <x:v>0</x:v>
      </x:c>
      <x:c r="H5780" s="6" t="n">
        <x:v>0</x:v>
      </x:c>
      <x:c r="I5780" s="6" t="n">
        <x:v>0</x:v>
      </x:c>
      <x:c r="J5780" s="6" t="str">
        <x:v>[0.22, 1, 0.33]</x:v>
      </x:c>
      <x:c r="K5780" s="7" t="str">
        <x:v>需确认条件及分段</x:v>
      </x:c>
      <x:c r="L5780" s="6" t="str">
        <x:v>https://raw.githubusercontent.com/Mar-7th/StarRailRes/dbe8cdfcfb0bf657b9fe1cf92d5537f118ccb487/index_new/cn/character_skills.json</x:v>
      </x:c>
    </x:row>
    <x:row r="5781" ht="53" customHeight="1">
      <x:c r="A5781" s="6" t="str">
        <x:v>151009_13</x:v>
      </x:c>
      <x:c r="B5781" s="6" t="str">
        <x:v>151009</x:v>
      </x:c>
      <x:c r="C5781" s="6" t="n">
        <x:v>13</x:v>
      </x:c>
      <x:c r="D5781" s="6" t="str">
        <x:v>轨道歼灭脉冲</x:v>
      </x:c>
      <x:c r="E5781" s="7" t="str">
        <x:v>消耗1点【源能】对敌方全体造成等同于姬子•启行23%攻击力的火属性伤害。当前【源能】大于1点时，每消耗1点【源能】，额外对敌方随机单体造成1次等同于姬子•启行34.5%攻击力的火属性伤害。</x:v>
      </x:c>
      <x:c r="F5781" s="6" t="n">
        <x:v>0.23</x:v>
      </x:c>
      <x:c r="G5781" s="6" t="n">
        <x:v>0</x:v>
      </x:c>
      <x:c r="H5781" s="6" t="n">
        <x:v>0</x:v>
      </x:c>
      <x:c r="I5781" s="6" t="n">
        <x:v>0</x:v>
      </x:c>
      <x:c r="J5781" s="6" t="str">
        <x:v>[0.23, 1, 0.345]</x:v>
      </x:c>
      <x:c r="K5781" s="7" t="str">
        <x:v>需确认条件及分段</x:v>
      </x:c>
      <x:c r="L5781" s="6" t="str">
        <x:v>https://raw.githubusercontent.com/Mar-7th/StarRailRes/dbe8cdfcfb0bf657b9fe1cf92d5537f118ccb487/index_new/cn/character_skills.json</x:v>
      </x:c>
    </x:row>
    <x:row r="5782" ht="53" customHeight="1">
      <x:c r="A5782" s="6" t="str">
        <x:v>151009_14</x:v>
      </x:c>
      <x:c r="B5782" s="6" t="str">
        <x:v>151009</x:v>
      </x:c>
      <x:c r="C5782" s="6" t="n">
        <x:v>14</x:v>
      </x:c>
      <x:c r="D5782" s="6" t="str">
        <x:v>轨道歼灭脉冲</x:v>
      </x:c>
      <x:c r="E5782" s="7" t="str">
        <x:v>消耗1点【源能】对敌方全体造成等同于姬子•启行24%攻击力的火属性伤害。当前【源能】大于1点时，每消耗1点【源能】，额外对敌方随机单体造成1次等同于姬子•启行36%攻击力的火属性伤害。</x:v>
      </x:c>
      <x:c r="F5782" s="6" t="n">
        <x:v>0.24</x:v>
      </x:c>
      <x:c r="G5782" s="6" t="n">
        <x:v>0</x:v>
      </x:c>
      <x:c r="H5782" s="6" t="n">
        <x:v>0</x:v>
      </x:c>
      <x:c r="I5782" s="6" t="n">
        <x:v>0</x:v>
      </x:c>
      <x:c r="J5782" s="6" t="str">
        <x:v>[0.24, 1, 0.36]</x:v>
      </x:c>
      <x:c r="K5782" s="7" t="str">
        <x:v>需确认条件及分段</x:v>
      </x:c>
      <x:c r="L5782" s="6" t="str">
        <x:v>https://raw.githubusercontent.com/Mar-7th/StarRailRes/dbe8cdfcfb0bf657b9fe1cf92d5537f118ccb487/index_new/cn/character_skills.json</x:v>
      </x:c>
    </x:row>
    <x:row r="5783" ht="53" customHeight="1">
      <x:c r="A5783" s="6" t="str">
        <x:v>151009_15</x:v>
      </x:c>
      <x:c r="B5783" s="6" t="str">
        <x:v>151009</x:v>
      </x:c>
      <x:c r="C5783" s="6" t="n">
        <x:v>15</x:v>
      </x:c>
      <x:c r="D5783" s="6" t="str">
        <x:v>轨道歼灭脉冲</x:v>
      </x:c>
      <x:c r="E5783" s="7" t="str">
        <x:v>消耗1点【源能】对敌方全体造成等同于姬子•启行25%攻击力的火属性伤害。当前【源能】大于1点时，每消耗1点【源能】，额外对敌方随机单体造成1次等同于姬子•启行37.5%攻击力的火属性伤害。</x:v>
      </x:c>
      <x:c r="F5783" s="6" t="n">
        <x:v>0.25</x:v>
      </x:c>
      <x:c r="G5783" s="6" t="n">
        <x:v>0</x:v>
      </x:c>
      <x:c r="H5783" s="6" t="n">
        <x:v>0</x:v>
      </x:c>
      <x:c r="I5783" s="6" t="n">
        <x:v>0</x:v>
      </x:c>
      <x:c r="J5783" s="6" t="str">
        <x:v>[0.25, 1, 0.375]</x:v>
      </x:c>
      <x:c r="K5783" s="7" t="str">
        <x:v>需确认条件及分段</x:v>
      </x:c>
      <x:c r="L5783" s="6" t="str">
        <x:v>https://raw.githubusercontent.com/Mar-7th/StarRailRes/dbe8cdfcfb0bf657b9fe1cf92d5537f118ccb487/index_new/cn/character_skills.json</x:v>
      </x:c>
    </x:row>
    <x:row r="5784" ht="20" customHeight="1">
      <x:c r="A5784" s="6" t="str">
        <x:v>151014_1</x:v>
      </x:c>
      <x:c r="B5784" s="6" t="str">
        <x:v>151014</x:v>
      </x:c>
      <x:c r="C5784" s="6" t="n">
        <x:v>1</x:v>
      </x:c>
      <x:c r="D5784" s="6" t="str">
        <x:v>我们，亦是逐星的巨人</x:v>
      </x:c>
      <x:c r="E5784" s="7" t="str">
        <x:v>造成0.4次伤害，每次伤害对敌方随机单体造成火属性伤害。</x:v>
      </x:c>
      <x:c r="F5784" s="6" t="n">
        <x:v>0</x:v>
      </x:c>
      <x:c r="G5784" s="6" t="n">
        <x:v>0</x:v>
      </x:c>
      <x:c r="H5784" s="6" t="n">
        <x:v>0</x:v>
      </x:c>
      <x:c r="I5784" s="6" t="n">
        <x:v>0</x:v>
      </x:c>
      <x:c r="J5784" s="6" t="str">
        <x:v>[3, 0.4]</x:v>
      </x:c>
      <x:c r="K5784" s="7" t="str">
        <x:v>无首段伤害倍率，请覆盖或设为辅助技能</x:v>
      </x:c>
      <x:c r="L5784" s="6" t="str">
        <x:v>https://raw.githubusercontent.com/Mar-7th/StarRailRes/dbe8cdfcfb0bf657b9fe1cf92d5537f118ccb487/index_new/cn/character_skills.json</x:v>
      </x:c>
    </x:row>
    <x:row r="5785" ht="20" customHeight="1">
      <x:c r="A5785" s="6" t="str">
        <x:v>151014_2</x:v>
      </x:c>
      <x:c r="B5785" s="6" t="str">
        <x:v>151014</x:v>
      </x:c>
      <x:c r="C5785" s="6" t="n">
        <x:v>2</x:v>
      </x:c>
      <x:c r="D5785" s="6" t="str">
        <x:v>我们，亦是逐星的巨人</x:v>
      </x:c>
      <x:c r="E5785" s="7" t="str">
        <x:v>造成0.44次伤害，每次伤害对敌方随机单体造成火属性伤害。</x:v>
      </x:c>
      <x:c r="F5785" s="6" t="n">
        <x:v>0</x:v>
      </x:c>
      <x:c r="G5785" s="6" t="n">
        <x:v>0</x:v>
      </x:c>
      <x:c r="H5785" s="6" t="n">
        <x:v>0</x:v>
      </x:c>
      <x:c r="I5785" s="6" t="n">
        <x:v>0</x:v>
      </x:c>
      <x:c r="J5785" s="6" t="str">
        <x:v>[3, 0.44]</x:v>
      </x:c>
      <x:c r="K5785" s="7" t="str">
        <x:v>无首段伤害倍率，请覆盖或设为辅助技能</x:v>
      </x:c>
      <x:c r="L5785" s="6" t="str">
        <x:v>https://raw.githubusercontent.com/Mar-7th/StarRailRes/dbe8cdfcfb0bf657b9fe1cf92d5537f118ccb487/index_new/cn/character_skills.json</x:v>
      </x:c>
    </x:row>
    <x:row r="5786" ht="20" customHeight="1">
      <x:c r="A5786" s="6" t="str">
        <x:v>151014_3</x:v>
      </x:c>
      <x:c r="B5786" s="6" t="str">
        <x:v>151014</x:v>
      </x:c>
      <x:c r="C5786" s="6" t="n">
        <x:v>3</x:v>
      </x:c>
      <x:c r="D5786" s="6" t="str">
        <x:v>我们，亦是逐星的巨人</x:v>
      </x:c>
      <x:c r="E5786" s="7" t="str">
        <x:v>造成0.48次伤害，每次伤害对敌方随机单体造成火属性伤害。</x:v>
      </x:c>
      <x:c r="F5786" s="6" t="n">
        <x:v>0</x:v>
      </x:c>
      <x:c r="G5786" s="6" t="n">
        <x:v>0</x:v>
      </x:c>
      <x:c r="H5786" s="6" t="n">
        <x:v>0</x:v>
      </x:c>
      <x:c r="I5786" s="6" t="n">
        <x:v>0</x:v>
      </x:c>
      <x:c r="J5786" s="6" t="str">
        <x:v>[3, 0.48]</x:v>
      </x:c>
      <x:c r="K5786" s="7" t="str">
        <x:v>无首段伤害倍率，请覆盖或设为辅助技能</x:v>
      </x:c>
      <x:c r="L5786" s="6" t="str">
        <x:v>https://raw.githubusercontent.com/Mar-7th/StarRailRes/dbe8cdfcfb0bf657b9fe1cf92d5537f118ccb487/index_new/cn/character_skills.json</x:v>
      </x:c>
    </x:row>
    <x:row r="5787" ht="20" customHeight="1">
      <x:c r="A5787" s="6" t="str">
        <x:v>151014_4</x:v>
      </x:c>
      <x:c r="B5787" s="6" t="str">
        <x:v>151014</x:v>
      </x:c>
      <x:c r="C5787" s="6" t="n">
        <x:v>4</x:v>
      </x:c>
      <x:c r="D5787" s="6" t="str">
        <x:v>我们，亦是逐星的巨人</x:v>
      </x:c>
      <x:c r="E5787" s="7" t="str">
        <x:v>造成0.52次伤害，每次伤害对敌方随机单体造成火属性伤害。</x:v>
      </x:c>
      <x:c r="F5787" s="6" t="n">
        <x:v>0</x:v>
      </x:c>
      <x:c r="G5787" s="6" t="n">
        <x:v>0</x:v>
      </x:c>
      <x:c r="H5787" s="6" t="n">
        <x:v>0</x:v>
      </x:c>
      <x:c r="I5787" s="6" t="n">
        <x:v>0</x:v>
      </x:c>
      <x:c r="J5787" s="6" t="str">
        <x:v>[3, 0.52]</x:v>
      </x:c>
      <x:c r="K5787" s="7" t="str">
        <x:v>无首段伤害倍率，请覆盖或设为辅助技能</x:v>
      </x:c>
      <x:c r="L5787" s="6" t="str">
        <x:v>https://raw.githubusercontent.com/Mar-7th/StarRailRes/dbe8cdfcfb0bf657b9fe1cf92d5537f118ccb487/index_new/cn/character_skills.json</x:v>
      </x:c>
    </x:row>
    <x:row r="5788" ht="20" customHeight="1">
      <x:c r="A5788" s="6" t="str">
        <x:v>151014_5</x:v>
      </x:c>
      <x:c r="B5788" s="6" t="str">
        <x:v>151014</x:v>
      </x:c>
      <x:c r="C5788" s="6" t="n">
        <x:v>5</x:v>
      </x:c>
      <x:c r="D5788" s="6" t="str">
        <x:v>我们，亦是逐星的巨人</x:v>
      </x:c>
      <x:c r="E5788" s="7" t="str">
        <x:v>造成0.56次伤害，每次伤害对敌方随机单体造成火属性伤害。</x:v>
      </x:c>
      <x:c r="F5788" s="6" t="n">
        <x:v>0</x:v>
      </x:c>
      <x:c r="G5788" s="6" t="n">
        <x:v>0</x:v>
      </x:c>
      <x:c r="H5788" s="6" t="n">
        <x:v>0</x:v>
      </x:c>
      <x:c r="I5788" s="6" t="n">
        <x:v>0</x:v>
      </x:c>
      <x:c r="J5788" s="6" t="str">
        <x:v>[3, 0.56]</x:v>
      </x:c>
      <x:c r="K5788" s="7" t="str">
        <x:v>无首段伤害倍率，请覆盖或设为辅助技能</x:v>
      </x:c>
      <x:c r="L5788" s="6" t="str">
        <x:v>https://raw.githubusercontent.com/Mar-7th/StarRailRes/dbe8cdfcfb0bf657b9fe1cf92d5537f118ccb487/index_new/cn/character_skills.json</x:v>
      </x:c>
    </x:row>
    <x:row r="5789" ht="20" customHeight="1">
      <x:c r="A5789" s="6" t="str">
        <x:v>151014_6</x:v>
      </x:c>
      <x:c r="B5789" s="6" t="str">
        <x:v>151014</x:v>
      </x:c>
      <x:c r="C5789" s="6" t="n">
        <x:v>6</x:v>
      </x:c>
      <x:c r="D5789" s="6" t="str">
        <x:v>我们，亦是逐星的巨人</x:v>
      </x:c>
      <x:c r="E5789" s="7" t="str">
        <x:v>造成0.6次伤害，每次伤害对敌方随机单体造成火属性伤害。</x:v>
      </x:c>
      <x:c r="F5789" s="6" t="n">
        <x:v>0</x:v>
      </x:c>
      <x:c r="G5789" s="6" t="n">
        <x:v>0</x:v>
      </x:c>
      <x:c r="H5789" s="6" t="n">
        <x:v>0</x:v>
      </x:c>
      <x:c r="I5789" s="6" t="n">
        <x:v>0</x:v>
      </x:c>
      <x:c r="J5789" s="6" t="str">
        <x:v>[3, 0.6]</x:v>
      </x:c>
      <x:c r="K5789" s="7" t="str">
        <x:v>无首段伤害倍率，请覆盖或设为辅助技能</x:v>
      </x:c>
      <x:c r="L5789" s="6" t="str">
        <x:v>https://raw.githubusercontent.com/Mar-7th/StarRailRes/dbe8cdfcfb0bf657b9fe1cf92d5537f118ccb487/index_new/cn/character_skills.json</x:v>
      </x:c>
    </x:row>
    <x:row r="5790" ht="20" customHeight="1">
      <x:c r="A5790" s="6" t="str">
        <x:v>151014_7</x:v>
      </x:c>
      <x:c r="B5790" s="6" t="str">
        <x:v>151014</x:v>
      </x:c>
      <x:c r="C5790" s="6" t="n">
        <x:v>7</x:v>
      </x:c>
      <x:c r="D5790" s="6" t="str">
        <x:v>我们，亦是逐星的巨人</x:v>
      </x:c>
      <x:c r="E5790" s="7" t="str">
        <x:v>造成0.65次伤害，每次伤害对敌方随机单体造成火属性伤害。</x:v>
      </x:c>
      <x:c r="F5790" s="6" t="n">
        <x:v>0</x:v>
      </x:c>
      <x:c r="G5790" s="6" t="n">
        <x:v>0</x:v>
      </x:c>
      <x:c r="H5790" s="6" t="n">
        <x:v>0</x:v>
      </x:c>
      <x:c r="I5790" s="6" t="n">
        <x:v>0</x:v>
      </x:c>
      <x:c r="J5790" s="6" t="str">
        <x:v>[3, 0.65]</x:v>
      </x:c>
      <x:c r="K5790" s="7" t="str">
        <x:v>无首段伤害倍率，请覆盖或设为辅助技能</x:v>
      </x:c>
      <x:c r="L5790" s="6" t="str">
        <x:v>https://raw.githubusercontent.com/Mar-7th/StarRailRes/dbe8cdfcfb0bf657b9fe1cf92d5537f118ccb487/index_new/cn/character_skills.json</x:v>
      </x:c>
    </x:row>
    <x:row r="5791" ht="20" customHeight="1">
      <x:c r="A5791" s="6" t="str">
        <x:v>151014_8</x:v>
      </x:c>
      <x:c r="B5791" s="6" t="str">
        <x:v>151014</x:v>
      </x:c>
      <x:c r="C5791" s="6" t="n">
        <x:v>8</x:v>
      </x:c>
      <x:c r="D5791" s="6" t="str">
        <x:v>我们，亦是逐星的巨人</x:v>
      </x:c>
      <x:c r="E5791" s="7" t="str">
        <x:v>造成0.7次伤害，每次伤害对敌方随机单体造成火属性伤害。</x:v>
      </x:c>
      <x:c r="F5791" s="6" t="n">
        <x:v>0</x:v>
      </x:c>
      <x:c r="G5791" s="6" t="n">
        <x:v>0</x:v>
      </x:c>
      <x:c r="H5791" s="6" t="n">
        <x:v>0</x:v>
      </x:c>
      <x:c r="I5791" s="6" t="n">
        <x:v>0</x:v>
      </x:c>
      <x:c r="J5791" s="6" t="str">
        <x:v>[3, 0.7]</x:v>
      </x:c>
      <x:c r="K5791" s="7" t="str">
        <x:v>无首段伤害倍率，请覆盖或设为辅助技能</x:v>
      </x:c>
      <x:c r="L5791" s="6" t="str">
        <x:v>https://raw.githubusercontent.com/Mar-7th/StarRailRes/dbe8cdfcfb0bf657b9fe1cf92d5537f118ccb487/index_new/cn/character_skills.json</x:v>
      </x:c>
    </x:row>
    <x:row r="5792" ht="20" customHeight="1">
      <x:c r="A5792" s="6" t="str">
        <x:v>151014_9</x:v>
      </x:c>
      <x:c r="B5792" s="6" t="str">
        <x:v>151014</x:v>
      </x:c>
      <x:c r="C5792" s="6" t="n">
        <x:v>9</x:v>
      </x:c>
      <x:c r="D5792" s="6" t="str">
        <x:v>我们，亦是逐星的巨人</x:v>
      </x:c>
      <x:c r="E5792" s="7" t="str">
        <x:v>造成0.75次伤害，每次伤害对敌方随机单体造成火属性伤害。</x:v>
      </x:c>
      <x:c r="F5792" s="6" t="n">
        <x:v>0</x:v>
      </x:c>
      <x:c r="G5792" s="6" t="n">
        <x:v>0</x:v>
      </x:c>
      <x:c r="H5792" s="6" t="n">
        <x:v>0</x:v>
      </x:c>
      <x:c r="I5792" s="6" t="n">
        <x:v>0</x:v>
      </x:c>
      <x:c r="J5792" s="6" t="str">
        <x:v>[3, 0.75]</x:v>
      </x:c>
      <x:c r="K5792" s="7" t="str">
        <x:v>无首段伤害倍率，请覆盖或设为辅助技能</x:v>
      </x:c>
      <x:c r="L5792" s="6" t="str">
        <x:v>https://raw.githubusercontent.com/Mar-7th/StarRailRes/dbe8cdfcfb0bf657b9fe1cf92d5537f118ccb487/index_new/cn/character_skills.json</x:v>
      </x:c>
    </x:row>
    <x:row r="5793" ht="20" customHeight="1">
      <x:c r="A5793" s="6" t="str">
        <x:v>151014_10</x:v>
      </x:c>
      <x:c r="B5793" s="6" t="str">
        <x:v>151014</x:v>
      </x:c>
      <x:c r="C5793" s="6" t="n">
        <x:v>10</x:v>
      </x:c>
      <x:c r="D5793" s="6" t="str">
        <x:v>我们，亦是逐星的巨人</x:v>
      </x:c>
      <x:c r="E5793" s="7" t="str">
        <x:v>造成0.8次伤害，每次伤害对敌方随机单体造成火属性伤害。</x:v>
      </x:c>
      <x:c r="F5793" s="6" t="n">
        <x:v>0</x:v>
      </x:c>
      <x:c r="G5793" s="6" t="n">
        <x:v>0</x:v>
      </x:c>
      <x:c r="H5793" s="6" t="n">
        <x:v>0</x:v>
      </x:c>
      <x:c r="I5793" s="6" t="n">
        <x:v>0</x:v>
      </x:c>
      <x:c r="J5793" s="6" t="str">
        <x:v>[3, 0.8]</x:v>
      </x:c>
      <x:c r="K5793" s="7" t="str">
        <x:v>无首段伤害倍率，请覆盖或设为辅助技能</x:v>
      </x:c>
      <x:c r="L5793" s="6" t="str">
        <x:v>https://raw.githubusercontent.com/Mar-7th/StarRailRes/dbe8cdfcfb0bf657b9fe1cf92d5537f118ccb487/index_new/cn/character_skills.json</x:v>
      </x:c>
    </x:row>
    <x:row r="5794" ht="20" customHeight="1">
      <x:c r="A5794" s="6" t="str">
        <x:v>151014_11</x:v>
      </x:c>
      <x:c r="B5794" s="6" t="str">
        <x:v>151014</x:v>
      </x:c>
      <x:c r="C5794" s="6" t="n">
        <x:v>11</x:v>
      </x:c>
      <x:c r="D5794" s="6" t="str">
        <x:v>我们，亦是逐星的巨人</x:v>
      </x:c>
      <x:c r="E5794" s="7" t="str">
        <x:v>造成0.84次伤害，每次伤害对敌方随机单体造成火属性伤害。</x:v>
      </x:c>
      <x:c r="F5794" s="6" t="n">
        <x:v>0</x:v>
      </x:c>
      <x:c r="G5794" s="6" t="n">
        <x:v>0</x:v>
      </x:c>
      <x:c r="H5794" s="6" t="n">
        <x:v>0</x:v>
      </x:c>
      <x:c r="I5794" s="6" t="n">
        <x:v>0</x:v>
      </x:c>
      <x:c r="J5794" s="6" t="str">
        <x:v>[3, 0.84]</x:v>
      </x:c>
      <x:c r="K5794" s="7" t="str">
        <x:v>无首段伤害倍率，请覆盖或设为辅助技能</x:v>
      </x:c>
      <x:c r="L5794" s="6" t="str">
        <x:v>https://raw.githubusercontent.com/Mar-7th/StarRailRes/dbe8cdfcfb0bf657b9fe1cf92d5537f118ccb487/index_new/cn/character_skills.json</x:v>
      </x:c>
    </x:row>
    <x:row r="5795" ht="20" customHeight="1">
      <x:c r="A5795" s="6" t="str">
        <x:v>151014_12</x:v>
      </x:c>
      <x:c r="B5795" s="6" t="str">
        <x:v>151014</x:v>
      </x:c>
      <x:c r="C5795" s="6" t="n">
        <x:v>12</x:v>
      </x:c>
      <x:c r="D5795" s="6" t="str">
        <x:v>我们，亦是逐星的巨人</x:v>
      </x:c>
      <x:c r="E5795" s="7" t="str">
        <x:v>造成0.88次伤害，每次伤害对敌方随机单体造成火属性伤害。</x:v>
      </x:c>
      <x:c r="F5795" s="6" t="n">
        <x:v>0</x:v>
      </x:c>
      <x:c r="G5795" s="6" t="n">
        <x:v>0</x:v>
      </x:c>
      <x:c r="H5795" s="6" t="n">
        <x:v>0</x:v>
      </x:c>
      <x:c r="I5795" s="6" t="n">
        <x:v>0</x:v>
      </x:c>
      <x:c r="J5795" s="6" t="str">
        <x:v>[3, 0.88]</x:v>
      </x:c>
      <x:c r="K5795" s="7" t="str">
        <x:v>无首段伤害倍率，请覆盖或设为辅助技能</x:v>
      </x:c>
      <x:c r="L5795" s="6" t="str">
        <x:v>https://raw.githubusercontent.com/Mar-7th/StarRailRes/dbe8cdfcfb0bf657b9fe1cf92d5537f118ccb487/index_new/cn/character_skills.json</x:v>
      </x:c>
    </x:row>
    <x:row r="5796" ht="20" customHeight="1">
      <x:c r="A5796" s="6" t="str">
        <x:v>151014_13</x:v>
      </x:c>
      <x:c r="B5796" s="6" t="str">
        <x:v>151014</x:v>
      </x:c>
      <x:c r="C5796" s="6" t="n">
        <x:v>13</x:v>
      </x:c>
      <x:c r="D5796" s="6" t="str">
        <x:v>我们，亦是逐星的巨人</x:v>
      </x:c>
      <x:c r="E5796" s="7" t="str">
        <x:v>造成0.92次伤害，每次伤害对敌方随机单体造成火属性伤害。</x:v>
      </x:c>
      <x:c r="F5796" s="6" t="n">
        <x:v>0</x:v>
      </x:c>
      <x:c r="G5796" s="6" t="n">
        <x:v>0</x:v>
      </x:c>
      <x:c r="H5796" s="6" t="n">
        <x:v>0</x:v>
      </x:c>
      <x:c r="I5796" s="6" t="n">
        <x:v>0</x:v>
      </x:c>
      <x:c r="J5796" s="6" t="str">
        <x:v>[3, 0.92]</x:v>
      </x:c>
      <x:c r="K5796" s="7" t="str">
        <x:v>无首段伤害倍率，请覆盖或设为辅助技能</x:v>
      </x:c>
      <x:c r="L5796" s="6" t="str">
        <x:v>https://raw.githubusercontent.com/Mar-7th/StarRailRes/dbe8cdfcfb0bf657b9fe1cf92d5537f118ccb487/index_new/cn/character_skills.json</x:v>
      </x:c>
    </x:row>
    <x:row r="5797" ht="20" customHeight="1">
      <x:c r="A5797" s="6" t="str">
        <x:v>151014_14</x:v>
      </x:c>
      <x:c r="B5797" s="6" t="str">
        <x:v>151014</x:v>
      </x:c>
      <x:c r="C5797" s="6" t="n">
        <x:v>14</x:v>
      </x:c>
      <x:c r="D5797" s="6" t="str">
        <x:v>我们，亦是逐星的巨人</x:v>
      </x:c>
      <x:c r="E5797" s="7" t="str">
        <x:v>造成0.96次伤害，每次伤害对敌方随机单体造成火属性伤害。</x:v>
      </x:c>
      <x:c r="F5797" s="6" t="n">
        <x:v>0</x:v>
      </x:c>
      <x:c r="G5797" s="6" t="n">
        <x:v>0</x:v>
      </x:c>
      <x:c r="H5797" s="6" t="n">
        <x:v>0</x:v>
      </x:c>
      <x:c r="I5797" s="6" t="n">
        <x:v>0</x:v>
      </x:c>
      <x:c r="J5797" s="6" t="str">
        <x:v>[3, 0.96]</x:v>
      </x:c>
      <x:c r="K5797" s="7" t="str">
        <x:v>无首段伤害倍率，请覆盖或设为辅助技能</x:v>
      </x:c>
      <x:c r="L5797" s="6" t="str">
        <x:v>https://raw.githubusercontent.com/Mar-7th/StarRailRes/dbe8cdfcfb0bf657b9fe1cf92d5537f118ccb487/index_new/cn/character_skills.json</x:v>
      </x:c>
    </x:row>
    <x:row r="5798" ht="20" customHeight="1">
      <x:c r="A5798" s="6" t="str">
        <x:v>151014_15</x:v>
      </x:c>
      <x:c r="B5798" s="6" t="str">
        <x:v>151014</x:v>
      </x:c>
      <x:c r="C5798" s="6" t="n">
        <x:v>15</x:v>
      </x:c>
      <x:c r="D5798" s="6" t="str">
        <x:v>我们，亦是逐星的巨人</x:v>
      </x:c>
      <x:c r="E5798" s="7" t="str">
        <x:v>造成1次伤害，每次伤害对敌方随机单体造成火属性伤害。</x:v>
      </x:c>
      <x:c r="F5798" s="6" t="n">
        <x:v>0</x:v>
      </x:c>
      <x:c r="G5798" s="6" t="n">
        <x:v>0</x:v>
      </x:c>
      <x:c r="H5798" s="6" t="n">
        <x:v>0</x:v>
      </x:c>
      <x:c r="I5798" s="6" t="n">
        <x:v>0</x:v>
      </x:c>
      <x:c r="J5798" s="6" t="str">
        <x:v>[3, 1]</x:v>
      </x:c>
      <x:c r="K5798" s="7" t="str">
        <x:v>无首段伤害倍率，请覆盖或设为辅助技能</x:v>
      </x:c>
      <x:c r="L5798" s="6" t="str">
        <x:v>https://raw.githubusercontent.com/Mar-7th/StarRailRes/dbe8cdfcfb0bf657b9fe1cf92d5537f118ccb487/index_new/cn/character_skills.json</x:v>
      </x:c>
    </x:row>
    <x:row r="5799" ht="98" customHeight="1">
      <x:c r="A5799" s="6" t="str">
        <x:v>151022_1</x:v>
      </x:c>
      <x:c r="B5799" s="6" t="str">
        <x:v>151022</x:v>
      </x:c>
      <x:c r="C5799" s="6" t="n">
        <x:v>1</x:v>
      </x:c>
      <x:c r="D5799" s="6" t="str">
        <x:v>开拓，与你同行</x:v>
      </x:c>
      <x:c r="E5799" s="7" t="str">
        <x:v>对敌方全体造成等同于姬子•启行80%攻击力的火属性伤害，额外造成3次伤害，每次伤害对敌方随机单体造成等同于姬子•启行12%攻击力的火属性伤害。姬子•启行使用时，对敌方全体造成等同于姬子•启行100%攻击力的火属性伤害，额外造成4次伤害，每次伤害对敌方随机单体造成等同于姬子•启行18%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799" s="6" t="n">
        <x:v>0.92</x:v>
      </x:c>
      <x:c r="G5799" s="6" t="n">
        <x:v>0</x:v>
      </x:c>
      <x:c r="H5799" s="6" t="n">
        <x:v>0</x:v>
      </x:c>
      <x:c r="I5799" s="6" t="n">
        <x:v>0</x:v>
      </x:c>
      <x:c r="J5799" s="6" t="str">
        <x:v>[0.8, 3, 0.12, 1, 4, 0.18, 4, 2]</x:v>
      </x:c>
      <x:c r="K5799" s="7" t="str">
        <x:v>需确认条件及分段</x:v>
      </x:c>
      <x:c r="L5799" s="6" t="str">
        <x:v>https://raw.githubusercontent.com/Mar-7th/StarRailRes/dbe8cdfcfb0bf657b9fe1cf92d5537f118ccb487/index_new/cn/character_skills.json</x:v>
      </x:c>
    </x:row>
    <x:row r="5800" ht="98" customHeight="1">
      <x:c r="A5800" s="6" t="str">
        <x:v>151022_2</x:v>
      </x:c>
      <x:c r="B5800" s="6" t="str">
        <x:v>151022</x:v>
      </x:c>
      <x:c r="C5800" s="6" t="n">
        <x:v>2</x:v>
      </x:c>
      <x:c r="D5800" s="6" t="str">
        <x:v>开拓，与你同行</x:v>
      </x:c>
      <x:c r="E5800" s="7" t="str">
        <x:v>对敌方全体造成等同于姬子•启行88%攻击力的火属性伤害，额外造成3次伤害，每次伤害对敌方随机单体造成等同于姬子•启行13.2%攻击力的火属性伤害。姬子•启行使用时，对敌方全体造成等同于姬子•启行110%攻击力的火属性伤害，额外造成4次伤害，每次伤害对敌方随机单体造成等同于姬子•启行19.4%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00" s="6" t="n">
        <x:v>1.012</x:v>
      </x:c>
      <x:c r="G5800" s="6" t="n">
        <x:v>0</x:v>
      </x:c>
      <x:c r="H5800" s="6" t="n">
        <x:v>0</x:v>
      </x:c>
      <x:c r="I5800" s="6" t="n">
        <x:v>0</x:v>
      </x:c>
      <x:c r="J5800" s="6" t="str">
        <x:v>[0.88, 3, 0.132, 1.1, 4, 0.194, 4, 2]</x:v>
      </x:c>
      <x:c r="K5800" s="7" t="str">
        <x:v>需确认条件及分段</x:v>
      </x:c>
      <x:c r="L5800" s="6" t="str">
        <x:v>https://raw.githubusercontent.com/Mar-7th/StarRailRes/dbe8cdfcfb0bf657b9fe1cf92d5537f118ccb487/index_new/cn/character_skills.json</x:v>
      </x:c>
    </x:row>
    <x:row r="5801" ht="98" customHeight="1">
      <x:c r="A5801" s="6" t="str">
        <x:v>151022_3</x:v>
      </x:c>
      <x:c r="B5801" s="6" t="str">
        <x:v>151022</x:v>
      </x:c>
      <x:c r="C5801" s="6" t="n">
        <x:v>3</x:v>
      </x:c>
      <x:c r="D5801" s="6" t="str">
        <x:v>开拓，与你同行</x:v>
      </x:c>
      <x:c r="E5801" s="7" t="str">
        <x:v>对敌方全体造成等同于姬子•启行96%攻击力的火属性伤害，额外造成3次伤害，每次伤害对敌方随机单体造成等同于姬子•启行14.4%攻击力的火属性伤害。姬子•启行使用时，对敌方全体造成等同于姬子•启行120%攻击力的火属性伤害，额外造成4次伤害，每次伤害对敌方随机单体造成等同于姬子•启行20.8%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01" s="6" t="n">
        <x:v>1.1039999999999999</x:v>
      </x:c>
      <x:c r="G5801" s="6" t="n">
        <x:v>0</x:v>
      </x:c>
      <x:c r="H5801" s="6" t="n">
        <x:v>0</x:v>
      </x:c>
      <x:c r="I5801" s="6" t="n">
        <x:v>0</x:v>
      </x:c>
      <x:c r="J5801" s="6" t="str">
        <x:v>[0.96, 3, 0.144, 1.2, 4, 0.208, 4, 2]</x:v>
      </x:c>
      <x:c r="K5801" s="7" t="str">
        <x:v>需确认条件及分段</x:v>
      </x:c>
      <x:c r="L5801" s="6" t="str">
        <x:v>https://raw.githubusercontent.com/Mar-7th/StarRailRes/dbe8cdfcfb0bf657b9fe1cf92d5537f118ccb487/index_new/cn/character_skills.json</x:v>
      </x:c>
    </x:row>
    <x:row r="5802" ht="98" customHeight="1">
      <x:c r="A5802" s="6" t="str">
        <x:v>151022_4</x:v>
      </x:c>
      <x:c r="B5802" s="6" t="str">
        <x:v>151022</x:v>
      </x:c>
      <x:c r="C5802" s="6" t="n">
        <x:v>4</x:v>
      </x:c>
      <x:c r="D5802" s="6" t="str">
        <x:v>开拓，与你同行</x:v>
      </x:c>
      <x:c r="E5802" s="7" t="str">
        <x:v>对敌方全体造成等同于姬子•启行104%攻击力的火属性伤害，额外造成3次伤害，每次伤害对敌方随机单体造成等同于姬子•启行15.6%攻击力的火属性伤害。姬子•启行使用时，对敌方全体造成等同于姬子•启行130%攻击力的火属性伤害，额外造成4次伤害，每次伤害对敌方随机单体造成等同于姬子•启行22.2%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02" s="6" t="n">
        <x:v>1.196</x:v>
      </x:c>
      <x:c r="G5802" s="6" t="n">
        <x:v>0</x:v>
      </x:c>
      <x:c r="H5802" s="6" t="n">
        <x:v>0</x:v>
      </x:c>
      <x:c r="I5802" s="6" t="n">
        <x:v>0</x:v>
      </x:c>
      <x:c r="J5802" s="6" t="str">
        <x:v>[1.04, 3, 0.156, 1.3, 4, 0.222, 4, 2]</x:v>
      </x:c>
      <x:c r="K5802" s="7" t="str">
        <x:v>需确认条件及分段</x:v>
      </x:c>
      <x:c r="L5802" s="6" t="str">
        <x:v>https://raw.githubusercontent.com/Mar-7th/StarRailRes/dbe8cdfcfb0bf657b9fe1cf92d5537f118ccb487/index_new/cn/character_skills.json</x:v>
      </x:c>
    </x:row>
    <x:row r="5803" ht="98" customHeight="1">
      <x:c r="A5803" s="6" t="str">
        <x:v>151022_5</x:v>
      </x:c>
      <x:c r="B5803" s="6" t="str">
        <x:v>151022</x:v>
      </x:c>
      <x:c r="C5803" s="6" t="n">
        <x:v>5</x:v>
      </x:c>
      <x:c r="D5803" s="6" t="str">
        <x:v>开拓，与你同行</x:v>
      </x:c>
      <x:c r="E5803" s="7" t="str">
        <x:v>对敌方全体造成等同于姬子•启行112%攻击力的火属性伤害，额外造成3次伤害，每次伤害对敌方随机单体造成等同于姬子•启行16.8%攻击力的火属性伤害。姬子•启行使用时，对敌方全体造成等同于姬子•启行140%攻击力的火属性伤害，额外造成4次伤害，每次伤害对敌方随机单体造成等同于姬子•启行23.6%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03" s="6" t="n">
        <x:v>1.288</x:v>
      </x:c>
      <x:c r="G5803" s="6" t="n">
        <x:v>0</x:v>
      </x:c>
      <x:c r="H5803" s="6" t="n">
        <x:v>0</x:v>
      </x:c>
      <x:c r="I5803" s="6" t="n">
        <x:v>0</x:v>
      </x:c>
      <x:c r="J5803" s="6" t="str">
        <x:v>[1.12, 3, 0.168, 1.4, 4, 0.236, 4, 2]</x:v>
      </x:c>
      <x:c r="K5803" s="7" t="str">
        <x:v>需确认条件及分段</x:v>
      </x:c>
      <x:c r="L5803" s="6" t="str">
        <x:v>https://raw.githubusercontent.com/Mar-7th/StarRailRes/dbe8cdfcfb0bf657b9fe1cf92d5537f118ccb487/index_new/cn/character_skills.json</x:v>
      </x:c>
    </x:row>
    <x:row r="5804" ht="98" customHeight="1">
      <x:c r="A5804" s="6" t="str">
        <x:v>151022_6</x:v>
      </x:c>
      <x:c r="B5804" s="6" t="str">
        <x:v>151022</x:v>
      </x:c>
      <x:c r="C5804" s="6" t="n">
        <x:v>6</x:v>
      </x:c>
      <x:c r="D5804" s="6" t="str">
        <x:v>开拓，与你同行</x:v>
      </x:c>
      <x:c r="E5804" s="7" t="str">
        <x:v>对敌方全体造成等同于姬子•启行120%攻击力的火属性伤害，额外造成3次伤害，每次伤害对敌方随机单体造成等同于姬子•启行18%攻击力的火属性伤害。姬子•启行使用时，对敌方全体造成等同于姬子•启行150%攻击力的火属性伤害，额外造成4次伤害，每次伤害对敌方随机单体造成等同于姬子•启行25%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04" s="6" t="n">
        <x:v>1.38</x:v>
      </x:c>
      <x:c r="G5804" s="6" t="n">
        <x:v>0</x:v>
      </x:c>
      <x:c r="H5804" s="6" t="n">
        <x:v>0</x:v>
      </x:c>
      <x:c r="I5804" s="6" t="n">
        <x:v>0</x:v>
      </x:c>
      <x:c r="J5804" s="6" t="str">
        <x:v>[1.2, 3, 0.18, 1.5, 4, 0.25, 4, 2]</x:v>
      </x:c>
      <x:c r="K5804" s="7" t="str">
        <x:v>需确认条件及分段</x:v>
      </x:c>
      <x:c r="L5804" s="6" t="str">
        <x:v>https://raw.githubusercontent.com/Mar-7th/StarRailRes/dbe8cdfcfb0bf657b9fe1cf92d5537f118ccb487/index_new/cn/character_skills.json</x:v>
      </x:c>
    </x:row>
    <x:row r="5805" ht="98" customHeight="1">
      <x:c r="A5805" s="6" t="str">
        <x:v>151022_7</x:v>
      </x:c>
      <x:c r="B5805" s="6" t="str">
        <x:v>151022</x:v>
      </x:c>
      <x:c r="C5805" s="6" t="n">
        <x:v>7</x:v>
      </x:c>
      <x:c r="D5805" s="6" t="str">
        <x:v>开拓，与你同行</x:v>
      </x:c>
      <x:c r="E5805" s="7" t="str">
        <x:v>对敌方全体造成等同于姬子•启行130%攻击力的火属性伤害，额外造成3次伤害，每次伤害对敌方随机单体造成等同于姬子•启行19.5%攻击力的火属性伤害。姬子•启行使用时，对敌方全体造成等同于姬子•启行162.5%攻击力的火属性伤害，额外造成4次伤害，每次伤害对敌方随机单体造成等同于姬子•启行26.75%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05" s="6" t="n">
        <x:v>1.495</x:v>
      </x:c>
      <x:c r="G5805" s="6" t="n">
        <x:v>0</x:v>
      </x:c>
      <x:c r="H5805" s="6" t="n">
        <x:v>0</x:v>
      </x:c>
      <x:c r="I5805" s="6" t="n">
        <x:v>0</x:v>
      </x:c>
      <x:c r="J5805" s="6" t="str">
        <x:v>[1.3, 3, 0.195, 1.625, 4, 0.2675, 4, 2]</x:v>
      </x:c>
      <x:c r="K5805" s="7" t="str">
        <x:v>需确认条件及分段</x:v>
      </x:c>
      <x:c r="L5805" s="6" t="str">
        <x:v>https://raw.githubusercontent.com/Mar-7th/StarRailRes/dbe8cdfcfb0bf657b9fe1cf92d5537f118ccb487/index_new/cn/character_skills.json</x:v>
      </x:c>
    </x:row>
    <x:row r="5806" ht="98" customHeight="1">
      <x:c r="A5806" s="6" t="str">
        <x:v>151022_8</x:v>
      </x:c>
      <x:c r="B5806" s="6" t="str">
        <x:v>151022</x:v>
      </x:c>
      <x:c r="C5806" s="6" t="n">
        <x:v>8</x:v>
      </x:c>
      <x:c r="D5806" s="6" t="str">
        <x:v>开拓，与你同行</x:v>
      </x:c>
      <x:c r="E5806" s="7" t="str">
        <x:v>对敌方全体造成等同于姬子•启行140%攻击力的火属性伤害，额外造成3次伤害，每次伤害对敌方随机单体造成等同于姬子•启行21%攻击力的火属性伤害。姬子•启行使用时，对敌方全体造成等同于姬子•启行175%攻击力的火属性伤害，额外造成4次伤害，每次伤害对敌方随机单体造成等同于姬子•启行28.5%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06" s="6" t="n">
        <x:v>1.6099999999999999</x:v>
      </x:c>
      <x:c r="G5806" s="6" t="n">
        <x:v>0</x:v>
      </x:c>
      <x:c r="H5806" s="6" t="n">
        <x:v>0</x:v>
      </x:c>
      <x:c r="I5806" s="6" t="n">
        <x:v>0</x:v>
      </x:c>
      <x:c r="J5806" s="6" t="str">
        <x:v>[1.4, 3, 0.21, 1.75, 4, 0.285, 4, 2]</x:v>
      </x:c>
      <x:c r="K5806" s="7" t="str">
        <x:v>需确认条件及分段</x:v>
      </x:c>
      <x:c r="L5806" s="6" t="str">
        <x:v>https://raw.githubusercontent.com/Mar-7th/StarRailRes/dbe8cdfcfb0bf657b9fe1cf92d5537f118ccb487/index_new/cn/character_skills.json</x:v>
      </x:c>
    </x:row>
    <x:row r="5807" ht="98" customHeight="1">
      <x:c r="A5807" s="6" t="str">
        <x:v>151022_9</x:v>
      </x:c>
      <x:c r="B5807" s="6" t="str">
        <x:v>151022</x:v>
      </x:c>
      <x:c r="C5807" s="6" t="n">
        <x:v>9</x:v>
      </x:c>
      <x:c r="D5807" s="6" t="str">
        <x:v>开拓，与你同行</x:v>
      </x:c>
      <x:c r="E5807" s="7" t="str">
        <x:v>对敌方全体造成等同于姬子•启行150%攻击力的火属性伤害，额外造成3次伤害，每次伤害对敌方随机单体造成等同于姬子•启行22.5%攻击力的火属性伤害。姬子•启行使用时，对敌方全体造成等同于姬子•启行187.5%攻击力的火属性伤害，额外造成4次伤害，每次伤害对敌方随机单体造成等同于姬子•启行30.25%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07" s="6" t="n">
        <x:v>1.725</x:v>
      </x:c>
      <x:c r="G5807" s="6" t="n">
        <x:v>0</x:v>
      </x:c>
      <x:c r="H5807" s="6" t="n">
        <x:v>0</x:v>
      </x:c>
      <x:c r="I5807" s="6" t="n">
        <x:v>0</x:v>
      </x:c>
      <x:c r="J5807" s="6" t="str">
        <x:v>[1.5, 3, 0.225, 1.875, 4, 0.3025, 4, 2]</x:v>
      </x:c>
      <x:c r="K5807" s="7" t="str">
        <x:v>需确认条件及分段</x:v>
      </x:c>
      <x:c r="L5807" s="6" t="str">
        <x:v>https://raw.githubusercontent.com/Mar-7th/StarRailRes/dbe8cdfcfb0bf657b9fe1cf92d5537f118ccb487/index_new/cn/character_skills.json</x:v>
      </x:c>
    </x:row>
    <x:row r="5808" ht="98" customHeight="1">
      <x:c r="A5808" s="6" t="str">
        <x:v>151022_10</x:v>
      </x:c>
      <x:c r="B5808" s="6" t="str">
        <x:v>151022</x:v>
      </x:c>
      <x:c r="C5808" s="6" t="n">
        <x:v>10</x:v>
      </x:c>
      <x:c r="D5808" s="6" t="str">
        <x:v>开拓，与你同行</x:v>
      </x:c>
      <x:c r="E5808" s="7" t="str">
        <x:v>对敌方全体造成等同于姬子•启行160%攻击力的火属性伤害，额外造成3次伤害，每次伤害对敌方随机单体造成等同于姬子•启行24%攻击力的火属性伤害。姬子•启行使用时，对敌方全体造成等同于姬子•启行200%攻击力的火属性伤害，额外造成4次伤害，每次伤害对敌方随机单体造成等同于姬子•启行32%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08" s="6" t="n">
        <x:v>1.84</x:v>
      </x:c>
      <x:c r="G5808" s="6" t="n">
        <x:v>0</x:v>
      </x:c>
      <x:c r="H5808" s="6" t="n">
        <x:v>0</x:v>
      </x:c>
      <x:c r="I5808" s="6" t="n">
        <x:v>0</x:v>
      </x:c>
      <x:c r="J5808" s="6" t="str">
        <x:v>[1.6, 3, 0.24, 2, 4, 0.32, 4, 2]</x:v>
      </x:c>
      <x:c r="K5808" s="7" t="str">
        <x:v>需确认条件及分段</x:v>
      </x:c>
      <x:c r="L5808" s="6" t="str">
        <x:v>https://raw.githubusercontent.com/Mar-7th/StarRailRes/dbe8cdfcfb0bf657b9fe1cf92d5537f118ccb487/index_new/cn/character_skills.json</x:v>
      </x:c>
    </x:row>
    <x:row r="5809" ht="98" customHeight="1">
      <x:c r="A5809" s="6" t="str">
        <x:v>151022_11</x:v>
      </x:c>
      <x:c r="B5809" s="6" t="str">
        <x:v>151022</x:v>
      </x:c>
      <x:c r="C5809" s="6" t="n">
        <x:v>11</x:v>
      </x:c>
      <x:c r="D5809" s="6" t="str">
        <x:v>开拓，与你同行</x:v>
      </x:c>
      <x:c r="E5809" s="7" t="str">
        <x:v>对敌方全体造成等同于姬子•启行168%攻击力的火属性伤害，额外造成3次伤害，每次伤害对敌方随机单体造成等同于姬子•启行25.2%攻击力的火属性伤害。姬子•启行使用时，对敌方全体造成等同于姬子•启行210%攻击力的火属性伤害，额外造成4次伤害，每次伤害对敌方随机单体造成等同于姬子•启行33.4%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09" s="6" t="n">
        <x:v>1.932</x:v>
      </x:c>
      <x:c r="G5809" s="6" t="n">
        <x:v>0</x:v>
      </x:c>
      <x:c r="H5809" s="6" t="n">
        <x:v>0</x:v>
      </x:c>
      <x:c r="I5809" s="6" t="n">
        <x:v>0</x:v>
      </x:c>
      <x:c r="J5809" s="6" t="str">
        <x:v>[1.68, 3, 0.252, 2.1, 4, 0.334, 4, 2]</x:v>
      </x:c>
      <x:c r="K5809" s="7" t="str">
        <x:v>需确认条件及分段</x:v>
      </x:c>
      <x:c r="L5809" s="6" t="str">
        <x:v>https://raw.githubusercontent.com/Mar-7th/StarRailRes/dbe8cdfcfb0bf657b9fe1cf92d5537f118ccb487/index_new/cn/character_skills.json</x:v>
      </x:c>
    </x:row>
    <x:row r="5810" ht="98" customHeight="1">
      <x:c r="A5810" s="6" t="str">
        <x:v>151022_12</x:v>
      </x:c>
      <x:c r="B5810" s="6" t="str">
        <x:v>151022</x:v>
      </x:c>
      <x:c r="C5810" s="6" t="n">
        <x:v>12</x:v>
      </x:c>
      <x:c r="D5810" s="6" t="str">
        <x:v>开拓，与你同行</x:v>
      </x:c>
      <x:c r="E5810" s="7" t="str">
        <x:v>对敌方全体造成等同于姬子•启行176%攻击力的火属性伤害，额外造成3次伤害，每次伤害对敌方随机单体造成等同于姬子•启行26.4%攻击力的火属性伤害。姬子•启行使用时，对敌方全体造成等同于姬子•启行220%攻击力的火属性伤害，额外造成4次伤害，每次伤害对敌方随机单体造成等同于姬子•启行34.8%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10" s="6" t="n">
        <x:v>2.024</x:v>
      </x:c>
      <x:c r="G5810" s="6" t="n">
        <x:v>0</x:v>
      </x:c>
      <x:c r="H5810" s="6" t="n">
        <x:v>0</x:v>
      </x:c>
      <x:c r="I5810" s="6" t="n">
        <x:v>0</x:v>
      </x:c>
      <x:c r="J5810" s="6" t="str">
        <x:v>[1.76, 3, 0.264, 2.2, 4, 0.348, 4, 2]</x:v>
      </x:c>
      <x:c r="K5810" s="7" t="str">
        <x:v>需确认条件及分段</x:v>
      </x:c>
      <x:c r="L5810" s="6" t="str">
        <x:v>https://raw.githubusercontent.com/Mar-7th/StarRailRes/dbe8cdfcfb0bf657b9fe1cf92d5537f118ccb487/index_new/cn/character_skills.json</x:v>
      </x:c>
    </x:row>
    <x:row r="5811" ht="98" customHeight="1">
      <x:c r="A5811" s="6" t="str">
        <x:v>151022_13</x:v>
      </x:c>
      <x:c r="B5811" s="6" t="str">
        <x:v>151022</x:v>
      </x:c>
      <x:c r="C5811" s="6" t="n">
        <x:v>13</x:v>
      </x:c>
      <x:c r="D5811" s="6" t="str">
        <x:v>开拓，与你同行</x:v>
      </x:c>
      <x:c r="E5811" s="7" t="str">
        <x:v>对敌方全体造成等同于姬子•启行184%攻击力的火属性伤害，额外造成3次伤害，每次伤害对敌方随机单体造成等同于姬子•启行27.6%攻击力的火属性伤害。姬子•启行使用时，对敌方全体造成等同于姬子•启行230%攻击力的火属性伤害，额外造成4次伤害，每次伤害对敌方随机单体造成等同于姬子•启行36.2%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11" s="6" t="n">
        <x:v>2.116</x:v>
      </x:c>
      <x:c r="G5811" s="6" t="n">
        <x:v>0</x:v>
      </x:c>
      <x:c r="H5811" s="6" t="n">
        <x:v>0</x:v>
      </x:c>
      <x:c r="I5811" s="6" t="n">
        <x:v>0</x:v>
      </x:c>
      <x:c r="J5811" s="6" t="str">
        <x:v>[1.84, 3, 0.276, 2.3, 4, 0.362, 4, 2]</x:v>
      </x:c>
      <x:c r="K5811" s="7" t="str">
        <x:v>需确认条件及分段</x:v>
      </x:c>
      <x:c r="L5811" s="6" t="str">
        <x:v>https://raw.githubusercontent.com/Mar-7th/StarRailRes/dbe8cdfcfb0bf657b9fe1cf92d5537f118ccb487/index_new/cn/character_skills.json</x:v>
      </x:c>
    </x:row>
    <x:row r="5812" ht="98" customHeight="1">
      <x:c r="A5812" s="6" t="str">
        <x:v>151022_14</x:v>
      </x:c>
      <x:c r="B5812" s="6" t="str">
        <x:v>151022</x:v>
      </x:c>
      <x:c r="C5812" s="6" t="n">
        <x:v>14</x:v>
      </x:c>
      <x:c r="D5812" s="6" t="str">
        <x:v>开拓，与你同行</x:v>
      </x:c>
      <x:c r="E5812" s="7" t="str">
        <x:v>对敌方全体造成等同于姬子•启行192%攻击力的火属性伤害，额外造成3次伤害，每次伤害对敌方随机单体造成等同于姬子•启行28.8%攻击力的火属性伤害。姬子•启行使用时，对敌方全体造成等同于姬子•启行240%攻击力的火属性伤害，额外造成4次伤害，每次伤害对敌方随机单体造成等同于姬子•启行37.6%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12" s="6" t="n">
        <x:v>2.2079999999999997</x:v>
      </x:c>
      <x:c r="G5812" s="6" t="n">
        <x:v>0</x:v>
      </x:c>
      <x:c r="H5812" s="6" t="n">
        <x:v>0</x:v>
      </x:c>
      <x:c r="I5812" s="6" t="n">
        <x:v>0</x:v>
      </x:c>
      <x:c r="J5812" s="6" t="str">
        <x:v>[1.92, 3, 0.288, 2.4, 4, 0.376, 4, 2]</x:v>
      </x:c>
      <x:c r="K5812" s="7" t="str">
        <x:v>需确认条件及分段</x:v>
      </x:c>
      <x:c r="L5812" s="6" t="str">
        <x:v>https://raw.githubusercontent.com/Mar-7th/StarRailRes/dbe8cdfcfb0bf657b9fe1cf92d5537f118ccb487/index_new/cn/character_skills.json</x:v>
      </x:c>
    </x:row>
    <x:row r="5813" ht="98" customHeight="1">
      <x:c r="A5813" s="6" t="str">
        <x:v>151022_15</x:v>
      </x:c>
      <x:c r="B5813" s="6" t="str">
        <x:v>151022</x:v>
      </x:c>
      <x:c r="C5813" s="6" t="n">
        <x:v>15</x:v>
      </x:c>
      <x:c r="D5813" s="6" t="str">
        <x:v>开拓，与你同行</x:v>
      </x:c>
      <x:c r="E5813" s="7" t="str">
        <x:v>对敌方全体造成等同于姬子•启行200%攻击力的火属性伤害，额外造成3次伤害，每次伤害对敌方随机单体造成等同于姬子•启行30%攻击力的火属性伤害。姬子•启行使用时，对敌方全体造成等同于姬子•启行250%攻击力的火属性伤害，额外造成4次伤害，每次伤害对敌方随机单体造成等同于姬子•启行39%攻击力的火属性伤害。
若使用者为姬子•启行外的开拓同行角色，则根据使用者的不同，姬子•启行额外获得特殊效果的其中1种。
所有特殊效果发动的额外助战技单场战斗中最多发动2次，姬子•启行施放终结技后刷新发动次数。</x:v>
      </x:c>
      <x:c r="F5813" s="6" t="n">
        <x:v>2.3</x:v>
      </x:c>
      <x:c r="G5813" s="6" t="n">
        <x:v>0</x:v>
      </x:c>
      <x:c r="H5813" s="6" t="n">
        <x:v>0</x:v>
      </x:c>
      <x:c r="I5813" s="6" t="n">
        <x:v>0</x:v>
      </x:c>
      <x:c r="J5813" s="6" t="str">
        <x:v>[2, 3, 0.3, 2.5, 4, 0.39, 4, 2]</x:v>
      </x:c>
      <x:c r="K5813" s="7" t="str">
        <x:v>需确认条件及分段</x:v>
      </x:c>
      <x:c r="L5813" s="6" t="str">
        <x:v>https://raw.githubusercontent.com/Mar-7th/StarRailRes/dbe8cdfcfb0bf657b9fe1cf92d5537f118ccb487/index_new/cn/character_skills.json</x:v>
      </x:c>
    </x:row>
    <x:row r="5814" ht="38" customHeight="1">
      <x:c r="A5814" s="6" t="str">
        <x:v>151025_1</x:v>
      </x:c>
      <x:c r="B5814" s="6" t="str">
        <x:v>151025</x:v>
      </x:c>
      <x:c r="C5814" s="6" t="n">
        <x:v>1</x:v>
      </x:c>
      <x:c r="D5814" s="6" t="str">
        <x:v>同行协议：裁决</x:v>
      </x:c>
      <x:c r="E5814" s="7" t="str">
        <x:v>进入【同行协议：裁决】状态。姬子•启行造成的伤害提高50%，造成的终结技伤害额外提高50%。姬子•启行的队友主动施放2次终结技后，姬子•启行立即对敌方发动1次无消耗的助战技。</x:v>
      </x:c>
      <x:c r="F5814" s="6" t="n">
        <x:v>0</x:v>
      </x:c>
      <x:c r="G5814" s="6" t="n">
        <x:v>0</x:v>
      </x:c>
      <x:c r="H5814" s="6" t="n">
        <x:v>0</x:v>
      </x:c>
      <x:c r="I5814" s="6" t="n">
        <x:v>0</x:v>
      </x:c>
      <x:c r="J5814" s="6" t="str">
        <x:v>[0.8, 3, 0.12, 1, 4, 0.18, 4, 0.5, 2, 0.5]</x:v>
      </x:c>
      <x:c r="K5814" s="7" t="str">
        <x:v>无首段伤害倍率，请覆盖或设为辅助技能</x:v>
      </x:c>
      <x:c r="L5814" s="6" t="str">
        <x:v>https://raw.githubusercontent.com/Mar-7th/StarRailRes/dbe8cdfcfb0bf657b9fe1cf92d5537f118ccb487/index_new/cn/character_skills.json</x:v>
      </x:c>
    </x:row>
    <x:row r="5815" ht="38" customHeight="1">
      <x:c r="A5815" s="6" t="str">
        <x:v>151025_2</x:v>
      </x:c>
      <x:c r="B5815" s="6" t="str">
        <x:v>151025</x:v>
      </x:c>
      <x:c r="C5815" s="6" t="n">
        <x:v>2</x:v>
      </x:c>
      <x:c r="D5815" s="6" t="str">
        <x:v>同行协议：裁决</x:v>
      </x:c>
      <x:c r="E5815" s="7" t="str">
        <x:v>进入【同行协议：裁决】状态。姬子•启行造成的伤害提高55%，造成的终结技伤害额外提高55%。姬子•启行的队友主动施放2次终结技后，姬子•启行立即对敌方发动1次无消耗的助战技。</x:v>
      </x:c>
      <x:c r="F5815" s="6" t="n">
        <x:v>0</x:v>
      </x:c>
      <x:c r="G5815" s="6" t="n">
        <x:v>0</x:v>
      </x:c>
      <x:c r="H5815" s="6" t="n">
        <x:v>0</x:v>
      </x:c>
      <x:c r="I5815" s="6" t="n">
        <x:v>0</x:v>
      </x:c>
      <x:c r="J5815" s="6" t="str">
        <x:v>[0.88, 3, 0.132, 1.1, 4, 0.194, 4, 0.55, 2, 0.55]</x:v>
      </x:c>
      <x:c r="K5815" s="7" t="str">
        <x:v>无首段伤害倍率，请覆盖或设为辅助技能</x:v>
      </x:c>
      <x:c r="L5815" s="6" t="str">
        <x:v>https://raw.githubusercontent.com/Mar-7th/StarRailRes/dbe8cdfcfb0bf657b9fe1cf92d5537f118ccb487/index_new/cn/character_skills.json</x:v>
      </x:c>
    </x:row>
    <x:row r="5816" ht="38" customHeight="1">
      <x:c r="A5816" s="6" t="str">
        <x:v>151025_3</x:v>
      </x:c>
      <x:c r="B5816" s="6" t="str">
        <x:v>151025</x:v>
      </x:c>
      <x:c r="C5816" s="6" t="n">
        <x:v>3</x:v>
      </x:c>
      <x:c r="D5816" s="6" t="str">
        <x:v>同行协议：裁决</x:v>
      </x:c>
      <x:c r="E5816" s="7" t="str">
        <x:v>进入【同行协议：裁决】状态。姬子•启行造成的伤害提高60%，造成的终结技伤害额外提高60%。姬子•启行的队友主动施放2次终结技后，姬子•启行立即对敌方发动1次无消耗的助战技。</x:v>
      </x:c>
      <x:c r="F5816" s="6" t="n">
        <x:v>0</x:v>
      </x:c>
      <x:c r="G5816" s="6" t="n">
        <x:v>0</x:v>
      </x:c>
      <x:c r="H5816" s="6" t="n">
        <x:v>0</x:v>
      </x:c>
      <x:c r="I5816" s="6" t="n">
        <x:v>0</x:v>
      </x:c>
      <x:c r="J5816" s="6" t="str">
        <x:v>[0.96, 3, 0.144, 1.2, 4, 0.208, 4, 0.6, 2, 0.6]</x:v>
      </x:c>
      <x:c r="K5816" s="7" t="str">
        <x:v>无首段伤害倍率，请覆盖或设为辅助技能</x:v>
      </x:c>
      <x:c r="L5816" s="6" t="str">
        <x:v>https://raw.githubusercontent.com/Mar-7th/StarRailRes/dbe8cdfcfb0bf657b9fe1cf92d5537f118ccb487/index_new/cn/character_skills.json</x:v>
      </x:c>
    </x:row>
    <x:row r="5817" ht="38" customHeight="1">
      <x:c r="A5817" s="6" t="str">
        <x:v>151025_4</x:v>
      </x:c>
      <x:c r="B5817" s="6" t="str">
        <x:v>151025</x:v>
      </x:c>
      <x:c r="C5817" s="6" t="n">
        <x:v>4</x:v>
      </x:c>
      <x:c r="D5817" s="6" t="str">
        <x:v>同行协议：裁决</x:v>
      </x:c>
      <x:c r="E5817" s="7" t="str">
        <x:v>进入【同行协议：裁决】状态。姬子•启行造成的伤害提高65%，造成的终结技伤害额外提高65%。姬子•启行的队友主动施放2次终结技后，姬子•启行立即对敌方发动1次无消耗的助战技。</x:v>
      </x:c>
      <x:c r="F5817" s="6" t="n">
        <x:v>0</x:v>
      </x:c>
      <x:c r="G5817" s="6" t="n">
        <x:v>0</x:v>
      </x:c>
      <x:c r="H5817" s="6" t="n">
        <x:v>0</x:v>
      </x:c>
      <x:c r="I5817" s="6" t="n">
        <x:v>0</x:v>
      </x:c>
      <x:c r="J5817" s="6" t="str">
        <x:v>[1.04, 3, 0.156, 1.3, 4, 0.222, 4, 0.65, 2, 0.65]</x:v>
      </x:c>
      <x:c r="K5817" s="7" t="str">
        <x:v>无首段伤害倍率，请覆盖或设为辅助技能</x:v>
      </x:c>
      <x:c r="L5817" s="6" t="str">
        <x:v>https://raw.githubusercontent.com/Mar-7th/StarRailRes/dbe8cdfcfb0bf657b9fe1cf92d5537f118ccb487/index_new/cn/character_skills.json</x:v>
      </x:c>
    </x:row>
    <x:row r="5818" ht="38" customHeight="1">
      <x:c r="A5818" s="6" t="str">
        <x:v>151025_5</x:v>
      </x:c>
      <x:c r="B5818" s="6" t="str">
        <x:v>151025</x:v>
      </x:c>
      <x:c r="C5818" s="6" t="n">
        <x:v>5</x:v>
      </x:c>
      <x:c r="D5818" s="6" t="str">
        <x:v>同行协议：裁决</x:v>
      </x:c>
      <x:c r="E5818" s="7" t="str">
        <x:v>进入【同行协议：裁决】状态。姬子•启行造成的伤害提高70%，造成的终结技伤害额外提高70%。姬子•启行的队友主动施放2次终结技后，姬子•启行立即对敌方发动1次无消耗的助战技。</x:v>
      </x:c>
      <x:c r="F5818" s="6" t="n">
        <x:v>0</x:v>
      </x:c>
      <x:c r="G5818" s="6" t="n">
        <x:v>0</x:v>
      </x:c>
      <x:c r="H5818" s="6" t="n">
        <x:v>0</x:v>
      </x:c>
      <x:c r="I5818" s="6" t="n">
        <x:v>0</x:v>
      </x:c>
      <x:c r="J5818" s="6" t="str">
        <x:v>[1.12, 3, 0.168, 1.4, 4, 0.236, 4, 0.7, 2, 0.7]</x:v>
      </x:c>
      <x:c r="K5818" s="7" t="str">
        <x:v>无首段伤害倍率，请覆盖或设为辅助技能</x:v>
      </x:c>
      <x:c r="L5818" s="6" t="str">
        <x:v>https://raw.githubusercontent.com/Mar-7th/StarRailRes/dbe8cdfcfb0bf657b9fe1cf92d5537f118ccb487/index_new/cn/character_skills.json</x:v>
      </x:c>
    </x:row>
    <x:row r="5819" ht="38" customHeight="1">
      <x:c r="A5819" s="6" t="str">
        <x:v>151025_6</x:v>
      </x:c>
      <x:c r="B5819" s="6" t="str">
        <x:v>151025</x:v>
      </x:c>
      <x:c r="C5819" s="6" t="n">
        <x:v>6</x:v>
      </x:c>
      <x:c r="D5819" s="6" t="str">
        <x:v>同行协议：裁决</x:v>
      </x:c>
      <x:c r="E5819" s="7" t="str">
        <x:v>进入【同行协议：裁决】状态。姬子•启行造成的伤害提高75%，造成的终结技伤害额外提高75%。姬子•启行的队友主动施放2次终结技后，姬子•启行立即对敌方发动1次无消耗的助战技。</x:v>
      </x:c>
      <x:c r="F5819" s="6" t="n">
        <x:v>0</x:v>
      </x:c>
      <x:c r="G5819" s="6" t="n">
        <x:v>0</x:v>
      </x:c>
      <x:c r="H5819" s="6" t="n">
        <x:v>0</x:v>
      </x:c>
      <x:c r="I5819" s="6" t="n">
        <x:v>0</x:v>
      </x:c>
      <x:c r="J5819" s="6" t="str">
        <x:v>[1.2, 3, 0.18, 1.5, 4, 0.25, 4, 0.75, 2, 0.75]</x:v>
      </x:c>
      <x:c r="K5819" s="7" t="str">
        <x:v>无首段伤害倍率，请覆盖或设为辅助技能</x:v>
      </x:c>
      <x:c r="L5819" s="6" t="str">
        <x:v>https://raw.githubusercontent.com/Mar-7th/StarRailRes/dbe8cdfcfb0bf657b9fe1cf92d5537f118ccb487/index_new/cn/character_skills.json</x:v>
      </x:c>
    </x:row>
    <x:row r="5820" ht="53" customHeight="1">
      <x:c r="A5820" s="6" t="str">
        <x:v>151025_7</x:v>
      </x:c>
      <x:c r="B5820" s="6" t="str">
        <x:v>151025</x:v>
      </x:c>
      <x:c r="C5820" s="6" t="n">
        <x:v>7</x:v>
      </x:c>
      <x:c r="D5820" s="6" t="str">
        <x:v>同行协议：裁决</x:v>
      </x:c>
      <x:c r="E5820" s="7" t="str">
        <x:v>进入【同行协议：裁决】状态。姬子•启行造成的伤害提高81.25%，造成的终结技伤害额外提高81.25%。姬子•启行的队友主动施放2次终结技后，姬子•启行立即对敌方发动1次无消耗的助战技。</x:v>
      </x:c>
      <x:c r="F5820" s="6" t="n">
        <x:v>0</x:v>
      </x:c>
      <x:c r="G5820" s="6" t="n">
        <x:v>0</x:v>
      </x:c>
      <x:c r="H5820" s="6" t="n">
        <x:v>0</x:v>
      </x:c>
      <x:c r="I5820" s="6" t="n">
        <x:v>0</x:v>
      </x:c>
      <x:c r="J5820" s="6" t="str">
        <x:v>[1.3, 3, 0.195, 1.625, 4, 0.2675, 4, 0.8125, 2, 0.8125]</x:v>
      </x:c>
      <x:c r="K5820" s="7" t="str">
        <x:v>无首段伤害倍率，请覆盖或设为辅助技能</x:v>
      </x:c>
      <x:c r="L5820" s="6" t="str">
        <x:v>https://raw.githubusercontent.com/Mar-7th/StarRailRes/dbe8cdfcfb0bf657b9fe1cf92d5537f118ccb487/index_new/cn/character_skills.json</x:v>
      </x:c>
    </x:row>
    <x:row r="5821" ht="53" customHeight="1">
      <x:c r="A5821" s="6" t="str">
        <x:v>151025_8</x:v>
      </x:c>
      <x:c r="B5821" s="6" t="str">
        <x:v>151025</x:v>
      </x:c>
      <x:c r="C5821" s="6" t="n">
        <x:v>8</x:v>
      </x:c>
      <x:c r="D5821" s="6" t="str">
        <x:v>同行协议：裁决</x:v>
      </x:c>
      <x:c r="E5821" s="7" t="str">
        <x:v>进入【同行协议：裁决】状态。姬子•启行造成的伤害提高87.5%，造成的终结技伤害额外提高87.5%。姬子•启行的队友主动施放2次终结技后，姬子•启行立即对敌方发动1次无消耗的助战技。</x:v>
      </x:c>
      <x:c r="F5821" s="6" t="n">
        <x:v>0</x:v>
      </x:c>
      <x:c r="G5821" s="6" t="n">
        <x:v>0</x:v>
      </x:c>
      <x:c r="H5821" s="6" t="n">
        <x:v>0</x:v>
      </x:c>
      <x:c r="I5821" s="6" t="n">
        <x:v>0</x:v>
      </x:c>
      <x:c r="J5821" s="6" t="str">
        <x:v>[1.4, 3, 0.21, 1.75, 4, 0.285, 4, 0.875, 2, 0.875]</x:v>
      </x:c>
      <x:c r="K5821" s="7" t="str">
        <x:v>无首段伤害倍率，请覆盖或设为辅助技能</x:v>
      </x:c>
      <x:c r="L5821" s="6" t="str">
        <x:v>https://raw.githubusercontent.com/Mar-7th/StarRailRes/dbe8cdfcfb0bf657b9fe1cf92d5537f118ccb487/index_new/cn/character_skills.json</x:v>
      </x:c>
    </x:row>
    <x:row r="5822" ht="53" customHeight="1">
      <x:c r="A5822" s="6" t="str">
        <x:v>151025_9</x:v>
      </x:c>
      <x:c r="B5822" s="6" t="str">
        <x:v>151025</x:v>
      </x:c>
      <x:c r="C5822" s="6" t="n">
        <x:v>9</x:v>
      </x:c>
      <x:c r="D5822" s="6" t="str">
        <x:v>同行协议：裁决</x:v>
      </x:c>
      <x:c r="E5822" s="7" t="str">
        <x:v>进入【同行协议：裁决】状态。姬子•启行造成的伤害提高93.75%，造成的终结技伤害额外提高93.75%。姬子•启行的队友主动施放2次终结技后，姬子•启行立即对敌方发动1次无消耗的助战技。</x:v>
      </x:c>
      <x:c r="F5822" s="6" t="n">
        <x:v>0</x:v>
      </x:c>
      <x:c r="G5822" s="6" t="n">
        <x:v>0</x:v>
      </x:c>
      <x:c r="H5822" s="6" t="n">
        <x:v>0</x:v>
      </x:c>
      <x:c r="I5822" s="6" t="n">
        <x:v>0</x:v>
      </x:c>
      <x:c r="J5822" s="6" t="str">
        <x:v>[1.5, 3, 0.225, 1.875, 4, 0.3025, 4, 0.9375, 2, 0.9375]</x:v>
      </x:c>
      <x:c r="K5822" s="7" t="str">
        <x:v>无首段伤害倍率，请覆盖或设为辅助技能</x:v>
      </x:c>
      <x:c r="L5822" s="6" t="str">
        <x:v>https://raw.githubusercontent.com/Mar-7th/StarRailRes/dbe8cdfcfb0bf657b9fe1cf92d5537f118ccb487/index_new/cn/character_skills.json</x:v>
      </x:c>
    </x:row>
    <x:row r="5823" ht="53" customHeight="1">
      <x:c r="A5823" s="6" t="str">
        <x:v>151025_10</x:v>
      </x:c>
      <x:c r="B5823" s="6" t="str">
        <x:v>151025</x:v>
      </x:c>
      <x:c r="C5823" s="6" t="n">
        <x:v>10</x:v>
      </x:c>
      <x:c r="D5823" s="6" t="str">
        <x:v>同行协议：裁决</x:v>
      </x:c>
      <x:c r="E5823" s="7" t="str">
        <x:v>进入【同行协议：裁决】状态。姬子•启行造成的伤害提高100%，造成的终结技伤害额外提高100%。姬子•启行的队友主动施放2次终结技后，姬子•启行立即对敌方发动1次无消耗的助战技。</x:v>
      </x:c>
      <x:c r="F5823" s="6" t="n">
        <x:v>0</x:v>
      </x:c>
      <x:c r="G5823" s="6" t="n">
        <x:v>0</x:v>
      </x:c>
      <x:c r="H5823" s="6" t="n">
        <x:v>0</x:v>
      </x:c>
      <x:c r="I5823" s="6" t="n">
        <x:v>0</x:v>
      </x:c>
      <x:c r="J5823" s="6" t="str">
        <x:v>[1.6, 3, 0.24, 2, 4, 0.32, 4, 1, 2, 1]</x:v>
      </x:c>
      <x:c r="K5823" s="7" t="str">
        <x:v>无首段伤害倍率，请覆盖或设为辅助技能</x:v>
      </x:c>
      <x:c r="L5823" s="6" t="str">
        <x:v>https://raw.githubusercontent.com/Mar-7th/StarRailRes/dbe8cdfcfb0bf657b9fe1cf92d5537f118ccb487/index_new/cn/character_skills.json</x:v>
      </x:c>
    </x:row>
    <x:row r="5824" ht="53" customHeight="1">
      <x:c r="A5824" s="6" t="str">
        <x:v>151025_11</x:v>
      </x:c>
      <x:c r="B5824" s="6" t="str">
        <x:v>151025</x:v>
      </x:c>
      <x:c r="C5824" s="6" t="n">
        <x:v>11</x:v>
      </x:c>
      <x:c r="D5824" s="6" t="str">
        <x:v>同行协议：裁决</x:v>
      </x:c>
      <x:c r="E5824" s="7" t="str">
        <x:v>进入【同行协议：裁决】状态。姬子•启行造成的伤害提高105%，造成的终结技伤害额外提高105%。姬子•启行的队友主动施放2次终结技后，姬子•启行立即对敌方发动1次无消耗的助战技。</x:v>
      </x:c>
      <x:c r="F5824" s="6" t="n">
        <x:v>0</x:v>
      </x:c>
      <x:c r="G5824" s="6" t="n">
        <x:v>0</x:v>
      </x:c>
      <x:c r="H5824" s="6" t="n">
        <x:v>0</x:v>
      </x:c>
      <x:c r="I5824" s="6" t="n">
        <x:v>0</x:v>
      </x:c>
      <x:c r="J5824" s="6" t="str">
        <x:v>[1.68, 3, 0.252, 2.1, 4, 0.334, 4, 1.05, 2, 1.05]</x:v>
      </x:c>
      <x:c r="K5824" s="7" t="str">
        <x:v>无首段伤害倍率，请覆盖或设为辅助技能</x:v>
      </x:c>
      <x:c r="L5824" s="6" t="str">
        <x:v>https://raw.githubusercontent.com/Mar-7th/StarRailRes/dbe8cdfcfb0bf657b9fe1cf92d5537f118ccb487/index_new/cn/character_skills.json</x:v>
      </x:c>
    </x:row>
    <x:row r="5825" ht="53" customHeight="1">
      <x:c r="A5825" s="6" t="str">
        <x:v>151025_12</x:v>
      </x:c>
      <x:c r="B5825" s="6" t="str">
        <x:v>151025</x:v>
      </x:c>
      <x:c r="C5825" s="6" t="n">
        <x:v>12</x:v>
      </x:c>
      <x:c r="D5825" s="6" t="str">
        <x:v>同行协议：裁决</x:v>
      </x:c>
      <x:c r="E5825" s="7" t="str">
        <x:v>进入【同行协议：裁决】状态。姬子•启行造成的伤害提高110%，造成的终结技伤害额外提高110%。姬子•启行的队友主动施放2次终结技后，姬子•启行立即对敌方发动1次无消耗的助战技。</x:v>
      </x:c>
      <x:c r="F5825" s="6" t="n">
        <x:v>0</x:v>
      </x:c>
      <x:c r="G5825" s="6" t="n">
        <x:v>0</x:v>
      </x:c>
      <x:c r="H5825" s="6" t="n">
        <x:v>0</x:v>
      </x:c>
      <x:c r="I5825" s="6" t="n">
        <x:v>0</x:v>
      </x:c>
      <x:c r="J5825" s="6" t="str">
        <x:v>[1.76, 3, 0.264, 2.2, 4, 0.348, 4, 1.1, 2, 1.1]</x:v>
      </x:c>
      <x:c r="K5825" s="7" t="str">
        <x:v>无首段伤害倍率，请覆盖或设为辅助技能</x:v>
      </x:c>
      <x:c r="L5825" s="6" t="str">
        <x:v>https://raw.githubusercontent.com/Mar-7th/StarRailRes/dbe8cdfcfb0bf657b9fe1cf92d5537f118ccb487/index_new/cn/character_skills.json</x:v>
      </x:c>
    </x:row>
    <x:row r="5826" ht="53" customHeight="1">
      <x:c r="A5826" s="6" t="str">
        <x:v>151025_13</x:v>
      </x:c>
      <x:c r="B5826" s="6" t="str">
        <x:v>151025</x:v>
      </x:c>
      <x:c r="C5826" s="6" t="n">
        <x:v>13</x:v>
      </x:c>
      <x:c r="D5826" s="6" t="str">
        <x:v>同行协议：裁决</x:v>
      </x:c>
      <x:c r="E5826" s="7" t="str">
        <x:v>进入【同行协议：裁决】状态。姬子•启行造成的伤害提高115%，造成的终结技伤害额外提高115%。姬子•启行的队友主动施放2次终结技后，姬子•启行立即对敌方发动1次无消耗的助战技。</x:v>
      </x:c>
      <x:c r="F5826" s="6" t="n">
        <x:v>0</x:v>
      </x:c>
      <x:c r="G5826" s="6" t="n">
        <x:v>0</x:v>
      </x:c>
      <x:c r="H5826" s="6" t="n">
        <x:v>0</x:v>
      </x:c>
      <x:c r="I5826" s="6" t="n">
        <x:v>0</x:v>
      </x:c>
      <x:c r="J5826" s="6" t="str">
        <x:v>[1.84, 3, 0.276, 2.3, 4, 0.362, 4, 1.15, 2, 1.15]</x:v>
      </x:c>
      <x:c r="K5826" s="7" t="str">
        <x:v>无首段伤害倍率，请覆盖或设为辅助技能</x:v>
      </x:c>
      <x:c r="L5826" s="6" t="str">
        <x:v>https://raw.githubusercontent.com/Mar-7th/StarRailRes/dbe8cdfcfb0bf657b9fe1cf92d5537f118ccb487/index_new/cn/character_skills.json</x:v>
      </x:c>
    </x:row>
    <x:row r="5827" ht="53" customHeight="1">
      <x:c r="A5827" s="6" t="str">
        <x:v>151025_14</x:v>
      </x:c>
      <x:c r="B5827" s="6" t="str">
        <x:v>151025</x:v>
      </x:c>
      <x:c r="C5827" s="6" t="n">
        <x:v>14</x:v>
      </x:c>
      <x:c r="D5827" s="6" t="str">
        <x:v>同行协议：裁决</x:v>
      </x:c>
      <x:c r="E5827" s="7" t="str">
        <x:v>进入【同行协议：裁决】状态。姬子•启行造成的伤害提高120%，造成的终结技伤害额外提高120%。姬子•启行的队友主动施放2次终结技后，姬子•启行立即对敌方发动1次无消耗的助战技。</x:v>
      </x:c>
      <x:c r="F5827" s="6" t="n">
        <x:v>0</x:v>
      </x:c>
      <x:c r="G5827" s="6" t="n">
        <x:v>0</x:v>
      </x:c>
      <x:c r="H5827" s="6" t="n">
        <x:v>0</x:v>
      </x:c>
      <x:c r="I5827" s="6" t="n">
        <x:v>0</x:v>
      </x:c>
      <x:c r="J5827" s="6" t="str">
        <x:v>[1.92, 3, 0.288, 2.4, 4, 0.376, 4, 1.2, 2, 1.2]</x:v>
      </x:c>
      <x:c r="K5827" s="7" t="str">
        <x:v>无首段伤害倍率，请覆盖或设为辅助技能</x:v>
      </x:c>
      <x:c r="L5827" s="6" t="str">
        <x:v>https://raw.githubusercontent.com/Mar-7th/StarRailRes/dbe8cdfcfb0bf657b9fe1cf92d5537f118ccb487/index_new/cn/character_skills.json</x:v>
      </x:c>
    </x:row>
    <x:row r="5828" ht="53" customHeight="1">
      <x:c r="A5828" s="6" t="str">
        <x:v>151025_15</x:v>
      </x:c>
      <x:c r="B5828" s="6" t="str">
        <x:v>151025</x:v>
      </x:c>
      <x:c r="C5828" s="6" t="n">
        <x:v>15</x:v>
      </x:c>
      <x:c r="D5828" s="6" t="str">
        <x:v>同行协议：裁决</x:v>
      </x:c>
      <x:c r="E5828" s="7" t="str">
        <x:v>进入【同行协议：裁决】状态。姬子•启行造成的伤害提高125%，造成的终结技伤害额外提高125%。姬子•启行的队友主动施放2次终结技后，姬子•启行立即对敌方发动1次无消耗的助战技。</x:v>
      </x:c>
      <x:c r="F5828" s="6" t="n">
        <x:v>0</x:v>
      </x:c>
      <x:c r="G5828" s="6" t="n">
        <x:v>0</x:v>
      </x:c>
      <x:c r="H5828" s="6" t="n">
        <x:v>0</x:v>
      </x:c>
      <x:c r="I5828" s="6" t="n">
        <x:v>0</x:v>
      </x:c>
      <x:c r="J5828" s="6" t="str">
        <x:v>[2, 3, 0.3, 2.5, 4, 0.39, 4, 1.25, 2, 1.25]</x:v>
      </x:c>
      <x:c r="K5828" s="7" t="str">
        <x:v>无首段伤害倍率，请覆盖或设为辅助技能</x:v>
      </x:c>
      <x:c r="L5828" s="6" t="str">
        <x:v>https://raw.githubusercontent.com/Mar-7th/StarRailRes/dbe8cdfcfb0bf657b9fe1cf92d5537f118ccb487/index_new/cn/character_skills.json</x:v>
      </x:c>
    </x:row>
    <x:row r="5829" ht="53" customHeight="1">
      <x:c r="A5829" s="6" t="str">
        <x:v>151026_1</x:v>
      </x:c>
      <x:c r="B5829" s="6" t="str">
        <x:v>151026</x:v>
      </x:c>
      <x:c r="C5829" s="6" t="n">
        <x:v>1</x:v>
      </x:c>
      <x:c r="D5829" s="6" t="str">
        <x:v>同行协议：歼破</x:v>
      </x:c>
      <x:c r="E5829" s="7" t="str">
        <x:v>进入【同行协议：歼破】状态。我方全体暴击伤害提高50%，战技造成的暴击伤害额外提高50%。我方每击中1名敌方目标均可获得1点充能，当充能到达9点后消耗所有充能，姬子•启行立即对敌方发动1次无消耗的助战技。本次助战技无法获得充能。</x:v>
      </x:c>
      <x:c r="F5829" s="6" t="n">
        <x:v>0</x:v>
      </x:c>
      <x:c r="G5829" s="6" t="n">
        <x:v>0</x:v>
      </x:c>
      <x:c r="H5829" s="6" t="n">
        <x:v>0</x:v>
      </x:c>
      <x:c r="I5829" s="6" t="n">
        <x:v>0</x:v>
      </x:c>
      <x:c r="J5829" s="6" t="str">
        <x:v>[0.8, 3, 0.12, 1, 4, 0.18, 4, 0.5, 9, 0.5]</x:v>
      </x:c>
      <x:c r="K5829" s="7" t="str">
        <x:v>无首段伤害倍率，请覆盖或设为辅助技能</x:v>
      </x:c>
      <x:c r="L5829" s="6" t="str">
        <x:v>https://raw.githubusercontent.com/Mar-7th/StarRailRes/dbe8cdfcfb0bf657b9fe1cf92d5537f118ccb487/index_new/cn/character_skills.json</x:v>
      </x:c>
    </x:row>
    <x:row r="5830" ht="53" customHeight="1">
      <x:c r="A5830" s="6" t="str">
        <x:v>151026_2</x:v>
      </x:c>
      <x:c r="B5830" s="6" t="str">
        <x:v>151026</x:v>
      </x:c>
      <x:c r="C5830" s="6" t="n">
        <x:v>2</x:v>
      </x:c>
      <x:c r="D5830" s="6" t="str">
        <x:v>同行协议：歼破</x:v>
      </x:c>
      <x:c r="E5830" s="7" t="str">
        <x:v>进入【同行协议：歼破】状态。我方全体暴击伤害提高55%，战技造成的暴击伤害额外提高55%。我方每击中1名敌方目标均可获得1点充能，当充能到达9点后消耗所有充能，姬子•启行立即对敌方发动1次无消耗的助战技。本次助战技无法获得充能。</x:v>
      </x:c>
      <x:c r="F5830" s="6" t="n">
        <x:v>0</x:v>
      </x:c>
      <x:c r="G5830" s="6" t="n">
        <x:v>0</x:v>
      </x:c>
      <x:c r="H5830" s="6" t="n">
        <x:v>0</x:v>
      </x:c>
      <x:c r="I5830" s="6" t="n">
        <x:v>0</x:v>
      </x:c>
      <x:c r="J5830" s="6" t="str">
        <x:v>[0.88, 3, 0.132, 1.1, 4, 0.194, 4, 0.55, 9, 0.55]</x:v>
      </x:c>
      <x:c r="K5830" s="7" t="str">
        <x:v>无首段伤害倍率，请覆盖或设为辅助技能</x:v>
      </x:c>
      <x:c r="L5830" s="6" t="str">
        <x:v>https://raw.githubusercontent.com/Mar-7th/StarRailRes/dbe8cdfcfb0bf657b9fe1cf92d5537f118ccb487/index_new/cn/character_skills.json</x:v>
      </x:c>
    </x:row>
    <x:row r="5831" ht="53" customHeight="1">
      <x:c r="A5831" s="6" t="str">
        <x:v>151026_3</x:v>
      </x:c>
      <x:c r="B5831" s="6" t="str">
        <x:v>151026</x:v>
      </x:c>
      <x:c r="C5831" s="6" t="n">
        <x:v>3</x:v>
      </x:c>
      <x:c r="D5831" s="6" t="str">
        <x:v>同行协议：歼破</x:v>
      </x:c>
      <x:c r="E5831" s="7" t="str">
        <x:v>进入【同行协议：歼破】状态。我方全体暴击伤害提高60%，战技造成的暴击伤害额外提高60%。我方每击中1名敌方目标均可获得1点充能，当充能到达9点后消耗所有充能，姬子•启行立即对敌方发动1次无消耗的助战技。本次助战技无法获得充能。</x:v>
      </x:c>
      <x:c r="F5831" s="6" t="n">
        <x:v>0</x:v>
      </x:c>
      <x:c r="G5831" s="6" t="n">
        <x:v>0</x:v>
      </x:c>
      <x:c r="H5831" s="6" t="n">
        <x:v>0</x:v>
      </x:c>
      <x:c r="I5831" s="6" t="n">
        <x:v>0</x:v>
      </x:c>
      <x:c r="J5831" s="6" t="str">
        <x:v>[0.96, 3, 0.144, 1.2, 4, 0.208, 4, 0.6, 9, 0.6]</x:v>
      </x:c>
      <x:c r="K5831" s="7" t="str">
        <x:v>无首段伤害倍率，请覆盖或设为辅助技能</x:v>
      </x:c>
      <x:c r="L5831" s="6" t="str">
        <x:v>https://raw.githubusercontent.com/Mar-7th/StarRailRes/dbe8cdfcfb0bf657b9fe1cf92d5537f118ccb487/index_new/cn/character_skills.json</x:v>
      </x:c>
    </x:row>
    <x:row r="5832" ht="53" customHeight="1">
      <x:c r="A5832" s="6" t="str">
        <x:v>151026_4</x:v>
      </x:c>
      <x:c r="B5832" s="6" t="str">
        <x:v>151026</x:v>
      </x:c>
      <x:c r="C5832" s="6" t="n">
        <x:v>4</x:v>
      </x:c>
      <x:c r="D5832" s="6" t="str">
        <x:v>同行协议：歼破</x:v>
      </x:c>
      <x:c r="E5832" s="7" t="str">
        <x:v>进入【同行协议：歼破】状态。我方全体暴击伤害提高65%，战技造成的暴击伤害额外提高65%。我方每击中1名敌方目标均可获得1点充能，当充能到达9点后消耗所有充能，姬子•启行立即对敌方发动1次无消耗的助战技。本次助战技无法获得充能。</x:v>
      </x:c>
      <x:c r="F5832" s="6" t="n">
        <x:v>0</x:v>
      </x:c>
      <x:c r="G5832" s="6" t="n">
        <x:v>0</x:v>
      </x:c>
      <x:c r="H5832" s="6" t="n">
        <x:v>0</x:v>
      </x:c>
      <x:c r="I5832" s="6" t="n">
        <x:v>0</x:v>
      </x:c>
      <x:c r="J5832" s="6" t="str">
        <x:v>[1.04, 3, 0.156, 1.3, 4, 0.222, 4, 0.65, 9, 0.65]</x:v>
      </x:c>
      <x:c r="K5832" s="7" t="str">
        <x:v>无首段伤害倍率，请覆盖或设为辅助技能</x:v>
      </x:c>
      <x:c r="L5832" s="6" t="str">
        <x:v>https://raw.githubusercontent.com/Mar-7th/StarRailRes/dbe8cdfcfb0bf657b9fe1cf92d5537f118ccb487/index_new/cn/character_skills.json</x:v>
      </x:c>
    </x:row>
    <x:row r="5833" ht="53" customHeight="1">
      <x:c r="A5833" s="6" t="str">
        <x:v>151026_5</x:v>
      </x:c>
      <x:c r="B5833" s="6" t="str">
        <x:v>151026</x:v>
      </x:c>
      <x:c r="C5833" s="6" t="n">
        <x:v>5</x:v>
      </x:c>
      <x:c r="D5833" s="6" t="str">
        <x:v>同行协议：歼破</x:v>
      </x:c>
      <x:c r="E5833" s="7" t="str">
        <x:v>进入【同行协议：歼破】状态。我方全体暴击伤害提高70%，战技造成的暴击伤害额外提高70%。我方每击中1名敌方目标均可获得1点充能，当充能到达9点后消耗所有充能，姬子•启行立即对敌方发动1次无消耗的助战技。本次助战技无法获得充能。</x:v>
      </x:c>
      <x:c r="F5833" s="6" t="n">
        <x:v>0</x:v>
      </x:c>
      <x:c r="G5833" s="6" t="n">
        <x:v>0</x:v>
      </x:c>
      <x:c r="H5833" s="6" t="n">
        <x:v>0</x:v>
      </x:c>
      <x:c r="I5833" s="6" t="n">
        <x:v>0</x:v>
      </x:c>
      <x:c r="J5833" s="6" t="str">
        <x:v>[1.12, 3, 0.168, 1.4, 4, 0.236, 4, 0.7, 9, 0.7]</x:v>
      </x:c>
      <x:c r="K5833" s="7" t="str">
        <x:v>无首段伤害倍率，请覆盖或设为辅助技能</x:v>
      </x:c>
      <x:c r="L5833" s="6" t="str">
        <x:v>https://raw.githubusercontent.com/Mar-7th/StarRailRes/dbe8cdfcfb0bf657b9fe1cf92d5537f118ccb487/index_new/cn/character_skills.json</x:v>
      </x:c>
    </x:row>
    <x:row r="5834" ht="53" customHeight="1">
      <x:c r="A5834" s="6" t="str">
        <x:v>151026_6</x:v>
      </x:c>
      <x:c r="B5834" s="6" t="str">
        <x:v>151026</x:v>
      </x:c>
      <x:c r="C5834" s="6" t="n">
        <x:v>6</x:v>
      </x:c>
      <x:c r="D5834" s="6" t="str">
        <x:v>同行协议：歼破</x:v>
      </x:c>
      <x:c r="E5834" s="7" t="str">
        <x:v>进入【同行协议：歼破】状态。我方全体暴击伤害提高75%，战技造成的暴击伤害额外提高75%。我方每击中1名敌方目标均可获得1点充能，当充能到达9点后消耗所有充能，姬子•启行立即对敌方发动1次无消耗的助战技。本次助战技无法获得充能。</x:v>
      </x:c>
      <x:c r="F5834" s="6" t="n">
        <x:v>0</x:v>
      </x:c>
      <x:c r="G5834" s="6" t="n">
        <x:v>0</x:v>
      </x:c>
      <x:c r="H5834" s="6" t="n">
        <x:v>0</x:v>
      </x:c>
      <x:c r="I5834" s="6" t="n">
        <x:v>0</x:v>
      </x:c>
      <x:c r="J5834" s="6" t="str">
        <x:v>[1.2, 3, 0.18, 1.5, 4, 0.25, 4, 0.75, 9, 0.75]</x:v>
      </x:c>
      <x:c r="K5834" s="7" t="str">
        <x:v>无首段伤害倍率，请覆盖或设为辅助技能</x:v>
      </x:c>
      <x:c r="L5834" s="6" t="str">
        <x:v>https://raw.githubusercontent.com/Mar-7th/StarRailRes/dbe8cdfcfb0bf657b9fe1cf92d5537f118ccb487/index_new/cn/character_skills.json</x:v>
      </x:c>
    </x:row>
    <x:row r="5835" ht="53" customHeight="1">
      <x:c r="A5835" s="6" t="str">
        <x:v>151026_7</x:v>
      </x:c>
      <x:c r="B5835" s="6" t="str">
        <x:v>151026</x:v>
      </x:c>
      <x:c r="C5835" s="6" t="n">
        <x:v>7</x:v>
      </x:c>
      <x:c r="D5835" s="6" t="str">
        <x:v>同行协议：歼破</x:v>
      </x:c>
      <x:c r="E5835" s="7" t="str">
        <x:v>进入【同行协议：歼破】状态。我方全体暴击伤害提高81.25%，战技造成的暴击伤害额外提高81.25%。我方每击中1名敌方目标均可获得1点充能，当充能到达9点后消耗所有充能，姬子•启行立即对敌方发动1次无消耗的助战技。本次助战技无法获得充能。</x:v>
      </x:c>
      <x:c r="F5835" s="6" t="n">
        <x:v>0</x:v>
      </x:c>
      <x:c r="G5835" s="6" t="n">
        <x:v>0</x:v>
      </x:c>
      <x:c r="H5835" s="6" t="n">
        <x:v>0</x:v>
      </x:c>
      <x:c r="I5835" s="6" t="n">
        <x:v>0</x:v>
      </x:c>
      <x:c r="J5835" s="6" t="str">
        <x:v>[1.3, 3, 0.195, 1.625, 4, 0.2675, 4, 0.8125, 9, 0.8125]</x:v>
      </x:c>
      <x:c r="K5835" s="7" t="str">
        <x:v>无首段伤害倍率，请覆盖或设为辅助技能</x:v>
      </x:c>
      <x:c r="L5835" s="6" t="str">
        <x:v>https://raw.githubusercontent.com/Mar-7th/StarRailRes/dbe8cdfcfb0bf657b9fe1cf92d5537f118ccb487/index_new/cn/character_skills.json</x:v>
      </x:c>
    </x:row>
    <x:row r="5836" ht="53" customHeight="1">
      <x:c r="A5836" s="6" t="str">
        <x:v>151026_8</x:v>
      </x:c>
      <x:c r="B5836" s="6" t="str">
        <x:v>151026</x:v>
      </x:c>
      <x:c r="C5836" s="6" t="n">
        <x:v>8</x:v>
      </x:c>
      <x:c r="D5836" s="6" t="str">
        <x:v>同行协议：歼破</x:v>
      </x:c>
      <x:c r="E5836" s="7" t="str">
        <x:v>进入【同行协议：歼破】状态。我方全体暴击伤害提高87.5%，战技造成的暴击伤害额外提高87.5%。我方每击中1名敌方目标均可获得1点充能，当充能到达9点后消耗所有充能，姬子•启行立即对敌方发动1次无消耗的助战技。本次助战技无法获得充能。</x:v>
      </x:c>
      <x:c r="F5836" s="6" t="n">
        <x:v>0</x:v>
      </x:c>
      <x:c r="G5836" s="6" t="n">
        <x:v>0</x:v>
      </x:c>
      <x:c r="H5836" s="6" t="n">
        <x:v>0</x:v>
      </x:c>
      <x:c r="I5836" s="6" t="n">
        <x:v>0</x:v>
      </x:c>
      <x:c r="J5836" s="6" t="str">
        <x:v>[1.4, 3, 0.21, 1.75, 4, 0.285, 4, 0.875, 9, 0.875]</x:v>
      </x:c>
      <x:c r="K5836" s="7" t="str">
        <x:v>无首段伤害倍率，请覆盖或设为辅助技能</x:v>
      </x:c>
      <x:c r="L5836" s="6" t="str">
        <x:v>https://raw.githubusercontent.com/Mar-7th/StarRailRes/dbe8cdfcfb0bf657b9fe1cf92d5537f118ccb487/index_new/cn/character_skills.json</x:v>
      </x:c>
    </x:row>
    <x:row r="5837" ht="53" customHeight="1">
      <x:c r="A5837" s="6" t="str">
        <x:v>151026_9</x:v>
      </x:c>
      <x:c r="B5837" s="6" t="str">
        <x:v>151026</x:v>
      </x:c>
      <x:c r="C5837" s="6" t="n">
        <x:v>9</x:v>
      </x:c>
      <x:c r="D5837" s="6" t="str">
        <x:v>同行协议：歼破</x:v>
      </x:c>
      <x:c r="E5837" s="7" t="str">
        <x:v>进入【同行协议：歼破】状态。我方全体暴击伤害提高93.75%，战技造成的暴击伤害额外提高93.75%。我方每击中1名敌方目标均可获得1点充能，当充能到达9点后消耗所有充能，姬子•启行立即对敌方发动1次无消耗的助战技。本次助战技无法获得充能。</x:v>
      </x:c>
      <x:c r="F5837" s="6" t="n">
        <x:v>0</x:v>
      </x:c>
      <x:c r="G5837" s="6" t="n">
        <x:v>0</x:v>
      </x:c>
      <x:c r="H5837" s="6" t="n">
        <x:v>0</x:v>
      </x:c>
      <x:c r="I5837" s="6" t="n">
        <x:v>0</x:v>
      </x:c>
      <x:c r="J5837" s="6" t="str">
        <x:v>[1.5, 3, 0.225, 1.875, 4, 0.3025, 4, 0.9375, 9, 0.9375]</x:v>
      </x:c>
      <x:c r="K5837" s="7" t="str">
        <x:v>无首段伤害倍率，请覆盖或设为辅助技能</x:v>
      </x:c>
      <x:c r="L5837" s="6" t="str">
        <x:v>https://raw.githubusercontent.com/Mar-7th/StarRailRes/dbe8cdfcfb0bf657b9fe1cf92d5537f118ccb487/index_new/cn/character_skills.json</x:v>
      </x:c>
    </x:row>
    <x:row r="5838" ht="53" customHeight="1">
      <x:c r="A5838" s="6" t="str">
        <x:v>151026_10</x:v>
      </x:c>
      <x:c r="B5838" s="6" t="str">
        <x:v>151026</x:v>
      </x:c>
      <x:c r="C5838" s="6" t="n">
        <x:v>10</x:v>
      </x:c>
      <x:c r="D5838" s="6" t="str">
        <x:v>同行协议：歼破</x:v>
      </x:c>
      <x:c r="E5838" s="7" t="str">
        <x:v>进入【同行协议：歼破】状态。我方全体暴击伤害提高100%，战技造成的暴击伤害额外提高100%。我方每击中1名敌方目标均可获得1点充能，当充能到达9点后消耗所有充能，姬子•启行立即对敌方发动1次无消耗的助战技。本次助战技无法获得充能。</x:v>
      </x:c>
      <x:c r="F5838" s="6" t="n">
        <x:v>0</x:v>
      </x:c>
      <x:c r="G5838" s="6" t="n">
        <x:v>0</x:v>
      </x:c>
      <x:c r="H5838" s="6" t="n">
        <x:v>0</x:v>
      </x:c>
      <x:c r="I5838" s="6" t="n">
        <x:v>0</x:v>
      </x:c>
      <x:c r="J5838" s="6" t="str">
        <x:v>[1.6, 3, 0.24, 2, 4, 0.32, 4, 1, 9, 1]</x:v>
      </x:c>
      <x:c r="K5838" s="7" t="str">
        <x:v>无首段伤害倍率，请覆盖或设为辅助技能</x:v>
      </x:c>
      <x:c r="L5838" s="6" t="str">
        <x:v>https://raw.githubusercontent.com/Mar-7th/StarRailRes/dbe8cdfcfb0bf657b9fe1cf92d5537f118ccb487/index_new/cn/character_skills.json</x:v>
      </x:c>
    </x:row>
    <x:row r="5839" ht="53" customHeight="1">
      <x:c r="A5839" s="6" t="str">
        <x:v>151026_11</x:v>
      </x:c>
      <x:c r="B5839" s="6" t="str">
        <x:v>151026</x:v>
      </x:c>
      <x:c r="C5839" s="6" t="n">
        <x:v>11</x:v>
      </x:c>
      <x:c r="D5839" s="6" t="str">
        <x:v>同行协议：歼破</x:v>
      </x:c>
      <x:c r="E5839" s="7" t="str">
        <x:v>进入【同行协议：歼破】状态。我方全体暴击伤害提高105%，战技造成的暴击伤害额外提高105%。我方每击中1名敌方目标均可获得1点充能，当充能到达9点后消耗所有充能，姬子•启行立即对敌方发动1次无消耗的助战技。本次助战技无法获得充能。</x:v>
      </x:c>
      <x:c r="F5839" s="6" t="n">
        <x:v>0</x:v>
      </x:c>
      <x:c r="G5839" s="6" t="n">
        <x:v>0</x:v>
      </x:c>
      <x:c r="H5839" s="6" t="n">
        <x:v>0</x:v>
      </x:c>
      <x:c r="I5839" s="6" t="n">
        <x:v>0</x:v>
      </x:c>
      <x:c r="J5839" s="6" t="str">
        <x:v>[1.68, 3, 0.252, 2.1, 4, 0.334, 4, 1.05, 9, 1.05]</x:v>
      </x:c>
      <x:c r="K5839" s="7" t="str">
        <x:v>无首段伤害倍率，请覆盖或设为辅助技能</x:v>
      </x:c>
      <x:c r="L5839" s="6" t="str">
        <x:v>https://raw.githubusercontent.com/Mar-7th/StarRailRes/dbe8cdfcfb0bf657b9fe1cf92d5537f118ccb487/index_new/cn/character_skills.json</x:v>
      </x:c>
    </x:row>
    <x:row r="5840" ht="53" customHeight="1">
      <x:c r="A5840" s="6" t="str">
        <x:v>151026_12</x:v>
      </x:c>
      <x:c r="B5840" s="6" t="str">
        <x:v>151026</x:v>
      </x:c>
      <x:c r="C5840" s="6" t="n">
        <x:v>12</x:v>
      </x:c>
      <x:c r="D5840" s="6" t="str">
        <x:v>同行协议：歼破</x:v>
      </x:c>
      <x:c r="E5840" s="7" t="str">
        <x:v>进入【同行协议：歼破】状态。我方全体暴击伤害提高110%，战技造成的暴击伤害额外提高110%。我方每击中1名敌方目标均可获得1点充能，当充能到达9点后消耗所有充能，姬子•启行立即对敌方发动1次无消耗的助战技。本次助战技无法获得充能。</x:v>
      </x:c>
      <x:c r="F5840" s="6" t="n">
        <x:v>0</x:v>
      </x:c>
      <x:c r="G5840" s="6" t="n">
        <x:v>0</x:v>
      </x:c>
      <x:c r="H5840" s="6" t="n">
        <x:v>0</x:v>
      </x:c>
      <x:c r="I5840" s="6" t="n">
        <x:v>0</x:v>
      </x:c>
      <x:c r="J5840" s="6" t="str">
        <x:v>[1.76, 3, 0.264, 2.2, 4, 0.348, 4, 1.1, 9, 1.1]</x:v>
      </x:c>
      <x:c r="K5840" s="7" t="str">
        <x:v>无首段伤害倍率，请覆盖或设为辅助技能</x:v>
      </x:c>
      <x:c r="L5840" s="6" t="str">
        <x:v>https://raw.githubusercontent.com/Mar-7th/StarRailRes/dbe8cdfcfb0bf657b9fe1cf92d5537f118ccb487/index_new/cn/character_skills.json</x:v>
      </x:c>
    </x:row>
    <x:row r="5841" ht="53" customHeight="1">
      <x:c r="A5841" s="6" t="str">
        <x:v>151026_13</x:v>
      </x:c>
      <x:c r="B5841" s="6" t="str">
        <x:v>151026</x:v>
      </x:c>
      <x:c r="C5841" s="6" t="n">
        <x:v>13</x:v>
      </x:c>
      <x:c r="D5841" s="6" t="str">
        <x:v>同行协议：歼破</x:v>
      </x:c>
      <x:c r="E5841" s="7" t="str">
        <x:v>进入【同行协议：歼破】状态。我方全体暴击伤害提高115%，战技造成的暴击伤害额外提高115%。我方每击中1名敌方目标均可获得1点充能，当充能到达9点后消耗所有充能，姬子•启行立即对敌方发动1次无消耗的助战技。本次助战技无法获得充能。</x:v>
      </x:c>
      <x:c r="F5841" s="6" t="n">
        <x:v>0</x:v>
      </x:c>
      <x:c r="G5841" s="6" t="n">
        <x:v>0</x:v>
      </x:c>
      <x:c r="H5841" s="6" t="n">
        <x:v>0</x:v>
      </x:c>
      <x:c r="I5841" s="6" t="n">
        <x:v>0</x:v>
      </x:c>
      <x:c r="J5841" s="6" t="str">
        <x:v>[1.84, 3, 0.276, 2.3, 4, 0.362, 4, 1.15, 9, 1.15]</x:v>
      </x:c>
      <x:c r="K5841" s="7" t="str">
        <x:v>无首段伤害倍率，请覆盖或设为辅助技能</x:v>
      </x:c>
      <x:c r="L5841" s="6" t="str">
        <x:v>https://raw.githubusercontent.com/Mar-7th/StarRailRes/dbe8cdfcfb0bf657b9fe1cf92d5537f118ccb487/index_new/cn/character_skills.json</x:v>
      </x:c>
    </x:row>
    <x:row r="5842" ht="53" customHeight="1">
      <x:c r="A5842" s="6" t="str">
        <x:v>151026_14</x:v>
      </x:c>
      <x:c r="B5842" s="6" t="str">
        <x:v>151026</x:v>
      </x:c>
      <x:c r="C5842" s="6" t="n">
        <x:v>14</x:v>
      </x:c>
      <x:c r="D5842" s="6" t="str">
        <x:v>同行协议：歼破</x:v>
      </x:c>
      <x:c r="E5842" s="7" t="str">
        <x:v>进入【同行协议：歼破】状态。我方全体暴击伤害提高120%，战技造成的暴击伤害额外提高120%。我方每击中1名敌方目标均可获得1点充能，当充能到达9点后消耗所有充能，姬子•启行立即对敌方发动1次无消耗的助战技。本次助战技无法获得充能。</x:v>
      </x:c>
      <x:c r="F5842" s="6" t="n">
        <x:v>0</x:v>
      </x:c>
      <x:c r="G5842" s="6" t="n">
        <x:v>0</x:v>
      </x:c>
      <x:c r="H5842" s="6" t="n">
        <x:v>0</x:v>
      </x:c>
      <x:c r="I5842" s="6" t="n">
        <x:v>0</x:v>
      </x:c>
      <x:c r="J5842" s="6" t="str">
        <x:v>[1.92, 3, 0.288, 2.4, 4, 0.376, 4, 1.2, 9, 1.2]</x:v>
      </x:c>
      <x:c r="K5842" s="7" t="str">
        <x:v>无首段伤害倍率，请覆盖或设为辅助技能</x:v>
      </x:c>
      <x:c r="L5842" s="6" t="str">
        <x:v>https://raw.githubusercontent.com/Mar-7th/StarRailRes/dbe8cdfcfb0bf657b9fe1cf92d5537f118ccb487/index_new/cn/character_skills.json</x:v>
      </x:c>
    </x:row>
    <x:row r="5843" ht="53" customHeight="1">
      <x:c r="A5843" s="6" t="str">
        <x:v>151026_15</x:v>
      </x:c>
      <x:c r="B5843" s="6" t="str">
        <x:v>151026</x:v>
      </x:c>
      <x:c r="C5843" s="6" t="n">
        <x:v>15</x:v>
      </x:c>
      <x:c r="D5843" s="6" t="str">
        <x:v>同行协议：歼破</x:v>
      </x:c>
      <x:c r="E5843" s="7" t="str">
        <x:v>进入【同行协议：歼破】状态。我方全体暴击伤害提高125%，战技造成的暴击伤害额外提高125%。我方每击中1名敌方目标均可获得1点充能，当充能到达9点后消耗所有充能，姬子•启行立即对敌方发动1次无消耗的助战技。本次助战技无法获得充能。</x:v>
      </x:c>
      <x:c r="F5843" s="6" t="n">
        <x:v>0</x:v>
      </x:c>
      <x:c r="G5843" s="6" t="n">
        <x:v>0</x:v>
      </x:c>
      <x:c r="H5843" s="6" t="n">
        <x:v>0</x:v>
      </x:c>
      <x:c r="I5843" s="6" t="n">
        <x:v>0</x:v>
      </x:c>
      <x:c r="J5843" s="6" t="str">
        <x:v>[2, 3, 0.3, 2.5, 4, 0.39, 4, 1.25, 9, 1.25]</x:v>
      </x:c>
      <x:c r="K5843" s="7" t="str">
        <x:v>无首段伤害倍率，请覆盖或设为辅助技能</x:v>
      </x:c>
      <x:c r="L5843" s="6" t="str">
        <x:v>https://raw.githubusercontent.com/Mar-7th/StarRailRes/dbe8cdfcfb0bf657b9fe1cf92d5537f118ccb487/index_new/cn/character_skills.json</x:v>
      </x:c>
    </x:row>
    <x:row r="5844" ht="20" customHeight="1">
      <x:c r="A5844" s="6" t="str">
        <x:v>151201_1</x:v>
      </x:c>
      <x:c r="B5844" s="6" t="str">
        <x:v>151201</x:v>
      </x:c>
      <x:c r="C5844" s="6" t="n">
        <x:v>1</x:v>
      </x:c>
      <x:c r="D5844" s="6" t="str">
        <x:v>音浪，为海风定调</x:v>
      </x:c>
      <x:c r="E5844" s="7" t="str">
        <x:v>对敌方单体造成等同于知更鸟•晴歌25%生命上限的风属性伤害。</x:v>
      </x:c>
      <x:c r="F5844" s="6" t="n">
        <x:v>0</x:v>
      </x:c>
      <x:c r="G5844" s="6" t="n">
        <x:v>0.25</x:v>
      </x:c>
      <x:c r="H5844" s="6" t="n">
        <x:v>0</x:v>
      </x:c>
      <x:c r="I5844" s="6" t="n">
        <x:v>0</x:v>
      </x:c>
      <x:c r="J5844" s="6" t="str">
        <x:v>[0.25]</x:v>
      </x:c>
      <x:c r="K5844" s="7" t="str">
        <x:v>需确认条件及分段</x:v>
      </x:c>
      <x:c r="L5844" s="6" t="str">
        <x:v>https://raw.githubusercontent.com/Mar-7th/StarRailRes/dbe8cdfcfb0bf657b9fe1cf92d5537f118ccb487/index_new/cn/character_skills.json</x:v>
      </x:c>
    </x:row>
    <x:row r="5845" ht="20" customHeight="1">
      <x:c r="A5845" s="6" t="str">
        <x:v>151201_2</x:v>
      </x:c>
      <x:c r="B5845" s="6" t="str">
        <x:v>151201</x:v>
      </x:c>
      <x:c r="C5845" s="6" t="n">
        <x:v>2</x:v>
      </x:c>
      <x:c r="D5845" s="6" t="str">
        <x:v>音浪，为海风定调</x:v>
      </x:c>
      <x:c r="E5845" s="7" t="str">
        <x:v>对敌方单体造成等同于知更鸟•晴歌30%生命上限的风属性伤害。</x:v>
      </x:c>
      <x:c r="F5845" s="6" t="n">
        <x:v>0</x:v>
      </x:c>
      <x:c r="G5845" s="6" t="n">
        <x:v>0.3</x:v>
      </x:c>
      <x:c r="H5845" s="6" t="n">
        <x:v>0</x:v>
      </x:c>
      <x:c r="I5845" s="6" t="n">
        <x:v>0</x:v>
      </x:c>
      <x:c r="J5845" s="6" t="str">
        <x:v>[0.3]</x:v>
      </x:c>
      <x:c r="K5845" s="7" t="str">
        <x:v>需确认条件及分段</x:v>
      </x:c>
      <x:c r="L5845" s="6" t="str">
        <x:v>https://raw.githubusercontent.com/Mar-7th/StarRailRes/dbe8cdfcfb0bf657b9fe1cf92d5537f118ccb487/index_new/cn/character_skills.json</x:v>
      </x:c>
    </x:row>
    <x:row r="5846" ht="20" customHeight="1">
      <x:c r="A5846" s="6" t="str">
        <x:v>151201_3</x:v>
      </x:c>
      <x:c r="B5846" s="6" t="str">
        <x:v>151201</x:v>
      </x:c>
      <x:c r="C5846" s="6" t="n">
        <x:v>3</x:v>
      </x:c>
      <x:c r="D5846" s="6" t="str">
        <x:v>音浪，为海风定调</x:v>
      </x:c>
      <x:c r="E5846" s="7" t="str">
        <x:v>对敌方单体造成等同于知更鸟•晴歌35%生命上限的风属性伤害。</x:v>
      </x:c>
      <x:c r="F5846" s="6" t="n">
        <x:v>0</x:v>
      </x:c>
      <x:c r="G5846" s="6" t="n">
        <x:v>0.35</x:v>
      </x:c>
      <x:c r="H5846" s="6" t="n">
        <x:v>0</x:v>
      </x:c>
      <x:c r="I5846" s="6" t="n">
        <x:v>0</x:v>
      </x:c>
      <x:c r="J5846" s="6" t="str">
        <x:v>[0.35]</x:v>
      </x:c>
      <x:c r="K5846" s="7" t="str">
        <x:v>需确认条件及分段</x:v>
      </x:c>
      <x:c r="L5846" s="6" t="str">
        <x:v>https://raw.githubusercontent.com/Mar-7th/StarRailRes/dbe8cdfcfb0bf657b9fe1cf92d5537f118ccb487/index_new/cn/character_skills.json</x:v>
      </x:c>
    </x:row>
    <x:row r="5847" ht="20" customHeight="1">
      <x:c r="A5847" s="6" t="str">
        <x:v>151201_4</x:v>
      </x:c>
      <x:c r="B5847" s="6" t="str">
        <x:v>151201</x:v>
      </x:c>
      <x:c r="C5847" s="6" t="n">
        <x:v>4</x:v>
      </x:c>
      <x:c r="D5847" s="6" t="str">
        <x:v>音浪，为海风定调</x:v>
      </x:c>
      <x:c r="E5847" s="7" t="str">
        <x:v>对敌方单体造成等同于知更鸟•晴歌40%生命上限的风属性伤害。</x:v>
      </x:c>
      <x:c r="F5847" s="6" t="n">
        <x:v>0</x:v>
      </x:c>
      <x:c r="G5847" s="6" t="n">
        <x:v>0.4</x:v>
      </x:c>
      <x:c r="H5847" s="6" t="n">
        <x:v>0</x:v>
      </x:c>
      <x:c r="I5847" s="6" t="n">
        <x:v>0</x:v>
      </x:c>
      <x:c r="J5847" s="6" t="str">
        <x:v>[0.4]</x:v>
      </x:c>
      <x:c r="K5847" s="7" t="str">
        <x:v>需确认条件及分段</x:v>
      </x:c>
      <x:c r="L5847" s="6" t="str">
        <x:v>https://raw.githubusercontent.com/Mar-7th/StarRailRes/dbe8cdfcfb0bf657b9fe1cf92d5537f118ccb487/index_new/cn/character_skills.json</x:v>
      </x:c>
    </x:row>
    <x:row r="5848" ht="20" customHeight="1">
      <x:c r="A5848" s="6" t="str">
        <x:v>151201_5</x:v>
      </x:c>
      <x:c r="B5848" s="6" t="str">
        <x:v>151201</x:v>
      </x:c>
      <x:c r="C5848" s="6" t="n">
        <x:v>5</x:v>
      </x:c>
      <x:c r="D5848" s="6" t="str">
        <x:v>音浪，为海风定调</x:v>
      </x:c>
      <x:c r="E5848" s="7" t="str">
        <x:v>对敌方单体造成等同于知更鸟•晴歌45%生命上限的风属性伤害。</x:v>
      </x:c>
      <x:c r="F5848" s="6" t="n">
        <x:v>0</x:v>
      </x:c>
      <x:c r="G5848" s="6" t="n">
        <x:v>0.45</x:v>
      </x:c>
      <x:c r="H5848" s="6" t="n">
        <x:v>0</x:v>
      </x:c>
      <x:c r="I5848" s="6" t="n">
        <x:v>0</x:v>
      </x:c>
      <x:c r="J5848" s="6" t="str">
        <x:v>[0.45]</x:v>
      </x:c>
      <x:c r="K5848" s="7" t="str">
        <x:v>需确认条件及分段</x:v>
      </x:c>
      <x:c r="L5848" s="6" t="str">
        <x:v>https://raw.githubusercontent.com/Mar-7th/StarRailRes/dbe8cdfcfb0bf657b9fe1cf92d5537f118ccb487/index_new/cn/character_skills.json</x:v>
      </x:c>
    </x:row>
    <x:row r="5849" ht="20" customHeight="1">
      <x:c r="A5849" s="6" t="str">
        <x:v>151201_6</x:v>
      </x:c>
      <x:c r="B5849" s="6" t="str">
        <x:v>151201</x:v>
      </x:c>
      <x:c r="C5849" s="6" t="n">
        <x:v>6</x:v>
      </x:c>
      <x:c r="D5849" s="6" t="str">
        <x:v>音浪，为海风定调</x:v>
      </x:c>
      <x:c r="E5849" s="7" t="str">
        <x:v>对敌方单体造成等同于知更鸟•晴歌50%生命上限的风属性伤害。</x:v>
      </x:c>
      <x:c r="F5849" s="6" t="n">
        <x:v>0</x:v>
      </x:c>
      <x:c r="G5849" s="6" t="n">
        <x:v>0.5</x:v>
      </x:c>
      <x:c r="H5849" s="6" t="n">
        <x:v>0</x:v>
      </x:c>
      <x:c r="I5849" s="6" t="n">
        <x:v>0</x:v>
      </x:c>
      <x:c r="J5849" s="6" t="str">
        <x:v>[0.5]</x:v>
      </x:c>
      <x:c r="K5849" s="7" t="str">
        <x:v>需确认条件及分段</x:v>
      </x:c>
      <x:c r="L5849" s="6" t="str">
        <x:v>https://raw.githubusercontent.com/Mar-7th/StarRailRes/dbe8cdfcfb0bf657b9fe1cf92d5537f118ccb487/index_new/cn/character_skills.json</x:v>
      </x:c>
    </x:row>
    <x:row r="5850" ht="20" customHeight="1">
      <x:c r="A5850" s="6" t="str">
        <x:v>151201_7</x:v>
      </x:c>
      <x:c r="B5850" s="6" t="str">
        <x:v>151201</x:v>
      </x:c>
      <x:c r="C5850" s="6" t="n">
        <x:v>7</x:v>
      </x:c>
      <x:c r="D5850" s="6" t="str">
        <x:v>音浪，为海风定调</x:v>
      </x:c>
      <x:c r="E5850" s="7" t="str">
        <x:v>对敌方单体造成等同于知更鸟•晴歌55%生命上限的风属性伤害。</x:v>
      </x:c>
      <x:c r="F5850" s="6" t="n">
        <x:v>0</x:v>
      </x:c>
      <x:c r="G5850" s="6" t="n">
        <x:v>0.55</x:v>
      </x:c>
      <x:c r="H5850" s="6" t="n">
        <x:v>0</x:v>
      </x:c>
      <x:c r="I5850" s="6" t="n">
        <x:v>0</x:v>
      </x:c>
      <x:c r="J5850" s="6" t="str">
        <x:v>[0.55]</x:v>
      </x:c>
      <x:c r="K5850" s="7" t="str">
        <x:v>需确认条件及分段</x:v>
      </x:c>
      <x:c r="L5850" s="6" t="str">
        <x:v>https://raw.githubusercontent.com/Mar-7th/StarRailRes/dbe8cdfcfb0bf657b9fe1cf92d5537f118ccb487/index_new/cn/character_skills.json</x:v>
      </x:c>
    </x:row>
    <x:row r="5851" ht="20" customHeight="1">
      <x:c r="A5851" s="6" t="str">
        <x:v>151201_8</x:v>
      </x:c>
      <x:c r="B5851" s="6" t="str">
        <x:v>151201</x:v>
      </x:c>
      <x:c r="C5851" s="6" t="n">
        <x:v>8</x:v>
      </x:c>
      <x:c r="D5851" s="6" t="str">
        <x:v>音浪，为海风定调</x:v>
      </x:c>
      <x:c r="E5851" s="7" t="str">
        <x:v>对敌方单体造成等同于知更鸟•晴歌60%生命上限的风属性伤害。</x:v>
      </x:c>
      <x:c r="F5851" s="6" t="n">
        <x:v>0</x:v>
      </x:c>
      <x:c r="G5851" s="6" t="n">
        <x:v>0.6</x:v>
      </x:c>
      <x:c r="H5851" s="6" t="n">
        <x:v>0</x:v>
      </x:c>
      <x:c r="I5851" s="6" t="n">
        <x:v>0</x:v>
      </x:c>
      <x:c r="J5851" s="6" t="str">
        <x:v>[0.6]</x:v>
      </x:c>
      <x:c r="K5851" s="7" t="str">
        <x:v>需确认条件及分段</x:v>
      </x:c>
      <x:c r="L5851" s="6" t="str">
        <x:v>https://raw.githubusercontent.com/Mar-7th/StarRailRes/dbe8cdfcfb0bf657b9fe1cf92d5537f118ccb487/index_new/cn/character_skills.json</x:v>
      </x:c>
    </x:row>
    <x:row r="5852" ht="20" customHeight="1">
      <x:c r="A5852" s="6" t="str">
        <x:v>151201_9</x:v>
      </x:c>
      <x:c r="B5852" s="6" t="str">
        <x:v>151201</x:v>
      </x:c>
      <x:c r="C5852" s="6" t="n">
        <x:v>9</x:v>
      </x:c>
      <x:c r="D5852" s="6" t="str">
        <x:v>音浪，为海风定调</x:v>
      </x:c>
      <x:c r="E5852" s="7" t="str">
        <x:v>对敌方单体造成等同于知更鸟•晴歌65%生命上限的风属性伤害。</x:v>
      </x:c>
      <x:c r="F5852" s="6" t="n">
        <x:v>0</x:v>
      </x:c>
      <x:c r="G5852" s="6" t="n">
        <x:v>0.65</x:v>
      </x:c>
      <x:c r="H5852" s="6" t="n">
        <x:v>0</x:v>
      </x:c>
      <x:c r="I5852" s="6" t="n">
        <x:v>0</x:v>
      </x:c>
      <x:c r="J5852" s="6" t="str">
        <x:v>[0.65]</x:v>
      </x:c>
      <x:c r="K5852" s="7" t="str">
        <x:v>需确认条件及分段</x:v>
      </x:c>
      <x:c r="L5852" s="6" t="str">
        <x:v>https://raw.githubusercontent.com/Mar-7th/StarRailRes/dbe8cdfcfb0bf657b9fe1cf92d5537f118ccb487/index_new/cn/character_skills.json</x:v>
      </x:c>
    </x:row>
    <x:row r="5853" ht="20" customHeight="1">
      <x:c r="A5853" s="6" t="str">
        <x:v>151201_10</x:v>
      </x:c>
      <x:c r="B5853" s="6" t="str">
        <x:v>151201</x:v>
      </x:c>
      <x:c r="C5853" s="6" t="n">
        <x:v>10</x:v>
      </x:c>
      <x:c r="D5853" s="6" t="str">
        <x:v>音浪，为海风定调</x:v>
      </x:c>
      <x:c r="E5853" s="7" t="str">
        <x:v>对敌方单体造成等同于知更鸟•晴歌70%生命上限的风属性伤害。</x:v>
      </x:c>
      <x:c r="F5853" s="6" t="n">
        <x:v>0</x:v>
      </x:c>
      <x:c r="G5853" s="6" t="n">
        <x:v>0.7</x:v>
      </x:c>
      <x:c r="H5853" s="6" t="n">
        <x:v>0</x:v>
      </x:c>
      <x:c r="I5853" s="6" t="n">
        <x:v>0</x:v>
      </x:c>
      <x:c r="J5853" s="6" t="str">
        <x:v>[0.7]</x:v>
      </x:c>
      <x:c r="K5853" s="7" t="str">
        <x:v>需确认条件及分段</x:v>
      </x:c>
      <x:c r="L5853" s="6" t="str">
        <x:v>https://raw.githubusercontent.com/Mar-7th/StarRailRes/dbe8cdfcfb0bf657b9fe1cf92d5537f118ccb487/index_new/cn/character_skills.json</x:v>
      </x:c>
    </x:row>
    <x:row r="5854" ht="38" customHeight="1">
      <x:c r="A5854" s="6" t="str">
        <x:v>151202_1</x:v>
      </x:c>
      <x:c r="B5854" s="6" t="str">
        <x:v>151202</x:v>
      </x:c>
      <x:c r="C5854" s="6" t="n">
        <x:v>1</x:v>
      </x:c>
      <x:c r="D5854" s="6" t="str">
        <x:v>盛夏是灵魂的乐手</x:v>
      </x:c>
      <x:c r="E5854" s="7" t="str">
        <x:v>召唤忆灵「晴空乐手」贝茜。若任意「晴空乐手」已在场，为其回复等同于「晴空乐手」生命上限50%的生命值，并获得6点气氛值。</x:v>
      </x:c>
      <x:c r="F5854" s="6" t="n">
        <x:v>0</x:v>
      </x:c>
      <x:c r="G5854" s="6" t="n">
        <x:v>0</x:v>
      </x:c>
      <x:c r="H5854" s="6" t="n">
        <x:v>0</x:v>
      </x:c>
      <x:c r="I5854" s="6" t="n">
        <x:v>0</x:v>
      </x:c>
      <x:c r="J5854" s="6" t="str">
        <x:v>[0.5, 6]</x:v>
      </x:c>
      <x:c r="K5854" s="7" t="str">
        <x:v>无首段伤害倍率，请覆盖或设为辅助技能</x:v>
      </x:c>
      <x:c r="L5854" s="6" t="str">
        <x:v>https://raw.githubusercontent.com/Mar-7th/StarRailRes/dbe8cdfcfb0bf657b9fe1cf92d5537f118ccb487/index_new/cn/character_skills.json</x:v>
      </x:c>
    </x:row>
    <x:row r="5855" ht="38" customHeight="1">
      <x:c r="A5855" s="6" t="str">
        <x:v>151202_2</x:v>
      </x:c>
      <x:c r="B5855" s="6" t="str">
        <x:v>151202</x:v>
      </x:c>
      <x:c r="C5855" s="6" t="n">
        <x:v>2</x:v>
      </x:c>
      <x:c r="D5855" s="6" t="str">
        <x:v>盛夏是灵魂的乐手</x:v>
      </x:c>
      <x:c r="E5855" s="7" t="str">
        <x:v>召唤忆灵「晴空乐手」贝茜。若任意「晴空乐手」已在场，为其回复等同于「晴空乐手」生命上限55%的生命值，并获得6点气氛值。</x:v>
      </x:c>
      <x:c r="F5855" s="6" t="n">
        <x:v>0</x:v>
      </x:c>
      <x:c r="G5855" s="6" t="n">
        <x:v>0</x:v>
      </x:c>
      <x:c r="H5855" s="6" t="n">
        <x:v>0</x:v>
      </x:c>
      <x:c r="I5855" s="6" t="n">
        <x:v>0</x:v>
      </x:c>
      <x:c r="J5855" s="6" t="str">
        <x:v>[0.55, 6]</x:v>
      </x:c>
      <x:c r="K5855" s="7" t="str">
        <x:v>无首段伤害倍率，请覆盖或设为辅助技能</x:v>
      </x:c>
      <x:c r="L5855" s="6" t="str">
        <x:v>https://raw.githubusercontent.com/Mar-7th/StarRailRes/dbe8cdfcfb0bf657b9fe1cf92d5537f118ccb487/index_new/cn/character_skills.json</x:v>
      </x:c>
    </x:row>
    <x:row r="5856" ht="38" customHeight="1">
      <x:c r="A5856" s="6" t="str">
        <x:v>151202_3</x:v>
      </x:c>
      <x:c r="B5856" s="6" t="str">
        <x:v>151202</x:v>
      </x:c>
      <x:c r="C5856" s="6" t="n">
        <x:v>3</x:v>
      </x:c>
      <x:c r="D5856" s="6" t="str">
        <x:v>盛夏是灵魂的乐手</x:v>
      </x:c>
      <x:c r="E5856" s="7" t="str">
        <x:v>召唤忆灵「晴空乐手」贝茜。若任意「晴空乐手」已在场，为其回复等同于「晴空乐手」生命上限60%的生命值，并获得6点气氛值。</x:v>
      </x:c>
      <x:c r="F5856" s="6" t="n">
        <x:v>0</x:v>
      </x:c>
      <x:c r="G5856" s="6" t="n">
        <x:v>0</x:v>
      </x:c>
      <x:c r="H5856" s="6" t="n">
        <x:v>0</x:v>
      </x:c>
      <x:c r="I5856" s="6" t="n">
        <x:v>0</x:v>
      </x:c>
      <x:c r="J5856" s="6" t="str">
        <x:v>[0.6, 6]</x:v>
      </x:c>
      <x:c r="K5856" s="7" t="str">
        <x:v>无首段伤害倍率，请覆盖或设为辅助技能</x:v>
      </x:c>
      <x:c r="L5856" s="6" t="str">
        <x:v>https://raw.githubusercontent.com/Mar-7th/StarRailRes/dbe8cdfcfb0bf657b9fe1cf92d5537f118ccb487/index_new/cn/character_skills.json</x:v>
      </x:c>
    </x:row>
    <x:row r="5857" ht="38" customHeight="1">
      <x:c r="A5857" s="6" t="str">
        <x:v>151202_4</x:v>
      </x:c>
      <x:c r="B5857" s="6" t="str">
        <x:v>151202</x:v>
      </x:c>
      <x:c r="C5857" s="6" t="n">
        <x:v>4</x:v>
      </x:c>
      <x:c r="D5857" s="6" t="str">
        <x:v>盛夏是灵魂的乐手</x:v>
      </x:c>
      <x:c r="E5857" s="7" t="str">
        <x:v>召唤忆灵「晴空乐手」贝茜。若任意「晴空乐手」已在场，为其回复等同于「晴空乐手」生命上限65%的生命值，并获得6点气氛值。</x:v>
      </x:c>
      <x:c r="F5857" s="6" t="n">
        <x:v>0</x:v>
      </x:c>
      <x:c r="G5857" s="6" t="n">
        <x:v>0</x:v>
      </x:c>
      <x:c r="H5857" s="6" t="n">
        <x:v>0</x:v>
      </x:c>
      <x:c r="I5857" s="6" t="n">
        <x:v>0</x:v>
      </x:c>
      <x:c r="J5857" s="6" t="str">
        <x:v>[0.65, 6]</x:v>
      </x:c>
      <x:c r="K5857" s="7" t="str">
        <x:v>无首段伤害倍率，请覆盖或设为辅助技能</x:v>
      </x:c>
      <x:c r="L5857" s="6" t="str">
        <x:v>https://raw.githubusercontent.com/Mar-7th/StarRailRes/dbe8cdfcfb0bf657b9fe1cf92d5537f118ccb487/index_new/cn/character_skills.json</x:v>
      </x:c>
    </x:row>
    <x:row r="5858" ht="38" customHeight="1">
      <x:c r="A5858" s="6" t="str">
        <x:v>151202_5</x:v>
      </x:c>
      <x:c r="B5858" s="6" t="str">
        <x:v>151202</x:v>
      </x:c>
      <x:c r="C5858" s="6" t="n">
        <x:v>5</x:v>
      </x:c>
      <x:c r="D5858" s="6" t="str">
        <x:v>盛夏是灵魂的乐手</x:v>
      </x:c>
      <x:c r="E5858" s="7" t="str">
        <x:v>召唤忆灵「晴空乐手」贝茜。若任意「晴空乐手」已在场，为其回复等同于「晴空乐手」生命上限70%的生命值，并获得6点气氛值。</x:v>
      </x:c>
      <x:c r="F5858" s="6" t="n">
        <x:v>0</x:v>
      </x:c>
      <x:c r="G5858" s="6" t="n">
        <x:v>0</x:v>
      </x:c>
      <x:c r="H5858" s="6" t="n">
        <x:v>0</x:v>
      </x:c>
      <x:c r="I5858" s="6" t="n">
        <x:v>0</x:v>
      </x:c>
      <x:c r="J5858" s="6" t="str">
        <x:v>[0.7, 6]</x:v>
      </x:c>
      <x:c r="K5858" s="7" t="str">
        <x:v>无首段伤害倍率，请覆盖或设为辅助技能</x:v>
      </x:c>
      <x:c r="L5858" s="6" t="str">
        <x:v>https://raw.githubusercontent.com/Mar-7th/StarRailRes/dbe8cdfcfb0bf657b9fe1cf92d5537f118ccb487/index_new/cn/character_skills.json</x:v>
      </x:c>
    </x:row>
    <x:row r="5859" ht="38" customHeight="1">
      <x:c r="A5859" s="6" t="str">
        <x:v>151202_6</x:v>
      </x:c>
      <x:c r="B5859" s="6" t="str">
        <x:v>151202</x:v>
      </x:c>
      <x:c r="C5859" s="6" t="n">
        <x:v>6</x:v>
      </x:c>
      <x:c r="D5859" s="6" t="str">
        <x:v>盛夏是灵魂的乐手</x:v>
      </x:c>
      <x:c r="E5859" s="7" t="str">
        <x:v>召唤忆灵「晴空乐手」贝茜。若任意「晴空乐手」已在场，为其回复等同于「晴空乐手」生命上限75%的生命值，并获得6点气氛值。</x:v>
      </x:c>
      <x:c r="F5859" s="6" t="n">
        <x:v>0</x:v>
      </x:c>
      <x:c r="G5859" s="6" t="n">
        <x:v>0</x:v>
      </x:c>
      <x:c r="H5859" s="6" t="n">
        <x:v>0</x:v>
      </x:c>
      <x:c r="I5859" s="6" t="n">
        <x:v>0</x:v>
      </x:c>
      <x:c r="J5859" s="6" t="str">
        <x:v>[0.75, 6]</x:v>
      </x:c>
      <x:c r="K5859" s="7" t="str">
        <x:v>无首段伤害倍率，请覆盖或设为辅助技能</x:v>
      </x:c>
      <x:c r="L5859" s="6" t="str">
        <x:v>https://raw.githubusercontent.com/Mar-7th/StarRailRes/dbe8cdfcfb0bf657b9fe1cf92d5537f118ccb487/index_new/cn/character_skills.json</x:v>
      </x:c>
    </x:row>
    <x:row r="5860" ht="38" customHeight="1">
      <x:c r="A5860" s="6" t="str">
        <x:v>151202_7</x:v>
      </x:c>
      <x:c r="B5860" s="6" t="str">
        <x:v>151202</x:v>
      </x:c>
      <x:c r="C5860" s="6" t="n">
        <x:v>7</x:v>
      </x:c>
      <x:c r="D5860" s="6" t="str">
        <x:v>盛夏是灵魂的乐手</x:v>
      </x:c>
      <x:c r="E5860" s="7" t="str">
        <x:v>召唤忆灵「晴空乐手」贝茜。若任意「晴空乐手」已在场，为其回复等同于「晴空乐手」生命上限81.25%的生命值，并获得6点气氛值。</x:v>
      </x:c>
      <x:c r="F5860" s="6" t="n">
        <x:v>0</x:v>
      </x:c>
      <x:c r="G5860" s="6" t="n">
        <x:v>0</x:v>
      </x:c>
      <x:c r="H5860" s="6" t="n">
        <x:v>0</x:v>
      </x:c>
      <x:c r="I5860" s="6" t="n">
        <x:v>0</x:v>
      </x:c>
      <x:c r="J5860" s="6" t="str">
        <x:v>[0.8125, 6]</x:v>
      </x:c>
      <x:c r="K5860" s="7" t="str">
        <x:v>无首段伤害倍率，请覆盖或设为辅助技能</x:v>
      </x:c>
      <x:c r="L5860" s="6" t="str">
        <x:v>https://raw.githubusercontent.com/Mar-7th/StarRailRes/dbe8cdfcfb0bf657b9fe1cf92d5537f118ccb487/index_new/cn/character_skills.json</x:v>
      </x:c>
    </x:row>
    <x:row r="5861" ht="38" customHeight="1">
      <x:c r="A5861" s="6" t="str">
        <x:v>151202_8</x:v>
      </x:c>
      <x:c r="B5861" s="6" t="str">
        <x:v>151202</x:v>
      </x:c>
      <x:c r="C5861" s="6" t="n">
        <x:v>8</x:v>
      </x:c>
      <x:c r="D5861" s="6" t="str">
        <x:v>盛夏是灵魂的乐手</x:v>
      </x:c>
      <x:c r="E5861" s="7" t="str">
        <x:v>召唤忆灵「晴空乐手」贝茜。若任意「晴空乐手」已在场，为其回复等同于「晴空乐手」生命上限87.5%的生命值，并获得6点气氛值。</x:v>
      </x:c>
      <x:c r="F5861" s="6" t="n">
        <x:v>0</x:v>
      </x:c>
      <x:c r="G5861" s="6" t="n">
        <x:v>0</x:v>
      </x:c>
      <x:c r="H5861" s="6" t="n">
        <x:v>0</x:v>
      </x:c>
      <x:c r="I5861" s="6" t="n">
        <x:v>0</x:v>
      </x:c>
      <x:c r="J5861" s="6" t="str">
        <x:v>[0.875, 6]</x:v>
      </x:c>
      <x:c r="K5861" s="7" t="str">
        <x:v>无首段伤害倍率，请覆盖或设为辅助技能</x:v>
      </x:c>
      <x:c r="L5861" s="6" t="str">
        <x:v>https://raw.githubusercontent.com/Mar-7th/StarRailRes/dbe8cdfcfb0bf657b9fe1cf92d5537f118ccb487/index_new/cn/character_skills.json</x:v>
      </x:c>
    </x:row>
    <x:row r="5862" ht="38" customHeight="1">
      <x:c r="A5862" s="6" t="str">
        <x:v>151202_9</x:v>
      </x:c>
      <x:c r="B5862" s="6" t="str">
        <x:v>151202</x:v>
      </x:c>
      <x:c r="C5862" s="6" t="n">
        <x:v>9</x:v>
      </x:c>
      <x:c r="D5862" s="6" t="str">
        <x:v>盛夏是灵魂的乐手</x:v>
      </x:c>
      <x:c r="E5862" s="7" t="str">
        <x:v>召唤忆灵「晴空乐手」贝茜。若任意「晴空乐手」已在场，为其回复等同于「晴空乐手」生命上限93.75%的生命值，并获得6点气氛值。</x:v>
      </x:c>
      <x:c r="F5862" s="6" t="n">
        <x:v>0</x:v>
      </x:c>
      <x:c r="G5862" s="6" t="n">
        <x:v>0</x:v>
      </x:c>
      <x:c r="H5862" s="6" t="n">
        <x:v>0</x:v>
      </x:c>
      <x:c r="I5862" s="6" t="n">
        <x:v>0</x:v>
      </x:c>
      <x:c r="J5862" s="6" t="str">
        <x:v>[0.9375, 6]</x:v>
      </x:c>
      <x:c r="K5862" s="7" t="str">
        <x:v>无首段伤害倍率，请覆盖或设为辅助技能</x:v>
      </x:c>
      <x:c r="L5862" s="6" t="str">
        <x:v>https://raw.githubusercontent.com/Mar-7th/StarRailRes/dbe8cdfcfb0bf657b9fe1cf92d5537f118ccb487/index_new/cn/character_skills.json</x:v>
      </x:c>
    </x:row>
    <x:row r="5863" ht="38" customHeight="1">
      <x:c r="A5863" s="6" t="str">
        <x:v>151202_10</x:v>
      </x:c>
      <x:c r="B5863" s="6" t="str">
        <x:v>151202</x:v>
      </x:c>
      <x:c r="C5863" s="6" t="n">
        <x:v>10</x:v>
      </x:c>
      <x:c r="D5863" s="6" t="str">
        <x:v>盛夏是灵魂的乐手</x:v>
      </x:c>
      <x:c r="E5863" s="7" t="str">
        <x:v>召唤忆灵「晴空乐手」贝茜。若任意「晴空乐手」已在场，为其回复等同于「晴空乐手」生命上限100%的生命值，并获得6点气氛值。</x:v>
      </x:c>
      <x:c r="F5863" s="6" t="n">
        <x:v>0</x:v>
      </x:c>
      <x:c r="G5863" s="6" t="n">
        <x:v>0</x:v>
      </x:c>
      <x:c r="H5863" s="6" t="n">
        <x:v>0</x:v>
      </x:c>
      <x:c r="I5863" s="6" t="n">
        <x:v>0</x:v>
      </x:c>
      <x:c r="J5863" s="6" t="str">
        <x:v>[1, 6]</x:v>
      </x:c>
      <x:c r="K5863" s="7" t="str">
        <x:v>无首段伤害倍率，请覆盖或设为辅助技能</x:v>
      </x:c>
      <x:c r="L5863" s="6" t="str">
        <x:v>https://raw.githubusercontent.com/Mar-7th/StarRailRes/dbe8cdfcfb0bf657b9fe1cf92d5537f118ccb487/index_new/cn/character_skills.json</x:v>
      </x:c>
    </x:row>
    <x:row r="5864" ht="38" customHeight="1">
      <x:c r="A5864" s="6" t="str">
        <x:v>151202_11</x:v>
      </x:c>
      <x:c r="B5864" s="6" t="str">
        <x:v>151202</x:v>
      </x:c>
      <x:c r="C5864" s="6" t="n">
        <x:v>11</x:v>
      </x:c>
      <x:c r="D5864" s="6" t="str">
        <x:v>盛夏是灵魂的乐手</x:v>
      </x:c>
      <x:c r="E5864" s="7" t="str">
        <x:v>召唤忆灵「晴空乐手」贝茜。若任意「晴空乐手」已在场，为其回复等同于「晴空乐手」生命上限105%的生命值，并获得6点气氛值。</x:v>
      </x:c>
      <x:c r="F5864" s="6" t="n">
        <x:v>0</x:v>
      </x:c>
      <x:c r="G5864" s="6" t="n">
        <x:v>0</x:v>
      </x:c>
      <x:c r="H5864" s="6" t="n">
        <x:v>0</x:v>
      </x:c>
      <x:c r="I5864" s="6" t="n">
        <x:v>0</x:v>
      </x:c>
      <x:c r="J5864" s="6" t="str">
        <x:v>[1.05, 6]</x:v>
      </x:c>
      <x:c r="K5864" s="7" t="str">
        <x:v>无首段伤害倍率，请覆盖或设为辅助技能</x:v>
      </x:c>
      <x:c r="L5864" s="6" t="str">
        <x:v>https://raw.githubusercontent.com/Mar-7th/StarRailRes/dbe8cdfcfb0bf657b9fe1cf92d5537f118ccb487/index_new/cn/character_skills.json</x:v>
      </x:c>
    </x:row>
    <x:row r="5865" ht="38" customHeight="1">
      <x:c r="A5865" s="6" t="str">
        <x:v>151202_12</x:v>
      </x:c>
      <x:c r="B5865" s="6" t="str">
        <x:v>151202</x:v>
      </x:c>
      <x:c r="C5865" s="6" t="n">
        <x:v>12</x:v>
      </x:c>
      <x:c r="D5865" s="6" t="str">
        <x:v>盛夏是灵魂的乐手</x:v>
      </x:c>
      <x:c r="E5865" s="7" t="str">
        <x:v>召唤忆灵「晴空乐手」贝茜。若任意「晴空乐手」已在场，为其回复等同于「晴空乐手」生命上限110%的生命值，并获得6点气氛值。</x:v>
      </x:c>
      <x:c r="F5865" s="6" t="n">
        <x:v>0</x:v>
      </x:c>
      <x:c r="G5865" s="6" t="n">
        <x:v>0</x:v>
      </x:c>
      <x:c r="H5865" s="6" t="n">
        <x:v>0</x:v>
      </x:c>
      <x:c r="I5865" s="6" t="n">
        <x:v>0</x:v>
      </x:c>
      <x:c r="J5865" s="6" t="str">
        <x:v>[1.1, 6]</x:v>
      </x:c>
      <x:c r="K5865" s="7" t="str">
        <x:v>无首段伤害倍率，请覆盖或设为辅助技能</x:v>
      </x:c>
      <x:c r="L5865" s="6" t="str">
        <x:v>https://raw.githubusercontent.com/Mar-7th/StarRailRes/dbe8cdfcfb0bf657b9fe1cf92d5537f118ccb487/index_new/cn/character_skills.json</x:v>
      </x:c>
    </x:row>
    <x:row r="5866" ht="38" customHeight="1">
      <x:c r="A5866" s="6" t="str">
        <x:v>151202_13</x:v>
      </x:c>
      <x:c r="B5866" s="6" t="str">
        <x:v>151202</x:v>
      </x:c>
      <x:c r="C5866" s="6" t="n">
        <x:v>13</x:v>
      </x:c>
      <x:c r="D5866" s="6" t="str">
        <x:v>盛夏是灵魂的乐手</x:v>
      </x:c>
      <x:c r="E5866" s="7" t="str">
        <x:v>召唤忆灵「晴空乐手」贝茜。若任意「晴空乐手」已在场，为其回复等同于「晴空乐手」生命上限115%的生命值，并获得6点气氛值。</x:v>
      </x:c>
      <x:c r="F5866" s="6" t="n">
        <x:v>0</x:v>
      </x:c>
      <x:c r="G5866" s="6" t="n">
        <x:v>0</x:v>
      </x:c>
      <x:c r="H5866" s="6" t="n">
        <x:v>0</x:v>
      </x:c>
      <x:c r="I5866" s="6" t="n">
        <x:v>0</x:v>
      </x:c>
      <x:c r="J5866" s="6" t="str">
        <x:v>[1.15, 6]</x:v>
      </x:c>
      <x:c r="K5866" s="7" t="str">
        <x:v>无首段伤害倍率，请覆盖或设为辅助技能</x:v>
      </x:c>
      <x:c r="L5866" s="6" t="str">
        <x:v>https://raw.githubusercontent.com/Mar-7th/StarRailRes/dbe8cdfcfb0bf657b9fe1cf92d5537f118ccb487/index_new/cn/character_skills.json</x:v>
      </x:c>
    </x:row>
    <x:row r="5867" ht="38" customHeight="1">
      <x:c r="A5867" s="6" t="str">
        <x:v>151202_14</x:v>
      </x:c>
      <x:c r="B5867" s="6" t="str">
        <x:v>151202</x:v>
      </x:c>
      <x:c r="C5867" s="6" t="n">
        <x:v>14</x:v>
      </x:c>
      <x:c r="D5867" s="6" t="str">
        <x:v>盛夏是灵魂的乐手</x:v>
      </x:c>
      <x:c r="E5867" s="7" t="str">
        <x:v>召唤忆灵「晴空乐手」贝茜。若任意「晴空乐手」已在场，为其回复等同于「晴空乐手」生命上限120%的生命值，并获得6点气氛值。</x:v>
      </x:c>
      <x:c r="F5867" s="6" t="n">
        <x:v>0</x:v>
      </x:c>
      <x:c r="G5867" s="6" t="n">
        <x:v>0</x:v>
      </x:c>
      <x:c r="H5867" s="6" t="n">
        <x:v>0</x:v>
      </x:c>
      <x:c r="I5867" s="6" t="n">
        <x:v>0</x:v>
      </x:c>
      <x:c r="J5867" s="6" t="str">
        <x:v>[1.2, 6]</x:v>
      </x:c>
      <x:c r="K5867" s="7" t="str">
        <x:v>无首段伤害倍率，请覆盖或设为辅助技能</x:v>
      </x:c>
      <x:c r="L5867" s="6" t="str">
        <x:v>https://raw.githubusercontent.com/Mar-7th/StarRailRes/dbe8cdfcfb0bf657b9fe1cf92d5537f118ccb487/index_new/cn/character_skills.json</x:v>
      </x:c>
    </x:row>
    <x:row r="5868" ht="38" customHeight="1">
      <x:c r="A5868" s="6" t="str">
        <x:v>151202_15</x:v>
      </x:c>
      <x:c r="B5868" s="6" t="str">
        <x:v>151202</x:v>
      </x:c>
      <x:c r="C5868" s="6" t="n">
        <x:v>15</x:v>
      </x:c>
      <x:c r="D5868" s="6" t="str">
        <x:v>盛夏是灵魂的乐手</x:v>
      </x:c>
      <x:c r="E5868" s="7" t="str">
        <x:v>召唤忆灵「晴空乐手」贝茜。若任意「晴空乐手」已在场，为其回复等同于「晴空乐手」生命上限125%的生命值，并获得6点气氛值。</x:v>
      </x:c>
      <x:c r="F5868" s="6" t="n">
        <x:v>0</x:v>
      </x:c>
      <x:c r="G5868" s="6" t="n">
        <x:v>0</x:v>
      </x:c>
      <x:c r="H5868" s="6" t="n">
        <x:v>0</x:v>
      </x:c>
      <x:c r="I5868" s="6" t="n">
        <x:v>0</x:v>
      </x:c>
      <x:c r="J5868" s="6" t="str">
        <x:v>[1.25, 6]</x:v>
      </x:c>
      <x:c r="K5868" s="7" t="str">
        <x:v>无首段伤害倍率，请覆盖或设为辅助技能</x:v>
      </x:c>
      <x:c r="L5868" s="6" t="str">
        <x:v>https://raw.githubusercontent.com/Mar-7th/StarRailRes/dbe8cdfcfb0bf657b9fe1cf92d5537f118ccb487/index_new/cn/character_skills.json</x:v>
      </x:c>
    </x:row>
    <x:row r="5869" ht="68" customHeight="1">
      <x:c r="A5869" s="6" t="str">
        <x:v>151203_1</x:v>
      </x:c>
      <x:c r="B5869" s="6" t="str">
        <x:v>151203</x:v>
      </x:c>
      <x:c r="C5869" s="6" t="n">
        <x:v>1</x:v>
      </x:c>
      <x:c r="D5869" s="6" t="str">
        <x:v>跃入这片蔚蓝狂想</x:v>
      </x:c>
      <x:c r="E5869" s="7" t="str">
        <x:v>使除知更鸟•晴歌外的指定我方单体角色行动提前100%并固定恢复等同于12%能量上限的能量。随后使其获得【特邀嘉宾】效果，持有【特邀嘉宾】的角色及其召唤物攻击时额外使知更鸟•晴歌获得2点气氛值，且无法使其他友方目标获得行动提前效果，持续2回合。该角色每回合开始时持续回合数减1。</x:v>
      </x:c>
      <x:c r="F5869" s="6" t="n">
        <x:v>0</x:v>
      </x:c>
      <x:c r="G5869" s="6" t="n">
        <x:v>0</x:v>
      </x:c>
      <x:c r="H5869" s="6" t="n">
        <x:v>0</x:v>
      </x:c>
      <x:c r="I5869" s="6" t="n">
        <x:v>0</x:v>
      </x:c>
      <x:c r="J5869" s="6" t="str">
        <x:v>[1, 2, 0.12, 0]</x:v>
      </x:c>
      <x:c r="K5869" s="7" t="str">
        <x:v>无首段伤害倍率，请覆盖或设为辅助技能</x:v>
      </x:c>
      <x:c r="L5869" s="6" t="str">
        <x:v>https://raw.githubusercontent.com/Mar-7th/StarRailRes/dbe8cdfcfb0bf657b9fe1cf92d5537f118ccb487/index_new/cn/character_skills.json</x:v>
      </x:c>
    </x:row>
    <x:row r="5870" ht="68" customHeight="1">
      <x:c r="A5870" s="6" t="str">
        <x:v>151203_2</x:v>
      </x:c>
      <x:c r="B5870" s="6" t="str">
        <x:v>151203</x:v>
      </x:c>
      <x:c r="C5870" s="6" t="n">
        <x:v>2</x:v>
      </x:c>
      <x:c r="D5870" s="6" t="str">
        <x:v>跃入这片蔚蓝狂想</x:v>
      </x:c>
      <x:c r="E5870" s="7" t="str">
        <x:v>使除知更鸟•晴歌外的指定我方单体角色行动提前100%并固定恢复等同于12.8%能量上限的能量。随后使其获得【特邀嘉宾】效果，持有【特邀嘉宾】的角色及其召唤物攻击时额外使知更鸟•晴歌获得2点气氛值，且无法使其他友方目标获得行动提前效果，持续2回合。该角色每回合开始时持续回合数减1。</x:v>
      </x:c>
      <x:c r="F5870" s="6" t="n">
        <x:v>0</x:v>
      </x:c>
      <x:c r="G5870" s="6" t="n">
        <x:v>0</x:v>
      </x:c>
      <x:c r="H5870" s="6" t="n">
        <x:v>0</x:v>
      </x:c>
      <x:c r="I5870" s="6" t="n">
        <x:v>0</x:v>
      </x:c>
      <x:c r="J5870" s="6" t="str">
        <x:v>[1, 2, 0.128, 0]</x:v>
      </x:c>
      <x:c r="K5870" s="7" t="str">
        <x:v>无首段伤害倍率，请覆盖或设为辅助技能</x:v>
      </x:c>
      <x:c r="L5870" s="6" t="str">
        <x:v>https://raw.githubusercontent.com/Mar-7th/StarRailRes/dbe8cdfcfb0bf657b9fe1cf92d5537f118ccb487/index_new/cn/character_skills.json</x:v>
      </x:c>
    </x:row>
    <x:row r="5871" ht="68" customHeight="1">
      <x:c r="A5871" s="6" t="str">
        <x:v>151203_3</x:v>
      </x:c>
      <x:c r="B5871" s="6" t="str">
        <x:v>151203</x:v>
      </x:c>
      <x:c r="C5871" s="6" t="n">
        <x:v>3</x:v>
      </x:c>
      <x:c r="D5871" s="6" t="str">
        <x:v>跃入这片蔚蓝狂想</x:v>
      </x:c>
      <x:c r="E5871" s="7" t="str">
        <x:v>使除知更鸟•晴歌外的指定我方单体角色行动提前100%并固定恢复等同于13.6%能量上限的能量。随后使其获得【特邀嘉宾】效果，持有【特邀嘉宾】的角色及其召唤物攻击时额外使知更鸟•晴歌获得2点气氛值，且无法使其他友方目标获得行动提前效果，持续2回合。该角色每回合开始时持续回合数减1。</x:v>
      </x:c>
      <x:c r="F5871" s="6" t="n">
        <x:v>0</x:v>
      </x:c>
      <x:c r="G5871" s="6" t="n">
        <x:v>0</x:v>
      </x:c>
      <x:c r="H5871" s="6" t="n">
        <x:v>0</x:v>
      </x:c>
      <x:c r="I5871" s="6" t="n">
        <x:v>0</x:v>
      </x:c>
      <x:c r="J5871" s="6" t="str">
        <x:v>[1, 2, 0.136, 0]</x:v>
      </x:c>
      <x:c r="K5871" s="7" t="str">
        <x:v>无首段伤害倍率，请覆盖或设为辅助技能</x:v>
      </x:c>
      <x:c r="L5871" s="6" t="str">
        <x:v>https://raw.githubusercontent.com/Mar-7th/StarRailRes/dbe8cdfcfb0bf657b9fe1cf92d5537f118ccb487/index_new/cn/character_skills.json</x:v>
      </x:c>
    </x:row>
    <x:row r="5872" ht="68" customHeight="1">
      <x:c r="A5872" s="6" t="str">
        <x:v>151203_4</x:v>
      </x:c>
      <x:c r="B5872" s="6" t="str">
        <x:v>151203</x:v>
      </x:c>
      <x:c r="C5872" s="6" t="n">
        <x:v>4</x:v>
      </x:c>
      <x:c r="D5872" s="6" t="str">
        <x:v>跃入这片蔚蓝狂想</x:v>
      </x:c>
      <x:c r="E5872" s="7" t="str">
        <x:v>使除知更鸟•晴歌外的指定我方单体角色行动提前100%并固定恢复等同于14.4%能量上限的能量。随后使其获得【特邀嘉宾】效果，持有【特邀嘉宾】的角色及其召唤物攻击时额外使知更鸟•晴歌获得2点气氛值，且无法使其他友方目标获得行动提前效果，持续2回合。该角色每回合开始时持续回合数减1。</x:v>
      </x:c>
      <x:c r="F5872" s="6" t="n">
        <x:v>0</x:v>
      </x:c>
      <x:c r="G5872" s="6" t="n">
        <x:v>0</x:v>
      </x:c>
      <x:c r="H5872" s="6" t="n">
        <x:v>0</x:v>
      </x:c>
      <x:c r="I5872" s="6" t="n">
        <x:v>0</x:v>
      </x:c>
      <x:c r="J5872" s="6" t="str">
        <x:v>[1, 2, 0.144, 0]</x:v>
      </x:c>
      <x:c r="K5872" s="7" t="str">
        <x:v>无首段伤害倍率，请覆盖或设为辅助技能</x:v>
      </x:c>
      <x:c r="L5872" s="6" t="str">
        <x:v>https://raw.githubusercontent.com/Mar-7th/StarRailRes/dbe8cdfcfb0bf657b9fe1cf92d5537f118ccb487/index_new/cn/character_skills.json</x:v>
      </x:c>
    </x:row>
    <x:row r="5873" ht="68" customHeight="1">
      <x:c r="A5873" s="6" t="str">
        <x:v>151203_5</x:v>
      </x:c>
      <x:c r="B5873" s="6" t="str">
        <x:v>151203</x:v>
      </x:c>
      <x:c r="C5873" s="6" t="n">
        <x:v>5</x:v>
      </x:c>
      <x:c r="D5873" s="6" t="str">
        <x:v>跃入这片蔚蓝狂想</x:v>
      </x:c>
      <x:c r="E5873" s="7" t="str">
        <x:v>使除知更鸟•晴歌外的指定我方单体角色行动提前100%并固定恢复等同于15.2%能量上限的能量。随后使其获得【特邀嘉宾】效果，持有【特邀嘉宾】的角色及其召唤物攻击时额外使知更鸟•晴歌获得2点气氛值，且无法使其他友方目标获得行动提前效果，持续2回合。该角色每回合开始时持续回合数减1。</x:v>
      </x:c>
      <x:c r="F5873" s="6" t="n">
        <x:v>0</x:v>
      </x:c>
      <x:c r="G5873" s="6" t="n">
        <x:v>0</x:v>
      </x:c>
      <x:c r="H5873" s="6" t="n">
        <x:v>0</x:v>
      </x:c>
      <x:c r="I5873" s="6" t="n">
        <x:v>0</x:v>
      </x:c>
      <x:c r="J5873" s="6" t="str">
        <x:v>[1, 2, 0.152, 0]</x:v>
      </x:c>
      <x:c r="K5873" s="7" t="str">
        <x:v>无首段伤害倍率，请覆盖或设为辅助技能</x:v>
      </x:c>
      <x:c r="L5873" s="6" t="str">
        <x:v>https://raw.githubusercontent.com/Mar-7th/StarRailRes/dbe8cdfcfb0bf657b9fe1cf92d5537f118ccb487/index_new/cn/character_skills.json</x:v>
      </x:c>
    </x:row>
    <x:row r="5874" ht="68" customHeight="1">
      <x:c r="A5874" s="6" t="str">
        <x:v>151203_6</x:v>
      </x:c>
      <x:c r="B5874" s="6" t="str">
        <x:v>151203</x:v>
      </x:c>
      <x:c r="C5874" s="6" t="n">
        <x:v>6</x:v>
      </x:c>
      <x:c r="D5874" s="6" t="str">
        <x:v>跃入这片蔚蓝狂想</x:v>
      </x:c>
      <x:c r="E5874" s="7" t="str">
        <x:v>使除知更鸟•晴歌外的指定我方单体角色行动提前100%并固定恢复等同于16%能量上限的能量。随后使其获得【特邀嘉宾】效果，持有【特邀嘉宾】的角色及其召唤物攻击时额外使知更鸟•晴歌获得2点气氛值，且无法使其他友方目标获得行动提前效果，持续2回合。该角色每回合开始时持续回合数减1。</x:v>
      </x:c>
      <x:c r="F5874" s="6" t="n">
        <x:v>0</x:v>
      </x:c>
      <x:c r="G5874" s="6" t="n">
        <x:v>0</x:v>
      </x:c>
      <x:c r="H5874" s="6" t="n">
        <x:v>0</x:v>
      </x:c>
      <x:c r="I5874" s="6" t="n">
        <x:v>0</x:v>
      </x:c>
      <x:c r="J5874" s="6" t="str">
        <x:v>[1, 2, 0.16, 0]</x:v>
      </x:c>
      <x:c r="K5874" s="7" t="str">
        <x:v>无首段伤害倍率，请覆盖或设为辅助技能</x:v>
      </x:c>
      <x:c r="L5874" s="6" t="str">
        <x:v>https://raw.githubusercontent.com/Mar-7th/StarRailRes/dbe8cdfcfb0bf657b9fe1cf92d5537f118ccb487/index_new/cn/character_skills.json</x:v>
      </x:c>
    </x:row>
    <x:row r="5875" ht="68" customHeight="1">
      <x:c r="A5875" s="6" t="str">
        <x:v>151203_7</x:v>
      </x:c>
      <x:c r="B5875" s="6" t="str">
        <x:v>151203</x:v>
      </x:c>
      <x:c r="C5875" s="6" t="n">
        <x:v>7</x:v>
      </x:c>
      <x:c r="D5875" s="6" t="str">
        <x:v>跃入这片蔚蓝狂想</x:v>
      </x:c>
      <x:c r="E5875" s="7" t="str">
        <x:v>使除知更鸟•晴歌外的指定我方单体角色行动提前100%并固定恢复等同于17%能量上限的能量。随后使其获得【特邀嘉宾】效果，持有【特邀嘉宾】的角色及其召唤物攻击时额外使知更鸟•晴歌获得2点气氛值，且无法使其他友方目标获得行动提前效果，持续2回合。该角色每回合开始时持续回合数减1。</x:v>
      </x:c>
      <x:c r="F5875" s="6" t="n">
        <x:v>0</x:v>
      </x:c>
      <x:c r="G5875" s="6" t="n">
        <x:v>0</x:v>
      </x:c>
      <x:c r="H5875" s="6" t="n">
        <x:v>0</x:v>
      </x:c>
      <x:c r="I5875" s="6" t="n">
        <x:v>0</x:v>
      </x:c>
      <x:c r="J5875" s="6" t="str">
        <x:v>[1, 2, 0.17, 0]</x:v>
      </x:c>
      <x:c r="K5875" s="7" t="str">
        <x:v>无首段伤害倍率，请覆盖或设为辅助技能</x:v>
      </x:c>
      <x:c r="L5875" s="6" t="str">
        <x:v>https://raw.githubusercontent.com/Mar-7th/StarRailRes/dbe8cdfcfb0bf657b9fe1cf92d5537f118ccb487/index_new/cn/character_skills.json</x:v>
      </x:c>
    </x:row>
    <x:row r="5876" ht="68" customHeight="1">
      <x:c r="A5876" s="6" t="str">
        <x:v>151203_8</x:v>
      </x:c>
      <x:c r="B5876" s="6" t="str">
        <x:v>151203</x:v>
      </x:c>
      <x:c r="C5876" s="6" t="n">
        <x:v>8</x:v>
      </x:c>
      <x:c r="D5876" s="6" t="str">
        <x:v>跃入这片蔚蓝狂想</x:v>
      </x:c>
      <x:c r="E5876" s="7" t="str">
        <x:v>使除知更鸟•晴歌外的指定我方单体角色行动提前100%并固定恢复等同于18%能量上限的能量。随后使其获得【特邀嘉宾】效果，持有【特邀嘉宾】的角色及其召唤物攻击时额外使知更鸟•晴歌获得2点气氛值，且无法使其他友方目标获得行动提前效果，持续2回合。该角色每回合开始时持续回合数减1。</x:v>
      </x:c>
      <x:c r="F5876" s="6" t="n">
        <x:v>0</x:v>
      </x:c>
      <x:c r="G5876" s="6" t="n">
        <x:v>0</x:v>
      </x:c>
      <x:c r="H5876" s="6" t="n">
        <x:v>0</x:v>
      </x:c>
      <x:c r="I5876" s="6" t="n">
        <x:v>0</x:v>
      </x:c>
      <x:c r="J5876" s="6" t="str">
        <x:v>[1, 2, 0.18, 0]</x:v>
      </x:c>
      <x:c r="K5876" s="7" t="str">
        <x:v>无首段伤害倍率，请覆盖或设为辅助技能</x:v>
      </x:c>
      <x:c r="L5876" s="6" t="str">
        <x:v>https://raw.githubusercontent.com/Mar-7th/StarRailRes/dbe8cdfcfb0bf657b9fe1cf92d5537f118ccb487/index_new/cn/character_skills.json</x:v>
      </x:c>
    </x:row>
    <x:row r="5877" ht="68" customHeight="1">
      <x:c r="A5877" s="6" t="str">
        <x:v>151203_9</x:v>
      </x:c>
      <x:c r="B5877" s="6" t="str">
        <x:v>151203</x:v>
      </x:c>
      <x:c r="C5877" s="6" t="n">
        <x:v>9</x:v>
      </x:c>
      <x:c r="D5877" s="6" t="str">
        <x:v>跃入这片蔚蓝狂想</x:v>
      </x:c>
      <x:c r="E5877" s="7" t="str">
        <x:v>使除知更鸟•晴歌外的指定我方单体角色行动提前100%并固定恢复等同于19%能量上限的能量。随后使其获得【特邀嘉宾】效果，持有【特邀嘉宾】的角色及其召唤物攻击时额外使知更鸟•晴歌获得2点气氛值，且无法使其他友方目标获得行动提前效果，持续2回合。该角色每回合开始时持续回合数减1。</x:v>
      </x:c>
      <x:c r="F5877" s="6" t="n">
        <x:v>0</x:v>
      </x:c>
      <x:c r="G5877" s="6" t="n">
        <x:v>0</x:v>
      </x:c>
      <x:c r="H5877" s="6" t="n">
        <x:v>0</x:v>
      </x:c>
      <x:c r="I5877" s="6" t="n">
        <x:v>0</x:v>
      </x:c>
      <x:c r="J5877" s="6" t="str">
        <x:v>[1, 2, 0.19, 0]</x:v>
      </x:c>
      <x:c r="K5877" s="7" t="str">
        <x:v>无首段伤害倍率，请覆盖或设为辅助技能</x:v>
      </x:c>
      <x:c r="L5877" s="6" t="str">
        <x:v>https://raw.githubusercontent.com/Mar-7th/StarRailRes/dbe8cdfcfb0bf657b9fe1cf92d5537f118ccb487/index_new/cn/character_skills.json</x:v>
      </x:c>
    </x:row>
    <x:row r="5878" ht="68" customHeight="1">
      <x:c r="A5878" s="6" t="str">
        <x:v>151203_10</x:v>
      </x:c>
      <x:c r="B5878" s="6" t="str">
        <x:v>151203</x:v>
      </x:c>
      <x:c r="C5878" s="6" t="n">
        <x:v>10</x:v>
      </x:c>
      <x:c r="D5878" s="6" t="str">
        <x:v>跃入这片蔚蓝狂想</x:v>
      </x:c>
      <x:c r="E5878" s="7" t="str">
        <x:v>使除知更鸟•晴歌外的指定我方单体角色行动提前100%并固定恢复等同于20%能量上限的能量。随后使其获得【特邀嘉宾】效果，持有【特邀嘉宾】的角色及其召唤物攻击时额外使知更鸟•晴歌获得2点气氛值，且无法使其他友方目标获得行动提前效果，持续2回合。该角色每回合开始时持续回合数减1。</x:v>
      </x:c>
      <x:c r="F5878" s="6" t="n">
        <x:v>0</x:v>
      </x:c>
      <x:c r="G5878" s="6" t="n">
        <x:v>0</x:v>
      </x:c>
      <x:c r="H5878" s="6" t="n">
        <x:v>0</x:v>
      </x:c>
      <x:c r="I5878" s="6" t="n">
        <x:v>0</x:v>
      </x:c>
      <x:c r="J5878" s="6" t="str">
        <x:v>[1, 2, 0.2, 0]</x:v>
      </x:c>
      <x:c r="K5878" s="7" t="str">
        <x:v>无首段伤害倍率，请覆盖或设为辅助技能</x:v>
      </x:c>
      <x:c r="L5878" s="6" t="str">
        <x:v>https://raw.githubusercontent.com/Mar-7th/StarRailRes/dbe8cdfcfb0bf657b9fe1cf92d5537f118ccb487/index_new/cn/character_skills.json</x:v>
      </x:c>
    </x:row>
    <x:row r="5879" ht="68" customHeight="1">
      <x:c r="A5879" s="6" t="str">
        <x:v>151203_11</x:v>
      </x:c>
      <x:c r="B5879" s="6" t="str">
        <x:v>151203</x:v>
      </x:c>
      <x:c r="C5879" s="6" t="n">
        <x:v>11</x:v>
      </x:c>
      <x:c r="D5879" s="6" t="str">
        <x:v>跃入这片蔚蓝狂想</x:v>
      </x:c>
      <x:c r="E5879" s="7" t="str">
        <x:v>使除知更鸟•晴歌外的指定我方单体角色行动提前100%并固定恢复等同于20.8%能量上限的能量。随后使其获得【特邀嘉宾】效果，持有【特邀嘉宾】的角色及其召唤物攻击时额外使知更鸟•晴歌获得2点气氛值，且无法使其他友方目标获得行动提前效果，持续2回合。该角色每回合开始时持续回合数减1。</x:v>
      </x:c>
      <x:c r="F5879" s="6" t="n">
        <x:v>0</x:v>
      </x:c>
      <x:c r="G5879" s="6" t="n">
        <x:v>0</x:v>
      </x:c>
      <x:c r="H5879" s="6" t="n">
        <x:v>0</x:v>
      </x:c>
      <x:c r="I5879" s="6" t="n">
        <x:v>0</x:v>
      </x:c>
      <x:c r="J5879" s="6" t="str">
        <x:v>[1, 2, 0.208, 0]</x:v>
      </x:c>
      <x:c r="K5879" s="7" t="str">
        <x:v>无首段伤害倍率，请覆盖或设为辅助技能</x:v>
      </x:c>
      <x:c r="L5879" s="6" t="str">
        <x:v>https://raw.githubusercontent.com/Mar-7th/StarRailRes/dbe8cdfcfb0bf657b9fe1cf92d5537f118ccb487/index_new/cn/character_skills.json</x:v>
      </x:c>
    </x:row>
    <x:row r="5880" ht="68" customHeight="1">
      <x:c r="A5880" s="6" t="str">
        <x:v>151203_12</x:v>
      </x:c>
      <x:c r="B5880" s="6" t="str">
        <x:v>151203</x:v>
      </x:c>
      <x:c r="C5880" s="6" t="n">
        <x:v>12</x:v>
      </x:c>
      <x:c r="D5880" s="6" t="str">
        <x:v>跃入这片蔚蓝狂想</x:v>
      </x:c>
      <x:c r="E5880" s="7" t="str">
        <x:v>使除知更鸟•晴歌外的指定我方单体角色行动提前100%并固定恢复等同于21.6%能量上限的能量。随后使其获得【特邀嘉宾】效果，持有【特邀嘉宾】的角色及其召唤物攻击时额外使知更鸟•晴歌获得2点气氛值，且无法使其他友方目标获得行动提前效果，持续2回合。该角色每回合开始时持续回合数减1。</x:v>
      </x:c>
      <x:c r="F5880" s="6" t="n">
        <x:v>0</x:v>
      </x:c>
      <x:c r="G5880" s="6" t="n">
        <x:v>0</x:v>
      </x:c>
      <x:c r="H5880" s="6" t="n">
        <x:v>0</x:v>
      </x:c>
      <x:c r="I5880" s="6" t="n">
        <x:v>0</x:v>
      </x:c>
      <x:c r="J5880" s="6" t="str">
        <x:v>[1, 2, 0.216, 0]</x:v>
      </x:c>
      <x:c r="K5880" s="7" t="str">
        <x:v>无首段伤害倍率，请覆盖或设为辅助技能</x:v>
      </x:c>
      <x:c r="L5880" s="6" t="str">
        <x:v>https://raw.githubusercontent.com/Mar-7th/StarRailRes/dbe8cdfcfb0bf657b9fe1cf92d5537f118ccb487/index_new/cn/character_skills.json</x:v>
      </x:c>
    </x:row>
    <x:row r="5881" ht="68" customHeight="1">
      <x:c r="A5881" s="6" t="str">
        <x:v>151203_13</x:v>
      </x:c>
      <x:c r="B5881" s="6" t="str">
        <x:v>151203</x:v>
      </x:c>
      <x:c r="C5881" s="6" t="n">
        <x:v>13</x:v>
      </x:c>
      <x:c r="D5881" s="6" t="str">
        <x:v>跃入这片蔚蓝狂想</x:v>
      </x:c>
      <x:c r="E5881" s="7" t="str">
        <x:v>使除知更鸟•晴歌外的指定我方单体角色行动提前100%并固定恢复等同于22.4%能量上限的能量。随后使其获得【特邀嘉宾】效果，持有【特邀嘉宾】的角色及其召唤物攻击时额外使知更鸟•晴歌获得2点气氛值，且无法使其他友方目标获得行动提前效果，持续2回合。该角色每回合开始时持续回合数减1。</x:v>
      </x:c>
      <x:c r="F5881" s="6" t="n">
        <x:v>0</x:v>
      </x:c>
      <x:c r="G5881" s="6" t="n">
        <x:v>0</x:v>
      </x:c>
      <x:c r="H5881" s="6" t="n">
        <x:v>0</x:v>
      </x:c>
      <x:c r="I5881" s="6" t="n">
        <x:v>0</x:v>
      </x:c>
      <x:c r="J5881" s="6" t="str">
        <x:v>[1, 2, 0.224, 0]</x:v>
      </x:c>
      <x:c r="K5881" s="7" t="str">
        <x:v>无首段伤害倍率，请覆盖或设为辅助技能</x:v>
      </x:c>
      <x:c r="L5881" s="6" t="str">
        <x:v>https://raw.githubusercontent.com/Mar-7th/StarRailRes/dbe8cdfcfb0bf657b9fe1cf92d5537f118ccb487/index_new/cn/character_skills.json</x:v>
      </x:c>
    </x:row>
    <x:row r="5882" ht="68" customHeight="1">
      <x:c r="A5882" s="6" t="str">
        <x:v>151203_14</x:v>
      </x:c>
      <x:c r="B5882" s="6" t="str">
        <x:v>151203</x:v>
      </x:c>
      <x:c r="C5882" s="6" t="n">
        <x:v>14</x:v>
      </x:c>
      <x:c r="D5882" s="6" t="str">
        <x:v>跃入这片蔚蓝狂想</x:v>
      </x:c>
      <x:c r="E5882" s="7" t="str">
        <x:v>使除知更鸟•晴歌外的指定我方单体角色行动提前100%并固定恢复等同于23.2%能量上限的能量。随后使其获得【特邀嘉宾】效果，持有【特邀嘉宾】的角色及其召唤物攻击时额外使知更鸟•晴歌获得2点气氛值，且无法使其他友方目标获得行动提前效果，持续2回合。该角色每回合开始时持续回合数减1。</x:v>
      </x:c>
      <x:c r="F5882" s="6" t="n">
        <x:v>0</x:v>
      </x:c>
      <x:c r="G5882" s="6" t="n">
        <x:v>0</x:v>
      </x:c>
      <x:c r="H5882" s="6" t="n">
        <x:v>0</x:v>
      </x:c>
      <x:c r="I5882" s="6" t="n">
        <x:v>0</x:v>
      </x:c>
      <x:c r="J5882" s="6" t="str">
        <x:v>[1, 2, 0.232, 0]</x:v>
      </x:c>
      <x:c r="K5882" s="7" t="str">
        <x:v>无首段伤害倍率，请覆盖或设为辅助技能</x:v>
      </x:c>
      <x:c r="L5882" s="6" t="str">
        <x:v>https://raw.githubusercontent.com/Mar-7th/StarRailRes/dbe8cdfcfb0bf657b9fe1cf92d5537f118ccb487/index_new/cn/character_skills.json</x:v>
      </x:c>
    </x:row>
    <x:row r="5883" ht="68" customHeight="1">
      <x:c r="A5883" s="6" t="str">
        <x:v>151203_15</x:v>
      </x:c>
      <x:c r="B5883" s="6" t="str">
        <x:v>151203</x:v>
      </x:c>
      <x:c r="C5883" s="6" t="n">
        <x:v>15</x:v>
      </x:c>
      <x:c r="D5883" s="6" t="str">
        <x:v>跃入这片蔚蓝狂想</x:v>
      </x:c>
      <x:c r="E5883" s="7" t="str">
        <x:v>使除知更鸟•晴歌外的指定我方单体角色行动提前100%并固定恢复等同于24%能量上限的能量。随后使其获得【特邀嘉宾】效果，持有【特邀嘉宾】的角色及其召唤物攻击时额外使知更鸟•晴歌获得2点气氛值，且无法使其他友方目标获得行动提前效果，持续2回合。该角色每回合开始时持续回合数减1。</x:v>
      </x:c>
      <x:c r="F5883" s="6" t="n">
        <x:v>0</x:v>
      </x:c>
      <x:c r="G5883" s="6" t="n">
        <x:v>0</x:v>
      </x:c>
      <x:c r="H5883" s="6" t="n">
        <x:v>0</x:v>
      </x:c>
      <x:c r="I5883" s="6" t="n">
        <x:v>0</x:v>
      </x:c>
      <x:c r="J5883" s="6" t="str">
        <x:v>[1, 2, 0.24, 0]</x:v>
      </x:c>
      <x:c r="K5883" s="7" t="str">
        <x:v>无首段伤害倍率，请覆盖或设为辅助技能</x:v>
      </x:c>
      <x:c r="L5883" s="6" t="str">
        <x:v>https://raw.githubusercontent.com/Mar-7th/StarRailRes/dbe8cdfcfb0bf657b9fe1cf92d5537f118ccb487/index_new/cn/character_skills.json</x:v>
      </x:c>
    </x:row>
    <x:row r="5884" ht="128" customHeight="1">
      <x:c r="A5884" s="6" t="str">
        <x:v>151204_1</x:v>
      </x:c>
      <x:c r="B5884" s="6" t="str">
        <x:v>151204</x:v>
      </x:c>
      <x:c r="C5884" s="6" t="n">
        <x:v>1</x:v>
      </x:c>
      <x:c r="D5884" s="6" t="str">
        <x:v>巡游在无界的天空</x:v>
      </x:c>
      <x:c r="E5884"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10%+气氛值*0.5%）防御力。
处于【Fever】状态时，知更鸟•晴歌与「晴空乐手」免疫控制类负面状态，【Fever】状态结束前知更鸟•晴歌不会进入自己的回合。</x:v>
      </x:c>
      <x:c r="F5884" s="6" t="n">
        <x:v>0</x:v>
      </x:c>
      <x:c r="G5884" s="6" t="n">
        <x:v>0</x:v>
      </x:c>
      <x:c r="H5884" s="6" t="n">
        <x:v>0</x:v>
      </x:c>
      <x:c r="I5884" s="6" t="n">
        <x:v>0</x:v>
      </x:c>
      <x:c r="J5884" s="6" t="str">
        <x:v>[0.7, 1.8, 0, 0, 50, 6, 12, 0.1, 0.005]</x:v>
      </x:c>
      <x:c r="K5884" s="7" t="str">
        <x:v>无首段伤害倍率，请覆盖或设为辅助技能</x:v>
      </x:c>
      <x:c r="L5884" s="6" t="str">
        <x:v>https://raw.githubusercontent.com/Mar-7th/StarRailRes/dbe8cdfcfb0bf657b9fe1cf92d5537f118ccb487/index_new/cn/character_skills.json</x:v>
      </x:c>
    </x:row>
    <x:row r="5885" ht="128" customHeight="1">
      <x:c r="A5885" s="6" t="str">
        <x:v>151204_2</x:v>
      </x:c>
      <x:c r="B5885" s="6" t="str">
        <x:v>151204</x:v>
      </x:c>
      <x:c r="C5885" s="6" t="n">
        <x:v>2</x:v>
      </x:c>
      <x:c r="D5885" s="6" t="str">
        <x:v>巡游在无界的天空</x:v>
      </x:c>
      <x:c r="E5885"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10.5%+气氛值*0.5%）防御力。
处于【Fever】状态时，知更鸟•晴歌与「晴空乐手」免疫控制类负面状态，【Fever】状态结束前知更鸟•晴歌不会进入自己的回合。</x:v>
      </x:c>
      <x:c r="F5885" s="6" t="n">
        <x:v>0</x:v>
      </x:c>
      <x:c r="G5885" s="6" t="n">
        <x:v>0</x:v>
      </x:c>
      <x:c r="H5885" s="6" t="n">
        <x:v>0</x:v>
      </x:c>
      <x:c r="I5885" s="6" t="n">
        <x:v>0</x:v>
      </x:c>
      <x:c r="J5885" s="6" t="str">
        <x:v>[0.7, 1.8, 0, 0, 50, 6, 12, 0.105, 0.005]</x:v>
      </x:c>
      <x:c r="K5885" s="7" t="str">
        <x:v>无首段伤害倍率，请覆盖或设为辅助技能</x:v>
      </x:c>
      <x:c r="L5885" s="6" t="str">
        <x:v>https://raw.githubusercontent.com/Mar-7th/StarRailRes/dbe8cdfcfb0bf657b9fe1cf92d5537f118ccb487/index_new/cn/character_skills.json</x:v>
      </x:c>
    </x:row>
    <x:row r="5886" ht="128" customHeight="1">
      <x:c r="A5886" s="6" t="str">
        <x:v>151204_3</x:v>
      </x:c>
      <x:c r="B5886" s="6" t="str">
        <x:v>151204</x:v>
      </x:c>
      <x:c r="C5886" s="6" t="n">
        <x:v>3</x:v>
      </x:c>
      <x:c r="D5886" s="6" t="str">
        <x:v>巡游在无界的天空</x:v>
      </x:c>
      <x:c r="E5886"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11%+气氛值*0.5%）防御力。
处于【Fever】状态时，知更鸟•晴歌与「晴空乐手」免疫控制类负面状态，【Fever】状态结束前知更鸟•晴歌不会进入自己的回合。</x:v>
      </x:c>
      <x:c r="F5886" s="6" t="n">
        <x:v>0</x:v>
      </x:c>
      <x:c r="G5886" s="6" t="n">
        <x:v>0</x:v>
      </x:c>
      <x:c r="H5886" s="6" t="n">
        <x:v>0</x:v>
      </x:c>
      <x:c r="I5886" s="6" t="n">
        <x:v>0</x:v>
      </x:c>
      <x:c r="J5886" s="6" t="str">
        <x:v>[0.7, 1.8, 0, 0, 50, 6, 12, 0.11, 0.005]</x:v>
      </x:c>
      <x:c r="K5886" s="7" t="str">
        <x:v>无首段伤害倍率，请覆盖或设为辅助技能</x:v>
      </x:c>
      <x:c r="L5886" s="6" t="str">
        <x:v>https://raw.githubusercontent.com/Mar-7th/StarRailRes/dbe8cdfcfb0bf657b9fe1cf92d5537f118ccb487/index_new/cn/character_skills.json</x:v>
      </x:c>
    </x:row>
    <x:row r="5887" ht="128" customHeight="1">
      <x:c r="A5887" s="6" t="str">
        <x:v>151204_4</x:v>
      </x:c>
      <x:c r="B5887" s="6" t="str">
        <x:v>151204</x:v>
      </x:c>
      <x:c r="C5887" s="6" t="n">
        <x:v>4</x:v>
      </x:c>
      <x:c r="D5887" s="6" t="str">
        <x:v>巡游在无界的天空</x:v>
      </x:c>
      <x:c r="E5887"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11.5%+气氛值*0.5%）防御力。
处于【Fever】状态时，知更鸟•晴歌与「晴空乐手」免疫控制类负面状态，【Fever】状态结束前知更鸟•晴歌不会进入自己的回合。</x:v>
      </x:c>
      <x:c r="F5887" s="6" t="n">
        <x:v>0</x:v>
      </x:c>
      <x:c r="G5887" s="6" t="n">
        <x:v>0</x:v>
      </x:c>
      <x:c r="H5887" s="6" t="n">
        <x:v>0</x:v>
      </x:c>
      <x:c r="I5887" s="6" t="n">
        <x:v>0</x:v>
      </x:c>
      <x:c r="J5887" s="6" t="str">
        <x:v>[0.7, 1.8, 0, 0, 50, 6, 12, 0.115, 0.005]</x:v>
      </x:c>
      <x:c r="K5887" s="7" t="str">
        <x:v>无首段伤害倍率，请覆盖或设为辅助技能</x:v>
      </x:c>
      <x:c r="L5887" s="6" t="str">
        <x:v>https://raw.githubusercontent.com/Mar-7th/StarRailRes/dbe8cdfcfb0bf657b9fe1cf92d5537f118ccb487/index_new/cn/character_skills.json</x:v>
      </x:c>
    </x:row>
    <x:row r="5888" ht="128" customHeight="1">
      <x:c r="A5888" s="6" t="str">
        <x:v>151204_5</x:v>
      </x:c>
      <x:c r="B5888" s="6" t="str">
        <x:v>151204</x:v>
      </x:c>
      <x:c r="C5888" s="6" t="n">
        <x:v>5</x:v>
      </x:c>
      <x:c r="D5888" s="6" t="str">
        <x:v>巡游在无界的天空</x:v>
      </x:c>
      <x:c r="E5888"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12%+气氛值*0.5%）防御力。
处于【Fever】状态时，知更鸟•晴歌与「晴空乐手」免疫控制类负面状态，【Fever】状态结束前知更鸟•晴歌不会进入自己的回合。</x:v>
      </x:c>
      <x:c r="F5888" s="6" t="n">
        <x:v>0</x:v>
      </x:c>
      <x:c r="G5888" s="6" t="n">
        <x:v>0</x:v>
      </x:c>
      <x:c r="H5888" s="6" t="n">
        <x:v>0</x:v>
      </x:c>
      <x:c r="I5888" s="6" t="n">
        <x:v>0</x:v>
      </x:c>
      <x:c r="J5888" s="6" t="str">
        <x:v>[0.7, 1.8, 0, 0, 50, 6, 12, 0.12, 0.005]</x:v>
      </x:c>
      <x:c r="K5888" s="7" t="str">
        <x:v>无首段伤害倍率，请覆盖或设为辅助技能</x:v>
      </x:c>
      <x:c r="L5888" s="6" t="str">
        <x:v>https://raw.githubusercontent.com/Mar-7th/StarRailRes/dbe8cdfcfb0bf657b9fe1cf92d5537f118ccb487/index_new/cn/character_skills.json</x:v>
      </x:c>
    </x:row>
    <x:row r="5889" ht="128" customHeight="1">
      <x:c r="A5889" s="6" t="str">
        <x:v>151204_6</x:v>
      </x:c>
      <x:c r="B5889" s="6" t="str">
        <x:v>151204</x:v>
      </x:c>
      <x:c r="C5889" s="6" t="n">
        <x:v>6</x:v>
      </x:c>
      <x:c r="D5889" s="6" t="str">
        <x:v>巡游在无界的天空</x:v>
      </x:c>
      <x:c r="E5889"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12.5%+气氛值*0.5%）防御力。
处于【Fever】状态时，知更鸟•晴歌与「晴空乐手」免疫控制类负面状态，【Fever】状态结束前知更鸟•晴歌不会进入自己的回合。</x:v>
      </x:c>
      <x:c r="F5889" s="6" t="n">
        <x:v>0</x:v>
      </x:c>
      <x:c r="G5889" s="6" t="n">
        <x:v>0</x:v>
      </x:c>
      <x:c r="H5889" s="6" t="n">
        <x:v>0</x:v>
      </x:c>
      <x:c r="I5889" s="6" t="n">
        <x:v>0</x:v>
      </x:c>
      <x:c r="J5889" s="6" t="str">
        <x:v>[0.7, 1.8, 0, 0, 50, 6, 12, 0.125, 0.005]</x:v>
      </x:c>
      <x:c r="K5889" s="7" t="str">
        <x:v>无首段伤害倍率，请覆盖或设为辅助技能</x:v>
      </x:c>
      <x:c r="L5889" s="6" t="str">
        <x:v>https://raw.githubusercontent.com/Mar-7th/StarRailRes/dbe8cdfcfb0bf657b9fe1cf92d5537f118ccb487/index_new/cn/character_skills.json</x:v>
      </x:c>
    </x:row>
    <x:row r="5890" ht="128" customHeight="1">
      <x:c r="A5890" s="6" t="str">
        <x:v>151204_7</x:v>
      </x:c>
      <x:c r="B5890" s="6" t="str">
        <x:v>151204</x:v>
      </x:c>
      <x:c r="C5890" s="6" t="n">
        <x:v>7</x:v>
      </x:c>
      <x:c r="D5890" s="6" t="str">
        <x:v>巡游在无界的天空</x:v>
      </x:c>
      <x:c r="E5890"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13.13%+气氛值*0.5%）防御力。
处于【Fever】状态时，知更鸟•晴歌与「晴空乐手」免疫控制类负面状态，【Fever】状态结束前知更鸟•晴歌不会进入自己的回合。</x:v>
      </x:c>
      <x:c r="F5890" s="6" t="n">
        <x:v>0</x:v>
      </x:c>
      <x:c r="G5890" s="6" t="n">
        <x:v>0</x:v>
      </x:c>
      <x:c r="H5890" s="6" t="n">
        <x:v>0</x:v>
      </x:c>
      <x:c r="I5890" s="6" t="n">
        <x:v>0</x:v>
      </x:c>
      <x:c r="J5890" s="6" t="str">
        <x:v>[0.7, 1.8, 0, 0, 50, 6, 12, 0.1313, 0.005]</x:v>
      </x:c>
      <x:c r="K5890" s="7" t="str">
        <x:v>无首段伤害倍率，请覆盖或设为辅助技能</x:v>
      </x:c>
      <x:c r="L5890" s="6" t="str">
        <x:v>https://raw.githubusercontent.com/Mar-7th/StarRailRes/dbe8cdfcfb0bf657b9fe1cf92d5537f118ccb487/index_new/cn/character_skills.json</x:v>
      </x:c>
    </x:row>
    <x:row r="5891" ht="128" customHeight="1">
      <x:c r="A5891" s="6" t="str">
        <x:v>151204_8</x:v>
      </x:c>
      <x:c r="B5891" s="6" t="str">
        <x:v>151204</x:v>
      </x:c>
      <x:c r="C5891" s="6" t="n">
        <x:v>8</x:v>
      </x:c>
      <x:c r="D5891" s="6" t="str">
        <x:v>巡游在无界的天空</x:v>
      </x:c>
      <x:c r="E5891"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13.75%+气氛值*0.5%）防御力。
处于【Fever】状态时，知更鸟•晴歌与「晴空乐手」免疫控制类负面状态，【Fever】状态结束前知更鸟•晴歌不会进入自己的回合。</x:v>
      </x:c>
      <x:c r="F5891" s="6" t="n">
        <x:v>0</x:v>
      </x:c>
      <x:c r="G5891" s="6" t="n">
        <x:v>0</x:v>
      </x:c>
      <x:c r="H5891" s="6" t="n">
        <x:v>0</x:v>
      </x:c>
      <x:c r="I5891" s="6" t="n">
        <x:v>0</x:v>
      </x:c>
      <x:c r="J5891" s="6" t="str">
        <x:v>[0.7, 1.8, 0, 0, 50, 6, 12, 0.1375, 0.005]</x:v>
      </x:c>
      <x:c r="K5891" s="7" t="str">
        <x:v>无首段伤害倍率，请覆盖或设为辅助技能</x:v>
      </x:c>
      <x:c r="L5891" s="6" t="str">
        <x:v>https://raw.githubusercontent.com/Mar-7th/StarRailRes/dbe8cdfcfb0bf657b9fe1cf92d5537f118ccb487/index_new/cn/character_skills.json</x:v>
      </x:c>
    </x:row>
    <x:row r="5892" ht="128" customHeight="1">
      <x:c r="A5892" s="6" t="str">
        <x:v>151204_9</x:v>
      </x:c>
      <x:c r="B5892" s="6" t="str">
        <x:v>151204</x:v>
      </x:c>
      <x:c r="C5892" s="6" t="n">
        <x:v>9</x:v>
      </x:c>
      <x:c r="D5892" s="6" t="str">
        <x:v>巡游在无界的天空</x:v>
      </x:c>
      <x:c r="E5892"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14.37%+气氛值*0.5%）防御力。
处于【Fever】状态时，知更鸟•晴歌与「晴空乐手」免疫控制类负面状态，【Fever】状态结束前知更鸟•晴歌不会进入自己的回合。</x:v>
      </x:c>
      <x:c r="F5892" s="6" t="n">
        <x:v>0</x:v>
      </x:c>
      <x:c r="G5892" s="6" t="n">
        <x:v>0</x:v>
      </x:c>
      <x:c r="H5892" s="6" t="n">
        <x:v>0</x:v>
      </x:c>
      <x:c r="I5892" s="6" t="n">
        <x:v>0</x:v>
      </x:c>
      <x:c r="J5892" s="6" t="str">
        <x:v>[0.7, 1.8, 0, 0, 50, 6, 12, 0.1437, 0.005]</x:v>
      </x:c>
      <x:c r="K5892" s="7" t="str">
        <x:v>无首段伤害倍率，请覆盖或设为辅助技能</x:v>
      </x:c>
      <x:c r="L5892" s="6" t="str">
        <x:v>https://raw.githubusercontent.com/Mar-7th/StarRailRes/dbe8cdfcfb0bf657b9fe1cf92d5537f118ccb487/index_new/cn/character_skills.json</x:v>
      </x:c>
    </x:row>
    <x:row r="5893" ht="128" customHeight="1">
      <x:c r="A5893" s="6" t="str">
        <x:v>151204_10</x:v>
      </x:c>
      <x:c r="B5893" s="6" t="str">
        <x:v>151204</x:v>
      </x:c>
      <x:c r="C5893" s="6" t="n">
        <x:v>10</x:v>
      </x:c>
      <x:c r="D5893" s="6" t="str">
        <x:v>巡游在无界的天空</x:v>
      </x:c>
      <x:c r="E5893"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15%+气氛值*0.5%）防御力。
处于【Fever】状态时，知更鸟•晴歌与「晴空乐手」免疫控制类负面状态，【Fever】状态结束前知更鸟•晴歌不会进入自己的回合。</x:v>
      </x:c>
      <x:c r="F5893" s="6" t="n">
        <x:v>0</x:v>
      </x:c>
      <x:c r="G5893" s="6" t="n">
        <x:v>0</x:v>
      </x:c>
      <x:c r="H5893" s="6" t="n">
        <x:v>0</x:v>
      </x:c>
      <x:c r="I5893" s="6" t="n">
        <x:v>0</x:v>
      </x:c>
      <x:c r="J5893" s="6" t="str">
        <x:v>[0.7, 1.8, 0, 0, 50, 6, 12, 0.15, 0.005]</x:v>
      </x:c>
      <x:c r="K5893" s="7" t="str">
        <x:v>无首段伤害倍率，请覆盖或设为辅助技能</x:v>
      </x:c>
      <x:c r="L5893" s="6" t="str">
        <x:v>https://raw.githubusercontent.com/Mar-7th/StarRailRes/dbe8cdfcfb0bf657b9fe1cf92d5537f118ccb487/index_new/cn/character_skills.json</x:v>
      </x:c>
    </x:row>
    <x:row r="5894" ht="128" customHeight="1">
      <x:c r="A5894" s="6" t="str">
        <x:v>151204_11</x:v>
      </x:c>
      <x:c r="B5894" s="6" t="str">
        <x:v>151204</x:v>
      </x:c>
      <x:c r="C5894" s="6" t="n">
        <x:v>11</x:v>
      </x:c>
      <x:c r="D5894" s="6" t="str">
        <x:v>巡游在无界的天空</x:v>
      </x:c>
      <x:c r="E5894"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15.5%+气氛值*0.5%）防御力。
处于【Fever】状态时，知更鸟•晴歌与「晴空乐手」免疫控制类负面状态，【Fever】状态结束前知更鸟•晴歌不会进入自己的回合。</x:v>
      </x:c>
      <x:c r="F5894" s="6" t="n">
        <x:v>0</x:v>
      </x:c>
      <x:c r="G5894" s="6" t="n">
        <x:v>0</x:v>
      </x:c>
      <x:c r="H5894" s="6" t="n">
        <x:v>0</x:v>
      </x:c>
      <x:c r="I5894" s="6" t="n">
        <x:v>0</x:v>
      </x:c>
      <x:c r="J5894" s="6" t="str">
        <x:v>[0.7, 1.8, 0, 0, 50, 6, 12, 0.155, 0.005]</x:v>
      </x:c>
      <x:c r="K5894" s="7" t="str">
        <x:v>无首段伤害倍率，请覆盖或设为辅助技能</x:v>
      </x:c>
      <x:c r="L5894" s="6" t="str">
        <x:v>https://raw.githubusercontent.com/Mar-7th/StarRailRes/dbe8cdfcfb0bf657b9fe1cf92d5537f118ccb487/index_new/cn/character_skills.json</x:v>
      </x:c>
    </x:row>
    <x:row r="5895" ht="128" customHeight="1">
      <x:c r="A5895" s="6" t="str">
        <x:v>151204_12</x:v>
      </x:c>
      <x:c r="B5895" s="6" t="str">
        <x:v>151204</x:v>
      </x:c>
      <x:c r="C5895" s="6" t="n">
        <x:v>12</x:v>
      </x:c>
      <x:c r="D5895" s="6" t="str">
        <x:v>巡游在无界的天空</x:v>
      </x:c>
      <x:c r="E5895"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16%+气氛值*0.5%）防御力。
处于【Fever】状态时，知更鸟•晴歌与「晴空乐手」免疫控制类负面状态，【Fever】状态结束前知更鸟•晴歌不会进入自己的回合。</x:v>
      </x:c>
      <x:c r="F5895" s="6" t="n">
        <x:v>0</x:v>
      </x:c>
      <x:c r="G5895" s="6" t="n">
        <x:v>0</x:v>
      </x:c>
      <x:c r="H5895" s="6" t="n">
        <x:v>0</x:v>
      </x:c>
      <x:c r="I5895" s="6" t="n">
        <x:v>0</x:v>
      </x:c>
      <x:c r="J5895" s="6" t="str">
        <x:v>[0.7, 1.8, 0, 0, 50, 6, 12, 0.16, 0.005]</x:v>
      </x:c>
      <x:c r="K5895" s="7" t="str">
        <x:v>无首段伤害倍率，请覆盖或设为辅助技能</x:v>
      </x:c>
      <x:c r="L5895" s="6" t="str">
        <x:v>https://raw.githubusercontent.com/Mar-7th/StarRailRes/dbe8cdfcfb0bf657b9fe1cf92d5537f118ccb487/index_new/cn/character_skills.json</x:v>
      </x:c>
    </x:row>
    <x:row r="5896" ht="128" customHeight="1">
      <x:c r="A5896" s="6" t="str">
        <x:v>151204_13</x:v>
      </x:c>
      <x:c r="B5896" s="6" t="str">
        <x:v>151204</x:v>
      </x:c>
      <x:c r="C5896" s="6" t="n">
        <x:v>13</x:v>
      </x:c>
      <x:c r="D5896" s="6" t="str">
        <x:v>巡游在无界的天空</x:v>
      </x:c>
      <x:c r="E5896"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16.5%+气氛值*0.5%）防御力。
处于【Fever】状态时，知更鸟•晴歌与「晴空乐手」免疫控制类负面状态，【Fever】状态结束前知更鸟•晴歌不会进入自己的回合。</x:v>
      </x:c>
      <x:c r="F5896" s="6" t="n">
        <x:v>0</x:v>
      </x:c>
      <x:c r="G5896" s="6" t="n">
        <x:v>0</x:v>
      </x:c>
      <x:c r="H5896" s="6" t="n">
        <x:v>0</x:v>
      </x:c>
      <x:c r="I5896" s="6" t="n">
        <x:v>0</x:v>
      </x:c>
      <x:c r="J5896" s="6" t="str">
        <x:v>[0.7, 1.8, 0, 0, 50, 6, 12, 0.165, 0.005]</x:v>
      </x:c>
      <x:c r="K5896" s="7" t="str">
        <x:v>无首段伤害倍率，请覆盖或设为辅助技能</x:v>
      </x:c>
      <x:c r="L5896" s="6" t="str">
        <x:v>https://raw.githubusercontent.com/Mar-7th/StarRailRes/dbe8cdfcfb0bf657b9fe1cf92d5537f118ccb487/index_new/cn/character_skills.json</x:v>
      </x:c>
    </x:row>
    <x:row r="5897" ht="128" customHeight="1">
      <x:c r="A5897" s="6" t="str">
        <x:v>151204_14</x:v>
      </x:c>
      <x:c r="B5897" s="6" t="str">
        <x:v>151204</x:v>
      </x:c>
      <x:c r="C5897" s="6" t="n">
        <x:v>14</x:v>
      </x:c>
      <x:c r="D5897" s="6" t="str">
        <x:v>巡游在无界的天空</x:v>
      </x:c>
      <x:c r="E5897"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17%+气氛值*0.5%）防御力。
处于【Fever】状态时，知更鸟•晴歌与「晴空乐手」免疫控制类负面状态，【Fever】状态结束前知更鸟•晴歌不会进入自己的回合。</x:v>
      </x:c>
      <x:c r="F5897" s="6" t="n">
        <x:v>0</x:v>
      </x:c>
      <x:c r="G5897" s="6" t="n">
        <x:v>0</x:v>
      </x:c>
      <x:c r="H5897" s="6" t="n">
        <x:v>0</x:v>
      </x:c>
      <x:c r="I5897" s="6" t="n">
        <x:v>0</x:v>
      </x:c>
      <x:c r="J5897" s="6" t="str">
        <x:v>[0.7, 1.8, 0, 0, 50, 6, 12, 0.17, 0.005]</x:v>
      </x:c>
      <x:c r="K5897" s="7" t="str">
        <x:v>无首段伤害倍率，请覆盖或设为辅助技能</x:v>
      </x:c>
      <x:c r="L5897" s="6" t="str">
        <x:v>https://raw.githubusercontent.com/Mar-7th/StarRailRes/dbe8cdfcfb0bf657b9fe1cf92d5537f118ccb487/index_new/cn/character_skills.json</x:v>
      </x:c>
    </x:row>
    <x:row r="5898" ht="128" customHeight="1">
      <x:c r="A5898" s="6" t="str">
        <x:v>151204_15</x:v>
      </x:c>
      <x:c r="B5898" s="6" t="str">
        <x:v>151204</x:v>
      </x:c>
      <x:c r="C5898" s="6" t="n">
        <x:v>15</x:v>
      </x:c>
      <x:c r="D5898" s="6" t="str">
        <x:v>巡游在无界的天空</x:v>
      </x:c>
      <x:c r="E5898" s="7" t="str">
        <x:v>忆灵「晴空乐手」初始拥有等同于知更鸟•晴歌70%生命上限的生命上限和等同于知更鸟•晴歌180%速度的速度。我方目标施放攻击时，或在任意目标回合第一次提供治疗效果或护盾时，知更鸟•晴歌获得1点气氛值，上限50点。「晴空乐手」贝茜在场时，若知更鸟•晴歌的气氛值大于等于6点，立即召唤「晴空乐手」啾米，若气氛值大于等于12点，立即召唤「晴空乐手」派丁。当「晴空乐手」全员登台后，解除知更鸟•晴歌与「晴空乐手」陷入的所有控制类负面状态、进入【Fever】状态并展开结界，结界内我方目标造成伤害时无视敌方目标（17.5%+气氛值*0.5%）防御力。
处于【Fever】状态时，知更鸟•晴歌与「晴空乐手」免疫控制类负面状态，【Fever】状态结束前知更鸟•晴歌不会进入自己的回合。</x:v>
      </x:c>
      <x:c r="F5898" s="6" t="n">
        <x:v>0</x:v>
      </x:c>
      <x:c r="G5898" s="6" t="n">
        <x:v>0</x:v>
      </x:c>
      <x:c r="H5898" s="6" t="n">
        <x:v>0</x:v>
      </x:c>
      <x:c r="I5898" s="6" t="n">
        <x:v>0</x:v>
      </x:c>
      <x:c r="J5898" s="6" t="str">
        <x:v>[0.7, 1.8, 0, 0, 50, 6, 12, 0.175, 0.005]</x:v>
      </x:c>
      <x:c r="K5898" s="7" t="str">
        <x:v>无首段伤害倍率，请覆盖或设为辅助技能</x:v>
      </x:c>
      <x:c r="L5898" s="6" t="str">
        <x:v>https://raw.githubusercontent.com/Mar-7th/StarRailRes/dbe8cdfcfb0bf657b9fe1cf92d5537f118ccb487/index_new/cn/character_skills.json</x:v>
      </x:c>
    </x:row>
    <x:row r="5899" ht="20" customHeight="1">
      <x:c r="A5899" s="6" t="str">
        <x:v>151206_1</x:v>
      </x:c>
      <x:c r="B5899" s="6" t="str">
        <x:v>151206</x:v>
      </x:c>
      <x:c r="C5899" s="6" t="n">
        <x:v>1</x:v>
      </x:c>
      <x:c r="D5899" s="6" t="str">
        <x:v>攻击</x:v>
      </x:c>
      <x:c r="E5899" s="7" t="str">
        <x:v>攻击敌人，进入战斗后削弱敌方目标对应属性韧性。</x:v>
      </x:c>
      <x:c r="F5899" s="6" t="n">
        <x:v>0</x:v>
      </x:c>
      <x:c r="G5899" s="6" t="n">
        <x:v>0</x:v>
      </x:c>
      <x:c r="H5899" s="6" t="n">
        <x:v>0</x:v>
      </x:c>
      <x:c r="I5899" s="6" t="n">
        <x:v>0</x:v>
      </x:c>
      <x:c r="J5899" s="6" t="str">
        <x:v>[]</x:v>
      </x:c>
      <x:c r="K5899" s="7" t="str">
        <x:v>缺少结构化参数，必须覆盖</x:v>
      </x:c>
      <x:c r="L5899" s="6" t="str">
        <x:v>https://raw.githubusercontent.com/Mar-7th/StarRailRes/dbe8cdfcfb0bf657b9fe1cf92d5537f118ccb487/index_new/cn/character_skills.json</x:v>
      </x:c>
    </x:row>
    <x:row r="5900" ht="38" customHeight="1">
      <x:c r="A5900" s="6" t="str">
        <x:v>151207_1</x:v>
      </x:c>
      <x:c r="B5900" s="6" t="str">
        <x:v>151207</x:v>
      </x:c>
      <x:c r="C5900" s="6" t="n">
        <x:v>1</x:v>
      </x:c>
      <x:c r="D5900" s="6" t="str">
        <x:v>我们自成旋律</x:v>
      </x:c>
      <x:c r="E5900" s="7" t="str">
        <x:v>使用秘技后，使下一次战斗开始时行动提前20%，立即获得6点气氛值，并使我方全体造成的伤害提高30%，持续2回合。</x:v>
      </x:c>
      <x:c r="F5900" s="6" t="n">
        <x:v>0</x:v>
      </x:c>
      <x:c r="G5900" s="6" t="n">
        <x:v>0</x:v>
      </x:c>
      <x:c r="H5900" s="6" t="n">
        <x:v>0</x:v>
      </x:c>
      <x:c r="I5900" s="6" t="n">
        <x:v>0</x:v>
      </x:c>
      <x:c r="J5900" s="6" t="str">
        <x:v>[6, 0.3, 0.2]</x:v>
      </x:c>
      <x:c r="K5900" s="7" t="str">
        <x:v>无首段伤害倍率，请覆盖或设为辅助技能</x:v>
      </x:c>
      <x:c r="L5900" s="6" t="str">
        <x:v>https://raw.githubusercontent.com/Mar-7th/StarRailRes/dbe8cdfcfb0bf657b9fe1cf92d5537f118ccb487/index_new/cn/character_skills.json</x:v>
      </x:c>
    </x:row>
    <x:row r="5901" ht="20" customHeight="1">
      <x:c r="A5901" s="6" t="str">
        <x:v>151301_1</x:v>
      </x:c>
      <x:c r="B5901" s="6" t="str">
        <x:v>151301</x:v>
      </x:c>
      <x:c r="C5901" s="6" t="n">
        <x:v>1</x:v>
      </x:c>
      <x:c r="D5901" s="6" t="str">
        <x:v>激流，正中红心</x:v>
      </x:c>
      <x:c r="E5901" s="7" t="str">
        <x:v>对指定敌方单体造成等同于砂金•戏浪50%攻击力的量子属性伤害。</x:v>
      </x:c>
      <x:c r="F5901" s="6" t="n">
        <x:v>0.5</x:v>
      </x:c>
      <x:c r="G5901" s="6" t="n">
        <x:v>0</x:v>
      </x:c>
      <x:c r="H5901" s="6" t="n">
        <x:v>0</x:v>
      </x:c>
      <x:c r="I5901" s="6" t="n">
        <x:v>0</x:v>
      </x:c>
      <x:c r="J5901" s="6" t="str">
        <x:v>[0.5]</x:v>
      </x:c>
      <x:c r="K5901" s="7" t="str">
        <x:v>需确认条件及分段</x:v>
      </x:c>
      <x:c r="L5901" s="6" t="str">
        <x:v>https://raw.githubusercontent.com/Mar-7th/StarRailRes/dbe8cdfcfb0bf657b9fe1cf92d5537f118ccb487/index_new/cn/character_skills.json</x:v>
      </x:c>
    </x:row>
    <x:row r="5902" ht="20" customHeight="1">
      <x:c r="A5902" s="6" t="str">
        <x:v>151301_2</x:v>
      </x:c>
      <x:c r="B5902" s="6" t="str">
        <x:v>151301</x:v>
      </x:c>
      <x:c r="C5902" s="6" t="n">
        <x:v>2</x:v>
      </x:c>
      <x:c r="D5902" s="6" t="str">
        <x:v>激流，正中红心</x:v>
      </x:c>
      <x:c r="E5902" s="7" t="str">
        <x:v>对指定敌方单体造成等同于砂金•戏浪60%攻击力的量子属性伤害。</x:v>
      </x:c>
      <x:c r="F5902" s="6" t="n">
        <x:v>0.6</x:v>
      </x:c>
      <x:c r="G5902" s="6" t="n">
        <x:v>0</x:v>
      </x:c>
      <x:c r="H5902" s="6" t="n">
        <x:v>0</x:v>
      </x:c>
      <x:c r="I5902" s="6" t="n">
        <x:v>0</x:v>
      </x:c>
      <x:c r="J5902" s="6" t="str">
        <x:v>[0.6]</x:v>
      </x:c>
      <x:c r="K5902" s="7" t="str">
        <x:v>需确认条件及分段</x:v>
      </x:c>
      <x:c r="L5902" s="6" t="str">
        <x:v>https://raw.githubusercontent.com/Mar-7th/StarRailRes/dbe8cdfcfb0bf657b9fe1cf92d5537f118ccb487/index_new/cn/character_skills.json</x:v>
      </x:c>
    </x:row>
    <x:row r="5903" ht="20" customHeight="1">
      <x:c r="A5903" s="6" t="str">
        <x:v>151301_3</x:v>
      </x:c>
      <x:c r="B5903" s="6" t="str">
        <x:v>151301</x:v>
      </x:c>
      <x:c r="C5903" s="6" t="n">
        <x:v>3</x:v>
      </x:c>
      <x:c r="D5903" s="6" t="str">
        <x:v>激流，正中红心</x:v>
      </x:c>
      <x:c r="E5903" s="7" t="str">
        <x:v>对指定敌方单体造成等同于砂金•戏浪70%攻击力的量子属性伤害。</x:v>
      </x:c>
      <x:c r="F5903" s="6" t="n">
        <x:v>0.7</x:v>
      </x:c>
      <x:c r="G5903" s="6" t="n">
        <x:v>0</x:v>
      </x:c>
      <x:c r="H5903" s="6" t="n">
        <x:v>0</x:v>
      </x:c>
      <x:c r="I5903" s="6" t="n">
        <x:v>0</x:v>
      </x:c>
      <x:c r="J5903" s="6" t="str">
        <x:v>[0.7]</x:v>
      </x:c>
      <x:c r="K5903" s="7" t="str">
        <x:v>需确认条件及分段</x:v>
      </x:c>
      <x:c r="L5903" s="6" t="str">
        <x:v>https://raw.githubusercontent.com/Mar-7th/StarRailRes/dbe8cdfcfb0bf657b9fe1cf92d5537f118ccb487/index_new/cn/character_skills.json</x:v>
      </x:c>
    </x:row>
    <x:row r="5904" ht="20" customHeight="1">
      <x:c r="A5904" s="6" t="str">
        <x:v>151301_4</x:v>
      </x:c>
      <x:c r="B5904" s="6" t="str">
        <x:v>151301</x:v>
      </x:c>
      <x:c r="C5904" s="6" t="n">
        <x:v>4</x:v>
      </x:c>
      <x:c r="D5904" s="6" t="str">
        <x:v>激流，正中红心</x:v>
      </x:c>
      <x:c r="E5904" s="7" t="str">
        <x:v>对指定敌方单体造成等同于砂金•戏浪80%攻击力的量子属性伤害。</x:v>
      </x:c>
      <x:c r="F5904" s="6" t="n">
        <x:v>0.8</x:v>
      </x:c>
      <x:c r="G5904" s="6" t="n">
        <x:v>0</x:v>
      </x:c>
      <x:c r="H5904" s="6" t="n">
        <x:v>0</x:v>
      </x:c>
      <x:c r="I5904" s="6" t="n">
        <x:v>0</x:v>
      </x:c>
      <x:c r="J5904" s="6" t="str">
        <x:v>[0.8]</x:v>
      </x:c>
      <x:c r="K5904" s="7" t="str">
        <x:v>需确认条件及分段</x:v>
      </x:c>
      <x:c r="L5904" s="6" t="str">
        <x:v>https://raw.githubusercontent.com/Mar-7th/StarRailRes/dbe8cdfcfb0bf657b9fe1cf92d5537f118ccb487/index_new/cn/character_skills.json</x:v>
      </x:c>
    </x:row>
    <x:row r="5905" ht="20" customHeight="1">
      <x:c r="A5905" s="6" t="str">
        <x:v>151301_5</x:v>
      </x:c>
      <x:c r="B5905" s="6" t="str">
        <x:v>151301</x:v>
      </x:c>
      <x:c r="C5905" s="6" t="n">
        <x:v>5</x:v>
      </x:c>
      <x:c r="D5905" s="6" t="str">
        <x:v>激流，正中红心</x:v>
      </x:c>
      <x:c r="E5905" s="7" t="str">
        <x:v>对指定敌方单体造成等同于砂金•戏浪90%攻击力的量子属性伤害。</x:v>
      </x:c>
      <x:c r="F5905" s="6" t="n">
        <x:v>0.9</x:v>
      </x:c>
      <x:c r="G5905" s="6" t="n">
        <x:v>0</x:v>
      </x:c>
      <x:c r="H5905" s="6" t="n">
        <x:v>0</x:v>
      </x:c>
      <x:c r="I5905" s="6" t="n">
        <x:v>0</x:v>
      </x:c>
      <x:c r="J5905" s="6" t="str">
        <x:v>[0.9]</x:v>
      </x:c>
      <x:c r="K5905" s="7" t="str">
        <x:v>需确认条件及分段</x:v>
      </x:c>
      <x:c r="L5905" s="6" t="str">
        <x:v>https://raw.githubusercontent.com/Mar-7th/StarRailRes/dbe8cdfcfb0bf657b9fe1cf92d5537f118ccb487/index_new/cn/character_skills.json</x:v>
      </x:c>
    </x:row>
    <x:row r="5906" ht="20" customHeight="1">
      <x:c r="A5906" s="6" t="str">
        <x:v>151301_6</x:v>
      </x:c>
      <x:c r="B5906" s="6" t="str">
        <x:v>151301</x:v>
      </x:c>
      <x:c r="C5906" s="6" t="n">
        <x:v>6</x:v>
      </x:c>
      <x:c r="D5906" s="6" t="str">
        <x:v>激流，正中红心</x:v>
      </x:c>
      <x:c r="E5906" s="7" t="str">
        <x:v>对指定敌方单体造成等同于砂金•戏浪100%攻击力的量子属性伤害。</x:v>
      </x:c>
      <x:c r="F5906" s="6" t="n">
        <x:v>1</x:v>
      </x:c>
      <x:c r="G5906" s="6" t="n">
        <x:v>0</x:v>
      </x:c>
      <x:c r="H5906" s="6" t="n">
        <x:v>0</x:v>
      </x:c>
      <x:c r="I5906" s="6" t="n">
        <x:v>0</x:v>
      </x:c>
      <x:c r="J5906" s="6" t="str">
        <x:v>[1]</x:v>
      </x:c>
      <x:c r="K5906" s="7" t="str">
        <x:v>需确认条件及分段</x:v>
      </x:c>
      <x:c r="L5906" s="6" t="str">
        <x:v>https://raw.githubusercontent.com/Mar-7th/StarRailRes/dbe8cdfcfb0bf657b9fe1cf92d5537f118ccb487/index_new/cn/character_skills.json</x:v>
      </x:c>
    </x:row>
    <x:row r="5907" ht="20" customHeight="1">
      <x:c r="A5907" s="6" t="str">
        <x:v>151301_7</x:v>
      </x:c>
      <x:c r="B5907" s="6" t="str">
        <x:v>151301</x:v>
      </x:c>
      <x:c r="C5907" s="6" t="n">
        <x:v>7</x:v>
      </x:c>
      <x:c r="D5907" s="6" t="str">
        <x:v>激流，正中红心</x:v>
      </x:c>
      <x:c r="E5907" s="7" t="str">
        <x:v>对指定敌方单体造成等同于砂金•戏浪110%攻击力的量子属性伤害。</x:v>
      </x:c>
      <x:c r="F5907" s="6" t="n">
        <x:v>1.1</x:v>
      </x:c>
      <x:c r="G5907" s="6" t="n">
        <x:v>0</x:v>
      </x:c>
      <x:c r="H5907" s="6" t="n">
        <x:v>0</x:v>
      </x:c>
      <x:c r="I5907" s="6" t="n">
        <x:v>0</x:v>
      </x:c>
      <x:c r="J5907" s="6" t="str">
        <x:v>[1.1]</x:v>
      </x:c>
      <x:c r="K5907" s="7" t="str">
        <x:v>需确认条件及分段</x:v>
      </x:c>
      <x:c r="L5907" s="6" t="str">
        <x:v>https://raw.githubusercontent.com/Mar-7th/StarRailRes/dbe8cdfcfb0bf657b9fe1cf92d5537f118ccb487/index_new/cn/character_skills.json</x:v>
      </x:c>
    </x:row>
    <x:row r="5908" ht="20" customHeight="1">
      <x:c r="A5908" s="6" t="str">
        <x:v>151301_8</x:v>
      </x:c>
      <x:c r="B5908" s="6" t="str">
        <x:v>151301</x:v>
      </x:c>
      <x:c r="C5908" s="6" t="n">
        <x:v>8</x:v>
      </x:c>
      <x:c r="D5908" s="6" t="str">
        <x:v>激流，正中红心</x:v>
      </x:c>
      <x:c r="E5908" s="7" t="str">
        <x:v>对指定敌方单体造成等同于砂金•戏浪120%攻击力的量子属性伤害。</x:v>
      </x:c>
      <x:c r="F5908" s="6" t="n">
        <x:v>1.2</x:v>
      </x:c>
      <x:c r="G5908" s="6" t="n">
        <x:v>0</x:v>
      </x:c>
      <x:c r="H5908" s="6" t="n">
        <x:v>0</x:v>
      </x:c>
      <x:c r="I5908" s="6" t="n">
        <x:v>0</x:v>
      </x:c>
      <x:c r="J5908" s="6" t="str">
        <x:v>[1.2]</x:v>
      </x:c>
      <x:c r="K5908" s="7" t="str">
        <x:v>需确认条件及分段</x:v>
      </x:c>
      <x:c r="L5908" s="6" t="str">
        <x:v>https://raw.githubusercontent.com/Mar-7th/StarRailRes/dbe8cdfcfb0bf657b9fe1cf92d5537f118ccb487/index_new/cn/character_skills.json</x:v>
      </x:c>
    </x:row>
    <x:row r="5909" ht="20" customHeight="1">
      <x:c r="A5909" s="6" t="str">
        <x:v>151301_9</x:v>
      </x:c>
      <x:c r="B5909" s="6" t="str">
        <x:v>151301</x:v>
      </x:c>
      <x:c r="C5909" s="6" t="n">
        <x:v>9</x:v>
      </x:c>
      <x:c r="D5909" s="6" t="str">
        <x:v>激流，正中红心</x:v>
      </x:c>
      <x:c r="E5909" s="7" t="str">
        <x:v>对指定敌方单体造成等同于砂金•戏浪130%攻击力的量子属性伤害。</x:v>
      </x:c>
      <x:c r="F5909" s="6" t="n">
        <x:v>1.3</x:v>
      </x:c>
      <x:c r="G5909" s="6" t="n">
        <x:v>0</x:v>
      </x:c>
      <x:c r="H5909" s="6" t="n">
        <x:v>0</x:v>
      </x:c>
      <x:c r="I5909" s="6" t="n">
        <x:v>0</x:v>
      </x:c>
      <x:c r="J5909" s="6" t="str">
        <x:v>[1.3]</x:v>
      </x:c>
      <x:c r="K5909" s="7" t="str">
        <x:v>需确认条件及分段</x:v>
      </x:c>
      <x:c r="L5909" s="6" t="str">
        <x:v>https://raw.githubusercontent.com/Mar-7th/StarRailRes/dbe8cdfcfb0bf657b9fe1cf92d5537f118ccb487/index_new/cn/character_skills.json</x:v>
      </x:c>
    </x:row>
    <x:row r="5910" ht="20" customHeight="1">
      <x:c r="A5910" s="6" t="str">
        <x:v>151301_10</x:v>
      </x:c>
      <x:c r="B5910" s="6" t="str">
        <x:v>151301</x:v>
      </x:c>
      <x:c r="C5910" s="6" t="n">
        <x:v>10</x:v>
      </x:c>
      <x:c r="D5910" s="6" t="str">
        <x:v>激流，正中红心</x:v>
      </x:c>
      <x:c r="E5910" s="7" t="str">
        <x:v>对指定敌方单体造成等同于砂金•戏浪140%攻击力的量子属性伤害。</x:v>
      </x:c>
      <x:c r="F5910" s="6" t="n">
        <x:v>1.4</x:v>
      </x:c>
      <x:c r="G5910" s="6" t="n">
        <x:v>0</x:v>
      </x:c>
      <x:c r="H5910" s="6" t="n">
        <x:v>0</x:v>
      </x:c>
      <x:c r="I5910" s="6" t="n">
        <x:v>0</x:v>
      </x:c>
      <x:c r="J5910" s="6" t="str">
        <x:v>[1.4]</x:v>
      </x:c>
      <x:c r="K5910" s="7" t="str">
        <x:v>需确认条件及分段</x:v>
      </x:c>
      <x:c r="L5910" s="6" t="str">
        <x:v>https://raw.githubusercontent.com/Mar-7th/StarRailRes/dbe8cdfcfb0bf657b9fe1cf92d5537f118ccb487/index_new/cn/character_skills.json</x:v>
      </x:c>
    </x:row>
    <x:row r="5911" ht="20" customHeight="1">
      <x:c r="A5911" s="6" t="str">
        <x:v>151302_1</x:v>
      </x:c>
      <x:c r="B5911" s="6" t="str">
        <x:v>151302</x:v>
      </x:c>
      <x:c r="C5911" s="6" t="n">
        <x:v>1</x:v>
      </x:c>
      <x:c r="D5911" s="6" t="str">
        <x:v>绝杀，热砂沸腾</x:v>
      </x:c>
      <x:c r="E5911" s="7" t="str">
        <x:v>对敌方全体造成等同于砂金•戏浪120%攻击力的量子属性伤害，获得4个笑点和4点【热意】。</x:v>
      </x:c>
      <x:c r="F5911" s="6" t="n">
        <x:v>1.2</x:v>
      </x:c>
      <x:c r="G5911" s="6" t="n">
        <x:v>0</x:v>
      </x:c>
      <x:c r="H5911" s="6" t="n">
        <x:v>0</x:v>
      </x:c>
      <x:c r="I5911" s="6" t="n">
        <x:v>0</x:v>
      </x:c>
      <x:c r="J5911" s="6" t="str">
        <x:v>[1.2, 4, 4]</x:v>
      </x:c>
      <x:c r="K5911" s="7" t="str">
        <x:v>需确认条件及分段</x:v>
      </x:c>
      <x:c r="L5911" s="6" t="str">
        <x:v>https://raw.githubusercontent.com/Mar-7th/StarRailRes/dbe8cdfcfb0bf657b9fe1cf92d5537f118ccb487/index_new/cn/character_skills.json</x:v>
      </x:c>
    </x:row>
    <x:row r="5912" ht="20" customHeight="1">
      <x:c r="A5912" s="6" t="str">
        <x:v>151302_2</x:v>
      </x:c>
      <x:c r="B5912" s="6" t="str">
        <x:v>151302</x:v>
      </x:c>
      <x:c r="C5912" s="6" t="n">
        <x:v>2</x:v>
      </x:c>
      <x:c r="D5912" s="6" t="str">
        <x:v>绝杀，热砂沸腾</x:v>
      </x:c>
      <x:c r="E5912" s="7" t="str">
        <x:v>对敌方全体造成等同于砂金•戏浪132%攻击力的量子属性伤害，获得4个笑点和4点【热意】。</x:v>
      </x:c>
      <x:c r="F5912" s="6" t="n">
        <x:v>1.32</x:v>
      </x:c>
      <x:c r="G5912" s="6" t="n">
        <x:v>0</x:v>
      </x:c>
      <x:c r="H5912" s="6" t="n">
        <x:v>0</x:v>
      </x:c>
      <x:c r="I5912" s="6" t="n">
        <x:v>0</x:v>
      </x:c>
      <x:c r="J5912" s="6" t="str">
        <x:v>[1.32, 4, 4]</x:v>
      </x:c>
      <x:c r="K5912" s="7" t="str">
        <x:v>需确认条件及分段</x:v>
      </x:c>
      <x:c r="L5912" s="6" t="str">
        <x:v>https://raw.githubusercontent.com/Mar-7th/StarRailRes/dbe8cdfcfb0bf657b9fe1cf92d5537f118ccb487/index_new/cn/character_skills.json</x:v>
      </x:c>
    </x:row>
    <x:row r="5913" ht="20" customHeight="1">
      <x:c r="A5913" s="6" t="str">
        <x:v>151302_3</x:v>
      </x:c>
      <x:c r="B5913" s="6" t="str">
        <x:v>151302</x:v>
      </x:c>
      <x:c r="C5913" s="6" t="n">
        <x:v>3</x:v>
      </x:c>
      <x:c r="D5913" s="6" t="str">
        <x:v>绝杀，热砂沸腾</x:v>
      </x:c>
      <x:c r="E5913" s="7" t="str">
        <x:v>对敌方全体造成等同于砂金•戏浪144%攻击力的量子属性伤害，获得4个笑点和4点【热意】。</x:v>
      </x:c>
      <x:c r="F5913" s="6" t="n">
        <x:v>1.44</x:v>
      </x:c>
      <x:c r="G5913" s="6" t="n">
        <x:v>0</x:v>
      </x:c>
      <x:c r="H5913" s="6" t="n">
        <x:v>0</x:v>
      </x:c>
      <x:c r="I5913" s="6" t="n">
        <x:v>0</x:v>
      </x:c>
      <x:c r="J5913" s="6" t="str">
        <x:v>[1.44, 4, 4]</x:v>
      </x:c>
      <x:c r="K5913" s="7" t="str">
        <x:v>需确认条件及分段</x:v>
      </x:c>
      <x:c r="L5913" s="6" t="str">
        <x:v>https://raw.githubusercontent.com/Mar-7th/StarRailRes/dbe8cdfcfb0bf657b9fe1cf92d5537f118ccb487/index_new/cn/character_skills.json</x:v>
      </x:c>
    </x:row>
    <x:row r="5914" ht="20" customHeight="1">
      <x:c r="A5914" s="6" t="str">
        <x:v>151302_4</x:v>
      </x:c>
      <x:c r="B5914" s="6" t="str">
        <x:v>151302</x:v>
      </x:c>
      <x:c r="C5914" s="6" t="n">
        <x:v>4</x:v>
      </x:c>
      <x:c r="D5914" s="6" t="str">
        <x:v>绝杀，热砂沸腾</x:v>
      </x:c>
      <x:c r="E5914" s="7" t="str">
        <x:v>对敌方全体造成等同于砂金•戏浪156%攻击力的量子属性伤害，获得4个笑点和4点【热意】。</x:v>
      </x:c>
      <x:c r="F5914" s="6" t="n">
        <x:v>1.56</x:v>
      </x:c>
      <x:c r="G5914" s="6" t="n">
        <x:v>0</x:v>
      </x:c>
      <x:c r="H5914" s="6" t="n">
        <x:v>0</x:v>
      </x:c>
      <x:c r="I5914" s="6" t="n">
        <x:v>0</x:v>
      </x:c>
      <x:c r="J5914" s="6" t="str">
        <x:v>[1.56, 4, 4]</x:v>
      </x:c>
      <x:c r="K5914" s="7" t="str">
        <x:v>需确认条件及分段</x:v>
      </x:c>
      <x:c r="L5914" s="6" t="str">
        <x:v>https://raw.githubusercontent.com/Mar-7th/StarRailRes/dbe8cdfcfb0bf657b9fe1cf92d5537f118ccb487/index_new/cn/character_skills.json</x:v>
      </x:c>
    </x:row>
    <x:row r="5915" ht="20" customHeight="1">
      <x:c r="A5915" s="6" t="str">
        <x:v>151302_5</x:v>
      </x:c>
      <x:c r="B5915" s="6" t="str">
        <x:v>151302</x:v>
      </x:c>
      <x:c r="C5915" s="6" t="n">
        <x:v>5</x:v>
      </x:c>
      <x:c r="D5915" s="6" t="str">
        <x:v>绝杀，热砂沸腾</x:v>
      </x:c>
      <x:c r="E5915" s="7" t="str">
        <x:v>对敌方全体造成等同于砂金•戏浪168%攻击力的量子属性伤害，获得4个笑点和4点【热意】。</x:v>
      </x:c>
      <x:c r="F5915" s="6" t="n">
        <x:v>1.68</x:v>
      </x:c>
      <x:c r="G5915" s="6" t="n">
        <x:v>0</x:v>
      </x:c>
      <x:c r="H5915" s="6" t="n">
        <x:v>0</x:v>
      </x:c>
      <x:c r="I5915" s="6" t="n">
        <x:v>0</x:v>
      </x:c>
      <x:c r="J5915" s="6" t="str">
        <x:v>[1.68, 4, 4]</x:v>
      </x:c>
      <x:c r="K5915" s="7" t="str">
        <x:v>需确认条件及分段</x:v>
      </x:c>
      <x:c r="L5915" s="6" t="str">
        <x:v>https://raw.githubusercontent.com/Mar-7th/StarRailRes/dbe8cdfcfb0bf657b9fe1cf92d5537f118ccb487/index_new/cn/character_skills.json</x:v>
      </x:c>
    </x:row>
    <x:row r="5916" ht="20" customHeight="1">
      <x:c r="A5916" s="6" t="str">
        <x:v>151302_6</x:v>
      </x:c>
      <x:c r="B5916" s="6" t="str">
        <x:v>151302</x:v>
      </x:c>
      <x:c r="C5916" s="6" t="n">
        <x:v>6</x:v>
      </x:c>
      <x:c r="D5916" s="6" t="str">
        <x:v>绝杀，热砂沸腾</x:v>
      </x:c>
      <x:c r="E5916" s="7" t="str">
        <x:v>对敌方全体造成等同于砂金•戏浪180%攻击力的量子属性伤害，获得4个笑点和4点【热意】。</x:v>
      </x:c>
      <x:c r="F5916" s="6" t="n">
        <x:v>1.8</x:v>
      </x:c>
      <x:c r="G5916" s="6" t="n">
        <x:v>0</x:v>
      </x:c>
      <x:c r="H5916" s="6" t="n">
        <x:v>0</x:v>
      </x:c>
      <x:c r="I5916" s="6" t="n">
        <x:v>0</x:v>
      </x:c>
      <x:c r="J5916" s="6" t="str">
        <x:v>[1.8, 4, 4]</x:v>
      </x:c>
      <x:c r="K5916" s="7" t="str">
        <x:v>需确认条件及分段</x:v>
      </x:c>
      <x:c r="L5916" s="6" t="str">
        <x:v>https://raw.githubusercontent.com/Mar-7th/StarRailRes/dbe8cdfcfb0bf657b9fe1cf92d5537f118ccb487/index_new/cn/character_skills.json</x:v>
      </x:c>
    </x:row>
    <x:row r="5917" ht="20" customHeight="1">
      <x:c r="A5917" s="6" t="str">
        <x:v>151302_7</x:v>
      </x:c>
      <x:c r="B5917" s="6" t="str">
        <x:v>151302</x:v>
      </x:c>
      <x:c r="C5917" s="6" t="n">
        <x:v>7</x:v>
      </x:c>
      <x:c r="D5917" s="6" t="str">
        <x:v>绝杀，热砂沸腾</x:v>
      </x:c>
      <x:c r="E5917" s="7" t="str">
        <x:v>对敌方全体造成等同于砂金•戏浪195%攻击力的量子属性伤害，获得4个笑点和4点【热意】。</x:v>
      </x:c>
      <x:c r="F5917" s="6" t="n">
        <x:v>1.95</x:v>
      </x:c>
      <x:c r="G5917" s="6" t="n">
        <x:v>0</x:v>
      </x:c>
      <x:c r="H5917" s="6" t="n">
        <x:v>0</x:v>
      </x:c>
      <x:c r="I5917" s="6" t="n">
        <x:v>0</x:v>
      </x:c>
      <x:c r="J5917" s="6" t="str">
        <x:v>[1.95, 4, 4]</x:v>
      </x:c>
      <x:c r="K5917" s="7" t="str">
        <x:v>需确认条件及分段</x:v>
      </x:c>
      <x:c r="L5917" s="6" t="str">
        <x:v>https://raw.githubusercontent.com/Mar-7th/StarRailRes/dbe8cdfcfb0bf657b9fe1cf92d5537f118ccb487/index_new/cn/character_skills.json</x:v>
      </x:c>
    </x:row>
    <x:row r="5918" ht="20" customHeight="1">
      <x:c r="A5918" s="6" t="str">
        <x:v>151302_8</x:v>
      </x:c>
      <x:c r="B5918" s="6" t="str">
        <x:v>151302</x:v>
      </x:c>
      <x:c r="C5918" s="6" t="n">
        <x:v>8</x:v>
      </x:c>
      <x:c r="D5918" s="6" t="str">
        <x:v>绝杀，热砂沸腾</x:v>
      </x:c>
      <x:c r="E5918" s="7" t="str">
        <x:v>对敌方全体造成等同于砂金•戏浪210%攻击力的量子属性伤害，获得4个笑点和4点【热意】。</x:v>
      </x:c>
      <x:c r="F5918" s="6" t="n">
        <x:v>2.1</x:v>
      </x:c>
      <x:c r="G5918" s="6" t="n">
        <x:v>0</x:v>
      </x:c>
      <x:c r="H5918" s="6" t="n">
        <x:v>0</x:v>
      </x:c>
      <x:c r="I5918" s="6" t="n">
        <x:v>0</x:v>
      </x:c>
      <x:c r="J5918" s="6" t="str">
        <x:v>[2.1, 4, 4]</x:v>
      </x:c>
      <x:c r="K5918" s="7" t="str">
        <x:v>需确认条件及分段</x:v>
      </x:c>
      <x:c r="L5918" s="6" t="str">
        <x:v>https://raw.githubusercontent.com/Mar-7th/StarRailRes/dbe8cdfcfb0bf657b9fe1cf92d5537f118ccb487/index_new/cn/character_skills.json</x:v>
      </x:c>
    </x:row>
    <x:row r="5919" ht="20" customHeight="1">
      <x:c r="A5919" s="6" t="str">
        <x:v>151302_9</x:v>
      </x:c>
      <x:c r="B5919" s="6" t="str">
        <x:v>151302</x:v>
      </x:c>
      <x:c r="C5919" s="6" t="n">
        <x:v>9</x:v>
      </x:c>
      <x:c r="D5919" s="6" t="str">
        <x:v>绝杀，热砂沸腾</x:v>
      </x:c>
      <x:c r="E5919" s="7" t="str">
        <x:v>对敌方全体造成等同于砂金•戏浪225%攻击力的量子属性伤害，获得4个笑点和4点【热意】。</x:v>
      </x:c>
      <x:c r="F5919" s="6" t="n">
        <x:v>2.25</x:v>
      </x:c>
      <x:c r="G5919" s="6" t="n">
        <x:v>0</x:v>
      </x:c>
      <x:c r="H5919" s="6" t="n">
        <x:v>0</x:v>
      </x:c>
      <x:c r="I5919" s="6" t="n">
        <x:v>0</x:v>
      </x:c>
      <x:c r="J5919" s="6" t="str">
        <x:v>[2.25, 4, 4]</x:v>
      </x:c>
      <x:c r="K5919" s="7" t="str">
        <x:v>需确认条件及分段</x:v>
      </x:c>
      <x:c r="L5919" s="6" t="str">
        <x:v>https://raw.githubusercontent.com/Mar-7th/StarRailRes/dbe8cdfcfb0bf657b9fe1cf92d5537f118ccb487/index_new/cn/character_skills.json</x:v>
      </x:c>
    </x:row>
    <x:row r="5920" ht="20" customHeight="1">
      <x:c r="A5920" s="6" t="str">
        <x:v>151302_10</x:v>
      </x:c>
      <x:c r="B5920" s="6" t="str">
        <x:v>151302</x:v>
      </x:c>
      <x:c r="C5920" s="6" t="n">
        <x:v>10</x:v>
      </x:c>
      <x:c r="D5920" s="6" t="str">
        <x:v>绝杀，热砂沸腾</x:v>
      </x:c>
      <x:c r="E5920" s="7" t="str">
        <x:v>对敌方全体造成等同于砂金•戏浪240%攻击力的量子属性伤害，获得4个笑点和4点【热意】。</x:v>
      </x:c>
      <x:c r="F5920" s="6" t="n">
        <x:v>2.4</x:v>
      </x:c>
      <x:c r="G5920" s="6" t="n">
        <x:v>0</x:v>
      </x:c>
      <x:c r="H5920" s="6" t="n">
        <x:v>0</x:v>
      </x:c>
      <x:c r="I5920" s="6" t="n">
        <x:v>0</x:v>
      </x:c>
      <x:c r="J5920" s="6" t="str">
        <x:v>[2.4, 4, 4]</x:v>
      </x:c>
      <x:c r="K5920" s="7" t="str">
        <x:v>需确认条件及分段</x:v>
      </x:c>
      <x:c r="L5920" s="6" t="str">
        <x:v>https://raw.githubusercontent.com/Mar-7th/StarRailRes/dbe8cdfcfb0bf657b9fe1cf92d5537f118ccb487/index_new/cn/character_skills.json</x:v>
      </x:c>
    </x:row>
    <x:row r="5921" ht="20" customHeight="1">
      <x:c r="A5921" s="6" t="str">
        <x:v>151302_11</x:v>
      </x:c>
      <x:c r="B5921" s="6" t="str">
        <x:v>151302</x:v>
      </x:c>
      <x:c r="C5921" s="6" t="n">
        <x:v>11</x:v>
      </x:c>
      <x:c r="D5921" s="6" t="str">
        <x:v>绝杀，热砂沸腾</x:v>
      </x:c>
      <x:c r="E5921" s="7" t="str">
        <x:v>对敌方全体造成等同于砂金•戏浪252%攻击力的量子属性伤害，获得4个笑点和4点【热意】。</x:v>
      </x:c>
      <x:c r="F5921" s="6" t="n">
        <x:v>2.52</x:v>
      </x:c>
      <x:c r="G5921" s="6" t="n">
        <x:v>0</x:v>
      </x:c>
      <x:c r="H5921" s="6" t="n">
        <x:v>0</x:v>
      </x:c>
      <x:c r="I5921" s="6" t="n">
        <x:v>0</x:v>
      </x:c>
      <x:c r="J5921" s="6" t="str">
        <x:v>[2.52, 4, 4]</x:v>
      </x:c>
      <x:c r="K5921" s="7" t="str">
        <x:v>需确认条件及分段</x:v>
      </x:c>
      <x:c r="L5921" s="6" t="str">
        <x:v>https://raw.githubusercontent.com/Mar-7th/StarRailRes/dbe8cdfcfb0bf657b9fe1cf92d5537f118ccb487/index_new/cn/character_skills.json</x:v>
      </x:c>
    </x:row>
    <x:row r="5922" ht="20" customHeight="1">
      <x:c r="A5922" s="6" t="str">
        <x:v>151302_12</x:v>
      </x:c>
      <x:c r="B5922" s="6" t="str">
        <x:v>151302</x:v>
      </x:c>
      <x:c r="C5922" s="6" t="n">
        <x:v>12</x:v>
      </x:c>
      <x:c r="D5922" s="6" t="str">
        <x:v>绝杀，热砂沸腾</x:v>
      </x:c>
      <x:c r="E5922" s="7" t="str">
        <x:v>对敌方全体造成等同于砂金•戏浪264%攻击力的量子属性伤害，获得4个笑点和4点【热意】。</x:v>
      </x:c>
      <x:c r="F5922" s="6" t="n">
        <x:v>2.64</x:v>
      </x:c>
      <x:c r="G5922" s="6" t="n">
        <x:v>0</x:v>
      </x:c>
      <x:c r="H5922" s="6" t="n">
        <x:v>0</x:v>
      </x:c>
      <x:c r="I5922" s="6" t="n">
        <x:v>0</x:v>
      </x:c>
      <x:c r="J5922" s="6" t="str">
        <x:v>[2.64, 4, 4]</x:v>
      </x:c>
      <x:c r="K5922" s="7" t="str">
        <x:v>需确认条件及分段</x:v>
      </x:c>
      <x:c r="L5922" s="6" t="str">
        <x:v>https://raw.githubusercontent.com/Mar-7th/StarRailRes/dbe8cdfcfb0bf657b9fe1cf92d5537f118ccb487/index_new/cn/character_skills.json</x:v>
      </x:c>
    </x:row>
    <x:row r="5923" ht="20" customHeight="1">
      <x:c r="A5923" s="6" t="str">
        <x:v>151302_13</x:v>
      </x:c>
      <x:c r="B5923" s="6" t="str">
        <x:v>151302</x:v>
      </x:c>
      <x:c r="C5923" s="6" t="n">
        <x:v>13</x:v>
      </x:c>
      <x:c r="D5923" s="6" t="str">
        <x:v>绝杀，热砂沸腾</x:v>
      </x:c>
      <x:c r="E5923" s="7" t="str">
        <x:v>对敌方全体造成等同于砂金•戏浪276%攻击力的量子属性伤害，获得4个笑点和4点【热意】。</x:v>
      </x:c>
      <x:c r="F5923" s="6" t="n">
        <x:v>2.76</x:v>
      </x:c>
      <x:c r="G5923" s="6" t="n">
        <x:v>0</x:v>
      </x:c>
      <x:c r="H5923" s="6" t="n">
        <x:v>0</x:v>
      </x:c>
      <x:c r="I5923" s="6" t="n">
        <x:v>0</x:v>
      </x:c>
      <x:c r="J5923" s="6" t="str">
        <x:v>[2.76, 4, 4]</x:v>
      </x:c>
      <x:c r="K5923" s="7" t="str">
        <x:v>需确认条件及分段</x:v>
      </x:c>
      <x:c r="L5923" s="6" t="str">
        <x:v>https://raw.githubusercontent.com/Mar-7th/StarRailRes/dbe8cdfcfb0bf657b9fe1cf92d5537f118ccb487/index_new/cn/character_skills.json</x:v>
      </x:c>
    </x:row>
    <x:row r="5924" ht="20" customHeight="1">
      <x:c r="A5924" s="6" t="str">
        <x:v>151302_14</x:v>
      </x:c>
      <x:c r="B5924" s="6" t="str">
        <x:v>151302</x:v>
      </x:c>
      <x:c r="C5924" s="6" t="n">
        <x:v>14</x:v>
      </x:c>
      <x:c r="D5924" s="6" t="str">
        <x:v>绝杀，热砂沸腾</x:v>
      </x:c>
      <x:c r="E5924" s="7" t="str">
        <x:v>对敌方全体造成等同于砂金•戏浪288%攻击力的量子属性伤害，获得4个笑点和4点【热意】。</x:v>
      </x:c>
      <x:c r="F5924" s="6" t="n">
        <x:v>2.88</x:v>
      </x:c>
      <x:c r="G5924" s="6" t="n">
        <x:v>0</x:v>
      </x:c>
      <x:c r="H5924" s="6" t="n">
        <x:v>0</x:v>
      </x:c>
      <x:c r="I5924" s="6" t="n">
        <x:v>0</x:v>
      </x:c>
      <x:c r="J5924" s="6" t="str">
        <x:v>[2.88, 4, 4]</x:v>
      </x:c>
      <x:c r="K5924" s="7" t="str">
        <x:v>需确认条件及分段</x:v>
      </x:c>
      <x:c r="L5924" s="6" t="str">
        <x:v>https://raw.githubusercontent.com/Mar-7th/StarRailRes/dbe8cdfcfb0bf657b9fe1cf92d5537f118ccb487/index_new/cn/character_skills.json</x:v>
      </x:c>
    </x:row>
    <x:row r="5925" ht="20" customHeight="1">
      <x:c r="A5925" s="6" t="str">
        <x:v>151302_15</x:v>
      </x:c>
      <x:c r="B5925" s="6" t="str">
        <x:v>151302</x:v>
      </x:c>
      <x:c r="C5925" s="6" t="n">
        <x:v>15</x:v>
      </x:c>
      <x:c r="D5925" s="6" t="str">
        <x:v>绝杀，热砂沸腾</x:v>
      </x:c>
      <x:c r="E5925" s="7" t="str">
        <x:v>对敌方全体造成等同于砂金•戏浪300%攻击力的量子属性伤害，获得4个笑点和4点【热意】。</x:v>
      </x:c>
      <x:c r="F5925" s="6" t="n">
        <x:v>3</x:v>
      </x:c>
      <x:c r="G5925" s="6" t="n">
        <x:v>0</x:v>
      </x:c>
      <x:c r="H5925" s="6" t="n">
        <x:v>0</x:v>
      </x:c>
      <x:c r="I5925" s="6" t="n">
        <x:v>0</x:v>
      </x:c>
      <x:c r="J5925" s="6" t="str">
        <x:v>[3, 4, 4]</x:v>
      </x:c>
      <x:c r="K5925" s="7" t="str">
        <x:v>需确认条件及分段</x:v>
      </x:c>
      <x:c r="L5925" s="6" t="str">
        <x:v>https://raw.githubusercontent.com/Mar-7th/StarRailRes/dbe8cdfcfb0bf657b9fe1cf92d5537f118ccb487/index_new/cn/character_skills.json</x:v>
      </x:c>
    </x:row>
    <x:row r="5926" ht="38" customHeight="1">
      <x:c r="A5926" s="6" t="str">
        <x:v>151303_1</x:v>
      </x:c>
      <x:c r="B5926" s="6" t="str">
        <x:v>151303</x:v>
      </x:c>
      <x:c r="C5926" s="6" t="n">
        <x:v>1</x:v>
      </x:c>
      <x:c r="D5926" s="6" t="str">
        <x:v>胜局，凌越飓浪之上</x:v>
      </x:c>
      <x:c r="E5926" s="7" t="str">
        <x:v>对敌方全体造成等同于砂金•戏浪240%攻击力的量子属性伤害，获得6个笑点和8点【热意】。并使自身速度提高12%，持续4回合。</x:v>
      </x:c>
      <x:c r="F5926" s="6" t="n">
        <x:v>2.4</x:v>
      </x:c>
      <x:c r="G5926" s="6" t="n">
        <x:v>0</x:v>
      </x:c>
      <x:c r="H5926" s="6" t="n">
        <x:v>0</x:v>
      </x:c>
      <x:c r="I5926" s="6" t="n">
        <x:v>0</x:v>
      </x:c>
      <x:c r="J5926" s="6" t="str">
        <x:v>[2.4, 8, 6, 0.12, 4]</x:v>
      </x:c>
      <x:c r="K5926" s="7" t="str">
        <x:v>需确认条件及分段</x:v>
      </x:c>
      <x:c r="L5926" s="6" t="str">
        <x:v>https://raw.githubusercontent.com/Mar-7th/StarRailRes/dbe8cdfcfb0bf657b9fe1cf92d5537f118ccb487/index_new/cn/character_skills.json</x:v>
      </x:c>
    </x:row>
    <x:row r="5927" ht="38" customHeight="1">
      <x:c r="A5927" s="6" t="str">
        <x:v>151303_2</x:v>
      </x:c>
      <x:c r="B5927" s="6" t="str">
        <x:v>151303</x:v>
      </x:c>
      <x:c r="C5927" s="6" t="n">
        <x:v>2</x:v>
      </x:c>
      <x:c r="D5927" s="6" t="str">
        <x:v>胜局，凌越飓浪之上</x:v>
      </x:c>
      <x:c r="E5927" s="7" t="str">
        <x:v>对敌方全体造成等同于砂金•戏浪256%攻击力的量子属性伤害，获得6个笑点和8点【热意】。并使自身速度提高13.8%，持续4回合。</x:v>
      </x:c>
      <x:c r="F5927" s="6" t="n">
        <x:v>2.56</x:v>
      </x:c>
      <x:c r="G5927" s="6" t="n">
        <x:v>0</x:v>
      </x:c>
      <x:c r="H5927" s="6" t="n">
        <x:v>0</x:v>
      </x:c>
      <x:c r="I5927" s="6" t="n">
        <x:v>0</x:v>
      </x:c>
      <x:c r="J5927" s="6" t="str">
        <x:v>[2.56, 8, 6, 0.138, 4]</x:v>
      </x:c>
      <x:c r="K5927" s="7" t="str">
        <x:v>需确认条件及分段</x:v>
      </x:c>
      <x:c r="L5927" s="6" t="str">
        <x:v>https://raw.githubusercontent.com/Mar-7th/StarRailRes/dbe8cdfcfb0bf657b9fe1cf92d5537f118ccb487/index_new/cn/character_skills.json</x:v>
      </x:c>
    </x:row>
    <x:row r="5928" ht="38" customHeight="1">
      <x:c r="A5928" s="6" t="str">
        <x:v>151303_3</x:v>
      </x:c>
      <x:c r="B5928" s="6" t="str">
        <x:v>151303</x:v>
      </x:c>
      <x:c r="C5928" s="6" t="n">
        <x:v>3</x:v>
      </x:c>
      <x:c r="D5928" s="6" t="str">
        <x:v>胜局，凌越飓浪之上</x:v>
      </x:c>
      <x:c r="E5928" s="7" t="str">
        <x:v>对敌方全体造成等同于砂金•戏浪272%攻击力的量子属性伤害，获得6个笑点和8点【热意】。并使自身速度提高15.6%，持续4回合。</x:v>
      </x:c>
      <x:c r="F5928" s="6" t="n">
        <x:v>2.72</x:v>
      </x:c>
      <x:c r="G5928" s="6" t="n">
        <x:v>0</x:v>
      </x:c>
      <x:c r="H5928" s="6" t="n">
        <x:v>0</x:v>
      </x:c>
      <x:c r="I5928" s="6" t="n">
        <x:v>0</x:v>
      </x:c>
      <x:c r="J5928" s="6" t="str">
        <x:v>[2.72, 8, 6, 0.156, 4]</x:v>
      </x:c>
      <x:c r="K5928" s="7" t="str">
        <x:v>需确认条件及分段</x:v>
      </x:c>
      <x:c r="L5928" s="6" t="str">
        <x:v>https://raw.githubusercontent.com/Mar-7th/StarRailRes/dbe8cdfcfb0bf657b9fe1cf92d5537f118ccb487/index_new/cn/character_skills.json</x:v>
      </x:c>
    </x:row>
    <x:row r="5929" ht="38" customHeight="1">
      <x:c r="A5929" s="6" t="str">
        <x:v>151303_4</x:v>
      </x:c>
      <x:c r="B5929" s="6" t="str">
        <x:v>151303</x:v>
      </x:c>
      <x:c r="C5929" s="6" t="n">
        <x:v>4</x:v>
      </x:c>
      <x:c r="D5929" s="6" t="str">
        <x:v>胜局，凌越飓浪之上</x:v>
      </x:c>
      <x:c r="E5929" s="7" t="str">
        <x:v>对敌方全体造成等同于砂金•戏浪288%攻击力的量子属性伤害，获得6个笑点和8点【热意】。并使自身速度提高17.4%，持续4回合。</x:v>
      </x:c>
      <x:c r="F5929" s="6" t="n">
        <x:v>2.88</x:v>
      </x:c>
      <x:c r="G5929" s="6" t="n">
        <x:v>0</x:v>
      </x:c>
      <x:c r="H5929" s="6" t="n">
        <x:v>0</x:v>
      </x:c>
      <x:c r="I5929" s="6" t="n">
        <x:v>0</x:v>
      </x:c>
      <x:c r="J5929" s="6" t="str">
        <x:v>[2.88, 8, 6, 0.174, 4]</x:v>
      </x:c>
      <x:c r="K5929" s="7" t="str">
        <x:v>需确认条件及分段</x:v>
      </x:c>
      <x:c r="L5929" s="6" t="str">
        <x:v>https://raw.githubusercontent.com/Mar-7th/StarRailRes/dbe8cdfcfb0bf657b9fe1cf92d5537f118ccb487/index_new/cn/character_skills.json</x:v>
      </x:c>
    </x:row>
    <x:row r="5930" ht="38" customHeight="1">
      <x:c r="A5930" s="6" t="str">
        <x:v>151303_5</x:v>
      </x:c>
      <x:c r="B5930" s="6" t="str">
        <x:v>151303</x:v>
      </x:c>
      <x:c r="C5930" s="6" t="n">
        <x:v>5</x:v>
      </x:c>
      <x:c r="D5930" s="6" t="str">
        <x:v>胜局，凌越飓浪之上</x:v>
      </x:c>
      <x:c r="E5930" s="7" t="str">
        <x:v>对敌方全体造成等同于砂金•戏浪304%攻击力的量子属性伤害，获得6个笑点和8点【热意】。并使自身速度提高19.2%，持续4回合。</x:v>
      </x:c>
      <x:c r="F5930" s="6" t="n">
        <x:v>3.04</x:v>
      </x:c>
      <x:c r="G5930" s="6" t="n">
        <x:v>0</x:v>
      </x:c>
      <x:c r="H5930" s="6" t="n">
        <x:v>0</x:v>
      </x:c>
      <x:c r="I5930" s="6" t="n">
        <x:v>0</x:v>
      </x:c>
      <x:c r="J5930" s="6" t="str">
        <x:v>[3.04, 8, 6, 0.192, 4]</x:v>
      </x:c>
      <x:c r="K5930" s="7" t="str">
        <x:v>需确认条件及分段</x:v>
      </x:c>
      <x:c r="L5930" s="6" t="str">
        <x:v>https://raw.githubusercontent.com/Mar-7th/StarRailRes/dbe8cdfcfb0bf657b9fe1cf92d5537f118ccb487/index_new/cn/character_skills.json</x:v>
      </x:c>
    </x:row>
    <x:row r="5931" ht="38" customHeight="1">
      <x:c r="A5931" s="6" t="str">
        <x:v>151303_6</x:v>
      </x:c>
      <x:c r="B5931" s="6" t="str">
        <x:v>151303</x:v>
      </x:c>
      <x:c r="C5931" s="6" t="n">
        <x:v>6</x:v>
      </x:c>
      <x:c r="D5931" s="6" t="str">
        <x:v>胜局，凌越飓浪之上</x:v>
      </x:c>
      <x:c r="E5931" s="7" t="str">
        <x:v>对敌方全体造成等同于砂金•戏浪320%攻击力的量子属性伤害，获得6个笑点和8点【热意】。并使自身速度提高21%，持续4回合。</x:v>
      </x:c>
      <x:c r="F5931" s="6" t="n">
        <x:v>3.2</x:v>
      </x:c>
      <x:c r="G5931" s="6" t="n">
        <x:v>0</x:v>
      </x:c>
      <x:c r="H5931" s="6" t="n">
        <x:v>0</x:v>
      </x:c>
      <x:c r="I5931" s="6" t="n">
        <x:v>0</x:v>
      </x:c>
      <x:c r="J5931" s="6" t="str">
        <x:v>[3.2, 8, 6, 0.21, 4]</x:v>
      </x:c>
      <x:c r="K5931" s="7" t="str">
        <x:v>需确认条件及分段</x:v>
      </x:c>
      <x:c r="L5931" s="6" t="str">
        <x:v>https://raw.githubusercontent.com/Mar-7th/StarRailRes/dbe8cdfcfb0bf657b9fe1cf92d5537f118ccb487/index_new/cn/character_skills.json</x:v>
      </x:c>
    </x:row>
    <x:row r="5932" ht="38" customHeight="1">
      <x:c r="A5932" s="6" t="str">
        <x:v>151303_7</x:v>
      </x:c>
      <x:c r="B5932" s="6" t="str">
        <x:v>151303</x:v>
      </x:c>
      <x:c r="C5932" s="6" t="n">
        <x:v>7</x:v>
      </x:c>
      <x:c r="D5932" s="6" t="str">
        <x:v>胜局，凌越飓浪之上</x:v>
      </x:c>
      <x:c r="E5932" s="7" t="str">
        <x:v>对敌方全体造成等同于砂金•戏浪340%攻击力的量子属性伤害，获得6个笑点和8点【热意】。并使自身速度提高23.25%，持续4回合。</x:v>
      </x:c>
      <x:c r="F5932" s="6" t="n">
        <x:v>3.4</x:v>
      </x:c>
      <x:c r="G5932" s="6" t="n">
        <x:v>0</x:v>
      </x:c>
      <x:c r="H5932" s="6" t="n">
        <x:v>0</x:v>
      </x:c>
      <x:c r="I5932" s="6" t="n">
        <x:v>0</x:v>
      </x:c>
      <x:c r="J5932" s="6" t="str">
        <x:v>[3.4, 8, 6, 0.2325, 4]</x:v>
      </x:c>
      <x:c r="K5932" s="7" t="str">
        <x:v>需确认条件及分段</x:v>
      </x:c>
      <x:c r="L5932" s="6" t="str">
        <x:v>https://raw.githubusercontent.com/Mar-7th/StarRailRes/dbe8cdfcfb0bf657b9fe1cf92d5537f118ccb487/index_new/cn/character_skills.json</x:v>
      </x:c>
    </x:row>
    <x:row r="5933" ht="38" customHeight="1">
      <x:c r="A5933" s="6" t="str">
        <x:v>151303_8</x:v>
      </x:c>
      <x:c r="B5933" s="6" t="str">
        <x:v>151303</x:v>
      </x:c>
      <x:c r="C5933" s="6" t="n">
        <x:v>8</x:v>
      </x:c>
      <x:c r="D5933" s="6" t="str">
        <x:v>胜局，凌越飓浪之上</x:v>
      </x:c>
      <x:c r="E5933" s="7" t="str">
        <x:v>对敌方全体造成等同于砂金•戏浪360%攻击力的量子属性伤害，获得6个笑点和8点【热意】。并使自身速度提高25.5%，持续4回合。</x:v>
      </x:c>
      <x:c r="F5933" s="6" t="n">
        <x:v>3.6</x:v>
      </x:c>
      <x:c r="G5933" s="6" t="n">
        <x:v>0</x:v>
      </x:c>
      <x:c r="H5933" s="6" t="n">
        <x:v>0</x:v>
      </x:c>
      <x:c r="I5933" s="6" t="n">
        <x:v>0</x:v>
      </x:c>
      <x:c r="J5933" s="6" t="str">
        <x:v>[3.6, 8, 6, 0.255, 4]</x:v>
      </x:c>
      <x:c r="K5933" s="7" t="str">
        <x:v>需确认条件及分段</x:v>
      </x:c>
      <x:c r="L5933" s="6" t="str">
        <x:v>https://raw.githubusercontent.com/Mar-7th/StarRailRes/dbe8cdfcfb0bf657b9fe1cf92d5537f118ccb487/index_new/cn/character_skills.json</x:v>
      </x:c>
    </x:row>
    <x:row r="5934" ht="38" customHeight="1">
      <x:c r="A5934" s="6" t="str">
        <x:v>151303_9</x:v>
      </x:c>
      <x:c r="B5934" s="6" t="str">
        <x:v>151303</x:v>
      </x:c>
      <x:c r="C5934" s="6" t="n">
        <x:v>9</x:v>
      </x:c>
      <x:c r="D5934" s="6" t="str">
        <x:v>胜局，凌越飓浪之上</x:v>
      </x:c>
      <x:c r="E5934" s="7" t="str">
        <x:v>对敌方全体造成等同于砂金•戏浪380%攻击力的量子属性伤害，获得6个笑点和8点【热意】。并使自身速度提高27.75%，持续4回合。</x:v>
      </x:c>
      <x:c r="F5934" s="6" t="n">
        <x:v>3.8</x:v>
      </x:c>
      <x:c r="G5934" s="6" t="n">
        <x:v>0</x:v>
      </x:c>
      <x:c r="H5934" s="6" t="n">
        <x:v>0</x:v>
      </x:c>
      <x:c r="I5934" s="6" t="n">
        <x:v>0</x:v>
      </x:c>
      <x:c r="J5934" s="6" t="str">
        <x:v>[3.8, 8, 6, 0.2775, 4]</x:v>
      </x:c>
      <x:c r="K5934" s="7" t="str">
        <x:v>需确认条件及分段</x:v>
      </x:c>
      <x:c r="L5934" s="6" t="str">
        <x:v>https://raw.githubusercontent.com/Mar-7th/StarRailRes/dbe8cdfcfb0bf657b9fe1cf92d5537f118ccb487/index_new/cn/character_skills.json</x:v>
      </x:c>
    </x:row>
    <x:row r="5935" ht="38" customHeight="1">
      <x:c r="A5935" s="6" t="str">
        <x:v>151303_10</x:v>
      </x:c>
      <x:c r="B5935" s="6" t="str">
        <x:v>151303</x:v>
      </x:c>
      <x:c r="C5935" s="6" t="n">
        <x:v>10</x:v>
      </x:c>
      <x:c r="D5935" s="6" t="str">
        <x:v>胜局，凌越飓浪之上</x:v>
      </x:c>
      <x:c r="E5935" s="7" t="str">
        <x:v>对敌方全体造成等同于砂金•戏浪400%攻击力的量子属性伤害，获得6个笑点和8点【热意】。并使自身速度提高30%，持续4回合。</x:v>
      </x:c>
      <x:c r="F5935" s="6" t="n">
        <x:v>4</x:v>
      </x:c>
      <x:c r="G5935" s="6" t="n">
        <x:v>0</x:v>
      </x:c>
      <x:c r="H5935" s="6" t="n">
        <x:v>0</x:v>
      </x:c>
      <x:c r="I5935" s="6" t="n">
        <x:v>0</x:v>
      </x:c>
      <x:c r="J5935" s="6" t="str">
        <x:v>[4, 8, 6, 0.3, 4]</x:v>
      </x:c>
      <x:c r="K5935" s="7" t="str">
        <x:v>需确认条件及分段</x:v>
      </x:c>
      <x:c r="L5935" s="6" t="str">
        <x:v>https://raw.githubusercontent.com/Mar-7th/StarRailRes/dbe8cdfcfb0bf657b9fe1cf92d5537f118ccb487/index_new/cn/character_skills.json</x:v>
      </x:c>
    </x:row>
    <x:row r="5936" ht="38" customHeight="1">
      <x:c r="A5936" s="6" t="str">
        <x:v>151303_11</x:v>
      </x:c>
      <x:c r="B5936" s="6" t="str">
        <x:v>151303</x:v>
      </x:c>
      <x:c r="C5936" s="6" t="n">
        <x:v>11</x:v>
      </x:c>
      <x:c r="D5936" s="6" t="str">
        <x:v>胜局，凌越飓浪之上</x:v>
      </x:c>
      <x:c r="E5936" s="7" t="str">
        <x:v>对敌方全体造成等同于砂金•戏浪416%攻击力的量子属性伤害，获得6个笑点和8点【热意】。并使自身速度提高31.8%，持续4回合。</x:v>
      </x:c>
      <x:c r="F5936" s="6" t="n">
        <x:v>4.16</x:v>
      </x:c>
      <x:c r="G5936" s="6" t="n">
        <x:v>0</x:v>
      </x:c>
      <x:c r="H5936" s="6" t="n">
        <x:v>0</x:v>
      </x:c>
      <x:c r="I5936" s="6" t="n">
        <x:v>0</x:v>
      </x:c>
      <x:c r="J5936" s="6" t="str">
        <x:v>[4.16, 8, 6, 0.318, 4]</x:v>
      </x:c>
      <x:c r="K5936" s="7" t="str">
        <x:v>需确认条件及分段</x:v>
      </x:c>
      <x:c r="L5936" s="6" t="str">
        <x:v>https://raw.githubusercontent.com/Mar-7th/StarRailRes/dbe8cdfcfb0bf657b9fe1cf92d5537f118ccb487/index_new/cn/character_skills.json</x:v>
      </x:c>
    </x:row>
    <x:row r="5937" ht="38" customHeight="1">
      <x:c r="A5937" s="6" t="str">
        <x:v>151303_12</x:v>
      </x:c>
      <x:c r="B5937" s="6" t="str">
        <x:v>151303</x:v>
      </x:c>
      <x:c r="C5937" s="6" t="n">
        <x:v>12</x:v>
      </x:c>
      <x:c r="D5937" s="6" t="str">
        <x:v>胜局，凌越飓浪之上</x:v>
      </x:c>
      <x:c r="E5937" s="7" t="str">
        <x:v>对敌方全体造成等同于砂金•戏浪432%攻击力的量子属性伤害，获得6个笑点和8点【热意】。并使自身速度提高33.6%，持续4回合。</x:v>
      </x:c>
      <x:c r="F5937" s="6" t="n">
        <x:v>4.32</x:v>
      </x:c>
      <x:c r="G5937" s="6" t="n">
        <x:v>0</x:v>
      </x:c>
      <x:c r="H5937" s="6" t="n">
        <x:v>0</x:v>
      </x:c>
      <x:c r="I5937" s="6" t="n">
        <x:v>0</x:v>
      </x:c>
      <x:c r="J5937" s="6" t="str">
        <x:v>[4.32, 8, 6, 0.336, 4]</x:v>
      </x:c>
      <x:c r="K5937" s="7" t="str">
        <x:v>需确认条件及分段</x:v>
      </x:c>
      <x:c r="L5937" s="6" t="str">
        <x:v>https://raw.githubusercontent.com/Mar-7th/StarRailRes/dbe8cdfcfb0bf657b9fe1cf92d5537f118ccb487/index_new/cn/character_skills.json</x:v>
      </x:c>
    </x:row>
    <x:row r="5938" ht="38" customHeight="1">
      <x:c r="A5938" s="6" t="str">
        <x:v>151303_13</x:v>
      </x:c>
      <x:c r="B5938" s="6" t="str">
        <x:v>151303</x:v>
      </x:c>
      <x:c r="C5938" s="6" t="n">
        <x:v>13</x:v>
      </x:c>
      <x:c r="D5938" s="6" t="str">
        <x:v>胜局，凌越飓浪之上</x:v>
      </x:c>
      <x:c r="E5938" s="7" t="str">
        <x:v>对敌方全体造成等同于砂金•戏浪448%攻击力的量子属性伤害，获得6个笑点和8点【热意】。并使自身速度提高35.4%，持续4回合。</x:v>
      </x:c>
      <x:c r="F5938" s="6" t="n">
        <x:v>4.48</x:v>
      </x:c>
      <x:c r="G5938" s="6" t="n">
        <x:v>0</x:v>
      </x:c>
      <x:c r="H5938" s="6" t="n">
        <x:v>0</x:v>
      </x:c>
      <x:c r="I5938" s="6" t="n">
        <x:v>0</x:v>
      </x:c>
      <x:c r="J5938" s="6" t="str">
        <x:v>[4.48, 8, 6, 0.354, 4]</x:v>
      </x:c>
      <x:c r="K5938" s="7" t="str">
        <x:v>需确认条件及分段</x:v>
      </x:c>
      <x:c r="L5938" s="6" t="str">
        <x:v>https://raw.githubusercontent.com/Mar-7th/StarRailRes/dbe8cdfcfb0bf657b9fe1cf92d5537f118ccb487/index_new/cn/character_skills.json</x:v>
      </x:c>
    </x:row>
    <x:row r="5939" ht="38" customHeight="1">
      <x:c r="A5939" s="6" t="str">
        <x:v>151303_14</x:v>
      </x:c>
      <x:c r="B5939" s="6" t="str">
        <x:v>151303</x:v>
      </x:c>
      <x:c r="C5939" s="6" t="n">
        <x:v>14</x:v>
      </x:c>
      <x:c r="D5939" s="6" t="str">
        <x:v>胜局，凌越飓浪之上</x:v>
      </x:c>
      <x:c r="E5939" s="7" t="str">
        <x:v>对敌方全体造成等同于砂金•戏浪464%攻击力的量子属性伤害，获得6个笑点和8点【热意】。并使自身速度提高37.2%，持续4回合。</x:v>
      </x:c>
      <x:c r="F5939" s="6" t="n">
        <x:v>4.64</x:v>
      </x:c>
      <x:c r="G5939" s="6" t="n">
        <x:v>0</x:v>
      </x:c>
      <x:c r="H5939" s="6" t="n">
        <x:v>0</x:v>
      </x:c>
      <x:c r="I5939" s="6" t="n">
        <x:v>0</x:v>
      </x:c>
      <x:c r="J5939" s="6" t="str">
        <x:v>[4.64, 8, 6, 0.372, 4]</x:v>
      </x:c>
      <x:c r="K5939" s="7" t="str">
        <x:v>需确认条件及分段</x:v>
      </x:c>
      <x:c r="L5939" s="6" t="str">
        <x:v>https://raw.githubusercontent.com/Mar-7th/StarRailRes/dbe8cdfcfb0bf657b9fe1cf92d5537f118ccb487/index_new/cn/character_skills.json</x:v>
      </x:c>
    </x:row>
    <x:row r="5940" ht="38" customHeight="1">
      <x:c r="A5940" s="6" t="str">
        <x:v>151303_15</x:v>
      </x:c>
      <x:c r="B5940" s="6" t="str">
        <x:v>151303</x:v>
      </x:c>
      <x:c r="C5940" s="6" t="n">
        <x:v>15</x:v>
      </x:c>
      <x:c r="D5940" s="6" t="str">
        <x:v>胜局，凌越飓浪之上</x:v>
      </x:c>
      <x:c r="E5940" s="7" t="str">
        <x:v>对敌方全体造成等同于砂金•戏浪480%攻击力的量子属性伤害，获得6个笑点和8点【热意】。并使自身速度提高39%，持续4回合。</x:v>
      </x:c>
      <x:c r="F5940" s="6" t="n">
        <x:v>4.8</x:v>
      </x:c>
      <x:c r="G5940" s="6" t="n">
        <x:v>0</x:v>
      </x:c>
      <x:c r="H5940" s="6" t="n">
        <x:v>0</x:v>
      </x:c>
      <x:c r="I5940" s="6" t="n">
        <x:v>0</x:v>
      </x:c>
      <x:c r="J5940" s="6" t="str">
        <x:v>[4.8, 8, 6, 0.39, 4]</x:v>
      </x:c>
      <x:c r="K5940" s="7" t="str">
        <x:v>需确认条件及分段</x:v>
      </x:c>
      <x:c r="L5940" s="6" t="str">
        <x:v>https://raw.githubusercontent.com/Mar-7th/StarRailRes/dbe8cdfcfb0bf657b9fe1cf92d5537f118ccb487/index_new/cn/character_skills.json</x:v>
      </x:c>
    </x:row>
    <x:row r="5941" ht="83" customHeight="1">
      <x:c r="A5941" s="6" t="str">
        <x:v>151304_1</x:v>
      </x:c>
      <x:c r="B5941" s="6" t="str">
        <x:v>151304</x:v>
      </x:c>
      <x:c r="C5941" s="6" t="n">
        <x:v>1</x:v>
      </x:c>
      <x:c r="D5941" s="6" t="str">
        <x:v>抛注，听深渊回响</x:v>
      </x:c>
      <x:c r="E5941"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砂金•戏浪持有【好活当赏】时，战技额外对敌方全体造成20%量子属性欢愉伤害，终结技额外对敌方全体造成36%量子属性欢愉伤害。</x:v>
      </x:c>
      <x:c r="F5941" s="6" t="n">
        <x:v>0</x:v>
      </x:c>
      <x:c r="G5941" s="6" t="n">
        <x:v>0</x:v>
      </x:c>
      <x:c r="H5941" s="6" t="n">
        <x:v>0</x:v>
      </x:c>
      <x:c r="I5941" s="6" t="n">
        <x:v>0</x:v>
      </x:c>
      <x:c r="J5941" s="6" t="str">
        <x:v>[10, 0.2, 0.36, 30, 20, 1, 1]</x:v>
      </x:c>
      <x:c r="K5941" s="7" t="str">
        <x:v>无首段伤害倍率，请覆盖或设为辅助技能</x:v>
      </x:c>
      <x:c r="L5941" s="6" t="str">
        <x:v>https://raw.githubusercontent.com/Mar-7th/StarRailRes/dbe8cdfcfb0bf657b9fe1cf92d5537f118ccb487/index_new/cn/character_skills.json</x:v>
      </x:c>
    </x:row>
    <x:row r="5942" ht="83" customHeight="1">
      <x:c r="A5942" s="6" t="str">
        <x:v>151304_2</x:v>
      </x:c>
      <x:c r="B5942" s="6" t="str">
        <x:v>151304</x:v>
      </x:c>
      <x:c r="C5942" s="6" t="n">
        <x:v>2</x:v>
      </x:c>
      <x:c r="D5942" s="6" t="str">
        <x:v>抛注，听深渊回响</x:v>
      </x:c>
      <x:c r="E5942"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砂金•戏浪持有【好活当赏】时，战技额外对敌方全体造成22%量子属性欢愉伤害，终结技额外对敌方全体造成39.6%量子属性欢愉伤害。</x:v>
      </x:c>
      <x:c r="F5942" s="6" t="n">
        <x:v>0</x:v>
      </x:c>
      <x:c r="G5942" s="6" t="n">
        <x:v>0</x:v>
      </x:c>
      <x:c r="H5942" s="6" t="n">
        <x:v>0</x:v>
      </x:c>
      <x:c r="I5942" s="6" t="n">
        <x:v>0</x:v>
      </x:c>
      <x:c r="J5942" s="6" t="str">
        <x:v>[10, 0.22, 0.396, 30, 20, 1, 1]</x:v>
      </x:c>
      <x:c r="K5942" s="7" t="str">
        <x:v>无首段伤害倍率，请覆盖或设为辅助技能</x:v>
      </x:c>
      <x:c r="L5942" s="6" t="str">
        <x:v>https://raw.githubusercontent.com/Mar-7th/StarRailRes/dbe8cdfcfb0bf657b9fe1cf92d5537f118ccb487/index_new/cn/character_skills.json</x:v>
      </x:c>
    </x:row>
    <x:row r="5943" ht="83" customHeight="1">
      <x:c r="A5943" s="6" t="str">
        <x:v>151304_3</x:v>
      </x:c>
      <x:c r="B5943" s="6" t="str">
        <x:v>151304</x:v>
      </x:c>
      <x:c r="C5943" s="6" t="n">
        <x:v>3</x:v>
      </x:c>
      <x:c r="D5943" s="6" t="str">
        <x:v>抛注，听深渊回响</x:v>
      </x:c>
      <x:c r="E5943"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砂金•戏浪持有【好活当赏】时，战技额外对敌方全体造成24%量子属性欢愉伤害，终结技额外对敌方全体造成43.2%量子属性欢愉伤害。</x:v>
      </x:c>
      <x:c r="F5943" s="6" t="n">
        <x:v>0</x:v>
      </x:c>
      <x:c r="G5943" s="6" t="n">
        <x:v>0</x:v>
      </x:c>
      <x:c r="H5943" s="6" t="n">
        <x:v>0</x:v>
      </x:c>
      <x:c r="I5943" s="6" t="n">
        <x:v>0</x:v>
      </x:c>
      <x:c r="J5943" s="6" t="str">
        <x:v>[10, 0.24, 0.432, 30, 20, 1, 1]</x:v>
      </x:c>
      <x:c r="K5943" s="7" t="str">
        <x:v>无首段伤害倍率，请覆盖或设为辅助技能</x:v>
      </x:c>
      <x:c r="L5943" s="6" t="str">
        <x:v>https://raw.githubusercontent.com/Mar-7th/StarRailRes/dbe8cdfcfb0bf657b9fe1cf92d5537f118ccb487/index_new/cn/character_skills.json</x:v>
      </x:c>
    </x:row>
    <x:row r="5944" ht="83" customHeight="1">
      <x:c r="A5944" s="6" t="str">
        <x:v>151304_4</x:v>
      </x:c>
      <x:c r="B5944" s="6" t="str">
        <x:v>151304</x:v>
      </x:c>
      <x:c r="C5944" s="6" t="n">
        <x:v>4</x:v>
      </x:c>
      <x:c r="D5944" s="6" t="str">
        <x:v>抛注，听深渊回响</x:v>
      </x:c>
      <x:c r="E5944"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砂金•戏浪持有【好活当赏】时，战技额外对敌方全体造成26%量子属性欢愉伤害，终结技额外对敌方全体造成46.8%量子属性欢愉伤害。</x:v>
      </x:c>
      <x:c r="F5944" s="6" t="n">
        <x:v>0</x:v>
      </x:c>
      <x:c r="G5944" s="6" t="n">
        <x:v>0</x:v>
      </x:c>
      <x:c r="H5944" s="6" t="n">
        <x:v>0</x:v>
      </x:c>
      <x:c r="I5944" s="6" t="n">
        <x:v>0</x:v>
      </x:c>
      <x:c r="J5944" s="6" t="str">
        <x:v>[10, 0.26, 0.468, 30, 20, 1, 1]</x:v>
      </x:c>
      <x:c r="K5944" s="7" t="str">
        <x:v>无首段伤害倍率，请覆盖或设为辅助技能</x:v>
      </x:c>
      <x:c r="L5944" s="6" t="str">
        <x:v>https://raw.githubusercontent.com/Mar-7th/StarRailRes/dbe8cdfcfb0bf657b9fe1cf92d5537f118ccb487/index_new/cn/character_skills.json</x:v>
      </x:c>
    </x:row>
    <x:row r="5945" ht="83" customHeight="1">
      <x:c r="A5945" s="6" t="str">
        <x:v>151304_5</x:v>
      </x:c>
      <x:c r="B5945" s="6" t="str">
        <x:v>151304</x:v>
      </x:c>
      <x:c r="C5945" s="6" t="n">
        <x:v>5</x:v>
      </x:c>
      <x:c r="D5945" s="6" t="str">
        <x:v>抛注，听深渊回响</x:v>
      </x:c>
      <x:c r="E5945"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砂金•戏浪持有【好活当赏】时，战技额外对敌方全体造成28%量子属性欢愉伤害，终结技额外对敌方全体造成50.4%量子属性欢愉伤害。</x:v>
      </x:c>
      <x:c r="F5945" s="6" t="n">
        <x:v>0</x:v>
      </x:c>
      <x:c r="G5945" s="6" t="n">
        <x:v>0</x:v>
      </x:c>
      <x:c r="H5945" s="6" t="n">
        <x:v>0</x:v>
      </x:c>
      <x:c r="I5945" s="6" t="n">
        <x:v>0</x:v>
      </x:c>
      <x:c r="J5945" s="6" t="str">
        <x:v>[10, 0.28, 0.504, 30, 20, 1, 1]</x:v>
      </x:c>
      <x:c r="K5945" s="7" t="str">
        <x:v>无首段伤害倍率，请覆盖或设为辅助技能</x:v>
      </x:c>
      <x:c r="L5945" s="6" t="str">
        <x:v>https://raw.githubusercontent.com/Mar-7th/StarRailRes/dbe8cdfcfb0bf657b9fe1cf92d5537f118ccb487/index_new/cn/character_skills.json</x:v>
      </x:c>
    </x:row>
    <x:row r="5946" ht="83" customHeight="1">
      <x:c r="A5946" s="6" t="str">
        <x:v>151304_6</x:v>
      </x:c>
      <x:c r="B5946" s="6" t="str">
        <x:v>151304</x:v>
      </x:c>
      <x:c r="C5946" s="6" t="n">
        <x:v>6</x:v>
      </x:c>
      <x:c r="D5946" s="6" t="str">
        <x:v>抛注，听深渊回响</x:v>
      </x:c>
      <x:c r="E5946"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砂金•戏浪持有【好活当赏】时，战技额外对敌方全体造成30%量子属性欢愉伤害，终结技额外对敌方全体造成54%量子属性欢愉伤害。</x:v>
      </x:c>
      <x:c r="F5946" s="6" t="n">
        <x:v>0</x:v>
      </x:c>
      <x:c r="G5946" s="6" t="n">
        <x:v>0</x:v>
      </x:c>
      <x:c r="H5946" s="6" t="n">
        <x:v>0</x:v>
      </x:c>
      <x:c r="I5946" s="6" t="n">
        <x:v>0</x:v>
      </x:c>
      <x:c r="J5946" s="6" t="str">
        <x:v>[10, 0.3, 0.54, 30, 20, 1, 1]</x:v>
      </x:c>
      <x:c r="K5946" s="7" t="str">
        <x:v>无首段伤害倍率，请覆盖或设为辅助技能</x:v>
      </x:c>
      <x:c r="L5946" s="6" t="str">
        <x:v>https://raw.githubusercontent.com/Mar-7th/StarRailRes/dbe8cdfcfb0bf657b9fe1cf92d5537f118ccb487/index_new/cn/character_skills.json</x:v>
      </x:c>
    </x:row>
    <x:row r="5947" ht="83" customHeight="1">
      <x:c r="A5947" s="6" t="str">
        <x:v>151304_7</x:v>
      </x:c>
      <x:c r="B5947" s="6" t="str">
        <x:v>151304</x:v>
      </x:c>
      <x:c r="C5947" s="6" t="n">
        <x:v>7</x:v>
      </x:c>
      <x:c r="D5947" s="6" t="str">
        <x:v>抛注，听深渊回响</x:v>
      </x:c>
      <x:c r="E5947"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砂金•戏浪持有【好活当赏】时，战技额外对敌方全体造成32.5%量子属性欢愉伤害，终结技额外对敌方全体造成58.5%量子属性欢愉伤害。</x:v>
      </x:c>
      <x:c r="F5947" s="6" t="n">
        <x:v>0</x:v>
      </x:c>
      <x:c r="G5947" s="6" t="n">
        <x:v>0</x:v>
      </x:c>
      <x:c r="H5947" s="6" t="n">
        <x:v>0</x:v>
      </x:c>
      <x:c r="I5947" s="6" t="n">
        <x:v>0</x:v>
      </x:c>
      <x:c r="J5947" s="6" t="str">
        <x:v>[10, 0.325, 0.585, 30, 20, 1, 1]</x:v>
      </x:c>
      <x:c r="K5947" s="7" t="str">
        <x:v>无首段伤害倍率，请覆盖或设为辅助技能</x:v>
      </x:c>
      <x:c r="L5947" s="6" t="str">
        <x:v>https://raw.githubusercontent.com/Mar-7th/StarRailRes/dbe8cdfcfb0bf657b9fe1cf92d5537f118ccb487/index_new/cn/character_skills.json</x:v>
      </x:c>
    </x:row>
    <x:row r="5948" ht="83" customHeight="1">
      <x:c r="A5948" s="6" t="str">
        <x:v>151304_8</x:v>
      </x:c>
      <x:c r="B5948" s="6" t="str">
        <x:v>151304</x:v>
      </x:c>
      <x:c r="C5948" s="6" t="n">
        <x:v>8</x:v>
      </x:c>
      <x:c r="D5948" s="6" t="str">
        <x:v>抛注，听深渊回响</x:v>
      </x:c>
      <x:c r="E5948"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砂金•戏浪持有【好活当赏】时，战技额外对敌方全体造成35%量子属性欢愉伤害，终结技额外对敌方全体造成63%量子属性欢愉伤害。</x:v>
      </x:c>
      <x:c r="F5948" s="6" t="n">
        <x:v>0</x:v>
      </x:c>
      <x:c r="G5948" s="6" t="n">
        <x:v>0</x:v>
      </x:c>
      <x:c r="H5948" s="6" t="n">
        <x:v>0</x:v>
      </x:c>
      <x:c r="I5948" s="6" t="n">
        <x:v>0</x:v>
      </x:c>
      <x:c r="J5948" s="6" t="str">
        <x:v>[10, 0.35, 0.63, 30, 20, 1, 1]</x:v>
      </x:c>
      <x:c r="K5948" s="7" t="str">
        <x:v>无首段伤害倍率，请覆盖或设为辅助技能</x:v>
      </x:c>
      <x:c r="L5948" s="6" t="str">
        <x:v>https://raw.githubusercontent.com/Mar-7th/StarRailRes/dbe8cdfcfb0bf657b9fe1cf92d5537f118ccb487/index_new/cn/character_skills.json</x:v>
      </x:c>
    </x:row>
    <x:row r="5949" ht="83" customHeight="1">
      <x:c r="A5949" s="6" t="str">
        <x:v>151304_9</x:v>
      </x:c>
      <x:c r="B5949" s="6" t="str">
        <x:v>151304</x:v>
      </x:c>
      <x:c r="C5949" s="6" t="n">
        <x:v>9</x:v>
      </x:c>
      <x:c r="D5949" s="6" t="str">
        <x:v>抛注，听深渊回响</x:v>
      </x:c>
      <x:c r="E5949"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砂金•戏浪持有【好活当赏】时，战技额外对敌方全体造成37.5%量子属性欢愉伤害，终结技额外对敌方全体造成67.5%量子属性欢愉伤害。</x:v>
      </x:c>
      <x:c r="F5949" s="6" t="n">
        <x:v>0</x:v>
      </x:c>
      <x:c r="G5949" s="6" t="n">
        <x:v>0</x:v>
      </x:c>
      <x:c r="H5949" s="6" t="n">
        <x:v>0</x:v>
      </x:c>
      <x:c r="I5949" s="6" t="n">
        <x:v>0</x:v>
      </x:c>
      <x:c r="J5949" s="6" t="str">
        <x:v>[10, 0.375, 0.675, 30, 20, 1, 1]</x:v>
      </x:c>
      <x:c r="K5949" s="7" t="str">
        <x:v>无首段伤害倍率，请覆盖或设为辅助技能</x:v>
      </x:c>
      <x:c r="L5949" s="6" t="str">
        <x:v>https://raw.githubusercontent.com/Mar-7th/StarRailRes/dbe8cdfcfb0bf657b9fe1cf92d5537f118ccb487/index_new/cn/character_skills.json</x:v>
      </x:c>
    </x:row>
    <x:row r="5950" ht="83" customHeight="1">
      <x:c r="A5950" s="6" t="str">
        <x:v>151304_10</x:v>
      </x:c>
      <x:c r="B5950" s="6" t="str">
        <x:v>151304</x:v>
      </x:c>
      <x:c r="C5950" s="6" t="n">
        <x:v>10</x:v>
      </x:c>
      <x:c r="D5950" s="6" t="str">
        <x:v>抛注，听深渊回响</x:v>
      </x:c>
      <x:c r="E5950"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砂金•戏浪持有【好活当赏】时，战技额外对敌方全体造成40%量子属性欢愉伤害，终结技额外对敌方全体造成72%量子属性欢愉伤害。</x:v>
      </x:c>
      <x:c r="F5950" s="6" t="n">
        <x:v>0</x:v>
      </x:c>
      <x:c r="G5950" s="6" t="n">
        <x:v>0</x:v>
      </x:c>
      <x:c r="H5950" s="6" t="n">
        <x:v>0</x:v>
      </x:c>
      <x:c r="I5950" s="6" t="n">
        <x:v>0</x:v>
      </x:c>
      <x:c r="J5950" s="6" t="str">
        <x:v>[10, 0.4, 0.72, 30, 20, 1, 1]</x:v>
      </x:c>
      <x:c r="K5950" s="7" t="str">
        <x:v>无首段伤害倍率，请覆盖或设为辅助技能</x:v>
      </x:c>
      <x:c r="L5950" s="6" t="str">
        <x:v>https://raw.githubusercontent.com/Mar-7th/StarRailRes/dbe8cdfcfb0bf657b9fe1cf92d5537f118ccb487/index_new/cn/character_skills.json</x:v>
      </x:c>
    </x:row>
    <x:row r="5951" ht="83" customHeight="1">
      <x:c r="A5951" s="6" t="str">
        <x:v>151304_11</x:v>
      </x:c>
      <x:c r="B5951" s="6" t="str">
        <x:v>151304</x:v>
      </x:c>
      <x:c r="C5951" s="6" t="n">
        <x:v>11</x:v>
      </x:c>
      <x:c r="D5951" s="6" t="str">
        <x:v>抛注，听深渊回响</x:v>
      </x:c>
      <x:c r="E5951"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砂金•戏浪持有【好活当赏】时，战技额外对敌方全体造成42%量子属性欢愉伤害，终结技额外对敌方全体造成75.6%量子属性欢愉伤害。</x:v>
      </x:c>
      <x:c r="F5951" s="6" t="n">
        <x:v>0</x:v>
      </x:c>
      <x:c r="G5951" s="6" t="n">
        <x:v>0</x:v>
      </x:c>
      <x:c r="H5951" s="6" t="n">
        <x:v>0</x:v>
      </x:c>
      <x:c r="I5951" s="6" t="n">
        <x:v>0</x:v>
      </x:c>
      <x:c r="J5951" s="6" t="str">
        <x:v>[10, 0.42, 0.756, 30, 20, 1, 1]</x:v>
      </x:c>
      <x:c r="K5951" s="7" t="str">
        <x:v>无首段伤害倍率，请覆盖或设为辅助技能</x:v>
      </x:c>
      <x:c r="L5951" s="6" t="str">
        <x:v>https://raw.githubusercontent.com/Mar-7th/StarRailRes/dbe8cdfcfb0bf657b9fe1cf92d5537f118ccb487/index_new/cn/character_skills.json</x:v>
      </x:c>
    </x:row>
    <x:row r="5952" ht="83" customHeight="1">
      <x:c r="A5952" s="6" t="str">
        <x:v>151304_12</x:v>
      </x:c>
      <x:c r="B5952" s="6" t="str">
        <x:v>151304</x:v>
      </x:c>
      <x:c r="C5952" s="6" t="n">
        <x:v>12</x:v>
      </x:c>
      <x:c r="D5952" s="6" t="str">
        <x:v>抛注，听深渊回响</x:v>
      </x:c>
      <x:c r="E5952"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砂金•戏浪持有【好活当赏】时，战技额外对敌方全体造成44%量子属性欢愉伤害，终结技额外对敌方全体造成79.2%量子属性欢愉伤害。</x:v>
      </x:c>
      <x:c r="F5952" s="6" t="n">
        <x:v>0</x:v>
      </x:c>
      <x:c r="G5952" s="6" t="n">
        <x:v>0</x:v>
      </x:c>
      <x:c r="H5952" s="6" t="n">
        <x:v>0</x:v>
      </x:c>
      <x:c r="I5952" s="6" t="n">
        <x:v>0</x:v>
      </x:c>
      <x:c r="J5952" s="6" t="str">
        <x:v>[10, 0.44, 0.792, 30, 20, 1, 1]</x:v>
      </x:c>
      <x:c r="K5952" s="7" t="str">
        <x:v>无首段伤害倍率，请覆盖或设为辅助技能</x:v>
      </x:c>
      <x:c r="L5952" s="6" t="str">
        <x:v>https://raw.githubusercontent.com/Mar-7th/StarRailRes/dbe8cdfcfb0bf657b9fe1cf92d5537f118ccb487/index_new/cn/character_skills.json</x:v>
      </x:c>
    </x:row>
    <x:row r="5953" ht="83" customHeight="1">
      <x:c r="A5953" s="6" t="str">
        <x:v>151304_13</x:v>
      </x:c>
      <x:c r="B5953" s="6" t="str">
        <x:v>151304</x:v>
      </x:c>
      <x:c r="C5953" s="6" t="n">
        <x:v>13</x:v>
      </x:c>
      <x:c r="D5953" s="6" t="str">
        <x:v>抛注，听深渊回响</x:v>
      </x:c>
      <x:c r="E5953"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砂金•戏浪持有【好活当赏】时，战技额外对敌方全体造成46%量子属性欢愉伤害，终结技额外对敌方全体造成82.8%量子属性欢愉伤害。</x:v>
      </x:c>
      <x:c r="F5953" s="6" t="n">
        <x:v>0</x:v>
      </x:c>
      <x:c r="G5953" s="6" t="n">
        <x:v>0</x:v>
      </x:c>
      <x:c r="H5953" s="6" t="n">
        <x:v>0</x:v>
      </x:c>
      <x:c r="I5953" s="6" t="n">
        <x:v>0</x:v>
      </x:c>
      <x:c r="J5953" s="6" t="str">
        <x:v>[10, 0.46, 0.828, 30, 20, 1, 1]</x:v>
      </x:c>
      <x:c r="K5953" s="7" t="str">
        <x:v>无首段伤害倍率，请覆盖或设为辅助技能</x:v>
      </x:c>
      <x:c r="L5953" s="6" t="str">
        <x:v>https://raw.githubusercontent.com/Mar-7th/StarRailRes/dbe8cdfcfb0bf657b9fe1cf92d5537f118ccb487/index_new/cn/character_skills.json</x:v>
      </x:c>
    </x:row>
    <x:row r="5954" ht="83" customHeight="1">
      <x:c r="A5954" s="6" t="str">
        <x:v>151304_14</x:v>
      </x:c>
      <x:c r="B5954" s="6" t="str">
        <x:v>151304</x:v>
      </x:c>
      <x:c r="C5954" s="6" t="n">
        <x:v>14</x:v>
      </x:c>
      <x:c r="D5954" s="6" t="str">
        <x:v>抛注，听深渊回响</x:v>
      </x:c>
      <x:c r="E5954"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砂金•戏浪持有【好活当赏】时，战技额外对敌方全体造成48%量子属性欢愉伤害，终结技额外对敌方全体造成86.4%量子属性欢愉伤害。</x:v>
      </x:c>
      <x:c r="F5954" s="6" t="n">
        <x:v>0</x:v>
      </x:c>
      <x:c r="G5954" s="6" t="n">
        <x:v>0</x:v>
      </x:c>
      <x:c r="H5954" s="6" t="n">
        <x:v>0</x:v>
      </x:c>
      <x:c r="I5954" s="6" t="n">
        <x:v>0</x:v>
      </x:c>
      <x:c r="J5954" s="6" t="str">
        <x:v>[10, 0.48, 0.864, 30, 20, 1, 1]</x:v>
      </x:c>
      <x:c r="K5954" s="7" t="str">
        <x:v>无首段伤害倍率，请覆盖或设为辅助技能</x:v>
      </x:c>
      <x:c r="L5954" s="6" t="str">
        <x:v>https://raw.githubusercontent.com/Mar-7th/StarRailRes/dbe8cdfcfb0bf657b9fe1cf92d5537f118ccb487/index_new/cn/character_skills.json</x:v>
      </x:c>
    </x:row>
    <x:row r="5955" ht="83" customHeight="1">
      <x:c r="A5955" s="6" t="str">
        <x:v>151304_15</x:v>
      </x:c>
      <x:c r="B5955" s="6" t="str">
        <x:v>151304</x:v>
      </x:c>
      <x:c r="C5955" s="6" t="n">
        <x:v>15</x:v>
      </x:c>
      <x:c r="D5955" s="6" t="str">
        <x:v>抛注，听深渊回响</x:v>
      </x:c>
      <x:c r="E5955" s="7" t="str">
        <x:v>砂金•戏浪的【好活当赏】的持续时间增加1回合。队友施放攻击后，砂金•戏浪获得1点【热意】以及1个笑点，【热意】上限为30点。
【热意】达到10点时，砂金•戏浪会立即施放1次固定计入20笑点的【举杯！敬炽烈一夏】，并在施放后使自身下一次在阿哈时刻中施放的欢愉技强化为【All in！敬炽烈一夏】。
砂金•戏浪持有【好活当赏】时，战技额外对敌方全体造成50%量子属性欢愉伤害，终结技额外对敌方全体造成90%量子属性欢愉伤害。</x:v>
      </x:c>
      <x:c r="F5955" s="6" t="n">
        <x:v>0</x:v>
      </x:c>
      <x:c r="G5955" s="6" t="n">
        <x:v>0</x:v>
      </x:c>
      <x:c r="H5955" s="6" t="n">
        <x:v>0</x:v>
      </x:c>
      <x:c r="I5955" s="6" t="n">
        <x:v>0</x:v>
      </x:c>
      <x:c r="J5955" s="6" t="str">
        <x:v>[10, 0.5, 0.9, 30, 20, 1, 1]</x:v>
      </x:c>
      <x:c r="K5955" s="7" t="str">
        <x:v>无首段伤害倍率，请覆盖或设为辅助技能</x:v>
      </x:c>
      <x:c r="L5955" s="6" t="str">
        <x:v>https://raw.githubusercontent.com/Mar-7th/StarRailRes/dbe8cdfcfb0bf657b9fe1cf92d5537f118ccb487/index_new/cn/character_skills.json</x:v>
      </x:c>
    </x:row>
    <x:row r="5956" ht="20" customHeight="1">
      <x:c r="A5956" s="6" t="str">
        <x:v>151306_1</x:v>
      </x:c>
      <x:c r="B5956" s="6" t="str">
        <x:v>151306</x:v>
      </x:c>
      <x:c r="C5956" s="6" t="n">
        <x:v>1</x:v>
      </x:c>
      <x:c r="D5956" s="6" t="str">
        <x:v>攻击</x:v>
      </x:c>
      <x:c r="E5956" s="7" t="str">
        <x:v>攻击敌人，进入战斗后削弱敌方目标对应属性韧性。</x:v>
      </x:c>
      <x:c r="F5956" s="6" t="n">
        <x:v>0</x:v>
      </x:c>
      <x:c r="G5956" s="6" t="n">
        <x:v>0</x:v>
      </x:c>
      <x:c r="H5956" s="6" t="n">
        <x:v>0</x:v>
      </x:c>
      <x:c r="I5956" s="6" t="n">
        <x:v>0</x:v>
      </x:c>
      <x:c r="J5956" s="6" t="str">
        <x:v>[]</x:v>
      </x:c>
      <x:c r="K5956" s="7" t="str">
        <x:v>缺少结构化参数，必须覆盖</x:v>
      </x:c>
      <x:c r="L5956" s="6" t="str">
        <x:v>https://raw.githubusercontent.com/Mar-7th/StarRailRes/dbe8cdfcfb0bf657b9fe1cf92d5537f118ccb487/index_new/cn/character_skills.json</x:v>
      </x:c>
    </x:row>
    <x:row r="5957" ht="53" customHeight="1">
      <x:c r="A5957" s="6" t="str">
        <x:v>151307_1</x:v>
      </x:c>
      <x:c r="B5957" s="6" t="str">
        <x:v>151307</x:v>
      </x:c>
      <x:c r="C5957" s="6" t="n">
        <x:v>1</x:v>
      </x:c>
      <x:c r="D5957" s="6" t="str">
        <x:v>于静水掀起风浪</x:v>
      </x:c>
      <x:c r="E5957" s="7" t="str">
        <x:v>快速向前移动一段距离并攻击接触到的敌人，在快速移动的过程中可抵挡敌人的所有攻击。主动攻击敌人进入战斗后，对敌方全体造成等同于砂金•戏浪100%攻击力的量子属性伤害，并使自身获得2点【热意】和20点【好活当赏】。未击中敌人时不消耗秘技点。</x:v>
      </x:c>
      <x:c r="F5957" s="6" t="n">
        <x:v>0</x:v>
      </x:c>
      <x:c r="G5957" s="6" t="n">
        <x:v>0</x:v>
      </x:c>
      <x:c r="H5957" s="6" t="n">
        <x:v>0</x:v>
      </x:c>
      <x:c r="I5957" s="6" t="n">
        <x:v>0</x:v>
      </x:c>
      <x:c r="J5957" s="6" t="str">
        <x:v>[1, 2, 20]</x:v>
      </x:c>
      <x:c r="K5957" s="7" t="str">
        <x:v>无首段伤害倍率，请覆盖或设为辅助技能</x:v>
      </x:c>
      <x:c r="L5957" s="6" t="str">
        <x:v>https://raw.githubusercontent.com/Mar-7th/StarRailRes/dbe8cdfcfb0bf657b9fe1cf92d5537f118ccb487/index_new/cn/character_skills.json</x:v>
      </x:c>
    </x:row>
    <x:row r="5958" ht="38" customHeight="1">
      <x:c r="A5958" s="6" t="str">
        <x:v>151320_1</x:v>
      </x:c>
      <x:c r="B5958" s="6" t="str">
        <x:v>151320</x:v>
      </x:c>
      <x:c r="C5958" s="6" t="n">
        <x:v>1</x:v>
      </x:c>
      <x:c r="D5958" s="6" t="str">
        <x:v>举杯！敬炽烈一夏</x:v>
      </x:c>
      <x:c r="E5958" s="7" t="str">
        <x:v>对敌方全体造成30%量子属性欢愉伤害，并额外造成10次伤害，每次伤害对随机敌方单体造成9%量子属性欢愉伤害。</x:v>
      </x:c>
      <x:c r="F5958" s="6" t="n">
        <x:v>0</x:v>
      </x:c>
      <x:c r="G5958" s="6" t="n">
        <x:v>0</x:v>
      </x:c>
      <x:c r="H5958" s="6" t="n">
        <x:v>0</x:v>
      </x:c>
      <x:c r="I5958" s="6" t="n">
        <x:v>0.3</x:v>
      </x:c>
      <x:c r="J5958" s="6" t="str">
        <x:v>[0.3, 10, 0.09]</x:v>
      </x:c>
      <x:c r="K5958" s="7" t="str">
        <x:v>需确认条件及分段</x:v>
      </x:c>
      <x:c r="L5958" s="6" t="str">
        <x:v>https://raw.githubusercontent.com/Mar-7th/StarRailRes/dbe8cdfcfb0bf657b9fe1cf92d5537f118ccb487/index_new/cn/character_skills.json</x:v>
      </x:c>
    </x:row>
    <x:row r="5959" ht="38" customHeight="1">
      <x:c r="A5959" s="6" t="str">
        <x:v>151320_2</x:v>
      </x:c>
      <x:c r="B5959" s="6" t="str">
        <x:v>151320</x:v>
      </x:c>
      <x:c r="C5959" s="6" t="n">
        <x:v>2</x:v>
      </x:c>
      <x:c r="D5959" s="6" t="str">
        <x:v>举杯！敬炽烈一夏</x:v>
      </x:c>
      <x:c r="E5959" s="7" t="str">
        <x:v>对敌方全体造成33%量子属性欢愉伤害，并额外造成10次伤害，每次伤害对随机敌方单体造成9.9%量子属性欢愉伤害。</x:v>
      </x:c>
      <x:c r="F5959" s="6" t="n">
        <x:v>0</x:v>
      </x:c>
      <x:c r="G5959" s="6" t="n">
        <x:v>0</x:v>
      </x:c>
      <x:c r="H5959" s="6" t="n">
        <x:v>0</x:v>
      </x:c>
      <x:c r="I5959" s="6" t="n">
        <x:v>0.33</x:v>
      </x:c>
      <x:c r="J5959" s="6" t="str">
        <x:v>[0.33, 10, 0.099]</x:v>
      </x:c>
      <x:c r="K5959" s="7" t="str">
        <x:v>需确认条件及分段</x:v>
      </x:c>
      <x:c r="L5959" s="6" t="str">
        <x:v>https://raw.githubusercontent.com/Mar-7th/StarRailRes/dbe8cdfcfb0bf657b9fe1cf92d5537f118ccb487/index_new/cn/character_skills.json</x:v>
      </x:c>
    </x:row>
    <x:row r="5960" ht="38" customHeight="1">
      <x:c r="A5960" s="6" t="str">
        <x:v>151320_3</x:v>
      </x:c>
      <x:c r="B5960" s="6" t="str">
        <x:v>151320</x:v>
      </x:c>
      <x:c r="C5960" s="6" t="n">
        <x:v>3</x:v>
      </x:c>
      <x:c r="D5960" s="6" t="str">
        <x:v>举杯！敬炽烈一夏</x:v>
      </x:c>
      <x:c r="E5960" s="7" t="str">
        <x:v>对敌方全体造成36%量子属性欢愉伤害，并额外造成10次伤害，每次伤害对随机敌方单体造成10.8%量子属性欢愉伤害。</x:v>
      </x:c>
      <x:c r="F5960" s="6" t="n">
        <x:v>0</x:v>
      </x:c>
      <x:c r="G5960" s="6" t="n">
        <x:v>0</x:v>
      </x:c>
      <x:c r="H5960" s="6" t="n">
        <x:v>0</x:v>
      </x:c>
      <x:c r="I5960" s="6" t="n">
        <x:v>0.36</x:v>
      </x:c>
      <x:c r="J5960" s="6" t="str">
        <x:v>[0.36, 10, 0.108]</x:v>
      </x:c>
      <x:c r="K5960" s="7" t="str">
        <x:v>需确认条件及分段</x:v>
      </x:c>
      <x:c r="L5960" s="6" t="str">
        <x:v>https://raw.githubusercontent.com/Mar-7th/StarRailRes/dbe8cdfcfb0bf657b9fe1cf92d5537f118ccb487/index_new/cn/character_skills.json</x:v>
      </x:c>
    </x:row>
    <x:row r="5961" ht="38" customHeight="1">
      <x:c r="A5961" s="6" t="str">
        <x:v>151320_4</x:v>
      </x:c>
      <x:c r="B5961" s="6" t="str">
        <x:v>151320</x:v>
      </x:c>
      <x:c r="C5961" s="6" t="n">
        <x:v>4</x:v>
      </x:c>
      <x:c r="D5961" s="6" t="str">
        <x:v>举杯！敬炽烈一夏</x:v>
      </x:c>
      <x:c r="E5961" s="7" t="str">
        <x:v>对敌方全体造成39%量子属性欢愉伤害，并额外造成10次伤害，每次伤害对随机敌方单体造成11.7%量子属性欢愉伤害。</x:v>
      </x:c>
      <x:c r="F5961" s="6" t="n">
        <x:v>0</x:v>
      </x:c>
      <x:c r="G5961" s="6" t="n">
        <x:v>0</x:v>
      </x:c>
      <x:c r="H5961" s="6" t="n">
        <x:v>0</x:v>
      </x:c>
      <x:c r="I5961" s="6" t="n">
        <x:v>0.39</x:v>
      </x:c>
      <x:c r="J5961" s="6" t="str">
        <x:v>[0.39, 10, 0.117]</x:v>
      </x:c>
      <x:c r="K5961" s="7" t="str">
        <x:v>需确认条件及分段</x:v>
      </x:c>
      <x:c r="L5961" s="6" t="str">
        <x:v>https://raw.githubusercontent.com/Mar-7th/StarRailRes/dbe8cdfcfb0bf657b9fe1cf92d5537f118ccb487/index_new/cn/character_skills.json</x:v>
      </x:c>
    </x:row>
    <x:row r="5962" ht="38" customHeight="1">
      <x:c r="A5962" s="6" t="str">
        <x:v>151320_5</x:v>
      </x:c>
      <x:c r="B5962" s="6" t="str">
        <x:v>151320</x:v>
      </x:c>
      <x:c r="C5962" s="6" t="n">
        <x:v>5</x:v>
      </x:c>
      <x:c r="D5962" s="6" t="str">
        <x:v>举杯！敬炽烈一夏</x:v>
      </x:c>
      <x:c r="E5962" s="7" t="str">
        <x:v>对敌方全体造成42%量子属性欢愉伤害，并额外造成10次伤害，每次伤害对随机敌方单体造成12.6%量子属性欢愉伤害。</x:v>
      </x:c>
      <x:c r="F5962" s="6" t="n">
        <x:v>0</x:v>
      </x:c>
      <x:c r="G5962" s="6" t="n">
        <x:v>0</x:v>
      </x:c>
      <x:c r="H5962" s="6" t="n">
        <x:v>0</x:v>
      </x:c>
      <x:c r="I5962" s="6" t="n">
        <x:v>0.42</x:v>
      </x:c>
      <x:c r="J5962" s="6" t="str">
        <x:v>[0.42, 10, 0.126]</x:v>
      </x:c>
      <x:c r="K5962" s="7" t="str">
        <x:v>需确认条件及分段</x:v>
      </x:c>
      <x:c r="L5962" s="6" t="str">
        <x:v>https://raw.githubusercontent.com/Mar-7th/StarRailRes/dbe8cdfcfb0bf657b9fe1cf92d5537f118ccb487/index_new/cn/character_skills.json</x:v>
      </x:c>
    </x:row>
    <x:row r="5963" ht="38" customHeight="1">
      <x:c r="A5963" s="6" t="str">
        <x:v>151320_6</x:v>
      </x:c>
      <x:c r="B5963" s="6" t="str">
        <x:v>151320</x:v>
      </x:c>
      <x:c r="C5963" s="6" t="n">
        <x:v>6</x:v>
      </x:c>
      <x:c r="D5963" s="6" t="str">
        <x:v>举杯！敬炽烈一夏</x:v>
      </x:c>
      <x:c r="E5963" s="7" t="str">
        <x:v>对敌方全体造成45%量子属性欢愉伤害，并额外造成10次伤害，每次伤害对随机敌方单体造成13.5%量子属性欢愉伤害。</x:v>
      </x:c>
      <x:c r="F5963" s="6" t="n">
        <x:v>0</x:v>
      </x:c>
      <x:c r="G5963" s="6" t="n">
        <x:v>0</x:v>
      </x:c>
      <x:c r="H5963" s="6" t="n">
        <x:v>0</x:v>
      </x:c>
      <x:c r="I5963" s="6" t="n">
        <x:v>0.45</x:v>
      </x:c>
      <x:c r="J5963" s="6" t="str">
        <x:v>[0.45, 10, 0.135]</x:v>
      </x:c>
      <x:c r="K5963" s="7" t="str">
        <x:v>需确认条件及分段</x:v>
      </x:c>
      <x:c r="L5963" s="6" t="str">
        <x:v>https://raw.githubusercontent.com/Mar-7th/StarRailRes/dbe8cdfcfb0bf657b9fe1cf92d5537f118ccb487/index_new/cn/character_skills.json</x:v>
      </x:c>
    </x:row>
    <x:row r="5964" ht="38" customHeight="1">
      <x:c r="A5964" s="6" t="str">
        <x:v>151320_7</x:v>
      </x:c>
      <x:c r="B5964" s="6" t="str">
        <x:v>151320</x:v>
      </x:c>
      <x:c r="C5964" s="6" t="n">
        <x:v>7</x:v>
      </x:c>
      <x:c r="D5964" s="6" t="str">
        <x:v>举杯！敬炽烈一夏</x:v>
      </x:c>
      <x:c r="E5964" s="7" t="str">
        <x:v>对敌方全体造成48.75%量子属性欢愉伤害，并额外造成10次伤害，每次伤害对随机敌方单体造成14.62%量子属性欢愉伤害。</x:v>
      </x:c>
      <x:c r="F5964" s="6" t="n">
        <x:v>0</x:v>
      </x:c>
      <x:c r="G5964" s="6" t="n">
        <x:v>0</x:v>
      </x:c>
      <x:c r="H5964" s="6" t="n">
        <x:v>0</x:v>
      </x:c>
      <x:c r="I5964" s="6" t="n">
        <x:v>0.4875</x:v>
      </x:c>
      <x:c r="J5964" s="6" t="str">
        <x:v>[0.4875, 10, 0.1462]</x:v>
      </x:c>
      <x:c r="K5964" s="7" t="str">
        <x:v>需确认条件及分段</x:v>
      </x:c>
      <x:c r="L5964" s="6" t="str">
        <x:v>https://raw.githubusercontent.com/Mar-7th/StarRailRes/dbe8cdfcfb0bf657b9fe1cf92d5537f118ccb487/index_new/cn/character_skills.json</x:v>
      </x:c>
    </x:row>
    <x:row r="5965" ht="38" customHeight="1">
      <x:c r="A5965" s="6" t="str">
        <x:v>151320_8</x:v>
      </x:c>
      <x:c r="B5965" s="6" t="str">
        <x:v>151320</x:v>
      </x:c>
      <x:c r="C5965" s="6" t="n">
        <x:v>8</x:v>
      </x:c>
      <x:c r="D5965" s="6" t="str">
        <x:v>举杯！敬炽烈一夏</x:v>
      </x:c>
      <x:c r="E5965" s="7" t="str">
        <x:v>对敌方全体造成52.5%量子属性欢愉伤害，并额外造成10次伤害，每次伤害对随机敌方单体造成15.75%量子属性欢愉伤害。</x:v>
      </x:c>
      <x:c r="F5965" s="6" t="n">
        <x:v>0</x:v>
      </x:c>
      <x:c r="G5965" s="6" t="n">
        <x:v>0</x:v>
      </x:c>
      <x:c r="H5965" s="6" t="n">
        <x:v>0</x:v>
      </x:c>
      <x:c r="I5965" s="6" t="n">
        <x:v>0.525</x:v>
      </x:c>
      <x:c r="J5965" s="6" t="str">
        <x:v>[0.525, 10, 0.1575]</x:v>
      </x:c>
      <x:c r="K5965" s="7" t="str">
        <x:v>需确认条件及分段</x:v>
      </x:c>
      <x:c r="L5965" s="6" t="str">
        <x:v>https://raw.githubusercontent.com/Mar-7th/StarRailRes/dbe8cdfcfb0bf657b9fe1cf92d5537f118ccb487/index_new/cn/character_skills.json</x:v>
      </x:c>
    </x:row>
    <x:row r="5966" ht="38" customHeight="1">
      <x:c r="A5966" s="6" t="str">
        <x:v>151320_9</x:v>
      </x:c>
      <x:c r="B5966" s="6" t="str">
        <x:v>151320</x:v>
      </x:c>
      <x:c r="C5966" s="6" t="n">
        <x:v>9</x:v>
      </x:c>
      <x:c r="D5966" s="6" t="str">
        <x:v>举杯！敬炽烈一夏</x:v>
      </x:c>
      <x:c r="E5966" s="7" t="str">
        <x:v>对敌方全体造成56.25%量子属性欢愉伤害，并额外造成10次伤害，每次伤害对随机敌方单体造成16.88%量子属性欢愉伤害。</x:v>
      </x:c>
      <x:c r="F5966" s="6" t="n">
        <x:v>0</x:v>
      </x:c>
      <x:c r="G5966" s="6" t="n">
        <x:v>0</x:v>
      </x:c>
      <x:c r="H5966" s="6" t="n">
        <x:v>0</x:v>
      </x:c>
      <x:c r="I5966" s="6" t="n">
        <x:v>0.5625</x:v>
      </x:c>
      <x:c r="J5966" s="6" t="str">
        <x:v>[0.5625, 10, 0.1688]</x:v>
      </x:c>
      <x:c r="K5966" s="7" t="str">
        <x:v>需确认条件及分段</x:v>
      </x:c>
      <x:c r="L5966" s="6" t="str">
        <x:v>https://raw.githubusercontent.com/Mar-7th/StarRailRes/dbe8cdfcfb0bf657b9fe1cf92d5537f118ccb487/index_new/cn/character_skills.json</x:v>
      </x:c>
    </x:row>
    <x:row r="5967" ht="38" customHeight="1">
      <x:c r="A5967" s="6" t="str">
        <x:v>151320_10</x:v>
      </x:c>
      <x:c r="B5967" s="6" t="str">
        <x:v>151320</x:v>
      </x:c>
      <x:c r="C5967" s="6" t="n">
        <x:v>10</x:v>
      </x:c>
      <x:c r="D5967" s="6" t="str">
        <x:v>举杯！敬炽烈一夏</x:v>
      </x:c>
      <x:c r="E5967" s="7" t="str">
        <x:v>对敌方全体造成60%量子属性欢愉伤害，并额外造成10次伤害，每次伤害对随机敌方单体造成18%量子属性欢愉伤害。</x:v>
      </x:c>
      <x:c r="F5967" s="6" t="n">
        <x:v>0</x:v>
      </x:c>
      <x:c r="G5967" s="6" t="n">
        <x:v>0</x:v>
      </x:c>
      <x:c r="H5967" s="6" t="n">
        <x:v>0</x:v>
      </x:c>
      <x:c r="I5967" s="6" t="n">
        <x:v>0.6</x:v>
      </x:c>
      <x:c r="J5967" s="6" t="str">
        <x:v>[0.6, 10, 0.18]</x:v>
      </x:c>
      <x:c r="K5967" s="7" t="str">
        <x:v>需确认条件及分段</x:v>
      </x:c>
      <x:c r="L5967" s="6" t="str">
        <x:v>https://raw.githubusercontent.com/Mar-7th/StarRailRes/dbe8cdfcfb0bf657b9fe1cf92d5537f118ccb487/index_new/cn/character_skills.json</x:v>
      </x:c>
    </x:row>
    <x:row r="5968" ht="38" customHeight="1">
      <x:c r="A5968" s="6" t="str">
        <x:v>151320_11</x:v>
      </x:c>
      <x:c r="B5968" s="6" t="str">
        <x:v>151320</x:v>
      </x:c>
      <x:c r="C5968" s="6" t="n">
        <x:v>11</x:v>
      </x:c>
      <x:c r="D5968" s="6" t="str">
        <x:v>举杯！敬炽烈一夏</x:v>
      </x:c>
      <x:c r="E5968" s="7" t="str">
        <x:v>对敌方全体造成63%量子属性欢愉伤害，并额外造成10次伤害，每次伤害对随机敌方单体造成18.9%量子属性欢愉伤害。</x:v>
      </x:c>
      <x:c r="F5968" s="6" t="n">
        <x:v>0</x:v>
      </x:c>
      <x:c r="G5968" s="6" t="n">
        <x:v>0</x:v>
      </x:c>
      <x:c r="H5968" s="6" t="n">
        <x:v>0</x:v>
      </x:c>
      <x:c r="I5968" s="6" t="n">
        <x:v>0.63</x:v>
      </x:c>
      <x:c r="J5968" s="6" t="str">
        <x:v>[0.63, 10, 0.189]</x:v>
      </x:c>
      <x:c r="K5968" s="7" t="str">
        <x:v>需确认条件及分段</x:v>
      </x:c>
      <x:c r="L5968" s="6" t="str">
        <x:v>https://raw.githubusercontent.com/Mar-7th/StarRailRes/dbe8cdfcfb0bf657b9fe1cf92d5537f118ccb487/index_new/cn/character_skills.json</x:v>
      </x:c>
    </x:row>
    <x:row r="5969" ht="38" customHeight="1">
      <x:c r="A5969" s="6" t="str">
        <x:v>151320_12</x:v>
      </x:c>
      <x:c r="B5969" s="6" t="str">
        <x:v>151320</x:v>
      </x:c>
      <x:c r="C5969" s="6" t="n">
        <x:v>12</x:v>
      </x:c>
      <x:c r="D5969" s="6" t="str">
        <x:v>举杯！敬炽烈一夏</x:v>
      </x:c>
      <x:c r="E5969" s="7" t="str">
        <x:v>对敌方全体造成66%量子属性欢愉伤害，并额外造成10次伤害，每次伤害对随机敌方单体造成19.8%量子属性欢愉伤害。</x:v>
      </x:c>
      <x:c r="F5969" s="6" t="n">
        <x:v>0</x:v>
      </x:c>
      <x:c r="G5969" s="6" t="n">
        <x:v>0</x:v>
      </x:c>
      <x:c r="H5969" s="6" t="n">
        <x:v>0</x:v>
      </x:c>
      <x:c r="I5969" s="6" t="n">
        <x:v>0.66</x:v>
      </x:c>
      <x:c r="J5969" s="6" t="str">
        <x:v>[0.66, 10, 0.198]</x:v>
      </x:c>
      <x:c r="K5969" s="7" t="str">
        <x:v>需确认条件及分段</x:v>
      </x:c>
      <x:c r="L5969" s="6" t="str">
        <x:v>https://raw.githubusercontent.com/Mar-7th/StarRailRes/dbe8cdfcfb0bf657b9fe1cf92d5537f118ccb487/index_new/cn/character_skills.json</x:v>
      </x:c>
    </x:row>
    <x:row r="5970" ht="38" customHeight="1">
      <x:c r="A5970" s="6" t="str">
        <x:v>151320_13</x:v>
      </x:c>
      <x:c r="B5970" s="6" t="str">
        <x:v>151320</x:v>
      </x:c>
      <x:c r="C5970" s="6" t="n">
        <x:v>13</x:v>
      </x:c>
      <x:c r="D5970" s="6" t="str">
        <x:v>举杯！敬炽烈一夏</x:v>
      </x:c>
      <x:c r="E5970" s="7" t="str">
        <x:v>对敌方全体造成69%量子属性欢愉伤害，并额外造成10次伤害，每次伤害对随机敌方单体造成20.7%量子属性欢愉伤害。</x:v>
      </x:c>
      <x:c r="F5970" s="6" t="n">
        <x:v>0</x:v>
      </x:c>
      <x:c r="G5970" s="6" t="n">
        <x:v>0</x:v>
      </x:c>
      <x:c r="H5970" s="6" t="n">
        <x:v>0</x:v>
      </x:c>
      <x:c r="I5970" s="6" t="n">
        <x:v>0.69</x:v>
      </x:c>
      <x:c r="J5970" s="6" t="str">
        <x:v>[0.69, 10, 0.207]</x:v>
      </x:c>
      <x:c r="K5970" s="7" t="str">
        <x:v>需确认条件及分段</x:v>
      </x:c>
      <x:c r="L5970" s="6" t="str">
        <x:v>https://raw.githubusercontent.com/Mar-7th/StarRailRes/dbe8cdfcfb0bf657b9fe1cf92d5537f118ccb487/index_new/cn/character_skills.json</x:v>
      </x:c>
    </x:row>
    <x:row r="5971" ht="38" customHeight="1">
      <x:c r="A5971" s="6" t="str">
        <x:v>151320_14</x:v>
      </x:c>
      <x:c r="B5971" s="6" t="str">
        <x:v>151320</x:v>
      </x:c>
      <x:c r="C5971" s="6" t="n">
        <x:v>14</x:v>
      </x:c>
      <x:c r="D5971" s="6" t="str">
        <x:v>举杯！敬炽烈一夏</x:v>
      </x:c>
      <x:c r="E5971" s="7" t="str">
        <x:v>对敌方全体造成72%量子属性欢愉伤害，并额外造成10次伤害，每次伤害对随机敌方单体造成21.6%量子属性欢愉伤害。</x:v>
      </x:c>
      <x:c r="F5971" s="6" t="n">
        <x:v>0</x:v>
      </x:c>
      <x:c r="G5971" s="6" t="n">
        <x:v>0</x:v>
      </x:c>
      <x:c r="H5971" s="6" t="n">
        <x:v>0</x:v>
      </x:c>
      <x:c r="I5971" s="6" t="n">
        <x:v>0.72</x:v>
      </x:c>
      <x:c r="J5971" s="6" t="str">
        <x:v>[0.72, 10, 0.216]</x:v>
      </x:c>
      <x:c r="K5971" s="7" t="str">
        <x:v>需确认条件及分段</x:v>
      </x:c>
      <x:c r="L5971" s="6" t="str">
        <x:v>https://raw.githubusercontent.com/Mar-7th/StarRailRes/dbe8cdfcfb0bf657b9fe1cf92d5537f118ccb487/index_new/cn/character_skills.json</x:v>
      </x:c>
    </x:row>
    <x:row r="5972" ht="38" customHeight="1">
      <x:c r="A5972" s="6" t="str">
        <x:v>151320_15</x:v>
      </x:c>
      <x:c r="B5972" s="6" t="str">
        <x:v>151320</x:v>
      </x:c>
      <x:c r="C5972" s="6" t="n">
        <x:v>15</x:v>
      </x:c>
      <x:c r="D5972" s="6" t="str">
        <x:v>举杯！敬炽烈一夏</x:v>
      </x:c>
      <x:c r="E5972" s="7" t="str">
        <x:v>对敌方全体造成75%量子属性欢愉伤害，并额外造成10次伤害，每次伤害对随机敌方单体造成22.5%量子属性欢愉伤害。</x:v>
      </x:c>
      <x:c r="F5972" s="6" t="n">
        <x:v>0</x:v>
      </x:c>
      <x:c r="G5972" s="6" t="n">
        <x:v>0</x:v>
      </x:c>
      <x:c r="H5972" s="6" t="n">
        <x:v>0</x:v>
      </x:c>
      <x:c r="I5972" s="6" t="n">
        <x:v>0.75</x:v>
      </x:c>
      <x:c r="J5972" s="6" t="str">
        <x:v>[0.75, 10, 0.225]</x:v>
      </x:c>
      <x:c r="K5972" s="7" t="str">
        <x:v>需确认条件及分段</x:v>
      </x:c>
      <x:c r="L5972" s="6" t="str">
        <x:v>https://raw.githubusercontent.com/Mar-7th/StarRailRes/dbe8cdfcfb0bf657b9fe1cf92d5537f118ccb487/index_new/cn/character_skills.json</x:v>
      </x:c>
    </x:row>
    <x:row r="5973" ht="53" customHeight="1">
      <x:c r="A5973" s="6" t="str">
        <x:v>151321_1</x:v>
      </x:c>
      <x:c r="B5973" s="6" t="str">
        <x:v>151321</x:v>
      </x:c>
      <x:c r="C5973" s="6" t="n">
        <x:v>1</x:v>
      </x:c>
      <x:c r="D5973" s="6" t="str">
        <x:v>All in！敬炽烈一夏</x:v>
      </x:c>
      <x:c r="E5973" s="7" t="str">
        <x:v>对敌方全体造成30%量子属性欢愉伤害，并额外造成10次伤害，每次伤害对随机敌方单体造成9%量子属性欢愉伤害。施放时会消耗所有【热意】，每消耗1点【热意】都会额外对随机敌方单体造成1次10.5%量子属性欢愉伤害。</x:v>
      </x:c>
      <x:c r="F5973" s="6" t="n">
        <x:v>0</x:v>
      </x:c>
      <x:c r="G5973" s="6" t="n">
        <x:v>0</x:v>
      </x:c>
      <x:c r="H5973" s="6" t="n">
        <x:v>0</x:v>
      </x:c>
      <x:c r="I5973" s="6" t="n">
        <x:v>0.3</x:v>
      </x:c>
      <x:c r="J5973" s="6" t="str">
        <x:v>[0.3, 0.105, 10, 0.09]</x:v>
      </x:c>
      <x:c r="K5973" s="7" t="str">
        <x:v>需确认条件及分段</x:v>
      </x:c>
      <x:c r="L5973" s="6" t="str">
        <x:v>https://raw.githubusercontent.com/Mar-7th/StarRailRes/dbe8cdfcfb0bf657b9fe1cf92d5537f118ccb487/index_new/cn/character_skills.json</x:v>
      </x:c>
    </x:row>
    <x:row r="5974" ht="53" customHeight="1">
      <x:c r="A5974" s="6" t="str">
        <x:v>151321_2</x:v>
      </x:c>
      <x:c r="B5974" s="6" t="str">
        <x:v>151321</x:v>
      </x:c>
      <x:c r="C5974" s="6" t="n">
        <x:v>2</x:v>
      </x:c>
      <x:c r="D5974" s="6" t="str">
        <x:v>All in！敬炽烈一夏</x:v>
      </x:c>
      <x:c r="E5974" s="7" t="str">
        <x:v>对敌方全体造成33%量子属性欢愉伤害，并额外造成10次伤害，每次伤害对随机敌方单体造成9.9%量子属性欢愉伤害。施放时会消耗所有【热意】，每消耗1点【热意】都会额外对随机敌方单体造成1次11.55%量子属性欢愉伤害。</x:v>
      </x:c>
      <x:c r="F5974" s="6" t="n">
        <x:v>0</x:v>
      </x:c>
      <x:c r="G5974" s="6" t="n">
        <x:v>0</x:v>
      </x:c>
      <x:c r="H5974" s="6" t="n">
        <x:v>0</x:v>
      </x:c>
      <x:c r="I5974" s="6" t="n">
        <x:v>0.33</x:v>
      </x:c>
      <x:c r="J5974" s="6" t="str">
        <x:v>[0.33, 0.1155, 10, 0.099]</x:v>
      </x:c>
      <x:c r="K5974" s="7" t="str">
        <x:v>需确认条件及分段</x:v>
      </x:c>
      <x:c r="L5974" s="6" t="str">
        <x:v>https://raw.githubusercontent.com/Mar-7th/StarRailRes/dbe8cdfcfb0bf657b9fe1cf92d5537f118ccb487/index_new/cn/character_skills.json</x:v>
      </x:c>
    </x:row>
    <x:row r="5975" ht="53" customHeight="1">
      <x:c r="A5975" s="6" t="str">
        <x:v>151321_3</x:v>
      </x:c>
      <x:c r="B5975" s="6" t="str">
        <x:v>151321</x:v>
      </x:c>
      <x:c r="C5975" s="6" t="n">
        <x:v>3</x:v>
      </x:c>
      <x:c r="D5975" s="6" t="str">
        <x:v>All in！敬炽烈一夏</x:v>
      </x:c>
      <x:c r="E5975" s="7" t="str">
        <x:v>对敌方全体造成36%量子属性欢愉伤害，并额外造成10次伤害，每次伤害对随机敌方单体造成10.8%量子属性欢愉伤害。施放时会消耗所有【热意】，每消耗1点【热意】都会额外对随机敌方单体造成1次12.6%量子属性欢愉伤害。</x:v>
      </x:c>
      <x:c r="F5975" s="6" t="n">
        <x:v>0</x:v>
      </x:c>
      <x:c r="G5975" s="6" t="n">
        <x:v>0</x:v>
      </x:c>
      <x:c r="H5975" s="6" t="n">
        <x:v>0</x:v>
      </x:c>
      <x:c r="I5975" s="6" t="n">
        <x:v>0.36</x:v>
      </x:c>
      <x:c r="J5975" s="6" t="str">
        <x:v>[0.36, 0.126, 10, 0.108]</x:v>
      </x:c>
      <x:c r="K5975" s="7" t="str">
        <x:v>需确认条件及分段</x:v>
      </x:c>
      <x:c r="L5975" s="6" t="str">
        <x:v>https://raw.githubusercontent.com/Mar-7th/StarRailRes/dbe8cdfcfb0bf657b9fe1cf92d5537f118ccb487/index_new/cn/character_skills.json</x:v>
      </x:c>
    </x:row>
    <x:row r="5976" ht="53" customHeight="1">
      <x:c r="A5976" s="6" t="str">
        <x:v>151321_4</x:v>
      </x:c>
      <x:c r="B5976" s="6" t="str">
        <x:v>151321</x:v>
      </x:c>
      <x:c r="C5976" s="6" t="n">
        <x:v>4</x:v>
      </x:c>
      <x:c r="D5976" s="6" t="str">
        <x:v>All in！敬炽烈一夏</x:v>
      </x:c>
      <x:c r="E5976" s="7" t="str">
        <x:v>对敌方全体造成39%量子属性欢愉伤害，并额外造成10次伤害，每次伤害对随机敌方单体造成11.7%量子属性欢愉伤害。施放时会消耗所有【热意】，每消耗1点【热意】都会额外对随机敌方单体造成1次13.65%量子属性欢愉伤害。</x:v>
      </x:c>
      <x:c r="F5976" s="6" t="n">
        <x:v>0</x:v>
      </x:c>
      <x:c r="G5976" s="6" t="n">
        <x:v>0</x:v>
      </x:c>
      <x:c r="H5976" s="6" t="n">
        <x:v>0</x:v>
      </x:c>
      <x:c r="I5976" s="6" t="n">
        <x:v>0.39</x:v>
      </x:c>
      <x:c r="J5976" s="6" t="str">
        <x:v>[0.39, 0.1365, 10, 0.117]</x:v>
      </x:c>
      <x:c r="K5976" s="7" t="str">
        <x:v>需确认条件及分段</x:v>
      </x:c>
      <x:c r="L5976" s="6" t="str">
        <x:v>https://raw.githubusercontent.com/Mar-7th/StarRailRes/dbe8cdfcfb0bf657b9fe1cf92d5537f118ccb487/index_new/cn/character_skills.json</x:v>
      </x:c>
    </x:row>
    <x:row r="5977" ht="53" customHeight="1">
      <x:c r="A5977" s="6" t="str">
        <x:v>151321_5</x:v>
      </x:c>
      <x:c r="B5977" s="6" t="str">
        <x:v>151321</x:v>
      </x:c>
      <x:c r="C5977" s="6" t="n">
        <x:v>5</x:v>
      </x:c>
      <x:c r="D5977" s="6" t="str">
        <x:v>All in！敬炽烈一夏</x:v>
      </x:c>
      <x:c r="E5977" s="7" t="str">
        <x:v>对敌方全体造成42%量子属性欢愉伤害，并额外造成10次伤害，每次伤害对随机敌方单体造成12.6%量子属性欢愉伤害。施放时会消耗所有【热意】，每消耗1点【热意】都会额外对随机敌方单体造成1次14.7%量子属性欢愉伤害。</x:v>
      </x:c>
      <x:c r="F5977" s="6" t="n">
        <x:v>0</x:v>
      </x:c>
      <x:c r="G5977" s="6" t="n">
        <x:v>0</x:v>
      </x:c>
      <x:c r="H5977" s="6" t="n">
        <x:v>0</x:v>
      </x:c>
      <x:c r="I5977" s="6" t="n">
        <x:v>0.42</x:v>
      </x:c>
      <x:c r="J5977" s="6" t="str">
        <x:v>[0.42, 0.147, 10, 0.126]</x:v>
      </x:c>
      <x:c r="K5977" s="7" t="str">
        <x:v>需确认条件及分段</x:v>
      </x:c>
      <x:c r="L5977" s="6" t="str">
        <x:v>https://raw.githubusercontent.com/Mar-7th/StarRailRes/dbe8cdfcfb0bf657b9fe1cf92d5537f118ccb487/index_new/cn/character_skills.json</x:v>
      </x:c>
    </x:row>
    <x:row r="5978" ht="53" customHeight="1">
      <x:c r="A5978" s="6" t="str">
        <x:v>151321_6</x:v>
      </x:c>
      <x:c r="B5978" s="6" t="str">
        <x:v>151321</x:v>
      </x:c>
      <x:c r="C5978" s="6" t="n">
        <x:v>6</x:v>
      </x:c>
      <x:c r="D5978" s="6" t="str">
        <x:v>All in！敬炽烈一夏</x:v>
      </x:c>
      <x:c r="E5978" s="7" t="str">
        <x:v>对敌方全体造成45%量子属性欢愉伤害，并额外造成10次伤害，每次伤害对随机敌方单体造成13.5%量子属性欢愉伤害。施放时会消耗所有【热意】，每消耗1点【热意】都会额外对随机敌方单体造成1次15.75%量子属性欢愉伤害。</x:v>
      </x:c>
      <x:c r="F5978" s="6" t="n">
        <x:v>0</x:v>
      </x:c>
      <x:c r="G5978" s="6" t="n">
        <x:v>0</x:v>
      </x:c>
      <x:c r="H5978" s="6" t="n">
        <x:v>0</x:v>
      </x:c>
      <x:c r="I5978" s="6" t="n">
        <x:v>0.45</x:v>
      </x:c>
      <x:c r="J5978" s="6" t="str">
        <x:v>[0.45, 0.1575, 10, 0.135]</x:v>
      </x:c>
      <x:c r="K5978" s="7" t="str">
        <x:v>需确认条件及分段</x:v>
      </x:c>
      <x:c r="L5978" s="6" t="str">
        <x:v>https://raw.githubusercontent.com/Mar-7th/StarRailRes/dbe8cdfcfb0bf657b9fe1cf92d5537f118ccb487/index_new/cn/character_skills.json</x:v>
      </x:c>
    </x:row>
    <x:row r="5979" ht="53" customHeight="1">
      <x:c r="A5979" s="6" t="str">
        <x:v>151321_7</x:v>
      </x:c>
      <x:c r="B5979" s="6" t="str">
        <x:v>151321</x:v>
      </x:c>
      <x:c r="C5979" s="6" t="n">
        <x:v>7</x:v>
      </x:c>
      <x:c r="D5979" s="6" t="str">
        <x:v>All in！敬炽烈一夏</x:v>
      </x:c>
      <x:c r="E5979" s="7" t="str">
        <x:v>对敌方全体造成48.75%量子属性欢愉伤害，并额外造成10次伤害，每次伤害对随机敌方单体造成14.62%量子属性欢愉伤害。施放时会消耗所有【热意】，每消耗1点【热意】都会额外对随机敌方单体造成1次17.06%量子属性欢愉伤害。</x:v>
      </x:c>
      <x:c r="F5979" s="6" t="n">
        <x:v>0</x:v>
      </x:c>
      <x:c r="G5979" s="6" t="n">
        <x:v>0</x:v>
      </x:c>
      <x:c r="H5979" s="6" t="n">
        <x:v>0</x:v>
      </x:c>
      <x:c r="I5979" s="6" t="n">
        <x:v>0.4875</x:v>
      </x:c>
      <x:c r="J5979" s="6" t="str">
        <x:v>[0.4875, 0.1706, 10, 0.1462]</x:v>
      </x:c>
      <x:c r="K5979" s="7" t="str">
        <x:v>需确认条件及分段</x:v>
      </x:c>
      <x:c r="L5979" s="6" t="str">
        <x:v>https://raw.githubusercontent.com/Mar-7th/StarRailRes/dbe8cdfcfb0bf657b9fe1cf92d5537f118ccb487/index_new/cn/character_skills.json</x:v>
      </x:c>
    </x:row>
    <x:row r="5980" ht="53" customHeight="1">
      <x:c r="A5980" s="6" t="str">
        <x:v>151321_8</x:v>
      </x:c>
      <x:c r="B5980" s="6" t="str">
        <x:v>151321</x:v>
      </x:c>
      <x:c r="C5980" s="6" t="n">
        <x:v>8</x:v>
      </x:c>
      <x:c r="D5980" s="6" t="str">
        <x:v>All in！敬炽烈一夏</x:v>
      </x:c>
      <x:c r="E5980" s="7" t="str">
        <x:v>对敌方全体造成52.5%量子属性欢愉伤害，并额外造成10次伤害，每次伤害对随机敌方单体造成15.75%量子属性欢愉伤害。施放时会消耗所有【热意】，每消耗1点【热意】都会额外对随机敌方单体造成1次18.37%量子属性欢愉伤害。</x:v>
      </x:c>
      <x:c r="F5980" s="6" t="n">
        <x:v>0</x:v>
      </x:c>
      <x:c r="G5980" s="6" t="n">
        <x:v>0</x:v>
      </x:c>
      <x:c r="H5980" s="6" t="n">
        <x:v>0</x:v>
      </x:c>
      <x:c r="I5980" s="6" t="n">
        <x:v>0.525</x:v>
      </x:c>
      <x:c r="J5980" s="6" t="str">
        <x:v>[0.525, 0.1837, 10, 0.1575]</x:v>
      </x:c>
      <x:c r="K5980" s="7" t="str">
        <x:v>需确认条件及分段</x:v>
      </x:c>
      <x:c r="L5980" s="6" t="str">
        <x:v>https://raw.githubusercontent.com/Mar-7th/StarRailRes/dbe8cdfcfb0bf657b9fe1cf92d5537f118ccb487/index_new/cn/character_skills.json</x:v>
      </x:c>
    </x:row>
    <x:row r="5981" ht="53" customHeight="1">
      <x:c r="A5981" s="6" t="str">
        <x:v>151321_9</x:v>
      </x:c>
      <x:c r="B5981" s="6" t="str">
        <x:v>151321</x:v>
      </x:c>
      <x:c r="C5981" s="6" t="n">
        <x:v>9</x:v>
      </x:c>
      <x:c r="D5981" s="6" t="str">
        <x:v>All in！敬炽烈一夏</x:v>
      </x:c>
      <x:c r="E5981" s="7" t="str">
        <x:v>对敌方全体造成56.25%量子属性欢愉伤害，并额外造成10次伤害，每次伤害对随机敌方单体造成16.88%量子属性欢愉伤害。施放时会消耗所有【热意】，每消耗1点【热意】都会额外对随机敌方单体造成1次19.69%量子属性欢愉伤害。</x:v>
      </x:c>
      <x:c r="F5981" s="6" t="n">
        <x:v>0</x:v>
      </x:c>
      <x:c r="G5981" s="6" t="n">
        <x:v>0</x:v>
      </x:c>
      <x:c r="H5981" s="6" t="n">
        <x:v>0</x:v>
      </x:c>
      <x:c r="I5981" s="6" t="n">
        <x:v>0.5625</x:v>
      </x:c>
      <x:c r="J5981" s="6" t="str">
        <x:v>[0.5625, 0.1969, 10, 0.1688]</x:v>
      </x:c>
      <x:c r="K5981" s="7" t="str">
        <x:v>需确认条件及分段</x:v>
      </x:c>
      <x:c r="L5981" s="6" t="str">
        <x:v>https://raw.githubusercontent.com/Mar-7th/StarRailRes/dbe8cdfcfb0bf657b9fe1cf92d5537f118ccb487/index_new/cn/character_skills.json</x:v>
      </x:c>
    </x:row>
    <x:row r="5982" ht="53" customHeight="1">
      <x:c r="A5982" s="6" t="str">
        <x:v>151321_10</x:v>
      </x:c>
      <x:c r="B5982" s="6" t="str">
        <x:v>151321</x:v>
      </x:c>
      <x:c r="C5982" s="6" t="n">
        <x:v>10</x:v>
      </x:c>
      <x:c r="D5982" s="6" t="str">
        <x:v>All in！敬炽烈一夏</x:v>
      </x:c>
      <x:c r="E5982" s="7" t="str">
        <x:v>对敌方全体造成60%量子属性欢愉伤害，并额外造成10次伤害，每次伤害对随机敌方单体造成18%量子属性欢愉伤害。施放时会消耗所有【热意】，每消耗1点【热意】都会额外对随机敌方单体造成1次21%量子属性欢愉伤害。</x:v>
      </x:c>
      <x:c r="F5982" s="6" t="n">
        <x:v>0</x:v>
      </x:c>
      <x:c r="G5982" s="6" t="n">
        <x:v>0</x:v>
      </x:c>
      <x:c r="H5982" s="6" t="n">
        <x:v>0</x:v>
      </x:c>
      <x:c r="I5982" s="6" t="n">
        <x:v>0.6</x:v>
      </x:c>
      <x:c r="J5982" s="6" t="str">
        <x:v>[0.6, 0.21, 10, 0.18]</x:v>
      </x:c>
      <x:c r="K5982" s="7" t="str">
        <x:v>需确认条件及分段</x:v>
      </x:c>
      <x:c r="L5982" s="6" t="str">
        <x:v>https://raw.githubusercontent.com/Mar-7th/StarRailRes/dbe8cdfcfb0bf657b9fe1cf92d5537f118ccb487/index_new/cn/character_skills.json</x:v>
      </x:c>
    </x:row>
    <x:row r="5983" ht="53" customHeight="1">
      <x:c r="A5983" s="6" t="str">
        <x:v>151321_11</x:v>
      </x:c>
      <x:c r="B5983" s="6" t="str">
        <x:v>151321</x:v>
      </x:c>
      <x:c r="C5983" s="6" t="n">
        <x:v>11</x:v>
      </x:c>
      <x:c r="D5983" s="6" t="str">
        <x:v>All in！敬炽烈一夏</x:v>
      </x:c>
      <x:c r="E5983" s="7" t="str">
        <x:v>对敌方全体造成63%量子属性欢愉伤害，并额外造成10次伤害，每次伤害对随机敌方单体造成18.9%量子属性欢愉伤害。施放时会消耗所有【热意】，每消耗1点【热意】都会额外对随机敌方单体造成1次22.05%量子属性欢愉伤害。</x:v>
      </x:c>
      <x:c r="F5983" s="6" t="n">
        <x:v>0</x:v>
      </x:c>
      <x:c r="G5983" s="6" t="n">
        <x:v>0</x:v>
      </x:c>
      <x:c r="H5983" s="6" t="n">
        <x:v>0</x:v>
      </x:c>
      <x:c r="I5983" s="6" t="n">
        <x:v>0.63</x:v>
      </x:c>
      <x:c r="J5983" s="6" t="str">
        <x:v>[0.63, 0.2205, 10, 0.189]</x:v>
      </x:c>
      <x:c r="K5983" s="7" t="str">
        <x:v>需确认条件及分段</x:v>
      </x:c>
      <x:c r="L5983" s="6" t="str">
        <x:v>https://raw.githubusercontent.com/Mar-7th/StarRailRes/dbe8cdfcfb0bf657b9fe1cf92d5537f118ccb487/index_new/cn/character_skills.json</x:v>
      </x:c>
    </x:row>
    <x:row r="5984" ht="53" customHeight="1">
      <x:c r="A5984" s="6" t="str">
        <x:v>151321_12</x:v>
      </x:c>
      <x:c r="B5984" s="6" t="str">
        <x:v>151321</x:v>
      </x:c>
      <x:c r="C5984" s="6" t="n">
        <x:v>12</x:v>
      </x:c>
      <x:c r="D5984" s="6" t="str">
        <x:v>All in！敬炽烈一夏</x:v>
      </x:c>
      <x:c r="E5984" s="7" t="str">
        <x:v>对敌方全体造成66%量子属性欢愉伤害，并额外造成10次伤害，每次伤害对随机敌方单体造成19.8%量子属性欢愉伤害。施放时会消耗所有【热意】，每消耗1点【热意】都会额外对随机敌方单体造成1次23.1%量子属性欢愉伤害。</x:v>
      </x:c>
      <x:c r="F5984" s="6" t="n">
        <x:v>0</x:v>
      </x:c>
      <x:c r="G5984" s="6" t="n">
        <x:v>0</x:v>
      </x:c>
      <x:c r="H5984" s="6" t="n">
        <x:v>0</x:v>
      </x:c>
      <x:c r="I5984" s="6" t="n">
        <x:v>0.66</x:v>
      </x:c>
      <x:c r="J5984" s="6" t="str">
        <x:v>[0.66, 0.231, 10, 0.198]</x:v>
      </x:c>
      <x:c r="K5984" s="7" t="str">
        <x:v>需确认条件及分段</x:v>
      </x:c>
      <x:c r="L5984" s="6" t="str">
        <x:v>https://raw.githubusercontent.com/Mar-7th/StarRailRes/dbe8cdfcfb0bf657b9fe1cf92d5537f118ccb487/index_new/cn/character_skills.json</x:v>
      </x:c>
    </x:row>
    <x:row r="5985" ht="53" customHeight="1">
      <x:c r="A5985" s="6" t="str">
        <x:v>151321_13</x:v>
      </x:c>
      <x:c r="B5985" s="6" t="str">
        <x:v>151321</x:v>
      </x:c>
      <x:c r="C5985" s="6" t="n">
        <x:v>13</x:v>
      </x:c>
      <x:c r="D5985" s="6" t="str">
        <x:v>All in！敬炽烈一夏</x:v>
      </x:c>
      <x:c r="E5985" s="7" t="str">
        <x:v>对敌方全体造成69%量子属性欢愉伤害，并额外造成10次伤害，每次伤害对随机敌方单体造成20.7%量子属性欢愉伤害。施放时会消耗所有【热意】，每消耗1点【热意】都会额外对随机敌方单体造成1次24.15%量子属性欢愉伤害。</x:v>
      </x:c>
      <x:c r="F5985" s="6" t="n">
        <x:v>0</x:v>
      </x:c>
      <x:c r="G5985" s="6" t="n">
        <x:v>0</x:v>
      </x:c>
      <x:c r="H5985" s="6" t="n">
        <x:v>0</x:v>
      </x:c>
      <x:c r="I5985" s="6" t="n">
        <x:v>0.69</x:v>
      </x:c>
      <x:c r="J5985" s="6" t="str">
        <x:v>[0.69, 0.2415, 10, 0.207]</x:v>
      </x:c>
      <x:c r="K5985" s="7" t="str">
        <x:v>需确认条件及分段</x:v>
      </x:c>
      <x:c r="L5985" s="6" t="str">
        <x:v>https://raw.githubusercontent.com/Mar-7th/StarRailRes/dbe8cdfcfb0bf657b9fe1cf92d5537f118ccb487/index_new/cn/character_skills.json</x:v>
      </x:c>
    </x:row>
    <x:row r="5986" ht="53" customHeight="1">
      <x:c r="A5986" s="6" t="str">
        <x:v>151321_14</x:v>
      </x:c>
      <x:c r="B5986" s="6" t="str">
        <x:v>151321</x:v>
      </x:c>
      <x:c r="C5986" s="6" t="n">
        <x:v>14</x:v>
      </x:c>
      <x:c r="D5986" s="6" t="str">
        <x:v>All in！敬炽烈一夏</x:v>
      </x:c>
      <x:c r="E5986" s="7" t="str">
        <x:v>对敌方全体造成72%量子属性欢愉伤害，并额外造成10次伤害，每次伤害对随机敌方单体造成21.6%量子属性欢愉伤害。施放时会消耗所有【热意】，每消耗1点【热意】都会额外对随机敌方单体造成1次25.2%量子属性欢愉伤害。</x:v>
      </x:c>
      <x:c r="F5986" s="6" t="n">
        <x:v>0</x:v>
      </x:c>
      <x:c r="G5986" s="6" t="n">
        <x:v>0</x:v>
      </x:c>
      <x:c r="H5986" s="6" t="n">
        <x:v>0</x:v>
      </x:c>
      <x:c r="I5986" s="6" t="n">
        <x:v>0.72</x:v>
      </x:c>
      <x:c r="J5986" s="6" t="str">
        <x:v>[0.72, 0.252, 10, 0.216]</x:v>
      </x:c>
      <x:c r="K5986" s="7" t="str">
        <x:v>需确认条件及分段</x:v>
      </x:c>
      <x:c r="L5986" s="6" t="str">
        <x:v>https://raw.githubusercontent.com/Mar-7th/StarRailRes/dbe8cdfcfb0bf657b9fe1cf92d5537f118ccb487/index_new/cn/character_skills.json</x:v>
      </x:c>
    </x:row>
    <x:row r="5987" ht="53" customHeight="1">
      <x:c r="A5987" s="6" t="str">
        <x:v>151321_15</x:v>
      </x:c>
      <x:c r="B5987" s="6" t="str">
        <x:v>151321</x:v>
      </x:c>
      <x:c r="C5987" s="6" t="n">
        <x:v>15</x:v>
      </x:c>
      <x:c r="D5987" s="6" t="str">
        <x:v>All in！敬炽烈一夏</x:v>
      </x:c>
      <x:c r="E5987" s="7" t="str">
        <x:v>对敌方全体造成75%量子属性欢愉伤害，并额外造成10次伤害，每次伤害对随机敌方单体造成22.5%量子属性欢愉伤害。施放时会消耗所有【热意】，每消耗1点【热意】都会额外对随机敌方单体造成1次26.25%量子属性欢愉伤害。</x:v>
      </x:c>
      <x:c r="F5987" s="6" t="n">
        <x:v>0</x:v>
      </x:c>
      <x:c r="G5987" s="6" t="n">
        <x:v>0</x:v>
      </x:c>
      <x:c r="H5987" s="6" t="n">
        <x:v>0</x:v>
      </x:c>
      <x:c r="I5987" s="6" t="n">
        <x:v>0.75</x:v>
      </x:c>
      <x:c r="J5987" s="6" t="str">
        <x:v>[0.75, 0.2625, 10, 0.225]</x:v>
      </x:c>
      <x:c r="K5987" s="7" t="str">
        <x:v>需确认条件及分段</x:v>
      </x:c>
      <x:c r="L5987" s="6" t="str">
        <x:v>https://raw.githubusercontent.com/Mar-7th/StarRailRes/dbe8cdfcfb0bf657b9fe1cf92d5537f118ccb487/index_new/cn/character_skills.json</x:v>
      </x:c>
    </x:row>
    <x:row r="5988" ht="20" customHeight="1">
      <x:c r="A5988" s="6" t="str">
        <x:v>800101_1</x:v>
      </x:c>
      <x:c r="B5988" s="6" t="str">
        <x:v>800101</x:v>
      </x:c>
      <x:c r="C5988" s="6" t="n">
        <x:v>1</x:v>
      </x:c>
      <x:c r="D5988" s="6" t="str">
        <x:v>再见安打</x:v>
      </x:c>
      <x:c r="E5988" s="7" t="str">
        <x:v>对指定敌方单体造成等同于开拓者50%攻击力的物理属性伤害。</x:v>
      </x:c>
      <x:c r="F5988" s="6" t="n">
        <x:v>0.5</x:v>
      </x:c>
      <x:c r="G5988" s="6" t="n">
        <x:v>0</x:v>
      </x:c>
      <x:c r="H5988" s="6" t="n">
        <x:v>0</x:v>
      </x:c>
      <x:c r="I5988" s="6" t="n">
        <x:v>0</x:v>
      </x:c>
      <x:c r="J5988" s="6" t="str">
        <x:v>[0.5]</x:v>
      </x:c>
      <x:c r="K5988" s="7" t="str">
        <x:v>需确认条件及分段</x:v>
      </x:c>
      <x:c r="L5988" s="6" t="str">
        <x:v>https://raw.githubusercontent.com/Mar-7th/StarRailRes/dbe8cdfcfb0bf657b9fe1cf92d5537f118ccb487/index_new/cn/character_skills.json</x:v>
      </x:c>
    </x:row>
    <x:row r="5989" ht="20" customHeight="1">
      <x:c r="A5989" s="6" t="str">
        <x:v>800101_2</x:v>
      </x:c>
      <x:c r="B5989" s="6" t="str">
        <x:v>800101</x:v>
      </x:c>
      <x:c r="C5989" s="6" t="n">
        <x:v>2</x:v>
      </x:c>
      <x:c r="D5989" s="6" t="str">
        <x:v>再见安打</x:v>
      </x:c>
      <x:c r="E5989" s="7" t="str">
        <x:v>对指定敌方单体造成等同于开拓者60%攻击力的物理属性伤害。</x:v>
      </x:c>
      <x:c r="F5989" s="6" t="n">
        <x:v>0.6</x:v>
      </x:c>
      <x:c r="G5989" s="6" t="n">
        <x:v>0</x:v>
      </x:c>
      <x:c r="H5989" s="6" t="n">
        <x:v>0</x:v>
      </x:c>
      <x:c r="I5989" s="6" t="n">
        <x:v>0</x:v>
      </x:c>
      <x:c r="J5989" s="6" t="str">
        <x:v>[0.6]</x:v>
      </x:c>
      <x:c r="K5989" s="7" t="str">
        <x:v>需确认条件及分段</x:v>
      </x:c>
      <x:c r="L5989" s="6" t="str">
        <x:v>https://raw.githubusercontent.com/Mar-7th/StarRailRes/dbe8cdfcfb0bf657b9fe1cf92d5537f118ccb487/index_new/cn/character_skills.json</x:v>
      </x:c>
    </x:row>
    <x:row r="5990" ht="20" customHeight="1">
      <x:c r="A5990" s="6" t="str">
        <x:v>800101_3</x:v>
      </x:c>
      <x:c r="B5990" s="6" t="str">
        <x:v>800101</x:v>
      </x:c>
      <x:c r="C5990" s="6" t="n">
        <x:v>3</x:v>
      </x:c>
      <x:c r="D5990" s="6" t="str">
        <x:v>再见安打</x:v>
      </x:c>
      <x:c r="E5990" s="7" t="str">
        <x:v>对指定敌方单体造成等同于开拓者70%攻击力的物理属性伤害。</x:v>
      </x:c>
      <x:c r="F5990" s="6" t="n">
        <x:v>0.7</x:v>
      </x:c>
      <x:c r="G5990" s="6" t="n">
        <x:v>0</x:v>
      </x:c>
      <x:c r="H5990" s="6" t="n">
        <x:v>0</x:v>
      </x:c>
      <x:c r="I5990" s="6" t="n">
        <x:v>0</x:v>
      </x:c>
      <x:c r="J5990" s="6" t="str">
        <x:v>[0.7]</x:v>
      </x:c>
      <x:c r="K5990" s="7" t="str">
        <x:v>需确认条件及分段</x:v>
      </x:c>
      <x:c r="L5990" s="6" t="str">
        <x:v>https://raw.githubusercontent.com/Mar-7th/StarRailRes/dbe8cdfcfb0bf657b9fe1cf92d5537f118ccb487/index_new/cn/character_skills.json</x:v>
      </x:c>
    </x:row>
    <x:row r="5991" ht="20" customHeight="1">
      <x:c r="A5991" s="6" t="str">
        <x:v>800101_4</x:v>
      </x:c>
      <x:c r="B5991" s="6" t="str">
        <x:v>800101</x:v>
      </x:c>
      <x:c r="C5991" s="6" t="n">
        <x:v>4</x:v>
      </x:c>
      <x:c r="D5991" s="6" t="str">
        <x:v>再见安打</x:v>
      </x:c>
      <x:c r="E5991" s="7" t="str">
        <x:v>对指定敌方单体造成等同于开拓者80%攻击力的物理属性伤害。</x:v>
      </x:c>
      <x:c r="F5991" s="6" t="n">
        <x:v>0.8</x:v>
      </x:c>
      <x:c r="G5991" s="6" t="n">
        <x:v>0</x:v>
      </x:c>
      <x:c r="H5991" s="6" t="n">
        <x:v>0</x:v>
      </x:c>
      <x:c r="I5991" s="6" t="n">
        <x:v>0</x:v>
      </x:c>
      <x:c r="J5991" s="6" t="str">
        <x:v>[0.8]</x:v>
      </x:c>
      <x:c r="K5991" s="7" t="str">
        <x:v>需确认条件及分段</x:v>
      </x:c>
      <x:c r="L5991" s="6" t="str">
        <x:v>https://raw.githubusercontent.com/Mar-7th/StarRailRes/dbe8cdfcfb0bf657b9fe1cf92d5537f118ccb487/index_new/cn/character_skills.json</x:v>
      </x:c>
    </x:row>
    <x:row r="5992" ht="20" customHeight="1">
      <x:c r="A5992" s="6" t="str">
        <x:v>800101_5</x:v>
      </x:c>
      <x:c r="B5992" s="6" t="str">
        <x:v>800101</x:v>
      </x:c>
      <x:c r="C5992" s="6" t="n">
        <x:v>5</x:v>
      </x:c>
      <x:c r="D5992" s="6" t="str">
        <x:v>再见安打</x:v>
      </x:c>
      <x:c r="E5992" s="7" t="str">
        <x:v>对指定敌方单体造成等同于开拓者90%攻击力的物理属性伤害。</x:v>
      </x:c>
      <x:c r="F5992" s="6" t="n">
        <x:v>0.9</x:v>
      </x:c>
      <x:c r="G5992" s="6" t="n">
        <x:v>0</x:v>
      </x:c>
      <x:c r="H5992" s="6" t="n">
        <x:v>0</x:v>
      </x:c>
      <x:c r="I5992" s="6" t="n">
        <x:v>0</x:v>
      </x:c>
      <x:c r="J5992" s="6" t="str">
        <x:v>[0.9]</x:v>
      </x:c>
      <x:c r="K5992" s="7" t="str">
        <x:v>需确认条件及分段</x:v>
      </x:c>
      <x:c r="L5992" s="6" t="str">
        <x:v>https://raw.githubusercontent.com/Mar-7th/StarRailRes/dbe8cdfcfb0bf657b9fe1cf92d5537f118ccb487/index_new/cn/character_skills.json</x:v>
      </x:c>
    </x:row>
    <x:row r="5993" ht="20" customHeight="1">
      <x:c r="A5993" s="6" t="str">
        <x:v>800101_6</x:v>
      </x:c>
      <x:c r="B5993" s="6" t="str">
        <x:v>800101</x:v>
      </x:c>
      <x:c r="C5993" s="6" t="n">
        <x:v>6</x:v>
      </x:c>
      <x:c r="D5993" s="6" t="str">
        <x:v>再见安打</x:v>
      </x:c>
      <x:c r="E5993" s="7" t="str">
        <x:v>对指定敌方单体造成等同于开拓者100%攻击力的物理属性伤害。</x:v>
      </x:c>
      <x:c r="F5993" s="6" t="n">
        <x:v>1</x:v>
      </x:c>
      <x:c r="G5993" s="6" t="n">
        <x:v>0</x:v>
      </x:c>
      <x:c r="H5993" s="6" t="n">
        <x:v>0</x:v>
      </x:c>
      <x:c r="I5993" s="6" t="n">
        <x:v>0</x:v>
      </x:c>
      <x:c r="J5993" s="6" t="str">
        <x:v>[1]</x:v>
      </x:c>
      <x:c r="K5993" s="7" t="str">
        <x:v>需确认条件及分段</x:v>
      </x:c>
      <x:c r="L5993" s="6" t="str">
        <x:v>https://raw.githubusercontent.com/Mar-7th/StarRailRes/dbe8cdfcfb0bf657b9fe1cf92d5537f118ccb487/index_new/cn/character_skills.json</x:v>
      </x:c>
    </x:row>
    <x:row r="5994" ht="20" customHeight="1">
      <x:c r="A5994" s="6" t="str">
        <x:v>800101_7</x:v>
      </x:c>
      <x:c r="B5994" s="6" t="str">
        <x:v>800101</x:v>
      </x:c>
      <x:c r="C5994" s="6" t="n">
        <x:v>7</x:v>
      </x:c>
      <x:c r="D5994" s="6" t="str">
        <x:v>再见安打</x:v>
      </x:c>
      <x:c r="E5994" s="7" t="str">
        <x:v>对指定敌方单体造成等同于开拓者110%攻击力的物理属性伤害。</x:v>
      </x:c>
      <x:c r="F5994" s="6" t="n">
        <x:v>1.1</x:v>
      </x:c>
      <x:c r="G5994" s="6" t="n">
        <x:v>0</x:v>
      </x:c>
      <x:c r="H5994" s="6" t="n">
        <x:v>0</x:v>
      </x:c>
      <x:c r="I5994" s="6" t="n">
        <x:v>0</x:v>
      </x:c>
      <x:c r="J5994" s="6" t="str">
        <x:v>[1.1]</x:v>
      </x:c>
      <x:c r="K5994" s="7" t="str">
        <x:v>需确认条件及分段</x:v>
      </x:c>
      <x:c r="L5994" s="6" t="str">
        <x:v>https://raw.githubusercontent.com/Mar-7th/StarRailRes/dbe8cdfcfb0bf657b9fe1cf92d5537f118ccb487/index_new/cn/character_skills.json</x:v>
      </x:c>
    </x:row>
    <x:row r="5995" ht="20" customHeight="1">
      <x:c r="A5995" s="6" t="str">
        <x:v>800101_8</x:v>
      </x:c>
      <x:c r="B5995" s="6" t="str">
        <x:v>800101</x:v>
      </x:c>
      <x:c r="C5995" s="6" t="n">
        <x:v>8</x:v>
      </x:c>
      <x:c r="D5995" s="6" t="str">
        <x:v>再见安打</x:v>
      </x:c>
      <x:c r="E5995" s="7" t="str">
        <x:v>对指定敌方单体造成等同于开拓者120%攻击力的物理属性伤害。</x:v>
      </x:c>
      <x:c r="F5995" s="6" t="n">
        <x:v>1.2</x:v>
      </x:c>
      <x:c r="G5995" s="6" t="n">
        <x:v>0</x:v>
      </x:c>
      <x:c r="H5995" s="6" t="n">
        <x:v>0</x:v>
      </x:c>
      <x:c r="I5995" s="6" t="n">
        <x:v>0</x:v>
      </x:c>
      <x:c r="J5995" s="6" t="str">
        <x:v>[1.2]</x:v>
      </x:c>
      <x:c r="K5995" s="7" t="str">
        <x:v>需确认条件及分段</x:v>
      </x:c>
      <x:c r="L5995" s="6" t="str">
        <x:v>https://raw.githubusercontent.com/Mar-7th/StarRailRes/dbe8cdfcfb0bf657b9fe1cf92d5537f118ccb487/index_new/cn/character_skills.json</x:v>
      </x:c>
    </x:row>
    <x:row r="5996" ht="20" customHeight="1">
      <x:c r="A5996" s="6" t="str">
        <x:v>800101_9</x:v>
      </x:c>
      <x:c r="B5996" s="6" t="str">
        <x:v>800101</x:v>
      </x:c>
      <x:c r="C5996" s="6" t="n">
        <x:v>9</x:v>
      </x:c>
      <x:c r="D5996" s="6" t="str">
        <x:v>再见安打</x:v>
      </x:c>
      <x:c r="E5996" s="7" t="str">
        <x:v>对指定敌方单体造成等同于开拓者130%攻击力的物理属性伤害。</x:v>
      </x:c>
      <x:c r="F5996" s="6" t="n">
        <x:v>1.3</x:v>
      </x:c>
      <x:c r="G5996" s="6" t="n">
        <x:v>0</x:v>
      </x:c>
      <x:c r="H5996" s="6" t="n">
        <x:v>0</x:v>
      </x:c>
      <x:c r="I5996" s="6" t="n">
        <x:v>0</x:v>
      </x:c>
      <x:c r="J5996" s="6" t="str">
        <x:v>[1.3]</x:v>
      </x:c>
      <x:c r="K5996" s="7" t="str">
        <x:v>需确认条件及分段</x:v>
      </x:c>
      <x:c r="L5996" s="6" t="str">
        <x:v>https://raw.githubusercontent.com/Mar-7th/StarRailRes/dbe8cdfcfb0bf657b9fe1cf92d5537f118ccb487/index_new/cn/character_skills.json</x:v>
      </x:c>
    </x:row>
    <x:row r="5997" ht="20" customHeight="1">
      <x:c r="A5997" s="6" t="str">
        <x:v>800101_10</x:v>
      </x:c>
      <x:c r="B5997" s="6" t="str">
        <x:v>800101</x:v>
      </x:c>
      <x:c r="C5997" s="6" t="n">
        <x:v>10</x:v>
      </x:c>
      <x:c r="D5997" s="6" t="str">
        <x:v>再见安打</x:v>
      </x:c>
      <x:c r="E5997" s="7" t="str">
        <x:v>对指定敌方单体造成等同于开拓者140%攻击力的物理属性伤害。</x:v>
      </x:c>
      <x:c r="F5997" s="6" t="n">
        <x:v>1.4</x:v>
      </x:c>
      <x:c r="G5997" s="6" t="n">
        <x:v>0</x:v>
      </x:c>
      <x:c r="H5997" s="6" t="n">
        <x:v>0</x:v>
      </x:c>
      <x:c r="I5997" s="6" t="n">
        <x:v>0</x:v>
      </x:c>
      <x:c r="J5997" s="6" t="str">
        <x:v>[1.4]</x:v>
      </x:c>
      <x:c r="K5997" s="7" t="str">
        <x:v>需确认条件及分段</x:v>
      </x:c>
      <x:c r="L5997" s="6" t="str">
        <x:v>https://raw.githubusercontent.com/Mar-7th/StarRailRes/dbe8cdfcfb0bf657b9fe1cf92d5537f118ccb487/index_new/cn/character_skills.json</x:v>
      </x:c>
    </x:row>
    <x:row r="5998" ht="20" customHeight="1">
      <x:c r="A5998" s="6" t="str">
        <x:v>800102_1</x:v>
      </x:c>
      <x:c r="B5998" s="6" t="str">
        <x:v>800102</x:v>
      </x:c>
      <x:c r="C5998" s="6" t="n">
        <x:v>1</x:v>
      </x:c>
      <x:c r="D5998" s="6" t="str">
        <x:v>安息全垒打</x:v>
      </x:c>
      <x:c r="E5998" s="7" t="str">
        <x:v>对指定敌方单体及其相邻目标造成等同于开拓者62.5%攻击力的物理属性伤害。</x:v>
      </x:c>
      <x:c r="F5998" s="6" t="n">
        <x:v>0.625</x:v>
      </x:c>
      <x:c r="G5998" s="6" t="n">
        <x:v>0</x:v>
      </x:c>
      <x:c r="H5998" s="6" t="n">
        <x:v>0</x:v>
      </x:c>
      <x:c r="I5998" s="6" t="n">
        <x:v>0</x:v>
      </x:c>
      <x:c r="J5998" s="6" t="str">
        <x:v>[0.625]</x:v>
      </x:c>
      <x:c r="K5998" s="7" t="str">
        <x:v>需确认条件及分段</x:v>
      </x:c>
      <x:c r="L5998" s="6" t="str">
        <x:v>https://raw.githubusercontent.com/Mar-7th/StarRailRes/dbe8cdfcfb0bf657b9fe1cf92d5537f118ccb487/index_new/cn/character_skills.json</x:v>
      </x:c>
    </x:row>
    <x:row r="5999" ht="20" customHeight="1">
      <x:c r="A5999" s="6" t="str">
        <x:v>800102_2</x:v>
      </x:c>
      <x:c r="B5999" s="6" t="str">
        <x:v>800102</x:v>
      </x:c>
      <x:c r="C5999" s="6" t="n">
        <x:v>2</x:v>
      </x:c>
      <x:c r="D5999" s="6" t="str">
        <x:v>安息全垒打</x:v>
      </x:c>
      <x:c r="E5999" s="7" t="str">
        <x:v>对指定敌方单体及其相邻目标造成等同于开拓者68.75%攻击力的物理属性伤害。</x:v>
      </x:c>
      <x:c r="F5999" s="6" t="n">
        <x:v>0.6875</x:v>
      </x:c>
      <x:c r="G5999" s="6" t="n">
        <x:v>0</x:v>
      </x:c>
      <x:c r="H5999" s="6" t="n">
        <x:v>0</x:v>
      </x:c>
      <x:c r="I5999" s="6" t="n">
        <x:v>0</x:v>
      </x:c>
      <x:c r="J5999" s="6" t="str">
        <x:v>[0.6875]</x:v>
      </x:c>
      <x:c r="K5999" s="7" t="str">
        <x:v>需确认条件及分段</x:v>
      </x:c>
      <x:c r="L5999" s="6" t="str">
        <x:v>https://raw.githubusercontent.com/Mar-7th/StarRailRes/dbe8cdfcfb0bf657b9fe1cf92d5537f118ccb487/index_new/cn/character_skills.json</x:v>
      </x:c>
    </x:row>
    <x:row r="6000" ht="20" customHeight="1">
      <x:c r="A6000" s="6" t="str">
        <x:v>800102_3</x:v>
      </x:c>
      <x:c r="B6000" s="6" t="str">
        <x:v>800102</x:v>
      </x:c>
      <x:c r="C6000" s="6" t="n">
        <x:v>3</x:v>
      </x:c>
      <x:c r="D6000" s="6" t="str">
        <x:v>安息全垒打</x:v>
      </x:c>
      <x:c r="E6000" s="7" t="str">
        <x:v>对指定敌方单体及其相邻目标造成等同于开拓者75%攻击力的物理属性伤害。</x:v>
      </x:c>
      <x:c r="F6000" s="6" t="n">
        <x:v>0.75</x:v>
      </x:c>
      <x:c r="G6000" s="6" t="n">
        <x:v>0</x:v>
      </x:c>
      <x:c r="H6000" s="6" t="n">
        <x:v>0</x:v>
      </x:c>
      <x:c r="I6000" s="6" t="n">
        <x:v>0</x:v>
      </x:c>
      <x:c r="J6000" s="6" t="str">
        <x:v>[0.75]</x:v>
      </x:c>
      <x:c r="K6000" s="7" t="str">
        <x:v>需确认条件及分段</x:v>
      </x:c>
      <x:c r="L6000" s="6" t="str">
        <x:v>https://raw.githubusercontent.com/Mar-7th/StarRailRes/dbe8cdfcfb0bf657b9fe1cf92d5537f118ccb487/index_new/cn/character_skills.json</x:v>
      </x:c>
    </x:row>
    <x:row r="6001" ht="20" customHeight="1">
      <x:c r="A6001" s="6" t="str">
        <x:v>800102_4</x:v>
      </x:c>
      <x:c r="B6001" s="6" t="str">
        <x:v>800102</x:v>
      </x:c>
      <x:c r="C6001" s="6" t="n">
        <x:v>4</x:v>
      </x:c>
      <x:c r="D6001" s="6" t="str">
        <x:v>安息全垒打</x:v>
      </x:c>
      <x:c r="E6001" s="7" t="str">
        <x:v>对指定敌方单体及其相邻目标造成等同于开拓者81.25%攻击力的物理属性伤害。</x:v>
      </x:c>
      <x:c r="F6001" s="6" t="n">
        <x:v>0.8125</x:v>
      </x:c>
      <x:c r="G6001" s="6" t="n">
        <x:v>0</x:v>
      </x:c>
      <x:c r="H6001" s="6" t="n">
        <x:v>0</x:v>
      </x:c>
      <x:c r="I6001" s="6" t="n">
        <x:v>0</x:v>
      </x:c>
      <x:c r="J6001" s="6" t="str">
        <x:v>[0.8125]</x:v>
      </x:c>
      <x:c r="K6001" s="7" t="str">
        <x:v>需确认条件及分段</x:v>
      </x:c>
      <x:c r="L6001" s="6" t="str">
        <x:v>https://raw.githubusercontent.com/Mar-7th/StarRailRes/dbe8cdfcfb0bf657b9fe1cf92d5537f118ccb487/index_new/cn/character_skills.json</x:v>
      </x:c>
    </x:row>
    <x:row r="6002" ht="20" customHeight="1">
      <x:c r="A6002" s="6" t="str">
        <x:v>800102_5</x:v>
      </x:c>
      <x:c r="B6002" s="6" t="str">
        <x:v>800102</x:v>
      </x:c>
      <x:c r="C6002" s="6" t="n">
        <x:v>5</x:v>
      </x:c>
      <x:c r="D6002" s="6" t="str">
        <x:v>安息全垒打</x:v>
      </x:c>
      <x:c r="E6002" s="7" t="str">
        <x:v>对指定敌方单体及其相邻目标造成等同于开拓者87.5%攻击力的物理属性伤害。</x:v>
      </x:c>
      <x:c r="F6002" s="6" t="n">
        <x:v>0.875</x:v>
      </x:c>
      <x:c r="G6002" s="6" t="n">
        <x:v>0</x:v>
      </x:c>
      <x:c r="H6002" s="6" t="n">
        <x:v>0</x:v>
      </x:c>
      <x:c r="I6002" s="6" t="n">
        <x:v>0</x:v>
      </x:c>
      <x:c r="J6002" s="6" t="str">
        <x:v>[0.875]</x:v>
      </x:c>
      <x:c r="K6002" s="7" t="str">
        <x:v>需确认条件及分段</x:v>
      </x:c>
      <x:c r="L6002" s="6" t="str">
        <x:v>https://raw.githubusercontent.com/Mar-7th/StarRailRes/dbe8cdfcfb0bf657b9fe1cf92d5537f118ccb487/index_new/cn/character_skills.json</x:v>
      </x:c>
    </x:row>
    <x:row r="6003" ht="20" customHeight="1">
      <x:c r="A6003" s="6" t="str">
        <x:v>800102_6</x:v>
      </x:c>
      <x:c r="B6003" s="6" t="str">
        <x:v>800102</x:v>
      </x:c>
      <x:c r="C6003" s="6" t="n">
        <x:v>6</x:v>
      </x:c>
      <x:c r="D6003" s="6" t="str">
        <x:v>安息全垒打</x:v>
      </x:c>
      <x:c r="E6003" s="7" t="str">
        <x:v>对指定敌方单体及其相邻目标造成等同于开拓者93.75%攻击力的物理属性伤害。</x:v>
      </x:c>
      <x:c r="F6003" s="6" t="n">
        <x:v>0.9375</x:v>
      </x:c>
      <x:c r="G6003" s="6" t="n">
        <x:v>0</x:v>
      </x:c>
      <x:c r="H6003" s="6" t="n">
        <x:v>0</x:v>
      </x:c>
      <x:c r="I6003" s="6" t="n">
        <x:v>0</x:v>
      </x:c>
      <x:c r="J6003" s="6" t="str">
        <x:v>[0.9375]</x:v>
      </x:c>
      <x:c r="K6003" s="7" t="str">
        <x:v>需确认条件及分段</x:v>
      </x:c>
      <x:c r="L6003" s="6" t="str">
        <x:v>https://raw.githubusercontent.com/Mar-7th/StarRailRes/dbe8cdfcfb0bf657b9fe1cf92d5537f118ccb487/index_new/cn/character_skills.json</x:v>
      </x:c>
    </x:row>
    <x:row r="6004" ht="20" customHeight="1">
      <x:c r="A6004" s="6" t="str">
        <x:v>800102_7</x:v>
      </x:c>
      <x:c r="B6004" s="6" t="str">
        <x:v>800102</x:v>
      </x:c>
      <x:c r="C6004" s="6" t="n">
        <x:v>7</x:v>
      </x:c>
      <x:c r="D6004" s="6" t="str">
        <x:v>安息全垒打</x:v>
      </x:c>
      <x:c r="E6004" s="7" t="str">
        <x:v>对指定敌方单体及其相邻目标造成等同于开拓者101.56%攻击力的物理属性伤害。</x:v>
      </x:c>
      <x:c r="F6004" s="6" t="n">
        <x:v>1.0156</x:v>
      </x:c>
      <x:c r="G6004" s="6" t="n">
        <x:v>0</x:v>
      </x:c>
      <x:c r="H6004" s="6" t="n">
        <x:v>0</x:v>
      </x:c>
      <x:c r="I6004" s="6" t="n">
        <x:v>0</x:v>
      </x:c>
      <x:c r="J6004" s="6" t="str">
        <x:v>[1.0156]</x:v>
      </x:c>
      <x:c r="K6004" s="7" t="str">
        <x:v>需确认条件及分段</x:v>
      </x:c>
      <x:c r="L6004" s="6" t="str">
        <x:v>https://raw.githubusercontent.com/Mar-7th/StarRailRes/dbe8cdfcfb0bf657b9fe1cf92d5537f118ccb487/index_new/cn/character_skills.json</x:v>
      </x:c>
    </x:row>
    <x:row r="6005" ht="20" customHeight="1">
      <x:c r="A6005" s="6" t="str">
        <x:v>800102_8</x:v>
      </x:c>
      <x:c r="B6005" s="6" t="str">
        <x:v>800102</x:v>
      </x:c>
      <x:c r="C6005" s="6" t="n">
        <x:v>8</x:v>
      </x:c>
      <x:c r="D6005" s="6" t="str">
        <x:v>安息全垒打</x:v>
      </x:c>
      <x:c r="E6005" s="7" t="str">
        <x:v>对指定敌方单体及其相邻目标造成等同于开拓者109.38%攻击力的物理属性伤害。</x:v>
      </x:c>
      <x:c r="F6005" s="6" t="n">
        <x:v>1.0938</x:v>
      </x:c>
      <x:c r="G6005" s="6" t="n">
        <x:v>0</x:v>
      </x:c>
      <x:c r="H6005" s="6" t="n">
        <x:v>0</x:v>
      </x:c>
      <x:c r="I6005" s="6" t="n">
        <x:v>0</x:v>
      </x:c>
      <x:c r="J6005" s="6" t="str">
        <x:v>[1.0938]</x:v>
      </x:c>
      <x:c r="K6005" s="7" t="str">
        <x:v>需确认条件及分段</x:v>
      </x:c>
      <x:c r="L6005" s="6" t="str">
        <x:v>https://raw.githubusercontent.com/Mar-7th/StarRailRes/dbe8cdfcfb0bf657b9fe1cf92d5537f118ccb487/index_new/cn/character_skills.json</x:v>
      </x:c>
    </x:row>
    <x:row r="6006" ht="20" customHeight="1">
      <x:c r="A6006" s="6" t="str">
        <x:v>800102_9</x:v>
      </x:c>
      <x:c r="B6006" s="6" t="str">
        <x:v>800102</x:v>
      </x:c>
      <x:c r="C6006" s="6" t="n">
        <x:v>9</x:v>
      </x:c>
      <x:c r="D6006" s="6" t="str">
        <x:v>安息全垒打</x:v>
      </x:c>
      <x:c r="E6006" s="7" t="str">
        <x:v>对指定敌方单体及其相邻目标造成等同于开拓者117.19%攻击力的物理属性伤害。</x:v>
      </x:c>
      <x:c r="F6006" s="6" t="n">
        <x:v>1.1719</x:v>
      </x:c>
      <x:c r="G6006" s="6" t="n">
        <x:v>0</x:v>
      </x:c>
      <x:c r="H6006" s="6" t="n">
        <x:v>0</x:v>
      </x:c>
      <x:c r="I6006" s="6" t="n">
        <x:v>0</x:v>
      </x:c>
      <x:c r="J6006" s="6" t="str">
        <x:v>[1.1719]</x:v>
      </x:c>
      <x:c r="K6006" s="7" t="str">
        <x:v>需确认条件及分段</x:v>
      </x:c>
      <x:c r="L6006" s="6" t="str">
        <x:v>https://raw.githubusercontent.com/Mar-7th/StarRailRes/dbe8cdfcfb0bf657b9fe1cf92d5537f118ccb487/index_new/cn/character_skills.json</x:v>
      </x:c>
    </x:row>
    <x:row r="6007" ht="20" customHeight="1">
      <x:c r="A6007" s="6" t="str">
        <x:v>800102_10</x:v>
      </x:c>
      <x:c r="B6007" s="6" t="str">
        <x:v>800102</x:v>
      </x:c>
      <x:c r="C6007" s="6" t="n">
        <x:v>10</x:v>
      </x:c>
      <x:c r="D6007" s="6" t="str">
        <x:v>安息全垒打</x:v>
      </x:c>
      <x:c r="E6007" s="7" t="str">
        <x:v>对指定敌方单体及其相邻目标造成等同于开拓者125%攻击力的物理属性伤害。</x:v>
      </x:c>
      <x:c r="F6007" s="6" t="n">
        <x:v>1.25</x:v>
      </x:c>
      <x:c r="G6007" s="6" t="n">
        <x:v>0</x:v>
      </x:c>
      <x:c r="H6007" s="6" t="n">
        <x:v>0</x:v>
      </x:c>
      <x:c r="I6007" s="6" t="n">
        <x:v>0</x:v>
      </x:c>
      <x:c r="J6007" s="6" t="str">
        <x:v>[1.25]</x:v>
      </x:c>
      <x:c r="K6007" s="7" t="str">
        <x:v>需确认条件及分段</x:v>
      </x:c>
      <x:c r="L6007" s="6" t="str">
        <x:v>https://raw.githubusercontent.com/Mar-7th/StarRailRes/dbe8cdfcfb0bf657b9fe1cf92d5537f118ccb487/index_new/cn/character_skills.json</x:v>
      </x:c>
    </x:row>
    <x:row r="6008" ht="20" customHeight="1">
      <x:c r="A6008" s="6" t="str">
        <x:v>800102_11</x:v>
      </x:c>
      <x:c r="B6008" s="6" t="str">
        <x:v>800102</x:v>
      </x:c>
      <x:c r="C6008" s="6" t="n">
        <x:v>11</x:v>
      </x:c>
      <x:c r="D6008" s="6" t="str">
        <x:v>安息全垒打</x:v>
      </x:c>
      <x:c r="E6008" s="7" t="str">
        <x:v>对指定敌方单体及其相邻目标造成等同于开拓者131.25%攻击力的物理属性伤害。</x:v>
      </x:c>
      <x:c r="F6008" s="6" t="n">
        <x:v>1.3125</x:v>
      </x:c>
      <x:c r="G6008" s="6" t="n">
        <x:v>0</x:v>
      </x:c>
      <x:c r="H6008" s="6" t="n">
        <x:v>0</x:v>
      </x:c>
      <x:c r="I6008" s="6" t="n">
        <x:v>0</x:v>
      </x:c>
      <x:c r="J6008" s="6" t="str">
        <x:v>[1.3125]</x:v>
      </x:c>
      <x:c r="K6008" s="7" t="str">
        <x:v>需确认条件及分段</x:v>
      </x:c>
      <x:c r="L6008" s="6" t="str">
        <x:v>https://raw.githubusercontent.com/Mar-7th/StarRailRes/dbe8cdfcfb0bf657b9fe1cf92d5537f118ccb487/index_new/cn/character_skills.json</x:v>
      </x:c>
    </x:row>
    <x:row r="6009" ht="20" customHeight="1">
      <x:c r="A6009" s="6" t="str">
        <x:v>800102_12</x:v>
      </x:c>
      <x:c r="B6009" s="6" t="str">
        <x:v>800102</x:v>
      </x:c>
      <x:c r="C6009" s="6" t="n">
        <x:v>12</x:v>
      </x:c>
      <x:c r="D6009" s="6" t="str">
        <x:v>安息全垒打</x:v>
      </x:c>
      <x:c r="E6009" s="7" t="str">
        <x:v>对指定敌方单体及其相邻目标造成等同于开拓者137.5%攻击力的物理属性伤害。</x:v>
      </x:c>
      <x:c r="F6009" s="6" t="n">
        <x:v>1.375</x:v>
      </x:c>
      <x:c r="G6009" s="6" t="n">
        <x:v>0</x:v>
      </x:c>
      <x:c r="H6009" s="6" t="n">
        <x:v>0</x:v>
      </x:c>
      <x:c r="I6009" s="6" t="n">
        <x:v>0</x:v>
      </x:c>
      <x:c r="J6009" s="6" t="str">
        <x:v>[1.375]</x:v>
      </x:c>
      <x:c r="K6009" s="7" t="str">
        <x:v>需确认条件及分段</x:v>
      </x:c>
      <x:c r="L6009" s="6" t="str">
        <x:v>https://raw.githubusercontent.com/Mar-7th/StarRailRes/dbe8cdfcfb0bf657b9fe1cf92d5537f118ccb487/index_new/cn/character_skills.json</x:v>
      </x:c>
    </x:row>
    <x:row r="6010" ht="20" customHeight="1">
      <x:c r="A6010" s="6" t="str">
        <x:v>800102_13</x:v>
      </x:c>
      <x:c r="B6010" s="6" t="str">
        <x:v>800102</x:v>
      </x:c>
      <x:c r="C6010" s="6" t="n">
        <x:v>13</x:v>
      </x:c>
      <x:c r="D6010" s="6" t="str">
        <x:v>安息全垒打</x:v>
      </x:c>
      <x:c r="E6010" s="7" t="str">
        <x:v>对指定敌方单体及其相邻目标造成等同于开拓者143.75%攻击力的物理属性伤害。</x:v>
      </x:c>
      <x:c r="F6010" s="6" t="n">
        <x:v>1.4375</x:v>
      </x:c>
      <x:c r="G6010" s="6" t="n">
        <x:v>0</x:v>
      </x:c>
      <x:c r="H6010" s="6" t="n">
        <x:v>0</x:v>
      </x:c>
      <x:c r="I6010" s="6" t="n">
        <x:v>0</x:v>
      </x:c>
      <x:c r="J6010" s="6" t="str">
        <x:v>[1.4375]</x:v>
      </x:c>
      <x:c r="K6010" s="7" t="str">
        <x:v>需确认条件及分段</x:v>
      </x:c>
      <x:c r="L6010" s="6" t="str">
        <x:v>https://raw.githubusercontent.com/Mar-7th/StarRailRes/dbe8cdfcfb0bf657b9fe1cf92d5537f118ccb487/index_new/cn/character_skills.json</x:v>
      </x:c>
    </x:row>
    <x:row r="6011" ht="20" customHeight="1">
      <x:c r="A6011" s="6" t="str">
        <x:v>800102_14</x:v>
      </x:c>
      <x:c r="B6011" s="6" t="str">
        <x:v>800102</x:v>
      </x:c>
      <x:c r="C6011" s="6" t="n">
        <x:v>14</x:v>
      </x:c>
      <x:c r="D6011" s="6" t="str">
        <x:v>安息全垒打</x:v>
      </x:c>
      <x:c r="E6011" s="7" t="str">
        <x:v>对指定敌方单体及其相邻目标造成等同于开拓者150%攻击力的物理属性伤害。</x:v>
      </x:c>
      <x:c r="F6011" s="6" t="n">
        <x:v>1.5</x:v>
      </x:c>
      <x:c r="G6011" s="6" t="n">
        <x:v>0</x:v>
      </x:c>
      <x:c r="H6011" s="6" t="n">
        <x:v>0</x:v>
      </x:c>
      <x:c r="I6011" s="6" t="n">
        <x:v>0</x:v>
      </x:c>
      <x:c r="J6011" s="6" t="str">
        <x:v>[1.5]</x:v>
      </x:c>
      <x:c r="K6011" s="7" t="str">
        <x:v>需确认条件及分段</x:v>
      </x:c>
      <x:c r="L6011" s="6" t="str">
        <x:v>https://raw.githubusercontent.com/Mar-7th/StarRailRes/dbe8cdfcfb0bf657b9fe1cf92d5537f118ccb487/index_new/cn/character_skills.json</x:v>
      </x:c>
    </x:row>
    <x:row r="6012" ht="20" customHeight="1">
      <x:c r="A6012" s="6" t="str">
        <x:v>800102_15</x:v>
      </x:c>
      <x:c r="B6012" s="6" t="str">
        <x:v>800102</x:v>
      </x:c>
      <x:c r="C6012" s="6" t="n">
        <x:v>15</x:v>
      </x:c>
      <x:c r="D6012" s="6" t="str">
        <x:v>安息全垒打</x:v>
      </x:c>
      <x:c r="E6012" s="7" t="str">
        <x:v>对指定敌方单体及其相邻目标造成等同于开拓者156.25%攻击力的物理属性伤害。</x:v>
      </x:c>
      <x:c r="F6012" s="6" t="n">
        <x:v>1.5625</x:v>
      </x:c>
      <x:c r="G6012" s="6" t="n">
        <x:v>0</x:v>
      </x:c>
      <x:c r="H6012" s="6" t="n">
        <x:v>0</x:v>
      </x:c>
      <x:c r="I6012" s="6" t="n">
        <x:v>0</x:v>
      </x:c>
      <x:c r="J6012" s="6" t="str">
        <x:v>[1.5625]</x:v>
      </x:c>
      <x:c r="K6012" s="7" t="str">
        <x:v>需确认条件及分段</x:v>
      </x:c>
      <x:c r="L6012" s="6" t="str">
        <x:v>https://raw.githubusercontent.com/Mar-7th/StarRailRes/dbe8cdfcfb0bf657b9fe1cf92d5537f118ccb487/index_new/cn/character_skills.json</x:v>
      </x:c>
    </x:row>
    <x:row r="6013" ht="53" customHeight="1">
      <x:c r="A6013" s="6" t="str">
        <x:v>800103_1</x:v>
      </x:c>
      <x:c r="B6013" s="6" t="str">
        <x:v>800103</x:v>
      </x:c>
      <x:c r="C6013" s="6" t="n">
        <x:v>1</x:v>
      </x:c>
      <x:c r="D6013" s="6" t="str">
        <x:v>星尘王牌</x:v>
      </x:c>
      <x:c r="E6013" s="7" t="str">
        <x:v>在两种攻击模式中选择其一挥出全力一击。
【全胜•再见安打】：对指定敌方单体造成等同于开拓者300%攻击力的物理属性伤害。
【全胜•安息全垒打】：对指定敌方单体造成等同于开拓者180%攻击力的物理属性伤害，并对其相邻目标造成等同于开拓者108%攻击力的物理属性伤害。</x:v>
      </x:c>
      <x:c r="F6013" s="6" t="n">
        <x:v>0</x:v>
      </x:c>
      <x:c r="G6013" s="6" t="n">
        <x:v>0</x:v>
      </x:c>
      <x:c r="H6013" s="6" t="n">
        <x:v>0</x:v>
      </x:c>
      <x:c r="I6013" s="6" t="n">
        <x:v>0</x:v>
      </x:c>
      <x:c r="J6013" s="6" t="str">
        <x:v>[3, 1.8, 1.08]</x:v>
      </x:c>
      <x:c r="K6013" s="7" t="str">
        <x:v>无首段伤害倍率，请覆盖或设为辅助技能</x:v>
      </x:c>
      <x:c r="L6013" s="6" t="str">
        <x:v>https://raw.githubusercontent.com/Mar-7th/StarRailRes/dbe8cdfcfb0bf657b9fe1cf92d5537f118ccb487/index_new/cn/character_skills.json</x:v>
      </x:c>
    </x:row>
    <x:row r="6014" ht="68" customHeight="1">
      <x:c r="A6014" s="6" t="str">
        <x:v>800103_2</x:v>
      </x:c>
      <x:c r="B6014" s="6" t="str">
        <x:v>800103</x:v>
      </x:c>
      <x:c r="C6014" s="6" t="n">
        <x:v>2</x:v>
      </x:c>
      <x:c r="D6014" s="6" t="str">
        <x:v>星尘王牌</x:v>
      </x:c>
      <x:c r="E6014" s="7" t="str">
        <x:v>在两种攻击模式中选择其一挥出全力一击。
【全胜•再见安打】：对指定敌方单体造成等同于开拓者315%攻击力的物理属性伤害。
【全胜•安息全垒打】：对指定敌方单体造成等同于开拓者189%攻击力的物理属性伤害，并对其相邻目标造成等同于开拓者113.4%攻击力的物理属性伤害。</x:v>
      </x:c>
      <x:c r="F6014" s="6" t="n">
        <x:v>0</x:v>
      </x:c>
      <x:c r="G6014" s="6" t="n">
        <x:v>0</x:v>
      </x:c>
      <x:c r="H6014" s="6" t="n">
        <x:v>0</x:v>
      </x:c>
      <x:c r="I6014" s="6" t="n">
        <x:v>0</x:v>
      </x:c>
      <x:c r="J6014" s="6" t="str">
        <x:v>[3.15, 1.89, 1.134]</x:v>
      </x:c>
      <x:c r="K6014" s="7" t="str">
        <x:v>无首段伤害倍率，请覆盖或设为辅助技能</x:v>
      </x:c>
      <x:c r="L6014" s="6" t="str">
        <x:v>https://raw.githubusercontent.com/Mar-7th/StarRailRes/dbe8cdfcfb0bf657b9fe1cf92d5537f118ccb487/index_new/cn/character_skills.json</x:v>
      </x:c>
    </x:row>
    <x:row r="6015" ht="68" customHeight="1">
      <x:c r="A6015" s="6" t="str">
        <x:v>800103_3</x:v>
      </x:c>
      <x:c r="B6015" s="6" t="str">
        <x:v>800103</x:v>
      </x:c>
      <x:c r="C6015" s="6" t="n">
        <x:v>3</x:v>
      </x:c>
      <x:c r="D6015" s="6" t="str">
        <x:v>星尘王牌</x:v>
      </x:c>
      <x:c r="E6015" s="7" t="str">
        <x:v>在两种攻击模式中选择其一挥出全力一击。
【全胜•再见安打】：对指定敌方单体造成等同于开拓者330%攻击力的物理属性伤害。
【全胜•安息全垒打】：对指定敌方单体造成等同于开拓者198%攻击力的物理属性伤害，并对其相邻目标造成等同于开拓者118.8%攻击力的物理属性伤害。</x:v>
      </x:c>
      <x:c r="F6015" s="6" t="n">
        <x:v>0</x:v>
      </x:c>
      <x:c r="G6015" s="6" t="n">
        <x:v>0</x:v>
      </x:c>
      <x:c r="H6015" s="6" t="n">
        <x:v>0</x:v>
      </x:c>
      <x:c r="I6015" s="6" t="n">
        <x:v>0</x:v>
      </x:c>
      <x:c r="J6015" s="6" t="str">
        <x:v>[3.3, 1.98, 1.188]</x:v>
      </x:c>
      <x:c r="K6015" s="7" t="str">
        <x:v>无首段伤害倍率，请覆盖或设为辅助技能</x:v>
      </x:c>
      <x:c r="L6015" s="6" t="str">
        <x:v>https://raw.githubusercontent.com/Mar-7th/StarRailRes/dbe8cdfcfb0bf657b9fe1cf92d5537f118ccb487/index_new/cn/character_skills.json</x:v>
      </x:c>
    </x:row>
    <x:row r="6016" ht="68" customHeight="1">
      <x:c r="A6016" s="6" t="str">
        <x:v>800103_4</x:v>
      </x:c>
      <x:c r="B6016" s="6" t="str">
        <x:v>800103</x:v>
      </x:c>
      <x:c r="C6016" s="6" t="n">
        <x:v>4</x:v>
      </x:c>
      <x:c r="D6016" s="6" t="str">
        <x:v>星尘王牌</x:v>
      </x:c>
      <x:c r="E6016" s="7" t="str">
        <x:v>在两种攻击模式中选择其一挥出全力一击。
【全胜•再见安打】：对指定敌方单体造成等同于开拓者345%攻击力的物理属性伤害。
【全胜•安息全垒打】：对指定敌方单体造成等同于开拓者207%攻击力的物理属性伤害，并对其相邻目标造成等同于开拓者124.2%攻击力的物理属性伤害。</x:v>
      </x:c>
      <x:c r="F6016" s="6" t="n">
        <x:v>0</x:v>
      </x:c>
      <x:c r="G6016" s="6" t="n">
        <x:v>0</x:v>
      </x:c>
      <x:c r="H6016" s="6" t="n">
        <x:v>0</x:v>
      </x:c>
      <x:c r="I6016" s="6" t="n">
        <x:v>0</x:v>
      </x:c>
      <x:c r="J6016" s="6" t="str">
        <x:v>[3.45, 2.07, 1.242]</x:v>
      </x:c>
      <x:c r="K6016" s="7" t="str">
        <x:v>无首段伤害倍率，请覆盖或设为辅助技能</x:v>
      </x:c>
      <x:c r="L6016" s="6" t="str">
        <x:v>https://raw.githubusercontent.com/Mar-7th/StarRailRes/dbe8cdfcfb0bf657b9fe1cf92d5537f118ccb487/index_new/cn/character_skills.json</x:v>
      </x:c>
    </x:row>
    <x:row r="6017" ht="68" customHeight="1">
      <x:c r="A6017" s="6" t="str">
        <x:v>800103_5</x:v>
      </x:c>
      <x:c r="B6017" s="6" t="str">
        <x:v>800103</x:v>
      </x:c>
      <x:c r="C6017" s="6" t="n">
        <x:v>5</x:v>
      </x:c>
      <x:c r="D6017" s="6" t="str">
        <x:v>星尘王牌</x:v>
      </x:c>
      <x:c r="E6017" s="7" t="str">
        <x:v>在两种攻击模式中选择其一挥出全力一击。
【全胜•再见安打】：对指定敌方单体造成等同于开拓者360%攻击力的物理属性伤害。
【全胜•安息全垒打】：对指定敌方单体造成等同于开拓者216%攻击力的物理属性伤害，并对其相邻目标造成等同于开拓者129.6%攻击力的物理属性伤害。</x:v>
      </x:c>
      <x:c r="F6017" s="6" t="n">
        <x:v>0</x:v>
      </x:c>
      <x:c r="G6017" s="6" t="n">
        <x:v>0</x:v>
      </x:c>
      <x:c r="H6017" s="6" t="n">
        <x:v>0</x:v>
      </x:c>
      <x:c r="I6017" s="6" t="n">
        <x:v>0</x:v>
      </x:c>
      <x:c r="J6017" s="6" t="str">
        <x:v>[3.6, 2.16, 1.296]</x:v>
      </x:c>
      <x:c r="K6017" s="7" t="str">
        <x:v>无首段伤害倍率，请覆盖或设为辅助技能</x:v>
      </x:c>
      <x:c r="L6017" s="6" t="str">
        <x:v>https://raw.githubusercontent.com/Mar-7th/StarRailRes/dbe8cdfcfb0bf657b9fe1cf92d5537f118ccb487/index_new/cn/character_skills.json</x:v>
      </x:c>
    </x:row>
    <x:row r="6018" ht="53" customHeight="1">
      <x:c r="A6018" s="6" t="str">
        <x:v>800103_6</x:v>
      </x:c>
      <x:c r="B6018" s="6" t="str">
        <x:v>800103</x:v>
      </x:c>
      <x:c r="C6018" s="6" t="n">
        <x:v>6</x:v>
      </x:c>
      <x:c r="D6018" s="6" t="str">
        <x:v>星尘王牌</x:v>
      </x:c>
      <x:c r="E6018" s="7" t="str">
        <x:v>在两种攻击模式中选择其一挥出全力一击。
【全胜•再见安打】：对指定敌方单体造成等同于开拓者375%攻击力的物理属性伤害。
【全胜•安息全垒打】：对指定敌方单体造成等同于开拓者225%攻击力的物理属性伤害，并对其相邻目标造成等同于开拓者135%攻击力的物理属性伤害。</x:v>
      </x:c>
      <x:c r="F6018" s="6" t="n">
        <x:v>0</x:v>
      </x:c>
      <x:c r="G6018" s="6" t="n">
        <x:v>0</x:v>
      </x:c>
      <x:c r="H6018" s="6" t="n">
        <x:v>0</x:v>
      </x:c>
      <x:c r="I6018" s="6" t="n">
        <x:v>0</x:v>
      </x:c>
      <x:c r="J6018" s="6" t="str">
        <x:v>[3.75, 2.25, 1.35]</x:v>
      </x:c>
      <x:c r="K6018" s="7" t="str">
        <x:v>无首段伤害倍率，请覆盖或设为辅助技能</x:v>
      </x:c>
      <x:c r="L6018" s="6" t="str">
        <x:v>https://raw.githubusercontent.com/Mar-7th/StarRailRes/dbe8cdfcfb0bf657b9fe1cf92d5537f118ccb487/index_new/cn/character_skills.json</x:v>
      </x:c>
    </x:row>
    <x:row r="6019" ht="68" customHeight="1">
      <x:c r="A6019" s="6" t="str">
        <x:v>800103_7</x:v>
      </x:c>
      <x:c r="B6019" s="6" t="str">
        <x:v>800103</x:v>
      </x:c>
      <x:c r="C6019" s="6" t="n">
        <x:v>7</x:v>
      </x:c>
      <x:c r="D6019" s="6" t="str">
        <x:v>星尘王牌</x:v>
      </x:c>
      <x:c r="E6019" s="7" t="str">
        <x:v>在两种攻击模式中选择其一挥出全力一击。
【全胜•再见安打】：对指定敌方单体造成等同于开拓者393.75%攻击力的物理属性伤害。
【全胜•安息全垒打】：对指定敌方单体造成等同于开拓者236.25%攻击力的物理属性伤害，并对其相邻目标造成等同于开拓者141.75%攻击力的物理属性伤害。</x:v>
      </x:c>
      <x:c r="F6019" s="6" t="n">
        <x:v>0</x:v>
      </x:c>
      <x:c r="G6019" s="6" t="n">
        <x:v>0</x:v>
      </x:c>
      <x:c r="H6019" s="6" t="n">
        <x:v>0</x:v>
      </x:c>
      <x:c r="I6019" s="6" t="n">
        <x:v>0</x:v>
      </x:c>
      <x:c r="J6019" s="6" t="str">
        <x:v>[3.9375, 2.3625, 1.4175]</x:v>
      </x:c>
      <x:c r="K6019" s="7" t="str">
        <x:v>无首段伤害倍率，请覆盖或设为辅助技能</x:v>
      </x:c>
      <x:c r="L6019" s="6" t="str">
        <x:v>https://raw.githubusercontent.com/Mar-7th/StarRailRes/dbe8cdfcfb0bf657b9fe1cf92d5537f118ccb487/index_new/cn/character_skills.json</x:v>
      </x:c>
    </x:row>
    <x:row r="6020" ht="68" customHeight="1">
      <x:c r="A6020" s="6" t="str">
        <x:v>800103_8</x:v>
      </x:c>
      <x:c r="B6020" s="6" t="str">
        <x:v>800103</x:v>
      </x:c>
      <x:c r="C6020" s="6" t="n">
        <x:v>8</x:v>
      </x:c>
      <x:c r="D6020" s="6" t="str">
        <x:v>星尘王牌</x:v>
      </x:c>
      <x:c r="E6020" s="7" t="str">
        <x:v>在两种攻击模式中选择其一挥出全力一击。
【全胜•再见安打】：对指定敌方单体造成等同于开拓者412.5%攻击力的物理属性伤害。
【全胜•安息全垒打】：对指定敌方单体造成等同于开拓者247.5%攻击力的物理属性伤害，并对其相邻目标造成等同于开拓者148.5%攻击力的物理属性伤害。</x:v>
      </x:c>
      <x:c r="F6020" s="6" t="n">
        <x:v>0</x:v>
      </x:c>
      <x:c r="G6020" s="6" t="n">
        <x:v>0</x:v>
      </x:c>
      <x:c r="H6020" s="6" t="n">
        <x:v>0</x:v>
      </x:c>
      <x:c r="I6020" s="6" t="n">
        <x:v>0</x:v>
      </x:c>
      <x:c r="J6020" s="6" t="str">
        <x:v>[4.125, 2.475, 1.485]</x:v>
      </x:c>
      <x:c r="K6020" s="7" t="str">
        <x:v>无首段伤害倍率，请覆盖或设为辅助技能</x:v>
      </x:c>
      <x:c r="L6020" s="6" t="str">
        <x:v>https://raw.githubusercontent.com/Mar-7th/StarRailRes/dbe8cdfcfb0bf657b9fe1cf92d5537f118ccb487/index_new/cn/character_skills.json</x:v>
      </x:c>
    </x:row>
    <x:row r="6021" ht="68" customHeight="1">
      <x:c r="A6021" s="6" t="str">
        <x:v>800103_9</x:v>
      </x:c>
      <x:c r="B6021" s="6" t="str">
        <x:v>800103</x:v>
      </x:c>
      <x:c r="C6021" s="6" t="n">
        <x:v>9</x:v>
      </x:c>
      <x:c r="D6021" s="6" t="str">
        <x:v>星尘王牌</x:v>
      </x:c>
      <x:c r="E6021" s="7" t="str">
        <x:v>在两种攻击模式中选择其一挥出全力一击。
【全胜•再见安打】：对指定敌方单体造成等同于开拓者431.25%攻击力的物理属性伤害。
【全胜•安息全垒打】：对指定敌方单体造成等同于开拓者258.75%攻击力的物理属性伤害，并对其相邻目标造成等同于开拓者155.25%攻击力的物理属性伤害。</x:v>
      </x:c>
      <x:c r="F6021" s="6" t="n">
        <x:v>0</x:v>
      </x:c>
      <x:c r="G6021" s="6" t="n">
        <x:v>0</x:v>
      </x:c>
      <x:c r="H6021" s="6" t="n">
        <x:v>0</x:v>
      </x:c>
      <x:c r="I6021" s="6" t="n">
        <x:v>0</x:v>
      </x:c>
      <x:c r="J6021" s="6" t="str">
        <x:v>[4.3125, 2.5875, 1.5525]</x:v>
      </x:c>
      <x:c r="K6021" s="7" t="str">
        <x:v>无首段伤害倍率，请覆盖或设为辅助技能</x:v>
      </x:c>
      <x:c r="L6021" s="6" t="str">
        <x:v>https://raw.githubusercontent.com/Mar-7th/StarRailRes/dbe8cdfcfb0bf657b9fe1cf92d5537f118ccb487/index_new/cn/character_skills.json</x:v>
      </x:c>
    </x:row>
    <x:row r="6022" ht="53" customHeight="1">
      <x:c r="A6022" s="6" t="str">
        <x:v>800103_10</x:v>
      </x:c>
      <x:c r="B6022" s="6" t="str">
        <x:v>800103</x:v>
      </x:c>
      <x:c r="C6022" s="6" t="n">
        <x:v>10</x:v>
      </x:c>
      <x:c r="D6022" s="6" t="str">
        <x:v>星尘王牌</x:v>
      </x:c>
      <x:c r="E6022" s="7" t="str">
        <x:v>在两种攻击模式中选择其一挥出全力一击。
【全胜•再见安打】：对指定敌方单体造成等同于开拓者450%攻击力的物理属性伤害。
【全胜•安息全垒打】：对指定敌方单体造成等同于开拓者270%攻击力的物理属性伤害，并对其相邻目标造成等同于开拓者162%攻击力的物理属性伤害。</x:v>
      </x:c>
      <x:c r="F6022" s="6" t="n">
        <x:v>0</x:v>
      </x:c>
      <x:c r="G6022" s="6" t="n">
        <x:v>0</x:v>
      </x:c>
      <x:c r="H6022" s="6" t="n">
        <x:v>0</x:v>
      </x:c>
      <x:c r="I6022" s="6" t="n">
        <x:v>0</x:v>
      </x:c>
      <x:c r="J6022" s="6" t="str">
        <x:v>[4.5, 2.7, 1.62]</x:v>
      </x:c>
      <x:c r="K6022" s="7" t="str">
        <x:v>无首段伤害倍率，请覆盖或设为辅助技能</x:v>
      </x:c>
      <x:c r="L6022" s="6" t="str">
        <x:v>https://raw.githubusercontent.com/Mar-7th/StarRailRes/dbe8cdfcfb0bf657b9fe1cf92d5537f118ccb487/index_new/cn/character_skills.json</x:v>
      </x:c>
    </x:row>
    <x:row r="6023" ht="68" customHeight="1">
      <x:c r="A6023" s="6" t="str">
        <x:v>800103_11</x:v>
      </x:c>
      <x:c r="B6023" s="6" t="str">
        <x:v>800103</x:v>
      </x:c>
      <x:c r="C6023" s="6" t="n">
        <x:v>11</x:v>
      </x:c>
      <x:c r="D6023" s="6" t="str">
        <x:v>星尘王牌</x:v>
      </x:c>
      <x:c r="E6023" s="7" t="str">
        <x:v>在两种攻击模式中选择其一挥出全力一击。
【全胜•再见安打】：对指定敌方单体造成等同于开拓者465%攻击力的物理属性伤害。
【全胜•安息全垒打】：对指定敌方单体造成等同于开拓者279%攻击力的物理属性伤害，并对其相邻目标造成等同于开拓者167.4%攻击力的物理属性伤害。</x:v>
      </x:c>
      <x:c r="F6023" s="6" t="n">
        <x:v>0</x:v>
      </x:c>
      <x:c r="G6023" s="6" t="n">
        <x:v>0</x:v>
      </x:c>
      <x:c r="H6023" s="6" t="n">
        <x:v>0</x:v>
      </x:c>
      <x:c r="I6023" s="6" t="n">
        <x:v>0</x:v>
      </x:c>
      <x:c r="J6023" s="6" t="str">
        <x:v>[4.65, 2.79, 1.674]</x:v>
      </x:c>
      <x:c r="K6023" s="7" t="str">
        <x:v>无首段伤害倍率，请覆盖或设为辅助技能</x:v>
      </x:c>
      <x:c r="L6023" s="6" t="str">
        <x:v>https://raw.githubusercontent.com/Mar-7th/StarRailRes/dbe8cdfcfb0bf657b9fe1cf92d5537f118ccb487/index_new/cn/character_skills.json</x:v>
      </x:c>
    </x:row>
    <x:row r="6024" ht="68" customHeight="1">
      <x:c r="A6024" s="6" t="str">
        <x:v>800103_12</x:v>
      </x:c>
      <x:c r="B6024" s="6" t="str">
        <x:v>800103</x:v>
      </x:c>
      <x:c r="C6024" s="6" t="n">
        <x:v>12</x:v>
      </x:c>
      <x:c r="D6024" s="6" t="str">
        <x:v>星尘王牌</x:v>
      </x:c>
      <x:c r="E6024" s="7" t="str">
        <x:v>在两种攻击模式中选择其一挥出全力一击。
【全胜•再见安打】：对指定敌方单体造成等同于开拓者480%攻击力的物理属性伤害。
【全胜•安息全垒打】：对指定敌方单体造成等同于开拓者288%攻击力的物理属性伤害，并对其相邻目标造成等同于开拓者172.8%攻击力的物理属性伤害。</x:v>
      </x:c>
      <x:c r="F6024" s="6" t="n">
        <x:v>0</x:v>
      </x:c>
      <x:c r="G6024" s="6" t="n">
        <x:v>0</x:v>
      </x:c>
      <x:c r="H6024" s="6" t="n">
        <x:v>0</x:v>
      </x:c>
      <x:c r="I6024" s="6" t="n">
        <x:v>0</x:v>
      </x:c>
      <x:c r="J6024" s="6" t="str">
        <x:v>[4.8, 2.88, 1.728]</x:v>
      </x:c>
      <x:c r="K6024" s="7" t="str">
        <x:v>无首段伤害倍率，请覆盖或设为辅助技能</x:v>
      </x:c>
      <x:c r="L6024" s="6" t="str">
        <x:v>https://raw.githubusercontent.com/Mar-7th/StarRailRes/dbe8cdfcfb0bf657b9fe1cf92d5537f118ccb487/index_new/cn/character_skills.json</x:v>
      </x:c>
    </x:row>
    <x:row r="6025" ht="68" customHeight="1">
      <x:c r="A6025" s="6" t="str">
        <x:v>800103_13</x:v>
      </x:c>
      <x:c r="B6025" s="6" t="str">
        <x:v>800103</x:v>
      </x:c>
      <x:c r="C6025" s="6" t="n">
        <x:v>13</x:v>
      </x:c>
      <x:c r="D6025" s="6" t="str">
        <x:v>星尘王牌</x:v>
      </x:c>
      <x:c r="E6025" s="7" t="str">
        <x:v>在两种攻击模式中选择其一挥出全力一击。
【全胜•再见安打】：对指定敌方单体造成等同于开拓者495%攻击力的物理属性伤害。
【全胜•安息全垒打】：对指定敌方单体造成等同于开拓者297%攻击力的物理属性伤害，并对其相邻目标造成等同于开拓者178.2%攻击力的物理属性伤害。</x:v>
      </x:c>
      <x:c r="F6025" s="6" t="n">
        <x:v>0</x:v>
      </x:c>
      <x:c r="G6025" s="6" t="n">
        <x:v>0</x:v>
      </x:c>
      <x:c r="H6025" s="6" t="n">
        <x:v>0</x:v>
      </x:c>
      <x:c r="I6025" s="6" t="n">
        <x:v>0</x:v>
      </x:c>
      <x:c r="J6025" s="6" t="str">
        <x:v>[4.95, 2.97, 1.782]</x:v>
      </x:c>
      <x:c r="K6025" s="7" t="str">
        <x:v>无首段伤害倍率，请覆盖或设为辅助技能</x:v>
      </x:c>
      <x:c r="L6025" s="6" t="str">
        <x:v>https://raw.githubusercontent.com/Mar-7th/StarRailRes/dbe8cdfcfb0bf657b9fe1cf92d5537f118ccb487/index_new/cn/character_skills.json</x:v>
      </x:c>
    </x:row>
    <x:row r="6026" ht="68" customHeight="1">
      <x:c r="A6026" s="6" t="str">
        <x:v>800103_14</x:v>
      </x:c>
      <x:c r="B6026" s="6" t="str">
        <x:v>800103</x:v>
      </x:c>
      <x:c r="C6026" s="6" t="n">
        <x:v>14</x:v>
      </x:c>
      <x:c r="D6026" s="6" t="str">
        <x:v>星尘王牌</x:v>
      </x:c>
      <x:c r="E6026" s="7" t="str">
        <x:v>在两种攻击模式中选择其一挥出全力一击。
【全胜•再见安打】：对指定敌方单体造成等同于开拓者510%攻击力的物理属性伤害。
【全胜•安息全垒打】：对指定敌方单体造成等同于开拓者306%攻击力的物理属性伤害，并对其相邻目标造成等同于开拓者183.6%攻击力的物理属性伤害。</x:v>
      </x:c>
      <x:c r="F6026" s="6" t="n">
        <x:v>0</x:v>
      </x:c>
      <x:c r="G6026" s="6" t="n">
        <x:v>0</x:v>
      </x:c>
      <x:c r="H6026" s="6" t="n">
        <x:v>0</x:v>
      </x:c>
      <x:c r="I6026" s="6" t="n">
        <x:v>0</x:v>
      </x:c>
      <x:c r="J6026" s="6" t="str">
        <x:v>[5.1, 3.06, 1.836]</x:v>
      </x:c>
      <x:c r="K6026" s="7" t="str">
        <x:v>无首段伤害倍率，请覆盖或设为辅助技能</x:v>
      </x:c>
      <x:c r="L6026" s="6" t="str">
        <x:v>https://raw.githubusercontent.com/Mar-7th/StarRailRes/dbe8cdfcfb0bf657b9fe1cf92d5537f118ccb487/index_new/cn/character_skills.json</x:v>
      </x:c>
    </x:row>
    <x:row r="6027" ht="53" customHeight="1">
      <x:c r="A6027" s="6" t="str">
        <x:v>800103_15</x:v>
      </x:c>
      <x:c r="B6027" s="6" t="str">
        <x:v>800103</x:v>
      </x:c>
      <x:c r="C6027" s="6" t="n">
        <x:v>15</x:v>
      </x:c>
      <x:c r="D6027" s="6" t="str">
        <x:v>星尘王牌</x:v>
      </x:c>
      <x:c r="E6027" s="7" t="str">
        <x:v>在两种攻击模式中选择其一挥出全力一击。
【全胜•再见安打】：对指定敌方单体造成等同于开拓者525%攻击力的物理属性伤害。
【全胜•安息全垒打】：对指定敌方单体造成等同于开拓者315%攻击力的物理属性伤害，并对其相邻目标造成等同于开拓者189%攻击力的物理属性伤害。</x:v>
      </x:c>
      <x:c r="F6027" s="6" t="n">
        <x:v>0</x:v>
      </x:c>
      <x:c r="G6027" s="6" t="n">
        <x:v>0</x:v>
      </x:c>
      <x:c r="H6027" s="6" t="n">
        <x:v>0</x:v>
      </x:c>
      <x:c r="I6027" s="6" t="n">
        <x:v>0</x:v>
      </x:c>
      <x:c r="J6027" s="6" t="str">
        <x:v>[5.25, 3.15, 1.89]</x:v>
      </x:c>
      <x:c r="K6027" s="7" t="str">
        <x:v>无首段伤害倍率，请覆盖或设为辅助技能</x:v>
      </x:c>
      <x:c r="L6027" s="6" t="str">
        <x:v>https://raw.githubusercontent.com/Mar-7th/StarRailRes/dbe8cdfcfb0bf657b9fe1cf92d5537f118ccb487/index_new/cn/character_skills.json</x:v>
      </x:c>
    </x:row>
    <x:row r="6028" ht="20" customHeight="1">
      <x:c r="A6028" s="6" t="str">
        <x:v>800104_1</x:v>
      </x:c>
      <x:c r="B6028" s="6" t="str">
        <x:v>800104</x:v>
      </x:c>
      <x:c r="C6028" s="6" t="n">
        <x:v>1</x:v>
      </x:c>
      <x:c r="D6028" s="6" t="str">
        <x:v>牵制盗垒</x:v>
      </x:c>
      <x:c r="E6028" s="7" t="str">
        <x:v>每次击破敌方目标的弱点后，攻击力提高10%，该效果最多叠加2层。</x:v>
      </x:c>
      <x:c r="F6028" s="6" t="n">
        <x:v>0</x:v>
      </x:c>
      <x:c r="G6028" s="6" t="n">
        <x:v>0</x:v>
      </x:c>
      <x:c r="H6028" s="6" t="n">
        <x:v>0</x:v>
      </x:c>
      <x:c r="I6028" s="6" t="n">
        <x:v>0</x:v>
      </x:c>
      <x:c r="J6028" s="6" t="str">
        <x:v>[0.1, 2]</x:v>
      </x:c>
      <x:c r="K6028" s="7" t="str">
        <x:v>无首段伤害倍率，请覆盖或设为辅助技能</x:v>
      </x:c>
      <x:c r="L6028" s="6" t="str">
        <x:v>https://raw.githubusercontent.com/Mar-7th/StarRailRes/dbe8cdfcfb0bf657b9fe1cf92d5537f118ccb487/index_new/cn/character_skills.json</x:v>
      </x:c>
    </x:row>
    <x:row r="6029" ht="20" customHeight="1">
      <x:c r="A6029" s="6" t="str">
        <x:v>800104_2</x:v>
      </x:c>
      <x:c r="B6029" s="6" t="str">
        <x:v>800104</x:v>
      </x:c>
      <x:c r="C6029" s="6" t="n">
        <x:v>2</x:v>
      </x:c>
      <x:c r="D6029" s="6" t="str">
        <x:v>牵制盗垒</x:v>
      </x:c>
      <x:c r="E6029" s="7" t="str">
        <x:v>每次击破敌方目标的弱点后，攻击力提高11%，该效果最多叠加2层。</x:v>
      </x:c>
      <x:c r="F6029" s="6" t="n">
        <x:v>0</x:v>
      </x:c>
      <x:c r="G6029" s="6" t="n">
        <x:v>0</x:v>
      </x:c>
      <x:c r="H6029" s="6" t="n">
        <x:v>0</x:v>
      </x:c>
      <x:c r="I6029" s="6" t="n">
        <x:v>0</x:v>
      </x:c>
      <x:c r="J6029" s="6" t="str">
        <x:v>[0.11, 2]</x:v>
      </x:c>
      <x:c r="K6029" s="7" t="str">
        <x:v>无首段伤害倍率，请覆盖或设为辅助技能</x:v>
      </x:c>
      <x:c r="L6029" s="6" t="str">
        <x:v>https://raw.githubusercontent.com/Mar-7th/StarRailRes/dbe8cdfcfb0bf657b9fe1cf92d5537f118ccb487/index_new/cn/character_skills.json</x:v>
      </x:c>
    </x:row>
    <x:row r="6030" ht="20" customHeight="1">
      <x:c r="A6030" s="6" t="str">
        <x:v>800104_3</x:v>
      </x:c>
      <x:c r="B6030" s="6" t="str">
        <x:v>800104</x:v>
      </x:c>
      <x:c r="C6030" s="6" t="n">
        <x:v>3</x:v>
      </x:c>
      <x:c r="D6030" s="6" t="str">
        <x:v>牵制盗垒</x:v>
      </x:c>
      <x:c r="E6030" s="7" t="str">
        <x:v>每次击破敌方目标的弱点后，攻击力提高12%，该效果最多叠加2层。</x:v>
      </x:c>
      <x:c r="F6030" s="6" t="n">
        <x:v>0</x:v>
      </x:c>
      <x:c r="G6030" s="6" t="n">
        <x:v>0</x:v>
      </x:c>
      <x:c r="H6030" s="6" t="n">
        <x:v>0</x:v>
      </x:c>
      <x:c r="I6030" s="6" t="n">
        <x:v>0</x:v>
      </x:c>
      <x:c r="J6030" s="6" t="str">
        <x:v>[0.12, 2]</x:v>
      </x:c>
      <x:c r="K6030" s="7" t="str">
        <x:v>无首段伤害倍率，请覆盖或设为辅助技能</x:v>
      </x:c>
      <x:c r="L6030" s="6" t="str">
        <x:v>https://raw.githubusercontent.com/Mar-7th/StarRailRes/dbe8cdfcfb0bf657b9fe1cf92d5537f118ccb487/index_new/cn/character_skills.json</x:v>
      </x:c>
    </x:row>
    <x:row r="6031" ht="20" customHeight="1">
      <x:c r="A6031" s="6" t="str">
        <x:v>800104_4</x:v>
      </x:c>
      <x:c r="B6031" s="6" t="str">
        <x:v>800104</x:v>
      </x:c>
      <x:c r="C6031" s="6" t="n">
        <x:v>4</x:v>
      </x:c>
      <x:c r="D6031" s="6" t="str">
        <x:v>牵制盗垒</x:v>
      </x:c>
      <x:c r="E6031" s="7" t="str">
        <x:v>每次击破敌方目标的弱点后，攻击力提高13%，该效果最多叠加2层。</x:v>
      </x:c>
      <x:c r="F6031" s="6" t="n">
        <x:v>0</x:v>
      </x:c>
      <x:c r="G6031" s="6" t="n">
        <x:v>0</x:v>
      </x:c>
      <x:c r="H6031" s="6" t="n">
        <x:v>0</x:v>
      </x:c>
      <x:c r="I6031" s="6" t="n">
        <x:v>0</x:v>
      </x:c>
      <x:c r="J6031" s="6" t="str">
        <x:v>[0.13, 2]</x:v>
      </x:c>
      <x:c r="K6031" s="7" t="str">
        <x:v>无首段伤害倍率，请覆盖或设为辅助技能</x:v>
      </x:c>
      <x:c r="L6031" s="6" t="str">
        <x:v>https://raw.githubusercontent.com/Mar-7th/StarRailRes/dbe8cdfcfb0bf657b9fe1cf92d5537f118ccb487/index_new/cn/character_skills.json</x:v>
      </x:c>
    </x:row>
    <x:row r="6032" ht="20" customHeight="1">
      <x:c r="A6032" s="6" t="str">
        <x:v>800104_5</x:v>
      </x:c>
      <x:c r="B6032" s="6" t="str">
        <x:v>800104</x:v>
      </x:c>
      <x:c r="C6032" s="6" t="n">
        <x:v>5</x:v>
      </x:c>
      <x:c r="D6032" s="6" t="str">
        <x:v>牵制盗垒</x:v>
      </x:c>
      <x:c r="E6032" s="7" t="str">
        <x:v>每次击破敌方目标的弱点后，攻击力提高14%，该效果最多叠加2层。</x:v>
      </x:c>
      <x:c r="F6032" s="6" t="n">
        <x:v>0</x:v>
      </x:c>
      <x:c r="G6032" s="6" t="n">
        <x:v>0</x:v>
      </x:c>
      <x:c r="H6032" s="6" t="n">
        <x:v>0</x:v>
      </x:c>
      <x:c r="I6032" s="6" t="n">
        <x:v>0</x:v>
      </x:c>
      <x:c r="J6032" s="6" t="str">
        <x:v>[0.14, 2]</x:v>
      </x:c>
      <x:c r="K6032" s="7" t="str">
        <x:v>无首段伤害倍率，请覆盖或设为辅助技能</x:v>
      </x:c>
      <x:c r="L6032" s="6" t="str">
        <x:v>https://raw.githubusercontent.com/Mar-7th/StarRailRes/dbe8cdfcfb0bf657b9fe1cf92d5537f118ccb487/index_new/cn/character_skills.json</x:v>
      </x:c>
    </x:row>
    <x:row r="6033" ht="20" customHeight="1">
      <x:c r="A6033" s="6" t="str">
        <x:v>800104_6</x:v>
      </x:c>
      <x:c r="B6033" s="6" t="str">
        <x:v>800104</x:v>
      </x:c>
      <x:c r="C6033" s="6" t="n">
        <x:v>6</x:v>
      </x:c>
      <x:c r="D6033" s="6" t="str">
        <x:v>牵制盗垒</x:v>
      </x:c>
      <x:c r="E6033" s="7" t="str">
        <x:v>每次击破敌方目标的弱点后，攻击力提高15%，该效果最多叠加2层。</x:v>
      </x:c>
      <x:c r="F6033" s="6" t="n">
        <x:v>0</x:v>
      </x:c>
      <x:c r="G6033" s="6" t="n">
        <x:v>0</x:v>
      </x:c>
      <x:c r="H6033" s="6" t="n">
        <x:v>0</x:v>
      </x:c>
      <x:c r="I6033" s="6" t="n">
        <x:v>0</x:v>
      </x:c>
      <x:c r="J6033" s="6" t="str">
        <x:v>[0.15, 2]</x:v>
      </x:c>
      <x:c r="K6033" s="7" t="str">
        <x:v>无首段伤害倍率，请覆盖或设为辅助技能</x:v>
      </x:c>
      <x:c r="L6033" s="6" t="str">
        <x:v>https://raw.githubusercontent.com/Mar-7th/StarRailRes/dbe8cdfcfb0bf657b9fe1cf92d5537f118ccb487/index_new/cn/character_skills.json</x:v>
      </x:c>
    </x:row>
    <x:row r="6034" ht="20" customHeight="1">
      <x:c r="A6034" s="6" t="str">
        <x:v>800104_7</x:v>
      </x:c>
      <x:c r="B6034" s="6" t="str">
        <x:v>800104</x:v>
      </x:c>
      <x:c r="C6034" s="6" t="n">
        <x:v>7</x:v>
      </x:c>
      <x:c r="D6034" s="6" t="str">
        <x:v>牵制盗垒</x:v>
      </x:c>
      <x:c r="E6034" s="7" t="str">
        <x:v>每次击破敌方目标的弱点后，攻击力提高16.25%，该效果最多叠加2层。</x:v>
      </x:c>
      <x:c r="F6034" s="6" t="n">
        <x:v>0</x:v>
      </x:c>
      <x:c r="G6034" s="6" t="n">
        <x:v>0</x:v>
      </x:c>
      <x:c r="H6034" s="6" t="n">
        <x:v>0</x:v>
      </x:c>
      <x:c r="I6034" s="6" t="n">
        <x:v>0</x:v>
      </x:c>
      <x:c r="J6034" s="6" t="str">
        <x:v>[0.1625, 2]</x:v>
      </x:c>
      <x:c r="K6034" s="7" t="str">
        <x:v>无首段伤害倍率，请覆盖或设为辅助技能</x:v>
      </x:c>
      <x:c r="L6034" s="6" t="str">
        <x:v>https://raw.githubusercontent.com/Mar-7th/StarRailRes/dbe8cdfcfb0bf657b9fe1cf92d5537f118ccb487/index_new/cn/character_skills.json</x:v>
      </x:c>
    </x:row>
    <x:row r="6035" ht="20" customHeight="1">
      <x:c r="A6035" s="6" t="str">
        <x:v>800104_8</x:v>
      </x:c>
      <x:c r="B6035" s="6" t="str">
        <x:v>800104</x:v>
      </x:c>
      <x:c r="C6035" s="6" t="n">
        <x:v>8</x:v>
      </x:c>
      <x:c r="D6035" s="6" t="str">
        <x:v>牵制盗垒</x:v>
      </x:c>
      <x:c r="E6035" s="7" t="str">
        <x:v>每次击破敌方目标的弱点后，攻击力提高17.5%，该效果最多叠加2层。</x:v>
      </x:c>
      <x:c r="F6035" s="6" t="n">
        <x:v>0</x:v>
      </x:c>
      <x:c r="G6035" s="6" t="n">
        <x:v>0</x:v>
      </x:c>
      <x:c r="H6035" s="6" t="n">
        <x:v>0</x:v>
      </x:c>
      <x:c r="I6035" s="6" t="n">
        <x:v>0</x:v>
      </x:c>
      <x:c r="J6035" s="6" t="str">
        <x:v>[0.175, 2]</x:v>
      </x:c>
      <x:c r="K6035" s="7" t="str">
        <x:v>无首段伤害倍率，请覆盖或设为辅助技能</x:v>
      </x:c>
      <x:c r="L6035" s="6" t="str">
        <x:v>https://raw.githubusercontent.com/Mar-7th/StarRailRes/dbe8cdfcfb0bf657b9fe1cf92d5537f118ccb487/index_new/cn/character_skills.json</x:v>
      </x:c>
    </x:row>
    <x:row r="6036" ht="20" customHeight="1">
      <x:c r="A6036" s="6" t="str">
        <x:v>800104_9</x:v>
      </x:c>
      <x:c r="B6036" s="6" t="str">
        <x:v>800104</x:v>
      </x:c>
      <x:c r="C6036" s="6" t="n">
        <x:v>9</x:v>
      </x:c>
      <x:c r="D6036" s="6" t="str">
        <x:v>牵制盗垒</x:v>
      </x:c>
      <x:c r="E6036" s="7" t="str">
        <x:v>每次击破敌方目标的弱点后，攻击力提高18.75%，该效果最多叠加2层。</x:v>
      </x:c>
      <x:c r="F6036" s="6" t="n">
        <x:v>0</x:v>
      </x:c>
      <x:c r="G6036" s="6" t="n">
        <x:v>0</x:v>
      </x:c>
      <x:c r="H6036" s="6" t="n">
        <x:v>0</x:v>
      </x:c>
      <x:c r="I6036" s="6" t="n">
        <x:v>0</x:v>
      </x:c>
      <x:c r="J6036" s="6" t="str">
        <x:v>[0.1875, 2]</x:v>
      </x:c>
      <x:c r="K6036" s="7" t="str">
        <x:v>无首段伤害倍率，请覆盖或设为辅助技能</x:v>
      </x:c>
      <x:c r="L6036" s="6" t="str">
        <x:v>https://raw.githubusercontent.com/Mar-7th/StarRailRes/dbe8cdfcfb0bf657b9fe1cf92d5537f118ccb487/index_new/cn/character_skills.json</x:v>
      </x:c>
    </x:row>
    <x:row r="6037" ht="20" customHeight="1">
      <x:c r="A6037" s="6" t="str">
        <x:v>800104_10</x:v>
      </x:c>
      <x:c r="B6037" s="6" t="str">
        <x:v>800104</x:v>
      </x:c>
      <x:c r="C6037" s="6" t="n">
        <x:v>10</x:v>
      </x:c>
      <x:c r="D6037" s="6" t="str">
        <x:v>牵制盗垒</x:v>
      </x:c>
      <x:c r="E6037" s="7" t="str">
        <x:v>每次击破敌方目标的弱点后，攻击力提高20%，该效果最多叠加2层。</x:v>
      </x:c>
      <x:c r="F6037" s="6" t="n">
        <x:v>0</x:v>
      </x:c>
      <x:c r="G6037" s="6" t="n">
        <x:v>0</x:v>
      </x:c>
      <x:c r="H6037" s="6" t="n">
        <x:v>0</x:v>
      </x:c>
      <x:c r="I6037" s="6" t="n">
        <x:v>0</x:v>
      </x:c>
      <x:c r="J6037" s="6" t="str">
        <x:v>[0.2, 2]</x:v>
      </x:c>
      <x:c r="K6037" s="7" t="str">
        <x:v>无首段伤害倍率，请覆盖或设为辅助技能</x:v>
      </x:c>
      <x:c r="L6037" s="6" t="str">
        <x:v>https://raw.githubusercontent.com/Mar-7th/StarRailRes/dbe8cdfcfb0bf657b9fe1cf92d5537f118ccb487/index_new/cn/character_skills.json</x:v>
      </x:c>
    </x:row>
    <x:row r="6038" ht="20" customHeight="1">
      <x:c r="A6038" s="6" t="str">
        <x:v>800104_11</x:v>
      </x:c>
      <x:c r="B6038" s="6" t="str">
        <x:v>800104</x:v>
      </x:c>
      <x:c r="C6038" s="6" t="n">
        <x:v>11</x:v>
      </x:c>
      <x:c r="D6038" s="6" t="str">
        <x:v>牵制盗垒</x:v>
      </x:c>
      <x:c r="E6038" s="7" t="str">
        <x:v>每次击破敌方目标的弱点后，攻击力提高21%，该效果最多叠加2层。</x:v>
      </x:c>
      <x:c r="F6038" s="6" t="n">
        <x:v>0</x:v>
      </x:c>
      <x:c r="G6038" s="6" t="n">
        <x:v>0</x:v>
      </x:c>
      <x:c r="H6038" s="6" t="n">
        <x:v>0</x:v>
      </x:c>
      <x:c r="I6038" s="6" t="n">
        <x:v>0</x:v>
      </x:c>
      <x:c r="J6038" s="6" t="str">
        <x:v>[0.21, 2]</x:v>
      </x:c>
      <x:c r="K6038" s="7" t="str">
        <x:v>无首段伤害倍率，请覆盖或设为辅助技能</x:v>
      </x:c>
      <x:c r="L6038" s="6" t="str">
        <x:v>https://raw.githubusercontent.com/Mar-7th/StarRailRes/dbe8cdfcfb0bf657b9fe1cf92d5537f118ccb487/index_new/cn/character_skills.json</x:v>
      </x:c>
    </x:row>
    <x:row r="6039" ht="20" customHeight="1">
      <x:c r="A6039" s="6" t="str">
        <x:v>800104_12</x:v>
      </x:c>
      <x:c r="B6039" s="6" t="str">
        <x:v>800104</x:v>
      </x:c>
      <x:c r="C6039" s="6" t="n">
        <x:v>12</x:v>
      </x:c>
      <x:c r="D6039" s="6" t="str">
        <x:v>牵制盗垒</x:v>
      </x:c>
      <x:c r="E6039" s="7" t="str">
        <x:v>每次击破敌方目标的弱点后，攻击力提高22%，该效果最多叠加2层。</x:v>
      </x:c>
      <x:c r="F6039" s="6" t="n">
        <x:v>0</x:v>
      </x:c>
      <x:c r="G6039" s="6" t="n">
        <x:v>0</x:v>
      </x:c>
      <x:c r="H6039" s="6" t="n">
        <x:v>0</x:v>
      </x:c>
      <x:c r="I6039" s="6" t="n">
        <x:v>0</x:v>
      </x:c>
      <x:c r="J6039" s="6" t="str">
        <x:v>[0.22, 2]</x:v>
      </x:c>
      <x:c r="K6039" s="7" t="str">
        <x:v>无首段伤害倍率，请覆盖或设为辅助技能</x:v>
      </x:c>
      <x:c r="L6039" s="6" t="str">
        <x:v>https://raw.githubusercontent.com/Mar-7th/StarRailRes/dbe8cdfcfb0bf657b9fe1cf92d5537f118ccb487/index_new/cn/character_skills.json</x:v>
      </x:c>
    </x:row>
    <x:row r="6040" ht="20" customHeight="1">
      <x:c r="A6040" s="6" t="str">
        <x:v>800104_13</x:v>
      </x:c>
      <x:c r="B6040" s="6" t="str">
        <x:v>800104</x:v>
      </x:c>
      <x:c r="C6040" s="6" t="n">
        <x:v>13</x:v>
      </x:c>
      <x:c r="D6040" s="6" t="str">
        <x:v>牵制盗垒</x:v>
      </x:c>
      <x:c r="E6040" s="7" t="str">
        <x:v>每次击破敌方目标的弱点后，攻击力提高23%，该效果最多叠加2层。</x:v>
      </x:c>
      <x:c r="F6040" s="6" t="n">
        <x:v>0</x:v>
      </x:c>
      <x:c r="G6040" s="6" t="n">
        <x:v>0</x:v>
      </x:c>
      <x:c r="H6040" s="6" t="n">
        <x:v>0</x:v>
      </x:c>
      <x:c r="I6040" s="6" t="n">
        <x:v>0</x:v>
      </x:c>
      <x:c r="J6040" s="6" t="str">
        <x:v>[0.23, 2]</x:v>
      </x:c>
      <x:c r="K6040" s="7" t="str">
        <x:v>无首段伤害倍率，请覆盖或设为辅助技能</x:v>
      </x:c>
      <x:c r="L6040" s="6" t="str">
        <x:v>https://raw.githubusercontent.com/Mar-7th/StarRailRes/dbe8cdfcfb0bf657b9fe1cf92d5537f118ccb487/index_new/cn/character_skills.json</x:v>
      </x:c>
    </x:row>
    <x:row r="6041" ht="20" customHeight="1">
      <x:c r="A6041" s="6" t="str">
        <x:v>800104_14</x:v>
      </x:c>
      <x:c r="B6041" s="6" t="str">
        <x:v>800104</x:v>
      </x:c>
      <x:c r="C6041" s="6" t="n">
        <x:v>14</x:v>
      </x:c>
      <x:c r="D6041" s="6" t="str">
        <x:v>牵制盗垒</x:v>
      </x:c>
      <x:c r="E6041" s="7" t="str">
        <x:v>每次击破敌方目标的弱点后，攻击力提高24%，该效果最多叠加2层。</x:v>
      </x:c>
      <x:c r="F6041" s="6" t="n">
        <x:v>0</x:v>
      </x:c>
      <x:c r="G6041" s="6" t="n">
        <x:v>0</x:v>
      </x:c>
      <x:c r="H6041" s="6" t="n">
        <x:v>0</x:v>
      </x:c>
      <x:c r="I6041" s="6" t="n">
        <x:v>0</x:v>
      </x:c>
      <x:c r="J6041" s="6" t="str">
        <x:v>[0.24, 2]</x:v>
      </x:c>
      <x:c r="K6041" s="7" t="str">
        <x:v>无首段伤害倍率，请覆盖或设为辅助技能</x:v>
      </x:c>
      <x:c r="L6041" s="6" t="str">
        <x:v>https://raw.githubusercontent.com/Mar-7th/StarRailRes/dbe8cdfcfb0bf657b9fe1cf92d5537f118ccb487/index_new/cn/character_skills.json</x:v>
      </x:c>
    </x:row>
    <x:row r="6042" ht="20" customHeight="1">
      <x:c r="A6042" s="6" t="str">
        <x:v>800104_15</x:v>
      </x:c>
      <x:c r="B6042" s="6" t="str">
        <x:v>800104</x:v>
      </x:c>
      <x:c r="C6042" s="6" t="n">
        <x:v>15</x:v>
      </x:c>
      <x:c r="D6042" s="6" t="str">
        <x:v>牵制盗垒</x:v>
      </x:c>
      <x:c r="E6042" s="7" t="str">
        <x:v>每次击破敌方目标的弱点后，攻击力提高25%，该效果最多叠加2层。</x:v>
      </x:c>
      <x:c r="F6042" s="6" t="n">
        <x:v>0</x:v>
      </x:c>
      <x:c r="G6042" s="6" t="n">
        <x:v>0</x:v>
      </x:c>
      <x:c r="H6042" s="6" t="n">
        <x:v>0</x:v>
      </x:c>
      <x:c r="I6042" s="6" t="n">
        <x:v>0</x:v>
      </x:c>
      <x:c r="J6042" s="6" t="str">
        <x:v>[0.25, 2]</x:v>
      </x:c>
      <x:c r="K6042" s="7" t="str">
        <x:v>无首段伤害倍率，请覆盖或设为辅助技能</x:v>
      </x:c>
      <x:c r="L6042" s="6" t="str">
        <x:v>https://raw.githubusercontent.com/Mar-7th/StarRailRes/dbe8cdfcfb0bf657b9fe1cf92d5537f118ccb487/index_new/cn/character_skills.json</x:v>
      </x:c>
    </x:row>
    <x:row r="6043" ht="20" customHeight="1">
      <x:c r="A6043" s="6" t="str">
        <x:v>800106_1</x:v>
      </x:c>
      <x:c r="B6043" s="6" t="str">
        <x:v>800106</x:v>
      </x:c>
      <x:c r="C6043" s="6" t="n">
        <x:v>1</x:v>
      </x:c>
      <x:c r="D6043" s="6" t="str">
        <x:v>攻击</x:v>
      </x:c>
      <x:c r="E6043" s="7" t="str">
        <x:v>攻击敌人，进入战斗后削弱敌方目标对应属性韧性。</x:v>
      </x:c>
      <x:c r="F6043" s="6" t="n">
        <x:v>0</x:v>
      </x:c>
      <x:c r="G6043" s="6" t="n">
        <x:v>0</x:v>
      </x:c>
      <x:c r="H6043" s="6" t="n">
        <x:v>0</x:v>
      </x:c>
      <x:c r="I6043" s="6" t="n">
        <x:v>0</x:v>
      </x:c>
      <x:c r="J6043" s="6" t="str">
        <x:v>[]</x:v>
      </x:c>
      <x:c r="K6043" s="7" t="str">
        <x:v>缺少结构化参数，必须覆盖</x:v>
      </x:c>
      <x:c r="L6043" s="6" t="str">
        <x:v>https://raw.githubusercontent.com/Mar-7th/StarRailRes/dbe8cdfcfb0bf657b9fe1cf92d5537f118ccb487/index_new/cn/character_skills.json</x:v>
      </x:c>
    </x:row>
    <x:row r="6044" ht="20" customHeight="1">
      <x:c r="A6044" s="6" t="str">
        <x:v>800107_1</x:v>
      </x:c>
      <x:c r="B6044" s="6" t="str">
        <x:v>800107</x:v>
      </x:c>
      <x:c r="C6044" s="6" t="n">
        <x:v>1</x:v>
      </x:c>
      <x:c r="D6044" s="6" t="str">
        <x:v>不灭三振</x:v>
      </x:c>
      <x:c r="E6044" s="7" t="str">
        <x:v>使用秘技后立即为我方全体回复等同于各自生命上限15%的生命值。</x:v>
      </x:c>
      <x:c r="F6044" s="6" t="n">
        <x:v>0</x:v>
      </x:c>
      <x:c r="G6044" s="6" t="n">
        <x:v>0</x:v>
      </x:c>
      <x:c r="H6044" s="6" t="n">
        <x:v>0</x:v>
      </x:c>
      <x:c r="I6044" s="6" t="n">
        <x:v>0</x:v>
      </x:c>
      <x:c r="J6044" s="6" t="str">
        <x:v>[0.15]</x:v>
      </x:c>
      <x:c r="K6044" s="7" t="str">
        <x:v>无首段伤害倍率，请覆盖或设为辅助技能</x:v>
      </x:c>
      <x:c r="L6044" s="6" t="str">
        <x:v>https://raw.githubusercontent.com/Mar-7th/StarRailRes/dbe8cdfcfb0bf657b9fe1cf92d5537f118ccb487/index_new/cn/character_skills.json</x:v>
      </x:c>
    </x:row>
    <x:row r="6045" ht="20" customHeight="1">
      <x:c r="A6045" s="6" t="str">
        <x:v>800108_1</x:v>
      </x:c>
      <x:c r="B6045" s="6" t="str">
        <x:v>800108</x:v>
      </x:c>
      <x:c r="C6045" s="6" t="n">
        <x:v>1</x:v>
      </x:c>
      <x:c r="D6045" s="6" t="str">
        <x:v>全胜•再见安打</x:v>
      </x:c>
      <x:c r="E6045" s="7" t="str">
        <x:v>对指定敌方单体造成等同于开拓者300%攻击力的物理属性伤害。</x:v>
      </x:c>
      <x:c r="F6045" s="6" t="n">
        <x:v>3</x:v>
      </x:c>
      <x:c r="G6045" s="6" t="n">
        <x:v>0</x:v>
      </x:c>
      <x:c r="H6045" s="6" t="n">
        <x:v>0</x:v>
      </x:c>
      <x:c r="I6045" s="6" t="n">
        <x:v>0</x:v>
      </x:c>
      <x:c r="J6045" s="6" t="str">
        <x:v>[3]</x:v>
      </x:c>
      <x:c r="K6045" s="7" t="str">
        <x:v>需确认条件及分段</x:v>
      </x:c>
      <x:c r="L6045" s="6" t="str">
        <x:v>https://raw.githubusercontent.com/Mar-7th/StarRailRes/dbe8cdfcfb0bf657b9fe1cf92d5537f118ccb487/index_new/cn/character_skills.json</x:v>
      </x:c>
    </x:row>
    <x:row r="6046" ht="20" customHeight="1">
      <x:c r="A6046" s="6" t="str">
        <x:v>800108_2</x:v>
      </x:c>
      <x:c r="B6046" s="6" t="str">
        <x:v>800108</x:v>
      </x:c>
      <x:c r="C6046" s="6" t="n">
        <x:v>2</x:v>
      </x:c>
      <x:c r="D6046" s="6" t="str">
        <x:v>全胜•再见安打</x:v>
      </x:c>
      <x:c r="E6046" s="7" t="str">
        <x:v>对指定敌方单体造成等同于开拓者315%攻击力的物理属性伤害。</x:v>
      </x:c>
      <x:c r="F6046" s="6" t="n">
        <x:v>3.15</x:v>
      </x:c>
      <x:c r="G6046" s="6" t="n">
        <x:v>0</x:v>
      </x:c>
      <x:c r="H6046" s="6" t="n">
        <x:v>0</x:v>
      </x:c>
      <x:c r="I6046" s="6" t="n">
        <x:v>0</x:v>
      </x:c>
      <x:c r="J6046" s="6" t="str">
        <x:v>[3.15]</x:v>
      </x:c>
      <x:c r="K6046" s="7" t="str">
        <x:v>需确认条件及分段</x:v>
      </x:c>
      <x:c r="L6046" s="6" t="str">
        <x:v>https://raw.githubusercontent.com/Mar-7th/StarRailRes/dbe8cdfcfb0bf657b9fe1cf92d5537f118ccb487/index_new/cn/character_skills.json</x:v>
      </x:c>
    </x:row>
    <x:row r="6047" ht="20" customHeight="1">
      <x:c r="A6047" s="6" t="str">
        <x:v>800108_3</x:v>
      </x:c>
      <x:c r="B6047" s="6" t="str">
        <x:v>800108</x:v>
      </x:c>
      <x:c r="C6047" s="6" t="n">
        <x:v>3</x:v>
      </x:c>
      <x:c r="D6047" s="6" t="str">
        <x:v>全胜•再见安打</x:v>
      </x:c>
      <x:c r="E6047" s="7" t="str">
        <x:v>对指定敌方单体造成等同于开拓者330%攻击力的物理属性伤害。</x:v>
      </x:c>
      <x:c r="F6047" s="6" t="n">
        <x:v>3.3</x:v>
      </x:c>
      <x:c r="G6047" s="6" t="n">
        <x:v>0</x:v>
      </x:c>
      <x:c r="H6047" s="6" t="n">
        <x:v>0</x:v>
      </x:c>
      <x:c r="I6047" s="6" t="n">
        <x:v>0</x:v>
      </x:c>
      <x:c r="J6047" s="6" t="str">
        <x:v>[3.3]</x:v>
      </x:c>
      <x:c r="K6047" s="7" t="str">
        <x:v>需确认条件及分段</x:v>
      </x:c>
      <x:c r="L6047" s="6" t="str">
        <x:v>https://raw.githubusercontent.com/Mar-7th/StarRailRes/dbe8cdfcfb0bf657b9fe1cf92d5537f118ccb487/index_new/cn/character_skills.json</x:v>
      </x:c>
    </x:row>
    <x:row r="6048" ht="20" customHeight="1">
      <x:c r="A6048" s="6" t="str">
        <x:v>800108_4</x:v>
      </x:c>
      <x:c r="B6048" s="6" t="str">
        <x:v>800108</x:v>
      </x:c>
      <x:c r="C6048" s="6" t="n">
        <x:v>4</x:v>
      </x:c>
      <x:c r="D6048" s="6" t="str">
        <x:v>全胜•再见安打</x:v>
      </x:c>
      <x:c r="E6048" s="7" t="str">
        <x:v>对指定敌方单体造成等同于开拓者345%攻击力的物理属性伤害。</x:v>
      </x:c>
      <x:c r="F6048" s="6" t="n">
        <x:v>3.45</x:v>
      </x:c>
      <x:c r="G6048" s="6" t="n">
        <x:v>0</x:v>
      </x:c>
      <x:c r="H6048" s="6" t="n">
        <x:v>0</x:v>
      </x:c>
      <x:c r="I6048" s="6" t="n">
        <x:v>0</x:v>
      </x:c>
      <x:c r="J6048" s="6" t="str">
        <x:v>[3.45]</x:v>
      </x:c>
      <x:c r="K6048" s="7" t="str">
        <x:v>需确认条件及分段</x:v>
      </x:c>
      <x:c r="L6048" s="6" t="str">
        <x:v>https://raw.githubusercontent.com/Mar-7th/StarRailRes/dbe8cdfcfb0bf657b9fe1cf92d5537f118ccb487/index_new/cn/character_skills.json</x:v>
      </x:c>
    </x:row>
    <x:row r="6049" ht="20" customHeight="1">
      <x:c r="A6049" s="6" t="str">
        <x:v>800108_5</x:v>
      </x:c>
      <x:c r="B6049" s="6" t="str">
        <x:v>800108</x:v>
      </x:c>
      <x:c r="C6049" s="6" t="n">
        <x:v>5</x:v>
      </x:c>
      <x:c r="D6049" s="6" t="str">
        <x:v>全胜•再见安打</x:v>
      </x:c>
      <x:c r="E6049" s="7" t="str">
        <x:v>对指定敌方单体造成等同于开拓者360%攻击力的物理属性伤害。</x:v>
      </x:c>
      <x:c r="F6049" s="6" t="n">
        <x:v>3.6</x:v>
      </x:c>
      <x:c r="G6049" s="6" t="n">
        <x:v>0</x:v>
      </x:c>
      <x:c r="H6049" s="6" t="n">
        <x:v>0</x:v>
      </x:c>
      <x:c r="I6049" s="6" t="n">
        <x:v>0</x:v>
      </x:c>
      <x:c r="J6049" s="6" t="str">
        <x:v>[3.6]</x:v>
      </x:c>
      <x:c r="K6049" s="7" t="str">
        <x:v>需确认条件及分段</x:v>
      </x:c>
      <x:c r="L6049" s="6" t="str">
        <x:v>https://raw.githubusercontent.com/Mar-7th/StarRailRes/dbe8cdfcfb0bf657b9fe1cf92d5537f118ccb487/index_new/cn/character_skills.json</x:v>
      </x:c>
    </x:row>
    <x:row r="6050" ht="20" customHeight="1">
      <x:c r="A6050" s="6" t="str">
        <x:v>800108_6</x:v>
      </x:c>
      <x:c r="B6050" s="6" t="str">
        <x:v>800108</x:v>
      </x:c>
      <x:c r="C6050" s="6" t="n">
        <x:v>6</x:v>
      </x:c>
      <x:c r="D6050" s="6" t="str">
        <x:v>全胜•再见安打</x:v>
      </x:c>
      <x:c r="E6050" s="7" t="str">
        <x:v>对指定敌方单体造成等同于开拓者375%攻击力的物理属性伤害。</x:v>
      </x:c>
      <x:c r="F6050" s="6" t="n">
        <x:v>3.75</x:v>
      </x:c>
      <x:c r="G6050" s="6" t="n">
        <x:v>0</x:v>
      </x:c>
      <x:c r="H6050" s="6" t="n">
        <x:v>0</x:v>
      </x:c>
      <x:c r="I6050" s="6" t="n">
        <x:v>0</x:v>
      </x:c>
      <x:c r="J6050" s="6" t="str">
        <x:v>[3.75]</x:v>
      </x:c>
      <x:c r="K6050" s="7" t="str">
        <x:v>需确认条件及分段</x:v>
      </x:c>
      <x:c r="L6050" s="6" t="str">
        <x:v>https://raw.githubusercontent.com/Mar-7th/StarRailRes/dbe8cdfcfb0bf657b9fe1cf92d5537f118ccb487/index_new/cn/character_skills.json</x:v>
      </x:c>
    </x:row>
    <x:row r="6051" ht="20" customHeight="1">
      <x:c r="A6051" s="6" t="str">
        <x:v>800108_7</x:v>
      </x:c>
      <x:c r="B6051" s="6" t="str">
        <x:v>800108</x:v>
      </x:c>
      <x:c r="C6051" s="6" t="n">
        <x:v>7</x:v>
      </x:c>
      <x:c r="D6051" s="6" t="str">
        <x:v>全胜•再见安打</x:v>
      </x:c>
      <x:c r="E6051" s="7" t="str">
        <x:v>对指定敌方单体造成等同于开拓者393.75%攻击力的物理属性伤害。</x:v>
      </x:c>
      <x:c r="F6051" s="6" t="n">
        <x:v>3.9375</x:v>
      </x:c>
      <x:c r="G6051" s="6" t="n">
        <x:v>0</x:v>
      </x:c>
      <x:c r="H6051" s="6" t="n">
        <x:v>0</x:v>
      </x:c>
      <x:c r="I6051" s="6" t="n">
        <x:v>0</x:v>
      </x:c>
      <x:c r="J6051" s="6" t="str">
        <x:v>[3.9375]</x:v>
      </x:c>
      <x:c r="K6051" s="7" t="str">
        <x:v>需确认条件及分段</x:v>
      </x:c>
      <x:c r="L6051" s="6" t="str">
        <x:v>https://raw.githubusercontent.com/Mar-7th/StarRailRes/dbe8cdfcfb0bf657b9fe1cf92d5537f118ccb487/index_new/cn/character_skills.json</x:v>
      </x:c>
    </x:row>
    <x:row r="6052" ht="20" customHeight="1">
      <x:c r="A6052" s="6" t="str">
        <x:v>800108_8</x:v>
      </x:c>
      <x:c r="B6052" s="6" t="str">
        <x:v>800108</x:v>
      </x:c>
      <x:c r="C6052" s="6" t="n">
        <x:v>8</x:v>
      </x:c>
      <x:c r="D6052" s="6" t="str">
        <x:v>全胜•再见安打</x:v>
      </x:c>
      <x:c r="E6052" s="7" t="str">
        <x:v>对指定敌方单体造成等同于开拓者412.5%攻击力的物理属性伤害。</x:v>
      </x:c>
      <x:c r="F6052" s="6" t="n">
        <x:v>4.125</x:v>
      </x:c>
      <x:c r="G6052" s="6" t="n">
        <x:v>0</x:v>
      </x:c>
      <x:c r="H6052" s="6" t="n">
        <x:v>0</x:v>
      </x:c>
      <x:c r="I6052" s="6" t="n">
        <x:v>0</x:v>
      </x:c>
      <x:c r="J6052" s="6" t="str">
        <x:v>[4.125]</x:v>
      </x:c>
      <x:c r="K6052" s="7" t="str">
        <x:v>需确认条件及分段</x:v>
      </x:c>
      <x:c r="L6052" s="6" t="str">
        <x:v>https://raw.githubusercontent.com/Mar-7th/StarRailRes/dbe8cdfcfb0bf657b9fe1cf92d5537f118ccb487/index_new/cn/character_skills.json</x:v>
      </x:c>
    </x:row>
    <x:row r="6053" ht="20" customHeight="1">
      <x:c r="A6053" s="6" t="str">
        <x:v>800108_9</x:v>
      </x:c>
      <x:c r="B6053" s="6" t="str">
        <x:v>800108</x:v>
      </x:c>
      <x:c r="C6053" s="6" t="n">
        <x:v>9</x:v>
      </x:c>
      <x:c r="D6053" s="6" t="str">
        <x:v>全胜•再见安打</x:v>
      </x:c>
      <x:c r="E6053" s="7" t="str">
        <x:v>对指定敌方单体造成等同于开拓者431.25%攻击力的物理属性伤害。</x:v>
      </x:c>
      <x:c r="F6053" s="6" t="n">
        <x:v>4.3125</x:v>
      </x:c>
      <x:c r="G6053" s="6" t="n">
        <x:v>0</x:v>
      </x:c>
      <x:c r="H6053" s="6" t="n">
        <x:v>0</x:v>
      </x:c>
      <x:c r="I6053" s="6" t="n">
        <x:v>0</x:v>
      </x:c>
      <x:c r="J6053" s="6" t="str">
        <x:v>[4.3125]</x:v>
      </x:c>
      <x:c r="K6053" s="7" t="str">
        <x:v>需确认条件及分段</x:v>
      </x:c>
      <x:c r="L6053" s="6" t="str">
        <x:v>https://raw.githubusercontent.com/Mar-7th/StarRailRes/dbe8cdfcfb0bf657b9fe1cf92d5537f118ccb487/index_new/cn/character_skills.json</x:v>
      </x:c>
    </x:row>
    <x:row r="6054" ht="20" customHeight="1">
      <x:c r="A6054" s="6" t="str">
        <x:v>800108_10</x:v>
      </x:c>
      <x:c r="B6054" s="6" t="str">
        <x:v>800108</x:v>
      </x:c>
      <x:c r="C6054" s="6" t="n">
        <x:v>10</x:v>
      </x:c>
      <x:c r="D6054" s="6" t="str">
        <x:v>全胜•再见安打</x:v>
      </x:c>
      <x:c r="E6054" s="7" t="str">
        <x:v>对指定敌方单体造成等同于开拓者450%攻击力的物理属性伤害。</x:v>
      </x:c>
      <x:c r="F6054" s="6" t="n">
        <x:v>4.5</x:v>
      </x:c>
      <x:c r="G6054" s="6" t="n">
        <x:v>0</x:v>
      </x:c>
      <x:c r="H6054" s="6" t="n">
        <x:v>0</x:v>
      </x:c>
      <x:c r="I6054" s="6" t="n">
        <x:v>0</x:v>
      </x:c>
      <x:c r="J6054" s="6" t="str">
        <x:v>[4.5]</x:v>
      </x:c>
      <x:c r="K6054" s="7" t="str">
        <x:v>需确认条件及分段</x:v>
      </x:c>
      <x:c r="L6054" s="6" t="str">
        <x:v>https://raw.githubusercontent.com/Mar-7th/StarRailRes/dbe8cdfcfb0bf657b9fe1cf92d5537f118ccb487/index_new/cn/character_skills.json</x:v>
      </x:c>
    </x:row>
    <x:row r="6055" ht="20" customHeight="1">
      <x:c r="A6055" s="6" t="str">
        <x:v>800108_11</x:v>
      </x:c>
      <x:c r="B6055" s="6" t="str">
        <x:v>800108</x:v>
      </x:c>
      <x:c r="C6055" s="6" t="n">
        <x:v>11</x:v>
      </x:c>
      <x:c r="D6055" s="6" t="str">
        <x:v>全胜•再见安打</x:v>
      </x:c>
      <x:c r="E6055" s="7" t="str">
        <x:v>对指定敌方单体造成等同于开拓者465%攻击力的物理属性伤害。</x:v>
      </x:c>
      <x:c r="F6055" s="6" t="n">
        <x:v>4.65</x:v>
      </x:c>
      <x:c r="G6055" s="6" t="n">
        <x:v>0</x:v>
      </x:c>
      <x:c r="H6055" s="6" t="n">
        <x:v>0</x:v>
      </x:c>
      <x:c r="I6055" s="6" t="n">
        <x:v>0</x:v>
      </x:c>
      <x:c r="J6055" s="6" t="str">
        <x:v>[4.65]</x:v>
      </x:c>
      <x:c r="K6055" s="7" t="str">
        <x:v>需确认条件及分段</x:v>
      </x:c>
      <x:c r="L6055" s="6" t="str">
        <x:v>https://raw.githubusercontent.com/Mar-7th/StarRailRes/dbe8cdfcfb0bf657b9fe1cf92d5537f118ccb487/index_new/cn/character_skills.json</x:v>
      </x:c>
    </x:row>
    <x:row r="6056" ht="20" customHeight="1">
      <x:c r="A6056" s="6" t="str">
        <x:v>800108_12</x:v>
      </x:c>
      <x:c r="B6056" s="6" t="str">
        <x:v>800108</x:v>
      </x:c>
      <x:c r="C6056" s="6" t="n">
        <x:v>12</x:v>
      </x:c>
      <x:c r="D6056" s="6" t="str">
        <x:v>全胜•再见安打</x:v>
      </x:c>
      <x:c r="E6056" s="7" t="str">
        <x:v>对指定敌方单体造成等同于开拓者480%攻击力的物理属性伤害。</x:v>
      </x:c>
      <x:c r="F6056" s="6" t="n">
        <x:v>4.8</x:v>
      </x:c>
      <x:c r="G6056" s="6" t="n">
        <x:v>0</x:v>
      </x:c>
      <x:c r="H6056" s="6" t="n">
        <x:v>0</x:v>
      </x:c>
      <x:c r="I6056" s="6" t="n">
        <x:v>0</x:v>
      </x:c>
      <x:c r="J6056" s="6" t="str">
        <x:v>[4.8]</x:v>
      </x:c>
      <x:c r="K6056" s="7" t="str">
        <x:v>需确认条件及分段</x:v>
      </x:c>
      <x:c r="L6056" s="6" t="str">
        <x:v>https://raw.githubusercontent.com/Mar-7th/StarRailRes/dbe8cdfcfb0bf657b9fe1cf92d5537f118ccb487/index_new/cn/character_skills.json</x:v>
      </x:c>
    </x:row>
    <x:row r="6057" ht="20" customHeight="1">
      <x:c r="A6057" s="6" t="str">
        <x:v>800108_13</x:v>
      </x:c>
      <x:c r="B6057" s="6" t="str">
        <x:v>800108</x:v>
      </x:c>
      <x:c r="C6057" s="6" t="n">
        <x:v>13</x:v>
      </x:c>
      <x:c r="D6057" s="6" t="str">
        <x:v>全胜•再见安打</x:v>
      </x:c>
      <x:c r="E6057" s="7" t="str">
        <x:v>对指定敌方单体造成等同于开拓者495%攻击力的物理属性伤害。</x:v>
      </x:c>
      <x:c r="F6057" s="6" t="n">
        <x:v>4.95</x:v>
      </x:c>
      <x:c r="G6057" s="6" t="n">
        <x:v>0</x:v>
      </x:c>
      <x:c r="H6057" s="6" t="n">
        <x:v>0</x:v>
      </x:c>
      <x:c r="I6057" s="6" t="n">
        <x:v>0</x:v>
      </x:c>
      <x:c r="J6057" s="6" t="str">
        <x:v>[4.95]</x:v>
      </x:c>
      <x:c r="K6057" s="7" t="str">
        <x:v>需确认条件及分段</x:v>
      </x:c>
      <x:c r="L6057" s="6" t="str">
        <x:v>https://raw.githubusercontent.com/Mar-7th/StarRailRes/dbe8cdfcfb0bf657b9fe1cf92d5537f118ccb487/index_new/cn/character_skills.json</x:v>
      </x:c>
    </x:row>
    <x:row r="6058" ht="20" customHeight="1">
      <x:c r="A6058" s="6" t="str">
        <x:v>800108_14</x:v>
      </x:c>
      <x:c r="B6058" s="6" t="str">
        <x:v>800108</x:v>
      </x:c>
      <x:c r="C6058" s="6" t="n">
        <x:v>14</x:v>
      </x:c>
      <x:c r="D6058" s="6" t="str">
        <x:v>全胜•再见安打</x:v>
      </x:c>
      <x:c r="E6058" s="7" t="str">
        <x:v>对指定敌方单体造成等同于开拓者510%攻击力的物理属性伤害。</x:v>
      </x:c>
      <x:c r="F6058" s="6" t="n">
        <x:v>5.1</x:v>
      </x:c>
      <x:c r="G6058" s="6" t="n">
        <x:v>0</x:v>
      </x:c>
      <x:c r="H6058" s="6" t="n">
        <x:v>0</x:v>
      </x:c>
      <x:c r="I6058" s="6" t="n">
        <x:v>0</x:v>
      </x:c>
      <x:c r="J6058" s="6" t="str">
        <x:v>[5.1]</x:v>
      </x:c>
      <x:c r="K6058" s="7" t="str">
        <x:v>需确认条件及分段</x:v>
      </x:c>
      <x:c r="L6058" s="6" t="str">
        <x:v>https://raw.githubusercontent.com/Mar-7th/StarRailRes/dbe8cdfcfb0bf657b9fe1cf92d5537f118ccb487/index_new/cn/character_skills.json</x:v>
      </x:c>
    </x:row>
    <x:row r="6059" ht="20" customHeight="1">
      <x:c r="A6059" s="6" t="str">
        <x:v>800108_15</x:v>
      </x:c>
      <x:c r="B6059" s="6" t="str">
        <x:v>800108</x:v>
      </x:c>
      <x:c r="C6059" s="6" t="n">
        <x:v>15</x:v>
      </x:c>
      <x:c r="D6059" s="6" t="str">
        <x:v>全胜•再见安打</x:v>
      </x:c>
      <x:c r="E6059" s="7" t="str">
        <x:v>对指定敌方单体造成等同于开拓者525%攻击力的物理属性伤害。</x:v>
      </x:c>
      <x:c r="F6059" s="6" t="n">
        <x:v>5.25</x:v>
      </x:c>
      <x:c r="G6059" s="6" t="n">
        <x:v>0</x:v>
      </x:c>
      <x:c r="H6059" s="6" t="n">
        <x:v>0</x:v>
      </x:c>
      <x:c r="I6059" s="6" t="n">
        <x:v>0</x:v>
      </x:c>
      <x:c r="J6059" s="6" t="str">
        <x:v>[5.25]</x:v>
      </x:c>
      <x:c r="K6059" s="7" t="str">
        <x:v>需确认条件及分段</x:v>
      </x:c>
      <x:c r="L6059" s="6" t="str">
        <x:v>https://raw.githubusercontent.com/Mar-7th/StarRailRes/dbe8cdfcfb0bf657b9fe1cf92d5537f118ccb487/index_new/cn/character_skills.json</x:v>
      </x:c>
    </x:row>
    <x:row r="6060" ht="38" customHeight="1">
      <x:c r="A6060" s="6" t="str">
        <x:v>800109_1</x:v>
      </x:c>
      <x:c r="B6060" s="6" t="str">
        <x:v>800109</x:v>
      </x:c>
      <x:c r="C6060" s="6" t="n">
        <x:v>1</x:v>
      </x:c>
      <x:c r="D6060" s="6" t="str">
        <x:v>全胜•安息全垒打</x:v>
      </x:c>
      <x:c r="E6060" s="7" t="str">
        <x:v>对指定敌方单体造成等同于开拓者180%攻击力的物理属性伤害，同时对其相邻目标造成等同于开拓者108%攻击力的物理属性伤害。</x:v>
      </x:c>
      <x:c r="F6060" s="6" t="n">
        <x:v>2.88</x:v>
      </x:c>
      <x:c r="G6060" s="6" t="n">
        <x:v>0</x:v>
      </x:c>
      <x:c r="H6060" s="6" t="n">
        <x:v>0</x:v>
      </x:c>
      <x:c r="I6060" s="6" t="n">
        <x:v>0</x:v>
      </x:c>
      <x:c r="J6060" s="6" t="str">
        <x:v>[1.8, 1.08]</x:v>
      </x:c>
      <x:c r="K6060" s="7" t="str">
        <x:v>需确认条件及分段</x:v>
      </x:c>
      <x:c r="L6060" s="6" t="str">
        <x:v>https://raw.githubusercontent.com/Mar-7th/StarRailRes/dbe8cdfcfb0bf657b9fe1cf92d5537f118ccb487/index_new/cn/character_skills.json</x:v>
      </x:c>
    </x:row>
    <x:row r="6061" ht="38" customHeight="1">
      <x:c r="A6061" s="6" t="str">
        <x:v>800109_2</x:v>
      </x:c>
      <x:c r="B6061" s="6" t="str">
        <x:v>800109</x:v>
      </x:c>
      <x:c r="C6061" s="6" t="n">
        <x:v>2</x:v>
      </x:c>
      <x:c r="D6061" s="6" t="str">
        <x:v>全胜•安息全垒打</x:v>
      </x:c>
      <x:c r="E6061" s="7" t="str">
        <x:v>对指定敌方单体造成等同于开拓者189%攻击力的物理属性伤害，同时对其相邻目标造成等同于开拓者113.4%攻击力的物理属性伤害。</x:v>
      </x:c>
      <x:c r="F6061" s="6" t="n">
        <x:v>3.024</x:v>
      </x:c>
      <x:c r="G6061" s="6" t="n">
        <x:v>0</x:v>
      </x:c>
      <x:c r="H6061" s="6" t="n">
        <x:v>0</x:v>
      </x:c>
      <x:c r="I6061" s="6" t="n">
        <x:v>0</x:v>
      </x:c>
      <x:c r="J6061" s="6" t="str">
        <x:v>[1.89, 1.134]</x:v>
      </x:c>
      <x:c r="K6061" s="7" t="str">
        <x:v>需确认条件及分段</x:v>
      </x:c>
      <x:c r="L6061" s="6" t="str">
        <x:v>https://raw.githubusercontent.com/Mar-7th/StarRailRes/dbe8cdfcfb0bf657b9fe1cf92d5537f118ccb487/index_new/cn/character_skills.json</x:v>
      </x:c>
    </x:row>
    <x:row r="6062" ht="38" customHeight="1">
      <x:c r="A6062" s="6" t="str">
        <x:v>800109_3</x:v>
      </x:c>
      <x:c r="B6062" s="6" t="str">
        <x:v>800109</x:v>
      </x:c>
      <x:c r="C6062" s="6" t="n">
        <x:v>3</x:v>
      </x:c>
      <x:c r="D6062" s="6" t="str">
        <x:v>全胜•安息全垒打</x:v>
      </x:c>
      <x:c r="E6062" s="7" t="str">
        <x:v>对指定敌方单体造成等同于开拓者198%攻击力的物理属性伤害，同时对其相邻目标造成等同于开拓者118.8%攻击力的物理属性伤害。</x:v>
      </x:c>
      <x:c r="F6062" s="6" t="n">
        <x:v>3.168</x:v>
      </x:c>
      <x:c r="G6062" s="6" t="n">
        <x:v>0</x:v>
      </x:c>
      <x:c r="H6062" s="6" t="n">
        <x:v>0</x:v>
      </x:c>
      <x:c r="I6062" s="6" t="n">
        <x:v>0</x:v>
      </x:c>
      <x:c r="J6062" s="6" t="str">
        <x:v>[1.98, 1.188]</x:v>
      </x:c>
      <x:c r="K6062" s="7" t="str">
        <x:v>需确认条件及分段</x:v>
      </x:c>
      <x:c r="L6062" s="6" t="str">
        <x:v>https://raw.githubusercontent.com/Mar-7th/StarRailRes/dbe8cdfcfb0bf657b9fe1cf92d5537f118ccb487/index_new/cn/character_skills.json</x:v>
      </x:c>
    </x:row>
    <x:row r="6063" ht="38" customHeight="1">
      <x:c r="A6063" s="6" t="str">
        <x:v>800109_4</x:v>
      </x:c>
      <x:c r="B6063" s="6" t="str">
        <x:v>800109</x:v>
      </x:c>
      <x:c r="C6063" s="6" t="n">
        <x:v>4</x:v>
      </x:c>
      <x:c r="D6063" s="6" t="str">
        <x:v>全胜•安息全垒打</x:v>
      </x:c>
      <x:c r="E6063" s="7" t="str">
        <x:v>对指定敌方单体造成等同于开拓者207%攻击力的物理属性伤害，同时对其相邻目标造成等同于开拓者124.2%攻击力的物理属性伤害。</x:v>
      </x:c>
      <x:c r="F6063" s="6" t="n">
        <x:v>3.312</x:v>
      </x:c>
      <x:c r="G6063" s="6" t="n">
        <x:v>0</x:v>
      </x:c>
      <x:c r="H6063" s="6" t="n">
        <x:v>0</x:v>
      </x:c>
      <x:c r="I6063" s="6" t="n">
        <x:v>0</x:v>
      </x:c>
      <x:c r="J6063" s="6" t="str">
        <x:v>[2.07, 1.242]</x:v>
      </x:c>
      <x:c r="K6063" s="7" t="str">
        <x:v>需确认条件及分段</x:v>
      </x:c>
      <x:c r="L6063" s="6" t="str">
        <x:v>https://raw.githubusercontent.com/Mar-7th/StarRailRes/dbe8cdfcfb0bf657b9fe1cf92d5537f118ccb487/index_new/cn/character_skills.json</x:v>
      </x:c>
    </x:row>
    <x:row r="6064" ht="38" customHeight="1">
      <x:c r="A6064" s="6" t="str">
        <x:v>800109_5</x:v>
      </x:c>
      <x:c r="B6064" s="6" t="str">
        <x:v>800109</x:v>
      </x:c>
      <x:c r="C6064" s="6" t="n">
        <x:v>5</x:v>
      </x:c>
      <x:c r="D6064" s="6" t="str">
        <x:v>全胜•安息全垒打</x:v>
      </x:c>
      <x:c r="E6064" s="7" t="str">
        <x:v>对指定敌方单体造成等同于开拓者216%攻击力的物理属性伤害，同时对其相邻目标造成等同于开拓者129.6%攻击力的物理属性伤害。</x:v>
      </x:c>
      <x:c r="F6064" s="6" t="n">
        <x:v>3.4560000000000004</x:v>
      </x:c>
      <x:c r="G6064" s="6" t="n">
        <x:v>0</x:v>
      </x:c>
      <x:c r="H6064" s="6" t="n">
        <x:v>0</x:v>
      </x:c>
      <x:c r="I6064" s="6" t="n">
        <x:v>0</x:v>
      </x:c>
      <x:c r="J6064" s="6" t="str">
        <x:v>[2.16, 1.296]</x:v>
      </x:c>
      <x:c r="K6064" s="7" t="str">
        <x:v>需确认条件及分段</x:v>
      </x:c>
      <x:c r="L6064" s="6" t="str">
        <x:v>https://raw.githubusercontent.com/Mar-7th/StarRailRes/dbe8cdfcfb0bf657b9fe1cf92d5537f118ccb487/index_new/cn/character_skills.json</x:v>
      </x:c>
    </x:row>
    <x:row r="6065" ht="38" customHeight="1">
      <x:c r="A6065" s="6" t="str">
        <x:v>800109_6</x:v>
      </x:c>
      <x:c r="B6065" s="6" t="str">
        <x:v>800109</x:v>
      </x:c>
      <x:c r="C6065" s="6" t="n">
        <x:v>6</x:v>
      </x:c>
      <x:c r="D6065" s="6" t="str">
        <x:v>全胜•安息全垒打</x:v>
      </x:c>
      <x:c r="E6065" s="7" t="str">
        <x:v>对指定敌方单体造成等同于开拓者225%攻击力的物理属性伤害，同时对其相邻目标造成等同于开拓者135%攻击力的物理属性伤害。</x:v>
      </x:c>
      <x:c r="F6065" s="6" t="n">
        <x:v>3.6</x:v>
      </x:c>
      <x:c r="G6065" s="6" t="n">
        <x:v>0</x:v>
      </x:c>
      <x:c r="H6065" s="6" t="n">
        <x:v>0</x:v>
      </x:c>
      <x:c r="I6065" s="6" t="n">
        <x:v>0</x:v>
      </x:c>
      <x:c r="J6065" s="6" t="str">
        <x:v>[2.25, 1.35]</x:v>
      </x:c>
      <x:c r="K6065" s="7" t="str">
        <x:v>需确认条件及分段</x:v>
      </x:c>
      <x:c r="L6065" s="6" t="str">
        <x:v>https://raw.githubusercontent.com/Mar-7th/StarRailRes/dbe8cdfcfb0bf657b9fe1cf92d5537f118ccb487/index_new/cn/character_skills.json</x:v>
      </x:c>
    </x:row>
    <x:row r="6066" ht="38" customHeight="1">
      <x:c r="A6066" s="6" t="str">
        <x:v>800109_7</x:v>
      </x:c>
      <x:c r="B6066" s="6" t="str">
        <x:v>800109</x:v>
      </x:c>
      <x:c r="C6066" s="6" t="n">
        <x:v>7</x:v>
      </x:c>
      <x:c r="D6066" s="6" t="str">
        <x:v>全胜•安息全垒打</x:v>
      </x:c>
      <x:c r="E6066" s="7" t="str">
        <x:v>对指定敌方单体造成等同于开拓者236.25%攻击力的物理属性伤害，同时对其相邻目标造成等同于开拓者141.75%攻击力的物理属性伤害。</x:v>
      </x:c>
      <x:c r="F6066" s="6" t="n">
        <x:v>3.78</x:v>
      </x:c>
      <x:c r="G6066" s="6" t="n">
        <x:v>0</x:v>
      </x:c>
      <x:c r="H6066" s="6" t="n">
        <x:v>0</x:v>
      </x:c>
      <x:c r="I6066" s="6" t="n">
        <x:v>0</x:v>
      </x:c>
      <x:c r="J6066" s="6" t="str">
        <x:v>[2.3625, 1.4175]</x:v>
      </x:c>
      <x:c r="K6066" s="7" t="str">
        <x:v>需确认条件及分段</x:v>
      </x:c>
      <x:c r="L6066" s="6" t="str">
        <x:v>https://raw.githubusercontent.com/Mar-7th/StarRailRes/dbe8cdfcfb0bf657b9fe1cf92d5537f118ccb487/index_new/cn/character_skills.json</x:v>
      </x:c>
    </x:row>
    <x:row r="6067" ht="38" customHeight="1">
      <x:c r="A6067" s="6" t="str">
        <x:v>800109_8</x:v>
      </x:c>
      <x:c r="B6067" s="6" t="str">
        <x:v>800109</x:v>
      </x:c>
      <x:c r="C6067" s="6" t="n">
        <x:v>8</x:v>
      </x:c>
      <x:c r="D6067" s="6" t="str">
        <x:v>全胜•安息全垒打</x:v>
      </x:c>
      <x:c r="E6067" s="7" t="str">
        <x:v>对指定敌方单体造成等同于开拓者247.5%攻击力的物理属性伤害，同时对其相邻目标造成等同于开拓者148.5%攻击力的物理属性伤害。</x:v>
      </x:c>
      <x:c r="F6067" s="6" t="n">
        <x:v>3.96</x:v>
      </x:c>
      <x:c r="G6067" s="6" t="n">
        <x:v>0</x:v>
      </x:c>
      <x:c r="H6067" s="6" t="n">
        <x:v>0</x:v>
      </x:c>
      <x:c r="I6067" s="6" t="n">
        <x:v>0</x:v>
      </x:c>
      <x:c r="J6067" s="6" t="str">
        <x:v>[2.475, 1.485]</x:v>
      </x:c>
      <x:c r="K6067" s="7" t="str">
        <x:v>需确认条件及分段</x:v>
      </x:c>
      <x:c r="L6067" s="6" t="str">
        <x:v>https://raw.githubusercontent.com/Mar-7th/StarRailRes/dbe8cdfcfb0bf657b9fe1cf92d5537f118ccb487/index_new/cn/character_skills.json</x:v>
      </x:c>
    </x:row>
    <x:row r="6068" ht="38" customHeight="1">
      <x:c r="A6068" s="6" t="str">
        <x:v>800109_9</x:v>
      </x:c>
      <x:c r="B6068" s="6" t="str">
        <x:v>800109</x:v>
      </x:c>
      <x:c r="C6068" s="6" t="n">
        <x:v>9</x:v>
      </x:c>
      <x:c r="D6068" s="6" t="str">
        <x:v>全胜•安息全垒打</x:v>
      </x:c>
      <x:c r="E6068" s="7" t="str">
        <x:v>对指定敌方单体造成等同于开拓者258.75%攻击力的物理属性伤害，同时对其相邻目标造成等同于开拓者155.25%攻击力的物理属性伤害。</x:v>
      </x:c>
      <x:c r="F6068" s="6" t="n">
        <x:v>4.14</x:v>
      </x:c>
      <x:c r="G6068" s="6" t="n">
        <x:v>0</x:v>
      </x:c>
      <x:c r="H6068" s="6" t="n">
        <x:v>0</x:v>
      </x:c>
      <x:c r="I6068" s="6" t="n">
        <x:v>0</x:v>
      </x:c>
      <x:c r="J6068" s="6" t="str">
        <x:v>[2.5875, 1.5525]</x:v>
      </x:c>
      <x:c r="K6068" s="7" t="str">
        <x:v>需确认条件及分段</x:v>
      </x:c>
      <x:c r="L6068" s="6" t="str">
        <x:v>https://raw.githubusercontent.com/Mar-7th/StarRailRes/dbe8cdfcfb0bf657b9fe1cf92d5537f118ccb487/index_new/cn/character_skills.json</x:v>
      </x:c>
    </x:row>
    <x:row r="6069" ht="38" customHeight="1">
      <x:c r="A6069" s="6" t="str">
        <x:v>800109_10</x:v>
      </x:c>
      <x:c r="B6069" s="6" t="str">
        <x:v>800109</x:v>
      </x:c>
      <x:c r="C6069" s="6" t="n">
        <x:v>10</x:v>
      </x:c>
      <x:c r="D6069" s="6" t="str">
        <x:v>全胜•安息全垒打</x:v>
      </x:c>
      <x:c r="E6069" s="7" t="str">
        <x:v>对指定敌方单体造成等同于开拓者270%攻击力的物理属性伤害，同时对其相邻目标造成等同于开拓者162%攻击力的物理属性伤害。</x:v>
      </x:c>
      <x:c r="F6069" s="6" t="n">
        <x:v>4.32</x:v>
      </x:c>
      <x:c r="G6069" s="6" t="n">
        <x:v>0</x:v>
      </x:c>
      <x:c r="H6069" s="6" t="n">
        <x:v>0</x:v>
      </x:c>
      <x:c r="I6069" s="6" t="n">
        <x:v>0</x:v>
      </x:c>
      <x:c r="J6069" s="6" t="str">
        <x:v>[2.7, 1.62]</x:v>
      </x:c>
      <x:c r="K6069" s="7" t="str">
        <x:v>需确认条件及分段</x:v>
      </x:c>
      <x:c r="L6069" s="6" t="str">
        <x:v>https://raw.githubusercontent.com/Mar-7th/StarRailRes/dbe8cdfcfb0bf657b9fe1cf92d5537f118ccb487/index_new/cn/character_skills.json</x:v>
      </x:c>
    </x:row>
    <x:row r="6070" ht="38" customHeight="1">
      <x:c r="A6070" s="6" t="str">
        <x:v>800109_11</x:v>
      </x:c>
      <x:c r="B6070" s="6" t="str">
        <x:v>800109</x:v>
      </x:c>
      <x:c r="C6070" s="6" t="n">
        <x:v>11</x:v>
      </x:c>
      <x:c r="D6070" s="6" t="str">
        <x:v>全胜•安息全垒打</x:v>
      </x:c>
      <x:c r="E6070" s="7" t="str">
        <x:v>对指定敌方单体造成等同于开拓者279%攻击力的物理属性伤害，同时对其相邻目标造成等同于开拓者167.4%攻击力的物理属性伤害。</x:v>
      </x:c>
      <x:c r="F6070" s="6" t="n">
        <x:v>4.464</x:v>
      </x:c>
      <x:c r="G6070" s="6" t="n">
        <x:v>0</x:v>
      </x:c>
      <x:c r="H6070" s="6" t="n">
        <x:v>0</x:v>
      </x:c>
      <x:c r="I6070" s="6" t="n">
        <x:v>0</x:v>
      </x:c>
      <x:c r="J6070" s="6" t="str">
        <x:v>[2.79, 1.674]</x:v>
      </x:c>
      <x:c r="K6070" s="7" t="str">
        <x:v>需确认条件及分段</x:v>
      </x:c>
      <x:c r="L6070" s="6" t="str">
        <x:v>https://raw.githubusercontent.com/Mar-7th/StarRailRes/dbe8cdfcfb0bf657b9fe1cf92d5537f118ccb487/index_new/cn/character_skills.json</x:v>
      </x:c>
    </x:row>
    <x:row r="6071" ht="38" customHeight="1">
      <x:c r="A6071" s="6" t="str">
        <x:v>800109_12</x:v>
      </x:c>
      <x:c r="B6071" s="6" t="str">
        <x:v>800109</x:v>
      </x:c>
      <x:c r="C6071" s="6" t="n">
        <x:v>12</x:v>
      </x:c>
      <x:c r="D6071" s="6" t="str">
        <x:v>全胜•安息全垒打</x:v>
      </x:c>
      <x:c r="E6071" s="7" t="str">
        <x:v>对指定敌方单体造成等同于开拓者288%攻击力的物理属性伤害，同时对其相邻目标造成等同于开拓者172.8%攻击力的物理属性伤害。</x:v>
      </x:c>
      <x:c r="F6071" s="6" t="n">
        <x:v>4.608</x:v>
      </x:c>
      <x:c r="G6071" s="6" t="n">
        <x:v>0</x:v>
      </x:c>
      <x:c r="H6071" s="6" t="n">
        <x:v>0</x:v>
      </x:c>
      <x:c r="I6071" s="6" t="n">
        <x:v>0</x:v>
      </x:c>
      <x:c r="J6071" s="6" t="str">
        <x:v>[2.88, 1.728]</x:v>
      </x:c>
      <x:c r="K6071" s="7" t="str">
        <x:v>需确认条件及分段</x:v>
      </x:c>
      <x:c r="L6071" s="6" t="str">
        <x:v>https://raw.githubusercontent.com/Mar-7th/StarRailRes/dbe8cdfcfb0bf657b9fe1cf92d5537f118ccb487/index_new/cn/character_skills.json</x:v>
      </x:c>
    </x:row>
    <x:row r="6072" ht="38" customHeight="1">
      <x:c r="A6072" s="6" t="str">
        <x:v>800109_13</x:v>
      </x:c>
      <x:c r="B6072" s="6" t="str">
        <x:v>800109</x:v>
      </x:c>
      <x:c r="C6072" s="6" t="n">
        <x:v>13</x:v>
      </x:c>
      <x:c r="D6072" s="6" t="str">
        <x:v>全胜•安息全垒打</x:v>
      </x:c>
      <x:c r="E6072" s="7" t="str">
        <x:v>对指定敌方单体造成等同于开拓者297%攻击力的物理属性伤害，同时对其相邻目标造成等同于开拓者178.2%攻击力的物理属性伤害。</x:v>
      </x:c>
      <x:c r="F6072" s="6" t="n">
        <x:v>4.752000000000001</x:v>
      </x:c>
      <x:c r="G6072" s="6" t="n">
        <x:v>0</x:v>
      </x:c>
      <x:c r="H6072" s="6" t="n">
        <x:v>0</x:v>
      </x:c>
      <x:c r="I6072" s="6" t="n">
        <x:v>0</x:v>
      </x:c>
      <x:c r="J6072" s="6" t="str">
        <x:v>[2.97, 1.782]</x:v>
      </x:c>
      <x:c r="K6072" s="7" t="str">
        <x:v>需确认条件及分段</x:v>
      </x:c>
      <x:c r="L6072" s="6" t="str">
        <x:v>https://raw.githubusercontent.com/Mar-7th/StarRailRes/dbe8cdfcfb0bf657b9fe1cf92d5537f118ccb487/index_new/cn/character_skills.json</x:v>
      </x:c>
    </x:row>
    <x:row r="6073" ht="38" customHeight="1">
      <x:c r="A6073" s="6" t="str">
        <x:v>800109_14</x:v>
      </x:c>
      <x:c r="B6073" s="6" t="str">
        <x:v>800109</x:v>
      </x:c>
      <x:c r="C6073" s="6" t="n">
        <x:v>14</x:v>
      </x:c>
      <x:c r="D6073" s="6" t="str">
        <x:v>全胜•安息全垒打</x:v>
      </x:c>
      <x:c r="E6073" s="7" t="str">
        <x:v>对指定敌方单体造成等同于开拓者306%攻击力的物理属性伤害，同时对其相邻目标造成等同于开拓者183.6%攻击力的物理属性伤害。</x:v>
      </x:c>
      <x:c r="F6073" s="6" t="n">
        <x:v>4.896</x:v>
      </x:c>
      <x:c r="G6073" s="6" t="n">
        <x:v>0</x:v>
      </x:c>
      <x:c r="H6073" s="6" t="n">
        <x:v>0</x:v>
      </x:c>
      <x:c r="I6073" s="6" t="n">
        <x:v>0</x:v>
      </x:c>
      <x:c r="J6073" s="6" t="str">
        <x:v>[3.06, 1.836]</x:v>
      </x:c>
      <x:c r="K6073" s="7" t="str">
        <x:v>需确认条件及分段</x:v>
      </x:c>
      <x:c r="L6073" s="6" t="str">
        <x:v>https://raw.githubusercontent.com/Mar-7th/StarRailRes/dbe8cdfcfb0bf657b9fe1cf92d5537f118ccb487/index_new/cn/character_skills.json</x:v>
      </x:c>
    </x:row>
    <x:row r="6074" ht="38" customHeight="1">
      <x:c r="A6074" s="6" t="str">
        <x:v>800109_15</x:v>
      </x:c>
      <x:c r="B6074" s="6" t="str">
        <x:v>800109</x:v>
      </x:c>
      <x:c r="C6074" s="6" t="n">
        <x:v>15</x:v>
      </x:c>
      <x:c r="D6074" s="6" t="str">
        <x:v>全胜•安息全垒打</x:v>
      </x:c>
      <x:c r="E6074" s="7" t="str">
        <x:v>对指定敌方单体造成等同于开拓者315%攻击力的物理属性伤害，同时对其相邻目标造成等同于开拓者189%攻击力的物理属性伤害。</x:v>
      </x:c>
      <x:c r="F6074" s="6" t="n">
        <x:v>5.04</x:v>
      </x:c>
      <x:c r="G6074" s="6" t="n">
        <x:v>0</x:v>
      </x:c>
      <x:c r="H6074" s="6" t="n">
        <x:v>0</x:v>
      </x:c>
      <x:c r="I6074" s="6" t="n">
        <x:v>0</x:v>
      </x:c>
      <x:c r="J6074" s="6" t="str">
        <x:v>[3.15, 1.89]</x:v>
      </x:c>
      <x:c r="K6074" s="7" t="str">
        <x:v>需确认条件及分段</x:v>
      </x:c>
      <x:c r="L6074" s="6" t="str">
        <x:v>https://raw.githubusercontent.com/Mar-7th/StarRailRes/dbe8cdfcfb0bf657b9fe1cf92d5537f118ccb487/index_new/cn/character_skills.json</x:v>
      </x:c>
    </x:row>
    <x:row r="6075" ht="20" customHeight="1">
      <x:c r="A6075" s="6" t="str">
        <x:v>800201_1</x:v>
      </x:c>
      <x:c r="B6075" s="6" t="str">
        <x:v>800201</x:v>
      </x:c>
      <x:c r="C6075" s="6" t="n">
        <x:v>1</x:v>
      </x:c>
      <x:c r="D6075" s="6" t="str">
        <x:v>再见安打</x:v>
      </x:c>
      <x:c r="E6075" s="7" t="str">
        <x:v>对指定敌方单体造成等同于开拓者50%攻击力的物理属性伤害。</x:v>
      </x:c>
      <x:c r="F6075" s="6" t="n">
        <x:v>0.5</x:v>
      </x:c>
      <x:c r="G6075" s="6" t="n">
        <x:v>0</x:v>
      </x:c>
      <x:c r="H6075" s="6" t="n">
        <x:v>0</x:v>
      </x:c>
      <x:c r="I6075" s="6" t="n">
        <x:v>0</x:v>
      </x:c>
      <x:c r="J6075" s="6" t="str">
        <x:v>[0.5]</x:v>
      </x:c>
      <x:c r="K6075" s="7" t="str">
        <x:v>需确认条件及分段</x:v>
      </x:c>
      <x:c r="L6075" s="6" t="str">
        <x:v>https://raw.githubusercontent.com/Mar-7th/StarRailRes/dbe8cdfcfb0bf657b9fe1cf92d5537f118ccb487/index_new/cn/character_skills.json</x:v>
      </x:c>
    </x:row>
    <x:row r="6076" ht="20" customHeight="1">
      <x:c r="A6076" s="6" t="str">
        <x:v>800201_2</x:v>
      </x:c>
      <x:c r="B6076" s="6" t="str">
        <x:v>800201</x:v>
      </x:c>
      <x:c r="C6076" s="6" t="n">
        <x:v>2</x:v>
      </x:c>
      <x:c r="D6076" s="6" t="str">
        <x:v>再见安打</x:v>
      </x:c>
      <x:c r="E6076" s="7" t="str">
        <x:v>对指定敌方单体造成等同于开拓者60%攻击力的物理属性伤害。</x:v>
      </x:c>
      <x:c r="F6076" s="6" t="n">
        <x:v>0.6</x:v>
      </x:c>
      <x:c r="G6076" s="6" t="n">
        <x:v>0</x:v>
      </x:c>
      <x:c r="H6076" s="6" t="n">
        <x:v>0</x:v>
      </x:c>
      <x:c r="I6076" s="6" t="n">
        <x:v>0</x:v>
      </x:c>
      <x:c r="J6076" s="6" t="str">
        <x:v>[0.6]</x:v>
      </x:c>
      <x:c r="K6076" s="7" t="str">
        <x:v>需确认条件及分段</x:v>
      </x:c>
      <x:c r="L6076" s="6" t="str">
        <x:v>https://raw.githubusercontent.com/Mar-7th/StarRailRes/dbe8cdfcfb0bf657b9fe1cf92d5537f118ccb487/index_new/cn/character_skills.json</x:v>
      </x:c>
    </x:row>
    <x:row r="6077" ht="20" customHeight="1">
      <x:c r="A6077" s="6" t="str">
        <x:v>800201_3</x:v>
      </x:c>
      <x:c r="B6077" s="6" t="str">
        <x:v>800201</x:v>
      </x:c>
      <x:c r="C6077" s="6" t="n">
        <x:v>3</x:v>
      </x:c>
      <x:c r="D6077" s="6" t="str">
        <x:v>再见安打</x:v>
      </x:c>
      <x:c r="E6077" s="7" t="str">
        <x:v>对指定敌方单体造成等同于开拓者70%攻击力的物理属性伤害。</x:v>
      </x:c>
      <x:c r="F6077" s="6" t="n">
        <x:v>0.7</x:v>
      </x:c>
      <x:c r="G6077" s="6" t="n">
        <x:v>0</x:v>
      </x:c>
      <x:c r="H6077" s="6" t="n">
        <x:v>0</x:v>
      </x:c>
      <x:c r="I6077" s="6" t="n">
        <x:v>0</x:v>
      </x:c>
      <x:c r="J6077" s="6" t="str">
        <x:v>[0.7]</x:v>
      </x:c>
      <x:c r="K6077" s="7" t="str">
        <x:v>需确认条件及分段</x:v>
      </x:c>
      <x:c r="L6077" s="6" t="str">
        <x:v>https://raw.githubusercontent.com/Mar-7th/StarRailRes/dbe8cdfcfb0bf657b9fe1cf92d5537f118ccb487/index_new/cn/character_skills.json</x:v>
      </x:c>
    </x:row>
    <x:row r="6078" ht="20" customHeight="1">
      <x:c r="A6078" s="6" t="str">
        <x:v>800201_4</x:v>
      </x:c>
      <x:c r="B6078" s="6" t="str">
        <x:v>800201</x:v>
      </x:c>
      <x:c r="C6078" s="6" t="n">
        <x:v>4</x:v>
      </x:c>
      <x:c r="D6078" s="6" t="str">
        <x:v>再见安打</x:v>
      </x:c>
      <x:c r="E6078" s="7" t="str">
        <x:v>对指定敌方单体造成等同于开拓者80%攻击力的物理属性伤害。</x:v>
      </x:c>
      <x:c r="F6078" s="6" t="n">
        <x:v>0.8</x:v>
      </x:c>
      <x:c r="G6078" s="6" t="n">
        <x:v>0</x:v>
      </x:c>
      <x:c r="H6078" s="6" t="n">
        <x:v>0</x:v>
      </x:c>
      <x:c r="I6078" s="6" t="n">
        <x:v>0</x:v>
      </x:c>
      <x:c r="J6078" s="6" t="str">
        <x:v>[0.8]</x:v>
      </x:c>
      <x:c r="K6078" s="7" t="str">
        <x:v>需确认条件及分段</x:v>
      </x:c>
      <x:c r="L6078" s="6" t="str">
        <x:v>https://raw.githubusercontent.com/Mar-7th/StarRailRes/dbe8cdfcfb0bf657b9fe1cf92d5537f118ccb487/index_new/cn/character_skills.json</x:v>
      </x:c>
    </x:row>
    <x:row r="6079" ht="20" customHeight="1">
      <x:c r="A6079" s="6" t="str">
        <x:v>800201_5</x:v>
      </x:c>
      <x:c r="B6079" s="6" t="str">
        <x:v>800201</x:v>
      </x:c>
      <x:c r="C6079" s="6" t="n">
        <x:v>5</x:v>
      </x:c>
      <x:c r="D6079" s="6" t="str">
        <x:v>再见安打</x:v>
      </x:c>
      <x:c r="E6079" s="7" t="str">
        <x:v>对指定敌方单体造成等同于开拓者90%攻击力的物理属性伤害。</x:v>
      </x:c>
      <x:c r="F6079" s="6" t="n">
        <x:v>0.9</x:v>
      </x:c>
      <x:c r="G6079" s="6" t="n">
        <x:v>0</x:v>
      </x:c>
      <x:c r="H6079" s="6" t="n">
        <x:v>0</x:v>
      </x:c>
      <x:c r="I6079" s="6" t="n">
        <x:v>0</x:v>
      </x:c>
      <x:c r="J6079" s="6" t="str">
        <x:v>[0.9]</x:v>
      </x:c>
      <x:c r="K6079" s="7" t="str">
        <x:v>需确认条件及分段</x:v>
      </x:c>
      <x:c r="L6079" s="6" t="str">
        <x:v>https://raw.githubusercontent.com/Mar-7th/StarRailRes/dbe8cdfcfb0bf657b9fe1cf92d5537f118ccb487/index_new/cn/character_skills.json</x:v>
      </x:c>
    </x:row>
    <x:row r="6080" ht="20" customHeight="1">
      <x:c r="A6080" s="6" t="str">
        <x:v>800201_6</x:v>
      </x:c>
      <x:c r="B6080" s="6" t="str">
        <x:v>800201</x:v>
      </x:c>
      <x:c r="C6080" s="6" t="n">
        <x:v>6</x:v>
      </x:c>
      <x:c r="D6080" s="6" t="str">
        <x:v>再见安打</x:v>
      </x:c>
      <x:c r="E6080" s="7" t="str">
        <x:v>对指定敌方单体造成等同于开拓者100%攻击力的物理属性伤害。</x:v>
      </x:c>
      <x:c r="F6080" s="6" t="n">
        <x:v>1</x:v>
      </x:c>
      <x:c r="G6080" s="6" t="n">
        <x:v>0</x:v>
      </x:c>
      <x:c r="H6080" s="6" t="n">
        <x:v>0</x:v>
      </x:c>
      <x:c r="I6080" s="6" t="n">
        <x:v>0</x:v>
      </x:c>
      <x:c r="J6080" s="6" t="str">
        <x:v>[1]</x:v>
      </x:c>
      <x:c r="K6080" s="7" t="str">
        <x:v>需确认条件及分段</x:v>
      </x:c>
      <x:c r="L6080" s="6" t="str">
        <x:v>https://raw.githubusercontent.com/Mar-7th/StarRailRes/dbe8cdfcfb0bf657b9fe1cf92d5537f118ccb487/index_new/cn/character_skills.json</x:v>
      </x:c>
    </x:row>
    <x:row r="6081" ht="20" customHeight="1">
      <x:c r="A6081" s="6" t="str">
        <x:v>800201_7</x:v>
      </x:c>
      <x:c r="B6081" s="6" t="str">
        <x:v>800201</x:v>
      </x:c>
      <x:c r="C6081" s="6" t="n">
        <x:v>7</x:v>
      </x:c>
      <x:c r="D6081" s="6" t="str">
        <x:v>再见安打</x:v>
      </x:c>
      <x:c r="E6081" s="7" t="str">
        <x:v>对指定敌方单体造成等同于开拓者110%攻击力的物理属性伤害。</x:v>
      </x:c>
      <x:c r="F6081" s="6" t="n">
        <x:v>1.1</x:v>
      </x:c>
      <x:c r="G6081" s="6" t="n">
        <x:v>0</x:v>
      </x:c>
      <x:c r="H6081" s="6" t="n">
        <x:v>0</x:v>
      </x:c>
      <x:c r="I6081" s="6" t="n">
        <x:v>0</x:v>
      </x:c>
      <x:c r="J6081" s="6" t="str">
        <x:v>[1.1]</x:v>
      </x:c>
      <x:c r="K6081" s="7" t="str">
        <x:v>需确认条件及分段</x:v>
      </x:c>
      <x:c r="L6081" s="6" t="str">
        <x:v>https://raw.githubusercontent.com/Mar-7th/StarRailRes/dbe8cdfcfb0bf657b9fe1cf92d5537f118ccb487/index_new/cn/character_skills.json</x:v>
      </x:c>
    </x:row>
    <x:row r="6082" ht="20" customHeight="1">
      <x:c r="A6082" s="6" t="str">
        <x:v>800201_8</x:v>
      </x:c>
      <x:c r="B6082" s="6" t="str">
        <x:v>800201</x:v>
      </x:c>
      <x:c r="C6082" s="6" t="n">
        <x:v>8</x:v>
      </x:c>
      <x:c r="D6082" s="6" t="str">
        <x:v>再见安打</x:v>
      </x:c>
      <x:c r="E6082" s="7" t="str">
        <x:v>对指定敌方单体造成等同于开拓者120%攻击力的物理属性伤害。</x:v>
      </x:c>
      <x:c r="F6082" s="6" t="n">
        <x:v>1.2</x:v>
      </x:c>
      <x:c r="G6082" s="6" t="n">
        <x:v>0</x:v>
      </x:c>
      <x:c r="H6082" s="6" t="n">
        <x:v>0</x:v>
      </x:c>
      <x:c r="I6082" s="6" t="n">
        <x:v>0</x:v>
      </x:c>
      <x:c r="J6082" s="6" t="str">
        <x:v>[1.2]</x:v>
      </x:c>
      <x:c r="K6082" s="7" t="str">
        <x:v>需确认条件及分段</x:v>
      </x:c>
      <x:c r="L6082" s="6" t="str">
        <x:v>https://raw.githubusercontent.com/Mar-7th/StarRailRes/dbe8cdfcfb0bf657b9fe1cf92d5537f118ccb487/index_new/cn/character_skills.json</x:v>
      </x:c>
    </x:row>
    <x:row r="6083" ht="20" customHeight="1">
      <x:c r="A6083" s="6" t="str">
        <x:v>800201_9</x:v>
      </x:c>
      <x:c r="B6083" s="6" t="str">
        <x:v>800201</x:v>
      </x:c>
      <x:c r="C6083" s="6" t="n">
        <x:v>9</x:v>
      </x:c>
      <x:c r="D6083" s="6" t="str">
        <x:v>再见安打</x:v>
      </x:c>
      <x:c r="E6083" s="7" t="str">
        <x:v>对指定敌方单体造成等同于开拓者130%攻击力的物理属性伤害。</x:v>
      </x:c>
      <x:c r="F6083" s="6" t="n">
        <x:v>1.3</x:v>
      </x:c>
      <x:c r="G6083" s="6" t="n">
        <x:v>0</x:v>
      </x:c>
      <x:c r="H6083" s="6" t="n">
        <x:v>0</x:v>
      </x:c>
      <x:c r="I6083" s="6" t="n">
        <x:v>0</x:v>
      </x:c>
      <x:c r="J6083" s="6" t="str">
        <x:v>[1.3]</x:v>
      </x:c>
      <x:c r="K6083" s="7" t="str">
        <x:v>需确认条件及分段</x:v>
      </x:c>
      <x:c r="L6083" s="6" t="str">
        <x:v>https://raw.githubusercontent.com/Mar-7th/StarRailRes/dbe8cdfcfb0bf657b9fe1cf92d5537f118ccb487/index_new/cn/character_skills.json</x:v>
      </x:c>
    </x:row>
    <x:row r="6084" ht="20" customHeight="1">
      <x:c r="A6084" s="6" t="str">
        <x:v>800201_10</x:v>
      </x:c>
      <x:c r="B6084" s="6" t="str">
        <x:v>800201</x:v>
      </x:c>
      <x:c r="C6084" s="6" t="n">
        <x:v>10</x:v>
      </x:c>
      <x:c r="D6084" s="6" t="str">
        <x:v>再见安打</x:v>
      </x:c>
      <x:c r="E6084" s="7" t="str">
        <x:v>对指定敌方单体造成等同于开拓者140%攻击力的物理属性伤害。</x:v>
      </x:c>
      <x:c r="F6084" s="6" t="n">
        <x:v>1.4</x:v>
      </x:c>
      <x:c r="G6084" s="6" t="n">
        <x:v>0</x:v>
      </x:c>
      <x:c r="H6084" s="6" t="n">
        <x:v>0</x:v>
      </x:c>
      <x:c r="I6084" s="6" t="n">
        <x:v>0</x:v>
      </x:c>
      <x:c r="J6084" s="6" t="str">
        <x:v>[1.4]</x:v>
      </x:c>
      <x:c r="K6084" s="7" t="str">
        <x:v>需确认条件及分段</x:v>
      </x:c>
      <x:c r="L6084" s="6" t="str">
        <x:v>https://raw.githubusercontent.com/Mar-7th/StarRailRes/dbe8cdfcfb0bf657b9fe1cf92d5537f118ccb487/index_new/cn/character_skills.json</x:v>
      </x:c>
    </x:row>
    <x:row r="6085" ht="20" customHeight="1">
      <x:c r="A6085" s="6" t="str">
        <x:v>800202_1</x:v>
      </x:c>
      <x:c r="B6085" s="6" t="str">
        <x:v>800202</x:v>
      </x:c>
      <x:c r="C6085" s="6" t="n">
        <x:v>1</x:v>
      </x:c>
      <x:c r="D6085" s="6" t="str">
        <x:v>安息全垒打</x:v>
      </x:c>
      <x:c r="E6085" s="7" t="str">
        <x:v>对指定敌方单体及其相邻目标造成等同于开拓者62.5%攻击力的物理属性伤害。</x:v>
      </x:c>
      <x:c r="F6085" s="6" t="n">
        <x:v>0.625</x:v>
      </x:c>
      <x:c r="G6085" s="6" t="n">
        <x:v>0</x:v>
      </x:c>
      <x:c r="H6085" s="6" t="n">
        <x:v>0</x:v>
      </x:c>
      <x:c r="I6085" s="6" t="n">
        <x:v>0</x:v>
      </x:c>
      <x:c r="J6085" s="6" t="str">
        <x:v>[0.625]</x:v>
      </x:c>
      <x:c r="K6085" s="7" t="str">
        <x:v>需确认条件及分段</x:v>
      </x:c>
      <x:c r="L6085" s="6" t="str">
        <x:v>https://raw.githubusercontent.com/Mar-7th/StarRailRes/dbe8cdfcfb0bf657b9fe1cf92d5537f118ccb487/index_new/cn/character_skills.json</x:v>
      </x:c>
    </x:row>
    <x:row r="6086" ht="20" customHeight="1">
      <x:c r="A6086" s="6" t="str">
        <x:v>800202_2</x:v>
      </x:c>
      <x:c r="B6086" s="6" t="str">
        <x:v>800202</x:v>
      </x:c>
      <x:c r="C6086" s="6" t="n">
        <x:v>2</x:v>
      </x:c>
      <x:c r="D6086" s="6" t="str">
        <x:v>安息全垒打</x:v>
      </x:c>
      <x:c r="E6086" s="7" t="str">
        <x:v>对指定敌方单体及其相邻目标造成等同于开拓者68.75%攻击力的物理属性伤害。</x:v>
      </x:c>
      <x:c r="F6086" s="6" t="n">
        <x:v>0.6875</x:v>
      </x:c>
      <x:c r="G6086" s="6" t="n">
        <x:v>0</x:v>
      </x:c>
      <x:c r="H6086" s="6" t="n">
        <x:v>0</x:v>
      </x:c>
      <x:c r="I6086" s="6" t="n">
        <x:v>0</x:v>
      </x:c>
      <x:c r="J6086" s="6" t="str">
        <x:v>[0.6875]</x:v>
      </x:c>
      <x:c r="K6086" s="7" t="str">
        <x:v>需确认条件及分段</x:v>
      </x:c>
      <x:c r="L6086" s="6" t="str">
        <x:v>https://raw.githubusercontent.com/Mar-7th/StarRailRes/dbe8cdfcfb0bf657b9fe1cf92d5537f118ccb487/index_new/cn/character_skills.json</x:v>
      </x:c>
    </x:row>
    <x:row r="6087" ht="20" customHeight="1">
      <x:c r="A6087" s="6" t="str">
        <x:v>800202_3</x:v>
      </x:c>
      <x:c r="B6087" s="6" t="str">
        <x:v>800202</x:v>
      </x:c>
      <x:c r="C6087" s="6" t="n">
        <x:v>3</x:v>
      </x:c>
      <x:c r="D6087" s="6" t="str">
        <x:v>安息全垒打</x:v>
      </x:c>
      <x:c r="E6087" s="7" t="str">
        <x:v>对指定敌方单体及其相邻目标造成等同于开拓者75%攻击力的物理属性伤害。</x:v>
      </x:c>
      <x:c r="F6087" s="6" t="n">
        <x:v>0.75</x:v>
      </x:c>
      <x:c r="G6087" s="6" t="n">
        <x:v>0</x:v>
      </x:c>
      <x:c r="H6087" s="6" t="n">
        <x:v>0</x:v>
      </x:c>
      <x:c r="I6087" s="6" t="n">
        <x:v>0</x:v>
      </x:c>
      <x:c r="J6087" s="6" t="str">
        <x:v>[0.75]</x:v>
      </x:c>
      <x:c r="K6087" s="7" t="str">
        <x:v>需确认条件及分段</x:v>
      </x:c>
      <x:c r="L6087" s="6" t="str">
        <x:v>https://raw.githubusercontent.com/Mar-7th/StarRailRes/dbe8cdfcfb0bf657b9fe1cf92d5537f118ccb487/index_new/cn/character_skills.json</x:v>
      </x:c>
    </x:row>
    <x:row r="6088" ht="20" customHeight="1">
      <x:c r="A6088" s="6" t="str">
        <x:v>800202_4</x:v>
      </x:c>
      <x:c r="B6088" s="6" t="str">
        <x:v>800202</x:v>
      </x:c>
      <x:c r="C6088" s="6" t="n">
        <x:v>4</x:v>
      </x:c>
      <x:c r="D6088" s="6" t="str">
        <x:v>安息全垒打</x:v>
      </x:c>
      <x:c r="E6088" s="7" t="str">
        <x:v>对指定敌方单体及其相邻目标造成等同于开拓者81.25%攻击力的物理属性伤害。</x:v>
      </x:c>
      <x:c r="F6088" s="6" t="n">
        <x:v>0.8125</x:v>
      </x:c>
      <x:c r="G6088" s="6" t="n">
        <x:v>0</x:v>
      </x:c>
      <x:c r="H6088" s="6" t="n">
        <x:v>0</x:v>
      </x:c>
      <x:c r="I6088" s="6" t="n">
        <x:v>0</x:v>
      </x:c>
      <x:c r="J6088" s="6" t="str">
        <x:v>[0.8125]</x:v>
      </x:c>
      <x:c r="K6088" s="7" t="str">
        <x:v>需确认条件及分段</x:v>
      </x:c>
      <x:c r="L6088" s="6" t="str">
        <x:v>https://raw.githubusercontent.com/Mar-7th/StarRailRes/dbe8cdfcfb0bf657b9fe1cf92d5537f118ccb487/index_new/cn/character_skills.json</x:v>
      </x:c>
    </x:row>
    <x:row r="6089" ht="20" customHeight="1">
      <x:c r="A6089" s="6" t="str">
        <x:v>800202_5</x:v>
      </x:c>
      <x:c r="B6089" s="6" t="str">
        <x:v>800202</x:v>
      </x:c>
      <x:c r="C6089" s="6" t="n">
        <x:v>5</x:v>
      </x:c>
      <x:c r="D6089" s="6" t="str">
        <x:v>安息全垒打</x:v>
      </x:c>
      <x:c r="E6089" s="7" t="str">
        <x:v>对指定敌方单体及其相邻目标造成等同于开拓者87.5%攻击力的物理属性伤害。</x:v>
      </x:c>
      <x:c r="F6089" s="6" t="n">
        <x:v>0.875</x:v>
      </x:c>
      <x:c r="G6089" s="6" t="n">
        <x:v>0</x:v>
      </x:c>
      <x:c r="H6089" s="6" t="n">
        <x:v>0</x:v>
      </x:c>
      <x:c r="I6089" s="6" t="n">
        <x:v>0</x:v>
      </x:c>
      <x:c r="J6089" s="6" t="str">
        <x:v>[0.875]</x:v>
      </x:c>
      <x:c r="K6089" s="7" t="str">
        <x:v>需确认条件及分段</x:v>
      </x:c>
      <x:c r="L6089" s="6" t="str">
        <x:v>https://raw.githubusercontent.com/Mar-7th/StarRailRes/dbe8cdfcfb0bf657b9fe1cf92d5537f118ccb487/index_new/cn/character_skills.json</x:v>
      </x:c>
    </x:row>
    <x:row r="6090" ht="20" customHeight="1">
      <x:c r="A6090" s="6" t="str">
        <x:v>800202_6</x:v>
      </x:c>
      <x:c r="B6090" s="6" t="str">
        <x:v>800202</x:v>
      </x:c>
      <x:c r="C6090" s="6" t="n">
        <x:v>6</x:v>
      </x:c>
      <x:c r="D6090" s="6" t="str">
        <x:v>安息全垒打</x:v>
      </x:c>
      <x:c r="E6090" s="7" t="str">
        <x:v>对指定敌方单体及其相邻目标造成等同于开拓者93.75%攻击力的物理属性伤害。</x:v>
      </x:c>
      <x:c r="F6090" s="6" t="n">
        <x:v>0.9375</x:v>
      </x:c>
      <x:c r="G6090" s="6" t="n">
        <x:v>0</x:v>
      </x:c>
      <x:c r="H6090" s="6" t="n">
        <x:v>0</x:v>
      </x:c>
      <x:c r="I6090" s="6" t="n">
        <x:v>0</x:v>
      </x:c>
      <x:c r="J6090" s="6" t="str">
        <x:v>[0.9375]</x:v>
      </x:c>
      <x:c r="K6090" s="7" t="str">
        <x:v>需确认条件及分段</x:v>
      </x:c>
      <x:c r="L6090" s="6" t="str">
        <x:v>https://raw.githubusercontent.com/Mar-7th/StarRailRes/dbe8cdfcfb0bf657b9fe1cf92d5537f118ccb487/index_new/cn/character_skills.json</x:v>
      </x:c>
    </x:row>
    <x:row r="6091" ht="20" customHeight="1">
      <x:c r="A6091" s="6" t="str">
        <x:v>800202_7</x:v>
      </x:c>
      <x:c r="B6091" s="6" t="str">
        <x:v>800202</x:v>
      </x:c>
      <x:c r="C6091" s="6" t="n">
        <x:v>7</x:v>
      </x:c>
      <x:c r="D6091" s="6" t="str">
        <x:v>安息全垒打</x:v>
      </x:c>
      <x:c r="E6091" s="7" t="str">
        <x:v>对指定敌方单体及其相邻目标造成等同于开拓者101.56%攻击力的物理属性伤害。</x:v>
      </x:c>
      <x:c r="F6091" s="6" t="n">
        <x:v>1.0156</x:v>
      </x:c>
      <x:c r="G6091" s="6" t="n">
        <x:v>0</x:v>
      </x:c>
      <x:c r="H6091" s="6" t="n">
        <x:v>0</x:v>
      </x:c>
      <x:c r="I6091" s="6" t="n">
        <x:v>0</x:v>
      </x:c>
      <x:c r="J6091" s="6" t="str">
        <x:v>[1.0156]</x:v>
      </x:c>
      <x:c r="K6091" s="7" t="str">
        <x:v>需确认条件及分段</x:v>
      </x:c>
      <x:c r="L6091" s="6" t="str">
        <x:v>https://raw.githubusercontent.com/Mar-7th/StarRailRes/dbe8cdfcfb0bf657b9fe1cf92d5537f118ccb487/index_new/cn/character_skills.json</x:v>
      </x:c>
    </x:row>
    <x:row r="6092" ht="20" customHeight="1">
      <x:c r="A6092" s="6" t="str">
        <x:v>800202_8</x:v>
      </x:c>
      <x:c r="B6092" s="6" t="str">
        <x:v>800202</x:v>
      </x:c>
      <x:c r="C6092" s="6" t="n">
        <x:v>8</x:v>
      </x:c>
      <x:c r="D6092" s="6" t="str">
        <x:v>安息全垒打</x:v>
      </x:c>
      <x:c r="E6092" s="7" t="str">
        <x:v>对指定敌方单体及其相邻目标造成等同于开拓者109.38%攻击力的物理属性伤害。</x:v>
      </x:c>
      <x:c r="F6092" s="6" t="n">
        <x:v>1.0938</x:v>
      </x:c>
      <x:c r="G6092" s="6" t="n">
        <x:v>0</x:v>
      </x:c>
      <x:c r="H6092" s="6" t="n">
        <x:v>0</x:v>
      </x:c>
      <x:c r="I6092" s="6" t="n">
        <x:v>0</x:v>
      </x:c>
      <x:c r="J6092" s="6" t="str">
        <x:v>[1.0938]</x:v>
      </x:c>
      <x:c r="K6092" s="7" t="str">
        <x:v>需确认条件及分段</x:v>
      </x:c>
      <x:c r="L6092" s="6" t="str">
        <x:v>https://raw.githubusercontent.com/Mar-7th/StarRailRes/dbe8cdfcfb0bf657b9fe1cf92d5537f118ccb487/index_new/cn/character_skills.json</x:v>
      </x:c>
    </x:row>
    <x:row r="6093" ht="20" customHeight="1">
      <x:c r="A6093" s="6" t="str">
        <x:v>800202_9</x:v>
      </x:c>
      <x:c r="B6093" s="6" t="str">
        <x:v>800202</x:v>
      </x:c>
      <x:c r="C6093" s="6" t="n">
        <x:v>9</x:v>
      </x:c>
      <x:c r="D6093" s="6" t="str">
        <x:v>安息全垒打</x:v>
      </x:c>
      <x:c r="E6093" s="7" t="str">
        <x:v>对指定敌方单体及其相邻目标造成等同于开拓者117.19%攻击力的物理属性伤害。</x:v>
      </x:c>
      <x:c r="F6093" s="6" t="n">
        <x:v>1.1719</x:v>
      </x:c>
      <x:c r="G6093" s="6" t="n">
        <x:v>0</x:v>
      </x:c>
      <x:c r="H6093" s="6" t="n">
        <x:v>0</x:v>
      </x:c>
      <x:c r="I6093" s="6" t="n">
        <x:v>0</x:v>
      </x:c>
      <x:c r="J6093" s="6" t="str">
        <x:v>[1.1719]</x:v>
      </x:c>
      <x:c r="K6093" s="7" t="str">
        <x:v>需确认条件及分段</x:v>
      </x:c>
      <x:c r="L6093" s="6" t="str">
        <x:v>https://raw.githubusercontent.com/Mar-7th/StarRailRes/dbe8cdfcfb0bf657b9fe1cf92d5537f118ccb487/index_new/cn/character_skills.json</x:v>
      </x:c>
    </x:row>
    <x:row r="6094" ht="20" customHeight="1">
      <x:c r="A6094" s="6" t="str">
        <x:v>800202_10</x:v>
      </x:c>
      <x:c r="B6094" s="6" t="str">
        <x:v>800202</x:v>
      </x:c>
      <x:c r="C6094" s="6" t="n">
        <x:v>10</x:v>
      </x:c>
      <x:c r="D6094" s="6" t="str">
        <x:v>安息全垒打</x:v>
      </x:c>
      <x:c r="E6094" s="7" t="str">
        <x:v>对指定敌方单体及其相邻目标造成等同于开拓者125%攻击力的物理属性伤害。</x:v>
      </x:c>
      <x:c r="F6094" s="6" t="n">
        <x:v>1.25</x:v>
      </x:c>
      <x:c r="G6094" s="6" t="n">
        <x:v>0</x:v>
      </x:c>
      <x:c r="H6094" s="6" t="n">
        <x:v>0</x:v>
      </x:c>
      <x:c r="I6094" s="6" t="n">
        <x:v>0</x:v>
      </x:c>
      <x:c r="J6094" s="6" t="str">
        <x:v>[1.25]</x:v>
      </x:c>
      <x:c r="K6094" s="7" t="str">
        <x:v>需确认条件及分段</x:v>
      </x:c>
      <x:c r="L6094" s="6" t="str">
        <x:v>https://raw.githubusercontent.com/Mar-7th/StarRailRes/dbe8cdfcfb0bf657b9fe1cf92d5537f118ccb487/index_new/cn/character_skills.json</x:v>
      </x:c>
    </x:row>
    <x:row r="6095" ht="20" customHeight="1">
      <x:c r="A6095" s="6" t="str">
        <x:v>800202_11</x:v>
      </x:c>
      <x:c r="B6095" s="6" t="str">
        <x:v>800202</x:v>
      </x:c>
      <x:c r="C6095" s="6" t="n">
        <x:v>11</x:v>
      </x:c>
      <x:c r="D6095" s="6" t="str">
        <x:v>安息全垒打</x:v>
      </x:c>
      <x:c r="E6095" s="7" t="str">
        <x:v>对指定敌方单体及其相邻目标造成等同于开拓者131.25%攻击力的物理属性伤害。</x:v>
      </x:c>
      <x:c r="F6095" s="6" t="n">
        <x:v>1.3125</x:v>
      </x:c>
      <x:c r="G6095" s="6" t="n">
        <x:v>0</x:v>
      </x:c>
      <x:c r="H6095" s="6" t="n">
        <x:v>0</x:v>
      </x:c>
      <x:c r="I6095" s="6" t="n">
        <x:v>0</x:v>
      </x:c>
      <x:c r="J6095" s="6" t="str">
        <x:v>[1.3125]</x:v>
      </x:c>
      <x:c r="K6095" s="7" t="str">
        <x:v>需确认条件及分段</x:v>
      </x:c>
      <x:c r="L6095" s="6" t="str">
        <x:v>https://raw.githubusercontent.com/Mar-7th/StarRailRes/dbe8cdfcfb0bf657b9fe1cf92d5537f118ccb487/index_new/cn/character_skills.json</x:v>
      </x:c>
    </x:row>
    <x:row r="6096" ht="20" customHeight="1">
      <x:c r="A6096" s="6" t="str">
        <x:v>800202_12</x:v>
      </x:c>
      <x:c r="B6096" s="6" t="str">
        <x:v>800202</x:v>
      </x:c>
      <x:c r="C6096" s="6" t="n">
        <x:v>12</x:v>
      </x:c>
      <x:c r="D6096" s="6" t="str">
        <x:v>安息全垒打</x:v>
      </x:c>
      <x:c r="E6096" s="7" t="str">
        <x:v>对指定敌方单体及其相邻目标造成等同于开拓者137.5%攻击力的物理属性伤害。</x:v>
      </x:c>
      <x:c r="F6096" s="6" t="n">
        <x:v>1.375</x:v>
      </x:c>
      <x:c r="G6096" s="6" t="n">
        <x:v>0</x:v>
      </x:c>
      <x:c r="H6096" s="6" t="n">
        <x:v>0</x:v>
      </x:c>
      <x:c r="I6096" s="6" t="n">
        <x:v>0</x:v>
      </x:c>
      <x:c r="J6096" s="6" t="str">
        <x:v>[1.375]</x:v>
      </x:c>
      <x:c r="K6096" s="7" t="str">
        <x:v>需确认条件及分段</x:v>
      </x:c>
      <x:c r="L6096" s="6" t="str">
        <x:v>https://raw.githubusercontent.com/Mar-7th/StarRailRes/dbe8cdfcfb0bf657b9fe1cf92d5537f118ccb487/index_new/cn/character_skills.json</x:v>
      </x:c>
    </x:row>
    <x:row r="6097" ht="20" customHeight="1">
      <x:c r="A6097" s="6" t="str">
        <x:v>800202_13</x:v>
      </x:c>
      <x:c r="B6097" s="6" t="str">
        <x:v>800202</x:v>
      </x:c>
      <x:c r="C6097" s="6" t="n">
        <x:v>13</x:v>
      </x:c>
      <x:c r="D6097" s="6" t="str">
        <x:v>安息全垒打</x:v>
      </x:c>
      <x:c r="E6097" s="7" t="str">
        <x:v>对指定敌方单体及其相邻目标造成等同于开拓者143.75%攻击力的物理属性伤害。</x:v>
      </x:c>
      <x:c r="F6097" s="6" t="n">
        <x:v>1.4375</x:v>
      </x:c>
      <x:c r="G6097" s="6" t="n">
        <x:v>0</x:v>
      </x:c>
      <x:c r="H6097" s="6" t="n">
        <x:v>0</x:v>
      </x:c>
      <x:c r="I6097" s="6" t="n">
        <x:v>0</x:v>
      </x:c>
      <x:c r="J6097" s="6" t="str">
        <x:v>[1.4375]</x:v>
      </x:c>
      <x:c r="K6097" s="7" t="str">
        <x:v>需确认条件及分段</x:v>
      </x:c>
      <x:c r="L6097" s="6" t="str">
        <x:v>https://raw.githubusercontent.com/Mar-7th/StarRailRes/dbe8cdfcfb0bf657b9fe1cf92d5537f118ccb487/index_new/cn/character_skills.json</x:v>
      </x:c>
    </x:row>
    <x:row r="6098" ht="20" customHeight="1">
      <x:c r="A6098" s="6" t="str">
        <x:v>800202_14</x:v>
      </x:c>
      <x:c r="B6098" s="6" t="str">
        <x:v>800202</x:v>
      </x:c>
      <x:c r="C6098" s="6" t="n">
        <x:v>14</x:v>
      </x:c>
      <x:c r="D6098" s="6" t="str">
        <x:v>安息全垒打</x:v>
      </x:c>
      <x:c r="E6098" s="7" t="str">
        <x:v>对指定敌方单体及其相邻目标造成等同于开拓者150%攻击力的物理属性伤害。</x:v>
      </x:c>
      <x:c r="F6098" s="6" t="n">
        <x:v>1.5</x:v>
      </x:c>
      <x:c r="G6098" s="6" t="n">
        <x:v>0</x:v>
      </x:c>
      <x:c r="H6098" s="6" t="n">
        <x:v>0</x:v>
      </x:c>
      <x:c r="I6098" s="6" t="n">
        <x:v>0</x:v>
      </x:c>
      <x:c r="J6098" s="6" t="str">
        <x:v>[1.5]</x:v>
      </x:c>
      <x:c r="K6098" s="7" t="str">
        <x:v>需确认条件及分段</x:v>
      </x:c>
      <x:c r="L6098" s="6" t="str">
        <x:v>https://raw.githubusercontent.com/Mar-7th/StarRailRes/dbe8cdfcfb0bf657b9fe1cf92d5537f118ccb487/index_new/cn/character_skills.json</x:v>
      </x:c>
    </x:row>
    <x:row r="6099" ht="20" customHeight="1">
      <x:c r="A6099" s="6" t="str">
        <x:v>800202_15</x:v>
      </x:c>
      <x:c r="B6099" s="6" t="str">
        <x:v>800202</x:v>
      </x:c>
      <x:c r="C6099" s="6" t="n">
        <x:v>15</x:v>
      </x:c>
      <x:c r="D6099" s="6" t="str">
        <x:v>安息全垒打</x:v>
      </x:c>
      <x:c r="E6099" s="7" t="str">
        <x:v>对指定敌方单体及其相邻目标造成等同于开拓者156.25%攻击力的物理属性伤害。</x:v>
      </x:c>
      <x:c r="F6099" s="6" t="n">
        <x:v>1.5625</x:v>
      </x:c>
      <x:c r="G6099" s="6" t="n">
        <x:v>0</x:v>
      </x:c>
      <x:c r="H6099" s="6" t="n">
        <x:v>0</x:v>
      </x:c>
      <x:c r="I6099" s="6" t="n">
        <x:v>0</x:v>
      </x:c>
      <x:c r="J6099" s="6" t="str">
        <x:v>[1.5625]</x:v>
      </x:c>
      <x:c r="K6099" s="7" t="str">
        <x:v>需确认条件及分段</x:v>
      </x:c>
      <x:c r="L6099" s="6" t="str">
        <x:v>https://raw.githubusercontent.com/Mar-7th/StarRailRes/dbe8cdfcfb0bf657b9fe1cf92d5537f118ccb487/index_new/cn/character_skills.json</x:v>
      </x:c>
    </x:row>
    <x:row r="6100" ht="53" customHeight="1">
      <x:c r="A6100" s="6" t="str">
        <x:v>800203_1</x:v>
      </x:c>
      <x:c r="B6100" s="6" t="str">
        <x:v>800203</x:v>
      </x:c>
      <x:c r="C6100" s="6" t="n">
        <x:v>1</x:v>
      </x:c>
      <x:c r="D6100" s="6" t="str">
        <x:v>星尘王牌</x:v>
      </x:c>
      <x:c r="E6100" s="7" t="str">
        <x:v>在两种攻击模式中选择其一挥出全力一击。
【全胜•再见安打】：对指定敌方单体造成等同于开拓者300%攻击力的物理属性伤害。
【全胜•安息全垒打】：对指定敌方单体造成等同于开拓者180%攻击力的物理属性伤害，并对其相邻目标造成等同于开拓者108%攻击力的物理属性伤害。</x:v>
      </x:c>
      <x:c r="F6100" s="6" t="n">
        <x:v>0</x:v>
      </x:c>
      <x:c r="G6100" s="6" t="n">
        <x:v>0</x:v>
      </x:c>
      <x:c r="H6100" s="6" t="n">
        <x:v>0</x:v>
      </x:c>
      <x:c r="I6100" s="6" t="n">
        <x:v>0</x:v>
      </x:c>
      <x:c r="J6100" s="6" t="str">
        <x:v>[3, 1.8, 1.08]</x:v>
      </x:c>
      <x:c r="K6100" s="7" t="str">
        <x:v>无首段伤害倍率，请覆盖或设为辅助技能</x:v>
      </x:c>
      <x:c r="L6100" s="6" t="str">
        <x:v>https://raw.githubusercontent.com/Mar-7th/StarRailRes/dbe8cdfcfb0bf657b9fe1cf92d5537f118ccb487/index_new/cn/character_skills.json</x:v>
      </x:c>
    </x:row>
    <x:row r="6101" ht="68" customHeight="1">
      <x:c r="A6101" s="6" t="str">
        <x:v>800203_2</x:v>
      </x:c>
      <x:c r="B6101" s="6" t="str">
        <x:v>800203</x:v>
      </x:c>
      <x:c r="C6101" s="6" t="n">
        <x:v>2</x:v>
      </x:c>
      <x:c r="D6101" s="6" t="str">
        <x:v>星尘王牌</x:v>
      </x:c>
      <x:c r="E6101" s="7" t="str">
        <x:v>在两种攻击模式中选择其一挥出全力一击。
【全胜•再见安打】：对指定敌方单体造成等同于开拓者315%攻击力的物理属性伤害。
【全胜•安息全垒打】：对指定敌方单体造成等同于开拓者189%攻击力的物理属性伤害，并对其相邻目标造成等同于开拓者113.4%攻击力的物理属性伤害。</x:v>
      </x:c>
      <x:c r="F6101" s="6" t="n">
        <x:v>0</x:v>
      </x:c>
      <x:c r="G6101" s="6" t="n">
        <x:v>0</x:v>
      </x:c>
      <x:c r="H6101" s="6" t="n">
        <x:v>0</x:v>
      </x:c>
      <x:c r="I6101" s="6" t="n">
        <x:v>0</x:v>
      </x:c>
      <x:c r="J6101" s="6" t="str">
        <x:v>[3.15, 1.89, 1.134]</x:v>
      </x:c>
      <x:c r="K6101" s="7" t="str">
        <x:v>无首段伤害倍率，请覆盖或设为辅助技能</x:v>
      </x:c>
      <x:c r="L6101" s="6" t="str">
        <x:v>https://raw.githubusercontent.com/Mar-7th/StarRailRes/dbe8cdfcfb0bf657b9fe1cf92d5537f118ccb487/index_new/cn/character_skills.json</x:v>
      </x:c>
    </x:row>
    <x:row r="6102" ht="68" customHeight="1">
      <x:c r="A6102" s="6" t="str">
        <x:v>800203_3</x:v>
      </x:c>
      <x:c r="B6102" s="6" t="str">
        <x:v>800203</x:v>
      </x:c>
      <x:c r="C6102" s="6" t="n">
        <x:v>3</x:v>
      </x:c>
      <x:c r="D6102" s="6" t="str">
        <x:v>星尘王牌</x:v>
      </x:c>
      <x:c r="E6102" s="7" t="str">
        <x:v>在两种攻击模式中选择其一挥出全力一击。
【全胜•再见安打】：对指定敌方单体造成等同于开拓者330%攻击力的物理属性伤害。
【全胜•安息全垒打】：对指定敌方单体造成等同于开拓者198%攻击力的物理属性伤害，并对其相邻目标造成等同于开拓者118.8%攻击力的物理属性伤害。</x:v>
      </x:c>
      <x:c r="F6102" s="6" t="n">
        <x:v>0</x:v>
      </x:c>
      <x:c r="G6102" s="6" t="n">
        <x:v>0</x:v>
      </x:c>
      <x:c r="H6102" s="6" t="n">
        <x:v>0</x:v>
      </x:c>
      <x:c r="I6102" s="6" t="n">
        <x:v>0</x:v>
      </x:c>
      <x:c r="J6102" s="6" t="str">
        <x:v>[3.3, 1.98, 1.188]</x:v>
      </x:c>
      <x:c r="K6102" s="7" t="str">
        <x:v>无首段伤害倍率，请覆盖或设为辅助技能</x:v>
      </x:c>
      <x:c r="L6102" s="6" t="str">
        <x:v>https://raw.githubusercontent.com/Mar-7th/StarRailRes/dbe8cdfcfb0bf657b9fe1cf92d5537f118ccb487/index_new/cn/character_skills.json</x:v>
      </x:c>
    </x:row>
    <x:row r="6103" ht="68" customHeight="1">
      <x:c r="A6103" s="6" t="str">
        <x:v>800203_4</x:v>
      </x:c>
      <x:c r="B6103" s="6" t="str">
        <x:v>800203</x:v>
      </x:c>
      <x:c r="C6103" s="6" t="n">
        <x:v>4</x:v>
      </x:c>
      <x:c r="D6103" s="6" t="str">
        <x:v>星尘王牌</x:v>
      </x:c>
      <x:c r="E6103" s="7" t="str">
        <x:v>在两种攻击模式中选择其一挥出全力一击。
【全胜•再见安打】：对指定敌方单体造成等同于开拓者345%攻击力的物理属性伤害。
【全胜•安息全垒打】：对指定敌方单体造成等同于开拓者207%攻击力的物理属性伤害，并对其相邻目标造成等同于开拓者124.2%攻击力的物理属性伤害。</x:v>
      </x:c>
      <x:c r="F6103" s="6" t="n">
        <x:v>0</x:v>
      </x:c>
      <x:c r="G6103" s="6" t="n">
        <x:v>0</x:v>
      </x:c>
      <x:c r="H6103" s="6" t="n">
        <x:v>0</x:v>
      </x:c>
      <x:c r="I6103" s="6" t="n">
        <x:v>0</x:v>
      </x:c>
      <x:c r="J6103" s="6" t="str">
        <x:v>[3.45, 2.07, 1.242]</x:v>
      </x:c>
      <x:c r="K6103" s="7" t="str">
        <x:v>无首段伤害倍率，请覆盖或设为辅助技能</x:v>
      </x:c>
      <x:c r="L6103" s="6" t="str">
        <x:v>https://raw.githubusercontent.com/Mar-7th/StarRailRes/dbe8cdfcfb0bf657b9fe1cf92d5537f118ccb487/index_new/cn/character_skills.json</x:v>
      </x:c>
    </x:row>
    <x:row r="6104" ht="68" customHeight="1">
      <x:c r="A6104" s="6" t="str">
        <x:v>800203_5</x:v>
      </x:c>
      <x:c r="B6104" s="6" t="str">
        <x:v>800203</x:v>
      </x:c>
      <x:c r="C6104" s="6" t="n">
        <x:v>5</x:v>
      </x:c>
      <x:c r="D6104" s="6" t="str">
        <x:v>星尘王牌</x:v>
      </x:c>
      <x:c r="E6104" s="7" t="str">
        <x:v>在两种攻击模式中选择其一挥出全力一击。
【全胜•再见安打】：对指定敌方单体造成等同于开拓者360%攻击力的物理属性伤害。
【全胜•安息全垒打】：对指定敌方单体造成等同于开拓者216%攻击力的物理属性伤害，并对其相邻目标造成等同于开拓者129.6%攻击力的物理属性伤害。</x:v>
      </x:c>
      <x:c r="F6104" s="6" t="n">
        <x:v>0</x:v>
      </x:c>
      <x:c r="G6104" s="6" t="n">
        <x:v>0</x:v>
      </x:c>
      <x:c r="H6104" s="6" t="n">
        <x:v>0</x:v>
      </x:c>
      <x:c r="I6104" s="6" t="n">
        <x:v>0</x:v>
      </x:c>
      <x:c r="J6104" s="6" t="str">
        <x:v>[3.6, 2.16, 1.296]</x:v>
      </x:c>
      <x:c r="K6104" s="7" t="str">
        <x:v>无首段伤害倍率，请覆盖或设为辅助技能</x:v>
      </x:c>
      <x:c r="L6104" s="6" t="str">
        <x:v>https://raw.githubusercontent.com/Mar-7th/StarRailRes/dbe8cdfcfb0bf657b9fe1cf92d5537f118ccb487/index_new/cn/character_skills.json</x:v>
      </x:c>
    </x:row>
    <x:row r="6105" ht="53" customHeight="1">
      <x:c r="A6105" s="6" t="str">
        <x:v>800203_6</x:v>
      </x:c>
      <x:c r="B6105" s="6" t="str">
        <x:v>800203</x:v>
      </x:c>
      <x:c r="C6105" s="6" t="n">
        <x:v>6</x:v>
      </x:c>
      <x:c r="D6105" s="6" t="str">
        <x:v>星尘王牌</x:v>
      </x:c>
      <x:c r="E6105" s="7" t="str">
        <x:v>在两种攻击模式中选择其一挥出全力一击。
【全胜•再见安打】：对指定敌方单体造成等同于开拓者375%攻击力的物理属性伤害。
【全胜•安息全垒打】：对指定敌方单体造成等同于开拓者225%攻击力的物理属性伤害，并对其相邻目标造成等同于开拓者135%攻击力的物理属性伤害。</x:v>
      </x:c>
      <x:c r="F6105" s="6" t="n">
        <x:v>0</x:v>
      </x:c>
      <x:c r="G6105" s="6" t="n">
        <x:v>0</x:v>
      </x:c>
      <x:c r="H6105" s="6" t="n">
        <x:v>0</x:v>
      </x:c>
      <x:c r="I6105" s="6" t="n">
        <x:v>0</x:v>
      </x:c>
      <x:c r="J6105" s="6" t="str">
        <x:v>[3.75, 2.25, 1.35]</x:v>
      </x:c>
      <x:c r="K6105" s="7" t="str">
        <x:v>无首段伤害倍率，请覆盖或设为辅助技能</x:v>
      </x:c>
      <x:c r="L6105" s="6" t="str">
        <x:v>https://raw.githubusercontent.com/Mar-7th/StarRailRes/dbe8cdfcfb0bf657b9fe1cf92d5537f118ccb487/index_new/cn/character_skills.json</x:v>
      </x:c>
    </x:row>
    <x:row r="6106" ht="68" customHeight="1">
      <x:c r="A6106" s="6" t="str">
        <x:v>800203_7</x:v>
      </x:c>
      <x:c r="B6106" s="6" t="str">
        <x:v>800203</x:v>
      </x:c>
      <x:c r="C6106" s="6" t="n">
        <x:v>7</x:v>
      </x:c>
      <x:c r="D6106" s="6" t="str">
        <x:v>星尘王牌</x:v>
      </x:c>
      <x:c r="E6106" s="7" t="str">
        <x:v>在两种攻击模式中选择其一挥出全力一击。
【全胜•再见安打】：对指定敌方单体造成等同于开拓者393.75%攻击力的物理属性伤害。
【全胜•安息全垒打】：对指定敌方单体造成等同于开拓者236.25%攻击力的物理属性伤害，并对其相邻目标造成等同于开拓者141.75%攻击力的物理属性伤害。</x:v>
      </x:c>
      <x:c r="F6106" s="6" t="n">
        <x:v>0</x:v>
      </x:c>
      <x:c r="G6106" s="6" t="n">
        <x:v>0</x:v>
      </x:c>
      <x:c r="H6106" s="6" t="n">
        <x:v>0</x:v>
      </x:c>
      <x:c r="I6106" s="6" t="n">
        <x:v>0</x:v>
      </x:c>
      <x:c r="J6106" s="6" t="str">
        <x:v>[3.9375, 2.3625, 1.4175]</x:v>
      </x:c>
      <x:c r="K6106" s="7" t="str">
        <x:v>无首段伤害倍率，请覆盖或设为辅助技能</x:v>
      </x:c>
      <x:c r="L6106" s="6" t="str">
        <x:v>https://raw.githubusercontent.com/Mar-7th/StarRailRes/dbe8cdfcfb0bf657b9fe1cf92d5537f118ccb487/index_new/cn/character_skills.json</x:v>
      </x:c>
    </x:row>
    <x:row r="6107" ht="68" customHeight="1">
      <x:c r="A6107" s="6" t="str">
        <x:v>800203_8</x:v>
      </x:c>
      <x:c r="B6107" s="6" t="str">
        <x:v>800203</x:v>
      </x:c>
      <x:c r="C6107" s="6" t="n">
        <x:v>8</x:v>
      </x:c>
      <x:c r="D6107" s="6" t="str">
        <x:v>星尘王牌</x:v>
      </x:c>
      <x:c r="E6107" s="7" t="str">
        <x:v>在两种攻击模式中选择其一挥出全力一击。
【全胜•再见安打】：对指定敌方单体造成等同于开拓者412.5%攻击力的物理属性伤害。
【全胜•安息全垒打】：对指定敌方单体造成等同于开拓者247.5%攻击力的物理属性伤害，并对其相邻目标造成等同于开拓者148.5%攻击力的物理属性伤害。</x:v>
      </x:c>
      <x:c r="F6107" s="6" t="n">
        <x:v>0</x:v>
      </x:c>
      <x:c r="G6107" s="6" t="n">
        <x:v>0</x:v>
      </x:c>
      <x:c r="H6107" s="6" t="n">
        <x:v>0</x:v>
      </x:c>
      <x:c r="I6107" s="6" t="n">
        <x:v>0</x:v>
      </x:c>
      <x:c r="J6107" s="6" t="str">
        <x:v>[4.125, 2.475, 1.485]</x:v>
      </x:c>
      <x:c r="K6107" s="7" t="str">
        <x:v>无首段伤害倍率，请覆盖或设为辅助技能</x:v>
      </x:c>
      <x:c r="L6107" s="6" t="str">
        <x:v>https://raw.githubusercontent.com/Mar-7th/StarRailRes/dbe8cdfcfb0bf657b9fe1cf92d5537f118ccb487/index_new/cn/character_skills.json</x:v>
      </x:c>
    </x:row>
    <x:row r="6108" ht="68" customHeight="1">
      <x:c r="A6108" s="6" t="str">
        <x:v>800203_9</x:v>
      </x:c>
      <x:c r="B6108" s="6" t="str">
        <x:v>800203</x:v>
      </x:c>
      <x:c r="C6108" s="6" t="n">
        <x:v>9</x:v>
      </x:c>
      <x:c r="D6108" s="6" t="str">
        <x:v>星尘王牌</x:v>
      </x:c>
      <x:c r="E6108" s="7" t="str">
        <x:v>在两种攻击模式中选择其一挥出全力一击。
【全胜•再见安打】：对指定敌方单体造成等同于开拓者431.25%攻击力的物理属性伤害。
【全胜•安息全垒打】：对指定敌方单体造成等同于开拓者258.75%攻击力的物理属性伤害，并对其相邻目标造成等同于开拓者155.25%攻击力的物理属性伤害。</x:v>
      </x:c>
      <x:c r="F6108" s="6" t="n">
        <x:v>0</x:v>
      </x:c>
      <x:c r="G6108" s="6" t="n">
        <x:v>0</x:v>
      </x:c>
      <x:c r="H6108" s="6" t="n">
        <x:v>0</x:v>
      </x:c>
      <x:c r="I6108" s="6" t="n">
        <x:v>0</x:v>
      </x:c>
      <x:c r="J6108" s="6" t="str">
        <x:v>[4.3125, 2.5875, 1.5525]</x:v>
      </x:c>
      <x:c r="K6108" s="7" t="str">
        <x:v>无首段伤害倍率，请覆盖或设为辅助技能</x:v>
      </x:c>
      <x:c r="L6108" s="6" t="str">
        <x:v>https://raw.githubusercontent.com/Mar-7th/StarRailRes/dbe8cdfcfb0bf657b9fe1cf92d5537f118ccb487/index_new/cn/character_skills.json</x:v>
      </x:c>
    </x:row>
    <x:row r="6109" ht="53" customHeight="1">
      <x:c r="A6109" s="6" t="str">
        <x:v>800203_10</x:v>
      </x:c>
      <x:c r="B6109" s="6" t="str">
        <x:v>800203</x:v>
      </x:c>
      <x:c r="C6109" s="6" t="n">
        <x:v>10</x:v>
      </x:c>
      <x:c r="D6109" s="6" t="str">
        <x:v>星尘王牌</x:v>
      </x:c>
      <x:c r="E6109" s="7" t="str">
        <x:v>在两种攻击模式中选择其一挥出全力一击。
【全胜•再见安打】：对指定敌方单体造成等同于开拓者450%攻击力的物理属性伤害。
【全胜•安息全垒打】：对指定敌方单体造成等同于开拓者270%攻击力的物理属性伤害，并对其相邻目标造成等同于开拓者162%攻击力的物理属性伤害。</x:v>
      </x:c>
      <x:c r="F6109" s="6" t="n">
        <x:v>0</x:v>
      </x:c>
      <x:c r="G6109" s="6" t="n">
        <x:v>0</x:v>
      </x:c>
      <x:c r="H6109" s="6" t="n">
        <x:v>0</x:v>
      </x:c>
      <x:c r="I6109" s="6" t="n">
        <x:v>0</x:v>
      </x:c>
      <x:c r="J6109" s="6" t="str">
        <x:v>[4.5, 2.7, 1.62]</x:v>
      </x:c>
      <x:c r="K6109" s="7" t="str">
        <x:v>无首段伤害倍率，请覆盖或设为辅助技能</x:v>
      </x:c>
      <x:c r="L6109" s="6" t="str">
        <x:v>https://raw.githubusercontent.com/Mar-7th/StarRailRes/dbe8cdfcfb0bf657b9fe1cf92d5537f118ccb487/index_new/cn/character_skills.json</x:v>
      </x:c>
    </x:row>
    <x:row r="6110" ht="68" customHeight="1">
      <x:c r="A6110" s="6" t="str">
        <x:v>800203_11</x:v>
      </x:c>
      <x:c r="B6110" s="6" t="str">
        <x:v>800203</x:v>
      </x:c>
      <x:c r="C6110" s="6" t="n">
        <x:v>11</x:v>
      </x:c>
      <x:c r="D6110" s="6" t="str">
        <x:v>星尘王牌</x:v>
      </x:c>
      <x:c r="E6110" s="7" t="str">
        <x:v>在两种攻击模式中选择其一挥出全力一击。
【全胜•再见安打】：对指定敌方单体造成等同于开拓者465%攻击力的物理属性伤害。
【全胜•安息全垒打】：对指定敌方单体造成等同于开拓者279%攻击力的物理属性伤害，并对其相邻目标造成等同于开拓者167.4%攻击力的物理属性伤害。</x:v>
      </x:c>
      <x:c r="F6110" s="6" t="n">
        <x:v>0</x:v>
      </x:c>
      <x:c r="G6110" s="6" t="n">
        <x:v>0</x:v>
      </x:c>
      <x:c r="H6110" s="6" t="n">
        <x:v>0</x:v>
      </x:c>
      <x:c r="I6110" s="6" t="n">
        <x:v>0</x:v>
      </x:c>
      <x:c r="J6110" s="6" t="str">
        <x:v>[4.65, 2.79, 1.674]</x:v>
      </x:c>
      <x:c r="K6110" s="7" t="str">
        <x:v>无首段伤害倍率，请覆盖或设为辅助技能</x:v>
      </x:c>
      <x:c r="L6110" s="6" t="str">
        <x:v>https://raw.githubusercontent.com/Mar-7th/StarRailRes/dbe8cdfcfb0bf657b9fe1cf92d5537f118ccb487/index_new/cn/character_skills.json</x:v>
      </x:c>
    </x:row>
    <x:row r="6111" ht="68" customHeight="1">
      <x:c r="A6111" s="6" t="str">
        <x:v>800203_12</x:v>
      </x:c>
      <x:c r="B6111" s="6" t="str">
        <x:v>800203</x:v>
      </x:c>
      <x:c r="C6111" s="6" t="n">
        <x:v>12</x:v>
      </x:c>
      <x:c r="D6111" s="6" t="str">
        <x:v>星尘王牌</x:v>
      </x:c>
      <x:c r="E6111" s="7" t="str">
        <x:v>在两种攻击模式中选择其一挥出全力一击。
【全胜•再见安打】：对指定敌方单体造成等同于开拓者480%攻击力的物理属性伤害。
【全胜•安息全垒打】：对指定敌方单体造成等同于开拓者288%攻击力的物理属性伤害，并对其相邻目标造成等同于开拓者172.8%攻击力的物理属性伤害。</x:v>
      </x:c>
      <x:c r="F6111" s="6" t="n">
        <x:v>0</x:v>
      </x:c>
      <x:c r="G6111" s="6" t="n">
        <x:v>0</x:v>
      </x:c>
      <x:c r="H6111" s="6" t="n">
        <x:v>0</x:v>
      </x:c>
      <x:c r="I6111" s="6" t="n">
        <x:v>0</x:v>
      </x:c>
      <x:c r="J6111" s="6" t="str">
        <x:v>[4.8, 2.88, 1.728]</x:v>
      </x:c>
      <x:c r="K6111" s="7" t="str">
        <x:v>无首段伤害倍率，请覆盖或设为辅助技能</x:v>
      </x:c>
      <x:c r="L6111" s="6" t="str">
        <x:v>https://raw.githubusercontent.com/Mar-7th/StarRailRes/dbe8cdfcfb0bf657b9fe1cf92d5537f118ccb487/index_new/cn/character_skills.json</x:v>
      </x:c>
    </x:row>
    <x:row r="6112" ht="68" customHeight="1">
      <x:c r="A6112" s="6" t="str">
        <x:v>800203_13</x:v>
      </x:c>
      <x:c r="B6112" s="6" t="str">
        <x:v>800203</x:v>
      </x:c>
      <x:c r="C6112" s="6" t="n">
        <x:v>13</x:v>
      </x:c>
      <x:c r="D6112" s="6" t="str">
        <x:v>星尘王牌</x:v>
      </x:c>
      <x:c r="E6112" s="7" t="str">
        <x:v>在两种攻击模式中选择其一挥出全力一击。
【全胜•再见安打】：对指定敌方单体造成等同于开拓者495%攻击力的物理属性伤害。
【全胜•安息全垒打】：对指定敌方单体造成等同于开拓者297%攻击力的物理属性伤害，并对其相邻目标造成等同于开拓者178.2%攻击力的物理属性伤害。</x:v>
      </x:c>
      <x:c r="F6112" s="6" t="n">
        <x:v>0</x:v>
      </x:c>
      <x:c r="G6112" s="6" t="n">
        <x:v>0</x:v>
      </x:c>
      <x:c r="H6112" s="6" t="n">
        <x:v>0</x:v>
      </x:c>
      <x:c r="I6112" s="6" t="n">
        <x:v>0</x:v>
      </x:c>
      <x:c r="J6112" s="6" t="str">
        <x:v>[4.95, 2.97, 1.782]</x:v>
      </x:c>
      <x:c r="K6112" s="7" t="str">
        <x:v>无首段伤害倍率，请覆盖或设为辅助技能</x:v>
      </x:c>
      <x:c r="L6112" s="6" t="str">
        <x:v>https://raw.githubusercontent.com/Mar-7th/StarRailRes/dbe8cdfcfb0bf657b9fe1cf92d5537f118ccb487/index_new/cn/character_skills.json</x:v>
      </x:c>
    </x:row>
    <x:row r="6113" ht="68" customHeight="1">
      <x:c r="A6113" s="6" t="str">
        <x:v>800203_14</x:v>
      </x:c>
      <x:c r="B6113" s="6" t="str">
        <x:v>800203</x:v>
      </x:c>
      <x:c r="C6113" s="6" t="n">
        <x:v>14</x:v>
      </x:c>
      <x:c r="D6113" s="6" t="str">
        <x:v>星尘王牌</x:v>
      </x:c>
      <x:c r="E6113" s="7" t="str">
        <x:v>在两种攻击模式中选择其一挥出全力一击。
【全胜•再见安打】：对指定敌方单体造成等同于开拓者510%攻击力的物理属性伤害。
【全胜•安息全垒打】：对指定敌方单体造成等同于开拓者306%攻击力的物理属性伤害，并对其相邻目标造成等同于开拓者183.6%攻击力的物理属性伤害。</x:v>
      </x:c>
      <x:c r="F6113" s="6" t="n">
        <x:v>0</x:v>
      </x:c>
      <x:c r="G6113" s="6" t="n">
        <x:v>0</x:v>
      </x:c>
      <x:c r="H6113" s="6" t="n">
        <x:v>0</x:v>
      </x:c>
      <x:c r="I6113" s="6" t="n">
        <x:v>0</x:v>
      </x:c>
      <x:c r="J6113" s="6" t="str">
        <x:v>[5.1, 3.06, 1.836]</x:v>
      </x:c>
      <x:c r="K6113" s="7" t="str">
        <x:v>无首段伤害倍率，请覆盖或设为辅助技能</x:v>
      </x:c>
      <x:c r="L6113" s="6" t="str">
        <x:v>https://raw.githubusercontent.com/Mar-7th/StarRailRes/dbe8cdfcfb0bf657b9fe1cf92d5537f118ccb487/index_new/cn/character_skills.json</x:v>
      </x:c>
    </x:row>
    <x:row r="6114" ht="53" customHeight="1">
      <x:c r="A6114" s="6" t="str">
        <x:v>800203_15</x:v>
      </x:c>
      <x:c r="B6114" s="6" t="str">
        <x:v>800203</x:v>
      </x:c>
      <x:c r="C6114" s="6" t="n">
        <x:v>15</x:v>
      </x:c>
      <x:c r="D6114" s="6" t="str">
        <x:v>星尘王牌</x:v>
      </x:c>
      <x:c r="E6114" s="7" t="str">
        <x:v>在两种攻击模式中选择其一挥出全力一击。
【全胜•再见安打】：对指定敌方单体造成等同于开拓者525%攻击力的物理属性伤害。
【全胜•安息全垒打】：对指定敌方单体造成等同于开拓者315%攻击力的物理属性伤害，并对其相邻目标造成等同于开拓者189%攻击力的物理属性伤害。</x:v>
      </x:c>
      <x:c r="F6114" s="6" t="n">
        <x:v>0</x:v>
      </x:c>
      <x:c r="G6114" s="6" t="n">
        <x:v>0</x:v>
      </x:c>
      <x:c r="H6114" s="6" t="n">
        <x:v>0</x:v>
      </x:c>
      <x:c r="I6114" s="6" t="n">
        <x:v>0</x:v>
      </x:c>
      <x:c r="J6114" s="6" t="str">
        <x:v>[5.25, 3.15, 1.89]</x:v>
      </x:c>
      <x:c r="K6114" s="7" t="str">
        <x:v>无首段伤害倍率，请覆盖或设为辅助技能</x:v>
      </x:c>
      <x:c r="L6114" s="6" t="str">
        <x:v>https://raw.githubusercontent.com/Mar-7th/StarRailRes/dbe8cdfcfb0bf657b9fe1cf92d5537f118ccb487/index_new/cn/character_skills.json</x:v>
      </x:c>
    </x:row>
    <x:row r="6115" ht="20" customHeight="1">
      <x:c r="A6115" s="6" t="str">
        <x:v>800204_1</x:v>
      </x:c>
      <x:c r="B6115" s="6" t="str">
        <x:v>800204</x:v>
      </x:c>
      <x:c r="C6115" s="6" t="n">
        <x:v>1</x:v>
      </x:c>
      <x:c r="D6115" s="6" t="str">
        <x:v>牵制盗垒</x:v>
      </x:c>
      <x:c r="E6115" s="7" t="str">
        <x:v>每次击破敌方目标的弱点后，攻击力提高10%，该效果最多叠加2层。</x:v>
      </x:c>
      <x:c r="F6115" s="6" t="n">
        <x:v>0</x:v>
      </x:c>
      <x:c r="G6115" s="6" t="n">
        <x:v>0</x:v>
      </x:c>
      <x:c r="H6115" s="6" t="n">
        <x:v>0</x:v>
      </x:c>
      <x:c r="I6115" s="6" t="n">
        <x:v>0</x:v>
      </x:c>
      <x:c r="J6115" s="6" t="str">
        <x:v>[0.1, 2]</x:v>
      </x:c>
      <x:c r="K6115" s="7" t="str">
        <x:v>无首段伤害倍率，请覆盖或设为辅助技能</x:v>
      </x:c>
      <x:c r="L6115" s="6" t="str">
        <x:v>https://raw.githubusercontent.com/Mar-7th/StarRailRes/dbe8cdfcfb0bf657b9fe1cf92d5537f118ccb487/index_new/cn/character_skills.json</x:v>
      </x:c>
    </x:row>
    <x:row r="6116" ht="20" customHeight="1">
      <x:c r="A6116" s="6" t="str">
        <x:v>800204_2</x:v>
      </x:c>
      <x:c r="B6116" s="6" t="str">
        <x:v>800204</x:v>
      </x:c>
      <x:c r="C6116" s="6" t="n">
        <x:v>2</x:v>
      </x:c>
      <x:c r="D6116" s="6" t="str">
        <x:v>牵制盗垒</x:v>
      </x:c>
      <x:c r="E6116" s="7" t="str">
        <x:v>每次击破敌方目标的弱点后，攻击力提高11%，该效果最多叠加2层。</x:v>
      </x:c>
      <x:c r="F6116" s="6" t="n">
        <x:v>0</x:v>
      </x:c>
      <x:c r="G6116" s="6" t="n">
        <x:v>0</x:v>
      </x:c>
      <x:c r="H6116" s="6" t="n">
        <x:v>0</x:v>
      </x:c>
      <x:c r="I6116" s="6" t="n">
        <x:v>0</x:v>
      </x:c>
      <x:c r="J6116" s="6" t="str">
        <x:v>[0.11, 2]</x:v>
      </x:c>
      <x:c r="K6116" s="7" t="str">
        <x:v>无首段伤害倍率，请覆盖或设为辅助技能</x:v>
      </x:c>
      <x:c r="L6116" s="6" t="str">
        <x:v>https://raw.githubusercontent.com/Mar-7th/StarRailRes/dbe8cdfcfb0bf657b9fe1cf92d5537f118ccb487/index_new/cn/character_skills.json</x:v>
      </x:c>
    </x:row>
    <x:row r="6117" ht="20" customHeight="1">
      <x:c r="A6117" s="6" t="str">
        <x:v>800204_3</x:v>
      </x:c>
      <x:c r="B6117" s="6" t="str">
        <x:v>800204</x:v>
      </x:c>
      <x:c r="C6117" s="6" t="n">
        <x:v>3</x:v>
      </x:c>
      <x:c r="D6117" s="6" t="str">
        <x:v>牵制盗垒</x:v>
      </x:c>
      <x:c r="E6117" s="7" t="str">
        <x:v>每次击破敌方目标的弱点后，攻击力提高12%，该效果最多叠加2层。</x:v>
      </x:c>
      <x:c r="F6117" s="6" t="n">
        <x:v>0</x:v>
      </x:c>
      <x:c r="G6117" s="6" t="n">
        <x:v>0</x:v>
      </x:c>
      <x:c r="H6117" s="6" t="n">
        <x:v>0</x:v>
      </x:c>
      <x:c r="I6117" s="6" t="n">
        <x:v>0</x:v>
      </x:c>
      <x:c r="J6117" s="6" t="str">
        <x:v>[0.12, 2]</x:v>
      </x:c>
      <x:c r="K6117" s="7" t="str">
        <x:v>无首段伤害倍率，请覆盖或设为辅助技能</x:v>
      </x:c>
      <x:c r="L6117" s="6" t="str">
        <x:v>https://raw.githubusercontent.com/Mar-7th/StarRailRes/dbe8cdfcfb0bf657b9fe1cf92d5537f118ccb487/index_new/cn/character_skills.json</x:v>
      </x:c>
    </x:row>
    <x:row r="6118" ht="20" customHeight="1">
      <x:c r="A6118" s="6" t="str">
        <x:v>800204_4</x:v>
      </x:c>
      <x:c r="B6118" s="6" t="str">
        <x:v>800204</x:v>
      </x:c>
      <x:c r="C6118" s="6" t="n">
        <x:v>4</x:v>
      </x:c>
      <x:c r="D6118" s="6" t="str">
        <x:v>牵制盗垒</x:v>
      </x:c>
      <x:c r="E6118" s="7" t="str">
        <x:v>每次击破敌方目标的弱点后，攻击力提高13%，该效果最多叠加2层。</x:v>
      </x:c>
      <x:c r="F6118" s="6" t="n">
        <x:v>0</x:v>
      </x:c>
      <x:c r="G6118" s="6" t="n">
        <x:v>0</x:v>
      </x:c>
      <x:c r="H6118" s="6" t="n">
        <x:v>0</x:v>
      </x:c>
      <x:c r="I6118" s="6" t="n">
        <x:v>0</x:v>
      </x:c>
      <x:c r="J6118" s="6" t="str">
        <x:v>[0.13, 2]</x:v>
      </x:c>
      <x:c r="K6118" s="7" t="str">
        <x:v>无首段伤害倍率，请覆盖或设为辅助技能</x:v>
      </x:c>
      <x:c r="L6118" s="6" t="str">
        <x:v>https://raw.githubusercontent.com/Mar-7th/StarRailRes/dbe8cdfcfb0bf657b9fe1cf92d5537f118ccb487/index_new/cn/character_skills.json</x:v>
      </x:c>
    </x:row>
    <x:row r="6119" ht="20" customHeight="1">
      <x:c r="A6119" s="6" t="str">
        <x:v>800204_5</x:v>
      </x:c>
      <x:c r="B6119" s="6" t="str">
        <x:v>800204</x:v>
      </x:c>
      <x:c r="C6119" s="6" t="n">
        <x:v>5</x:v>
      </x:c>
      <x:c r="D6119" s="6" t="str">
        <x:v>牵制盗垒</x:v>
      </x:c>
      <x:c r="E6119" s="7" t="str">
        <x:v>每次击破敌方目标的弱点后，攻击力提高14%，该效果最多叠加2层。</x:v>
      </x:c>
      <x:c r="F6119" s="6" t="n">
        <x:v>0</x:v>
      </x:c>
      <x:c r="G6119" s="6" t="n">
        <x:v>0</x:v>
      </x:c>
      <x:c r="H6119" s="6" t="n">
        <x:v>0</x:v>
      </x:c>
      <x:c r="I6119" s="6" t="n">
        <x:v>0</x:v>
      </x:c>
      <x:c r="J6119" s="6" t="str">
        <x:v>[0.14, 2]</x:v>
      </x:c>
      <x:c r="K6119" s="7" t="str">
        <x:v>无首段伤害倍率，请覆盖或设为辅助技能</x:v>
      </x:c>
      <x:c r="L6119" s="6" t="str">
        <x:v>https://raw.githubusercontent.com/Mar-7th/StarRailRes/dbe8cdfcfb0bf657b9fe1cf92d5537f118ccb487/index_new/cn/character_skills.json</x:v>
      </x:c>
    </x:row>
    <x:row r="6120" ht="20" customHeight="1">
      <x:c r="A6120" s="6" t="str">
        <x:v>800204_6</x:v>
      </x:c>
      <x:c r="B6120" s="6" t="str">
        <x:v>800204</x:v>
      </x:c>
      <x:c r="C6120" s="6" t="n">
        <x:v>6</x:v>
      </x:c>
      <x:c r="D6120" s="6" t="str">
        <x:v>牵制盗垒</x:v>
      </x:c>
      <x:c r="E6120" s="7" t="str">
        <x:v>每次击破敌方目标的弱点后，攻击力提高15%，该效果最多叠加2层。</x:v>
      </x:c>
      <x:c r="F6120" s="6" t="n">
        <x:v>0</x:v>
      </x:c>
      <x:c r="G6120" s="6" t="n">
        <x:v>0</x:v>
      </x:c>
      <x:c r="H6120" s="6" t="n">
        <x:v>0</x:v>
      </x:c>
      <x:c r="I6120" s="6" t="n">
        <x:v>0</x:v>
      </x:c>
      <x:c r="J6120" s="6" t="str">
        <x:v>[0.15, 2]</x:v>
      </x:c>
      <x:c r="K6120" s="7" t="str">
        <x:v>无首段伤害倍率，请覆盖或设为辅助技能</x:v>
      </x:c>
      <x:c r="L6120" s="6" t="str">
        <x:v>https://raw.githubusercontent.com/Mar-7th/StarRailRes/dbe8cdfcfb0bf657b9fe1cf92d5537f118ccb487/index_new/cn/character_skills.json</x:v>
      </x:c>
    </x:row>
    <x:row r="6121" ht="20" customHeight="1">
      <x:c r="A6121" s="6" t="str">
        <x:v>800204_7</x:v>
      </x:c>
      <x:c r="B6121" s="6" t="str">
        <x:v>800204</x:v>
      </x:c>
      <x:c r="C6121" s="6" t="n">
        <x:v>7</x:v>
      </x:c>
      <x:c r="D6121" s="6" t="str">
        <x:v>牵制盗垒</x:v>
      </x:c>
      <x:c r="E6121" s="7" t="str">
        <x:v>每次击破敌方目标的弱点后，攻击力提高16.25%，该效果最多叠加2层。</x:v>
      </x:c>
      <x:c r="F6121" s="6" t="n">
        <x:v>0</x:v>
      </x:c>
      <x:c r="G6121" s="6" t="n">
        <x:v>0</x:v>
      </x:c>
      <x:c r="H6121" s="6" t="n">
        <x:v>0</x:v>
      </x:c>
      <x:c r="I6121" s="6" t="n">
        <x:v>0</x:v>
      </x:c>
      <x:c r="J6121" s="6" t="str">
        <x:v>[0.1625, 2]</x:v>
      </x:c>
      <x:c r="K6121" s="7" t="str">
        <x:v>无首段伤害倍率，请覆盖或设为辅助技能</x:v>
      </x:c>
      <x:c r="L6121" s="6" t="str">
        <x:v>https://raw.githubusercontent.com/Mar-7th/StarRailRes/dbe8cdfcfb0bf657b9fe1cf92d5537f118ccb487/index_new/cn/character_skills.json</x:v>
      </x:c>
    </x:row>
    <x:row r="6122" ht="20" customHeight="1">
      <x:c r="A6122" s="6" t="str">
        <x:v>800204_8</x:v>
      </x:c>
      <x:c r="B6122" s="6" t="str">
        <x:v>800204</x:v>
      </x:c>
      <x:c r="C6122" s="6" t="n">
        <x:v>8</x:v>
      </x:c>
      <x:c r="D6122" s="6" t="str">
        <x:v>牵制盗垒</x:v>
      </x:c>
      <x:c r="E6122" s="7" t="str">
        <x:v>每次击破敌方目标的弱点后，攻击力提高17.5%，该效果最多叠加2层。</x:v>
      </x:c>
      <x:c r="F6122" s="6" t="n">
        <x:v>0</x:v>
      </x:c>
      <x:c r="G6122" s="6" t="n">
        <x:v>0</x:v>
      </x:c>
      <x:c r="H6122" s="6" t="n">
        <x:v>0</x:v>
      </x:c>
      <x:c r="I6122" s="6" t="n">
        <x:v>0</x:v>
      </x:c>
      <x:c r="J6122" s="6" t="str">
        <x:v>[0.175, 2]</x:v>
      </x:c>
      <x:c r="K6122" s="7" t="str">
        <x:v>无首段伤害倍率，请覆盖或设为辅助技能</x:v>
      </x:c>
      <x:c r="L6122" s="6" t="str">
        <x:v>https://raw.githubusercontent.com/Mar-7th/StarRailRes/dbe8cdfcfb0bf657b9fe1cf92d5537f118ccb487/index_new/cn/character_skills.json</x:v>
      </x:c>
    </x:row>
    <x:row r="6123" ht="20" customHeight="1">
      <x:c r="A6123" s="6" t="str">
        <x:v>800204_9</x:v>
      </x:c>
      <x:c r="B6123" s="6" t="str">
        <x:v>800204</x:v>
      </x:c>
      <x:c r="C6123" s="6" t="n">
        <x:v>9</x:v>
      </x:c>
      <x:c r="D6123" s="6" t="str">
        <x:v>牵制盗垒</x:v>
      </x:c>
      <x:c r="E6123" s="7" t="str">
        <x:v>每次击破敌方目标的弱点后，攻击力提高18.75%，该效果最多叠加2层。</x:v>
      </x:c>
      <x:c r="F6123" s="6" t="n">
        <x:v>0</x:v>
      </x:c>
      <x:c r="G6123" s="6" t="n">
        <x:v>0</x:v>
      </x:c>
      <x:c r="H6123" s="6" t="n">
        <x:v>0</x:v>
      </x:c>
      <x:c r="I6123" s="6" t="n">
        <x:v>0</x:v>
      </x:c>
      <x:c r="J6123" s="6" t="str">
        <x:v>[0.1875, 2]</x:v>
      </x:c>
      <x:c r="K6123" s="7" t="str">
        <x:v>无首段伤害倍率，请覆盖或设为辅助技能</x:v>
      </x:c>
      <x:c r="L6123" s="6" t="str">
        <x:v>https://raw.githubusercontent.com/Mar-7th/StarRailRes/dbe8cdfcfb0bf657b9fe1cf92d5537f118ccb487/index_new/cn/character_skills.json</x:v>
      </x:c>
    </x:row>
    <x:row r="6124" ht="20" customHeight="1">
      <x:c r="A6124" s="6" t="str">
        <x:v>800204_10</x:v>
      </x:c>
      <x:c r="B6124" s="6" t="str">
        <x:v>800204</x:v>
      </x:c>
      <x:c r="C6124" s="6" t="n">
        <x:v>10</x:v>
      </x:c>
      <x:c r="D6124" s="6" t="str">
        <x:v>牵制盗垒</x:v>
      </x:c>
      <x:c r="E6124" s="7" t="str">
        <x:v>每次击破敌方目标的弱点后，攻击力提高20%，该效果最多叠加2层。</x:v>
      </x:c>
      <x:c r="F6124" s="6" t="n">
        <x:v>0</x:v>
      </x:c>
      <x:c r="G6124" s="6" t="n">
        <x:v>0</x:v>
      </x:c>
      <x:c r="H6124" s="6" t="n">
        <x:v>0</x:v>
      </x:c>
      <x:c r="I6124" s="6" t="n">
        <x:v>0</x:v>
      </x:c>
      <x:c r="J6124" s="6" t="str">
        <x:v>[0.2, 2]</x:v>
      </x:c>
      <x:c r="K6124" s="7" t="str">
        <x:v>无首段伤害倍率，请覆盖或设为辅助技能</x:v>
      </x:c>
      <x:c r="L6124" s="6" t="str">
        <x:v>https://raw.githubusercontent.com/Mar-7th/StarRailRes/dbe8cdfcfb0bf657b9fe1cf92d5537f118ccb487/index_new/cn/character_skills.json</x:v>
      </x:c>
    </x:row>
    <x:row r="6125" ht="20" customHeight="1">
      <x:c r="A6125" s="6" t="str">
        <x:v>800204_11</x:v>
      </x:c>
      <x:c r="B6125" s="6" t="str">
        <x:v>800204</x:v>
      </x:c>
      <x:c r="C6125" s="6" t="n">
        <x:v>11</x:v>
      </x:c>
      <x:c r="D6125" s="6" t="str">
        <x:v>牵制盗垒</x:v>
      </x:c>
      <x:c r="E6125" s="7" t="str">
        <x:v>每次击破敌方目标的弱点后，攻击力提高21%，该效果最多叠加2层。</x:v>
      </x:c>
      <x:c r="F6125" s="6" t="n">
        <x:v>0</x:v>
      </x:c>
      <x:c r="G6125" s="6" t="n">
        <x:v>0</x:v>
      </x:c>
      <x:c r="H6125" s="6" t="n">
        <x:v>0</x:v>
      </x:c>
      <x:c r="I6125" s="6" t="n">
        <x:v>0</x:v>
      </x:c>
      <x:c r="J6125" s="6" t="str">
        <x:v>[0.21, 2]</x:v>
      </x:c>
      <x:c r="K6125" s="7" t="str">
        <x:v>无首段伤害倍率，请覆盖或设为辅助技能</x:v>
      </x:c>
      <x:c r="L6125" s="6" t="str">
        <x:v>https://raw.githubusercontent.com/Mar-7th/StarRailRes/dbe8cdfcfb0bf657b9fe1cf92d5537f118ccb487/index_new/cn/character_skills.json</x:v>
      </x:c>
    </x:row>
    <x:row r="6126" ht="20" customHeight="1">
      <x:c r="A6126" s="6" t="str">
        <x:v>800204_12</x:v>
      </x:c>
      <x:c r="B6126" s="6" t="str">
        <x:v>800204</x:v>
      </x:c>
      <x:c r="C6126" s="6" t="n">
        <x:v>12</x:v>
      </x:c>
      <x:c r="D6126" s="6" t="str">
        <x:v>牵制盗垒</x:v>
      </x:c>
      <x:c r="E6126" s="7" t="str">
        <x:v>每次击破敌方目标的弱点后，攻击力提高22%，该效果最多叠加2层。</x:v>
      </x:c>
      <x:c r="F6126" s="6" t="n">
        <x:v>0</x:v>
      </x:c>
      <x:c r="G6126" s="6" t="n">
        <x:v>0</x:v>
      </x:c>
      <x:c r="H6126" s="6" t="n">
        <x:v>0</x:v>
      </x:c>
      <x:c r="I6126" s="6" t="n">
        <x:v>0</x:v>
      </x:c>
      <x:c r="J6126" s="6" t="str">
        <x:v>[0.22, 2]</x:v>
      </x:c>
      <x:c r="K6126" s="7" t="str">
        <x:v>无首段伤害倍率，请覆盖或设为辅助技能</x:v>
      </x:c>
      <x:c r="L6126" s="6" t="str">
        <x:v>https://raw.githubusercontent.com/Mar-7th/StarRailRes/dbe8cdfcfb0bf657b9fe1cf92d5537f118ccb487/index_new/cn/character_skills.json</x:v>
      </x:c>
    </x:row>
    <x:row r="6127" ht="20" customHeight="1">
      <x:c r="A6127" s="6" t="str">
        <x:v>800204_13</x:v>
      </x:c>
      <x:c r="B6127" s="6" t="str">
        <x:v>800204</x:v>
      </x:c>
      <x:c r="C6127" s="6" t="n">
        <x:v>13</x:v>
      </x:c>
      <x:c r="D6127" s="6" t="str">
        <x:v>牵制盗垒</x:v>
      </x:c>
      <x:c r="E6127" s="7" t="str">
        <x:v>每次击破敌方目标的弱点后，攻击力提高23%，该效果最多叠加2层。</x:v>
      </x:c>
      <x:c r="F6127" s="6" t="n">
        <x:v>0</x:v>
      </x:c>
      <x:c r="G6127" s="6" t="n">
        <x:v>0</x:v>
      </x:c>
      <x:c r="H6127" s="6" t="n">
        <x:v>0</x:v>
      </x:c>
      <x:c r="I6127" s="6" t="n">
        <x:v>0</x:v>
      </x:c>
      <x:c r="J6127" s="6" t="str">
        <x:v>[0.23, 2]</x:v>
      </x:c>
      <x:c r="K6127" s="7" t="str">
        <x:v>无首段伤害倍率，请覆盖或设为辅助技能</x:v>
      </x:c>
      <x:c r="L6127" s="6" t="str">
        <x:v>https://raw.githubusercontent.com/Mar-7th/StarRailRes/dbe8cdfcfb0bf657b9fe1cf92d5537f118ccb487/index_new/cn/character_skills.json</x:v>
      </x:c>
    </x:row>
    <x:row r="6128" ht="20" customHeight="1">
      <x:c r="A6128" s="6" t="str">
        <x:v>800204_14</x:v>
      </x:c>
      <x:c r="B6128" s="6" t="str">
        <x:v>800204</x:v>
      </x:c>
      <x:c r="C6128" s="6" t="n">
        <x:v>14</x:v>
      </x:c>
      <x:c r="D6128" s="6" t="str">
        <x:v>牵制盗垒</x:v>
      </x:c>
      <x:c r="E6128" s="7" t="str">
        <x:v>每次击破敌方目标的弱点后，攻击力提高24%，该效果最多叠加2层。</x:v>
      </x:c>
      <x:c r="F6128" s="6" t="n">
        <x:v>0</x:v>
      </x:c>
      <x:c r="G6128" s="6" t="n">
        <x:v>0</x:v>
      </x:c>
      <x:c r="H6128" s="6" t="n">
        <x:v>0</x:v>
      </x:c>
      <x:c r="I6128" s="6" t="n">
        <x:v>0</x:v>
      </x:c>
      <x:c r="J6128" s="6" t="str">
        <x:v>[0.24, 2]</x:v>
      </x:c>
      <x:c r="K6128" s="7" t="str">
        <x:v>无首段伤害倍率，请覆盖或设为辅助技能</x:v>
      </x:c>
      <x:c r="L6128" s="6" t="str">
        <x:v>https://raw.githubusercontent.com/Mar-7th/StarRailRes/dbe8cdfcfb0bf657b9fe1cf92d5537f118ccb487/index_new/cn/character_skills.json</x:v>
      </x:c>
    </x:row>
    <x:row r="6129" ht="20" customHeight="1">
      <x:c r="A6129" s="6" t="str">
        <x:v>800204_15</x:v>
      </x:c>
      <x:c r="B6129" s="6" t="str">
        <x:v>800204</x:v>
      </x:c>
      <x:c r="C6129" s="6" t="n">
        <x:v>15</x:v>
      </x:c>
      <x:c r="D6129" s="6" t="str">
        <x:v>牵制盗垒</x:v>
      </x:c>
      <x:c r="E6129" s="7" t="str">
        <x:v>每次击破敌方目标的弱点后，攻击力提高25%，该效果最多叠加2层。</x:v>
      </x:c>
      <x:c r="F6129" s="6" t="n">
        <x:v>0</x:v>
      </x:c>
      <x:c r="G6129" s="6" t="n">
        <x:v>0</x:v>
      </x:c>
      <x:c r="H6129" s="6" t="n">
        <x:v>0</x:v>
      </x:c>
      <x:c r="I6129" s="6" t="n">
        <x:v>0</x:v>
      </x:c>
      <x:c r="J6129" s="6" t="str">
        <x:v>[0.25, 2]</x:v>
      </x:c>
      <x:c r="K6129" s="7" t="str">
        <x:v>无首段伤害倍率，请覆盖或设为辅助技能</x:v>
      </x:c>
      <x:c r="L6129" s="6" t="str">
        <x:v>https://raw.githubusercontent.com/Mar-7th/StarRailRes/dbe8cdfcfb0bf657b9fe1cf92d5537f118ccb487/index_new/cn/character_skills.json</x:v>
      </x:c>
    </x:row>
    <x:row r="6130" ht="20" customHeight="1">
      <x:c r="A6130" s="6" t="str">
        <x:v>800206_1</x:v>
      </x:c>
      <x:c r="B6130" s="6" t="str">
        <x:v>800206</x:v>
      </x:c>
      <x:c r="C6130" s="6" t="n">
        <x:v>1</x:v>
      </x:c>
      <x:c r="D6130" s="6" t="str">
        <x:v>攻击</x:v>
      </x:c>
      <x:c r="E6130" s="7" t="str">
        <x:v>攻击敌人，进入战斗后削弱敌方目标对应属性韧性。</x:v>
      </x:c>
      <x:c r="F6130" s="6" t="n">
        <x:v>0</x:v>
      </x:c>
      <x:c r="G6130" s="6" t="n">
        <x:v>0</x:v>
      </x:c>
      <x:c r="H6130" s="6" t="n">
        <x:v>0</x:v>
      </x:c>
      <x:c r="I6130" s="6" t="n">
        <x:v>0</x:v>
      </x:c>
      <x:c r="J6130" s="6" t="str">
        <x:v>[]</x:v>
      </x:c>
      <x:c r="K6130" s="7" t="str">
        <x:v>缺少结构化参数，必须覆盖</x:v>
      </x:c>
      <x:c r="L6130" s="6" t="str">
        <x:v>https://raw.githubusercontent.com/Mar-7th/StarRailRes/dbe8cdfcfb0bf657b9fe1cf92d5537f118ccb487/index_new/cn/character_skills.json</x:v>
      </x:c>
    </x:row>
    <x:row r="6131" ht="20" customHeight="1">
      <x:c r="A6131" s="6" t="str">
        <x:v>800207_1</x:v>
      </x:c>
      <x:c r="B6131" s="6" t="str">
        <x:v>800207</x:v>
      </x:c>
      <x:c r="C6131" s="6" t="n">
        <x:v>1</x:v>
      </x:c>
      <x:c r="D6131" s="6" t="str">
        <x:v>不灭三振</x:v>
      </x:c>
      <x:c r="E6131" s="7" t="str">
        <x:v>使用秘技后立即为我方全体回复等同于各自生命上限15%的生命值。</x:v>
      </x:c>
      <x:c r="F6131" s="6" t="n">
        <x:v>0</x:v>
      </x:c>
      <x:c r="G6131" s="6" t="n">
        <x:v>0</x:v>
      </x:c>
      <x:c r="H6131" s="6" t="n">
        <x:v>0</x:v>
      </x:c>
      <x:c r="I6131" s="6" t="n">
        <x:v>0</x:v>
      </x:c>
      <x:c r="J6131" s="6" t="str">
        <x:v>[0.15]</x:v>
      </x:c>
      <x:c r="K6131" s="7" t="str">
        <x:v>无首段伤害倍率，请覆盖或设为辅助技能</x:v>
      </x:c>
      <x:c r="L6131" s="6" t="str">
        <x:v>https://raw.githubusercontent.com/Mar-7th/StarRailRes/dbe8cdfcfb0bf657b9fe1cf92d5537f118ccb487/index_new/cn/character_skills.json</x:v>
      </x:c>
    </x:row>
    <x:row r="6132" ht="20" customHeight="1">
      <x:c r="A6132" s="6" t="str">
        <x:v>800208_1</x:v>
      </x:c>
      <x:c r="B6132" s="6" t="str">
        <x:v>800208</x:v>
      </x:c>
      <x:c r="C6132" s="6" t="n">
        <x:v>1</x:v>
      </x:c>
      <x:c r="D6132" s="6" t="str">
        <x:v>全胜•再见安打</x:v>
      </x:c>
      <x:c r="E6132" s="7" t="str">
        <x:v>对指定敌方单体造成等同于开拓者300%攻击力的物理属性伤害。</x:v>
      </x:c>
      <x:c r="F6132" s="6" t="n">
        <x:v>3</x:v>
      </x:c>
      <x:c r="G6132" s="6" t="n">
        <x:v>0</x:v>
      </x:c>
      <x:c r="H6132" s="6" t="n">
        <x:v>0</x:v>
      </x:c>
      <x:c r="I6132" s="6" t="n">
        <x:v>0</x:v>
      </x:c>
      <x:c r="J6132" s="6" t="str">
        <x:v>[3]</x:v>
      </x:c>
      <x:c r="K6132" s="7" t="str">
        <x:v>需确认条件及分段</x:v>
      </x:c>
      <x:c r="L6132" s="6" t="str">
        <x:v>https://raw.githubusercontent.com/Mar-7th/StarRailRes/dbe8cdfcfb0bf657b9fe1cf92d5537f118ccb487/index_new/cn/character_skills.json</x:v>
      </x:c>
    </x:row>
    <x:row r="6133" ht="20" customHeight="1">
      <x:c r="A6133" s="6" t="str">
        <x:v>800208_2</x:v>
      </x:c>
      <x:c r="B6133" s="6" t="str">
        <x:v>800208</x:v>
      </x:c>
      <x:c r="C6133" s="6" t="n">
        <x:v>2</x:v>
      </x:c>
      <x:c r="D6133" s="6" t="str">
        <x:v>全胜•再见安打</x:v>
      </x:c>
      <x:c r="E6133" s="7" t="str">
        <x:v>对指定敌方单体造成等同于开拓者315%攻击力的物理属性伤害。</x:v>
      </x:c>
      <x:c r="F6133" s="6" t="n">
        <x:v>3.15</x:v>
      </x:c>
      <x:c r="G6133" s="6" t="n">
        <x:v>0</x:v>
      </x:c>
      <x:c r="H6133" s="6" t="n">
        <x:v>0</x:v>
      </x:c>
      <x:c r="I6133" s="6" t="n">
        <x:v>0</x:v>
      </x:c>
      <x:c r="J6133" s="6" t="str">
        <x:v>[3.15]</x:v>
      </x:c>
      <x:c r="K6133" s="7" t="str">
        <x:v>需确认条件及分段</x:v>
      </x:c>
      <x:c r="L6133" s="6" t="str">
        <x:v>https://raw.githubusercontent.com/Mar-7th/StarRailRes/dbe8cdfcfb0bf657b9fe1cf92d5537f118ccb487/index_new/cn/character_skills.json</x:v>
      </x:c>
    </x:row>
    <x:row r="6134" ht="20" customHeight="1">
      <x:c r="A6134" s="6" t="str">
        <x:v>800208_3</x:v>
      </x:c>
      <x:c r="B6134" s="6" t="str">
        <x:v>800208</x:v>
      </x:c>
      <x:c r="C6134" s="6" t="n">
        <x:v>3</x:v>
      </x:c>
      <x:c r="D6134" s="6" t="str">
        <x:v>全胜•再见安打</x:v>
      </x:c>
      <x:c r="E6134" s="7" t="str">
        <x:v>对指定敌方单体造成等同于开拓者330%攻击力的物理属性伤害。</x:v>
      </x:c>
      <x:c r="F6134" s="6" t="n">
        <x:v>3.3</x:v>
      </x:c>
      <x:c r="G6134" s="6" t="n">
        <x:v>0</x:v>
      </x:c>
      <x:c r="H6134" s="6" t="n">
        <x:v>0</x:v>
      </x:c>
      <x:c r="I6134" s="6" t="n">
        <x:v>0</x:v>
      </x:c>
      <x:c r="J6134" s="6" t="str">
        <x:v>[3.3]</x:v>
      </x:c>
      <x:c r="K6134" s="7" t="str">
        <x:v>需确认条件及分段</x:v>
      </x:c>
      <x:c r="L6134" s="6" t="str">
        <x:v>https://raw.githubusercontent.com/Mar-7th/StarRailRes/dbe8cdfcfb0bf657b9fe1cf92d5537f118ccb487/index_new/cn/character_skills.json</x:v>
      </x:c>
    </x:row>
    <x:row r="6135" ht="20" customHeight="1">
      <x:c r="A6135" s="6" t="str">
        <x:v>800208_4</x:v>
      </x:c>
      <x:c r="B6135" s="6" t="str">
        <x:v>800208</x:v>
      </x:c>
      <x:c r="C6135" s="6" t="n">
        <x:v>4</x:v>
      </x:c>
      <x:c r="D6135" s="6" t="str">
        <x:v>全胜•再见安打</x:v>
      </x:c>
      <x:c r="E6135" s="7" t="str">
        <x:v>对指定敌方单体造成等同于开拓者345%攻击力的物理属性伤害。</x:v>
      </x:c>
      <x:c r="F6135" s="6" t="n">
        <x:v>3.45</x:v>
      </x:c>
      <x:c r="G6135" s="6" t="n">
        <x:v>0</x:v>
      </x:c>
      <x:c r="H6135" s="6" t="n">
        <x:v>0</x:v>
      </x:c>
      <x:c r="I6135" s="6" t="n">
        <x:v>0</x:v>
      </x:c>
      <x:c r="J6135" s="6" t="str">
        <x:v>[3.45]</x:v>
      </x:c>
      <x:c r="K6135" s="7" t="str">
        <x:v>需确认条件及分段</x:v>
      </x:c>
      <x:c r="L6135" s="6" t="str">
        <x:v>https://raw.githubusercontent.com/Mar-7th/StarRailRes/dbe8cdfcfb0bf657b9fe1cf92d5537f118ccb487/index_new/cn/character_skills.json</x:v>
      </x:c>
    </x:row>
    <x:row r="6136" ht="20" customHeight="1">
      <x:c r="A6136" s="6" t="str">
        <x:v>800208_5</x:v>
      </x:c>
      <x:c r="B6136" s="6" t="str">
        <x:v>800208</x:v>
      </x:c>
      <x:c r="C6136" s="6" t="n">
        <x:v>5</x:v>
      </x:c>
      <x:c r="D6136" s="6" t="str">
        <x:v>全胜•再见安打</x:v>
      </x:c>
      <x:c r="E6136" s="7" t="str">
        <x:v>对指定敌方单体造成等同于开拓者360%攻击力的物理属性伤害。</x:v>
      </x:c>
      <x:c r="F6136" s="6" t="n">
        <x:v>3.6</x:v>
      </x:c>
      <x:c r="G6136" s="6" t="n">
        <x:v>0</x:v>
      </x:c>
      <x:c r="H6136" s="6" t="n">
        <x:v>0</x:v>
      </x:c>
      <x:c r="I6136" s="6" t="n">
        <x:v>0</x:v>
      </x:c>
      <x:c r="J6136" s="6" t="str">
        <x:v>[3.6]</x:v>
      </x:c>
      <x:c r="K6136" s="7" t="str">
        <x:v>需确认条件及分段</x:v>
      </x:c>
      <x:c r="L6136" s="6" t="str">
        <x:v>https://raw.githubusercontent.com/Mar-7th/StarRailRes/dbe8cdfcfb0bf657b9fe1cf92d5537f118ccb487/index_new/cn/character_skills.json</x:v>
      </x:c>
    </x:row>
    <x:row r="6137" ht="20" customHeight="1">
      <x:c r="A6137" s="6" t="str">
        <x:v>800208_6</x:v>
      </x:c>
      <x:c r="B6137" s="6" t="str">
        <x:v>800208</x:v>
      </x:c>
      <x:c r="C6137" s="6" t="n">
        <x:v>6</x:v>
      </x:c>
      <x:c r="D6137" s="6" t="str">
        <x:v>全胜•再见安打</x:v>
      </x:c>
      <x:c r="E6137" s="7" t="str">
        <x:v>对指定敌方单体造成等同于开拓者375%攻击力的物理属性伤害。</x:v>
      </x:c>
      <x:c r="F6137" s="6" t="n">
        <x:v>3.75</x:v>
      </x:c>
      <x:c r="G6137" s="6" t="n">
        <x:v>0</x:v>
      </x:c>
      <x:c r="H6137" s="6" t="n">
        <x:v>0</x:v>
      </x:c>
      <x:c r="I6137" s="6" t="n">
        <x:v>0</x:v>
      </x:c>
      <x:c r="J6137" s="6" t="str">
        <x:v>[3.75]</x:v>
      </x:c>
      <x:c r="K6137" s="7" t="str">
        <x:v>需确认条件及分段</x:v>
      </x:c>
      <x:c r="L6137" s="6" t="str">
        <x:v>https://raw.githubusercontent.com/Mar-7th/StarRailRes/dbe8cdfcfb0bf657b9fe1cf92d5537f118ccb487/index_new/cn/character_skills.json</x:v>
      </x:c>
    </x:row>
    <x:row r="6138" ht="20" customHeight="1">
      <x:c r="A6138" s="6" t="str">
        <x:v>800208_7</x:v>
      </x:c>
      <x:c r="B6138" s="6" t="str">
        <x:v>800208</x:v>
      </x:c>
      <x:c r="C6138" s="6" t="n">
        <x:v>7</x:v>
      </x:c>
      <x:c r="D6138" s="6" t="str">
        <x:v>全胜•再见安打</x:v>
      </x:c>
      <x:c r="E6138" s="7" t="str">
        <x:v>对指定敌方单体造成等同于开拓者393.75%攻击力的物理属性伤害。</x:v>
      </x:c>
      <x:c r="F6138" s="6" t="n">
        <x:v>3.9375</x:v>
      </x:c>
      <x:c r="G6138" s="6" t="n">
        <x:v>0</x:v>
      </x:c>
      <x:c r="H6138" s="6" t="n">
        <x:v>0</x:v>
      </x:c>
      <x:c r="I6138" s="6" t="n">
        <x:v>0</x:v>
      </x:c>
      <x:c r="J6138" s="6" t="str">
        <x:v>[3.9375]</x:v>
      </x:c>
      <x:c r="K6138" s="7" t="str">
        <x:v>需确认条件及分段</x:v>
      </x:c>
      <x:c r="L6138" s="6" t="str">
        <x:v>https://raw.githubusercontent.com/Mar-7th/StarRailRes/dbe8cdfcfb0bf657b9fe1cf92d5537f118ccb487/index_new/cn/character_skills.json</x:v>
      </x:c>
    </x:row>
    <x:row r="6139" ht="20" customHeight="1">
      <x:c r="A6139" s="6" t="str">
        <x:v>800208_8</x:v>
      </x:c>
      <x:c r="B6139" s="6" t="str">
        <x:v>800208</x:v>
      </x:c>
      <x:c r="C6139" s="6" t="n">
        <x:v>8</x:v>
      </x:c>
      <x:c r="D6139" s="6" t="str">
        <x:v>全胜•再见安打</x:v>
      </x:c>
      <x:c r="E6139" s="7" t="str">
        <x:v>对指定敌方单体造成等同于开拓者412.5%攻击力的物理属性伤害。</x:v>
      </x:c>
      <x:c r="F6139" s="6" t="n">
        <x:v>4.125</x:v>
      </x:c>
      <x:c r="G6139" s="6" t="n">
        <x:v>0</x:v>
      </x:c>
      <x:c r="H6139" s="6" t="n">
        <x:v>0</x:v>
      </x:c>
      <x:c r="I6139" s="6" t="n">
        <x:v>0</x:v>
      </x:c>
      <x:c r="J6139" s="6" t="str">
        <x:v>[4.125]</x:v>
      </x:c>
      <x:c r="K6139" s="7" t="str">
        <x:v>需确认条件及分段</x:v>
      </x:c>
      <x:c r="L6139" s="6" t="str">
        <x:v>https://raw.githubusercontent.com/Mar-7th/StarRailRes/dbe8cdfcfb0bf657b9fe1cf92d5537f118ccb487/index_new/cn/character_skills.json</x:v>
      </x:c>
    </x:row>
    <x:row r="6140" ht="20" customHeight="1">
      <x:c r="A6140" s="6" t="str">
        <x:v>800208_9</x:v>
      </x:c>
      <x:c r="B6140" s="6" t="str">
        <x:v>800208</x:v>
      </x:c>
      <x:c r="C6140" s="6" t="n">
        <x:v>9</x:v>
      </x:c>
      <x:c r="D6140" s="6" t="str">
        <x:v>全胜•再见安打</x:v>
      </x:c>
      <x:c r="E6140" s="7" t="str">
        <x:v>对指定敌方单体造成等同于开拓者431.25%攻击力的物理属性伤害。</x:v>
      </x:c>
      <x:c r="F6140" s="6" t="n">
        <x:v>4.3125</x:v>
      </x:c>
      <x:c r="G6140" s="6" t="n">
        <x:v>0</x:v>
      </x:c>
      <x:c r="H6140" s="6" t="n">
        <x:v>0</x:v>
      </x:c>
      <x:c r="I6140" s="6" t="n">
        <x:v>0</x:v>
      </x:c>
      <x:c r="J6140" s="6" t="str">
        <x:v>[4.3125]</x:v>
      </x:c>
      <x:c r="K6140" s="7" t="str">
        <x:v>需确认条件及分段</x:v>
      </x:c>
      <x:c r="L6140" s="6" t="str">
        <x:v>https://raw.githubusercontent.com/Mar-7th/StarRailRes/dbe8cdfcfb0bf657b9fe1cf92d5537f118ccb487/index_new/cn/character_skills.json</x:v>
      </x:c>
    </x:row>
    <x:row r="6141" ht="20" customHeight="1">
      <x:c r="A6141" s="6" t="str">
        <x:v>800208_10</x:v>
      </x:c>
      <x:c r="B6141" s="6" t="str">
        <x:v>800208</x:v>
      </x:c>
      <x:c r="C6141" s="6" t="n">
        <x:v>10</x:v>
      </x:c>
      <x:c r="D6141" s="6" t="str">
        <x:v>全胜•再见安打</x:v>
      </x:c>
      <x:c r="E6141" s="7" t="str">
        <x:v>对指定敌方单体造成等同于开拓者450%攻击力的物理属性伤害。</x:v>
      </x:c>
      <x:c r="F6141" s="6" t="n">
        <x:v>4.5</x:v>
      </x:c>
      <x:c r="G6141" s="6" t="n">
        <x:v>0</x:v>
      </x:c>
      <x:c r="H6141" s="6" t="n">
        <x:v>0</x:v>
      </x:c>
      <x:c r="I6141" s="6" t="n">
        <x:v>0</x:v>
      </x:c>
      <x:c r="J6141" s="6" t="str">
        <x:v>[4.5]</x:v>
      </x:c>
      <x:c r="K6141" s="7" t="str">
        <x:v>需确认条件及分段</x:v>
      </x:c>
      <x:c r="L6141" s="6" t="str">
        <x:v>https://raw.githubusercontent.com/Mar-7th/StarRailRes/dbe8cdfcfb0bf657b9fe1cf92d5537f118ccb487/index_new/cn/character_skills.json</x:v>
      </x:c>
    </x:row>
    <x:row r="6142" ht="20" customHeight="1">
      <x:c r="A6142" s="6" t="str">
        <x:v>800208_11</x:v>
      </x:c>
      <x:c r="B6142" s="6" t="str">
        <x:v>800208</x:v>
      </x:c>
      <x:c r="C6142" s="6" t="n">
        <x:v>11</x:v>
      </x:c>
      <x:c r="D6142" s="6" t="str">
        <x:v>全胜•再见安打</x:v>
      </x:c>
      <x:c r="E6142" s="7" t="str">
        <x:v>对指定敌方单体造成等同于开拓者465%攻击力的物理属性伤害。</x:v>
      </x:c>
      <x:c r="F6142" s="6" t="n">
        <x:v>4.65</x:v>
      </x:c>
      <x:c r="G6142" s="6" t="n">
        <x:v>0</x:v>
      </x:c>
      <x:c r="H6142" s="6" t="n">
        <x:v>0</x:v>
      </x:c>
      <x:c r="I6142" s="6" t="n">
        <x:v>0</x:v>
      </x:c>
      <x:c r="J6142" s="6" t="str">
        <x:v>[4.65]</x:v>
      </x:c>
      <x:c r="K6142" s="7" t="str">
        <x:v>需确认条件及分段</x:v>
      </x:c>
      <x:c r="L6142" s="6" t="str">
        <x:v>https://raw.githubusercontent.com/Mar-7th/StarRailRes/dbe8cdfcfb0bf657b9fe1cf92d5537f118ccb487/index_new/cn/character_skills.json</x:v>
      </x:c>
    </x:row>
    <x:row r="6143" ht="20" customHeight="1">
      <x:c r="A6143" s="6" t="str">
        <x:v>800208_12</x:v>
      </x:c>
      <x:c r="B6143" s="6" t="str">
        <x:v>800208</x:v>
      </x:c>
      <x:c r="C6143" s="6" t="n">
        <x:v>12</x:v>
      </x:c>
      <x:c r="D6143" s="6" t="str">
        <x:v>全胜•再见安打</x:v>
      </x:c>
      <x:c r="E6143" s="7" t="str">
        <x:v>对指定敌方单体造成等同于开拓者480%攻击力的物理属性伤害。</x:v>
      </x:c>
      <x:c r="F6143" s="6" t="n">
        <x:v>4.8</x:v>
      </x:c>
      <x:c r="G6143" s="6" t="n">
        <x:v>0</x:v>
      </x:c>
      <x:c r="H6143" s="6" t="n">
        <x:v>0</x:v>
      </x:c>
      <x:c r="I6143" s="6" t="n">
        <x:v>0</x:v>
      </x:c>
      <x:c r="J6143" s="6" t="str">
        <x:v>[4.8]</x:v>
      </x:c>
      <x:c r="K6143" s="7" t="str">
        <x:v>需确认条件及分段</x:v>
      </x:c>
      <x:c r="L6143" s="6" t="str">
        <x:v>https://raw.githubusercontent.com/Mar-7th/StarRailRes/dbe8cdfcfb0bf657b9fe1cf92d5537f118ccb487/index_new/cn/character_skills.json</x:v>
      </x:c>
    </x:row>
    <x:row r="6144" ht="20" customHeight="1">
      <x:c r="A6144" s="6" t="str">
        <x:v>800208_13</x:v>
      </x:c>
      <x:c r="B6144" s="6" t="str">
        <x:v>800208</x:v>
      </x:c>
      <x:c r="C6144" s="6" t="n">
        <x:v>13</x:v>
      </x:c>
      <x:c r="D6144" s="6" t="str">
        <x:v>全胜•再见安打</x:v>
      </x:c>
      <x:c r="E6144" s="7" t="str">
        <x:v>对指定敌方单体造成等同于开拓者495%攻击力的物理属性伤害。</x:v>
      </x:c>
      <x:c r="F6144" s="6" t="n">
        <x:v>4.95</x:v>
      </x:c>
      <x:c r="G6144" s="6" t="n">
        <x:v>0</x:v>
      </x:c>
      <x:c r="H6144" s="6" t="n">
        <x:v>0</x:v>
      </x:c>
      <x:c r="I6144" s="6" t="n">
        <x:v>0</x:v>
      </x:c>
      <x:c r="J6144" s="6" t="str">
        <x:v>[4.95]</x:v>
      </x:c>
      <x:c r="K6144" s="7" t="str">
        <x:v>需确认条件及分段</x:v>
      </x:c>
      <x:c r="L6144" s="6" t="str">
        <x:v>https://raw.githubusercontent.com/Mar-7th/StarRailRes/dbe8cdfcfb0bf657b9fe1cf92d5537f118ccb487/index_new/cn/character_skills.json</x:v>
      </x:c>
    </x:row>
    <x:row r="6145" ht="20" customHeight="1">
      <x:c r="A6145" s="6" t="str">
        <x:v>800208_14</x:v>
      </x:c>
      <x:c r="B6145" s="6" t="str">
        <x:v>800208</x:v>
      </x:c>
      <x:c r="C6145" s="6" t="n">
        <x:v>14</x:v>
      </x:c>
      <x:c r="D6145" s="6" t="str">
        <x:v>全胜•再见安打</x:v>
      </x:c>
      <x:c r="E6145" s="7" t="str">
        <x:v>对指定敌方单体造成等同于开拓者510%攻击力的物理属性伤害。</x:v>
      </x:c>
      <x:c r="F6145" s="6" t="n">
        <x:v>5.1</x:v>
      </x:c>
      <x:c r="G6145" s="6" t="n">
        <x:v>0</x:v>
      </x:c>
      <x:c r="H6145" s="6" t="n">
        <x:v>0</x:v>
      </x:c>
      <x:c r="I6145" s="6" t="n">
        <x:v>0</x:v>
      </x:c>
      <x:c r="J6145" s="6" t="str">
        <x:v>[5.1]</x:v>
      </x:c>
      <x:c r="K6145" s="7" t="str">
        <x:v>需确认条件及分段</x:v>
      </x:c>
      <x:c r="L6145" s="6" t="str">
        <x:v>https://raw.githubusercontent.com/Mar-7th/StarRailRes/dbe8cdfcfb0bf657b9fe1cf92d5537f118ccb487/index_new/cn/character_skills.json</x:v>
      </x:c>
    </x:row>
    <x:row r="6146" ht="20" customHeight="1">
      <x:c r="A6146" s="6" t="str">
        <x:v>800208_15</x:v>
      </x:c>
      <x:c r="B6146" s="6" t="str">
        <x:v>800208</x:v>
      </x:c>
      <x:c r="C6146" s="6" t="n">
        <x:v>15</x:v>
      </x:c>
      <x:c r="D6146" s="6" t="str">
        <x:v>全胜•再见安打</x:v>
      </x:c>
      <x:c r="E6146" s="7" t="str">
        <x:v>对指定敌方单体造成等同于开拓者525%攻击力的物理属性伤害。</x:v>
      </x:c>
      <x:c r="F6146" s="6" t="n">
        <x:v>5.25</x:v>
      </x:c>
      <x:c r="G6146" s="6" t="n">
        <x:v>0</x:v>
      </x:c>
      <x:c r="H6146" s="6" t="n">
        <x:v>0</x:v>
      </x:c>
      <x:c r="I6146" s="6" t="n">
        <x:v>0</x:v>
      </x:c>
      <x:c r="J6146" s="6" t="str">
        <x:v>[5.25]</x:v>
      </x:c>
      <x:c r="K6146" s="7" t="str">
        <x:v>需确认条件及分段</x:v>
      </x:c>
      <x:c r="L6146" s="6" t="str">
        <x:v>https://raw.githubusercontent.com/Mar-7th/StarRailRes/dbe8cdfcfb0bf657b9fe1cf92d5537f118ccb487/index_new/cn/character_skills.json</x:v>
      </x:c>
    </x:row>
    <x:row r="6147" ht="38" customHeight="1">
      <x:c r="A6147" s="6" t="str">
        <x:v>800209_1</x:v>
      </x:c>
      <x:c r="B6147" s="6" t="str">
        <x:v>800209</x:v>
      </x:c>
      <x:c r="C6147" s="6" t="n">
        <x:v>1</x:v>
      </x:c>
      <x:c r="D6147" s="6" t="str">
        <x:v>全胜•安息全垒打</x:v>
      </x:c>
      <x:c r="E6147" s="7" t="str">
        <x:v>对指定敌方单体造成等同于开拓者180%攻击力的物理属性伤害，同时对其相邻目标造成等同于开拓者108%攻击力的物理属性伤害。</x:v>
      </x:c>
      <x:c r="F6147" s="6" t="n">
        <x:v>2.88</x:v>
      </x:c>
      <x:c r="G6147" s="6" t="n">
        <x:v>0</x:v>
      </x:c>
      <x:c r="H6147" s="6" t="n">
        <x:v>0</x:v>
      </x:c>
      <x:c r="I6147" s="6" t="n">
        <x:v>0</x:v>
      </x:c>
      <x:c r="J6147" s="6" t="str">
        <x:v>[1.8, 1.08]</x:v>
      </x:c>
      <x:c r="K6147" s="7" t="str">
        <x:v>需确认条件及分段</x:v>
      </x:c>
      <x:c r="L6147" s="6" t="str">
        <x:v>https://raw.githubusercontent.com/Mar-7th/StarRailRes/dbe8cdfcfb0bf657b9fe1cf92d5537f118ccb487/index_new/cn/character_skills.json</x:v>
      </x:c>
    </x:row>
    <x:row r="6148" ht="38" customHeight="1">
      <x:c r="A6148" s="6" t="str">
        <x:v>800209_2</x:v>
      </x:c>
      <x:c r="B6148" s="6" t="str">
        <x:v>800209</x:v>
      </x:c>
      <x:c r="C6148" s="6" t="n">
        <x:v>2</x:v>
      </x:c>
      <x:c r="D6148" s="6" t="str">
        <x:v>全胜•安息全垒打</x:v>
      </x:c>
      <x:c r="E6148" s="7" t="str">
        <x:v>对指定敌方单体造成等同于开拓者189%攻击力的物理属性伤害，同时对其相邻目标造成等同于开拓者113.4%攻击力的物理属性伤害。</x:v>
      </x:c>
      <x:c r="F6148" s="6" t="n">
        <x:v>3.024</x:v>
      </x:c>
      <x:c r="G6148" s="6" t="n">
        <x:v>0</x:v>
      </x:c>
      <x:c r="H6148" s="6" t="n">
        <x:v>0</x:v>
      </x:c>
      <x:c r="I6148" s="6" t="n">
        <x:v>0</x:v>
      </x:c>
      <x:c r="J6148" s="6" t="str">
        <x:v>[1.89, 1.134]</x:v>
      </x:c>
      <x:c r="K6148" s="7" t="str">
        <x:v>需确认条件及分段</x:v>
      </x:c>
      <x:c r="L6148" s="6" t="str">
        <x:v>https://raw.githubusercontent.com/Mar-7th/StarRailRes/dbe8cdfcfb0bf657b9fe1cf92d5537f118ccb487/index_new/cn/character_skills.json</x:v>
      </x:c>
    </x:row>
    <x:row r="6149" ht="38" customHeight="1">
      <x:c r="A6149" s="6" t="str">
        <x:v>800209_3</x:v>
      </x:c>
      <x:c r="B6149" s="6" t="str">
        <x:v>800209</x:v>
      </x:c>
      <x:c r="C6149" s="6" t="n">
        <x:v>3</x:v>
      </x:c>
      <x:c r="D6149" s="6" t="str">
        <x:v>全胜•安息全垒打</x:v>
      </x:c>
      <x:c r="E6149" s="7" t="str">
        <x:v>对指定敌方单体造成等同于开拓者198%攻击力的物理属性伤害，同时对其相邻目标造成等同于开拓者118.8%攻击力的物理属性伤害。</x:v>
      </x:c>
      <x:c r="F6149" s="6" t="n">
        <x:v>3.168</x:v>
      </x:c>
      <x:c r="G6149" s="6" t="n">
        <x:v>0</x:v>
      </x:c>
      <x:c r="H6149" s="6" t="n">
        <x:v>0</x:v>
      </x:c>
      <x:c r="I6149" s="6" t="n">
        <x:v>0</x:v>
      </x:c>
      <x:c r="J6149" s="6" t="str">
        <x:v>[1.98, 1.188]</x:v>
      </x:c>
      <x:c r="K6149" s="7" t="str">
        <x:v>需确认条件及分段</x:v>
      </x:c>
      <x:c r="L6149" s="6" t="str">
        <x:v>https://raw.githubusercontent.com/Mar-7th/StarRailRes/dbe8cdfcfb0bf657b9fe1cf92d5537f118ccb487/index_new/cn/character_skills.json</x:v>
      </x:c>
    </x:row>
    <x:row r="6150" ht="38" customHeight="1">
      <x:c r="A6150" s="6" t="str">
        <x:v>800209_4</x:v>
      </x:c>
      <x:c r="B6150" s="6" t="str">
        <x:v>800209</x:v>
      </x:c>
      <x:c r="C6150" s="6" t="n">
        <x:v>4</x:v>
      </x:c>
      <x:c r="D6150" s="6" t="str">
        <x:v>全胜•安息全垒打</x:v>
      </x:c>
      <x:c r="E6150" s="7" t="str">
        <x:v>对指定敌方单体造成等同于开拓者207%攻击力的物理属性伤害，同时对其相邻目标造成等同于开拓者124.2%攻击力的物理属性伤害。</x:v>
      </x:c>
      <x:c r="F6150" s="6" t="n">
        <x:v>3.312</x:v>
      </x:c>
      <x:c r="G6150" s="6" t="n">
        <x:v>0</x:v>
      </x:c>
      <x:c r="H6150" s="6" t="n">
        <x:v>0</x:v>
      </x:c>
      <x:c r="I6150" s="6" t="n">
        <x:v>0</x:v>
      </x:c>
      <x:c r="J6150" s="6" t="str">
        <x:v>[2.07, 1.242]</x:v>
      </x:c>
      <x:c r="K6150" s="7" t="str">
        <x:v>需确认条件及分段</x:v>
      </x:c>
      <x:c r="L6150" s="6" t="str">
        <x:v>https://raw.githubusercontent.com/Mar-7th/StarRailRes/dbe8cdfcfb0bf657b9fe1cf92d5537f118ccb487/index_new/cn/character_skills.json</x:v>
      </x:c>
    </x:row>
    <x:row r="6151" ht="38" customHeight="1">
      <x:c r="A6151" s="6" t="str">
        <x:v>800209_5</x:v>
      </x:c>
      <x:c r="B6151" s="6" t="str">
        <x:v>800209</x:v>
      </x:c>
      <x:c r="C6151" s="6" t="n">
        <x:v>5</x:v>
      </x:c>
      <x:c r="D6151" s="6" t="str">
        <x:v>全胜•安息全垒打</x:v>
      </x:c>
      <x:c r="E6151" s="7" t="str">
        <x:v>对指定敌方单体造成等同于开拓者216%攻击力的物理属性伤害，同时对其相邻目标造成等同于开拓者129.6%攻击力的物理属性伤害。</x:v>
      </x:c>
      <x:c r="F6151" s="6" t="n">
        <x:v>3.4560000000000004</x:v>
      </x:c>
      <x:c r="G6151" s="6" t="n">
        <x:v>0</x:v>
      </x:c>
      <x:c r="H6151" s="6" t="n">
        <x:v>0</x:v>
      </x:c>
      <x:c r="I6151" s="6" t="n">
        <x:v>0</x:v>
      </x:c>
      <x:c r="J6151" s="6" t="str">
        <x:v>[2.16, 1.296]</x:v>
      </x:c>
      <x:c r="K6151" s="7" t="str">
        <x:v>需确认条件及分段</x:v>
      </x:c>
      <x:c r="L6151" s="6" t="str">
        <x:v>https://raw.githubusercontent.com/Mar-7th/StarRailRes/dbe8cdfcfb0bf657b9fe1cf92d5537f118ccb487/index_new/cn/character_skills.json</x:v>
      </x:c>
    </x:row>
    <x:row r="6152" ht="38" customHeight="1">
      <x:c r="A6152" s="6" t="str">
        <x:v>800209_6</x:v>
      </x:c>
      <x:c r="B6152" s="6" t="str">
        <x:v>800209</x:v>
      </x:c>
      <x:c r="C6152" s="6" t="n">
        <x:v>6</x:v>
      </x:c>
      <x:c r="D6152" s="6" t="str">
        <x:v>全胜•安息全垒打</x:v>
      </x:c>
      <x:c r="E6152" s="7" t="str">
        <x:v>对指定敌方单体造成等同于开拓者225%攻击力的物理属性伤害，同时对其相邻目标造成等同于开拓者135%攻击力的物理属性伤害。</x:v>
      </x:c>
      <x:c r="F6152" s="6" t="n">
        <x:v>3.6</x:v>
      </x:c>
      <x:c r="G6152" s="6" t="n">
        <x:v>0</x:v>
      </x:c>
      <x:c r="H6152" s="6" t="n">
        <x:v>0</x:v>
      </x:c>
      <x:c r="I6152" s="6" t="n">
        <x:v>0</x:v>
      </x:c>
      <x:c r="J6152" s="6" t="str">
        <x:v>[2.25, 1.35]</x:v>
      </x:c>
      <x:c r="K6152" s="7" t="str">
        <x:v>需确认条件及分段</x:v>
      </x:c>
      <x:c r="L6152" s="6" t="str">
        <x:v>https://raw.githubusercontent.com/Mar-7th/StarRailRes/dbe8cdfcfb0bf657b9fe1cf92d5537f118ccb487/index_new/cn/character_skills.json</x:v>
      </x:c>
    </x:row>
    <x:row r="6153" ht="38" customHeight="1">
      <x:c r="A6153" s="6" t="str">
        <x:v>800209_7</x:v>
      </x:c>
      <x:c r="B6153" s="6" t="str">
        <x:v>800209</x:v>
      </x:c>
      <x:c r="C6153" s="6" t="n">
        <x:v>7</x:v>
      </x:c>
      <x:c r="D6153" s="6" t="str">
        <x:v>全胜•安息全垒打</x:v>
      </x:c>
      <x:c r="E6153" s="7" t="str">
        <x:v>对指定敌方单体造成等同于开拓者236.25%攻击力的物理属性伤害，同时对其相邻目标造成等同于开拓者141.75%攻击力的物理属性伤害。</x:v>
      </x:c>
      <x:c r="F6153" s="6" t="n">
        <x:v>3.78</x:v>
      </x:c>
      <x:c r="G6153" s="6" t="n">
        <x:v>0</x:v>
      </x:c>
      <x:c r="H6153" s="6" t="n">
        <x:v>0</x:v>
      </x:c>
      <x:c r="I6153" s="6" t="n">
        <x:v>0</x:v>
      </x:c>
      <x:c r="J6153" s="6" t="str">
        <x:v>[2.3625, 1.4175]</x:v>
      </x:c>
      <x:c r="K6153" s="7" t="str">
        <x:v>需确认条件及分段</x:v>
      </x:c>
      <x:c r="L6153" s="6" t="str">
        <x:v>https://raw.githubusercontent.com/Mar-7th/StarRailRes/dbe8cdfcfb0bf657b9fe1cf92d5537f118ccb487/index_new/cn/character_skills.json</x:v>
      </x:c>
    </x:row>
    <x:row r="6154" ht="38" customHeight="1">
      <x:c r="A6154" s="6" t="str">
        <x:v>800209_8</x:v>
      </x:c>
      <x:c r="B6154" s="6" t="str">
        <x:v>800209</x:v>
      </x:c>
      <x:c r="C6154" s="6" t="n">
        <x:v>8</x:v>
      </x:c>
      <x:c r="D6154" s="6" t="str">
        <x:v>全胜•安息全垒打</x:v>
      </x:c>
      <x:c r="E6154" s="7" t="str">
        <x:v>对指定敌方单体造成等同于开拓者247.5%攻击力的物理属性伤害，同时对其相邻目标造成等同于开拓者148.5%攻击力的物理属性伤害。</x:v>
      </x:c>
      <x:c r="F6154" s="6" t="n">
        <x:v>3.96</x:v>
      </x:c>
      <x:c r="G6154" s="6" t="n">
        <x:v>0</x:v>
      </x:c>
      <x:c r="H6154" s="6" t="n">
        <x:v>0</x:v>
      </x:c>
      <x:c r="I6154" s="6" t="n">
        <x:v>0</x:v>
      </x:c>
      <x:c r="J6154" s="6" t="str">
        <x:v>[2.475, 1.485]</x:v>
      </x:c>
      <x:c r="K6154" s="7" t="str">
        <x:v>需确认条件及分段</x:v>
      </x:c>
      <x:c r="L6154" s="6" t="str">
        <x:v>https://raw.githubusercontent.com/Mar-7th/StarRailRes/dbe8cdfcfb0bf657b9fe1cf92d5537f118ccb487/index_new/cn/character_skills.json</x:v>
      </x:c>
    </x:row>
    <x:row r="6155" ht="38" customHeight="1">
      <x:c r="A6155" s="6" t="str">
        <x:v>800209_9</x:v>
      </x:c>
      <x:c r="B6155" s="6" t="str">
        <x:v>800209</x:v>
      </x:c>
      <x:c r="C6155" s="6" t="n">
        <x:v>9</x:v>
      </x:c>
      <x:c r="D6155" s="6" t="str">
        <x:v>全胜•安息全垒打</x:v>
      </x:c>
      <x:c r="E6155" s="7" t="str">
        <x:v>对指定敌方单体造成等同于开拓者258.75%攻击力的物理属性伤害，同时对其相邻目标造成等同于开拓者155.25%攻击力的物理属性伤害。</x:v>
      </x:c>
      <x:c r="F6155" s="6" t="n">
        <x:v>4.14</x:v>
      </x:c>
      <x:c r="G6155" s="6" t="n">
        <x:v>0</x:v>
      </x:c>
      <x:c r="H6155" s="6" t="n">
        <x:v>0</x:v>
      </x:c>
      <x:c r="I6155" s="6" t="n">
        <x:v>0</x:v>
      </x:c>
      <x:c r="J6155" s="6" t="str">
        <x:v>[2.5875, 1.5525]</x:v>
      </x:c>
      <x:c r="K6155" s="7" t="str">
        <x:v>需确认条件及分段</x:v>
      </x:c>
      <x:c r="L6155" s="6" t="str">
        <x:v>https://raw.githubusercontent.com/Mar-7th/StarRailRes/dbe8cdfcfb0bf657b9fe1cf92d5537f118ccb487/index_new/cn/character_skills.json</x:v>
      </x:c>
    </x:row>
    <x:row r="6156" ht="38" customHeight="1">
      <x:c r="A6156" s="6" t="str">
        <x:v>800209_10</x:v>
      </x:c>
      <x:c r="B6156" s="6" t="str">
        <x:v>800209</x:v>
      </x:c>
      <x:c r="C6156" s="6" t="n">
        <x:v>10</x:v>
      </x:c>
      <x:c r="D6156" s="6" t="str">
        <x:v>全胜•安息全垒打</x:v>
      </x:c>
      <x:c r="E6156" s="7" t="str">
        <x:v>对指定敌方单体造成等同于开拓者270%攻击力的物理属性伤害，同时对其相邻目标造成等同于开拓者162%攻击力的物理属性伤害。</x:v>
      </x:c>
      <x:c r="F6156" s="6" t="n">
        <x:v>4.32</x:v>
      </x:c>
      <x:c r="G6156" s="6" t="n">
        <x:v>0</x:v>
      </x:c>
      <x:c r="H6156" s="6" t="n">
        <x:v>0</x:v>
      </x:c>
      <x:c r="I6156" s="6" t="n">
        <x:v>0</x:v>
      </x:c>
      <x:c r="J6156" s="6" t="str">
        <x:v>[2.7, 1.62]</x:v>
      </x:c>
      <x:c r="K6156" s="7" t="str">
        <x:v>需确认条件及分段</x:v>
      </x:c>
      <x:c r="L6156" s="6" t="str">
        <x:v>https://raw.githubusercontent.com/Mar-7th/StarRailRes/dbe8cdfcfb0bf657b9fe1cf92d5537f118ccb487/index_new/cn/character_skills.json</x:v>
      </x:c>
    </x:row>
    <x:row r="6157" ht="38" customHeight="1">
      <x:c r="A6157" s="6" t="str">
        <x:v>800209_11</x:v>
      </x:c>
      <x:c r="B6157" s="6" t="str">
        <x:v>800209</x:v>
      </x:c>
      <x:c r="C6157" s="6" t="n">
        <x:v>11</x:v>
      </x:c>
      <x:c r="D6157" s="6" t="str">
        <x:v>全胜•安息全垒打</x:v>
      </x:c>
      <x:c r="E6157" s="7" t="str">
        <x:v>对指定敌方单体造成等同于开拓者279%攻击力的物理属性伤害，同时对其相邻目标造成等同于开拓者167.4%攻击力的物理属性伤害。</x:v>
      </x:c>
      <x:c r="F6157" s="6" t="n">
        <x:v>4.464</x:v>
      </x:c>
      <x:c r="G6157" s="6" t="n">
        <x:v>0</x:v>
      </x:c>
      <x:c r="H6157" s="6" t="n">
        <x:v>0</x:v>
      </x:c>
      <x:c r="I6157" s="6" t="n">
        <x:v>0</x:v>
      </x:c>
      <x:c r="J6157" s="6" t="str">
        <x:v>[2.79, 1.674]</x:v>
      </x:c>
      <x:c r="K6157" s="7" t="str">
        <x:v>需确认条件及分段</x:v>
      </x:c>
      <x:c r="L6157" s="6" t="str">
        <x:v>https://raw.githubusercontent.com/Mar-7th/StarRailRes/dbe8cdfcfb0bf657b9fe1cf92d5537f118ccb487/index_new/cn/character_skills.json</x:v>
      </x:c>
    </x:row>
    <x:row r="6158" ht="38" customHeight="1">
      <x:c r="A6158" s="6" t="str">
        <x:v>800209_12</x:v>
      </x:c>
      <x:c r="B6158" s="6" t="str">
        <x:v>800209</x:v>
      </x:c>
      <x:c r="C6158" s="6" t="n">
        <x:v>12</x:v>
      </x:c>
      <x:c r="D6158" s="6" t="str">
        <x:v>全胜•安息全垒打</x:v>
      </x:c>
      <x:c r="E6158" s="7" t="str">
        <x:v>对指定敌方单体造成等同于开拓者288%攻击力的物理属性伤害，同时对其相邻目标造成等同于开拓者172.8%攻击力的物理属性伤害。</x:v>
      </x:c>
      <x:c r="F6158" s="6" t="n">
        <x:v>4.608</x:v>
      </x:c>
      <x:c r="G6158" s="6" t="n">
        <x:v>0</x:v>
      </x:c>
      <x:c r="H6158" s="6" t="n">
        <x:v>0</x:v>
      </x:c>
      <x:c r="I6158" s="6" t="n">
        <x:v>0</x:v>
      </x:c>
      <x:c r="J6158" s="6" t="str">
        <x:v>[2.88, 1.728]</x:v>
      </x:c>
      <x:c r="K6158" s="7" t="str">
        <x:v>需确认条件及分段</x:v>
      </x:c>
      <x:c r="L6158" s="6" t="str">
        <x:v>https://raw.githubusercontent.com/Mar-7th/StarRailRes/dbe8cdfcfb0bf657b9fe1cf92d5537f118ccb487/index_new/cn/character_skills.json</x:v>
      </x:c>
    </x:row>
    <x:row r="6159" ht="38" customHeight="1">
      <x:c r="A6159" s="6" t="str">
        <x:v>800209_13</x:v>
      </x:c>
      <x:c r="B6159" s="6" t="str">
        <x:v>800209</x:v>
      </x:c>
      <x:c r="C6159" s="6" t="n">
        <x:v>13</x:v>
      </x:c>
      <x:c r="D6159" s="6" t="str">
        <x:v>全胜•安息全垒打</x:v>
      </x:c>
      <x:c r="E6159" s="7" t="str">
        <x:v>对指定敌方单体造成等同于开拓者297%攻击力的物理属性伤害，同时对其相邻目标造成等同于开拓者178.2%攻击力的物理属性伤害。</x:v>
      </x:c>
      <x:c r="F6159" s="6" t="n">
        <x:v>4.752000000000001</x:v>
      </x:c>
      <x:c r="G6159" s="6" t="n">
        <x:v>0</x:v>
      </x:c>
      <x:c r="H6159" s="6" t="n">
        <x:v>0</x:v>
      </x:c>
      <x:c r="I6159" s="6" t="n">
        <x:v>0</x:v>
      </x:c>
      <x:c r="J6159" s="6" t="str">
        <x:v>[2.97, 1.782]</x:v>
      </x:c>
      <x:c r="K6159" s="7" t="str">
        <x:v>需确认条件及分段</x:v>
      </x:c>
      <x:c r="L6159" s="6" t="str">
        <x:v>https://raw.githubusercontent.com/Mar-7th/StarRailRes/dbe8cdfcfb0bf657b9fe1cf92d5537f118ccb487/index_new/cn/character_skills.json</x:v>
      </x:c>
    </x:row>
    <x:row r="6160" ht="38" customHeight="1">
      <x:c r="A6160" s="6" t="str">
        <x:v>800209_14</x:v>
      </x:c>
      <x:c r="B6160" s="6" t="str">
        <x:v>800209</x:v>
      </x:c>
      <x:c r="C6160" s="6" t="n">
        <x:v>14</x:v>
      </x:c>
      <x:c r="D6160" s="6" t="str">
        <x:v>全胜•安息全垒打</x:v>
      </x:c>
      <x:c r="E6160" s="7" t="str">
        <x:v>对指定敌方单体造成等同于开拓者306%攻击力的物理属性伤害，同时对其相邻目标造成等同于开拓者183.6%攻击力的物理属性伤害。</x:v>
      </x:c>
      <x:c r="F6160" s="6" t="n">
        <x:v>4.896</x:v>
      </x:c>
      <x:c r="G6160" s="6" t="n">
        <x:v>0</x:v>
      </x:c>
      <x:c r="H6160" s="6" t="n">
        <x:v>0</x:v>
      </x:c>
      <x:c r="I6160" s="6" t="n">
        <x:v>0</x:v>
      </x:c>
      <x:c r="J6160" s="6" t="str">
        <x:v>[3.06, 1.836]</x:v>
      </x:c>
      <x:c r="K6160" s="7" t="str">
        <x:v>需确认条件及分段</x:v>
      </x:c>
      <x:c r="L6160" s="6" t="str">
        <x:v>https://raw.githubusercontent.com/Mar-7th/StarRailRes/dbe8cdfcfb0bf657b9fe1cf92d5537f118ccb487/index_new/cn/character_skills.json</x:v>
      </x:c>
    </x:row>
    <x:row r="6161" ht="38" customHeight="1">
      <x:c r="A6161" s="6" t="str">
        <x:v>800209_15</x:v>
      </x:c>
      <x:c r="B6161" s="6" t="str">
        <x:v>800209</x:v>
      </x:c>
      <x:c r="C6161" s="6" t="n">
        <x:v>15</x:v>
      </x:c>
      <x:c r="D6161" s="6" t="str">
        <x:v>全胜•安息全垒打</x:v>
      </x:c>
      <x:c r="E6161" s="7" t="str">
        <x:v>对指定敌方单体造成等同于开拓者315%攻击力的物理属性伤害，同时对其相邻目标造成等同于开拓者189%攻击力的物理属性伤害。</x:v>
      </x:c>
      <x:c r="F6161" s="6" t="n">
        <x:v>5.04</x:v>
      </x:c>
      <x:c r="G6161" s="6" t="n">
        <x:v>0</x:v>
      </x:c>
      <x:c r="H6161" s="6" t="n">
        <x:v>0</x:v>
      </x:c>
      <x:c r="I6161" s="6" t="n">
        <x:v>0</x:v>
      </x:c>
      <x:c r="J6161" s="6" t="str">
        <x:v>[3.15, 1.89]</x:v>
      </x:c>
      <x:c r="K6161" s="7" t="str">
        <x:v>需确认条件及分段</x:v>
      </x:c>
      <x:c r="L6161" s="6" t="str">
        <x:v>https://raw.githubusercontent.com/Mar-7th/StarRailRes/dbe8cdfcfb0bf657b9fe1cf92d5537f118ccb487/index_new/cn/character_skills.json</x:v>
      </x:c>
    </x:row>
    <x:row r="6162" ht="20" customHeight="1">
      <x:c r="A6162" s="6" t="str">
        <x:v>800301_1</x:v>
      </x:c>
      <x:c r="B6162" s="6" t="str">
        <x:v>800301</x:v>
      </x:c>
      <x:c r="C6162" s="6" t="n">
        <x:v>1</x:v>
      </x:c>
      <x:c r="D6162" s="6" t="str">
        <x:v>穿彻坚冰的烈芒</x:v>
      </x:c>
      <x:c r="E6162" s="7" t="str">
        <x:v>对指定敌方单体造成等同于开拓者50%攻击力的火属性伤害并叠加1层【灼热意志】。</x:v>
      </x:c>
      <x:c r="F6162" s="6" t="n">
        <x:v>0.5</x:v>
      </x:c>
      <x:c r="G6162" s="6" t="n">
        <x:v>0</x:v>
      </x:c>
      <x:c r="H6162" s="6" t="n">
        <x:v>0</x:v>
      </x:c>
      <x:c r="I6162" s="6" t="n">
        <x:v>0</x:v>
      </x:c>
      <x:c r="J6162" s="6" t="str">
        <x:v>[0.5]</x:v>
      </x:c>
      <x:c r="K6162" s="7" t="str">
        <x:v>需确认条件及分段</x:v>
      </x:c>
      <x:c r="L6162" s="6" t="str">
        <x:v>https://raw.githubusercontent.com/Mar-7th/StarRailRes/dbe8cdfcfb0bf657b9fe1cf92d5537f118ccb487/index_new/cn/character_skills.json</x:v>
      </x:c>
    </x:row>
    <x:row r="6163" ht="20" customHeight="1">
      <x:c r="A6163" s="6" t="str">
        <x:v>800301_2</x:v>
      </x:c>
      <x:c r="B6163" s="6" t="str">
        <x:v>800301</x:v>
      </x:c>
      <x:c r="C6163" s="6" t="n">
        <x:v>2</x:v>
      </x:c>
      <x:c r="D6163" s="6" t="str">
        <x:v>穿彻坚冰的烈芒</x:v>
      </x:c>
      <x:c r="E6163" s="7" t="str">
        <x:v>对指定敌方单体造成等同于开拓者60%攻击力的火属性伤害并叠加1层【灼热意志】。</x:v>
      </x:c>
      <x:c r="F6163" s="6" t="n">
        <x:v>0.6</x:v>
      </x:c>
      <x:c r="G6163" s="6" t="n">
        <x:v>0</x:v>
      </x:c>
      <x:c r="H6163" s="6" t="n">
        <x:v>0</x:v>
      </x:c>
      <x:c r="I6163" s="6" t="n">
        <x:v>0</x:v>
      </x:c>
      <x:c r="J6163" s="6" t="str">
        <x:v>[0.6]</x:v>
      </x:c>
      <x:c r="K6163" s="7" t="str">
        <x:v>需确认条件及分段</x:v>
      </x:c>
      <x:c r="L6163" s="6" t="str">
        <x:v>https://raw.githubusercontent.com/Mar-7th/StarRailRes/dbe8cdfcfb0bf657b9fe1cf92d5537f118ccb487/index_new/cn/character_skills.json</x:v>
      </x:c>
    </x:row>
    <x:row r="6164" ht="20" customHeight="1">
      <x:c r="A6164" s="6" t="str">
        <x:v>800301_3</x:v>
      </x:c>
      <x:c r="B6164" s="6" t="str">
        <x:v>800301</x:v>
      </x:c>
      <x:c r="C6164" s="6" t="n">
        <x:v>3</x:v>
      </x:c>
      <x:c r="D6164" s="6" t="str">
        <x:v>穿彻坚冰的烈芒</x:v>
      </x:c>
      <x:c r="E6164" s="7" t="str">
        <x:v>对指定敌方单体造成等同于开拓者70%攻击力的火属性伤害并叠加1层【灼热意志】。</x:v>
      </x:c>
      <x:c r="F6164" s="6" t="n">
        <x:v>0.7</x:v>
      </x:c>
      <x:c r="G6164" s="6" t="n">
        <x:v>0</x:v>
      </x:c>
      <x:c r="H6164" s="6" t="n">
        <x:v>0</x:v>
      </x:c>
      <x:c r="I6164" s="6" t="n">
        <x:v>0</x:v>
      </x:c>
      <x:c r="J6164" s="6" t="str">
        <x:v>[0.7]</x:v>
      </x:c>
      <x:c r="K6164" s="7" t="str">
        <x:v>需确认条件及分段</x:v>
      </x:c>
      <x:c r="L6164" s="6" t="str">
        <x:v>https://raw.githubusercontent.com/Mar-7th/StarRailRes/dbe8cdfcfb0bf657b9fe1cf92d5537f118ccb487/index_new/cn/character_skills.json</x:v>
      </x:c>
    </x:row>
    <x:row r="6165" ht="20" customHeight="1">
      <x:c r="A6165" s="6" t="str">
        <x:v>800301_4</x:v>
      </x:c>
      <x:c r="B6165" s="6" t="str">
        <x:v>800301</x:v>
      </x:c>
      <x:c r="C6165" s="6" t="n">
        <x:v>4</x:v>
      </x:c>
      <x:c r="D6165" s="6" t="str">
        <x:v>穿彻坚冰的烈芒</x:v>
      </x:c>
      <x:c r="E6165" s="7" t="str">
        <x:v>对指定敌方单体造成等同于开拓者80%攻击力的火属性伤害并叠加1层【灼热意志】。</x:v>
      </x:c>
      <x:c r="F6165" s="6" t="n">
        <x:v>0.8</x:v>
      </x:c>
      <x:c r="G6165" s="6" t="n">
        <x:v>0</x:v>
      </x:c>
      <x:c r="H6165" s="6" t="n">
        <x:v>0</x:v>
      </x:c>
      <x:c r="I6165" s="6" t="n">
        <x:v>0</x:v>
      </x:c>
      <x:c r="J6165" s="6" t="str">
        <x:v>[0.8]</x:v>
      </x:c>
      <x:c r="K6165" s="7" t="str">
        <x:v>需确认条件及分段</x:v>
      </x:c>
      <x:c r="L6165" s="6" t="str">
        <x:v>https://raw.githubusercontent.com/Mar-7th/StarRailRes/dbe8cdfcfb0bf657b9fe1cf92d5537f118ccb487/index_new/cn/character_skills.json</x:v>
      </x:c>
    </x:row>
    <x:row r="6166" ht="20" customHeight="1">
      <x:c r="A6166" s="6" t="str">
        <x:v>800301_5</x:v>
      </x:c>
      <x:c r="B6166" s="6" t="str">
        <x:v>800301</x:v>
      </x:c>
      <x:c r="C6166" s="6" t="n">
        <x:v>5</x:v>
      </x:c>
      <x:c r="D6166" s="6" t="str">
        <x:v>穿彻坚冰的烈芒</x:v>
      </x:c>
      <x:c r="E6166" s="7" t="str">
        <x:v>对指定敌方单体造成等同于开拓者90%攻击力的火属性伤害并叠加1层【灼热意志】。</x:v>
      </x:c>
      <x:c r="F6166" s="6" t="n">
        <x:v>0.9</x:v>
      </x:c>
      <x:c r="G6166" s="6" t="n">
        <x:v>0</x:v>
      </x:c>
      <x:c r="H6166" s="6" t="n">
        <x:v>0</x:v>
      </x:c>
      <x:c r="I6166" s="6" t="n">
        <x:v>0</x:v>
      </x:c>
      <x:c r="J6166" s="6" t="str">
        <x:v>[0.9]</x:v>
      </x:c>
      <x:c r="K6166" s="7" t="str">
        <x:v>需确认条件及分段</x:v>
      </x:c>
      <x:c r="L6166" s="6" t="str">
        <x:v>https://raw.githubusercontent.com/Mar-7th/StarRailRes/dbe8cdfcfb0bf657b9fe1cf92d5537f118ccb487/index_new/cn/character_skills.json</x:v>
      </x:c>
    </x:row>
    <x:row r="6167" ht="20" customHeight="1">
      <x:c r="A6167" s="6" t="str">
        <x:v>800301_6</x:v>
      </x:c>
      <x:c r="B6167" s="6" t="str">
        <x:v>800301</x:v>
      </x:c>
      <x:c r="C6167" s="6" t="n">
        <x:v>6</x:v>
      </x:c>
      <x:c r="D6167" s="6" t="str">
        <x:v>穿彻坚冰的烈芒</x:v>
      </x:c>
      <x:c r="E6167" s="7" t="str">
        <x:v>对指定敌方单体造成等同于开拓者100%攻击力的火属性伤害并叠加1层【灼热意志】。</x:v>
      </x:c>
      <x:c r="F6167" s="6" t="n">
        <x:v>1</x:v>
      </x:c>
      <x:c r="G6167" s="6" t="n">
        <x:v>0</x:v>
      </x:c>
      <x:c r="H6167" s="6" t="n">
        <x:v>0</x:v>
      </x:c>
      <x:c r="I6167" s="6" t="n">
        <x:v>0</x:v>
      </x:c>
      <x:c r="J6167" s="6" t="str">
        <x:v>[1]</x:v>
      </x:c>
      <x:c r="K6167" s="7" t="str">
        <x:v>需确认条件及分段</x:v>
      </x:c>
      <x:c r="L6167" s="6" t="str">
        <x:v>https://raw.githubusercontent.com/Mar-7th/StarRailRes/dbe8cdfcfb0bf657b9fe1cf92d5537f118ccb487/index_new/cn/character_skills.json</x:v>
      </x:c>
    </x:row>
    <x:row r="6168" ht="20" customHeight="1">
      <x:c r="A6168" s="6" t="str">
        <x:v>800301_7</x:v>
      </x:c>
      <x:c r="B6168" s="6" t="str">
        <x:v>800301</x:v>
      </x:c>
      <x:c r="C6168" s="6" t="n">
        <x:v>7</x:v>
      </x:c>
      <x:c r="D6168" s="6" t="str">
        <x:v>穿彻坚冰的烈芒</x:v>
      </x:c>
      <x:c r="E6168" s="7" t="str">
        <x:v>对指定敌方单体造成等同于开拓者110%攻击力的火属性伤害并叠加1层【灼热意志】。</x:v>
      </x:c>
      <x:c r="F6168" s="6" t="n">
        <x:v>1.1</x:v>
      </x:c>
      <x:c r="G6168" s="6" t="n">
        <x:v>0</x:v>
      </x:c>
      <x:c r="H6168" s="6" t="n">
        <x:v>0</x:v>
      </x:c>
      <x:c r="I6168" s="6" t="n">
        <x:v>0</x:v>
      </x:c>
      <x:c r="J6168" s="6" t="str">
        <x:v>[1.1]</x:v>
      </x:c>
      <x:c r="K6168" s="7" t="str">
        <x:v>需确认条件及分段</x:v>
      </x:c>
      <x:c r="L6168" s="6" t="str">
        <x:v>https://raw.githubusercontent.com/Mar-7th/StarRailRes/dbe8cdfcfb0bf657b9fe1cf92d5537f118ccb487/index_new/cn/character_skills.json</x:v>
      </x:c>
    </x:row>
    <x:row r="6169" ht="20" customHeight="1">
      <x:c r="A6169" s="6" t="str">
        <x:v>800301_8</x:v>
      </x:c>
      <x:c r="B6169" s="6" t="str">
        <x:v>800301</x:v>
      </x:c>
      <x:c r="C6169" s="6" t="n">
        <x:v>8</x:v>
      </x:c>
      <x:c r="D6169" s="6" t="str">
        <x:v>穿彻坚冰的烈芒</x:v>
      </x:c>
      <x:c r="E6169" s="7" t="str">
        <x:v>对指定敌方单体造成等同于开拓者120%攻击力的火属性伤害并叠加1层【灼热意志】。</x:v>
      </x:c>
      <x:c r="F6169" s="6" t="n">
        <x:v>1.2</x:v>
      </x:c>
      <x:c r="G6169" s="6" t="n">
        <x:v>0</x:v>
      </x:c>
      <x:c r="H6169" s="6" t="n">
        <x:v>0</x:v>
      </x:c>
      <x:c r="I6169" s="6" t="n">
        <x:v>0</x:v>
      </x:c>
      <x:c r="J6169" s="6" t="str">
        <x:v>[1.2]</x:v>
      </x:c>
      <x:c r="K6169" s="7" t="str">
        <x:v>需确认条件及分段</x:v>
      </x:c>
      <x:c r="L6169" s="6" t="str">
        <x:v>https://raw.githubusercontent.com/Mar-7th/StarRailRes/dbe8cdfcfb0bf657b9fe1cf92d5537f118ccb487/index_new/cn/character_skills.json</x:v>
      </x:c>
    </x:row>
    <x:row r="6170" ht="20" customHeight="1">
      <x:c r="A6170" s="6" t="str">
        <x:v>800301_9</x:v>
      </x:c>
      <x:c r="B6170" s="6" t="str">
        <x:v>800301</x:v>
      </x:c>
      <x:c r="C6170" s="6" t="n">
        <x:v>9</x:v>
      </x:c>
      <x:c r="D6170" s="6" t="str">
        <x:v>穿彻坚冰的烈芒</x:v>
      </x:c>
      <x:c r="E6170" s="7" t="str">
        <x:v>对指定敌方单体造成等同于开拓者130%攻击力的火属性伤害并叠加1层【灼热意志】。</x:v>
      </x:c>
      <x:c r="F6170" s="6" t="n">
        <x:v>1.3</x:v>
      </x:c>
      <x:c r="G6170" s="6" t="n">
        <x:v>0</x:v>
      </x:c>
      <x:c r="H6170" s="6" t="n">
        <x:v>0</x:v>
      </x:c>
      <x:c r="I6170" s="6" t="n">
        <x:v>0</x:v>
      </x:c>
      <x:c r="J6170" s="6" t="str">
        <x:v>[1.3]</x:v>
      </x:c>
      <x:c r="K6170" s="7" t="str">
        <x:v>需确认条件及分段</x:v>
      </x:c>
      <x:c r="L6170" s="6" t="str">
        <x:v>https://raw.githubusercontent.com/Mar-7th/StarRailRes/dbe8cdfcfb0bf657b9fe1cf92d5537f118ccb487/index_new/cn/character_skills.json</x:v>
      </x:c>
    </x:row>
    <x:row r="6171" ht="20" customHeight="1">
      <x:c r="A6171" s="6" t="str">
        <x:v>800301_10</x:v>
      </x:c>
      <x:c r="B6171" s="6" t="str">
        <x:v>800301</x:v>
      </x:c>
      <x:c r="C6171" s="6" t="n">
        <x:v>10</x:v>
      </x:c>
      <x:c r="D6171" s="6" t="str">
        <x:v>穿彻坚冰的烈芒</x:v>
      </x:c>
      <x:c r="E6171" s="7" t="str">
        <x:v>对指定敌方单体造成等同于开拓者140%攻击力的火属性伤害并叠加1层【灼热意志】。</x:v>
      </x:c>
      <x:c r="F6171" s="6" t="n">
        <x:v>1.4</x:v>
      </x:c>
      <x:c r="G6171" s="6" t="n">
        <x:v>0</x:v>
      </x:c>
      <x:c r="H6171" s="6" t="n">
        <x:v>0</x:v>
      </x:c>
      <x:c r="I6171" s="6" t="n">
        <x:v>0</x:v>
      </x:c>
      <x:c r="J6171" s="6" t="str">
        <x:v>[1.4]</x:v>
      </x:c>
      <x:c r="K6171" s="7" t="str">
        <x:v>需确认条件及分段</x:v>
      </x:c>
      <x:c r="L6171" s="6" t="str">
        <x:v>https://raw.githubusercontent.com/Mar-7th/StarRailRes/dbe8cdfcfb0bf657b9fe1cf92d5537f118ccb487/index_new/cn/character_skills.json</x:v>
      </x:c>
    </x:row>
    <x:row r="6172" ht="38" customHeight="1">
      <x:c r="A6172" s="6" t="str">
        <x:v>800302_1</x:v>
      </x:c>
      <x:c r="B6172" s="6" t="str">
        <x:v>800302</x:v>
      </x:c>
      <x:c r="C6172" s="6" t="n">
        <x:v>1</x:v>
      </x:c>
      <x:c r="D6172" s="6" t="str">
        <x:v>炽燃不灭的琥珀</x:v>
      </x:c>
      <x:c r="E6172" s="7" t="str">
        <x:v>施放战技后，开拓者受到的伤害降低40%并叠加1层【灼热意志】，此外有100%基础概率使敌方全体陷入嘲讽状态，持续1回合。</x:v>
      </x:c>
      <x:c r="F6172" s="6" t="n">
        <x:v>0</x:v>
      </x:c>
      <x:c r="G6172" s="6" t="n">
        <x:v>0</x:v>
      </x:c>
      <x:c r="H6172" s="6" t="n">
        <x:v>0</x:v>
      </x:c>
      <x:c r="I6172" s="6" t="n">
        <x:v>0</x:v>
      </x:c>
      <x:c r="J6172" s="6" t="str">
        <x:v>[0.4, 1, 1]</x:v>
      </x:c>
      <x:c r="K6172" s="7" t="str">
        <x:v>无首段伤害倍率，请覆盖或设为辅助技能</x:v>
      </x:c>
      <x:c r="L6172" s="6" t="str">
        <x:v>https://raw.githubusercontent.com/Mar-7th/StarRailRes/dbe8cdfcfb0bf657b9fe1cf92d5537f118ccb487/index_new/cn/character_skills.json</x:v>
      </x:c>
    </x:row>
    <x:row r="6173" ht="38" customHeight="1">
      <x:c r="A6173" s="6" t="str">
        <x:v>800302_2</x:v>
      </x:c>
      <x:c r="B6173" s="6" t="str">
        <x:v>800302</x:v>
      </x:c>
      <x:c r="C6173" s="6" t="n">
        <x:v>2</x:v>
      </x:c>
      <x:c r="D6173" s="6" t="str">
        <x:v>炽燃不灭的琥珀</x:v>
      </x:c>
      <x:c r="E6173" s="7" t="str">
        <x:v>施放战技后，开拓者受到的伤害降低41%并叠加1层【灼热意志】，此外有100%基础概率使敌方全体陷入嘲讽状态，持续1回合。</x:v>
      </x:c>
      <x:c r="F6173" s="6" t="n">
        <x:v>0</x:v>
      </x:c>
      <x:c r="G6173" s="6" t="n">
        <x:v>0</x:v>
      </x:c>
      <x:c r="H6173" s="6" t="n">
        <x:v>0</x:v>
      </x:c>
      <x:c r="I6173" s="6" t="n">
        <x:v>0</x:v>
      </x:c>
      <x:c r="J6173" s="6" t="str">
        <x:v>[0.41, 1, 1]</x:v>
      </x:c>
      <x:c r="K6173" s="7" t="str">
        <x:v>无首段伤害倍率，请覆盖或设为辅助技能</x:v>
      </x:c>
      <x:c r="L6173" s="6" t="str">
        <x:v>https://raw.githubusercontent.com/Mar-7th/StarRailRes/dbe8cdfcfb0bf657b9fe1cf92d5537f118ccb487/index_new/cn/character_skills.json</x:v>
      </x:c>
    </x:row>
    <x:row r="6174" ht="38" customHeight="1">
      <x:c r="A6174" s="6" t="str">
        <x:v>800302_3</x:v>
      </x:c>
      <x:c r="B6174" s="6" t="str">
        <x:v>800302</x:v>
      </x:c>
      <x:c r="C6174" s="6" t="n">
        <x:v>3</x:v>
      </x:c>
      <x:c r="D6174" s="6" t="str">
        <x:v>炽燃不灭的琥珀</x:v>
      </x:c>
      <x:c r="E6174" s="7" t="str">
        <x:v>施放战技后，开拓者受到的伤害降低42%并叠加1层【灼热意志】，此外有100%基础概率使敌方全体陷入嘲讽状态，持续1回合。</x:v>
      </x:c>
      <x:c r="F6174" s="6" t="n">
        <x:v>0</x:v>
      </x:c>
      <x:c r="G6174" s="6" t="n">
        <x:v>0</x:v>
      </x:c>
      <x:c r="H6174" s="6" t="n">
        <x:v>0</x:v>
      </x:c>
      <x:c r="I6174" s="6" t="n">
        <x:v>0</x:v>
      </x:c>
      <x:c r="J6174" s="6" t="str">
        <x:v>[0.42, 1, 1]</x:v>
      </x:c>
      <x:c r="K6174" s="7" t="str">
        <x:v>无首段伤害倍率，请覆盖或设为辅助技能</x:v>
      </x:c>
      <x:c r="L6174" s="6" t="str">
        <x:v>https://raw.githubusercontent.com/Mar-7th/StarRailRes/dbe8cdfcfb0bf657b9fe1cf92d5537f118ccb487/index_new/cn/character_skills.json</x:v>
      </x:c>
    </x:row>
    <x:row r="6175" ht="38" customHeight="1">
      <x:c r="A6175" s="6" t="str">
        <x:v>800302_4</x:v>
      </x:c>
      <x:c r="B6175" s="6" t="str">
        <x:v>800302</x:v>
      </x:c>
      <x:c r="C6175" s="6" t="n">
        <x:v>4</x:v>
      </x:c>
      <x:c r="D6175" s="6" t="str">
        <x:v>炽燃不灭的琥珀</x:v>
      </x:c>
      <x:c r="E6175" s="7" t="str">
        <x:v>施放战技后，开拓者受到的伤害降低43%并叠加1层【灼热意志】，此外有100%基础概率使敌方全体陷入嘲讽状态，持续1回合。</x:v>
      </x:c>
      <x:c r="F6175" s="6" t="n">
        <x:v>0</x:v>
      </x:c>
      <x:c r="G6175" s="6" t="n">
        <x:v>0</x:v>
      </x:c>
      <x:c r="H6175" s="6" t="n">
        <x:v>0</x:v>
      </x:c>
      <x:c r="I6175" s="6" t="n">
        <x:v>0</x:v>
      </x:c>
      <x:c r="J6175" s="6" t="str">
        <x:v>[0.43, 1, 1]</x:v>
      </x:c>
      <x:c r="K6175" s="7" t="str">
        <x:v>无首段伤害倍率，请覆盖或设为辅助技能</x:v>
      </x:c>
      <x:c r="L6175" s="6" t="str">
        <x:v>https://raw.githubusercontent.com/Mar-7th/StarRailRes/dbe8cdfcfb0bf657b9fe1cf92d5537f118ccb487/index_new/cn/character_skills.json</x:v>
      </x:c>
    </x:row>
    <x:row r="6176" ht="38" customHeight="1">
      <x:c r="A6176" s="6" t="str">
        <x:v>800302_5</x:v>
      </x:c>
      <x:c r="B6176" s="6" t="str">
        <x:v>800302</x:v>
      </x:c>
      <x:c r="C6176" s="6" t="n">
        <x:v>5</x:v>
      </x:c>
      <x:c r="D6176" s="6" t="str">
        <x:v>炽燃不灭的琥珀</x:v>
      </x:c>
      <x:c r="E6176" s="7" t="str">
        <x:v>施放战技后，开拓者受到的伤害降低44%并叠加1层【灼热意志】，此外有100%基础概率使敌方全体陷入嘲讽状态，持续1回合。</x:v>
      </x:c>
      <x:c r="F6176" s="6" t="n">
        <x:v>0</x:v>
      </x:c>
      <x:c r="G6176" s="6" t="n">
        <x:v>0</x:v>
      </x:c>
      <x:c r="H6176" s="6" t="n">
        <x:v>0</x:v>
      </x:c>
      <x:c r="I6176" s="6" t="n">
        <x:v>0</x:v>
      </x:c>
      <x:c r="J6176" s="6" t="str">
        <x:v>[0.44, 1, 1]</x:v>
      </x:c>
      <x:c r="K6176" s="7" t="str">
        <x:v>无首段伤害倍率，请覆盖或设为辅助技能</x:v>
      </x:c>
      <x:c r="L6176" s="6" t="str">
        <x:v>https://raw.githubusercontent.com/Mar-7th/StarRailRes/dbe8cdfcfb0bf657b9fe1cf92d5537f118ccb487/index_new/cn/character_skills.json</x:v>
      </x:c>
    </x:row>
    <x:row r="6177" ht="38" customHeight="1">
      <x:c r="A6177" s="6" t="str">
        <x:v>800302_6</x:v>
      </x:c>
      <x:c r="B6177" s="6" t="str">
        <x:v>800302</x:v>
      </x:c>
      <x:c r="C6177" s="6" t="n">
        <x:v>6</x:v>
      </x:c>
      <x:c r="D6177" s="6" t="str">
        <x:v>炽燃不灭的琥珀</x:v>
      </x:c>
      <x:c r="E6177" s="7" t="str">
        <x:v>施放战技后，开拓者受到的伤害降低45%并叠加1层【灼热意志】，此外有100%基础概率使敌方全体陷入嘲讽状态，持续1回合。</x:v>
      </x:c>
      <x:c r="F6177" s="6" t="n">
        <x:v>0</x:v>
      </x:c>
      <x:c r="G6177" s="6" t="n">
        <x:v>0</x:v>
      </x:c>
      <x:c r="H6177" s="6" t="n">
        <x:v>0</x:v>
      </x:c>
      <x:c r="I6177" s="6" t="n">
        <x:v>0</x:v>
      </x:c>
      <x:c r="J6177" s="6" t="str">
        <x:v>[0.45, 1, 1]</x:v>
      </x:c>
      <x:c r="K6177" s="7" t="str">
        <x:v>无首段伤害倍率，请覆盖或设为辅助技能</x:v>
      </x:c>
      <x:c r="L6177" s="6" t="str">
        <x:v>https://raw.githubusercontent.com/Mar-7th/StarRailRes/dbe8cdfcfb0bf657b9fe1cf92d5537f118ccb487/index_new/cn/character_skills.json</x:v>
      </x:c>
    </x:row>
    <x:row r="6178" ht="38" customHeight="1">
      <x:c r="A6178" s="6" t="str">
        <x:v>800302_7</x:v>
      </x:c>
      <x:c r="B6178" s="6" t="str">
        <x:v>800302</x:v>
      </x:c>
      <x:c r="C6178" s="6" t="n">
        <x:v>7</x:v>
      </x:c>
      <x:c r="D6178" s="6" t="str">
        <x:v>炽燃不灭的琥珀</x:v>
      </x:c>
      <x:c r="E6178" s="7" t="str">
        <x:v>施放战技后，开拓者受到的伤害降低46.25%并叠加1层【灼热意志】，此外有100%基础概率使敌方全体陷入嘲讽状态，持续1回合。</x:v>
      </x:c>
      <x:c r="F6178" s="6" t="n">
        <x:v>0</x:v>
      </x:c>
      <x:c r="G6178" s="6" t="n">
        <x:v>0</x:v>
      </x:c>
      <x:c r="H6178" s="6" t="n">
        <x:v>0</x:v>
      </x:c>
      <x:c r="I6178" s="6" t="n">
        <x:v>0</x:v>
      </x:c>
      <x:c r="J6178" s="6" t="str">
        <x:v>[0.4625, 1, 1]</x:v>
      </x:c>
      <x:c r="K6178" s="7" t="str">
        <x:v>无首段伤害倍率，请覆盖或设为辅助技能</x:v>
      </x:c>
      <x:c r="L6178" s="6" t="str">
        <x:v>https://raw.githubusercontent.com/Mar-7th/StarRailRes/dbe8cdfcfb0bf657b9fe1cf92d5537f118ccb487/index_new/cn/character_skills.json</x:v>
      </x:c>
    </x:row>
    <x:row r="6179" ht="38" customHeight="1">
      <x:c r="A6179" s="6" t="str">
        <x:v>800302_8</x:v>
      </x:c>
      <x:c r="B6179" s="6" t="str">
        <x:v>800302</x:v>
      </x:c>
      <x:c r="C6179" s="6" t="n">
        <x:v>8</x:v>
      </x:c>
      <x:c r="D6179" s="6" t="str">
        <x:v>炽燃不灭的琥珀</x:v>
      </x:c>
      <x:c r="E6179" s="7" t="str">
        <x:v>施放战技后，开拓者受到的伤害降低47.5%并叠加1层【灼热意志】，此外有100%基础概率使敌方全体陷入嘲讽状态，持续1回合。</x:v>
      </x:c>
      <x:c r="F6179" s="6" t="n">
        <x:v>0</x:v>
      </x:c>
      <x:c r="G6179" s="6" t="n">
        <x:v>0</x:v>
      </x:c>
      <x:c r="H6179" s="6" t="n">
        <x:v>0</x:v>
      </x:c>
      <x:c r="I6179" s="6" t="n">
        <x:v>0</x:v>
      </x:c>
      <x:c r="J6179" s="6" t="str">
        <x:v>[0.475, 1, 1]</x:v>
      </x:c>
      <x:c r="K6179" s="7" t="str">
        <x:v>无首段伤害倍率，请覆盖或设为辅助技能</x:v>
      </x:c>
      <x:c r="L6179" s="6" t="str">
        <x:v>https://raw.githubusercontent.com/Mar-7th/StarRailRes/dbe8cdfcfb0bf657b9fe1cf92d5537f118ccb487/index_new/cn/character_skills.json</x:v>
      </x:c>
    </x:row>
    <x:row r="6180" ht="38" customHeight="1">
      <x:c r="A6180" s="6" t="str">
        <x:v>800302_9</x:v>
      </x:c>
      <x:c r="B6180" s="6" t="str">
        <x:v>800302</x:v>
      </x:c>
      <x:c r="C6180" s="6" t="n">
        <x:v>9</x:v>
      </x:c>
      <x:c r="D6180" s="6" t="str">
        <x:v>炽燃不灭的琥珀</x:v>
      </x:c>
      <x:c r="E6180" s="7" t="str">
        <x:v>施放战技后，开拓者受到的伤害降低48.75%并叠加1层【灼热意志】，此外有100%基础概率使敌方全体陷入嘲讽状态，持续1回合。</x:v>
      </x:c>
      <x:c r="F6180" s="6" t="n">
        <x:v>0</x:v>
      </x:c>
      <x:c r="G6180" s="6" t="n">
        <x:v>0</x:v>
      </x:c>
      <x:c r="H6180" s="6" t="n">
        <x:v>0</x:v>
      </x:c>
      <x:c r="I6180" s="6" t="n">
        <x:v>0</x:v>
      </x:c>
      <x:c r="J6180" s="6" t="str">
        <x:v>[0.4875, 1, 1]</x:v>
      </x:c>
      <x:c r="K6180" s="7" t="str">
        <x:v>无首段伤害倍率，请覆盖或设为辅助技能</x:v>
      </x:c>
      <x:c r="L6180" s="6" t="str">
        <x:v>https://raw.githubusercontent.com/Mar-7th/StarRailRes/dbe8cdfcfb0bf657b9fe1cf92d5537f118ccb487/index_new/cn/character_skills.json</x:v>
      </x:c>
    </x:row>
    <x:row r="6181" ht="38" customHeight="1">
      <x:c r="A6181" s="6" t="str">
        <x:v>800302_10</x:v>
      </x:c>
      <x:c r="B6181" s="6" t="str">
        <x:v>800302</x:v>
      </x:c>
      <x:c r="C6181" s="6" t="n">
        <x:v>10</x:v>
      </x:c>
      <x:c r="D6181" s="6" t="str">
        <x:v>炽燃不灭的琥珀</x:v>
      </x:c>
      <x:c r="E6181" s="7" t="str">
        <x:v>施放战技后，开拓者受到的伤害降低50%并叠加1层【灼热意志】，此外有100%基础概率使敌方全体陷入嘲讽状态，持续1回合。</x:v>
      </x:c>
      <x:c r="F6181" s="6" t="n">
        <x:v>0</x:v>
      </x:c>
      <x:c r="G6181" s="6" t="n">
        <x:v>0</x:v>
      </x:c>
      <x:c r="H6181" s="6" t="n">
        <x:v>0</x:v>
      </x:c>
      <x:c r="I6181" s="6" t="n">
        <x:v>0</x:v>
      </x:c>
      <x:c r="J6181" s="6" t="str">
        <x:v>[0.5, 1, 1]</x:v>
      </x:c>
      <x:c r="K6181" s="7" t="str">
        <x:v>无首段伤害倍率，请覆盖或设为辅助技能</x:v>
      </x:c>
      <x:c r="L6181" s="6" t="str">
        <x:v>https://raw.githubusercontent.com/Mar-7th/StarRailRes/dbe8cdfcfb0bf657b9fe1cf92d5537f118ccb487/index_new/cn/character_skills.json</x:v>
      </x:c>
    </x:row>
    <x:row r="6182" ht="38" customHeight="1">
      <x:c r="A6182" s="6" t="str">
        <x:v>800302_11</x:v>
      </x:c>
      <x:c r="B6182" s="6" t="str">
        <x:v>800302</x:v>
      </x:c>
      <x:c r="C6182" s="6" t="n">
        <x:v>11</x:v>
      </x:c>
      <x:c r="D6182" s="6" t="str">
        <x:v>炽燃不灭的琥珀</x:v>
      </x:c>
      <x:c r="E6182" s="7" t="str">
        <x:v>施放战技后，开拓者受到的伤害降低51%并叠加1层【灼热意志】，此外有100%基础概率使敌方全体陷入嘲讽状态，持续1回合。</x:v>
      </x:c>
      <x:c r="F6182" s="6" t="n">
        <x:v>0</x:v>
      </x:c>
      <x:c r="G6182" s="6" t="n">
        <x:v>0</x:v>
      </x:c>
      <x:c r="H6182" s="6" t="n">
        <x:v>0</x:v>
      </x:c>
      <x:c r="I6182" s="6" t="n">
        <x:v>0</x:v>
      </x:c>
      <x:c r="J6182" s="6" t="str">
        <x:v>[0.51, 1, 1]</x:v>
      </x:c>
      <x:c r="K6182" s="7" t="str">
        <x:v>无首段伤害倍率，请覆盖或设为辅助技能</x:v>
      </x:c>
      <x:c r="L6182" s="6" t="str">
        <x:v>https://raw.githubusercontent.com/Mar-7th/StarRailRes/dbe8cdfcfb0bf657b9fe1cf92d5537f118ccb487/index_new/cn/character_skills.json</x:v>
      </x:c>
    </x:row>
    <x:row r="6183" ht="38" customHeight="1">
      <x:c r="A6183" s="6" t="str">
        <x:v>800302_12</x:v>
      </x:c>
      <x:c r="B6183" s="6" t="str">
        <x:v>800302</x:v>
      </x:c>
      <x:c r="C6183" s="6" t="n">
        <x:v>12</x:v>
      </x:c>
      <x:c r="D6183" s="6" t="str">
        <x:v>炽燃不灭的琥珀</x:v>
      </x:c>
      <x:c r="E6183" s="7" t="str">
        <x:v>施放战技后，开拓者受到的伤害降低52%并叠加1层【灼热意志】，此外有100%基础概率使敌方全体陷入嘲讽状态，持续1回合。</x:v>
      </x:c>
      <x:c r="F6183" s="6" t="n">
        <x:v>0</x:v>
      </x:c>
      <x:c r="G6183" s="6" t="n">
        <x:v>0</x:v>
      </x:c>
      <x:c r="H6183" s="6" t="n">
        <x:v>0</x:v>
      </x:c>
      <x:c r="I6183" s="6" t="n">
        <x:v>0</x:v>
      </x:c>
      <x:c r="J6183" s="6" t="str">
        <x:v>[0.52, 1, 1]</x:v>
      </x:c>
      <x:c r="K6183" s="7" t="str">
        <x:v>无首段伤害倍率，请覆盖或设为辅助技能</x:v>
      </x:c>
      <x:c r="L6183" s="6" t="str">
        <x:v>https://raw.githubusercontent.com/Mar-7th/StarRailRes/dbe8cdfcfb0bf657b9fe1cf92d5537f118ccb487/index_new/cn/character_skills.json</x:v>
      </x:c>
    </x:row>
    <x:row r="6184" ht="38" customHeight="1">
      <x:c r="A6184" s="6" t="str">
        <x:v>800302_13</x:v>
      </x:c>
      <x:c r="B6184" s="6" t="str">
        <x:v>800302</x:v>
      </x:c>
      <x:c r="C6184" s="6" t="n">
        <x:v>13</x:v>
      </x:c>
      <x:c r="D6184" s="6" t="str">
        <x:v>炽燃不灭的琥珀</x:v>
      </x:c>
      <x:c r="E6184" s="7" t="str">
        <x:v>施放战技后，开拓者受到的伤害降低53%并叠加1层【灼热意志】，此外有100%基础概率使敌方全体陷入嘲讽状态，持续1回合。</x:v>
      </x:c>
      <x:c r="F6184" s="6" t="n">
        <x:v>0</x:v>
      </x:c>
      <x:c r="G6184" s="6" t="n">
        <x:v>0</x:v>
      </x:c>
      <x:c r="H6184" s="6" t="n">
        <x:v>0</x:v>
      </x:c>
      <x:c r="I6184" s="6" t="n">
        <x:v>0</x:v>
      </x:c>
      <x:c r="J6184" s="6" t="str">
        <x:v>[0.53, 1, 1]</x:v>
      </x:c>
      <x:c r="K6184" s="7" t="str">
        <x:v>无首段伤害倍率，请覆盖或设为辅助技能</x:v>
      </x:c>
      <x:c r="L6184" s="6" t="str">
        <x:v>https://raw.githubusercontent.com/Mar-7th/StarRailRes/dbe8cdfcfb0bf657b9fe1cf92d5537f118ccb487/index_new/cn/character_skills.json</x:v>
      </x:c>
    </x:row>
    <x:row r="6185" ht="38" customHeight="1">
      <x:c r="A6185" s="6" t="str">
        <x:v>800302_14</x:v>
      </x:c>
      <x:c r="B6185" s="6" t="str">
        <x:v>800302</x:v>
      </x:c>
      <x:c r="C6185" s="6" t="n">
        <x:v>14</x:v>
      </x:c>
      <x:c r="D6185" s="6" t="str">
        <x:v>炽燃不灭的琥珀</x:v>
      </x:c>
      <x:c r="E6185" s="7" t="str">
        <x:v>施放战技后，开拓者受到的伤害降低54%并叠加1层【灼热意志】，此外有100%基础概率使敌方全体陷入嘲讽状态，持续1回合。</x:v>
      </x:c>
      <x:c r="F6185" s="6" t="n">
        <x:v>0</x:v>
      </x:c>
      <x:c r="G6185" s="6" t="n">
        <x:v>0</x:v>
      </x:c>
      <x:c r="H6185" s="6" t="n">
        <x:v>0</x:v>
      </x:c>
      <x:c r="I6185" s="6" t="n">
        <x:v>0</x:v>
      </x:c>
      <x:c r="J6185" s="6" t="str">
        <x:v>[0.54, 1, 1]</x:v>
      </x:c>
      <x:c r="K6185" s="7" t="str">
        <x:v>无首段伤害倍率，请覆盖或设为辅助技能</x:v>
      </x:c>
      <x:c r="L6185" s="6" t="str">
        <x:v>https://raw.githubusercontent.com/Mar-7th/StarRailRes/dbe8cdfcfb0bf657b9fe1cf92d5537f118ccb487/index_new/cn/character_skills.json</x:v>
      </x:c>
    </x:row>
    <x:row r="6186" ht="38" customHeight="1">
      <x:c r="A6186" s="6" t="str">
        <x:v>800302_15</x:v>
      </x:c>
      <x:c r="B6186" s="6" t="str">
        <x:v>800302</x:v>
      </x:c>
      <x:c r="C6186" s="6" t="n">
        <x:v>15</x:v>
      </x:c>
      <x:c r="D6186" s="6" t="str">
        <x:v>炽燃不灭的琥珀</x:v>
      </x:c>
      <x:c r="E6186" s="7" t="str">
        <x:v>施放战技后，开拓者受到的伤害降低55%并叠加1层【灼热意志】，此外有100%基础概率使敌方全体陷入嘲讽状态，持续1回合。</x:v>
      </x:c>
      <x:c r="F6186" s="6" t="n">
        <x:v>0</x:v>
      </x:c>
      <x:c r="G6186" s="6" t="n">
        <x:v>0</x:v>
      </x:c>
      <x:c r="H6186" s="6" t="n">
        <x:v>0</x:v>
      </x:c>
      <x:c r="I6186" s="6" t="n">
        <x:v>0</x:v>
      </x:c>
      <x:c r="J6186" s="6" t="str">
        <x:v>[0.55, 1, 1]</x:v>
      </x:c>
      <x:c r="K6186" s="7" t="str">
        <x:v>无首段伤害倍率，请覆盖或设为辅助技能</x:v>
      </x:c>
      <x:c r="L6186" s="6" t="str">
        <x:v>https://raw.githubusercontent.com/Mar-7th/StarRailRes/dbe8cdfcfb0bf657b9fe1cf92d5537f118ccb487/index_new/cn/character_skills.json</x:v>
      </x:c>
    </x:row>
    <x:row r="6187" ht="38" customHeight="1">
      <x:c r="A6187" s="6" t="str">
        <x:v>800303_1</x:v>
      </x:c>
      <x:c r="B6187" s="6" t="str">
        <x:v>800303</x:v>
      </x:c>
      <x:c r="C6187" s="6" t="n">
        <x:v>1</x:v>
      </x:c>
      <x:c r="D6187" s="6" t="str">
        <x:v>陷阵无回的炎枪</x:v>
      </x:c>
      <x:c r="E6187" s="7" t="str">
        <x:v>对敌方全体造成等同于开拓者50%攻击力+75%防御力的火属性伤害。下一次施放普攻时，自动获得强化且不消耗【灼热意志】。</x:v>
      </x:c>
      <x:c r="F6187" s="6" t="n">
        <x:v>0.5</x:v>
      </x:c>
      <x:c r="G6187" s="6" t="n">
        <x:v>0</x:v>
      </x:c>
      <x:c r="H6187" s="6" t="n">
        <x:v>0.75</x:v>
      </x:c>
      <x:c r="I6187" s="6" t="n">
        <x:v>0</x:v>
      </x:c>
      <x:c r="J6187" s="6" t="str">
        <x:v>[0.5, 0.75]</x:v>
      </x:c>
      <x:c r="K6187" s="7" t="str">
        <x:v>需确认条件及分段</x:v>
      </x:c>
      <x:c r="L6187" s="6" t="str">
        <x:v>https://raw.githubusercontent.com/Mar-7th/StarRailRes/dbe8cdfcfb0bf657b9fe1cf92d5537f118ccb487/index_new/cn/character_skills.json</x:v>
      </x:c>
    </x:row>
    <x:row r="6188" ht="38" customHeight="1">
      <x:c r="A6188" s="6" t="str">
        <x:v>800303_2</x:v>
      </x:c>
      <x:c r="B6188" s="6" t="str">
        <x:v>800303</x:v>
      </x:c>
      <x:c r="C6188" s="6" t="n">
        <x:v>2</x:v>
      </x:c>
      <x:c r="D6188" s="6" t="str">
        <x:v>陷阵无回的炎枪</x:v>
      </x:c>
      <x:c r="E6188" s="7" t="str">
        <x:v>对敌方全体造成等同于开拓者55%攻击力+82.5%防御力的火属性伤害。下一次施放普攻时，自动获得强化且不消耗【灼热意志】。</x:v>
      </x:c>
      <x:c r="F6188" s="6" t="n">
        <x:v>0.55</x:v>
      </x:c>
      <x:c r="G6188" s="6" t="n">
        <x:v>0</x:v>
      </x:c>
      <x:c r="H6188" s="6" t="n">
        <x:v>0.825</x:v>
      </x:c>
      <x:c r="I6188" s="6" t="n">
        <x:v>0</x:v>
      </x:c>
      <x:c r="J6188" s="6" t="str">
        <x:v>[0.55, 0.825]</x:v>
      </x:c>
      <x:c r="K6188" s="7" t="str">
        <x:v>需确认条件及分段</x:v>
      </x:c>
      <x:c r="L6188" s="6" t="str">
        <x:v>https://raw.githubusercontent.com/Mar-7th/StarRailRes/dbe8cdfcfb0bf657b9fe1cf92d5537f118ccb487/index_new/cn/character_skills.json</x:v>
      </x:c>
    </x:row>
    <x:row r="6189" ht="38" customHeight="1">
      <x:c r="A6189" s="6" t="str">
        <x:v>800303_3</x:v>
      </x:c>
      <x:c r="B6189" s="6" t="str">
        <x:v>800303</x:v>
      </x:c>
      <x:c r="C6189" s="6" t="n">
        <x:v>3</x:v>
      </x:c>
      <x:c r="D6189" s="6" t="str">
        <x:v>陷阵无回的炎枪</x:v>
      </x:c>
      <x:c r="E6189" s="7" t="str">
        <x:v>对敌方全体造成等同于开拓者60%攻击力+90%防御力的火属性伤害。下一次施放普攻时，自动获得强化且不消耗【灼热意志】。</x:v>
      </x:c>
      <x:c r="F6189" s="6" t="n">
        <x:v>0.6</x:v>
      </x:c>
      <x:c r="G6189" s="6" t="n">
        <x:v>0</x:v>
      </x:c>
      <x:c r="H6189" s="6" t="n">
        <x:v>0.9</x:v>
      </x:c>
      <x:c r="I6189" s="6" t="n">
        <x:v>0</x:v>
      </x:c>
      <x:c r="J6189" s="6" t="str">
        <x:v>[0.6, 0.9]</x:v>
      </x:c>
      <x:c r="K6189" s="7" t="str">
        <x:v>需确认条件及分段</x:v>
      </x:c>
      <x:c r="L6189" s="6" t="str">
        <x:v>https://raw.githubusercontent.com/Mar-7th/StarRailRes/dbe8cdfcfb0bf657b9fe1cf92d5537f118ccb487/index_new/cn/character_skills.json</x:v>
      </x:c>
    </x:row>
    <x:row r="6190" ht="38" customHeight="1">
      <x:c r="A6190" s="6" t="str">
        <x:v>800303_4</x:v>
      </x:c>
      <x:c r="B6190" s="6" t="str">
        <x:v>800303</x:v>
      </x:c>
      <x:c r="C6190" s="6" t="n">
        <x:v>4</x:v>
      </x:c>
      <x:c r="D6190" s="6" t="str">
        <x:v>陷阵无回的炎枪</x:v>
      </x:c>
      <x:c r="E6190" s="7" t="str">
        <x:v>对敌方全体造成等同于开拓者65%攻击力+97.5%防御力的火属性伤害。下一次施放普攻时，自动获得强化且不消耗【灼热意志】。</x:v>
      </x:c>
      <x:c r="F6190" s="6" t="n">
        <x:v>0.65</x:v>
      </x:c>
      <x:c r="G6190" s="6" t="n">
        <x:v>0</x:v>
      </x:c>
      <x:c r="H6190" s="6" t="n">
        <x:v>0.975</x:v>
      </x:c>
      <x:c r="I6190" s="6" t="n">
        <x:v>0</x:v>
      </x:c>
      <x:c r="J6190" s="6" t="str">
        <x:v>[0.65, 0.975]</x:v>
      </x:c>
      <x:c r="K6190" s="7" t="str">
        <x:v>需确认条件及分段</x:v>
      </x:c>
      <x:c r="L6190" s="6" t="str">
        <x:v>https://raw.githubusercontent.com/Mar-7th/StarRailRes/dbe8cdfcfb0bf657b9fe1cf92d5537f118ccb487/index_new/cn/character_skills.json</x:v>
      </x:c>
    </x:row>
    <x:row r="6191" ht="38" customHeight="1">
      <x:c r="A6191" s="6" t="str">
        <x:v>800303_5</x:v>
      </x:c>
      <x:c r="B6191" s="6" t="str">
        <x:v>800303</x:v>
      </x:c>
      <x:c r="C6191" s="6" t="n">
        <x:v>5</x:v>
      </x:c>
      <x:c r="D6191" s="6" t="str">
        <x:v>陷阵无回的炎枪</x:v>
      </x:c>
      <x:c r="E6191" s="7" t="str">
        <x:v>对敌方全体造成等同于开拓者70%攻击力+105%防御力的火属性伤害。下一次施放普攻时，自动获得强化且不消耗【灼热意志】。</x:v>
      </x:c>
      <x:c r="F6191" s="6" t="n">
        <x:v>0.7</x:v>
      </x:c>
      <x:c r="G6191" s="6" t="n">
        <x:v>0</x:v>
      </x:c>
      <x:c r="H6191" s="6" t="n">
        <x:v>1.05</x:v>
      </x:c>
      <x:c r="I6191" s="6" t="n">
        <x:v>0</x:v>
      </x:c>
      <x:c r="J6191" s="6" t="str">
        <x:v>[0.7, 1.05]</x:v>
      </x:c>
      <x:c r="K6191" s="7" t="str">
        <x:v>需确认条件及分段</x:v>
      </x:c>
      <x:c r="L6191" s="6" t="str">
        <x:v>https://raw.githubusercontent.com/Mar-7th/StarRailRes/dbe8cdfcfb0bf657b9fe1cf92d5537f118ccb487/index_new/cn/character_skills.json</x:v>
      </x:c>
    </x:row>
    <x:row r="6192" ht="38" customHeight="1">
      <x:c r="A6192" s="6" t="str">
        <x:v>800303_6</x:v>
      </x:c>
      <x:c r="B6192" s="6" t="str">
        <x:v>800303</x:v>
      </x:c>
      <x:c r="C6192" s="6" t="n">
        <x:v>6</x:v>
      </x:c>
      <x:c r="D6192" s="6" t="str">
        <x:v>陷阵无回的炎枪</x:v>
      </x:c>
      <x:c r="E6192" s="7" t="str">
        <x:v>对敌方全体造成等同于开拓者75%攻击力+112.5%防御力的火属性伤害。下一次施放普攻时，自动获得强化且不消耗【灼热意志】。</x:v>
      </x:c>
      <x:c r="F6192" s="6" t="n">
        <x:v>0.75</x:v>
      </x:c>
      <x:c r="G6192" s="6" t="n">
        <x:v>0</x:v>
      </x:c>
      <x:c r="H6192" s="6" t="n">
        <x:v>1.125</x:v>
      </x:c>
      <x:c r="I6192" s="6" t="n">
        <x:v>0</x:v>
      </x:c>
      <x:c r="J6192" s="6" t="str">
        <x:v>[0.75, 1.125]</x:v>
      </x:c>
      <x:c r="K6192" s="7" t="str">
        <x:v>需确认条件及分段</x:v>
      </x:c>
      <x:c r="L6192" s="6" t="str">
        <x:v>https://raw.githubusercontent.com/Mar-7th/StarRailRes/dbe8cdfcfb0bf657b9fe1cf92d5537f118ccb487/index_new/cn/character_skills.json</x:v>
      </x:c>
    </x:row>
    <x:row r="6193" ht="38" customHeight="1">
      <x:c r="A6193" s="6" t="str">
        <x:v>800303_7</x:v>
      </x:c>
      <x:c r="B6193" s="6" t="str">
        <x:v>800303</x:v>
      </x:c>
      <x:c r="C6193" s="6" t="n">
        <x:v>7</x:v>
      </x:c>
      <x:c r="D6193" s="6" t="str">
        <x:v>陷阵无回的炎枪</x:v>
      </x:c>
      <x:c r="E6193" s="7" t="str">
        <x:v>对敌方全体造成等同于开拓者81.25%攻击力+121.88%防御力的火属性伤害。下一次施放普攻时，自动获得强化且不消耗【灼热意志】。</x:v>
      </x:c>
      <x:c r="F6193" s="6" t="n">
        <x:v>0.8125</x:v>
      </x:c>
      <x:c r="G6193" s="6" t="n">
        <x:v>0</x:v>
      </x:c>
      <x:c r="H6193" s="6" t="n">
        <x:v>1.2188</x:v>
      </x:c>
      <x:c r="I6193" s="6" t="n">
        <x:v>0</x:v>
      </x:c>
      <x:c r="J6193" s="6" t="str">
        <x:v>[0.8125, 1.2188]</x:v>
      </x:c>
      <x:c r="K6193" s="7" t="str">
        <x:v>需确认条件及分段</x:v>
      </x:c>
      <x:c r="L6193" s="6" t="str">
        <x:v>https://raw.githubusercontent.com/Mar-7th/StarRailRes/dbe8cdfcfb0bf657b9fe1cf92d5537f118ccb487/index_new/cn/character_skills.json</x:v>
      </x:c>
    </x:row>
    <x:row r="6194" ht="38" customHeight="1">
      <x:c r="A6194" s="6" t="str">
        <x:v>800303_8</x:v>
      </x:c>
      <x:c r="B6194" s="6" t="str">
        <x:v>800303</x:v>
      </x:c>
      <x:c r="C6194" s="6" t="n">
        <x:v>8</x:v>
      </x:c>
      <x:c r="D6194" s="6" t="str">
        <x:v>陷阵无回的炎枪</x:v>
      </x:c>
      <x:c r="E6194" s="7" t="str">
        <x:v>对敌方全体造成等同于开拓者87.5%攻击力+131.25%防御力的火属性伤害。下一次施放普攻时，自动获得强化且不消耗【灼热意志】。</x:v>
      </x:c>
      <x:c r="F6194" s="6" t="n">
        <x:v>0.875</x:v>
      </x:c>
      <x:c r="G6194" s="6" t="n">
        <x:v>0</x:v>
      </x:c>
      <x:c r="H6194" s="6" t="n">
        <x:v>1.3125</x:v>
      </x:c>
      <x:c r="I6194" s="6" t="n">
        <x:v>0</x:v>
      </x:c>
      <x:c r="J6194" s="6" t="str">
        <x:v>[0.875, 1.3125]</x:v>
      </x:c>
      <x:c r="K6194" s="7" t="str">
        <x:v>需确认条件及分段</x:v>
      </x:c>
      <x:c r="L6194" s="6" t="str">
        <x:v>https://raw.githubusercontent.com/Mar-7th/StarRailRes/dbe8cdfcfb0bf657b9fe1cf92d5537f118ccb487/index_new/cn/character_skills.json</x:v>
      </x:c>
    </x:row>
    <x:row r="6195" ht="38" customHeight="1">
      <x:c r="A6195" s="6" t="str">
        <x:v>800303_9</x:v>
      </x:c>
      <x:c r="B6195" s="6" t="str">
        <x:v>800303</x:v>
      </x:c>
      <x:c r="C6195" s="6" t="n">
        <x:v>9</x:v>
      </x:c>
      <x:c r="D6195" s="6" t="str">
        <x:v>陷阵无回的炎枪</x:v>
      </x:c>
      <x:c r="E6195" s="7" t="str">
        <x:v>对敌方全体造成等同于开拓者93.75%攻击力+140.62%防御力的火属性伤害。下一次施放普攻时，自动获得强化且不消耗【灼热意志】。</x:v>
      </x:c>
      <x:c r="F6195" s="6" t="n">
        <x:v>0.9375</x:v>
      </x:c>
      <x:c r="G6195" s="6" t="n">
        <x:v>0</x:v>
      </x:c>
      <x:c r="H6195" s="6" t="n">
        <x:v>1.4062</x:v>
      </x:c>
      <x:c r="I6195" s="6" t="n">
        <x:v>0</x:v>
      </x:c>
      <x:c r="J6195" s="6" t="str">
        <x:v>[0.9375, 1.4062]</x:v>
      </x:c>
      <x:c r="K6195" s="7" t="str">
        <x:v>需确认条件及分段</x:v>
      </x:c>
      <x:c r="L6195" s="6" t="str">
        <x:v>https://raw.githubusercontent.com/Mar-7th/StarRailRes/dbe8cdfcfb0bf657b9fe1cf92d5537f118ccb487/index_new/cn/character_skills.json</x:v>
      </x:c>
    </x:row>
    <x:row r="6196" ht="38" customHeight="1">
      <x:c r="A6196" s="6" t="str">
        <x:v>800303_10</x:v>
      </x:c>
      <x:c r="B6196" s="6" t="str">
        <x:v>800303</x:v>
      </x:c>
      <x:c r="C6196" s="6" t="n">
        <x:v>10</x:v>
      </x:c>
      <x:c r="D6196" s="6" t="str">
        <x:v>陷阵无回的炎枪</x:v>
      </x:c>
      <x:c r="E6196" s="7" t="str">
        <x:v>对敌方全体造成等同于开拓者100%攻击力+150%防御力的火属性伤害。下一次施放普攻时，自动获得强化且不消耗【灼热意志】。</x:v>
      </x:c>
      <x:c r="F6196" s="6" t="n">
        <x:v>1</x:v>
      </x:c>
      <x:c r="G6196" s="6" t="n">
        <x:v>0</x:v>
      </x:c>
      <x:c r="H6196" s="6" t="n">
        <x:v>1.5</x:v>
      </x:c>
      <x:c r="I6196" s="6" t="n">
        <x:v>0</x:v>
      </x:c>
      <x:c r="J6196" s="6" t="str">
        <x:v>[1, 1.5]</x:v>
      </x:c>
      <x:c r="K6196" s="7" t="str">
        <x:v>需确认条件及分段</x:v>
      </x:c>
      <x:c r="L6196" s="6" t="str">
        <x:v>https://raw.githubusercontent.com/Mar-7th/StarRailRes/dbe8cdfcfb0bf657b9fe1cf92d5537f118ccb487/index_new/cn/character_skills.json</x:v>
      </x:c>
    </x:row>
    <x:row r="6197" ht="38" customHeight="1">
      <x:c r="A6197" s="6" t="str">
        <x:v>800303_11</x:v>
      </x:c>
      <x:c r="B6197" s="6" t="str">
        <x:v>800303</x:v>
      </x:c>
      <x:c r="C6197" s="6" t="n">
        <x:v>11</x:v>
      </x:c>
      <x:c r="D6197" s="6" t="str">
        <x:v>陷阵无回的炎枪</x:v>
      </x:c>
      <x:c r="E6197" s="7" t="str">
        <x:v>对敌方全体造成等同于开拓者105%攻击力+157.5%防御力的火属性伤害。下一次施放普攻时，自动获得强化且不消耗【灼热意志】。</x:v>
      </x:c>
      <x:c r="F6197" s="6" t="n">
        <x:v>1.05</x:v>
      </x:c>
      <x:c r="G6197" s="6" t="n">
        <x:v>0</x:v>
      </x:c>
      <x:c r="H6197" s="6" t="n">
        <x:v>1.575</x:v>
      </x:c>
      <x:c r="I6197" s="6" t="n">
        <x:v>0</x:v>
      </x:c>
      <x:c r="J6197" s="6" t="str">
        <x:v>[1.05, 1.575]</x:v>
      </x:c>
      <x:c r="K6197" s="7" t="str">
        <x:v>需确认条件及分段</x:v>
      </x:c>
      <x:c r="L6197" s="6" t="str">
        <x:v>https://raw.githubusercontent.com/Mar-7th/StarRailRes/dbe8cdfcfb0bf657b9fe1cf92d5537f118ccb487/index_new/cn/character_skills.json</x:v>
      </x:c>
    </x:row>
    <x:row r="6198" ht="38" customHeight="1">
      <x:c r="A6198" s="6" t="str">
        <x:v>800303_12</x:v>
      </x:c>
      <x:c r="B6198" s="6" t="str">
        <x:v>800303</x:v>
      </x:c>
      <x:c r="C6198" s="6" t="n">
        <x:v>12</x:v>
      </x:c>
      <x:c r="D6198" s="6" t="str">
        <x:v>陷阵无回的炎枪</x:v>
      </x:c>
      <x:c r="E6198" s="7" t="str">
        <x:v>对敌方全体造成等同于开拓者110%攻击力+165%防御力的火属性伤害。下一次施放普攻时，自动获得强化且不消耗【灼热意志】。</x:v>
      </x:c>
      <x:c r="F6198" s="6" t="n">
        <x:v>1.1</x:v>
      </x:c>
      <x:c r="G6198" s="6" t="n">
        <x:v>0</x:v>
      </x:c>
      <x:c r="H6198" s="6" t="n">
        <x:v>1.65</x:v>
      </x:c>
      <x:c r="I6198" s="6" t="n">
        <x:v>0</x:v>
      </x:c>
      <x:c r="J6198" s="6" t="str">
        <x:v>[1.1, 1.65]</x:v>
      </x:c>
      <x:c r="K6198" s="7" t="str">
        <x:v>需确认条件及分段</x:v>
      </x:c>
      <x:c r="L6198" s="6" t="str">
        <x:v>https://raw.githubusercontent.com/Mar-7th/StarRailRes/dbe8cdfcfb0bf657b9fe1cf92d5537f118ccb487/index_new/cn/character_skills.json</x:v>
      </x:c>
    </x:row>
    <x:row r="6199" ht="38" customHeight="1">
      <x:c r="A6199" s="6" t="str">
        <x:v>800303_13</x:v>
      </x:c>
      <x:c r="B6199" s="6" t="str">
        <x:v>800303</x:v>
      </x:c>
      <x:c r="C6199" s="6" t="n">
        <x:v>13</x:v>
      </x:c>
      <x:c r="D6199" s="6" t="str">
        <x:v>陷阵无回的炎枪</x:v>
      </x:c>
      <x:c r="E6199" s="7" t="str">
        <x:v>对敌方全体造成等同于开拓者115%攻击力+172.5%防御力的火属性伤害。下一次施放普攻时，自动获得强化且不消耗【灼热意志】。</x:v>
      </x:c>
      <x:c r="F6199" s="6" t="n">
        <x:v>1.15</x:v>
      </x:c>
      <x:c r="G6199" s="6" t="n">
        <x:v>0</x:v>
      </x:c>
      <x:c r="H6199" s="6" t="n">
        <x:v>1.725</x:v>
      </x:c>
      <x:c r="I6199" s="6" t="n">
        <x:v>0</x:v>
      </x:c>
      <x:c r="J6199" s="6" t="str">
        <x:v>[1.15, 1.725]</x:v>
      </x:c>
      <x:c r="K6199" s="7" t="str">
        <x:v>需确认条件及分段</x:v>
      </x:c>
      <x:c r="L6199" s="6" t="str">
        <x:v>https://raw.githubusercontent.com/Mar-7th/StarRailRes/dbe8cdfcfb0bf657b9fe1cf92d5537f118ccb487/index_new/cn/character_skills.json</x:v>
      </x:c>
    </x:row>
    <x:row r="6200" ht="38" customHeight="1">
      <x:c r="A6200" s="6" t="str">
        <x:v>800303_14</x:v>
      </x:c>
      <x:c r="B6200" s="6" t="str">
        <x:v>800303</x:v>
      </x:c>
      <x:c r="C6200" s="6" t="n">
        <x:v>14</x:v>
      </x:c>
      <x:c r="D6200" s="6" t="str">
        <x:v>陷阵无回的炎枪</x:v>
      </x:c>
      <x:c r="E6200" s="7" t="str">
        <x:v>对敌方全体造成等同于开拓者120%攻击力+180%防御力的火属性伤害。下一次施放普攻时，自动获得强化且不消耗【灼热意志】。</x:v>
      </x:c>
      <x:c r="F6200" s="6" t="n">
        <x:v>1.2</x:v>
      </x:c>
      <x:c r="G6200" s="6" t="n">
        <x:v>0</x:v>
      </x:c>
      <x:c r="H6200" s="6" t="n">
        <x:v>1.8</x:v>
      </x:c>
      <x:c r="I6200" s="6" t="n">
        <x:v>0</x:v>
      </x:c>
      <x:c r="J6200" s="6" t="str">
        <x:v>[1.2, 1.8]</x:v>
      </x:c>
      <x:c r="K6200" s="7" t="str">
        <x:v>需确认条件及分段</x:v>
      </x:c>
      <x:c r="L6200" s="6" t="str">
        <x:v>https://raw.githubusercontent.com/Mar-7th/StarRailRes/dbe8cdfcfb0bf657b9fe1cf92d5537f118ccb487/index_new/cn/character_skills.json</x:v>
      </x:c>
    </x:row>
    <x:row r="6201" ht="38" customHeight="1">
      <x:c r="A6201" s="6" t="str">
        <x:v>800303_15</x:v>
      </x:c>
      <x:c r="B6201" s="6" t="str">
        <x:v>800303</x:v>
      </x:c>
      <x:c r="C6201" s="6" t="n">
        <x:v>15</x:v>
      </x:c>
      <x:c r="D6201" s="6" t="str">
        <x:v>陷阵无回的炎枪</x:v>
      </x:c>
      <x:c r="E6201" s="7" t="str">
        <x:v>对敌方全体造成等同于开拓者125%攻击力+187.5%防御力的火属性伤害。下一次施放普攻时，自动获得强化且不消耗【灼热意志】。</x:v>
      </x:c>
      <x:c r="F6201" s="6" t="n">
        <x:v>1.25</x:v>
      </x:c>
      <x:c r="G6201" s="6" t="n">
        <x:v>0</x:v>
      </x:c>
      <x:c r="H6201" s="6" t="n">
        <x:v>1.875</x:v>
      </x:c>
      <x:c r="I6201" s="6" t="n">
        <x:v>0</x:v>
      </x:c>
      <x:c r="J6201" s="6" t="str">
        <x:v>[1.25, 1.875]</x:v>
      </x:c>
      <x:c r="K6201" s="7" t="str">
        <x:v>需确认条件及分段</x:v>
      </x:c>
      <x:c r="L6201" s="6" t="str">
        <x:v>https://raw.githubusercontent.com/Mar-7th/StarRailRes/dbe8cdfcfb0bf657b9fe1cf92d5537f118ccb487/index_new/cn/character_skills.json</x:v>
      </x:c>
    </x:row>
    <x:row r="6202" ht="53" customHeight="1">
      <x:c r="A6202" s="6" t="str">
        <x:v>800304_1</x:v>
      </x:c>
      <x:c r="B6202" s="6" t="str">
        <x:v>800304</x:v>
      </x:c>
      <x:c r="C6202" s="6" t="n">
        <x:v>1</x:v>
      </x:c>
      <x:c r="D6202" s="6" t="str">
        <x:v>筑城者遗宝</x:v>
      </x:c>
      <x:c r="E6202" s="7" t="str">
        <x:v>每受到1次攻击，叠加1层【灼热意志】，最多可叠加8层。
【灼热意志】层数不低于4时，普攻将获得强化，对指定敌方单体及其相邻目标同时造成伤害。
开拓者施放普攻、战技、终结技后，为我方全体提供能够抵消等同于开拓者4%防御力+20伤害的护盾，持续2回合。</x:v>
      </x:c>
      <x:c r="F6202" s="6" t="n">
        <x:v>0</x:v>
      </x:c>
      <x:c r="G6202" s="6" t="n">
        <x:v>0</x:v>
      </x:c>
      <x:c r="H6202" s="6" t="n">
        <x:v>0</x:v>
      </x:c>
      <x:c r="I6202" s="6" t="n">
        <x:v>0</x:v>
      </x:c>
      <x:c r="J6202" s="6" t="str">
        <x:v>[0.04, 2, 8, 20]</x:v>
      </x:c>
      <x:c r="K6202" s="7" t="str">
        <x:v>无首段伤害倍率，请覆盖或设为辅助技能</x:v>
      </x:c>
      <x:c r="L6202" s="6" t="str">
        <x:v>https://raw.githubusercontent.com/Mar-7th/StarRailRes/dbe8cdfcfb0bf657b9fe1cf92d5537f118ccb487/index_new/cn/character_skills.json</x:v>
      </x:c>
    </x:row>
    <x:row r="6203" ht="53" customHeight="1">
      <x:c r="A6203" s="6" t="str">
        <x:v>800304_2</x:v>
      </x:c>
      <x:c r="B6203" s="6" t="str">
        <x:v>800304</x:v>
      </x:c>
      <x:c r="C6203" s="6" t="n">
        <x:v>2</x:v>
      </x:c>
      <x:c r="D6203" s="6" t="str">
        <x:v>筑城者遗宝</x:v>
      </x:c>
      <x:c r="E6203" s="7" t="str">
        <x:v>每受到1次攻击，叠加1层【灼热意志】，最多可叠加8层。
【灼热意志】层数不低于4时，普攻将获得强化，对指定敌方单体及其相邻目标同时造成伤害。
开拓者施放普攻、战技、终结技后，为我方全体提供能够抵消等同于开拓者4.25%防御力+32伤害的护盾，持续2回合。</x:v>
      </x:c>
      <x:c r="F6203" s="6" t="n">
        <x:v>0</x:v>
      </x:c>
      <x:c r="G6203" s="6" t="n">
        <x:v>0</x:v>
      </x:c>
      <x:c r="H6203" s="6" t="n">
        <x:v>0</x:v>
      </x:c>
      <x:c r="I6203" s="6" t="n">
        <x:v>0</x:v>
      </x:c>
      <x:c r="J6203" s="6" t="str">
        <x:v>[0.0425, 2, 8, 32]</x:v>
      </x:c>
      <x:c r="K6203" s="7" t="str">
        <x:v>无首段伤害倍率，请覆盖或设为辅助技能</x:v>
      </x:c>
      <x:c r="L6203" s="6" t="str">
        <x:v>https://raw.githubusercontent.com/Mar-7th/StarRailRes/dbe8cdfcfb0bf657b9fe1cf92d5537f118ccb487/index_new/cn/character_skills.json</x:v>
      </x:c>
    </x:row>
    <x:row r="6204" ht="53" customHeight="1">
      <x:c r="A6204" s="6" t="str">
        <x:v>800304_3</x:v>
      </x:c>
      <x:c r="B6204" s="6" t="str">
        <x:v>800304</x:v>
      </x:c>
      <x:c r="C6204" s="6" t="n">
        <x:v>3</x:v>
      </x:c>
      <x:c r="D6204" s="6" t="str">
        <x:v>筑城者遗宝</x:v>
      </x:c>
      <x:c r="E6204" s="7" t="str">
        <x:v>每受到1次攻击，叠加1层【灼热意志】，最多可叠加8层。
【灼热意志】层数不低于4时，普攻将获得强化，对指定敌方单体及其相邻目标同时造成伤害。
开拓者施放普攻、战技、终结技后，为我方全体提供能够抵消等同于开拓者4.5%防御力+41伤害的护盾，持续2回合。</x:v>
      </x:c>
      <x:c r="F6204" s="6" t="n">
        <x:v>0</x:v>
      </x:c>
      <x:c r="G6204" s="6" t="n">
        <x:v>0</x:v>
      </x:c>
      <x:c r="H6204" s="6" t="n">
        <x:v>0</x:v>
      </x:c>
      <x:c r="I6204" s="6" t="n">
        <x:v>0</x:v>
      </x:c>
      <x:c r="J6204" s="6" t="str">
        <x:v>[0.045, 2, 8, 41]</x:v>
      </x:c>
      <x:c r="K6204" s="7" t="str">
        <x:v>无首段伤害倍率，请覆盖或设为辅助技能</x:v>
      </x:c>
      <x:c r="L6204" s="6" t="str">
        <x:v>https://raw.githubusercontent.com/Mar-7th/StarRailRes/dbe8cdfcfb0bf657b9fe1cf92d5537f118ccb487/index_new/cn/character_skills.json</x:v>
      </x:c>
    </x:row>
    <x:row r="6205" ht="53" customHeight="1">
      <x:c r="A6205" s="6" t="str">
        <x:v>800304_4</x:v>
      </x:c>
      <x:c r="B6205" s="6" t="str">
        <x:v>800304</x:v>
      </x:c>
      <x:c r="C6205" s="6" t="n">
        <x:v>4</x:v>
      </x:c>
      <x:c r="D6205" s="6" t="str">
        <x:v>筑城者遗宝</x:v>
      </x:c>
      <x:c r="E6205" s="7" t="str">
        <x:v>每受到1次攻击，叠加1层【灼热意志】，最多可叠加8层。
【灼热意志】层数不低于4时，普攻将获得强化，对指定敌方单体及其相邻目标同时造成伤害。
开拓者施放普攻、战技、终结技后，为我方全体提供能够抵消等同于开拓者4.75%防御力+50伤害的护盾，持续2回合。</x:v>
      </x:c>
      <x:c r="F6205" s="6" t="n">
        <x:v>0</x:v>
      </x:c>
      <x:c r="G6205" s="6" t="n">
        <x:v>0</x:v>
      </x:c>
      <x:c r="H6205" s="6" t="n">
        <x:v>0</x:v>
      </x:c>
      <x:c r="I6205" s="6" t="n">
        <x:v>0</x:v>
      </x:c>
      <x:c r="J6205" s="6" t="str">
        <x:v>[0.0475, 2, 8, 50]</x:v>
      </x:c>
      <x:c r="K6205" s="7" t="str">
        <x:v>无首段伤害倍率，请覆盖或设为辅助技能</x:v>
      </x:c>
      <x:c r="L6205" s="6" t="str">
        <x:v>https://raw.githubusercontent.com/Mar-7th/StarRailRes/dbe8cdfcfb0bf657b9fe1cf92d5537f118ccb487/index_new/cn/character_skills.json</x:v>
      </x:c>
    </x:row>
    <x:row r="6206" ht="53" customHeight="1">
      <x:c r="A6206" s="6" t="str">
        <x:v>800304_5</x:v>
      </x:c>
      <x:c r="B6206" s="6" t="str">
        <x:v>800304</x:v>
      </x:c>
      <x:c r="C6206" s="6" t="n">
        <x:v>5</x:v>
      </x:c>
      <x:c r="D6206" s="6" t="str">
        <x:v>筑城者遗宝</x:v>
      </x:c>
      <x:c r="E6206" s="7" t="str">
        <x:v>每受到1次攻击，叠加1层【灼热意志】，最多可叠加8层。
【灼热意志】层数不低于4时，普攻将获得强化，对指定敌方单体及其相邻目标同时造成伤害。
开拓者施放普攻、战技、终结技后，为我方全体提供能够抵消等同于开拓者5%防御力+56伤害的护盾，持续2回合。</x:v>
      </x:c>
      <x:c r="F6206" s="6" t="n">
        <x:v>0</x:v>
      </x:c>
      <x:c r="G6206" s="6" t="n">
        <x:v>0</x:v>
      </x:c>
      <x:c r="H6206" s="6" t="n">
        <x:v>0</x:v>
      </x:c>
      <x:c r="I6206" s="6" t="n">
        <x:v>0</x:v>
      </x:c>
      <x:c r="J6206" s="6" t="str">
        <x:v>[0.05, 2, 8, 56]</x:v>
      </x:c>
      <x:c r="K6206" s="7" t="str">
        <x:v>无首段伤害倍率，请覆盖或设为辅助技能</x:v>
      </x:c>
      <x:c r="L6206" s="6" t="str">
        <x:v>https://raw.githubusercontent.com/Mar-7th/StarRailRes/dbe8cdfcfb0bf657b9fe1cf92d5537f118ccb487/index_new/cn/character_skills.json</x:v>
      </x:c>
    </x:row>
    <x:row r="6207" ht="53" customHeight="1">
      <x:c r="A6207" s="6" t="str">
        <x:v>800304_6</x:v>
      </x:c>
      <x:c r="B6207" s="6" t="str">
        <x:v>800304</x:v>
      </x:c>
      <x:c r="C6207" s="6" t="n">
        <x:v>6</x:v>
      </x:c>
      <x:c r="D6207" s="6" t="str">
        <x:v>筑城者遗宝</x:v>
      </x:c>
      <x:c r="E6207" s="7" t="str">
        <x:v>每受到1次攻击，叠加1层【灼热意志】，最多可叠加8层。
【灼热意志】层数不低于4时，普攻将获得强化，对指定敌方单体及其相邻目标同时造成伤害。
开拓者施放普攻、战技、终结技后，为我方全体提供能够抵消等同于开拓者5.2%防御力+62伤害的护盾，持续2回合。</x:v>
      </x:c>
      <x:c r="F6207" s="6" t="n">
        <x:v>0</x:v>
      </x:c>
      <x:c r="G6207" s="6" t="n">
        <x:v>0</x:v>
      </x:c>
      <x:c r="H6207" s="6" t="n">
        <x:v>0</x:v>
      </x:c>
      <x:c r="I6207" s="6" t="n">
        <x:v>0</x:v>
      </x:c>
      <x:c r="J6207" s="6" t="str">
        <x:v>[0.052, 2, 8, 62]</x:v>
      </x:c>
      <x:c r="K6207" s="7" t="str">
        <x:v>无首段伤害倍率，请覆盖或设为辅助技能</x:v>
      </x:c>
      <x:c r="L6207" s="6" t="str">
        <x:v>https://raw.githubusercontent.com/Mar-7th/StarRailRes/dbe8cdfcfb0bf657b9fe1cf92d5537f118ccb487/index_new/cn/character_skills.json</x:v>
      </x:c>
    </x:row>
    <x:row r="6208" ht="53" customHeight="1">
      <x:c r="A6208" s="6" t="str">
        <x:v>800304_7</x:v>
      </x:c>
      <x:c r="B6208" s="6" t="str">
        <x:v>800304</x:v>
      </x:c>
      <x:c r="C6208" s="6" t="n">
        <x:v>7</x:v>
      </x:c>
      <x:c r="D6208" s="6" t="str">
        <x:v>筑城者遗宝</x:v>
      </x:c>
      <x:c r="E6208" s="7" t="str">
        <x:v>每受到1次攻击，叠加1层【灼热意志】，最多可叠加8层。
【灼热意志】层数不低于4时，普攻将获得强化，对指定敌方单体及其相邻目标同时造成伤害。
开拓者施放普攻、战技、终结技后，为我方全体提供能够抵消等同于开拓者5.4%防御力+66.5伤害的护盾，持续2回合。</x:v>
      </x:c>
      <x:c r="F6208" s="6" t="n">
        <x:v>0</x:v>
      </x:c>
      <x:c r="G6208" s="6" t="n">
        <x:v>0</x:v>
      </x:c>
      <x:c r="H6208" s="6" t="n">
        <x:v>0</x:v>
      </x:c>
      <x:c r="I6208" s="6" t="n">
        <x:v>0</x:v>
      </x:c>
      <x:c r="J6208" s="6" t="str">
        <x:v>[0.054, 2, 8, 66.5]</x:v>
      </x:c>
      <x:c r="K6208" s="7" t="str">
        <x:v>无首段伤害倍率，请覆盖或设为辅助技能</x:v>
      </x:c>
      <x:c r="L6208" s="6" t="str">
        <x:v>https://raw.githubusercontent.com/Mar-7th/StarRailRes/dbe8cdfcfb0bf657b9fe1cf92d5537f118ccb487/index_new/cn/character_skills.json</x:v>
      </x:c>
    </x:row>
    <x:row r="6209" ht="53" customHeight="1">
      <x:c r="A6209" s="6" t="str">
        <x:v>800304_8</x:v>
      </x:c>
      <x:c r="B6209" s="6" t="str">
        <x:v>800304</x:v>
      </x:c>
      <x:c r="C6209" s="6" t="n">
        <x:v>8</x:v>
      </x:c>
      <x:c r="D6209" s="6" t="str">
        <x:v>筑城者遗宝</x:v>
      </x:c>
      <x:c r="E6209" s="7" t="str">
        <x:v>每受到1次攻击，叠加1层【灼热意志】，最多可叠加8层。
【灼热意志】层数不低于4时，普攻将获得强化，对指定敌方单体及其相邻目标同时造成伤害。
开拓者施放普攻、战技、终结技后，为我方全体提供能够抵消等同于开拓者5.6%防御力+71伤害的护盾，持续2回合。</x:v>
      </x:c>
      <x:c r="F6209" s="6" t="n">
        <x:v>0</x:v>
      </x:c>
      <x:c r="G6209" s="6" t="n">
        <x:v>0</x:v>
      </x:c>
      <x:c r="H6209" s="6" t="n">
        <x:v>0</x:v>
      </x:c>
      <x:c r="I6209" s="6" t="n">
        <x:v>0</x:v>
      </x:c>
      <x:c r="J6209" s="6" t="str">
        <x:v>[0.056, 2, 8, 71]</x:v>
      </x:c>
      <x:c r="K6209" s="7" t="str">
        <x:v>无首段伤害倍率，请覆盖或设为辅助技能</x:v>
      </x:c>
      <x:c r="L6209" s="6" t="str">
        <x:v>https://raw.githubusercontent.com/Mar-7th/StarRailRes/dbe8cdfcfb0bf657b9fe1cf92d5537f118ccb487/index_new/cn/character_skills.json</x:v>
      </x:c>
    </x:row>
    <x:row r="6210" ht="53" customHeight="1">
      <x:c r="A6210" s="6" t="str">
        <x:v>800304_9</x:v>
      </x:c>
      <x:c r="B6210" s="6" t="str">
        <x:v>800304</x:v>
      </x:c>
      <x:c r="C6210" s="6" t="n">
        <x:v>9</x:v>
      </x:c>
      <x:c r="D6210" s="6" t="str">
        <x:v>筑城者遗宝</x:v>
      </x:c>
      <x:c r="E6210" s="7" t="str">
        <x:v>每受到1次攻击，叠加1层【灼热意志】，最多可叠加8层。
【灼热意志】层数不低于4时，普攻将获得强化，对指定敌方单体及其相邻目标同时造成伤害。
开拓者施放普攻、战技、终结技后，为我方全体提供能够抵消等同于开拓者5.8%防御力+75.5伤害的护盾，持续2回合。</x:v>
      </x:c>
      <x:c r="F6210" s="6" t="n">
        <x:v>0</x:v>
      </x:c>
      <x:c r="G6210" s="6" t="n">
        <x:v>0</x:v>
      </x:c>
      <x:c r="H6210" s="6" t="n">
        <x:v>0</x:v>
      </x:c>
      <x:c r="I6210" s="6" t="n">
        <x:v>0</x:v>
      </x:c>
      <x:c r="J6210" s="6" t="str">
        <x:v>[0.058, 2, 8, 75.5]</x:v>
      </x:c>
      <x:c r="K6210" s="7" t="str">
        <x:v>无首段伤害倍率，请覆盖或设为辅助技能</x:v>
      </x:c>
      <x:c r="L6210" s="6" t="str">
        <x:v>https://raw.githubusercontent.com/Mar-7th/StarRailRes/dbe8cdfcfb0bf657b9fe1cf92d5537f118ccb487/index_new/cn/character_skills.json</x:v>
      </x:c>
    </x:row>
    <x:row r="6211" ht="53" customHeight="1">
      <x:c r="A6211" s="6" t="str">
        <x:v>800304_10</x:v>
      </x:c>
      <x:c r="B6211" s="6" t="str">
        <x:v>800304</x:v>
      </x:c>
      <x:c r="C6211" s="6" t="n">
        <x:v>10</x:v>
      </x:c>
      <x:c r="D6211" s="6" t="str">
        <x:v>筑城者遗宝</x:v>
      </x:c>
      <x:c r="E6211" s="7" t="str">
        <x:v>每受到1次攻击，叠加1层【灼热意志】，最多可叠加8层。
【灼热意志】层数不低于4时，普攻将获得强化，对指定敌方单体及其相邻目标同时造成伤害。
开拓者施放普攻、战技、终结技后，为我方全体提供能够抵消等同于开拓者6%防御力+80伤害的护盾，持续2回合。</x:v>
      </x:c>
      <x:c r="F6211" s="6" t="n">
        <x:v>0</x:v>
      </x:c>
      <x:c r="G6211" s="6" t="n">
        <x:v>0</x:v>
      </x:c>
      <x:c r="H6211" s="6" t="n">
        <x:v>0</x:v>
      </x:c>
      <x:c r="I6211" s="6" t="n">
        <x:v>0</x:v>
      </x:c>
      <x:c r="J6211" s="6" t="str">
        <x:v>[0.06, 2, 8, 80]</x:v>
      </x:c>
      <x:c r="K6211" s="7" t="str">
        <x:v>无首段伤害倍率，请覆盖或设为辅助技能</x:v>
      </x:c>
      <x:c r="L6211" s="6" t="str">
        <x:v>https://raw.githubusercontent.com/Mar-7th/StarRailRes/dbe8cdfcfb0bf657b9fe1cf92d5537f118ccb487/index_new/cn/character_skills.json</x:v>
      </x:c>
    </x:row>
    <x:row r="6212" ht="53" customHeight="1">
      <x:c r="A6212" s="6" t="str">
        <x:v>800304_11</x:v>
      </x:c>
      <x:c r="B6212" s="6" t="str">
        <x:v>800304</x:v>
      </x:c>
      <x:c r="C6212" s="6" t="n">
        <x:v>11</x:v>
      </x:c>
      <x:c r="D6212" s="6" t="str">
        <x:v>筑城者遗宝</x:v>
      </x:c>
      <x:c r="E6212" s="7" t="str">
        <x:v>每受到1次攻击，叠加1层【灼热意志】，最多可叠加8层。
【灼热意志】层数不低于4时，普攻将获得强化，对指定敌方单体及其相邻目标同时造成伤害。
开拓者施放普攻、战技、终结技后，为我方全体提供能够抵消等同于开拓者6.2%防御力+84.5伤害的护盾，持续2回合。</x:v>
      </x:c>
      <x:c r="F6212" s="6" t="n">
        <x:v>0</x:v>
      </x:c>
      <x:c r="G6212" s="6" t="n">
        <x:v>0</x:v>
      </x:c>
      <x:c r="H6212" s="6" t="n">
        <x:v>0</x:v>
      </x:c>
      <x:c r="I6212" s="6" t="n">
        <x:v>0</x:v>
      </x:c>
      <x:c r="J6212" s="6" t="str">
        <x:v>[0.062, 2, 8, 84.5]</x:v>
      </x:c>
      <x:c r="K6212" s="7" t="str">
        <x:v>无首段伤害倍率，请覆盖或设为辅助技能</x:v>
      </x:c>
      <x:c r="L6212" s="6" t="str">
        <x:v>https://raw.githubusercontent.com/Mar-7th/StarRailRes/dbe8cdfcfb0bf657b9fe1cf92d5537f118ccb487/index_new/cn/character_skills.json</x:v>
      </x:c>
    </x:row>
    <x:row r="6213" ht="53" customHeight="1">
      <x:c r="A6213" s="6" t="str">
        <x:v>800304_12</x:v>
      </x:c>
      <x:c r="B6213" s="6" t="str">
        <x:v>800304</x:v>
      </x:c>
      <x:c r="C6213" s="6" t="n">
        <x:v>12</x:v>
      </x:c>
      <x:c r="D6213" s="6" t="str">
        <x:v>筑城者遗宝</x:v>
      </x:c>
      <x:c r="E6213" s="7" t="str">
        <x:v>每受到1次攻击，叠加1层【灼热意志】，最多可叠加8层。
【灼热意志】层数不低于4时，普攻将获得强化，对指定敌方单体及其相邻目标同时造成伤害。
开拓者施放普攻、战技、终结技后，为我方全体提供能够抵消等同于开拓者6.4%防御力+89伤害的护盾，持续2回合。</x:v>
      </x:c>
      <x:c r="F6213" s="6" t="n">
        <x:v>0</x:v>
      </x:c>
      <x:c r="G6213" s="6" t="n">
        <x:v>0</x:v>
      </x:c>
      <x:c r="H6213" s="6" t="n">
        <x:v>0</x:v>
      </x:c>
      <x:c r="I6213" s="6" t="n">
        <x:v>0</x:v>
      </x:c>
      <x:c r="J6213" s="6" t="str">
        <x:v>[0.064, 2, 8, 89]</x:v>
      </x:c>
      <x:c r="K6213" s="7" t="str">
        <x:v>无首段伤害倍率，请覆盖或设为辅助技能</x:v>
      </x:c>
      <x:c r="L6213" s="6" t="str">
        <x:v>https://raw.githubusercontent.com/Mar-7th/StarRailRes/dbe8cdfcfb0bf657b9fe1cf92d5537f118ccb487/index_new/cn/character_skills.json</x:v>
      </x:c>
    </x:row>
    <x:row r="6214" ht="53" customHeight="1">
      <x:c r="A6214" s="6" t="str">
        <x:v>800304_13</x:v>
      </x:c>
      <x:c r="B6214" s="6" t="str">
        <x:v>800304</x:v>
      </x:c>
      <x:c r="C6214" s="6" t="n">
        <x:v>13</x:v>
      </x:c>
      <x:c r="D6214" s="6" t="str">
        <x:v>筑城者遗宝</x:v>
      </x:c>
      <x:c r="E6214" s="7" t="str">
        <x:v>每受到1次攻击，叠加1层【灼热意志】，最多可叠加8层。
【灼热意志】层数不低于4时，普攻将获得强化，对指定敌方单体及其相邻目标同时造成伤害。
开拓者施放普攻、战技、终结技后，为我方全体提供能够抵消等同于开拓者6.6%防御力+93.5伤害的护盾，持续2回合。</x:v>
      </x:c>
      <x:c r="F6214" s="6" t="n">
        <x:v>0</x:v>
      </x:c>
      <x:c r="G6214" s="6" t="n">
        <x:v>0</x:v>
      </x:c>
      <x:c r="H6214" s="6" t="n">
        <x:v>0</x:v>
      </x:c>
      <x:c r="I6214" s="6" t="n">
        <x:v>0</x:v>
      </x:c>
      <x:c r="J6214" s="6" t="str">
        <x:v>[0.066, 2, 8, 93.5]</x:v>
      </x:c>
      <x:c r="K6214" s="7" t="str">
        <x:v>无首段伤害倍率，请覆盖或设为辅助技能</x:v>
      </x:c>
      <x:c r="L6214" s="6" t="str">
        <x:v>https://raw.githubusercontent.com/Mar-7th/StarRailRes/dbe8cdfcfb0bf657b9fe1cf92d5537f118ccb487/index_new/cn/character_skills.json</x:v>
      </x:c>
    </x:row>
    <x:row r="6215" ht="53" customHeight="1">
      <x:c r="A6215" s="6" t="str">
        <x:v>800304_14</x:v>
      </x:c>
      <x:c r="B6215" s="6" t="str">
        <x:v>800304</x:v>
      </x:c>
      <x:c r="C6215" s="6" t="n">
        <x:v>14</x:v>
      </x:c>
      <x:c r="D6215" s="6" t="str">
        <x:v>筑城者遗宝</x:v>
      </x:c>
      <x:c r="E6215" s="7" t="str">
        <x:v>每受到1次攻击，叠加1层【灼热意志】，最多可叠加8层。
【灼热意志】层数不低于4时，普攻将获得强化，对指定敌方单体及其相邻目标同时造成伤害。
开拓者施放普攻、战技、终结技后，为我方全体提供能够抵消等同于开拓者6.8%防御力+98伤害的护盾，持续2回合。</x:v>
      </x:c>
      <x:c r="F6215" s="6" t="n">
        <x:v>0</x:v>
      </x:c>
      <x:c r="G6215" s="6" t="n">
        <x:v>0</x:v>
      </x:c>
      <x:c r="H6215" s="6" t="n">
        <x:v>0</x:v>
      </x:c>
      <x:c r="I6215" s="6" t="n">
        <x:v>0</x:v>
      </x:c>
      <x:c r="J6215" s="6" t="str">
        <x:v>[0.068, 2, 8, 98]</x:v>
      </x:c>
      <x:c r="K6215" s="7" t="str">
        <x:v>无首段伤害倍率，请覆盖或设为辅助技能</x:v>
      </x:c>
      <x:c r="L6215" s="6" t="str">
        <x:v>https://raw.githubusercontent.com/Mar-7th/StarRailRes/dbe8cdfcfb0bf657b9fe1cf92d5537f118ccb487/index_new/cn/character_skills.json</x:v>
      </x:c>
    </x:row>
    <x:row r="6216" ht="53" customHeight="1">
      <x:c r="A6216" s="6" t="str">
        <x:v>800304_15</x:v>
      </x:c>
      <x:c r="B6216" s="6" t="str">
        <x:v>800304</x:v>
      </x:c>
      <x:c r="C6216" s="6" t="n">
        <x:v>15</x:v>
      </x:c>
      <x:c r="D6216" s="6" t="str">
        <x:v>筑城者遗宝</x:v>
      </x:c>
      <x:c r="E6216" s="7" t="str">
        <x:v>每受到1次攻击，叠加1层【灼热意志】，最多可叠加8层。
【灼热意志】层数不低于4时，普攻将获得强化，对指定敌方单体及其相邻目标同时造成伤害。
开拓者施放普攻、战技、终结技后，为我方全体提供能够抵消等同于开拓者7%防御力+102.5伤害的护盾，持续2回合。</x:v>
      </x:c>
      <x:c r="F6216" s="6" t="n">
        <x:v>0</x:v>
      </x:c>
      <x:c r="G6216" s="6" t="n">
        <x:v>0</x:v>
      </x:c>
      <x:c r="H6216" s="6" t="n">
        <x:v>0</x:v>
      </x:c>
      <x:c r="I6216" s="6" t="n">
        <x:v>0</x:v>
      </x:c>
      <x:c r="J6216" s="6" t="str">
        <x:v>[0.07, 2, 8, 102.5]</x:v>
      </x:c>
      <x:c r="K6216" s="7" t="str">
        <x:v>无首段伤害倍率，请覆盖或设为辅助技能</x:v>
      </x:c>
      <x:c r="L6216" s="6" t="str">
        <x:v>https://raw.githubusercontent.com/Mar-7th/StarRailRes/dbe8cdfcfb0bf657b9fe1cf92d5537f118ccb487/index_new/cn/character_skills.json</x:v>
      </x:c>
    </x:row>
    <x:row r="6217" ht="20" customHeight="1">
      <x:c r="A6217" s="6" t="str">
        <x:v>800306_1</x:v>
      </x:c>
      <x:c r="B6217" s="6" t="str">
        <x:v>800306</x:v>
      </x:c>
      <x:c r="C6217" s="6" t="n">
        <x:v>1</x:v>
      </x:c>
      <x:c r="D6217" s="6" t="str">
        <x:v>攻击</x:v>
      </x:c>
      <x:c r="E6217" s="7" t="str">
        <x:v>攻击敌人，进入战斗后削弱敌方目标对应属性韧性。</x:v>
      </x:c>
      <x:c r="F6217" s="6" t="n">
        <x:v>0</x:v>
      </x:c>
      <x:c r="G6217" s="6" t="n">
        <x:v>0</x:v>
      </x:c>
      <x:c r="H6217" s="6" t="n">
        <x:v>0</x:v>
      </x:c>
      <x:c r="I6217" s="6" t="n">
        <x:v>0</x:v>
      </x:c>
      <x:c r="J6217" s="6" t="str">
        <x:v>[]</x:v>
      </x:c>
      <x:c r="K6217" s="7" t="str">
        <x:v>缺少结构化参数，必须覆盖</x:v>
      </x:c>
      <x:c r="L6217" s="6" t="str">
        <x:v>https://raw.githubusercontent.com/Mar-7th/StarRailRes/dbe8cdfcfb0bf657b9fe1cf92d5537f118ccb487/index_new/cn/character_skills.json</x:v>
      </x:c>
    </x:row>
    <x:row r="6218" ht="38" customHeight="1">
      <x:c r="A6218" s="6" t="str">
        <x:v>800307_1</x:v>
      </x:c>
      <x:c r="B6218" s="6" t="str">
        <x:v>800307</x:v>
      </x:c>
      <x:c r="C6218" s="6" t="n">
        <x:v>1</x:v>
      </x:c>
      <x:c r="D6218" s="6" t="str">
        <x:v>守护者召令</x:v>
      </x:c>
      <x:c r="E6218" s="7" t="str">
        <x:v>使用秘技后，下一次战斗开始时给自身提供能够抵消等同于开拓者30%防御力+384伤害的护盾，持续1回合。</x:v>
      </x:c>
      <x:c r="F6218" s="6" t="n">
        <x:v>0</x:v>
      </x:c>
      <x:c r="G6218" s="6" t="n">
        <x:v>0</x:v>
      </x:c>
      <x:c r="H6218" s="6" t="n">
        <x:v>0</x:v>
      </x:c>
      <x:c r="I6218" s="6" t="n">
        <x:v>0</x:v>
      </x:c>
      <x:c r="J6218" s="6" t="str">
        <x:v>[0.3, 384, 1]</x:v>
      </x:c>
      <x:c r="K6218" s="7" t="str">
        <x:v>无首段伤害倍率，请覆盖或设为辅助技能</x:v>
      </x:c>
      <x:c r="L6218" s="6" t="str">
        <x:v>https://raw.githubusercontent.com/Mar-7th/StarRailRes/dbe8cdfcfb0bf657b9fe1cf92d5537f118ccb487/index_new/cn/character_skills.json</x:v>
      </x:c>
    </x:row>
    <x:row r="6219" ht="38" customHeight="1">
      <x:c r="A6219" s="6" t="str">
        <x:v>800308_1</x:v>
      </x:c>
      <x:c r="B6219" s="6" t="str">
        <x:v>800308</x:v>
      </x:c>
      <x:c r="C6219" s="6" t="n">
        <x:v>1</x:v>
      </x:c>
      <x:c r="D6219" s="6" t="str">
        <x:v>穿彻坚冰的烈芒</x:v>
      </x:c>
      <x:c r="E6219" s="7" t="str">
        <x:v>消耗4层【灼热意志】，强化普攻。对指定敌方单体造成等同于开拓者90%攻击力的火属性伤害，同时对其相邻目标造成等同于开拓者36%攻击力的火属性伤害。</x:v>
      </x:c>
      <x:c r="F6219" s="6" t="n">
        <x:v>0</x:v>
      </x:c>
      <x:c r="G6219" s="6" t="n">
        <x:v>0</x:v>
      </x:c>
      <x:c r="H6219" s="6" t="n">
        <x:v>0</x:v>
      </x:c>
      <x:c r="I6219" s="6" t="n">
        <x:v>0</x:v>
      </x:c>
      <x:c r="J6219" s="6" t="str">
        <x:v>[0.9, 0.36]</x:v>
      </x:c>
      <x:c r="K6219" s="7" t="str">
        <x:v>无首段伤害倍率，请覆盖或设为辅助技能</x:v>
      </x:c>
      <x:c r="L6219" s="6" t="str">
        <x:v>https://raw.githubusercontent.com/Mar-7th/StarRailRes/dbe8cdfcfb0bf657b9fe1cf92d5537f118ccb487/index_new/cn/character_skills.json</x:v>
      </x:c>
    </x:row>
    <x:row r="6220" ht="38" customHeight="1">
      <x:c r="A6220" s="6" t="str">
        <x:v>800308_2</x:v>
      </x:c>
      <x:c r="B6220" s="6" t="str">
        <x:v>800308</x:v>
      </x:c>
      <x:c r="C6220" s="6" t="n">
        <x:v>2</x:v>
      </x:c>
      <x:c r="D6220" s="6" t="str">
        <x:v>穿彻坚冰的烈芒</x:v>
      </x:c>
      <x:c r="E6220" s="7" t="str">
        <x:v>消耗4层【灼热意志】，强化普攻。对指定敌方单体造成等同于开拓者99%攻击力的火属性伤害，同时对其相邻目标造成等同于开拓者39.6%攻击力的火属性伤害。</x:v>
      </x:c>
      <x:c r="F6220" s="6" t="n">
        <x:v>0</x:v>
      </x:c>
      <x:c r="G6220" s="6" t="n">
        <x:v>0</x:v>
      </x:c>
      <x:c r="H6220" s="6" t="n">
        <x:v>0</x:v>
      </x:c>
      <x:c r="I6220" s="6" t="n">
        <x:v>0</x:v>
      </x:c>
      <x:c r="J6220" s="6" t="str">
        <x:v>[0.99, 0.396]</x:v>
      </x:c>
      <x:c r="K6220" s="7" t="str">
        <x:v>无首段伤害倍率，请覆盖或设为辅助技能</x:v>
      </x:c>
      <x:c r="L6220" s="6" t="str">
        <x:v>https://raw.githubusercontent.com/Mar-7th/StarRailRes/dbe8cdfcfb0bf657b9fe1cf92d5537f118ccb487/index_new/cn/character_skills.json</x:v>
      </x:c>
    </x:row>
    <x:row r="6221" ht="38" customHeight="1">
      <x:c r="A6221" s="6" t="str">
        <x:v>800308_3</x:v>
      </x:c>
      <x:c r="B6221" s="6" t="str">
        <x:v>800308</x:v>
      </x:c>
      <x:c r="C6221" s="6" t="n">
        <x:v>3</x:v>
      </x:c>
      <x:c r="D6221" s="6" t="str">
        <x:v>穿彻坚冰的烈芒</x:v>
      </x:c>
      <x:c r="E6221" s="7" t="str">
        <x:v>消耗4层【灼热意志】，强化普攻。对指定敌方单体造成等同于开拓者108%攻击力的火属性伤害，同时对其相邻目标造成等同于开拓者43.2%攻击力的火属性伤害。</x:v>
      </x:c>
      <x:c r="F6221" s="6" t="n">
        <x:v>0</x:v>
      </x:c>
      <x:c r="G6221" s="6" t="n">
        <x:v>0</x:v>
      </x:c>
      <x:c r="H6221" s="6" t="n">
        <x:v>0</x:v>
      </x:c>
      <x:c r="I6221" s="6" t="n">
        <x:v>0</x:v>
      </x:c>
      <x:c r="J6221" s="6" t="str">
        <x:v>[1.08, 0.432]</x:v>
      </x:c>
      <x:c r="K6221" s="7" t="str">
        <x:v>无首段伤害倍率，请覆盖或设为辅助技能</x:v>
      </x:c>
      <x:c r="L6221" s="6" t="str">
        <x:v>https://raw.githubusercontent.com/Mar-7th/StarRailRes/dbe8cdfcfb0bf657b9fe1cf92d5537f118ccb487/index_new/cn/character_skills.json</x:v>
      </x:c>
    </x:row>
    <x:row r="6222" ht="38" customHeight="1">
      <x:c r="A6222" s="6" t="str">
        <x:v>800308_4</x:v>
      </x:c>
      <x:c r="B6222" s="6" t="str">
        <x:v>800308</x:v>
      </x:c>
      <x:c r="C6222" s="6" t="n">
        <x:v>4</x:v>
      </x:c>
      <x:c r="D6222" s="6" t="str">
        <x:v>穿彻坚冰的烈芒</x:v>
      </x:c>
      <x:c r="E6222" s="7" t="str">
        <x:v>消耗4层【灼热意志】，强化普攻。对指定敌方单体造成等同于开拓者117%攻击力的火属性伤害，同时对其相邻目标造成等同于开拓者46.8%攻击力的火属性伤害。</x:v>
      </x:c>
      <x:c r="F6222" s="6" t="n">
        <x:v>0</x:v>
      </x:c>
      <x:c r="G6222" s="6" t="n">
        <x:v>0</x:v>
      </x:c>
      <x:c r="H6222" s="6" t="n">
        <x:v>0</x:v>
      </x:c>
      <x:c r="I6222" s="6" t="n">
        <x:v>0</x:v>
      </x:c>
      <x:c r="J6222" s="6" t="str">
        <x:v>[1.17, 0.468]</x:v>
      </x:c>
      <x:c r="K6222" s="7" t="str">
        <x:v>无首段伤害倍率，请覆盖或设为辅助技能</x:v>
      </x:c>
      <x:c r="L6222" s="6" t="str">
        <x:v>https://raw.githubusercontent.com/Mar-7th/StarRailRes/dbe8cdfcfb0bf657b9fe1cf92d5537f118ccb487/index_new/cn/character_skills.json</x:v>
      </x:c>
    </x:row>
    <x:row r="6223" ht="38" customHeight="1">
      <x:c r="A6223" s="6" t="str">
        <x:v>800308_5</x:v>
      </x:c>
      <x:c r="B6223" s="6" t="str">
        <x:v>800308</x:v>
      </x:c>
      <x:c r="C6223" s="6" t="n">
        <x:v>5</x:v>
      </x:c>
      <x:c r="D6223" s="6" t="str">
        <x:v>穿彻坚冰的烈芒</x:v>
      </x:c>
      <x:c r="E6223" s="7" t="str">
        <x:v>消耗4层【灼热意志】，强化普攻。对指定敌方单体造成等同于开拓者126%攻击力的火属性伤害，同时对其相邻目标造成等同于开拓者50.4%攻击力的火属性伤害。</x:v>
      </x:c>
      <x:c r="F6223" s="6" t="n">
        <x:v>0</x:v>
      </x:c>
      <x:c r="G6223" s="6" t="n">
        <x:v>0</x:v>
      </x:c>
      <x:c r="H6223" s="6" t="n">
        <x:v>0</x:v>
      </x:c>
      <x:c r="I6223" s="6" t="n">
        <x:v>0</x:v>
      </x:c>
      <x:c r="J6223" s="6" t="str">
        <x:v>[1.26, 0.504]</x:v>
      </x:c>
      <x:c r="K6223" s="7" t="str">
        <x:v>无首段伤害倍率，请覆盖或设为辅助技能</x:v>
      </x:c>
      <x:c r="L6223" s="6" t="str">
        <x:v>https://raw.githubusercontent.com/Mar-7th/StarRailRes/dbe8cdfcfb0bf657b9fe1cf92d5537f118ccb487/index_new/cn/character_skills.json</x:v>
      </x:c>
    </x:row>
    <x:row r="6224" ht="38" customHeight="1">
      <x:c r="A6224" s="6" t="str">
        <x:v>800308_6</x:v>
      </x:c>
      <x:c r="B6224" s="6" t="str">
        <x:v>800308</x:v>
      </x:c>
      <x:c r="C6224" s="6" t="n">
        <x:v>6</x:v>
      </x:c>
      <x:c r="D6224" s="6" t="str">
        <x:v>穿彻坚冰的烈芒</x:v>
      </x:c>
      <x:c r="E6224" s="7" t="str">
        <x:v>消耗4层【灼热意志】，强化普攻。对指定敌方单体造成等同于开拓者135%攻击力的火属性伤害，同时对其相邻目标造成等同于开拓者54%攻击力的火属性伤害。</x:v>
      </x:c>
      <x:c r="F6224" s="6" t="n">
        <x:v>0</x:v>
      </x:c>
      <x:c r="G6224" s="6" t="n">
        <x:v>0</x:v>
      </x:c>
      <x:c r="H6224" s="6" t="n">
        <x:v>0</x:v>
      </x:c>
      <x:c r="I6224" s="6" t="n">
        <x:v>0</x:v>
      </x:c>
      <x:c r="J6224" s="6" t="str">
        <x:v>[1.35, 0.54]</x:v>
      </x:c>
      <x:c r="K6224" s="7" t="str">
        <x:v>无首段伤害倍率，请覆盖或设为辅助技能</x:v>
      </x:c>
      <x:c r="L6224" s="6" t="str">
        <x:v>https://raw.githubusercontent.com/Mar-7th/StarRailRes/dbe8cdfcfb0bf657b9fe1cf92d5537f118ccb487/index_new/cn/character_skills.json</x:v>
      </x:c>
    </x:row>
    <x:row r="6225" ht="38" customHeight="1">
      <x:c r="A6225" s="6" t="str">
        <x:v>800308_7</x:v>
      </x:c>
      <x:c r="B6225" s="6" t="str">
        <x:v>800308</x:v>
      </x:c>
      <x:c r="C6225" s="6" t="n">
        <x:v>7</x:v>
      </x:c>
      <x:c r="D6225" s="6" t="str">
        <x:v>穿彻坚冰的烈芒</x:v>
      </x:c>
      <x:c r="E6225" s="7" t="str">
        <x:v>消耗4层【灼热意志】，强化普攻。对指定敌方单体造成等同于开拓者146.25%攻击力的火属性伤害，同时对其相邻目标造成等同于开拓者58.5%攻击力的火属性伤害。</x:v>
      </x:c>
      <x:c r="F6225" s="6" t="n">
        <x:v>0</x:v>
      </x:c>
      <x:c r="G6225" s="6" t="n">
        <x:v>0</x:v>
      </x:c>
      <x:c r="H6225" s="6" t="n">
        <x:v>0</x:v>
      </x:c>
      <x:c r="I6225" s="6" t="n">
        <x:v>0</x:v>
      </x:c>
      <x:c r="J6225" s="6" t="str">
        <x:v>[1.4625, 0.585]</x:v>
      </x:c>
      <x:c r="K6225" s="7" t="str">
        <x:v>无首段伤害倍率，请覆盖或设为辅助技能</x:v>
      </x:c>
      <x:c r="L6225" s="6" t="str">
        <x:v>https://raw.githubusercontent.com/Mar-7th/StarRailRes/dbe8cdfcfb0bf657b9fe1cf92d5537f118ccb487/index_new/cn/character_skills.json</x:v>
      </x:c>
    </x:row>
    <x:row r="6226" ht="38" customHeight="1">
      <x:c r="A6226" s="6" t="str">
        <x:v>800308_8</x:v>
      </x:c>
      <x:c r="B6226" s="6" t="str">
        <x:v>800308</x:v>
      </x:c>
      <x:c r="C6226" s="6" t="n">
        <x:v>8</x:v>
      </x:c>
      <x:c r="D6226" s="6" t="str">
        <x:v>穿彻坚冰的烈芒</x:v>
      </x:c>
      <x:c r="E6226" s="7" t="str">
        <x:v>消耗4层【灼热意志】，强化普攻。对指定敌方单体造成等同于开拓者157.5%攻击力的火属性伤害，同时对其相邻目标造成等同于开拓者63%攻击力的火属性伤害。</x:v>
      </x:c>
      <x:c r="F6226" s="6" t="n">
        <x:v>0</x:v>
      </x:c>
      <x:c r="G6226" s="6" t="n">
        <x:v>0</x:v>
      </x:c>
      <x:c r="H6226" s="6" t="n">
        <x:v>0</x:v>
      </x:c>
      <x:c r="I6226" s="6" t="n">
        <x:v>0</x:v>
      </x:c>
      <x:c r="J6226" s="6" t="str">
        <x:v>[1.575, 0.63]</x:v>
      </x:c>
      <x:c r="K6226" s="7" t="str">
        <x:v>无首段伤害倍率，请覆盖或设为辅助技能</x:v>
      </x:c>
      <x:c r="L6226" s="6" t="str">
        <x:v>https://raw.githubusercontent.com/Mar-7th/StarRailRes/dbe8cdfcfb0bf657b9fe1cf92d5537f118ccb487/index_new/cn/character_skills.json</x:v>
      </x:c>
    </x:row>
    <x:row r="6227" ht="38" customHeight="1">
      <x:c r="A6227" s="6" t="str">
        <x:v>800308_9</x:v>
      </x:c>
      <x:c r="B6227" s="6" t="str">
        <x:v>800308</x:v>
      </x:c>
      <x:c r="C6227" s="6" t="n">
        <x:v>9</x:v>
      </x:c>
      <x:c r="D6227" s="6" t="str">
        <x:v>穿彻坚冰的烈芒</x:v>
      </x:c>
      <x:c r="E6227" s="7" t="str">
        <x:v>消耗4层【灼热意志】，强化普攻。对指定敌方单体造成等同于开拓者168.75%攻击力的火属性伤害，同时对其相邻目标造成等同于开拓者67.5%攻击力的火属性伤害。</x:v>
      </x:c>
      <x:c r="F6227" s="6" t="n">
        <x:v>0</x:v>
      </x:c>
      <x:c r="G6227" s="6" t="n">
        <x:v>0</x:v>
      </x:c>
      <x:c r="H6227" s="6" t="n">
        <x:v>0</x:v>
      </x:c>
      <x:c r="I6227" s="6" t="n">
        <x:v>0</x:v>
      </x:c>
      <x:c r="J6227" s="6" t="str">
        <x:v>[1.6875, 0.675]</x:v>
      </x:c>
      <x:c r="K6227" s="7" t="str">
        <x:v>无首段伤害倍率，请覆盖或设为辅助技能</x:v>
      </x:c>
      <x:c r="L6227" s="6" t="str">
        <x:v>https://raw.githubusercontent.com/Mar-7th/StarRailRes/dbe8cdfcfb0bf657b9fe1cf92d5537f118ccb487/index_new/cn/character_skills.json</x:v>
      </x:c>
    </x:row>
    <x:row r="6228" ht="38" customHeight="1">
      <x:c r="A6228" s="6" t="str">
        <x:v>800308_10</x:v>
      </x:c>
      <x:c r="B6228" s="6" t="str">
        <x:v>800308</x:v>
      </x:c>
      <x:c r="C6228" s="6" t="n">
        <x:v>10</x:v>
      </x:c>
      <x:c r="D6228" s="6" t="str">
        <x:v>穿彻坚冰的烈芒</x:v>
      </x:c>
      <x:c r="E6228" s="7" t="str">
        <x:v>消耗4层【灼热意志】，强化普攻。对指定敌方单体造成等同于开拓者180%攻击力的火属性伤害，同时对其相邻目标造成等同于开拓者72%攻击力的火属性伤害。</x:v>
      </x:c>
      <x:c r="F6228" s="6" t="n">
        <x:v>0</x:v>
      </x:c>
      <x:c r="G6228" s="6" t="n">
        <x:v>0</x:v>
      </x:c>
      <x:c r="H6228" s="6" t="n">
        <x:v>0</x:v>
      </x:c>
      <x:c r="I6228" s="6" t="n">
        <x:v>0</x:v>
      </x:c>
      <x:c r="J6228" s="6" t="str">
        <x:v>[1.8, 0.72]</x:v>
      </x:c>
      <x:c r="K6228" s="7" t="str">
        <x:v>无首段伤害倍率，请覆盖或设为辅助技能</x:v>
      </x:c>
      <x:c r="L6228" s="6" t="str">
        <x:v>https://raw.githubusercontent.com/Mar-7th/StarRailRes/dbe8cdfcfb0bf657b9fe1cf92d5537f118ccb487/index_new/cn/character_skills.json</x:v>
      </x:c>
    </x:row>
    <x:row r="6229" ht="20" customHeight="1">
      <x:c r="A6229" s="6" t="str">
        <x:v>800401_1</x:v>
      </x:c>
      <x:c r="B6229" s="6" t="str">
        <x:v>800401</x:v>
      </x:c>
      <x:c r="C6229" s="6" t="n">
        <x:v>1</x:v>
      </x:c>
      <x:c r="D6229" s="6" t="str">
        <x:v>穿彻坚冰的烈芒</x:v>
      </x:c>
      <x:c r="E6229" s="7" t="str">
        <x:v>对指定敌方单体造成等同于开拓者50%攻击力的火属性伤害并叠加1层【灼热意志】。</x:v>
      </x:c>
      <x:c r="F6229" s="6" t="n">
        <x:v>0.5</x:v>
      </x:c>
      <x:c r="G6229" s="6" t="n">
        <x:v>0</x:v>
      </x:c>
      <x:c r="H6229" s="6" t="n">
        <x:v>0</x:v>
      </x:c>
      <x:c r="I6229" s="6" t="n">
        <x:v>0</x:v>
      </x:c>
      <x:c r="J6229" s="6" t="str">
        <x:v>[0.5]</x:v>
      </x:c>
      <x:c r="K6229" s="7" t="str">
        <x:v>需确认条件及分段</x:v>
      </x:c>
      <x:c r="L6229" s="6" t="str">
        <x:v>https://raw.githubusercontent.com/Mar-7th/StarRailRes/dbe8cdfcfb0bf657b9fe1cf92d5537f118ccb487/index_new/cn/character_skills.json</x:v>
      </x:c>
    </x:row>
    <x:row r="6230" ht="20" customHeight="1">
      <x:c r="A6230" s="6" t="str">
        <x:v>800401_2</x:v>
      </x:c>
      <x:c r="B6230" s="6" t="str">
        <x:v>800401</x:v>
      </x:c>
      <x:c r="C6230" s="6" t="n">
        <x:v>2</x:v>
      </x:c>
      <x:c r="D6230" s="6" t="str">
        <x:v>穿彻坚冰的烈芒</x:v>
      </x:c>
      <x:c r="E6230" s="7" t="str">
        <x:v>对指定敌方单体造成等同于开拓者60%攻击力的火属性伤害并叠加1层【灼热意志】。</x:v>
      </x:c>
      <x:c r="F6230" s="6" t="n">
        <x:v>0.6</x:v>
      </x:c>
      <x:c r="G6230" s="6" t="n">
        <x:v>0</x:v>
      </x:c>
      <x:c r="H6230" s="6" t="n">
        <x:v>0</x:v>
      </x:c>
      <x:c r="I6230" s="6" t="n">
        <x:v>0</x:v>
      </x:c>
      <x:c r="J6230" s="6" t="str">
        <x:v>[0.6]</x:v>
      </x:c>
      <x:c r="K6230" s="7" t="str">
        <x:v>需确认条件及分段</x:v>
      </x:c>
      <x:c r="L6230" s="6" t="str">
        <x:v>https://raw.githubusercontent.com/Mar-7th/StarRailRes/dbe8cdfcfb0bf657b9fe1cf92d5537f118ccb487/index_new/cn/character_skills.json</x:v>
      </x:c>
    </x:row>
    <x:row r="6231" ht="20" customHeight="1">
      <x:c r="A6231" s="6" t="str">
        <x:v>800401_3</x:v>
      </x:c>
      <x:c r="B6231" s="6" t="str">
        <x:v>800401</x:v>
      </x:c>
      <x:c r="C6231" s="6" t="n">
        <x:v>3</x:v>
      </x:c>
      <x:c r="D6231" s="6" t="str">
        <x:v>穿彻坚冰的烈芒</x:v>
      </x:c>
      <x:c r="E6231" s="7" t="str">
        <x:v>对指定敌方单体造成等同于开拓者70%攻击力的火属性伤害并叠加1层【灼热意志】。</x:v>
      </x:c>
      <x:c r="F6231" s="6" t="n">
        <x:v>0.7</x:v>
      </x:c>
      <x:c r="G6231" s="6" t="n">
        <x:v>0</x:v>
      </x:c>
      <x:c r="H6231" s="6" t="n">
        <x:v>0</x:v>
      </x:c>
      <x:c r="I6231" s="6" t="n">
        <x:v>0</x:v>
      </x:c>
      <x:c r="J6231" s="6" t="str">
        <x:v>[0.7]</x:v>
      </x:c>
      <x:c r="K6231" s="7" t="str">
        <x:v>需确认条件及分段</x:v>
      </x:c>
      <x:c r="L6231" s="6" t="str">
        <x:v>https://raw.githubusercontent.com/Mar-7th/StarRailRes/dbe8cdfcfb0bf657b9fe1cf92d5537f118ccb487/index_new/cn/character_skills.json</x:v>
      </x:c>
    </x:row>
    <x:row r="6232" ht="20" customHeight="1">
      <x:c r="A6232" s="6" t="str">
        <x:v>800401_4</x:v>
      </x:c>
      <x:c r="B6232" s="6" t="str">
        <x:v>800401</x:v>
      </x:c>
      <x:c r="C6232" s="6" t="n">
        <x:v>4</x:v>
      </x:c>
      <x:c r="D6232" s="6" t="str">
        <x:v>穿彻坚冰的烈芒</x:v>
      </x:c>
      <x:c r="E6232" s="7" t="str">
        <x:v>对指定敌方单体造成等同于开拓者80%攻击力的火属性伤害并叠加1层【灼热意志】。</x:v>
      </x:c>
      <x:c r="F6232" s="6" t="n">
        <x:v>0.8</x:v>
      </x:c>
      <x:c r="G6232" s="6" t="n">
        <x:v>0</x:v>
      </x:c>
      <x:c r="H6232" s="6" t="n">
        <x:v>0</x:v>
      </x:c>
      <x:c r="I6232" s="6" t="n">
        <x:v>0</x:v>
      </x:c>
      <x:c r="J6232" s="6" t="str">
        <x:v>[0.8]</x:v>
      </x:c>
      <x:c r="K6232" s="7" t="str">
        <x:v>需确认条件及分段</x:v>
      </x:c>
      <x:c r="L6232" s="6" t="str">
        <x:v>https://raw.githubusercontent.com/Mar-7th/StarRailRes/dbe8cdfcfb0bf657b9fe1cf92d5537f118ccb487/index_new/cn/character_skills.json</x:v>
      </x:c>
    </x:row>
    <x:row r="6233" ht="20" customHeight="1">
      <x:c r="A6233" s="6" t="str">
        <x:v>800401_5</x:v>
      </x:c>
      <x:c r="B6233" s="6" t="str">
        <x:v>800401</x:v>
      </x:c>
      <x:c r="C6233" s="6" t="n">
        <x:v>5</x:v>
      </x:c>
      <x:c r="D6233" s="6" t="str">
        <x:v>穿彻坚冰的烈芒</x:v>
      </x:c>
      <x:c r="E6233" s="7" t="str">
        <x:v>对指定敌方单体造成等同于开拓者90%攻击力的火属性伤害并叠加1层【灼热意志】。</x:v>
      </x:c>
      <x:c r="F6233" s="6" t="n">
        <x:v>0.9</x:v>
      </x:c>
      <x:c r="G6233" s="6" t="n">
        <x:v>0</x:v>
      </x:c>
      <x:c r="H6233" s="6" t="n">
        <x:v>0</x:v>
      </x:c>
      <x:c r="I6233" s="6" t="n">
        <x:v>0</x:v>
      </x:c>
      <x:c r="J6233" s="6" t="str">
        <x:v>[0.9]</x:v>
      </x:c>
      <x:c r="K6233" s="7" t="str">
        <x:v>需确认条件及分段</x:v>
      </x:c>
      <x:c r="L6233" s="6" t="str">
        <x:v>https://raw.githubusercontent.com/Mar-7th/StarRailRes/dbe8cdfcfb0bf657b9fe1cf92d5537f118ccb487/index_new/cn/character_skills.json</x:v>
      </x:c>
    </x:row>
    <x:row r="6234" ht="20" customHeight="1">
      <x:c r="A6234" s="6" t="str">
        <x:v>800401_6</x:v>
      </x:c>
      <x:c r="B6234" s="6" t="str">
        <x:v>800401</x:v>
      </x:c>
      <x:c r="C6234" s="6" t="n">
        <x:v>6</x:v>
      </x:c>
      <x:c r="D6234" s="6" t="str">
        <x:v>穿彻坚冰的烈芒</x:v>
      </x:c>
      <x:c r="E6234" s="7" t="str">
        <x:v>对指定敌方单体造成等同于开拓者100%攻击力的火属性伤害并叠加1层【灼热意志】。</x:v>
      </x:c>
      <x:c r="F6234" s="6" t="n">
        <x:v>1</x:v>
      </x:c>
      <x:c r="G6234" s="6" t="n">
        <x:v>0</x:v>
      </x:c>
      <x:c r="H6234" s="6" t="n">
        <x:v>0</x:v>
      </x:c>
      <x:c r="I6234" s="6" t="n">
        <x:v>0</x:v>
      </x:c>
      <x:c r="J6234" s="6" t="str">
        <x:v>[1]</x:v>
      </x:c>
      <x:c r="K6234" s="7" t="str">
        <x:v>需确认条件及分段</x:v>
      </x:c>
      <x:c r="L6234" s="6" t="str">
        <x:v>https://raw.githubusercontent.com/Mar-7th/StarRailRes/dbe8cdfcfb0bf657b9fe1cf92d5537f118ccb487/index_new/cn/character_skills.json</x:v>
      </x:c>
    </x:row>
    <x:row r="6235" ht="20" customHeight="1">
      <x:c r="A6235" s="6" t="str">
        <x:v>800401_7</x:v>
      </x:c>
      <x:c r="B6235" s="6" t="str">
        <x:v>800401</x:v>
      </x:c>
      <x:c r="C6235" s="6" t="n">
        <x:v>7</x:v>
      </x:c>
      <x:c r="D6235" s="6" t="str">
        <x:v>穿彻坚冰的烈芒</x:v>
      </x:c>
      <x:c r="E6235" s="7" t="str">
        <x:v>对指定敌方单体造成等同于开拓者110%攻击力的火属性伤害并叠加1层【灼热意志】。</x:v>
      </x:c>
      <x:c r="F6235" s="6" t="n">
        <x:v>1.1</x:v>
      </x:c>
      <x:c r="G6235" s="6" t="n">
        <x:v>0</x:v>
      </x:c>
      <x:c r="H6235" s="6" t="n">
        <x:v>0</x:v>
      </x:c>
      <x:c r="I6235" s="6" t="n">
        <x:v>0</x:v>
      </x:c>
      <x:c r="J6235" s="6" t="str">
        <x:v>[1.1]</x:v>
      </x:c>
      <x:c r="K6235" s="7" t="str">
        <x:v>需确认条件及分段</x:v>
      </x:c>
      <x:c r="L6235" s="6" t="str">
        <x:v>https://raw.githubusercontent.com/Mar-7th/StarRailRes/dbe8cdfcfb0bf657b9fe1cf92d5537f118ccb487/index_new/cn/character_skills.json</x:v>
      </x:c>
    </x:row>
    <x:row r="6236" ht="20" customHeight="1">
      <x:c r="A6236" s="6" t="str">
        <x:v>800401_8</x:v>
      </x:c>
      <x:c r="B6236" s="6" t="str">
        <x:v>800401</x:v>
      </x:c>
      <x:c r="C6236" s="6" t="n">
        <x:v>8</x:v>
      </x:c>
      <x:c r="D6236" s="6" t="str">
        <x:v>穿彻坚冰的烈芒</x:v>
      </x:c>
      <x:c r="E6236" s="7" t="str">
        <x:v>对指定敌方单体造成等同于开拓者120%攻击力的火属性伤害并叠加1层【灼热意志】。</x:v>
      </x:c>
      <x:c r="F6236" s="6" t="n">
        <x:v>1.2</x:v>
      </x:c>
      <x:c r="G6236" s="6" t="n">
        <x:v>0</x:v>
      </x:c>
      <x:c r="H6236" s="6" t="n">
        <x:v>0</x:v>
      </x:c>
      <x:c r="I6236" s="6" t="n">
        <x:v>0</x:v>
      </x:c>
      <x:c r="J6236" s="6" t="str">
        <x:v>[1.2]</x:v>
      </x:c>
      <x:c r="K6236" s="7" t="str">
        <x:v>需确认条件及分段</x:v>
      </x:c>
      <x:c r="L6236" s="6" t="str">
        <x:v>https://raw.githubusercontent.com/Mar-7th/StarRailRes/dbe8cdfcfb0bf657b9fe1cf92d5537f118ccb487/index_new/cn/character_skills.json</x:v>
      </x:c>
    </x:row>
    <x:row r="6237" ht="20" customHeight="1">
      <x:c r="A6237" s="6" t="str">
        <x:v>800401_9</x:v>
      </x:c>
      <x:c r="B6237" s="6" t="str">
        <x:v>800401</x:v>
      </x:c>
      <x:c r="C6237" s="6" t="n">
        <x:v>9</x:v>
      </x:c>
      <x:c r="D6237" s="6" t="str">
        <x:v>穿彻坚冰的烈芒</x:v>
      </x:c>
      <x:c r="E6237" s="7" t="str">
        <x:v>对指定敌方单体造成等同于开拓者130%攻击力的火属性伤害并叠加1层【灼热意志】。</x:v>
      </x:c>
      <x:c r="F6237" s="6" t="n">
        <x:v>1.3</x:v>
      </x:c>
      <x:c r="G6237" s="6" t="n">
        <x:v>0</x:v>
      </x:c>
      <x:c r="H6237" s="6" t="n">
        <x:v>0</x:v>
      </x:c>
      <x:c r="I6237" s="6" t="n">
        <x:v>0</x:v>
      </x:c>
      <x:c r="J6237" s="6" t="str">
        <x:v>[1.3]</x:v>
      </x:c>
      <x:c r="K6237" s="7" t="str">
        <x:v>需确认条件及分段</x:v>
      </x:c>
      <x:c r="L6237" s="6" t="str">
        <x:v>https://raw.githubusercontent.com/Mar-7th/StarRailRes/dbe8cdfcfb0bf657b9fe1cf92d5537f118ccb487/index_new/cn/character_skills.json</x:v>
      </x:c>
    </x:row>
    <x:row r="6238" ht="20" customHeight="1">
      <x:c r="A6238" s="6" t="str">
        <x:v>800401_10</x:v>
      </x:c>
      <x:c r="B6238" s="6" t="str">
        <x:v>800401</x:v>
      </x:c>
      <x:c r="C6238" s="6" t="n">
        <x:v>10</x:v>
      </x:c>
      <x:c r="D6238" s="6" t="str">
        <x:v>穿彻坚冰的烈芒</x:v>
      </x:c>
      <x:c r="E6238" s="7" t="str">
        <x:v>对指定敌方单体造成等同于开拓者140%攻击力的火属性伤害并叠加1层【灼热意志】。</x:v>
      </x:c>
      <x:c r="F6238" s="6" t="n">
        <x:v>1.4</x:v>
      </x:c>
      <x:c r="G6238" s="6" t="n">
        <x:v>0</x:v>
      </x:c>
      <x:c r="H6238" s="6" t="n">
        <x:v>0</x:v>
      </x:c>
      <x:c r="I6238" s="6" t="n">
        <x:v>0</x:v>
      </x:c>
      <x:c r="J6238" s="6" t="str">
        <x:v>[1.4]</x:v>
      </x:c>
      <x:c r="K6238" s="7" t="str">
        <x:v>需确认条件及分段</x:v>
      </x:c>
      <x:c r="L6238" s="6" t="str">
        <x:v>https://raw.githubusercontent.com/Mar-7th/StarRailRes/dbe8cdfcfb0bf657b9fe1cf92d5537f118ccb487/index_new/cn/character_skills.json</x:v>
      </x:c>
    </x:row>
    <x:row r="6239" ht="38" customHeight="1">
      <x:c r="A6239" s="6" t="str">
        <x:v>800402_1</x:v>
      </x:c>
      <x:c r="B6239" s="6" t="str">
        <x:v>800402</x:v>
      </x:c>
      <x:c r="C6239" s="6" t="n">
        <x:v>1</x:v>
      </x:c>
      <x:c r="D6239" s="6" t="str">
        <x:v>炽燃不灭的琥珀</x:v>
      </x:c>
      <x:c r="E6239" s="7" t="str">
        <x:v>施放战技后，开拓者受到的伤害降低40%并叠加1层【灼热意志】，此外有100%基础概率使敌方全体陷入嘲讽状态，持续1回合。</x:v>
      </x:c>
      <x:c r="F6239" s="6" t="n">
        <x:v>0</x:v>
      </x:c>
      <x:c r="G6239" s="6" t="n">
        <x:v>0</x:v>
      </x:c>
      <x:c r="H6239" s="6" t="n">
        <x:v>0</x:v>
      </x:c>
      <x:c r="I6239" s="6" t="n">
        <x:v>0</x:v>
      </x:c>
      <x:c r="J6239" s="6" t="str">
        <x:v>[0.4, 1, 1]</x:v>
      </x:c>
      <x:c r="K6239" s="7" t="str">
        <x:v>无首段伤害倍率，请覆盖或设为辅助技能</x:v>
      </x:c>
      <x:c r="L6239" s="6" t="str">
        <x:v>https://raw.githubusercontent.com/Mar-7th/StarRailRes/dbe8cdfcfb0bf657b9fe1cf92d5537f118ccb487/index_new/cn/character_skills.json</x:v>
      </x:c>
    </x:row>
    <x:row r="6240" ht="38" customHeight="1">
      <x:c r="A6240" s="6" t="str">
        <x:v>800402_2</x:v>
      </x:c>
      <x:c r="B6240" s="6" t="str">
        <x:v>800402</x:v>
      </x:c>
      <x:c r="C6240" s="6" t="n">
        <x:v>2</x:v>
      </x:c>
      <x:c r="D6240" s="6" t="str">
        <x:v>炽燃不灭的琥珀</x:v>
      </x:c>
      <x:c r="E6240" s="7" t="str">
        <x:v>施放战技后，开拓者受到的伤害降低41%并叠加1层【灼热意志】，此外有100%基础概率使敌方全体陷入嘲讽状态，持续1回合。</x:v>
      </x:c>
      <x:c r="F6240" s="6" t="n">
        <x:v>0</x:v>
      </x:c>
      <x:c r="G6240" s="6" t="n">
        <x:v>0</x:v>
      </x:c>
      <x:c r="H6240" s="6" t="n">
        <x:v>0</x:v>
      </x:c>
      <x:c r="I6240" s="6" t="n">
        <x:v>0</x:v>
      </x:c>
      <x:c r="J6240" s="6" t="str">
        <x:v>[0.41, 1, 1]</x:v>
      </x:c>
      <x:c r="K6240" s="7" t="str">
        <x:v>无首段伤害倍率，请覆盖或设为辅助技能</x:v>
      </x:c>
      <x:c r="L6240" s="6" t="str">
        <x:v>https://raw.githubusercontent.com/Mar-7th/StarRailRes/dbe8cdfcfb0bf657b9fe1cf92d5537f118ccb487/index_new/cn/character_skills.json</x:v>
      </x:c>
    </x:row>
    <x:row r="6241" ht="38" customHeight="1">
      <x:c r="A6241" s="6" t="str">
        <x:v>800402_3</x:v>
      </x:c>
      <x:c r="B6241" s="6" t="str">
        <x:v>800402</x:v>
      </x:c>
      <x:c r="C6241" s="6" t="n">
        <x:v>3</x:v>
      </x:c>
      <x:c r="D6241" s="6" t="str">
        <x:v>炽燃不灭的琥珀</x:v>
      </x:c>
      <x:c r="E6241" s="7" t="str">
        <x:v>施放战技后，开拓者受到的伤害降低42%并叠加1层【灼热意志】，此外有100%基础概率使敌方全体陷入嘲讽状态，持续1回合。</x:v>
      </x:c>
      <x:c r="F6241" s="6" t="n">
        <x:v>0</x:v>
      </x:c>
      <x:c r="G6241" s="6" t="n">
        <x:v>0</x:v>
      </x:c>
      <x:c r="H6241" s="6" t="n">
        <x:v>0</x:v>
      </x:c>
      <x:c r="I6241" s="6" t="n">
        <x:v>0</x:v>
      </x:c>
      <x:c r="J6241" s="6" t="str">
        <x:v>[0.42, 1, 1]</x:v>
      </x:c>
      <x:c r="K6241" s="7" t="str">
        <x:v>无首段伤害倍率，请覆盖或设为辅助技能</x:v>
      </x:c>
      <x:c r="L6241" s="6" t="str">
        <x:v>https://raw.githubusercontent.com/Mar-7th/StarRailRes/dbe8cdfcfb0bf657b9fe1cf92d5537f118ccb487/index_new/cn/character_skills.json</x:v>
      </x:c>
    </x:row>
    <x:row r="6242" ht="38" customHeight="1">
      <x:c r="A6242" s="6" t="str">
        <x:v>800402_4</x:v>
      </x:c>
      <x:c r="B6242" s="6" t="str">
        <x:v>800402</x:v>
      </x:c>
      <x:c r="C6242" s="6" t="n">
        <x:v>4</x:v>
      </x:c>
      <x:c r="D6242" s="6" t="str">
        <x:v>炽燃不灭的琥珀</x:v>
      </x:c>
      <x:c r="E6242" s="7" t="str">
        <x:v>施放战技后，开拓者受到的伤害降低43%并叠加1层【灼热意志】，此外有100%基础概率使敌方全体陷入嘲讽状态，持续1回合。</x:v>
      </x:c>
      <x:c r="F6242" s="6" t="n">
        <x:v>0</x:v>
      </x:c>
      <x:c r="G6242" s="6" t="n">
        <x:v>0</x:v>
      </x:c>
      <x:c r="H6242" s="6" t="n">
        <x:v>0</x:v>
      </x:c>
      <x:c r="I6242" s="6" t="n">
        <x:v>0</x:v>
      </x:c>
      <x:c r="J6242" s="6" t="str">
        <x:v>[0.43, 1, 1]</x:v>
      </x:c>
      <x:c r="K6242" s="7" t="str">
        <x:v>无首段伤害倍率，请覆盖或设为辅助技能</x:v>
      </x:c>
      <x:c r="L6242" s="6" t="str">
        <x:v>https://raw.githubusercontent.com/Mar-7th/StarRailRes/dbe8cdfcfb0bf657b9fe1cf92d5537f118ccb487/index_new/cn/character_skills.json</x:v>
      </x:c>
    </x:row>
    <x:row r="6243" ht="38" customHeight="1">
      <x:c r="A6243" s="6" t="str">
        <x:v>800402_5</x:v>
      </x:c>
      <x:c r="B6243" s="6" t="str">
        <x:v>800402</x:v>
      </x:c>
      <x:c r="C6243" s="6" t="n">
        <x:v>5</x:v>
      </x:c>
      <x:c r="D6243" s="6" t="str">
        <x:v>炽燃不灭的琥珀</x:v>
      </x:c>
      <x:c r="E6243" s="7" t="str">
        <x:v>施放战技后，开拓者受到的伤害降低44%并叠加1层【灼热意志】，此外有100%基础概率使敌方全体陷入嘲讽状态，持续1回合。</x:v>
      </x:c>
      <x:c r="F6243" s="6" t="n">
        <x:v>0</x:v>
      </x:c>
      <x:c r="G6243" s="6" t="n">
        <x:v>0</x:v>
      </x:c>
      <x:c r="H6243" s="6" t="n">
        <x:v>0</x:v>
      </x:c>
      <x:c r="I6243" s="6" t="n">
        <x:v>0</x:v>
      </x:c>
      <x:c r="J6243" s="6" t="str">
        <x:v>[0.44, 1, 1]</x:v>
      </x:c>
      <x:c r="K6243" s="7" t="str">
        <x:v>无首段伤害倍率，请覆盖或设为辅助技能</x:v>
      </x:c>
      <x:c r="L6243" s="6" t="str">
        <x:v>https://raw.githubusercontent.com/Mar-7th/StarRailRes/dbe8cdfcfb0bf657b9fe1cf92d5537f118ccb487/index_new/cn/character_skills.json</x:v>
      </x:c>
    </x:row>
    <x:row r="6244" ht="38" customHeight="1">
      <x:c r="A6244" s="6" t="str">
        <x:v>800402_6</x:v>
      </x:c>
      <x:c r="B6244" s="6" t="str">
        <x:v>800402</x:v>
      </x:c>
      <x:c r="C6244" s="6" t="n">
        <x:v>6</x:v>
      </x:c>
      <x:c r="D6244" s="6" t="str">
        <x:v>炽燃不灭的琥珀</x:v>
      </x:c>
      <x:c r="E6244" s="7" t="str">
        <x:v>施放战技后，开拓者受到的伤害降低45%并叠加1层【灼热意志】，此外有100%基础概率使敌方全体陷入嘲讽状态，持续1回合。</x:v>
      </x:c>
      <x:c r="F6244" s="6" t="n">
        <x:v>0</x:v>
      </x:c>
      <x:c r="G6244" s="6" t="n">
        <x:v>0</x:v>
      </x:c>
      <x:c r="H6244" s="6" t="n">
        <x:v>0</x:v>
      </x:c>
      <x:c r="I6244" s="6" t="n">
        <x:v>0</x:v>
      </x:c>
      <x:c r="J6244" s="6" t="str">
        <x:v>[0.45, 1, 1]</x:v>
      </x:c>
      <x:c r="K6244" s="7" t="str">
        <x:v>无首段伤害倍率，请覆盖或设为辅助技能</x:v>
      </x:c>
      <x:c r="L6244" s="6" t="str">
        <x:v>https://raw.githubusercontent.com/Mar-7th/StarRailRes/dbe8cdfcfb0bf657b9fe1cf92d5537f118ccb487/index_new/cn/character_skills.json</x:v>
      </x:c>
    </x:row>
    <x:row r="6245" ht="38" customHeight="1">
      <x:c r="A6245" s="6" t="str">
        <x:v>800402_7</x:v>
      </x:c>
      <x:c r="B6245" s="6" t="str">
        <x:v>800402</x:v>
      </x:c>
      <x:c r="C6245" s="6" t="n">
        <x:v>7</x:v>
      </x:c>
      <x:c r="D6245" s="6" t="str">
        <x:v>炽燃不灭的琥珀</x:v>
      </x:c>
      <x:c r="E6245" s="7" t="str">
        <x:v>施放战技后，开拓者受到的伤害降低46.25%并叠加1层【灼热意志】，此外有100%基础概率使敌方全体陷入嘲讽状态，持续1回合。</x:v>
      </x:c>
      <x:c r="F6245" s="6" t="n">
        <x:v>0</x:v>
      </x:c>
      <x:c r="G6245" s="6" t="n">
        <x:v>0</x:v>
      </x:c>
      <x:c r="H6245" s="6" t="n">
        <x:v>0</x:v>
      </x:c>
      <x:c r="I6245" s="6" t="n">
        <x:v>0</x:v>
      </x:c>
      <x:c r="J6245" s="6" t="str">
        <x:v>[0.4625, 1, 1]</x:v>
      </x:c>
      <x:c r="K6245" s="7" t="str">
        <x:v>无首段伤害倍率，请覆盖或设为辅助技能</x:v>
      </x:c>
      <x:c r="L6245" s="6" t="str">
        <x:v>https://raw.githubusercontent.com/Mar-7th/StarRailRes/dbe8cdfcfb0bf657b9fe1cf92d5537f118ccb487/index_new/cn/character_skills.json</x:v>
      </x:c>
    </x:row>
    <x:row r="6246" ht="38" customHeight="1">
      <x:c r="A6246" s="6" t="str">
        <x:v>800402_8</x:v>
      </x:c>
      <x:c r="B6246" s="6" t="str">
        <x:v>800402</x:v>
      </x:c>
      <x:c r="C6246" s="6" t="n">
        <x:v>8</x:v>
      </x:c>
      <x:c r="D6246" s="6" t="str">
        <x:v>炽燃不灭的琥珀</x:v>
      </x:c>
      <x:c r="E6246" s="7" t="str">
        <x:v>施放战技后，开拓者受到的伤害降低47.5%并叠加1层【灼热意志】，此外有100%基础概率使敌方全体陷入嘲讽状态，持续1回合。</x:v>
      </x:c>
      <x:c r="F6246" s="6" t="n">
        <x:v>0</x:v>
      </x:c>
      <x:c r="G6246" s="6" t="n">
        <x:v>0</x:v>
      </x:c>
      <x:c r="H6246" s="6" t="n">
        <x:v>0</x:v>
      </x:c>
      <x:c r="I6246" s="6" t="n">
        <x:v>0</x:v>
      </x:c>
      <x:c r="J6246" s="6" t="str">
        <x:v>[0.475, 1, 1]</x:v>
      </x:c>
      <x:c r="K6246" s="7" t="str">
        <x:v>无首段伤害倍率，请覆盖或设为辅助技能</x:v>
      </x:c>
      <x:c r="L6246" s="6" t="str">
        <x:v>https://raw.githubusercontent.com/Mar-7th/StarRailRes/dbe8cdfcfb0bf657b9fe1cf92d5537f118ccb487/index_new/cn/character_skills.json</x:v>
      </x:c>
    </x:row>
    <x:row r="6247" ht="38" customHeight="1">
      <x:c r="A6247" s="6" t="str">
        <x:v>800402_9</x:v>
      </x:c>
      <x:c r="B6247" s="6" t="str">
        <x:v>800402</x:v>
      </x:c>
      <x:c r="C6247" s="6" t="n">
        <x:v>9</x:v>
      </x:c>
      <x:c r="D6247" s="6" t="str">
        <x:v>炽燃不灭的琥珀</x:v>
      </x:c>
      <x:c r="E6247" s="7" t="str">
        <x:v>施放战技后，开拓者受到的伤害降低48.75%并叠加1层【灼热意志】，此外有100%基础概率使敌方全体陷入嘲讽状态，持续1回合。</x:v>
      </x:c>
      <x:c r="F6247" s="6" t="n">
        <x:v>0</x:v>
      </x:c>
      <x:c r="G6247" s="6" t="n">
        <x:v>0</x:v>
      </x:c>
      <x:c r="H6247" s="6" t="n">
        <x:v>0</x:v>
      </x:c>
      <x:c r="I6247" s="6" t="n">
        <x:v>0</x:v>
      </x:c>
      <x:c r="J6247" s="6" t="str">
        <x:v>[0.4875, 1, 1]</x:v>
      </x:c>
      <x:c r="K6247" s="7" t="str">
        <x:v>无首段伤害倍率，请覆盖或设为辅助技能</x:v>
      </x:c>
      <x:c r="L6247" s="6" t="str">
        <x:v>https://raw.githubusercontent.com/Mar-7th/StarRailRes/dbe8cdfcfb0bf657b9fe1cf92d5537f118ccb487/index_new/cn/character_skills.json</x:v>
      </x:c>
    </x:row>
    <x:row r="6248" ht="38" customHeight="1">
      <x:c r="A6248" s="6" t="str">
        <x:v>800402_10</x:v>
      </x:c>
      <x:c r="B6248" s="6" t="str">
        <x:v>800402</x:v>
      </x:c>
      <x:c r="C6248" s="6" t="n">
        <x:v>10</x:v>
      </x:c>
      <x:c r="D6248" s="6" t="str">
        <x:v>炽燃不灭的琥珀</x:v>
      </x:c>
      <x:c r="E6248" s="7" t="str">
        <x:v>施放战技后，开拓者受到的伤害降低50%并叠加1层【灼热意志】，此外有100%基础概率使敌方全体陷入嘲讽状态，持续1回合。</x:v>
      </x:c>
      <x:c r="F6248" s="6" t="n">
        <x:v>0</x:v>
      </x:c>
      <x:c r="G6248" s="6" t="n">
        <x:v>0</x:v>
      </x:c>
      <x:c r="H6248" s="6" t="n">
        <x:v>0</x:v>
      </x:c>
      <x:c r="I6248" s="6" t="n">
        <x:v>0</x:v>
      </x:c>
      <x:c r="J6248" s="6" t="str">
        <x:v>[0.5, 1, 1]</x:v>
      </x:c>
      <x:c r="K6248" s="7" t="str">
        <x:v>无首段伤害倍率，请覆盖或设为辅助技能</x:v>
      </x:c>
      <x:c r="L6248" s="6" t="str">
        <x:v>https://raw.githubusercontent.com/Mar-7th/StarRailRes/dbe8cdfcfb0bf657b9fe1cf92d5537f118ccb487/index_new/cn/character_skills.json</x:v>
      </x:c>
    </x:row>
    <x:row r="6249" ht="38" customHeight="1">
      <x:c r="A6249" s="6" t="str">
        <x:v>800402_11</x:v>
      </x:c>
      <x:c r="B6249" s="6" t="str">
        <x:v>800402</x:v>
      </x:c>
      <x:c r="C6249" s="6" t="n">
        <x:v>11</x:v>
      </x:c>
      <x:c r="D6249" s="6" t="str">
        <x:v>炽燃不灭的琥珀</x:v>
      </x:c>
      <x:c r="E6249" s="7" t="str">
        <x:v>施放战技后，开拓者受到的伤害降低51%并叠加1层【灼热意志】，此外有100%基础概率使敌方全体陷入嘲讽状态，持续1回合。</x:v>
      </x:c>
      <x:c r="F6249" s="6" t="n">
        <x:v>0</x:v>
      </x:c>
      <x:c r="G6249" s="6" t="n">
        <x:v>0</x:v>
      </x:c>
      <x:c r="H6249" s="6" t="n">
        <x:v>0</x:v>
      </x:c>
      <x:c r="I6249" s="6" t="n">
        <x:v>0</x:v>
      </x:c>
      <x:c r="J6249" s="6" t="str">
        <x:v>[0.51, 1, 1]</x:v>
      </x:c>
      <x:c r="K6249" s="7" t="str">
        <x:v>无首段伤害倍率，请覆盖或设为辅助技能</x:v>
      </x:c>
      <x:c r="L6249" s="6" t="str">
        <x:v>https://raw.githubusercontent.com/Mar-7th/StarRailRes/dbe8cdfcfb0bf657b9fe1cf92d5537f118ccb487/index_new/cn/character_skills.json</x:v>
      </x:c>
    </x:row>
    <x:row r="6250" ht="38" customHeight="1">
      <x:c r="A6250" s="6" t="str">
        <x:v>800402_12</x:v>
      </x:c>
      <x:c r="B6250" s="6" t="str">
        <x:v>800402</x:v>
      </x:c>
      <x:c r="C6250" s="6" t="n">
        <x:v>12</x:v>
      </x:c>
      <x:c r="D6250" s="6" t="str">
        <x:v>炽燃不灭的琥珀</x:v>
      </x:c>
      <x:c r="E6250" s="7" t="str">
        <x:v>施放战技后，开拓者受到的伤害降低52%并叠加1层【灼热意志】，此外有100%基础概率使敌方全体陷入嘲讽状态，持续1回合。</x:v>
      </x:c>
      <x:c r="F6250" s="6" t="n">
        <x:v>0</x:v>
      </x:c>
      <x:c r="G6250" s="6" t="n">
        <x:v>0</x:v>
      </x:c>
      <x:c r="H6250" s="6" t="n">
        <x:v>0</x:v>
      </x:c>
      <x:c r="I6250" s="6" t="n">
        <x:v>0</x:v>
      </x:c>
      <x:c r="J6250" s="6" t="str">
        <x:v>[0.52, 1, 1]</x:v>
      </x:c>
      <x:c r="K6250" s="7" t="str">
        <x:v>无首段伤害倍率，请覆盖或设为辅助技能</x:v>
      </x:c>
      <x:c r="L6250" s="6" t="str">
        <x:v>https://raw.githubusercontent.com/Mar-7th/StarRailRes/dbe8cdfcfb0bf657b9fe1cf92d5537f118ccb487/index_new/cn/character_skills.json</x:v>
      </x:c>
    </x:row>
    <x:row r="6251" ht="38" customHeight="1">
      <x:c r="A6251" s="6" t="str">
        <x:v>800402_13</x:v>
      </x:c>
      <x:c r="B6251" s="6" t="str">
        <x:v>800402</x:v>
      </x:c>
      <x:c r="C6251" s="6" t="n">
        <x:v>13</x:v>
      </x:c>
      <x:c r="D6251" s="6" t="str">
        <x:v>炽燃不灭的琥珀</x:v>
      </x:c>
      <x:c r="E6251" s="7" t="str">
        <x:v>施放战技后，开拓者受到的伤害降低53%并叠加1层【灼热意志】，此外有100%基础概率使敌方全体陷入嘲讽状态，持续1回合。</x:v>
      </x:c>
      <x:c r="F6251" s="6" t="n">
        <x:v>0</x:v>
      </x:c>
      <x:c r="G6251" s="6" t="n">
        <x:v>0</x:v>
      </x:c>
      <x:c r="H6251" s="6" t="n">
        <x:v>0</x:v>
      </x:c>
      <x:c r="I6251" s="6" t="n">
        <x:v>0</x:v>
      </x:c>
      <x:c r="J6251" s="6" t="str">
        <x:v>[0.53, 1, 1]</x:v>
      </x:c>
      <x:c r="K6251" s="7" t="str">
        <x:v>无首段伤害倍率，请覆盖或设为辅助技能</x:v>
      </x:c>
      <x:c r="L6251" s="6" t="str">
        <x:v>https://raw.githubusercontent.com/Mar-7th/StarRailRes/dbe8cdfcfb0bf657b9fe1cf92d5537f118ccb487/index_new/cn/character_skills.json</x:v>
      </x:c>
    </x:row>
    <x:row r="6252" ht="38" customHeight="1">
      <x:c r="A6252" s="6" t="str">
        <x:v>800402_14</x:v>
      </x:c>
      <x:c r="B6252" s="6" t="str">
        <x:v>800402</x:v>
      </x:c>
      <x:c r="C6252" s="6" t="n">
        <x:v>14</x:v>
      </x:c>
      <x:c r="D6252" s="6" t="str">
        <x:v>炽燃不灭的琥珀</x:v>
      </x:c>
      <x:c r="E6252" s="7" t="str">
        <x:v>施放战技后，开拓者受到的伤害降低54%并叠加1层【灼热意志】，此外有100%基础概率使敌方全体陷入嘲讽状态，持续1回合。</x:v>
      </x:c>
      <x:c r="F6252" s="6" t="n">
        <x:v>0</x:v>
      </x:c>
      <x:c r="G6252" s="6" t="n">
        <x:v>0</x:v>
      </x:c>
      <x:c r="H6252" s="6" t="n">
        <x:v>0</x:v>
      </x:c>
      <x:c r="I6252" s="6" t="n">
        <x:v>0</x:v>
      </x:c>
      <x:c r="J6252" s="6" t="str">
        <x:v>[0.54, 1, 1]</x:v>
      </x:c>
      <x:c r="K6252" s="7" t="str">
        <x:v>无首段伤害倍率，请覆盖或设为辅助技能</x:v>
      </x:c>
      <x:c r="L6252" s="6" t="str">
        <x:v>https://raw.githubusercontent.com/Mar-7th/StarRailRes/dbe8cdfcfb0bf657b9fe1cf92d5537f118ccb487/index_new/cn/character_skills.json</x:v>
      </x:c>
    </x:row>
    <x:row r="6253" ht="38" customHeight="1">
      <x:c r="A6253" s="6" t="str">
        <x:v>800402_15</x:v>
      </x:c>
      <x:c r="B6253" s="6" t="str">
        <x:v>800402</x:v>
      </x:c>
      <x:c r="C6253" s="6" t="n">
        <x:v>15</x:v>
      </x:c>
      <x:c r="D6253" s="6" t="str">
        <x:v>炽燃不灭的琥珀</x:v>
      </x:c>
      <x:c r="E6253" s="7" t="str">
        <x:v>施放战技后，开拓者受到的伤害降低55%并叠加1层【灼热意志】，此外有100%基础概率使敌方全体陷入嘲讽状态，持续1回合。</x:v>
      </x:c>
      <x:c r="F6253" s="6" t="n">
        <x:v>0</x:v>
      </x:c>
      <x:c r="G6253" s="6" t="n">
        <x:v>0</x:v>
      </x:c>
      <x:c r="H6253" s="6" t="n">
        <x:v>0</x:v>
      </x:c>
      <x:c r="I6253" s="6" t="n">
        <x:v>0</x:v>
      </x:c>
      <x:c r="J6253" s="6" t="str">
        <x:v>[0.55, 1, 1]</x:v>
      </x:c>
      <x:c r="K6253" s="7" t="str">
        <x:v>无首段伤害倍率，请覆盖或设为辅助技能</x:v>
      </x:c>
      <x:c r="L6253" s="6" t="str">
        <x:v>https://raw.githubusercontent.com/Mar-7th/StarRailRes/dbe8cdfcfb0bf657b9fe1cf92d5537f118ccb487/index_new/cn/character_skills.json</x:v>
      </x:c>
    </x:row>
    <x:row r="6254" ht="38" customHeight="1">
      <x:c r="A6254" s="6" t="str">
        <x:v>800403_1</x:v>
      </x:c>
      <x:c r="B6254" s="6" t="str">
        <x:v>800403</x:v>
      </x:c>
      <x:c r="C6254" s="6" t="n">
        <x:v>1</x:v>
      </x:c>
      <x:c r="D6254" s="6" t="str">
        <x:v>陷阵无回的炎枪</x:v>
      </x:c>
      <x:c r="E6254" s="7" t="str">
        <x:v>对敌方全体造成等同于开拓者50%攻击力+75%防御力的火属性伤害。下一次施放普攻时，自动获得强化且不消耗【灼热意志】。</x:v>
      </x:c>
      <x:c r="F6254" s="6" t="n">
        <x:v>0.5</x:v>
      </x:c>
      <x:c r="G6254" s="6" t="n">
        <x:v>0</x:v>
      </x:c>
      <x:c r="H6254" s="6" t="n">
        <x:v>0.75</x:v>
      </x:c>
      <x:c r="I6254" s="6" t="n">
        <x:v>0</x:v>
      </x:c>
      <x:c r="J6254" s="6" t="str">
        <x:v>[0.5, 0.75]</x:v>
      </x:c>
      <x:c r="K6254" s="7" t="str">
        <x:v>需确认条件及分段</x:v>
      </x:c>
      <x:c r="L6254" s="6" t="str">
        <x:v>https://raw.githubusercontent.com/Mar-7th/StarRailRes/dbe8cdfcfb0bf657b9fe1cf92d5537f118ccb487/index_new/cn/character_skills.json</x:v>
      </x:c>
    </x:row>
    <x:row r="6255" ht="38" customHeight="1">
      <x:c r="A6255" s="6" t="str">
        <x:v>800403_2</x:v>
      </x:c>
      <x:c r="B6255" s="6" t="str">
        <x:v>800403</x:v>
      </x:c>
      <x:c r="C6255" s="6" t="n">
        <x:v>2</x:v>
      </x:c>
      <x:c r="D6255" s="6" t="str">
        <x:v>陷阵无回的炎枪</x:v>
      </x:c>
      <x:c r="E6255" s="7" t="str">
        <x:v>对敌方全体造成等同于开拓者55%攻击力+82.5%防御力的火属性伤害。下一次施放普攻时，自动获得强化且不消耗【灼热意志】。</x:v>
      </x:c>
      <x:c r="F6255" s="6" t="n">
        <x:v>0.55</x:v>
      </x:c>
      <x:c r="G6255" s="6" t="n">
        <x:v>0</x:v>
      </x:c>
      <x:c r="H6255" s="6" t="n">
        <x:v>0.825</x:v>
      </x:c>
      <x:c r="I6255" s="6" t="n">
        <x:v>0</x:v>
      </x:c>
      <x:c r="J6255" s="6" t="str">
        <x:v>[0.55, 0.825]</x:v>
      </x:c>
      <x:c r="K6255" s="7" t="str">
        <x:v>需确认条件及分段</x:v>
      </x:c>
      <x:c r="L6255" s="6" t="str">
        <x:v>https://raw.githubusercontent.com/Mar-7th/StarRailRes/dbe8cdfcfb0bf657b9fe1cf92d5537f118ccb487/index_new/cn/character_skills.json</x:v>
      </x:c>
    </x:row>
    <x:row r="6256" ht="38" customHeight="1">
      <x:c r="A6256" s="6" t="str">
        <x:v>800403_3</x:v>
      </x:c>
      <x:c r="B6256" s="6" t="str">
        <x:v>800403</x:v>
      </x:c>
      <x:c r="C6256" s="6" t="n">
        <x:v>3</x:v>
      </x:c>
      <x:c r="D6256" s="6" t="str">
        <x:v>陷阵无回的炎枪</x:v>
      </x:c>
      <x:c r="E6256" s="7" t="str">
        <x:v>对敌方全体造成等同于开拓者60%攻击力+90%防御力的火属性伤害。下一次施放普攻时，自动获得强化且不消耗【灼热意志】。</x:v>
      </x:c>
      <x:c r="F6256" s="6" t="n">
        <x:v>0.6</x:v>
      </x:c>
      <x:c r="G6256" s="6" t="n">
        <x:v>0</x:v>
      </x:c>
      <x:c r="H6256" s="6" t="n">
        <x:v>0.9</x:v>
      </x:c>
      <x:c r="I6256" s="6" t="n">
        <x:v>0</x:v>
      </x:c>
      <x:c r="J6256" s="6" t="str">
        <x:v>[0.6, 0.9]</x:v>
      </x:c>
      <x:c r="K6256" s="7" t="str">
        <x:v>需确认条件及分段</x:v>
      </x:c>
      <x:c r="L6256" s="6" t="str">
        <x:v>https://raw.githubusercontent.com/Mar-7th/StarRailRes/dbe8cdfcfb0bf657b9fe1cf92d5537f118ccb487/index_new/cn/character_skills.json</x:v>
      </x:c>
    </x:row>
    <x:row r="6257" ht="38" customHeight="1">
      <x:c r="A6257" s="6" t="str">
        <x:v>800403_4</x:v>
      </x:c>
      <x:c r="B6257" s="6" t="str">
        <x:v>800403</x:v>
      </x:c>
      <x:c r="C6257" s="6" t="n">
        <x:v>4</x:v>
      </x:c>
      <x:c r="D6257" s="6" t="str">
        <x:v>陷阵无回的炎枪</x:v>
      </x:c>
      <x:c r="E6257" s="7" t="str">
        <x:v>对敌方全体造成等同于开拓者65%攻击力+97.5%防御力的火属性伤害。下一次施放普攻时，自动获得强化且不消耗【灼热意志】。</x:v>
      </x:c>
      <x:c r="F6257" s="6" t="n">
        <x:v>0.65</x:v>
      </x:c>
      <x:c r="G6257" s="6" t="n">
        <x:v>0</x:v>
      </x:c>
      <x:c r="H6257" s="6" t="n">
        <x:v>0.975</x:v>
      </x:c>
      <x:c r="I6257" s="6" t="n">
        <x:v>0</x:v>
      </x:c>
      <x:c r="J6257" s="6" t="str">
        <x:v>[0.65, 0.975]</x:v>
      </x:c>
      <x:c r="K6257" s="7" t="str">
        <x:v>需确认条件及分段</x:v>
      </x:c>
      <x:c r="L6257" s="6" t="str">
        <x:v>https://raw.githubusercontent.com/Mar-7th/StarRailRes/dbe8cdfcfb0bf657b9fe1cf92d5537f118ccb487/index_new/cn/character_skills.json</x:v>
      </x:c>
    </x:row>
    <x:row r="6258" ht="38" customHeight="1">
      <x:c r="A6258" s="6" t="str">
        <x:v>800403_5</x:v>
      </x:c>
      <x:c r="B6258" s="6" t="str">
        <x:v>800403</x:v>
      </x:c>
      <x:c r="C6258" s="6" t="n">
        <x:v>5</x:v>
      </x:c>
      <x:c r="D6258" s="6" t="str">
        <x:v>陷阵无回的炎枪</x:v>
      </x:c>
      <x:c r="E6258" s="7" t="str">
        <x:v>对敌方全体造成等同于开拓者70%攻击力+105%防御力的火属性伤害。下一次施放普攻时，自动获得强化且不消耗【灼热意志】。</x:v>
      </x:c>
      <x:c r="F6258" s="6" t="n">
        <x:v>0.7</x:v>
      </x:c>
      <x:c r="G6258" s="6" t="n">
        <x:v>0</x:v>
      </x:c>
      <x:c r="H6258" s="6" t="n">
        <x:v>1.05</x:v>
      </x:c>
      <x:c r="I6258" s="6" t="n">
        <x:v>0</x:v>
      </x:c>
      <x:c r="J6258" s="6" t="str">
        <x:v>[0.7, 1.05]</x:v>
      </x:c>
      <x:c r="K6258" s="7" t="str">
        <x:v>需确认条件及分段</x:v>
      </x:c>
      <x:c r="L6258" s="6" t="str">
        <x:v>https://raw.githubusercontent.com/Mar-7th/StarRailRes/dbe8cdfcfb0bf657b9fe1cf92d5537f118ccb487/index_new/cn/character_skills.json</x:v>
      </x:c>
    </x:row>
    <x:row r="6259" ht="38" customHeight="1">
      <x:c r="A6259" s="6" t="str">
        <x:v>800403_6</x:v>
      </x:c>
      <x:c r="B6259" s="6" t="str">
        <x:v>800403</x:v>
      </x:c>
      <x:c r="C6259" s="6" t="n">
        <x:v>6</x:v>
      </x:c>
      <x:c r="D6259" s="6" t="str">
        <x:v>陷阵无回的炎枪</x:v>
      </x:c>
      <x:c r="E6259" s="7" t="str">
        <x:v>对敌方全体造成等同于开拓者75%攻击力+112.5%防御力的火属性伤害。下一次施放普攻时，自动获得强化且不消耗【灼热意志】。</x:v>
      </x:c>
      <x:c r="F6259" s="6" t="n">
        <x:v>0.75</x:v>
      </x:c>
      <x:c r="G6259" s="6" t="n">
        <x:v>0</x:v>
      </x:c>
      <x:c r="H6259" s="6" t="n">
        <x:v>1.125</x:v>
      </x:c>
      <x:c r="I6259" s="6" t="n">
        <x:v>0</x:v>
      </x:c>
      <x:c r="J6259" s="6" t="str">
        <x:v>[0.75, 1.125]</x:v>
      </x:c>
      <x:c r="K6259" s="7" t="str">
        <x:v>需确认条件及分段</x:v>
      </x:c>
      <x:c r="L6259" s="6" t="str">
        <x:v>https://raw.githubusercontent.com/Mar-7th/StarRailRes/dbe8cdfcfb0bf657b9fe1cf92d5537f118ccb487/index_new/cn/character_skills.json</x:v>
      </x:c>
    </x:row>
    <x:row r="6260" ht="38" customHeight="1">
      <x:c r="A6260" s="6" t="str">
        <x:v>800403_7</x:v>
      </x:c>
      <x:c r="B6260" s="6" t="str">
        <x:v>800403</x:v>
      </x:c>
      <x:c r="C6260" s="6" t="n">
        <x:v>7</x:v>
      </x:c>
      <x:c r="D6260" s="6" t="str">
        <x:v>陷阵无回的炎枪</x:v>
      </x:c>
      <x:c r="E6260" s="7" t="str">
        <x:v>对敌方全体造成等同于开拓者81.25%攻击力+121.88%防御力的火属性伤害。下一次施放普攻时，自动获得强化且不消耗【灼热意志】。</x:v>
      </x:c>
      <x:c r="F6260" s="6" t="n">
        <x:v>0.8125</x:v>
      </x:c>
      <x:c r="G6260" s="6" t="n">
        <x:v>0</x:v>
      </x:c>
      <x:c r="H6260" s="6" t="n">
        <x:v>1.2188</x:v>
      </x:c>
      <x:c r="I6260" s="6" t="n">
        <x:v>0</x:v>
      </x:c>
      <x:c r="J6260" s="6" t="str">
        <x:v>[0.8125, 1.2188]</x:v>
      </x:c>
      <x:c r="K6260" s="7" t="str">
        <x:v>需确认条件及分段</x:v>
      </x:c>
      <x:c r="L6260" s="6" t="str">
        <x:v>https://raw.githubusercontent.com/Mar-7th/StarRailRes/dbe8cdfcfb0bf657b9fe1cf92d5537f118ccb487/index_new/cn/character_skills.json</x:v>
      </x:c>
    </x:row>
    <x:row r="6261" ht="38" customHeight="1">
      <x:c r="A6261" s="6" t="str">
        <x:v>800403_8</x:v>
      </x:c>
      <x:c r="B6261" s="6" t="str">
        <x:v>800403</x:v>
      </x:c>
      <x:c r="C6261" s="6" t="n">
        <x:v>8</x:v>
      </x:c>
      <x:c r="D6261" s="6" t="str">
        <x:v>陷阵无回的炎枪</x:v>
      </x:c>
      <x:c r="E6261" s="7" t="str">
        <x:v>对敌方全体造成等同于开拓者87.5%攻击力+131.25%防御力的火属性伤害。下一次施放普攻时，自动获得强化且不消耗【灼热意志】。</x:v>
      </x:c>
      <x:c r="F6261" s="6" t="n">
        <x:v>0.875</x:v>
      </x:c>
      <x:c r="G6261" s="6" t="n">
        <x:v>0</x:v>
      </x:c>
      <x:c r="H6261" s="6" t="n">
        <x:v>1.3125</x:v>
      </x:c>
      <x:c r="I6261" s="6" t="n">
        <x:v>0</x:v>
      </x:c>
      <x:c r="J6261" s="6" t="str">
        <x:v>[0.875, 1.3125]</x:v>
      </x:c>
      <x:c r="K6261" s="7" t="str">
        <x:v>需确认条件及分段</x:v>
      </x:c>
      <x:c r="L6261" s="6" t="str">
        <x:v>https://raw.githubusercontent.com/Mar-7th/StarRailRes/dbe8cdfcfb0bf657b9fe1cf92d5537f118ccb487/index_new/cn/character_skills.json</x:v>
      </x:c>
    </x:row>
    <x:row r="6262" ht="38" customHeight="1">
      <x:c r="A6262" s="6" t="str">
        <x:v>800403_9</x:v>
      </x:c>
      <x:c r="B6262" s="6" t="str">
        <x:v>800403</x:v>
      </x:c>
      <x:c r="C6262" s="6" t="n">
        <x:v>9</x:v>
      </x:c>
      <x:c r="D6262" s="6" t="str">
        <x:v>陷阵无回的炎枪</x:v>
      </x:c>
      <x:c r="E6262" s="7" t="str">
        <x:v>对敌方全体造成等同于开拓者93.75%攻击力+140.62%防御力的火属性伤害。下一次施放普攻时，自动获得强化且不消耗【灼热意志】。</x:v>
      </x:c>
      <x:c r="F6262" s="6" t="n">
        <x:v>0.9375</x:v>
      </x:c>
      <x:c r="G6262" s="6" t="n">
        <x:v>0</x:v>
      </x:c>
      <x:c r="H6262" s="6" t="n">
        <x:v>1.4062</x:v>
      </x:c>
      <x:c r="I6262" s="6" t="n">
        <x:v>0</x:v>
      </x:c>
      <x:c r="J6262" s="6" t="str">
        <x:v>[0.9375, 1.4062]</x:v>
      </x:c>
      <x:c r="K6262" s="7" t="str">
        <x:v>需确认条件及分段</x:v>
      </x:c>
      <x:c r="L6262" s="6" t="str">
        <x:v>https://raw.githubusercontent.com/Mar-7th/StarRailRes/dbe8cdfcfb0bf657b9fe1cf92d5537f118ccb487/index_new/cn/character_skills.json</x:v>
      </x:c>
    </x:row>
    <x:row r="6263" ht="38" customHeight="1">
      <x:c r="A6263" s="6" t="str">
        <x:v>800403_10</x:v>
      </x:c>
      <x:c r="B6263" s="6" t="str">
        <x:v>800403</x:v>
      </x:c>
      <x:c r="C6263" s="6" t="n">
        <x:v>10</x:v>
      </x:c>
      <x:c r="D6263" s="6" t="str">
        <x:v>陷阵无回的炎枪</x:v>
      </x:c>
      <x:c r="E6263" s="7" t="str">
        <x:v>对敌方全体造成等同于开拓者100%攻击力+150%防御力的火属性伤害。下一次施放普攻时，自动获得强化且不消耗【灼热意志】。</x:v>
      </x:c>
      <x:c r="F6263" s="6" t="n">
        <x:v>1</x:v>
      </x:c>
      <x:c r="G6263" s="6" t="n">
        <x:v>0</x:v>
      </x:c>
      <x:c r="H6263" s="6" t="n">
        <x:v>1.5</x:v>
      </x:c>
      <x:c r="I6263" s="6" t="n">
        <x:v>0</x:v>
      </x:c>
      <x:c r="J6263" s="6" t="str">
        <x:v>[1, 1.5]</x:v>
      </x:c>
      <x:c r="K6263" s="7" t="str">
        <x:v>需确认条件及分段</x:v>
      </x:c>
      <x:c r="L6263" s="6" t="str">
        <x:v>https://raw.githubusercontent.com/Mar-7th/StarRailRes/dbe8cdfcfb0bf657b9fe1cf92d5537f118ccb487/index_new/cn/character_skills.json</x:v>
      </x:c>
    </x:row>
    <x:row r="6264" ht="38" customHeight="1">
      <x:c r="A6264" s="6" t="str">
        <x:v>800403_11</x:v>
      </x:c>
      <x:c r="B6264" s="6" t="str">
        <x:v>800403</x:v>
      </x:c>
      <x:c r="C6264" s="6" t="n">
        <x:v>11</x:v>
      </x:c>
      <x:c r="D6264" s="6" t="str">
        <x:v>陷阵无回的炎枪</x:v>
      </x:c>
      <x:c r="E6264" s="7" t="str">
        <x:v>对敌方全体造成等同于开拓者105%攻击力+157.5%防御力的火属性伤害。下一次施放普攻时，自动获得强化且不消耗【灼热意志】。</x:v>
      </x:c>
      <x:c r="F6264" s="6" t="n">
        <x:v>1.05</x:v>
      </x:c>
      <x:c r="G6264" s="6" t="n">
        <x:v>0</x:v>
      </x:c>
      <x:c r="H6264" s="6" t="n">
        <x:v>1.575</x:v>
      </x:c>
      <x:c r="I6264" s="6" t="n">
        <x:v>0</x:v>
      </x:c>
      <x:c r="J6264" s="6" t="str">
        <x:v>[1.05, 1.575]</x:v>
      </x:c>
      <x:c r="K6264" s="7" t="str">
        <x:v>需确认条件及分段</x:v>
      </x:c>
      <x:c r="L6264" s="6" t="str">
        <x:v>https://raw.githubusercontent.com/Mar-7th/StarRailRes/dbe8cdfcfb0bf657b9fe1cf92d5537f118ccb487/index_new/cn/character_skills.json</x:v>
      </x:c>
    </x:row>
    <x:row r="6265" ht="38" customHeight="1">
      <x:c r="A6265" s="6" t="str">
        <x:v>800403_12</x:v>
      </x:c>
      <x:c r="B6265" s="6" t="str">
        <x:v>800403</x:v>
      </x:c>
      <x:c r="C6265" s="6" t="n">
        <x:v>12</x:v>
      </x:c>
      <x:c r="D6265" s="6" t="str">
        <x:v>陷阵无回的炎枪</x:v>
      </x:c>
      <x:c r="E6265" s="7" t="str">
        <x:v>对敌方全体造成等同于开拓者110%攻击力+165%防御力的火属性伤害。下一次施放普攻时，自动获得强化且不消耗【灼热意志】。</x:v>
      </x:c>
      <x:c r="F6265" s="6" t="n">
        <x:v>1.1</x:v>
      </x:c>
      <x:c r="G6265" s="6" t="n">
        <x:v>0</x:v>
      </x:c>
      <x:c r="H6265" s="6" t="n">
        <x:v>1.65</x:v>
      </x:c>
      <x:c r="I6265" s="6" t="n">
        <x:v>0</x:v>
      </x:c>
      <x:c r="J6265" s="6" t="str">
        <x:v>[1.1, 1.65]</x:v>
      </x:c>
      <x:c r="K6265" s="7" t="str">
        <x:v>需确认条件及分段</x:v>
      </x:c>
      <x:c r="L6265" s="6" t="str">
        <x:v>https://raw.githubusercontent.com/Mar-7th/StarRailRes/dbe8cdfcfb0bf657b9fe1cf92d5537f118ccb487/index_new/cn/character_skills.json</x:v>
      </x:c>
    </x:row>
    <x:row r="6266" ht="38" customHeight="1">
      <x:c r="A6266" s="6" t="str">
        <x:v>800403_13</x:v>
      </x:c>
      <x:c r="B6266" s="6" t="str">
        <x:v>800403</x:v>
      </x:c>
      <x:c r="C6266" s="6" t="n">
        <x:v>13</x:v>
      </x:c>
      <x:c r="D6266" s="6" t="str">
        <x:v>陷阵无回的炎枪</x:v>
      </x:c>
      <x:c r="E6266" s="7" t="str">
        <x:v>对敌方全体造成等同于开拓者115%攻击力+172.5%防御力的火属性伤害。下一次施放普攻时，自动获得强化且不消耗【灼热意志】。</x:v>
      </x:c>
      <x:c r="F6266" s="6" t="n">
        <x:v>1.15</x:v>
      </x:c>
      <x:c r="G6266" s="6" t="n">
        <x:v>0</x:v>
      </x:c>
      <x:c r="H6266" s="6" t="n">
        <x:v>1.725</x:v>
      </x:c>
      <x:c r="I6266" s="6" t="n">
        <x:v>0</x:v>
      </x:c>
      <x:c r="J6266" s="6" t="str">
        <x:v>[1.15, 1.725]</x:v>
      </x:c>
      <x:c r="K6266" s="7" t="str">
        <x:v>需确认条件及分段</x:v>
      </x:c>
      <x:c r="L6266" s="6" t="str">
        <x:v>https://raw.githubusercontent.com/Mar-7th/StarRailRes/dbe8cdfcfb0bf657b9fe1cf92d5537f118ccb487/index_new/cn/character_skills.json</x:v>
      </x:c>
    </x:row>
    <x:row r="6267" ht="38" customHeight="1">
      <x:c r="A6267" s="6" t="str">
        <x:v>800403_14</x:v>
      </x:c>
      <x:c r="B6267" s="6" t="str">
        <x:v>800403</x:v>
      </x:c>
      <x:c r="C6267" s="6" t="n">
        <x:v>14</x:v>
      </x:c>
      <x:c r="D6267" s="6" t="str">
        <x:v>陷阵无回的炎枪</x:v>
      </x:c>
      <x:c r="E6267" s="7" t="str">
        <x:v>对敌方全体造成等同于开拓者120%攻击力+180%防御力的火属性伤害。下一次施放普攻时，自动获得强化且不消耗【灼热意志】。</x:v>
      </x:c>
      <x:c r="F6267" s="6" t="n">
        <x:v>1.2</x:v>
      </x:c>
      <x:c r="G6267" s="6" t="n">
        <x:v>0</x:v>
      </x:c>
      <x:c r="H6267" s="6" t="n">
        <x:v>1.8</x:v>
      </x:c>
      <x:c r="I6267" s="6" t="n">
        <x:v>0</x:v>
      </x:c>
      <x:c r="J6267" s="6" t="str">
        <x:v>[1.2, 1.8]</x:v>
      </x:c>
      <x:c r="K6267" s="7" t="str">
        <x:v>需确认条件及分段</x:v>
      </x:c>
      <x:c r="L6267" s="6" t="str">
        <x:v>https://raw.githubusercontent.com/Mar-7th/StarRailRes/dbe8cdfcfb0bf657b9fe1cf92d5537f118ccb487/index_new/cn/character_skills.json</x:v>
      </x:c>
    </x:row>
    <x:row r="6268" ht="38" customHeight="1">
      <x:c r="A6268" s="6" t="str">
        <x:v>800403_15</x:v>
      </x:c>
      <x:c r="B6268" s="6" t="str">
        <x:v>800403</x:v>
      </x:c>
      <x:c r="C6268" s="6" t="n">
        <x:v>15</x:v>
      </x:c>
      <x:c r="D6268" s="6" t="str">
        <x:v>陷阵无回的炎枪</x:v>
      </x:c>
      <x:c r="E6268" s="7" t="str">
        <x:v>对敌方全体造成等同于开拓者125%攻击力+187.5%防御力的火属性伤害。下一次施放普攻时，自动获得强化且不消耗【灼热意志】。</x:v>
      </x:c>
      <x:c r="F6268" s="6" t="n">
        <x:v>1.25</x:v>
      </x:c>
      <x:c r="G6268" s="6" t="n">
        <x:v>0</x:v>
      </x:c>
      <x:c r="H6268" s="6" t="n">
        <x:v>1.875</x:v>
      </x:c>
      <x:c r="I6268" s="6" t="n">
        <x:v>0</x:v>
      </x:c>
      <x:c r="J6268" s="6" t="str">
        <x:v>[1.25, 1.875]</x:v>
      </x:c>
      <x:c r="K6268" s="7" t="str">
        <x:v>需确认条件及分段</x:v>
      </x:c>
      <x:c r="L6268" s="6" t="str">
        <x:v>https://raw.githubusercontent.com/Mar-7th/StarRailRes/dbe8cdfcfb0bf657b9fe1cf92d5537f118ccb487/index_new/cn/character_skills.json</x:v>
      </x:c>
    </x:row>
    <x:row r="6269" ht="53" customHeight="1">
      <x:c r="A6269" s="6" t="str">
        <x:v>800404_1</x:v>
      </x:c>
      <x:c r="B6269" s="6" t="str">
        <x:v>800404</x:v>
      </x:c>
      <x:c r="C6269" s="6" t="n">
        <x:v>1</x:v>
      </x:c>
      <x:c r="D6269" s="6" t="str">
        <x:v>筑城者遗宝</x:v>
      </x:c>
      <x:c r="E6269" s="7" t="str">
        <x:v>每受到1次攻击，叠加1层【灼热意志】，最多可叠加8层。
【灼热意志】层数不低于4时，普攻将获得强化，对指定敌方单体及其相邻目标同时造成伤害。
开拓者施放普攻、战技、终结技后，为我方全体提供能够抵消等同于开拓者4%防御力+20伤害的护盾，持续2回合。</x:v>
      </x:c>
      <x:c r="F6269" s="6" t="n">
        <x:v>0</x:v>
      </x:c>
      <x:c r="G6269" s="6" t="n">
        <x:v>0</x:v>
      </x:c>
      <x:c r="H6269" s="6" t="n">
        <x:v>0</x:v>
      </x:c>
      <x:c r="I6269" s="6" t="n">
        <x:v>0</x:v>
      </x:c>
      <x:c r="J6269" s="6" t="str">
        <x:v>[0.04, 2, 8, 20]</x:v>
      </x:c>
      <x:c r="K6269" s="7" t="str">
        <x:v>无首段伤害倍率，请覆盖或设为辅助技能</x:v>
      </x:c>
      <x:c r="L6269" s="6" t="str">
        <x:v>https://raw.githubusercontent.com/Mar-7th/StarRailRes/dbe8cdfcfb0bf657b9fe1cf92d5537f118ccb487/index_new/cn/character_skills.json</x:v>
      </x:c>
    </x:row>
    <x:row r="6270" ht="53" customHeight="1">
      <x:c r="A6270" s="6" t="str">
        <x:v>800404_2</x:v>
      </x:c>
      <x:c r="B6270" s="6" t="str">
        <x:v>800404</x:v>
      </x:c>
      <x:c r="C6270" s="6" t="n">
        <x:v>2</x:v>
      </x:c>
      <x:c r="D6270" s="6" t="str">
        <x:v>筑城者遗宝</x:v>
      </x:c>
      <x:c r="E6270" s="7" t="str">
        <x:v>每受到1次攻击，叠加1层【灼热意志】，最多可叠加8层。
【灼热意志】层数不低于4时，普攻将获得强化，对指定敌方单体及其相邻目标同时造成伤害。
开拓者施放普攻、战技、终结技后，为我方全体提供能够抵消等同于开拓者4.25%防御力+32伤害的护盾，持续2回合。</x:v>
      </x:c>
      <x:c r="F6270" s="6" t="n">
        <x:v>0</x:v>
      </x:c>
      <x:c r="G6270" s="6" t="n">
        <x:v>0</x:v>
      </x:c>
      <x:c r="H6270" s="6" t="n">
        <x:v>0</x:v>
      </x:c>
      <x:c r="I6270" s="6" t="n">
        <x:v>0</x:v>
      </x:c>
      <x:c r="J6270" s="6" t="str">
        <x:v>[0.0425, 2, 8, 32]</x:v>
      </x:c>
      <x:c r="K6270" s="7" t="str">
        <x:v>无首段伤害倍率，请覆盖或设为辅助技能</x:v>
      </x:c>
      <x:c r="L6270" s="6" t="str">
        <x:v>https://raw.githubusercontent.com/Mar-7th/StarRailRes/dbe8cdfcfb0bf657b9fe1cf92d5537f118ccb487/index_new/cn/character_skills.json</x:v>
      </x:c>
    </x:row>
    <x:row r="6271" ht="53" customHeight="1">
      <x:c r="A6271" s="6" t="str">
        <x:v>800404_3</x:v>
      </x:c>
      <x:c r="B6271" s="6" t="str">
        <x:v>800404</x:v>
      </x:c>
      <x:c r="C6271" s="6" t="n">
        <x:v>3</x:v>
      </x:c>
      <x:c r="D6271" s="6" t="str">
        <x:v>筑城者遗宝</x:v>
      </x:c>
      <x:c r="E6271" s="7" t="str">
        <x:v>每受到1次攻击，叠加1层【灼热意志】，最多可叠加8层。
【灼热意志】层数不低于4时，普攻将获得强化，对指定敌方单体及其相邻目标同时造成伤害。
开拓者施放普攻、战技、终结技后，为我方全体提供能够抵消等同于开拓者4.5%防御力+41伤害的护盾，持续2回合。</x:v>
      </x:c>
      <x:c r="F6271" s="6" t="n">
        <x:v>0</x:v>
      </x:c>
      <x:c r="G6271" s="6" t="n">
        <x:v>0</x:v>
      </x:c>
      <x:c r="H6271" s="6" t="n">
        <x:v>0</x:v>
      </x:c>
      <x:c r="I6271" s="6" t="n">
        <x:v>0</x:v>
      </x:c>
      <x:c r="J6271" s="6" t="str">
        <x:v>[0.045, 2, 8, 41]</x:v>
      </x:c>
      <x:c r="K6271" s="7" t="str">
        <x:v>无首段伤害倍率，请覆盖或设为辅助技能</x:v>
      </x:c>
      <x:c r="L6271" s="6" t="str">
        <x:v>https://raw.githubusercontent.com/Mar-7th/StarRailRes/dbe8cdfcfb0bf657b9fe1cf92d5537f118ccb487/index_new/cn/character_skills.json</x:v>
      </x:c>
    </x:row>
    <x:row r="6272" ht="53" customHeight="1">
      <x:c r="A6272" s="6" t="str">
        <x:v>800404_4</x:v>
      </x:c>
      <x:c r="B6272" s="6" t="str">
        <x:v>800404</x:v>
      </x:c>
      <x:c r="C6272" s="6" t="n">
        <x:v>4</x:v>
      </x:c>
      <x:c r="D6272" s="6" t="str">
        <x:v>筑城者遗宝</x:v>
      </x:c>
      <x:c r="E6272" s="7" t="str">
        <x:v>每受到1次攻击，叠加1层【灼热意志】，最多可叠加8层。
【灼热意志】层数不低于4时，普攻将获得强化，对指定敌方单体及其相邻目标同时造成伤害。
开拓者施放普攻、战技、终结技后，为我方全体提供能够抵消等同于开拓者4.75%防御力+50伤害的护盾，持续2回合。</x:v>
      </x:c>
      <x:c r="F6272" s="6" t="n">
        <x:v>0</x:v>
      </x:c>
      <x:c r="G6272" s="6" t="n">
        <x:v>0</x:v>
      </x:c>
      <x:c r="H6272" s="6" t="n">
        <x:v>0</x:v>
      </x:c>
      <x:c r="I6272" s="6" t="n">
        <x:v>0</x:v>
      </x:c>
      <x:c r="J6272" s="6" t="str">
        <x:v>[0.0475, 2, 8, 50]</x:v>
      </x:c>
      <x:c r="K6272" s="7" t="str">
        <x:v>无首段伤害倍率，请覆盖或设为辅助技能</x:v>
      </x:c>
      <x:c r="L6272" s="6" t="str">
        <x:v>https://raw.githubusercontent.com/Mar-7th/StarRailRes/dbe8cdfcfb0bf657b9fe1cf92d5537f118ccb487/index_new/cn/character_skills.json</x:v>
      </x:c>
    </x:row>
    <x:row r="6273" ht="53" customHeight="1">
      <x:c r="A6273" s="6" t="str">
        <x:v>800404_5</x:v>
      </x:c>
      <x:c r="B6273" s="6" t="str">
        <x:v>800404</x:v>
      </x:c>
      <x:c r="C6273" s="6" t="n">
        <x:v>5</x:v>
      </x:c>
      <x:c r="D6273" s="6" t="str">
        <x:v>筑城者遗宝</x:v>
      </x:c>
      <x:c r="E6273" s="7" t="str">
        <x:v>每受到1次攻击，叠加1层【灼热意志】，最多可叠加8层。
【灼热意志】层数不低于4时，普攻将获得强化，对指定敌方单体及其相邻目标同时造成伤害。
开拓者施放普攻、战技、终结技后，为我方全体提供能够抵消等同于开拓者5%防御力+56伤害的护盾，持续2回合。</x:v>
      </x:c>
      <x:c r="F6273" s="6" t="n">
        <x:v>0</x:v>
      </x:c>
      <x:c r="G6273" s="6" t="n">
        <x:v>0</x:v>
      </x:c>
      <x:c r="H6273" s="6" t="n">
        <x:v>0</x:v>
      </x:c>
      <x:c r="I6273" s="6" t="n">
        <x:v>0</x:v>
      </x:c>
      <x:c r="J6273" s="6" t="str">
        <x:v>[0.05, 2, 8, 56]</x:v>
      </x:c>
      <x:c r="K6273" s="7" t="str">
        <x:v>无首段伤害倍率，请覆盖或设为辅助技能</x:v>
      </x:c>
      <x:c r="L6273" s="6" t="str">
        <x:v>https://raw.githubusercontent.com/Mar-7th/StarRailRes/dbe8cdfcfb0bf657b9fe1cf92d5537f118ccb487/index_new/cn/character_skills.json</x:v>
      </x:c>
    </x:row>
    <x:row r="6274" ht="53" customHeight="1">
      <x:c r="A6274" s="6" t="str">
        <x:v>800404_6</x:v>
      </x:c>
      <x:c r="B6274" s="6" t="str">
        <x:v>800404</x:v>
      </x:c>
      <x:c r="C6274" s="6" t="n">
        <x:v>6</x:v>
      </x:c>
      <x:c r="D6274" s="6" t="str">
        <x:v>筑城者遗宝</x:v>
      </x:c>
      <x:c r="E6274" s="7" t="str">
        <x:v>每受到1次攻击，叠加1层【灼热意志】，最多可叠加8层。
【灼热意志】层数不低于4时，普攻将获得强化，对指定敌方单体及其相邻目标同时造成伤害。
开拓者施放普攻、战技、终结技后，为我方全体提供能够抵消等同于开拓者5.2%防御力+62伤害的护盾，持续2回合。</x:v>
      </x:c>
      <x:c r="F6274" s="6" t="n">
        <x:v>0</x:v>
      </x:c>
      <x:c r="G6274" s="6" t="n">
        <x:v>0</x:v>
      </x:c>
      <x:c r="H6274" s="6" t="n">
        <x:v>0</x:v>
      </x:c>
      <x:c r="I6274" s="6" t="n">
        <x:v>0</x:v>
      </x:c>
      <x:c r="J6274" s="6" t="str">
        <x:v>[0.052, 2, 8, 62]</x:v>
      </x:c>
      <x:c r="K6274" s="7" t="str">
        <x:v>无首段伤害倍率，请覆盖或设为辅助技能</x:v>
      </x:c>
      <x:c r="L6274" s="6" t="str">
        <x:v>https://raw.githubusercontent.com/Mar-7th/StarRailRes/dbe8cdfcfb0bf657b9fe1cf92d5537f118ccb487/index_new/cn/character_skills.json</x:v>
      </x:c>
    </x:row>
    <x:row r="6275" ht="53" customHeight="1">
      <x:c r="A6275" s="6" t="str">
        <x:v>800404_7</x:v>
      </x:c>
      <x:c r="B6275" s="6" t="str">
        <x:v>800404</x:v>
      </x:c>
      <x:c r="C6275" s="6" t="n">
        <x:v>7</x:v>
      </x:c>
      <x:c r="D6275" s="6" t="str">
        <x:v>筑城者遗宝</x:v>
      </x:c>
      <x:c r="E6275" s="7" t="str">
        <x:v>每受到1次攻击，叠加1层【灼热意志】，最多可叠加8层。
【灼热意志】层数不低于4时，普攻将获得强化，对指定敌方单体及其相邻目标同时造成伤害。
开拓者施放普攻、战技、终结技后，为我方全体提供能够抵消等同于开拓者5.4%防御力+66.5伤害的护盾，持续2回合。</x:v>
      </x:c>
      <x:c r="F6275" s="6" t="n">
        <x:v>0</x:v>
      </x:c>
      <x:c r="G6275" s="6" t="n">
        <x:v>0</x:v>
      </x:c>
      <x:c r="H6275" s="6" t="n">
        <x:v>0</x:v>
      </x:c>
      <x:c r="I6275" s="6" t="n">
        <x:v>0</x:v>
      </x:c>
      <x:c r="J6275" s="6" t="str">
        <x:v>[0.054, 2, 8, 66.5]</x:v>
      </x:c>
      <x:c r="K6275" s="7" t="str">
        <x:v>无首段伤害倍率，请覆盖或设为辅助技能</x:v>
      </x:c>
      <x:c r="L6275" s="6" t="str">
        <x:v>https://raw.githubusercontent.com/Mar-7th/StarRailRes/dbe8cdfcfb0bf657b9fe1cf92d5537f118ccb487/index_new/cn/character_skills.json</x:v>
      </x:c>
    </x:row>
    <x:row r="6276" ht="53" customHeight="1">
      <x:c r="A6276" s="6" t="str">
        <x:v>800404_8</x:v>
      </x:c>
      <x:c r="B6276" s="6" t="str">
        <x:v>800404</x:v>
      </x:c>
      <x:c r="C6276" s="6" t="n">
        <x:v>8</x:v>
      </x:c>
      <x:c r="D6276" s="6" t="str">
        <x:v>筑城者遗宝</x:v>
      </x:c>
      <x:c r="E6276" s="7" t="str">
        <x:v>每受到1次攻击，叠加1层【灼热意志】，最多可叠加8层。
【灼热意志】层数不低于4时，普攻将获得强化，对指定敌方单体及其相邻目标同时造成伤害。
开拓者施放普攻、战技、终结技后，为我方全体提供能够抵消等同于开拓者5.6%防御力+71伤害的护盾，持续2回合。</x:v>
      </x:c>
      <x:c r="F6276" s="6" t="n">
        <x:v>0</x:v>
      </x:c>
      <x:c r="G6276" s="6" t="n">
        <x:v>0</x:v>
      </x:c>
      <x:c r="H6276" s="6" t="n">
        <x:v>0</x:v>
      </x:c>
      <x:c r="I6276" s="6" t="n">
        <x:v>0</x:v>
      </x:c>
      <x:c r="J6276" s="6" t="str">
        <x:v>[0.056, 2, 8, 71]</x:v>
      </x:c>
      <x:c r="K6276" s="7" t="str">
        <x:v>无首段伤害倍率，请覆盖或设为辅助技能</x:v>
      </x:c>
      <x:c r="L6276" s="6" t="str">
        <x:v>https://raw.githubusercontent.com/Mar-7th/StarRailRes/dbe8cdfcfb0bf657b9fe1cf92d5537f118ccb487/index_new/cn/character_skills.json</x:v>
      </x:c>
    </x:row>
    <x:row r="6277" ht="53" customHeight="1">
      <x:c r="A6277" s="6" t="str">
        <x:v>800404_9</x:v>
      </x:c>
      <x:c r="B6277" s="6" t="str">
        <x:v>800404</x:v>
      </x:c>
      <x:c r="C6277" s="6" t="n">
        <x:v>9</x:v>
      </x:c>
      <x:c r="D6277" s="6" t="str">
        <x:v>筑城者遗宝</x:v>
      </x:c>
      <x:c r="E6277" s="7" t="str">
        <x:v>每受到1次攻击，叠加1层【灼热意志】，最多可叠加8层。
【灼热意志】层数不低于4时，普攻将获得强化，对指定敌方单体及其相邻目标同时造成伤害。
开拓者施放普攻、战技、终结技后，为我方全体提供能够抵消等同于开拓者5.8%防御力+75.5伤害的护盾，持续2回合。</x:v>
      </x:c>
      <x:c r="F6277" s="6" t="n">
        <x:v>0</x:v>
      </x:c>
      <x:c r="G6277" s="6" t="n">
        <x:v>0</x:v>
      </x:c>
      <x:c r="H6277" s="6" t="n">
        <x:v>0</x:v>
      </x:c>
      <x:c r="I6277" s="6" t="n">
        <x:v>0</x:v>
      </x:c>
      <x:c r="J6277" s="6" t="str">
        <x:v>[0.058, 2, 8, 75.5]</x:v>
      </x:c>
      <x:c r="K6277" s="7" t="str">
        <x:v>无首段伤害倍率，请覆盖或设为辅助技能</x:v>
      </x:c>
      <x:c r="L6277" s="6" t="str">
        <x:v>https://raw.githubusercontent.com/Mar-7th/StarRailRes/dbe8cdfcfb0bf657b9fe1cf92d5537f118ccb487/index_new/cn/character_skills.json</x:v>
      </x:c>
    </x:row>
    <x:row r="6278" ht="53" customHeight="1">
      <x:c r="A6278" s="6" t="str">
        <x:v>800404_10</x:v>
      </x:c>
      <x:c r="B6278" s="6" t="str">
        <x:v>800404</x:v>
      </x:c>
      <x:c r="C6278" s="6" t="n">
        <x:v>10</x:v>
      </x:c>
      <x:c r="D6278" s="6" t="str">
        <x:v>筑城者遗宝</x:v>
      </x:c>
      <x:c r="E6278" s="7" t="str">
        <x:v>每受到1次攻击，叠加1层【灼热意志】，最多可叠加8层。
【灼热意志】层数不低于4时，普攻将获得强化，对指定敌方单体及其相邻目标同时造成伤害。
开拓者施放普攻、战技、终结技后，为我方全体提供能够抵消等同于开拓者6%防御力+80伤害的护盾，持续2回合。</x:v>
      </x:c>
      <x:c r="F6278" s="6" t="n">
        <x:v>0</x:v>
      </x:c>
      <x:c r="G6278" s="6" t="n">
        <x:v>0</x:v>
      </x:c>
      <x:c r="H6278" s="6" t="n">
        <x:v>0</x:v>
      </x:c>
      <x:c r="I6278" s="6" t="n">
        <x:v>0</x:v>
      </x:c>
      <x:c r="J6278" s="6" t="str">
        <x:v>[0.06, 2, 8, 80]</x:v>
      </x:c>
      <x:c r="K6278" s="7" t="str">
        <x:v>无首段伤害倍率，请覆盖或设为辅助技能</x:v>
      </x:c>
      <x:c r="L6278" s="6" t="str">
        <x:v>https://raw.githubusercontent.com/Mar-7th/StarRailRes/dbe8cdfcfb0bf657b9fe1cf92d5537f118ccb487/index_new/cn/character_skills.json</x:v>
      </x:c>
    </x:row>
    <x:row r="6279" ht="53" customHeight="1">
      <x:c r="A6279" s="6" t="str">
        <x:v>800404_11</x:v>
      </x:c>
      <x:c r="B6279" s="6" t="str">
        <x:v>800404</x:v>
      </x:c>
      <x:c r="C6279" s="6" t="n">
        <x:v>11</x:v>
      </x:c>
      <x:c r="D6279" s="6" t="str">
        <x:v>筑城者遗宝</x:v>
      </x:c>
      <x:c r="E6279" s="7" t="str">
        <x:v>每受到1次攻击，叠加1层【灼热意志】，最多可叠加8层。
【灼热意志】层数不低于4时，普攻将获得强化，对指定敌方单体及其相邻目标同时造成伤害。
开拓者施放普攻、战技、终结技后，为我方全体提供能够抵消等同于开拓者6.2%防御力+84.5伤害的护盾，持续2回合。</x:v>
      </x:c>
      <x:c r="F6279" s="6" t="n">
        <x:v>0</x:v>
      </x:c>
      <x:c r="G6279" s="6" t="n">
        <x:v>0</x:v>
      </x:c>
      <x:c r="H6279" s="6" t="n">
        <x:v>0</x:v>
      </x:c>
      <x:c r="I6279" s="6" t="n">
        <x:v>0</x:v>
      </x:c>
      <x:c r="J6279" s="6" t="str">
        <x:v>[0.062, 2, 8, 84.5]</x:v>
      </x:c>
      <x:c r="K6279" s="7" t="str">
        <x:v>无首段伤害倍率，请覆盖或设为辅助技能</x:v>
      </x:c>
      <x:c r="L6279" s="6" t="str">
        <x:v>https://raw.githubusercontent.com/Mar-7th/StarRailRes/dbe8cdfcfb0bf657b9fe1cf92d5537f118ccb487/index_new/cn/character_skills.json</x:v>
      </x:c>
    </x:row>
    <x:row r="6280" ht="53" customHeight="1">
      <x:c r="A6280" s="6" t="str">
        <x:v>800404_12</x:v>
      </x:c>
      <x:c r="B6280" s="6" t="str">
        <x:v>800404</x:v>
      </x:c>
      <x:c r="C6280" s="6" t="n">
        <x:v>12</x:v>
      </x:c>
      <x:c r="D6280" s="6" t="str">
        <x:v>筑城者遗宝</x:v>
      </x:c>
      <x:c r="E6280" s="7" t="str">
        <x:v>每受到1次攻击，叠加1层【灼热意志】，最多可叠加8层。
【灼热意志】层数不低于4时，普攻将获得强化，对指定敌方单体及其相邻目标同时造成伤害。
开拓者施放普攻、战技、终结技后，为我方全体提供能够抵消等同于开拓者6.4%防御力+89伤害的护盾，持续2回合。</x:v>
      </x:c>
      <x:c r="F6280" s="6" t="n">
        <x:v>0</x:v>
      </x:c>
      <x:c r="G6280" s="6" t="n">
        <x:v>0</x:v>
      </x:c>
      <x:c r="H6280" s="6" t="n">
        <x:v>0</x:v>
      </x:c>
      <x:c r="I6280" s="6" t="n">
        <x:v>0</x:v>
      </x:c>
      <x:c r="J6280" s="6" t="str">
        <x:v>[0.064, 2, 8, 89]</x:v>
      </x:c>
      <x:c r="K6280" s="7" t="str">
        <x:v>无首段伤害倍率，请覆盖或设为辅助技能</x:v>
      </x:c>
      <x:c r="L6280" s="6" t="str">
        <x:v>https://raw.githubusercontent.com/Mar-7th/StarRailRes/dbe8cdfcfb0bf657b9fe1cf92d5537f118ccb487/index_new/cn/character_skills.json</x:v>
      </x:c>
    </x:row>
    <x:row r="6281" ht="53" customHeight="1">
      <x:c r="A6281" s="6" t="str">
        <x:v>800404_13</x:v>
      </x:c>
      <x:c r="B6281" s="6" t="str">
        <x:v>800404</x:v>
      </x:c>
      <x:c r="C6281" s="6" t="n">
        <x:v>13</x:v>
      </x:c>
      <x:c r="D6281" s="6" t="str">
        <x:v>筑城者遗宝</x:v>
      </x:c>
      <x:c r="E6281" s="7" t="str">
        <x:v>每受到1次攻击，叠加1层【灼热意志】，最多可叠加8层。
【灼热意志】层数不低于4时，普攻将获得强化，对指定敌方单体及其相邻目标同时造成伤害。
开拓者施放普攻、战技、终结技后，为我方全体提供能够抵消等同于开拓者6.6%防御力+93.5伤害的护盾，持续2回合。</x:v>
      </x:c>
      <x:c r="F6281" s="6" t="n">
        <x:v>0</x:v>
      </x:c>
      <x:c r="G6281" s="6" t="n">
        <x:v>0</x:v>
      </x:c>
      <x:c r="H6281" s="6" t="n">
        <x:v>0</x:v>
      </x:c>
      <x:c r="I6281" s="6" t="n">
        <x:v>0</x:v>
      </x:c>
      <x:c r="J6281" s="6" t="str">
        <x:v>[0.066, 2, 8, 93.5]</x:v>
      </x:c>
      <x:c r="K6281" s="7" t="str">
        <x:v>无首段伤害倍率，请覆盖或设为辅助技能</x:v>
      </x:c>
      <x:c r="L6281" s="6" t="str">
        <x:v>https://raw.githubusercontent.com/Mar-7th/StarRailRes/dbe8cdfcfb0bf657b9fe1cf92d5537f118ccb487/index_new/cn/character_skills.json</x:v>
      </x:c>
    </x:row>
    <x:row r="6282" ht="53" customHeight="1">
      <x:c r="A6282" s="6" t="str">
        <x:v>800404_14</x:v>
      </x:c>
      <x:c r="B6282" s="6" t="str">
        <x:v>800404</x:v>
      </x:c>
      <x:c r="C6282" s="6" t="n">
        <x:v>14</x:v>
      </x:c>
      <x:c r="D6282" s="6" t="str">
        <x:v>筑城者遗宝</x:v>
      </x:c>
      <x:c r="E6282" s="7" t="str">
        <x:v>每受到1次攻击，叠加1层【灼热意志】，最多可叠加8层。
【灼热意志】层数不低于4时，普攻将获得强化，对指定敌方单体及其相邻目标同时造成伤害。
开拓者施放普攻、战技、终结技后，为我方全体提供能够抵消等同于开拓者6.8%防御力+98伤害的护盾，持续2回合。</x:v>
      </x:c>
      <x:c r="F6282" s="6" t="n">
        <x:v>0</x:v>
      </x:c>
      <x:c r="G6282" s="6" t="n">
        <x:v>0</x:v>
      </x:c>
      <x:c r="H6282" s="6" t="n">
        <x:v>0</x:v>
      </x:c>
      <x:c r="I6282" s="6" t="n">
        <x:v>0</x:v>
      </x:c>
      <x:c r="J6282" s="6" t="str">
        <x:v>[0.068, 2, 8, 98]</x:v>
      </x:c>
      <x:c r="K6282" s="7" t="str">
        <x:v>无首段伤害倍率，请覆盖或设为辅助技能</x:v>
      </x:c>
      <x:c r="L6282" s="6" t="str">
        <x:v>https://raw.githubusercontent.com/Mar-7th/StarRailRes/dbe8cdfcfb0bf657b9fe1cf92d5537f118ccb487/index_new/cn/character_skills.json</x:v>
      </x:c>
    </x:row>
    <x:row r="6283" ht="53" customHeight="1">
      <x:c r="A6283" s="6" t="str">
        <x:v>800404_15</x:v>
      </x:c>
      <x:c r="B6283" s="6" t="str">
        <x:v>800404</x:v>
      </x:c>
      <x:c r="C6283" s="6" t="n">
        <x:v>15</x:v>
      </x:c>
      <x:c r="D6283" s="6" t="str">
        <x:v>筑城者遗宝</x:v>
      </x:c>
      <x:c r="E6283" s="7" t="str">
        <x:v>每受到1次攻击，叠加1层【灼热意志】，最多可叠加8层。
【灼热意志】层数不低于4时，普攻将获得强化，对指定敌方单体及其相邻目标同时造成伤害。
开拓者施放普攻、战技、终结技后，为我方全体提供能够抵消等同于开拓者7%防御力+102.5伤害的护盾，持续2回合。</x:v>
      </x:c>
      <x:c r="F6283" s="6" t="n">
        <x:v>0</x:v>
      </x:c>
      <x:c r="G6283" s="6" t="n">
        <x:v>0</x:v>
      </x:c>
      <x:c r="H6283" s="6" t="n">
        <x:v>0</x:v>
      </x:c>
      <x:c r="I6283" s="6" t="n">
        <x:v>0</x:v>
      </x:c>
      <x:c r="J6283" s="6" t="str">
        <x:v>[0.07, 2, 8, 102.5]</x:v>
      </x:c>
      <x:c r="K6283" s="7" t="str">
        <x:v>无首段伤害倍率，请覆盖或设为辅助技能</x:v>
      </x:c>
      <x:c r="L6283" s="6" t="str">
        <x:v>https://raw.githubusercontent.com/Mar-7th/StarRailRes/dbe8cdfcfb0bf657b9fe1cf92d5537f118ccb487/index_new/cn/character_skills.json</x:v>
      </x:c>
    </x:row>
    <x:row r="6284" ht="20" customHeight="1">
      <x:c r="A6284" s="6" t="str">
        <x:v>800406_1</x:v>
      </x:c>
      <x:c r="B6284" s="6" t="str">
        <x:v>800406</x:v>
      </x:c>
      <x:c r="C6284" s="6" t="n">
        <x:v>1</x:v>
      </x:c>
      <x:c r="D6284" s="6" t="str">
        <x:v>攻击</x:v>
      </x:c>
      <x:c r="E6284" s="7" t="str">
        <x:v>攻击敌人，进入战斗后削弱敌方目标对应属性韧性。</x:v>
      </x:c>
      <x:c r="F6284" s="6" t="n">
        <x:v>0</x:v>
      </x:c>
      <x:c r="G6284" s="6" t="n">
        <x:v>0</x:v>
      </x:c>
      <x:c r="H6284" s="6" t="n">
        <x:v>0</x:v>
      </x:c>
      <x:c r="I6284" s="6" t="n">
        <x:v>0</x:v>
      </x:c>
      <x:c r="J6284" s="6" t="str">
        <x:v>[]</x:v>
      </x:c>
      <x:c r="K6284" s="7" t="str">
        <x:v>缺少结构化参数，必须覆盖</x:v>
      </x:c>
      <x:c r="L6284" s="6" t="str">
        <x:v>https://raw.githubusercontent.com/Mar-7th/StarRailRes/dbe8cdfcfb0bf657b9fe1cf92d5537f118ccb487/index_new/cn/character_skills.json</x:v>
      </x:c>
    </x:row>
    <x:row r="6285" ht="38" customHeight="1">
      <x:c r="A6285" s="6" t="str">
        <x:v>800407_1</x:v>
      </x:c>
      <x:c r="B6285" s="6" t="str">
        <x:v>800407</x:v>
      </x:c>
      <x:c r="C6285" s="6" t="n">
        <x:v>1</x:v>
      </x:c>
      <x:c r="D6285" s="6" t="str">
        <x:v>守护者召令</x:v>
      </x:c>
      <x:c r="E6285" s="7" t="str">
        <x:v>使用秘技后，下一次战斗开始时给自身提供能够抵消等同于开拓者30%防御力+384伤害的护盾，持续1回合。</x:v>
      </x:c>
      <x:c r="F6285" s="6" t="n">
        <x:v>0</x:v>
      </x:c>
      <x:c r="G6285" s="6" t="n">
        <x:v>0</x:v>
      </x:c>
      <x:c r="H6285" s="6" t="n">
        <x:v>0</x:v>
      </x:c>
      <x:c r="I6285" s="6" t="n">
        <x:v>0</x:v>
      </x:c>
      <x:c r="J6285" s="6" t="str">
        <x:v>[0.3, 384, 1]</x:v>
      </x:c>
      <x:c r="K6285" s="7" t="str">
        <x:v>无首段伤害倍率，请覆盖或设为辅助技能</x:v>
      </x:c>
      <x:c r="L6285" s="6" t="str">
        <x:v>https://raw.githubusercontent.com/Mar-7th/StarRailRes/dbe8cdfcfb0bf657b9fe1cf92d5537f118ccb487/index_new/cn/character_skills.json</x:v>
      </x:c>
    </x:row>
    <x:row r="6286" ht="38" customHeight="1">
      <x:c r="A6286" s="6" t="str">
        <x:v>800408_1</x:v>
      </x:c>
      <x:c r="B6286" s="6" t="str">
        <x:v>800408</x:v>
      </x:c>
      <x:c r="C6286" s="6" t="n">
        <x:v>1</x:v>
      </x:c>
      <x:c r="D6286" s="6" t="str">
        <x:v>穿彻坚冰的烈芒</x:v>
      </x:c>
      <x:c r="E6286" s="7" t="str">
        <x:v>消耗4层【灼热意志】，强化普攻。对指定敌方单体造成等同于开拓者90%攻击力的火属性伤害，同时对其相邻目标造成等同于开拓者36%攻击力的火属性伤害。</x:v>
      </x:c>
      <x:c r="F6286" s="6" t="n">
        <x:v>0</x:v>
      </x:c>
      <x:c r="G6286" s="6" t="n">
        <x:v>0</x:v>
      </x:c>
      <x:c r="H6286" s="6" t="n">
        <x:v>0</x:v>
      </x:c>
      <x:c r="I6286" s="6" t="n">
        <x:v>0</x:v>
      </x:c>
      <x:c r="J6286" s="6" t="str">
        <x:v>[0.9, 0.36]</x:v>
      </x:c>
      <x:c r="K6286" s="7" t="str">
        <x:v>无首段伤害倍率，请覆盖或设为辅助技能</x:v>
      </x:c>
      <x:c r="L6286" s="6" t="str">
        <x:v>https://raw.githubusercontent.com/Mar-7th/StarRailRes/dbe8cdfcfb0bf657b9fe1cf92d5537f118ccb487/index_new/cn/character_skills.json</x:v>
      </x:c>
    </x:row>
    <x:row r="6287" ht="38" customHeight="1">
      <x:c r="A6287" s="6" t="str">
        <x:v>800408_2</x:v>
      </x:c>
      <x:c r="B6287" s="6" t="str">
        <x:v>800408</x:v>
      </x:c>
      <x:c r="C6287" s="6" t="n">
        <x:v>2</x:v>
      </x:c>
      <x:c r="D6287" s="6" t="str">
        <x:v>穿彻坚冰的烈芒</x:v>
      </x:c>
      <x:c r="E6287" s="7" t="str">
        <x:v>消耗4层【灼热意志】，强化普攻。对指定敌方单体造成等同于开拓者99%攻击力的火属性伤害，同时对其相邻目标造成等同于开拓者39.6%攻击力的火属性伤害。</x:v>
      </x:c>
      <x:c r="F6287" s="6" t="n">
        <x:v>0</x:v>
      </x:c>
      <x:c r="G6287" s="6" t="n">
        <x:v>0</x:v>
      </x:c>
      <x:c r="H6287" s="6" t="n">
        <x:v>0</x:v>
      </x:c>
      <x:c r="I6287" s="6" t="n">
        <x:v>0</x:v>
      </x:c>
      <x:c r="J6287" s="6" t="str">
        <x:v>[0.99, 0.396]</x:v>
      </x:c>
      <x:c r="K6287" s="7" t="str">
        <x:v>无首段伤害倍率，请覆盖或设为辅助技能</x:v>
      </x:c>
      <x:c r="L6287" s="6" t="str">
        <x:v>https://raw.githubusercontent.com/Mar-7th/StarRailRes/dbe8cdfcfb0bf657b9fe1cf92d5537f118ccb487/index_new/cn/character_skills.json</x:v>
      </x:c>
    </x:row>
    <x:row r="6288" ht="38" customHeight="1">
      <x:c r="A6288" s="6" t="str">
        <x:v>800408_3</x:v>
      </x:c>
      <x:c r="B6288" s="6" t="str">
        <x:v>800408</x:v>
      </x:c>
      <x:c r="C6288" s="6" t="n">
        <x:v>3</x:v>
      </x:c>
      <x:c r="D6288" s="6" t="str">
        <x:v>穿彻坚冰的烈芒</x:v>
      </x:c>
      <x:c r="E6288" s="7" t="str">
        <x:v>消耗4层【灼热意志】，强化普攻。对指定敌方单体造成等同于开拓者108%攻击力的火属性伤害，同时对其相邻目标造成等同于开拓者43.2%攻击力的火属性伤害。</x:v>
      </x:c>
      <x:c r="F6288" s="6" t="n">
        <x:v>0</x:v>
      </x:c>
      <x:c r="G6288" s="6" t="n">
        <x:v>0</x:v>
      </x:c>
      <x:c r="H6288" s="6" t="n">
        <x:v>0</x:v>
      </x:c>
      <x:c r="I6288" s="6" t="n">
        <x:v>0</x:v>
      </x:c>
      <x:c r="J6288" s="6" t="str">
        <x:v>[1.08, 0.432]</x:v>
      </x:c>
      <x:c r="K6288" s="7" t="str">
        <x:v>无首段伤害倍率，请覆盖或设为辅助技能</x:v>
      </x:c>
      <x:c r="L6288" s="6" t="str">
        <x:v>https://raw.githubusercontent.com/Mar-7th/StarRailRes/dbe8cdfcfb0bf657b9fe1cf92d5537f118ccb487/index_new/cn/character_skills.json</x:v>
      </x:c>
    </x:row>
    <x:row r="6289" ht="38" customHeight="1">
      <x:c r="A6289" s="6" t="str">
        <x:v>800408_4</x:v>
      </x:c>
      <x:c r="B6289" s="6" t="str">
        <x:v>800408</x:v>
      </x:c>
      <x:c r="C6289" s="6" t="n">
        <x:v>4</x:v>
      </x:c>
      <x:c r="D6289" s="6" t="str">
        <x:v>穿彻坚冰的烈芒</x:v>
      </x:c>
      <x:c r="E6289" s="7" t="str">
        <x:v>消耗4层【灼热意志】，强化普攻。对指定敌方单体造成等同于开拓者117%攻击力的火属性伤害，同时对其相邻目标造成等同于开拓者46.8%攻击力的火属性伤害。</x:v>
      </x:c>
      <x:c r="F6289" s="6" t="n">
        <x:v>0</x:v>
      </x:c>
      <x:c r="G6289" s="6" t="n">
        <x:v>0</x:v>
      </x:c>
      <x:c r="H6289" s="6" t="n">
        <x:v>0</x:v>
      </x:c>
      <x:c r="I6289" s="6" t="n">
        <x:v>0</x:v>
      </x:c>
      <x:c r="J6289" s="6" t="str">
        <x:v>[1.17, 0.468]</x:v>
      </x:c>
      <x:c r="K6289" s="7" t="str">
        <x:v>无首段伤害倍率，请覆盖或设为辅助技能</x:v>
      </x:c>
      <x:c r="L6289" s="6" t="str">
        <x:v>https://raw.githubusercontent.com/Mar-7th/StarRailRes/dbe8cdfcfb0bf657b9fe1cf92d5537f118ccb487/index_new/cn/character_skills.json</x:v>
      </x:c>
    </x:row>
    <x:row r="6290" ht="38" customHeight="1">
      <x:c r="A6290" s="6" t="str">
        <x:v>800408_5</x:v>
      </x:c>
      <x:c r="B6290" s="6" t="str">
        <x:v>800408</x:v>
      </x:c>
      <x:c r="C6290" s="6" t="n">
        <x:v>5</x:v>
      </x:c>
      <x:c r="D6290" s="6" t="str">
        <x:v>穿彻坚冰的烈芒</x:v>
      </x:c>
      <x:c r="E6290" s="7" t="str">
        <x:v>消耗4层【灼热意志】，强化普攻。对指定敌方单体造成等同于开拓者126%攻击力的火属性伤害，同时对其相邻目标造成等同于开拓者50.4%攻击力的火属性伤害。</x:v>
      </x:c>
      <x:c r="F6290" s="6" t="n">
        <x:v>0</x:v>
      </x:c>
      <x:c r="G6290" s="6" t="n">
        <x:v>0</x:v>
      </x:c>
      <x:c r="H6290" s="6" t="n">
        <x:v>0</x:v>
      </x:c>
      <x:c r="I6290" s="6" t="n">
        <x:v>0</x:v>
      </x:c>
      <x:c r="J6290" s="6" t="str">
        <x:v>[1.26, 0.504]</x:v>
      </x:c>
      <x:c r="K6290" s="7" t="str">
        <x:v>无首段伤害倍率，请覆盖或设为辅助技能</x:v>
      </x:c>
      <x:c r="L6290" s="6" t="str">
        <x:v>https://raw.githubusercontent.com/Mar-7th/StarRailRes/dbe8cdfcfb0bf657b9fe1cf92d5537f118ccb487/index_new/cn/character_skills.json</x:v>
      </x:c>
    </x:row>
    <x:row r="6291" ht="38" customHeight="1">
      <x:c r="A6291" s="6" t="str">
        <x:v>800408_6</x:v>
      </x:c>
      <x:c r="B6291" s="6" t="str">
        <x:v>800408</x:v>
      </x:c>
      <x:c r="C6291" s="6" t="n">
        <x:v>6</x:v>
      </x:c>
      <x:c r="D6291" s="6" t="str">
        <x:v>穿彻坚冰的烈芒</x:v>
      </x:c>
      <x:c r="E6291" s="7" t="str">
        <x:v>消耗4层【灼热意志】，强化普攻。对指定敌方单体造成等同于开拓者135%攻击力的火属性伤害，同时对其相邻目标造成等同于开拓者54%攻击力的火属性伤害。</x:v>
      </x:c>
      <x:c r="F6291" s="6" t="n">
        <x:v>0</x:v>
      </x:c>
      <x:c r="G6291" s="6" t="n">
        <x:v>0</x:v>
      </x:c>
      <x:c r="H6291" s="6" t="n">
        <x:v>0</x:v>
      </x:c>
      <x:c r="I6291" s="6" t="n">
        <x:v>0</x:v>
      </x:c>
      <x:c r="J6291" s="6" t="str">
        <x:v>[1.35, 0.54]</x:v>
      </x:c>
      <x:c r="K6291" s="7" t="str">
        <x:v>无首段伤害倍率，请覆盖或设为辅助技能</x:v>
      </x:c>
      <x:c r="L6291" s="6" t="str">
        <x:v>https://raw.githubusercontent.com/Mar-7th/StarRailRes/dbe8cdfcfb0bf657b9fe1cf92d5537f118ccb487/index_new/cn/character_skills.json</x:v>
      </x:c>
    </x:row>
    <x:row r="6292" ht="38" customHeight="1">
      <x:c r="A6292" s="6" t="str">
        <x:v>800408_7</x:v>
      </x:c>
      <x:c r="B6292" s="6" t="str">
        <x:v>800408</x:v>
      </x:c>
      <x:c r="C6292" s="6" t="n">
        <x:v>7</x:v>
      </x:c>
      <x:c r="D6292" s="6" t="str">
        <x:v>穿彻坚冰的烈芒</x:v>
      </x:c>
      <x:c r="E6292" s="7" t="str">
        <x:v>消耗4层【灼热意志】，强化普攻。对指定敌方单体造成等同于开拓者146.25%攻击力的火属性伤害，同时对其相邻目标造成等同于开拓者58.5%攻击力的火属性伤害。</x:v>
      </x:c>
      <x:c r="F6292" s="6" t="n">
        <x:v>0</x:v>
      </x:c>
      <x:c r="G6292" s="6" t="n">
        <x:v>0</x:v>
      </x:c>
      <x:c r="H6292" s="6" t="n">
        <x:v>0</x:v>
      </x:c>
      <x:c r="I6292" s="6" t="n">
        <x:v>0</x:v>
      </x:c>
      <x:c r="J6292" s="6" t="str">
        <x:v>[1.4625, 0.585]</x:v>
      </x:c>
      <x:c r="K6292" s="7" t="str">
        <x:v>无首段伤害倍率，请覆盖或设为辅助技能</x:v>
      </x:c>
      <x:c r="L6292" s="6" t="str">
        <x:v>https://raw.githubusercontent.com/Mar-7th/StarRailRes/dbe8cdfcfb0bf657b9fe1cf92d5537f118ccb487/index_new/cn/character_skills.json</x:v>
      </x:c>
    </x:row>
    <x:row r="6293" ht="38" customHeight="1">
      <x:c r="A6293" s="6" t="str">
        <x:v>800408_8</x:v>
      </x:c>
      <x:c r="B6293" s="6" t="str">
        <x:v>800408</x:v>
      </x:c>
      <x:c r="C6293" s="6" t="n">
        <x:v>8</x:v>
      </x:c>
      <x:c r="D6293" s="6" t="str">
        <x:v>穿彻坚冰的烈芒</x:v>
      </x:c>
      <x:c r="E6293" s="7" t="str">
        <x:v>消耗4层【灼热意志】，强化普攻。对指定敌方单体造成等同于开拓者157.5%攻击力的火属性伤害，同时对其相邻目标造成等同于开拓者63%攻击力的火属性伤害。</x:v>
      </x:c>
      <x:c r="F6293" s="6" t="n">
        <x:v>0</x:v>
      </x:c>
      <x:c r="G6293" s="6" t="n">
        <x:v>0</x:v>
      </x:c>
      <x:c r="H6293" s="6" t="n">
        <x:v>0</x:v>
      </x:c>
      <x:c r="I6293" s="6" t="n">
        <x:v>0</x:v>
      </x:c>
      <x:c r="J6293" s="6" t="str">
        <x:v>[1.575, 0.63]</x:v>
      </x:c>
      <x:c r="K6293" s="7" t="str">
        <x:v>无首段伤害倍率，请覆盖或设为辅助技能</x:v>
      </x:c>
      <x:c r="L6293" s="6" t="str">
        <x:v>https://raw.githubusercontent.com/Mar-7th/StarRailRes/dbe8cdfcfb0bf657b9fe1cf92d5537f118ccb487/index_new/cn/character_skills.json</x:v>
      </x:c>
    </x:row>
    <x:row r="6294" ht="38" customHeight="1">
      <x:c r="A6294" s="6" t="str">
        <x:v>800408_9</x:v>
      </x:c>
      <x:c r="B6294" s="6" t="str">
        <x:v>800408</x:v>
      </x:c>
      <x:c r="C6294" s="6" t="n">
        <x:v>9</x:v>
      </x:c>
      <x:c r="D6294" s="6" t="str">
        <x:v>穿彻坚冰的烈芒</x:v>
      </x:c>
      <x:c r="E6294" s="7" t="str">
        <x:v>消耗4层【灼热意志】，强化普攻。对指定敌方单体造成等同于开拓者168.75%攻击力的火属性伤害，同时对其相邻目标造成等同于开拓者67.5%攻击力的火属性伤害。</x:v>
      </x:c>
      <x:c r="F6294" s="6" t="n">
        <x:v>0</x:v>
      </x:c>
      <x:c r="G6294" s="6" t="n">
        <x:v>0</x:v>
      </x:c>
      <x:c r="H6294" s="6" t="n">
        <x:v>0</x:v>
      </x:c>
      <x:c r="I6294" s="6" t="n">
        <x:v>0</x:v>
      </x:c>
      <x:c r="J6294" s="6" t="str">
        <x:v>[1.6875, 0.675]</x:v>
      </x:c>
      <x:c r="K6294" s="7" t="str">
        <x:v>无首段伤害倍率，请覆盖或设为辅助技能</x:v>
      </x:c>
      <x:c r="L6294" s="6" t="str">
        <x:v>https://raw.githubusercontent.com/Mar-7th/StarRailRes/dbe8cdfcfb0bf657b9fe1cf92d5537f118ccb487/index_new/cn/character_skills.json</x:v>
      </x:c>
    </x:row>
    <x:row r="6295" ht="38" customHeight="1">
      <x:c r="A6295" s="6" t="str">
        <x:v>800408_10</x:v>
      </x:c>
      <x:c r="B6295" s="6" t="str">
        <x:v>800408</x:v>
      </x:c>
      <x:c r="C6295" s="6" t="n">
        <x:v>10</x:v>
      </x:c>
      <x:c r="D6295" s="6" t="str">
        <x:v>穿彻坚冰的烈芒</x:v>
      </x:c>
      <x:c r="E6295" s="7" t="str">
        <x:v>消耗4层【灼热意志】，强化普攻。对指定敌方单体造成等同于开拓者180%攻击力的火属性伤害，同时对其相邻目标造成等同于开拓者72%攻击力的火属性伤害。</x:v>
      </x:c>
      <x:c r="F6295" s="6" t="n">
        <x:v>0</x:v>
      </x:c>
      <x:c r="G6295" s="6" t="n">
        <x:v>0</x:v>
      </x:c>
      <x:c r="H6295" s="6" t="n">
        <x:v>0</x:v>
      </x:c>
      <x:c r="I6295" s="6" t="n">
        <x:v>0</x:v>
      </x:c>
      <x:c r="J6295" s="6" t="str">
        <x:v>[1.8, 0.72]</x:v>
      </x:c>
      <x:c r="K6295" s="7" t="str">
        <x:v>无首段伤害倍率，请覆盖或设为辅助技能</x:v>
      </x:c>
      <x:c r="L6295" s="6" t="str">
        <x:v>https://raw.githubusercontent.com/Mar-7th/StarRailRes/dbe8cdfcfb0bf657b9fe1cf92d5537f118ccb487/index_new/cn/character_skills.json</x:v>
      </x:c>
    </x:row>
    <x:row r="6296" ht="20" customHeight="1">
      <x:c r="A6296" s="6" t="str">
        <x:v>800501_1</x:v>
      </x:c>
      <x:c r="B6296" s="6" t="str">
        <x:v>800501</x:v>
      </x:c>
      <x:c r="C6296" s="6" t="n">
        <x:v>1</x:v>
      </x:c>
      <x:c r="D6296" s="6" t="str">
        <x:v>摇摆的礼仪</x:v>
      </x:c>
      <x:c r="E6296" s="7" t="str">
        <x:v>对指定敌方单体造成等同于开拓者50%攻击力的虚数属性伤害。</x:v>
      </x:c>
      <x:c r="F6296" s="6" t="n">
        <x:v>0.5</x:v>
      </x:c>
      <x:c r="G6296" s="6" t="n">
        <x:v>0</x:v>
      </x:c>
      <x:c r="H6296" s="6" t="n">
        <x:v>0</x:v>
      </x:c>
      <x:c r="I6296" s="6" t="n">
        <x:v>0</x:v>
      </x:c>
      <x:c r="J6296" s="6" t="str">
        <x:v>[0.5]</x:v>
      </x:c>
      <x:c r="K6296" s="7" t="str">
        <x:v>需确认条件及分段</x:v>
      </x:c>
      <x:c r="L6296" s="6" t="str">
        <x:v>https://raw.githubusercontent.com/Mar-7th/StarRailRes/dbe8cdfcfb0bf657b9fe1cf92d5537f118ccb487/index_new/cn/character_skills.json</x:v>
      </x:c>
    </x:row>
    <x:row r="6297" ht="20" customHeight="1">
      <x:c r="A6297" s="6" t="str">
        <x:v>800501_2</x:v>
      </x:c>
      <x:c r="B6297" s="6" t="str">
        <x:v>800501</x:v>
      </x:c>
      <x:c r="C6297" s="6" t="n">
        <x:v>2</x:v>
      </x:c>
      <x:c r="D6297" s="6" t="str">
        <x:v>摇摆的礼仪</x:v>
      </x:c>
      <x:c r="E6297" s="7" t="str">
        <x:v>对指定敌方单体造成等同于开拓者60%攻击力的虚数属性伤害。</x:v>
      </x:c>
      <x:c r="F6297" s="6" t="n">
        <x:v>0.6</x:v>
      </x:c>
      <x:c r="G6297" s="6" t="n">
        <x:v>0</x:v>
      </x:c>
      <x:c r="H6297" s="6" t="n">
        <x:v>0</x:v>
      </x:c>
      <x:c r="I6297" s="6" t="n">
        <x:v>0</x:v>
      </x:c>
      <x:c r="J6297" s="6" t="str">
        <x:v>[0.6]</x:v>
      </x:c>
      <x:c r="K6297" s="7" t="str">
        <x:v>需确认条件及分段</x:v>
      </x:c>
      <x:c r="L6297" s="6" t="str">
        <x:v>https://raw.githubusercontent.com/Mar-7th/StarRailRes/dbe8cdfcfb0bf657b9fe1cf92d5537f118ccb487/index_new/cn/character_skills.json</x:v>
      </x:c>
    </x:row>
    <x:row r="6298" ht="20" customHeight="1">
      <x:c r="A6298" s="6" t="str">
        <x:v>800501_3</x:v>
      </x:c>
      <x:c r="B6298" s="6" t="str">
        <x:v>800501</x:v>
      </x:c>
      <x:c r="C6298" s="6" t="n">
        <x:v>3</x:v>
      </x:c>
      <x:c r="D6298" s="6" t="str">
        <x:v>摇摆的礼仪</x:v>
      </x:c>
      <x:c r="E6298" s="7" t="str">
        <x:v>对指定敌方单体造成等同于开拓者70%攻击力的虚数属性伤害。</x:v>
      </x:c>
      <x:c r="F6298" s="6" t="n">
        <x:v>0.7</x:v>
      </x:c>
      <x:c r="G6298" s="6" t="n">
        <x:v>0</x:v>
      </x:c>
      <x:c r="H6298" s="6" t="n">
        <x:v>0</x:v>
      </x:c>
      <x:c r="I6298" s="6" t="n">
        <x:v>0</x:v>
      </x:c>
      <x:c r="J6298" s="6" t="str">
        <x:v>[0.7]</x:v>
      </x:c>
      <x:c r="K6298" s="7" t="str">
        <x:v>需确认条件及分段</x:v>
      </x:c>
      <x:c r="L6298" s="6" t="str">
        <x:v>https://raw.githubusercontent.com/Mar-7th/StarRailRes/dbe8cdfcfb0bf657b9fe1cf92d5537f118ccb487/index_new/cn/character_skills.json</x:v>
      </x:c>
    </x:row>
    <x:row r="6299" ht="20" customHeight="1">
      <x:c r="A6299" s="6" t="str">
        <x:v>800501_4</x:v>
      </x:c>
      <x:c r="B6299" s="6" t="str">
        <x:v>800501</x:v>
      </x:c>
      <x:c r="C6299" s="6" t="n">
        <x:v>4</x:v>
      </x:c>
      <x:c r="D6299" s="6" t="str">
        <x:v>摇摆的礼仪</x:v>
      </x:c>
      <x:c r="E6299" s="7" t="str">
        <x:v>对指定敌方单体造成等同于开拓者80%攻击力的虚数属性伤害。</x:v>
      </x:c>
      <x:c r="F6299" s="6" t="n">
        <x:v>0.8</x:v>
      </x:c>
      <x:c r="G6299" s="6" t="n">
        <x:v>0</x:v>
      </x:c>
      <x:c r="H6299" s="6" t="n">
        <x:v>0</x:v>
      </x:c>
      <x:c r="I6299" s="6" t="n">
        <x:v>0</x:v>
      </x:c>
      <x:c r="J6299" s="6" t="str">
        <x:v>[0.8]</x:v>
      </x:c>
      <x:c r="K6299" s="7" t="str">
        <x:v>需确认条件及分段</x:v>
      </x:c>
      <x:c r="L6299" s="6" t="str">
        <x:v>https://raw.githubusercontent.com/Mar-7th/StarRailRes/dbe8cdfcfb0bf657b9fe1cf92d5537f118ccb487/index_new/cn/character_skills.json</x:v>
      </x:c>
    </x:row>
    <x:row r="6300" ht="20" customHeight="1">
      <x:c r="A6300" s="6" t="str">
        <x:v>800501_5</x:v>
      </x:c>
      <x:c r="B6300" s="6" t="str">
        <x:v>800501</x:v>
      </x:c>
      <x:c r="C6300" s="6" t="n">
        <x:v>5</x:v>
      </x:c>
      <x:c r="D6300" s="6" t="str">
        <x:v>摇摆的礼仪</x:v>
      </x:c>
      <x:c r="E6300" s="7" t="str">
        <x:v>对指定敌方单体造成等同于开拓者90%攻击力的虚数属性伤害。</x:v>
      </x:c>
      <x:c r="F6300" s="6" t="n">
        <x:v>0.9</x:v>
      </x:c>
      <x:c r="G6300" s="6" t="n">
        <x:v>0</x:v>
      </x:c>
      <x:c r="H6300" s="6" t="n">
        <x:v>0</x:v>
      </x:c>
      <x:c r="I6300" s="6" t="n">
        <x:v>0</x:v>
      </x:c>
      <x:c r="J6300" s="6" t="str">
        <x:v>[0.9]</x:v>
      </x:c>
      <x:c r="K6300" s="7" t="str">
        <x:v>需确认条件及分段</x:v>
      </x:c>
      <x:c r="L6300" s="6" t="str">
        <x:v>https://raw.githubusercontent.com/Mar-7th/StarRailRes/dbe8cdfcfb0bf657b9fe1cf92d5537f118ccb487/index_new/cn/character_skills.json</x:v>
      </x:c>
    </x:row>
    <x:row r="6301" ht="20" customHeight="1">
      <x:c r="A6301" s="6" t="str">
        <x:v>800501_6</x:v>
      </x:c>
      <x:c r="B6301" s="6" t="str">
        <x:v>800501</x:v>
      </x:c>
      <x:c r="C6301" s="6" t="n">
        <x:v>6</x:v>
      </x:c>
      <x:c r="D6301" s="6" t="str">
        <x:v>摇摆的礼仪</x:v>
      </x:c>
      <x:c r="E6301" s="7" t="str">
        <x:v>对指定敌方单体造成等同于开拓者100%攻击力的虚数属性伤害。</x:v>
      </x:c>
      <x:c r="F6301" s="6" t="n">
        <x:v>1</x:v>
      </x:c>
      <x:c r="G6301" s="6" t="n">
        <x:v>0</x:v>
      </x:c>
      <x:c r="H6301" s="6" t="n">
        <x:v>0</x:v>
      </x:c>
      <x:c r="I6301" s="6" t="n">
        <x:v>0</x:v>
      </x:c>
      <x:c r="J6301" s="6" t="str">
        <x:v>[1]</x:v>
      </x:c>
      <x:c r="K6301" s="7" t="str">
        <x:v>需确认条件及分段</x:v>
      </x:c>
      <x:c r="L6301" s="6" t="str">
        <x:v>https://raw.githubusercontent.com/Mar-7th/StarRailRes/dbe8cdfcfb0bf657b9fe1cf92d5537f118ccb487/index_new/cn/character_skills.json</x:v>
      </x:c>
    </x:row>
    <x:row r="6302" ht="20" customHeight="1">
      <x:c r="A6302" s="6" t="str">
        <x:v>800501_7</x:v>
      </x:c>
      <x:c r="B6302" s="6" t="str">
        <x:v>800501</x:v>
      </x:c>
      <x:c r="C6302" s="6" t="n">
        <x:v>7</x:v>
      </x:c>
      <x:c r="D6302" s="6" t="str">
        <x:v>摇摆的礼仪</x:v>
      </x:c>
      <x:c r="E6302" s="7" t="str">
        <x:v>对指定敌方单体造成等同于开拓者110%攻击力的虚数属性伤害。</x:v>
      </x:c>
      <x:c r="F6302" s="6" t="n">
        <x:v>1.1</x:v>
      </x:c>
      <x:c r="G6302" s="6" t="n">
        <x:v>0</x:v>
      </x:c>
      <x:c r="H6302" s="6" t="n">
        <x:v>0</x:v>
      </x:c>
      <x:c r="I6302" s="6" t="n">
        <x:v>0</x:v>
      </x:c>
      <x:c r="J6302" s="6" t="str">
        <x:v>[1.1]</x:v>
      </x:c>
      <x:c r="K6302" s="7" t="str">
        <x:v>需确认条件及分段</x:v>
      </x:c>
      <x:c r="L6302" s="6" t="str">
        <x:v>https://raw.githubusercontent.com/Mar-7th/StarRailRes/dbe8cdfcfb0bf657b9fe1cf92d5537f118ccb487/index_new/cn/character_skills.json</x:v>
      </x:c>
    </x:row>
    <x:row r="6303" ht="20" customHeight="1">
      <x:c r="A6303" s="6" t="str">
        <x:v>800501_8</x:v>
      </x:c>
      <x:c r="B6303" s="6" t="str">
        <x:v>800501</x:v>
      </x:c>
      <x:c r="C6303" s="6" t="n">
        <x:v>8</x:v>
      </x:c>
      <x:c r="D6303" s="6" t="str">
        <x:v>摇摆的礼仪</x:v>
      </x:c>
      <x:c r="E6303" s="7" t="str">
        <x:v>对指定敌方单体造成等同于开拓者120%攻击力的虚数属性伤害。</x:v>
      </x:c>
      <x:c r="F6303" s="6" t="n">
        <x:v>1.2</x:v>
      </x:c>
      <x:c r="G6303" s="6" t="n">
        <x:v>0</x:v>
      </x:c>
      <x:c r="H6303" s="6" t="n">
        <x:v>0</x:v>
      </x:c>
      <x:c r="I6303" s="6" t="n">
        <x:v>0</x:v>
      </x:c>
      <x:c r="J6303" s="6" t="str">
        <x:v>[1.2]</x:v>
      </x:c>
      <x:c r="K6303" s="7" t="str">
        <x:v>需确认条件及分段</x:v>
      </x:c>
      <x:c r="L6303" s="6" t="str">
        <x:v>https://raw.githubusercontent.com/Mar-7th/StarRailRes/dbe8cdfcfb0bf657b9fe1cf92d5537f118ccb487/index_new/cn/character_skills.json</x:v>
      </x:c>
    </x:row>
    <x:row r="6304" ht="20" customHeight="1">
      <x:c r="A6304" s="6" t="str">
        <x:v>800501_9</x:v>
      </x:c>
      <x:c r="B6304" s="6" t="str">
        <x:v>800501</x:v>
      </x:c>
      <x:c r="C6304" s="6" t="n">
        <x:v>9</x:v>
      </x:c>
      <x:c r="D6304" s="6" t="str">
        <x:v>摇摆的礼仪</x:v>
      </x:c>
      <x:c r="E6304" s="7" t="str">
        <x:v>对指定敌方单体造成等同于开拓者130%攻击力的虚数属性伤害。</x:v>
      </x:c>
      <x:c r="F6304" s="6" t="n">
        <x:v>1.3</x:v>
      </x:c>
      <x:c r="G6304" s="6" t="n">
        <x:v>0</x:v>
      </x:c>
      <x:c r="H6304" s="6" t="n">
        <x:v>0</x:v>
      </x:c>
      <x:c r="I6304" s="6" t="n">
        <x:v>0</x:v>
      </x:c>
      <x:c r="J6304" s="6" t="str">
        <x:v>[1.3]</x:v>
      </x:c>
      <x:c r="K6304" s="7" t="str">
        <x:v>需确认条件及分段</x:v>
      </x:c>
      <x:c r="L6304" s="6" t="str">
        <x:v>https://raw.githubusercontent.com/Mar-7th/StarRailRes/dbe8cdfcfb0bf657b9fe1cf92d5537f118ccb487/index_new/cn/character_skills.json</x:v>
      </x:c>
    </x:row>
    <x:row r="6305" ht="20" customHeight="1">
      <x:c r="A6305" s="6" t="str">
        <x:v>800501_10</x:v>
      </x:c>
      <x:c r="B6305" s="6" t="str">
        <x:v>800501</x:v>
      </x:c>
      <x:c r="C6305" s="6" t="n">
        <x:v>10</x:v>
      </x:c>
      <x:c r="D6305" s="6" t="str">
        <x:v>摇摆的礼仪</x:v>
      </x:c>
      <x:c r="E6305" s="7" t="str">
        <x:v>对指定敌方单体造成等同于开拓者140%攻击力的虚数属性伤害。</x:v>
      </x:c>
      <x:c r="F6305" s="6" t="n">
        <x:v>1.4</x:v>
      </x:c>
      <x:c r="G6305" s="6" t="n">
        <x:v>0</x:v>
      </x:c>
      <x:c r="H6305" s="6" t="n">
        <x:v>0</x:v>
      </x:c>
      <x:c r="I6305" s="6" t="n">
        <x:v>0</x:v>
      </x:c>
      <x:c r="J6305" s="6" t="str">
        <x:v>[1.4]</x:v>
      </x:c>
      <x:c r="K6305" s="7" t="str">
        <x:v>需确认条件及分段</x:v>
      </x:c>
      <x:c r="L6305" s="6" t="str">
        <x:v>https://raw.githubusercontent.com/Mar-7th/StarRailRes/dbe8cdfcfb0bf657b9fe1cf92d5537f118ccb487/index_new/cn/character_skills.json</x:v>
      </x:c>
    </x:row>
    <x:row r="6306" ht="38" customHeight="1">
      <x:c r="A6306" s="6" t="str">
        <x:v>800502_1</x:v>
      </x:c>
      <x:c r="B6306" s="6" t="str">
        <x:v>800502</x:v>
      </x:c>
      <x:c r="C6306" s="6" t="n">
        <x:v>1</x:v>
      </x:c>
      <x:c r="D6306" s="6" t="str">
        <x:v>中场馈赠的雨</x:v>
      </x:c>
      <x:c r="E6306" s="7" t="str">
        <x:v>对指定敌方单体造成等同于开拓者25%攻击力的虚数属性伤害，并额外造成4次伤害。每次伤害对随机敌方单体造成等同于开拓者25%攻击力的虚数属性伤害。</x:v>
      </x:c>
      <x:c r="F6306" s="6" t="n">
        <x:v>0.25</x:v>
      </x:c>
      <x:c r="G6306" s="6" t="n">
        <x:v>0</x:v>
      </x:c>
      <x:c r="H6306" s="6" t="n">
        <x:v>0</x:v>
      </x:c>
      <x:c r="I6306" s="6" t="n">
        <x:v>0</x:v>
      </x:c>
      <x:c r="J6306" s="6" t="str">
        <x:v>[0.25, 2]</x:v>
      </x:c>
      <x:c r="K6306" s="7" t="str">
        <x:v>需确认条件及分段</x:v>
      </x:c>
      <x:c r="L6306" s="6" t="str">
        <x:v>https://raw.githubusercontent.com/Mar-7th/StarRailRes/dbe8cdfcfb0bf657b9fe1cf92d5537f118ccb487/index_new/cn/character_skills.json</x:v>
      </x:c>
    </x:row>
    <x:row r="6307" ht="38" customHeight="1">
      <x:c r="A6307" s="6" t="str">
        <x:v>800502_2</x:v>
      </x:c>
      <x:c r="B6307" s="6" t="str">
        <x:v>800502</x:v>
      </x:c>
      <x:c r="C6307" s="6" t="n">
        <x:v>2</x:v>
      </x:c>
      <x:c r="D6307" s="6" t="str">
        <x:v>中场馈赠的雨</x:v>
      </x:c>
      <x:c r="E6307" s="7" t="str">
        <x:v>对指定敌方单体造成等同于开拓者27.5%攻击力的虚数属性伤害，并额外造成4次伤害。每次伤害对随机敌方单体造成等同于开拓者27.5%攻击力的虚数属性伤害。</x:v>
      </x:c>
      <x:c r="F6307" s="6" t="n">
        <x:v>0.275</x:v>
      </x:c>
      <x:c r="G6307" s="6" t="n">
        <x:v>0</x:v>
      </x:c>
      <x:c r="H6307" s="6" t="n">
        <x:v>0</x:v>
      </x:c>
      <x:c r="I6307" s="6" t="n">
        <x:v>0</x:v>
      </x:c>
      <x:c r="J6307" s="6" t="str">
        <x:v>[0.275, 2]</x:v>
      </x:c>
      <x:c r="K6307" s="7" t="str">
        <x:v>需确认条件及分段</x:v>
      </x:c>
      <x:c r="L6307" s="6" t="str">
        <x:v>https://raw.githubusercontent.com/Mar-7th/StarRailRes/dbe8cdfcfb0bf657b9fe1cf92d5537f118ccb487/index_new/cn/character_skills.json</x:v>
      </x:c>
    </x:row>
    <x:row r="6308" ht="38" customHeight="1">
      <x:c r="A6308" s="6" t="str">
        <x:v>800502_3</x:v>
      </x:c>
      <x:c r="B6308" s="6" t="str">
        <x:v>800502</x:v>
      </x:c>
      <x:c r="C6308" s="6" t="n">
        <x:v>3</x:v>
      </x:c>
      <x:c r="D6308" s="6" t="str">
        <x:v>中场馈赠的雨</x:v>
      </x:c>
      <x:c r="E6308" s="7" t="str">
        <x:v>对指定敌方单体造成等同于开拓者30%攻击力的虚数属性伤害，并额外造成4次伤害。每次伤害对随机敌方单体造成等同于开拓者30%攻击力的虚数属性伤害。</x:v>
      </x:c>
      <x:c r="F6308" s="6" t="n">
        <x:v>0.3</x:v>
      </x:c>
      <x:c r="G6308" s="6" t="n">
        <x:v>0</x:v>
      </x:c>
      <x:c r="H6308" s="6" t="n">
        <x:v>0</x:v>
      </x:c>
      <x:c r="I6308" s="6" t="n">
        <x:v>0</x:v>
      </x:c>
      <x:c r="J6308" s="6" t="str">
        <x:v>[0.3, 2]</x:v>
      </x:c>
      <x:c r="K6308" s="7" t="str">
        <x:v>需确认条件及分段</x:v>
      </x:c>
      <x:c r="L6308" s="6" t="str">
        <x:v>https://raw.githubusercontent.com/Mar-7th/StarRailRes/dbe8cdfcfb0bf657b9fe1cf92d5537f118ccb487/index_new/cn/character_skills.json</x:v>
      </x:c>
    </x:row>
    <x:row r="6309" ht="38" customHeight="1">
      <x:c r="A6309" s="6" t="str">
        <x:v>800502_4</x:v>
      </x:c>
      <x:c r="B6309" s="6" t="str">
        <x:v>800502</x:v>
      </x:c>
      <x:c r="C6309" s="6" t="n">
        <x:v>4</x:v>
      </x:c>
      <x:c r="D6309" s="6" t="str">
        <x:v>中场馈赠的雨</x:v>
      </x:c>
      <x:c r="E6309" s="7" t="str">
        <x:v>对指定敌方单体造成等同于开拓者32.5%攻击力的虚数属性伤害，并额外造成4次伤害。每次伤害对随机敌方单体造成等同于开拓者32.5%攻击力的虚数属性伤害。</x:v>
      </x:c>
      <x:c r="F6309" s="6" t="n">
        <x:v>0.325</x:v>
      </x:c>
      <x:c r="G6309" s="6" t="n">
        <x:v>0</x:v>
      </x:c>
      <x:c r="H6309" s="6" t="n">
        <x:v>0</x:v>
      </x:c>
      <x:c r="I6309" s="6" t="n">
        <x:v>0</x:v>
      </x:c>
      <x:c r="J6309" s="6" t="str">
        <x:v>[0.325, 2]</x:v>
      </x:c>
      <x:c r="K6309" s="7" t="str">
        <x:v>需确认条件及分段</x:v>
      </x:c>
      <x:c r="L6309" s="6" t="str">
        <x:v>https://raw.githubusercontent.com/Mar-7th/StarRailRes/dbe8cdfcfb0bf657b9fe1cf92d5537f118ccb487/index_new/cn/character_skills.json</x:v>
      </x:c>
    </x:row>
    <x:row r="6310" ht="38" customHeight="1">
      <x:c r="A6310" s="6" t="str">
        <x:v>800502_5</x:v>
      </x:c>
      <x:c r="B6310" s="6" t="str">
        <x:v>800502</x:v>
      </x:c>
      <x:c r="C6310" s="6" t="n">
        <x:v>5</x:v>
      </x:c>
      <x:c r="D6310" s="6" t="str">
        <x:v>中场馈赠的雨</x:v>
      </x:c>
      <x:c r="E6310" s="7" t="str">
        <x:v>对指定敌方单体造成等同于开拓者35%攻击力的虚数属性伤害，并额外造成4次伤害。每次伤害对随机敌方单体造成等同于开拓者35%攻击力的虚数属性伤害。</x:v>
      </x:c>
      <x:c r="F6310" s="6" t="n">
        <x:v>0.35</x:v>
      </x:c>
      <x:c r="G6310" s="6" t="n">
        <x:v>0</x:v>
      </x:c>
      <x:c r="H6310" s="6" t="n">
        <x:v>0</x:v>
      </x:c>
      <x:c r="I6310" s="6" t="n">
        <x:v>0</x:v>
      </x:c>
      <x:c r="J6310" s="6" t="str">
        <x:v>[0.35, 2]</x:v>
      </x:c>
      <x:c r="K6310" s="7" t="str">
        <x:v>需确认条件及分段</x:v>
      </x:c>
      <x:c r="L6310" s="6" t="str">
        <x:v>https://raw.githubusercontent.com/Mar-7th/StarRailRes/dbe8cdfcfb0bf657b9fe1cf92d5537f118ccb487/index_new/cn/character_skills.json</x:v>
      </x:c>
    </x:row>
    <x:row r="6311" ht="38" customHeight="1">
      <x:c r="A6311" s="6" t="str">
        <x:v>800502_6</x:v>
      </x:c>
      <x:c r="B6311" s="6" t="str">
        <x:v>800502</x:v>
      </x:c>
      <x:c r="C6311" s="6" t="n">
        <x:v>6</x:v>
      </x:c>
      <x:c r="D6311" s="6" t="str">
        <x:v>中场馈赠的雨</x:v>
      </x:c>
      <x:c r="E6311" s="7" t="str">
        <x:v>对指定敌方单体造成等同于开拓者37.5%攻击力的虚数属性伤害，并额外造成4次伤害。每次伤害对随机敌方单体造成等同于开拓者37.5%攻击力的虚数属性伤害。</x:v>
      </x:c>
      <x:c r="F6311" s="6" t="n">
        <x:v>0.375</x:v>
      </x:c>
      <x:c r="G6311" s="6" t="n">
        <x:v>0</x:v>
      </x:c>
      <x:c r="H6311" s="6" t="n">
        <x:v>0</x:v>
      </x:c>
      <x:c r="I6311" s="6" t="n">
        <x:v>0</x:v>
      </x:c>
      <x:c r="J6311" s="6" t="str">
        <x:v>[0.375, 2]</x:v>
      </x:c>
      <x:c r="K6311" s="7" t="str">
        <x:v>需确认条件及分段</x:v>
      </x:c>
      <x:c r="L6311" s="6" t="str">
        <x:v>https://raw.githubusercontent.com/Mar-7th/StarRailRes/dbe8cdfcfb0bf657b9fe1cf92d5537f118ccb487/index_new/cn/character_skills.json</x:v>
      </x:c>
    </x:row>
    <x:row r="6312" ht="38" customHeight="1">
      <x:c r="A6312" s="6" t="str">
        <x:v>800502_7</x:v>
      </x:c>
      <x:c r="B6312" s="6" t="str">
        <x:v>800502</x:v>
      </x:c>
      <x:c r="C6312" s="6" t="n">
        <x:v>7</x:v>
      </x:c>
      <x:c r="D6312" s="6" t="str">
        <x:v>中场馈赠的雨</x:v>
      </x:c>
      <x:c r="E6312" s="7" t="str">
        <x:v>对指定敌方单体造成等同于开拓者40.62%攻击力的虚数属性伤害，并额外造成4次伤害。每次伤害对随机敌方单体造成等同于开拓者40.62%攻击力的虚数属性伤害。</x:v>
      </x:c>
      <x:c r="F6312" s="6" t="n">
        <x:v>0.4062</x:v>
      </x:c>
      <x:c r="G6312" s="6" t="n">
        <x:v>0</x:v>
      </x:c>
      <x:c r="H6312" s="6" t="n">
        <x:v>0</x:v>
      </x:c>
      <x:c r="I6312" s="6" t="n">
        <x:v>0</x:v>
      </x:c>
      <x:c r="J6312" s="6" t="str">
        <x:v>[0.4062, 2]</x:v>
      </x:c>
      <x:c r="K6312" s="7" t="str">
        <x:v>需确认条件及分段</x:v>
      </x:c>
      <x:c r="L6312" s="6" t="str">
        <x:v>https://raw.githubusercontent.com/Mar-7th/StarRailRes/dbe8cdfcfb0bf657b9fe1cf92d5537f118ccb487/index_new/cn/character_skills.json</x:v>
      </x:c>
    </x:row>
    <x:row r="6313" ht="38" customHeight="1">
      <x:c r="A6313" s="6" t="str">
        <x:v>800502_8</x:v>
      </x:c>
      <x:c r="B6313" s="6" t="str">
        <x:v>800502</x:v>
      </x:c>
      <x:c r="C6313" s="6" t="n">
        <x:v>8</x:v>
      </x:c>
      <x:c r="D6313" s="6" t="str">
        <x:v>中场馈赠的雨</x:v>
      </x:c>
      <x:c r="E6313" s="7" t="str">
        <x:v>对指定敌方单体造成等同于开拓者43.75%攻击力的虚数属性伤害，并额外造成4次伤害。每次伤害对随机敌方单体造成等同于开拓者43.75%攻击力的虚数属性伤害。</x:v>
      </x:c>
      <x:c r="F6313" s="6" t="n">
        <x:v>0.4375</x:v>
      </x:c>
      <x:c r="G6313" s="6" t="n">
        <x:v>0</x:v>
      </x:c>
      <x:c r="H6313" s="6" t="n">
        <x:v>0</x:v>
      </x:c>
      <x:c r="I6313" s="6" t="n">
        <x:v>0</x:v>
      </x:c>
      <x:c r="J6313" s="6" t="str">
        <x:v>[0.4375, 2]</x:v>
      </x:c>
      <x:c r="K6313" s="7" t="str">
        <x:v>需确认条件及分段</x:v>
      </x:c>
      <x:c r="L6313" s="6" t="str">
        <x:v>https://raw.githubusercontent.com/Mar-7th/StarRailRes/dbe8cdfcfb0bf657b9fe1cf92d5537f118ccb487/index_new/cn/character_skills.json</x:v>
      </x:c>
    </x:row>
    <x:row r="6314" ht="38" customHeight="1">
      <x:c r="A6314" s="6" t="str">
        <x:v>800502_9</x:v>
      </x:c>
      <x:c r="B6314" s="6" t="str">
        <x:v>800502</x:v>
      </x:c>
      <x:c r="C6314" s="6" t="n">
        <x:v>9</x:v>
      </x:c>
      <x:c r="D6314" s="6" t="str">
        <x:v>中场馈赠的雨</x:v>
      </x:c>
      <x:c r="E6314" s="7" t="str">
        <x:v>对指定敌方单体造成等同于开拓者46.88%攻击力的虚数属性伤害，并额外造成4次伤害。每次伤害对随机敌方单体造成等同于开拓者46.88%攻击力的虚数属性伤害。</x:v>
      </x:c>
      <x:c r="F6314" s="6" t="n">
        <x:v>0.4688</x:v>
      </x:c>
      <x:c r="G6314" s="6" t="n">
        <x:v>0</x:v>
      </x:c>
      <x:c r="H6314" s="6" t="n">
        <x:v>0</x:v>
      </x:c>
      <x:c r="I6314" s="6" t="n">
        <x:v>0</x:v>
      </x:c>
      <x:c r="J6314" s="6" t="str">
        <x:v>[0.4688, 2]</x:v>
      </x:c>
      <x:c r="K6314" s="7" t="str">
        <x:v>需确认条件及分段</x:v>
      </x:c>
      <x:c r="L6314" s="6" t="str">
        <x:v>https://raw.githubusercontent.com/Mar-7th/StarRailRes/dbe8cdfcfb0bf657b9fe1cf92d5537f118ccb487/index_new/cn/character_skills.json</x:v>
      </x:c>
    </x:row>
    <x:row r="6315" ht="38" customHeight="1">
      <x:c r="A6315" s="6" t="str">
        <x:v>800502_10</x:v>
      </x:c>
      <x:c r="B6315" s="6" t="str">
        <x:v>800502</x:v>
      </x:c>
      <x:c r="C6315" s="6" t="n">
        <x:v>10</x:v>
      </x:c>
      <x:c r="D6315" s="6" t="str">
        <x:v>中场馈赠的雨</x:v>
      </x:c>
      <x:c r="E6315" s="7" t="str">
        <x:v>对指定敌方单体造成等同于开拓者50%攻击力的虚数属性伤害，并额外造成4次伤害。每次伤害对随机敌方单体造成等同于开拓者50%攻击力的虚数属性伤害。</x:v>
      </x:c>
      <x:c r="F6315" s="6" t="n">
        <x:v>0.5</x:v>
      </x:c>
      <x:c r="G6315" s="6" t="n">
        <x:v>0</x:v>
      </x:c>
      <x:c r="H6315" s="6" t="n">
        <x:v>0</x:v>
      </x:c>
      <x:c r="I6315" s="6" t="n">
        <x:v>0</x:v>
      </x:c>
      <x:c r="J6315" s="6" t="str">
        <x:v>[0.5, 2]</x:v>
      </x:c>
      <x:c r="K6315" s="7" t="str">
        <x:v>需确认条件及分段</x:v>
      </x:c>
      <x:c r="L6315" s="6" t="str">
        <x:v>https://raw.githubusercontent.com/Mar-7th/StarRailRes/dbe8cdfcfb0bf657b9fe1cf92d5537f118ccb487/index_new/cn/character_skills.json</x:v>
      </x:c>
    </x:row>
    <x:row r="6316" ht="38" customHeight="1">
      <x:c r="A6316" s="6" t="str">
        <x:v>800502_11</x:v>
      </x:c>
      <x:c r="B6316" s="6" t="str">
        <x:v>800502</x:v>
      </x:c>
      <x:c r="C6316" s="6" t="n">
        <x:v>11</x:v>
      </x:c>
      <x:c r="D6316" s="6" t="str">
        <x:v>中场馈赠的雨</x:v>
      </x:c>
      <x:c r="E6316" s="7" t="str">
        <x:v>对指定敌方单体造成等同于开拓者52.5%攻击力的虚数属性伤害，并额外造成4次伤害。每次伤害对随机敌方单体造成等同于开拓者52.5%攻击力的虚数属性伤害。</x:v>
      </x:c>
      <x:c r="F6316" s="6" t="n">
        <x:v>0.525</x:v>
      </x:c>
      <x:c r="G6316" s="6" t="n">
        <x:v>0</x:v>
      </x:c>
      <x:c r="H6316" s="6" t="n">
        <x:v>0</x:v>
      </x:c>
      <x:c r="I6316" s="6" t="n">
        <x:v>0</x:v>
      </x:c>
      <x:c r="J6316" s="6" t="str">
        <x:v>[0.525, 2]</x:v>
      </x:c>
      <x:c r="K6316" s="7" t="str">
        <x:v>需确认条件及分段</x:v>
      </x:c>
      <x:c r="L6316" s="6" t="str">
        <x:v>https://raw.githubusercontent.com/Mar-7th/StarRailRes/dbe8cdfcfb0bf657b9fe1cf92d5537f118ccb487/index_new/cn/character_skills.json</x:v>
      </x:c>
    </x:row>
    <x:row r="6317" ht="38" customHeight="1">
      <x:c r="A6317" s="6" t="str">
        <x:v>800502_12</x:v>
      </x:c>
      <x:c r="B6317" s="6" t="str">
        <x:v>800502</x:v>
      </x:c>
      <x:c r="C6317" s="6" t="n">
        <x:v>12</x:v>
      </x:c>
      <x:c r="D6317" s="6" t="str">
        <x:v>中场馈赠的雨</x:v>
      </x:c>
      <x:c r="E6317" s="7" t="str">
        <x:v>对指定敌方单体造成等同于开拓者55%攻击力的虚数属性伤害，并额外造成4次伤害。每次伤害对随机敌方单体造成等同于开拓者55%攻击力的虚数属性伤害。</x:v>
      </x:c>
      <x:c r="F6317" s="6" t="n">
        <x:v>0.55</x:v>
      </x:c>
      <x:c r="G6317" s="6" t="n">
        <x:v>0</x:v>
      </x:c>
      <x:c r="H6317" s="6" t="n">
        <x:v>0</x:v>
      </x:c>
      <x:c r="I6317" s="6" t="n">
        <x:v>0</x:v>
      </x:c>
      <x:c r="J6317" s="6" t="str">
        <x:v>[0.55, 2]</x:v>
      </x:c>
      <x:c r="K6317" s="7" t="str">
        <x:v>需确认条件及分段</x:v>
      </x:c>
      <x:c r="L6317" s="6" t="str">
        <x:v>https://raw.githubusercontent.com/Mar-7th/StarRailRes/dbe8cdfcfb0bf657b9fe1cf92d5537f118ccb487/index_new/cn/character_skills.json</x:v>
      </x:c>
    </x:row>
    <x:row r="6318" ht="38" customHeight="1">
      <x:c r="A6318" s="6" t="str">
        <x:v>800502_13</x:v>
      </x:c>
      <x:c r="B6318" s="6" t="str">
        <x:v>800502</x:v>
      </x:c>
      <x:c r="C6318" s="6" t="n">
        <x:v>13</x:v>
      </x:c>
      <x:c r="D6318" s="6" t="str">
        <x:v>中场馈赠的雨</x:v>
      </x:c>
      <x:c r="E6318" s="7" t="str">
        <x:v>对指定敌方单体造成等同于开拓者57.5%攻击力的虚数属性伤害，并额外造成4次伤害。每次伤害对随机敌方单体造成等同于开拓者57.5%攻击力的虚数属性伤害。</x:v>
      </x:c>
      <x:c r="F6318" s="6" t="n">
        <x:v>0.575</x:v>
      </x:c>
      <x:c r="G6318" s="6" t="n">
        <x:v>0</x:v>
      </x:c>
      <x:c r="H6318" s="6" t="n">
        <x:v>0</x:v>
      </x:c>
      <x:c r="I6318" s="6" t="n">
        <x:v>0</x:v>
      </x:c>
      <x:c r="J6318" s="6" t="str">
        <x:v>[0.575, 2]</x:v>
      </x:c>
      <x:c r="K6318" s="7" t="str">
        <x:v>需确认条件及分段</x:v>
      </x:c>
      <x:c r="L6318" s="6" t="str">
        <x:v>https://raw.githubusercontent.com/Mar-7th/StarRailRes/dbe8cdfcfb0bf657b9fe1cf92d5537f118ccb487/index_new/cn/character_skills.json</x:v>
      </x:c>
    </x:row>
    <x:row r="6319" ht="38" customHeight="1">
      <x:c r="A6319" s="6" t="str">
        <x:v>800502_14</x:v>
      </x:c>
      <x:c r="B6319" s="6" t="str">
        <x:v>800502</x:v>
      </x:c>
      <x:c r="C6319" s="6" t="n">
        <x:v>14</x:v>
      </x:c>
      <x:c r="D6319" s="6" t="str">
        <x:v>中场馈赠的雨</x:v>
      </x:c>
      <x:c r="E6319" s="7" t="str">
        <x:v>对指定敌方单体造成等同于开拓者60%攻击力的虚数属性伤害，并额外造成4次伤害。每次伤害对随机敌方单体造成等同于开拓者60%攻击力的虚数属性伤害。</x:v>
      </x:c>
      <x:c r="F6319" s="6" t="n">
        <x:v>0.6</x:v>
      </x:c>
      <x:c r="G6319" s="6" t="n">
        <x:v>0</x:v>
      </x:c>
      <x:c r="H6319" s="6" t="n">
        <x:v>0</x:v>
      </x:c>
      <x:c r="I6319" s="6" t="n">
        <x:v>0</x:v>
      </x:c>
      <x:c r="J6319" s="6" t="str">
        <x:v>[0.6, 2]</x:v>
      </x:c>
      <x:c r="K6319" s="7" t="str">
        <x:v>需确认条件及分段</x:v>
      </x:c>
      <x:c r="L6319" s="6" t="str">
        <x:v>https://raw.githubusercontent.com/Mar-7th/StarRailRes/dbe8cdfcfb0bf657b9fe1cf92d5537f118ccb487/index_new/cn/character_skills.json</x:v>
      </x:c>
    </x:row>
    <x:row r="6320" ht="38" customHeight="1">
      <x:c r="A6320" s="6" t="str">
        <x:v>800502_15</x:v>
      </x:c>
      <x:c r="B6320" s="6" t="str">
        <x:v>800502</x:v>
      </x:c>
      <x:c r="C6320" s="6" t="n">
        <x:v>15</x:v>
      </x:c>
      <x:c r="D6320" s="6" t="str">
        <x:v>中场馈赠的雨</x:v>
      </x:c>
      <x:c r="E6320" s="7" t="str">
        <x:v>对指定敌方单体造成等同于开拓者62.5%攻击力的虚数属性伤害，并额外造成4次伤害。每次伤害对随机敌方单体造成等同于开拓者62.5%攻击力的虚数属性伤害。</x:v>
      </x:c>
      <x:c r="F6320" s="6" t="n">
        <x:v>0.625</x:v>
      </x:c>
      <x:c r="G6320" s="6" t="n">
        <x:v>0</x:v>
      </x:c>
      <x:c r="H6320" s="6" t="n">
        <x:v>0</x:v>
      </x:c>
      <x:c r="I6320" s="6" t="n">
        <x:v>0</x:v>
      </x:c>
      <x:c r="J6320" s="6" t="str">
        <x:v>[0.625, 2]</x:v>
      </x:c>
      <x:c r="K6320" s="7" t="str">
        <x:v>需确认条件及分段</x:v>
      </x:c>
      <x:c r="L6320" s="6" t="str">
        <x:v>https://raw.githubusercontent.com/Mar-7th/StarRailRes/dbe8cdfcfb0bf657b9fe1cf92d5537f118ccb487/index_new/cn/character_skills.json</x:v>
      </x:c>
    </x:row>
    <x:row r="6321" ht="53" customHeight="1">
      <x:c r="A6321" s="6" t="str">
        <x:v>800503_1</x:v>
      </x:c>
      <x:c r="B6321" s="6" t="str">
        <x:v>800503</x:v>
      </x:c>
      <x:c r="C6321" s="6" t="n">
        <x:v>1</x:v>
      </x:c>
      <x:c r="D6321" s="6" t="str">
        <x:v>喧嚣的舞灯巡游</x:v>
      </x:c>
      <x:c r="E6321" s="7" t="str">
        <x:v>为我方全体附上【伴舞】效果，持续3回合，开拓者每回合开始时持续回合数减1。持有【伴舞】的我方目标击破特攻提高15%，并且攻击处于弱点击破状态下的敌方目标后，会将本次攻击的削韧值转化为1次超击破伤害。</x:v>
      </x:c>
      <x:c r="F6321" s="6" t="n">
        <x:v>0</x:v>
      </x:c>
      <x:c r="G6321" s="6" t="n">
        <x:v>0</x:v>
      </x:c>
      <x:c r="H6321" s="6" t="n">
        <x:v>0</x:v>
      </x:c>
      <x:c r="I6321" s="6" t="n">
        <x:v>0</x:v>
      </x:c>
      <x:c r="J6321" s="6" t="str">
        <x:v>[3, 1, 0.15]</x:v>
      </x:c>
      <x:c r="K6321" s="7" t="str">
        <x:v>无首段伤害倍率，请覆盖或设为辅助技能</x:v>
      </x:c>
      <x:c r="L6321" s="6" t="str">
        <x:v>https://raw.githubusercontent.com/Mar-7th/StarRailRes/dbe8cdfcfb0bf657b9fe1cf92d5537f118ccb487/index_new/cn/character_skills.json</x:v>
      </x:c>
    </x:row>
    <x:row r="6322" ht="53" customHeight="1">
      <x:c r="A6322" s="6" t="str">
        <x:v>800503_2</x:v>
      </x:c>
      <x:c r="B6322" s="6" t="str">
        <x:v>800503</x:v>
      </x:c>
      <x:c r="C6322" s="6" t="n">
        <x:v>2</x:v>
      </x:c>
      <x:c r="D6322" s="6" t="str">
        <x:v>喧嚣的舞灯巡游</x:v>
      </x:c>
      <x:c r="E6322" s="7" t="str">
        <x:v>为我方全体附上【伴舞】效果，持续3回合，开拓者每回合开始时持续回合数减1。持有【伴舞】的我方目标击破特攻提高16.5%，并且攻击处于弱点击破状态下的敌方目标后，会将本次攻击的削韧值转化为1次超击破伤害。</x:v>
      </x:c>
      <x:c r="F6322" s="6" t="n">
        <x:v>0</x:v>
      </x:c>
      <x:c r="G6322" s="6" t="n">
        <x:v>0</x:v>
      </x:c>
      <x:c r="H6322" s="6" t="n">
        <x:v>0</x:v>
      </x:c>
      <x:c r="I6322" s="6" t="n">
        <x:v>0</x:v>
      </x:c>
      <x:c r="J6322" s="6" t="str">
        <x:v>[3, 1, 0.165]</x:v>
      </x:c>
      <x:c r="K6322" s="7" t="str">
        <x:v>无首段伤害倍率，请覆盖或设为辅助技能</x:v>
      </x:c>
      <x:c r="L6322" s="6" t="str">
        <x:v>https://raw.githubusercontent.com/Mar-7th/StarRailRes/dbe8cdfcfb0bf657b9fe1cf92d5537f118ccb487/index_new/cn/character_skills.json</x:v>
      </x:c>
    </x:row>
    <x:row r="6323" ht="53" customHeight="1">
      <x:c r="A6323" s="6" t="str">
        <x:v>800503_3</x:v>
      </x:c>
      <x:c r="B6323" s="6" t="str">
        <x:v>800503</x:v>
      </x:c>
      <x:c r="C6323" s="6" t="n">
        <x:v>3</x:v>
      </x:c>
      <x:c r="D6323" s="6" t="str">
        <x:v>喧嚣的舞灯巡游</x:v>
      </x:c>
      <x:c r="E6323" s="7" t="str">
        <x:v>为我方全体附上【伴舞】效果，持续3回合，开拓者每回合开始时持续回合数减1。持有【伴舞】的我方目标击破特攻提高18%，并且攻击处于弱点击破状态下的敌方目标后，会将本次攻击的削韧值转化为1次超击破伤害。</x:v>
      </x:c>
      <x:c r="F6323" s="6" t="n">
        <x:v>0</x:v>
      </x:c>
      <x:c r="G6323" s="6" t="n">
        <x:v>0</x:v>
      </x:c>
      <x:c r="H6323" s="6" t="n">
        <x:v>0</x:v>
      </x:c>
      <x:c r="I6323" s="6" t="n">
        <x:v>0</x:v>
      </x:c>
      <x:c r="J6323" s="6" t="str">
        <x:v>[3, 1, 0.18]</x:v>
      </x:c>
      <x:c r="K6323" s="7" t="str">
        <x:v>无首段伤害倍率，请覆盖或设为辅助技能</x:v>
      </x:c>
      <x:c r="L6323" s="6" t="str">
        <x:v>https://raw.githubusercontent.com/Mar-7th/StarRailRes/dbe8cdfcfb0bf657b9fe1cf92d5537f118ccb487/index_new/cn/character_skills.json</x:v>
      </x:c>
    </x:row>
    <x:row r="6324" ht="53" customHeight="1">
      <x:c r="A6324" s="6" t="str">
        <x:v>800503_4</x:v>
      </x:c>
      <x:c r="B6324" s="6" t="str">
        <x:v>800503</x:v>
      </x:c>
      <x:c r="C6324" s="6" t="n">
        <x:v>4</x:v>
      </x:c>
      <x:c r="D6324" s="6" t="str">
        <x:v>喧嚣的舞灯巡游</x:v>
      </x:c>
      <x:c r="E6324" s="7" t="str">
        <x:v>为我方全体附上【伴舞】效果，持续3回合，开拓者每回合开始时持续回合数减1。持有【伴舞】的我方目标击破特攻提高19.5%，并且攻击处于弱点击破状态下的敌方目标后，会将本次攻击的削韧值转化为1次超击破伤害。</x:v>
      </x:c>
      <x:c r="F6324" s="6" t="n">
        <x:v>0</x:v>
      </x:c>
      <x:c r="G6324" s="6" t="n">
        <x:v>0</x:v>
      </x:c>
      <x:c r="H6324" s="6" t="n">
        <x:v>0</x:v>
      </x:c>
      <x:c r="I6324" s="6" t="n">
        <x:v>0</x:v>
      </x:c>
      <x:c r="J6324" s="6" t="str">
        <x:v>[3, 1, 0.195]</x:v>
      </x:c>
      <x:c r="K6324" s="7" t="str">
        <x:v>无首段伤害倍率，请覆盖或设为辅助技能</x:v>
      </x:c>
      <x:c r="L6324" s="6" t="str">
        <x:v>https://raw.githubusercontent.com/Mar-7th/StarRailRes/dbe8cdfcfb0bf657b9fe1cf92d5537f118ccb487/index_new/cn/character_skills.json</x:v>
      </x:c>
    </x:row>
    <x:row r="6325" ht="53" customHeight="1">
      <x:c r="A6325" s="6" t="str">
        <x:v>800503_5</x:v>
      </x:c>
      <x:c r="B6325" s="6" t="str">
        <x:v>800503</x:v>
      </x:c>
      <x:c r="C6325" s="6" t="n">
        <x:v>5</x:v>
      </x:c>
      <x:c r="D6325" s="6" t="str">
        <x:v>喧嚣的舞灯巡游</x:v>
      </x:c>
      <x:c r="E6325" s="7" t="str">
        <x:v>为我方全体附上【伴舞】效果，持续3回合，开拓者每回合开始时持续回合数减1。持有【伴舞】的我方目标击破特攻提高21%，并且攻击处于弱点击破状态下的敌方目标后，会将本次攻击的削韧值转化为1次超击破伤害。</x:v>
      </x:c>
      <x:c r="F6325" s="6" t="n">
        <x:v>0</x:v>
      </x:c>
      <x:c r="G6325" s="6" t="n">
        <x:v>0</x:v>
      </x:c>
      <x:c r="H6325" s="6" t="n">
        <x:v>0</x:v>
      </x:c>
      <x:c r="I6325" s="6" t="n">
        <x:v>0</x:v>
      </x:c>
      <x:c r="J6325" s="6" t="str">
        <x:v>[3, 1, 0.21]</x:v>
      </x:c>
      <x:c r="K6325" s="7" t="str">
        <x:v>无首段伤害倍率，请覆盖或设为辅助技能</x:v>
      </x:c>
      <x:c r="L6325" s="6" t="str">
        <x:v>https://raw.githubusercontent.com/Mar-7th/StarRailRes/dbe8cdfcfb0bf657b9fe1cf92d5537f118ccb487/index_new/cn/character_skills.json</x:v>
      </x:c>
    </x:row>
    <x:row r="6326" ht="53" customHeight="1">
      <x:c r="A6326" s="6" t="str">
        <x:v>800503_6</x:v>
      </x:c>
      <x:c r="B6326" s="6" t="str">
        <x:v>800503</x:v>
      </x:c>
      <x:c r="C6326" s="6" t="n">
        <x:v>6</x:v>
      </x:c>
      <x:c r="D6326" s="6" t="str">
        <x:v>喧嚣的舞灯巡游</x:v>
      </x:c>
      <x:c r="E6326" s="7" t="str">
        <x:v>为我方全体附上【伴舞】效果，持续3回合，开拓者每回合开始时持续回合数减1。持有【伴舞】的我方目标击破特攻提高22.5%，并且攻击处于弱点击破状态下的敌方目标后，会将本次攻击的削韧值转化为1次超击破伤害。</x:v>
      </x:c>
      <x:c r="F6326" s="6" t="n">
        <x:v>0</x:v>
      </x:c>
      <x:c r="G6326" s="6" t="n">
        <x:v>0</x:v>
      </x:c>
      <x:c r="H6326" s="6" t="n">
        <x:v>0</x:v>
      </x:c>
      <x:c r="I6326" s="6" t="n">
        <x:v>0</x:v>
      </x:c>
      <x:c r="J6326" s="6" t="str">
        <x:v>[3, 1, 0.225]</x:v>
      </x:c>
      <x:c r="K6326" s="7" t="str">
        <x:v>无首段伤害倍率，请覆盖或设为辅助技能</x:v>
      </x:c>
      <x:c r="L6326" s="6" t="str">
        <x:v>https://raw.githubusercontent.com/Mar-7th/StarRailRes/dbe8cdfcfb0bf657b9fe1cf92d5537f118ccb487/index_new/cn/character_skills.json</x:v>
      </x:c>
    </x:row>
    <x:row r="6327" ht="53" customHeight="1">
      <x:c r="A6327" s="6" t="str">
        <x:v>800503_7</x:v>
      </x:c>
      <x:c r="B6327" s="6" t="str">
        <x:v>800503</x:v>
      </x:c>
      <x:c r="C6327" s="6" t="n">
        <x:v>7</x:v>
      </x:c>
      <x:c r="D6327" s="6" t="str">
        <x:v>喧嚣的舞灯巡游</x:v>
      </x:c>
      <x:c r="E6327" s="7" t="str">
        <x:v>为我方全体附上【伴舞】效果，持续3回合，开拓者每回合开始时持续回合数减1。持有【伴舞】的我方目标击破特攻提高24.37%，并且攻击处于弱点击破状态下的敌方目标后，会将本次攻击的削韧值转化为1次超击破伤害。</x:v>
      </x:c>
      <x:c r="F6327" s="6" t="n">
        <x:v>0</x:v>
      </x:c>
      <x:c r="G6327" s="6" t="n">
        <x:v>0</x:v>
      </x:c>
      <x:c r="H6327" s="6" t="n">
        <x:v>0</x:v>
      </x:c>
      <x:c r="I6327" s="6" t="n">
        <x:v>0</x:v>
      </x:c>
      <x:c r="J6327" s="6" t="str">
        <x:v>[3, 1, 0.2437]</x:v>
      </x:c>
      <x:c r="K6327" s="7" t="str">
        <x:v>无首段伤害倍率，请覆盖或设为辅助技能</x:v>
      </x:c>
      <x:c r="L6327" s="6" t="str">
        <x:v>https://raw.githubusercontent.com/Mar-7th/StarRailRes/dbe8cdfcfb0bf657b9fe1cf92d5537f118ccb487/index_new/cn/character_skills.json</x:v>
      </x:c>
    </x:row>
    <x:row r="6328" ht="53" customHeight="1">
      <x:c r="A6328" s="6" t="str">
        <x:v>800503_8</x:v>
      </x:c>
      <x:c r="B6328" s="6" t="str">
        <x:v>800503</x:v>
      </x:c>
      <x:c r="C6328" s="6" t="n">
        <x:v>8</x:v>
      </x:c>
      <x:c r="D6328" s="6" t="str">
        <x:v>喧嚣的舞灯巡游</x:v>
      </x:c>
      <x:c r="E6328" s="7" t="str">
        <x:v>为我方全体附上【伴舞】效果，持续3回合，开拓者每回合开始时持续回合数减1。持有【伴舞】的我方目标击破特攻提高26.25%，并且攻击处于弱点击破状态下的敌方目标后，会将本次攻击的削韧值转化为1次超击破伤害。</x:v>
      </x:c>
      <x:c r="F6328" s="6" t="n">
        <x:v>0</x:v>
      </x:c>
      <x:c r="G6328" s="6" t="n">
        <x:v>0</x:v>
      </x:c>
      <x:c r="H6328" s="6" t="n">
        <x:v>0</x:v>
      </x:c>
      <x:c r="I6328" s="6" t="n">
        <x:v>0</x:v>
      </x:c>
      <x:c r="J6328" s="6" t="str">
        <x:v>[3, 1, 0.2625]</x:v>
      </x:c>
      <x:c r="K6328" s="7" t="str">
        <x:v>无首段伤害倍率，请覆盖或设为辅助技能</x:v>
      </x:c>
      <x:c r="L6328" s="6" t="str">
        <x:v>https://raw.githubusercontent.com/Mar-7th/StarRailRes/dbe8cdfcfb0bf657b9fe1cf92d5537f118ccb487/index_new/cn/character_skills.json</x:v>
      </x:c>
    </x:row>
    <x:row r="6329" ht="53" customHeight="1">
      <x:c r="A6329" s="6" t="str">
        <x:v>800503_9</x:v>
      </x:c>
      <x:c r="B6329" s="6" t="str">
        <x:v>800503</x:v>
      </x:c>
      <x:c r="C6329" s="6" t="n">
        <x:v>9</x:v>
      </x:c>
      <x:c r="D6329" s="6" t="str">
        <x:v>喧嚣的舞灯巡游</x:v>
      </x:c>
      <x:c r="E6329" s="7" t="str">
        <x:v>为我方全体附上【伴舞】效果，持续3回合，开拓者每回合开始时持续回合数减1。持有【伴舞】的我方目标击破特攻提高28.12%，并且攻击处于弱点击破状态下的敌方目标后，会将本次攻击的削韧值转化为1次超击破伤害。</x:v>
      </x:c>
      <x:c r="F6329" s="6" t="n">
        <x:v>0</x:v>
      </x:c>
      <x:c r="G6329" s="6" t="n">
        <x:v>0</x:v>
      </x:c>
      <x:c r="H6329" s="6" t="n">
        <x:v>0</x:v>
      </x:c>
      <x:c r="I6329" s="6" t="n">
        <x:v>0</x:v>
      </x:c>
      <x:c r="J6329" s="6" t="str">
        <x:v>[3, 1, 0.2812]</x:v>
      </x:c>
      <x:c r="K6329" s="7" t="str">
        <x:v>无首段伤害倍率，请覆盖或设为辅助技能</x:v>
      </x:c>
      <x:c r="L6329" s="6" t="str">
        <x:v>https://raw.githubusercontent.com/Mar-7th/StarRailRes/dbe8cdfcfb0bf657b9fe1cf92d5537f118ccb487/index_new/cn/character_skills.json</x:v>
      </x:c>
    </x:row>
    <x:row r="6330" ht="53" customHeight="1">
      <x:c r="A6330" s="6" t="str">
        <x:v>800503_10</x:v>
      </x:c>
      <x:c r="B6330" s="6" t="str">
        <x:v>800503</x:v>
      </x:c>
      <x:c r="C6330" s="6" t="n">
        <x:v>10</x:v>
      </x:c>
      <x:c r="D6330" s="6" t="str">
        <x:v>喧嚣的舞灯巡游</x:v>
      </x:c>
      <x:c r="E6330" s="7" t="str">
        <x:v>为我方全体附上【伴舞】效果，持续3回合，开拓者每回合开始时持续回合数减1。持有【伴舞】的我方目标击破特攻提高30%，并且攻击处于弱点击破状态下的敌方目标后，会将本次攻击的削韧值转化为1次超击破伤害。</x:v>
      </x:c>
      <x:c r="F6330" s="6" t="n">
        <x:v>0</x:v>
      </x:c>
      <x:c r="G6330" s="6" t="n">
        <x:v>0</x:v>
      </x:c>
      <x:c r="H6330" s="6" t="n">
        <x:v>0</x:v>
      </x:c>
      <x:c r="I6330" s="6" t="n">
        <x:v>0</x:v>
      </x:c>
      <x:c r="J6330" s="6" t="str">
        <x:v>[3, 1, 0.3]</x:v>
      </x:c>
      <x:c r="K6330" s="7" t="str">
        <x:v>无首段伤害倍率，请覆盖或设为辅助技能</x:v>
      </x:c>
      <x:c r="L6330" s="6" t="str">
        <x:v>https://raw.githubusercontent.com/Mar-7th/StarRailRes/dbe8cdfcfb0bf657b9fe1cf92d5537f118ccb487/index_new/cn/character_skills.json</x:v>
      </x:c>
    </x:row>
    <x:row r="6331" ht="53" customHeight="1">
      <x:c r="A6331" s="6" t="str">
        <x:v>800503_11</x:v>
      </x:c>
      <x:c r="B6331" s="6" t="str">
        <x:v>800503</x:v>
      </x:c>
      <x:c r="C6331" s="6" t="n">
        <x:v>11</x:v>
      </x:c>
      <x:c r="D6331" s="6" t="str">
        <x:v>喧嚣的舞灯巡游</x:v>
      </x:c>
      <x:c r="E6331" s="7" t="str">
        <x:v>为我方全体附上【伴舞】效果，持续3回合，开拓者每回合开始时持续回合数减1。持有【伴舞】的我方目标击破特攻提高31.5%，并且攻击处于弱点击破状态下的敌方目标后，会将本次攻击的削韧值转化为1次超击破伤害。</x:v>
      </x:c>
      <x:c r="F6331" s="6" t="n">
        <x:v>0</x:v>
      </x:c>
      <x:c r="G6331" s="6" t="n">
        <x:v>0</x:v>
      </x:c>
      <x:c r="H6331" s="6" t="n">
        <x:v>0</x:v>
      </x:c>
      <x:c r="I6331" s="6" t="n">
        <x:v>0</x:v>
      </x:c>
      <x:c r="J6331" s="6" t="str">
        <x:v>[3, 1, 0.315]</x:v>
      </x:c>
      <x:c r="K6331" s="7" t="str">
        <x:v>无首段伤害倍率，请覆盖或设为辅助技能</x:v>
      </x:c>
      <x:c r="L6331" s="6" t="str">
        <x:v>https://raw.githubusercontent.com/Mar-7th/StarRailRes/dbe8cdfcfb0bf657b9fe1cf92d5537f118ccb487/index_new/cn/character_skills.json</x:v>
      </x:c>
    </x:row>
    <x:row r="6332" ht="53" customHeight="1">
      <x:c r="A6332" s="6" t="str">
        <x:v>800503_12</x:v>
      </x:c>
      <x:c r="B6332" s="6" t="str">
        <x:v>800503</x:v>
      </x:c>
      <x:c r="C6332" s="6" t="n">
        <x:v>12</x:v>
      </x:c>
      <x:c r="D6332" s="6" t="str">
        <x:v>喧嚣的舞灯巡游</x:v>
      </x:c>
      <x:c r="E6332" s="7" t="str">
        <x:v>为我方全体附上【伴舞】效果，持续3回合，开拓者每回合开始时持续回合数减1。持有【伴舞】的我方目标击破特攻提高33%，并且攻击处于弱点击破状态下的敌方目标后，会将本次攻击的削韧值转化为1次超击破伤害。</x:v>
      </x:c>
      <x:c r="F6332" s="6" t="n">
        <x:v>0</x:v>
      </x:c>
      <x:c r="G6332" s="6" t="n">
        <x:v>0</x:v>
      </x:c>
      <x:c r="H6332" s="6" t="n">
        <x:v>0</x:v>
      </x:c>
      <x:c r="I6332" s="6" t="n">
        <x:v>0</x:v>
      </x:c>
      <x:c r="J6332" s="6" t="str">
        <x:v>[3, 1, 0.33]</x:v>
      </x:c>
      <x:c r="K6332" s="7" t="str">
        <x:v>无首段伤害倍率，请覆盖或设为辅助技能</x:v>
      </x:c>
      <x:c r="L6332" s="6" t="str">
        <x:v>https://raw.githubusercontent.com/Mar-7th/StarRailRes/dbe8cdfcfb0bf657b9fe1cf92d5537f118ccb487/index_new/cn/character_skills.json</x:v>
      </x:c>
    </x:row>
    <x:row r="6333" ht="53" customHeight="1">
      <x:c r="A6333" s="6" t="str">
        <x:v>800503_13</x:v>
      </x:c>
      <x:c r="B6333" s="6" t="str">
        <x:v>800503</x:v>
      </x:c>
      <x:c r="C6333" s="6" t="n">
        <x:v>13</x:v>
      </x:c>
      <x:c r="D6333" s="6" t="str">
        <x:v>喧嚣的舞灯巡游</x:v>
      </x:c>
      <x:c r="E6333" s="7" t="str">
        <x:v>为我方全体附上【伴舞】效果，持续3回合，开拓者每回合开始时持续回合数减1。持有【伴舞】的我方目标击破特攻提高34.5%，并且攻击处于弱点击破状态下的敌方目标后，会将本次攻击的削韧值转化为1次超击破伤害。</x:v>
      </x:c>
      <x:c r="F6333" s="6" t="n">
        <x:v>0</x:v>
      </x:c>
      <x:c r="G6333" s="6" t="n">
        <x:v>0</x:v>
      </x:c>
      <x:c r="H6333" s="6" t="n">
        <x:v>0</x:v>
      </x:c>
      <x:c r="I6333" s="6" t="n">
        <x:v>0</x:v>
      </x:c>
      <x:c r="J6333" s="6" t="str">
        <x:v>[3, 1, 0.345]</x:v>
      </x:c>
      <x:c r="K6333" s="7" t="str">
        <x:v>无首段伤害倍率，请覆盖或设为辅助技能</x:v>
      </x:c>
      <x:c r="L6333" s="6" t="str">
        <x:v>https://raw.githubusercontent.com/Mar-7th/StarRailRes/dbe8cdfcfb0bf657b9fe1cf92d5537f118ccb487/index_new/cn/character_skills.json</x:v>
      </x:c>
    </x:row>
    <x:row r="6334" ht="53" customHeight="1">
      <x:c r="A6334" s="6" t="str">
        <x:v>800503_14</x:v>
      </x:c>
      <x:c r="B6334" s="6" t="str">
        <x:v>800503</x:v>
      </x:c>
      <x:c r="C6334" s="6" t="n">
        <x:v>14</x:v>
      </x:c>
      <x:c r="D6334" s="6" t="str">
        <x:v>喧嚣的舞灯巡游</x:v>
      </x:c>
      <x:c r="E6334" s="7" t="str">
        <x:v>为我方全体附上【伴舞】效果，持续3回合，开拓者每回合开始时持续回合数减1。持有【伴舞】的我方目标击破特攻提高36%，并且攻击处于弱点击破状态下的敌方目标后，会将本次攻击的削韧值转化为1次超击破伤害。</x:v>
      </x:c>
      <x:c r="F6334" s="6" t="n">
        <x:v>0</x:v>
      </x:c>
      <x:c r="G6334" s="6" t="n">
        <x:v>0</x:v>
      </x:c>
      <x:c r="H6334" s="6" t="n">
        <x:v>0</x:v>
      </x:c>
      <x:c r="I6334" s="6" t="n">
        <x:v>0</x:v>
      </x:c>
      <x:c r="J6334" s="6" t="str">
        <x:v>[3, 1, 0.36]</x:v>
      </x:c>
      <x:c r="K6334" s="7" t="str">
        <x:v>无首段伤害倍率，请覆盖或设为辅助技能</x:v>
      </x:c>
      <x:c r="L6334" s="6" t="str">
        <x:v>https://raw.githubusercontent.com/Mar-7th/StarRailRes/dbe8cdfcfb0bf657b9fe1cf92d5537f118ccb487/index_new/cn/character_skills.json</x:v>
      </x:c>
    </x:row>
    <x:row r="6335" ht="53" customHeight="1">
      <x:c r="A6335" s="6" t="str">
        <x:v>800503_15</x:v>
      </x:c>
      <x:c r="B6335" s="6" t="str">
        <x:v>800503</x:v>
      </x:c>
      <x:c r="C6335" s="6" t="n">
        <x:v>15</x:v>
      </x:c>
      <x:c r="D6335" s="6" t="str">
        <x:v>喧嚣的舞灯巡游</x:v>
      </x:c>
      <x:c r="E6335" s="7" t="str">
        <x:v>为我方全体附上【伴舞】效果，持续3回合，开拓者每回合开始时持续回合数减1。持有【伴舞】的我方目标击破特攻提高37.5%，并且攻击处于弱点击破状态下的敌方目标后，会将本次攻击的削韧值转化为1次超击破伤害。</x:v>
      </x:c>
      <x:c r="F6335" s="6" t="n">
        <x:v>0</x:v>
      </x:c>
      <x:c r="G6335" s="6" t="n">
        <x:v>0</x:v>
      </x:c>
      <x:c r="H6335" s="6" t="n">
        <x:v>0</x:v>
      </x:c>
      <x:c r="I6335" s="6" t="n">
        <x:v>0</x:v>
      </x:c>
      <x:c r="J6335" s="6" t="str">
        <x:v>[3, 1, 0.375]</x:v>
      </x:c>
      <x:c r="K6335" s="7" t="str">
        <x:v>无首段伤害倍率，请覆盖或设为辅助技能</x:v>
      </x:c>
      <x:c r="L6335" s="6" t="str">
        <x:v>https://raw.githubusercontent.com/Mar-7th/StarRailRes/dbe8cdfcfb0bf657b9fe1cf92d5537f118ccb487/index_new/cn/character_skills.json</x:v>
      </x:c>
    </x:row>
    <x:row r="6336" ht="20" customHeight="1">
      <x:c r="A6336" s="6" t="str">
        <x:v>800504_1</x:v>
      </x:c>
      <x:c r="B6336" s="6" t="str">
        <x:v>800504</x:v>
      </x:c>
      <x:c r="C6336" s="6" t="n">
        <x:v>1</x:v>
      </x:c>
      <x:c r="D6336" s="6" t="str">
        <x:v>全屏段的高空踏歌</x:v>
      </x:c>
      <x:c r="E6336" s="7" t="str">
        <x:v>当有敌方目标的弱点被击破时，开拓者立即恢复5点能量。</x:v>
      </x:c>
      <x:c r="F6336" s="6" t="n">
        <x:v>0</x:v>
      </x:c>
      <x:c r="G6336" s="6" t="n">
        <x:v>0</x:v>
      </x:c>
      <x:c r="H6336" s="6" t="n">
        <x:v>0</x:v>
      </x:c>
      <x:c r="I6336" s="6" t="n">
        <x:v>0</x:v>
      </x:c>
      <x:c r="J6336" s="6" t="str">
        <x:v>[5]</x:v>
      </x:c>
      <x:c r="K6336" s="7" t="str">
        <x:v>无首段伤害倍率，请覆盖或设为辅助技能</x:v>
      </x:c>
      <x:c r="L6336" s="6" t="str">
        <x:v>https://raw.githubusercontent.com/Mar-7th/StarRailRes/dbe8cdfcfb0bf657b9fe1cf92d5537f118ccb487/index_new/cn/character_skills.json</x:v>
      </x:c>
    </x:row>
    <x:row r="6337" ht="20" customHeight="1">
      <x:c r="A6337" s="6" t="str">
        <x:v>800504_2</x:v>
      </x:c>
      <x:c r="B6337" s="6" t="str">
        <x:v>800504</x:v>
      </x:c>
      <x:c r="C6337" s="6" t="n">
        <x:v>2</x:v>
      </x:c>
      <x:c r="D6337" s="6" t="str">
        <x:v>全屏段的高空踏歌</x:v>
      </x:c>
      <x:c r="E6337" s="7" t="str">
        <x:v>当有敌方目标的弱点被击破时，开拓者立即恢复5.5点能量。</x:v>
      </x:c>
      <x:c r="F6337" s="6" t="n">
        <x:v>0</x:v>
      </x:c>
      <x:c r="G6337" s="6" t="n">
        <x:v>0</x:v>
      </x:c>
      <x:c r="H6337" s="6" t="n">
        <x:v>0</x:v>
      </x:c>
      <x:c r="I6337" s="6" t="n">
        <x:v>0</x:v>
      </x:c>
      <x:c r="J6337" s="6" t="str">
        <x:v>[5.5]</x:v>
      </x:c>
      <x:c r="K6337" s="7" t="str">
        <x:v>无首段伤害倍率，请覆盖或设为辅助技能</x:v>
      </x:c>
      <x:c r="L6337" s="6" t="str">
        <x:v>https://raw.githubusercontent.com/Mar-7th/StarRailRes/dbe8cdfcfb0bf657b9fe1cf92d5537f118ccb487/index_new/cn/character_skills.json</x:v>
      </x:c>
    </x:row>
    <x:row r="6338" ht="20" customHeight="1">
      <x:c r="A6338" s="6" t="str">
        <x:v>800504_3</x:v>
      </x:c>
      <x:c r="B6338" s="6" t="str">
        <x:v>800504</x:v>
      </x:c>
      <x:c r="C6338" s="6" t="n">
        <x:v>3</x:v>
      </x:c>
      <x:c r="D6338" s="6" t="str">
        <x:v>全屏段的高空踏歌</x:v>
      </x:c>
      <x:c r="E6338" s="7" t="str">
        <x:v>当有敌方目标的弱点被击破时，开拓者立即恢复6点能量。</x:v>
      </x:c>
      <x:c r="F6338" s="6" t="n">
        <x:v>0</x:v>
      </x:c>
      <x:c r="G6338" s="6" t="n">
        <x:v>0</x:v>
      </x:c>
      <x:c r="H6338" s="6" t="n">
        <x:v>0</x:v>
      </x:c>
      <x:c r="I6338" s="6" t="n">
        <x:v>0</x:v>
      </x:c>
      <x:c r="J6338" s="6" t="str">
        <x:v>[6]</x:v>
      </x:c>
      <x:c r="K6338" s="7" t="str">
        <x:v>无首段伤害倍率，请覆盖或设为辅助技能</x:v>
      </x:c>
      <x:c r="L6338" s="6" t="str">
        <x:v>https://raw.githubusercontent.com/Mar-7th/StarRailRes/dbe8cdfcfb0bf657b9fe1cf92d5537f118ccb487/index_new/cn/character_skills.json</x:v>
      </x:c>
    </x:row>
    <x:row r="6339" ht="20" customHeight="1">
      <x:c r="A6339" s="6" t="str">
        <x:v>800504_4</x:v>
      </x:c>
      <x:c r="B6339" s="6" t="str">
        <x:v>800504</x:v>
      </x:c>
      <x:c r="C6339" s="6" t="n">
        <x:v>4</x:v>
      </x:c>
      <x:c r="D6339" s="6" t="str">
        <x:v>全屏段的高空踏歌</x:v>
      </x:c>
      <x:c r="E6339" s="7" t="str">
        <x:v>当有敌方目标的弱点被击破时，开拓者立即恢复6.5点能量。</x:v>
      </x:c>
      <x:c r="F6339" s="6" t="n">
        <x:v>0</x:v>
      </x:c>
      <x:c r="G6339" s="6" t="n">
        <x:v>0</x:v>
      </x:c>
      <x:c r="H6339" s="6" t="n">
        <x:v>0</x:v>
      </x:c>
      <x:c r="I6339" s="6" t="n">
        <x:v>0</x:v>
      </x:c>
      <x:c r="J6339" s="6" t="str">
        <x:v>[6.5]</x:v>
      </x:c>
      <x:c r="K6339" s="7" t="str">
        <x:v>无首段伤害倍率，请覆盖或设为辅助技能</x:v>
      </x:c>
      <x:c r="L6339" s="6" t="str">
        <x:v>https://raw.githubusercontent.com/Mar-7th/StarRailRes/dbe8cdfcfb0bf657b9fe1cf92d5537f118ccb487/index_new/cn/character_skills.json</x:v>
      </x:c>
    </x:row>
    <x:row r="6340" ht="20" customHeight="1">
      <x:c r="A6340" s="6" t="str">
        <x:v>800504_5</x:v>
      </x:c>
      <x:c r="B6340" s="6" t="str">
        <x:v>800504</x:v>
      </x:c>
      <x:c r="C6340" s="6" t="n">
        <x:v>5</x:v>
      </x:c>
      <x:c r="D6340" s="6" t="str">
        <x:v>全屏段的高空踏歌</x:v>
      </x:c>
      <x:c r="E6340" s="7" t="str">
        <x:v>当有敌方目标的弱点被击破时，开拓者立即恢复7点能量。</x:v>
      </x:c>
      <x:c r="F6340" s="6" t="n">
        <x:v>0</x:v>
      </x:c>
      <x:c r="G6340" s="6" t="n">
        <x:v>0</x:v>
      </x:c>
      <x:c r="H6340" s="6" t="n">
        <x:v>0</x:v>
      </x:c>
      <x:c r="I6340" s="6" t="n">
        <x:v>0</x:v>
      </x:c>
      <x:c r="J6340" s="6" t="str">
        <x:v>[7]</x:v>
      </x:c>
      <x:c r="K6340" s="7" t="str">
        <x:v>无首段伤害倍率，请覆盖或设为辅助技能</x:v>
      </x:c>
      <x:c r="L6340" s="6" t="str">
        <x:v>https://raw.githubusercontent.com/Mar-7th/StarRailRes/dbe8cdfcfb0bf657b9fe1cf92d5537f118ccb487/index_new/cn/character_skills.json</x:v>
      </x:c>
    </x:row>
    <x:row r="6341" ht="20" customHeight="1">
      <x:c r="A6341" s="6" t="str">
        <x:v>800504_6</x:v>
      </x:c>
      <x:c r="B6341" s="6" t="str">
        <x:v>800504</x:v>
      </x:c>
      <x:c r="C6341" s="6" t="n">
        <x:v>6</x:v>
      </x:c>
      <x:c r="D6341" s="6" t="str">
        <x:v>全屏段的高空踏歌</x:v>
      </x:c>
      <x:c r="E6341" s="7" t="str">
        <x:v>当有敌方目标的弱点被击破时，开拓者立即恢复7.5点能量。</x:v>
      </x:c>
      <x:c r="F6341" s="6" t="n">
        <x:v>0</x:v>
      </x:c>
      <x:c r="G6341" s="6" t="n">
        <x:v>0</x:v>
      </x:c>
      <x:c r="H6341" s="6" t="n">
        <x:v>0</x:v>
      </x:c>
      <x:c r="I6341" s="6" t="n">
        <x:v>0</x:v>
      </x:c>
      <x:c r="J6341" s="6" t="str">
        <x:v>[7.5]</x:v>
      </x:c>
      <x:c r="K6341" s="7" t="str">
        <x:v>无首段伤害倍率，请覆盖或设为辅助技能</x:v>
      </x:c>
      <x:c r="L6341" s="6" t="str">
        <x:v>https://raw.githubusercontent.com/Mar-7th/StarRailRes/dbe8cdfcfb0bf657b9fe1cf92d5537f118ccb487/index_new/cn/character_skills.json</x:v>
      </x:c>
    </x:row>
    <x:row r="6342" ht="20" customHeight="1">
      <x:c r="A6342" s="6" t="str">
        <x:v>800504_7</x:v>
      </x:c>
      <x:c r="B6342" s="6" t="str">
        <x:v>800504</x:v>
      </x:c>
      <x:c r="C6342" s="6" t="n">
        <x:v>7</x:v>
      </x:c>
      <x:c r="D6342" s="6" t="str">
        <x:v>全屏段的高空踏歌</x:v>
      </x:c>
      <x:c r="E6342" s="7" t="str">
        <x:v>当有敌方目标的弱点被击破时，开拓者立即恢复8.125点能量。</x:v>
      </x:c>
      <x:c r="F6342" s="6" t="n">
        <x:v>0</x:v>
      </x:c>
      <x:c r="G6342" s="6" t="n">
        <x:v>0</x:v>
      </x:c>
      <x:c r="H6342" s="6" t="n">
        <x:v>0</x:v>
      </x:c>
      <x:c r="I6342" s="6" t="n">
        <x:v>0</x:v>
      </x:c>
      <x:c r="J6342" s="6" t="str">
        <x:v>[8.125]</x:v>
      </x:c>
      <x:c r="K6342" s="7" t="str">
        <x:v>无首段伤害倍率，请覆盖或设为辅助技能</x:v>
      </x:c>
      <x:c r="L6342" s="6" t="str">
        <x:v>https://raw.githubusercontent.com/Mar-7th/StarRailRes/dbe8cdfcfb0bf657b9fe1cf92d5537f118ccb487/index_new/cn/character_skills.json</x:v>
      </x:c>
    </x:row>
    <x:row r="6343" ht="20" customHeight="1">
      <x:c r="A6343" s="6" t="str">
        <x:v>800504_8</x:v>
      </x:c>
      <x:c r="B6343" s="6" t="str">
        <x:v>800504</x:v>
      </x:c>
      <x:c r="C6343" s="6" t="n">
        <x:v>8</x:v>
      </x:c>
      <x:c r="D6343" s="6" t="str">
        <x:v>全屏段的高空踏歌</x:v>
      </x:c>
      <x:c r="E6343" s="7" t="str">
        <x:v>当有敌方目标的弱点被击破时，开拓者立即恢复8.75点能量。</x:v>
      </x:c>
      <x:c r="F6343" s="6" t="n">
        <x:v>0</x:v>
      </x:c>
      <x:c r="G6343" s="6" t="n">
        <x:v>0</x:v>
      </x:c>
      <x:c r="H6343" s="6" t="n">
        <x:v>0</x:v>
      </x:c>
      <x:c r="I6343" s="6" t="n">
        <x:v>0</x:v>
      </x:c>
      <x:c r="J6343" s="6" t="str">
        <x:v>[8.75]</x:v>
      </x:c>
      <x:c r="K6343" s="7" t="str">
        <x:v>无首段伤害倍率，请覆盖或设为辅助技能</x:v>
      </x:c>
      <x:c r="L6343" s="6" t="str">
        <x:v>https://raw.githubusercontent.com/Mar-7th/StarRailRes/dbe8cdfcfb0bf657b9fe1cf92d5537f118ccb487/index_new/cn/character_skills.json</x:v>
      </x:c>
    </x:row>
    <x:row r="6344" ht="20" customHeight="1">
      <x:c r="A6344" s="6" t="str">
        <x:v>800504_9</x:v>
      </x:c>
      <x:c r="B6344" s="6" t="str">
        <x:v>800504</x:v>
      </x:c>
      <x:c r="C6344" s="6" t="n">
        <x:v>9</x:v>
      </x:c>
      <x:c r="D6344" s="6" t="str">
        <x:v>全屏段的高空踏歌</x:v>
      </x:c>
      <x:c r="E6344" s="7" t="str">
        <x:v>当有敌方目标的弱点被击破时，开拓者立即恢复9.375点能量。</x:v>
      </x:c>
      <x:c r="F6344" s="6" t="n">
        <x:v>0</x:v>
      </x:c>
      <x:c r="G6344" s="6" t="n">
        <x:v>0</x:v>
      </x:c>
      <x:c r="H6344" s="6" t="n">
        <x:v>0</x:v>
      </x:c>
      <x:c r="I6344" s="6" t="n">
        <x:v>0</x:v>
      </x:c>
      <x:c r="J6344" s="6" t="str">
        <x:v>[9.375]</x:v>
      </x:c>
      <x:c r="K6344" s="7" t="str">
        <x:v>无首段伤害倍率，请覆盖或设为辅助技能</x:v>
      </x:c>
      <x:c r="L6344" s="6" t="str">
        <x:v>https://raw.githubusercontent.com/Mar-7th/StarRailRes/dbe8cdfcfb0bf657b9fe1cf92d5537f118ccb487/index_new/cn/character_skills.json</x:v>
      </x:c>
    </x:row>
    <x:row r="6345" ht="20" customHeight="1">
      <x:c r="A6345" s="6" t="str">
        <x:v>800504_10</x:v>
      </x:c>
      <x:c r="B6345" s="6" t="str">
        <x:v>800504</x:v>
      </x:c>
      <x:c r="C6345" s="6" t="n">
        <x:v>10</x:v>
      </x:c>
      <x:c r="D6345" s="6" t="str">
        <x:v>全屏段的高空踏歌</x:v>
      </x:c>
      <x:c r="E6345" s="7" t="str">
        <x:v>当有敌方目标的弱点被击破时，开拓者立即恢复10点能量。</x:v>
      </x:c>
      <x:c r="F6345" s="6" t="n">
        <x:v>0</x:v>
      </x:c>
      <x:c r="G6345" s="6" t="n">
        <x:v>0</x:v>
      </x:c>
      <x:c r="H6345" s="6" t="n">
        <x:v>0</x:v>
      </x:c>
      <x:c r="I6345" s="6" t="n">
        <x:v>0</x:v>
      </x:c>
      <x:c r="J6345" s="6" t="str">
        <x:v>[10]</x:v>
      </x:c>
      <x:c r="K6345" s="7" t="str">
        <x:v>无首段伤害倍率，请覆盖或设为辅助技能</x:v>
      </x:c>
      <x:c r="L6345" s="6" t="str">
        <x:v>https://raw.githubusercontent.com/Mar-7th/StarRailRes/dbe8cdfcfb0bf657b9fe1cf92d5537f118ccb487/index_new/cn/character_skills.json</x:v>
      </x:c>
    </x:row>
    <x:row r="6346" ht="20" customHeight="1">
      <x:c r="A6346" s="6" t="str">
        <x:v>800504_11</x:v>
      </x:c>
      <x:c r="B6346" s="6" t="str">
        <x:v>800504</x:v>
      </x:c>
      <x:c r="C6346" s="6" t="n">
        <x:v>11</x:v>
      </x:c>
      <x:c r="D6346" s="6" t="str">
        <x:v>全屏段的高空踏歌</x:v>
      </x:c>
      <x:c r="E6346" s="7" t="str">
        <x:v>当有敌方目标的弱点被击破时，开拓者立即恢复10.5点能量。</x:v>
      </x:c>
      <x:c r="F6346" s="6" t="n">
        <x:v>0</x:v>
      </x:c>
      <x:c r="G6346" s="6" t="n">
        <x:v>0</x:v>
      </x:c>
      <x:c r="H6346" s="6" t="n">
        <x:v>0</x:v>
      </x:c>
      <x:c r="I6346" s="6" t="n">
        <x:v>0</x:v>
      </x:c>
      <x:c r="J6346" s="6" t="str">
        <x:v>[10.5]</x:v>
      </x:c>
      <x:c r="K6346" s="7" t="str">
        <x:v>无首段伤害倍率，请覆盖或设为辅助技能</x:v>
      </x:c>
      <x:c r="L6346" s="6" t="str">
        <x:v>https://raw.githubusercontent.com/Mar-7th/StarRailRes/dbe8cdfcfb0bf657b9fe1cf92d5537f118ccb487/index_new/cn/character_skills.json</x:v>
      </x:c>
    </x:row>
    <x:row r="6347" ht="20" customHeight="1">
      <x:c r="A6347" s="6" t="str">
        <x:v>800504_12</x:v>
      </x:c>
      <x:c r="B6347" s="6" t="str">
        <x:v>800504</x:v>
      </x:c>
      <x:c r="C6347" s="6" t="n">
        <x:v>12</x:v>
      </x:c>
      <x:c r="D6347" s="6" t="str">
        <x:v>全屏段的高空踏歌</x:v>
      </x:c>
      <x:c r="E6347" s="7" t="str">
        <x:v>当有敌方目标的弱点被击破时，开拓者立即恢复11点能量。</x:v>
      </x:c>
      <x:c r="F6347" s="6" t="n">
        <x:v>0</x:v>
      </x:c>
      <x:c r="G6347" s="6" t="n">
        <x:v>0</x:v>
      </x:c>
      <x:c r="H6347" s="6" t="n">
        <x:v>0</x:v>
      </x:c>
      <x:c r="I6347" s="6" t="n">
        <x:v>0</x:v>
      </x:c>
      <x:c r="J6347" s="6" t="str">
        <x:v>[11]</x:v>
      </x:c>
      <x:c r="K6347" s="7" t="str">
        <x:v>无首段伤害倍率，请覆盖或设为辅助技能</x:v>
      </x:c>
      <x:c r="L6347" s="6" t="str">
        <x:v>https://raw.githubusercontent.com/Mar-7th/StarRailRes/dbe8cdfcfb0bf657b9fe1cf92d5537f118ccb487/index_new/cn/character_skills.json</x:v>
      </x:c>
    </x:row>
    <x:row r="6348" ht="20" customHeight="1">
      <x:c r="A6348" s="6" t="str">
        <x:v>800504_13</x:v>
      </x:c>
      <x:c r="B6348" s="6" t="str">
        <x:v>800504</x:v>
      </x:c>
      <x:c r="C6348" s="6" t="n">
        <x:v>13</x:v>
      </x:c>
      <x:c r="D6348" s="6" t="str">
        <x:v>全屏段的高空踏歌</x:v>
      </x:c>
      <x:c r="E6348" s="7" t="str">
        <x:v>当有敌方目标的弱点被击破时，开拓者立即恢复11.5点能量。</x:v>
      </x:c>
      <x:c r="F6348" s="6" t="n">
        <x:v>0</x:v>
      </x:c>
      <x:c r="G6348" s="6" t="n">
        <x:v>0</x:v>
      </x:c>
      <x:c r="H6348" s="6" t="n">
        <x:v>0</x:v>
      </x:c>
      <x:c r="I6348" s="6" t="n">
        <x:v>0</x:v>
      </x:c>
      <x:c r="J6348" s="6" t="str">
        <x:v>[11.5]</x:v>
      </x:c>
      <x:c r="K6348" s="7" t="str">
        <x:v>无首段伤害倍率，请覆盖或设为辅助技能</x:v>
      </x:c>
      <x:c r="L6348" s="6" t="str">
        <x:v>https://raw.githubusercontent.com/Mar-7th/StarRailRes/dbe8cdfcfb0bf657b9fe1cf92d5537f118ccb487/index_new/cn/character_skills.json</x:v>
      </x:c>
    </x:row>
    <x:row r="6349" ht="20" customHeight="1">
      <x:c r="A6349" s="6" t="str">
        <x:v>800504_14</x:v>
      </x:c>
      <x:c r="B6349" s="6" t="str">
        <x:v>800504</x:v>
      </x:c>
      <x:c r="C6349" s="6" t="n">
        <x:v>14</x:v>
      </x:c>
      <x:c r="D6349" s="6" t="str">
        <x:v>全屏段的高空踏歌</x:v>
      </x:c>
      <x:c r="E6349" s="7" t="str">
        <x:v>当有敌方目标的弱点被击破时，开拓者立即恢复12点能量。</x:v>
      </x:c>
      <x:c r="F6349" s="6" t="n">
        <x:v>0</x:v>
      </x:c>
      <x:c r="G6349" s="6" t="n">
        <x:v>0</x:v>
      </x:c>
      <x:c r="H6349" s="6" t="n">
        <x:v>0</x:v>
      </x:c>
      <x:c r="I6349" s="6" t="n">
        <x:v>0</x:v>
      </x:c>
      <x:c r="J6349" s="6" t="str">
        <x:v>[12]</x:v>
      </x:c>
      <x:c r="K6349" s="7" t="str">
        <x:v>无首段伤害倍率，请覆盖或设为辅助技能</x:v>
      </x:c>
      <x:c r="L6349" s="6" t="str">
        <x:v>https://raw.githubusercontent.com/Mar-7th/StarRailRes/dbe8cdfcfb0bf657b9fe1cf92d5537f118ccb487/index_new/cn/character_skills.json</x:v>
      </x:c>
    </x:row>
    <x:row r="6350" ht="20" customHeight="1">
      <x:c r="A6350" s="6" t="str">
        <x:v>800504_15</x:v>
      </x:c>
      <x:c r="B6350" s="6" t="str">
        <x:v>800504</x:v>
      </x:c>
      <x:c r="C6350" s="6" t="n">
        <x:v>15</x:v>
      </x:c>
      <x:c r="D6350" s="6" t="str">
        <x:v>全屏段的高空踏歌</x:v>
      </x:c>
      <x:c r="E6350" s="7" t="str">
        <x:v>当有敌方目标的弱点被击破时，开拓者立即恢复12.5点能量。</x:v>
      </x:c>
      <x:c r="F6350" s="6" t="n">
        <x:v>0</x:v>
      </x:c>
      <x:c r="G6350" s="6" t="n">
        <x:v>0</x:v>
      </x:c>
      <x:c r="H6350" s="6" t="n">
        <x:v>0</x:v>
      </x:c>
      <x:c r="I6350" s="6" t="n">
        <x:v>0</x:v>
      </x:c>
      <x:c r="J6350" s="6" t="str">
        <x:v>[12.5]</x:v>
      </x:c>
      <x:c r="K6350" s="7" t="str">
        <x:v>无首段伤害倍率，请覆盖或设为辅助技能</x:v>
      </x:c>
      <x:c r="L6350" s="6" t="str">
        <x:v>https://raw.githubusercontent.com/Mar-7th/StarRailRes/dbe8cdfcfb0bf657b9fe1cf92d5537f118ccb487/index_new/cn/character_skills.json</x:v>
      </x:c>
    </x:row>
    <x:row r="6351" ht="20" customHeight="1">
      <x:c r="A6351" s="6" t="str">
        <x:v>800506_1</x:v>
      </x:c>
      <x:c r="B6351" s="6" t="str">
        <x:v>800506</x:v>
      </x:c>
      <x:c r="C6351" s="6" t="n">
        <x:v>1</x:v>
      </x:c>
      <x:c r="D6351" s="6" t="str">
        <x:v>攻击</x:v>
      </x:c>
      <x:c r="E6351" s="7" t="str">
        <x:v>攻击敌人，进入战斗后削弱敌方目标对应属性韧性。</x:v>
      </x:c>
      <x:c r="F6351" s="6" t="n">
        <x:v>0</x:v>
      </x:c>
      <x:c r="G6351" s="6" t="n">
        <x:v>0</x:v>
      </x:c>
      <x:c r="H6351" s="6" t="n">
        <x:v>0</x:v>
      </x:c>
      <x:c r="I6351" s="6" t="n">
        <x:v>0</x:v>
      </x:c>
      <x:c r="J6351" s="6" t="str">
        <x:v>[]</x:v>
      </x:c>
      <x:c r="K6351" s="7" t="str">
        <x:v>缺少结构化参数，必须覆盖</x:v>
      </x:c>
      <x:c r="L6351" s="6" t="str">
        <x:v>https://raw.githubusercontent.com/Mar-7th/StarRailRes/dbe8cdfcfb0bf657b9fe1cf92d5537f118ccb487/index_new/cn/character_skills.json</x:v>
      </x:c>
    </x:row>
    <x:row r="6352" ht="20" customHeight="1">
      <x:c r="A6352" s="6" t="str">
        <x:v>800507_1</x:v>
      </x:c>
      <x:c r="B6352" s="6" t="str">
        <x:v>800507</x:v>
      </x:c>
      <x:c r="C6352" s="6" t="n">
        <x:v>1</x:v>
      </x:c>
      <x:c r="D6352" s="6" t="str">
        <x:v>即刻！独奏团</x:v>
      </x:c>
      <x:c r="E6352" s="7" t="str">
        <x:v>使用秘技后，下一次战斗开始时使我方全体的击破特攻提高30%，持续2回合。</x:v>
      </x:c>
      <x:c r="F6352" s="6" t="n">
        <x:v>0</x:v>
      </x:c>
      <x:c r="G6352" s="6" t="n">
        <x:v>0</x:v>
      </x:c>
      <x:c r="H6352" s="6" t="n">
        <x:v>0</x:v>
      </x:c>
      <x:c r="I6352" s="6" t="n">
        <x:v>0</x:v>
      </x:c>
      <x:c r="J6352" s="6" t="str">
        <x:v>[0.3, 2]</x:v>
      </x:c>
      <x:c r="K6352" s="7" t="str">
        <x:v>无首段伤害倍率，请覆盖或设为辅助技能</x:v>
      </x:c>
      <x:c r="L6352" s="6" t="str">
        <x:v>https://raw.githubusercontent.com/Mar-7th/StarRailRes/dbe8cdfcfb0bf657b9fe1cf92d5537f118ccb487/index_new/cn/character_skills.json</x:v>
      </x:c>
    </x:row>
    <x:row r="6353" ht="20" customHeight="1">
      <x:c r="A6353" s="6" t="str">
        <x:v>800601_1</x:v>
      </x:c>
      <x:c r="B6353" s="6" t="str">
        <x:v>800601</x:v>
      </x:c>
      <x:c r="C6353" s="6" t="n">
        <x:v>1</x:v>
      </x:c>
      <x:c r="D6353" s="6" t="str">
        <x:v>摇摆的礼仪</x:v>
      </x:c>
      <x:c r="E6353" s="7" t="str">
        <x:v>对指定敌方单体造成等同于开拓者50%攻击力的虚数属性伤害。</x:v>
      </x:c>
      <x:c r="F6353" s="6" t="n">
        <x:v>0.5</x:v>
      </x:c>
      <x:c r="G6353" s="6" t="n">
        <x:v>0</x:v>
      </x:c>
      <x:c r="H6353" s="6" t="n">
        <x:v>0</x:v>
      </x:c>
      <x:c r="I6353" s="6" t="n">
        <x:v>0</x:v>
      </x:c>
      <x:c r="J6353" s="6" t="str">
        <x:v>[0.5]</x:v>
      </x:c>
      <x:c r="K6353" s="7" t="str">
        <x:v>需确认条件及分段</x:v>
      </x:c>
      <x:c r="L6353" s="6" t="str">
        <x:v>https://raw.githubusercontent.com/Mar-7th/StarRailRes/dbe8cdfcfb0bf657b9fe1cf92d5537f118ccb487/index_new/cn/character_skills.json</x:v>
      </x:c>
    </x:row>
    <x:row r="6354" ht="20" customHeight="1">
      <x:c r="A6354" s="6" t="str">
        <x:v>800601_2</x:v>
      </x:c>
      <x:c r="B6354" s="6" t="str">
        <x:v>800601</x:v>
      </x:c>
      <x:c r="C6354" s="6" t="n">
        <x:v>2</x:v>
      </x:c>
      <x:c r="D6354" s="6" t="str">
        <x:v>摇摆的礼仪</x:v>
      </x:c>
      <x:c r="E6354" s="7" t="str">
        <x:v>对指定敌方单体造成等同于开拓者60%攻击力的虚数属性伤害。</x:v>
      </x:c>
      <x:c r="F6354" s="6" t="n">
        <x:v>0.6</x:v>
      </x:c>
      <x:c r="G6354" s="6" t="n">
        <x:v>0</x:v>
      </x:c>
      <x:c r="H6354" s="6" t="n">
        <x:v>0</x:v>
      </x:c>
      <x:c r="I6354" s="6" t="n">
        <x:v>0</x:v>
      </x:c>
      <x:c r="J6354" s="6" t="str">
        <x:v>[0.6]</x:v>
      </x:c>
      <x:c r="K6354" s="7" t="str">
        <x:v>需确认条件及分段</x:v>
      </x:c>
      <x:c r="L6354" s="6" t="str">
        <x:v>https://raw.githubusercontent.com/Mar-7th/StarRailRes/dbe8cdfcfb0bf657b9fe1cf92d5537f118ccb487/index_new/cn/character_skills.json</x:v>
      </x:c>
    </x:row>
    <x:row r="6355" ht="20" customHeight="1">
      <x:c r="A6355" s="6" t="str">
        <x:v>800601_3</x:v>
      </x:c>
      <x:c r="B6355" s="6" t="str">
        <x:v>800601</x:v>
      </x:c>
      <x:c r="C6355" s="6" t="n">
        <x:v>3</x:v>
      </x:c>
      <x:c r="D6355" s="6" t="str">
        <x:v>摇摆的礼仪</x:v>
      </x:c>
      <x:c r="E6355" s="7" t="str">
        <x:v>对指定敌方单体造成等同于开拓者70%攻击力的虚数属性伤害。</x:v>
      </x:c>
      <x:c r="F6355" s="6" t="n">
        <x:v>0.7</x:v>
      </x:c>
      <x:c r="G6355" s="6" t="n">
        <x:v>0</x:v>
      </x:c>
      <x:c r="H6355" s="6" t="n">
        <x:v>0</x:v>
      </x:c>
      <x:c r="I6355" s="6" t="n">
        <x:v>0</x:v>
      </x:c>
      <x:c r="J6355" s="6" t="str">
        <x:v>[0.7]</x:v>
      </x:c>
      <x:c r="K6355" s="7" t="str">
        <x:v>需确认条件及分段</x:v>
      </x:c>
      <x:c r="L6355" s="6" t="str">
        <x:v>https://raw.githubusercontent.com/Mar-7th/StarRailRes/dbe8cdfcfb0bf657b9fe1cf92d5537f118ccb487/index_new/cn/character_skills.json</x:v>
      </x:c>
    </x:row>
    <x:row r="6356" ht="20" customHeight="1">
      <x:c r="A6356" s="6" t="str">
        <x:v>800601_4</x:v>
      </x:c>
      <x:c r="B6356" s="6" t="str">
        <x:v>800601</x:v>
      </x:c>
      <x:c r="C6356" s="6" t="n">
        <x:v>4</x:v>
      </x:c>
      <x:c r="D6356" s="6" t="str">
        <x:v>摇摆的礼仪</x:v>
      </x:c>
      <x:c r="E6356" s="7" t="str">
        <x:v>对指定敌方单体造成等同于开拓者80%攻击力的虚数属性伤害。</x:v>
      </x:c>
      <x:c r="F6356" s="6" t="n">
        <x:v>0.8</x:v>
      </x:c>
      <x:c r="G6356" s="6" t="n">
        <x:v>0</x:v>
      </x:c>
      <x:c r="H6356" s="6" t="n">
        <x:v>0</x:v>
      </x:c>
      <x:c r="I6356" s="6" t="n">
        <x:v>0</x:v>
      </x:c>
      <x:c r="J6356" s="6" t="str">
        <x:v>[0.8]</x:v>
      </x:c>
      <x:c r="K6356" s="7" t="str">
        <x:v>需确认条件及分段</x:v>
      </x:c>
      <x:c r="L6356" s="6" t="str">
        <x:v>https://raw.githubusercontent.com/Mar-7th/StarRailRes/dbe8cdfcfb0bf657b9fe1cf92d5537f118ccb487/index_new/cn/character_skills.json</x:v>
      </x:c>
    </x:row>
    <x:row r="6357" ht="20" customHeight="1">
      <x:c r="A6357" s="6" t="str">
        <x:v>800601_5</x:v>
      </x:c>
      <x:c r="B6357" s="6" t="str">
        <x:v>800601</x:v>
      </x:c>
      <x:c r="C6357" s="6" t="n">
        <x:v>5</x:v>
      </x:c>
      <x:c r="D6357" s="6" t="str">
        <x:v>摇摆的礼仪</x:v>
      </x:c>
      <x:c r="E6357" s="7" t="str">
        <x:v>对指定敌方单体造成等同于开拓者90%攻击力的虚数属性伤害。</x:v>
      </x:c>
      <x:c r="F6357" s="6" t="n">
        <x:v>0.9</x:v>
      </x:c>
      <x:c r="G6357" s="6" t="n">
        <x:v>0</x:v>
      </x:c>
      <x:c r="H6357" s="6" t="n">
        <x:v>0</x:v>
      </x:c>
      <x:c r="I6357" s="6" t="n">
        <x:v>0</x:v>
      </x:c>
      <x:c r="J6357" s="6" t="str">
        <x:v>[0.9]</x:v>
      </x:c>
      <x:c r="K6357" s="7" t="str">
        <x:v>需确认条件及分段</x:v>
      </x:c>
      <x:c r="L6357" s="6" t="str">
        <x:v>https://raw.githubusercontent.com/Mar-7th/StarRailRes/dbe8cdfcfb0bf657b9fe1cf92d5537f118ccb487/index_new/cn/character_skills.json</x:v>
      </x:c>
    </x:row>
    <x:row r="6358" ht="20" customHeight="1">
      <x:c r="A6358" s="6" t="str">
        <x:v>800601_6</x:v>
      </x:c>
      <x:c r="B6358" s="6" t="str">
        <x:v>800601</x:v>
      </x:c>
      <x:c r="C6358" s="6" t="n">
        <x:v>6</x:v>
      </x:c>
      <x:c r="D6358" s="6" t="str">
        <x:v>摇摆的礼仪</x:v>
      </x:c>
      <x:c r="E6358" s="7" t="str">
        <x:v>对指定敌方单体造成等同于开拓者100%攻击力的虚数属性伤害。</x:v>
      </x:c>
      <x:c r="F6358" s="6" t="n">
        <x:v>1</x:v>
      </x:c>
      <x:c r="G6358" s="6" t="n">
        <x:v>0</x:v>
      </x:c>
      <x:c r="H6358" s="6" t="n">
        <x:v>0</x:v>
      </x:c>
      <x:c r="I6358" s="6" t="n">
        <x:v>0</x:v>
      </x:c>
      <x:c r="J6358" s="6" t="str">
        <x:v>[1]</x:v>
      </x:c>
      <x:c r="K6358" s="7" t="str">
        <x:v>需确认条件及分段</x:v>
      </x:c>
      <x:c r="L6358" s="6" t="str">
        <x:v>https://raw.githubusercontent.com/Mar-7th/StarRailRes/dbe8cdfcfb0bf657b9fe1cf92d5537f118ccb487/index_new/cn/character_skills.json</x:v>
      </x:c>
    </x:row>
    <x:row r="6359" ht="20" customHeight="1">
      <x:c r="A6359" s="6" t="str">
        <x:v>800601_7</x:v>
      </x:c>
      <x:c r="B6359" s="6" t="str">
        <x:v>800601</x:v>
      </x:c>
      <x:c r="C6359" s="6" t="n">
        <x:v>7</x:v>
      </x:c>
      <x:c r="D6359" s="6" t="str">
        <x:v>摇摆的礼仪</x:v>
      </x:c>
      <x:c r="E6359" s="7" t="str">
        <x:v>对指定敌方单体造成等同于开拓者110%攻击力的虚数属性伤害。</x:v>
      </x:c>
      <x:c r="F6359" s="6" t="n">
        <x:v>1.1</x:v>
      </x:c>
      <x:c r="G6359" s="6" t="n">
        <x:v>0</x:v>
      </x:c>
      <x:c r="H6359" s="6" t="n">
        <x:v>0</x:v>
      </x:c>
      <x:c r="I6359" s="6" t="n">
        <x:v>0</x:v>
      </x:c>
      <x:c r="J6359" s="6" t="str">
        <x:v>[1.1]</x:v>
      </x:c>
      <x:c r="K6359" s="7" t="str">
        <x:v>需确认条件及分段</x:v>
      </x:c>
      <x:c r="L6359" s="6" t="str">
        <x:v>https://raw.githubusercontent.com/Mar-7th/StarRailRes/dbe8cdfcfb0bf657b9fe1cf92d5537f118ccb487/index_new/cn/character_skills.json</x:v>
      </x:c>
    </x:row>
    <x:row r="6360" ht="20" customHeight="1">
      <x:c r="A6360" s="6" t="str">
        <x:v>800601_8</x:v>
      </x:c>
      <x:c r="B6360" s="6" t="str">
        <x:v>800601</x:v>
      </x:c>
      <x:c r="C6360" s="6" t="n">
        <x:v>8</x:v>
      </x:c>
      <x:c r="D6360" s="6" t="str">
        <x:v>摇摆的礼仪</x:v>
      </x:c>
      <x:c r="E6360" s="7" t="str">
        <x:v>对指定敌方单体造成等同于开拓者120%攻击力的虚数属性伤害。</x:v>
      </x:c>
      <x:c r="F6360" s="6" t="n">
        <x:v>1.2</x:v>
      </x:c>
      <x:c r="G6360" s="6" t="n">
        <x:v>0</x:v>
      </x:c>
      <x:c r="H6360" s="6" t="n">
        <x:v>0</x:v>
      </x:c>
      <x:c r="I6360" s="6" t="n">
        <x:v>0</x:v>
      </x:c>
      <x:c r="J6360" s="6" t="str">
        <x:v>[1.2]</x:v>
      </x:c>
      <x:c r="K6360" s="7" t="str">
        <x:v>需确认条件及分段</x:v>
      </x:c>
      <x:c r="L6360" s="6" t="str">
        <x:v>https://raw.githubusercontent.com/Mar-7th/StarRailRes/dbe8cdfcfb0bf657b9fe1cf92d5537f118ccb487/index_new/cn/character_skills.json</x:v>
      </x:c>
    </x:row>
    <x:row r="6361" ht="20" customHeight="1">
      <x:c r="A6361" s="6" t="str">
        <x:v>800601_9</x:v>
      </x:c>
      <x:c r="B6361" s="6" t="str">
        <x:v>800601</x:v>
      </x:c>
      <x:c r="C6361" s="6" t="n">
        <x:v>9</x:v>
      </x:c>
      <x:c r="D6361" s="6" t="str">
        <x:v>摇摆的礼仪</x:v>
      </x:c>
      <x:c r="E6361" s="7" t="str">
        <x:v>对指定敌方单体造成等同于开拓者130%攻击力的虚数属性伤害。</x:v>
      </x:c>
      <x:c r="F6361" s="6" t="n">
        <x:v>1.3</x:v>
      </x:c>
      <x:c r="G6361" s="6" t="n">
        <x:v>0</x:v>
      </x:c>
      <x:c r="H6361" s="6" t="n">
        <x:v>0</x:v>
      </x:c>
      <x:c r="I6361" s="6" t="n">
        <x:v>0</x:v>
      </x:c>
      <x:c r="J6361" s="6" t="str">
        <x:v>[1.3]</x:v>
      </x:c>
      <x:c r="K6361" s="7" t="str">
        <x:v>需确认条件及分段</x:v>
      </x:c>
      <x:c r="L6361" s="6" t="str">
        <x:v>https://raw.githubusercontent.com/Mar-7th/StarRailRes/dbe8cdfcfb0bf657b9fe1cf92d5537f118ccb487/index_new/cn/character_skills.json</x:v>
      </x:c>
    </x:row>
    <x:row r="6362" ht="20" customHeight="1">
      <x:c r="A6362" s="6" t="str">
        <x:v>800601_10</x:v>
      </x:c>
      <x:c r="B6362" s="6" t="str">
        <x:v>800601</x:v>
      </x:c>
      <x:c r="C6362" s="6" t="n">
        <x:v>10</x:v>
      </x:c>
      <x:c r="D6362" s="6" t="str">
        <x:v>摇摆的礼仪</x:v>
      </x:c>
      <x:c r="E6362" s="7" t="str">
        <x:v>对指定敌方单体造成等同于开拓者140%攻击力的虚数属性伤害。</x:v>
      </x:c>
      <x:c r="F6362" s="6" t="n">
        <x:v>1.4</x:v>
      </x:c>
      <x:c r="G6362" s="6" t="n">
        <x:v>0</x:v>
      </x:c>
      <x:c r="H6362" s="6" t="n">
        <x:v>0</x:v>
      </x:c>
      <x:c r="I6362" s="6" t="n">
        <x:v>0</x:v>
      </x:c>
      <x:c r="J6362" s="6" t="str">
        <x:v>[1.4]</x:v>
      </x:c>
      <x:c r="K6362" s="7" t="str">
        <x:v>需确认条件及分段</x:v>
      </x:c>
      <x:c r="L6362" s="6" t="str">
        <x:v>https://raw.githubusercontent.com/Mar-7th/StarRailRes/dbe8cdfcfb0bf657b9fe1cf92d5537f118ccb487/index_new/cn/character_skills.json</x:v>
      </x:c>
    </x:row>
    <x:row r="6363" ht="38" customHeight="1">
      <x:c r="A6363" s="6" t="str">
        <x:v>800602_1</x:v>
      </x:c>
      <x:c r="B6363" s="6" t="str">
        <x:v>800602</x:v>
      </x:c>
      <x:c r="C6363" s="6" t="n">
        <x:v>1</x:v>
      </x:c>
      <x:c r="D6363" s="6" t="str">
        <x:v>中场馈赠的雨</x:v>
      </x:c>
      <x:c r="E6363" s="7" t="str">
        <x:v>对指定敌方单体造成等同于开拓者25%攻击力的虚数属性伤害，并额外造成4次伤害。每次伤害对随机敌方单体造成等同于开拓者25%攻击力的虚数属性伤害。</x:v>
      </x:c>
      <x:c r="F6363" s="6" t="n">
        <x:v>0.25</x:v>
      </x:c>
      <x:c r="G6363" s="6" t="n">
        <x:v>0</x:v>
      </x:c>
      <x:c r="H6363" s="6" t="n">
        <x:v>0</x:v>
      </x:c>
      <x:c r="I6363" s="6" t="n">
        <x:v>0</x:v>
      </x:c>
      <x:c r="J6363" s="6" t="str">
        <x:v>[0.25, 2]</x:v>
      </x:c>
      <x:c r="K6363" s="7" t="str">
        <x:v>需确认条件及分段</x:v>
      </x:c>
      <x:c r="L6363" s="6" t="str">
        <x:v>https://raw.githubusercontent.com/Mar-7th/StarRailRes/dbe8cdfcfb0bf657b9fe1cf92d5537f118ccb487/index_new/cn/character_skills.json</x:v>
      </x:c>
    </x:row>
    <x:row r="6364" ht="38" customHeight="1">
      <x:c r="A6364" s="6" t="str">
        <x:v>800602_2</x:v>
      </x:c>
      <x:c r="B6364" s="6" t="str">
        <x:v>800602</x:v>
      </x:c>
      <x:c r="C6364" s="6" t="n">
        <x:v>2</x:v>
      </x:c>
      <x:c r="D6364" s="6" t="str">
        <x:v>中场馈赠的雨</x:v>
      </x:c>
      <x:c r="E6364" s="7" t="str">
        <x:v>对指定敌方单体造成等同于开拓者27.5%攻击力的虚数属性伤害，并额外造成4次伤害。每次伤害对随机敌方单体造成等同于开拓者27.5%攻击力的虚数属性伤害。</x:v>
      </x:c>
      <x:c r="F6364" s="6" t="n">
        <x:v>0.275</x:v>
      </x:c>
      <x:c r="G6364" s="6" t="n">
        <x:v>0</x:v>
      </x:c>
      <x:c r="H6364" s="6" t="n">
        <x:v>0</x:v>
      </x:c>
      <x:c r="I6364" s="6" t="n">
        <x:v>0</x:v>
      </x:c>
      <x:c r="J6364" s="6" t="str">
        <x:v>[0.275, 2]</x:v>
      </x:c>
      <x:c r="K6364" s="7" t="str">
        <x:v>需确认条件及分段</x:v>
      </x:c>
      <x:c r="L6364" s="6" t="str">
        <x:v>https://raw.githubusercontent.com/Mar-7th/StarRailRes/dbe8cdfcfb0bf657b9fe1cf92d5537f118ccb487/index_new/cn/character_skills.json</x:v>
      </x:c>
    </x:row>
    <x:row r="6365" ht="38" customHeight="1">
      <x:c r="A6365" s="6" t="str">
        <x:v>800602_3</x:v>
      </x:c>
      <x:c r="B6365" s="6" t="str">
        <x:v>800602</x:v>
      </x:c>
      <x:c r="C6365" s="6" t="n">
        <x:v>3</x:v>
      </x:c>
      <x:c r="D6365" s="6" t="str">
        <x:v>中场馈赠的雨</x:v>
      </x:c>
      <x:c r="E6365" s="7" t="str">
        <x:v>对指定敌方单体造成等同于开拓者30%攻击力的虚数属性伤害，并额外造成4次伤害。每次伤害对随机敌方单体造成等同于开拓者30%攻击力的虚数属性伤害。</x:v>
      </x:c>
      <x:c r="F6365" s="6" t="n">
        <x:v>0.3</x:v>
      </x:c>
      <x:c r="G6365" s="6" t="n">
        <x:v>0</x:v>
      </x:c>
      <x:c r="H6365" s="6" t="n">
        <x:v>0</x:v>
      </x:c>
      <x:c r="I6365" s="6" t="n">
        <x:v>0</x:v>
      </x:c>
      <x:c r="J6365" s="6" t="str">
        <x:v>[0.3, 2]</x:v>
      </x:c>
      <x:c r="K6365" s="7" t="str">
        <x:v>需确认条件及分段</x:v>
      </x:c>
      <x:c r="L6365" s="6" t="str">
        <x:v>https://raw.githubusercontent.com/Mar-7th/StarRailRes/dbe8cdfcfb0bf657b9fe1cf92d5537f118ccb487/index_new/cn/character_skills.json</x:v>
      </x:c>
    </x:row>
    <x:row r="6366" ht="38" customHeight="1">
      <x:c r="A6366" s="6" t="str">
        <x:v>800602_4</x:v>
      </x:c>
      <x:c r="B6366" s="6" t="str">
        <x:v>800602</x:v>
      </x:c>
      <x:c r="C6366" s="6" t="n">
        <x:v>4</x:v>
      </x:c>
      <x:c r="D6366" s="6" t="str">
        <x:v>中场馈赠的雨</x:v>
      </x:c>
      <x:c r="E6366" s="7" t="str">
        <x:v>对指定敌方单体造成等同于开拓者32.5%攻击力的虚数属性伤害，并额外造成4次伤害。每次伤害对随机敌方单体造成等同于开拓者32.5%攻击力的虚数属性伤害。</x:v>
      </x:c>
      <x:c r="F6366" s="6" t="n">
        <x:v>0.325</x:v>
      </x:c>
      <x:c r="G6366" s="6" t="n">
        <x:v>0</x:v>
      </x:c>
      <x:c r="H6366" s="6" t="n">
        <x:v>0</x:v>
      </x:c>
      <x:c r="I6366" s="6" t="n">
        <x:v>0</x:v>
      </x:c>
      <x:c r="J6366" s="6" t="str">
        <x:v>[0.325, 2]</x:v>
      </x:c>
      <x:c r="K6366" s="7" t="str">
        <x:v>需确认条件及分段</x:v>
      </x:c>
      <x:c r="L6366" s="6" t="str">
        <x:v>https://raw.githubusercontent.com/Mar-7th/StarRailRes/dbe8cdfcfb0bf657b9fe1cf92d5537f118ccb487/index_new/cn/character_skills.json</x:v>
      </x:c>
    </x:row>
    <x:row r="6367" ht="38" customHeight="1">
      <x:c r="A6367" s="6" t="str">
        <x:v>800602_5</x:v>
      </x:c>
      <x:c r="B6367" s="6" t="str">
        <x:v>800602</x:v>
      </x:c>
      <x:c r="C6367" s="6" t="n">
        <x:v>5</x:v>
      </x:c>
      <x:c r="D6367" s="6" t="str">
        <x:v>中场馈赠的雨</x:v>
      </x:c>
      <x:c r="E6367" s="7" t="str">
        <x:v>对指定敌方单体造成等同于开拓者35%攻击力的虚数属性伤害，并额外造成4次伤害。每次伤害对随机敌方单体造成等同于开拓者35%攻击力的虚数属性伤害。</x:v>
      </x:c>
      <x:c r="F6367" s="6" t="n">
        <x:v>0.35</x:v>
      </x:c>
      <x:c r="G6367" s="6" t="n">
        <x:v>0</x:v>
      </x:c>
      <x:c r="H6367" s="6" t="n">
        <x:v>0</x:v>
      </x:c>
      <x:c r="I6367" s="6" t="n">
        <x:v>0</x:v>
      </x:c>
      <x:c r="J6367" s="6" t="str">
        <x:v>[0.35, 2]</x:v>
      </x:c>
      <x:c r="K6367" s="7" t="str">
        <x:v>需确认条件及分段</x:v>
      </x:c>
      <x:c r="L6367" s="6" t="str">
        <x:v>https://raw.githubusercontent.com/Mar-7th/StarRailRes/dbe8cdfcfb0bf657b9fe1cf92d5537f118ccb487/index_new/cn/character_skills.json</x:v>
      </x:c>
    </x:row>
    <x:row r="6368" ht="38" customHeight="1">
      <x:c r="A6368" s="6" t="str">
        <x:v>800602_6</x:v>
      </x:c>
      <x:c r="B6368" s="6" t="str">
        <x:v>800602</x:v>
      </x:c>
      <x:c r="C6368" s="6" t="n">
        <x:v>6</x:v>
      </x:c>
      <x:c r="D6368" s="6" t="str">
        <x:v>中场馈赠的雨</x:v>
      </x:c>
      <x:c r="E6368" s="7" t="str">
        <x:v>对指定敌方单体造成等同于开拓者37.5%攻击力的虚数属性伤害，并额外造成4次伤害。每次伤害对随机敌方单体造成等同于开拓者37.5%攻击力的虚数属性伤害。</x:v>
      </x:c>
      <x:c r="F6368" s="6" t="n">
        <x:v>0.375</x:v>
      </x:c>
      <x:c r="G6368" s="6" t="n">
        <x:v>0</x:v>
      </x:c>
      <x:c r="H6368" s="6" t="n">
        <x:v>0</x:v>
      </x:c>
      <x:c r="I6368" s="6" t="n">
        <x:v>0</x:v>
      </x:c>
      <x:c r="J6368" s="6" t="str">
        <x:v>[0.375, 2]</x:v>
      </x:c>
      <x:c r="K6368" s="7" t="str">
        <x:v>需确认条件及分段</x:v>
      </x:c>
      <x:c r="L6368" s="6" t="str">
        <x:v>https://raw.githubusercontent.com/Mar-7th/StarRailRes/dbe8cdfcfb0bf657b9fe1cf92d5537f118ccb487/index_new/cn/character_skills.json</x:v>
      </x:c>
    </x:row>
    <x:row r="6369" ht="38" customHeight="1">
      <x:c r="A6369" s="6" t="str">
        <x:v>800602_7</x:v>
      </x:c>
      <x:c r="B6369" s="6" t="str">
        <x:v>800602</x:v>
      </x:c>
      <x:c r="C6369" s="6" t="n">
        <x:v>7</x:v>
      </x:c>
      <x:c r="D6369" s="6" t="str">
        <x:v>中场馈赠的雨</x:v>
      </x:c>
      <x:c r="E6369" s="7" t="str">
        <x:v>对指定敌方单体造成等同于开拓者40.62%攻击力的虚数属性伤害，并额外造成4次伤害。每次伤害对随机敌方单体造成等同于开拓者40.62%攻击力的虚数属性伤害。</x:v>
      </x:c>
      <x:c r="F6369" s="6" t="n">
        <x:v>0.4062</x:v>
      </x:c>
      <x:c r="G6369" s="6" t="n">
        <x:v>0</x:v>
      </x:c>
      <x:c r="H6369" s="6" t="n">
        <x:v>0</x:v>
      </x:c>
      <x:c r="I6369" s="6" t="n">
        <x:v>0</x:v>
      </x:c>
      <x:c r="J6369" s="6" t="str">
        <x:v>[0.4062, 2]</x:v>
      </x:c>
      <x:c r="K6369" s="7" t="str">
        <x:v>需确认条件及分段</x:v>
      </x:c>
      <x:c r="L6369" s="6" t="str">
        <x:v>https://raw.githubusercontent.com/Mar-7th/StarRailRes/dbe8cdfcfb0bf657b9fe1cf92d5537f118ccb487/index_new/cn/character_skills.json</x:v>
      </x:c>
    </x:row>
    <x:row r="6370" ht="38" customHeight="1">
      <x:c r="A6370" s="6" t="str">
        <x:v>800602_8</x:v>
      </x:c>
      <x:c r="B6370" s="6" t="str">
        <x:v>800602</x:v>
      </x:c>
      <x:c r="C6370" s="6" t="n">
        <x:v>8</x:v>
      </x:c>
      <x:c r="D6370" s="6" t="str">
        <x:v>中场馈赠的雨</x:v>
      </x:c>
      <x:c r="E6370" s="7" t="str">
        <x:v>对指定敌方单体造成等同于开拓者43.75%攻击力的虚数属性伤害，并额外造成4次伤害。每次伤害对随机敌方单体造成等同于开拓者43.75%攻击力的虚数属性伤害。</x:v>
      </x:c>
      <x:c r="F6370" s="6" t="n">
        <x:v>0.4375</x:v>
      </x:c>
      <x:c r="G6370" s="6" t="n">
        <x:v>0</x:v>
      </x:c>
      <x:c r="H6370" s="6" t="n">
        <x:v>0</x:v>
      </x:c>
      <x:c r="I6370" s="6" t="n">
        <x:v>0</x:v>
      </x:c>
      <x:c r="J6370" s="6" t="str">
        <x:v>[0.4375, 2]</x:v>
      </x:c>
      <x:c r="K6370" s="7" t="str">
        <x:v>需确认条件及分段</x:v>
      </x:c>
      <x:c r="L6370" s="6" t="str">
        <x:v>https://raw.githubusercontent.com/Mar-7th/StarRailRes/dbe8cdfcfb0bf657b9fe1cf92d5537f118ccb487/index_new/cn/character_skills.json</x:v>
      </x:c>
    </x:row>
    <x:row r="6371" ht="38" customHeight="1">
      <x:c r="A6371" s="6" t="str">
        <x:v>800602_9</x:v>
      </x:c>
      <x:c r="B6371" s="6" t="str">
        <x:v>800602</x:v>
      </x:c>
      <x:c r="C6371" s="6" t="n">
        <x:v>9</x:v>
      </x:c>
      <x:c r="D6371" s="6" t="str">
        <x:v>中场馈赠的雨</x:v>
      </x:c>
      <x:c r="E6371" s="7" t="str">
        <x:v>对指定敌方单体造成等同于开拓者46.88%攻击力的虚数属性伤害，并额外造成4次伤害。每次伤害对随机敌方单体造成等同于开拓者46.88%攻击力的虚数属性伤害。</x:v>
      </x:c>
      <x:c r="F6371" s="6" t="n">
        <x:v>0.4688</x:v>
      </x:c>
      <x:c r="G6371" s="6" t="n">
        <x:v>0</x:v>
      </x:c>
      <x:c r="H6371" s="6" t="n">
        <x:v>0</x:v>
      </x:c>
      <x:c r="I6371" s="6" t="n">
        <x:v>0</x:v>
      </x:c>
      <x:c r="J6371" s="6" t="str">
        <x:v>[0.4688, 2]</x:v>
      </x:c>
      <x:c r="K6371" s="7" t="str">
        <x:v>需确认条件及分段</x:v>
      </x:c>
      <x:c r="L6371" s="6" t="str">
        <x:v>https://raw.githubusercontent.com/Mar-7th/StarRailRes/dbe8cdfcfb0bf657b9fe1cf92d5537f118ccb487/index_new/cn/character_skills.json</x:v>
      </x:c>
    </x:row>
    <x:row r="6372" ht="38" customHeight="1">
      <x:c r="A6372" s="6" t="str">
        <x:v>800602_10</x:v>
      </x:c>
      <x:c r="B6372" s="6" t="str">
        <x:v>800602</x:v>
      </x:c>
      <x:c r="C6372" s="6" t="n">
        <x:v>10</x:v>
      </x:c>
      <x:c r="D6372" s="6" t="str">
        <x:v>中场馈赠的雨</x:v>
      </x:c>
      <x:c r="E6372" s="7" t="str">
        <x:v>对指定敌方单体造成等同于开拓者50%攻击力的虚数属性伤害，并额外造成4次伤害。每次伤害对随机敌方单体造成等同于开拓者50%攻击力的虚数属性伤害。</x:v>
      </x:c>
      <x:c r="F6372" s="6" t="n">
        <x:v>0.5</x:v>
      </x:c>
      <x:c r="G6372" s="6" t="n">
        <x:v>0</x:v>
      </x:c>
      <x:c r="H6372" s="6" t="n">
        <x:v>0</x:v>
      </x:c>
      <x:c r="I6372" s="6" t="n">
        <x:v>0</x:v>
      </x:c>
      <x:c r="J6372" s="6" t="str">
        <x:v>[0.5, 2]</x:v>
      </x:c>
      <x:c r="K6372" s="7" t="str">
        <x:v>需确认条件及分段</x:v>
      </x:c>
      <x:c r="L6372" s="6" t="str">
        <x:v>https://raw.githubusercontent.com/Mar-7th/StarRailRes/dbe8cdfcfb0bf657b9fe1cf92d5537f118ccb487/index_new/cn/character_skills.json</x:v>
      </x:c>
    </x:row>
    <x:row r="6373" ht="38" customHeight="1">
      <x:c r="A6373" s="6" t="str">
        <x:v>800602_11</x:v>
      </x:c>
      <x:c r="B6373" s="6" t="str">
        <x:v>800602</x:v>
      </x:c>
      <x:c r="C6373" s="6" t="n">
        <x:v>11</x:v>
      </x:c>
      <x:c r="D6373" s="6" t="str">
        <x:v>中场馈赠的雨</x:v>
      </x:c>
      <x:c r="E6373" s="7" t="str">
        <x:v>对指定敌方单体造成等同于开拓者52.5%攻击力的虚数属性伤害，并额外造成4次伤害。每次伤害对随机敌方单体造成等同于开拓者52.5%攻击力的虚数属性伤害。</x:v>
      </x:c>
      <x:c r="F6373" s="6" t="n">
        <x:v>0.525</x:v>
      </x:c>
      <x:c r="G6373" s="6" t="n">
        <x:v>0</x:v>
      </x:c>
      <x:c r="H6373" s="6" t="n">
        <x:v>0</x:v>
      </x:c>
      <x:c r="I6373" s="6" t="n">
        <x:v>0</x:v>
      </x:c>
      <x:c r="J6373" s="6" t="str">
        <x:v>[0.525, 2]</x:v>
      </x:c>
      <x:c r="K6373" s="7" t="str">
        <x:v>需确认条件及分段</x:v>
      </x:c>
      <x:c r="L6373" s="6" t="str">
        <x:v>https://raw.githubusercontent.com/Mar-7th/StarRailRes/dbe8cdfcfb0bf657b9fe1cf92d5537f118ccb487/index_new/cn/character_skills.json</x:v>
      </x:c>
    </x:row>
    <x:row r="6374" ht="38" customHeight="1">
      <x:c r="A6374" s="6" t="str">
        <x:v>800602_12</x:v>
      </x:c>
      <x:c r="B6374" s="6" t="str">
        <x:v>800602</x:v>
      </x:c>
      <x:c r="C6374" s="6" t="n">
        <x:v>12</x:v>
      </x:c>
      <x:c r="D6374" s="6" t="str">
        <x:v>中场馈赠的雨</x:v>
      </x:c>
      <x:c r="E6374" s="7" t="str">
        <x:v>对指定敌方单体造成等同于开拓者55%攻击力的虚数属性伤害，并额外造成4次伤害。每次伤害对随机敌方单体造成等同于开拓者55%攻击力的虚数属性伤害。</x:v>
      </x:c>
      <x:c r="F6374" s="6" t="n">
        <x:v>0.55</x:v>
      </x:c>
      <x:c r="G6374" s="6" t="n">
        <x:v>0</x:v>
      </x:c>
      <x:c r="H6374" s="6" t="n">
        <x:v>0</x:v>
      </x:c>
      <x:c r="I6374" s="6" t="n">
        <x:v>0</x:v>
      </x:c>
      <x:c r="J6374" s="6" t="str">
        <x:v>[0.55, 2]</x:v>
      </x:c>
      <x:c r="K6374" s="7" t="str">
        <x:v>需确认条件及分段</x:v>
      </x:c>
      <x:c r="L6374" s="6" t="str">
        <x:v>https://raw.githubusercontent.com/Mar-7th/StarRailRes/dbe8cdfcfb0bf657b9fe1cf92d5537f118ccb487/index_new/cn/character_skills.json</x:v>
      </x:c>
    </x:row>
    <x:row r="6375" ht="38" customHeight="1">
      <x:c r="A6375" s="6" t="str">
        <x:v>800602_13</x:v>
      </x:c>
      <x:c r="B6375" s="6" t="str">
        <x:v>800602</x:v>
      </x:c>
      <x:c r="C6375" s="6" t="n">
        <x:v>13</x:v>
      </x:c>
      <x:c r="D6375" s="6" t="str">
        <x:v>中场馈赠的雨</x:v>
      </x:c>
      <x:c r="E6375" s="7" t="str">
        <x:v>对指定敌方单体造成等同于开拓者57.5%攻击力的虚数属性伤害，并额外造成4次伤害。每次伤害对随机敌方单体造成等同于开拓者57.5%攻击力的虚数属性伤害。</x:v>
      </x:c>
      <x:c r="F6375" s="6" t="n">
        <x:v>0.575</x:v>
      </x:c>
      <x:c r="G6375" s="6" t="n">
        <x:v>0</x:v>
      </x:c>
      <x:c r="H6375" s="6" t="n">
        <x:v>0</x:v>
      </x:c>
      <x:c r="I6375" s="6" t="n">
        <x:v>0</x:v>
      </x:c>
      <x:c r="J6375" s="6" t="str">
        <x:v>[0.575, 2]</x:v>
      </x:c>
      <x:c r="K6375" s="7" t="str">
        <x:v>需确认条件及分段</x:v>
      </x:c>
      <x:c r="L6375" s="6" t="str">
        <x:v>https://raw.githubusercontent.com/Mar-7th/StarRailRes/dbe8cdfcfb0bf657b9fe1cf92d5537f118ccb487/index_new/cn/character_skills.json</x:v>
      </x:c>
    </x:row>
    <x:row r="6376" ht="38" customHeight="1">
      <x:c r="A6376" s="6" t="str">
        <x:v>800602_14</x:v>
      </x:c>
      <x:c r="B6376" s="6" t="str">
        <x:v>800602</x:v>
      </x:c>
      <x:c r="C6376" s="6" t="n">
        <x:v>14</x:v>
      </x:c>
      <x:c r="D6376" s="6" t="str">
        <x:v>中场馈赠的雨</x:v>
      </x:c>
      <x:c r="E6376" s="7" t="str">
        <x:v>对指定敌方单体造成等同于开拓者60%攻击力的虚数属性伤害，并额外造成4次伤害。每次伤害对随机敌方单体造成等同于开拓者60%攻击力的虚数属性伤害。</x:v>
      </x:c>
      <x:c r="F6376" s="6" t="n">
        <x:v>0.6</x:v>
      </x:c>
      <x:c r="G6376" s="6" t="n">
        <x:v>0</x:v>
      </x:c>
      <x:c r="H6376" s="6" t="n">
        <x:v>0</x:v>
      </x:c>
      <x:c r="I6376" s="6" t="n">
        <x:v>0</x:v>
      </x:c>
      <x:c r="J6376" s="6" t="str">
        <x:v>[0.6, 2]</x:v>
      </x:c>
      <x:c r="K6376" s="7" t="str">
        <x:v>需确认条件及分段</x:v>
      </x:c>
      <x:c r="L6376" s="6" t="str">
        <x:v>https://raw.githubusercontent.com/Mar-7th/StarRailRes/dbe8cdfcfb0bf657b9fe1cf92d5537f118ccb487/index_new/cn/character_skills.json</x:v>
      </x:c>
    </x:row>
    <x:row r="6377" ht="38" customHeight="1">
      <x:c r="A6377" s="6" t="str">
        <x:v>800602_15</x:v>
      </x:c>
      <x:c r="B6377" s="6" t="str">
        <x:v>800602</x:v>
      </x:c>
      <x:c r="C6377" s="6" t="n">
        <x:v>15</x:v>
      </x:c>
      <x:c r="D6377" s="6" t="str">
        <x:v>中场馈赠的雨</x:v>
      </x:c>
      <x:c r="E6377" s="7" t="str">
        <x:v>对指定敌方单体造成等同于开拓者62.5%攻击力的虚数属性伤害，并额外造成4次伤害。每次伤害对随机敌方单体造成等同于开拓者62.5%攻击力的虚数属性伤害。</x:v>
      </x:c>
      <x:c r="F6377" s="6" t="n">
        <x:v>0.625</x:v>
      </x:c>
      <x:c r="G6377" s="6" t="n">
        <x:v>0</x:v>
      </x:c>
      <x:c r="H6377" s="6" t="n">
        <x:v>0</x:v>
      </x:c>
      <x:c r="I6377" s="6" t="n">
        <x:v>0</x:v>
      </x:c>
      <x:c r="J6377" s="6" t="str">
        <x:v>[0.625, 2]</x:v>
      </x:c>
      <x:c r="K6377" s="7" t="str">
        <x:v>需确认条件及分段</x:v>
      </x:c>
      <x:c r="L6377" s="6" t="str">
        <x:v>https://raw.githubusercontent.com/Mar-7th/StarRailRes/dbe8cdfcfb0bf657b9fe1cf92d5537f118ccb487/index_new/cn/character_skills.json</x:v>
      </x:c>
    </x:row>
    <x:row r="6378" ht="53" customHeight="1">
      <x:c r="A6378" s="6" t="str">
        <x:v>800603_1</x:v>
      </x:c>
      <x:c r="B6378" s="6" t="str">
        <x:v>800603</x:v>
      </x:c>
      <x:c r="C6378" s="6" t="n">
        <x:v>1</x:v>
      </x:c>
      <x:c r="D6378" s="6" t="str">
        <x:v>喧嚣的舞灯巡游</x:v>
      </x:c>
      <x:c r="E6378" s="7" t="str">
        <x:v>为我方全体附上【伴舞】效果，持续3回合，开拓者每回合开始时持续回合数减1。持有【伴舞】的我方目标击破特攻提高15%，并且攻击处于弱点击破状态下的敌方目标后，会将本次攻击的削韧值转化为1次超击破伤害。</x:v>
      </x:c>
      <x:c r="F6378" s="6" t="n">
        <x:v>0</x:v>
      </x:c>
      <x:c r="G6378" s="6" t="n">
        <x:v>0</x:v>
      </x:c>
      <x:c r="H6378" s="6" t="n">
        <x:v>0</x:v>
      </x:c>
      <x:c r="I6378" s="6" t="n">
        <x:v>0</x:v>
      </x:c>
      <x:c r="J6378" s="6" t="str">
        <x:v>[3, 1, 0.15]</x:v>
      </x:c>
      <x:c r="K6378" s="7" t="str">
        <x:v>无首段伤害倍率，请覆盖或设为辅助技能</x:v>
      </x:c>
      <x:c r="L6378" s="6" t="str">
        <x:v>https://raw.githubusercontent.com/Mar-7th/StarRailRes/dbe8cdfcfb0bf657b9fe1cf92d5537f118ccb487/index_new/cn/character_skills.json</x:v>
      </x:c>
    </x:row>
    <x:row r="6379" ht="53" customHeight="1">
      <x:c r="A6379" s="6" t="str">
        <x:v>800603_2</x:v>
      </x:c>
      <x:c r="B6379" s="6" t="str">
        <x:v>800603</x:v>
      </x:c>
      <x:c r="C6379" s="6" t="n">
        <x:v>2</x:v>
      </x:c>
      <x:c r="D6379" s="6" t="str">
        <x:v>喧嚣的舞灯巡游</x:v>
      </x:c>
      <x:c r="E6379" s="7" t="str">
        <x:v>为我方全体附上【伴舞】效果，持续3回合，开拓者每回合开始时持续回合数减1。持有【伴舞】的我方目标击破特攻提高16.5%，并且攻击处于弱点击破状态下的敌方目标后，会将本次攻击的削韧值转化为1次超击破伤害。</x:v>
      </x:c>
      <x:c r="F6379" s="6" t="n">
        <x:v>0</x:v>
      </x:c>
      <x:c r="G6379" s="6" t="n">
        <x:v>0</x:v>
      </x:c>
      <x:c r="H6379" s="6" t="n">
        <x:v>0</x:v>
      </x:c>
      <x:c r="I6379" s="6" t="n">
        <x:v>0</x:v>
      </x:c>
      <x:c r="J6379" s="6" t="str">
        <x:v>[3, 1, 0.165]</x:v>
      </x:c>
      <x:c r="K6379" s="7" t="str">
        <x:v>无首段伤害倍率，请覆盖或设为辅助技能</x:v>
      </x:c>
      <x:c r="L6379" s="6" t="str">
        <x:v>https://raw.githubusercontent.com/Mar-7th/StarRailRes/dbe8cdfcfb0bf657b9fe1cf92d5537f118ccb487/index_new/cn/character_skills.json</x:v>
      </x:c>
    </x:row>
    <x:row r="6380" ht="53" customHeight="1">
      <x:c r="A6380" s="6" t="str">
        <x:v>800603_3</x:v>
      </x:c>
      <x:c r="B6380" s="6" t="str">
        <x:v>800603</x:v>
      </x:c>
      <x:c r="C6380" s="6" t="n">
        <x:v>3</x:v>
      </x:c>
      <x:c r="D6380" s="6" t="str">
        <x:v>喧嚣的舞灯巡游</x:v>
      </x:c>
      <x:c r="E6380" s="7" t="str">
        <x:v>为我方全体附上【伴舞】效果，持续3回合，开拓者每回合开始时持续回合数减1。持有【伴舞】的我方目标击破特攻提高18%，并且攻击处于弱点击破状态下的敌方目标后，会将本次攻击的削韧值转化为1次超击破伤害。</x:v>
      </x:c>
      <x:c r="F6380" s="6" t="n">
        <x:v>0</x:v>
      </x:c>
      <x:c r="G6380" s="6" t="n">
        <x:v>0</x:v>
      </x:c>
      <x:c r="H6380" s="6" t="n">
        <x:v>0</x:v>
      </x:c>
      <x:c r="I6380" s="6" t="n">
        <x:v>0</x:v>
      </x:c>
      <x:c r="J6380" s="6" t="str">
        <x:v>[3, 1, 0.18]</x:v>
      </x:c>
      <x:c r="K6380" s="7" t="str">
        <x:v>无首段伤害倍率，请覆盖或设为辅助技能</x:v>
      </x:c>
      <x:c r="L6380" s="6" t="str">
        <x:v>https://raw.githubusercontent.com/Mar-7th/StarRailRes/dbe8cdfcfb0bf657b9fe1cf92d5537f118ccb487/index_new/cn/character_skills.json</x:v>
      </x:c>
    </x:row>
    <x:row r="6381" ht="53" customHeight="1">
      <x:c r="A6381" s="6" t="str">
        <x:v>800603_4</x:v>
      </x:c>
      <x:c r="B6381" s="6" t="str">
        <x:v>800603</x:v>
      </x:c>
      <x:c r="C6381" s="6" t="n">
        <x:v>4</x:v>
      </x:c>
      <x:c r="D6381" s="6" t="str">
        <x:v>喧嚣的舞灯巡游</x:v>
      </x:c>
      <x:c r="E6381" s="7" t="str">
        <x:v>为我方全体附上【伴舞】效果，持续3回合，开拓者每回合开始时持续回合数减1。持有【伴舞】的我方目标击破特攻提高19.5%，并且攻击处于弱点击破状态下的敌方目标后，会将本次攻击的削韧值转化为1次超击破伤害。</x:v>
      </x:c>
      <x:c r="F6381" s="6" t="n">
        <x:v>0</x:v>
      </x:c>
      <x:c r="G6381" s="6" t="n">
        <x:v>0</x:v>
      </x:c>
      <x:c r="H6381" s="6" t="n">
        <x:v>0</x:v>
      </x:c>
      <x:c r="I6381" s="6" t="n">
        <x:v>0</x:v>
      </x:c>
      <x:c r="J6381" s="6" t="str">
        <x:v>[3, 1, 0.195]</x:v>
      </x:c>
      <x:c r="K6381" s="7" t="str">
        <x:v>无首段伤害倍率，请覆盖或设为辅助技能</x:v>
      </x:c>
      <x:c r="L6381" s="6" t="str">
        <x:v>https://raw.githubusercontent.com/Mar-7th/StarRailRes/dbe8cdfcfb0bf657b9fe1cf92d5537f118ccb487/index_new/cn/character_skills.json</x:v>
      </x:c>
    </x:row>
    <x:row r="6382" ht="53" customHeight="1">
      <x:c r="A6382" s="6" t="str">
        <x:v>800603_5</x:v>
      </x:c>
      <x:c r="B6382" s="6" t="str">
        <x:v>800603</x:v>
      </x:c>
      <x:c r="C6382" s="6" t="n">
        <x:v>5</x:v>
      </x:c>
      <x:c r="D6382" s="6" t="str">
        <x:v>喧嚣的舞灯巡游</x:v>
      </x:c>
      <x:c r="E6382" s="7" t="str">
        <x:v>为我方全体附上【伴舞】效果，持续3回合，开拓者每回合开始时持续回合数减1。持有【伴舞】的我方目标击破特攻提高21%，并且攻击处于弱点击破状态下的敌方目标后，会将本次攻击的削韧值转化为1次超击破伤害。</x:v>
      </x:c>
      <x:c r="F6382" s="6" t="n">
        <x:v>0</x:v>
      </x:c>
      <x:c r="G6382" s="6" t="n">
        <x:v>0</x:v>
      </x:c>
      <x:c r="H6382" s="6" t="n">
        <x:v>0</x:v>
      </x:c>
      <x:c r="I6382" s="6" t="n">
        <x:v>0</x:v>
      </x:c>
      <x:c r="J6382" s="6" t="str">
        <x:v>[3, 1, 0.21]</x:v>
      </x:c>
      <x:c r="K6382" s="7" t="str">
        <x:v>无首段伤害倍率，请覆盖或设为辅助技能</x:v>
      </x:c>
      <x:c r="L6382" s="6" t="str">
        <x:v>https://raw.githubusercontent.com/Mar-7th/StarRailRes/dbe8cdfcfb0bf657b9fe1cf92d5537f118ccb487/index_new/cn/character_skills.json</x:v>
      </x:c>
    </x:row>
    <x:row r="6383" ht="53" customHeight="1">
      <x:c r="A6383" s="6" t="str">
        <x:v>800603_6</x:v>
      </x:c>
      <x:c r="B6383" s="6" t="str">
        <x:v>800603</x:v>
      </x:c>
      <x:c r="C6383" s="6" t="n">
        <x:v>6</x:v>
      </x:c>
      <x:c r="D6383" s="6" t="str">
        <x:v>喧嚣的舞灯巡游</x:v>
      </x:c>
      <x:c r="E6383" s="7" t="str">
        <x:v>为我方全体附上【伴舞】效果，持续3回合，开拓者每回合开始时持续回合数减1。持有【伴舞】的我方目标击破特攻提高22.5%，并且攻击处于弱点击破状态下的敌方目标后，会将本次攻击的削韧值转化为1次超击破伤害。</x:v>
      </x:c>
      <x:c r="F6383" s="6" t="n">
        <x:v>0</x:v>
      </x:c>
      <x:c r="G6383" s="6" t="n">
        <x:v>0</x:v>
      </x:c>
      <x:c r="H6383" s="6" t="n">
        <x:v>0</x:v>
      </x:c>
      <x:c r="I6383" s="6" t="n">
        <x:v>0</x:v>
      </x:c>
      <x:c r="J6383" s="6" t="str">
        <x:v>[3, 1, 0.225]</x:v>
      </x:c>
      <x:c r="K6383" s="7" t="str">
        <x:v>无首段伤害倍率，请覆盖或设为辅助技能</x:v>
      </x:c>
      <x:c r="L6383" s="6" t="str">
        <x:v>https://raw.githubusercontent.com/Mar-7th/StarRailRes/dbe8cdfcfb0bf657b9fe1cf92d5537f118ccb487/index_new/cn/character_skills.json</x:v>
      </x:c>
    </x:row>
    <x:row r="6384" ht="53" customHeight="1">
      <x:c r="A6384" s="6" t="str">
        <x:v>800603_7</x:v>
      </x:c>
      <x:c r="B6384" s="6" t="str">
        <x:v>800603</x:v>
      </x:c>
      <x:c r="C6384" s="6" t="n">
        <x:v>7</x:v>
      </x:c>
      <x:c r="D6384" s="6" t="str">
        <x:v>喧嚣的舞灯巡游</x:v>
      </x:c>
      <x:c r="E6384" s="7" t="str">
        <x:v>为我方全体附上【伴舞】效果，持续3回合，开拓者每回合开始时持续回合数减1。持有【伴舞】的我方目标击破特攻提高24.37%，并且攻击处于弱点击破状态下的敌方目标后，会将本次攻击的削韧值转化为1次超击破伤害。</x:v>
      </x:c>
      <x:c r="F6384" s="6" t="n">
        <x:v>0</x:v>
      </x:c>
      <x:c r="G6384" s="6" t="n">
        <x:v>0</x:v>
      </x:c>
      <x:c r="H6384" s="6" t="n">
        <x:v>0</x:v>
      </x:c>
      <x:c r="I6384" s="6" t="n">
        <x:v>0</x:v>
      </x:c>
      <x:c r="J6384" s="6" t="str">
        <x:v>[3, 1, 0.2437]</x:v>
      </x:c>
      <x:c r="K6384" s="7" t="str">
        <x:v>无首段伤害倍率，请覆盖或设为辅助技能</x:v>
      </x:c>
      <x:c r="L6384" s="6" t="str">
        <x:v>https://raw.githubusercontent.com/Mar-7th/StarRailRes/dbe8cdfcfb0bf657b9fe1cf92d5537f118ccb487/index_new/cn/character_skills.json</x:v>
      </x:c>
    </x:row>
    <x:row r="6385" ht="53" customHeight="1">
      <x:c r="A6385" s="6" t="str">
        <x:v>800603_8</x:v>
      </x:c>
      <x:c r="B6385" s="6" t="str">
        <x:v>800603</x:v>
      </x:c>
      <x:c r="C6385" s="6" t="n">
        <x:v>8</x:v>
      </x:c>
      <x:c r="D6385" s="6" t="str">
        <x:v>喧嚣的舞灯巡游</x:v>
      </x:c>
      <x:c r="E6385" s="7" t="str">
        <x:v>为我方全体附上【伴舞】效果，持续3回合，开拓者每回合开始时持续回合数减1。持有【伴舞】的我方目标击破特攻提高26.25%，并且攻击处于弱点击破状态下的敌方目标后，会将本次攻击的削韧值转化为1次超击破伤害。</x:v>
      </x:c>
      <x:c r="F6385" s="6" t="n">
        <x:v>0</x:v>
      </x:c>
      <x:c r="G6385" s="6" t="n">
        <x:v>0</x:v>
      </x:c>
      <x:c r="H6385" s="6" t="n">
        <x:v>0</x:v>
      </x:c>
      <x:c r="I6385" s="6" t="n">
        <x:v>0</x:v>
      </x:c>
      <x:c r="J6385" s="6" t="str">
        <x:v>[3, 1, 0.2625]</x:v>
      </x:c>
      <x:c r="K6385" s="7" t="str">
        <x:v>无首段伤害倍率，请覆盖或设为辅助技能</x:v>
      </x:c>
      <x:c r="L6385" s="6" t="str">
        <x:v>https://raw.githubusercontent.com/Mar-7th/StarRailRes/dbe8cdfcfb0bf657b9fe1cf92d5537f118ccb487/index_new/cn/character_skills.json</x:v>
      </x:c>
    </x:row>
    <x:row r="6386" ht="53" customHeight="1">
      <x:c r="A6386" s="6" t="str">
        <x:v>800603_9</x:v>
      </x:c>
      <x:c r="B6386" s="6" t="str">
        <x:v>800603</x:v>
      </x:c>
      <x:c r="C6386" s="6" t="n">
        <x:v>9</x:v>
      </x:c>
      <x:c r="D6386" s="6" t="str">
        <x:v>喧嚣的舞灯巡游</x:v>
      </x:c>
      <x:c r="E6386" s="7" t="str">
        <x:v>为我方全体附上【伴舞】效果，持续3回合，开拓者每回合开始时持续回合数减1。持有【伴舞】的我方目标击破特攻提高28.12%，并且攻击处于弱点击破状态下的敌方目标后，会将本次攻击的削韧值转化为1次超击破伤害。</x:v>
      </x:c>
      <x:c r="F6386" s="6" t="n">
        <x:v>0</x:v>
      </x:c>
      <x:c r="G6386" s="6" t="n">
        <x:v>0</x:v>
      </x:c>
      <x:c r="H6386" s="6" t="n">
        <x:v>0</x:v>
      </x:c>
      <x:c r="I6386" s="6" t="n">
        <x:v>0</x:v>
      </x:c>
      <x:c r="J6386" s="6" t="str">
        <x:v>[3, 1, 0.2812]</x:v>
      </x:c>
      <x:c r="K6386" s="7" t="str">
        <x:v>无首段伤害倍率，请覆盖或设为辅助技能</x:v>
      </x:c>
      <x:c r="L6386" s="6" t="str">
        <x:v>https://raw.githubusercontent.com/Mar-7th/StarRailRes/dbe8cdfcfb0bf657b9fe1cf92d5537f118ccb487/index_new/cn/character_skills.json</x:v>
      </x:c>
    </x:row>
    <x:row r="6387" ht="53" customHeight="1">
      <x:c r="A6387" s="6" t="str">
        <x:v>800603_10</x:v>
      </x:c>
      <x:c r="B6387" s="6" t="str">
        <x:v>800603</x:v>
      </x:c>
      <x:c r="C6387" s="6" t="n">
        <x:v>10</x:v>
      </x:c>
      <x:c r="D6387" s="6" t="str">
        <x:v>喧嚣的舞灯巡游</x:v>
      </x:c>
      <x:c r="E6387" s="7" t="str">
        <x:v>为我方全体附上【伴舞】效果，持续3回合，开拓者每回合开始时持续回合数减1。持有【伴舞】的我方目标击破特攻提高30%，并且攻击处于弱点击破状态下的敌方目标后，会将本次攻击的削韧值转化为1次超击破伤害。</x:v>
      </x:c>
      <x:c r="F6387" s="6" t="n">
        <x:v>0</x:v>
      </x:c>
      <x:c r="G6387" s="6" t="n">
        <x:v>0</x:v>
      </x:c>
      <x:c r="H6387" s="6" t="n">
        <x:v>0</x:v>
      </x:c>
      <x:c r="I6387" s="6" t="n">
        <x:v>0</x:v>
      </x:c>
      <x:c r="J6387" s="6" t="str">
        <x:v>[3, 1, 0.3]</x:v>
      </x:c>
      <x:c r="K6387" s="7" t="str">
        <x:v>无首段伤害倍率，请覆盖或设为辅助技能</x:v>
      </x:c>
      <x:c r="L6387" s="6" t="str">
        <x:v>https://raw.githubusercontent.com/Mar-7th/StarRailRes/dbe8cdfcfb0bf657b9fe1cf92d5537f118ccb487/index_new/cn/character_skills.json</x:v>
      </x:c>
    </x:row>
    <x:row r="6388" ht="53" customHeight="1">
      <x:c r="A6388" s="6" t="str">
        <x:v>800603_11</x:v>
      </x:c>
      <x:c r="B6388" s="6" t="str">
        <x:v>800603</x:v>
      </x:c>
      <x:c r="C6388" s="6" t="n">
        <x:v>11</x:v>
      </x:c>
      <x:c r="D6388" s="6" t="str">
        <x:v>喧嚣的舞灯巡游</x:v>
      </x:c>
      <x:c r="E6388" s="7" t="str">
        <x:v>为我方全体附上【伴舞】效果，持续3回合，开拓者每回合开始时持续回合数减1。持有【伴舞】的我方目标击破特攻提高31.5%，并且攻击处于弱点击破状态下的敌方目标后，会将本次攻击的削韧值转化为1次超击破伤害。</x:v>
      </x:c>
      <x:c r="F6388" s="6" t="n">
        <x:v>0</x:v>
      </x:c>
      <x:c r="G6388" s="6" t="n">
        <x:v>0</x:v>
      </x:c>
      <x:c r="H6388" s="6" t="n">
        <x:v>0</x:v>
      </x:c>
      <x:c r="I6388" s="6" t="n">
        <x:v>0</x:v>
      </x:c>
      <x:c r="J6388" s="6" t="str">
        <x:v>[3, 1, 0.315]</x:v>
      </x:c>
      <x:c r="K6388" s="7" t="str">
        <x:v>无首段伤害倍率，请覆盖或设为辅助技能</x:v>
      </x:c>
      <x:c r="L6388" s="6" t="str">
        <x:v>https://raw.githubusercontent.com/Mar-7th/StarRailRes/dbe8cdfcfb0bf657b9fe1cf92d5537f118ccb487/index_new/cn/character_skills.json</x:v>
      </x:c>
    </x:row>
    <x:row r="6389" ht="53" customHeight="1">
      <x:c r="A6389" s="6" t="str">
        <x:v>800603_12</x:v>
      </x:c>
      <x:c r="B6389" s="6" t="str">
        <x:v>800603</x:v>
      </x:c>
      <x:c r="C6389" s="6" t="n">
        <x:v>12</x:v>
      </x:c>
      <x:c r="D6389" s="6" t="str">
        <x:v>喧嚣的舞灯巡游</x:v>
      </x:c>
      <x:c r="E6389" s="7" t="str">
        <x:v>为我方全体附上【伴舞】效果，持续3回合，开拓者每回合开始时持续回合数减1。持有【伴舞】的我方目标击破特攻提高33%，并且攻击处于弱点击破状态下的敌方目标后，会将本次攻击的削韧值转化为1次超击破伤害。</x:v>
      </x:c>
      <x:c r="F6389" s="6" t="n">
        <x:v>0</x:v>
      </x:c>
      <x:c r="G6389" s="6" t="n">
        <x:v>0</x:v>
      </x:c>
      <x:c r="H6389" s="6" t="n">
        <x:v>0</x:v>
      </x:c>
      <x:c r="I6389" s="6" t="n">
        <x:v>0</x:v>
      </x:c>
      <x:c r="J6389" s="6" t="str">
        <x:v>[3, 1, 0.33]</x:v>
      </x:c>
      <x:c r="K6389" s="7" t="str">
        <x:v>无首段伤害倍率，请覆盖或设为辅助技能</x:v>
      </x:c>
      <x:c r="L6389" s="6" t="str">
        <x:v>https://raw.githubusercontent.com/Mar-7th/StarRailRes/dbe8cdfcfb0bf657b9fe1cf92d5537f118ccb487/index_new/cn/character_skills.json</x:v>
      </x:c>
    </x:row>
    <x:row r="6390" ht="53" customHeight="1">
      <x:c r="A6390" s="6" t="str">
        <x:v>800603_13</x:v>
      </x:c>
      <x:c r="B6390" s="6" t="str">
        <x:v>800603</x:v>
      </x:c>
      <x:c r="C6390" s="6" t="n">
        <x:v>13</x:v>
      </x:c>
      <x:c r="D6390" s="6" t="str">
        <x:v>喧嚣的舞灯巡游</x:v>
      </x:c>
      <x:c r="E6390" s="7" t="str">
        <x:v>为我方全体附上【伴舞】效果，持续3回合，开拓者每回合开始时持续回合数减1。持有【伴舞】的我方目标击破特攻提高34.5%，并且攻击处于弱点击破状态下的敌方目标后，会将本次攻击的削韧值转化为1次超击破伤害。</x:v>
      </x:c>
      <x:c r="F6390" s="6" t="n">
        <x:v>0</x:v>
      </x:c>
      <x:c r="G6390" s="6" t="n">
        <x:v>0</x:v>
      </x:c>
      <x:c r="H6390" s="6" t="n">
        <x:v>0</x:v>
      </x:c>
      <x:c r="I6390" s="6" t="n">
        <x:v>0</x:v>
      </x:c>
      <x:c r="J6390" s="6" t="str">
        <x:v>[3, 1, 0.345]</x:v>
      </x:c>
      <x:c r="K6390" s="7" t="str">
        <x:v>无首段伤害倍率，请覆盖或设为辅助技能</x:v>
      </x:c>
      <x:c r="L6390" s="6" t="str">
        <x:v>https://raw.githubusercontent.com/Mar-7th/StarRailRes/dbe8cdfcfb0bf657b9fe1cf92d5537f118ccb487/index_new/cn/character_skills.json</x:v>
      </x:c>
    </x:row>
    <x:row r="6391" ht="53" customHeight="1">
      <x:c r="A6391" s="6" t="str">
        <x:v>800603_14</x:v>
      </x:c>
      <x:c r="B6391" s="6" t="str">
        <x:v>800603</x:v>
      </x:c>
      <x:c r="C6391" s="6" t="n">
        <x:v>14</x:v>
      </x:c>
      <x:c r="D6391" s="6" t="str">
        <x:v>喧嚣的舞灯巡游</x:v>
      </x:c>
      <x:c r="E6391" s="7" t="str">
        <x:v>为我方全体附上【伴舞】效果，持续3回合，开拓者每回合开始时持续回合数减1。持有【伴舞】的我方目标击破特攻提高36%，并且攻击处于弱点击破状态下的敌方目标后，会将本次攻击的削韧值转化为1次超击破伤害。</x:v>
      </x:c>
      <x:c r="F6391" s="6" t="n">
        <x:v>0</x:v>
      </x:c>
      <x:c r="G6391" s="6" t="n">
        <x:v>0</x:v>
      </x:c>
      <x:c r="H6391" s="6" t="n">
        <x:v>0</x:v>
      </x:c>
      <x:c r="I6391" s="6" t="n">
        <x:v>0</x:v>
      </x:c>
      <x:c r="J6391" s="6" t="str">
        <x:v>[3, 1, 0.36]</x:v>
      </x:c>
      <x:c r="K6391" s="7" t="str">
        <x:v>无首段伤害倍率，请覆盖或设为辅助技能</x:v>
      </x:c>
      <x:c r="L6391" s="6" t="str">
        <x:v>https://raw.githubusercontent.com/Mar-7th/StarRailRes/dbe8cdfcfb0bf657b9fe1cf92d5537f118ccb487/index_new/cn/character_skills.json</x:v>
      </x:c>
    </x:row>
    <x:row r="6392" ht="53" customHeight="1">
      <x:c r="A6392" s="6" t="str">
        <x:v>800603_15</x:v>
      </x:c>
      <x:c r="B6392" s="6" t="str">
        <x:v>800603</x:v>
      </x:c>
      <x:c r="C6392" s="6" t="n">
        <x:v>15</x:v>
      </x:c>
      <x:c r="D6392" s="6" t="str">
        <x:v>喧嚣的舞灯巡游</x:v>
      </x:c>
      <x:c r="E6392" s="7" t="str">
        <x:v>为我方全体附上【伴舞】效果，持续3回合，开拓者每回合开始时持续回合数减1。持有【伴舞】的我方目标击破特攻提高37.5%，并且攻击处于弱点击破状态下的敌方目标后，会将本次攻击的削韧值转化为1次超击破伤害。</x:v>
      </x:c>
      <x:c r="F6392" s="6" t="n">
        <x:v>0</x:v>
      </x:c>
      <x:c r="G6392" s="6" t="n">
        <x:v>0</x:v>
      </x:c>
      <x:c r="H6392" s="6" t="n">
        <x:v>0</x:v>
      </x:c>
      <x:c r="I6392" s="6" t="n">
        <x:v>0</x:v>
      </x:c>
      <x:c r="J6392" s="6" t="str">
        <x:v>[3, 1, 0.375]</x:v>
      </x:c>
      <x:c r="K6392" s="7" t="str">
        <x:v>无首段伤害倍率，请覆盖或设为辅助技能</x:v>
      </x:c>
      <x:c r="L6392" s="6" t="str">
        <x:v>https://raw.githubusercontent.com/Mar-7th/StarRailRes/dbe8cdfcfb0bf657b9fe1cf92d5537f118ccb487/index_new/cn/character_skills.json</x:v>
      </x:c>
    </x:row>
    <x:row r="6393" ht="20" customHeight="1">
      <x:c r="A6393" s="6" t="str">
        <x:v>800604_1</x:v>
      </x:c>
      <x:c r="B6393" s="6" t="str">
        <x:v>800604</x:v>
      </x:c>
      <x:c r="C6393" s="6" t="n">
        <x:v>1</x:v>
      </x:c>
      <x:c r="D6393" s="6" t="str">
        <x:v>全屏段的高空踏歌</x:v>
      </x:c>
      <x:c r="E6393" s="7" t="str">
        <x:v>当有敌方目标的弱点被击破时，开拓者立即恢复5点能量。</x:v>
      </x:c>
      <x:c r="F6393" s="6" t="n">
        <x:v>0</x:v>
      </x:c>
      <x:c r="G6393" s="6" t="n">
        <x:v>0</x:v>
      </x:c>
      <x:c r="H6393" s="6" t="n">
        <x:v>0</x:v>
      </x:c>
      <x:c r="I6393" s="6" t="n">
        <x:v>0</x:v>
      </x:c>
      <x:c r="J6393" s="6" t="str">
        <x:v>[5]</x:v>
      </x:c>
      <x:c r="K6393" s="7" t="str">
        <x:v>无首段伤害倍率，请覆盖或设为辅助技能</x:v>
      </x:c>
      <x:c r="L6393" s="6" t="str">
        <x:v>https://raw.githubusercontent.com/Mar-7th/StarRailRes/dbe8cdfcfb0bf657b9fe1cf92d5537f118ccb487/index_new/cn/character_skills.json</x:v>
      </x:c>
    </x:row>
    <x:row r="6394" ht="20" customHeight="1">
      <x:c r="A6394" s="6" t="str">
        <x:v>800604_2</x:v>
      </x:c>
      <x:c r="B6394" s="6" t="str">
        <x:v>800604</x:v>
      </x:c>
      <x:c r="C6394" s="6" t="n">
        <x:v>2</x:v>
      </x:c>
      <x:c r="D6394" s="6" t="str">
        <x:v>全屏段的高空踏歌</x:v>
      </x:c>
      <x:c r="E6394" s="7" t="str">
        <x:v>当有敌方目标的弱点被击破时，开拓者立即恢复5.5点能量。</x:v>
      </x:c>
      <x:c r="F6394" s="6" t="n">
        <x:v>0</x:v>
      </x:c>
      <x:c r="G6394" s="6" t="n">
        <x:v>0</x:v>
      </x:c>
      <x:c r="H6394" s="6" t="n">
        <x:v>0</x:v>
      </x:c>
      <x:c r="I6394" s="6" t="n">
        <x:v>0</x:v>
      </x:c>
      <x:c r="J6394" s="6" t="str">
        <x:v>[5.5]</x:v>
      </x:c>
      <x:c r="K6394" s="7" t="str">
        <x:v>无首段伤害倍率，请覆盖或设为辅助技能</x:v>
      </x:c>
      <x:c r="L6394" s="6" t="str">
        <x:v>https://raw.githubusercontent.com/Mar-7th/StarRailRes/dbe8cdfcfb0bf657b9fe1cf92d5537f118ccb487/index_new/cn/character_skills.json</x:v>
      </x:c>
    </x:row>
    <x:row r="6395" ht="20" customHeight="1">
      <x:c r="A6395" s="6" t="str">
        <x:v>800604_3</x:v>
      </x:c>
      <x:c r="B6395" s="6" t="str">
        <x:v>800604</x:v>
      </x:c>
      <x:c r="C6395" s="6" t="n">
        <x:v>3</x:v>
      </x:c>
      <x:c r="D6395" s="6" t="str">
        <x:v>全屏段的高空踏歌</x:v>
      </x:c>
      <x:c r="E6395" s="7" t="str">
        <x:v>当有敌方目标的弱点被击破时，开拓者立即恢复6点能量。</x:v>
      </x:c>
      <x:c r="F6395" s="6" t="n">
        <x:v>0</x:v>
      </x:c>
      <x:c r="G6395" s="6" t="n">
        <x:v>0</x:v>
      </x:c>
      <x:c r="H6395" s="6" t="n">
        <x:v>0</x:v>
      </x:c>
      <x:c r="I6395" s="6" t="n">
        <x:v>0</x:v>
      </x:c>
      <x:c r="J6395" s="6" t="str">
        <x:v>[6]</x:v>
      </x:c>
      <x:c r="K6395" s="7" t="str">
        <x:v>无首段伤害倍率，请覆盖或设为辅助技能</x:v>
      </x:c>
      <x:c r="L6395" s="6" t="str">
        <x:v>https://raw.githubusercontent.com/Mar-7th/StarRailRes/dbe8cdfcfb0bf657b9fe1cf92d5537f118ccb487/index_new/cn/character_skills.json</x:v>
      </x:c>
    </x:row>
    <x:row r="6396" ht="20" customHeight="1">
      <x:c r="A6396" s="6" t="str">
        <x:v>800604_4</x:v>
      </x:c>
      <x:c r="B6396" s="6" t="str">
        <x:v>800604</x:v>
      </x:c>
      <x:c r="C6396" s="6" t="n">
        <x:v>4</x:v>
      </x:c>
      <x:c r="D6396" s="6" t="str">
        <x:v>全屏段的高空踏歌</x:v>
      </x:c>
      <x:c r="E6396" s="7" t="str">
        <x:v>当有敌方目标的弱点被击破时，开拓者立即恢复6.5点能量。</x:v>
      </x:c>
      <x:c r="F6396" s="6" t="n">
        <x:v>0</x:v>
      </x:c>
      <x:c r="G6396" s="6" t="n">
        <x:v>0</x:v>
      </x:c>
      <x:c r="H6396" s="6" t="n">
        <x:v>0</x:v>
      </x:c>
      <x:c r="I6396" s="6" t="n">
        <x:v>0</x:v>
      </x:c>
      <x:c r="J6396" s="6" t="str">
        <x:v>[6.5]</x:v>
      </x:c>
      <x:c r="K6396" s="7" t="str">
        <x:v>无首段伤害倍率，请覆盖或设为辅助技能</x:v>
      </x:c>
      <x:c r="L6396" s="6" t="str">
        <x:v>https://raw.githubusercontent.com/Mar-7th/StarRailRes/dbe8cdfcfb0bf657b9fe1cf92d5537f118ccb487/index_new/cn/character_skills.json</x:v>
      </x:c>
    </x:row>
    <x:row r="6397" ht="20" customHeight="1">
      <x:c r="A6397" s="6" t="str">
        <x:v>800604_5</x:v>
      </x:c>
      <x:c r="B6397" s="6" t="str">
        <x:v>800604</x:v>
      </x:c>
      <x:c r="C6397" s="6" t="n">
        <x:v>5</x:v>
      </x:c>
      <x:c r="D6397" s="6" t="str">
        <x:v>全屏段的高空踏歌</x:v>
      </x:c>
      <x:c r="E6397" s="7" t="str">
        <x:v>当有敌方目标的弱点被击破时，开拓者立即恢复7点能量。</x:v>
      </x:c>
      <x:c r="F6397" s="6" t="n">
        <x:v>0</x:v>
      </x:c>
      <x:c r="G6397" s="6" t="n">
        <x:v>0</x:v>
      </x:c>
      <x:c r="H6397" s="6" t="n">
        <x:v>0</x:v>
      </x:c>
      <x:c r="I6397" s="6" t="n">
        <x:v>0</x:v>
      </x:c>
      <x:c r="J6397" s="6" t="str">
        <x:v>[7]</x:v>
      </x:c>
      <x:c r="K6397" s="7" t="str">
        <x:v>无首段伤害倍率，请覆盖或设为辅助技能</x:v>
      </x:c>
      <x:c r="L6397" s="6" t="str">
        <x:v>https://raw.githubusercontent.com/Mar-7th/StarRailRes/dbe8cdfcfb0bf657b9fe1cf92d5537f118ccb487/index_new/cn/character_skills.json</x:v>
      </x:c>
    </x:row>
    <x:row r="6398" ht="20" customHeight="1">
      <x:c r="A6398" s="6" t="str">
        <x:v>800604_6</x:v>
      </x:c>
      <x:c r="B6398" s="6" t="str">
        <x:v>800604</x:v>
      </x:c>
      <x:c r="C6398" s="6" t="n">
        <x:v>6</x:v>
      </x:c>
      <x:c r="D6398" s="6" t="str">
        <x:v>全屏段的高空踏歌</x:v>
      </x:c>
      <x:c r="E6398" s="7" t="str">
        <x:v>当有敌方目标的弱点被击破时，开拓者立即恢复7.5点能量。</x:v>
      </x:c>
      <x:c r="F6398" s="6" t="n">
        <x:v>0</x:v>
      </x:c>
      <x:c r="G6398" s="6" t="n">
        <x:v>0</x:v>
      </x:c>
      <x:c r="H6398" s="6" t="n">
        <x:v>0</x:v>
      </x:c>
      <x:c r="I6398" s="6" t="n">
        <x:v>0</x:v>
      </x:c>
      <x:c r="J6398" s="6" t="str">
        <x:v>[7.5]</x:v>
      </x:c>
      <x:c r="K6398" s="7" t="str">
        <x:v>无首段伤害倍率，请覆盖或设为辅助技能</x:v>
      </x:c>
      <x:c r="L6398" s="6" t="str">
        <x:v>https://raw.githubusercontent.com/Mar-7th/StarRailRes/dbe8cdfcfb0bf657b9fe1cf92d5537f118ccb487/index_new/cn/character_skills.json</x:v>
      </x:c>
    </x:row>
    <x:row r="6399" ht="20" customHeight="1">
      <x:c r="A6399" s="6" t="str">
        <x:v>800604_7</x:v>
      </x:c>
      <x:c r="B6399" s="6" t="str">
        <x:v>800604</x:v>
      </x:c>
      <x:c r="C6399" s="6" t="n">
        <x:v>7</x:v>
      </x:c>
      <x:c r="D6399" s="6" t="str">
        <x:v>全屏段的高空踏歌</x:v>
      </x:c>
      <x:c r="E6399" s="7" t="str">
        <x:v>当有敌方目标的弱点被击破时，开拓者立即恢复8.125点能量。</x:v>
      </x:c>
      <x:c r="F6399" s="6" t="n">
        <x:v>0</x:v>
      </x:c>
      <x:c r="G6399" s="6" t="n">
        <x:v>0</x:v>
      </x:c>
      <x:c r="H6399" s="6" t="n">
        <x:v>0</x:v>
      </x:c>
      <x:c r="I6399" s="6" t="n">
        <x:v>0</x:v>
      </x:c>
      <x:c r="J6399" s="6" t="str">
        <x:v>[8.125]</x:v>
      </x:c>
      <x:c r="K6399" s="7" t="str">
        <x:v>无首段伤害倍率，请覆盖或设为辅助技能</x:v>
      </x:c>
      <x:c r="L6399" s="6" t="str">
        <x:v>https://raw.githubusercontent.com/Mar-7th/StarRailRes/dbe8cdfcfb0bf657b9fe1cf92d5537f118ccb487/index_new/cn/character_skills.json</x:v>
      </x:c>
    </x:row>
    <x:row r="6400" ht="20" customHeight="1">
      <x:c r="A6400" s="6" t="str">
        <x:v>800604_8</x:v>
      </x:c>
      <x:c r="B6400" s="6" t="str">
        <x:v>800604</x:v>
      </x:c>
      <x:c r="C6400" s="6" t="n">
        <x:v>8</x:v>
      </x:c>
      <x:c r="D6400" s="6" t="str">
        <x:v>全屏段的高空踏歌</x:v>
      </x:c>
      <x:c r="E6400" s="7" t="str">
        <x:v>当有敌方目标的弱点被击破时，开拓者立即恢复8.75点能量。</x:v>
      </x:c>
      <x:c r="F6400" s="6" t="n">
        <x:v>0</x:v>
      </x:c>
      <x:c r="G6400" s="6" t="n">
        <x:v>0</x:v>
      </x:c>
      <x:c r="H6400" s="6" t="n">
        <x:v>0</x:v>
      </x:c>
      <x:c r="I6400" s="6" t="n">
        <x:v>0</x:v>
      </x:c>
      <x:c r="J6400" s="6" t="str">
        <x:v>[8.75]</x:v>
      </x:c>
      <x:c r="K6400" s="7" t="str">
        <x:v>无首段伤害倍率，请覆盖或设为辅助技能</x:v>
      </x:c>
      <x:c r="L6400" s="6" t="str">
        <x:v>https://raw.githubusercontent.com/Mar-7th/StarRailRes/dbe8cdfcfb0bf657b9fe1cf92d5537f118ccb487/index_new/cn/character_skills.json</x:v>
      </x:c>
    </x:row>
    <x:row r="6401" ht="20" customHeight="1">
      <x:c r="A6401" s="6" t="str">
        <x:v>800604_9</x:v>
      </x:c>
      <x:c r="B6401" s="6" t="str">
        <x:v>800604</x:v>
      </x:c>
      <x:c r="C6401" s="6" t="n">
        <x:v>9</x:v>
      </x:c>
      <x:c r="D6401" s="6" t="str">
        <x:v>全屏段的高空踏歌</x:v>
      </x:c>
      <x:c r="E6401" s="7" t="str">
        <x:v>当有敌方目标的弱点被击破时，开拓者立即恢复9.375点能量。</x:v>
      </x:c>
      <x:c r="F6401" s="6" t="n">
        <x:v>0</x:v>
      </x:c>
      <x:c r="G6401" s="6" t="n">
        <x:v>0</x:v>
      </x:c>
      <x:c r="H6401" s="6" t="n">
        <x:v>0</x:v>
      </x:c>
      <x:c r="I6401" s="6" t="n">
        <x:v>0</x:v>
      </x:c>
      <x:c r="J6401" s="6" t="str">
        <x:v>[9.375]</x:v>
      </x:c>
      <x:c r="K6401" s="7" t="str">
        <x:v>无首段伤害倍率，请覆盖或设为辅助技能</x:v>
      </x:c>
      <x:c r="L6401" s="6" t="str">
        <x:v>https://raw.githubusercontent.com/Mar-7th/StarRailRes/dbe8cdfcfb0bf657b9fe1cf92d5537f118ccb487/index_new/cn/character_skills.json</x:v>
      </x:c>
    </x:row>
    <x:row r="6402" ht="20" customHeight="1">
      <x:c r="A6402" s="6" t="str">
        <x:v>800604_10</x:v>
      </x:c>
      <x:c r="B6402" s="6" t="str">
        <x:v>800604</x:v>
      </x:c>
      <x:c r="C6402" s="6" t="n">
        <x:v>10</x:v>
      </x:c>
      <x:c r="D6402" s="6" t="str">
        <x:v>全屏段的高空踏歌</x:v>
      </x:c>
      <x:c r="E6402" s="7" t="str">
        <x:v>当有敌方目标的弱点被击破时，开拓者立即恢复10点能量。</x:v>
      </x:c>
      <x:c r="F6402" s="6" t="n">
        <x:v>0</x:v>
      </x:c>
      <x:c r="G6402" s="6" t="n">
        <x:v>0</x:v>
      </x:c>
      <x:c r="H6402" s="6" t="n">
        <x:v>0</x:v>
      </x:c>
      <x:c r="I6402" s="6" t="n">
        <x:v>0</x:v>
      </x:c>
      <x:c r="J6402" s="6" t="str">
        <x:v>[10]</x:v>
      </x:c>
      <x:c r="K6402" s="7" t="str">
        <x:v>无首段伤害倍率，请覆盖或设为辅助技能</x:v>
      </x:c>
      <x:c r="L6402" s="6" t="str">
        <x:v>https://raw.githubusercontent.com/Mar-7th/StarRailRes/dbe8cdfcfb0bf657b9fe1cf92d5537f118ccb487/index_new/cn/character_skills.json</x:v>
      </x:c>
    </x:row>
    <x:row r="6403" ht="20" customHeight="1">
      <x:c r="A6403" s="6" t="str">
        <x:v>800604_11</x:v>
      </x:c>
      <x:c r="B6403" s="6" t="str">
        <x:v>800604</x:v>
      </x:c>
      <x:c r="C6403" s="6" t="n">
        <x:v>11</x:v>
      </x:c>
      <x:c r="D6403" s="6" t="str">
        <x:v>全屏段的高空踏歌</x:v>
      </x:c>
      <x:c r="E6403" s="7" t="str">
        <x:v>当有敌方目标的弱点被击破时，开拓者立即恢复10.5点能量。</x:v>
      </x:c>
      <x:c r="F6403" s="6" t="n">
        <x:v>0</x:v>
      </x:c>
      <x:c r="G6403" s="6" t="n">
        <x:v>0</x:v>
      </x:c>
      <x:c r="H6403" s="6" t="n">
        <x:v>0</x:v>
      </x:c>
      <x:c r="I6403" s="6" t="n">
        <x:v>0</x:v>
      </x:c>
      <x:c r="J6403" s="6" t="str">
        <x:v>[10.5]</x:v>
      </x:c>
      <x:c r="K6403" s="7" t="str">
        <x:v>无首段伤害倍率，请覆盖或设为辅助技能</x:v>
      </x:c>
      <x:c r="L6403" s="6" t="str">
        <x:v>https://raw.githubusercontent.com/Mar-7th/StarRailRes/dbe8cdfcfb0bf657b9fe1cf92d5537f118ccb487/index_new/cn/character_skills.json</x:v>
      </x:c>
    </x:row>
    <x:row r="6404" ht="20" customHeight="1">
      <x:c r="A6404" s="6" t="str">
        <x:v>800604_12</x:v>
      </x:c>
      <x:c r="B6404" s="6" t="str">
        <x:v>800604</x:v>
      </x:c>
      <x:c r="C6404" s="6" t="n">
        <x:v>12</x:v>
      </x:c>
      <x:c r="D6404" s="6" t="str">
        <x:v>全屏段的高空踏歌</x:v>
      </x:c>
      <x:c r="E6404" s="7" t="str">
        <x:v>当有敌方目标的弱点被击破时，开拓者立即恢复11点能量。</x:v>
      </x:c>
      <x:c r="F6404" s="6" t="n">
        <x:v>0</x:v>
      </x:c>
      <x:c r="G6404" s="6" t="n">
        <x:v>0</x:v>
      </x:c>
      <x:c r="H6404" s="6" t="n">
        <x:v>0</x:v>
      </x:c>
      <x:c r="I6404" s="6" t="n">
        <x:v>0</x:v>
      </x:c>
      <x:c r="J6404" s="6" t="str">
        <x:v>[11]</x:v>
      </x:c>
      <x:c r="K6404" s="7" t="str">
        <x:v>无首段伤害倍率，请覆盖或设为辅助技能</x:v>
      </x:c>
      <x:c r="L6404" s="6" t="str">
        <x:v>https://raw.githubusercontent.com/Mar-7th/StarRailRes/dbe8cdfcfb0bf657b9fe1cf92d5537f118ccb487/index_new/cn/character_skills.json</x:v>
      </x:c>
    </x:row>
    <x:row r="6405" ht="20" customHeight="1">
      <x:c r="A6405" s="6" t="str">
        <x:v>800604_13</x:v>
      </x:c>
      <x:c r="B6405" s="6" t="str">
        <x:v>800604</x:v>
      </x:c>
      <x:c r="C6405" s="6" t="n">
        <x:v>13</x:v>
      </x:c>
      <x:c r="D6405" s="6" t="str">
        <x:v>全屏段的高空踏歌</x:v>
      </x:c>
      <x:c r="E6405" s="7" t="str">
        <x:v>当有敌方目标的弱点被击破时，开拓者立即恢复11.5点能量。</x:v>
      </x:c>
      <x:c r="F6405" s="6" t="n">
        <x:v>0</x:v>
      </x:c>
      <x:c r="G6405" s="6" t="n">
        <x:v>0</x:v>
      </x:c>
      <x:c r="H6405" s="6" t="n">
        <x:v>0</x:v>
      </x:c>
      <x:c r="I6405" s="6" t="n">
        <x:v>0</x:v>
      </x:c>
      <x:c r="J6405" s="6" t="str">
        <x:v>[11.5]</x:v>
      </x:c>
      <x:c r="K6405" s="7" t="str">
        <x:v>无首段伤害倍率，请覆盖或设为辅助技能</x:v>
      </x:c>
      <x:c r="L6405" s="6" t="str">
        <x:v>https://raw.githubusercontent.com/Mar-7th/StarRailRes/dbe8cdfcfb0bf657b9fe1cf92d5537f118ccb487/index_new/cn/character_skills.json</x:v>
      </x:c>
    </x:row>
    <x:row r="6406" ht="20" customHeight="1">
      <x:c r="A6406" s="6" t="str">
        <x:v>800604_14</x:v>
      </x:c>
      <x:c r="B6406" s="6" t="str">
        <x:v>800604</x:v>
      </x:c>
      <x:c r="C6406" s="6" t="n">
        <x:v>14</x:v>
      </x:c>
      <x:c r="D6406" s="6" t="str">
        <x:v>全屏段的高空踏歌</x:v>
      </x:c>
      <x:c r="E6406" s="7" t="str">
        <x:v>当有敌方目标的弱点被击破时，开拓者立即恢复12点能量。</x:v>
      </x:c>
      <x:c r="F6406" s="6" t="n">
        <x:v>0</x:v>
      </x:c>
      <x:c r="G6406" s="6" t="n">
        <x:v>0</x:v>
      </x:c>
      <x:c r="H6406" s="6" t="n">
        <x:v>0</x:v>
      </x:c>
      <x:c r="I6406" s="6" t="n">
        <x:v>0</x:v>
      </x:c>
      <x:c r="J6406" s="6" t="str">
        <x:v>[12]</x:v>
      </x:c>
      <x:c r="K6406" s="7" t="str">
        <x:v>无首段伤害倍率，请覆盖或设为辅助技能</x:v>
      </x:c>
      <x:c r="L6406" s="6" t="str">
        <x:v>https://raw.githubusercontent.com/Mar-7th/StarRailRes/dbe8cdfcfb0bf657b9fe1cf92d5537f118ccb487/index_new/cn/character_skills.json</x:v>
      </x:c>
    </x:row>
    <x:row r="6407" ht="20" customHeight="1">
      <x:c r="A6407" s="6" t="str">
        <x:v>800604_15</x:v>
      </x:c>
      <x:c r="B6407" s="6" t="str">
        <x:v>800604</x:v>
      </x:c>
      <x:c r="C6407" s="6" t="n">
        <x:v>15</x:v>
      </x:c>
      <x:c r="D6407" s="6" t="str">
        <x:v>全屏段的高空踏歌</x:v>
      </x:c>
      <x:c r="E6407" s="7" t="str">
        <x:v>当有敌方目标的弱点被击破时，开拓者立即恢复12.5点能量。</x:v>
      </x:c>
      <x:c r="F6407" s="6" t="n">
        <x:v>0</x:v>
      </x:c>
      <x:c r="G6407" s="6" t="n">
        <x:v>0</x:v>
      </x:c>
      <x:c r="H6407" s="6" t="n">
        <x:v>0</x:v>
      </x:c>
      <x:c r="I6407" s="6" t="n">
        <x:v>0</x:v>
      </x:c>
      <x:c r="J6407" s="6" t="str">
        <x:v>[12.5]</x:v>
      </x:c>
      <x:c r="K6407" s="7" t="str">
        <x:v>无首段伤害倍率，请覆盖或设为辅助技能</x:v>
      </x:c>
      <x:c r="L6407" s="6" t="str">
        <x:v>https://raw.githubusercontent.com/Mar-7th/StarRailRes/dbe8cdfcfb0bf657b9fe1cf92d5537f118ccb487/index_new/cn/character_skills.json</x:v>
      </x:c>
    </x:row>
    <x:row r="6408" ht="20" customHeight="1">
      <x:c r="A6408" s="6" t="str">
        <x:v>800606_1</x:v>
      </x:c>
      <x:c r="B6408" s="6" t="str">
        <x:v>800606</x:v>
      </x:c>
      <x:c r="C6408" s="6" t="n">
        <x:v>1</x:v>
      </x:c>
      <x:c r="D6408" s="6" t="str">
        <x:v>攻击</x:v>
      </x:c>
      <x:c r="E6408" s="7" t="str">
        <x:v>攻击敌人，进入战斗后削弱敌方目标对应属性韧性。</x:v>
      </x:c>
      <x:c r="F6408" s="6" t="n">
        <x:v>0</x:v>
      </x:c>
      <x:c r="G6408" s="6" t="n">
        <x:v>0</x:v>
      </x:c>
      <x:c r="H6408" s="6" t="n">
        <x:v>0</x:v>
      </x:c>
      <x:c r="I6408" s="6" t="n">
        <x:v>0</x:v>
      </x:c>
      <x:c r="J6408" s="6" t="str">
        <x:v>[]</x:v>
      </x:c>
      <x:c r="K6408" s="7" t="str">
        <x:v>缺少结构化参数，必须覆盖</x:v>
      </x:c>
      <x:c r="L6408" s="6" t="str">
        <x:v>https://raw.githubusercontent.com/Mar-7th/StarRailRes/dbe8cdfcfb0bf657b9fe1cf92d5537f118ccb487/index_new/cn/character_skills.json</x:v>
      </x:c>
    </x:row>
    <x:row r="6409" ht="20" customHeight="1">
      <x:c r="A6409" s="6" t="str">
        <x:v>800607_1</x:v>
      </x:c>
      <x:c r="B6409" s="6" t="str">
        <x:v>800607</x:v>
      </x:c>
      <x:c r="C6409" s="6" t="n">
        <x:v>1</x:v>
      </x:c>
      <x:c r="D6409" s="6" t="str">
        <x:v>即刻！独奏团</x:v>
      </x:c>
      <x:c r="E6409" s="7" t="str">
        <x:v>使用秘技后，下一次战斗开始时使我方全体的击破特攻提高30%，持续2回合。</x:v>
      </x:c>
      <x:c r="F6409" s="6" t="n">
        <x:v>0</x:v>
      </x:c>
      <x:c r="G6409" s="6" t="n">
        <x:v>0</x:v>
      </x:c>
      <x:c r="H6409" s="6" t="n">
        <x:v>0</x:v>
      </x:c>
      <x:c r="I6409" s="6" t="n">
        <x:v>0</x:v>
      </x:c>
      <x:c r="J6409" s="6" t="str">
        <x:v>[0.3, 2]</x:v>
      </x:c>
      <x:c r="K6409" s="7" t="str">
        <x:v>无首段伤害倍率，请覆盖或设为辅助技能</x:v>
      </x:c>
      <x:c r="L6409" s="6" t="str">
        <x:v>https://raw.githubusercontent.com/Mar-7th/StarRailRes/dbe8cdfcfb0bf657b9fe1cf92d5537f118ccb487/index_new/cn/character_skills.json</x:v>
      </x:c>
    </x:row>
    <x:row r="6410" ht="20" customHeight="1">
      <x:c r="A6410" s="6" t="str">
        <x:v>800701_1</x:v>
      </x:c>
      <x:c r="B6410" s="6" t="str">
        <x:v>800701</x:v>
      </x:c>
      <x:c r="C6410" s="6" t="n">
        <x:v>1</x:v>
      </x:c>
      <x:c r="D6410" s="6" t="str">
        <x:v>包在我身上！</x:v>
      </x:c>
      <x:c r="E6410" s="7" t="str">
        <x:v>对指定敌方单体造成等同于开拓者50%攻击力的冰属性伤害。</x:v>
      </x:c>
      <x:c r="F6410" s="6" t="n">
        <x:v>0.5</x:v>
      </x:c>
      <x:c r="G6410" s="6" t="n">
        <x:v>0</x:v>
      </x:c>
      <x:c r="H6410" s="6" t="n">
        <x:v>0</x:v>
      </x:c>
      <x:c r="I6410" s="6" t="n">
        <x:v>0</x:v>
      </x:c>
      <x:c r="J6410" s="6" t="str">
        <x:v>[0.5]</x:v>
      </x:c>
      <x:c r="K6410" s="7" t="str">
        <x:v>需确认条件及分段</x:v>
      </x:c>
      <x:c r="L6410" s="6" t="str">
        <x:v>https://raw.githubusercontent.com/Mar-7th/StarRailRes/dbe8cdfcfb0bf657b9fe1cf92d5537f118ccb487/index_new/cn/character_skills.json</x:v>
      </x:c>
    </x:row>
    <x:row r="6411" ht="20" customHeight="1">
      <x:c r="A6411" s="6" t="str">
        <x:v>800701_2</x:v>
      </x:c>
      <x:c r="B6411" s="6" t="str">
        <x:v>800701</x:v>
      </x:c>
      <x:c r="C6411" s="6" t="n">
        <x:v>2</x:v>
      </x:c>
      <x:c r="D6411" s="6" t="str">
        <x:v>包在我身上！</x:v>
      </x:c>
      <x:c r="E6411" s="7" t="str">
        <x:v>对指定敌方单体造成等同于开拓者60%攻击力的冰属性伤害。</x:v>
      </x:c>
      <x:c r="F6411" s="6" t="n">
        <x:v>0.6</x:v>
      </x:c>
      <x:c r="G6411" s="6" t="n">
        <x:v>0</x:v>
      </x:c>
      <x:c r="H6411" s="6" t="n">
        <x:v>0</x:v>
      </x:c>
      <x:c r="I6411" s="6" t="n">
        <x:v>0</x:v>
      </x:c>
      <x:c r="J6411" s="6" t="str">
        <x:v>[0.6]</x:v>
      </x:c>
      <x:c r="K6411" s="7" t="str">
        <x:v>需确认条件及分段</x:v>
      </x:c>
      <x:c r="L6411" s="6" t="str">
        <x:v>https://raw.githubusercontent.com/Mar-7th/StarRailRes/dbe8cdfcfb0bf657b9fe1cf92d5537f118ccb487/index_new/cn/character_skills.json</x:v>
      </x:c>
    </x:row>
    <x:row r="6412" ht="20" customHeight="1">
      <x:c r="A6412" s="6" t="str">
        <x:v>800701_3</x:v>
      </x:c>
      <x:c r="B6412" s="6" t="str">
        <x:v>800701</x:v>
      </x:c>
      <x:c r="C6412" s="6" t="n">
        <x:v>3</x:v>
      </x:c>
      <x:c r="D6412" s="6" t="str">
        <x:v>包在我身上！</x:v>
      </x:c>
      <x:c r="E6412" s="7" t="str">
        <x:v>对指定敌方单体造成等同于开拓者70%攻击力的冰属性伤害。</x:v>
      </x:c>
      <x:c r="F6412" s="6" t="n">
        <x:v>0.7</x:v>
      </x:c>
      <x:c r="G6412" s="6" t="n">
        <x:v>0</x:v>
      </x:c>
      <x:c r="H6412" s="6" t="n">
        <x:v>0</x:v>
      </x:c>
      <x:c r="I6412" s="6" t="n">
        <x:v>0</x:v>
      </x:c>
      <x:c r="J6412" s="6" t="str">
        <x:v>[0.7]</x:v>
      </x:c>
      <x:c r="K6412" s="7" t="str">
        <x:v>需确认条件及分段</x:v>
      </x:c>
      <x:c r="L6412" s="6" t="str">
        <x:v>https://raw.githubusercontent.com/Mar-7th/StarRailRes/dbe8cdfcfb0bf657b9fe1cf92d5537f118ccb487/index_new/cn/character_skills.json</x:v>
      </x:c>
    </x:row>
    <x:row r="6413" ht="20" customHeight="1">
      <x:c r="A6413" s="6" t="str">
        <x:v>800701_4</x:v>
      </x:c>
      <x:c r="B6413" s="6" t="str">
        <x:v>800701</x:v>
      </x:c>
      <x:c r="C6413" s="6" t="n">
        <x:v>4</x:v>
      </x:c>
      <x:c r="D6413" s="6" t="str">
        <x:v>包在我身上！</x:v>
      </x:c>
      <x:c r="E6413" s="7" t="str">
        <x:v>对指定敌方单体造成等同于开拓者80%攻击力的冰属性伤害。</x:v>
      </x:c>
      <x:c r="F6413" s="6" t="n">
        <x:v>0.8</x:v>
      </x:c>
      <x:c r="G6413" s="6" t="n">
        <x:v>0</x:v>
      </x:c>
      <x:c r="H6413" s="6" t="n">
        <x:v>0</x:v>
      </x:c>
      <x:c r="I6413" s="6" t="n">
        <x:v>0</x:v>
      </x:c>
      <x:c r="J6413" s="6" t="str">
        <x:v>[0.8]</x:v>
      </x:c>
      <x:c r="K6413" s="7" t="str">
        <x:v>需确认条件及分段</x:v>
      </x:c>
      <x:c r="L6413" s="6" t="str">
        <x:v>https://raw.githubusercontent.com/Mar-7th/StarRailRes/dbe8cdfcfb0bf657b9fe1cf92d5537f118ccb487/index_new/cn/character_skills.json</x:v>
      </x:c>
    </x:row>
    <x:row r="6414" ht="20" customHeight="1">
      <x:c r="A6414" s="6" t="str">
        <x:v>800701_5</x:v>
      </x:c>
      <x:c r="B6414" s="6" t="str">
        <x:v>800701</x:v>
      </x:c>
      <x:c r="C6414" s="6" t="n">
        <x:v>5</x:v>
      </x:c>
      <x:c r="D6414" s="6" t="str">
        <x:v>包在我身上！</x:v>
      </x:c>
      <x:c r="E6414" s="7" t="str">
        <x:v>对指定敌方单体造成等同于开拓者90%攻击力的冰属性伤害。</x:v>
      </x:c>
      <x:c r="F6414" s="6" t="n">
        <x:v>0.9</x:v>
      </x:c>
      <x:c r="G6414" s="6" t="n">
        <x:v>0</x:v>
      </x:c>
      <x:c r="H6414" s="6" t="n">
        <x:v>0</x:v>
      </x:c>
      <x:c r="I6414" s="6" t="n">
        <x:v>0</x:v>
      </x:c>
      <x:c r="J6414" s="6" t="str">
        <x:v>[0.9]</x:v>
      </x:c>
      <x:c r="K6414" s="7" t="str">
        <x:v>需确认条件及分段</x:v>
      </x:c>
      <x:c r="L6414" s="6" t="str">
        <x:v>https://raw.githubusercontent.com/Mar-7th/StarRailRes/dbe8cdfcfb0bf657b9fe1cf92d5537f118ccb487/index_new/cn/character_skills.json</x:v>
      </x:c>
    </x:row>
    <x:row r="6415" ht="20" customHeight="1">
      <x:c r="A6415" s="6" t="str">
        <x:v>800701_6</x:v>
      </x:c>
      <x:c r="B6415" s="6" t="str">
        <x:v>800701</x:v>
      </x:c>
      <x:c r="C6415" s="6" t="n">
        <x:v>6</x:v>
      </x:c>
      <x:c r="D6415" s="6" t="str">
        <x:v>包在我身上！</x:v>
      </x:c>
      <x:c r="E6415" s="7" t="str">
        <x:v>对指定敌方单体造成等同于开拓者100%攻击力的冰属性伤害。</x:v>
      </x:c>
      <x:c r="F6415" s="6" t="n">
        <x:v>1</x:v>
      </x:c>
      <x:c r="G6415" s="6" t="n">
        <x:v>0</x:v>
      </x:c>
      <x:c r="H6415" s="6" t="n">
        <x:v>0</x:v>
      </x:c>
      <x:c r="I6415" s="6" t="n">
        <x:v>0</x:v>
      </x:c>
      <x:c r="J6415" s="6" t="str">
        <x:v>[1]</x:v>
      </x:c>
      <x:c r="K6415" s="7" t="str">
        <x:v>需确认条件及分段</x:v>
      </x:c>
      <x:c r="L6415" s="6" t="str">
        <x:v>https://raw.githubusercontent.com/Mar-7th/StarRailRes/dbe8cdfcfb0bf657b9fe1cf92d5537f118ccb487/index_new/cn/character_skills.json</x:v>
      </x:c>
    </x:row>
    <x:row r="6416" ht="20" customHeight="1">
      <x:c r="A6416" s="6" t="str">
        <x:v>800701_7</x:v>
      </x:c>
      <x:c r="B6416" s="6" t="str">
        <x:v>800701</x:v>
      </x:c>
      <x:c r="C6416" s="6" t="n">
        <x:v>7</x:v>
      </x:c>
      <x:c r="D6416" s="6" t="str">
        <x:v>包在我身上！</x:v>
      </x:c>
      <x:c r="E6416" s="7" t="str">
        <x:v>对指定敌方单体造成等同于开拓者110%攻击力的冰属性伤害。</x:v>
      </x:c>
      <x:c r="F6416" s="6" t="n">
        <x:v>1.1</x:v>
      </x:c>
      <x:c r="G6416" s="6" t="n">
        <x:v>0</x:v>
      </x:c>
      <x:c r="H6416" s="6" t="n">
        <x:v>0</x:v>
      </x:c>
      <x:c r="I6416" s="6" t="n">
        <x:v>0</x:v>
      </x:c>
      <x:c r="J6416" s="6" t="str">
        <x:v>[1.1]</x:v>
      </x:c>
      <x:c r="K6416" s="7" t="str">
        <x:v>需确认条件及分段</x:v>
      </x:c>
      <x:c r="L6416" s="6" t="str">
        <x:v>https://raw.githubusercontent.com/Mar-7th/StarRailRes/dbe8cdfcfb0bf657b9fe1cf92d5537f118ccb487/index_new/cn/character_skills.json</x:v>
      </x:c>
    </x:row>
    <x:row r="6417" ht="20" customHeight="1">
      <x:c r="A6417" s="6" t="str">
        <x:v>800701_8</x:v>
      </x:c>
      <x:c r="B6417" s="6" t="str">
        <x:v>800701</x:v>
      </x:c>
      <x:c r="C6417" s="6" t="n">
        <x:v>8</x:v>
      </x:c>
      <x:c r="D6417" s="6" t="str">
        <x:v>包在我身上！</x:v>
      </x:c>
      <x:c r="E6417" s="7" t="str">
        <x:v>对指定敌方单体造成等同于开拓者120%攻击力的冰属性伤害。</x:v>
      </x:c>
      <x:c r="F6417" s="6" t="n">
        <x:v>1.2</x:v>
      </x:c>
      <x:c r="G6417" s="6" t="n">
        <x:v>0</x:v>
      </x:c>
      <x:c r="H6417" s="6" t="n">
        <x:v>0</x:v>
      </x:c>
      <x:c r="I6417" s="6" t="n">
        <x:v>0</x:v>
      </x:c>
      <x:c r="J6417" s="6" t="str">
        <x:v>[1.2]</x:v>
      </x:c>
      <x:c r="K6417" s="7" t="str">
        <x:v>需确认条件及分段</x:v>
      </x:c>
      <x:c r="L6417" s="6" t="str">
        <x:v>https://raw.githubusercontent.com/Mar-7th/StarRailRes/dbe8cdfcfb0bf657b9fe1cf92d5537f118ccb487/index_new/cn/character_skills.json</x:v>
      </x:c>
    </x:row>
    <x:row r="6418" ht="20" customHeight="1">
      <x:c r="A6418" s="6" t="str">
        <x:v>800701_9</x:v>
      </x:c>
      <x:c r="B6418" s="6" t="str">
        <x:v>800701</x:v>
      </x:c>
      <x:c r="C6418" s="6" t="n">
        <x:v>9</x:v>
      </x:c>
      <x:c r="D6418" s="6" t="str">
        <x:v>包在我身上！</x:v>
      </x:c>
      <x:c r="E6418" s="7" t="str">
        <x:v>对指定敌方单体造成等同于开拓者130%攻击力的冰属性伤害。</x:v>
      </x:c>
      <x:c r="F6418" s="6" t="n">
        <x:v>1.3</x:v>
      </x:c>
      <x:c r="G6418" s="6" t="n">
        <x:v>0</x:v>
      </x:c>
      <x:c r="H6418" s="6" t="n">
        <x:v>0</x:v>
      </x:c>
      <x:c r="I6418" s="6" t="n">
        <x:v>0</x:v>
      </x:c>
      <x:c r="J6418" s="6" t="str">
        <x:v>[1.3]</x:v>
      </x:c>
      <x:c r="K6418" s="7" t="str">
        <x:v>需确认条件及分段</x:v>
      </x:c>
      <x:c r="L6418" s="6" t="str">
        <x:v>https://raw.githubusercontent.com/Mar-7th/StarRailRes/dbe8cdfcfb0bf657b9fe1cf92d5537f118ccb487/index_new/cn/character_skills.json</x:v>
      </x:c>
    </x:row>
    <x:row r="6419" ht="20" customHeight="1">
      <x:c r="A6419" s="6" t="str">
        <x:v>800701_10</x:v>
      </x:c>
      <x:c r="B6419" s="6" t="str">
        <x:v>800701</x:v>
      </x:c>
      <x:c r="C6419" s="6" t="n">
        <x:v>10</x:v>
      </x:c>
      <x:c r="D6419" s="6" t="str">
        <x:v>包在我身上！</x:v>
      </x:c>
      <x:c r="E6419" s="7" t="str">
        <x:v>对指定敌方单体造成等同于开拓者140%攻击力的冰属性伤害。</x:v>
      </x:c>
      <x:c r="F6419" s="6" t="n">
        <x:v>1.4</x:v>
      </x:c>
      <x:c r="G6419" s="6" t="n">
        <x:v>0</x:v>
      </x:c>
      <x:c r="H6419" s="6" t="n">
        <x:v>0</x:v>
      </x:c>
      <x:c r="I6419" s="6" t="n">
        <x:v>0</x:v>
      </x:c>
      <x:c r="J6419" s="6" t="str">
        <x:v>[1.4]</x:v>
      </x:c>
      <x:c r="K6419" s="7" t="str">
        <x:v>需确认条件及分段</x:v>
      </x:c>
      <x:c r="L6419" s="6" t="str">
        <x:v>https://raw.githubusercontent.com/Mar-7th/StarRailRes/dbe8cdfcfb0bf657b9fe1cf92d5537f118ccb487/index_new/cn/character_skills.json</x:v>
      </x:c>
    </x:row>
    <x:row r="6420" ht="38" customHeight="1">
      <x:c r="A6420" s="6" t="str">
        <x:v>800702_1</x:v>
      </x:c>
      <x:c r="B6420" s="6" t="str">
        <x:v>800702</x:v>
      </x:c>
      <x:c r="C6420" s="6" t="n">
        <x:v>1</x:v>
      </x:c>
      <x:c r="D6420" s="6" t="str">
        <x:v>就决定是你了！</x:v>
      </x:c>
      <x:c r="E6420" s="7" t="str">
        <x:v>召唤忆灵迷迷。若迷迷已在场，为迷迷回复等同于迷迷生命上限30%的生命值，并且使迷迷获得10%充能。</x:v>
      </x:c>
      <x:c r="F6420" s="6" t="n">
        <x:v>0</x:v>
      </x:c>
      <x:c r="G6420" s="6" t="n">
        <x:v>0</x:v>
      </x:c>
      <x:c r="H6420" s="6" t="n">
        <x:v>0</x:v>
      </x:c>
      <x:c r="I6420" s="6" t="n">
        <x:v>0</x:v>
      </x:c>
      <x:c r="J6420" s="6" t="str">
        <x:v>[0.3, 0.1]</x:v>
      </x:c>
      <x:c r="K6420" s="7" t="str">
        <x:v>无首段伤害倍率，请覆盖或设为辅助技能</x:v>
      </x:c>
      <x:c r="L6420" s="6" t="str">
        <x:v>https://raw.githubusercontent.com/Mar-7th/StarRailRes/dbe8cdfcfb0bf657b9fe1cf92d5537f118ccb487/index_new/cn/character_skills.json</x:v>
      </x:c>
    </x:row>
    <x:row r="6421" ht="38" customHeight="1">
      <x:c r="A6421" s="6" t="str">
        <x:v>800702_2</x:v>
      </x:c>
      <x:c r="B6421" s="6" t="str">
        <x:v>800702</x:v>
      </x:c>
      <x:c r="C6421" s="6" t="n">
        <x:v>2</x:v>
      </x:c>
      <x:c r="D6421" s="6" t="str">
        <x:v>就决定是你了！</x:v>
      </x:c>
      <x:c r="E6421" s="7" t="str">
        <x:v>召唤忆灵迷迷。若迷迷已在场，为迷迷回复等同于迷迷生命上限33%的生命值，并且使迷迷获得10%充能。</x:v>
      </x:c>
      <x:c r="F6421" s="6" t="n">
        <x:v>0</x:v>
      </x:c>
      <x:c r="G6421" s="6" t="n">
        <x:v>0</x:v>
      </x:c>
      <x:c r="H6421" s="6" t="n">
        <x:v>0</x:v>
      </x:c>
      <x:c r="I6421" s="6" t="n">
        <x:v>0</x:v>
      </x:c>
      <x:c r="J6421" s="6" t="str">
        <x:v>[0.33, 0.1]</x:v>
      </x:c>
      <x:c r="K6421" s="7" t="str">
        <x:v>无首段伤害倍率，请覆盖或设为辅助技能</x:v>
      </x:c>
      <x:c r="L6421" s="6" t="str">
        <x:v>https://raw.githubusercontent.com/Mar-7th/StarRailRes/dbe8cdfcfb0bf657b9fe1cf92d5537f118ccb487/index_new/cn/character_skills.json</x:v>
      </x:c>
    </x:row>
    <x:row r="6422" ht="38" customHeight="1">
      <x:c r="A6422" s="6" t="str">
        <x:v>800702_3</x:v>
      </x:c>
      <x:c r="B6422" s="6" t="str">
        <x:v>800702</x:v>
      </x:c>
      <x:c r="C6422" s="6" t="n">
        <x:v>3</x:v>
      </x:c>
      <x:c r="D6422" s="6" t="str">
        <x:v>就决定是你了！</x:v>
      </x:c>
      <x:c r="E6422" s="7" t="str">
        <x:v>召唤忆灵迷迷。若迷迷已在场，为迷迷回复等同于迷迷生命上限36%的生命值，并且使迷迷获得10%充能。</x:v>
      </x:c>
      <x:c r="F6422" s="6" t="n">
        <x:v>0</x:v>
      </x:c>
      <x:c r="G6422" s="6" t="n">
        <x:v>0</x:v>
      </x:c>
      <x:c r="H6422" s="6" t="n">
        <x:v>0</x:v>
      </x:c>
      <x:c r="I6422" s="6" t="n">
        <x:v>0</x:v>
      </x:c>
      <x:c r="J6422" s="6" t="str">
        <x:v>[0.36, 0.1]</x:v>
      </x:c>
      <x:c r="K6422" s="7" t="str">
        <x:v>无首段伤害倍率，请覆盖或设为辅助技能</x:v>
      </x:c>
      <x:c r="L6422" s="6" t="str">
        <x:v>https://raw.githubusercontent.com/Mar-7th/StarRailRes/dbe8cdfcfb0bf657b9fe1cf92d5537f118ccb487/index_new/cn/character_skills.json</x:v>
      </x:c>
    </x:row>
    <x:row r="6423" ht="38" customHeight="1">
      <x:c r="A6423" s="6" t="str">
        <x:v>800702_4</x:v>
      </x:c>
      <x:c r="B6423" s="6" t="str">
        <x:v>800702</x:v>
      </x:c>
      <x:c r="C6423" s="6" t="n">
        <x:v>4</x:v>
      </x:c>
      <x:c r="D6423" s="6" t="str">
        <x:v>就决定是你了！</x:v>
      </x:c>
      <x:c r="E6423" s="7" t="str">
        <x:v>召唤忆灵迷迷。若迷迷已在场，为迷迷回复等同于迷迷生命上限39%的生命值，并且使迷迷获得10%充能。</x:v>
      </x:c>
      <x:c r="F6423" s="6" t="n">
        <x:v>0</x:v>
      </x:c>
      <x:c r="G6423" s="6" t="n">
        <x:v>0</x:v>
      </x:c>
      <x:c r="H6423" s="6" t="n">
        <x:v>0</x:v>
      </x:c>
      <x:c r="I6423" s="6" t="n">
        <x:v>0</x:v>
      </x:c>
      <x:c r="J6423" s="6" t="str">
        <x:v>[0.39, 0.1]</x:v>
      </x:c>
      <x:c r="K6423" s="7" t="str">
        <x:v>无首段伤害倍率，请覆盖或设为辅助技能</x:v>
      </x:c>
      <x:c r="L6423" s="6" t="str">
        <x:v>https://raw.githubusercontent.com/Mar-7th/StarRailRes/dbe8cdfcfb0bf657b9fe1cf92d5537f118ccb487/index_new/cn/character_skills.json</x:v>
      </x:c>
    </x:row>
    <x:row r="6424" ht="38" customHeight="1">
      <x:c r="A6424" s="6" t="str">
        <x:v>800702_5</x:v>
      </x:c>
      <x:c r="B6424" s="6" t="str">
        <x:v>800702</x:v>
      </x:c>
      <x:c r="C6424" s="6" t="n">
        <x:v>5</x:v>
      </x:c>
      <x:c r="D6424" s="6" t="str">
        <x:v>就决定是你了！</x:v>
      </x:c>
      <x:c r="E6424" s="7" t="str">
        <x:v>召唤忆灵迷迷。若迷迷已在场，为迷迷回复等同于迷迷生命上限42%的生命值，并且使迷迷获得10%充能。</x:v>
      </x:c>
      <x:c r="F6424" s="6" t="n">
        <x:v>0</x:v>
      </x:c>
      <x:c r="G6424" s="6" t="n">
        <x:v>0</x:v>
      </x:c>
      <x:c r="H6424" s="6" t="n">
        <x:v>0</x:v>
      </x:c>
      <x:c r="I6424" s="6" t="n">
        <x:v>0</x:v>
      </x:c>
      <x:c r="J6424" s="6" t="str">
        <x:v>[0.42, 0.1]</x:v>
      </x:c>
      <x:c r="K6424" s="7" t="str">
        <x:v>无首段伤害倍率，请覆盖或设为辅助技能</x:v>
      </x:c>
      <x:c r="L6424" s="6" t="str">
        <x:v>https://raw.githubusercontent.com/Mar-7th/StarRailRes/dbe8cdfcfb0bf657b9fe1cf92d5537f118ccb487/index_new/cn/character_skills.json</x:v>
      </x:c>
    </x:row>
    <x:row r="6425" ht="38" customHeight="1">
      <x:c r="A6425" s="6" t="str">
        <x:v>800702_6</x:v>
      </x:c>
      <x:c r="B6425" s="6" t="str">
        <x:v>800702</x:v>
      </x:c>
      <x:c r="C6425" s="6" t="n">
        <x:v>6</x:v>
      </x:c>
      <x:c r="D6425" s="6" t="str">
        <x:v>就决定是你了！</x:v>
      </x:c>
      <x:c r="E6425" s="7" t="str">
        <x:v>召唤忆灵迷迷。若迷迷已在场，为迷迷回复等同于迷迷生命上限45%的生命值，并且使迷迷获得10%充能。</x:v>
      </x:c>
      <x:c r="F6425" s="6" t="n">
        <x:v>0</x:v>
      </x:c>
      <x:c r="G6425" s="6" t="n">
        <x:v>0</x:v>
      </x:c>
      <x:c r="H6425" s="6" t="n">
        <x:v>0</x:v>
      </x:c>
      <x:c r="I6425" s="6" t="n">
        <x:v>0</x:v>
      </x:c>
      <x:c r="J6425" s="6" t="str">
        <x:v>[0.45, 0.1]</x:v>
      </x:c>
      <x:c r="K6425" s="7" t="str">
        <x:v>无首段伤害倍率，请覆盖或设为辅助技能</x:v>
      </x:c>
      <x:c r="L6425" s="6" t="str">
        <x:v>https://raw.githubusercontent.com/Mar-7th/StarRailRes/dbe8cdfcfb0bf657b9fe1cf92d5537f118ccb487/index_new/cn/character_skills.json</x:v>
      </x:c>
    </x:row>
    <x:row r="6426" ht="38" customHeight="1">
      <x:c r="A6426" s="6" t="str">
        <x:v>800702_7</x:v>
      </x:c>
      <x:c r="B6426" s="6" t="str">
        <x:v>800702</x:v>
      </x:c>
      <x:c r="C6426" s="6" t="n">
        <x:v>7</x:v>
      </x:c>
      <x:c r="D6426" s="6" t="str">
        <x:v>就决定是你了！</x:v>
      </x:c>
      <x:c r="E6426" s="7" t="str">
        <x:v>召唤忆灵迷迷。若迷迷已在场，为迷迷回复等同于迷迷生命上限48.75%的生命值，并且使迷迷获得10%充能。</x:v>
      </x:c>
      <x:c r="F6426" s="6" t="n">
        <x:v>0</x:v>
      </x:c>
      <x:c r="G6426" s="6" t="n">
        <x:v>0</x:v>
      </x:c>
      <x:c r="H6426" s="6" t="n">
        <x:v>0</x:v>
      </x:c>
      <x:c r="I6426" s="6" t="n">
        <x:v>0</x:v>
      </x:c>
      <x:c r="J6426" s="6" t="str">
        <x:v>[0.4875, 0.1]</x:v>
      </x:c>
      <x:c r="K6426" s="7" t="str">
        <x:v>无首段伤害倍率，请覆盖或设为辅助技能</x:v>
      </x:c>
      <x:c r="L6426" s="6" t="str">
        <x:v>https://raw.githubusercontent.com/Mar-7th/StarRailRes/dbe8cdfcfb0bf657b9fe1cf92d5537f118ccb487/index_new/cn/character_skills.json</x:v>
      </x:c>
    </x:row>
    <x:row r="6427" ht="38" customHeight="1">
      <x:c r="A6427" s="6" t="str">
        <x:v>800702_8</x:v>
      </x:c>
      <x:c r="B6427" s="6" t="str">
        <x:v>800702</x:v>
      </x:c>
      <x:c r="C6427" s="6" t="n">
        <x:v>8</x:v>
      </x:c>
      <x:c r="D6427" s="6" t="str">
        <x:v>就决定是你了！</x:v>
      </x:c>
      <x:c r="E6427" s="7" t="str">
        <x:v>召唤忆灵迷迷。若迷迷已在场，为迷迷回复等同于迷迷生命上限52.5%的生命值，并且使迷迷获得10%充能。</x:v>
      </x:c>
      <x:c r="F6427" s="6" t="n">
        <x:v>0</x:v>
      </x:c>
      <x:c r="G6427" s="6" t="n">
        <x:v>0</x:v>
      </x:c>
      <x:c r="H6427" s="6" t="n">
        <x:v>0</x:v>
      </x:c>
      <x:c r="I6427" s="6" t="n">
        <x:v>0</x:v>
      </x:c>
      <x:c r="J6427" s="6" t="str">
        <x:v>[0.525, 0.1]</x:v>
      </x:c>
      <x:c r="K6427" s="7" t="str">
        <x:v>无首段伤害倍率，请覆盖或设为辅助技能</x:v>
      </x:c>
      <x:c r="L6427" s="6" t="str">
        <x:v>https://raw.githubusercontent.com/Mar-7th/StarRailRes/dbe8cdfcfb0bf657b9fe1cf92d5537f118ccb487/index_new/cn/character_skills.json</x:v>
      </x:c>
    </x:row>
    <x:row r="6428" ht="38" customHeight="1">
      <x:c r="A6428" s="6" t="str">
        <x:v>800702_9</x:v>
      </x:c>
      <x:c r="B6428" s="6" t="str">
        <x:v>800702</x:v>
      </x:c>
      <x:c r="C6428" s="6" t="n">
        <x:v>9</x:v>
      </x:c>
      <x:c r="D6428" s="6" t="str">
        <x:v>就决定是你了！</x:v>
      </x:c>
      <x:c r="E6428" s="7" t="str">
        <x:v>召唤忆灵迷迷。若迷迷已在场，为迷迷回复等同于迷迷生命上限56.25%的生命值，并且使迷迷获得10%充能。</x:v>
      </x:c>
      <x:c r="F6428" s="6" t="n">
        <x:v>0</x:v>
      </x:c>
      <x:c r="G6428" s="6" t="n">
        <x:v>0</x:v>
      </x:c>
      <x:c r="H6428" s="6" t="n">
        <x:v>0</x:v>
      </x:c>
      <x:c r="I6428" s="6" t="n">
        <x:v>0</x:v>
      </x:c>
      <x:c r="J6428" s="6" t="str">
        <x:v>[0.5625, 0.1]</x:v>
      </x:c>
      <x:c r="K6428" s="7" t="str">
        <x:v>无首段伤害倍率，请覆盖或设为辅助技能</x:v>
      </x:c>
      <x:c r="L6428" s="6" t="str">
        <x:v>https://raw.githubusercontent.com/Mar-7th/StarRailRes/dbe8cdfcfb0bf657b9fe1cf92d5537f118ccb487/index_new/cn/character_skills.json</x:v>
      </x:c>
    </x:row>
    <x:row r="6429" ht="38" customHeight="1">
      <x:c r="A6429" s="6" t="str">
        <x:v>800702_10</x:v>
      </x:c>
      <x:c r="B6429" s="6" t="str">
        <x:v>800702</x:v>
      </x:c>
      <x:c r="C6429" s="6" t="n">
        <x:v>10</x:v>
      </x:c>
      <x:c r="D6429" s="6" t="str">
        <x:v>就决定是你了！</x:v>
      </x:c>
      <x:c r="E6429" s="7" t="str">
        <x:v>召唤忆灵迷迷。若迷迷已在场，为迷迷回复等同于迷迷生命上限60%的生命值，并且使迷迷获得10%充能。</x:v>
      </x:c>
      <x:c r="F6429" s="6" t="n">
        <x:v>0</x:v>
      </x:c>
      <x:c r="G6429" s="6" t="n">
        <x:v>0</x:v>
      </x:c>
      <x:c r="H6429" s="6" t="n">
        <x:v>0</x:v>
      </x:c>
      <x:c r="I6429" s="6" t="n">
        <x:v>0</x:v>
      </x:c>
      <x:c r="J6429" s="6" t="str">
        <x:v>[0.6, 0.1]</x:v>
      </x:c>
      <x:c r="K6429" s="7" t="str">
        <x:v>无首段伤害倍率，请覆盖或设为辅助技能</x:v>
      </x:c>
      <x:c r="L6429" s="6" t="str">
        <x:v>https://raw.githubusercontent.com/Mar-7th/StarRailRes/dbe8cdfcfb0bf657b9fe1cf92d5537f118ccb487/index_new/cn/character_skills.json</x:v>
      </x:c>
    </x:row>
    <x:row r="6430" ht="38" customHeight="1">
      <x:c r="A6430" s="6" t="str">
        <x:v>800702_11</x:v>
      </x:c>
      <x:c r="B6430" s="6" t="str">
        <x:v>800702</x:v>
      </x:c>
      <x:c r="C6430" s="6" t="n">
        <x:v>11</x:v>
      </x:c>
      <x:c r="D6430" s="6" t="str">
        <x:v>就决定是你了！</x:v>
      </x:c>
      <x:c r="E6430" s="7" t="str">
        <x:v>召唤忆灵迷迷。若迷迷已在场，为迷迷回复等同于迷迷生命上限63%的生命值，并且使迷迷获得10%充能。</x:v>
      </x:c>
      <x:c r="F6430" s="6" t="n">
        <x:v>0</x:v>
      </x:c>
      <x:c r="G6430" s="6" t="n">
        <x:v>0</x:v>
      </x:c>
      <x:c r="H6430" s="6" t="n">
        <x:v>0</x:v>
      </x:c>
      <x:c r="I6430" s="6" t="n">
        <x:v>0</x:v>
      </x:c>
      <x:c r="J6430" s="6" t="str">
        <x:v>[0.63, 0.1]</x:v>
      </x:c>
      <x:c r="K6430" s="7" t="str">
        <x:v>无首段伤害倍率，请覆盖或设为辅助技能</x:v>
      </x:c>
      <x:c r="L6430" s="6" t="str">
        <x:v>https://raw.githubusercontent.com/Mar-7th/StarRailRes/dbe8cdfcfb0bf657b9fe1cf92d5537f118ccb487/index_new/cn/character_skills.json</x:v>
      </x:c>
    </x:row>
    <x:row r="6431" ht="38" customHeight="1">
      <x:c r="A6431" s="6" t="str">
        <x:v>800702_12</x:v>
      </x:c>
      <x:c r="B6431" s="6" t="str">
        <x:v>800702</x:v>
      </x:c>
      <x:c r="C6431" s="6" t="n">
        <x:v>12</x:v>
      </x:c>
      <x:c r="D6431" s="6" t="str">
        <x:v>就决定是你了！</x:v>
      </x:c>
      <x:c r="E6431" s="7" t="str">
        <x:v>召唤忆灵迷迷。若迷迷已在场，为迷迷回复等同于迷迷生命上限66%的生命值，并且使迷迷获得10%充能。</x:v>
      </x:c>
      <x:c r="F6431" s="6" t="n">
        <x:v>0</x:v>
      </x:c>
      <x:c r="G6431" s="6" t="n">
        <x:v>0</x:v>
      </x:c>
      <x:c r="H6431" s="6" t="n">
        <x:v>0</x:v>
      </x:c>
      <x:c r="I6431" s="6" t="n">
        <x:v>0</x:v>
      </x:c>
      <x:c r="J6431" s="6" t="str">
        <x:v>[0.66, 0.1]</x:v>
      </x:c>
      <x:c r="K6431" s="7" t="str">
        <x:v>无首段伤害倍率，请覆盖或设为辅助技能</x:v>
      </x:c>
      <x:c r="L6431" s="6" t="str">
        <x:v>https://raw.githubusercontent.com/Mar-7th/StarRailRes/dbe8cdfcfb0bf657b9fe1cf92d5537f118ccb487/index_new/cn/character_skills.json</x:v>
      </x:c>
    </x:row>
    <x:row r="6432" ht="38" customHeight="1">
      <x:c r="A6432" s="6" t="str">
        <x:v>800702_13</x:v>
      </x:c>
      <x:c r="B6432" s="6" t="str">
        <x:v>800702</x:v>
      </x:c>
      <x:c r="C6432" s="6" t="n">
        <x:v>13</x:v>
      </x:c>
      <x:c r="D6432" s="6" t="str">
        <x:v>就决定是你了！</x:v>
      </x:c>
      <x:c r="E6432" s="7" t="str">
        <x:v>召唤忆灵迷迷。若迷迷已在场，为迷迷回复等同于迷迷生命上限69%的生命值，并且使迷迷获得10%充能。</x:v>
      </x:c>
      <x:c r="F6432" s="6" t="n">
        <x:v>0</x:v>
      </x:c>
      <x:c r="G6432" s="6" t="n">
        <x:v>0</x:v>
      </x:c>
      <x:c r="H6432" s="6" t="n">
        <x:v>0</x:v>
      </x:c>
      <x:c r="I6432" s="6" t="n">
        <x:v>0</x:v>
      </x:c>
      <x:c r="J6432" s="6" t="str">
        <x:v>[0.69, 0.1]</x:v>
      </x:c>
      <x:c r="K6432" s="7" t="str">
        <x:v>无首段伤害倍率，请覆盖或设为辅助技能</x:v>
      </x:c>
      <x:c r="L6432" s="6" t="str">
        <x:v>https://raw.githubusercontent.com/Mar-7th/StarRailRes/dbe8cdfcfb0bf657b9fe1cf92d5537f118ccb487/index_new/cn/character_skills.json</x:v>
      </x:c>
    </x:row>
    <x:row r="6433" ht="38" customHeight="1">
      <x:c r="A6433" s="6" t="str">
        <x:v>800702_14</x:v>
      </x:c>
      <x:c r="B6433" s="6" t="str">
        <x:v>800702</x:v>
      </x:c>
      <x:c r="C6433" s="6" t="n">
        <x:v>14</x:v>
      </x:c>
      <x:c r="D6433" s="6" t="str">
        <x:v>就决定是你了！</x:v>
      </x:c>
      <x:c r="E6433" s="7" t="str">
        <x:v>召唤忆灵迷迷。若迷迷已在场，为迷迷回复等同于迷迷生命上限72%的生命值，并且使迷迷获得10%充能。</x:v>
      </x:c>
      <x:c r="F6433" s="6" t="n">
        <x:v>0</x:v>
      </x:c>
      <x:c r="G6433" s="6" t="n">
        <x:v>0</x:v>
      </x:c>
      <x:c r="H6433" s="6" t="n">
        <x:v>0</x:v>
      </x:c>
      <x:c r="I6433" s="6" t="n">
        <x:v>0</x:v>
      </x:c>
      <x:c r="J6433" s="6" t="str">
        <x:v>[0.72, 0.1]</x:v>
      </x:c>
      <x:c r="K6433" s="7" t="str">
        <x:v>无首段伤害倍率，请覆盖或设为辅助技能</x:v>
      </x:c>
      <x:c r="L6433" s="6" t="str">
        <x:v>https://raw.githubusercontent.com/Mar-7th/StarRailRes/dbe8cdfcfb0bf657b9fe1cf92d5537f118ccb487/index_new/cn/character_skills.json</x:v>
      </x:c>
    </x:row>
    <x:row r="6434" ht="38" customHeight="1">
      <x:c r="A6434" s="6" t="str">
        <x:v>800702_15</x:v>
      </x:c>
      <x:c r="B6434" s="6" t="str">
        <x:v>800702</x:v>
      </x:c>
      <x:c r="C6434" s="6" t="n">
        <x:v>15</x:v>
      </x:c>
      <x:c r="D6434" s="6" t="str">
        <x:v>就决定是你了！</x:v>
      </x:c>
      <x:c r="E6434" s="7" t="str">
        <x:v>召唤忆灵迷迷。若迷迷已在场，为迷迷回复等同于迷迷生命上限75%的生命值，并且使迷迷获得10%充能。</x:v>
      </x:c>
      <x:c r="F6434" s="6" t="n">
        <x:v>0</x:v>
      </x:c>
      <x:c r="G6434" s="6" t="n">
        <x:v>0</x:v>
      </x:c>
      <x:c r="H6434" s="6" t="n">
        <x:v>0</x:v>
      </x:c>
      <x:c r="I6434" s="6" t="n">
        <x:v>0</x:v>
      </x:c>
      <x:c r="J6434" s="6" t="str">
        <x:v>[0.75, 0.1]</x:v>
      </x:c>
      <x:c r="K6434" s="7" t="str">
        <x:v>无首段伤害倍率，请覆盖或设为辅助技能</x:v>
      </x:c>
      <x:c r="L6434" s="6" t="str">
        <x:v>https://raw.githubusercontent.com/Mar-7th/StarRailRes/dbe8cdfcfb0bf657b9fe1cf92d5537f118ccb487/index_new/cn/character_skills.json</x:v>
      </x:c>
    </x:row>
    <x:row r="6435" ht="38" customHeight="1">
      <x:c r="A6435" s="6" t="str">
        <x:v>800703_1</x:v>
      </x:c>
      <x:c r="B6435" s="6" t="str">
        <x:v>800703</x:v>
      </x:c>
      <x:c r="C6435" s="6" t="n">
        <x:v>1</x:v>
      </x:c>
      <x:c r="D6435" s="6" t="str">
        <x:v>一起上吧，迷迷！</x:v>
      </x:c>
      <x:c r="E6435" s="7" t="str">
        <x:v>召唤忆灵迷迷。使迷迷获得40%充能，随后使迷迷对敌方全体造成等同于迷迷120%攻击力的冰属性伤害。</x:v>
      </x:c>
      <x:c r="F6435" s="6" t="n">
        <x:v>0</x:v>
      </x:c>
      <x:c r="G6435" s="6" t="n">
        <x:v>0</x:v>
      </x:c>
      <x:c r="H6435" s="6" t="n">
        <x:v>0</x:v>
      </x:c>
      <x:c r="I6435" s="6" t="n">
        <x:v>0</x:v>
      </x:c>
      <x:c r="J6435" s="6" t="str">
        <x:v>[1.2, 0.4]</x:v>
      </x:c>
      <x:c r="K6435" s="7" t="str">
        <x:v>无首段伤害倍率，请覆盖或设为辅助技能</x:v>
      </x:c>
      <x:c r="L6435" s="6" t="str">
        <x:v>https://raw.githubusercontent.com/Mar-7th/StarRailRes/dbe8cdfcfb0bf657b9fe1cf92d5537f118ccb487/index_new/cn/character_skills.json</x:v>
      </x:c>
    </x:row>
    <x:row r="6436" ht="38" customHeight="1">
      <x:c r="A6436" s="6" t="str">
        <x:v>800703_2</x:v>
      </x:c>
      <x:c r="B6436" s="6" t="str">
        <x:v>800703</x:v>
      </x:c>
      <x:c r="C6436" s="6" t="n">
        <x:v>2</x:v>
      </x:c>
      <x:c r="D6436" s="6" t="str">
        <x:v>一起上吧，迷迷！</x:v>
      </x:c>
      <x:c r="E6436" s="7" t="str">
        <x:v>召唤忆灵迷迷。使迷迷获得40%充能，随后使迷迷对敌方全体造成等同于迷迷132%攻击力的冰属性伤害。</x:v>
      </x:c>
      <x:c r="F6436" s="6" t="n">
        <x:v>0</x:v>
      </x:c>
      <x:c r="G6436" s="6" t="n">
        <x:v>0</x:v>
      </x:c>
      <x:c r="H6436" s="6" t="n">
        <x:v>0</x:v>
      </x:c>
      <x:c r="I6436" s="6" t="n">
        <x:v>0</x:v>
      </x:c>
      <x:c r="J6436" s="6" t="str">
        <x:v>[1.32, 0.4]</x:v>
      </x:c>
      <x:c r="K6436" s="7" t="str">
        <x:v>无首段伤害倍率，请覆盖或设为辅助技能</x:v>
      </x:c>
      <x:c r="L6436" s="6" t="str">
        <x:v>https://raw.githubusercontent.com/Mar-7th/StarRailRes/dbe8cdfcfb0bf657b9fe1cf92d5537f118ccb487/index_new/cn/character_skills.json</x:v>
      </x:c>
    </x:row>
    <x:row r="6437" ht="38" customHeight="1">
      <x:c r="A6437" s="6" t="str">
        <x:v>800703_3</x:v>
      </x:c>
      <x:c r="B6437" s="6" t="str">
        <x:v>800703</x:v>
      </x:c>
      <x:c r="C6437" s="6" t="n">
        <x:v>3</x:v>
      </x:c>
      <x:c r="D6437" s="6" t="str">
        <x:v>一起上吧，迷迷！</x:v>
      </x:c>
      <x:c r="E6437" s="7" t="str">
        <x:v>召唤忆灵迷迷。使迷迷获得40%充能，随后使迷迷对敌方全体造成等同于迷迷144%攻击力的冰属性伤害。</x:v>
      </x:c>
      <x:c r="F6437" s="6" t="n">
        <x:v>0</x:v>
      </x:c>
      <x:c r="G6437" s="6" t="n">
        <x:v>0</x:v>
      </x:c>
      <x:c r="H6437" s="6" t="n">
        <x:v>0</x:v>
      </x:c>
      <x:c r="I6437" s="6" t="n">
        <x:v>0</x:v>
      </x:c>
      <x:c r="J6437" s="6" t="str">
        <x:v>[1.44, 0.4]</x:v>
      </x:c>
      <x:c r="K6437" s="7" t="str">
        <x:v>无首段伤害倍率，请覆盖或设为辅助技能</x:v>
      </x:c>
      <x:c r="L6437" s="6" t="str">
        <x:v>https://raw.githubusercontent.com/Mar-7th/StarRailRes/dbe8cdfcfb0bf657b9fe1cf92d5537f118ccb487/index_new/cn/character_skills.json</x:v>
      </x:c>
    </x:row>
    <x:row r="6438" ht="38" customHeight="1">
      <x:c r="A6438" s="6" t="str">
        <x:v>800703_4</x:v>
      </x:c>
      <x:c r="B6438" s="6" t="str">
        <x:v>800703</x:v>
      </x:c>
      <x:c r="C6438" s="6" t="n">
        <x:v>4</x:v>
      </x:c>
      <x:c r="D6438" s="6" t="str">
        <x:v>一起上吧，迷迷！</x:v>
      </x:c>
      <x:c r="E6438" s="7" t="str">
        <x:v>召唤忆灵迷迷。使迷迷获得40%充能，随后使迷迷对敌方全体造成等同于迷迷156%攻击力的冰属性伤害。</x:v>
      </x:c>
      <x:c r="F6438" s="6" t="n">
        <x:v>0</x:v>
      </x:c>
      <x:c r="G6438" s="6" t="n">
        <x:v>0</x:v>
      </x:c>
      <x:c r="H6438" s="6" t="n">
        <x:v>0</x:v>
      </x:c>
      <x:c r="I6438" s="6" t="n">
        <x:v>0</x:v>
      </x:c>
      <x:c r="J6438" s="6" t="str">
        <x:v>[1.56, 0.4]</x:v>
      </x:c>
      <x:c r="K6438" s="7" t="str">
        <x:v>无首段伤害倍率，请覆盖或设为辅助技能</x:v>
      </x:c>
      <x:c r="L6438" s="6" t="str">
        <x:v>https://raw.githubusercontent.com/Mar-7th/StarRailRes/dbe8cdfcfb0bf657b9fe1cf92d5537f118ccb487/index_new/cn/character_skills.json</x:v>
      </x:c>
    </x:row>
    <x:row r="6439" ht="38" customHeight="1">
      <x:c r="A6439" s="6" t="str">
        <x:v>800703_5</x:v>
      </x:c>
      <x:c r="B6439" s="6" t="str">
        <x:v>800703</x:v>
      </x:c>
      <x:c r="C6439" s="6" t="n">
        <x:v>5</x:v>
      </x:c>
      <x:c r="D6439" s="6" t="str">
        <x:v>一起上吧，迷迷！</x:v>
      </x:c>
      <x:c r="E6439" s="7" t="str">
        <x:v>召唤忆灵迷迷。使迷迷获得40%充能，随后使迷迷对敌方全体造成等同于迷迷168%攻击力的冰属性伤害。</x:v>
      </x:c>
      <x:c r="F6439" s="6" t="n">
        <x:v>0</x:v>
      </x:c>
      <x:c r="G6439" s="6" t="n">
        <x:v>0</x:v>
      </x:c>
      <x:c r="H6439" s="6" t="n">
        <x:v>0</x:v>
      </x:c>
      <x:c r="I6439" s="6" t="n">
        <x:v>0</x:v>
      </x:c>
      <x:c r="J6439" s="6" t="str">
        <x:v>[1.68, 0.4]</x:v>
      </x:c>
      <x:c r="K6439" s="7" t="str">
        <x:v>无首段伤害倍率，请覆盖或设为辅助技能</x:v>
      </x:c>
      <x:c r="L6439" s="6" t="str">
        <x:v>https://raw.githubusercontent.com/Mar-7th/StarRailRes/dbe8cdfcfb0bf657b9fe1cf92d5537f118ccb487/index_new/cn/character_skills.json</x:v>
      </x:c>
    </x:row>
    <x:row r="6440" ht="38" customHeight="1">
      <x:c r="A6440" s="6" t="str">
        <x:v>800703_6</x:v>
      </x:c>
      <x:c r="B6440" s="6" t="str">
        <x:v>800703</x:v>
      </x:c>
      <x:c r="C6440" s="6" t="n">
        <x:v>6</x:v>
      </x:c>
      <x:c r="D6440" s="6" t="str">
        <x:v>一起上吧，迷迷！</x:v>
      </x:c>
      <x:c r="E6440" s="7" t="str">
        <x:v>召唤忆灵迷迷。使迷迷获得40%充能，随后使迷迷对敌方全体造成等同于迷迷180%攻击力的冰属性伤害。</x:v>
      </x:c>
      <x:c r="F6440" s="6" t="n">
        <x:v>0</x:v>
      </x:c>
      <x:c r="G6440" s="6" t="n">
        <x:v>0</x:v>
      </x:c>
      <x:c r="H6440" s="6" t="n">
        <x:v>0</x:v>
      </x:c>
      <x:c r="I6440" s="6" t="n">
        <x:v>0</x:v>
      </x:c>
      <x:c r="J6440" s="6" t="str">
        <x:v>[1.8, 0.4]</x:v>
      </x:c>
      <x:c r="K6440" s="7" t="str">
        <x:v>无首段伤害倍率，请覆盖或设为辅助技能</x:v>
      </x:c>
      <x:c r="L6440" s="6" t="str">
        <x:v>https://raw.githubusercontent.com/Mar-7th/StarRailRes/dbe8cdfcfb0bf657b9fe1cf92d5537f118ccb487/index_new/cn/character_skills.json</x:v>
      </x:c>
    </x:row>
    <x:row r="6441" ht="38" customHeight="1">
      <x:c r="A6441" s="6" t="str">
        <x:v>800703_7</x:v>
      </x:c>
      <x:c r="B6441" s="6" t="str">
        <x:v>800703</x:v>
      </x:c>
      <x:c r="C6441" s="6" t="n">
        <x:v>7</x:v>
      </x:c>
      <x:c r="D6441" s="6" t="str">
        <x:v>一起上吧，迷迷！</x:v>
      </x:c>
      <x:c r="E6441" s="7" t="str">
        <x:v>召唤忆灵迷迷。使迷迷获得40%充能，随后使迷迷对敌方全体造成等同于迷迷195%攻击力的冰属性伤害。</x:v>
      </x:c>
      <x:c r="F6441" s="6" t="n">
        <x:v>0</x:v>
      </x:c>
      <x:c r="G6441" s="6" t="n">
        <x:v>0</x:v>
      </x:c>
      <x:c r="H6441" s="6" t="n">
        <x:v>0</x:v>
      </x:c>
      <x:c r="I6441" s="6" t="n">
        <x:v>0</x:v>
      </x:c>
      <x:c r="J6441" s="6" t="str">
        <x:v>[1.95, 0.4]</x:v>
      </x:c>
      <x:c r="K6441" s="7" t="str">
        <x:v>无首段伤害倍率，请覆盖或设为辅助技能</x:v>
      </x:c>
      <x:c r="L6441" s="6" t="str">
        <x:v>https://raw.githubusercontent.com/Mar-7th/StarRailRes/dbe8cdfcfb0bf657b9fe1cf92d5537f118ccb487/index_new/cn/character_skills.json</x:v>
      </x:c>
    </x:row>
    <x:row r="6442" ht="38" customHeight="1">
      <x:c r="A6442" s="6" t="str">
        <x:v>800703_8</x:v>
      </x:c>
      <x:c r="B6442" s="6" t="str">
        <x:v>800703</x:v>
      </x:c>
      <x:c r="C6442" s="6" t="n">
        <x:v>8</x:v>
      </x:c>
      <x:c r="D6442" s="6" t="str">
        <x:v>一起上吧，迷迷！</x:v>
      </x:c>
      <x:c r="E6442" s="7" t="str">
        <x:v>召唤忆灵迷迷。使迷迷获得40%充能，随后使迷迷对敌方全体造成等同于迷迷210%攻击力的冰属性伤害。</x:v>
      </x:c>
      <x:c r="F6442" s="6" t="n">
        <x:v>0</x:v>
      </x:c>
      <x:c r="G6442" s="6" t="n">
        <x:v>0</x:v>
      </x:c>
      <x:c r="H6442" s="6" t="n">
        <x:v>0</x:v>
      </x:c>
      <x:c r="I6442" s="6" t="n">
        <x:v>0</x:v>
      </x:c>
      <x:c r="J6442" s="6" t="str">
        <x:v>[2.1, 0.4]</x:v>
      </x:c>
      <x:c r="K6442" s="7" t="str">
        <x:v>无首段伤害倍率，请覆盖或设为辅助技能</x:v>
      </x:c>
      <x:c r="L6442" s="6" t="str">
        <x:v>https://raw.githubusercontent.com/Mar-7th/StarRailRes/dbe8cdfcfb0bf657b9fe1cf92d5537f118ccb487/index_new/cn/character_skills.json</x:v>
      </x:c>
    </x:row>
    <x:row r="6443" ht="38" customHeight="1">
      <x:c r="A6443" s="6" t="str">
        <x:v>800703_9</x:v>
      </x:c>
      <x:c r="B6443" s="6" t="str">
        <x:v>800703</x:v>
      </x:c>
      <x:c r="C6443" s="6" t="n">
        <x:v>9</x:v>
      </x:c>
      <x:c r="D6443" s="6" t="str">
        <x:v>一起上吧，迷迷！</x:v>
      </x:c>
      <x:c r="E6443" s="7" t="str">
        <x:v>召唤忆灵迷迷。使迷迷获得40%充能，随后使迷迷对敌方全体造成等同于迷迷225%攻击力的冰属性伤害。</x:v>
      </x:c>
      <x:c r="F6443" s="6" t="n">
        <x:v>0</x:v>
      </x:c>
      <x:c r="G6443" s="6" t="n">
        <x:v>0</x:v>
      </x:c>
      <x:c r="H6443" s="6" t="n">
        <x:v>0</x:v>
      </x:c>
      <x:c r="I6443" s="6" t="n">
        <x:v>0</x:v>
      </x:c>
      <x:c r="J6443" s="6" t="str">
        <x:v>[2.25, 0.4]</x:v>
      </x:c>
      <x:c r="K6443" s="7" t="str">
        <x:v>无首段伤害倍率，请覆盖或设为辅助技能</x:v>
      </x:c>
      <x:c r="L6443" s="6" t="str">
        <x:v>https://raw.githubusercontent.com/Mar-7th/StarRailRes/dbe8cdfcfb0bf657b9fe1cf92d5537f118ccb487/index_new/cn/character_skills.json</x:v>
      </x:c>
    </x:row>
    <x:row r="6444" ht="38" customHeight="1">
      <x:c r="A6444" s="6" t="str">
        <x:v>800703_10</x:v>
      </x:c>
      <x:c r="B6444" s="6" t="str">
        <x:v>800703</x:v>
      </x:c>
      <x:c r="C6444" s="6" t="n">
        <x:v>10</x:v>
      </x:c>
      <x:c r="D6444" s="6" t="str">
        <x:v>一起上吧，迷迷！</x:v>
      </x:c>
      <x:c r="E6444" s="7" t="str">
        <x:v>召唤忆灵迷迷。使迷迷获得40%充能，随后使迷迷对敌方全体造成等同于迷迷240%攻击力的冰属性伤害。</x:v>
      </x:c>
      <x:c r="F6444" s="6" t="n">
        <x:v>0</x:v>
      </x:c>
      <x:c r="G6444" s="6" t="n">
        <x:v>0</x:v>
      </x:c>
      <x:c r="H6444" s="6" t="n">
        <x:v>0</x:v>
      </x:c>
      <x:c r="I6444" s="6" t="n">
        <x:v>0</x:v>
      </x:c>
      <x:c r="J6444" s="6" t="str">
        <x:v>[2.4, 0.4]</x:v>
      </x:c>
      <x:c r="K6444" s="7" t="str">
        <x:v>无首段伤害倍率，请覆盖或设为辅助技能</x:v>
      </x:c>
      <x:c r="L6444" s="6" t="str">
        <x:v>https://raw.githubusercontent.com/Mar-7th/StarRailRes/dbe8cdfcfb0bf657b9fe1cf92d5537f118ccb487/index_new/cn/character_skills.json</x:v>
      </x:c>
    </x:row>
    <x:row r="6445" ht="38" customHeight="1">
      <x:c r="A6445" s="6" t="str">
        <x:v>800703_11</x:v>
      </x:c>
      <x:c r="B6445" s="6" t="str">
        <x:v>800703</x:v>
      </x:c>
      <x:c r="C6445" s="6" t="n">
        <x:v>11</x:v>
      </x:c>
      <x:c r="D6445" s="6" t="str">
        <x:v>一起上吧，迷迷！</x:v>
      </x:c>
      <x:c r="E6445" s="7" t="str">
        <x:v>召唤忆灵迷迷。使迷迷获得40%充能，随后使迷迷对敌方全体造成等同于迷迷252%攻击力的冰属性伤害。</x:v>
      </x:c>
      <x:c r="F6445" s="6" t="n">
        <x:v>0</x:v>
      </x:c>
      <x:c r="G6445" s="6" t="n">
        <x:v>0</x:v>
      </x:c>
      <x:c r="H6445" s="6" t="n">
        <x:v>0</x:v>
      </x:c>
      <x:c r="I6445" s="6" t="n">
        <x:v>0</x:v>
      </x:c>
      <x:c r="J6445" s="6" t="str">
        <x:v>[2.52, 0.4]</x:v>
      </x:c>
      <x:c r="K6445" s="7" t="str">
        <x:v>无首段伤害倍率，请覆盖或设为辅助技能</x:v>
      </x:c>
      <x:c r="L6445" s="6" t="str">
        <x:v>https://raw.githubusercontent.com/Mar-7th/StarRailRes/dbe8cdfcfb0bf657b9fe1cf92d5537f118ccb487/index_new/cn/character_skills.json</x:v>
      </x:c>
    </x:row>
    <x:row r="6446" ht="38" customHeight="1">
      <x:c r="A6446" s="6" t="str">
        <x:v>800703_12</x:v>
      </x:c>
      <x:c r="B6446" s="6" t="str">
        <x:v>800703</x:v>
      </x:c>
      <x:c r="C6446" s="6" t="n">
        <x:v>12</x:v>
      </x:c>
      <x:c r="D6446" s="6" t="str">
        <x:v>一起上吧，迷迷！</x:v>
      </x:c>
      <x:c r="E6446" s="7" t="str">
        <x:v>召唤忆灵迷迷。使迷迷获得40%充能，随后使迷迷对敌方全体造成等同于迷迷264%攻击力的冰属性伤害。</x:v>
      </x:c>
      <x:c r="F6446" s="6" t="n">
        <x:v>0</x:v>
      </x:c>
      <x:c r="G6446" s="6" t="n">
        <x:v>0</x:v>
      </x:c>
      <x:c r="H6446" s="6" t="n">
        <x:v>0</x:v>
      </x:c>
      <x:c r="I6446" s="6" t="n">
        <x:v>0</x:v>
      </x:c>
      <x:c r="J6446" s="6" t="str">
        <x:v>[2.64, 0.4]</x:v>
      </x:c>
      <x:c r="K6446" s="7" t="str">
        <x:v>无首段伤害倍率，请覆盖或设为辅助技能</x:v>
      </x:c>
      <x:c r="L6446" s="6" t="str">
        <x:v>https://raw.githubusercontent.com/Mar-7th/StarRailRes/dbe8cdfcfb0bf657b9fe1cf92d5537f118ccb487/index_new/cn/character_skills.json</x:v>
      </x:c>
    </x:row>
    <x:row r="6447" ht="38" customHeight="1">
      <x:c r="A6447" s="6" t="str">
        <x:v>800703_13</x:v>
      </x:c>
      <x:c r="B6447" s="6" t="str">
        <x:v>800703</x:v>
      </x:c>
      <x:c r="C6447" s="6" t="n">
        <x:v>13</x:v>
      </x:c>
      <x:c r="D6447" s="6" t="str">
        <x:v>一起上吧，迷迷！</x:v>
      </x:c>
      <x:c r="E6447" s="7" t="str">
        <x:v>召唤忆灵迷迷。使迷迷获得40%充能，随后使迷迷对敌方全体造成等同于迷迷276%攻击力的冰属性伤害。</x:v>
      </x:c>
      <x:c r="F6447" s="6" t="n">
        <x:v>0</x:v>
      </x:c>
      <x:c r="G6447" s="6" t="n">
        <x:v>0</x:v>
      </x:c>
      <x:c r="H6447" s="6" t="n">
        <x:v>0</x:v>
      </x:c>
      <x:c r="I6447" s="6" t="n">
        <x:v>0</x:v>
      </x:c>
      <x:c r="J6447" s="6" t="str">
        <x:v>[2.76, 0.4]</x:v>
      </x:c>
      <x:c r="K6447" s="7" t="str">
        <x:v>无首段伤害倍率，请覆盖或设为辅助技能</x:v>
      </x:c>
      <x:c r="L6447" s="6" t="str">
        <x:v>https://raw.githubusercontent.com/Mar-7th/StarRailRes/dbe8cdfcfb0bf657b9fe1cf92d5537f118ccb487/index_new/cn/character_skills.json</x:v>
      </x:c>
    </x:row>
    <x:row r="6448" ht="38" customHeight="1">
      <x:c r="A6448" s="6" t="str">
        <x:v>800703_14</x:v>
      </x:c>
      <x:c r="B6448" s="6" t="str">
        <x:v>800703</x:v>
      </x:c>
      <x:c r="C6448" s="6" t="n">
        <x:v>14</x:v>
      </x:c>
      <x:c r="D6448" s="6" t="str">
        <x:v>一起上吧，迷迷！</x:v>
      </x:c>
      <x:c r="E6448" s="7" t="str">
        <x:v>召唤忆灵迷迷。使迷迷获得40%充能，随后使迷迷对敌方全体造成等同于迷迷288%攻击力的冰属性伤害。</x:v>
      </x:c>
      <x:c r="F6448" s="6" t="n">
        <x:v>0</x:v>
      </x:c>
      <x:c r="G6448" s="6" t="n">
        <x:v>0</x:v>
      </x:c>
      <x:c r="H6448" s="6" t="n">
        <x:v>0</x:v>
      </x:c>
      <x:c r="I6448" s="6" t="n">
        <x:v>0</x:v>
      </x:c>
      <x:c r="J6448" s="6" t="str">
        <x:v>[2.88, 0.4]</x:v>
      </x:c>
      <x:c r="K6448" s="7" t="str">
        <x:v>无首段伤害倍率，请覆盖或设为辅助技能</x:v>
      </x:c>
      <x:c r="L6448" s="6" t="str">
        <x:v>https://raw.githubusercontent.com/Mar-7th/StarRailRes/dbe8cdfcfb0bf657b9fe1cf92d5537f118ccb487/index_new/cn/character_skills.json</x:v>
      </x:c>
    </x:row>
    <x:row r="6449" ht="38" customHeight="1">
      <x:c r="A6449" s="6" t="str">
        <x:v>800703_15</x:v>
      </x:c>
      <x:c r="B6449" s="6" t="str">
        <x:v>800703</x:v>
      </x:c>
      <x:c r="C6449" s="6" t="n">
        <x:v>15</x:v>
      </x:c>
      <x:c r="D6449" s="6" t="str">
        <x:v>一起上吧，迷迷！</x:v>
      </x:c>
      <x:c r="E6449" s="7" t="str">
        <x:v>召唤忆灵迷迷。使迷迷获得40%充能，随后使迷迷对敌方全体造成等同于迷迷300%攻击力的冰属性伤害。</x:v>
      </x:c>
      <x:c r="F6449" s="6" t="n">
        <x:v>0</x:v>
      </x:c>
      <x:c r="G6449" s="6" t="n">
        <x:v>0</x:v>
      </x:c>
      <x:c r="H6449" s="6" t="n">
        <x:v>0</x:v>
      </x:c>
      <x:c r="I6449" s="6" t="n">
        <x:v>0</x:v>
      </x:c>
      <x:c r="J6449" s="6" t="str">
        <x:v>[3, 0.4]</x:v>
      </x:c>
      <x:c r="K6449" s="7" t="str">
        <x:v>无首段伤害倍率，请覆盖或设为辅助技能</x:v>
      </x:c>
      <x:c r="L6449" s="6" t="str">
        <x:v>https://raw.githubusercontent.com/Mar-7th/StarRailRes/dbe8cdfcfb0bf657b9fe1cf92d5537f118ccb487/index_new/cn/character_skills.json</x:v>
      </x:c>
    </x:row>
    <x:row r="6450" ht="38" customHeight="1">
      <x:c r="A6450" s="6" t="str">
        <x:v>800704_1</x:v>
      </x:c>
      <x:c r="B6450" s="6" t="str">
        <x:v>800704</x:v>
      </x:c>
      <x:c r="C6450" s="6" t="n">
        <x:v>1</x:v>
      </x:c>
      <x:c r="D6450" s="6" t="str">
        <x:v>无所不能的伙伴</x:v>
      </x:c>
      <x:c r="E6450" s="7" t="str">
        <x:v>忆灵迷迷初始拥有130点速度和等同于开拓者50%生命上限+400的生命上限。我方全体每累计恢复10点能量，迷迷都会获得1%充能。</x:v>
      </x:c>
      <x:c r="F6450" s="6" t="n">
        <x:v>0</x:v>
      </x:c>
      <x:c r="G6450" s="6" t="n">
        <x:v>0</x:v>
      </x:c>
      <x:c r="H6450" s="6" t="n">
        <x:v>0</x:v>
      </x:c>
      <x:c r="I6450" s="6" t="n">
        <x:v>0</x:v>
      </x:c>
      <x:c r="J6450" s="6" t="str">
        <x:v>[130, 0.5, 10, 400]</x:v>
      </x:c>
      <x:c r="K6450" s="7" t="str">
        <x:v>无首段伤害倍率，请覆盖或设为辅助技能</x:v>
      </x:c>
      <x:c r="L6450" s="6" t="str">
        <x:v>https://raw.githubusercontent.com/Mar-7th/StarRailRes/dbe8cdfcfb0bf657b9fe1cf92d5537f118ccb487/index_new/cn/character_skills.json</x:v>
      </x:c>
    </x:row>
    <x:row r="6451" ht="38" customHeight="1">
      <x:c r="A6451" s="6" t="str">
        <x:v>800704_2</x:v>
      </x:c>
      <x:c r="B6451" s="6" t="str">
        <x:v>800704</x:v>
      </x:c>
      <x:c r="C6451" s="6" t="n">
        <x:v>2</x:v>
      </x:c>
      <x:c r="D6451" s="6" t="str">
        <x:v>无所不能的伙伴</x:v>
      </x:c>
      <x:c r="E6451" s="7" t="str">
        <x:v>忆灵迷迷初始拥有130点速度和等同于开拓者53%生命上限+424的生命上限。我方全体每累计恢复10点能量，迷迷都会获得1%充能。</x:v>
      </x:c>
      <x:c r="F6451" s="6" t="n">
        <x:v>0</x:v>
      </x:c>
      <x:c r="G6451" s="6" t="n">
        <x:v>0</x:v>
      </x:c>
      <x:c r="H6451" s="6" t="n">
        <x:v>0</x:v>
      </x:c>
      <x:c r="I6451" s="6" t="n">
        <x:v>0</x:v>
      </x:c>
      <x:c r="J6451" s="6" t="str">
        <x:v>[130, 0.53, 10, 424]</x:v>
      </x:c>
      <x:c r="K6451" s="7" t="str">
        <x:v>无首段伤害倍率，请覆盖或设为辅助技能</x:v>
      </x:c>
      <x:c r="L6451" s="6" t="str">
        <x:v>https://raw.githubusercontent.com/Mar-7th/StarRailRes/dbe8cdfcfb0bf657b9fe1cf92d5537f118ccb487/index_new/cn/character_skills.json</x:v>
      </x:c>
    </x:row>
    <x:row r="6452" ht="38" customHeight="1">
      <x:c r="A6452" s="6" t="str">
        <x:v>800704_3</x:v>
      </x:c>
      <x:c r="B6452" s="6" t="str">
        <x:v>800704</x:v>
      </x:c>
      <x:c r="C6452" s="6" t="n">
        <x:v>3</x:v>
      </x:c>
      <x:c r="D6452" s="6" t="str">
        <x:v>无所不能的伙伴</x:v>
      </x:c>
      <x:c r="E6452" s="7" t="str">
        <x:v>忆灵迷迷初始拥有130点速度和等同于开拓者56%生命上限+448的生命上限。我方全体每累计恢复10点能量，迷迷都会获得1%充能。</x:v>
      </x:c>
      <x:c r="F6452" s="6" t="n">
        <x:v>0</x:v>
      </x:c>
      <x:c r="G6452" s="6" t="n">
        <x:v>0</x:v>
      </x:c>
      <x:c r="H6452" s="6" t="n">
        <x:v>0</x:v>
      </x:c>
      <x:c r="I6452" s="6" t="n">
        <x:v>0</x:v>
      </x:c>
      <x:c r="J6452" s="6" t="str">
        <x:v>[130, 0.56, 10, 448]</x:v>
      </x:c>
      <x:c r="K6452" s="7" t="str">
        <x:v>无首段伤害倍率，请覆盖或设为辅助技能</x:v>
      </x:c>
      <x:c r="L6452" s="6" t="str">
        <x:v>https://raw.githubusercontent.com/Mar-7th/StarRailRes/dbe8cdfcfb0bf657b9fe1cf92d5537f118ccb487/index_new/cn/character_skills.json</x:v>
      </x:c>
    </x:row>
    <x:row r="6453" ht="38" customHeight="1">
      <x:c r="A6453" s="6" t="str">
        <x:v>800704_4</x:v>
      </x:c>
      <x:c r="B6453" s="6" t="str">
        <x:v>800704</x:v>
      </x:c>
      <x:c r="C6453" s="6" t="n">
        <x:v>4</x:v>
      </x:c>
      <x:c r="D6453" s="6" t="str">
        <x:v>无所不能的伙伴</x:v>
      </x:c>
      <x:c r="E6453" s="7" t="str">
        <x:v>忆灵迷迷初始拥有130点速度和等同于开拓者59%生命上限+472的生命上限。我方全体每累计恢复10点能量，迷迷都会获得1%充能。</x:v>
      </x:c>
      <x:c r="F6453" s="6" t="n">
        <x:v>0</x:v>
      </x:c>
      <x:c r="G6453" s="6" t="n">
        <x:v>0</x:v>
      </x:c>
      <x:c r="H6453" s="6" t="n">
        <x:v>0</x:v>
      </x:c>
      <x:c r="I6453" s="6" t="n">
        <x:v>0</x:v>
      </x:c>
      <x:c r="J6453" s="6" t="str">
        <x:v>[130, 0.59, 10, 472]</x:v>
      </x:c>
      <x:c r="K6453" s="7" t="str">
        <x:v>无首段伤害倍率，请覆盖或设为辅助技能</x:v>
      </x:c>
      <x:c r="L6453" s="6" t="str">
        <x:v>https://raw.githubusercontent.com/Mar-7th/StarRailRes/dbe8cdfcfb0bf657b9fe1cf92d5537f118ccb487/index_new/cn/character_skills.json</x:v>
      </x:c>
    </x:row>
    <x:row r="6454" ht="38" customHeight="1">
      <x:c r="A6454" s="6" t="str">
        <x:v>800704_5</x:v>
      </x:c>
      <x:c r="B6454" s="6" t="str">
        <x:v>800704</x:v>
      </x:c>
      <x:c r="C6454" s="6" t="n">
        <x:v>5</x:v>
      </x:c>
      <x:c r="D6454" s="6" t="str">
        <x:v>无所不能的伙伴</x:v>
      </x:c>
      <x:c r="E6454" s="7" t="str">
        <x:v>忆灵迷迷初始拥有130点速度和等同于开拓者62%生命上限+496的生命上限。我方全体每累计恢复10点能量，迷迷都会获得1%充能。</x:v>
      </x:c>
      <x:c r="F6454" s="6" t="n">
        <x:v>0</x:v>
      </x:c>
      <x:c r="G6454" s="6" t="n">
        <x:v>0</x:v>
      </x:c>
      <x:c r="H6454" s="6" t="n">
        <x:v>0</x:v>
      </x:c>
      <x:c r="I6454" s="6" t="n">
        <x:v>0</x:v>
      </x:c>
      <x:c r="J6454" s="6" t="str">
        <x:v>[130, 0.62, 10, 496]</x:v>
      </x:c>
      <x:c r="K6454" s="7" t="str">
        <x:v>无首段伤害倍率，请覆盖或设为辅助技能</x:v>
      </x:c>
      <x:c r="L6454" s="6" t="str">
        <x:v>https://raw.githubusercontent.com/Mar-7th/StarRailRes/dbe8cdfcfb0bf657b9fe1cf92d5537f118ccb487/index_new/cn/character_skills.json</x:v>
      </x:c>
    </x:row>
    <x:row r="6455" ht="38" customHeight="1">
      <x:c r="A6455" s="6" t="str">
        <x:v>800704_6</x:v>
      </x:c>
      <x:c r="B6455" s="6" t="str">
        <x:v>800704</x:v>
      </x:c>
      <x:c r="C6455" s="6" t="n">
        <x:v>6</x:v>
      </x:c>
      <x:c r="D6455" s="6" t="str">
        <x:v>无所不能的伙伴</x:v>
      </x:c>
      <x:c r="E6455" s="7" t="str">
        <x:v>忆灵迷迷初始拥有130点速度和等同于开拓者65%生命上限+520的生命上限。我方全体每累计恢复10点能量，迷迷都会获得1%充能。</x:v>
      </x:c>
      <x:c r="F6455" s="6" t="n">
        <x:v>0</x:v>
      </x:c>
      <x:c r="G6455" s="6" t="n">
        <x:v>0</x:v>
      </x:c>
      <x:c r="H6455" s="6" t="n">
        <x:v>0</x:v>
      </x:c>
      <x:c r="I6455" s="6" t="n">
        <x:v>0</x:v>
      </x:c>
      <x:c r="J6455" s="6" t="str">
        <x:v>[130, 0.65, 10, 520]</x:v>
      </x:c>
      <x:c r="K6455" s="7" t="str">
        <x:v>无首段伤害倍率，请覆盖或设为辅助技能</x:v>
      </x:c>
      <x:c r="L6455" s="6" t="str">
        <x:v>https://raw.githubusercontent.com/Mar-7th/StarRailRes/dbe8cdfcfb0bf657b9fe1cf92d5537f118ccb487/index_new/cn/character_skills.json</x:v>
      </x:c>
    </x:row>
    <x:row r="6456" ht="38" customHeight="1">
      <x:c r="A6456" s="6" t="str">
        <x:v>800704_7</x:v>
      </x:c>
      <x:c r="B6456" s="6" t="str">
        <x:v>800704</x:v>
      </x:c>
      <x:c r="C6456" s="6" t="n">
        <x:v>7</x:v>
      </x:c>
      <x:c r="D6456" s="6" t="str">
        <x:v>无所不能的伙伴</x:v>
      </x:c>
      <x:c r="E6456" s="7" t="str">
        <x:v>忆灵迷迷初始拥有130点速度和等同于开拓者68.75%生命上限+550的生命上限。我方全体每累计恢复10点能量，迷迷都会获得1%充能。</x:v>
      </x:c>
      <x:c r="F6456" s="6" t="n">
        <x:v>0</x:v>
      </x:c>
      <x:c r="G6456" s="6" t="n">
        <x:v>0</x:v>
      </x:c>
      <x:c r="H6456" s="6" t="n">
        <x:v>0</x:v>
      </x:c>
      <x:c r="I6456" s="6" t="n">
        <x:v>0</x:v>
      </x:c>
      <x:c r="J6456" s="6" t="str">
        <x:v>[130, 0.6875, 10, 550]</x:v>
      </x:c>
      <x:c r="K6456" s="7" t="str">
        <x:v>无首段伤害倍率，请覆盖或设为辅助技能</x:v>
      </x:c>
      <x:c r="L6456" s="6" t="str">
        <x:v>https://raw.githubusercontent.com/Mar-7th/StarRailRes/dbe8cdfcfb0bf657b9fe1cf92d5537f118ccb487/index_new/cn/character_skills.json</x:v>
      </x:c>
    </x:row>
    <x:row r="6457" ht="38" customHeight="1">
      <x:c r="A6457" s="6" t="str">
        <x:v>800704_8</x:v>
      </x:c>
      <x:c r="B6457" s="6" t="str">
        <x:v>800704</x:v>
      </x:c>
      <x:c r="C6457" s="6" t="n">
        <x:v>8</x:v>
      </x:c>
      <x:c r="D6457" s="6" t="str">
        <x:v>无所不能的伙伴</x:v>
      </x:c>
      <x:c r="E6457" s="7" t="str">
        <x:v>忆灵迷迷初始拥有130点速度和等同于开拓者72.5%生命上限+580的生命上限。我方全体每累计恢复10点能量，迷迷都会获得1%充能。</x:v>
      </x:c>
      <x:c r="F6457" s="6" t="n">
        <x:v>0</x:v>
      </x:c>
      <x:c r="G6457" s="6" t="n">
        <x:v>0</x:v>
      </x:c>
      <x:c r="H6457" s="6" t="n">
        <x:v>0</x:v>
      </x:c>
      <x:c r="I6457" s="6" t="n">
        <x:v>0</x:v>
      </x:c>
      <x:c r="J6457" s="6" t="str">
        <x:v>[130, 0.725, 10, 580]</x:v>
      </x:c>
      <x:c r="K6457" s="7" t="str">
        <x:v>无首段伤害倍率，请覆盖或设为辅助技能</x:v>
      </x:c>
      <x:c r="L6457" s="6" t="str">
        <x:v>https://raw.githubusercontent.com/Mar-7th/StarRailRes/dbe8cdfcfb0bf657b9fe1cf92d5537f118ccb487/index_new/cn/character_skills.json</x:v>
      </x:c>
    </x:row>
    <x:row r="6458" ht="38" customHeight="1">
      <x:c r="A6458" s="6" t="str">
        <x:v>800704_9</x:v>
      </x:c>
      <x:c r="B6458" s="6" t="str">
        <x:v>800704</x:v>
      </x:c>
      <x:c r="C6458" s="6" t="n">
        <x:v>9</x:v>
      </x:c>
      <x:c r="D6458" s="6" t="str">
        <x:v>无所不能的伙伴</x:v>
      </x:c>
      <x:c r="E6458" s="7" t="str">
        <x:v>忆灵迷迷初始拥有130点速度和等同于开拓者76.25%生命上限+610的生命上限。我方全体每累计恢复10点能量，迷迷都会获得1%充能。</x:v>
      </x:c>
      <x:c r="F6458" s="6" t="n">
        <x:v>0</x:v>
      </x:c>
      <x:c r="G6458" s="6" t="n">
        <x:v>0</x:v>
      </x:c>
      <x:c r="H6458" s="6" t="n">
        <x:v>0</x:v>
      </x:c>
      <x:c r="I6458" s="6" t="n">
        <x:v>0</x:v>
      </x:c>
      <x:c r="J6458" s="6" t="str">
        <x:v>[130, 0.7625, 10, 610]</x:v>
      </x:c>
      <x:c r="K6458" s="7" t="str">
        <x:v>无首段伤害倍率，请覆盖或设为辅助技能</x:v>
      </x:c>
      <x:c r="L6458" s="6" t="str">
        <x:v>https://raw.githubusercontent.com/Mar-7th/StarRailRes/dbe8cdfcfb0bf657b9fe1cf92d5537f118ccb487/index_new/cn/character_skills.json</x:v>
      </x:c>
    </x:row>
    <x:row r="6459" ht="38" customHeight="1">
      <x:c r="A6459" s="6" t="str">
        <x:v>800704_10</x:v>
      </x:c>
      <x:c r="B6459" s="6" t="str">
        <x:v>800704</x:v>
      </x:c>
      <x:c r="C6459" s="6" t="n">
        <x:v>10</x:v>
      </x:c>
      <x:c r="D6459" s="6" t="str">
        <x:v>无所不能的伙伴</x:v>
      </x:c>
      <x:c r="E6459" s="7" t="str">
        <x:v>忆灵迷迷初始拥有130点速度和等同于开拓者80%生命上限+640的生命上限。我方全体每累计恢复10点能量，迷迷都会获得1%充能。</x:v>
      </x:c>
      <x:c r="F6459" s="6" t="n">
        <x:v>0</x:v>
      </x:c>
      <x:c r="G6459" s="6" t="n">
        <x:v>0</x:v>
      </x:c>
      <x:c r="H6459" s="6" t="n">
        <x:v>0</x:v>
      </x:c>
      <x:c r="I6459" s="6" t="n">
        <x:v>0</x:v>
      </x:c>
      <x:c r="J6459" s="6" t="str">
        <x:v>[130, 0.8, 10, 640]</x:v>
      </x:c>
      <x:c r="K6459" s="7" t="str">
        <x:v>无首段伤害倍率，请覆盖或设为辅助技能</x:v>
      </x:c>
      <x:c r="L6459" s="6" t="str">
        <x:v>https://raw.githubusercontent.com/Mar-7th/StarRailRes/dbe8cdfcfb0bf657b9fe1cf92d5537f118ccb487/index_new/cn/character_skills.json</x:v>
      </x:c>
    </x:row>
    <x:row r="6460" ht="38" customHeight="1">
      <x:c r="A6460" s="6" t="str">
        <x:v>800704_11</x:v>
      </x:c>
      <x:c r="B6460" s="6" t="str">
        <x:v>800704</x:v>
      </x:c>
      <x:c r="C6460" s="6" t="n">
        <x:v>11</x:v>
      </x:c>
      <x:c r="D6460" s="6" t="str">
        <x:v>无所不能的伙伴</x:v>
      </x:c>
      <x:c r="E6460" s="7" t="str">
        <x:v>忆灵迷迷初始拥有130点速度和等同于开拓者83%生命上限+664的生命上限。我方全体每累计恢复10点能量，迷迷都会获得1%充能。</x:v>
      </x:c>
      <x:c r="F6460" s="6" t="n">
        <x:v>0</x:v>
      </x:c>
      <x:c r="G6460" s="6" t="n">
        <x:v>0</x:v>
      </x:c>
      <x:c r="H6460" s="6" t="n">
        <x:v>0</x:v>
      </x:c>
      <x:c r="I6460" s="6" t="n">
        <x:v>0</x:v>
      </x:c>
      <x:c r="J6460" s="6" t="str">
        <x:v>[130, 0.83, 10, 664]</x:v>
      </x:c>
      <x:c r="K6460" s="7" t="str">
        <x:v>无首段伤害倍率，请覆盖或设为辅助技能</x:v>
      </x:c>
      <x:c r="L6460" s="6" t="str">
        <x:v>https://raw.githubusercontent.com/Mar-7th/StarRailRes/dbe8cdfcfb0bf657b9fe1cf92d5537f118ccb487/index_new/cn/character_skills.json</x:v>
      </x:c>
    </x:row>
    <x:row r="6461" ht="38" customHeight="1">
      <x:c r="A6461" s="6" t="str">
        <x:v>800704_12</x:v>
      </x:c>
      <x:c r="B6461" s="6" t="str">
        <x:v>800704</x:v>
      </x:c>
      <x:c r="C6461" s="6" t="n">
        <x:v>12</x:v>
      </x:c>
      <x:c r="D6461" s="6" t="str">
        <x:v>无所不能的伙伴</x:v>
      </x:c>
      <x:c r="E6461" s="7" t="str">
        <x:v>忆灵迷迷初始拥有130点速度和等同于开拓者86%生命上限+688的生命上限。我方全体每累计恢复10点能量，迷迷都会获得1%充能。</x:v>
      </x:c>
      <x:c r="F6461" s="6" t="n">
        <x:v>0</x:v>
      </x:c>
      <x:c r="G6461" s="6" t="n">
        <x:v>0</x:v>
      </x:c>
      <x:c r="H6461" s="6" t="n">
        <x:v>0</x:v>
      </x:c>
      <x:c r="I6461" s="6" t="n">
        <x:v>0</x:v>
      </x:c>
      <x:c r="J6461" s="6" t="str">
        <x:v>[130, 0.86, 10, 688]</x:v>
      </x:c>
      <x:c r="K6461" s="7" t="str">
        <x:v>无首段伤害倍率，请覆盖或设为辅助技能</x:v>
      </x:c>
      <x:c r="L6461" s="6" t="str">
        <x:v>https://raw.githubusercontent.com/Mar-7th/StarRailRes/dbe8cdfcfb0bf657b9fe1cf92d5537f118ccb487/index_new/cn/character_skills.json</x:v>
      </x:c>
    </x:row>
    <x:row r="6462" ht="38" customHeight="1">
      <x:c r="A6462" s="6" t="str">
        <x:v>800704_13</x:v>
      </x:c>
      <x:c r="B6462" s="6" t="str">
        <x:v>800704</x:v>
      </x:c>
      <x:c r="C6462" s="6" t="n">
        <x:v>13</x:v>
      </x:c>
      <x:c r="D6462" s="6" t="str">
        <x:v>无所不能的伙伴</x:v>
      </x:c>
      <x:c r="E6462" s="7" t="str">
        <x:v>忆灵迷迷初始拥有130点速度和等同于开拓者89%生命上限+712的生命上限。我方全体每累计恢复10点能量，迷迷都会获得1%充能。</x:v>
      </x:c>
      <x:c r="F6462" s="6" t="n">
        <x:v>0</x:v>
      </x:c>
      <x:c r="G6462" s="6" t="n">
        <x:v>0</x:v>
      </x:c>
      <x:c r="H6462" s="6" t="n">
        <x:v>0</x:v>
      </x:c>
      <x:c r="I6462" s="6" t="n">
        <x:v>0</x:v>
      </x:c>
      <x:c r="J6462" s="6" t="str">
        <x:v>[130, 0.89, 10, 712]</x:v>
      </x:c>
      <x:c r="K6462" s="7" t="str">
        <x:v>无首段伤害倍率，请覆盖或设为辅助技能</x:v>
      </x:c>
      <x:c r="L6462" s="6" t="str">
        <x:v>https://raw.githubusercontent.com/Mar-7th/StarRailRes/dbe8cdfcfb0bf657b9fe1cf92d5537f118ccb487/index_new/cn/character_skills.json</x:v>
      </x:c>
    </x:row>
    <x:row r="6463" ht="38" customHeight="1">
      <x:c r="A6463" s="6" t="str">
        <x:v>800704_14</x:v>
      </x:c>
      <x:c r="B6463" s="6" t="str">
        <x:v>800704</x:v>
      </x:c>
      <x:c r="C6463" s="6" t="n">
        <x:v>14</x:v>
      </x:c>
      <x:c r="D6463" s="6" t="str">
        <x:v>无所不能的伙伴</x:v>
      </x:c>
      <x:c r="E6463" s="7" t="str">
        <x:v>忆灵迷迷初始拥有130点速度和等同于开拓者92%生命上限+736的生命上限。我方全体每累计恢复10点能量，迷迷都会获得1%充能。</x:v>
      </x:c>
      <x:c r="F6463" s="6" t="n">
        <x:v>0</x:v>
      </x:c>
      <x:c r="G6463" s="6" t="n">
        <x:v>0</x:v>
      </x:c>
      <x:c r="H6463" s="6" t="n">
        <x:v>0</x:v>
      </x:c>
      <x:c r="I6463" s="6" t="n">
        <x:v>0</x:v>
      </x:c>
      <x:c r="J6463" s="6" t="str">
        <x:v>[130, 0.92, 10, 736]</x:v>
      </x:c>
      <x:c r="K6463" s="7" t="str">
        <x:v>无首段伤害倍率，请覆盖或设为辅助技能</x:v>
      </x:c>
      <x:c r="L6463" s="6" t="str">
        <x:v>https://raw.githubusercontent.com/Mar-7th/StarRailRes/dbe8cdfcfb0bf657b9fe1cf92d5537f118ccb487/index_new/cn/character_skills.json</x:v>
      </x:c>
    </x:row>
    <x:row r="6464" ht="38" customHeight="1">
      <x:c r="A6464" s="6" t="str">
        <x:v>800704_15</x:v>
      </x:c>
      <x:c r="B6464" s="6" t="str">
        <x:v>800704</x:v>
      </x:c>
      <x:c r="C6464" s="6" t="n">
        <x:v>15</x:v>
      </x:c>
      <x:c r="D6464" s="6" t="str">
        <x:v>无所不能的伙伴</x:v>
      </x:c>
      <x:c r="E6464" s="7" t="str">
        <x:v>忆灵迷迷初始拥有130点速度和等同于开拓者95%生命上限+760的生命上限。我方全体每累计恢复10点能量，迷迷都会获得1%充能。</x:v>
      </x:c>
      <x:c r="F6464" s="6" t="n">
        <x:v>0</x:v>
      </x:c>
      <x:c r="G6464" s="6" t="n">
        <x:v>0</x:v>
      </x:c>
      <x:c r="H6464" s="6" t="n">
        <x:v>0</x:v>
      </x:c>
      <x:c r="I6464" s="6" t="n">
        <x:v>0</x:v>
      </x:c>
      <x:c r="J6464" s="6" t="str">
        <x:v>[130, 0.95, 10, 760]</x:v>
      </x:c>
      <x:c r="K6464" s="7" t="str">
        <x:v>无首段伤害倍率，请覆盖或设为辅助技能</x:v>
      </x:c>
      <x:c r="L6464" s="6" t="str">
        <x:v>https://raw.githubusercontent.com/Mar-7th/StarRailRes/dbe8cdfcfb0bf657b9fe1cf92d5537f118ccb487/index_new/cn/character_skills.json</x:v>
      </x:c>
    </x:row>
    <x:row r="6465" ht="20" customHeight="1">
      <x:c r="A6465" s="6" t="str">
        <x:v>800706_1</x:v>
      </x:c>
      <x:c r="B6465" s="6" t="str">
        <x:v>800706</x:v>
      </x:c>
      <x:c r="C6465" s="6" t="n">
        <x:v>1</x:v>
      </x:c>
      <x:c r="D6465" s="6" t="str">
        <x:v>攻击</x:v>
      </x:c>
      <x:c r="E6465" s="7" t="str">
        <x:v>攻击敌人，进入战斗后削弱敌方目标对应属性韧性。</x:v>
      </x:c>
      <x:c r="F6465" s="6" t="n">
        <x:v>0</x:v>
      </x:c>
      <x:c r="G6465" s="6" t="n">
        <x:v>0</x:v>
      </x:c>
      <x:c r="H6465" s="6" t="n">
        <x:v>0</x:v>
      </x:c>
      <x:c r="I6465" s="6" t="n">
        <x:v>0</x:v>
      </x:c>
      <x:c r="J6465" s="6" t="str">
        <x:v>[]</x:v>
      </x:c>
      <x:c r="K6465" s="7" t="str">
        <x:v>缺少结构化参数，必须覆盖</x:v>
      </x:c>
      <x:c r="L6465" s="6" t="str">
        <x:v>https://raw.githubusercontent.com/Mar-7th/StarRailRes/dbe8cdfcfb0bf657b9fe1cf92d5537f118ccb487/index_new/cn/character_skills.json</x:v>
      </x:c>
    </x:row>
    <x:row r="6466" ht="53" customHeight="1">
      <x:c r="A6466" s="6" t="str">
        <x:v>800707_1</x:v>
      </x:c>
      <x:c r="B6466" s="6" t="str">
        <x:v>800707</x:v>
      </x:c>
      <x:c r="C6466" s="6" t="n">
        <x:v>1</x:v>
      </x:c>
      <x:c r="D6466" s="6" t="str">
        <x:v>记忆如往日重现</x:v>
      </x:c>
      <x:c r="E6466" s="7" t="str">
        <x:v>使用秘技后，制造1片持续10秒的特殊领域。处于特殊领域内的敌人陷入时停状态。时停状态下的敌人会停止所有行动。
与处于时停状态下的敌人进入战斗后，使敌方全体行动延后50%，随后对敌方全体造成等同于开拓者100%攻击力的冰属性伤害。
我方制造的领域效果最多存在1个。</x:v>
      </x:c>
      <x:c r="F6466" s="6" t="n">
        <x:v>0</x:v>
      </x:c>
      <x:c r="G6466" s="6" t="n">
        <x:v>0</x:v>
      </x:c>
      <x:c r="H6466" s="6" t="n">
        <x:v>0</x:v>
      </x:c>
      <x:c r="I6466" s="6" t="n">
        <x:v>0</x:v>
      </x:c>
      <x:c r="J6466" s="6" t="str">
        <x:v>[10, 0.5, 1]</x:v>
      </x:c>
      <x:c r="K6466" s="7" t="str">
        <x:v>无首段伤害倍率，请覆盖或设为辅助技能</x:v>
      </x:c>
      <x:c r="L6466" s="6" t="str">
        <x:v>https://raw.githubusercontent.com/Mar-7th/StarRailRes/dbe8cdfcfb0bf657b9fe1cf92d5537f118ccb487/index_new/cn/character_skills.json</x:v>
      </x:c>
    </x:row>
    <x:row r="6467" ht="53" customHeight="1">
      <x:c r="A6467" s="6" t="str">
        <x:v>800708_1</x:v>
      </x:c>
      <x:c r="B6467" s="6" t="str">
        <x:v>800708</x:v>
      </x:c>
      <x:c r="C6467" s="6" t="n">
        <x:v>1</x:v>
      </x:c>
      <x:c r="D6467" s="6" t="str">
        <x:v>明天，一同写下！</x:v>
      </x:c>
      <x:c r="E6467" s="7" t="str">
        <x:v>消耗1层【史诗】，解除迷迷陷入的所有控制类负面状态。开拓者与迷迷发起连携攻击，对敌方全体分别造成等同于开拓者60%攻击力以及迷迷60%攻击力的冰属性伤害，随后使迷迷获得10%充能。</x:v>
      </x:c>
      <x:c r="F6467" s="6" t="n">
        <x:v>0</x:v>
      </x:c>
      <x:c r="G6467" s="6" t="n">
        <x:v>0</x:v>
      </x:c>
      <x:c r="H6467" s="6" t="n">
        <x:v>0</x:v>
      </x:c>
      <x:c r="I6467" s="6" t="n">
        <x:v>0</x:v>
      </x:c>
      <x:c r="J6467" s="6" t="str">
        <x:v>[0.6, 0.6, 0.1]</x:v>
      </x:c>
      <x:c r="K6467" s="7" t="str">
        <x:v>无首段伤害倍率，请覆盖或设为辅助技能</x:v>
      </x:c>
      <x:c r="L6467" s="6" t="str">
        <x:v>https://raw.githubusercontent.com/Mar-7th/StarRailRes/dbe8cdfcfb0bf657b9fe1cf92d5537f118ccb487/index_new/cn/character_skills.json</x:v>
      </x:c>
    </x:row>
    <x:row r="6468" ht="53" customHeight="1">
      <x:c r="A6468" s="6" t="str">
        <x:v>800708_2</x:v>
      </x:c>
      <x:c r="B6468" s="6" t="str">
        <x:v>800708</x:v>
      </x:c>
      <x:c r="C6468" s="6" t="n">
        <x:v>2</x:v>
      </x:c>
      <x:c r="D6468" s="6" t="str">
        <x:v>明天，一同写下！</x:v>
      </x:c>
      <x:c r="E6468" s="7" t="str">
        <x:v>消耗1层【史诗】，解除迷迷陷入的所有控制类负面状态。开拓者与迷迷发起连携攻击，对敌方全体分别造成等同于开拓者72%攻击力以及迷迷72%攻击力的冰属性伤害，随后使迷迷获得10%充能。</x:v>
      </x:c>
      <x:c r="F6468" s="6" t="n">
        <x:v>0</x:v>
      </x:c>
      <x:c r="G6468" s="6" t="n">
        <x:v>0</x:v>
      </x:c>
      <x:c r="H6468" s="6" t="n">
        <x:v>0</x:v>
      </x:c>
      <x:c r="I6468" s="6" t="n">
        <x:v>0</x:v>
      </x:c>
      <x:c r="J6468" s="6" t="str">
        <x:v>[0.72, 0.72, 0.1]</x:v>
      </x:c>
      <x:c r="K6468" s="7" t="str">
        <x:v>无首段伤害倍率，请覆盖或设为辅助技能</x:v>
      </x:c>
      <x:c r="L6468" s="6" t="str">
        <x:v>https://raw.githubusercontent.com/Mar-7th/StarRailRes/dbe8cdfcfb0bf657b9fe1cf92d5537f118ccb487/index_new/cn/character_skills.json</x:v>
      </x:c>
    </x:row>
    <x:row r="6469" ht="53" customHeight="1">
      <x:c r="A6469" s="6" t="str">
        <x:v>800708_3</x:v>
      </x:c>
      <x:c r="B6469" s="6" t="str">
        <x:v>800708</x:v>
      </x:c>
      <x:c r="C6469" s="6" t="n">
        <x:v>3</x:v>
      </x:c>
      <x:c r="D6469" s="6" t="str">
        <x:v>明天，一同写下！</x:v>
      </x:c>
      <x:c r="E6469" s="7" t="str">
        <x:v>消耗1层【史诗】，解除迷迷陷入的所有控制类负面状态。开拓者与迷迷发起连携攻击，对敌方全体分别造成等同于开拓者84%攻击力以及迷迷84%攻击力的冰属性伤害，随后使迷迷获得10%充能。</x:v>
      </x:c>
      <x:c r="F6469" s="6" t="n">
        <x:v>0</x:v>
      </x:c>
      <x:c r="G6469" s="6" t="n">
        <x:v>0</x:v>
      </x:c>
      <x:c r="H6469" s="6" t="n">
        <x:v>0</x:v>
      </x:c>
      <x:c r="I6469" s="6" t="n">
        <x:v>0</x:v>
      </x:c>
      <x:c r="J6469" s="6" t="str">
        <x:v>[0.84, 0.84, 0.1]</x:v>
      </x:c>
      <x:c r="K6469" s="7" t="str">
        <x:v>无首段伤害倍率，请覆盖或设为辅助技能</x:v>
      </x:c>
      <x:c r="L6469" s="6" t="str">
        <x:v>https://raw.githubusercontent.com/Mar-7th/StarRailRes/dbe8cdfcfb0bf657b9fe1cf92d5537f118ccb487/index_new/cn/character_skills.json</x:v>
      </x:c>
    </x:row>
    <x:row r="6470" ht="53" customHeight="1">
      <x:c r="A6470" s="6" t="str">
        <x:v>800708_4</x:v>
      </x:c>
      <x:c r="B6470" s="6" t="str">
        <x:v>800708</x:v>
      </x:c>
      <x:c r="C6470" s="6" t="n">
        <x:v>4</x:v>
      </x:c>
      <x:c r="D6470" s="6" t="str">
        <x:v>明天，一同写下！</x:v>
      </x:c>
      <x:c r="E6470" s="7" t="str">
        <x:v>消耗1层【史诗】，解除迷迷陷入的所有控制类负面状态。开拓者与迷迷发起连携攻击，对敌方全体分别造成等同于开拓者96%攻击力以及迷迷96%攻击力的冰属性伤害，随后使迷迷获得10%充能。</x:v>
      </x:c>
      <x:c r="F6470" s="6" t="n">
        <x:v>0</x:v>
      </x:c>
      <x:c r="G6470" s="6" t="n">
        <x:v>0</x:v>
      </x:c>
      <x:c r="H6470" s="6" t="n">
        <x:v>0</x:v>
      </x:c>
      <x:c r="I6470" s="6" t="n">
        <x:v>0</x:v>
      </x:c>
      <x:c r="J6470" s="6" t="str">
        <x:v>[0.96, 0.96, 0.1]</x:v>
      </x:c>
      <x:c r="K6470" s="7" t="str">
        <x:v>无首段伤害倍率，请覆盖或设为辅助技能</x:v>
      </x:c>
      <x:c r="L6470" s="6" t="str">
        <x:v>https://raw.githubusercontent.com/Mar-7th/StarRailRes/dbe8cdfcfb0bf657b9fe1cf92d5537f118ccb487/index_new/cn/character_skills.json</x:v>
      </x:c>
    </x:row>
    <x:row r="6471" ht="53" customHeight="1">
      <x:c r="A6471" s="6" t="str">
        <x:v>800708_5</x:v>
      </x:c>
      <x:c r="B6471" s="6" t="str">
        <x:v>800708</x:v>
      </x:c>
      <x:c r="C6471" s="6" t="n">
        <x:v>5</x:v>
      </x:c>
      <x:c r="D6471" s="6" t="str">
        <x:v>明天，一同写下！</x:v>
      </x:c>
      <x:c r="E6471" s="7" t="str">
        <x:v>消耗1层【史诗】，解除迷迷陷入的所有控制类负面状态。开拓者与迷迷发起连携攻击，对敌方全体分别造成等同于开拓者108%攻击力以及迷迷108%攻击力的冰属性伤害，随后使迷迷获得10%充能。</x:v>
      </x:c>
      <x:c r="F6471" s="6" t="n">
        <x:v>0</x:v>
      </x:c>
      <x:c r="G6471" s="6" t="n">
        <x:v>0</x:v>
      </x:c>
      <x:c r="H6471" s="6" t="n">
        <x:v>0</x:v>
      </x:c>
      <x:c r="I6471" s="6" t="n">
        <x:v>0</x:v>
      </x:c>
      <x:c r="J6471" s="6" t="str">
        <x:v>[1.08, 1.08, 0.1]</x:v>
      </x:c>
      <x:c r="K6471" s="7" t="str">
        <x:v>无首段伤害倍率，请覆盖或设为辅助技能</x:v>
      </x:c>
      <x:c r="L6471" s="6" t="str">
        <x:v>https://raw.githubusercontent.com/Mar-7th/StarRailRes/dbe8cdfcfb0bf657b9fe1cf92d5537f118ccb487/index_new/cn/character_skills.json</x:v>
      </x:c>
    </x:row>
    <x:row r="6472" ht="53" customHeight="1">
      <x:c r="A6472" s="6" t="str">
        <x:v>800708_6</x:v>
      </x:c>
      <x:c r="B6472" s="6" t="str">
        <x:v>800708</x:v>
      </x:c>
      <x:c r="C6472" s="6" t="n">
        <x:v>6</x:v>
      </x:c>
      <x:c r="D6472" s="6" t="str">
        <x:v>明天，一同写下！</x:v>
      </x:c>
      <x:c r="E6472" s="7" t="str">
        <x:v>消耗1层【史诗】，解除迷迷陷入的所有控制类负面状态。开拓者与迷迷发起连携攻击，对敌方全体分别造成等同于开拓者120%攻击力以及迷迷120%攻击力的冰属性伤害，随后使迷迷获得10%充能。</x:v>
      </x:c>
      <x:c r="F6472" s="6" t="n">
        <x:v>0</x:v>
      </x:c>
      <x:c r="G6472" s="6" t="n">
        <x:v>0</x:v>
      </x:c>
      <x:c r="H6472" s="6" t="n">
        <x:v>0</x:v>
      </x:c>
      <x:c r="I6472" s="6" t="n">
        <x:v>0</x:v>
      </x:c>
      <x:c r="J6472" s="6" t="str">
        <x:v>[1.2, 1.2, 0.1]</x:v>
      </x:c>
      <x:c r="K6472" s="7" t="str">
        <x:v>无首段伤害倍率，请覆盖或设为辅助技能</x:v>
      </x:c>
      <x:c r="L6472" s="6" t="str">
        <x:v>https://raw.githubusercontent.com/Mar-7th/StarRailRes/dbe8cdfcfb0bf657b9fe1cf92d5537f118ccb487/index_new/cn/character_skills.json</x:v>
      </x:c>
    </x:row>
    <x:row r="6473" ht="53" customHeight="1">
      <x:c r="A6473" s="6" t="str">
        <x:v>800708_7</x:v>
      </x:c>
      <x:c r="B6473" s="6" t="str">
        <x:v>800708</x:v>
      </x:c>
      <x:c r="C6473" s="6" t="n">
        <x:v>7</x:v>
      </x:c>
      <x:c r="D6473" s="6" t="str">
        <x:v>明天，一同写下！</x:v>
      </x:c>
      <x:c r="E6473" s="7" t="str">
        <x:v>消耗1层【史诗】，解除迷迷陷入的所有控制类负面状态。开拓者与迷迷发起连携攻击，对敌方全体分别造成等同于开拓者132%攻击力以及迷迷132%攻击力的冰属性伤害，随后使迷迷获得10%充能。</x:v>
      </x:c>
      <x:c r="F6473" s="6" t="n">
        <x:v>0</x:v>
      </x:c>
      <x:c r="G6473" s="6" t="n">
        <x:v>0</x:v>
      </x:c>
      <x:c r="H6473" s="6" t="n">
        <x:v>0</x:v>
      </x:c>
      <x:c r="I6473" s="6" t="n">
        <x:v>0</x:v>
      </x:c>
      <x:c r="J6473" s="6" t="str">
        <x:v>[1.32, 1.32, 0.1]</x:v>
      </x:c>
      <x:c r="K6473" s="7" t="str">
        <x:v>无首段伤害倍率，请覆盖或设为辅助技能</x:v>
      </x:c>
      <x:c r="L6473" s="6" t="str">
        <x:v>https://raw.githubusercontent.com/Mar-7th/StarRailRes/dbe8cdfcfb0bf657b9fe1cf92d5537f118ccb487/index_new/cn/character_skills.json</x:v>
      </x:c>
    </x:row>
    <x:row r="6474" ht="53" customHeight="1">
      <x:c r="A6474" s="6" t="str">
        <x:v>800708_8</x:v>
      </x:c>
      <x:c r="B6474" s="6" t="str">
        <x:v>800708</x:v>
      </x:c>
      <x:c r="C6474" s="6" t="n">
        <x:v>8</x:v>
      </x:c>
      <x:c r="D6474" s="6" t="str">
        <x:v>明天，一同写下！</x:v>
      </x:c>
      <x:c r="E6474" s="7" t="str">
        <x:v>消耗1层【史诗】，解除迷迷陷入的所有控制类负面状态。开拓者与迷迷发起连携攻击，对敌方全体分别造成等同于开拓者144%攻击力以及迷迷144%攻击力的冰属性伤害，随后使迷迷获得10%充能。</x:v>
      </x:c>
      <x:c r="F6474" s="6" t="n">
        <x:v>0</x:v>
      </x:c>
      <x:c r="G6474" s="6" t="n">
        <x:v>0</x:v>
      </x:c>
      <x:c r="H6474" s="6" t="n">
        <x:v>0</x:v>
      </x:c>
      <x:c r="I6474" s="6" t="n">
        <x:v>0</x:v>
      </x:c>
      <x:c r="J6474" s="6" t="str">
        <x:v>[1.44, 1.44, 0.1]</x:v>
      </x:c>
      <x:c r="K6474" s="7" t="str">
        <x:v>无首段伤害倍率，请覆盖或设为辅助技能</x:v>
      </x:c>
      <x:c r="L6474" s="6" t="str">
        <x:v>https://raw.githubusercontent.com/Mar-7th/StarRailRes/dbe8cdfcfb0bf657b9fe1cf92d5537f118ccb487/index_new/cn/character_skills.json</x:v>
      </x:c>
    </x:row>
    <x:row r="6475" ht="53" customHeight="1">
      <x:c r="A6475" s="6" t="str">
        <x:v>800708_9</x:v>
      </x:c>
      <x:c r="B6475" s="6" t="str">
        <x:v>800708</x:v>
      </x:c>
      <x:c r="C6475" s="6" t="n">
        <x:v>9</x:v>
      </x:c>
      <x:c r="D6475" s="6" t="str">
        <x:v>明天，一同写下！</x:v>
      </x:c>
      <x:c r="E6475" s="7" t="str">
        <x:v>消耗1层【史诗】，解除迷迷陷入的所有控制类负面状态。开拓者与迷迷发起连携攻击，对敌方全体分别造成等同于开拓者156%攻击力以及迷迷156%攻击力的冰属性伤害，随后使迷迷获得10%充能。</x:v>
      </x:c>
      <x:c r="F6475" s="6" t="n">
        <x:v>0</x:v>
      </x:c>
      <x:c r="G6475" s="6" t="n">
        <x:v>0</x:v>
      </x:c>
      <x:c r="H6475" s="6" t="n">
        <x:v>0</x:v>
      </x:c>
      <x:c r="I6475" s="6" t="n">
        <x:v>0</x:v>
      </x:c>
      <x:c r="J6475" s="6" t="str">
        <x:v>[1.56, 1.56, 0.1]</x:v>
      </x:c>
      <x:c r="K6475" s="7" t="str">
        <x:v>无首段伤害倍率，请覆盖或设为辅助技能</x:v>
      </x:c>
      <x:c r="L6475" s="6" t="str">
        <x:v>https://raw.githubusercontent.com/Mar-7th/StarRailRes/dbe8cdfcfb0bf657b9fe1cf92d5537f118ccb487/index_new/cn/character_skills.json</x:v>
      </x:c>
    </x:row>
    <x:row r="6476" ht="53" customHeight="1">
      <x:c r="A6476" s="6" t="str">
        <x:v>800708_10</x:v>
      </x:c>
      <x:c r="B6476" s="6" t="str">
        <x:v>800708</x:v>
      </x:c>
      <x:c r="C6476" s="6" t="n">
        <x:v>10</x:v>
      </x:c>
      <x:c r="D6476" s="6" t="str">
        <x:v>明天，一同写下！</x:v>
      </x:c>
      <x:c r="E6476" s="7" t="str">
        <x:v>消耗1层【史诗】，解除迷迷陷入的所有控制类负面状态。开拓者与迷迷发起连携攻击，对敌方全体分别造成等同于开拓者168%攻击力以及迷迷168%攻击力的冰属性伤害，随后使迷迷获得10%充能。</x:v>
      </x:c>
      <x:c r="F6476" s="6" t="n">
        <x:v>0</x:v>
      </x:c>
      <x:c r="G6476" s="6" t="n">
        <x:v>0</x:v>
      </x:c>
      <x:c r="H6476" s="6" t="n">
        <x:v>0</x:v>
      </x:c>
      <x:c r="I6476" s="6" t="n">
        <x:v>0</x:v>
      </x:c>
      <x:c r="J6476" s="6" t="str">
        <x:v>[1.68, 1.68, 0.1]</x:v>
      </x:c>
      <x:c r="K6476" s="7" t="str">
        <x:v>无首段伤害倍率，请覆盖或设为辅助技能</x:v>
      </x:c>
      <x:c r="L6476" s="6" t="str">
        <x:v>https://raw.githubusercontent.com/Mar-7th/StarRailRes/dbe8cdfcfb0bf657b9fe1cf92d5537f118ccb487/index_new/cn/character_skills.json</x:v>
      </x:c>
    </x:row>
    <x:row r="6477" ht="20" customHeight="1">
      <x:c r="A6477" s="6" t="str">
        <x:v>800709_1</x:v>
      </x:c>
      <x:c r="B6477" s="6" t="str">
        <x:v>800709</x:v>
      </x:c>
      <x:c r="C6477" s="6" t="n">
        <x:v>1</x:v>
      </x:c>
      <x:c r="D6477" s="6" t="str">
        <x:v>就决定是你了！</x:v>
      </x:c>
      <x:c r="E6477" s="7" t="str">
        <x:v>召唤忆灵迷迷。若迷迷已在场，为迷迷回复生命值，并使迷迷获得充能。</x:v>
      </x:c>
      <x:c r="F6477" s="6" t="n">
        <x:v>0</x:v>
      </x:c>
      <x:c r="G6477" s="6" t="n">
        <x:v>0</x:v>
      </x:c>
      <x:c r="H6477" s="6" t="n">
        <x:v>0</x:v>
      </x:c>
      <x:c r="I6477" s="6" t="n">
        <x:v>0</x:v>
      </x:c>
      <x:c r="J6477" s="6" t="str">
        <x:v>[]</x:v>
      </x:c>
      <x:c r="K6477" s="7" t="str">
        <x:v>缺少结构化参数，必须覆盖</x:v>
      </x:c>
      <x:c r="L6477" s="6" t="str">
        <x:v>https://raw.githubusercontent.com/Mar-7th/StarRailRes/dbe8cdfcfb0bf657b9fe1cf92d5537f118ccb487/index_new/cn/character_skills.json</x:v>
      </x:c>
    </x:row>
    <x:row r="6478" ht="20" customHeight="1">
      <x:c r="A6478" s="6" t="str">
        <x:v>800709_2</x:v>
      </x:c>
      <x:c r="B6478" s="6" t="str">
        <x:v>800709</x:v>
      </x:c>
      <x:c r="C6478" s="6" t="n">
        <x:v>2</x:v>
      </x:c>
      <x:c r="D6478" s="6" t="str">
        <x:v>就决定是你了！</x:v>
      </x:c>
      <x:c r="E6478" s="7" t="str">
        <x:v>召唤忆灵迷迷。若迷迷已在场，为迷迷回复生命值，并使迷迷获得充能。</x:v>
      </x:c>
      <x:c r="F6478" s="6" t="n">
        <x:v>0</x:v>
      </x:c>
      <x:c r="G6478" s="6" t="n">
        <x:v>0</x:v>
      </x:c>
      <x:c r="H6478" s="6" t="n">
        <x:v>0</x:v>
      </x:c>
      <x:c r="I6478" s="6" t="n">
        <x:v>0</x:v>
      </x:c>
      <x:c r="J6478" s="6" t="str">
        <x:v>[]</x:v>
      </x:c>
      <x:c r="K6478" s="7" t="str">
        <x:v>缺少结构化参数，必须覆盖</x:v>
      </x:c>
      <x:c r="L6478" s="6" t="str">
        <x:v>https://raw.githubusercontent.com/Mar-7th/StarRailRes/dbe8cdfcfb0bf657b9fe1cf92d5537f118ccb487/index_new/cn/character_skills.json</x:v>
      </x:c>
    </x:row>
    <x:row r="6479" ht="20" customHeight="1">
      <x:c r="A6479" s="6" t="str">
        <x:v>800709_3</x:v>
      </x:c>
      <x:c r="B6479" s="6" t="str">
        <x:v>800709</x:v>
      </x:c>
      <x:c r="C6479" s="6" t="n">
        <x:v>3</x:v>
      </x:c>
      <x:c r="D6479" s="6" t="str">
        <x:v>就决定是你了！</x:v>
      </x:c>
      <x:c r="E6479" s="7" t="str">
        <x:v>召唤忆灵迷迷。若迷迷已在场，为迷迷回复生命值，并使迷迷获得充能。</x:v>
      </x:c>
      <x:c r="F6479" s="6" t="n">
        <x:v>0</x:v>
      </x:c>
      <x:c r="G6479" s="6" t="n">
        <x:v>0</x:v>
      </x:c>
      <x:c r="H6479" s="6" t="n">
        <x:v>0</x:v>
      </x:c>
      <x:c r="I6479" s="6" t="n">
        <x:v>0</x:v>
      </x:c>
      <x:c r="J6479" s="6" t="str">
        <x:v>[]</x:v>
      </x:c>
      <x:c r="K6479" s="7" t="str">
        <x:v>缺少结构化参数，必须覆盖</x:v>
      </x:c>
      <x:c r="L6479" s="6" t="str">
        <x:v>https://raw.githubusercontent.com/Mar-7th/StarRailRes/dbe8cdfcfb0bf657b9fe1cf92d5537f118ccb487/index_new/cn/character_skills.json</x:v>
      </x:c>
    </x:row>
    <x:row r="6480" ht="20" customHeight="1">
      <x:c r="A6480" s="6" t="str">
        <x:v>800709_4</x:v>
      </x:c>
      <x:c r="B6480" s="6" t="str">
        <x:v>800709</x:v>
      </x:c>
      <x:c r="C6480" s="6" t="n">
        <x:v>4</x:v>
      </x:c>
      <x:c r="D6480" s="6" t="str">
        <x:v>就决定是你了！</x:v>
      </x:c>
      <x:c r="E6480" s="7" t="str">
        <x:v>召唤忆灵迷迷。若迷迷已在场，为迷迷回复生命值，并使迷迷获得充能。</x:v>
      </x:c>
      <x:c r="F6480" s="6" t="n">
        <x:v>0</x:v>
      </x:c>
      <x:c r="G6480" s="6" t="n">
        <x:v>0</x:v>
      </x:c>
      <x:c r="H6480" s="6" t="n">
        <x:v>0</x:v>
      </x:c>
      <x:c r="I6480" s="6" t="n">
        <x:v>0</x:v>
      </x:c>
      <x:c r="J6480" s="6" t="str">
        <x:v>[]</x:v>
      </x:c>
      <x:c r="K6480" s="7" t="str">
        <x:v>缺少结构化参数，必须覆盖</x:v>
      </x:c>
      <x:c r="L6480" s="6" t="str">
        <x:v>https://raw.githubusercontent.com/Mar-7th/StarRailRes/dbe8cdfcfb0bf657b9fe1cf92d5537f118ccb487/index_new/cn/character_skills.json</x:v>
      </x:c>
    </x:row>
    <x:row r="6481" ht="20" customHeight="1">
      <x:c r="A6481" s="6" t="str">
        <x:v>800709_5</x:v>
      </x:c>
      <x:c r="B6481" s="6" t="str">
        <x:v>800709</x:v>
      </x:c>
      <x:c r="C6481" s="6" t="n">
        <x:v>5</x:v>
      </x:c>
      <x:c r="D6481" s="6" t="str">
        <x:v>就决定是你了！</x:v>
      </x:c>
      <x:c r="E6481" s="7" t="str">
        <x:v>召唤忆灵迷迷。若迷迷已在场，为迷迷回复生命值，并使迷迷获得充能。</x:v>
      </x:c>
      <x:c r="F6481" s="6" t="n">
        <x:v>0</x:v>
      </x:c>
      <x:c r="G6481" s="6" t="n">
        <x:v>0</x:v>
      </x:c>
      <x:c r="H6481" s="6" t="n">
        <x:v>0</x:v>
      </x:c>
      <x:c r="I6481" s="6" t="n">
        <x:v>0</x:v>
      </x:c>
      <x:c r="J6481" s="6" t="str">
        <x:v>[]</x:v>
      </x:c>
      <x:c r="K6481" s="7" t="str">
        <x:v>缺少结构化参数，必须覆盖</x:v>
      </x:c>
      <x:c r="L6481" s="6" t="str">
        <x:v>https://raw.githubusercontent.com/Mar-7th/StarRailRes/dbe8cdfcfb0bf657b9fe1cf92d5537f118ccb487/index_new/cn/character_skills.json</x:v>
      </x:c>
    </x:row>
    <x:row r="6482" ht="20" customHeight="1">
      <x:c r="A6482" s="6" t="str">
        <x:v>800709_6</x:v>
      </x:c>
      <x:c r="B6482" s="6" t="str">
        <x:v>800709</x:v>
      </x:c>
      <x:c r="C6482" s="6" t="n">
        <x:v>6</x:v>
      </x:c>
      <x:c r="D6482" s="6" t="str">
        <x:v>就决定是你了！</x:v>
      </x:c>
      <x:c r="E6482" s="7" t="str">
        <x:v>召唤忆灵迷迷。若迷迷已在场，为迷迷回复生命值，并使迷迷获得充能。</x:v>
      </x:c>
      <x:c r="F6482" s="6" t="n">
        <x:v>0</x:v>
      </x:c>
      <x:c r="G6482" s="6" t="n">
        <x:v>0</x:v>
      </x:c>
      <x:c r="H6482" s="6" t="n">
        <x:v>0</x:v>
      </x:c>
      <x:c r="I6482" s="6" t="n">
        <x:v>0</x:v>
      </x:c>
      <x:c r="J6482" s="6" t="str">
        <x:v>[]</x:v>
      </x:c>
      <x:c r="K6482" s="7" t="str">
        <x:v>缺少结构化参数，必须覆盖</x:v>
      </x:c>
      <x:c r="L6482" s="6" t="str">
        <x:v>https://raw.githubusercontent.com/Mar-7th/StarRailRes/dbe8cdfcfb0bf657b9fe1cf92d5537f118ccb487/index_new/cn/character_skills.json</x:v>
      </x:c>
    </x:row>
    <x:row r="6483" ht="20" customHeight="1">
      <x:c r="A6483" s="6" t="str">
        <x:v>800709_7</x:v>
      </x:c>
      <x:c r="B6483" s="6" t="str">
        <x:v>800709</x:v>
      </x:c>
      <x:c r="C6483" s="6" t="n">
        <x:v>7</x:v>
      </x:c>
      <x:c r="D6483" s="6" t="str">
        <x:v>就决定是你了！</x:v>
      </x:c>
      <x:c r="E6483" s="7" t="str">
        <x:v>召唤忆灵迷迷。若迷迷已在场，为迷迷回复生命值，并使迷迷获得充能。</x:v>
      </x:c>
      <x:c r="F6483" s="6" t="n">
        <x:v>0</x:v>
      </x:c>
      <x:c r="G6483" s="6" t="n">
        <x:v>0</x:v>
      </x:c>
      <x:c r="H6483" s="6" t="n">
        <x:v>0</x:v>
      </x:c>
      <x:c r="I6483" s="6" t="n">
        <x:v>0</x:v>
      </x:c>
      <x:c r="J6483" s="6" t="str">
        <x:v>[]</x:v>
      </x:c>
      <x:c r="K6483" s="7" t="str">
        <x:v>缺少结构化参数，必须覆盖</x:v>
      </x:c>
      <x:c r="L6483" s="6" t="str">
        <x:v>https://raw.githubusercontent.com/Mar-7th/StarRailRes/dbe8cdfcfb0bf657b9fe1cf92d5537f118ccb487/index_new/cn/character_skills.json</x:v>
      </x:c>
    </x:row>
    <x:row r="6484" ht="20" customHeight="1">
      <x:c r="A6484" s="6" t="str">
        <x:v>800709_8</x:v>
      </x:c>
      <x:c r="B6484" s="6" t="str">
        <x:v>800709</x:v>
      </x:c>
      <x:c r="C6484" s="6" t="n">
        <x:v>8</x:v>
      </x:c>
      <x:c r="D6484" s="6" t="str">
        <x:v>就决定是你了！</x:v>
      </x:c>
      <x:c r="E6484" s="7" t="str">
        <x:v>召唤忆灵迷迷。若迷迷已在场，为迷迷回复生命值，并使迷迷获得充能。</x:v>
      </x:c>
      <x:c r="F6484" s="6" t="n">
        <x:v>0</x:v>
      </x:c>
      <x:c r="G6484" s="6" t="n">
        <x:v>0</x:v>
      </x:c>
      <x:c r="H6484" s="6" t="n">
        <x:v>0</x:v>
      </x:c>
      <x:c r="I6484" s="6" t="n">
        <x:v>0</x:v>
      </x:c>
      <x:c r="J6484" s="6" t="str">
        <x:v>[]</x:v>
      </x:c>
      <x:c r="K6484" s="7" t="str">
        <x:v>缺少结构化参数，必须覆盖</x:v>
      </x:c>
      <x:c r="L6484" s="6" t="str">
        <x:v>https://raw.githubusercontent.com/Mar-7th/StarRailRes/dbe8cdfcfb0bf657b9fe1cf92d5537f118ccb487/index_new/cn/character_skills.json</x:v>
      </x:c>
    </x:row>
    <x:row r="6485" ht="20" customHeight="1">
      <x:c r="A6485" s="6" t="str">
        <x:v>800709_9</x:v>
      </x:c>
      <x:c r="B6485" s="6" t="str">
        <x:v>800709</x:v>
      </x:c>
      <x:c r="C6485" s="6" t="n">
        <x:v>9</x:v>
      </x:c>
      <x:c r="D6485" s="6" t="str">
        <x:v>就决定是你了！</x:v>
      </x:c>
      <x:c r="E6485" s="7" t="str">
        <x:v>召唤忆灵迷迷。若迷迷已在场，为迷迷回复生命值，并使迷迷获得充能。</x:v>
      </x:c>
      <x:c r="F6485" s="6" t="n">
        <x:v>0</x:v>
      </x:c>
      <x:c r="G6485" s="6" t="n">
        <x:v>0</x:v>
      </x:c>
      <x:c r="H6485" s="6" t="n">
        <x:v>0</x:v>
      </x:c>
      <x:c r="I6485" s="6" t="n">
        <x:v>0</x:v>
      </x:c>
      <x:c r="J6485" s="6" t="str">
        <x:v>[]</x:v>
      </x:c>
      <x:c r="K6485" s="7" t="str">
        <x:v>缺少结构化参数，必须覆盖</x:v>
      </x:c>
      <x:c r="L6485" s="6" t="str">
        <x:v>https://raw.githubusercontent.com/Mar-7th/StarRailRes/dbe8cdfcfb0bf657b9fe1cf92d5537f118ccb487/index_new/cn/character_skills.json</x:v>
      </x:c>
    </x:row>
    <x:row r="6486" ht="20" customHeight="1">
      <x:c r="A6486" s="6" t="str">
        <x:v>800709_10</x:v>
      </x:c>
      <x:c r="B6486" s="6" t="str">
        <x:v>800709</x:v>
      </x:c>
      <x:c r="C6486" s="6" t="n">
        <x:v>10</x:v>
      </x:c>
      <x:c r="D6486" s="6" t="str">
        <x:v>就决定是你了！</x:v>
      </x:c>
      <x:c r="E6486" s="7" t="str">
        <x:v>召唤忆灵迷迷。若迷迷已在场，为迷迷回复生命值，并使迷迷获得充能。</x:v>
      </x:c>
      <x:c r="F6486" s="6" t="n">
        <x:v>0</x:v>
      </x:c>
      <x:c r="G6486" s="6" t="n">
        <x:v>0</x:v>
      </x:c>
      <x:c r="H6486" s="6" t="n">
        <x:v>0</x:v>
      </x:c>
      <x:c r="I6486" s="6" t="n">
        <x:v>0</x:v>
      </x:c>
      <x:c r="J6486" s="6" t="str">
        <x:v>[]</x:v>
      </x:c>
      <x:c r="K6486" s="7" t="str">
        <x:v>缺少结构化参数，必须覆盖</x:v>
      </x:c>
      <x:c r="L6486" s="6" t="str">
        <x:v>https://raw.githubusercontent.com/Mar-7th/StarRailRes/dbe8cdfcfb0bf657b9fe1cf92d5537f118ccb487/index_new/cn/character_skills.json</x:v>
      </x:c>
    </x:row>
    <x:row r="6487" ht="20" customHeight="1">
      <x:c r="A6487" s="6" t="str">
        <x:v>800709_11</x:v>
      </x:c>
      <x:c r="B6487" s="6" t="str">
        <x:v>800709</x:v>
      </x:c>
      <x:c r="C6487" s="6" t="n">
        <x:v>11</x:v>
      </x:c>
      <x:c r="D6487" s="6" t="str">
        <x:v>就决定是你了！</x:v>
      </x:c>
      <x:c r="E6487" s="7" t="str">
        <x:v>召唤忆灵迷迷。若迷迷已在场，为迷迷回复生命值，并使迷迷获得充能。</x:v>
      </x:c>
      <x:c r="F6487" s="6" t="n">
        <x:v>0</x:v>
      </x:c>
      <x:c r="G6487" s="6" t="n">
        <x:v>0</x:v>
      </x:c>
      <x:c r="H6487" s="6" t="n">
        <x:v>0</x:v>
      </x:c>
      <x:c r="I6487" s="6" t="n">
        <x:v>0</x:v>
      </x:c>
      <x:c r="J6487" s="6" t="str">
        <x:v>[]</x:v>
      </x:c>
      <x:c r="K6487" s="7" t="str">
        <x:v>缺少结构化参数，必须覆盖</x:v>
      </x:c>
      <x:c r="L6487" s="6" t="str">
        <x:v>https://raw.githubusercontent.com/Mar-7th/StarRailRes/dbe8cdfcfb0bf657b9fe1cf92d5537f118ccb487/index_new/cn/character_skills.json</x:v>
      </x:c>
    </x:row>
    <x:row r="6488" ht="20" customHeight="1">
      <x:c r="A6488" s="6" t="str">
        <x:v>800709_12</x:v>
      </x:c>
      <x:c r="B6488" s="6" t="str">
        <x:v>800709</x:v>
      </x:c>
      <x:c r="C6488" s="6" t="n">
        <x:v>12</x:v>
      </x:c>
      <x:c r="D6488" s="6" t="str">
        <x:v>就决定是你了！</x:v>
      </x:c>
      <x:c r="E6488" s="7" t="str">
        <x:v>召唤忆灵迷迷。若迷迷已在场，为迷迷回复生命值，并使迷迷获得充能。</x:v>
      </x:c>
      <x:c r="F6488" s="6" t="n">
        <x:v>0</x:v>
      </x:c>
      <x:c r="G6488" s="6" t="n">
        <x:v>0</x:v>
      </x:c>
      <x:c r="H6488" s="6" t="n">
        <x:v>0</x:v>
      </x:c>
      <x:c r="I6488" s="6" t="n">
        <x:v>0</x:v>
      </x:c>
      <x:c r="J6488" s="6" t="str">
        <x:v>[]</x:v>
      </x:c>
      <x:c r="K6488" s="7" t="str">
        <x:v>缺少结构化参数，必须覆盖</x:v>
      </x:c>
      <x:c r="L6488" s="6" t="str">
        <x:v>https://raw.githubusercontent.com/Mar-7th/StarRailRes/dbe8cdfcfb0bf657b9fe1cf92d5537f118ccb487/index_new/cn/character_skills.json</x:v>
      </x:c>
    </x:row>
    <x:row r="6489" ht="20" customHeight="1">
      <x:c r="A6489" s="6" t="str">
        <x:v>800709_13</x:v>
      </x:c>
      <x:c r="B6489" s="6" t="str">
        <x:v>800709</x:v>
      </x:c>
      <x:c r="C6489" s="6" t="n">
        <x:v>13</x:v>
      </x:c>
      <x:c r="D6489" s="6" t="str">
        <x:v>就决定是你了！</x:v>
      </x:c>
      <x:c r="E6489" s="7" t="str">
        <x:v>召唤忆灵迷迷。若迷迷已在场，为迷迷回复生命值，并使迷迷获得充能。</x:v>
      </x:c>
      <x:c r="F6489" s="6" t="n">
        <x:v>0</x:v>
      </x:c>
      <x:c r="G6489" s="6" t="n">
        <x:v>0</x:v>
      </x:c>
      <x:c r="H6489" s="6" t="n">
        <x:v>0</x:v>
      </x:c>
      <x:c r="I6489" s="6" t="n">
        <x:v>0</x:v>
      </x:c>
      <x:c r="J6489" s="6" t="str">
        <x:v>[]</x:v>
      </x:c>
      <x:c r="K6489" s="7" t="str">
        <x:v>缺少结构化参数，必须覆盖</x:v>
      </x:c>
      <x:c r="L6489" s="6" t="str">
        <x:v>https://raw.githubusercontent.com/Mar-7th/StarRailRes/dbe8cdfcfb0bf657b9fe1cf92d5537f118ccb487/index_new/cn/character_skills.json</x:v>
      </x:c>
    </x:row>
    <x:row r="6490" ht="20" customHeight="1">
      <x:c r="A6490" s="6" t="str">
        <x:v>800709_14</x:v>
      </x:c>
      <x:c r="B6490" s="6" t="str">
        <x:v>800709</x:v>
      </x:c>
      <x:c r="C6490" s="6" t="n">
        <x:v>14</x:v>
      </x:c>
      <x:c r="D6490" s="6" t="str">
        <x:v>就决定是你了！</x:v>
      </x:c>
      <x:c r="E6490" s="7" t="str">
        <x:v>召唤忆灵迷迷。若迷迷已在场，为迷迷回复生命值，并使迷迷获得充能。</x:v>
      </x:c>
      <x:c r="F6490" s="6" t="n">
        <x:v>0</x:v>
      </x:c>
      <x:c r="G6490" s="6" t="n">
        <x:v>0</x:v>
      </x:c>
      <x:c r="H6490" s="6" t="n">
        <x:v>0</x:v>
      </x:c>
      <x:c r="I6490" s="6" t="n">
        <x:v>0</x:v>
      </x:c>
      <x:c r="J6490" s="6" t="str">
        <x:v>[]</x:v>
      </x:c>
      <x:c r="K6490" s="7" t="str">
        <x:v>缺少结构化参数，必须覆盖</x:v>
      </x:c>
      <x:c r="L6490" s="6" t="str">
        <x:v>https://raw.githubusercontent.com/Mar-7th/StarRailRes/dbe8cdfcfb0bf657b9fe1cf92d5537f118ccb487/index_new/cn/character_skills.json</x:v>
      </x:c>
    </x:row>
    <x:row r="6491" ht="20" customHeight="1">
      <x:c r="A6491" s="6" t="str">
        <x:v>800709_15</x:v>
      </x:c>
      <x:c r="B6491" s="6" t="str">
        <x:v>800709</x:v>
      </x:c>
      <x:c r="C6491" s="6" t="n">
        <x:v>15</x:v>
      </x:c>
      <x:c r="D6491" s="6" t="str">
        <x:v>就决定是你了！</x:v>
      </x:c>
      <x:c r="E6491" s="7" t="str">
        <x:v>召唤忆灵迷迷。若迷迷已在场，为迷迷回复生命值，并使迷迷获得充能。</x:v>
      </x:c>
      <x:c r="F6491" s="6" t="n">
        <x:v>0</x:v>
      </x:c>
      <x:c r="G6491" s="6" t="n">
        <x:v>0</x:v>
      </x:c>
      <x:c r="H6491" s="6" t="n">
        <x:v>0</x:v>
      </x:c>
      <x:c r="I6491" s="6" t="n">
        <x:v>0</x:v>
      </x:c>
      <x:c r="J6491" s="6" t="str">
        <x:v>[]</x:v>
      </x:c>
      <x:c r="K6491" s="7" t="str">
        <x:v>缺少结构化参数，必须覆盖</x:v>
      </x:c>
      <x:c r="L6491" s="6" t="str">
        <x:v>https://raw.githubusercontent.com/Mar-7th/StarRailRes/dbe8cdfcfb0bf657b9fe1cf92d5537f118ccb487/index_new/cn/character_skills.json</x:v>
      </x:c>
    </x:row>
    <x:row r="6492" ht="20" customHeight="1">
      <x:c r="A6492" s="6" t="str">
        <x:v>800801_1</x:v>
      </x:c>
      <x:c r="B6492" s="6" t="str">
        <x:v>800801</x:v>
      </x:c>
      <x:c r="C6492" s="6" t="n">
        <x:v>1</x:v>
      </x:c>
      <x:c r="D6492" s="6" t="str">
        <x:v>包在我身上！</x:v>
      </x:c>
      <x:c r="E6492" s="7" t="str">
        <x:v>对指定敌方单体造成等同于开拓者50%攻击力的冰属性伤害。</x:v>
      </x:c>
      <x:c r="F6492" s="6" t="n">
        <x:v>0.5</x:v>
      </x:c>
      <x:c r="G6492" s="6" t="n">
        <x:v>0</x:v>
      </x:c>
      <x:c r="H6492" s="6" t="n">
        <x:v>0</x:v>
      </x:c>
      <x:c r="I6492" s="6" t="n">
        <x:v>0</x:v>
      </x:c>
      <x:c r="J6492" s="6" t="str">
        <x:v>[0.5]</x:v>
      </x:c>
      <x:c r="K6492" s="7" t="str">
        <x:v>需确认条件及分段</x:v>
      </x:c>
      <x:c r="L6492" s="6" t="str">
        <x:v>https://raw.githubusercontent.com/Mar-7th/StarRailRes/dbe8cdfcfb0bf657b9fe1cf92d5537f118ccb487/index_new/cn/character_skills.json</x:v>
      </x:c>
    </x:row>
    <x:row r="6493" ht="20" customHeight="1">
      <x:c r="A6493" s="6" t="str">
        <x:v>800801_2</x:v>
      </x:c>
      <x:c r="B6493" s="6" t="str">
        <x:v>800801</x:v>
      </x:c>
      <x:c r="C6493" s="6" t="n">
        <x:v>2</x:v>
      </x:c>
      <x:c r="D6493" s="6" t="str">
        <x:v>包在我身上！</x:v>
      </x:c>
      <x:c r="E6493" s="7" t="str">
        <x:v>对指定敌方单体造成等同于开拓者60%攻击力的冰属性伤害。</x:v>
      </x:c>
      <x:c r="F6493" s="6" t="n">
        <x:v>0.6</x:v>
      </x:c>
      <x:c r="G6493" s="6" t="n">
        <x:v>0</x:v>
      </x:c>
      <x:c r="H6493" s="6" t="n">
        <x:v>0</x:v>
      </x:c>
      <x:c r="I6493" s="6" t="n">
        <x:v>0</x:v>
      </x:c>
      <x:c r="J6493" s="6" t="str">
        <x:v>[0.6]</x:v>
      </x:c>
      <x:c r="K6493" s="7" t="str">
        <x:v>需确认条件及分段</x:v>
      </x:c>
      <x:c r="L6493" s="6" t="str">
        <x:v>https://raw.githubusercontent.com/Mar-7th/StarRailRes/dbe8cdfcfb0bf657b9fe1cf92d5537f118ccb487/index_new/cn/character_skills.json</x:v>
      </x:c>
    </x:row>
    <x:row r="6494" ht="20" customHeight="1">
      <x:c r="A6494" s="6" t="str">
        <x:v>800801_3</x:v>
      </x:c>
      <x:c r="B6494" s="6" t="str">
        <x:v>800801</x:v>
      </x:c>
      <x:c r="C6494" s="6" t="n">
        <x:v>3</x:v>
      </x:c>
      <x:c r="D6494" s="6" t="str">
        <x:v>包在我身上！</x:v>
      </x:c>
      <x:c r="E6494" s="7" t="str">
        <x:v>对指定敌方单体造成等同于开拓者70%攻击力的冰属性伤害。</x:v>
      </x:c>
      <x:c r="F6494" s="6" t="n">
        <x:v>0.7</x:v>
      </x:c>
      <x:c r="G6494" s="6" t="n">
        <x:v>0</x:v>
      </x:c>
      <x:c r="H6494" s="6" t="n">
        <x:v>0</x:v>
      </x:c>
      <x:c r="I6494" s="6" t="n">
        <x:v>0</x:v>
      </x:c>
      <x:c r="J6494" s="6" t="str">
        <x:v>[0.7]</x:v>
      </x:c>
      <x:c r="K6494" s="7" t="str">
        <x:v>需确认条件及分段</x:v>
      </x:c>
      <x:c r="L6494" s="6" t="str">
        <x:v>https://raw.githubusercontent.com/Mar-7th/StarRailRes/dbe8cdfcfb0bf657b9fe1cf92d5537f118ccb487/index_new/cn/character_skills.json</x:v>
      </x:c>
    </x:row>
    <x:row r="6495" ht="20" customHeight="1">
      <x:c r="A6495" s="6" t="str">
        <x:v>800801_4</x:v>
      </x:c>
      <x:c r="B6495" s="6" t="str">
        <x:v>800801</x:v>
      </x:c>
      <x:c r="C6495" s="6" t="n">
        <x:v>4</x:v>
      </x:c>
      <x:c r="D6495" s="6" t="str">
        <x:v>包在我身上！</x:v>
      </x:c>
      <x:c r="E6495" s="7" t="str">
        <x:v>对指定敌方单体造成等同于开拓者80%攻击力的冰属性伤害。</x:v>
      </x:c>
      <x:c r="F6495" s="6" t="n">
        <x:v>0.8</x:v>
      </x:c>
      <x:c r="G6495" s="6" t="n">
        <x:v>0</x:v>
      </x:c>
      <x:c r="H6495" s="6" t="n">
        <x:v>0</x:v>
      </x:c>
      <x:c r="I6495" s="6" t="n">
        <x:v>0</x:v>
      </x:c>
      <x:c r="J6495" s="6" t="str">
        <x:v>[0.8]</x:v>
      </x:c>
      <x:c r="K6495" s="7" t="str">
        <x:v>需确认条件及分段</x:v>
      </x:c>
      <x:c r="L6495" s="6" t="str">
        <x:v>https://raw.githubusercontent.com/Mar-7th/StarRailRes/dbe8cdfcfb0bf657b9fe1cf92d5537f118ccb487/index_new/cn/character_skills.json</x:v>
      </x:c>
    </x:row>
    <x:row r="6496" ht="20" customHeight="1">
      <x:c r="A6496" s="6" t="str">
        <x:v>800801_5</x:v>
      </x:c>
      <x:c r="B6496" s="6" t="str">
        <x:v>800801</x:v>
      </x:c>
      <x:c r="C6496" s="6" t="n">
        <x:v>5</x:v>
      </x:c>
      <x:c r="D6496" s="6" t="str">
        <x:v>包在我身上！</x:v>
      </x:c>
      <x:c r="E6496" s="7" t="str">
        <x:v>对指定敌方单体造成等同于开拓者90%攻击力的冰属性伤害。</x:v>
      </x:c>
      <x:c r="F6496" s="6" t="n">
        <x:v>0.9</x:v>
      </x:c>
      <x:c r="G6496" s="6" t="n">
        <x:v>0</x:v>
      </x:c>
      <x:c r="H6496" s="6" t="n">
        <x:v>0</x:v>
      </x:c>
      <x:c r="I6496" s="6" t="n">
        <x:v>0</x:v>
      </x:c>
      <x:c r="J6496" s="6" t="str">
        <x:v>[0.9]</x:v>
      </x:c>
      <x:c r="K6496" s="7" t="str">
        <x:v>需确认条件及分段</x:v>
      </x:c>
      <x:c r="L6496" s="6" t="str">
        <x:v>https://raw.githubusercontent.com/Mar-7th/StarRailRes/dbe8cdfcfb0bf657b9fe1cf92d5537f118ccb487/index_new/cn/character_skills.json</x:v>
      </x:c>
    </x:row>
    <x:row r="6497" ht="20" customHeight="1">
      <x:c r="A6497" s="6" t="str">
        <x:v>800801_6</x:v>
      </x:c>
      <x:c r="B6497" s="6" t="str">
        <x:v>800801</x:v>
      </x:c>
      <x:c r="C6497" s="6" t="n">
        <x:v>6</x:v>
      </x:c>
      <x:c r="D6497" s="6" t="str">
        <x:v>包在我身上！</x:v>
      </x:c>
      <x:c r="E6497" s="7" t="str">
        <x:v>对指定敌方单体造成等同于开拓者100%攻击力的冰属性伤害。</x:v>
      </x:c>
      <x:c r="F6497" s="6" t="n">
        <x:v>1</x:v>
      </x:c>
      <x:c r="G6497" s="6" t="n">
        <x:v>0</x:v>
      </x:c>
      <x:c r="H6497" s="6" t="n">
        <x:v>0</x:v>
      </x:c>
      <x:c r="I6497" s="6" t="n">
        <x:v>0</x:v>
      </x:c>
      <x:c r="J6497" s="6" t="str">
        <x:v>[1]</x:v>
      </x:c>
      <x:c r="K6497" s="7" t="str">
        <x:v>需确认条件及分段</x:v>
      </x:c>
      <x:c r="L6497" s="6" t="str">
        <x:v>https://raw.githubusercontent.com/Mar-7th/StarRailRes/dbe8cdfcfb0bf657b9fe1cf92d5537f118ccb487/index_new/cn/character_skills.json</x:v>
      </x:c>
    </x:row>
    <x:row r="6498" ht="20" customHeight="1">
      <x:c r="A6498" s="6" t="str">
        <x:v>800801_7</x:v>
      </x:c>
      <x:c r="B6498" s="6" t="str">
        <x:v>800801</x:v>
      </x:c>
      <x:c r="C6498" s="6" t="n">
        <x:v>7</x:v>
      </x:c>
      <x:c r="D6498" s="6" t="str">
        <x:v>包在我身上！</x:v>
      </x:c>
      <x:c r="E6498" s="7" t="str">
        <x:v>对指定敌方单体造成等同于开拓者110%攻击力的冰属性伤害。</x:v>
      </x:c>
      <x:c r="F6498" s="6" t="n">
        <x:v>1.1</x:v>
      </x:c>
      <x:c r="G6498" s="6" t="n">
        <x:v>0</x:v>
      </x:c>
      <x:c r="H6498" s="6" t="n">
        <x:v>0</x:v>
      </x:c>
      <x:c r="I6498" s="6" t="n">
        <x:v>0</x:v>
      </x:c>
      <x:c r="J6498" s="6" t="str">
        <x:v>[1.1]</x:v>
      </x:c>
      <x:c r="K6498" s="7" t="str">
        <x:v>需确认条件及分段</x:v>
      </x:c>
      <x:c r="L6498" s="6" t="str">
        <x:v>https://raw.githubusercontent.com/Mar-7th/StarRailRes/dbe8cdfcfb0bf657b9fe1cf92d5537f118ccb487/index_new/cn/character_skills.json</x:v>
      </x:c>
    </x:row>
    <x:row r="6499" ht="20" customHeight="1">
      <x:c r="A6499" s="6" t="str">
        <x:v>800801_8</x:v>
      </x:c>
      <x:c r="B6499" s="6" t="str">
        <x:v>800801</x:v>
      </x:c>
      <x:c r="C6499" s="6" t="n">
        <x:v>8</x:v>
      </x:c>
      <x:c r="D6499" s="6" t="str">
        <x:v>包在我身上！</x:v>
      </x:c>
      <x:c r="E6499" s="7" t="str">
        <x:v>对指定敌方单体造成等同于开拓者120%攻击力的冰属性伤害。</x:v>
      </x:c>
      <x:c r="F6499" s="6" t="n">
        <x:v>1.2</x:v>
      </x:c>
      <x:c r="G6499" s="6" t="n">
        <x:v>0</x:v>
      </x:c>
      <x:c r="H6499" s="6" t="n">
        <x:v>0</x:v>
      </x:c>
      <x:c r="I6499" s="6" t="n">
        <x:v>0</x:v>
      </x:c>
      <x:c r="J6499" s="6" t="str">
        <x:v>[1.2]</x:v>
      </x:c>
      <x:c r="K6499" s="7" t="str">
        <x:v>需确认条件及分段</x:v>
      </x:c>
      <x:c r="L6499" s="6" t="str">
        <x:v>https://raw.githubusercontent.com/Mar-7th/StarRailRes/dbe8cdfcfb0bf657b9fe1cf92d5537f118ccb487/index_new/cn/character_skills.json</x:v>
      </x:c>
    </x:row>
    <x:row r="6500" ht="20" customHeight="1">
      <x:c r="A6500" s="6" t="str">
        <x:v>800801_9</x:v>
      </x:c>
      <x:c r="B6500" s="6" t="str">
        <x:v>800801</x:v>
      </x:c>
      <x:c r="C6500" s="6" t="n">
        <x:v>9</x:v>
      </x:c>
      <x:c r="D6500" s="6" t="str">
        <x:v>包在我身上！</x:v>
      </x:c>
      <x:c r="E6500" s="7" t="str">
        <x:v>对指定敌方单体造成等同于开拓者130%攻击力的冰属性伤害。</x:v>
      </x:c>
      <x:c r="F6500" s="6" t="n">
        <x:v>1.3</x:v>
      </x:c>
      <x:c r="G6500" s="6" t="n">
        <x:v>0</x:v>
      </x:c>
      <x:c r="H6500" s="6" t="n">
        <x:v>0</x:v>
      </x:c>
      <x:c r="I6500" s="6" t="n">
        <x:v>0</x:v>
      </x:c>
      <x:c r="J6500" s="6" t="str">
        <x:v>[1.3]</x:v>
      </x:c>
      <x:c r="K6500" s="7" t="str">
        <x:v>需确认条件及分段</x:v>
      </x:c>
      <x:c r="L6500" s="6" t="str">
        <x:v>https://raw.githubusercontent.com/Mar-7th/StarRailRes/dbe8cdfcfb0bf657b9fe1cf92d5537f118ccb487/index_new/cn/character_skills.json</x:v>
      </x:c>
    </x:row>
    <x:row r="6501" ht="20" customHeight="1">
      <x:c r="A6501" s="6" t="str">
        <x:v>800801_10</x:v>
      </x:c>
      <x:c r="B6501" s="6" t="str">
        <x:v>800801</x:v>
      </x:c>
      <x:c r="C6501" s="6" t="n">
        <x:v>10</x:v>
      </x:c>
      <x:c r="D6501" s="6" t="str">
        <x:v>包在我身上！</x:v>
      </x:c>
      <x:c r="E6501" s="7" t="str">
        <x:v>对指定敌方单体造成等同于开拓者140%攻击力的冰属性伤害。</x:v>
      </x:c>
      <x:c r="F6501" s="6" t="n">
        <x:v>1.4</x:v>
      </x:c>
      <x:c r="G6501" s="6" t="n">
        <x:v>0</x:v>
      </x:c>
      <x:c r="H6501" s="6" t="n">
        <x:v>0</x:v>
      </x:c>
      <x:c r="I6501" s="6" t="n">
        <x:v>0</x:v>
      </x:c>
      <x:c r="J6501" s="6" t="str">
        <x:v>[1.4]</x:v>
      </x:c>
      <x:c r="K6501" s="7" t="str">
        <x:v>需确认条件及分段</x:v>
      </x:c>
      <x:c r="L6501" s="6" t="str">
        <x:v>https://raw.githubusercontent.com/Mar-7th/StarRailRes/dbe8cdfcfb0bf657b9fe1cf92d5537f118ccb487/index_new/cn/character_skills.json</x:v>
      </x:c>
    </x:row>
    <x:row r="6502" ht="38" customHeight="1">
      <x:c r="A6502" s="6" t="str">
        <x:v>800802_1</x:v>
      </x:c>
      <x:c r="B6502" s="6" t="str">
        <x:v>800802</x:v>
      </x:c>
      <x:c r="C6502" s="6" t="n">
        <x:v>1</x:v>
      </x:c>
      <x:c r="D6502" s="6" t="str">
        <x:v>就决定是你了！</x:v>
      </x:c>
      <x:c r="E6502" s="7" t="str">
        <x:v>召唤忆灵迷迷。若迷迷已在场，为迷迷回复等同于迷迷生命上限30%的生命值，并且使迷迷获得10%充能。</x:v>
      </x:c>
      <x:c r="F6502" s="6" t="n">
        <x:v>0</x:v>
      </x:c>
      <x:c r="G6502" s="6" t="n">
        <x:v>0</x:v>
      </x:c>
      <x:c r="H6502" s="6" t="n">
        <x:v>0</x:v>
      </x:c>
      <x:c r="I6502" s="6" t="n">
        <x:v>0</x:v>
      </x:c>
      <x:c r="J6502" s="6" t="str">
        <x:v>[0.3, 0.1]</x:v>
      </x:c>
      <x:c r="K6502" s="7" t="str">
        <x:v>无首段伤害倍率，请覆盖或设为辅助技能</x:v>
      </x:c>
      <x:c r="L6502" s="6" t="str">
        <x:v>https://raw.githubusercontent.com/Mar-7th/StarRailRes/dbe8cdfcfb0bf657b9fe1cf92d5537f118ccb487/index_new/cn/character_skills.json</x:v>
      </x:c>
    </x:row>
    <x:row r="6503" ht="38" customHeight="1">
      <x:c r="A6503" s="6" t="str">
        <x:v>800802_2</x:v>
      </x:c>
      <x:c r="B6503" s="6" t="str">
        <x:v>800802</x:v>
      </x:c>
      <x:c r="C6503" s="6" t="n">
        <x:v>2</x:v>
      </x:c>
      <x:c r="D6503" s="6" t="str">
        <x:v>就决定是你了！</x:v>
      </x:c>
      <x:c r="E6503" s="7" t="str">
        <x:v>召唤忆灵迷迷。若迷迷已在场，为迷迷回复等同于迷迷生命上限33%的生命值，并且使迷迷获得10%充能。</x:v>
      </x:c>
      <x:c r="F6503" s="6" t="n">
        <x:v>0</x:v>
      </x:c>
      <x:c r="G6503" s="6" t="n">
        <x:v>0</x:v>
      </x:c>
      <x:c r="H6503" s="6" t="n">
        <x:v>0</x:v>
      </x:c>
      <x:c r="I6503" s="6" t="n">
        <x:v>0</x:v>
      </x:c>
      <x:c r="J6503" s="6" t="str">
        <x:v>[0.33, 0.1]</x:v>
      </x:c>
      <x:c r="K6503" s="7" t="str">
        <x:v>无首段伤害倍率，请覆盖或设为辅助技能</x:v>
      </x:c>
      <x:c r="L6503" s="6" t="str">
        <x:v>https://raw.githubusercontent.com/Mar-7th/StarRailRes/dbe8cdfcfb0bf657b9fe1cf92d5537f118ccb487/index_new/cn/character_skills.json</x:v>
      </x:c>
    </x:row>
    <x:row r="6504" ht="38" customHeight="1">
      <x:c r="A6504" s="6" t="str">
        <x:v>800802_3</x:v>
      </x:c>
      <x:c r="B6504" s="6" t="str">
        <x:v>800802</x:v>
      </x:c>
      <x:c r="C6504" s="6" t="n">
        <x:v>3</x:v>
      </x:c>
      <x:c r="D6504" s="6" t="str">
        <x:v>就决定是你了！</x:v>
      </x:c>
      <x:c r="E6504" s="7" t="str">
        <x:v>召唤忆灵迷迷。若迷迷已在场，为迷迷回复等同于迷迷生命上限36%的生命值，并且使迷迷获得10%充能。</x:v>
      </x:c>
      <x:c r="F6504" s="6" t="n">
        <x:v>0</x:v>
      </x:c>
      <x:c r="G6504" s="6" t="n">
        <x:v>0</x:v>
      </x:c>
      <x:c r="H6504" s="6" t="n">
        <x:v>0</x:v>
      </x:c>
      <x:c r="I6504" s="6" t="n">
        <x:v>0</x:v>
      </x:c>
      <x:c r="J6504" s="6" t="str">
        <x:v>[0.36, 0.1]</x:v>
      </x:c>
      <x:c r="K6504" s="7" t="str">
        <x:v>无首段伤害倍率，请覆盖或设为辅助技能</x:v>
      </x:c>
      <x:c r="L6504" s="6" t="str">
        <x:v>https://raw.githubusercontent.com/Mar-7th/StarRailRes/dbe8cdfcfb0bf657b9fe1cf92d5537f118ccb487/index_new/cn/character_skills.json</x:v>
      </x:c>
    </x:row>
    <x:row r="6505" ht="38" customHeight="1">
      <x:c r="A6505" s="6" t="str">
        <x:v>800802_4</x:v>
      </x:c>
      <x:c r="B6505" s="6" t="str">
        <x:v>800802</x:v>
      </x:c>
      <x:c r="C6505" s="6" t="n">
        <x:v>4</x:v>
      </x:c>
      <x:c r="D6505" s="6" t="str">
        <x:v>就决定是你了！</x:v>
      </x:c>
      <x:c r="E6505" s="7" t="str">
        <x:v>召唤忆灵迷迷。若迷迷已在场，为迷迷回复等同于迷迷生命上限39%的生命值，并且使迷迷获得10%充能。</x:v>
      </x:c>
      <x:c r="F6505" s="6" t="n">
        <x:v>0</x:v>
      </x:c>
      <x:c r="G6505" s="6" t="n">
        <x:v>0</x:v>
      </x:c>
      <x:c r="H6505" s="6" t="n">
        <x:v>0</x:v>
      </x:c>
      <x:c r="I6505" s="6" t="n">
        <x:v>0</x:v>
      </x:c>
      <x:c r="J6505" s="6" t="str">
        <x:v>[0.39, 0.1]</x:v>
      </x:c>
      <x:c r="K6505" s="7" t="str">
        <x:v>无首段伤害倍率，请覆盖或设为辅助技能</x:v>
      </x:c>
      <x:c r="L6505" s="6" t="str">
        <x:v>https://raw.githubusercontent.com/Mar-7th/StarRailRes/dbe8cdfcfb0bf657b9fe1cf92d5537f118ccb487/index_new/cn/character_skills.json</x:v>
      </x:c>
    </x:row>
    <x:row r="6506" ht="38" customHeight="1">
      <x:c r="A6506" s="6" t="str">
        <x:v>800802_5</x:v>
      </x:c>
      <x:c r="B6506" s="6" t="str">
        <x:v>800802</x:v>
      </x:c>
      <x:c r="C6506" s="6" t="n">
        <x:v>5</x:v>
      </x:c>
      <x:c r="D6506" s="6" t="str">
        <x:v>就决定是你了！</x:v>
      </x:c>
      <x:c r="E6506" s="7" t="str">
        <x:v>召唤忆灵迷迷。若迷迷已在场，为迷迷回复等同于迷迷生命上限42%的生命值，并且使迷迷获得10%充能。</x:v>
      </x:c>
      <x:c r="F6506" s="6" t="n">
        <x:v>0</x:v>
      </x:c>
      <x:c r="G6506" s="6" t="n">
        <x:v>0</x:v>
      </x:c>
      <x:c r="H6506" s="6" t="n">
        <x:v>0</x:v>
      </x:c>
      <x:c r="I6506" s="6" t="n">
        <x:v>0</x:v>
      </x:c>
      <x:c r="J6506" s="6" t="str">
        <x:v>[0.42, 0.1]</x:v>
      </x:c>
      <x:c r="K6506" s="7" t="str">
        <x:v>无首段伤害倍率，请覆盖或设为辅助技能</x:v>
      </x:c>
      <x:c r="L6506" s="6" t="str">
        <x:v>https://raw.githubusercontent.com/Mar-7th/StarRailRes/dbe8cdfcfb0bf657b9fe1cf92d5537f118ccb487/index_new/cn/character_skills.json</x:v>
      </x:c>
    </x:row>
    <x:row r="6507" ht="38" customHeight="1">
      <x:c r="A6507" s="6" t="str">
        <x:v>800802_6</x:v>
      </x:c>
      <x:c r="B6507" s="6" t="str">
        <x:v>800802</x:v>
      </x:c>
      <x:c r="C6507" s="6" t="n">
        <x:v>6</x:v>
      </x:c>
      <x:c r="D6507" s="6" t="str">
        <x:v>就决定是你了！</x:v>
      </x:c>
      <x:c r="E6507" s="7" t="str">
        <x:v>召唤忆灵迷迷。若迷迷已在场，为迷迷回复等同于迷迷生命上限45%的生命值，并且使迷迷获得10%充能。</x:v>
      </x:c>
      <x:c r="F6507" s="6" t="n">
        <x:v>0</x:v>
      </x:c>
      <x:c r="G6507" s="6" t="n">
        <x:v>0</x:v>
      </x:c>
      <x:c r="H6507" s="6" t="n">
        <x:v>0</x:v>
      </x:c>
      <x:c r="I6507" s="6" t="n">
        <x:v>0</x:v>
      </x:c>
      <x:c r="J6507" s="6" t="str">
        <x:v>[0.45, 0.1]</x:v>
      </x:c>
      <x:c r="K6507" s="7" t="str">
        <x:v>无首段伤害倍率，请覆盖或设为辅助技能</x:v>
      </x:c>
      <x:c r="L6507" s="6" t="str">
        <x:v>https://raw.githubusercontent.com/Mar-7th/StarRailRes/dbe8cdfcfb0bf657b9fe1cf92d5537f118ccb487/index_new/cn/character_skills.json</x:v>
      </x:c>
    </x:row>
    <x:row r="6508" ht="38" customHeight="1">
      <x:c r="A6508" s="6" t="str">
        <x:v>800802_7</x:v>
      </x:c>
      <x:c r="B6508" s="6" t="str">
        <x:v>800802</x:v>
      </x:c>
      <x:c r="C6508" s="6" t="n">
        <x:v>7</x:v>
      </x:c>
      <x:c r="D6508" s="6" t="str">
        <x:v>就决定是你了！</x:v>
      </x:c>
      <x:c r="E6508" s="7" t="str">
        <x:v>召唤忆灵迷迷。若迷迷已在场，为迷迷回复等同于迷迷生命上限48.75%的生命值，并且使迷迷获得10%充能。</x:v>
      </x:c>
      <x:c r="F6508" s="6" t="n">
        <x:v>0</x:v>
      </x:c>
      <x:c r="G6508" s="6" t="n">
        <x:v>0</x:v>
      </x:c>
      <x:c r="H6508" s="6" t="n">
        <x:v>0</x:v>
      </x:c>
      <x:c r="I6508" s="6" t="n">
        <x:v>0</x:v>
      </x:c>
      <x:c r="J6508" s="6" t="str">
        <x:v>[0.4875, 0.1]</x:v>
      </x:c>
      <x:c r="K6508" s="7" t="str">
        <x:v>无首段伤害倍率，请覆盖或设为辅助技能</x:v>
      </x:c>
      <x:c r="L6508" s="6" t="str">
        <x:v>https://raw.githubusercontent.com/Mar-7th/StarRailRes/dbe8cdfcfb0bf657b9fe1cf92d5537f118ccb487/index_new/cn/character_skills.json</x:v>
      </x:c>
    </x:row>
    <x:row r="6509" ht="38" customHeight="1">
      <x:c r="A6509" s="6" t="str">
        <x:v>800802_8</x:v>
      </x:c>
      <x:c r="B6509" s="6" t="str">
        <x:v>800802</x:v>
      </x:c>
      <x:c r="C6509" s="6" t="n">
        <x:v>8</x:v>
      </x:c>
      <x:c r="D6509" s="6" t="str">
        <x:v>就决定是你了！</x:v>
      </x:c>
      <x:c r="E6509" s="7" t="str">
        <x:v>召唤忆灵迷迷。若迷迷已在场，为迷迷回复等同于迷迷生命上限52.5%的生命值，并且使迷迷获得10%充能。</x:v>
      </x:c>
      <x:c r="F6509" s="6" t="n">
        <x:v>0</x:v>
      </x:c>
      <x:c r="G6509" s="6" t="n">
        <x:v>0</x:v>
      </x:c>
      <x:c r="H6509" s="6" t="n">
        <x:v>0</x:v>
      </x:c>
      <x:c r="I6509" s="6" t="n">
        <x:v>0</x:v>
      </x:c>
      <x:c r="J6509" s="6" t="str">
        <x:v>[0.525, 0.1]</x:v>
      </x:c>
      <x:c r="K6509" s="7" t="str">
        <x:v>无首段伤害倍率，请覆盖或设为辅助技能</x:v>
      </x:c>
      <x:c r="L6509" s="6" t="str">
        <x:v>https://raw.githubusercontent.com/Mar-7th/StarRailRes/dbe8cdfcfb0bf657b9fe1cf92d5537f118ccb487/index_new/cn/character_skills.json</x:v>
      </x:c>
    </x:row>
    <x:row r="6510" ht="38" customHeight="1">
      <x:c r="A6510" s="6" t="str">
        <x:v>800802_9</x:v>
      </x:c>
      <x:c r="B6510" s="6" t="str">
        <x:v>800802</x:v>
      </x:c>
      <x:c r="C6510" s="6" t="n">
        <x:v>9</x:v>
      </x:c>
      <x:c r="D6510" s="6" t="str">
        <x:v>就决定是你了！</x:v>
      </x:c>
      <x:c r="E6510" s="7" t="str">
        <x:v>召唤忆灵迷迷。若迷迷已在场，为迷迷回复等同于迷迷生命上限56.25%的生命值，并且使迷迷获得10%充能。</x:v>
      </x:c>
      <x:c r="F6510" s="6" t="n">
        <x:v>0</x:v>
      </x:c>
      <x:c r="G6510" s="6" t="n">
        <x:v>0</x:v>
      </x:c>
      <x:c r="H6510" s="6" t="n">
        <x:v>0</x:v>
      </x:c>
      <x:c r="I6510" s="6" t="n">
        <x:v>0</x:v>
      </x:c>
      <x:c r="J6510" s="6" t="str">
        <x:v>[0.5625, 0.1]</x:v>
      </x:c>
      <x:c r="K6510" s="7" t="str">
        <x:v>无首段伤害倍率，请覆盖或设为辅助技能</x:v>
      </x:c>
      <x:c r="L6510" s="6" t="str">
        <x:v>https://raw.githubusercontent.com/Mar-7th/StarRailRes/dbe8cdfcfb0bf657b9fe1cf92d5537f118ccb487/index_new/cn/character_skills.json</x:v>
      </x:c>
    </x:row>
    <x:row r="6511" ht="38" customHeight="1">
      <x:c r="A6511" s="6" t="str">
        <x:v>800802_10</x:v>
      </x:c>
      <x:c r="B6511" s="6" t="str">
        <x:v>800802</x:v>
      </x:c>
      <x:c r="C6511" s="6" t="n">
        <x:v>10</x:v>
      </x:c>
      <x:c r="D6511" s="6" t="str">
        <x:v>就决定是你了！</x:v>
      </x:c>
      <x:c r="E6511" s="7" t="str">
        <x:v>召唤忆灵迷迷。若迷迷已在场，为迷迷回复等同于迷迷生命上限60%的生命值，并且使迷迷获得10%充能。</x:v>
      </x:c>
      <x:c r="F6511" s="6" t="n">
        <x:v>0</x:v>
      </x:c>
      <x:c r="G6511" s="6" t="n">
        <x:v>0</x:v>
      </x:c>
      <x:c r="H6511" s="6" t="n">
        <x:v>0</x:v>
      </x:c>
      <x:c r="I6511" s="6" t="n">
        <x:v>0</x:v>
      </x:c>
      <x:c r="J6511" s="6" t="str">
        <x:v>[0.6, 0.1]</x:v>
      </x:c>
      <x:c r="K6511" s="7" t="str">
        <x:v>无首段伤害倍率，请覆盖或设为辅助技能</x:v>
      </x:c>
      <x:c r="L6511" s="6" t="str">
        <x:v>https://raw.githubusercontent.com/Mar-7th/StarRailRes/dbe8cdfcfb0bf657b9fe1cf92d5537f118ccb487/index_new/cn/character_skills.json</x:v>
      </x:c>
    </x:row>
    <x:row r="6512" ht="38" customHeight="1">
      <x:c r="A6512" s="6" t="str">
        <x:v>800802_11</x:v>
      </x:c>
      <x:c r="B6512" s="6" t="str">
        <x:v>800802</x:v>
      </x:c>
      <x:c r="C6512" s="6" t="n">
        <x:v>11</x:v>
      </x:c>
      <x:c r="D6512" s="6" t="str">
        <x:v>就决定是你了！</x:v>
      </x:c>
      <x:c r="E6512" s="7" t="str">
        <x:v>召唤忆灵迷迷。若迷迷已在场，为迷迷回复等同于迷迷生命上限63%的生命值，并且使迷迷获得10%充能。</x:v>
      </x:c>
      <x:c r="F6512" s="6" t="n">
        <x:v>0</x:v>
      </x:c>
      <x:c r="G6512" s="6" t="n">
        <x:v>0</x:v>
      </x:c>
      <x:c r="H6512" s="6" t="n">
        <x:v>0</x:v>
      </x:c>
      <x:c r="I6512" s="6" t="n">
        <x:v>0</x:v>
      </x:c>
      <x:c r="J6512" s="6" t="str">
        <x:v>[0.63, 0.1]</x:v>
      </x:c>
      <x:c r="K6512" s="7" t="str">
        <x:v>无首段伤害倍率，请覆盖或设为辅助技能</x:v>
      </x:c>
      <x:c r="L6512" s="6" t="str">
        <x:v>https://raw.githubusercontent.com/Mar-7th/StarRailRes/dbe8cdfcfb0bf657b9fe1cf92d5537f118ccb487/index_new/cn/character_skills.json</x:v>
      </x:c>
    </x:row>
    <x:row r="6513" ht="38" customHeight="1">
      <x:c r="A6513" s="6" t="str">
        <x:v>800802_12</x:v>
      </x:c>
      <x:c r="B6513" s="6" t="str">
        <x:v>800802</x:v>
      </x:c>
      <x:c r="C6513" s="6" t="n">
        <x:v>12</x:v>
      </x:c>
      <x:c r="D6513" s="6" t="str">
        <x:v>就决定是你了！</x:v>
      </x:c>
      <x:c r="E6513" s="7" t="str">
        <x:v>召唤忆灵迷迷。若迷迷已在场，为迷迷回复等同于迷迷生命上限66%的生命值，并且使迷迷获得10%充能。</x:v>
      </x:c>
      <x:c r="F6513" s="6" t="n">
        <x:v>0</x:v>
      </x:c>
      <x:c r="G6513" s="6" t="n">
        <x:v>0</x:v>
      </x:c>
      <x:c r="H6513" s="6" t="n">
        <x:v>0</x:v>
      </x:c>
      <x:c r="I6513" s="6" t="n">
        <x:v>0</x:v>
      </x:c>
      <x:c r="J6513" s="6" t="str">
        <x:v>[0.66, 0.1]</x:v>
      </x:c>
      <x:c r="K6513" s="7" t="str">
        <x:v>无首段伤害倍率，请覆盖或设为辅助技能</x:v>
      </x:c>
      <x:c r="L6513" s="6" t="str">
        <x:v>https://raw.githubusercontent.com/Mar-7th/StarRailRes/dbe8cdfcfb0bf657b9fe1cf92d5537f118ccb487/index_new/cn/character_skills.json</x:v>
      </x:c>
    </x:row>
    <x:row r="6514" ht="38" customHeight="1">
      <x:c r="A6514" s="6" t="str">
        <x:v>800802_13</x:v>
      </x:c>
      <x:c r="B6514" s="6" t="str">
        <x:v>800802</x:v>
      </x:c>
      <x:c r="C6514" s="6" t="n">
        <x:v>13</x:v>
      </x:c>
      <x:c r="D6514" s="6" t="str">
        <x:v>就决定是你了！</x:v>
      </x:c>
      <x:c r="E6514" s="7" t="str">
        <x:v>召唤忆灵迷迷。若迷迷已在场，为迷迷回复等同于迷迷生命上限69%的生命值，并且使迷迷获得10%充能。</x:v>
      </x:c>
      <x:c r="F6514" s="6" t="n">
        <x:v>0</x:v>
      </x:c>
      <x:c r="G6514" s="6" t="n">
        <x:v>0</x:v>
      </x:c>
      <x:c r="H6514" s="6" t="n">
        <x:v>0</x:v>
      </x:c>
      <x:c r="I6514" s="6" t="n">
        <x:v>0</x:v>
      </x:c>
      <x:c r="J6514" s="6" t="str">
        <x:v>[0.69, 0.1]</x:v>
      </x:c>
      <x:c r="K6514" s="7" t="str">
        <x:v>无首段伤害倍率，请覆盖或设为辅助技能</x:v>
      </x:c>
      <x:c r="L6514" s="6" t="str">
        <x:v>https://raw.githubusercontent.com/Mar-7th/StarRailRes/dbe8cdfcfb0bf657b9fe1cf92d5537f118ccb487/index_new/cn/character_skills.json</x:v>
      </x:c>
    </x:row>
    <x:row r="6515" ht="38" customHeight="1">
      <x:c r="A6515" s="6" t="str">
        <x:v>800802_14</x:v>
      </x:c>
      <x:c r="B6515" s="6" t="str">
        <x:v>800802</x:v>
      </x:c>
      <x:c r="C6515" s="6" t="n">
        <x:v>14</x:v>
      </x:c>
      <x:c r="D6515" s="6" t="str">
        <x:v>就决定是你了！</x:v>
      </x:c>
      <x:c r="E6515" s="7" t="str">
        <x:v>召唤忆灵迷迷。若迷迷已在场，为迷迷回复等同于迷迷生命上限72%的生命值，并且使迷迷获得10%充能。</x:v>
      </x:c>
      <x:c r="F6515" s="6" t="n">
        <x:v>0</x:v>
      </x:c>
      <x:c r="G6515" s="6" t="n">
        <x:v>0</x:v>
      </x:c>
      <x:c r="H6515" s="6" t="n">
        <x:v>0</x:v>
      </x:c>
      <x:c r="I6515" s="6" t="n">
        <x:v>0</x:v>
      </x:c>
      <x:c r="J6515" s="6" t="str">
        <x:v>[0.72, 0.1]</x:v>
      </x:c>
      <x:c r="K6515" s="7" t="str">
        <x:v>无首段伤害倍率，请覆盖或设为辅助技能</x:v>
      </x:c>
      <x:c r="L6515" s="6" t="str">
        <x:v>https://raw.githubusercontent.com/Mar-7th/StarRailRes/dbe8cdfcfb0bf657b9fe1cf92d5537f118ccb487/index_new/cn/character_skills.json</x:v>
      </x:c>
    </x:row>
    <x:row r="6516" ht="38" customHeight="1">
      <x:c r="A6516" s="6" t="str">
        <x:v>800802_15</x:v>
      </x:c>
      <x:c r="B6516" s="6" t="str">
        <x:v>800802</x:v>
      </x:c>
      <x:c r="C6516" s="6" t="n">
        <x:v>15</x:v>
      </x:c>
      <x:c r="D6516" s="6" t="str">
        <x:v>就决定是你了！</x:v>
      </x:c>
      <x:c r="E6516" s="7" t="str">
        <x:v>召唤忆灵迷迷。若迷迷已在场，为迷迷回复等同于迷迷生命上限75%的生命值，并且使迷迷获得10%充能。</x:v>
      </x:c>
      <x:c r="F6516" s="6" t="n">
        <x:v>0</x:v>
      </x:c>
      <x:c r="G6516" s="6" t="n">
        <x:v>0</x:v>
      </x:c>
      <x:c r="H6516" s="6" t="n">
        <x:v>0</x:v>
      </x:c>
      <x:c r="I6516" s="6" t="n">
        <x:v>0</x:v>
      </x:c>
      <x:c r="J6516" s="6" t="str">
        <x:v>[0.75, 0.1]</x:v>
      </x:c>
      <x:c r="K6516" s="7" t="str">
        <x:v>无首段伤害倍率，请覆盖或设为辅助技能</x:v>
      </x:c>
      <x:c r="L6516" s="6" t="str">
        <x:v>https://raw.githubusercontent.com/Mar-7th/StarRailRes/dbe8cdfcfb0bf657b9fe1cf92d5537f118ccb487/index_new/cn/character_skills.json</x:v>
      </x:c>
    </x:row>
    <x:row r="6517" ht="38" customHeight="1">
      <x:c r="A6517" s="6" t="str">
        <x:v>800803_1</x:v>
      </x:c>
      <x:c r="B6517" s="6" t="str">
        <x:v>800803</x:v>
      </x:c>
      <x:c r="C6517" s="6" t="n">
        <x:v>1</x:v>
      </x:c>
      <x:c r="D6517" s="6" t="str">
        <x:v>一起上吧，迷迷！</x:v>
      </x:c>
      <x:c r="E6517" s="7" t="str">
        <x:v>召唤忆灵迷迷。使迷迷获得40%充能，随后使迷迷对敌方全体造成等同于迷迷120%攻击力的冰属性伤害。</x:v>
      </x:c>
      <x:c r="F6517" s="6" t="n">
        <x:v>0</x:v>
      </x:c>
      <x:c r="G6517" s="6" t="n">
        <x:v>0</x:v>
      </x:c>
      <x:c r="H6517" s="6" t="n">
        <x:v>0</x:v>
      </x:c>
      <x:c r="I6517" s="6" t="n">
        <x:v>0</x:v>
      </x:c>
      <x:c r="J6517" s="6" t="str">
        <x:v>[1.2, 0.4]</x:v>
      </x:c>
      <x:c r="K6517" s="7" t="str">
        <x:v>无首段伤害倍率，请覆盖或设为辅助技能</x:v>
      </x:c>
      <x:c r="L6517" s="6" t="str">
        <x:v>https://raw.githubusercontent.com/Mar-7th/StarRailRes/dbe8cdfcfb0bf657b9fe1cf92d5537f118ccb487/index_new/cn/character_skills.json</x:v>
      </x:c>
    </x:row>
    <x:row r="6518" ht="38" customHeight="1">
      <x:c r="A6518" s="6" t="str">
        <x:v>800803_2</x:v>
      </x:c>
      <x:c r="B6518" s="6" t="str">
        <x:v>800803</x:v>
      </x:c>
      <x:c r="C6518" s="6" t="n">
        <x:v>2</x:v>
      </x:c>
      <x:c r="D6518" s="6" t="str">
        <x:v>一起上吧，迷迷！</x:v>
      </x:c>
      <x:c r="E6518" s="7" t="str">
        <x:v>召唤忆灵迷迷。使迷迷获得40%充能，随后使迷迷对敌方全体造成等同于迷迷132%攻击力的冰属性伤害。</x:v>
      </x:c>
      <x:c r="F6518" s="6" t="n">
        <x:v>0</x:v>
      </x:c>
      <x:c r="G6518" s="6" t="n">
        <x:v>0</x:v>
      </x:c>
      <x:c r="H6518" s="6" t="n">
        <x:v>0</x:v>
      </x:c>
      <x:c r="I6518" s="6" t="n">
        <x:v>0</x:v>
      </x:c>
      <x:c r="J6518" s="6" t="str">
        <x:v>[1.32, 0.4]</x:v>
      </x:c>
      <x:c r="K6518" s="7" t="str">
        <x:v>无首段伤害倍率，请覆盖或设为辅助技能</x:v>
      </x:c>
      <x:c r="L6518" s="6" t="str">
        <x:v>https://raw.githubusercontent.com/Mar-7th/StarRailRes/dbe8cdfcfb0bf657b9fe1cf92d5537f118ccb487/index_new/cn/character_skills.json</x:v>
      </x:c>
    </x:row>
    <x:row r="6519" ht="38" customHeight="1">
      <x:c r="A6519" s="6" t="str">
        <x:v>800803_3</x:v>
      </x:c>
      <x:c r="B6519" s="6" t="str">
        <x:v>800803</x:v>
      </x:c>
      <x:c r="C6519" s="6" t="n">
        <x:v>3</x:v>
      </x:c>
      <x:c r="D6519" s="6" t="str">
        <x:v>一起上吧，迷迷！</x:v>
      </x:c>
      <x:c r="E6519" s="7" t="str">
        <x:v>召唤忆灵迷迷。使迷迷获得40%充能，随后使迷迷对敌方全体造成等同于迷迷144%攻击力的冰属性伤害。</x:v>
      </x:c>
      <x:c r="F6519" s="6" t="n">
        <x:v>0</x:v>
      </x:c>
      <x:c r="G6519" s="6" t="n">
        <x:v>0</x:v>
      </x:c>
      <x:c r="H6519" s="6" t="n">
        <x:v>0</x:v>
      </x:c>
      <x:c r="I6519" s="6" t="n">
        <x:v>0</x:v>
      </x:c>
      <x:c r="J6519" s="6" t="str">
        <x:v>[1.44, 0.4]</x:v>
      </x:c>
      <x:c r="K6519" s="7" t="str">
        <x:v>无首段伤害倍率，请覆盖或设为辅助技能</x:v>
      </x:c>
      <x:c r="L6519" s="6" t="str">
        <x:v>https://raw.githubusercontent.com/Mar-7th/StarRailRes/dbe8cdfcfb0bf657b9fe1cf92d5537f118ccb487/index_new/cn/character_skills.json</x:v>
      </x:c>
    </x:row>
    <x:row r="6520" ht="38" customHeight="1">
      <x:c r="A6520" s="6" t="str">
        <x:v>800803_4</x:v>
      </x:c>
      <x:c r="B6520" s="6" t="str">
        <x:v>800803</x:v>
      </x:c>
      <x:c r="C6520" s="6" t="n">
        <x:v>4</x:v>
      </x:c>
      <x:c r="D6520" s="6" t="str">
        <x:v>一起上吧，迷迷！</x:v>
      </x:c>
      <x:c r="E6520" s="7" t="str">
        <x:v>召唤忆灵迷迷。使迷迷获得40%充能，随后使迷迷对敌方全体造成等同于迷迷156%攻击力的冰属性伤害。</x:v>
      </x:c>
      <x:c r="F6520" s="6" t="n">
        <x:v>0</x:v>
      </x:c>
      <x:c r="G6520" s="6" t="n">
        <x:v>0</x:v>
      </x:c>
      <x:c r="H6520" s="6" t="n">
        <x:v>0</x:v>
      </x:c>
      <x:c r="I6520" s="6" t="n">
        <x:v>0</x:v>
      </x:c>
      <x:c r="J6520" s="6" t="str">
        <x:v>[1.56, 0.4]</x:v>
      </x:c>
      <x:c r="K6520" s="7" t="str">
        <x:v>无首段伤害倍率，请覆盖或设为辅助技能</x:v>
      </x:c>
      <x:c r="L6520" s="6" t="str">
        <x:v>https://raw.githubusercontent.com/Mar-7th/StarRailRes/dbe8cdfcfb0bf657b9fe1cf92d5537f118ccb487/index_new/cn/character_skills.json</x:v>
      </x:c>
    </x:row>
    <x:row r="6521" ht="38" customHeight="1">
      <x:c r="A6521" s="6" t="str">
        <x:v>800803_5</x:v>
      </x:c>
      <x:c r="B6521" s="6" t="str">
        <x:v>800803</x:v>
      </x:c>
      <x:c r="C6521" s="6" t="n">
        <x:v>5</x:v>
      </x:c>
      <x:c r="D6521" s="6" t="str">
        <x:v>一起上吧，迷迷！</x:v>
      </x:c>
      <x:c r="E6521" s="7" t="str">
        <x:v>召唤忆灵迷迷。使迷迷获得40%充能，随后使迷迷对敌方全体造成等同于迷迷168%攻击力的冰属性伤害。</x:v>
      </x:c>
      <x:c r="F6521" s="6" t="n">
        <x:v>0</x:v>
      </x:c>
      <x:c r="G6521" s="6" t="n">
        <x:v>0</x:v>
      </x:c>
      <x:c r="H6521" s="6" t="n">
        <x:v>0</x:v>
      </x:c>
      <x:c r="I6521" s="6" t="n">
        <x:v>0</x:v>
      </x:c>
      <x:c r="J6521" s="6" t="str">
        <x:v>[1.68, 0.4]</x:v>
      </x:c>
      <x:c r="K6521" s="7" t="str">
        <x:v>无首段伤害倍率，请覆盖或设为辅助技能</x:v>
      </x:c>
      <x:c r="L6521" s="6" t="str">
        <x:v>https://raw.githubusercontent.com/Mar-7th/StarRailRes/dbe8cdfcfb0bf657b9fe1cf92d5537f118ccb487/index_new/cn/character_skills.json</x:v>
      </x:c>
    </x:row>
    <x:row r="6522" ht="38" customHeight="1">
      <x:c r="A6522" s="6" t="str">
        <x:v>800803_6</x:v>
      </x:c>
      <x:c r="B6522" s="6" t="str">
        <x:v>800803</x:v>
      </x:c>
      <x:c r="C6522" s="6" t="n">
        <x:v>6</x:v>
      </x:c>
      <x:c r="D6522" s="6" t="str">
        <x:v>一起上吧，迷迷！</x:v>
      </x:c>
      <x:c r="E6522" s="7" t="str">
        <x:v>召唤忆灵迷迷。使迷迷获得40%充能，随后使迷迷对敌方全体造成等同于迷迷180%攻击力的冰属性伤害。</x:v>
      </x:c>
      <x:c r="F6522" s="6" t="n">
        <x:v>0</x:v>
      </x:c>
      <x:c r="G6522" s="6" t="n">
        <x:v>0</x:v>
      </x:c>
      <x:c r="H6522" s="6" t="n">
        <x:v>0</x:v>
      </x:c>
      <x:c r="I6522" s="6" t="n">
        <x:v>0</x:v>
      </x:c>
      <x:c r="J6522" s="6" t="str">
        <x:v>[1.8, 0.4]</x:v>
      </x:c>
      <x:c r="K6522" s="7" t="str">
        <x:v>无首段伤害倍率，请覆盖或设为辅助技能</x:v>
      </x:c>
      <x:c r="L6522" s="6" t="str">
        <x:v>https://raw.githubusercontent.com/Mar-7th/StarRailRes/dbe8cdfcfb0bf657b9fe1cf92d5537f118ccb487/index_new/cn/character_skills.json</x:v>
      </x:c>
    </x:row>
    <x:row r="6523" ht="38" customHeight="1">
      <x:c r="A6523" s="6" t="str">
        <x:v>800803_7</x:v>
      </x:c>
      <x:c r="B6523" s="6" t="str">
        <x:v>800803</x:v>
      </x:c>
      <x:c r="C6523" s="6" t="n">
        <x:v>7</x:v>
      </x:c>
      <x:c r="D6523" s="6" t="str">
        <x:v>一起上吧，迷迷！</x:v>
      </x:c>
      <x:c r="E6523" s="7" t="str">
        <x:v>召唤忆灵迷迷。使迷迷获得40%充能，随后使迷迷对敌方全体造成等同于迷迷195%攻击力的冰属性伤害。</x:v>
      </x:c>
      <x:c r="F6523" s="6" t="n">
        <x:v>0</x:v>
      </x:c>
      <x:c r="G6523" s="6" t="n">
        <x:v>0</x:v>
      </x:c>
      <x:c r="H6523" s="6" t="n">
        <x:v>0</x:v>
      </x:c>
      <x:c r="I6523" s="6" t="n">
        <x:v>0</x:v>
      </x:c>
      <x:c r="J6523" s="6" t="str">
        <x:v>[1.95, 0.4]</x:v>
      </x:c>
      <x:c r="K6523" s="7" t="str">
        <x:v>无首段伤害倍率，请覆盖或设为辅助技能</x:v>
      </x:c>
      <x:c r="L6523" s="6" t="str">
        <x:v>https://raw.githubusercontent.com/Mar-7th/StarRailRes/dbe8cdfcfb0bf657b9fe1cf92d5537f118ccb487/index_new/cn/character_skills.json</x:v>
      </x:c>
    </x:row>
    <x:row r="6524" ht="38" customHeight="1">
      <x:c r="A6524" s="6" t="str">
        <x:v>800803_8</x:v>
      </x:c>
      <x:c r="B6524" s="6" t="str">
        <x:v>800803</x:v>
      </x:c>
      <x:c r="C6524" s="6" t="n">
        <x:v>8</x:v>
      </x:c>
      <x:c r="D6524" s="6" t="str">
        <x:v>一起上吧，迷迷！</x:v>
      </x:c>
      <x:c r="E6524" s="7" t="str">
        <x:v>召唤忆灵迷迷。使迷迷获得40%充能，随后使迷迷对敌方全体造成等同于迷迷210%攻击力的冰属性伤害。</x:v>
      </x:c>
      <x:c r="F6524" s="6" t="n">
        <x:v>0</x:v>
      </x:c>
      <x:c r="G6524" s="6" t="n">
        <x:v>0</x:v>
      </x:c>
      <x:c r="H6524" s="6" t="n">
        <x:v>0</x:v>
      </x:c>
      <x:c r="I6524" s="6" t="n">
        <x:v>0</x:v>
      </x:c>
      <x:c r="J6524" s="6" t="str">
        <x:v>[2.1, 0.4]</x:v>
      </x:c>
      <x:c r="K6524" s="7" t="str">
        <x:v>无首段伤害倍率，请覆盖或设为辅助技能</x:v>
      </x:c>
      <x:c r="L6524" s="6" t="str">
        <x:v>https://raw.githubusercontent.com/Mar-7th/StarRailRes/dbe8cdfcfb0bf657b9fe1cf92d5537f118ccb487/index_new/cn/character_skills.json</x:v>
      </x:c>
    </x:row>
    <x:row r="6525" ht="38" customHeight="1">
      <x:c r="A6525" s="6" t="str">
        <x:v>800803_9</x:v>
      </x:c>
      <x:c r="B6525" s="6" t="str">
        <x:v>800803</x:v>
      </x:c>
      <x:c r="C6525" s="6" t="n">
        <x:v>9</x:v>
      </x:c>
      <x:c r="D6525" s="6" t="str">
        <x:v>一起上吧，迷迷！</x:v>
      </x:c>
      <x:c r="E6525" s="7" t="str">
        <x:v>召唤忆灵迷迷。使迷迷获得40%充能，随后使迷迷对敌方全体造成等同于迷迷225%攻击力的冰属性伤害。</x:v>
      </x:c>
      <x:c r="F6525" s="6" t="n">
        <x:v>0</x:v>
      </x:c>
      <x:c r="G6525" s="6" t="n">
        <x:v>0</x:v>
      </x:c>
      <x:c r="H6525" s="6" t="n">
        <x:v>0</x:v>
      </x:c>
      <x:c r="I6525" s="6" t="n">
        <x:v>0</x:v>
      </x:c>
      <x:c r="J6525" s="6" t="str">
        <x:v>[2.25, 0.4]</x:v>
      </x:c>
      <x:c r="K6525" s="7" t="str">
        <x:v>无首段伤害倍率，请覆盖或设为辅助技能</x:v>
      </x:c>
      <x:c r="L6525" s="6" t="str">
        <x:v>https://raw.githubusercontent.com/Mar-7th/StarRailRes/dbe8cdfcfb0bf657b9fe1cf92d5537f118ccb487/index_new/cn/character_skills.json</x:v>
      </x:c>
    </x:row>
    <x:row r="6526" ht="38" customHeight="1">
      <x:c r="A6526" s="6" t="str">
        <x:v>800803_10</x:v>
      </x:c>
      <x:c r="B6526" s="6" t="str">
        <x:v>800803</x:v>
      </x:c>
      <x:c r="C6526" s="6" t="n">
        <x:v>10</x:v>
      </x:c>
      <x:c r="D6526" s="6" t="str">
        <x:v>一起上吧，迷迷！</x:v>
      </x:c>
      <x:c r="E6526" s="7" t="str">
        <x:v>召唤忆灵迷迷。使迷迷获得40%充能，随后使迷迷对敌方全体造成等同于迷迷240%攻击力的冰属性伤害。</x:v>
      </x:c>
      <x:c r="F6526" s="6" t="n">
        <x:v>0</x:v>
      </x:c>
      <x:c r="G6526" s="6" t="n">
        <x:v>0</x:v>
      </x:c>
      <x:c r="H6526" s="6" t="n">
        <x:v>0</x:v>
      </x:c>
      <x:c r="I6526" s="6" t="n">
        <x:v>0</x:v>
      </x:c>
      <x:c r="J6526" s="6" t="str">
        <x:v>[2.4, 0.4]</x:v>
      </x:c>
      <x:c r="K6526" s="7" t="str">
        <x:v>无首段伤害倍率，请覆盖或设为辅助技能</x:v>
      </x:c>
      <x:c r="L6526" s="6" t="str">
        <x:v>https://raw.githubusercontent.com/Mar-7th/StarRailRes/dbe8cdfcfb0bf657b9fe1cf92d5537f118ccb487/index_new/cn/character_skills.json</x:v>
      </x:c>
    </x:row>
    <x:row r="6527" ht="38" customHeight="1">
      <x:c r="A6527" s="6" t="str">
        <x:v>800803_11</x:v>
      </x:c>
      <x:c r="B6527" s="6" t="str">
        <x:v>800803</x:v>
      </x:c>
      <x:c r="C6527" s="6" t="n">
        <x:v>11</x:v>
      </x:c>
      <x:c r="D6527" s="6" t="str">
        <x:v>一起上吧，迷迷！</x:v>
      </x:c>
      <x:c r="E6527" s="7" t="str">
        <x:v>召唤忆灵迷迷。使迷迷获得40%充能，随后使迷迷对敌方全体造成等同于迷迷252%攻击力的冰属性伤害。</x:v>
      </x:c>
      <x:c r="F6527" s="6" t="n">
        <x:v>0</x:v>
      </x:c>
      <x:c r="G6527" s="6" t="n">
        <x:v>0</x:v>
      </x:c>
      <x:c r="H6527" s="6" t="n">
        <x:v>0</x:v>
      </x:c>
      <x:c r="I6527" s="6" t="n">
        <x:v>0</x:v>
      </x:c>
      <x:c r="J6527" s="6" t="str">
        <x:v>[2.52, 0.4]</x:v>
      </x:c>
      <x:c r="K6527" s="7" t="str">
        <x:v>无首段伤害倍率，请覆盖或设为辅助技能</x:v>
      </x:c>
      <x:c r="L6527" s="6" t="str">
        <x:v>https://raw.githubusercontent.com/Mar-7th/StarRailRes/dbe8cdfcfb0bf657b9fe1cf92d5537f118ccb487/index_new/cn/character_skills.json</x:v>
      </x:c>
    </x:row>
    <x:row r="6528" ht="38" customHeight="1">
      <x:c r="A6528" s="6" t="str">
        <x:v>800803_12</x:v>
      </x:c>
      <x:c r="B6528" s="6" t="str">
        <x:v>800803</x:v>
      </x:c>
      <x:c r="C6528" s="6" t="n">
        <x:v>12</x:v>
      </x:c>
      <x:c r="D6528" s="6" t="str">
        <x:v>一起上吧，迷迷！</x:v>
      </x:c>
      <x:c r="E6528" s="7" t="str">
        <x:v>召唤忆灵迷迷。使迷迷获得40%充能，随后使迷迷对敌方全体造成等同于迷迷264%攻击力的冰属性伤害。</x:v>
      </x:c>
      <x:c r="F6528" s="6" t="n">
        <x:v>0</x:v>
      </x:c>
      <x:c r="G6528" s="6" t="n">
        <x:v>0</x:v>
      </x:c>
      <x:c r="H6528" s="6" t="n">
        <x:v>0</x:v>
      </x:c>
      <x:c r="I6528" s="6" t="n">
        <x:v>0</x:v>
      </x:c>
      <x:c r="J6528" s="6" t="str">
        <x:v>[2.64, 0.4]</x:v>
      </x:c>
      <x:c r="K6528" s="7" t="str">
        <x:v>无首段伤害倍率，请覆盖或设为辅助技能</x:v>
      </x:c>
      <x:c r="L6528" s="6" t="str">
        <x:v>https://raw.githubusercontent.com/Mar-7th/StarRailRes/dbe8cdfcfb0bf657b9fe1cf92d5537f118ccb487/index_new/cn/character_skills.json</x:v>
      </x:c>
    </x:row>
    <x:row r="6529" ht="38" customHeight="1">
      <x:c r="A6529" s="6" t="str">
        <x:v>800803_13</x:v>
      </x:c>
      <x:c r="B6529" s="6" t="str">
        <x:v>800803</x:v>
      </x:c>
      <x:c r="C6529" s="6" t="n">
        <x:v>13</x:v>
      </x:c>
      <x:c r="D6529" s="6" t="str">
        <x:v>一起上吧，迷迷！</x:v>
      </x:c>
      <x:c r="E6529" s="7" t="str">
        <x:v>召唤忆灵迷迷。使迷迷获得40%充能，随后使迷迷对敌方全体造成等同于迷迷276%攻击力的冰属性伤害。</x:v>
      </x:c>
      <x:c r="F6529" s="6" t="n">
        <x:v>0</x:v>
      </x:c>
      <x:c r="G6529" s="6" t="n">
        <x:v>0</x:v>
      </x:c>
      <x:c r="H6529" s="6" t="n">
        <x:v>0</x:v>
      </x:c>
      <x:c r="I6529" s="6" t="n">
        <x:v>0</x:v>
      </x:c>
      <x:c r="J6529" s="6" t="str">
        <x:v>[2.76, 0.4]</x:v>
      </x:c>
      <x:c r="K6529" s="7" t="str">
        <x:v>无首段伤害倍率，请覆盖或设为辅助技能</x:v>
      </x:c>
      <x:c r="L6529" s="6" t="str">
        <x:v>https://raw.githubusercontent.com/Mar-7th/StarRailRes/dbe8cdfcfb0bf657b9fe1cf92d5537f118ccb487/index_new/cn/character_skills.json</x:v>
      </x:c>
    </x:row>
    <x:row r="6530" ht="38" customHeight="1">
      <x:c r="A6530" s="6" t="str">
        <x:v>800803_14</x:v>
      </x:c>
      <x:c r="B6530" s="6" t="str">
        <x:v>800803</x:v>
      </x:c>
      <x:c r="C6530" s="6" t="n">
        <x:v>14</x:v>
      </x:c>
      <x:c r="D6530" s="6" t="str">
        <x:v>一起上吧，迷迷！</x:v>
      </x:c>
      <x:c r="E6530" s="7" t="str">
        <x:v>召唤忆灵迷迷。使迷迷获得40%充能，随后使迷迷对敌方全体造成等同于迷迷288%攻击力的冰属性伤害。</x:v>
      </x:c>
      <x:c r="F6530" s="6" t="n">
        <x:v>0</x:v>
      </x:c>
      <x:c r="G6530" s="6" t="n">
        <x:v>0</x:v>
      </x:c>
      <x:c r="H6530" s="6" t="n">
        <x:v>0</x:v>
      </x:c>
      <x:c r="I6530" s="6" t="n">
        <x:v>0</x:v>
      </x:c>
      <x:c r="J6530" s="6" t="str">
        <x:v>[2.88, 0.4]</x:v>
      </x:c>
      <x:c r="K6530" s="7" t="str">
        <x:v>无首段伤害倍率，请覆盖或设为辅助技能</x:v>
      </x:c>
      <x:c r="L6530" s="6" t="str">
        <x:v>https://raw.githubusercontent.com/Mar-7th/StarRailRes/dbe8cdfcfb0bf657b9fe1cf92d5537f118ccb487/index_new/cn/character_skills.json</x:v>
      </x:c>
    </x:row>
    <x:row r="6531" ht="38" customHeight="1">
      <x:c r="A6531" s="6" t="str">
        <x:v>800803_15</x:v>
      </x:c>
      <x:c r="B6531" s="6" t="str">
        <x:v>800803</x:v>
      </x:c>
      <x:c r="C6531" s="6" t="n">
        <x:v>15</x:v>
      </x:c>
      <x:c r="D6531" s="6" t="str">
        <x:v>一起上吧，迷迷！</x:v>
      </x:c>
      <x:c r="E6531" s="7" t="str">
        <x:v>召唤忆灵迷迷。使迷迷获得40%充能，随后使迷迷对敌方全体造成等同于迷迷300%攻击力的冰属性伤害。</x:v>
      </x:c>
      <x:c r="F6531" s="6" t="n">
        <x:v>0</x:v>
      </x:c>
      <x:c r="G6531" s="6" t="n">
        <x:v>0</x:v>
      </x:c>
      <x:c r="H6531" s="6" t="n">
        <x:v>0</x:v>
      </x:c>
      <x:c r="I6531" s="6" t="n">
        <x:v>0</x:v>
      </x:c>
      <x:c r="J6531" s="6" t="str">
        <x:v>[3, 0.4]</x:v>
      </x:c>
      <x:c r="K6531" s="7" t="str">
        <x:v>无首段伤害倍率，请覆盖或设为辅助技能</x:v>
      </x:c>
      <x:c r="L6531" s="6" t="str">
        <x:v>https://raw.githubusercontent.com/Mar-7th/StarRailRes/dbe8cdfcfb0bf657b9fe1cf92d5537f118ccb487/index_new/cn/character_skills.json</x:v>
      </x:c>
    </x:row>
    <x:row r="6532" ht="38" customHeight="1">
      <x:c r="A6532" s="6" t="str">
        <x:v>800804_1</x:v>
      </x:c>
      <x:c r="B6532" s="6" t="str">
        <x:v>800804</x:v>
      </x:c>
      <x:c r="C6532" s="6" t="n">
        <x:v>1</x:v>
      </x:c>
      <x:c r="D6532" s="6" t="str">
        <x:v>无所不能的伙伴</x:v>
      </x:c>
      <x:c r="E6532" s="7" t="str">
        <x:v>忆灵迷迷初始拥有130点速度和等同于开拓者50%生命上限+400的生命上限。我方全体每累计恢复10点能量，迷迷都会获得1%充能。</x:v>
      </x:c>
      <x:c r="F6532" s="6" t="n">
        <x:v>0</x:v>
      </x:c>
      <x:c r="G6532" s="6" t="n">
        <x:v>0</x:v>
      </x:c>
      <x:c r="H6532" s="6" t="n">
        <x:v>0</x:v>
      </x:c>
      <x:c r="I6532" s="6" t="n">
        <x:v>0</x:v>
      </x:c>
      <x:c r="J6532" s="6" t="str">
        <x:v>[130, 0.5, 10, 400]</x:v>
      </x:c>
      <x:c r="K6532" s="7" t="str">
        <x:v>无首段伤害倍率，请覆盖或设为辅助技能</x:v>
      </x:c>
      <x:c r="L6532" s="6" t="str">
        <x:v>https://raw.githubusercontent.com/Mar-7th/StarRailRes/dbe8cdfcfb0bf657b9fe1cf92d5537f118ccb487/index_new/cn/character_skills.json</x:v>
      </x:c>
    </x:row>
    <x:row r="6533" ht="38" customHeight="1">
      <x:c r="A6533" s="6" t="str">
        <x:v>800804_2</x:v>
      </x:c>
      <x:c r="B6533" s="6" t="str">
        <x:v>800804</x:v>
      </x:c>
      <x:c r="C6533" s="6" t="n">
        <x:v>2</x:v>
      </x:c>
      <x:c r="D6533" s="6" t="str">
        <x:v>无所不能的伙伴</x:v>
      </x:c>
      <x:c r="E6533" s="7" t="str">
        <x:v>忆灵迷迷初始拥有130点速度和等同于开拓者53%生命上限+424的生命上限。我方全体每累计恢复10点能量，迷迷都会获得1%充能。</x:v>
      </x:c>
      <x:c r="F6533" s="6" t="n">
        <x:v>0</x:v>
      </x:c>
      <x:c r="G6533" s="6" t="n">
        <x:v>0</x:v>
      </x:c>
      <x:c r="H6533" s="6" t="n">
        <x:v>0</x:v>
      </x:c>
      <x:c r="I6533" s="6" t="n">
        <x:v>0</x:v>
      </x:c>
      <x:c r="J6533" s="6" t="str">
        <x:v>[130, 0.53, 10, 424]</x:v>
      </x:c>
      <x:c r="K6533" s="7" t="str">
        <x:v>无首段伤害倍率，请覆盖或设为辅助技能</x:v>
      </x:c>
      <x:c r="L6533" s="6" t="str">
        <x:v>https://raw.githubusercontent.com/Mar-7th/StarRailRes/dbe8cdfcfb0bf657b9fe1cf92d5537f118ccb487/index_new/cn/character_skills.json</x:v>
      </x:c>
    </x:row>
    <x:row r="6534" ht="38" customHeight="1">
      <x:c r="A6534" s="6" t="str">
        <x:v>800804_3</x:v>
      </x:c>
      <x:c r="B6534" s="6" t="str">
        <x:v>800804</x:v>
      </x:c>
      <x:c r="C6534" s="6" t="n">
        <x:v>3</x:v>
      </x:c>
      <x:c r="D6534" s="6" t="str">
        <x:v>无所不能的伙伴</x:v>
      </x:c>
      <x:c r="E6534" s="7" t="str">
        <x:v>忆灵迷迷初始拥有130点速度和等同于开拓者56%生命上限+448的生命上限。我方全体每累计恢复10点能量，迷迷都会获得1%充能。</x:v>
      </x:c>
      <x:c r="F6534" s="6" t="n">
        <x:v>0</x:v>
      </x:c>
      <x:c r="G6534" s="6" t="n">
        <x:v>0</x:v>
      </x:c>
      <x:c r="H6534" s="6" t="n">
        <x:v>0</x:v>
      </x:c>
      <x:c r="I6534" s="6" t="n">
        <x:v>0</x:v>
      </x:c>
      <x:c r="J6534" s="6" t="str">
        <x:v>[130, 0.56, 10, 448]</x:v>
      </x:c>
      <x:c r="K6534" s="7" t="str">
        <x:v>无首段伤害倍率，请覆盖或设为辅助技能</x:v>
      </x:c>
      <x:c r="L6534" s="6" t="str">
        <x:v>https://raw.githubusercontent.com/Mar-7th/StarRailRes/dbe8cdfcfb0bf657b9fe1cf92d5537f118ccb487/index_new/cn/character_skills.json</x:v>
      </x:c>
    </x:row>
    <x:row r="6535" ht="38" customHeight="1">
      <x:c r="A6535" s="6" t="str">
        <x:v>800804_4</x:v>
      </x:c>
      <x:c r="B6535" s="6" t="str">
        <x:v>800804</x:v>
      </x:c>
      <x:c r="C6535" s="6" t="n">
        <x:v>4</x:v>
      </x:c>
      <x:c r="D6535" s="6" t="str">
        <x:v>无所不能的伙伴</x:v>
      </x:c>
      <x:c r="E6535" s="7" t="str">
        <x:v>忆灵迷迷初始拥有130点速度和等同于开拓者59%生命上限+472的生命上限。我方全体每累计恢复10点能量，迷迷都会获得1%充能。</x:v>
      </x:c>
      <x:c r="F6535" s="6" t="n">
        <x:v>0</x:v>
      </x:c>
      <x:c r="G6535" s="6" t="n">
        <x:v>0</x:v>
      </x:c>
      <x:c r="H6535" s="6" t="n">
        <x:v>0</x:v>
      </x:c>
      <x:c r="I6535" s="6" t="n">
        <x:v>0</x:v>
      </x:c>
      <x:c r="J6535" s="6" t="str">
        <x:v>[130, 0.59, 10, 472]</x:v>
      </x:c>
      <x:c r="K6535" s="7" t="str">
        <x:v>无首段伤害倍率，请覆盖或设为辅助技能</x:v>
      </x:c>
      <x:c r="L6535" s="6" t="str">
        <x:v>https://raw.githubusercontent.com/Mar-7th/StarRailRes/dbe8cdfcfb0bf657b9fe1cf92d5537f118ccb487/index_new/cn/character_skills.json</x:v>
      </x:c>
    </x:row>
    <x:row r="6536" ht="38" customHeight="1">
      <x:c r="A6536" s="6" t="str">
        <x:v>800804_5</x:v>
      </x:c>
      <x:c r="B6536" s="6" t="str">
        <x:v>800804</x:v>
      </x:c>
      <x:c r="C6536" s="6" t="n">
        <x:v>5</x:v>
      </x:c>
      <x:c r="D6536" s="6" t="str">
        <x:v>无所不能的伙伴</x:v>
      </x:c>
      <x:c r="E6536" s="7" t="str">
        <x:v>忆灵迷迷初始拥有130点速度和等同于开拓者62%生命上限+496的生命上限。我方全体每累计恢复10点能量，迷迷都会获得1%充能。</x:v>
      </x:c>
      <x:c r="F6536" s="6" t="n">
        <x:v>0</x:v>
      </x:c>
      <x:c r="G6536" s="6" t="n">
        <x:v>0</x:v>
      </x:c>
      <x:c r="H6536" s="6" t="n">
        <x:v>0</x:v>
      </x:c>
      <x:c r="I6536" s="6" t="n">
        <x:v>0</x:v>
      </x:c>
      <x:c r="J6536" s="6" t="str">
        <x:v>[130, 0.62, 10, 496]</x:v>
      </x:c>
      <x:c r="K6536" s="7" t="str">
        <x:v>无首段伤害倍率，请覆盖或设为辅助技能</x:v>
      </x:c>
      <x:c r="L6536" s="6" t="str">
        <x:v>https://raw.githubusercontent.com/Mar-7th/StarRailRes/dbe8cdfcfb0bf657b9fe1cf92d5537f118ccb487/index_new/cn/character_skills.json</x:v>
      </x:c>
    </x:row>
    <x:row r="6537" ht="38" customHeight="1">
      <x:c r="A6537" s="6" t="str">
        <x:v>800804_6</x:v>
      </x:c>
      <x:c r="B6537" s="6" t="str">
        <x:v>800804</x:v>
      </x:c>
      <x:c r="C6537" s="6" t="n">
        <x:v>6</x:v>
      </x:c>
      <x:c r="D6537" s="6" t="str">
        <x:v>无所不能的伙伴</x:v>
      </x:c>
      <x:c r="E6537" s="7" t="str">
        <x:v>忆灵迷迷初始拥有130点速度和等同于开拓者65%生命上限+520的生命上限。我方全体每累计恢复10点能量，迷迷都会获得1%充能。</x:v>
      </x:c>
      <x:c r="F6537" s="6" t="n">
        <x:v>0</x:v>
      </x:c>
      <x:c r="G6537" s="6" t="n">
        <x:v>0</x:v>
      </x:c>
      <x:c r="H6537" s="6" t="n">
        <x:v>0</x:v>
      </x:c>
      <x:c r="I6537" s="6" t="n">
        <x:v>0</x:v>
      </x:c>
      <x:c r="J6537" s="6" t="str">
        <x:v>[130, 0.65, 10, 520]</x:v>
      </x:c>
      <x:c r="K6537" s="7" t="str">
        <x:v>无首段伤害倍率，请覆盖或设为辅助技能</x:v>
      </x:c>
      <x:c r="L6537" s="6" t="str">
        <x:v>https://raw.githubusercontent.com/Mar-7th/StarRailRes/dbe8cdfcfb0bf657b9fe1cf92d5537f118ccb487/index_new/cn/character_skills.json</x:v>
      </x:c>
    </x:row>
    <x:row r="6538" ht="38" customHeight="1">
      <x:c r="A6538" s="6" t="str">
        <x:v>800804_7</x:v>
      </x:c>
      <x:c r="B6538" s="6" t="str">
        <x:v>800804</x:v>
      </x:c>
      <x:c r="C6538" s="6" t="n">
        <x:v>7</x:v>
      </x:c>
      <x:c r="D6538" s="6" t="str">
        <x:v>无所不能的伙伴</x:v>
      </x:c>
      <x:c r="E6538" s="7" t="str">
        <x:v>忆灵迷迷初始拥有130点速度和等同于开拓者68.75%生命上限+550的生命上限。我方全体每累计恢复10点能量，迷迷都会获得1%充能。</x:v>
      </x:c>
      <x:c r="F6538" s="6" t="n">
        <x:v>0</x:v>
      </x:c>
      <x:c r="G6538" s="6" t="n">
        <x:v>0</x:v>
      </x:c>
      <x:c r="H6538" s="6" t="n">
        <x:v>0</x:v>
      </x:c>
      <x:c r="I6538" s="6" t="n">
        <x:v>0</x:v>
      </x:c>
      <x:c r="J6538" s="6" t="str">
        <x:v>[130, 0.6875, 10, 550]</x:v>
      </x:c>
      <x:c r="K6538" s="7" t="str">
        <x:v>无首段伤害倍率，请覆盖或设为辅助技能</x:v>
      </x:c>
      <x:c r="L6538" s="6" t="str">
        <x:v>https://raw.githubusercontent.com/Mar-7th/StarRailRes/dbe8cdfcfb0bf657b9fe1cf92d5537f118ccb487/index_new/cn/character_skills.json</x:v>
      </x:c>
    </x:row>
    <x:row r="6539" ht="38" customHeight="1">
      <x:c r="A6539" s="6" t="str">
        <x:v>800804_8</x:v>
      </x:c>
      <x:c r="B6539" s="6" t="str">
        <x:v>800804</x:v>
      </x:c>
      <x:c r="C6539" s="6" t="n">
        <x:v>8</x:v>
      </x:c>
      <x:c r="D6539" s="6" t="str">
        <x:v>无所不能的伙伴</x:v>
      </x:c>
      <x:c r="E6539" s="7" t="str">
        <x:v>忆灵迷迷初始拥有130点速度和等同于开拓者72.5%生命上限+580的生命上限。我方全体每累计恢复10点能量，迷迷都会获得1%充能。</x:v>
      </x:c>
      <x:c r="F6539" s="6" t="n">
        <x:v>0</x:v>
      </x:c>
      <x:c r="G6539" s="6" t="n">
        <x:v>0</x:v>
      </x:c>
      <x:c r="H6539" s="6" t="n">
        <x:v>0</x:v>
      </x:c>
      <x:c r="I6539" s="6" t="n">
        <x:v>0</x:v>
      </x:c>
      <x:c r="J6539" s="6" t="str">
        <x:v>[130, 0.725, 10, 580]</x:v>
      </x:c>
      <x:c r="K6539" s="7" t="str">
        <x:v>无首段伤害倍率，请覆盖或设为辅助技能</x:v>
      </x:c>
      <x:c r="L6539" s="6" t="str">
        <x:v>https://raw.githubusercontent.com/Mar-7th/StarRailRes/dbe8cdfcfb0bf657b9fe1cf92d5537f118ccb487/index_new/cn/character_skills.json</x:v>
      </x:c>
    </x:row>
    <x:row r="6540" ht="38" customHeight="1">
      <x:c r="A6540" s="6" t="str">
        <x:v>800804_9</x:v>
      </x:c>
      <x:c r="B6540" s="6" t="str">
        <x:v>800804</x:v>
      </x:c>
      <x:c r="C6540" s="6" t="n">
        <x:v>9</x:v>
      </x:c>
      <x:c r="D6540" s="6" t="str">
        <x:v>无所不能的伙伴</x:v>
      </x:c>
      <x:c r="E6540" s="7" t="str">
        <x:v>忆灵迷迷初始拥有130点速度和等同于开拓者76.25%生命上限+610的生命上限。我方全体每累计恢复10点能量，迷迷都会获得1%充能。</x:v>
      </x:c>
      <x:c r="F6540" s="6" t="n">
        <x:v>0</x:v>
      </x:c>
      <x:c r="G6540" s="6" t="n">
        <x:v>0</x:v>
      </x:c>
      <x:c r="H6540" s="6" t="n">
        <x:v>0</x:v>
      </x:c>
      <x:c r="I6540" s="6" t="n">
        <x:v>0</x:v>
      </x:c>
      <x:c r="J6540" s="6" t="str">
        <x:v>[130, 0.7625, 10, 610]</x:v>
      </x:c>
      <x:c r="K6540" s="7" t="str">
        <x:v>无首段伤害倍率，请覆盖或设为辅助技能</x:v>
      </x:c>
      <x:c r="L6540" s="6" t="str">
        <x:v>https://raw.githubusercontent.com/Mar-7th/StarRailRes/dbe8cdfcfb0bf657b9fe1cf92d5537f118ccb487/index_new/cn/character_skills.json</x:v>
      </x:c>
    </x:row>
    <x:row r="6541" ht="38" customHeight="1">
      <x:c r="A6541" s="6" t="str">
        <x:v>800804_10</x:v>
      </x:c>
      <x:c r="B6541" s="6" t="str">
        <x:v>800804</x:v>
      </x:c>
      <x:c r="C6541" s="6" t="n">
        <x:v>10</x:v>
      </x:c>
      <x:c r="D6541" s="6" t="str">
        <x:v>无所不能的伙伴</x:v>
      </x:c>
      <x:c r="E6541" s="7" t="str">
        <x:v>忆灵迷迷初始拥有130点速度和等同于开拓者80%生命上限+640的生命上限。我方全体每累计恢复10点能量，迷迷都会获得1%充能。</x:v>
      </x:c>
      <x:c r="F6541" s="6" t="n">
        <x:v>0</x:v>
      </x:c>
      <x:c r="G6541" s="6" t="n">
        <x:v>0</x:v>
      </x:c>
      <x:c r="H6541" s="6" t="n">
        <x:v>0</x:v>
      </x:c>
      <x:c r="I6541" s="6" t="n">
        <x:v>0</x:v>
      </x:c>
      <x:c r="J6541" s="6" t="str">
        <x:v>[130, 0.8, 10, 640]</x:v>
      </x:c>
      <x:c r="K6541" s="7" t="str">
        <x:v>无首段伤害倍率，请覆盖或设为辅助技能</x:v>
      </x:c>
      <x:c r="L6541" s="6" t="str">
        <x:v>https://raw.githubusercontent.com/Mar-7th/StarRailRes/dbe8cdfcfb0bf657b9fe1cf92d5537f118ccb487/index_new/cn/character_skills.json</x:v>
      </x:c>
    </x:row>
    <x:row r="6542" ht="38" customHeight="1">
      <x:c r="A6542" s="6" t="str">
        <x:v>800804_11</x:v>
      </x:c>
      <x:c r="B6542" s="6" t="str">
        <x:v>800804</x:v>
      </x:c>
      <x:c r="C6542" s="6" t="n">
        <x:v>11</x:v>
      </x:c>
      <x:c r="D6542" s="6" t="str">
        <x:v>无所不能的伙伴</x:v>
      </x:c>
      <x:c r="E6542" s="7" t="str">
        <x:v>忆灵迷迷初始拥有130点速度和等同于开拓者83%生命上限+664的生命上限。我方全体每累计恢复10点能量，迷迷都会获得1%充能。</x:v>
      </x:c>
      <x:c r="F6542" s="6" t="n">
        <x:v>0</x:v>
      </x:c>
      <x:c r="G6542" s="6" t="n">
        <x:v>0</x:v>
      </x:c>
      <x:c r="H6542" s="6" t="n">
        <x:v>0</x:v>
      </x:c>
      <x:c r="I6542" s="6" t="n">
        <x:v>0</x:v>
      </x:c>
      <x:c r="J6542" s="6" t="str">
        <x:v>[130, 0.83, 10, 664]</x:v>
      </x:c>
      <x:c r="K6542" s="7" t="str">
        <x:v>无首段伤害倍率，请覆盖或设为辅助技能</x:v>
      </x:c>
      <x:c r="L6542" s="6" t="str">
        <x:v>https://raw.githubusercontent.com/Mar-7th/StarRailRes/dbe8cdfcfb0bf657b9fe1cf92d5537f118ccb487/index_new/cn/character_skills.json</x:v>
      </x:c>
    </x:row>
    <x:row r="6543" ht="38" customHeight="1">
      <x:c r="A6543" s="6" t="str">
        <x:v>800804_12</x:v>
      </x:c>
      <x:c r="B6543" s="6" t="str">
        <x:v>800804</x:v>
      </x:c>
      <x:c r="C6543" s="6" t="n">
        <x:v>12</x:v>
      </x:c>
      <x:c r="D6543" s="6" t="str">
        <x:v>无所不能的伙伴</x:v>
      </x:c>
      <x:c r="E6543" s="7" t="str">
        <x:v>忆灵迷迷初始拥有130点速度和等同于开拓者86%生命上限+688的生命上限。我方全体每累计恢复10点能量，迷迷都会获得1%充能。</x:v>
      </x:c>
      <x:c r="F6543" s="6" t="n">
        <x:v>0</x:v>
      </x:c>
      <x:c r="G6543" s="6" t="n">
        <x:v>0</x:v>
      </x:c>
      <x:c r="H6543" s="6" t="n">
        <x:v>0</x:v>
      </x:c>
      <x:c r="I6543" s="6" t="n">
        <x:v>0</x:v>
      </x:c>
      <x:c r="J6543" s="6" t="str">
        <x:v>[130, 0.86, 10, 688]</x:v>
      </x:c>
      <x:c r="K6543" s="7" t="str">
        <x:v>无首段伤害倍率，请覆盖或设为辅助技能</x:v>
      </x:c>
      <x:c r="L6543" s="6" t="str">
        <x:v>https://raw.githubusercontent.com/Mar-7th/StarRailRes/dbe8cdfcfb0bf657b9fe1cf92d5537f118ccb487/index_new/cn/character_skills.json</x:v>
      </x:c>
    </x:row>
    <x:row r="6544" ht="38" customHeight="1">
      <x:c r="A6544" s="6" t="str">
        <x:v>800804_13</x:v>
      </x:c>
      <x:c r="B6544" s="6" t="str">
        <x:v>800804</x:v>
      </x:c>
      <x:c r="C6544" s="6" t="n">
        <x:v>13</x:v>
      </x:c>
      <x:c r="D6544" s="6" t="str">
        <x:v>无所不能的伙伴</x:v>
      </x:c>
      <x:c r="E6544" s="7" t="str">
        <x:v>忆灵迷迷初始拥有130点速度和等同于开拓者89%生命上限+712的生命上限。我方全体每累计恢复10点能量，迷迷都会获得1%充能。</x:v>
      </x:c>
      <x:c r="F6544" s="6" t="n">
        <x:v>0</x:v>
      </x:c>
      <x:c r="G6544" s="6" t="n">
        <x:v>0</x:v>
      </x:c>
      <x:c r="H6544" s="6" t="n">
        <x:v>0</x:v>
      </x:c>
      <x:c r="I6544" s="6" t="n">
        <x:v>0</x:v>
      </x:c>
      <x:c r="J6544" s="6" t="str">
        <x:v>[130, 0.89, 10, 712]</x:v>
      </x:c>
      <x:c r="K6544" s="7" t="str">
        <x:v>无首段伤害倍率，请覆盖或设为辅助技能</x:v>
      </x:c>
      <x:c r="L6544" s="6" t="str">
        <x:v>https://raw.githubusercontent.com/Mar-7th/StarRailRes/dbe8cdfcfb0bf657b9fe1cf92d5537f118ccb487/index_new/cn/character_skills.json</x:v>
      </x:c>
    </x:row>
    <x:row r="6545" ht="38" customHeight="1">
      <x:c r="A6545" s="6" t="str">
        <x:v>800804_14</x:v>
      </x:c>
      <x:c r="B6545" s="6" t="str">
        <x:v>800804</x:v>
      </x:c>
      <x:c r="C6545" s="6" t="n">
        <x:v>14</x:v>
      </x:c>
      <x:c r="D6545" s="6" t="str">
        <x:v>无所不能的伙伴</x:v>
      </x:c>
      <x:c r="E6545" s="7" t="str">
        <x:v>忆灵迷迷初始拥有130点速度和等同于开拓者92%生命上限+736的生命上限。我方全体每累计恢复10点能量，迷迷都会获得1%充能。</x:v>
      </x:c>
      <x:c r="F6545" s="6" t="n">
        <x:v>0</x:v>
      </x:c>
      <x:c r="G6545" s="6" t="n">
        <x:v>0</x:v>
      </x:c>
      <x:c r="H6545" s="6" t="n">
        <x:v>0</x:v>
      </x:c>
      <x:c r="I6545" s="6" t="n">
        <x:v>0</x:v>
      </x:c>
      <x:c r="J6545" s="6" t="str">
        <x:v>[130, 0.92, 10, 736]</x:v>
      </x:c>
      <x:c r="K6545" s="7" t="str">
        <x:v>无首段伤害倍率，请覆盖或设为辅助技能</x:v>
      </x:c>
      <x:c r="L6545" s="6" t="str">
        <x:v>https://raw.githubusercontent.com/Mar-7th/StarRailRes/dbe8cdfcfb0bf657b9fe1cf92d5537f118ccb487/index_new/cn/character_skills.json</x:v>
      </x:c>
    </x:row>
    <x:row r="6546" ht="38" customHeight="1">
      <x:c r="A6546" s="6" t="str">
        <x:v>800804_15</x:v>
      </x:c>
      <x:c r="B6546" s="6" t="str">
        <x:v>800804</x:v>
      </x:c>
      <x:c r="C6546" s="6" t="n">
        <x:v>15</x:v>
      </x:c>
      <x:c r="D6546" s="6" t="str">
        <x:v>无所不能的伙伴</x:v>
      </x:c>
      <x:c r="E6546" s="7" t="str">
        <x:v>忆灵迷迷初始拥有130点速度和等同于开拓者95%生命上限+760的生命上限。我方全体每累计恢复10点能量，迷迷都会获得1%充能。</x:v>
      </x:c>
      <x:c r="F6546" s="6" t="n">
        <x:v>0</x:v>
      </x:c>
      <x:c r="G6546" s="6" t="n">
        <x:v>0</x:v>
      </x:c>
      <x:c r="H6546" s="6" t="n">
        <x:v>0</x:v>
      </x:c>
      <x:c r="I6546" s="6" t="n">
        <x:v>0</x:v>
      </x:c>
      <x:c r="J6546" s="6" t="str">
        <x:v>[130, 0.95, 10, 760]</x:v>
      </x:c>
      <x:c r="K6546" s="7" t="str">
        <x:v>无首段伤害倍率，请覆盖或设为辅助技能</x:v>
      </x:c>
      <x:c r="L6546" s="6" t="str">
        <x:v>https://raw.githubusercontent.com/Mar-7th/StarRailRes/dbe8cdfcfb0bf657b9fe1cf92d5537f118ccb487/index_new/cn/character_skills.json</x:v>
      </x:c>
    </x:row>
    <x:row r="6547" ht="20" customHeight="1">
      <x:c r="A6547" s="6" t="str">
        <x:v>800806_1</x:v>
      </x:c>
      <x:c r="B6547" s="6" t="str">
        <x:v>800806</x:v>
      </x:c>
      <x:c r="C6547" s="6" t="n">
        <x:v>1</x:v>
      </x:c>
      <x:c r="D6547" s="6" t="str">
        <x:v>攻击</x:v>
      </x:c>
      <x:c r="E6547" s="7" t="str">
        <x:v>攻击敌人，进入战斗后削弱敌方目标对应属性韧性。</x:v>
      </x:c>
      <x:c r="F6547" s="6" t="n">
        <x:v>0</x:v>
      </x:c>
      <x:c r="G6547" s="6" t="n">
        <x:v>0</x:v>
      </x:c>
      <x:c r="H6547" s="6" t="n">
        <x:v>0</x:v>
      </x:c>
      <x:c r="I6547" s="6" t="n">
        <x:v>0</x:v>
      </x:c>
      <x:c r="J6547" s="6" t="str">
        <x:v>[]</x:v>
      </x:c>
      <x:c r="K6547" s="7" t="str">
        <x:v>缺少结构化参数，必须覆盖</x:v>
      </x:c>
      <x:c r="L6547" s="6" t="str">
        <x:v>https://raw.githubusercontent.com/Mar-7th/StarRailRes/dbe8cdfcfb0bf657b9fe1cf92d5537f118ccb487/index_new/cn/character_skills.json</x:v>
      </x:c>
    </x:row>
    <x:row r="6548" ht="53" customHeight="1">
      <x:c r="A6548" s="6" t="str">
        <x:v>800807_1</x:v>
      </x:c>
      <x:c r="B6548" s="6" t="str">
        <x:v>800807</x:v>
      </x:c>
      <x:c r="C6548" s="6" t="n">
        <x:v>1</x:v>
      </x:c>
      <x:c r="D6548" s="6" t="str">
        <x:v>记忆如往日重现</x:v>
      </x:c>
      <x:c r="E6548" s="7" t="str">
        <x:v>使用秘技后，制造1片持续10秒的特殊领域。处于特殊领域内的敌人陷入时停状态。时停状态下的敌人会停止所有行动。
与处于时停状态下的敌人进入战斗后，使敌方全体行动延后50%，随后对敌方全体造成等同于开拓者100%攻击力的冰属性伤害。
我方制造的领域效果最多存在1个。</x:v>
      </x:c>
      <x:c r="F6548" s="6" t="n">
        <x:v>0</x:v>
      </x:c>
      <x:c r="G6548" s="6" t="n">
        <x:v>0</x:v>
      </x:c>
      <x:c r="H6548" s="6" t="n">
        <x:v>0</x:v>
      </x:c>
      <x:c r="I6548" s="6" t="n">
        <x:v>0</x:v>
      </x:c>
      <x:c r="J6548" s="6" t="str">
        <x:v>[10, 0.5, 1]</x:v>
      </x:c>
      <x:c r="K6548" s="7" t="str">
        <x:v>无首段伤害倍率，请覆盖或设为辅助技能</x:v>
      </x:c>
      <x:c r="L6548" s="6" t="str">
        <x:v>https://raw.githubusercontent.com/Mar-7th/StarRailRes/dbe8cdfcfb0bf657b9fe1cf92d5537f118ccb487/index_new/cn/character_skills.json</x:v>
      </x:c>
    </x:row>
    <x:row r="6549" ht="53" customHeight="1">
      <x:c r="A6549" s="6" t="str">
        <x:v>800808_1</x:v>
      </x:c>
      <x:c r="B6549" s="6" t="str">
        <x:v>800808</x:v>
      </x:c>
      <x:c r="C6549" s="6" t="n">
        <x:v>1</x:v>
      </x:c>
      <x:c r="D6549" s="6" t="str">
        <x:v>明天，一同写下！</x:v>
      </x:c>
      <x:c r="E6549" s="7" t="str">
        <x:v>消耗1层【史诗】，解除迷迷陷入的所有控制类负面状态。开拓者与迷迷发起连携攻击，对敌方全体分别造成等同于开拓者60%攻击力以及迷迷60%攻击力的冰属性伤害，随后使迷迷获得10%充能。</x:v>
      </x:c>
      <x:c r="F6549" s="6" t="n">
        <x:v>0</x:v>
      </x:c>
      <x:c r="G6549" s="6" t="n">
        <x:v>0</x:v>
      </x:c>
      <x:c r="H6549" s="6" t="n">
        <x:v>0</x:v>
      </x:c>
      <x:c r="I6549" s="6" t="n">
        <x:v>0</x:v>
      </x:c>
      <x:c r="J6549" s="6" t="str">
        <x:v>[0.6, 0.6, 0.1]</x:v>
      </x:c>
      <x:c r="K6549" s="7" t="str">
        <x:v>无首段伤害倍率，请覆盖或设为辅助技能</x:v>
      </x:c>
      <x:c r="L6549" s="6" t="str">
        <x:v>https://raw.githubusercontent.com/Mar-7th/StarRailRes/dbe8cdfcfb0bf657b9fe1cf92d5537f118ccb487/index_new/cn/character_skills.json</x:v>
      </x:c>
    </x:row>
    <x:row r="6550" ht="53" customHeight="1">
      <x:c r="A6550" s="6" t="str">
        <x:v>800808_2</x:v>
      </x:c>
      <x:c r="B6550" s="6" t="str">
        <x:v>800808</x:v>
      </x:c>
      <x:c r="C6550" s="6" t="n">
        <x:v>2</x:v>
      </x:c>
      <x:c r="D6550" s="6" t="str">
        <x:v>明天，一同写下！</x:v>
      </x:c>
      <x:c r="E6550" s="7" t="str">
        <x:v>消耗1层【史诗】，解除迷迷陷入的所有控制类负面状态。开拓者与迷迷发起连携攻击，对敌方全体分别造成等同于开拓者72%攻击力以及迷迷72%攻击力的冰属性伤害，随后使迷迷获得10%充能。</x:v>
      </x:c>
      <x:c r="F6550" s="6" t="n">
        <x:v>0</x:v>
      </x:c>
      <x:c r="G6550" s="6" t="n">
        <x:v>0</x:v>
      </x:c>
      <x:c r="H6550" s="6" t="n">
        <x:v>0</x:v>
      </x:c>
      <x:c r="I6550" s="6" t="n">
        <x:v>0</x:v>
      </x:c>
      <x:c r="J6550" s="6" t="str">
        <x:v>[0.72, 0.72, 0.1]</x:v>
      </x:c>
      <x:c r="K6550" s="7" t="str">
        <x:v>无首段伤害倍率，请覆盖或设为辅助技能</x:v>
      </x:c>
      <x:c r="L6550" s="6" t="str">
        <x:v>https://raw.githubusercontent.com/Mar-7th/StarRailRes/dbe8cdfcfb0bf657b9fe1cf92d5537f118ccb487/index_new/cn/character_skills.json</x:v>
      </x:c>
    </x:row>
    <x:row r="6551" ht="53" customHeight="1">
      <x:c r="A6551" s="6" t="str">
        <x:v>800808_3</x:v>
      </x:c>
      <x:c r="B6551" s="6" t="str">
        <x:v>800808</x:v>
      </x:c>
      <x:c r="C6551" s="6" t="n">
        <x:v>3</x:v>
      </x:c>
      <x:c r="D6551" s="6" t="str">
        <x:v>明天，一同写下！</x:v>
      </x:c>
      <x:c r="E6551" s="7" t="str">
        <x:v>消耗1层【史诗】，解除迷迷陷入的所有控制类负面状态。开拓者与迷迷发起连携攻击，对敌方全体分别造成等同于开拓者84%攻击力以及迷迷84%攻击力的冰属性伤害，随后使迷迷获得10%充能。</x:v>
      </x:c>
      <x:c r="F6551" s="6" t="n">
        <x:v>0</x:v>
      </x:c>
      <x:c r="G6551" s="6" t="n">
        <x:v>0</x:v>
      </x:c>
      <x:c r="H6551" s="6" t="n">
        <x:v>0</x:v>
      </x:c>
      <x:c r="I6551" s="6" t="n">
        <x:v>0</x:v>
      </x:c>
      <x:c r="J6551" s="6" t="str">
        <x:v>[0.84, 0.84, 0.1]</x:v>
      </x:c>
      <x:c r="K6551" s="7" t="str">
        <x:v>无首段伤害倍率，请覆盖或设为辅助技能</x:v>
      </x:c>
      <x:c r="L6551" s="6" t="str">
        <x:v>https://raw.githubusercontent.com/Mar-7th/StarRailRes/dbe8cdfcfb0bf657b9fe1cf92d5537f118ccb487/index_new/cn/character_skills.json</x:v>
      </x:c>
    </x:row>
    <x:row r="6552" ht="53" customHeight="1">
      <x:c r="A6552" s="6" t="str">
        <x:v>800808_4</x:v>
      </x:c>
      <x:c r="B6552" s="6" t="str">
        <x:v>800808</x:v>
      </x:c>
      <x:c r="C6552" s="6" t="n">
        <x:v>4</x:v>
      </x:c>
      <x:c r="D6552" s="6" t="str">
        <x:v>明天，一同写下！</x:v>
      </x:c>
      <x:c r="E6552" s="7" t="str">
        <x:v>消耗1层【史诗】，解除迷迷陷入的所有控制类负面状态。开拓者与迷迷发起连携攻击，对敌方全体分别造成等同于开拓者96%攻击力以及迷迷96%攻击力的冰属性伤害，随后使迷迷获得10%充能。</x:v>
      </x:c>
      <x:c r="F6552" s="6" t="n">
        <x:v>0</x:v>
      </x:c>
      <x:c r="G6552" s="6" t="n">
        <x:v>0</x:v>
      </x:c>
      <x:c r="H6552" s="6" t="n">
        <x:v>0</x:v>
      </x:c>
      <x:c r="I6552" s="6" t="n">
        <x:v>0</x:v>
      </x:c>
      <x:c r="J6552" s="6" t="str">
        <x:v>[0.96, 0.96, 0.1]</x:v>
      </x:c>
      <x:c r="K6552" s="7" t="str">
        <x:v>无首段伤害倍率，请覆盖或设为辅助技能</x:v>
      </x:c>
      <x:c r="L6552" s="6" t="str">
        <x:v>https://raw.githubusercontent.com/Mar-7th/StarRailRes/dbe8cdfcfb0bf657b9fe1cf92d5537f118ccb487/index_new/cn/character_skills.json</x:v>
      </x:c>
    </x:row>
    <x:row r="6553" ht="53" customHeight="1">
      <x:c r="A6553" s="6" t="str">
        <x:v>800808_5</x:v>
      </x:c>
      <x:c r="B6553" s="6" t="str">
        <x:v>800808</x:v>
      </x:c>
      <x:c r="C6553" s="6" t="n">
        <x:v>5</x:v>
      </x:c>
      <x:c r="D6553" s="6" t="str">
        <x:v>明天，一同写下！</x:v>
      </x:c>
      <x:c r="E6553" s="7" t="str">
        <x:v>消耗1层【史诗】，解除迷迷陷入的所有控制类负面状态。开拓者与迷迷发起连携攻击，对敌方全体分别造成等同于开拓者108%攻击力以及迷迷108%攻击力的冰属性伤害，随后使迷迷获得10%充能。</x:v>
      </x:c>
      <x:c r="F6553" s="6" t="n">
        <x:v>0</x:v>
      </x:c>
      <x:c r="G6553" s="6" t="n">
        <x:v>0</x:v>
      </x:c>
      <x:c r="H6553" s="6" t="n">
        <x:v>0</x:v>
      </x:c>
      <x:c r="I6553" s="6" t="n">
        <x:v>0</x:v>
      </x:c>
      <x:c r="J6553" s="6" t="str">
        <x:v>[1.08, 1.08, 0.1]</x:v>
      </x:c>
      <x:c r="K6553" s="7" t="str">
        <x:v>无首段伤害倍率，请覆盖或设为辅助技能</x:v>
      </x:c>
      <x:c r="L6553" s="6" t="str">
        <x:v>https://raw.githubusercontent.com/Mar-7th/StarRailRes/dbe8cdfcfb0bf657b9fe1cf92d5537f118ccb487/index_new/cn/character_skills.json</x:v>
      </x:c>
    </x:row>
    <x:row r="6554" ht="53" customHeight="1">
      <x:c r="A6554" s="6" t="str">
        <x:v>800808_6</x:v>
      </x:c>
      <x:c r="B6554" s="6" t="str">
        <x:v>800808</x:v>
      </x:c>
      <x:c r="C6554" s="6" t="n">
        <x:v>6</x:v>
      </x:c>
      <x:c r="D6554" s="6" t="str">
        <x:v>明天，一同写下！</x:v>
      </x:c>
      <x:c r="E6554" s="7" t="str">
        <x:v>消耗1层【史诗】，解除迷迷陷入的所有控制类负面状态。开拓者与迷迷发起连携攻击，对敌方全体分别造成等同于开拓者120%攻击力以及迷迷120%攻击力的冰属性伤害，随后使迷迷获得10%充能。</x:v>
      </x:c>
      <x:c r="F6554" s="6" t="n">
        <x:v>0</x:v>
      </x:c>
      <x:c r="G6554" s="6" t="n">
        <x:v>0</x:v>
      </x:c>
      <x:c r="H6554" s="6" t="n">
        <x:v>0</x:v>
      </x:c>
      <x:c r="I6554" s="6" t="n">
        <x:v>0</x:v>
      </x:c>
      <x:c r="J6554" s="6" t="str">
        <x:v>[1.2, 1.2, 0.1]</x:v>
      </x:c>
      <x:c r="K6554" s="7" t="str">
        <x:v>无首段伤害倍率，请覆盖或设为辅助技能</x:v>
      </x:c>
      <x:c r="L6554" s="6" t="str">
        <x:v>https://raw.githubusercontent.com/Mar-7th/StarRailRes/dbe8cdfcfb0bf657b9fe1cf92d5537f118ccb487/index_new/cn/character_skills.json</x:v>
      </x:c>
    </x:row>
    <x:row r="6555" ht="53" customHeight="1">
      <x:c r="A6555" s="6" t="str">
        <x:v>800808_7</x:v>
      </x:c>
      <x:c r="B6555" s="6" t="str">
        <x:v>800808</x:v>
      </x:c>
      <x:c r="C6555" s="6" t="n">
        <x:v>7</x:v>
      </x:c>
      <x:c r="D6555" s="6" t="str">
        <x:v>明天，一同写下！</x:v>
      </x:c>
      <x:c r="E6555" s="7" t="str">
        <x:v>消耗1层【史诗】，解除迷迷陷入的所有控制类负面状态。开拓者与迷迷发起连携攻击，对敌方全体分别造成等同于开拓者132%攻击力以及迷迷132%攻击力的冰属性伤害，随后使迷迷获得10%充能。</x:v>
      </x:c>
      <x:c r="F6555" s="6" t="n">
        <x:v>0</x:v>
      </x:c>
      <x:c r="G6555" s="6" t="n">
        <x:v>0</x:v>
      </x:c>
      <x:c r="H6555" s="6" t="n">
        <x:v>0</x:v>
      </x:c>
      <x:c r="I6555" s="6" t="n">
        <x:v>0</x:v>
      </x:c>
      <x:c r="J6555" s="6" t="str">
        <x:v>[1.32, 1.32, 0.1]</x:v>
      </x:c>
      <x:c r="K6555" s="7" t="str">
        <x:v>无首段伤害倍率，请覆盖或设为辅助技能</x:v>
      </x:c>
      <x:c r="L6555" s="6" t="str">
        <x:v>https://raw.githubusercontent.com/Mar-7th/StarRailRes/dbe8cdfcfb0bf657b9fe1cf92d5537f118ccb487/index_new/cn/character_skills.json</x:v>
      </x:c>
    </x:row>
    <x:row r="6556" ht="53" customHeight="1">
      <x:c r="A6556" s="6" t="str">
        <x:v>800808_8</x:v>
      </x:c>
      <x:c r="B6556" s="6" t="str">
        <x:v>800808</x:v>
      </x:c>
      <x:c r="C6556" s="6" t="n">
        <x:v>8</x:v>
      </x:c>
      <x:c r="D6556" s="6" t="str">
        <x:v>明天，一同写下！</x:v>
      </x:c>
      <x:c r="E6556" s="7" t="str">
        <x:v>消耗1层【史诗】，解除迷迷陷入的所有控制类负面状态。开拓者与迷迷发起连携攻击，对敌方全体分别造成等同于开拓者144%攻击力以及迷迷144%攻击力的冰属性伤害，随后使迷迷获得10%充能。</x:v>
      </x:c>
      <x:c r="F6556" s="6" t="n">
        <x:v>0</x:v>
      </x:c>
      <x:c r="G6556" s="6" t="n">
        <x:v>0</x:v>
      </x:c>
      <x:c r="H6556" s="6" t="n">
        <x:v>0</x:v>
      </x:c>
      <x:c r="I6556" s="6" t="n">
        <x:v>0</x:v>
      </x:c>
      <x:c r="J6556" s="6" t="str">
        <x:v>[1.44, 1.44, 0.1]</x:v>
      </x:c>
      <x:c r="K6556" s="7" t="str">
        <x:v>无首段伤害倍率，请覆盖或设为辅助技能</x:v>
      </x:c>
      <x:c r="L6556" s="6" t="str">
        <x:v>https://raw.githubusercontent.com/Mar-7th/StarRailRes/dbe8cdfcfb0bf657b9fe1cf92d5537f118ccb487/index_new/cn/character_skills.json</x:v>
      </x:c>
    </x:row>
    <x:row r="6557" ht="53" customHeight="1">
      <x:c r="A6557" s="6" t="str">
        <x:v>800808_9</x:v>
      </x:c>
      <x:c r="B6557" s="6" t="str">
        <x:v>800808</x:v>
      </x:c>
      <x:c r="C6557" s="6" t="n">
        <x:v>9</x:v>
      </x:c>
      <x:c r="D6557" s="6" t="str">
        <x:v>明天，一同写下！</x:v>
      </x:c>
      <x:c r="E6557" s="7" t="str">
        <x:v>消耗1层【史诗】，解除迷迷陷入的所有控制类负面状态。开拓者与迷迷发起连携攻击，对敌方全体分别造成等同于开拓者156%攻击力以及迷迷156%攻击力的冰属性伤害，随后使迷迷获得10%充能。</x:v>
      </x:c>
      <x:c r="F6557" s="6" t="n">
        <x:v>0</x:v>
      </x:c>
      <x:c r="G6557" s="6" t="n">
        <x:v>0</x:v>
      </x:c>
      <x:c r="H6557" s="6" t="n">
        <x:v>0</x:v>
      </x:c>
      <x:c r="I6557" s="6" t="n">
        <x:v>0</x:v>
      </x:c>
      <x:c r="J6557" s="6" t="str">
        <x:v>[1.56, 1.56, 0.1]</x:v>
      </x:c>
      <x:c r="K6557" s="7" t="str">
        <x:v>无首段伤害倍率，请覆盖或设为辅助技能</x:v>
      </x:c>
      <x:c r="L6557" s="6" t="str">
        <x:v>https://raw.githubusercontent.com/Mar-7th/StarRailRes/dbe8cdfcfb0bf657b9fe1cf92d5537f118ccb487/index_new/cn/character_skills.json</x:v>
      </x:c>
    </x:row>
    <x:row r="6558" ht="53" customHeight="1">
      <x:c r="A6558" s="6" t="str">
        <x:v>800808_10</x:v>
      </x:c>
      <x:c r="B6558" s="6" t="str">
        <x:v>800808</x:v>
      </x:c>
      <x:c r="C6558" s="6" t="n">
        <x:v>10</x:v>
      </x:c>
      <x:c r="D6558" s="6" t="str">
        <x:v>明天，一同写下！</x:v>
      </x:c>
      <x:c r="E6558" s="7" t="str">
        <x:v>消耗1层【史诗】，解除迷迷陷入的所有控制类负面状态。开拓者与迷迷发起连携攻击，对敌方全体分别造成等同于开拓者168%攻击力以及迷迷168%攻击力的冰属性伤害，随后使迷迷获得10%充能。</x:v>
      </x:c>
      <x:c r="F6558" s="6" t="n">
        <x:v>0</x:v>
      </x:c>
      <x:c r="G6558" s="6" t="n">
        <x:v>0</x:v>
      </x:c>
      <x:c r="H6558" s="6" t="n">
        <x:v>0</x:v>
      </x:c>
      <x:c r="I6558" s="6" t="n">
        <x:v>0</x:v>
      </x:c>
      <x:c r="J6558" s="6" t="str">
        <x:v>[1.68, 1.68, 0.1]</x:v>
      </x:c>
      <x:c r="K6558" s="7" t="str">
        <x:v>无首段伤害倍率，请覆盖或设为辅助技能</x:v>
      </x:c>
      <x:c r="L6558" s="6" t="str">
        <x:v>https://raw.githubusercontent.com/Mar-7th/StarRailRes/dbe8cdfcfb0bf657b9fe1cf92d5537f118ccb487/index_new/cn/character_skills.json</x:v>
      </x:c>
    </x:row>
    <x:row r="6559" ht="20" customHeight="1">
      <x:c r="A6559" s="6" t="str">
        <x:v>800809_1</x:v>
      </x:c>
      <x:c r="B6559" s="6" t="str">
        <x:v>800809</x:v>
      </x:c>
      <x:c r="C6559" s="6" t="n">
        <x:v>1</x:v>
      </x:c>
      <x:c r="D6559" s="6" t="str">
        <x:v>就决定是你了！</x:v>
      </x:c>
      <x:c r="E6559" s="7" t="str">
        <x:v>召唤忆灵迷迷。若迷迷已在场，为迷迷回复生命值，并使迷迷获得充能。</x:v>
      </x:c>
      <x:c r="F6559" s="6" t="n">
        <x:v>0</x:v>
      </x:c>
      <x:c r="G6559" s="6" t="n">
        <x:v>0</x:v>
      </x:c>
      <x:c r="H6559" s="6" t="n">
        <x:v>0</x:v>
      </x:c>
      <x:c r="I6559" s="6" t="n">
        <x:v>0</x:v>
      </x:c>
      <x:c r="J6559" s="6" t="str">
        <x:v>[]</x:v>
      </x:c>
      <x:c r="K6559" s="7" t="str">
        <x:v>缺少结构化参数，必须覆盖</x:v>
      </x:c>
      <x:c r="L6559" s="6" t="str">
        <x:v>https://raw.githubusercontent.com/Mar-7th/StarRailRes/dbe8cdfcfb0bf657b9fe1cf92d5537f118ccb487/index_new/cn/character_skills.json</x:v>
      </x:c>
    </x:row>
    <x:row r="6560" ht="20" customHeight="1">
      <x:c r="A6560" s="6" t="str">
        <x:v>800809_2</x:v>
      </x:c>
      <x:c r="B6560" s="6" t="str">
        <x:v>800809</x:v>
      </x:c>
      <x:c r="C6560" s="6" t="n">
        <x:v>2</x:v>
      </x:c>
      <x:c r="D6560" s="6" t="str">
        <x:v>就决定是你了！</x:v>
      </x:c>
      <x:c r="E6560" s="7" t="str">
        <x:v>召唤忆灵迷迷。若迷迷已在场，为迷迷回复生命值，并使迷迷获得充能。</x:v>
      </x:c>
      <x:c r="F6560" s="6" t="n">
        <x:v>0</x:v>
      </x:c>
      <x:c r="G6560" s="6" t="n">
        <x:v>0</x:v>
      </x:c>
      <x:c r="H6560" s="6" t="n">
        <x:v>0</x:v>
      </x:c>
      <x:c r="I6560" s="6" t="n">
        <x:v>0</x:v>
      </x:c>
      <x:c r="J6560" s="6" t="str">
        <x:v>[]</x:v>
      </x:c>
      <x:c r="K6560" s="7" t="str">
        <x:v>缺少结构化参数，必须覆盖</x:v>
      </x:c>
      <x:c r="L6560" s="6" t="str">
        <x:v>https://raw.githubusercontent.com/Mar-7th/StarRailRes/dbe8cdfcfb0bf657b9fe1cf92d5537f118ccb487/index_new/cn/character_skills.json</x:v>
      </x:c>
    </x:row>
    <x:row r="6561" ht="20" customHeight="1">
      <x:c r="A6561" s="6" t="str">
        <x:v>800809_3</x:v>
      </x:c>
      <x:c r="B6561" s="6" t="str">
        <x:v>800809</x:v>
      </x:c>
      <x:c r="C6561" s="6" t="n">
        <x:v>3</x:v>
      </x:c>
      <x:c r="D6561" s="6" t="str">
        <x:v>就决定是你了！</x:v>
      </x:c>
      <x:c r="E6561" s="7" t="str">
        <x:v>召唤忆灵迷迷。若迷迷已在场，为迷迷回复生命值，并使迷迷获得充能。</x:v>
      </x:c>
      <x:c r="F6561" s="6" t="n">
        <x:v>0</x:v>
      </x:c>
      <x:c r="G6561" s="6" t="n">
        <x:v>0</x:v>
      </x:c>
      <x:c r="H6561" s="6" t="n">
        <x:v>0</x:v>
      </x:c>
      <x:c r="I6561" s="6" t="n">
        <x:v>0</x:v>
      </x:c>
      <x:c r="J6561" s="6" t="str">
        <x:v>[]</x:v>
      </x:c>
      <x:c r="K6561" s="7" t="str">
        <x:v>缺少结构化参数，必须覆盖</x:v>
      </x:c>
      <x:c r="L6561" s="6" t="str">
        <x:v>https://raw.githubusercontent.com/Mar-7th/StarRailRes/dbe8cdfcfb0bf657b9fe1cf92d5537f118ccb487/index_new/cn/character_skills.json</x:v>
      </x:c>
    </x:row>
    <x:row r="6562" ht="20" customHeight="1">
      <x:c r="A6562" s="6" t="str">
        <x:v>800809_4</x:v>
      </x:c>
      <x:c r="B6562" s="6" t="str">
        <x:v>800809</x:v>
      </x:c>
      <x:c r="C6562" s="6" t="n">
        <x:v>4</x:v>
      </x:c>
      <x:c r="D6562" s="6" t="str">
        <x:v>就决定是你了！</x:v>
      </x:c>
      <x:c r="E6562" s="7" t="str">
        <x:v>召唤忆灵迷迷。若迷迷已在场，为迷迷回复生命值，并使迷迷获得充能。</x:v>
      </x:c>
      <x:c r="F6562" s="6" t="n">
        <x:v>0</x:v>
      </x:c>
      <x:c r="G6562" s="6" t="n">
        <x:v>0</x:v>
      </x:c>
      <x:c r="H6562" s="6" t="n">
        <x:v>0</x:v>
      </x:c>
      <x:c r="I6562" s="6" t="n">
        <x:v>0</x:v>
      </x:c>
      <x:c r="J6562" s="6" t="str">
        <x:v>[]</x:v>
      </x:c>
      <x:c r="K6562" s="7" t="str">
        <x:v>缺少结构化参数，必须覆盖</x:v>
      </x:c>
      <x:c r="L6562" s="6" t="str">
        <x:v>https://raw.githubusercontent.com/Mar-7th/StarRailRes/dbe8cdfcfb0bf657b9fe1cf92d5537f118ccb487/index_new/cn/character_skills.json</x:v>
      </x:c>
    </x:row>
    <x:row r="6563" ht="20" customHeight="1">
      <x:c r="A6563" s="6" t="str">
        <x:v>800809_5</x:v>
      </x:c>
      <x:c r="B6563" s="6" t="str">
        <x:v>800809</x:v>
      </x:c>
      <x:c r="C6563" s="6" t="n">
        <x:v>5</x:v>
      </x:c>
      <x:c r="D6563" s="6" t="str">
        <x:v>就决定是你了！</x:v>
      </x:c>
      <x:c r="E6563" s="7" t="str">
        <x:v>召唤忆灵迷迷。若迷迷已在场，为迷迷回复生命值，并使迷迷获得充能。</x:v>
      </x:c>
      <x:c r="F6563" s="6" t="n">
        <x:v>0</x:v>
      </x:c>
      <x:c r="G6563" s="6" t="n">
        <x:v>0</x:v>
      </x:c>
      <x:c r="H6563" s="6" t="n">
        <x:v>0</x:v>
      </x:c>
      <x:c r="I6563" s="6" t="n">
        <x:v>0</x:v>
      </x:c>
      <x:c r="J6563" s="6" t="str">
        <x:v>[]</x:v>
      </x:c>
      <x:c r="K6563" s="7" t="str">
        <x:v>缺少结构化参数，必须覆盖</x:v>
      </x:c>
      <x:c r="L6563" s="6" t="str">
        <x:v>https://raw.githubusercontent.com/Mar-7th/StarRailRes/dbe8cdfcfb0bf657b9fe1cf92d5537f118ccb487/index_new/cn/character_skills.json</x:v>
      </x:c>
    </x:row>
    <x:row r="6564" ht="20" customHeight="1">
      <x:c r="A6564" s="6" t="str">
        <x:v>800809_6</x:v>
      </x:c>
      <x:c r="B6564" s="6" t="str">
        <x:v>800809</x:v>
      </x:c>
      <x:c r="C6564" s="6" t="n">
        <x:v>6</x:v>
      </x:c>
      <x:c r="D6564" s="6" t="str">
        <x:v>就决定是你了！</x:v>
      </x:c>
      <x:c r="E6564" s="7" t="str">
        <x:v>召唤忆灵迷迷。若迷迷已在场，为迷迷回复生命值，并使迷迷获得充能。</x:v>
      </x:c>
      <x:c r="F6564" s="6" t="n">
        <x:v>0</x:v>
      </x:c>
      <x:c r="G6564" s="6" t="n">
        <x:v>0</x:v>
      </x:c>
      <x:c r="H6564" s="6" t="n">
        <x:v>0</x:v>
      </x:c>
      <x:c r="I6564" s="6" t="n">
        <x:v>0</x:v>
      </x:c>
      <x:c r="J6564" s="6" t="str">
        <x:v>[]</x:v>
      </x:c>
      <x:c r="K6564" s="7" t="str">
        <x:v>缺少结构化参数，必须覆盖</x:v>
      </x:c>
      <x:c r="L6564" s="6" t="str">
        <x:v>https://raw.githubusercontent.com/Mar-7th/StarRailRes/dbe8cdfcfb0bf657b9fe1cf92d5537f118ccb487/index_new/cn/character_skills.json</x:v>
      </x:c>
    </x:row>
    <x:row r="6565" ht="20" customHeight="1">
      <x:c r="A6565" s="6" t="str">
        <x:v>800809_7</x:v>
      </x:c>
      <x:c r="B6565" s="6" t="str">
        <x:v>800809</x:v>
      </x:c>
      <x:c r="C6565" s="6" t="n">
        <x:v>7</x:v>
      </x:c>
      <x:c r="D6565" s="6" t="str">
        <x:v>就决定是你了！</x:v>
      </x:c>
      <x:c r="E6565" s="7" t="str">
        <x:v>召唤忆灵迷迷。若迷迷已在场，为迷迷回复生命值，并使迷迷获得充能。</x:v>
      </x:c>
      <x:c r="F6565" s="6" t="n">
        <x:v>0</x:v>
      </x:c>
      <x:c r="G6565" s="6" t="n">
        <x:v>0</x:v>
      </x:c>
      <x:c r="H6565" s="6" t="n">
        <x:v>0</x:v>
      </x:c>
      <x:c r="I6565" s="6" t="n">
        <x:v>0</x:v>
      </x:c>
      <x:c r="J6565" s="6" t="str">
        <x:v>[]</x:v>
      </x:c>
      <x:c r="K6565" s="7" t="str">
        <x:v>缺少结构化参数，必须覆盖</x:v>
      </x:c>
      <x:c r="L6565" s="6" t="str">
        <x:v>https://raw.githubusercontent.com/Mar-7th/StarRailRes/dbe8cdfcfb0bf657b9fe1cf92d5537f118ccb487/index_new/cn/character_skills.json</x:v>
      </x:c>
    </x:row>
    <x:row r="6566" ht="20" customHeight="1">
      <x:c r="A6566" s="6" t="str">
        <x:v>800809_8</x:v>
      </x:c>
      <x:c r="B6566" s="6" t="str">
        <x:v>800809</x:v>
      </x:c>
      <x:c r="C6566" s="6" t="n">
        <x:v>8</x:v>
      </x:c>
      <x:c r="D6566" s="6" t="str">
        <x:v>就决定是你了！</x:v>
      </x:c>
      <x:c r="E6566" s="7" t="str">
        <x:v>召唤忆灵迷迷。若迷迷已在场，为迷迷回复生命值，并使迷迷获得充能。</x:v>
      </x:c>
      <x:c r="F6566" s="6" t="n">
        <x:v>0</x:v>
      </x:c>
      <x:c r="G6566" s="6" t="n">
        <x:v>0</x:v>
      </x:c>
      <x:c r="H6566" s="6" t="n">
        <x:v>0</x:v>
      </x:c>
      <x:c r="I6566" s="6" t="n">
        <x:v>0</x:v>
      </x:c>
      <x:c r="J6566" s="6" t="str">
        <x:v>[]</x:v>
      </x:c>
      <x:c r="K6566" s="7" t="str">
        <x:v>缺少结构化参数，必须覆盖</x:v>
      </x:c>
      <x:c r="L6566" s="6" t="str">
        <x:v>https://raw.githubusercontent.com/Mar-7th/StarRailRes/dbe8cdfcfb0bf657b9fe1cf92d5537f118ccb487/index_new/cn/character_skills.json</x:v>
      </x:c>
    </x:row>
    <x:row r="6567" ht="20" customHeight="1">
      <x:c r="A6567" s="6" t="str">
        <x:v>800809_9</x:v>
      </x:c>
      <x:c r="B6567" s="6" t="str">
        <x:v>800809</x:v>
      </x:c>
      <x:c r="C6567" s="6" t="n">
        <x:v>9</x:v>
      </x:c>
      <x:c r="D6567" s="6" t="str">
        <x:v>就决定是你了！</x:v>
      </x:c>
      <x:c r="E6567" s="7" t="str">
        <x:v>召唤忆灵迷迷。若迷迷已在场，为迷迷回复生命值，并使迷迷获得充能。</x:v>
      </x:c>
      <x:c r="F6567" s="6" t="n">
        <x:v>0</x:v>
      </x:c>
      <x:c r="G6567" s="6" t="n">
        <x:v>0</x:v>
      </x:c>
      <x:c r="H6567" s="6" t="n">
        <x:v>0</x:v>
      </x:c>
      <x:c r="I6567" s="6" t="n">
        <x:v>0</x:v>
      </x:c>
      <x:c r="J6567" s="6" t="str">
        <x:v>[]</x:v>
      </x:c>
      <x:c r="K6567" s="7" t="str">
        <x:v>缺少结构化参数，必须覆盖</x:v>
      </x:c>
      <x:c r="L6567" s="6" t="str">
        <x:v>https://raw.githubusercontent.com/Mar-7th/StarRailRes/dbe8cdfcfb0bf657b9fe1cf92d5537f118ccb487/index_new/cn/character_skills.json</x:v>
      </x:c>
    </x:row>
    <x:row r="6568" ht="20" customHeight="1">
      <x:c r="A6568" s="6" t="str">
        <x:v>800809_10</x:v>
      </x:c>
      <x:c r="B6568" s="6" t="str">
        <x:v>800809</x:v>
      </x:c>
      <x:c r="C6568" s="6" t="n">
        <x:v>10</x:v>
      </x:c>
      <x:c r="D6568" s="6" t="str">
        <x:v>就决定是你了！</x:v>
      </x:c>
      <x:c r="E6568" s="7" t="str">
        <x:v>召唤忆灵迷迷。若迷迷已在场，为迷迷回复生命值，并使迷迷获得充能。</x:v>
      </x:c>
      <x:c r="F6568" s="6" t="n">
        <x:v>0</x:v>
      </x:c>
      <x:c r="G6568" s="6" t="n">
        <x:v>0</x:v>
      </x:c>
      <x:c r="H6568" s="6" t="n">
        <x:v>0</x:v>
      </x:c>
      <x:c r="I6568" s="6" t="n">
        <x:v>0</x:v>
      </x:c>
      <x:c r="J6568" s="6" t="str">
        <x:v>[]</x:v>
      </x:c>
      <x:c r="K6568" s="7" t="str">
        <x:v>缺少结构化参数，必须覆盖</x:v>
      </x:c>
      <x:c r="L6568" s="6" t="str">
        <x:v>https://raw.githubusercontent.com/Mar-7th/StarRailRes/dbe8cdfcfb0bf657b9fe1cf92d5537f118ccb487/index_new/cn/character_skills.json</x:v>
      </x:c>
    </x:row>
    <x:row r="6569" ht="20" customHeight="1">
      <x:c r="A6569" s="6" t="str">
        <x:v>800809_11</x:v>
      </x:c>
      <x:c r="B6569" s="6" t="str">
        <x:v>800809</x:v>
      </x:c>
      <x:c r="C6569" s="6" t="n">
        <x:v>11</x:v>
      </x:c>
      <x:c r="D6569" s="6" t="str">
        <x:v>就决定是你了！</x:v>
      </x:c>
      <x:c r="E6569" s="7" t="str">
        <x:v>召唤忆灵迷迷。若迷迷已在场，为迷迷回复生命值，并使迷迷获得充能。</x:v>
      </x:c>
      <x:c r="F6569" s="6" t="n">
        <x:v>0</x:v>
      </x:c>
      <x:c r="G6569" s="6" t="n">
        <x:v>0</x:v>
      </x:c>
      <x:c r="H6569" s="6" t="n">
        <x:v>0</x:v>
      </x:c>
      <x:c r="I6569" s="6" t="n">
        <x:v>0</x:v>
      </x:c>
      <x:c r="J6569" s="6" t="str">
        <x:v>[]</x:v>
      </x:c>
      <x:c r="K6569" s="7" t="str">
        <x:v>缺少结构化参数，必须覆盖</x:v>
      </x:c>
      <x:c r="L6569" s="6" t="str">
        <x:v>https://raw.githubusercontent.com/Mar-7th/StarRailRes/dbe8cdfcfb0bf657b9fe1cf92d5537f118ccb487/index_new/cn/character_skills.json</x:v>
      </x:c>
    </x:row>
    <x:row r="6570" ht="20" customHeight="1">
      <x:c r="A6570" s="6" t="str">
        <x:v>800809_12</x:v>
      </x:c>
      <x:c r="B6570" s="6" t="str">
        <x:v>800809</x:v>
      </x:c>
      <x:c r="C6570" s="6" t="n">
        <x:v>12</x:v>
      </x:c>
      <x:c r="D6570" s="6" t="str">
        <x:v>就决定是你了！</x:v>
      </x:c>
      <x:c r="E6570" s="7" t="str">
        <x:v>召唤忆灵迷迷。若迷迷已在场，为迷迷回复生命值，并使迷迷获得充能。</x:v>
      </x:c>
      <x:c r="F6570" s="6" t="n">
        <x:v>0</x:v>
      </x:c>
      <x:c r="G6570" s="6" t="n">
        <x:v>0</x:v>
      </x:c>
      <x:c r="H6570" s="6" t="n">
        <x:v>0</x:v>
      </x:c>
      <x:c r="I6570" s="6" t="n">
        <x:v>0</x:v>
      </x:c>
      <x:c r="J6570" s="6" t="str">
        <x:v>[]</x:v>
      </x:c>
      <x:c r="K6570" s="7" t="str">
        <x:v>缺少结构化参数，必须覆盖</x:v>
      </x:c>
      <x:c r="L6570" s="6" t="str">
        <x:v>https://raw.githubusercontent.com/Mar-7th/StarRailRes/dbe8cdfcfb0bf657b9fe1cf92d5537f118ccb487/index_new/cn/character_skills.json</x:v>
      </x:c>
    </x:row>
    <x:row r="6571" ht="20" customHeight="1">
      <x:c r="A6571" s="6" t="str">
        <x:v>800809_13</x:v>
      </x:c>
      <x:c r="B6571" s="6" t="str">
        <x:v>800809</x:v>
      </x:c>
      <x:c r="C6571" s="6" t="n">
        <x:v>13</x:v>
      </x:c>
      <x:c r="D6571" s="6" t="str">
        <x:v>就决定是你了！</x:v>
      </x:c>
      <x:c r="E6571" s="7" t="str">
        <x:v>召唤忆灵迷迷。若迷迷已在场，为迷迷回复生命值，并使迷迷获得充能。</x:v>
      </x:c>
      <x:c r="F6571" s="6" t="n">
        <x:v>0</x:v>
      </x:c>
      <x:c r="G6571" s="6" t="n">
        <x:v>0</x:v>
      </x:c>
      <x:c r="H6571" s="6" t="n">
        <x:v>0</x:v>
      </x:c>
      <x:c r="I6571" s="6" t="n">
        <x:v>0</x:v>
      </x:c>
      <x:c r="J6571" s="6" t="str">
        <x:v>[]</x:v>
      </x:c>
      <x:c r="K6571" s="7" t="str">
        <x:v>缺少结构化参数，必须覆盖</x:v>
      </x:c>
      <x:c r="L6571" s="6" t="str">
        <x:v>https://raw.githubusercontent.com/Mar-7th/StarRailRes/dbe8cdfcfb0bf657b9fe1cf92d5537f118ccb487/index_new/cn/character_skills.json</x:v>
      </x:c>
    </x:row>
    <x:row r="6572" ht="20" customHeight="1">
      <x:c r="A6572" s="6" t="str">
        <x:v>800809_14</x:v>
      </x:c>
      <x:c r="B6572" s="6" t="str">
        <x:v>800809</x:v>
      </x:c>
      <x:c r="C6572" s="6" t="n">
        <x:v>14</x:v>
      </x:c>
      <x:c r="D6572" s="6" t="str">
        <x:v>就决定是你了！</x:v>
      </x:c>
      <x:c r="E6572" s="7" t="str">
        <x:v>召唤忆灵迷迷。若迷迷已在场，为迷迷回复生命值，并使迷迷获得充能。</x:v>
      </x:c>
      <x:c r="F6572" s="6" t="n">
        <x:v>0</x:v>
      </x:c>
      <x:c r="G6572" s="6" t="n">
        <x:v>0</x:v>
      </x:c>
      <x:c r="H6572" s="6" t="n">
        <x:v>0</x:v>
      </x:c>
      <x:c r="I6572" s="6" t="n">
        <x:v>0</x:v>
      </x:c>
      <x:c r="J6572" s="6" t="str">
        <x:v>[]</x:v>
      </x:c>
      <x:c r="K6572" s="7" t="str">
        <x:v>缺少结构化参数，必须覆盖</x:v>
      </x:c>
      <x:c r="L6572" s="6" t="str">
        <x:v>https://raw.githubusercontent.com/Mar-7th/StarRailRes/dbe8cdfcfb0bf657b9fe1cf92d5537f118ccb487/index_new/cn/character_skills.json</x:v>
      </x:c>
    </x:row>
    <x:row r="6573" ht="20" customHeight="1">
      <x:c r="A6573" s="6" t="str">
        <x:v>800809_15</x:v>
      </x:c>
      <x:c r="B6573" s="6" t="str">
        <x:v>800809</x:v>
      </x:c>
      <x:c r="C6573" s="6" t="n">
        <x:v>15</x:v>
      </x:c>
      <x:c r="D6573" s="6" t="str">
        <x:v>就决定是你了！</x:v>
      </x:c>
      <x:c r="E6573" s="7" t="str">
        <x:v>召唤忆灵迷迷。若迷迷已在场，为迷迷回复生命值，并使迷迷获得充能。</x:v>
      </x:c>
      <x:c r="F6573" s="6" t="n">
        <x:v>0</x:v>
      </x:c>
      <x:c r="G6573" s="6" t="n">
        <x:v>0</x:v>
      </x:c>
      <x:c r="H6573" s="6" t="n">
        <x:v>0</x:v>
      </x:c>
      <x:c r="I6573" s="6" t="n">
        <x:v>0</x:v>
      </x:c>
      <x:c r="J6573" s="6" t="str">
        <x:v>[]</x:v>
      </x:c>
      <x:c r="K6573" s="7" t="str">
        <x:v>缺少结构化参数，必须覆盖</x:v>
      </x:c>
      <x:c r="L6573" s="6" t="str">
        <x:v>https://raw.githubusercontent.com/Mar-7th/StarRailRes/dbe8cdfcfb0bf657b9fe1cf92d5537f118ccb487/index_new/cn/character_skills.json</x:v>
      </x:c>
    </x:row>
    <x:row r="6574" ht="20" customHeight="1">
      <x:c r="A6574" s="6" t="str">
        <x:v>800901_1</x:v>
      </x:c>
      <x:c r="B6574" s="6" t="str">
        <x:v>800901</x:v>
      </x:c>
      <x:c r="C6574" s="6" t="n">
        <x:v>1</x:v>
      </x:c>
      <x:c r="D6574" s="6" t="str">
        <x:v>此即应援</x:v>
      </x:c>
      <x:c r="E6574" s="7" t="str">
        <x:v>对指定敌方单体造成等同于开拓者50%攻击力的雷属性伤害。</x:v>
      </x:c>
      <x:c r="F6574" s="6" t="n">
        <x:v>0.5</x:v>
      </x:c>
      <x:c r="G6574" s="6" t="n">
        <x:v>0</x:v>
      </x:c>
      <x:c r="H6574" s="6" t="n">
        <x:v>0</x:v>
      </x:c>
      <x:c r="I6574" s="6" t="n">
        <x:v>0</x:v>
      </x:c>
      <x:c r="J6574" s="6" t="str">
        <x:v>[0.5]</x:v>
      </x:c>
      <x:c r="K6574" s="7" t="str">
        <x:v>需确认条件及分段</x:v>
      </x:c>
      <x:c r="L6574" s="6" t="str">
        <x:v>https://raw.githubusercontent.com/Mar-7th/StarRailRes/dbe8cdfcfb0bf657b9fe1cf92d5537f118ccb487/index_new/cn/character_skills.json</x:v>
      </x:c>
    </x:row>
    <x:row r="6575" ht="20" customHeight="1">
      <x:c r="A6575" s="6" t="str">
        <x:v>800901_2</x:v>
      </x:c>
      <x:c r="B6575" s="6" t="str">
        <x:v>800901</x:v>
      </x:c>
      <x:c r="C6575" s="6" t="n">
        <x:v>2</x:v>
      </x:c>
      <x:c r="D6575" s="6" t="str">
        <x:v>此即应援</x:v>
      </x:c>
      <x:c r="E6575" s="7" t="str">
        <x:v>对指定敌方单体造成等同于开拓者60%攻击力的雷属性伤害。</x:v>
      </x:c>
      <x:c r="F6575" s="6" t="n">
        <x:v>0.6</x:v>
      </x:c>
      <x:c r="G6575" s="6" t="n">
        <x:v>0</x:v>
      </x:c>
      <x:c r="H6575" s="6" t="n">
        <x:v>0</x:v>
      </x:c>
      <x:c r="I6575" s="6" t="n">
        <x:v>0</x:v>
      </x:c>
      <x:c r="J6575" s="6" t="str">
        <x:v>[0.6]</x:v>
      </x:c>
      <x:c r="K6575" s="7" t="str">
        <x:v>需确认条件及分段</x:v>
      </x:c>
      <x:c r="L6575" s="6" t="str">
        <x:v>https://raw.githubusercontent.com/Mar-7th/StarRailRes/dbe8cdfcfb0bf657b9fe1cf92d5537f118ccb487/index_new/cn/character_skills.json</x:v>
      </x:c>
    </x:row>
    <x:row r="6576" ht="20" customHeight="1">
      <x:c r="A6576" s="6" t="str">
        <x:v>800901_3</x:v>
      </x:c>
      <x:c r="B6576" s="6" t="str">
        <x:v>800901</x:v>
      </x:c>
      <x:c r="C6576" s="6" t="n">
        <x:v>3</x:v>
      </x:c>
      <x:c r="D6576" s="6" t="str">
        <x:v>此即应援</x:v>
      </x:c>
      <x:c r="E6576" s="7" t="str">
        <x:v>对指定敌方单体造成等同于开拓者70%攻击力的雷属性伤害。</x:v>
      </x:c>
      <x:c r="F6576" s="6" t="n">
        <x:v>0.7</x:v>
      </x:c>
      <x:c r="G6576" s="6" t="n">
        <x:v>0</x:v>
      </x:c>
      <x:c r="H6576" s="6" t="n">
        <x:v>0</x:v>
      </x:c>
      <x:c r="I6576" s="6" t="n">
        <x:v>0</x:v>
      </x:c>
      <x:c r="J6576" s="6" t="str">
        <x:v>[0.7]</x:v>
      </x:c>
      <x:c r="K6576" s="7" t="str">
        <x:v>需确认条件及分段</x:v>
      </x:c>
      <x:c r="L6576" s="6" t="str">
        <x:v>https://raw.githubusercontent.com/Mar-7th/StarRailRes/dbe8cdfcfb0bf657b9fe1cf92d5537f118ccb487/index_new/cn/character_skills.json</x:v>
      </x:c>
    </x:row>
    <x:row r="6577" ht="20" customHeight="1">
      <x:c r="A6577" s="6" t="str">
        <x:v>800901_4</x:v>
      </x:c>
      <x:c r="B6577" s="6" t="str">
        <x:v>800901</x:v>
      </x:c>
      <x:c r="C6577" s="6" t="n">
        <x:v>4</x:v>
      </x:c>
      <x:c r="D6577" s="6" t="str">
        <x:v>此即应援</x:v>
      </x:c>
      <x:c r="E6577" s="7" t="str">
        <x:v>对指定敌方单体造成等同于开拓者80%攻击力的雷属性伤害。</x:v>
      </x:c>
      <x:c r="F6577" s="6" t="n">
        <x:v>0.8</x:v>
      </x:c>
      <x:c r="G6577" s="6" t="n">
        <x:v>0</x:v>
      </x:c>
      <x:c r="H6577" s="6" t="n">
        <x:v>0</x:v>
      </x:c>
      <x:c r="I6577" s="6" t="n">
        <x:v>0</x:v>
      </x:c>
      <x:c r="J6577" s="6" t="str">
        <x:v>[0.8]</x:v>
      </x:c>
      <x:c r="K6577" s="7" t="str">
        <x:v>需确认条件及分段</x:v>
      </x:c>
      <x:c r="L6577" s="6" t="str">
        <x:v>https://raw.githubusercontent.com/Mar-7th/StarRailRes/dbe8cdfcfb0bf657b9fe1cf92d5537f118ccb487/index_new/cn/character_skills.json</x:v>
      </x:c>
    </x:row>
    <x:row r="6578" ht="20" customHeight="1">
      <x:c r="A6578" s="6" t="str">
        <x:v>800901_5</x:v>
      </x:c>
      <x:c r="B6578" s="6" t="str">
        <x:v>800901</x:v>
      </x:c>
      <x:c r="C6578" s="6" t="n">
        <x:v>5</x:v>
      </x:c>
      <x:c r="D6578" s="6" t="str">
        <x:v>此即应援</x:v>
      </x:c>
      <x:c r="E6578" s="7" t="str">
        <x:v>对指定敌方单体造成等同于开拓者90%攻击力的雷属性伤害。</x:v>
      </x:c>
      <x:c r="F6578" s="6" t="n">
        <x:v>0.9</x:v>
      </x:c>
      <x:c r="G6578" s="6" t="n">
        <x:v>0</x:v>
      </x:c>
      <x:c r="H6578" s="6" t="n">
        <x:v>0</x:v>
      </x:c>
      <x:c r="I6578" s="6" t="n">
        <x:v>0</x:v>
      </x:c>
      <x:c r="J6578" s="6" t="str">
        <x:v>[0.9]</x:v>
      </x:c>
      <x:c r="K6578" s="7" t="str">
        <x:v>需确认条件及分段</x:v>
      </x:c>
      <x:c r="L6578" s="6" t="str">
        <x:v>https://raw.githubusercontent.com/Mar-7th/StarRailRes/dbe8cdfcfb0bf657b9fe1cf92d5537f118ccb487/index_new/cn/character_skills.json</x:v>
      </x:c>
    </x:row>
    <x:row r="6579" ht="20" customHeight="1">
      <x:c r="A6579" s="6" t="str">
        <x:v>800901_6</x:v>
      </x:c>
      <x:c r="B6579" s="6" t="str">
        <x:v>800901</x:v>
      </x:c>
      <x:c r="C6579" s="6" t="n">
        <x:v>6</x:v>
      </x:c>
      <x:c r="D6579" s="6" t="str">
        <x:v>此即应援</x:v>
      </x:c>
      <x:c r="E6579" s="7" t="str">
        <x:v>对指定敌方单体造成等同于开拓者100%攻击力的雷属性伤害。</x:v>
      </x:c>
      <x:c r="F6579" s="6" t="n">
        <x:v>1</x:v>
      </x:c>
      <x:c r="G6579" s="6" t="n">
        <x:v>0</x:v>
      </x:c>
      <x:c r="H6579" s="6" t="n">
        <x:v>0</x:v>
      </x:c>
      <x:c r="I6579" s="6" t="n">
        <x:v>0</x:v>
      </x:c>
      <x:c r="J6579" s="6" t="str">
        <x:v>[1]</x:v>
      </x:c>
      <x:c r="K6579" s="7" t="str">
        <x:v>需确认条件及分段</x:v>
      </x:c>
      <x:c r="L6579" s="6" t="str">
        <x:v>https://raw.githubusercontent.com/Mar-7th/StarRailRes/dbe8cdfcfb0bf657b9fe1cf92d5537f118ccb487/index_new/cn/character_skills.json</x:v>
      </x:c>
    </x:row>
    <x:row r="6580" ht="20" customHeight="1">
      <x:c r="A6580" s="6" t="str">
        <x:v>800901_7</x:v>
      </x:c>
      <x:c r="B6580" s="6" t="str">
        <x:v>800901</x:v>
      </x:c>
      <x:c r="C6580" s="6" t="n">
        <x:v>7</x:v>
      </x:c>
      <x:c r="D6580" s="6" t="str">
        <x:v>此即应援</x:v>
      </x:c>
      <x:c r="E6580" s="7" t="str">
        <x:v>对指定敌方单体造成等同于开拓者110%攻击力的雷属性伤害。</x:v>
      </x:c>
      <x:c r="F6580" s="6" t="n">
        <x:v>1.1</x:v>
      </x:c>
      <x:c r="G6580" s="6" t="n">
        <x:v>0</x:v>
      </x:c>
      <x:c r="H6580" s="6" t="n">
        <x:v>0</x:v>
      </x:c>
      <x:c r="I6580" s="6" t="n">
        <x:v>0</x:v>
      </x:c>
      <x:c r="J6580" s="6" t="str">
        <x:v>[1.1]</x:v>
      </x:c>
      <x:c r="K6580" s="7" t="str">
        <x:v>需确认条件及分段</x:v>
      </x:c>
      <x:c r="L6580" s="6" t="str">
        <x:v>https://raw.githubusercontent.com/Mar-7th/StarRailRes/dbe8cdfcfb0bf657b9fe1cf92d5537f118ccb487/index_new/cn/character_skills.json</x:v>
      </x:c>
    </x:row>
    <x:row r="6581" ht="20" customHeight="1">
      <x:c r="A6581" s="6" t="str">
        <x:v>800901_8</x:v>
      </x:c>
      <x:c r="B6581" s="6" t="str">
        <x:v>800901</x:v>
      </x:c>
      <x:c r="C6581" s="6" t="n">
        <x:v>8</x:v>
      </x:c>
      <x:c r="D6581" s="6" t="str">
        <x:v>此即应援</x:v>
      </x:c>
      <x:c r="E6581" s="7" t="str">
        <x:v>对指定敌方单体造成等同于开拓者120%攻击力的雷属性伤害。</x:v>
      </x:c>
      <x:c r="F6581" s="6" t="n">
        <x:v>1.2</x:v>
      </x:c>
      <x:c r="G6581" s="6" t="n">
        <x:v>0</x:v>
      </x:c>
      <x:c r="H6581" s="6" t="n">
        <x:v>0</x:v>
      </x:c>
      <x:c r="I6581" s="6" t="n">
        <x:v>0</x:v>
      </x:c>
      <x:c r="J6581" s="6" t="str">
        <x:v>[1.2]</x:v>
      </x:c>
      <x:c r="K6581" s="7" t="str">
        <x:v>需确认条件及分段</x:v>
      </x:c>
      <x:c r="L6581" s="6" t="str">
        <x:v>https://raw.githubusercontent.com/Mar-7th/StarRailRes/dbe8cdfcfb0bf657b9fe1cf92d5537f118ccb487/index_new/cn/character_skills.json</x:v>
      </x:c>
    </x:row>
    <x:row r="6582" ht="20" customHeight="1">
      <x:c r="A6582" s="6" t="str">
        <x:v>800901_9</x:v>
      </x:c>
      <x:c r="B6582" s="6" t="str">
        <x:v>800901</x:v>
      </x:c>
      <x:c r="C6582" s="6" t="n">
        <x:v>9</x:v>
      </x:c>
      <x:c r="D6582" s="6" t="str">
        <x:v>此即应援</x:v>
      </x:c>
      <x:c r="E6582" s="7" t="str">
        <x:v>对指定敌方单体造成等同于开拓者130%攻击力的雷属性伤害。</x:v>
      </x:c>
      <x:c r="F6582" s="6" t="n">
        <x:v>1.3</x:v>
      </x:c>
      <x:c r="G6582" s="6" t="n">
        <x:v>0</x:v>
      </x:c>
      <x:c r="H6582" s="6" t="n">
        <x:v>0</x:v>
      </x:c>
      <x:c r="I6582" s="6" t="n">
        <x:v>0</x:v>
      </x:c>
      <x:c r="J6582" s="6" t="str">
        <x:v>[1.3]</x:v>
      </x:c>
      <x:c r="K6582" s="7" t="str">
        <x:v>需确认条件及分段</x:v>
      </x:c>
      <x:c r="L6582" s="6" t="str">
        <x:v>https://raw.githubusercontent.com/Mar-7th/StarRailRes/dbe8cdfcfb0bf657b9fe1cf92d5537f118ccb487/index_new/cn/character_skills.json</x:v>
      </x:c>
    </x:row>
    <x:row r="6583" ht="20" customHeight="1">
      <x:c r="A6583" s="6" t="str">
        <x:v>800901_10</x:v>
      </x:c>
      <x:c r="B6583" s="6" t="str">
        <x:v>800901</x:v>
      </x:c>
      <x:c r="C6583" s="6" t="n">
        <x:v>10</x:v>
      </x:c>
      <x:c r="D6583" s="6" t="str">
        <x:v>此即应援</x:v>
      </x:c>
      <x:c r="E6583" s="7" t="str">
        <x:v>对指定敌方单体造成等同于开拓者140%攻击力的雷属性伤害。</x:v>
      </x:c>
      <x:c r="F6583" s="6" t="n">
        <x:v>1.4</x:v>
      </x:c>
      <x:c r="G6583" s="6" t="n">
        <x:v>0</x:v>
      </x:c>
      <x:c r="H6583" s="6" t="n">
        <x:v>0</x:v>
      </x:c>
      <x:c r="I6583" s="6" t="n">
        <x:v>0</x:v>
      </x:c>
      <x:c r="J6583" s="6" t="str">
        <x:v>[1.4]</x:v>
      </x:c>
      <x:c r="K6583" s="7" t="str">
        <x:v>需确认条件及分段</x:v>
      </x:c>
      <x:c r="L6583" s="6" t="str">
        <x:v>https://raw.githubusercontent.com/Mar-7th/StarRailRes/dbe8cdfcfb0bf657b9fe1cf92d5537f118ccb487/index_new/cn/character_skills.json</x:v>
      </x:c>
    </x:row>
    <x:row r="6584" ht="20" customHeight="1">
      <x:c r="A6584" s="6" t="str">
        <x:v>800902_1</x:v>
      </x:c>
      <x:c r="B6584" s="6" t="str">
        <x:v>800902</x:v>
      </x:c>
      <x:c r="C6584" s="6" t="n">
        <x:v>1</x:v>
      </x:c>
      <x:c r="D6584" s="6" t="str">
        <x:v>风暴甚是喧嚣</x:v>
      </x:c>
      <x:c r="E6584" s="7" t="str">
        <x:v>对敌方全体造成等同于开拓者30%攻击力的雷属性伤害，获得20点【好活当赏】。</x:v>
      </x:c>
      <x:c r="F6584" s="6" t="n">
        <x:v>0.3</x:v>
      </x:c>
      <x:c r="G6584" s="6" t="n">
        <x:v>0</x:v>
      </x:c>
      <x:c r="H6584" s="6" t="n">
        <x:v>0</x:v>
      </x:c>
      <x:c r="I6584" s="6" t="n">
        <x:v>0</x:v>
      </x:c>
      <x:c r="J6584" s="6" t="str">
        <x:v>[0.3, 20]</x:v>
      </x:c>
      <x:c r="K6584" s="7" t="str">
        <x:v>需确认条件及分段</x:v>
      </x:c>
      <x:c r="L6584" s="6" t="str">
        <x:v>https://raw.githubusercontent.com/Mar-7th/StarRailRes/dbe8cdfcfb0bf657b9fe1cf92d5537f118ccb487/index_new/cn/character_skills.json</x:v>
      </x:c>
    </x:row>
    <x:row r="6585" ht="20" customHeight="1">
      <x:c r="A6585" s="6" t="str">
        <x:v>800902_2</x:v>
      </x:c>
      <x:c r="B6585" s="6" t="str">
        <x:v>800902</x:v>
      </x:c>
      <x:c r="C6585" s="6" t="n">
        <x:v>2</x:v>
      </x:c>
      <x:c r="D6585" s="6" t="str">
        <x:v>风暴甚是喧嚣</x:v>
      </x:c>
      <x:c r="E6585" s="7" t="str">
        <x:v>对敌方全体造成等同于开拓者33%攻击力的雷属性伤害，获得20点【好活当赏】。</x:v>
      </x:c>
      <x:c r="F6585" s="6" t="n">
        <x:v>0.33</x:v>
      </x:c>
      <x:c r="G6585" s="6" t="n">
        <x:v>0</x:v>
      </x:c>
      <x:c r="H6585" s="6" t="n">
        <x:v>0</x:v>
      </x:c>
      <x:c r="I6585" s="6" t="n">
        <x:v>0</x:v>
      </x:c>
      <x:c r="J6585" s="6" t="str">
        <x:v>[0.33, 20]</x:v>
      </x:c>
      <x:c r="K6585" s="7" t="str">
        <x:v>需确认条件及分段</x:v>
      </x:c>
      <x:c r="L6585" s="6" t="str">
        <x:v>https://raw.githubusercontent.com/Mar-7th/StarRailRes/dbe8cdfcfb0bf657b9fe1cf92d5537f118ccb487/index_new/cn/character_skills.json</x:v>
      </x:c>
    </x:row>
    <x:row r="6586" ht="20" customHeight="1">
      <x:c r="A6586" s="6" t="str">
        <x:v>800902_3</x:v>
      </x:c>
      <x:c r="B6586" s="6" t="str">
        <x:v>800902</x:v>
      </x:c>
      <x:c r="C6586" s="6" t="n">
        <x:v>3</x:v>
      </x:c>
      <x:c r="D6586" s="6" t="str">
        <x:v>风暴甚是喧嚣</x:v>
      </x:c>
      <x:c r="E6586" s="7" t="str">
        <x:v>对敌方全体造成等同于开拓者36%攻击力的雷属性伤害，获得20点【好活当赏】。</x:v>
      </x:c>
      <x:c r="F6586" s="6" t="n">
        <x:v>0.36</x:v>
      </x:c>
      <x:c r="G6586" s="6" t="n">
        <x:v>0</x:v>
      </x:c>
      <x:c r="H6586" s="6" t="n">
        <x:v>0</x:v>
      </x:c>
      <x:c r="I6586" s="6" t="n">
        <x:v>0</x:v>
      </x:c>
      <x:c r="J6586" s="6" t="str">
        <x:v>[0.36, 20]</x:v>
      </x:c>
      <x:c r="K6586" s="7" t="str">
        <x:v>需确认条件及分段</x:v>
      </x:c>
      <x:c r="L6586" s="6" t="str">
        <x:v>https://raw.githubusercontent.com/Mar-7th/StarRailRes/dbe8cdfcfb0bf657b9fe1cf92d5537f118ccb487/index_new/cn/character_skills.json</x:v>
      </x:c>
    </x:row>
    <x:row r="6587" ht="20" customHeight="1">
      <x:c r="A6587" s="6" t="str">
        <x:v>800902_4</x:v>
      </x:c>
      <x:c r="B6587" s="6" t="str">
        <x:v>800902</x:v>
      </x:c>
      <x:c r="C6587" s="6" t="n">
        <x:v>4</x:v>
      </x:c>
      <x:c r="D6587" s="6" t="str">
        <x:v>风暴甚是喧嚣</x:v>
      </x:c>
      <x:c r="E6587" s="7" t="str">
        <x:v>对敌方全体造成等同于开拓者39%攻击力的雷属性伤害，获得20点【好活当赏】。</x:v>
      </x:c>
      <x:c r="F6587" s="6" t="n">
        <x:v>0.39</x:v>
      </x:c>
      <x:c r="G6587" s="6" t="n">
        <x:v>0</x:v>
      </x:c>
      <x:c r="H6587" s="6" t="n">
        <x:v>0</x:v>
      </x:c>
      <x:c r="I6587" s="6" t="n">
        <x:v>0</x:v>
      </x:c>
      <x:c r="J6587" s="6" t="str">
        <x:v>[0.39, 20]</x:v>
      </x:c>
      <x:c r="K6587" s="7" t="str">
        <x:v>需确认条件及分段</x:v>
      </x:c>
      <x:c r="L6587" s="6" t="str">
        <x:v>https://raw.githubusercontent.com/Mar-7th/StarRailRes/dbe8cdfcfb0bf657b9fe1cf92d5537f118ccb487/index_new/cn/character_skills.json</x:v>
      </x:c>
    </x:row>
    <x:row r="6588" ht="20" customHeight="1">
      <x:c r="A6588" s="6" t="str">
        <x:v>800902_5</x:v>
      </x:c>
      <x:c r="B6588" s="6" t="str">
        <x:v>800902</x:v>
      </x:c>
      <x:c r="C6588" s="6" t="n">
        <x:v>5</x:v>
      </x:c>
      <x:c r="D6588" s="6" t="str">
        <x:v>风暴甚是喧嚣</x:v>
      </x:c>
      <x:c r="E6588" s="7" t="str">
        <x:v>对敌方全体造成等同于开拓者42%攻击力的雷属性伤害，获得20点【好活当赏】。</x:v>
      </x:c>
      <x:c r="F6588" s="6" t="n">
        <x:v>0.42</x:v>
      </x:c>
      <x:c r="G6588" s="6" t="n">
        <x:v>0</x:v>
      </x:c>
      <x:c r="H6588" s="6" t="n">
        <x:v>0</x:v>
      </x:c>
      <x:c r="I6588" s="6" t="n">
        <x:v>0</x:v>
      </x:c>
      <x:c r="J6588" s="6" t="str">
        <x:v>[0.42, 20]</x:v>
      </x:c>
      <x:c r="K6588" s="7" t="str">
        <x:v>需确认条件及分段</x:v>
      </x:c>
      <x:c r="L6588" s="6" t="str">
        <x:v>https://raw.githubusercontent.com/Mar-7th/StarRailRes/dbe8cdfcfb0bf657b9fe1cf92d5537f118ccb487/index_new/cn/character_skills.json</x:v>
      </x:c>
    </x:row>
    <x:row r="6589" ht="20" customHeight="1">
      <x:c r="A6589" s="6" t="str">
        <x:v>800902_6</x:v>
      </x:c>
      <x:c r="B6589" s="6" t="str">
        <x:v>800902</x:v>
      </x:c>
      <x:c r="C6589" s="6" t="n">
        <x:v>6</x:v>
      </x:c>
      <x:c r="D6589" s="6" t="str">
        <x:v>风暴甚是喧嚣</x:v>
      </x:c>
      <x:c r="E6589" s="7" t="str">
        <x:v>对敌方全体造成等同于开拓者45%攻击力的雷属性伤害，获得20点【好活当赏】。</x:v>
      </x:c>
      <x:c r="F6589" s="6" t="n">
        <x:v>0.45</x:v>
      </x:c>
      <x:c r="G6589" s="6" t="n">
        <x:v>0</x:v>
      </x:c>
      <x:c r="H6589" s="6" t="n">
        <x:v>0</x:v>
      </x:c>
      <x:c r="I6589" s="6" t="n">
        <x:v>0</x:v>
      </x:c>
      <x:c r="J6589" s="6" t="str">
        <x:v>[0.45, 20]</x:v>
      </x:c>
      <x:c r="K6589" s="7" t="str">
        <x:v>需确认条件及分段</x:v>
      </x:c>
      <x:c r="L6589" s="6" t="str">
        <x:v>https://raw.githubusercontent.com/Mar-7th/StarRailRes/dbe8cdfcfb0bf657b9fe1cf92d5537f118ccb487/index_new/cn/character_skills.json</x:v>
      </x:c>
    </x:row>
    <x:row r="6590" ht="20" customHeight="1">
      <x:c r="A6590" s="6" t="str">
        <x:v>800902_7</x:v>
      </x:c>
      <x:c r="B6590" s="6" t="str">
        <x:v>800902</x:v>
      </x:c>
      <x:c r="C6590" s="6" t="n">
        <x:v>7</x:v>
      </x:c>
      <x:c r="D6590" s="6" t="str">
        <x:v>风暴甚是喧嚣</x:v>
      </x:c>
      <x:c r="E6590" s="7" t="str">
        <x:v>对敌方全体造成等同于开拓者48.75%攻击力的雷属性伤害，获得20点【好活当赏】。</x:v>
      </x:c>
      <x:c r="F6590" s="6" t="n">
        <x:v>0.4875</x:v>
      </x:c>
      <x:c r="G6590" s="6" t="n">
        <x:v>0</x:v>
      </x:c>
      <x:c r="H6590" s="6" t="n">
        <x:v>0</x:v>
      </x:c>
      <x:c r="I6590" s="6" t="n">
        <x:v>0</x:v>
      </x:c>
      <x:c r="J6590" s="6" t="str">
        <x:v>[0.4875, 20]</x:v>
      </x:c>
      <x:c r="K6590" s="7" t="str">
        <x:v>需确认条件及分段</x:v>
      </x:c>
      <x:c r="L6590" s="6" t="str">
        <x:v>https://raw.githubusercontent.com/Mar-7th/StarRailRes/dbe8cdfcfb0bf657b9fe1cf92d5537f118ccb487/index_new/cn/character_skills.json</x:v>
      </x:c>
    </x:row>
    <x:row r="6591" ht="20" customHeight="1">
      <x:c r="A6591" s="6" t="str">
        <x:v>800902_8</x:v>
      </x:c>
      <x:c r="B6591" s="6" t="str">
        <x:v>800902</x:v>
      </x:c>
      <x:c r="C6591" s="6" t="n">
        <x:v>8</x:v>
      </x:c>
      <x:c r="D6591" s="6" t="str">
        <x:v>风暴甚是喧嚣</x:v>
      </x:c>
      <x:c r="E6591" s="7" t="str">
        <x:v>对敌方全体造成等同于开拓者52.5%攻击力的雷属性伤害，获得20点【好活当赏】。</x:v>
      </x:c>
      <x:c r="F6591" s="6" t="n">
        <x:v>0.525</x:v>
      </x:c>
      <x:c r="G6591" s="6" t="n">
        <x:v>0</x:v>
      </x:c>
      <x:c r="H6591" s="6" t="n">
        <x:v>0</x:v>
      </x:c>
      <x:c r="I6591" s="6" t="n">
        <x:v>0</x:v>
      </x:c>
      <x:c r="J6591" s="6" t="str">
        <x:v>[0.525, 20]</x:v>
      </x:c>
      <x:c r="K6591" s="7" t="str">
        <x:v>需确认条件及分段</x:v>
      </x:c>
      <x:c r="L6591" s="6" t="str">
        <x:v>https://raw.githubusercontent.com/Mar-7th/StarRailRes/dbe8cdfcfb0bf657b9fe1cf92d5537f118ccb487/index_new/cn/character_skills.json</x:v>
      </x:c>
    </x:row>
    <x:row r="6592" ht="20" customHeight="1">
      <x:c r="A6592" s="6" t="str">
        <x:v>800902_9</x:v>
      </x:c>
      <x:c r="B6592" s="6" t="str">
        <x:v>800902</x:v>
      </x:c>
      <x:c r="C6592" s="6" t="n">
        <x:v>9</x:v>
      </x:c>
      <x:c r="D6592" s="6" t="str">
        <x:v>风暴甚是喧嚣</x:v>
      </x:c>
      <x:c r="E6592" s="7" t="str">
        <x:v>对敌方全体造成等同于开拓者56.25%攻击力的雷属性伤害，获得20点【好活当赏】。</x:v>
      </x:c>
      <x:c r="F6592" s="6" t="n">
        <x:v>0.5625</x:v>
      </x:c>
      <x:c r="G6592" s="6" t="n">
        <x:v>0</x:v>
      </x:c>
      <x:c r="H6592" s="6" t="n">
        <x:v>0</x:v>
      </x:c>
      <x:c r="I6592" s="6" t="n">
        <x:v>0</x:v>
      </x:c>
      <x:c r="J6592" s="6" t="str">
        <x:v>[0.5625, 20]</x:v>
      </x:c>
      <x:c r="K6592" s="7" t="str">
        <x:v>需确认条件及分段</x:v>
      </x:c>
      <x:c r="L6592" s="6" t="str">
        <x:v>https://raw.githubusercontent.com/Mar-7th/StarRailRes/dbe8cdfcfb0bf657b9fe1cf92d5537f118ccb487/index_new/cn/character_skills.json</x:v>
      </x:c>
    </x:row>
    <x:row r="6593" ht="20" customHeight="1">
      <x:c r="A6593" s="6" t="str">
        <x:v>800902_10</x:v>
      </x:c>
      <x:c r="B6593" s="6" t="str">
        <x:v>800902</x:v>
      </x:c>
      <x:c r="C6593" s="6" t="n">
        <x:v>10</x:v>
      </x:c>
      <x:c r="D6593" s="6" t="str">
        <x:v>风暴甚是喧嚣</x:v>
      </x:c>
      <x:c r="E6593" s="7" t="str">
        <x:v>对敌方全体造成等同于开拓者60%攻击力的雷属性伤害，获得20点【好活当赏】。</x:v>
      </x:c>
      <x:c r="F6593" s="6" t="n">
        <x:v>0.6</x:v>
      </x:c>
      <x:c r="G6593" s="6" t="n">
        <x:v>0</x:v>
      </x:c>
      <x:c r="H6593" s="6" t="n">
        <x:v>0</x:v>
      </x:c>
      <x:c r="I6593" s="6" t="n">
        <x:v>0</x:v>
      </x:c>
      <x:c r="J6593" s="6" t="str">
        <x:v>[0.6, 20]</x:v>
      </x:c>
      <x:c r="K6593" s="7" t="str">
        <x:v>需确认条件及分段</x:v>
      </x:c>
      <x:c r="L6593" s="6" t="str">
        <x:v>https://raw.githubusercontent.com/Mar-7th/StarRailRes/dbe8cdfcfb0bf657b9fe1cf92d5537f118ccb487/index_new/cn/character_skills.json</x:v>
      </x:c>
    </x:row>
    <x:row r="6594" ht="20" customHeight="1">
      <x:c r="A6594" s="6" t="str">
        <x:v>800902_11</x:v>
      </x:c>
      <x:c r="B6594" s="6" t="str">
        <x:v>800902</x:v>
      </x:c>
      <x:c r="C6594" s="6" t="n">
        <x:v>11</x:v>
      </x:c>
      <x:c r="D6594" s="6" t="str">
        <x:v>风暴甚是喧嚣</x:v>
      </x:c>
      <x:c r="E6594" s="7" t="str">
        <x:v>对敌方全体造成等同于开拓者63%攻击力的雷属性伤害，获得20点【好活当赏】。</x:v>
      </x:c>
      <x:c r="F6594" s="6" t="n">
        <x:v>0.63</x:v>
      </x:c>
      <x:c r="G6594" s="6" t="n">
        <x:v>0</x:v>
      </x:c>
      <x:c r="H6594" s="6" t="n">
        <x:v>0</x:v>
      </x:c>
      <x:c r="I6594" s="6" t="n">
        <x:v>0</x:v>
      </x:c>
      <x:c r="J6594" s="6" t="str">
        <x:v>[0.63, 20]</x:v>
      </x:c>
      <x:c r="K6594" s="7" t="str">
        <x:v>需确认条件及分段</x:v>
      </x:c>
      <x:c r="L6594" s="6" t="str">
        <x:v>https://raw.githubusercontent.com/Mar-7th/StarRailRes/dbe8cdfcfb0bf657b9fe1cf92d5537f118ccb487/index_new/cn/character_skills.json</x:v>
      </x:c>
    </x:row>
    <x:row r="6595" ht="20" customHeight="1">
      <x:c r="A6595" s="6" t="str">
        <x:v>800902_12</x:v>
      </x:c>
      <x:c r="B6595" s="6" t="str">
        <x:v>800902</x:v>
      </x:c>
      <x:c r="C6595" s="6" t="n">
        <x:v>12</x:v>
      </x:c>
      <x:c r="D6595" s="6" t="str">
        <x:v>风暴甚是喧嚣</x:v>
      </x:c>
      <x:c r="E6595" s="7" t="str">
        <x:v>对敌方全体造成等同于开拓者66%攻击力的雷属性伤害，获得20点【好活当赏】。</x:v>
      </x:c>
      <x:c r="F6595" s="6" t="n">
        <x:v>0.66</x:v>
      </x:c>
      <x:c r="G6595" s="6" t="n">
        <x:v>0</x:v>
      </x:c>
      <x:c r="H6595" s="6" t="n">
        <x:v>0</x:v>
      </x:c>
      <x:c r="I6595" s="6" t="n">
        <x:v>0</x:v>
      </x:c>
      <x:c r="J6595" s="6" t="str">
        <x:v>[0.66, 20]</x:v>
      </x:c>
      <x:c r="K6595" s="7" t="str">
        <x:v>需确认条件及分段</x:v>
      </x:c>
      <x:c r="L6595" s="6" t="str">
        <x:v>https://raw.githubusercontent.com/Mar-7th/StarRailRes/dbe8cdfcfb0bf657b9fe1cf92d5537f118ccb487/index_new/cn/character_skills.json</x:v>
      </x:c>
    </x:row>
    <x:row r="6596" ht="20" customHeight="1">
      <x:c r="A6596" s="6" t="str">
        <x:v>800902_13</x:v>
      </x:c>
      <x:c r="B6596" s="6" t="str">
        <x:v>800902</x:v>
      </x:c>
      <x:c r="C6596" s="6" t="n">
        <x:v>13</x:v>
      </x:c>
      <x:c r="D6596" s="6" t="str">
        <x:v>风暴甚是喧嚣</x:v>
      </x:c>
      <x:c r="E6596" s="7" t="str">
        <x:v>对敌方全体造成等同于开拓者69%攻击力的雷属性伤害，获得20点【好活当赏】。</x:v>
      </x:c>
      <x:c r="F6596" s="6" t="n">
        <x:v>0.69</x:v>
      </x:c>
      <x:c r="G6596" s="6" t="n">
        <x:v>0</x:v>
      </x:c>
      <x:c r="H6596" s="6" t="n">
        <x:v>0</x:v>
      </x:c>
      <x:c r="I6596" s="6" t="n">
        <x:v>0</x:v>
      </x:c>
      <x:c r="J6596" s="6" t="str">
        <x:v>[0.69, 20]</x:v>
      </x:c>
      <x:c r="K6596" s="7" t="str">
        <x:v>需确认条件及分段</x:v>
      </x:c>
      <x:c r="L6596" s="6" t="str">
        <x:v>https://raw.githubusercontent.com/Mar-7th/StarRailRes/dbe8cdfcfb0bf657b9fe1cf92d5537f118ccb487/index_new/cn/character_skills.json</x:v>
      </x:c>
    </x:row>
    <x:row r="6597" ht="20" customHeight="1">
      <x:c r="A6597" s="6" t="str">
        <x:v>800902_14</x:v>
      </x:c>
      <x:c r="B6597" s="6" t="str">
        <x:v>800902</x:v>
      </x:c>
      <x:c r="C6597" s="6" t="n">
        <x:v>14</x:v>
      </x:c>
      <x:c r="D6597" s="6" t="str">
        <x:v>风暴甚是喧嚣</x:v>
      </x:c>
      <x:c r="E6597" s="7" t="str">
        <x:v>对敌方全体造成等同于开拓者72%攻击力的雷属性伤害，获得20点【好活当赏】。</x:v>
      </x:c>
      <x:c r="F6597" s="6" t="n">
        <x:v>0.72</x:v>
      </x:c>
      <x:c r="G6597" s="6" t="n">
        <x:v>0</x:v>
      </x:c>
      <x:c r="H6597" s="6" t="n">
        <x:v>0</x:v>
      </x:c>
      <x:c r="I6597" s="6" t="n">
        <x:v>0</x:v>
      </x:c>
      <x:c r="J6597" s="6" t="str">
        <x:v>[0.72, 20]</x:v>
      </x:c>
      <x:c r="K6597" s="7" t="str">
        <x:v>需确认条件及分段</x:v>
      </x:c>
      <x:c r="L6597" s="6" t="str">
        <x:v>https://raw.githubusercontent.com/Mar-7th/StarRailRes/dbe8cdfcfb0bf657b9fe1cf92d5537f118ccb487/index_new/cn/character_skills.json</x:v>
      </x:c>
    </x:row>
    <x:row r="6598" ht="20" customHeight="1">
      <x:c r="A6598" s="6" t="str">
        <x:v>800902_15</x:v>
      </x:c>
      <x:c r="B6598" s="6" t="str">
        <x:v>800902</x:v>
      </x:c>
      <x:c r="C6598" s="6" t="n">
        <x:v>15</x:v>
      </x:c>
      <x:c r="D6598" s="6" t="str">
        <x:v>风暴甚是喧嚣</x:v>
      </x:c>
      <x:c r="E6598" s="7" t="str">
        <x:v>对敌方全体造成等同于开拓者75%攻击力的雷属性伤害，获得20点【好活当赏】。</x:v>
      </x:c>
      <x:c r="F6598" s="6" t="n">
        <x:v>0.75</x:v>
      </x:c>
      <x:c r="G6598" s="6" t="n">
        <x:v>0</x:v>
      </x:c>
      <x:c r="H6598" s="6" t="n">
        <x:v>0</x:v>
      </x:c>
      <x:c r="I6598" s="6" t="n">
        <x:v>0</x:v>
      </x:c>
      <x:c r="J6598" s="6" t="str">
        <x:v>[0.75, 20]</x:v>
      </x:c>
      <x:c r="K6598" s="7" t="str">
        <x:v>需确认条件及分段</x:v>
      </x:c>
      <x:c r="L6598" s="6" t="str">
        <x:v>https://raw.githubusercontent.com/Mar-7th/StarRailRes/dbe8cdfcfb0bf657b9fe1cf92d5537f118ccb487/index_new/cn/character_skills.json</x:v>
      </x:c>
    </x:row>
    <x:row r="6599" ht="68" customHeight="1">
      <x:c r="A6599" s="6" t="str">
        <x:v>800903_1</x:v>
      </x:c>
      <x:c r="B6599" s="6" t="str">
        <x:v>800903</x:v>
      </x:c>
      <x:c r="C6599" s="6" t="n">
        <x:v>1</x:v>
      </x:c>
      <x:c r="D6599" s="6" t="str">
        <x:v>放心飞，开拓永相随！</x:v>
      </x:c>
      <x:c r="E6599" s="7" t="str">
        <x:v>获得5个笑点，使指定我方单体暴击伤害提高30%，持续3回合，并解除该目标的控制类负面状态。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599" s="6" t="n">
        <x:v>0</x:v>
      </x:c>
      <x:c r="G6599" s="6" t="n">
        <x:v>0</x:v>
      </x:c>
      <x:c r="H6599" s="6" t="n">
        <x:v>0</x:v>
      </x:c>
      <x:c r="I6599" s="6" t="n">
        <x:v>0</x:v>
      </x:c>
      <x:c r="J6599" s="6" t="str">
        <x:v>[0.3, 3, 0.5, 10, 20, 5]</x:v>
      </x:c>
      <x:c r="K6599" s="7" t="str">
        <x:v>无首段伤害倍率，请覆盖或设为辅助技能</x:v>
      </x:c>
      <x:c r="L6599" s="6" t="str">
        <x:v>https://raw.githubusercontent.com/Mar-7th/StarRailRes/dbe8cdfcfb0bf657b9fe1cf92d5537f118ccb487/index_new/cn/character_skills.json</x:v>
      </x:c>
    </x:row>
    <x:row r="6600" ht="68" customHeight="1">
      <x:c r="A6600" s="6" t="str">
        <x:v>800903_2</x:v>
      </x:c>
      <x:c r="B6600" s="6" t="str">
        <x:v>800903</x:v>
      </x:c>
      <x:c r="C6600" s="6" t="n">
        <x:v>2</x:v>
      </x:c>
      <x:c r="D6600" s="6" t="str">
        <x:v>放心飞，开拓永相随！</x:v>
      </x:c>
      <x:c r="E6600" s="7" t="str">
        <x:v>获得5个笑点，使指定我方单体暴击伤害提高32%，持续3回合，并解除该目标的控制类负面状态。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00" s="6" t="n">
        <x:v>0</x:v>
      </x:c>
      <x:c r="G6600" s="6" t="n">
        <x:v>0</x:v>
      </x:c>
      <x:c r="H6600" s="6" t="n">
        <x:v>0</x:v>
      </x:c>
      <x:c r="I6600" s="6" t="n">
        <x:v>0</x:v>
      </x:c>
      <x:c r="J6600" s="6" t="str">
        <x:v>[0.32, 3, 0.5, 10, 20, 5]</x:v>
      </x:c>
      <x:c r="K6600" s="7" t="str">
        <x:v>无首段伤害倍率，请覆盖或设为辅助技能</x:v>
      </x:c>
      <x:c r="L6600" s="6" t="str">
        <x:v>https://raw.githubusercontent.com/Mar-7th/StarRailRes/dbe8cdfcfb0bf657b9fe1cf92d5537f118ccb487/index_new/cn/character_skills.json</x:v>
      </x:c>
    </x:row>
    <x:row r="6601" ht="68" customHeight="1">
      <x:c r="A6601" s="6" t="str">
        <x:v>800903_3</x:v>
      </x:c>
      <x:c r="B6601" s="6" t="str">
        <x:v>800903</x:v>
      </x:c>
      <x:c r="C6601" s="6" t="n">
        <x:v>3</x:v>
      </x:c>
      <x:c r="D6601" s="6" t="str">
        <x:v>放心飞，开拓永相随！</x:v>
      </x:c>
      <x:c r="E6601" s="7" t="str">
        <x:v>获得5个笑点，使指定我方单体暴击伤害提高34%，持续3回合，并解除该目标的控制类负面状态。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01" s="6" t="n">
        <x:v>0</x:v>
      </x:c>
      <x:c r="G6601" s="6" t="n">
        <x:v>0</x:v>
      </x:c>
      <x:c r="H6601" s="6" t="n">
        <x:v>0</x:v>
      </x:c>
      <x:c r="I6601" s="6" t="n">
        <x:v>0</x:v>
      </x:c>
      <x:c r="J6601" s="6" t="str">
        <x:v>[0.34, 3, 0.5, 10, 20, 5]</x:v>
      </x:c>
      <x:c r="K6601" s="7" t="str">
        <x:v>无首段伤害倍率，请覆盖或设为辅助技能</x:v>
      </x:c>
      <x:c r="L6601" s="6" t="str">
        <x:v>https://raw.githubusercontent.com/Mar-7th/StarRailRes/dbe8cdfcfb0bf657b9fe1cf92d5537f118ccb487/index_new/cn/character_skills.json</x:v>
      </x:c>
    </x:row>
    <x:row r="6602" ht="68" customHeight="1">
      <x:c r="A6602" s="6" t="str">
        <x:v>800903_4</x:v>
      </x:c>
      <x:c r="B6602" s="6" t="str">
        <x:v>800903</x:v>
      </x:c>
      <x:c r="C6602" s="6" t="n">
        <x:v>4</x:v>
      </x:c>
      <x:c r="D6602" s="6" t="str">
        <x:v>放心飞，开拓永相随！</x:v>
      </x:c>
      <x:c r="E6602" s="7" t="str">
        <x:v>获得5个笑点，使指定我方单体暴击伤害提高36%，持续3回合，并解除该目标的控制类负面状态。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02" s="6" t="n">
        <x:v>0</x:v>
      </x:c>
      <x:c r="G6602" s="6" t="n">
        <x:v>0</x:v>
      </x:c>
      <x:c r="H6602" s="6" t="n">
        <x:v>0</x:v>
      </x:c>
      <x:c r="I6602" s="6" t="n">
        <x:v>0</x:v>
      </x:c>
      <x:c r="J6602" s="6" t="str">
        <x:v>[0.36, 3, 0.5, 10, 20, 5]</x:v>
      </x:c>
      <x:c r="K6602" s="7" t="str">
        <x:v>无首段伤害倍率，请覆盖或设为辅助技能</x:v>
      </x:c>
      <x:c r="L6602" s="6" t="str">
        <x:v>https://raw.githubusercontent.com/Mar-7th/StarRailRes/dbe8cdfcfb0bf657b9fe1cf92d5537f118ccb487/index_new/cn/character_skills.json</x:v>
      </x:c>
    </x:row>
    <x:row r="6603" ht="68" customHeight="1">
      <x:c r="A6603" s="6" t="str">
        <x:v>800903_5</x:v>
      </x:c>
      <x:c r="B6603" s="6" t="str">
        <x:v>800903</x:v>
      </x:c>
      <x:c r="C6603" s="6" t="n">
        <x:v>5</x:v>
      </x:c>
      <x:c r="D6603" s="6" t="str">
        <x:v>放心飞，开拓永相随！</x:v>
      </x:c>
      <x:c r="E6603" s="7" t="str">
        <x:v>获得5个笑点，使指定我方单体暴击伤害提高38%，持续3回合，并解除该目标的控制类负面状态。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03" s="6" t="n">
        <x:v>0</x:v>
      </x:c>
      <x:c r="G6603" s="6" t="n">
        <x:v>0</x:v>
      </x:c>
      <x:c r="H6603" s="6" t="n">
        <x:v>0</x:v>
      </x:c>
      <x:c r="I6603" s="6" t="n">
        <x:v>0</x:v>
      </x:c>
      <x:c r="J6603" s="6" t="str">
        <x:v>[0.38, 3, 0.5, 10, 20, 5]</x:v>
      </x:c>
      <x:c r="K6603" s="7" t="str">
        <x:v>无首段伤害倍率，请覆盖或设为辅助技能</x:v>
      </x:c>
      <x:c r="L6603" s="6" t="str">
        <x:v>https://raw.githubusercontent.com/Mar-7th/StarRailRes/dbe8cdfcfb0bf657b9fe1cf92d5537f118ccb487/index_new/cn/character_skills.json</x:v>
      </x:c>
    </x:row>
    <x:row r="6604" ht="68" customHeight="1">
      <x:c r="A6604" s="6" t="str">
        <x:v>800903_6</x:v>
      </x:c>
      <x:c r="B6604" s="6" t="str">
        <x:v>800903</x:v>
      </x:c>
      <x:c r="C6604" s="6" t="n">
        <x:v>6</x:v>
      </x:c>
      <x:c r="D6604" s="6" t="str">
        <x:v>放心飞，开拓永相随！</x:v>
      </x:c>
      <x:c r="E6604" s="7" t="str">
        <x:v>获得5个笑点，使指定我方单体暴击伤害提高40%，持续3回合，并解除该目标的控制类负面状态。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04" s="6" t="n">
        <x:v>0</x:v>
      </x:c>
      <x:c r="G6604" s="6" t="n">
        <x:v>0</x:v>
      </x:c>
      <x:c r="H6604" s="6" t="n">
        <x:v>0</x:v>
      </x:c>
      <x:c r="I6604" s="6" t="n">
        <x:v>0</x:v>
      </x:c>
      <x:c r="J6604" s="6" t="str">
        <x:v>[0.4, 3, 0.5, 10, 20, 5]</x:v>
      </x:c>
      <x:c r="K6604" s="7" t="str">
        <x:v>无首段伤害倍率，请覆盖或设为辅助技能</x:v>
      </x:c>
      <x:c r="L6604" s="6" t="str">
        <x:v>https://raw.githubusercontent.com/Mar-7th/StarRailRes/dbe8cdfcfb0bf657b9fe1cf92d5537f118ccb487/index_new/cn/character_skills.json</x:v>
      </x:c>
    </x:row>
    <x:row r="6605" ht="68" customHeight="1">
      <x:c r="A6605" s="6" t="str">
        <x:v>800903_7</x:v>
      </x:c>
      <x:c r="B6605" s="6" t="str">
        <x:v>800903</x:v>
      </x:c>
      <x:c r="C6605" s="6" t="n">
        <x:v>7</x:v>
      </x:c>
      <x:c r="D6605" s="6" t="str">
        <x:v>放心飞，开拓永相随！</x:v>
      </x:c>
      <x:c r="E6605" s="7" t="str">
        <x:v>获得5个笑点，使指定我方单体暴击伤害提高42.5%，持续3回合，并解除该目标的控制类负面状态。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05" s="6" t="n">
        <x:v>0</x:v>
      </x:c>
      <x:c r="G6605" s="6" t="n">
        <x:v>0</x:v>
      </x:c>
      <x:c r="H6605" s="6" t="n">
        <x:v>0</x:v>
      </x:c>
      <x:c r="I6605" s="6" t="n">
        <x:v>0</x:v>
      </x:c>
      <x:c r="J6605" s="6" t="str">
        <x:v>[0.425, 3, 0.5, 10, 20, 5]</x:v>
      </x:c>
      <x:c r="K6605" s="7" t="str">
        <x:v>无首段伤害倍率，请覆盖或设为辅助技能</x:v>
      </x:c>
      <x:c r="L6605" s="6" t="str">
        <x:v>https://raw.githubusercontent.com/Mar-7th/StarRailRes/dbe8cdfcfb0bf657b9fe1cf92d5537f118ccb487/index_new/cn/character_skills.json</x:v>
      </x:c>
    </x:row>
    <x:row r="6606" ht="68" customHeight="1">
      <x:c r="A6606" s="6" t="str">
        <x:v>800903_8</x:v>
      </x:c>
      <x:c r="B6606" s="6" t="str">
        <x:v>800903</x:v>
      </x:c>
      <x:c r="C6606" s="6" t="n">
        <x:v>8</x:v>
      </x:c>
      <x:c r="D6606" s="6" t="str">
        <x:v>放心飞，开拓永相随！</x:v>
      </x:c>
      <x:c r="E6606" s="7" t="str">
        <x:v>获得5个笑点，使指定我方单体暴击伤害提高45%，持续3回合，并解除该目标的控制类负面状态。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06" s="6" t="n">
        <x:v>0</x:v>
      </x:c>
      <x:c r="G6606" s="6" t="n">
        <x:v>0</x:v>
      </x:c>
      <x:c r="H6606" s="6" t="n">
        <x:v>0</x:v>
      </x:c>
      <x:c r="I6606" s="6" t="n">
        <x:v>0</x:v>
      </x:c>
      <x:c r="J6606" s="6" t="str">
        <x:v>[0.45, 3, 0.5, 10, 20, 5]</x:v>
      </x:c>
      <x:c r="K6606" s="7" t="str">
        <x:v>无首段伤害倍率，请覆盖或设为辅助技能</x:v>
      </x:c>
      <x:c r="L6606" s="6" t="str">
        <x:v>https://raw.githubusercontent.com/Mar-7th/StarRailRes/dbe8cdfcfb0bf657b9fe1cf92d5537f118ccb487/index_new/cn/character_skills.json</x:v>
      </x:c>
    </x:row>
    <x:row r="6607" ht="68" customHeight="1">
      <x:c r="A6607" s="6" t="str">
        <x:v>800903_9</x:v>
      </x:c>
      <x:c r="B6607" s="6" t="str">
        <x:v>800903</x:v>
      </x:c>
      <x:c r="C6607" s="6" t="n">
        <x:v>9</x:v>
      </x:c>
      <x:c r="D6607" s="6" t="str">
        <x:v>放心飞，开拓永相随！</x:v>
      </x:c>
      <x:c r="E6607" s="7" t="str">
        <x:v>获得5个笑点，使指定我方单体暴击伤害提高47.5%，持续3回合，并解除该目标的控制类负面状态。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07" s="6" t="n">
        <x:v>0</x:v>
      </x:c>
      <x:c r="G6607" s="6" t="n">
        <x:v>0</x:v>
      </x:c>
      <x:c r="H6607" s="6" t="n">
        <x:v>0</x:v>
      </x:c>
      <x:c r="I6607" s="6" t="n">
        <x:v>0</x:v>
      </x:c>
      <x:c r="J6607" s="6" t="str">
        <x:v>[0.475, 3, 0.5, 10, 20, 5]</x:v>
      </x:c>
      <x:c r="K6607" s="7" t="str">
        <x:v>无首段伤害倍率，请覆盖或设为辅助技能</x:v>
      </x:c>
      <x:c r="L6607" s="6" t="str">
        <x:v>https://raw.githubusercontent.com/Mar-7th/StarRailRes/dbe8cdfcfb0bf657b9fe1cf92d5537f118ccb487/index_new/cn/character_skills.json</x:v>
      </x:c>
    </x:row>
    <x:row r="6608" ht="68" customHeight="1">
      <x:c r="A6608" s="6" t="str">
        <x:v>800903_10</x:v>
      </x:c>
      <x:c r="B6608" s="6" t="str">
        <x:v>800903</x:v>
      </x:c>
      <x:c r="C6608" s="6" t="n">
        <x:v>10</x:v>
      </x:c>
      <x:c r="D6608" s="6" t="str">
        <x:v>放心飞，开拓永相随！</x:v>
      </x:c>
      <x:c r="E6608" s="7" t="str">
        <x:v>获得5个笑点，使指定我方单体暴击伤害提高50%，持续3回合，并解除该目标的控制类负面状态。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08" s="6" t="n">
        <x:v>0</x:v>
      </x:c>
      <x:c r="G6608" s="6" t="n">
        <x:v>0</x:v>
      </x:c>
      <x:c r="H6608" s="6" t="n">
        <x:v>0</x:v>
      </x:c>
      <x:c r="I6608" s="6" t="n">
        <x:v>0</x:v>
      </x:c>
      <x:c r="J6608" s="6" t="str">
        <x:v>[0.5, 3, 0.5, 10, 20, 5]</x:v>
      </x:c>
      <x:c r="K6608" s="7" t="str">
        <x:v>无首段伤害倍率，请覆盖或设为辅助技能</x:v>
      </x:c>
      <x:c r="L6608" s="6" t="str">
        <x:v>https://raw.githubusercontent.com/Mar-7th/StarRailRes/dbe8cdfcfb0bf657b9fe1cf92d5537f118ccb487/index_new/cn/character_skills.json</x:v>
      </x:c>
    </x:row>
    <x:row r="6609" ht="68" customHeight="1">
      <x:c r="A6609" s="6" t="str">
        <x:v>800903_11</x:v>
      </x:c>
      <x:c r="B6609" s="6" t="str">
        <x:v>800903</x:v>
      </x:c>
      <x:c r="C6609" s="6" t="n">
        <x:v>11</x:v>
      </x:c>
      <x:c r="D6609" s="6" t="str">
        <x:v>放心飞，开拓永相随！</x:v>
      </x:c>
      <x:c r="E6609" s="7" t="str">
        <x:v>获得5个笑点，使指定我方单体暴击伤害提高52%，持续3回合，并解除该目标的控制类负面状态。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09" s="6" t="n">
        <x:v>0</x:v>
      </x:c>
      <x:c r="G6609" s="6" t="n">
        <x:v>0</x:v>
      </x:c>
      <x:c r="H6609" s="6" t="n">
        <x:v>0</x:v>
      </x:c>
      <x:c r="I6609" s="6" t="n">
        <x:v>0</x:v>
      </x:c>
      <x:c r="J6609" s="6" t="str">
        <x:v>[0.52, 3, 0.5, 10, 20, 5]</x:v>
      </x:c>
      <x:c r="K6609" s="7" t="str">
        <x:v>无首段伤害倍率，请覆盖或设为辅助技能</x:v>
      </x:c>
      <x:c r="L6609" s="6" t="str">
        <x:v>https://raw.githubusercontent.com/Mar-7th/StarRailRes/dbe8cdfcfb0bf657b9fe1cf92d5537f118ccb487/index_new/cn/character_skills.json</x:v>
      </x:c>
    </x:row>
    <x:row r="6610" ht="68" customHeight="1">
      <x:c r="A6610" s="6" t="str">
        <x:v>800903_12</x:v>
      </x:c>
      <x:c r="B6610" s="6" t="str">
        <x:v>800903</x:v>
      </x:c>
      <x:c r="C6610" s="6" t="n">
        <x:v>12</x:v>
      </x:c>
      <x:c r="D6610" s="6" t="str">
        <x:v>放心飞，开拓永相随！</x:v>
      </x:c>
      <x:c r="E6610" s="7" t="str">
        <x:v>获得5个笑点，使指定我方单体暴击伤害提高54%，持续3回合，并解除该目标的控制类负面状态。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10" s="6" t="n">
        <x:v>0</x:v>
      </x:c>
      <x:c r="G6610" s="6" t="n">
        <x:v>0</x:v>
      </x:c>
      <x:c r="H6610" s="6" t="n">
        <x:v>0</x:v>
      </x:c>
      <x:c r="I6610" s="6" t="n">
        <x:v>0</x:v>
      </x:c>
      <x:c r="J6610" s="6" t="str">
        <x:v>[0.54, 3, 0.5, 10, 20, 5]</x:v>
      </x:c>
      <x:c r="K6610" s="7" t="str">
        <x:v>无首段伤害倍率，请覆盖或设为辅助技能</x:v>
      </x:c>
      <x:c r="L6610" s="6" t="str">
        <x:v>https://raw.githubusercontent.com/Mar-7th/StarRailRes/dbe8cdfcfb0bf657b9fe1cf92d5537f118ccb487/index_new/cn/character_skills.json</x:v>
      </x:c>
    </x:row>
    <x:row r="6611" ht="68" customHeight="1">
      <x:c r="A6611" s="6" t="str">
        <x:v>800903_13</x:v>
      </x:c>
      <x:c r="B6611" s="6" t="str">
        <x:v>800903</x:v>
      </x:c>
      <x:c r="C6611" s="6" t="n">
        <x:v>13</x:v>
      </x:c>
      <x:c r="D6611" s="6" t="str">
        <x:v>放心飞，开拓永相随！</x:v>
      </x:c>
      <x:c r="E6611" s="7" t="str">
        <x:v>获得5个笑点，使指定我方单体暴击伤害提高56%，持续3回合，并解除该目标的控制类负面状态。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11" s="6" t="n">
        <x:v>0</x:v>
      </x:c>
      <x:c r="G6611" s="6" t="n">
        <x:v>0</x:v>
      </x:c>
      <x:c r="H6611" s="6" t="n">
        <x:v>0</x:v>
      </x:c>
      <x:c r="I6611" s="6" t="n">
        <x:v>0</x:v>
      </x:c>
      <x:c r="J6611" s="6" t="str">
        <x:v>[0.56, 3, 0.5, 10, 20, 5]</x:v>
      </x:c>
      <x:c r="K6611" s="7" t="str">
        <x:v>无首段伤害倍率，请覆盖或设为辅助技能</x:v>
      </x:c>
      <x:c r="L6611" s="6" t="str">
        <x:v>https://raw.githubusercontent.com/Mar-7th/StarRailRes/dbe8cdfcfb0bf657b9fe1cf92d5537f118ccb487/index_new/cn/character_skills.json</x:v>
      </x:c>
    </x:row>
    <x:row r="6612" ht="68" customHeight="1">
      <x:c r="A6612" s="6" t="str">
        <x:v>800903_14</x:v>
      </x:c>
      <x:c r="B6612" s="6" t="str">
        <x:v>800903</x:v>
      </x:c>
      <x:c r="C6612" s="6" t="n">
        <x:v>14</x:v>
      </x:c>
      <x:c r="D6612" s="6" t="str">
        <x:v>放心飞，开拓永相随！</x:v>
      </x:c>
      <x:c r="E6612" s="7" t="str">
        <x:v>获得5个笑点，使指定我方单体暴击伤害提高58%，持续3回合，并解除该目标的控制类负面状态。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12" s="6" t="n">
        <x:v>0</x:v>
      </x:c>
      <x:c r="G6612" s="6" t="n">
        <x:v>0</x:v>
      </x:c>
      <x:c r="H6612" s="6" t="n">
        <x:v>0</x:v>
      </x:c>
      <x:c r="I6612" s="6" t="n">
        <x:v>0</x:v>
      </x:c>
      <x:c r="J6612" s="6" t="str">
        <x:v>[0.58, 3, 0.5, 10, 20, 5]</x:v>
      </x:c>
      <x:c r="K6612" s="7" t="str">
        <x:v>无首段伤害倍率，请覆盖或设为辅助技能</x:v>
      </x:c>
      <x:c r="L6612" s="6" t="str">
        <x:v>https://raw.githubusercontent.com/Mar-7th/StarRailRes/dbe8cdfcfb0bf657b9fe1cf92d5537f118ccb487/index_new/cn/character_skills.json</x:v>
      </x:c>
    </x:row>
    <x:row r="6613" ht="68" customHeight="1">
      <x:c r="A6613" s="6" t="str">
        <x:v>800903_15</x:v>
      </x:c>
      <x:c r="B6613" s="6" t="str">
        <x:v>800903</x:v>
      </x:c>
      <x:c r="C6613" s="6" t="n">
        <x:v>15</x:v>
      </x:c>
      <x:c r="D6613" s="6" t="str">
        <x:v>放心飞，开拓永相随！</x:v>
      </x:c>
      <x:c r="E6613" s="7" t="str">
        <x:v>获得5个笑点，使指定我方单体暴击伤害提高60%，持续3回合，并解除该目标的控制类负面状态。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13" s="6" t="n">
        <x:v>0</x:v>
      </x:c>
      <x:c r="G6613" s="6" t="n">
        <x:v>0</x:v>
      </x:c>
      <x:c r="H6613" s="6" t="n">
        <x:v>0</x:v>
      </x:c>
      <x:c r="I6613" s="6" t="n">
        <x:v>0</x:v>
      </x:c>
      <x:c r="J6613" s="6" t="str">
        <x:v>[0.6, 3, 0.5, 10, 20, 5]</x:v>
      </x:c>
      <x:c r="K6613" s="7" t="str">
        <x:v>无首段伤害倍率，请覆盖或设为辅助技能</x:v>
      </x:c>
      <x:c r="L6613" s="6" t="str">
        <x:v>https://raw.githubusercontent.com/Mar-7th/StarRailRes/dbe8cdfcfb0bf657b9fe1cf92d5537f118ccb487/index_new/cn/character_skills.json</x:v>
      </x:c>
    </x:row>
    <x:row r="6614" ht="38" customHeight="1">
      <x:c r="A6614" s="6" t="str">
        <x:v>800904_1</x:v>
      </x:c>
      <x:c r="B6614" s="6" t="str">
        <x:v>800904</x:v>
      </x:c>
      <x:c r="C6614" s="6" t="n">
        <x:v>1</x:v>
      </x:c>
      <x:c r="D6614" s="6" t="str">
        <x:v>英雄一笑，生死难料</x:v>
      </x:c>
      <x:c r="E6614" s="7" t="str">
        <x:v>施放攻击后，固定恢复10点能量并获得3个笑点。
开拓者持有【好活当赏】时，战技对敌方全体额外造成15%的雷属性欢愉伤害，此伤害使用我方最高的【好活当赏】数值计算。</x:v>
      </x:c>
      <x:c r="F6614" s="6" t="n">
        <x:v>0</x:v>
      </x:c>
      <x:c r="G6614" s="6" t="n">
        <x:v>0</x:v>
      </x:c>
      <x:c r="H6614" s="6" t="n">
        <x:v>0</x:v>
      </x:c>
      <x:c r="I6614" s="6" t="n">
        <x:v>0</x:v>
      </x:c>
      <x:c r="J6614" s="6" t="str">
        <x:v>[10, 3, 0.15]</x:v>
      </x:c>
      <x:c r="K6614" s="7" t="str">
        <x:v>无首段伤害倍率，请覆盖或设为辅助技能</x:v>
      </x:c>
      <x:c r="L6614" s="6" t="str">
        <x:v>https://raw.githubusercontent.com/Mar-7th/StarRailRes/dbe8cdfcfb0bf657b9fe1cf92d5537f118ccb487/index_new/cn/character_skills.json</x:v>
      </x:c>
    </x:row>
    <x:row r="6615" ht="38" customHeight="1">
      <x:c r="A6615" s="6" t="str">
        <x:v>800904_2</x:v>
      </x:c>
      <x:c r="B6615" s="6" t="str">
        <x:v>800904</x:v>
      </x:c>
      <x:c r="C6615" s="6" t="n">
        <x:v>2</x:v>
      </x:c>
      <x:c r="D6615" s="6" t="str">
        <x:v>英雄一笑，生死难料</x:v>
      </x:c>
      <x:c r="E6615" s="7" t="str">
        <x:v>施放攻击后，固定恢复10点能量并获得3个笑点。
开拓者持有【好活当赏】时，战技对敌方全体额外造成16.5%的雷属性欢愉伤害，此伤害使用我方最高的【好活当赏】数值计算。</x:v>
      </x:c>
      <x:c r="F6615" s="6" t="n">
        <x:v>0</x:v>
      </x:c>
      <x:c r="G6615" s="6" t="n">
        <x:v>0</x:v>
      </x:c>
      <x:c r="H6615" s="6" t="n">
        <x:v>0</x:v>
      </x:c>
      <x:c r="I6615" s="6" t="n">
        <x:v>0</x:v>
      </x:c>
      <x:c r="J6615" s="6" t="str">
        <x:v>[10, 3, 0.165]</x:v>
      </x:c>
      <x:c r="K6615" s="7" t="str">
        <x:v>无首段伤害倍率，请覆盖或设为辅助技能</x:v>
      </x:c>
      <x:c r="L6615" s="6" t="str">
        <x:v>https://raw.githubusercontent.com/Mar-7th/StarRailRes/dbe8cdfcfb0bf657b9fe1cf92d5537f118ccb487/index_new/cn/character_skills.json</x:v>
      </x:c>
    </x:row>
    <x:row r="6616" ht="38" customHeight="1">
      <x:c r="A6616" s="6" t="str">
        <x:v>800904_3</x:v>
      </x:c>
      <x:c r="B6616" s="6" t="str">
        <x:v>800904</x:v>
      </x:c>
      <x:c r="C6616" s="6" t="n">
        <x:v>3</x:v>
      </x:c>
      <x:c r="D6616" s="6" t="str">
        <x:v>英雄一笑，生死难料</x:v>
      </x:c>
      <x:c r="E6616" s="7" t="str">
        <x:v>施放攻击后，固定恢复10点能量并获得3个笑点。
开拓者持有【好活当赏】时，战技对敌方全体额外造成18%的雷属性欢愉伤害，此伤害使用我方最高的【好活当赏】数值计算。</x:v>
      </x:c>
      <x:c r="F6616" s="6" t="n">
        <x:v>0</x:v>
      </x:c>
      <x:c r="G6616" s="6" t="n">
        <x:v>0</x:v>
      </x:c>
      <x:c r="H6616" s="6" t="n">
        <x:v>0</x:v>
      </x:c>
      <x:c r="I6616" s="6" t="n">
        <x:v>0</x:v>
      </x:c>
      <x:c r="J6616" s="6" t="str">
        <x:v>[10, 3, 0.18]</x:v>
      </x:c>
      <x:c r="K6616" s="7" t="str">
        <x:v>无首段伤害倍率，请覆盖或设为辅助技能</x:v>
      </x:c>
      <x:c r="L6616" s="6" t="str">
        <x:v>https://raw.githubusercontent.com/Mar-7th/StarRailRes/dbe8cdfcfb0bf657b9fe1cf92d5537f118ccb487/index_new/cn/character_skills.json</x:v>
      </x:c>
    </x:row>
    <x:row r="6617" ht="38" customHeight="1">
      <x:c r="A6617" s="6" t="str">
        <x:v>800904_4</x:v>
      </x:c>
      <x:c r="B6617" s="6" t="str">
        <x:v>800904</x:v>
      </x:c>
      <x:c r="C6617" s="6" t="n">
        <x:v>4</x:v>
      </x:c>
      <x:c r="D6617" s="6" t="str">
        <x:v>英雄一笑，生死难料</x:v>
      </x:c>
      <x:c r="E6617" s="7" t="str">
        <x:v>施放攻击后，固定恢复10点能量并获得3个笑点。
开拓者持有【好活当赏】时，战技对敌方全体额外造成19.5%的雷属性欢愉伤害，此伤害使用我方最高的【好活当赏】数值计算。</x:v>
      </x:c>
      <x:c r="F6617" s="6" t="n">
        <x:v>0</x:v>
      </x:c>
      <x:c r="G6617" s="6" t="n">
        <x:v>0</x:v>
      </x:c>
      <x:c r="H6617" s="6" t="n">
        <x:v>0</x:v>
      </x:c>
      <x:c r="I6617" s="6" t="n">
        <x:v>0</x:v>
      </x:c>
      <x:c r="J6617" s="6" t="str">
        <x:v>[10, 3, 0.195]</x:v>
      </x:c>
      <x:c r="K6617" s="7" t="str">
        <x:v>无首段伤害倍率，请覆盖或设为辅助技能</x:v>
      </x:c>
      <x:c r="L6617" s="6" t="str">
        <x:v>https://raw.githubusercontent.com/Mar-7th/StarRailRes/dbe8cdfcfb0bf657b9fe1cf92d5537f118ccb487/index_new/cn/character_skills.json</x:v>
      </x:c>
    </x:row>
    <x:row r="6618" ht="38" customHeight="1">
      <x:c r="A6618" s="6" t="str">
        <x:v>800904_5</x:v>
      </x:c>
      <x:c r="B6618" s="6" t="str">
        <x:v>800904</x:v>
      </x:c>
      <x:c r="C6618" s="6" t="n">
        <x:v>5</x:v>
      </x:c>
      <x:c r="D6618" s="6" t="str">
        <x:v>英雄一笑，生死难料</x:v>
      </x:c>
      <x:c r="E6618" s="7" t="str">
        <x:v>施放攻击后，固定恢复10点能量并获得3个笑点。
开拓者持有【好活当赏】时，战技对敌方全体额外造成21%的雷属性欢愉伤害，此伤害使用我方最高的【好活当赏】数值计算。</x:v>
      </x:c>
      <x:c r="F6618" s="6" t="n">
        <x:v>0</x:v>
      </x:c>
      <x:c r="G6618" s="6" t="n">
        <x:v>0</x:v>
      </x:c>
      <x:c r="H6618" s="6" t="n">
        <x:v>0</x:v>
      </x:c>
      <x:c r="I6618" s="6" t="n">
        <x:v>0</x:v>
      </x:c>
      <x:c r="J6618" s="6" t="str">
        <x:v>[10, 3, 0.21]</x:v>
      </x:c>
      <x:c r="K6618" s="7" t="str">
        <x:v>无首段伤害倍率，请覆盖或设为辅助技能</x:v>
      </x:c>
      <x:c r="L6618" s="6" t="str">
        <x:v>https://raw.githubusercontent.com/Mar-7th/StarRailRes/dbe8cdfcfb0bf657b9fe1cf92d5537f118ccb487/index_new/cn/character_skills.json</x:v>
      </x:c>
    </x:row>
    <x:row r="6619" ht="38" customHeight="1">
      <x:c r="A6619" s="6" t="str">
        <x:v>800904_6</x:v>
      </x:c>
      <x:c r="B6619" s="6" t="str">
        <x:v>800904</x:v>
      </x:c>
      <x:c r="C6619" s="6" t="n">
        <x:v>6</x:v>
      </x:c>
      <x:c r="D6619" s="6" t="str">
        <x:v>英雄一笑，生死难料</x:v>
      </x:c>
      <x:c r="E6619" s="7" t="str">
        <x:v>施放攻击后，固定恢复10点能量并获得3个笑点。
开拓者持有【好活当赏】时，战技对敌方全体额外造成22.5%的雷属性欢愉伤害，此伤害使用我方最高的【好活当赏】数值计算。</x:v>
      </x:c>
      <x:c r="F6619" s="6" t="n">
        <x:v>0</x:v>
      </x:c>
      <x:c r="G6619" s="6" t="n">
        <x:v>0</x:v>
      </x:c>
      <x:c r="H6619" s="6" t="n">
        <x:v>0</x:v>
      </x:c>
      <x:c r="I6619" s="6" t="n">
        <x:v>0</x:v>
      </x:c>
      <x:c r="J6619" s="6" t="str">
        <x:v>[10, 3, 0.225]</x:v>
      </x:c>
      <x:c r="K6619" s="7" t="str">
        <x:v>无首段伤害倍率，请覆盖或设为辅助技能</x:v>
      </x:c>
      <x:c r="L6619" s="6" t="str">
        <x:v>https://raw.githubusercontent.com/Mar-7th/StarRailRes/dbe8cdfcfb0bf657b9fe1cf92d5537f118ccb487/index_new/cn/character_skills.json</x:v>
      </x:c>
    </x:row>
    <x:row r="6620" ht="38" customHeight="1">
      <x:c r="A6620" s="6" t="str">
        <x:v>800904_7</x:v>
      </x:c>
      <x:c r="B6620" s="6" t="str">
        <x:v>800904</x:v>
      </x:c>
      <x:c r="C6620" s="6" t="n">
        <x:v>7</x:v>
      </x:c>
      <x:c r="D6620" s="6" t="str">
        <x:v>英雄一笑，生死难料</x:v>
      </x:c>
      <x:c r="E6620" s="7" t="str">
        <x:v>施放攻击后，固定恢复10点能量并获得3个笑点。
开拓者持有【好活当赏】时，战技对敌方全体额外造成24.37%的雷属性欢愉伤害，此伤害使用我方最高的【好活当赏】数值计算。</x:v>
      </x:c>
      <x:c r="F6620" s="6" t="n">
        <x:v>0</x:v>
      </x:c>
      <x:c r="G6620" s="6" t="n">
        <x:v>0</x:v>
      </x:c>
      <x:c r="H6620" s="6" t="n">
        <x:v>0</x:v>
      </x:c>
      <x:c r="I6620" s="6" t="n">
        <x:v>0</x:v>
      </x:c>
      <x:c r="J6620" s="6" t="str">
        <x:v>[10, 3, 0.2437]</x:v>
      </x:c>
      <x:c r="K6620" s="7" t="str">
        <x:v>无首段伤害倍率，请覆盖或设为辅助技能</x:v>
      </x:c>
      <x:c r="L6620" s="6" t="str">
        <x:v>https://raw.githubusercontent.com/Mar-7th/StarRailRes/dbe8cdfcfb0bf657b9fe1cf92d5537f118ccb487/index_new/cn/character_skills.json</x:v>
      </x:c>
    </x:row>
    <x:row r="6621" ht="38" customHeight="1">
      <x:c r="A6621" s="6" t="str">
        <x:v>800904_8</x:v>
      </x:c>
      <x:c r="B6621" s="6" t="str">
        <x:v>800904</x:v>
      </x:c>
      <x:c r="C6621" s="6" t="n">
        <x:v>8</x:v>
      </x:c>
      <x:c r="D6621" s="6" t="str">
        <x:v>英雄一笑，生死难料</x:v>
      </x:c>
      <x:c r="E6621" s="7" t="str">
        <x:v>施放攻击后，固定恢复10点能量并获得3个笑点。
开拓者持有【好活当赏】时，战技对敌方全体额外造成26.25%的雷属性欢愉伤害，此伤害使用我方最高的【好活当赏】数值计算。</x:v>
      </x:c>
      <x:c r="F6621" s="6" t="n">
        <x:v>0</x:v>
      </x:c>
      <x:c r="G6621" s="6" t="n">
        <x:v>0</x:v>
      </x:c>
      <x:c r="H6621" s="6" t="n">
        <x:v>0</x:v>
      </x:c>
      <x:c r="I6621" s="6" t="n">
        <x:v>0</x:v>
      </x:c>
      <x:c r="J6621" s="6" t="str">
        <x:v>[10, 3, 0.2625]</x:v>
      </x:c>
      <x:c r="K6621" s="7" t="str">
        <x:v>无首段伤害倍率，请覆盖或设为辅助技能</x:v>
      </x:c>
      <x:c r="L6621" s="6" t="str">
        <x:v>https://raw.githubusercontent.com/Mar-7th/StarRailRes/dbe8cdfcfb0bf657b9fe1cf92d5537f118ccb487/index_new/cn/character_skills.json</x:v>
      </x:c>
    </x:row>
    <x:row r="6622" ht="38" customHeight="1">
      <x:c r="A6622" s="6" t="str">
        <x:v>800904_9</x:v>
      </x:c>
      <x:c r="B6622" s="6" t="str">
        <x:v>800904</x:v>
      </x:c>
      <x:c r="C6622" s="6" t="n">
        <x:v>9</x:v>
      </x:c>
      <x:c r="D6622" s="6" t="str">
        <x:v>英雄一笑，生死难料</x:v>
      </x:c>
      <x:c r="E6622" s="7" t="str">
        <x:v>施放攻击后，固定恢复10点能量并获得3个笑点。
开拓者持有【好活当赏】时，战技对敌方全体额外造成28.12%的雷属性欢愉伤害，此伤害使用我方最高的【好活当赏】数值计算。</x:v>
      </x:c>
      <x:c r="F6622" s="6" t="n">
        <x:v>0</x:v>
      </x:c>
      <x:c r="G6622" s="6" t="n">
        <x:v>0</x:v>
      </x:c>
      <x:c r="H6622" s="6" t="n">
        <x:v>0</x:v>
      </x:c>
      <x:c r="I6622" s="6" t="n">
        <x:v>0</x:v>
      </x:c>
      <x:c r="J6622" s="6" t="str">
        <x:v>[10, 3, 0.2812]</x:v>
      </x:c>
      <x:c r="K6622" s="7" t="str">
        <x:v>无首段伤害倍率，请覆盖或设为辅助技能</x:v>
      </x:c>
      <x:c r="L6622" s="6" t="str">
        <x:v>https://raw.githubusercontent.com/Mar-7th/StarRailRes/dbe8cdfcfb0bf657b9fe1cf92d5537f118ccb487/index_new/cn/character_skills.json</x:v>
      </x:c>
    </x:row>
    <x:row r="6623" ht="38" customHeight="1">
      <x:c r="A6623" s="6" t="str">
        <x:v>800904_10</x:v>
      </x:c>
      <x:c r="B6623" s="6" t="str">
        <x:v>800904</x:v>
      </x:c>
      <x:c r="C6623" s="6" t="n">
        <x:v>10</x:v>
      </x:c>
      <x:c r="D6623" s="6" t="str">
        <x:v>英雄一笑，生死难料</x:v>
      </x:c>
      <x:c r="E6623" s="7" t="str">
        <x:v>施放攻击后，固定恢复10点能量并获得3个笑点。
开拓者持有【好活当赏】时，战技对敌方全体额外造成30%的雷属性欢愉伤害，此伤害使用我方最高的【好活当赏】数值计算。</x:v>
      </x:c>
      <x:c r="F6623" s="6" t="n">
        <x:v>0</x:v>
      </x:c>
      <x:c r="G6623" s="6" t="n">
        <x:v>0</x:v>
      </x:c>
      <x:c r="H6623" s="6" t="n">
        <x:v>0</x:v>
      </x:c>
      <x:c r="I6623" s="6" t="n">
        <x:v>0</x:v>
      </x:c>
      <x:c r="J6623" s="6" t="str">
        <x:v>[10, 3, 0.3]</x:v>
      </x:c>
      <x:c r="K6623" s="7" t="str">
        <x:v>无首段伤害倍率，请覆盖或设为辅助技能</x:v>
      </x:c>
      <x:c r="L6623" s="6" t="str">
        <x:v>https://raw.githubusercontent.com/Mar-7th/StarRailRes/dbe8cdfcfb0bf657b9fe1cf92d5537f118ccb487/index_new/cn/character_skills.json</x:v>
      </x:c>
    </x:row>
    <x:row r="6624" ht="38" customHeight="1">
      <x:c r="A6624" s="6" t="str">
        <x:v>800904_11</x:v>
      </x:c>
      <x:c r="B6624" s="6" t="str">
        <x:v>800904</x:v>
      </x:c>
      <x:c r="C6624" s="6" t="n">
        <x:v>11</x:v>
      </x:c>
      <x:c r="D6624" s="6" t="str">
        <x:v>英雄一笑，生死难料</x:v>
      </x:c>
      <x:c r="E6624" s="7" t="str">
        <x:v>施放攻击后，固定恢复10点能量并获得3个笑点。
开拓者持有【好活当赏】时，战技对敌方全体额外造成31.5%的雷属性欢愉伤害，此伤害使用我方最高的【好活当赏】数值计算。</x:v>
      </x:c>
      <x:c r="F6624" s="6" t="n">
        <x:v>0</x:v>
      </x:c>
      <x:c r="G6624" s="6" t="n">
        <x:v>0</x:v>
      </x:c>
      <x:c r="H6624" s="6" t="n">
        <x:v>0</x:v>
      </x:c>
      <x:c r="I6624" s="6" t="n">
        <x:v>0</x:v>
      </x:c>
      <x:c r="J6624" s="6" t="str">
        <x:v>[10, 3, 0.315]</x:v>
      </x:c>
      <x:c r="K6624" s="7" t="str">
        <x:v>无首段伤害倍率，请覆盖或设为辅助技能</x:v>
      </x:c>
      <x:c r="L6624" s="6" t="str">
        <x:v>https://raw.githubusercontent.com/Mar-7th/StarRailRes/dbe8cdfcfb0bf657b9fe1cf92d5537f118ccb487/index_new/cn/character_skills.json</x:v>
      </x:c>
    </x:row>
    <x:row r="6625" ht="38" customHeight="1">
      <x:c r="A6625" s="6" t="str">
        <x:v>800904_12</x:v>
      </x:c>
      <x:c r="B6625" s="6" t="str">
        <x:v>800904</x:v>
      </x:c>
      <x:c r="C6625" s="6" t="n">
        <x:v>12</x:v>
      </x:c>
      <x:c r="D6625" s="6" t="str">
        <x:v>英雄一笑，生死难料</x:v>
      </x:c>
      <x:c r="E6625" s="7" t="str">
        <x:v>施放攻击后，固定恢复10点能量并获得3个笑点。
开拓者持有【好活当赏】时，战技对敌方全体额外造成33%的雷属性欢愉伤害，此伤害使用我方最高的【好活当赏】数值计算。</x:v>
      </x:c>
      <x:c r="F6625" s="6" t="n">
        <x:v>0</x:v>
      </x:c>
      <x:c r="G6625" s="6" t="n">
        <x:v>0</x:v>
      </x:c>
      <x:c r="H6625" s="6" t="n">
        <x:v>0</x:v>
      </x:c>
      <x:c r="I6625" s="6" t="n">
        <x:v>0</x:v>
      </x:c>
      <x:c r="J6625" s="6" t="str">
        <x:v>[10, 3, 0.33]</x:v>
      </x:c>
      <x:c r="K6625" s="7" t="str">
        <x:v>无首段伤害倍率，请覆盖或设为辅助技能</x:v>
      </x:c>
      <x:c r="L6625" s="6" t="str">
        <x:v>https://raw.githubusercontent.com/Mar-7th/StarRailRes/dbe8cdfcfb0bf657b9fe1cf92d5537f118ccb487/index_new/cn/character_skills.json</x:v>
      </x:c>
    </x:row>
    <x:row r="6626" ht="38" customHeight="1">
      <x:c r="A6626" s="6" t="str">
        <x:v>800904_13</x:v>
      </x:c>
      <x:c r="B6626" s="6" t="str">
        <x:v>800904</x:v>
      </x:c>
      <x:c r="C6626" s="6" t="n">
        <x:v>13</x:v>
      </x:c>
      <x:c r="D6626" s="6" t="str">
        <x:v>英雄一笑，生死难料</x:v>
      </x:c>
      <x:c r="E6626" s="7" t="str">
        <x:v>施放攻击后，固定恢复10点能量并获得3个笑点。
开拓者持有【好活当赏】时，战技对敌方全体额外造成34.5%的雷属性欢愉伤害，此伤害使用我方最高的【好活当赏】数值计算。</x:v>
      </x:c>
      <x:c r="F6626" s="6" t="n">
        <x:v>0</x:v>
      </x:c>
      <x:c r="G6626" s="6" t="n">
        <x:v>0</x:v>
      </x:c>
      <x:c r="H6626" s="6" t="n">
        <x:v>0</x:v>
      </x:c>
      <x:c r="I6626" s="6" t="n">
        <x:v>0</x:v>
      </x:c>
      <x:c r="J6626" s="6" t="str">
        <x:v>[10, 3, 0.345]</x:v>
      </x:c>
      <x:c r="K6626" s="7" t="str">
        <x:v>无首段伤害倍率，请覆盖或设为辅助技能</x:v>
      </x:c>
      <x:c r="L6626" s="6" t="str">
        <x:v>https://raw.githubusercontent.com/Mar-7th/StarRailRes/dbe8cdfcfb0bf657b9fe1cf92d5537f118ccb487/index_new/cn/character_skills.json</x:v>
      </x:c>
    </x:row>
    <x:row r="6627" ht="38" customHeight="1">
      <x:c r="A6627" s="6" t="str">
        <x:v>800904_14</x:v>
      </x:c>
      <x:c r="B6627" s="6" t="str">
        <x:v>800904</x:v>
      </x:c>
      <x:c r="C6627" s="6" t="n">
        <x:v>14</x:v>
      </x:c>
      <x:c r="D6627" s="6" t="str">
        <x:v>英雄一笑，生死难料</x:v>
      </x:c>
      <x:c r="E6627" s="7" t="str">
        <x:v>施放攻击后，固定恢复10点能量并获得3个笑点。
开拓者持有【好活当赏】时，战技对敌方全体额外造成36%的雷属性欢愉伤害，此伤害使用我方最高的【好活当赏】数值计算。</x:v>
      </x:c>
      <x:c r="F6627" s="6" t="n">
        <x:v>0</x:v>
      </x:c>
      <x:c r="G6627" s="6" t="n">
        <x:v>0</x:v>
      </x:c>
      <x:c r="H6627" s="6" t="n">
        <x:v>0</x:v>
      </x:c>
      <x:c r="I6627" s="6" t="n">
        <x:v>0</x:v>
      </x:c>
      <x:c r="J6627" s="6" t="str">
        <x:v>[10, 3, 0.36]</x:v>
      </x:c>
      <x:c r="K6627" s="7" t="str">
        <x:v>无首段伤害倍率，请覆盖或设为辅助技能</x:v>
      </x:c>
      <x:c r="L6627" s="6" t="str">
        <x:v>https://raw.githubusercontent.com/Mar-7th/StarRailRes/dbe8cdfcfb0bf657b9fe1cf92d5537f118ccb487/index_new/cn/character_skills.json</x:v>
      </x:c>
    </x:row>
    <x:row r="6628" ht="38" customHeight="1">
      <x:c r="A6628" s="6" t="str">
        <x:v>800904_15</x:v>
      </x:c>
      <x:c r="B6628" s="6" t="str">
        <x:v>800904</x:v>
      </x:c>
      <x:c r="C6628" s="6" t="n">
        <x:v>15</x:v>
      </x:c>
      <x:c r="D6628" s="6" t="str">
        <x:v>英雄一笑，生死难料</x:v>
      </x:c>
      <x:c r="E6628" s="7" t="str">
        <x:v>施放攻击后，固定恢复10点能量并获得3个笑点。
开拓者持有【好活当赏】时，战技对敌方全体额外造成37.5%的雷属性欢愉伤害，此伤害使用我方最高的【好活当赏】数值计算。</x:v>
      </x:c>
      <x:c r="F6628" s="6" t="n">
        <x:v>0</x:v>
      </x:c>
      <x:c r="G6628" s="6" t="n">
        <x:v>0</x:v>
      </x:c>
      <x:c r="H6628" s="6" t="n">
        <x:v>0</x:v>
      </x:c>
      <x:c r="I6628" s="6" t="n">
        <x:v>0</x:v>
      </x:c>
      <x:c r="J6628" s="6" t="str">
        <x:v>[10, 3, 0.375]</x:v>
      </x:c>
      <x:c r="K6628" s="7" t="str">
        <x:v>无首段伤害倍率，请覆盖或设为辅助技能</x:v>
      </x:c>
      <x:c r="L6628" s="6" t="str">
        <x:v>https://raw.githubusercontent.com/Mar-7th/StarRailRes/dbe8cdfcfb0bf657b9fe1cf92d5537f118ccb487/index_new/cn/character_skills.json</x:v>
      </x:c>
    </x:row>
    <x:row r="6629" ht="20" customHeight="1">
      <x:c r="A6629" s="6" t="str">
        <x:v>800906_1</x:v>
      </x:c>
      <x:c r="B6629" s="6" t="str">
        <x:v>800906</x:v>
      </x:c>
      <x:c r="C6629" s="6" t="n">
        <x:v>1</x:v>
      </x:c>
      <x:c r="D6629" s="6" t="str">
        <x:v>攻击</x:v>
      </x:c>
      <x:c r="E6629" s="7" t="str">
        <x:v>攻击敌人，进入战斗后削弱敌方目标对应属性韧性。</x:v>
      </x:c>
      <x:c r="F6629" s="6" t="n">
        <x:v>0</x:v>
      </x:c>
      <x:c r="G6629" s="6" t="n">
        <x:v>0</x:v>
      </x:c>
      <x:c r="H6629" s="6" t="n">
        <x:v>0</x:v>
      </x:c>
      <x:c r="I6629" s="6" t="n">
        <x:v>0</x:v>
      </x:c>
      <x:c r="J6629" s="6" t="str">
        <x:v>[]</x:v>
      </x:c>
      <x:c r="K6629" s="7" t="str">
        <x:v>缺少结构化参数，必须覆盖</x:v>
      </x:c>
      <x:c r="L6629" s="6" t="str">
        <x:v>https://raw.githubusercontent.com/Mar-7th/StarRailRes/dbe8cdfcfb0bf657b9fe1cf92d5537f118ccb487/index_new/cn/character_skills.json</x:v>
      </x:c>
    </x:row>
    <x:row r="6630" ht="53" customHeight="1">
      <x:c r="A6630" s="6" t="str">
        <x:v>800907_1</x:v>
      </x:c>
      <x:c r="B6630" s="6" t="str">
        <x:v>800907</x:v>
      </x:c>
      <x:c r="C6630" s="6" t="n">
        <x:v>1</x:v>
      </x:c>
      <x:c r="D6630" s="6" t="str">
        <x:v>燃起来了！</x:v>
      </x:c>
      <x:c r="E6630" s="7" t="str">
        <x:v>使用秘技后随机获得以下1种效果：
小概率获得【开怀大笑】：欢愉度提高30%。
大概率获得【忍俊不禁】：欢愉度提高20%。
下一次战斗开始时，使我方全体提高对应数值的欢愉度，持续3回合。</x:v>
      </x:c>
      <x:c r="F6630" s="6" t="n">
        <x:v>0</x:v>
      </x:c>
      <x:c r="G6630" s="6" t="n">
        <x:v>0</x:v>
      </x:c>
      <x:c r="H6630" s="6" t="n">
        <x:v>0</x:v>
      </x:c>
      <x:c r="I6630" s="6" t="n">
        <x:v>0</x:v>
      </x:c>
      <x:c r="J6630" s="6" t="str">
        <x:v>[0.3, 0.1, 0.2, 0.1, 3]</x:v>
      </x:c>
      <x:c r="K6630" s="7" t="str">
        <x:v>无首段伤害倍率，请覆盖或设为辅助技能</x:v>
      </x:c>
      <x:c r="L6630" s="6" t="str">
        <x:v>https://raw.githubusercontent.com/Mar-7th/StarRailRes/dbe8cdfcfb0bf657b9fe1cf92d5537f118ccb487/index_new/cn/character_skills.json</x:v>
      </x:c>
    </x:row>
    <x:row r="6631" ht="38" customHeight="1">
      <x:c r="A6631" s="6" t="str">
        <x:v>800920_1</x:v>
      </x:c>
      <x:c r="B6631" s="6" t="str">
        <x:v>800920</x:v>
      </x:c>
      <x:c r="C6631" s="6" t="n">
        <x:v>1</x:v>
      </x:c>
      <x:c r="D6631" s="6" t="str">
        <x:v>我说欢愉，你耳朵聋吗？</x:v>
      </x:c>
      <x:c r="E6631" s="7" t="str">
        <x:v>造成8次伤害，每次对敌方随机单体造成10%的雷属性欢愉伤害。最后造成30%的雷属性欢愉伤害，由敌方全体均分。</x:v>
      </x:c>
      <x:c r="F6631" s="6" t="n">
        <x:v>0</x:v>
      </x:c>
      <x:c r="G6631" s="6" t="n">
        <x:v>0</x:v>
      </x:c>
      <x:c r="H6631" s="6" t="n">
        <x:v>0</x:v>
      </x:c>
      <x:c r="I6631" s="6" t="n">
        <x:v>0.1</x:v>
      </x:c>
      <x:c r="J6631" s="6" t="str">
        <x:v>[8, 0.1, 0.3]</x:v>
      </x:c>
      <x:c r="K6631" s="7" t="str">
        <x:v>需确认条件及分段</x:v>
      </x:c>
      <x:c r="L6631" s="6" t="str">
        <x:v>https://raw.githubusercontent.com/Mar-7th/StarRailRes/dbe8cdfcfb0bf657b9fe1cf92d5537f118ccb487/index_new/cn/character_skills.json</x:v>
      </x:c>
    </x:row>
    <x:row r="6632" ht="38" customHeight="1">
      <x:c r="A6632" s="6" t="str">
        <x:v>800920_2</x:v>
      </x:c>
      <x:c r="B6632" s="6" t="str">
        <x:v>800920</x:v>
      </x:c>
      <x:c r="C6632" s="6" t="n">
        <x:v>2</x:v>
      </x:c>
      <x:c r="D6632" s="6" t="str">
        <x:v>我说欢愉，你耳朵聋吗？</x:v>
      </x:c>
      <x:c r="E6632" s="7" t="str">
        <x:v>造成8次伤害，每次对敌方随机单体造成11%的雷属性欢愉伤害。最后造成33%的雷属性欢愉伤害，由敌方全体均分。</x:v>
      </x:c>
      <x:c r="F6632" s="6" t="n">
        <x:v>0</x:v>
      </x:c>
      <x:c r="G6632" s="6" t="n">
        <x:v>0</x:v>
      </x:c>
      <x:c r="H6632" s="6" t="n">
        <x:v>0</x:v>
      </x:c>
      <x:c r="I6632" s="6" t="n">
        <x:v>0.11</x:v>
      </x:c>
      <x:c r="J6632" s="6" t="str">
        <x:v>[8, 0.11, 0.33]</x:v>
      </x:c>
      <x:c r="K6632" s="7" t="str">
        <x:v>需确认条件及分段</x:v>
      </x:c>
      <x:c r="L6632" s="6" t="str">
        <x:v>https://raw.githubusercontent.com/Mar-7th/StarRailRes/dbe8cdfcfb0bf657b9fe1cf92d5537f118ccb487/index_new/cn/character_skills.json</x:v>
      </x:c>
    </x:row>
    <x:row r="6633" ht="38" customHeight="1">
      <x:c r="A6633" s="6" t="str">
        <x:v>800920_3</x:v>
      </x:c>
      <x:c r="B6633" s="6" t="str">
        <x:v>800920</x:v>
      </x:c>
      <x:c r="C6633" s="6" t="n">
        <x:v>3</x:v>
      </x:c>
      <x:c r="D6633" s="6" t="str">
        <x:v>我说欢愉，你耳朵聋吗？</x:v>
      </x:c>
      <x:c r="E6633" s="7" t="str">
        <x:v>造成8次伤害，每次对敌方随机单体造成12%的雷属性欢愉伤害。最后造成36%的雷属性欢愉伤害，由敌方全体均分。</x:v>
      </x:c>
      <x:c r="F6633" s="6" t="n">
        <x:v>0</x:v>
      </x:c>
      <x:c r="G6633" s="6" t="n">
        <x:v>0</x:v>
      </x:c>
      <x:c r="H6633" s="6" t="n">
        <x:v>0</x:v>
      </x:c>
      <x:c r="I6633" s="6" t="n">
        <x:v>0.12</x:v>
      </x:c>
      <x:c r="J6633" s="6" t="str">
        <x:v>[8, 0.12, 0.36]</x:v>
      </x:c>
      <x:c r="K6633" s="7" t="str">
        <x:v>需确认条件及分段</x:v>
      </x:c>
      <x:c r="L6633" s="6" t="str">
        <x:v>https://raw.githubusercontent.com/Mar-7th/StarRailRes/dbe8cdfcfb0bf657b9fe1cf92d5537f118ccb487/index_new/cn/character_skills.json</x:v>
      </x:c>
    </x:row>
    <x:row r="6634" ht="38" customHeight="1">
      <x:c r="A6634" s="6" t="str">
        <x:v>800920_4</x:v>
      </x:c>
      <x:c r="B6634" s="6" t="str">
        <x:v>800920</x:v>
      </x:c>
      <x:c r="C6634" s="6" t="n">
        <x:v>4</x:v>
      </x:c>
      <x:c r="D6634" s="6" t="str">
        <x:v>我说欢愉，你耳朵聋吗？</x:v>
      </x:c>
      <x:c r="E6634" s="7" t="str">
        <x:v>造成8次伤害，每次对敌方随机单体造成13%的雷属性欢愉伤害。最后造成39%的雷属性欢愉伤害，由敌方全体均分。</x:v>
      </x:c>
      <x:c r="F6634" s="6" t="n">
        <x:v>0</x:v>
      </x:c>
      <x:c r="G6634" s="6" t="n">
        <x:v>0</x:v>
      </x:c>
      <x:c r="H6634" s="6" t="n">
        <x:v>0</x:v>
      </x:c>
      <x:c r="I6634" s="6" t="n">
        <x:v>0.13</x:v>
      </x:c>
      <x:c r="J6634" s="6" t="str">
        <x:v>[8, 0.13, 0.39]</x:v>
      </x:c>
      <x:c r="K6634" s="7" t="str">
        <x:v>需确认条件及分段</x:v>
      </x:c>
      <x:c r="L6634" s="6" t="str">
        <x:v>https://raw.githubusercontent.com/Mar-7th/StarRailRes/dbe8cdfcfb0bf657b9fe1cf92d5537f118ccb487/index_new/cn/character_skills.json</x:v>
      </x:c>
    </x:row>
    <x:row r="6635" ht="38" customHeight="1">
      <x:c r="A6635" s="6" t="str">
        <x:v>800920_5</x:v>
      </x:c>
      <x:c r="B6635" s="6" t="str">
        <x:v>800920</x:v>
      </x:c>
      <x:c r="C6635" s="6" t="n">
        <x:v>5</x:v>
      </x:c>
      <x:c r="D6635" s="6" t="str">
        <x:v>我说欢愉，你耳朵聋吗？</x:v>
      </x:c>
      <x:c r="E6635" s="7" t="str">
        <x:v>造成8次伤害，每次对敌方随机单体造成14%的雷属性欢愉伤害。最后造成42%的雷属性欢愉伤害，由敌方全体均分。</x:v>
      </x:c>
      <x:c r="F6635" s="6" t="n">
        <x:v>0</x:v>
      </x:c>
      <x:c r="G6635" s="6" t="n">
        <x:v>0</x:v>
      </x:c>
      <x:c r="H6635" s="6" t="n">
        <x:v>0</x:v>
      </x:c>
      <x:c r="I6635" s="6" t="n">
        <x:v>0.14</x:v>
      </x:c>
      <x:c r="J6635" s="6" t="str">
        <x:v>[8, 0.14, 0.42]</x:v>
      </x:c>
      <x:c r="K6635" s="7" t="str">
        <x:v>需确认条件及分段</x:v>
      </x:c>
      <x:c r="L6635" s="6" t="str">
        <x:v>https://raw.githubusercontent.com/Mar-7th/StarRailRes/dbe8cdfcfb0bf657b9fe1cf92d5537f118ccb487/index_new/cn/character_skills.json</x:v>
      </x:c>
    </x:row>
    <x:row r="6636" ht="38" customHeight="1">
      <x:c r="A6636" s="6" t="str">
        <x:v>800920_6</x:v>
      </x:c>
      <x:c r="B6636" s="6" t="str">
        <x:v>800920</x:v>
      </x:c>
      <x:c r="C6636" s="6" t="n">
        <x:v>6</x:v>
      </x:c>
      <x:c r="D6636" s="6" t="str">
        <x:v>我说欢愉，你耳朵聋吗？</x:v>
      </x:c>
      <x:c r="E6636" s="7" t="str">
        <x:v>造成8次伤害，每次对敌方随机单体造成15%的雷属性欢愉伤害。最后造成45%的雷属性欢愉伤害，由敌方全体均分。</x:v>
      </x:c>
      <x:c r="F6636" s="6" t="n">
        <x:v>0</x:v>
      </x:c>
      <x:c r="G6636" s="6" t="n">
        <x:v>0</x:v>
      </x:c>
      <x:c r="H6636" s="6" t="n">
        <x:v>0</x:v>
      </x:c>
      <x:c r="I6636" s="6" t="n">
        <x:v>0.15</x:v>
      </x:c>
      <x:c r="J6636" s="6" t="str">
        <x:v>[8, 0.15, 0.45]</x:v>
      </x:c>
      <x:c r="K6636" s="7" t="str">
        <x:v>需确认条件及分段</x:v>
      </x:c>
      <x:c r="L6636" s="6" t="str">
        <x:v>https://raw.githubusercontent.com/Mar-7th/StarRailRes/dbe8cdfcfb0bf657b9fe1cf92d5537f118ccb487/index_new/cn/character_skills.json</x:v>
      </x:c>
    </x:row>
    <x:row r="6637" ht="38" customHeight="1">
      <x:c r="A6637" s="6" t="str">
        <x:v>800920_7</x:v>
      </x:c>
      <x:c r="B6637" s="6" t="str">
        <x:v>800920</x:v>
      </x:c>
      <x:c r="C6637" s="6" t="n">
        <x:v>7</x:v>
      </x:c>
      <x:c r="D6637" s="6" t="str">
        <x:v>我说欢愉，你耳朵聋吗？</x:v>
      </x:c>
      <x:c r="E6637" s="7" t="str">
        <x:v>造成8次伤害，每次对敌方随机单体造成16.25%的雷属性欢愉伤害。最后造成48.75%的雷属性欢愉伤害，由敌方全体均分。</x:v>
      </x:c>
      <x:c r="F6637" s="6" t="n">
        <x:v>0</x:v>
      </x:c>
      <x:c r="G6637" s="6" t="n">
        <x:v>0</x:v>
      </x:c>
      <x:c r="H6637" s="6" t="n">
        <x:v>0</x:v>
      </x:c>
      <x:c r="I6637" s="6" t="n">
        <x:v>0.1625</x:v>
      </x:c>
      <x:c r="J6637" s="6" t="str">
        <x:v>[8, 0.1625, 0.4875]</x:v>
      </x:c>
      <x:c r="K6637" s="7" t="str">
        <x:v>需确认条件及分段</x:v>
      </x:c>
      <x:c r="L6637" s="6" t="str">
        <x:v>https://raw.githubusercontent.com/Mar-7th/StarRailRes/dbe8cdfcfb0bf657b9fe1cf92d5537f118ccb487/index_new/cn/character_skills.json</x:v>
      </x:c>
    </x:row>
    <x:row r="6638" ht="38" customHeight="1">
      <x:c r="A6638" s="6" t="str">
        <x:v>800920_8</x:v>
      </x:c>
      <x:c r="B6638" s="6" t="str">
        <x:v>800920</x:v>
      </x:c>
      <x:c r="C6638" s="6" t="n">
        <x:v>8</x:v>
      </x:c>
      <x:c r="D6638" s="6" t="str">
        <x:v>我说欢愉，你耳朵聋吗？</x:v>
      </x:c>
      <x:c r="E6638" s="7" t="str">
        <x:v>造成8次伤害，每次对敌方随机单体造成17.5%的雷属性欢愉伤害。最后造成52.5%的雷属性欢愉伤害，由敌方全体均分。</x:v>
      </x:c>
      <x:c r="F6638" s="6" t="n">
        <x:v>0</x:v>
      </x:c>
      <x:c r="G6638" s="6" t="n">
        <x:v>0</x:v>
      </x:c>
      <x:c r="H6638" s="6" t="n">
        <x:v>0</x:v>
      </x:c>
      <x:c r="I6638" s="6" t="n">
        <x:v>0.175</x:v>
      </x:c>
      <x:c r="J6638" s="6" t="str">
        <x:v>[8, 0.175, 0.525]</x:v>
      </x:c>
      <x:c r="K6638" s="7" t="str">
        <x:v>需确认条件及分段</x:v>
      </x:c>
      <x:c r="L6638" s="6" t="str">
        <x:v>https://raw.githubusercontent.com/Mar-7th/StarRailRes/dbe8cdfcfb0bf657b9fe1cf92d5537f118ccb487/index_new/cn/character_skills.json</x:v>
      </x:c>
    </x:row>
    <x:row r="6639" ht="38" customHeight="1">
      <x:c r="A6639" s="6" t="str">
        <x:v>800920_9</x:v>
      </x:c>
      <x:c r="B6639" s="6" t="str">
        <x:v>800920</x:v>
      </x:c>
      <x:c r="C6639" s="6" t="n">
        <x:v>9</x:v>
      </x:c>
      <x:c r="D6639" s="6" t="str">
        <x:v>我说欢愉，你耳朵聋吗？</x:v>
      </x:c>
      <x:c r="E6639" s="7" t="str">
        <x:v>造成8次伤害，每次对敌方随机单体造成18.75%的雷属性欢愉伤害。最后造成56.25%的雷属性欢愉伤害，由敌方全体均分。</x:v>
      </x:c>
      <x:c r="F6639" s="6" t="n">
        <x:v>0</x:v>
      </x:c>
      <x:c r="G6639" s="6" t="n">
        <x:v>0</x:v>
      </x:c>
      <x:c r="H6639" s="6" t="n">
        <x:v>0</x:v>
      </x:c>
      <x:c r="I6639" s="6" t="n">
        <x:v>0.1875</x:v>
      </x:c>
      <x:c r="J6639" s="6" t="str">
        <x:v>[8, 0.1875, 0.5625]</x:v>
      </x:c>
      <x:c r="K6639" s="7" t="str">
        <x:v>需确认条件及分段</x:v>
      </x:c>
      <x:c r="L6639" s="6" t="str">
        <x:v>https://raw.githubusercontent.com/Mar-7th/StarRailRes/dbe8cdfcfb0bf657b9fe1cf92d5537f118ccb487/index_new/cn/character_skills.json</x:v>
      </x:c>
    </x:row>
    <x:row r="6640" ht="38" customHeight="1">
      <x:c r="A6640" s="6" t="str">
        <x:v>800920_10</x:v>
      </x:c>
      <x:c r="B6640" s="6" t="str">
        <x:v>800920</x:v>
      </x:c>
      <x:c r="C6640" s="6" t="n">
        <x:v>10</x:v>
      </x:c>
      <x:c r="D6640" s="6" t="str">
        <x:v>我说欢愉，你耳朵聋吗？</x:v>
      </x:c>
      <x:c r="E6640" s="7" t="str">
        <x:v>造成8次伤害，每次对敌方随机单体造成20%的雷属性欢愉伤害。最后造成60%的雷属性欢愉伤害，由敌方全体均分。</x:v>
      </x:c>
      <x:c r="F6640" s="6" t="n">
        <x:v>0</x:v>
      </x:c>
      <x:c r="G6640" s="6" t="n">
        <x:v>0</x:v>
      </x:c>
      <x:c r="H6640" s="6" t="n">
        <x:v>0</x:v>
      </x:c>
      <x:c r="I6640" s="6" t="n">
        <x:v>0.2</x:v>
      </x:c>
      <x:c r="J6640" s="6" t="str">
        <x:v>[8, 0.2, 0.6]</x:v>
      </x:c>
      <x:c r="K6640" s="7" t="str">
        <x:v>需确认条件及分段</x:v>
      </x:c>
      <x:c r="L6640" s="6" t="str">
        <x:v>https://raw.githubusercontent.com/Mar-7th/StarRailRes/dbe8cdfcfb0bf657b9fe1cf92d5537f118ccb487/index_new/cn/character_skills.json</x:v>
      </x:c>
    </x:row>
    <x:row r="6641" ht="38" customHeight="1">
      <x:c r="A6641" s="6" t="str">
        <x:v>800920_11</x:v>
      </x:c>
      <x:c r="B6641" s="6" t="str">
        <x:v>800920</x:v>
      </x:c>
      <x:c r="C6641" s="6" t="n">
        <x:v>11</x:v>
      </x:c>
      <x:c r="D6641" s="6" t="str">
        <x:v>我说欢愉，你耳朵聋吗？</x:v>
      </x:c>
      <x:c r="E6641" s="7" t="str">
        <x:v>造成8次伤害，每次对敌方随机单体造成21%的雷属性欢愉伤害。最后造成63%的雷属性欢愉伤害，由敌方全体均分。</x:v>
      </x:c>
      <x:c r="F6641" s="6" t="n">
        <x:v>0</x:v>
      </x:c>
      <x:c r="G6641" s="6" t="n">
        <x:v>0</x:v>
      </x:c>
      <x:c r="H6641" s="6" t="n">
        <x:v>0</x:v>
      </x:c>
      <x:c r="I6641" s="6" t="n">
        <x:v>0.21</x:v>
      </x:c>
      <x:c r="J6641" s="6" t="str">
        <x:v>[8, 0.21, 0.63]</x:v>
      </x:c>
      <x:c r="K6641" s="7" t="str">
        <x:v>需确认条件及分段</x:v>
      </x:c>
      <x:c r="L6641" s="6" t="str">
        <x:v>https://raw.githubusercontent.com/Mar-7th/StarRailRes/dbe8cdfcfb0bf657b9fe1cf92d5537f118ccb487/index_new/cn/character_skills.json</x:v>
      </x:c>
    </x:row>
    <x:row r="6642" ht="38" customHeight="1">
      <x:c r="A6642" s="6" t="str">
        <x:v>800920_12</x:v>
      </x:c>
      <x:c r="B6642" s="6" t="str">
        <x:v>800920</x:v>
      </x:c>
      <x:c r="C6642" s="6" t="n">
        <x:v>12</x:v>
      </x:c>
      <x:c r="D6642" s="6" t="str">
        <x:v>我说欢愉，你耳朵聋吗？</x:v>
      </x:c>
      <x:c r="E6642" s="7" t="str">
        <x:v>造成8次伤害，每次对敌方随机单体造成22%的雷属性欢愉伤害。最后造成66%的雷属性欢愉伤害，由敌方全体均分。</x:v>
      </x:c>
      <x:c r="F6642" s="6" t="n">
        <x:v>0</x:v>
      </x:c>
      <x:c r="G6642" s="6" t="n">
        <x:v>0</x:v>
      </x:c>
      <x:c r="H6642" s="6" t="n">
        <x:v>0</x:v>
      </x:c>
      <x:c r="I6642" s="6" t="n">
        <x:v>0.22</x:v>
      </x:c>
      <x:c r="J6642" s="6" t="str">
        <x:v>[8, 0.22, 0.66]</x:v>
      </x:c>
      <x:c r="K6642" s="7" t="str">
        <x:v>需确认条件及分段</x:v>
      </x:c>
      <x:c r="L6642" s="6" t="str">
        <x:v>https://raw.githubusercontent.com/Mar-7th/StarRailRes/dbe8cdfcfb0bf657b9fe1cf92d5537f118ccb487/index_new/cn/character_skills.json</x:v>
      </x:c>
    </x:row>
    <x:row r="6643" ht="38" customHeight="1">
      <x:c r="A6643" s="6" t="str">
        <x:v>800920_13</x:v>
      </x:c>
      <x:c r="B6643" s="6" t="str">
        <x:v>800920</x:v>
      </x:c>
      <x:c r="C6643" s="6" t="n">
        <x:v>13</x:v>
      </x:c>
      <x:c r="D6643" s="6" t="str">
        <x:v>我说欢愉，你耳朵聋吗？</x:v>
      </x:c>
      <x:c r="E6643" s="7" t="str">
        <x:v>造成8次伤害，每次对敌方随机单体造成23%的雷属性欢愉伤害。最后造成69%的雷属性欢愉伤害，由敌方全体均分。</x:v>
      </x:c>
      <x:c r="F6643" s="6" t="n">
        <x:v>0</x:v>
      </x:c>
      <x:c r="G6643" s="6" t="n">
        <x:v>0</x:v>
      </x:c>
      <x:c r="H6643" s="6" t="n">
        <x:v>0</x:v>
      </x:c>
      <x:c r="I6643" s="6" t="n">
        <x:v>0.23</x:v>
      </x:c>
      <x:c r="J6643" s="6" t="str">
        <x:v>[8, 0.23, 0.69]</x:v>
      </x:c>
      <x:c r="K6643" s="7" t="str">
        <x:v>需确认条件及分段</x:v>
      </x:c>
      <x:c r="L6643" s="6" t="str">
        <x:v>https://raw.githubusercontent.com/Mar-7th/StarRailRes/dbe8cdfcfb0bf657b9fe1cf92d5537f118ccb487/index_new/cn/character_skills.json</x:v>
      </x:c>
    </x:row>
    <x:row r="6644" ht="38" customHeight="1">
      <x:c r="A6644" s="6" t="str">
        <x:v>800920_14</x:v>
      </x:c>
      <x:c r="B6644" s="6" t="str">
        <x:v>800920</x:v>
      </x:c>
      <x:c r="C6644" s="6" t="n">
        <x:v>14</x:v>
      </x:c>
      <x:c r="D6644" s="6" t="str">
        <x:v>我说欢愉，你耳朵聋吗？</x:v>
      </x:c>
      <x:c r="E6644" s="7" t="str">
        <x:v>造成8次伤害，每次对敌方随机单体造成24%的雷属性欢愉伤害。最后造成72%的雷属性欢愉伤害，由敌方全体均分。</x:v>
      </x:c>
      <x:c r="F6644" s="6" t="n">
        <x:v>0</x:v>
      </x:c>
      <x:c r="G6644" s="6" t="n">
        <x:v>0</x:v>
      </x:c>
      <x:c r="H6644" s="6" t="n">
        <x:v>0</x:v>
      </x:c>
      <x:c r="I6644" s="6" t="n">
        <x:v>0.24</x:v>
      </x:c>
      <x:c r="J6644" s="6" t="str">
        <x:v>[8, 0.24, 0.72]</x:v>
      </x:c>
      <x:c r="K6644" s="7" t="str">
        <x:v>需确认条件及分段</x:v>
      </x:c>
      <x:c r="L6644" s="6" t="str">
        <x:v>https://raw.githubusercontent.com/Mar-7th/StarRailRes/dbe8cdfcfb0bf657b9fe1cf92d5537f118ccb487/index_new/cn/character_skills.json</x:v>
      </x:c>
    </x:row>
    <x:row r="6645" ht="38" customHeight="1">
      <x:c r="A6645" s="6" t="str">
        <x:v>800920_15</x:v>
      </x:c>
      <x:c r="B6645" s="6" t="str">
        <x:v>800920</x:v>
      </x:c>
      <x:c r="C6645" s="6" t="n">
        <x:v>15</x:v>
      </x:c>
      <x:c r="D6645" s="6" t="str">
        <x:v>我说欢愉，你耳朵聋吗？</x:v>
      </x:c>
      <x:c r="E6645" s="7" t="str">
        <x:v>造成8次伤害，每次对敌方随机单体造成25%的雷属性欢愉伤害。最后造成75%的雷属性欢愉伤害，由敌方全体均分。</x:v>
      </x:c>
      <x:c r="F6645" s="6" t="n">
        <x:v>0</x:v>
      </x:c>
      <x:c r="G6645" s="6" t="n">
        <x:v>0</x:v>
      </x:c>
      <x:c r="H6645" s="6" t="n">
        <x:v>0</x:v>
      </x:c>
      <x:c r="I6645" s="6" t="n">
        <x:v>0.25</x:v>
      </x:c>
      <x:c r="J6645" s="6" t="str">
        <x:v>[8, 0.25, 0.75]</x:v>
      </x:c>
      <x:c r="K6645" s="7" t="str">
        <x:v>需确认条件及分段</x:v>
      </x:c>
      <x:c r="L6645" s="6" t="str">
        <x:v>https://raw.githubusercontent.com/Mar-7th/StarRailRes/dbe8cdfcfb0bf657b9fe1cf92d5537f118ccb487/index_new/cn/character_skills.json</x:v>
      </x:c>
    </x:row>
    <x:row r="6646" ht="20" customHeight="1">
      <x:c r="A6646" s="6" t="str">
        <x:v>801001_1</x:v>
      </x:c>
      <x:c r="B6646" s="6" t="str">
        <x:v>801001</x:v>
      </x:c>
      <x:c r="C6646" s="6" t="n">
        <x:v>1</x:v>
      </x:c>
      <x:c r="D6646" s="6" t="str">
        <x:v>此即应援</x:v>
      </x:c>
      <x:c r="E6646" s="7" t="str">
        <x:v>对指定敌方单体造成等同于开拓者50%攻击力的雷属性伤害。</x:v>
      </x:c>
      <x:c r="F6646" s="6" t="n">
        <x:v>0.5</x:v>
      </x:c>
      <x:c r="G6646" s="6" t="n">
        <x:v>0</x:v>
      </x:c>
      <x:c r="H6646" s="6" t="n">
        <x:v>0</x:v>
      </x:c>
      <x:c r="I6646" s="6" t="n">
        <x:v>0</x:v>
      </x:c>
      <x:c r="J6646" s="6" t="str">
        <x:v>[0.5]</x:v>
      </x:c>
      <x:c r="K6646" s="7" t="str">
        <x:v>需确认条件及分段</x:v>
      </x:c>
      <x:c r="L6646" s="6" t="str">
        <x:v>https://raw.githubusercontent.com/Mar-7th/StarRailRes/dbe8cdfcfb0bf657b9fe1cf92d5537f118ccb487/index_new/cn/character_skills.json</x:v>
      </x:c>
    </x:row>
    <x:row r="6647" ht="20" customHeight="1">
      <x:c r="A6647" s="6" t="str">
        <x:v>801001_2</x:v>
      </x:c>
      <x:c r="B6647" s="6" t="str">
        <x:v>801001</x:v>
      </x:c>
      <x:c r="C6647" s="6" t="n">
        <x:v>2</x:v>
      </x:c>
      <x:c r="D6647" s="6" t="str">
        <x:v>此即应援</x:v>
      </x:c>
      <x:c r="E6647" s="7" t="str">
        <x:v>对指定敌方单体造成等同于开拓者60%攻击力的雷属性伤害。</x:v>
      </x:c>
      <x:c r="F6647" s="6" t="n">
        <x:v>0.6</x:v>
      </x:c>
      <x:c r="G6647" s="6" t="n">
        <x:v>0</x:v>
      </x:c>
      <x:c r="H6647" s="6" t="n">
        <x:v>0</x:v>
      </x:c>
      <x:c r="I6647" s="6" t="n">
        <x:v>0</x:v>
      </x:c>
      <x:c r="J6647" s="6" t="str">
        <x:v>[0.6]</x:v>
      </x:c>
      <x:c r="K6647" s="7" t="str">
        <x:v>需确认条件及分段</x:v>
      </x:c>
      <x:c r="L6647" s="6" t="str">
        <x:v>https://raw.githubusercontent.com/Mar-7th/StarRailRes/dbe8cdfcfb0bf657b9fe1cf92d5537f118ccb487/index_new/cn/character_skills.json</x:v>
      </x:c>
    </x:row>
    <x:row r="6648" ht="20" customHeight="1">
      <x:c r="A6648" s="6" t="str">
        <x:v>801001_3</x:v>
      </x:c>
      <x:c r="B6648" s="6" t="str">
        <x:v>801001</x:v>
      </x:c>
      <x:c r="C6648" s="6" t="n">
        <x:v>3</x:v>
      </x:c>
      <x:c r="D6648" s="6" t="str">
        <x:v>此即应援</x:v>
      </x:c>
      <x:c r="E6648" s="7" t="str">
        <x:v>对指定敌方单体造成等同于开拓者70%攻击力的雷属性伤害。</x:v>
      </x:c>
      <x:c r="F6648" s="6" t="n">
        <x:v>0.7</x:v>
      </x:c>
      <x:c r="G6648" s="6" t="n">
        <x:v>0</x:v>
      </x:c>
      <x:c r="H6648" s="6" t="n">
        <x:v>0</x:v>
      </x:c>
      <x:c r="I6648" s="6" t="n">
        <x:v>0</x:v>
      </x:c>
      <x:c r="J6648" s="6" t="str">
        <x:v>[0.7]</x:v>
      </x:c>
      <x:c r="K6648" s="7" t="str">
        <x:v>需确认条件及分段</x:v>
      </x:c>
      <x:c r="L6648" s="6" t="str">
        <x:v>https://raw.githubusercontent.com/Mar-7th/StarRailRes/dbe8cdfcfb0bf657b9fe1cf92d5537f118ccb487/index_new/cn/character_skills.json</x:v>
      </x:c>
    </x:row>
    <x:row r="6649" ht="20" customHeight="1">
      <x:c r="A6649" s="6" t="str">
        <x:v>801001_4</x:v>
      </x:c>
      <x:c r="B6649" s="6" t="str">
        <x:v>801001</x:v>
      </x:c>
      <x:c r="C6649" s="6" t="n">
        <x:v>4</x:v>
      </x:c>
      <x:c r="D6649" s="6" t="str">
        <x:v>此即应援</x:v>
      </x:c>
      <x:c r="E6649" s="7" t="str">
        <x:v>对指定敌方单体造成等同于开拓者80%攻击力的雷属性伤害。</x:v>
      </x:c>
      <x:c r="F6649" s="6" t="n">
        <x:v>0.8</x:v>
      </x:c>
      <x:c r="G6649" s="6" t="n">
        <x:v>0</x:v>
      </x:c>
      <x:c r="H6649" s="6" t="n">
        <x:v>0</x:v>
      </x:c>
      <x:c r="I6649" s="6" t="n">
        <x:v>0</x:v>
      </x:c>
      <x:c r="J6649" s="6" t="str">
        <x:v>[0.8]</x:v>
      </x:c>
      <x:c r="K6649" s="7" t="str">
        <x:v>需确认条件及分段</x:v>
      </x:c>
      <x:c r="L6649" s="6" t="str">
        <x:v>https://raw.githubusercontent.com/Mar-7th/StarRailRes/dbe8cdfcfb0bf657b9fe1cf92d5537f118ccb487/index_new/cn/character_skills.json</x:v>
      </x:c>
    </x:row>
    <x:row r="6650" ht="20" customHeight="1">
      <x:c r="A6650" s="6" t="str">
        <x:v>801001_5</x:v>
      </x:c>
      <x:c r="B6650" s="6" t="str">
        <x:v>801001</x:v>
      </x:c>
      <x:c r="C6650" s="6" t="n">
        <x:v>5</x:v>
      </x:c>
      <x:c r="D6650" s="6" t="str">
        <x:v>此即应援</x:v>
      </x:c>
      <x:c r="E6650" s="7" t="str">
        <x:v>对指定敌方单体造成等同于开拓者90%攻击力的雷属性伤害。</x:v>
      </x:c>
      <x:c r="F6650" s="6" t="n">
        <x:v>0.9</x:v>
      </x:c>
      <x:c r="G6650" s="6" t="n">
        <x:v>0</x:v>
      </x:c>
      <x:c r="H6650" s="6" t="n">
        <x:v>0</x:v>
      </x:c>
      <x:c r="I6650" s="6" t="n">
        <x:v>0</x:v>
      </x:c>
      <x:c r="J6650" s="6" t="str">
        <x:v>[0.9]</x:v>
      </x:c>
      <x:c r="K6650" s="7" t="str">
        <x:v>需确认条件及分段</x:v>
      </x:c>
      <x:c r="L6650" s="6" t="str">
        <x:v>https://raw.githubusercontent.com/Mar-7th/StarRailRes/dbe8cdfcfb0bf657b9fe1cf92d5537f118ccb487/index_new/cn/character_skills.json</x:v>
      </x:c>
    </x:row>
    <x:row r="6651" ht="20" customHeight="1">
      <x:c r="A6651" s="6" t="str">
        <x:v>801001_6</x:v>
      </x:c>
      <x:c r="B6651" s="6" t="str">
        <x:v>801001</x:v>
      </x:c>
      <x:c r="C6651" s="6" t="n">
        <x:v>6</x:v>
      </x:c>
      <x:c r="D6651" s="6" t="str">
        <x:v>此即应援</x:v>
      </x:c>
      <x:c r="E6651" s="7" t="str">
        <x:v>对指定敌方单体造成等同于开拓者100%攻击力的雷属性伤害。</x:v>
      </x:c>
      <x:c r="F6651" s="6" t="n">
        <x:v>1</x:v>
      </x:c>
      <x:c r="G6651" s="6" t="n">
        <x:v>0</x:v>
      </x:c>
      <x:c r="H6651" s="6" t="n">
        <x:v>0</x:v>
      </x:c>
      <x:c r="I6651" s="6" t="n">
        <x:v>0</x:v>
      </x:c>
      <x:c r="J6651" s="6" t="str">
        <x:v>[1]</x:v>
      </x:c>
      <x:c r="K6651" s="7" t="str">
        <x:v>需确认条件及分段</x:v>
      </x:c>
      <x:c r="L6651" s="6" t="str">
        <x:v>https://raw.githubusercontent.com/Mar-7th/StarRailRes/dbe8cdfcfb0bf657b9fe1cf92d5537f118ccb487/index_new/cn/character_skills.json</x:v>
      </x:c>
    </x:row>
    <x:row r="6652" ht="20" customHeight="1">
      <x:c r="A6652" s="6" t="str">
        <x:v>801001_7</x:v>
      </x:c>
      <x:c r="B6652" s="6" t="str">
        <x:v>801001</x:v>
      </x:c>
      <x:c r="C6652" s="6" t="n">
        <x:v>7</x:v>
      </x:c>
      <x:c r="D6652" s="6" t="str">
        <x:v>此即应援</x:v>
      </x:c>
      <x:c r="E6652" s="7" t="str">
        <x:v>对指定敌方单体造成等同于开拓者110%攻击力的雷属性伤害。</x:v>
      </x:c>
      <x:c r="F6652" s="6" t="n">
        <x:v>1.1</x:v>
      </x:c>
      <x:c r="G6652" s="6" t="n">
        <x:v>0</x:v>
      </x:c>
      <x:c r="H6652" s="6" t="n">
        <x:v>0</x:v>
      </x:c>
      <x:c r="I6652" s="6" t="n">
        <x:v>0</x:v>
      </x:c>
      <x:c r="J6652" s="6" t="str">
        <x:v>[1.1]</x:v>
      </x:c>
      <x:c r="K6652" s="7" t="str">
        <x:v>需确认条件及分段</x:v>
      </x:c>
      <x:c r="L6652" s="6" t="str">
        <x:v>https://raw.githubusercontent.com/Mar-7th/StarRailRes/dbe8cdfcfb0bf657b9fe1cf92d5537f118ccb487/index_new/cn/character_skills.json</x:v>
      </x:c>
    </x:row>
    <x:row r="6653" ht="20" customHeight="1">
      <x:c r="A6653" s="6" t="str">
        <x:v>801001_8</x:v>
      </x:c>
      <x:c r="B6653" s="6" t="str">
        <x:v>801001</x:v>
      </x:c>
      <x:c r="C6653" s="6" t="n">
        <x:v>8</x:v>
      </x:c>
      <x:c r="D6653" s="6" t="str">
        <x:v>此即应援</x:v>
      </x:c>
      <x:c r="E6653" s="7" t="str">
        <x:v>对指定敌方单体造成等同于开拓者120%攻击力的雷属性伤害。</x:v>
      </x:c>
      <x:c r="F6653" s="6" t="n">
        <x:v>1.2</x:v>
      </x:c>
      <x:c r="G6653" s="6" t="n">
        <x:v>0</x:v>
      </x:c>
      <x:c r="H6653" s="6" t="n">
        <x:v>0</x:v>
      </x:c>
      <x:c r="I6653" s="6" t="n">
        <x:v>0</x:v>
      </x:c>
      <x:c r="J6653" s="6" t="str">
        <x:v>[1.2]</x:v>
      </x:c>
      <x:c r="K6653" s="7" t="str">
        <x:v>需确认条件及分段</x:v>
      </x:c>
      <x:c r="L6653" s="6" t="str">
        <x:v>https://raw.githubusercontent.com/Mar-7th/StarRailRes/dbe8cdfcfb0bf657b9fe1cf92d5537f118ccb487/index_new/cn/character_skills.json</x:v>
      </x:c>
    </x:row>
    <x:row r="6654" ht="20" customHeight="1">
      <x:c r="A6654" s="6" t="str">
        <x:v>801001_9</x:v>
      </x:c>
      <x:c r="B6654" s="6" t="str">
        <x:v>801001</x:v>
      </x:c>
      <x:c r="C6654" s="6" t="n">
        <x:v>9</x:v>
      </x:c>
      <x:c r="D6654" s="6" t="str">
        <x:v>此即应援</x:v>
      </x:c>
      <x:c r="E6654" s="7" t="str">
        <x:v>对指定敌方单体造成等同于开拓者130%攻击力的雷属性伤害。</x:v>
      </x:c>
      <x:c r="F6654" s="6" t="n">
        <x:v>1.3</x:v>
      </x:c>
      <x:c r="G6654" s="6" t="n">
        <x:v>0</x:v>
      </x:c>
      <x:c r="H6654" s="6" t="n">
        <x:v>0</x:v>
      </x:c>
      <x:c r="I6654" s="6" t="n">
        <x:v>0</x:v>
      </x:c>
      <x:c r="J6654" s="6" t="str">
        <x:v>[1.3]</x:v>
      </x:c>
      <x:c r="K6654" s="7" t="str">
        <x:v>需确认条件及分段</x:v>
      </x:c>
      <x:c r="L6654" s="6" t="str">
        <x:v>https://raw.githubusercontent.com/Mar-7th/StarRailRes/dbe8cdfcfb0bf657b9fe1cf92d5537f118ccb487/index_new/cn/character_skills.json</x:v>
      </x:c>
    </x:row>
    <x:row r="6655" ht="20" customHeight="1">
      <x:c r="A6655" s="6" t="str">
        <x:v>801001_10</x:v>
      </x:c>
      <x:c r="B6655" s="6" t="str">
        <x:v>801001</x:v>
      </x:c>
      <x:c r="C6655" s="6" t="n">
        <x:v>10</x:v>
      </x:c>
      <x:c r="D6655" s="6" t="str">
        <x:v>此即应援</x:v>
      </x:c>
      <x:c r="E6655" s="7" t="str">
        <x:v>对指定敌方单体造成等同于开拓者140%攻击力的雷属性伤害。</x:v>
      </x:c>
      <x:c r="F6655" s="6" t="n">
        <x:v>1.4</x:v>
      </x:c>
      <x:c r="G6655" s="6" t="n">
        <x:v>0</x:v>
      </x:c>
      <x:c r="H6655" s="6" t="n">
        <x:v>0</x:v>
      </x:c>
      <x:c r="I6655" s="6" t="n">
        <x:v>0</x:v>
      </x:c>
      <x:c r="J6655" s="6" t="str">
        <x:v>[1.4]</x:v>
      </x:c>
      <x:c r="K6655" s="7" t="str">
        <x:v>需确认条件及分段</x:v>
      </x:c>
      <x:c r="L6655" s="6" t="str">
        <x:v>https://raw.githubusercontent.com/Mar-7th/StarRailRes/dbe8cdfcfb0bf657b9fe1cf92d5537f118ccb487/index_new/cn/character_skills.json</x:v>
      </x:c>
    </x:row>
    <x:row r="6656" ht="20" customHeight="1">
      <x:c r="A6656" s="6" t="str">
        <x:v>801002_1</x:v>
      </x:c>
      <x:c r="B6656" s="6" t="str">
        <x:v>801002</x:v>
      </x:c>
      <x:c r="C6656" s="6" t="n">
        <x:v>1</x:v>
      </x:c>
      <x:c r="D6656" s="6" t="str">
        <x:v>风暴甚是喧嚣</x:v>
      </x:c>
      <x:c r="E6656" s="7" t="str">
        <x:v>对敌方全体造成等同于开拓者30%攻击力的雷属性伤害，获得20点【好活当赏】。</x:v>
      </x:c>
      <x:c r="F6656" s="6" t="n">
        <x:v>0.3</x:v>
      </x:c>
      <x:c r="G6656" s="6" t="n">
        <x:v>0</x:v>
      </x:c>
      <x:c r="H6656" s="6" t="n">
        <x:v>0</x:v>
      </x:c>
      <x:c r="I6656" s="6" t="n">
        <x:v>0</x:v>
      </x:c>
      <x:c r="J6656" s="6" t="str">
        <x:v>[0.3, 20]</x:v>
      </x:c>
      <x:c r="K6656" s="7" t="str">
        <x:v>需确认条件及分段</x:v>
      </x:c>
      <x:c r="L6656" s="6" t="str">
        <x:v>https://raw.githubusercontent.com/Mar-7th/StarRailRes/dbe8cdfcfb0bf657b9fe1cf92d5537f118ccb487/index_new/cn/character_skills.json</x:v>
      </x:c>
    </x:row>
    <x:row r="6657" ht="20" customHeight="1">
      <x:c r="A6657" s="6" t="str">
        <x:v>801002_2</x:v>
      </x:c>
      <x:c r="B6657" s="6" t="str">
        <x:v>801002</x:v>
      </x:c>
      <x:c r="C6657" s="6" t="n">
        <x:v>2</x:v>
      </x:c>
      <x:c r="D6657" s="6" t="str">
        <x:v>风暴甚是喧嚣</x:v>
      </x:c>
      <x:c r="E6657" s="7" t="str">
        <x:v>对敌方全体造成等同于开拓者33%攻击力的雷属性伤害，获得20点【好活当赏】。</x:v>
      </x:c>
      <x:c r="F6657" s="6" t="n">
        <x:v>0.33</x:v>
      </x:c>
      <x:c r="G6657" s="6" t="n">
        <x:v>0</x:v>
      </x:c>
      <x:c r="H6657" s="6" t="n">
        <x:v>0</x:v>
      </x:c>
      <x:c r="I6657" s="6" t="n">
        <x:v>0</x:v>
      </x:c>
      <x:c r="J6657" s="6" t="str">
        <x:v>[0.33, 20]</x:v>
      </x:c>
      <x:c r="K6657" s="7" t="str">
        <x:v>需确认条件及分段</x:v>
      </x:c>
      <x:c r="L6657" s="6" t="str">
        <x:v>https://raw.githubusercontent.com/Mar-7th/StarRailRes/dbe8cdfcfb0bf657b9fe1cf92d5537f118ccb487/index_new/cn/character_skills.json</x:v>
      </x:c>
    </x:row>
    <x:row r="6658" ht="20" customHeight="1">
      <x:c r="A6658" s="6" t="str">
        <x:v>801002_3</x:v>
      </x:c>
      <x:c r="B6658" s="6" t="str">
        <x:v>801002</x:v>
      </x:c>
      <x:c r="C6658" s="6" t="n">
        <x:v>3</x:v>
      </x:c>
      <x:c r="D6658" s="6" t="str">
        <x:v>风暴甚是喧嚣</x:v>
      </x:c>
      <x:c r="E6658" s="7" t="str">
        <x:v>对敌方全体造成等同于开拓者36%攻击力的雷属性伤害，获得20点【好活当赏】。</x:v>
      </x:c>
      <x:c r="F6658" s="6" t="n">
        <x:v>0.36</x:v>
      </x:c>
      <x:c r="G6658" s="6" t="n">
        <x:v>0</x:v>
      </x:c>
      <x:c r="H6658" s="6" t="n">
        <x:v>0</x:v>
      </x:c>
      <x:c r="I6658" s="6" t="n">
        <x:v>0</x:v>
      </x:c>
      <x:c r="J6658" s="6" t="str">
        <x:v>[0.36, 20]</x:v>
      </x:c>
      <x:c r="K6658" s="7" t="str">
        <x:v>需确认条件及分段</x:v>
      </x:c>
      <x:c r="L6658" s="6" t="str">
        <x:v>https://raw.githubusercontent.com/Mar-7th/StarRailRes/dbe8cdfcfb0bf657b9fe1cf92d5537f118ccb487/index_new/cn/character_skills.json</x:v>
      </x:c>
    </x:row>
    <x:row r="6659" ht="20" customHeight="1">
      <x:c r="A6659" s="6" t="str">
        <x:v>801002_4</x:v>
      </x:c>
      <x:c r="B6659" s="6" t="str">
        <x:v>801002</x:v>
      </x:c>
      <x:c r="C6659" s="6" t="n">
        <x:v>4</x:v>
      </x:c>
      <x:c r="D6659" s="6" t="str">
        <x:v>风暴甚是喧嚣</x:v>
      </x:c>
      <x:c r="E6659" s="7" t="str">
        <x:v>对敌方全体造成等同于开拓者39%攻击力的雷属性伤害，获得20点【好活当赏】。</x:v>
      </x:c>
      <x:c r="F6659" s="6" t="n">
        <x:v>0.39</x:v>
      </x:c>
      <x:c r="G6659" s="6" t="n">
        <x:v>0</x:v>
      </x:c>
      <x:c r="H6659" s="6" t="n">
        <x:v>0</x:v>
      </x:c>
      <x:c r="I6659" s="6" t="n">
        <x:v>0</x:v>
      </x:c>
      <x:c r="J6659" s="6" t="str">
        <x:v>[0.39, 20]</x:v>
      </x:c>
      <x:c r="K6659" s="7" t="str">
        <x:v>需确认条件及分段</x:v>
      </x:c>
      <x:c r="L6659" s="6" t="str">
        <x:v>https://raw.githubusercontent.com/Mar-7th/StarRailRes/dbe8cdfcfb0bf657b9fe1cf92d5537f118ccb487/index_new/cn/character_skills.json</x:v>
      </x:c>
    </x:row>
    <x:row r="6660" ht="20" customHeight="1">
      <x:c r="A6660" s="6" t="str">
        <x:v>801002_5</x:v>
      </x:c>
      <x:c r="B6660" s="6" t="str">
        <x:v>801002</x:v>
      </x:c>
      <x:c r="C6660" s="6" t="n">
        <x:v>5</x:v>
      </x:c>
      <x:c r="D6660" s="6" t="str">
        <x:v>风暴甚是喧嚣</x:v>
      </x:c>
      <x:c r="E6660" s="7" t="str">
        <x:v>对敌方全体造成等同于开拓者42%攻击力的雷属性伤害，获得20点【好活当赏】。</x:v>
      </x:c>
      <x:c r="F6660" s="6" t="n">
        <x:v>0.42</x:v>
      </x:c>
      <x:c r="G6660" s="6" t="n">
        <x:v>0</x:v>
      </x:c>
      <x:c r="H6660" s="6" t="n">
        <x:v>0</x:v>
      </x:c>
      <x:c r="I6660" s="6" t="n">
        <x:v>0</x:v>
      </x:c>
      <x:c r="J6660" s="6" t="str">
        <x:v>[0.42, 20]</x:v>
      </x:c>
      <x:c r="K6660" s="7" t="str">
        <x:v>需确认条件及分段</x:v>
      </x:c>
      <x:c r="L6660" s="6" t="str">
        <x:v>https://raw.githubusercontent.com/Mar-7th/StarRailRes/dbe8cdfcfb0bf657b9fe1cf92d5537f118ccb487/index_new/cn/character_skills.json</x:v>
      </x:c>
    </x:row>
    <x:row r="6661" ht="20" customHeight="1">
      <x:c r="A6661" s="6" t="str">
        <x:v>801002_6</x:v>
      </x:c>
      <x:c r="B6661" s="6" t="str">
        <x:v>801002</x:v>
      </x:c>
      <x:c r="C6661" s="6" t="n">
        <x:v>6</x:v>
      </x:c>
      <x:c r="D6661" s="6" t="str">
        <x:v>风暴甚是喧嚣</x:v>
      </x:c>
      <x:c r="E6661" s="7" t="str">
        <x:v>对敌方全体造成等同于开拓者45%攻击力的雷属性伤害，获得20点【好活当赏】。</x:v>
      </x:c>
      <x:c r="F6661" s="6" t="n">
        <x:v>0.45</x:v>
      </x:c>
      <x:c r="G6661" s="6" t="n">
        <x:v>0</x:v>
      </x:c>
      <x:c r="H6661" s="6" t="n">
        <x:v>0</x:v>
      </x:c>
      <x:c r="I6661" s="6" t="n">
        <x:v>0</x:v>
      </x:c>
      <x:c r="J6661" s="6" t="str">
        <x:v>[0.45, 20]</x:v>
      </x:c>
      <x:c r="K6661" s="7" t="str">
        <x:v>需确认条件及分段</x:v>
      </x:c>
      <x:c r="L6661" s="6" t="str">
        <x:v>https://raw.githubusercontent.com/Mar-7th/StarRailRes/dbe8cdfcfb0bf657b9fe1cf92d5537f118ccb487/index_new/cn/character_skills.json</x:v>
      </x:c>
    </x:row>
    <x:row r="6662" ht="20" customHeight="1">
      <x:c r="A6662" s="6" t="str">
        <x:v>801002_7</x:v>
      </x:c>
      <x:c r="B6662" s="6" t="str">
        <x:v>801002</x:v>
      </x:c>
      <x:c r="C6662" s="6" t="n">
        <x:v>7</x:v>
      </x:c>
      <x:c r="D6662" s="6" t="str">
        <x:v>风暴甚是喧嚣</x:v>
      </x:c>
      <x:c r="E6662" s="7" t="str">
        <x:v>对敌方全体造成等同于开拓者48.75%攻击力的雷属性伤害，获得20点【好活当赏】。</x:v>
      </x:c>
      <x:c r="F6662" s="6" t="n">
        <x:v>0.4875</x:v>
      </x:c>
      <x:c r="G6662" s="6" t="n">
        <x:v>0</x:v>
      </x:c>
      <x:c r="H6662" s="6" t="n">
        <x:v>0</x:v>
      </x:c>
      <x:c r="I6662" s="6" t="n">
        <x:v>0</x:v>
      </x:c>
      <x:c r="J6662" s="6" t="str">
        <x:v>[0.4875, 20]</x:v>
      </x:c>
      <x:c r="K6662" s="7" t="str">
        <x:v>需确认条件及分段</x:v>
      </x:c>
      <x:c r="L6662" s="6" t="str">
        <x:v>https://raw.githubusercontent.com/Mar-7th/StarRailRes/dbe8cdfcfb0bf657b9fe1cf92d5537f118ccb487/index_new/cn/character_skills.json</x:v>
      </x:c>
    </x:row>
    <x:row r="6663" ht="20" customHeight="1">
      <x:c r="A6663" s="6" t="str">
        <x:v>801002_8</x:v>
      </x:c>
      <x:c r="B6663" s="6" t="str">
        <x:v>801002</x:v>
      </x:c>
      <x:c r="C6663" s="6" t="n">
        <x:v>8</x:v>
      </x:c>
      <x:c r="D6663" s="6" t="str">
        <x:v>风暴甚是喧嚣</x:v>
      </x:c>
      <x:c r="E6663" s="7" t="str">
        <x:v>对敌方全体造成等同于开拓者52.5%攻击力的雷属性伤害，获得20点【好活当赏】。</x:v>
      </x:c>
      <x:c r="F6663" s="6" t="n">
        <x:v>0.525</x:v>
      </x:c>
      <x:c r="G6663" s="6" t="n">
        <x:v>0</x:v>
      </x:c>
      <x:c r="H6663" s="6" t="n">
        <x:v>0</x:v>
      </x:c>
      <x:c r="I6663" s="6" t="n">
        <x:v>0</x:v>
      </x:c>
      <x:c r="J6663" s="6" t="str">
        <x:v>[0.525, 20]</x:v>
      </x:c>
      <x:c r="K6663" s="7" t="str">
        <x:v>需确认条件及分段</x:v>
      </x:c>
      <x:c r="L6663" s="6" t="str">
        <x:v>https://raw.githubusercontent.com/Mar-7th/StarRailRes/dbe8cdfcfb0bf657b9fe1cf92d5537f118ccb487/index_new/cn/character_skills.json</x:v>
      </x:c>
    </x:row>
    <x:row r="6664" ht="20" customHeight="1">
      <x:c r="A6664" s="6" t="str">
        <x:v>801002_9</x:v>
      </x:c>
      <x:c r="B6664" s="6" t="str">
        <x:v>801002</x:v>
      </x:c>
      <x:c r="C6664" s="6" t="n">
        <x:v>9</x:v>
      </x:c>
      <x:c r="D6664" s="6" t="str">
        <x:v>风暴甚是喧嚣</x:v>
      </x:c>
      <x:c r="E6664" s="7" t="str">
        <x:v>对敌方全体造成等同于开拓者56.25%攻击力的雷属性伤害，获得20点【好活当赏】。</x:v>
      </x:c>
      <x:c r="F6664" s="6" t="n">
        <x:v>0.5625</x:v>
      </x:c>
      <x:c r="G6664" s="6" t="n">
        <x:v>0</x:v>
      </x:c>
      <x:c r="H6664" s="6" t="n">
        <x:v>0</x:v>
      </x:c>
      <x:c r="I6664" s="6" t="n">
        <x:v>0</x:v>
      </x:c>
      <x:c r="J6664" s="6" t="str">
        <x:v>[0.5625, 20]</x:v>
      </x:c>
      <x:c r="K6664" s="7" t="str">
        <x:v>需确认条件及分段</x:v>
      </x:c>
      <x:c r="L6664" s="6" t="str">
        <x:v>https://raw.githubusercontent.com/Mar-7th/StarRailRes/dbe8cdfcfb0bf657b9fe1cf92d5537f118ccb487/index_new/cn/character_skills.json</x:v>
      </x:c>
    </x:row>
    <x:row r="6665" ht="20" customHeight="1">
      <x:c r="A6665" s="6" t="str">
        <x:v>801002_10</x:v>
      </x:c>
      <x:c r="B6665" s="6" t="str">
        <x:v>801002</x:v>
      </x:c>
      <x:c r="C6665" s="6" t="n">
        <x:v>10</x:v>
      </x:c>
      <x:c r="D6665" s="6" t="str">
        <x:v>风暴甚是喧嚣</x:v>
      </x:c>
      <x:c r="E6665" s="7" t="str">
        <x:v>对敌方全体造成等同于开拓者60%攻击力的雷属性伤害，获得20点【好活当赏】。</x:v>
      </x:c>
      <x:c r="F6665" s="6" t="n">
        <x:v>0.6</x:v>
      </x:c>
      <x:c r="G6665" s="6" t="n">
        <x:v>0</x:v>
      </x:c>
      <x:c r="H6665" s="6" t="n">
        <x:v>0</x:v>
      </x:c>
      <x:c r="I6665" s="6" t="n">
        <x:v>0</x:v>
      </x:c>
      <x:c r="J6665" s="6" t="str">
        <x:v>[0.6, 20]</x:v>
      </x:c>
      <x:c r="K6665" s="7" t="str">
        <x:v>需确认条件及分段</x:v>
      </x:c>
      <x:c r="L6665" s="6" t="str">
        <x:v>https://raw.githubusercontent.com/Mar-7th/StarRailRes/dbe8cdfcfb0bf657b9fe1cf92d5537f118ccb487/index_new/cn/character_skills.json</x:v>
      </x:c>
    </x:row>
    <x:row r="6666" ht="20" customHeight="1">
      <x:c r="A6666" s="6" t="str">
        <x:v>801002_11</x:v>
      </x:c>
      <x:c r="B6666" s="6" t="str">
        <x:v>801002</x:v>
      </x:c>
      <x:c r="C6666" s="6" t="n">
        <x:v>11</x:v>
      </x:c>
      <x:c r="D6666" s="6" t="str">
        <x:v>风暴甚是喧嚣</x:v>
      </x:c>
      <x:c r="E6666" s="7" t="str">
        <x:v>对敌方全体造成等同于开拓者63%攻击力的雷属性伤害，获得20点【好活当赏】。</x:v>
      </x:c>
      <x:c r="F6666" s="6" t="n">
        <x:v>0.63</x:v>
      </x:c>
      <x:c r="G6666" s="6" t="n">
        <x:v>0</x:v>
      </x:c>
      <x:c r="H6666" s="6" t="n">
        <x:v>0</x:v>
      </x:c>
      <x:c r="I6666" s="6" t="n">
        <x:v>0</x:v>
      </x:c>
      <x:c r="J6666" s="6" t="str">
        <x:v>[0.63, 20]</x:v>
      </x:c>
      <x:c r="K6666" s="7" t="str">
        <x:v>需确认条件及分段</x:v>
      </x:c>
      <x:c r="L6666" s="6" t="str">
        <x:v>https://raw.githubusercontent.com/Mar-7th/StarRailRes/dbe8cdfcfb0bf657b9fe1cf92d5537f118ccb487/index_new/cn/character_skills.json</x:v>
      </x:c>
    </x:row>
    <x:row r="6667" ht="20" customHeight="1">
      <x:c r="A6667" s="6" t="str">
        <x:v>801002_12</x:v>
      </x:c>
      <x:c r="B6667" s="6" t="str">
        <x:v>801002</x:v>
      </x:c>
      <x:c r="C6667" s="6" t="n">
        <x:v>12</x:v>
      </x:c>
      <x:c r="D6667" s="6" t="str">
        <x:v>风暴甚是喧嚣</x:v>
      </x:c>
      <x:c r="E6667" s="7" t="str">
        <x:v>对敌方全体造成等同于开拓者66%攻击力的雷属性伤害，获得20点【好活当赏】。</x:v>
      </x:c>
      <x:c r="F6667" s="6" t="n">
        <x:v>0.66</x:v>
      </x:c>
      <x:c r="G6667" s="6" t="n">
        <x:v>0</x:v>
      </x:c>
      <x:c r="H6667" s="6" t="n">
        <x:v>0</x:v>
      </x:c>
      <x:c r="I6667" s="6" t="n">
        <x:v>0</x:v>
      </x:c>
      <x:c r="J6667" s="6" t="str">
        <x:v>[0.66, 20]</x:v>
      </x:c>
      <x:c r="K6667" s="7" t="str">
        <x:v>需确认条件及分段</x:v>
      </x:c>
      <x:c r="L6667" s="6" t="str">
        <x:v>https://raw.githubusercontent.com/Mar-7th/StarRailRes/dbe8cdfcfb0bf657b9fe1cf92d5537f118ccb487/index_new/cn/character_skills.json</x:v>
      </x:c>
    </x:row>
    <x:row r="6668" ht="20" customHeight="1">
      <x:c r="A6668" s="6" t="str">
        <x:v>801002_13</x:v>
      </x:c>
      <x:c r="B6668" s="6" t="str">
        <x:v>801002</x:v>
      </x:c>
      <x:c r="C6668" s="6" t="n">
        <x:v>13</x:v>
      </x:c>
      <x:c r="D6668" s="6" t="str">
        <x:v>风暴甚是喧嚣</x:v>
      </x:c>
      <x:c r="E6668" s="7" t="str">
        <x:v>对敌方全体造成等同于开拓者69%攻击力的雷属性伤害，获得20点【好活当赏】。</x:v>
      </x:c>
      <x:c r="F6668" s="6" t="n">
        <x:v>0.69</x:v>
      </x:c>
      <x:c r="G6668" s="6" t="n">
        <x:v>0</x:v>
      </x:c>
      <x:c r="H6668" s="6" t="n">
        <x:v>0</x:v>
      </x:c>
      <x:c r="I6668" s="6" t="n">
        <x:v>0</x:v>
      </x:c>
      <x:c r="J6668" s="6" t="str">
        <x:v>[0.69, 20]</x:v>
      </x:c>
      <x:c r="K6668" s="7" t="str">
        <x:v>需确认条件及分段</x:v>
      </x:c>
      <x:c r="L6668" s="6" t="str">
        <x:v>https://raw.githubusercontent.com/Mar-7th/StarRailRes/dbe8cdfcfb0bf657b9fe1cf92d5537f118ccb487/index_new/cn/character_skills.json</x:v>
      </x:c>
    </x:row>
    <x:row r="6669" ht="20" customHeight="1">
      <x:c r="A6669" s="6" t="str">
        <x:v>801002_14</x:v>
      </x:c>
      <x:c r="B6669" s="6" t="str">
        <x:v>801002</x:v>
      </x:c>
      <x:c r="C6669" s="6" t="n">
        <x:v>14</x:v>
      </x:c>
      <x:c r="D6669" s="6" t="str">
        <x:v>风暴甚是喧嚣</x:v>
      </x:c>
      <x:c r="E6669" s="7" t="str">
        <x:v>对敌方全体造成等同于开拓者72%攻击力的雷属性伤害，获得20点【好活当赏】。</x:v>
      </x:c>
      <x:c r="F6669" s="6" t="n">
        <x:v>0.72</x:v>
      </x:c>
      <x:c r="G6669" s="6" t="n">
        <x:v>0</x:v>
      </x:c>
      <x:c r="H6669" s="6" t="n">
        <x:v>0</x:v>
      </x:c>
      <x:c r="I6669" s="6" t="n">
        <x:v>0</x:v>
      </x:c>
      <x:c r="J6669" s="6" t="str">
        <x:v>[0.72, 20]</x:v>
      </x:c>
      <x:c r="K6669" s="7" t="str">
        <x:v>需确认条件及分段</x:v>
      </x:c>
      <x:c r="L6669" s="6" t="str">
        <x:v>https://raw.githubusercontent.com/Mar-7th/StarRailRes/dbe8cdfcfb0bf657b9fe1cf92d5537f118ccb487/index_new/cn/character_skills.json</x:v>
      </x:c>
    </x:row>
    <x:row r="6670" ht="20" customHeight="1">
      <x:c r="A6670" s="6" t="str">
        <x:v>801002_15</x:v>
      </x:c>
      <x:c r="B6670" s="6" t="str">
        <x:v>801002</x:v>
      </x:c>
      <x:c r="C6670" s="6" t="n">
        <x:v>15</x:v>
      </x:c>
      <x:c r="D6670" s="6" t="str">
        <x:v>风暴甚是喧嚣</x:v>
      </x:c>
      <x:c r="E6670" s="7" t="str">
        <x:v>对敌方全体造成等同于开拓者75%攻击力的雷属性伤害，获得20点【好活当赏】。</x:v>
      </x:c>
      <x:c r="F6670" s="6" t="n">
        <x:v>0.75</x:v>
      </x:c>
      <x:c r="G6670" s="6" t="n">
        <x:v>0</x:v>
      </x:c>
      <x:c r="H6670" s="6" t="n">
        <x:v>0</x:v>
      </x:c>
      <x:c r="I6670" s="6" t="n">
        <x:v>0</x:v>
      </x:c>
      <x:c r="J6670" s="6" t="str">
        <x:v>[0.75, 20]</x:v>
      </x:c>
      <x:c r="K6670" s="7" t="str">
        <x:v>需确认条件及分段</x:v>
      </x:c>
      <x:c r="L6670" s="6" t="str">
        <x:v>https://raw.githubusercontent.com/Mar-7th/StarRailRes/dbe8cdfcfb0bf657b9fe1cf92d5537f118ccb487/index_new/cn/character_skills.json</x:v>
      </x:c>
    </x:row>
    <x:row r="6671" ht="68" customHeight="1">
      <x:c r="A6671" s="6" t="str">
        <x:v>801003_1</x:v>
      </x:c>
      <x:c r="B6671" s="6" t="str">
        <x:v>801003</x:v>
      </x:c>
      <x:c r="C6671" s="6" t="n">
        <x:v>1</x:v>
      </x:c>
      <x:c r="D6671" s="6" t="str">
        <x:v>放心飞，开拓永相随！</x:v>
      </x:c>
      <x:c r="E6671" s="7" t="str">
        <x:v>获得5个笑点，使指定我方单体暴击伤害提高30%，持续3回合，并解除该目标的控制类负面状态。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71" s="6" t="n">
        <x:v>0</x:v>
      </x:c>
      <x:c r="G6671" s="6" t="n">
        <x:v>0</x:v>
      </x:c>
      <x:c r="H6671" s="6" t="n">
        <x:v>0</x:v>
      </x:c>
      <x:c r="I6671" s="6" t="n">
        <x:v>0</x:v>
      </x:c>
      <x:c r="J6671" s="6" t="str">
        <x:v>[0.3, 3, 0.5, 10, 20, 5]</x:v>
      </x:c>
      <x:c r="K6671" s="7" t="str">
        <x:v>无首段伤害倍率，请覆盖或设为辅助技能</x:v>
      </x:c>
      <x:c r="L6671" s="6" t="str">
        <x:v>https://raw.githubusercontent.com/Mar-7th/StarRailRes/dbe8cdfcfb0bf657b9fe1cf92d5537f118ccb487/index_new/cn/character_skills.json</x:v>
      </x:c>
    </x:row>
    <x:row r="6672" ht="68" customHeight="1">
      <x:c r="A6672" s="6" t="str">
        <x:v>801003_2</x:v>
      </x:c>
      <x:c r="B6672" s="6" t="str">
        <x:v>801003</x:v>
      </x:c>
      <x:c r="C6672" s="6" t="n">
        <x:v>2</x:v>
      </x:c>
      <x:c r="D6672" s="6" t="str">
        <x:v>放心飞，开拓永相随！</x:v>
      </x:c>
      <x:c r="E6672" s="7" t="str">
        <x:v>获得5个笑点，使指定我方单体暴击伤害提高32%，持续3回合，并解除该目标的控制类负面状态。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72" s="6" t="n">
        <x:v>0</x:v>
      </x:c>
      <x:c r="G6672" s="6" t="n">
        <x:v>0</x:v>
      </x:c>
      <x:c r="H6672" s="6" t="n">
        <x:v>0</x:v>
      </x:c>
      <x:c r="I6672" s="6" t="n">
        <x:v>0</x:v>
      </x:c>
      <x:c r="J6672" s="6" t="str">
        <x:v>[0.32, 3, 0.5, 10, 20, 5]</x:v>
      </x:c>
      <x:c r="K6672" s="7" t="str">
        <x:v>无首段伤害倍率，请覆盖或设为辅助技能</x:v>
      </x:c>
      <x:c r="L6672" s="6" t="str">
        <x:v>https://raw.githubusercontent.com/Mar-7th/StarRailRes/dbe8cdfcfb0bf657b9fe1cf92d5537f118ccb487/index_new/cn/character_skills.json</x:v>
      </x:c>
    </x:row>
    <x:row r="6673" ht="68" customHeight="1">
      <x:c r="A6673" s="6" t="str">
        <x:v>801003_3</x:v>
      </x:c>
      <x:c r="B6673" s="6" t="str">
        <x:v>801003</x:v>
      </x:c>
      <x:c r="C6673" s="6" t="n">
        <x:v>3</x:v>
      </x:c>
      <x:c r="D6673" s="6" t="str">
        <x:v>放心飞，开拓永相随！</x:v>
      </x:c>
      <x:c r="E6673" s="7" t="str">
        <x:v>获得5个笑点，使指定我方单体暴击伤害提高34%，持续3回合，并解除该目标的控制类负面状态。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73" s="6" t="n">
        <x:v>0</x:v>
      </x:c>
      <x:c r="G6673" s="6" t="n">
        <x:v>0</x:v>
      </x:c>
      <x:c r="H6673" s="6" t="n">
        <x:v>0</x:v>
      </x:c>
      <x:c r="I6673" s="6" t="n">
        <x:v>0</x:v>
      </x:c>
      <x:c r="J6673" s="6" t="str">
        <x:v>[0.34, 3, 0.5, 10, 20, 5]</x:v>
      </x:c>
      <x:c r="K6673" s="7" t="str">
        <x:v>无首段伤害倍率，请覆盖或设为辅助技能</x:v>
      </x:c>
      <x:c r="L6673" s="6" t="str">
        <x:v>https://raw.githubusercontent.com/Mar-7th/StarRailRes/dbe8cdfcfb0bf657b9fe1cf92d5537f118ccb487/index_new/cn/character_skills.json</x:v>
      </x:c>
    </x:row>
    <x:row r="6674" ht="68" customHeight="1">
      <x:c r="A6674" s="6" t="str">
        <x:v>801003_4</x:v>
      </x:c>
      <x:c r="B6674" s="6" t="str">
        <x:v>801003</x:v>
      </x:c>
      <x:c r="C6674" s="6" t="n">
        <x:v>4</x:v>
      </x:c>
      <x:c r="D6674" s="6" t="str">
        <x:v>放心飞，开拓永相随！</x:v>
      </x:c>
      <x:c r="E6674" s="7" t="str">
        <x:v>获得5个笑点，使指定我方单体暴击伤害提高36%，持续3回合，并解除该目标的控制类负面状态。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74" s="6" t="n">
        <x:v>0</x:v>
      </x:c>
      <x:c r="G6674" s="6" t="n">
        <x:v>0</x:v>
      </x:c>
      <x:c r="H6674" s="6" t="n">
        <x:v>0</x:v>
      </x:c>
      <x:c r="I6674" s="6" t="n">
        <x:v>0</x:v>
      </x:c>
      <x:c r="J6674" s="6" t="str">
        <x:v>[0.36, 3, 0.5, 10, 20, 5]</x:v>
      </x:c>
      <x:c r="K6674" s="7" t="str">
        <x:v>无首段伤害倍率，请覆盖或设为辅助技能</x:v>
      </x:c>
      <x:c r="L6674" s="6" t="str">
        <x:v>https://raw.githubusercontent.com/Mar-7th/StarRailRes/dbe8cdfcfb0bf657b9fe1cf92d5537f118ccb487/index_new/cn/character_skills.json</x:v>
      </x:c>
    </x:row>
    <x:row r="6675" ht="68" customHeight="1">
      <x:c r="A6675" s="6" t="str">
        <x:v>801003_5</x:v>
      </x:c>
      <x:c r="B6675" s="6" t="str">
        <x:v>801003</x:v>
      </x:c>
      <x:c r="C6675" s="6" t="n">
        <x:v>5</x:v>
      </x:c>
      <x:c r="D6675" s="6" t="str">
        <x:v>放心飞，开拓永相随！</x:v>
      </x:c>
      <x:c r="E6675" s="7" t="str">
        <x:v>获得5个笑点，使指定我方单体暴击伤害提高38%，持续3回合，并解除该目标的控制类负面状态。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75" s="6" t="n">
        <x:v>0</x:v>
      </x:c>
      <x:c r="G6675" s="6" t="n">
        <x:v>0</x:v>
      </x:c>
      <x:c r="H6675" s="6" t="n">
        <x:v>0</x:v>
      </x:c>
      <x:c r="I6675" s="6" t="n">
        <x:v>0</x:v>
      </x:c>
      <x:c r="J6675" s="6" t="str">
        <x:v>[0.38, 3, 0.5, 10, 20, 5]</x:v>
      </x:c>
      <x:c r="K6675" s="7" t="str">
        <x:v>无首段伤害倍率，请覆盖或设为辅助技能</x:v>
      </x:c>
      <x:c r="L6675" s="6" t="str">
        <x:v>https://raw.githubusercontent.com/Mar-7th/StarRailRes/dbe8cdfcfb0bf657b9fe1cf92d5537f118ccb487/index_new/cn/character_skills.json</x:v>
      </x:c>
    </x:row>
    <x:row r="6676" ht="68" customHeight="1">
      <x:c r="A6676" s="6" t="str">
        <x:v>801003_6</x:v>
      </x:c>
      <x:c r="B6676" s="6" t="str">
        <x:v>801003</x:v>
      </x:c>
      <x:c r="C6676" s="6" t="n">
        <x:v>6</x:v>
      </x:c>
      <x:c r="D6676" s="6" t="str">
        <x:v>放心飞，开拓永相随！</x:v>
      </x:c>
      <x:c r="E6676" s="7" t="str">
        <x:v>获得5个笑点，使指定我方单体暴击伤害提高40%，持续3回合，并解除该目标的控制类负面状态。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76" s="6" t="n">
        <x:v>0</x:v>
      </x:c>
      <x:c r="G6676" s="6" t="n">
        <x:v>0</x:v>
      </x:c>
      <x:c r="H6676" s="6" t="n">
        <x:v>0</x:v>
      </x:c>
      <x:c r="I6676" s="6" t="n">
        <x:v>0</x:v>
      </x:c>
      <x:c r="J6676" s="6" t="str">
        <x:v>[0.4, 3, 0.5, 10, 20, 5]</x:v>
      </x:c>
      <x:c r="K6676" s="7" t="str">
        <x:v>无首段伤害倍率，请覆盖或设为辅助技能</x:v>
      </x:c>
      <x:c r="L6676" s="6" t="str">
        <x:v>https://raw.githubusercontent.com/Mar-7th/StarRailRes/dbe8cdfcfb0bf657b9fe1cf92d5537f118ccb487/index_new/cn/character_skills.json</x:v>
      </x:c>
    </x:row>
    <x:row r="6677" ht="68" customHeight="1">
      <x:c r="A6677" s="6" t="str">
        <x:v>801003_7</x:v>
      </x:c>
      <x:c r="B6677" s="6" t="str">
        <x:v>801003</x:v>
      </x:c>
      <x:c r="C6677" s="6" t="n">
        <x:v>7</x:v>
      </x:c>
      <x:c r="D6677" s="6" t="str">
        <x:v>放心飞，开拓永相随！</x:v>
      </x:c>
      <x:c r="E6677" s="7" t="str">
        <x:v>获得5个笑点，使指定我方单体暴击伤害提高42.5%，持续3回合，并解除该目标的控制类负面状态。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77" s="6" t="n">
        <x:v>0</x:v>
      </x:c>
      <x:c r="G6677" s="6" t="n">
        <x:v>0</x:v>
      </x:c>
      <x:c r="H6677" s="6" t="n">
        <x:v>0</x:v>
      </x:c>
      <x:c r="I6677" s="6" t="n">
        <x:v>0</x:v>
      </x:c>
      <x:c r="J6677" s="6" t="str">
        <x:v>[0.425, 3, 0.5, 10, 20, 5]</x:v>
      </x:c>
      <x:c r="K6677" s="7" t="str">
        <x:v>无首段伤害倍率，请覆盖或设为辅助技能</x:v>
      </x:c>
      <x:c r="L6677" s="6" t="str">
        <x:v>https://raw.githubusercontent.com/Mar-7th/StarRailRes/dbe8cdfcfb0bf657b9fe1cf92d5537f118ccb487/index_new/cn/character_skills.json</x:v>
      </x:c>
    </x:row>
    <x:row r="6678" ht="68" customHeight="1">
      <x:c r="A6678" s="6" t="str">
        <x:v>801003_8</x:v>
      </x:c>
      <x:c r="B6678" s="6" t="str">
        <x:v>801003</x:v>
      </x:c>
      <x:c r="C6678" s="6" t="n">
        <x:v>8</x:v>
      </x:c>
      <x:c r="D6678" s="6" t="str">
        <x:v>放心飞，开拓永相随！</x:v>
      </x:c>
      <x:c r="E6678" s="7" t="str">
        <x:v>获得5个笑点，使指定我方单体暴击伤害提高45%，持续3回合，并解除该目标的控制类负面状态。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78" s="6" t="n">
        <x:v>0</x:v>
      </x:c>
      <x:c r="G6678" s="6" t="n">
        <x:v>0</x:v>
      </x:c>
      <x:c r="H6678" s="6" t="n">
        <x:v>0</x:v>
      </x:c>
      <x:c r="I6678" s="6" t="n">
        <x:v>0</x:v>
      </x:c>
      <x:c r="J6678" s="6" t="str">
        <x:v>[0.45, 3, 0.5, 10, 20, 5]</x:v>
      </x:c>
      <x:c r="K6678" s="7" t="str">
        <x:v>无首段伤害倍率，请覆盖或设为辅助技能</x:v>
      </x:c>
      <x:c r="L6678" s="6" t="str">
        <x:v>https://raw.githubusercontent.com/Mar-7th/StarRailRes/dbe8cdfcfb0bf657b9fe1cf92d5537f118ccb487/index_new/cn/character_skills.json</x:v>
      </x:c>
    </x:row>
    <x:row r="6679" ht="68" customHeight="1">
      <x:c r="A6679" s="6" t="str">
        <x:v>801003_9</x:v>
      </x:c>
      <x:c r="B6679" s="6" t="str">
        <x:v>801003</x:v>
      </x:c>
      <x:c r="C6679" s="6" t="n">
        <x:v>9</x:v>
      </x:c>
      <x:c r="D6679" s="6" t="str">
        <x:v>放心飞，开拓永相随！</x:v>
      </x:c>
      <x:c r="E6679" s="7" t="str">
        <x:v>获得5个笑点，使指定我方单体暴击伤害提高47.5%，持续3回合，并解除该目标的控制类负面状态。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79" s="6" t="n">
        <x:v>0</x:v>
      </x:c>
      <x:c r="G6679" s="6" t="n">
        <x:v>0</x:v>
      </x:c>
      <x:c r="H6679" s="6" t="n">
        <x:v>0</x:v>
      </x:c>
      <x:c r="I6679" s="6" t="n">
        <x:v>0</x:v>
      </x:c>
      <x:c r="J6679" s="6" t="str">
        <x:v>[0.475, 3, 0.5, 10, 20, 5]</x:v>
      </x:c>
      <x:c r="K6679" s="7" t="str">
        <x:v>无首段伤害倍率，请覆盖或设为辅助技能</x:v>
      </x:c>
      <x:c r="L6679" s="6" t="str">
        <x:v>https://raw.githubusercontent.com/Mar-7th/StarRailRes/dbe8cdfcfb0bf657b9fe1cf92d5537f118ccb487/index_new/cn/character_skills.json</x:v>
      </x:c>
    </x:row>
    <x:row r="6680" ht="68" customHeight="1">
      <x:c r="A6680" s="6" t="str">
        <x:v>801003_10</x:v>
      </x:c>
      <x:c r="B6680" s="6" t="str">
        <x:v>801003</x:v>
      </x:c>
      <x:c r="C6680" s="6" t="n">
        <x:v>10</x:v>
      </x:c>
      <x:c r="D6680" s="6" t="str">
        <x:v>放心飞，开拓永相随！</x:v>
      </x:c>
      <x:c r="E6680" s="7" t="str">
        <x:v>获得5个笑点，使指定我方单体暴击伤害提高50%，持续3回合，并解除该目标的控制类负面状态。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80" s="6" t="n">
        <x:v>0</x:v>
      </x:c>
      <x:c r="G6680" s="6" t="n">
        <x:v>0</x:v>
      </x:c>
      <x:c r="H6680" s="6" t="n">
        <x:v>0</x:v>
      </x:c>
      <x:c r="I6680" s="6" t="n">
        <x:v>0</x:v>
      </x:c>
      <x:c r="J6680" s="6" t="str">
        <x:v>[0.5, 3, 0.5, 10, 20, 5]</x:v>
      </x:c>
      <x:c r="K6680" s="7" t="str">
        <x:v>无首段伤害倍率，请覆盖或设为辅助技能</x:v>
      </x:c>
      <x:c r="L6680" s="6" t="str">
        <x:v>https://raw.githubusercontent.com/Mar-7th/StarRailRes/dbe8cdfcfb0bf657b9fe1cf92d5537f118ccb487/index_new/cn/character_skills.json</x:v>
      </x:c>
    </x:row>
    <x:row r="6681" ht="68" customHeight="1">
      <x:c r="A6681" s="6" t="str">
        <x:v>801003_11</x:v>
      </x:c>
      <x:c r="B6681" s="6" t="str">
        <x:v>801003</x:v>
      </x:c>
      <x:c r="C6681" s="6" t="n">
        <x:v>11</x:v>
      </x:c>
      <x:c r="D6681" s="6" t="str">
        <x:v>放心飞，开拓永相随！</x:v>
      </x:c>
      <x:c r="E6681" s="7" t="str">
        <x:v>获得5个笑点，使指定我方单体暴击伤害提高52%，持续3回合，并解除该目标的控制类负面状态。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81" s="6" t="n">
        <x:v>0</x:v>
      </x:c>
      <x:c r="G6681" s="6" t="n">
        <x:v>0</x:v>
      </x:c>
      <x:c r="H6681" s="6" t="n">
        <x:v>0</x:v>
      </x:c>
      <x:c r="I6681" s="6" t="n">
        <x:v>0</x:v>
      </x:c>
      <x:c r="J6681" s="6" t="str">
        <x:v>[0.52, 3, 0.5, 10, 20, 5]</x:v>
      </x:c>
      <x:c r="K6681" s="7" t="str">
        <x:v>无首段伤害倍率，请覆盖或设为辅助技能</x:v>
      </x:c>
      <x:c r="L6681" s="6" t="str">
        <x:v>https://raw.githubusercontent.com/Mar-7th/StarRailRes/dbe8cdfcfb0bf657b9fe1cf92d5537f118ccb487/index_new/cn/character_skills.json</x:v>
      </x:c>
    </x:row>
    <x:row r="6682" ht="68" customHeight="1">
      <x:c r="A6682" s="6" t="str">
        <x:v>801003_12</x:v>
      </x:c>
      <x:c r="B6682" s="6" t="str">
        <x:v>801003</x:v>
      </x:c>
      <x:c r="C6682" s="6" t="n">
        <x:v>12</x:v>
      </x:c>
      <x:c r="D6682" s="6" t="str">
        <x:v>放心飞，开拓永相随！</x:v>
      </x:c>
      <x:c r="E6682" s="7" t="str">
        <x:v>获得5个笑点，使指定我方单体暴击伤害提高54%，持续3回合，并解除该目标的控制类负面状态。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82" s="6" t="n">
        <x:v>0</x:v>
      </x:c>
      <x:c r="G6682" s="6" t="n">
        <x:v>0</x:v>
      </x:c>
      <x:c r="H6682" s="6" t="n">
        <x:v>0</x:v>
      </x:c>
      <x:c r="I6682" s="6" t="n">
        <x:v>0</x:v>
      </x:c>
      <x:c r="J6682" s="6" t="str">
        <x:v>[0.54, 3, 0.5, 10, 20, 5]</x:v>
      </x:c>
      <x:c r="K6682" s="7" t="str">
        <x:v>无首段伤害倍率，请覆盖或设为辅助技能</x:v>
      </x:c>
      <x:c r="L6682" s="6" t="str">
        <x:v>https://raw.githubusercontent.com/Mar-7th/StarRailRes/dbe8cdfcfb0bf657b9fe1cf92d5537f118ccb487/index_new/cn/character_skills.json</x:v>
      </x:c>
    </x:row>
    <x:row r="6683" ht="68" customHeight="1">
      <x:c r="A6683" s="6" t="str">
        <x:v>801003_13</x:v>
      </x:c>
      <x:c r="B6683" s="6" t="str">
        <x:v>801003</x:v>
      </x:c>
      <x:c r="C6683" s="6" t="n">
        <x:v>13</x:v>
      </x:c>
      <x:c r="D6683" s="6" t="str">
        <x:v>放心飞，开拓永相随！</x:v>
      </x:c>
      <x:c r="E6683" s="7" t="str">
        <x:v>获得5个笑点，使指定我方单体暴击伤害提高56%，持续3回合，并解除该目标的控制类负面状态。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83" s="6" t="n">
        <x:v>0</x:v>
      </x:c>
      <x:c r="G6683" s="6" t="n">
        <x:v>0</x:v>
      </x:c>
      <x:c r="H6683" s="6" t="n">
        <x:v>0</x:v>
      </x:c>
      <x:c r="I6683" s="6" t="n">
        <x:v>0</x:v>
      </x:c>
      <x:c r="J6683" s="6" t="str">
        <x:v>[0.56, 3, 0.5, 10, 20, 5]</x:v>
      </x:c>
      <x:c r="K6683" s="7" t="str">
        <x:v>无首段伤害倍率，请覆盖或设为辅助技能</x:v>
      </x:c>
      <x:c r="L6683" s="6" t="str">
        <x:v>https://raw.githubusercontent.com/Mar-7th/StarRailRes/dbe8cdfcfb0bf657b9fe1cf92d5537f118ccb487/index_new/cn/character_skills.json</x:v>
      </x:c>
    </x:row>
    <x:row r="6684" ht="68" customHeight="1">
      <x:c r="A6684" s="6" t="str">
        <x:v>801003_14</x:v>
      </x:c>
      <x:c r="B6684" s="6" t="str">
        <x:v>801003</x:v>
      </x:c>
      <x:c r="C6684" s="6" t="n">
        <x:v>14</x:v>
      </x:c>
      <x:c r="D6684" s="6" t="str">
        <x:v>放心飞，开拓永相随！</x:v>
      </x:c>
      <x:c r="E6684" s="7" t="str">
        <x:v>获得5个笑点，使指定我方单体暴击伤害提高58%，持续3回合，并解除该目标的控制类负面状态。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84" s="6" t="n">
        <x:v>0</x:v>
      </x:c>
      <x:c r="G6684" s="6" t="n">
        <x:v>0</x:v>
      </x:c>
      <x:c r="H6684" s="6" t="n">
        <x:v>0</x:v>
      </x:c>
      <x:c r="I6684" s="6" t="n">
        <x:v>0</x:v>
      </x:c>
      <x:c r="J6684" s="6" t="str">
        <x:v>[0.58, 3, 0.5, 10, 20, 5]</x:v>
      </x:c>
      <x:c r="K6684" s="7" t="str">
        <x:v>无首段伤害倍率，请覆盖或设为辅助技能</x:v>
      </x:c>
      <x:c r="L6684" s="6" t="str">
        <x:v>https://raw.githubusercontent.com/Mar-7th/StarRailRes/dbe8cdfcfb0bf657b9fe1cf92d5537f118ccb487/index_new/cn/character_skills.json</x:v>
      </x:c>
    </x:row>
    <x:row r="6685" ht="68" customHeight="1">
      <x:c r="A6685" s="6" t="str">
        <x:v>801003_15</x:v>
      </x:c>
      <x:c r="B6685" s="6" t="str">
        <x:v>801003</x:v>
      </x:c>
      <x:c r="C6685" s="6" t="n">
        <x:v>15</x:v>
      </x:c>
      <x:c r="D6685" s="6" t="str">
        <x:v>放心飞，开拓永相随！</x:v>
      </x:c>
      <x:c r="E6685" s="7" t="str">
        <x:v>获得5个笑点，使指定我方单体暴击伤害提高60%，持续3回合，并解除该目标的控制类负面状态。
若目标拥有欢愉技，目标额外获得10点【好活当赏】，并使其立即施放1次固定计入20笑点的欢愉技，若欢愉技施放前敌方目标被消灭则对新入场的敌方目标发动欢愉技。
若目标不拥有欢愉技，使其行动提前50%。</x:v>
      </x:c>
      <x:c r="F6685" s="6" t="n">
        <x:v>0</x:v>
      </x:c>
      <x:c r="G6685" s="6" t="n">
        <x:v>0</x:v>
      </x:c>
      <x:c r="H6685" s="6" t="n">
        <x:v>0</x:v>
      </x:c>
      <x:c r="I6685" s="6" t="n">
        <x:v>0</x:v>
      </x:c>
      <x:c r="J6685" s="6" t="str">
        <x:v>[0.6, 3, 0.5, 10, 20, 5]</x:v>
      </x:c>
      <x:c r="K6685" s="7" t="str">
        <x:v>无首段伤害倍率，请覆盖或设为辅助技能</x:v>
      </x:c>
      <x:c r="L6685" s="6" t="str">
        <x:v>https://raw.githubusercontent.com/Mar-7th/StarRailRes/dbe8cdfcfb0bf657b9fe1cf92d5537f118ccb487/index_new/cn/character_skills.json</x:v>
      </x:c>
    </x:row>
    <x:row r="6686" ht="38" customHeight="1">
      <x:c r="A6686" s="6" t="str">
        <x:v>801004_1</x:v>
      </x:c>
      <x:c r="B6686" s="6" t="str">
        <x:v>801004</x:v>
      </x:c>
      <x:c r="C6686" s="6" t="n">
        <x:v>1</x:v>
      </x:c>
      <x:c r="D6686" s="6" t="str">
        <x:v>英雄一笑，生死难料</x:v>
      </x:c>
      <x:c r="E6686" s="7" t="str">
        <x:v>施放攻击后，固定恢复10点能量并获得3个笑点。
开拓者持有【好活当赏】时，战技对敌方全体额外造成15%的雷属性欢愉伤害，此伤害使用我方最高的【好活当赏】数值计算。</x:v>
      </x:c>
      <x:c r="F6686" s="6" t="n">
        <x:v>0</x:v>
      </x:c>
      <x:c r="G6686" s="6" t="n">
        <x:v>0</x:v>
      </x:c>
      <x:c r="H6686" s="6" t="n">
        <x:v>0</x:v>
      </x:c>
      <x:c r="I6686" s="6" t="n">
        <x:v>0</x:v>
      </x:c>
      <x:c r="J6686" s="6" t="str">
        <x:v>[10, 3, 0.15]</x:v>
      </x:c>
      <x:c r="K6686" s="7" t="str">
        <x:v>无首段伤害倍率，请覆盖或设为辅助技能</x:v>
      </x:c>
      <x:c r="L6686" s="6" t="str">
        <x:v>https://raw.githubusercontent.com/Mar-7th/StarRailRes/dbe8cdfcfb0bf657b9fe1cf92d5537f118ccb487/index_new/cn/character_skills.json</x:v>
      </x:c>
    </x:row>
    <x:row r="6687" ht="38" customHeight="1">
      <x:c r="A6687" s="6" t="str">
        <x:v>801004_2</x:v>
      </x:c>
      <x:c r="B6687" s="6" t="str">
        <x:v>801004</x:v>
      </x:c>
      <x:c r="C6687" s="6" t="n">
        <x:v>2</x:v>
      </x:c>
      <x:c r="D6687" s="6" t="str">
        <x:v>英雄一笑，生死难料</x:v>
      </x:c>
      <x:c r="E6687" s="7" t="str">
        <x:v>施放攻击后，固定恢复10点能量并获得3个笑点。
开拓者持有【好活当赏】时，战技对敌方全体额外造成16.5%的雷属性欢愉伤害，此伤害使用我方最高的【好活当赏】数值计算。</x:v>
      </x:c>
      <x:c r="F6687" s="6" t="n">
        <x:v>0</x:v>
      </x:c>
      <x:c r="G6687" s="6" t="n">
        <x:v>0</x:v>
      </x:c>
      <x:c r="H6687" s="6" t="n">
        <x:v>0</x:v>
      </x:c>
      <x:c r="I6687" s="6" t="n">
        <x:v>0</x:v>
      </x:c>
      <x:c r="J6687" s="6" t="str">
        <x:v>[10, 3, 0.165]</x:v>
      </x:c>
      <x:c r="K6687" s="7" t="str">
        <x:v>无首段伤害倍率，请覆盖或设为辅助技能</x:v>
      </x:c>
      <x:c r="L6687" s="6" t="str">
        <x:v>https://raw.githubusercontent.com/Mar-7th/StarRailRes/dbe8cdfcfb0bf657b9fe1cf92d5537f118ccb487/index_new/cn/character_skills.json</x:v>
      </x:c>
    </x:row>
    <x:row r="6688" ht="38" customHeight="1">
      <x:c r="A6688" s="6" t="str">
        <x:v>801004_3</x:v>
      </x:c>
      <x:c r="B6688" s="6" t="str">
        <x:v>801004</x:v>
      </x:c>
      <x:c r="C6688" s="6" t="n">
        <x:v>3</x:v>
      </x:c>
      <x:c r="D6688" s="6" t="str">
        <x:v>英雄一笑，生死难料</x:v>
      </x:c>
      <x:c r="E6688" s="7" t="str">
        <x:v>施放攻击后，固定恢复10点能量并获得3个笑点。
开拓者持有【好活当赏】时，战技对敌方全体额外造成18%的雷属性欢愉伤害，此伤害使用我方最高的【好活当赏】数值计算。</x:v>
      </x:c>
      <x:c r="F6688" s="6" t="n">
        <x:v>0</x:v>
      </x:c>
      <x:c r="G6688" s="6" t="n">
        <x:v>0</x:v>
      </x:c>
      <x:c r="H6688" s="6" t="n">
        <x:v>0</x:v>
      </x:c>
      <x:c r="I6688" s="6" t="n">
        <x:v>0</x:v>
      </x:c>
      <x:c r="J6688" s="6" t="str">
        <x:v>[10, 3, 0.18]</x:v>
      </x:c>
      <x:c r="K6688" s="7" t="str">
        <x:v>无首段伤害倍率，请覆盖或设为辅助技能</x:v>
      </x:c>
      <x:c r="L6688" s="6" t="str">
        <x:v>https://raw.githubusercontent.com/Mar-7th/StarRailRes/dbe8cdfcfb0bf657b9fe1cf92d5537f118ccb487/index_new/cn/character_skills.json</x:v>
      </x:c>
    </x:row>
    <x:row r="6689" ht="38" customHeight="1">
      <x:c r="A6689" s="6" t="str">
        <x:v>801004_4</x:v>
      </x:c>
      <x:c r="B6689" s="6" t="str">
        <x:v>801004</x:v>
      </x:c>
      <x:c r="C6689" s="6" t="n">
        <x:v>4</x:v>
      </x:c>
      <x:c r="D6689" s="6" t="str">
        <x:v>英雄一笑，生死难料</x:v>
      </x:c>
      <x:c r="E6689" s="7" t="str">
        <x:v>施放攻击后，固定恢复10点能量并获得3个笑点。
开拓者持有【好活当赏】时，战技对敌方全体额外造成19.5%的雷属性欢愉伤害，此伤害使用我方最高的【好活当赏】数值计算。</x:v>
      </x:c>
      <x:c r="F6689" s="6" t="n">
        <x:v>0</x:v>
      </x:c>
      <x:c r="G6689" s="6" t="n">
        <x:v>0</x:v>
      </x:c>
      <x:c r="H6689" s="6" t="n">
        <x:v>0</x:v>
      </x:c>
      <x:c r="I6689" s="6" t="n">
        <x:v>0</x:v>
      </x:c>
      <x:c r="J6689" s="6" t="str">
        <x:v>[10, 3, 0.195]</x:v>
      </x:c>
      <x:c r="K6689" s="7" t="str">
        <x:v>无首段伤害倍率，请覆盖或设为辅助技能</x:v>
      </x:c>
      <x:c r="L6689" s="6" t="str">
        <x:v>https://raw.githubusercontent.com/Mar-7th/StarRailRes/dbe8cdfcfb0bf657b9fe1cf92d5537f118ccb487/index_new/cn/character_skills.json</x:v>
      </x:c>
    </x:row>
    <x:row r="6690" ht="38" customHeight="1">
      <x:c r="A6690" s="6" t="str">
        <x:v>801004_5</x:v>
      </x:c>
      <x:c r="B6690" s="6" t="str">
        <x:v>801004</x:v>
      </x:c>
      <x:c r="C6690" s="6" t="n">
        <x:v>5</x:v>
      </x:c>
      <x:c r="D6690" s="6" t="str">
        <x:v>英雄一笑，生死难料</x:v>
      </x:c>
      <x:c r="E6690" s="7" t="str">
        <x:v>施放攻击后，固定恢复10点能量并获得3个笑点。
开拓者持有【好活当赏】时，战技对敌方全体额外造成21%的雷属性欢愉伤害，此伤害使用我方最高的【好活当赏】数值计算。</x:v>
      </x:c>
      <x:c r="F6690" s="6" t="n">
        <x:v>0</x:v>
      </x:c>
      <x:c r="G6690" s="6" t="n">
        <x:v>0</x:v>
      </x:c>
      <x:c r="H6690" s="6" t="n">
        <x:v>0</x:v>
      </x:c>
      <x:c r="I6690" s="6" t="n">
        <x:v>0</x:v>
      </x:c>
      <x:c r="J6690" s="6" t="str">
        <x:v>[10, 3, 0.21]</x:v>
      </x:c>
      <x:c r="K6690" s="7" t="str">
        <x:v>无首段伤害倍率，请覆盖或设为辅助技能</x:v>
      </x:c>
      <x:c r="L6690" s="6" t="str">
        <x:v>https://raw.githubusercontent.com/Mar-7th/StarRailRes/dbe8cdfcfb0bf657b9fe1cf92d5537f118ccb487/index_new/cn/character_skills.json</x:v>
      </x:c>
    </x:row>
    <x:row r="6691" ht="38" customHeight="1">
      <x:c r="A6691" s="6" t="str">
        <x:v>801004_6</x:v>
      </x:c>
      <x:c r="B6691" s="6" t="str">
        <x:v>801004</x:v>
      </x:c>
      <x:c r="C6691" s="6" t="n">
        <x:v>6</x:v>
      </x:c>
      <x:c r="D6691" s="6" t="str">
        <x:v>英雄一笑，生死难料</x:v>
      </x:c>
      <x:c r="E6691" s="7" t="str">
        <x:v>施放攻击后，固定恢复10点能量并获得3个笑点。
开拓者持有【好活当赏】时，战技对敌方全体额外造成22.5%的雷属性欢愉伤害，此伤害使用我方最高的【好活当赏】数值计算。</x:v>
      </x:c>
      <x:c r="F6691" s="6" t="n">
        <x:v>0</x:v>
      </x:c>
      <x:c r="G6691" s="6" t="n">
        <x:v>0</x:v>
      </x:c>
      <x:c r="H6691" s="6" t="n">
        <x:v>0</x:v>
      </x:c>
      <x:c r="I6691" s="6" t="n">
        <x:v>0</x:v>
      </x:c>
      <x:c r="J6691" s="6" t="str">
        <x:v>[10, 3, 0.225]</x:v>
      </x:c>
      <x:c r="K6691" s="7" t="str">
        <x:v>无首段伤害倍率，请覆盖或设为辅助技能</x:v>
      </x:c>
      <x:c r="L6691" s="6" t="str">
        <x:v>https://raw.githubusercontent.com/Mar-7th/StarRailRes/dbe8cdfcfb0bf657b9fe1cf92d5537f118ccb487/index_new/cn/character_skills.json</x:v>
      </x:c>
    </x:row>
    <x:row r="6692" ht="38" customHeight="1">
      <x:c r="A6692" s="6" t="str">
        <x:v>801004_7</x:v>
      </x:c>
      <x:c r="B6692" s="6" t="str">
        <x:v>801004</x:v>
      </x:c>
      <x:c r="C6692" s="6" t="n">
        <x:v>7</x:v>
      </x:c>
      <x:c r="D6692" s="6" t="str">
        <x:v>英雄一笑，生死难料</x:v>
      </x:c>
      <x:c r="E6692" s="7" t="str">
        <x:v>施放攻击后，固定恢复10点能量并获得3个笑点。
开拓者持有【好活当赏】时，战技对敌方全体额外造成24.37%的雷属性欢愉伤害，此伤害使用我方最高的【好活当赏】数值计算。</x:v>
      </x:c>
      <x:c r="F6692" s="6" t="n">
        <x:v>0</x:v>
      </x:c>
      <x:c r="G6692" s="6" t="n">
        <x:v>0</x:v>
      </x:c>
      <x:c r="H6692" s="6" t="n">
        <x:v>0</x:v>
      </x:c>
      <x:c r="I6692" s="6" t="n">
        <x:v>0</x:v>
      </x:c>
      <x:c r="J6692" s="6" t="str">
        <x:v>[10, 3, 0.2437]</x:v>
      </x:c>
      <x:c r="K6692" s="7" t="str">
        <x:v>无首段伤害倍率，请覆盖或设为辅助技能</x:v>
      </x:c>
      <x:c r="L6692" s="6" t="str">
        <x:v>https://raw.githubusercontent.com/Mar-7th/StarRailRes/dbe8cdfcfb0bf657b9fe1cf92d5537f118ccb487/index_new/cn/character_skills.json</x:v>
      </x:c>
    </x:row>
    <x:row r="6693" ht="38" customHeight="1">
      <x:c r="A6693" s="6" t="str">
        <x:v>801004_8</x:v>
      </x:c>
      <x:c r="B6693" s="6" t="str">
        <x:v>801004</x:v>
      </x:c>
      <x:c r="C6693" s="6" t="n">
        <x:v>8</x:v>
      </x:c>
      <x:c r="D6693" s="6" t="str">
        <x:v>英雄一笑，生死难料</x:v>
      </x:c>
      <x:c r="E6693" s="7" t="str">
        <x:v>施放攻击后，固定恢复10点能量并获得3个笑点。
开拓者持有【好活当赏】时，战技对敌方全体额外造成26.25%的雷属性欢愉伤害，此伤害使用我方最高的【好活当赏】数值计算。</x:v>
      </x:c>
      <x:c r="F6693" s="6" t="n">
        <x:v>0</x:v>
      </x:c>
      <x:c r="G6693" s="6" t="n">
        <x:v>0</x:v>
      </x:c>
      <x:c r="H6693" s="6" t="n">
        <x:v>0</x:v>
      </x:c>
      <x:c r="I6693" s="6" t="n">
        <x:v>0</x:v>
      </x:c>
      <x:c r="J6693" s="6" t="str">
        <x:v>[10, 3, 0.2625]</x:v>
      </x:c>
      <x:c r="K6693" s="7" t="str">
        <x:v>无首段伤害倍率，请覆盖或设为辅助技能</x:v>
      </x:c>
      <x:c r="L6693" s="6" t="str">
        <x:v>https://raw.githubusercontent.com/Mar-7th/StarRailRes/dbe8cdfcfb0bf657b9fe1cf92d5537f118ccb487/index_new/cn/character_skills.json</x:v>
      </x:c>
    </x:row>
    <x:row r="6694" ht="38" customHeight="1">
      <x:c r="A6694" s="6" t="str">
        <x:v>801004_9</x:v>
      </x:c>
      <x:c r="B6694" s="6" t="str">
        <x:v>801004</x:v>
      </x:c>
      <x:c r="C6694" s="6" t="n">
        <x:v>9</x:v>
      </x:c>
      <x:c r="D6694" s="6" t="str">
        <x:v>英雄一笑，生死难料</x:v>
      </x:c>
      <x:c r="E6694" s="7" t="str">
        <x:v>施放攻击后，固定恢复10点能量并获得3个笑点。
开拓者持有【好活当赏】时，战技对敌方全体额外造成28.12%的雷属性欢愉伤害，此伤害使用我方最高的【好活当赏】数值计算。</x:v>
      </x:c>
      <x:c r="F6694" s="6" t="n">
        <x:v>0</x:v>
      </x:c>
      <x:c r="G6694" s="6" t="n">
        <x:v>0</x:v>
      </x:c>
      <x:c r="H6694" s="6" t="n">
        <x:v>0</x:v>
      </x:c>
      <x:c r="I6694" s="6" t="n">
        <x:v>0</x:v>
      </x:c>
      <x:c r="J6694" s="6" t="str">
        <x:v>[10, 3, 0.2812]</x:v>
      </x:c>
      <x:c r="K6694" s="7" t="str">
        <x:v>无首段伤害倍率，请覆盖或设为辅助技能</x:v>
      </x:c>
      <x:c r="L6694" s="6" t="str">
        <x:v>https://raw.githubusercontent.com/Mar-7th/StarRailRes/dbe8cdfcfb0bf657b9fe1cf92d5537f118ccb487/index_new/cn/character_skills.json</x:v>
      </x:c>
    </x:row>
    <x:row r="6695" ht="38" customHeight="1">
      <x:c r="A6695" s="6" t="str">
        <x:v>801004_10</x:v>
      </x:c>
      <x:c r="B6695" s="6" t="str">
        <x:v>801004</x:v>
      </x:c>
      <x:c r="C6695" s="6" t="n">
        <x:v>10</x:v>
      </x:c>
      <x:c r="D6695" s="6" t="str">
        <x:v>英雄一笑，生死难料</x:v>
      </x:c>
      <x:c r="E6695" s="7" t="str">
        <x:v>施放攻击后，固定恢复10点能量并获得3个笑点。
开拓者持有【好活当赏】时，战技对敌方全体额外造成30%的雷属性欢愉伤害，此伤害使用我方最高的【好活当赏】数值计算。</x:v>
      </x:c>
      <x:c r="F6695" s="6" t="n">
        <x:v>0</x:v>
      </x:c>
      <x:c r="G6695" s="6" t="n">
        <x:v>0</x:v>
      </x:c>
      <x:c r="H6695" s="6" t="n">
        <x:v>0</x:v>
      </x:c>
      <x:c r="I6695" s="6" t="n">
        <x:v>0</x:v>
      </x:c>
      <x:c r="J6695" s="6" t="str">
        <x:v>[10, 3, 0.3]</x:v>
      </x:c>
      <x:c r="K6695" s="7" t="str">
        <x:v>无首段伤害倍率，请覆盖或设为辅助技能</x:v>
      </x:c>
      <x:c r="L6695" s="6" t="str">
        <x:v>https://raw.githubusercontent.com/Mar-7th/StarRailRes/dbe8cdfcfb0bf657b9fe1cf92d5537f118ccb487/index_new/cn/character_skills.json</x:v>
      </x:c>
    </x:row>
    <x:row r="6696" ht="38" customHeight="1">
      <x:c r="A6696" s="6" t="str">
        <x:v>801004_11</x:v>
      </x:c>
      <x:c r="B6696" s="6" t="str">
        <x:v>801004</x:v>
      </x:c>
      <x:c r="C6696" s="6" t="n">
        <x:v>11</x:v>
      </x:c>
      <x:c r="D6696" s="6" t="str">
        <x:v>英雄一笑，生死难料</x:v>
      </x:c>
      <x:c r="E6696" s="7" t="str">
        <x:v>施放攻击后，固定恢复10点能量并获得3个笑点。
开拓者持有【好活当赏】时，战技对敌方全体额外造成31.5%的雷属性欢愉伤害，此伤害使用我方最高的【好活当赏】数值计算。</x:v>
      </x:c>
      <x:c r="F6696" s="6" t="n">
        <x:v>0</x:v>
      </x:c>
      <x:c r="G6696" s="6" t="n">
        <x:v>0</x:v>
      </x:c>
      <x:c r="H6696" s="6" t="n">
        <x:v>0</x:v>
      </x:c>
      <x:c r="I6696" s="6" t="n">
        <x:v>0</x:v>
      </x:c>
      <x:c r="J6696" s="6" t="str">
        <x:v>[10, 3, 0.315]</x:v>
      </x:c>
      <x:c r="K6696" s="7" t="str">
        <x:v>无首段伤害倍率，请覆盖或设为辅助技能</x:v>
      </x:c>
      <x:c r="L6696" s="6" t="str">
        <x:v>https://raw.githubusercontent.com/Mar-7th/StarRailRes/dbe8cdfcfb0bf657b9fe1cf92d5537f118ccb487/index_new/cn/character_skills.json</x:v>
      </x:c>
    </x:row>
    <x:row r="6697" ht="38" customHeight="1">
      <x:c r="A6697" s="6" t="str">
        <x:v>801004_12</x:v>
      </x:c>
      <x:c r="B6697" s="6" t="str">
        <x:v>801004</x:v>
      </x:c>
      <x:c r="C6697" s="6" t="n">
        <x:v>12</x:v>
      </x:c>
      <x:c r="D6697" s="6" t="str">
        <x:v>英雄一笑，生死难料</x:v>
      </x:c>
      <x:c r="E6697" s="7" t="str">
        <x:v>施放攻击后，固定恢复10点能量并获得3个笑点。
开拓者持有【好活当赏】时，战技对敌方全体额外造成33%的雷属性欢愉伤害，此伤害使用我方最高的【好活当赏】数值计算。</x:v>
      </x:c>
      <x:c r="F6697" s="6" t="n">
        <x:v>0</x:v>
      </x:c>
      <x:c r="G6697" s="6" t="n">
        <x:v>0</x:v>
      </x:c>
      <x:c r="H6697" s="6" t="n">
        <x:v>0</x:v>
      </x:c>
      <x:c r="I6697" s="6" t="n">
        <x:v>0</x:v>
      </x:c>
      <x:c r="J6697" s="6" t="str">
        <x:v>[10, 3, 0.33]</x:v>
      </x:c>
      <x:c r="K6697" s="7" t="str">
        <x:v>无首段伤害倍率，请覆盖或设为辅助技能</x:v>
      </x:c>
      <x:c r="L6697" s="6" t="str">
        <x:v>https://raw.githubusercontent.com/Mar-7th/StarRailRes/dbe8cdfcfb0bf657b9fe1cf92d5537f118ccb487/index_new/cn/character_skills.json</x:v>
      </x:c>
    </x:row>
    <x:row r="6698" ht="38" customHeight="1">
      <x:c r="A6698" s="6" t="str">
        <x:v>801004_13</x:v>
      </x:c>
      <x:c r="B6698" s="6" t="str">
        <x:v>801004</x:v>
      </x:c>
      <x:c r="C6698" s="6" t="n">
        <x:v>13</x:v>
      </x:c>
      <x:c r="D6698" s="6" t="str">
        <x:v>英雄一笑，生死难料</x:v>
      </x:c>
      <x:c r="E6698" s="7" t="str">
        <x:v>施放攻击后，固定恢复10点能量并获得3个笑点。
开拓者持有【好活当赏】时，战技对敌方全体额外造成34.5%的雷属性欢愉伤害，此伤害使用我方最高的【好活当赏】数值计算。</x:v>
      </x:c>
      <x:c r="F6698" s="6" t="n">
        <x:v>0</x:v>
      </x:c>
      <x:c r="G6698" s="6" t="n">
        <x:v>0</x:v>
      </x:c>
      <x:c r="H6698" s="6" t="n">
        <x:v>0</x:v>
      </x:c>
      <x:c r="I6698" s="6" t="n">
        <x:v>0</x:v>
      </x:c>
      <x:c r="J6698" s="6" t="str">
        <x:v>[10, 3, 0.345]</x:v>
      </x:c>
      <x:c r="K6698" s="7" t="str">
        <x:v>无首段伤害倍率，请覆盖或设为辅助技能</x:v>
      </x:c>
      <x:c r="L6698" s="6" t="str">
        <x:v>https://raw.githubusercontent.com/Mar-7th/StarRailRes/dbe8cdfcfb0bf657b9fe1cf92d5537f118ccb487/index_new/cn/character_skills.json</x:v>
      </x:c>
    </x:row>
    <x:row r="6699" ht="38" customHeight="1">
      <x:c r="A6699" s="6" t="str">
        <x:v>801004_14</x:v>
      </x:c>
      <x:c r="B6699" s="6" t="str">
        <x:v>801004</x:v>
      </x:c>
      <x:c r="C6699" s="6" t="n">
        <x:v>14</x:v>
      </x:c>
      <x:c r="D6699" s="6" t="str">
        <x:v>英雄一笑，生死难料</x:v>
      </x:c>
      <x:c r="E6699" s="7" t="str">
        <x:v>施放攻击后，固定恢复10点能量并获得3个笑点。
开拓者持有【好活当赏】时，战技对敌方全体额外造成36%的雷属性欢愉伤害，此伤害使用我方最高的【好活当赏】数值计算。</x:v>
      </x:c>
      <x:c r="F6699" s="6" t="n">
        <x:v>0</x:v>
      </x:c>
      <x:c r="G6699" s="6" t="n">
        <x:v>0</x:v>
      </x:c>
      <x:c r="H6699" s="6" t="n">
        <x:v>0</x:v>
      </x:c>
      <x:c r="I6699" s="6" t="n">
        <x:v>0</x:v>
      </x:c>
      <x:c r="J6699" s="6" t="str">
        <x:v>[10, 3, 0.36]</x:v>
      </x:c>
      <x:c r="K6699" s="7" t="str">
        <x:v>无首段伤害倍率，请覆盖或设为辅助技能</x:v>
      </x:c>
      <x:c r="L6699" s="6" t="str">
        <x:v>https://raw.githubusercontent.com/Mar-7th/StarRailRes/dbe8cdfcfb0bf657b9fe1cf92d5537f118ccb487/index_new/cn/character_skills.json</x:v>
      </x:c>
    </x:row>
    <x:row r="6700" ht="38" customHeight="1">
      <x:c r="A6700" s="6" t="str">
        <x:v>801004_15</x:v>
      </x:c>
      <x:c r="B6700" s="6" t="str">
        <x:v>801004</x:v>
      </x:c>
      <x:c r="C6700" s="6" t="n">
        <x:v>15</x:v>
      </x:c>
      <x:c r="D6700" s="6" t="str">
        <x:v>英雄一笑，生死难料</x:v>
      </x:c>
      <x:c r="E6700" s="7" t="str">
        <x:v>施放攻击后，固定恢复10点能量并获得3个笑点。
开拓者持有【好活当赏】时，战技对敌方全体额外造成37.5%的雷属性欢愉伤害，此伤害使用我方最高的【好活当赏】数值计算。</x:v>
      </x:c>
      <x:c r="F6700" s="6" t="n">
        <x:v>0</x:v>
      </x:c>
      <x:c r="G6700" s="6" t="n">
        <x:v>0</x:v>
      </x:c>
      <x:c r="H6700" s="6" t="n">
        <x:v>0</x:v>
      </x:c>
      <x:c r="I6700" s="6" t="n">
        <x:v>0</x:v>
      </x:c>
      <x:c r="J6700" s="6" t="str">
        <x:v>[10, 3, 0.375]</x:v>
      </x:c>
      <x:c r="K6700" s="7" t="str">
        <x:v>无首段伤害倍率，请覆盖或设为辅助技能</x:v>
      </x:c>
      <x:c r="L6700" s="6" t="str">
        <x:v>https://raw.githubusercontent.com/Mar-7th/StarRailRes/dbe8cdfcfb0bf657b9fe1cf92d5537f118ccb487/index_new/cn/character_skills.json</x:v>
      </x:c>
    </x:row>
    <x:row r="6701" ht="20" customHeight="1">
      <x:c r="A6701" s="6" t="str">
        <x:v>801006_1</x:v>
      </x:c>
      <x:c r="B6701" s="6" t="str">
        <x:v>801006</x:v>
      </x:c>
      <x:c r="C6701" s="6" t="n">
        <x:v>1</x:v>
      </x:c>
      <x:c r="D6701" s="6" t="str">
        <x:v>攻击</x:v>
      </x:c>
      <x:c r="E6701" s="7" t="str">
        <x:v>攻击敌人，进入战斗后削弱敌方目标对应属性韧性。</x:v>
      </x:c>
      <x:c r="F6701" s="6" t="n">
        <x:v>0</x:v>
      </x:c>
      <x:c r="G6701" s="6" t="n">
        <x:v>0</x:v>
      </x:c>
      <x:c r="H6701" s="6" t="n">
        <x:v>0</x:v>
      </x:c>
      <x:c r="I6701" s="6" t="n">
        <x:v>0</x:v>
      </x:c>
      <x:c r="J6701" s="6" t="str">
        <x:v>[]</x:v>
      </x:c>
      <x:c r="K6701" s="7" t="str">
        <x:v>缺少结构化参数，必须覆盖</x:v>
      </x:c>
      <x:c r="L6701" s="6" t="str">
        <x:v>https://raw.githubusercontent.com/Mar-7th/StarRailRes/dbe8cdfcfb0bf657b9fe1cf92d5537f118ccb487/index_new/cn/character_skills.json</x:v>
      </x:c>
    </x:row>
    <x:row r="6702" ht="53" customHeight="1">
      <x:c r="A6702" s="6" t="str">
        <x:v>801007_1</x:v>
      </x:c>
      <x:c r="B6702" s="6" t="str">
        <x:v>801007</x:v>
      </x:c>
      <x:c r="C6702" s="6" t="n">
        <x:v>1</x:v>
      </x:c>
      <x:c r="D6702" s="6" t="str">
        <x:v>燃起来了！</x:v>
      </x:c>
      <x:c r="E6702" s="7" t="str">
        <x:v>使用秘技后随机获得以下1种效果：
小概率获得【开怀大笑】：欢愉度提高30%。
大概率获得【忍俊不禁】：欢愉度提高20%。
下一次战斗开始时，使我方全体提高对应数值的欢愉度，持续3回合。</x:v>
      </x:c>
      <x:c r="F6702" s="6" t="n">
        <x:v>0</x:v>
      </x:c>
      <x:c r="G6702" s="6" t="n">
        <x:v>0</x:v>
      </x:c>
      <x:c r="H6702" s="6" t="n">
        <x:v>0</x:v>
      </x:c>
      <x:c r="I6702" s="6" t="n">
        <x:v>0</x:v>
      </x:c>
      <x:c r="J6702" s="6" t="str">
        <x:v>[0.3, 0.1, 0.2, 0.1, 3]</x:v>
      </x:c>
      <x:c r="K6702" s="7" t="str">
        <x:v>无首段伤害倍率，请覆盖或设为辅助技能</x:v>
      </x:c>
      <x:c r="L6702" s="6" t="str">
        <x:v>https://raw.githubusercontent.com/Mar-7th/StarRailRes/dbe8cdfcfb0bf657b9fe1cf92d5537f118ccb487/index_new/cn/character_skills.json</x:v>
      </x:c>
    </x:row>
    <x:row r="6703" ht="38" customHeight="1">
      <x:c r="A6703" s="6" t="str">
        <x:v>801020_1</x:v>
      </x:c>
      <x:c r="B6703" s="6" t="str">
        <x:v>801020</x:v>
      </x:c>
      <x:c r="C6703" s="6" t="n">
        <x:v>1</x:v>
      </x:c>
      <x:c r="D6703" s="6" t="str">
        <x:v>我说欢愉，你耳朵聋吗？</x:v>
      </x:c>
      <x:c r="E6703" s="7" t="str">
        <x:v>造成8次伤害，每次对敌方随机单体造成10%的雷属性欢愉伤害。最后造成30%的雷属性欢愉伤害，由敌方全体均分。</x:v>
      </x:c>
      <x:c r="F6703" s="6" t="n">
        <x:v>0</x:v>
      </x:c>
      <x:c r="G6703" s="6" t="n">
        <x:v>0</x:v>
      </x:c>
      <x:c r="H6703" s="6" t="n">
        <x:v>0</x:v>
      </x:c>
      <x:c r="I6703" s="6" t="n">
        <x:v>0.1</x:v>
      </x:c>
      <x:c r="J6703" s="6" t="str">
        <x:v>[8, 0.1, 0.3]</x:v>
      </x:c>
      <x:c r="K6703" s="7" t="str">
        <x:v>需确认条件及分段</x:v>
      </x:c>
      <x:c r="L6703" s="6" t="str">
        <x:v>https://raw.githubusercontent.com/Mar-7th/StarRailRes/dbe8cdfcfb0bf657b9fe1cf92d5537f118ccb487/index_new/cn/character_skills.json</x:v>
      </x:c>
    </x:row>
    <x:row r="6704" ht="38" customHeight="1">
      <x:c r="A6704" s="6" t="str">
        <x:v>801020_2</x:v>
      </x:c>
      <x:c r="B6704" s="6" t="str">
        <x:v>801020</x:v>
      </x:c>
      <x:c r="C6704" s="6" t="n">
        <x:v>2</x:v>
      </x:c>
      <x:c r="D6704" s="6" t="str">
        <x:v>我说欢愉，你耳朵聋吗？</x:v>
      </x:c>
      <x:c r="E6704" s="7" t="str">
        <x:v>造成8次伤害，每次对敌方随机单体造成11%的雷属性欢愉伤害。最后造成33%的雷属性欢愉伤害，由敌方全体均分。</x:v>
      </x:c>
      <x:c r="F6704" s="6" t="n">
        <x:v>0</x:v>
      </x:c>
      <x:c r="G6704" s="6" t="n">
        <x:v>0</x:v>
      </x:c>
      <x:c r="H6704" s="6" t="n">
        <x:v>0</x:v>
      </x:c>
      <x:c r="I6704" s="6" t="n">
        <x:v>0.11</x:v>
      </x:c>
      <x:c r="J6704" s="6" t="str">
        <x:v>[8, 0.11, 0.33]</x:v>
      </x:c>
      <x:c r="K6704" s="7" t="str">
        <x:v>需确认条件及分段</x:v>
      </x:c>
      <x:c r="L6704" s="6" t="str">
        <x:v>https://raw.githubusercontent.com/Mar-7th/StarRailRes/dbe8cdfcfb0bf657b9fe1cf92d5537f118ccb487/index_new/cn/character_skills.json</x:v>
      </x:c>
    </x:row>
    <x:row r="6705" ht="38" customHeight="1">
      <x:c r="A6705" s="6" t="str">
        <x:v>801020_3</x:v>
      </x:c>
      <x:c r="B6705" s="6" t="str">
        <x:v>801020</x:v>
      </x:c>
      <x:c r="C6705" s="6" t="n">
        <x:v>3</x:v>
      </x:c>
      <x:c r="D6705" s="6" t="str">
        <x:v>我说欢愉，你耳朵聋吗？</x:v>
      </x:c>
      <x:c r="E6705" s="7" t="str">
        <x:v>造成8次伤害，每次对敌方随机单体造成12%的雷属性欢愉伤害。最后造成36%的雷属性欢愉伤害，由敌方全体均分。</x:v>
      </x:c>
      <x:c r="F6705" s="6" t="n">
        <x:v>0</x:v>
      </x:c>
      <x:c r="G6705" s="6" t="n">
        <x:v>0</x:v>
      </x:c>
      <x:c r="H6705" s="6" t="n">
        <x:v>0</x:v>
      </x:c>
      <x:c r="I6705" s="6" t="n">
        <x:v>0.12</x:v>
      </x:c>
      <x:c r="J6705" s="6" t="str">
        <x:v>[8, 0.12, 0.36]</x:v>
      </x:c>
      <x:c r="K6705" s="7" t="str">
        <x:v>需确认条件及分段</x:v>
      </x:c>
      <x:c r="L6705" s="6" t="str">
        <x:v>https://raw.githubusercontent.com/Mar-7th/StarRailRes/dbe8cdfcfb0bf657b9fe1cf92d5537f118ccb487/index_new/cn/character_skills.json</x:v>
      </x:c>
    </x:row>
    <x:row r="6706" ht="38" customHeight="1">
      <x:c r="A6706" s="6" t="str">
        <x:v>801020_4</x:v>
      </x:c>
      <x:c r="B6706" s="6" t="str">
        <x:v>801020</x:v>
      </x:c>
      <x:c r="C6706" s="6" t="n">
        <x:v>4</x:v>
      </x:c>
      <x:c r="D6706" s="6" t="str">
        <x:v>我说欢愉，你耳朵聋吗？</x:v>
      </x:c>
      <x:c r="E6706" s="7" t="str">
        <x:v>造成8次伤害，每次对敌方随机单体造成13%的雷属性欢愉伤害。最后造成39%的雷属性欢愉伤害，由敌方全体均分。</x:v>
      </x:c>
      <x:c r="F6706" s="6" t="n">
        <x:v>0</x:v>
      </x:c>
      <x:c r="G6706" s="6" t="n">
        <x:v>0</x:v>
      </x:c>
      <x:c r="H6706" s="6" t="n">
        <x:v>0</x:v>
      </x:c>
      <x:c r="I6706" s="6" t="n">
        <x:v>0.13</x:v>
      </x:c>
      <x:c r="J6706" s="6" t="str">
        <x:v>[8, 0.13, 0.39]</x:v>
      </x:c>
      <x:c r="K6706" s="7" t="str">
        <x:v>需确认条件及分段</x:v>
      </x:c>
      <x:c r="L6706" s="6" t="str">
        <x:v>https://raw.githubusercontent.com/Mar-7th/StarRailRes/dbe8cdfcfb0bf657b9fe1cf92d5537f118ccb487/index_new/cn/character_skills.json</x:v>
      </x:c>
    </x:row>
    <x:row r="6707" ht="38" customHeight="1">
      <x:c r="A6707" s="6" t="str">
        <x:v>801020_5</x:v>
      </x:c>
      <x:c r="B6707" s="6" t="str">
        <x:v>801020</x:v>
      </x:c>
      <x:c r="C6707" s="6" t="n">
        <x:v>5</x:v>
      </x:c>
      <x:c r="D6707" s="6" t="str">
        <x:v>我说欢愉，你耳朵聋吗？</x:v>
      </x:c>
      <x:c r="E6707" s="7" t="str">
        <x:v>造成8次伤害，每次对敌方随机单体造成14%的雷属性欢愉伤害。最后造成42%的雷属性欢愉伤害，由敌方全体均分。</x:v>
      </x:c>
      <x:c r="F6707" s="6" t="n">
        <x:v>0</x:v>
      </x:c>
      <x:c r="G6707" s="6" t="n">
        <x:v>0</x:v>
      </x:c>
      <x:c r="H6707" s="6" t="n">
        <x:v>0</x:v>
      </x:c>
      <x:c r="I6707" s="6" t="n">
        <x:v>0.14</x:v>
      </x:c>
      <x:c r="J6707" s="6" t="str">
        <x:v>[8, 0.14, 0.42]</x:v>
      </x:c>
      <x:c r="K6707" s="7" t="str">
        <x:v>需确认条件及分段</x:v>
      </x:c>
      <x:c r="L6707" s="6" t="str">
        <x:v>https://raw.githubusercontent.com/Mar-7th/StarRailRes/dbe8cdfcfb0bf657b9fe1cf92d5537f118ccb487/index_new/cn/character_skills.json</x:v>
      </x:c>
    </x:row>
    <x:row r="6708" ht="38" customHeight="1">
      <x:c r="A6708" s="6" t="str">
        <x:v>801020_6</x:v>
      </x:c>
      <x:c r="B6708" s="6" t="str">
        <x:v>801020</x:v>
      </x:c>
      <x:c r="C6708" s="6" t="n">
        <x:v>6</x:v>
      </x:c>
      <x:c r="D6708" s="6" t="str">
        <x:v>我说欢愉，你耳朵聋吗？</x:v>
      </x:c>
      <x:c r="E6708" s="7" t="str">
        <x:v>造成8次伤害，每次对敌方随机单体造成15%的雷属性欢愉伤害。最后造成45%的雷属性欢愉伤害，由敌方全体均分。</x:v>
      </x:c>
      <x:c r="F6708" s="6" t="n">
        <x:v>0</x:v>
      </x:c>
      <x:c r="G6708" s="6" t="n">
        <x:v>0</x:v>
      </x:c>
      <x:c r="H6708" s="6" t="n">
        <x:v>0</x:v>
      </x:c>
      <x:c r="I6708" s="6" t="n">
        <x:v>0.15</x:v>
      </x:c>
      <x:c r="J6708" s="6" t="str">
        <x:v>[8, 0.15, 0.45]</x:v>
      </x:c>
      <x:c r="K6708" s="7" t="str">
        <x:v>需确认条件及分段</x:v>
      </x:c>
      <x:c r="L6708" s="6" t="str">
        <x:v>https://raw.githubusercontent.com/Mar-7th/StarRailRes/dbe8cdfcfb0bf657b9fe1cf92d5537f118ccb487/index_new/cn/character_skills.json</x:v>
      </x:c>
    </x:row>
    <x:row r="6709" ht="38" customHeight="1">
      <x:c r="A6709" s="6" t="str">
        <x:v>801020_7</x:v>
      </x:c>
      <x:c r="B6709" s="6" t="str">
        <x:v>801020</x:v>
      </x:c>
      <x:c r="C6709" s="6" t="n">
        <x:v>7</x:v>
      </x:c>
      <x:c r="D6709" s="6" t="str">
        <x:v>我说欢愉，你耳朵聋吗？</x:v>
      </x:c>
      <x:c r="E6709" s="7" t="str">
        <x:v>造成8次伤害，每次对敌方随机单体造成16.25%的雷属性欢愉伤害。最后造成48.75%的雷属性欢愉伤害，由敌方全体均分。</x:v>
      </x:c>
      <x:c r="F6709" s="6" t="n">
        <x:v>0</x:v>
      </x:c>
      <x:c r="G6709" s="6" t="n">
        <x:v>0</x:v>
      </x:c>
      <x:c r="H6709" s="6" t="n">
        <x:v>0</x:v>
      </x:c>
      <x:c r="I6709" s="6" t="n">
        <x:v>0.1625</x:v>
      </x:c>
      <x:c r="J6709" s="6" t="str">
        <x:v>[8, 0.1625, 0.4875]</x:v>
      </x:c>
      <x:c r="K6709" s="7" t="str">
        <x:v>需确认条件及分段</x:v>
      </x:c>
      <x:c r="L6709" s="6" t="str">
        <x:v>https://raw.githubusercontent.com/Mar-7th/StarRailRes/dbe8cdfcfb0bf657b9fe1cf92d5537f118ccb487/index_new/cn/character_skills.json</x:v>
      </x:c>
    </x:row>
    <x:row r="6710" ht="38" customHeight="1">
      <x:c r="A6710" s="6" t="str">
        <x:v>801020_8</x:v>
      </x:c>
      <x:c r="B6710" s="6" t="str">
        <x:v>801020</x:v>
      </x:c>
      <x:c r="C6710" s="6" t="n">
        <x:v>8</x:v>
      </x:c>
      <x:c r="D6710" s="6" t="str">
        <x:v>我说欢愉，你耳朵聋吗？</x:v>
      </x:c>
      <x:c r="E6710" s="7" t="str">
        <x:v>造成8次伤害，每次对敌方随机单体造成17.5%的雷属性欢愉伤害。最后造成52.5%的雷属性欢愉伤害，由敌方全体均分。</x:v>
      </x:c>
      <x:c r="F6710" s="6" t="n">
        <x:v>0</x:v>
      </x:c>
      <x:c r="G6710" s="6" t="n">
        <x:v>0</x:v>
      </x:c>
      <x:c r="H6710" s="6" t="n">
        <x:v>0</x:v>
      </x:c>
      <x:c r="I6710" s="6" t="n">
        <x:v>0.175</x:v>
      </x:c>
      <x:c r="J6710" s="6" t="str">
        <x:v>[8, 0.175, 0.525]</x:v>
      </x:c>
      <x:c r="K6710" s="7" t="str">
        <x:v>需确认条件及分段</x:v>
      </x:c>
      <x:c r="L6710" s="6" t="str">
        <x:v>https://raw.githubusercontent.com/Mar-7th/StarRailRes/dbe8cdfcfb0bf657b9fe1cf92d5537f118ccb487/index_new/cn/character_skills.json</x:v>
      </x:c>
    </x:row>
    <x:row r="6711" ht="38" customHeight="1">
      <x:c r="A6711" s="6" t="str">
        <x:v>801020_9</x:v>
      </x:c>
      <x:c r="B6711" s="6" t="str">
        <x:v>801020</x:v>
      </x:c>
      <x:c r="C6711" s="6" t="n">
        <x:v>9</x:v>
      </x:c>
      <x:c r="D6711" s="6" t="str">
        <x:v>我说欢愉，你耳朵聋吗？</x:v>
      </x:c>
      <x:c r="E6711" s="7" t="str">
        <x:v>造成8次伤害，每次对敌方随机单体造成18.75%的雷属性欢愉伤害。最后造成56.25%的雷属性欢愉伤害，由敌方全体均分。</x:v>
      </x:c>
      <x:c r="F6711" s="6" t="n">
        <x:v>0</x:v>
      </x:c>
      <x:c r="G6711" s="6" t="n">
        <x:v>0</x:v>
      </x:c>
      <x:c r="H6711" s="6" t="n">
        <x:v>0</x:v>
      </x:c>
      <x:c r="I6711" s="6" t="n">
        <x:v>0.1875</x:v>
      </x:c>
      <x:c r="J6711" s="6" t="str">
        <x:v>[8, 0.1875, 0.5625]</x:v>
      </x:c>
      <x:c r="K6711" s="7" t="str">
        <x:v>需确认条件及分段</x:v>
      </x:c>
      <x:c r="L6711" s="6" t="str">
        <x:v>https://raw.githubusercontent.com/Mar-7th/StarRailRes/dbe8cdfcfb0bf657b9fe1cf92d5537f118ccb487/index_new/cn/character_skills.json</x:v>
      </x:c>
    </x:row>
    <x:row r="6712" ht="38" customHeight="1">
      <x:c r="A6712" s="6" t="str">
        <x:v>801020_10</x:v>
      </x:c>
      <x:c r="B6712" s="6" t="str">
        <x:v>801020</x:v>
      </x:c>
      <x:c r="C6712" s="6" t="n">
        <x:v>10</x:v>
      </x:c>
      <x:c r="D6712" s="6" t="str">
        <x:v>我说欢愉，你耳朵聋吗？</x:v>
      </x:c>
      <x:c r="E6712" s="7" t="str">
        <x:v>造成8次伤害，每次对敌方随机单体造成20%的雷属性欢愉伤害。最后造成60%的雷属性欢愉伤害，由敌方全体均分。</x:v>
      </x:c>
      <x:c r="F6712" s="6" t="n">
        <x:v>0</x:v>
      </x:c>
      <x:c r="G6712" s="6" t="n">
        <x:v>0</x:v>
      </x:c>
      <x:c r="H6712" s="6" t="n">
        <x:v>0</x:v>
      </x:c>
      <x:c r="I6712" s="6" t="n">
        <x:v>0.2</x:v>
      </x:c>
      <x:c r="J6712" s="6" t="str">
        <x:v>[8, 0.2, 0.6]</x:v>
      </x:c>
      <x:c r="K6712" s="7" t="str">
        <x:v>需确认条件及分段</x:v>
      </x:c>
      <x:c r="L6712" s="6" t="str">
        <x:v>https://raw.githubusercontent.com/Mar-7th/StarRailRes/dbe8cdfcfb0bf657b9fe1cf92d5537f118ccb487/index_new/cn/character_skills.json</x:v>
      </x:c>
    </x:row>
    <x:row r="6713" ht="38" customHeight="1">
      <x:c r="A6713" s="6" t="str">
        <x:v>801020_11</x:v>
      </x:c>
      <x:c r="B6713" s="6" t="str">
        <x:v>801020</x:v>
      </x:c>
      <x:c r="C6713" s="6" t="n">
        <x:v>11</x:v>
      </x:c>
      <x:c r="D6713" s="6" t="str">
        <x:v>我说欢愉，你耳朵聋吗？</x:v>
      </x:c>
      <x:c r="E6713" s="7" t="str">
        <x:v>造成8次伤害，每次对敌方随机单体造成21%的雷属性欢愉伤害。最后造成63%的雷属性欢愉伤害，由敌方全体均分。</x:v>
      </x:c>
      <x:c r="F6713" s="6" t="n">
        <x:v>0</x:v>
      </x:c>
      <x:c r="G6713" s="6" t="n">
        <x:v>0</x:v>
      </x:c>
      <x:c r="H6713" s="6" t="n">
        <x:v>0</x:v>
      </x:c>
      <x:c r="I6713" s="6" t="n">
        <x:v>0.21</x:v>
      </x:c>
      <x:c r="J6713" s="6" t="str">
        <x:v>[8, 0.21, 0.63]</x:v>
      </x:c>
      <x:c r="K6713" s="7" t="str">
        <x:v>需确认条件及分段</x:v>
      </x:c>
      <x:c r="L6713" s="6" t="str">
        <x:v>https://raw.githubusercontent.com/Mar-7th/StarRailRes/dbe8cdfcfb0bf657b9fe1cf92d5537f118ccb487/index_new/cn/character_skills.json</x:v>
      </x:c>
    </x:row>
    <x:row r="6714" ht="38" customHeight="1">
      <x:c r="A6714" s="6" t="str">
        <x:v>801020_12</x:v>
      </x:c>
      <x:c r="B6714" s="6" t="str">
        <x:v>801020</x:v>
      </x:c>
      <x:c r="C6714" s="6" t="n">
        <x:v>12</x:v>
      </x:c>
      <x:c r="D6714" s="6" t="str">
        <x:v>我说欢愉，你耳朵聋吗？</x:v>
      </x:c>
      <x:c r="E6714" s="7" t="str">
        <x:v>造成8次伤害，每次对敌方随机单体造成22%的雷属性欢愉伤害。最后造成66%的雷属性欢愉伤害，由敌方全体均分。</x:v>
      </x:c>
      <x:c r="F6714" s="6" t="n">
        <x:v>0</x:v>
      </x:c>
      <x:c r="G6714" s="6" t="n">
        <x:v>0</x:v>
      </x:c>
      <x:c r="H6714" s="6" t="n">
        <x:v>0</x:v>
      </x:c>
      <x:c r="I6714" s="6" t="n">
        <x:v>0.22</x:v>
      </x:c>
      <x:c r="J6714" s="6" t="str">
        <x:v>[8, 0.22, 0.66]</x:v>
      </x:c>
      <x:c r="K6714" s="7" t="str">
        <x:v>需确认条件及分段</x:v>
      </x:c>
      <x:c r="L6714" s="6" t="str">
        <x:v>https://raw.githubusercontent.com/Mar-7th/StarRailRes/dbe8cdfcfb0bf657b9fe1cf92d5537f118ccb487/index_new/cn/character_skills.json</x:v>
      </x:c>
    </x:row>
    <x:row r="6715" ht="38" customHeight="1">
      <x:c r="A6715" s="6" t="str">
        <x:v>801020_13</x:v>
      </x:c>
      <x:c r="B6715" s="6" t="str">
        <x:v>801020</x:v>
      </x:c>
      <x:c r="C6715" s="6" t="n">
        <x:v>13</x:v>
      </x:c>
      <x:c r="D6715" s="6" t="str">
        <x:v>我说欢愉，你耳朵聋吗？</x:v>
      </x:c>
      <x:c r="E6715" s="7" t="str">
        <x:v>造成8次伤害，每次对敌方随机单体造成23%的雷属性欢愉伤害。最后造成69%的雷属性欢愉伤害，由敌方全体均分。</x:v>
      </x:c>
      <x:c r="F6715" s="6" t="n">
        <x:v>0</x:v>
      </x:c>
      <x:c r="G6715" s="6" t="n">
        <x:v>0</x:v>
      </x:c>
      <x:c r="H6715" s="6" t="n">
        <x:v>0</x:v>
      </x:c>
      <x:c r="I6715" s="6" t="n">
        <x:v>0.23</x:v>
      </x:c>
      <x:c r="J6715" s="6" t="str">
        <x:v>[8, 0.23, 0.69]</x:v>
      </x:c>
      <x:c r="K6715" s="7" t="str">
        <x:v>需确认条件及分段</x:v>
      </x:c>
      <x:c r="L6715" s="6" t="str">
        <x:v>https://raw.githubusercontent.com/Mar-7th/StarRailRes/dbe8cdfcfb0bf657b9fe1cf92d5537f118ccb487/index_new/cn/character_skills.json</x:v>
      </x:c>
    </x:row>
    <x:row r="6716" ht="38" customHeight="1">
      <x:c r="A6716" s="6" t="str">
        <x:v>801020_14</x:v>
      </x:c>
      <x:c r="B6716" s="6" t="str">
        <x:v>801020</x:v>
      </x:c>
      <x:c r="C6716" s="6" t="n">
        <x:v>14</x:v>
      </x:c>
      <x:c r="D6716" s="6" t="str">
        <x:v>我说欢愉，你耳朵聋吗？</x:v>
      </x:c>
      <x:c r="E6716" s="7" t="str">
        <x:v>造成8次伤害，每次对敌方随机单体造成24%的雷属性欢愉伤害。最后造成72%的雷属性欢愉伤害，由敌方全体均分。</x:v>
      </x:c>
      <x:c r="F6716" s="6" t="n">
        <x:v>0</x:v>
      </x:c>
      <x:c r="G6716" s="6" t="n">
        <x:v>0</x:v>
      </x:c>
      <x:c r="H6716" s="6" t="n">
        <x:v>0</x:v>
      </x:c>
      <x:c r="I6716" s="6" t="n">
        <x:v>0.24</x:v>
      </x:c>
      <x:c r="J6716" s="6" t="str">
        <x:v>[8, 0.24, 0.72]</x:v>
      </x:c>
      <x:c r="K6716" s="7" t="str">
        <x:v>需确认条件及分段</x:v>
      </x:c>
      <x:c r="L6716" s="6" t="str">
        <x:v>https://raw.githubusercontent.com/Mar-7th/StarRailRes/dbe8cdfcfb0bf657b9fe1cf92d5537f118ccb487/index_new/cn/character_skills.json</x:v>
      </x:c>
    </x:row>
    <x:row r="6717" ht="38" customHeight="1">
      <x:c r="A6717" s="6" t="str">
        <x:v>801020_15</x:v>
      </x:c>
      <x:c r="B6717" s="6" t="str">
        <x:v>801020</x:v>
      </x:c>
      <x:c r="C6717" s="6" t="n">
        <x:v>15</x:v>
      </x:c>
      <x:c r="D6717" s="6" t="str">
        <x:v>我说欢愉，你耳朵聋吗？</x:v>
      </x:c>
      <x:c r="E6717" s="7" t="str">
        <x:v>造成8次伤害，每次对敌方随机单体造成25%的雷属性欢愉伤害。最后造成75%的雷属性欢愉伤害，由敌方全体均分。</x:v>
      </x:c>
      <x:c r="F6717" s="6" t="n">
        <x:v>0</x:v>
      </x:c>
      <x:c r="G6717" s="6" t="n">
        <x:v>0</x:v>
      </x:c>
      <x:c r="H6717" s="6" t="n">
        <x:v>0</x:v>
      </x:c>
      <x:c r="I6717" s="6" t="n">
        <x:v>0.25</x:v>
      </x:c>
      <x:c r="J6717" s="6" t="str">
        <x:v>[8, 0.25, 0.75]</x:v>
      </x:c>
      <x:c r="K6717" s="7" t="str">
        <x:v>需确认条件及分段</x:v>
      </x:c>
      <x:c r="L6717" s="6" t="str">
        <x:v>https://raw.githubusercontent.com/Mar-7th/StarRailRes/dbe8cdfcfb0bf657b9fe1cf92d5537f118ccb487/index_new/cn/character_skills.json</x:v>
      </x:c>
    </x:row>
    <x:row r="6718" ht="20" customHeight="1">
      <x:c r="A6718" s="6" t="str">
        <x:v>1100401_1</x:v>
      </x:c>
      <x:c r="B6718" s="6" t="str">
        <x:v>1100401</x:v>
      </x:c>
      <x:c r="C6718" s="6" t="n">
        <x:v>1</x:v>
      </x:c>
      <x:c r="D6718" s="6" t="str">
        <x:v>重力压制</x:v>
      </x:c>
      <x:c r="E6718" s="7" t="str">
        <x:v>对指定敌方单体造成等同于瓦尔特50%攻击力的虚数属性伤害。</x:v>
      </x:c>
      <x:c r="F6718" s="6" t="n">
        <x:v>0.5</x:v>
      </x:c>
      <x:c r="G6718" s="6" t="n">
        <x:v>0</x:v>
      </x:c>
      <x:c r="H6718" s="6" t="n">
        <x:v>0</x:v>
      </x:c>
      <x:c r="I6718" s="6" t="n">
        <x:v>0</x:v>
      </x:c>
      <x:c r="J6718" s="6" t="str">
        <x:v>[0.5]</x:v>
      </x:c>
      <x:c r="K6718" s="7" t="str">
        <x:v>需确认条件及分段</x:v>
      </x:c>
      <x:c r="L6718" s="6" t="str">
        <x:v>https://raw.githubusercontent.com/Mar-7th/StarRailRes/dbe8cdfcfb0bf657b9fe1cf92d5537f118ccb487/index_new/cn/character_skills.json</x:v>
      </x:c>
    </x:row>
    <x:row r="6719" ht="20" customHeight="1">
      <x:c r="A6719" s="6" t="str">
        <x:v>1100401_2</x:v>
      </x:c>
      <x:c r="B6719" s="6" t="str">
        <x:v>1100401</x:v>
      </x:c>
      <x:c r="C6719" s="6" t="n">
        <x:v>2</x:v>
      </x:c>
      <x:c r="D6719" s="6" t="str">
        <x:v>重力压制</x:v>
      </x:c>
      <x:c r="E6719" s="7" t="str">
        <x:v>对指定敌方单体造成等同于瓦尔特60%攻击力的虚数属性伤害。</x:v>
      </x:c>
      <x:c r="F6719" s="6" t="n">
        <x:v>0.6</x:v>
      </x:c>
      <x:c r="G6719" s="6" t="n">
        <x:v>0</x:v>
      </x:c>
      <x:c r="H6719" s="6" t="n">
        <x:v>0</x:v>
      </x:c>
      <x:c r="I6719" s="6" t="n">
        <x:v>0</x:v>
      </x:c>
      <x:c r="J6719" s="6" t="str">
        <x:v>[0.6]</x:v>
      </x:c>
      <x:c r="K6719" s="7" t="str">
        <x:v>需确认条件及分段</x:v>
      </x:c>
      <x:c r="L6719" s="6" t="str">
        <x:v>https://raw.githubusercontent.com/Mar-7th/StarRailRes/dbe8cdfcfb0bf657b9fe1cf92d5537f118ccb487/index_new/cn/character_skills.json</x:v>
      </x:c>
    </x:row>
    <x:row r="6720" ht="20" customHeight="1">
      <x:c r="A6720" s="6" t="str">
        <x:v>1100401_3</x:v>
      </x:c>
      <x:c r="B6720" s="6" t="str">
        <x:v>1100401</x:v>
      </x:c>
      <x:c r="C6720" s="6" t="n">
        <x:v>3</x:v>
      </x:c>
      <x:c r="D6720" s="6" t="str">
        <x:v>重力压制</x:v>
      </x:c>
      <x:c r="E6720" s="7" t="str">
        <x:v>对指定敌方单体造成等同于瓦尔特70%攻击力的虚数属性伤害。</x:v>
      </x:c>
      <x:c r="F6720" s="6" t="n">
        <x:v>0.7</x:v>
      </x:c>
      <x:c r="G6720" s="6" t="n">
        <x:v>0</x:v>
      </x:c>
      <x:c r="H6720" s="6" t="n">
        <x:v>0</x:v>
      </x:c>
      <x:c r="I6720" s="6" t="n">
        <x:v>0</x:v>
      </x:c>
      <x:c r="J6720" s="6" t="str">
        <x:v>[0.7]</x:v>
      </x:c>
      <x:c r="K6720" s="7" t="str">
        <x:v>需确认条件及分段</x:v>
      </x:c>
      <x:c r="L6720" s="6" t="str">
        <x:v>https://raw.githubusercontent.com/Mar-7th/StarRailRes/dbe8cdfcfb0bf657b9fe1cf92d5537f118ccb487/index_new/cn/character_skills.json</x:v>
      </x:c>
    </x:row>
    <x:row r="6721" ht="20" customHeight="1">
      <x:c r="A6721" s="6" t="str">
        <x:v>1100401_4</x:v>
      </x:c>
      <x:c r="B6721" s="6" t="str">
        <x:v>1100401</x:v>
      </x:c>
      <x:c r="C6721" s="6" t="n">
        <x:v>4</x:v>
      </x:c>
      <x:c r="D6721" s="6" t="str">
        <x:v>重力压制</x:v>
      </x:c>
      <x:c r="E6721" s="7" t="str">
        <x:v>对指定敌方单体造成等同于瓦尔特80%攻击力的虚数属性伤害。</x:v>
      </x:c>
      <x:c r="F6721" s="6" t="n">
        <x:v>0.8</x:v>
      </x:c>
      <x:c r="G6721" s="6" t="n">
        <x:v>0</x:v>
      </x:c>
      <x:c r="H6721" s="6" t="n">
        <x:v>0</x:v>
      </x:c>
      <x:c r="I6721" s="6" t="n">
        <x:v>0</x:v>
      </x:c>
      <x:c r="J6721" s="6" t="str">
        <x:v>[0.8]</x:v>
      </x:c>
      <x:c r="K6721" s="7" t="str">
        <x:v>需确认条件及分段</x:v>
      </x:c>
      <x:c r="L6721" s="6" t="str">
        <x:v>https://raw.githubusercontent.com/Mar-7th/StarRailRes/dbe8cdfcfb0bf657b9fe1cf92d5537f118ccb487/index_new/cn/character_skills.json</x:v>
      </x:c>
    </x:row>
    <x:row r="6722" ht="20" customHeight="1">
      <x:c r="A6722" s="6" t="str">
        <x:v>1100401_5</x:v>
      </x:c>
      <x:c r="B6722" s="6" t="str">
        <x:v>1100401</x:v>
      </x:c>
      <x:c r="C6722" s="6" t="n">
        <x:v>5</x:v>
      </x:c>
      <x:c r="D6722" s="6" t="str">
        <x:v>重力压制</x:v>
      </x:c>
      <x:c r="E6722" s="7" t="str">
        <x:v>对指定敌方单体造成等同于瓦尔特90%攻击力的虚数属性伤害。</x:v>
      </x:c>
      <x:c r="F6722" s="6" t="n">
        <x:v>0.9</x:v>
      </x:c>
      <x:c r="G6722" s="6" t="n">
        <x:v>0</x:v>
      </x:c>
      <x:c r="H6722" s="6" t="n">
        <x:v>0</x:v>
      </x:c>
      <x:c r="I6722" s="6" t="n">
        <x:v>0</x:v>
      </x:c>
      <x:c r="J6722" s="6" t="str">
        <x:v>[0.9]</x:v>
      </x:c>
      <x:c r="K6722" s="7" t="str">
        <x:v>需确认条件及分段</x:v>
      </x:c>
      <x:c r="L6722" s="6" t="str">
        <x:v>https://raw.githubusercontent.com/Mar-7th/StarRailRes/dbe8cdfcfb0bf657b9fe1cf92d5537f118ccb487/index_new/cn/character_skills.json</x:v>
      </x:c>
    </x:row>
    <x:row r="6723" ht="20" customHeight="1">
      <x:c r="A6723" s="6" t="str">
        <x:v>1100401_6</x:v>
      </x:c>
      <x:c r="B6723" s="6" t="str">
        <x:v>1100401</x:v>
      </x:c>
      <x:c r="C6723" s="6" t="n">
        <x:v>6</x:v>
      </x:c>
      <x:c r="D6723" s="6" t="str">
        <x:v>重力压制</x:v>
      </x:c>
      <x:c r="E6723" s="7" t="str">
        <x:v>对指定敌方单体造成等同于瓦尔特100%攻击力的虚数属性伤害。</x:v>
      </x:c>
      <x:c r="F6723" s="6" t="n">
        <x:v>1</x:v>
      </x:c>
      <x:c r="G6723" s="6" t="n">
        <x:v>0</x:v>
      </x:c>
      <x:c r="H6723" s="6" t="n">
        <x:v>0</x:v>
      </x:c>
      <x:c r="I6723" s="6" t="n">
        <x:v>0</x:v>
      </x:c>
      <x:c r="J6723" s="6" t="str">
        <x:v>[1]</x:v>
      </x:c>
      <x:c r="K6723" s="7" t="str">
        <x:v>需确认条件及分段</x:v>
      </x:c>
      <x:c r="L6723" s="6" t="str">
        <x:v>https://raw.githubusercontent.com/Mar-7th/StarRailRes/dbe8cdfcfb0bf657b9fe1cf92d5537f118ccb487/index_new/cn/character_skills.json</x:v>
      </x:c>
    </x:row>
    <x:row r="6724" ht="20" customHeight="1">
      <x:c r="A6724" s="6" t="str">
        <x:v>1100401_7</x:v>
      </x:c>
      <x:c r="B6724" s="6" t="str">
        <x:v>1100401</x:v>
      </x:c>
      <x:c r="C6724" s="6" t="n">
        <x:v>7</x:v>
      </x:c>
      <x:c r="D6724" s="6" t="str">
        <x:v>重力压制</x:v>
      </x:c>
      <x:c r="E6724" s="7" t="str">
        <x:v>对指定敌方单体造成等同于瓦尔特110%攻击力的虚数属性伤害。</x:v>
      </x:c>
      <x:c r="F6724" s="6" t="n">
        <x:v>1.1</x:v>
      </x:c>
      <x:c r="G6724" s="6" t="n">
        <x:v>0</x:v>
      </x:c>
      <x:c r="H6724" s="6" t="n">
        <x:v>0</x:v>
      </x:c>
      <x:c r="I6724" s="6" t="n">
        <x:v>0</x:v>
      </x:c>
      <x:c r="J6724" s="6" t="str">
        <x:v>[1.1]</x:v>
      </x:c>
      <x:c r="K6724" s="7" t="str">
        <x:v>需确认条件及分段</x:v>
      </x:c>
      <x:c r="L6724" s="6" t="str">
        <x:v>https://raw.githubusercontent.com/Mar-7th/StarRailRes/dbe8cdfcfb0bf657b9fe1cf92d5537f118ccb487/index_new/cn/character_skills.json</x:v>
      </x:c>
    </x:row>
    <x:row r="6725" ht="20" customHeight="1">
      <x:c r="A6725" s="6" t="str">
        <x:v>1100401_8</x:v>
      </x:c>
      <x:c r="B6725" s="6" t="str">
        <x:v>1100401</x:v>
      </x:c>
      <x:c r="C6725" s="6" t="n">
        <x:v>8</x:v>
      </x:c>
      <x:c r="D6725" s="6" t="str">
        <x:v>重力压制</x:v>
      </x:c>
      <x:c r="E6725" s="7" t="str">
        <x:v>对指定敌方单体造成等同于瓦尔特120%攻击力的虚数属性伤害。</x:v>
      </x:c>
      <x:c r="F6725" s="6" t="n">
        <x:v>1.2</x:v>
      </x:c>
      <x:c r="G6725" s="6" t="n">
        <x:v>0</x:v>
      </x:c>
      <x:c r="H6725" s="6" t="n">
        <x:v>0</x:v>
      </x:c>
      <x:c r="I6725" s="6" t="n">
        <x:v>0</x:v>
      </x:c>
      <x:c r="J6725" s="6" t="str">
        <x:v>[1.2]</x:v>
      </x:c>
      <x:c r="K6725" s="7" t="str">
        <x:v>需确认条件及分段</x:v>
      </x:c>
      <x:c r="L6725" s="6" t="str">
        <x:v>https://raw.githubusercontent.com/Mar-7th/StarRailRes/dbe8cdfcfb0bf657b9fe1cf92d5537f118ccb487/index_new/cn/character_skills.json</x:v>
      </x:c>
    </x:row>
    <x:row r="6726" ht="20" customHeight="1">
      <x:c r="A6726" s="6" t="str">
        <x:v>1100401_9</x:v>
      </x:c>
      <x:c r="B6726" s="6" t="str">
        <x:v>1100401</x:v>
      </x:c>
      <x:c r="C6726" s="6" t="n">
        <x:v>9</x:v>
      </x:c>
      <x:c r="D6726" s="6" t="str">
        <x:v>重力压制</x:v>
      </x:c>
      <x:c r="E6726" s="7" t="str">
        <x:v>对指定敌方单体造成等同于瓦尔特130%攻击力的虚数属性伤害。</x:v>
      </x:c>
      <x:c r="F6726" s="6" t="n">
        <x:v>1.3</x:v>
      </x:c>
      <x:c r="G6726" s="6" t="n">
        <x:v>0</x:v>
      </x:c>
      <x:c r="H6726" s="6" t="n">
        <x:v>0</x:v>
      </x:c>
      <x:c r="I6726" s="6" t="n">
        <x:v>0</x:v>
      </x:c>
      <x:c r="J6726" s="6" t="str">
        <x:v>[1.3]</x:v>
      </x:c>
      <x:c r="K6726" s="7" t="str">
        <x:v>需确认条件及分段</x:v>
      </x:c>
      <x:c r="L6726" s="6" t="str">
        <x:v>https://raw.githubusercontent.com/Mar-7th/StarRailRes/dbe8cdfcfb0bf657b9fe1cf92d5537f118ccb487/index_new/cn/character_skills.json</x:v>
      </x:c>
    </x:row>
    <x:row r="6727" ht="20" customHeight="1">
      <x:c r="A6727" s="6" t="str">
        <x:v>1100401_10</x:v>
      </x:c>
      <x:c r="B6727" s="6" t="str">
        <x:v>1100401</x:v>
      </x:c>
      <x:c r="C6727" s="6" t="n">
        <x:v>10</x:v>
      </x:c>
      <x:c r="D6727" s="6" t="str">
        <x:v>重力压制</x:v>
      </x:c>
      <x:c r="E6727" s="7" t="str">
        <x:v>对指定敌方单体造成等同于瓦尔特140%攻击力的虚数属性伤害。</x:v>
      </x:c>
      <x:c r="F6727" s="6" t="n">
        <x:v>1.4</x:v>
      </x:c>
      <x:c r="G6727" s="6" t="n">
        <x:v>0</x:v>
      </x:c>
      <x:c r="H6727" s="6" t="n">
        <x:v>0</x:v>
      </x:c>
      <x:c r="I6727" s="6" t="n">
        <x:v>0</x:v>
      </x:c>
      <x:c r="J6727" s="6" t="str">
        <x:v>[1.4]</x:v>
      </x:c>
      <x:c r="K6727" s="7" t="str">
        <x:v>需确认条件及分段</x:v>
      </x:c>
      <x:c r="L6727" s="6" t="str">
        <x:v>https://raw.githubusercontent.com/Mar-7th/StarRailRes/dbe8cdfcfb0bf657b9fe1cf92d5537f118ccb487/index_new/cn/character_skills.json</x:v>
      </x:c>
    </x:row>
    <x:row r="6728" ht="53" customHeight="1">
      <x:c r="A6728" s="6" t="str">
        <x:v>1100402_1</x:v>
      </x:c>
      <x:c r="B6728" s="6" t="str">
        <x:v>1100402</x:v>
      </x:c>
      <x:c r="C6728" s="6" t="n">
        <x:v>1</x:v>
      </x:c>
      <x:c r="D6728" s="6" t="str">
        <x:v>虚空断界</x:v>
      </x:c>
      <x:c r="E6728" s="7" t="str">
        <x:v>对指定敌方单体造成等同于瓦尔特36%攻击力的虚数属性伤害，并额外造成4次伤害。每次伤害对敌方随机单体造成等同于瓦尔特36%攻击力的虚数属性伤害。攻击命中时有65%的基础概率使受到攻击的敌方目标速度降低10%，持续2回合。</x:v>
      </x:c>
      <x:c r="F6728" s="6" t="n">
        <x:v>0.36</x:v>
      </x:c>
      <x:c r="G6728" s="6" t="n">
        <x:v>0</x:v>
      </x:c>
      <x:c r="H6728" s="6" t="n">
        <x:v>0</x:v>
      </x:c>
      <x:c r="I6728" s="6" t="n">
        <x:v>0</x:v>
      </x:c>
      <x:c r="J6728" s="6" t="str">
        <x:v>[0.36, 0.65, 0.1, 2]</x:v>
      </x:c>
      <x:c r="K6728" s="7" t="str">
        <x:v>需确认条件及分段</x:v>
      </x:c>
      <x:c r="L6728" s="6" t="str">
        <x:v>https://raw.githubusercontent.com/Mar-7th/StarRailRes/dbe8cdfcfb0bf657b9fe1cf92d5537f118ccb487/index_new/cn/character_skills.json</x:v>
      </x:c>
    </x:row>
    <x:row r="6729" ht="53" customHeight="1">
      <x:c r="A6729" s="6" t="str">
        <x:v>1100402_2</x:v>
      </x:c>
      <x:c r="B6729" s="6" t="str">
        <x:v>1100402</x:v>
      </x:c>
      <x:c r="C6729" s="6" t="n">
        <x:v>2</x:v>
      </x:c>
      <x:c r="D6729" s="6" t="str">
        <x:v>虚空断界</x:v>
      </x:c>
      <x:c r="E6729" s="7" t="str">
        <x:v>对指定敌方单体造成等同于瓦尔特39.6%攻击力的虚数属性伤害，并额外造成4次伤害。每次伤害对敌方随机单体造成等同于瓦尔特39.6%攻击力的虚数属性伤害。攻击命中时有66%的基础概率使受到攻击的敌方目标速度降低10%，持续2回合。</x:v>
      </x:c>
      <x:c r="F6729" s="6" t="n">
        <x:v>0.396</x:v>
      </x:c>
      <x:c r="G6729" s="6" t="n">
        <x:v>0</x:v>
      </x:c>
      <x:c r="H6729" s="6" t="n">
        <x:v>0</x:v>
      </x:c>
      <x:c r="I6729" s="6" t="n">
        <x:v>0</x:v>
      </x:c>
      <x:c r="J6729" s="6" t="str">
        <x:v>[0.396, 0.66, 0.1, 2]</x:v>
      </x:c>
      <x:c r="K6729" s="7" t="str">
        <x:v>需确认条件及分段</x:v>
      </x:c>
      <x:c r="L6729" s="6" t="str">
        <x:v>https://raw.githubusercontent.com/Mar-7th/StarRailRes/dbe8cdfcfb0bf657b9fe1cf92d5537f118ccb487/index_new/cn/character_skills.json</x:v>
      </x:c>
    </x:row>
    <x:row r="6730" ht="53" customHeight="1">
      <x:c r="A6730" s="6" t="str">
        <x:v>1100402_3</x:v>
      </x:c>
      <x:c r="B6730" s="6" t="str">
        <x:v>1100402</x:v>
      </x:c>
      <x:c r="C6730" s="6" t="n">
        <x:v>3</x:v>
      </x:c>
      <x:c r="D6730" s="6" t="str">
        <x:v>虚空断界</x:v>
      </x:c>
      <x:c r="E6730" s="7" t="str">
        <x:v>对指定敌方单体造成等同于瓦尔特43.2%攻击力的虚数属性伤害，并额外造成4次伤害。每次伤害对敌方随机单体造成等同于瓦尔特43.2%攻击力的虚数属性伤害。攻击命中时有67%的基础概率使受到攻击的敌方目标速度降低10%，持续2回合。</x:v>
      </x:c>
      <x:c r="F6730" s="6" t="n">
        <x:v>0.432</x:v>
      </x:c>
      <x:c r="G6730" s="6" t="n">
        <x:v>0</x:v>
      </x:c>
      <x:c r="H6730" s="6" t="n">
        <x:v>0</x:v>
      </x:c>
      <x:c r="I6730" s="6" t="n">
        <x:v>0</x:v>
      </x:c>
      <x:c r="J6730" s="6" t="str">
        <x:v>[0.432, 0.67, 0.1, 2]</x:v>
      </x:c>
      <x:c r="K6730" s="7" t="str">
        <x:v>需确认条件及分段</x:v>
      </x:c>
      <x:c r="L6730" s="6" t="str">
        <x:v>https://raw.githubusercontent.com/Mar-7th/StarRailRes/dbe8cdfcfb0bf657b9fe1cf92d5537f118ccb487/index_new/cn/character_skills.json</x:v>
      </x:c>
    </x:row>
    <x:row r="6731" ht="53" customHeight="1">
      <x:c r="A6731" s="6" t="str">
        <x:v>1100402_4</x:v>
      </x:c>
      <x:c r="B6731" s="6" t="str">
        <x:v>1100402</x:v>
      </x:c>
      <x:c r="C6731" s="6" t="n">
        <x:v>4</x:v>
      </x:c>
      <x:c r="D6731" s="6" t="str">
        <x:v>虚空断界</x:v>
      </x:c>
      <x:c r="E6731" s="7" t="str">
        <x:v>对指定敌方单体造成等同于瓦尔特46.8%攻击力的虚数属性伤害，并额外造成4次伤害。每次伤害对敌方随机单体造成等同于瓦尔特46.8%攻击力的虚数属性伤害。攻击命中时有68%的基础概率使受到攻击的敌方目标速度降低10%，持续2回合。</x:v>
      </x:c>
      <x:c r="F6731" s="6" t="n">
        <x:v>0.468</x:v>
      </x:c>
      <x:c r="G6731" s="6" t="n">
        <x:v>0</x:v>
      </x:c>
      <x:c r="H6731" s="6" t="n">
        <x:v>0</x:v>
      </x:c>
      <x:c r="I6731" s="6" t="n">
        <x:v>0</x:v>
      </x:c>
      <x:c r="J6731" s="6" t="str">
        <x:v>[0.468, 0.68, 0.1, 2]</x:v>
      </x:c>
      <x:c r="K6731" s="7" t="str">
        <x:v>需确认条件及分段</x:v>
      </x:c>
      <x:c r="L6731" s="6" t="str">
        <x:v>https://raw.githubusercontent.com/Mar-7th/StarRailRes/dbe8cdfcfb0bf657b9fe1cf92d5537f118ccb487/index_new/cn/character_skills.json</x:v>
      </x:c>
    </x:row>
    <x:row r="6732" ht="53" customHeight="1">
      <x:c r="A6732" s="6" t="str">
        <x:v>1100402_5</x:v>
      </x:c>
      <x:c r="B6732" s="6" t="str">
        <x:v>1100402</x:v>
      </x:c>
      <x:c r="C6732" s="6" t="n">
        <x:v>5</x:v>
      </x:c>
      <x:c r="D6732" s="6" t="str">
        <x:v>虚空断界</x:v>
      </x:c>
      <x:c r="E6732" s="7" t="str">
        <x:v>对指定敌方单体造成等同于瓦尔特50.4%攻击力的虚数属性伤害，并额外造成4次伤害。每次伤害对敌方随机单体造成等同于瓦尔特50.4%攻击力的虚数属性伤害。攻击命中时有69%的基础概率使受到攻击的敌方目标速度降低10%，持续2回合。</x:v>
      </x:c>
      <x:c r="F6732" s="6" t="n">
        <x:v>0.504</x:v>
      </x:c>
      <x:c r="G6732" s="6" t="n">
        <x:v>0</x:v>
      </x:c>
      <x:c r="H6732" s="6" t="n">
        <x:v>0</x:v>
      </x:c>
      <x:c r="I6732" s="6" t="n">
        <x:v>0</x:v>
      </x:c>
      <x:c r="J6732" s="6" t="str">
        <x:v>[0.504, 0.69, 0.1, 2]</x:v>
      </x:c>
      <x:c r="K6732" s="7" t="str">
        <x:v>需确认条件及分段</x:v>
      </x:c>
      <x:c r="L6732" s="6" t="str">
        <x:v>https://raw.githubusercontent.com/Mar-7th/StarRailRes/dbe8cdfcfb0bf657b9fe1cf92d5537f118ccb487/index_new/cn/character_skills.json</x:v>
      </x:c>
    </x:row>
    <x:row r="6733" ht="53" customHeight="1">
      <x:c r="A6733" s="6" t="str">
        <x:v>1100402_6</x:v>
      </x:c>
      <x:c r="B6733" s="6" t="str">
        <x:v>1100402</x:v>
      </x:c>
      <x:c r="C6733" s="6" t="n">
        <x:v>6</x:v>
      </x:c>
      <x:c r="D6733" s="6" t="str">
        <x:v>虚空断界</x:v>
      </x:c>
      <x:c r="E6733" s="7" t="str">
        <x:v>对指定敌方单体造成等同于瓦尔特54%攻击力的虚数属性伤害，并额外造成4次伤害。每次伤害对敌方随机单体造成等同于瓦尔特54%攻击力的虚数属性伤害。攻击命中时有70%的基础概率使受到攻击的敌方目标速度降低10%，持续2回合。</x:v>
      </x:c>
      <x:c r="F6733" s="6" t="n">
        <x:v>0.54</x:v>
      </x:c>
      <x:c r="G6733" s="6" t="n">
        <x:v>0</x:v>
      </x:c>
      <x:c r="H6733" s="6" t="n">
        <x:v>0</x:v>
      </x:c>
      <x:c r="I6733" s="6" t="n">
        <x:v>0</x:v>
      </x:c>
      <x:c r="J6733" s="6" t="str">
        <x:v>[0.54, 0.7, 0.1, 2]</x:v>
      </x:c>
      <x:c r="K6733" s="7" t="str">
        <x:v>需确认条件及分段</x:v>
      </x:c>
      <x:c r="L6733" s="6" t="str">
        <x:v>https://raw.githubusercontent.com/Mar-7th/StarRailRes/dbe8cdfcfb0bf657b9fe1cf92d5537f118ccb487/index_new/cn/character_skills.json</x:v>
      </x:c>
    </x:row>
    <x:row r="6734" ht="53" customHeight="1">
      <x:c r="A6734" s="6" t="str">
        <x:v>1100402_7</x:v>
      </x:c>
      <x:c r="B6734" s="6" t="str">
        <x:v>1100402</x:v>
      </x:c>
      <x:c r="C6734" s="6" t="n">
        <x:v>7</x:v>
      </x:c>
      <x:c r="D6734" s="6" t="str">
        <x:v>虚空断界</x:v>
      </x:c>
      <x:c r="E6734" s="7" t="str">
        <x:v>对指定敌方单体造成等同于瓦尔特58.5%攻击力的虚数属性伤害，并额外造成4次伤害。每次伤害对敌方随机单体造成等同于瓦尔特58.5%攻击力的虚数属性伤害。攻击命中时有71.25%的基础概率使受到攻击的敌方目标速度降低10%，持续2回合。</x:v>
      </x:c>
      <x:c r="F6734" s="6" t="n">
        <x:v>0.585</x:v>
      </x:c>
      <x:c r="G6734" s="6" t="n">
        <x:v>0</x:v>
      </x:c>
      <x:c r="H6734" s="6" t="n">
        <x:v>0</x:v>
      </x:c>
      <x:c r="I6734" s="6" t="n">
        <x:v>0</x:v>
      </x:c>
      <x:c r="J6734" s="6" t="str">
        <x:v>[0.585, 0.7125, 0.1, 2]</x:v>
      </x:c>
      <x:c r="K6734" s="7" t="str">
        <x:v>需确认条件及分段</x:v>
      </x:c>
      <x:c r="L6734" s="6" t="str">
        <x:v>https://raw.githubusercontent.com/Mar-7th/StarRailRes/dbe8cdfcfb0bf657b9fe1cf92d5537f118ccb487/index_new/cn/character_skills.json</x:v>
      </x:c>
    </x:row>
    <x:row r="6735" ht="53" customHeight="1">
      <x:c r="A6735" s="6" t="str">
        <x:v>1100402_8</x:v>
      </x:c>
      <x:c r="B6735" s="6" t="str">
        <x:v>1100402</x:v>
      </x:c>
      <x:c r="C6735" s="6" t="n">
        <x:v>8</x:v>
      </x:c>
      <x:c r="D6735" s="6" t="str">
        <x:v>虚空断界</x:v>
      </x:c>
      <x:c r="E6735" s="7" t="str">
        <x:v>对指定敌方单体造成等同于瓦尔特63%攻击力的虚数属性伤害，并额外造成4次伤害。每次伤害对敌方随机单体造成等同于瓦尔特63%攻击力的虚数属性伤害。攻击命中时有72.5%的基础概率使受到攻击的敌方目标速度降低10%，持续2回合。</x:v>
      </x:c>
      <x:c r="F6735" s="6" t="n">
        <x:v>0.63</x:v>
      </x:c>
      <x:c r="G6735" s="6" t="n">
        <x:v>0</x:v>
      </x:c>
      <x:c r="H6735" s="6" t="n">
        <x:v>0</x:v>
      </x:c>
      <x:c r="I6735" s="6" t="n">
        <x:v>0</x:v>
      </x:c>
      <x:c r="J6735" s="6" t="str">
        <x:v>[0.63, 0.725, 0.1, 2]</x:v>
      </x:c>
      <x:c r="K6735" s="7" t="str">
        <x:v>需确认条件及分段</x:v>
      </x:c>
      <x:c r="L6735" s="6" t="str">
        <x:v>https://raw.githubusercontent.com/Mar-7th/StarRailRes/dbe8cdfcfb0bf657b9fe1cf92d5537f118ccb487/index_new/cn/character_skills.json</x:v>
      </x:c>
    </x:row>
    <x:row r="6736" ht="53" customHeight="1">
      <x:c r="A6736" s="6" t="str">
        <x:v>1100402_9</x:v>
      </x:c>
      <x:c r="B6736" s="6" t="str">
        <x:v>1100402</x:v>
      </x:c>
      <x:c r="C6736" s="6" t="n">
        <x:v>9</x:v>
      </x:c>
      <x:c r="D6736" s="6" t="str">
        <x:v>虚空断界</x:v>
      </x:c>
      <x:c r="E6736" s="7" t="str">
        <x:v>对指定敌方单体造成等同于瓦尔特67.5%攻击力的虚数属性伤害，并额外造成4次伤害。每次伤害对敌方随机单体造成等同于瓦尔特67.5%攻击力的虚数属性伤害。攻击命中时有73.75%的基础概率使受到攻击的敌方目标速度降低10%，持续2回合。</x:v>
      </x:c>
      <x:c r="F6736" s="6" t="n">
        <x:v>0.675</x:v>
      </x:c>
      <x:c r="G6736" s="6" t="n">
        <x:v>0</x:v>
      </x:c>
      <x:c r="H6736" s="6" t="n">
        <x:v>0</x:v>
      </x:c>
      <x:c r="I6736" s="6" t="n">
        <x:v>0</x:v>
      </x:c>
      <x:c r="J6736" s="6" t="str">
        <x:v>[0.675, 0.7375, 0.1, 2]</x:v>
      </x:c>
      <x:c r="K6736" s="7" t="str">
        <x:v>需确认条件及分段</x:v>
      </x:c>
      <x:c r="L6736" s="6" t="str">
        <x:v>https://raw.githubusercontent.com/Mar-7th/StarRailRes/dbe8cdfcfb0bf657b9fe1cf92d5537f118ccb487/index_new/cn/character_skills.json</x:v>
      </x:c>
    </x:row>
    <x:row r="6737" ht="53" customHeight="1">
      <x:c r="A6737" s="6" t="str">
        <x:v>1100402_10</x:v>
      </x:c>
      <x:c r="B6737" s="6" t="str">
        <x:v>1100402</x:v>
      </x:c>
      <x:c r="C6737" s="6" t="n">
        <x:v>10</x:v>
      </x:c>
      <x:c r="D6737" s="6" t="str">
        <x:v>虚空断界</x:v>
      </x:c>
      <x:c r="E6737" s="7" t="str">
        <x:v>对指定敌方单体造成等同于瓦尔特72%攻击力的虚数属性伤害，并额外造成4次伤害。每次伤害对敌方随机单体造成等同于瓦尔特72%攻击力的虚数属性伤害。攻击命中时有75%的基础概率使受到攻击的敌方目标速度降低10%，持续2回合。</x:v>
      </x:c>
      <x:c r="F6737" s="6" t="n">
        <x:v>0.72</x:v>
      </x:c>
      <x:c r="G6737" s="6" t="n">
        <x:v>0</x:v>
      </x:c>
      <x:c r="H6737" s="6" t="n">
        <x:v>0</x:v>
      </x:c>
      <x:c r="I6737" s="6" t="n">
        <x:v>0</x:v>
      </x:c>
      <x:c r="J6737" s="6" t="str">
        <x:v>[0.72, 0.75, 0.1, 2]</x:v>
      </x:c>
      <x:c r="K6737" s="7" t="str">
        <x:v>需确认条件及分段</x:v>
      </x:c>
      <x:c r="L6737" s="6" t="str">
        <x:v>https://raw.githubusercontent.com/Mar-7th/StarRailRes/dbe8cdfcfb0bf657b9fe1cf92d5537f118ccb487/index_new/cn/character_skills.json</x:v>
      </x:c>
    </x:row>
    <x:row r="6738" ht="53" customHeight="1">
      <x:c r="A6738" s="6" t="str">
        <x:v>1100402_11</x:v>
      </x:c>
      <x:c r="B6738" s="6" t="str">
        <x:v>1100402</x:v>
      </x:c>
      <x:c r="C6738" s="6" t="n">
        <x:v>11</x:v>
      </x:c>
      <x:c r="D6738" s="6" t="str">
        <x:v>虚空断界</x:v>
      </x:c>
      <x:c r="E6738" s="7" t="str">
        <x:v>对指定敌方单体造成等同于瓦尔特75.6%攻击力的虚数属性伤害，并额外造成4次伤害。每次伤害对敌方随机单体造成等同于瓦尔特75.6%攻击力的虚数属性伤害。攻击命中时有76%的基础概率使受到攻击的敌方目标速度降低10%，持续2回合。</x:v>
      </x:c>
      <x:c r="F6738" s="6" t="n">
        <x:v>0.756</x:v>
      </x:c>
      <x:c r="G6738" s="6" t="n">
        <x:v>0</x:v>
      </x:c>
      <x:c r="H6738" s="6" t="n">
        <x:v>0</x:v>
      </x:c>
      <x:c r="I6738" s="6" t="n">
        <x:v>0</x:v>
      </x:c>
      <x:c r="J6738" s="6" t="str">
        <x:v>[0.756, 0.76, 0.1, 2]</x:v>
      </x:c>
      <x:c r="K6738" s="7" t="str">
        <x:v>需确认条件及分段</x:v>
      </x:c>
      <x:c r="L6738" s="6" t="str">
        <x:v>https://raw.githubusercontent.com/Mar-7th/StarRailRes/dbe8cdfcfb0bf657b9fe1cf92d5537f118ccb487/index_new/cn/character_skills.json</x:v>
      </x:c>
    </x:row>
    <x:row r="6739" ht="53" customHeight="1">
      <x:c r="A6739" s="6" t="str">
        <x:v>1100402_12</x:v>
      </x:c>
      <x:c r="B6739" s="6" t="str">
        <x:v>1100402</x:v>
      </x:c>
      <x:c r="C6739" s="6" t="n">
        <x:v>12</x:v>
      </x:c>
      <x:c r="D6739" s="6" t="str">
        <x:v>虚空断界</x:v>
      </x:c>
      <x:c r="E6739" s="7" t="str">
        <x:v>对指定敌方单体造成等同于瓦尔特79.2%攻击力的虚数属性伤害，并额外造成4次伤害。每次伤害对敌方随机单体造成等同于瓦尔特79.2%攻击力的虚数属性伤害。攻击命中时有77%的基础概率使受到攻击的敌方目标速度降低10%，持续2回合。</x:v>
      </x:c>
      <x:c r="F6739" s="6" t="n">
        <x:v>0.792</x:v>
      </x:c>
      <x:c r="G6739" s="6" t="n">
        <x:v>0</x:v>
      </x:c>
      <x:c r="H6739" s="6" t="n">
        <x:v>0</x:v>
      </x:c>
      <x:c r="I6739" s="6" t="n">
        <x:v>0</x:v>
      </x:c>
      <x:c r="J6739" s="6" t="str">
        <x:v>[0.792, 0.77, 0.1, 2]</x:v>
      </x:c>
      <x:c r="K6739" s="7" t="str">
        <x:v>需确认条件及分段</x:v>
      </x:c>
      <x:c r="L6739" s="6" t="str">
        <x:v>https://raw.githubusercontent.com/Mar-7th/StarRailRes/dbe8cdfcfb0bf657b9fe1cf92d5537f118ccb487/index_new/cn/character_skills.json</x:v>
      </x:c>
    </x:row>
    <x:row r="6740" ht="53" customHeight="1">
      <x:c r="A6740" s="6" t="str">
        <x:v>1100402_13</x:v>
      </x:c>
      <x:c r="B6740" s="6" t="str">
        <x:v>1100402</x:v>
      </x:c>
      <x:c r="C6740" s="6" t="n">
        <x:v>13</x:v>
      </x:c>
      <x:c r="D6740" s="6" t="str">
        <x:v>虚空断界</x:v>
      </x:c>
      <x:c r="E6740" s="7" t="str">
        <x:v>对指定敌方单体造成等同于瓦尔特82.8%攻击力的虚数属性伤害，并额外造成4次伤害。每次伤害对敌方随机单体造成等同于瓦尔特82.8%攻击力的虚数属性伤害。攻击命中时有78%的基础概率使受到攻击的敌方目标速度降低10%，持续2回合。</x:v>
      </x:c>
      <x:c r="F6740" s="6" t="n">
        <x:v>0.828</x:v>
      </x:c>
      <x:c r="G6740" s="6" t="n">
        <x:v>0</x:v>
      </x:c>
      <x:c r="H6740" s="6" t="n">
        <x:v>0</x:v>
      </x:c>
      <x:c r="I6740" s="6" t="n">
        <x:v>0</x:v>
      </x:c>
      <x:c r="J6740" s="6" t="str">
        <x:v>[0.828, 0.78, 0.1, 2]</x:v>
      </x:c>
      <x:c r="K6740" s="7" t="str">
        <x:v>需确认条件及分段</x:v>
      </x:c>
      <x:c r="L6740" s="6" t="str">
        <x:v>https://raw.githubusercontent.com/Mar-7th/StarRailRes/dbe8cdfcfb0bf657b9fe1cf92d5537f118ccb487/index_new/cn/character_skills.json</x:v>
      </x:c>
    </x:row>
    <x:row r="6741" ht="53" customHeight="1">
      <x:c r="A6741" s="6" t="str">
        <x:v>1100402_14</x:v>
      </x:c>
      <x:c r="B6741" s="6" t="str">
        <x:v>1100402</x:v>
      </x:c>
      <x:c r="C6741" s="6" t="n">
        <x:v>14</x:v>
      </x:c>
      <x:c r="D6741" s="6" t="str">
        <x:v>虚空断界</x:v>
      </x:c>
      <x:c r="E6741" s="7" t="str">
        <x:v>对指定敌方单体造成等同于瓦尔特86.4%攻击力的虚数属性伤害，并额外造成4次伤害。每次伤害对敌方随机单体造成等同于瓦尔特86.4%攻击力的虚数属性伤害。攻击命中时有79%的基础概率使受到攻击的敌方目标速度降低10%，持续2回合。</x:v>
      </x:c>
      <x:c r="F6741" s="6" t="n">
        <x:v>0.864</x:v>
      </x:c>
      <x:c r="G6741" s="6" t="n">
        <x:v>0</x:v>
      </x:c>
      <x:c r="H6741" s="6" t="n">
        <x:v>0</x:v>
      </x:c>
      <x:c r="I6741" s="6" t="n">
        <x:v>0</x:v>
      </x:c>
      <x:c r="J6741" s="6" t="str">
        <x:v>[0.864, 0.79, 0.1, 2]</x:v>
      </x:c>
      <x:c r="K6741" s="7" t="str">
        <x:v>需确认条件及分段</x:v>
      </x:c>
      <x:c r="L6741" s="6" t="str">
        <x:v>https://raw.githubusercontent.com/Mar-7th/StarRailRes/dbe8cdfcfb0bf657b9fe1cf92d5537f118ccb487/index_new/cn/character_skills.json</x:v>
      </x:c>
    </x:row>
    <x:row r="6742" ht="53" customHeight="1">
      <x:c r="A6742" s="6" t="str">
        <x:v>1100402_15</x:v>
      </x:c>
      <x:c r="B6742" s="6" t="str">
        <x:v>1100402</x:v>
      </x:c>
      <x:c r="C6742" s="6" t="n">
        <x:v>15</x:v>
      </x:c>
      <x:c r="D6742" s="6" t="str">
        <x:v>虚空断界</x:v>
      </x:c>
      <x:c r="E6742" s="7" t="str">
        <x:v>对指定敌方单体造成等同于瓦尔特90%攻击力的虚数属性伤害，并额外造成4次伤害。每次伤害对敌方随机单体造成等同于瓦尔特90%攻击力的虚数属性伤害。攻击命中时有80%的基础概率使受到攻击的敌方目标速度降低10%，持续2回合。</x:v>
      </x:c>
      <x:c r="F6742" s="6" t="n">
        <x:v>0.9</x:v>
      </x:c>
      <x:c r="G6742" s="6" t="n">
        <x:v>0</x:v>
      </x:c>
      <x:c r="H6742" s="6" t="n">
        <x:v>0</x:v>
      </x:c>
      <x:c r="I6742" s="6" t="n">
        <x:v>0</x:v>
      </x:c>
      <x:c r="J6742" s="6" t="str">
        <x:v>[0.9, 0.8, 0.1, 2]</x:v>
      </x:c>
      <x:c r="K6742" s="7" t="str">
        <x:v>需确认条件及分段</x:v>
      </x:c>
      <x:c r="L6742" s="6" t="str">
        <x:v>https://raw.githubusercontent.com/Mar-7th/StarRailRes/dbe8cdfcfb0bf657b9fe1cf92d5537f118ccb487/index_new/cn/character_skills.json</x:v>
      </x:c>
    </x:row>
    <x:row r="6743" ht="68" customHeight="1">
      <x:c r="A6743" s="6" t="str">
        <x:v>1100403_1</x:v>
      </x:c>
      <x:c r="B6743" s="6" t="str">
        <x:v>1100403</x:v>
      </x:c>
      <x:c r="C6743" s="6" t="n">
        <x:v>1</x:v>
      </x:c>
      <x:c r="D6743" s="6" t="str">
        <x:v>拟似黑洞</x:v>
      </x:c>
      <x:c r="E6743" s="7" t="str">
        <x:v>对敌方全体造成等同于瓦尔特90%攻击力的虚数属性伤害，有100%的基础概率使受到攻击的敌方目标陷入禁锢状态，持续1回合。
禁锢状态下，敌方目标行动延后6%，速度降低10%。施放终结技后使敌方全体陷入【失重】状态，【失重】状态下的敌方目标受到攻击时行动延后4%，该效果每个目标每回合内最多触发8次，【失重】状态持续2回合。</x:v>
      </x:c>
      <x:c r="F6743" s="6" t="n">
        <x:v>0.9</x:v>
      </x:c>
      <x:c r="G6743" s="6" t="n">
        <x:v>0</x:v>
      </x:c>
      <x:c r="H6743" s="6" t="n">
        <x:v>0</x:v>
      </x:c>
      <x:c r="I6743" s="6" t="n">
        <x:v>0</x:v>
      </x:c>
      <x:c r="J6743" s="6" t="str">
        <x:v>[0.9, 0.06, 1, 0.1, 0.04, 8, 2]</x:v>
      </x:c>
      <x:c r="K6743" s="7" t="str">
        <x:v>需确认条件及分段</x:v>
      </x:c>
      <x:c r="L6743" s="6" t="str">
        <x:v>https://raw.githubusercontent.com/Mar-7th/StarRailRes/dbe8cdfcfb0bf657b9fe1cf92d5537f118ccb487/index_new/cn/character_skills.json</x:v>
      </x:c>
    </x:row>
    <x:row r="6744" ht="68" customHeight="1">
      <x:c r="A6744" s="6" t="str">
        <x:v>1100403_2</x:v>
      </x:c>
      <x:c r="B6744" s="6" t="str">
        <x:v>1100403</x:v>
      </x:c>
      <x:c r="C6744" s="6" t="n">
        <x:v>2</x:v>
      </x:c>
      <x:c r="D6744" s="6" t="str">
        <x:v>拟似黑洞</x:v>
      </x:c>
      <x:c r="E6744" s="7" t="str">
        <x:v>对敌方全体造成等同于瓦尔特96%攻击力的虚数属性伤害，有100%的基础概率使受到攻击的敌方目标陷入禁锢状态，持续1回合。
禁锢状态下，敌方目标行动延后6.6%，速度降低10%。施放终结技后使敌方全体陷入【失重】状态，【失重】状态下的敌方目标受到攻击时行动延后4%，该效果每个目标每回合内最多触发8次，【失重】状态持续2回合。</x:v>
      </x:c>
      <x:c r="F6744" s="6" t="n">
        <x:v>0.96</x:v>
      </x:c>
      <x:c r="G6744" s="6" t="n">
        <x:v>0</x:v>
      </x:c>
      <x:c r="H6744" s="6" t="n">
        <x:v>0</x:v>
      </x:c>
      <x:c r="I6744" s="6" t="n">
        <x:v>0</x:v>
      </x:c>
      <x:c r="J6744" s="6" t="str">
        <x:v>[0.96, 0.066, 1, 0.1, 0.04, 8, 2]</x:v>
      </x:c>
      <x:c r="K6744" s="7" t="str">
        <x:v>需确认条件及分段</x:v>
      </x:c>
      <x:c r="L6744" s="6" t="str">
        <x:v>https://raw.githubusercontent.com/Mar-7th/StarRailRes/dbe8cdfcfb0bf657b9fe1cf92d5537f118ccb487/index_new/cn/character_skills.json</x:v>
      </x:c>
    </x:row>
    <x:row r="6745" ht="68" customHeight="1">
      <x:c r="A6745" s="6" t="str">
        <x:v>1100403_3</x:v>
      </x:c>
      <x:c r="B6745" s="6" t="str">
        <x:v>1100403</x:v>
      </x:c>
      <x:c r="C6745" s="6" t="n">
        <x:v>3</x:v>
      </x:c>
      <x:c r="D6745" s="6" t="str">
        <x:v>拟似黑洞</x:v>
      </x:c>
      <x:c r="E6745" s="7" t="str">
        <x:v>对敌方全体造成等同于瓦尔特102%攻击力的虚数属性伤害，有100%的基础概率使受到攻击的敌方目标陷入禁锢状态，持续1回合。
禁锢状态下，敌方目标行动延后7.2%，速度降低10%。施放终结技后使敌方全体陷入【失重】状态，【失重】状态下的敌方目标受到攻击时行动延后4%，该效果每个目标每回合内最多触发8次，【失重】状态持续2回合。</x:v>
      </x:c>
      <x:c r="F6745" s="6" t="n">
        <x:v>1.02</x:v>
      </x:c>
      <x:c r="G6745" s="6" t="n">
        <x:v>0</x:v>
      </x:c>
      <x:c r="H6745" s="6" t="n">
        <x:v>0</x:v>
      </x:c>
      <x:c r="I6745" s="6" t="n">
        <x:v>0</x:v>
      </x:c>
      <x:c r="J6745" s="6" t="str">
        <x:v>[1.02, 0.072, 1, 0.1, 0.04, 8, 2]</x:v>
      </x:c>
      <x:c r="K6745" s="7" t="str">
        <x:v>需确认条件及分段</x:v>
      </x:c>
      <x:c r="L6745" s="6" t="str">
        <x:v>https://raw.githubusercontent.com/Mar-7th/StarRailRes/dbe8cdfcfb0bf657b9fe1cf92d5537f118ccb487/index_new/cn/character_skills.json</x:v>
      </x:c>
    </x:row>
    <x:row r="6746" ht="68" customHeight="1">
      <x:c r="A6746" s="6" t="str">
        <x:v>1100403_4</x:v>
      </x:c>
      <x:c r="B6746" s="6" t="str">
        <x:v>1100403</x:v>
      </x:c>
      <x:c r="C6746" s="6" t="n">
        <x:v>4</x:v>
      </x:c>
      <x:c r="D6746" s="6" t="str">
        <x:v>拟似黑洞</x:v>
      </x:c>
      <x:c r="E6746" s="7" t="str">
        <x:v>对敌方全体造成等同于瓦尔特108%攻击力的虚数属性伤害，有100%的基础概率使受到攻击的敌方目标陷入禁锢状态，持续1回合。
禁锢状态下，敌方目标行动延后7.8%，速度降低10%。施放终结技后使敌方全体陷入【失重】状态，【失重】状态下的敌方目标受到攻击时行动延后4%，该效果每个目标每回合内最多触发8次，【失重】状态持续2回合。</x:v>
      </x:c>
      <x:c r="F6746" s="6" t="n">
        <x:v>1.08</x:v>
      </x:c>
      <x:c r="G6746" s="6" t="n">
        <x:v>0</x:v>
      </x:c>
      <x:c r="H6746" s="6" t="n">
        <x:v>0</x:v>
      </x:c>
      <x:c r="I6746" s="6" t="n">
        <x:v>0</x:v>
      </x:c>
      <x:c r="J6746" s="6" t="str">
        <x:v>[1.08, 0.078, 1, 0.1, 0.04, 8, 2]</x:v>
      </x:c>
      <x:c r="K6746" s="7" t="str">
        <x:v>需确认条件及分段</x:v>
      </x:c>
      <x:c r="L6746" s="6" t="str">
        <x:v>https://raw.githubusercontent.com/Mar-7th/StarRailRes/dbe8cdfcfb0bf657b9fe1cf92d5537f118ccb487/index_new/cn/character_skills.json</x:v>
      </x:c>
    </x:row>
    <x:row r="6747" ht="68" customHeight="1">
      <x:c r="A6747" s="6" t="str">
        <x:v>1100403_5</x:v>
      </x:c>
      <x:c r="B6747" s="6" t="str">
        <x:v>1100403</x:v>
      </x:c>
      <x:c r="C6747" s="6" t="n">
        <x:v>5</x:v>
      </x:c>
      <x:c r="D6747" s="6" t="str">
        <x:v>拟似黑洞</x:v>
      </x:c>
      <x:c r="E6747" s="7" t="str">
        <x:v>对敌方全体造成等同于瓦尔特114%攻击力的虚数属性伤害，有100%的基础概率使受到攻击的敌方目标陷入禁锢状态，持续1回合。
禁锢状态下，敌方目标行动延后8.4%，速度降低10%。施放终结技后使敌方全体陷入【失重】状态，【失重】状态下的敌方目标受到攻击时行动延后4%，该效果每个目标每回合内最多触发8次，【失重】状态持续2回合。</x:v>
      </x:c>
      <x:c r="F6747" s="6" t="n">
        <x:v>1.14</x:v>
      </x:c>
      <x:c r="G6747" s="6" t="n">
        <x:v>0</x:v>
      </x:c>
      <x:c r="H6747" s="6" t="n">
        <x:v>0</x:v>
      </x:c>
      <x:c r="I6747" s="6" t="n">
        <x:v>0</x:v>
      </x:c>
      <x:c r="J6747" s="6" t="str">
        <x:v>[1.14, 0.084, 1, 0.1, 0.04, 8, 2]</x:v>
      </x:c>
      <x:c r="K6747" s="7" t="str">
        <x:v>需确认条件及分段</x:v>
      </x:c>
      <x:c r="L6747" s="6" t="str">
        <x:v>https://raw.githubusercontent.com/Mar-7th/StarRailRes/dbe8cdfcfb0bf657b9fe1cf92d5537f118ccb487/index_new/cn/character_skills.json</x:v>
      </x:c>
    </x:row>
    <x:row r="6748" ht="68" customHeight="1">
      <x:c r="A6748" s="6" t="str">
        <x:v>1100403_6</x:v>
      </x:c>
      <x:c r="B6748" s="6" t="str">
        <x:v>1100403</x:v>
      </x:c>
      <x:c r="C6748" s="6" t="n">
        <x:v>6</x:v>
      </x:c>
      <x:c r="D6748" s="6" t="str">
        <x:v>拟似黑洞</x:v>
      </x:c>
      <x:c r="E6748" s="7" t="str">
        <x:v>对敌方全体造成等同于瓦尔特120%攻击力的虚数属性伤害，有100%的基础概率使受到攻击的敌方目标陷入禁锢状态，持续1回合。
禁锢状态下，敌方目标行动延后9%，速度降低10%。施放终结技后使敌方全体陷入【失重】状态，【失重】状态下的敌方目标受到攻击时行动延后4%，该效果每个目标每回合内最多触发8次，【失重】状态持续2回合。</x:v>
      </x:c>
      <x:c r="F6748" s="6" t="n">
        <x:v>1.2</x:v>
      </x:c>
      <x:c r="G6748" s="6" t="n">
        <x:v>0</x:v>
      </x:c>
      <x:c r="H6748" s="6" t="n">
        <x:v>0</x:v>
      </x:c>
      <x:c r="I6748" s="6" t="n">
        <x:v>0</x:v>
      </x:c>
      <x:c r="J6748" s="6" t="str">
        <x:v>[1.2, 0.09, 1, 0.1, 0.04, 8, 2]</x:v>
      </x:c>
      <x:c r="K6748" s="7" t="str">
        <x:v>需确认条件及分段</x:v>
      </x:c>
      <x:c r="L6748" s="6" t="str">
        <x:v>https://raw.githubusercontent.com/Mar-7th/StarRailRes/dbe8cdfcfb0bf657b9fe1cf92d5537f118ccb487/index_new/cn/character_skills.json</x:v>
      </x:c>
    </x:row>
    <x:row r="6749" ht="68" customHeight="1">
      <x:c r="A6749" s="6" t="str">
        <x:v>1100403_7</x:v>
      </x:c>
      <x:c r="B6749" s="6" t="str">
        <x:v>1100403</x:v>
      </x:c>
      <x:c r="C6749" s="6" t="n">
        <x:v>7</x:v>
      </x:c>
      <x:c r="D6749" s="6" t="str">
        <x:v>拟似黑洞</x:v>
      </x:c>
      <x:c r="E6749" s="7" t="str">
        <x:v>对敌方全体造成等同于瓦尔特127.5%攻击力的虚数属性伤害，有100%的基础概率使受到攻击的敌方目标陷入禁锢状态，持续1回合。
禁锢状态下，敌方目标行动延后9.75%，速度降低10%。施放终结技后使敌方全体陷入【失重】状态，【失重】状态下的敌方目标受到攻击时行动延后4%，该效果每个目标每回合内最多触发8次，【失重】状态持续2回合。</x:v>
      </x:c>
      <x:c r="F6749" s="6" t="n">
        <x:v>1.275</x:v>
      </x:c>
      <x:c r="G6749" s="6" t="n">
        <x:v>0</x:v>
      </x:c>
      <x:c r="H6749" s="6" t="n">
        <x:v>0</x:v>
      </x:c>
      <x:c r="I6749" s="6" t="n">
        <x:v>0</x:v>
      </x:c>
      <x:c r="J6749" s="6" t="str">
        <x:v>[1.275, 0.0975, 1, 0.1, 0.04, 8, 2]</x:v>
      </x:c>
      <x:c r="K6749" s="7" t="str">
        <x:v>需确认条件及分段</x:v>
      </x:c>
      <x:c r="L6749" s="6" t="str">
        <x:v>https://raw.githubusercontent.com/Mar-7th/StarRailRes/dbe8cdfcfb0bf657b9fe1cf92d5537f118ccb487/index_new/cn/character_skills.json</x:v>
      </x:c>
    </x:row>
    <x:row r="6750" ht="68" customHeight="1">
      <x:c r="A6750" s="6" t="str">
        <x:v>1100403_8</x:v>
      </x:c>
      <x:c r="B6750" s="6" t="str">
        <x:v>1100403</x:v>
      </x:c>
      <x:c r="C6750" s="6" t="n">
        <x:v>8</x:v>
      </x:c>
      <x:c r="D6750" s="6" t="str">
        <x:v>拟似黑洞</x:v>
      </x:c>
      <x:c r="E6750" s="7" t="str">
        <x:v>对敌方全体造成等同于瓦尔特135%攻击力的虚数属性伤害，有100%的基础概率使受到攻击的敌方目标陷入禁锢状态，持续1回合。
禁锢状态下，敌方目标行动延后10.5%，速度降低10%。施放终结技后使敌方全体陷入【失重】状态，【失重】状态下的敌方目标受到攻击时行动延后4%，该效果每个目标每回合内最多触发8次，【失重】状态持续2回合。</x:v>
      </x:c>
      <x:c r="F6750" s="6" t="n">
        <x:v>1.35</x:v>
      </x:c>
      <x:c r="G6750" s="6" t="n">
        <x:v>0</x:v>
      </x:c>
      <x:c r="H6750" s="6" t="n">
        <x:v>0</x:v>
      </x:c>
      <x:c r="I6750" s="6" t="n">
        <x:v>0</x:v>
      </x:c>
      <x:c r="J6750" s="6" t="str">
        <x:v>[1.35, 0.105, 1, 0.1, 0.04, 8, 2]</x:v>
      </x:c>
      <x:c r="K6750" s="7" t="str">
        <x:v>需确认条件及分段</x:v>
      </x:c>
      <x:c r="L6750" s="6" t="str">
        <x:v>https://raw.githubusercontent.com/Mar-7th/StarRailRes/dbe8cdfcfb0bf657b9fe1cf92d5537f118ccb487/index_new/cn/character_skills.json</x:v>
      </x:c>
    </x:row>
    <x:row r="6751" ht="68" customHeight="1">
      <x:c r="A6751" s="6" t="str">
        <x:v>1100403_9</x:v>
      </x:c>
      <x:c r="B6751" s="6" t="str">
        <x:v>1100403</x:v>
      </x:c>
      <x:c r="C6751" s="6" t="n">
        <x:v>9</x:v>
      </x:c>
      <x:c r="D6751" s="6" t="str">
        <x:v>拟似黑洞</x:v>
      </x:c>
      <x:c r="E6751" s="7" t="str">
        <x:v>对敌方全体造成等同于瓦尔特142.5%攻击力的虚数属性伤害，有100%的基础概率使受到攻击的敌方目标陷入禁锢状态，持续1回合。
禁锢状态下，敌方目标行动延后11.25%，速度降低10%。施放终结技后使敌方全体陷入【失重】状态，【失重】状态下的敌方目标受到攻击时行动延后4%，该效果每个目标每回合内最多触发8次，【失重】状态持续2回合。</x:v>
      </x:c>
      <x:c r="F6751" s="6" t="n">
        <x:v>1.425</x:v>
      </x:c>
      <x:c r="G6751" s="6" t="n">
        <x:v>0</x:v>
      </x:c>
      <x:c r="H6751" s="6" t="n">
        <x:v>0</x:v>
      </x:c>
      <x:c r="I6751" s="6" t="n">
        <x:v>0</x:v>
      </x:c>
      <x:c r="J6751" s="6" t="str">
        <x:v>[1.425, 0.1125, 1, 0.1, 0.04, 8, 2]</x:v>
      </x:c>
      <x:c r="K6751" s="7" t="str">
        <x:v>需确认条件及分段</x:v>
      </x:c>
      <x:c r="L6751" s="6" t="str">
        <x:v>https://raw.githubusercontent.com/Mar-7th/StarRailRes/dbe8cdfcfb0bf657b9fe1cf92d5537f118ccb487/index_new/cn/character_skills.json</x:v>
      </x:c>
    </x:row>
    <x:row r="6752" ht="68" customHeight="1">
      <x:c r="A6752" s="6" t="str">
        <x:v>1100403_10</x:v>
      </x:c>
      <x:c r="B6752" s="6" t="str">
        <x:v>1100403</x:v>
      </x:c>
      <x:c r="C6752" s="6" t="n">
        <x:v>10</x:v>
      </x:c>
      <x:c r="D6752" s="6" t="str">
        <x:v>拟似黑洞</x:v>
      </x:c>
      <x:c r="E6752" s="7" t="str">
        <x:v>对敌方全体造成等同于瓦尔特150%攻击力的虚数属性伤害，有100%的基础概率使受到攻击的敌方目标陷入禁锢状态，持续1回合。
禁锢状态下，敌方目标行动延后12%，速度降低10%。施放终结技后使敌方全体陷入【失重】状态，【失重】状态下的敌方目标受到攻击时行动延后4%，该效果每个目标每回合内最多触发8次，【失重】状态持续2回合。</x:v>
      </x:c>
      <x:c r="F6752" s="6" t="n">
        <x:v>1.5</x:v>
      </x:c>
      <x:c r="G6752" s="6" t="n">
        <x:v>0</x:v>
      </x:c>
      <x:c r="H6752" s="6" t="n">
        <x:v>0</x:v>
      </x:c>
      <x:c r="I6752" s="6" t="n">
        <x:v>0</x:v>
      </x:c>
      <x:c r="J6752" s="6" t="str">
        <x:v>[1.5, 0.12, 1, 0.1, 0.04, 8, 2]</x:v>
      </x:c>
      <x:c r="K6752" s="7" t="str">
        <x:v>需确认条件及分段</x:v>
      </x:c>
      <x:c r="L6752" s="6" t="str">
        <x:v>https://raw.githubusercontent.com/Mar-7th/StarRailRes/dbe8cdfcfb0bf657b9fe1cf92d5537f118ccb487/index_new/cn/character_skills.json</x:v>
      </x:c>
    </x:row>
    <x:row r="6753" ht="68" customHeight="1">
      <x:c r="A6753" s="6" t="str">
        <x:v>1100403_11</x:v>
      </x:c>
      <x:c r="B6753" s="6" t="str">
        <x:v>1100403</x:v>
      </x:c>
      <x:c r="C6753" s="6" t="n">
        <x:v>11</x:v>
      </x:c>
      <x:c r="D6753" s="6" t="str">
        <x:v>拟似黑洞</x:v>
      </x:c>
      <x:c r="E6753" s="7" t="str">
        <x:v>对敌方全体造成等同于瓦尔特156%攻击力的虚数属性伤害，有100%的基础概率使受到攻击的敌方目标陷入禁锢状态，持续1回合。
禁锢状态下，敌方目标行动延后12.6%，速度降低10%。施放终结技后使敌方全体陷入【失重】状态，【失重】状态下的敌方目标受到攻击时行动延后4%，该效果每个目标每回合内最多触发8次，【失重】状态持续2回合。</x:v>
      </x:c>
      <x:c r="F6753" s="6" t="n">
        <x:v>1.56</x:v>
      </x:c>
      <x:c r="G6753" s="6" t="n">
        <x:v>0</x:v>
      </x:c>
      <x:c r="H6753" s="6" t="n">
        <x:v>0</x:v>
      </x:c>
      <x:c r="I6753" s="6" t="n">
        <x:v>0</x:v>
      </x:c>
      <x:c r="J6753" s="6" t="str">
        <x:v>[1.56, 0.126, 1, 0.1, 0.04, 8, 2]</x:v>
      </x:c>
      <x:c r="K6753" s="7" t="str">
        <x:v>需确认条件及分段</x:v>
      </x:c>
      <x:c r="L6753" s="6" t="str">
        <x:v>https://raw.githubusercontent.com/Mar-7th/StarRailRes/dbe8cdfcfb0bf657b9fe1cf92d5537f118ccb487/index_new/cn/character_skills.json</x:v>
      </x:c>
    </x:row>
    <x:row r="6754" ht="68" customHeight="1">
      <x:c r="A6754" s="6" t="str">
        <x:v>1100403_12</x:v>
      </x:c>
      <x:c r="B6754" s="6" t="str">
        <x:v>1100403</x:v>
      </x:c>
      <x:c r="C6754" s="6" t="n">
        <x:v>12</x:v>
      </x:c>
      <x:c r="D6754" s="6" t="str">
        <x:v>拟似黑洞</x:v>
      </x:c>
      <x:c r="E6754" s="7" t="str">
        <x:v>对敌方全体造成等同于瓦尔特162%攻击力的虚数属性伤害，有100%的基础概率使受到攻击的敌方目标陷入禁锢状态，持续1回合。
禁锢状态下，敌方目标行动延后13.2%，速度降低10%。施放终结技后使敌方全体陷入【失重】状态，【失重】状态下的敌方目标受到攻击时行动延后4%，该效果每个目标每回合内最多触发8次，【失重】状态持续2回合。</x:v>
      </x:c>
      <x:c r="F6754" s="6" t="n">
        <x:v>1.62</x:v>
      </x:c>
      <x:c r="G6754" s="6" t="n">
        <x:v>0</x:v>
      </x:c>
      <x:c r="H6754" s="6" t="n">
        <x:v>0</x:v>
      </x:c>
      <x:c r="I6754" s="6" t="n">
        <x:v>0</x:v>
      </x:c>
      <x:c r="J6754" s="6" t="str">
        <x:v>[1.62, 0.132, 1, 0.1, 0.04, 8, 2]</x:v>
      </x:c>
      <x:c r="K6754" s="7" t="str">
        <x:v>需确认条件及分段</x:v>
      </x:c>
      <x:c r="L6754" s="6" t="str">
        <x:v>https://raw.githubusercontent.com/Mar-7th/StarRailRes/dbe8cdfcfb0bf657b9fe1cf92d5537f118ccb487/index_new/cn/character_skills.json</x:v>
      </x:c>
    </x:row>
    <x:row r="6755" ht="68" customHeight="1">
      <x:c r="A6755" s="6" t="str">
        <x:v>1100403_13</x:v>
      </x:c>
      <x:c r="B6755" s="6" t="str">
        <x:v>1100403</x:v>
      </x:c>
      <x:c r="C6755" s="6" t="n">
        <x:v>13</x:v>
      </x:c>
      <x:c r="D6755" s="6" t="str">
        <x:v>拟似黑洞</x:v>
      </x:c>
      <x:c r="E6755" s="7" t="str">
        <x:v>对敌方全体造成等同于瓦尔特168%攻击力的虚数属性伤害，有100%的基础概率使受到攻击的敌方目标陷入禁锢状态，持续1回合。
禁锢状态下，敌方目标行动延后13.8%，速度降低10%。施放终结技后使敌方全体陷入【失重】状态，【失重】状态下的敌方目标受到攻击时行动延后4%，该效果每个目标每回合内最多触发8次，【失重】状态持续2回合。</x:v>
      </x:c>
      <x:c r="F6755" s="6" t="n">
        <x:v>1.68</x:v>
      </x:c>
      <x:c r="G6755" s="6" t="n">
        <x:v>0</x:v>
      </x:c>
      <x:c r="H6755" s="6" t="n">
        <x:v>0</x:v>
      </x:c>
      <x:c r="I6755" s="6" t="n">
        <x:v>0</x:v>
      </x:c>
      <x:c r="J6755" s="6" t="str">
        <x:v>[1.68, 0.138, 1, 0.1, 0.04, 8, 2]</x:v>
      </x:c>
      <x:c r="K6755" s="7" t="str">
        <x:v>需确认条件及分段</x:v>
      </x:c>
      <x:c r="L6755" s="6" t="str">
        <x:v>https://raw.githubusercontent.com/Mar-7th/StarRailRes/dbe8cdfcfb0bf657b9fe1cf92d5537f118ccb487/index_new/cn/character_skills.json</x:v>
      </x:c>
    </x:row>
    <x:row r="6756" ht="68" customHeight="1">
      <x:c r="A6756" s="6" t="str">
        <x:v>1100403_14</x:v>
      </x:c>
      <x:c r="B6756" s="6" t="str">
        <x:v>1100403</x:v>
      </x:c>
      <x:c r="C6756" s="6" t="n">
        <x:v>14</x:v>
      </x:c>
      <x:c r="D6756" s="6" t="str">
        <x:v>拟似黑洞</x:v>
      </x:c>
      <x:c r="E6756" s="7" t="str">
        <x:v>对敌方全体造成等同于瓦尔特174%攻击力的虚数属性伤害，有100%的基础概率使受到攻击的敌方目标陷入禁锢状态，持续1回合。
禁锢状态下，敌方目标行动延后14.4%，速度降低10%。施放终结技后使敌方全体陷入【失重】状态，【失重】状态下的敌方目标受到攻击时行动延后4%，该效果每个目标每回合内最多触发8次，【失重】状态持续2回合。</x:v>
      </x:c>
      <x:c r="F6756" s="6" t="n">
        <x:v>1.74</x:v>
      </x:c>
      <x:c r="G6756" s="6" t="n">
        <x:v>0</x:v>
      </x:c>
      <x:c r="H6756" s="6" t="n">
        <x:v>0</x:v>
      </x:c>
      <x:c r="I6756" s="6" t="n">
        <x:v>0</x:v>
      </x:c>
      <x:c r="J6756" s="6" t="str">
        <x:v>[1.74, 0.144, 1, 0.1, 0.04, 8, 2]</x:v>
      </x:c>
      <x:c r="K6756" s="7" t="str">
        <x:v>需确认条件及分段</x:v>
      </x:c>
      <x:c r="L6756" s="6" t="str">
        <x:v>https://raw.githubusercontent.com/Mar-7th/StarRailRes/dbe8cdfcfb0bf657b9fe1cf92d5537f118ccb487/index_new/cn/character_skills.json</x:v>
      </x:c>
    </x:row>
    <x:row r="6757" ht="68" customHeight="1">
      <x:c r="A6757" s="6" t="str">
        <x:v>1100403_15</x:v>
      </x:c>
      <x:c r="B6757" s="6" t="str">
        <x:v>1100403</x:v>
      </x:c>
      <x:c r="C6757" s="6" t="n">
        <x:v>15</x:v>
      </x:c>
      <x:c r="D6757" s="6" t="str">
        <x:v>拟似黑洞</x:v>
      </x:c>
      <x:c r="E6757" s="7" t="str">
        <x:v>对敌方全体造成等同于瓦尔特180%攻击力的虚数属性伤害，有100%的基础概率使受到攻击的敌方目标陷入禁锢状态，持续1回合。
禁锢状态下，敌方目标行动延后15%，速度降低10%。施放终结技后使敌方全体陷入【失重】状态，【失重】状态下的敌方目标受到攻击时行动延后4%，该效果每个目标每回合内最多触发8次，【失重】状态持续2回合。</x:v>
      </x:c>
      <x:c r="F6757" s="6" t="n">
        <x:v>1.8</x:v>
      </x:c>
      <x:c r="G6757" s="6" t="n">
        <x:v>0</x:v>
      </x:c>
      <x:c r="H6757" s="6" t="n">
        <x:v>0</x:v>
      </x:c>
      <x:c r="I6757" s="6" t="n">
        <x:v>0</x:v>
      </x:c>
      <x:c r="J6757" s="6" t="str">
        <x:v>[1.8, 0.15, 1, 0.1, 0.04, 8, 2]</x:v>
      </x:c>
      <x:c r="K6757" s="7" t="str">
        <x:v>需确认条件及分段</x:v>
      </x:c>
      <x:c r="L6757" s="6" t="str">
        <x:v>https://raw.githubusercontent.com/Mar-7th/StarRailRes/dbe8cdfcfb0bf657b9fe1cf92d5537f118ccb487/index_new/cn/character_skills.json</x:v>
      </x:c>
    </x:row>
    <x:row r="6758" ht="38" customHeight="1">
      <x:c r="A6758" s="6" t="str">
        <x:v>1100404_1</x:v>
      </x:c>
      <x:c r="B6758" s="6" t="str">
        <x:v>1100404</x:v>
      </x:c>
      <x:c r="C6758" s="6" t="n">
        <x:v>1</x:v>
      </x:c>
      <x:c r="D6758" s="6" t="str">
        <x:v>时空扭曲</x:v>
      </x:c>
      <x:c r="E6758" s="7" t="str">
        <x:v>处于【失重】状态下的敌方目标防御力降低40%，速度降低5%。瓦尔特击中处于减速状态的敌方目标时，额外造成1次等同于瓦尔特50%攻击力的虚数属性附加伤害。</x:v>
      </x:c>
      <x:c r="F6758" s="6" t="n">
        <x:v>0</x:v>
      </x:c>
      <x:c r="G6758" s="6" t="n">
        <x:v>0</x:v>
      </x:c>
      <x:c r="H6758" s="6" t="n">
        <x:v>0</x:v>
      </x:c>
      <x:c r="I6758" s="6" t="n">
        <x:v>0</x:v>
      </x:c>
      <x:c r="J6758" s="6" t="str">
        <x:v>[0.5, 0.4, 0.05]</x:v>
      </x:c>
      <x:c r="K6758" s="7" t="str">
        <x:v>无首段伤害倍率，请覆盖或设为辅助技能</x:v>
      </x:c>
      <x:c r="L6758" s="6" t="str">
        <x:v>https://raw.githubusercontent.com/Mar-7th/StarRailRes/dbe8cdfcfb0bf657b9fe1cf92d5537f118ccb487/index_new/cn/character_skills.json</x:v>
      </x:c>
    </x:row>
    <x:row r="6759" ht="38" customHeight="1">
      <x:c r="A6759" s="6" t="str">
        <x:v>1100404_2</x:v>
      </x:c>
      <x:c r="B6759" s="6" t="str">
        <x:v>1100404</x:v>
      </x:c>
      <x:c r="C6759" s="6" t="n">
        <x:v>2</x:v>
      </x:c>
      <x:c r="D6759" s="6" t="str">
        <x:v>时空扭曲</x:v>
      </x:c>
      <x:c r="E6759" s="7" t="str">
        <x:v>处于【失重】状态下的敌方目标防御力降低40%，速度降低5%。瓦尔特击中处于减速状态的敌方目标时，额外造成1次等同于瓦尔特55%攻击力的虚数属性附加伤害。</x:v>
      </x:c>
      <x:c r="F6759" s="6" t="n">
        <x:v>0</x:v>
      </x:c>
      <x:c r="G6759" s="6" t="n">
        <x:v>0</x:v>
      </x:c>
      <x:c r="H6759" s="6" t="n">
        <x:v>0</x:v>
      </x:c>
      <x:c r="I6759" s="6" t="n">
        <x:v>0</x:v>
      </x:c>
      <x:c r="J6759" s="6" t="str">
        <x:v>[0.55, 0.4, 0.05]</x:v>
      </x:c>
      <x:c r="K6759" s="7" t="str">
        <x:v>无首段伤害倍率，请覆盖或设为辅助技能</x:v>
      </x:c>
      <x:c r="L6759" s="6" t="str">
        <x:v>https://raw.githubusercontent.com/Mar-7th/StarRailRes/dbe8cdfcfb0bf657b9fe1cf92d5537f118ccb487/index_new/cn/character_skills.json</x:v>
      </x:c>
    </x:row>
    <x:row r="6760" ht="38" customHeight="1">
      <x:c r="A6760" s="6" t="str">
        <x:v>1100404_3</x:v>
      </x:c>
      <x:c r="B6760" s="6" t="str">
        <x:v>1100404</x:v>
      </x:c>
      <x:c r="C6760" s="6" t="n">
        <x:v>3</x:v>
      </x:c>
      <x:c r="D6760" s="6" t="str">
        <x:v>时空扭曲</x:v>
      </x:c>
      <x:c r="E6760" s="7" t="str">
        <x:v>处于【失重】状态下的敌方目标防御力降低40%，速度降低5%。瓦尔特击中处于减速状态的敌方目标时，额外造成1次等同于瓦尔特60%攻击力的虚数属性附加伤害。</x:v>
      </x:c>
      <x:c r="F6760" s="6" t="n">
        <x:v>0</x:v>
      </x:c>
      <x:c r="G6760" s="6" t="n">
        <x:v>0</x:v>
      </x:c>
      <x:c r="H6760" s="6" t="n">
        <x:v>0</x:v>
      </x:c>
      <x:c r="I6760" s="6" t="n">
        <x:v>0</x:v>
      </x:c>
      <x:c r="J6760" s="6" t="str">
        <x:v>[0.6, 0.4, 0.05]</x:v>
      </x:c>
      <x:c r="K6760" s="7" t="str">
        <x:v>无首段伤害倍率，请覆盖或设为辅助技能</x:v>
      </x:c>
      <x:c r="L6760" s="6" t="str">
        <x:v>https://raw.githubusercontent.com/Mar-7th/StarRailRes/dbe8cdfcfb0bf657b9fe1cf92d5537f118ccb487/index_new/cn/character_skills.json</x:v>
      </x:c>
    </x:row>
    <x:row r="6761" ht="38" customHeight="1">
      <x:c r="A6761" s="6" t="str">
        <x:v>1100404_4</x:v>
      </x:c>
      <x:c r="B6761" s="6" t="str">
        <x:v>1100404</x:v>
      </x:c>
      <x:c r="C6761" s="6" t="n">
        <x:v>4</x:v>
      </x:c>
      <x:c r="D6761" s="6" t="str">
        <x:v>时空扭曲</x:v>
      </x:c>
      <x:c r="E6761" s="7" t="str">
        <x:v>处于【失重】状态下的敌方目标防御力降低40%，速度降低5%。瓦尔特击中处于减速状态的敌方目标时，额外造成1次等同于瓦尔特65%攻击力的虚数属性附加伤害。</x:v>
      </x:c>
      <x:c r="F6761" s="6" t="n">
        <x:v>0</x:v>
      </x:c>
      <x:c r="G6761" s="6" t="n">
        <x:v>0</x:v>
      </x:c>
      <x:c r="H6761" s="6" t="n">
        <x:v>0</x:v>
      </x:c>
      <x:c r="I6761" s="6" t="n">
        <x:v>0</x:v>
      </x:c>
      <x:c r="J6761" s="6" t="str">
        <x:v>[0.65, 0.4, 0.05]</x:v>
      </x:c>
      <x:c r="K6761" s="7" t="str">
        <x:v>无首段伤害倍率，请覆盖或设为辅助技能</x:v>
      </x:c>
      <x:c r="L6761" s="6" t="str">
        <x:v>https://raw.githubusercontent.com/Mar-7th/StarRailRes/dbe8cdfcfb0bf657b9fe1cf92d5537f118ccb487/index_new/cn/character_skills.json</x:v>
      </x:c>
    </x:row>
    <x:row r="6762" ht="38" customHeight="1">
      <x:c r="A6762" s="6" t="str">
        <x:v>1100404_5</x:v>
      </x:c>
      <x:c r="B6762" s="6" t="str">
        <x:v>1100404</x:v>
      </x:c>
      <x:c r="C6762" s="6" t="n">
        <x:v>5</x:v>
      </x:c>
      <x:c r="D6762" s="6" t="str">
        <x:v>时空扭曲</x:v>
      </x:c>
      <x:c r="E6762" s="7" t="str">
        <x:v>处于【失重】状态下的敌方目标防御力降低40%，速度降低5%。瓦尔特击中处于减速状态的敌方目标时，额外造成1次等同于瓦尔特70%攻击力的虚数属性附加伤害。</x:v>
      </x:c>
      <x:c r="F6762" s="6" t="n">
        <x:v>0</x:v>
      </x:c>
      <x:c r="G6762" s="6" t="n">
        <x:v>0</x:v>
      </x:c>
      <x:c r="H6762" s="6" t="n">
        <x:v>0</x:v>
      </x:c>
      <x:c r="I6762" s="6" t="n">
        <x:v>0</x:v>
      </x:c>
      <x:c r="J6762" s="6" t="str">
        <x:v>[0.7, 0.4, 0.05]</x:v>
      </x:c>
      <x:c r="K6762" s="7" t="str">
        <x:v>无首段伤害倍率，请覆盖或设为辅助技能</x:v>
      </x:c>
      <x:c r="L6762" s="6" t="str">
        <x:v>https://raw.githubusercontent.com/Mar-7th/StarRailRes/dbe8cdfcfb0bf657b9fe1cf92d5537f118ccb487/index_new/cn/character_skills.json</x:v>
      </x:c>
    </x:row>
    <x:row r="6763" ht="38" customHeight="1">
      <x:c r="A6763" s="6" t="str">
        <x:v>1100404_6</x:v>
      </x:c>
      <x:c r="B6763" s="6" t="str">
        <x:v>1100404</x:v>
      </x:c>
      <x:c r="C6763" s="6" t="n">
        <x:v>6</x:v>
      </x:c>
      <x:c r="D6763" s="6" t="str">
        <x:v>时空扭曲</x:v>
      </x:c>
      <x:c r="E6763" s="7" t="str">
        <x:v>处于【失重】状态下的敌方目标防御力降低40%，速度降低5%。瓦尔特击中处于减速状态的敌方目标时，额外造成1次等同于瓦尔特75%攻击力的虚数属性附加伤害。</x:v>
      </x:c>
      <x:c r="F6763" s="6" t="n">
        <x:v>0</x:v>
      </x:c>
      <x:c r="G6763" s="6" t="n">
        <x:v>0</x:v>
      </x:c>
      <x:c r="H6763" s="6" t="n">
        <x:v>0</x:v>
      </x:c>
      <x:c r="I6763" s="6" t="n">
        <x:v>0</x:v>
      </x:c>
      <x:c r="J6763" s="6" t="str">
        <x:v>[0.75, 0.4, 0.05]</x:v>
      </x:c>
      <x:c r="K6763" s="7" t="str">
        <x:v>无首段伤害倍率，请覆盖或设为辅助技能</x:v>
      </x:c>
      <x:c r="L6763" s="6" t="str">
        <x:v>https://raw.githubusercontent.com/Mar-7th/StarRailRes/dbe8cdfcfb0bf657b9fe1cf92d5537f118ccb487/index_new/cn/character_skills.json</x:v>
      </x:c>
    </x:row>
    <x:row r="6764" ht="38" customHeight="1">
      <x:c r="A6764" s="6" t="str">
        <x:v>1100404_7</x:v>
      </x:c>
      <x:c r="B6764" s="6" t="str">
        <x:v>1100404</x:v>
      </x:c>
      <x:c r="C6764" s="6" t="n">
        <x:v>7</x:v>
      </x:c>
      <x:c r="D6764" s="6" t="str">
        <x:v>时空扭曲</x:v>
      </x:c>
      <x:c r="E6764" s="7" t="str">
        <x:v>处于【失重】状态下的敌方目标防御力降低40%，速度降低5%。瓦尔特击中处于减速状态的敌方目标时，额外造成1次等同于瓦尔特81.25%攻击力的虚数属性附加伤害。</x:v>
      </x:c>
      <x:c r="F6764" s="6" t="n">
        <x:v>0</x:v>
      </x:c>
      <x:c r="G6764" s="6" t="n">
        <x:v>0</x:v>
      </x:c>
      <x:c r="H6764" s="6" t="n">
        <x:v>0</x:v>
      </x:c>
      <x:c r="I6764" s="6" t="n">
        <x:v>0</x:v>
      </x:c>
      <x:c r="J6764" s="6" t="str">
        <x:v>[0.8125, 0.4, 0.05]</x:v>
      </x:c>
      <x:c r="K6764" s="7" t="str">
        <x:v>无首段伤害倍率，请覆盖或设为辅助技能</x:v>
      </x:c>
      <x:c r="L6764" s="6" t="str">
        <x:v>https://raw.githubusercontent.com/Mar-7th/StarRailRes/dbe8cdfcfb0bf657b9fe1cf92d5537f118ccb487/index_new/cn/character_skills.json</x:v>
      </x:c>
    </x:row>
    <x:row r="6765" ht="38" customHeight="1">
      <x:c r="A6765" s="6" t="str">
        <x:v>1100404_8</x:v>
      </x:c>
      <x:c r="B6765" s="6" t="str">
        <x:v>1100404</x:v>
      </x:c>
      <x:c r="C6765" s="6" t="n">
        <x:v>8</x:v>
      </x:c>
      <x:c r="D6765" s="6" t="str">
        <x:v>时空扭曲</x:v>
      </x:c>
      <x:c r="E6765" s="7" t="str">
        <x:v>处于【失重】状态下的敌方目标防御力降低40%，速度降低5%。瓦尔特击中处于减速状态的敌方目标时，额外造成1次等同于瓦尔特87.5%攻击力的虚数属性附加伤害。</x:v>
      </x:c>
      <x:c r="F6765" s="6" t="n">
        <x:v>0</x:v>
      </x:c>
      <x:c r="G6765" s="6" t="n">
        <x:v>0</x:v>
      </x:c>
      <x:c r="H6765" s="6" t="n">
        <x:v>0</x:v>
      </x:c>
      <x:c r="I6765" s="6" t="n">
        <x:v>0</x:v>
      </x:c>
      <x:c r="J6765" s="6" t="str">
        <x:v>[0.875, 0.4, 0.05]</x:v>
      </x:c>
      <x:c r="K6765" s="7" t="str">
        <x:v>无首段伤害倍率，请覆盖或设为辅助技能</x:v>
      </x:c>
      <x:c r="L6765" s="6" t="str">
        <x:v>https://raw.githubusercontent.com/Mar-7th/StarRailRes/dbe8cdfcfb0bf657b9fe1cf92d5537f118ccb487/index_new/cn/character_skills.json</x:v>
      </x:c>
    </x:row>
    <x:row r="6766" ht="38" customHeight="1">
      <x:c r="A6766" s="6" t="str">
        <x:v>1100404_9</x:v>
      </x:c>
      <x:c r="B6766" s="6" t="str">
        <x:v>1100404</x:v>
      </x:c>
      <x:c r="C6766" s="6" t="n">
        <x:v>9</x:v>
      </x:c>
      <x:c r="D6766" s="6" t="str">
        <x:v>时空扭曲</x:v>
      </x:c>
      <x:c r="E6766" s="7" t="str">
        <x:v>处于【失重】状态下的敌方目标防御力降低40%，速度降低5%。瓦尔特击中处于减速状态的敌方目标时，额外造成1次等同于瓦尔特93.75%攻击力的虚数属性附加伤害。</x:v>
      </x:c>
      <x:c r="F6766" s="6" t="n">
        <x:v>0</x:v>
      </x:c>
      <x:c r="G6766" s="6" t="n">
        <x:v>0</x:v>
      </x:c>
      <x:c r="H6766" s="6" t="n">
        <x:v>0</x:v>
      </x:c>
      <x:c r="I6766" s="6" t="n">
        <x:v>0</x:v>
      </x:c>
      <x:c r="J6766" s="6" t="str">
        <x:v>[0.9375, 0.4, 0.05]</x:v>
      </x:c>
      <x:c r="K6766" s="7" t="str">
        <x:v>无首段伤害倍率，请覆盖或设为辅助技能</x:v>
      </x:c>
      <x:c r="L6766" s="6" t="str">
        <x:v>https://raw.githubusercontent.com/Mar-7th/StarRailRes/dbe8cdfcfb0bf657b9fe1cf92d5537f118ccb487/index_new/cn/character_skills.json</x:v>
      </x:c>
    </x:row>
    <x:row r="6767" ht="38" customHeight="1">
      <x:c r="A6767" s="6" t="str">
        <x:v>1100404_10</x:v>
      </x:c>
      <x:c r="B6767" s="6" t="str">
        <x:v>1100404</x:v>
      </x:c>
      <x:c r="C6767" s="6" t="n">
        <x:v>10</x:v>
      </x:c>
      <x:c r="D6767" s="6" t="str">
        <x:v>时空扭曲</x:v>
      </x:c>
      <x:c r="E6767" s="7" t="str">
        <x:v>处于【失重】状态下的敌方目标防御力降低40%，速度降低5%。瓦尔特击中处于减速状态的敌方目标时，额外造成1次等同于瓦尔特100%攻击力的虚数属性附加伤害。</x:v>
      </x:c>
      <x:c r="F6767" s="6" t="n">
        <x:v>0</x:v>
      </x:c>
      <x:c r="G6767" s="6" t="n">
        <x:v>0</x:v>
      </x:c>
      <x:c r="H6767" s="6" t="n">
        <x:v>0</x:v>
      </x:c>
      <x:c r="I6767" s="6" t="n">
        <x:v>0</x:v>
      </x:c>
      <x:c r="J6767" s="6" t="str">
        <x:v>[1, 0.4, 0.05]</x:v>
      </x:c>
      <x:c r="K6767" s="7" t="str">
        <x:v>无首段伤害倍率，请覆盖或设为辅助技能</x:v>
      </x:c>
      <x:c r="L6767" s="6" t="str">
        <x:v>https://raw.githubusercontent.com/Mar-7th/StarRailRes/dbe8cdfcfb0bf657b9fe1cf92d5537f118ccb487/index_new/cn/character_skills.json</x:v>
      </x:c>
    </x:row>
    <x:row r="6768" ht="38" customHeight="1">
      <x:c r="A6768" s="6" t="str">
        <x:v>1100404_11</x:v>
      </x:c>
      <x:c r="B6768" s="6" t="str">
        <x:v>1100404</x:v>
      </x:c>
      <x:c r="C6768" s="6" t="n">
        <x:v>11</x:v>
      </x:c>
      <x:c r="D6768" s="6" t="str">
        <x:v>时空扭曲</x:v>
      </x:c>
      <x:c r="E6768" s="7" t="str">
        <x:v>处于【失重】状态下的敌方目标防御力降低40%，速度降低5%。瓦尔特击中处于减速状态的敌方目标时，额外造成1次等同于瓦尔特105%攻击力的虚数属性附加伤害。</x:v>
      </x:c>
      <x:c r="F6768" s="6" t="n">
        <x:v>0</x:v>
      </x:c>
      <x:c r="G6768" s="6" t="n">
        <x:v>0</x:v>
      </x:c>
      <x:c r="H6768" s="6" t="n">
        <x:v>0</x:v>
      </x:c>
      <x:c r="I6768" s="6" t="n">
        <x:v>0</x:v>
      </x:c>
      <x:c r="J6768" s="6" t="str">
        <x:v>[1.05, 0.4, 0.05]</x:v>
      </x:c>
      <x:c r="K6768" s="7" t="str">
        <x:v>无首段伤害倍率，请覆盖或设为辅助技能</x:v>
      </x:c>
      <x:c r="L6768" s="6" t="str">
        <x:v>https://raw.githubusercontent.com/Mar-7th/StarRailRes/dbe8cdfcfb0bf657b9fe1cf92d5537f118ccb487/index_new/cn/character_skills.json</x:v>
      </x:c>
    </x:row>
    <x:row r="6769" ht="38" customHeight="1">
      <x:c r="A6769" s="6" t="str">
        <x:v>1100404_12</x:v>
      </x:c>
      <x:c r="B6769" s="6" t="str">
        <x:v>1100404</x:v>
      </x:c>
      <x:c r="C6769" s="6" t="n">
        <x:v>12</x:v>
      </x:c>
      <x:c r="D6769" s="6" t="str">
        <x:v>时空扭曲</x:v>
      </x:c>
      <x:c r="E6769" s="7" t="str">
        <x:v>处于【失重】状态下的敌方目标防御力降低40%，速度降低5%。瓦尔特击中处于减速状态的敌方目标时，额外造成1次等同于瓦尔特110%攻击力的虚数属性附加伤害。</x:v>
      </x:c>
      <x:c r="F6769" s="6" t="n">
        <x:v>0</x:v>
      </x:c>
      <x:c r="G6769" s="6" t="n">
        <x:v>0</x:v>
      </x:c>
      <x:c r="H6769" s="6" t="n">
        <x:v>0</x:v>
      </x:c>
      <x:c r="I6769" s="6" t="n">
        <x:v>0</x:v>
      </x:c>
      <x:c r="J6769" s="6" t="str">
        <x:v>[1.1, 0.4, 0.05]</x:v>
      </x:c>
      <x:c r="K6769" s="7" t="str">
        <x:v>无首段伤害倍率，请覆盖或设为辅助技能</x:v>
      </x:c>
      <x:c r="L6769" s="6" t="str">
        <x:v>https://raw.githubusercontent.com/Mar-7th/StarRailRes/dbe8cdfcfb0bf657b9fe1cf92d5537f118ccb487/index_new/cn/character_skills.json</x:v>
      </x:c>
    </x:row>
    <x:row r="6770" ht="38" customHeight="1">
      <x:c r="A6770" s="6" t="str">
        <x:v>1100404_13</x:v>
      </x:c>
      <x:c r="B6770" s="6" t="str">
        <x:v>1100404</x:v>
      </x:c>
      <x:c r="C6770" s="6" t="n">
        <x:v>13</x:v>
      </x:c>
      <x:c r="D6770" s="6" t="str">
        <x:v>时空扭曲</x:v>
      </x:c>
      <x:c r="E6770" s="7" t="str">
        <x:v>处于【失重】状态下的敌方目标防御力降低40%，速度降低5%。瓦尔特击中处于减速状态的敌方目标时，额外造成1次等同于瓦尔特115%攻击力的虚数属性附加伤害。</x:v>
      </x:c>
      <x:c r="F6770" s="6" t="n">
        <x:v>0</x:v>
      </x:c>
      <x:c r="G6770" s="6" t="n">
        <x:v>0</x:v>
      </x:c>
      <x:c r="H6770" s="6" t="n">
        <x:v>0</x:v>
      </x:c>
      <x:c r="I6770" s="6" t="n">
        <x:v>0</x:v>
      </x:c>
      <x:c r="J6770" s="6" t="str">
        <x:v>[1.15, 0.4, 0.05]</x:v>
      </x:c>
      <x:c r="K6770" s="7" t="str">
        <x:v>无首段伤害倍率，请覆盖或设为辅助技能</x:v>
      </x:c>
      <x:c r="L6770" s="6" t="str">
        <x:v>https://raw.githubusercontent.com/Mar-7th/StarRailRes/dbe8cdfcfb0bf657b9fe1cf92d5537f118ccb487/index_new/cn/character_skills.json</x:v>
      </x:c>
    </x:row>
    <x:row r="6771" ht="38" customHeight="1">
      <x:c r="A6771" s="6" t="str">
        <x:v>1100404_14</x:v>
      </x:c>
      <x:c r="B6771" s="6" t="str">
        <x:v>1100404</x:v>
      </x:c>
      <x:c r="C6771" s="6" t="n">
        <x:v>14</x:v>
      </x:c>
      <x:c r="D6771" s="6" t="str">
        <x:v>时空扭曲</x:v>
      </x:c>
      <x:c r="E6771" s="7" t="str">
        <x:v>处于【失重】状态下的敌方目标防御力降低40%，速度降低5%。瓦尔特击中处于减速状态的敌方目标时，额外造成1次等同于瓦尔特120%攻击力的虚数属性附加伤害。</x:v>
      </x:c>
      <x:c r="F6771" s="6" t="n">
        <x:v>0</x:v>
      </x:c>
      <x:c r="G6771" s="6" t="n">
        <x:v>0</x:v>
      </x:c>
      <x:c r="H6771" s="6" t="n">
        <x:v>0</x:v>
      </x:c>
      <x:c r="I6771" s="6" t="n">
        <x:v>0</x:v>
      </x:c>
      <x:c r="J6771" s="6" t="str">
        <x:v>[1.2, 0.4, 0.05]</x:v>
      </x:c>
      <x:c r="K6771" s="7" t="str">
        <x:v>无首段伤害倍率，请覆盖或设为辅助技能</x:v>
      </x:c>
      <x:c r="L6771" s="6" t="str">
        <x:v>https://raw.githubusercontent.com/Mar-7th/StarRailRes/dbe8cdfcfb0bf657b9fe1cf92d5537f118ccb487/index_new/cn/character_skills.json</x:v>
      </x:c>
    </x:row>
    <x:row r="6772" ht="38" customHeight="1">
      <x:c r="A6772" s="6" t="str">
        <x:v>1100404_15</x:v>
      </x:c>
      <x:c r="B6772" s="6" t="str">
        <x:v>1100404</x:v>
      </x:c>
      <x:c r="C6772" s="6" t="n">
        <x:v>15</x:v>
      </x:c>
      <x:c r="D6772" s="6" t="str">
        <x:v>时空扭曲</x:v>
      </x:c>
      <x:c r="E6772" s="7" t="str">
        <x:v>处于【失重】状态下的敌方目标防御力降低40%，速度降低5%。瓦尔特击中处于减速状态的敌方目标时，额外造成1次等同于瓦尔特125%攻击力的虚数属性附加伤害。</x:v>
      </x:c>
      <x:c r="F6772" s="6" t="n">
        <x:v>0</x:v>
      </x:c>
      <x:c r="G6772" s="6" t="n">
        <x:v>0</x:v>
      </x:c>
      <x:c r="H6772" s="6" t="n">
        <x:v>0</x:v>
      </x:c>
      <x:c r="I6772" s="6" t="n">
        <x:v>0</x:v>
      </x:c>
      <x:c r="J6772" s="6" t="str">
        <x:v>[1.25, 0.4, 0.05]</x:v>
      </x:c>
      <x:c r="K6772" s="7" t="str">
        <x:v>无首段伤害倍率，请覆盖或设为辅助技能</x:v>
      </x:c>
      <x:c r="L6772" s="6" t="str">
        <x:v>https://raw.githubusercontent.com/Mar-7th/StarRailRes/dbe8cdfcfb0bf657b9fe1cf92d5537f118ccb487/index_new/cn/character_skills.json</x:v>
      </x:c>
    </x:row>
    <x:row r="6773" ht="20" customHeight="1">
      <x:c r="A6773" s="6" t="str">
        <x:v>1100406_1</x:v>
      </x:c>
      <x:c r="B6773" s="6" t="str">
        <x:v>1100406</x:v>
      </x:c>
      <x:c r="C6773" s="6" t="n">
        <x:v>1</x:v>
      </x:c>
      <x:c r="D6773" s="6" t="str">
        <x:v>攻击</x:v>
      </x:c>
      <x:c r="E6773" s="7" t="str">
        <x:v>攻击敌人，进入战斗后削弱敌方目标对应属性韧性。</x:v>
      </x:c>
      <x:c r="F6773" s="6" t="n">
        <x:v>0</x:v>
      </x:c>
      <x:c r="G6773" s="6" t="n">
        <x:v>0</x:v>
      </x:c>
      <x:c r="H6773" s="6" t="n">
        <x:v>0</x:v>
      </x:c>
      <x:c r="I6773" s="6" t="n">
        <x:v>0</x:v>
      </x:c>
      <x:c r="J6773" s="6" t="str">
        <x:v>[]</x:v>
      </x:c>
      <x:c r="K6773" s="7" t="str">
        <x:v>缺少结构化参数，必须覆盖</x:v>
      </x:c>
      <x:c r="L6773" s="6" t="str">
        <x:v>https://raw.githubusercontent.com/Mar-7th/StarRailRes/dbe8cdfcfb0bf657b9fe1cf92d5537f118ccb487/index_new/cn/character_skills.json</x:v>
      </x:c>
    </x:row>
    <x:row r="6774" ht="53" customHeight="1">
      <x:c r="A6774" s="6" t="str">
        <x:v>1100407_1</x:v>
      </x:c>
      <x:c r="B6774" s="6" t="str">
        <x:v>1100407</x:v>
      </x:c>
      <x:c r="C6774" s="6" t="n">
        <x:v>1</x:v>
      </x:c>
      <x:c r="D6774" s="6" t="str">
        <x:v>画地为牢</x:v>
      </x:c>
      <x:c r="E6774" s="7" t="str">
        <x:v>使用秘技后，制造1片持续15秒的特殊领域。处于特殊领域内的敌人移动速度降低50%。与处于特殊领域内的敌人进入战斗后，有100%的基础概率使敌方目标陷入禁锢状态，持续1回合。
禁锢状态下，敌方目标行动延后20%，速度降低10%。我方制造的领域效果最多存在1个。</x:v>
      </x:c>
      <x:c r="F6774" s="6" t="n">
        <x:v>0</x:v>
      </x:c>
      <x:c r="G6774" s="6" t="n">
        <x:v>0</x:v>
      </x:c>
      <x:c r="H6774" s="6" t="n">
        <x:v>0</x:v>
      </x:c>
      <x:c r="I6774" s="6" t="n">
        <x:v>0</x:v>
      </x:c>
      <x:c r="J6774" s="6" t="str">
        <x:v>[1, 0.2, 0.1, 15, 0.5]</x:v>
      </x:c>
      <x:c r="K6774" s="7" t="str">
        <x:v>无首段伤害倍率，请覆盖或设为辅助技能</x:v>
      </x:c>
      <x:c r="L6774" s="6" t="str">
        <x:v>https://raw.githubusercontent.com/Mar-7th/StarRailRes/dbe8cdfcfb0bf657b9fe1cf92d5537f118ccb487/index_new/cn/character_skills.json</x:v>
      </x:c>
    </x:row>
    <x:row r="6775" ht="20" customHeight="1">
      <x:c r="A6775" s="6" t="str">
        <x:v>1100501_1</x:v>
      </x:c>
      <x:c r="B6775" s="6" t="str">
        <x:v>1100501</x:v>
      </x:c>
      <x:c r="C6775" s="6" t="n">
        <x:v>1</x:v>
      </x:c>
      <x:c r="D6775" s="6" t="str">
        <x:v>夜间喧嚣不止</x:v>
      </x:c>
      <x:c r="E6775" s="7" t="str">
        <x:v>对指定敌方单体造成等同于卡芙卡50%攻击力的雷属性伤害。</x:v>
      </x:c>
      <x:c r="F6775" s="6" t="n">
        <x:v>0.5</x:v>
      </x:c>
      <x:c r="G6775" s="6" t="n">
        <x:v>0</x:v>
      </x:c>
      <x:c r="H6775" s="6" t="n">
        <x:v>0</x:v>
      </x:c>
      <x:c r="I6775" s="6" t="n">
        <x:v>0</x:v>
      </x:c>
      <x:c r="J6775" s="6" t="str">
        <x:v>[0.5]</x:v>
      </x:c>
      <x:c r="K6775" s="7" t="str">
        <x:v>需确认条件及分段</x:v>
      </x:c>
      <x:c r="L6775" s="6" t="str">
        <x:v>https://raw.githubusercontent.com/Mar-7th/StarRailRes/dbe8cdfcfb0bf657b9fe1cf92d5537f118ccb487/index_new/cn/character_skills.json</x:v>
      </x:c>
    </x:row>
    <x:row r="6776" ht="20" customHeight="1">
      <x:c r="A6776" s="6" t="str">
        <x:v>1100501_2</x:v>
      </x:c>
      <x:c r="B6776" s="6" t="str">
        <x:v>1100501</x:v>
      </x:c>
      <x:c r="C6776" s="6" t="n">
        <x:v>2</x:v>
      </x:c>
      <x:c r="D6776" s="6" t="str">
        <x:v>夜间喧嚣不止</x:v>
      </x:c>
      <x:c r="E6776" s="7" t="str">
        <x:v>对指定敌方单体造成等同于卡芙卡60%攻击力的雷属性伤害。</x:v>
      </x:c>
      <x:c r="F6776" s="6" t="n">
        <x:v>0.6</x:v>
      </x:c>
      <x:c r="G6776" s="6" t="n">
        <x:v>0</x:v>
      </x:c>
      <x:c r="H6776" s="6" t="n">
        <x:v>0</x:v>
      </x:c>
      <x:c r="I6776" s="6" t="n">
        <x:v>0</x:v>
      </x:c>
      <x:c r="J6776" s="6" t="str">
        <x:v>[0.6]</x:v>
      </x:c>
      <x:c r="K6776" s="7" t="str">
        <x:v>需确认条件及分段</x:v>
      </x:c>
      <x:c r="L6776" s="6" t="str">
        <x:v>https://raw.githubusercontent.com/Mar-7th/StarRailRes/dbe8cdfcfb0bf657b9fe1cf92d5537f118ccb487/index_new/cn/character_skills.json</x:v>
      </x:c>
    </x:row>
    <x:row r="6777" ht="20" customHeight="1">
      <x:c r="A6777" s="6" t="str">
        <x:v>1100501_3</x:v>
      </x:c>
      <x:c r="B6777" s="6" t="str">
        <x:v>1100501</x:v>
      </x:c>
      <x:c r="C6777" s="6" t="n">
        <x:v>3</x:v>
      </x:c>
      <x:c r="D6777" s="6" t="str">
        <x:v>夜间喧嚣不止</x:v>
      </x:c>
      <x:c r="E6777" s="7" t="str">
        <x:v>对指定敌方单体造成等同于卡芙卡70%攻击力的雷属性伤害。</x:v>
      </x:c>
      <x:c r="F6777" s="6" t="n">
        <x:v>0.7</x:v>
      </x:c>
      <x:c r="G6777" s="6" t="n">
        <x:v>0</x:v>
      </x:c>
      <x:c r="H6777" s="6" t="n">
        <x:v>0</x:v>
      </x:c>
      <x:c r="I6777" s="6" t="n">
        <x:v>0</x:v>
      </x:c>
      <x:c r="J6777" s="6" t="str">
        <x:v>[0.7]</x:v>
      </x:c>
      <x:c r="K6777" s="7" t="str">
        <x:v>需确认条件及分段</x:v>
      </x:c>
      <x:c r="L6777" s="6" t="str">
        <x:v>https://raw.githubusercontent.com/Mar-7th/StarRailRes/dbe8cdfcfb0bf657b9fe1cf92d5537f118ccb487/index_new/cn/character_skills.json</x:v>
      </x:c>
    </x:row>
    <x:row r="6778" ht="20" customHeight="1">
      <x:c r="A6778" s="6" t="str">
        <x:v>1100501_4</x:v>
      </x:c>
      <x:c r="B6778" s="6" t="str">
        <x:v>1100501</x:v>
      </x:c>
      <x:c r="C6778" s="6" t="n">
        <x:v>4</x:v>
      </x:c>
      <x:c r="D6778" s="6" t="str">
        <x:v>夜间喧嚣不止</x:v>
      </x:c>
      <x:c r="E6778" s="7" t="str">
        <x:v>对指定敌方单体造成等同于卡芙卡80%攻击力的雷属性伤害。</x:v>
      </x:c>
      <x:c r="F6778" s="6" t="n">
        <x:v>0.8</x:v>
      </x:c>
      <x:c r="G6778" s="6" t="n">
        <x:v>0</x:v>
      </x:c>
      <x:c r="H6778" s="6" t="n">
        <x:v>0</x:v>
      </x:c>
      <x:c r="I6778" s="6" t="n">
        <x:v>0</x:v>
      </x:c>
      <x:c r="J6778" s="6" t="str">
        <x:v>[0.8]</x:v>
      </x:c>
      <x:c r="K6778" s="7" t="str">
        <x:v>需确认条件及分段</x:v>
      </x:c>
      <x:c r="L6778" s="6" t="str">
        <x:v>https://raw.githubusercontent.com/Mar-7th/StarRailRes/dbe8cdfcfb0bf657b9fe1cf92d5537f118ccb487/index_new/cn/character_skills.json</x:v>
      </x:c>
    </x:row>
    <x:row r="6779" ht="20" customHeight="1">
      <x:c r="A6779" s="6" t="str">
        <x:v>1100501_5</x:v>
      </x:c>
      <x:c r="B6779" s="6" t="str">
        <x:v>1100501</x:v>
      </x:c>
      <x:c r="C6779" s="6" t="n">
        <x:v>5</x:v>
      </x:c>
      <x:c r="D6779" s="6" t="str">
        <x:v>夜间喧嚣不止</x:v>
      </x:c>
      <x:c r="E6779" s="7" t="str">
        <x:v>对指定敌方单体造成等同于卡芙卡90%攻击力的雷属性伤害。</x:v>
      </x:c>
      <x:c r="F6779" s="6" t="n">
        <x:v>0.9</x:v>
      </x:c>
      <x:c r="G6779" s="6" t="n">
        <x:v>0</x:v>
      </x:c>
      <x:c r="H6779" s="6" t="n">
        <x:v>0</x:v>
      </x:c>
      <x:c r="I6779" s="6" t="n">
        <x:v>0</x:v>
      </x:c>
      <x:c r="J6779" s="6" t="str">
        <x:v>[0.9]</x:v>
      </x:c>
      <x:c r="K6779" s="7" t="str">
        <x:v>需确认条件及分段</x:v>
      </x:c>
      <x:c r="L6779" s="6" t="str">
        <x:v>https://raw.githubusercontent.com/Mar-7th/StarRailRes/dbe8cdfcfb0bf657b9fe1cf92d5537f118ccb487/index_new/cn/character_skills.json</x:v>
      </x:c>
    </x:row>
    <x:row r="6780" ht="20" customHeight="1">
      <x:c r="A6780" s="6" t="str">
        <x:v>1100501_6</x:v>
      </x:c>
      <x:c r="B6780" s="6" t="str">
        <x:v>1100501</x:v>
      </x:c>
      <x:c r="C6780" s="6" t="n">
        <x:v>6</x:v>
      </x:c>
      <x:c r="D6780" s="6" t="str">
        <x:v>夜间喧嚣不止</x:v>
      </x:c>
      <x:c r="E6780" s="7" t="str">
        <x:v>对指定敌方单体造成等同于卡芙卡100%攻击力的雷属性伤害。</x:v>
      </x:c>
      <x:c r="F6780" s="6" t="n">
        <x:v>1</x:v>
      </x:c>
      <x:c r="G6780" s="6" t="n">
        <x:v>0</x:v>
      </x:c>
      <x:c r="H6780" s="6" t="n">
        <x:v>0</x:v>
      </x:c>
      <x:c r="I6780" s="6" t="n">
        <x:v>0</x:v>
      </x:c>
      <x:c r="J6780" s="6" t="str">
        <x:v>[1]</x:v>
      </x:c>
      <x:c r="K6780" s="7" t="str">
        <x:v>需确认条件及分段</x:v>
      </x:c>
      <x:c r="L6780" s="6" t="str">
        <x:v>https://raw.githubusercontent.com/Mar-7th/StarRailRes/dbe8cdfcfb0bf657b9fe1cf92d5537f118ccb487/index_new/cn/character_skills.json</x:v>
      </x:c>
    </x:row>
    <x:row r="6781" ht="20" customHeight="1">
      <x:c r="A6781" s="6" t="str">
        <x:v>1100501_7</x:v>
      </x:c>
      <x:c r="B6781" s="6" t="str">
        <x:v>1100501</x:v>
      </x:c>
      <x:c r="C6781" s="6" t="n">
        <x:v>7</x:v>
      </x:c>
      <x:c r="D6781" s="6" t="str">
        <x:v>夜间喧嚣不止</x:v>
      </x:c>
      <x:c r="E6781" s="7" t="str">
        <x:v>对指定敌方单体造成等同于卡芙卡110%攻击力的雷属性伤害。</x:v>
      </x:c>
      <x:c r="F6781" s="6" t="n">
        <x:v>1.1</x:v>
      </x:c>
      <x:c r="G6781" s="6" t="n">
        <x:v>0</x:v>
      </x:c>
      <x:c r="H6781" s="6" t="n">
        <x:v>0</x:v>
      </x:c>
      <x:c r="I6781" s="6" t="n">
        <x:v>0</x:v>
      </x:c>
      <x:c r="J6781" s="6" t="str">
        <x:v>[1.1]</x:v>
      </x:c>
      <x:c r="K6781" s="7" t="str">
        <x:v>需确认条件及分段</x:v>
      </x:c>
      <x:c r="L6781" s="6" t="str">
        <x:v>https://raw.githubusercontent.com/Mar-7th/StarRailRes/dbe8cdfcfb0bf657b9fe1cf92d5537f118ccb487/index_new/cn/character_skills.json</x:v>
      </x:c>
    </x:row>
    <x:row r="6782" ht="20" customHeight="1">
      <x:c r="A6782" s="6" t="str">
        <x:v>1100501_8</x:v>
      </x:c>
      <x:c r="B6782" s="6" t="str">
        <x:v>1100501</x:v>
      </x:c>
      <x:c r="C6782" s="6" t="n">
        <x:v>8</x:v>
      </x:c>
      <x:c r="D6782" s="6" t="str">
        <x:v>夜间喧嚣不止</x:v>
      </x:c>
      <x:c r="E6782" s="7" t="str">
        <x:v>对指定敌方单体造成等同于卡芙卡120%攻击力的雷属性伤害。</x:v>
      </x:c>
      <x:c r="F6782" s="6" t="n">
        <x:v>1.2</x:v>
      </x:c>
      <x:c r="G6782" s="6" t="n">
        <x:v>0</x:v>
      </x:c>
      <x:c r="H6782" s="6" t="n">
        <x:v>0</x:v>
      </x:c>
      <x:c r="I6782" s="6" t="n">
        <x:v>0</x:v>
      </x:c>
      <x:c r="J6782" s="6" t="str">
        <x:v>[1.2]</x:v>
      </x:c>
      <x:c r="K6782" s="7" t="str">
        <x:v>需确认条件及分段</x:v>
      </x:c>
      <x:c r="L6782" s="6" t="str">
        <x:v>https://raw.githubusercontent.com/Mar-7th/StarRailRes/dbe8cdfcfb0bf657b9fe1cf92d5537f118ccb487/index_new/cn/character_skills.json</x:v>
      </x:c>
    </x:row>
    <x:row r="6783" ht="20" customHeight="1">
      <x:c r="A6783" s="6" t="str">
        <x:v>1100501_9</x:v>
      </x:c>
      <x:c r="B6783" s="6" t="str">
        <x:v>1100501</x:v>
      </x:c>
      <x:c r="C6783" s="6" t="n">
        <x:v>9</x:v>
      </x:c>
      <x:c r="D6783" s="6" t="str">
        <x:v>夜间喧嚣不止</x:v>
      </x:c>
      <x:c r="E6783" s="7" t="str">
        <x:v>对指定敌方单体造成等同于卡芙卡130%攻击力的雷属性伤害。</x:v>
      </x:c>
      <x:c r="F6783" s="6" t="n">
        <x:v>1.3</x:v>
      </x:c>
      <x:c r="G6783" s="6" t="n">
        <x:v>0</x:v>
      </x:c>
      <x:c r="H6783" s="6" t="n">
        <x:v>0</x:v>
      </x:c>
      <x:c r="I6783" s="6" t="n">
        <x:v>0</x:v>
      </x:c>
      <x:c r="J6783" s="6" t="str">
        <x:v>[1.3]</x:v>
      </x:c>
      <x:c r="K6783" s="7" t="str">
        <x:v>需确认条件及分段</x:v>
      </x:c>
      <x:c r="L6783" s="6" t="str">
        <x:v>https://raw.githubusercontent.com/Mar-7th/StarRailRes/dbe8cdfcfb0bf657b9fe1cf92d5537f118ccb487/index_new/cn/character_skills.json</x:v>
      </x:c>
    </x:row>
    <x:row r="6784" ht="20" customHeight="1">
      <x:c r="A6784" s="6" t="str">
        <x:v>1100501_10</x:v>
      </x:c>
      <x:c r="B6784" s="6" t="str">
        <x:v>1100501</x:v>
      </x:c>
      <x:c r="C6784" s="6" t="n">
        <x:v>10</x:v>
      </x:c>
      <x:c r="D6784" s="6" t="str">
        <x:v>夜间喧嚣不止</x:v>
      </x:c>
      <x:c r="E6784" s="7" t="str">
        <x:v>对指定敌方单体造成等同于卡芙卡140%攻击力的雷属性伤害。</x:v>
      </x:c>
      <x:c r="F6784" s="6" t="n">
        <x:v>1.4</x:v>
      </x:c>
      <x:c r="G6784" s="6" t="n">
        <x:v>0</x:v>
      </x:c>
      <x:c r="H6784" s="6" t="n">
        <x:v>0</x:v>
      </x:c>
      <x:c r="I6784" s="6" t="n">
        <x:v>0</x:v>
      </x:c>
      <x:c r="J6784" s="6" t="str">
        <x:v>[1.4]</x:v>
      </x:c>
      <x:c r="K6784" s="7" t="str">
        <x:v>需确认条件及分段</x:v>
      </x:c>
      <x:c r="L6784" s="6" t="str">
        <x:v>https://raw.githubusercontent.com/Mar-7th/StarRailRes/dbe8cdfcfb0bf657b9fe1cf92d5537f118ccb487/index_new/cn/character_skills.json</x:v>
      </x:c>
    </x:row>
    <x:row r="6785" ht="53" customHeight="1">
      <x:c r="A6785" s="6" t="str">
        <x:v>1100502_1</x:v>
      </x:c>
      <x:c r="B6785" s="6" t="str">
        <x:v>1100502</x:v>
      </x:c>
      <x:c r="C6785" s="6" t="n">
        <x:v>1</x:v>
      </x:c>
      <x:c r="D6785" s="6" t="str">
        <x:v>月光摩挲连绵</x:v>
      </x:c>
      <x:c r="E6785" s="7" t="str">
        <x:v>对指定敌方单体造成等同于卡芙卡80%攻击力的雷属性伤害，同时对其相邻目标造成等同于卡芙卡30%攻击力的雷属性伤害。
若指定敌方单体或相邻目标处于持续伤害状态，其当前承受的所有持续伤害立即产生相当于原伤害60%或40%的伤害。</x:v>
      </x:c>
      <x:c r="F6785" s="6" t="n">
        <x:v>1.1</x:v>
      </x:c>
      <x:c r="G6785" s="6" t="n">
        <x:v>0</x:v>
      </x:c>
      <x:c r="H6785" s="6" t="n">
        <x:v>0</x:v>
      </x:c>
      <x:c r="I6785" s="6" t="n">
        <x:v>0</x:v>
      </x:c>
      <x:c r="J6785" s="6" t="str">
        <x:v>[0.8, 0.6, 0.3, 0.4]</x:v>
      </x:c>
      <x:c r="K6785" s="7" t="str">
        <x:v>需确认条件及分段</x:v>
      </x:c>
      <x:c r="L6785" s="6" t="str">
        <x:v>https://raw.githubusercontent.com/Mar-7th/StarRailRes/dbe8cdfcfb0bf657b9fe1cf92d5537f118ccb487/index_new/cn/character_skills.json</x:v>
      </x:c>
    </x:row>
    <x:row r="6786" ht="53" customHeight="1">
      <x:c r="A6786" s="6" t="str">
        <x:v>1100502_2</x:v>
      </x:c>
      <x:c r="B6786" s="6" t="str">
        <x:v>1100502</x:v>
      </x:c>
      <x:c r="C6786" s="6" t="n">
        <x:v>2</x:v>
      </x:c>
      <x:c r="D6786" s="6" t="str">
        <x:v>月光摩挲连绵</x:v>
      </x:c>
      <x:c r="E6786" s="7" t="str">
        <x:v>对指定敌方单体造成等同于卡芙卡88%攻击力的雷属性伤害，同时对其相邻目标造成等同于卡芙卡33%攻击力的雷属性伤害。
若指定敌方单体或相邻目标处于持续伤害状态，其当前承受的所有持续伤害立即产生相当于原伤害61.5%或41%的伤害。</x:v>
      </x:c>
      <x:c r="F6786" s="6" t="n">
        <x:v>1.21</x:v>
      </x:c>
      <x:c r="G6786" s="6" t="n">
        <x:v>0</x:v>
      </x:c>
      <x:c r="H6786" s="6" t="n">
        <x:v>0</x:v>
      </x:c>
      <x:c r="I6786" s="6" t="n">
        <x:v>0</x:v>
      </x:c>
      <x:c r="J6786" s="6" t="str">
        <x:v>[0.88, 0.615, 0.33, 0.41]</x:v>
      </x:c>
      <x:c r="K6786" s="7" t="str">
        <x:v>需确认条件及分段</x:v>
      </x:c>
      <x:c r="L6786" s="6" t="str">
        <x:v>https://raw.githubusercontent.com/Mar-7th/StarRailRes/dbe8cdfcfb0bf657b9fe1cf92d5537f118ccb487/index_new/cn/character_skills.json</x:v>
      </x:c>
    </x:row>
    <x:row r="6787" ht="53" customHeight="1">
      <x:c r="A6787" s="6" t="str">
        <x:v>1100502_3</x:v>
      </x:c>
      <x:c r="B6787" s="6" t="str">
        <x:v>1100502</x:v>
      </x:c>
      <x:c r="C6787" s="6" t="n">
        <x:v>3</x:v>
      </x:c>
      <x:c r="D6787" s="6" t="str">
        <x:v>月光摩挲连绵</x:v>
      </x:c>
      <x:c r="E6787" s="7" t="str">
        <x:v>对指定敌方单体造成等同于卡芙卡96%攻击力的雷属性伤害，同时对其相邻目标造成等同于卡芙卡36%攻击力的雷属性伤害。
若指定敌方单体或相邻目标处于持续伤害状态，其当前承受的所有持续伤害立即产生相当于原伤害63%或42%的伤害。</x:v>
      </x:c>
      <x:c r="F6787" s="6" t="n">
        <x:v>1.3199999999999998</x:v>
      </x:c>
      <x:c r="G6787" s="6" t="n">
        <x:v>0</x:v>
      </x:c>
      <x:c r="H6787" s="6" t="n">
        <x:v>0</x:v>
      </x:c>
      <x:c r="I6787" s="6" t="n">
        <x:v>0</x:v>
      </x:c>
      <x:c r="J6787" s="6" t="str">
        <x:v>[0.96, 0.63, 0.36, 0.42]</x:v>
      </x:c>
      <x:c r="K6787" s="7" t="str">
        <x:v>需确认条件及分段</x:v>
      </x:c>
      <x:c r="L6787" s="6" t="str">
        <x:v>https://raw.githubusercontent.com/Mar-7th/StarRailRes/dbe8cdfcfb0bf657b9fe1cf92d5537f118ccb487/index_new/cn/character_skills.json</x:v>
      </x:c>
    </x:row>
    <x:row r="6788" ht="53" customHeight="1">
      <x:c r="A6788" s="6" t="str">
        <x:v>1100502_4</x:v>
      </x:c>
      <x:c r="B6788" s="6" t="str">
        <x:v>1100502</x:v>
      </x:c>
      <x:c r="C6788" s="6" t="n">
        <x:v>4</x:v>
      </x:c>
      <x:c r="D6788" s="6" t="str">
        <x:v>月光摩挲连绵</x:v>
      </x:c>
      <x:c r="E6788" s="7" t="str">
        <x:v>对指定敌方单体造成等同于卡芙卡104%攻击力的雷属性伤害，同时对其相邻目标造成等同于卡芙卡39%攻击力的雷属性伤害。
若指定敌方单体或相邻目标处于持续伤害状态，其当前承受的所有持续伤害立即产生相当于原伤害64.5%或43%的伤害。</x:v>
      </x:c>
      <x:c r="F6788" s="6" t="n">
        <x:v>1.4300000000000002</x:v>
      </x:c>
      <x:c r="G6788" s="6" t="n">
        <x:v>0</x:v>
      </x:c>
      <x:c r="H6788" s="6" t="n">
        <x:v>0</x:v>
      </x:c>
      <x:c r="I6788" s="6" t="n">
        <x:v>0</x:v>
      </x:c>
      <x:c r="J6788" s="6" t="str">
        <x:v>[1.04, 0.645, 0.39, 0.43]</x:v>
      </x:c>
      <x:c r="K6788" s="7" t="str">
        <x:v>需确认条件及分段</x:v>
      </x:c>
      <x:c r="L6788" s="6" t="str">
        <x:v>https://raw.githubusercontent.com/Mar-7th/StarRailRes/dbe8cdfcfb0bf657b9fe1cf92d5537f118ccb487/index_new/cn/character_skills.json</x:v>
      </x:c>
    </x:row>
    <x:row r="6789" ht="53" customHeight="1">
      <x:c r="A6789" s="6" t="str">
        <x:v>1100502_5</x:v>
      </x:c>
      <x:c r="B6789" s="6" t="str">
        <x:v>1100502</x:v>
      </x:c>
      <x:c r="C6789" s="6" t="n">
        <x:v>5</x:v>
      </x:c>
      <x:c r="D6789" s="6" t="str">
        <x:v>月光摩挲连绵</x:v>
      </x:c>
      <x:c r="E6789" s="7" t="str">
        <x:v>对指定敌方单体造成等同于卡芙卡112%攻击力的雷属性伤害，同时对其相邻目标造成等同于卡芙卡42%攻击力的雷属性伤害。
若指定敌方单体或相邻目标处于持续伤害状态，其当前承受的所有持续伤害立即产生相当于原伤害66%或44%的伤害。</x:v>
      </x:c>
      <x:c r="F6789" s="6" t="n">
        <x:v>1.54</x:v>
      </x:c>
      <x:c r="G6789" s="6" t="n">
        <x:v>0</x:v>
      </x:c>
      <x:c r="H6789" s="6" t="n">
        <x:v>0</x:v>
      </x:c>
      <x:c r="I6789" s="6" t="n">
        <x:v>0</x:v>
      </x:c>
      <x:c r="J6789" s="6" t="str">
        <x:v>[1.12, 0.66, 0.42, 0.44]</x:v>
      </x:c>
      <x:c r="K6789" s="7" t="str">
        <x:v>需确认条件及分段</x:v>
      </x:c>
      <x:c r="L6789" s="6" t="str">
        <x:v>https://raw.githubusercontent.com/Mar-7th/StarRailRes/dbe8cdfcfb0bf657b9fe1cf92d5537f118ccb487/index_new/cn/character_skills.json</x:v>
      </x:c>
    </x:row>
    <x:row r="6790" ht="53" customHeight="1">
      <x:c r="A6790" s="6" t="str">
        <x:v>1100502_6</x:v>
      </x:c>
      <x:c r="B6790" s="6" t="str">
        <x:v>1100502</x:v>
      </x:c>
      <x:c r="C6790" s="6" t="n">
        <x:v>6</x:v>
      </x:c>
      <x:c r="D6790" s="6" t="str">
        <x:v>月光摩挲连绵</x:v>
      </x:c>
      <x:c r="E6790" s="7" t="str">
        <x:v>对指定敌方单体造成等同于卡芙卡120%攻击力的雷属性伤害，同时对其相邻目标造成等同于卡芙卡45%攻击力的雷属性伤害。
若指定敌方单体或相邻目标处于持续伤害状态，其当前承受的所有持续伤害立即产生相当于原伤害67.5%或45%的伤害。</x:v>
      </x:c>
      <x:c r="F6790" s="6" t="n">
        <x:v>1.65</x:v>
      </x:c>
      <x:c r="G6790" s="6" t="n">
        <x:v>0</x:v>
      </x:c>
      <x:c r="H6790" s="6" t="n">
        <x:v>0</x:v>
      </x:c>
      <x:c r="I6790" s="6" t="n">
        <x:v>0</x:v>
      </x:c>
      <x:c r="J6790" s="6" t="str">
        <x:v>[1.2, 0.675, 0.45, 0.45]</x:v>
      </x:c>
      <x:c r="K6790" s="7" t="str">
        <x:v>需确认条件及分段</x:v>
      </x:c>
      <x:c r="L6790" s="6" t="str">
        <x:v>https://raw.githubusercontent.com/Mar-7th/StarRailRes/dbe8cdfcfb0bf657b9fe1cf92d5537f118ccb487/index_new/cn/character_skills.json</x:v>
      </x:c>
    </x:row>
    <x:row r="6791" ht="53" customHeight="1">
      <x:c r="A6791" s="6" t="str">
        <x:v>1100502_7</x:v>
      </x:c>
      <x:c r="B6791" s="6" t="str">
        <x:v>1100502</x:v>
      </x:c>
      <x:c r="C6791" s="6" t="n">
        <x:v>7</x:v>
      </x:c>
      <x:c r="D6791" s="6" t="str">
        <x:v>月光摩挲连绵</x:v>
      </x:c>
      <x:c r="E6791" s="7" t="str">
        <x:v>对指定敌方单体造成等同于卡芙卡130%攻击力的雷属性伤害，同时对其相邻目标造成等同于卡芙卡48.75%攻击力的雷属性伤害。
若指定敌方单体或相邻目标处于持续伤害状态，其当前承受的所有持续伤害立即产生相当于原伤害69.37%或46.25%的伤害。</x:v>
      </x:c>
      <x:c r="F6791" s="6" t="n">
        <x:v>1.7875</x:v>
      </x:c>
      <x:c r="G6791" s="6" t="n">
        <x:v>0</x:v>
      </x:c>
      <x:c r="H6791" s="6" t="n">
        <x:v>0</x:v>
      </x:c>
      <x:c r="I6791" s="6" t="n">
        <x:v>0</x:v>
      </x:c>
      <x:c r="J6791" s="6" t="str">
        <x:v>[1.3, 0.6937, 0.4875, 0.4625]</x:v>
      </x:c>
      <x:c r="K6791" s="7" t="str">
        <x:v>需确认条件及分段</x:v>
      </x:c>
      <x:c r="L6791" s="6" t="str">
        <x:v>https://raw.githubusercontent.com/Mar-7th/StarRailRes/dbe8cdfcfb0bf657b9fe1cf92d5537f118ccb487/index_new/cn/character_skills.json</x:v>
      </x:c>
    </x:row>
    <x:row r="6792" ht="53" customHeight="1">
      <x:c r="A6792" s="6" t="str">
        <x:v>1100502_8</x:v>
      </x:c>
      <x:c r="B6792" s="6" t="str">
        <x:v>1100502</x:v>
      </x:c>
      <x:c r="C6792" s="6" t="n">
        <x:v>8</x:v>
      </x:c>
      <x:c r="D6792" s="6" t="str">
        <x:v>月光摩挲连绵</x:v>
      </x:c>
      <x:c r="E6792" s="7" t="str">
        <x:v>对指定敌方单体造成等同于卡芙卡140%攻击力的雷属性伤害，同时对其相邻目标造成等同于卡芙卡52.5%攻击力的雷属性伤害。
若指定敌方单体或相邻目标处于持续伤害状态，其当前承受的所有持续伤害立即产生相当于原伤害71.25%或47.5%的伤害。</x:v>
      </x:c>
      <x:c r="F6792" s="6" t="n">
        <x:v>1.9249999999999998</x:v>
      </x:c>
      <x:c r="G6792" s="6" t="n">
        <x:v>0</x:v>
      </x:c>
      <x:c r="H6792" s="6" t="n">
        <x:v>0</x:v>
      </x:c>
      <x:c r="I6792" s="6" t="n">
        <x:v>0</x:v>
      </x:c>
      <x:c r="J6792" s="6" t="str">
        <x:v>[1.4, 0.7125, 0.525, 0.475]</x:v>
      </x:c>
      <x:c r="K6792" s="7" t="str">
        <x:v>需确认条件及分段</x:v>
      </x:c>
      <x:c r="L6792" s="6" t="str">
        <x:v>https://raw.githubusercontent.com/Mar-7th/StarRailRes/dbe8cdfcfb0bf657b9fe1cf92d5537f118ccb487/index_new/cn/character_skills.json</x:v>
      </x:c>
    </x:row>
    <x:row r="6793" ht="53" customHeight="1">
      <x:c r="A6793" s="6" t="str">
        <x:v>1100502_9</x:v>
      </x:c>
      <x:c r="B6793" s="6" t="str">
        <x:v>1100502</x:v>
      </x:c>
      <x:c r="C6793" s="6" t="n">
        <x:v>9</x:v>
      </x:c>
      <x:c r="D6793" s="6" t="str">
        <x:v>月光摩挲连绵</x:v>
      </x:c>
      <x:c r="E6793" s="7" t="str">
        <x:v>对指定敌方单体造成等同于卡芙卡150%攻击力的雷属性伤害，同时对其相邻目标造成等同于卡芙卡56.25%攻击力的雷属性伤害。
若指定敌方单体或相邻目标处于持续伤害状态，其当前承受的所有持续伤害立即产生相当于原伤害73.12%或48.75%的伤害。</x:v>
      </x:c>
      <x:c r="F6793" s="6" t="n">
        <x:v>2.0625</x:v>
      </x:c>
      <x:c r="G6793" s="6" t="n">
        <x:v>0</x:v>
      </x:c>
      <x:c r="H6793" s="6" t="n">
        <x:v>0</x:v>
      </x:c>
      <x:c r="I6793" s="6" t="n">
        <x:v>0</x:v>
      </x:c>
      <x:c r="J6793" s="6" t="str">
        <x:v>[1.5, 0.7312, 0.5625, 0.4875]</x:v>
      </x:c>
      <x:c r="K6793" s="7" t="str">
        <x:v>需确认条件及分段</x:v>
      </x:c>
      <x:c r="L6793" s="6" t="str">
        <x:v>https://raw.githubusercontent.com/Mar-7th/StarRailRes/dbe8cdfcfb0bf657b9fe1cf92d5537f118ccb487/index_new/cn/character_skills.json</x:v>
      </x:c>
    </x:row>
    <x:row r="6794" ht="53" customHeight="1">
      <x:c r="A6794" s="6" t="str">
        <x:v>1100502_10</x:v>
      </x:c>
      <x:c r="B6794" s="6" t="str">
        <x:v>1100502</x:v>
      </x:c>
      <x:c r="C6794" s="6" t="n">
        <x:v>10</x:v>
      </x:c>
      <x:c r="D6794" s="6" t="str">
        <x:v>月光摩挲连绵</x:v>
      </x:c>
      <x:c r="E6794" s="7" t="str">
        <x:v>对指定敌方单体造成等同于卡芙卡160%攻击力的雷属性伤害，同时对其相邻目标造成等同于卡芙卡60%攻击力的雷属性伤害。
若指定敌方单体或相邻目标处于持续伤害状态，其当前承受的所有持续伤害立即产生相当于原伤害75%或50%的伤害。</x:v>
      </x:c>
      <x:c r="F6794" s="6" t="n">
        <x:v>2.2</x:v>
      </x:c>
      <x:c r="G6794" s="6" t="n">
        <x:v>0</x:v>
      </x:c>
      <x:c r="H6794" s="6" t="n">
        <x:v>0</x:v>
      </x:c>
      <x:c r="I6794" s="6" t="n">
        <x:v>0</x:v>
      </x:c>
      <x:c r="J6794" s="6" t="str">
        <x:v>[1.6, 0.75, 0.6, 0.5]</x:v>
      </x:c>
      <x:c r="K6794" s="7" t="str">
        <x:v>需确认条件及分段</x:v>
      </x:c>
      <x:c r="L6794" s="6" t="str">
        <x:v>https://raw.githubusercontent.com/Mar-7th/StarRailRes/dbe8cdfcfb0bf657b9fe1cf92d5537f118ccb487/index_new/cn/character_skills.json</x:v>
      </x:c>
    </x:row>
    <x:row r="6795" ht="53" customHeight="1">
      <x:c r="A6795" s="6" t="str">
        <x:v>1100502_11</x:v>
      </x:c>
      <x:c r="B6795" s="6" t="str">
        <x:v>1100502</x:v>
      </x:c>
      <x:c r="C6795" s="6" t="n">
        <x:v>11</x:v>
      </x:c>
      <x:c r="D6795" s="6" t="str">
        <x:v>月光摩挲连绵</x:v>
      </x:c>
      <x:c r="E6795" s="7" t="str">
        <x:v>对指定敌方单体造成等同于卡芙卡168%攻击力的雷属性伤害，同时对其相邻目标造成等同于卡芙卡63%攻击力的雷属性伤害。
若指定敌方单体或相邻目标处于持续伤害状态，其当前承受的所有持续伤害立即产生相当于原伤害76.5%或51%的伤害。</x:v>
      </x:c>
      <x:c r="F6795" s="6" t="n">
        <x:v>2.31</x:v>
      </x:c>
      <x:c r="G6795" s="6" t="n">
        <x:v>0</x:v>
      </x:c>
      <x:c r="H6795" s="6" t="n">
        <x:v>0</x:v>
      </x:c>
      <x:c r="I6795" s="6" t="n">
        <x:v>0</x:v>
      </x:c>
      <x:c r="J6795" s="6" t="str">
        <x:v>[1.68, 0.765, 0.63, 0.51]</x:v>
      </x:c>
      <x:c r="K6795" s="7" t="str">
        <x:v>需确认条件及分段</x:v>
      </x:c>
      <x:c r="L6795" s="6" t="str">
        <x:v>https://raw.githubusercontent.com/Mar-7th/StarRailRes/dbe8cdfcfb0bf657b9fe1cf92d5537f118ccb487/index_new/cn/character_skills.json</x:v>
      </x:c>
    </x:row>
    <x:row r="6796" ht="53" customHeight="1">
      <x:c r="A6796" s="6" t="str">
        <x:v>1100502_12</x:v>
      </x:c>
      <x:c r="B6796" s="6" t="str">
        <x:v>1100502</x:v>
      </x:c>
      <x:c r="C6796" s="6" t="n">
        <x:v>12</x:v>
      </x:c>
      <x:c r="D6796" s="6" t="str">
        <x:v>月光摩挲连绵</x:v>
      </x:c>
      <x:c r="E6796" s="7" t="str">
        <x:v>对指定敌方单体造成等同于卡芙卡176%攻击力的雷属性伤害，同时对其相邻目标造成等同于卡芙卡66%攻击力的雷属性伤害。
若指定敌方单体或相邻目标处于持续伤害状态，其当前承受的所有持续伤害立即产生相当于原伤害78%或52%的伤害。</x:v>
      </x:c>
      <x:c r="F6796" s="6" t="n">
        <x:v>2.42</x:v>
      </x:c>
      <x:c r="G6796" s="6" t="n">
        <x:v>0</x:v>
      </x:c>
      <x:c r="H6796" s="6" t="n">
        <x:v>0</x:v>
      </x:c>
      <x:c r="I6796" s="6" t="n">
        <x:v>0</x:v>
      </x:c>
      <x:c r="J6796" s="6" t="str">
        <x:v>[1.76, 0.78, 0.66, 0.52]</x:v>
      </x:c>
      <x:c r="K6796" s="7" t="str">
        <x:v>需确认条件及分段</x:v>
      </x:c>
      <x:c r="L6796" s="6" t="str">
        <x:v>https://raw.githubusercontent.com/Mar-7th/StarRailRes/dbe8cdfcfb0bf657b9fe1cf92d5537f118ccb487/index_new/cn/character_skills.json</x:v>
      </x:c>
    </x:row>
    <x:row r="6797" ht="53" customHeight="1">
      <x:c r="A6797" s="6" t="str">
        <x:v>1100502_13</x:v>
      </x:c>
      <x:c r="B6797" s="6" t="str">
        <x:v>1100502</x:v>
      </x:c>
      <x:c r="C6797" s="6" t="n">
        <x:v>13</x:v>
      </x:c>
      <x:c r="D6797" s="6" t="str">
        <x:v>月光摩挲连绵</x:v>
      </x:c>
      <x:c r="E6797" s="7" t="str">
        <x:v>对指定敌方单体造成等同于卡芙卡184%攻击力的雷属性伤害，同时对其相邻目标造成等同于卡芙卡69%攻击力的雷属性伤害。
若指定敌方单体或相邻目标处于持续伤害状态，其当前承受的所有持续伤害立即产生相当于原伤害79.5%或53%的伤害。</x:v>
      </x:c>
      <x:c r="F6797" s="6" t="n">
        <x:v>2.5300000000000002</x:v>
      </x:c>
      <x:c r="G6797" s="6" t="n">
        <x:v>0</x:v>
      </x:c>
      <x:c r="H6797" s="6" t="n">
        <x:v>0</x:v>
      </x:c>
      <x:c r="I6797" s="6" t="n">
        <x:v>0</x:v>
      </x:c>
      <x:c r="J6797" s="6" t="str">
        <x:v>[1.84, 0.795, 0.69, 0.53]</x:v>
      </x:c>
      <x:c r="K6797" s="7" t="str">
        <x:v>需确认条件及分段</x:v>
      </x:c>
      <x:c r="L6797" s="6" t="str">
        <x:v>https://raw.githubusercontent.com/Mar-7th/StarRailRes/dbe8cdfcfb0bf657b9fe1cf92d5537f118ccb487/index_new/cn/character_skills.json</x:v>
      </x:c>
    </x:row>
    <x:row r="6798" ht="53" customHeight="1">
      <x:c r="A6798" s="6" t="str">
        <x:v>1100502_14</x:v>
      </x:c>
      <x:c r="B6798" s="6" t="str">
        <x:v>1100502</x:v>
      </x:c>
      <x:c r="C6798" s="6" t="n">
        <x:v>14</x:v>
      </x:c>
      <x:c r="D6798" s="6" t="str">
        <x:v>月光摩挲连绵</x:v>
      </x:c>
      <x:c r="E6798" s="7" t="str">
        <x:v>对指定敌方单体造成等同于卡芙卡192%攻击力的雷属性伤害，同时对其相邻目标造成等同于卡芙卡72%攻击力的雷属性伤害。
若指定敌方单体或相邻目标处于持续伤害状态，其当前承受的所有持续伤害立即产生相当于原伤害81%或54%的伤害。</x:v>
      </x:c>
      <x:c r="F6798" s="6" t="n">
        <x:v>2.6399999999999997</x:v>
      </x:c>
      <x:c r="G6798" s="6" t="n">
        <x:v>0</x:v>
      </x:c>
      <x:c r="H6798" s="6" t="n">
        <x:v>0</x:v>
      </x:c>
      <x:c r="I6798" s="6" t="n">
        <x:v>0</x:v>
      </x:c>
      <x:c r="J6798" s="6" t="str">
        <x:v>[1.92, 0.81, 0.72, 0.54]</x:v>
      </x:c>
      <x:c r="K6798" s="7" t="str">
        <x:v>需确认条件及分段</x:v>
      </x:c>
      <x:c r="L6798" s="6" t="str">
        <x:v>https://raw.githubusercontent.com/Mar-7th/StarRailRes/dbe8cdfcfb0bf657b9fe1cf92d5537f118ccb487/index_new/cn/character_skills.json</x:v>
      </x:c>
    </x:row>
    <x:row r="6799" ht="53" customHeight="1">
      <x:c r="A6799" s="6" t="str">
        <x:v>1100502_15</x:v>
      </x:c>
      <x:c r="B6799" s="6" t="str">
        <x:v>1100502</x:v>
      </x:c>
      <x:c r="C6799" s="6" t="n">
        <x:v>15</x:v>
      </x:c>
      <x:c r="D6799" s="6" t="str">
        <x:v>月光摩挲连绵</x:v>
      </x:c>
      <x:c r="E6799" s="7" t="str">
        <x:v>对指定敌方单体造成等同于卡芙卡200%攻击力的雷属性伤害，同时对其相邻目标造成等同于卡芙卡75%攻击力的雷属性伤害。
若指定敌方单体或相邻目标处于持续伤害状态，其当前承受的所有持续伤害立即产生相当于原伤害82.5%或55%的伤害。</x:v>
      </x:c>
      <x:c r="F6799" s="6" t="n">
        <x:v>2.75</x:v>
      </x:c>
      <x:c r="G6799" s="6" t="n">
        <x:v>0</x:v>
      </x:c>
      <x:c r="H6799" s="6" t="n">
        <x:v>0</x:v>
      </x:c>
      <x:c r="I6799" s="6" t="n">
        <x:v>0</x:v>
      </x:c>
      <x:c r="J6799" s="6" t="str">
        <x:v>[2, 0.825, 0.75, 0.55]</x:v>
      </x:c>
      <x:c r="K6799" s="7" t="str">
        <x:v>需确认条件及分段</x:v>
      </x:c>
      <x:c r="L6799" s="6" t="str">
        <x:v>https://raw.githubusercontent.com/Mar-7th/StarRailRes/dbe8cdfcfb0bf657b9fe1cf92d5537f118ccb487/index_new/cn/character_skills.json</x:v>
      </x:c>
    </x:row>
    <x:row r="6800" ht="68" customHeight="1">
      <x:c r="A6800" s="6" t="str">
        <x:v>1100503_1</x:v>
      </x:c>
      <x:c r="B6800" s="6" t="str">
        <x:v>1100503</x:v>
      </x:c>
      <x:c r="C6800" s="6" t="n">
        <x:v>1</x:v>
      </x:c>
      <x:c r="D6800" s="6" t="str">
        <x:v>悲剧尽头的颤音</x:v>
      </x:c>
      <x:c r="E6800" s="7" t="str">
        <x:v>对敌方全体造成等同于卡芙卡48%攻击力的雷属性伤害，有100%的基础概率使受到攻击的敌方目标陷入触电状态，并使其当前承受的持续伤害类负面状态立即产生相当于原伤害100%的伤害。触电状态持续2回合。
触电状态下，敌方目标每回合开始时受到等同于卡芙卡116%攻击力的雷属性持续伤害。</x:v>
      </x:c>
      <x:c r="F6800" s="6" t="n">
        <x:v>0.48</x:v>
      </x:c>
      <x:c r="G6800" s="6" t="n">
        <x:v>0</x:v>
      </x:c>
      <x:c r="H6800" s="6" t="n">
        <x:v>0</x:v>
      </x:c>
      <x:c r="I6800" s="6" t="n">
        <x:v>0</x:v>
      </x:c>
      <x:c r="J6800" s="6" t="str">
        <x:v>[0.48, 1, 2, 1.16, 1]</x:v>
      </x:c>
      <x:c r="K6800" s="7" t="str">
        <x:v>需确认条件及分段</x:v>
      </x:c>
      <x:c r="L6800" s="6" t="str">
        <x:v>https://raw.githubusercontent.com/Mar-7th/StarRailRes/dbe8cdfcfb0bf657b9fe1cf92d5537f118ccb487/index_new/cn/character_skills.json</x:v>
      </x:c>
    </x:row>
    <x:row r="6801" ht="68" customHeight="1">
      <x:c r="A6801" s="6" t="str">
        <x:v>1100503_2</x:v>
      </x:c>
      <x:c r="B6801" s="6" t="str">
        <x:v>1100503</x:v>
      </x:c>
      <x:c r="C6801" s="6" t="n">
        <x:v>2</x:v>
      </x:c>
      <x:c r="D6801" s="6" t="str">
        <x:v>悲剧尽头的颤音</x:v>
      </x:c>
      <x:c r="E6801" s="7" t="str">
        <x:v>对敌方全体造成等同于卡芙卡51.2%攻击力的雷属性伤害，有100%的基础概率使受到攻击的敌方目标陷入触电状态，并使其当前承受的持续伤害类负面状态立即产生相当于原伤害102%的伤害。触电状态持续2回合。
触电状态下，敌方目标每回合开始时受到等同于卡芙卡126.88%攻击力的雷属性持续伤害。</x:v>
      </x:c>
      <x:c r="F6801" s="6" t="n">
        <x:v>0.512</x:v>
      </x:c>
      <x:c r="G6801" s="6" t="n">
        <x:v>0</x:v>
      </x:c>
      <x:c r="H6801" s="6" t="n">
        <x:v>0</x:v>
      </x:c>
      <x:c r="I6801" s="6" t="n">
        <x:v>0</x:v>
      </x:c>
      <x:c r="J6801" s="6" t="str">
        <x:v>[0.512, 1, 2, 1.2688, 1.02]</x:v>
      </x:c>
      <x:c r="K6801" s="7" t="str">
        <x:v>需确认条件及分段</x:v>
      </x:c>
      <x:c r="L6801" s="6" t="str">
        <x:v>https://raw.githubusercontent.com/Mar-7th/StarRailRes/dbe8cdfcfb0bf657b9fe1cf92d5537f118ccb487/index_new/cn/character_skills.json</x:v>
      </x:c>
    </x:row>
    <x:row r="6802" ht="68" customHeight="1">
      <x:c r="A6802" s="6" t="str">
        <x:v>1100503_3</x:v>
      </x:c>
      <x:c r="B6802" s="6" t="str">
        <x:v>1100503</x:v>
      </x:c>
      <x:c r="C6802" s="6" t="n">
        <x:v>3</x:v>
      </x:c>
      <x:c r="D6802" s="6" t="str">
        <x:v>悲剧尽头的颤音</x:v>
      </x:c>
      <x:c r="E6802" s="7" t="str">
        <x:v>对敌方全体造成等同于卡芙卡54.4%攻击力的雷属性伤害，有100%的基础概率使受到攻击的敌方目标陷入触电状态，并使其当前承受的持续伤害类负面状态立即产生相当于原伤害104%的伤害。触电状态持续2回合。
触电状态下，敌方目标每回合开始时受到等同于卡芙卡137.75%攻击力的雷属性持续伤害。</x:v>
      </x:c>
      <x:c r="F6802" s="6" t="n">
        <x:v>0.544</x:v>
      </x:c>
      <x:c r="G6802" s="6" t="n">
        <x:v>0</x:v>
      </x:c>
      <x:c r="H6802" s="6" t="n">
        <x:v>0</x:v>
      </x:c>
      <x:c r="I6802" s="6" t="n">
        <x:v>0</x:v>
      </x:c>
      <x:c r="J6802" s="6" t="str">
        <x:v>[0.544, 1, 2, 1.3775, 1.04]</x:v>
      </x:c>
      <x:c r="K6802" s="7" t="str">
        <x:v>需确认条件及分段</x:v>
      </x:c>
      <x:c r="L6802" s="6" t="str">
        <x:v>https://raw.githubusercontent.com/Mar-7th/StarRailRes/dbe8cdfcfb0bf657b9fe1cf92d5537f118ccb487/index_new/cn/character_skills.json</x:v>
      </x:c>
    </x:row>
    <x:row r="6803" ht="68" customHeight="1">
      <x:c r="A6803" s="6" t="str">
        <x:v>1100503_4</x:v>
      </x:c>
      <x:c r="B6803" s="6" t="str">
        <x:v>1100503</x:v>
      </x:c>
      <x:c r="C6803" s="6" t="n">
        <x:v>4</x:v>
      </x:c>
      <x:c r="D6803" s="6" t="str">
        <x:v>悲剧尽头的颤音</x:v>
      </x:c>
      <x:c r="E6803" s="7" t="str">
        <x:v>对敌方全体造成等同于卡芙卡57.6%攻击力的雷属性伤害，有100%的基础概率使受到攻击的敌方目标陷入触电状态，并使其当前承受的持续伤害类负面状态立即产生相当于原伤害106%的伤害。触电状态持续2回合。
触电状态下，敌方目标每回合开始时受到等同于卡芙卡148.63%攻击力的雷属性持续伤害。</x:v>
      </x:c>
      <x:c r="F6803" s="6" t="n">
        <x:v>0.576</x:v>
      </x:c>
      <x:c r="G6803" s="6" t="n">
        <x:v>0</x:v>
      </x:c>
      <x:c r="H6803" s="6" t="n">
        <x:v>0</x:v>
      </x:c>
      <x:c r="I6803" s="6" t="n">
        <x:v>0</x:v>
      </x:c>
      <x:c r="J6803" s="6" t="str">
        <x:v>[0.576, 1, 2, 1.4863, 1.06]</x:v>
      </x:c>
      <x:c r="K6803" s="7" t="str">
        <x:v>需确认条件及分段</x:v>
      </x:c>
      <x:c r="L6803" s="6" t="str">
        <x:v>https://raw.githubusercontent.com/Mar-7th/StarRailRes/dbe8cdfcfb0bf657b9fe1cf92d5537f118ccb487/index_new/cn/character_skills.json</x:v>
      </x:c>
    </x:row>
    <x:row r="6804" ht="68" customHeight="1">
      <x:c r="A6804" s="6" t="str">
        <x:v>1100503_5</x:v>
      </x:c>
      <x:c r="B6804" s="6" t="str">
        <x:v>1100503</x:v>
      </x:c>
      <x:c r="C6804" s="6" t="n">
        <x:v>5</x:v>
      </x:c>
      <x:c r="D6804" s="6" t="str">
        <x:v>悲剧尽头的颤音</x:v>
      </x:c>
      <x:c r="E6804" s="7" t="str">
        <x:v>对敌方全体造成等同于卡芙卡60.8%攻击力的雷属性伤害，有100%的基础概率使受到攻击的敌方目标陷入触电状态，并使其当前承受的持续伤害类负面状态立即产生相当于原伤害108%的伤害。触电状态持续2回合。
触电状态下，敌方目标每回合开始时受到等同于卡芙卡159.5%攻击力的雷属性持续伤害。</x:v>
      </x:c>
      <x:c r="F6804" s="6" t="n">
        <x:v>0.608</x:v>
      </x:c>
      <x:c r="G6804" s="6" t="n">
        <x:v>0</x:v>
      </x:c>
      <x:c r="H6804" s="6" t="n">
        <x:v>0</x:v>
      </x:c>
      <x:c r="I6804" s="6" t="n">
        <x:v>0</x:v>
      </x:c>
      <x:c r="J6804" s="6" t="str">
        <x:v>[0.608, 1, 2, 1.595, 1.08]</x:v>
      </x:c>
      <x:c r="K6804" s="7" t="str">
        <x:v>需确认条件及分段</x:v>
      </x:c>
      <x:c r="L6804" s="6" t="str">
        <x:v>https://raw.githubusercontent.com/Mar-7th/StarRailRes/dbe8cdfcfb0bf657b9fe1cf92d5537f118ccb487/index_new/cn/character_skills.json</x:v>
      </x:c>
    </x:row>
    <x:row r="6805" ht="68" customHeight="1">
      <x:c r="A6805" s="6" t="str">
        <x:v>1100503_6</x:v>
      </x:c>
      <x:c r="B6805" s="6" t="str">
        <x:v>1100503</x:v>
      </x:c>
      <x:c r="C6805" s="6" t="n">
        <x:v>6</x:v>
      </x:c>
      <x:c r="D6805" s="6" t="str">
        <x:v>悲剧尽头的颤音</x:v>
      </x:c>
      <x:c r="E6805" s="7" t="str">
        <x:v>对敌方全体造成等同于卡芙卡64%攻击力的雷属性伤害，有100%的基础概率使受到攻击的敌方目标陷入触电状态，并使其当前承受的持续伤害类负面状态立即产生相当于原伤害110%的伤害。触电状态持续2回合。
触电状态下，敌方目标每回合开始时受到等同于卡芙卡175.81%攻击力的雷属性持续伤害。</x:v>
      </x:c>
      <x:c r="F6805" s="6" t="n">
        <x:v>0.64</x:v>
      </x:c>
      <x:c r="G6805" s="6" t="n">
        <x:v>0</x:v>
      </x:c>
      <x:c r="H6805" s="6" t="n">
        <x:v>0</x:v>
      </x:c>
      <x:c r="I6805" s="6" t="n">
        <x:v>0</x:v>
      </x:c>
      <x:c r="J6805" s="6" t="str">
        <x:v>[0.64, 1, 2, 1.7581, 1.1]</x:v>
      </x:c>
      <x:c r="K6805" s="7" t="str">
        <x:v>需确认条件及分段</x:v>
      </x:c>
      <x:c r="L6805" s="6" t="str">
        <x:v>https://raw.githubusercontent.com/Mar-7th/StarRailRes/dbe8cdfcfb0bf657b9fe1cf92d5537f118ccb487/index_new/cn/character_skills.json</x:v>
      </x:c>
    </x:row>
    <x:row r="6806" ht="68" customHeight="1">
      <x:c r="A6806" s="6" t="str">
        <x:v>1100503_7</x:v>
      </x:c>
      <x:c r="B6806" s="6" t="str">
        <x:v>1100503</x:v>
      </x:c>
      <x:c r="C6806" s="6" t="n">
        <x:v>7</x:v>
      </x:c>
      <x:c r="D6806" s="6" t="str">
        <x:v>悲剧尽头的颤音</x:v>
      </x:c>
      <x:c r="E6806" s="7" t="str">
        <x:v>对敌方全体造成等同于卡芙卡68%攻击力的雷属性伤害，有100%的基础概率使受到攻击的敌方目标陷入触电状态，并使其当前承受的持续伤害类负面状态立即产生相当于原伤害112.5%的伤害。触电状态持续2回合。
触电状态下，敌方目标每回合开始时受到等同于卡芙卡197.56%攻击力的雷属性持续伤害。</x:v>
      </x:c>
      <x:c r="F6806" s="6" t="n">
        <x:v>0.68</x:v>
      </x:c>
      <x:c r="G6806" s="6" t="n">
        <x:v>0</x:v>
      </x:c>
      <x:c r="H6806" s="6" t="n">
        <x:v>0</x:v>
      </x:c>
      <x:c r="I6806" s="6" t="n">
        <x:v>0</x:v>
      </x:c>
      <x:c r="J6806" s="6" t="str">
        <x:v>[0.68, 1, 2, 1.9756, 1.125]</x:v>
      </x:c>
      <x:c r="K6806" s="7" t="str">
        <x:v>需确认条件及分段</x:v>
      </x:c>
      <x:c r="L6806" s="6" t="str">
        <x:v>https://raw.githubusercontent.com/Mar-7th/StarRailRes/dbe8cdfcfb0bf657b9fe1cf92d5537f118ccb487/index_new/cn/character_skills.json</x:v>
      </x:c>
    </x:row>
    <x:row r="6807" ht="68" customHeight="1">
      <x:c r="A6807" s="6" t="str">
        <x:v>1100503_8</x:v>
      </x:c>
      <x:c r="B6807" s="6" t="str">
        <x:v>1100503</x:v>
      </x:c>
      <x:c r="C6807" s="6" t="n">
        <x:v>8</x:v>
      </x:c>
      <x:c r="D6807" s="6" t="str">
        <x:v>悲剧尽头的颤音</x:v>
      </x:c>
      <x:c r="E6807" s="7" t="str">
        <x:v>对敌方全体造成等同于卡芙卡72%攻击力的雷属性伤害，有100%的基础概率使受到攻击的敌方目标陷入触电状态，并使其当前承受的持续伤害类负面状态立即产生相当于原伤害115%的伤害。触电状态持续2回合。
触电状态下，敌方目标每回合开始时受到等同于卡芙卡224.75%攻击力的雷属性持续伤害。</x:v>
      </x:c>
      <x:c r="F6807" s="6" t="n">
        <x:v>0.72</x:v>
      </x:c>
      <x:c r="G6807" s="6" t="n">
        <x:v>0</x:v>
      </x:c>
      <x:c r="H6807" s="6" t="n">
        <x:v>0</x:v>
      </x:c>
      <x:c r="I6807" s="6" t="n">
        <x:v>0</x:v>
      </x:c>
      <x:c r="J6807" s="6" t="str">
        <x:v>[0.72, 1, 2, 2.2475, 1.15]</x:v>
      </x:c>
      <x:c r="K6807" s="7" t="str">
        <x:v>需确认条件及分段</x:v>
      </x:c>
      <x:c r="L6807" s="6" t="str">
        <x:v>https://raw.githubusercontent.com/Mar-7th/StarRailRes/dbe8cdfcfb0bf657b9fe1cf92d5537f118ccb487/index_new/cn/character_skills.json</x:v>
      </x:c>
    </x:row>
    <x:row r="6808" ht="68" customHeight="1">
      <x:c r="A6808" s="6" t="str">
        <x:v>1100503_9</x:v>
      </x:c>
      <x:c r="B6808" s="6" t="str">
        <x:v>1100503</x:v>
      </x:c>
      <x:c r="C6808" s="6" t="n">
        <x:v>9</x:v>
      </x:c>
      <x:c r="D6808" s="6" t="str">
        <x:v>悲剧尽头的颤音</x:v>
      </x:c>
      <x:c r="E6808" s="7" t="str">
        <x:v>对敌方全体造成等同于卡芙卡76%攻击力的雷属性伤害，有100%的基础概率使受到攻击的敌方目标陷入触电状态，并使其当前承受的持续伤害类负面状态立即产生相当于原伤害117.5%的伤害。触电状态持续2回合。
触电状态下，敌方目标每回合开始时受到等同于卡芙卡257.37%攻击力的雷属性持续伤害。</x:v>
      </x:c>
      <x:c r="F6808" s="6" t="n">
        <x:v>0.76</x:v>
      </x:c>
      <x:c r="G6808" s="6" t="n">
        <x:v>0</x:v>
      </x:c>
      <x:c r="H6808" s="6" t="n">
        <x:v>0</x:v>
      </x:c>
      <x:c r="I6808" s="6" t="n">
        <x:v>0</x:v>
      </x:c>
      <x:c r="J6808" s="6" t="str">
        <x:v>[0.76, 1, 2, 2.5737, 1.175]</x:v>
      </x:c>
      <x:c r="K6808" s="7" t="str">
        <x:v>需确认条件及分段</x:v>
      </x:c>
      <x:c r="L6808" s="6" t="str">
        <x:v>https://raw.githubusercontent.com/Mar-7th/StarRailRes/dbe8cdfcfb0bf657b9fe1cf92d5537f118ccb487/index_new/cn/character_skills.json</x:v>
      </x:c>
    </x:row>
    <x:row r="6809" ht="68" customHeight="1">
      <x:c r="A6809" s="6" t="str">
        <x:v>1100503_10</x:v>
      </x:c>
      <x:c r="B6809" s="6" t="str">
        <x:v>1100503</x:v>
      </x:c>
      <x:c r="C6809" s="6" t="n">
        <x:v>10</x:v>
      </x:c>
      <x:c r="D6809" s="6" t="str">
        <x:v>悲剧尽头的颤音</x:v>
      </x:c>
      <x:c r="E6809" s="7" t="str">
        <x:v>对敌方全体造成等同于卡芙卡80%攻击力的雷属性伤害，有100%的基础概率使受到攻击的敌方目标陷入触电状态，并使其当前承受的持续伤害类负面状态立即产生相当于原伤害120%的伤害。触电状态持续2回合。
触电状态下，敌方目标每回合开始时受到等同于卡芙卡290%攻击力的雷属性持续伤害。</x:v>
      </x:c>
      <x:c r="F6809" s="6" t="n">
        <x:v>0.8</x:v>
      </x:c>
      <x:c r="G6809" s="6" t="n">
        <x:v>0</x:v>
      </x:c>
      <x:c r="H6809" s="6" t="n">
        <x:v>0</x:v>
      </x:c>
      <x:c r="I6809" s="6" t="n">
        <x:v>0</x:v>
      </x:c>
      <x:c r="J6809" s="6" t="str">
        <x:v>[0.8, 1, 2, 2.9, 1.2]</x:v>
      </x:c>
      <x:c r="K6809" s="7" t="str">
        <x:v>需确认条件及分段</x:v>
      </x:c>
      <x:c r="L6809" s="6" t="str">
        <x:v>https://raw.githubusercontent.com/Mar-7th/StarRailRes/dbe8cdfcfb0bf657b9fe1cf92d5537f118ccb487/index_new/cn/character_skills.json</x:v>
      </x:c>
    </x:row>
    <x:row r="6810" ht="68" customHeight="1">
      <x:c r="A6810" s="6" t="str">
        <x:v>1100503_11</x:v>
      </x:c>
      <x:c r="B6810" s="6" t="str">
        <x:v>1100503</x:v>
      </x:c>
      <x:c r="C6810" s="6" t="n">
        <x:v>11</x:v>
      </x:c>
      <x:c r="D6810" s="6" t="str">
        <x:v>悲剧尽头的颤音</x:v>
      </x:c>
      <x:c r="E6810" s="7" t="str">
        <x:v>对敌方全体造成等同于卡芙卡83.2%攻击力的雷属性伤害，有100%的基础概率使受到攻击的敌方目标陷入触电状态，并使其当前承受的持续伤害类负面状态立即产生相当于原伤害122%的伤害。触电状态持续2回合。
触电状态下，敌方目标每回合开始时受到等同于卡芙卡304.14%攻击力的雷属性持续伤害。</x:v>
      </x:c>
      <x:c r="F6810" s="6" t="n">
        <x:v>0.832</x:v>
      </x:c>
      <x:c r="G6810" s="6" t="n">
        <x:v>0</x:v>
      </x:c>
      <x:c r="H6810" s="6" t="n">
        <x:v>0</x:v>
      </x:c>
      <x:c r="I6810" s="6" t="n">
        <x:v>0</x:v>
      </x:c>
      <x:c r="J6810" s="6" t="str">
        <x:v>[0.832, 1, 2, 3.0414, 1.22]</x:v>
      </x:c>
      <x:c r="K6810" s="7" t="str">
        <x:v>需确认条件及分段</x:v>
      </x:c>
      <x:c r="L6810" s="6" t="str">
        <x:v>https://raw.githubusercontent.com/Mar-7th/StarRailRes/dbe8cdfcfb0bf657b9fe1cf92d5537f118ccb487/index_new/cn/character_skills.json</x:v>
      </x:c>
    </x:row>
    <x:row r="6811" ht="68" customHeight="1">
      <x:c r="A6811" s="6" t="str">
        <x:v>1100503_12</x:v>
      </x:c>
      <x:c r="B6811" s="6" t="str">
        <x:v>1100503</x:v>
      </x:c>
      <x:c r="C6811" s="6" t="n">
        <x:v>12</x:v>
      </x:c>
      <x:c r="D6811" s="6" t="str">
        <x:v>悲剧尽头的颤音</x:v>
      </x:c>
      <x:c r="E6811" s="7" t="str">
        <x:v>对敌方全体造成等同于卡芙卡86.4%攻击力的雷属性伤害，有100%的基础概率使受到攻击的敌方目标陷入触电状态，并使其当前承受的持续伤害类负面状态立即产生相当于原伤害124%的伤害。触电状态持续2回合。
触电状态下，敌方目标每回合开始时受到等同于卡芙卡318.27%攻击力的雷属性持续伤害。</x:v>
      </x:c>
      <x:c r="F6811" s="6" t="n">
        <x:v>0.864</x:v>
      </x:c>
      <x:c r="G6811" s="6" t="n">
        <x:v>0</x:v>
      </x:c>
      <x:c r="H6811" s="6" t="n">
        <x:v>0</x:v>
      </x:c>
      <x:c r="I6811" s="6" t="n">
        <x:v>0</x:v>
      </x:c>
      <x:c r="J6811" s="6" t="str">
        <x:v>[0.864, 1, 2, 3.1827, 1.24]</x:v>
      </x:c>
      <x:c r="K6811" s="7" t="str">
        <x:v>需确认条件及分段</x:v>
      </x:c>
      <x:c r="L6811" s="6" t="str">
        <x:v>https://raw.githubusercontent.com/Mar-7th/StarRailRes/dbe8cdfcfb0bf657b9fe1cf92d5537f118ccb487/index_new/cn/character_skills.json</x:v>
      </x:c>
    </x:row>
    <x:row r="6812" ht="68" customHeight="1">
      <x:c r="A6812" s="6" t="str">
        <x:v>1100503_13</x:v>
      </x:c>
      <x:c r="B6812" s="6" t="str">
        <x:v>1100503</x:v>
      </x:c>
      <x:c r="C6812" s="6" t="n">
        <x:v>13</x:v>
      </x:c>
      <x:c r="D6812" s="6" t="str">
        <x:v>悲剧尽头的颤音</x:v>
      </x:c>
      <x:c r="E6812" s="7" t="str">
        <x:v>对敌方全体造成等同于卡芙卡89.6%攻击力的雷属性伤害，有100%的基础概率使受到攻击的敌方目标陷入触电状态，并使其当前承受的持续伤害类负面状态立即产生相当于原伤害126%的伤害。触电状态持续2回合。
触电状态下，敌方目标每回合开始时受到等同于卡芙卡332.41%攻击力的雷属性持续伤害。</x:v>
      </x:c>
      <x:c r="F6812" s="6" t="n">
        <x:v>0.896</x:v>
      </x:c>
      <x:c r="G6812" s="6" t="n">
        <x:v>0</x:v>
      </x:c>
      <x:c r="H6812" s="6" t="n">
        <x:v>0</x:v>
      </x:c>
      <x:c r="I6812" s="6" t="n">
        <x:v>0</x:v>
      </x:c>
      <x:c r="J6812" s="6" t="str">
        <x:v>[0.896, 1, 2, 3.3241, 1.26]</x:v>
      </x:c>
      <x:c r="K6812" s="7" t="str">
        <x:v>需确认条件及分段</x:v>
      </x:c>
      <x:c r="L6812" s="6" t="str">
        <x:v>https://raw.githubusercontent.com/Mar-7th/StarRailRes/dbe8cdfcfb0bf657b9fe1cf92d5537f118ccb487/index_new/cn/character_skills.json</x:v>
      </x:c>
    </x:row>
    <x:row r="6813" ht="68" customHeight="1">
      <x:c r="A6813" s="6" t="str">
        <x:v>1100503_14</x:v>
      </x:c>
      <x:c r="B6813" s="6" t="str">
        <x:v>1100503</x:v>
      </x:c>
      <x:c r="C6813" s="6" t="n">
        <x:v>14</x:v>
      </x:c>
      <x:c r="D6813" s="6" t="str">
        <x:v>悲剧尽头的颤音</x:v>
      </x:c>
      <x:c r="E6813" s="7" t="str">
        <x:v>对敌方全体造成等同于卡芙卡92.8%攻击力的雷属性伤害，有100%的基础概率使受到攻击的敌方目标陷入触电状态，并使其当前承受的持续伤害类负面状态立即产生相当于原伤害128%的伤害。触电状态持续2回合。
触电状态下，敌方目标每回合开始时受到等同于卡芙卡346.55%攻击力的雷属性持续伤害。</x:v>
      </x:c>
      <x:c r="F6813" s="6" t="n">
        <x:v>0.928</x:v>
      </x:c>
      <x:c r="G6813" s="6" t="n">
        <x:v>0</x:v>
      </x:c>
      <x:c r="H6813" s="6" t="n">
        <x:v>0</x:v>
      </x:c>
      <x:c r="I6813" s="6" t="n">
        <x:v>0</x:v>
      </x:c>
      <x:c r="J6813" s="6" t="str">
        <x:v>[0.928, 1, 2, 3.4655, 1.28]</x:v>
      </x:c>
      <x:c r="K6813" s="7" t="str">
        <x:v>需确认条件及分段</x:v>
      </x:c>
      <x:c r="L6813" s="6" t="str">
        <x:v>https://raw.githubusercontent.com/Mar-7th/StarRailRes/dbe8cdfcfb0bf657b9fe1cf92d5537f118ccb487/index_new/cn/character_skills.json</x:v>
      </x:c>
    </x:row>
    <x:row r="6814" ht="68" customHeight="1">
      <x:c r="A6814" s="6" t="str">
        <x:v>1100503_15</x:v>
      </x:c>
      <x:c r="B6814" s="6" t="str">
        <x:v>1100503</x:v>
      </x:c>
      <x:c r="C6814" s="6" t="n">
        <x:v>15</x:v>
      </x:c>
      <x:c r="D6814" s="6" t="str">
        <x:v>悲剧尽头的颤音</x:v>
      </x:c>
      <x:c r="E6814" s="7" t="str">
        <x:v>对敌方全体造成等同于卡芙卡96%攻击力的雷属性伤害，有100%的基础概率使受到攻击的敌方目标陷入触电状态，并使其当前承受的持续伤害类负面状态立即产生相当于原伤害130%的伤害。触电状态持续2回合。
触电状态下，敌方目标每回合开始时受到等同于卡芙卡360.69%攻击力的雷属性持续伤害。</x:v>
      </x:c>
      <x:c r="F6814" s="6" t="n">
        <x:v>0.96</x:v>
      </x:c>
      <x:c r="G6814" s="6" t="n">
        <x:v>0</x:v>
      </x:c>
      <x:c r="H6814" s="6" t="n">
        <x:v>0</x:v>
      </x:c>
      <x:c r="I6814" s="6" t="n">
        <x:v>0</x:v>
      </x:c>
      <x:c r="J6814" s="6" t="str">
        <x:v>[0.96, 1, 2, 3.6069, 1.3]</x:v>
      </x:c>
      <x:c r="K6814" s="7" t="str">
        <x:v>需确认条件及分段</x:v>
      </x:c>
      <x:c r="L6814" s="6" t="str">
        <x:v>https://raw.githubusercontent.com/Mar-7th/StarRailRes/dbe8cdfcfb0bf657b9fe1cf92d5537f118ccb487/index_new/cn/character_skills.json</x:v>
      </x:c>
    </x:row>
    <x:row r="6815" ht="53" customHeight="1">
      <x:c r="A6815" s="6" t="str">
        <x:v>1100504_1</x:v>
      </x:c>
      <x:c r="B6815" s="6" t="str">
        <x:v>1100504</x:v>
      </x:c>
      <x:c r="C6815" s="6" t="n">
        <x:v>1</x:v>
      </x:c>
      <x:c r="D6815" s="6" t="str">
        <x:v>温柔亦同残酷</x:v>
      </x:c>
      <x:c r="E6815" s="7" t="str">
        <x:v>当卡芙卡的队友对敌方目标施放攻击后，卡芙卡立即发动追加攻击，对主目标造成等同于卡芙卡42%攻击力的雷属性伤害，并有100%的基础概率使受到攻击的敌方目标陷入与终结技相同的触电状态，持续2回合。该效果最多可触发2次，卡芙卡回合结束时恢复1次。</x:v>
      </x:c>
      <x:c r="F6815" s="6" t="n">
        <x:v>0.42</x:v>
      </x:c>
      <x:c r="G6815" s="6" t="n">
        <x:v>0</x:v>
      </x:c>
      <x:c r="H6815" s="6" t="n">
        <x:v>0</x:v>
      </x:c>
      <x:c r="I6815" s="6" t="n">
        <x:v>0</x:v>
      </x:c>
      <x:c r="J6815" s="6" t="str">
        <x:v>[0.42, 1, 2, 1, 2]</x:v>
      </x:c>
      <x:c r="K6815" s="7" t="str">
        <x:v>需确认条件及分段</x:v>
      </x:c>
      <x:c r="L6815" s="6" t="str">
        <x:v>https://raw.githubusercontent.com/Mar-7th/StarRailRes/dbe8cdfcfb0bf657b9fe1cf92d5537f118ccb487/index_new/cn/character_skills.json</x:v>
      </x:c>
    </x:row>
    <x:row r="6816" ht="53" customHeight="1">
      <x:c r="A6816" s="6" t="str">
        <x:v>1100504_2</x:v>
      </x:c>
      <x:c r="B6816" s="6" t="str">
        <x:v>1100504</x:v>
      </x:c>
      <x:c r="C6816" s="6" t="n">
        <x:v>2</x:v>
      </x:c>
      <x:c r="D6816" s="6" t="str">
        <x:v>温柔亦同残酷</x:v>
      </x:c>
      <x:c r="E6816" s="7" t="str">
        <x:v>当卡芙卡的队友对敌方目标施放攻击后，卡芙卡立即发动追加攻击，对主目标造成等同于卡芙卡51.8%攻击力的雷属性伤害，并有100%的基础概率使受到攻击的敌方目标陷入与终结技相同的触电状态，持续2回合。该效果最多可触发2次，卡芙卡回合结束时恢复1次。</x:v>
      </x:c>
      <x:c r="F6816" s="6" t="n">
        <x:v>0.518</x:v>
      </x:c>
      <x:c r="G6816" s="6" t="n">
        <x:v>0</x:v>
      </x:c>
      <x:c r="H6816" s="6" t="n">
        <x:v>0</x:v>
      </x:c>
      <x:c r="I6816" s="6" t="n">
        <x:v>0</x:v>
      </x:c>
      <x:c r="J6816" s="6" t="str">
        <x:v>[0.518, 1, 2, 1, 2]</x:v>
      </x:c>
      <x:c r="K6816" s="7" t="str">
        <x:v>需确认条件及分段</x:v>
      </x:c>
      <x:c r="L6816" s="6" t="str">
        <x:v>https://raw.githubusercontent.com/Mar-7th/StarRailRes/dbe8cdfcfb0bf657b9fe1cf92d5537f118ccb487/index_new/cn/character_skills.json</x:v>
      </x:c>
    </x:row>
    <x:row r="6817" ht="53" customHeight="1">
      <x:c r="A6817" s="6" t="str">
        <x:v>1100504_3</x:v>
      </x:c>
      <x:c r="B6817" s="6" t="str">
        <x:v>1100504</x:v>
      </x:c>
      <x:c r="C6817" s="6" t="n">
        <x:v>3</x:v>
      </x:c>
      <x:c r="D6817" s="6" t="str">
        <x:v>温柔亦同残酷</x:v>
      </x:c>
      <x:c r="E6817" s="7" t="str">
        <x:v>当卡芙卡的队友对敌方目标施放攻击后，卡芙卡立即发动追加攻击，对主目标造成等同于卡芙卡61.6%攻击力的雷属性伤害，并有100%的基础概率使受到攻击的敌方目标陷入与终结技相同的触电状态，持续2回合。该效果最多可触发2次，卡芙卡回合结束时恢复1次。</x:v>
      </x:c>
      <x:c r="F6817" s="6" t="n">
        <x:v>0.616</x:v>
      </x:c>
      <x:c r="G6817" s="6" t="n">
        <x:v>0</x:v>
      </x:c>
      <x:c r="H6817" s="6" t="n">
        <x:v>0</x:v>
      </x:c>
      <x:c r="I6817" s="6" t="n">
        <x:v>0</x:v>
      </x:c>
      <x:c r="J6817" s="6" t="str">
        <x:v>[0.616, 1, 2, 1, 2]</x:v>
      </x:c>
      <x:c r="K6817" s="7" t="str">
        <x:v>需确认条件及分段</x:v>
      </x:c>
      <x:c r="L6817" s="6" t="str">
        <x:v>https://raw.githubusercontent.com/Mar-7th/StarRailRes/dbe8cdfcfb0bf657b9fe1cf92d5537f118ccb487/index_new/cn/character_skills.json</x:v>
      </x:c>
    </x:row>
    <x:row r="6818" ht="53" customHeight="1">
      <x:c r="A6818" s="6" t="str">
        <x:v>1100504_4</x:v>
      </x:c>
      <x:c r="B6818" s="6" t="str">
        <x:v>1100504</x:v>
      </x:c>
      <x:c r="C6818" s="6" t="n">
        <x:v>4</x:v>
      </x:c>
      <x:c r="D6818" s="6" t="str">
        <x:v>温柔亦同残酷</x:v>
      </x:c>
      <x:c r="E6818" s="7" t="str">
        <x:v>当卡芙卡的队友对敌方目标施放攻击后，卡芙卡立即发动追加攻击，对主目标造成等同于卡芙卡71.4%攻击力的雷属性伤害，并有100%的基础概率使受到攻击的敌方目标陷入与终结技相同的触电状态，持续2回合。该效果最多可触发2次，卡芙卡回合结束时恢复1次。</x:v>
      </x:c>
      <x:c r="F6818" s="6" t="n">
        <x:v>0.714</x:v>
      </x:c>
      <x:c r="G6818" s="6" t="n">
        <x:v>0</x:v>
      </x:c>
      <x:c r="H6818" s="6" t="n">
        <x:v>0</x:v>
      </x:c>
      <x:c r="I6818" s="6" t="n">
        <x:v>0</x:v>
      </x:c>
      <x:c r="J6818" s="6" t="str">
        <x:v>[0.714, 1, 2, 1, 2]</x:v>
      </x:c>
      <x:c r="K6818" s="7" t="str">
        <x:v>需确认条件及分段</x:v>
      </x:c>
      <x:c r="L6818" s="6" t="str">
        <x:v>https://raw.githubusercontent.com/Mar-7th/StarRailRes/dbe8cdfcfb0bf657b9fe1cf92d5537f118ccb487/index_new/cn/character_skills.json</x:v>
      </x:c>
    </x:row>
    <x:row r="6819" ht="53" customHeight="1">
      <x:c r="A6819" s="6" t="str">
        <x:v>1100504_5</x:v>
      </x:c>
      <x:c r="B6819" s="6" t="str">
        <x:v>1100504</x:v>
      </x:c>
      <x:c r="C6819" s="6" t="n">
        <x:v>5</x:v>
      </x:c>
      <x:c r="D6819" s="6" t="str">
        <x:v>温柔亦同残酷</x:v>
      </x:c>
      <x:c r="E6819" s="7" t="str">
        <x:v>当卡芙卡的队友对敌方目标施放攻击后，卡芙卡立即发动追加攻击，对主目标造成等同于卡芙卡81.2%攻击力的雷属性伤害，并有100%的基础概率使受到攻击的敌方目标陷入与终结技相同的触电状态，持续2回合。该效果最多可触发2次，卡芙卡回合结束时恢复1次。</x:v>
      </x:c>
      <x:c r="F6819" s="6" t="n">
        <x:v>0.812</x:v>
      </x:c>
      <x:c r="G6819" s="6" t="n">
        <x:v>0</x:v>
      </x:c>
      <x:c r="H6819" s="6" t="n">
        <x:v>0</x:v>
      </x:c>
      <x:c r="I6819" s="6" t="n">
        <x:v>0</x:v>
      </x:c>
      <x:c r="J6819" s="6" t="str">
        <x:v>[0.812, 1, 2, 1, 2]</x:v>
      </x:c>
      <x:c r="K6819" s="7" t="str">
        <x:v>需确认条件及分段</x:v>
      </x:c>
      <x:c r="L6819" s="6" t="str">
        <x:v>https://raw.githubusercontent.com/Mar-7th/StarRailRes/dbe8cdfcfb0bf657b9fe1cf92d5537f118ccb487/index_new/cn/character_skills.json</x:v>
      </x:c>
    </x:row>
    <x:row r="6820" ht="53" customHeight="1">
      <x:c r="A6820" s="6" t="str">
        <x:v>1100504_6</x:v>
      </x:c>
      <x:c r="B6820" s="6" t="str">
        <x:v>1100504</x:v>
      </x:c>
      <x:c r="C6820" s="6" t="n">
        <x:v>6</x:v>
      </x:c>
      <x:c r="D6820" s="6" t="str">
        <x:v>温柔亦同残酷</x:v>
      </x:c>
      <x:c r="E6820" s="7" t="str">
        <x:v>当卡芙卡的队友对敌方目标施放攻击后，卡芙卡立即发动追加攻击，对主目标造成等同于卡芙卡91%攻击力的雷属性伤害，并有100%的基础概率使受到攻击的敌方目标陷入与终结技相同的触电状态，持续2回合。该效果最多可触发2次，卡芙卡回合结束时恢复1次。</x:v>
      </x:c>
      <x:c r="F6820" s="6" t="n">
        <x:v>0.91</x:v>
      </x:c>
      <x:c r="G6820" s="6" t="n">
        <x:v>0</x:v>
      </x:c>
      <x:c r="H6820" s="6" t="n">
        <x:v>0</x:v>
      </x:c>
      <x:c r="I6820" s="6" t="n">
        <x:v>0</x:v>
      </x:c>
      <x:c r="J6820" s="6" t="str">
        <x:v>[0.91, 1, 2, 1, 2]</x:v>
      </x:c>
      <x:c r="K6820" s="7" t="str">
        <x:v>需确认条件及分段</x:v>
      </x:c>
      <x:c r="L6820" s="6" t="str">
        <x:v>https://raw.githubusercontent.com/Mar-7th/StarRailRes/dbe8cdfcfb0bf657b9fe1cf92d5537f118ccb487/index_new/cn/character_skills.json</x:v>
      </x:c>
    </x:row>
    <x:row r="6821" ht="53" customHeight="1">
      <x:c r="A6821" s="6" t="str">
        <x:v>1100504_7</x:v>
      </x:c>
      <x:c r="B6821" s="6" t="str">
        <x:v>1100504</x:v>
      </x:c>
      <x:c r="C6821" s="6" t="n">
        <x:v>7</x:v>
      </x:c>
      <x:c r="D6821" s="6" t="str">
        <x:v>温柔亦同残酷</x:v>
      </x:c>
      <x:c r="E6821" s="7" t="str">
        <x:v>当卡芙卡的队友对敌方目标施放攻击后，卡芙卡立即发动追加攻击，对主目标造成等同于卡芙卡103.25%攻击力的雷属性伤害，并有100%的基础概率使受到攻击的敌方目标陷入与终结技相同的触电状态，持续2回合。该效果最多可触发2次，卡芙卡回合结束时恢复1次。</x:v>
      </x:c>
      <x:c r="F6821" s="6" t="n">
        <x:v>1.0325</x:v>
      </x:c>
      <x:c r="G6821" s="6" t="n">
        <x:v>0</x:v>
      </x:c>
      <x:c r="H6821" s="6" t="n">
        <x:v>0</x:v>
      </x:c>
      <x:c r="I6821" s="6" t="n">
        <x:v>0</x:v>
      </x:c>
      <x:c r="J6821" s="6" t="str">
        <x:v>[1.0325, 1, 2, 1, 2]</x:v>
      </x:c>
      <x:c r="K6821" s="7" t="str">
        <x:v>需确认条件及分段</x:v>
      </x:c>
      <x:c r="L6821" s="6" t="str">
        <x:v>https://raw.githubusercontent.com/Mar-7th/StarRailRes/dbe8cdfcfb0bf657b9fe1cf92d5537f118ccb487/index_new/cn/character_skills.json</x:v>
      </x:c>
    </x:row>
    <x:row r="6822" ht="53" customHeight="1">
      <x:c r="A6822" s="6" t="str">
        <x:v>1100504_8</x:v>
      </x:c>
      <x:c r="B6822" s="6" t="str">
        <x:v>1100504</x:v>
      </x:c>
      <x:c r="C6822" s="6" t="n">
        <x:v>8</x:v>
      </x:c>
      <x:c r="D6822" s="6" t="str">
        <x:v>温柔亦同残酷</x:v>
      </x:c>
      <x:c r="E6822" s="7" t="str">
        <x:v>当卡芙卡的队友对敌方目标施放攻击后，卡芙卡立即发动追加攻击，对主目标造成等同于卡芙卡115.5%攻击力的雷属性伤害，并有100%的基础概率使受到攻击的敌方目标陷入与终结技相同的触电状态，持续2回合。该效果最多可触发2次，卡芙卡回合结束时恢复1次。</x:v>
      </x:c>
      <x:c r="F6822" s="6" t="n">
        <x:v>1.155</x:v>
      </x:c>
      <x:c r="G6822" s="6" t="n">
        <x:v>0</x:v>
      </x:c>
      <x:c r="H6822" s="6" t="n">
        <x:v>0</x:v>
      </x:c>
      <x:c r="I6822" s="6" t="n">
        <x:v>0</x:v>
      </x:c>
      <x:c r="J6822" s="6" t="str">
        <x:v>[1.155, 1, 2, 1, 2]</x:v>
      </x:c>
      <x:c r="K6822" s="7" t="str">
        <x:v>需确认条件及分段</x:v>
      </x:c>
      <x:c r="L6822" s="6" t="str">
        <x:v>https://raw.githubusercontent.com/Mar-7th/StarRailRes/dbe8cdfcfb0bf657b9fe1cf92d5537f118ccb487/index_new/cn/character_skills.json</x:v>
      </x:c>
    </x:row>
    <x:row r="6823" ht="53" customHeight="1">
      <x:c r="A6823" s="6" t="str">
        <x:v>1100504_9</x:v>
      </x:c>
      <x:c r="B6823" s="6" t="str">
        <x:v>1100504</x:v>
      </x:c>
      <x:c r="C6823" s="6" t="n">
        <x:v>9</x:v>
      </x:c>
      <x:c r="D6823" s="6" t="str">
        <x:v>温柔亦同残酷</x:v>
      </x:c>
      <x:c r="E6823" s="7" t="str">
        <x:v>当卡芙卡的队友对敌方目标施放攻击后，卡芙卡立即发动追加攻击，对主目标造成等同于卡芙卡127.75%攻击力的雷属性伤害，并有100%的基础概率使受到攻击的敌方目标陷入与终结技相同的触电状态，持续2回合。该效果最多可触发2次，卡芙卡回合结束时恢复1次。</x:v>
      </x:c>
      <x:c r="F6823" s="6" t="n">
        <x:v>1.2775</x:v>
      </x:c>
      <x:c r="G6823" s="6" t="n">
        <x:v>0</x:v>
      </x:c>
      <x:c r="H6823" s="6" t="n">
        <x:v>0</x:v>
      </x:c>
      <x:c r="I6823" s="6" t="n">
        <x:v>0</x:v>
      </x:c>
      <x:c r="J6823" s="6" t="str">
        <x:v>[1.2775, 1, 2, 1, 2]</x:v>
      </x:c>
      <x:c r="K6823" s="7" t="str">
        <x:v>需确认条件及分段</x:v>
      </x:c>
      <x:c r="L6823" s="6" t="str">
        <x:v>https://raw.githubusercontent.com/Mar-7th/StarRailRes/dbe8cdfcfb0bf657b9fe1cf92d5537f118ccb487/index_new/cn/character_skills.json</x:v>
      </x:c>
    </x:row>
    <x:row r="6824" ht="53" customHeight="1">
      <x:c r="A6824" s="6" t="str">
        <x:v>1100504_10</x:v>
      </x:c>
      <x:c r="B6824" s="6" t="str">
        <x:v>1100504</x:v>
      </x:c>
      <x:c r="C6824" s="6" t="n">
        <x:v>10</x:v>
      </x:c>
      <x:c r="D6824" s="6" t="str">
        <x:v>温柔亦同残酷</x:v>
      </x:c>
      <x:c r="E6824" s="7" t="str">
        <x:v>当卡芙卡的队友对敌方目标施放攻击后，卡芙卡立即发动追加攻击，对主目标造成等同于卡芙卡140%攻击力的雷属性伤害，并有100%的基础概率使受到攻击的敌方目标陷入与终结技相同的触电状态，持续2回合。该效果最多可触发2次，卡芙卡回合结束时恢复1次。</x:v>
      </x:c>
      <x:c r="F6824" s="6" t="n">
        <x:v>1.4</x:v>
      </x:c>
      <x:c r="G6824" s="6" t="n">
        <x:v>0</x:v>
      </x:c>
      <x:c r="H6824" s="6" t="n">
        <x:v>0</x:v>
      </x:c>
      <x:c r="I6824" s="6" t="n">
        <x:v>0</x:v>
      </x:c>
      <x:c r="J6824" s="6" t="str">
        <x:v>[1.4, 1, 2, 1, 2]</x:v>
      </x:c>
      <x:c r="K6824" s="7" t="str">
        <x:v>需确认条件及分段</x:v>
      </x:c>
      <x:c r="L6824" s="6" t="str">
        <x:v>https://raw.githubusercontent.com/Mar-7th/StarRailRes/dbe8cdfcfb0bf657b9fe1cf92d5537f118ccb487/index_new/cn/character_skills.json</x:v>
      </x:c>
    </x:row>
    <x:row r="6825" ht="53" customHeight="1">
      <x:c r="A6825" s="6" t="str">
        <x:v>1100504_11</x:v>
      </x:c>
      <x:c r="B6825" s="6" t="str">
        <x:v>1100504</x:v>
      </x:c>
      <x:c r="C6825" s="6" t="n">
        <x:v>11</x:v>
      </x:c>
      <x:c r="D6825" s="6" t="str">
        <x:v>温柔亦同残酷</x:v>
      </x:c>
      <x:c r="E6825" s="7" t="str">
        <x:v>当卡芙卡的队友对敌方目标施放攻击后，卡芙卡立即发动追加攻击，对主目标造成等同于卡芙卡149.8%攻击力的雷属性伤害，并有100%的基础概率使受到攻击的敌方目标陷入与终结技相同的触电状态，持续2回合。该效果最多可触发2次，卡芙卡回合结束时恢复1次。</x:v>
      </x:c>
      <x:c r="F6825" s="6" t="n">
        <x:v>1.498</x:v>
      </x:c>
      <x:c r="G6825" s="6" t="n">
        <x:v>0</x:v>
      </x:c>
      <x:c r="H6825" s="6" t="n">
        <x:v>0</x:v>
      </x:c>
      <x:c r="I6825" s="6" t="n">
        <x:v>0</x:v>
      </x:c>
      <x:c r="J6825" s="6" t="str">
        <x:v>[1.498, 1, 2, 1, 2]</x:v>
      </x:c>
      <x:c r="K6825" s="7" t="str">
        <x:v>需确认条件及分段</x:v>
      </x:c>
      <x:c r="L6825" s="6" t="str">
        <x:v>https://raw.githubusercontent.com/Mar-7th/StarRailRes/dbe8cdfcfb0bf657b9fe1cf92d5537f118ccb487/index_new/cn/character_skills.json</x:v>
      </x:c>
    </x:row>
    <x:row r="6826" ht="53" customHeight="1">
      <x:c r="A6826" s="6" t="str">
        <x:v>1100504_12</x:v>
      </x:c>
      <x:c r="B6826" s="6" t="str">
        <x:v>1100504</x:v>
      </x:c>
      <x:c r="C6826" s="6" t="n">
        <x:v>12</x:v>
      </x:c>
      <x:c r="D6826" s="6" t="str">
        <x:v>温柔亦同残酷</x:v>
      </x:c>
      <x:c r="E6826" s="7" t="str">
        <x:v>当卡芙卡的队友对敌方目标施放攻击后，卡芙卡立即发动追加攻击，对主目标造成等同于卡芙卡159.6%攻击力的雷属性伤害，并有100%的基础概率使受到攻击的敌方目标陷入与终结技相同的触电状态，持续2回合。该效果最多可触发2次，卡芙卡回合结束时恢复1次。</x:v>
      </x:c>
      <x:c r="F6826" s="6" t="n">
        <x:v>1.596</x:v>
      </x:c>
      <x:c r="G6826" s="6" t="n">
        <x:v>0</x:v>
      </x:c>
      <x:c r="H6826" s="6" t="n">
        <x:v>0</x:v>
      </x:c>
      <x:c r="I6826" s="6" t="n">
        <x:v>0</x:v>
      </x:c>
      <x:c r="J6826" s="6" t="str">
        <x:v>[1.596, 1, 2, 1, 2]</x:v>
      </x:c>
      <x:c r="K6826" s="7" t="str">
        <x:v>需确认条件及分段</x:v>
      </x:c>
      <x:c r="L6826" s="6" t="str">
        <x:v>https://raw.githubusercontent.com/Mar-7th/StarRailRes/dbe8cdfcfb0bf657b9fe1cf92d5537f118ccb487/index_new/cn/character_skills.json</x:v>
      </x:c>
    </x:row>
    <x:row r="6827" ht="53" customHeight="1">
      <x:c r="A6827" s="6" t="str">
        <x:v>1100504_13</x:v>
      </x:c>
      <x:c r="B6827" s="6" t="str">
        <x:v>1100504</x:v>
      </x:c>
      <x:c r="C6827" s="6" t="n">
        <x:v>13</x:v>
      </x:c>
      <x:c r="D6827" s="6" t="str">
        <x:v>温柔亦同残酷</x:v>
      </x:c>
      <x:c r="E6827" s="7" t="str">
        <x:v>当卡芙卡的队友对敌方目标施放攻击后，卡芙卡立即发动追加攻击，对主目标造成等同于卡芙卡169.4%攻击力的雷属性伤害，并有100%的基础概率使受到攻击的敌方目标陷入与终结技相同的触电状态，持续2回合。该效果最多可触发2次，卡芙卡回合结束时恢复1次。</x:v>
      </x:c>
      <x:c r="F6827" s="6" t="n">
        <x:v>1.694</x:v>
      </x:c>
      <x:c r="G6827" s="6" t="n">
        <x:v>0</x:v>
      </x:c>
      <x:c r="H6827" s="6" t="n">
        <x:v>0</x:v>
      </x:c>
      <x:c r="I6827" s="6" t="n">
        <x:v>0</x:v>
      </x:c>
      <x:c r="J6827" s="6" t="str">
        <x:v>[1.694, 1, 2, 1, 2]</x:v>
      </x:c>
      <x:c r="K6827" s="7" t="str">
        <x:v>需确认条件及分段</x:v>
      </x:c>
      <x:c r="L6827" s="6" t="str">
        <x:v>https://raw.githubusercontent.com/Mar-7th/StarRailRes/dbe8cdfcfb0bf657b9fe1cf92d5537f118ccb487/index_new/cn/character_skills.json</x:v>
      </x:c>
    </x:row>
    <x:row r="6828" ht="53" customHeight="1">
      <x:c r="A6828" s="6" t="str">
        <x:v>1100504_14</x:v>
      </x:c>
      <x:c r="B6828" s="6" t="str">
        <x:v>1100504</x:v>
      </x:c>
      <x:c r="C6828" s="6" t="n">
        <x:v>14</x:v>
      </x:c>
      <x:c r="D6828" s="6" t="str">
        <x:v>温柔亦同残酷</x:v>
      </x:c>
      <x:c r="E6828" s="7" t="str">
        <x:v>当卡芙卡的队友对敌方目标施放攻击后，卡芙卡立即发动追加攻击，对主目标造成等同于卡芙卡179.2%攻击力的雷属性伤害，并有100%的基础概率使受到攻击的敌方目标陷入与终结技相同的触电状态，持续2回合。该效果最多可触发2次，卡芙卡回合结束时恢复1次。</x:v>
      </x:c>
      <x:c r="F6828" s="6" t="n">
        <x:v>1.792</x:v>
      </x:c>
      <x:c r="G6828" s="6" t="n">
        <x:v>0</x:v>
      </x:c>
      <x:c r="H6828" s="6" t="n">
        <x:v>0</x:v>
      </x:c>
      <x:c r="I6828" s="6" t="n">
        <x:v>0</x:v>
      </x:c>
      <x:c r="J6828" s="6" t="str">
        <x:v>[1.792, 1, 2, 1, 2]</x:v>
      </x:c>
      <x:c r="K6828" s="7" t="str">
        <x:v>需确认条件及分段</x:v>
      </x:c>
      <x:c r="L6828" s="6" t="str">
        <x:v>https://raw.githubusercontent.com/Mar-7th/StarRailRes/dbe8cdfcfb0bf657b9fe1cf92d5537f118ccb487/index_new/cn/character_skills.json</x:v>
      </x:c>
    </x:row>
    <x:row r="6829" ht="53" customHeight="1">
      <x:c r="A6829" s="6" t="str">
        <x:v>1100504_15</x:v>
      </x:c>
      <x:c r="B6829" s="6" t="str">
        <x:v>1100504</x:v>
      </x:c>
      <x:c r="C6829" s="6" t="n">
        <x:v>15</x:v>
      </x:c>
      <x:c r="D6829" s="6" t="str">
        <x:v>温柔亦同残酷</x:v>
      </x:c>
      <x:c r="E6829" s="7" t="str">
        <x:v>当卡芙卡的队友对敌方目标施放攻击后，卡芙卡立即发动追加攻击，对主目标造成等同于卡芙卡189%攻击力的雷属性伤害，并有100%的基础概率使受到攻击的敌方目标陷入与终结技相同的触电状态，持续2回合。该效果最多可触发2次，卡芙卡回合结束时恢复1次。</x:v>
      </x:c>
      <x:c r="F6829" s="6" t="n">
        <x:v>1.89</x:v>
      </x:c>
      <x:c r="G6829" s="6" t="n">
        <x:v>0</x:v>
      </x:c>
      <x:c r="H6829" s="6" t="n">
        <x:v>0</x:v>
      </x:c>
      <x:c r="I6829" s="6" t="n">
        <x:v>0</x:v>
      </x:c>
      <x:c r="J6829" s="6" t="str">
        <x:v>[1.89, 1, 2, 1, 2]</x:v>
      </x:c>
      <x:c r="K6829" s="7" t="str">
        <x:v>需确认条件及分段</x:v>
      </x:c>
      <x:c r="L6829" s="6" t="str">
        <x:v>https://raw.githubusercontent.com/Mar-7th/StarRailRes/dbe8cdfcfb0bf657b9fe1cf92d5537f118ccb487/index_new/cn/character_skills.json</x:v>
      </x:c>
    </x:row>
    <x:row r="6830" ht="20" customHeight="1">
      <x:c r="A6830" s="6" t="str">
        <x:v>1100506_1</x:v>
      </x:c>
      <x:c r="B6830" s="6" t="str">
        <x:v>1100506</x:v>
      </x:c>
      <x:c r="C6830" s="6" t="n">
        <x:v>1</x:v>
      </x:c>
      <x:c r="D6830" s="6" t="str">
        <x:v>攻击</x:v>
      </x:c>
      <x:c r="E6830" s="7" t="str">
        <x:v>攻击敌人，进入战斗后削弱敌方目标对应属性韧性。</x:v>
      </x:c>
      <x:c r="F6830" s="6" t="n">
        <x:v>0</x:v>
      </x:c>
      <x:c r="G6830" s="6" t="n">
        <x:v>0</x:v>
      </x:c>
      <x:c r="H6830" s="6" t="n">
        <x:v>0</x:v>
      </x:c>
      <x:c r="I6830" s="6" t="n">
        <x:v>0</x:v>
      </x:c>
      <x:c r="J6830" s="6" t="str">
        <x:v>[]</x:v>
      </x:c>
      <x:c r="K6830" s="7" t="str">
        <x:v>缺少结构化参数，必须覆盖</x:v>
      </x:c>
      <x:c r="L6830" s="6" t="str">
        <x:v>https://raw.githubusercontent.com/Mar-7th/StarRailRes/dbe8cdfcfb0bf657b9fe1cf92d5537f118ccb487/index_new/cn/character_skills.json</x:v>
      </x:c>
    </x:row>
    <x:row r="6831" ht="38" customHeight="1">
      <x:c r="A6831" s="6" t="str">
        <x:v>1100507_1</x:v>
      </x:c>
      <x:c r="B6831" s="6" t="str">
        <x:v>1100507</x:v>
      </x:c>
      <x:c r="C6831" s="6" t="n">
        <x:v>1</x:v>
      </x:c>
      <x:c r="D6831" s="6" t="str">
        <x:v>宽恕无关慈悲</x:v>
      </x:c>
      <x:c r="E6831" s="7" t="str">
        <x:v>立即攻击一定范围内的所有敌人，进入战斗后对敌方全体造成等同于卡芙卡50%攻击力的雷属性伤害，同时有100%的基础概率使敌方每个单体目标陷入与终结技相同的触电状态，持续2回合。</x:v>
      </x:c>
      <x:c r="F6831" s="6" t="n">
        <x:v>0.5</x:v>
      </x:c>
      <x:c r="G6831" s="6" t="n">
        <x:v>0</x:v>
      </x:c>
      <x:c r="H6831" s="6" t="n">
        <x:v>0</x:v>
      </x:c>
      <x:c r="I6831" s="6" t="n">
        <x:v>0</x:v>
      </x:c>
      <x:c r="J6831" s="6" t="str">
        <x:v>[1, 2, 0.5]</x:v>
      </x:c>
      <x:c r="K6831" s="7" t="str">
        <x:v>需确认条件及分段</x:v>
      </x:c>
      <x:c r="L6831" s="6" t="str">
        <x:v>https://raw.githubusercontent.com/Mar-7th/StarRailRes/dbe8cdfcfb0bf657b9fe1cf92d5537f118ccb487/index_new/cn/character_skills.json</x:v>
      </x:c>
    </x:row>
    <x:row r="6832" ht="20" customHeight="1">
      <x:c r="A6832" s="6" t="str">
        <x:v>1100601_1</x:v>
      </x:c>
      <x:c r="B6832" s="6" t="str">
        <x:v>1100601</x:v>
      </x:c>
      <x:c r="C6832" s="6" t="n">
        <x:v>1</x:v>
      </x:c>
      <x:c r="D6832" s="6" t="str">
        <x:v>|系统警告|</x:v>
      </x:c>
      <x:c r="E6832" s="7" t="str">
        <x:v>对指定敌方单体造成等同于银狼50%攻击力的量子属性伤害。</x:v>
      </x:c>
      <x:c r="F6832" s="6" t="n">
        <x:v>0.5</x:v>
      </x:c>
      <x:c r="G6832" s="6" t="n">
        <x:v>0</x:v>
      </x:c>
      <x:c r="H6832" s="6" t="n">
        <x:v>0</x:v>
      </x:c>
      <x:c r="I6832" s="6" t="n">
        <x:v>0</x:v>
      </x:c>
      <x:c r="J6832" s="6" t="str">
        <x:v>[0.5]</x:v>
      </x:c>
      <x:c r="K6832" s="7" t="str">
        <x:v>需确认条件及分段</x:v>
      </x:c>
      <x:c r="L6832" s="6" t="str">
        <x:v>https://raw.githubusercontent.com/Mar-7th/StarRailRes/dbe8cdfcfb0bf657b9fe1cf92d5537f118ccb487/index_new/cn/character_skills.json</x:v>
      </x:c>
    </x:row>
    <x:row r="6833" ht="20" customHeight="1">
      <x:c r="A6833" s="6" t="str">
        <x:v>1100601_2</x:v>
      </x:c>
      <x:c r="B6833" s="6" t="str">
        <x:v>1100601</x:v>
      </x:c>
      <x:c r="C6833" s="6" t="n">
        <x:v>2</x:v>
      </x:c>
      <x:c r="D6833" s="6" t="str">
        <x:v>|系统警告|</x:v>
      </x:c>
      <x:c r="E6833" s="7" t="str">
        <x:v>对指定敌方单体造成等同于银狼60%攻击力的量子属性伤害。</x:v>
      </x:c>
      <x:c r="F6833" s="6" t="n">
        <x:v>0.6</x:v>
      </x:c>
      <x:c r="G6833" s="6" t="n">
        <x:v>0</x:v>
      </x:c>
      <x:c r="H6833" s="6" t="n">
        <x:v>0</x:v>
      </x:c>
      <x:c r="I6833" s="6" t="n">
        <x:v>0</x:v>
      </x:c>
      <x:c r="J6833" s="6" t="str">
        <x:v>[0.6]</x:v>
      </x:c>
      <x:c r="K6833" s="7" t="str">
        <x:v>需确认条件及分段</x:v>
      </x:c>
      <x:c r="L6833" s="6" t="str">
        <x:v>https://raw.githubusercontent.com/Mar-7th/StarRailRes/dbe8cdfcfb0bf657b9fe1cf92d5537f118ccb487/index_new/cn/character_skills.json</x:v>
      </x:c>
    </x:row>
    <x:row r="6834" ht="20" customHeight="1">
      <x:c r="A6834" s="6" t="str">
        <x:v>1100601_3</x:v>
      </x:c>
      <x:c r="B6834" s="6" t="str">
        <x:v>1100601</x:v>
      </x:c>
      <x:c r="C6834" s="6" t="n">
        <x:v>3</x:v>
      </x:c>
      <x:c r="D6834" s="6" t="str">
        <x:v>|系统警告|</x:v>
      </x:c>
      <x:c r="E6834" s="7" t="str">
        <x:v>对指定敌方单体造成等同于银狼70%攻击力的量子属性伤害。</x:v>
      </x:c>
      <x:c r="F6834" s="6" t="n">
        <x:v>0.7</x:v>
      </x:c>
      <x:c r="G6834" s="6" t="n">
        <x:v>0</x:v>
      </x:c>
      <x:c r="H6834" s="6" t="n">
        <x:v>0</x:v>
      </x:c>
      <x:c r="I6834" s="6" t="n">
        <x:v>0</x:v>
      </x:c>
      <x:c r="J6834" s="6" t="str">
        <x:v>[0.7]</x:v>
      </x:c>
      <x:c r="K6834" s="7" t="str">
        <x:v>需确认条件及分段</x:v>
      </x:c>
      <x:c r="L6834" s="6" t="str">
        <x:v>https://raw.githubusercontent.com/Mar-7th/StarRailRes/dbe8cdfcfb0bf657b9fe1cf92d5537f118ccb487/index_new/cn/character_skills.json</x:v>
      </x:c>
    </x:row>
    <x:row r="6835" ht="20" customHeight="1">
      <x:c r="A6835" s="6" t="str">
        <x:v>1100601_4</x:v>
      </x:c>
      <x:c r="B6835" s="6" t="str">
        <x:v>1100601</x:v>
      </x:c>
      <x:c r="C6835" s="6" t="n">
        <x:v>4</x:v>
      </x:c>
      <x:c r="D6835" s="6" t="str">
        <x:v>|系统警告|</x:v>
      </x:c>
      <x:c r="E6835" s="7" t="str">
        <x:v>对指定敌方单体造成等同于银狼80%攻击力的量子属性伤害。</x:v>
      </x:c>
      <x:c r="F6835" s="6" t="n">
        <x:v>0.8</x:v>
      </x:c>
      <x:c r="G6835" s="6" t="n">
        <x:v>0</x:v>
      </x:c>
      <x:c r="H6835" s="6" t="n">
        <x:v>0</x:v>
      </x:c>
      <x:c r="I6835" s="6" t="n">
        <x:v>0</x:v>
      </x:c>
      <x:c r="J6835" s="6" t="str">
        <x:v>[0.8]</x:v>
      </x:c>
      <x:c r="K6835" s="7" t="str">
        <x:v>需确认条件及分段</x:v>
      </x:c>
      <x:c r="L6835" s="6" t="str">
        <x:v>https://raw.githubusercontent.com/Mar-7th/StarRailRes/dbe8cdfcfb0bf657b9fe1cf92d5537f118ccb487/index_new/cn/character_skills.json</x:v>
      </x:c>
    </x:row>
    <x:row r="6836" ht="20" customHeight="1">
      <x:c r="A6836" s="6" t="str">
        <x:v>1100601_5</x:v>
      </x:c>
      <x:c r="B6836" s="6" t="str">
        <x:v>1100601</x:v>
      </x:c>
      <x:c r="C6836" s="6" t="n">
        <x:v>5</x:v>
      </x:c>
      <x:c r="D6836" s="6" t="str">
        <x:v>|系统警告|</x:v>
      </x:c>
      <x:c r="E6836" s="7" t="str">
        <x:v>对指定敌方单体造成等同于银狼90%攻击力的量子属性伤害。</x:v>
      </x:c>
      <x:c r="F6836" s="6" t="n">
        <x:v>0.9</x:v>
      </x:c>
      <x:c r="G6836" s="6" t="n">
        <x:v>0</x:v>
      </x:c>
      <x:c r="H6836" s="6" t="n">
        <x:v>0</x:v>
      </x:c>
      <x:c r="I6836" s="6" t="n">
        <x:v>0</x:v>
      </x:c>
      <x:c r="J6836" s="6" t="str">
        <x:v>[0.9]</x:v>
      </x:c>
      <x:c r="K6836" s="7" t="str">
        <x:v>需确认条件及分段</x:v>
      </x:c>
      <x:c r="L6836" s="6" t="str">
        <x:v>https://raw.githubusercontent.com/Mar-7th/StarRailRes/dbe8cdfcfb0bf657b9fe1cf92d5537f118ccb487/index_new/cn/character_skills.json</x:v>
      </x:c>
    </x:row>
    <x:row r="6837" ht="20" customHeight="1">
      <x:c r="A6837" s="6" t="str">
        <x:v>1100601_6</x:v>
      </x:c>
      <x:c r="B6837" s="6" t="str">
        <x:v>1100601</x:v>
      </x:c>
      <x:c r="C6837" s="6" t="n">
        <x:v>6</x:v>
      </x:c>
      <x:c r="D6837" s="6" t="str">
        <x:v>|系统警告|</x:v>
      </x:c>
      <x:c r="E6837" s="7" t="str">
        <x:v>对指定敌方单体造成等同于银狼100%攻击力的量子属性伤害。</x:v>
      </x:c>
      <x:c r="F6837" s="6" t="n">
        <x:v>1</x:v>
      </x:c>
      <x:c r="G6837" s="6" t="n">
        <x:v>0</x:v>
      </x:c>
      <x:c r="H6837" s="6" t="n">
        <x:v>0</x:v>
      </x:c>
      <x:c r="I6837" s="6" t="n">
        <x:v>0</x:v>
      </x:c>
      <x:c r="J6837" s="6" t="str">
        <x:v>[1]</x:v>
      </x:c>
      <x:c r="K6837" s="7" t="str">
        <x:v>需确认条件及分段</x:v>
      </x:c>
      <x:c r="L6837" s="6" t="str">
        <x:v>https://raw.githubusercontent.com/Mar-7th/StarRailRes/dbe8cdfcfb0bf657b9fe1cf92d5537f118ccb487/index_new/cn/character_skills.json</x:v>
      </x:c>
    </x:row>
    <x:row r="6838" ht="20" customHeight="1">
      <x:c r="A6838" s="6" t="str">
        <x:v>1100601_7</x:v>
      </x:c>
      <x:c r="B6838" s="6" t="str">
        <x:v>1100601</x:v>
      </x:c>
      <x:c r="C6838" s="6" t="n">
        <x:v>7</x:v>
      </x:c>
      <x:c r="D6838" s="6" t="str">
        <x:v>|系统警告|</x:v>
      </x:c>
      <x:c r="E6838" s="7" t="str">
        <x:v>对指定敌方单体造成等同于银狼110%攻击力的量子属性伤害。</x:v>
      </x:c>
      <x:c r="F6838" s="6" t="n">
        <x:v>1.1</x:v>
      </x:c>
      <x:c r="G6838" s="6" t="n">
        <x:v>0</x:v>
      </x:c>
      <x:c r="H6838" s="6" t="n">
        <x:v>0</x:v>
      </x:c>
      <x:c r="I6838" s="6" t="n">
        <x:v>0</x:v>
      </x:c>
      <x:c r="J6838" s="6" t="str">
        <x:v>[1.1]</x:v>
      </x:c>
      <x:c r="K6838" s="7" t="str">
        <x:v>需确认条件及分段</x:v>
      </x:c>
      <x:c r="L6838" s="6" t="str">
        <x:v>https://raw.githubusercontent.com/Mar-7th/StarRailRes/dbe8cdfcfb0bf657b9fe1cf92d5537f118ccb487/index_new/cn/character_skills.json</x:v>
      </x:c>
    </x:row>
    <x:row r="6839" ht="20" customHeight="1">
      <x:c r="A6839" s="6" t="str">
        <x:v>1100601_8</x:v>
      </x:c>
      <x:c r="B6839" s="6" t="str">
        <x:v>1100601</x:v>
      </x:c>
      <x:c r="C6839" s="6" t="n">
        <x:v>8</x:v>
      </x:c>
      <x:c r="D6839" s="6" t="str">
        <x:v>|系统警告|</x:v>
      </x:c>
      <x:c r="E6839" s="7" t="str">
        <x:v>对指定敌方单体造成等同于银狼120%攻击力的量子属性伤害。</x:v>
      </x:c>
      <x:c r="F6839" s="6" t="n">
        <x:v>1.2</x:v>
      </x:c>
      <x:c r="G6839" s="6" t="n">
        <x:v>0</x:v>
      </x:c>
      <x:c r="H6839" s="6" t="n">
        <x:v>0</x:v>
      </x:c>
      <x:c r="I6839" s="6" t="n">
        <x:v>0</x:v>
      </x:c>
      <x:c r="J6839" s="6" t="str">
        <x:v>[1.2]</x:v>
      </x:c>
      <x:c r="K6839" s="7" t="str">
        <x:v>需确认条件及分段</x:v>
      </x:c>
      <x:c r="L6839" s="6" t="str">
        <x:v>https://raw.githubusercontent.com/Mar-7th/StarRailRes/dbe8cdfcfb0bf657b9fe1cf92d5537f118ccb487/index_new/cn/character_skills.json</x:v>
      </x:c>
    </x:row>
    <x:row r="6840" ht="20" customHeight="1">
      <x:c r="A6840" s="6" t="str">
        <x:v>1100601_9</x:v>
      </x:c>
      <x:c r="B6840" s="6" t="str">
        <x:v>1100601</x:v>
      </x:c>
      <x:c r="C6840" s="6" t="n">
        <x:v>9</x:v>
      </x:c>
      <x:c r="D6840" s="6" t="str">
        <x:v>|系统警告|</x:v>
      </x:c>
      <x:c r="E6840" s="7" t="str">
        <x:v>对指定敌方单体造成等同于银狼130%攻击力的量子属性伤害。</x:v>
      </x:c>
      <x:c r="F6840" s="6" t="n">
        <x:v>1.3</x:v>
      </x:c>
      <x:c r="G6840" s="6" t="n">
        <x:v>0</x:v>
      </x:c>
      <x:c r="H6840" s="6" t="n">
        <x:v>0</x:v>
      </x:c>
      <x:c r="I6840" s="6" t="n">
        <x:v>0</x:v>
      </x:c>
      <x:c r="J6840" s="6" t="str">
        <x:v>[1.3]</x:v>
      </x:c>
      <x:c r="K6840" s="7" t="str">
        <x:v>需确认条件及分段</x:v>
      </x:c>
      <x:c r="L6840" s="6" t="str">
        <x:v>https://raw.githubusercontent.com/Mar-7th/StarRailRes/dbe8cdfcfb0bf657b9fe1cf92d5537f118ccb487/index_new/cn/character_skills.json</x:v>
      </x:c>
    </x:row>
    <x:row r="6841" ht="20" customHeight="1">
      <x:c r="A6841" s="6" t="str">
        <x:v>1100601_10</x:v>
      </x:c>
      <x:c r="B6841" s="6" t="str">
        <x:v>1100601</x:v>
      </x:c>
      <x:c r="C6841" s="6" t="n">
        <x:v>10</x:v>
      </x:c>
      <x:c r="D6841" s="6" t="str">
        <x:v>|系统警告|</x:v>
      </x:c>
      <x:c r="E6841" s="7" t="str">
        <x:v>对指定敌方单体造成等同于银狼140%攻击力的量子属性伤害。</x:v>
      </x:c>
      <x:c r="F6841" s="6" t="n">
        <x:v>1.4</x:v>
      </x:c>
      <x:c r="G6841" s="6" t="n">
        <x:v>0</x:v>
      </x:c>
      <x:c r="H6841" s="6" t="n">
        <x:v>0</x:v>
      </x:c>
      <x:c r="I6841" s="6" t="n">
        <x:v>0</x:v>
      </x:c>
      <x:c r="J6841" s="6" t="str">
        <x:v>[1.4]</x:v>
      </x:c>
      <x:c r="K6841" s="7" t="str">
        <x:v>需确认条件及分段</x:v>
      </x:c>
      <x:c r="L6841" s="6" t="str">
        <x:v>https://raw.githubusercontent.com/Mar-7th/StarRailRes/dbe8cdfcfb0bf657b9fe1cf92d5537f118ccb487/index_new/cn/character_skills.json</x:v>
      </x:c>
    </x:row>
    <x:row r="6842" ht="98" customHeight="1">
      <x:c r="A6842" s="6" t="str">
        <x:v>1100602_1</x:v>
      </x:c>
      <x:c r="B6842" s="6" t="str">
        <x:v>1100602</x:v>
      </x:c>
      <x:c r="C6842" s="6" t="n">
        <x:v>1</x:v>
      </x:c>
      <x:c r="D6842" s="6" t="str">
        <x:v>是否允许更改？</x:v>
      </x:c>
      <x:c r="E6842" s="7" t="str">
        <x:v>有80%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有100%的基础概率额外使该目标的全属性抗性降低10.5%，持续2回合。
对该目标造成等同于银狼98%攻击力的量子属性伤害。</x:v>
      </x:c>
      <x:c r="F6842" s="6" t="n">
        <x:v>0</x:v>
      </x:c>
      <x:c r="G6842" s="6" t="n">
        <x:v>0</x:v>
      </x:c>
      <x:c r="H6842" s="6" t="n">
        <x:v>0</x:v>
      </x:c>
      <x:c r="I6842" s="6" t="n">
        <x:v>0</x:v>
      </x:c>
      <x:c r="J6842" s="6" t="str">
        <x:v>[0.98, 0.8, 3, 0.2, 1, 0.105, 2]</x:v>
      </x:c>
      <x:c r="K6842" s="7" t="str">
        <x:v>无首段伤害倍率，请覆盖或设为辅助技能</x:v>
      </x:c>
      <x:c r="L6842" s="6" t="str">
        <x:v>https://raw.githubusercontent.com/Mar-7th/StarRailRes/dbe8cdfcfb0bf657b9fe1cf92d5537f118ccb487/index_new/cn/character_skills.json</x:v>
      </x:c>
    </x:row>
    <x:row r="6843" ht="98" customHeight="1">
      <x:c r="A6843" s="6" t="str">
        <x:v>1100602_2</x:v>
      </x:c>
      <x:c r="B6843" s="6" t="str">
        <x:v>1100602</x:v>
      </x:c>
      <x:c r="C6843" s="6" t="n">
        <x:v>2</x:v>
      </x:c>
      <x:c r="D6843" s="6" t="str">
        <x:v>是否允许更改？</x:v>
      </x:c>
      <x:c r="E6843" s="7" t="str">
        <x:v>有84%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有100%的基础概率额外使该目标的全属性抗性降低10.75%，持续2回合。
对该目标造成等同于银狼107.8%攻击力的量子属性伤害。</x:v>
      </x:c>
      <x:c r="F6843" s="6" t="n">
        <x:v>0</x:v>
      </x:c>
      <x:c r="G6843" s="6" t="n">
        <x:v>0</x:v>
      </x:c>
      <x:c r="H6843" s="6" t="n">
        <x:v>0</x:v>
      </x:c>
      <x:c r="I6843" s="6" t="n">
        <x:v>0</x:v>
      </x:c>
      <x:c r="J6843" s="6" t="str">
        <x:v>[1.078, 0.84, 3, 0.2, 1, 0.1075, 2]</x:v>
      </x:c>
      <x:c r="K6843" s="7" t="str">
        <x:v>无首段伤害倍率，请覆盖或设为辅助技能</x:v>
      </x:c>
      <x:c r="L6843" s="6" t="str">
        <x:v>https://raw.githubusercontent.com/Mar-7th/StarRailRes/dbe8cdfcfb0bf657b9fe1cf92d5537f118ccb487/index_new/cn/character_skills.json</x:v>
      </x:c>
    </x:row>
    <x:row r="6844" ht="98" customHeight="1">
      <x:c r="A6844" s="6" t="str">
        <x:v>1100602_3</x:v>
      </x:c>
      <x:c r="B6844" s="6" t="str">
        <x:v>1100602</x:v>
      </x:c>
      <x:c r="C6844" s="6" t="n">
        <x:v>3</x:v>
      </x:c>
      <x:c r="D6844" s="6" t="str">
        <x:v>是否允许更改？</x:v>
      </x:c>
      <x:c r="E6844" s="7" t="str">
        <x:v>有88%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有100%的基础概率额外使该目标的全属性抗性降低11%，持续2回合。
对该目标造成等同于银狼117.6%攻击力的量子属性伤害。</x:v>
      </x:c>
      <x:c r="F6844" s="6" t="n">
        <x:v>0</x:v>
      </x:c>
      <x:c r="G6844" s="6" t="n">
        <x:v>0</x:v>
      </x:c>
      <x:c r="H6844" s="6" t="n">
        <x:v>0</x:v>
      </x:c>
      <x:c r="I6844" s="6" t="n">
        <x:v>0</x:v>
      </x:c>
      <x:c r="J6844" s="6" t="str">
        <x:v>[1.176, 0.88, 3, 0.2, 1, 0.11, 2]</x:v>
      </x:c>
      <x:c r="K6844" s="7" t="str">
        <x:v>无首段伤害倍率，请覆盖或设为辅助技能</x:v>
      </x:c>
      <x:c r="L6844" s="6" t="str">
        <x:v>https://raw.githubusercontent.com/Mar-7th/StarRailRes/dbe8cdfcfb0bf657b9fe1cf92d5537f118ccb487/index_new/cn/character_skills.json</x:v>
      </x:c>
    </x:row>
    <x:row r="6845" ht="98" customHeight="1">
      <x:c r="A6845" s="6" t="str">
        <x:v>1100602_4</x:v>
      </x:c>
      <x:c r="B6845" s="6" t="str">
        <x:v>1100602</x:v>
      </x:c>
      <x:c r="C6845" s="6" t="n">
        <x:v>4</x:v>
      </x:c>
      <x:c r="D6845" s="6" t="str">
        <x:v>是否允许更改？</x:v>
      </x:c>
      <x:c r="E6845" s="7" t="str">
        <x:v>有92%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有100%的基础概率额外使该目标的全属性抗性降低11.25%，持续2回合。
对该目标造成等同于银狼127.4%攻击力的量子属性伤害。</x:v>
      </x:c>
      <x:c r="F6845" s="6" t="n">
        <x:v>0</x:v>
      </x:c>
      <x:c r="G6845" s="6" t="n">
        <x:v>0</x:v>
      </x:c>
      <x:c r="H6845" s="6" t="n">
        <x:v>0</x:v>
      </x:c>
      <x:c r="I6845" s="6" t="n">
        <x:v>0</x:v>
      </x:c>
      <x:c r="J6845" s="6" t="str">
        <x:v>[1.274, 0.92, 3, 0.2, 1, 0.1125, 2]</x:v>
      </x:c>
      <x:c r="K6845" s="7" t="str">
        <x:v>无首段伤害倍率，请覆盖或设为辅助技能</x:v>
      </x:c>
      <x:c r="L6845" s="6" t="str">
        <x:v>https://raw.githubusercontent.com/Mar-7th/StarRailRes/dbe8cdfcfb0bf657b9fe1cf92d5537f118ccb487/index_new/cn/character_skills.json</x:v>
      </x:c>
    </x:row>
    <x:row r="6846" ht="98" customHeight="1">
      <x:c r="A6846" s="6" t="str">
        <x:v>1100602_5</x:v>
      </x:c>
      <x:c r="B6846" s="6" t="str">
        <x:v>1100602</x:v>
      </x:c>
      <x:c r="C6846" s="6" t="n">
        <x:v>5</x:v>
      </x:c>
      <x:c r="D6846" s="6" t="str">
        <x:v>是否允许更改？</x:v>
      </x:c>
      <x:c r="E6846" s="7" t="str">
        <x:v>有96%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有100%的基础概率额外使该目标的全属性抗性降低11.5%，持续2回合。
对该目标造成等同于银狼137.2%攻击力的量子属性伤害。</x:v>
      </x:c>
      <x:c r="F6846" s="6" t="n">
        <x:v>0</x:v>
      </x:c>
      <x:c r="G6846" s="6" t="n">
        <x:v>0</x:v>
      </x:c>
      <x:c r="H6846" s="6" t="n">
        <x:v>0</x:v>
      </x:c>
      <x:c r="I6846" s="6" t="n">
        <x:v>0</x:v>
      </x:c>
      <x:c r="J6846" s="6" t="str">
        <x:v>[1.372, 0.96, 3, 0.2, 1, 0.115, 2]</x:v>
      </x:c>
      <x:c r="K6846" s="7" t="str">
        <x:v>无首段伤害倍率，请覆盖或设为辅助技能</x:v>
      </x:c>
      <x:c r="L6846" s="6" t="str">
        <x:v>https://raw.githubusercontent.com/Mar-7th/StarRailRes/dbe8cdfcfb0bf657b9fe1cf92d5537f118ccb487/index_new/cn/character_skills.json</x:v>
      </x:c>
    </x:row>
    <x:row r="6847" ht="98" customHeight="1">
      <x:c r="A6847" s="6" t="str">
        <x:v>1100602_6</x:v>
      </x:c>
      <x:c r="B6847" s="6" t="str">
        <x:v>1100602</x:v>
      </x:c>
      <x:c r="C6847" s="6" t="n">
        <x:v>6</x:v>
      </x:c>
      <x:c r="D6847" s="6" t="str">
        <x:v>是否允许更改？</x:v>
      </x:c>
      <x:c r="E6847" s="7" t="str">
        <x:v>有100%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有100%的基础概率额外使该目标的全属性抗性降低11.75%，持续2回合。
对该目标造成等同于银狼147%攻击力的量子属性伤害。</x:v>
      </x:c>
      <x:c r="F6847" s="6" t="n">
        <x:v>0</x:v>
      </x:c>
      <x:c r="G6847" s="6" t="n">
        <x:v>0</x:v>
      </x:c>
      <x:c r="H6847" s="6" t="n">
        <x:v>0</x:v>
      </x:c>
      <x:c r="I6847" s="6" t="n">
        <x:v>0</x:v>
      </x:c>
      <x:c r="J6847" s="6" t="str">
        <x:v>[1.47, 1, 3, 0.2, 1, 0.1175, 2]</x:v>
      </x:c>
      <x:c r="K6847" s="7" t="str">
        <x:v>无首段伤害倍率，请覆盖或设为辅助技能</x:v>
      </x:c>
      <x:c r="L6847" s="6" t="str">
        <x:v>https://raw.githubusercontent.com/Mar-7th/StarRailRes/dbe8cdfcfb0bf657b9fe1cf92d5537f118ccb487/index_new/cn/character_skills.json</x:v>
      </x:c>
    </x:row>
    <x:row r="6848" ht="98" customHeight="1">
      <x:c r="A6848" s="6" t="str">
        <x:v>1100602_7</x:v>
      </x:c>
      <x:c r="B6848" s="6" t="str">
        <x:v>1100602</x:v>
      </x:c>
      <x:c r="C6848" s="6" t="n">
        <x:v>7</x:v>
      </x:c>
      <x:c r="D6848" s="6" t="str">
        <x:v>是否允许更改？</x:v>
      </x:c>
      <x:c r="E6848" s="7" t="str">
        <x:v>有105%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有100%的基础概率额外使该目标的全属性抗性降低12.06%，持续2回合。
对该目标造成等同于银狼159.25%攻击力的量子属性伤害。</x:v>
      </x:c>
      <x:c r="F6848" s="6" t="n">
        <x:v>0</x:v>
      </x:c>
      <x:c r="G6848" s="6" t="n">
        <x:v>0</x:v>
      </x:c>
      <x:c r="H6848" s="6" t="n">
        <x:v>0</x:v>
      </x:c>
      <x:c r="I6848" s="6" t="n">
        <x:v>0</x:v>
      </x:c>
      <x:c r="J6848" s="6" t="str">
        <x:v>[1.5925, 1.05, 3, 0.2, 1, 0.1206, 2]</x:v>
      </x:c>
      <x:c r="K6848" s="7" t="str">
        <x:v>无首段伤害倍率，请覆盖或设为辅助技能</x:v>
      </x:c>
      <x:c r="L6848" s="6" t="str">
        <x:v>https://raw.githubusercontent.com/Mar-7th/StarRailRes/dbe8cdfcfb0bf657b9fe1cf92d5537f118ccb487/index_new/cn/character_skills.json</x:v>
      </x:c>
    </x:row>
    <x:row r="6849" ht="98" customHeight="1">
      <x:c r="A6849" s="6" t="str">
        <x:v>1100602_8</x:v>
      </x:c>
      <x:c r="B6849" s="6" t="str">
        <x:v>1100602</x:v>
      </x:c>
      <x:c r="C6849" s="6" t="n">
        <x:v>8</x:v>
      </x:c>
      <x:c r="D6849" s="6" t="str">
        <x:v>是否允许更改？</x:v>
      </x:c>
      <x:c r="E6849" s="7" t="str">
        <x:v>有110%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有100%的基础概率额外使该目标的全属性抗性降低12.37%，持续2回合。
对该目标造成等同于银狼171.5%攻击力的量子属性伤害。</x:v>
      </x:c>
      <x:c r="F6849" s="6" t="n">
        <x:v>0</x:v>
      </x:c>
      <x:c r="G6849" s="6" t="n">
        <x:v>0</x:v>
      </x:c>
      <x:c r="H6849" s="6" t="n">
        <x:v>0</x:v>
      </x:c>
      <x:c r="I6849" s="6" t="n">
        <x:v>0</x:v>
      </x:c>
      <x:c r="J6849" s="6" t="str">
        <x:v>[1.715, 1.1, 3, 0.2, 1, 0.1237, 2]</x:v>
      </x:c>
      <x:c r="K6849" s="7" t="str">
        <x:v>无首段伤害倍率，请覆盖或设为辅助技能</x:v>
      </x:c>
      <x:c r="L6849" s="6" t="str">
        <x:v>https://raw.githubusercontent.com/Mar-7th/StarRailRes/dbe8cdfcfb0bf657b9fe1cf92d5537f118ccb487/index_new/cn/character_skills.json</x:v>
      </x:c>
    </x:row>
    <x:row r="6850" ht="98" customHeight="1">
      <x:c r="A6850" s="6" t="str">
        <x:v>1100602_9</x:v>
      </x:c>
      <x:c r="B6850" s="6" t="str">
        <x:v>1100602</x:v>
      </x:c>
      <x:c r="C6850" s="6" t="n">
        <x:v>9</x:v>
      </x:c>
      <x:c r="D6850" s="6" t="str">
        <x:v>是否允许更改？</x:v>
      </x:c>
      <x:c r="E6850" s="7" t="str">
        <x:v>有115%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有100%的基础概率额外使该目标的全属性抗性降低12.69%，持续2回合。
对该目标造成等同于银狼183.75%攻击力的量子属性伤害。</x:v>
      </x:c>
      <x:c r="F6850" s="6" t="n">
        <x:v>0</x:v>
      </x:c>
      <x:c r="G6850" s="6" t="n">
        <x:v>0</x:v>
      </x:c>
      <x:c r="H6850" s="6" t="n">
        <x:v>0</x:v>
      </x:c>
      <x:c r="I6850" s="6" t="n">
        <x:v>0</x:v>
      </x:c>
      <x:c r="J6850" s="6" t="str">
        <x:v>[1.8375, 1.15, 3, 0.2, 1, 0.1269, 2]</x:v>
      </x:c>
      <x:c r="K6850" s="7" t="str">
        <x:v>无首段伤害倍率，请覆盖或设为辅助技能</x:v>
      </x:c>
      <x:c r="L6850" s="6" t="str">
        <x:v>https://raw.githubusercontent.com/Mar-7th/StarRailRes/dbe8cdfcfb0bf657b9fe1cf92d5537f118ccb487/index_new/cn/character_skills.json</x:v>
      </x:c>
    </x:row>
    <x:row r="6851" ht="98" customHeight="1">
      <x:c r="A6851" s="6" t="str">
        <x:v>1100602_10</x:v>
      </x:c>
      <x:c r="B6851" s="6" t="str">
        <x:v>1100602</x:v>
      </x:c>
      <x:c r="C6851" s="6" t="n">
        <x:v>10</x:v>
      </x:c>
      <x:c r="D6851" s="6" t="str">
        <x:v>是否允许更改？</x:v>
      </x:c>
      <x:c r="E6851" s="7" t="str">
        <x:v>有120%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有100%的基础概率额外使该目标的全属性抗性降低13%，持续2回合。
对该目标造成等同于银狼196%攻击力的量子属性伤害。</x:v>
      </x:c>
      <x:c r="F6851" s="6" t="n">
        <x:v>0</x:v>
      </x:c>
      <x:c r="G6851" s="6" t="n">
        <x:v>0</x:v>
      </x:c>
      <x:c r="H6851" s="6" t="n">
        <x:v>0</x:v>
      </x:c>
      <x:c r="I6851" s="6" t="n">
        <x:v>0</x:v>
      </x:c>
      <x:c r="J6851" s="6" t="str">
        <x:v>[1.96, 1.2, 3, 0.2, 1, 0.13, 2]</x:v>
      </x:c>
      <x:c r="K6851" s="7" t="str">
        <x:v>无首段伤害倍率，请覆盖或设为辅助技能</x:v>
      </x:c>
      <x:c r="L6851" s="6" t="str">
        <x:v>https://raw.githubusercontent.com/Mar-7th/StarRailRes/dbe8cdfcfb0bf657b9fe1cf92d5537f118ccb487/index_new/cn/character_skills.json</x:v>
      </x:c>
    </x:row>
    <x:row r="6852" ht="98" customHeight="1">
      <x:c r="A6852" s="6" t="str">
        <x:v>1100602_11</x:v>
      </x:c>
      <x:c r="B6852" s="6" t="str">
        <x:v>1100602</x:v>
      </x:c>
      <x:c r="C6852" s="6" t="n">
        <x:v>11</x:v>
      </x:c>
      <x:c r="D6852" s="6" t="str">
        <x:v>是否允许更改？</x:v>
      </x:c>
      <x:c r="E6852" s="7" t="str">
        <x:v>有124%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有100%的基础概率额外使该目标的全属性抗性降低13.25%，持续2回合。
对该目标造成等同于银狼205.8%攻击力的量子属性伤害。</x:v>
      </x:c>
      <x:c r="F6852" s="6" t="n">
        <x:v>0</x:v>
      </x:c>
      <x:c r="G6852" s="6" t="n">
        <x:v>0</x:v>
      </x:c>
      <x:c r="H6852" s="6" t="n">
        <x:v>0</x:v>
      </x:c>
      <x:c r="I6852" s="6" t="n">
        <x:v>0</x:v>
      </x:c>
      <x:c r="J6852" s="6" t="str">
        <x:v>[2.058, 1.24, 3, 0.2, 1, 0.1325, 2]</x:v>
      </x:c>
      <x:c r="K6852" s="7" t="str">
        <x:v>无首段伤害倍率，请覆盖或设为辅助技能</x:v>
      </x:c>
      <x:c r="L6852" s="6" t="str">
        <x:v>https://raw.githubusercontent.com/Mar-7th/StarRailRes/dbe8cdfcfb0bf657b9fe1cf92d5537f118ccb487/index_new/cn/character_skills.json</x:v>
      </x:c>
    </x:row>
    <x:row r="6853" ht="98" customHeight="1">
      <x:c r="A6853" s="6" t="str">
        <x:v>1100602_12</x:v>
      </x:c>
      <x:c r="B6853" s="6" t="str">
        <x:v>1100602</x:v>
      </x:c>
      <x:c r="C6853" s="6" t="n">
        <x:v>12</x:v>
      </x:c>
      <x:c r="D6853" s="6" t="str">
        <x:v>是否允许更改？</x:v>
      </x:c>
      <x:c r="E6853" s="7" t="str">
        <x:v>有128%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有100%的基础概率额外使该目标的全属性抗性降低13.5%，持续2回合。
对该目标造成等同于银狼215.6%攻击力的量子属性伤害。</x:v>
      </x:c>
      <x:c r="F6853" s="6" t="n">
        <x:v>0</x:v>
      </x:c>
      <x:c r="G6853" s="6" t="n">
        <x:v>0</x:v>
      </x:c>
      <x:c r="H6853" s="6" t="n">
        <x:v>0</x:v>
      </x:c>
      <x:c r="I6853" s="6" t="n">
        <x:v>0</x:v>
      </x:c>
      <x:c r="J6853" s="6" t="str">
        <x:v>[2.156, 1.28, 3, 0.2, 1, 0.135, 2]</x:v>
      </x:c>
      <x:c r="K6853" s="7" t="str">
        <x:v>无首段伤害倍率，请覆盖或设为辅助技能</x:v>
      </x:c>
      <x:c r="L6853" s="6" t="str">
        <x:v>https://raw.githubusercontent.com/Mar-7th/StarRailRes/dbe8cdfcfb0bf657b9fe1cf92d5537f118ccb487/index_new/cn/character_skills.json</x:v>
      </x:c>
    </x:row>
    <x:row r="6854" ht="98" customHeight="1">
      <x:c r="A6854" s="6" t="str">
        <x:v>1100602_13</x:v>
      </x:c>
      <x:c r="B6854" s="6" t="str">
        <x:v>1100602</x:v>
      </x:c>
      <x:c r="C6854" s="6" t="n">
        <x:v>13</x:v>
      </x:c>
      <x:c r="D6854" s="6" t="str">
        <x:v>是否允许更改？</x:v>
      </x:c>
      <x:c r="E6854" s="7" t="str">
        <x:v>有132%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有100%的基础概率额外使该目标的全属性抗性降低13.75%，持续2回合。
对该目标造成等同于银狼225.4%攻击力的量子属性伤害。</x:v>
      </x:c>
      <x:c r="F6854" s="6" t="n">
        <x:v>0</x:v>
      </x:c>
      <x:c r="G6854" s="6" t="n">
        <x:v>0</x:v>
      </x:c>
      <x:c r="H6854" s="6" t="n">
        <x:v>0</x:v>
      </x:c>
      <x:c r="I6854" s="6" t="n">
        <x:v>0</x:v>
      </x:c>
      <x:c r="J6854" s="6" t="str">
        <x:v>[2.254, 1.32, 3, 0.2, 1, 0.1375, 2]</x:v>
      </x:c>
      <x:c r="K6854" s="7" t="str">
        <x:v>无首段伤害倍率，请覆盖或设为辅助技能</x:v>
      </x:c>
      <x:c r="L6854" s="6" t="str">
        <x:v>https://raw.githubusercontent.com/Mar-7th/StarRailRes/dbe8cdfcfb0bf657b9fe1cf92d5537f118ccb487/index_new/cn/character_skills.json</x:v>
      </x:c>
    </x:row>
    <x:row r="6855" ht="98" customHeight="1">
      <x:c r="A6855" s="6" t="str">
        <x:v>1100602_14</x:v>
      </x:c>
      <x:c r="B6855" s="6" t="str">
        <x:v>1100602</x:v>
      </x:c>
      <x:c r="C6855" s="6" t="n">
        <x:v>14</x:v>
      </x:c>
      <x:c r="D6855" s="6" t="str">
        <x:v>是否允许更改？</x:v>
      </x:c>
      <x:c r="E6855" s="7" t="str">
        <x:v>有136%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有100%的基础概率额外使该目标的全属性抗性降低14%，持续2回合。
对该目标造成等同于银狼235.2%攻击力的量子属性伤害。</x:v>
      </x:c>
      <x:c r="F6855" s="6" t="n">
        <x:v>0</x:v>
      </x:c>
      <x:c r="G6855" s="6" t="n">
        <x:v>0</x:v>
      </x:c>
      <x:c r="H6855" s="6" t="n">
        <x:v>0</x:v>
      </x:c>
      <x:c r="I6855" s="6" t="n">
        <x:v>0</x:v>
      </x:c>
      <x:c r="J6855" s="6" t="str">
        <x:v>[2.352, 1.36, 3, 0.2, 1, 0.14, 2]</x:v>
      </x:c>
      <x:c r="K6855" s="7" t="str">
        <x:v>无首段伤害倍率，请覆盖或设为辅助技能</x:v>
      </x:c>
      <x:c r="L6855" s="6" t="str">
        <x:v>https://raw.githubusercontent.com/Mar-7th/StarRailRes/dbe8cdfcfb0bf657b9fe1cf92d5537f118ccb487/index_new/cn/character_skills.json</x:v>
      </x:c>
    </x:row>
    <x:row r="6856" ht="98" customHeight="1">
      <x:c r="A6856" s="6" t="str">
        <x:v>1100602_15</x:v>
      </x:c>
      <x:c r="B6856" s="6" t="str">
        <x:v>1100602</x:v>
      </x:c>
      <x:c r="C6856" s="6" t="n">
        <x:v>15</x:v>
      </x:c>
      <x:c r="D6856" s="6" t="str">
        <x:v>是否允许更改？</x:v>
      </x:c>
      <x:c r="E6856" s="7" t="str">
        <x:v>有140%的基础概率为指定敌方单体目标添加1个场上我方目标持有属性的弱点（优先添加我方编队中的第一位角色持有属性的弱点），且该弱点对应属性的抗性降低20%，持续3回合。若添加的是敌方目标原有属性的弱点，则不会触发对应属性的抗性降低效果。
单个敌方目标仅能被银狼添加1个弱点，当银狼对其再次添加弱点时，仅保留最新添加的弱点。
有100%的基础概率额外使该目标的全属性抗性降低14.25%，持续2回合。
对该目标造成等同于银狼245%攻击力的量子属性伤害。</x:v>
      </x:c>
      <x:c r="F6856" s="6" t="n">
        <x:v>0</x:v>
      </x:c>
      <x:c r="G6856" s="6" t="n">
        <x:v>0</x:v>
      </x:c>
      <x:c r="H6856" s="6" t="n">
        <x:v>0</x:v>
      </x:c>
      <x:c r="I6856" s="6" t="n">
        <x:v>0</x:v>
      </x:c>
      <x:c r="J6856" s="6" t="str">
        <x:v>[2.45, 1.4, 3, 0.2, 1, 0.1425, 2]</x:v>
      </x:c>
      <x:c r="K6856" s="7" t="str">
        <x:v>无首段伤害倍率，请覆盖或设为辅助技能</x:v>
      </x:c>
      <x:c r="L6856" s="6" t="str">
        <x:v>https://raw.githubusercontent.com/Mar-7th/StarRailRes/dbe8cdfcfb0bf657b9fe1cf92d5537f118ccb487/index_new/cn/character_skills.json</x:v>
      </x:c>
    </x:row>
    <x:row r="6857" ht="38" customHeight="1">
      <x:c r="A6857" s="6" t="str">
        <x:v>1100603_1</x:v>
      </x:c>
      <x:c r="B6857" s="6" t="str">
        <x:v>1100603</x:v>
      </x:c>
      <x:c r="C6857" s="6" t="n">
        <x:v>1</x:v>
      </x:c>
      <x:c r="D6857" s="6" t="str">
        <x:v>|账号已封禁|</x:v>
      </x:c>
      <x:c r="E6857" s="7" t="str">
        <x:v>有80%的基础概率使敌方全体防御力降低36%，持续3回合，同时对敌方全体造成等同于银狼228%攻击力的量子属性伤害。</x:v>
      </x:c>
      <x:c r="F6857" s="6" t="n">
        <x:v>2.28</x:v>
      </x:c>
      <x:c r="G6857" s="6" t="n">
        <x:v>0</x:v>
      </x:c>
      <x:c r="H6857" s="6" t="n">
        <x:v>0.8</x:v>
      </x:c>
      <x:c r="I6857" s="6" t="n">
        <x:v>0</x:v>
      </x:c>
      <x:c r="J6857" s="6" t="str">
        <x:v>[2.28, 0.8, 0.36, 3]</x:v>
      </x:c>
      <x:c r="K6857" s="7" t="str">
        <x:v>需确认条件及分段</x:v>
      </x:c>
      <x:c r="L6857" s="6" t="str">
        <x:v>https://raw.githubusercontent.com/Mar-7th/StarRailRes/dbe8cdfcfb0bf657b9fe1cf92d5537f118ccb487/index_new/cn/character_skills.json</x:v>
      </x:c>
    </x:row>
    <x:row r="6858" ht="38" customHeight="1">
      <x:c r="A6858" s="6" t="str">
        <x:v>1100603_2</x:v>
      </x:c>
      <x:c r="B6858" s="6" t="str">
        <x:v>1100603</x:v>
      </x:c>
      <x:c r="C6858" s="6" t="n">
        <x:v>2</x:v>
      </x:c>
      <x:c r="D6858" s="6" t="str">
        <x:v>|账号已封禁|</x:v>
      </x:c>
      <x:c r="E6858" s="7" t="str">
        <x:v>有84%的基础概率使敌方全体防御力降低36.9%，持续3回合，同时对敌方全体造成等同于银狼243.2%攻击力的量子属性伤害。</x:v>
      </x:c>
      <x:c r="F6858" s="6" t="n">
        <x:v>2.432</x:v>
      </x:c>
      <x:c r="G6858" s="6" t="n">
        <x:v>0</x:v>
      </x:c>
      <x:c r="H6858" s="6" t="n">
        <x:v>0.84</x:v>
      </x:c>
      <x:c r="I6858" s="6" t="n">
        <x:v>0</x:v>
      </x:c>
      <x:c r="J6858" s="6" t="str">
        <x:v>[2.432, 0.84, 0.369, 3]</x:v>
      </x:c>
      <x:c r="K6858" s="7" t="str">
        <x:v>需确认条件及分段</x:v>
      </x:c>
      <x:c r="L6858" s="6" t="str">
        <x:v>https://raw.githubusercontent.com/Mar-7th/StarRailRes/dbe8cdfcfb0bf657b9fe1cf92d5537f118ccb487/index_new/cn/character_skills.json</x:v>
      </x:c>
    </x:row>
    <x:row r="6859" ht="38" customHeight="1">
      <x:c r="A6859" s="6" t="str">
        <x:v>1100603_3</x:v>
      </x:c>
      <x:c r="B6859" s="6" t="str">
        <x:v>1100603</x:v>
      </x:c>
      <x:c r="C6859" s="6" t="n">
        <x:v>3</x:v>
      </x:c>
      <x:c r="D6859" s="6" t="str">
        <x:v>|账号已封禁|</x:v>
      </x:c>
      <x:c r="E6859" s="7" t="str">
        <x:v>有88%的基础概率使敌方全体防御力降低37.8%，持续3回合，同时对敌方全体造成等同于银狼258.4%攻击力的量子属性伤害。</x:v>
      </x:c>
      <x:c r="F6859" s="6" t="n">
        <x:v>2.584</x:v>
      </x:c>
      <x:c r="G6859" s="6" t="n">
        <x:v>0</x:v>
      </x:c>
      <x:c r="H6859" s="6" t="n">
        <x:v>0.88</x:v>
      </x:c>
      <x:c r="I6859" s="6" t="n">
        <x:v>0</x:v>
      </x:c>
      <x:c r="J6859" s="6" t="str">
        <x:v>[2.584, 0.88, 0.378, 3]</x:v>
      </x:c>
      <x:c r="K6859" s="7" t="str">
        <x:v>需确认条件及分段</x:v>
      </x:c>
      <x:c r="L6859" s="6" t="str">
        <x:v>https://raw.githubusercontent.com/Mar-7th/StarRailRes/dbe8cdfcfb0bf657b9fe1cf92d5537f118ccb487/index_new/cn/character_skills.json</x:v>
      </x:c>
    </x:row>
    <x:row r="6860" ht="38" customHeight="1">
      <x:c r="A6860" s="6" t="str">
        <x:v>1100603_4</x:v>
      </x:c>
      <x:c r="B6860" s="6" t="str">
        <x:v>1100603</x:v>
      </x:c>
      <x:c r="C6860" s="6" t="n">
        <x:v>4</x:v>
      </x:c>
      <x:c r="D6860" s="6" t="str">
        <x:v>|账号已封禁|</x:v>
      </x:c>
      <x:c r="E6860" s="7" t="str">
        <x:v>有92%的基础概率使敌方全体防御力降低38.7%，持续3回合，同时对敌方全体造成等同于银狼273.6%攻击力的量子属性伤害。</x:v>
      </x:c>
      <x:c r="F6860" s="6" t="n">
        <x:v>2.736</x:v>
      </x:c>
      <x:c r="G6860" s="6" t="n">
        <x:v>0</x:v>
      </x:c>
      <x:c r="H6860" s="6" t="n">
        <x:v>0.92</x:v>
      </x:c>
      <x:c r="I6860" s="6" t="n">
        <x:v>0</x:v>
      </x:c>
      <x:c r="J6860" s="6" t="str">
        <x:v>[2.736, 0.92, 0.387, 3]</x:v>
      </x:c>
      <x:c r="K6860" s="7" t="str">
        <x:v>需确认条件及分段</x:v>
      </x:c>
      <x:c r="L6860" s="6" t="str">
        <x:v>https://raw.githubusercontent.com/Mar-7th/StarRailRes/dbe8cdfcfb0bf657b9fe1cf92d5537f118ccb487/index_new/cn/character_skills.json</x:v>
      </x:c>
    </x:row>
    <x:row r="6861" ht="38" customHeight="1">
      <x:c r="A6861" s="6" t="str">
        <x:v>1100603_5</x:v>
      </x:c>
      <x:c r="B6861" s="6" t="str">
        <x:v>1100603</x:v>
      </x:c>
      <x:c r="C6861" s="6" t="n">
        <x:v>5</x:v>
      </x:c>
      <x:c r="D6861" s="6" t="str">
        <x:v>|账号已封禁|</x:v>
      </x:c>
      <x:c r="E6861" s="7" t="str">
        <x:v>有96%的基础概率使敌方全体防御力降低39.6%，持续3回合，同时对敌方全体造成等同于银狼288.8%攻击力的量子属性伤害。</x:v>
      </x:c>
      <x:c r="F6861" s="6" t="n">
        <x:v>2.888</x:v>
      </x:c>
      <x:c r="G6861" s="6" t="n">
        <x:v>0</x:v>
      </x:c>
      <x:c r="H6861" s="6" t="n">
        <x:v>0.96</x:v>
      </x:c>
      <x:c r="I6861" s="6" t="n">
        <x:v>0</x:v>
      </x:c>
      <x:c r="J6861" s="6" t="str">
        <x:v>[2.888, 0.96, 0.396, 3]</x:v>
      </x:c>
      <x:c r="K6861" s="7" t="str">
        <x:v>需确认条件及分段</x:v>
      </x:c>
      <x:c r="L6861" s="6" t="str">
        <x:v>https://raw.githubusercontent.com/Mar-7th/StarRailRes/dbe8cdfcfb0bf657b9fe1cf92d5537f118ccb487/index_new/cn/character_skills.json</x:v>
      </x:c>
    </x:row>
    <x:row r="6862" ht="38" customHeight="1">
      <x:c r="A6862" s="6" t="str">
        <x:v>1100603_6</x:v>
      </x:c>
      <x:c r="B6862" s="6" t="str">
        <x:v>1100603</x:v>
      </x:c>
      <x:c r="C6862" s="6" t="n">
        <x:v>6</x:v>
      </x:c>
      <x:c r="D6862" s="6" t="str">
        <x:v>|账号已封禁|</x:v>
      </x:c>
      <x:c r="E6862" s="7" t="str">
        <x:v>有100%的基础概率使敌方全体防御力降低40.5%，持续3回合，同时对敌方全体造成等同于银狼304%攻击力的量子属性伤害。</x:v>
      </x:c>
      <x:c r="F6862" s="6" t="n">
        <x:v>3.04</x:v>
      </x:c>
      <x:c r="G6862" s="6" t="n">
        <x:v>0</x:v>
      </x:c>
      <x:c r="H6862" s="6" t="n">
        <x:v>1</x:v>
      </x:c>
      <x:c r="I6862" s="6" t="n">
        <x:v>0</x:v>
      </x:c>
      <x:c r="J6862" s="6" t="str">
        <x:v>[3.04, 1, 0.405, 3]</x:v>
      </x:c>
      <x:c r="K6862" s="7" t="str">
        <x:v>需确认条件及分段</x:v>
      </x:c>
      <x:c r="L6862" s="6" t="str">
        <x:v>https://raw.githubusercontent.com/Mar-7th/StarRailRes/dbe8cdfcfb0bf657b9fe1cf92d5537f118ccb487/index_new/cn/character_skills.json</x:v>
      </x:c>
    </x:row>
    <x:row r="6863" ht="38" customHeight="1">
      <x:c r="A6863" s="6" t="str">
        <x:v>1100603_7</x:v>
      </x:c>
      <x:c r="B6863" s="6" t="str">
        <x:v>1100603</x:v>
      </x:c>
      <x:c r="C6863" s="6" t="n">
        <x:v>7</x:v>
      </x:c>
      <x:c r="D6863" s="6" t="str">
        <x:v>|账号已封禁|</x:v>
      </x:c>
      <x:c r="E6863" s="7" t="str">
        <x:v>有105%的基础概率使敌方全体防御力降低41.63%，持续3回合，同时对敌方全体造成等同于银狼323%攻击力的量子属性伤害。</x:v>
      </x:c>
      <x:c r="F6863" s="6" t="n">
        <x:v>3.23</x:v>
      </x:c>
      <x:c r="G6863" s="6" t="n">
        <x:v>0</x:v>
      </x:c>
      <x:c r="H6863" s="6" t="n">
        <x:v>1.05</x:v>
      </x:c>
      <x:c r="I6863" s="6" t="n">
        <x:v>0</x:v>
      </x:c>
      <x:c r="J6863" s="6" t="str">
        <x:v>[3.23, 1.05, 0.4163, 3]</x:v>
      </x:c>
      <x:c r="K6863" s="7" t="str">
        <x:v>需确认条件及分段</x:v>
      </x:c>
      <x:c r="L6863" s="6" t="str">
        <x:v>https://raw.githubusercontent.com/Mar-7th/StarRailRes/dbe8cdfcfb0bf657b9fe1cf92d5537f118ccb487/index_new/cn/character_skills.json</x:v>
      </x:c>
    </x:row>
    <x:row r="6864" ht="38" customHeight="1">
      <x:c r="A6864" s="6" t="str">
        <x:v>1100603_8</x:v>
      </x:c>
      <x:c r="B6864" s="6" t="str">
        <x:v>1100603</x:v>
      </x:c>
      <x:c r="C6864" s="6" t="n">
        <x:v>8</x:v>
      </x:c>
      <x:c r="D6864" s="6" t="str">
        <x:v>|账号已封禁|</x:v>
      </x:c>
      <x:c r="E6864" s="7" t="str">
        <x:v>有110%的基础概率使敌方全体防御力降低42.75%，持续3回合，同时对敌方全体造成等同于银狼342%攻击力的量子属性伤害。</x:v>
      </x:c>
      <x:c r="F6864" s="6" t="n">
        <x:v>3.42</x:v>
      </x:c>
      <x:c r="G6864" s="6" t="n">
        <x:v>0</x:v>
      </x:c>
      <x:c r="H6864" s="6" t="n">
        <x:v>1.1</x:v>
      </x:c>
      <x:c r="I6864" s="6" t="n">
        <x:v>0</x:v>
      </x:c>
      <x:c r="J6864" s="6" t="str">
        <x:v>[3.42, 1.1, 0.4275, 3]</x:v>
      </x:c>
      <x:c r="K6864" s="7" t="str">
        <x:v>需确认条件及分段</x:v>
      </x:c>
      <x:c r="L6864" s="6" t="str">
        <x:v>https://raw.githubusercontent.com/Mar-7th/StarRailRes/dbe8cdfcfb0bf657b9fe1cf92d5537f118ccb487/index_new/cn/character_skills.json</x:v>
      </x:c>
    </x:row>
    <x:row r="6865" ht="38" customHeight="1">
      <x:c r="A6865" s="6" t="str">
        <x:v>1100603_9</x:v>
      </x:c>
      <x:c r="B6865" s="6" t="str">
        <x:v>1100603</x:v>
      </x:c>
      <x:c r="C6865" s="6" t="n">
        <x:v>9</x:v>
      </x:c>
      <x:c r="D6865" s="6" t="str">
        <x:v>|账号已封禁|</x:v>
      </x:c>
      <x:c r="E6865" s="7" t="str">
        <x:v>有115%的基础概率使敌方全体防御力降低43.87%，持续3回合，同时对敌方全体造成等同于银狼361%攻击力的量子属性伤害。</x:v>
      </x:c>
      <x:c r="F6865" s="6" t="n">
        <x:v>3.61</x:v>
      </x:c>
      <x:c r="G6865" s="6" t="n">
        <x:v>0</x:v>
      </x:c>
      <x:c r="H6865" s="6" t="n">
        <x:v>1.15</x:v>
      </x:c>
      <x:c r="I6865" s="6" t="n">
        <x:v>0</x:v>
      </x:c>
      <x:c r="J6865" s="6" t="str">
        <x:v>[3.61, 1.15, 0.4387, 3]</x:v>
      </x:c>
      <x:c r="K6865" s="7" t="str">
        <x:v>需确认条件及分段</x:v>
      </x:c>
      <x:c r="L6865" s="6" t="str">
        <x:v>https://raw.githubusercontent.com/Mar-7th/StarRailRes/dbe8cdfcfb0bf657b9fe1cf92d5537f118ccb487/index_new/cn/character_skills.json</x:v>
      </x:c>
    </x:row>
    <x:row r="6866" ht="38" customHeight="1">
      <x:c r="A6866" s="6" t="str">
        <x:v>1100603_10</x:v>
      </x:c>
      <x:c r="B6866" s="6" t="str">
        <x:v>1100603</x:v>
      </x:c>
      <x:c r="C6866" s="6" t="n">
        <x:v>10</x:v>
      </x:c>
      <x:c r="D6866" s="6" t="str">
        <x:v>|账号已封禁|</x:v>
      </x:c>
      <x:c r="E6866" s="7" t="str">
        <x:v>有120%的基础概率使敌方全体防御力降低45%，持续3回合，同时对敌方全体造成等同于银狼380%攻击力的量子属性伤害。</x:v>
      </x:c>
      <x:c r="F6866" s="6" t="n">
        <x:v>3.8</x:v>
      </x:c>
      <x:c r="G6866" s="6" t="n">
        <x:v>0</x:v>
      </x:c>
      <x:c r="H6866" s="6" t="n">
        <x:v>1.2</x:v>
      </x:c>
      <x:c r="I6866" s="6" t="n">
        <x:v>0</x:v>
      </x:c>
      <x:c r="J6866" s="6" t="str">
        <x:v>[3.8, 1.2, 0.45, 3]</x:v>
      </x:c>
      <x:c r="K6866" s="7" t="str">
        <x:v>需确认条件及分段</x:v>
      </x:c>
      <x:c r="L6866" s="6" t="str">
        <x:v>https://raw.githubusercontent.com/Mar-7th/StarRailRes/dbe8cdfcfb0bf657b9fe1cf92d5537f118ccb487/index_new/cn/character_skills.json</x:v>
      </x:c>
    </x:row>
    <x:row r="6867" ht="38" customHeight="1">
      <x:c r="A6867" s="6" t="str">
        <x:v>1100603_11</x:v>
      </x:c>
      <x:c r="B6867" s="6" t="str">
        <x:v>1100603</x:v>
      </x:c>
      <x:c r="C6867" s="6" t="n">
        <x:v>11</x:v>
      </x:c>
      <x:c r="D6867" s="6" t="str">
        <x:v>|账号已封禁|</x:v>
      </x:c>
      <x:c r="E6867" s="7" t="str">
        <x:v>有124%的基础概率使敌方全体防御力降低45.9%，持续3回合，同时对敌方全体造成等同于银狼395.2%攻击力的量子属性伤害。</x:v>
      </x:c>
      <x:c r="F6867" s="6" t="n">
        <x:v>3.952</x:v>
      </x:c>
      <x:c r="G6867" s="6" t="n">
        <x:v>0</x:v>
      </x:c>
      <x:c r="H6867" s="6" t="n">
        <x:v>1.24</x:v>
      </x:c>
      <x:c r="I6867" s="6" t="n">
        <x:v>0</x:v>
      </x:c>
      <x:c r="J6867" s="6" t="str">
        <x:v>[3.952, 1.24, 0.459, 3]</x:v>
      </x:c>
      <x:c r="K6867" s="7" t="str">
        <x:v>需确认条件及分段</x:v>
      </x:c>
      <x:c r="L6867" s="6" t="str">
        <x:v>https://raw.githubusercontent.com/Mar-7th/StarRailRes/dbe8cdfcfb0bf657b9fe1cf92d5537f118ccb487/index_new/cn/character_skills.json</x:v>
      </x:c>
    </x:row>
    <x:row r="6868" ht="38" customHeight="1">
      <x:c r="A6868" s="6" t="str">
        <x:v>1100603_12</x:v>
      </x:c>
      <x:c r="B6868" s="6" t="str">
        <x:v>1100603</x:v>
      </x:c>
      <x:c r="C6868" s="6" t="n">
        <x:v>12</x:v>
      </x:c>
      <x:c r="D6868" s="6" t="str">
        <x:v>|账号已封禁|</x:v>
      </x:c>
      <x:c r="E6868" s="7" t="str">
        <x:v>有128%的基础概率使敌方全体防御力降低46.8%，持续3回合，同时对敌方全体造成等同于银狼410.4%攻击力的量子属性伤害。</x:v>
      </x:c>
      <x:c r="F6868" s="6" t="n">
        <x:v>4.104</x:v>
      </x:c>
      <x:c r="G6868" s="6" t="n">
        <x:v>0</x:v>
      </x:c>
      <x:c r="H6868" s="6" t="n">
        <x:v>1.28</x:v>
      </x:c>
      <x:c r="I6868" s="6" t="n">
        <x:v>0</x:v>
      </x:c>
      <x:c r="J6868" s="6" t="str">
        <x:v>[4.104, 1.28, 0.468, 3]</x:v>
      </x:c>
      <x:c r="K6868" s="7" t="str">
        <x:v>需确认条件及分段</x:v>
      </x:c>
      <x:c r="L6868" s="6" t="str">
        <x:v>https://raw.githubusercontent.com/Mar-7th/StarRailRes/dbe8cdfcfb0bf657b9fe1cf92d5537f118ccb487/index_new/cn/character_skills.json</x:v>
      </x:c>
    </x:row>
    <x:row r="6869" ht="38" customHeight="1">
      <x:c r="A6869" s="6" t="str">
        <x:v>1100603_13</x:v>
      </x:c>
      <x:c r="B6869" s="6" t="str">
        <x:v>1100603</x:v>
      </x:c>
      <x:c r="C6869" s="6" t="n">
        <x:v>13</x:v>
      </x:c>
      <x:c r="D6869" s="6" t="str">
        <x:v>|账号已封禁|</x:v>
      </x:c>
      <x:c r="E6869" s="7" t="str">
        <x:v>有132%的基础概率使敌方全体防御力降低47.7%，持续3回合，同时对敌方全体造成等同于银狼425.6%攻击力的量子属性伤害。</x:v>
      </x:c>
      <x:c r="F6869" s="6" t="n">
        <x:v>4.256</x:v>
      </x:c>
      <x:c r="G6869" s="6" t="n">
        <x:v>0</x:v>
      </x:c>
      <x:c r="H6869" s="6" t="n">
        <x:v>1.32</x:v>
      </x:c>
      <x:c r="I6869" s="6" t="n">
        <x:v>0</x:v>
      </x:c>
      <x:c r="J6869" s="6" t="str">
        <x:v>[4.256, 1.32, 0.477, 3]</x:v>
      </x:c>
      <x:c r="K6869" s="7" t="str">
        <x:v>需确认条件及分段</x:v>
      </x:c>
      <x:c r="L6869" s="6" t="str">
        <x:v>https://raw.githubusercontent.com/Mar-7th/StarRailRes/dbe8cdfcfb0bf657b9fe1cf92d5537f118ccb487/index_new/cn/character_skills.json</x:v>
      </x:c>
    </x:row>
    <x:row r="6870" ht="38" customHeight="1">
      <x:c r="A6870" s="6" t="str">
        <x:v>1100603_14</x:v>
      </x:c>
      <x:c r="B6870" s="6" t="str">
        <x:v>1100603</x:v>
      </x:c>
      <x:c r="C6870" s="6" t="n">
        <x:v>14</x:v>
      </x:c>
      <x:c r="D6870" s="6" t="str">
        <x:v>|账号已封禁|</x:v>
      </x:c>
      <x:c r="E6870" s="7" t="str">
        <x:v>有136%的基础概率使敌方全体防御力降低48.6%，持续3回合，同时对敌方全体造成等同于银狼440.8%攻击力的量子属性伤害。</x:v>
      </x:c>
      <x:c r="F6870" s="6" t="n">
        <x:v>4.408</x:v>
      </x:c>
      <x:c r="G6870" s="6" t="n">
        <x:v>0</x:v>
      </x:c>
      <x:c r="H6870" s="6" t="n">
        <x:v>1.36</x:v>
      </x:c>
      <x:c r="I6870" s="6" t="n">
        <x:v>0</x:v>
      </x:c>
      <x:c r="J6870" s="6" t="str">
        <x:v>[4.408, 1.36, 0.486, 3]</x:v>
      </x:c>
      <x:c r="K6870" s="7" t="str">
        <x:v>需确认条件及分段</x:v>
      </x:c>
      <x:c r="L6870" s="6" t="str">
        <x:v>https://raw.githubusercontent.com/Mar-7th/StarRailRes/dbe8cdfcfb0bf657b9fe1cf92d5537f118ccb487/index_new/cn/character_skills.json</x:v>
      </x:c>
    </x:row>
    <x:row r="6871" ht="38" customHeight="1">
      <x:c r="A6871" s="6" t="str">
        <x:v>1100603_15</x:v>
      </x:c>
      <x:c r="B6871" s="6" t="str">
        <x:v>1100603</x:v>
      </x:c>
      <x:c r="C6871" s="6" t="n">
        <x:v>15</x:v>
      </x:c>
      <x:c r="D6871" s="6" t="str">
        <x:v>|账号已封禁|</x:v>
      </x:c>
      <x:c r="E6871" s="7" t="str">
        <x:v>有140%的基础概率使敌方全体防御力降低49.5%，持续3回合，同时对敌方全体造成等同于银狼456%攻击力的量子属性伤害。</x:v>
      </x:c>
      <x:c r="F6871" s="6" t="n">
        <x:v>4.56</x:v>
      </x:c>
      <x:c r="G6871" s="6" t="n">
        <x:v>0</x:v>
      </x:c>
      <x:c r="H6871" s="6" t="n">
        <x:v>1.4</x:v>
      </x:c>
      <x:c r="I6871" s="6" t="n">
        <x:v>0</x:v>
      </x:c>
      <x:c r="J6871" s="6" t="str">
        <x:v>[4.56, 1.4, 0.495, 3]</x:v>
      </x:c>
      <x:c r="K6871" s="7" t="str">
        <x:v>需确认条件及分段</x:v>
      </x:c>
      <x:c r="L6871" s="6" t="str">
        <x:v>https://raw.githubusercontent.com/Mar-7th/StarRailRes/dbe8cdfcfb0bf657b9fe1cf92d5537f118ccb487/index_new/cn/character_skills.json</x:v>
      </x:c>
    </x:row>
    <x:row r="6872" ht="68" customHeight="1">
      <x:c r="A6872" s="6" t="str">
        <x:v>1100604_1</x:v>
      </x:c>
      <x:c r="B6872" s="6" t="str">
        <x:v>1100604</x:v>
      </x:c>
      <x:c r="C6872" s="6" t="n">
        <x:v>1</x:v>
      </x:c>
      <x:c r="D6872" s="6" t="str">
        <x:v>等待程序响应…</x:v>
      </x:c>
      <x:c r="E6872" s="7" t="str">
        <x:v>银狼能够制造：攻击力降低5%、防御力降低6%、速度降低3%3种【缺陷】。
银狼每次施放攻击后有60%的基础概率给受到攻击的敌方目标植入1个随机【缺陷】，持续3回合。
敌方目标被消灭时，银狼对其添加的弱点会转移给场上存活的未被银狼添加弱点的敌人，优先转移给精英级别及以上的目标。</x:v>
      </x:c>
      <x:c r="F6872" s="6" t="n">
        <x:v>0</x:v>
      </x:c>
      <x:c r="G6872" s="6" t="n">
        <x:v>0</x:v>
      </x:c>
      <x:c r="H6872" s="6" t="n">
        <x:v>0</x:v>
      </x:c>
      <x:c r="I6872" s="6" t="n">
        <x:v>0</x:v>
      </x:c>
      <x:c r="J6872" s="6" t="str">
        <x:v>[0.05, 0.06, 0.03, 0.6, 3]</x:v>
      </x:c>
      <x:c r="K6872" s="7" t="str">
        <x:v>无首段伤害倍率，请覆盖或设为辅助技能</x:v>
      </x:c>
      <x:c r="L6872" s="6" t="str">
        <x:v>https://raw.githubusercontent.com/Mar-7th/StarRailRes/dbe8cdfcfb0bf657b9fe1cf92d5537f118ccb487/index_new/cn/character_skills.json</x:v>
      </x:c>
    </x:row>
    <x:row r="6873" ht="68" customHeight="1">
      <x:c r="A6873" s="6" t="str">
        <x:v>1100604_2</x:v>
      </x:c>
      <x:c r="B6873" s="6" t="str">
        <x:v>1100604</x:v>
      </x:c>
      <x:c r="C6873" s="6" t="n">
        <x:v>2</x:v>
      </x:c>
      <x:c r="D6873" s="6" t="str">
        <x:v>等待程序响应…</x:v>
      </x:c>
      <x:c r="E6873" s="7" t="str">
        <x:v>银狼能够制造：攻击力降低5.5%、防御力降低6.6%、速度降低3.3%3种【缺陷】。
银狼每次施放攻击后有64%的基础概率给受到攻击的敌方目标植入1个随机【缺陷】，持续3回合。
敌方目标被消灭时，银狼对其添加的弱点会转移给场上存活的未被银狼添加弱点的敌人，优先转移给精英级别及以上的目标。</x:v>
      </x:c>
      <x:c r="F6873" s="6" t="n">
        <x:v>0</x:v>
      </x:c>
      <x:c r="G6873" s="6" t="n">
        <x:v>0</x:v>
      </x:c>
      <x:c r="H6873" s="6" t="n">
        <x:v>0</x:v>
      </x:c>
      <x:c r="I6873" s="6" t="n">
        <x:v>0</x:v>
      </x:c>
      <x:c r="J6873" s="6" t="str">
        <x:v>[0.055, 0.066, 0.033, 0.64, 3]</x:v>
      </x:c>
      <x:c r="K6873" s="7" t="str">
        <x:v>无首段伤害倍率，请覆盖或设为辅助技能</x:v>
      </x:c>
      <x:c r="L6873" s="6" t="str">
        <x:v>https://raw.githubusercontent.com/Mar-7th/StarRailRes/dbe8cdfcfb0bf657b9fe1cf92d5537f118ccb487/index_new/cn/character_skills.json</x:v>
      </x:c>
    </x:row>
    <x:row r="6874" ht="68" customHeight="1">
      <x:c r="A6874" s="6" t="str">
        <x:v>1100604_3</x:v>
      </x:c>
      <x:c r="B6874" s="6" t="str">
        <x:v>1100604</x:v>
      </x:c>
      <x:c r="C6874" s="6" t="n">
        <x:v>3</x:v>
      </x:c>
      <x:c r="D6874" s="6" t="str">
        <x:v>等待程序响应…</x:v>
      </x:c>
      <x:c r="E6874" s="7" t="str">
        <x:v>银狼能够制造：攻击力降低6%、防御力降低7.2%、速度降低3.6%3种【缺陷】。
银狼每次施放攻击后有68%的基础概率给受到攻击的敌方目标植入1个随机【缺陷】，持续3回合。
敌方目标被消灭时，银狼对其添加的弱点会转移给场上存活的未被银狼添加弱点的敌人，优先转移给精英级别及以上的目标。</x:v>
      </x:c>
      <x:c r="F6874" s="6" t="n">
        <x:v>0</x:v>
      </x:c>
      <x:c r="G6874" s="6" t="n">
        <x:v>0</x:v>
      </x:c>
      <x:c r="H6874" s="6" t="n">
        <x:v>0</x:v>
      </x:c>
      <x:c r="I6874" s="6" t="n">
        <x:v>0</x:v>
      </x:c>
      <x:c r="J6874" s="6" t="str">
        <x:v>[0.06, 0.072, 0.036, 0.68, 3]</x:v>
      </x:c>
      <x:c r="K6874" s="7" t="str">
        <x:v>无首段伤害倍率，请覆盖或设为辅助技能</x:v>
      </x:c>
      <x:c r="L6874" s="6" t="str">
        <x:v>https://raw.githubusercontent.com/Mar-7th/StarRailRes/dbe8cdfcfb0bf657b9fe1cf92d5537f118ccb487/index_new/cn/character_skills.json</x:v>
      </x:c>
    </x:row>
    <x:row r="6875" ht="68" customHeight="1">
      <x:c r="A6875" s="6" t="str">
        <x:v>1100604_4</x:v>
      </x:c>
      <x:c r="B6875" s="6" t="str">
        <x:v>1100604</x:v>
      </x:c>
      <x:c r="C6875" s="6" t="n">
        <x:v>4</x:v>
      </x:c>
      <x:c r="D6875" s="6" t="str">
        <x:v>等待程序响应…</x:v>
      </x:c>
      <x:c r="E6875" s="7" t="str">
        <x:v>银狼能够制造：攻击力降低6.5%、防御力降低7.8%、速度降低3.9%3种【缺陷】。
银狼每次施放攻击后有72%的基础概率给受到攻击的敌方目标植入1个随机【缺陷】，持续3回合。
敌方目标被消灭时，银狼对其添加的弱点会转移给场上存活的未被银狼添加弱点的敌人，优先转移给精英级别及以上的目标。</x:v>
      </x:c>
      <x:c r="F6875" s="6" t="n">
        <x:v>0</x:v>
      </x:c>
      <x:c r="G6875" s="6" t="n">
        <x:v>0</x:v>
      </x:c>
      <x:c r="H6875" s="6" t="n">
        <x:v>0</x:v>
      </x:c>
      <x:c r="I6875" s="6" t="n">
        <x:v>0</x:v>
      </x:c>
      <x:c r="J6875" s="6" t="str">
        <x:v>[0.065, 0.078, 0.039, 0.72, 3]</x:v>
      </x:c>
      <x:c r="K6875" s="7" t="str">
        <x:v>无首段伤害倍率，请覆盖或设为辅助技能</x:v>
      </x:c>
      <x:c r="L6875" s="6" t="str">
        <x:v>https://raw.githubusercontent.com/Mar-7th/StarRailRes/dbe8cdfcfb0bf657b9fe1cf92d5537f118ccb487/index_new/cn/character_skills.json</x:v>
      </x:c>
    </x:row>
    <x:row r="6876" ht="68" customHeight="1">
      <x:c r="A6876" s="6" t="str">
        <x:v>1100604_5</x:v>
      </x:c>
      <x:c r="B6876" s="6" t="str">
        <x:v>1100604</x:v>
      </x:c>
      <x:c r="C6876" s="6" t="n">
        <x:v>5</x:v>
      </x:c>
      <x:c r="D6876" s="6" t="str">
        <x:v>等待程序响应…</x:v>
      </x:c>
      <x:c r="E6876" s="7" t="str">
        <x:v>银狼能够制造：攻击力降低7%、防御力降低8.4%、速度降低4.2%3种【缺陷】。
银狼每次施放攻击后有76%的基础概率给受到攻击的敌方目标植入1个随机【缺陷】，持续3回合。
敌方目标被消灭时，银狼对其添加的弱点会转移给场上存活的未被银狼添加弱点的敌人，优先转移给精英级别及以上的目标。</x:v>
      </x:c>
      <x:c r="F6876" s="6" t="n">
        <x:v>0</x:v>
      </x:c>
      <x:c r="G6876" s="6" t="n">
        <x:v>0</x:v>
      </x:c>
      <x:c r="H6876" s="6" t="n">
        <x:v>0</x:v>
      </x:c>
      <x:c r="I6876" s="6" t="n">
        <x:v>0</x:v>
      </x:c>
      <x:c r="J6876" s="6" t="str">
        <x:v>[0.07, 0.084, 0.042, 0.76, 3]</x:v>
      </x:c>
      <x:c r="K6876" s="7" t="str">
        <x:v>无首段伤害倍率，请覆盖或设为辅助技能</x:v>
      </x:c>
      <x:c r="L6876" s="6" t="str">
        <x:v>https://raw.githubusercontent.com/Mar-7th/StarRailRes/dbe8cdfcfb0bf657b9fe1cf92d5537f118ccb487/index_new/cn/character_skills.json</x:v>
      </x:c>
    </x:row>
    <x:row r="6877" ht="68" customHeight="1">
      <x:c r="A6877" s="6" t="str">
        <x:v>1100604_6</x:v>
      </x:c>
      <x:c r="B6877" s="6" t="str">
        <x:v>1100604</x:v>
      </x:c>
      <x:c r="C6877" s="6" t="n">
        <x:v>6</x:v>
      </x:c>
      <x:c r="D6877" s="6" t="str">
        <x:v>等待程序响应…</x:v>
      </x:c>
      <x:c r="E6877" s="7" t="str">
        <x:v>银狼能够制造：攻击力降低7.5%、防御力降低9%、速度降低4.5%3种【缺陷】。
银狼每次施放攻击后有80%的基础概率给受到攻击的敌方目标植入1个随机【缺陷】，持续3回合。
敌方目标被消灭时，银狼对其添加的弱点会转移给场上存活的未被银狼添加弱点的敌人，优先转移给精英级别及以上的目标。</x:v>
      </x:c>
      <x:c r="F6877" s="6" t="n">
        <x:v>0</x:v>
      </x:c>
      <x:c r="G6877" s="6" t="n">
        <x:v>0</x:v>
      </x:c>
      <x:c r="H6877" s="6" t="n">
        <x:v>0</x:v>
      </x:c>
      <x:c r="I6877" s="6" t="n">
        <x:v>0</x:v>
      </x:c>
      <x:c r="J6877" s="6" t="str">
        <x:v>[0.075, 0.09, 0.045, 0.8, 3]</x:v>
      </x:c>
      <x:c r="K6877" s="7" t="str">
        <x:v>无首段伤害倍率，请覆盖或设为辅助技能</x:v>
      </x:c>
      <x:c r="L6877" s="6" t="str">
        <x:v>https://raw.githubusercontent.com/Mar-7th/StarRailRes/dbe8cdfcfb0bf657b9fe1cf92d5537f118ccb487/index_new/cn/character_skills.json</x:v>
      </x:c>
    </x:row>
    <x:row r="6878" ht="68" customHeight="1">
      <x:c r="A6878" s="6" t="str">
        <x:v>1100604_7</x:v>
      </x:c>
      <x:c r="B6878" s="6" t="str">
        <x:v>1100604</x:v>
      </x:c>
      <x:c r="C6878" s="6" t="n">
        <x:v>7</x:v>
      </x:c>
      <x:c r="D6878" s="6" t="str">
        <x:v>等待程序响应…</x:v>
      </x:c>
      <x:c r="E6878" s="7" t="str">
        <x:v>银狼能够制造：攻击力降低8.13%、防御力降低9.75%、速度降低4.88%3种【缺陷】。
银狼每次施放攻击后有85%的基础概率给受到攻击的敌方目标植入1个随机【缺陷】，持续3回合。
敌方目标被消灭时，银狼对其添加的弱点会转移给场上存活的未被银狼添加弱点的敌人，优先转移给精英级别及以上的目标。</x:v>
      </x:c>
      <x:c r="F6878" s="6" t="n">
        <x:v>0</x:v>
      </x:c>
      <x:c r="G6878" s="6" t="n">
        <x:v>0</x:v>
      </x:c>
      <x:c r="H6878" s="6" t="n">
        <x:v>0</x:v>
      </x:c>
      <x:c r="I6878" s="6" t="n">
        <x:v>0</x:v>
      </x:c>
      <x:c r="J6878" s="6" t="str">
        <x:v>[0.0813, 0.0975, 0.0488, 0.85, 3]</x:v>
      </x:c>
      <x:c r="K6878" s="7" t="str">
        <x:v>无首段伤害倍率，请覆盖或设为辅助技能</x:v>
      </x:c>
      <x:c r="L6878" s="6" t="str">
        <x:v>https://raw.githubusercontent.com/Mar-7th/StarRailRes/dbe8cdfcfb0bf657b9fe1cf92d5537f118ccb487/index_new/cn/character_skills.json</x:v>
      </x:c>
    </x:row>
    <x:row r="6879" ht="68" customHeight="1">
      <x:c r="A6879" s="6" t="str">
        <x:v>1100604_8</x:v>
      </x:c>
      <x:c r="B6879" s="6" t="str">
        <x:v>1100604</x:v>
      </x:c>
      <x:c r="C6879" s="6" t="n">
        <x:v>8</x:v>
      </x:c>
      <x:c r="D6879" s="6" t="str">
        <x:v>等待程序响应…</x:v>
      </x:c>
      <x:c r="E6879" s="7" t="str">
        <x:v>银狼能够制造：攻击力降低8.75%、防御力降低10.5%、速度降低5.25%3种【缺陷】。
银狼每次施放攻击后有90%的基础概率给受到攻击的敌方目标植入1个随机【缺陷】，持续3回合。
敌方目标被消灭时，银狼对其添加的弱点会转移给场上存活的未被银狼添加弱点的敌人，优先转移给精英级别及以上的目标。</x:v>
      </x:c>
      <x:c r="F6879" s="6" t="n">
        <x:v>0</x:v>
      </x:c>
      <x:c r="G6879" s="6" t="n">
        <x:v>0</x:v>
      </x:c>
      <x:c r="H6879" s="6" t="n">
        <x:v>0</x:v>
      </x:c>
      <x:c r="I6879" s="6" t="n">
        <x:v>0</x:v>
      </x:c>
      <x:c r="J6879" s="6" t="str">
        <x:v>[0.0875, 0.105, 0.0525, 0.9, 3]</x:v>
      </x:c>
      <x:c r="K6879" s="7" t="str">
        <x:v>无首段伤害倍率，请覆盖或设为辅助技能</x:v>
      </x:c>
      <x:c r="L6879" s="6" t="str">
        <x:v>https://raw.githubusercontent.com/Mar-7th/StarRailRes/dbe8cdfcfb0bf657b9fe1cf92d5537f118ccb487/index_new/cn/character_skills.json</x:v>
      </x:c>
    </x:row>
    <x:row r="6880" ht="68" customHeight="1">
      <x:c r="A6880" s="6" t="str">
        <x:v>1100604_9</x:v>
      </x:c>
      <x:c r="B6880" s="6" t="str">
        <x:v>1100604</x:v>
      </x:c>
      <x:c r="C6880" s="6" t="n">
        <x:v>9</x:v>
      </x:c>
      <x:c r="D6880" s="6" t="str">
        <x:v>等待程序响应…</x:v>
      </x:c>
      <x:c r="E6880" s="7" t="str">
        <x:v>银狼能够制造：攻击力降低9.38%、防御力降低11.25%、速度降低5.63%3种【缺陷】。
银狼每次施放攻击后有95%的基础概率给受到攻击的敌方目标植入1个随机【缺陷】，持续3回合。
敌方目标被消灭时，银狼对其添加的弱点会转移给场上存活的未被银狼添加弱点的敌人，优先转移给精英级别及以上的目标。</x:v>
      </x:c>
      <x:c r="F6880" s="6" t="n">
        <x:v>0</x:v>
      </x:c>
      <x:c r="G6880" s="6" t="n">
        <x:v>0</x:v>
      </x:c>
      <x:c r="H6880" s="6" t="n">
        <x:v>0</x:v>
      </x:c>
      <x:c r="I6880" s="6" t="n">
        <x:v>0</x:v>
      </x:c>
      <x:c r="J6880" s="6" t="str">
        <x:v>[0.0938, 0.1125, 0.0563, 0.95, 3]</x:v>
      </x:c>
      <x:c r="K6880" s="7" t="str">
        <x:v>无首段伤害倍率，请覆盖或设为辅助技能</x:v>
      </x:c>
      <x:c r="L6880" s="6" t="str">
        <x:v>https://raw.githubusercontent.com/Mar-7th/StarRailRes/dbe8cdfcfb0bf657b9fe1cf92d5537f118ccb487/index_new/cn/character_skills.json</x:v>
      </x:c>
    </x:row>
    <x:row r="6881" ht="68" customHeight="1">
      <x:c r="A6881" s="6" t="str">
        <x:v>1100604_10</x:v>
      </x:c>
      <x:c r="B6881" s="6" t="str">
        <x:v>1100604</x:v>
      </x:c>
      <x:c r="C6881" s="6" t="n">
        <x:v>10</x:v>
      </x:c>
      <x:c r="D6881" s="6" t="str">
        <x:v>等待程序响应…</x:v>
      </x:c>
      <x:c r="E6881" s="7" t="str">
        <x:v>银狼能够制造：攻击力降低10%、防御力降低12%、速度降低6%3种【缺陷】。
银狼每次施放攻击后有100%的基础概率给受到攻击的敌方目标植入1个随机【缺陷】，持续3回合。
敌方目标被消灭时，银狼对其添加的弱点会转移给场上存活的未被银狼添加弱点的敌人，优先转移给精英级别及以上的目标。</x:v>
      </x:c>
      <x:c r="F6881" s="6" t="n">
        <x:v>0</x:v>
      </x:c>
      <x:c r="G6881" s="6" t="n">
        <x:v>0</x:v>
      </x:c>
      <x:c r="H6881" s="6" t="n">
        <x:v>0</x:v>
      </x:c>
      <x:c r="I6881" s="6" t="n">
        <x:v>0</x:v>
      </x:c>
      <x:c r="J6881" s="6" t="str">
        <x:v>[0.1, 0.12, 0.06, 1, 3]</x:v>
      </x:c>
      <x:c r="K6881" s="7" t="str">
        <x:v>无首段伤害倍率，请覆盖或设为辅助技能</x:v>
      </x:c>
      <x:c r="L6881" s="6" t="str">
        <x:v>https://raw.githubusercontent.com/Mar-7th/StarRailRes/dbe8cdfcfb0bf657b9fe1cf92d5537f118ccb487/index_new/cn/character_skills.json</x:v>
      </x:c>
    </x:row>
    <x:row r="6882" ht="68" customHeight="1">
      <x:c r="A6882" s="6" t="str">
        <x:v>1100604_11</x:v>
      </x:c>
      <x:c r="B6882" s="6" t="str">
        <x:v>1100604</x:v>
      </x:c>
      <x:c r="C6882" s="6" t="n">
        <x:v>11</x:v>
      </x:c>
      <x:c r="D6882" s="6" t="str">
        <x:v>等待程序响应…</x:v>
      </x:c>
      <x:c r="E6882" s="7" t="str">
        <x:v>银狼能够制造：攻击力降低10.5%、防御力降低12.6%、速度降低6.3%3种【缺陷】。
银狼每次施放攻击后有104%的基础概率给受到攻击的敌方目标植入1个随机【缺陷】，持续3回合。
敌方目标被消灭时，银狼对其添加的弱点会转移给场上存活的未被银狼添加弱点的敌人，优先转移给精英级别及以上的目标。</x:v>
      </x:c>
      <x:c r="F6882" s="6" t="n">
        <x:v>0</x:v>
      </x:c>
      <x:c r="G6882" s="6" t="n">
        <x:v>0</x:v>
      </x:c>
      <x:c r="H6882" s="6" t="n">
        <x:v>0</x:v>
      </x:c>
      <x:c r="I6882" s="6" t="n">
        <x:v>0</x:v>
      </x:c>
      <x:c r="J6882" s="6" t="str">
        <x:v>[0.105, 0.126, 0.063, 1.04, 3]</x:v>
      </x:c>
      <x:c r="K6882" s="7" t="str">
        <x:v>无首段伤害倍率，请覆盖或设为辅助技能</x:v>
      </x:c>
      <x:c r="L6882" s="6" t="str">
        <x:v>https://raw.githubusercontent.com/Mar-7th/StarRailRes/dbe8cdfcfb0bf657b9fe1cf92d5537f118ccb487/index_new/cn/character_skills.json</x:v>
      </x:c>
    </x:row>
    <x:row r="6883" ht="68" customHeight="1">
      <x:c r="A6883" s="6" t="str">
        <x:v>1100604_12</x:v>
      </x:c>
      <x:c r="B6883" s="6" t="str">
        <x:v>1100604</x:v>
      </x:c>
      <x:c r="C6883" s="6" t="n">
        <x:v>12</x:v>
      </x:c>
      <x:c r="D6883" s="6" t="str">
        <x:v>等待程序响应…</x:v>
      </x:c>
      <x:c r="E6883" s="7" t="str">
        <x:v>银狼能够制造：攻击力降低11%、防御力降低13.2%、速度降低6.6%3种【缺陷】。
银狼每次施放攻击后有108%的基础概率给受到攻击的敌方目标植入1个随机【缺陷】，持续3回合。
敌方目标被消灭时，银狼对其添加的弱点会转移给场上存活的未被银狼添加弱点的敌人，优先转移给精英级别及以上的目标。</x:v>
      </x:c>
      <x:c r="F6883" s="6" t="n">
        <x:v>0</x:v>
      </x:c>
      <x:c r="G6883" s="6" t="n">
        <x:v>0</x:v>
      </x:c>
      <x:c r="H6883" s="6" t="n">
        <x:v>0</x:v>
      </x:c>
      <x:c r="I6883" s="6" t="n">
        <x:v>0</x:v>
      </x:c>
      <x:c r="J6883" s="6" t="str">
        <x:v>[0.11, 0.132, 0.066, 1.08, 3]</x:v>
      </x:c>
      <x:c r="K6883" s="7" t="str">
        <x:v>无首段伤害倍率，请覆盖或设为辅助技能</x:v>
      </x:c>
      <x:c r="L6883" s="6" t="str">
        <x:v>https://raw.githubusercontent.com/Mar-7th/StarRailRes/dbe8cdfcfb0bf657b9fe1cf92d5537f118ccb487/index_new/cn/character_skills.json</x:v>
      </x:c>
    </x:row>
    <x:row r="6884" ht="68" customHeight="1">
      <x:c r="A6884" s="6" t="str">
        <x:v>1100604_13</x:v>
      </x:c>
      <x:c r="B6884" s="6" t="str">
        <x:v>1100604</x:v>
      </x:c>
      <x:c r="C6884" s="6" t="n">
        <x:v>13</x:v>
      </x:c>
      <x:c r="D6884" s="6" t="str">
        <x:v>等待程序响应…</x:v>
      </x:c>
      <x:c r="E6884" s="7" t="str">
        <x:v>银狼能够制造：攻击力降低11.5%、防御力降低13.8%、速度降低6.9%3种【缺陷】。
银狼每次施放攻击后有112%的基础概率给受到攻击的敌方目标植入1个随机【缺陷】，持续3回合。
敌方目标被消灭时，银狼对其添加的弱点会转移给场上存活的未被银狼添加弱点的敌人，优先转移给精英级别及以上的目标。</x:v>
      </x:c>
      <x:c r="F6884" s="6" t="n">
        <x:v>0</x:v>
      </x:c>
      <x:c r="G6884" s="6" t="n">
        <x:v>0</x:v>
      </x:c>
      <x:c r="H6884" s="6" t="n">
        <x:v>0</x:v>
      </x:c>
      <x:c r="I6884" s="6" t="n">
        <x:v>0</x:v>
      </x:c>
      <x:c r="J6884" s="6" t="str">
        <x:v>[0.115, 0.138, 0.069, 1.12, 3]</x:v>
      </x:c>
      <x:c r="K6884" s="7" t="str">
        <x:v>无首段伤害倍率，请覆盖或设为辅助技能</x:v>
      </x:c>
      <x:c r="L6884" s="6" t="str">
        <x:v>https://raw.githubusercontent.com/Mar-7th/StarRailRes/dbe8cdfcfb0bf657b9fe1cf92d5537f118ccb487/index_new/cn/character_skills.json</x:v>
      </x:c>
    </x:row>
    <x:row r="6885" ht="68" customHeight="1">
      <x:c r="A6885" s="6" t="str">
        <x:v>1100604_14</x:v>
      </x:c>
      <x:c r="B6885" s="6" t="str">
        <x:v>1100604</x:v>
      </x:c>
      <x:c r="C6885" s="6" t="n">
        <x:v>14</x:v>
      </x:c>
      <x:c r="D6885" s="6" t="str">
        <x:v>等待程序响应…</x:v>
      </x:c>
      <x:c r="E6885" s="7" t="str">
        <x:v>银狼能够制造：攻击力降低12%、防御力降低14.4%、速度降低7.2%3种【缺陷】。
银狼每次施放攻击后有116%的基础概率给受到攻击的敌方目标植入1个随机【缺陷】，持续3回合。
敌方目标被消灭时，银狼对其添加的弱点会转移给场上存活的未被银狼添加弱点的敌人，优先转移给精英级别及以上的目标。</x:v>
      </x:c>
      <x:c r="F6885" s="6" t="n">
        <x:v>0</x:v>
      </x:c>
      <x:c r="G6885" s="6" t="n">
        <x:v>0</x:v>
      </x:c>
      <x:c r="H6885" s="6" t="n">
        <x:v>0</x:v>
      </x:c>
      <x:c r="I6885" s="6" t="n">
        <x:v>0</x:v>
      </x:c>
      <x:c r="J6885" s="6" t="str">
        <x:v>[0.12, 0.144, 0.072, 1.16, 3]</x:v>
      </x:c>
      <x:c r="K6885" s="7" t="str">
        <x:v>无首段伤害倍率，请覆盖或设为辅助技能</x:v>
      </x:c>
      <x:c r="L6885" s="6" t="str">
        <x:v>https://raw.githubusercontent.com/Mar-7th/StarRailRes/dbe8cdfcfb0bf657b9fe1cf92d5537f118ccb487/index_new/cn/character_skills.json</x:v>
      </x:c>
    </x:row>
    <x:row r="6886" ht="68" customHeight="1">
      <x:c r="A6886" s="6" t="str">
        <x:v>1100604_15</x:v>
      </x:c>
      <x:c r="B6886" s="6" t="str">
        <x:v>1100604</x:v>
      </x:c>
      <x:c r="C6886" s="6" t="n">
        <x:v>15</x:v>
      </x:c>
      <x:c r="D6886" s="6" t="str">
        <x:v>等待程序响应…</x:v>
      </x:c>
      <x:c r="E6886" s="7" t="str">
        <x:v>银狼能够制造：攻击力降低12.5%、防御力降低15%、速度降低7.5%3种【缺陷】。
银狼每次施放攻击后有120%的基础概率给受到攻击的敌方目标植入1个随机【缺陷】，持续3回合。
敌方目标被消灭时，银狼对其添加的弱点会转移给场上存活的未被银狼添加弱点的敌人，优先转移给精英级别及以上的目标。</x:v>
      </x:c>
      <x:c r="F6886" s="6" t="n">
        <x:v>0</x:v>
      </x:c>
      <x:c r="G6886" s="6" t="n">
        <x:v>0</x:v>
      </x:c>
      <x:c r="H6886" s="6" t="n">
        <x:v>0</x:v>
      </x:c>
      <x:c r="I6886" s="6" t="n">
        <x:v>0</x:v>
      </x:c>
      <x:c r="J6886" s="6" t="str">
        <x:v>[0.125, 0.15, 0.075, 1.2, 3]</x:v>
      </x:c>
      <x:c r="K6886" s="7" t="str">
        <x:v>无首段伤害倍率，请覆盖或设为辅助技能</x:v>
      </x:c>
      <x:c r="L6886" s="6" t="str">
        <x:v>https://raw.githubusercontent.com/Mar-7th/StarRailRes/dbe8cdfcfb0bf657b9fe1cf92d5537f118ccb487/index_new/cn/character_skills.json</x:v>
      </x:c>
    </x:row>
    <x:row r="6887" ht="20" customHeight="1">
      <x:c r="A6887" s="6" t="str">
        <x:v>1100606_1</x:v>
      </x:c>
      <x:c r="B6887" s="6" t="str">
        <x:v>1100606</x:v>
      </x:c>
      <x:c r="C6887" s="6" t="n">
        <x:v>1</x:v>
      </x:c>
      <x:c r="D6887" s="6" t="str">
        <x:v>攻击</x:v>
      </x:c>
      <x:c r="E6887" s="7" t="str">
        <x:v>攻击敌人，进入战斗后削弱敌方目标对应属性韧性。</x:v>
      </x:c>
      <x:c r="F6887" s="6" t="n">
        <x:v>0</x:v>
      </x:c>
      <x:c r="G6887" s="6" t="n">
        <x:v>0</x:v>
      </x:c>
      <x:c r="H6887" s="6" t="n">
        <x:v>0</x:v>
      </x:c>
      <x:c r="I6887" s="6" t="n">
        <x:v>0</x:v>
      </x:c>
      <x:c r="J6887" s="6" t="str">
        <x:v>[]</x:v>
      </x:c>
      <x:c r="K6887" s="7" t="str">
        <x:v>缺少结构化参数，必须覆盖</x:v>
      </x:c>
      <x:c r="L6887" s="6" t="str">
        <x:v>https://raw.githubusercontent.com/Mar-7th/StarRailRes/dbe8cdfcfb0bf657b9fe1cf92d5537f118ccb487/index_new/cn/character_skills.json</x:v>
      </x:c>
    </x:row>
    <x:row r="6888" ht="38" customHeight="1">
      <x:c r="A6888" s="6" t="str">
        <x:v>1100607_1</x:v>
      </x:c>
      <x:c r="B6888" s="6" t="str">
        <x:v>1100607</x:v>
      </x:c>
      <x:c r="C6888" s="6" t="n">
        <x:v>1</x:v>
      </x:c>
      <x:c r="D6888" s="6" t="str">
        <x:v>|强制结束进程|</x:v>
      </x:c>
      <x:c r="E6888" s="7" t="str">
        <x:v>立即攻击敌人，进入战斗后对敌方全体造成等同于银狼80%攻击力的量子属性伤害，并无视弱点属性削减敌方全体的韧性，击破弱点时，触发量子属性的弱点击破效果。</x:v>
      </x:c>
      <x:c r="F6888" s="6" t="n">
        <x:v>0.8</x:v>
      </x:c>
      <x:c r="G6888" s="6" t="n">
        <x:v>0</x:v>
      </x:c>
      <x:c r="H6888" s="6" t="n">
        <x:v>0</x:v>
      </x:c>
      <x:c r="I6888" s="6" t="n">
        <x:v>0</x:v>
      </x:c>
      <x:c r="J6888" s="6" t="str">
        <x:v>[0.8]</x:v>
      </x:c>
      <x:c r="K6888" s="7" t="str">
        <x:v>需确认条件及分段</x:v>
      </x:c>
      <x:c r="L6888" s="6" t="str">
        <x:v>https://raw.githubusercontent.com/Mar-7th/StarRailRes/dbe8cdfcfb0bf657b9fe1cf92d5537f118ccb487/index_new/cn/character_skills.json</x:v>
      </x:c>
    </x:row>
    <x:row r="6889" ht="20" customHeight="1">
      <x:c r="A6889" s="6" t="str">
        <x:v>1110201_1</x:v>
      </x:c>
      <x:c r="B6889" s="6" t="str">
        <x:v>1110201</x:v>
      </x:c>
      <x:c r="C6889" s="6" t="n">
        <x:v>1</x:v>
      </x:c>
      <x:c r="D6889" s="6" t="str">
        <x:v>强袭</x:v>
      </x:c>
      <x:c r="E6889" s="7" t="str">
        <x:v>对指定敌方单体造成等同于希儿50%攻击力的量子属性伤害。</x:v>
      </x:c>
      <x:c r="F6889" s="6" t="n">
        <x:v>0.5</x:v>
      </x:c>
      <x:c r="G6889" s="6" t="n">
        <x:v>0</x:v>
      </x:c>
      <x:c r="H6889" s="6" t="n">
        <x:v>0</x:v>
      </x:c>
      <x:c r="I6889" s="6" t="n">
        <x:v>0</x:v>
      </x:c>
      <x:c r="J6889" s="6" t="str">
        <x:v>[0.5]</x:v>
      </x:c>
      <x:c r="K6889" s="7" t="str">
        <x:v>需确认条件及分段</x:v>
      </x:c>
      <x:c r="L6889" s="6" t="str">
        <x:v>https://raw.githubusercontent.com/Mar-7th/StarRailRes/dbe8cdfcfb0bf657b9fe1cf92d5537f118ccb487/index_new/cn/character_skills.json</x:v>
      </x:c>
    </x:row>
    <x:row r="6890" ht="20" customHeight="1">
      <x:c r="A6890" s="6" t="str">
        <x:v>1110201_2</x:v>
      </x:c>
      <x:c r="B6890" s="6" t="str">
        <x:v>1110201</x:v>
      </x:c>
      <x:c r="C6890" s="6" t="n">
        <x:v>2</x:v>
      </x:c>
      <x:c r="D6890" s="6" t="str">
        <x:v>强袭</x:v>
      </x:c>
      <x:c r="E6890" s="7" t="str">
        <x:v>对指定敌方单体造成等同于希儿60%攻击力的量子属性伤害。</x:v>
      </x:c>
      <x:c r="F6890" s="6" t="n">
        <x:v>0.6</x:v>
      </x:c>
      <x:c r="G6890" s="6" t="n">
        <x:v>0</x:v>
      </x:c>
      <x:c r="H6890" s="6" t="n">
        <x:v>0</x:v>
      </x:c>
      <x:c r="I6890" s="6" t="n">
        <x:v>0</x:v>
      </x:c>
      <x:c r="J6890" s="6" t="str">
        <x:v>[0.6]</x:v>
      </x:c>
      <x:c r="K6890" s="7" t="str">
        <x:v>需确认条件及分段</x:v>
      </x:c>
      <x:c r="L6890" s="6" t="str">
        <x:v>https://raw.githubusercontent.com/Mar-7th/StarRailRes/dbe8cdfcfb0bf657b9fe1cf92d5537f118ccb487/index_new/cn/character_skills.json</x:v>
      </x:c>
    </x:row>
    <x:row r="6891" ht="20" customHeight="1">
      <x:c r="A6891" s="6" t="str">
        <x:v>1110201_3</x:v>
      </x:c>
      <x:c r="B6891" s="6" t="str">
        <x:v>1110201</x:v>
      </x:c>
      <x:c r="C6891" s="6" t="n">
        <x:v>3</x:v>
      </x:c>
      <x:c r="D6891" s="6" t="str">
        <x:v>强袭</x:v>
      </x:c>
      <x:c r="E6891" s="7" t="str">
        <x:v>对指定敌方单体造成等同于希儿70%攻击力的量子属性伤害。</x:v>
      </x:c>
      <x:c r="F6891" s="6" t="n">
        <x:v>0.7</x:v>
      </x:c>
      <x:c r="G6891" s="6" t="n">
        <x:v>0</x:v>
      </x:c>
      <x:c r="H6891" s="6" t="n">
        <x:v>0</x:v>
      </x:c>
      <x:c r="I6891" s="6" t="n">
        <x:v>0</x:v>
      </x:c>
      <x:c r="J6891" s="6" t="str">
        <x:v>[0.7]</x:v>
      </x:c>
      <x:c r="K6891" s="7" t="str">
        <x:v>需确认条件及分段</x:v>
      </x:c>
      <x:c r="L6891" s="6" t="str">
        <x:v>https://raw.githubusercontent.com/Mar-7th/StarRailRes/dbe8cdfcfb0bf657b9fe1cf92d5537f118ccb487/index_new/cn/character_skills.json</x:v>
      </x:c>
    </x:row>
    <x:row r="6892" ht="20" customHeight="1">
      <x:c r="A6892" s="6" t="str">
        <x:v>1110201_4</x:v>
      </x:c>
      <x:c r="B6892" s="6" t="str">
        <x:v>1110201</x:v>
      </x:c>
      <x:c r="C6892" s="6" t="n">
        <x:v>4</x:v>
      </x:c>
      <x:c r="D6892" s="6" t="str">
        <x:v>强袭</x:v>
      </x:c>
      <x:c r="E6892" s="7" t="str">
        <x:v>对指定敌方单体造成等同于希儿80%攻击力的量子属性伤害。</x:v>
      </x:c>
      <x:c r="F6892" s="6" t="n">
        <x:v>0.8</x:v>
      </x:c>
      <x:c r="G6892" s="6" t="n">
        <x:v>0</x:v>
      </x:c>
      <x:c r="H6892" s="6" t="n">
        <x:v>0</x:v>
      </x:c>
      <x:c r="I6892" s="6" t="n">
        <x:v>0</x:v>
      </x:c>
      <x:c r="J6892" s="6" t="str">
        <x:v>[0.8]</x:v>
      </x:c>
      <x:c r="K6892" s="7" t="str">
        <x:v>需确认条件及分段</x:v>
      </x:c>
      <x:c r="L6892" s="6" t="str">
        <x:v>https://raw.githubusercontent.com/Mar-7th/StarRailRes/dbe8cdfcfb0bf657b9fe1cf92d5537f118ccb487/index_new/cn/character_skills.json</x:v>
      </x:c>
    </x:row>
    <x:row r="6893" ht="20" customHeight="1">
      <x:c r="A6893" s="6" t="str">
        <x:v>1110201_5</x:v>
      </x:c>
      <x:c r="B6893" s="6" t="str">
        <x:v>1110201</x:v>
      </x:c>
      <x:c r="C6893" s="6" t="n">
        <x:v>5</x:v>
      </x:c>
      <x:c r="D6893" s="6" t="str">
        <x:v>强袭</x:v>
      </x:c>
      <x:c r="E6893" s="7" t="str">
        <x:v>对指定敌方单体造成等同于希儿90%攻击力的量子属性伤害。</x:v>
      </x:c>
      <x:c r="F6893" s="6" t="n">
        <x:v>0.9</x:v>
      </x:c>
      <x:c r="G6893" s="6" t="n">
        <x:v>0</x:v>
      </x:c>
      <x:c r="H6893" s="6" t="n">
        <x:v>0</x:v>
      </x:c>
      <x:c r="I6893" s="6" t="n">
        <x:v>0</x:v>
      </x:c>
      <x:c r="J6893" s="6" t="str">
        <x:v>[0.9]</x:v>
      </x:c>
      <x:c r="K6893" s="7" t="str">
        <x:v>需确认条件及分段</x:v>
      </x:c>
      <x:c r="L6893" s="6" t="str">
        <x:v>https://raw.githubusercontent.com/Mar-7th/StarRailRes/dbe8cdfcfb0bf657b9fe1cf92d5537f118ccb487/index_new/cn/character_skills.json</x:v>
      </x:c>
    </x:row>
    <x:row r="6894" ht="20" customHeight="1">
      <x:c r="A6894" s="6" t="str">
        <x:v>1110201_6</x:v>
      </x:c>
      <x:c r="B6894" s="6" t="str">
        <x:v>1110201</x:v>
      </x:c>
      <x:c r="C6894" s="6" t="n">
        <x:v>6</x:v>
      </x:c>
      <x:c r="D6894" s="6" t="str">
        <x:v>强袭</x:v>
      </x:c>
      <x:c r="E6894" s="7" t="str">
        <x:v>对指定敌方单体造成等同于希儿100%攻击力的量子属性伤害。</x:v>
      </x:c>
      <x:c r="F6894" s="6" t="n">
        <x:v>1</x:v>
      </x:c>
      <x:c r="G6894" s="6" t="n">
        <x:v>0</x:v>
      </x:c>
      <x:c r="H6894" s="6" t="n">
        <x:v>0</x:v>
      </x:c>
      <x:c r="I6894" s="6" t="n">
        <x:v>0</x:v>
      </x:c>
      <x:c r="J6894" s="6" t="str">
        <x:v>[1]</x:v>
      </x:c>
      <x:c r="K6894" s="7" t="str">
        <x:v>需确认条件及分段</x:v>
      </x:c>
      <x:c r="L6894" s="6" t="str">
        <x:v>https://raw.githubusercontent.com/Mar-7th/StarRailRes/dbe8cdfcfb0bf657b9fe1cf92d5537f118ccb487/index_new/cn/character_skills.json</x:v>
      </x:c>
    </x:row>
    <x:row r="6895" ht="20" customHeight="1">
      <x:c r="A6895" s="6" t="str">
        <x:v>1110201_7</x:v>
      </x:c>
      <x:c r="B6895" s="6" t="str">
        <x:v>1110201</x:v>
      </x:c>
      <x:c r="C6895" s="6" t="n">
        <x:v>7</x:v>
      </x:c>
      <x:c r="D6895" s="6" t="str">
        <x:v>强袭</x:v>
      </x:c>
      <x:c r="E6895" s="7" t="str">
        <x:v>对指定敌方单体造成等同于希儿110%攻击力的量子属性伤害。</x:v>
      </x:c>
      <x:c r="F6895" s="6" t="n">
        <x:v>1.1</x:v>
      </x:c>
      <x:c r="G6895" s="6" t="n">
        <x:v>0</x:v>
      </x:c>
      <x:c r="H6895" s="6" t="n">
        <x:v>0</x:v>
      </x:c>
      <x:c r="I6895" s="6" t="n">
        <x:v>0</x:v>
      </x:c>
      <x:c r="J6895" s="6" t="str">
        <x:v>[1.1]</x:v>
      </x:c>
      <x:c r="K6895" s="7" t="str">
        <x:v>需确认条件及分段</x:v>
      </x:c>
      <x:c r="L6895" s="6" t="str">
        <x:v>https://raw.githubusercontent.com/Mar-7th/StarRailRes/dbe8cdfcfb0bf657b9fe1cf92d5537f118ccb487/index_new/cn/character_skills.json</x:v>
      </x:c>
    </x:row>
    <x:row r="6896" ht="20" customHeight="1">
      <x:c r="A6896" s="6" t="str">
        <x:v>1110201_8</x:v>
      </x:c>
      <x:c r="B6896" s="6" t="str">
        <x:v>1110201</x:v>
      </x:c>
      <x:c r="C6896" s="6" t="n">
        <x:v>8</x:v>
      </x:c>
      <x:c r="D6896" s="6" t="str">
        <x:v>强袭</x:v>
      </x:c>
      <x:c r="E6896" s="7" t="str">
        <x:v>对指定敌方单体造成等同于希儿120%攻击力的量子属性伤害。</x:v>
      </x:c>
      <x:c r="F6896" s="6" t="n">
        <x:v>1.2</x:v>
      </x:c>
      <x:c r="G6896" s="6" t="n">
        <x:v>0</x:v>
      </x:c>
      <x:c r="H6896" s="6" t="n">
        <x:v>0</x:v>
      </x:c>
      <x:c r="I6896" s="6" t="n">
        <x:v>0</x:v>
      </x:c>
      <x:c r="J6896" s="6" t="str">
        <x:v>[1.2]</x:v>
      </x:c>
      <x:c r="K6896" s="7" t="str">
        <x:v>需确认条件及分段</x:v>
      </x:c>
      <x:c r="L6896" s="6" t="str">
        <x:v>https://raw.githubusercontent.com/Mar-7th/StarRailRes/dbe8cdfcfb0bf657b9fe1cf92d5537f118ccb487/index_new/cn/character_skills.json</x:v>
      </x:c>
    </x:row>
    <x:row r="6897" ht="20" customHeight="1">
      <x:c r="A6897" s="6" t="str">
        <x:v>1110201_9</x:v>
      </x:c>
      <x:c r="B6897" s="6" t="str">
        <x:v>1110201</x:v>
      </x:c>
      <x:c r="C6897" s="6" t="n">
        <x:v>9</x:v>
      </x:c>
      <x:c r="D6897" s="6" t="str">
        <x:v>强袭</x:v>
      </x:c>
      <x:c r="E6897" s="7" t="str">
        <x:v>对指定敌方单体造成等同于希儿130%攻击力的量子属性伤害。</x:v>
      </x:c>
      <x:c r="F6897" s="6" t="n">
        <x:v>1.3</x:v>
      </x:c>
      <x:c r="G6897" s="6" t="n">
        <x:v>0</x:v>
      </x:c>
      <x:c r="H6897" s="6" t="n">
        <x:v>0</x:v>
      </x:c>
      <x:c r="I6897" s="6" t="n">
        <x:v>0</x:v>
      </x:c>
      <x:c r="J6897" s="6" t="str">
        <x:v>[1.3]</x:v>
      </x:c>
      <x:c r="K6897" s="7" t="str">
        <x:v>需确认条件及分段</x:v>
      </x:c>
      <x:c r="L6897" s="6" t="str">
        <x:v>https://raw.githubusercontent.com/Mar-7th/StarRailRes/dbe8cdfcfb0bf657b9fe1cf92d5537f118ccb487/index_new/cn/character_skills.json</x:v>
      </x:c>
    </x:row>
    <x:row r="6898" ht="20" customHeight="1">
      <x:c r="A6898" s="6" t="str">
        <x:v>1110201_10</x:v>
      </x:c>
      <x:c r="B6898" s="6" t="str">
        <x:v>1110201</x:v>
      </x:c>
      <x:c r="C6898" s="6" t="n">
        <x:v>10</x:v>
      </x:c>
      <x:c r="D6898" s="6" t="str">
        <x:v>强袭</x:v>
      </x:c>
      <x:c r="E6898" s="7" t="str">
        <x:v>对指定敌方单体造成等同于希儿140%攻击力的量子属性伤害。</x:v>
      </x:c>
      <x:c r="F6898" s="6" t="n">
        <x:v>1.4</x:v>
      </x:c>
      <x:c r="G6898" s="6" t="n">
        <x:v>0</x:v>
      </x:c>
      <x:c r="H6898" s="6" t="n">
        <x:v>0</x:v>
      </x:c>
      <x:c r="I6898" s="6" t="n">
        <x:v>0</x:v>
      </x:c>
      <x:c r="J6898" s="6" t="str">
        <x:v>[1.4]</x:v>
      </x:c>
      <x:c r="K6898" s="7" t="str">
        <x:v>需确认条件及分段</x:v>
      </x:c>
      <x:c r="L6898" s="6" t="str">
        <x:v>https://raw.githubusercontent.com/Mar-7th/StarRailRes/dbe8cdfcfb0bf657b9fe1cf92d5537f118ccb487/index_new/cn/character_skills.json</x:v>
      </x:c>
    </x:row>
    <x:row r="6899" ht="68" customHeight="1">
      <x:c r="A6899" s="6" t="str">
        <x:v>1110202_1</x:v>
      </x:c>
      <x:c r="B6899" s="6" t="str">
        <x:v>1110202</x:v>
      </x:c>
      <x:c r="C6899" s="6" t="n">
        <x:v>1</x:v>
      </x:c>
      <x:c r="D6899" s="6" t="str">
        <x:v>归刃</x:v>
      </x:c>
      <x:c r="E6899" s="7" t="str">
        <x:v>使希儿的速度提高25%，并对指定敌方单体造成等同于希儿180%攻击力的量子属性伤害，速度提高效果持续3回合。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899" s="6" t="n">
        <x:v>1.8</x:v>
      </x:c>
      <x:c r="G6899" s="6" t="n">
        <x:v>0</x:v>
      </x:c>
      <x:c r="H6899" s="6" t="n">
        <x:v>0</x:v>
      </x:c>
      <x:c r="I6899" s="6" t="n">
        <x:v>0</x:v>
      </x:c>
      <x:c r="J6899" s="6" t="str">
        <x:v>[1.8, 0.25, 3, 0.5]</x:v>
      </x:c>
      <x:c r="K6899" s="7" t="str">
        <x:v>需确认条件及分段</x:v>
      </x:c>
      <x:c r="L6899" s="6" t="str">
        <x:v>https://raw.githubusercontent.com/Mar-7th/StarRailRes/dbe8cdfcfb0bf657b9fe1cf92d5537f118ccb487/index_new/cn/character_skills.json</x:v>
      </x:c>
    </x:row>
    <x:row r="6900" ht="68" customHeight="1">
      <x:c r="A6900" s="6" t="str">
        <x:v>1110202_2</x:v>
      </x:c>
      <x:c r="B6900" s="6" t="str">
        <x:v>1110202</x:v>
      </x:c>
      <x:c r="C6900" s="6" t="n">
        <x:v>2</x:v>
      </x:c>
      <x:c r="D6900" s="6" t="str">
        <x:v>归刃</x:v>
      </x:c>
      <x:c r="E6900" s="7" t="str">
        <x:v>使希儿的速度提高25%，并对指定敌方单体造成等同于希儿198%攻击力的量子属性伤害，速度提高效果持续3回合。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00" s="6" t="n">
        <x:v>1.98</x:v>
      </x:c>
      <x:c r="G6900" s="6" t="n">
        <x:v>0</x:v>
      </x:c>
      <x:c r="H6900" s="6" t="n">
        <x:v>0</x:v>
      </x:c>
      <x:c r="I6900" s="6" t="n">
        <x:v>0</x:v>
      </x:c>
      <x:c r="J6900" s="6" t="str">
        <x:v>[1.98, 0.25, 3, 0.5]</x:v>
      </x:c>
      <x:c r="K6900" s="7" t="str">
        <x:v>需确认条件及分段</x:v>
      </x:c>
      <x:c r="L6900" s="6" t="str">
        <x:v>https://raw.githubusercontent.com/Mar-7th/StarRailRes/dbe8cdfcfb0bf657b9fe1cf92d5537f118ccb487/index_new/cn/character_skills.json</x:v>
      </x:c>
    </x:row>
    <x:row r="6901" ht="68" customHeight="1">
      <x:c r="A6901" s="6" t="str">
        <x:v>1110202_3</x:v>
      </x:c>
      <x:c r="B6901" s="6" t="str">
        <x:v>1110202</x:v>
      </x:c>
      <x:c r="C6901" s="6" t="n">
        <x:v>3</x:v>
      </x:c>
      <x:c r="D6901" s="6" t="str">
        <x:v>归刃</x:v>
      </x:c>
      <x:c r="E6901" s="7" t="str">
        <x:v>使希儿的速度提高25%，并对指定敌方单体造成等同于希儿216%攻击力的量子属性伤害，速度提高效果持续3回合。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01" s="6" t="n">
        <x:v>2.16</x:v>
      </x:c>
      <x:c r="G6901" s="6" t="n">
        <x:v>0</x:v>
      </x:c>
      <x:c r="H6901" s="6" t="n">
        <x:v>0</x:v>
      </x:c>
      <x:c r="I6901" s="6" t="n">
        <x:v>0</x:v>
      </x:c>
      <x:c r="J6901" s="6" t="str">
        <x:v>[2.16, 0.25, 3, 0.5]</x:v>
      </x:c>
      <x:c r="K6901" s="7" t="str">
        <x:v>需确认条件及分段</x:v>
      </x:c>
      <x:c r="L6901" s="6" t="str">
        <x:v>https://raw.githubusercontent.com/Mar-7th/StarRailRes/dbe8cdfcfb0bf657b9fe1cf92d5537f118ccb487/index_new/cn/character_skills.json</x:v>
      </x:c>
    </x:row>
    <x:row r="6902" ht="68" customHeight="1">
      <x:c r="A6902" s="6" t="str">
        <x:v>1110202_4</x:v>
      </x:c>
      <x:c r="B6902" s="6" t="str">
        <x:v>1110202</x:v>
      </x:c>
      <x:c r="C6902" s="6" t="n">
        <x:v>4</x:v>
      </x:c>
      <x:c r="D6902" s="6" t="str">
        <x:v>归刃</x:v>
      </x:c>
      <x:c r="E6902" s="7" t="str">
        <x:v>使希儿的速度提高25%，并对指定敌方单体造成等同于希儿234%攻击力的量子属性伤害，速度提高效果持续3回合。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02" s="6" t="n">
        <x:v>2.34</x:v>
      </x:c>
      <x:c r="G6902" s="6" t="n">
        <x:v>0</x:v>
      </x:c>
      <x:c r="H6902" s="6" t="n">
        <x:v>0</x:v>
      </x:c>
      <x:c r="I6902" s="6" t="n">
        <x:v>0</x:v>
      </x:c>
      <x:c r="J6902" s="6" t="str">
        <x:v>[2.34, 0.25, 3, 0.5]</x:v>
      </x:c>
      <x:c r="K6902" s="7" t="str">
        <x:v>需确认条件及分段</x:v>
      </x:c>
      <x:c r="L6902" s="6" t="str">
        <x:v>https://raw.githubusercontent.com/Mar-7th/StarRailRes/dbe8cdfcfb0bf657b9fe1cf92d5537f118ccb487/index_new/cn/character_skills.json</x:v>
      </x:c>
    </x:row>
    <x:row r="6903" ht="68" customHeight="1">
      <x:c r="A6903" s="6" t="str">
        <x:v>1110202_5</x:v>
      </x:c>
      <x:c r="B6903" s="6" t="str">
        <x:v>1110202</x:v>
      </x:c>
      <x:c r="C6903" s="6" t="n">
        <x:v>5</x:v>
      </x:c>
      <x:c r="D6903" s="6" t="str">
        <x:v>归刃</x:v>
      </x:c>
      <x:c r="E6903" s="7" t="str">
        <x:v>使希儿的速度提高25%，并对指定敌方单体造成等同于希儿252%攻击力的量子属性伤害，速度提高效果持续3回合。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03" s="6" t="n">
        <x:v>2.52</x:v>
      </x:c>
      <x:c r="G6903" s="6" t="n">
        <x:v>0</x:v>
      </x:c>
      <x:c r="H6903" s="6" t="n">
        <x:v>0</x:v>
      </x:c>
      <x:c r="I6903" s="6" t="n">
        <x:v>0</x:v>
      </x:c>
      <x:c r="J6903" s="6" t="str">
        <x:v>[2.52, 0.25, 3, 0.5]</x:v>
      </x:c>
      <x:c r="K6903" s="7" t="str">
        <x:v>需确认条件及分段</x:v>
      </x:c>
      <x:c r="L6903" s="6" t="str">
        <x:v>https://raw.githubusercontent.com/Mar-7th/StarRailRes/dbe8cdfcfb0bf657b9fe1cf92d5537f118ccb487/index_new/cn/character_skills.json</x:v>
      </x:c>
    </x:row>
    <x:row r="6904" ht="68" customHeight="1">
      <x:c r="A6904" s="6" t="str">
        <x:v>1110202_6</x:v>
      </x:c>
      <x:c r="B6904" s="6" t="str">
        <x:v>1110202</x:v>
      </x:c>
      <x:c r="C6904" s="6" t="n">
        <x:v>6</x:v>
      </x:c>
      <x:c r="D6904" s="6" t="str">
        <x:v>归刃</x:v>
      </x:c>
      <x:c r="E6904" s="7" t="str">
        <x:v>使希儿的速度提高25%，并对指定敌方单体造成等同于希儿270%攻击力的量子属性伤害，速度提高效果持续3回合。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04" s="6" t="n">
        <x:v>2.7</x:v>
      </x:c>
      <x:c r="G6904" s="6" t="n">
        <x:v>0</x:v>
      </x:c>
      <x:c r="H6904" s="6" t="n">
        <x:v>0</x:v>
      </x:c>
      <x:c r="I6904" s="6" t="n">
        <x:v>0</x:v>
      </x:c>
      <x:c r="J6904" s="6" t="str">
        <x:v>[2.7, 0.25, 3, 0.5]</x:v>
      </x:c>
      <x:c r="K6904" s="7" t="str">
        <x:v>需确认条件及分段</x:v>
      </x:c>
      <x:c r="L6904" s="6" t="str">
        <x:v>https://raw.githubusercontent.com/Mar-7th/StarRailRes/dbe8cdfcfb0bf657b9fe1cf92d5537f118ccb487/index_new/cn/character_skills.json</x:v>
      </x:c>
    </x:row>
    <x:row r="6905" ht="68" customHeight="1">
      <x:c r="A6905" s="6" t="str">
        <x:v>1110202_7</x:v>
      </x:c>
      <x:c r="B6905" s="6" t="str">
        <x:v>1110202</x:v>
      </x:c>
      <x:c r="C6905" s="6" t="n">
        <x:v>7</x:v>
      </x:c>
      <x:c r="D6905" s="6" t="str">
        <x:v>归刃</x:v>
      </x:c>
      <x:c r="E6905" s="7" t="str">
        <x:v>使希儿的速度提高25%，并对指定敌方单体造成等同于希儿292.5%攻击力的量子属性伤害，速度提高效果持续3回合。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05" s="6" t="n">
        <x:v>2.925</x:v>
      </x:c>
      <x:c r="G6905" s="6" t="n">
        <x:v>0</x:v>
      </x:c>
      <x:c r="H6905" s="6" t="n">
        <x:v>0</x:v>
      </x:c>
      <x:c r="I6905" s="6" t="n">
        <x:v>0</x:v>
      </x:c>
      <x:c r="J6905" s="6" t="str">
        <x:v>[2.925, 0.25, 3, 0.5]</x:v>
      </x:c>
      <x:c r="K6905" s="7" t="str">
        <x:v>需确认条件及分段</x:v>
      </x:c>
      <x:c r="L6905" s="6" t="str">
        <x:v>https://raw.githubusercontent.com/Mar-7th/StarRailRes/dbe8cdfcfb0bf657b9fe1cf92d5537f118ccb487/index_new/cn/character_skills.json</x:v>
      </x:c>
    </x:row>
    <x:row r="6906" ht="68" customHeight="1">
      <x:c r="A6906" s="6" t="str">
        <x:v>1110202_8</x:v>
      </x:c>
      <x:c r="B6906" s="6" t="str">
        <x:v>1110202</x:v>
      </x:c>
      <x:c r="C6906" s="6" t="n">
        <x:v>8</x:v>
      </x:c>
      <x:c r="D6906" s="6" t="str">
        <x:v>归刃</x:v>
      </x:c>
      <x:c r="E6906" s="7" t="str">
        <x:v>使希儿的速度提高25%，并对指定敌方单体造成等同于希儿315%攻击力的量子属性伤害，速度提高效果持续3回合。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06" s="6" t="n">
        <x:v>3.15</x:v>
      </x:c>
      <x:c r="G6906" s="6" t="n">
        <x:v>0</x:v>
      </x:c>
      <x:c r="H6906" s="6" t="n">
        <x:v>0</x:v>
      </x:c>
      <x:c r="I6906" s="6" t="n">
        <x:v>0</x:v>
      </x:c>
      <x:c r="J6906" s="6" t="str">
        <x:v>[3.15, 0.25, 3, 0.5]</x:v>
      </x:c>
      <x:c r="K6906" s="7" t="str">
        <x:v>需确认条件及分段</x:v>
      </x:c>
      <x:c r="L6906" s="6" t="str">
        <x:v>https://raw.githubusercontent.com/Mar-7th/StarRailRes/dbe8cdfcfb0bf657b9fe1cf92d5537f118ccb487/index_new/cn/character_skills.json</x:v>
      </x:c>
    </x:row>
    <x:row r="6907" ht="68" customHeight="1">
      <x:c r="A6907" s="6" t="str">
        <x:v>1110202_9</x:v>
      </x:c>
      <x:c r="B6907" s="6" t="str">
        <x:v>1110202</x:v>
      </x:c>
      <x:c r="C6907" s="6" t="n">
        <x:v>9</x:v>
      </x:c>
      <x:c r="D6907" s="6" t="str">
        <x:v>归刃</x:v>
      </x:c>
      <x:c r="E6907" s="7" t="str">
        <x:v>使希儿的速度提高25%，并对指定敌方单体造成等同于希儿337.5%攻击力的量子属性伤害，速度提高效果持续3回合。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07" s="6" t="n">
        <x:v>3.375</x:v>
      </x:c>
      <x:c r="G6907" s="6" t="n">
        <x:v>0</x:v>
      </x:c>
      <x:c r="H6907" s="6" t="n">
        <x:v>0</x:v>
      </x:c>
      <x:c r="I6907" s="6" t="n">
        <x:v>0</x:v>
      </x:c>
      <x:c r="J6907" s="6" t="str">
        <x:v>[3.375, 0.25, 3, 0.5]</x:v>
      </x:c>
      <x:c r="K6907" s="7" t="str">
        <x:v>需确认条件及分段</x:v>
      </x:c>
      <x:c r="L6907" s="6" t="str">
        <x:v>https://raw.githubusercontent.com/Mar-7th/StarRailRes/dbe8cdfcfb0bf657b9fe1cf92d5537f118ccb487/index_new/cn/character_skills.json</x:v>
      </x:c>
    </x:row>
    <x:row r="6908" ht="68" customHeight="1">
      <x:c r="A6908" s="6" t="str">
        <x:v>1110202_10</x:v>
      </x:c>
      <x:c r="B6908" s="6" t="str">
        <x:v>1110202</x:v>
      </x:c>
      <x:c r="C6908" s="6" t="n">
        <x:v>10</x:v>
      </x:c>
      <x:c r="D6908" s="6" t="str">
        <x:v>归刃</x:v>
      </x:c>
      <x:c r="E6908" s="7" t="str">
        <x:v>使希儿的速度提高25%，并对指定敌方单体造成等同于希儿360%攻击力的量子属性伤害，速度提高效果持续3回合。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08" s="6" t="n">
        <x:v>3.6</x:v>
      </x:c>
      <x:c r="G6908" s="6" t="n">
        <x:v>0</x:v>
      </x:c>
      <x:c r="H6908" s="6" t="n">
        <x:v>0</x:v>
      </x:c>
      <x:c r="I6908" s="6" t="n">
        <x:v>0</x:v>
      </x:c>
      <x:c r="J6908" s="6" t="str">
        <x:v>[3.6, 0.25, 3, 0.5]</x:v>
      </x:c>
      <x:c r="K6908" s="7" t="str">
        <x:v>需确认条件及分段</x:v>
      </x:c>
      <x:c r="L6908" s="6" t="str">
        <x:v>https://raw.githubusercontent.com/Mar-7th/StarRailRes/dbe8cdfcfb0bf657b9fe1cf92d5537f118ccb487/index_new/cn/character_skills.json</x:v>
      </x:c>
    </x:row>
    <x:row r="6909" ht="68" customHeight="1">
      <x:c r="A6909" s="6" t="str">
        <x:v>1110202_11</x:v>
      </x:c>
      <x:c r="B6909" s="6" t="str">
        <x:v>1110202</x:v>
      </x:c>
      <x:c r="C6909" s="6" t="n">
        <x:v>11</x:v>
      </x:c>
      <x:c r="D6909" s="6" t="str">
        <x:v>归刃</x:v>
      </x:c>
      <x:c r="E6909" s="7" t="str">
        <x:v>使希儿的速度提高25%，并对指定敌方单体造成等同于希儿378%攻击力的量子属性伤害，速度提高效果持续3回合。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09" s="6" t="n">
        <x:v>3.78</x:v>
      </x:c>
      <x:c r="G6909" s="6" t="n">
        <x:v>0</x:v>
      </x:c>
      <x:c r="H6909" s="6" t="n">
        <x:v>0</x:v>
      </x:c>
      <x:c r="I6909" s="6" t="n">
        <x:v>0</x:v>
      </x:c>
      <x:c r="J6909" s="6" t="str">
        <x:v>[3.78, 0.25, 3, 0.5]</x:v>
      </x:c>
      <x:c r="K6909" s="7" t="str">
        <x:v>需确认条件及分段</x:v>
      </x:c>
      <x:c r="L6909" s="6" t="str">
        <x:v>https://raw.githubusercontent.com/Mar-7th/StarRailRes/dbe8cdfcfb0bf657b9fe1cf92d5537f118ccb487/index_new/cn/character_skills.json</x:v>
      </x:c>
    </x:row>
    <x:row r="6910" ht="68" customHeight="1">
      <x:c r="A6910" s="6" t="str">
        <x:v>1110202_12</x:v>
      </x:c>
      <x:c r="B6910" s="6" t="str">
        <x:v>1110202</x:v>
      </x:c>
      <x:c r="C6910" s="6" t="n">
        <x:v>12</x:v>
      </x:c>
      <x:c r="D6910" s="6" t="str">
        <x:v>归刃</x:v>
      </x:c>
      <x:c r="E6910" s="7" t="str">
        <x:v>使希儿的速度提高25%，并对指定敌方单体造成等同于希儿396%攻击力的量子属性伤害，速度提高效果持续3回合。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10" s="6" t="n">
        <x:v>3.96</x:v>
      </x:c>
      <x:c r="G6910" s="6" t="n">
        <x:v>0</x:v>
      </x:c>
      <x:c r="H6910" s="6" t="n">
        <x:v>0</x:v>
      </x:c>
      <x:c r="I6910" s="6" t="n">
        <x:v>0</x:v>
      </x:c>
      <x:c r="J6910" s="6" t="str">
        <x:v>[3.96, 0.25, 3, 0.5]</x:v>
      </x:c>
      <x:c r="K6910" s="7" t="str">
        <x:v>需确认条件及分段</x:v>
      </x:c>
      <x:c r="L6910" s="6" t="str">
        <x:v>https://raw.githubusercontent.com/Mar-7th/StarRailRes/dbe8cdfcfb0bf657b9fe1cf92d5537f118ccb487/index_new/cn/character_skills.json</x:v>
      </x:c>
    </x:row>
    <x:row r="6911" ht="68" customHeight="1">
      <x:c r="A6911" s="6" t="str">
        <x:v>1110202_13</x:v>
      </x:c>
      <x:c r="B6911" s="6" t="str">
        <x:v>1110202</x:v>
      </x:c>
      <x:c r="C6911" s="6" t="n">
        <x:v>13</x:v>
      </x:c>
      <x:c r="D6911" s="6" t="str">
        <x:v>归刃</x:v>
      </x:c>
      <x:c r="E6911" s="7" t="str">
        <x:v>使希儿的速度提高25%，并对指定敌方单体造成等同于希儿414%攻击力的量子属性伤害，速度提高效果持续3回合。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11" s="6" t="n">
        <x:v>4.14</x:v>
      </x:c>
      <x:c r="G6911" s="6" t="n">
        <x:v>0</x:v>
      </x:c>
      <x:c r="H6911" s="6" t="n">
        <x:v>0</x:v>
      </x:c>
      <x:c r="I6911" s="6" t="n">
        <x:v>0</x:v>
      </x:c>
      <x:c r="J6911" s="6" t="str">
        <x:v>[4.14, 0.25, 3, 0.5]</x:v>
      </x:c>
      <x:c r="K6911" s="7" t="str">
        <x:v>需确认条件及分段</x:v>
      </x:c>
      <x:c r="L6911" s="6" t="str">
        <x:v>https://raw.githubusercontent.com/Mar-7th/StarRailRes/dbe8cdfcfb0bf657b9fe1cf92d5537f118ccb487/index_new/cn/character_skills.json</x:v>
      </x:c>
    </x:row>
    <x:row r="6912" ht="68" customHeight="1">
      <x:c r="A6912" s="6" t="str">
        <x:v>1110202_14</x:v>
      </x:c>
      <x:c r="B6912" s="6" t="str">
        <x:v>1110202</x:v>
      </x:c>
      <x:c r="C6912" s="6" t="n">
        <x:v>14</x:v>
      </x:c>
      <x:c r="D6912" s="6" t="str">
        <x:v>归刃</x:v>
      </x:c>
      <x:c r="E6912" s="7" t="str">
        <x:v>使希儿的速度提高25%，并对指定敌方单体造成等同于希儿432%攻击力的量子属性伤害，速度提高效果持续3回合。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12" s="6" t="n">
        <x:v>4.32</x:v>
      </x:c>
      <x:c r="G6912" s="6" t="n">
        <x:v>0</x:v>
      </x:c>
      <x:c r="H6912" s="6" t="n">
        <x:v>0</x:v>
      </x:c>
      <x:c r="I6912" s="6" t="n">
        <x:v>0</x:v>
      </x:c>
      <x:c r="J6912" s="6" t="str">
        <x:v>[4.32, 0.25, 3, 0.5]</x:v>
      </x:c>
      <x:c r="K6912" s="7" t="str">
        <x:v>需确认条件及分段</x:v>
      </x:c>
      <x:c r="L6912" s="6" t="str">
        <x:v>https://raw.githubusercontent.com/Mar-7th/StarRailRes/dbe8cdfcfb0bf657b9fe1cf92d5537f118ccb487/index_new/cn/character_skills.json</x:v>
      </x:c>
    </x:row>
    <x:row r="6913" ht="68" customHeight="1">
      <x:c r="A6913" s="6" t="str">
        <x:v>1110202_15</x:v>
      </x:c>
      <x:c r="B6913" s="6" t="str">
        <x:v>1110202</x:v>
      </x:c>
      <x:c r="C6913" s="6" t="n">
        <x:v>15</x:v>
      </x:c>
      <x:c r="D6913" s="6" t="str">
        <x:v>归刃</x:v>
      </x:c>
      <x:c r="E6913" s="7" t="str">
        <x:v>使希儿的速度提高25%，并对指定敌方单体造成等同于希儿450%攻击力的量子属性伤害，速度提高效果持续3回合。
我方目标攻击后，被攻击目标当前生命值百分比小于等于50%，则希儿自动对其施放1次战技，此次战技不消耗战技点且不恢复能量，该效果每个回合最多触发1次，希儿回合开始时重置可触发次数。若不存在可攻击的目标，则攻击生命值最低的敌方单体目标。</x:v>
      </x:c>
      <x:c r="F6913" s="6" t="n">
        <x:v>4.5</x:v>
      </x:c>
      <x:c r="G6913" s="6" t="n">
        <x:v>0</x:v>
      </x:c>
      <x:c r="H6913" s="6" t="n">
        <x:v>0</x:v>
      </x:c>
      <x:c r="I6913" s="6" t="n">
        <x:v>0</x:v>
      </x:c>
      <x:c r="J6913" s="6" t="str">
        <x:v>[4.5, 0.25, 3, 0.5]</x:v>
      </x:c>
      <x:c r="K6913" s="7" t="str">
        <x:v>需确认条件及分段</x:v>
      </x:c>
      <x:c r="L6913" s="6" t="str">
        <x:v>https://raw.githubusercontent.com/Mar-7th/StarRailRes/dbe8cdfcfb0bf657b9fe1cf92d5537f118ccb487/index_new/cn/character_skills.json</x:v>
      </x:c>
    </x:row>
    <x:row r="6914" ht="20" customHeight="1">
      <x:c r="A6914" s="6" t="str">
        <x:v>1110203_1</x:v>
      </x:c>
      <x:c r="B6914" s="6" t="str">
        <x:v>1110203</x:v>
      </x:c>
      <x:c r="C6914" s="6" t="n">
        <x:v>1</x:v>
      </x:c>
      <x:c r="D6914" s="6" t="str">
        <x:v>乱蝶</x:v>
      </x:c>
      <x:c r="E6914" s="7" t="str">
        <x:v>立即进入增幅状态，并对指定敌方单体造成等同于希儿360%攻击力的量子属性伤害。</x:v>
      </x:c>
      <x:c r="F6914" s="6" t="n">
        <x:v>3.6</x:v>
      </x:c>
      <x:c r="G6914" s="6" t="n">
        <x:v>0</x:v>
      </x:c>
      <x:c r="H6914" s="6" t="n">
        <x:v>0</x:v>
      </x:c>
      <x:c r="I6914" s="6" t="n">
        <x:v>0</x:v>
      </x:c>
      <x:c r="J6914" s="6" t="str">
        <x:v>[3.6]</x:v>
      </x:c>
      <x:c r="K6914" s="7" t="str">
        <x:v>需确认条件及分段</x:v>
      </x:c>
      <x:c r="L6914" s="6" t="str">
        <x:v>https://raw.githubusercontent.com/Mar-7th/StarRailRes/dbe8cdfcfb0bf657b9fe1cf92d5537f118ccb487/index_new/cn/character_skills.json</x:v>
      </x:c>
    </x:row>
    <x:row r="6915" ht="20" customHeight="1">
      <x:c r="A6915" s="6" t="str">
        <x:v>1110203_2</x:v>
      </x:c>
      <x:c r="B6915" s="6" t="str">
        <x:v>1110203</x:v>
      </x:c>
      <x:c r="C6915" s="6" t="n">
        <x:v>2</x:v>
      </x:c>
      <x:c r="D6915" s="6" t="str">
        <x:v>乱蝶</x:v>
      </x:c>
      <x:c r="E6915" s="7" t="str">
        <x:v>立即进入增幅状态，并对指定敌方单体造成等同于希儿396%攻击力的量子属性伤害。</x:v>
      </x:c>
      <x:c r="F6915" s="6" t="n">
        <x:v>3.96</x:v>
      </x:c>
      <x:c r="G6915" s="6" t="n">
        <x:v>0</x:v>
      </x:c>
      <x:c r="H6915" s="6" t="n">
        <x:v>0</x:v>
      </x:c>
      <x:c r="I6915" s="6" t="n">
        <x:v>0</x:v>
      </x:c>
      <x:c r="J6915" s="6" t="str">
        <x:v>[3.96]</x:v>
      </x:c>
      <x:c r="K6915" s="7" t="str">
        <x:v>需确认条件及分段</x:v>
      </x:c>
      <x:c r="L6915" s="6" t="str">
        <x:v>https://raw.githubusercontent.com/Mar-7th/StarRailRes/dbe8cdfcfb0bf657b9fe1cf92d5537f118ccb487/index_new/cn/character_skills.json</x:v>
      </x:c>
    </x:row>
    <x:row r="6916" ht="20" customHeight="1">
      <x:c r="A6916" s="6" t="str">
        <x:v>1110203_3</x:v>
      </x:c>
      <x:c r="B6916" s="6" t="str">
        <x:v>1110203</x:v>
      </x:c>
      <x:c r="C6916" s="6" t="n">
        <x:v>3</x:v>
      </x:c>
      <x:c r="D6916" s="6" t="str">
        <x:v>乱蝶</x:v>
      </x:c>
      <x:c r="E6916" s="7" t="str">
        <x:v>立即进入增幅状态，并对指定敌方单体造成等同于希儿432%攻击力的量子属性伤害。</x:v>
      </x:c>
      <x:c r="F6916" s="6" t="n">
        <x:v>4.32</x:v>
      </x:c>
      <x:c r="G6916" s="6" t="n">
        <x:v>0</x:v>
      </x:c>
      <x:c r="H6916" s="6" t="n">
        <x:v>0</x:v>
      </x:c>
      <x:c r="I6916" s="6" t="n">
        <x:v>0</x:v>
      </x:c>
      <x:c r="J6916" s="6" t="str">
        <x:v>[4.32]</x:v>
      </x:c>
      <x:c r="K6916" s="7" t="str">
        <x:v>需确认条件及分段</x:v>
      </x:c>
      <x:c r="L6916" s="6" t="str">
        <x:v>https://raw.githubusercontent.com/Mar-7th/StarRailRes/dbe8cdfcfb0bf657b9fe1cf92d5537f118ccb487/index_new/cn/character_skills.json</x:v>
      </x:c>
    </x:row>
    <x:row r="6917" ht="20" customHeight="1">
      <x:c r="A6917" s="6" t="str">
        <x:v>1110203_4</x:v>
      </x:c>
      <x:c r="B6917" s="6" t="str">
        <x:v>1110203</x:v>
      </x:c>
      <x:c r="C6917" s="6" t="n">
        <x:v>4</x:v>
      </x:c>
      <x:c r="D6917" s="6" t="str">
        <x:v>乱蝶</x:v>
      </x:c>
      <x:c r="E6917" s="7" t="str">
        <x:v>立即进入增幅状态，并对指定敌方单体造成等同于希儿468%攻击力的量子属性伤害。</x:v>
      </x:c>
      <x:c r="F6917" s="6" t="n">
        <x:v>4.68</x:v>
      </x:c>
      <x:c r="G6917" s="6" t="n">
        <x:v>0</x:v>
      </x:c>
      <x:c r="H6917" s="6" t="n">
        <x:v>0</x:v>
      </x:c>
      <x:c r="I6917" s="6" t="n">
        <x:v>0</x:v>
      </x:c>
      <x:c r="J6917" s="6" t="str">
        <x:v>[4.68]</x:v>
      </x:c>
      <x:c r="K6917" s="7" t="str">
        <x:v>需确认条件及分段</x:v>
      </x:c>
      <x:c r="L6917" s="6" t="str">
        <x:v>https://raw.githubusercontent.com/Mar-7th/StarRailRes/dbe8cdfcfb0bf657b9fe1cf92d5537f118ccb487/index_new/cn/character_skills.json</x:v>
      </x:c>
    </x:row>
    <x:row r="6918" ht="20" customHeight="1">
      <x:c r="A6918" s="6" t="str">
        <x:v>1110203_5</x:v>
      </x:c>
      <x:c r="B6918" s="6" t="str">
        <x:v>1110203</x:v>
      </x:c>
      <x:c r="C6918" s="6" t="n">
        <x:v>5</x:v>
      </x:c>
      <x:c r="D6918" s="6" t="str">
        <x:v>乱蝶</x:v>
      </x:c>
      <x:c r="E6918" s="7" t="str">
        <x:v>立即进入增幅状态，并对指定敌方单体造成等同于希儿504%攻击力的量子属性伤害。</x:v>
      </x:c>
      <x:c r="F6918" s="6" t="n">
        <x:v>5.04</x:v>
      </x:c>
      <x:c r="G6918" s="6" t="n">
        <x:v>0</x:v>
      </x:c>
      <x:c r="H6918" s="6" t="n">
        <x:v>0</x:v>
      </x:c>
      <x:c r="I6918" s="6" t="n">
        <x:v>0</x:v>
      </x:c>
      <x:c r="J6918" s="6" t="str">
        <x:v>[5.04]</x:v>
      </x:c>
      <x:c r="K6918" s="7" t="str">
        <x:v>需确认条件及分段</x:v>
      </x:c>
      <x:c r="L6918" s="6" t="str">
        <x:v>https://raw.githubusercontent.com/Mar-7th/StarRailRes/dbe8cdfcfb0bf657b9fe1cf92d5537f118ccb487/index_new/cn/character_skills.json</x:v>
      </x:c>
    </x:row>
    <x:row r="6919" ht="20" customHeight="1">
      <x:c r="A6919" s="6" t="str">
        <x:v>1110203_6</x:v>
      </x:c>
      <x:c r="B6919" s="6" t="str">
        <x:v>1110203</x:v>
      </x:c>
      <x:c r="C6919" s="6" t="n">
        <x:v>6</x:v>
      </x:c>
      <x:c r="D6919" s="6" t="str">
        <x:v>乱蝶</x:v>
      </x:c>
      <x:c r="E6919" s="7" t="str">
        <x:v>立即进入增幅状态，并对指定敌方单体造成等同于希儿540%攻击力的量子属性伤害。</x:v>
      </x:c>
      <x:c r="F6919" s="6" t="n">
        <x:v>5.4</x:v>
      </x:c>
      <x:c r="G6919" s="6" t="n">
        <x:v>0</x:v>
      </x:c>
      <x:c r="H6919" s="6" t="n">
        <x:v>0</x:v>
      </x:c>
      <x:c r="I6919" s="6" t="n">
        <x:v>0</x:v>
      </x:c>
      <x:c r="J6919" s="6" t="str">
        <x:v>[5.4]</x:v>
      </x:c>
      <x:c r="K6919" s="7" t="str">
        <x:v>需确认条件及分段</x:v>
      </x:c>
      <x:c r="L6919" s="6" t="str">
        <x:v>https://raw.githubusercontent.com/Mar-7th/StarRailRes/dbe8cdfcfb0bf657b9fe1cf92d5537f118ccb487/index_new/cn/character_skills.json</x:v>
      </x:c>
    </x:row>
    <x:row r="6920" ht="20" customHeight="1">
      <x:c r="A6920" s="6" t="str">
        <x:v>1110203_7</x:v>
      </x:c>
      <x:c r="B6920" s="6" t="str">
        <x:v>1110203</x:v>
      </x:c>
      <x:c r="C6920" s="6" t="n">
        <x:v>7</x:v>
      </x:c>
      <x:c r="D6920" s="6" t="str">
        <x:v>乱蝶</x:v>
      </x:c>
      <x:c r="E6920" s="7" t="str">
        <x:v>立即进入增幅状态，并对指定敌方单体造成等同于希儿585%攻击力的量子属性伤害。</x:v>
      </x:c>
      <x:c r="F6920" s="6" t="n">
        <x:v>5.85</x:v>
      </x:c>
      <x:c r="G6920" s="6" t="n">
        <x:v>0</x:v>
      </x:c>
      <x:c r="H6920" s="6" t="n">
        <x:v>0</x:v>
      </x:c>
      <x:c r="I6920" s="6" t="n">
        <x:v>0</x:v>
      </x:c>
      <x:c r="J6920" s="6" t="str">
        <x:v>[5.85]</x:v>
      </x:c>
      <x:c r="K6920" s="7" t="str">
        <x:v>需确认条件及分段</x:v>
      </x:c>
      <x:c r="L6920" s="6" t="str">
        <x:v>https://raw.githubusercontent.com/Mar-7th/StarRailRes/dbe8cdfcfb0bf657b9fe1cf92d5537f118ccb487/index_new/cn/character_skills.json</x:v>
      </x:c>
    </x:row>
    <x:row r="6921" ht="20" customHeight="1">
      <x:c r="A6921" s="6" t="str">
        <x:v>1110203_8</x:v>
      </x:c>
      <x:c r="B6921" s="6" t="str">
        <x:v>1110203</x:v>
      </x:c>
      <x:c r="C6921" s="6" t="n">
        <x:v>8</x:v>
      </x:c>
      <x:c r="D6921" s="6" t="str">
        <x:v>乱蝶</x:v>
      </x:c>
      <x:c r="E6921" s="7" t="str">
        <x:v>立即进入增幅状态，并对指定敌方单体造成等同于希儿630%攻击力的量子属性伤害。</x:v>
      </x:c>
      <x:c r="F6921" s="6" t="n">
        <x:v>6.3</x:v>
      </x:c>
      <x:c r="G6921" s="6" t="n">
        <x:v>0</x:v>
      </x:c>
      <x:c r="H6921" s="6" t="n">
        <x:v>0</x:v>
      </x:c>
      <x:c r="I6921" s="6" t="n">
        <x:v>0</x:v>
      </x:c>
      <x:c r="J6921" s="6" t="str">
        <x:v>[6.3]</x:v>
      </x:c>
      <x:c r="K6921" s="7" t="str">
        <x:v>需确认条件及分段</x:v>
      </x:c>
      <x:c r="L6921" s="6" t="str">
        <x:v>https://raw.githubusercontent.com/Mar-7th/StarRailRes/dbe8cdfcfb0bf657b9fe1cf92d5537f118ccb487/index_new/cn/character_skills.json</x:v>
      </x:c>
    </x:row>
    <x:row r="6922" ht="20" customHeight="1">
      <x:c r="A6922" s="6" t="str">
        <x:v>1110203_9</x:v>
      </x:c>
      <x:c r="B6922" s="6" t="str">
        <x:v>1110203</x:v>
      </x:c>
      <x:c r="C6922" s="6" t="n">
        <x:v>9</x:v>
      </x:c>
      <x:c r="D6922" s="6" t="str">
        <x:v>乱蝶</x:v>
      </x:c>
      <x:c r="E6922" s="7" t="str">
        <x:v>立即进入增幅状态，并对指定敌方单体造成等同于希儿675%攻击力的量子属性伤害。</x:v>
      </x:c>
      <x:c r="F6922" s="6" t="n">
        <x:v>6.75</x:v>
      </x:c>
      <x:c r="G6922" s="6" t="n">
        <x:v>0</x:v>
      </x:c>
      <x:c r="H6922" s="6" t="n">
        <x:v>0</x:v>
      </x:c>
      <x:c r="I6922" s="6" t="n">
        <x:v>0</x:v>
      </x:c>
      <x:c r="J6922" s="6" t="str">
        <x:v>[6.75]</x:v>
      </x:c>
      <x:c r="K6922" s="7" t="str">
        <x:v>需确认条件及分段</x:v>
      </x:c>
      <x:c r="L6922" s="6" t="str">
        <x:v>https://raw.githubusercontent.com/Mar-7th/StarRailRes/dbe8cdfcfb0bf657b9fe1cf92d5537f118ccb487/index_new/cn/character_skills.json</x:v>
      </x:c>
    </x:row>
    <x:row r="6923" ht="20" customHeight="1">
      <x:c r="A6923" s="6" t="str">
        <x:v>1110203_10</x:v>
      </x:c>
      <x:c r="B6923" s="6" t="str">
        <x:v>1110203</x:v>
      </x:c>
      <x:c r="C6923" s="6" t="n">
        <x:v>10</x:v>
      </x:c>
      <x:c r="D6923" s="6" t="str">
        <x:v>乱蝶</x:v>
      </x:c>
      <x:c r="E6923" s="7" t="str">
        <x:v>立即进入增幅状态，并对指定敌方单体造成等同于希儿720%攻击力的量子属性伤害。</x:v>
      </x:c>
      <x:c r="F6923" s="6" t="n">
        <x:v>7.2</x:v>
      </x:c>
      <x:c r="G6923" s="6" t="n">
        <x:v>0</x:v>
      </x:c>
      <x:c r="H6923" s="6" t="n">
        <x:v>0</x:v>
      </x:c>
      <x:c r="I6923" s="6" t="n">
        <x:v>0</x:v>
      </x:c>
      <x:c r="J6923" s="6" t="str">
        <x:v>[7.2]</x:v>
      </x:c>
      <x:c r="K6923" s="7" t="str">
        <x:v>需确认条件及分段</x:v>
      </x:c>
      <x:c r="L6923" s="6" t="str">
        <x:v>https://raw.githubusercontent.com/Mar-7th/StarRailRes/dbe8cdfcfb0bf657b9fe1cf92d5537f118ccb487/index_new/cn/character_skills.json</x:v>
      </x:c>
    </x:row>
    <x:row r="6924" ht="20" customHeight="1">
      <x:c r="A6924" s="6" t="str">
        <x:v>1110203_11</x:v>
      </x:c>
      <x:c r="B6924" s="6" t="str">
        <x:v>1110203</x:v>
      </x:c>
      <x:c r="C6924" s="6" t="n">
        <x:v>11</x:v>
      </x:c>
      <x:c r="D6924" s="6" t="str">
        <x:v>乱蝶</x:v>
      </x:c>
      <x:c r="E6924" s="7" t="str">
        <x:v>立即进入增幅状态，并对指定敌方单体造成等同于希儿756%攻击力的量子属性伤害。</x:v>
      </x:c>
      <x:c r="F6924" s="6" t="n">
        <x:v>7.56</x:v>
      </x:c>
      <x:c r="G6924" s="6" t="n">
        <x:v>0</x:v>
      </x:c>
      <x:c r="H6924" s="6" t="n">
        <x:v>0</x:v>
      </x:c>
      <x:c r="I6924" s="6" t="n">
        <x:v>0</x:v>
      </x:c>
      <x:c r="J6924" s="6" t="str">
        <x:v>[7.56]</x:v>
      </x:c>
      <x:c r="K6924" s="7" t="str">
        <x:v>需确认条件及分段</x:v>
      </x:c>
      <x:c r="L6924" s="6" t="str">
        <x:v>https://raw.githubusercontent.com/Mar-7th/StarRailRes/dbe8cdfcfb0bf657b9fe1cf92d5537f118ccb487/index_new/cn/character_skills.json</x:v>
      </x:c>
    </x:row>
    <x:row r="6925" ht="20" customHeight="1">
      <x:c r="A6925" s="6" t="str">
        <x:v>1110203_12</x:v>
      </x:c>
      <x:c r="B6925" s="6" t="str">
        <x:v>1110203</x:v>
      </x:c>
      <x:c r="C6925" s="6" t="n">
        <x:v>12</x:v>
      </x:c>
      <x:c r="D6925" s="6" t="str">
        <x:v>乱蝶</x:v>
      </x:c>
      <x:c r="E6925" s="7" t="str">
        <x:v>立即进入增幅状态，并对指定敌方单体造成等同于希儿792%攻击力的量子属性伤害。</x:v>
      </x:c>
      <x:c r="F6925" s="6" t="n">
        <x:v>7.92</x:v>
      </x:c>
      <x:c r="G6925" s="6" t="n">
        <x:v>0</x:v>
      </x:c>
      <x:c r="H6925" s="6" t="n">
        <x:v>0</x:v>
      </x:c>
      <x:c r="I6925" s="6" t="n">
        <x:v>0</x:v>
      </x:c>
      <x:c r="J6925" s="6" t="str">
        <x:v>[7.92]</x:v>
      </x:c>
      <x:c r="K6925" s="7" t="str">
        <x:v>需确认条件及分段</x:v>
      </x:c>
      <x:c r="L6925" s="6" t="str">
        <x:v>https://raw.githubusercontent.com/Mar-7th/StarRailRes/dbe8cdfcfb0bf657b9fe1cf92d5537f118ccb487/index_new/cn/character_skills.json</x:v>
      </x:c>
    </x:row>
    <x:row r="6926" ht="20" customHeight="1">
      <x:c r="A6926" s="6" t="str">
        <x:v>1110203_13</x:v>
      </x:c>
      <x:c r="B6926" s="6" t="str">
        <x:v>1110203</x:v>
      </x:c>
      <x:c r="C6926" s="6" t="n">
        <x:v>13</x:v>
      </x:c>
      <x:c r="D6926" s="6" t="str">
        <x:v>乱蝶</x:v>
      </x:c>
      <x:c r="E6926" s="7" t="str">
        <x:v>立即进入增幅状态，并对指定敌方单体造成等同于希儿828%攻击力的量子属性伤害。</x:v>
      </x:c>
      <x:c r="F6926" s="6" t="n">
        <x:v>8.28</x:v>
      </x:c>
      <x:c r="G6926" s="6" t="n">
        <x:v>0</x:v>
      </x:c>
      <x:c r="H6926" s="6" t="n">
        <x:v>0</x:v>
      </x:c>
      <x:c r="I6926" s="6" t="n">
        <x:v>0</x:v>
      </x:c>
      <x:c r="J6926" s="6" t="str">
        <x:v>[8.28]</x:v>
      </x:c>
      <x:c r="K6926" s="7" t="str">
        <x:v>需确认条件及分段</x:v>
      </x:c>
      <x:c r="L6926" s="6" t="str">
        <x:v>https://raw.githubusercontent.com/Mar-7th/StarRailRes/dbe8cdfcfb0bf657b9fe1cf92d5537f118ccb487/index_new/cn/character_skills.json</x:v>
      </x:c>
    </x:row>
    <x:row r="6927" ht="20" customHeight="1">
      <x:c r="A6927" s="6" t="str">
        <x:v>1110203_14</x:v>
      </x:c>
      <x:c r="B6927" s="6" t="str">
        <x:v>1110203</x:v>
      </x:c>
      <x:c r="C6927" s="6" t="n">
        <x:v>14</x:v>
      </x:c>
      <x:c r="D6927" s="6" t="str">
        <x:v>乱蝶</x:v>
      </x:c>
      <x:c r="E6927" s="7" t="str">
        <x:v>立即进入增幅状态，并对指定敌方单体造成等同于希儿864%攻击力的量子属性伤害。</x:v>
      </x:c>
      <x:c r="F6927" s="6" t="n">
        <x:v>8.64</x:v>
      </x:c>
      <x:c r="G6927" s="6" t="n">
        <x:v>0</x:v>
      </x:c>
      <x:c r="H6927" s="6" t="n">
        <x:v>0</x:v>
      </x:c>
      <x:c r="I6927" s="6" t="n">
        <x:v>0</x:v>
      </x:c>
      <x:c r="J6927" s="6" t="str">
        <x:v>[8.64]</x:v>
      </x:c>
      <x:c r="K6927" s="7" t="str">
        <x:v>需确认条件及分段</x:v>
      </x:c>
      <x:c r="L6927" s="6" t="str">
        <x:v>https://raw.githubusercontent.com/Mar-7th/StarRailRes/dbe8cdfcfb0bf657b9fe1cf92d5537f118ccb487/index_new/cn/character_skills.json</x:v>
      </x:c>
    </x:row>
    <x:row r="6928" ht="20" customHeight="1">
      <x:c r="A6928" s="6" t="str">
        <x:v>1110203_15</x:v>
      </x:c>
      <x:c r="B6928" s="6" t="str">
        <x:v>1110203</x:v>
      </x:c>
      <x:c r="C6928" s="6" t="n">
        <x:v>15</x:v>
      </x:c>
      <x:c r="D6928" s="6" t="str">
        <x:v>乱蝶</x:v>
      </x:c>
      <x:c r="E6928" s="7" t="str">
        <x:v>立即进入增幅状态，并对指定敌方单体造成等同于希儿900%攻击力的量子属性伤害。</x:v>
      </x:c>
      <x:c r="F6928" s="6" t="n">
        <x:v>9</x:v>
      </x:c>
      <x:c r="G6928" s="6" t="n">
        <x:v>0</x:v>
      </x:c>
      <x:c r="H6928" s="6" t="n">
        <x:v>0</x:v>
      </x:c>
      <x:c r="I6928" s="6" t="n">
        <x:v>0</x:v>
      </x:c>
      <x:c r="J6928" s="6" t="str">
        <x:v>[9]</x:v>
      </x:c>
      <x:c r="K6928" s="7" t="str">
        <x:v>需确认条件及分段</x:v>
      </x:c>
      <x:c r="L6928" s="6" t="str">
        <x:v>https://raw.githubusercontent.com/Mar-7th/StarRailRes/dbe8cdfcfb0bf657b9fe1cf92d5537f118ccb487/index_new/cn/character_skills.json</x:v>
      </x:c>
    </x:row>
    <x:row r="6929" ht="53" customHeight="1">
      <x:c r="A6929" s="6" t="str">
        <x:v>1110204_1</x:v>
      </x:c>
      <x:c r="B6929" s="6" t="str">
        <x:v>1110204</x:v>
      </x:c>
      <x:c r="C6929" s="6" t="n">
        <x:v>1</x:v>
      </x:c>
      <x:c r="D6929" s="6" t="str">
        <x:v>再现</x:v>
      </x:c>
      <x:c r="E6929" s="7" t="str">
        <x:v>施放普攻、战技、终结技消灭敌方目标时立即获得1个额外回合并进入增幅状态，增幅状态下希儿造成的伤害提高40%，持续3回合。
若希儿在因天赋【再现】获得的额外回合中消灭敌方目标，此天赋不会生效。</x:v>
      </x:c>
      <x:c r="F6929" s="6" t="n">
        <x:v>0</x:v>
      </x:c>
      <x:c r="G6929" s="6" t="n">
        <x:v>0</x:v>
      </x:c>
      <x:c r="H6929" s="6" t="n">
        <x:v>0</x:v>
      </x:c>
      <x:c r="I6929" s="6" t="n">
        <x:v>0</x:v>
      </x:c>
      <x:c r="J6929" s="6" t="str">
        <x:v>[0.4, 3]</x:v>
      </x:c>
      <x:c r="K6929" s="7" t="str">
        <x:v>无首段伤害倍率，请覆盖或设为辅助技能</x:v>
      </x:c>
      <x:c r="L6929" s="6" t="str">
        <x:v>https://raw.githubusercontent.com/Mar-7th/StarRailRes/dbe8cdfcfb0bf657b9fe1cf92d5537f118ccb487/index_new/cn/character_skills.json</x:v>
      </x:c>
    </x:row>
    <x:row r="6930" ht="53" customHeight="1">
      <x:c r="A6930" s="6" t="str">
        <x:v>1110204_2</x:v>
      </x:c>
      <x:c r="B6930" s="6" t="str">
        <x:v>1110204</x:v>
      </x:c>
      <x:c r="C6930" s="6" t="n">
        <x:v>2</x:v>
      </x:c>
      <x:c r="D6930" s="6" t="str">
        <x:v>再现</x:v>
      </x:c>
      <x:c r="E6930" s="7" t="str">
        <x:v>施放普攻、战技、终结技消灭敌方目标时立即获得1个额外回合并进入增幅状态，增幅状态下希儿造成的伤害提高44%，持续3回合。
若希儿在因天赋【再现】获得的额外回合中消灭敌方目标，此天赋不会生效。</x:v>
      </x:c>
      <x:c r="F6930" s="6" t="n">
        <x:v>0</x:v>
      </x:c>
      <x:c r="G6930" s="6" t="n">
        <x:v>0</x:v>
      </x:c>
      <x:c r="H6930" s="6" t="n">
        <x:v>0</x:v>
      </x:c>
      <x:c r="I6930" s="6" t="n">
        <x:v>0</x:v>
      </x:c>
      <x:c r="J6930" s="6" t="str">
        <x:v>[0.44, 3]</x:v>
      </x:c>
      <x:c r="K6930" s="7" t="str">
        <x:v>无首段伤害倍率，请覆盖或设为辅助技能</x:v>
      </x:c>
      <x:c r="L6930" s="6" t="str">
        <x:v>https://raw.githubusercontent.com/Mar-7th/StarRailRes/dbe8cdfcfb0bf657b9fe1cf92d5537f118ccb487/index_new/cn/character_skills.json</x:v>
      </x:c>
    </x:row>
    <x:row r="6931" ht="53" customHeight="1">
      <x:c r="A6931" s="6" t="str">
        <x:v>1110204_3</x:v>
      </x:c>
      <x:c r="B6931" s="6" t="str">
        <x:v>1110204</x:v>
      </x:c>
      <x:c r="C6931" s="6" t="n">
        <x:v>3</x:v>
      </x:c>
      <x:c r="D6931" s="6" t="str">
        <x:v>再现</x:v>
      </x:c>
      <x:c r="E6931" s="7" t="str">
        <x:v>施放普攻、战技、终结技消灭敌方目标时立即获得1个额外回合并进入增幅状态，增幅状态下希儿造成的伤害提高48%，持续3回合。
若希儿在因天赋【再现】获得的额外回合中消灭敌方目标，此天赋不会生效。</x:v>
      </x:c>
      <x:c r="F6931" s="6" t="n">
        <x:v>0</x:v>
      </x:c>
      <x:c r="G6931" s="6" t="n">
        <x:v>0</x:v>
      </x:c>
      <x:c r="H6931" s="6" t="n">
        <x:v>0</x:v>
      </x:c>
      <x:c r="I6931" s="6" t="n">
        <x:v>0</x:v>
      </x:c>
      <x:c r="J6931" s="6" t="str">
        <x:v>[0.48, 3]</x:v>
      </x:c>
      <x:c r="K6931" s="7" t="str">
        <x:v>无首段伤害倍率，请覆盖或设为辅助技能</x:v>
      </x:c>
      <x:c r="L6931" s="6" t="str">
        <x:v>https://raw.githubusercontent.com/Mar-7th/StarRailRes/dbe8cdfcfb0bf657b9fe1cf92d5537f118ccb487/index_new/cn/character_skills.json</x:v>
      </x:c>
    </x:row>
    <x:row r="6932" ht="53" customHeight="1">
      <x:c r="A6932" s="6" t="str">
        <x:v>1110204_4</x:v>
      </x:c>
      <x:c r="B6932" s="6" t="str">
        <x:v>1110204</x:v>
      </x:c>
      <x:c r="C6932" s="6" t="n">
        <x:v>4</x:v>
      </x:c>
      <x:c r="D6932" s="6" t="str">
        <x:v>再现</x:v>
      </x:c>
      <x:c r="E6932" s="7" t="str">
        <x:v>施放普攻、战技、终结技消灭敌方目标时立即获得1个额外回合并进入增幅状态，增幅状态下希儿造成的伤害提高52%，持续3回合。
若希儿在因天赋【再现】获得的额外回合中消灭敌方目标，此天赋不会生效。</x:v>
      </x:c>
      <x:c r="F6932" s="6" t="n">
        <x:v>0</x:v>
      </x:c>
      <x:c r="G6932" s="6" t="n">
        <x:v>0</x:v>
      </x:c>
      <x:c r="H6932" s="6" t="n">
        <x:v>0</x:v>
      </x:c>
      <x:c r="I6932" s="6" t="n">
        <x:v>0</x:v>
      </x:c>
      <x:c r="J6932" s="6" t="str">
        <x:v>[0.52, 3]</x:v>
      </x:c>
      <x:c r="K6932" s="7" t="str">
        <x:v>无首段伤害倍率，请覆盖或设为辅助技能</x:v>
      </x:c>
      <x:c r="L6932" s="6" t="str">
        <x:v>https://raw.githubusercontent.com/Mar-7th/StarRailRes/dbe8cdfcfb0bf657b9fe1cf92d5537f118ccb487/index_new/cn/character_skills.json</x:v>
      </x:c>
    </x:row>
    <x:row r="6933" ht="53" customHeight="1">
      <x:c r="A6933" s="6" t="str">
        <x:v>1110204_5</x:v>
      </x:c>
      <x:c r="B6933" s="6" t="str">
        <x:v>1110204</x:v>
      </x:c>
      <x:c r="C6933" s="6" t="n">
        <x:v>5</x:v>
      </x:c>
      <x:c r="D6933" s="6" t="str">
        <x:v>再现</x:v>
      </x:c>
      <x:c r="E6933" s="7" t="str">
        <x:v>施放普攻、战技、终结技消灭敌方目标时立即获得1个额外回合并进入增幅状态，增幅状态下希儿造成的伤害提高56%，持续3回合。
若希儿在因天赋【再现】获得的额外回合中消灭敌方目标，此天赋不会生效。</x:v>
      </x:c>
      <x:c r="F6933" s="6" t="n">
        <x:v>0</x:v>
      </x:c>
      <x:c r="G6933" s="6" t="n">
        <x:v>0</x:v>
      </x:c>
      <x:c r="H6933" s="6" t="n">
        <x:v>0</x:v>
      </x:c>
      <x:c r="I6933" s="6" t="n">
        <x:v>0</x:v>
      </x:c>
      <x:c r="J6933" s="6" t="str">
        <x:v>[0.56, 3]</x:v>
      </x:c>
      <x:c r="K6933" s="7" t="str">
        <x:v>无首段伤害倍率，请覆盖或设为辅助技能</x:v>
      </x:c>
      <x:c r="L6933" s="6" t="str">
        <x:v>https://raw.githubusercontent.com/Mar-7th/StarRailRes/dbe8cdfcfb0bf657b9fe1cf92d5537f118ccb487/index_new/cn/character_skills.json</x:v>
      </x:c>
    </x:row>
    <x:row r="6934" ht="53" customHeight="1">
      <x:c r="A6934" s="6" t="str">
        <x:v>1110204_6</x:v>
      </x:c>
      <x:c r="B6934" s="6" t="str">
        <x:v>1110204</x:v>
      </x:c>
      <x:c r="C6934" s="6" t="n">
        <x:v>6</x:v>
      </x:c>
      <x:c r="D6934" s="6" t="str">
        <x:v>再现</x:v>
      </x:c>
      <x:c r="E6934" s="7" t="str">
        <x:v>施放普攻、战技、终结技消灭敌方目标时立即获得1个额外回合并进入增幅状态，增幅状态下希儿造成的伤害提高60%，持续3回合。
若希儿在因天赋【再现】获得的额外回合中消灭敌方目标，此天赋不会生效。</x:v>
      </x:c>
      <x:c r="F6934" s="6" t="n">
        <x:v>0</x:v>
      </x:c>
      <x:c r="G6934" s="6" t="n">
        <x:v>0</x:v>
      </x:c>
      <x:c r="H6934" s="6" t="n">
        <x:v>0</x:v>
      </x:c>
      <x:c r="I6934" s="6" t="n">
        <x:v>0</x:v>
      </x:c>
      <x:c r="J6934" s="6" t="str">
        <x:v>[0.6, 3]</x:v>
      </x:c>
      <x:c r="K6934" s="7" t="str">
        <x:v>无首段伤害倍率，请覆盖或设为辅助技能</x:v>
      </x:c>
      <x:c r="L6934" s="6" t="str">
        <x:v>https://raw.githubusercontent.com/Mar-7th/StarRailRes/dbe8cdfcfb0bf657b9fe1cf92d5537f118ccb487/index_new/cn/character_skills.json</x:v>
      </x:c>
    </x:row>
    <x:row r="6935" ht="53" customHeight="1">
      <x:c r="A6935" s="6" t="str">
        <x:v>1110204_7</x:v>
      </x:c>
      <x:c r="B6935" s="6" t="str">
        <x:v>1110204</x:v>
      </x:c>
      <x:c r="C6935" s="6" t="n">
        <x:v>7</x:v>
      </x:c>
      <x:c r="D6935" s="6" t="str">
        <x:v>再现</x:v>
      </x:c>
      <x:c r="E6935" s="7" t="str">
        <x:v>施放普攻、战技、终结技消灭敌方目标时立即获得1个额外回合并进入增幅状态，增幅状态下希儿造成的伤害提高65%，持续3回合。
若希儿在因天赋【再现】获得的额外回合中消灭敌方目标，此天赋不会生效。</x:v>
      </x:c>
      <x:c r="F6935" s="6" t="n">
        <x:v>0</x:v>
      </x:c>
      <x:c r="G6935" s="6" t="n">
        <x:v>0</x:v>
      </x:c>
      <x:c r="H6935" s="6" t="n">
        <x:v>0</x:v>
      </x:c>
      <x:c r="I6935" s="6" t="n">
        <x:v>0</x:v>
      </x:c>
      <x:c r="J6935" s="6" t="str">
        <x:v>[0.65, 3]</x:v>
      </x:c>
      <x:c r="K6935" s="7" t="str">
        <x:v>无首段伤害倍率，请覆盖或设为辅助技能</x:v>
      </x:c>
      <x:c r="L6935" s="6" t="str">
        <x:v>https://raw.githubusercontent.com/Mar-7th/StarRailRes/dbe8cdfcfb0bf657b9fe1cf92d5537f118ccb487/index_new/cn/character_skills.json</x:v>
      </x:c>
    </x:row>
    <x:row r="6936" ht="53" customHeight="1">
      <x:c r="A6936" s="6" t="str">
        <x:v>1110204_8</x:v>
      </x:c>
      <x:c r="B6936" s="6" t="str">
        <x:v>1110204</x:v>
      </x:c>
      <x:c r="C6936" s="6" t="n">
        <x:v>8</x:v>
      </x:c>
      <x:c r="D6936" s="6" t="str">
        <x:v>再现</x:v>
      </x:c>
      <x:c r="E6936" s="7" t="str">
        <x:v>施放普攻、战技、终结技消灭敌方目标时立即获得1个额外回合并进入增幅状态，增幅状态下希儿造成的伤害提高70%，持续3回合。
若希儿在因天赋【再现】获得的额外回合中消灭敌方目标，此天赋不会生效。</x:v>
      </x:c>
      <x:c r="F6936" s="6" t="n">
        <x:v>0</x:v>
      </x:c>
      <x:c r="G6936" s="6" t="n">
        <x:v>0</x:v>
      </x:c>
      <x:c r="H6936" s="6" t="n">
        <x:v>0</x:v>
      </x:c>
      <x:c r="I6936" s="6" t="n">
        <x:v>0</x:v>
      </x:c>
      <x:c r="J6936" s="6" t="str">
        <x:v>[0.7, 3]</x:v>
      </x:c>
      <x:c r="K6936" s="7" t="str">
        <x:v>无首段伤害倍率，请覆盖或设为辅助技能</x:v>
      </x:c>
      <x:c r="L6936" s="6" t="str">
        <x:v>https://raw.githubusercontent.com/Mar-7th/StarRailRes/dbe8cdfcfb0bf657b9fe1cf92d5537f118ccb487/index_new/cn/character_skills.json</x:v>
      </x:c>
    </x:row>
    <x:row r="6937" ht="53" customHeight="1">
      <x:c r="A6937" s="6" t="str">
        <x:v>1110204_9</x:v>
      </x:c>
      <x:c r="B6937" s="6" t="str">
        <x:v>1110204</x:v>
      </x:c>
      <x:c r="C6937" s="6" t="n">
        <x:v>9</x:v>
      </x:c>
      <x:c r="D6937" s="6" t="str">
        <x:v>再现</x:v>
      </x:c>
      <x:c r="E6937" s="7" t="str">
        <x:v>施放普攻、战技、终结技消灭敌方目标时立即获得1个额外回合并进入增幅状态，增幅状态下希儿造成的伤害提高75%，持续3回合。
若希儿在因天赋【再现】获得的额外回合中消灭敌方目标，此天赋不会生效。</x:v>
      </x:c>
      <x:c r="F6937" s="6" t="n">
        <x:v>0</x:v>
      </x:c>
      <x:c r="G6937" s="6" t="n">
        <x:v>0</x:v>
      </x:c>
      <x:c r="H6937" s="6" t="n">
        <x:v>0</x:v>
      </x:c>
      <x:c r="I6937" s="6" t="n">
        <x:v>0</x:v>
      </x:c>
      <x:c r="J6937" s="6" t="str">
        <x:v>[0.75, 3]</x:v>
      </x:c>
      <x:c r="K6937" s="7" t="str">
        <x:v>无首段伤害倍率，请覆盖或设为辅助技能</x:v>
      </x:c>
      <x:c r="L6937" s="6" t="str">
        <x:v>https://raw.githubusercontent.com/Mar-7th/StarRailRes/dbe8cdfcfb0bf657b9fe1cf92d5537f118ccb487/index_new/cn/character_skills.json</x:v>
      </x:c>
    </x:row>
    <x:row r="6938" ht="53" customHeight="1">
      <x:c r="A6938" s="6" t="str">
        <x:v>1110204_10</x:v>
      </x:c>
      <x:c r="B6938" s="6" t="str">
        <x:v>1110204</x:v>
      </x:c>
      <x:c r="C6938" s="6" t="n">
        <x:v>10</x:v>
      </x:c>
      <x:c r="D6938" s="6" t="str">
        <x:v>再现</x:v>
      </x:c>
      <x:c r="E6938" s="7" t="str">
        <x:v>施放普攻、战技、终结技消灭敌方目标时立即获得1个额外回合并进入增幅状态，增幅状态下希儿造成的伤害提高80%，持续3回合。
若希儿在因天赋【再现】获得的额外回合中消灭敌方目标，此天赋不会生效。</x:v>
      </x:c>
      <x:c r="F6938" s="6" t="n">
        <x:v>0</x:v>
      </x:c>
      <x:c r="G6938" s="6" t="n">
        <x:v>0</x:v>
      </x:c>
      <x:c r="H6938" s="6" t="n">
        <x:v>0</x:v>
      </x:c>
      <x:c r="I6938" s="6" t="n">
        <x:v>0</x:v>
      </x:c>
      <x:c r="J6938" s="6" t="str">
        <x:v>[0.8, 3]</x:v>
      </x:c>
      <x:c r="K6938" s="7" t="str">
        <x:v>无首段伤害倍率，请覆盖或设为辅助技能</x:v>
      </x:c>
      <x:c r="L6938" s="6" t="str">
        <x:v>https://raw.githubusercontent.com/Mar-7th/StarRailRes/dbe8cdfcfb0bf657b9fe1cf92d5537f118ccb487/index_new/cn/character_skills.json</x:v>
      </x:c>
    </x:row>
    <x:row r="6939" ht="53" customHeight="1">
      <x:c r="A6939" s="6" t="str">
        <x:v>1110204_11</x:v>
      </x:c>
      <x:c r="B6939" s="6" t="str">
        <x:v>1110204</x:v>
      </x:c>
      <x:c r="C6939" s="6" t="n">
        <x:v>11</x:v>
      </x:c>
      <x:c r="D6939" s="6" t="str">
        <x:v>再现</x:v>
      </x:c>
      <x:c r="E6939" s="7" t="str">
        <x:v>施放普攻、战技、终结技消灭敌方目标时立即获得1个额外回合并进入增幅状态，增幅状态下希儿造成的伤害提高84%，持续3回合。
若希儿在因天赋【再现】获得的额外回合中消灭敌方目标，此天赋不会生效。</x:v>
      </x:c>
      <x:c r="F6939" s="6" t="n">
        <x:v>0</x:v>
      </x:c>
      <x:c r="G6939" s="6" t="n">
        <x:v>0</x:v>
      </x:c>
      <x:c r="H6939" s="6" t="n">
        <x:v>0</x:v>
      </x:c>
      <x:c r="I6939" s="6" t="n">
        <x:v>0</x:v>
      </x:c>
      <x:c r="J6939" s="6" t="str">
        <x:v>[0.84, 3]</x:v>
      </x:c>
      <x:c r="K6939" s="7" t="str">
        <x:v>无首段伤害倍率，请覆盖或设为辅助技能</x:v>
      </x:c>
      <x:c r="L6939" s="6" t="str">
        <x:v>https://raw.githubusercontent.com/Mar-7th/StarRailRes/dbe8cdfcfb0bf657b9fe1cf92d5537f118ccb487/index_new/cn/character_skills.json</x:v>
      </x:c>
    </x:row>
    <x:row r="6940" ht="53" customHeight="1">
      <x:c r="A6940" s="6" t="str">
        <x:v>1110204_12</x:v>
      </x:c>
      <x:c r="B6940" s="6" t="str">
        <x:v>1110204</x:v>
      </x:c>
      <x:c r="C6940" s="6" t="n">
        <x:v>12</x:v>
      </x:c>
      <x:c r="D6940" s="6" t="str">
        <x:v>再现</x:v>
      </x:c>
      <x:c r="E6940" s="7" t="str">
        <x:v>施放普攻、战技、终结技消灭敌方目标时立即获得1个额外回合并进入增幅状态，增幅状态下希儿造成的伤害提高88%，持续3回合。
若希儿在因天赋【再现】获得的额外回合中消灭敌方目标，此天赋不会生效。</x:v>
      </x:c>
      <x:c r="F6940" s="6" t="n">
        <x:v>0</x:v>
      </x:c>
      <x:c r="G6940" s="6" t="n">
        <x:v>0</x:v>
      </x:c>
      <x:c r="H6940" s="6" t="n">
        <x:v>0</x:v>
      </x:c>
      <x:c r="I6940" s="6" t="n">
        <x:v>0</x:v>
      </x:c>
      <x:c r="J6940" s="6" t="str">
        <x:v>[0.88, 3]</x:v>
      </x:c>
      <x:c r="K6940" s="7" t="str">
        <x:v>无首段伤害倍率，请覆盖或设为辅助技能</x:v>
      </x:c>
      <x:c r="L6940" s="6" t="str">
        <x:v>https://raw.githubusercontent.com/Mar-7th/StarRailRes/dbe8cdfcfb0bf657b9fe1cf92d5537f118ccb487/index_new/cn/character_skills.json</x:v>
      </x:c>
    </x:row>
    <x:row r="6941" ht="53" customHeight="1">
      <x:c r="A6941" s="6" t="str">
        <x:v>1110204_13</x:v>
      </x:c>
      <x:c r="B6941" s="6" t="str">
        <x:v>1110204</x:v>
      </x:c>
      <x:c r="C6941" s="6" t="n">
        <x:v>13</x:v>
      </x:c>
      <x:c r="D6941" s="6" t="str">
        <x:v>再现</x:v>
      </x:c>
      <x:c r="E6941" s="7" t="str">
        <x:v>施放普攻、战技、终结技消灭敌方目标时立即获得1个额外回合并进入增幅状态，增幅状态下希儿造成的伤害提高92%，持续3回合。
若希儿在因天赋【再现】获得的额外回合中消灭敌方目标，此天赋不会生效。</x:v>
      </x:c>
      <x:c r="F6941" s="6" t="n">
        <x:v>0</x:v>
      </x:c>
      <x:c r="G6941" s="6" t="n">
        <x:v>0</x:v>
      </x:c>
      <x:c r="H6941" s="6" t="n">
        <x:v>0</x:v>
      </x:c>
      <x:c r="I6941" s="6" t="n">
        <x:v>0</x:v>
      </x:c>
      <x:c r="J6941" s="6" t="str">
        <x:v>[0.92, 3]</x:v>
      </x:c>
      <x:c r="K6941" s="7" t="str">
        <x:v>无首段伤害倍率，请覆盖或设为辅助技能</x:v>
      </x:c>
      <x:c r="L6941" s="6" t="str">
        <x:v>https://raw.githubusercontent.com/Mar-7th/StarRailRes/dbe8cdfcfb0bf657b9fe1cf92d5537f118ccb487/index_new/cn/character_skills.json</x:v>
      </x:c>
    </x:row>
    <x:row r="6942" ht="53" customHeight="1">
      <x:c r="A6942" s="6" t="str">
        <x:v>1110204_14</x:v>
      </x:c>
      <x:c r="B6942" s="6" t="str">
        <x:v>1110204</x:v>
      </x:c>
      <x:c r="C6942" s="6" t="n">
        <x:v>14</x:v>
      </x:c>
      <x:c r="D6942" s="6" t="str">
        <x:v>再现</x:v>
      </x:c>
      <x:c r="E6942" s="7" t="str">
        <x:v>施放普攻、战技、终结技消灭敌方目标时立即获得1个额外回合并进入增幅状态，增幅状态下希儿造成的伤害提高96%，持续3回合。
若希儿在因天赋【再现】获得的额外回合中消灭敌方目标，此天赋不会生效。</x:v>
      </x:c>
      <x:c r="F6942" s="6" t="n">
        <x:v>0</x:v>
      </x:c>
      <x:c r="G6942" s="6" t="n">
        <x:v>0</x:v>
      </x:c>
      <x:c r="H6942" s="6" t="n">
        <x:v>0</x:v>
      </x:c>
      <x:c r="I6942" s="6" t="n">
        <x:v>0</x:v>
      </x:c>
      <x:c r="J6942" s="6" t="str">
        <x:v>[0.96, 3]</x:v>
      </x:c>
      <x:c r="K6942" s="7" t="str">
        <x:v>无首段伤害倍率，请覆盖或设为辅助技能</x:v>
      </x:c>
      <x:c r="L6942" s="6" t="str">
        <x:v>https://raw.githubusercontent.com/Mar-7th/StarRailRes/dbe8cdfcfb0bf657b9fe1cf92d5537f118ccb487/index_new/cn/character_skills.json</x:v>
      </x:c>
    </x:row>
    <x:row r="6943" ht="53" customHeight="1">
      <x:c r="A6943" s="6" t="str">
        <x:v>1110204_15</x:v>
      </x:c>
      <x:c r="B6943" s="6" t="str">
        <x:v>1110204</x:v>
      </x:c>
      <x:c r="C6943" s="6" t="n">
        <x:v>15</x:v>
      </x:c>
      <x:c r="D6943" s="6" t="str">
        <x:v>再现</x:v>
      </x:c>
      <x:c r="E6943" s="7" t="str">
        <x:v>施放普攻、战技、终结技消灭敌方目标时立即获得1个额外回合并进入增幅状态，增幅状态下希儿造成的伤害提高100%，持续3回合。
若希儿在因天赋【再现】获得的额外回合中消灭敌方目标，此天赋不会生效。</x:v>
      </x:c>
      <x:c r="F6943" s="6" t="n">
        <x:v>0</x:v>
      </x:c>
      <x:c r="G6943" s="6" t="n">
        <x:v>0</x:v>
      </x:c>
      <x:c r="H6943" s="6" t="n">
        <x:v>0</x:v>
      </x:c>
      <x:c r="I6943" s="6" t="n">
        <x:v>0</x:v>
      </x:c>
      <x:c r="J6943" s="6" t="str">
        <x:v>[1, 3]</x:v>
      </x:c>
      <x:c r="K6943" s="7" t="str">
        <x:v>无首段伤害倍率，请覆盖或设为辅助技能</x:v>
      </x:c>
      <x:c r="L6943" s="6" t="str">
        <x:v>https://raw.githubusercontent.com/Mar-7th/StarRailRes/dbe8cdfcfb0bf657b9fe1cf92d5537f118ccb487/index_new/cn/character_skills.json</x:v>
      </x:c>
    </x:row>
    <x:row r="6944" ht="20" customHeight="1">
      <x:c r="A6944" s="6" t="str">
        <x:v>1110206_1</x:v>
      </x:c>
      <x:c r="B6944" s="6" t="str">
        <x:v>1110206</x:v>
      </x:c>
      <x:c r="C6944" s="6" t="n">
        <x:v>1</x:v>
      </x:c>
      <x:c r="D6944" s="6" t="str">
        <x:v>攻击</x:v>
      </x:c>
      <x:c r="E6944" s="7" t="str">
        <x:v>攻击敌人，进入战斗后削弱敌方目标对应属性韧性。</x:v>
      </x:c>
      <x:c r="F6944" s="6" t="n">
        <x:v>0</x:v>
      </x:c>
      <x:c r="G6944" s="6" t="n">
        <x:v>0</x:v>
      </x:c>
      <x:c r="H6944" s="6" t="n">
        <x:v>0</x:v>
      </x:c>
      <x:c r="I6944" s="6" t="n">
        <x:v>0</x:v>
      </x:c>
      <x:c r="J6944" s="6" t="str">
        <x:v>[]</x:v>
      </x:c>
      <x:c r="K6944" s="7" t="str">
        <x:v>缺少结构化参数，必须覆盖</x:v>
      </x:c>
      <x:c r="L6944" s="6" t="str">
        <x:v>https://raw.githubusercontent.com/Mar-7th/StarRailRes/dbe8cdfcfb0bf657b9fe1cf92d5537f118ccb487/index_new/cn/character_skills.json</x:v>
      </x:c>
    </x:row>
    <x:row r="6945" ht="53" customHeight="1">
      <x:c r="A6945" s="6" t="str">
        <x:v>1110207_1</x:v>
      </x:c>
      <x:c r="B6945" s="6" t="str">
        <x:v>1110207</x:v>
      </x:c>
      <x:c r="C6945" s="6" t="n">
        <x:v>1</x:v>
      </x:c>
      <x:c r="D6945" s="6" t="str">
        <x:v>幻身</x:v>
      </x:c>
      <x:c r="E6945" s="7" t="str">
        <x:v>使用秘技后进入持续20秒的隐身状态。隐身状态下不会被敌人发现，主动攻击敌人进入战斗时，希儿立即进入增幅状态且对随机敌方目标造成1次等同于希儿战技伤害倍率的量子属性伤害，该伤害必定暴击。</x:v>
      </x:c>
      <x:c r="F6945" s="6" t="n">
        <x:v>0</x:v>
      </x:c>
      <x:c r="G6945" s="6" t="n">
        <x:v>0</x:v>
      </x:c>
      <x:c r="H6945" s="6" t="n">
        <x:v>0</x:v>
      </x:c>
      <x:c r="I6945" s="6" t="n">
        <x:v>0</x:v>
      </x:c>
      <x:c r="J6945" s="6" t="str">
        <x:v>[20]</x:v>
      </x:c>
      <x:c r="K6945" s="7" t="str">
        <x:v>无首段伤害倍率，请覆盖或设为辅助技能</x:v>
      </x:c>
      <x:c r="L6945" s="6" t="str">
        <x:v>https://raw.githubusercontent.com/Mar-7th/StarRailRes/dbe8cdfcfb0bf657b9fe1cf92d5537f118ccb487/index_new/cn/character_skills.json</x:v>
      </x:c>
    </x:row>
    <x:row r="6946" ht="20" customHeight="1">
      <x:c r="A6946" s="6" t="str">
        <x:v>1120501_1</x:v>
      </x:c>
      <x:c r="B6946" s="6" t="str">
        <x:v>1120501</x:v>
      </x:c>
      <x:c r="C6946" s="6" t="n">
        <x:v>1</x:v>
      </x:c>
      <x:c r="D6946" s="6" t="str">
        <x:v>支离剑</x:v>
      </x:c>
      <x:c r="E6946" s="7" t="str">
        <x:v>对指定敌方单体造成等同于刃25%生命上限的风属性伤害。</x:v>
      </x:c>
      <x:c r="F6946" s="6" t="n">
        <x:v>0</x:v>
      </x:c>
      <x:c r="G6946" s="6" t="n">
        <x:v>0.25</x:v>
      </x:c>
      <x:c r="H6946" s="6" t="n">
        <x:v>0</x:v>
      </x:c>
      <x:c r="I6946" s="6" t="n">
        <x:v>0</x:v>
      </x:c>
      <x:c r="J6946" s="6" t="str">
        <x:v>[0.25]</x:v>
      </x:c>
      <x:c r="K6946" s="7" t="str">
        <x:v>需确认条件及分段</x:v>
      </x:c>
      <x:c r="L6946" s="6" t="str">
        <x:v>https://raw.githubusercontent.com/Mar-7th/StarRailRes/dbe8cdfcfb0bf657b9fe1cf92d5537f118ccb487/index_new/cn/character_skills.json</x:v>
      </x:c>
    </x:row>
    <x:row r="6947" ht="20" customHeight="1">
      <x:c r="A6947" s="6" t="str">
        <x:v>1120501_2</x:v>
      </x:c>
      <x:c r="B6947" s="6" t="str">
        <x:v>1120501</x:v>
      </x:c>
      <x:c r="C6947" s="6" t="n">
        <x:v>2</x:v>
      </x:c>
      <x:c r="D6947" s="6" t="str">
        <x:v>支离剑</x:v>
      </x:c>
      <x:c r="E6947" s="7" t="str">
        <x:v>对指定敌方单体造成等同于刃30%生命上限的风属性伤害。</x:v>
      </x:c>
      <x:c r="F6947" s="6" t="n">
        <x:v>0</x:v>
      </x:c>
      <x:c r="G6947" s="6" t="n">
        <x:v>0.3</x:v>
      </x:c>
      <x:c r="H6947" s="6" t="n">
        <x:v>0</x:v>
      </x:c>
      <x:c r="I6947" s="6" t="n">
        <x:v>0</x:v>
      </x:c>
      <x:c r="J6947" s="6" t="str">
        <x:v>[0.3]</x:v>
      </x:c>
      <x:c r="K6947" s="7" t="str">
        <x:v>需确认条件及分段</x:v>
      </x:c>
      <x:c r="L6947" s="6" t="str">
        <x:v>https://raw.githubusercontent.com/Mar-7th/StarRailRes/dbe8cdfcfb0bf657b9fe1cf92d5537f118ccb487/index_new/cn/character_skills.json</x:v>
      </x:c>
    </x:row>
    <x:row r="6948" ht="20" customHeight="1">
      <x:c r="A6948" s="6" t="str">
        <x:v>1120501_3</x:v>
      </x:c>
      <x:c r="B6948" s="6" t="str">
        <x:v>1120501</x:v>
      </x:c>
      <x:c r="C6948" s="6" t="n">
        <x:v>3</x:v>
      </x:c>
      <x:c r="D6948" s="6" t="str">
        <x:v>支离剑</x:v>
      </x:c>
      <x:c r="E6948" s="7" t="str">
        <x:v>对指定敌方单体造成等同于刃35%生命上限的风属性伤害。</x:v>
      </x:c>
      <x:c r="F6948" s="6" t="n">
        <x:v>0</x:v>
      </x:c>
      <x:c r="G6948" s="6" t="n">
        <x:v>0.35</x:v>
      </x:c>
      <x:c r="H6948" s="6" t="n">
        <x:v>0</x:v>
      </x:c>
      <x:c r="I6948" s="6" t="n">
        <x:v>0</x:v>
      </x:c>
      <x:c r="J6948" s="6" t="str">
        <x:v>[0.35]</x:v>
      </x:c>
      <x:c r="K6948" s="7" t="str">
        <x:v>需确认条件及分段</x:v>
      </x:c>
      <x:c r="L6948" s="6" t="str">
        <x:v>https://raw.githubusercontent.com/Mar-7th/StarRailRes/dbe8cdfcfb0bf657b9fe1cf92d5537f118ccb487/index_new/cn/character_skills.json</x:v>
      </x:c>
    </x:row>
    <x:row r="6949" ht="20" customHeight="1">
      <x:c r="A6949" s="6" t="str">
        <x:v>1120501_4</x:v>
      </x:c>
      <x:c r="B6949" s="6" t="str">
        <x:v>1120501</x:v>
      </x:c>
      <x:c r="C6949" s="6" t="n">
        <x:v>4</x:v>
      </x:c>
      <x:c r="D6949" s="6" t="str">
        <x:v>支离剑</x:v>
      </x:c>
      <x:c r="E6949" s="7" t="str">
        <x:v>对指定敌方单体造成等同于刃40%生命上限的风属性伤害。</x:v>
      </x:c>
      <x:c r="F6949" s="6" t="n">
        <x:v>0</x:v>
      </x:c>
      <x:c r="G6949" s="6" t="n">
        <x:v>0.4</x:v>
      </x:c>
      <x:c r="H6949" s="6" t="n">
        <x:v>0</x:v>
      </x:c>
      <x:c r="I6949" s="6" t="n">
        <x:v>0</x:v>
      </x:c>
      <x:c r="J6949" s="6" t="str">
        <x:v>[0.4]</x:v>
      </x:c>
      <x:c r="K6949" s="7" t="str">
        <x:v>需确认条件及分段</x:v>
      </x:c>
      <x:c r="L6949" s="6" t="str">
        <x:v>https://raw.githubusercontent.com/Mar-7th/StarRailRes/dbe8cdfcfb0bf657b9fe1cf92d5537f118ccb487/index_new/cn/character_skills.json</x:v>
      </x:c>
    </x:row>
    <x:row r="6950" ht="20" customHeight="1">
      <x:c r="A6950" s="6" t="str">
        <x:v>1120501_5</x:v>
      </x:c>
      <x:c r="B6950" s="6" t="str">
        <x:v>1120501</x:v>
      </x:c>
      <x:c r="C6950" s="6" t="n">
        <x:v>5</x:v>
      </x:c>
      <x:c r="D6950" s="6" t="str">
        <x:v>支离剑</x:v>
      </x:c>
      <x:c r="E6950" s="7" t="str">
        <x:v>对指定敌方单体造成等同于刃45%生命上限的风属性伤害。</x:v>
      </x:c>
      <x:c r="F6950" s="6" t="n">
        <x:v>0</x:v>
      </x:c>
      <x:c r="G6950" s="6" t="n">
        <x:v>0.45</x:v>
      </x:c>
      <x:c r="H6950" s="6" t="n">
        <x:v>0</x:v>
      </x:c>
      <x:c r="I6950" s="6" t="n">
        <x:v>0</x:v>
      </x:c>
      <x:c r="J6950" s="6" t="str">
        <x:v>[0.45]</x:v>
      </x:c>
      <x:c r="K6950" s="7" t="str">
        <x:v>需确认条件及分段</x:v>
      </x:c>
      <x:c r="L6950" s="6" t="str">
        <x:v>https://raw.githubusercontent.com/Mar-7th/StarRailRes/dbe8cdfcfb0bf657b9fe1cf92d5537f118ccb487/index_new/cn/character_skills.json</x:v>
      </x:c>
    </x:row>
    <x:row r="6951" ht="20" customHeight="1">
      <x:c r="A6951" s="6" t="str">
        <x:v>1120501_6</x:v>
      </x:c>
      <x:c r="B6951" s="6" t="str">
        <x:v>1120501</x:v>
      </x:c>
      <x:c r="C6951" s="6" t="n">
        <x:v>6</x:v>
      </x:c>
      <x:c r="D6951" s="6" t="str">
        <x:v>支离剑</x:v>
      </x:c>
      <x:c r="E6951" s="7" t="str">
        <x:v>对指定敌方单体造成等同于刃50%生命上限的风属性伤害。</x:v>
      </x:c>
      <x:c r="F6951" s="6" t="n">
        <x:v>0</x:v>
      </x:c>
      <x:c r="G6951" s="6" t="n">
        <x:v>0.5</x:v>
      </x:c>
      <x:c r="H6951" s="6" t="n">
        <x:v>0</x:v>
      </x:c>
      <x:c r="I6951" s="6" t="n">
        <x:v>0</x:v>
      </x:c>
      <x:c r="J6951" s="6" t="str">
        <x:v>[0.5]</x:v>
      </x:c>
      <x:c r="K6951" s="7" t="str">
        <x:v>需确认条件及分段</x:v>
      </x:c>
      <x:c r="L6951" s="6" t="str">
        <x:v>https://raw.githubusercontent.com/Mar-7th/StarRailRes/dbe8cdfcfb0bf657b9fe1cf92d5537f118ccb487/index_new/cn/character_skills.json</x:v>
      </x:c>
    </x:row>
    <x:row r="6952" ht="20" customHeight="1">
      <x:c r="A6952" s="6" t="str">
        <x:v>1120501_7</x:v>
      </x:c>
      <x:c r="B6952" s="6" t="str">
        <x:v>1120501</x:v>
      </x:c>
      <x:c r="C6952" s="6" t="n">
        <x:v>7</x:v>
      </x:c>
      <x:c r="D6952" s="6" t="str">
        <x:v>支离剑</x:v>
      </x:c>
      <x:c r="E6952" s="7" t="str">
        <x:v>对指定敌方单体造成等同于刃55%生命上限的风属性伤害。</x:v>
      </x:c>
      <x:c r="F6952" s="6" t="n">
        <x:v>0</x:v>
      </x:c>
      <x:c r="G6952" s="6" t="n">
        <x:v>0.55</x:v>
      </x:c>
      <x:c r="H6952" s="6" t="n">
        <x:v>0</x:v>
      </x:c>
      <x:c r="I6952" s="6" t="n">
        <x:v>0</x:v>
      </x:c>
      <x:c r="J6952" s="6" t="str">
        <x:v>[0.55]</x:v>
      </x:c>
      <x:c r="K6952" s="7" t="str">
        <x:v>需确认条件及分段</x:v>
      </x:c>
      <x:c r="L6952" s="6" t="str">
        <x:v>https://raw.githubusercontent.com/Mar-7th/StarRailRes/dbe8cdfcfb0bf657b9fe1cf92d5537f118ccb487/index_new/cn/character_skills.json</x:v>
      </x:c>
    </x:row>
    <x:row r="6953" ht="20" customHeight="1">
      <x:c r="A6953" s="6" t="str">
        <x:v>1120501_8</x:v>
      </x:c>
      <x:c r="B6953" s="6" t="str">
        <x:v>1120501</x:v>
      </x:c>
      <x:c r="C6953" s="6" t="n">
        <x:v>8</x:v>
      </x:c>
      <x:c r="D6953" s="6" t="str">
        <x:v>支离剑</x:v>
      </x:c>
      <x:c r="E6953" s="7" t="str">
        <x:v>对指定敌方单体造成等同于刃60%生命上限的风属性伤害。</x:v>
      </x:c>
      <x:c r="F6953" s="6" t="n">
        <x:v>0</x:v>
      </x:c>
      <x:c r="G6953" s="6" t="n">
        <x:v>0.6</x:v>
      </x:c>
      <x:c r="H6953" s="6" t="n">
        <x:v>0</x:v>
      </x:c>
      <x:c r="I6953" s="6" t="n">
        <x:v>0</x:v>
      </x:c>
      <x:c r="J6953" s="6" t="str">
        <x:v>[0.6]</x:v>
      </x:c>
      <x:c r="K6953" s="7" t="str">
        <x:v>需确认条件及分段</x:v>
      </x:c>
      <x:c r="L6953" s="6" t="str">
        <x:v>https://raw.githubusercontent.com/Mar-7th/StarRailRes/dbe8cdfcfb0bf657b9fe1cf92d5537f118ccb487/index_new/cn/character_skills.json</x:v>
      </x:c>
    </x:row>
    <x:row r="6954" ht="20" customHeight="1">
      <x:c r="A6954" s="6" t="str">
        <x:v>1120501_9</x:v>
      </x:c>
      <x:c r="B6954" s="6" t="str">
        <x:v>1120501</x:v>
      </x:c>
      <x:c r="C6954" s="6" t="n">
        <x:v>9</x:v>
      </x:c>
      <x:c r="D6954" s="6" t="str">
        <x:v>支离剑</x:v>
      </x:c>
      <x:c r="E6954" s="7" t="str">
        <x:v>对指定敌方单体造成等同于刃65%生命上限的风属性伤害。</x:v>
      </x:c>
      <x:c r="F6954" s="6" t="n">
        <x:v>0</x:v>
      </x:c>
      <x:c r="G6954" s="6" t="n">
        <x:v>0.65</x:v>
      </x:c>
      <x:c r="H6954" s="6" t="n">
        <x:v>0</x:v>
      </x:c>
      <x:c r="I6954" s="6" t="n">
        <x:v>0</x:v>
      </x:c>
      <x:c r="J6954" s="6" t="str">
        <x:v>[0.65]</x:v>
      </x:c>
      <x:c r="K6954" s="7" t="str">
        <x:v>需确认条件及分段</x:v>
      </x:c>
      <x:c r="L6954" s="6" t="str">
        <x:v>https://raw.githubusercontent.com/Mar-7th/StarRailRes/dbe8cdfcfb0bf657b9fe1cf92d5537f118ccb487/index_new/cn/character_skills.json</x:v>
      </x:c>
    </x:row>
    <x:row r="6955" ht="20" customHeight="1">
      <x:c r="A6955" s="6" t="str">
        <x:v>1120501_10</x:v>
      </x:c>
      <x:c r="B6955" s="6" t="str">
        <x:v>1120501</x:v>
      </x:c>
      <x:c r="C6955" s="6" t="n">
        <x:v>10</x:v>
      </x:c>
      <x:c r="D6955" s="6" t="str">
        <x:v>支离剑</x:v>
      </x:c>
      <x:c r="E6955" s="7" t="str">
        <x:v>对指定敌方单体造成等同于刃70%生命上限的风属性伤害。</x:v>
      </x:c>
      <x:c r="F6955" s="6" t="n">
        <x:v>0</x:v>
      </x:c>
      <x:c r="G6955" s="6" t="n">
        <x:v>0.7</x:v>
      </x:c>
      <x:c r="H6955" s="6" t="n">
        <x:v>0</x:v>
      </x:c>
      <x:c r="I6955" s="6" t="n">
        <x:v>0</x:v>
      </x:c>
      <x:c r="J6955" s="6" t="str">
        <x:v>[0.7]</x:v>
      </x:c>
      <x:c r="K6955" s="7" t="str">
        <x:v>需确认条件及分段</x:v>
      </x:c>
      <x:c r="L6955" s="6" t="str">
        <x:v>https://raw.githubusercontent.com/Mar-7th/StarRailRes/dbe8cdfcfb0bf657b9fe1cf92d5537f118ccb487/index_new/cn/character_skills.json</x:v>
      </x:c>
    </x:row>
    <x:row r="6956" ht="68" customHeight="1">
      <x:c r="A6956" s="6" t="str">
        <x:v>1120502_1</x:v>
      </x:c>
      <x:c r="B6956" s="6" t="str">
        <x:v>1120502</x:v>
      </x:c>
      <x:c r="C6956" s="6" t="n">
        <x:v>1</x:v>
      </x:c>
      <x:c r="D6956" s="6" t="str">
        <x:v>地狱变</x:v>
      </x:c>
      <x:c r="E6956" s="7" t="str">
        <x:v>消耗等同于刃生命上限30%的生命值，进入【地狱变】状态。
处于【地狱变】状态时无法施放战技，同时使自身造成的伤害提高12%，被敌方目标攻击的概率大幅提高，普攻【支离剑】强化为【无间剑树】，持续3回合。
若当前生命值不足，施放战技时刃的当前生命值降低至1点。
该战技无法恢复能量。施放该战技后，本回合不会结束。</x:v>
      </x:c>
      <x:c r="F6956" s="6" t="n">
        <x:v>0</x:v>
      </x:c>
      <x:c r="G6956" s="6" t="n">
        <x:v>0</x:v>
      </x:c>
      <x:c r="H6956" s="6" t="n">
        <x:v>0</x:v>
      </x:c>
      <x:c r="I6956" s="6" t="n">
        <x:v>0</x:v>
      </x:c>
      <x:c r="J6956" s="6" t="str">
        <x:v>[0.3, 3, 1, 0.12, 10]</x:v>
      </x:c>
      <x:c r="K6956" s="7" t="str">
        <x:v>无首段伤害倍率，请覆盖或设为辅助技能</x:v>
      </x:c>
      <x:c r="L6956" s="6" t="str">
        <x:v>https://raw.githubusercontent.com/Mar-7th/StarRailRes/dbe8cdfcfb0bf657b9fe1cf92d5537f118ccb487/index_new/cn/character_skills.json</x:v>
      </x:c>
    </x:row>
    <x:row r="6957" ht="68" customHeight="1">
      <x:c r="A6957" s="6" t="str">
        <x:v>1120502_2</x:v>
      </x:c>
      <x:c r="B6957" s="6" t="str">
        <x:v>1120502</x:v>
      </x:c>
      <x:c r="C6957" s="6" t="n">
        <x:v>2</x:v>
      </x:c>
      <x:c r="D6957" s="6" t="str">
        <x:v>地狱变</x:v>
      </x:c>
      <x:c r="E6957" s="7" t="str">
        <x:v>消耗等同于刃生命上限30%的生命值，进入【地狱变】状态。
处于【地狱变】状态时无法施放战技，同时使自身造成的伤害提高14.8%，被敌方目标攻击的概率大幅提高，普攻【支离剑】强化为【无间剑树】，持续3回合。
若当前生命值不足，施放战技时刃的当前生命值降低至1点。
该战技无法恢复能量。施放该战技后，本回合不会结束。</x:v>
      </x:c>
      <x:c r="F6957" s="6" t="n">
        <x:v>0</x:v>
      </x:c>
      <x:c r="G6957" s="6" t="n">
        <x:v>0</x:v>
      </x:c>
      <x:c r="H6957" s="6" t="n">
        <x:v>0</x:v>
      </x:c>
      <x:c r="I6957" s="6" t="n">
        <x:v>0</x:v>
      </x:c>
      <x:c r="J6957" s="6" t="str">
        <x:v>[0.3, 3, 1, 0.148, 10]</x:v>
      </x:c>
      <x:c r="K6957" s="7" t="str">
        <x:v>无首段伤害倍率，请覆盖或设为辅助技能</x:v>
      </x:c>
      <x:c r="L6957" s="6" t="str">
        <x:v>https://raw.githubusercontent.com/Mar-7th/StarRailRes/dbe8cdfcfb0bf657b9fe1cf92d5537f118ccb487/index_new/cn/character_skills.json</x:v>
      </x:c>
    </x:row>
    <x:row r="6958" ht="68" customHeight="1">
      <x:c r="A6958" s="6" t="str">
        <x:v>1120502_3</x:v>
      </x:c>
      <x:c r="B6958" s="6" t="str">
        <x:v>1120502</x:v>
      </x:c>
      <x:c r="C6958" s="6" t="n">
        <x:v>3</x:v>
      </x:c>
      <x:c r="D6958" s="6" t="str">
        <x:v>地狱变</x:v>
      </x:c>
      <x:c r="E6958" s="7" t="str">
        <x:v>消耗等同于刃生命上限30%的生命值，进入【地狱变】状态。
处于【地狱变】状态时无法施放战技，同时使自身造成的伤害提高17.6%，被敌方目标攻击的概率大幅提高，普攻【支离剑】强化为【无间剑树】，持续3回合。
若当前生命值不足，施放战技时刃的当前生命值降低至1点。
该战技无法恢复能量。施放该战技后，本回合不会结束。</x:v>
      </x:c>
      <x:c r="F6958" s="6" t="n">
        <x:v>0</x:v>
      </x:c>
      <x:c r="G6958" s="6" t="n">
        <x:v>0</x:v>
      </x:c>
      <x:c r="H6958" s="6" t="n">
        <x:v>0</x:v>
      </x:c>
      <x:c r="I6958" s="6" t="n">
        <x:v>0</x:v>
      </x:c>
      <x:c r="J6958" s="6" t="str">
        <x:v>[0.3, 3, 1, 0.176, 10]</x:v>
      </x:c>
      <x:c r="K6958" s="7" t="str">
        <x:v>无首段伤害倍率，请覆盖或设为辅助技能</x:v>
      </x:c>
      <x:c r="L6958" s="6" t="str">
        <x:v>https://raw.githubusercontent.com/Mar-7th/StarRailRes/dbe8cdfcfb0bf657b9fe1cf92d5537f118ccb487/index_new/cn/character_skills.json</x:v>
      </x:c>
    </x:row>
    <x:row r="6959" ht="68" customHeight="1">
      <x:c r="A6959" s="6" t="str">
        <x:v>1120502_4</x:v>
      </x:c>
      <x:c r="B6959" s="6" t="str">
        <x:v>1120502</x:v>
      </x:c>
      <x:c r="C6959" s="6" t="n">
        <x:v>4</x:v>
      </x:c>
      <x:c r="D6959" s="6" t="str">
        <x:v>地狱变</x:v>
      </x:c>
      <x:c r="E6959" s="7" t="str">
        <x:v>消耗等同于刃生命上限30%的生命值，进入【地狱变】状态。
处于【地狱变】状态时无法施放战技，同时使自身造成的伤害提高20.4%，被敌方目标攻击的概率大幅提高，普攻【支离剑】强化为【无间剑树】，持续3回合。
若当前生命值不足，施放战技时刃的当前生命值降低至1点。
该战技无法恢复能量。施放该战技后，本回合不会结束。</x:v>
      </x:c>
      <x:c r="F6959" s="6" t="n">
        <x:v>0</x:v>
      </x:c>
      <x:c r="G6959" s="6" t="n">
        <x:v>0</x:v>
      </x:c>
      <x:c r="H6959" s="6" t="n">
        <x:v>0</x:v>
      </x:c>
      <x:c r="I6959" s="6" t="n">
        <x:v>0</x:v>
      </x:c>
      <x:c r="J6959" s="6" t="str">
        <x:v>[0.3, 3, 1, 0.204, 10]</x:v>
      </x:c>
      <x:c r="K6959" s="7" t="str">
        <x:v>无首段伤害倍率，请覆盖或设为辅助技能</x:v>
      </x:c>
      <x:c r="L6959" s="6" t="str">
        <x:v>https://raw.githubusercontent.com/Mar-7th/StarRailRes/dbe8cdfcfb0bf657b9fe1cf92d5537f118ccb487/index_new/cn/character_skills.json</x:v>
      </x:c>
    </x:row>
    <x:row r="6960" ht="68" customHeight="1">
      <x:c r="A6960" s="6" t="str">
        <x:v>1120502_5</x:v>
      </x:c>
      <x:c r="B6960" s="6" t="str">
        <x:v>1120502</x:v>
      </x:c>
      <x:c r="C6960" s="6" t="n">
        <x:v>5</x:v>
      </x:c>
      <x:c r="D6960" s="6" t="str">
        <x:v>地狱变</x:v>
      </x:c>
      <x:c r="E6960" s="7" t="str">
        <x:v>消耗等同于刃生命上限30%的生命值，进入【地狱变】状态。
处于【地狱变】状态时无法施放战技，同时使自身造成的伤害提高23.2%，被敌方目标攻击的概率大幅提高，普攻【支离剑】强化为【无间剑树】，持续3回合。
若当前生命值不足，施放战技时刃的当前生命值降低至1点。
该战技无法恢复能量。施放该战技后，本回合不会结束。</x:v>
      </x:c>
      <x:c r="F6960" s="6" t="n">
        <x:v>0</x:v>
      </x:c>
      <x:c r="G6960" s="6" t="n">
        <x:v>0</x:v>
      </x:c>
      <x:c r="H6960" s="6" t="n">
        <x:v>0</x:v>
      </x:c>
      <x:c r="I6960" s="6" t="n">
        <x:v>0</x:v>
      </x:c>
      <x:c r="J6960" s="6" t="str">
        <x:v>[0.3, 3, 1, 0.232, 10]</x:v>
      </x:c>
      <x:c r="K6960" s="7" t="str">
        <x:v>无首段伤害倍率，请覆盖或设为辅助技能</x:v>
      </x:c>
      <x:c r="L6960" s="6" t="str">
        <x:v>https://raw.githubusercontent.com/Mar-7th/StarRailRes/dbe8cdfcfb0bf657b9fe1cf92d5537f118ccb487/index_new/cn/character_skills.json</x:v>
      </x:c>
    </x:row>
    <x:row r="6961" ht="68" customHeight="1">
      <x:c r="A6961" s="6" t="str">
        <x:v>1120502_6</x:v>
      </x:c>
      <x:c r="B6961" s="6" t="str">
        <x:v>1120502</x:v>
      </x:c>
      <x:c r="C6961" s="6" t="n">
        <x:v>6</x:v>
      </x:c>
      <x:c r="D6961" s="6" t="str">
        <x:v>地狱变</x:v>
      </x:c>
      <x:c r="E6961" s="7" t="str">
        <x:v>消耗等同于刃生命上限30%的生命值，进入【地狱变】状态。
处于【地狱变】状态时无法施放战技，同时使自身造成的伤害提高26%，被敌方目标攻击的概率大幅提高，普攻【支离剑】强化为【无间剑树】，持续3回合。
若当前生命值不足，施放战技时刃的当前生命值降低至1点。
该战技无法恢复能量。施放该战技后，本回合不会结束。</x:v>
      </x:c>
      <x:c r="F6961" s="6" t="n">
        <x:v>0</x:v>
      </x:c>
      <x:c r="G6961" s="6" t="n">
        <x:v>0</x:v>
      </x:c>
      <x:c r="H6961" s="6" t="n">
        <x:v>0</x:v>
      </x:c>
      <x:c r="I6961" s="6" t="n">
        <x:v>0</x:v>
      </x:c>
      <x:c r="J6961" s="6" t="str">
        <x:v>[0.3, 3, 1, 0.26, 10]</x:v>
      </x:c>
      <x:c r="K6961" s="7" t="str">
        <x:v>无首段伤害倍率，请覆盖或设为辅助技能</x:v>
      </x:c>
      <x:c r="L6961" s="6" t="str">
        <x:v>https://raw.githubusercontent.com/Mar-7th/StarRailRes/dbe8cdfcfb0bf657b9fe1cf92d5537f118ccb487/index_new/cn/character_skills.json</x:v>
      </x:c>
    </x:row>
    <x:row r="6962" ht="68" customHeight="1">
      <x:c r="A6962" s="6" t="str">
        <x:v>1120502_7</x:v>
      </x:c>
      <x:c r="B6962" s="6" t="str">
        <x:v>1120502</x:v>
      </x:c>
      <x:c r="C6962" s="6" t="n">
        <x:v>7</x:v>
      </x:c>
      <x:c r="D6962" s="6" t="str">
        <x:v>地狱变</x:v>
      </x:c>
      <x:c r="E6962" s="7" t="str">
        <x:v>消耗等同于刃生命上限30%的生命值，进入【地狱变】状态。
处于【地狱变】状态时无法施放战技，同时使自身造成的伤害提高29.5%，被敌方目标攻击的概率大幅提高，普攻【支离剑】强化为【无间剑树】，持续3回合。
若当前生命值不足，施放战技时刃的当前生命值降低至1点。
该战技无法恢复能量。施放该战技后，本回合不会结束。</x:v>
      </x:c>
      <x:c r="F6962" s="6" t="n">
        <x:v>0</x:v>
      </x:c>
      <x:c r="G6962" s="6" t="n">
        <x:v>0</x:v>
      </x:c>
      <x:c r="H6962" s="6" t="n">
        <x:v>0</x:v>
      </x:c>
      <x:c r="I6962" s="6" t="n">
        <x:v>0</x:v>
      </x:c>
      <x:c r="J6962" s="6" t="str">
        <x:v>[0.3, 3, 1, 0.295, 10]</x:v>
      </x:c>
      <x:c r="K6962" s="7" t="str">
        <x:v>无首段伤害倍率，请覆盖或设为辅助技能</x:v>
      </x:c>
      <x:c r="L6962" s="6" t="str">
        <x:v>https://raw.githubusercontent.com/Mar-7th/StarRailRes/dbe8cdfcfb0bf657b9fe1cf92d5537f118ccb487/index_new/cn/character_skills.json</x:v>
      </x:c>
    </x:row>
    <x:row r="6963" ht="68" customHeight="1">
      <x:c r="A6963" s="6" t="str">
        <x:v>1120502_8</x:v>
      </x:c>
      <x:c r="B6963" s="6" t="str">
        <x:v>1120502</x:v>
      </x:c>
      <x:c r="C6963" s="6" t="n">
        <x:v>8</x:v>
      </x:c>
      <x:c r="D6963" s="6" t="str">
        <x:v>地狱变</x:v>
      </x:c>
      <x:c r="E6963" s="7" t="str">
        <x:v>消耗等同于刃生命上限30%的生命值，进入【地狱变】状态。
处于【地狱变】状态时无法施放战技，同时使自身造成的伤害提高33%，被敌方目标攻击的概率大幅提高，普攻【支离剑】强化为【无间剑树】，持续3回合。
若当前生命值不足，施放战技时刃的当前生命值降低至1点。
该战技无法恢复能量。施放该战技后，本回合不会结束。</x:v>
      </x:c>
      <x:c r="F6963" s="6" t="n">
        <x:v>0</x:v>
      </x:c>
      <x:c r="G6963" s="6" t="n">
        <x:v>0</x:v>
      </x:c>
      <x:c r="H6963" s="6" t="n">
        <x:v>0</x:v>
      </x:c>
      <x:c r="I6963" s="6" t="n">
        <x:v>0</x:v>
      </x:c>
      <x:c r="J6963" s="6" t="str">
        <x:v>[0.3, 3, 1, 0.33, 10]</x:v>
      </x:c>
      <x:c r="K6963" s="7" t="str">
        <x:v>无首段伤害倍率，请覆盖或设为辅助技能</x:v>
      </x:c>
      <x:c r="L6963" s="6" t="str">
        <x:v>https://raw.githubusercontent.com/Mar-7th/StarRailRes/dbe8cdfcfb0bf657b9fe1cf92d5537f118ccb487/index_new/cn/character_skills.json</x:v>
      </x:c>
    </x:row>
    <x:row r="6964" ht="68" customHeight="1">
      <x:c r="A6964" s="6" t="str">
        <x:v>1120502_9</x:v>
      </x:c>
      <x:c r="B6964" s="6" t="str">
        <x:v>1120502</x:v>
      </x:c>
      <x:c r="C6964" s="6" t="n">
        <x:v>9</x:v>
      </x:c>
      <x:c r="D6964" s="6" t="str">
        <x:v>地狱变</x:v>
      </x:c>
      <x:c r="E6964" s="7" t="str">
        <x:v>消耗等同于刃生命上限30%的生命值，进入【地狱变】状态。
处于【地狱变】状态时无法施放战技，同时使自身造成的伤害提高36.5%，被敌方目标攻击的概率大幅提高，普攻【支离剑】强化为【无间剑树】，持续3回合。
若当前生命值不足，施放战技时刃的当前生命值降低至1点。
该战技无法恢复能量。施放该战技后，本回合不会结束。</x:v>
      </x:c>
      <x:c r="F6964" s="6" t="n">
        <x:v>0</x:v>
      </x:c>
      <x:c r="G6964" s="6" t="n">
        <x:v>0</x:v>
      </x:c>
      <x:c r="H6964" s="6" t="n">
        <x:v>0</x:v>
      </x:c>
      <x:c r="I6964" s="6" t="n">
        <x:v>0</x:v>
      </x:c>
      <x:c r="J6964" s="6" t="str">
        <x:v>[0.3, 3, 1, 0.365, 10]</x:v>
      </x:c>
      <x:c r="K6964" s="7" t="str">
        <x:v>无首段伤害倍率，请覆盖或设为辅助技能</x:v>
      </x:c>
      <x:c r="L6964" s="6" t="str">
        <x:v>https://raw.githubusercontent.com/Mar-7th/StarRailRes/dbe8cdfcfb0bf657b9fe1cf92d5537f118ccb487/index_new/cn/character_skills.json</x:v>
      </x:c>
    </x:row>
    <x:row r="6965" ht="68" customHeight="1">
      <x:c r="A6965" s="6" t="str">
        <x:v>1120502_10</x:v>
      </x:c>
      <x:c r="B6965" s="6" t="str">
        <x:v>1120502</x:v>
      </x:c>
      <x:c r="C6965" s="6" t="n">
        <x:v>10</x:v>
      </x:c>
      <x:c r="D6965" s="6" t="str">
        <x:v>地狱变</x:v>
      </x:c>
      <x:c r="E6965" s="7" t="str">
        <x:v>消耗等同于刃生命上限30%的生命值，进入【地狱变】状态。
处于【地狱变】状态时无法施放战技，同时使自身造成的伤害提高40%，被敌方目标攻击的概率大幅提高，普攻【支离剑】强化为【无间剑树】，持续3回合。
若当前生命值不足，施放战技时刃的当前生命值降低至1点。
该战技无法恢复能量。施放该战技后，本回合不会结束。</x:v>
      </x:c>
      <x:c r="F6965" s="6" t="n">
        <x:v>0</x:v>
      </x:c>
      <x:c r="G6965" s="6" t="n">
        <x:v>0</x:v>
      </x:c>
      <x:c r="H6965" s="6" t="n">
        <x:v>0</x:v>
      </x:c>
      <x:c r="I6965" s="6" t="n">
        <x:v>0</x:v>
      </x:c>
      <x:c r="J6965" s="6" t="str">
        <x:v>[0.3, 3, 1, 0.4, 10]</x:v>
      </x:c>
      <x:c r="K6965" s="7" t="str">
        <x:v>无首段伤害倍率，请覆盖或设为辅助技能</x:v>
      </x:c>
      <x:c r="L6965" s="6" t="str">
        <x:v>https://raw.githubusercontent.com/Mar-7th/StarRailRes/dbe8cdfcfb0bf657b9fe1cf92d5537f118ccb487/index_new/cn/character_skills.json</x:v>
      </x:c>
    </x:row>
    <x:row r="6966" ht="68" customHeight="1">
      <x:c r="A6966" s="6" t="str">
        <x:v>1120502_11</x:v>
      </x:c>
      <x:c r="B6966" s="6" t="str">
        <x:v>1120502</x:v>
      </x:c>
      <x:c r="C6966" s="6" t="n">
        <x:v>11</x:v>
      </x:c>
      <x:c r="D6966" s="6" t="str">
        <x:v>地狱变</x:v>
      </x:c>
      <x:c r="E6966" s="7" t="str">
        <x:v>消耗等同于刃生命上限30%的生命值，进入【地狱变】状态。
处于【地狱变】状态时无法施放战技，同时使自身造成的伤害提高42.8%，被敌方目标攻击的概率大幅提高，普攻【支离剑】强化为【无间剑树】，持续3回合。
若当前生命值不足，施放战技时刃的当前生命值降低至1点。
该战技无法恢复能量。施放该战技后，本回合不会结束。</x:v>
      </x:c>
      <x:c r="F6966" s="6" t="n">
        <x:v>0</x:v>
      </x:c>
      <x:c r="G6966" s="6" t="n">
        <x:v>0</x:v>
      </x:c>
      <x:c r="H6966" s="6" t="n">
        <x:v>0</x:v>
      </x:c>
      <x:c r="I6966" s="6" t="n">
        <x:v>0</x:v>
      </x:c>
      <x:c r="J6966" s="6" t="str">
        <x:v>[0.3, 3, 1, 0.428, 10]</x:v>
      </x:c>
      <x:c r="K6966" s="7" t="str">
        <x:v>无首段伤害倍率，请覆盖或设为辅助技能</x:v>
      </x:c>
      <x:c r="L6966" s="6" t="str">
        <x:v>https://raw.githubusercontent.com/Mar-7th/StarRailRes/dbe8cdfcfb0bf657b9fe1cf92d5537f118ccb487/index_new/cn/character_skills.json</x:v>
      </x:c>
    </x:row>
    <x:row r="6967" ht="68" customHeight="1">
      <x:c r="A6967" s="6" t="str">
        <x:v>1120502_12</x:v>
      </x:c>
      <x:c r="B6967" s="6" t="str">
        <x:v>1120502</x:v>
      </x:c>
      <x:c r="C6967" s="6" t="n">
        <x:v>12</x:v>
      </x:c>
      <x:c r="D6967" s="6" t="str">
        <x:v>地狱变</x:v>
      </x:c>
      <x:c r="E6967" s="7" t="str">
        <x:v>消耗等同于刃生命上限30%的生命值，进入【地狱变】状态。
处于【地狱变】状态时无法施放战技，同时使自身造成的伤害提高45.6%，被敌方目标攻击的概率大幅提高，普攻【支离剑】强化为【无间剑树】，持续3回合。
若当前生命值不足，施放战技时刃的当前生命值降低至1点。
该战技无法恢复能量。施放该战技后，本回合不会结束。</x:v>
      </x:c>
      <x:c r="F6967" s="6" t="n">
        <x:v>0</x:v>
      </x:c>
      <x:c r="G6967" s="6" t="n">
        <x:v>0</x:v>
      </x:c>
      <x:c r="H6967" s="6" t="n">
        <x:v>0</x:v>
      </x:c>
      <x:c r="I6967" s="6" t="n">
        <x:v>0</x:v>
      </x:c>
      <x:c r="J6967" s="6" t="str">
        <x:v>[0.3, 3, 1, 0.456, 10]</x:v>
      </x:c>
      <x:c r="K6967" s="7" t="str">
        <x:v>无首段伤害倍率，请覆盖或设为辅助技能</x:v>
      </x:c>
      <x:c r="L6967" s="6" t="str">
        <x:v>https://raw.githubusercontent.com/Mar-7th/StarRailRes/dbe8cdfcfb0bf657b9fe1cf92d5537f118ccb487/index_new/cn/character_skills.json</x:v>
      </x:c>
    </x:row>
    <x:row r="6968" ht="68" customHeight="1">
      <x:c r="A6968" s="6" t="str">
        <x:v>1120502_13</x:v>
      </x:c>
      <x:c r="B6968" s="6" t="str">
        <x:v>1120502</x:v>
      </x:c>
      <x:c r="C6968" s="6" t="n">
        <x:v>13</x:v>
      </x:c>
      <x:c r="D6968" s="6" t="str">
        <x:v>地狱变</x:v>
      </x:c>
      <x:c r="E6968" s="7" t="str">
        <x:v>消耗等同于刃生命上限30%的生命值，进入【地狱变】状态。
处于【地狱变】状态时无法施放战技，同时使自身造成的伤害提高48.4%，被敌方目标攻击的概率大幅提高，普攻【支离剑】强化为【无间剑树】，持续3回合。
若当前生命值不足，施放战技时刃的当前生命值降低至1点。
该战技无法恢复能量。施放该战技后，本回合不会结束。</x:v>
      </x:c>
      <x:c r="F6968" s="6" t="n">
        <x:v>0</x:v>
      </x:c>
      <x:c r="G6968" s="6" t="n">
        <x:v>0</x:v>
      </x:c>
      <x:c r="H6968" s="6" t="n">
        <x:v>0</x:v>
      </x:c>
      <x:c r="I6968" s="6" t="n">
        <x:v>0</x:v>
      </x:c>
      <x:c r="J6968" s="6" t="str">
        <x:v>[0.3, 3, 1, 0.484, 10]</x:v>
      </x:c>
      <x:c r="K6968" s="7" t="str">
        <x:v>无首段伤害倍率，请覆盖或设为辅助技能</x:v>
      </x:c>
      <x:c r="L6968" s="6" t="str">
        <x:v>https://raw.githubusercontent.com/Mar-7th/StarRailRes/dbe8cdfcfb0bf657b9fe1cf92d5537f118ccb487/index_new/cn/character_skills.json</x:v>
      </x:c>
    </x:row>
    <x:row r="6969" ht="68" customHeight="1">
      <x:c r="A6969" s="6" t="str">
        <x:v>1120502_14</x:v>
      </x:c>
      <x:c r="B6969" s="6" t="str">
        <x:v>1120502</x:v>
      </x:c>
      <x:c r="C6969" s="6" t="n">
        <x:v>14</x:v>
      </x:c>
      <x:c r="D6969" s="6" t="str">
        <x:v>地狱变</x:v>
      </x:c>
      <x:c r="E6969" s="7" t="str">
        <x:v>消耗等同于刃生命上限30%的生命值，进入【地狱变】状态。
处于【地狱变】状态时无法施放战技，同时使自身造成的伤害提高51.2%，被敌方目标攻击的概率大幅提高，普攻【支离剑】强化为【无间剑树】，持续3回合。
若当前生命值不足，施放战技时刃的当前生命值降低至1点。
该战技无法恢复能量。施放该战技后，本回合不会结束。</x:v>
      </x:c>
      <x:c r="F6969" s="6" t="n">
        <x:v>0</x:v>
      </x:c>
      <x:c r="G6969" s="6" t="n">
        <x:v>0</x:v>
      </x:c>
      <x:c r="H6969" s="6" t="n">
        <x:v>0</x:v>
      </x:c>
      <x:c r="I6969" s="6" t="n">
        <x:v>0</x:v>
      </x:c>
      <x:c r="J6969" s="6" t="str">
        <x:v>[0.3, 3, 1, 0.512, 10]</x:v>
      </x:c>
      <x:c r="K6969" s="7" t="str">
        <x:v>无首段伤害倍率，请覆盖或设为辅助技能</x:v>
      </x:c>
      <x:c r="L6969" s="6" t="str">
        <x:v>https://raw.githubusercontent.com/Mar-7th/StarRailRes/dbe8cdfcfb0bf657b9fe1cf92d5537f118ccb487/index_new/cn/character_skills.json</x:v>
      </x:c>
    </x:row>
    <x:row r="6970" ht="68" customHeight="1">
      <x:c r="A6970" s="6" t="str">
        <x:v>1120502_15</x:v>
      </x:c>
      <x:c r="B6970" s="6" t="str">
        <x:v>1120502</x:v>
      </x:c>
      <x:c r="C6970" s="6" t="n">
        <x:v>15</x:v>
      </x:c>
      <x:c r="D6970" s="6" t="str">
        <x:v>地狱变</x:v>
      </x:c>
      <x:c r="E6970" s="7" t="str">
        <x:v>消耗等同于刃生命上限30%的生命值，进入【地狱变】状态。
处于【地狱变】状态时无法施放战技，同时使自身造成的伤害提高54%，被敌方目标攻击的概率大幅提高，普攻【支离剑】强化为【无间剑树】，持续3回合。
若当前生命值不足，施放战技时刃的当前生命值降低至1点。
该战技无法恢复能量。施放该战技后，本回合不会结束。</x:v>
      </x:c>
      <x:c r="F6970" s="6" t="n">
        <x:v>0</x:v>
      </x:c>
      <x:c r="G6970" s="6" t="n">
        <x:v>0</x:v>
      </x:c>
      <x:c r="H6970" s="6" t="n">
        <x:v>0</x:v>
      </x:c>
      <x:c r="I6970" s="6" t="n">
        <x:v>0</x:v>
      </x:c>
      <x:c r="J6970" s="6" t="str">
        <x:v>[0.3, 3, 1, 0.54, 10]</x:v>
      </x:c>
      <x:c r="K6970" s="7" t="str">
        <x:v>无首段伤害倍率，请覆盖或设为辅助技能</x:v>
      </x:c>
      <x:c r="L6970" s="6" t="str">
        <x:v>https://raw.githubusercontent.com/Mar-7th/StarRailRes/dbe8cdfcfb0bf657b9fe1cf92d5537f118ccb487/index_new/cn/character_skills.json</x:v>
      </x:c>
    </x:row>
    <x:row r="6971" ht="68" customHeight="1">
      <x:c r="A6971" s="6" t="str">
        <x:v>1120503_1</x:v>
      </x:c>
      <x:c r="B6971" s="6" t="str">
        <x:v>1120503</x:v>
      </x:c>
      <x:c r="C6971" s="6" t="n">
        <x:v>1</x:v>
      </x:c>
      <x:c r="D6971" s="6" t="str">
        <x:v>大辟万死</x:v>
      </x:c>
      <x:c r="E6971" s="7" t="str">
        <x:v>将刃的当前生命值转化为生命上限的50%，并对敌方单体造成等同于刃90%生命上限+72%本场战斗中累计已损失生命值的风属性伤害，同时对其相邻目标造成等同于刃36%生命上限+36%本场战斗中累计已损失生命值的风属性伤害。
本场战斗中累计已损失生命值最高不超过刃生命上限的90%，施放终结技后会清空并进行重新累计。</x:v>
      </x:c>
      <x:c r="F6971" s="6" t="n">
        <x:v>0</x:v>
      </x:c>
      <x:c r="G6971" s="6" t="n">
        <x:v>1.26</x:v>
      </x:c>
      <x:c r="H6971" s="6" t="n">
        <x:v>0</x:v>
      </x:c>
      <x:c r="I6971" s="6" t="n">
        <x:v>0</x:v>
      </x:c>
      <x:c r="J6971" s="6" t="str">
        <x:v>[0.9, 0.6, 0.36, 0.3, 0.72, 0.36, 0.9]</x:v>
      </x:c>
      <x:c r="K6971" s="7" t="str">
        <x:v>需确认条件及分段</x:v>
      </x:c>
      <x:c r="L6971" s="6" t="str">
        <x:v>https://raw.githubusercontent.com/Mar-7th/StarRailRes/dbe8cdfcfb0bf657b9fe1cf92d5537f118ccb487/index_new/cn/character_skills.json</x:v>
      </x:c>
    </x:row>
    <x:row r="6972" ht="68" customHeight="1">
      <x:c r="A6972" s="6" t="str">
        <x:v>1120503_2</x:v>
      </x:c>
      <x:c r="B6972" s="6" t="str">
        <x:v>1120503</x:v>
      </x:c>
      <x:c r="C6972" s="6" t="n">
        <x:v>2</x:v>
      </x:c>
      <x:c r="D6972" s="6" t="str">
        <x:v>大辟万死</x:v>
      </x:c>
      <x:c r="E6972" s="7" t="str">
        <x:v>将刃的当前生命值转化为生命上限的50%，并对敌方单体造成等同于刃96%生命上限+76.8%本场战斗中累计已损失生命值的风属性伤害，同时对其相邻目标造成等同于刃38.4%生命上限+38.4%本场战斗中累计已损失生命值的风属性伤害。
本场战斗中累计已损失生命值最高不超过刃生命上限的90%，施放终结技后会清空并进行重新累计。</x:v>
      </x:c>
      <x:c r="F6972" s="6" t="n">
        <x:v>0</x:v>
      </x:c>
      <x:c r="G6972" s="6" t="n">
        <x:v>1.3439999999999999</x:v>
      </x:c>
      <x:c r="H6972" s="6" t="n">
        <x:v>0</x:v>
      </x:c>
      <x:c r="I6972" s="6" t="n">
        <x:v>0</x:v>
      </x:c>
      <x:c r="J6972" s="6" t="str">
        <x:v>[0.96, 0.64, 0.384, 0.32, 0.768, 0.384, 0.9]</x:v>
      </x:c>
      <x:c r="K6972" s="7" t="str">
        <x:v>需确认条件及分段</x:v>
      </x:c>
      <x:c r="L6972" s="6" t="str">
        <x:v>https://raw.githubusercontent.com/Mar-7th/StarRailRes/dbe8cdfcfb0bf657b9fe1cf92d5537f118ccb487/index_new/cn/character_skills.json</x:v>
      </x:c>
    </x:row>
    <x:row r="6973" ht="68" customHeight="1">
      <x:c r="A6973" s="6" t="str">
        <x:v>1120503_3</x:v>
      </x:c>
      <x:c r="B6973" s="6" t="str">
        <x:v>1120503</x:v>
      </x:c>
      <x:c r="C6973" s="6" t="n">
        <x:v>3</x:v>
      </x:c>
      <x:c r="D6973" s="6" t="str">
        <x:v>大辟万死</x:v>
      </x:c>
      <x:c r="E6973" s="7" t="str">
        <x:v>将刃的当前生命值转化为生命上限的50%，并对敌方单体造成等同于刃102%生命上限+81.6%本场战斗中累计已损失生命值的风属性伤害，同时对其相邻目标造成等同于刃40.8%生命上限+40.8%本场战斗中累计已损失生命值的风属性伤害。
本场战斗中累计已损失生命值最高不超过刃生命上限的90%，施放终结技后会清空并进行重新累计。</x:v>
      </x:c>
      <x:c r="F6973" s="6" t="n">
        <x:v>0</x:v>
      </x:c>
      <x:c r="G6973" s="6" t="n">
        <x:v>1.428</x:v>
      </x:c>
      <x:c r="H6973" s="6" t="n">
        <x:v>0</x:v>
      </x:c>
      <x:c r="I6973" s="6" t="n">
        <x:v>0</x:v>
      </x:c>
      <x:c r="J6973" s="6" t="str">
        <x:v>[1.02, 0.68, 0.408, 0.34, 0.816, 0.408, 0.9]</x:v>
      </x:c>
      <x:c r="K6973" s="7" t="str">
        <x:v>需确认条件及分段</x:v>
      </x:c>
      <x:c r="L6973" s="6" t="str">
        <x:v>https://raw.githubusercontent.com/Mar-7th/StarRailRes/dbe8cdfcfb0bf657b9fe1cf92d5537f118ccb487/index_new/cn/character_skills.json</x:v>
      </x:c>
    </x:row>
    <x:row r="6974" ht="68" customHeight="1">
      <x:c r="A6974" s="6" t="str">
        <x:v>1120503_4</x:v>
      </x:c>
      <x:c r="B6974" s="6" t="str">
        <x:v>1120503</x:v>
      </x:c>
      <x:c r="C6974" s="6" t="n">
        <x:v>4</x:v>
      </x:c>
      <x:c r="D6974" s="6" t="str">
        <x:v>大辟万死</x:v>
      </x:c>
      <x:c r="E6974" s="7" t="str">
        <x:v>将刃的当前生命值转化为生命上限的50%，并对敌方单体造成等同于刃108%生命上限+86.4%本场战斗中累计已损失生命值的风属性伤害，同时对其相邻目标造成等同于刃43.2%生命上限+43.2%本场战斗中累计已损失生命值的风属性伤害。
本场战斗中累计已损失生命值最高不超过刃生命上限的90%，施放终结技后会清空并进行重新累计。</x:v>
      </x:c>
      <x:c r="F6974" s="6" t="n">
        <x:v>0</x:v>
      </x:c>
      <x:c r="G6974" s="6" t="n">
        <x:v>1.512</x:v>
      </x:c>
      <x:c r="H6974" s="6" t="n">
        <x:v>0</x:v>
      </x:c>
      <x:c r="I6974" s="6" t="n">
        <x:v>0</x:v>
      </x:c>
      <x:c r="J6974" s="6" t="str">
        <x:v>[1.08, 0.72, 0.432, 0.36, 0.864, 0.432, 0.9]</x:v>
      </x:c>
      <x:c r="K6974" s="7" t="str">
        <x:v>需确认条件及分段</x:v>
      </x:c>
      <x:c r="L6974" s="6" t="str">
        <x:v>https://raw.githubusercontent.com/Mar-7th/StarRailRes/dbe8cdfcfb0bf657b9fe1cf92d5537f118ccb487/index_new/cn/character_skills.json</x:v>
      </x:c>
    </x:row>
    <x:row r="6975" ht="68" customHeight="1">
      <x:c r="A6975" s="6" t="str">
        <x:v>1120503_5</x:v>
      </x:c>
      <x:c r="B6975" s="6" t="str">
        <x:v>1120503</x:v>
      </x:c>
      <x:c r="C6975" s="6" t="n">
        <x:v>5</x:v>
      </x:c>
      <x:c r="D6975" s="6" t="str">
        <x:v>大辟万死</x:v>
      </x:c>
      <x:c r="E6975" s="7" t="str">
        <x:v>将刃的当前生命值转化为生命上限的50%，并对敌方单体造成等同于刃114%生命上限+91.2%本场战斗中累计已损失生命值的风属性伤害，同时对其相邻目标造成等同于刃45.6%生命上限+45.6%本场战斗中累计已损失生命值的风属性伤害。
本场战斗中累计已损失生命值最高不超过刃生命上限的90%，施放终结技后会清空并进行重新累计。</x:v>
      </x:c>
      <x:c r="F6975" s="6" t="n">
        <x:v>0</x:v>
      </x:c>
      <x:c r="G6975" s="6" t="n">
        <x:v>1.5959999999999999</x:v>
      </x:c>
      <x:c r="H6975" s="6" t="n">
        <x:v>0</x:v>
      </x:c>
      <x:c r="I6975" s="6" t="n">
        <x:v>0</x:v>
      </x:c>
      <x:c r="J6975" s="6" t="str">
        <x:v>[1.14, 0.76, 0.456, 0.38, 0.912, 0.456, 0.9]</x:v>
      </x:c>
      <x:c r="K6975" s="7" t="str">
        <x:v>需确认条件及分段</x:v>
      </x:c>
      <x:c r="L6975" s="6" t="str">
        <x:v>https://raw.githubusercontent.com/Mar-7th/StarRailRes/dbe8cdfcfb0bf657b9fe1cf92d5537f118ccb487/index_new/cn/character_skills.json</x:v>
      </x:c>
    </x:row>
    <x:row r="6976" ht="68" customHeight="1">
      <x:c r="A6976" s="6" t="str">
        <x:v>1120503_6</x:v>
      </x:c>
      <x:c r="B6976" s="6" t="str">
        <x:v>1120503</x:v>
      </x:c>
      <x:c r="C6976" s="6" t="n">
        <x:v>6</x:v>
      </x:c>
      <x:c r="D6976" s="6" t="str">
        <x:v>大辟万死</x:v>
      </x:c>
      <x:c r="E6976" s="7" t="str">
        <x:v>将刃的当前生命值转化为生命上限的50%，并对敌方单体造成等同于刃120%生命上限+96%本场战斗中累计已损失生命值的风属性伤害，同时对其相邻目标造成等同于刃48%生命上限+48%本场战斗中累计已损失生命值的风属性伤害。
本场战斗中累计已损失生命值最高不超过刃生命上限的90%，施放终结技后会清空并进行重新累计。</x:v>
      </x:c>
      <x:c r="F6976" s="6" t="n">
        <x:v>0</x:v>
      </x:c>
      <x:c r="G6976" s="6" t="n">
        <x:v>1.68</x:v>
      </x:c>
      <x:c r="H6976" s="6" t="n">
        <x:v>0</x:v>
      </x:c>
      <x:c r="I6976" s="6" t="n">
        <x:v>0</x:v>
      </x:c>
      <x:c r="J6976" s="6" t="str">
        <x:v>[1.2, 0.8, 0.48, 0.4, 0.96, 0.48, 0.9]</x:v>
      </x:c>
      <x:c r="K6976" s="7" t="str">
        <x:v>需确认条件及分段</x:v>
      </x:c>
      <x:c r="L6976" s="6" t="str">
        <x:v>https://raw.githubusercontent.com/Mar-7th/StarRailRes/dbe8cdfcfb0bf657b9fe1cf92d5537f118ccb487/index_new/cn/character_skills.json</x:v>
      </x:c>
    </x:row>
    <x:row r="6977" ht="68" customHeight="1">
      <x:c r="A6977" s="6" t="str">
        <x:v>1120503_7</x:v>
      </x:c>
      <x:c r="B6977" s="6" t="str">
        <x:v>1120503</x:v>
      </x:c>
      <x:c r="C6977" s="6" t="n">
        <x:v>7</x:v>
      </x:c>
      <x:c r="D6977" s="6" t="str">
        <x:v>大辟万死</x:v>
      </x:c>
      <x:c r="E6977" s="7" t="str">
        <x:v>将刃的当前生命值转化为生命上限的50%，并对敌方单体造成等同于刃127.5%生命上限+102%本场战斗中累计已损失生命值的风属性伤害，同时对其相邻目标造成等同于刃51%生命上限+51%本场战斗中累计已损失生命值的风属性伤害。
本场战斗中累计已损失生命值最高不超过刃生命上限的90%，施放终结技后会清空并进行重新累计。</x:v>
      </x:c>
      <x:c r="F6977" s="6" t="n">
        <x:v>0</x:v>
      </x:c>
      <x:c r="G6977" s="6" t="n">
        <x:v>1.785</x:v>
      </x:c>
      <x:c r="H6977" s="6" t="n">
        <x:v>0</x:v>
      </x:c>
      <x:c r="I6977" s="6" t="n">
        <x:v>0</x:v>
      </x:c>
      <x:c r="J6977" s="6" t="str">
        <x:v>[1.275, 0.85, 0.51, 0.425, 1.02, 0.51, 0.9]</x:v>
      </x:c>
      <x:c r="K6977" s="7" t="str">
        <x:v>需确认条件及分段</x:v>
      </x:c>
      <x:c r="L6977" s="6" t="str">
        <x:v>https://raw.githubusercontent.com/Mar-7th/StarRailRes/dbe8cdfcfb0bf657b9fe1cf92d5537f118ccb487/index_new/cn/character_skills.json</x:v>
      </x:c>
    </x:row>
    <x:row r="6978" ht="68" customHeight="1">
      <x:c r="A6978" s="6" t="str">
        <x:v>1120503_8</x:v>
      </x:c>
      <x:c r="B6978" s="6" t="str">
        <x:v>1120503</x:v>
      </x:c>
      <x:c r="C6978" s="6" t="n">
        <x:v>8</x:v>
      </x:c>
      <x:c r="D6978" s="6" t="str">
        <x:v>大辟万死</x:v>
      </x:c>
      <x:c r="E6978" s="7" t="str">
        <x:v>将刃的当前生命值转化为生命上限的50%，并对敌方单体造成等同于刃135%生命上限+108%本场战斗中累计已损失生命值的风属性伤害，同时对其相邻目标造成等同于刃54%生命上限+54%本场战斗中累计已损失生命值的风属性伤害。
本场战斗中累计已损失生命值最高不超过刃生命上限的90%，施放终结技后会清空并进行重新累计。</x:v>
      </x:c>
      <x:c r="F6978" s="6" t="n">
        <x:v>0</x:v>
      </x:c>
      <x:c r="G6978" s="6" t="n">
        <x:v>1.8900000000000001</x:v>
      </x:c>
      <x:c r="H6978" s="6" t="n">
        <x:v>0</x:v>
      </x:c>
      <x:c r="I6978" s="6" t="n">
        <x:v>0</x:v>
      </x:c>
      <x:c r="J6978" s="6" t="str">
        <x:v>[1.35, 0.9, 0.54, 0.45, 1.08, 0.54, 0.9]</x:v>
      </x:c>
      <x:c r="K6978" s="7" t="str">
        <x:v>需确认条件及分段</x:v>
      </x:c>
      <x:c r="L6978" s="6" t="str">
        <x:v>https://raw.githubusercontent.com/Mar-7th/StarRailRes/dbe8cdfcfb0bf657b9fe1cf92d5537f118ccb487/index_new/cn/character_skills.json</x:v>
      </x:c>
    </x:row>
    <x:row r="6979" ht="68" customHeight="1">
      <x:c r="A6979" s="6" t="str">
        <x:v>1120503_9</x:v>
      </x:c>
      <x:c r="B6979" s="6" t="str">
        <x:v>1120503</x:v>
      </x:c>
      <x:c r="C6979" s="6" t="n">
        <x:v>9</x:v>
      </x:c>
      <x:c r="D6979" s="6" t="str">
        <x:v>大辟万死</x:v>
      </x:c>
      <x:c r="E6979" s="7" t="str">
        <x:v>将刃的当前生命值转化为生命上限的50%，并对敌方单体造成等同于刃142.5%生命上限+114%本场战斗中累计已损失生命值的风属性伤害，同时对其相邻目标造成等同于刃57%生命上限+57%本场战斗中累计已损失生命值的风属性伤害。
本场战斗中累计已损失生命值最高不超过刃生命上限的90%，施放终结技后会清空并进行重新累计。</x:v>
      </x:c>
      <x:c r="F6979" s="6" t="n">
        <x:v>0</x:v>
      </x:c>
      <x:c r="G6979" s="6" t="n">
        <x:v>1.995</x:v>
      </x:c>
      <x:c r="H6979" s="6" t="n">
        <x:v>0</x:v>
      </x:c>
      <x:c r="I6979" s="6" t="n">
        <x:v>0</x:v>
      </x:c>
      <x:c r="J6979" s="6" t="str">
        <x:v>[1.425, 0.95, 0.57, 0.475, 1.14, 0.57, 0.9]</x:v>
      </x:c>
      <x:c r="K6979" s="7" t="str">
        <x:v>需确认条件及分段</x:v>
      </x:c>
      <x:c r="L6979" s="6" t="str">
        <x:v>https://raw.githubusercontent.com/Mar-7th/StarRailRes/dbe8cdfcfb0bf657b9fe1cf92d5537f118ccb487/index_new/cn/character_skills.json</x:v>
      </x:c>
    </x:row>
    <x:row r="6980" ht="68" customHeight="1">
      <x:c r="A6980" s="6" t="str">
        <x:v>1120503_10</x:v>
      </x:c>
      <x:c r="B6980" s="6" t="str">
        <x:v>1120503</x:v>
      </x:c>
      <x:c r="C6980" s="6" t="n">
        <x:v>10</x:v>
      </x:c>
      <x:c r="D6980" s="6" t="str">
        <x:v>大辟万死</x:v>
      </x:c>
      <x:c r="E6980" s="7" t="str">
        <x:v>将刃的当前生命值转化为生命上限的50%，并对敌方单体造成等同于刃150%生命上限+120%本场战斗中累计已损失生命值的风属性伤害，同时对其相邻目标造成等同于刃60%生命上限+60%本场战斗中累计已损失生命值的风属性伤害。
本场战斗中累计已损失生命值最高不超过刃生命上限的90%，施放终结技后会清空并进行重新累计。</x:v>
      </x:c>
      <x:c r="F6980" s="6" t="n">
        <x:v>0</x:v>
      </x:c>
      <x:c r="G6980" s="6" t="n">
        <x:v>2.1</x:v>
      </x:c>
      <x:c r="H6980" s="6" t="n">
        <x:v>0</x:v>
      </x:c>
      <x:c r="I6980" s="6" t="n">
        <x:v>0</x:v>
      </x:c>
      <x:c r="J6980" s="6" t="str">
        <x:v>[1.5, 1, 0.6, 0.5, 1.2, 0.6, 0.9]</x:v>
      </x:c>
      <x:c r="K6980" s="7" t="str">
        <x:v>需确认条件及分段</x:v>
      </x:c>
      <x:c r="L6980" s="6" t="str">
        <x:v>https://raw.githubusercontent.com/Mar-7th/StarRailRes/dbe8cdfcfb0bf657b9fe1cf92d5537f118ccb487/index_new/cn/character_skills.json</x:v>
      </x:c>
    </x:row>
    <x:row r="6981" ht="68" customHeight="1">
      <x:c r="A6981" s="6" t="str">
        <x:v>1120503_11</x:v>
      </x:c>
      <x:c r="B6981" s="6" t="str">
        <x:v>1120503</x:v>
      </x:c>
      <x:c r="C6981" s="6" t="n">
        <x:v>11</x:v>
      </x:c>
      <x:c r="D6981" s="6" t="str">
        <x:v>大辟万死</x:v>
      </x:c>
      <x:c r="E6981" s="7" t="str">
        <x:v>将刃的当前生命值转化为生命上限的50%，并对敌方单体造成等同于刃156%生命上限+124.8%本场战斗中累计已损失生命值的风属性伤害，同时对其相邻目标造成等同于刃62.4%生命上限+62.4%本场战斗中累计已损失生命值的风属性伤害。
本场战斗中累计已损失生命值最高不超过刃生命上限的90%，施放终结技后会清空并进行重新累计。</x:v>
      </x:c>
      <x:c r="F6981" s="6" t="n">
        <x:v>0</x:v>
      </x:c>
      <x:c r="G6981" s="6" t="n">
        <x:v>2.184</x:v>
      </x:c>
      <x:c r="H6981" s="6" t="n">
        <x:v>0</x:v>
      </x:c>
      <x:c r="I6981" s="6" t="n">
        <x:v>0</x:v>
      </x:c>
      <x:c r="J6981" s="6" t="str">
        <x:v>[1.56, 1.04, 0.624, 0.52, 1.248, 0.624, 0.9]</x:v>
      </x:c>
      <x:c r="K6981" s="7" t="str">
        <x:v>需确认条件及分段</x:v>
      </x:c>
      <x:c r="L6981" s="6" t="str">
        <x:v>https://raw.githubusercontent.com/Mar-7th/StarRailRes/dbe8cdfcfb0bf657b9fe1cf92d5537f118ccb487/index_new/cn/character_skills.json</x:v>
      </x:c>
    </x:row>
    <x:row r="6982" ht="68" customHeight="1">
      <x:c r="A6982" s="6" t="str">
        <x:v>1120503_12</x:v>
      </x:c>
      <x:c r="B6982" s="6" t="str">
        <x:v>1120503</x:v>
      </x:c>
      <x:c r="C6982" s="6" t="n">
        <x:v>12</x:v>
      </x:c>
      <x:c r="D6982" s="6" t="str">
        <x:v>大辟万死</x:v>
      </x:c>
      <x:c r="E6982" s="7" t="str">
        <x:v>将刃的当前生命值转化为生命上限的50%，并对敌方单体造成等同于刃162%生命上限+129.6%本场战斗中累计已损失生命值的风属性伤害，同时对其相邻目标造成等同于刃64.8%生命上限+64.8%本场战斗中累计已损失生命值的风属性伤害。
本场战斗中累计已损失生命值最高不超过刃生命上限的90%，施放终结技后会清空并进行重新累计。</x:v>
      </x:c>
      <x:c r="F6982" s="6" t="n">
        <x:v>0</x:v>
      </x:c>
      <x:c r="G6982" s="6" t="n">
        <x:v>2.2680000000000002</x:v>
      </x:c>
      <x:c r="H6982" s="6" t="n">
        <x:v>0</x:v>
      </x:c>
      <x:c r="I6982" s="6" t="n">
        <x:v>0</x:v>
      </x:c>
      <x:c r="J6982" s="6" t="str">
        <x:v>[1.62, 1.08, 0.648, 0.54, 1.296, 0.648, 0.9]</x:v>
      </x:c>
      <x:c r="K6982" s="7" t="str">
        <x:v>需确认条件及分段</x:v>
      </x:c>
      <x:c r="L6982" s="6" t="str">
        <x:v>https://raw.githubusercontent.com/Mar-7th/StarRailRes/dbe8cdfcfb0bf657b9fe1cf92d5537f118ccb487/index_new/cn/character_skills.json</x:v>
      </x:c>
    </x:row>
    <x:row r="6983" ht="68" customHeight="1">
      <x:c r="A6983" s="6" t="str">
        <x:v>1120503_13</x:v>
      </x:c>
      <x:c r="B6983" s="6" t="str">
        <x:v>1120503</x:v>
      </x:c>
      <x:c r="C6983" s="6" t="n">
        <x:v>13</x:v>
      </x:c>
      <x:c r="D6983" s="6" t="str">
        <x:v>大辟万死</x:v>
      </x:c>
      <x:c r="E6983" s="7" t="str">
        <x:v>将刃的当前生命值转化为生命上限的50%，并对敌方单体造成等同于刃168%生命上限+134.4%本场战斗中累计已损失生命值的风属性伤害，同时对其相邻目标造成等同于刃67.2%生命上限+67.2%本场战斗中累计已损失生命值的风属性伤害。
本场战斗中累计已损失生命值最高不超过刃生命上限的90%，施放终结技后会清空并进行重新累计。</x:v>
      </x:c>
      <x:c r="F6983" s="6" t="n">
        <x:v>0</x:v>
      </x:c>
      <x:c r="G6983" s="6" t="n">
        <x:v>2.352</x:v>
      </x:c>
      <x:c r="H6983" s="6" t="n">
        <x:v>0</x:v>
      </x:c>
      <x:c r="I6983" s="6" t="n">
        <x:v>0</x:v>
      </x:c>
      <x:c r="J6983" s="6" t="str">
        <x:v>[1.68, 1.12, 0.672, 0.56, 1.344, 0.672, 0.9]</x:v>
      </x:c>
      <x:c r="K6983" s="7" t="str">
        <x:v>需确认条件及分段</x:v>
      </x:c>
      <x:c r="L6983" s="6" t="str">
        <x:v>https://raw.githubusercontent.com/Mar-7th/StarRailRes/dbe8cdfcfb0bf657b9fe1cf92d5537f118ccb487/index_new/cn/character_skills.json</x:v>
      </x:c>
    </x:row>
    <x:row r="6984" ht="68" customHeight="1">
      <x:c r="A6984" s="6" t="str">
        <x:v>1120503_14</x:v>
      </x:c>
      <x:c r="B6984" s="6" t="str">
        <x:v>1120503</x:v>
      </x:c>
      <x:c r="C6984" s="6" t="n">
        <x:v>14</x:v>
      </x:c>
      <x:c r="D6984" s="6" t="str">
        <x:v>大辟万死</x:v>
      </x:c>
      <x:c r="E6984" s="7" t="str">
        <x:v>将刃的当前生命值转化为生命上限的50%，并对敌方单体造成等同于刃174%生命上限+139.2%本场战斗中累计已损失生命值的风属性伤害，同时对其相邻目标造成等同于刃69.6%生命上限+69.6%本场战斗中累计已损失生命值的风属性伤害。
本场战斗中累计已损失生命值最高不超过刃生命上限的90%，施放终结技后会清空并进行重新累计。</x:v>
      </x:c>
      <x:c r="F6984" s="6" t="n">
        <x:v>0</x:v>
      </x:c>
      <x:c r="G6984" s="6" t="n">
        <x:v>2.436</x:v>
      </x:c>
      <x:c r="H6984" s="6" t="n">
        <x:v>0</x:v>
      </x:c>
      <x:c r="I6984" s="6" t="n">
        <x:v>0</x:v>
      </x:c>
      <x:c r="J6984" s="6" t="str">
        <x:v>[1.74, 1.16, 0.696, 0.58, 1.392, 0.696, 0.9]</x:v>
      </x:c>
      <x:c r="K6984" s="7" t="str">
        <x:v>需确认条件及分段</x:v>
      </x:c>
      <x:c r="L6984" s="6" t="str">
        <x:v>https://raw.githubusercontent.com/Mar-7th/StarRailRes/dbe8cdfcfb0bf657b9fe1cf92d5537f118ccb487/index_new/cn/character_skills.json</x:v>
      </x:c>
    </x:row>
    <x:row r="6985" ht="68" customHeight="1">
      <x:c r="A6985" s="6" t="str">
        <x:v>1120503_15</x:v>
      </x:c>
      <x:c r="B6985" s="6" t="str">
        <x:v>1120503</x:v>
      </x:c>
      <x:c r="C6985" s="6" t="n">
        <x:v>15</x:v>
      </x:c>
      <x:c r="D6985" s="6" t="str">
        <x:v>大辟万死</x:v>
      </x:c>
      <x:c r="E6985" s="7" t="str">
        <x:v>将刃的当前生命值转化为生命上限的50%，并对敌方单体造成等同于刃180%生命上限+144%本场战斗中累计已损失生命值的风属性伤害，同时对其相邻目标造成等同于刃72%生命上限+72%本场战斗中累计已损失生命值的风属性伤害。
本场战斗中累计已损失生命值最高不超过刃生命上限的90%，施放终结技后会清空并进行重新累计。</x:v>
      </x:c>
      <x:c r="F6985" s="6" t="n">
        <x:v>0</x:v>
      </x:c>
      <x:c r="G6985" s="6" t="n">
        <x:v>2.52</x:v>
      </x:c>
      <x:c r="H6985" s="6" t="n">
        <x:v>0</x:v>
      </x:c>
      <x:c r="I6985" s="6" t="n">
        <x:v>0</x:v>
      </x:c>
      <x:c r="J6985" s="6" t="str">
        <x:v>[1.8, 1.2, 0.72, 0.6, 1.44, 0.72, 0.9]</x:v>
      </x:c>
      <x:c r="K6985" s="7" t="str">
        <x:v>需确认条件及分段</x:v>
      </x:c>
      <x:c r="L6985" s="6" t="str">
        <x:v>https://raw.githubusercontent.com/Mar-7th/StarRailRes/dbe8cdfcfb0bf657b9fe1cf92d5537f118ccb487/index_new/cn/character_skills.json</x:v>
      </x:c>
    </x:row>
    <x:row r="6986" ht="53" customHeight="1">
      <x:c r="A6986" s="6" t="str">
        <x:v>1120504_1</x:v>
      </x:c>
      <x:c r="B6986" s="6" t="str">
        <x:v>1120504</x:v>
      </x:c>
      <x:c r="C6986" s="6" t="n">
        <x:v>1</x:v>
      </x:c>
      <x:c r="D6986" s="6" t="str">
        <x:v>倏忽恩赐</x:v>
      </x:c>
      <x:c r="E6986" s="7" t="str">
        <x:v>刃受到伤害或消耗生命值时，获得1层充能，最多叠加5层。该效果每次受到攻击最多叠加1层。
当充能叠加至上限时，立即对敌方全体施放1次追加攻击，造成等同于刃65%生命上限的风属性伤害并回复等同于刃生命上限25%的生命值，施放追加攻击后，消耗所有充能。</x:v>
      </x:c>
      <x:c r="F6986" s="6" t="n">
        <x:v>0</x:v>
      </x:c>
      <x:c r="G6986" s="6" t="n">
        <x:v>0</x:v>
      </x:c>
      <x:c r="H6986" s="6" t="n">
        <x:v>0</x:v>
      </x:c>
      <x:c r="I6986" s="6" t="n">
        <x:v>0</x:v>
      </x:c>
      <x:c r="J6986" s="6" t="str">
        <x:v>[3, 0.65, 0.25, 0.65]</x:v>
      </x:c>
      <x:c r="K6986" s="7" t="str">
        <x:v>无首段伤害倍率，请覆盖或设为辅助技能</x:v>
      </x:c>
      <x:c r="L6986" s="6" t="str">
        <x:v>https://raw.githubusercontent.com/Mar-7th/StarRailRes/dbe8cdfcfb0bf657b9fe1cf92d5537f118ccb487/index_new/cn/character_skills.json</x:v>
      </x:c>
    </x:row>
    <x:row r="6987" ht="53" customHeight="1">
      <x:c r="A6987" s="6" t="str">
        <x:v>1120504_2</x:v>
      </x:c>
      <x:c r="B6987" s="6" t="str">
        <x:v>1120504</x:v>
      </x:c>
      <x:c r="C6987" s="6" t="n">
        <x:v>2</x:v>
      </x:c>
      <x:c r="D6987" s="6" t="str">
        <x:v>倏忽恩赐</x:v>
      </x:c>
      <x:c r="E6987" s="7" t="str">
        <x:v>刃受到伤害或消耗生命值时，获得1层充能，最多叠加5层。该效果每次受到攻击最多叠加1层。
当充能叠加至上限时，立即对敌方全体施放1次追加攻击，造成等同于刃71.5%生命上限的风属性伤害并回复等同于刃生命上限25%的生命值，施放追加攻击后，消耗所有充能。</x:v>
      </x:c>
      <x:c r="F6987" s="6" t="n">
        <x:v>0</x:v>
      </x:c>
      <x:c r="G6987" s="6" t="n">
        <x:v>0</x:v>
      </x:c>
      <x:c r="H6987" s="6" t="n">
        <x:v>0</x:v>
      </x:c>
      <x:c r="I6987" s="6" t="n">
        <x:v>0</x:v>
      </x:c>
      <x:c r="J6987" s="6" t="str">
        <x:v>[3, 0.715, 0.25, 0.715]</x:v>
      </x:c>
      <x:c r="K6987" s="7" t="str">
        <x:v>无首段伤害倍率，请覆盖或设为辅助技能</x:v>
      </x:c>
      <x:c r="L6987" s="6" t="str">
        <x:v>https://raw.githubusercontent.com/Mar-7th/StarRailRes/dbe8cdfcfb0bf657b9fe1cf92d5537f118ccb487/index_new/cn/character_skills.json</x:v>
      </x:c>
    </x:row>
    <x:row r="6988" ht="53" customHeight="1">
      <x:c r="A6988" s="6" t="str">
        <x:v>1120504_3</x:v>
      </x:c>
      <x:c r="B6988" s="6" t="str">
        <x:v>1120504</x:v>
      </x:c>
      <x:c r="C6988" s="6" t="n">
        <x:v>3</x:v>
      </x:c>
      <x:c r="D6988" s="6" t="str">
        <x:v>倏忽恩赐</x:v>
      </x:c>
      <x:c r="E6988" s="7" t="str">
        <x:v>刃受到伤害或消耗生命值时，获得1层充能，最多叠加5层。该效果每次受到攻击最多叠加1层。
当充能叠加至上限时，立即对敌方全体施放1次追加攻击，造成等同于刃78%生命上限的风属性伤害并回复等同于刃生命上限25%的生命值，施放追加攻击后，消耗所有充能。</x:v>
      </x:c>
      <x:c r="F6988" s="6" t="n">
        <x:v>0</x:v>
      </x:c>
      <x:c r="G6988" s="6" t="n">
        <x:v>0</x:v>
      </x:c>
      <x:c r="H6988" s="6" t="n">
        <x:v>0</x:v>
      </x:c>
      <x:c r="I6988" s="6" t="n">
        <x:v>0</x:v>
      </x:c>
      <x:c r="J6988" s="6" t="str">
        <x:v>[3, 0.78, 0.25, 0.78]</x:v>
      </x:c>
      <x:c r="K6988" s="7" t="str">
        <x:v>无首段伤害倍率，请覆盖或设为辅助技能</x:v>
      </x:c>
      <x:c r="L6988" s="6" t="str">
        <x:v>https://raw.githubusercontent.com/Mar-7th/StarRailRes/dbe8cdfcfb0bf657b9fe1cf92d5537f118ccb487/index_new/cn/character_skills.json</x:v>
      </x:c>
    </x:row>
    <x:row r="6989" ht="53" customHeight="1">
      <x:c r="A6989" s="6" t="str">
        <x:v>1120504_4</x:v>
      </x:c>
      <x:c r="B6989" s="6" t="str">
        <x:v>1120504</x:v>
      </x:c>
      <x:c r="C6989" s="6" t="n">
        <x:v>4</x:v>
      </x:c>
      <x:c r="D6989" s="6" t="str">
        <x:v>倏忽恩赐</x:v>
      </x:c>
      <x:c r="E6989" s="7" t="str">
        <x:v>刃受到伤害或消耗生命值时，获得1层充能，最多叠加5层。该效果每次受到攻击最多叠加1层。
当充能叠加至上限时，立即对敌方全体施放1次追加攻击，造成等同于刃84.5%生命上限的风属性伤害并回复等同于刃生命上限25%的生命值，施放追加攻击后，消耗所有充能。</x:v>
      </x:c>
      <x:c r="F6989" s="6" t="n">
        <x:v>0</x:v>
      </x:c>
      <x:c r="G6989" s="6" t="n">
        <x:v>0</x:v>
      </x:c>
      <x:c r="H6989" s="6" t="n">
        <x:v>0</x:v>
      </x:c>
      <x:c r="I6989" s="6" t="n">
        <x:v>0</x:v>
      </x:c>
      <x:c r="J6989" s="6" t="str">
        <x:v>[3, 0.845, 0.25, 0.845]</x:v>
      </x:c>
      <x:c r="K6989" s="7" t="str">
        <x:v>无首段伤害倍率，请覆盖或设为辅助技能</x:v>
      </x:c>
      <x:c r="L6989" s="6" t="str">
        <x:v>https://raw.githubusercontent.com/Mar-7th/StarRailRes/dbe8cdfcfb0bf657b9fe1cf92d5537f118ccb487/index_new/cn/character_skills.json</x:v>
      </x:c>
    </x:row>
    <x:row r="6990" ht="53" customHeight="1">
      <x:c r="A6990" s="6" t="str">
        <x:v>1120504_5</x:v>
      </x:c>
      <x:c r="B6990" s="6" t="str">
        <x:v>1120504</x:v>
      </x:c>
      <x:c r="C6990" s="6" t="n">
        <x:v>5</x:v>
      </x:c>
      <x:c r="D6990" s="6" t="str">
        <x:v>倏忽恩赐</x:v>
      </x:c>
      <x:c r="E6990" s="7" t="str">
        <x:v>刃受到伤害或消耗生命值时，获得1层充能，最多叠加5层。该效果每次受到攻击最多叠加1层。
当充能叠加至上限时，立即对敌方全体施放1次追加攻击，造成等同于刃91%生命上限的风属性伤害并回复等同于刃生命上限25%的生命值，施放追加攻击后，消耗所有充能。</x:v>
      </x:c>
      <x:c r="F6990" s="6" t="n">
        <x:v>0</x:v>
      </x:c>
      <x:c r="G6990" s="6" t="n">
        <x:v>0</x:v>
      </x:c>
      <x:c r="H6990" s="6" t="n">
        <x:v>0</x:v>
      </x:c>
      <x:c r="I6990" s="6" t="n">
        <x:v>0</x:v>
      </x:c>
      <x:c r="J6990" s="6" t="str">
        <x:v>[3, 0.91, 0.25, 0.91]</x:v>
      </x:c>
      <x:c r="K6990" s="7" t="str">
        <x:v>无首段伤害倍率，请覆盖或设为辅助技能</x:v>
      </x:c>
      <x:c r="L6990" s="6" t="str">
        <x:v>https://raw.githubusercontent.com/Mar-7th/StarRailRes/dbe8cdfcfb0bf657b9fe1cf92d5537f118ccb487/index_new/cn/character_skills.json</x:v>
      </x:c>
    </x:row>
    <x:row r="6991" ht="53" customHeight="1">
      <x:c r="A6991" s="6" t="str">
        <x:v>1120504_6</x:v>
      </x:c>
      <x:c r="B6991" s="6" t="str">
        <x:v>1120504</x:v>
      </x:c>
      <x:c r="C6991" s="6" t="n">
        <x:v>6</x:v>
      </x:c>
      <x:c r="D6991" s="6" t="str">
        <x:v>倏忽恩赐</x:v>
      </x:c>
      <x:c r="E6991" s="7" t="str">
        <x:v>刃受到伤害或消耗生命值时，获得1层充能，最多叠加5层。该效果每次受到攻击最多叠加1层。
当充能叠加至上限时，立即对敌方全体施放1次追加攻击，造成等同于刃97.5%生命上限的风属性伤害并回复等同于刃生命上限25%的生命值，施放追加攻击后，消耗所有充能。</x:v>
      </x:c>
      <x:c r="F6991" s="6" t="n">
        <x:v>0</x:v>
      </x:c>
      <x:c r="G6991" s="6" t="n">
        <x:v>0</x:v>
      </x:c>
      <x:c r="H6991" s="6" t="n">
        <x:v>0</x:v>
      </x:c>
      <x:c r="I6991" s="6" t="n">
        <x:v>0</x:v>
      </x:c>
      <x:c r="J6991" s="6" t="str">
        <x:v>[3, 0.975, 0.25, 0.975]</x:v>
      </x:c>
      <x:c r="K6991" s="7" t="str">
        <x:v>无首段伤害倍率，请覆盖或设为辅助技能</x:v>
      </x:c>
      <x:c r="L6991" s="6" t="str">
        <x:v>https://raw.githubusercontent.com/Mar-7th/StarRailRes/dbe8cdfcfb0bf657b9fe1cf92d5537f118ccb487/index_new/cn/character_skills.json</x:v>
      </x:c>
    </x:row>
    <x:row r="6992" ht="53" customHeight="1">
      <x:c r="A6992" s="6" t="str">
        <x:v>1120504_7</x:v>
      </x:c>
      <x:c r="B6992" s="6" t="str">
        <x:v>1120504</x:v>
      </x:c>
      <x:c r="C6992" s="6" t="n">
        <x:v>7</x:v>
      </x:c>
      <x:c r="D6992" s="6" t="str">
        <x:v>倏忽恩赐</x:v>
      </x:c>
      <x:c r="E6992" s="7" t="str">
        <x:v>刃受到伤害或消耗生命值时，获得1层充能，最多叠加5层。该效果每次受到攻击最多叠加1层。
当充能叠加至上限时，立即对敌方全体施放1次追加攻击，造成等同于刃105.62%生命上限的风属性伤害并回复等同于刃生命上限25%的生命值，施放追加攻击后，消耗所有充能。</x:v>
      </x:c>
      <x:c r="F6992" s="6" t="n">
        <x:v>0</x:v>
      </x:c>
      <x:c r="G6992" s="6" t="n">
        <x:v>0</x:v>
      </x:c>
      <x:c r="H6992" s="6" t="n">
        <x:v>0</x:v>
      </x:c>
      <x:c r="I6992" s="6" t="n">
        <x:v>0</x:v>
      </x:c>
      <x:c r="J6992" s="6" t="str">
        <x:v>[3, 1.0562, 0.25, 1.0562]</x:v>
      </x:c>
      <x:c r="K6992" s="7" t="str">
        <x:v>无首段伤害倍率，请覆盖或设为辅助技能</x:v>
      </x:c>
      <x:c r="L6992" s="6" t="str">
        <x:v>https://raw.githubusercontent.com/Mar-7th/StarRailRes/dbe8cdfcfb0bf657b9fe1cf92d5537f118ccb487/index_new/cn/character_skills.json</x:v>
      </x:c>
    </x:row>
    <x:row r="6993" ht="53" customHeight="1">
      <x:c r="A6993" s="6" t="str">
        <x:v>1120504_8</x:v>
      </x:c>
      <x:c r="B6993" s="6" t="str">
        <x:v>1120504</x:v>
      </x:c>
      <x:c r="C6993" s="6" t="n">
        <x:v>8</x:v>
      </x:c>
      <x:c r="D6993" s="6" t="str">
        <x:v>倏忽恩赐</x:v>
      </x:c>
      <x:c r="E6993" s="7" t="str">
        <x:v>刃受到伤害或消耗生命值时，获得1层充能，最多叠加5层。该效果每次受到攻击最多叠加1层。
当充能叠加至上限时，立即对敌方全体施放1次追加攻击，造成等同于刃113.75%生命上限的风属性伤害并回复等同于刃生命上限25%的生命值，施放追加攻击后，消耗所有充能。</x:v>
      </x:c>
      <x:c r="F6993" s="6" t="n">
        <x:v>0</x:v>
      </x:c>
      <x:c r="G6993" s="6" t="n">
        <x:v>0</x:v>
      </x:c>
      <x:c r="H6993" s="6" t="n">
        <x:v>0</x:v>
      </x:c>
      <x:c r="I6993" s="6" t="n">
        <x:v>0</x:v>
      </x:c>
      <x:c r="J6993" s="6" t="str">
        <x:v>[3, 1.1375, 0.25, 1.1375]</x:v>
      </x:c>
      <x:c r="K6993" s="7" t="str">
        <x:v>无首段伤害倍率，请覆盖或设为辅助技能</x:v>
      </x:c>
      <x:c r="L6993" s="6" t="str">
        <x:v>https://raw.githubusercontent.com/Mar-7th/StarRailRes/dbe8cdfcfb0bf657b9fe1cf92d5537f118ccb487/index_new/cn/character_skills.json</x:v>
      </x:c>
    </x:row>
    <x:row r="6994" ht="53" customHeight="1">
      <x:c r="A6994" s="6" t="str">
        <x:v>1120504_9</x:v>
      </x:c>
      <x:c r="B6994" s="6" t="str">
        <x:v>1120504</x:v>
      </x:c>
      <x:c r="C6994" s="6" t="n">
        <x:v>9</x:v>
      </x:c>
      <x:c r="D6994" s="6" t="str">
        <x:v>倏忽恩赐</x:v>
      </x:c>
      <x:c r="E6994" s="7" t="str">
        <x:v>刃受到伤害或消耗生命值时，获得1层充能，最多叠加5层。该效果每次受到攻击最多叠加1层。
当充能叠加至上限时，立即对敌方全体施放1次追加攻击，造成等同于刃121.88%生命上限的风属性伤害并回复等同于刃生命上限25%的生命值，施放追加攻击后，消耗所有充能。</x:v>
      </x:c>
      <x:c r="F6994" s="6" t="n">
        <x:v>0</x:v>
      </x:c>
      <x:c r="G6994" s="6" t="n">
        <x:v>0</x:v>
      </x:c>
      <x:c r="H6994" s="6" t="n">
        <x:v>0</x:v>
      </x:c>
      <x:c r="I6994" s="6" t="n">
        <x:v>0</x:v>
      </x:c>
      <x:c r="J6994" s="6" t="str">
        <x:v>[3, 1.2188, 0.25, 1.2188]</x:v>
      </x:c>
      <x:c r="K6994" s="7" t="str">
        <x:v>无首段伤害倍率，请覆盖或设为辅助技能</x:v>
      </x:c>
      <x:c r="L6994" s="6" t="str">
        <x:v>https://raw.githubusercontent.com/Mar-7th/StarRailRes/dbe8cdfcfb0bf657b9fe1cf92d5537f118ccb487/index_new/cn/character_skills.json</x:v>
      </x:c>
    </x:row>
    <x:row r="6995" ht="53" customHeight="1">
      <x:c r="A6995" s="6" t="str">
        <x:v>1120504_10</x:v>
      </x:c>
      <x:c r="B6995" s="6" t="str">
        <x:v>1120504</x:v>
      </x:c>
      <x:c r="C6995" s="6" t="n">
        <x:v>10</x:v>
      </x:c>
      <x:c r="D6995" s="6" t="str">
        <x:v>倏忽恩赐</x:v>
      </x:c>
      <x:c r="E6995" s="7" t="str">
        <x:v>刃受到伤害或消耗生命值时，获得1层充能，最多叠加5层。该效果每次受到攻击最多叠加1层。
当充能叠加至上限时，立即对敌方全体施放1次追加攻击，造成等同于刃130%生命上限的风属性伤害并回复等同于刃生命上限25%的生命值，施放追加攻击后，消耗所有充能。</x:v>
      </x:c>
      <x:c r="F6995" s="6" t="n">
        <x:v>0</x:v>
      </x:c>
      <x:c r="G6995" s="6" t="n">
        <x:v>0</x:v>
      </x:c>
      <x:c r="H6995" s="6" t="n">
        <x:v>0</x:v>
      </x:c>
      <x:c r="I6995" s="6" t="n">
        <x:v>0</x:v>
      </x:c>
      <x:c r="J6995" s="6" t="str">
        <x:v>[3, 1.3, 0.25, 1.3]</x:v>
      </x:c>
      <x:c r="K6995" s="7" t="str">
        <x:v>无首段伤害倍率，请覆盖或设为辅助技能</x:v>
      </x:c>
      <x:c r="L6995" s="6" t="str">
        <x:v>https://raw.githubusercontent.com/Mar-7th/StarRailRes/dbe8cdfcfb0bf657b9fe1cf92d5537f118ccb487/index_new/cn/character_skills.json</x:v>
      </x:c>
    </x:row>
    <x:row r="6996" ht="53" customHeight="1">
      <x:c r="A6996" s="6" t="str">
        <x:v>1120504_11</x:v>
      </x:c>
      <x:c r="B6996" s="6" t="str">
        <x:v>1120504</x:v>
      </x:c>
      <x:c r="C6996" s="6" t="n">
        <x:v>11</x:v>
      </x:c>
      <x:c r="D6996" s="6" t="str">
        <x:v>倏忽恩赐</x:v>
      </x:c>
      <x:c r="E6996" s="7" t="str">
        <x:v>刃受到伤害或消耗生命值时，获得1层充能，最多叠加5层。该效果每次受到攻击最多叠加1层。
当充能叠加至上限时，立即对敌方全体施放1次追加攻击，造成等同于刃136.5%生命上限的风属性伤害并回复等同于刃生命上限25%的生命值，施放追加攻击后，消耗所有充能。</x:v>
      </x:c>
      <x:c r="F6996" s="6" t="n">
        <x:v>0</x:v>
      </x:c>
      <x:c r="G6996" s="6" t="n">
        <x:v>0</x:v>
      </x:c>
      <x:c r="H6996" s="6" t="n">
        <x:v>0</x:v>
      </x:c>
      <x:c r="I6996" s="6" t="n">
        <x:v>0</x:v>
      </x:c>
      <x:c r="J6996" s="6" t="str">
        <x:v>[3, 1.365, 0.25, 1.365]</x:v>
      </x:c>
      <x:c r="K6996" s="7" t="str">
        <x:v>无首段伤害倍率，请覆盖或设为辅助技能</x:v>
      </x:c>
      <x:c r="L6996" s="6" t="str">
        <x:v>https://raw.githubusercontent.com/Mar-7th/StarRailRes/dbe8cdfcfb0bf657b9fe1cf92d5537f118ccb487/index_new/cn/character_skills.json</x:v>
      </x:c>
    </x:row>
    <x:row r="6997" ht="53" customHeight="1">
      <x:c r="A6997" s="6" t="str">
        <x:v>1120504_12</x:v>
      </x:c>
      <x:c r="B6997" s="6" t="str">
        <x:v>1120504</x:v>
      </x:c>
      <x:c r="C6997" s="6" t="n">
        <x:v>12</x:v>
      </x:c>
      <x:c r="D6997" s="6" t="str">
        <x:v>倏忽恩赐</x:v>
      </x:c>
      <x:c r="E6997" s="7" t="str">
        <x:v>刃受到伤害或消耗生命值时，获得1层充能，最多叠加5层。该效果每次受到攻击最多叠加1层。
当充能叠加至上限时，立即对敌方全体施放1次追加攻击，造成等同于刃143%生命上限的风属性伤害并回复等同于刃生命上限25%的生命值，施放追加攻击后，消耗所有充能。</x:v>
      </x:c>
      <x:c r="F6997" s="6" t="n">
        <x:v>0</x:v>
      </x:c>
      <x:c r="G6997" s="6" t="n">
        <x:v>0</x:v>
      </x:c>
      <x:c r="H6997" s="6" t="n">
        <x:v>0</x:v>
      </x:c>
      <x:c r="I6997" s="6" t="n">
        <x:v>0</x:v>
      </x:c>
      <x:c r="J6997" s="6" t="str">
        <x:v>[3, 1.43, 0.25, 1.43]</x:v>
      </x:c>
      <x:c r="K6997" s="7" t="str">
        <x:v>无首段伤害倍率，请覆盖或设为辅助技能</x:v>
      </x:c>
      <x:c r="L6997" s="6" t="str">
        <x:v>https://raw.githubusercontent.com/Mar-7th/StarRailRes/dbe8cdfcfb0bf657b9fe1cf92d5537f118ccb487/index_new/cn/character_skills.json</x:v>
      </x:c>
    </x:row>
    <x:row r="6998" ht="53" customHeight="1">
      <x:c r="A6998" s="6" t="str">
        <x:v>1120504_13</x:v>
      </x:c>
      <x:c r="B6998" s="6" t="str">
        <x:v>1120504</x:v>
      </x:c>
      <x:c r="C6998" s="6" t="n">
        <x:v>13</x:v>
      </x:c>
      <x:c r="D6998" s="6" t="str">
        <x:v>倏忽恩赐</x:v>
      </x:c>
      <x:c r="E6998" s="7" t="str">
        <x:v>刃受到伤害或消耗生命值时，获得1层充能，最多叠加5层。该效果每次受到攻击最多叠加1层。
当充能叠加至上限时，立即对敌方全体施放1次追加攻击，造成等同于刃149.5%生命上限的风属性伤害并回复等同于刃生命上限25%的生命值，施放追加攻击后，消耗所有充能。</x:v>
      </x:c>
      <x:c r="F6998" s="6" t="n">
        <x:v>0</x:v>
      </x:c>
      <x:c r="G6998" s="6" t="n">
        <x:v>0</x:v>
      </x:c>
      <x:c r="H6998" s="6" t="n">
        <x:v>0</x:v>
      </x:c>
      <x:c r="I6998" s="6" t="n">
        <x:v>0</x:v>
      </x:c>
      <x:c r="J6998" s="6" t="str">
        <x:v>[3, 1.495, 0.25, 1.495]</x:v>
      </x:c>
      <x:c r="K6998" s="7" t="str">
        <x:v>无首段伤害倍率，请覆盖或设为辅助技能</x:v>
      </x:c>
      <x:c r="L6998" s="6" t="str">
        <x:v>https://raw.githubusercontent.com/Mar-7th/StarRailRes/dbe8cdfcfb0bf657b9fe1cf92d5537f118ccb487/index_new/cn/character_skills.json</x:v>
      </x:c>
    </x:row>
    <x:row r="6999" ht="53" customHeight="1">
      <x:c r="A6999" s="6" t="str">
        <x:v>1120504_14</x:v>
      </x:c>
      <x:c r="B6999" s="6" t="str">
        <x:v>1120504</x:v>
      </x:c>
      <x:c r="C6999" s="6" t="n">
        <x:v>14</x:v>
      </x:c>
      <x:c r="D6999" s="6" t="str">
        <x:v>倏忽恩赐</x:v>
      </x:c>
      <x:c r="E6999" s="7" t="str">
        <x:v>刃受到伤害或消耗生命值时，获得1层充能，最多叠加5层。该效果每次受到攻击最多叠加1层。
当充能叠加至上限时，立即对敌方全体施放1次追加攻击，造成等同于刃156%生命上限的风属性伤害并回复等同于刃生命上限25%的生命值，施放追加攻击后，消耗所有充能。</x:v>
      </x:c>
      <x:c r="F6999" s="6" t="n">
        <x:v>0</x:v>
      </x:c>
      <x:c r="G6999" s="6" t="n">
        <x:v>0</x:v>
      </x:c>
      <x:c r="H6999" s="6" t="n">
        <x:v>0</x:v>
      </x:c>
      <x:c r="I6999" s="6" t="n">
        <x:v>0</x:v>
      </x:c>
      <x:c r="J6999" s="6" t="str">
        <x:v>[3, 1.56, 0.25, 1.56]</x:v>
      </x:c>
      <x:c r="K6999" s="7" t="str">
        <x:v>无首段伤害倍率，请覆盖或设为辅助技能</x:v>
      </x:c>
      <x:c r="L6999" s="6" t="str">
        <x:v>https://raw.githubusercontent.com/Mar-7th/StarRailRes/dbe8cdfcfb0bf657b9fe1cf92d5537f118ccb487/index_new/cn/character_skills.json</x:v>
      </x:c>
    </x:row>
    <x:row r="7000" ht="53" customHeight="1">
      <x:c r="A7000" s="6" t="str">
        <x:v>1120504_15</x:v>
      </x:c>
      <x:c r="B7000" s="6" t="str">
        <x:v>1120504</x:v>
      </x:c>
      <x:c r="C7000" s="6" t="n">
        <x:v>15</x:v>
      </x:c>
      <x:c r="D7000" s="6" t="str">
        <x:v>倏忽恩赐</x:v>
      </x:c>
      <x:c r="E7000" s="7" t="str">
        <x:v>刃受到伤害或消耗生命值时，获得1层充能，最多叠加5层。该效果每次受到攻击最多叠加1层。
当充能叠加至上限时，立即对敌方全体施放1次追加攻击，造成等同于刃162.5%生命上限的风属性伤害并回复等同于刃生命上限25%的生命值，施放追加攻击后，消耗所有充能。</x:v>
      </x:c>
      <x:c r="F7000" s="6" t="n">
        <x:v>0</x:v>
      </x:c>
      <x:c r="G7000" s="6" t="n">
        <x:v>0</x:v>
      </x:c>
      <x:c r="H7000" s="6" t="n">
        <x:v>0</x:v>
      </x:c>
      <x:c r="I7000" s="6" t="n">
        <x:v>0</x:v>
      </x:c>
      <x:c r="J7000" s="6" t="str">
        <x:v>[3, 1.625, 0.25, 1.625]</x:v>
      </x:c>
      <x:c r="K7000" s="7" t="str">
        <x:v>无首段伤害倍率，请覆盖或设为辅助技能</x:v>
      </x:c>
      <x:c r="L7000" s="6" t="str">
        <x:v>https://raw.githubusercontent.com/Mar-7th/StarRailRes/dbe8cdfcfb0bf657b9fe1cf92d5537f118ccb487/index_new/cn/character_skills.json</x:v>
      </x:c>
    </x:row>
    <x:row r="7001" ht="20" customHeight="1">
      <x:c r="A7001" s="6" t="str">
        <x:v>1120506_1</x:v>
      </x:c>
      <x:c r="B7001" s="6" t="str">
        <x:v>1120506</x:v>
      </x:c>
      <x:c r="C7001" s="6" t="n">
        <x:v>1</x:v>
      </x:c>
      <x:c r="D7001" s="6" t="str">
        <x:v>攻击</x:v>
      </x:c>
      <x:c r="E7001" s="7" t="str">
        <x:v>攻击敌人，进入战斗后削弱敌方目标对应属性韧性。</x:v>
      </x:c>
      <x:c r="F7001" s="6" t="n">
        <x:v>0</x:v>
      </x:c>
      <x:c r="G7001" s="6" t="n">
        <x:v>0</x:v>
      </x:c>
      <x:c r="H7001" s="6" t="n">
        <x:v>0</x:v>
      </x:c>
      <x:c r="I7001" s="6" t="n">
        <x:v>0</x:v>
      </x:c>
      <x:c r="J7001" s="6" t="str">
        <x:v>[]</x:v>
      </x:c>
      <x:c r="K7001" s="7" t="str">
        <x:v>缺少结构化参数，必须覆盖</x:v>
      </x:c>
      <x:c r="L7001" s="6" t="str">
        <x:v>https://raw.githubusercontent.com/Mar-7th/StarRailRes/dbe8cdfcfb0bf657b9fe1cf92d5537f118ccb487/index_new/cn/character_skills.json</x:v>
      </x:c>
    </x:row>
    <x:row r="7002" ht="38" customHeight="1">
      <x:c r="A7002" s="6" t="str">
        <x:v>1120507_1</x:v>
      </x:c>
      <x:c r="B7002" s="6" t="str">
        <x:v>1120507</x:v>
      </x:c>
      <x:c r="C7002" s="6" t="n">
        <x:v>1</x:v>
      </x:c>
      <x:c r="D7002" s="6" t="str">
        <x:v>业途风</x:v>
      </x:c>
      <x:c r="E7002" s="7" t="str">
        <x:v>立即攻击敌人，进入战斗后消耗等同于刃生命上限20%的生命值，同时对敌方全体造成等同于刃生命上限40%的风属性伤害。
若当前生命值不足，施放秘技时刃的当前生命值降低至1点。</x:v>
      </x:c>
      <x:c r="F7002" s="6" t="n">
        <x:v>0</x:v>
      </x:c>
      <x:c r="G7002" s="6" t="n">
        <x:v>0</x:v>
      </x:c>
      <x:c r="H7002" s="6" t="n">
        <x:v>0</x:v>
      </x:c>
      <x:c r="I7002" s="6" t="n">
        <x:v>0</x:v>
      </x:c>
      <x:c r="J7002" s="6" t="str">
        <x:v>[0.4, 0.2]</x:v>
      </x:c>
      <x:c r="K7002" s="7" t="str">
        <x:v>无首段伤害倍率，请覆盖或设为辅助技能</x:v>
      </x:c>
      <x:c r="L7002" s="6" t="str">
        <x:v>https://raw.githubusercontent.com/Mar-7th/StarRailRes/dbe8cdfcfb0bf657b9fe1cf92d5537f118ccb487/index_new/cn/character_skills.json</x:v>
      </x:c>
    </x:row>
    <x:row r="7003" ht="53" customHeight="1">
      <x:c r="A7003" s="6" t="str">
        <x:v>1120508_1</x:v>
      </x:c>
      <x:c r="B7003" s="6" t="str">
        <x:v>1120508</x:v>
      </x:c>
      <x:c r="C7003" s="6" t="n">
        <x:v>1</x:v>
      </x:c>
      <x:c r="D7003" s="6" t="str">
        <x:v>无间剑树</x:v>
      </x:c>
      <x:c r="E7003" s="7" t="str">
        <x:v>消耗等同于刃生命上限10%的生命值，对指定敌方单体造成等同于刃65%生命上限的风属性伤害，同时对其相邻目标造成等同于刃26%生命上限的风属性伤害。
若当前生命值不足，施放【无间剑树】时刃的当前生命值降低至1点。
【无间剑树】无法恢复战技点。</x:v>
      </x:c>
      <x:c r="F7003" s="6" t="n">
        <x:v>0</x:v>
      </x:c>
      <x:c r="G7003" s="6" t="n">
        <x:v>0.91</x:v>
      </x:c>
      <x:c r="H7003" s="6" t="n">
        <x:v>0</x:v>
      </x:c>
      <x:c r="I7003" s="6" t="n">
        <x:v>0</x:v>
      </x:c>
      <x:c r="J7003" s="6" t="str">
        <x:v>[0.1, 0.65, 0.26, 0.65, 0.2]</x:v>
      </x:c>
      <x:c r="K7003" s="7" t="str">
        <x:v>需确认条件及分段</x:v>
      </x:c>
      <x:c r="L7003" s="6" t="str">
        <x:v>https://raw.githubusercontent.com/Mar-7th/StarRailRes/dbe8cdfcfb0bf657b9fe1cf92d5537f118ccb487/index_new/cn/character_skills.json</x:v>
      </x:c>
    </x:row>
    <x:row r="7004" ht="53" customHeight="1">
      <x:c r="A7004" s="6" t="str">
        <x:v>1120508_2</x:v>
      </x:c>
      <x:c r="B7004" s="6" t="str">
        <x:v>1120508</x:v>
      </x:c>
      <x:c r="C7004" s="6" t="n">
        <x:v>2</x:v>
      </x:c>
      <x:c r="D7004" s="6" t="str">
        <x:v>无间剑树</x:v>
      </x:c>
      <x:c r="E7004" s="7" t="str">
        <x:v>消耗等同于刃生命上限10%的生命值，对指定敌方单体造成等同于刃78%生命上限的风属性伤害，同时对其相邻目标造成等同于刃31.2%生命上限的风属性伤害。
若当前生命值不足，施放【无间剑树】时刃的当前生命值降低至1点。
【无间剑树】无法恢复战技点。</x:v>
      </x:c>
      <x:c r="F7004" s="6" t="n">
        <x:v>0</x:v>
      </x:c>
      <x:c r="G7004" s="6" t="n">
        <x:v>1.092</x:v>
      </x:c>
      <x:c r="H7004" s="6" t="n">
        <x:v>0</x:v>
      </x:c>
      <x:c r="I7004" s="6" t="n">
        <x:v>0</x:v>
      </x:c>
      <x:c r="J7004" s="6" t="str">
        <x:v>[0.1, 0.78, 0.312, 0.78, 0.24]</x:v>
      </x:c>
      <x:c r="K7004" s="7" t="str">
        <x:v>需确认条件及分段</x:v>
      </x:c>
      <x:c r="L7004" s="6" t="str">
        <x:v>https://raw.githubusercontent.com/Mar-7th/StarRailRes/dbe8cdfcfb0bf657b9fe1cf92d5537f118ccb487/index_new/cn/character_skills.json</x:v>
      </x:c>
    </x:row>
    <x:row r="7005" ht="53" customHeight="1">
      <x:c r="A7005" s="6" t="str">
        <x:v>1120508_3</x:v>
      </x:c>
      <x:c r="B7005" s="6" t="str">
        <x:v>1120508</x:v>
      </x:c>
      <x:c r="C7005" s="6" t="n">
        <x:v>3</x:v>
      </x:c>
      <x:c r="D7005" s="6" t="str">
        <x:v>无间剑树</x:v>
      </x:c>
      <x:c r="E7005" s="7" t="str">
        <x:v>消耗等同于刃生命上限10%的生命值，对指定敌方单体造成等同于刃91%生命上限的风属性伤害，同时对其相邻目标造成等同于刃36.4%生命上限的风属性伤害。
若当前生命值不足，施放【无间剑树】时刃的当前生命值降低至1点。
【无间剑树】无法恢复战技点。</x:v>
      </x:c>
      <x:c r="F7005" s="6" t="n">
        <x:v>0</x:v>
      </x:c>
      <x:c r="G7005" s="6" t="n">
        <x:v>1.274</x:v>
      </x:c>
      <x:c r="H7005" s="6" t="n">
        <x:v>0</x:v>
      </x:c>
      <x:c r="I7005" s="6" t="n">
        <x:v>0</x:v>
      </x:c>
      <x:c r="J7005" s="6" t="str">
        <x:v>[0.1, 0.91, 0.364, 0.91, 0.28]</x:v>
      </x:c>
      <x:c r="K7005" s="7" t="str">
        <x:v>需确认条件及分段</x:v>
      </x:c>
      <x:c r="L7005" s="6" t="str">
        <x:v>https://raw.githubusercontent.com/Mar-7th/StarRailRes/dbe8cdfcfb0bf657b9fe1cf92d5537f118ccb487/index_new/cn/character_skills.json</x:v>
      </x:c>
    </x:row>
    <x:row r="7006" ht="53" customHeight="1">
      <x:c r="A7006" s="6" t="str">
        <x:v>1120508_4</x:v>
      </x:c>
      <x:c r="B7006" s="6" t="str">
        <x:v>1120508</x:v>
      </x:c>
      <x:c r="C7006" s="6" t="n">
        <x:v>4</x:v>
      </x:c>
      <x:c r="D7006" s="6" t="str">
        <x:v>无间剑树</x:v>
      </x:c>
      <x:c r="E7006" s="7" t="str">
        <x:v>消耗等同于刃生命上限10%的生命值，对指定敌方单体造成等同于刃104%生命上限的风属性伤害，同时对其相邻目标造成等同于刃41.6%生命上限的风属性伤害。
若当前生命值不足，施放【无间剑树】时刃的当前生命值降低至1点。
【无间剑树】无法恢复战技点。</x:v>
      </x:c>
      <x:c r="F7006" s="6" t="n">
        <x:v>0</x:v>
      </x:c>
      <x:c r="G7006" s="6" t="n">
        <x:v>1.456</x:v>
      </x:c>
      <x:c r="H7006" s="6" t="n">
        <x:v>0</x:v>
      </x:c>
      <x:c r="I7006" s="6" t="n">
        <x:v>0</x:v>
      </x:c>
      <x:c r="J7006" s="6" t="str">
        <x:v>[0.1, 1.04, 0.416, 1.04, 0.32]</x:v>
      </x:c>
      <x:c r="K7006" s="7" t="str">
        <x:v>需确认条件及分段</x:v>
      </x:c>
      <x:c r="L7006" s="6" t="str">
        <x:v>https://raw.githubusercontent.com/Mar-7th/StarRailRes/dbe8cdfcfb0bf657b9fe1cf92d5537f118ccb487/index_new/cn/character_skills.json</x:v>
      </x:c>
    </x:row>
    <x:row r="7007" ht="53" customHeight="1">
      <x:c r="A7007" s="6" t="str">
        <x:v>1120508_5</x:v>
      </x:c>
      <x:c r="B7007" s="6" t="str">
        <x:v>1120508</x:v>
      </x:c>
      <x:c r="C7007" s="6" t="n">
        <x:v>5</x:v>
      </x:c>
      <x:c r="D7007" s="6" t="str">
        <x:v>无间剑树</x:v>
      </x:c>
      <x:c r="E7007" s="7" t="str">
        <x:v>消耗等同于刃生命上限10%的生命值，对指定敌方单体造成等同于刃117%生命上限的风属性伤害，同时对其相邻目标造成等同于刃46.8%生命上限的风属性伤害。
若当前生命值不足，施放【无间剑树】时刃的当前生命值降低至1点。
【无间剑树】无法恢复战技点。</x:v>
      </x:c>
      <x:c r="F7007" s="6" t="n">
        <x:v>0</x:v>
      </x:c>
      <x:c r="G7007" s="6" t="n">
        <x:v>1.638</x:v>
      </x:c>
      <x:c r="H7007" s="6" t="n">
        <x:v>0</x:v>
      </x:c>
      <x:c r="I7007" s="6" t="n">
        <x:v>0</x:v>
      </x:c>
      <x:c r="J7007" s="6" t="str">
        <x:v>[0.1, 1.17, 0.468, 1.17, 0.36]</x:v>
      </x:c>
      <x:c r="K7007" s="7" t="str">
        <x:v>需确认条件及分段</x:v>
      </x:c>
      <x:c r="L7007" s="6" t="str">
        <x:v>https://raw.githubusercontent.com/Mar-7th/StarRailRes/dbe8cdfcfb0bf657b9fe1cf92d5537f118ccb487/index_new/cn/character_skills.json</x:v>
      </x:c>
    </x:row>
    <x:row r="7008" ht="53" customHeight="1">
      <x:c r="A7008" s="6" t="str">
        <x:v>1120508_6</x:v>
      </x:c>
      <x:c r="B7008" s="6" t="str">
        <x:v>1120508</x:v>
      </x:c>
      <x:c r="C7008" s="6" t="n">
        <x:v>6</x:v>
      </x:c>
      <x:c r="D7008" s="6" t="str">
        <x:v>无间剑树</x:v>
      </x:c>
      <x:c r="E7008" s="7" t="str">
        <x:v>消耗等同于刃生命上限10%的生命值，对指定敌方单体造成等同于刃130%生命上限的风属性伤害，同时对其相邻目标造成等同于刃52%生命上限的风属性伤害。
若当前生命值不足，施放【无间剑树】时刃的当前生命值降低至1点。
【无间剑树】无法恢复战技点。</x:v>
      </x:c>
      <x:c r="F7008" s="6" t="n">
        <x:v>0</x:v>
      </x:c>
      <x:c r="G7008" s="6" t="n">
        <x:v>1.82</x:v>
      </x:c>
      <x:c r="H7008" s="6" t="n">
        <x:v>0</x:v>
      </x:c>
      <x:c r="I7008" s="6" t="n">
        <x:v>0</x:v>
      </x:c>
      <x:c r="J7008" s="6" t="str">
        <x:v>[0.1, 1.3, 0.52, 1.3, 0.4]</x:v>
      </x:c>
      <x:c r="K7008" s="7" t="str">
        <x:v>需确认条件及分段</x:v>
      </x:c>
      <x:c r="L7008" s="6" t="str">
        <x:v>https://raw.githubusercontent.com/Mar-7th/StarRailRes/dbe8cdfcfb0bf657b9fe1cf92d5537f118ccb487/index_new/cn/character_skills.json</x:v>
      </x:c>
    </x:row>
    <x:row r="7009" ht="53" customHeight="1">
      <x:c r="A7009" s="6" t="str">
        <x:v>1120508_7</x:v>
      </x:c>
      <x:c r="B7009" s="6" t="str">
        <x:v>1120508</x:v>
      </x:c>
      <x:c r="C7009" s="6" t="n">
        <x:v>7</x:v>
      </x:c>
      <x:c r="D7009" s="6" t="str">
        <x:v>无间剑树</x:v>
      </x:c>
      <x:c r="E7009" s="7" t="str">
        <x:v>消耗等同于刃生命上限10%的生命值，对指定敌方单体造成等同于刃143%生命上限的风属性伤害，同时对其相邻目标造成等同于刃57.2%生命上限的风属性伤害。
若当前生命值不足，施放【无间剑树】时刃的当前生命值降低至1点。
【无间剑树】无法恢复战技点。</x:v>
      </x:c>
      <x:c r="F7009" s="6" t="n">
        <x:v>0</x:v>
      </x:c>
      <x:c r="G7009" s="6" t="n">
        <x:v>2.002</x:v>
      </x:c>
      <x:c r="H7009" s="6" t="n">
        <x:v>0</x:v>
      </x:c>
      <x:c r="I7009" s="6" t="n">
        <x:v>0</x:v>
      </x:c>
      <x:c r="J7009" s="6" t="str">
        <x:v>[0.1, 1.43, 0.572, 1.43, 0.44]</x:v>
      </x:c>
      <x:c r="K7009" s="7" t="str">
        <x:v>需确认条件及分段</x:v>
      </x:c>
      <x:c r="L7009" s="6" t="str">
        <x:v>https://raw.githubusercontent.com/Mar-7th/StarRailRes/dbe8cdfcfb0bf657b9fe1cf92d5537f118ccb487/index_new/cn/character_skills.json</x:v>
      </x:c>
    </x:row>
    <x:row r="7010" ht="53" customHeight="1">
      <x:c r="A7010" s="6" t="str">
        <x:v>1120508_8</x:v>
      </x:c>
      <x:c r="B7010" s="6" t="str">
        <x:v>1120508</x:v>
      </x:c>
      <x:c r="C7010" s="6" t="n">
        <x:v>8</x:v>
      </x:c>
      <x:c r="D7010" s="6" t="str">
        <x:v>无间剑树</x:v>
      </x:c>
      <x:c r="E7010" s="7" t="str">
        <x:v>消耗等同于刃生命上限10%的生命值，对指定敌方单体造成等同于刃156%生命上限的风属性伤害，同时对其相邻目标造成等同于刃62.4%生命上限的风属性伤害。
若当前生命值不足，施放【无间剑树】时刃的当前生命值降低至1点。
【无间剑树】无法恢复战技点。</x:v>
      </x:c>
      <x:c r="F7010" s="6" t="n">
        <x:v>0</x:v>
      </x:c>
      <x:c r="G7010" s="6" t="n">
        <x:v>2.184</x:v>
      </x:c>
      <x:c r="H7010" s="6" t="n">
        <x:v>0</x:v>
      </x:c>
      <x:c r="I7010" s="6" t="n">
        <x:v>0</x:v>
      </x:c>
      <x:c r="J7010" s="6" t="str">
        <x:v>[0.1, 1.56, 0.624, 1.56, 0.48]</x:v>
      </x:c>
      <x:c r="K7010" s="7" t="str">
        <x:v>需确认条件及分段</x:v>
      </x:c>
      <x:c r="L7010" s="6" t="str">
        <x:v>https://raw.githubusercontent.com/Mar-7th/StarRailRes/dbe8cdfcfb0bf657b9fe1cf92d5537f118ccb487/index_new/cn/character_skills.json</x:v>
      </x:c>
    </x:row>
    <x:row r="7011" ht="53" customHeight="1">
      <x:c r="A7011" s="6" t="str">
        <x:v>1120508_9</x:v>
      </x:c>
      <x:c r="B7011" s="6" t="str">
        <x:v>1120508</x:v>
      </x:c>
      <x:c r="C7011" s="6" t="n">
        <x:v>9</x:v>
      </x:c>
      <x:c r="D7011" s="6" t="str">
        <x:v>无间剑树</x:v>
      </x:c>
      <x:c r="E7011" s="7" t="str">
        <x:v>消耗等同于刃生命上限10%的生命值，对指定敌方单体造成等同于刃169%生命上限的风属性伤害，同时对其相邻目标造成等同于刃67.6%生命上限的风属性伤害。
若当前生命值不足，施放【无间剑树】时刃的当前生命值降低至1点。
【无间剑树】无法恢复战技点。</x:v>
      </x:c>
      <x:c r="F7011" s="6" t="n">
        <x:v>0</x:v>
      </x:c>
      <x:c r="G7011" s="6" t="n">
        <x:v>2.366</x:v>
      </x:c>
      <x:c r="H7011" s="6" t="n">
        <x:v>0</x:v>
      </x:c>
      <x:c r="I7011" s="6" t="n">
        <x:v>0</x:v>
      </x:c>
      <x:c r="J7011" s="6" t="str">
        <x:v>[0.1, 1.69, 0.676, 1.69, 0.52]</x:v>
      </x:c>
      <x:c r="K7011" s="7" t="str">
        <x:v>需确认条件及分段</x:v>
      </x:c>
      <x:c r="L7011" s="6" t="str">
        <x:v>https://raw.githubusercontent.com/Mar-7th/StarRailRes/dbe8cdfcfb0bf657b9fe1cf92d5537f118ccb487/index_new/cn/character_skills.json</x:v>
      </x:c>
    </x:row>
    <x:row r="7012" ht="53" customHeight="1">
      <x:c r="A7012" s="6" t="str">
        <x:v>1120508_10</x:v>
      </x:c>
      <x:c r="B7012" s="6" t="str">
        <x:v>1120508</x:v>
      </x:c>
      <x:c r="C7012" s="6" t="n">
        <x:v>10</x:v>
      </x:c>
      <x:c r="D7012" s="6" t="str">
        <x:v>无间剑树</x:v>
      </x:c>
      <x:c r="E7012" s="7" t="str">
        <x:v>消耗等同于刃生命上限10%的生命值，对指定敌方单体造成等同于刃182%生命上限的风属性伤害，同时对其相邻目标造成等同于刃72.8%生命上限的风属性伤害。
若当前生命值不足，施放【无间剑树】时刃的当前生命值降低至1点。
【无间剑树】无法恢复战技点。</x:v>
      </x:c>
      <x:c r="F7012" s="6" t="n">
        <x:v>0</x:v>
      </x:c>
      <x:c r="G7012" s="6" t="n">
        <x:v>2.548</x:v>
      </x:c>
      <x:c r="H7012" s="6" t="n">
        <x:v>0</x:v>
      </x:c>
      <x:c r="I7012" s="6" t="n">
        <x:v>0</x:v>
      </x:c>
      <x:c r="J7012" s="6" t="str">
        <x:v>[0.1, 1.82, 0.728, 1.82, 0.56]</x:v>
      </x:c>
      <x:c r="K7012" s="7" t="str">
        <x:v>需确认条件及分段</x:v>
      </x:c>
      <x:c r="L7012" s="6" t="str">
        <x:v>https://raw.githubusercontent.com/Mar-7th/StarRailRes/dbe8cdfcfb0bf657b9fe1cf92d5537f118ccb487/index_new/cn/character_skills.json</x:v>
      </x:c>
    </x:row>
    <x:row r="7013" ht="20" customHeight="1">
      <x:c r="A7013" s="6" t="str">
        <x:v>1121201_1</x:v>
      </x:c>
      <x:c r="B7013" s="6" t="str">
        <x:v>1121201</x:v>
      </x:c>
      <x:c r="C7013" s="6" t="n">
        <x:v>1</x:v>
      </x:c>
      <x:c r="D7013" s="6" t="str">
        <x:v>流影方晖</x:v>
      </x:c>
      <x:c r="E7013" s="7" t="str">
        <x:v>对指定敌方单体造成等同于镜流25%生命上限的冰属性伤害。</x:v>
      </x:c>
      <x:c r="F7013" s="6" t="n">
        <x:v>0</x:v>
      </x:c>
      <x:c r="G7013" s="6" t="n">
        <x:v>0.25</x:v>
      </x:c>
      <x:c r="H7013" s="6" t="n">
        <x:v>0</x:v>
      </x:c>
      <x:c r="I7013" s="6" t="n">
        <x:v>0</x:v>
      </x:c>
      <x:c r="J7013" s="6" t="str">
        <x:v>[0.25]</x:v>
      </x:c>
      <x:c r="K7013" s="7" t="str">
        <x:v>需确认条件及分段</x:v>
      </x:c>
      <x:c r="L7013" s="6" t="str">
        <x:v>https://raw.githubusercontent.com/Mar-7th/StarRailRes/dbe8cdfcfb0bf657b9fe1cf92d5537f118ccb487/index_new/cn/character_skills.json</x:v>
      </x:c>
    </x:row>
    <x:row r="7014" ht="20" customHeight="1">
      <x:c r="A7014" s="6" t="str">
        <x:v>1121201_2</x:v>
      </x:c>
      <x:c r="B7014" s="6" t="str">
        <x:v>1121201</x:v>
      </x:c>
      <x:c r="C7014" s="6" t="n">
        <x:v>2</x:v>
      </x:c>
      <x:c r="D7014" s="6" t="str">
        <x:v>流影方晖</x:v>
      </x:c>
      <x:c r="E7014" s="7" t="str">
        <x:v>对指定敌方单体造成等同于镜流30%生命上限的冰属性伤害。</x:v>
      </x:c>
      <x:c r="F7014" s="6" t="n">
        <x:v>0</x:v>
      </x:c>
      <x:c r="G7014" s="6" t="n">
        <x:v>0.3</x:v>
      </x:c>
      <x:c r="H7014" s="6" t="n">
        <x:v>0</x:v>
      </x:c>
      <x:c r="I7014" s="6" t="n">
        <x:v>0</x:v>
      </x:c>
      <x:c r="J7014" s="6" t="str">
        <x:v>[0.3]</x:v>
      </x:c>
      <x:c r="K7014" s="7" t="str">
        <x:v>需确认条件及分段</x:v>
      </x:c>
      <x:c r="L7014" s="6" t="str">
        <x:v>https://raw.githubusercontent.com/Mar-7th/StarRailRes/dbe8cdfcfb0bf657b9fe1cf92d5537f118ccb487/index_new/cn/character_skills.json</x:v>
      </x:c>
    </x:row>
    <x:row r="7015" ht="20" customHeight="1">
      <x:c r="A7015" s="6" t="str">
        <x:v>1121201_3</x:v>
      </x:c>
      <x:c r="B7015" s="6" t="str">
        <x:v>1121201</x:v>
      </x:c>
      <x:c r="C7015" s="6" t="n">
        <x:v>3</x:v>
      </x:c>
      <x:c r="D7015" s="6" t="str">
        <x:v>流影方晖</x:v>
      </x:c>
      <x:c r="E7015" s="7" t="str">
        <x:v>对指定敌方单体造成等同于镜流35%生命上限的冰属性伤害。</x:v>
      </x:c>
      <x:c r="F7015" s="6" t="n">
        <x:v>0</x:v>
      </x:c>
      <x:c r="G7015" s="6" t="n">
        <x:v>0.35</x:v>
      </x:c>
      <x:c r="H7015" s="6" t="n">
        <x:v>0</x:v>
      </x:c>
      <x:c r="I7015" s="6" t="n">
        <x:v>0</x:v>
      </x:c>
      <x:c r="J7015" s="6" t="str">
        <x:v>[0.35]</x:v>
      </x:c>
      <x:c r="K7015" s="7" t="str">
        <x:v>需确认条件及分段</x:v>
      </x:c>
      <x:c r="L7015" s="6" t="str">
        <x:v>https://raw.githubusercontent.com/Mar-7th/StarRailRes/dbe8cdfcfb0bf657b9fe1cf92d5537f118ccb487/index_new/cn/character_skills.json</x:v>
      </x:c>
    </x:row>
    <x:row r="7016" ht="20" customHeight="1">
      <x:c r="A7016" s="6" t="str">
        <x:v>1121201_4</x:v>
      </x:c>
      <x:c r="B7016" s="6" t="str">
        <x:v>1121201</x:v>
      </x:c>
      <x:c r="C7016" s="6" t="n">
        <x:v>4</x:v>
      </x:c>
      <x:c r="D7016" s="6" t="str">
        <x:v>流影方晖</x:v>
      </x:c>
      <x:c r="E7016" s="7" t="str">
        <x:v>对指定敌方单体造成等同于镜流40%生命上限的冰属性伤害。</x:v>
      </x:c>
      <x:c r="F7016" s="6" t="n">
        <x:v>0</x:v>
      </x:c>
      <x:c r="G7016" s="6" t="n">
        <x:v>0.4</x:v>
      </x:c>
      <x:c r="H7016" s="6" t="n">
        <x:v>0</x:v>
      </x:c>
      <x:c r="I7016" s="6" t="n">
        <x:v>0</x:v>
      </x:c>
      <x:c r="J7016" s="6" t="str">
        <x:v>[0.4]</x:v>
      </x:c>
      <x:c r="K7016" s="7" t="str">
        <x:v>需确认条件及分段</x:v>
      </x:c>
      <x:c r="L7016" s="6" t="str">
        <x:v>https://raw.githubusercontent.com/Mar-7th/StarRailRes/dbe8cdfcfb0bf657b9fe1cf92d5537f118ccb487/index_new/cn/character_skills.json</x:v>
      </x:c>
    </x:row>
    <x:row r="7017" ht="20" customHeight="1">
      <x:c r="A7017" s="6" t="str">
        <x:v>1121201_5</x:v>
      </x:c>
      <x:c r="B7017" s="6" t="str">
        <x:v>1121201</x:v>
      </x:c>
      <x:c r="C7017" s="6" t="n">
        <x:v>5</x:v>
      </x:c>
      <x:c r="D7017" s="6" t="str">
        <x:v>流影方晖</x:v>
      </x:c>
      <x:c r="E7017" s="7" t="str">
        <x:v>对指定敌方单体造成等同于镜流45%生命上限的冰属性伤害。</x:v>
      </x:c>
      <x:c r="F7017" s="6" t="n">
        <x:v>0</x:v>
      </x:c>
      <x:c r="G7017" s="6" t="n">
        <x:v>0.45</x:v>
      </x:c>
      <x:c r="H7017" s="6" t="n">
        <x:v>0</x:v>
      </x:c>
      <x:c r="I7017" s="6" t="n">
        <x:v>0</x:v>
      </x:c>
      <x:c r="J7017" s="6" t="str">
        <x:v>[0.45]</x:v>
      </x:c>
      <x:c r="K7017" s="7" t="str">
        <x:v>需确认条件及分段</x:v>
      </x:c>
      <x:c r="L7017" s="6" t="str">
        <x:v>https://raw.githubusercontent.com/Mar-7th/StarRailRes/dbe8cdfcfb0bf657b9fe1cf92d5537f118ccb487/index_new/cn/character_skills.json</x:v>
      </x:c>
    </x:row>
    <x:row r="7018" ht="20" customHeight="1">
      <x:c r="A7018" s="6" t="str">
        <x:v>1121201_6</x:v>
      </x:c>
      <x:c r="B7018" s="6" t="str">
        <x:v>1121201</x:v>
      </x:c>
      <x:c r="C7018" s="6" t="n">
        <x:v>6</x:v>
      </x:c>
      <x:c r="D7018" s="6" t="str">
        <x:v>流影方晖</x:v>
      </x:c>
      <x:c r="E7018" s="7" t="str">
        <x:v>对指定敌方单体造成等同于镜流50%生命上限的冰属性伤害。</x:v>
      </x:c>
      <x:c r="F7018" s="6" t="n">
        <x:v>0</x:v>
      </x:c>
      <x:c r="G7018" s="6" t="n">
        <x:v>0.5</x:v>
      </x:c>
      <x:c r="H7018" s="6" t="n">
        <x:v>0</x:v>
      </x:c>
      <x:c r="I7018" s="6" t="n">
        <x:v>0</x:v>
      </x:c>
      <x:c r="J7018" s="6" t="str">
        <x:v>[0.5]</x:v>
      </x:c>
      <x:c r="K7018" s="7" t="str">
        <x:v>需确认条件及分段</x:v>
      </x:c>
      <x:c r="L7018" s="6" t="str">
        <x:v>https://raw.githubusercontent.com/Mar-7th/StarRailRes/dbe8cdfcfb0bf657b9fe1cf92d5537f118ccb487/index_new/cn/character_skills.json</x:v>
      </x:c>
    </x:row>
    <x:row r="7019" ht="20" customHeight="1">
      <x:c r="A7019" s="6" t="str">
        <x:v>1121201_7</x:v>
      </x:c>
      <x:c r="B7019" s="6" t="str">
        <x:v>1121201</x:v>
      </x:c>
      <x:c r="C7019" s="6" t="n">
        <x:v>7</x:v>
      </x:c>
      <x:c r="D7019" s="6" t="str">
        <x:v>流影方晖</x:v>
      </x:c>
      <x:c r="E7019" s="7" t="str">
        <x:v>对指定敌方单体造成等同于镜流55%生命上限的冰属性伤害。</x:v>
      </x:c>
      <x:c r="F7019" s="6" t="n">
        <x:v>0</x:v>
      </x:c>
      <x:c r="G7019" s="6" t="n">
        <x:v>0.55</x:v>
      </x:c>
      <x:c r="H7019" s="6" t="n">
        <x:v>0</x:v>
      </x:c>
      <x:c r="I7019" s="6" t="n">
        <x:v>0</x:v>
      </x:c>
      <x:c r="J7019" s="6" t="str">
        <x:v>[0.55]</x:v>
      </x:c>
      <x:c r="K7019" s="7" t="str">
        <x:v>需确认条件及分段</x:v>
      </x:c>
      <x:c r="L7019" s="6" t="str">
        <x:v>https://raw.githubusercontent.com/Mar-7th/StarRailRes/dbe8cdfcfb0bf657b9fe1cf92d5537f118ccb487/index_new/cn/character_skills.json</x:v>
      </x:c>
    </x:row>
    <x:row r="7020" ht="20" customHeight="1">
      <x:c r="A7020" s="6" t="str">
        <x:v>1121201_8</x:v>
      </x:c>
      <x:c r="B7020" s="6" t="str">
        <x:v>1121201</x:v>
      </x:c>
      <x:c r="C7020" s="6" t="n">
        <x:v>8</x:v>
      </x:c>
      <x:c r="D7020" s="6" t="str">
        <x:v>流影方晖</x:v>
      </x:c>
      <x:c r="E7020" s="7" t="str">
        <x:v>对指定敌方单体造成等同于镜流60%生命上限的冰属性伤害。</x:v>
      </x:c>
      <x:c r="F7020" s="6" t="n">
        <x:v>0</x:v>
      </x:c>
      <x:c r="G7020" s="6" t="n">
        <x:v>0.6</x:v>
      </x:c>
      <x:c r="H7020" s="6" t="n">
        <x:v>0</x:v>
      </x:c>
      <x:c r="I7020" s="6" t="n">
        <x:v>0</x:v>
      </x:c>
      <x:c r="J7020" s="6" t="str">
        <x:v>[0.6]</x:v>
      </x:c>
      <x:c r="K7020" s="7" t="str">
        <x:v>需确认条件及分段</x:v>
      </x:c>
      <x:c r="L7020" s="6" t="str">
        <x:v>https://raw.githubusercontent.com/Mar-7th/StarRailRes/dbe8cdfcfb0bf657b9fe1cf92d5537f118ccb487/index_new/cn/character_skills.json</x:v>
      </x:c>
    </x:row>
    <x:row r="7021" ht="20" customHeight="1">
      <x:c r="A7021" s="6" t="str">
        <x:v>1121201_9</x:v>
      </x:c>
      <x:c r="B7021" s="6" t="str">
        <x:v>1121201</x:v>
      </x:c>
      <x:c r="C7021" s="6" t="n">
        <x:v>9</x:v>
      </x:c>
      <x:c r="D7021" s="6" t="str">
        <x:v>流影方晖</x:v>
      </x:c>
      <x:c r="E7021" s="7" t="str">
        <x:v>对指定敌方单体造成等同于镜流65%生命上限的冰属性伤害。</x:v>
      </x:c>
      <x:c r="F7021" s="6" t="n">
        <x:v>0</x:v>
      </x:c>
      <x:c r="G7021" s="6" t="n">
        <x:v>0.65</x:v>
      </x:c>
      <x:c r="H7021" s="6" t="n">
        <x:v>0</x:v>
      </x:c>
      <x:c r="I7021" s="6" t="n">
        <x:v>0</x:v>
      </x:c>
      <x:c r="J7021" s="6" t="str">
        <x:v>[0.65]</x:v>
      </x:c>
      <x:c r="K7021" s="7" t="str">
        <x:v>需确认条件及分段</x:v>
      </x:c>
      <x:c r="L7021" s="6" t="str">
        <x:v>https://raw.githubusercontent.com/Mar-7th/StarRailRes/dbe8cdfcfb0bf657b9fe1cf92d5537f118ccb487/index_new/cn/character_skills.json</x:v>
      </x:c>
    </x:row>
    <x:row r="7022" ht="20" customHeight="1">
      <x:c r="A7022" s="6" t="str">
        <x:v>1121201_10</x:v>
      </x:c>
      <x:c r="B7022" s="6" t="str">
        <x:v>1121201</x:v>
      </x:c>
      <x:c r="C7022" s="6" t="n">
        <x:v>10</x:v>
      </x:c>
      <x:c r="D7022" s="6" t="str">
        <x:v>流影方晖</x:v>
      </x:c>
      <x:c r="E7022" s="7" t="str">
        <x:v>对指定敌方单体造成等同于镜流70%生命上限的冰属性伤害。</x:v>
      </x:c>
      <x:c r="F7022" s="6" t="n">
        <x:v>0</x:v>
      </x:c>
      <x:c r="G7022" s="6" t="n">
        <x:v>0.7</x:v>
      </x:c>
      <x:c r="H7022" s="6" t="n">
        <x:v>0</x:v>
      </x:c>
      <x:c r="I7022" s="6" t="n">
        <x:v>0</x:v>
      </x:c>
      <x:c r="J7022" s="6" t="str">
        <x:v>[0.7]</x:v>
      </x:c>
      <x:c r="K7022" s="7" t="str">
        <x:v>需确认条件及分段</x:v>
      </x:c>
      <x:c r="L7022" s="6" t="str">
        <x:v>https://raw.githubusercontent.com/Mar-7th/StarRailRes/dbe8cdfcfb0bf657b9fe1cf92d5537f118ccb487/index_new/cn/character_skills.json</x:v>
      </x:c>
    </x:row>
    <x:row r="7023" ht="20" customHeight="1">
      <x:c r="A7023" s="6" t="str">
        <x:v>1121202_1</x:v>
      </x:c>
      <x:c r="B7023" s="6" t="str">
        <x:v>1121202</x:v>
      </x:c>
      <x:c r="C7023" s="6" t="n">
        <x:v>1</x:v>
      </x:c>
      <x:c r="D7023" s="6" t="str">
        <x:v>无罅飞光</x:v>
      </x:c>
      <x:c r="E7023" s="7" t="str">
        <x:v>对指定敌方单体造成等同于镜流75%生命上限的冰属性伤害，并获得1层【朔望】。</x:v>
      </x:c>
      <x:c r="F7023" s="6" t="n">
        <x:v>0</x:v>
      </x:c>
      <x:c r="G7023" s="6" t="n">
        <x:v>0.75</x:v>
      </x:c>
      <x:c r="H7023" s="6" t="n">
        <x:v>0</x:v>
      </x:c>
      <x:c r="I7023" s="6" t="n">
        <x:v>0</x:v>
      </x:c>
      <x:c r="J7023" s="6" t="str">
        <x:v>[0.75, 1]</x:v>
      </x:c>
      <x:c r="K7023" s="7" t="str">
        <x:v>需确认条件及分段</x:v>
      </x:c>
      <x:c r="L7023" s="6" t="str">
        <x:v>https://raw.githubusercontent.com/Mar-7th/StarRailRes/dbe8cdfcfb0bf657b9fe1cf92d5537f118ccb487/index_new/cn/character_skills.json</x:v>
      </x:c>
    </x:row>
    <x:row r="7024" ht="20" customHeight="1">
      <x:c r="A7024" s="6" t="str">
        <x:v>1121202_2</x:v>
      </x:c>
      <x:c r="B7024" s="6" t="str">
        <x:v>1121202</x:v>
      </x:c>
      <x:c r="C7024" s="6" t="n">
        <x:v>2</x:v>
      </x:c>
      <x:c r="D7024" s="6" t="str">
        <x:v>无罅飞光</x:v>
      </x:c>
      <x:c r="E7024" s="7" t="str">
        <x:v>对指定敌方单体造成等同于镜流82.5%生命上限的冰属性伤害，并获得1层【朔望】。</x:v>
      </x:c>
      <x:c r="F7024" s="6" t="n">
        <x:v>0</x:v>
      </x:c>
      <x:c r="G7024" s="6" t="n">
        <x:v>0.825</x:v>
      </x:c>
      <x:c r="H7024" s="6" t="n">
        <x:v>0</x:v>
      </x:c>
      <x:c r="I7024" s="6" t="n">
        <x:v>0</x:v>
      </x:c>
      <x:c r="J7024" s="6" t="str">
        <x:v>[0.825, 1]</x:v>
      </x:c>
      <x:c r="K7024" s="7" t="str">
        <x:v>需确认条件及分段</x:v>
      </x:c>
      <x:c r="L7024" s="6" t="str">
        <x:v>https://raw.githubusercontent.com/Mar-7th/StarRailRes/dbe8cdfcfb0bf657b9fe1cf92d5537f118ccb487/index_new/cn/character_skills.json</x:v>
      </x:c>
    </x:row>
    <x:row r="7025" ht="20" customHeight="1">
      <x:c r="A7025" s="6" t="str">
        <x:v>1121202_3</x:v>
      </x:c>
      <x:c r="B7025" s="6" t="str">
        <x:v>1121202</x:v>
      </x:c>
      <x:c r="C7025" s="6" t="n">
        <x:v>3</x:v>
      </x:c>
      <x:c r="D7025" s="6" t="str">
        <x:v>无罅飞光</x:v>
      </x:c>
      <x:c r="E7025" s="7" t="str">
        <x:v>对指定敌方单体造成等同于镜流90%生命上限的冰属性伤害，并获得1层【朔望】。</x:v>
      </x:c>
      <x:c r="F7025" s="6" t="n">
        <x:v>0</x:v>
      </x:c>
      <x:c r="G7025" s="6" t="n">
        <x:v>0.9</x:v>
      </x:c>
      <x:c r="H7025" s="6" t="n">
        <x:v>0</x:v>
      </x:c>
      <x:c r="I7025" s="6" t="n">
        <x:v>0</x:v>
      </x:c>
      <x:c r="J7025" s="6" t="str">
        <x:v>[0.9, 1]</x:v>
      </x:c>
      <x:c r="K7025" s="7" t="str">
        <x:v>需确认条件及分段</x:v>
      </x:c>
      <x:c r="L7025" s="6" t="str">
        <x:v>https://raw.githubusercontent.com/Mar-7th/StarRailRes/dbe8cdfcfb0bf657b9fe1cf92d5537f118ccb487/index_new/cn/character_skills.json</x:v>
      </x:c>
    </x:row>
    <x:row r="7026" ht="20" customHeight="1">
      <x:c r="A7026" s="6" t="str">
        <x:v>1121202_4</x:v>
      </x:c>
      <x:c r="B7026" s="6" t="str">
        <x:v>1121202</x:v>
      </x:c>
      <x:c r="C7026" s="6" t="n">
        <x:v>4</x:v>
      </x:c>
      <x:c r="D7026" s="6" t="str">
        <x:v>无罅飞光</x:v>
      </x:c>
      <x:c r="E7026" s="7" t="str">
        <x:v>对指定敌方单体造成等同于镜流97.5%生命上限的冰属性伤害，并获得1层【朔望】。</x:v>
      </x:c>
      <x:c r="F7026" s="6" t="n">
        <x:v>0</x:v>
      </x:c>
      <x:c r="G7026" s="6" t="n">
        <x:v>0.975</x:v>
      </x:c>
      <x:c r="H7026" s="6" t="n">
        <x:v>0</x:v>
      </x:c>
      <x:c r="I7026" s="6" t="n">
        <x:v>0</x:v>
      </x:c>
      <x:c r="J7026" s="6" t="str">
        <x:v>[0.975, 1]</x:v>
      </x:c>
      <x:c r="K7026" s="7" t="str">
        <x:v>需确认条件及分段</x:v>
      </x:c>
      <x:c r="L7026" s="6" t="str">
        <x:v>https://raw.githubusercontent.com/Mar-7th/StarRailRes/dbe8cdfcfb0bf657b9fe1cf92d5537f118ccb487/index_new/cn/character_skills.json</x:v>
      </x:c>
    </x:row>
    <x:row r="7027" ht="20" customHeight="1">
      <x:c r="A7027" s="6" t="str">
        <x:v>1121202_5</x:v>
      </x:c>
      <x:c r="B7027" s="6" t="str">
        <x:v>1121202</x:v>
      </x:c>
      <x:c r="C7027" s="6" t="n">
        <x:v>5</x:v>
      </x:c>
      <x:c r="D7027" s="6" t="str">
        <x:v>无罅飞光</x:v>
      </x:c>
      <x:c r="E7027" s="7" t="str">
        <x:v>对指定敌方单体造成等同于镜流105%生命上限的冰属性伤害，并获得1层【朔望】。</x:v>
      </x:c>
      <x:c r="F7027" s="6" t="n">
        <x:v>0</x:v>
      </x:c>
      <x:c r="G7027" s="6" t="n">
        <x:v>1.05</x:v>
      </x:c>
      <x:c r="H7027" s="6" t="n">
        <x:v>0</x:v>
      </x:c>
      <x:c r="I7027" s="6" t="n">
        <x:v>0</x:v>
      </x:c>
      <x:c r="J7027" s="6" t="str">
        <x:v>[1.05, 1]</x:v>
      </x:c>
      <x:c r="K7027" s="7" t="str">
        <x:v>需确认条件及分段</x:v>
      </x:c>
      <x:c r="L7027" s="6" t="str">
        <x:v>https://raw.githubusercontent.com/Mar-7th/StarRailRes/dbe8cdfcfb0bf657b9fe1cf92d5537f118ccb487/index_new/cn/character_skills.json</x:v>
      </x:c>
    </x:row>
    <x:row r="7028" ht="20" customHeight="1">
      <x:c r="A7028" s="6" t="str">
        <x:v>1121202_6</x:v>
      </x:c>
      <x:c r="B7028" s="6" t="str">
        <x:v>1121202</x:v>
      </x:c>
      <x:c r="C7028" s="6" t="n">
        <x:v>6</x:v>
      </x:c>
      <x:c r="D7028" s="6" t="str">
        <x:v>无罅飞光</x:v>
      </x:c>
      <x:c r="E7028" s="7" t="str">
        <x:v>对指定敌方单体造成等同于镜流112.5%生命上限的冰属性伤害，并获得1层【朔望】。</x:v>
      </x:c>
      <x:c r="F7028" s="6" t="n">
        <x:v>0</x:v>
      </x:c>
      <x:c r="G7028" s="6" t="n">
        <x:v>1.125</x:v>
      </x:c>
      <x:c r="H7028" s="6" t="n">
        <x:v>0</x:v>
      </x:c>
      <x:c r="I7028" s="6" t="n">
        <x:v>0</x:v>
      </x:c>
      <x:c r="J7028" s="6" t="str">
        <x:v>[1.125, 1]</x:v>
      </x:c>
      <x:c r="K7028" s="7" t="str">
        <x:v>需确认条件及分段</x:v>
      </x:c>
      <x:c r="L7028" s="6" t="str">
        <x:v>https://raw.githubusercontent.com/Mar-7th/StarRailRes/dbe8cdfcfb0bf657b9fe1cf92d5537f118ccb487/index_new/cn/character_skills.json</x:v>
      </x:c>
    </x:row>
    <x:row r="7029" ht="20" customHeight="1">
      <x:c r="A7029" s="6" t="str">
        <x:v>1121202_7</x:v>
      </x:c>
      <x:c r="B7029" s="6" t="str">
        <x:v>1121202</x:v>
      </x:c>
      <x:c r="C7029" s="6" t="n">
        <x:v>7</x:v>
      </x:c>
      <x:c r="D7029" s="6" t="str">
        <x:v>无罅飞光</x:v>
      </x:c>
      <x:c r="E7029" s="7" t="str">
        <x:v>对指定敌方单体造成等同于镜流121.88%生命上限的冰属性伤害，并获得1层【朔望】。</x:v>
      </x:c>
      <x:c r="F7029" s="6" t="n">
        <x:v>0</x:v>
      </x:c>
      <x:c r="G7029" s="6" t="n">
        <x:v>1.2188</x:v>
      </x:c>
      <x:c r="H7029" s="6" t="n">
        <x:v>0</x:v>
      </x:c>
      <x:c r="I7029" s="6" t="n">
        <x:v>0</x:v>
      </x:c>
      <x:c r="J7029" s="6" t="str">
        <x:v>[1.2188, 1]</x:v>
      </x:c>
      <x:c r="K7029" s="7" t="str">
        <x:v>需确认条件及分段</x:v>
      </x:c>
      <x:c r="L7029" s="6" t="str">
        <x:v>https://raw.githubusercontent.com/Mar-7th/StarRailRes/dbe8cdfcfb0bf657b9fe1cf92d5537f118ccb487/index_new/cn/character_skills.json</x:v>
      </x:c>
    </x:row>
    <x:row r="7030" ht="20" customHeight="1">
      <x:c r="A7030" s="6" t="str">
        <x:v>1121202_8</x:v>
      </x:c>
      <x:c r="B7030" s="6" t="str">
        <x:v>1121202</x:v>
      </x:c>
      <x:c r="C7030" s="6" t="n">
        <x:v>8</x:v>
      </x:c>
      <x:c r="D7030" s="6" t="str">
        <x:v>无罅飞光</x:v>
      </x:c>
      <x:c r="E7030" s="7" t="str">
        <x:v>对指定敌方单体造成等同于镜流131.25%生命上限的冰属性伤害，并获得1层【朔望】。</x:v>
      </x:c>
      <x:c r="F7030" s="6" t="n">
        <x:v>0</x:v>
      </x:c>
      <x:c r="G7030" s="6" t="n">
        <x:v>1.3125</x:v>
      </x:c>
      <x:c r="H7030" s="6" t="n">
        <x:v>0</x:v>
      </x:c>
      <x:c r="I7030" s="6" t="n">
        <x:v>0</x:v>
      </x:c>
      <x:c r="J7030" s="6" t="str">
        <x:v>[1.3125, 1]</x:v>
      </x:c>
      <x:c r="K7030" s="7" t="str">
        <x:v>需确认条件及分段</x:v>
      </x:c>
      <x:c r="L7030" s="6" t="str">
        <x:v>https://raw.githubusercontent.com/Mar-7th/StarRailRes/dbe8cdfcfb0bf657b9fe1cf92d5537f118ccb487/index_new/cn/character_skills.json</x:v>
      </x:c>
    </x:row>
    <x:row r="7031" ht="20" customHeight="1">
      <x:c r="A7031" s="6" t="str">
        <x:v>1121202_9</x:v>
      </x:c>
      <x:c r="B7031" s="6" t="str">
        <x:v>1121202</x:v>
      </x:c>
      <x:c r="C7031" s="6" t="n">
        <x:v>9</x:v>
      </x:c>
      <x:c r="D7031" s="6" t="str">
        <x:v>无罅飞光</x:v>
      </x:c>
      <x:c r="E7031" s="7" t="str">
        <x:v>对指定敌方单体造成等同于镜流140.62%生命上限的冰属性伤害，并获得1层【朔望】。</x:v>
      </x:c>
      <x:c r="F7031" s="6" t="n">
        <x:v>0</x:v>
      </x:c>
      <x:c r="G7031" s="6" t="n">
        <x:v>1.4062</x:v>
      </x:c>
      <x:c r="H7031" s="6" t="n">
        <x:v>0</x:v>
      </x:c>
      <x:c r="I7031" s="6" t="n">
        <x:v>0</x:v>
      </x:c>
      <x:c r="J7031" s="6" t="str">
        <x:v>[1.4062, 1]</x:v>
      </x:c>
      <x:c r="K7031" s="7" t="str">
        <x:v>需确认条件及分段</x:v>
      </x:c>
      <x:c r="L7031" s="6" t="str">
        <x:v>https://raw.githubusercontent.com/Mar-7th/StarRailRes/dbe8cdfcfb0bf657b9fe1cf92d5537f118ccb487/index_new/cn/character_skills.json</x:v>
      </x:c>
    </x:row>
    <x:row r="7032" ht="20" customHeight="1">
      <x:c r="A7032" s="6" t="str">
        <x:v>1121202_10</x:v>
      </x:c>
      <x:c r="B7032" s="6" t="str">
        <x:v>1121202</x:v>
      </x:c>
      <x:c r="C7032" s="6" t="n">
        <x:v>10</x:v>
      </x:c>
      <x:c r="D7032" s="6" t="str">
        <x:v>无罅飞光</x:v>
      </x:c>
      <x:c r="E7032" s="7" t="str">
        <x:v>对指定敌方单体造成等同于镜流150%生命上限的冰属性伤害，并获得1层【朔望】。</x:v>
      </x:c>
      <x:c r="F7032" s="6" t="n">
        <x:v>0</x:v>
      </x:c>
      <x:c r="G7032" s="6" t="n">
        <x:v>1.5</x:v>
      </x:c>
      <x:c r="H7032" s="6" t="n">
        <x:v>0</x:v>
      </x:c>
      <x:c r="I7032" s="6" t="n">
        <x:v>0</x:v>
      </x:c>
      <x:c r="J7032" s="6" t="str">
        <x:v>[1.5, 1]</x:v>
      </x:c>
      <x:c r="K7032" s="7" t="str">
        <x:v>需确认条件及分段</x:v>
      </x:c>
      <x:c r="L7032" s="6" t="str">
        <x:v>https://raw.githubusercontent.com/Mar-7th/StarRailRes/dbe8cdfcfb0bf657b9fe1cf92d5537f118ccb487/index_new/cn/character_skills.json</x:v>
      </x:c>
    </x:row>
    <x:row r="7033" ht="20" customHeight="1">
      <x:c r="A7033" s="6" t="str">
        <x:v>1121202_11</x:v>
      </x:c>
      <x:c r="B7033" s="6" t="str">
        <x:v>1121202</x:v>
      </x:c>
      <x:c r="C7033" s="6" t="n">
        <x:v>11</x:v>
      </x:c>
      <x:c r="D7033" s="6" t="str">
        <x:v>无罅飞光</x:v>
      </x:c>
      <x:c r="E7033" s="7" t="str">
        <x:v>对指定敌方单体造成等同于镜流157.5%生命上限的冰属性伤害，并获得1层【朔望】。</x:v>
      </x:c>
      <x:c r="F7033" s="6" t="n">
        <x:v>0</x:v>
      </x:c>
      <x:c r="G7033" s="6" t="n">
        <x:v>1.575</x:v>
      </x:c>
      <x:c r="H7033" s="6" t="n">
        <x:v>0</x:v>
      </x:c>
      <x:c r="I7033" s="6" t="n">
        <x:v>0</x:v>
      </x:c>
      <x:c r="J7033" s="6" t="str">
        <x:v>[1.575, 1]</x:v>
      </x:c>
      <x:c r="K7033" s="7" t="str">
        <x:v>需确认条件及分段</x:v>
      </x:c>
      <x:c r="L7033" s="6" t="str">
        <x:v>https://raw.githubusercontent.com/Mar-7th/StarRailRes/dbe8cdfcfb0bf657b9fe1cf92d5537f118ccb487/index_new/cn/character_skills.json</x:v>
      </x:c>
    </x:row>
    <x:row r="7034" ht="20" customHeight="1">
      <x:c r="A7034" s="6" t="str">
        <x:v>1121202_12</x:v>
      </x:c>
      <x:c r="B7034" s="6" t="str">
        <x:v>1121202</x:v>
      </x:c>
      <x:c r="C7034" s="6" t="n">
        <x:v>12</x:v>
      </x:c>
      <x:c r="D7034" s="6" t="str">
        <x:v>无罅飞光</x:v>
      </x:c>
      <x:c r="E7034" s="7" t="str">
        <x:v>对指定敌方单体造成等同于镜流165%生命上限的冰属性伤害，并获得1层【朔望】。</x:v>
      </x:c>
      <x:c r="F7034" s="6" t="n">
        <x:v>0</x:v>
      </x:c>
      <x:c r="G7034" s="6" t="n">
        <x:v>1.65</x:v>
      </x:c>
      <x:c r="H7034" s="6" t="n">
        <x:v>0</x:v>
      </x:c>
      <x:c r="I7034" s="6" t="n">
        <x:v>0</x:v>
      </x:c>
      <x:c r="J7034" s="6" t="str">
        <x:v>[1.65, 1]</x:v>
      </x:c>
      <x:c r="K7034" s="7" t="str">
        <x:v>需确认条件及分段</x:v>
      </x:c>
      <x:c r="L7034" s="6" t="str">
        <x:v>https://raw.githubusercontent.com/Mar-7th/StarRailRes/dbe8cdfcfb0bf657b9fe1cf92d5537f118ccb487/index_new/cn/character_skills.json</x:v>
      </x:c>
    </x:row>
    <x:row r="7035" ht="20" customHeight="1">
      <x:c r="A7035" s="6" t="str">
        <x:v>1121202_13</x:v>
      </x:c>
      <x:c r="B7035" s="6" t="str">
        <x:v>1121202</x:v>
      </x:c>
      <x:c r="C7035" s="6" t="n">
        <x:v>13</x:v>
      </x:c>
      <x:c r="D7035" s="6" t="str">
        <x:v>无罅飞光</x:v>
      </x:c>
      <x:c r="E7035" s="7" t="str">
        <x:v>对指定敌方单体造成等同于镜流172.5%生命上限的冰属性伤害，并获得1层【朔望】。</x:v>
      </x:c>
      <x:c r="F7035" s="6" t="n">
        <x:v>0</x:v>
      </x:c>
      <x:c r="G7035" s="6" t="n">
        <x:v>1.725</x:v>
      </x:c>
      <x:c r="H7035" s="6" t="n">
        <x:v>0</x:v>
      </x:c>
      <x:c r="I7035" s="6" t="n">
        <x:v>0</x:v>
      </x:c>
      <x:c r="J7035" s="6" t="str">
        <x:v>[1.725, 1]</x:v>
      </x:c>
      <x:c r="K7035" s="7" t="str">
        <x:v>需确认条件及分段</x:v>
      </x:c>
      <x:c r="L7035" s="6" t="str">
        <x:v>https://raw.githubusercontent.com/Mar-7th/StarRailRes/dbe8cdfcfb0bf657b9fe1cf92d5537f118ccb487/index_new/cn/character_skills.json</x:v>
      </x:c>
    </x:row>
    <x:row r="7036" ht="20" customHeight="1">
      <x:c r="A7036" s="6" t="str">
        <x:v>1121202_14</x:v>
      </x:c>
      <x:c r="B7036" s="6" t="str">
        <x:v>1121202</x:v>
      </x:c>
      <x:c r="C7036" s="6" t="n">
        <x:v>14</x:v>
      </x:c>
      <x:c r="D7036" s="6" t="str">
        <x:v>无罅飞光</x:v>
      </x:c>
      <x:c r="E7036" s="7" t="str">
        <x:v>对指定敌方单体造成等同于镜流180%生命上限的冰属性伤害，并获得1层【朔望】。</x:v>
      </x:c>
      <x:c r="F7036" s="6" t="n">
        <x:v>0</x:v>
      </x:c>
      <x:c r="G7036" s="6" t="n">
        <x:v>1.8</x:v>
      </x:c>
      <x:c r="H7036" s="6" t="n">
        <x:v>0</x:v>
      </x:c>
      <x:c r="I7036" s="6" t="n">
        <x:v>0</x:v>
      </x:c>
      <x:c r="J7036" s="6" t="str">
        <x:v>[1.8, 1]</x:v>
      </x:c>
      <x:c r="K7036" s="7" t="str">
        <x:v>需确认条件及分段</x:v>
      </x:c>
      <x:c r="L7036" s="6" t="str">
        <x:v>https://raw.githubusercontent.com/Mar-7th/StarRailRes/dbe8cdfcfb0bf657b9fe1cf92d5537f118ccb487/index_new/cn/character_skills.json</x:v>
      </x:c>
    </x:row>
    <x:row r="7037" ht="20" customHeight="1">
      <x:c r="A7037" s="6" t="str">
        <x:v>1121202_15</x:v>
      </x:c>
      <x:c r="B7037" s="6" t="str">
        <x:v>1121202</x:v>
      </x:c>
      <x:c r="C7037" s="6" t="n">
        <x:v>15</x:v>
      </x:c>
      <x:c r="D7037" s="6" t="str">
        <x:v>无罅飞光</x:v>
      </x:c>
      <x:c r="E7037" s="7" t="str">
        <x:v>对指定敌方单体造成等同于镜流187.5%生命上限的冰属性伤害，并获得1层【朔望】。</x:v>
      </x:c>
      <x:c r="F7037" s="6" t="n">
        <x:v>0</x:v>
      </x:c>
      <x:c r="G7037" s="6" t="n">
        <x:v>1.875</x:v>
      </x:c>
      <x:c r="H7037" s="6" t="n">
        <x:v>0</x:v>
      </x:c>
      <x:c r="I7037" s="6" t="n">
        <x:v>0</x:v>
      </x:c>
      <x:c r="J7037" s="6" t="str">
        <x:v>[1.875, 1]</x:v>
      </x:c>
      <x:c r="K7037" s="7" t="str">
        <x:v>需确认条件及分段</x:v>
      </x:c>
      <x:c r="L7037" s="6" t="str">
        <x:v>https://raw.githubusercontent.com/Mar-7th/StarRailRes/dbe8cdfcfb0bf657b9fe1cf92d5537f118ccb487/index_new/cn/character_skills.json</x:v>
      </x:c>
    </x:row>
    <x:row r="7038" ht="38" customHeight="1">
      <x:c r="A7038" s="6" t="str">
        <x:v>1121203_1</x:v>
      </x:c>
      <x:c r="B7038" s="6" t="str">
        <x:v>1121203</x:v>
      </x:c>
      <x:c r="C7038" s="6" t="n">
        <x:v>1</x:v>
      </x:c>
      <x:c r="D7038" s="6" t="str">
        <x:v>昙华生灭，天河泻梦</x:v>
      </x:c>
      <x:c r="E7038" s="7" t="str">
        <x:v>对指定敌方单体造成等同于镜流90%生命上限的冰属性伤害，并对其相邻目标造成等同于镜流45%生命上限的冰属性伤害。攻击结束后获得1层【朔望】。</x:v>
      </x:c>
      <x:c r="F7038" s="6" t="n">
        <x:v>0</x:v>
      </x:c>
      <x:c r="G7038" s="6" t="n">
        <x:v>1.35</x:v>
      </x:c>
      <x:c r="H7038" s="6" t="n">
        <x:v>0</x:v>
      </x:c>
      <x:c r="I7038" s="6" t="n">
        <x:v>0</x:v>
      </x:c>
      <x:c r="J7038" s="6" t="str">
        <x:v>[0.9, 1, 0.45, 1]</x:v>
      </x:c>
      <x:c r="K7038" s="7" t="str">
        <x:v>需确认条件及分段</x:v>
      </x:c>
      <x:c r="L7038" s="6" t="str">
        <x:v>https://raw.githubusercontent.com/Mar-7th/StarRailRes/dbe8cdfcfb0bf657b9fe1cf92d5537f118ccb487/index_new/cn/character_skills.json</x:v>
      </x:c>
    </x:row>
    <x:row r="7039" ht="38" customHeight="1">
      <x:c r="A7039" s="6" t="str">
        <x:v>1121203_2</x:v>
      </x:c>
      <x:c r="B7039" s="6" t="str">
        <x:v>1121203</x:v>
      </x:c>
      <x:c r="C7039" s="6" t="n">
        <x:v>2</x:v>
      </x:c>
      <x:c r="D7039" s="6" t="str">
        <x:v>昙华生灭，天河泻梦</x:v>
      </x:c>
      <x:c r="E7039" s="7" t="str">
        <x:v>对指定敌方单体造成等同于镜流99%生命上限的冰属性伤害，并对其相邻目标造成等同于镜流49.5%生命上限的冰属性伤害。攻击结束后获得1层【朔望】。</x:v>
      </x:c>
      <x:c r="F7039" s="6" t="n">
        <x:v>0</x:v>
      </x:c>
      <x:c r="G7039" s="6" t="n">
        <x:v>1.4849999999999999</x:v>
      </x:c>
      <x:c r="H7039" s="6" t="n">
        <x:v>0</x:v>
      </x:c>
      <x:c r="I7039" s="6" t="n">
        <x:v>0</x:v>
      </x:c>
      <x:c r="J7039" s="6" t="str">
        <x:v>[0.99, 1, 0.495, 1]</x:v>
      </x:c>
      <x:c r="K7039" s="7" t="str">
        <x:v>需确认条件及分段</x:v>
      </x:c>
      <x:c r="L7039" s="6" t="str">
        <x:v>https://raw.githubusercontent.com/Mar-7th/StarRailRes/dbe8cdfcfb0bf657b9fe1cf92d5537f118ccb487/index_new/cn/character_skills.json</x:v>
      </x:c>
    </x:row>
    <x:row r="7040" ht="38" customHeight="1">
      <x:c r="A7040" s="6" t="str">
        <x:v>1121203_3</x:v>
      </x:c>
      <x:c r="B7040" s="6" t="str">
        <x:v>1121203</x:v>
      </x:c>
      <x:c r="C7040" s="6" t="n">
        <x:v>3</x:v>
      </x:c>
      <x:c r="D7040" s="6" t="str">
        <x:v>昙华生灭，天河泻梦</x:v>
      </x:c>
      <x:c r="E7040" s="7" t="str">
        <x:v>对指定敌方单体造成等同于镜流108%生命上限的冰属性伤害，并对其相邻目标造成等同于镜流54%生命上限的冰属性伤害。攻击结束后获得1层【朔望】。</x:v>
      </x:c>
      <x:c r="F7040" s="6" t="n">
        <x:v>0</x:v>
      </x:c>
      <x:c r="G7040" s="6" t="n">
        <x:v>1.62</x:v>
      </x:c>
      <x:c r="H7040" s="6" t="n">
        <x:v>0</x:v>
      </x:c>
      <x:c r="I7040" s="6" t="n">
        <x:v>0</x:v>
      </x:c>
      <x:c r="J7040" s="6" t="str">
        <x:v>[1.08, 1, 0.54, 1]</x:v>
      </x:c>
      <x:c r="K7040" s="7" t="str">
        <x:v>需确认条件及分段</x:v>
      </x:c>
      <x:c r="L7040" s="6" t="str">
        <x:v>https://raw.githubusercontent.com/Mar-7th/StarRailRes/dbe8cdfcfb0bf657b9fe1cf92d5537f118ccb487/index_new/cn/character_skills.json</x:v>
      </x:c>
    </x:row>
    <x:row r="7041" ht="38" customHeight="1">
      <x:c r="A7041" s="6" t="str">
        <x:v>1121203_4</x:v>
      </x:c>
      <x:c r="B7041" s="6" t="str">
        <x:v>1121203</x:v>
      </x:c>
      <x:c r="C7041" s="6" t="n">
        <x:v>4</x:v>
      </x:c>
      <x:c r="D7041" s="6" t="str">
        <x:v>昙华生灭，天河泻梦</x:v>
      </x:c>
      <x:c r="E7041" s="7" t="str">
        <x:v>对指定敌方单体造成等同于镜流117%生命上限的冰属性伤害，并对其相邻目标造成等同于镜流58.5%生命上限的冰属性伤害。攻击结束后获得1层【朔望】。</x:v>
      </x:c>
      <x:c r="F7041" s="6" t="n">
        <x:v>0</x:v>
      </x:c>
      <x:c r="G7041" s="6" t="n">
        <x:v>1.755</x:v>
      </x:c>
      <x:c r="H7041" s="6" t="n">
        <x:v>0</x:v>
      </x:c>
      <x:c r="I7041" s="6" t="n">
        <x:v>0</x:v>
      </x:c>
      <x:c r="J7041" s="6" t="str">
        <x:v>[1.17, 1, 0.585, 1]</x:v>
      </x:c>
      <x:c r="K7041" s="7" t="str">
        <x:v>需确认条件及分段</x:v>
      </x:c>
      <x:c r="L7041" s="6" t="str">
        <x:v>https://raw.githubusercontent.com/Mar-7th/StarRailRes/dbe8cdfcfb0bf657b9fe1cf92d5537f118ccb487/index_new/cn/character_skills.json</x:v>
      </x:c>
    </x:row>
    <x:row r="7042" ht="38" customHeight="1">
      <x:c r="A7042" s="6" t="str">
        <x:v>1121203_5</x:v>
      </x:c>
      <x:c r="B7042" s="6" t="str">
        <x:v>1121203</x:v>
      </x:c>
      <x:c r="C7042" s="6" t="n">
        <x:v>5</x:v>
      </x:c>
      <x:c r="D7042" s="6" t="str">
        <x:v>昙华生灭，天河泻梦</x:v>
      </x:c>
      <x:c r="E7042" s="7" t="str">
        <x:v>对指定敌方单体造成等同于镜流126%生命上限的冰属性伤害，并对其相邻目标造成等同于镜流63%生命上限的冰属性伤害。攻击结束后获得1层【朔望】。</x:v>
      </x:c>
      <x:c r="F7042" s="6" t="n">
        <x:v>0</x:v>
      </x:c>
      <x:c r="G7042" s="6" t="n">
        <x:v>1.8900000000000001</x:v>
      </x:c>
      <x:c r="H7042" s="6" t="n">
        <x:v>0</x:v>
      </x:c>
      <x:c r="I7042" s="6" t="n">
        <x:v>0</x:v>
      </x:c>
      <x:c r="J7042" s="6" t="str">
        <x:v>[1.26, 1, 0.63, 1]</x:v>
      </x:c>
      <x:c r="K7042" s="7" t="str">
        <x:v>需确认条件及分段</x:v>
      </x:c>
      <x:c r="L7042" s="6" t="str">
        <x:v>https://raw.githubusercontent.com/Mar-7th/StarRailRes/dbe8cdfcfb0bf657b9fe1cf92d5537f118ccb487/index_new/cn/character_skills.json</x:v>
      </x:c>
    </x:row>
    <x:row r="7043" ht="38" customHeight="1">
      <x:c r="A7043" s="6" t="str">
        <x:v>1121203_6</x:v>
      </x:c>
      <x:c r="B7043" s="6" t="str">
        <x:v>1121203</x:v>
      </x:c>
      <x:c r="C7043" s="6" t="n">
        <x:v>6</x:v>
      </x:c>
      <x:c r="D7043" s="6" t="str">
        <x:v>昙华生灭，天河泻梦</x:v>
      </x:c>
      <x:c r="E7043" s="7" t="str">
        <x:v>对指定敌方单体造成等同于镜流135%生命上限的冰属性伤害，并对其相邻目标造成等同于镜流67.5%生命上限的冰属性伤害。攻击结束后获得1层【朔望】。</x:v>
      </x:c>
      <x:c r="F7043" s="6" t="n">
        <x:v>0</x:v>
      </x:c>
      <x:c r="G7043" s="6" t="n">
        <x:v>2.0250000000000004</x:v>
      </x:c>
      <x:c r="H7043" s="6" t="n">
        <x:v>0</x:v>
      </x:c>
      <x:c r="I7043" s="6" t="n">
        <x:v>0</x:v>
      </x:c>
      <x:c r="J7043" s="6" t="str">
        <x:v>[1.35, 1, 0.675, 1]</x:v>
      </x:c>
      <x:c r="K7043" s="7" t="str">
        <x:v>需确认条件及分段</x:v>
      </x:c>
      <x:c r="L7043" s="6" t="str">
        <x:v>https://raw.githubusercontent.com/Mar-7th/StarRailRes/dbe8cdfcfb0bf657b9fe1cf92d5537f118ccb487/index_new/cn/character_skills.json</x:v>
      </x:c>
    </x:row>
    <x:row r="7044" ht="38" customHeight="1">
      <x:c r="A7044" s="6" t="str">
        <x:v>1121203_7</x:v>
      </x:c>
      <x:c r="B7044" s="6" t="str">
        <x:v>1121203</x:v>
      </x:c>
      <x:c r="C7044" s="6" t="n">
        <x:v>7</x:v>
      </x:c>
      <x:c r="D7044" s="6" t="str">
        <x:v>昙华生灭，天河泻梦</x:v>
      </x:c>
      <x:c r="E7044" s="7" t="str">
        <x:v>对指定敌方单体造成等同于镜流146.25%生命上限的冰属性伤害，并对其相邻目标造成等同于镜流73.12%生命上限的冰属性伤害。攻击结束后获得1层【朔望】。</x:v>
      </x:c>
      <x:c r="F7044" s="6" t="n">
        <x:v>0</x:v>
      </x:c>
      <x:c r="G7044" s="6" t="n">
        <x:v>2.1936999999999998</x:v>
      </x:c>
      <x:c r="H7044" s="6" t="n">
        <x:v>0</x:v>
      </x:c>
      <x:c r="I7044" s="6" t="n">
        <x:v>0</x:v>
      </x:c>
      <x:c r="J7044" s="6" t="str">
        <x:v>[1.4625, 1, 0.7312, 1]</x:v>
      </x:c>
      <x:c r="K7044" s="7" t="str">
        <x:v>需确认条件及分段</x:v>
      </x:c>
      <x:c r="L7044" s="6" t="str">
        <x:v>https://raw.githubusercontent.com/Mar-7th/StarRailRes/dbe8cdfcfb0bf657b9fe1cf92d5537f118ccb487/index_new/cn/character_skills.json</x:v>
      </x:c>
    </x:row>
    <x:row r="7045" ht="38" customHeight="1">
      <x:c r="A7045" s="6" t="str">
        <x:v>1121203_8</x:v>
      </x:c>
      <x:c r="B7045" s="6" t="str">
        <x:v>1121203</x:v>
      </x:c>
      <x:c r="C7045" s="6" t="n">
        <x:v>8</x:v>
      </x:c>
      <x:c r="D7045" s="6" t="str">
        <x:v>昙华生灭，天河泻梦</x:v>
      </x:c>
      <x:c r="E7045" s="7" t="str">
        <x:v>对指定敌方单体造成等同于镜流157.5%生命上限的冰属性伤害，并对其相邻目标造成等同于镜流78.75%生命上限的冰属性伤害。攻击结束后获得1层【朔望】。</x:v>
      </x:c>
      <x:c r="F7045" s="6" t="n">
        <x:v>0</x:v>
      </x:c>
      <x:c r="G7045" s="6" t="n">
        <x:v>2.3625</x:v>
      </x:c>
      <x:c r="H7045" s="6" t="n">
        <x:v>0</x:v>
      </x:c>
      <x:c r="I7045" s="6" t="n">
        <x:v>0</x:v>
      </x:c>
      <x:c r="J7045" s="6" t="str">
        <x:v>[1.575, 1, 0.7875, 1]</x:v>
      </x:c>
      <x:c r="K7045" s="7" t="str">
        <x:v>需确认条件及分段</x:v>
      </x:c>
      <x:c r="L7045" s="6" t="str">
        <x:v>https://raw.githubusercontent.com/Mar-7th/StarRailRes/dbe8cdfcfb0bf657b9fe1cf92d5537f118ccb487/index_new/cn/character_skills.json</x:v>
      </x:c>
    </x:row>
    <x:row r="7046" ht="38" customHeight="1">
      <x:c r="A7046" s="6" t="str">
        <x:v>1121203_9</x:v>
      </x:c>
      <x:c r="B7046" s="6" t="str">
        <x:v>1121203</x:v>
      </x:c>
      <x:c r="C7046" s="6" t="n">
        <x:v>9</x:v>
      </x:c>
      <x:c r="D7046" s="6" t="str">
        <x:v>昙华生灭，天河泻梦</x:v>
      </x:c>
      <x:c r="E7046" s="7" t="str">
        <x:v>对指定敌方单体造成等同于镜流168.75%生命上限的冰属性伤害，并对其相邻目标造成等同于镜流84.38%生命上限的冰属性伤害。攻击结束后获得1层【朔望】。</x:v>
      </x:c>
      <x:c r="F7046" s="6" t="n">
        <x:v>0</x:v>
      </x:c>
      <x:c r="G7046" s="6" t="n">
        <x:v>2.5313</x:v>
      </x:c>
      <x:c r="H7046" s="6" t="n">
        <x:v>0</x:v>
      </x:c>
      <x:c r="I7046" s="6" t="n">
        <x:v>0</x:v>
      </x:c>
      <x:c r="J7046" s="6" t="str">
        <x:v>[1.6875, 1, 0.8438, 1]</x:v>
      </x:c>
      <x:c r="K7046" s="7" t="str">
        <x:v>需确认条件及分段</x:v>
      </x:c>
      <x:c r="L7046" s="6" t="str">
        <x:v>https://raw.githubusercontent.com/Mar-7th/StarRailRes/dbe8cdfcfb0bf657b9fe1cf92d5537f118ccb487/index_new/cn/character_skills.json</x:v>
      </x:c>
    </x:row>
    <x:row r="7047" ht="38" customHeight="1">
      <x:c r="A7047" s="6" t="str">
        <x:v>1121203_10</x:v>
      </x:c>
      <x:c r="B7047" s="6" t="str">
        <x:v>1121203</x:v>
      </x:c>
      <x:c r="C7047" s="6" t="n">
        <x:v>10</x:v>
      </x:c>
      <x:c r="D7047" s="6" t="str">
        <x:v>昙华生灭，天河泻梦</x:v>
      </x:c>
      <x:c r="E7047" s="7" t="str">
        <x:v>对指定敌方单体造成等同于镜流180%生命上限的冰属性伤害，并对其相邻目标造成等同于镜流90%生命上限的冰属性伤害。攻击结束后获得1层【朔望】。</x:v>
      </x:c>
      <x:c r="F7047" s="6" t="n">
        <x:v>0</x:v>
      </x:c>
      <x:c r="G7047" s="6" t="n">
        <x:v>2.7</x:v>
      </x:c>
      <x:c r="H7047" s="6" t="n">
        <x:v>0</x:v>
      </x:c>
      <x:c r="I7047" s="6" t="n">
        <x:v>0</x:v>
      </x:c>
      <x:c r="J7047" s="6" t="str">
        <x:v>[1.8, 1, 0.9, 1]</x:v>
      </x:c>
      <x:c r="K7047" s="7" t="str">
        <x:v>需确认条件及分段</x:v>
      </x:c>
      <x:c r="L7047" s="6" t="str">
        <x:v>https://raw.githubusercontent.com/Mar-7th/StarRailRes/dbe8cdfcfb0bf657b9fe1cf92d5537f118ccb487/index_new/cn/character_skills.json</x:v>
      </x:c>
    </x:row>
    <x:row r="7048" ht="38" customHeight="1">
      <x:c r="A7048" s="6" t="str">
        <x:v>1121203_11</x:v>
      </x:c>
      <x:c r="B7048" s="6" t="str">
        <x:v>1121203</x:v>
      </x:c>
      <x:c r="C7048" s="6" t="n">
        <x:v>11</x:v>
      </x:c>
      <x:c r="D7048" s="6" t="str">
        <x:v>昙华生灭，天河泻梦</x:v>
      </x:c>
      <x:c r="E7048" s="7" t="str">
        <x:v>对指定敌方单体造成等同于镜流189%生命上限的冰属性伤害，并对其相邻目标造成等同于镜流94.5%生命上限的冰属性伤害。攻击结束后获得1层【朔望】。</x:v>
      </x:c>
      <x:c r="F7048" s="6" t="n">
        <x:v>0</x:v>
      </x:c>
      <x:c r="G7048" s="6" t="n">
        <x:v>2.835</x:v>
      </x:c>
      <x:c r="H7048" s="6" t="n">
        <x:v>0</x:v>
      </x:c>
      <x:c r="I7048" s="6" t="n">
        <x:v>0</x:v>
      </x:c>
      <x:c r="J7048" s="6" t="str">
        <x:v>[1.89, 1, 0.945, 1]</x:v>
      </x:c>
      <x:c r="K7048" s="7" t="str">
        <x:v>需确认条件及分段</x:v>
      </x:c>
      <x:c r="L7048" s="6" t="str">
        <x:v>https://raw.githubusercontent.com/Mar-7th/StarRailRes/dbe8cdfcfb0bf657b9fe1cf92d5537f118ccb487/index_new/cn/character_skills.json</x:v>
      </x:c>
    </x:row>
    <x:row r="7049" ht="38" customHeight="1">
      <x:c r="A7049" s="6" t="str">
        <x:v>1121203_12</x:v>
      </x:c>
      <x:c r="B7049" s="6" t="str">
        <x:v>1121203</x:v>
      </x:c>
      <x:c r="C7049" s="6" t="n">
        <x:v>12</x:v>
      </x:c>
      <x:c r="D7049" s="6" t="str">
        <x:v>昙华生灭，天河泻梦</x:v>
      </x:c>
      <x:c r="E7049" s="7" t="str">
        <x:v>对指定敌方单体造成等同于镜流198%生命上限的冰属性伤害，并对其相邻目标造成等同于镜流99%生命上限的冰属性伤害。攻击结束后获得1层【朔望】。</x:v>
      </x:c>
      <x:c r="F7049" s="6" t="n">
        <x:v>0</x:v>
      </x:c>
      <x:c r="G7049" s="6" t="n">
        <x:v>2.9699999999999998</x:v>
      </x:c>
      <x:c r="H7049" s="6" t="n">
        <x:v>0</x:v>
      </x:c>
      <x:c r="I7049" s="6" t="n">
        <x:v>0</x:v>
      </x:c>
      <x:c r="J7049" s="6" t="str">
        <x:v>[1.98, 1, 0.99, 1]</x:v>
      </x:c>
      <x:c r="K7049" s="7" t="str">
        <x:v>需确认条件及分段</x:v>
      </x:c>
      <x:c r="L7049" s="6" t="str">
        <x:v>https://raw.githubusercontent.com/Mar-7th/StarRailRes/dbe8cdfcfb0bf657b9fe1cf92d5537f118ccb487/index_new/cn/character_skills.json</x:v>
      </x:c>
    </x:row>
    <x:row r="7050" ht="38" customHeight="1">
      <x:c r="A7050" s="6" t="str">
        <x:v>1121203_13</x:v>
      </x:c>
      <x:c r="B7050" s="6" t="str">
        <x:v>1121203</x:v>
      </x:c>
      <x:c r="C7050" s="6" t="n">
        <x:v>13</x:v>
      </x:c>
      <x:c r="D7050" s="6" t="str">
        <x:v>昙华生灭，天河泻梦</x:v>
      </x:c>
      <x:c r="E7050" s="7" t="str">
        <x:v>对指定敌方单体造成等同于镜流207%生命上限的冰属性伤害，并对其相邻目标造成等同于镜流103.5%生命上限的冰属性伤害。攻击结束后获得1层【朔望】。</x:v>
      </x:c>
      <x:c r="F7050" s="6" t="n">
        <x:v>0</x:v>
      </x:c>
      <x:c r="G7050" s="6" t="n">
        <x:v>3.1049999999999995</x:v>
      </x:c>
      <x:c r="H7050" s="6" t="n">
        <x:v>0</x:v>
      </x:c>
      <x:c r="I7050" s="6" t="n">
        <x:v>0</x:v>
      </x:c>
      <x:c r="J7050" s="6" t="str">
        <x:v>[2.07, 1, 1.035, 1]</x:v>
      </x:c>
      <x:c r="K7050" s="7" t="str">
        <x:v>需确认条件及分段</x:v>
      </x:c>
      <x:c r="L7050" s="6" t="str">
        <x:v>https://raw.githubusercontent.com/Mar-7th/StarRailRes/dbe8cdfcfb0bf657b9fe1cf92d5537f118ccb487/index_new/cn/character_skills.json</x:v>
      </x:c>
    </x:row>
    <x:row r="7051" ht="38" customHeight="1">
      <x:c r="A7051" s="6" t="str">
        <x:v>1121203_14</x:v>
      </x:c>
      <x:c r="B7051" s="6" t="str">
        <x:v>1121203</x:v>
      </x:c>
      <x:c r="C7051" s="6" t="n">
        <x:v>14</x:v>
      </x:c>
      <x:c r="D7051" s="6" t="str">
        <x:v>昙华生灭，天河泻梦</x:v>
      </x:c>
      <x:c r="E7051" s="7" t="str">
        <x:v>对指定敌方单体造成等同于镜流216%生命上限的冰属性伤害，并对其相邻目标造成等同于镜流108%生命上限的冰属性伤害。攻击结束后获得1层【朔望】。</x:v>
      </x:c>
      <x:c r="F7051" s="6" t="n">
        <x:v>0</x:v>
      </x:c>
      <x:c r="G7051" s="6" t="n">
        <x:v>3.24</x:v>
      </x:c>
      <x:c r="H7051" s="6" t="n">
        <x:v>0</x:v>
      </x:c>
      <x:c r="I7051" s="6" t="n">
        <x:v>0</x:v>
      </x:c>
      <x:c r="J7051" s="6" t="str">
        <x:v>[2.16, 1, 1.08, 1]</x:v>
      </x:c>
      <x:c r="K7051" s="7" t="str">
        <x:v>需确认条件及分段</x:v>
      </x:c>
      <x:c r="L7051" s="6" t="str">
        <x:v>https://raw.githubusercontent.com/Mar-7th/StarRailRes/dbe8cdfcfb0bf657b9fe1cf92d5537f118ccb487/index_new/cn/character_skills.json</x:v>
      </x:c>
    </x:row>
    <x:row r="7052" ht="38" customHeight="1">
      <x:c r="A7052" s="6" t="str">
        <x:v>1121203_15</x:v>
      </x:c>
      <x:c r="B7052" s="6" t="str">
        <x:v>1121203</x:v>
      </x:c>
      <x:c r="C7052" s="6" t="n">
        <x:v>15</x:v>
      </x:c>
      <x:c r="D7052" s="6" t="str">
        <x:v>昙华生灭，天河泻梦</x:v>
      </x:c>
      <x:c r="E7052" s="7" t="str">
        <x:v>对指定敌方单体造成等同于镜流225%生命上限的冰属性伤害，并对其相邻目标造成等同于镜流112.5%生命上限的冰属性伤害。攻击结束后获得1层【朔望】。</x:v>
      </x:c>
      <x:c r="F7052" s="6" t="n">
        <x:v>0</x:v>
      </x:c>
      <x:c r="G7052" s="6" t="n">
        <x:v>3.375</x:v>
      </x:c>
      <x:c r="H7052" s="6" t="n">
        <x:v>0</x:v>
      </x:c>
      <x:c r="I7052" s="6" t="n">
        <x:v>0</x:v>
      </x:c>
      <x:c r="J7052" s="6" t="str">
        <x:v>[2.25, 1, 1.125, 1]</x:v>
      </x:c>
      <x:c r="K7052" s="7" t="str">
        <x:v>需确认条件及分段</x:v>
      </x:c>
      <x:c r="L7052" s="6" t="str">
        <x:v>https://raw.githubusercontent.com/Mar-7th/StarRailRes/dbe8cdfcfb0bf657b9fe1cf92d5537f118ccb487/index_new/cn/character_skills.json</x:v>
      </x:c>
    </x:row>
    <x:row r="7053" ht="113" customHeight="1">
      <x:c r="A7053" s="6" t="str">
        <x:v>1121204_1</x:v>
      </x:c>
      <x:c r="B7053" s="6" t="str">
        <x:v>1121204</x:v>
      </x:c>
      <x:c r="C7053" s="6" t="n">
        <x:v>1</x:v>
      </x:c>
      <x:c r="D7053" s="6" t="str">
        <x:v>澹月转魄</x:v>
      </x:c>
      <x:c r="E7053" s="7" t="str">
        <x:v>当拥有2层【朔望】时，镜流将进入【转魄】状态，额外获得1层【朔望】并使行动提前100%、暴击率提高40%，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22%，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53" s="6" t="n">
        <x:v>0</x:v>
      </x:c>
      <x:c r="G7053" s="6" t="n">
        <x:v>0</x:v>
      </x:c>
      <x:c r="H7053" s="6" t="n">
        <x:v>0</x:v>
      </x:c>
      <x:c r="I7053" s="6" t="n">
        <x:v>0</x:v>
      </x:c>
      <x:c r="J7053" s="6" t="str">
        <x:v>[0.3, 0.05, 0.22, 5, 2, 1, 0.4, 20]</x:v>
      </x:c>
      <x:c r="K7053" s="7" t="str">
        <x:v>无首段伤害倍率，请覆盖或设为辅助技能</x:v>
      </x:c>
      <x:c r="L7053" s="6" t="str">
        <x:v>https://raw.githubusercontent.com/Mar-7th/StarRailRes/dbe8cdfcfb0bf657b9fe1cf92d5537f118ccb487/index_new/cn/character_skills.json</x:v>
      </x:c>
    </x:row>
    <x:row r="7054" ht="113" customHeight="1">
      <x:c r="A7054" s="6" t="str">
        <x:v>1121204_2</x:v>
      </x:c>
      <x:c r="B7054" s="6" t="str">
        <x:v>1121204</x:v>
      </x:c>
      <x:c r="C7054" s="6" t="n">
        <x:v>2</x:v>
      </x:c>
      <x:c r="D7054" s="6" t="str">
        <x:v>澹月转魄</x:v>
      </x:c>
      <x:c r="E7054" s="7" t="str">
        <x:v>当拥有2层【朔望】时，镜流将进入【转魄】状态，额外获得1层【朔望】并使行动提前100%、暴击率提高41%，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24.2%，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54" s="6" t="n">
        <x:v>0</x:v>
      </x:c>
      <x:c r="G7054" s="6" t="n">
        <x:v>0</x:v>
      </x:c>
      <x:c r="H7054" s="6" t="n">
        <x:v>0</x:v>
      </x:c>
      <x:c r="I7054" s="6" t="n">
        <x:v>0</x:v>
      </x:c>
      <x:c r="J7054" s="6" t="str">
        <x:v>[0.3, 0.05, 0.242, 5, 2, 1, 0.41, 20]</x:v>
      </x:c>
      <x:c r="K7054" s="7" t="str">
        <x:v>无首段伤害倍率，请覆盖或设为辅助技能</x:v>
      </x:c>
      <x:c r="L7054" s="6" t="str">
        <x:v>https://raw.githubusercontent.com/Mar-7th/StarRailRes/dbe8cdfcfb0bf657b9fe1cf92d5537f118ccb487/index_new/cn/character_skills.json</x:v>
      </x:c>
    </x:row>
    <x:row r="7055" ht="113" customHeight="1">
      <x:c r="A7055" s="6" t="str">
        <x:v>1121204_3</x:v>
      </x:c>
      <x:c r="B7055" s="6" t="str">
        <x:v>1121204</x:v>
      </x:c>
      <x:c r="C7055" s="6" t="n">
        <x:v>3</x:v>
      </x:c>
      <x:c r="D7055" s="6" t="str">
        <x:v>澹月转魄</x:v>
      </x:c>
      <x:c r="E7055" s="7" t="str">
        <x:v>当拥有2层【朔望】时，镜流将进入【转魄】状态，额外获得1层【朔望】并使行动提前100%、暴击率提高42%，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26.4%，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55" s="6" t="n">
        <x:v>0</x:v>
      </x:c>
      <x:c r="G7055" s="6" t="n">
        <x:v>0</x:v>
      </x:c>
      <x:c r="H7055" s="6" t="n">
        <x:v>0</x:v>
      </x:c>
      <x:c r="I7055" s="6" t="n">
        <x:v>0</x:v>
      </x:c>
      <x:c r="J7055" s="6" t="str">
        <x:v>[0.3, 0.05, 0.264, 5, 2, 1, 0.42, 20]</x:v>
      </x:c>
      <x:c r="K7055" s="7" t="str">
        <x:v>无首段伤害倍率，请覆盖或设为辅助技能</x:v>
      </x:c>
      <x:c r="L7055" s="6" t="str">
        <x:v>https://raw.githubusercontent.com/Mar-7th/StarRailRes/dbe8cdfcfb0bf657b9fe1cf92d5537f118ccb487/index_new/cn/character_skills.json</x:v>
      </x:c>
    </x:row>
    <x:row r="7056" ht="113" customHeight="1">
      <x:c r="A7056" s="6" t="str">
        <x:v>1121204_4</x:v>
      </x:c>
      <x:c r="B7056" s="6" t="str">
        <x:v>1121204</x:v>
      </x:c>
      <x:c r="C7056" s="6" t="n">
        <x:v>4</x:v>
      </x:c>
      <x:c r="D7056" s="6" t="str">
        <x:v>澹月转魄</x:v>
      </x:c>
      <x:c r="E7056" s="7" t="str">
        <x:v>当拥有2层【朔望】时，镜流将进入【转魄】状态，额外获得1层【朔望】并使行动提前100%、暴击率提高43%，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28.6%，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56" s="6" t="n">
        <x:v>0</x:v>
      </x:c>
      <x:c r="G7056" s="6" t="n">
        <x:v>0</x:v>
      </x:c>
      <x:c r="H7056" s="6" t="n">
        <x:v>0</x:v>
      </x:c>
      <x:c r="I7056" s="6" t="n">
        <x:v>0</x:v>
      </x:c>
      <x:c r="J7056" s="6" t="str">
        <x:v>[0.3, 0.05, 0.286, 5, 2, 1, 0.43, 20]</x:v>
      </x:c>
      <x:c r="K7056" s="7" t="str">
        <x:v>无首段伤害倍率，请覆盖或设为辅助技能</x:v>
      </x:c>
      <x:c r="L7056" s="6" t="str">
        <x:v>https://raw.githubusercontent.com/Mar-7th/StarRailRes/dbe8cdfcfb0bf657b9fe1cf92d5537f118ccb487/index_new/cn/character_skills.json</x:v>
      </x:c>
    </x:row>
    <x:row r="7057" ht="113" customHeight="1">
      <x:c r="A7057" s="6" t="str">
        <x:v>1121204_5</x:v>
      </x:c>
      <x:c r="B7057" s="6" t="str">
        <x:v>1121204</x:v>
      </x:c>
      <x:c r="C7057" s="6" t="n">
        <x:v>5</x:v>
      </x:c>
      <x:c r="D7057" s="6" t="str">
        <x:v>澹月转魄</x:v>
      </x:c>
      <x:c r="E7057" s="7" t="str">
        <x:v>当拥有2层【朔望】时，镜流将进入【转魄】状态，额外获得1层【朔望】并使行动提前100%、暴击率提高44%，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30.8%，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57" s="6" t="n">
        <x:v>0</x:v>
      </x:c>
      <x:c r="G7057" s="6" t="n">
        <x:v>0</x:v>
      </x:c>
      <x:c r="H7057" s="6" t="n">
        <x:v>0</x:v>
      </x:c>
      <x:c r="I7057" s="6" t="n">
        <x:v>0</x:v>
      </x:c>
      <x:c r="J7057" s="6" t="str">
        <x:v>[0.3, 0.05, 0.308, 5, 2, 1, 0.44, 20]</x:v>
      </x:c>
      <x:c r="K7057" s="7" t="str">
        <x:v>无首段伤害倍率，请覆盖或设为辅助技能</x:v>
      </x:c>
      <x:c r="L7057" s="6" t="str">
        <x:v>https://raw.githubusercontent.com/Mar-7th/StarRailRes/dbe8cdfcfb0bf657b9fe1cf92d5537f118ccb487/index_new/cn/character_skills.json</x:v>
      </x:c>
    </x:row>
    <x:row r="7058" ht="113" customHeight="1">
      <x:c r="A7058" s="6" t="str">
        <x:v>1121204_6</x:v>
      </x:c>
      <x:c r="B7058" s="6" t="str">
        <x:v>1121204</x:v>
      </x:c>
      <x:c r="C7058" s="6" t="n">
        <x:v>6</x:v>
      </x:c>
      <x:c r="D7058" s="6" t="str">
        <x:v>澹月转魄</x:v>
      </x:c>
      <x:c r="E7058" s="7" t="str">
        <x:v>当拥有2层【朔望】时，镜流将进入【转魄】状态，额外获得1层【朔望】并使行动提前100%、暴击率提高45%，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33%，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58" s="6" t="n">
        <x:v>0</x:v>
      </x:c>
      <x:c r="G7058" s="6" t="n">
        <x:v>0</x:v>
      </x:c>
      <x:c r="H7058" s="6" t="n">
        <x:v>0</x:v>
      </x:c>
      <x:c r="I7058" s="6" t="n">
        <x:v>0</x:v>
      </x:c>
      <x:c r="J7058" s="6" t="str">
        <x:v>[0.3, 0.05, 0.33, 5, 2, 1, 0.45, 20]</x:v>
      </x:c>
      <x:c r="K7058" s="7" t="str">
        <x:v>无首段伤害倍率，请覆盖或设为辅助技能</x:v>
      </x:c>
      <x:c r="L7058" s="6" t="str">
        <x:v>https://raw.githubusercontent.com/Mar-7th/StarRailRes/dbe8cdfcfb0bf657b9fe1cf92d5537f118ccb487/index_new/cn/character_skills.json</x:v>
      </x:c>
    </x:row>
    <x:row r="7059" ht="128" customHeight="1">
      <x:c r="A7059" s="6" t="str">
        <x:v>1121204_7</x:v>
      </x:c>
      <x:c r="B7059" s="6" t="str">
        <x:v>1121204</x:v>
      </x:c>
      <x:c r="C7059" s="6" t="n">
        <x:v>7</x:v>
      </x:c>
      <x:c r="D7059" s="6" t="str">
        <x:v>澹月转魄</x:v>
      </x:c>
      <x:c r="E7059" s="7" t="str">
        <x:v>当拥有2层【朔望】时，镜流将进入【转魄】状态，额外获得1层【朔望】并使行动提前100%、暴击率提高46.25%，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35.75%，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59" s="6" t="n">
        <x:v>0</x:v>
      </x:c>
      <x:c r="G7059" s="6" t="n">
        <x:v>0</x:v>
      </x:c>
      <x:c r="H7059" s="6" t="n">
        <x:v>0</x:v>
      </x:c>
      <x:c r="I7059" s="6" t="n">
        <x:v>0</x:v>
      </x:c>
      <x:c r="J7059" s="6" t="str">
        <x:v>[0.3, 0.05, 0.3575, 5, 2, 1, 0.4625, 20]</x:v>
      </x:c>
      <x:c r="K7059" s="7" t="str">
        <x:v>无首段伤害倍率，请覆盖或设为辅助技能</x:v>
      </x:c>
      <x:c r="L7059" s="6" t="str">
        <x:v>https://raw.githubusercontent.com/Mar-7th/StarRailRes/dbe8cdfcfb0bf657b9fe1cf92d5537f118ccb487/index_new/cn/character_skills.json</x:v>
      </x:c>
    </x:row>
    <x:row r="7060" ht="113" customHeight="1">
      <x:c r="A7060" s="6" t="str">
        <x:v>1121204_8</x:v>
      </x:c>
      <x:c r="B7060" s="6" t="str">
        <x:v>1121204</x:v>
      </x:c>
      <x:c r="C7060" s="6" t="n">
        <x:v>8</x:v>
      </x:c>
      <x:c r="D7060" s="6" t="str">
        <x:v>澹月转魄</x:v>
      </x:c>
      <x:c r="E7060" s="7" t="str">
        <x:v>当拥有2层【朔望】时，镜流将进入【转魄】状态，额外获得1层【朔望】并使行动提前100%、暴击率提高47.5%，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38.5%，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60" s="6" t="n">
        <x:v>0</x:v>
      </x:c>
      <x:c r="G7060" s="6" t="n">
        <x:v>0</x:v>
      </x:c>
      <x:c r="H7060" s="6" t="n">
        <x:v>0</x:v>
      </x:c>
      <x:c r="I7060" s="6" t="n">
        <x:v>0</x:v>
      </x:c>
      <x:c r="J7060" s="6" t="str">
        <x:v>[0.3, 0.05, 0.385, 5, 2, 1, 0.475, 20]</x:v>
      </x:c>
      <x:c r="K7060" s="7" t="str">
        <x:v>无首段伤害倍率，请覆盖或设为辅助技能</x:v>
      </x:c>
      <x:c r="L7060" s="6" t="str">
        <x:v>https://raw.githubusercontent.com/Mar-7th/StarRailRes/dbe8cdfcfb0bf657b9fe1cf92d5537f118ccb487/index_new/cn/character_skills.json</x:v>
      </x:c>
    </x:row>
    <x:row r="7061" ht="128" customHeight="1">
      <x:c r="A7061" s="6" t="str">
        <x:v>1121204_9</x:v>
      </x:c>
      <x:c r="B7061" s="6" t="str">
        <x:v>1121204</x:v>
      </x:c>
      <x:c r="C7061" s="6" t="n">
        <x:v>9</x:v>
      </x:c>
      <x:c r="D7061" s="6" t="str">
        <x:v>澹月转魄</x:v>
      </x:c>
      <x:c r="E7061" s="7" t="str">
        <x:v>当拥有2层【朔望】时，镜流将进入【转魄】状态，额外获得1层【朔望】并使行动提前100%、暴击率提高48.75%，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41.25%，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61" s="6" t="n">
        <x:v>0</x:v>
      </x:c>
      <x:c r="G7061" s="6" t="n">
        <x:v>0</x:v>
      </x:c>
      <x:c r="H7061" s="6" t="n">
        <x:v>0</x:v>
      </x:c>
      <x:c r="I7061" s="6" t="n">
        <x:v>0</x:v>
      </x:c>
      <x:c r="J7061" s="6" t="str">
        <x:v>[0.3, 0.05, 0.4125, 5, 2, 1, 0.4875, 20]</x:v>
      </x:c>
      <x:c r="K7061" s="7" t="str">
        <x:v>无首段伤害倍率，请覆盖或设为辅助技能</x:v>
      </x:c>
      <x:c r="L7061" s="6" t="str">
        <x:v>https://raw.githubusercontent.com/Mar-7th/StarRailRes/dbe8cdfcfb0bf657b9fe1cf92d5537f118ccb487/index_new/cn/character_skills.json</x:v>
      </x:c>
    </x:row>
    <x:row r="7062" ht="113" customHeight="1">
      <x:c r="A7062" s="6" t="str">
        <x:v>1121204_10</x:v>
      </x:c>
      <x:c r="B7062" s="6" t="str">
        <x:v>1121204</x:v>
      </x:c>
      <x:c r="C7062" s="6" t="n">
        <x:v>10</x:v>
      </x:c>
      <x:c r="D7062" s="6" t="str">
        <x:v>澹月转魄</x:v>
      </x:c>
      <x:c r="E7062" s="7" t="str">
        <x:v>当拥有2层【朔望】时，镜流将进入【转魄】状态，额外获得1层【朔望】并使行动提前100%、暴击率提高50%，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44%，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62" s="6" t="n">
        <x:v>0</x:v>
      </x:c>
      <x:c r="G7062" s="6" t="n">
        <x:v>0</x:v>
      </x:c>
      <x:c r="H7062" s="6" t="n">
        <x:v>0</x:v>
      </x:c>
      <x:c r="I7062" s="6" t="n">
        <x:v>0</x:v>
      </x:c>
      <x:c r="J7062" s="6" t="str">
        <x:v>[0.3, 0.05, 0.44, 5, 2, 1, 0.5, 20]</x:v>
      </x:c>
      <x:c r="K7062" s="7" t="str">
        <x:v>无首段伤害倍率，请覆盖或设为辅助技能</x:v>
      </x:c>
      <x:c r="L7062" s="6" t="str">
        <x:v>https://raw.githubusercontent.com/Mar-7th/StarRailRes/dbe8cdfcfb0bf657b9fe1cf92d5537f118ccb487/index_new/cn/character_skills.json</x:v>
      </x:c>
    </x:row>
    <x:row r="7063" ht="113" customHeight="1">
      <x:c r="A7063" s="6" t="str">
        <x:v>1121204_11</x:v>
      </x:c>
      <x:c r="B7063" s="6" t="str">
        <x:v>1121204</x:v>
      </x:c>
      <x:c r="C7063" s="6" t="n">
        <x:v>11</x:v>
      </x:c>
      <x:c r="D7063" s="6" t="str">
        <x:v>澹月转魄</x:v>
      </x:c>
      <x:c r="E7063" s="7" t="str">
        <x:v>当拥有2层【朔望】时，镜流将进入【转魄】状态，额外获得1层【朔望】并使行动提前100%、暴击率提高51%，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46.2%，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63" s="6" t="n">
        <x:v>0</x:v>
      </x:c>
      <x:c r="G7063" s="6" t="n">
        <x:v>0</x:v>
      </x:c>
      <x:c r="H7063" s="6" t="n">
        <x:v>0</x:v>
      </x:c>
      <x:c r="I7063" s="6" t="n">
        <x:v>0</x:v>
      </x:c>
      <x:c r="J7063" s="6" t="str">
        <x:v>[0.3, 0.05, 0.462, 5, 2, 1, 0.51, 20]</x:v>
      </x:c>
      <x:c r="K7063" s="7" t="str">
        <x:v>无首段伤害倍率，请覆盖或设为辅助技能</x:v>
      </x:c>
      <x:c r="L7063" s="6" t="str">
        <x:v>https://raw.githubusercontent.com/Mar-7th/StarRailRes/dbe8cdfcfb0bf657b9fe1cf92d5537f118ccb487/index_new/cn/character_skills.json</x:v>
      </x:c>
    </x:row>
    <x:row r="7064" ht="113" customHeight="1">
      <x:c r="A7064" s="6" t="str">
        <x:v>1121204_12</x:v>
      </x:c>
      <x:c r="B7064" s="6" t="str">
        <x:v>1121204</x:v>
      </x:c>
      <x:c r="C7064" s="6" t="n">
        <x:v>12</x:v>
      </x:c>
      <x:c r="D7064" s="6" t="str">
        <x:v>澹月转魄</x:v>
      </x:c>
      <x:c r="E7064" s="7" t="str">
        <x:v>当拥有2层【朔望】时，镜流将进入【转魄】状态，额外获得1层【朔望】并使行动提前100%、暴击率提高52%，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48.4%，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64" s="6" t="n">
        <x:v>0</x:v>
      </x:c>
      <x:c r="G7064" s="6" t="n">
        <x:v>0</x:v>
      </x:c>
      <x:c r="H7064" s="6" t="n">
        <x:v>0</x:v>
      </x:c>
      <x:c r="I7064" s="6" t="n">
        <x:v>0</x:v>
      </x:c>
      <x:c r="J7064" s="6" t="str">
        <x:v>[0.3, 0.05, 0.484, 5, 2, 1, 0.52, 20]</x:v>
      </x:c>
      <x:c r="K7064" s="7" t="str">
        <x:v>无首段伤害倍率，请覆盖或设为辅助技能</x:v>
      </x:c>
      <x:c r="L7064" s="6" t="str">
        <x:v>https://raw.githubusercontent.com/Mar-7th/StarRailRes/dbe8cdfcfb0bf657b9fe1cf92d5537f118ccb487/index_new/cn/character_skills.json</x:v>
      </x:c>
    </x:row>
    <x:row r="7065" ht="113" customHeight="1">
      <x:c r="A7065" s="6" t="str">
        <x:v>1121204_13</x:v>
      </x:c>
      <x:c r="B7065" s="6" t="str">
        <x:v>1121204</x:v>
      </x:c>
      <x:c r="C7065" s="6" t="n">
        <x:v>13</x:v>
      </x:c>
      <x:c r="D7065" s="6" t="str">
        <x:v>澹月转魄</x:v>
      </x:c>
      <x:c r="E7065" s="7" t="str">
        <x:v>当拥有2层【朔望】时，镜流将进入【转魄】状态，额外获得1层【朔望】并使行动提前100%、暴击率提高53%，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50.6%，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65" s="6" t="n">
        <x:v>0</x:v>
      </x:c>
      <x:c r="G7065" s="6" t="n">
        <x:v>0</x:v>
      </x:c>
      <x:c r="H7065" s="6" t="n">
        <x:v>0</x:v>
      </x:c>
      <x:c r="I7065" s="6" t="n">
        <x:v>0</x:v>
      </x:c>
      <x:c r="J7065" s="6" t="str">
        <x:v>[0.3, 0.05, 0.506, 5, 2, 1, 0.53, 20]</x:v>
      </x:c>
      <x:c r="K7065" s="7" t="str">
        <x:v>无首段伤害倍率，请覆盖或设为辅助技能</x:v>
      </x:c>
      <x:c r="L7065" s="6" t="str">
        <x:v>https://raw.githubusercontent.com/Mar-7th/StarRailRes/dbe8cdfcfb0bf657b9fe1cf92d5537f118ccb487/index_new/cn/character_skills.json</x:v>
      </x:c>
    </x:row>
    <x:row r="7066" ht="113" customHeight="1">
      <x:c r="A7066" s="6" t="str">
        <x:v>1121204_14</x:v>
      </x:c>
      <x:c r="B7066" s="6" t="str">
        <x:v>1121204</x:v>
      </x:c>
      <x:c r="C7066" s="6" t="n">
        <x:v>14</x:v>
      </x:c>
      <x:c r="D7066" s="6" t="str">
        <x:v>澹月转魄</x:v>
      </x:c>
      <x:c r="E7066" s="7" t="str">
        <x:v>当拥有2层【朔望】时，镜流将进入【转魄】状态，额外获得1层【朔望】并使行动提前100%、暴击率提高54%，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52.8%，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66" s="6" t="n">
        <x:v>0</x:v>
      </x:c>
      <x:c r="G7066" s="6" t="n">
        <x:v>0</x:v>
      </x:c>
      <x:c r="H7066" s="6" t="n">
        <x:v>0</x:v>
      </x:c>
      <x:c r="I7066" s="6" t="n">
        <x:v>0</x:v>
      </x:c>
      <x:c r="J7066" s="6" t="str">
        <x:v>[0.3, 0.05, 0.528, 5, 2, 1, 0.54, 20]</x:v>
      </x:c>
      <x:c r="K7066" s="7" t="str">
        <x:v>无首段伤害倍率，请覆盖或设为辅助技能</x:v>
      </x:c>
      <x:c r="L7066" s="6" t="str">
        <x:v>https://raw.githubusercontent.com/Mar-7th/StarRailRes/dbe8cdfcfb0bf657b9fe1cf92d5537f118ccb487/index_new/cn/character_skills.json</x:v>
      </x:c>
    </x:row>
    <x:row r="7067" ht="113" customHeight="1">
      <x:c r="A7067" s="6" t="str">
        <x:v>1121204_15</x:v>
      </x:c>
      <x:c r="B7067" s="6" t="str">
        <x:v>1121204</x:v>
      </x:c>
      <x:c r="C7067" s="6" t="n">
        <x:v>15</x:v>
      </x:c>
      <x:c r="D7067" s="6" t="str">
        <x:v>澹月转魄</x:v>
      </x:c>
      <x:c r="E7067" s="7" t="str">
        <x:v>当拥有2层【朔望】时，镜流将进入【转魄】状态，额外获得1层【朔望】并使行动提前100%、暴击率提高55%，随后战技【无罅飞光】强化为【寒川映月】且仅能使用该战技。【转魄】状态下施放攻击时，消耗队友5%生命上限的生命值（最多消耗到每位队友生命值等于1）。【转魄】状态内，我方目标受到伤害或消耗生命值时，镜流会获得1层【月色】，每层【月色】使镜流造成的暴击伤害提高55%，最多拥有5层。【转魄】状态结束前无法再次进入【转魄】状态。【朔望】最多可累计4层，当【朔望】层数为0时，退出【转魄】状态并移除所有的【月色】。我方目标累计受到伤害或消耗生命值20次后，镜流获得1层【朔望】，每个目标每次受到攻击最多计算1次。</x:v>
      </x:c>
      <x:c r="F7067" s="6" t="n">
        <x:v>0</x:v>
      </x:c>
      <x:c r="G7067" s="6" t="n">
        <x:v>0</x:v>
      </x:c>
      <x:c r="H7067" s="6" t="n">
        <x:v>0</x:v>
      </x:c>
      <x:c r="I7067" s="6" t="n">
        <x:v>0</x:v>
      </x:c>
      <x:c r="J7067" s="6" t="str">
        <x:v>[0.3, 0.05, 0.55, 5, 2, 1, 0.55, 20]</x:v>
      </x:c>
      <x:c r="K7067" s="7" t="str">
        <x:v>无首段伤害倍率，请覆盖或设为辅助技能</x:v>
      </x:c>
      <x:c r="L7067" s="6" t="str">
        <x:v>https://raw.githubusercontent.com/Mar-7th/StarRailRes/dbe8cdfcfb0bf657b9fe1cf92d5537f118ccb487/index_new/cn/character_skills.json</x:v>
      </x:c>
    </x:row>
    <x:row r="7068" ht="20" customHeight="1">
      <x:c r="A7068" s="6" t="str">
        <x:v>1121206_1</x:v>
      </x:c>
      <x:c r="B7068" s="6" t="str">
        <x:v>1121206</x:v>
      </x:c>
      <x:c r="C7068" s="6" t="n">
        <x:v>1</x:v>
      </x:c>
      <x:c r="D7068" s="6" t="str">
        <x:v>攻击</x:v>
      </x:c>
      <x:c r="E7068" s="7" t="str">
        <x:v>攻击敌人，进入战斗后削弱敌方目标对应属性韧性。</x:v>
      </x:c>
      <x:c r="F7068" s="6" t="n">
        <x:v>0</x:v>
      </x:c>
      <x:c r="G7068" s="6" t="n">
        <x:v>0</x:v>
      </x:c>
      <x:c r="H7068" s="6" t="n">
        <x:v>0</x:v>
      </x:c>
      <x:c r="I7068" s="6" t="n">
        <x:v>0</x:v>
      </x:c>
      <x:c r="J7068" s="6" t="str">
        <x:v>[]</x:v>
      </x:c>
      <x:c r="K7068" s="7" t="str">
        <x:v>缺少结构化参数，必须覆盖</x:v>
      </x:c>
      <x:c r="L7068" s="6" t="str">
        <x:v>https://raw.githubusercontent.com/Mar-7th/StarRailRes/dbe8cdfcfb0bf657b9fe1cf92d5537f118ccb487/index_new/cn/character_skills.json</x:v>
      </x:c>
    </x:row>
    <x:row r="7069" ht="68" customHeight="1">
      <x:c r="A7069" s="6" t="str">
        <x:v>1121207_1</x:v>
      </x:c>
      <x:c r="B7069" s="6" t="str">
        <x:v>1121207</x:v>
      </x:c>
      <x:c r="C7069" s="6" t="n">
        <x:v>1</x:v>
      </x:c>
      <x:c r="D7069" s="6" t="str">
        <x:v>古镜照神</x:v>
      </x:c>
      <x:c r="E7069" s="7" t="str">
        <x:v>使用秘技后，在自身周围制造1片持续20秒的特殊领域，处于特殊领域内的敌人陷入冻结状态。与处于特殊领域内的敌人进入战斗后，立即为自身恢复15点能量、获得1层【朔望】并有100%的基础概率使敌方目标陷入冻结状态，持续1回合。冻结状态下，敌方目标无法行动，且每回合开始时受到等同于镜流80%生命上限的冰属性附加伤害。我方制造的领域效果最多存在1个。</x:v>
      </x:c>
      <x:c r="F7069" s="6" t="n">
        <x:v>0</x:v>
      </x:c>
      <x:c r="G7069" s="6" t="n">
        <x:v>0</x:v>
      </x:c>
      <x:c r="H7069" s="6" t="n">
        <x:v>0</x:v>
      </x:c>
      <x:c r="I7069" s="6" t="n">
        <x:v>0</x:v>
      </x:c>
      <x:c r="J7069" s="6" t="str">
        <x:v>[1, 1, 20, 1, 0.8, 15]</x:v>
      </x:c>
      <x:c r="K7069" s="7" t="str">
        <x:v>无首段伤害倍率，请覆盖或设为辅助技能</x:v>
      </x:c>
      <x:c r="L7069" s="6" t="str">
        <x:v>https://raw.githubusercontent.com/Mar-7th/StarRailRes/dbe8cdfcfb0bf657b9fe1cf92d5537f118ccb487/index_new/cn/character_skills.json</x:v>
      </x:c>
    </x:row>
    <x:row r="7070" ht="38" customHeight="1">
      <x:c r="A7070" s="6" t="str">
        <x:v>1121209_1</x:v>
      </x:c>
      <x:c r="B7070" s="6" t="str">
        <x:v>1121209</x:v>
      </x:c>
      <x:c r="C7070" s="6" t="n">
        <x:v>1</x:v>
      </x:c>
      <x:c r="D7070" s="6" t="str">
        <x:v>寒川映月</x:v>
      </x:c>
      <x:c r="E7070" s="7" t="str">
        <x:v>对指定敌方单体造成等同于镜流75%生命上限的冰属性伤害，并对其相邻目标造成等同于镜流37.5%生命上限的冰属性伤害。消耗1层【朔望】。施放本技能不消耗战技点。</x:v>
      </x:c>
      <x:c r="F7070" s="6" t="n">
        <x:v>0</x:v>
      </x:c>
      <x:c r="G7070" s="6" t="n">
        <x:v>1.125</x:v>
      </x:c>
      <x:c r="H7070" s="6" t="n">
        <x:v>0</x:v>
      </x:c>
      <x:c r="I7070" s="6" t="n">
        <x:v>0</x:v>
      </x:c>
      <x:c r="J7070" s="6" t="str">
        <x:v>[0.75, 1, 0.375]</x:v>
      </x:c>
      <x:c r="K7070" s="7" t="str">
        <x:v>需确认条件及分段</x:v>
      </x:c>
      <x:c r="L7070" s="6" t="str">
        <x:v>https://raw.githubusercontent.com/Mar-7th/StarRailRes/dbe8cdfcfb0bf657b9fe1cf92d5537f118ccb487/index_new/cn/character_skills.json</x:v>
      </x:c>
    </x:row>
    <x:row r="7071" ht="38" customHeight="1">
      <x:c r="A7071" s="6" t="str">
        <x:v>1121209_2</x:v>
      </x:c>
      <x:c r="B7071" s="6" t="str">
        <x:v>1121209</x:v>
      </x:c>
      <x:c r="C7071" s="6" t="n">
        <x:v>2</x:v>
      </x:c>
      <x:c r="D7071" s="6" t="str">
        <x:v>寒川映月</x:v>
      </x:c>
      <x:c r="E7071" s="7" t="str">
        <x:v>对指定敌方单体造成等同于镜流82.5%生命上限的冰属性伤害，并对其相邻目标造成等同于镜流41.25%生命上限的冰属性伤害。消耗1层【朔望】。施放本技能不消耗战技点。</x:v>
      </x:c>
      <x:c r="F7071" s="6" t="n">
        <x:v>0</x:v>
      </x:c>
      <x:c r="G7071" s="6" t="n">
        <x:v>1.2374999999999998</x:v>
      </x:c>
      <x:c r="H7071" s="6" t="n">
        <x:v>0</x:v>
      </x:c>
      <x:c r="I7071" s="6" t="n">
        <x:v>0</x:v>
      </x:c>
      <x:c r="J7071" s="6" t="str">
        <x:v>[0.825, 1, 0.4125]</x:v>
      </x:c>
      <x:c r="K7071" s="7" t="str">
        <x:v>需确认条件及分段</x:v>
      </x:c>
      <x:c r="L7071" s="6" t="str">
        <x:v>https://raw.githubusercontent.com/Mar-7th/StarRailRes/dbe8cdfcfb0bf657b9fe1cf92d5537f118ccb487/index_new/cn/character_skills.json</x:v>
      </x:c>
    </x:row>
    <x:row r="7072" ht="38" customHeight="1">
      <x:c r="A7072" s="6" t="str">
        <x:v>1121209_3</x:v>
      </x:c>
      <x:c r="B7072" s="6" t="str">
        <x:v>1121209</x:v>
      </x:c>
      <x:c r="C7072" s="6" t="n">
        <x:v>3</x:v>
      </x:c>
      <x:c r="D7072" s="6" t="str">
        <x:v>寒川映月</x:v>
      </x:c>
      <x:c r="E7072" s="7" t="str">
        <x:v>对指定敌方单体造成等同于镜流90%生命上限的冰属性伤害，并对其相邻目标造成等同于镜流45%生命上限的冰属性伤害。消耗1层【朔望】。施放本技能不消耗战技点。</x:v>
      </x:c>
      <x:c r="F7072" s="6" t="n">
        <x:v>0</x:v>
      </x:c>
      <x:c r="G7072" s="6" t="n">
        <x:v>1.35</x:v>
      </x:c>
      <x:c r="H7072" s="6" t="n">
        <x:v>0</x:v>
      </x:c>
      <x:c r="I7072" s="6" t="n">
        <x:v>0</x:v>
      </x:c>
      <x:c r="J7072" s="6" t="str">
        <x:v>[0.9, 1, 0.45]</x:v>
      </x:c>
      <x:c r="K7072" s="7" t="str">
        <x:v>需确认条件及分段</x:v>
      </x:c>
      <x:c r="L7072" s="6" t="str">
        <x:v>https://raw.githubusercontent.com/Mar-7th/StarRailRes/dbe8cdfcfb0bf657b9fe1cf92d5537f118ccb487/index_new/cn/character_skills.json</x:v>
      </x:c>
    </x:row>
    <x:row r="7073" ht="38" customHeight="1">
      <x:c r="A7073" s="6" t="str">
        <x:v>1121209_4</x:v>
      </x:c>
      <x:c r="B7073" s="6" t="str">
        <x:v>1121209</x:v>
      </x:c>
      <x:c r="C7073" s="6" t="n">
        <x:v>4</x:v>
      </x:c>
      <x:c r="D7073" s="6" t="str">
        <x:v>寒川映月</x:v>
      </x:c>
      <x:c r="E7073" s="7" t="str">
        <x:v>对指定敌方单体造成等同于镜流97.5%生命上限的冰属性伤害，并对其相邻目标造成等同于镜流48.75%生命上限的冰属性伤害。消耗1层【朔望】。施放本技能不消耗战技点。</x:v>
      </x:c>
      <x:c r="F7073" s="6" t="n">
        <x:v>0</x:v>
      </x:c>
      <x:c r="G7073" s="6" t="n">
        <x:v>1.4625</x:v>
      </x:c>
      <x:c r="H7073" s="6" t="n">
        <x:v>0</x:v>
      </x:c>
      <x:c r="I7073" s="6" t="n">
        <x:v>0</x:v>
      </x:c>
      <x:c r="J7073" s="6" t="str">
        <x:v>[0.975, 1, 0.4875]</x:v>
      </x:c>
      <x:c r="K7073" s="7" t="str">
        <x:v>需确认条件及分段</x:v>
      </x:c>
      <x:c r="L7073" s="6" t="str">
        <x:v>https://raw.githubusercontent.com/Mar-7th/StarRailRes/dbe8cdfcfb0bf657b9fe1cf92d5537f118ccb487/index_new/cn/character_skills.json</x:v>
      </x:c>
    </x:row>
    <x:row r="7074" ht="38" customHeight="1">
      <x:c r="A7074" s="6" t="str">
        <x:v>1121209_5</x:v>
      </x:c>
      <x:c r="B7074" s="6" t="str">
        <x:v>1121209</x:v>
      </x:c>
      <x:c r="C7074" s="6" t="n">
        <x:v>5</x:v>
      </x:c>
      <x:c r="D7074" s="6" t="str">
        <x:v>寒川映月</x:v>
      </x:c>
      <x:c r="E7074" s="7" t="str">
        <x:v>对指定敌方单体造成等同于镜流105%生命上限的冰属性伤害，并对其相邻目标造成等同于镜流52.5%生命上限的冰属性伤害。消耗1层【朔望】。施放本技能不消耗战技点。</x:v>
      </x:c>
      <x:c r="F7074" s="6" t="n">
        <x:v>0</x:v>
      </x:c>
      <x:c r="G7074" s="6" t="n">
        <x:v>1.5750000000000002</x:v>
      </x:c>
      <x:c r="H7074" s="6" t="n">
        <x:v>0</x:v>
      </x:c>
      <x:c r="I7074" s="6" t="n">
        <x:v>0</x:v>
      </x:c>
      <x:c r="J7074" s="6" t="str">
        <x:v>[1.05, 1, 0.525]</x:v>
      </x:c>
      <x:c r="K7074" s="7" t="str">
        <x:v>需确认条件及分段</x:v>
      </x:c>
      <x:c r="L7074" s="6" t="str">
        <x:v>https://raw.githubusercontent.com/Mar-7th/StarRailRes/dbe8cdfcfb0bf657b9fe1cf92d5537f118ccb487/index_new/cn/character_skills.json</x:v>
      </x:c>
    </x:row>
    <x:row r="7075" ht="38" customHeight="1">
      <x:c r="A7075" s="6" t="str">
        <x:v>1121209_6</x:v>
      </x:c>
      <x:c r="B7075" s="6" t="str">
        <x:v>1121209</x:v>
      </x:c>
      <x:c r="C7075" s="6" t="n">
        <x:v>6</x:v>
      </x:c>
      <x:c r="D7075" s="6" t="str">
        <x:v>寒川映月</x:v>
      </x:c>
      <x:c r="E7075" s="7" t="str">
        <x:v>对指定敌方单体造成等同于镜流112.5%生命上限的冰属性伤害，并对其相邻目标造成等同于镜流56.25%生命上限的冰属性伤害。消耗1层【朔望】。施放本技能不消耗战技点。</x:v>
      </x:c>
      <x:c r="F7075" s="6" t="n">
        <x:v>0</x:v>
      </x:c>
      <x:c r="G7075" s="6" t="n">
        <x:v>1.6875</x:v>
      </x:c>
      <x:c r="H7075" s="6" t="n">
        <x:v>0</x:v>
      </x:c>
      <x:c r="I7075" s="6" t="n">
        <x:v>0</x:v>
      </x:c>
      <x:c r="J7075" s="6" t="str">
        <x:v>[1.125, 1, 0.5625]</x:v>
      </x:c>
      <x:c r="K7075" s="7" t="str">
        <x:v>需确认条件及分段</x:v>
      </x:c>
      <x:c r="L7075" s="6" t="str">
        <x:v>https://raw.githubusercontent.com/Mar-7th/StarRailRes/dbe8cdfcfb0bf657b9fe1cf92d5537f118ccb487/index_new/cn/character_skills.json</x:v>
      </x:c>
    </x:row>
    <x:row r="7076" ht="38" customHeight="1">
      <x:c r="A7076" s="6" t="str">
        <x:v>1121209_7</x:v>
      </x:c>
      <x:c r="B7076" s="6" t="str">
        <x:v>1121209</x:v>
      </x:c>
      <x:c r="C7076" s="6" t="n">
        <x:v>7</x:v>
      </x:c>
      <x:c r="D7076" s="6" t="str">
        <x:v>寒川映月</x:v>
      </x:c>
      <x:c r="E7076" s="7" t="str">
        <x:v>对指定敌方单体造成等同于镜流121.88%生命上限的冰属性伤害，并对其相邻目标造成等同于镜流60.94%生命上限的冰属性伤害。消耗1层【朔望】。施放本技能不消耗战技点。</x:v>
      </x:c>
      <x:c r="F7076" s="6" t="n">
        <x:v>0</x:v>
      </x:c>
      <x:c r="G7076" s="6" t="n">
        <x:v>1.8282000000000003</x:v>
      </x:c>
      <x:c r="H7076" s="6" t="n">
        <x:v>0</x:v>
      </x:c>
      <x:c r="I7076" s="6" t="n">
        <x:v>0</x:v>
      </x:c>
      <x:c r="J7076" s="6" t="str">
        <x:v>[1.2188, 1, 0.6094]</x:v>
      </x:c>
      <x:c r="K7076" s="7" t="str">
        <x:v>需确认条件及分段</x:v>
      </x:c>
      <x:c r="L7076" s="6" t="str">
        <x:v>https://raw.githubusercontent.com/Mar-7th/StarRailRes/dbe8cdfcfb0bf657b9fe1cf92d5537f118ccb487/index_new/cn/character_skills.json</x:v>
      </x:c>
    </x:row>
    <x:row r="7077" ht="38" customHeight="1">
      <x:c r="A7077" s="6" t="str">
        <x:v>1121209_8</x:v>
      </x:c>
      <x:c r="B7077" s="6" t="str">
        <x:v>1121209</x:v>
      </x:c>
      <x:c r="C7077" s="6" t="n">
        <x:v>8</x:v>
      </x:c>
      <x:c r="D7077" s="6" t="str">
        <x:v>寒川映月</x:v>
      </x:c>
      <x:c r="E7077" s="7" t="str">
        <x:v>对指定敌方单体造成等同于镜流131.25%生命上限的冰属性伤害，并对其相邻目标造成等同于镜流65.62%生命上限的冰属性伤害。消耗1层【朔望】。施放本技能不消耗战技点。</x:v>
      </x:c>
      <x:c r="F7077" s="6" t="n">
        <x:v>0</x:v>
      </x:c>
      <x:c r="G7077" s="6" t="n">
        <x:v>1.9687000000000001</x:v>
      </x:c>
      <x:c r="H7077" s="6" t="n">
        <x:v>0</x:v>
      </x:c>
      <x:c r="I7077" s="6" t="n">
        <x:v>0</x:v>
      </x:c>
      <x:c r="J7077" s="6" t="str">
        <x:v>[1.3125, 1, 0.6562]</x:v>
      </x:c>
      <x:c r="K7077" s="7" t="str">
        <x:v>需确认条件及分段</x:v>
      </x:c>
      <x:c r="L7077" s="6" t="str">
        <x:v>https://raw.githubusercontent.com/Mar-7th/StarRailRes/dbe8cdfcfb0bf657b9fe1cf92d5537f118ccb487/index_new/cn/character_skills.json</x:v>
      </x:c>
    </x:row>
    <x:row r="7078" ht="38" customHeight="1">
      <x:c r="A7078" s="6" t="str">
        <x:v>1121209_9</x:v>
      </x:c>
      <x:c r="B7078" s="6" t="str">
        <x:v>1121209</x:v>
      </x:c>
      <x:c r="C7078" s="6" t="n">
        <x:v>9</x:v>
      </x:c>
      <x:c r="D7078" s="6" t="str">
        <x:v>寒川映月</x:v>
      </x:c>
      <x:c r="E7078" s="7" t="str">
        <x:v>对指定敌方单体造成等同于镜流140.62%生命上限的冰属性伤害，并对其相邻目标造成等同于镜流70.31%生命上限的冰属性伤害。消耗1层【朔望】。施放本技能不消耗战技点。</x:v>
      </x:c>
      <x:c r="F7078" s="6" t="n">
        <x:v>0</x:v>
      </x:c>
      <x:c r="G7078" s="6" t="n">
        <x:v>2.1092999999999997</x:v>
      </x:c>
      <x:c r="H7078" s="6" t="n">
        <x:v>0</x:v>
      </x:c>
      <x:c r="I7078" s="6" t="n">
        <x:v>0</x:v>
      </x:c>
      <x:c r="J7078" s="6" t="str">
        <x:v>[1.4062, 1, 0.7031]</x:v>
      </x:c>
      <x:c r="K7078" s="7" t="str">
        <x:v>需确认条件及分段</x:v>
      </x:c>
      <x:c r="L7078" s="6" t="str">
        <x:v>https://raw.githubusercontent.com/Mar-7th/StarRailRes/dbe8cdfcfb0bf657b9fe1cf92d5537f118ccb487/index_new/cn/character_skills.json</x:v>
      </x:c>
    </x:row>
    <x:row r="7079" ht="38" customHeight="1">
      <x:c r="A7079" s="6" t="str">
        <x:v>1121209_10</x:v>
      </x:c>
      <x:c r="B7079" s="6" t="str">
        <x:v>1121209</x:v>
      </x:c>
      <x:c r="C7079" s="6" t="n">
        <x:v>10</x:v>
      </x:c>
      <x:c r="D7079" s="6" t="str">
        <x:v>寒川映月</x:v>
      </x:c>
      <x:c r="E7079" s="7" t="str">
        <x:v>对指定敌方单体造成等同于镜流150%生命上限的冰属性伤害，并对其相邻目标造成等同于镜流75%生命上限的冰属性伤害。消耗1层【朔望】。施放本技能不消耗战技点。</x:v>
      </x:c>
      <x:c r="F7079" s="6" t="n">
        <x:v>0</x:v>
      </x:c>
      <x:c r="G7079" s="6" t="n">
        <x:v>2.25</x:v>
      </x:c>
      <x:c r="H7079" s="6" t="n">
        <x:v>0</x:v>
      </x:c>
      <x:c r="I7079" s="6" t="n">
        <x:v>0</x:v>
      </x:c>
      <x:c r="J7079" s="6" t="str">
        <x:v>[1.5, 1, 0.75]</x:v>
      </x:c>
      <x:c r="K7079" s="7" t="str">
        <x:v>需确认条件及分段</x:v>
      </x:c>
      <x:c r="L7079" s="6" t="str">
        <x:v>https://raw.githubusercontent.com/Mar-7th/StarRailRes/dbe8cdfcfb0bf657b9fe1cf92d5537f118ccb487/index_new/cn/character_skills.json</x:v>
      </x:c>
    </x:row>
    <x:row r="7080" ht="38" customHeight="1">
      <x:c r="A7080" s="6" t="str">
        <x:v>1121209_11</x:v>
      </x:c>
      <x:c r="B7080" s="6" t="str">
        <x:v>1121209</x:v>
      </x:c>
      <x:c r="C7080" s="6" t="n">
        <x:v>11</x:v>
      </x:c>
      <x:c r="D7080" s="6" t="str">
        <x:v>寒川映月</x:v>
      </x:c>
      <x:c r="E7080" s="7" t="str">
        <x:v>对指定敌方单体造成等同于镜流157.5%生命上限的冰属性伤害，并对其相邻目标造成等同于镜流78.75%生命上限的冰属性伤害。消耗1层【朔望】。施放本技能不消耗战技点。</x:v>
      </x:c>
      <x:c r="F7080" s="6" t="n">
        <x:v>0</x:v>
      </x:c>
      <x:c r="G7080" s="6" t="n">
        <x:v>2.3625</x:v>
      </x:c>
      <x:c r="H7080" s="6" t="n">
        <x:v>0</x:v>
      </x:c>
      <x:c r="I7080" s="6" t="n">
        <x:v>0</x:v>
      </x:c>
      <x:c r="J7080" s="6" t="str">
        <x:v>[1.575, 1, 0.7875]</x:v>
      </x:c>
      <x:c r="K7080" s="7" t="str">
        <x:v>需确认条件及分段</x:v>
      </x:c>
      <x:c r="L7080" s="6" t="str">
        <x:v>https://raw.githubusercontent.com/Mar-7th/StarRailRes/dbe8cdfcfb0bf657b9fe1cf92d5537f118ccb487/index_new/cn/character_skills.json</x:v>
      </x:c>
    </x:row>
    <x:row r="7081" ht="38" customHeight="1">
      <x:c r="A7081" s="6" t="str">
        <x:v>1121209_12</x:v>
      </x:c>
      <x:c r="B7081" s="6" t="str">
        <x:v>1121209</x:v>
      </x:c>
      <x:c r="C7081" s="6" t="n">
        <x:v>12</x:v>
      </x:c>
      <x:c r="D7081" s="6" t="str">
        <x:v>寒川映月</x:v>
      </x:c>
      <x:c r="E7081" s="7" t="str">
        <x:v>对指定敌方单体造成等同于镜流165%生命上限的冰属性伤害，并对其相邻目标造成等同于镜流82.5%生命上限的冰属性伤害。消耗1层【朔望】。施放本技能不消耗战技点。</x:v>
      </x:c>
      <x:c r="F7081" s="6" t="n">
        <x:v>0</x:v>
      </x:c>
      <x:c r="G7081" s="6" t="n">
        <x:v>2.4749999999999996</x:v>
      </x:c>
      <x:c r="H7081" s="6" t="n">
        <x:v>0</x:v>
      </x:c>
      <x:c r="I7081" s="6" t="n">
        <x:v>0</x:v>
      </x:c>
      <x:c r="J7081" s="6" t="str">
        <x:v>[1.65, 1, 0.825]</x:v>
      </x:c>
      <x:c r="K7081" s="7" t="str">
        <x:v>需确认条件及分段</x:v>
      </x:c>
      <x:c r="L7081" s="6" t="str">
        <x:v>https://raw.githubusercontent.com/Mar-7th/StarRailRes/dbe8cdfcfb0bf657b9fe1cf92d5537f118ccb487/index_new/cn/character_skills.json</x:v>
      </x:c>
    </x:row>
    <x:row r="7082" ht="38" customHeight="1">
      <x:c r="A7082" s="6" t="str">
        <x:v>1121209_13</x:v>
      </x:c>
      <x:c r="B7082" s="6" t="str">
        <x:v>1121209</x:v>
      </x:c>
      <x:c r="C7082" s="6" t="n">
        <x:v>13</x:v>
      </x:c>
      <x:c r="D7082" s="6" t="str">
        <x:v>寒川映月</x:v>
      </x:c>
      <x:c r="E7082" s="7" t="str">
        <x:v>对指定敌方单体造成等同于镜流172.5%生命上限的冰属性伤害，并对其相邻目标造成等同于镜流86.25%生命上限的冰属性伤害。消耗1层【朔望】。施放本技能不消耗战技点。</x:v>
      </x:c>
      <x:c r="F7082" s="6" t="n">
        <x:v>0</x:v>
      </x:c>
      <x:c r="G7082" s="6" t="n">
        <x:v>2.5875000000000004</x:v>
      </x:c>
      <x:c r="H7082" s="6" t="n">
        <x:v>0</x:v>
      </x:c>
      <x:c r="I7082" s="6" t="n">
        <x:v>0</x:v>
      </x:c>
      <x:c r="J7082" s="6" t="str">
        <x:v>[1.725, 1, 0.8625]</x:v>
      </x:c>
      <x:c r="K7082" s="7" t="str">
        <x:v>需确认条件及分段</x:v>
      </x:c>
      <x:c r="L7082" s="6" t="str">
        <x:v>https://raw.githubusercontent.com/Mar-7th/StarRailRes/dbe8cdfcfb0bf657b9fe1cf92d5537f118ccb487/index_new/cn/character_skills.json</x:v>
      </x:c>
    </x:row>
    <x:row r="7083" ht="38" customHeight="1">
      <x:c r="A7083" s="6" t="str">
        <x:v>1121209_14</x:v>
      </x:c>
      <x:c r="B7083" s="6" t="str">
        <x:v>1121209</x:v>
      </x:c>
      <x:c r="C7083" s="6" t="n">
        <x:v>14</x:v>
      </x:c>
      <x:c r="D7083" s="6" t="str">
        <x:v>寒川映月</x:v>
      </x:c>
      <x:c r="E7083" s="7" t="str">
        <x:v>对指定敌方单体造成等同于镜流180%生命上限的冰属性伤害，并对其相邻目标造成等同于镜流90%生命上限的冰属性伤害。消耗1层【朔望】。施放本技能不消耗战技点。</x:v>
      </x:c>
      <x:c r="F7083" s="6" t="n">
        <x:v>0</x:v>
      </x:c>
      <x:c r="G7083" s="6" t="n">
        <x:v>2.7</x:v>
      </x:c>
      <x:c r="H7083" s="6" t="n">
        <x:v>0</x:v>
      </x:c>
      <x:c r="I7083" s="6" t="n">
        <x:v>0</x:v>
      </x:c>
      <x:c r="J7083" s="6" t="str">
        <x:v>[1.8, 1, 0.9]</x:v>
      </x:c>
      <x:c r="K7083" s="7" t="str">
        <x:v>需确认条件及分段</x:v>
      </x:c>
      <x:c r="L7083" s="6" t="str">
        <x:v>https://raw.githubusercontent.com/Mar-7th/StarRailRes/dbe8cdfcfb0bf657b9fe1cf92d5537f118ccb487/index_new/cn/character_skills.json</x:v>
      </x:c>
    </x:row>
    <x:row r="7084" ht="38" customHeight="1">
      <x:c r="A7084" s="6" t="str">
        <x:v>1121209_15</x:v>
      </x:c>
      <x:c r="B7084" s="6" t="str">
        <x:v>1121209</x:v>
      </x:c>
      <x:c r="C7084" s="6" t="n">
        <x:v>15</x:v>
      </x:c>
      <x:c r="D7084" s="6" t="str">
        <x:v>寒川映月</x:v>
      </x:c>
      <x:c r="E7084" s="7" t="str">
        <x:v>对指定敌方单体造成等同于镜流187.5%生命上限的冰属性伤害，并对其相邻目标造成等同于镜流93.75%生命上限的冰属性伤害。消耗1层【朔望】。施放本技能不消耗战技点。</x:v>
      </x:c>
      <x:c r="F7084" s="6" t="n">
        <x:v>0</x:v>
      </x:c>
      <x:c r="G7084" s="6" t="n">
        <x:v>2.8125</x:v>
      </x:c>
      <x:c r="H7084" s="6" t="n">
        <x:v>0</x:v>
      </x:c>
      <x:c r="I7084" s="6" t="n">
        <x:v>0</x:v>
      </x:c>
      <x:c r="J7084" s="6" t="str">
        <x:v>[1.875, 1, 0.9375]</x:v>
      </x:c>
      <x:c r="K7084" s="7" t="str">
        <x:v>需确认条件及分段</x:v>
      </x:c>
      <x:c r="L7084" s="6" t="str">
        <x:v>https://raw.githubusercontent.com/Mar-7th/StarRailRes/dbe8cdfcfb0bf657b9fe1cf92d5537f118ccb487/index_new/cn/character_skills.json</x:v>
      </x:c>
    </x:row>
    <x:row r="7085" ht="20" customHeight="1">
      <x:c r="A7085" s="6" t="str">
        <x:v>1121701_1</x:v>
      </x:c>
      <x:c r="B7085" s="6" t="str">
        <x:v>1121701</x:v>
      </x:c>
      <x:c r="C7085" s="6" t="n">
        <x:v>1</x:v>
      </x:c>
      <x:c r="D7085" s="6" t="str">
        <x:v>令旗•征风召雨</x:v>
      </x:c>
      <x:c r="E7085" s="7" t="str">
        <x:v>对指定敌方单体造成等同于藿藿25%生命上限的风属性伤害。</x:v>
      </x:c>
      <x:c r="F7085" s="6" t="n">
        <x:v>0</x:v>
      </x:c>
      <x:c r="G7085" s="6" t="n">
        <x:v>0.25</x:v>
      </x:c>
      <x:c r="H7085" s="6" t="n">
        <x:v>0</x:v>
      </x:c>
      <x:c r="I7085" s="6" t="n">
        <x:v>0</x:v>
      </x:c>
      <x:c r="J7085" s="6" t="str">
        <x:v>[0.25]</x:v>
      </x:c>
      <x:c r="K7085" s="7" t="str">
        <x:v>需确认条件及分段</x:v>
      </x:c>
      <x:c r="L7085" s="6" t="str">
        <x:v>https://raw.githubusercontent.com/Mar-7th/StarRailRes/dbe8cdfcfb0bf657b9fe1cf92d5537f118ccb487/index_new/cn/character_skills.json</x:v>
      </x:c>
    </x:row>
    <x:row r="7086" ht="20" customHeight="1">
      <x:c r="A7086" s="6" t="str">
        <x:v>1121701_2</x:v>
      </x:c>
      <x:c r="B7086" s="6" t="str">
        <x:v>1121701</x:v>
      </x:c>
      <x:c r="C7086" s="6" t="n">
        <x:v>2</x:v>
      </x:c>
      <x:c r="D7086" s="6" t="str">
        <x:v>令旗•征风召雨</x:v>
      </x:c>
      <x:c r="E7086" s="7" t="str">
        <x:v>对指定敌方单体造成等同于藿藿30%生命上限的风属性伤害。</x:v>
      </x:c>
      <x:c r="F7086" s="6" t="n">
        <x:v>0</x:v>
      </x:c>
      <x:c r="G7086" s="6" t="n">
        <x:v>0.3</x:v>
      </x:c>
      <x:c r="H7086" s="6" t="n">
        <x:v>0</x:v>
      </x:c>
      <x:c r="I7086" s="6" t="n">
        <x:v>0</x:v>
      </x:c>
      <x:c r="J7086" s="6" t="str">
        <x:v>[0.3]</x:v>
      </x:c>
      <x:c r="K7086" s="7" t="str">
        <x:v>需确认条件及分段</x:v>
      </x:c>
      <x:c r="L7086" s="6" t="str">
        <x:v>https://raw.githubusercontent.com/Mar-7th/StarRailRes/dbe8cdfcfb0bf657b9fe1cf92d5537f118ccb487/index_new/cn/character_skills.json</x:v>
      </x:c>
    </x:row>
    <x:row r="7087" ht="20" customHeight="1">
      <x:c r="A7087" s="6" t="str">
        <x:v>1121701_3</x:v>
      </x:c>
      <x:c r="B7087" s="6" t="str">
        <x:v>1121701</x:v>
      </x:c>
      <x:c r="C7087" s="6" t="n">
        <x:v>3</x:v>
      </x:c>
      <x:c r="D7087" s="6" t="str">
        <x:v>令旗•征风召雨</x:v>
      </x:c>
      <x:c r="E7087" s="7" t="str">
        <x:v>对指定敌方单体造成等同于藿藿35%生命上限的风属性伤害。</x:v>
      </x:c>
      <x:c r="F7087" s="6" t="n">
        <x:v>0</x:v>
      </x:c>
      <x:c r="G7087" s="6" t="n">
        <x:v>0.35</x:v>
      </x:c>
      <x:c r="H7087" s="6" t="n">
        <x:v>0</x:v>
      </x:c>
      <x:c r="I7087" s="6" t="n">
        <x:v>0</x:v>
      </x:c>
      <x:c r="J7087" s="6" t="str">
        <x:v>[0.35]</x:v>
      </x:c>
      <x:c r="K7087" s="7" t="str">
        <x:v>需确认条件及分段</x:v>
      </x:c>
      <x:c r="L7087" s="6" t="str">
        <x:v>https://raw.githubusercontent.com/Mar-7th/StarRailRes/dbe8cdfcfb0bf657b9fe1cf92d5537f118ccb487/index_new/cn/character_skills.json</x:v>
      </x:c>
    </x:row>
    <x:row r="7088" ht="20" customHeight="1">
      <x:c r="A7088" s="6" t="str">
        <x:v>1121701_4</x:v>
      </x:c>
      <x:c r="B7088" s="6" t="str">
        <x:v>1121701</x:v>
      </x:c>
      <x:c r="C7088" s="6" t="n">
        <x:v>4</x:v>
      </x:c>
      <x:c r="D7088" s="6" t="str">
        <x:v>令旗•征风召雨</x:v>
      </x:c>
      <x:c r="E7088" s="7" t="str">
        <x:v>对指定敌方单体造成等同于藿藿40%生命上限的风属性伤害。</x:v>
      </x:c>
      <x:c r="F7088" s="6" t="n">
        <x:v>0</x:v>
      </x:c>
      <x:c r="G7088" s="6" t="n">
        <x:v>0.4</x:v>
      </x:c>
      <x:c r="H7088" s="6" t="n">
        <x:v>0</x:v>
      </x:c>
      <x:c r="I7088" s="6" t="n">
        <x:v>0</x:v>
      </x:c>
      <x:c r="J7088" s="6" t="str">
        <x:v>[0.4]</x:v>
      </x:c>
      <x:c r="K7088" s="7" t="str">
        <x:v>需确认条件及分段</x:v>
      </x:c>
      <x:c r="L7088" s="6" t="str">
        <x:v>https://raw.githubusercontent.com/Mar-7th/StarRailRes/dbe8cdfcfb0bf657b9fe1cf92d5537f118ccb487/index_new/cn/character_skills.json</x:v>
      </x:c>
    </x:row>
    <x:row r="7089" ht="20" customHeight="1">
      <x:c r="A7089" s="6" t="str">
        <x:v>1121701_5</x:v>
      </x:c>
      <x:c r="B7089" s="6" t="str">
        <x:v>1121701</x:v>
      </x:c>
      <x:c r="C7089" s="6" t="n">
        <x:v>5</x:v>
      </x:c>
      <x:c r="D7089" s="6" t="str">
        <x:v>令旗•征风召雨</x:v>
      </x:c>
      <x:c r="E7089" s="7" t="str">
        <x:v>对指定敌方单体造成等同于藿藿45%生命上限的风属性伤害。</x:v>
      </x:c>
      <x:c r="F7089" s="6" t="n">
        <x:v>0</x:v>
      </x:c>
      <x:c r="G7089" s="6" t="n">
        <x:v>0.45</x:v>
      </x:c>
      <x:c r="H7089" s="6" t="n">
        <x:v>0</x:v>
      </x:c>
      <x:c r="I7089" s="6" t="n">
        <x:v>0</x:v>
      </x:c>
      <x:c r="J7089" s="6" t="str">
        <x:v>[0.45]</x:v>
      </x:c>
      <x:c r="K7089" s="7" t="str">
        <x:v>需确认条件及分段</x:v>
      </x:c>
      <x:c r="L7089" s="6" t="str">
        <x:v>https://raw.githubusercontent.com/Mar-7th/StarRailRes/dbe8cdfcfb0bf657b9fe1cf92d5537f118ccb487/index_new/cn/character_skills.json</x:v>
      </x:c>
    </x:row>
    <x:row r="7090" ht="20" customHeight="1">
      <x:c r="A7090" s="6" t="str">
        <x:v>1121701_6</x:v>
      </x:c>
      <x:c r="B7090" s="6" t="str">
        <x:v>1121701</x:v>
      </x:c>
      <x:c r="C7090" s="6" t="n">
        <x:v>6</x:v>
      </x:c>
      <x:c r="D7090" s="6" t="str">
        <x:v>令旗•征风召雨</x:v>
      </x:c>
      <x:c r="E7090" s="7" t="str">
        <x:v>对指定敌方单体造成等同于藿藿50%生命上限的风属性伤害。</x:v>
      </x:c>
      <x:c r="F7090" s="6" t="n">
        <x:v>0</x:v>
      </x:c>
      <x:c r="G7090" s="6" t="n">
        <x:v>0.5</x:v>
      </x:c>
      <x:c r="H7090" s="6" t="n">
        <x:v>0</x:v>
      </x:c>
      <x:c r="I7090" s="6" t="n">
        <x:v>0</x:v>
      </x:c>
      <x:c r="J7090" s="6" t="str">
        <x:v>[0.5]</x:v>
      </x:c>
      <x:c r="K7090" s="7" t="str">
        <x:v>需确认条件及分段</x:v>
      </x:c>
      <x:c r="L7090" s="6" t="str">
        <x:v>https://raw.githubusercontent.com/Mar-7th/StarRailRes/dbe8cdfcfb0bf657b9fe1cf92d5537f118ccb487/index_new/cn/character_skills.json</x:v>
      </x:c>
    </x:row>
    <x:row r="7091" ht="20" customHeight="1">
      <x:c r="A7091" s="6" t="str">
        <x:v>1121701_7</x:v>
      </x:c>
      <x:c r="B7091" s="6" t="str">
        <x:v>1121701</x:v>
      </x:c>
      <x:c r="C7091" s="6" t="n">
        <x:v>7</x:v>
      </x:c>
      <x:c r="D7091" s="6" t="str">
        <x:v>令旗•征风召雨</x:v>
      </x:c>
      <x:c r="E7091" s="7" t="str">
        <x:v>对指定敌方单体造成等同于藿藿55%生命上限的风属性伤害。</x:v>
      </x:c>
      <x:c r="F7091" s="6" t="n">
        <x:v>0</x:v>
      </x:c>
      <x:c r="G7091" s="6" t="n">
        <x:v>0.55</x:v>
      </x:c>
      <x:c r="H7091" s="6" t="n">
        <x:v>0</x:v>
      </x:c>
      <x:c r="I7091" s="6" t="n">
        <x:v>0</x:v>
      </x:c>
      <x:c r="J7091" s="6" t="str">
        <x:v>[0.55]</x:v>
      </x:c>
      <x:c r="K7091" s="7" t="str">
        <x:v>需确认条件及分段</x:v>
      </x:c>
      <x:c r="L7091" s="6" t="str">
        <x:v>https://raw.githubusercontent.com/Mar-7th/StarRailRes/dbe8cdfcfb0bf657b9fe1cf92d5537f118ccb487/index_new/cn/character_skills.json</x:v>
      </x:c>
    </x:row>
    <x:row r="7092" ht="20" customHeight="1">
      <x:c r="A7092" s="6" t="str">
        <x:v>1121701_8</x:v>
      </x:c>
      <x:c r="B7092" s="6" t="str">
        <x:v>1121701</x:v>
      </x:c>
      <x:c r="C7092" s="6" t="n">
        <x:v>8</x:v>
      </x:c>
      <x:c r="D7092" s="6" t="str">
        <x:v>令旗•征风召雨</x:v>
      </x:c>
      <x:c r="E7092" s="7" t="str">
        <x:v>对指定敌方单体造成等同于藿藿60%生命上限的风属性伤害。</x:v>
      </x:c>
      <x:c r="F7092" s="6" t="n">
        <x:v>0</x:v>
      </x:c>
      <x:c r="G7092" s="6" t="n">
        <x:v>0.6</x:v>
      </x:c>
      <x:c r="H7092" s="6" t="n">
        <x:v>0</x:v>
      </x:c>
      <x:c r="I7092" s="6" t="n">
        <x:v>0</x:v>
      </x:c>
      <x:c r="J7092" s="6" t="str">
        <x:v>[0.6]</x:v>
      </x:c>
      <x:c r="K7092" s="7" t="str">
        <x:v>需确认条件及分段</x:v>
      </x:c>
      <x:c r="L7092" s="6" t="str">
        <x:v>https://raw.githubusercontent.com/Mar-7th/StarRailRes/dbe8cdfcfb0bf657b9fe1cf92d5537f118ccb487/index_new/cn/character_skills.json</x:v>
      </x:c>
    </x:row>
    <x:row r="7093" ht="20" customHeight="1">
      <x:c r="A7093" s="6" t="str">
        <x:v>1121701_9</x:v>
      </x:c>
      <x:c r="B7093" s="6" t="str">
        <x:v>1121701</x:v>
      </x:c>
      <x:c r="C7093" s="6" t="n">
        <x:v>9</x:v>
      </x:c>
      <x:c r="D7093" s="6" t="str">
        <x:v>令旗•征风召雨</x:v>
      </x:c>
      <x:c r="E7093" s="7" t="str">
        <x:v>对指定敌方单体造成等同于藿藿65%生命上限的风属性伤害。</x:v>
      </x:c>
      <x:c r="F7093" s="6" t="n">
        <x:v>0</x:v>
      </x:c>
      <x:c r="G7093" s="6" t="n">
        <x:v>0.65</x:v>
      </x:c>
      <x:c r="H7093" s="6" t="n">
        <x:v>0</x:v>
      </x:c>
      <x:c r="I7093" s="6" t="n">
        <x:v>0</x:v>
      </x:c>
      <x:c r="J7093" s="6" t="str">
        <x:v>[0.65]</x:v>
      </x:c>
      <x:c r="K7093" s="7" t="str">
        <x:v>需确认条件及分段</x:v>
      </x:c>
      <x:c r="L7093" s="6" t="str">
        <x:v>https://raw.githubusercontent.com/Mar-7th/StarRailRes/dbe8cdfcfb0bf657b9fe1cf92d5537f118ccb487/index_new/cn/character_skills.json</x:v>
      </x:c>
    </x:row>
    <x:row r="7094" ht="20" customHeight="1">
      <x:c r="A7094" s="6" t="str">
        <x:v>1121701_10</x:v>
      </x:c>
      <x:c r="B7094" s="6" t="str">
        <x:v>1121701</x:v>
      </x:c>
      <x:c r="C7094" s="6" t="n">
        <x:v>10</x:v>
      </x:c>
      <x:c r="D7094" s="6" t="str">
        <x:v>令旗•征风召雨</x:v>
      </x:c>
      <x:c r="E7094" s="7" t="str">
        <x:v>对指定敌方单体造成等同于藿藿70%生命上限的风属性伤害。</x:v>
      </x:c>
      <x:c r="F7094" s="6" t="n">
        <x:v>0</x:v>
      </x:c>
      <x:c r="G7094" s="6" t="n">
        <x:v>0.7</x:v>
      </x:c>
      <x:c r="H7094" s="6" t="n">
        <x:v>0</x:v>
      </x:c>
      <x:c r="I7094" s="6" t="n">
        <x:v>0</x:v>
      </x:c>
      <x:c r="J7094" s="6" t="str">
        <x:v>[0.7]</x:v>
      </x:c>
      <x:c r="K7094" s="7" t="str">
        <x:v>需确认条件及分段</x:v>
      </x:c>
      <x:c r="L7094" s="6" t="str">
        <x:v>https://raw.githubusercontent.com/Mar-7th/StarRailRes/dbe8cdfcfb0bf657b9fe1cf92d5537f118ccb487/index_new/cn/character_skills.json</x:v>
      </x:c>
    </x:row>
    <x:row r="7095" ht="38" customHeight="1">
      <x:c r="A7095" s="6" t="str">
        <x:v>1121702_1</x:v>
      </x:c>
      <x:c r="B7095" s="6" t="str">
        <x:v>1121702</x:v>
      </x:c>
      <x:c r="C7095" s="6" t="n">
        <x:v>1</x:v>
      </x:c>
      <x:c r="D7095" s="6" t="str">
        <x:v>灵符•保命护身</x:v>
      </x:c>
      <x:c r="E7095" s="7" t="str">
        <x:v>解除指定我方单体的1个负面效果，立即为指定我方单体回复等同于藿藿16%生命上限+160的生命值，同时为其相邻目标回复等同于藿藿12.8%生命上限+128的生命值。</x:v>
      </x:c>
      <x:c r="F7095" s="6" t="n">
        <x:v>0</x:v>
      </x:c>
      <x:c r="G7095" s="6" t="n">
        <x:v>0</x:v>
      </x:c>
      <x:c r="H7095" s="6" t="n">
        <x:v>0</x:v>
      </x:c>
      <x:c r="I7095" s="6" t="n">
        <x:v>0</x:v>
      </x:c>
      <x:c r="J7095" s="6" t="str">
        <x:v>[0.16, 160, 0.128, 128, 1]</x:v>
      </x:c>
      <x:c r="K7095" s="7" t="str">
        <x:v>无首段伤害倍率，请覆盖或设为辅助技能</x:v>
      </x:c>
      <x:c r="L7095" s="6" t="str">
        <x:v>https://raw.githubusercontent.com/Mar-7th/StarRailRes/dbe8cdfcfb0bf657b9fe1cf92d5537f118ccb487/index_new/cn/character_skills.json</x:v>
      </x:c>
    </x:row>
    <x:row r="7096" ht="38" customHeight="1">
      <x:c r="A7096" s="6" t="str">
        <x:v>1121702_2</x:v>
      </x:c>
      <x:c r="B7096" s="6" t="str">
        <x:v>1121702</x:v>
      </x:c>
      <x:c r="C7096" s="6" t="n">
        <x:v>2</x:v>
      </x:c>
      <x:c r="D7096" s="6" t="str">
        <x:v>灵符•保命护身</x:v>
      </x:c>
      <x:c r="E7096" s="7" t="str">
        <x:v>解除指定我方单体的1个负面效果，立即为指定我方单体回复等同于藿藿17%生命上限+256的生命值，同时为其相邻目标回复等同于藿藿13.6%生命上限+204.8的生命值。</x:v>
      </x:c>
      <x:c r="F7096" s="6" t="n">
        <x:v>0</x:v>
      </x:c>
      <x:c r="G7096" s="6" t="n">
        <x:v>0</x:v>
      </x:c>
      <x:c r="H7096" s="6" t="n">
        <x:v>0</x:v>
      </x:c>
      <x:c r="I7096" s="6" t="n">
        <x:v>0</x:v>
      </x:c>
      <x:c r="J7096" s="6" t="str">
        <x:v>[0.17, 256, 0.136, 204.8, 1]</x:v>
      </x:c>
      <x:c r="K7096" s="7" t="str">
        <x:v>无首段伤害倍率，请覆盖或设为辅助技能</x:v>
      </x:c>
      <x:c r="L7096" s="6" t="str">
        <x:v>https://raw.githubusercontent.com/Mar-7th/StarRailRes/dbe8cdfcfb0bf657b9fe1cf92d5537f118ccb487/index_new/cn/character_skills.json</x:v>
      </x:c>
    </x:row>
    <x:row r="7097" ht="38" customHeight="1">
      <x:c r="A7097" s="6" t="str">
        <x:v>1121702_3</x:v>
      </x:c>
      <x:c r="B7097" s="6" t="str">
        <x:v>1121702</x:v>
      </x:c>
      <x:c r="C7097" s="6" t="n">
        <x:v>3</x:v>
      </x:c>
      <x:c r="D7097" s="6" t="str">
        <x:v>灵符•保命护身</x:v>
      </x:c>
      <x:c r="E7097" s="7" t="str">
        <x:v>解除指定我方单体的1个负面效果，立即为指定我方单体回复等同于藿藿18%生命上限+328的生命值，同时为其相邻目标回复等同于藿藿14.4%生命上限+262.4的生命值。</x:v>
      </x:c>
      <x:c r="F7097" s="6" t="n">
        <x:v>0</x:v>
      </x:c>
      <x:c r="G7097" s="6" t="n">
        <x:v>0</x:v>
      </x:c>
      <x:c r="H7097" s="6" t="n">
        <x:v>0</x:v>
      </x:c>
      <x:c r="I7097" s="6" t="n">
        <x:v>0</x:v>
      </x:c>
      <x:c r="J7097" s="6" t="str">
        <x:v>[0.18, 328, 0.144, 262.4, 1]</x:v>
      </x:c>
      <x:c r="K7097" s="7" t="str">
        <x:v>无首段伤害倍率，请覆盖或设为辅助技能</x:v>
      </x:c>
      <x:c r="L7097" s="6" t="str">
        <x:v>https://raw.githubusercontent.com/Mar-7th/StarRailRes/dbe8cdfcfb0bf657b9fe1cf92d5537f118ccb487/index_new/cn/character_skills.json</x:v>
      </x:c>
    </x:row>
    <x:row r="7098" ht="38" customHeight="1">
      <x:c r="A7098" s="6" t="str">
        <x:v>1121702_4</x:v>
      </x:c>
      <x:c r="B7098" s="6" t="str">
        <x:v>1121702</x:v>
      </x:c>
      <x:c r="C7098" s="6" t="n">
        <x:v>4</x:v>
      </x:c>
      <x:c r="D7098" s="6" t="str">
        <x:v>灵符•保命护身</x:v>
      </x:c>
      <x:c r="E7098" s="7" t="str">
        <x:v>解除指定我方单体的1个负面效果，立即为指定我方单体回复等同于藿藿19%生命上限+400的生命值，同时为其相邻目标回复等同于藿藿15.2%生命上限+320的生命值。</x:v>
      </x:c>
      <x:c r="F7098" s="6" t="n">
        <x:v>0</x:v>
      </x:c>
      <x:c r="G7098" s="6" t="n">
        <x:v>0</x:v>
      </x:c>
      <x:c r="H7098" s="6" t="n">
        <x:v>0</x:v>
      </x:c>
      <x:c r="I7098" s="6" t="n">
        <x:v>0</x:v>
      </x:c>
      <x:c r="J7098" s="6" t="str">
        <x:v>[0.19, 400, 0.152, 320, 1]</x:v>
      </x:c>
      <x:c r="K7098" s="7" t="str">
        <x:v>无首段伤害倍率，请覆盖或设为辅助技能</x:v>
      </x:c>
      <x:c r="L7098" s="6" t="str">
        <x:v>https://raw.githubusercontent.com/Mar-7th/StarRailRes/dbe8cdfcfb0bf657b9fe1cf92d5537f118ccb487/index_new/cn/character_skills.json</x:v>
      </x:c>
    </x:row>
    <x:row r="7099" ht="38" customHeight="1">
      <x:c r="A7099" s="6" t="str">
        <x:v>1121702_5</x:v>
      </x:c>
      <x:c r="B7099" s="6" t="str">
        <x:v>1121702</x:v>
      </x:c>
      <x:c r="C7099" s="6" t="n">
        <x:v>5</x:v>
      </x:c>
      <x:c r="D7099" s="6" t="str">
        <x:v>灵符•保命护身</x:v>
      </x:c>
      <x:c r="E7099" s="7" t="str">
        <x:v>解除指定我方单体的1个负面效果，立即为指定我方单体回复等同于藿藿20%生命上限+448的生命值，同时为其相邻目标回复等同于藿藿16%生命上限+358.4的生命值。</x:v>
      </x:c>
      <x:c r="F7099" s="6" t="n">
        <x:v>0</x:v>
      </x:c>
      <x:c r="G7099" s="6" t="n">
        <x:v>0</x:v>
      </x:c>
      <x:c r="H7099" s="6" t="n">
        <x:v>0</x:v>
      </x:c>
      <x:c r="I7099" s="6" t="n">
        <x:v>0</x:v>
      </x:c>
      <x:c r="J7099" s="6" t="str">
        <x:v>[0.2, 448, 0.16, 358.4, 1]</x:v>
      </x:c>
      <x:c r="K7099" s="7" t="str">
        <x:v>无首段伤害倍率，请覆盖或设为辅助技能</x:v>
      </x:c>
      <x:c r="L7099" s="6" t="str">
        <x:v>https://raw.githubusercontent.com/Mar-7th/StarRailRes/dbe8cdfcfb0bf657b9fe1cf92d5537f118ccb487/index_new/cn/character_skills.json</x:v>
      </x:c>
    </x:row>
    <x:row r="7100" ht="38" customHeight="1">
      <x:c r="A7100" s="6" t="str">
        <x:v>1121702_6</x:v>
      </x:c>
      <x:c r="B7100" s="6" t="str">
        <x:v>1121702</x:v>
      </x:c>
      <x:c r="C7100" s="6" t="n">
        <x:v>6</x:v>
      </x:c>
      <x:c r="D7100" s="6" t="str">
        <x:v>灵符•保命护身</x:v>
      </x:c>
      <x:c r="E7100" s="7" t="str">
        <x:v>解除指定我方单体的1个负面效果，立即为指定我方单体回复等同于藿藿20.8%生命上限+496的生命值，同时为其相邻目标回复等同于藿藿16.64%生命上限+396.8的生命值。</x:v>
      </x:c>
      <x:c r="F7100" s="6" t="n">
        <x:v>0</x:v>
      </x:c>
      <x:c r="G7100" s="6" t="n">
        <x:v>0</x:v>
      </x:c>
      <x:c r="H7100" s="6" t="n">
        <x:v>0</x:v>
      </x:c>
      <x:c r="I7100" s="6" t="n">
        <x:v>0</x:v>
      </x:c>
      <x:c r="J7100" s="6" t="str">
        <x:v>[0.208, 496, 0.1664, 396.8, 1]</x:v>
      </x:c>
      <x:c r="K7100" s="7" t="str">
        <x:v>无首段伤害倍率，请覆盖或设为辅助技能</x:v>
      </x:c>
      <x:c r="L7100" s="6" t="str">
        <x:v>https://raw.githubusercontent.com/Mar-7th/StarRailRes/dbe8cdfcfb0bf657b9fe1cf92d5537f118ccb487/index_new/cn/character_skills.json</x:v>
      </x:c>
    </x:row>
    <x:row r="7101" ht="38" customHeight="1">
      <x:c r="A7101" s="6" t="str">
        <x:v>1121702_7</x:v>
      </x:c>
      <x:c r="B7101" s="6" t="str">
        <x:v>1121702</x:v>
      </x:c>
      <x:c r="C7101" s="6" t="n">
        <x:v>7</x:v>
      </x:c>
      <x:c r="D7101" s="6" t="str">
        <x:v>灵符•保命护身</x:v>
      </x:c>
      <x:c r="E7101" s="7" t="str">
        <x:v>解除指定我方单体的1个负面效果，立即为指定我方单体回复等同于藿藿21.6%生命上限+532的生命值，同时为其相邻目标回复等同于藿藿17.28%生命上限+425.6的生命值。</x:v>
      </x:c>
      <x:c r="F7101" s="6" t="n">
        <x:v>0</x:v>
      </x:c>
      <x:c r="G7101" s="6" t="n">
        <x:v>0</x:v>
      </x:c>
      <x:c r="H7101" s="6" t="n">
        <x:v>0</x:v>
      </x:c>
      <x:c r="I7101" s="6" t="n">
        <x:v>0</x:v>
      </x:c>
      <x:c r="J7101" s="6" t="str">
        <x:v>[0.216, 532, 0.1728, 425.6, 1]</x:v>
      </x:c>
      <x:c r="K7101" s="7" t="str">
        <x:v>无首段伤害倍率，请覆盖或设为辅助技能</x:v>
      </x:c>
      <x:c r="L7101" s="6" t="str">
        <x:v>https://raw.githubusercontent.com/Mar-7th/StarRailRes/dbe8cdfcfb0bf657b9fe1cf92d5537f118ccb487/index_new/cn/character_skills.json</x:v>
      </x:c>
    </x:row>
    <x:row r="7102" ht="38" customHeight="1">
      <x:c r="A7102" s="6" t="str">
        <x:v>1121702_8</x:v>
      </x:c>
      <x:c r="B7102" s="6" t="str">
        <x:v>1121702</x:v>
      </x:c>
      <x:c r="C7102" s="6" t="n">
        <x:v>8</x:v>
      </x:c>
      <x:c r="D7102" s="6" t="str">
        <x:v>灵符•保命护身</x:v>
      </x:c>
      <x:c r="E7102" s="7" t="str">
        <x:v>解除指定我方单体的1个负面效果，立即为指定我方单体回复等同于藿藿22.4%生命上限+568的生命值，同时为其相邻目标回复等同于藿藿17.92%生命上限+454.4的生命值。</x:v>
      </x:c>
      <x:c r="F7102" s="6" t="n">
        <x:v>0</x:v>
      </x:c>
      <x:c r="G7102" s="6" t="n">
        <x:v>0</x:v>
      </x:c>
      <x:c r="H7102" s="6" t="n">
        <x:v>0</x:v>
      </x:c>
      <x:c r="I7102" s="6" t="n">
        <x:v>0</x:v>
      </x:c>
      <x:c r="J7102" s="6" t="str">
        <x:v>[0.224, 568, 0.1792, 454.4, 1]</x:v>
      </x:c>
      <x:c r="K7102" s="7" t="str">
        <x:v>无首段伤害倍率，请覆盖或设为辅助技能</x:v>
      </x:c>
      <x:c r="L7102" s="6" t="str">
        <x:v>https://raw.githubusercontent.com/Mar-7th/StarRailRes/dbe8cdfcfb0bf657b9fe1cf92d5537f118ccb487/index_new/cn/character_skills.json</x:v>
      </x:c>
    </x:row>
    <x:row r="7103" ht="38" customHeight="1">
      <x:c r="A7103" s="6" t="str">
        <x:v>1121702_9</x:v>
      </x:c>
      <x:c r="B7103" s="6" t="str">
        <x:v>1121702</x:v>
      </x:c>
      <x:c r="C7103" s="6" t="n">
        <x:v>9</x:v>
      </x:c>
      <x:c r="D7103" s="6" t="str">
        <x:v>灵符•保命护身</x:v>
      </x:c>
      <x:c r="E7103" s="7" t="str">
        <x:v>解除指定我方单体的1个负面效果，立即为指定我方单体回复等同于藿藿23.2%生命上限+604的生命值，同时为其相邻目标回复等同于藿藿18.56%生命上限+483.2的生命值。</x:v>
      </x:c>
      <x:c r="F7103" s="6" t="n">
        <x:v>0</x:v>
      </x:c>
      <x:c r="G7103" s="6" t="n">
        <x:v>0</x:v>
      </x:c>
      <x:c r="H7103" s="6" t="n">
        <x:v>0</x:v>
      </x:c>
      <x:c r="I7103" s="6" t="n">
        <x:v>0</x:v>
      </x:c>
      <x:c r="J7103" s="6" t="str">
        <x:v>[0.232, 604, 0.1856, 483.2, 1]</x:v>
      </x:c>
      <x:c r="K7103" s="7" t="str">
        <x:v>无首段伤害倍率，请覆盖或设为辅助技能</x:v>
      </x:c>
      <x:c r="L7103" s="6" t="str">
        <x:v>https://raw.githubusercontent.com/Mar-7th/StarRailRes/dbe8cdfcfb0bf657b9fe1cf92d5537f118ccb487/index_new/cn/character_skills.json</x:v>
      </x:c>
    </x:row>
    <x:row r="7104" ht="38" customHeight="1">
      <x:c r="A7104" s="6" t="str">
        <x:v>1121702_10</x:v>
      </x:c>
      <x:c r="B7104" s="6" t="str">
        <x:v>1121702</x:v>
      </x:c>
      <x:c r="C7104" s="6" t="n">
        <x:v>10</x:v>
      </x:c>
      <x:c r="D7104" s="6" t="str">
        <x:v>灵符•保命护身</x:v>
      </x:c>
      <x:c r="E7104" s="7" t="str">
        <x:v>解除指定我方单体的1个负面效果，立即为指定我方单体回复等同于藿藿24%生命上限+640的生命值，同时为其相邻目标回复等同于藿藿19.2%生命上限+512的生命值。</x:v>
      </x:c>
      <x:c r="F7104" s="6" t="n">
        <x:v>0</x:v>
      </x:c>
      <x:c r="G7104" s="6" t="n">
        <x:v>0</x:v>
      </x:c>
      <x:c r="H7104" s="6" t="n">
        <x:v>0</x:v>
      </x:c>
      <x:c r="I7104" s="6" t="n">
        <x:v>0</x:v>
      </x:c>
      <x:c r="J7104" s="6" t="str">
        <x:v>[0.24, 640, 0.192, 512, 1]</x:v>
      </x:c>
      <x:c r="K7104" s="7" t="str">
        <x:v>无首段伤害倍率，请覆盖或设为辅助技能</x:v>
      </x:c>
      <x:c r="L7104" s="6" t="str">
        <x:v>https://raw.githubusercontent.com/Mar-7th/StarRailRes/dbe8cdfcfb0bf657b9fe1cf92d5537f118ccb487/index_new/cn/character_skills.json</x:v>
      </x:c>
    </x:row>
    <x:row r="7105" ht="38" customHeight="1">
      <x:c r="A7105" s="6" t="str">
        <x:v>1121702_11</x:v>
      </x:c>
      <x:c r="B7105" s="6" t="str">
        <x:v>1121702</x:v>
      </x:c>
      <x:c r="C7105" s="6" t="n">
        <x:v>11</x:v>
      </x:c>
      <x:c r="D7105" s="6" t="str">
        <x:v>灵符•保命护身</x:v>
      </x:c>
      <x:c r="E7105" s="7" t="str">
        <x:v>解除指定我方单体的1个负面效果，立即为指定我方单体回复等同于藿藿24.8%生命上限+676的生命值，同时为其相邻目标回复等同于藿藿19.84%生命上限+540.8的生命值。</x:v>
      </x:c>
      <x:c r="F7105" s="6" t="n">
        <x:v>0</x:v>
      </x:c>
      <x:c r="G7105" s="6" t="n">
        <x:v>0</x:v>
      </x:c>
      <x:c r="H7105" s="6" t="n">
        <x:v>0</x:v>
      </x:c>
      <x:c r="I7105" s="6" t="n">
        <x:v>0</x:v>
      </x:c>
      <x:c r="J7105" s="6" t="str">
        <x:v>[0.248, 676, 0.1984, 540.8, 1]</x:v>
      </x:c>
      <x:c r="K7105" s="7" t="str">
        <x:v>无首段伤害倍率，请覆盖或设为辅助技能</x:v>
      </x:c>
      <x:c r="L7105" s="6" t="str">
        <x:v>https://raw.githubusercontent.com/Mar-7th/StarRailRes/dbe8cdfcfb0bf657b9fe1cf92d5537f118ccb487/index_new/cn/character_skills.json</x:v>
      </x:c>
    </x:row>
    <x:row r="7106" ht="38" customHeight="1">
      <x:c r="A7106" s="6" t="str">
        <x:v>1121702_12</x:v>
      </x:c>
      <x:c r="B7106" s="6" t="str">
        <x:v>1121702</x:v>
      </x:c>
      <x:c r="C7106" s="6" t="n">
        <x:v>12</x:v>
      </x:c>
      <x:c r="D7106" s="6" t="str">
        <x:v>灵符•保命护身</x:v>
      </x:c>
      <x:c r="E7106" s="7" t="str">
        <x:v>解除指定我方单体的1个负面效果，立即为指定我方单体回复等同于藿藿25.6%生命上限+712的生命值，同时为其相邻目标回复等同于藿藿20.48%生命上限+569.6的生命值。</x:v>
      </x:c>
      <x:c r="F7106" s="6" t="n">
        <x:v>0</x:v>
      </x:c>
      <x:c r="G7106" s="6" t="n">
        <x:v>0</x:v>
      </x:c>
      <x:c r="H7106" s="6" t="n">
        <x:v>0</x:v>
      </x:c>
      <x:c r="I7106" s="6" t="n">
        <x:v>0</x:v>
      </x:c>
      <x:c r="J7106" s="6" t="str">
        <x:v>[0.256, 712, 0.2048, 569.6, 1]</x:v>
      </x:c>
      <x:c r="K7106" s="7" t="str">
        <x:v>无首段伤害倍率，请覆盖或设为辅助技能</x:v>
      </x:c>
      <x:c r="L7106" s="6" t="str">
        <x:v>https://raw.githubusercontent.com/Mar-7th/StarRailRes/dbe8cdfcfb0bf657b9fe1cf92d5537f118ccb487/index_new/cn/character_skills.json</x:v>
      </x:c>
    </x:row>
    <x:row r="7107" ht="38" customHeight="1">
      <x:c r="A7107" s="6" t="str">
        <x:v>1121702_13</x:v>
      </x:c>
      <x:c r="B7107" s="6" t="str">
        <x:v>1121702</x:v>
      </x:c>
      <x:c r="C7107" s="6" t="n">
        <x:v>13</x:v>
      </x:c>
      <x:c r="D7107" s="6" t="str">
        <x:v>灵符•保命护身</x:v>
      </x:c>
      <x:c r="E7107" s="7" t="str">
        <x:v>解除指定我方单体的1个负面效果，立即为指定我方单体回复等同于藿藿26.4%生命上限+748的生命值，同时为其相邻目标回复等同于藿藿21.12%生命上限+598.4的生命值。</x:v>
      </x:c>
      <x:c r="F7107" s="6" t="n">
        <x:v>0</x:v>
      </x:c>
      <x:c r="G7107" s="6" t="n">
        <x:v>0</x:v>
      </x:c>
      <x:c r="H7107" s="6" t="n">
        <x:v>0</x:v>
      </x:c>
      <x:c r="I7107" s="6" t="n">
        <x:v>0</x:v>
      </x:c>
      <x:c r="J7107" s="6" t="str">
        <x:v>[0.264, 748, 0.2112, 598.4, 1]</x:v>
      </x:c>
      <x:c r="K7107" s="7" t="str">
        <x:v>无首段伤害倍率，请覆盖或设为辅助技能</x:v>
      </x:c>
      <x:c r="L7107" s="6" t="str">
        <x:v>https://raw.githubusercontent.com/Mar-7th/StarRailRes/dbe8cdfcfb0bf657b9fe1cf92d5537f118ccb487/index_new/cn/character_skills.json</x:v>
      </x:c>
    </x:row>
    <x:row r="7108" ht="38" customHeight="1">
      <x:c r="A7108" s="6" t="str">
        <x:v>1121702_14</x:v>
      </x:c>
      <x:c r="B7108" s="6" t="str">
        <x:v>1121702</x:v>
      </x:c>
      <x:c r="C7108" s="6" t="n">
        <x:v>14</x:v>
      </x:c>
      <x:c r="D7108" s="6" t="str">
        <x:v>灵符•保命护身</x:v>
      </x:c>
      <x:c r="E7108" s="7" t="str">
        <x:v>解除指定我方单体的1个负面效果，立即为指定我方单体回复等同于藿藿27.2%生命上限+784的生命值，同时为其相邻目标回复等同于藿藿21.76%生命上限+627.2的生命值。</x:v>
      </x:c>
      <x:c r="F7108" s="6" t="n">
        <x:v>0</x:v>
      </x:c>
      <x:c r="G7108" s="6" t="n">
        <x:v>0</x:v>
      </x:c>
      <x:c r="H7108" s="6" t="n">
        <x:v>0</x:v>
      </x:c>
      <x:c r="I7108" s="6" t="n">
        <x:v>0</x:v>
      </x:c>
      <x:c r="J7108" s="6" t="str">
        <x:v>[0.272, 784, 0.2176, 627.2, 1]</x:v>
      </x:c>
      <x:c r="K7108" s="7" t="str">
        <x:v>无首段伤害倍率，请覆盖或设为辅助技能</x:v>
      </x:c>
      <x:c r="L7108" s="6" t="str">
        <x:v>https://raw.githubusercontent.com/Mar-7th/StarRailRes/dbe8cdfcfb0bf657b9fe1cf92d5537f118ccb487/index_new/cn/character_skills.json</x:v>
      </x:c>
    </x:row>
    <x:row r="7109" ht="38" customHeight="1">
      <x:c r="A7109" s="6" t="str">
        <x:v>1121702_15</x:v>
      </x:c>
      <x:c r="B7109" s="6" t="str">
        <x:v>1121702</x:v>
      </x:c>
      <x:c r="C7109" s="6" t="n">
        <x:v>15</x:v>
      </x:c>
      <x:c r="D7109" s="6" t="str">
        <x:v>灵符•保命护身</x:v>
      </x:c>
      <x:c r="E7109" s="7" t="str">
        <x:v>解除指定我方单体的1个负面效果，立即为指定我方单体回复等同于藿藿28%生命上限+820的生命值，同时为其相邻目标回复等同于藿藿22.4%生命上限+656的生命值。</x:v>
      </x:c>
      <x:c r="F7109" s="6" t="n">
        <x:v>0</x:v>
      </x:c>
      <x:c r="G7109" s="6" t="n">
        <x:v>0</x:v>
      </x:c>
      <x:c r="H7109" s="6" t="n">
        <x:v>0</x:v>
      </x:c>
      <x:c r="I7109" s="6" t="n">
        <x:v>0</x:v>
      </x:c>
      <x:c r="J7109" s="6" t="str">
        <x:v>[0.28, 820, 0.224, 656, 1]</x:v>
      </x:c>
      <x:c r="K7109" s="7" t="str">
        <x:v>无首段伤害倍率，请覆盖或设为辅助技能</x:v>
      </x:c>
      <x:c r="L7109" s="6" t="str">
        <x:v>https://raw.githubusercontent.com/Mar-7th/StarRailRes/dbe8cdfcfb0bf657b9fe1cf92d5537f118ccb487/index_new/cn/character_skills.json</x:v>
      </x:c>
    </x:row>
    <x:row r="7110" ht="38" customHeight="1">
      <x:c r="A7110" s="6" t="str">
        <x:v>1121703_1</x:v>
      </x:c>
      <x:c r="B7110" s="6" t="str">
        <x:v>1121703</x:v>
      </x:c>
      <x:c r="C7110" s="6" t="n">
        <x:v>1</x:v>
      </x:c>
      <x:c r="D7110" s="6" t="str">
        <x:v>尾巴•遣神役鬼</x:v>
      </x:c>
      <x:c r="E7110" s="7" t="str">
        <x:v>为除自身以外的队友恢复等同于各自15%能量上限的能量，同时使其攻击力提高24%，持续2回合。</x:v>
      </x:c>
      <x:c r="F7110" s="6" t="n">
        <x:v>0</x:v>
      </x:c>
      <x:c r="G7110" s="6" t="n">
        <x:v>0</x:v>
      </x:c>
      <x:c r="H7110" s="6" t="n">
        <x:v>0</x:v>
      </x:c>
      <x:c r="I7110" s="6" t="n">
        <x:v>0</x:v>
      </x:c>
      <x:c r="J7110" s="6" t="str">
        <x:v>[0.15, 0.24, 2]</x:v>
      </x:c>
      <x:c r="K7110" s="7" t="str">
        <x:v>无首段伤害倍率，请覆盖或设为辅助技能</x:v>
      </x:c>
      <x:c r="L7110" s="6" t="str">
        <x:v>https://raw.githubusercontent.com/Mar-7th/StarRailRes/dbe8cdfcfb0bf657b9fe1cf92d5537f118ccb487/index_new/cn/character_skills.json</x:v>
      </x:c>
    </x:row>
    <x:row r="7111" ht="38" customHeight="1">
      <x:c r="A7111" s="6" t="str">
        <x:v>1121703_2</x:v>
      </x:c>
      <x:c r="B7111" s="6" t="str">
        <x:v>1121703</x:v>
      </x:c>
      <x:c r="C7111" s="6" t="n">
        <x:v>2</x:v>
      </x:c>
      <x:c r="D7111" s="6" t="str">
        <x:v>尾巴•遣神役鬼</x:v>
      </x:c>
      <x:c r="E7111" s="7" t="str">
        <x:v>为除自身以外的队友恢复等同于各自15.5%能量上限的能量，同时使其攻击力提高25.6%，持续2回合。</x:v>
      </x:c>
      <x:c r="F7111" s="6" t="n">
        <x:v>0</x:v>
      </x:c>
      <x:c r="G7111" s="6" t="n">
        <x:v>0</x:v>
      </x:c>
      <x:c r="H7111" s="6" t="n">
        <x:v>0</x:v>
      </x:c>
      <x:c r="I7111" s="6" t="n">
        <x:v>0</x:v>
      </x:c>
      <x:c r="J7111" s="6" t="str">
        <x:v>[0.155, 0.256, 2]</x:v>
      </x:c>
      <x:c r="K7111" s="7" t="str">
        <x:v>无首段伤害倍率，请覆盖或设为辅助技能</x:v>
      </x:c>
      <x:c r="L7111" s="6" t="str">
        <x:v>https://raw.githubusercontent.com/Mar-7th/StarRailRes/dbe8cdfcfb0bf657b9fe1cf92d5537f118ccb487/index_new/cn/character_skills.json</x:v>
      </x:c>
    </x:row>
    <x:row r="7112" ht="38" customHeight="1">
      <x:c r="A7112" s="6" t="str">
        <x:v>1121703_3</x:v>
      </x:c>
      <x:c r="B7112" s="6" t="str">
        <x:v>1121703</x:v>
      </x:c>
      <x:c r="C7112" s="6" t="n">
        <x:v>3</x:v>
      </x:c>
      <x:c r="D7112" s="6" t="str">
        <x:v>尾巴•遣神役鬼</x:v>
      </x:c>
      <x:c r="E7112" s="7" t="str">
        <x:v>为除自身以外的队友恢复等同于各自16%能量上限的能量，同时使其攻击力提高27.2%，持续2回合。</x:v>
      </x:c>
      <x:c r="F7112" s="6" t="n">
        <x:v>0</x:v>
      </x:c>
      <x:c r="G7112" s="6" t="n">
        <x:v>0</x:v>
      </x:c>
      <x:c r="H7112" s="6" t="n">
        <x:v>0</x:v>
      </x:c>
      <x:c r="I7112" s="6" t="n">
        <x:v>0</x:v>
      </x:c>
      <x:c r="J7112" s="6" t="str">
        <x:v>[0.16, 0.272, 2]</x:v>
      </x:c>
      <x:c r="K7112" s="7" t="str">
        <x:v>无首段伤害倍率，请覆盖或设为辅助技能</x:v>
      </x:c>
      <x:c r="L7112" s="6" t="str">
        <x:v>https://raw.githubusercontent.com/Mar-7th/StarRailRes/dbe8cdfcfb0bf657b9fe1cf92d5537f118ccb487/index_new/cn/character_skills.json</x:v>
      </x:c>
    </x:row>
    <x:row r="7113" ht="38" customHeight="1">
      <x:c r="A7113" s="6" t="str">
        <x:v>1121703_4</x:v>
      </x:c>
      <x:c r="B7113" s="6" t="str">
        <x:v>1121703</x:v>
      </x:c>
      <x:c r="C7113" s="6" t="n">
        <x:v>4</x:v>
      </x:c>
      <x:c r="D7113" s="6" t="str">
        <x:v>尾巴•遣神役鬼</x:v>
      </x:c>
      <x:c r="E7113" s="7" t="str">
        <x:v>为除自身以外的队友恢复等同于各自16.5%能量上限的能量，同时使其攻击力提高28.8%，持续2回合。</x:v>
      </x:c>
      <x:c r="F7113" s="6" t="n">
        <x:v>0</x:v>
      </x:c>
      <x:c r="G7113" s="6" t="n">
        <x:v>0</x:v>
      </x:c>
      <x:c r="H7113" s="6" t="n">
        <x:v>0</x:v>
      </x:c>
      <x:c r="I7113" s="6" t="n">
        <x:v>0</x:v>
      </x:c>
      <x:c r="J7113" s="6" t="str">
        <x:v>[0.165, 0.288, 2]</x:v>
      </x:c>
      <x:c r="K7113" s="7" t="str">
        <x:v>无首段伤害倍率，请覆盖或设为辅助技能</x:v>
      </x:c>
      <x:c r="L7113" s="6" t="str">
        <x:v>https://raw.githubusercontent.com/Mar-7th/StarRailRes/dbe8cdfcfb0bf657b9fe1cf92d5537f118ccb487/index_new/cn/character_skills.json</x:v>
      </x:c>
    </x:row>
    <x:row r="7114" ht="38" customHeight="1">
      <x:c r="A7114" s="6" t="str">
        <x:v>1121703_5</x:v>
      </x:c>
      <x:c r="B7114" s="6" t="str">
        <x:v>1121703</x:v>
      </x:c>
      <x:c r="C7114" s="6" t="n">
        <x:v>5</x:v>
      </x:c>
      <x:c r="D7114" s="6" t="str">
        <x:v>尾巴•遣神役鬼</x:v>
      </x:c>
      <x:c r="E7114" s="7" t="str">
        <x:v>为除自身以外的队友恢复等同于各自17%能量上限的能量，同时使其攻击力提高30.4%，持续2回合。</x:v>
      </x:c>
      <x:c r="F7114" s="6" t="n">
        <x:v>0</x:v>
      </x:c>
      <x:c r="G7114" s="6" t="n">
        <x:v>0</x:v>
      </x:c>
      <x:c r="H7114" s="6" t="n">
        <x:v>0</x:v>
      </x:c>
      <x:c r="I7114" s="6" t="n">
        <x:v>0</x:v>
      </x:c>
      <x:c r="J7114" s="6" t="str">
        <x:v>[0.17, 0.304, 2]</x:v>
      </x:c>
      <x:c r="K7114" s="7" t="str">
        <x:v>无首段伤害倍率，请覆盖或设为辅助技能</x:v>
      </x:c>
      <x:c r="L7114" s="6" t="str">
        <x:v>https://raw.githubusercontent.com/Mar-7th/StarRailRes/dbe8cdfcfb0bf657b9fe1cf92d5537f118ccb487/index_new/cn/character_skills.json</x:v>
      </x:c>
    </x:row>
    <x:row r="7115" ht="38" customHeight="1">
      <x:c r="A7115" s="6" t="str">
        <x:v>1121703_6</x:v>
      </x:c>
      <x:c r="B7115" s="6" t="str">
        <x:v>1121703</x:v>
      </x:c>
      <x:c r="C7115" s="6" t="n">
        <x:v>6</x:v>
      </x:c>
      <x:c r="D7115" s="6" t="str">
        <x:v>尾巴•遣神役鬼</x:v>
      </x:c>
      <x:c r="E7115" s="7" t="str">
        <x:v>为除自身以外的队友恢复等同于各自17.5%能量上限的能量，同时使其攻击力提高32%，持续2回合。</x:v>
      </x:c>
      <x:c r="F7115" s="6" t="n">
        <x:v>0</x:v>
      </x:c>
      <x:c r="G7115" s="6" t="n">
        <x:v>0</x:v>
      </x:c>
      <x:c r="H7115" s="6" t="n">
        <x:v>0</x:v>
      </x:c>
      <x:c r="I7115" s="6" t="n">
        <x:v>0</x:v>
      </x:c>
      <x:c r="J7115" s="6" t="str">
        <x:v>[0.175, 0.32, 2]</x:v>
      </x:c>
      <x:c r="K7115" s="7" t="str">
        <x:v>无首段伤害倍率，请覆盖或设为辅助技能</x:v>
      </x:c>
      <x:c r="L7115" s="6" t="str">
        <x:v>https://raw.githubusercontent.com/Mar-7th/StarRailRes/dbe8cdfcfb0bf657b9fe1cf92d5537f118ccb487/index_new/cn/character_skills.json</x:v>
      </x:c>
    </x:row>
    <x:row r="7116" ht="38" customHeight="1">
      <x:c r="A7116" s="6" t="str">
        <x:v>1121703_7</x:v>
      </x:c>
      <x:c r="B7116" s="6" t="str">
        <x:v>1121703</x:v>
      </x:c>
      <x:c r="C7116" s="6" t="n">
        <x:v>7</x:v>
      </x:c>
      <x:c r="D7116" s="6" t="str">
        <x:v>尾巴•遣神役鬼</x:v>
      </x:c>
      <x:c r="E7116" s="7" t="str">
        <x:v>为除自身以外的队友恢复等同于各自18.12%能量上限的能量，同时使其攻击力提高34%，持续2回合。</x:v>
      </x:c>
      <x:c r="F7116" s="6" t="n">
        <x:v>0</x:v>
      </x:c>
      <x:c r="G7116" s="6" t="n">
        <x:v>0</x:v>
      </x:c>
      <x:c r="H7116" s="6" t="n">
        <x:v>0</x:v>
      </x:c>
      <x:c r="I7116" s="6" t="n">
        <x:v>0</x:v>
      </x:c>
      <x:c r="J7116" s="6" t="str">
        <x:v>[0.1812, 0.34, 2]</x:v>
      </x:c>
      <x:c r="K7116" s="7" t="str">
        <x:v>无首段伤害倍率，请覆盖或设为辅助技能</x:v>
      </x:c>
      <x:c r="L7116" s="6" t="str">
        <x:v>https://raw.githubusercontent.com/Mar-7th/StarRailRes/dbe8cdfcfb0bf657b9fe1cf92d5537f118ccb487/index_new/cn/character_skills.json</x:v>
      </x:c>
    </x:row>
    <x:row r="7117" ht="38" customHeight="1">
      <x:c r="A7117" s="6" t="str">
        <x:v>1121703_8</x:v>
      </x:c>
      <x:c r="B7117" s="6" t="str">
        <x:v>1121703</x:v>
      </x:c>
      <x:c r="C7117" s="6" t="n">
        <x:v>8</x:v>
      </x:c>
      <x:c r="D7117" s="6" t="str">
        <x:v>尾巴•遣神役鬼</x:v>
      </x:c>
      <x:c r="E7117" s="7" t="str">
        <x:v>为除自身以外的队友恢复等同于各自18.75%能量上限的能量，同时使其攻击力提高36%，持续2回合。</x:v>
      </x:c>
      <x:c r="F7117" s="6" t="n">
        <x:v>0</x:v>
      </x:c>
      <x:c r="G7117" s="6" t="n">
        <x:v>0</x:v>
      </x:c>
      <x:c r="H7117" s="6" t="n">
        <x:v>0</x:v>
      </x:c>
      <x:c r="I7117" s="6" t="n">
        <x:v>0</x:v>
      </x:c>
      <x:c r="J7117" s="6" t="str">
        <x:v>[0.1875, 0.36, 2]</x:v>
      </x:c>
      <x:c r="K7117" s="7" t="str">
        <x:v>无首段伤害倍率，请覆盖或设为辅助技能</x:v>
      </x:c>
      <x:c r="L7117" s="6" t="str">
        <x:v>https://raw.githubusercontent.com/Mar-7th/StarRailRes/dbe8cdfcfb0bf657b9fe1cf92d5537f118ccb487/index_new/cn/character_skills.json</x:v>
      </x:c>
    </x:row>
    <x:row r="7118" ht="38" customHeight="1">
      <x:c r="A7118" s="6" t="str">
        <x:v>1121703_9</x:v>
      </x:c>
      <x:c r="B7118" s="6" t="str">
        <x:v>1121703</x:v>
      </x:c>
      <x:c r="C7118" s="6" t="n">
        <x:v>9</x:v>
      </x:c>
      <x:c r="D7118" s="6" t="str">
        <x:v>尾巴•遣神役鬼</x:v>
      </x:c>
      <x:c r="E7118" s="7" t="str">
        <x:v>为除自身以外的队友恢复等同于各自19.38%能量上限的能量，同时使其攻击力提高38%，持续2回合。</x:v>
      </x:c>
      <x:c r="F7118" s="6" t="n">
        <x:v>0</x:v>
      </x:c>
      <x:c r="G7118" s="6" t="n">
        <x:v>0</x:v>
      </x:c>
      <x:c r="H7118" s="6" t="n">
        <x:v>0</x:v>
      </x:c>
      <x:c r="I7118" s="6" t="n">
        <x:v>0</x:v>
      </x:c>
      <x:c r="J7118" s="6" t="str">
        <x:v>[0.1938, 0.38, 2]</x:v>
      </x:c>
      <x:c r="K7118" s="7" t="str">
        <x:v>无首段伤害倍率，请覆盖或设为辅助技能</x:v>
      </x:c>
      <x:c r="L7118" s="6" t="str">
        <x:v>https://raw.githubusercontent.com/Mar-7th/StarRailRes/dbe8cdfcfb0bf657b9fe1cf92d5537f118ccb487/index_new/cn/character_skills.json</x:v>
      </x:c>
    </x:row>
    <x:row r="7119" ht="38" customHeight="1">
      <x:c r="A7119" s="6" t="str">
        <x:v>1121703_10</x:v>
      </x:c>
      <x:c r="B7119" s="6" t="str">
        <x:v>1121703</x:v>
      </x:c>
      <x:c r="C7119" s="6" t="n">
        <x:v>10</x:v>
      </x:c>
      <x:c r="D7119" s="6" t="str">
        <x:v>尾巴•遣神役鬼</x:v>
      </x:c>
      <x:c r="E7119" s="7" t="str">
        <x:v>为除自身以外的队友恢复等同于各自20%能量上限的能量，同时使其攻击力提高40%，持续2回合。</x:v>
      </x:c>
      <x:c r="F7119" s="6" t="n">
        <x:v>0</x:v>
      </x:c>
      <x:c r="G7119" s="6" t="n">
        <x:v>0</x:v>
      </x:c>
      <x:c r="H7119" s="6" t="n">
        <x:v>0</x:v>
      </x:c>
      <x:c r="I7119" s="6" t="n">
        <x:v>0</x:v>
      </x:c>
      <x:c r="J7119" s="6" t="str">
        <x:v>[0.2, 0.4, 2]</x:v>
      </x:c>
      <x:c r="K7119" s="7" t="str">
        <x:v>无首段伤害倍率，请覆盖或设为辅助技能</x:v>
      </x:c>
      <x:c r="L7119" s="6" t="str">
        <x:v>https://raw.githubusercontent.com/Mar-7th/StarRailRes/dbe8cdfcfb0bf657b9fe1cf92d5537f118ccb487/index_new/cn/character_skills.json</x:v>
      </x:c>
    </x:row>
    <x:row r="7120" ht="38" customHeight="1">
      <x:c r="A7120" s="6" t="str">
        <x:v>1121703_11</x:v>
      </x:c>
      <x:c r="B7120" s="6" t="str">
        <x:v>1121703</x:v>
      </x:c>
      <x:c r="C7120" s="6" t="n">
        <x:v>11</x:v>
      </x:c>
      <x:c r="D7120" s="6" t="str">
        <x:v>尾巴•遣神役鬼</x:v>
      </x:c>
      <x:c r="E7120" s="7" t="str">
        <x:v>为除自身以外的队友恢复等同于各自20.5%能量上限的能量，同时使其攻击力提高41.6%，持续2回合。</x:v>
      </x:c>
      <x:c r="F7120" s="6" t="n">
        <x:v>0</x:v>
      </x:c>
      <x:c r="G7120" s="6" t="n">
        <x:v>0</x:v>
      </x:c>
      <x:c r="H7120" s="6" t="n">
        <x:v>0</x:v>
      </x:c>
      <x:c r="I7120" s="6" t="n">
        <x:v>0</x:v>
      </x:c>
      <x:c r="J7120" s="6" t="str">
        <x:v>[0.205, 0.416, 2]</x:v>
      </x:c>
      <x:c r="K7120" s="7" t="str">
        <x:v>无首段伤害倍率，请覆盖或设为辅助技能</x:v>
      </x:c>
      <x:c r="L7120" s="6" t="str">
        <x:v>https://raw.githubusercontent.com/Mar-7th/StarRailRes/dbe8cdfcfb0bf657b9fe1cf92d5537f118ccb487/index_new/cn/character_skills.json</x:v>
      </x:c>
    </x:row>
    <x:row r="7121" ht="38" customHeight="1">
      <x:c r="A7121" s="6" t="str">
        <x:v>1121703_12</x:v>
      </x:c>
      <x:c r="B7121" s="6" t="str">
        <x:v>1121703</x:v>
      </x:c>
      <x:c r="C7121" s="6" t="n">
        <x:v>12</x:v>
      </x:c>
      <x:c r="D7121" s="6" t="str">
        <x:v>尾巴•遣神役鬼</x:v>
      </x:c>
      <x:c r="E7121" s="7" t="str">
        <x:v>为除自身以外的队友恢复等同于各自21%能量上限的能量，同时使其攻击力提高43.2%，持续2回合。</x:v>
      </x:c>
      <x:c r="F7121" s="6" t="n">
        <x:v>0</x:v>
      </x:c>
      <x:c r="G7121" s="6" t="n">
        <x:v>0</x:v>
      </x:c>
      <x:c r="H7121" s="6" t="n">
        <x:v>0</x:v>
      </x:c>
      <x:c r="I7121" s="6" t="n">
        <x:v>0</x:v>
      </x:c>
      <x:c r="J7121" s="6" t="str">
        <x:v>[0.21, 0.432, 2]</x:v>
      </x:c>
      <x:c r="K7121" s="7" t="str">
        <x:v>无首段伤害倍率，请覆盖或设为辅助技能</x:v>
      </x:c>
      <x:c r="L7121" s="6" t="str">
        <x:v>https://raw.githubusercontent.com/Mar-7th/StarRailRes/dbe8cdfcfb0bf657b9fe1cf92d5537f118ccb487/index_new/cn/character_skills.json</x:v>
      </x:c>
    </x:row>
    <x:row r="7122" ht="38" customHeight="1">
      <x:c r="A7122" s="6" t="str">
        <x:v>1121703_13</x:v>
      </x:c>
      <x:c r="B7122" s="6" t="str">
        <x:v>1121703</x:v>
      </x:c>
      <x:c r="C7122" s="6" t="n">
        <x:v>13</x:v>
      </x:c>
      <x:c r="D7122" s="6" t="str">
        <x:v>尾巴•遣神役鬼</x:v>
      </x:c>
      <x:c r="E7122" s="7" t="str">
        <x:v>为除自身以外的队友恢复等同于各自21.5%能量上限的能量，同时使其攻击力提高44.8%，持续2回合。</x:v>
      </x:c>
      <x:c r="F7122" s="6" t="n">
        <x:v>0</x:v>
      </x:c>
      <x:c r="G7122" s="6" t="n">
        <x:v>0</x:v>
      </x:c>
      <x:c r="H7122" s="6" t="n">
        <x:v>0</x:v>
      </x:c>
      <x:c r="I7122" s="6" t="n">
        <x:v>0</x:v>
      </x:c>
      <x:c r="J7122" s="6" t="str">
        <x:v>[0.215, 0.448, 2]</x:v>
      </x:c>
      <x:c r="K7122" s="7" t="str">
        <x:v>无首段伤害倍率，请覆盖或设为辅助技能</x:v>
      </x:c>
      <x:c r="L7122" s="6" t="str">
        <x:v>https://raw.githubusercontent.com/Mar-7th/StarRailRes/dbe8cdfcfb0bf657b9fe1cf92d5537f118ccb487/index_new/cn/character_skills.json</x:v>
      </x:c>
    </x:row>
    <x:row r="7123" ht="38" customHeight="1">
      <x:c r="A7123" s="6" t="str">
        <x:v>1121703_14</x:v>
      </x:c>
      <x:c r="B7123" s="6" t="str">
        <x:v>1121703</x:v>
      </x:c>
      <x:c r="C7123" s="6" t="n">
        <x:v>14</x:v>
      </x:c>
      <x:c r="D7123" s="6" t="str">
        <x:v>尾巴•遣神役鬼</x:v>
      </x:c>
      <x:c r="E7123" s="7" t="str">
        <x:v>为除自身以外的队友恢复等同于各自22%能量上限的能量，同时使其攻击力提高46.4%，持续2回合。</x:v>
      </x:c>
      <x:c r="F7123" s="6" t="n">
        <x:v>0</x:v>
      </x:c>
      <x:c r="G7123" s="6" t="n">
        <x:v>0</x:v>
      </x:c>
      <x:c r="H7123" s="6" t="n">
        <x:v>0</x:v>
      </x:c>
      <x:c r="I7123" s="6" t="n">
        <x:v>0</x:v>
      </x:c>
      <x:c r="J7123" s="6" t="str">
        <x:v>[0.22, 0.464, 2]</x:v>
      </x:c>
      <x:c r="K7123" s="7" t="str">
        <x:v>无首段伤害倍率，请覆盖或设为辅助技能</x:v>
      </x:c>
      <x:c r="L7123" s="6" t="str">
        <x:v>https://raw.githubusercontent.com/Mar-7th/StarRailRes/dbe8cdfcfb0bf657b9fe1cf92d5537f118ccb487/index_new/cn/character_skills.json</x:v>
      </x:c>
    </x:row>
    <x:row r="7124" ht="38" customHeight="1">
      <x:c r="A7124" s="6" t="str">
        <x:v>1121703_15</x:v>
      </x:c>
      <x:c r="B7124" s="6" t="str">
        <x:v>1121703</x:v>
      </x:c>
      <x:c r="C7124" s="6" t="n">
        <x:v>15</x:v>
      </x:c>
      <x:c r="D7124" s="6" t="str">
        <x:v>尾巴•遣神役鬼</x:v>
      </x:c>
      <x:c r="E7124" s="7" t="str">
        <x:v>为除自身以外的队友恢复等同于各自22.5%能量上限的能量，同时使其攻击力提高48%，持续2回合。</x:v>
      </x:c>
      <x:c r="F7124" s="6" t="n">
        <x:v>0</x:v>
      </x:c>
      <x:c r="G7124" s="6" t="n">
        <x:v>0</x:v>
      </x:c>
      <x:c r="H7124" s="6" t="n">
        <x:v>0</x:v>
      </x:c>
      <x:c r="I7124" s="6" t="n">
        <x:v>0</x:v>
      </x:c>
      <x:c r="J7124" s="6" t="str">
        <x:v>[0.225, 0.48, 2]</x:v>
      </x:c>
      <x:c r="K7124" s="7" t="str">
        <x:v>无首段伤害倍率，请覆盖或设为辅助技能</x:v>
      </x:c>
      <x:c r="L7124" s="6" t="str">
        <x:v>https://raw.githubusercontent.com/Mar-7th/StarRailRes/dbe8cdfcfb0bf657b9fe1cf92d5537f118ccb487/index_new/cn/character_skills.json</x:v>
      </x:c>
    </x:row>
    <x:row r="7125" ht="83" customHeight="1">
      <x:c r="A7125" s="6" t="str">
        <x:v>1121704_1</x:v>
      </x:c>
      <x:c r="B7125" s="6" t="str">
        <x:v>1121704</x:v>
      </x:c>
      <x:c r="C7125" s="6" t="n">
        <x:v>1</x:v>
      </x:c>
      <x:c r="D7125" s="6" t="str">
        <x:v>凭附•气通天真</x:v>
      </x:c>
      <x:c r="E7125" s="7" t="str">
        <x:v>施放战技或终结技后藿藿获得【禳命】，持续3回合，藿藿每回合开始时持续回合数减1。当藿藿拥有【禳命】时，我方目标回合开始或施放终结技时回复自身和生命值百分比最低的我方目标等同于藿藿3%生命上限+30的生命值，随后使每个当前生命值百分比小于等于50%的我方目标回复等同于藿藿3%生命上限+30的生命值。
触发【禳命】为我方目标提供治疗时，解除该目标1个负面效果，该效果可以触发6次，再次获得【禳命】后将刷新效果可触发次数。</x:v>
      </x:c>
      <x:c r="F7125" s="6" t="n">
        <x:v>0</x:v>
      </x:c>
      <x:c r="G7125" s="6" t="n">
        <x:v>0</x:v>
      </x:c>
      <x:c r="H7125" s="6" t="n">
        <x:v>0</x:v>
      </x:c>
      <x:c r="I7125" s="6" t="n">
        <x:v>0</x:v>
      </x:c>
      <x:c r="J7125" s="6" t="str">
        <x:v>[3, 1, 0.03, 0, 30, 0.5, 6]</x:v>
      </x:c>
      <x:c r="K7125" s="7" t="str">
        <x:v>无首段伤害倍率，请覆盖或设为辅助技能</x:v>
      </x:c>
      <x:c r="L7125" s="6" t="str">
        <x:v>https://raw.githubusercontent.com/Mar-7th/StarRailRes/dbe8cdfcfb0bf657b9fe1cf92d5537f118ccb487/index_new/cn/character_skills.json</x:v>
      </x:c>
    </x:row>
    <x:row r="7126" ht="83" customHeight="1">
      <x:c r="A7126" s="6" t="str">
        <x:v>1121704_2</x:v>
      </x:c>
      <x:c r="B7126" s="6" t="str">
        <x:v>1121704</x:v>
      </x:c>
      <x:c r="C7126" s="6" t="n">
        <x:v>2</x:v>
      </x:c>
      <x:c r="D7126" s="6" t="str">
        <x:v>凭附•气通天真</x:v>
      </x:c>
      <x:c r="E7126" s="7" t="str">
        <x:v>施放战技或终结技后藿藿获得【禳命】，持续3回合，藿藿每回合开始时持续回合数减1。当藿藿拥有【禳命】时，我方目标回合开始或施放终结技时回复自身和生命值百分比最低的我方目标等同于藿藿3.19%生命上限+48的生命值，随后使每个当前生命值百分比小于等于50%的我方目标回复等同于藿藿3.19%生命上限+48的生命值。
触发【禳命】为我方目标提供治疗时，解除该目标1个负面效果，该效果可以触发6次，再次获得【禳命】后将刷新效果可触发次数。</x:v>
      </x:c>
      <x:c r="F7126" s="6" t="n">
        <x:v>0</x:v>
      </x:c>
      <x:c r="G7126" s="6" t="n">
        <x:v>0</x:v>
      </x:c>
      <x:c r="H7126" s="6" t="n">
        <x:v>0</x:v>
      </x:c>
      <x:c r="I7126" s="6" t="n">
        <x:v>0</x:v>
      </x:c>
      <x:c r="J7126" s="6" t="str">
        <x:v>[3, 1, 0.0319, 0, 48, 0.5, 6]</x:v>
      </x:c>
      <x:c r="K7126" s="7" t="str">
        <x:v>无首段伤害倍率，请覆盖或设为辅助技能</x:v>
      </x:c>
      <x:c r="L7126" s="6" t="str">
        <x:v>https://raw.githubusercontent.com/Mar-7th/StarRailRes/dbe8cdfcfb0bf657b9fe1cf92d5537f118ccb487/index_new/cn/character_skills.json</x:v>
      </x:c>
    </x:row>
    <x:row r="7127" ht="83" customHeight="1">
      <x:c r="A7127" s="6" t="str">
        <x:v>1121704_3</x:v>
      </x:c>
      <x:c r="B7127" s="6" t="str">
        <x:v>1121704</x:v>
      </x:c>
      <x:c r="C7127" s="6" t="n">
        <x:v>3</x:v>
      </x:c>
      <x:c r="D7127" s="6" t="str">
        <x:v>凭附•气通天真</x:v>
      </x:c>
      <x:c r="E7127" s="7" t="str">
        <x:v>施放战技或终结技后藿藿获得【禳命】，持续3回合，藿藿每回合开始时持续回合数减1。当藿藿拥有【禳命】时，我方目标回合开始或施放终结技时回复自身和生命值百分比最低的我方目标等同于藿藿3.38%生命上限+61.5的生命值，随后使每个当前生命值百分比小于等于50%的我方目标回复等同于藿藿3.38%生命上限+61.5的生命值。
触发【禳命】为我方目标提供治疗时，解除该目标1个负面效果，该效果可以触发6次，再次获得【禳命】后将刷新效果可触发次数。</x:v>
      </x:c>
      <x:c r="F7127" s="6" t="n">
        <x:v>0</x:v>
      </x:c>
      <x:c r="G7127" s="6" t="n">
        <x:v>0</x:v>
      </x:c>
      <x:c r="H7127" s="6" t="n">
        <x:v>0</x:v>
      </x:c>
      <x:c r="I7127" s="6" t="n">
        <x:v>0</x:v>
      </x:c>
      <x:c r="J7127" s="6" t="str">
        <x:v>[3, 1, 0.0338, 0, 61.5, 0.5, 6]</x:v>
      </x:c>
      <x:c r="K7127" s="7" t="str">
        <x:v>无首段伤害倍率，请覆盖或设为辅助技能</x:v>
      </x:c>
      <x:c r="L7127" s="6" t="str">
        <x:v>https://raw.githubusercontent.com/Mar-7th/StarRailRes/dbe8cdfcfb0bf657b9fe1cf92d5537f118ccb487/index_new/cn/character_skills.json</x:v>
      </x:c>
    </x:row>
    <x:row r="7128" ht="83" customHeight="1">
      <x:c r="A7128" s="6" t="str">
        <x:v>1121704_4</x:v>
      </x:c>
      <x:c r="B7128" s="6" t="str">
        <x:v>1121704</x:v>
      </x:c>
      <x:c r="C7128" s="6" t="n">
        <x:v>4</x:v>
      </x:c>
      <x:c r="D7128" s="6" t="str">
        <x:v>凭附•气通天真</x:v>
      </x:c>
      <x:c r="E7128" s="7" t="str">
        <x:v>施放战技或终结技后藿藿获得【禳命】，持续3回合，藿藿每回合开始时持续回合数减1。当藿藿拥有【禳命】时，我方目标回合开始或施放终结技时回复自身和生命值百分比最低的我方目标等同于藿藿3.56%生命上限+75的生命值，随后使每个当前生命值百分比小于等于50%的我方目标回复等同于藿藿3.56%生命上限+75的生命值。
触发【禳命】为我方目标提供治疗时，解除该目标1个负面效果，该效果可以触发6次，再次获得【禳命】后将刷新效果可触发次数。</x:v>
      </x:c>
      <x:c r="F7128" s="6" t="n">
        <x:v>0</x:v>
      </x:c>
      <x:c r="G7128" s="6" t="n">
        <x:v>0</x:v>
      </x:c>
      <x:c r="H7128" s="6" t="n">
        <x:v>0</x:v>
      </x:c>
      <x:c r="I7128" s="6" t="n">
        <x:v>0</x:v>
      </x:c>
      <x:c r="J7128" s="6" t="str">
        <x:v>[3, 1, 0.0356, 0, 75, 0.5, 6]</x:v>
      </x:c>
      <x:c r="K7128" s="7" t="str">
        <x:v>无首段伤害倍率，请覆盖或设为辅助技能</x:v>
      </x:c>
      <x:c r="L7128" s="6" t="str">
        <x:v>https://raw.githubusercontent.com/Mar-7th/StarRailRes/dbe8cdfcfb0bf657b9fe1cf92d5537f118ccb487/index_new/cn/character_skills.json</x:v>
      </x:c>
    </x:row>
    <x:row r="7129" ht="83" customHeight="1">
      <x:c r="A7129" s="6" t="str">
        <x:v>1121704_5</x:v>
      </x:c>
      <x:c r="B7129" s="6" t="str">
        <x:v>1121704</x:v>
      </x:c>
      <x:c r="C7129" s="6" t="n">
        <x:v>5</x:v>
      </x:c>
      <x:c r="D7129" s="6" t="str">
        <x:v>凭附•气通天真</x:v>
      </x:c>
      <x:c r="E7129" s="7" t="str">
        <x:v>施放战技或终结技后藿藿获得【禳命】，持续3回合，藿藿每回合开始时持续回合数减1。当藿藿拥有【禳命】时，我方目标回合开始或施放终结技时回复自身和生命值百分比最低的我方目标等同于藿藿3.75%生命上限+84的生命值，随后使每个当前生命值百分比小于等于50%的我方目标回复等同于藿藿3.75%生命上限+84的生命值。
触发【禳命】为我方目标提供治疗时，解除该目标1个负面效果，该效果可以触发6次，再次获得【禳命】后将刷新效果可触发次数。</x:v>
      </x:c>
      <x:c r="F7129" s="6" t="n">
        <x:v>0</x:v>
      </x:c>
      <x:c r="G7129" s="6" t="n">
        <x:v>0</x:v>
      </x:c>
      <x:c r="H7129" s="6" t="n">
        <x:v>0</x:v>
      </x:c>
      <x:c r="I7129" s="6" t="n">
        <x:v>0</x:v>
      </x:c>
      <x:c r="J7129" s="6" t="str">
        <x:v>[3, 1, 0.0375, 0, 84, 0.5, 6]</x:v>
      </x:c>
      <x:c r="K7129" s="7" t="str">
        <x:v>无首段伤害倍率，请覆盖或设为辅助技能</x:v>
      </x:c>
      <x:c r="L7129" s="6" t="str">
        <x:v>https://raw.githubusercontent.com/Mar-7th/StarRailRes/dbe8cdfcfb0bf657b9fe1cf92d5537f118ccb487/index_new/cn/character_skills.json</x:v>
      </x:c>
    </x:row>
    <x:row r="7130" ht="83" customHeight="1">
      <x:c r="A7130" s="6" t="str">
        <x:v>1121704_6</x:v>
      </x:c>
      <x:c r="B7130" s="6" t="str">
        <x:v>1121704</x:v>
      </x:c>
      <x:c r="C7130" s="6" t="n">
        <x:v>6</x:v>
      </x:c>
      <x:c r="D7130" s="6" t="str">
        <x:v>凭附•气通天真</x:v>
      </x:c>
      <x:c r="E7130" s="7" t="str">
        <x:v>施放战技或终结技后藿藿获得【禳命】，持续3回合，藿藿每回合开始时持续回合数减1。当藿藿拥有【禳命】时，我方目标回合开始或施放终结技时回复自身和生命值百分比最低的我方目标等同于藿藿3.9%生命上限+93的生命值，随后使每个当前生命值百分比小于等于50%的我方目标回复等同于藿藿3.9%生命上限+93的生命值。
触发【禳命】为我方目标提供治疗时，解除该目标1个负面效果，该效果可以触发6次，再次获得【禳命】后将刷新效果可触发次数。</x:v>
      </x:c>
      <x:c r="F7130" s="6" t="n">
        <x:v>0</x:v>
      </x:c>
      <x:c r="G7130" s="6" t="n">
        <x:v>0</x:v>
      </x:c>
      <x:c r="H7130" s="6" t="n">
        <x:v>0</x:v>
      </x:c>
      <x:c r="I7130" s="6" t="n">
        <x:v>0</x:v>
      </x:c>
      <x:c r="J7130" s="6" t="str">
        <x:v>[3, 1, 0.039, 0, 93, 0.5, 6]</x:v>
      </x:c>
      <x:c r="K7130" s="7" t="str">
        <x:v>无首段伤害倍率，请覆盖或设为辅助技能</x:v>
      </x:c>
      <x:c r="L7130" s="6" t="str">
        <x:v>https://raw.githubusercontent.com/Mar-7th/StarRailRes/dbe8cdfcfb0bf657b9fe1cf92d5537f118ccb487/index_new/cn/character_skills.json</x:v>
      </x:c>
    </x:row>
    <x:row r="7131" ht="98" customHeight="1">
      <x:c r="A7131" s="6" t="str">
        <x:v>1121704_7</x:v>
      </x:c>
      <x:c r="B7131" s="6" t="str">
        <x:v>1121704</x:v>
      </x:c>
      <x:c r="C7131" s="6" t="n">
        <x:v>7</x:v>
      </x:c>
      <x:c r="D7131" s="6" t="str">
        <x:v>凭附•气通天真</x:v>
      </x:c>
      <x:c r="E7131" s="7" t="str">
        <x:v>施放战技或终结技后藿藿获得【禳命】，持续3回合，藿藿每回合开始时持续回合数减1。当藿藿拥有【禳命】时，我方目标回合开始或施放终结技时回复自身和生命值百分比最低的我方目标等同于藿藿4.05%生命上限+99.75的生命值，随后使每个当前生命值百分比小于等于50%的我方目标回复等同于藿藿4.05%生命上限+99.75的生命值。
触发【禳命】为我方目标提供治疗时，解除该目标1个负面效果，该效果可以触发6次，再次获得【禳命】后将刷新效果可触发次数。</x:v>
      </x:c>
      <x:c r="F7131" s="6" t="n">
        <x:v>0</x:v>
      </x:c>
      <x:c r="G7131" s="6" t="n">
        <x:v>0</x:v>
      </x:c>
      <x:c r="H7131" s="6" t="n">
        <x:v>0</x:v>
      </x:c>
      <x:c r="I7131" s="6" t="n">
        <x:v>0</x:v>
      </x:c>
      <x:c r="J7131" s="6" t="str">
        <x:v>[3, 1, 0.0405, 0, 99.75, 0.5, 6]</x:v>
      </x:c>
      <x:c r="K7131" s="7" t="str">
        <x:v>无首段伤害倍率，请覆盖或设为辅助技能</x:v>
      </x:c>
      <x:c r="L7131" s="6" t="str">
        <x:v>https://raw.githubusercontent.com/Mar-7th/StarRailRes/dbe8cdfcfb0bf657b9fe1cf92d5537f118ccb487/index_new/cn/character_skills.json</x:v>
      </x:c>
    </x:row>
    <x:row r="7132" ht="83" customHeight="1">
      <x:c r="A7132" s="6" t="str">
        <x:v>1121704_8</x:v>
      </x:c>
      <x:c r="B7132" s="6" t="str">
        <x:v>1121704</x:v>
      </x:c>
      <x:c r="C7132" s="6" t="n">
        <x:v>8</x:v>
      </x:c>
      <x:c r="D7132" s="6" t="str">
        <x:v>凭附•气通天真</x:v>
      </x:c>
      <x:c r="E7132" s="7" t="str">
        <x:v>施放战技或终结技后藿藿获得【禳命】，持续3回合，藿藿每回合开始时持续回合数减1。当藿藿拥有【禳命】时，我方目标回合开始或施放终结技时回复自身和生命值百分比最低的我方目标等同于藿藿4.2%生命上限+106.5的生命值，随后使每个当前生命值百分比小于等于50%的我方目标回复等同于藿藿4.2%生命上限+106.5的生命值。
触发【禳命】为我方目标提供治疗时，解除该目标1个负面效果，该效果可以触发6次，再次获得【禳命】后将刷新效果可触发次数。</x:v>
      </x:c>
      <x:c r="F7132" s="6" t="n">
        <x:v>0</x:v>
      </x:c>
      <x:c r="G7132" s="6" t="n">
        <x:v>0</x:v>
      </x:c>
      <x:c r="H7132" s="6" t="n">
        <x:v>0</x:v>
      </x:c>
      <x:c r="I7132" s="6" t="n">
        <x:v>0</x:v>
      </x:c>
      <x:c r="J7132" s="6" t="str">
        <x:v>[3, 1, 0.042, 0, 106.5, 0.5, 6]</x:v>
      </x:c>
      <x:c r="K7132" s="7" t="str">
        <x:v>无首段伤害倍率，请覆盖或设为辅助技能</x:v>
      </x:c>
      <x:c r="L7132" s="6" t="str">
        <x:v>https://raw.githubusercontent.com/Mar-7th/StarRailRes/dbe8cdfcfb0bf657b9fe1cf92d5537f118ccb487/index_new/cn/character_skills.json</x:v>
      </x:c>
    </x:row>
    <x:row r="7133" ht="98" customHeight="1">
      <x:c r="A7133" s="6" t="str">
        <x:v>1121704_9</x:v>
      </x:c>
      <x:c r="B7133" s="6" t="str">
        <x:v>1121704</x:v>
      </x:c>
      <x:c r="C7133" s="6" t="n">
        <x:v>9</x:v>
      </x:c>
      <x:c r="D7133" s="6" t="str">
        <x:v>凭附•气通天真</x:v>
      </x:c>
      <x:c r="E7133" s="7" t="str">
        <x:v>施放战技或终结技后藿藿获得【禳命】，持续3回合，藿藿每回合开始时持续回合数减1。当藿藿拥有【禳命】时，我方目标回合开始或施放终结技时回复自身和生命值百分比最低的我方目标等同于藿藿4.35%生命上限+113.25的生命值，随后使每个当前生命值百分比小于等于50%的我方目标回复等同于藿藿4.35%生命上限+113.25的生命值。
触发【禳命】为我方目标提供治疗时，解除该目标1个负面效果，该效果可以触发6次，再次获得【禳命】后将刷新效果可触发次数。</x:v>
      </x:c>
      <x:c r="F7133" s="6" t="n">
        <x:v>0</x:v>
      </x:c>
      <x:c r="G7133" s="6" t="n">
        <x:v>0</x:v>
      </x:c>
      <x:c r="H7133" s="6" t="n">
        <x:v>0</x:v>
      </x:c>
      <x:c r="I7133" s="6" t="n">
        <x:v>0</x:v>
      </x:c>
      <x:c r="J7133" s="6" t="str">
        <x:v>[3, 1, 0.0435, 0, 113.25, 0.5, 6]</x:v>
      </x:c>
      <x:c r="K7133" s="7" t="str">
        <x:v>无首段伤害倍率，请覆盖或设为辅助技能</x:v>
      </x:c>
      <x:c r="L7133" s="6" t="str">
        <x:v>https://raw.githubusercontent.com/Mar-7th/StarRailRes/dbe8cdfcfb0bf657b9fe1cf92d5537f118ccb487/index_new/cn/character_skills.json</x:v>
      </x:c>
    </x:row>
    <x:row r="7134" ht="83" customHeight="1">
      <x:c r="A7134" s="6" t="str">
        <x:v>1121704_10</x:v>
      </x:c>
      <x:c r="B7134" s="6" t="str">
        <x:v>1121704</x:v>
      </x:c>
      <x:c r="C7134" s="6" t="n">
        <x:v>10</x:v>
      </x:c>
      <x:c r="D7134" s="6" t="str">
        <x:v>凭附•气通天真</x:v>
      </x:c>
      <x:c r="E7134" s="7" t="str">
        <x:v>施放战技或终结技后藿藿获得【禳命】，持续3回合，藿藿每回合开始时持续回合数减1。当藿藿拥有【禳命】时，我方目标回合开始或施放终结技时回复自身和生命值百分比最低的我方目标等同于藿藿4.5%生命上限+120的生命值，随后使每个当前生命值百分比小于等于50%的我方目标回复等同于藿藿4.5%生命上限+120的生命值。
触发【禳命】为我方目标提供治疗时，解除该目标1个负面效果，该效果可以触发6次，再次获得【禳命】后将刷新效果可触发次数。</x:v>
      </x:c>
      <x:c r="F7134" s="6" t="n">
        <x:v>0</x:v>
      </x:c>
      <x:c r="G7134" s="6" t="n">
        <x:v>0</x:v>
      </x:c>
      <x:c r="H7134" s="6" t="n">
        <x:v>0</x:v>
      </x:c>
      <x:c r="I7134" s="6" t="n">
        <x:v>0</x:v>
      </x:c>
      <x:c r="J7134" s="6" t="str">
        <x:v>[3, 1, 0.045, 0, 120, 0.5, 6]</x:v>
      </x:c>
      <x:c r="K7134" s="7" t="str">
        <x:v>无首段伤害倍率，请覆盖或设为辅助技能</x:v>
      </x:c>
      <x:c r="L7134" s="6" t="str">
        <x:v>https://raw.githubusercontent.com/Mar-7th/StarRailRes/dbe8cdfcfb0bf657b9fe1cf92d5537f118ccb487/index_new/cn/character_skills.json</x:v>
      </x:c>
    </x:row>
    <x:row r="7135" ht="98" customHeight="1">
      <x:c r="A7135" s="6" t="str">
        <x:v>1121704_11</x:v>
      </x:c>
      <x:c r="B7135" s="6" t="str">
        <x:v>1121704</x:v>
      </x:c>
      <x:c r="C7135" s="6" t="n">
        <x:v>11</x:v>
      </x:c>
      <x:c r="D7135" s="6" t="str">
        <x:v>凭附•气通天真</x:v>
      </x:c>
      <x:c r="E7135" s="7" t="str">
        <x:v>施放战技或终结技后藿藿获得【禳命】，持续3回合，藿藿每回合开始时持续回合数减1。当藿藿拥有【禳命】时，我方目标回合开始或施放终结技时回复自身和生命值百分比最低的我方目标等同于藿藿4.65%生命上限+126.75的生命值，随后使每个当前生命值百分比小于等于50%的我方目标回复等同于藿藿4.65%生命上限+126.75的生命值。
触发【禳命】为我方目标提供治疗时，解除该目标1个负面效果，该效果可以触发6次，再次获得【禳命】后将刷新效果可触发次数。</x:v>
      </x:c>
      <x:c r="F7135" s="6" t="n">
        <x:v>0</x:v>
      </x:c>
      <x:c r="G7135" s="6" t="n">
        <x:v>0</x:v>
      </x:c>
      <x:c r="H7135" s="6" t="n">
        <x:v>0</x:v>
      </x:c>
      <x:c r="I7135" s="6" t="n">
        <x:v>0</x:v>
      </x:c>
      <x:c r="J7135" s="6" t="str">
        <x:v>[3, 1, 0.0465, 0, 126.75, 0.5, 6]</x:v>
      </x:c>
      <x:c r="K7135" s="7" t="str">
        <x:v>无首段伤害倍率，请覆盖或设为辅助技能</x:v>
      </x:c>
      <x:c r="L7135" s="6" t="str">
        <x:v>https://raw.githubusercontent.com/Mar-7th/StarRailRes/dbe8cdfcfb0bf657b9fe1cf92d5537f118ccb487/index_new/cn/character_skills.json</x:v>
      </x:c>
    </x:row>
    <x:row r="7136" ht="83" customHeight="1">
      <x:c r="A7136" s="6" t="str">
        <x:v>1121704_12</x:v>
      </x:c>
      <x:c r="B7136" s="6" t="str">
        <x:v>1121704</x:v>
      </x:c>
      <x:c r="C7136" s="6" t="n">
        <x:v>12</x:v>
      </x:c>
      <x:c r="D7136" s="6" t="str">
        <x:v>凭附•气通天真</x:v>
      </x:c>
      <x:c r="E7136" s="7" t="str">
        <x:v>施放战技或终结技后藿藿获得【禳命】，持续3回合，藿藿每回合开始时持续回合数减1。当藿藿拥有【禳命】时，我方目标回合开始或施放终结技时回复自身和生命值百分比最低的我方目标等同于藿藿4.8%生命上限+133.5的生命值，随后使每个当前生命值百分比小于等于50%的我方目标回复等同于藿藿4.8%生命上限+133.5的生命值。
触发【禳命】为我方目标提供治疗时，解除该目标1个负面效果，该效果可以触发6次，再次获得【禳命】后将刷新效果可触发次数。</x:v>
      </x:c>
      <x:c r="F7136" s="6" t="n">
        <x:v>0</x:v>
      </x:c>
      <x:c r="G7136" s="6" t="n">
        <x:v>0</x:v>
      </x:c>
      <x:c r="H7136" s="6" t="n">
        <x:v>0</x:v>
      </x:c>
      <x:c r="I7136" s="6" t="n">
        <x:v>0</x:v>
      </x:c>
      <x:c r="J7136" s="6" t="str">
        <x:v>[3, 1, 0.048, 0, 133.5, 0.5, 6]</x:v>
      </x:c>
      <x:c r="K7136" s="7" t="str">
        <x:v>无首段伤害倍率，请覆盖或设为辅助技能</x:v>
      </x:c>
      <x:c r="L7136" s="6" t="str">
        <x:v>https://raw.githubusercontent.com/Mar-7th/StarRailRes/dbe8cdfcfb0bf657b9fe1cf92d5537f118ccb487/index_new/cn/character_skills.json</x:v>
      </x:c>
    </x:row>
    <x:row r="7137" ht="98" customHeight="1">
      <x:c r="A7137" s="6" t="str">
        <x:v>1121704_13</x:v>
      </x:c>
      <x:c r="B7137" s="6" t="str">
        <x:v>1121704</x:v>
      </x:c>
      <x:c r="C7137" s="6" t="n">
        <x:v>13</x:v>
      </x:c>
      <x:c r="D7137" s="6" t="str">
        <x:v>凭附•气通天真</x:v>
      </x:c>
      <x:c r="E7137" s="7" t="str">
        <x:v>施放战技或终结技后藿藿获得【禳命】，持续3回合，藿藿每回合开始时持续回合数减1。当藿藿拥有【禳命】时，我方目标回合开始或施放终结技时回复自身和生命值百分比最低的我方目标等同于藿藿4.95%生命上限+140.25的生命值，随后使每个当前生命值百分比小于等于50%的我方目标回复等同于藿藿4.95%生命上限+140.25的生命值。
触发【禳命】为我方目标提供治疗时，解除该目标1个负面效果，该效果可以触发6次，再次获得【禳命】后将刷新效果可触发次数。</x:v>
      </x:c>
      <x:c r="F7137" s="6" t="n">
        <x:v>0</x:v>
      </x:c>
      <x:c r="G7137" s="6" t="n">
        <x:v>0</x:v>
      </x:c>
      <x:c r="H7137" s="6" t="n">
        <x:v>0</x:v>
      </x:c>
      <x:c r="I7137" s="6" t="n">
        <x:v>0</x:v>
      </x:c>
      <x:c r="J7137" s="6" t="str">
        <x:v>[3, 1, 0.0495, 0, 140.25, 0.5, 6]</x:v>
      </x:c>
      <x:c r="K7137" s="7" t="str">
        <x:v>无首段伤害倍率，请覆盖或设为辅助技能</x:v>
      </x:c>
      <x:c r="L7137" s="6" t="str">
        <x:v>https://raw.githubusercontent.com/Mar-7th/StarRailRes/dbe8cdfcfb0bf657b9fe1cf92d5537f118ccb487/index_new/cn/character_skills.json</x:v>
      </x:c>
    </x:row>
    <x:row r="7138" ht="83" customHeight="1">
      <x:c r="A7138" s="6" t="str">
        <x:v>1121704_14</x:v>
      </x:c>
      <x:c r="B7138" s="6" t="str">
        <x:v>1121704</x:v>
      </x:c>
      <x:c r="C7138" s="6" t="n">
        <x:v>14</x:v>
      </x:c>
      <x:c r="D7138" s="6" t="str">
        <x:v>凭附•气通天真</x:v>
      </x:c>
      <x:c r="E7138" s="7" t="str">
        <x:v>施放战技或终结技后藿藿获得【禳命】，持续3回合，藿藿每回合开始时持续回合数减1。当藿藿拥有【禳命】时，我方目标回合开始或施放终结技时回复自身和生命值百分比最低的我方目标等同于藿藿5.1%生命上限+147的生命值，随后使每个当前生命值百分比小于等于50%的我方目标回复等同于藿藿5.1%生命上限+147的生命值。
触发【禳命】为我方目标提供治疗时，解除该目标1个负面效果，该效果可以触发6次，再次获得【禳命】后将刷新效果可触发次数。</x:v>
      </x:c>
      <x:c r="F7138" s="6" t="n">
        <x:v>0</x:v>
      </x:c>
      <x:c r="G7138" s="6" t="n">
        <x:v>0</x:v>
      </x:c>
      <x:c r="H7138" s="6" t="n">
        <x:v>0</x:v>
      </x:c>
      <x:c r="I7138" s="6" t="n">
        <x:v>0</x:v>
      </x:c>
      <x:c r="J7138" s="6" t="str">
        <x:v>[3, 1, 0.051, 0, 147, 0.5, 6]</x:v>
      </x:c>
      <x:c r="K7138" s="7" t="str">
        <x:v>无首段伤害倍率，请覆盖或设为辅助技能</x:v>
      </x:c>
      <x:c r="L7138" s="6" t="str">
        <x:v>https://raw.githubusercontent.com/Mar-7th/StarRailRes/dbe8cdfcfb0bf657b9fe1cf92d5537f118ccb487/index_new/cn/character_skills.json</x:v>
      </x:c>
    </x:row>
    <x:row r="7139" ht="98" customHeight="1">
      <x:c r="A7139" s="6" t="str">
        <x:v>1121704_15</x:v>
      </x:c>
      <x:c r="B7139" s="6" t="str">
        <x:v>1121704</x:v>
      </x:c>
      <x:c r="C7139" s="6" t="n">
        <x:v>15</x:v>
      </x:c>
      <x:c r="D7139" s="6" t="str">
        <x:v>凭附•气通天真</x:v>
      </x:c>
      <x:c r="E7139" s="7" t="str">
        <x:v>施放战技或终结技后藿藿获得【禳命】，持续3回合，藿藿每回合开始时持续回合数减1。当藿藿拥有【禳命】时，我方目标回合开始或施放终结技时回复自身和生命值百分比最低的我方目标等同于藿藿5.25%生命上限+153.75的生命值，随后使每个当前生命值百分比小于等于50%的我方目标回复等同于藿藿5.25%生命上限+153.75的生命值。
触发【禳命】为我方目标提供治疗时，解除该目标1个负面效果，该效果可以触发6次，再次获得【禳命】后将刷新效果可触发次数。</x:v>
      </x:c>
      <x:c r="F7139" s="6" t="n">
        <x:v>0</x:v>
      </x:c>
      <x:c r="G7139" s="6" t="n">
        <x:v>0</x:v>
      </x:c>
      <x:c r="H7139" s="6" t="n">
        <x:v>0</x:v>
      </x:c>
      <x:c r="I7139" s="6" t="n">
        <x:v>0</x:v>
      </x:c>
      <x:c r="J7139" s="6" t="str">
        <x:v>[3, 1, 0.0525, 0, 153.75, 0.5, 6]</x:v>
      </x:c>
      <x:c r="K7139" s="7" t="str">
        <x:v>无首段伤害倍率，请覆盖或设为辅助技能</x:v>
      </x:c>
      <x:c r="L7139" s="6" t="str">
        <x:v>https://raw.githubusercontent.com/Mar-7th/StarRailRes/dbe8cdfcfb0bf657b9fe1cf92d5537f118ccb487/index_new/cn/character_skills.json</x:v>
      </x:c>
    </x:row>
    <x:row r="7140" ht="20" customHeight="1">
      <x:c r="A7140" s="6" t="str">
        <x:v>1121706_1</x:v>
      </x:c>
      <x:c r="B7140" s="6" t="str">
        <x:v>1121706</x:v>
      </x:c>
      <x:c r="C7140" s="6" t="n">
        <x:v>1</x:v>
      </x:c>
      <x:c r="D7140" s="6" t="str">
        <x:v>攻击</x:v>
      </x:c>
      <x:c r="E7140" s="7" t="str">
        <x:v>攻击敌人，进入战斗后削弱敌方目标对应属性韧性。</x:v>
      </x:c>
      <x:c r="F7140" s="6" t="n">
        <x:v>0</x:v>
      </x:c>
      <x:c r="G7140" s="6" t="n">
        <x:v>0</x:v>
      </x:c>
      <x:c r="H7140" s="6" t="n">
        <x:v>0</x:v>
      </x:c>
      <x:c r="I7140" s="6" t="n">
        <x:v>0</x:v>
      </x:c>
      <x:c r="J7140" s="6" t="str">
        <x:v>[]</x:v>
      </x:c>
      <x:c r="K7140" s="7" t="str">
        <x:v>缺少结构化参数，必须覆盖</x:v>
      </x:c>
      <x:c r="L7140" s="6" t="str">
        <x:v>https://raw.githubusercontent.com/Mar-7th/StarRailRes/dbe8cdfcfb0bf657b9fe1cf92d5537f118ccb487/index_new/cn/character_skills.json</x:v>
      </x:c>
    </x:row>
    <x:row r="7141" ht="53" customHeight="1">
      <x:c r="A7141" s="6" t="str">
        <x:v>1121707_1</x:v>
      </x:c>
      <x:c r="B7141" s="6" t="str">
        <x:v>1121707</x:v>
      </x:c>
      <x:c r="C7141" s="6" t="n">
        <x:v>1</x:v>
      </x:c>
      <x:c r="D7141" s="6" t="str">
        <x:v>凶煞•劾压鬼物</x:v>
      </x:c>
      <x:c r="E7141" s="7" t="str">
        <x:v>藿藿恐吓周围的敌人，使其陷入【魄散】状态。【魄散】状态下的敌人会向远离藿藿的方向逃跑，持续10秒。与陷入【魄散】状态的敌人进入战斗后，有100%的基础概率使敌方每个单体目标攻击力降低25%，持续2回合。</x:v>
      </x:c>
      <x:c r="F7141" s="6" t="n">
        <x:v>0</x:v>
      </x:c>
      <x:c r="G7141" s="6" t="n">
        <x:v>0</x:v>
      </x:c>
      <x:c r="H7141" s="6" t="n">
        <x:v>0</x:v>
      </x:c>
      <x:c r="I7141" s="6" t="n">
        <x:v>0</x:v>
      </x:c>
      <x:c r="J7141" s="6" t="str">
        <x:v>[1, 0.25, 2, 10]</x:v>
      </x:c>
      <x:c r="K7141" s="7" t="str">
        <x:v>无首段伤害倍率，请覆盖或设为辅助技能</x:v>
      </x:c>
      <x:c r="L7141" s="6" t="str">
        <x:v>https://raw.githubusercontent.com/Mar-7th/StarRailRes/dbe8cdfcfb0bf657b9fe1cf92d5537f118ccb487/index_new/cn/character_skills.json</x:v>
      </x:c>
    </x:row>
    <x:row r="7142" ht="20" customHeight="1">
      <x:c r="A7142" s="6" t="str">
        <x:v>1130601_1</x:v>
      </x:c>
      <x:c r="B7142" s="6" t="str">
        <x:v>1130601</x:v>
      </x:c>
      <x:c r="C7142" s="6" t="n">
        <x:v>1</x:v>
      </x:c>
      <x:c r="D7142" s="6" t="str">
        <x:v>独角戏</x:v>
      </x:c>
      <x:c r="E7142" s="7" t="str">
        <x:v>对指定敌方单体造成等同于花火50%攻击力的量子属性伤害。</x:v>
      </x:c>
      <x:c r="F7142" s="6" t="n">
        <x:v>0.5</x:v>
      </x:c>
      <x:c r="G7142" s="6" t="n">
        <x:v>0</x:v>
      </x:c>
      <x:c r="H7142" s="6" t="n">
        <x:v>0</x:v>
      </x:c>
      <x:c r="I7142" s="6" t="n">
        <x:v>0</x:v>
      </x:c>
      <x:c r="J7142" s="6" t="str">
        <x:v>[0.5]</x:v>
      </x:c>
      <x:c r="K7142" s="7" t="str">
        <x:v>需确认条件及分段</x:v>
      </x:c>
      <x:c r="L7142" s="6" t="str">
        <x:v>https://raw.githubusercontent.com/Mar-7th/StarRailRes/dbe8cdfcfb0bf657b9fe1cf92d5537f118ccb487/index_new/cn/character_skills.json</x:v>
      </x:c>
    </x:row>
    <x:row r="7143" ht="20" customHeight="1">
      <x:c r="A7143" s="6" t="str">
        <x:v>1130601_2</x:v>
      </x:c>
      <x:c r="B7143" s="6" t="str">
        <x:v>1130601</x:v>
      </x:c>
      <x:c r="C7143" s="6" t="n">
        <x:v>2</x:v>
      </x:c>
      <x:c r="D7143" s="6" t="str">
        <x:v>独角戏</x:v>
      </x:c>
      <x:c r="E7143" s="7" t="str">
        <x:v>对指定敌方单体造成等同于花火60%攻击力的量子属性伤害。</x:v>
      </x:c>
      <x:c r="F7143" s="6" t="n">
        <x:v>0.6</x:v>
      </x:c>
      <x:c r="G7143" s="6" t="n">
        <x:v>0</x:v>
      </x:c>
      <x:c r="H7143" s="6" t="n">
        <x:v>0</x:v>
      </x:c>
      <x:c r="I7143" s="6" t="n">
        <x:v>0</x:v>
      </x:c>
      <x:c r="J7143" s="6" t="str">
        <x:v>[0.6]</x:v>
      </x:c>
      <x:c r="K7143" s="7" t="str">
        <x:v>需确认条件及分段</x:v>
      </x:c>
      <x:c r="L7143" s="6" t="str">
        <x:v>https://raw.githubusercontent.com/Mar-7th/StarRailRes/dbe8cdfcfb0bf657b9fe1cf92d5537f118ccb487/index_new/cn/character_skills.json</x:v>
      </x:c>
    </x:row>
    <x:row r="7144" ht="20" customHeight="1">
      <x:c r="A7144" s="6" t="str">
        <x:v>1130601_3</x:v>
      </x:c>
      <x:c r="B7144" s="6" t="str">
        <x:v>1130601</x:v>
      </x:c>
      <x:c r="C7144" s="6" t="n">
        <x:v>3</x:v>
      </x:c>
      <x:c r="D7144" s="6" t="str">
        <x:v>独角戏</x:v>
      </x:c>
      <x:c r="E7144" s="7" t="str">
        <x:v>对指定敌方单体造成等同于花火70%攻击力的量子属性伤害。</x:v>
      </x:c>
      <x:c r="F7144" s="6" t="n">
        <x:v>0.7</x:v>
      </x:c>
      <x:c r="G7144" s="6" t="n">
        <x:v>0</x:v>
      </x:c>
      <x:c r="H7144" s="6" t="n">
        <x:v>0</x:v>
      </x:c>
      <x:c r="I7144" s="6" t="n">
        <x:v>0</x:v>
      </x:c>
      <x:c r="J7144" s="6" t="str">
        <x:v>[0.7]</x:v>
      </x:c>
      <x:c r="K7144" s="7" t="str">
        <x:v>需确认条件及分段</x:v>
      </x:c>
      <x:c r="L7144" s="6" t="str">
        <x:v>https://raw.githubusercontent.com/Mar-7th/StarRailRes/dbe8cdfcfb0bf657b9fe1cf92d5537f118ccb487/index_new/cn/character_skills.json</x:v>
      </x:c>
    </x:row>
    <x:row r="7145" ht="20" customHeight="1">
      <x:c r="A7145" s="6" t="str">
        <x:v>1130601_4</x:v>
      </x:c>
      <x:c r="B7145" s="6" t="str">
        <x:v>1130601</x:v>
      </x:c>
      <x:c r="C7145" s="6" t="n">
        <x:v>4</x:v>
      </x:c>
      <x:c r="D7145" s="6" t="str">
        <x:v>独角戏</x:v>
      </x:c>
      <x:c r="E7145" s="7" t="str">
        <x:v>对指定敌方单体造成等同于花火80%攻击力的量子属性伤害。</x:v>
      </x:c>
      <x:c r="F7145" s="6" t="n">
        <x:v>0.8</x:v>
      </x:c>
      <x:c r="G7145" s="6" t="n">
        <x:v>0</x:v>
      </x:c>
      <x:c r="H7145" s="6" t="n">
        <x:v>0</x:v>
      </x:c>
      <x:c r="I7145" s="6" t="n">
        <x:v>0</x:v>
      </x:c>
      <x:c r="J7145" s="6" t="str">
        <x:v>[0.8]</x:v>
      </x:c>
      <x:c r="K7145" s="7" t="str">
        <x:v>需确认条件及分段</x:v>
      </x:c>
      <x:c r="L7145" s="6" t="str">
        <x:v>https://raw.githubusercontent.com/Mar-7th/StarRailRes/dbe8cdfcfb0bf657b9fe1cf92d5537f118ccb487/index_new/cn/character_skills.json</x:v>
      </x:c>
    </x:row>
    <x:row r="7146" ht="20" customHeight="1">
      <x:c r="A7146" s="6" t="str">
        <x:v>1130601_5</x:v>
      </x:c>
      <x:c r="B7146" s="6" t="str">
        <x:v>1130601</x:v>
      </x:c>
      <x:c r="C7146" s="6" t="n">
        <x:v>5</x:v>
      </x:c>
      <x:c r="D7146" s="6" t="str">
        <x:v>独角戏</x:v>
      </x:c>
      <x:c r="E7146" s="7" t="str">
        <x:v>对指定敌方单体造成等同于花火90%攻击力的量子属性伤害。</x:v>
      </x:c>
      <x:c r="F7146" s="6" t="n">
        <x:v>0.9</x:v>
      </x:c>
      <x:c r="G7146" s="6" t="n">
        <x:v>0</x:v>
      </x:c>
      <x:c r="H7146" s="6" t="n">
        <x:v>0</x:v>
      </x:c>
      <x:c r="I7146" s="6" t="n">
        <x:v>0</x:v>
      </x:c>
      <x:c r="J7146" s="6" t="str">
        <x:v>[0.9]</x:v>
      </x:c>
      <x:c r="K7146" s="7" t="str">
        <x:v>需确认条件及分段</x:v>
      </x:c>
      <x:c r="L7146" s="6" t="str">
        <x:v>https://raw.githubusercontent.com/Mar-7th/StarRailRes/dbe8cdfcfb0bf657b9fe1cf92d5537f118ccb487/index_new/cn/character_skills.json</x:v>
      </x:c>
    </x:row>
    <x:row r="7147" ht="20" customHeight="1">
      <x:c r="A7147" s="6" t="str">
        <x:v>1130601_6</x:v>
      </x:c>
      <x:c r="B7147" s="6" t="str">
        <x:v>1130601</x:v>
      </x:c>
      <x:c r="C7147" s="6" t="n">
        <x:v>6</x:v>
      </x:c>
      <x:c r="D7147" s="6" t="str">
        <x:v>独角戏</x:v>
      </x:c>
      <x:c r="E7147" s="7" t="str">
        <x:v>对指定敌方单体造成等同于花火100%攻击力的量子属性伤害。</x:v>
      </x:c>
      <x:c r="F7147" s="6" t="n">
        <x:v>1</x:v>
      </x:c>
      <x:c r="G7147" s="6" t="n">
        <x:v>0</x:v>
      </x:c>
      <x:c r="H7147" s="6" t="n">
        <x:v>0</x:v>
      </x:c>
      <x:c r="I7147" s="6" t="n">
        <x:v>0</x:v>
      </x:c>
      <x:c r="J7147" s="6" t="str">
        <x:v>[1]</x:v>
      </x:c>
      <x:c r="K7147" s="7" t="str">
        <x:v>需确认条件及分段</x:v>
      </x:c>
      <x:c r="L7147" s="6" t="str">
        <x:v>https://raw.githubusercontent.com/Mar-7th/StarRailRes/dbe8cdfcfb0bf657b9fe1cf92d5537f118ccb487/index_new/cn/character_skills.json</x:v>
      </x:c>
    </x:row>
    <x:row r="7148" ht="20" customHeight="1">
      <x:c r="A7148" s="6" t="str">
        <x:v>1130601_7</x:v>
      </x:c>
      <x:c r="B7148" s="6" t="str">
        <x:v>1130601</x:v>
      </x:c>
      <x:c r="C7148" s="6" t="n">
        <x:v>7</x:v>
      </x:c>
      <x:c r="D7148" s="6" t="str">
        <x:v>独角戏</x:v>
      </x:c>
      <x:c r="E7148" s="7" t="str">
        <x:v>对指定敌方单体造成等同于花火110%攻击力的量子属性伤害。</x:v>
      </x:c>
      <x:c r="F7148" s="6" t="n">
        <x:v>1.1</x:v>
      </x:c>
      <x:c r="G7148" s="6" t="n">
        <x:v>0</x:v>
      </x:c>
      <x:c r="H7148" s="6" t="n">
        <x:v>0</x:v>
      </x:c>
      <x:c r="I7148" s="6" t="n">
        <x:v>0</x:v>
      </x:c>
      <x:c r="J7148" s="6" t="str">
        <x:v>[1.1]</x:v>
      </x:c>
      <x:c r="K7148" s="7" t="str">
        <x:v>需确认条件及分段</x:v>
      </x:c>
      <x:c r="L7148" s="6" t="str">
        <x:v>https://raw.githubusercontent.com/Mar-7th/StarRailRes/dbe8cdfcfb0bf657b9fe1cf92d5537f118ccb487/index_new/cn/character_skills.json</x:v>
      </x:c>
    </x:row>
    <x:row r="7149" ht="20" customHeight="1">
      <x:c r="A7149" s="6" t="str">
        <x:v>1130601_8</x:v>
      </x:c>
      <x:c r="B7149" s="6" t="str">
        <x:v>1130601</x:v>
      </x:c>
      <x:c r="C7149" s="6" t="n">
        <x:v>8</x:v>
      </x:c>
      <x:c r="D7149" s="6" t="str">
        <x:v>独角戏</x:v>
      </x:c>
      <x:c r="E7149" s="7" t="str">
        <x:v>对指定敌方单体造成等同于花火120%攻击力的量子属性伤害。</x:v>
      </x:c>
      <x:c r="F7149" s="6" t="n">
        <x:v>1.2</x:v>
      </x:c>
      <x:c r="G7149" s="6" t="n">
        <x:v>0</x:v>
      </x:c>
      <x:c r="H7149" s="6" t="n">
        <x:v>0</x:v>
      </x:c>
      <x:c r="I7149" s="6" t="n">
        <x:v>0</x:v>
      </x:c>
      <x:c r="J7149" s="6" t="str">
        <x:v>[1.2]</x:v>
      </x:c>
      <x:c r="K7149" s="7" t="str">
        <x:v>需确认条件及分段</x:v>
      </x:c>
      <x:c r="L7149" s="6" t="str">
        <x:v>https://raw.githubusercontent.com/Mar-7th/StarRailRes/dbe8cdfcfb0bf657b9fe1cf92d5537f118ccb487/index_new/cn/character_skills.json</x:v>
      </x:c>
    </x:row>
    <x:row r="7150" ht="20" customHeight="1">
      <x:c r="A7150" s="6" t="str">
        <x:v>1130601_9</x:v>
      </x:c>
      <x:c r="B7150" s="6" t="str">
        <x:v>1130601</x:v>
      </x:c>
      <x:c r="C7150" s="6" t="n">
        <x:v>9</x:v>
      </x:c>
      <x:c r="D7150" s="6" t="str">
        <x:v>独角戏</x:v>
      </x:c>
      <x:c r="E7150" s="7" t="str">
        <x:v>对指定敌方单体造成等同于花火130%攻击力的量子属性伤害。</x:v>
      </x:c>
      <x:c r="F7150" s="6" t="n">
        <x:v>1.3</x:v>
      </x:c>
      <x:c r="G7150" s="6" t="n">
        <x:v>0</x:v>
      </x:c>
      <x:c r="H7150" s="6" t="n">
        <x:v>0</x:v>
      </x:c>
      <x:c r="I7150" s="6" t="n">
        <x:v>0</x:v>
      </x:c>
      <x:c r="J7150" s="6" t="str">
        <x:v>[1.3]</x:v>
      </x:c>
      <x:c r="K7150" s="7" t="str">
        <x:v>需确认条件及分段</x:v>
      </x:c>
      <x:c r="L7150" s="6" t="str">
        <x:v>https://raw.githubusercontent.com/Mar-7th/StarRailRes/dbe8cdfcfb0bf657b9fe1cf92d5537f118ccb487/index_new/cn/character_skills.json</x:v>
      </x:c>
    </x:row>
    <x:row r="7151" ht="20" customHeight="1">
      <x:c r="A7151" s="6" t="str">
        <x:v>1130601_10</x:v>
      </x:c>
      <x:c r="B7151" s="6" t="str">
        <x:v>1130601</x:v>
      </x:c>
      <x:c r="C7151" s="6" t="n">
        <x:v>10</x:v>
      </x:c>
      <x:c r="D7151" s="6" t="str">
        <x:v>独角戏</x:v>
      </x:c>
      <x:c r="E7151" s="7" t="str">
        <x:v>对指定敌方单体造成等同于花火140%攻击力的量子属性伤害。</x:v>
      </x:c>
      <x:c r="F7151" s="6" t="n">
        <x:v>1.4</x:v>
      </x:c>
      <x:c r="G7151" s="6" t="n">
        <x:v>0</x:v>
      </x:c>
      <x:c r="H7151" s="6" t="n">
        <x:v>0</x:v>
      </x:c>
      <x:c r="I7151" s="6" t="n">
        <x:v>0</x:v>
      </x:c>
      <x:c r="J7151" s="6" t="str">
        <x:v>[1.4]</x:v>
      </x:c>
      <x:c r="K7151" s="7" t="str">
        <x:v>需确认条件及分段</x:v>
      </x:c>
      <x:c r="L7151" s="6" t="str">
        <x:v>https://raw.githubusercontent.com/Mar-7th/StarRailRes/dbe8cdfcfb0bf657b9fe1cf92d5537f118ccb487/index_new/cn/character_skills.json</x:v>
      </x:c>
    </x:row>
    <x:row r="7152" ht="38" customHeight="1">
      <x:c r="A7152" s="6" t="str">
        <x:v>1130602_1</x:v>
      </x:c>
      <x:c r="B7152" s="6" t="str">
        <x:v>1130602</x:v>
      </x:c>
      <x:c r="C7152" s="6" t="n">
        <x:v>1</x:v>
      </x:c>
      <x:c r="D7152" s="6" t="str">
        <x:v>梦游鱼</x:v>
      </x:c>
      <x:c r="E7152" s="7" t="str">
        <x:v>使指定我方单体的暴击伤害提高，提高数值等同于花火12%暴击伤害+27%，持续2回合，并使该目标行动提前50%。
当花火对自身施放该技能时，无法触发行动提前效果。</x:v>
      </x:c>
      <x:c r="F7152" s="6" t="n">
        <x:v>0</x:v>
      </x:c>
      <x:c r="G7152" s="6" t="n">
        <x:v>0</x:v>
      </x:c>
      <x:c r="H7152" s="6" t="n">
        <x:v>0</x:v>
      </x:c>
      <x:c r="I7152" s="6" t="n">
        <x:v>0</x:v>
      </x:c>
      <x:c r="J7152" s="6" t="str">
        <x:v>[0.12, 0.27, 2, 0.5]</x:v>
      </x:c>
      <x:c r="K7152" s="7" t="str">
        <x:v>无首段伤害倍率，请覆盖或设为辅助技能</x:v>
      </x:c>
      <x:c r="L7152" s="6" t="str">
        <x:v>https://raw.githubusercontent.com/Mar-7th/StarRailRes/dbe8cdfcfb0bf657b9fe1cf92d5537f118ccb487/index_new/cn/character_skills.json</x:v>
      </x:c>
    </x:row>
    <x:row r="7153" ht="38" customHeight="1">
      <x:c r="A7153" s="6" t="str">
        <x:v>1130602_2</x:v>
      </x:c>
      <x:c r="B7153" s="6" t="str">
        <x:v>1130602</x:v>
      </x:c>
      <x:c r="C7153" s="6" t="n">
        <x:v>2</x:v>
      </x:c>
      <x:c r="D7153" s="6" t="str">
        <x:v>梦游鱼</x:v>
      </x:c>
      <x:c r="E7153" s="7" t="str">
        <x:v>使指定我方单体的暴击伤害提高，提高数值等同于花火13.2%暴击伤害+28.8%，持续2回合，并使该目标行动提前50%。
当花火对自身施放该技能时，无法触发行动提前效果。</x:v>
      </x:c>
      <x:c r="F7153" s="6" t="n">
        <x:v>0</x:v>
      </x:c>
      <x:c r="G7153" s="6" t="n">
        <x:v>0</x:v>
      </x:c>
      <x:c r="H7153" s="6" t="n">
        <x:v>0</x:v>
      </x:c>
      <x:c r="I7153" s="6" t="n">
        <x:v>0</x:v>
      </x:c>
      <x:c r="J7153" s="6" t="str">
        <x:v>[0.132, 0.288, 2, 0.5]</x:v>
      </x:c>
      <x:c r="K7153" s="7" t="str">
        <x:v>无首段伤害倍率，请覆盖或设为辅助技能</x:v>
      </x:c>
      <x:c r="L7153" s="6" t="str">
        <x:v>https://raw.githubusercontent.com/Mar-7th/StarRailRes/dbe8cdfcfb0bf657b9fe1cf92d5537f118ccb487/index_new/cn/character_skills.json</x:v>
      </x:c>
    </x:row>
    <x:row r="7154" ht="38" customHeight="1">
      <x:c r="A7154" s="6" t="str">
        <x:v>1130602_3</x:v>
      </x:c>
      <x:c r="B7154" s="6" t="str">
        <x:v>1130602</x:v>
      </x:c>
      <x:c r="C7154" s="6" t="n">
        <x:v>3</x:v>
      </x:c>
      <x:c r="D7154" s="6" t="str">
        <x:v>梦游鱼</x:v>
      </x:c>
      <x:c r="E7154" s="7" t="str">
        <x:v>使指定我方单体的暴击伤害提高，提高数值等同于花火14.4%暴击伤害+30.6%，持续2回合，并使该目标行动提前50%。
当花火对自身施放该技能时，无法触发行动提前效果。</x:v>
      </x:c>
      <x:c r="F7154" s="6" t="n">
        <x:v>0</x:v>
      </x:c>
      <x:c r="G7154" s="6" t="n">
        <x:v>0</x:v>
      </x:c>
      <x:c r="H7154" s="6" t="n">
        <x:v>0</x:v>
      </x:c>
      <x:c r="I7154" s="6" t="n">
        <x:v>0</x:v>
      </x:c>
      <x:c r="J7154" s="6" t="str">
        <x:v>[0.144, 0.306, 2, 0.5]</x:v>
      </x:c>
      <x:c r="K7154" s="7" t="str">
        <x:v>无首段伤害倍率，请覆盖或设为辅助技能</x:v>
      </x:c>
      <x:c r="L7154" s="6" t="str">
        <x:v>https://raw.githubusercontent.com/Mar-7th/StarRailRes/dbe8cdfcfb0bf657b9fe1cf92d5537f118ccb487/index_new/cn/character_skills.json</x:v>
      </x:c>
    </x:row>
    <x:row r="7155" ht="38" customHeight="1">
      <x:c r="A7155" s="6" t="str">
        <x:v>1130602_4</x:v>
      </x:c>
      <x:c r="B7155" s="6" t="str">
        <x:v>1130602</x:v>
      </x:c>
      <x:c r="C7155" s="6" t="n">
        <x:v>4</x:v>
      </x:c>
      <x:c r="D7155" s="6" t="str">
        <x:v>梦游鱼</x:v>
      </x:c>
      <x:c r="E7155" s="7" t="str">
        <x:v>使指定我方单体的暴击伤害提高，提高数值等同于花火15.6%暴击伤害+32.4%，持续2回合，并使该目标行动提前50%。
当花火对自身施放该技能时，无法触发行动提前效果。</x:v>
      </x:c>
      <x:c r="F7155" s="6" t="n">
        <x:v>0</x:v>
      </x:c>
      <x:c r="G7155" s="6" t="n">
        <x:v>0</x:v>
      </x:c>
      <x:c r="H7155" s="6" t="n">
        <x:v>0</x:v>
      </x:c>
      <x:c r="I7155" s="6" t="n">
        <x:v>0</x:v>
      </x:c>
      <x:c r="J7155" s="6" t="str">
        <x:v>[0.156, 0.324, 2, 0.5]</x:v>
      </x:c>
      <x:c r="K7155" s="7" t="str">
        <x:v>无首段伤害倍率，请覆盖或设为辅助技能</x:v>
      </x:c>
      <x:c r="L7155" s="6" t="str">
        <x:v>https://raw.githubusercontent.com/Mar-7th/StarRailRes/dbe8cdfcfb0bf657b9fe1cf92d5537f118ccb487/index_new/cn/character_skills.json</x:v>
      </x:c>
    </x:row>
    <x:row r="7156" ht="38" customHeight="1">
      <x:c r="A7156" s="6" t="str">
        <x:v>1130602_5</x:v>
      </x:c>
      <x:c r="B7156" s="6" t="str">
        <x:v>1130602</x:v>
      </x:c>
      <x:c r="C7156" s="6" t="n">
        <x:v>5</x:v>
      </x:c>
      <x:c r="D7156" s="6" t="str">
        <x:v>梦游鱼</x:v>
      </x:c>
      <x:c r="E7156" s="7" t="str">
        <x:v>使指定我方单体的暴击伤害提高，提高数值等同于花火16.8%暴击伤害+34.2%，持续2回合，并使该目标行动提前50%。
当花火对自身施放该技能时，无法触发行动提前效果。</x:v>
      </x:c>
      <x:c r="F7156" s="6" t="n">
        <x:v>0</x:v>
      </x:c>
      <x:c r="G7156" s="6" t="n">
        <x:v>0</x:v>
      </x:c>
      <x:c r="H7156" s="6" t="n">
        <x:v>0</x:v>
      </x:c>
      <x:c r="I7156" s="6" t="n">
        <x:v>0</x:v>
      </x:c>
      <x:c r="J7156" s="6" t="str">
        <x:v>[0.168, 0.342, 2, 0.5]</x:v>
      </x:c>
      <x:c r="K7156" s="7" t="str">
        <x:v>无首段伤害倍率，请覆盖或设为辅助技能</x:v>
      </x:c>
      <x:c r="L7156" s="6" t="str">
        <x:v>https://raw.githubusercontent.com/Mar-7th/StarRailRes/dbe8cdfcfb0bf657b9fe1cf92d5537f118ccb487/index_new/cn/character_skills.json</x:v>
      </x:c>
    </x:row>
    <x:row r="7157" ht="38" customHeight="1">
      <x:c r="A7157" s="6" t="str">
        <x:v>1130602_6</x:v>
      </x:c>
      <x:c r="B7157" s="6" t="str">
        <x:v>1130602</x:v>
      </x:c>
      <x:c r="C7157" s="6" t="n">
        <x:v>6</x:v>
      </x:c>
      <x:c r="D7157" s="6" t="str">
        <x:v>梦游鱼</x:v>
      </x:c>
      <x:c r="E7157" s="7" t="str">
        <x:v>使指定我方单体的暴击伤害提高，提高数值等同于花火18%暴击伤害+36%，持续2回合，并使该目标行动提前50%。
当花火对自身施放该技能时，无法触发行动提前效果。</x:v>
      </x:c>
      <x:c r="F7157" s="6" t="n">
        <x:v>0</x:v>
      </x:c>
      <x:c r="G7157" s="6" t="n">
        <x:v>0</x:v>
      </x:c>
      <x:c r="H7157" s="6" t="n">
        <x:v>0</x:v>
      </x:c>
      <x:c r="I7157" s="6" t="n">
        <x:v>0</x:v>
      </x:c>
      <x:c r="J7157" s="6" t="str">
        <x:v>[0.18, 0.36, 2, 0.5]</x:v>
      </x:c>
      <x:c r="K7157" s="7" t="str">
        <x:v>无首段伤害倍率，请覆盖或设为辅助技能</x:v>
      </x:c>
      <x:c r="L7157" s="6" t="str">
        <x:v>https://raw.githubusercontent.com/Mar-7th/StarRailRes/dbe8cdfcfb0bf657b9fe1cf92d5537f118ccb487/index_new/cn/character_skills.json</x:v>
      </x:c>
    </x:row>
    <x:row r="7158" ht="38" customHeight="1">
      <x:c r="A7158" s="6" t="str">
        <x:v>1130602_7</x:v>
      </x:c>
      <x:c r="B7158" s="6" t="str">
        <x:v>1130602</x:v>
      </x:c>
      <x:c r="C7158" s="6" t="n">
        <x:v>7</x:v>
      </x:c>
      <x:c r="D7158" s="6" t="str">
        <x:v>梦游鱼</x:v>
      </x:c>
      <x:c r="E7158" s="7" t="str">
        <x:v>使指定我方单体的暴击伤害提高，提高数值等同于花火19.5%暴击伤害+38.25%，持续2回合，并使该目标行动提前50%。
当花火对自身施放该技能时，无法触发行动提前效果。</x:v>
      </x:c>
      <x:c r="F7158" s="6" t="n">
        <x:v>0</x:v>
      </x:c>
      <x:c r="G7158" s="6" t="n">
        <x:v>0</x:v>
      </x:c>
      <x:c r="H7158" s="6" t="n">
        <x:v>0</x:v>
      </x:c>
      <x:c r="I7158" s="6" t="n">
        <x:v>0</x:v>
      </x:c>
      <x:c r="J7158" s="6" t="str">
        <x:v>[0.195, 0.3825, 2, 0.5]</x:v>
      </x:c>
      <x:c r="K7158" s="7" t="str">
        <x:v>无首段伤害倍率，请覆盖或设为辅助技能</x:v>
      </x:c>
      <x:c r="L7158" s="6" t="str">
        <x:v>https://raw.githubusercontent.com/Mar-7th/StarRailRes/dbe8cdfcfb0bf657b9fe1cf92d5537f118ccb487/index_new/cn/character_skills.json</x:v>
      </x:c>
    </x:row>
    <x:row r="7159" ht="38" customHeight="1">
      <x:c r="A7159" s="6" t="str">
        <x:v>1130602_8</x:v>
      </x:c>
      <x:c r="B7159" s="6" t="str">
        <x:v>1130602</x:v>
      </x:c>
      <x:c r="C7159" s="6" t="n">
        <x:v>8</x:v>
      </x:c>
      <x:c r="D7159" s="6" t="str">
        <x:v>梦游鱼</x:v>
      </x:c>
      <x:c r="E7159" s="7" t="str">
        <x:v>使指定我方单体的暴击伤害提高，提高数值等同于花火21%暴击伤害+40.5%，持续2回合，并使该目标行动提前50%。
当花火对自身施放该技能时，无法触发行动提前效果。</x:v>
      </x:c>
      <x:c r="F7159" s="6" t="n">
        <x:v>0</x:v>
      </x:c>
      <x:c r="G7159" s="6" t="n">
        <x:v>0</x:v>
      </x:c>
      <x:c r="H7159" s="6" t="n">
        <x:v>0</x:v>
      </x:c>
      <x:c r="I7159" s="6" t="n">
        <x:v>0</x:v>
      </x:c>
      <x:c r="J7159" s="6" t="str">
        <x:v>[0.21, 0.405, 2, 0.5]</x:v>
      </x:c>
      <x:c r="K7159" s="7" t="str">
        <x:v>无首段伤害倍率，请覆盖或设为辅助技能</x:v>
      </x:c>
      <x:c r="L7159" s="6" t="str">
        <x:v>https://raw.githubusercontent.com/Mar-7th/StarRailRes/dbe8cdfcfb0bf657b9fe1cf92d5537f118ccb487/index_new/cn/character_skills.json</x:v>
      </x:c>
    </x:row>
    <x:row r="7160" ht="38" customHeight="1">
      <x:c r="A7160" s="6" t="str">
        <x:v>1130602_9</x:v>
      </x:c>
      <x:c r="B7160" s="6" t="str">
        <x:v>1130602</x:v>
      </x:c>
      <x:c r="C7160" s="6" t="n">
        <x:v>9</x:v>
      </x:c>
      <x:c r="D7160" s="6" t="str">
        <x:v>梦游鱼</x:v>
      </x:c>
      <x:c r="E7160" s="7" t="str">
        <x:v>使指定我方单体的暴击伤害提高，提高数值等同于花火22.5%暴击伤害+42.75%，持续2回合，并使该目标行动提前50%。
当花火对自身施放该技能时，无法触发行动提前效果。</x:v>
      </x:c>
      <x:c r="F7160" s="6" t="n">
        <x:v>0</x:v>
      </x:c>
      <x:c r="G7160" s="6" t="n">
        <x:v>0</x:v>
      </x:c>
      <x:c r="H7160" s="6" t="n">
        <x:v>0</x:v>
      </x:c>
      <x:c r="I7160" s="6" t="n">
        <x:v>0</x:v>
      </x:c>
      <x:c r="J7160" s="6" t="str">
        <x:v>[0.225, 0.4275, 2, 0.5]</x:v>
      </x:c>
      <x:c r="K7160" s="7" t="str">
        <x:v>无首段伤害倍率，请覆盖或设为辅助技能</x:v>
      </x:c>
      <x:c r="L7160" s="6" t="str">
        <x:v>https://raw.githubusercontent.com/Mar-7th/StarRailRes/dbe8cdfcfb0bf657b9fe1cf92d5537f118ccb487/index_new/cn/character_skills.json</x:v>
      </x:c>
    </x:row>
    <x:row r="7161" ht="38" customHeight="1">
      <x:c r="A7161" s="6" t="str">
        <x:v>1130602_10</x:v>
      </x:c>
      <x:c r="B7161" s="6" t="str">
        <x:v>1130602</x:v>
      </x:c>
      <x:c r="C7161" s="6" t="n">
        <x:v>10</x:v>
      </x:c>
      <x:c r="D7161" s="6" t="str">
        <x:v>梦游鱼</x:v>
      </x:c>
      <x:c r="E7161" s="7" t="str">
        <x:v>使指定我方单体的暴击伤害提高，提高数值等同于花火24%暴击伤害+45%，持续2回合，并使该目标行动提前50%。
当花火对自身施放该技能时，无法触发行动提前效果。</x:v>
      </x:c>
      <x:c r="F7161" s="6" t="n">
        <x:v>0</x:v>
      </x:c>
      <x:c r="G7161" s="6" t="n">
        <x:v>0</x:v>
      </x:c>
      <x:c r="H7161" s="6" t="n">
        <x:v>0</x:v>
      </x:c>
      <x:c r="I7161" s="6" t="n">
        <x:v>0</x:v>
      </x:c>
      <x:c r="J7161" s="6" t="str">
        <x:v>[0.24, 0.45, 2, 0.5]</x:v>
      </x:c>
      <x:c r="K7161" s="7" t="str">
        <x:v>无首段伤害倍率，请覆盖或设为辅助技能</x:v>
      </x:c>
      <x:c r="L7161" s="6" t="str">
        <x:v>https://raw.githubusercontent.com/Mar-7th/StarRailRes/dbe8cdfcfb0bf657b9fe1cf92d5537f118ccb487/index_new/cn/character_skills.json</x:v>
      </x:c>
    </x:row>
    <x:row r="7162" ht="38" customHeight="1">
      <x:c r="A7162" s="6" t="str">
        <x:v>1130602_11</x:v>
      </x:c>
      <x:c r="B7162" s="6" t="str">
        <x:v>1130602</x:v>
      </x:c>
      <x:c r="C7162" s="6" t="n">
        <x:v>11</x:v>
      </x:c>
      <x:c r="D7162" s="6" t="str">
        <x:v>梦游鱼</x:v>
      </x:c>
      <x:c r="E7162" s="7" t="str">
        <x:v>使指定我方单体的暴击伤害提高，提高数值等同于花火25.2%暴击伤害+46.8%，持续2回合，并使该目标行动提前50%。
当花火对自身施放该技能时，无法触发行动提前效果。</x:v>
      </x:c>
      <x:c r="F7162" s="6" t="n">
        <x:v>0</x:v>
      </x:c>
      <x:c r="G7162" s="6" t="n">
        <x:v>0</x:v>
      </x:c>
      <x:c r="H7162" s="6" t="n">
        <x:v>0</x:v>
      </x:c>
      <x:c r="I7162" s="6" t="n">
        <x:v>0</x:v>
      </x:c>
      <x:c r="J7162" s="6" t="str">
        <x:v>[0.252, 0.468, 2, 0.5]</x:v>
      </x:c>
      <x:c r="K7162" s="7" t="str">
        <x:v>无首段伤害倍率，请覆盖或设为辅助技能</x:v>
      </x:c>
      <x:c r="L7162" s="6" t="str">
        <x:v>https://raw.githubusercontent.com/Mar-7th/StarRailRes/dbe8cdfcfb0bf657b9fe1cf92d5537f118ccb487/index_new/cn/character_skills.json</x:v>
      </x:c>
    </x:row>
    <x:row r="7163" ht="38" customHeight="1">
      <x:c r="A7163" s="6" t="str">
        <x:v>1130602_12</x:v>
      </x:c>
      <x:c r="B7163" s="6" t="str">
        <x:v>1130602</x:v>
      </x:c>
      <x:c r="C7163" s="6" t="n">
        <x:v>12</x:v>
      </x:c>
      <x:c r="D7163" s="6" t="str">
        <x:v>梦游鱼</x:v>
      </x:c>
      <x:c r="E7163" s="7" t="str">
        <x:v>使指定我方单体的暴击伤害提高，提高数值等同于花火26.4%暴击伤害+48.6%，持续2回合，并使该目标行动提前50%。
当花火对自身施放该技能时，无法触发行动提前效果。</x:v>
      </x:c>
      <x:c r="F7163" s="6" t="n">
        <x:v>0</x:v>
      </x:c>
      <x:c r="G7163" s="6" t="n">
        <x:v>0</x:v>
      </x:c>
      <x:c r="H7163" s="6" t="n">
        <x:v>0</x:v>
      </x:c>
      <x:c r="I7163" s="6" t="n">
        <x:v>0</x:v>
      </x:c>
      <x:c r="J7163" s="6" t="str">
        <x:v>[0.264, 0.486, 2, 0.5]</x:v>
      </x:c>
      <x:c r="K7163" s="7" t="str">
        <x:v>无首段伤害倍率，请覆盖或设为辅助技能</x:v>
      </x:c>
      <x:c r="L7163" s="6" t="str">
        <x:v>https://raw.githubusercontent.com/Mar-7th/StarRailRes/dbe8cdfcfb0bf657b9fe1cf92d5537f118ccb487/index_new/cn/character_skills.json</x:v>
      </x:c>
    </x:row>
    <x:row r="7164" ht="38" customHeight="1">
      <x:c r="A7164" s="6" t="str">
        <x:v>1130602_13</x:v>
      </x:c>
      <x:c r="B7164" s="6" t="str">
        <x:v>1130602</x:v>
      </x:c>
      <x:c r="C7164" s="6" t="n">
        <x:v>13</x:v>
      </x:c>
      <x:c r="D7164" s="6" t="str">
        <x:v>梦游鱼</x:v>
      </x:c>
      <x:c r="E7164" s="7" t="str">
        <x:v>使指定我方单体的暴击伤害提高，提高数值等同于花火27.6%暴击伤害+50.4%，持续2回合，并使该目标行动提前50%。
当花火对自身施放该技能时，无法触发行动提前效果。</x:v>
      </x:c>
      <x:c r="F7164" s="6" t="n">
        <x:v>0</x:v>
      </x:c>
      <x:c r="G7164" s="6" t="n">
        <x:v>0</x:v>
      </x:c>
      <x:c r="H7164" s="6" t="n">
        <x:v>0</x:v>
      </x:c>
      <x:c r="I7164" s="6" t="n">
        <x:v>0</x:v>
      </x:c>
      <x:c r="J7164" s="6" t="str">
        <x:v>[0.276, 0.504, 2, 0.5]</x:v>
      </x:c>
      <x:c r="K7164" s="7" t="str">
        <x:v>无首段伤害倍率，请覆盖或设为辅助技能</x:v>
      </x:c>
      <x:c r="L7164" s="6" t="str">
        <x:v>https://raw.githubusercontent.com/Mar-7th/StarRailRes/dbe8cdfcfb0bf657b9fe1cf92d5537f118ccb487/index_new/cn/character_skills.json</x:v>
      </x:c>
    </x:row>
    <x:row r="7165" ht="38" customHeight="1">
      <x:c r="A7165" s="6" t="str">
        <x:v>1130602_14</x:v>
      </x:c>
      <x:c r="B7165" s="6" t="str">
        <x:v>1130602</x:v>
      </x:c>
      <x:c r="C7165" s="6" t="n">
        <x:v>14</x:v>
      </x:c>
      <x:c r="D7165" s="6" t="str">
        <x:v>梦游鱼</x:v>
      </x:c>
      <x:c r="E7165" s="7" t="str">
        <x:v>使指定我方单体的暴击伤害提高，提高数值等同于花火28.8%暴击伤害+52.2%，持续2回合，并使该目标行动提前50%。
当花火对自身施放该技能时，无法触发行动提前效果。</x:v>
      </x:c>
      <x:c r="F7165" s="6" t="n">
        <x:v>0</x:v>
      </x:c>
      <x:c r="G7165" s="6" t="n">
        <x:v>0</x:v>
      </x:c>
      <x:c r="H7165" s="6" t="n">
        <x:v>0</x:v>
      </x:c>
      <x:c r="I7165" s="6" t="n">
        <x:v>0</x:v>
      </x:c>
      <x:c r="J7165" s="6" t="str">
        <x:v>[0.288, 0.522, 2, 0.5]</x:v>
      </x:c>
      <x:c r="K7165" s="7" t="str">
        <x:v>无首段伤害倍率，请覆盖或设为辅助技能</x:v>
      </x:c>
      <x:c r="L7165" s="6" t="str">
        <x:v>https://raw.githubusercontent.com/Mar-7th/StarRailRes/dbe8cdfcfb0bf657b9fe1cf92d5537f118ccb487/index_new/cn/character_skills.json</x:v>
      </x:c>
    </x:row>
    <x:row r="7166" ht="38" customHeight="1">
      <x:c r="A7166" s="6" t="str">
        <x:v>1130602_15</x:v>
      </x:c>
      <x:c r="B7166" s="6" t="str">
        <x:v>1130602</x:v>
      </x:c>
      <x:c r="C7166" s="6" t="n">
        <x:v>15</x:v>
      </x:c>
      <x:c r="D7166" s="6" t="str">
        <x:v>梦游鱼</x:v>
      </x:c>
      <x:c r="E7166" s="7" t="str">
        <x:v>使指定我方单体的暴击伤害提高，提高数值等同于花火30%暴击伤害+54%，持续2回合，并使该目标行动提前50%。
当花火对自身施放该技能时，无法触发行动提前效果。</x:v>
      </x:c>
      <x:c r="F7166" s="6" t="n">
        <x:v>0</x:v>
      </x:c>
      <x:c r="G7166" s="6" t="n">
        <x:v>0</x:v>
      </x:c>
      <x:c r="H7166" s="6" t="n">
        <x:v>0</x:v>
      </x:c>
      <x:c r="I7166" s="6" t="n">
        <x:v>0</x:v>
      </x:c>
      <x:c r="J7166" s="6" t="str">
        <x:v>[0.3, 0.54, 2, 0.5]</x:v>
      </x:c>
      <x:c r="K7166" s="7" t="str">
        <x:v>无首段伤害倍率，请覆盖或设为辅助技能</x:v>
      </x:c>
      <x:c r="L7166" s="6" t="str">
        <x:v>https://raw.githubusercontent.com/Mar-7th/StarRailRes/dbe8cdfcfb0bf657b9fe1cf92d5537f118ccb487/index_new/cn/character_skills.json</x:v>
      </x:c>
    </x:row>
    <x:row r="7167" ht="68" customHeight="1">
      <x:c r="A7167" s="6" t="str">
        <x:v>1130603_1</x:v>
      </x:c>
      <x:c r="B7167" s="6" t="str">
        <x:v>1130603</x:v>
      </x:c>
      <x:c r="C7167" s="6" t="n">
        <x:v>1</x:v>
      </x:c>
      <x:c r="D7167" s="6" t="str">
        <x:v>一人千役</x:v>
      </x:c>
      <x:c r="E7167"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3.6%，持续3回合。</x:v>
      </x:c>
      <x:c r="F7167" s="6" t="n">
        <x:v>0</x:v>
      </x:c>
      <x:c r="G7167" s="6" t="n">
        <x:v>0</x:v>
      </x:c>
      <x:c r="H7167" s="6" t="n">
        <x:v>0</x:v>
      </x:c>
      <x:c r="I7167" s="6" t="n">
        <x:v>0</x:v>
      </x:c>
      <x:c r="J7167" s="6" t="str">
        <x:v>[2, 6, 0.036, 3, 10]</x:v>
      </x:c>
      <x:c r="K7167" s="7" t="str">
        <x:v>无首段伤害倍率，请覆盖或设为辅助技能</x:v>
      </x:c>
      <x:c r="L7167" s="6" t="str">
        <x:v>https://raw.githubusercontent.com/Mar-7th/StarRailRes/dbe8cdfcfb0bf657b9fe1cf92d5537f118ccb487/index_new/cn/character_skills.json</x:v>
      </x:c>
    </x:row>
    <x:row r="7168" ht="68" customHeight="1">
      <x:c r="A7168" s="6" t="str">
        <x:v>1130603_2</x:v>
      </x:c>
      <x:c r="B7168" s="6" t="str">
        <x:v>1130603</x:v>
      </x:c>
      <x:c r="C7168" s="6" t="n">
        <x:v>2</x:v>
      </x:c>
      <x:c r="D7168" s="6" t="str">
        <x:v>一人千役</x:v>
      </x:c>
      <x:c r="E7168"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3.84%，持续3回合。</x:v>
      </x:c>
      <x:c r="F7168" s="6" t="n">
        <x:v>0</x:v>
      </x:c>
      <x:c r="G7168" s="6" t="n">
        <x:v>0</x:v>
      </x:c>
      <x:c r="H7168" s="6" t="n">
        <x:v>0</x:v>
      </x:c>
      <x:c r="I7168" s="6" t="n">
        <x:v>0</x:v>
      </x:c>
      <x:c r="J7168" s="6" t="str">
        <x:v>[2, 6, 0.0384, 3, 10]</x:v>
      </x:c>
      <x:c r="K7168" s="7" t="str">
        <x:v>无首段伤害倍率，请覆盖或设为辅助技能</x:v>
      </x:c>
      <x:c r="L7168" s="6" t="str">
        <x:v>https://raw.githubusercontent.com/Mar-7th/StarRailRes/dbe8cdfcfb0bf657b9fe1cf92d5537f118ccb487/index_new/cn/character_skills.json</x:v>
      </x:c>
    </x:row>
    <x:row r="7169" ht="68" customHeight="1">
      <x:c r="A7169" s="6" t="str">
        <x:v>1130603_3</x:v>
      </x:c>
      <x:c r="B7169" s="6" t="str">
        <x:v>1130603</x:v>
      </x:c>
      <x:c r="C7169" s="6" t="n">
        <x:v>3</x:v>
      </x:c>
      <x:c r="D7169" s="6" t="str">
        <x:v>一人千役</x:v>
      </x:c>
      <x:c r="E7169"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4.08%，持续3回合。</x:v>
      </x:c>
      <x:c r="F7169" s="6" t="n">
        <x:v>0</x:v>
      </x:c>
      <x:c r="G7169" s="6" t="n">
        <x:v>0</x:v>
      </x:c>
      <x:c r="H7169" s="6" t="n">
        <x:v>0</x:v>
      </x:c>
      <x:c r="I7169" s="6" t="n">
        <x:v>0</x:v>
      </x:c>
      <x:c r="J7169" s="6" t="str">
        <x:v>[2, 6, 0.0408, 3, 10]</x:v>
      </x:c>
      <x:c r="K7169" s="7" t="str">
        <x:v>无首段伤害倍率，请覆盖或设为辅助技能</x:v>
      </x:c>
      <x:c r="L7169" s="6" t="str">
        <x:v>https://raw.githubusercontent.com/Mar-7th/StarRailRes/dbe8cdfcfb0bf657b9fe1cf92d5537f118ccb487/index_new/cn/character_skills.json</x:v>
      </x:c>
    </x:row>
    <x:row r="7170" ht="68" customHeight="1">
      <x:c r="A7170" s="6" t="str">
        <x:v>1130603_4</x:v>
      </x:c>
      <x:c r="B7170" s="6" t="str">
        <x:v>1130603</x:v>
      </x:c>
      <x:c r="C7170" s="6" t="n">
        <x:v>4</x:v>
      </x:c>
      <x:c r="D7170" s="6" t="str">
        <x:v>一人千役</x:v>
      </x:c>
      <x:c r="E7170"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4.32%，持续3回合。</x:v>
      </x:c>
      <x:c r="F7170" s="6" t="n">
        <x:v>0</x:v>
      </x:c>
      <x:c r="G7170" s="6" t="n">
        <x:v>0</x:v>
      </x:c>
      <x:c r="H7170" s="6" t="n">
        <x:v>0</x:v>
      </x:c>
      <x:c r="I7170" s="6" t="n">
        <x:v>0</x:v>
      </x:c>
      <x:c r="J7170" s="6" t="str">
        <x:v>[2, 6, 0.0432, 3, 10]</x:v>
      </x:c>
      <x:c r="K7170" s="7" t="str">
        <x:v>无首段伤害倍率，请覆盖或设为辅助技能</x:v>
      </x:c>
      <x:c r="L7170" s="6" t="str">
        <x:v>https://raw.githubusercontent.com/Mar-7th/StarRailRes/dbe8cdfcfb0bf657b9fe1cf92d5537f118ccb487/index_new/cn/character_skills.json</x:v>
      </x:c>
    </x:row>
    <x:row r="7171" ht="68" customHeight="1">
      <x:c r="A7171" s="6" t="str">
        <x:v>1130603_5</x:v>
      </x:c>
      <x:c r="B7171" s="6" t="str">
        <x:v>1130603</x:v>
      </x:c>
      <x:c r="C7171" s="6" t="n">
        <x:v>5</x:v>
      </x:c>
      <x:c r="D7171" s="6" t="str">
        <x:v>一人千役</x:v>
      </x:c>
      <x:c r="E7171"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4.56%，持续3回合。</x:v>
      </x:c>
      <x:c r="F7171" s="6" t="n">
        <x:v>0</x:v>
      </x:c>
      <x:c r="G7171" s="6" t="n">
        <x:v>0</x:v>
      </x:c>
      <x:c r="H7171" s="6" t="n">
        <x:v>0</x:v>
      </x:c>
      <x:c r="I7171" s="6" t="n">
        <x:v>0</x:v>
      </x:c>
      <x:c r="J7171" s="6" t="str">
        <x:v>[2, 6, 0.0456, 3, 10]</x:v>
      </x:c>
      <x:c r="K7171" s="7" t="str">
        <x:v>无首段伤害倍率，请覆盖或设为辅助技能</x:v>
      </x:c>
      <x:c r="L7171" s="6" t="str">
        <x:v>https://raw.githubusercontent.com/Mar-7th/StarRailRes/dbe8cdfcfb0bf657b9fe1cf92d5537f118ccb487/index_new/cn/character_skills.json</x:v>
      </x:c>
    </x:row>
    <x:row r="7172" ht="68" customHeight="1">
      <x:c r="A7172" s="6" t="str">
        <x:v>1130603_6</x:v>
      </x:c>
      <x:c r="B7172" s="6" t="str">
        <x:v>1130603</x:v>
      </x:c>
      <x:c r="C7172" s="6" t="n">
        <x:v>6</x:v>
      </x:c>
      <x:c r="D7172" s="6" t="str">
        <x:v>一人千役</x:v>
      </x:c>
      <x:c r="E7172"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4.8%，持续3回合。</x:v>
      </x:c>
      <x:c r="F7172" s="6" t="n">
        <x:v>0</x:v>
      </x:c>
      <x:c r="G7172" s="6" t="n">
        <x:v>0</x:v>
      </x:c>
      <x:c r="H7172" s="6" t="n">
        <x:v>0</x:v>
      </x:c>
      <x:c r="I7172" s="6" t="n">
        <x:v>0</x:v>
      </x:c>
      <x:c r="J7172" s="6" t="str">
        <x:v>[2, 6, 0.048, 3, 10]</x:v>
      </x:c>
      <x:c r="K7172" s="7" t="str">
        <x:v>无首段伤害倍率，请覆盖或设为辅助技能</x:v>
      </x:c>
      <x:c r="L7172" s="6" t="str">
        <x:v>https://raw.githubusercontent.com/Mar-7th/StarRailRes/dbe8cdfcfb0bf657b9fe1cf92d5537f118ccb487/index_new/cn/character_skills.json</x:v>
      </x:c>
    </x:row>
    <x:row r="7173" ht="68" customHeight="1">
      <x:c r="A7173" s="6" t="str">
        <x:v>1130603_7</x:v>
      </x:c>
      <x:c r="B7173" s="6" t="str">
        <x:v>1130603</x:v>
      </x:c>
      <x:c r="C7173" s="6" t="n">
        <x:v>7</x:v>
      </x:c>
      <x:c r="D7173" s="6" t="str">
        <x:v>一人千役</x:v>
      </x:c>
      <x:c r="E7173"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5.1%，持续3回合。</x:v>
      </x:c>
      <x:c r="F7173" s="6" t="n">
        <x:v>0</x:v>
      </x:c>
      <x:c r="G7173" s="6" t="n">
        <x:v>0</x:v>
      </x:c>
      <x:c r="H7173" s="6" t="n">
        <x:v>0</x:v>
      </x:c>
      <x:c r="I7173" s="6" t="n">
        <x:v>0</x:v>
      </x:c>
      <x:c r="J7173" s="6" t="str">
        <x:v>[2, 6, 0.051, 3, 10]</x:v>
      </x:c>
      <x:c r="K7173" s="7" t="str">
        <x:v>无首段伤害倍率，请覆盖或设为辅助技能</x:v>
      </x:c>
      <x:c r="L7173" s="6" t="str">
        <x:v>https://raw.githubusercontent.com/Mar-7th/StarRailRes/dbe8cdfcfb0bf657b9fe1cf92d5537f118ccb487/index_new/cn/character_skills.json</x:v>
      </x:c>
    </x:row>
    <x:row r="7174" ht="68" customHeight="1">
      <x:c r="A7174" s="6" t="str">
        <x:v>1130603_8</x:v>
      </x:c>
      <x:c r="B7174" s="6" t="str">
        <x:v>1130603</x:v>
      </x:c>
      <x:c r="C7174" s="6" t="n">
        <x:v>8</x:v>
      </x:c>
      <x:c r="D7174" s="6" t="str">
        <x:v>一人千役</x:v>
      </x:c>
      <x:c r="E7174"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5.4%，持续3回合。</x:v>
      </x:c>
      <x:c r="F7174" s="6" t="n">
        <x:v>0</x:v>
      </x:c>
      <x:c r="G7174" s="6" t="n">
        <x:v>0</x:v>
      </x:c>
      <x:c r="H7174" s="6" t="n">
        <x:v>0</x:v>
      </x:c>
      <x:c r="I7174" s="6" t="n">
        <x:v>0</x:v>
      </x:c>
      <x:c r="J7174" s="6" t="str">
        <x:v>[2, 6, 0.054, 3, 10]</x:v>
      </x:c>
      <x:c r="K7174" s="7" t="str">
        <x:v>无首段伤害倍率，请覆盖或设为辅助技能</x:v>
      </x:c>
      <x:c r="L7174" s="6" t="str">
        <x:v>https://raw.githubusercontent.com/Mar-7th/StarRailRes/dbe8cdfcfb0bf657b9fe1cf92d5537f118ccb487/index_new/cn/character_skills.json</x:v>
      </x:c>
    </x:row>
    <x:row r="7175" ht="68" customHeight="1">
      <x:c r="A7175" s="6" t="str">
        <x:v>1130603_9</x:v>
      </x:c>
      <x:c r="B7175" s="6" t="str">
        <x:v>1130603</x:v>
      </x:c>
      <x:c r="C7175" s="6" t="n">
        <x:v>9</x:v>
      </x:c>
      <x:c r="D7175" s="6" t="str">
        <x:v>一人千役</x:v>
      </x:c>
      <x:c r="E7175"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5.7%，持续3回合。</x:v>
      </x:c>
      <x:c r="F7175" s="6" t="n">
        <x:v>0</x:v>
      </x:c>
      <x:c r="G7175" s="6" t="n">
        <x:v>0</x:v>
      </x:c>
      <x:c r="H7175" s="6" t="n">
        <x:v>0</x:v>
      </x:c>
      <x:c r="I7175" s="6" t="n">
        <x:v>0</x:v>
      </x:c>
      <x:c r="J7175" s="6" t="str">
        <x:v>[2, 6, 0.057, 3, 10]</x:v>
      </x:c>
      <x:c r="K7175" s="7" t="str">
        <x:v>无首段伤害倍率，请覆盖或设为辅助技能</x:v>
      </x:c>
      <x:c r="L7175" s="6" t="str">
        <x:v>https://raw.githubusercontent.com/Mar-7th/StarRailRes/dbe8cdfcfb0bf657b9fe1cf92d5537f118ccb487/index_new/cn/character_skills.json</x:v>
      </x:c>
    </x:row>
    <x:row r="7176" ht="68" customHeight="1">
      <x:c r="A7176" s="6" t="str">
        <x:v>1130603_10</x:v>
      </x:c>
      <x:c r="B7176" s="6" t="str">
        <x:v>1130603</x:v>
      </x:c>
      <x:c r="C7176" s="6" t="n">
        <x:v>10</x:v>
      </x:c>
      <x:c r="D7176" s="6" t="str">
        <x:v>一人千役</x:v>
      </x:c>
      <x:c r="E7176"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6%，持续3回合。</x:v>
      </x:c>
      <x:c r="F7176" s="6" t="n">
        <x:v>0</x:v>
      </x:c>
      <x:c r="G7176" s="6" t="n">
        <x:v>0</x:v>
      </x:c>
      <x:c r="H7176" s="6" t="n">
        <x:v>0</x:v>
      </x:c>
      <x:c r="I7176" s="6" t="n">
        <x:v>0</x:v>
      </x:c>
      <x:c r="J7176" s="6" t="str">
        <x:v>[2, 6, 0.06, 3, 10]</x:v>
      </x:c>
      <x:c r="K7176" s="7" t="str">
        <x:v>无首段伤害倍率，请覆盖或设为辅助技能</x:v>
      </x:c>
      <x:c r="L7176" s="6" t="str">
        <x:v>https://raw.githubusercontent.com/Mar-7th/StarRailRes/dbe8cdfcfb0bf657b9fe1cf92d5537f118ccb487/index_new/cn/character_skills.json</x:v>
      </x:c>
    </x:row>
    <x:row r="7177" ht="68" customHeight="1">
      <x:c r="A7177" s="6" t="str">
        <x:v>1130603_11</x:v>
      </x:c>
      <x:c r="B7177" s="6" t="str">
        <x:v>1130603</x:v>
      </x:c>
      <x:c r="C7177" s="6" t="n">
        <x:v>11</x:v>
      </x:c>
      <x:c r="D7177" s="6" t="str">
        <x:v>一人千役</x:v>
      </x:c>
      <x:c r="E7177"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6.24%，持续3回合。</x:v>
      </x:c>
      <x:c r="F7177" s="6" t="n">
        <x:v>0</x:v>
      </x:c>
      <x:c r="G7177" s="6" t="n">
        <x:v>0</x:v>
      </x:c>
      <x:c r="H7177" s="6" t="n">
        <x:v>0</x:v>
      </x:c>
      <x:c r="I7177" s="6" t="n">
        <x:v>0</x:v>
      </x:c>
      <x:c r="J7177" s="6" t="str">
        <x:v>[2, 6, 0.0624, 3, 10]</x:v>
      </x:c>
      <x:c r="K7177" s="7" t="str">
        <x:v>无首段伤害倍率，请覆盖或设为辅助技能</x:v>
      </x:c>
      <x:c r="L7177" s="6" t="str">
        <x:v>https://raw.githubusercontent.com/Mar-7th/StarRailRes/dbe8cdfcfb0bf657b9fe1cf92d5537f118ccb487/index_new/cn/character_skills.json</x:v>
      </x:c>
    </x:row>
    <x:row r="7178" ht="68" customHeight="1">
      <x:c r="A7178" s="6" t="str">
        <x:v>1130603_12</x:v>
      </x:c>
      <x:c r="B7178" s="6" t="str">
        <x:v>1130603</x:v>
      </x:c>
      <x:c r="C7178" s="6" t="n">
        <x:v>12</x:v>
      </x:c>
      <x:c r="D7178" s="6" t="str">
        <x:v>一人千役</x:v>
      </x:c>
      <x:c r="E7178"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6.48%，持续3回合。</x:v>
      </x:c>
      <x:c r="F7178" s="6" t="n">
        <x:v>0</x:v>
      </x:c>
      <x:c r="G7178" s="6" t="n">
        <x:v>0</x:v>
      </x:c>
      <x:c r="H7178" s="6" t="n">
        <x:v>0</x:v>
      </x:c>
      <x:c r="I7178" s="6" t="n">
        <x:v>0</x:v>
      </x:c>
      <x:c r="J7178" s="6" t="str">
        <x:v>[2, 6, 0.0648, 3, 10]</x:v>
      </x:c>
      <x:c r="K7178" s="7" t="str">
        <x:v>无首段伤害倍率，请覆盖或设为辅助技能</x:v>
      </x:c>
      <x:c r="L7178" s="6" t="str">
        <x:v>https://raw.githubusercontent.com/Mar-7th/StarRailRes/dbe8cdfcfb0bf657b9fe1cf92d5537f118ccb487/index_new/cn/character_skills.json</x:v>
      </x:c>
    </x:row>
    <x:row r="7179" ht="68" customHeight="1">
      <x:c r="A7179" s="6" t="str">
        <x:v>1130603_13</x:v>
      </x:c>
      <x:c r="B7179" s="6" t="str">
        <x:v>1130603</x:v>
      </x:c>
      <x:c r="C7179" s="6" t="n">
        <x:v>13</x:v>
      </x:c>
      <x:c r="D7179" s="6" t="str">
        <x:v>一人千役</x:v>
      </x:c>
      <x:c r="E7179"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6.72%，持续3回合。</x:v>
      </x:c>
      <x:c r="F7179" s="6" t="n">
        <x:v>0</x:v>
      </x:c>
      <x:c r="G7179" s="6" t="n">
        <x:v>0</x:v>
      </x:c>
      <x:c r="H7179" s="6" t="n">
        <x:v>0</x:v>
      </x:c>
      <x:c r="I7179" s="6" t="n">
        <x:v>0</x:v>
      </x:c>
      <x:c r="J7179" s="6" t="str">
        <x:v>[2, 6, 0.0672, 3, 10]</x:v>
      </x:c>
      <x:c r="K7179" s="7" t="str">
        <x:v>无首段伤害倍率，请覆盖或设为辅助技能</x:v>
      </x:c>
      <x:c r="L7179" s="6" t="str">
        <x:v>https://raw.githubusercontent.com/Mar-7th/StarRailRes/dbe8cdfcfb0bf657b9fe1cf92d5537f118ccb487/index_new/cn/character_skills.json</x:v>
      </x:c>
    </x:row>
    <x:row r="7180" ht="68" customHeight="1">
      <x:c r="A7180" s="6" t="str">
        <x:v>1130603_14</x:v>
      </x:c>
      <x:c r="B7180" s="6" t="str">
        <x:v>1130603</x:v>
      </x:c>
      <x:c r="C7180" s="6" t="n">
        <x:v>14</x:v>
      </x:c>
      <x:c r="D7180" s="6" t="str">
        <x:v>一人千役</x:v>
      </x:c>
      <x:c r="E7180"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6.96%，持续3回合。</x:v>
      </x:c>
      <x:c r="F7180" s="6" t="n">
        <x:v>0</x:v>
      </x:c>
      <x:c r="G7180" s="6" t="n">
        <x:v>0</x:v>
      </x:c>
      <x:c r="H7180" s="6" t="n">
        <x:v>0</x:v>
      </x:c>
      <x:c r="I7180" s="6" t="n">
        <x:v>0</x:v>
      </x:c>
      <x:c r="J7180" s="6" t="str">
        <x:v>[2, 6, 0.0696, 3, 10]</x:v>
      </x:c>
      <x:c r="K7180" s="7" t="str">
        <x:v>无首段伤害倍率，请覆盖或设为辅助技能</x:v>
      </x:c>
      <x:c r="L7180" s="6" t="str">
        <x:v>https://raw.githubusercontent.com/Mar-7th/StarRailRes/dbe8cdfcfb0bf657b9fe1cf92d5537f118ccb487/index_new/cn/character_skills.json</x:v>
      </x:c>
    </x:row>
    <x:row r="7181" ht="68" customHeight="1">
      <x:c r="A7181" s="6" t="str">
        <x:v>1130603_15</x:v>
      </x:c>
      <x:c r="B7181" s="6" t="str">
        <x:v>1130603</x:v>
      </x:c>
      <x:c r="C7181" s="6" t="n">
        <x:v>15</x:v>
      </x:c>
      <x:c r="D7181" s="6" t="str">
        <x:v>一人千役</x:v>
      </x:c>
      <x:c r="E7181" s="7" t="str">
        <x:v>为我方恢复6个战技点，若恢复时战技点溢出，则记录溢出的战技点数，最多记录10点。我方角色回合结束后若战技点小于上限，花火消耗记录值为我方恢复战技点，直至恢复至上限。随后使我方全体获得【谜诡】。持有【谜诡】的我方目标触发花火天赋造成的敌方受到伤害提高效果每层额外提高7.2%，持续3回合。</x:v>
      </x:c>
      <x:c r="F7181" s="6" t="n">
        <x:v>0</x:v>
      </x:c>
      <x:c r="G7181" s="6" t="n">
        <x:v>0</x:v>
      </x:c>
      <x:c r="H7181" s="6" t="n">
        <x:v>0</x:v>
      </x:c>
      <x:c r="I7181" s="6" t="n">
        <x:v>0</x:v>
      </x:c>
      <x:c r="J7181" s="6" t="str">
        <x:v>[2, 6, 0.072, 3, 10]</x:v>
      </x:c>
      <x:c r="K7181" s="7" t="str">
        <x:v>无首段伤害倍率，请覆盖或设为辅助技能</x:v>
      </x:c>
      <x:c r="L7181" s="6" t="str">
        <x:v>https://raw.githubusercontent.com/Mar-7th/StarRailRes/dbe8cdfcfb0bf657b9fe1cf92d5537f118ccb487/index_new/cn/character_skills.json</x:v>
      </x:c>
    </x:row>
    <x:row r="7182" ht="38" customHeight="1">
      <x:c r="A7182" s="6" t="str">
        <x:v>1130604_1</x:v>
      </x:c>
      <x:c r="B7182" s="6" t="str">
        <x:v>1130604</x:v>
      </x:c>
      <x:c r="C7182" s="6" t="n">
        <x:v>1</x:v>
      </x:c>
      <x:c r="D7182" s="6" t="str">
        <x:v>叙述性诡计</x:v>
      </x:c>
      <x:c r="E7182" s="7" t="str">
        <x:v>花火在场时，战技点上限额外增加2点。当我方目标每消耗1点战技点，花火获得1层【幻相】，每层【幻相】使敌方全体受到的伤害提高2%，该效果持续2回合，最多可叠加3层。</x:v>
      </x:c>
      <x:c r="F7182" s="6" t="n">
        <x:v>0</x:v>
      </x:c>
      <x:c r="G7182" s="6" t="n">
        <x:v>0</x:v>
      </x:c>
      <x:c r="H7182" s="6" t="n">
        <x:v>0</x:v>
      </x:c>
      <x:c r="I7182" s="6" t="n">
        <x:v>0</x:v>
      </x:c>
      <x:c r="J7182" s="6" t="str">
        <x:v>[2, 0.02, 2, 3]</x:v>
      </x:c>
      <x:c r="K7182" s="7" t="str">
        <x:v>无首段伤害倍率，请覆盖或设为辅助技能</x:v>
      </x:c>
      <x:c r="L7182" s="6" t="str">
        <x:v>https://raw.githubusercontent.com/Mar-7th/StarRailRes/dbe8cdfcfb0bf657b9fe1cf92d5537f118ccb487/index_new/cn/character_skills.json</x:v>
      </x:c>
    </x:row>
    <x:row r="7183" ht="38" customHeight="1">
      <x:c r="A7183" s="6" t="str">
        <x:v>1130604_2</x:v>
      </x:c>
      <x:c r="B7183" s="6" t="str">
        <x:v>1130604</x:v>
      </x:c>
      <x:c r="C7183" s="6" t="n">
        <x:v>2</x:v>
      </x:c>
      <x:c r="D7183" s="6" t="str">
        <x:v>叙述性诡计</x:v>
      </x:c>
      <x:c r="E7183" s="7" t="str">
        <x:v>花火在场时，战技点上限额外增加2点。当我方目标每消耗1点战技点，花火获得1层【幻相】，每层【幻相】使敌方全体受到的伤害提高2.2%，该效果持续2回合，最多可叠加3层。</x:v>
      </x:c>
      <x:c r="F7183" s="6" t="n">
        <x:v>0</x:v>
      </x:c>
      <x:c r="G7183" s="6" t="n">
        <x:v>0</x:v>
      </x:c>
      <x:c r="H7183" s="6" t="n">
        <x:v>0</x:v>
      </x:c>
      <x:c r="I7183" s="6" t="n">
        <x:v>0</x:v>
      </x:c>
      <x:c r="J7183" s="6" t="str">
        <x:v>[2, 0.022, 2, 3]</x:v>
      </x:c>
      <x:c r="K7183" s="7" t="str">
        <x:v>无首段伤害倍率，请覆盖或设为辅助技能</x:v>
      </x:c>
      <x:c r="L7183" s="6" t="str">
        <x:v>https://raw.githubusercontent.com/Mar-7th/StarRailRes/dbe8cdfcfb0bf657b9fe1cf92d5537f118ccb487/index_new/cn/character_skills.json</x:v>
      </x:c>
    </x:row>
    <x:row r="7184" ht="38" customHeight="1">
      <x:c r="A7184" s="6" t="str">
        <x:v>1130604_3</x:v>
      </x:c>
      <x:c r="B7184" s="6" t="str">
        <x:v>1130604</x:v>
      </x:c>
      <x:c r="C7184" s="6" t="n">
        <x:v>3</x:v>
      </x:c>
      <x:c r="D7184" s="6" t="str">
        <x:v>叙述性诡计</x:v>
      </x:c>
      <x:c r="E7184" s="7" t="str">
        <x:v>花火在场时，战技点上限额外增加2点。当我方目标每消耗1点战技点，花火获得1层【幻相】，每层【幻相】使敌方全体受到的伤害提高2.4%，该效果持续2回合，最多可叠加3层。</x:v>
      </x:c>
      <x:c r="F7184" s="6" t="n">
        <x:v>0</x:v>
      </x:c>
      <x:c r="G7184" s="6" t="n">
        <x:v>0</x:v>
      </x:c>
      <x:c r="H7184" s="6" t="n">
        <x:v>0</x:v>
      </x:c>
      <x:c r="I7184" s="6" t="n">
        <x:v>0</x:v>
      </x:c>
      <x:c r="J7184" s="6" t="str">
        <x:v>[2, 0.024, 2, 3]</x:v>
      </x:c>
      <x:c r="K7184" s="7" t="str">
        <x:v>无首段伤害倍率，请覆盖或设为辅助技能</x:v>
      </x:c>
      <x:c r="L7184" s="6" t="str">
        <x:v>https://raw.githubusercontent.com/Mar-7th/StarRailRes/dbe8cdfcfb0bf657b9fe1cf92d5537f118ccb487/index_new/cn/character_skills.json</x:v>
      </x:c>
    </x:row>
    <x:row r="7185" ht="38" customHeight="1">
      <x:c r="A7185" s="6" t="str">
        <x:v>1130604_4</x:v>
      </x:c>
      <x:c r="B7185" s="6" t="str">
        <x:v>1130604</x:v>
      </x:c>
      <x:c r="C7185" s="6" t="n">
        <x:v>4</x:v>
      </x:c>
      <x:c r="D7185" s="6" t="str">
        <x:v>叙述性诡计</x:v>
      </x:c>
      <x:c r="E7185" s="7" t="str">
        <x:v>花火在场时，战技点上限额外增加2点。当我方目标每消耗1点战技点，花火获得1层【幻相】，每层【幻相】使敌方全体受到的伤害提高2.6%，该效果持续2回合，最多可叠加3层。</x:v>
      </x:c>
      <x:c r="F7185" s="6" t="n">
        <x:v>0</x:v>
      </x:c>
      <x:c r="G7185" s="6" t="n">
        <x:v>0</x:v>
      </x:c>
      <x:c r="H7185" s="6" t="n">
        <x:v>0</x:v>
      </x:c>
      <x:c r="I7185" s="6" t="n">
        <x:v>0</x:v>
      </x:c>
      <x:c r="J7185" s="6" t="str">
        <x:v>[2, 0.026, 2, 3]</x:v>
      </x:c>
      <x:c r="K7185" s="7" t="str">
        <x:v>无首段伤害倍率，请覆盖或设为辅助技能</x:v>
      </x:c>
      <x:c r="L7185" s="6" t="str">
        <x:v>https://raw.githubusercontent.com/Mar-7th/StarRailRes/dbe8cdfcfb0bf657b9fe1cf92d5537f118ccb487/index_new/cn/character_skills.json</x:v>
      </x:c>
    </x:row>
    <x:row r="7186" ht="38" customHeight="1">
      <x:c r="A7186" s="6" t="str">
        <x:v>1130604_5</x:v>
      </x:c>
      <x:c r="B7186" s="6" t="str">
        <x:v>1130604</x:v>
      </x:c>
      <x:c r="C7186" s="6" t="n">
        <x:v>5</x:v>
      </x:c>
      <x:c r="D7186" s="6" t="str">
        <x:v>叙述性诡计</x:v>
      </x:c>
      <x:c r="E7186" s="7" t="str">
        <x:v>花火在场时，战技点上限额外增加2点。当我方目标每消耗1点战技点，花火获得1层【幻相】，每层【幻相】使敌方全体受到的伤害提高2.8%，该效果持续2回合，最多可叠加3层。</x:v>
      </x:c>
      <x:c r="F7186" s="6" t="n">
        <x:v>0</x:v>
      </x:c>
      <x:c r="G7186" s="6" t="n">
        <x:v>0</x:v>
      </x:c>
      <x:c r="H7186" s="6" t="n">
        <x:v>0</x:v>
      </x:c>
      <x:c r="I7186" s="6" t="n">
        <x:v>0</x:v>
      </x:c>
      <x:c r="J7186" s="6" t="str">
        <x:v>[2, 0.028, 2, 3]</x:v>
      </x:c>
      <x:c r="K7186" s="7" t="str">
        <x:v>无首段伤害倍率，请覆盖或设为辅助技能</x:v>
      </x:c>
      <x:c r="L7186" s="6" t="str">
        <x:v>https://raw.githubusercontent.com/Mar-7th/StarRailRes/dbe8cdfcfb0bf657b9fe1cf92d5537f118ccb487/index_new/cn/character_skills.json</x:v>
      </x:c>
    </x:row>
    <x:row r="7187" ht="38" customHeight="1">
      <x:c r="A7187" s="6" t="str">
        <x:v>1130604_6</x:v>
      </x:c>
      <x:c r="B7187" s="6" t="str">
        <x:v>1130604</x:v>
      </x:c>
      <x:c r="C7187" s="6" t="n">
        <x:v>6</x:v>
      </x:c>
      <x:c r="D7187" s="6" t="str">
        <x:v>叙述性诡计</x:v>
      </x:c>
      <x:c r="E7187" s="7" t="str">
        <x:v>花火在场时，战技点上限额外增加2点。当我方目标每消耗1点战技点，花火获得1层【幻相】，每层【幻相】使敌方全体受到的伤害提高3%，该效果持续2回合，最多可叠加3层。</x:v>
      </x:c>
      <x:c r="F7187" s="6" t="n">
        <x:v>0</x:v>
      </x:c>
      <x:c r="G7187" s="6" t="n">
        <x:v>0</x:v>
      </x:c>
      <x:c r="H7187" s="6" t="n">
        <x:v>0</x:v>
      </x:c>
      <x:c r="I7187" s="6" t="n">
        <x:v>0</x:v>
      </x:c>
      <x:c r="J7187" s="6" t="str">
        <x:v>[2, 0.03, 2, 3]</x:v>
      </x:c>
      <x:c r="K7187" s="7" t="str">
        <x:v>无首段伤害倍率，请覆盖或设为辅助技能</x:v>
      </x:c>
      <x:c r="L7187" s="6" t="str">
        <x:v>https://raw.githubusercontent.com/Mar-7th/StarRailRes/dbe8cdfcfb0bf657b9fe1cf92d5537f118ccb487/index_new/cn/character_skills.json</x:v>
      </x:c>
    </x:row>
    <x:row r="7188" ht="38" customHeight="1">
      <x:c r="A7188" s="6" t="str">
        <x:v>1130604_7</x:v>
      </x:c>
      <x:c r="B7188" s="6" t="str">
        <x:v>1130604</x:v>
      </x:c>
      <x:c r="C7188" s="6" t="n">
        <x:v>7</x:v>
      </x:c>
      <x:c r="D7188" s="6" t="str">
        <x:v>叙述性诡计</x:v>
      </x:c>
      <x:c r="E7188" s="7" t="str">
        <x:v>花火在场时，战技点上限额外增加2点。当我方目标每消耗1点战技点，花火获得1层【幻相】，每层【幻相】使敌方全体受到的伤害提高3.25%，该效果持续2回合，最多可叠加3层。</x:v>
      </x:c>
      <x:c r="F7188" s="6" t="n">
        <x:v>0</x:v>
      </x:c>
      <x:c r="G7188" s="6" t="n">
        <x:v>0</x:v>
      </x:c>
      <x:c r="H7188" s="6" t="n">
        <x:v>0</x:v>
      </x:c>
      <x:c r="I7188" s="6" t="n">
        <x:v>0</x:v>
      </x:c>
      <x:c r="J7188" s="6" t="str">
        <x:v>[2, 0.0325, 2, 3]</x:v>
      </x:c>
      <x:c r="K7188" s="7" t="str">
        <x:v>无首段伤害倍率，请覆盖或设为辅助技能</x:v>
      </x:c>
      <x:c r="L7188" s="6" t="str">
        <x:v>https://raw.githubusercontent.com/Mar-7th/StarRailRes/dbe8cdfcfb0bf657b9fe1cf92d5537f118ccb487/index_new/cn/character_skills.json</x:v>
      </x:c>
    </x:row>
    <x:row r="7189" ht="38" customHeight="1">
      <x:c r="A7189" s="6" t="str">
        <x:v>1130604_8</x:v>
      </x:c>
      <x:c r="B7189" s="6" t="str">
        <x:v>1130604</x:v>
      </x:c>
      <x:c r="C7189" s="6" t="n">
        <x:v>8</x:v>
      </x:c>
      <x:c r="D7189" s="6" t="str">
        <x:v>叙述性诡计</x:v>
      </x:c>
      <x:c r="E7189" s="7" t="str">
        <x:v>花火在场时，战技点上限额外增加2点。当我方目标每消耗1点战技点，花火获得1层【幻相】，每层【幻相】使敌方全体受到的伤害提高3.5%，该效果持续2回合，最多可叠加3层。</x:v>
      </x:c>
      <x:c r="F7189" s="6" t="n">
        <x:v>0</x:v>
      </x:c>
      <x:c r="G7189" s="6" t="n">
        <x:v>0</x:v>
      </x:c>
      <x:c r="H7189" s="6" t="n">
        <x:v>0</x:v>
      </x:c>
      <x:c r="I7189" s="6" t="n">
        <x:v>0</x:v>
      </x:c>
      <x:c r="J7189" s="6" t="str">
        <x:v>[2, 0.035, 2, 3]</x:v>
      </x:c>
      <x:c r="K7189" s="7" t="str">
        <x:v>无首段伤害倍率，请覆盖或设为辅助技能</x:v>
      </x:c>
      <x:c r="L7189" s="6" t="str">
        <x:v>https://raw.githubusercontent.com/Mar-7th/StarRailRes/dbe8cdfcfb0bf657b9fe1cf92d5537f118ccb487/index_new/cn/character_skills.json</x:v>
      </x:c>
    </x:row>
    <x:row r="7190" ht="38" customHeight="1">
      <x:c r="A7190" s="6" t="str">
        <x:v>1130604_9</x:v>
      </x:c>
      <x:c r="B7190" s="6" t="str">
        <x:v>1130604</x:v>
      </x:c>
      <x:c r="C7190" s="6" t="n">
        <x:v>9</x:v>
      </x:c>
      <x:c r="D7190" s="6" t="str">
        <x:v>叙述性诡计</x:v>
      </x:c>
      <x:c r="E7190" s="7" t="str">
        <x:v>花火在场时，战技点上限额外增加2点。当我方目标每消耗1点战技点，花火获得1层【幻相】，每层【幻相】使敌方全体受到的伤害提高3.75%，该效果持续2回合，最多可叠加3层。</x:v>
      </x:c>
      <x:c r="F7190" s="6" t="n">
        <x:v>0</x:v>
      </x:c>
      <x:c r="G7190" s="6" t="n">
        <x:v>0</x:v>
      </x:c>
      <x:c r="H7190" s="6" t="n">
        <x:v>0</x:v>
      </x:c>
      <x:c r="I7190" s="6" t="n">
        <x:v>0</x:v>
      </x:c>
      <x:c r="J7190" s="6" t="str">
        <x:v>[2, 0.0375, 2, 3]</x:v>
      </x:c>
      <x:c r="K7190" s="7" t="str">
        <x:v>无首段伤害倍率，请覆盖或设为辅助技能</x:v>
      </x:c>
      <x:c r="L7190" s="6" t="str">
        <x:v>https://raw.githubusercontent.com/Mar-7th/StarRailRes/dbe8cdfcfb0bf657b9fe1cf92d5537f118ccb487/index_new/cn/character_skills.json</x:v>
      </x:c>
    </x:row>
    <x:row r="7191" ht="38" customHeight="1">
      <x:c r="A7191" s="6" t="str">
        <x:v>1130604_10</x:v>
      </x:c>
      <x:c r="B7191" s="6" t="str">
        <x:v>1130604</x:v>
      </x:c>
      <x:c r="C7191" s="6" t="n">
        <x:v>10</x:v>
      </x:c>
      <x:c r="D7191" s="6" t="str">
        <x:v>叙述性诡计</x:v>
      </x:c>
      <x:c r="E7191" s="7" t="str">
        <x:v>花火在场时，战技点上限额外增加2点。当我方目标每消耗1点战技点，花火获得1层【幻相】，每层【幻相】使敌方全体受到的伤害提高4%，该效果持续2回合，最多可叠加3层。</x:v>
      </x:c>
      <x:c r="F7191" s="6" t="n">
        <x:v>0</x:v>
      </x:c>
      <x:c r="G7191" s="6" t="n">
        <x:v>0</x:v>
      </x:c>
      <x:c r="H7191" s="6" t="n">
        <x:v>0</x:v>
      </x:c>
      <x:c r="I7191" s="6" t="n">
        <x:v>0</x:v>
      </x:c>
      <x:c r="J7191" s="6" t="str">
        <x:v>[2, 0.04, 2, 3]</x:v>
      </x:c>
      <x:c r="K7191" s="7" t="str">
        <x:v>无首段伤害倍率，请覆盖或设为辅助技能</x:v>
      </x:c>
      <x:c r="L7191" s="6" t="str">
        <x:v>https://raw.githubusercontent.com/Mar-7th/StarRailRes/dbe8cdfcfb0bf657b9fe1cf92d5537f118ccb487/index_new/cn/character_skills.json</x:v>
      </x:c>
    </x:row>
    <x:row r="7192" ht="38" customHeight="1">
      <x:c r="A7192" s="6" t="str">
        <x:v>1130604_11</x:v>
      </x:c>
      <x:c r="B7192" s="6" t="str">
        <x:v>1130604</x:v>
      </x:c>
      <x:c r="C7192" s="6" t="n">
        <x:v>11</x:v>
      </x:c>
      <x:c r="D7192" s="6" t="str">
        <x:v>叙述性诡计</x:v>
      </x:c>
      <x:c r="E7192" s="7" t="str">
        <x:v>花火在场时，战技点上限额外增加2点。当我方目标每消耗1点战技点，花火获得1层【幻相】，每层【幻相】使敌方全体受到的伤害提高4.2%，该效果持续2回合，最多可叠加3层。</x:v>
      </x:c>
      <x:c r="F7192" s="6" t="n">
        <x:v>0</x:v>
      </x:c>
      <x:c r="G7192" s="6" t="n">
        <x:v>0</x:v>
      </x:c>
      <x:c r="H7192" s="6" t="n">
        <x:v>0</x:v>
      </x:c>
      <x:c r="I7192" s="6" t="n">
        <x:v>0</x:v>
      </x:c>
      <x:c r="J7192" s="6" t="str">
        <x:v>[2, 0.042, 2, 3]</x:v>
      </x:c>
      <x:c r="K7192" s="7" t="str">
        <x:v>无首段伤害倍率，请覆盖或设为辅助技能</x:v>
      </x:c>
      <x:c r="L7192" s="6" t="str">
        <x:v>https://raw.githubusercontent.com/Mar-7th/StarRailRes/dbe8cdfcfb0bf657b9fe1cf92d5537f118ccb487/index_new/cn/character_skills.json</x:v>
      </x:c>
    </x:row>
    <x:row r="7193" ht="38" customHeight="1">
      <x:c r="A7193" s="6" t="str">
        <x:v>1130604_12</x:v>
      </x:c>
      <x:c r="B7193" s="6" t="str">
        <x:v>1130604</x:v>
      </x:c>
      <x:c r="C7193" s="6" t="n">
        <x:v>12</x:v>
      </x:c>
      <x:c r="D7193" s="6" t="str">
        <x:v>叙述性诡计</x:v>
      </x:c>
      <x:c r="E7193" s="7" t="str">
        <x:v>花火在场时，战技点上限额外增加2点。当我方目标每消耗1点战技点，花火获得1层【幻相】，每层【幻相】使敌方全体受到的伤害提高4.4%，该效果持续2回合，最多可叠加3层。</x:v>
      </x:c>
      <x:c r="F7193" s="6" t="n">
        <x:v>0</x:v>
      </x:c>
      <x:c r="G7193" s="6" t="n">
        <x:v>0</x:v>
      </x:c>
      <x:c r="H7193" s="6" t="n">
        <x:v>0</x:v>
      </x:c>
      <x:c r="I7193" s="6" t="n">
        <x:v>0</x:v>
      </x:c>
      <x:c r="J7193" s="6" t="str">
        <x:v>[2, 0.044, 2, 3]</x:v>
      </x:c>
      <x:c r="K7193" s="7" t="str">
        <x:v>无首段伤害倍率，请覆盖或设为辅助技能</x:v>
      </x:c>
      <x:c r="L7193" s="6" t="str">
        <x:v>https://raw.githubusercontent.com/Mar-7th/StarRailRes/dbe8cdfcfb0bf657b9fe1cf92d5537f118ccb487/index_new/cn/character_skills.json</x:v>
      </x:c>
    </x:row>
    <x:row r="7194" ht="38" customHeight="1">
      <x:c r="A7194" s="6" t="str">
        <x:v>1130604_13</x:v>
      </x:c>
      <x:c r="B7194" s="6" t="str">
        <x:v>1130604</x:v>
      </x:c>
      <x:c r="C7194" s="6" t="n">
        <x:v>13</x:v>
      </x:c>
      <x:c r="D7194" s="6" t="str">
        <x:v>叙述性诡计</x:v>
      </x:c>
      <x:c r="E7194" s="7" t="str">
        <x:v>花火在场时，战技点上限额外增加2点。当我方目标每消耗1点战技点，花火获得1层【幻相】，每层【幻相】使敌方全体受到的伤害提高4.6%，该效果持续2回合，最多可叠加3层。</x:v>
      </x:c>
      <x:c r="F7194" s="6" t="n">
        <x:v>0</x:v>
      </x:c>
      <x:c r="G7194" s="6" t="n">
        <x:v>0</x:v>
      </x:c>
      <x:c r="H7194" s="6" t="n">
        <x:v>0</x:v>
      </x:c>
      <x:c r="I7194" s="6" t="n">
        <x:v>0</x:v>
      </x:c>
      <x:c r="J7194" s="6" t="str">
        <x:v>[2, 0.046, 2, 3]</x:v>
      </x:c>
      <x:c r="K7194" s="7" t="str">
        <x:v>无首段伤害倍率，请覆盖或设为辅助技能</x:v>
      </x:c>
      <x:c r="L7194" s="6" t="str">
        <x:v>https://raw.githubusercontent.com/Mar-7th/StarRailRes/dbe8cdfcfb0bf657b9fe1cf92d5537f118ccb487/index_new/cn/character_skills.json</x:v>
      </x:c>
    </x:row>
    <x:row r="7195" ht="38" customHeight="1">
      <x:c r="A7195" s="6" t="str">
        <x:v>1130604_14</x:v>
      </x:c>
      <x:c r="B7195" s="6" t="str">
        <x:v>1130604</x:v>
      </x:c>
      <x:c r="C7195" s="6" t="n">
        <x:v>14</x:v>
      </x:c>
      <x:c r="D7195" s="6" t="str">
        <x:v>叙述性诡计</x:v>
      </x:c>
      <x:c r="E7195" s="7" t="str">
        <x:v>花火在场时，战技点上限额外增加2点。当我方目标每消耗1点战技点，花火获得1层【幻相】，每层【幻相】使敌方全体受到的伤害提高4.8%，该效果持续2回合，最多可叠加3层。</x:v>
      </x:c>
      <x:c r="F7195" s="6" t="n">
        <x:v>0</x:v>
      </x:c>
      <x:c r="G7195" s="6" t="n">
        <x:v>0</x:v>
      </x:c>
      <x:c r="H7195" s="6" t="n">
        <x:v>0</x:v>
      </x:c>
      <x:c r="I7195" s="6" t="n">
        <x:v>0</x:v>
      </x:c>
      <x:c r="J7195" s="6" t="str">
        <x:v>[2, 0.048, 2, 3]</x:v>
      </x:c>
      <x:c r="K7195" s="7" t="str">
        <x:v>无首段伤害倍率，请覆盖或设为辅助技能</x:v>
      </x:c>
      <x:c r="L7195" s="6" t="str">
        <x:v>https://raw.githubusercontent.com/Mar-7th/StarRailRes/dbe8cdfcfb0bf657b9fe1cf92d5537f118ccb487/index_new/cn/character_skills.json</x:v>
      </x:c>
    </x:row>
    <x:row r="7196" ht="38" customHeight="1">
      <x:c r="A7196" s="6" t="str">
        <x:v>1130604_15</x:v>
      </x:c>
      <x:c r="B7196" s="6" t="str">
        <x:v>1130604</x:v>
      </x:c>
      <x:c r="C7196" s="6" t="n">
        <x:v>15</x:v>
      </x:c>
      <x:c r="D7196" s="6" t="str">
        <x:v>叙述性诡计</x:v>
      </x:c>
      <x:c r="E7196" s="7" t="str">
        <x:v>花火在场时，战技点上限额外增加2点。当我方目标每消耗1点战技点，花火获得1层【幻相】，每层【幻相】使敌方全体受到的伤害提高5%，该效果持续2回合，最多可叠加3层。</x:v>
      </x:c>
      <x:c r="F7196" s="6" t="n">
        <x:v>0</x:v>
      </x:c>
      <x:c r="G7196" s="6" t="n">
        <x:v>0</x:v>
      </x:c>
      <x:c r="H7196" s="6" t="n">
        <x:v>0</x:v>
      </x:c>
      <x:c r="I7196" s="6" t="n">
        <x:v>0</x:v>
      </x:c>
      <x:c r="J7196" s="6" t="str">
        <x:v>[2, 0.05, 2, 3]</x:v>
      </x:c>
      <x:c r="K7196" s="7" t="str">
        <x:v>无首段伤害倍率，请覆盖或设为辅助技能</x:v>
      </x:c>
      <x:c r="L7196" s="6" t="str">
        <x:v>https://raw.githubusercontent.com/Mar-7th/StarRailRes/dbe8cdfcfb0bf657b9fe1cf92d5537f118ccb487/index_new/cn/character_skills.json</x:v>
      </x:c>
    </x:row>
    <x:row r="7197" ht="20" customHeight="1">
      <x:c r="A7197" s="6" t="str">
        <x:v>1130606_1</x:v>
      </x:c>
      <x:c r="B7197" s="6" t="str">
        <x:v>1130606</x:v>
      </x:c>
      <x:c r="C7197" s="6" t="n">
        <x:v>1</x:v>
      </x:c>
      <x:c r="D7197" s="6" t="str">
        <x:v>攻击</x:v>
      </x:c>
      <x:c r="E7197" s="7" t="str">
        <x:v>攻击敌人，进入战斗后削弱敌方目标对应属性韧性。</x:v>
      </x:c>
      <x:c r="F7197" s="6" t="n">
        <x:v>0</x:v>
      </x:c>
      <x:c r="G7197" s="6" t="n">
        <x:v>0</x:v>
      </x:c>
      <x:c r="H7197" s="6" t="n">
        <x:v>0</x:v>
      </x:c>
      <x:c r="I7197" s="6" t="n">
        <x:v>0</x:v>
      </x:c>
      <x:c r="J7197" s="6" t="str">
        <x:v>[]</x:v>
      </x:c>
      <x:c r="K7197" s="7" t="str">
        <x:v>缺少结构化参数，必须覆盖</x:v>
      </x:c>
      <x:c r="L7197" s="6" t="str">
        <x:v>https://raw.githubusercontent.com/Mar-7th/StarRailRes/dbe8cdfcfb0bf657b9fe1cf92d5537f118ccb487/index_new/cn/character_skills.json</x:v>
      </x:c>
    </x:row>
    <x:row r="7198" ht="38" customHeight="1">
      <x:c r="A7198" s="6" t="str">
        <x:v>1130607_1</x:v>
      </x:c>
      <x:c r="B7198" s="6" t="str">
        <x:v>1130607</x:v>
      </x:c>
      <x:c r="C7198" s="6" t="n">
        <x:v>1</x:v>
      </x:c>
      <x:c r="D7198" s="6" t="str">
        <x:v>不可靠叙事者</x:v>
      </x:c>
      <x:c r="E7198" s="7" t="str">
        <x:v>使用秘技后，我方全体进入持续20秒的【迷误】状态。【迷误】状态下不会被敌人发现。【迷误】状态期间进入战斗时为我方恢复3个战技点，并使花火恢复20点能量。</x:v>
      </x:c>
      <x:c r="F7198" s="6" t="n">
        <x:v>0</x:v>
      </x:c>
      <x:c r="G7198" s="6" t="n">
        <x:v>0</x:v>
      </x:c>
      <x:c r="H7198" s="6" t="n">
        <x:v>0</x:v>
      </x:c>
      <x:c r="I7198" s="6" t="n">
        <x:v>0</x:v>
      </x:c>
      <x:c r="J7198" s="6" t="str">
        <x:v>[3, 20]</x:v>
      </x:c>
      <x:c r="K7198" s="7" t="str">
        <x:v>无首段伤害倍率，请覆盖或设为辅助技能</x:v>
      </x:c>
      <x:c r="L7198" s="6" t="str">
        <x:v>https://raw.githubusercontent.com/Mar-7th/StarRailRes/dbe8cdfcfb0bf657b9fe1cf92d5537f118ccb487/index_new/cn/character_skills.json</x:v>
      </x:c>
    </x:row>
    <x:row r="7199" ht="20" customHeight="1">
      <x:c r="A7199" s="6" t="str">
        <x:v>1130701_1</x:v>
      </x:c>
      <x:c r="B7199" s="6" t="str">
        <x:v>1130701</x:v>
      </x:c>
      <x:c r="C7199" s="6" t="n">
        <x:v>1</x:v>
      </x:c>
      <x:c r="D7199" s="6" t="str">
        <x:v>洞见，缄默的黎明</x:v>
      </x:c>
      <x:c r="E7199" s="7" t="str">
        <x:v>对指定敌方单体造成等同于黑天鹅50%攻击力的风属性伤害。</x:v>
      </x:c>
      <x:c r="F7199" s="6" t="n">
        <x:v>0.5</x:v>
      </x:c>
      <x:c r="G7199" s="6" t="n">
        <x:v>0</x:v>
      </x:c>
      <x:c r="H7199" s="6" t="n">
        <x:v>0</x:v>
      </x:c>
      <x:c r="I7199" s="6" t="n">
        <x:v>0</x:v>
      </x:c>
      <x:c r="J7199" s="6" t="str">
        <x:v>[0.5]</x:v>
      </x:c>
      <x:c r="K7199" s="7" t="str">
        <x:v>需确认条件及分段</x:v>
      </x:c>
      <x:c r="L7199" s="6" t="str">
        <x:v>https://raw.githubusercontent.com/Mar-7th/StarRailRes/dbe8cdfcfb0bf657b9fe1cf92d5537f118ccb487/index_new/cn/character_skills.json</x:v>
      </x:c>
    </x:row>
    <x:row r="7200" ht="20" customHeight="1">
      <x:c r="A7200" s="6" t="str">
        <x:v>1130701_2</x:v>
      </x:c>
      <x:c r="B7200" s="6" t="str">
        <x:v>1130701</x:v>
      </x:c>
      <x:c r="C7200" s="6" t="n">
        <x:v>2</x:v>
      </x:c>
      <x:c r="D7200" s="6" t="str">
        <x:v>洞见，缄默的黎明</x:v>
      </x:c>
      <x:c r="E7200" s="7" t="str">
        <x:v>对指定敌方单体造成等同于黑天鹅60%攻击力的风属性伤害。</x:v>
      </x:c>
      <x:c r="F7200" s="6" t="n">
        <x:v>0.6</x:v>
      </x:c>
      <x:c r="G7200" s="6" t="n">
        <x:v>0</x:v>
      </x:c>
      <x:c r="H7200" s="6" t="n">
        <x:v>0</x:v>
      </x:c>
      <x:c r="I7200" s="6" t="n">
        <x:v>0</x:v>
      </x:c>
      <x:c r="J7200" s="6" t="str">
        <x:v>[0.6]</x:v>
      </x:c>
      <x:c r="K7200" s="7" t="str">
        <x:v>需确认条件及分段</x:v>
      </x:c>
      <x:c r="L7200" s="6" t="str">
        <x:v>https://raw.githubusercontent.com/Mar-7th/StarRailRes/dbe8cdfcfb0bf657b9fe1cf92d5537f118ccb487/index_new/cn/character_skills.json</x:v>
      </x:c>
    </x:row>
    <x:row r="7201" ht="20" customHeight="1">
      <x:c r="A7201" s="6" t="str">
        <x:v>1130701_3</x:v>
      </x:c>
      <x:c r="B7201" s="6" t="str">
        <x:v>1130701</x:v>
      </x:c>
      <x:c r="C7201" s="6" t="n">
        <x:v>3</x:v>
      </x:c>
      <x:c r="D7201" s="6" t="str">
        <x:v>洞见，缄默的黎明</x:v>
      </x:c>
      <x:c r="E7201" s="7" t="str">
        <x:v>对指定敌方单体造成等同于黑天鹅70%攻击力的风属性伤害。</x:v>
      </x:c>
      <x:c r="F7201" s="6" t="n">
        <x:v>0.7</x:v>
      </x:c>
      <x:c r="G7201" s="6" t="n">
        <x:v>0</x:v>
      </x:c>
      <x:c r="H7201" s="6" t="n">
        <x:v>0</x:v>
      </x:c>
      <x:c r="I7201" s="6" t="n">
        <x:v>0</x:v>
      </x:c>
      <x:c r="J7201" s="6" t="str">
        <x:v>[0.7]</x:v>
      </x:c>
      <x:c r="K7201" s="7" t="str">
        <x:v>需确认条件及分段</x:v>
      </x:c>
      <x:c r="L7201" s="6" t="str">
        <x:v>https://raw.githubusercontent.com/Mar-7th/StarRailRes/dbe8cdfcfb0bf657b9fe1cf92d5537f118ccb487/index_new/cn/character_skills.json</x:v>
      </x:c>
    </x:row>
    <x:row r="7202" ht="20" customHeight="1">
      <x:c r="A7202" s="6" t="str">
        <x:v>1130701_4</x:v>
      </x:c>
      <x:c r="B7202" s="6" t="str">
        <x:v>1130701</x:v>
      </x:c>
      <x:c r="C7202" s="6" t="n">
        <x:v>4</x:v>
      </x:c>
      <x:c r="D7202" s="6" t="str">
        <x:v>洞见，缄默的黎明</x:v>
      </x:c>
      <x:c r="E7202" s="7" t="str">
        <x:v>对指定敌方单体造成等同于黑天鹅80%攻击力的风属性伤害。</x:v>
      </x:c>
      <x:c r="F7202" s="6" t="n">
        <x:v>0.8</x:v>
      </x:c>
      <x:c r="G7202" s="6" t="n">
        <x:v>0</x:v>
      </x:c>
      <x:c r="H7202" s="6" t="n">
        <x:v>0</x:v>
      </x:c>
      <x:c r="I7202" s="6" t="n">
        <x:v>0</x:v>
      </x:c>
      <x:c r="J7202" s="6" t="str">
        <x:v>[0.8]</x:v>
      </x:c>
      <x:c r="K7202" s="7" t="str">
        <x:v>需确认条件及分段</x:v>
      </x:c>
      <x:c r="L7202" s="6" t="str">
        <x:v>https://raw.githubusercontent.com/Mar-7th/StarRailRes/dbe8cdfcfb0bf657b9fe1cf92d5537f118ccb487/index_new/cn/character_skills.json</x:v>
      </x:c>
    </x:row>
    <x:row r="7203" ht="20" customHeight="1">
      <x:c r="A7203" s="6" t="str">
        <x:v>1130701_5</x:v>
      </x:c>
      <x:c r="B7203" s="6" t="str">
        <x:v>1130701</x:v>
      </x:c>
      <x:c r="C7203" s="6" t="n">
        <x:v>5</x:v>
      </x:c>
      <x:c r="D7203" s="6" t="str">
        <x:v>洞见，缄默的黎明</x:v>
      </x:c>
      <x:c r="E7203" s="7" t="str">
        <x:v>对指定敌方单体造成等同于黑天鹅90%攻击力的风属性伤害。</x:v>
      </x:c>
      <x:c r="F7203" s="6" t="n">
        <x:v>0.9</x:v>
      </x:c>
      <x:c r="G7203" s="6" t="n">
        <x:v>0</x:v>
      </x:c>
      <x:c r="H7203" s="6" t="n">
        <x:v>0</x:v>
      </x:c>
      <x:c r="I7203" s="6" t="n">
        <x:v>0</x:v>
      </x:c>
      <x:c r="J7203" s="6" t="str">
        <x:v>[0.9]</x:v>
      </x:c>
      <x:c r="K7203" s="7" t="str">
        <x:v>需确认条件及分段</x:v>
      </x:c>
      <x:c r="L7203" s="6" t="str">
        <x:v>https://raw.githubusercontent.com/Mar-7th/StarRailRes/dbe8cdfcfb0bf657b9fe1cf92d5537f118ccb487/index_new/cn/character_skills.json</x:v>
      </x:c>
    </x:row>
    <x:row r="7204" ht="20" customHeight="1">
      <x:c r="A7204" s="6" t="str">
        <x:v>1130701_6</x:v>
      </x:c>
      <x:c r="B7204" s="6" t="str">
        <x:v>1130701</x:v>
      </x:c>
      <x:c r="C7204" s="6" t="n">
        <x:v>6</x:v>
      </x:c>
      <x:c r="D7204" s="6" t="str">
        <x:v>洞见，缄默的黎明</x:v>
      </x:c>
      <x:c r="E7204" s="7" t="str">
        <x:v>对指定敌方单体造成等同于黑天鹅100%攻击力的风属性伤害。</x:v>
      </x:c>
      <x:c r="F7204" s="6" t="n">
        <x:v>1</x:v>
      </x:c>
      <x:c r="G7204" s="6" t="n">
        <x:v>0</x:v>
      </x:c>
      <x:c r="H7204" s="6" t="n">
        <x:v>0</x:v>
      </x:c>
      <x:c r="I7204" s="6" t="n">
        <x:v>0</x:v>
      </x:c>
      <x:c r="J7204" s="6" t="str">
        <x:v>[1]</x:v>
      </x:c>
      <x:c r="K7204" s="7" t="str">
        <x:v>需确认条件及分段</x:v>
      </x:c>
      <x:c r="L7204" s="6" t="str">
        <x:v>https://raw.githubusercontent.com/Mar-7th/StarRailRes/dbe8cdfcfb0bf657b9fe1cf92d5537f118ccb487/index_new/cn/character_skills.json</x:v>
      </x:c>
    </x:row>
    <x:row r="7205" ht="20" customHeight="1">
      <x:c r="A7205" s="6" t="str">
        <x:v>1130701_7</x:v>
      </x:c>
      <x:c r="B7205" s="6" t="str">
        <x:v>1130701</x:v>
      </x:c>
      <x:c r="C7205" s="6" t="n">
        <x:v>7</x:v>
      </x:c>
      <x:c r="D7205" s="6" t="str">
        <x:v>洞见，缄默的黎明</x:v>
      </x:c>
      <x:c r="E7205" s="7" t="str">
        <x:v>对指定敌方单体造成等同于黑天鹅110%攻击力的风属性伤害。</x:v>
      </x:c>
      <x:c r="F7205" s="6" t="n">
        <x:v>1.1</x:v>
      </x:c>
      <x:c r="G7205" s="6" t="n">
        <x:v>0</x:v>
      </x:c>
      <x:c r="H7205" s="6" t="n">
        <x:v>0</x:v>
      </x:c>
      <x:c r="I7205" s="6" t="n">
        <x:v>0</x:v>
      </x:c>
      <x:c r="J7205" s="6" t="str">
        <x:v>[1.1]</x:v>
      </x:c>
      <x:c r="K7205" s="7" t="str">
        <x:v>需确认条件及分段</x:v>
      </x:c>
      <x:c r="L7205" s="6" t="str">
        <x:v>https://raw.githubusercontent.com/Mar-7th/StarRailRes/dbe8cdfcfb0bf657b9fe1cf92d5537f118ccb487/index_new/cn/character_skills.json</x:v>
      </x:c>
    </x:row>
    <x:row r="7206" ht="20" customHeight="1">
      <x:c r="A7206" s="6" t="str">
        <x:v>1130701_8</x:v>
      </x:c>
      <x:c r="B7206" s="6" t="str">
        <x:v>1130701</x:v>
      </x:c>
      <x:c r="C7206" s="6" t="n">
        <x:v>8</x:v>
      </x:c>
      <x:c r="D7206" s="6" t="str">
        <x:v>洞见，缄默的黎明</x:v>
      </x:c>
      <x:c r="E7206" s="7" t="str">
        <x:v>对指定敌方单体造成等同于黑天鹅120%攻击力的风属性伤害。</x:v>
      </x:c>
      <x:c r="F7206" s="6" t="n">
        <x:v>1.2</x:v>
      </x:c>
      <x:c r="G7206" s="6" t="n">
        <x:v>0</x:v>
      </x:c>
      <x:c r="H7206" s="6" t="n">
        <x:v>0</x:v>
      </x:c>
      <x:c r="I7206" s="6" t="n">
        <x:v>0</x:v>
      </x:c>
      <x:c r="J7206" s="6" t="str">
        <x:v>[1.2]</x:v>
      </x:c>
      <x:c r="K7206" s="7" t="str">
        <x:v>需确认条件及分段</x:v>
      </x:c>
      <x:c r="L7206" s="6" t="str">
        <x:v>https://raw.githubusercontent.com/Mar-7th/StarRailRes/dbe8cdfcfb0bf657b9fe1cf92d5537f118ccb487/index_new/cn/character_skills.json</x:v>
      </x:c>
    </x:row>
    <x:row r="7207" ht="20" customHeight="1">
      <x:c r="A7207" s="6" t="str">
        <x:v>1130701_9</x:v>
      </x:c>
      <x:c r="B7207" s="6" t="str">
        <x:v>1130701</x:v>
      </x:c>
      <x:c r="C7207" s="6" t="n">
        <x:v>9</x:v>
      </x:c>
      <x:c r="D7207" s="6" t="str">
        <x:v>洞见，缄默的黎明</x:v>
      </x:c>
      <x:c r="E7207" s="7" t="str">
        <x:v>对指定敌方单体造成等同于黑天鹅130%攻击力的风属性伤害。</x:v>
      </x:c>
      <x:c r="F7207" s="6" t="n">
        <x:v>1.3</x:v>
      </x:c>
      <x:c r="G7207" s="6" t="n">
        <x:v>0</x:v>
      </x:c>
      <x:c r="H7207" s="6" t="n">
        <x:v>0</x:v>
      </x:c>
      <x:c r="I7207" s="6" t="n">
        <x:v>0</x:v>
      </x:c>
      <x:c r="J7207" s="6" t="str">
        <x:v>[1.3]</x:v>
      </x:c>
      <x:c r="K7207" s="7" t="str">
        <x:v>需确认条件及分段</x:v>
      </x:c>
      <x:c r="L7207" s="6" t="str">
        <x:v>https://raw.githubusercontent.com/Mar-7th/StarRailRes/dbe8cdfcfb0bf657b9fe1cf92d5537f118ccb487/index_new/cn/character_skills.json</x:v>
      </x:c>
    </x:row>
    <x:row r="7208" ht="20" customHeight="1">
      <x:c r="A7208" s="6" t="str">
        <x:v>1130701_10</x:v>
      </x:c>
      <x:c r="B7208" s="6" t="str">
        <x:v>1130701</x:v>
      </x:c>
      <x:c r="C7208" s="6" t="n">
        <x:v>10</x:v>
      </x:c>
      <x:c r="D7208" s="6" t="str">
        <x:v>洞见，缄默的黎明</x:v>
      </x:c>
      <x:c r="E7208" s="7" t="str">
        <x:v>对指定敌方单体造成等同于黑天鹅140%攻击力的风属性伤害。</x:v>
      </x:c>
      <x:c r="F7208" s="6" t="n">
        <x:v>1.4</x:v>
      </x:c>
      <x:c r="G7208" s="6" t="n">
        <x:v>0</x:v>
      </x:c>
      <x:c r="H7208" s="6" t="n">
        <x:v>0</x:v>
      </x:c>
      <x:c r="I7208" s="6" t="n">
        <x:v>0</x:v>
      </x:c>
      <x:c r="J7208" s="6" t="str">
        <x:v>[1.4]</x:v>
      </x:c>
      <x:c r="K7208" s="7" t="str">
        <x:v>需确认条件及分段</x:v>
      </x:c>
      <x:c r="L7208" s="6" t="str">
        <x:v>https://raw.githubusercontent.com/Mar-7th/StarRailRes/dbe8cdfcfb0bf657b9fe1cf92d5537f118ccb487/index_new/cn/character_skills.json</x:v>
      </x:c>
    </x:row>
    <x:row r="7209" ht="38" customHeight="1">
      <x:c r="A7209" s="6" t="str">
        <x:v>1130702_1</x:v>
      </x:c>
      <x:c r="B7209" s="6" t="str">
        <x:v>1130702</x:v>
      </x:c>
      <x:c r="C7209" s="6" t="n">
        <x:v>1</x:v>
      </x:c>
      <x:c r="D7209" s="6" t="str">
        <x:v>失坠，伪神的黄昏</x:v>
      </x:c>
      <x:c r="E7209" s="7" t="str">
        <x:v>对指定敌方单体及其相邻目标造成等同于黑天鹅45%攻击力的风属性伤害，同时有100%的基础概率使目标与相邻目标防御力降低14.8%，持续3回合。</x:v>
      </x:c>
      <x:c r="F7209" s="6" t="n">
        <x:v>0.45</x:v>
      </x:c>
      <x:c r="G7209" s="6" t="n">
        <x:v>0</x:v>
      </x:c>
      <x:c r="H7209" s="6" t="n">
        <x:v>0</x:v>
      </x:c>
      <x:c r="I7209" s="6" t="n">
        <x:v>0</x:v>
      </x:c>
      <x:c r="J7209" s="6" t="str">
        <x:v>[0.45, 3, 1, 0.148]</x:v>
      </x:c>
      <x:c r="K7209" s="7" t="str">
        <x:v>需确认条件及分段</x:v>
      </x:c>
      <x:c r="L7209" s="6" t="str">
        <x:v>https://raw.githubusercontent.com/Mar-7th/StarRailRes/dbe8cdfcfb0bf657b9fe1cf92d5537f118ccb487/index_new/cn/character_skills.json</x:v>
      </x:c>
    </x:row>
    <x:row r="7210" ht="38" customHeight="1">
      <x:c r="A7210" s="6" t="str">
        <x:v>1130702_2</x:v>
      </x:c>
      <x:c r="B7210" s="6" t="str">
        <x:v>1130702</x:v>
      </x:c>
      <x:c r="C7210" s="6" t="n">
        <x:v>2</x:v>
      </x:c>
      <x:c r="D7210" s="6" t="str">
        <x:v>失坠，伪神的黄昏</x:v>
      </x:c>
      <x:c r="E7210" s="7" t="str">
        <x:v>对指定敌方单体及其相邻目标造成等同于黑天鹅49.5%攻击力的风属性伤害，同时有100%的基础概率使目标与相邻目标防御力降低15.4%，持续3回合。</x:v>
      </x:c>
      <x:c r="F7210" s="6" t="n">
        <x:v>0.495</x:v>
      </x:c>
      <x:c r="G7210" s="6" t="n">
        <x:v>0</x:v>
      </x:c>
      <x:c r="H7210" s="6" t="n">
        <x:v>0</x:v>
      </x:c>
      <x:c r="I7210" s="6" t="n">
        <x:v>0</x:v>
      </x:c>
      <x:c r="J7210" s="6" t="str">
        <x:v>[0.495, 3, 1, 0.154]</x:v>
      </x:c>
      <x:c r="K7210" s="7" t="str">
        <x:v>需确认条件及分段</x:v>
      </x:c>
      <x:c r="L7210" s="6" t="str">
        <x:v>https://raw.githubusercontent.com/Mar-7th/StarRailRes/dbe8cdfcfb0bf657b9fe1cf92d5537f118ccb487/index_new/cn/character_skills.json</x:v>
      </x:c>
    </x:row>
    <x:row r="7211" ht="38" customHeight="1">
      <x:c r="A7211" s="6" t="str">
        <x:v>1130702_3</x:v>
      </x:c>
      <x:c r="B7211" s="6" t="str">
        <x:v>1130702</x:v>
      </x:c>
      <x:c r="C7211" s="6" t="n">
        <x:v>3</x:v>
      </x:c>
      <x:c r="D7211" s="6" t="str">
        <x:v>失坠，伪神的黄昏</x:v>
      </x:c>
      <x:c r="E7211" s="7" t="str">
        <x:v>对指定敌方单体及其相邻目标造成等同于黑天鹅54%攻击力的风属性伤害，同时有100%的基础概率使目标与相邻目标防御力降低16%，持续3回合。</x:v>
      </x:c>
      <x:c r="F7211" s="6" t="n">
        <x:v>0.54</x:v>
      </x:c>
      <x:c r="G7211" s="6" t="n">
        <x:v>0</x:v>
      </x:c>
      <x:c r="H7211" s="6" t="n">
        <x:v>0</x:v>
      </x:c>
      <x:c r="I7211" s="6" t="n">
        <x:v>0</x:v>
      </x:c>
      <x:c r="J7211" s="6" t="str">
        <x:v>[0.54, 3, 1, 0.16]</x:v>
      </x:c>
      <x:c r="K7211" s="7" t="str">
        <x:v>需确认条件及分段</x:v>
      </x:c>
      <x:c r="L7211" s="6" t="str">
        <x:v>https://raw.githubusercontent.com/Mar-7th/StarRailRes/dbe8cdfcfb0bf657b9fe1cf92d5537f118ccb487/index_new/cn/character_skills.json</x:v>
      </x:c>
    </x:row>
    <x:row r="7212" ht="38" customHeight="1">
      <x:c r="A7212" s="6" t="str">
        <x:v>1130702_4</x:v>
      </x:c>
      <x:c r="B7212" s="6" t="str">
        <x:v>1130702</x:v>
      </x:c>
      <x:c r="C7212" s="6" t="n">
        <x:v>4</x:v>
      </x:c>
      <x:c r="D7212" s="6" t="str">
        <x:v>失坠，伪神的黄昏</x:v>
      </x:c>
      <x:c r="E7212" s="7" t="str">
        <x:v>对指定敌方单体及其相邻目标造成等同于黑天鹅58.5%攻击力的风属性伤害，同时有100%的基础概率使目标与相邻目标防御力降低16.6%，持续3回合。</x:v>
      </x:c>
      <x:c r="F7212" s="6" t="n">
        <x:v>0.585</x:v>
      </x:c>
      <x:c r="G7212" s="6" t="n">
        <x:v>0</x:v>
      </x:c>
      <x:c r="H7212" s="6" t="n">
        <x:v>0</x:v>
      </x:c>
      <x:c r="I7212" s="6" t="n">
        <x:v>0</x:v>
      </x:c>
      <x:c r="J7212" s="6" t="str">
        <x:v>[0.585, 3, 1, 0.166]</x:v>
      </x:c>
      <x:c r="K7212" s="7" t="str">
        <x:v>需确认条件及分段</x:v>
      </x:c>
      <x:c r="L7212" s="6" t="str">
        <x:v>https://raw.githubusercontent.com/Mar-7th/StarRailRes/dbe8cdfcfb0bf657b9fe1cf92d5537f118ccb487/index_new/cn/character_skills.json</x:v>
      </x:c>
    </x:row>
    <x:row r="7213" ht="38" customHeight="1">
      <x:c r="A7213" s="6" t="str">
        <x:v>1130702_5</x:v>
      </x:c>
      <x:c r="B7213" s="6" t="str">
        <x:v>1130702</x:v>
      </x:c>
      <x:c r="C7213" s="6" t="n">
        <x:v>5</x:v>
      </x:c>
      <x:c r="D7213" s="6" t="str">
        <x:v>失坠，伪神的黄昏</x:v>
      </x:c>
      <x:c r="E7213" s="7" t="str">
        <x:v>对指定敌方单体及其相邻目标造成等同于黑天鹅63%攻击力的风属性伤害，同时有100%的基础概率使目标与相邻目标防御力降低17.2%，持续3回合。</x:v>
      </x:c>
      <x:c r="F7213" s="6" t="n">
        <x:v>0.63</x:v>
      </x:c>
      <x:c r="G7213" s="6" t="n">
        <x:v>0</x:v>
      </x:c>
      <x:c r="H7213" s="6" t="n">
        <x:v>0</x:v>
      </x:c>
      <x:c r="I7213" s="6" t="n">
        <x:v>0</x:v>
      </x:c>
      <x:c r="J7213" s="6" t="str">
        <x:v>[0.63, 3, 1, 0.172]</x:v>
      </x:c>
      <x:c r="K7213" s="7" t="str">
        <x:v>需确认条件及分段</x:v>
      </x:c>
      <x:c r="L7213" s="6" t="str">
        <x:v>https://raw.githubusercontent.com/Mar-7th/StarRailRes/dbe8cdfcfb0bf657b9fe1cf92d5537f118ccb487/index_new/cn/character_skills.json</x:v>
      </x:c>
    </x:row>
    <x:row r="7214" ht="38" customHeight="1">
      <x:c r="A7214" s="6" t="str">
        <x:v>1130702_6</x:v>
      </x:c>
      <x:c r="B7214" s="6" t="str">
        <x:v>1130702</x:v>
      </x:c>
      <x:c r="C7214" s="6" t="n">
        <x:v>6</x:v>
      </x:c>
      <x:c r="D7214" s="6" t="str">
        <x:v>失坠，伪神的黄昏</x:v>
      </x:c>
      <x:c r="E7214" s="7" t="str">
        <x:v>对指定敌方单体及其相邻目标造成等同于黑天鹅67.5%攻击力的风属性伤害，同时有100%的基础概率使目标与相邻目标防御力降低17.8%，持续3回合。</x:v>
      </x:c>
      <x:c r="F7214" s="6" t="n">
        <x:v>0.675</x:v>
      </x:c>
      <x:c r="G7214" s="6" t="n">
        <x:v>0</x:v>
      </x:c>
      <x:c r="H7214" s="6" t="n">
        <x:v>0</x:v>
      </x:c>
      <x:c r="I7214" s="6" t="n">
        <x:v>0</x:v>
      </x:c>
      <x:c r="J7214" s="6" t="str">
        <x:v>[0.675, 3, 1, 0.178]</x:v>
      </x:c>
      <x:c r="K7214" s="7" t="str">
        <x:v>需确认条件及分段</x:v>
      </x:c>
      <x:c r="L7214" s="6" t="str">
        <x:v>https://raw.githubusercontent.com/Mar-7th/StarRailRes/dbe8cdfcfb0bf657b9fe1cf92d5537f118ccb487/index_new/cn/character_skills.json</x:v>
      </x:c>
    </x:row>
    <x:row r="7215" ht="38" customHeight="1">
      <x:c r="A7215" s="6" t="str">
        <x:v>1130702_7</x:v>
      </x:c>
      <x:c r="B7215" s="6" t="str">
        <x:v>1130702</x:v>
      </x:c>
      <x:c r="C7215" s="6" t="n">
        <x:v>7</x:v>
      </x:c>
      <x:c r="D7215" s="6" t="str">
        <x:v>失坠，伪神的黄昏</x:v>
      </x:c>
      <x:c r="E7215" s="7" t="str">
        <x:v>对指定敌方单体及其相邻目标造成等同于黑天鹅73.12%攻击力的风属性伤害，同时有100%的基础概率使目标与相邻目标防御力降低18.55%，持续3回合。</x:v>
      </x:c>
      <x:c r="F7215" s="6" t="n">
        <x:v>0.7312</x:v>
      </x:c>
      <x:c r="G7215" s="6" t="n">
        <x:v>0</x:v>
      </x:c>
      <x:c r="H7215" s="6" t="n">
        <x:v>0</x:v>
      </x:c>
      <x:c r="I7215" s="6" t="n">
        <x:v>0</x:v>
      </x:c>
      <x:c r="J7215" s="6" t="str">
        <x:v>[0.7312, 3, 1, 0.1855]</x:v>
      </x:c>
      <x:c r="K7215" s="7" t="str">
        <x:v>需确认条件及分段</x:v>
      </x:c>
      <x:c r="L7215" s="6" t="str">
        <x:v>https://raw.githubusercontent.com/Mar-7th/StarRailRes/dbe8cdfcfb0bf657b9fe1cf92d5537f118ccb487/index_new/cn/character_skills.json</x:v>
      </x:c>
    </x:row>
    <x:row r="7216" ht="38" customHeight="1">
      <x:c r="A7216" s="6" t="str">
        <x:v>1130702_8</x:v>
      </x:c>
      <x:c r="B7216" s="6" t="str">
        <x:v>1130702</x:v>
      </x:c>
      <x:c r="C7216" s="6" t="n">
        <x:v>8</x:v>
      </x:c>
      <x:c r="D7216" s="6" t="str">
        <x:v>失坠，伪神的黄昏</x:v>
      </x:c>
      <x:c r="E7216" s="7" t="str">
        <x:v>对指定敌方单体及其相邻目标造成等同于黑天鹅78.75%攻击力的风属性伤害，同时有100%的基础概率使目标与相邻目标防御力降低19.3%，持续3回合。</x:v>
      </x:c>
      <x:c r="F7216" s="6" t="n">
        <x:v>0.7875</x:v>
      </x:c>
      <x:c r="G7216" s="6" t="n">
        <x:v>0</x:v>
      </x:c>
      <x:c r="H7216" s="6" t="n">
        <x:v>0</x:v>
      </x:c>
      <x:c r="I7216" s="6" t="n">
        <x:v>0</x:v>
      </x:c>
      <x:c r="J7216" s="6" t="str">
        <x:v>[0.7875, 3, 1, 0.193]</x:v>
      </x:c>
      <x:c r="K7216" s="7" t="str">
        <x:v>需确认条件及分段</x:v>
      </x:c>
      <x:c r="L7216" s="6" t="str">
        <x:v>https://raw.githubusercontent.com/Mar-7th/StarRailRes/dbe8cdfcfb0bf657b9fe1cf92d5537f118ccb487/index_new/cn/character_skills.json</x:v>
      </x:c>
    </x:row>
    <x:row r="7217" ht="38" customHeight="1">
      <x:c r="A7217" s="6" t="str">
        <x:v>1130702_9</x:v>
      </x:c>
      <x:c r="B7217" s="6" t="str">
        <x:v>1130702</x:v>
      </x:c>
      <x:c r="C7217" s="6" t="n">
        <x:v>9</x:v>
      </x:c>
      <x:c r="D7217" s="6" t="str">
        <x:v>失坠，伪神的黄昏</x:v>
      </x:c>
      <x:c r="E7217" s="7" t="str">
        <x:v>对指定敌方单体及其相邻目标造成等同于黑天鹅84.38%攻击力的风属性伤害，同时有100%的基础概率使目标与相邻目标防御力降低20.05%，持续3回合。</x:v>
      </x:c>
      <x:c r="F7217" s="6" t="n">
        <x:v>0.8438</x:v>
      </x:c>
      <x:c r="G7217" s="6" t="n">
        <x:v>0</x:v>
      </x:c>
      <x:c r="H7217" s="6" t="n">
        <x:v>0</x:v>
      </x:c>
      <x:c r="I7217" s="6" t="n">
        <x:v>0</x:v>
      </x:c>
      <x:c r="J7217" s="6" t="str">
        <x:v>[0.8438, 3, 1, 0.2005]</x:v>
      </x:c>
      <x:c r="K7217" s="7" t="str">
        <x:v>需确认条件及分段</x:v>
      </x:c>
      <x:c r="L7217" s="6" t="str">
        <x:v>https://raw.githubusercontent.com/Mar-7th/StarRailRes/dbe8cdfcfb0bf657b9fe1cf92d5537f118ccb487/index_new/cn/character_skills.json</x:v>
      </x:c>
    </x:row>
    <x:row r="7218" ht="38" customHeight="1">
      <x:c r="A7218" s="6" t="str">
        <x:v>1130702_10</x:v>
      </x:c>
      <x:c r="B7218" s="6" t="str">
        <x:v>1130702</x:v>
      </x:c>
      <x:c r="C7218" s="6" t="n">
        <x:v>10</x:v>
      </x:c>
      <x:c r="D7218" s="6" t="str">
        <x:v>失坠，伪神的黄昏</x:v>
      </x:c>
      <x:c r="E7218" s="7" t="str">
        <x:v>对指定敌方单体及其相邻目标造成等同于黑天鹅90%攻击力的风属性伤害，同时有100%的基础概率使目标与相邻目标防御力降低20.8%，持续3回合。</x:v>
      </x:c>
      <x:c r="F7218" s="6" t="n">
        <x:v>0.9</x:v>
      </x:c>
      <x:c r="G7218" s="6" t="n">
        <x:v>0</x:v>
      </x:c>
      <x:c r="H7218" s="6" t="n">
        <x:v>0</x:v>
      </x:c>
      <x:c r="I7218" s="6" t="n">
        <x:v>0</x:v>
      </x:c>
      <x:c r="J7218" s="6" t="str">
        <x:v>[0.9, 3, 1, 0.208]</x:v>
      </x:c>
      <x:c r="K7218" s="7" t="str">
        <x:v>需确认条件及分段</x:v>
      </x:c>
      <x:c r="L7218" s="6" t="str">
        <x:v>https://raw.githubusercontent.com/Mar-7th/StarRailRes/dbe8cdfcfb0bf657b9fe1cf92d5537f118ccb487/index_new/cn/character_skills.json</x:v>
      </x:c>
    </x:row>
    <x:row r="7219" ht="38" customHeight="1">
      <x:c r="A7219" s="6" t="str">
        <x:v>1130702_11</x:v>
      </x:c>
      <x:c r="B7219" s="6" t="str">
        <x:v>1130702</x:v>
      </x:c>
      <x:c r="C7219" s="6" t="n">
        <x:v>11</x:v>
      </x:c>
      <x:c r="D7219" s="6" t="str">
        <x:v>失坠，伪神的黄昏</x:v>
      </x:c>
      <x:c r="E7219" s="7" t="str">
        <x:v>对指定敌方单体及其相邻目标造成等同于黑天鹅94.5%攻击力的风属性伤害，同时有100%的基础概率使目标与相邻目标防御力降低21.4%，持续3回合。</x:v>
      </x:c>
      <x:c r="F7219" s="6" t="n">
        <x:v>0.945</x:v>
      </x:c>
      <x:c r="G7219" s="6" t="n">
        <x:v>0</x:v>
      </x:c>
      <x:c r="H7219" s="6" t="n">
        <x:v>0</x:v>
      </x:c>
      <x:c r="I7219" s="6" t="n">
        <x:v>0</x:v>
      </x:c>
      <x:c r="J7219" s="6" t="str">
        <x:v>[0.945, 3, 1, 0.214]</x:v>
      </x:c>
      <x:c r="K7219" s="7" t="str">
        <x:v>需确认条件及分段</x:v>
      </x:c>
      <x:c r="L7219" s="6" t="str">
        <x:v>https://raw.githubusercontent.com/Mar-7th/StarRailRes/dbe8cdfcfb0bf657b9fe1cf92d5537f118ccb487/index_new/cn/character_skills.json</x:v>
      </x:c>
    </x:row>
    <x:row r="7220" ht="38" customHeight="1">
      <x:c r="A7220" s="6" t="str">
        <x:v>1130702_12</x:v>
      </x:c>
      <x:c r="B7220" s="6" t="str">
        <x:v>1130702</x:v>
      </x:c>
      <x:c r="C7220" s="6" t="n">
        <x:v>12</x:v>
      </x:c>
      <x:c r="D7220" s="6" t="str">
        <x:v>失坠，伪神的黄昏</x:v>
      </x:c>
      <x:c r="E7220" s="7" t="str">
        <x:v>对指定敌方单体及其相邻目标造成等同于黑天鹅99%攻击力的风属性伤害，同时有100%的基础概率使目标与相邻目标防御力降低22%，持续3回合。</x:v>
      </x:c>
      <x:c r="F7220" s="6" t="n">
        <x:v>0.99</x:v>
      </x:c>
      <x:c r="G7220" s="6" t="n">
        <x:v>0</x:v>
      </x:c>
      <x:c r="H7220" s="6" t="n">
        <x:v>0</x:v>
      </x:c>
      <x:c r="I7220" s="6" t="n">
        <x:v>0</x:v>
      </x:c>
      <x:c r="J7220" s="6" t="str">
        <x:v>[0.99, 3, 1, 0.22]</x:v>
      </x:c>
      <x:c r="K7220" s="7" t="str">
        <x:v>需确认条件及分段</x:v>
      </x:c>
      <x:c r="L7220" s="6" t="str">
        <x:v>https://raw.githubusercontent.com/Mar-7th/StarRailRes/dbe8cdfcfb0bf657b9fe1cf92d5537f118ccb487/index_new/cn/character_skills.json</x:v>
      </x:c>
    </x:row>
    <x:row r="7221" ht="38" customHeight="1">
      <x:c r="A7221" s="6" t="str">
        <x:v>1130702_13</x:v>
      </x:c>
      <x:c r="B7221" s="6" t="str">
        <x:v>1130702</x:v>
      </x:c>
      <x:c r="C7221" s="6" t="n">
        <x:v>13</x:v>
      </x:c>
      <x:c r="D7221" s="6" t="str">
        <x:v>失坠，伪神的黄昏</x:v>
      </x:c>
      <x:c r="E7221" s="7" t="str">
        <x:v>对指定敌方单体及其相邻目标造成等同于黑天鹅103.5%攻击力的风属性伤害，同时有100%的基础概率使目标与相邻目标防御力降低22.6%，持续3回合。</x:v>
      </x:c>
      <x:c r="F7221" s="6" t="n">
        <x:v>1.035</x:v>
      </x:c>
      <x:c r="G7221" s="6" t="n">
        <x:v>0</x:v>
      </x:c>
      <x:c r="H7221" s="6" t="n">
        <x:v>0</x:v>
      </x:c>
      <x:c r="I7221" s="6" t="n">
        <x:v>0</x:v>
      </x:c>
      <x:c r="J7221" s="6" t="str">
        <x:v>[1.035, 3, 1, 0.226]</x:v>
      </x:c>
      <x:c r="K7221" s="7" t="str">
        <x:v>需确认条件及分段</x:v>
      </x:c>
      <x:c r="L7221" s="6" t="str">
        <x:v>https://raw.githubusercontent.com/Mar-7th/StarRailRes/dbe8cdfcfb0bf657b9fe1cf92d5537f118ccb487/index_new/cn/character_skills.json</x:v>
      </x:c>
    </x:row>
    <x:row r="7222" ht="38" customHeight="1">
      <x:c r="A7222" s="6" t="str">
        <x:v>1130702_14</x:v>
      </x:c>
      <x:c r="B7222" s="6" t="str">
        <x:v>1130702</x:v>
      </x:c>
      <x:c r="C7222" s="6" t="n">
        <x:v>14</x:v>
      </x:c>
      <x:c r="D7222" s="6" t="str">
        <x:v>失坠，伪神的黄昏</x:v>
      </x:c>
      <x:c r="E7222" s="7" t="str">
        <x:v>对指定敌方单体及其相邻目标造成等同于黑天鹅108%攻击力的风属性伤害，同时有100%的基础概率使目标与相邻目标防御力降低23.2%，持续3回合。</x:v>
      </x:c>
      <x:c r="F7222" s="6" t="n">
        <x:v>1.08</x:v>
      </x:c>
      <x:c r="G7222" s="6" t="n">
        <x:v>0</x:v>
      </x:c>
      <x:c r="H7222" s="6" t="n">
        <x:v>0</x:v>
      </x:c>
      <x:c r="I7222" s="6" t="n">
        <x:v>0</x:v>
      </x:c>
      <x:c r="J7222" s="6" t="str">
        <x:v>[1.08, 3, 1, 0.232]</x:v>
      </x:c>
      <x:c r="K7222" s="7" t="str">
        <x:v>需确认条件及分段</x:v>
      </x:c>
      <x:c r="L7222" s="6" t="str">
        <x:v>https://raw.githubusercontent.com/Mar-7th/StarRailRes/dbe8cdfcfb0bf657b9fe1cf92d5537f118ccb487/index_new/cn/character_skills.json</x:v>
      </x:c>
    </x:row>
    <x:row r="7223" ht="38" customHeight="1">
      <x:c r="A7223" s="6" t="str">
        <x:v>1130702_15</x:v>
      </x:c>
      <x:c r="B7223" s="6" t="str">
        <x:v>1130702</x:v>
      </x:c>
      <x:c r="C7223" s="6" t="n">
        <x:v>15</x:v>
      </x:c>
      <x:c r="D7223" s="6" t="str">
        <x:v>失坠，伪神的黄昏</x:v>
      </x:c>
      <x:c r="E7223" s="7" t="str">
        <x:v>对指定敌方单体及其相邻目标造成等同于黑天鹅112.5%攻击力的风属性伤害，同时有100%的基础概率使目标与相邻目标防御力降低23.8%，持续3回合。</x:v>
      </x:c>
      <x:c r="F7223" s="6" t="n">
        <x:v>1.125</x:v>
      </x:c>
      <x:c r="G7223" s="6" t="n">
        <x:v>0</x:v>
      </x:c>
      <x:c r="H7223" s="6" t="n">
        <x:v>0</x:v>
      </x:c>
      <x:c r="I7223" s="6" t="n">
        <x:v>0</x:v>
      </x:c>
      <x:c r="J7223" s="6" t="str">
        <x:v>[1.125, 3, 1, 0.238]</x:v>
      </x:c>
      <x:c r="K7223" s="7" t="str">
        <x:v>需确认条件及分段</x:v>
      </x:c>
      <x:c r="L7223" s="6" t="str">
        <x:v>https://raw.githubusercontent.com/Mar-7th/StarRailRes/dbe8cdfcfb0bf657b9fe1cf92d5537f118ccb487/index_new/cn/character_skills.json</x:v>
      </x:c>
    </x:row>
    <x:row r="7224" ht="53" customHeight="1">
      <x:c r="A7224" s="6" t="str">
        <x:v>1130703_1</x:v>
      </x:c>
      <x:c r="B7224" s="6" t="str">
        <x:v>1130703</x:v>
      </x:c>
      <x:c r="C7224" s="6" t="n">
        <x:v>1</x:v>
      </x:c>
      <x:c r="D7224" s="6" t="str">
        <x:v>沉醉于彼界的臂湾</x:v>
      </x:c>
      <x:c r="E7224" s="7" t="str">
        <x:v>使敌方全体陷入【揭露】状态，持续2回合。随后对敌方全体造成等同于黑天鹅72%攻击力的风属性伤害。
【揭露】状态下，敌方目标受到的伤害提高15%。每陷入1层【奥迹】时，有50%的固定概率使本次叠加层数额外提高1层，并且【奥迹】回合开始造成伤害后层数不会减半。</x:v>
      </x:c>
      <x:c r="F7224" s="6" t="n">
        <x:v>0</x:v>
      </x:c>
      <x:c r="G7224" s="6" t="n">
        <x:v>0</x:v>
      </x:c>
      <x:c r="H7224" s="6" t="n">
        <x:v>0</x:v>
      </x:c>
      <x:c r="I7224" s="6" t="n">
        <x:v>0</x:v>
      </x:c>
      <x:c r="J7224" s="6" t="str">
        <x:v>[0.72, 2, 0.15, 0.5]</x:v>
      </x:c>
      <x:c r="K7224" s="7" t="str">
        <x:v>无首段伤害倍率，请覆盖或设为辅助技能</x:v>
      </x:c>
      <x:c r="L7224" s="6" t="str">
        <x:v>https://raw.githubusercontent.com/Mar-7th/StarRailRes/dbe8cdfcfb0bf657b9fe1cf92d5537f118ccb487/index_new/cn/character_skills.json</x:v>
      </x:c>
    </x:row>
    <x:row r="7225" ht="53" customHeight="1">
      <x:c r="A7225" s="6" t="str">
        <x:v>1130703_2</x:v>
      </x:c>
      <x:c r="B7225" s="6" t="str">
        <x:v>1130703</x:v>
      </x:c>
      <x:c r="C7225" s="6" t="n">
        <x:v>2</x:v>
      </x:c>
      <x:c r="D7225" s="6" t="str">
        <x:v>沉醉于彼界的臂湾</x:v>
      </x:c>
      <x:c r="E7225" s="7" t="str">
        <x:v>使敌方全体陷入【揭露】状态，持续2回合。随后对敌方全体造成等同于黑天鹅76.8%攻击力的风属性伤害。
【揭露】状态下，敌方目标受到的伤害提高16%。每陷入1层【奥迹】时，有50%的固定概率使本次叠加层数额外提高1层，并且【奥迹】回合开始造成伤害后层数不会减半。</x:v>
      </x:c>
      <x:c r="F7225" s="6" t="n">
        <x:v>0</x:v>
      </x:c>
      <x:c r="G7225" s="6" t="n">
        <x:v>0</x:v>
      </x:c>
      <x:c r="H7225" s="6" t="n">
        <x:v>0</x:v>
      </x:c>
      <x:c r="I7225" s="6" t="n">
        <x:v>0</x:v>
      </x:c>
      <x:c r="J7225" s="6" t="str">
        <x:v>[0.768, 2, 0.16, 0.5]</x:v>
      </x:c>
      <x:c r="K7225" s="7" t="str">
        <x:v>无首段伤害倍率，请覆盖或设为辅助技能</x:v>
      </x:c>
      <x:c r="L7225" s="6" t="str">
        <x:v>https://raw.githubusercontent.com/Mar-7th/StarRailRes/dbe8cdfcfb0bf657b9fe1cf92d5537f118ccb487/index_new/cn/character_skills.json</x:v>
      </x:c>
    </x:row>
    <x:row r="7226" ht="53" customHeight="1">
      <x:c r="A7226" s="6" t="str">
        <x:v>1130703_3</x:v>
      </x:c>
      <x:c r="B7226" s="6" t="str">
        <x:v>1130703</x:v>
      </x:c>
      <x:c r="C7226" s="6" t="n">
        <x:v>3</x:v>
      </x:c>
      <x:c r="D7226" s="6" t="str">
        <x:v>沉醉于彼界的臂湾</x:v>
      </x:c>
      <x:c r="E7226" s="7" t="str">
        <x:v>使敌方全体陷入【揭露】状态，持续2回合。随后对敌方全体造成等同于黑天鹅81.6%攻击力的风属性伤害。
【揭露】状态下，敌方目标受到的伤害提高17%。每陷入1层【奥迹】时，有50%的固定概率使本次叠加层数额外提高1层，并且【奥迹】回合开始造成伤害后层数不会减半。</x:v>
      </x:c>
      <x:c r="F7226" s="6" t="n">
        <x:v>0</x:v>
      </x:c>
      <x:c r="G7226" s="6" t="n">
        <x:v>0</x:v>
      </x:c>
      <x:c r="H7226" s="6" t="n">
        <x:v>0</x:v>
      </x:c>
      <x:c r="I7226" s="6" t="n">
        <x:v>0</x:v>
      </x:c>
      <x:c r="J7226" s="6" t="str">
        <x:v>[0.816, 2, 0.17, 0.5]</x:v>
      </x:c>
      <x:c r="K7226" s="7" t="str">
        <x:v>无首段伤害倍率，请覆盖或设为辅助技能</x:v>
      </x:c>
      <x:c r="L7226" s="6" t="str">
        <x:v>https://raw.githubusercontent.com/Mar-7th/StarRailRes/dbe8cdfcfb0bf657b9fe1cf92d5537f118ccb487/index_new/cn/character_skills.json</x:v>
      </x:c>
    </x:row>
    <x:row r="7227" ht="53" customHeight="1">
      <x:c r="A7227" s="6" t="str">
        <x:v>1130703_4</x:v>
      </x:c>
      <x:c r="B7227" s="6" t="str">
        <x:v>1130703</x:v>
      </x:c>
      <x:c r="C7227" s="6" t="n">
        <x:v>4</x:v>
      </x:c>
      <x:c r="D7227" s="6" t="str">
        <x:v>沉醉于彼界的臂湾</x:v>
      </x:c>
      <x:c r="E7227" s="7" t="str">
        <x:v>使敌方全体陷入【揭露】状态，持续2回合。随后对敌方全体造成等同于黑天鹅86.4%攻击力的风属性伤害。
【揭露】状态下，敌方目标受到的伤害提高18%。每陷入1层【奥迹】时，有50%的固定概率使本次叠加层数额外提高1层，并且【奥迹】回合开始造成伤害后层数不会减半。</x:v>
      </x:c>
      <x:c r="F7227" s="6" t="n">
        <x:v>0</x:v>
      </x:c>
      <x:c r="G7227" s="6" t="n">
        <x:v>0</x:v>
      </x:c>
      <x:c r="H7227" s="6" t="n">
        <x:v>0</x:v>
      </x:c>
      <x:c r="I7227" s="6" t="n">
        <x:v>0</x:v>
      </x:c>
      <x:c r="J7227" s="6" t="str">
        <x:v>[0.864, 2, 0.18, 0.5]</x:v>
      </x:c>
      <x:c r="K7227" s="7" t="str">
        <x:v>无首段伤害倍率，请覆盖或设为辅助技能</x:v>
      </x:c>
      <x:c r="L7227" s="6" t="str">
        <x:v>https://raw.githubusercontent.com/Mar-7th/StarRailRes/dbe8cdfcfb0bf657b9fe1cf92d5537f118ccb487/index_new/cn/character_skills.json</x:v>
      </x:c>
    </x:row>
    <x:row r="7228" ht="53" customHeight="1">
      <x:c r="A7228" s="6" t="str">
        <x:v>1130703_5</x:v>
      </x:c>
      <x:c r="B7228" s="6" t="str">
        <x:v>1130703</x:v>
      </x:c>
      <x:c r="C7228" s="6" t="n">
        <x:v>5</x:v>
      </x:c>
      <x:c r="D7228" s="6" t="str">
        <x:v>沉醉于彼界的臂湾</x:v>
      </x:c>
      <x:c r="E7228" s="7" t="str">
        <x:v>使敌方全体陷入【揭露】状态，持续2回合。随后对敌方全体造成等同于黑天鹅91.2%攻击力的风属性伤害。
【揭露】状态下，敌方目标受到的伤害提高19%。每陷入1层【奥迹】时，有50%的固定概率使本次叠加层数额外提高1层，并且【奥迹】回合开始造成伤害后层数不会减半。</x:v>
      </x:c>
      <x:c r="F7228" s="6" t="n">
        <x:v>0</x:v>
      </x:c>
      <x:c r="G7228" s="6" t="n">
        <x:v>0</x:v>
      </x:c>
      <x:c r="H7228" s="6" t="n">
        <x:v>0</x:v>
      </x:c>
      <x:c r="I7228" s="6" t="n">
        <x:v>0</x:v>
      </x:c>
      <x:c r="J7228" s="6" t="str">
        <x:v>[0.912, 2, 0.19, 0.5]</x:v>
      </x:c>
      <x:c r="K7228" s="7" t="str">
        <x:v>无首段伤害倍率，请覆盖或设为辅助技能</x:v>
      </x:c>
      <x:c r="L7228" s="6" t="str">
        <x:v>https://raw.githubusercontent.com/Mar-7th/StarRailRes/dbe8cdfcfb0bf657b9fe1cf92d5537f118ccb487/index_new/cn/character_skills.json</x:v>
      </x:c>
    </x:row>
    <x:row r="7229" ht="53" customHeight="1">
      <x:c r="A7229" s="6" t="str">
        <x:v>1130703_6</x:v>
      </x:c>
      <x:c r="B7229" s="6" t="str">
        <x:v>1130703</x:v>
      </x:c>
      <x:c r="C7229" s="6" t="n">
        <x:v>6</x:v>
      </x:c>
      <x:c r="D7229" s="6" t="str">
        <x:v>沉醉于彼界的臂湾</x:v>
      </x:c>
      <x:c r="E7229" s="7" t="str">
        <x:v>使敌方全体陷入【揭露】状态，持续2回合。随后对敌方全体造成等同于黑天鹅96%攻击力的风属性伤害。
【揭露】状态下，敌方目标受到的伤害提高20%。每陷入1层【奥迹】时，有50%的固定概率使本次叠加层数额外提高1层，并且【奥迹】回合开始造成伤害后层数不会减半。</x:v>
      </x:c>
      <x:c r="F7229" s="6" t="n">
        <x:v>0</x:v>
      </x:c>
      <x:c r="G7229" s="6" t="n">
        <x:v>0</x:v>
      </x:c>
      <x:c r="H7229" s="6" t="n">
        <x:v>0</x:v>
      </x:c>
      <x:c r="I7229" s="6" t="n">
        <x:v>0</x:v>
      </x:c>
      <x:c r="J7229" s="6" t="str">
        <x:v>[0.96, 2, 0.2, 0.5]</x:v>
      </x:c>
      <x:c r="K7229" s="7" t="str">
        <x:v>无首段伤害倍率，请覆盖或设为辅助技能</x:v>
      </x:c>
      <x:c r="L7229" s="6" t="str">
        <x:v>https://raw.githubusercontent.com/Mar-7th/StarRailRes/dbe8cdfcfb0bf657b9fe1cf92d5537f118ccb487/index_new/cn/character_skills.json</x:v>
      </x:c>
    </x:row>
    <x:row r="7230" ht="53" customHeight="1">
      <x:c r="A7230" s="6" t="str">
        <x:v>1130703_7</x:v>
      </x:c>
      <x:c r="B7230" s="6" t="str">
        <x:v>1130703</x:v>
      </x:c>
      <x:c r="C7230" s="6" t="n">
        <x:v>7</x:v>
      </x:c>
      <x:c r="D7230" s="6" t="str">
        <x:v>沉醉于彼界的臂湾</x:v>
      </x:c>
      <x:c r="E7230" s="7" t="str">
        <x:v>使敌方全体陷入【揭露】状态，持续2回合。随后对敌方全体造成等同于黑天鹅102%攻击力的风属性伤害。
【揭露】状态下，敌方目标受到的伤害提高21.25%。每陷入1层【奥迹】时，有50%的固定概率使本次叠加层数额外提高1层，并且【奥迹】回合开始造成伤害后层数不会减半。</x:v>
      </x:c>
      <x:c r="F7230" s="6" t="n">
        <x:v>0</x:v>
      </x:c>
      <x:c r="G7230" s="6" t="n">
        <x:v>0</x:v>
      </x:c>
      <x:c r="H7230" s="6" t="n">
        <x:v>0</x:v>
      </x:c>
      <x:c r="I7230" s="6" t="n">
        <x:v>0</x:v>
      </x:c>
      <x:c r="J7230" s="6" t="str">
        <x:v>[1.02, 2, 0.2125, 0.5]</x:v>
      </x:c>
      <x:c r="K7230" s="7" t="str">
        <x:v>无首段伤害倍率，请覆盖或设为辅助技能</x:v>
      </x:c>
      <x:c r="L7230" s="6" t="str">
        <x:v>https://raw.githubusercontent.com/Mar-7th/StarRailRes/dbe8cdfcfb0bf657b9fe1cf92d5537f118ccb487/index_new/cn/character_skills.json</x:v>
      </x:c>
    </x:row>
    <x:row r="7231" ht="53" customHeight="1">
      <x:c r="A7231" s="6" t="str">
        <x:v>1130703_8</x:v>
      </x:c>
      <x:c r="B7231" s="6" t="str">
        <x:v>1130703</x:v>
      </x:c>
      <x:c r="C7231" s="6" t="n">
        <x:v>8</x:v>
      </x:c>
      <x:c r="D7231" s="6" t="str">
        <x:v>沉醉于彼界的臂湾</x:v>
      </x:c>
      <x:c r="E7231" s="7" t="str">
        <x:v>使敌方全体陷入【揭露】状态，持续2回合。随后对敌方全体造成等同于黑天鹅108%攻击力的风属性伤害。
【揭露】状态下，敌方目标受到的伤害提高22.5%。每陷入1层【奥迹】时，有50%的固定概率使本次叠加层数额外提高1层，并且【奥迹】回合开始造成伤害后层数不会减半。</x:v>
      </x:c>
      <x:c r="F7231" s="6" t="n">
        <x:v>0</x:v>
      </x:c>
      <x:c r="G7231" s="6" t="n">
        <x:v>0</x:v>
      </x:c>
      <x:c r="H7231" s="6" t="n">
        <x:v>0</x:v>
      </x:c>
      <x:c r="I7231" s="6" t="n">
        <x:v>0</x:v>
      </x:c>
      <x:c r="J7231" s="6" t="str">
        <x:v>[1.08, 2, 0.225, 0.5]</x:v>
      </x:c>
      <x:c r="K7231" s="7" t="str">
        <x:v>无首段伤害倍率，请覆盖或设为辅助技能</x:v>
      </x:c>
      <x:c r="L7231" s="6" t="str">
        <x:v>https://raw.githubusercontent.com/Mar-7th/StarRailRes/dbe8cdfcfb0bf657b9fe1cf92d5537f118ccb487/index_new/cn/character_skills.json</x:v>
      </x:c>
    </x:row>
    <x:row r="7232" ht="53" customHeight="1">
      <x:c r="A7232" s="6" t="str">
        <x:v>1130703_9</x:v>
      </x:c>
      <x:c r="B7232" s="6" t="str">
        <x:v>1130703</x:v>
      </x:c>
      <x:c r="C7232" s="6" t="n">
        <x:v>9</x:v>
      </x:c>
      <x:c r="D7232" s="6" t="str">
        <x:v>沉醉于彼界的臂湾</x:v>
      </x:c>
      <x:c r="E7232" s="7" t="str">
        <x:v>使敌方全体陷入【揭露】状态，持续2回合。随后对敌方全体造成等同于黑天鹅114%攻击力的风属性伤害。
【揭露】状态下，敌方目标受到的伤害提高23.75%。每陷入1层【奥迹】时，有50%的固定概率使本次叠加层数额外提高1层，并且【奥迹】回合开始造成伤害后层数不会减半。</x:v>
      </x:c>
      <x:c r="F7232" s="6" t="n">
        <x:v>0</x:v>
      </x:c>
      <x:c r="G7232" s="6" t="n">
        <x:v>0</x:v>
      </x:c>
      <x:c r="H7232" s="6" t="n">
        <x:v>0</x:v>
      </x:c>
      <x:c r="I7232" s="6" t="n">
        <x:v>0</x:v>
      </x:c>
      <x:c r="J7232" s="6" t="str">
        <x:v>[1.14, 2, 0.2375, 0.5]</x:v>
      </x:c>
      <x:c r="K7232" s="7" t="str">
        <x:v>无首段伤害倍率，请覆盖或设为辅助技能</x:v>
      </x:c>
      <x:c r="L7232" s="6" t="str">
        <x:v>https://raw.githubusercontent.com/Mar-7th/StarRailRes/dbe8cdfcfb0bf657b9fe1cf92d5537f118ccb487/index_new/cn/character_skills.json</x:v>
      </x:c>
    </x:row>
    <x:row r="7233" ht="53" customHeight="1">
      <x:c r="A7233" s="6" t="str">
        <x:v>1130703_10</x:v>
      </x:c>
      <x:c r="B7233" s="6" t="str">
        <x:v>1130703</x:v>
      </x:c>
      <x:c r="C7233" s="6" t="n">
        <x:v>10</x:v>
      </x:c>
      <x:c r="D7233" s="6" t="str">
        <x:v>沉醉于彼界的臂湾</x:v>
      </x:c>
      <x:c r="E7233" s="7" t="str">
        <x:v>使敌方全体陷入【揭露】状态，持续2回合。随后对敌方全体造成等同于黑天鹅120%攻击力的风属性伤害。
【揭露】状态下，敌方目标受到的伤害提高25%。每陷入1层【奥迹】时，有50%的固定概率使本次叠加层数额外提高1层，并且【奥迹】回合开始造成伤害后层数不会减半。</x:v>
      </x:c>
      <x:c r="F7233" s="6" t="n">
        <x:v>0</x:v>
      </x:c>
      <x:c r="G7233" s="6" t="n">
        <x:v>0</x:v>
      </x:c>
      <x:c r="H7233" s="6" t="n">
        <x:v>0</x:v>
      </x:c>
      <x:c r="I7233" s="6" t="n">
        <x:v>0</x:v>
      </x:c>
      <x:c r="J7233" s="6" t="str">
        <x:v>[1.2, 2, 0.25, 0.5]</x:v>
      </x:c>
      <x:c r="K7233" s="7" t="str">
        <x:v>无首段伤害倍率，请覆盖或设为辅助技能</x:v>
      </x:c>
      <x:c r="L7233" s="6" t="str">
        <x:v>https://raw.githubusercontent.com/Mar-7th/StarRailRes/dbe8cdfcfb0bf657b9fe1cf92d5537f118ccb487/index_new/cn/character_skills.json</x:v>
      </x:c>
    </x:row>
    <x:row r="7234" ht="53" customHeight="1">
      <x:c r="A7234" s="6" t="str">
        <x:v>1130703_11</x:v>
      </x:c>
      <x:c r="B7234" s="6" t="str">
        <x:v>1130703</x:v>
      </x:c>
      <x:c r="C7234" s="6" t="n">
        <x:v>11</x:v>
      </x:c>
      <x:c r="D7234" s="6" t="str">
        <x:v>沉醉于彼界的臂湾</x:v>
      </x:c>
      <x:c r="E7234" s="7" t="str">
        <x:v>使敌方全体陷入【揭露】状态，持续2回合。随后对敌方全体造成等同于黑天鹅124.8%攻击力的风属性伤害。
【揭露】状态下，敌方目标受到的伤害提高26%。每陷入1层【奥迹】时，有50%的固定概率使本次叠加层数额外提高1层，并且【奥迹】回合开始造成伤害后层数不会减半。</x:v>
      </x:c>
      <x:c r="F7234" s="6" t="n">
        <x:v>0</x:v>
      </x:c>
      <x:c r="G7234" s="6" t="n">
        <x:v>0</x:v>
      </x:c>
      <x:c r="H7234" s="6" t="n">
        <x:v>0</x:v>
      </x:c>
      <x:c r="I7234" s="6" t="n">
        <x:v>0</x:v>
      </x:c>
      <x:c r="J7234" s="6" t="str">
        <x:v>[1.248, 2, 0.26, 0.5]</x:v>
      </x:c>
      <x:c r="K7234" s="7" t="str">
        <x:v>无首段伤害倍率，请覆盖或设为辅助技能</x:v>
      </x:c>
      <x:c r="L7234" s="6" t="str">
        <x:v>https://raw.githubusercontent.com/Mar-7th/StarRailRes/dbe8cdfcfb0bf657b9fe1cf92d5537f118ccb487/index_new/cn/character_skills.json</x:v>
      </x:c>
    </x:row>
    <x:row r="7235" ht="53" customHeight="1">
      <x:c r="A7235" s="6" t="str">
        <x:v>1130703_12</x:v>
      </x:c>
      <x:c r="B7235" s="6" t="str">
        <x:v>1130703</x:v>
      </x:c>
      <x:c r="C7235" s="6" t="n">
        <x:v>12</x:v>
      </x:c>
      <x:c r="D7235" s="6" t="str">
        <x:v>沉醉于彼界的臂湾</x:v>
      </x:c>
      <x:c r="E7235" s="7" t="str">
        <x:v>使敌方全体陷入【揭露】状态，持续2回合。随后对敌方全体造成等同于黑天鹅129.6%攻击力的风属性伤害。
【揭露】状态下，敌方目标受到的伤害提高27%。每陷入1层【奥迹】时，有50%的固定概率使本次叠加层数额外提高1层，并且【奥迹】回合开始造成伤害后层数不会减半。</x:v>
      </x:c>
      <x:c r="F7235" s="6" t="n">
        <x:v>0</x:v>
      </x:c>
      <x:c r="G7235" s="6" t="n">
        <x:v>0</x:v>
      </x:c>
      <x:c r="H7235" s="6" t="n">
        <x:v>0</x:v>
      </x:c>
      <x:c r="I7235" s="6" t="n">
        <x:v>0</x:v>
      </x:c>
      <x:c r="J7235" s="6" t="str">
        <x:v>[1.296, 2, 0.27, 0.5]</x:v>
      </x:c>
      <x:c r="K7235" s="7" t="str">
        <x:v>无首段伤害倍率，请覆盖或设为辅助技能</x:v>
      </x:c>
      <x:c r="L7235" s="6" t="str">
        <x:v>https://raw.githubusercontent.com/Mar-7th/StarRailRes/dbe8cdfcfb0bf657b9fe1cf92d5537f118ccb487/index_new/cn/character_skills.json</x:v>
      </x:c>
    </x:row>
    <x:row r="7236" ht="53" customHeight="1">
      <x:c r="A7236" s="6" t="str">
        <x:v>1130703_13</x:v>
      </x:c>
      <x:c r="B7236" s="6" t="str">
        <x:v>1130703</x:v>
      </x:c>
      <x:c r="C7236" s="6" t="n">
        <x:v>13</x:v>
      </x:c>
      <x:c r="D7236" s="6" t="str">
        <x:v>沉醉于彼界的臂湾</x:v>
      </x:c>
      <x:c r="E7236" s="7" t="str">
        <x:v>使敌方全体陷入【揭露】状态，持续2回合。随后对敌方全体造成等同于黑天鹅134.4%攻击力的风属性伤害。
【揭露】状态下，敌方目标受到的伤害提高28%。每陷入1层【奥迹】时，有50%的固定概率使本次叠加层数额外提高1层，并且【奥迹】回合开始造成伤害后层数不会减半。</x:v>
      </x:c>
      <x:c r="F7236" s="6" t="n">
        <x:v>0</x:v>
      </x:c>
      <x:c r="G7236" s="6" t="n">
        <x:v>0</x:v>
      </x:c>
      <x:c r="H7236" s="6" t="n">
        <x:v>0</x:v>
      </x:c>
      <x:c r="I7236" s="6" t="n">
        <x:v>0</x:v>
      </x:c>
      <x:c r="J7236" s="6" t="str">
        <x:v>[1.344, 2, 0.28, 0.5]</x:v>
      </x:c>
      <x:c r="K7236" s="7" t="str">
        <x:v>无首段伤害倍率，请覆盖或设为辅助技能</x:v>
      </x:c>
      <x:c r="L7236" s="6" t="str">
        <x:v>https://raw.githubusercontent.com/Mar-7th/StarRailRes/dbe8cdfcfb0bf657b9fe1cf92d5537f118ccb487/index_new/cn/character_skills.json</x:v>
      </x:c>
    </x:row>
    <x:row r="7237" ht="53" customHeight="1">
      <x:c r="A7237" s="6" t="str">
        <x:v>1130703_14</x:v>
      </x:c>
      <x:c r="B7237" s="6" t="str">
        <x:v>1130703</x:v>
      </x:c>
      <x:c r="C7237" s="6" t="n">
        <x:v>14</x:v>
      </x:c>
      <x:c r="D7237" s="6" t="str">
        <x:v>沉醉于彼界的臂湾</x:v>
      </x:c>
      <x:c r="E7237" s="7" t="str">
        <x:v>使敌方全体陷入【揭露】状态，持续2回合。随后对敌方全体造成等同于黑天鹅139.2%攻击力的风属性伤害。
【揭露】状态下，敌方目标受到的伤害提高29%。每陷入1层【奥迹】时，有50%的固定概率使本次叠加层数额外提高1层，并且【奥迹】回合开始造成伤害后层数不会减半。</x:v>
      </x:c>
      <x:c r="F7237" s="6" t="n">
        <x:v>0</x:v>
      </x:c>
      <x:c r="G7237" s="6" t="n">
        <x:v>0</x:v>
      </x:c>
      <x:c r="H7237" s="6" t="n">
        <x:v>0</x:v>
      </x:c>
      <x:c r="I7237" s="6" t="n">
        <x:v>0</x:v>
      </x:c>
      <x:c r="J7237" s="6" t="str">
        <x:v>[1.392, 2, 0.29, 0.5]</x:v>
      </x:c>
      <x:c r="K7237" s="7" t="str">
        <x:v>无首段伤害倍率，请覆盖或设为辅助技能</x:v>
      </x:c>
      <x:c r="L7237" s="6" t="str">
        <x:v>https://raw.githubusercontent.com/Mar-7th/StarRailRes/dbe8cdfcfb0bf657b9fe1cf92d5537f118ccb487/index_new/cn/character_skills.json</x:v>
      </x:c>
    </x:row>
    <x:row r="7238" ht="53" customHeight="1">
      <x:c r="A7238" s="6" t="str">
        <x:v>1130703_15</x:v>
      </x:c>
      <x:c r="B7238" s="6" t="str">
        <x:v>1130703</x:v>
      </x:c>
      <x:c r="C7238" s="6" t="n">
        <x:v>15</x:v>
      </x:c>
      <x:c r="D7238" s="6" t="str">
        <x:v>沉醉于彼界的臂湾</x:v>
      </x:c>
      <x:c r="E7238" s="7" t="str">
        <x:v>使敌方全体陷入【揭露】状态，持续2回合。随后对敌方全体造成等同于黑天鹅144%攻击力的风属性伤害。
【揭露】状态下，敌方目标受到的伤害提高30%。每陷入1层【奥迹】时，有50%的固定概率使本次叠加层数额外提高1层，并且【奥迹】回合开始造成伤害后层数不会减半。</x:v>
      </x:c>
      <x:c r="F7238" s="6" t="n">
        <x:v>0</x:v>
      </x:c>
      <x:c r="G7238" s="6" t="n">
        <x:v>0</x:v>
      </x:c>
      <x:c r="H7238" s="6" t="n">
        <x:v>0</x:v>
      </x:c>
      <x:c r="I7238" s="6" t="n">
        <x:v>0</x:v>
      </x:c>
      <x:c r="J7238" s="6" t="str">
        <x:v>[1.44, 2, 0.3, 0.5]</x:v>
      </x:c>
      <x:c r="K7238" s="7" t="str">
        <x:v>无首段伤害倍率，请覆盖或设为辅助技能</x:v>
      </x:c>
      <x:c r="L7238" s="6" t="str">
        <x:v>https://raw.githubusercontent.com/Mar-7th/StarRailRes/dbe8cdfcfb0bf657b9fe1cf92d5537f118ccb487/index_new/cn/character_skills.json</x:v>
      </x:c>
    </x:row>
    <x:row r="7239" ht="98" customHeight="1">
      <x:c r="A7239" s="6" t="str">
        <x:v>1130704_1</x:v>
      </x:c>
      <x:c r="B7239" s="6" t="str">
        <x:v>1130704</x:v>
      </x:c>
      <x:c r="C7239" s="6" t="n">
        <x:v>1</x:v>
      </x:c>
      <x:c r="D7239" s="6" t="str">
        <x:v>无端命运的机杼</x:v>
      </x:c>
      <x:c r="E7239" s="7" t="str">
        <x:v>敌方目标每受到1次持续伤害，有50%的基础概率陷入1层【奥迹】。
敌方目标处于【奥迹】状态时，也会被视为同时陷入了风化、裂伤、灼烧、触电状态，每回合开始时受到等同于黑天鹅96%攻击力的风属性持续伤害，随后层数减半。每层【奥迹】使此伤害倍率提高4.8%。【奥迹】可以叠加50层，层数达到上限后可继续叠加，产生伤害后移除超出上限的层数。
【奥迹】造成的伤害无视目标20%的防御力。仅在敌方目标回合开始【奥迹】造成伤害时，相邻目标额外受到1次等同于黑天鹅72%攻击力的风属性持续伤害。</x:v>
      </x:c>
      <x:c r="F7239" s="6" t="n">
        <x:v>0</x:v>
      </x:c>
      <x:c r="G7239" s="6" t="n">
        <x:v>0</x:v>
      </x:c>
      <x:c r="H7239" s="6" t="n">
        <x:v>0</x:v>
      </x:c>
      <x:c r="I7239" s="6" t="n">
        <x:v>0</x:v>
      </x:c>
      <x:c r="J7239" s="6" t="str">
        <x:v>[0.96, 0.5, 0.048, 0.048, 0.72, 0, 0.2, 50]</x:v>
      </x:c>
      <x:c r="K7239" s="7" t="str">
        <x:v>无首段伤害倍率，请覆盖或设为辅助技能</x:v>
      </x:c>
      <x:c r="L7239" s="6" t="str">
        <x:v>https://raw.githubusercontent.com/Mar-7th/StarRailRes/dbe8cdfcfb0bf657b9fe1cf92d5537f118ccb487/index_new/cn/character_skills.json</x:v>
      </x:c>
    </x:row>
    <x:row r="7240" ht="98" customHeight="1">
      <x:c r="A7240" s="6" t="str">
        <x:v>1130704_2</x:v>
      </x:c>
      <x:c r="B7240" s="6" t="str">
        <x:v>1130704</x:v>
      </x:c>
      <x:c r="C7240" s="6" t="n">
        <x:v>2</x:v>
      </x:c>
      <x:c r="D7240" s="6" t="str">
        <x:v>无端命运的机杼</x:v>
      </x:c>
      <x:c r="E7240" s="7" t="str">
        <x:v>敌方目标每受到1次持续伤害，有51.5%的基础概率陷入1层【奥迹】。
敌方目标处于【奥迹】状态时，也会被视为同时陷入了风化、裂伤、灼烧、触电状态，每回合开始时受到等同于黑天鹅111.84%攻击力的风属性持续伤害，随后层数减半。每层【奥迹】使此伤害倍率提高5.59%。【奥迹】可以叠加50层，层数达到上限后可继续叠加，产生伤害后移除超出上限的层数。
【奥迹】造成的伤害无视目标20%的防御力。仅在敌方目标回合开始【奥迹】造成伤害时，相邻目标额外受到1次等同于黑天鹅83.88%攻击力的风属性持续伤害。</x:v>
      </x:c>
      <x:c r="F7240" s="6" t="n">
        <x:v>0</x:v>
      </x:c>
      <x:c r="G7240" s="6" t="n">
        <x:v>0</x:v>
      </x:c>
      <x:c r="H7240" s="6" t="n">
        <x:v>0</x:v>
      </x:c>
      <x:c r="I7240" s="6" t="n">
        <x:v>0</x:v>
      </x:c>
      <x:c r="J7240" s="6" t="str">
        <x:v>[1.1184, 0.515, 0.0559, 0.0559, 0.8388, 0, 0.2, 50]</x:v>
      </x:c>
      <x:c r="K7240" s="7" t="str">
        <x:v>无首段伤害倍率，请覆盖或设为辅助技能</x:v>
      </x:c>
      <x:c r="L7240" s="6" t="str">
        <x:v>https://raw.githubusercontent.com/Mar-7th/StarRailRes/dbe8cdfcfb0bf657b9fe1cf92d5537f118ccb487/index_new/cn/character_skills.json</x:v>
      </x:c>
    </x:row>
    <x:row r="7241" ht="98" customHeight="1">
      <x:c r="A7241" s="6" t="str">
        <x:v>1130704_3</x:v>
      </x:c>
      <x:c r="B7241" s="6" t="str">
        <x:v>1130704</x:v>
      </x:c>
      <x:c r="C7241" s="6" t="n">
        <x:v>3</x:v>
      </x:c>
      <x:c r="D7241" s="6" t="str">
        <x:v>无端命运的机杼</x:v>
      </x:c>
      <x:c r="E7241" s="7" t="str">
        <x:v>敌方目标每受到1次持续伤害，有53%的基础概率陷入1层【奥迹】。
敌方目标处于【奥迹】状态时，也会被视为同时陷入了风化、裂伤、灼烧、触电状态，每回合开始时受到等同于黑天鹅127.68%攻击力的风属性持续伤害，随后层数减半。每层【奥迹】使此伤害倍率提高6.38%。【奥迹】可以叠加50层，层数达到上限后可继续叠加，产生伤害后移除超出上限的层数。
【奥迹】造成的伤害无视目标20%的防御力。仅在敌方目标回合开始【奥迹】造成伤害时，相邻目标额外受到1次等同于黑天鹅95.76%攻击力的风属性持续伤害。</x:v>
      </x:c>
      <x:c r="F7241" s="6" t="n">
        <x:v>0</x:v>
      </x:c>
      <x:c r="G7241" s="6" t="n">
        <x:v>0</x:v>
      </x:c>
      <x:c r="H7241" s="6" t="n">
        <x:v>0</x:v>
      </x:c>
      <x:c r="I7241" s="6" t="n">
        <x:v>0</x:v>
      </x:c>
      <x:c r="J7241" s="6" t="str">
        <x:v>[1.2768, 0.53, 0.0638, 0.0638, 0.9576, 0, 0.2, 50]</x:v>
      </x:c>
      <x:c r="K7241" s="7" t="str">
        <x:v>无首段伤害倍率，请覆盖或设为辅助技能</x:v>
      </x:c>
      <x:c r="L7241" s="6" t="str">
        <x:v>https://raw.githubusercontent.com/Mar-7th/StarRailRes/dbe8cdfcfb0bf657b9fe1cf92d5537f118ccb487/index_new/cn/character_skills.json</x:v>
      </x:c>
    </x:row>
    <x:row r="7242" ht="98" customHeight="1">
      <x:c r="A7242" s="6" t="str">
        <x:v>1130704_4</x:v>
      </x:c>
      <x:c r="B7242" s="6" t="str">
        <x:v>1130704</x:v>
      </x:c>
      <x:c r="C7242" s="6" t="n">
        <x:v>4</x:v>
      </x:c>
      <x:c r="D7242" s="6" t="str">
        <x:v>无端命运的机杼</x:v>
      </x:c>
      <x:c r="E7242" s="7" t="str">
        <x:v>敌方目标每受到1次持续伤害，有54.5%的基础概率陷入1层【奥迹】。
敌方目标处于【奥迹】状态时，也会被视为同时陷入了风化、裂伤、灼烧、触电状态，每回合开始时受到等同于黑天鹅143.52%攻击力的风属性持续伤害，随后层数减半。每层【奥迹】使此伤害倍率提高7.18%。【奥迹】可以叠加50层，层数达到上限后可继续叠加，产生伤害后移除超出上限的层数。
【奥迹】造成的伤害无视目标20%的防御力。仅在敌方目标回合开始【奥迹】造成伤害时，相邻目标额外受到1次等同于黑天鹅107.64%攻击力的风属性持续伤害。</x:v>
      </x:c>
      <x:c r="F7242" s="6" t="n">
        <x:v>0</x:v>
      </x:c>
      <x:c r="G7242" s="6" t="n">
        <x:v>0</x:v>
      </x:c>
      <x:c r="H7242" s="6" t="n">
        <x:v>0</x:v>
      </x:c>
      <x:c r="I7242" s="6" t="n">
        <x:v>0</x:v>
      </x:c>
      <x:c r="J7242" s="6" t="str">
        <x:v>[1.4352, 0.545, 0.0718, 0.0718, 1.0764, 0, 0.2, 50]</x:v>
      </x:c>
      <x:c r="K7242" s="7" t="str">
        <x:v>无首段伤害倍率，请覆盖或设为辅助技能</x:v>
      </x:c>
      <x:c r="L7242" s="6" t="str">
        <x:v>https://raw.githubusercontent.com/Mar-7th/StarRailRes/dbe8cdfcfb0bf657b9fe1cf92d5537f118ccb487/index_new/cn/character_skills.json</x:v>
      </x:c>
    </x:row>
    <x:row r="7243" ht="98" customHeight="1">
      <x:c r="A7243" s="6" t="str">
        <x:v>1130704_5</x:v>
      </x:c>
      <x:c r="B7243" s="6" t="str">
        <x:v>1130704</x:v>
      </x:c>
      <x:c r="C7243" s="6" t="n">
        <x:v>5</x:v>
      </x:c>
      <x:c r="D7243" s="6" t="str">
        <x:v>无端命运的机杼</x:v>
      </x:c>
      <x:c r="E7243" s="7" t="str">
        <x:v>敌方目标每受到1次持续伤害，有56%的基础概率陷入1层【奥迹】。
敌方目标处于【奥迹】状态时，也会被视为同时陷入了风化、裂伤、灼烧、触电状态，每回合开始时受到等同于黑天鹅159.36%攻击力的风属性持续伤害，随后层数减半。每层【奥迹】使此伤害倍率提高7.97%。【奥迹】可以叠加50层，层数达到上限后可继续叠加，产生伤害后移除超出上限的层数。
【奥迹】造成的伤害无视目标20%的防御力。仅在敌方目标回合开始【奥迹】造成伤害时，相邻目标额外受到1次等同于黑天鹅119.52%攻击力的风属性持续伤害。</x:v>
      </x:c>
      <x:c r="F7243" s="6" t="n">
        <x:v>0</x:v>
      </x:c>
      <x:c r="G7243" s="6" t="n">
        <x:v>0</x:v>
      </x:c>
      <x:c r="H7243" s="6" t="n">
        <x:v>0</x:v>
      </x:c>
      <x:c r="I7243" s="6" t="n">
        <x:v>0</x:v>
      </x:c>
      <x:c r="J7243" s="6" t="str">
        <x:v>[1.5936, 0.56, 0.0797, 0.0797, 1.1952, 0, 0.2, 50]</x:v>
      </x:c>
      <x:c r="K7243" s="7" t="str">
        <x:v>无首段伤害倍率，请覆盖或设为辅助技能</x:v>
      </x:c>
      <x:c r="L7243" s="6" t="str">
        <x:v>https://raw.githubusercontent.com/Mar-7th/StarRailRes/dbe8cdfcfb0bf657b9fe1cf92d5537f118ccb487/index_new/cn/character_skills.json</x:v>
      </x:c>
    </x:row>
    <x:row r="7244" ht="98" customHeight="1">
      <x:c r="A7244" s="6" t="str">
        <x:v>1130704_6</x:v>
      </x:c>
      <x:c r="B7244" s="6" t="str">
        <x:v>1130704</x:v>
      </x:c>
      <x:c r="C7244" s="6" t="n">
        <x:v>6</x:v>
      </x:c>
      <x:c r="D7244" s="6" t="str">
        <x:v>无端命运的机杼</x:v>
      </x:c>
      <x:c r="E7244" s="7" t="str">
        <x:v>敌方目标每受到1次持续伤害，有57.5%的基础概率陷入1层【奥迹】。
敌方目标处于【奥迹】状态时，也会被视为同时陷入了风化、裂伤、灼烧、触电状态，每回合开始时受到等同于黑天鹅175.2%攻击力的风属性持续伤害，随后层数减半。每层【奥迹】使此伤害倍率提高8.76%。【奥迹】可以叠加50层，层数达到上限后可继续叠加，产生伤害后移除超出上限的层数。
【奥迹】造成的伤害无视目标20%的防御力。仅在敌方目标回合开始【奥迹】造成伤害时，相邻目标额外受到1次等同于黑天鹅131.4%攻击力的风属性持续伤害。</x:v>
      </x:c>
      <x:c r="F7244" s="6" t="n">
        <x:v>0</x:v>
      </x:c>
      <x:c r="G7244" s="6" t="n">
        <x:v>0</x:v>
      </x:c>
      <x:c r="H7244" s="6" t="n">
        <x:v>0</x:v>
      </x:c>
      <x:c r="I7244" s="6" t="n">
        <x:v>0</x:v>
      </x:c>
      <x:c r="J7244" s="6" t="str">
        <x:v>[1.752, 0.575, 0.0876, 0.0876, 1.314, 0, 0.2, 50]</x:v>
      </x:c>
      <x:c r="K7244" s="7" t="str">
        <x:v>无首段伤害倍率，请覆盖或设为辅助技能</x:v>
      </x:c>
      <x:c r="L7244" s="6" t="str">
        <x:v>https://raw.githubusercontent.com/Mar-7th/StarRailRes/dbe8cdfcfb0bf657b9fe1cf92d5537f118ccb487/index_new/cn/character_skills.json</x:v>
      </x:c>
    </x:row>
    <x:row r="7245" ht="98" customHeight="1">
      <x:c r="A7245" s="6" t="str">
        <x:v>1130704_7</x:v>
      </x:c>
      <x:c r="B7245" s="6" t="str">
        <x:v>1130704</x:v>
      </x:c>
      <x:c r="C7245" s="6" t="n">
        <x:v>7</x:v>
      </x:c>
      <x:c r="D7245" s="6" t="str">
        <x:v>无端命运的机杼</x:v>
      </x:c>
      <x:c r="E7245" s="7" t="str">
        <x:v>敌方目标每受到1次持续伤害，有59.38%的基础概率陷入1层【奥迹】。
敌方目标处于【奥迹】状态时，也会被视为同时陷入了风化、裂伤、灼烧、触电状态，每回合开始时受到等同于黑天鹅189.6%攻击力的风属性持续伤害，随后层数减半。每层【奥迹】使此伤害倍率提高9.48%。【奥迹】可以叠加50层，层数达到上限后可继续叠加，产生伤害后移除超出上限的层数。
【奥迹】造成的伤害无视目标20%的防御力。仅在敌方目标回合开始【奥迹】造成伤害时，相邻目标额外受到1次等同于黑天鹅142.2%攻击力的风属性持续伤害。</x:v>
      </x:c>
      <x:c r="F7245" s="6" t="n">
        <x:v>0</x:v>
      </x:c>
      <x:c r="G7245" s="6" t="n">
        <x:v>0</x:v>
      </x:c>
      <x:c r="H7245" s="6" t="n">
        <x:v>0</x:v>
      </x:c>
      <x:c r="I7245" s="6" t="n">
        <x:v>0</x:v>
      </x:c>
      <x:c r="J7245" s="6" t="str">
        <x:v>[1.896, 0.5938, 0.0948, 0.0948, 1.422, 0, 0.2, 50]</x:v>
      </x:c>
      <x:c r="K7245" s="7" t="str">
        <x:v>无首段伤害倍率，请覆盖或设为辅助技能</x:v>
      </x:c>
      <x:c r="L7245" s="6" t="str">
        <x:v>https://raw.githubusercontent.com/Mar-7th/StarRailRes/dbe8cdfcfb0bf657b9fe1cf92d5537f118ccb487/index_new/cn/character_skills.json</x:v>
      </x:c>
    </x:row>
    <x:row r="7246" ht="98" customHeight="1">
      <x:c r="A7246" s="6" t="str">
        <x:v>1130704_8</x:v>
      </x:c>
      <x:c r="B7246" s="6" t="str">
        <x:v>1130704</x:v>
      </x:c>
      <x:c r="C7246" s="6" t="n">
        <x:v>8</x:v>
      </x:c>
      <x:c r="D7246" s="6" t="str">
        <x:v>无端命运的机杼</x:v>
      </x:c>
      <x:c r="E7246" s="7" t="str">
        <x:v>敌方目标每受到1次持续伤害，有61.25%的基础概率陷入1层【奥迹】。
敌方目标处于【奥迹】状态时，也会被视为同时陷入了风化、裂伤、灼烧、触电状态，每回合开始时受到等同于黑天鹅204%攻击力的风属性持续伤害，随后层数减半。每层【奥迹】使此伤害倍率提高10.2%。【奥迹】可以叠加50层，层数达到上限后可继续叠加，产生伤害后移除超出上限的层数。
【奥迹】造成的伤害无视目标20%的防御力。仅在敌方目标回合开始【奥迹】造成伤害时，相邻目标额外受到1次等同于黑天鹅153%攻击力的风属性持续伤害。</x:v>
      </x:c>
      <x:c r="F7246" s="6" t="n">
        <x:v>0</x:v>
      </x:c>
      <x:c r="G7246" s="6" t="n">
        <x:v>0</x:v>
      </x:c>
      <x:c r="H7246" s="6" t="n">
        <x:v>0</x:v>
      </x:c>
      <x:c r="I7246" s="6" t="n">
        <x:v>0</x:v>
      </x:c>
      <x:c r="J7246" s="6" t="str">
        <x:v>[2.04, 0.6125, 0.102, 0.102, 1.53, 0, 0.2, 50]</x:v>
      </x:c>
      <x:c r="K7246" s="7" t="str">
        <x:v>无首段伤害倍率，请覆盖或设为辅助技能</x:v>
      </x:c>
      <x:c r="L7246" s="6" t="str">
        <x:v>https://raw.githubusercontent.com/Mar-7th/StarRailRes/dbe8cdfcfb0bf657b9fe1cf92d5537f118ccb487/index_new/cn/character_skills.json</x:v>
      </x:c>
    </x:row>
    <x:row r="7247" ht="98" customHeight="1">
      <x:c r="A7247" s="6" t="str">
        <x:v>1130704_9</x:v>
      </x:c>
      <x:c r="B7247" s="6" t="str">
        <x:v>1130704</x:v>
      </x:c>
      <x:c r="C7247" s="6" t="n">
        <x:v>9</x:v>
      </x:c>
      <x:c r="D7247" s="6" t="str">
        <x:v>无端命运的机杼</x:v>
      </x:c>
      <x:c r="E7247" s="7" t="str">
        <x:v>敌方目标每受到1次持续伤害，有63.12%的基础概率陷入1层【奥迹】。
敌方目标处于【奥迹】状态时，也会被视为同时陷入了风化、裂伤、灼烧、触电状态，每回合开始时受到等同于黑天鹅222%攻击力的风属性持续伤害，随后层数减半。每层【奥迹】使此伤害倍率提高11.1%。【奥迹】可以叠加50层，层数达到上限后可继续叠加，产生伤害后移除超出上限的层数。
【奥迹】造成的伤害无视目标20%的防御力。仅在敌方目标回合开始【奥迹】造成伤害时，相邻目标额外受到1次等同于黑天鹅166.5%攻击力的风属性持续伤害。</x:v>
      </x:c>
      <x:c r="F7247" s="6" t="n">
        <x:v>0</x:v>
      </x:c>
      <x:c r="G7247" s="6" t="n">
        <x:v>0</x:v>
      </x:c>
      <x:c r="H7247" s="6" t="n">
        <x:v>0</x:v>
      </x:c>
      <x:c r="I7247" s="6" t="n">
        <x:v>0</x:v>
      </x:c>
      <x:c r="J7247" s="6" t="str">
        <x:v>[2.22, 0.6312, 0.111, 0.111, 1.665, 0, 0.2, 50]</x:v>
      </x:c>
      <x:c r="K7247" s="7" t="str">
        <x:v>无首段伤害倍率，请覆盖或设为辅助技能</x:v>
      </x:c>
      <x:c r="L7247" s="6" t="str">
        <x:v>https://raw.githubusercontent.com/Mar-7th/StarRailRes/dbe8cdfcfb0bf657b9fe1cf92d5537f118ccb487/index_new/cn/character_skills.json</x:v>
      </x:c>
    </x:row>
    <x:row r="7248" ht="98" customHeight="1">
      <x:c r="A7248" s="6" t="str">
        <x:v>1130704_10</x:v>
      </x:c>
      <x:c r="B7248" s="6" t="str">
        <x:v>1130704</x:v>
      </x:c>
      <x:c r="C7248" s="6" t="n">
        <x:v>10</x:v>
      </x:c>
      <x:c r="D7248" s="6" t="str">
        <x:v>无端命运的机杼</x:v>
      </x:c>
      <x:c r="E7248" s="7" t="str">
        <x:v>敌方目标每受到1次持续伤害，有65%的基础概率陷入1层【奥迹】。
敌方目标处于【奥迹】状态时，也会被视为同时陷入了风化、裂伤、灼烧、触电状态，每回合开始时受到等同于黑天鹅240%攻击力的风属性持续伤害，随后层数减半。每层【奥迹】使此伤害倍率提高12%。【奥迹】可以叠加50层，层数达到上限后可继续叠加，产生伤害后移除超出上限的层数。
【奥迹】造成的伤害无视目标20%的防御力。仅在敌方目标回合开始【奥迹】造成伤害时，相邻目标额外受到1次等同于黑天鹅180%攻击力的风属性持续伤害。</x:v>
      </x:c>
      <x:c r="F7248" s="6" t="n">
        <x:v>0</x:v>
      </x:c>
      <x:c r="G7248" s="6" t="n">
        <x:v>0</x:v>
      </x:c>
      <x:c r="H7248" s="6" t="n">
        <x:v>0</x:v>
      </x:c>
      <x:c r="I7248" s="6" t="n">
        <x:v>0</x:v>
      </x:c>
      <x:c r="J7248" s="6" t="str">
        <x:v>[2.4, 0.65, 0.12, 0.12, 1.8, 0, 0.2, 50]</x:v>
      </x:c>
      <x:c r="K7248" s="7" t="str">
        <x:v>无首段伤害倍率，请覆盖或设为辅助技能</x:v>
      </x:c>
      <x:c r="L7248" s="6" t="str">
        <x:v>https://raw.githubusercontent.com/Mar-7th/StarRailRes/dbe8cdfcfb0bf657b9fe1cf92d5537f118ccb487/index_new/cn/character_skills.json</x:v>
      </x:c>
    </x:row>
    <x:row r="7249" ht="98" customHeight="1">
      <x:c r="A7249" s="6" t="str">
        <x:v>1130704_11</x:v>
      </x:c>
      <x:c r="B7249" s="6" t="str">
        <x:v>1130704</x:v>
      </x:c>
      <x:c r="C7249" s="6" t="n">
        <x:v>11</x:v>
      </x:c>
      <x:c r="D7249" s="6" t="str">
        <x:v>无端命运的机杼</x:v>
      </x:c>
      <x:c r="E7249" s="7" t="str">
        <x:v>敌方目标每受到1次持续伤害，有66.5%的基础概率陷入1层【奥迹】。
敌方目标处于【奥迹】状态时，也会被视为同时陷入了风化、裂伤、灼烧、触电状态，每回合开始时受到等同于黑天鹅252%攻击力的风属性持续伤害，随后层数减半。每层【奥迹】使此伤害倍率提高12.6%。【奥迹】可以叠加50层，层数达到上限后可继续叠加，产生伤害后移除超出上限的层数。
【奥迹】造成的伤害无视目标20%的防御力。仅在敌方目标回合开始【奥迹】造成伤害时，相邻目标额外受到1次等同于黑天鹅189%攻击力的风属性持续伤害。</x:v>
      </x:c>
      <x:c r="F7249" s="6" t="n">
        <x:v>0</x:v>
      </x:c>
      <x:c r="G7249" s="6" t="n">
        <x:v>0</x:v>
      </x:c>
      <x:c r="H7249" s="6" t="n">
        <x:v>0</x:v>
      </x:c>
      <x:c r="I7249" s="6" t="n">
        <x:v>0</x:v>
      </x:c>
      <x:c r="J7249" s="6" t="str">
        <x:v>[2.52, 0.665, 0.126, 0.126, 1.89, 0, 0.2, 50]</x:v>
      </x:c>
      <x:c r="K7249" s="7" t="str">
        <x:v>无首段伤害倍率，请覆盖或设为辅助技能</x:v>
      </x:c>
      <x:c r="L7249" s="6" t="str">
        <x:v>https://raw.githubusercontent.com/Mar-7th/StarRailRes/dbe8cdfcfb0bf657b9fe1cf92d5537f118ccb487/index_new/cn/character_skills.json</x:v>
      </x:c>
    </x:row>
    <x:row r="7250" ht="98" customHeight="1">
      <x:c r="A7250" s="6" t="str">
        <x:v>1130704_12</x:v>
      </x:c>
      <x:c r="B7250" s="6" t="str">
        <x:v>1130704</x:v>
      </x:c>
      <x:c r="C7250" s="6" t="n">
        <x:v>12</x:v>
      </x:c>
      <x:c r="D7250" s="6" t="str">
        <x:v>无端命运的机杼</x:v>
      </x:c>
      <x:c r="E7250" s="7" t="str">
        <x:v>敌方目标每受到1次持续伤害，有68%的基础概率陷入1层【奥迹】。
敌方目标处于【奥迹】状态时，也会被视为同时陷入了风化、裂伤、灼烧、触电状态，每回合开始时受到等同于黑天鹅264%攻击力的风属性持续伤害，随后层数减半。每层【奥迹】使此伤害倍率提高13.2%。【奥迹】可以叠加50层，层数达到上限后可继续叠加，产生伤害后移除超出上限的层数。
【奥迹】造成的伤害无视目标20%的防御力。仅在敌方目标回合开始【奥迹】造成伤害时，相邻目标额外受到1次等同于黑天鹅198%攻击力的风属性持续伤害。</x:v>
      </x:c>
      <x:c r="F7250" s="6" t="n">
        <x:v>0</x:v>
      </x:c>
      <x:c r="G7250" s="6" t="n">
        <x:v>0</x:v>
      </x:c>
      <x:c r="H7250" s="6" t="n">
        <x:v>0</x:v>
      </x:c>
      <x:c r="I7250" s="6" t="n">
        <x:v>0</x:v>
      </x:c>
      <x:c r="J7250" s="6" t="str">
        <x:v>[2.64, 0.68, 0.132, 0.132, 1.98, 0, 0.2, 50]</x:v>
      </x:c>
      <x:c r="K7250" s="7" t="str">
        <x:v>无首段伤害倍率，请覆盖或设为辅助技能</x:v>
      </x:c>
      <x:c r="L7250" s="6" t="str">
        <x:v>https://raw.githubusercontent.com/Mar-7th/StarRailRes/dbe8cdfcfb0bf657b9fe1cf92d5537f118ccb487/index_new/cn/character_skills.json</x:v>
      </x:c>
    </x:row>
    <x:row r="7251" ht="98" customHeight="1">
      <x:c r="A7251" s="6" t="str">
        <x:v>1130704_13</x:v>
      </x:c>
      <x:c r="B7251" s="6" t="str">
        <x:v>1130704</x:v>
      </x:c>
      <x:c r="C7251" s="6" t="n">
        <x:v>13</x:v>
      </x:c>
      <x:c r="D7251" s="6" t="str">
        <x:v>无端命运的机杼</x:v>
      </x:c>
      <x:c r="E7251" s="7" t="str">
        <x:v>敌方目标每受到1次持续伤害，有69.5%的基础概率陷入1层【奥迹】。
敌方目标处于【奥迹】状态时，也会被视为同时陷入了风化、裂伤、灼烧、触电状态，每回合开始时受到等同于黑天鹅276%攻击力的风属性持续伤害，随后层数减半。每层【奥迹】使此伤害倍率提高13.8%。【奥迹】可以叠加50层，层数达到上限后可继续叠加，产生伤害后移除超出上限的层数。
【奥迹】造成的伤害无视目标20%的防御力。仅在敌方目标回合开始【奥迹】造成伤害时，相邻目标额外受到1次等同于黑天鹅207%攻击力的风属性持续伤害。</x:v>
      </x:c>
      <x:c r="F7251" s="6" t="n">
        <x:v>0</x:v>
      </x:c>
      <x:c r="G7251" s="6" t="n">
        <x:v>0</x:v>
      </x:c>
      <x:c r="H7251" s="6" t="n">
        <x:v>0</x:v>
      </x:c>
      <x:c r="I7251" s="6" t="n">
        <x:v>0</x:v>
      </x:c>
      <x:c r="J7251" s="6" t="str">
        <x:v>[2.76, 0.695, 0.138, 0.138, 2.07, 0, 0.2, 50]</x:v>
      </x:c>
      <x:c r="K7251" s="7" t="str">
        <x:v>无首段伤害倍率，请覆盖或设为辅助技能</x:v>
      </x:c>
      <x:c r="L7251" s="6" t="str">
        <x:v>https://raw.githubusercontent.com/Mar-7th/StarRailRes/dbe8cdfcfb0bf657b9fe1cf92d5537f118ccb487/index_new/cn/character_skills.json</x:v>
      </x:c>
    </x:row>
    <x:row r="7252" ht="98" customHeight="1">
      <x:c r="A7252" s="6" t="str">
        <x:v>1130704_14</x:v>
      </x:c>
      <x:c r="B7252" s="6" t="str">
        <x:v>1130704</x:v>
      </x:c>
      <x:c r="C7252" s="6" t="n">
        <x:v>14</x:v>
      </x:c>
      <x:c r="D7252" s="6" t="str">
        <x:v>无端命运的机杼</x:v>
      </x:c>
      <x:c r="E7252" s="7" t="str">
        <x:v>敌方目标每受到1次持续伤害，有71%的基础概率陷入1层【奥迹】。
敌方目标处于【奥迹】状态时，也会被视为同时陷入了风化、裂伤、灼烧、触电状态，每回合开始时受到等同于黑天鹅288%攻击力的风属性持续伤害，随后层数减半。每层【奥迹】使此伤害倍率提高14.4%。【奥迹】可以叠加50层，层数达到上限后可继续叠加，产生伤害后移除超出上限的层数。
【奥迹】造成的伤害无视目标20%的防御力。仅在敌方目标回合开始【奥迹】造成伤害时，相邻目标额外受到1次等同于黑天鹅216%攻击力的风属性持续伤害。</x:v>
      </x:c>
      <x:c r="F7252" s="6" t="n">
        <x:v>0</x:v>
      </x:c>
      <x:c r="G7252" s="6" t="n">
        <x:v>0</x:v>
      </x:c>
      <x:c r="H7252" s="6" t="n">
        <x:v>0</x:v>
      </x:c>
      <x:c r="I7252" s="6" t="n">
        <x:v>0</x:v>
      </x:c>
      <x:c r="J7252" s="6" t="str">
        <x:v>[2.88, 0.71, 0.144, 0.144, 2.16, 0, 0.2, 50]</x:v>
      </x:c>
      <x:c r="K7252" s="7" t="str">
        <x:v>无首段伤害倍率，请覆盖或设为辅助技能</x:v>
      </x:c>
      <x:c r="L7252" s="6" t="str">
        <x:v>https://raw.githubusercontent.com/Mar-7th/StarRailRes/dbe8cdfcfb0bf657b9fe1cf92d5537f118ccb487/index_new/cn/character_skills.json</x:v>
      </x:c>
    </x:row>
    <x:row r="7253" ht="98" customHeight="1">
      <x:c r="A7253" s="6" t="str">
        <x:v>1130704_15</x:v>
      </x:c>
      <x:c r="B7253" s="6" t="str">
        <x:v>1130704</x:v>
      </x:c>
      <x:c r="C7253" s="6" t="n">
        <x:v>15</x:v>
      </x:c>
      <x:c r="D7253" s="6" t="str">
        <x:v>无端命运的机杼</x:v>
      </x:c>
      <x:c r="E7253" s="7" t="str">
        <x:v>敌方目标每受到1次持续伤害，有72.5%的基础概率陷入1层【奥迹】。
敌方目标处于【奥迹】状态时，也会被视为同时陷入了风化、裂伤、灼烧、触电状态，每回合开始时受到等同于黑天鹅300%攻击力的风属性持续伤害，随后层数减半。每层【奥迹】使此伤害倍率提高15%。【奥迹】可以叠加50层，层数达到上限后可继续叠加，产生伤害后移除超出上限的层数。
【奥迹】造成的伤害无视目标20%的防御力。仅在敌方目标回合开始【奥迹】造成伤害时，相邻目标额外受到1次等同于黑天鹅225%攻击力的风属性持续伤害。</x:v>
      </x:c>
      <x:c r="F7253" s="6" t="n">
        <x:v>0</x:v>
      </x:c>
      <x:c r="G7253" s="6" t="n">
        <x:v>0</x:v>
      </x:c>
      <x:c r="H7253" s="6" t="n">
        <x:v>0</x:v>
      </x:c>
      <x:c r="I7253" s="6" t="n">
        <x:v>0</x:v>
      </x:c>
      <x:c r="J7253" s="6" t="str">
        <x:v>[3, 0.725, 0.15, 0.15, 2.25, 0, 0.2, 50]</x:v>
      </x:c>
      <x:c r="K7253" s="7" t="str">
        <x:v>无首段伤害倍率，请覆盖或设为辅助技能</x:v>
      </x:c>
      <x:c r="L7253" s="6" t="str">
        <x:v>https://raw.githubusercontent.com/Mar-7th/StarRailRes/dbe8cdfcfb0bf657b9fe1cf92d5537f118ccb487/index_new/cn/character_skills.json</x:v>
      </x:c>
    </x:row>
    <x:row r="7254" ht="20" customHeight="1">
      <x:c r="A7254" s="6" t="str">
        <x:v>1130706_1</x:v>
      </x:c>
      <x:c r="B7254" s="6" t="str">
        <x:v>1130706</x:v>
      </x:c>
      <x:c r="C7254" s="6" t="n">
        <x:v>1</x:v>
      </x:c>
      <x:c r="D7254" s="6" t="str">
        <x:v>攻击</x:v>
      </x:c>
      <x:c r="E7254" s="7" t="str">
        <x:v>攻击敌人，进入战斗后削弱敌方目标对应属性韧性。</x:v>
      </x:c>
      <x:c r="F7254" s="6" t="n">
        <x:v>0</x:v>
      </x:c>
      <x:c r="G7254" s="6" t="n">
        <x:v>0</x:v>
      </x:c>
      <x:c r="H7254" s="6" t="n">
        <x:v>0</x:v>
      </x:c>
      <x:c r="I7254" s="6" t="n">
        <x:v>0</x:v>
      </x:c>
      <x:c r="J7254" s="6" t="str">
        <x:v>[]</x:v>
      </x:c>
      <x:c r="K7254" s="7" t="str">
        <x:v>缺少结构化参数，必须覆盖</x:v>
      </x:c>
      <x:c r="L7254" s="6" t="str">
        <x:v>https://raw.githubusercontent.com/Mar-7th/StarRailRes/dbe8cdfcfb0bf657b9fe1cf92d5537f118ccb487/index_new/cn/character_skills.json</x:v>
      </x:c>
    </x:row>
    <x:row r="7255" ht="68" customHeight="1">
      <x:c r="A7255" s="6" t="str">
        <x:v>1130707_1</x:v>
      </x:c>
      <x:c r="B7255" s="6" t="str">
        <x:v>1130707</x:v>
      </x:c>
      <x:c r="C7255" s="6" t="n">
        <x:v>1</x:v>
      </x:c>
      <x:c r="D7255" s="6" t="str">
        <x:v>取此真相，弃舍表征</x:v>
      </x:c>
      <x:c r="E7255" s="7" t="str">
        <x:v>使用秘技后，下一次战斗开始时有150%的基础概率使敌方每个单体目标陷入1层【奥迹】。使其中每个成功陷入【奥迹】的目标再次陷入1层【奥迹】，重复此效果直到未能成功使该目标陷入【奥迹】。每次使目标陷入【奥迹】的基础概率等同于上一次成功使该目标陷入【奥迹】时的基础概率的50%。</x:v>
      </x:c>
      <x:c r="F7255" s="6" t="n">
        <x:v>0</x:v>
      </x:c>
      <x:c r="G7255" s="6" t="n">
        <x:v>0</x:v>
      </x:c>
      <x:c r="H7255" s="6" t="n">
        <x:v>0</x:v>
      </x:c>
      <x:c r="I7255" s="6" t="n">
        <x:v>0</x:v>
      </x:c>
      <x:c r="J7255" s="6" t="str">
        <x:v>[1.5, 0.5]</x:v>
      </x:c>
      <x:c r="K7255" s="7" t="str">
        <x:v>无首段伤害倍率，请覆盖或设为辅助技能</x:v>
      </x:c>
      <x:c r="L7255" s="6" t="str">
        <x:v>https://raw.githubusercontent.com/Mar-7th/StarRailRes/dbe8cdfcfb0bf657b9fe1cf92d5537f118ccb487/index_new/cn/character_skills.json</x:v>
      </x:c>
    </x:row>
    <x:row r="7256" ht="20" customHeight="1">
      <x:c r="A7256" s="6" t="str">
        <x:v>1131001_1</x:v>
      </x:c>
      <x:c r="B7256" s="6" t="str">
        <x:v>1131001</x:v>
      </x:c>
      <x:c r="C7256" s="6" t="n">
        <x:v>1</x:v>
      </x:c>
      <x:c r="D7256" s="6" t="str">
        <x:v>指令-闪燃推进</x:v>
      </x:c>
      <x:c r="E7256" s="7" t="str">
        <x:v>对指定敌方单体造成等同于装甲「萨姆」50%攻击力的火属性伤害。</x:v>
      </x:c>
      <x:c r="F7256" s="6" t="n">
        <x:v>0.5</x:v>
      </x:c>
      <x:c r="G7256" s="6" t="n">
        <x:v>0</x:v>
      </x:c>
      <x:c r="H7256" s="6" t="n">
        <x:v>0</x:v>
      </x:c>
      <x:c r="I7256" s="6" t="n">
        <x:v>0</x:v>
      </x:c>
      <x:c r="J7256" s="6" t="str">
        <x:v>[0.5]</x:v>
      </x:c>
      <x:c r="K7256" s="7" t="str">
        <x:v>需确认条件及分段</x:v>
      </x:c>
      <x:c r="L7256" s="6" t="str">
        <x:v>https://raw.githubusercontent.com/Mar-7th/StarRailRes/dbe8cdfcfb0bf657b9fe1cf92d5537f118ccb487/index_new/cn/character_skills.json</x:v>
      </x:c>
    </x:row>
    <x:row r="7257" ht="20" customHeight="1">
      <x:c r="A7257" s="6" t="str">
        <x:v>1131001_2</x:v>
      </x:c>
      <x:c r="B7257" s="6" t="str">
        <x:v>1131001</x:v>
      </x:c>
      <x:c r="C7257" s="6" t="n">
        <x:v>2</x:v>
      </x:c>
      <x:c r="D7257" s="6" t="str">
        <x:v>指令-闪燃推进</x:v>
      </x:c>
      <x:c r="E7257" s="7" t="str">
        <x:v>对指定敌方单体造成等同于装甲「萨姆」60%攻击力的火属性伤害。</x:v>
      </x:c>
      <x:c r="F7257" s="6" t="n">
        <x:v>0.6</x:v>
      </x:c>
      <x:c r="G7257" s="6" t="n">
        <x:v>0</x:v>
      </x:c>
      <x:c r="H7257" s="6" t="n">
        <x:v>0</x:v>
      </x:c>
      <x:c r="I7257" s="6" t="n">
        <x:v>0</x:v>
      </x:c>
      <x:c r="J7257" s="6" t="str">
        <x:v>[0.6]</x:v>
      </x:c>
      <x:c r="K7257" s="7" t="str">
        <x:v>需确认条件及分段</x:v>
      </x:c>
      <x:c r="L7257" s="6" t="str">
        <x:v>https://raw.githubusercontent.com/Mar-7th/StarRailRes/dbe8cdfcfb0bf657b9fe1cf92d5537f118ccb487/index_new/cn/character_skills.json</x:v>
      </x:c>
    </x:row>
    <x:row r="7258" ht="20" customHeight="1">
      <x:c r="A7258" s="6" t="str">
        <x:v>1131001_3</x:v>
      </x:c>
      <x:c r="B7258" s="6" t="str">
        <x:v>1131001</x:v>
      </x:c>
      <x:c r="C7258" s="6" t="n">
        <x:v>3</x:v>
      </x:c>
      <x:c r="D7258" s="6" t="str">
        <x:v>指令-闪燃推进</x:v>
      </x:c>
      <x:c r="E7258" s="7" t="str">
        <x:v>对指定敌方单体造成等同于装甲「萨姆」70%攻击力的火属性伤害。</x:v>
      </x:c>
      <x:c r="F7258" s="6" t="n">
        <x:v>0.7</x:v>
      </x:c>
      <x:c r="G7258" s="6" t="n">
        <x:v>0</x:v>
      </x:c>
      <x:c r="H7258" s="6" t="n">
        <x:v>0</x:v>
      </x:c>
      <x:c r="I7258" s="6" t="n">
        <x:v>0</x:v>
      </x:c>
      <x:c r="J7258" s="6" t="str">
        <x:v>[0.7]</x:v>
      </x:c>
      <x:c r="K7258" s="7" t="str">
        <x:v>需确认条件及分段</x:v>
      </x:c>
      <x:c r="L7258" s="6" t="str">
        <x:v>https://raw.githubusercontent.com/Mar-7th/StarRailRes/dbe8cdfcfb0bf657b9fe1cf92d5537f118ccb487/index_new/cn/character_skills.json</x:v>
      </x:c>
    </x:row>
    <x:row r="7259" ht="20" customHeight="1">
      <x:c r="A7259" s="6" t="str">
        <x:v>1131001_4</x:v>
      </x:c>
      <x:c r="B7259" s="6" t="str">
        <x:v>1131001</x:v>
      </x:c>
      <x:c r="C7259" s="6" t="n">
        <x:v>4</x:v>
      </x:c>
      <x:c r="D7259" s="6" t="str">
        <x:v>指令-闪燃推进</x:v>
      </x:c>
      <x:c r="E7259" s="7" t="str">
        <x:v>对指定敌方单体造成等同于装甲「萨姆」80%攻击力的火属性伤害。</x:v>
      </x:c>
      <x:c r="F7259" s="6" t="n">
        <x:v>0.8</x:v>
      </x:c>
      <x:c r="G7259" s="6" t="n">
        <x:v>0</x:v>
      </x:c>
      <x:c r="H7259" s="6" t="n">
        <x:v>0</x:v>
      </x:c>
      <x:c r="I7259" s="6" t="n">
        <x:v>0</x:v>
      </x:c>
      <x:c r="J7259" s="6" t="str">
        <x:v>[0.8]</x:v>
      </x:c>
      <x:c r="K7259" s="7" t="str">
        <x:v>需确认条件及分段</x:v>
      </x:c>
      <x:c r="L7259" s="6" t="str">
        <x:v>https://raw.githubusercontent.com/Mar-7th/StarRailRes/dbe8cdfcfb0bf657b9fe1cf92d5537f118ccb487/index_new/cn/character_skills.json</x:v>
      </x:c>
    </x:row>
    <x:row r="7260" ht="20" customHeight="1">
      <x:c r="A7260" s="6" t="str">
        <x:v>1131001_5</x:v>
      </x:c>
      <x:c r="B7260" s="6" t="str">
        <x:v>1131001</x:v>
      </x:c>
      <x:c r="C7260" s="6" t="n">
        <x:v>5</x:v>
      </x:c>
      <x:c r="D7260" s="6" t="str">
        <x:v>指令-闪燃推进</x:v>
      </x:c>
      <x:c r="E7260" s="7" t="str">
        <x:v>对指定敌方单体造成等同于装甲「萨姆」90%攻击力的火属性伤害。</x:v>
      </x:c>
      <x:c r="F7260" s="6" t="n">
        <x:v>0.9</x:v>
      </x:c>
      <x:c r="G7260" s="6" t="n">
        <x:v>0</x:v>
      </x:c>
      <x:c r="H7260" s="6" t="n">
        <x:v>0</x:v>
      </x:c>
      <x:c r="I7260" s="6" t="n">
        <x:v>0</x:v>
      </x:c>
      <x:c r="J7260" s="6" t="str">
        <x:v>[0.9]</x:v>
      </x:c>
      <x:c r="K7260" s="7" t="str">
        <x:v>需确认条件及分段</x:v>
      </x:c>
      <x:c r="L7260" s="6" t="str">
        <x:v>https://raw.githubusercontent.com/Mar-7th/StarRailRes/dbe8cdfcfb0bf657b9fe1cf92d5537f118ccb487/index_new/cn/character_skills.json</x:v>
      </x:c>
    </x:row>
    <x:row r="7261" ht="20" customHeight="1">
      <x:c r="A7261" s="6" t="str">
        <x:v>1131001_6</x:v>
      </x:c>
      <x:c r="B7261" s="6" t="str">
        <x:v>1131001</x:v>
      </x:c>
      <x:c r="C7261" s="6" t="n">
        <x:v>6</x:v>
      </x:c>
      <x:c r="D7261" s="6" t="str">
        <x:v>指令-闪燃推进</x:v>
      </x:c>
      <x:c r="E7261" s="7" t="str">
        <x:v>对指定敌方单体造成等同于装甲「萨姆」100%攻击力的火属性伤害。</x:v>
      </x:c>
      <x:c r="F7261" s="6" t="n">
        <x:v>1</x:v>
      </x:c>
      <x:c r="G7261" s="6" t="n">
        <x:v>0</x:v>
      </x:c>
      <x:c r="H7261" s="6" t="n">
        <x:v>0</x:v>
      </x:c>
      <x:c r="I7261" s="6" t="n">
        <x:v>0</x:v>
      </x:c>
      <x:c r="J7261" s="6" t="str">
        <x:v>[1]</x:v>
      </x:c>
      <x:c r="K7261" s="7" t="str">
        <x:v>需确认条件及分段</x:v>
      </x:c>
      <x:c r="L7261" s="6" t="str">
        <x:v>https://raw.githubusercontent.com/Mar-7th/StarRailRes/dbe8cdfcfb0bf657b9fe1cf92d5537f118ccb487/index_new/cn/character_skills.json</x:v>
      </x:c>
    </x:row>
    <x:row r="7262" ht="20" customHeight="1">
      <x:c r="A7262" s="6" t="str">
        <x:v>1131001_7</x:v>
      </x:c>
      <x:c r="B7262" s="6" t="str">
        <x:v>1131001</x:v>
      </x:c>
      <x:c r="C7262" s="6" t="n">
        <x:v>7</x:v>
      </x:c>
      <x:c r="D7262" s="6" t="str">
        <x:v>指令-闪燃推进</x:v>
      </x:c>
      <x:c r="E7262" s="7" t="str">
        <x:v>对指定敌方单体造成等同于装甲「萨姆」110%攻击力的火属性伤害。</x:v>
      </x:c>
      <x:c r="F7262" s="6" t="n">
        <x:v>1.1</x:v>
      </x:c>
      <x:c r="G7262" s="6" t="n">
        <x:v>0</x:v>
      </x:c>
      <x:c r="H7262" s="6" t="n">
        <x:v>0</x:v>
      </x:c>
      <x:c r="I7262" s="6" t="n">
        <x:v>0</x:v>
      </x:c>
      <x:c r="J7262" s="6" t="str">
        <x:v>[1.1]</x:v>
      </x:c>
      <x:c r="K7262" s="7" t="str">
        <x:v>需确认条件及分段</x:v>
      </x:c>
      <x:c r="L7262" s="6" t="str">
        <x:v>https://raw.githubusercontent.com/Mar-7th/StarRailRes/dbe8cdfcfb0bf657b9fe1cf92d5537f118ccb487/index_new/cn/character_skills.json</x:v>
      </x:c>
    </x:row>
    <x:row r="7263" ht="20" customHeight="1">
      <x:c r="A7263" s="6" t="str">
        <x:v>1131001_8</x:v>
      </x:c>
      <x:c r="B7263" s="6" t="str">
        <x:v>1131001</x:v>
      </x:c>
      <x:c r="C7263" s="6" t="n">
        <x:v>8</x:v>
      </x:c>
      <x:c r="D7263" s="6" t="str">
        <x:v>指令-闪燃推进</x:v>
      </x:c>
      <x:c r="E7263" s="7" t="str">
        <x:v>对指定敌方单体造成等同于装甲「萨姆」120%攻击力的火属性伤害。</x:v>
      </x:c>
      <x:c r="F7263" s="6" t="n">
        <x:v>1.2</x:v>
      </x:c>
      <x:c r="G7263" s="6" t="n">
        <x:v>0</x:v>
      </x:c>
      <x:c r="H7263" s="6" t="n">
        <x:v>0</x:v>
      </x:c>
      <x:c r="I7263" s="6" t="n">
        <x:v>0</x:v>
      </x:c>
      <x:c r="J7263" s="6" t="str">
        <x:v>[1.2]</x:v>
      </x:c>
      <x:c r="K7263" s="7" t="str">
        <x:v>需确认条件及分段</x:v>
      </x:c>
      <x:c r="L7263" s="6" t="str">
        <x:v>https://raw.githubusercontent.com/Mar-7th/StarRailRes/dbe8cdfcfb0bf657b9fe1cf92d5537f118ccb487/index_new/cn/character_skills.json</x:v>
      </x:c>
    </x:row>
    <x:row r="7264" ht="20" customHeight="1">
      <x:c r="A7264" s="6" t="str">
        <x:v>1131001_9</x:v>
      </x:c>
      <x:c r="B7264" s="6" t="str">
        <x:v>1131001</x:v>
      </x:c>
      <x:c r="C7264" s="6" t="n">
        <x:v>9</x:v>
      </x:c>
      <x:c r="D7264" s="6" t="str">
        <x:v>指令-闪燃推进</x:v>
      </x:c>
      <x:c r="E7264" s="7" t="str">
        <x:v>对指定敌方单体造成等同于装甲「萨姆」130%攻击力的火属性伤害。</x:v>
      </x:c>
      <x:c r="F7264" s="6" t="n">
        <x:v>1.3</x:v>
      </x:c>
      <x:c r="G7264" s="6" t="n">
        <x:v>0</x:v>
      </x:c>
      <x:c r="H7264" s="6" t="n">
        <x:v>0</x:v>
      </x:c>
      <x:c r="I7264" s="6" t="n">
        <x:v>0</x:v>
      </x:c>
      <x:c r="J7264" s="6" t="str">
        <x:v>[1.3]</x:v>
      </x:c>
      <x:c r="K7264" s="7" t="str">
        <x:v>需确认条件及分段</x:v>
      </x:c>
      <x:c r="L7264" s="6" t="str">
        <x:v>https://raw.githubusercontent.com/Mar-7th/StarRailRes/dbe8cdfcfb0bf657b9fe1cf92d5537f118ccb487/index_new/cn/character_skills.json</x:v>
      </x:c>
    </x:row>
    <x:row r="7265" ht="20" customHeight="1">
      <x:c r="A7265" s="6" t="str">
        <x:v>1131001_10</x:v>
      </x:c>
      <x:c r="B7265" s="6" t="str">
        <x:v>1131001</x:v>
      </x:c>
      <x:c r="C7265" s="6" t="n">
        <x:v>10</x:v>
      </x:c>
      <x:c r="D7265" s="6" t="str">
        <x:v>指令-闪燃推进</x:v>
      </x:c>
      <x:c r="E7265" s="7" t="str">
        <x:v>对指定敌方单体造成等同于装甲「萨姆」140%攻击力的火属性伤害。</x:v>
      </x:c>
      <x:c r="F7265" s="6" t="n">
        <x:v>1.4</x:v>
      </x:c>
      <x:c r="G7265" s="6" t="n">
        <x:v>0</x:v>
      </x:c>
      <x:c r="H7265" s="6" t="n">
        <x:v>0</x:v>
      </x:c>
      <x:c r="I7265" s="6" t="n">
        <x:v>0</x:v>
      </x:c>
      <x:c r="J7265" s="6" t="str">
        <x:v>[1.4]</x:v>
      </x:c>
      <x:c r="K7265" s="7" t="str">
        <x:v>需确认条件及分段</x:v>
      </x:c>
      <x:c r="L7265" s="6" t="str">
        <x:v>https://raw.githubusercontent.com/Mar-7th/StarRailRes/dbe8cdfcfb0bf657b9fe1cf92d5537f118ccb487/index_new/cn/character_skills.json</x:v>
      </x:c>
    </x:row>
    <x:row r="7266" ht="53" customHeight="1">
      <x:c r="A7266" s="6" t="str">
        <x:v>1131002_1</x:v>
      </x:c>
      <x:c r="B7266" s="6" t="str">
        <x:v>1131002</x:v>
      </x:c>
      <x:c r="C7266" s="6" t="n">
        <x:v>1</x:v>
      </x:c>
      <x:c r="D7266" s="6" t="str">
        <x:v>指令-天火轰击</x:v>
      </x:c>
      <x:c r="E7266" s="7" t="str">
        <x:v>消耗等同于自身生命上限40%的生命值固定恢复等同于自身50%能量上限的能量，对指定敌方单体造成等同于装甲「萨姆」100%攻击力的火属性伤害。若当前生命值不足，施放战技时装甲「萨姆」的当前生命值降至1点。使自身下一次行动提前25%。</x:v>
      </x:c>
      <x:c r="F7266" s="6" t="n">
        <x:v>1</x:v>
      </x:c>
      <x:c r="G7266" s="6" t="n">
        <x:v>0</x:v>
      </x:c>
      <x:c r="H7266" s="6" t="n">
        <x:v>0</x:v>
      </x:c>
      <x:c r="I7266" s="6" t="n">
        <x:v>0</x:v>
      </x:c>
      <x:c r="J7266" s="6" t="str">
        <x:v>[1, 0.4, 0.5, 0.25]</x:v>
      </x:c>
      <x:c r="K7266" s="7" t="str">
        <x:v>需确认条件及分段</x:v>
      </x:c>
      <x:c r="L7266" s="6" t="str">
        <x:v>https://raw.githubusercontent.com/Mar-7th/StarRailRes/dbe8cdfcfb0bf657b9fe1cf92d5537f118ccb487/index_new/cn/character_skills.json</x:v>
      </x:c>
    </x:row>
    <x:row r="7267" ht="53" customHeight="1">
      <x:c r="A7267" s="6" t="str">
        <x:v>1131002_2</x:v>
      </x:c>
      <x:c r="B7267" s="6" t="str">
        <x:v>1131002</x:v>
      </x:c>
      <x:c r="C7267" s="6" t="n">
        <x:v>2</x:v>
      </x:c>
      <x:c r="D7267" s="6" t="str">
        <x:v>指令-天火轰击</x:v>
      </x:c>
      <x:c r="E7267" s="7" t="str">
        <x:v>消耗等同于自身生命上限40%的生命值固定恢复等同于自身51%能量上限的能量，对指定敌方单体造成等同于装甲「萨姆」110%攻击力的火属性伤害。若当前生命值不足，施放战技时装甲「萨姆」的当前生命值降至1点。使自身下一次行动提前25%。</x:v>
      </x:c>
      <x:c r="F7267" s="6" t="n">
        <x:v>1.1</x:v>
      </x:c>
      <x:c r="G7267" s="6" t="n">
        <x:v>0</x:v>
      </x:c>
      <x:c r="H7267" s="6" t="n">
        <x:v>0</x:v>
      </x:c>
      <x:c r="I7267" s="6" t="n">
        <x:v>0</x:v>
      </x:c>
      <x:c r="J7267" s="6" t="str">
        <x:v>[1.1, 0.4, 0.51, 0.25]</x:v>
      </x:c>
      <x:c r="K7267" s="7" t="str">
        <x:v>需确认条件及分段</x:v>
      </x:c>
      <x:c r="L7267" s="6" t="str">
        <x:v>https://raw.githubusercontent.com/Mar-7th/StarRailRes/dbe8cdfcfb0bf657b9fe1cf92d5537f118ccb487/index_new/cn/character_skills.json</x:v>
      </x:c>
    </x:row>
    <x:row r="7268" ht="53" customHeight="1">
      <x:c r="A7268" s="6" t="str">
        <x:v>1131002_3</x:v>
      </x:c>
      <x:c r="B7268" s="6" t="str">
        <x:v>1131002</x:v>
      </x:c>
      <x:c r="C7268" s="6" t="n">
        <x:v>3</x:v>
      </x:c>
      <x:c r="D7268" s="6" t="str">
        <x:v>指令-天火轰击</x:v>
      </x:c>
      <x:c r="E7268" s="7" t="str">
        <x:v>消耗等同于自身生命上限40%的生命值固定恢复等同于自身52%能量上限的能量，对指定敌方单体造成等同于装甲「萨姆」120%攻击力的火属性伤害。若当前生命值不足，施放战技时装甲「萨姆」的当前生命值降至1点。使自身下一次行动提前25%。</x:v>
      </x:c>
      <x:c r="F7268" s="6" t="n">
        <x:v>1.2</x:v>
      </x:c>
      <x:c r="G7268" s="6" t="n">
        <x:v>0</x:v>
      </x:c>
      <x:c r="H7268" s="6" t="n">
        <x:v>0</x:v>
      </x:c>
      <x:c r="I7268" s="6" t="n">
        <x:v>0</x:v>
      </x:c>
      <x:c r="J7268" s="6" t="str">
        <x:v>[1.2, 0.4, 0.52, 0.25]</x:v>
      </x:c>
      <x:c r="K7268" s="7" t="str">
        <x:v>需确认条件及分段</x:v>
      </x:c>
      <x:c r="L7268" s="6" t="str">
        <x:v>https://raw.githubusercontent.com/Mar-7th/StarRailRes/dbe8cdfcfb0bf657b9fe1cf92d5537f118ccb487/index_new/cn/character_skills.json</x:v>
      </x:c>
    </x:row>
    <x:row r="7269" ht="53" customHeight="1">
      <x:c r="A7269" s="6" t="str">
        <x:v>1131002_4</x:v>
      </x:c>
      <x:c r="B7269" s="6" t="str">
        <x:v>1131002</x:v>
      </x:c>
      <x:c r="C7269" s="6" t="n">
        <x:v>4</x:v>
      </x:c>
      <x:c r="D7269" s="6" t="str">
        <x:v>指令-天火轰击</x:v>
      </x:c>
      <x:c r="E7269" s="7" t="str">
        <x:v>消耗等同于自身生命上限40%的生命值固定恢复等同于自身53%能量上限的能量，对指定敌方单体造成等同于装甲「萨姆」130%攻击力的火属性伤害。若当前生命值不足，施放战技时装甲「萨姆」的当前生命值降至1点。使自身下一次行动提前25%。</x:v>
      </x:c>
      <x:c r="F7269" s="6" t="n">
        <x:v>1.3</x:v>
      </x:c>
      <x:c r="G7269" s="6" t="n">
        <x:v>0</x:v>
      </x:c>
      <x:c r="H7269" s="6" t="n">
        <x:v>0</x:v>
      </x:c>
      <x:c r="I7269" s="6" t="n">
        <x:v>0</x:v>
      </x:c>
      <x:c r="J7269" s="6" t="str">
        <x:v>[1.3, 0.4, 0.53, 0.25]</x:v>
      </x:c>
      <x:c r="K7269" s="7" t="str">
        <x:v>需确认条件及分段</x:v>
      </x:c>
      <x:c r="L7269" s="6" t="str">
        <x:v>https://raw.githubusercontent.com/Mar-7th/StarRailRes/dbe8cdfcfb0bf657b9fe1cf92d5537f118ccb487/index_new/cn/character_skills.json</x:v>
      </x:c>
    </x:row>
    <x:row r="7270" ht="53" customHeight="1">
      <x:c r="A7270" s="6" t="str">
        <x:v>1131002_5</x:v>
      </x:c>
      <x:c r="B7270" s="6" t="str">
        <x:v>1131002</x:v>
      </x:c>
      <x:c r="C7270" s="6" t="n">
        <x:v>5</x:v>
      </x:c>
      <x:c r="D7270" s="6" t="str">
        <x:v>指令-天火轰击</x:v>
      </x:c>
      <x:c r="E7270" s="7" t="str">
        <x:v>消耗等同于自身生命上限40%的生命值固定恢复等同于自身54%能量上限的能量，对指定敌方单体造成等同于装甲「萨姆」140%攻击力的火属性伤害。若当前生命值不足，施放战技时装甲「萨姆」的当前生命值降至1点。使自身下一次行动提前25%。</x:v>
      </x:c>
      <x:c r="F7270" s="6" t="n">
        <x:v>1.4</x:v>
      </x:c>
      <x:c r="G7270" s="6" t="n">
        <x:v>0</x:v>
      </x:c>
      <x:c r="H7270" s="6" t="n">
        <x:v>0</x:v>
      </x:c>
      <x:c r="I7270" s="6" t="n">
        <x:v>0</x:v>
      </x:c>
      <x:c r="J7270" s="6" t="str">
        <x:v>[1.4, 0.4, 0.54, 0.25]</x:v>
      </x:c>
      <x:c r="K7270" s="7" t="str">
        <x:v>需确认条件及分段</x:v>
      </x:c>
      <x:c r="L7270" s="6" t="str">
        <x:v>https://raw.githubusercontent.com/Mar-7th/StarRailRes/dbe8cdfcfb0bf657b9fe1cf92d5537f118ccb487/index_new/cn/character_skills.json</x:v>
      </x:c>
    </x:row>
    <x:row r="7271" ht="53" customHeight="1">
      <x:c r="A7271" s="6" t="str">
        <x:v>1131002_6</x:v>
      </x:c>
      <x:c r="B7271" s="6" t="str">
        <x:v>1131002</x:v>
      </x:c>
      <x:c r="C7271" s="6" t="n">
        <x:v>6</x:v>
      </x:c>
      <x:c r="D7271" s="6" t="str">
        <x:v>指令-天火轰击</x:v>
      </x:c>
      <x:c r="E7271" s="7" t="str">
        <x:v>消耗等同于自身生命上限40%的生命值固定恢复等同于自身55%能量上限的能量，对指定敌方单体造成等同于装甲「萨姆」150%攻击力的火属性伤害。若当前生命值不足，施放战技时装甲「萨姆」的当前生命值降至1点。使自身下一次行动提前25%。</x:v>
      </x:c>
      <x:c r="F7271" s="6" t="n">
        <x:v>1.5</x:v>
      </x:c>
      <x:c r="G7271" s="6" t="n">
        <x:v>0</x:v>
      </x:c>
      <x:c r="H7271" s="6" t="n">
        <x:v>0</x:v>
      </x:c>
      <x:c r="I7271" s="6" t="n">
        <x:v>0</x:v>
      </x:c>
      <x:c r="J7271" s="6" t="str">
        <x:v>[1.5, 0.4, 0.55, 0.25]</x:v>
      </x:c>
      <x:c r="K7271" s="7" t="str">
        <x:v>需确认条件及分段</x:v>
      </x:c>
      <x:c r="L7271" s="6" t="str">
        <x:v>https://raw.githubusercontent.com/Mar-7th/StarRailRes/dbe8cdfcfb0bf657b9fe1cf92d5537f118ccb487/index_new/cn/character_skills.json</x:v>
      </x:c>
    </x:row>
    <x:row r="7272" ht="53" customHeight="1">
      <x:c r="A7272" s="6" t="str">
        <x:v>1131002_7</x:v>
      </x:c>
      <x:c r="B7272" s="6" t="str">
        <x:v>1131002</x:v>
      </x:c>
      <x:c r="C7272" s="6" t="n">
        <x:v>7</x:v>
      </x:c>
      <x:c r="D7272" s="6" t="str">
        <x:v>指令-天火轰击</x:v>
      </x:c>
      <x:c r="E7272" s="7" t="str">
        <x:v>消耗等同于自身生命上限40%的生命值固定恢复等同于自身56.25%能量上限的能量，对指定敌方单体造成等同于装甲「萨姆」162.5%攻击力的火属性伤害。若当前生命值不足，施放战技时装甲「萨姆」的当前生命值降至1点。使自身下一次行动提前25%。</x:v>
      </x:c>
      <x:c r="F7272" s="6" t="n">
        <x:v>1.625</x:v>
      </x:c>
      <x:c r="G7272" s="6" t="n">
        <x:v>0</x:v>
      </x:c>
      <x:c r="H7272" s="6" t="n">
        <x:v>0</x:v>
      </x:c>
      <x:c r="I7272" s="6" t="n">
        <x:v>0</x:v>
      </x:c>
      <x:c r="J7272" s="6" t="str">
        <x:v>[1.625, 0.4, 0.5625, 0.25]</x:v>
      </x:c>
      <x:c r="K7272" s="7" t="str">
        <x:v>需确认条件及分段</x:v>
      </x:c>
      <x:c r="L7272" s="6" t="str">
        <x:v>https://raw.githubusercontent.com/Mar-7th/StarRailRes/dbe8cdfcfb0bf657b9fe1cf92d5537f118ccb487/index_new/cn/character_skills.json</x:v>
      </x:c>
    </x:row>
    <x:row r="7273" ht="53" customHeight="1">
      <x:c r="A7273" s="6" t="str">
        <x:v>1131002_8</x:v>
      </x:c>
      <x:c r="B7273" s="6" t="str">
        <x:v>1131002</x:v>
      </x:c>
      <x:c r="C7273" s="6" t="n">
        <x:v>8</x:v>
      </x:c>
      <x:c r="D7273" s="6" t="str">
        <x:v>指令-天火轰击</x:v>
      </x:c>
      <x:c r="E7273" s="7" t="str">
        <x:v>消耗等同于自身生命上限40%的生命值固定恢复等同于自身57.5%能量上限的能量，对指定敌方单体造成等同于装甲「萨姆」175%攻击力的火属性伤害。若当前生命值不足，施放战技时装甲「萨姆」的当前生命值降至1点。使自身下一次行动提前25%。</x:v>
      </x:c>
      <x:c r="F7273" s="6" t="n">
        <x:v>1.75</x:v>
      </x:c>
      <x:c r="G7273" s="6" t="n">
        <x:v>0</x:v>
      </x:c>
      <x:c r="H7273" s="6" t="n">
        <x:v>0</x:v>
      </x:c>
      <x:c r="I7273" s="6" t="n">
        <x:v>0</x:v>
      </x:c>
      <x:c r="J7273" s="6" t="str">
        <x:v>[1.75, 0.4, 0.575, 0.25]</x:v>
      </x:c>
      <x:c r="K7273" s="7" t="str">
        <x:v>需确认条件及分段</x:v>
      </x:c>
      <x:c r="L7273" s="6" t="str">
        <x:v>https://raw.githubusercontent.com/Mar-7th/StarRailRes/dbe8cdfcfb0bf657b9fe1cf92d5537f118ccb487/index_new/cn/character_skills.json</x:v>
      </x:c>
    </x:row>
    <x:row r="7274" ht="53" customHeight="1">
      <x:c r="A7274" s="6" t="str">
        <x:v>1131002_9</x:v>
      </x:c>
      <x:c r="B7274" s="6" t="str">
        <x:v>1131002</x:v>
      </x:c>
      <x:c r="C7274" s="6" t="n">
        <x:v>9</x:v>
      </x:c>
      <x:c r="D7274" s="6" t="str">
        <x:v>指令-天火轰击</x:v>
      </x:c>
      <x:c r="E7274" s="7" t="str">
        <x:v>消耗等同于自身生命上限40%的生命值固定恢复等同于自身58.75%能量上限的能量，对指定敌方单体造成等同于装甲「萨姆」187.5%攻击力的火属性伤害。若当前生命值不足，施放战技时装甲「萨姆」的当前生命值降至1点。使自身下一次行动提前25%。</x:v>
      </x:c>
      <x:c r="F7274" s="6" t="n">
        <x:v>1.875</x:v>
      </x:c>
      <x:c r="G7274" s="6" t="n">
        <x:v>0</x:v>
      </x:c>
      <x:c r="H7274" s="6" t="n">
        <x:v>0</x:v>
      </x:c>
      <x:c r="I7274" s="6" t="n">
        <x:v>0</x:v>
      </x:c>
      <x:c r="J7274" s="6" t="str">
        <x:v>[1.875, 0.4, 0.5875, 0.25]</x:v>
      </x:c>
      <x:c r="K7274" s="7" t="str">
        <x:v>需确认条件及分段</x:v>
      </x:c>
      <x:c r="L7274" s="6" t="str">
        <x:v>https://raw.githubusercontent.com/Mar-7th/StarRailRes/dbe8cdfcfb0bf657b9fe1cf92d5537f118ccb487/index_new/cn/character_skills.json</x:v>
      </x:c>
    </x:row>
    <x:row r="7275" ht="53" customHeight="1">
      <x:c r="A7275" s="6" t="str">
        <x:v>1131002_10</x:v>
      </x:c>
      <x:c r="B7275" s="6" t="str">
        <x:v>1131002</x:v>
      </x:c>
      <x:c r="C7275" s="6" t="n">
        <x:v>10</x:v>
      </x:c>
      <x:c r="D7275" s="6" t="str">
        <x:v>指令-天火轰击</x:v>
      </x:c>
      <x:c r="E7275" s="7" t="str">
        <x:v>消耗等同于自身生命上限40%的生命值固定恢复等同于自身60%能量上限的能量，对指定敌方单体造成等同于装甲「萨姆」200%攻击力的火属性伤害。若当前生命值不足，施放战技时装甲「萨姆」的当前生命值降至1点。使自身下一次行动提前25%。</x:v>
      </x:c>
      <x:c r="F7275" s="6" t="n">
        <x:v>2</x:v>
      </x:c>
      <x:c r="G7275" s="6" t="n">
        <x:v>0</x:v>
      </x:c>
      <x:c r="H7275" s="6" t="n">
        <x:v>0</x:v>
      </x:c>
      <x:c r="I7275" s="6" t="n">
        <x:v>0</x:v>
      </x:c>
      <x:c r="J7275" s="6" t="str">
        <x:v>[2, 0.4, 0.6, 0.25]</x:v>
      </x:c>
      <x:c r="K7275" s="7" t="str">
        <x:v>需确认条件及分段</x:v>
      </x:c>
      <x:c r="L7275" s="6" t="str">
        <x:v>https://raw.githubusercontent.com/Mar-7th/StarRailRes/dbe8cdfcfb0bf657b9fe1cf92d5537f118ccb487/index_new/cn/character_skills.json</x:v>
      </x:c>
    </x:row>
    <x:row r="7276" ht="53" customHeight="1">
      <x:c r="A7276" s="6" t="str">
        <x:v>1131002_11</x:v>
      </x:c>
      <x:c r="B7276" s="6" t="str">
        <x:v>1131002</x:v>
      </x:c>
      <x:c r="C7276" s="6" t="n">
        <x:v>11</x:v>
      </x:c>
      <x:c r="D7276" s="6" t="str">
        <x:v>指令-天火轰击</x:v>
      </x:c>
      <x:c r="E7276" s="7" t="str">
        <x:v>消耗等同于自身生命上限40%的生命值固定恢复等同于自身61%能量上限的能量，对指定敌方单体造成等同于装甲「萨姆」210%攻击力的火属性伤害。若当前生命值不足，施放战技时装甲「萨姆」的当前生命值降至1点。使自身下一次行动提前25%。</x:v>
      </x:c>
      <x:c r="F7276" s="6" t="n">
        <x:v>2.1</x:v>
      </x:c>
      <x:c r="G7276" s="6" t="n">
        <x:v>0</x:v>
      </x:c>
      <x:c r="H7276" s="6" t="n">
        <x:v>0</x:v>
      </x:c>
      <x:c r="I7276" s="6" t="n">
        <x:v>0</x:v>
      </x:c>
      <x:c r="J7276" s="6" t="str">
        <x:v>[2.1, 0.4, 0.61, 0.25]</x:v>
      </x:c>
      <x:c r="K7276" s="7" t="str">
        <x:v>需确认条件及分段</x:v>
      </x:c>
      <x:c r="L7276" s="6" t="str">
        <x:v>https://raw.githubusercontent.com/Mar-7th/StarRailRes/dbe8cdfcfb0bf657b9fe1cf92d5537f118ccb487/index_new/cn/character_skills.json</x:v>
      </x:c>
    </x:row>
    <x:row r="7277" ht="53" customHeight="1">
      <x:c r="A7277" s="6" t="str">
        <x:v>1131002_12</x:v>
      </x:c>
      <x:c r="B7277" s="6" t="str">
        <x:v>1131002</x:v>
      </x:c>
      <x:c r="C7277" s="6" t="n">
        <x:v>12</x:v>
      </x:c>
      <x:c r="D7277" s="6" t="str">
        <x:v>指令-天火轰击</x:v>
      </x:c>
      <x:c r="E7277" s="7" t="str">
        <x:v>消耗等同于自身生命上限40%的生命值固定恢复等同于自身62%能量上限的能量，对指定敌方单体造成等同于装甲「萨姆」220%攻击力的火属性伤害。若当前生命值不足，施放战技时装甲「萨姆」的当前生命值降至1点。使自身下一次行动提前25%。</x:v>
      </x:c>
      <x:c r="F7277" s="6" t="n">
        <x:v>2.2</x:v>
      </x:c>
      <x:c r="G7277" s="6" t="n">
        <x:v>0</x:v>
      </x:c>
      <x:c r="H7277" s="6" t="n">
        <x:v>0</x:v>
      </x:c>
      <x:c r="I7277" s="6" t="n">
        <x:v>0</x:v>
      </x:c>
      <x:c r="J7277" s="6" t="str">
        <x:v>[2.2, 0.4, 0.62, 0.25]</x:v>
      </x:c>
      <x:c r="K7277" s="7" t="str">
        <x:v>需确认条件及分段</x:v>
      </x:c>
      <x:c r="L7277" s="6" t="str">
        <x:v>https://raw.githubusercontent.com/Mar-7th/StarRailRes/dbe8cdfcfb0bf657b9fe1cf92d5537f118ccb487/index_new/cn/character_skills.json</x:v>
      </x:c>
    </x:row>
    <x:row r="7278" ht="53" customHeight="1">
      <x:c r="A7278" s="6" t="str">
        <x:v>1131002_13</x:v>
      </x:c>
      <x:c r="B7278" s="6" t="str">
        <x:v>1131002</x:v>
      </x:c>
      <x:c r="C7278" s="6" t="n">
        <x:v>13</x:v>
      </x:c>
      <x:c r="D7278" s="6" t="str">
        <x:v>指令-天火轰击</x:v>
      </x:c>
      <x:c r="E7278" s="7" t="str">
        <x:v>消耗等同于自身生命上限40%的生命值固定恢复等同于自身63%能量上限的能量，对指定敌方单体造成等同于装甲「萨姆」230%攻击力的火属性伤害。若当前生命值不足，施放战技时装甲「萨姆」的当前生命值降至1点。使自身下一次行动提前25%。</x:v>
      </x:c>
      <x:c r="F7278" s="6" t="n">
        <x:v>2.3</x:v>
      </x:c>
      <x:c r="G7278" s="6" t="n">
        <x:v>0</x:v>
      </x:c>
      <x:c r="H7278" s="6" t="n">
        <x:v>0</x:v>
      </x:c>
      <x:c r="I7278" s="6" t="n">
        <x:v>0</x:v>
      </x:c>
      <x:c r="J7278" s="6" t="str">
        <x:v>[2.3, 0.4, 0.63, 0.25]</x:v>
      </x:c>
      <x:c r="K7278" s="7" t="str">
        <x:v>需确认条件及分段</x:v>
      </x:c>
      <x:c r="L7278" s="6" t="str">
        <x:v>https://raw.githubusercontent.com/Mar-7th/StarRailRes/dbe8cdfcfb0bf657b9fe1cf92d5537f118ccb487/index_new/cn/character_skills.json</x:v>
      </x:c>
    </x:row>
    <x:row r="7279" ht="53" customHeight="1">
      <x:c r="A7279" s="6" t="str">
        <x:v>1131002_14</x:v>
      </x:c>
      <x:c r="B7279" s="6" t="str">
        <x:v>1131002</x:v>
      </x:c>
      <x:c r="C7279" s="6" t="n">
        <x:v>14</x:v>
      </x:c>
      <x:c r="D7279" s="6" t="str">
        <x:v>指令-天火轰击</x:v>
      </x:c>
      <x:c r="E7279" s="7" t="str">
        <x:v>消耗等同于自身生命上限40%的生命值固定恢复等同于自身64%能量上限的能量，对指定敌方单体造成等同于装甲「萨姆」240%攻击力的火属性伤害。若当前生命值不足，施放战技时装甲「萨姆」的当前生命值降至1点。使自身下一次行动提前25%。</x:v>
      </x:c>
      <x:c r="F7279" s="6" t="n">
        <x:v>2.4</x:v>
      </x:c>
      <x:c r="G7279" s="6" t="n">
        <x:v>0</x:v>
      </x:c>
      <x:c r="H7279" s="6" t="n">
        <x:v>0</x:v>
      </x:c>
      <x:c r="I7279" s="6" t="n">
        <x:v>0</x:v>
      </x:c>
      <x:c r="J7279" s="6" t="str">
        <x:v>[2.4, 0.4, 0.64, 0.25]</x:v>
      </x:c>
      <x:c r="K7279" s="7" t="str">
        <x:v>需确认条件及分段</x:v>
      </x:c>
      <x:c r="L7279" s="6" t="str">
        <x:v>https://raw.githubusercontent.com/Mar-7th/StarRailRes/dbe8cdfcfb0bf657b9fe1cf92d5537f118ccb487/index_new/cn/character_skills.json</x:v>
      </x:c>
    </x:row>
    <x:row r="7280" ht="53" customHeight="1">
      <x:c r="A7280" s="6" t="str">
        <x:v>1131002_15</x:v>
      </x:c>
      <x:c r="B7280" s="6" t="str">
        <x:v>1131002</x:v>
      </x:c>
      <x:c r="C7280" s="6" t="n">
        <x:v>15</x:v>
      </x:c>
      <x:c r="D7280" s="6" t="str">
        <x:v>指令-天火轰击</x:v>
      </x:c>
      <x:c r="E7280" s="7" t="str">
        <x:v>消耗等同于自身生命上限40%的生命值固定恢复等同于自身65%能量上限的能量，对指定敌方单体造成等同于装甲「萨姆」250%攻击力的火属性伤害。若当前生命值不足，施放战技时装甲「萨姆」的当前生命值降至1点。使自身下一次行动提前25%。</x:v>
      </x:c>
      <x:c r="F7280" s="6" t="n">
        <x:v>2.5</x:v>
      </x:c>
      <x:c r="G7280" s="6" t="n">
        <x:v>0</x:v>
      </x:c>
      <x:c r="H7280" s="6" t="n">
        <x:v>0</x:v>
      </x:c>
      <x:c r="I7280" s="6" t="n">
        <x:v>0</x:v>
      </x:c>
      <x:c r="J7280" s="6" t="str">
        <x:v>[2.5, 0.4, 0.65, 0.25]</x:v>
      </x:c>
      <x:c r="K7280" s="7" t="str">
        <x:v>需确认条件及分段</x:v>
      </x:c>
      <x:c r="L7280" s="6" t="str">
        <x:v>https://raw.githubusercontent.com/Mar-7th/StarRailRes/dbe8cdfcfb0bf657b9fe1cf92d5537f118ccb487/index_new/cn/character_skills.json</x:v>
      </x:c>
    </x:row>
    <x:row r="7281" ht="83" customHeight="1">
      <x:c r="A7281" s="6" t="str">
        <x:v>1131003_1</x:v>
      </x:c>
      <x:c r="B7281" s="6" t="str">
        <x:v>1131003</x:v>
      </x:c>
      <x:c r="C7281" s="6" t="n">
        <x:v>1</x:v>
      </x:c>
      <x:c r="D7281" s="6" t="str">
        <x:v>火萤Ⅳ型-完全燃烧</x:v>
      </x:c>
      <x:c r="E7281" s="7" t="str">
        <x:v>进入「完全燃烧」状态，自身行动提前100%并获得强化普攻和强化战技。「完全燃烧」状态下速度提高30点，且施放强化普攻、强化战技时自身弱点击破效率提高50%、使敌方目标受到装甲「萨姆」造成的击破伤害提高10%，持续至本次攻击结束。
行动序列上出现「完全燃烧」倒计时，倒计时回合开始时装甲「萨姆」解除「完全燃烧」状态，倒计时固定拥有70速度。
「完全燃烧」状态下装甲「萨姆」无法施放终结技。</x:v>
      </x:c>
      <x:c r="F7281" s="6" t="n">
        <x:v>0</x:v>
      </x:c>
      <x:c r="G7281" s="6" t="n">
        <x:v>0</x:v>
      </x:c>
      <x:c r="H7281" s="6" t="n">
        <x:v>0</x:v>
      </x:c>
      <x:c r="I7281" s="6" t="n">
        <x:v>0</x:v>
      </x:c>
      <x:c r="J7281" s="6" t="str">
        <x:v>[0.1, 0.5, 30, 70]</x:v>
      </x:c>
      <x:c r="K7281" s="7" t="str">
        <x:v>无首段伤害倍率，请覆盖或设为辅助技能</x:v>
      </x:c>
      <x:c r="L7281" s="6" t="str">
        <x:v>https://raw.githubusercontent.com/Mar-7th/StarRailRes/dbe8cdfcfb0bf657b9fe1cf92d5537f118ccb487/index_new/cn/character_skills.json</x:v>
      </x:c>
    </x:row>
    <x:row r="7282" ht="83" customHeight="1">
      <x:c r="A7282" s="6" t="str">
        <x:v>1131003_2</x:v>
      </x:c>
      <x:c r="B7282" s="6" t="str">
        <x:v>1131003</x:v>
      </x:c>
      <x:c r="C7282" s="6" t="n">
        <x:v>2</x:v>
      </x:c>
      <x:c r="D7282" s="6" t="str">
        <x:v>火萤Ⅳ型-完全燃烧</x:v>
      </x:c>
      <x:c r="E7282" s="7" t="str">
        <x:v>进入「完全燃烧」状态，自身行动提前100%并获得强化普攻和强化战技。「完全燃烧」状态下速度提高33点，且施放强化普攻、强化战技时自身弱点击破效率提高50%、使敌方目标受到装甲「萨姆」造成的击破伤害提高11%，持续至本次攻击结束。
行动序列上出现「完全燃烧」倒计时，倒计时回合开始时装甲「萨姆」解除「完全燃烧」状态，倒计时固定拥有70速度。
「完全燃烧」状态下装甲「萨姆」无法施放终结技。</x:v>
      </x:c>
      <x:c r="F7282" s="6" t="n">
        <x:v>0</x:v>
      </x:c>
      <x:c r="G7282" s="6" t="n">
        <x:v>0</x:v>
      </x:c>
      <x:c r="H7282" s="6" t="n">
        <x:v>0</x:v>
      </x:c>
      <x:c r="I7282" s="6" t="n">
        <x:v>0</x:v>
      </x:c>
      <x:c r="J7282" s="6" t="str">
        <x:v>[0.11, 0.5, 33, 70]</x:v>
      </x:c>
      <x:c r="K7282" s="7" t="str">
        <x:v>无首段伤害倍率，请覆盖或设为辅助技能</x:v>
      </x:c>
      <x:c r="L7282" s="6" t="str">
        <x:v>https://raw.githubusercontent.com/Mar-7th/StarRailRes/dbe8cdfcfb0bf657b9fe1cf92d5537f118ccb487/index_new/cn/character_skills.json</x:v>
      </x:c>
    </x:row>
    <x:row r="7283" ht="83" customHeight="1">
      <x:c r="A7283" s="6" t="str">
        <x:v>1131003_3</x:v>
      </x:c>
      <x:c r="B7283" s="6" t="str">
        <x:v>1131003</x:v>
      </x:c>
      <x:c r="C7283" s="6" t="n">
        <x:v>3</x:v>
      </x:c>
      <x:c r="D7283" s="6" t="str">
        <x:v>火萤Ⅳ型-完全燃烧</x:v>
      </x:c>
      <x:c r="E7283" s="7" t="str">
        <x:v>进入「完全燃烧」状态，自身行动提前100%并获得强化普攻和强化战技。「完全燃烧」状态下速度提高36点，且施放强化普攻、强化战技时自身弱点击破效率提高50%、使敌方目标受到装甲「萨姆」造成的击破伤害提高12%，持续至本次攻击结束。
行动序列上出现「完全燃烧」倒计时，倒计时回合开始时装甲「萨姆」解除「完全燃烧」状态，倒计时固定拥有70速度。
「完全燃烧」状态下装甲「萨姆」无法施放终结技。</x:v>
      </x:c>
      <x:c r="F7283" s="6" t="n">
        <x:v>0</x:v>
      </x:c>
      <x:c r="G7283" s="6" t="n">
        <x:v>0</x:v>
      </x:c>
      <x:c r="H7283" s="6" t="n">
        <x:v>0</x:v>
      </x:c>
      <x:c r="I7283" s="6" t="n">
        <x:v>0</x:v>
      </x:c>
      <x:c r="J7283" s="6" t="str">
        <x:v>[0.12, 0.5, 36, 70]</x:v>
      </x:c>
      <x:c r="K7283" s="7" t="str">
        <x:v>无首段伤害倍率，请覆盖或设为辅助技能</x:v>
      </x:c>
      <x:c r="L7283" s="6" t="str">
        <x:v>https://raw.githubusercontent.com/Mar-7th/StarRailRes/dbe8cdfcfb0bf657b9fe1cf92d5537f118ccb487/index_new/cn/character_skills.json</x:v>
      </x:c>
    </x:row>
    <x:row r="7284" ht="83" customHeight="1">
      <x:c r="A7284" s="6" t="str">
        <x:v>1131003_4</x:v>
      </x:c>
      <x:c r="B7284" s="6" t="str">
        <x:v>1131003</x:v>
      </x:c>
      <x:c r="C7284" s="6" t="n">
        <x:v>4</x:v>
      </x:c>
      <x:c r="D7284" s="6" t="str">
        <x:v>火萤Ⅳ型-完全燃烧</x:v>
      </x:c>
      <x:c r="E7284" s="7" t="str">
        <x:v>进入「完全燃烧」状态，自身行动提前100%并获得强化普攻和强化战技。「完全燃烧」状态下速度提高39点，且施放强化普攻、强化战技时自身弱点击破效率提高50%、使敌方目标受到装甲「萨姆」造成的击破伤害提高13%，持续至本次攻击结束。
行动序列上出现「完全燃烧」倒计时，倒计时回合开始时装甲「萨姆」解除「完全燃烧」状态，倒计时固定拥有70速度。
「完全燃烧」状态下装甲「萨姆」无法施放终结技。</x:v>
      </x:c>
      <x:c r="F7284" s="6" t="n">
        <x:v>0</x:v>
      </x:c>
      <x:c r="G7284" s="6" t="n">
        <x:v>0</x:v>
      </x:c>
      <x:c r="H7284" s="6" t="n">
        <x:v>0</x:v>
      </x:c>
      <x:c r="I7284" s="6" t="n">
        <x:v>0</x:v>
      </x:c>
      <x:c r="J7284" s="6" t="str">
        <x:v>[0.13, 0.5, 39, 70]</x:v>
      </x:c>
      <x:c r="K7284" s="7" t="str">
        <x:v>无首段伤害倍率，请覆盖或设为辅助技能</x:v>
      </x:c>
      <x:c r="L7284" s="6" t="str">
        <x:v>https://raw.githubusercontent.com/Mar-7th/StarRailRes/dbe8cdfcfb0bf657b9fe1cf92d5537f118ccb487/index_new/cn/character_skills.json</x:v>
      </x:c>
    </x:row>
    <x:row r="7285" ht="83" customHeight="1">
      <x:c r="A7285" s="6" t="str">
        <x:v>1131003_5</x:v>
      </x:c>
      <x:c r="B7285" s="6" t="str">
        <x:v>1131003</x:v>
      </x:c>
      <x:c r="C7285" s="6" t="n">
        <x:v>5</x:v>
      </x:c>
      <x:c r="D7285" s="6" t="str">
        <x:v>火萤Ⅳ型-完全燃烧</x:v>
      </x:c>
      <x:c r="E7285" s="7" t="str">
        <x:v>进入「完全燃烧」状态，自身行动提前100%并获得强化普攻和强化战技。「完全燃烧」状态下速度提高42点，且施放强化普攻、强化战技时自身弱点击破效率提高50%、使敌方目标受到装甲「萨姆」造成的击破伤害提高14%，持续至本次攻击结束。
行动序列上出现「完全燃烧」倒计时，倒计时回合开始时装甲「萨姆」解除「完全燃烧」状态，倒计时固定拥有70速度。
「完全燃烧」状态下装甲「萨姆」无法施放终结技。</x:v>
      </x:c>
      <x:c r="F7285" s="6" t="n">
        <x:v>0</x:v>
      </x:c>
      <x:c r="G7285" s="6" t="n">
        <x:v>0</x:v>
      </x:c>
      <x:c r="H7285" s="6" t="n">
        <x:v>0</x:v>
      </x:c>
      <x:c r="I7285" s="6" t="n">
        <x:v>0</x:v>
      </x:c>
      <x:c r="J7285" s="6" t="str">
        <x:v>[0.14, 0.5, 42, 70]</x:v>
      </x:c>
      <x:c r="K7285" s="7" t="str">
        <x:v>无首段伤害倍率，请覆盖或设为辅助技能</x:v>
      </x:c>
      <x:c r="L7285" s="6" t="str">
        <x:v>https://raw.githubusercontent.com/Mar-7th/StarRailRes/dbe8cdfcfb0bf657b9fe1cf92d5537f118ccb487/index_new/cn/character_skills.json</x:v>
      </x:c>
    </x:row>
    <x:row r="7286" ht="83" customHeight="1">
      <x:c r="A7286" s="6" t="str">
        <x:v>1131003_6</x:v>
      </x:c>
      <x:c r="B7286" s="6" t="str">
        <x:v>1131003</x:v>
      </x:c>
      <x:c r="C7286" s="6" t="n">
        <x:v>6</x:v>
      </x:c>
      <x:c r="D7286" s="6" t="str">
        <x:v>火萤Ⅳ型-完全燃烧</x:v>
      </x:c>
      <x:c r="E7286" s="7" t="str">
        <x:v>进入「完全燃烧」状态，自身行动提前100%并获得强化普攻和强化战技。「完全燃烧」状态下速度提高45点，且施放强化普攻、强化战技时自身弱点击破效率提高50%、使敌方目标受到装甲「萨姆」造成的击破伤害提高15%，持续至本次攻击结束。
行动序列上出现「完全燃烧」倒计时，倒计时回合开始时装甲「萨姆」解除「完全燃烧」状态，倒计时固定拥有70速度。
「完全燃烧」状态下装甲「萨姆」无法施放终结技。</x:v>
      </x:c>
      <x:c r="F7286" s="6" t="n">
        <x:v>0</x:v>
      </x:c>
      <x:c r="G7286" s="6" t="n">
        <x:v>0</x:v>
      </x:c>
      <x:c r="H7286" s="6" t="n">
        <x:v>0</x:v>
      </x:c>
      <x:c r="I7286" s="6" t="n">
        <x:v>0</x:v>
      </x:c>
      <x:c r="J7286" s="6" t="str">
        <x:v>[0.15, 0.5, 45, 70]</x:v>
      </x:c>
      <x:c r="K7286" s="7" t="str">
        <x:v>无首段伤害倍率，请覆盖或设为辅助技能</x:v>
      </x:c>
      <x:c r="L7286" s="6" t="str">
        <x:v>https://raw.githubusercontent.com/Mar-7th/StarRailRes/dbe8cdfcfb0bf657b9fe1cf92d5537f118ccb487/index_new/cn/character_skills.json</x:v>
      </x:c>
    </x:row>
    <x:row r="7287" ht="83" customHeight="1">
      <x:c r="A7287" s="6" t="str">
        <x:v>1131003_7</x:v>
      </x:c>
      <x:c r="B7287" s="6" t="str">
        <x:v>1131003</x:v>
      </x:c>
      <x:c r="C7287" s="6" t="n">
        <x:v>7</x:v>
      </x:c>
      <x:c r="D7287" s="6" t="str">
        <x:v>火萤Ⅳ型-完全燃烧</x:v>
      </x:c>
      <x:c r="E7287" s="7" t="str">
        <x:v>进入「完全燃烧」状态，自身行动提前100%并获得强化普攻和强化战技。「完全燃烧」状态下速度提高48.75点，且施放强化普攻、强化战技时自身弱点击破效率提高50%、使敌方目标受到装甲「萨姆」造成的击破伤害提高16.25%，持续至本次攻击结束。
行动序列上出现「完全燃烧」倒计时，倒计时回合开始时装甲「萨姆」解除「完全燃烧」状态，倒计时固定拥有70速度。
「完全燃烧」状态下装甲「萨姆」无法施放终结技。</x:v>
      </x:c>
      <x:c r="F7287" s="6" t="n">
        <x:v>0</x:v>
      </x:c>
      <x:c r="G7287" s="6" t="n">
        <x:v>0</x:v>
      </x:c>
      <x:c r="H7287" s="6" t="n">
        <x:v>0</x:v>
      </x:c>
      <x:c r="I7287" s="6" t="n">
        <x:v>0</x:v>
      </x:c>
      <x:c r="J7287" s="6" t="str">
        <x:v>[0.1625, 0.5, 48.75, 70]</x:v>
      </x:c>
      <x:c r="K7287" s="7" t="str">
        <x:v>无首段伤害倍率，请覆盖或设为辅助技能</x:v>
      </x:c>
      <x:c r="L7287" s="6" t="str">
        <x:v>https://raw.githubusercontent.com/Mar-7th/StarRailRes/dbe8cdfcfb0bf657b9fe1cf92d5537f118ccb487/index_new/cn/character_skills.json</x:v>
      </x:c>
    </x:row>
    <x:row r="7288" ht="83" customHeight="1">
      <x:c r="A7288" s="6" t="str">
        <x:v>1131003_8</x:v>
      </x:c>
      <x:c r="B7288" s="6" t="str">
        <x:v>1131003</x:v>
      </x:c>
      <x:c r="C7288" s="6" t="n">
        <x:v>8</x:v>
      </x:c>
      <x:c r="D7288" s="6" t="str">
        <x:v>火萤Ⅳ型-完全燃烧</x:v>
      </x:c>
      <x:c r="E7288" s="7" t="str">
        <x:v>进入「完全燃烧」状态，自身行动提前100%并获得强化普攻和强化战技。「完全燃烧」状态下速度提高52.5点，且施放强化普攻、强化战技时自身弱点击破效率提高50%、使敌方目标受到装甲「萨姆」造成的击破伤害提高17.5%，持续至本次攻击结束。
行动序列上出现「完全燃烧」倒计时，倒计时回合开始时装甲「萨姆」解除「完全燃烧」状态，倒计时固定拥有70速度。
「完全燃烧」状态下装甲「萨姆」无法施放终结技。</x:v>
      </x:c>
      <x:c r="F7288" s="6" t="n">
        <x:v>0</x:v>
      </x:c>
      <x:c r="G7288" s="6" t="n">
        <x:v>0</x:v>
      </x:c>
      <x:c r="H7288" s="6" t="n">
        <x:v>0</x:v>
      </x:c>
      <x:c r="I7288" s="6" t="n">
        <x:v>0</x:v>
      </x:c>
      <x:c r="J7288" s="6" t="str">
        <x:v>[0.175, 0.5, 52.5, 70]</x:v>
      </x:c>
      <x:c r="K7288" s="7" t="str">
        <x:v>无首段伤害倍率，请覆盖或设为辅助技能</x:v>
      </x:c>
      <x:c r="L7288" s="6" t="str">
        <x:v>https://raw.githubusercontent.com/Mar-7th/StarRailRes/dbe8cdfcfb0bf657b9fe1cf92d5537f118ccb487/index_new/cn/character_skills.json</x:v>
      </x:c>
    </x:row>
    <x:row r="7289" ht="83" customHeight="1">
      <x:c r="A7289" s="6" t="str">
        <x:v>1131003_9</x:v>
      </x:c>
      <x:c r="B7289" s="6" t="str">
        <x:v>1131003</x:v>
      </x:c>
      <x:c r="C7289" s="6" t="n">
        <x:v>9</x:v>
      </x:c>
      <x:c r="D7289" s="6" t="str">
        <x:v>火萤Ⅳ型-完全燃烧</x:v>
      </x:c>
      <x:c r="E7289" s="7" t="str">
        <x:v>进入「完全燃烧」状态，自身行动提前100%并获得强化普攻和强化战技。「完全燃烧」状态下速度提高56.25点，且施放强化普攻、强化战技时自身弱点击破效率提高50%、使敌方目标受到装甲「萨姆」造成的击破伤害提高18.75%，持续至本次攻击结束。
行动序列上出现「完全燃烧」倒计时，倒计时回合开始时装甲「萨姆」解除「完全燃烧」状态，倒计时固定拥有70速度。
「完全燃烧」状态下装甲「萨姆」无法施放终结技。</x:v>
      </x:c>
      <x:c r="F7289" s="6" t="n">
        <x:v>0</x:v>
      </x:c>
      <x:c r="G7289" s="6" t="n">
        <x:v>0</x:v>
      </x:c>
      <x:c r="H7289" s="6" t="n">
        <x:v>0</x:v>
      </x:c>
      <x:c r="I7289" s="6" t="n">
        <x:v>0</x:v>
      </x:c>
      <x:c r="J7289" s="6" t="str">
        <x:v>[0.1875, 0.5, 56.25, 70]</x:v>
      </x:c>
      <x:c r="K7289" s="7" t="str">
        <x:v>无首段伤害倍率，请覆盖或设为辅助技能</x:v>
      </x:c>
      <x:c r="L7289" s="6" t="str">
        <x:v>https://raw.githubusercontent.com/Mar-7th/StarRailRes/dbe8cdfcfb0bf657b9fe1cf92d5537f118ccb487/index_new/cn/character_skills.json</x:v>
      </x:c>
    </x:row>
    <x:row r="7290" ht="83" customHeight="1">
      <x:c r="A7290" s="6" t="str">
        <x:v>1131003_10</x:v>
      </x:c>
      <x:c r="B7290" s="6" t="str">
        <x:v>1131003</x:v>
      </x:c>
      <x:c r="C7290" s="6" t="n">
        <x:v>10</x:v>
      </x:c>
      <x:c r="D7290" s="6" t="str">
        <x:v>火萤Ⅳ型-完全燃烧</x:v>
      </x:c>
      <x:c r="E7290" s="7" t="str">
        <x:v>进入「完全燃烧」状态，自身行动提前100%并获得强化普攻和强化战技。「完全燃烧」状态下速度提高60点，且施放强化普攻、强化战技时自身弱点击破效率提高50%、使敌方目标受到装甲「萨姆」造成的击破伤害提高20%，持续至本次攻击结束。
行动序列上出现「完全燃烧」倒计时，倒计时回合开始时装甲「萨姆」解除「完全燃烧」状态，倒计时固定拥有70速度。
「完全燃烧」状态下装甲「萨姆」无法施放终结技。</x:v>
      </x:c>
      <x:c r="F7290" s="6" t="n">
        <x:v>0</x:v>
      </x:c>
      <x:c r="G7290" s="6" t="n">
        <x:v>0</x:v>
      </x:c>
      <x:c r="H7290" s="6" t="n">
        <x:v>0</x:v>
      </x:c>
      <x:c r="I7290" s="6" t="n">
        <x:v>0</x:v>
      </x:c>
      <x:c r="J7290" s="6" t="str">
        <x:v>[0.2, 0.5, 60, 70]</x:v>
      </x:c>
      <x:c r="K7290" s="7" t="str">
        <x:v>无首段伤害倍率，请覆盖或设为辅助技能</x:v>
      </x:c>
      <x:c r="L7290" s="6" t="str">
        <x:v>https://raw.githubusercontent.com/Mar-7th/StarRailRes/dbe8cdfcfb0bf657b9fe1cf92d5537f118ccb487/index_new/cn/character_skills.json</x:v>
      </x:c>
    </x:row>
    <x:row r="7291" ht="83" customHeight="1">
      <x:c r="A7291" s="6" t="str">
        <x:v>1131003_11</x:v>
      </x:c>
      <x:c r="B7291" s="6" t="str">
        <x:v>1131003</x:v>
      </x:c>
      <x:c r="C7291" s="6" t="n">
        <x:v>11</x:v>
      </x:c>
      <x:c r="D7291" s="6" t="str">
        <x:v>火萤Ⅳ型-完全燃烧</x:v>
      </x:c>
      <x:c r="E7291" s="7" t="str">
        <x:v>进入「完全燃烧」状态，自身行动提前100%并获得强化普攻和强化战技。「完全燃烧」状态下速度提高63点，且施放强化普攻、强化战技时自身弱点击破效率提高50%、使敌方目标受到装甲「萨姆」造成的击破伤害提高21%，持续至本次攻击结束。
行动序列上出现「完全燃烧」倒计时，倒计时回合开始时装甲「萨姆」解除「完全燃烧」状态，倒计时固定拥有70速度。
「完全燃烧」状态下装甲「萨姆」无法施放终结技。</x:v>
      </x:c>
      <x:c r="F7291" s="6" t="n">
        <x:v>0</x:v>
      </x:c>
      <x:c r="G7291" s="6" t="n">
        <x:v>0</x:v>
      </x:c>
      <x:c r="H7291" s="6" t="n">
        <x:v>0</x:v>
      </x:c>
      <x:c r="I7291" s="6" t="n">
        <x:v>0</x:v>
      </x:c>
      <x:c r="J7291" s="6" t="str">
        <x:v>[0.21, 0.5, 63, 70]</x:v>
      </x:c>
      <x:c r="K7291" s="7" t="str">
        <x:v>无首段伤害倍率，请覆盖或设为辅助技能</x:v>
      </x:c>
      <x:c r="L7291" s="6" t="str">
        <x:v>https://raw.githubusercontent.com/Mar-7th/StarRailRes/dbe8cdfcfb0bf657b9fe1cf92d5537f118ccb487/index_new/cn/character_skills.json</x:v>
      </x:c>
    </x:row>
    <x:row r="7292" ht="83" customHeight="1">
      <x:c r="A7292" s="6" t="str">
        <x:v>1131003_12</x:v>
      </x:c>
      <x:c r="B7292" s="6" t="str">
        <x:v>1131003</x:v>
      </x:c>
      <x:c r="C7292" s="6" t="n">
        <x:v>12</x:v>
      </x:c>
      <x:c r="D7292" s="6" t="str">
        <x:v>火萤Ⅳ型-完全燃烧</x:v>
      </x:c>
      <x:c r="E7292" s="7" t="str">
        <x:v>进入「完全燃烧」状态，自身行动提前100%并获得强化普攻和强化战技。「完全燃烧」状态下速度提高66点，且施放强化普攻、强化战技时自身弱点击破效率提高50%、使敌方目标受到装甲「萨姆」造成的击破伤害提高22%，持续至本次攻击结束。
行动序列上出现「完全燃烧」倒计时，倒计时回合开始时装甲「萨姆」解除「完全燃烧」状态，倒计时固定拥有70速度。
「完全燃烧」状态下装甲「萨姆」无法施放终结技。</x:v>
      </x:c>
      <x:c r="F7292" s="6" t="n">
        <x:v>0</x:v>
      </x:c>
      <x:c r="G7292" s="6" t="n">
        <x:v>0</x:v>
      </x:c>
      <x:c r="H7292" s="6" t="n">
        <x:v>0</x:v>
      </x:c>
      <x:c r="I7292" s="6" t="n">
        <x:v>0</x:v>
      </x:c>
      <x:c r="J7292" s="6" t="str">
        <x:v>[0.22, 0.5, 66, 70]</x:v>
      </x:c>
      <x:c r="K7292" s="7" t="str">
        <x:v>无首段伤害倍率，请覆盖或设为辅助技能</x:v>
      </x:c>
      <x:c r="L7292" s="6" t="str">
        <x:v>https://raw.githubusercontent.com/Mar-7th/StarRailRes/dbe8cdfcfb0bf657b9fe1cf92d5537f118ccb487/index_new/cn/character_skills.json</x:v>
      </x:c>
    </x:row>
    <x:row r="7293" ht="83" customHeight="1">
      <x:c r="A7293" s="6" t="str">
        <x:v>1131003_13</x:v>
      </x:c>
      <x:c r="B7293" s="6" t="str">
        <x:v>1131003</x:v>
      </x:c>
      <x:c r="C7293" s="6" t="n">
        <x:v>13</x:v>
      </x:c>
      <x:c r="D7293" s="6" t="str">
        <x:v>火萤Ⅳ型-完全燃烧</x:v>
      </x:c>
      <x:c r="E7293" s="7" t="str">
        <x:v>进入「完全燃烧」状态，自身行动提前100%并获得强化普攻和强化战技。「完全燃烧」状态下速度提高69点，且施放强化普攻、强化战技时自身弱点击破效率提高50%、使敌方目标受到装甲「萨姆」造成的击破伤害提高23%，持续至本次攻击结束。
行动序列上出现「完全燃烧」倒计时，倒计时回合开始时装甲「萨姆」解除「完全燃烧」状态，倒计时固定拥有70速度。
「完全燃烧」状态下装甲「萨姆」无法施放终结技。</x:v>
      </x:c>
      <x:c r="F7293" s="6" t="n">
        <x:v>0</x:v>
      </x:c>
      <x:c r="G7293" s="6" t="n">
        <x:v>0</x:v>
      </x:c>
      <x:c r="H7293" s="6" t="n">
        <x:v>0</x:v>
      </x:c>
      <x:c r="I7293" s="6" t="n">
        <x:v>0</x:v>
      </x:c>
      <x:c r="J7293" s="6" t="str">
        <x:v>[0.23, 0.5, 69, 70]</x:v>
      </x:c>
      <x:c r="K7293" s="7" t="str">
        <x:v>无首段伤害倍率，请覆盖或设为辅助技能</x:v>
      </x:c>
      <x:c r="L7293" s="6" t="str">
        <x:v>https://raw.githubusercontent.com/Mar-7th/StarRailRes/dbe8cdfcfb0bf657b9fe1cf92d5537f118ccb487/index_new/cn/character_skills.json</x:v>
      </x:c>
    </x:row>
    <x:row r="7294" ht="83" customHeight="1">
      <x:c r="A7294" s="6" t="str">
        <x:v>1131003_14</x:v>
      </x:c>
      <x:c r="B7294" s="6" t="str">
        <x:v>1131003</x:v>
      </x:c>
      <x:c r="C7294" s="6" t="n">
        <x:v>14</x:v>
      </x:c>
      <x:c r="D7294" s="6" t="str">
        <x:v>火萤Ⅳ型-完全燃烧</x:v>
      </x:c>
      <x:c r="E7294" s="7" t="str">
        <x:v>进入「完全燃烧」状态，自身行动提前100%并获得强化普攻和强化战技。「完全燃烧」状态下速度提高72点，且施放强化普攻、强化战技时自身弱点击破效率提高50%、使敌方目标受到装甲「萨姆」造成的击破伤害提高24%，持续至本次攻击结束。
行动序列上出现「完全燃烧」倒计时，倒计时回合开始时装甲「萨姆」解除「完全燃烧」状态，倒计时固定拥有70速度。
「完全燃烧」状态下装甲「萨姆」无法施放终结技。</x:v>
      </x:c>
      <x:c r="F7294" s="6" t="n">
        <x:v>0</x:v>
      </x:c>
      <x:c r="G7294" s="6" t="n">
        <x:v>0</x:v>
      </x:c>
      <x:c r="H7294" s="6" t="n">
        <x:v>0</x:v>
      </x:c>
      <x:c r="I7294" s="6" t="n">
        <x:v>0</x:v>
      </x:c>
      <x:c r="J7294" s="6" t="str">
        <x:v>[0.24, 0.5, 72, 70]</x:v>
      </x:c>
      <x:c r="K7294" s="7" t="str">
        <x:v>无首段伤害倍率，请覆盖或设为辅助技能</x:v>
      </x:c>
      <x:c r="L7294" s="6" t="str">
        <x:v>https://raw.githubusercontent.com/Mar-7th/StarRailRes/dbe8cdfcfb0bf657b9fe1cf92d5537f118ccb487/index_new/cn/character_skills.json</x:v>
      </x:c>
    </x:row>
    <x:row r="7295" ht="83" customHeight="1">
      <x:c r="A7295" s="6" t="str">
        <x:v>1131003_15</x:v>
      </x:c>
      <x:c r="B7295" s="6" t="str">
        <x:v>1131003</x:v>
      </x:c>
      <x:c r="C7295" s="6" t="n">
        <x:v>15</x:v>
      </x:c>
      <x:c r="D7295" s="6" t="str">
        <x:v>火萤Ⅳ型-完全燃烧</x:v>
      </x:c>
      <x:c r="E7295" s="7" t="str">
        <x:v>进入「完全燃烧」状态，自身行动提前100%并获得强化普攻和强化战技。「完全燃烧」状态下速度提高75点，且施放强化普攻、强化战技时自身弱点击破效率提高50%、使敌方目标受到装甲「萨姆」造成的击破伤害提高25%，持续至本次攻击结束。
行动序列上出现「完全燃烧」倒计时，倒计时回合开始时装甲「萨姆」解除「完全燃烧」状态，倒计时固定拥有70速度。
「完全燃烧」状态下装甲「萨姆」无法施放终结技。</x:v>
      </x:c>
      <x:c r="F7295" s="6" t="n">
        <x:v>0</x:v>
      </x:c>
      <x:c r="G7295" s="6" t="n">
        <x:v>0</x:v>
      </x:c>
      <x:c r="H7295" s="6" t="n">
        <x:v>0</x:v>
      </x:c>
      <x:c r="I7295" s="6" t="n">
        <x:v>0</x:v>
      </x:c>
      <x:c r="J7295" s="6" t="str">
        <x:v>[0.25, 0.5, 75, 70]</x:v>
      </x:c>
      <x:c r="K7295" s="7" t="str">
        <x:v>无首段伤害倍率，请覆盖或设为辅助技能</x:v>
      </x:c>
      <x:c r="L7295" s="6" t="str">
        <x:v>https://raw.githubusercontent.com/Mar-7th/StarRailRes/dbe8cdfcfb0bf657b9fe1cf92d5537f118ccb487/index_new/cn/character_skills.json</x:v>
      </x:c>
    </x:row>
    <x:row r="7296" ht="53" customHeight="1">
      <x:c r="A7296" s="6" t="str">
        <x:v>1131004_1</x:v>
      </x:c>
      <x:c r="B7296" s="6" t="str">
        <x:v>1131004</x:v>
      </x:c>
      <x:c r="C7296" s="6" t="n">
        <x:v>1</x:v>
      </x:c>
      <x:c r="D7296" s="6" t="str">
        <x:v>茧式源火中枢</x:v>
      </x:c>
      <x:c r="E7296" s="7" t="str">
        <x:v>生命值越低受到的伤害越低，生命值小于等于20%时减伤效果达到最大值，最多降低20%。「完全燃烧」状态下减伤效果维持最大值，效果抵抗提高10%。
战斗开始时若能量不足50%则使其恢复至50%。当能量恢复至上限时解除自身所有负面效果。</x:v>
      </x:c>
      <x:c r="F7296" s="6" t="n">
        <x:v>0</x:v>
      </x:c>
      <x:c r="G7296" s="6" t="n">
        <x:v>0</x:v>
      </x:c>
      <x:c r="H7296" s="6" t="n">
        <x:v>0</x:v>
      </x:c>
      <x:c r="I7296" s="6" t="n">
        <x:v>0</x:v>
      </x:c>
      <x:c r="J7296" s="6" t="str">
        <x:v>[0.2, 0.5, 0.2, 0.1]</x:v>
      </x:c>
      <x:c r="K7296" s="7" t="str">
        <x:v>无首段伤害倍率，请覆盖或设为辅助技能</x:v>
      </x:c>
      <x:c r="L7296" s="6" t="str">
        <x:v>https://raw.githubusercontent.com/Mar-7th/StarRailRes/dbe8cdfcfb0bf657b9fe1cf92d5537f118ccb487/index_new/cn/character_skills.json</x:v>
      </x:c>
    </x:row>
    <x:row r="7297" ht="53" customHeight="1">
      <x:c r="A7297" s="6" t="str">
        <x:v>1131004_2</x:v>
      </x:c>
      <x:c r="B7297" s="6" t="str">
        <x:v>1131004</x:v>
      </x:c>
      <x:c r="C7297" s="6" t="n">
        <x:v>2</x:v>
      </x:c>
      <x:c r="D7297" s="6" t="str">
        <x:v>茧式源火中枢</x:v>
      </x:c>
      <x:c r="E7297" s="7" t="str">
        <x:v>生命值越低受到的伤害越低，生命值小于等于20%时减伤效果达到最大值，最多降低22%。「完全燃烧」状态下减伤效果维持最大值，效果抵抗提高12%。
战斗开始时若能量不足50%则使其恢复至50%。当能量恢复至上限时解除自身所有负面效果。</x:v>
      </x:c>
      <x:c r="F7297" s="6" t="n">
        <x:v>0</x:v>
      </x:c>
      <x:c r="G7297" s="6" t="n">
        <x:v>0</x:v>
      </x:c>
      <x:c r="H7297" s="6" t="n">
        <x:v>0</x:v>
      </x:c>
      <x:c r="I7297" s="6" t="n">
        <x:v>0</x:v>
      </x:c>
      <x:c r="J7297" s="6" t="str">
        <x:v>[0.22, 0.5, 0.2, 0.12]</x:v>
      </x:c>
      <x:c r="K7297" s="7" t="str">
        <x:v>无首段伤害倍率，请覆盖或设为辅助技能</x:v>
      </x:c>
      <x:c r="L7297" s="6" t="str">
        <x:v>https://raw.githubusercontent.com/Mar-7th/StarRailRes/dbe8cdfcfb0bf657b9fe1cf92d5537f118ccb487/index_new/cn/character_skills.json</x:v>
      </x:c>
    </x:row>
    <x:row r="7298" ht="53" customHeight="1">
      <x:c r="A7298" s="6" t="str">
        <x:v>1131004_3</x:v>
      </x:c>
      <x:c r="B7298" s="6" t="str">
        <x:v>1131004</x:v>
      </x:c>
      <x:c r="C7298" s="6" t="n">
        <x:v>3</x:v>
      </x:c>
      <x:c r="D7298" s="6" t="str">
        <x:v>茧式源火中枢</x:v>
      </x:c>
      <x:c r="E7298" s="7" t="str">
        <x:v>生命值越低受到的伤害越低，生命值小于等于20%时减伤效果达到最大值，最多降低24%。「完全燃烧」状态下减伤效果维持最大值，效果抵抗提高14%。
战斗开始时若能量不足50%则使其恢复至50%。当能量恢复至上限时解除自身所有负面效果。</x:v>
      </x:c>
      <x:c r="F7298" s="6" t="n">
        <x:v>0</x:v>
      </x:c>
      <x:c r="G7298" s="6" t="n">
        <x:v>0</x:v>
      </x:c>
      <x:c r="H7298" s="6" t="n">
        <x:v>0</x:v>
      </x:c>
      <x:c r="I7298" s="6" t="n">
        <x:v>0</x:v>
      </x:c>
      <x:c r="J7298" s="6" t="str">
        <x:v>[0.24, 0.5, 0.2, 0.14]</x:v>
      </x:c>
      <x:c r="K7298" s="7" t="str">
        <x:v>无首段伤害倍率，请覆盖或设为辅助技能</x:v>
      </x:c>
      <x:c r="L7298" s="6" t="str">
        <x:v>https://raw.githubusercontent.com/Mar-7th/StarRailRes/dbe8cdfcfb0bf657b9fe1cf92d5537f118ccb487/index_new/cn/character_skills.json</x:v>
      </x:c>
    </x:row>
    <x:row r="7299" ht="53" customHeight="1">
      <x:c r="A7299" s="6" t="str">
        <x:v>1131004_4</x:v>
      </x:c>
      <x:c r="B7299" s="6" t="str">
        <x:v>1131004</x:v>
      </x:c>
      <x:c r="C7299" s="6" t="n">
        <x:v>4</x:v>
      </x:c>
      <x:c r="D7299" s="6" t="str">
        <x:v>茧式源火中枢</x:v>
      </x:c>
      <x:c r="E7299" s="7" t="str">
        <x:v>生命值越低受到的伤害越低，生命值小于等于20%时减伤效果达到最大值，最多降低26%。「完全燃烧」状态下减伤效果维持最大值，效果抵抗提高16%。
战斗开始时若能量不足50%则使其恢复至50%。当能量恢复至上限时解除自身所有负面效果。</x:v>
      </x:c>
      <x:c r="F7299" s="6" t="n">
        <x:v>0</x:v>
      </x:c>
      <x:c r="G7299" s="6" t="n">
        <x:v>0</x:v>
      </x:c>
      <x:c r="H7299" s="6" t="n">
        <x:v>0</x:v>
      </x:c>
      <x:c r="I7299" s="6" t="n">
        <x:v>0</x:v>
      </x:c>
      <x:c r="J7299" s="6" t="str">
        <x:v>[0.26, 0.5, 0.2, 0.16]</x:v>
      </x:c>
      <x:c r="K7299" s="7" t="str">
        <x:v>无首段伤害倍率，请覆盖或设为辅助技能</x:v>
      </x:c>
      <x:c r="L7299" s="6" t="str">
        <x:v>https://raw.githubusercontent.com/Mar-7th/StarRailRes/dbe8cdfcfb0bf657b9fe1cf92d5537f118ccb487/index_new/cn/character_skills.json</x:v>
      </x:c>
    </x:row>
    <x:row r="7300" ht="53" customHeight="1">
      <x:c r="A7300" s="6" t="str">
        <x:v>1131004_5</x:v>
      </x:c>
      <x:c r="B7300" s="6" t="str">
        <x:v>1131004</x:v>
      </x:c>
      <x:c r="C7300" s="6" t="n">
        <x:v>5</x:v>
      </x:c>
      <x:c r="D7300" s="6" t="str">
        <x:v>茧式源火中枢</x:v>
      </x:c>
      <x:c r="E7300" s="7" t="str">
        <x:v>生命值越低受到的伤害越低，生命值小于等于20%时减伤效果达到最大值，最多降低28%。「完全燃烧」状态下减伤效果维持最大值，效果抵抗提高18%。
战斗开始时若能量不足50%则使其恢复至50%。当能量恢复至上限时解除自身所有负面效果。</x:v>
      </x:c>
      <x:c r="F7300" s="6" t="n">
        <x:v>0</x:v>
      </x:c>
      <x:c r="G7300" s="6" t="n">
        <x:v>0</x:v>
      </x:c>
      <x:c r="H7300" s="6" t="n">
        <x:v>0</x:v>
      </x:c>
      <x:c r="I7300" s="6" t="n">
        <x:v>0</x:v>
      </x:c>
      <x:c r="J7300" s="6" t="str">
        <x:v>[0.28, 0.5, 0.2, 0.18]</x:v>
      </x:c>
      <x:c r="K7300" s="7" t="str">
        <x:v>无首段伤害倍率，请覆盖或设为辅助技能</x:v>
      </x:c>
      <x:c r="L7300" s="6" t="str">
        <x:v>https://raw.githubusercontent.com/Mar-7th/StarRailRes/dbe8cdfcfb0bf657b9fe1cf92d5537f118ccb487/index_new/cn/character_skills.json</x:v>
      </x:c>
    </x:row>
    <x:row r="7301" ht="53" customHeight="1">
      <x:c r="A7301" s="6" t="str">
        <x:v>1131004_6</x:v>
      </x:c>
      <x:c r="B7301" s="6" t="str">
        <x:v>1131004</x:v>
      </x:c>
      <x:c r="C7301" s="6" t="n">
        <x:v>6</x:v>
      </x:c>
      <x:c r="D7301" s="6" t="str">
        <x:v>茧式源火中枢</x:v>
      </x:c>
      <x:c r="E7301" s="7" t="str">
        <x:v>生命值越低受到的伤害越低，生命值小于等于20%时减伤效果达到最大值，最多降低30%。「完全燃烧」状态下减伤效果维持最大值，效果抵抗提高20%。
战斗开始时若能量不足50%则使其恢复至50%。当能量恢复至上限时解除自身所有负面效果。</x:v>
      </x:c>
      <x:c r="F7301" s="6" t="n">
        <x:v>0</x:v>
      </x:c>
      <x:c r="G7301" s="6" t="n">
        <x:v>0</x:v>
      </x:c>
      <x:c r="H7301" s="6" t="n">
        <x:v>0</x:v>
      </x:c>
      <x:c r="I7301" s="6" t="n">
        <x:v>0</x:v>
      </x:c>
      <x:c r="J7301" s="6" t="str">
        <x:v>[0.3, 0.5, 0.2, 0.2]</x:v>
      </x:c>
      <x:c r="K7301" s="7" t="str">
        <x:v>无首段伤害倍率，请覆盖或设为辅助技能</x:v>
      </x:c>
      <x:c r="L7301" s="6" t="str">
        <x:v>https://raw.githubusercontent.com/Mar-7th/StarRailRes/dbe8cdfcfb0bf657b9fe1cf92d5537f118ccb487/index_new/cn/character_skills.json</x:v>
      </x:c>
    </x:row>
    <x:row r="7302" ht="53" customHeight="1">
      <x:c r="A7302" s="6" t="str">
        <x:v>1131004_7</x:v>
      </x:c>
      <x:c r="B7302" s="6" t="str">
        <x:v>1131004</x:v>
      </x:c>
      <x:c r="C7302" s="6" t="n">
        <x:v>7</x:v>
      </x:c>
      <x:c r="D7302" s="6" t="str">
        <x:v>茧式源火中枢</x:v>
      </x:c>
      <x:c r="E7302" s="7" t="str">
        <x:v>生命值越低受到的伤害越低，生命值小于等于20%时减伤效果达到最大值，最多降低32.5%。「完全燃烧」状态下减伤效果维持最大值，效果抵抗提高22.5%。
战斗开始时若能量不足50%则使其恢复至50%。当能量恢复至上限时解除自身所有负面效果。</x:v>
      </x:c>
      <x:c r="F7302" s="6" t="n">
        <x:v>0</x:v>
      </x:c>
      <x:c r="G7302" s="6" t="n">
        <x:v>0</x:v>
      </x:c>
      <x:c r="H7302" s="6" t="n">
        <x:v>0</x:v>
      </x:c>
      <x:c r="I7302" s="6" t="n">
        <x:v>0</x:v>
      </x:c>
      <x:c r="J7302" s="6" t="str">
        <x:v>[0.325, 0.5, 0.2, 0.225]</x:v>
      </x:c>
      <x:c r="K7302" s="7" t="str">
        <x:v>无首段伤害倍率，请覆盖或设为辅助技能</x:v>
      </x:c>
      <x:c r="L7302" s="6" t="str">
        <x:v>https://raw.githubusercontent.com/Mar-7th/StarRailRes/dbe8cdfcfb0bf657b9fe1cf92d5537f118ccb487/index_new/cn/character_skills.json</x:v>
      </x:c>
    </x:row>
    <x:row r="7303" ht="53" customHeight="1">
      <x:c r="A7303" s="6" t="str">
        <x:v>1131004_8</x:v>
      </x:c>
      <x:c r="B7303" s="6" t="str">
        <x:v>1131004</x:v>
      </x:c>
      <x:c r="C7303" s="6" t="n">
        <x:v>8</x:v>
      </x:c>
      <x:c r="D7303" s="6" t="str">
        <x:v>茧式源火中枢</x:v>
      </x:c>
      <x:c r="E7303" s="7" t="str">
        <x:v>生命值越低受到的伤害越低，生命值小于等于20%时减伤效果达到最大值，最多降低35%。「完全燃烧」状态下减伤效果维持最大值，效果抵抗提高25%。
战斗开始时若能量不足50%则使其恢复至50%。当能量恢复至上限时解除自身所有负面效果。</x:v>
      </x:c>
      <x:c r="F7303" s="6" t="n">
        <x:v>0</x:v>
      </x:c>
      <x:c r="G7303" s="6" t="n">
        <x:v>0</x:v>
      </x:c>
      <x:c r="H7303" s="6" t="n">
        <x:v>0</x:v>
      </x:c>
      <x:c r="I7303" s="6" t="n">
        <x:v>0</x:v>
      </x:c>
      <x:c r="J7303" s="6" t="str">
        <x:v>[0.35, 0.5, 0.2, 0.25]</x:v>
      </x:c>
      <x:c r="K7303" s="7" t="str">
        <x:v>无首段伤害倍率，请覆盖或设为辅助技能</x:v>
      </x:c>
      <x:c r="L7303" s="6" t="str">
        <x:v>https://raw.githubusercontent.com/Mar-7th/StarRailRes/dbe8cdfcfb0bf657b9fe1cf92d5537f118ccb487/index_new/cn/character_skills.json</x:v>
      </x:c>
    </x:row>
    <x:row r="7304" ht="53" customHeight="1">
      <x:c r="A7304" s="6" t="str">
        <x:v>1131004_9</x:v>
      </x:c>
      <x:c r="B7304" s="6" t="str">
        <x:v>1131004</x:v>
      </x:c>
      <x:c r="C7304" s="6" t="n">
        <x:v>9</x:v>
      </x:c>
      <x:c r="D7304" s="6" t="str">
        <x:v>茧式源火中枢</x:v>
      </x:c>
      <x:c r="E7304" s="7" t="str">
        <x:v>生命值越低受到的伤害越低，生命值小于等于20%时减伤效果达到最大值，最多降低37.5%。「完全燃烧」状态下减伤效果维持最大值，效果抵抗提高27.5%。
战斗开始时若能量不足50%则使其恢复至50%。当能量恢复至上限时解除自身所有负面效果。</x:v>
      </x:c>
      <x:c r="F7304" s="6" t="n">
        <x:v>0</x:v>
      </x:c>
      <x:c r="G7304" s="6" t="n">
        <x:v>0</x:v>
      </x:c>
      <x:c r="H7304" s="6" t="n">
        <x:v>0</x:v>
      </x:c>
      <x:c r="I7304" s="6" t="n">
        <x:v>0</x:v>
      </x:c>
      <x:c r="J7304" s="6" t="str">
        <x:v>[0.375, 0.5, 0.2, 0.275]</x:v>
      </x:c>
      <x:c r="K7304" s="7" t="str">
        <x:v>无首段伤害倍率，请覆盖或设为辅助技能</x:v>
      </x:c>
      <x:c r="L7304" s="6" t="str">
        <x:v>https://raw.githubusercontent.com/Mar-7th/StarRailRes/dbe8cdfcfb0bf657b9fe1cf92d5537f118ccb487/index_new/cn/character_skills.json</x:v>
      </x:c>
    </x:row>
    <x:row r="7305" ht="53" customHeight="1">
      <x:c r="A7305" s="6" t="str">
        <x:v>1131004_10</x:v>
      </x:c>
      <x:c r="B7305" s="6" t="str">
        <x:v>1131004</x:v>
      </x:c>
      <x:c r="C7305" s="6" t="n">
        <x:v>10</x:v>
      </x:c>
      <x:c r="D7305" s="6" t="str">
        <x:v>茧式源火中枢</x:v>
      </x:c>
      <x:c r="E7305" s="7" t="str">
        <x:v>生命值越低受到的伤害越低，生命值小于等于20%时减伤效果达到最大值，最多降低40%。「完全燃烧」状态下减伤效果维持最大值，效果抵抗提高30%。
战斗开始时若能量不足50%则使其恢复至50%。当能量恢复至上限时解除自身所有负面效果。</x:v>
      </x:c>
      <x:c r="F7305" s="6" t="n">
        <x:v>0</x:v>
      </x:c>
      <x:c r="G7305" s="6" t="n">
        <x:v>0</x:v>
      </x:c>
      <x:c r="H7305" s="6" t="n">
        <x:v>0</x:v>
      </x:c>
      <x:c r="I7305" s="6" t="n">
        <x:v>0</x:v>
      </x:c>
      <x:c r="J7305" s="6" t="str">
        <x:v>[0.4, 0.5, 0.2, 0.3]</x:v>
      </x:c>
      <x:c r="K7305" s="7" t="str">
        <x:v>无首段伤害倍率，请覆盖或设为辅助技能</x:v>
      </x:c>
      <x:c r="L7305" s="6" t="str">
        <x:v>https://raw.githubusercontent.com/Mar-7th/StarRailRes/dbe8cdfcfb0bf657b9fe1cf92d5537f118ccb487/index_new/cn/character_skills.json</x:v>
      </x:c>
    </x:row>
    <x:row r="7306" ht="53" customHeight="1">
      <x:c r="A7306" s="6" t="str">
        <x:v>1131004_11</x:v>
      </x:c>
      <x:c r="B7306" s="6" t="str">
        <x:v>1131004</x:v>
      </x:c>
      <x:c r="C7306" s="6" t="n">
        <x:v>11</x:v>
      </x:c>
      <x:c r="D7306" s="6" t="str">
        <x:v>茧式源火中枢</x:v>
      </x:c>
      <x:c r="E7306" s="7" t="str">
        <x:v>生命值越低受到的伤害越低，生命值小于等于20%时减伤效果达到最大值，最多降低42%。「完全燃烧」状态下减伤效果维持最大值，效果抵抗提高32%。
战斗开始时若能量不足50%则使其恢复至50%。当能量恢复至上限时解除自身所有负面效果。</x:v>
      </x:c>
      <x:c r="F7306" s="6" t="n">
        <x:v>0</x:v>
      </x:c>
      <x:c r="G7306" s="6" t="n">
        <x:v>0</x:v>
      </x:c>
      <x:c r="H7306" s="6" t="n">
        <x:v>0</x:v>
      </x:c>
      <x:c r="I7306" s="6" t="n">
        <x:v>0</x:v>
      </x:c>
      <x:c r="J7306" s="6" t="str">
        <x:v>[0.42, 0.5, 0.2, 0.32]</x:v>
      </x:c>
      <x:c r="K7306" s="7" t="str">
        <x:v>无首段伤害倍率，请覆盖或设为辅助技能</x:v>
      </x:c>
      <x:c r="L7306" s="6" t="str">
        <x:v>https://raw.githubusercontent.com/Mar-7th/StarRailRes/dbe8cdfcfb0bf657b9fe1cf92d5537f118ccb487/index_new/cn/character_skills.json</x:v>
      </x:c>
    </x:row>
    <x:row r="7307" ht="53" customHeight="1">
      <x:c r="A7307" s="6" t="str">
        <x:v>1131004_12</x:v>
      </x:c>
      <x:c r="B7307" s="6" t="str">
        <x:v>1131004</x:v>
      </x:c>
      <x:c r="C7307" s="6" t="n">
        <x:v>12</x:v>
      </x:c>
      <x:c r="D7307" s="6" t="str">
        <x:v>茧式源火中枢</x:v>
      </x:c>
      <x:c r="E7307" s="7" t="str">
        <x:v>生命值越低受到的伤害越低，生命值小于等于20%时减伤效果达到最大值，最多降低44%。「完全燃烧」状态下减伤效果维持最大值，效果抵抗提高34%。
战斗开始时若能量不足50%则使其恢复至50%。当能量恢复至上限时解除自身所有负面效果。</x:v>
      </x:c>
      <x:c r="F7307" s="6" t="n">
        <x:v>0</x:v>
      </x:c>
      <x:c r="G7307" s="6" t="n">
        <x:v>0</x:v>
      </x:c>
      <x:c r="H7307" s="6" t="n">
        <x:v>0</x:v>
      </x:c>
      <x:c r="I7307" s="6" t="n">
        <x:v>0</x:v>
      </x:c>
      <x:c r="J7307" s="6" t="str">
        <x:v>[0.44, 0.5, 0.2, 0.34]</x:v>
      </x:c>
      <x:c r="K7307" s="7" t="str">
        <x:v>无首段伤害倍率，请覆盖或设为辅助技能</x:v>
      </x:c>
      <x:c r="L7307" s="6" t="str">
        <x:v>https://raw.githubusercontent.com/Mar-7th/StarRailRes/dbe8cdfcfb0bf657b9fe1cf92d5537f118ccb487/index_new/cn/character_skills.json</x:v>
      </x:c>
    </x:row>
    <x:row r="7308" ht="53" customHeight="1">
      <x:c r="A7308" s="6" t="str">
        <x:v>1131004_13</x:v>
      </x:c>
      <x:c r="B7308" s="6" t="str">
        <x:v>1131004</x:v>
      </x:c>
      <x:c r="C7308" s="6" t="n">
        <x:v>13</x:v>
      </x:c>
      <x:c r="D7308" s="6" t="str">
        <x:v>茧式源火中枢</x:v>
      </x:c>
      <x:c r="E7308" s="7" t="str">
        <x:v>生命值越低受到的伤害越低，生命值小于等于20%时减伤效果达到最大值，最多降低46%。「完全燃烧」状态下减伤效果维持最大值，效果抵抗提高36%。
战斗开始时若能量不足50%则使其恢复至50%。当能量恢复至上限时解除自身所有负面效果。</x:v>
      </x:c>
      <x:c r="F7308" s="6" t="n">
        <x:v>0</x:v>
      </x:c>
      <x:c r="G7308" s="6" t="n">
        <x:v>0</x:v>
      </x:c>
      <x:c r="H7308" s="6" t="n">
        <x:v>0</x:v>
      </x:c>
      <x:c r="I7308" s="6" t="n">
        <x:v>0</x:v>
      </x:c>
      <x:c r="J7308" s="6" t="str">
        <x:v>[0.46, 0.5, 0.2, 0.36]</x:v>
      </x:c>
      <x:c r="K7308" s="7" t="str">
        <x:v>无首段伤害倍率，请覆盖或设为辅助技能</x:v>
      </x:c>
      <x:c r="L7308" s="6" t="str">
        <x:v>https://raw.githubusercontent.com/Mar-7th/StarRailRes/dbe8cdfcfb0bf657b9fe1cf92d5537f118ccb487/index_new/cn/character_skills.json</x:v>
      </x:c>
    </x:row>
    <x:row r="7309" ht="53" customHeight="1">
      <x:c r="A7309" s="6" t="str">
        <x:v>1131004_14</x:v>
      </x:c>
      <x:c r="B7309" s="6" t="str">
        <x:v>1131004</x:v>
      </x:c>
      <x:c r="C7309" s="6" t="n">
        <x:v>14</x:v>
      </x:c>
      <x:c r="D7309" s="6" t="str">
        <x:v>茧式源火中枢</x:v>
      </x:c>
      <x:c r="E7309" s="7" t="str">
        <x:v>生命值越低受到的伤害越低，生命值小于等于20%时减伤效果达到最大值，最多降低48%。「完全燃烧」状态下减伤效果维持最大值，效果抵抗提高38%。
战斗开始时若能量不足50%则使其恢复至50%。当能量恢复至上限时解除自身所有负面效果。</x:v>
      </x:c>
      <x:c r="F7309" s="6" t="n">
        <x:v>0</x:v>
      </x:c>
      <x:c r="G7309" s="6" t="n">
        <x:v>0</x:v>
      </x:c>
      <x:c r="H7309" s="6" t="n">
        <x:v>0</x:v>
      </x:c>
      <x:c r="I7309" s="6" t="n">
        <x:v>0</x:v>
      </x:c>
      <x:c r="J7309" s="6" t="str">
        <x:v>[0.48, 0.5, 0.2, 0.38]</x:v>
      </x:c>
      <x:c r="K7309" s="7" t="str">
        <x:v>无首段伤害倍率，请覆盖或设为辅助技能</x:v>
      </x:c>
      <x:c r="L7309" s="6" t="str">
        <x:v>https://raw.githubusercontent.com/Mar-7th/StarRailRes/dbe8cdfcfb0bf657b9fe1cf92d5537f118ccb487/index_new/cn/character_skills.json</x:v>
      </x:c>
    </x:row>
    <x:row r="7310" ht="53" customHeight="1">
      <x:c r="A7310" s="6" t="str">
        <x:v>1131004_15</x:v>
      </x:c>
      <x:c r="B7310" s="6" t="str">
        <x:v>1131004</x:v>
      </x:c>
      <x:c r="C7310" s="6" t="n">
        <x:v>15</x:v>
      </x:c>
      <x:c r="D7310" s="6" t="str">
        <x:v>茧式源火中枢</x:v>
      </x:c>
      <x:c r="E7310" s="7" t="str">
        <x:v>生命值越低受到的伤害越低，生命值小于等于20%时减伤效果达到最大值，最多降低50%。「完全燃烧」状态下减伤效果维持最大值，效果抵抗提高40%。
战斗开始时若能量不足50%则使其恢复至50%。当能量恢复至上限时解除自身所有负面效果。</x:v>
      </x:c>
      <x:c r="F7310" s="6" t="n">
        <x:v>0</x:v>
      </x:c>
      <x:c r="G7310" s="6" t="n">
        <x:v>0</x:v>
      </x:c>
      <x:c r="H7310" s="6" t="n">
        <x:v>0</x:v>
      </x:c>
      <x:c r="I7310" s="6" t="n">
        <x:v>0</x:v>
      </x:c>
      <x:c r="J7310" s="6" t="str">
        <x:v>[0.5, 0.5, 0.2, 0.4]</x:v>
      </x:c>
      <x:c r="K7310" s="7" t="str">
        <x:v>无首段伤害倍率，请覆盖或设为辅助技能</x:v>
      </x:c>
      <x:c r="L7310" s="6" t="str">
        <x:v>https://raw.githubusercontent.com/Mar-7th/StarRailRes/dbe8cdfcfb0bf657b9fe1cf92d5537f118ccb487/index_new/cn/character_skills.json</x:v>
      </x:c>
    </x:row>
    <x:row r="7311" ht="20" customHeight="1">
      <x:c r="A7311" s="6" t="str">
        <x:v>1131006_1</x:v>
      </x:c>
      <x:c r="B7311" s="6" t="str">
        <x:v>1131006</x:v>
      </x:c>
      <x:c r="C7311" s="6" t="n">
        <x:v>1</x:v>
      </x:c>
      <x:c r="D7311" s="6" t="str">
        <x:v>攻击</x:v>
      </x:c>
      <x:c r="E7311" s="7" t="str">
        <x:v>攻击敌人，进入战斗后削弱敌方目标对应属性韧性。</x:v>
      </x:c>
      <x:c r="F7311" s="6" t="n">
        <x:v>0</x:v>
      </x:c>
      <x:c r="G7311" s="6" t="n">
        <x:v>0</x:v>
      </x:c>
      <x:c r="H7311" s="6" t="n">
        <x:v>0</x:v>
      </x:c>
      <x:c r="I7311" s="6" t="n">
        <x:v>0</x:v>
      </x:c>
      <x:c r="J7311" s="6" t="str">
        <x:v>[]</x:v>
      </x:c>
      <x:c r="K7311" s="7" t="str">
        <x:v>缺少结构化参数，必须覆盖</x:v>
      </x:c>
      <x:c r="L7311" s="6" t="str">
        <x:v>https://raw.githubusercontent.com/Mar-7th/StarRailRes/dbe8cdfcfb0bf657b9fe1cf92d5537f118ccb487/index_new/cn/character_skills.json</x:v>
      </x:c>
    </x:row>
    <x:row r="7312" ht="53" customHeight="1">
      <x:c r="A7312" s="6" t="str">
        <x:v>1131007_1</x:v>
      </x:c>
      <x:c r="B7312" s="6" t="str">
        <x:v>1131007</x:v>
      </x:c>
      <x:c r="C7312" s="6" t="n">
        <x:v>1</x:v>
      </x:c>
      <x:c r="D7312" s="6" t="str">
        <x:v>Δ指令-焦土陨击</x:v>
      </x:c>
      <x:c r="E7312" s="7" t="str">
        <x:v>跳跃至空中并进行自由移动，持续5秒，此时施放下落攻击可以提前结束持续时间。持续时间结束后，下落并立即攻击一定范围内的所有敌人，每个波次开始时为敌方全体添加火属性弱点，持续2回合，此后对敌方全体造成等同于装甲「萨姆」200%攻击力的火属性伤害。</x:v>
      </x:c>
      <x:c r="F7312" s="6" t="n">
        <x:v>0</x:v>
      </x:c>
      <x:c r="G7312" s="6" t="n">
        <x:v>0</x:v>
      </x:c>
      <x:c r="H7312" s="6" t="n">
        <x:v>0</x:v>
      </x:c>
      <x:c r="I7312" s="6" t="n">
        <x:v>0</x:v>
      </x:c>
      <x:c r="J7312" s="6" t="str">
        <x:v>[5, 2, 2]</x:v>
      </x:c>
      <x:c r="K7312" s="7" t="str">
        <x:v>无首段伤害倍率，请覆盖或设为辅助技能</x:v>
      </x:c>
      <x:c r="L7312" s="6" t="str">
        <x:v>https://raw.githubusercontent.com/Mar-7th/StarRailRes/dbe8cdfcfb0bf657b9fe1cf92d5537f118ccb487/index_new/cn/character_skills.json</x:v>
      </x:c>
    </x:row>
    <x:row r="7313" ht="38" customHeight="1">
      <x:c r="A7313" s="6" t="str">
        <x:v>1131008_1</x:v>
      </x:c>
      <x:c r="B7313" s="6" t="str">
        <x:v>1131008</x:v>
      </x:c>
      <x:c r="C7313" s="6" t="n">
        <x:v>1</x:v>
      </x:c>
      <x:c r="D7313" s="6" t="str">
        <x:v>火萤Ⅳ型-底火斩击</x:v>
      </x:c>
      <x:c r="E7313" s="7" t="str">
        <x:v>回复等同于自身20%生命上限的生命值。对指定敌方单体造成等同于装甲「萨姆」100%攻击力的火属性伤害。</x:v>
      </x:c>
      <x:c r="F7313" s="6" t="n">
        <x:v>0</x:v>
      </x:c>
      <x:c r="G7313" s="6" t="n">
        <x:v>0</x:v>
      </x:c>
      <x:c r="H7313" s="6" t="n">
        <x:v>0</x:v>
      </x:c>
      <x:c r="I7313" s="6" t="n">
        <x:v>0</x:v>
      </x:c>
      <x:c r="J7313" s="6" t="str">
        <x:v>[1, 0.2]</x:v>
      </x:c>
      <x:c r="K7313" s="7" t="str">
        <x:v>无首段伤害倍率，请覆盖或设为辅助技能</x:v>
      </x:c>
      <x:c r="L7313" s="6" t="str">
        <x:v>https://raw.githubusercontent.com/Mar-7th/StarRailRes/dbe8cdfcfb0bf657b9fe1cf92d5537f118ccb487/index_new/cn/character_skills.json</x:v>
      </x:c>
    </x:row>
    <x:row r="7314" ht="38" customHeight="1">
      <x:c r="A7314" s="6" t="str">
        <x:v>1131008_2</x:v>
      </x:c>
      <x:c r="B7314" s="6" t="str">
        <x:v>1131008</x:v>
      </x:c>
      <x:c r="C7314" s="6" t="n">
        <x:v>2</x:v>
      </x:c>
      <x:c r="D7314" s="6" t="str">
        <x:v>火萤Ⅳ型-底火斩击</x:v>
      </x:c>
      <x:c r="E7314" s="7" t="str">
        <x:v>回复等同于自身20%生命上限的生命值。对指定敌方单体造成等同于装甲「萨姆」120%攻击力的火属性伤害。</x:v>
      </x:c>
      <x:c r="F7314" s="6" t="n">
        <x:v>0</x:v>
      </x:c>
      <x:c r="G7314" s="6" t="n">
        <x:v>0</x:v>
      </x:c>
      <x:c r="H7314" s="6" t="n">
        <x:v>0</x:v>
      </x:c>
      <x:c r="I7314" s="6" t="n">
        <x:v>0</x:v>
      </x:c>
      <x:c r="J7314" s="6" t="str">
        <x:v>[1.2, 0.2]</x:v>
      </x:c>
      <x:c r="K7314" s="7" t="str">
        <x:v>无首段伤害倍率，请覆盖或设为辅助技能</x:v>
      </x:c>
      <x:c r="L7314" s="6" t="str">
        <x:v>https://raw.githubusercontent.com/Mar-7th/StarRailRes/dbe8cdfcfb0bf657b9fe1cf92d5537f118ccb487/index_new/cn/character_skills.json</x:v>
      </x:c>
    </x:row>
    <x:row r="7315" ht="38" customHeight="1">
      <x:c r="A7315" s="6" t="str">
        <x:v>1131008_3</x:v>
      </x:c>
      <x:c r="B7315" s="6" t="str">
        <x:v>1131008</x:v>
      </x:c>
      <x:c r="C7315" s="6" t="n">
        <x:v>3</x:v>
      </x:c>
      <x:c r="D7315" s="6" t="str">
        <x:v>火萤Ⅳ型-底火斩击</x:v>
      </x:c>
      <x:c r="E7315" s="7" t="str">
        <x:v>回复等同于自身20%生命上限的生命值。对指定敌方单体造成等同于装甲「萨姆」140%攻击力的火属性伤害。</x:v>
      </x:c>
      <x:c r="F7315" s="6" t="n">
        <x:v>0</x:v>
      </x:c>
      <x:c r="G7315" s="6" t="n">
        <x:v>0</x:v>
      </x:c>
      <x:c r="H7315" s="6" t="n">
        <x:v>0</x:v>
      </x:c>
      <x:c r="I7315" s="6" t="n">
        <x:v>0</x:v>
      </x:c>
      <x:c r="J7315" s="6" t="str">
        <x:v>[1.4, 0.2]</x:v>
      </x:c>
      <x:c r="K7315" s="7" t="str">
        <x:v>无首段伤害倍率，请覆盖或设为辅助技能</x:v>
      </x:c>
      <x:c r="L7315" s="6" t="str">
        <x:v>https://raw.githubusercontent.com/Mar-7th/StarRailRes/dbe8cdfcfb0bf657b9fe1cf92d5537f118ccb487/index_new/cn/character_skills.json</x:v>
      </x:c>
    </x:row>
    <x:row r="7316" ht="38" customHeight="1">
      <x:c r="A7316" s="6" t="str">
        <x:v>1131008_4</x:v>
      </x:c>
      <x:c r="B7316" s="6" t="str">
        <x:v>1131008</x:v>
      </x:c>
      <x:c r="C7316" s="6" t="n">
        <x:v>4</x:v>
      </x:c>
      <x:c r="D7316" s="6" t="str">
        <x:v>火萤Ⅳ型-底火斩击</x:v>
      </x:c>
      <x:c r="E7316" s="7" t="str">
        <x:v>回复等同于自身20%生命上限的生命值。对指定敌方单体造成等同于装甲「萨姆」160%攻击力的火属性伤害。</x:v>
      </x:c>
      <x:c r="F7316" s="6" t="n">
        <x:v>0</x:v>
      </x:c>
      <x:c r="G7316" s="6" t="n">
        <x:v>0</x:v>
      </x:c>
      <x:c r="H7316" s="6" t="n">
        <x:v>0</x:v>
      </x:c>
      <x:c r="I7316" s="6" t="n">
        <x:v>0</x:v>
      </x:c>
      <x:c r="J7316" s="6" t="str">
        <x:v>[1.6, 0.2]</x:v>
      </x:c>
      <x:c r="K7316" s="7" t="str">
        <x:v>无首段伤害倍率，请覆盖或设为辅助技能</x:v>
      </x:c>
      <x:c r="L7316" s="6" t="str">
        <x:v>https://raw.githubusercontent.com/Mar-7th/StarRailRes/dbe8cdfcfb0bf657b9fe1cf92d5537f118ccb487/index_new/cn/character_skills.json</x:v>
      </x:c>
    </x:row>
    <x:row r="7317" ht="38" customHeight="1">
      <x:c r="A7317" s="6" t="str">
        <x:v>1131008_5</x:v>
      </x:c>
      <x:c r="B7317" s="6" t="str">
        <x:v>1131008</x:v>
      </x:c>
      <x:c r="C7317" s="6" t="n">
        <x:v>5</x:v>
      </x:c>
      <x:c r="D7317" s="6" t="str">
        <x:v>火萤Ⅳ型-底火斩击</x:v>
      </x:c>
      <x:c r="E7317" s="7" t="str">
        <x:v>回复等同于自身20%生命上限的生命值。对指定敌方单体造成等同于装甲「萨姆」180%攻击力的火属性伤害。</x:v>
      </x:c>
      <x:c r="F7317" s="6" t="n">
        <x:v>0</x:v>
      </x:c>
      <x:c r="G7317" s="6" t="n">
        <x:v>0</x:v>
      </x:c>
      <x:c r="H7317" s="6" t="n">
        <x:v>0</x:v>
      </x:c>
      <x:c r="I7317" s="6" t="n">
        <x:v>0</x:v>
      </x:c>
      <x:c r="J7317" s="6" t="str">
        <x:v>[1.8, 0.2]</x:v>
      </x:c>
      <x:c r="K7317" s="7" t="str">
        <x:v>无首段伤害倍率，请覆盖或设为辅助技能</x:v>
      </x:c>
      <x:c r="L7317" s="6" t="str">
        <x:v>https://raw.githubusercontent.com/Mar-7th/StarRailRes/dbe8cdfcfb0bf657b9fe1cf92d5537f118ccb487/index_new/cn/character_skills.json</x:v>
      </x:c>
    </x:row>
    <x:row r="7318" ht="38" customHeight="1">
      <x:c r="A7318" s="6" t="str">
        <x:v>1131008_6</x:v>
      </x:c>
      <x:c r="B7318" s="6" t="str">
        <x:v>1131008</x:v>
      </x:c>
      <x:c r="C7318" s="6" t="n">
        <x:v>6</x:v>
      </x:c>
      <x:c r="D7318" s="6" t="str">
        <x:v>火萤Ⅳ型-底火斩击</x:v>
      </x:c>
      <x:c r="E7318" s="7" t="str">
        <x:v>回复等同于自身20%生命上限的生命值。对指定敌方单体造成等同于装甲「萨姆」200%攻击力的火属性伤害。</x:v>
      </x:c>
      <x:c r="F7318" s="6" t="n">
        <x:v>0</x:v>
      </x:c>
      <x:c r="G7318" s="6" t="n">
        <x:v>0</x:v>
      </x:c>
      <x:c r="H7318" s="6" t="n">
        <x:v>0</x:v>
      </x:c>
      <x:c r="I7318" s="6" t="n">
        <x:v>0</x:v>
      </x:c>
      <x:c r="J7318" s="6" t="str">
        <x:v>[2, 0.2]</x:v>
      </x:c>
      <x:c r="K7318" s="7" t="str">
        <x:v>无首段伤害倍率，请覆盖或设为辅助技能</x:v>
      </x:c>
      <x:c r="L7318" s="6" t="str">
        <x:v>https://raw.githubusercontent.com/Mar-7th/StarRailRes/dbe8cdfcfb0bf657b9fe1cf92d5537f118ccb487/index_new/cn/character_skills.json</x:v>
      </x:c>
    </x:row>
    <x:row r="7319" ht="38" customHeight="1">
      <x:c r="A7319" s="6" t="str">
        <x:v>1131008_7</x:v>
      </x:c>
      <x:c r="B7319" s="6" t="str">
        <x:v>1131008</x:v>
      </x:c>
      <x:c r="C7319" s="6" t="n">
        <x:v>7</x:v>
      </x:c>
      <x:c r="D7319" s="6" t="str">
        <x:v>火萤Ⅳ型-底火斩击</x:v>
      </x:c>
      <x:c r="E7319" s="7" t="str">
        <x:v>回复等同于自身20%生命上限的生命值。对指定敌方单体造成等同于装甲「萨姆」220%攻击力的火属性伤害。</x:v>
      </x:c>
      <x:c r="F7319" s="6" t="n">
        <x:v>0</x:v>
      </x:c>
      <x:c r="G7319" s="6" t="n">
        <x:v>0</x:v>
      </x:c>
      <x:c r="H7319" s="6" t="n">
        <x:v>0</x:v>
      </x:c>
      <x:c r="I7319" s="6" t="n">
        <x:v>0</x:v>
      </x:c>
      <x:c r="J7319" s="6" t="str">
        <x:v>[2.2, 0.2]</x:v>
      </x:c>
      <x:c r="K7319" s="7" t="str">
        <x:v>无首段伤害倍率，请覆盖或设为辅助技能</x:v>
      </x:c>
      <x:c r="L7319" s="6" t="str">
        <x:v>https://raw.githubusercontent.com/Mar-7th/StarRailRes/dbe8cdfcfb0bf657b9fe1cf92d5537f118ccb487/index_new/cn/character_skills.json</x:v>
      </x:c>
    </x:row>
    <x:row r="7320" ht="38" customHeight="1">
      <x:c r="A7320" s="6" t="str">
        <x:v>1131008_8</x:v>
      </x:c>
      <x:c r="B7320" s="6" t="str">
        <x:v>1131008</x:v>
      </x:c>
      <x:c r="C7320" s="6" t="n">
        <x:v>8</x:v>
      </x:c>
      <x:c r="D7320" s="6" t="str">
        <x:v>火萤Ⅳ型-底火斩击</x:v>
      </x:c>
      <x:c r="E7320" s="7" t="str">
        <x:v>回复等同于自身20%生命上限的生命值。对指定敌方单体造成等同于装甲「萨姆」240%攻击力的火属性伤害。</x:v>
      </x:c>
      <x:c r="F7320" s="6" t="n">
        <x:v>0</x:v>
      </x:c>
      <x:c r="G7320" s="6" t="n">
        <x:v>0</x:v>
      </x:c>
      <x:c r="H7320" s="6" t="n">
        <x:v>0</x:v>
      </x:c>
      <x:c r="I7320" s="6" t="n">
        <x:v>0</x:v>
      </x:c>
      <x:c r="J7320" s="6" t="str">
        <x:v>[2.4, 0.2]</x:v>
      </x:c>
      <x:c r="K7320" s="7" t="str">
        <x:v>无首段伤害倍率，请覆盖或设为辅助技能</x:v>
      </x:c>
      <x:c r="L7320" s="6" t="str">
        <x:v>https://raw.githubusercontent.com/Mar-7th/StarRailRes/dbe8cdfcfb0bf657b9fe1cf92d5537f118ccb487/index_new/cn/character_skills.json</x:v>
      </x:c>
    </x:row>
    <x:row r="7321" ht="38" customHeight="1">
      <x:c r="A7321" s="6" t="str">
        <x:v>1131008_9</x:v>
      </x:c>
      <x:c r="B7321" s="6" t="str">
        <x:v>1131008</x:v>
      </x:c>
      <x:c r="C7321" s="6" t="n">
        <x:v>9</x:v>
      </x:c>
      <x:c r="D7321" s="6" t="str">
        <x:v>火萤Ⅳ型-底火斩击</x:v>
      </x:c>
      <x:c r="E7321" s="7" t="str">
        <x:v>回复等同于自身20%生命上限的生命值。对指定敌方单体造成等同于装甲「萨姆」260%攻击力的火属性伤害。</x:v>
      </x:c>
      <x:c r="F7321" s="6" t="n">
        <x:v>0</x:v>
      </x:c>
      <x:c r="G7321" s="6" t="n">
        <x:v>0</x:v>
      </x:c>
      <x:c r="H7321" s="6" t="n">
        <x:v>0</x:v>
      </x:c>
      <x:c r="I7321" s="6" t="n">
        <x:v>0</x:v>
      </x:c>
      <x:c r="J7321" s="6" t="str">
        <x:v>[2.6, 0.2]</x:v>
      </x:c>
      <x:c r="K7321" s="7" t="str">
        <x:v>无首段伤害倍率，请覆盖或设为辅助技能</x:v>
      </x:c>
      <x:c r="L7321" s="6" t="str">
        <x:v>https://raw.githubusercontent.com/Mar-7th/StarRailRes/dbe8cdfcfb0bf657b9fe1cf92d5537f118ccb487/index_new/cn/character_skills.json</x:v>
      </x:c>
    </x:row>
    <x:row r="7322" ht="38" customHeight="1">
      <x:c r="A7322" s="6" t="str">
        <x:v>1131008_10</x:v>
      </x:c>
      <x:c r="B7322" s="6" t="str">
        <x:v>1131008</x:v>
      </x:c>
      <x:c r="C7322" s="6" t="n">
        <x:v>10</x:v>
      </x:c>
      <x:c r="D7322" s="6" t="str">
        <x:v>火萤Ⅳ型-底火斩击</x:v>
      </x:c>
      <x:c r="E7322" s="7" t="str">
        <x:v>回复等同于自身20%生命上限的生命值。对指定敌方单体造成等同于装甲「萨姆」280%攻击力的火属性伤害。</x:v>
      </x:c>
      <x:c r="F7322" s="6" t="n">
        <x:v>0</x:v>
      </x:c>
      <x:c r="G7322" s="6" t="n">
        <x:v>0</x:v>
      </x:c>
      <x:c r="H7322" s="6" t="n">
        <x:v>0</x:v>
      </x:c>
      <x:c r="I7322" s="6" t="n">
        <x:v>0</x:v>
      </x:c>
      <x:c r="J7322" s="6" t="str">
        <x:v>[2.8, 0.2]</x:v>
      </x:c>
      <x:c r="K7322" s="7" t="str">
        <x:v>无首段伤害倍率，请覆盖或设为辅助技能</x:v>
      </x:c>
      <x:c r="L7322" s="6" t="str">
        <x:v>https://raw.githubusercontent.com/Mar-7th/StarRailRes/dbe8cdfcfb0bf657b9fe1cf92d5537f118ccb487/index_new/cn/character_skills.json</x:v>
      </x:c>
    </x:row>
    <x:row r="7323" ht="68" customHeight="1">
      <x:c r="A7323" s="6" t="str">
        <x:v>1131009_1</x:v>
      </x:c>
      <x:c r="B7323" s="6" t="str">
        <x:v>1131009</x:v>
      </x:c>
      <x:c r="C7323" s="6" t="n">
        <x:v>1</x:v>
      </x:c>
      <x:c r="D7323" s="6" t="str">
        <x:v>火萤Ⅳ型-死星过载</x:v>
      </x:c>
      <x:c r="E7323" s="7" t="str">
        <x:v>回复等同于自身25%生命上限的生命值。为指定敌方单体及其相邻目标添加火属性弱点，持续2回合。对该目标造成等同于装甲「萨姆」（0.2*击破特攻+100%）攻击力的火属性伤害。同时对其相邻目标造成等同于装甲「萨姆」（0.1*击破特攻+50%）攻击力的火属性伤害。最多计算360%击破特攻。</x:v>
      </x:c>
      <x:c r="F7323" s="6" t="n">
        <x:v>0</x:v>
      </x:c>
      <x:c r="G7323" s="6" t="n">
        <x:v>0</x:v>
      </x:c>
      <x:c r="H7323" s="6" t="n">
        <x:v>0</x:v>
      </x:c>
      <x:c r="I7323" s="6" t="n">
        <x:v>0</x:v>
      </x:c>
      <x:c r="J7323" s="6" t="str">
        <x:v>[1, 0.5, 0, 0, 0.2, 0.1, 3.6, 0]</x:v>
      </x:c>
      <x:c r="K7323" s="7" t="str">
        <x:v>无首段伤害倍率，请覆盖或设为辅助技能</x:v>
      </x:c>
      <x:c r="L7323" s="6" t="str">
        <x:v>https://raw.githubusercontent.com/Mar-7th/StarRailRes/dbe8cdfcfb0bf657b9fe1cf92d5537f118ccb487/index_new/cn/character_skills.json</x:v>
      </x:c>
    </x:row>
    <x:row r="7324" ht="68" customHeight="1">
      <x:c r="A7324" s="6" t="str">
        <x:v>1131009_2</x:v>
      </x:c>
      <x:c r="B7324" s="6" t="str">
        <x:v>1131009</x:v>
      </x:c>
      <x:c r="C7324" s="6" t="n">
        <x:v>2</x:v>
      </x:c>
      <x:c r="D7324" s="6" t="str">
        <x:v>火萤Ⅳ型-死星过载</x:v>
      </x:c>
      <x:c r="E7324" s="7" t="str">
        <x:v>回复等同于自身25%生命上限的生命值。为指定敌方单体及其相邻目标添加火属性弱点，持续2回合。对该目标造成等同于装甲「萨姆」（0.2*击破特攻+110%）攻击力的火属性伤害。同时对其相邻目标造成等同于装甲「萨姆」（0.1*击破特攻+55%）攻击力的火属性伤害。最多计算360%击破特攻。</x:v>
      </x:c>
      <x:c r="F7324" s="6" t="n">
        <x:v>0</x:v>
      </x:c>
      <x:c r="G7324" s="6" t="n">
        <x:v>0</x:v>
      </x:c>
      <x:c r="H7324" s="6" t="n">
        <x:v>0</x:v>
      </x:c>
      <x:c r="I7324" s="6" t="n">
        <x:v>0</x:v>
      </x:c>
      <x:c r="J7324" s="6" t="str">
        <x:v>[1.1, 0.55, 0, 0, 0.2, 0.1, 3.6, 0]</x:v>
      </x:c>
      <x:c r="K7324" s="7" t="str">
        <x:v>无首段伤害倍率，请覆盖或设为辅助技能</x:v>
      </x:c>
      <x:c r="L7324" s="6" t="str">
        <x:v>https://raw.githubusercontent.com/Mar-7th/StarRailRes/dbe8cdfcfb0bf657b9fe1cf92d5537f118ccb487/index_new/cn/character_skills.json</x:v>
      </x:c>
    </x:row>
    <x:row r="7325" ht="68" customHeight="1">
      <x:c r="A7325" s="6" t="str">
        <x:v>1131009_3</x:v>
      </x:c>
      <x:c r="B7325" s="6" t="str">
        <x:v>1131009</x:v>
      </x:c>
      <x:c r="C7325" s="6" t="n">
        <x:v>3</x:v>
      </x:c>
      <x:c r="D7325" s="6" t="str">
        <x:v>火萤Ⅳ型-死星过载</x:v>
      </x:c>
      <x:c r="E7325" s="7" t="str">
        <x:v>回复等同于自身25%生命上限的生命值。为指定敌方单体及其相邻目标添加火属性弱点，持续2回合。对该目标造成等同于装甲「萨姆」（0.2*击破特攻+120%）攻击力的火属性伤害。同时对其相邻目标造成等同于装甲「萨姆」（0.1*击破特攻+60%）攻击力的火属性伤害。最多计算360%击破特攻。</x:v>
      </x:c>
      <x:c r="F7325" s="6" t="n">
        <x:v>0</x:v>
      </x:c>
      <x:c r="G7325" s="6" t="n">
        <x:v>0</x:v>
      </x:c>
      <x:c r="H7325" s="6" t="n">
        <x:v>0</x:v>
      </x:c>
      <x:c r="I7325" s="6" t="n">
        <x:v>0</x:v>
      </x:c>
      <x:c r="J7325" s="6" t="str">
        <x:v>[1.2, 0.6, 0, 0, 0.2, 0.1, 3.6, 0]</x:v>
      </x:c>
      <x:c r="K7325" s="7" t="str">
        <x:v>无首段伤害倍率，请覆盖或设为辅助技能</x:v>
      </x:c>
      <x:c r="L7325" s="6" t="str">
        <x:v>https://raw.githubusercontent.com/Mar-7th/StarRailRes/dbe8cdfcfb0bf657b9fe1cf92d5537f118ccb487/index_new/cn/character_skills.json</x:v>
      </x:c>
    </x:row>
    <x:row r="7326" ht="68" customHeight="1">
      <x:c r="A7326" s="6" t="str">
        <x:v>1131009_4</x:v>
      </x:c>
      <x:c r="B7326" s="6" t="str">
        <x:v>1131009</x:v>
      </x:c>
      <x:c r="C7326" s="6" t="n">
        <x:v>4</x:v>
      </x:c>
      <x:c r="D7326" s="6" t="str">
        <x:v>火萤Ⅳ型-死星过载</x:v>
      </x:c>
      <x:c r="E7326" s="7" t="str">
        <x:v>回复等同于自身25%生命上限的生命值。为指定敌方单体及其相邻目标添加火属性弱点，持续2回合。对该目标造成等同于装甲「萨姆」（0.2*击破特攻+130%）攻击力的火属性伤害。同时对其相邻目标造成等同于装甲「萨姆」（0.1*击破特攻+65%）攻击力的火属性伤害。最多计算360%击破特攻。</x:v>
      </x:c>
      <x:c r="F7326" s="6" t="n">
        <x:v>0</x:v>
      </x:c>
      <x:c r="G7326" s="6" t="n">
        <x:v>0</x:v>
      </x:c>
      <x:c r="H7326" s="6" t="n">
        <x:v>0</x:v>
      </x:c>
      <x:c r="I7326" s="6" t="n">
        <x:v>0</x:v>
      </x:c>
      <x:c r="J7326" s="6" t="str">
        <x:v>[1.3, 0.65, 0, 0, 0.2, 0.1, 3.6, 0]</x:v>
      </x:c>
      <x:c r="K7326" s="7" t="str">
        <x:v>无首段伤害倍率，请覆盖或设为辅助技能</x:v>
      </x:c>
      <x:c r="L7326" s="6" t="str">
        <x:v>https://raw.githubusercontent.com/Mar-7th/StarRailRes/dbe8cdfcfb0bf657b9fe1cf92d5537f118ccb487/index_new/cn/character_skills.json</x:v>
      </x:c>
    </x:row>
    <x:row r="7327" ht="68" customHeight="1">
      <x:c r="A7327" s="6" t="str">
        <x:v>1131009_5</x:v>
      </x:c>
      <x:c r="B7327" s="6" t="str">
        <x:v>1131009</x:v>
      </x:c>
      <x:c r="C7327" s="6" t="n">
        <x:v>5</x:v>
      </x:c>
      <x:c r="D7327" s="6" t="str">
        <x:v>火萤Ⅳ型-死星过载</x:v>
      </x:c>
      <x:c r="E7327" s="7" t="str">
        <x:v>回复等同于自身25%生命上限的生命值。为指定敌方单体及其相邻目标添加火属性弱点，持续2回合。对该目标造成等同于装甲「萨姆」（0.2*击破特攻+140%）攻击力的火属性伤害。同时对其相邻目标造成等同于装甲「萨姆」（0.1*击破特攻+70%）攻击力的火属性伤害。最多计算360%击破特攻。</x:v>
      </x:c>
      <x:c r="F7327" s="6" t="n">
        <x:v>0</x:v>
      </x:c>
      <x:c r="G7327" s="6" t="n">
        <x:v>0</x:v>
      </x:c>
      <x:c r="H7327" s="6" t="n">
        <x:v>0</x:v>
      </x:c>
      <x:c r="I7327" s="6" t="n">
        <x:v>0</x:v>
      </x:c>
      <x:c r="J7327" s="6" t="str">
        <x:v>[1.4, 0.7, 0, 0, 0.2, 0.1, 3.6, 0]</x:v>
      </x:c>
      <x:c r="K7327" s="7" t="str">
        <x:v>无首段伤害倍率，请覆盖或设为辅助技能</x:v>
      </x:c>
      <x:c r="L7327" s="6" t="str">
        <x:v>https://raw.githubusercontent.com/Mar-7th/StarRailRes/dbe8cdfcfb0bf657b9fe1cf92d5537f118ccb487/index_new/cn/character_skills.json</x:v>
      </x:c>
    </x:row>
    <x:row r="7328" ht="68" customHeight="1">
      <x:c r="A7328" s="6" t="str">
        <x:v>1131009_6</x:v>
      </x:c>
      <x:c r="B7328" s="6" t="str">
        <x:v>1131009</x:v>
      </x:c>
      <x:c r="C7328" s="6" t="n">
        <x:v>6</x:v>
      </x:c>
      <x:c r="D7328" s="6" t="str">
        <x:v>火萤Ⅳ型-死星过载</x:v>
      </x:c>
      <x:c r="E7328" s="7" t="str">
        <x:v>回复等同于自身25%生命上限的生命值。为指定敌方单体及其相邻目标添加火属性弱点，持续2回合。对该目标造成等同于装甲「萨姆」（0.2*击破特攻+150%）攻击力的火属性伤害。同时对其相邻目标造成等同于装甲「萨姆」（0.1*击破特攻+75%）攻击力的火属性伤害。最多计算360%击破特攻。</x:v>
      </x:c>
      <x:c r="F7328" s="6" t="n">
        <x:v>0</x:v>
      </x:c>
      <x:c r="G7328" s="6" t="n">
        <x:v>0</x:v>
      </x:c>
      <x:c r="H7328" s="6" t="n">
        <x:v>0</x:v>
      </x:c>
      <x:c r="I7328" s="6" t="n">
        <x:v>0</x:v>
      </x:c>
      <x:c r="J7328" s="6" t="str">
        <x:v>[1.5, 0.75, 0, 0, 0.2, 0.1, 3.6, 0]</x:v>
      </x:c>
      <x:c r="K7328" s="7" t="str">
        <x:v>无首段伤害倍率，请覆盖或设为辅助技能</x:v>
      </x:c>
      <x:c r="L7328" s="6" t="str">
        <x:v>https://raw.githubusercontent.com/Mar-7th/StarRailRes/dbe8cdfcfb0bf657b9fe1cf92d5537f118ccb487/index_new/cn/character_skills.json</x:v>
      </x:c>
    </x:row>
    <x:row r="7329" ht="68" customHeight="1">
      <x:c r="A7329" s="6" t="str">
        <x:v>1131009_7</x:v>
      </x:c>
      <x:c r="B7329" s="6" t="str">
        <x:v>1131009</x:v>
      </x:c>
      <x:c r="C7329" s="6" t="n">
        <x:v>7</x:v>
      </x:c>
      <x:c r="D7329" s="6" t="str">
        <x:v>火萤Ⅳ型-死星过载</x:v>
      </x:c>
      <x:c r="E7329" s="7" t="str">
        <x:v>回复等同于自身25%生命上限的生命值。为指定敌方单体及其相邻目标添加火属性弱点，持续2回合。对该目标造成等同于装甲「萨姆」（0.2*击破特攻+162.5%）攻击力的火属性伤害。同时对其相邻目标造成等同于装甲「萨姆」（0.1*击破特攻+81.25%）攻击力的火属性伤害。最多计算360%击破特攻。</x:v>
      </x:c>
      <x:c r="F7329" s="6" t="n">
        <x:v>0</x:v>
      </x:c>
      <x:c r="G7329" s="6" t="n">
        <x:v>0</x:v>
      </x:c>
      <x:c r="H7329" s="6" t="n">
        <x:v>0</x:v>
      </x:c>
      <x:c r="I7329" s="6" t="n">
        <x:v>0</x:v>
      </x:c>
      <x:c r="J7329" s="6" t="str">
        <x:v>[1.625, 0.8125, 0, 0, 0.2, 0.1, 3.6, 0]</x:v>
      </x:c>
      <x:c r="K7329" s="7" t="str">
        <x:v>无首段伤害倍率，请覆盖或设为辅助技能</x:v>
      </x:c>
      <x:c r="L7329" s="6" t="str">
        <x:v>https://raw.githubusercontent.com/Mar-7th/StarRailRes/dbe8cdfcfb0bf657b9fe1cf92d5537f118ccb487/index_new/cn/character_skills.json</x:v>
      </x:c>
    </x:row>
    <x:row r="7330" ht="68" customHeight="1">
      <x:c r="A7330" s="6" t="str">
        <x:v>1131009_8</x:v>
      </x:c>
      <x:c r="B7330" s="6" t="str">
        <x:v>1131009</x:v>
      </x:c>
      <x:c r="C7330" s="6" t="n">
        <x:v>8</x:v>
      </x:c>
      <x:c r="D7330" s="6" t="str">
        <x:v>火萤Ⅳ型-死星过载</x:v>
      </x:c>
      <x:c r="E7330" s="7" t="str">
        <x:v>回复等同于自身25%生命上限的生命值。为指定敌方单体及其相邻目标添加火属性弱点，持续2回合。对该目标造成等同于装甲「萨姆」（0.2*击破特攻+175%）攻击力的火属性伤害。同时对其相邻目标造成等同于装甲「萨姆」（0.1*击破特攻+87.5%）攻击力的火属性伤害。最多计算360%击破特攻。</x:v>
      </x:c>
      <x:c r="F7330" s="6" t="n">
        <x:v>0</x:v>
      </x:c>
      <x:c r="G7330" s="6" t="n">
        <x:v>0</x:v>
      </x:c>
      <x:c r="H7330" s="6" t="n">
        <x:v>0</x:v>
      </x:c>
      <x:c r="I7330" s="6" t="n">
        <x:v>0</x:v>
      </x:c>
      <x:c r="J7330" s="6" t="str">
        <x:v>[1.75, 0.875, 0, 0, 0.2, 0.1, 3.6, 0]</x:v>
      </x:c>
      <x:c r="K7330" s="7" t="str">
        <x:v>无首段伤害倍率，请覆盖或设为辅助技能</x:v>
      </x:c>
      <x:c r="L7330" s="6" t="str">
        <x:v>https://raw.githubusercontent.com/Mar-7th/StarRailRes/dbe8cdfcfb0bf657b9fe1cf92d5537f118ccb487/index_new/cn/character_skills.json</x:v>
      </x:c>
    </x:row>
    <x:row r="7331" ht="68" customHeight="1">
      <x:c r="A7331" s="6" t="str">
        <x:v>1131009_9</x:v>
      </x:c>
      <x:c r="B7331" s="6" t="str">
        <x:v>1131009</x:v>
      </x:c>
      <x:c r="C7331" s="6" t="n">
        <x:v>9</x:v>
      </x:c>
      <x:c r="D7331" s="6" t="str">
        <x:v>火萤Ⅳ型-死星过载</x:v>
      </x:c>
      <x:c r="E7331" s="7" t="str">
        <x:v>回复等同于自身25%生命上限的生命值。为指定敌方单体及其相邻目标添加火属性弱点，持续2回合。对该目标造成等同于装甲「萨姆」（0.2*击破特攻+187.5%）攻击力的火属性伤害。同时对其相邻目标造成等同于装甲「萨姆」（0.1*击破特攻+93.75%）攻击力的火属性伤害。最多计算360%击破特攻。</x:v>
      </x:c>
      <x:c r="F7331" s="6" t="n">
        <x:v>0</x:v>
      </x:c>
      <x:c r="G7331" s="6" t="n">
        <x:v>0</x:v>
      </x:c>
      <x:c r="H7331" s="6" t="n">
        <x:v>0</x:v>
      </x:c>
      <x:c r="I7331" s="6" t="n">
        <x:v>0</x:v>
      </x:c>
      <x:c r="J7331" s="6" t="str">
        <x:v>[1.875, 0.9375, 0, 0, 0.2, 0.1, 3.6, 0]</x:v>
      </x:c>
      <x:c r="K7331" s="7" t="str">
        <x:v>无首段伤害倍率，请覆盖或设为辅助技能</x:v>
      </x:c>
      <x:c r="L7331" s="6" t="str">
        <x:v>https://raw.githubusercontent.com/Mar-7th/StarRailRes/dbe8cdfcfb0bf657b9fe1cf92d5537f118ccb487/index_new/cn/character_skills.json</x:v>
      </x:c>
    </x:row>
    <x:row r="7332" ht="68" customHeight="1">
      <x:c r="A7332" s="6" t="str">
        <x:v>1131009_10</x:v>
      </x:c>
      <x:c r="B7332" s="6" t="str">
        <x:v>1131009</x:v>
      </x:c>
      <x:c r="C7332" s="6" t="n">
        <x:v>10</x:v>
      </x:c>
      <x:c r="D7332" s="6" t="str">
        <x:v>火萤Ⅳ型-死星过载</x:v>
      </x:c>
      <x:c r="E7332" s="7" t="str">
        <x:v>回复等同于自身25%生命上限的生命值。为指定敌方单体及其相邻目标添加火属性弱点，持续2回合。对该目标造成等同于装甲「萨姆」（0.2*击破特攻+200%）攻击力的火属性伤害。同时对其相邻目标造成等同于装甲「萨姆」（0.1*击破特攻+100%）攻击力的火属性伤害。最多计算360%击破特攻。</x:v>
      </x:c>
      <x:c r="F7332" s="6" t="n">
        <x:v>0</x:v>
      </x:c>
      <x:c r="G7332" s="6" t="n">
        <x:v>0</x:v>
      </x:c>
      <x:c r="H7332" s="6" t="n">
        <x:v>0</x:v>
      </x:c>
      <x:c r="I7332" s="6" t="n">
        <x:v>0</x:v>
      </x:c>
      <x:c r="J7332" s="6" t="str">
        <x:v>[2, 1, 0, 0, 0.2, 0.1, 3.6, 0]</x:v>
      </x:c>
      <x:c r="K7332" s="7" t="str">
        <x:v>无首段伤害倍率，请覆盖或设为辅助技能</x:v>
      </x:c>
      <x:c r="L7332" s="6" t="str">
        <x:v>https://raw.githubusercontent.com/Mar-7th/StarRailRes/dbe8cdfcfb0bf657b9fe1cf92d5537f118ccb487/index_new/cn/character_skills.json</x:v>
      </x:c>
    </x:row>
    <x:row r="7333" ht="68" customHeight="1">
      <x:c r="A7333" s="6" t="str">
        <x:v>1131009_11</x:v>
      </x:c>
      <x:c r="B7333" s="6" t="str">
        <x:v>1131009</x:v>
      </x:c>
      <x:c r="C7333" s="6" t="n">
        <x:v>11</x:v>
      </x:c>
      <x:c r="D7333" s="6" t="str">
        <x:v>火萤Ⅳ型-死星过载</x:v>
      </x:c>
      <x:c r="E7333" s="7" t="str">
        <x:v>回复等同于自身25%生命上限的生命值。为指定敌方单体及其相邻目标添加火属性弱点，持续2回合。对该目标造成等同于装甲「萨姆」（0.2*击破特攻+210%）攻击力的火属性伤害。同时对其相邻目标造成等同于装甲「萨姆」（0.1*击破特攻+105%）攻击力的火属性伤害。最多计算360%击破特攻。</x:v>
      </x:c>
      <x:c r="F7333" s="6" t="n">
        <x:v>0</x:v>
      </x:c>
      <x:c r="G7333" s="6" t="n">
        <x:v>0</x:v>
      </x:c>
      <x:c r="H7333" s="6" t="n">
        <x:v>0</x:v>
      </x:c>
      <x:c r="I7333" s="6" t="n">
        <x:v>0</x:v>
      </x:c>
      <x:c r="J7333" s="6" t="str">
        <x:v>[2.1, 1.05, 0, 0, 0.2, 0.1, 3.6, 0]</x:v>
      </x:c>
      <x:c r="K7333" s="7" t="str">
        <x:v>无首段伤害倍率，请覆盖或设为辅助技能</x:v>
      </x:c>
      <x:c r="L7333" s="6" t="str">
        <x:v>https://raw.githubusercontent.com/Mar-7th/StarRailRes/dbe8cdfcfb0bf657b9fe1cf92d5537f118ccb487/index_new/cn/character_skills.json</x:v>
      </x:c>
    </x:row>
    <x:row r="7334" ht="68" customHeight="1">
      <x:c r="A7334" s="6" t="str">
        <x:v>1131009_12</x:v>
      </x:c>
      <x:c r="B7334" s="6" t="str">
        <x:v>1131009</x:v>
      </x:c>
      <x:c r="C7334" s="6" t="n">
        <x:v>12</x:v>
      </x:c>
      <x:c r="D7334" s="6" t="str">
        <x:v>火萤Ⅳ型-死星过载</x:v>
      </x:c>
      <x:c r="E7334" s="7" t="str">
        <x:v>回复等同于自身25%生命上限的生命值。为指定敌方单体及其相邻目标添加火属性弱点，持续2回合。对该目标造成等同于装甲「萨姆」（0.2*击破特攻+220%）攻击力的火属性伤害。同时对其相邻目标造成等同于装甲「萨姆」（0.1*击破特攻+110%）攻击力的火属性伤害。最多计算360%击破特攻。</x:v>
      </x:c>
      <x:c r="F7334" s="6" t="n">
        <x:v>0</x:v>
      </x:c>
      <x:c r="G7334" s="6" t="n">
        <x:v>0</x:v>
      </x:c>
      <x:c r="H7334" s="6" t="n">
        <x:v>0</x:v>
      </x:c>
      <x:c r="I7334" s="6" t="n">
        <x:v>0</x:v>
      </x:c>
      <x:c r="J7334" s="6" t="str">
        <x:v>[2.2, 1.1, 0, 0, 0.2, 0.1, 3.6, 0]</x:v>
      </x:c>
      <x:c r="K7334" s="7" t="str">
        <x:v>无首段伤害倍率，请覆盖或设为辅助技能</x:v>
      </x:c>
      <x:c r="L7334" s="6" t="str">
        <x:v>https://raw.githubusercontent.com/Mar-7th/StarRailRes/dbe8cdfcfb0bf657b9fe1cf92d5537f118ccb487/index_new/cn/character_skills.json</x:v>
      </x:c>
    </x:row>
    <x:row r="7335" ht="68" customHeight="1">
      <x:c r="A7335" s="6" t="str">
        <x:v>1131009_13</x:v>
      </x:c>
      <x:c r="B7335" s="6" t="str">
        <x:v>1131009</x:v>
      </x:c>
      <x:c r="C7335" s="6" t="n">
        <x:v>13</x:v>
      </x:c>
      <x:c r="D7335" s="6" t="str">
        <x:v>火萤Ⅳ型-死星过载</x:v>
      </x:c>
      <x:c r="E7335" s="7" t="str">
        <x:v>回复等同于自身25%生命上限的生命值。为指定敌方单体及其相邻目标添加火属性弱点，持续2回合。对该目标造成等同于装甲「萨姆」（0.2*击破特攻+230%）攻击力的火属性伤害。同时对其相邻目标造成等同于装甲「萨姆」（0.1*击破特攻+115%）攻击力的火属性伤害。最多计算360%击破特攻。</x:v>
      </x:c>
      <x:c r="F7335" s="6" t="n">
        <x:v>0</x:v>
      </x:c>
      <x:c r="G7335" s="6" t="n">
        <x:v>0</x:v>
      </x:c>
      <x:c r="H7335" s="6" t="n">
        <x:v>0</x:v>
      </x:c>
      <x:c r="I7335" s="6" t="n">
        <x:v>0</x:v>
      </x:c>
      <x:c r="J7335" s="6" t="str">
        <x:v>[2.3, 1.15, 0, 0, 0.2, 0.1, 3.6, 0]</x:v>
      </x:c>
      <x:c r="K7335" s="7" t="str">
        <x:v>无首段伤害倍率，请覆盖或设为辅助技能</x:v>
      </x:c>
      <x:c r="L7335" s="6" t="str">
        <x:v>https://raw.githubusercontent.com/Mar-7th/StarRailRes/dbe8cdfcfb0bf657b9fe1cf92d5537f118ccb487/index_new/cn/character_skills.json</x:v>
      </x:c>
    </x:row>
    <x:row r="7336" ht="68" customHeight="1">
      <x:c r="A7336" s="6" t="str">
        <x:v>1131009_14</x:v>
      </x:c>
      <x:c r="B7336" s="6" t="str">
        <x:v>1131009</x:v>
      </x:c>
      <x:c r="C7336" s="6" t="n">
        <x:v>14</x:v>
      </x:c>
      <x:c r="D7336" s="6" t="str">
        <x:v>火萤Ⅳ型-死星过载</x:v>
      </x:c>
      <x:c r="E7336" s="7" t="str">
        <x:v>回复等同于自身25%生命上限的生命值。为指定敌方单体及其相邻目标添加火属性弱点，持续2回合。对该目标造成等同于装甲「萨姆」（0.2*击破特攻+240%）攻击力的火属性伤害。同时对其相邻目标造成等同于装甲「萨姆」（0.1*击破特攻+120%）攻击力的火属性伤害。最多计算360%击破特攻。</x:v>
      </x:c>
      <x:c r="F7336" s="6" t="n">
        <x:v>0</x:v>
      </x:c>
      <x:c r="G7336" s="6" t="n">
        <x:v>0</x:v>
      </x:c>
      <x:c r="H7336" s="6" t="n">
        <x:v>0</x:v>
      </x:c>
      <x:c r="I7336" s="6" t="n">
        <x:v>0</x:v>
      </x:c>
      <x:c r="J7336" s="6" t="str">
        <x:v>[2.4, 1.2, 0, 0, 0.2, 0.1, 3.6, 0]</x:v>
      </x:c>
      <x:c r="K7336" s="7" t="str">
        <x:v>无首段伤害倍率，请覆盖或设为辅助技能</x:v>
      </x:c>
      <x:c r="L7336" s="6" t="str">
        <x:v>https://raw.githubusercontent.com/Mar-7th/StarRailRes/dbe8cdfcfb0bf657b9fe1cf92d5537f118ccb487/index_new/cn/character_skills.json</x:v>
      </x:c>
    </x:row>
    <x:row r="7337" ht="68" customHeight="1">
      <x:c r="A7337" s="6" t="str">
        <x:v>1131009_15</x:v>
      </x:c>
      <x:c r="B7337" s="6" t="str">
        <x:v>1131009</x:v>
      </x:c>
      <x:c r="C7337" s="6" t="n">
        <x:v>15</x:v>
      </x:c>
      <x:c r="D7337" s="6" t="str">
        <x:v>火萤Ⅳ型-死星过载</x:v>
      </x:c>
      <x:c r="E7337" s="7" t="str">
        <x:v>回复等同于自身25%生命上限的生命值。为指定敌方单体及其相邻目标添加火属性弱点，持续2回合。对该目标造成等同于装甲「萨姆」（0.2*击破特攻+250%）攻击力的火属性伤害。同时对其相邻目标造成等同于装甲「萨姆」（0.1*击破特攻+125%）攻击力的火属性伤害。最多计算360%击破特攻。</x:v>
      </x:c>
      <x:c r="F7337" s="6" t="n">
        <x:v>0</x:v>
      </x:c>
      <x:c r="G7337" s="6" t="n">
        <x:v>0</x:v>
      </x:c>
      <x:c r="H7337" s="6" t="n">
        <x:v>0</x:v>
      </x:c>
      <x:c r="I7337" s="6" t="n">
        <x:v>0</x:v>
      </x:c>
      <x:c r="J7337" s="6" t="str">
        <x:v>[2.5, 1.25, 0, 0, 0.2, 0.1, 3.6, 0]</x:v>
      </x:c>
      <x:c r="K7337" s="7" t="str">
        <x:v>无首段伤害倍率，请覆盖或设为辅助技能</x:v>
      </x:c>
      <x:c r="L7337" s="6" t="str">
        <x:v>https://raw.githubusercontent.com/Mar-7th/StarRailRes/dbe8cdfcfb0bf657b9fe1cf92d5537f118ccb487/index_new/cn/character_skills.json</x:v>
      </x:c>
    </x:row>
    <x:row r="7338" ht="20" customHeight="1">
      <x:c r="A7338" s="6" t="str">
        <x:v>1140201_1</x:v>
      </x:c>
      <x:c r="B7338" s="6" t="str">
        <x:v>1140201</x:v>
      </x:c>
      <x:c r="C7338" s="6" t="n">
        <x:v>1</x:v>
      </x:c>
      <x:c r="D7338" s="6" t="str">
        <x:v>刺纹之陷</x:v>
      </x:c>
      <x:c r="E7338" s="7" t="str">
        <x:v>对敌方单体造成55%攻击力的雷属性伤害，对其相邻目标造成33%攻击力的雷属性伤害。</x:v>
      </x:c>
      <x:c r="F7338" s="6" t="n">
        <x:v>0.8800000000000001</x:v>
      </x:c>
      <x:c r="G7338" s="6" t="n">
        <x:v>0</x:v>
      </x:c>
      <x:c r="H7338" s="6" t="n">
        <x:v>0</x:v>
      </x:c>
      <x:c r="I7338" s="6" t="n">
        <x:v>0</x:v>
      </x:c>
      <x:c r="J7338" s="6" t="str">
        <x:v>[0.55, 0.33, 1]</x:v>
      </x:c>
      <x:c r="K7338" s="7" t="str">
        <x:v>需确认条件及分段</x:v>
      </x:c>
      <x:c r="L7338" s="6" t="str">
        <x:v>https://raw.githubusercontent.com/Mar-7th/StarRailRes/dbe8cdfcfb0bf657b9fe1cf92d5537f118ccb487/index_new/cn/character_skills.json</x:v>
      </x:c>
    </x:row>
    <x:row r="7339" ht="20" customHeight="1">
      <x:c r="A7339" s="6" t="str">
        <x:v>1140201_2</x:v>
      </x:c>
      <x:c r="B7339" s="6" t="str">
        <x:v>1140201</x:v>
      </x:c>
      <x:c r="C7339" s="6" t="n">
        <x:v>2</x:v>
      </x:c>
      <x:c r="D7339" s="6" t="str">
        <x:v>刺纹之陷</x:v>
      </x:c>
      <x:c r="E7339" s="7" t="str">
        <x:v>对敌方单体造成66%攻击力的雷属性伤害，对其相邻目标造成39.6%攻击力的雷属性伤害。</x:v>
      </x:c>
      <x:c r="F7339" s="6" t="n">
        <x:v>1.056</x:v>
      </x:c>
      <x:c r="G7339" s="6" t="n">
        <x:v>0</x:v>
      </x:c>
      <x:c r="H7339" s="6" t="n">
        <x:v>0</x:v>
      </x:c>
      <x:c r="I7339" s="6" t="n">
        <x:v>0</x:v>
      </x:c>
      <x:c r="J7339" s="6" t="str">
        <x:v>[0.66, 0.396, 1]</x:v>
      </x:c>
      <x:c r="K7339" s="7" t="str">
        <x:v>需确认条件及分段</x:v>
      </x:c>
      <x:c r="L7339" s="6" t="str">
        <x:v>https://raw.githubusercontent.com/Mar-7th/StarRailRes/dbe8cdfcfb0bf657b9fe1cf92d5537f118ccb487/index_new/cn/character_skills.json</x:v>
      </x:c>
    </x:row>
    <x:row r="7340" ht="20" customHeight="1">
      <x:c r="A7340" s="6" t="str">
        <x:v>1140201_3</x:v>
      </x:c>
      <x:c r="B7340" s="6" t="str">
        <x:v>1140201</x:v>
      </x:c>
      <x:c r="C7340" s="6" t="n">
        <x:v>3</x:v>
      </x:c>
      <x:c r="D7340" s="6" t="str">
        <x:v>刺纹之陷</x:v>
      </x:c>
      <x:c r="E7340" s="7" t="str">
        <x:v>对敌方单体造成77%攻击力的雷属性伤害，对其相邻目标造成46.2%攻击力的雷属性伤害。</x:v>
      </x:c>
      <x:c r="F7340" s="6" t="n">
        <x:v>1.232</x:v>
      </x:c>
      <x:c r="G7340" s="6" t="n">
        <x:v>0</x:v>
      </x:c>
      <x:c r="H7340" s="6" t="n">
        <x:v>0</x:v>
      </x:c>
      <x:c r="I7340" s="6" t="n">
        <x:v>0</x:v>
      </x:c>
      <x:c r="J7340" s="6" t="str">
        <x:v>[0.77, 0.462, 1]</x:v>
      </x:c>
      <x:c r="K7340" s="7" t="str">
        <x:v>需确认条件及分段</x:v>
      </x:c>
      <x:c r="L7340" s="6" t="str">
        <x:v>https://raw.githubusercontent.com/Mar-7th/StarRailRes/dbe8cdfcfb0bf657b9fe1cf92d5537f118ccb487/index_new/cn/character_skills.json</x:v>
      </x:c>
    </x:row>
    <x:row r="7341" ht="20" customHeight="1">
      <x:c r="A7341" s="6" t="str">
        <x:v>1140201_4</x:v>
      </x:c>
      <x:c r="B7341" s="6" t="str">
        <x:v>1140201</x:v>
      </x:c>
      <x:c r="C7341" s="6" t="n">
        <x:v>4</x:v>
      </x:c>
      <x:c r="D7341" s="6" t="str">
        <x:v>刺纹之陷</x:v>
      </x:c>
      <x:c r="E7341" s="7" t="str">
        <x:v>对敌方单体造成88%攻击力的雷属性伤害，对其相邻目标造成52.8%攻击力的雷属性伤害。</x:v>
      </x:c>
      <x:c r="F7341" s="6" t="n">
        <x:v>1.408</x:v>
      </x:c>
      <x:c r="G7341" s="6" t="n">
        <x:v>0</x:v>
      </x:c>
      <x:c r="H7341" s="6" t="n">
        <x:v>0</x:v>
      </x:c>
      <x:c r="I7341" s="6" t="n">
        <x:v>0</x:v>
      </x:c>
      <x:c r="J7341" s="6" t="str">
        <x:v>[0.88, 0.528, 1]</x:v>
      </x:c>
      <x:c r="K7341" s="7" t="str">
        <x:v>需确认条件及分段</x:v>
      </x:c>
      <x:c r="L7341" s="6" t="str">
        <x:v>https://raw.githubusercontent.com/Mar-7th/StarRailRes/dbe8cdfcfb0bf657b9fe1cf92d5537f118ccb487/index_new/cn/character_skills.json</x:v>
      </x:c>
    </x:row>
    <x:row r="7342" ht="20" customHeight="1">
      <x:c r="A7342" s="6" t="str">
        <x:v>1140201_5</x:v>
      </x:c>
      <x:c r="B7342" s="6" t="str">
        <x:v>1140201</x:v>
      </x:c>
      <x:c r="C7342" s="6" t="n">
        <x:v>5</x:v>
      </x:c>
      <x:c r="D7342" s="6" t="str">
        <x:v>刺纹之陷</x:v>
      </x:c>
      <x:c r="E7342" s="7" t="str">
        <x:v>对敌方单体造成99%攻击力的雷属性伤害，对其相邻目标造成59.4%攻击力的雷属性伤害。</x:v>
      </x:c>
      <x:c r="F7342" s="6" t="n">
        <x:v>1.584</x:v>
      </x:c>
      <x:c r="G7342" s="6" t="n">
        <x:v>0</x:v>
      </x:c>
      <x:c r="H7342" s="6" t="n">
        <x:v>0</x:v>
      </x:c>
      <x:c r="I7342" s="6" t="n">
        <x:v>0</x:v>
      </x:c>
      <x:c r="J7342" s="6" t="str">
        <x:v>[0.99, 0.594, 1]</x:v>
      </x:c>
      <x:c r="K7342" s="7" t="str">
        <x:v>需确认条件及分段</x:v>
      </x:c>
      <x:c r="L7342" s="6" t="str">
        <x:v>https://raw.githubusercontent.com/Mar-7th/StarRailRes/dbe8cdfcfb0bf657b9fe1cf92d5537f118ccb487/index_new/cn/character_skills.json</x:v>
      </x:c>
    </x:row>
    <x:row r="7343" ht="20" customHeight="1">
      <x:c r="A7343" s="6" t="str">
        <x:v>1140201_6</x:v>
      </x:c>
      <x:c r="B7343" s="6" t="str">
        <x:v>1140201</x:v>
      </x:c>
      <x:c r="C7343" s="6" t="n">
        <x:v>6</x:v>
      </x:c>
      <x:c r="D7343" s="6" t="str">
        <x:v>刺纹之陷</x:v>
      </x:c>
      <x:c r="E7343" s="7" t="str">
        <x:v>对敌方单体造成110%攻击力的雷属性伤害，对其相邻目标造成66%攻击力的雷属性伤害。</x:v>
      </x:c>
      <x:c r="F7343" s="6" t="n">
        <x:v>1.7600000000000002</x:v>
      </x:c>
      <x:c r="G7343" s="6" t="n">
        <x:v>0</x:v>
      </x:c>
      <x:c r="H7343" s="6" t="n">
        <x:v>0</x:v>
      </x:c>
      <x:c r="I7343" s="6" t="n">
        <x:v>0</x:v>
      </x:c>
      <x:c r="J7343" s="6" t="str">
        <x:v>[1.1, 0.66, 1]</x:v>
      </x:c>
      <x:c r="K7343" s="7" t="str">
        <x:v>需确认条件及分段</x:v>
      </x:c>
      <x:c r="L7343" s="6" t="str">
        <x:v>https://raw.githubusercontent.com/Mar-7th/StarRailRes/dbe8cdfcfb0bf657b9fe1cf92d5537f118ccb487/index_new/cn/character_skills.json</x:v>
      </x:c>
    </x:row>
    <x:row r="7344" ht="20" customHeight="1">
      <x:c r="A7344" s="6" t="str">
        <x:v>1140201_7</x:v>
      </x:c>
      <x:c r="B7344" s="6" t="str">
        <x:v>1140201</x:v>
      </x:c>
      <x:c r="C7344" s="6" t="n">
        <x:v>7</x:v>
      </x:c>
      <x:c r="D7344" s="6" t="str">
        <x:v>刺纹之陷</x:v>
      </x:c>
      <x:c r="E7344" s="7" t="str">
        <x:v>对敌方单体造成121%攻击力的雷属性伤害，对其相邻目标造成72.6%攻击力的雷属性伤害。</x:v>
      </x:c>
      <x:c r="F7344" s="6" t="n">
        <x:v>1.936</x:v>
      </x:c>
      <x:c r="G7344" s="6" t="n">
        <x:v>0</x:v>
      </x:c>
      <x:c r="H7344" s="6" t="n">
        <x:v>0</x:v>
      </x:c>
      <x:c r="I7344" s="6" t="n">
        <x:v>0</x:v>
      </x:c>
      <x:c r="J7344" s="6" t="str">
        <x:v>[1.21, 0.726, 1]</x:v>
      </x:c>
      <x:c r="K7344" s="7" t="str">
        <x:v>需确认条件及分段</x:v>
      </x:c>
      <x:c r="L7344" s="6" t="str">
        <x:v>https://raw.githubusercontent.com/Mar-7th/StarRailRes/dbe8cdfcfb0bf657b9fe1cf92d5537f118ccb487/index_new/cn/character_skills.json</x:v>
      </x:c>
    </x:row>
    <x:row r="7345" ht="20" customHeight="1">
      <x:c r="A7345" s="6" t="str">
        <x:v>1140201_8</x:v>
      </x:c>
      <x:c r="B7345" s="6" t="str">
        <x:v>1140201</x:v>
      </x:c>
      <x:c r="C7345" s="6" t="n">
        <x:v>8</x:v>
      </x:c>
      <x:c r="D7345" s="6" t="str">
        <x:v>刺纹之陷</x:v>
      </x:c>
      <x:c r="E7345" s="7" t="str">
        <x:v>对敌方单体造成132%攻击力的雷属性伤害，对其相邻目标造成79.2%攻击力的雷属性伤害。</x:v>
      </x:c>
      <x:c r="F7345" s="6" t="n">
        <x:v>2.112</x:v>
      </x:c>
      <x:c r="G7345" s="6" t="n">
        <x:v>0</x:v>
      </x:c>
      <x:c r="H7345" s="6" t="n">
        <x:v>0</x:v>
      </x:c>
      <x:c r="I7345" s="6" t="n">
        <x:v>0</x:v>
      </x:c>
      <x:c r="J7345" s="6" t="str">
        <x:v>[1.32, 0.792, 1]</x:v>
      </x:c>
      <x:c r="K7345" s="7" t="str">
        <x:v>需确认条件及分段</x:v>
      </x:c>
      <x:c r="L7345" s="6" t="str">
        <x:v>https://raw.githubusercontent.com/Mar-7th/StarRailRes/dbe8cdfcfb0bf657b9fe1cf92d5537f118ccb487/index_new/cn/character_skills.json</x:v>
      </x:c>
    </x:row>
    <x:row r="7346" ht="20" customHeight="1">
      <x:c r="A7346" s="6" t="str">
        <x:v>1140201_9</x:v>
      </x:c>
      <x:c r="B7346" s="6" t="str">
        <x:v>1140201</x:v>
      </x:c>
      <x:c r="C7346" s="6" t="n">
        <x:v>9</x:v>
      </x:c>
      <x:c r="D7346" s="6" t="str">
        <x:v>刺纹之陷</x:v>
      </x:c>
      <x:c r="E7346" s="7" t="str">
        <x:v>对敌方单体造成143%攻击力的雷属性伤害，对其相邻目标造成85.8%攻击力的雷属性伤害。</x:v>
      </x:c>
      <x:c r="F7346" s="6" t="n">
        <x:v>2.288</x:v>
      </x:c>
      <x:c r="G7346" s="6" t="n">
        <x:v>0</x:v>
      </x:c>
      <x:c r="H7346" s="6" t="n">
        <x:v>0</x:v>
      </x:c>
      <x:c r="I7346" s="6" t="n">
        <x:v>0</x:v>
      </x:c>
      <x:c r="J7346" s="6" t="str">
        <x:v>[1.43, 0.858, 1]</x:v>
      </x:c>
      <x:c r="K7346" s="7" t="str">
        <x:v>需确认条件及分段</x:v>
      </x:c>
      <x:c r="L7346" s="6" t="str">
        <x:v>https://raw.githubusercontent.com/Mar-7th/StarRailRes/dbe8cdfcfb0bf657b9fe1cf92d5537f118ccb487/index_new/cn/character_skills.json</x:v>
      </x:c>
    </x:row>
    <x:row r="7347" ht="20" customHeight="1">
      <x:c r="A7347" s="6" t="str">
        <x:v>1140201_10</x:v>
      </x:c>
      <x:c r="B7347" s="6" t="str">
        <x:v>1140201</x:v>
      </x:c>
      <x:c r="C7347" s="6" t="n">
        <x:v>10</x:v>
      </x:c>
      <x:c r="D7347" s="6" t="str">
        <x:v>刺纹之陷</x:v>
      </x:c>
      <x:c r="E7347" s="7" t="str">
        <x:v>对敌方单体造成154%攻击力的雷属性伤害，对其相邻目标造成92.4%攻击力的雷属性伤害。</x:v>
      </x:c>
      <x:c r="F7347" s="6" t="n">
        <x:v>2.464</x:v>
      </x:c>
      <x:c r="G7347" s="6" t="n">
        <x:v>0</x:v>
      </x:c>
      <x:c r="H7347" s="6" t="n">
        <x:v>0</x:v>
      </x:c>
      <x:c r="I7347" s="6" t="n">
        <x:v>0</x:v>
      </x:c>
      <x:c r="J7347" s="6" t="str">
        <x:v>[1.54, 0.924, 1]</x:v>
      </x:c>
      <x:c r="K7347" s="7" t="str">
        <x:v>需确认条件及分段</x:v>
      </x:c>
      <x:c r="L7347" s="6" t="str">
        <x:v>https://raw.githubusercontent.com/Mar-7th/StarRailRes/dbe8cdfcfb0bf657b9fe1cf92d5537f118ccb487/index_new/cn/character_skills.json</x:v>
      </x:c>
    </x:row>
    <x:row r="7348" ht="38" customHeight="1">
      <x:c r="A7348" s="6" t="str">
        <x:v>1140203_1</x:v>
      </x:c>
      <x:c r="B7348" s="6" t="str">
        <x:v>1140203</x:v>
      </x:c>
      <x:c r="C7348" s="6" t="n">
        <x:v>1</x:v>
      </x:c>
      <x:c r="D7348" s="6" t="str">
        <x:v>泪水锻造的匠躯</x:v>
      </x:c>
      <x:c r="E7348" s="7" t="str">
        <x:v>攻击处于【间隙织线】状态的敌人后，使自身的速度提高44点，该效果最多叠加6层。衣匠行动时自动施放【刺纹之陷】，优先攻击处于【间隙织线】状态下的敌人。</x:v>
      </x:c>
      <x:c r="F7348" s="6" t="n">
        <x:v>0</x:v>
      </x:c>
      <x:c r="G7348" s="6" t="n">
        <x:v>0</x:v>
      </x:c>
      <x:c r="H7348" s="6" t="n">
        <x:v>0</x:v>
      </x:c>
      <x:c r="I7348" s="6" t="n">
        <x:v>0</x:v>
      </x:c>
      <x:c r="J7348" s="6" t="str">
        <x:v>[44, 3, 6]</x:v>
      </x:c>
      <x:c r="K7348" s="7" t="str">
        <x:v>无首段伤害倍率，请覆盖或设为辅助技能</x:v>
      </x:c>
      <x:c r="L7348" s="6" t="str">
        <x:v>https://raw.githubusercontent.com/Mar-7th/StarRailRes/dbe8cdfcfb0bf657b9fe1cf92d5537f118ccb487/index_new/cn/character_skills.json</x:v>
      </x:c>
    </x:row>
    <x:row r="7349" ht="38" customHeight="1">
      <x:c r="A7349" s="6" t="str">
        <x:v>1140203_2</x:v>
      </x:c>
      <x:c r="B7349" s="6" t="str">
        <x:v>1140203</x:v>
      </x:c>
      <x:c r="C7349" s="6" t="n">
        <x:v>2</x:v>
      </x:c>
      <x:c r="D7349" s="6" t="str">
        <x:v>泪水锻造的匠躯</x:v>
      </x:c>
      <x:c r="E7349" s="7" t="str">
        <x:v>攻击处于【间隙织线】状态的敌人后，使自身的速度提高46.2点，该效果最多叠加6层。衣匠行动时自动施放【刺纹之陷】，优先攻击处于【间隙织线】状态下的敌人。</x:v>
      </x:c>
      <x:c r="F7349" s="6" t="n">
        <x:v>0</x:v>
      </x:c>
      <x:c r="G7349" s="6" t="n">
        <x:v>0</x:v>
      </x:c>
      <x:c r="H7349" s="6" t="n">
        <x:v>0</x:v>
      </x:c>
      <x:c r="I7349" s="6" t="n">
        <x:v>0</x:v>
      </x:c>
      <x:c r="J7349" s="6" t="str">
        <x:v>[46.2, 3, 6]</x:v>
      </x:c>
      <x:c r="K7349" s="7" t="str">
        <x:v>无首段伤害倍率，请覆盖或设为辅助技能</x:v>
      </x:c>
      <x:c r="L7349" s="6" t="str">
        <x:v>https://raw.githubusercontent.com/Mar-7th/StarRailRes/dbe8cdfcfb0bf657b9fe1cf92d5537f118ccb487/index_new/cn/character_skills.json</x:v>
      </x:c>
    </x:row>
    <x:row r="7350" ht="38" customHeight="1">
      <x:c r="A7350" s="6" t="str">
        <x:v>1140203_3</x:v>
      </x:c>
      <x:c r="B7350" s="6" t="str">
        <x:v>1140203</x:v>
      </x:c>
      <x:c r="C7350" s="6" t="n">
        <x:v>3</x:v>
      </x:c>
      <x:c r="D7350" s="6" t="str">
        <x:v>泪水锻造的匠躯</x:v>
      </x:c>
      <x:c r="E7350" s="7" t="str">
        <x:v>攻击处于【间隙织线】状态的敌人后，使自身的速度提高48.4点，该效果最多叠加6层。衣匠行动时自动施放【刺纹之陷】，优先攻击处于【间隙织线】状态下的敌人。</x:v>
      </x:c>
      <x:c r="F7350" s="6" t="n">
        <x:v>0</x:v>
      </x:c>
      <x:c r="G7350" s="6" t="n">
        <x:v>0</x:v>
      </x:c>
      <x:c r="H7350" s="6" t="n">
        <x:v>0</x:v>
      </x:c>
      <x:c r="I7350" s="6" t="n">
        <x:v>0</x:v>
      </x:c>
      <x:c r="J7350" s="6" t="str">
        <x:v>[48.4, 3, 6]</x:v>
      </x:c>
      <x:c r="K7350" s="7" t="str">
        <x:v>无首段伤害倍率，请覆盖或设为辅助技能</x:v>
      </x:c>
      <x:c r="L7350" s="6" t="str">
        <x:v>https://raw.githubusercontent.com/Mar-7th/StarRailRes/dbe8cdfcfb0bf657b9fe1cf92d5537f118ccb487/index_new/cn/character_skills.json</x:v>
      </x:c>
    </x:row>
    <x:row r="7351" ht="38" customHeight="1">
      <x:c r="A7351" s="6" t="str">
        <x:v>1140203_4</x:v>
      </x:c>
      <x:c r="B7351" s="6" t="str">
        <x:v>1140203</x:v>
      </x:c>
      <x:c r="C7351" s="6" t="n">
        <x:v>4</x:v>
      </x:c>
      <x:c r="D7351" s="6" t="str">
        <x:v>泪水锻造的匠躯</x:v>
      </x:c>
      <x:c r="E7351" s="7" t="str">
        <x:v>攻击处于【间隙织线】状态的敌人后，使自身的速度提高50.6点，该效果最多叠加6层。衣匠行动时自动施放【刺纹之陷】，优先攻击处于【间隙织线】状态下的敌人。</x:v>
      </x:c>
      <x:c r="F7351" s="6" t="n">
        <x:v>0</x:v>
      </x:c>
      <x:c r="G7351" s="6" t="n">
        <x:v>0</x:v>
      </x:c>
      <x:c r="H7351" s="6" t="n">
        <x:v>0</x:v>
      </x:c>
      <x:c r="I7351" s="6" t="n">
        <x:v>0</x:v>
      </x:c>
      <x:c r="J7351" s="6" t="str">
        <x:v>[50.6, 3, 6]</x:v>
      </x:c>
      <x:c r="K7351" s="7" t="str">
        <x:v>无首段伤害倍率，请覆盖或设为辅助技能</x:v>
      </x:c>
      <x:c r="L7351" s="6" t="str">
        <x:v>https://raw.githubusercontent.com/Mar-7th/StarRailRes/dbe8cdfcfb0bf657b9fe1cf92d5537f118ccb487/index_new/cn/character_skills.json</x:v>
      </x:c>
    </x:row>
    <x:row r="7352" ht="38" customHeight="1">
      <x:c r="A7352" s="6" t="str">
        <x:v>1140203_5</x:v>
      </x:c>
      <x:c r="B7352" s="6" t="str">
        <x:v>1140203</x:v>
      </x:c>
      <x:c r="C7352" s="6" t="n">
        <x:v>5</x:v>
      </x:c>
      <x:c r="D7352" s="6" t="str">
        <x:v>泪水锻造的匠躯</x:v>
      </x:c>
      <x:c r="E7352" s="7" t="str">
        <x:v>攻击处于【间隙织线】状态的敌人后，使自身的速度提高52.8点，该效果最多叠加6层。衣匠行动时自动施放【刺纹之陷】，优先攻击处于【间隙织线】状态下的敌人。</x:v>
      </x:c>
      <x:c r="F7352" s="6" t="n">
        <x:v>0</x:v>
      </x:c>
      <x:c r="G7352" s="6" t="n">
        <x:v>0</x:v>
      </x:c>
      <x:c r="H7352" s="6" t="n">
        <x:v>0</x:v>
      </x:c>
      <x:c r="I7352" s="6" t="n">
        <x:v>0</x:v>
      </x:c>
      <x:c r="J7352" s="6" t="str">
        <x:v>[52.8, 3, 6]</x:v>
      </x:c>
      <x:c r="K7352" s="7" t="str">
        <x:v>无首段伤害倍率，请覆盖或设为辅助技能</x:v>
      </x:c>
      <x:c r="L7352" s="6" t="str">
        <x:v>https://raw.githubusercontent.com/Mar-7th/StarRailRes/dbe8cdfcfb0bf657b9fe1cf92d5537f118ccb487/index_new/cn/character_skills.json</x:v>
      </x:c>
    </x:row>
    <x:row r="7353" ht="38" customHeight="1">
      <x:c r="A7353" s="6" t="str">
        <x:v>1140203_6</x:v>
      </x:c>
      <x:c r="B7353" s="6" t="str">
        <x:v>1140203</x:v>
      </x:c>
      <x:c r="C7353" s="6" t="n">
        <x:v>6</x:v>
      </x:c>
      <x:c r="D7353" s="6" t="str">
        <x:v>泪水锻造的匠躯</x:v>
      </x:c>
      <x:c r="E7353" s="7" t="str">
        <x:v>攻击处于【间隙织线】状态的敌人后，使自身的速度提高55点，该效果最多叠加6层。衣匠行动时自动施放【刺纹之陷】，优先攻击处于【间隙织线】状态下的敌人。</x:v>
      </x:c>
      <x:c r="F7353" s="6" t="n">
        <x:v>0</x:v>
      </x:c>
      <x:c r="G7353" s="6" t="n">
        <x:v>0</x:v>
      </x:c>
      <x:c r="H7353" s="6" t="n">
        <x:v>0</x:v>
      </x:c>
      <x:c r="I7353" s="6" t="n">
        <x:v>0</x:v>
      </x:c>
      <x:c r="J7353" s="6" t="str">
        <x:v>[55, 3, 6]</x:v>
      </x:c>
      <x:c r="K7353" s="7" t="str">
        <x:v>无首段伤害倍率，请覆盖或设为辅助技能</x:v>
      </x:c>
      <x:c r="L7353" s="6" t="str">
        <x:v>https://raw.githubusercontent.com/Mar-7th/StarRailRes/dbe8cdfcfb0bf657b9fe1cf92d5537f118ccb487/index_new/cn/character_skills.json</x:v>
      </x:c>
    </x:row>
    <x:row r="7354" ht="38" customHeight="1">
      <x:c r="A7354" s="6" t="str">
        <x:v>1140203_7</x:v>
      </x:c>
      <x:c r="B7354" s="6" t="str">
        <x:v>1140203</x:v>
      </x:c>
      <x:c r="C7354" s="6" t="n">
        <x:v>7</x:v>
      </x:c>
      <x:c r="D7354" s="6" t="str">
        <x:v>泪水锻造的匠躯</x:v>
      </x:c>
      <x:c r="E7354" s="7" t="str">
        <x:v>攻击处于【间隙织线】状态的敌人后，使自身的速度提高57.2点，该效果最多叠加6层。衣匠行动时自动施放【刺纹之陷】，优先攻击处于【间隙织线】状态下的敌人。</x:v>
      </x:c>
      <x:c r="F7354" s="6" t="n">
        <x:v>0</x:v>
      </x:c>
      <x:c r="G7354" s="6" t="n">
        <x:v>0</x:v>
      </x:c>
      <x:c r="H7354" s="6" t="n">
        <x:v>0</x:v>
      </x:c>
      <x:c r="I7354" s="6" t="n">
        <x:v>0</x:v>
      </x:c>
      <x:c r="J7354" s="6" t="str">
        <x:v>[57.2, 3, 6]</x:v>
      </x:c>
      <x:c r="K7354" s="7" t="str">
        <x:v>无首段伤害倍率，请覆盖或设为辅助技能</x:v>
      </x:c>
      <x:c r="L7354" s="6" t="str">
        <x:v>https://raw.githubusercontent.com/Mar-7th/StarRailRes/dbe8cdfcfb0bf657b9fe1cf92d5537f118ccb487/index_new/cn/character_skills.json</x:v>
      </x:c>
    </x:row>
    <x:row r="7355" ht="38" customHeight="1">
      <x:c r="A7355" s="6" t="str">
        <x:v>1140203_8</x:v>
      </x:c>
      <x:c r="B7355" s="6" t="str">
        <x:v>1140203</x:v>
      </x:c>
      <x:c r="C7355" s="6" t="n">
        <x:v>8</x:v>
      </x:c>
      <x:c r="D7355" s="6" t="str">
        <x:v>泪水锻造的匠躯</x:v>
      </x:c>
      <x:c r="E7355" s="7" t="str">
        <x:v>攻击处于【间隙织线】状态的敌人后，使自身的速度提高59.4点，该效果最多叠加6层。衣匠行动时自动施放【刺纹之陷】，优先攻击处于【间隙织线】状态下的敌人。</x:v>
      </x:c>
      <x:c r="F7355" s="6" t="n">
        <x:v>0</x:v>
      </x:c>
      <x:c r="G7355" s="6" t="n">
        <x:v>0</x:v>
      </x:c>
      <x:c r="H7355" s="6" t="n">
        <x:v>0</x:v>
      </x:c>
      <x:c r="I7355" s="6" t="n">
        <x:v>0</x:v>
      </x:c>
      <x:c r="J7355" s="6" t="str">
        <x:v>[59.4, 3, 6]</x:v>
      </x:c>
      <x:c r="K7355" s="7" t="str">
        <x:v>无首段伤害倍率，请覆盖或设为辅助技能</x:v>
      </x:c>
      <x:c r="L7355" s="6" t="str">
        <x:v>https://raw.githubusercontent.com/Mar-7th/StarRailRes/dbe8cdfcfb0bf657b9fe1cf92d5537f118ccb487/index_new/cn/character_skills.json</x:v>
      </x:c>
    </x:row>
    <x:row r="7356" ht="38" customHeight="1">
      <x:c r="A7356" s="6" t="str">
        <x:v>1140203_9</x:v>
      </x:c>
      <x:c r="B7356" s="6" t="str">
        <x:v>1140203</x:v>
      </x:c>
      <x:c r="C7356" s="6" t="n">
        <x:v>9</x:v>
      </x:c>
      <x:c r="D7356" s="6" t="str">
        <x:v>泪水锻造的匠躯</x:v>
      </x:c>
      <x:c r="E7356" s="7" t="str">
        <x:v>攻击处于【间隙织线】状态的敌人后，使自身的速度提高61.6点，该效果最多叠加6层。衣匠行动时自动施放【刺纹之陷】，优先攻击处于【间隙织线】状态下的敌人。</x:v>
      </x:c>
      <x:c r="F7356" s="6" t="n">
        <x:v>0</x:v>
      </x:c>
      <x:c r="G7356" s="6" t="n">
        <x:v>0</x:v>
      </x:c>
      <x:c r="H7356" s="6" t="n">
        <x:v>0</x:v>
      </x:c>
      <x:c r="I7356" s="6" t="n">
        <x:v>0</x:v>
      </x:c>
      <x:c r="J7356" s="6" t="str">
        <x:v>[61.6, 3, 6]</x:v>
      </x:c>
      <x:c r="K7356" s="7" t="str">
        <x:v>无首段伤害倍率，请覆盖或设为辅助技能</x:v>
      </x:c>
      <x:c r="L7356" s="6" t="str">
        <x:v>https://raw.githubusercontent.com/Mar-7th/StarRailRes/dbe8cdfcfb0bf657b9fe1cf92d5537f118ccb487/index_new/cn/character_skills.json</x:v>
      </x:c>
    </x:row>
    <x:row r="7357" ht="38" customHeight="1">
      <x:c r="A7357" s="6" t="str">
        <x:v>1140203_10</x:v>
      </x:c>
      <x:c r="B7357" s="6" t="str">
        <x:v>1140203</x:v>
      </x:c>
      <x:c r="C7357" s="6" t="n">
        <x:v>10</x:v>
      </x:c>
      <x:c r="D7357" s="6" t="str">
        <x:v>泪水锻造的匠躯</x:v>
      </x:c>
      <x:c r="E7357" s="7" t="str">
        <x:v>攻击处于【间隙织线】状态的敌人后，使自身的速度提高63.8点，该效果最多叠加6层。衣匠行动时自动施放【刺纹之陷】，优先攻击处于【间隙织线】状态下的敌人。</x:v>
      </x:c>
      <x:c r="F7357" s="6" t="n">
        <x:v>0</x:v>
      </x:c>
      <x:c r="G7357" s="6" t="n">
        <x:v>0</x:v>
      </x:c>
      <x:c r="H7357" s="6" t="n">
        <x:v>0</x:v>
      </x:c>
      <x:c r="I7357" s="6" t="n">
        <x:v>0</x:v>
      </x:c>
      <x:c r="J7357" s="6" t="str">
        <x:v>[63.8, 3, 6]</x:v>
      </x:c>
      <x:c r="K7357" s="7" t="str">
        <x:v>无首段伤害倍率，请覆盖或设为辅助技能</x:v>
      </x:c>
      <x:c r="L7357" s="6" t="str">
        <x:v>https://raw.githubusercontent.com/Mar-7th/StarRailRes/dbe8cdfcfb0bf657b9fe1cf92d5537f118ccb487/index_new/cn/character_skills.json</x:v>
      </x:c>
    </x:row>
    <x:row r="7358" ht="20" customHeight="1">
      <x:c r="A7358" s="6" t="str">
        <x:v>1140205_1</x:v>
      </x:c>
      <x:c r="B7358" s="6" t="str">
        <x:v>1140205</x:v>
      </x:c>
      <x:c r="C7358" s="6" t="n">
        <x:v>1</x:v>
      </x:c>
      <x:c r="D7358" s="6" t="str">
        <x:v>飞驰之夏</x:v>
      </x:c>
      <x:c r="E7358" s="7" t="str">
        <x:v>衣匠被召唤时，使自身行动提前100%。</x:v>
      </x:c>
      <x:c r="F7358" s="6" t="n">
        <x:v>0</x:v>
      </x:c>
      <x:c r="G7358" s="6" t="n">
        <x:v>0</x:v>
      </x:c>
      <x:c r="H7358" s="6" t="n">
        <x:v>0</x:v>
      </x:c>
      <x:c r="I7358" s="6" t="n">
        <x:v>0</x:v>
      </x:c>
      <x:c r="J7358" s="6" t="str">
        <x:v>[1]</x:v>
      </x:c>
      <x:c r="K7358" s="7" t="str">
        <x:v>无首段伤害倍率，请覆盖或设为辅助技能</x:v>
      </x:c>
      <x:c r="L7358" s="6" t="str">
        <x:v>https://raw.githubusercontent.com/Mar-7th/StarRailRes/dbe8cdfcfb0bf657b9fe1cf92d5537f118ccb487/index_new/cn/character_skills.json</x:v>
      </x:c>
    </x:row>
    <x:row r="7359" ht="20" customHeight="1">
      <x:c r="A7359" s="6" t="str">
        <x:v>1140205_2</x:v>
      </x:c>
      <x:c r="B7359" s="6" t="str">
        <x:v>1140205</x:v>
      </x:c>
      <x:c r="C7359" s="6" t="n">
        <x:v>2</x:v>
      </x:c>
      <x:c r="D7359" s="6" t="str">
        <x:v>飞驰之夏</x:v>
      </x:c>
      <x:c r="E7359" s="7" t="str">
        <x:v>衣匠被召唤时，使自身行动提前100%。</x:v>
      </x:c>
      <x:c r="F7359" s="6" t="n">
        <x:v>0</x:v>
      </x:c>
      <x:c r="G7359" s="6" t="n">
        <x:v>0</x:v>
      </x:c>
      <x:c r="H7359" s="6" t="n">
        <x:v>0</x:v>
      </x:c>
      <x:c r="I7359" s="6" t="n">
        <x:v>0</x:v>
      </x:c>
      <x:c r="J7359" s="6" t="str">
        <x:v>[1]</x:v>
      </x:c>
      <x:c r="K7359" s="7" t="str">
        <x:v>无首段伤害倍率，请覆盖或设为辅助技能</x:v>
      </x:c>
      <x:c r="L7359" s="6" t="str">
        <x:v>https://raw.githubusercontent.com/Mar-7th/StarRailRes/dbe8cdfcfb0bf657b9fe1cf92d5537f118ccb487/index_new/cn/character_skills.json</x:v>
      </x:c>
    </x:row>
    <x:row r="7360" ht="20" customHeight="1">
      <x:c r="A7360" s="6" t="str">
        <x:v>1140205_3</x:v>
      </x:c>
      <x:c r="B7360" s="6" t="str">
        <x:v>1140205</x:v>
      </x:c>
      <x:c r="C7360" s="6" t="n">
        <x:v>3</x:v>
      </x:c>
      <x:c r="D7360" s="6" t="str">
        <x:v>飞驰之夏</x:v>
      </x:c>
      <x:c r="E7360" s="7" t="str">
        <x:v>衣匠被召唤时，使自身行动提前100%。</x:v>
      </x:c>
      <x:c r="F7360" s="6" t="n">
        <x:v>0</x:v>
      </x:c>
      <x:c r="G7360" s="6" t="n">
        <x:v>0</x:v>
      </x:c>
      <x:c r="H7360" s="6" t="n">
        <x:v>0</x:v>
      </x:c>
      <x:c r="I7360" s="6" t="n">
        <x:v>0</x:v>
      </x:c>
      <x:c r="J7360" s="6" t="str">
        <x:v>[1]</x:v>
      </x:c>
      <x:c r="K7360" s="7" t="str">
        <x:v>无首段伤害倍率，请覆盖或设为辅助技能</x:v>
      </x:c>
      <x:c r="L7360" s="6" t="str">
        <x:v>https://raw.githubusercontent.com/Mar-7th/StarRailRes/dbe8cdfcfb0bf657b9fe1cf92d5537f118ccb487/index_new/cn/character_skills.json</x:v>
      </x:c>
    </x:row>
    <x:row r="7361" ht="20" customHeight="1">
      <x:c r="A7361" s="6" t="str">
        <x:v>1140205_4</x:v>
      </x:c>
      <x:c r="B7361" s="6" t="str">
        <x:v>1140205</x:v>
      </x:c>
      <x:c r="C7361" s="6" t="n">
        <x:v>4</x:v>
      </x:c>
      <x:c r="D7361" s="6" t="str">
        <x:v>飞驰之夏</x:v>
      </x:c>
      <x:c r="E7361" s="7" t="str">
        <x:v>衣匠被召唤时，使自身行动提前100%。</x:v>
      </x:c>
      <x:c r="F7361" s="6" t="n">
        <x:v>0</x:v>
      </x:c>
      <x:c r="G7361" s="6" t="n">
        <x:v>0</x:v>
      </x:c>
      <x:c r="H7361" s="6" t="n">
        <x:v>0</x:v>
      </x:c>
      <x:c r="I7361" s="6" t="n">
        <x:v>0</x:v>
      </x:c>
      <x:c r="J7361" s="6" t="str">
        <x:v>[1]</x:v>
      </x:c>
      <x:c r="K7361" s="7" t="str">
        <x:v>无首段伤害倍率，请覆盖或设为辅助技能</x:v>
      </x:c>
      <x:c r="L7361" s="6" t="str">
        <x:v>https://raw.githubusercontent.com/Mar-7th/StarRailRes/dbe8cdfcfb0bf657b9fe1cf92d5537f118ccb487/index_new/cn/character_skills.json</x:v>
      </x:c>
    </x:row>
    <x:row r="7362" ht="20" customHeight="1">
      <x:c r="A7362" s="6" t="str">
        <x:v>1140205_5</x:v>
      </x:c>
      <x:c r="B7362" s="6" t="str">
        <x:v>1140205</x:v>
      </x:c>
      <x:c r="C7362" s="6" t="n">
        <x:v>5</x:v>
      </x:c>
      <x:c r="D7362" s="6" t="str">
        <x:v>飞驰之夏</x:v>
      </x:c>
      <x:c r="E7362" s="7" t="str">
        <x:v>衣匠被召唤时，使自身行动提前100%。</x:v>
      </x:c>
      <x:c r="F7362" s="6" t="n">
        <x:v>0</x:v>
      </x:c>
      <x:c r="G7362" s="6" t="n">
        <x:v>0</x:v>
      </x:c>
      <x:c r="H7362" s="6" t="n">
        <x:v>0</x:v>
      </x:c>
      <x:c r="I7362" s="6" t="n">
        <x:v>0</x:v>
      </x:c>
      <x:c r="J7362" s="6" t="str">
        <x:v>[1]</x:v>
      </x:c>
      <x:c r="K7362" s="7" t="str">
        <x:v>无首段伤害倍率，请覆盖或设为辅助技能</x:v>
      </x:c>
      <x:c r="L7362" s="6" t="str">
        <x:v>https://raw.githubusercontent.com/Mar-7th/StarRailRes/dbe8cdfcfb0bf657b9fe1cf92d5537f118ccb487/index_new/cn/character_skills.json</x:v>
      </x:c>
    </x:row>
    <x:row r="7363" ht="20" customHeight="1">
      <x:c r="A7363" s="6" t="str">
        <x:v>1140205_6</x:v>
      </x:c>
      <x:c r="B7363" s="6" t="str">
        <x:v>1140205</x:v>
      </x:c>
      <x:c r="C7363" s="6" t="n">
        <x:v>6</x:v>
      </x:c>
      <x:c r="D7363" s="6" t="str">
        <x:v>飞驰之夏</x:v>
      </x:c>
      <x:c r="E7363" s="7" t="str">
        <x:v>衣匠被召唤时，使自身行动提前100%。</x:v>
      </x:c>
      <x:c r="F7363" s="6" t="n">
        <x:v>0</x:v>
      </x:c>
      <x:c r="G7363" s="6" t="n">
        <x:v>0</x:v>
      </x:c>
      <x:c r="H7363" s="6" t="n">
        <x:v>0</x:v>
      </x:c>
      <x:c r="I7363" s="6" t="n">
        <x:v>0</x:v>
      </x:c>
      <x:c r="J7363" s="6" t="str">
        <x:v>[1]</x:v>
      </x:c>
      <x:c r="K7363" s="7" t="str">
        <x:v>无首段伤害倍率，请覆盖或设为辅助技能</x:v>
      </x:c>
      <x:c r="L7363" s="6" t="str">
        <x:v>https://raw.githubusercontent.com/Mar-7th/StarRailRes/dbe8cdfcfb0bf657b9fe1cf92d5537f118ccb487/index_new/cn/character_skills.json</x:v>
      </x:c>
    </x:row>
    <x:row r="7364" ht="20" customHeight="1">
      <x:c r="A7364" s="6" t="str">
        <x:v>1140205_7</x:v>
      </x:c>
      <x:c r="B7364" s="6" t="str">
        <x:v>1140205</x:v>
      </x:c>
      <x:c r="C7364" s="6" t="n">
        <x:v>7</x:v>
      </x:c>
      <x:c r="D7364" s="6" t="str">
        <x:v>飞驰之夏</x:v>
      </x:c>
      <x:c r="E7364" s="7" t="str">
        <x:v>衣匠被召唤时，使自身行动提前100%。</x:v>
      </x:c>
      <x:c r="F7364" s="6" t="n">
        <x:v>0</x:v>
      </x:c>
      <x:c r="G7364" s="6" t="n">
        <x:v>0</x:v>
      </x:c>
      <x:c r="H7364" s="6" t="n">
        <x:v>0</x:v>
      </x:c>
      <x:c r="I7364" s="6" t="n">
        <x:v>0</x:v>
      </x:c>
      <x:c r="J7364" s="6" t="str">
        <x:v>[1]</x:v>
      </x:c>
      <x:c r="K7364" s="7" t="str">
        <x:v>无首段伤害倍率，请覆盖或设为辅助技能</x:v>
      </x:c>
      <x:c r="L7364" s="6" t="str">
        <x:v>https://raw.githubusercontent.com/Mar-7th/StarRailRes/dbe8cdfcfb0bf657b9fe1cf92d5537f118ccb487/index_new/cn/character_skills.json</x:v>
      </x:c>
    </x:row>
    <x:row r="7365" ht="20" customHeight="1">
      <x:c r="A7365" s="6" t="str">
        <x:v>1140205_8</x:v>
      </x:c>
      <x:c r="B7365" s="6" t="str">
        <x:v>1140205</x:v>
      </x:c>
      <x:c r="C7365" s="6" t="n">
        <x:v>8</x:v>
      </x:c>
      <x:c r="D7365" s="6" t="str">
        <x:v>飞驰之夏</x:v>
      </x:c>
      <x:c r="E7365" s="7" t="str">
        <x:v>衣匠被召唤时，使自身行动提前100%。</x:v>
      </x:c>
      <x:c r="F7365" s="6" t="n">
        <x:v>0</x:v>
      </x:c>
      <x:c r="G7365" s="6" t="n">
        <x:v>0</x:v>
      </x:c>
      <x:c r="H7365" s="6" t="n">
        <x:v>0</x:v>
      </x:c>
      <x:c r="I7365" s="6" t="n">
        <x:v>0</x:v>
      </x:c>
      <x:c r="J7365" s="6" t="str">
        <x:v>[1]</x:v>
      </x:c>
      <x:c r="K7365" s="7" t="str">
        <x:v>无首段伤害倍率，请覆盖或设为辅助技能</x:v>
      </x:c>
      <x:c r="L7365" s="6" t="str">
        <x:v>https://raw.githubusercontent.com/Mar-7th/StarRailRes/dbe8cdfcfb0bf657b9fe1cf92d5537f118ccb487/index_new/cn/character_skills.json</x:v>
      </x:c>
    </x:row>
    <x:row r="7366" ht="20" customHeight="1">
      <x:c r="A7366" s="6" t="str">
        <x:v>1140205_9</x:v>
      </x:c>
      <x:c r="B7366" s="6" t="str">
        <x:v>1140205</x:v>
      </x:c>
      <x:c r="C7366" s="6" t="n">
        <x:v>9</x:v>
      </x:c>
      <x:c r="D7366" s="6" t="str">
        <x:v>飞驰之夏</x:v>
      </x:c>
      <x:c r="E7366" s="7" t="str">
        <x:v>衣匠被召唤时，使自身行动提前100%。</x:v>
      </x:c>
      <x:c r="F7366" s="6" t="n">
        <x:v>0</x:v>
      </x:c>
      <x:c r="G7366" s="6" t="n">
        <x:v>0</x:v>
      </x:c>
      <x:c r="H7366" s="6" t="n">
        <x:v>0</x:v>
      </x:c>
      <x:c r="I7366" s="6" t="n">
        <x:v>0</x:v>
      </x:c>
      <x:c r="J7366" s="6" t="str">
        <x:v>[1]</x:v>
      </x:c>
      <x:c r="K7366" s="7" t="str">
        <x:v>无首段伤害倍率，请覆盖或设为辅助技能</x:v>
      </x:c>
      <x:c r="L7366" s="6" t="str">
        <x:v>https://raw.githubusercontent.com/Mar-7th/StarRailRes/dbe8cdfcfb0bf657b9fe1cf92d5537f118ccb487/index_new/cn/character_skills.json</x:v>
      </x:c>
    </x:row>
    <x:row r="7367" ht="20" customHeight="1">
      <x:c r="A7367" s="6" t="str">
        <x:v>1140205_10</x:v>
      </x:c>
      <x:c r="B7367" s="6" t="str">
        <x:v>1140205</x:v>
      </x:c>
      <x:c r="C7367" s="6" t="n">
        <x:v>10</x:v>
      </x:c>
      <x:c r="D7367" s="6" t="str">
        <x:v>飞驰之夏</x:v>
      </x:c>
      <x:c r="E7367" s="7" t="str">
        <x:v>衣匠被召唤时，使自身行动提前100%。</x:v>
      </x:c>
      <x:c r="F7367" s="6" t="n">
        <x:v>0</x:v>
      </x:c>
      <x:c r="G7367" s="6" t="n">
        <x:v>0</x:v>
      </x:c>
      <x:c r="H7367" s="6" t="n">
        <x:v>0</x:v>
      </x:c>
      <x:c r="I7367" s="6" t="n">
        <x:v>0</x:v>
      </x:c>
      <x:c r="J7367" s="6" t="str">
        <x:v>[1]</x:v>
      </x:c>
      <x:c r="K7367" s="7" t="str">
        <x:v>无首段伤害倍率，请覆盖或设为辅助技能</x:v>
      </x:c>
      <x:c r="L7367" s="6" t="str">
        <x:v>https://raw.githubusercontent.com/Mar-7th/StarRailRes/dbe8cdfcfb0bf657b9fe1cf92d5537f118ccb487/index_new/cn/character_skills.json</x:v>
      </x:c>
    </x:row>
    <x:row r="7368" ht="20" customHeight="1">
      <x:c r="A7368" s="6" t="str">
        <x:v>1140206_1</x:v>
      </x:c>
      <x:c r="B7368" s="6" t="str">
        <x:v>1140206</x:v>
      </x:c>
      <x:c r="C7368" s="6" t="n">
        <x:v>1</x:v>
      </x:c>
      <x:c r="D7368" s="6" t="str">
        <x:v>枯草之盈</x:v>
      </x:c>
      <x:c r="E7368" s="7" t="str">
        <x:v>衣匠消失时，使阿格莱雅恢复20点能量。</x:v>
      </x:c>
      <x:c r="F7368" s="6" t="n">
        <x:v>0</x:v>
      </x:c>
      <x:c r="G7368" s="6" t="n">
        <x:v>0</x:v>
      </x:c>
      <x:c r="H7368" s="6" t="n">
        <x:v>0</x:v>
      </x:c>
      <x:c r="I7368" s="6" t="n">
        <x:v>0</x:v>
      </x:c>
      <x:c r="J7368" s="6" t="str">
        <x:v>[20]</x:v>
      </x:c>
      <x:c r="K7368" s="7" t="str">
        <x:v>无首段伤害倍率，请覆盖或设为辅助技能</x:v>
      </x:c>
      <x:c r="L7368" s="6" t="str">
        <x:v>https://raw.githubusercontent.com/Mar-7th/StarRailRes/dbe8cdfcfb0bf657b9fe1cf92d5537f118ccb487/index_new/cn/character_skills.json</x:v>
      </x:c>
    </x:row>
    <x:row r="7369" ht="20" customHeight="1">
      <x:c r="A7369" s="6" t="str">
        <x:v>1140206_2</x:v>
      </x:c>
      <x:c r="B7369" s="6" t="str">
        <x:v>1140206</x:v>
      </x:c>
      <x:c r="C7369" s="6" t="n">
        <x:v>2</x:v>
      </x:c>
      <x:c r="D7369" s="6" t="str">
        <x:v>枯草之盈</x:v>
      </x:c>
      <x:c r="E7369" s="7" t="str">
        <x:v>衣匠消失时，使阿格莱雅恢复20点能量。</x:v>
      </x:c>
      <x:c r="F7369" s="6" t="n">
        <x:v>0</x:v>
      </x:c>
      <x:c r="G7369" s="6" t="n">
        <x:v>0</x:v>
      </x:c>
      <x:c r="H7369" s="6" t="n">
        <x:v>0</x:v>
      </x:c>
      <x:c r="I7369" s="6" t="n">
        <x:v>0</x:v>
      </x:c>
      <x:c r="J7369" s="6" t="str">
        <x:v>[20]</x:v>
      </x:c>
      <x:c r="K7369" s="7" t="str">
        <x:v>无首段伤害倍率，请覆盖或设为辅助技能</x:v>
      </x:c>
      <x:c r="L7369" s="6" t="str">
        <x:v>https://raw.githubusercontent.com/Mar-7th/StarRailRes/dbe8cdfcfb0bf657b9fe1cf92d5537f118ccb487/index_new/cn/character_skills.json</x:v>
      </x:c>
    </x:row>
    <x:row r="7370" ht="20" customHeight="1">
      <x:c r="A7370" s="6" t="str">
        <x:v>1140206_3</x:v>
      </x:c>
      <x:c r="B7370" s="6" t="str">
        <x:v>1140206</x:v>
      </x:c>
      <x:c r="C7370" s="6" t="n">
        <x:v>3</x:v>
      </x:c>
      <x:c r="D7370" s="6" t="str">
        <x:v>枯草之盈</x:v>
      </x:c>
      <x:c r="E7370" s="7" t="str">
        <x:v>衣匠消失时，使阿格莱雅恢复20点能量。</x:v>
      </x:c>
      <x:c r="F7370" s="6" t="n">
        <x:v>0</x:v>
      </x:c>
      <x:c r="G7370" s="6" t="n">
        <x:v>0</x:v>
      </x:c>
      <x:c r="H7370" s="6" t="n">
        <x:v>0</x:v>
      </x:c>
      <x:c r="I7370" s="6" t="n">
        <x:v>0</x:v>
      </x:c>
      <x:c r="J7370" s="6" t="str">
        <x:v>[20]</x:v>
      </x:c>
      <x:c r="K7370" s="7" t="str">
        <x:v>无首段伤害倍率，请覆盖或设为辅助技能</x:v>
      </x:c>
      <x:c r="L7370" s="6" t="str">
        <x:v>https://raw.githubusercontent.com/Mar-7th/StarRailRes/dbe8cdfcfb0bf657b9fe1cf92d5537f118ccb487/index_new/cn/character_skills.json</x:v>
      </x:c>
    </x:row>
    <x:row r="7371" ht="20" customHeight="1">
      <x:c r="A7371" s="6" t="str">
        <x:v>1140206_4</x:v>
      </x:c>
      <x:c r="B7371" s="6" t="str">
        <x:v>1140206</x:v>
      </x:c>
      <x:c r="C7371" s="6" t="n">
        <x:v>4</x:v>
      </x:c>
      <x:c r="D7371" s="6" t="str">
        <x:v>枯草之盈</x:v>
      </x:c>
      <x:c r="E7371" s="7" t="str">
        <x:v>衣匠消失时，使阿格莱雅恢复20点能量。</x:v>
      </x:c>
      <x:c r="F7371" s="6" t="n">
        <x:v>0</x:v>
      </x:c>
      <x:c r="G7371" s="6" t="n">
        <x:v>0</x:v>
      </x:c>
      <x:c r="H7371" s="6" t="n">
        <x:v>0</x:v>
      </x:c>
      <x:c r="I7371" s="6" t="n">
        <x:v>0</x:v>
      </x:c>
      <x:c r="J7371" s="6" t="str">
        <x:v>[20]</x:v>
      </x:c>
      <x:c r="K7371" s="7" t="str">
        <x:v>无首段伤害倍率，请覆盖或设为辅助技能</x:v>
      </x:c>
      <x:c r="L7371" s="6" t="str">
        <x:v>https://raw.githubusercontent.com/Mar-7th/StarRailRes/dbe8cdfcfb0bf657b9fe1cf92d5537f118ccb487/index_new/cn/character_skills.json</x:v>
      </x:c>
    </x:row>
    <x:row r="7372" ht="20" customHeight="1">
      <x:c r="A7372" s="6" t="str">
        <x:v>1140206_5</x:v>
      </x:c>
      <x:c r="B7372" s="6" t="str">
        <x:v>1140206</x:v>
      </x:c>
      <x:c r="C7372" s="6" t="n">
        <x:v>5</x:v>
      </x:c>
      <x:c r="D7372" s="6" t="str">
        <x:v>枯草之盈</x:v>
      </x:c>
      <x:c r="E7372" s="7" t="str">
        <x:v>衣匠消失时，使阿格莱雅恢复20点能量。</x:v>
      </x:c>
      <x:c r="F7372" s="6" t="n">
        <x:v>0</x:v>
      </x:c>
      <x:c r="G7372" s="6" t="n">
        <x:v>0</x:v>
      </x:c>
      <x:c r="H7372" s="6" t="n">
        <x:v>0</x:v>
      </x:c>
      <x:c r="I7372" s="6" t="n">
        <x:v>0</x:v>
      </x:c>
      <x:c r="J7372" s="6" t="str">
        <x:v>[20]</x:v>
      </x:c>
      <x:c r="K7372" s="7" t="str">
        <x:v>无首段伤害倍率，请覆盖或设为辅助技能</x:v>
      </x:c>
      <x:c r="L7372" s="6" t="str">
        <x:v>https://raw.githubusercontent.com/Mar-7th/StarRailRes/dbe8cdfcfb0bf657b9fe1cf92d5537f118ccb487/index_new/cn/character_skills.json</x:v>
      </x:c>
    </x:row>
    <x:row r="7373" ht="20" customHeight="1">
      <x:c r="A7373" s="6" t="str">
        <x:v>1140206_6</x:v>
      </x:c>
      <x:c r="B7373" s="6" t="str">
        <x:v>1140206</x:v>
      </x:c>
      <x:c r="C7373" s="6" t="n">
        <x:v>6</x:v>
      </x:c>
      <x:c r="D7373" s="6" t="str">
        <x:v>枯草之盈</x:v>
      </x:c>
      <x:c r="E7373" s="7" t="str">
        <x:v>衣匠消失时，使阿格莱雅恢复20点能量。</x:v>
      </x:c>
      <x:c r="F7373" s="6" t="n">
        <x:v>0</x:v>
      </x:c>
      <x:c r="G7373" s="6" t="n">
        <x:v>0</x:v>
      </x:c>
      <x:c r="H7373" s="6" t="n">
        <x:v>0</x:v>
      </x:c>
      <x:c r="I7373" s="6" t="n">
        <x:v>0</x:v>
      </x:c>
      <x:c r="J7373" s="6" t="str">
        <x:v>[20]</x:v>
      </x:c>
      <x:c r="K7373" s="7" t="str">
        <x:v>无首段伤害倍率，请覆盖或设为辅助技能</x:v>
      </x:c>
      <x:c r="L7373" s="6" t="str">
        <x:v>https://raw.githubusercontent.com/Mar-7th/StarRailRes/dbe8cdfcfb0bf657b9fe1cf92d5537f118ccb487/index_new/cn/character_skills.json</x:v>
      </x:c>
    </x:row>
    <x:row r="7374" ht="20" customHeight="1">
      <x:c r="A7374" s="6" t="str">
        <x:v>1140206_7</x:v>
      </x:c>
      <x:c r="B7374" s="6" t="str">
        <x:v>1140206</x:v>
      </x:c>
      <x:c r="C7374" s="6" t="n">
        <x:v>7</x:v>
      </x:c>
      <x:c r="D7374" s="6" t="str">
        <x:v>枯草之盈</x:v>
      </x:c>
      <x:c r="E7374" s="7" t="str">
        <x:v>衣匠消失时，使阿格莱雅恢复20点能量。</x:v>
      </x:c>
      <x:c r="F7374" s="6" t="n">
        <x:v>0</x:v>
      </x:c>
      <x:c r="G7374" s="6" t="n">
        <x:v>0</x:v>
      </x:c>
      <x:c r="H7374" s="6" t="n">
        <x:v>0</x:v>
      </x:c>
      <x:c r="I7374" s="6" t="n">
        <x:v>0</x:v>
      </x:c>
      <x:c r="J7374" s="6" t="str">
        <x:v>[20]</x:v>
      </x:c>
      <x:c r="K7374" s="7" t="str">
        <x:v>无首段伤害倍率，请覆盖或设为辅助技能</x:v>
      </x:c>
      <x:c r="L7374" s="6" t="str">
        <x:v>https://raw.githubusercontent.com/Mar-7th/StarRailRes/dbe8cdfcfb0bf657b9fe1cf92d5537f118ccb487/index_new/cn/character_skills.json</x:v>
      </x:c>
    </x:row>
    <x:row r="7375" ht="20" customHeight="1">
      <x:c r="A7375" s="6" t="str">
        <x:v>1140206_8</x:v>
      </x:c>
      <x:c r="B7375" s="6" t="str">
        <x:v>1140206</x:v>
      </x:c>
      <x:c r="C7375" s="6" t="n">
        <x:v>8</x:v>
      </x:c>
      <x:c r="D7375" s="6" t="str">
        <x:v>枯草之盈</x:v>
      </x:c>
      <x:c r="E7375" s="7" t="str">
        <x:v>衣匠消失时，使阿格莱雅恢复20点能量。</x:v>
      </x:c>
      <x:c r="F7375" s="6" t="n">
        <x:v>0</x:v>
      </x:c>
      <x:c r="G7375" s="6" t="n">
        <x:v>0</x:v>
      </x:c>
      <x:c r="H7375" s="6" t="n">
        <x:v>0</x:v>
      </x:c>
      <x:c r="I7375" s="6" t="n">
        <x:v>0</x:v>
      </x:c>
      <x:c r="J7375" s="6" t="str">
        <x:v>[20]</x:v>
      </x:c>
      <x:c r="K7375" s="7" t="str">
        <x:v>无首段伤害倍率，请覆盖或设为辅助技能</x:v>
      </x:c>
      <x:c r="L7375" s="6" t="str">
        <x:v>https://raw.githubusercontent.com/Mar-7th/StarRailRes/dbe8cdfcfb0bf657b9fe1cf92d5537f118ccb487/index_new/cn/character_skills.json</x:v>
      </x:c>
    </x:row>
    <x:row r="7376" ht="20" customHeight="1">
      <x:c r="A7376" s="6" t="str">
        <x:v>1140206_9</x:v>
      </x:c>
      <x:c r="B7376" s="6" t="str">
        <x:v>1140206</x:v>
      </x:c>
      <x:c r="C7376" s="6" t="n">
        <x:v>9</x:v>
      </x:c>
      <x:c r="D7376" s="6" t="str">
        <x:v>枯草之盈</x:v>
      </x:c>
      <x:c r="E7376" s="7" t="str">
        <x:v>衣匠消失时，使阿格莱雅恢复20点能量。</x:v>
      </x:c>
      <x:c r="F7376" s="6" t="n">
        <x:v>0</x:v>
      </x:c>
      <x:c r="G7376" s="6" t="n">
        <x:v>0</x:v>
      </x:c>
      <x:c r="H7376" s="6" t="n">
        <x:v>0</x:v>
      </x:c>
      <x:c r="I7376" s="6" t="n">
        <x:v>0</x:v>
      </x:c>
      <x:c r="J7376" s="6" t="str">
        <x:v>[20]</x:v>
      </x:c>
      <x:c r="K7376" s="7" t="str">
        <x:v>无首段伤害倍率，请覆盖或设为辅助技能</x:v>
      </x:c>
      <x:c r="L7376" s="6" t="str">
        <x:v>https://raw.githubusercontent.com/Mar-7th/StarRailRes/dbe8cdfcfb0bf657b9fe1cf92d5537f118ccb487/index_new/cn/character_skills.json</x:v>
      </x:c>
    </x:row>
    <x:row r="7377" ht="20" customHeight="1">
      <x:c r="A7377" s="6" t="str">
        <x:v>1140206_10</x:v>
      </x:c>
      <x:c r="B7377" s="6" t="str">
        <x:v>1140206</x:v>
      </x:c>
      <x:c r="C7377" s="6" t="n">
        <x:v>10</x:v>
      </x:c>
      <x:c r="D7377" s="6" t="str">
        <x:v>枯草之盈</x:v>
      </x:c>
      <x:c r="E7377" s="7" t="str">
        <x:v>衣匠消失时，使阿格莱雅恢复20点能量。</x:v>
      </x:c>
      <x:c r="F7377" s="6" t="n">
        <x:v>0</x:v>
      </x:c>
      <x:c r="G7377" s="6" t="n">
        <x:v>0</x:v>
      </x:c>
      <x:c r="H7377" s="6" t="n">
        <x:v>0</x:v>
      </x:c>
      <x:c r="I7377" s="6" t="n">
        <x:v>0</x:v>
      </x:c>
      <x:c r="J7377" s="6" t="str">
        <x:v>[20]</x:v>
      </x:c>
      <x:c r="K7377" s="7" t="str">
        <x:v>无首段伤害倍率，请覆盖或设为辅助技能</x:v>
      </x:c>
      <x:c r="L7377" s="6" t="str">
        <x:v>https://raw.githubusercontent.com/Mar-7th/StarRailRes/dbe8cdfcfb0bf657b9fe1cf92d5537f118ccb487/index_new/cn/character_skills.json</x:v>
      </x:c>
    </x:row>
    <x:row r="7378" ht="20" customHeight="1">
      <x:c r="A7378" s="6" t="str">
        <x:v>1140701_1</x:v>
      </x:c>
      <x:c r="B7378" s="6" t="str">
        <x:v>1140701</x:v>
      </x:c>
      <x:c r="C7378" s="6" t="n">
        <x:v>1</x:v>
      </x:c>
      <x:c r="D7378" s="6" t="str">
        <x:v>擘裂冥茫的爪痕</x:v>
      </x:c>
      <x:c r="E7378" s="7" t="str">
        <x:v>对敌方全体造成等同于遐蝶20%生命上限的量子属性伤害。</x:v>
      </x:c>
      <x:c r="F7378" s="6" t="n">
        <x:v>0</x:v>
      </x:c>
      <x:c r="G7378" s="6" t="n">
        <x:v>0.2</x:v>
      </x:c>
      <x:c r="H7378" s="6" t="n">
        <x:v>0</x:v>
      </x:c>
      <x:c r="I7378" s="6" t="n">
        <x:v>0</x:v>
      </x:c>
      <x:c r="J7378" s="6" t="str">
        <x:v>[0.2]</x:v>
      </x:c>
      <x:c r="K7378" s="7" t="str">
        <x:v>需确认条件及分段</x:v>
      </x:c>
      <x:c r="L7378" s="6" t="str">
        <x:v>https://raw.githubusercontent.com/Mar-7th/StarRailRes/dbe8cdfcfb0bf657b9fe1cf92d5537f118ccb487/index_new/cn/character_skills.json</x:v>
      </x:c>
    </x:row>
    <x:row r="7379" ht="20" customHeight="1">
      <x:c r="A7379" s="6" t="str">
        <x:v>1140701_2</x:v>
      </x:c>
      <x:c r="B7379" s="6" t="str">
        <x:v>1140701</x:v>
      </x:c>
      <x:c r="C7379" s="6" t="n">
        <x:v>2</x:v>
      </x:c>
      <x:c r="D7379" s="6" t="str">
        <x:v>擘裂冥茫的爪痕</x:v>
      </x:c>
      <x:c r="E7379" s="7" t="str">
        <x:v>对敌方全体造成等同于遐蝶24%生命上限的量子属性伤害。</x:v>
      </x:c>
      <x:c r="F7379" s="6" t="n">
        <x:v>0</x:v>
      </x:c>
      <x:c r="G7379" s="6" t="n">
        <x:v>0.24</x:v>
      </x:c>
      <x:c r="H7379" s="6" t="n">
        <x:v>0</x:v>
      </x:c>
      <x:c r="I7379" s="6" t="n">
        <x:v>0</x:v>
      </x:c>
      <x:c r="J7379" s="6" t="str">
        <x:v>[0.24]</x:v>
      </x:c>
      <x:c r="K7379" s="7" t="str">
        <x:v>需确认条件及分段</x:v>
      </x:c>
      <x:c r="L7379" s="6" t="str">
        <x:v>https://raw.githubusercontent.com/Mar-7th/StarRailRes/dbe8cdfcfb0bf657b9fe1cf92d5537f118ccb487/index_new/cn/character_skills.json</x:v>
      </x:c>
    </x:row>
    <x:row r="7380" ht="20" customHeight="1">
      <x:c r="A7380" s="6" t="str">
        <x:v>1140701_3</x:v>
      </x:c>
      <x:c r="B7380" s="6" t="str">
        <x:v>1140701</x:v>
      </x:c>
      <x:c r="C7380" s="6" t="n">
        <x:v>3</x:v>
      </x:c>
      <x:c r="D7380" s="6" t="str">
        <x:v>擘裂冥茫的爪痕</x:v>
      </x:c>
      <x:c r="E7380" s="7" t="str">
        <x:v>对敌方全体造成等同于遐蝶28%生命上限的量子属性伤害。</x:v>
      </x:c>
      <x:c r="F7380" s="6" t="n">
        <x:v>0</x:v>
      </x:c>
      <x:c r="G7380" s="6" t="n">
        <x:v>0.28</x:v>
      </x:c>
      <x:c r="H7380" s="6" t="n">
        <x:v>0</x:v>
      </x:c>
      <x:c r="I7380" s="6" t="n">
        <x:v>0</x:v>
      </x:c>
      <x:c r="J7380" s="6" t="str">
        <x:v>[0.28]</x:v>
      </x:c>
      <x:c r="K7380" s="7" t="str">
        <x:v>需确认条件及分段</x:v>
      </x:c>
      <x:c r="L7380" s="6" t="str">
        <x:v>https://raw.githubusercontent.com/Mar-7th/StarRailRes/dbe8cdfcfb0bf657b9fe1cf92d5537f118ccb487/index_new/cn/character_skills.json</x:v>
      </x:c>
    </x:row>
    <x:row r="7381" ht="20" customHeight="1">
      <x:c r="A7381" s="6" t="str">
        <x:v>1140701_4</x:v>
      </x:c>
      <x:c r="B7381" s="6" t="str">
        <x:v>1140701</x:v>
      </x:c>
      <x:c r="C7381" s="6" t="n">
        <x:v>4</x:v>
      </x:c>
      <x:c r="D7381" s="6" t="str">
        <x:v>擘裂冥茫的爪痕</x:v>
      </x:c>
      <x:c r="E7381" s="7" t="str">
        <x:v>对敌方全体造成等同于遐蝶32%生命上限的量子属性伤害。</x:v>
      </x:c>
      <x:c r="F7381" s="6" t="n">
        <x:v>0</x:v>
      </x:c>
      <x:c r="G7381" s="6" t="n">
        <x:v>0.32</x:v>
      </x:c>
      <x:c r="H7381" s="6" t="n">
        <x:v>0</x:v>
      </x:c>
      <x:c r="I7381" s="6" t="n">
        <x:v>0</x:v>
      </x:c>
      <x:c r="J7381" s="6" t="str">
        <x:v>[0.32]</x:v>
      </x:c>
      <x:c r="K7381" s="7" t="str">
        <x:v>需确认条件及分段</x:v>
      </x:c>
      <x:c r="L7381" s="6" t="str">
        <x:v>https://raw.githubusercontent.com/Mar-7th/StarRailRes/dbe8cdfcfb0bf657b9fe1cf92d5537f118ccb487/index_new/cn/character_skills.json</x:v>
      </x:c>
    </x:row>
    <x:row r="7382" ht="20" customHeight="1">
      <x:c r="A7382" s="6" t="str">
        <x:v>1140701_5</x:v>
      </x:c>
      <x:c r="B7382" s="6" t="str">
        <x:v>1140701</x:v>
      </x:c>
      <x:c r="C7382" s="6" t="n">
        <x:v>5</x:v>
      </x:c>
      <x:c r="D7382" s="6" t="str">
        <x:v>擘裂冥茫的爪痕</x:v>
      </x:c>
      <x:c r="E7382" s="7" t="str">
        <x:v>对敌方全体造成等同于遐蝶36%生命上限的量子属性伤害。</x:v>
      </x:c>
      <x:c r="F7382" s="6" t="n">
        <x:v>0</x:v>
      </x:c>
      <x:c r="G7382" s="6" t="n">
        <x:v>0.36</x:v>
      </x:c>
      <x:c r="H7382" s="6" t="n">
        <x:v>0</x:v>
      </x:c>
      <x:c r="I7382" s="6" t="n">
        <x:v>0</x:v>
      </x:c>
      <x:c r="J7382" s="6" t="str">
        <x:v>[0.36]</x:v>
      </x:c>
      <x:c r="K7382" s="7" t="str">
        <x:v>需确认条件及分段</x:v>
      </x:c>
      <x:c r="L7382" s="6" t="str">
        <x:v>https://raw.githubusercontent.com/Mar-7th/StarRailRes/dbe8cdfcfb0bf657b9fe1cf92d5537f118ccb487/index_new/cn/character_skills.json</x:v>
      </x:c>
    </x:row>
    <x:row r="7383" ht="20" customHeight="1">
      <x:c r="A7383" s="6" t="str">
        <x:v>1140701_6</x:v>
      </x:c>
      <x:c r="B7383" s="6" t="str">
        <x:v>1140701</x:v>
      </x:c>
      <x:c r="C7383" s="6" t="n">
        <x:v>6</x:v>
      </x:c>
      <x:c r="D7383" s="6" t="str">
        <x:v>擘裂冥茫的爪痕</x:v>
      </x:c>
      <x:c r="E7383" s="7" t="str">
        <x:v>对敌方全体造成等同于遐蝶40%生命上限的量子属性伤害。</x:v>
      </x:c>
      <x:c r="F7383" s="6" t="n">
        <x:v>0</x:v>
      </x:c>
      <x:c r="G7383" s="6" t="n">
        <x:v>0.4</x:v>
      </x:c>
      <x:c r="H7383" s="6" t="n">
        <x:v>0</x:v>
      </x:c>
      <x:c r="I7383" s="6" t="n">
        <x:v>0</x:v>
      </x:c>
      <x:c r="J7383" s="6" t="str">
        <x:v>[0.4]</x:v>
      </x:c>
      <x:c r="K7383" s="7" t="str">
        <x:v>需确认条件及分段</x:v>
      </x:c>
      <x:c r="L7383" s="6" t="str">
        <x:v>https://raw.githubusercontent.com/Mar-7th/StarRailRes/dbe8cdfcfb0bf657b9fe1cf92d5537f118ccb487/index_new/cn/character_skills.json</x:v>
      </x:c>
    </x:row>
    <x:row r="7384" ht="20" customHeight="1">
      <x:c r="A7384" s="6" t="str">
        <x:v>1140701_7</x:v>
      </x:c>
      <x:c r="B7384" s="6" t="str">
        <x:v>1140701</x:v>
      </x:c>
      <x:c r="C7384" s="6" t="n">
        <x:v>7</x:v>
      </x:c>
      <x:c r="D7384" s="6" t="str">
        <x:v>擘裂冥茫的爪痕</x:v>
      </x:c>
      <x:c r="E7384" s="7" t="str">
        <x:v>对敌方全体造成等同于遐蝶44%生命上限的量子属性伤害。</x:v>
      </x:c>
      <x:c r="F7384" s="6" t="n">
        <x:v>0</x:v>
      </x:c>
      <x:c r="G7384" s="6" t="n">
        <x:v>0.44</x:v>
      </x:c>
      <x:c r="H7384" s="6" t="n">
        <x:v>0</x:v>
      </x:c>
      <x:c r="I7384" s="6" t="n">
        <x:v>0</x:v>
      </x:c>
      <x:c r="J7384" s="6" t="str">
        <x:v>[0.44]</x:v>
      </x:c>
      <x:c r="K7384" s="7" t="str">
        <x:v>需确认条件及分段</x:v>
      </x:c>
      <x:c r="L7384" s="6" t="str">
        <x:v>https://raw.githubusercontent.com/Mar-7th/StarRailRes/dbe8cdfcfb0bf657b9fe1cf92d5537f118ccb487/index_new/cn/character_skills.json</x:v>
      </x:c>
    </x:row>
    <x:row r="7385" ht="20" customHeight="1">
      <x:c r="A7385" s="6" t="str">
        <x:v>1140701_8</x:v>
      </x:c>
      <x:c r="B7385" s="6" t="str">
        <x:v>1140701</x:v>
      </x:c>
      <x:c r="C7385" s="6" t="n">
        <x:v>8</x:v>
      </x:c>
      <x:c r="D7385" s="6" t="str">
        <x:v>擘裂冥茫的爪痕</x:v>
      </x:c>
      <x:c r="E7385" s="7" t="str">
        <x:v>对敌方全体造成等同于遐蝶48%生命上限的量子属性伤害。</x:v>
      </x:c>
      <x:c r="F7385" s="6" t="n">
        <x:v>0</x:v>
      </x:c>
      <x:c r="G7385" s="6" t="n">
        <x:v>0.48</x:v>
      </x:c>
      <x:c r="H7385" s="6" t="n">
        <x:v>0</x:v>
      </x:c>
      <x:c r="I7385" s="6" t="n">
        <x:v>0</x:v>
      </x:c>
      <x:c r="J7385" s="6" t="str">
        <x:v>[0.48]</x:v>
      </x:c>
      <x:c r="K7385" s="7" t="str">
        <x:v>需确认条件及分段</x:v>
      </x:c>
      <x:c r="L7385" s="6" t="str">
        <x:v>https://raw.githubusercontent.com/Mar-7th/StarRailRes/dbe8cdfcfb0bf657b9fe1cf92d5537f118ccb487/index_new/cn/character_skills.json</x:v>
      </x:c>
    </x:row>
    <x:row r="7386" ht="20" customHeight="1">
      <x:c r="A7386" s="6" t="str">
        <x:v>1140701_9</x:v>
      </x:c>
      <x:c r="B7386" s="6" t="str">
        <x:v>1140701</x:v>
      </x:c>
      <x:c r="C7386" s="6" t="n">
        <x:v>9</x:v>
      </x:c>
      <x:c r="D7386" s="6" t="str">
        <x:v>擘裂冥茫的爪痕</x:v>
      </x:c>
      <x:c r="E7386" s="7" t="str">
        <x:v>对敌方全体造成等同于遐蝶52%生命上限的量子属性伤害。</x:v>
      </x:c>
      <x:c r="F7386" s="6" t="n">
        <x:v>0</x:v>
      </x:c>
      <x:c r="G7386" s="6" t="n">
        <x:v>0.52</x:v>
      </x:c>
      <x:c r="H7386" s="6" t="n">
        <x:v>0</x:v>
      </x:c>
      <x:c r="I7386" s="6" t="n">
        <x:v>0</x:v>
      </x:c>
      <x:c r="J7386" s="6" t="str">
        <x:v>[0.52]</x:v>
      </x:c>
      <x:c r="K7386" s="7" t="str">
        <x:v>需确认条件及分段</x:v>
      </x:c>
      <x:c r="L7386" s="6" t="str">
        <x:v>https://raw.githubusercontent.com/Mar-7th/StarRailRes/dbe8cdfcfb0bf657b9fe1cf92d5537f118ccb487/index_new/cn/character_skills.json</x:v>
      </x:c>
    </x:row>
    <x:row r="7387" ht="20" customHeight="1">
      <x:c r="A7387" s="6" t="str">
        <x:v>1140701_10</x:v>
      </x:c>
      <x:c r="B7387" s="6" t="str">
        <x:v>1140701</x:v>
      </x:c>
      <x:c r="C7387" s="6" t="n">
        <x:v>10</x:v>
      </x:c>
      <x:c r="D7387" s="6" t="str">
        <x:v>擘裂冥茫的爪痕</x:v>
      </x:c>
      <x:c r="E7387" s="7" t="str">
        <x:v>对敌方全体造成等同于遐蝶56%生命上限的量子属性伤害。</x:v>
      </x:c>
      <x:c r="F7387" s="6" t="n">
        <x:v>0</x:v>
      </x:c>
      <x:c r="G7387" s="6" t="n">
        <x:v>0.56</x:v>
      </x:c>
      <x:c r="H7387" s="6" t="n">
        <x:v>0</x:v>
      </x:c>
      <x:c r="I7387" s="6" t="n">
        <x:v>0</x:v>
      </x:c>
      <x:c r="J7387" s="6" t="str">
        <x:v>[0.56]</x:v>
      </x:c>
      <x:c r="K7387" s="7" t="str">
        <x:v>需确认条件及分段</x:v>
      </x:c>
      <x:c r="L7387" s="6" t="str">
        <x:v>https://raw.githubusercontent.com/Mar-7th/StarRailRes/dbe8cdfcfb0bf657b9fe1cf92d5537f118ccb487/index_new/cn/character_skills.json</x:v>
      </x:c>
    </x:row>
    <x:row r="7388" ht="83" customHeight="1">
      <x:c r="A7388" s="6" t="str">
        <x:v>1140702_1</x:v>
      </x:c>
      <x:c r="B7388" s="6" t="str">
        <x:v>1140702</x:v>
      </x:c>
      <x:c r="C7388" s="6" t="n">
        <x:v>1</x:v>
      </x:c>
      <x:c r="D7388" s="6" t="str">
        <x:v>燎尽黯泽的焰息</x:v>
      </x:c>
      <x:c r="E7388" s="7" t="str">
        <x:v>发动【燎尽黯泽的焰息】会消耗等同于死龙生命上限25%的生命值，对敌方全体造成等同于遐蝶12%生命上限的量子属性伤害。
一次攻击中可重复发动【燎尽黯泽的焰息】，重复发动时，伤害倍率依次提高至14%/17%，达到17%后不再提高，伤害倍率提高效果在死龙消失前不会降低。
死龙当前生命值小于等于自身生命上限25%时，发动该技能会主动将生命值降至1点后触发等同于天赋【灼掠幽墟的晦翼】的技能效果。</x:v>
      </x:c>
      <x:c r="F7388" s="6" t="n">
        <x:v>0</x:v>
      </x:c>
      <x:c r="G7388" s="6" t="n">
        <x:v>0.12</x:v>
      </x:c>
      <x:c r="H7388" s="6" t="n">
        <x:v>0</x:v>
      </x:c>
      <x:c r="I7388" s="6" t="n">
        <x:v>0</x:v>
      </x:c>
      <x:c r="J7388" s="6" t="str">
        <x:v>[0.25, 0.12, 0.14, 0.17, 0.25]</x:v>
      </x:c>
      <x:c r="K7388" s="7" t="str">
        <x:v>需确认条件及分段</x:v>
      </x:c>
      <x:c r="L7388" s="6" t="str">
        <x:v>https://raw.githubusercontent.com/Mar-7th/StarRailRes/dbe8cdfcfb0bf657b9fe1cf92d5537f118ccb487/index_new/cn/character_skills.json</x:v>
      </x:c>
    </x:row>
    <x:row r="7389" ht="83" customHeight="1">
      <x:c r="A7389" s="6" t="str">
        <x:v>1140702_2</x:v>
      </x:c>
      <x:c r="B7389" s="6" t="str">
        <x:v>1140702</x:v>
      </x:c>
      <x:c r="C7389" s="6" t="n">
        <x:v>2</x:v>
      </x:c>
      <x:c r="D7389" s="6" t="str">
        <x:v>燎尽黯泽的焰息</x:v>
      </x:c>
      <x:c r="E7389" s="7" t="str">
        <x:v>发动【燎尽黯泽的焰息】会消耗等同于死龙生命上限25%的生命值，对敌方全体造成等同于遐蝶14.4%生命上限的量子属性伤害。
一次攻击中可重复发动【燎尽黯泽的焰息】，重复发动时，伤害倍率依次提高至16.8%/20.4%，达到20.4%后不再提高，伤害倍率提高效果在死龙消失前不会降低。
死龙当前生命值小于等于自身生命上限25%时，发动该技能会主动将生命值降至1点后触发等同于天赋【灼掠幽墟的晦翼】的技能效果。</x:v>
      </x:c>
      <x:c r="F7389" s="6" t="n">
        <x:v>0</x:v>
      </x:c>
      <x:c r="G7389" s="6" t="n">
        <x:v>0.144</x:v>
      </x:c>
      <x:c r="H7389" s="6" t="n">
        <x:v>0</x:v>
      </x:c>
      <x:c r="I7389" s="6" t="n">
        <x:v>0</x:v>
      </x:c>
      <x:c r="J7389" s="6" t="str">
        <x:v>[0.25, 0.144, 0.168, 0.204, 0.25]</x:v>
      </x:c>
      <x:c r="K7389" s="7" t="str">
        <x:v>需确认条件及分段</x:v>
      </x:c>
      <x:c r="L7389" s="6" t="str">
        <x:v>https://raw.githubusercontent.com/Mar-7th/StarRailRes/dbe8cdfcfb0bf657b9fe1cf92d5537f118ccb487/index_new/cn/character_skills.json</x:v>
      </x:c>
    </x:row>
    <x:row r="7390" ht="83" customHeight="1">
      <x:c r="A7390" s="6" t="str">
        <x:v>1140702_3</x:v>
      </x:c>
      <x:c r="B7390" s="6" t="str">
        <x:v>1140702</x:v>
      </x:c>
      <x:c r="C7390" s="6" t="n">
        <x:v>3</x:v>
      </x:c>
      <x:c r="D7390" s="6" t="str">
        <x:v>燎尽黯泽的焰息</x:v>
      </x:c>
      <x:c r="E7390" s="7" t="str">
        <x:v>发动【燎尽黯泽的焰息】会消耗等同于死龙生命上限25%的生命值，对敌方全体造成等同于遐蝶16.8%生命上限的量子属性伤害。
一次攻击中可重复发动【燎尽黯泽的焰息】，重复发动时，伤害倍率依次提高至19.6%/23.8%，达到23.8%后不再提高，伤害倍率提高效果在死龙消失前不会降低。
死龙当前生命值小于等于自身生命上限25%时，发动该技能会主动将生命值降至1点后触发等同于天赋【灼掠幽墟的晦翼】的技能效果。</x:v>
      </x:c>
      <x:c r="F7390" s="6" t="n">
        <x:v>0</x:v>
      </x:c>
      <x:c r="G7390" s="6" t="n">
        <x:v>0.168</x:v>
      </x:c>
      <x:c r="H7390" s="6" t="n">
        <x:v>0</x:v>
      </x:c>
      <x:c r="I7390" s="6" t="n">
        <x:v>0</x:v>
      </x:c>
      <x:c r="J7390" s="6" t="str">
        <x:v>[0.25, 0.168, 0.196, 0.238, 0.25]</x:v>
      </x:c>
      <x:c r="K7390" s="7" t="str">
        <x:v>需确认条件及分段</x:v>
      </x:c>
      <x:c r="L7390" s="6" t="str">
        <x:v>https://raw.githubusercontent.com/Mar-7th/StarRailRes/dbe8cdfcfb0bf657b9fe1cf92d5537f118ccb487/index_new/cn/character_skills.json</x:v>
      </x:c>
    </x:row>
    <x:row r="7391" ht="83" customHeight="1">
      <x:c r="A7391" s="6" t="str">
        <x:v>1140702_4</x:v>
      </x:c>
      <x:c r="B7391" s="6" t="str">
        <x:v>1140702</x:v>
      </x:c>
      <x:c r="C7391" s="6" t="n">
        <x:v>4</x:v>
      </x:c>
      <x:c r="D7391" s="6" t="str">
        <x:v>燎尽黯泽的焰息</x:v>
      </x:c>
      <x:c r="E7391" s="7" t="str">
        <x:v>发动【燎尽黯泽的焰息】会消耗等同于死龙生命上限25%的生命值，对敌方全体造成等同于遐蝶19.2%生命上限的量子属性伤害。
一次攻击中可重复发动【燎尽黯泽的焰息】，重复发动时，伤害倍率依次提高至22.4%/27.2%，达到27.2%后不再提高，伤害倍率提高效果在死龙消失前不会降低。
死龙当前生命值小于等于自身生命上限25%时，发动该技能会主动将生命值降至1点后触发等同于天赋【灼掠幽墟的晦翼】的技能效果。</x:v>
      </x:c>
      <x:c r="F7391" s="6" t="n">
        <x:v>0</x:v>
      </x:c>
      <x:c r="G7391" s="6" t="n">
        <x:v>0.192</x:v>
      </x:c>
      <x:c r="H7391" s="6" t="n">
        <x:v>0</x:v>
      </x:c>
      <x:c r="I7391" s="6" t="n">
        <x:v>0</x:v>
      </x:c>
      <x:c r="J7391" s="6" t="str">
        <x:v>[0.25, 0.192, 0.224, 0.272, 0.25]</x:v>
      </x:c>
      <x:c r="K7391" s="7" t="str">
        <x:v>需确认条件及分段</x:v>
      </x:c>
      <x:c r="L7391" s="6" t="str">
        <x:v>https://raw.githubusercontent.com/Mar-7th/StarRailRes/dbe8cdfcfb0bf657b9fe1cf92d5537f118ccb487/index_new/cn/character_skills.json</x:v>
      </x:c>
    </x:row>
    <x:row r="7392" ht="83" customHeight="1">
      <x:c r="A7392" s="6" t="str">
        <x:v>1140702_5</x:v>
      </x:c>
      <x:c r="B7392" s="6" t="str">
        <x:v>1140702</x:v>
      </x:c>
      <x:c r="C7392" s="6" t="n">
        <x:v>5</x:v>
      </x:c>
      <x:c r="D7392" s="6" t="str">
        <x:v>燎尽黯泽的焰息</x:v>
      </x:c>
      <x:c r="E7392" s="7" t="str">
        <x:v>发动【燎尽黯泽的焰息】会消耗等同于死龙生命上限25%的生命值，对敌方全体造成等同于遐蝶21.6%生命上限的量子属性伤害。
一次攻击中可重复发动【燎尽黯泽的焰息】，重复发动时，伤害倍率依次提高至25.2%/30.6%，达到30.6%后不再提高，伤害倍率提高效果在死龙消失前不会降低。
死龙当前生命值小于等于自身生命上限25%时，发动该技能会主动将生命值降至1点后触发等同于天赋【灼掠幽墟的晦翼】的技能效果。</x:v>
      </x:c>
      <x:c r="F7392" s="6" t="n">
        <x:v>0</x:v>
      </x:c>
      <x:c r="G7392" s="6" t="n">
        <x:v>0.216</x:v>
      </x:c>
      <x:c r="H7392" s="6" t="n">
        <x:v>0</x:v>
      </x:c>
      <x:c r="I7392" s="6" t="n">
        <x:v>0</x:v>
      </x:c>
      <x:c r="J7392" s="6" t="str">
        <x:v>[0.25, 0.216, 0.252, 0.306, 0.25]</x:v>
      </x:c>
      <x:c r="K7392" s="7" t="str">
        <x:v>需确认条件及分段</x:v>
      </x:c>
      <x:c r="L7392" s="6" t="str">
        <x:v>https://raw.githubusercontent.com/Mar-7th/StarRailRes/dbe8cdfcfb0bf657b9fe1cf92d5537f118ccb487/index_new/cn/character_skills.json</x:v>
      </x:c>
    </x:row>
    <x:row r="7393" ht="83" customHeight="1">
      <x:c r="A7393" s="6" t="str">
        <x:v>1140702_6</x:v>
      </x:c>
      <x:c r="B7393" s="6" t="str">
        <x:v>1140702</x:v>
      </x:c>
      <x:c r="C7393" s="6" t="n">
        <x:v>6</x:v>
      </x:c>
      <x:c r="D7393" s="6" t="str">
        <x:v>燎尽黯泽的焰息</x:v>
      </x:c>
      <x:c r="E7393" s="7" t="str">
        <x:v>发动【燎尽黯泽的焰息】会消耗等同于死龙生命上限25%的生命值，对敌方全体造成等同于遐蝶24%生命上限的量子属性伤害。
一次攻击中可重复发动【燎尽黯泽的焰息】，重复发动时，伤害倍率依次提高至28%/34%，达到34%后不再提高，伤害倍率提高效果在死龙消失前不会降低。
死龙当前生命值小于等于自身生命上限25%时，发动该技能会主动将生命值降至1点后触发等同于天赋【灼掠幽墟的晦翼】的技能效果。</x:v>
      </x:c>
      <x:c r="F7393" s="6" t="n">
        <x:v>0</x:v>
      </x:c>
      <x:c r="G7393" s="6" t="n">
        <x:v>0.24</x:v>
      </x:c>
      <x:c r="H7393" s="6" t="n">
        <x:v>0</x:v>
      </x:c>
      <x:c r="I7393" s="6" t="n">
        <x:v>0</x:v>
      </x:c>
      <x:c r="J7393" s="6" t="str">
        <x:v>[0.25, 0.24, 0.28, 0.34, 0.25]</x:v>
      </x:c>
      <x:c r="K7393" s="7" t="str">
        <x:v>需确认条件及分段</x:v>
      </x:c>
      <x:c r="L7393" s="6" t="str">
        <x:v>https://raw.githubusercontent.com/Mar-7th/StarRailRes/dbe8cdfcfb0bf657b9fe1cf92d5537f118ccb487/index_new/cn/character_skills.json</x:v>
      </x:c>
    </x:row>
    <x:row r="7394" ht="83" customHeight="1">
      <x:c r="A7394" s="6" t="str">
        <x:v>1140702_7</x:v>
      </x:c>
      <x:c r="B7394" s="6" t="str">
        <x:v>1140702</x:v>
      </x:c>
      <x:c r="C7394" s="6" t="n">
        <x:v>7</x:v>
      </x:c>
      <x:c r="D7394" s="6" t="str">
        <x:v>燎尽黯泽的焰息</x:v>
      </x:c>
      <x:c r="E7394" s="7" t="str">
        <x:v>发动【燎尽黯泽的焰息】会消耗等同于死龙生命上限25%的生命值，对敌方全体造成等同于遐蝶26.4%生命上限的量子属性伤害。
一次攻击中可重复发动【燎尽黯泽的焰息】，重复发动时，伤害倍率依次提高至30.8%/37.4%，达到37.4%后不再提高，伤害倍率提高效果在死龙消失前不会降低。
死龙当前生命值小于等于自身生命上限25%时，发动该技能会主动将生命值降至1点后触发等同于天赋【灼掠幽墟的晦翼】的技能效果。</x:v>
      </x:c>
      <x:c r="F7394" s="6" t="n">
        <x:v>0</x:v>
      </x:c>
      <x:c r="G7394" s="6" t="n">
        <x:v>0.264</x:v>
      </x:c>
      <x:c r="H7394" s="6" t="n">
        <x:v>0</x:v>
      </x:c>
      <x:c r="I7394" s="6" t="n">
        <x:v>0</x:v>
      </x:c>
      <x:c r="J7394" s="6" t="str">
        <x:v>[0.25, 0.264, 0.308, 0.374, 0.25]</x:v>
      </x:c>
      <x:c r="K7394" s="7" t="str">
        <x:v>需确认条件及分段</x:v>
      </x:c>
      <x:c r="L7394" s="6" t="str">
        <x:v>https://raw.githubusercontent.com/Mar-7th/StarRailRes/dbe8cdfcfb0bf657b9fe1cf92d5537f118ccb487/index_new/cn/character_skills.json</x:v>
      </x:c>
    </x:row>
    <x:row r="7395" ht="83" customHeight="1">
      <x:c r="A7395" s="6" t="str">
        <x:v>1140702_8</x:v>
      </x:c>
      <x:c r="B7395" s="6" t="str">
        <x:v>1140702</x:v>
      </x:c>
      <x:c r="C7395" s="6" t="n">
        <x:v>8</x:v>
      </x:c>
      <x:c r="D7395" s="6" t="str">
        <x:v>燎尽黯泽的焰息</x:v>
      </x:c>
      <x:c r="E7395" s="7" t="str">
        <x:v>发动【燎尽黯泽的焰息】会消耗等同于死龙生命上限25%的生命值，对敌方全体造成等同于遐蝶28.8%生命上限的量子属性伤害。
一次攻击中可重复发动【燎尽黯泽的焰息】，重复发动时，伤害倍率依次提高至33.6%/40.8%，达到40.8%后不再提高，伤害倍率提高效果在死龙消失前不会降低。
死龙当前生命值小于等于自身生命上限25%时，发动该技能会主动将生命值降至1点后触发等同于天赋【灼掠幽墟的晦翼】的技能效果。</x:v>
      </x:c>
      <x:c r="F7395" s="6" t="n">
        <x:v>0</x:v>
      </x:c>
      <x:c r="G7395" s="6" t="n">
        <x:v>0.288</x:v>
      </x:c>
      <x:c r="H7395" s="6" t="n">
        <x:v>0</x:v>
      </x:c>
      <x:c r="I7395" s="6" t="n">
        <x:v>0</x:v>
      </x:c>
      <x:c r="J7395" s="6" t="str">
        <x:v>[0.25, 0.288, 0.336, 0.408, 0.25]</x:v>
      </x:c>
      <x:c r="K7395" s="7" t="str">
        <x:v>需确认条件及分段</x:v>
      </x:c>
      <x:c r="L7395" s="6" t="str">
        <x:v>https://raw.githubusercontent.com/Mar-7th/StarRailRes/dbe8cdfcfb0bf657b9fe1cf92d5537f118ccb487/index_new/cn/character_skills.json</x:v>
      </x:c>
    </x:row>
    <x:row r="7396" ht="83" customHeight="1">
      <x:c r="A7396" s="6" t="str">
        <x:v>1140702_9</x:v>
      </x:c>
      <x:c r="B7396" s="6" t="str">
        <x:v>1140702</x:v>
      </x:c>
      <x:c r="C7396" s="6" t="n">
        <x:v>9</x:v>
      </x:c>
      <x:c r="D7396" s="6" t="str">
        <x:v>燎尽黯泽的焰息</x:v>
      </x:c>
      <x:c r="E7396" s="7" t="str">
        <x:v>发动【燎尽黯泽的焰息】会消耗等同于死龙生命上限25%的生命值，对敌方全体造成等同于遐蝶31.2%生命上限的量子属性伤害。
一次攻击中可重复发动【燎尽黯泽的焰息】，重复发动时，伤害倍率依次提高至36.4%/44.2%，达到44.2%后不再提高，伤害倍率提高效果在死龙消失前不会降低。
死龙当前生命值小于等于自身生命上限25%时，发动该技能会主动将生命值降至1点后触发等同于天赋【灼掠幽墟的晦翼】的技能效果。</x:v>
      </x:c>
      <x:c r="F7396" s="6" t="n">
        <x:v>0</x:v>
      </x:c>
      <x:c r="G7396" s="6" t="n">
        <x:v>0.312</x:v>
      </x:c>
      <x:c r="H7396" s="6" t="n">
        <x:v>0</x:v>
      </x:c>
      <x:c r="I7396" s="6" t="n">
        <x:v>0</x:v>
      </x:c>
      <x:c r="J7396" s="6" t="str">
        <x:v>[0.25, 0.312, 0.364, 0.442, 0.25]</x:v>
      </x:c>
      <x:c r="K7396" s="7" t="str">
        <x:v>需确认条件及分段</x:v>
      </x:c>
      <x:c r="L7396" s="6" t="str">
        <x:v>https://raw.githubusercontent.com/Mar-7th/StarRailRes/dbe8cdfcfb0bf657b9fe1cf92d5537f118ccb487/index_new/cn/character_skills.json</x:v>
      </x:c>
    </x:row>
    <x:row r="7397" ht="83" customHeight="1">
      <x:c r="A7397" s="6" t="str">
        <x:v>1140702_10</x:v>
      </x:c>
      <x:c r="B7397" s="6" t="str">
        <x:v>1140702</x:v>
      </x:c>
      <x:c r="C7397" s="6" t="n">
        <x:v>10</x:v>
      </x:c>
      <x:c r="D7397" s="6" t="str">
        <x:v>燎尽黯泽的焰息</x:v>
      </x:c>
      <x:c r="E7397" s="7" t="str">
        <x:v>发动【燎尽黯泽的焰息】会消耗等同于死龙生命上限25%的生命值，对敌方全体造成等同于遐蝶33.6%生命上限的量子属性伤害。
一次攻击中可重复发动【燎尽黯泽的焰息】，重复发动时，伤害倍率依次提高至39.2%/47.6%，达到47.6%后不再提高，伤害倍率提高效果在死龙消失前不会降低。
死龙当前生命值小于等于自身生命上限25%时，发动该技能会主动将生命值降至1点后触发等同于天赋【灼掠幽墟的晦翼】的技能效果。</x:v>
      </x:c>
      <x:c r="F7397" s="6" t="n">
        <x:v>0</x:v>
      </x:c>
      <x:c r="G7397" s="6" t="n">
        <x:v>0.336</x:v>
      </x:c>
      <x:c r="H7397" s="6" t="n">
        <x:v>0</x:v>
      </x:c>
      <x:c r="I7397" s="6" t="n">
        <x:v>0</x:v>
      </x:c>
      <x:c r="J7397" s="6" t="str">
        <x:v>[0.25, 0.336, 0.392, 0.476, 0.25]</x:v>
      </x:c>
      <x:c r="K7397" s="7" t="str">
        <x:v>需确认条件及分段</x:v>
      </x:c>
      <x:c r="L7397" s="6" t="str">
        <x:v>https://raw.githubusercontent.com/Mar-7th/StarRailRes/dbe8cdfcfb0bf657b9fe1cf92d5537f118ccb487/index_new/cn/character_skills.json</x:v>
      </x:c>
    </x:row>
    <x:row r="7398" ht="38" customHeight="1">
      <x:c r="A7398" s="6" t="str">
        <x:v>1140703_1</x:v>
      </x:c>
      <x:c r="B7398" s="6" t="str">
        <x:v>1140703</x:v>
      </x:c>
      <x:c r="C7398" s="6" t="n">
        <x:v>1</x:v>
      </x:c>
      <x:c r="D7398" s="6" t="str">
        <x:v>月茧荫蔽的身躯</x:v>
      </x:c>
      <x:c r="E7398" s="7" t="str">
        <x:v>死龙在场时为我方后援，我方受到伤害或消耗生命值时，当前生命值最多降至1点，此后由死龙承担，但死龙会消耗等同于原数值500%的生命值，持续至死龙消失。</x:v>
      </x:c>
      <x:c r="F7398" s="6" t="n">
        <x:v>0</x:v>
      </x:c>
      <x:c r="G7398" s="6" t="n">
        <x:v>0</x:v>
      </x:c>
      <x:c r="H7398" s="6" t="n">
        <x:v>0</x:v>
      </x:c>
      <x:c r="I7398" s="6" t="n">
        <x:v>0</x:v>
      </x:c>
      <x:c r="J7398" s="6" t="str">
        <x:v>[5]</x:v>
      </x:c>
      <x:c r="K7398" s="7" t="str">
        <x:v>无首段伤害倍率，请覆盖或设为辅助技能</x:v>
      </x:c>
      <x:c r="L7398" s="6" t="str">
        <x:v>https://raw.githubusercontent.com/Mar-7th/StarRailRes/dbe8cdfcfb0bf657b9fe1cf92d5537f118ccb487/index_new/cn/character_skills.json</x:v>
      </x:c>
    </x:row>
    <x:row r="7399" ht="38" customHeight="1">
      <x:c r="A7399" s="6" t="str">
        <x:v>1140703_2</x:v>
      </x:c>
      <x:c r="B7399" s="6" t="str">
        <x:v>1140703</x:v>
      </x:c>
      <x:c r="C7399" s="6" t="n">
        <x:v>2</x:v>
      </x:c>
      <x:c r="D7399" s="6" t="str">
        <x:v>月茧荫蔽的身躯</x:v>
      </x:c>
      <x:c r="E7399" s="7" t="str">
        <x:v>死龙在场时为我方后援，我方受到伤害或消耗生命值时，当前生命值最多降至1点，此后由死龙承担，但死龙会消耗等同于原数值500%的生命值，持续至死龙消失。</x:v>
      </x:c>
      <x:c r="F7399" s="6" t="n">
        <x:v>0</x:v>
      </x:c>
      <x:c r="G7399" s="6" t="n">
        <x:v>0</x:v>
      </x:c>
      <x:c r="H7399" s="6" t="n">
        <x:v>0</x:v>
      </x:c>
      <x:c r="I7399" s="6" t="n">
        <x:v>0</x:v>
      </x:c>
      <x:c r="J7399" s="6" t="str">
        <x:v>[5]</x:v>
      </x:c>
      <x:c r="K7399" s="7" t="str">
        <x:v>无首段伤害倍率，请覆盖或设为辅助技能</x:v>
      </x:c>
      <x:c r="L7399" s="6" t="str">
        <x:v>https://raw.githubusercontent.com/Mar-7th/StarRailRes/dbe8cdfcfb0bf657b9fe1cf92d5537f118ccb487/index_new/cn/character_skills.json</x:v>
      </x:c>
    </x:row>
    <x:row r="7400" ht="38" customHeight="1">
      <x:c r="A7400" s="6" t="str">
        <x:v>1140703_3</x:v>
      </x:c>
      <x:c r="B7400" s="6" t="str">
        <x:v>1140703</x:v>
      </x:c>
      <x:c r="C7400" s="6" t="n">
        <x:v>3</x:v>
      </x:c>
      <x:c r="D7400" s="6" t="str">
        <x:v>月茧荫蔽的身躯</x:v>
      </x:c>
      <x:c r="E7400" s="7" t="str">
        <x:v>死龙在场时为我方后援，我方受到伤害或消耗生命值时，当前生命值最多降至1点，此后由死龙承担，但死龙会消耗等同于原数值500%的生命值，持续至死龙消失。</x:v>
      </x:c>
      <x:c r="F7400" s="6" t="n">
        <x:v>0</x:v>
      </x:c>
      <x:c r="G7400" s="6" t="n">
        <x:v>0</x:v>
      </x:c>
      <x:c r="H7400" s="6" t="n">
        <x:v>0</x:v>
      </x:c>
      <x:c r="I7400" s="6" t="n">
        <x:v>0</x:v>
      </x:c>
      <x:c r="J7400" s="6" t="str">
        <x:v>[5]</x:v>
      </x:c>
      <x:c r="K7400" s="7" t="str">
        <x:v>无首段伤害倍率，请覆盖或设为辅助技能</x:v>
      </x:c>
      <x:c r="L7400" s="6" t="str">
        <x:v>https://raw.githubusercontent.com/Mar-7th/StarRailRes/dbe8cdfcfb0bf657b9fe1cf92d5537f118ccb487/index_new/cn/character_skills.json</x:v>
      </x:c>
    </x:row>
    <x:row r="7401" ht="38" customHeight="1">
      <x:c r="A7401" s="6" t="str">
        <x:v>1140703_4</x:v>
      </x:c>
      <x:c r="B7401" s="6" t="str">
        <x:v>1140703</x:v>
      </x:c>
      <x:c r="C7401" s="6" t="n">
        <x:v>4</x:v>
      </x:c>
      <x:c r="D7401" s="6" t="str">
        <x:v>月茧荫蔽的身躯</x:v>
      </x:c>
      <x:c r="E7401" s="7" t="str">
        <x:v>死龙在场时为我方后援，我方受到伤害或消耗生命值时，当前生命值最多降至1点，此后由死龙承担，但死龙会消耗等同于原数值500%的生命值，持续至死龙消失。</x:v>
      </x:c>
      <x:c r="F7401" s="6" t="n">
        <x:v>0</x:v>
      </x:c>
      <x:c r="G7401" s="6" t="n">
        <x:v>0</x:v>
      </x:c>
      <x:c r="H7401" s="6" t="n">
        <x:v>0</x:v>
      </x:c>
      <x:c r="I7401" s="6" t="n">
        <x:v>0</x:v>
      </x:c>
      <x:c r="J7401" s="6" t="str">
        <x:v>[5]</x:v>
      </x:c>
      <x:c r="K7401" s="7" t="str">
        <x:v>无首段伤害倍率，请覆盖或设为辅助技能</x:v>
      </x:c>
      <x:c r="L7401" s="6" t="str">
        <x:v>https://raw.githubusercontent.com/Mar-7th/StarRailRes/dbe8cdfcfb0bf657b9fe1cf92d5537f118ccb487/index_new/cn/character_skills.json</x:v>
      </x:c>
    </x:row>
    <x:row r="7402" ht="38" customHeight="1">
      <x:c r="A7402" s="6" t="str">
        <x:v>1140703_5</x:v>
      </x:c>
      <x:c r="B7402" s="6" t="str">
        <x:v>1140703</x:v>
      </x:c>
      <x:c r="C7402" s="6" t="n">
        <x:v>5</x:v>
      </x:c>
      <x:c r="D7402" s="6" t="str">
        <x:v>月茧荫蔽的身躯</x:v>
      </x:c>
      <x:c r="E7402" s="7" t="str">
        <x:v>死龙在场时为我方后援，我方受到伤害或消耗生命值时，当前生命值最多降至1点，此后由死龙承担，但死龙会消耗等同于原数值500%的生命值，持续至死龙消失。</x:v>
      </x:c>
      <x:c r="F7402" s="6" t="n">
        <x:v>0</x:v>
      </x:c>
      <x:c r="G7402" s="6" t="n">
        <x:v>0</x:v>
      </x:c>
      <x:c r="H7402" s="6" t="n">
        <x:v>0</x:v>
      </x:c>
      <x:c r="I7402" s="6" t="n">
        <x:v>0</x:v>
      </x:c>
      <x:c r="J7402" s="6" t="str">
        <x:v>[5]</x:v>
      </x:c>
      <x:c r="K7402" s="7" t="str">
        <x:v>无首段伤害倍率，请覆盖或设为辅助技能</x:v>
      </x:c>
      <x:c r="L7402" s="6" t="str">
        <x:v>https://raw.githubusercontent.com/Mar-7th/StarRailRes/dbe8cdfcfb0bf657b9fe1cf92d5537f118ccb487/index_new/cn/character_skills.json</x:v>
      </x:c>
    </x:row>
    <x:row r="7403" ht="38" customHeight="1">
      <x:c r="A7403" s="6" t="str">
        <x:v>1140703_6</x:v>
      </x:c>
      <x:c r="B7403" s="6" t="str">
        <x:v>1140703</x:v>
      </x:c>
      <x:c r="C7403" s="6" t="n">
        <x:v>6</x:v>
      </x:c>
      <x:c r="D7403" s="6" t="str">
        <x:v>月茧荫蔽的身躯</x:v>
      </x:c>
      <x:c r="E7403" s="7" t="str">
        <x:v>死龙在场时为我方后援，我方受到伤害或消耗生命值时，当前生命值最多降至1点，此后由死龙承担，但死龙会消耗等同于原数值500%的生命值，持续至死龙消失。</x:v>
      </x:c>
      <x:c r="F7403" s="6" t="n">
        <x:v>0</x:v>
      </x:c>
      <x:c r="G7403" s="6" t="n">
        <x:v>0</x:v>
      </x:c>
      <x:c r="H7403" s="6" t="n">
        <x:v>0</x:v>
      </x:c>
      <x:c r="I7403" s="6" t="n">
        <x:v>0</x:v>
      </x:c>
      <x:c r="J7403" s="6" t="str">
        <x:v>[5]</x:v>
      </x:c>
      <x:c r="K7403" s="7" t="str">
        <x:v>无首段伤害倍率，请覆盖或设为辅助技能</x:v>
      </x:c>
      <x:c r="L7403" s="6" t="str">
        <x:v>https://raw.githubusercontent.com/Mar-7th/StarRailRes/dbe8cdfcfb0bf657b9fe1cf92d5537f118ccb487/index_new/cn/character_skills.json</x:v>
      </x:c>
    </x:row>
    <x:row r="7404" ht="38" customHeight="1">
      <x:c r="A7404" s="6" t="str">
        <x:v>1140703_7</x:v>
      </x:c>
      <x:c r="B7404" s="6" t="str">
        <x:v>1140703</x:v>
      </x:c>
      <x:c r="C7404" s="6" t="n">
        <x:v>7</x:v>
      </x:c>
      <x:c r="D7404" s="6" t="str">
        <x:v>月茧荫蔽的身躯</x:v>
      </x:c>
      <x:c r="E7404" s="7" t="str">
        <x:v>死龙在场时为我方后援，我方受到伤害或消耗生命值时，当前生命值最多降至1点，此后由死龙承担，但死龙会消耗等同于原数值500%的生命值，持续至死龙消失。</x:v>
      </x:c>
      <x:c r="F7404" s="6" t="n">
        <x:v>0</x:v>
      </x:c>
      <x:c r="G7404" s="6" t="n">
        <x:v>0</x:v>
      </x:c>
      <x:c r="H7404" s="6" t="n">
        <x:v>0</x:v>
      </x:c>
      <x:c r="I7404" s="6" t="n">
        <x:v>0</x:v>
      </x:c>
      <x:c r="J7404" s="6" t="str">
        <x:v>[5]</x:v>
      </x:c>
      <x:c r="K7404" s="7" t="str">
        <x:v>无首段伤害倍率，请覆盖或设为辅助技能</x:v>
      </x:c>
      <x:c r="L7404" s="6" t="str">
        <x:v>https://raw.githubusercontent.com/Mar-7th/StarRailRes/dbe8cdfcfb0bf657b9fe1cf92d5537f118ccb487/index_new/cn/character_skills.json</x:v>
      </x:c>
    </x:row>
    <x:row r="7405" ht="38" customHeight="1">
      <x:c r="A7405" s="6" t="str">
        <x:v>1140703_8</x:v>
      </x:c>
      <x:c r="B7405" s="6" t="str">
        <x:v>1140703</x:v>
      </x:c>
      <x:c r="C7405" s="6" t="n">
        <x:v>8</x:v>
      </x:c>
      <x:c r="D7405" s="6" t="str">
        <x:v>月茧荫蔽的身躯</x:v>
      </x:c>
      <x:c r="E7405" s="7" t="str">
        <x:v>死龙在场时为我方后援，我方受到伤害或消耗生命值时，当前生命值最多降至1点，此后由死龙承担，但死龙会消耗等同于原数值500%的生命值，持续至死龙消失。</x:v>
      </x:c>
      <x:c r="F7405" s="6" t="n">
        <x:v>0</x:v>
      </x:c>
      <x:c r="G7405" s="6" t="n">
        <x:v>0</x:v>
      </x:c>
      <x:c r="H7405" s="6" t="n">
        <x:v>0</x:v>
      </x:c>
      <x:c r="I7405" s="6" t="n">
        <x:v>0</x:v>
      </x:c>
      <x:c r="J7405" s="6" t="str">
        <x:v>[5]</x:v>
      </x:c>
      <x:c r="K7405" s="7" t="str">
        <x:v>无首段伤害倍率，请覆盖或设为辅助技能</x:v>
      </x:c>
      <x:c r="L7405" s="6" t="str">
        <x:v>https://raw.githubusercontent.com/Mar-7th/StarRailRes/dbe8cdfcfb0bf657b9fe1cf92d5537f118ccb487/index_new/cn/character_skills.json</x:v>
      </x:c>
    </x:row>
    <x:row r="7406" ht="38" customHeight="1">
      <x:c r="A7406" s="6" t="str">
        <x:v>1140703_9</x:v>
      </x:c>
      <x:c r="B7406" s="6" t="str">
        <x:v>1140703</x:v>
      </x:c>
      <x:c r="C7406" s="6" t="n">
        <x:v>9</x:v>
      </x:c>
      <x:c r="D7406" s="6" t="str">
        <x:v>月茧荫蔽的身躯</x:v>
      </x:c>
      <x:c r="E7406" s="7" t="str">
        <x:v>死龙在场时为我方后援，我方受到伤害或消耗生命值时，当前生命值最多降至1点，此后由死龙承担，但死龙会消耗等同于原数值500%的生命值，持续至死龙消失。</x:v>
      </x:c>
      <x:c r="F7406" s="6" t="n">
        <x:v>0</x:v>
      </x:c>
      <x:c r="G7406" s="6" t="n">
        <x:v>0</x:v>
      </x:c>
      <x:c r="H7406" s="6" t="n">
        <x:v>0</x:v>
      </x:c>
      <x:c r="I7406" s="6" t="n">
        <x:v>0</x:v>
      </x:c>
      <x:c r="J7406" s="6" t="str">
        <x:v>[5]</x:v>
      </x:c>
      <x:c r="K7406" s="7" t="str">
        <x:v>无首段伤害倍率，请覆盖或设为辅助技能</x:v>
      </x:c>
      <x:c r="L7406" s="6" t="str">
        <x:v>https://raw.githubusercontent.com/Mar-7th/StarRailRes/dbe8cdfcfb0bf657b9fe1cf92d5537f118ccb487/index_new/cn/character_skills.json</x:v>
      </x:c>
    </x:row>
    <x:row r="7407" ht="38" customHeight="1">
      <x:c r="A7407" s="6" t="str">
        <x:v>1140703_10</x:v>
      </x:c>
      <x:c r="B7407" s="6" t="str">
        <x:v>1140703</x:v>
      </x:c>
      <x:c r="C7407" s="6" t="n">
        <x:v>10</x:v>
      </x:c>
      <x:c r="D7407" s="6" t="str">
        <x:v>月茧荫蔽的身躯</x:v>
      </x:c>
      <x:c r="E7407" s="7" t="str">
        <x:v>死龙在场时为我方后援，我方受到伤害或消耗生命值时，当前生命值最多降至1点，此后由死龙承担，但死龙会消耗等同于原数值500%的生命值，持续至死龙消失。</x:v>
      </x:c>
      <x:c r="F7407" s="6" t="n">
        <x:v>0</x:v>
      </x:c>
      <x:c r="G7407" s="6" t="n">
        <x:v>0</x:v>
      </x:c>
      <x:c r="H7407" s="6" t="n">
        <x:v>0</x:v>
      </x:c>
      <x:c r="I7407" s="6" t="n">
        <x:v>0</x:v>
      </x:c>
      <x:c r="J7407" s="6" t="str">
        <x:v>[5]</x:v>
      </x:c>
      <x:c r="K7407" s="7" t="str">
        <x:v>无首段伤害倍率，请覆盖或设为辅助技能</x:v>
      </x:c>
      <x:c r="L7407" s="6" t="str">
        <x:v>https://raw.githubusercontent.com/Mar-7th/StarRailRes/dbe8cdfcfb0bf657b9fe1cf92d5537f118ccb487/index_new/cn/character_skills.json</x:v>
      </x:c>
    </x:row>
    <x:row r="7408" ht="20" customHeight="1">
      <x:c r="A7408" s="6" t="str">
        <x:v>1140705_1</x:v>
      </x:c>
      <x:c r="B7408" s="6" t="str">
        <x:v>1140705</x:v>
      </x:c>
      <x:c r="C7408" s="6" t="n">
        <x:v>1</x:v>
      </x:c>
      <x:c r="D7408" s="6" t="str">
        <x:v>震彻寂壤的怒啸</x:v>
      </x:c>
      <x:c r="E7408" s="7" t="str">
        <x:v>死龙被召唤时，我方全体造成的伤害提高10%，持续3回合。</x:v>
      </x:c>
      <x:c r="F7408" s="6" t="n">
        <x:v>0</x:v>
      </x:c>
      <x:c r="G7408" s="6" t="n">
        <x:v>0</x:v>
      </x:c>
      <x:c r="H7408" s="6" t="n">
        <x:v>0</x:v>
      </x:c>
      <x:c r="I7408" s="6" t="n">
        <x:v>0</x:v>
      </x:c>
      <x:c r="J7408" s="6" t="str">
        <x:v>[0.1, 3]</x:v>
      </x:c>
      <x:c r="K7408" s="7" t="str">
        <x:v>无首段伤害倍率，请覆盖或设为辅助技能</x:v>
      </x:c>
      <x:c r="L7408" s="6" t="str">
        <x:v>https://raw.githubusercontent.com/Mar-7th/StarRailRes/dbe8cdfcfb0bf657b9fe1cf92d5537f118ccb487/index_new/cn/character_skills.json</x:v>
      </x:c>
    </x:row>
    <x:row r="7409" ht="20" customHeight="1">
      <x:c r="A7409" s="6" t="str">
        <x:v>1140705_2</x:v>
      </x:c>
      <x:c r="B7409" s="6" t="str">
        <x:v>1140705</x:v>
      </x:c>
      <x:c r="C7409" s="6" t="n">
        <x:v>2</x:v>
      </x:c>
      <x:c r="D7409" s="6" t="str">
        <x:v>震彻寂壤的怒啸</x:v>
      </x:c>
      <x:c r="E7409" s="7" t="str">
        <x:v>死龙被召唤时，我方全体造成的伤害提高10%，持续3回合。</x:v>
      </x:c>
      <x:c r="F7409" s="6" t="n">
        <x:v>0</x:v>
      </x:c>
      <x:c r="G7409" s="6" t="n">
        <x:v>0</x:v>
      </x:c>
      <x:c r="H7409" s="6" t="n">
        <x:v>0</x:v>
      </x:c>
      <x:c r="I7409" s="6" t="n">
        <x:v>0</x:v>
      </x:c>
      <x:c r="J7409" s="6" t="str">
        <x:v>[0.1, 3]</x:v>
      </x:c>
      <x:c r="K7409" s="7" t="str">
        <x:v>无首段伤害倍率，请覆盖或设为辅助技能</x:v>
      </x:c>
      <x:c r="L7409" s="6" t="str">
        <x:v>https://raw.githubusercontent.com/Mar-7th/StarRailRes/dbe8cdfcfb0bf657b9fe1cf92d5537f118ccb487/index_new/cn/character_skills.json</x:v>
      </x:c>
    </x:row>
    <x:row r="7410" ht="20" customHeight="1">
      <x:c r="A7410" s="6" t="str">
        <x:v>1140705_3</x:v>
      </x:c>
      <x:c r="B7410" s="6" t="str">
        <x:v>1140705</x:v>
      </x:c>
      <x:c r="C7410" s="6" t="n">
        <x:v>3</x:v>
      </x:c>
      <x:c r="D7410" s="6" t="str">
        <x:v>震彻寂壤的怒啸</x:v>
      </x:c>
      <x:c r="E7410" s="7" t="str">
        <x:v>死龙被召唤时，我方全体造成的伤害提高10%，持续3回合。</x:v>
      </x:c>
      <x:c r="F7410" s="6" t="n">
        <x:v>0</x:v>
      </x:c>
      <x:c r="G7410" s="6" t="n">
        <x:v>0</x:v>
      </x:c>
      <x:c r="H7410" s="6" t="n">
        <x:v>0</x:v>
      </x:c>
      <x:c r="I7410" s="6" t="n">
        <x:v>0</x:v>
      </x:c>
      <x:c r="J7410" s="6" t="str">
        <x:v>[0.1, 3]</x:v>
      </x:c>
      <x:c r="K7410" s="7" t="str">
        <x:v>无首段伤害倍率，请覆盖或设为辅助技能</x:v>
      </x:c>
      <x:c r="L7410" s="6" t="str">
        <x:v>https://raw.githubusercontent.com/Mar-7th/StarRailRes/dbe8cdfcfb0bf657b9fe1cf92d5537f118ccb487/index_new/cn/character_skills.json</x:v>
      </x:c>
    </x:row>
    <x:row r="7411" ht="20" customHeight="1">
      <x:c r="A7411" s="6" t="str">
        <x:v>1140705_4</x:v>
      </x:c>
      <x:c r="B7411" s="6" t="str">
        <x:v>1140705</x:v>
      </x:c>
      <x:c r="C7411" s="6" t="n">
        <x:v>4</x:v>
      </x:c>
      <x:c r="D7411" s="6" t="str">
        <x:v>震彻寂壤的怒啸</x:v>
      </x:c>
      <x:c r="E7411" s="7" t="str">
        <x:v>死龙被召唤时，我方全体造成的伤害提高10%，持续3回合。</x:v>
      </x:c>
      <x:c r="F7411" s="6" t="n">
        <x:v>0</x:v>
      </x:c>
      <x:c r="G7411" s="6" t="n">
        <x:v>0</x:v>
      </x:c>
      <x:c r="H7411" s="6" t="n">
        <x:v>0</x:v>
      </x:c>
      <x:c r="I7411" s="6" t="n">
        <x:v>0</x:v>
      </x:c>
      <x:c r="J7411" s="6" t="str">
        <x:v>[0.1, 3]</x:v>
      </x:c>
      <x:c r="K7411" s="7" t="str">
        <x:v>无首段伤害倍率，请覆盖或设为辅助技能</x:v>
      </x:c>
      <x:c r="L7411" s="6" t="str">
        <x:v>https://raw.githubusercontent.com/Mar-7th/StarRailRes/dbe8cdfcfb0bf657b9fe1cf92d5537f118ccb487/index_new/cn/character_skills.json</x:v>
      </x:c>
    </x:row>
    <x:row r="7412" ht="20" customHeight="1">
      <x:c r="A7412" s="6" t="str">
        <x:v>1140705_5</x:v>
      </x:c>
      <x:c r="B7412" s="6" t="str">
        <x:v>1140705</x:v>
      </x:c>
      <x:c r="C7412" s="6" t="n">
        <x:v>5</x:v>
      </x:c>
      <x:c r="D7412" s="6" t="str">
        <x:v>震彻寂壤的怒啸</x:v>
      </x:c>
      <x:c r="E7412" s="7" t="str">
        <x:v>死龙被召唤时，我方全体造成的伤害提高10%，持续3回合。</x:v>
      </x:c>
      <x:c r="F7412" s="6" t="n">
        <x:v>0</x:v>
      </x:c>
      <x:c r="G7412" s="6" t="n">
        <x:v>0</x:v>
      </x:c>
      <x:c r="H7412" s="6" t="n">
        <x:v>0</x:v>
      </x:c>
      <x:c r="I7412" s="6" t="n">
        <x:v>0</x:v>
      </x:c>
      <x:c r="J7412" s="6" t="str">
        <x:v>[0.1, 3]</x:v>
      </x:c>
      <x:c r="K7412" s="7" t="str">
        <x:v>无首段伤害倍率，请覆盖或设为辅助技能</x:v>
      </x:c>
      <x:c r="L7412" s="6" t="str">
        <x:v>https://raw.githubusercontent.com/Mar-7th/StarRailRes/dbe8cdfcfb0bf657b9fe1cf92d5537f118ccb487/index_new/cn/character_skills.json</x:v>
      </x:c>
    </x:row>
    <x:row r="7413" ht="20" customHeight="1">
      <x:c r="A7413" s="6" t="str">
        <x:v>1140705_6</x:v>
      </x:c>
      <x:c r="B7413" s="6" t="str">
        <x:v>1140705</x:v>
      </x:c>
      <x:c r="C7413" s="6" t="n">
        <x:v>6</x:v>
      </x:c>
      <x:c r="D7413" s="6" t="str">
        <x:v>震彻寂壤的怒啸</x:v>
      </x:c>
      <x:c r="E7413" s="7" t="str">
        <x:v>死龙被召唤时，我方全体造成的伤害提高10%，持续3回合。</x:v>
      </x:c>
      <x:c r="F7413" s="6" t="n">
        <x:v>0</x:v>
      </x:c>
      <x:c r="G7413" s="6" t="n">
        <x:v>0</x:v>
      </x:c>
      <x:c r="H7413" s="6" t="n">
        <x:v>0</x:v>
      </x:c>
      <x:c r="I7413" s="6" t="n">
        <x:v>0</x:v>
      </x:c>
      <x:c r="J7413" s="6" t="str">
        <x:v>[0.1, 3]</x:v>
      </x:c>
      <x:c r="K7413" s="7" t="str">
        <x:v>无首段伤害倍率，请覆盖或设为辅助技能</x:v>
      </x:c>
      <x:c r="L7413" s="6" t="str">
        <x:v>https://raw.githubusercontent.com/Mar-7th/StarRailRes/dbe8cdfcfb0bf657b9fe1cf92d5537f118ccb487/index_new/cn/character_skills.json</x:v>
      </x:c>
    </x:row>
    <x:row r="7414" ht="20" customHeight="1">
      <x:c r="A7414" s="6" t="str">
        <x:v>1140705_7</x:v>
      </x:c>
      <x:c r="B7414" s="6" t="str">
        <x:v>1140705</x:v>
      </x:c>
      <x:c r="C7414" s="6" t="n">
        <x:v>7</x:v>
      </x:c>
      <x:c r="D7414" s="6" t="str">
        <x:v>震彻寂壤的怒啸</x:v>
      </x:c>
      <x:c r="E7414" s="7" t="str">
        <x:v>死龙被召唤时，我方全体造成的伤害提高10%，持续3回合。</x:v>
      </x:c>
      <x:c r="F7414" s="6" t="n">
        <x:v>0</x:v>
      </x:c>
      <x:c r="G7414" s="6" t="n">
        <x:v>0</x:v>
      </x:c>
      <x:c r="H7414" s="6" t="n">
        <x:v>0</x:v>
      </x:c>
      <x:c r="I7414" s="6" t="n">
        <x:v>0</x:v>
      </x:c>
      <x:c r="J7414" s="6" t="str">
        <x:v>[0.1, 3]</x:v>
      </x:c>
      <x:c r="K7414" s="7" t="str">
        <x:v>无首段伤害倍率，请覆盖或设为辅助技能</x:v>
      </x:c>
      <x:c r="L7414" s="6" t="str">
        <x:v>https://raw.githubusercontent.com/Mar-7th/StarRailRes/dbe8cdfcfb0bf657b9fe1cf92d5537f118ccb487/index_new/cn/character_skills.json</x:v>
      </x:c>
    </x:row>
    <x:row r="7415" ht="20" customHeight="1">
      <x:c r="A7415" s="6" t="str">
        <x:v>1140705_8</x:v>
      </x:c>
      <x:c r="B7415" s="6" t="str">
        <x:v>1140705</x:v>
      </x:c>
      <x:c r="C7415" s="6" t="n">
        <x:v>8</x:v>
      </x:c>
      <x:c r="D7415" s="6" t="str">
        <x:v>震彻寂壤的怒啸</x:v>
      </x:c>
      <x:c r="E7415" s="7" t="str">
        <x:v>死龙被召唤时，我方全体造成的伤害提高10%，持续3回合。</x:v>
      </x:c>
      <x:c r="F7415" s="6" t="n">
        <x:v>0</x:v>
      </x:c>
      <x:c r="G7415" s="6" t="n">
        <x:v>0</x:v>
      </x:c>
      <x:c r="H7415" s="6" t="n">
        <x:v>0</x:v>
      </x:c>
      <x:c r="I7415" s="6" t="n">
        <x:v>0</x:v>
      </x:c>
      <x:c r="J7415" s="6" t="str">
        <x:v>[0.1, 3]</x:v>
      </x:c>
      <x:c r="K7415" s="7" t="str">
        <x:v>无首段伤害倍率，请覆盖或设为辅助技能</x:v>
      </x:c>
      <x:c r="L7415" s="6" t="str">
        <x:v>https://raw.githubusercontent.com/Mar-7th/StarRailRes/dbe8cdfcfb0bf657b9fe1cf92d5537f118ccb487/index_new/cn/character_skills.json</x:v>
      </x:c>
    </x:row>
    <x:row r="7416" ht="20" customHeight="1">
      <x:c r="A7416" s="6" t="str">
        <x:v>1140705_9</x:v>
      </x:c>
      <x:c r="B7416" s="6" t="str">
        <x:v>1140705</x:v>
      </x:c>
      <x:c r="C7416" s="6" t="n">
        <x:v>9</x:v>
      </x:c>
      <x:c r="D7416" s="6" t="str">
        <x:v>震彻寂壤的怒啸</x:v>
      </x:c>
      <x:c r="E7416" s="7" t="str">
        <x:v>死龙被召唤时，我方全体造成的伤害提高10%，持续3回合。</x:v>
      </x:c>
      <x:c r="F7416" s="6" t="n">
        <x:v>0</x:v>
      </x:c>
      <x:c r="G7416" s="6" t="n">
        <x:v>0</x:v>
      </x:c>
      <x:c r="H7416" s="6" t="n">
        <x:v>0</x:v>
      </x:c>
      <x:c r="I7416" s="6" t="n">
        <x:v>0</x:v>
      </x:c>
      <x:c r="J7416" s="6" t="str">
        <x:v>[0.1, 3]</x:v>
      </x:c>
      <x:c r="K7416" s="7" t="str">
        <x:v>无首段伤害倍率，请覆盖或设为辅助技能</x:v>
      </x:c>
      <x:c r="L7416" s="6" t="str">
        <x:v>https://raw.githubusercontent.com/Mar-7th/StarRailRes/dbe8cdfcfb0bf657b9fe1cf92d5537f118ccb487/index_new/cn/character_skills.json</x:v>
      </x:c>
    </x:row>
    <x:row r="7417" ht="20" customHeight="1">
      <x:c r="A7417" s="6" t="str">
        <x:v>1140705_10</x:v>
      </x:c>
      <x:c r="B7417" s="6" t="str">
        <x:v>1140705</x:v>
      </x:c>
      <x:c r="C7417" s="6" t="n">
        <x:v>10</x:v>
      </x:c>
      <x:c r="D7417" s="6" t="str">
        <x:v>震彻寂壤的怒啸</x:v>
      </x:c>
      <x:c r="E7417" s="7" t="str">
        <x:v>死龙被召唤时，我方全体造成的伤害提高10%，持续3回合。</x:v>
      </x:c>
      <x:c r="F7417" s="6" t="n">
        <x:v>0</x:v>
      </x:c>
      <x:c r="G7417" s="6" t="n">
        <x:v>0</x:v>
      </x:c>
      <x:c r="H7417" s="6" t="n">
        <x:v>0</x:v>
      </x:c>
      <x:c r="I7417" s="6" t="n">
        <x:v>0</x:v>
      </x:c>
      <x:c r="J7417" s="6" t="str">
        <x:v>[0.1, 3]</x:v>
      </x:c>
      <x:c r="K7417" s="7" t="str">
        <x:v>无首段伤害倍率，请覆盖或设为辅助技能</x:v>
      </x:c>
      <x:c r="L7417" s="6" t="str">
        <x:v>https://raw.githubusercontent.com/Mar-7th/StarRailRes/dbe8cdfcfb0bf657b9fe1cf92d5537f118ccb487/index_new/cn/character_skills.json</x:v>
      </x:c>
    </x:row>
    <x:row r="7418" ht="38" customHeight="1">
      <x:c r="A7418" s="6" t="str">
        <x:v>1140706_1</x:v>
      </x:c>
      <x:c r="B7418" s="6" t="str">
        <x:v>1140706</x:v>
      </x:c>
      <x:c r="C7418" s="6" t="n">
        <x:v>1</x:v>
      </x:c>
      <x:c r="D7418" s="6" t="str">
        <x:v>灼掠幽墟的晦翼</x:v>
      </x:c>
      <x:c r="E7418" s="7" t="str">
        <x:v>死龙消失时，造成6次伤害，每次伤害对敌方随机单体造成等同于遐蝶20%生命上限的量子属性伤害，同时为我方全体回复等同于遐蝶3%生命上限+400点的生命值。</x:v>
      </x:c>
      <x:c r="F7418" s="6" t="n">
        <x:v>0</x:v>
      </x:c>
      <x:c r="G7418" s="6" t="n">
        <x:v>0.23</x:v>
      </x:c>
      <x:c r="H7418" s="6" t="n">
        <x:v>0</x:v>
      </x:c>
      <x:c r="I7418" s="6" t="n">
        <x:v>0</x:v>
      </x:c>
      <x:c r="J7418" s="6" t="str">
        <x:v>[0.2, 6, 0.03, 400]</x:v>
      </x:c>
      <x:c r="K7418" s="7" t="str">
        <x:v>需确认条件及分段</x:v>
      </x:c>
      <x:c r="L7418" s="6" t="str">
        <x:v>https://raw.githubusercontent.com/Mar-7th/StarRailRes/dbe8cdfcfb0bf657b9fe1cf92d5537f118ccb487/index_new/cn/character_skills.json</x:v>
      </x:c>
    </x:row>
    <x:row r="7419" ht="38" customHeight="1">
      <x:c r="A7419" s="6" t="str">
        <x:v>1140706_2</x:v>
      </x:c>
      <x:c r="B7419" s="6" t="str">
        <x:v>1140706</x:v>
      </x:c>
      <x:c r="C7419" s="6" t="n">
        <x:v>2</x:v>
      </x:c>
      <x:c r="D7419" s="6" t="str">
        <x:v>灼掠幽墟的晦翼</x:v>
      </x:c>
      <x:c r="E7419" s="7" t="str">
        <x:v>死龙消失时，造成6次伤害，每次伤害对敌方随机单体造成等同于遐蝶24%生命上限的量子属性伤害，同时为我方全体回复等同于遐蝶3.6%生命上限+480点的生命值。</x:v>
      </x:c>
      <x:c r="F7419" s="6" t="n">
        <x:v>0</x:v>
      </x:c>
      <x:c r="G7419" s="6" t="n">
        <x:v>0.27599999999999997</x:v>
      </x:c>
      <x:c r="H7419" s="6" t="n">
        <x:v>0</x:v>
      </x:c>
      <x:c r="I7419" s="6" t="n">
        <x:v>0</x:v>
      </x:c>
      <x:c r="J7419" s="6" t="str">
        <x:v>[0.24, 6, 0.036, 480]</x:v>
      </x:c>
      <x:c r="K7419" s="7" t="str">
        <x:v>需确认条件及分段</x:v>
      </x:c>
      <x:c r="L7419" s="6" t="str">
        <x:v>https://raw.githubusercontent.com/Mar-7th/StarRailRes/dbe8cdfcfb0bf657b9fe1cf92d5537f118ccb487/index_new/cn/character_skills.json</x:v>
      </x:c>
    </x:row>
    <x:row r="7420" ht="38" customHeight="1">
      <x:c r="A7420" s="6" t="str">
        <x:v>1140706_3</x:v>
      </x:c>
      <x:c r="B7420" s="6" t="str">
        <x:v>1140706</x:v>
      </x:c>
      <x:c r="C7420" s="6" t="n">
        <x:v>3</x:v>
      </x:c>
      <x:c r="D7420" s="6" t="str">
        <x:v>灼掠幽墟的晦翼</x:v>
      </x:c>
      <x:c r="E7420" s="7" t="str">
        <x:v>死龙消失时，造成6次伤害，每次伤害对敌方随机单体造成等同于遐蝶28%生命上限的量子属性伤害，同时为我方全体回复等同于遐蝶4.2%生命上限+560点的生命值。</x:v>
      </x:c>
      <x:c r="F7420" s="6" t="n">
        <x:v>0</x:v>
      </x:c>
      <x:c r="G7420" s="6" t="n">
        <x:v>0.322</x:v>
      </x:c>
      <x:c r="H7420" s="6" t="n">
        <x:v>0</x:v>
      </x:c>
      <x:c r="I7420" s="6" t="n">
        <x:v>0</x:v>
      </x:c>
      <x:c r="J7420" s="6" t="str">
        <x:v>[0.28, 6, 0.042, 560]</x:v>
      </x:c>
      <x:c r="K7420" s="7" t="str">
        <x:v>需确认条件及分段</x:v>
      </x:c>
      <x:c r="L7420" s="6" t="str">
        <x:v>https://raw.githubusercontent.com/Mar-7th/StarRailRes/dbe8cdfcfb0bf657b9fe1cf92d5537f118ccb487/index_new/cn/character_skills.json</x:v>
      </x:c>
    </x:row>
    <x:row r="7421" ht="38" customHeight="1">
      <x:c r="A7421" s="6" t="str">
        <x:v>1140706_4</x:v>
      </x:c>
      <x:c r="B7421" s="6" t="str">
        <x:v>1140706</x:v>
      </x:c>
      <x:c r="C7421" s="6" t="n">
        <x:v>4</x:v>
      </x:c>
      <x:c r="D7421" s="6" t="str">
        <x:v>灼掠幽墟的晦翼</x:v>
      </x:c>
      <x:c r="E7421" s="7" t="str">
        <x:v>死龙消失时，造成6次伤害，每次伤害对敌方随机单体造成等同于遐蝶32%生命上限的量子属性伤害，同时为我方全体回复等同于遐蝶4.8%生命上限+640点的生命值。</x:v>
      </x:c>
      <x:c r="F7421" s="6" t="n">
        <x:v>0</x:v>
      </x:c>
      <x:c r="G7421" s="6" t="n">
        <x:v>0.368</x:v>
      </x:c>
      <x:c r="H7421" s="6" t="n">
        <x:v>0</x:v>
      </x:c>
      <x:c r="I7421" s="6" t="n">
        <x:v>0</x:v>
      </x:c>
      <x:c r="J7421" s="6" t="str">
        <x:v>[0.32, 6, 0.048, 640]</x:v>
      </x:c>
      <x:c r="K7421" s="7" t="str">
        <x:v>需确认条件及分段</x:v>
      </x:c>
      <x:c r="L7421" s="6" t="str">
        <x:v>https://raw.githubusercontent.com/Mar-7th/StarRailRes/dbe8cdfcfb0bf657b9fe1cf92d5537f118ccb487/index_new/cn/character_skills.json</x:v>
      </x:c>
    </x:row>
    <x:row r="7422" ht="38" customHeight="1">
      <x:c r="A7422" s="6" t="str">
        <x:v>1140706_5</x:v>
      </x:c>
      <x:c r="B7422" s="6" t="str">
        <x:v>1140706</x:v>
      </x:c>
      <x:c r="C7422" s="6" t="n">
        <x:v>5</x:v>
      </x:c>
      <x:c r="D7422" s="6" t="str">
        <x:v>灼掠幽墟的晦翼</x:v>
      </x:c>
      <x:c r="E7422" s="7" t="str">
        <x:v>死龙消失时，造成6次伤害，每次伤害对敌方随机单体造成等同于遐蝶36%生命上限的量子属性伤害，同时为我方全体回复等同于遐蝶5.4%生命上限+720点的生命值。</x:v>
      </x:c>
      <x:c r="F7422" s="6" t="n">
        <x:v>0</x:v>
      </x:c>
      <x:c r="G7422" s="6" t="n">
        <x:v>0.414</x:v>
      </x:c>
      <x:c r="H7422" s="6" t="n">
        <x:v>0</x:v>
      </x:c>
      <x:c r="I7422" s="6" t="n">
        <x:v>0</x:v>
      </x:c>
      <x:c r="J7422" s="6" t="str">
        <x:v>[0.36, 6, 0.054, 720]</x:v>
      </x:c>
      <x:c r="K7422" s="7" t="str">
        <x:v>需确认条件及分段</x:v>
      </x:c>
      <x:c r="L7422" s="6" t="str">
        <x:v>https://raw.githubusercontent.com/Mar-7th/StarRailRes/dbe8cdfcfb0bf657b9fe1cf92d5537f118ccb487/index_new/cn/character_skills.json</x:v>
      </x:c>
    </x:row>
    <x:row r="7423" ht="38" customHeight="1">
      <x:c r="A7423" s="6" t="str">
        <x:v>1140706_6</x:v>
      </x:c>
      <x:c r="B7423" s="6" t="str">
        <x:v>1140706</x:v>
      </x:c>
      <x:c r="C7423" s="6" t="n">
        <x:v>6</x:v>
      </x:c>
      <x:c r="D7423" s="6" t="str">
        <x:v>灼掠幽墟的晦翼</x:v>
      </x:c>
      <x:c r="E7423" s="7" t="str">
        <x:v>死龙消失时，造成6次伤害，每次伤害对敌方随机单体造成等同于遐蝶40%生命上限的量子属性伤害，同时为我方全体回复等同于遐蝶6%生命上限+800点的生命值。</x:v>
      </x:c>
      <x:c r="F7423" s="6" t="n">
        <x:v>0</x:v>
      </x:c>
      <x:c r="G7423" s="6" t="n">
        <x:v>0.46</x:v>
      </x:c>
      <x:c r="H7423" s="6" t="n">
        <x:v>0</x:v>
      </x:c>
      <x:c r="I7423" s="6" t="n">
        <x:v>0</x:v>
      </x:c>
      <x:c r="J7423" s="6" t="str">
        <x:v>[0.4, 6, 0.06, 800]</x:v>
      </x:c>
      <x:c r="K7423" s="7" t="str">
        <x:v>需确认条件及分段</x:v>
      </x:c>
      <x:c r="L7423" s="6" t="str">
        <x:v>https://raw.githubusercontent.com/Mar-7th/StarRailRes/dbe8cdfcfb0bf657b9fe1cf92d5537f118ccb487/index_new/cn/character_skills.json</x:v>
      </x:c>
    </x:row>
    <x:row r="7424" ht="38" customHeight="1">
      <x:c r="A7424" s="6" t="str">
        <x:v>1140706_7</x:v>
      </x:c>
      <x:c r="B7424" s="6" t="str">
        <x:v>1140706</x:v>
      </x:c>
      <x:c r="C7424" s="6" t="n">
        <x:v>7</x:v>
      </x:c>
      <x:c r="D7424" s="6" t="str">
        <x:v>灼掠幽墟的晦翼</x:v>
      </x:c>
      <x:c r="E7424" s="7" t="str">
        <x:v>死龙消失时，造成6次伤害，每次伤害对敌方随机单体造成等同于遐蝶44%生命上限的量子属性伤害，同时为我方全体回复等同于遐蝶6.6%生命上限+880点的生命值。</x:v>
      </x:c>
      <x:c r="F7424" s="6" t="n">
        <x:v>0</x:v>
      </x:c>
      <x:c r="G7424" s="6" t="n">
        <x:v>0.506</x:v>
      </x:c>
      <x:c r="H7424" s="6" t="n">
        <x:v>0</x:v>
      </x:c>
      <x:c r="I7424" s="6" t="n">
        <x:v>0</x:v>
      </x:c>
      <x:c r="J7424" s="6" t="str">
        <x:v>[0.44, 6, 0.066, 880]</x:v>
      </x:c>
      <x:c r="K7424" s="7" t="str">
        <x:v>需确认条件及分段</x:v>
      </x:c>
      <x:c r="L7424" s="6" t="str">
        <x:v>https://raw.githubusercontent.com/Mar-7th/StarRailRes/dbe8cdfcfb0bf657b9fe1cf92d5537f118ccb487/index_new/cn/character_skills.json</x:v>
      </x:c>
    </x:row>
    <x:row r="7425" ht="38" customHeight="1">
      <x:c r="A7425" s="6" t="str">
        <x:v>1140706_8</x:v>
      </x:c>
      <x:c r="B7425" s="6" t="str">
        <x:v>1140706</x:v>
      </x:c>
      <x:c r="C7425" s="6" t="n">
        <x:v>8</x:v>
      </x:c>
      <x:c r="D7425" s="6" t="str">
        <x:v>灼掠幽墟的晦翼</x:v>
      </x:c>
      <x:c r="E7425" s="7" t="str">
        <x:v>死龙消失时，造成6次伤害，每次伤害对敌方随机单体造成等同于遐蝶48%生命上限的量子属性伤害，同时为我方全体回复等同于遐蝶7.2%生命上限+960点的生命值。</x:v>
      </x:c>
      <x:c r="F7425" s="6" t="n">
        <x:v>0</x:v>
      </x:c>
      <x:c r="G7425" s="6" t="n">
        <x:v>0.5519999999999999</x:v>
      </x:c>
      <x:c r="H7425" s="6" t="n">
        <x:v>0</x:v>
      </x:c>
      <x:c r="I7425" s="6" t="n">
        <x:v>0</x:v>
      </x:c>
      <x:c r="J7425" s="6" t="str">
        <x:v>[0.48, 6, 0.072, 960]</x:v>
      </x:c>
      <x:c r="K7425" s="7" t="str">
        <x:v>需确认条件及分段</x:v>
      </x:c>
      <x:c r="L7425" s="6" t="str">
        <x:v>https://raw.githubusercontent.com/Mar-7th/StarRailRes/dbe8cdfcfb0bf657b9fe1cf92d5537f118ccb487/index_new/cn/character_skills.json</x:v>
      </x:c>
    </x:row>
    <x:row r="7426" ht="38" customHeight="1">
      <x:c r="A7426" s="6" t="str">
        <x:v>1140706_9</x:v>
      </x:c>
      <x:c r="B7426" s="6" t="str">
        <x:v>1140706</x:v>
      </x:c>
      <x:c r="C7426" s="6" t="n">
        <x:v>9</x:v>
      </x:c>
      <x:c r="D7426" s="6" t="str">
        <x:v>灼掠幽墟的晦翼</x:v>
      </x:c>
      <x:c r="E7426" s="7" t="str">
        <x:v>死龙消失时，造成6次伤害，每次伤害对敌方随机单体造成等同于遐蝶52%生命上限的量子属性伤害，同时为我方全体回复等同于遐蝶7.8%生命上限+1040点的生命值。</x:v>
      </x:c>
      <x:c r="F7426" s="6" t="n">
        <x:v>0</x:v>
      </x:c>
      <x:c r="G7426" s="6" t="n">
        <x:v>0.598</x:v>
      </x:c>
      <x:c r="H7426" s="6" t="n">
        <x:v>0</x:v>
      </x:c>
      <x:c r="I7426" s="6" t="n">
        <x:v>0</x:v>
      </x:c>
      <x:c r="J7426" s="6" t="str">
        <x:v>[0.52, 6, 0.078, 1040]</x:v>
      </x:c>
      <x:c r="K7426" s="7" t="str">
        <x:v>需确认条件及分段</x:v>
      </x:c>
      <x:c r="L7426" s="6" t="str">
        <x:v>https://raw.githubusercontent.com/Mar-7th/StarRailRes/dbe8cdfcfb0bf657b9fe1cf92d5537f118ccb487/index_new/cn/character_skills.json</x:v>
      </x:c>
    </x:row>
    <x:row r="7427" ht="38" customHeight="1">
      <x:c r="A7427" s="6" t="str">
        <x:v>1140706_10</x:v>
      </x:c>
      <x:c r="B7427" s="6" t="str">
        <x:v>1140706</x:v>
      </x:c>
      <x:c r="C7427" s="6" t="n">
        <x:v>10</x:v>
      </x:c>
      <x:c r="D7427" s="6" t="str">
        <x:v>灼掠幽墟的晦翼</x:v>
      </x:c>
      <x:c r="E7427" s="7" t="str">
        <x:v>死龙消失时，造成6次伤害，每次伤害对敌方随机单体造成等同于遐蝶56%生命上限的量子属性伤害，同时为我方全体回复等同于遐蝶8.4%生命上限+1120点的生命值。</x:v>
      </x:c>
      <x:c r="F7427" s="6" t="n">
        <x:v>0</x:v>
      </x:c>
      <x:c r="G7427" s="6" t="n">
        <x:v>0.644</x:v>
      </x:c>
      <x:c r="H7427" s="6" t="n">
        <x:v>0</x:v>
      </x:c>
      <x:c r="I7427" s="6" t="n">
        <x:v>0</x:v>
      </x:c>
      <x:c r="J7427" s="6" t="str">
        <x:v>[0.56, 6, 0.084, 1120]</x:v>
      </x:c>
      <x:c r="K7427" s="7" t="str">
        <x:v>需确认条件及分段</x:v>
      </x:c>
      <x:c r="L7427" s="6" t="str">
        <x:v>https://raw.githubusercontent.com/Mar-7th/StarRailRes/dbe8cdfcfb0bf657b9fe1cf92d5537f118ccb487/index_new/cn/character_skills.json</x:v>
      </x:c>
    </x:row>
    <x:row r="7428" ht="53" customHeight="1">
      <x:c r="A7428" s="6" t="str">
        <x:v>1140710_1</x:v>
      </x:c>
      <x:c r="B7428" s="6" t="str">
        <x:v>1140710</x:v>
      </x:c>
      <x:c r="C7428" s="6" t="n">
        <x:v>1</x:v>
      </x:c>
      <x:c r="D7428" s="6" t="str">
        <x:v>燎尽黯泽的焰息</x:v>
      </x:c>
      <x:c r="E7428" s="7" t="str">
        <x:v>消耗自身生命值，对敌方全体造成量子属性伤害，且本回合不会结束。重复施放技能时，技能最多获得3次强化。生命值小于等于#5[i]%时，施放该技能会主动触发忆灵天赋【灼掠幽墟的晦翼】的技能效果。</x:v>
      </x:c>
      <x:c r="F7428" s="6" t="n">
        <x:v>0</x:v>
      </x:c>
      <x:c r="G7428" s="6" t="n">
        <x:v>0</x:v>
      </x:c>
      <x:c r="H7428" s="6" t="n">
        <x:v>0</x:v>
      </x:c>
      <x:c r="I7428" s="6" t="n">
        <x:v>0</x:v>
      </x:c>
      <x:c r="J7428" s="6" t="str">
        <x:v>[0.25]</x:v>
      </x:c>
      <x:c r="K7428" s="7" t="str">
        <x:v>无首段伤害倍率，请覆盖或设为辅助技能</x:v>
      </x:c>
      <x:c r="L7428" s="6" t="str">
        <x:v>https://raw.githubusercontent.com/Mar-7th/StarRailRes/dbe8cdfcfb0bf657b9fe1cf92d5537f118ccb487/index_new/cn/character_skills.json</x:v>
      </x:c>
    </x:row>
    <x:row r="7429" ht="53" customHeight="1">
      <x:c r="A7429" s="6" t="str">
        <x:v>1140710_2</x:v>
      </x:c>
      <x:c r="B7429" s="6" t="str">
        <x:v>1140710</x:v>
      </x:c>
      <x:c r="C7429" s="6" t="n">
        <x:v>2</x:v>
      </x:c>
      <x:c r="D7429" s="6" t="str">
        <x:v>燎尽黯泽的焰息</x:v>
      </x:c>
      <x:c r="E7429" s="7" t="str">
        <x:v>消耗自身生命值，对敌方全体造成量子属性伤害，且本回合不会结束。重复施放技能时，技能最多获得3次强化。生命值小于等于#5[i]%时，施放该技能会主动触发忆灵天赋【灼掠幽墟的晦翼】的技能效果。</x:v>
      </x:c>
      <x:c r="F7429" s="6" t="n">
        <x:v>0</x:v>
      </x:c>
      <x:c r="G7429" s="6" t="n">
        <x:v>0</x:v>
      </x:c>
      <x:c r="H7429" s="6" t="n">
        <x:v>0</x:v>
      </x:c>
      <x:c r="I7429" s="6" t="n">
        <x:v>0</x:v>
      </x:c>
      <x:c r="J7429" s="6" t="str">
        <x:v>[0.25]</x:v>
      </x:c>
      <x:c r="K7429" s="7" t="str">
        <x:v>无首段伤害倍率，请覆盖或设为辅助技能</x:v>
      </x:c>
      <x:c r="L7429" s="6" t="str">
        <x:v>https://raw.githubusercontent.com/Mar-7th/StarRailRes/dbe8cdfcfb0bf657b9fe1cf92d5537f118ccb487/index_new/cn/character_skills.json</x:v>
      </x:c>
    </x:row>
    <x:row r="7430" ht="53" customHeight="1">
      <x:c r="A7430" s="6" t="str">
        <x:v>1140710_3</x:v>
      </x:c>
      <x:c r="B7430" s="6" t="str">
        <x:v>1140710</x:v>
      </x:c>
      <x:c r="C7430" s="6" t="n">
        <x:v>3</x:v>
      </x:c>
      <x:c r="D7430" s="6" t="str">
        <x:v>燎尽黯泽的焰息</x:v>
      </x:c>
      <x:c r="E7430" s="7" t="str">
        <x:v>消耗自身生命值，对敌方全体造成量子属性伤害，且本回合不会结束。重复施放技能时，技能最多获得3次强化。生命值小于等于#5[i]%时，施放该技能会主动触发忆灵天赋【灼掠幽墟的晦翼】的技能效果。</x:v>
      </x:c>
      <x:c r="F7430" s="6" t="n">
        <x:v>0</x:v>
      </x:c>
      <x:c r="G7430" s="6" t="n">
        <x:v>0</x:v>
      </x:c>
      <x:c r="H7430" s="6" t="n">
        <x:v>0</x:v>
      </x:c>
      <x:c r="I7430" s="6" t="n">
        <x:v>0</x:v>
      </x:c>
      <x:c r="J7430" s="6" t="str">
        <x:v>[0.25]</x:v>
      </x:c>
      <x:c r="K7430" s="7" t="str">
        <x:v>无首段伤害倍率，请覆盖或设为辅助技能</x:v>
      </x:c>
      <x:c r="L7430" s="6" t="str">
        <x:v>https://raw.githubusercontent.com/Mar-7th/StarRailRes/dbe8cdfcfb0bf657b9fe1cf92d5537f118ccb487/index_new/cn/character_skills.json</x:v>
      </x:c>
    </x:row>
    <x:row r="7431" ht="53" customHeight="1">
      <x:c r="A7431" s="6" t="str">
        <x:v>1140710_4</x:v>
      </x:c>
      <x:c r="B7431" s="6" t="str">
        <x:v>1140710</x:v>
      </x:c>
      <x:c r="C7431" s="6" t="n">
        <x:v>4</x:v>
      </x:c>
      <x:c r="D7431" s="6" t="str">
        <x:v>燎尽黯泽的焰息</x:v>
      </x:c>
      <x:c r="E7431" s="7" t="str">
        <x:v>消耗自身生命值，对敌方全体造成量子属性伤害，且本回合不会结束。重复施放技能时，技能最多获得3次强化。生命值小于等于#5[i]%时，施放该技能会主动触发忆灵天赋【灼掠幽墟的晦翼】的技能效果。</x:v>
      </x:c>
      <x:c r="F7431" s="6" t="n">
        <x:v>0</x:v>
      </x:c>
      <x:c r="G7431" s="6" t="n">
        <x:v>0</x:v>
      </x:c>
      <x:c r="H7431" s="6" t="n">
        <x:v>0</x:v>
      </x:c>
      <x:c r="I7431" s="6" t="n">
        <x:v>0</x:v>
      </x:c>
      <x:c r="J7431" s="6" t="str">
        <x:v>[0.25]</x:v>
      </x:c>
      <x:c r="K7431" s="7" t="str">
        <x:v>无首段伤害倍率，请覆盖或设为辅助技能</x:v>
      </x:c>
      <x:c r="L7431" s="6" t="str">
        <x:v>https://raw.githubusercontent.com/Mar-7th/StarRailRes/dbe8cdfcfb0bf657b9fe1cf92d5537f118ccb487/index_new/cn/character_skills.json</x:v>
      </x:c>
    </x:row>
    <x:row r="7432" ht="53" customHeight="1">
      <x:c r="A7432" s="6" t="str">
        <x:v>1140710_5</x:v>
      </x:c>
      <x:c r="B7432" s="6" t="str">
        <x:v>1140710</x:v>
      </x:c>
      <x:c r="C7432" s="6" t="n">
        <x:v>5</x:v>
      </x:c>
      <x:c r="D7432" s="6" t="str">
        <x:v>燎尽黯泽的焰息</x:v>
      </x:c>
      <x:c r="E7432" s="7" t="str">
        <x:v>消耗自身生命值，对敌方全体造成量子属性伤害，且本回合不会结束。重复施放技能时，技能最多获得3次强化。生命值小于等于#5[i]%时，施放该技能会主动触发忆灵天赋【灼掠幽墟的晦翼】的技能效果。</x:v>
      </x:c>
      <x:c r="F7432" s="6" t="n">
        <x:v>0</x:v>
      </x:c>
      <x:c r="G7432" s="6" t="n">
        <x:v>0</x:v>
      </x:c>
      <x:c r="H7432" s="6" t="n">
        <x:v>0</x:v>
      </x:c>
      <x:c r="I7432" s="6" t="n">
        <x:v>0</x:v>
      </x:c>
      <x:c r="J7432" s="6" t="str">
        <x:v>[0.25]</x:v>
      </x:c>
      <x:c r="K7432" s="7" t="str">
        <x:v>无首段伤害倍率，请覆盖或设为辅助技能</x:v>
      </x:c>
      <x:c r="L7432" s="6" t="str">
        <x:v>https://raw.githubusercontent.com/Mar-7th/StarRailRes/dbe8cdfcfb0bf657b9fe1cf92d5537f118ccb487/index_new/cn/character_skills.json</x:v>
      </x:c>
    </x:row>
    <x:row r="7433" ht="53" customHeight="1">
      <x:c r="A7433" s="6" t="str">
        <x:v>1140710_6</x:v>
      </x:c>
      <x:c r="B7433" s="6" t="str">
        <x:v>1140710</x:v>
      </x:c>
      <x:c r="C7433" s="6" t="n">
        <x:v>6</x:v>
      </x:c>
      <x:c r="D7433" s="6" t="str">
        <x:v>燎尽黯泽的焰息</x:v>
      </x:c>
      <x:c r="E7433" s="7" t="str">
        <x:v>消耗自身生命值，对敌方全体造成量子属性伤害，且本回合不会结束。重复施放技能时，技能最多获得3次强化。生命值小于等于#5[i]%时，施放该技能会主动触发忆灵天赋【灼掠幽墟的晦翼】的技能效果。</x:v>
      </x:c>
      <x:c r="F7433" s="6" t="n">
        <x:v>0</x:v>
      </x:c>
      <x:c r="G7433" s="6" t="n">
        <x:v>0</x:v>
      </x:c>
      <x:c r="H7433" s="6" t="n">
        <x:v>0</x:v>
      </x:c>
      <x:c r="I7433" s="6" t="n">
        <x:v>0</x:v>
      </x:c>
      <x:c r="J7433" s="6" t="str">
        <x:v>[0.25]</x:v>
      </x:c>
      <x:c r="K7433" s="7" t="str">
        <x:v>无首段伤害倍率，请覆盖或设为辅助技能</x:v>
      </x:c>
      <x:c r="L7433" s="6" t="str">
        <x:v>https://raw.githubusercontent.com/Mar-7th/StarRailRes/dbe8cdfcfb0bf657b9fe1cf92d5537f118ccb487/index_new/cn/character_skills.json</x:v>
      </x:c>
    </x:row>
    <x:row r="7434" ht="53" customHeight="1">
      <x:c r="A7434" s="6" t="str">
        <x:v>1140710_7</x:v>
      </x:c>
      <x:c r="B7434" s="6" t="str">
        <x:v>1140710</x:v>
      </x:c>
      <x:c r="C7434" s="6" t="n">
        <x:v>7</x:v>
      </x:c>
      <x:c r="D7434" s="6" t="str">
        <x:v>燎尽黯泽的焰息</x:v>
      </x:c>
      <x:c r="E7434" s="7" t="str">
        <x:v>消耗自身生命值，对敌方全体造成量子属性伤害，且本回合不会结束。重复施放技能时，技能最多获得3次强化。生命值小于等于#5[i]%时，施放该技能会主动触发忆灵天赋【灼掠幽墟的晦翼】的技能效果。</x:v>
      </x:c>
      <x:c r="F7434" s="6" t="n">
        <x:v>0</x:v>
      </x:c>
      <x:c r="G7434" s="6" t="n">
        <x:v>0</x:v>
      </x:c>
      <x:c r="H7434" s="6" t="n">
        <x:v>0</x:v>
      </x:c>
      <x:c r="I7434" s="6" t="n">
        <x:v>0</x:v>
      </x:c>
      <x:c r="J7434" s="6" t="str">
        <x:v>[0.25]</x:v>
      </x:c>
      <x:c r="K7434" s="7" t="str">
        <x:v>无首段伤害倍率，请覆盖或设为辅助技能</x:v>
      </x:c>
      <x:c r="L7434" s="6" t="str">
        <x:v>https://raw.githubusercontent.com/Mar-7th/StarRailRes/dbe8cdfcfb0bf657b9fe1cf92d5537f118ccb487/index_new/cn/character_skills.json</x:v>
      </x:c>
    </x:row>
    <x:row r="7435" ht="53" customHeight="1">
      <x:c r="A7435" s="6" t="str">
        <x:v>1140710_8</x:v>
      </x:c>
      <x:c r="B7435" s="6" t="str">
        <x:v>1140710</x:v>
      </x:c>
      <x:c r="C7435" s="6" t="n">
        <x:v>8</x:v>
      </x:c>
      <x:c r="D7435" s="6" t="str">
        <x:v>燎尽黯泽的焰息</x:v>
      </x:c>
      <x:c r="E7435" s="7" t="str">
        <x:v>消耗自身生命值，对敌方全体造成量子属性伤害，且本回合不会结束。重复施放技能时，技能最多获得3次强化。生命值小于等于#5[i]%时，施放该技能会主动触发忆灵天赋【灼掠幽墟的晦翼】的技能效果。</x:v>
      </x:c>
      <x:c r="F7435" s="6" t="n">
        <x:v>0</x:v>
      </x:c>
      <x:c r="G7435" s="6" t="n">
        <x:v>0</x:v>
      </x:c>
      <x:c r="H7435" s="6" t="n">
        <x:v>0</x:v>
      </x:c>
      <x:c r="I7435" s="6" t="n">
        <x:v>0</x:v>
      </x:c>
      <x:c r="J7435" s="6" t="str">
        <x:v>[0.25]</x:v>
      </x:c>
      <x:c r="K7435" s="7" t="str">
        <x:v>无首段伤害倍率，请覆盖或设为辅助技能</x:v>
      </x:c>
      <x:c r="L7435" s="6" t="str">
        <x:v>https://raw.githubusercontent.com/Mar-7th/StarRailRes/dbe8cdfcfb0bf657b9fe1cf92d5537f118ccb487/index_new/cn/character_skills.json</x:v>
      </x:c>
    </x:row>
    <x:row r="7436" ht="53" customHeight="1">
      <x:c r="A7436" s="6" t="str">
        <x:v>1140710_9</x:v>
      </x:c>
      <x:c r="B7436" s="6" t="str">
        <x:v>1140710</x:v>
      </x:c>
      <x:c r="C7436" s="6" t="n">
        <x:v>9</x:v>
      </x:c>
      <x:c r="D7436" s="6" t="str">
        <x:v>燎尽黯泽的焰息</x:v>
      </x:c>
      <x:c r="E7436" s="7" t="str">
        <x:v>消耗自身生命值，对敌方全体造成量子属性伤害，且本回合不会结束。重复施放技能时，技能最多获得3次强化。生命值小于等于#5[i]%时，施放该技能会主动触发忆灵天赋【灼掠幽墟的晦翼】的技能效果。</x:v>
      </x:c>
      <x:c r="F7436" s="6" t="n">
        <x:v>0</x:v>
      </x:c>
      <x:c r="G7436" s="6" t="n">
        <x:v>0</x:v>
      </x:c>
      <x:c r="H7436" s="6" t="n">
        <x:v>0</x:v>
      </x:c>
      <x:c r="I7436" s="6" t="n">
        <x:v>0</x:v>
      </x:c>
      <x:c r="J7436" s="6" t="str">
        <x:v>[0.25]</x:v>
      </x:c>
      <x:c r="K7436" s="7" t="str">
        <x:v>无首段伤害倍率，请覆盖或设为辅助技能</x:v>
      </x:c>
      <x:c r="L7436" s="6" t="str">
        <x:v>https://raw.githubusercontent.com/Mar-7th/StarRailRes/dbe8cdfcfb0bf657b9fe1cf92d5537f118ccb487/index_new/cn/character_skills.json</x:v>
      </x:c>
    </x:row>
    <x:row r="7437" ht="53" customHeight="1">
      <x:c r="A7437" s="6" t="str">
        <x:v>1140710_10</x:v>
      </x:c>
      <x:c r="B7437" s="6" t="str">
        <x:v>1140710</x:v>
      </x:c>
      <x:c r="C7437" s="6" t="n">
        <x:v>10</x:v>
      </x:c>
      <x:c r="D7437" s="6" t="str">
        <x:v>燎尽黯泽的焰息</x:v>
      </x:c>
      <x:c r="E7437" s="7" t="str">
        <x:v>消耗自身生命值，对敌方全体造成量子属性伤害，且本回合不会结束。重复施放技能时，技能最多获得3次强化。生命值小于等于#5[i]%时，施放该技能会主动触发忆灵天赋【灼掠幽墟的晦翼】的技能效果。</x:v>
      </x:c>
      <x:c r="F7437" s="6" t="n">
        <x:v>0</x:v>
      </x:c>
      <x:c r="G7437" s="6" t="n">
        <x:v>0</x:v>
      </x:c>
      <x:c r="H7437" s="6" t="n">
        <x:v>0</x:v>
      </x:c>
      <x:c r="I7437" s="6" t="n">
        <x:v>0</x:v>
      </x:c>
      <x:c r="J7437" s="6" t="str">
        <x:v>[0.25]</x:v>
      </x:c>
      <x:c r="K7437" s="7" t="str">
        <x:v>无首段伤害倍率，请覆盖或设为辅助技能</x:v>
      </x:c>
      <x:c r="L7437" s="6" t="str">
        <x:v>https://raw.githubusercontent.com/Mar-7th/StarRailRes/dbe8cdfcfb0bf657b9fe1cf92d5537f118ccb487/index_new/cn/character_skills.json</x:v>
      </x:c>
    </x:row>
    <x:row r="7438" ht="53" customHeight="1">
      <x:c r="A7438" s="6" t="str">
        <x:v>1140711_1</x:v>
      </x:c>
      <x:c r="B7438" s="6" t="str">
        <x:v>1140711</x:v>
      </x:c>
      <x:c r="C7438" s="6" t="n">
        <x:v>1</x:v>
      </x:c>
      <x:c r="D7438" s="6" t="str">
        <x:v>燎尽黯泽的焰息</x:v>
      </x:c>
      <x:c r="E7438" s="7" t="str">
        <x:v>消耗自身生命值，对敌方全体造成量子属性伤害，且本回合不会结束。重复施放技能时，技能最多获得3次强化。生命值小于等于#5[i]%时，施放该技能会主动触发忆灵天赋【灼掠幽墟的晦翼】的技能效果。</x:v>
      </x:c>
      <x:c r="F7438" s="6" t="n">
        <x:v>0</x:v>
      </x:c>
      <x:c r="G7438" s="6" t="n">
        <x:v>0</x:v>
      </x:c>
      <x:c r="H7438" s="6" t="n">
        <x:v>0</x:v>
      </x:c>
      <x:c r="I7438" s="6" t="n">
        <x:v>0</x:v>
      </x:c>
      <x:c r="J7438" s="6" t="str">
        <x:v>[0.25]</x:v>
      </x:c>
      <x:c r="K7438" s="7" t="str">
        <x:v>无首段伤害倍率，请覆盖或设为辅助技能</x:v>
      </x:c>
      <x:c r="L7438" s="6" t="str">
        <x:v>https://raw.githubusercontent.com/Mar-7th/StarRailRes/dbe8cdfcfb0bf657b9fe1cf92d5537f118ccb487/index_new/cn/character_skills.json</x:v>
      </x:c>
    </x:row>
    <x:row r="7439" ht="53" customHeight="1">
      <x:c r="A7439" s="6" t="str">
        <x:v>1140711_2</x:v>
      </x:c>
      <x:c r="B7439" s="6" t="str">
        <x:v>1140711</x:v>
      </x:c>
      <x:c r="C7439" s="6" t="n">
        <x:v>2</x:v>
      </x:c>
      <x:c r="D7439" s="6" t="str">
        <x:v>燎尽黯泽的焰息</x:v>
      </x:c>
      <x:c r="E7439" s="7" t="str">
        <x:v>消耗自身生命值，对敌方全体造成量子属性伤害，且本回合不会结束。重复施放技能时，技能最多获得3次强化。生命值小于等于#5[i]%时，施放该技能会主动触发忆灵天赋【灼掠幽墟的晦翼】的技能效果。</x:v>
      </x:c>
      <x:c r="F7439" s="6" t="n">
        <x:v>0</x:v>
      </x:c>
      <x:c r="G7439" s="6" t="n">
        <x:v>0</x:v>
      </x:c>
      <x:c r="H7439" s="6" t="n">
        <x:v>0</x:v>
      </x:c>
      <x:c r="I7439" s="6" t="n">
        <x:v>0</x:v>
      </x:c>
      <x:c r="J7439" s="6" t="str">
        <x:v>[0.25]</x:v>
      </x:c>
      <x:c r="K7439" s="7" t="str">
        <x:v>无首段伤害倍率，请覆盖或设为辅助技能</x:v>
      </x:c>
      <x:c r="L7439" s="6" t="str">
        <x:v>https://raw.githubusercontent.com/Mar-7th/StarRailRes/dbe8cdfcfb0bf657b9fe1cf92d5537f118ccb487/index_new/cn/character_skills.json</x:v>
      </x:c>
    </x:row>
    <x:row r="7440" ht="53" customHeight="1">
      <x:c r="A7440" s="6" t="str">
        <x:v>1140711_3</x:v>
      </x:c>
      <x:c r="B7440" s="6" t="str">
        <x:v>1140711</x:v>
      </x:c>
      <x:c r="C7440" s="6" t="n">
        <x:v>3</x:v>
      </x:c>
      <x:c r="D7440" s="6" t="str">
        <x:v>燎尽黯泽的焰息</x:v>
      </x:c>
      <x:c r="E7440" s="7" t="str">
        <x:v>消耗自身生命值，对敌方全体造成量子属性伤害，且本回合不会结束。重复施放技能时，技能最多获得3次强化。生命值小于等于#5[i]%时，施放该技能会主动触发忆灵天赋【灼掠幽墟的晦翼】的技能效果。</x:v>
      </x:c>
      <x:c r="F7440" s="6" t="n">
        <x:v>0</x:v>
      </x:c>
      <x:c r="G7440" s="6" t="n">
        <x:v>0</x:v>
      </x:c>
      <x:c r="H7440" s="6" t="n">
        <x:v>0</x:v>
      </x:c>
      <x:c r="I7440" s="6" t="n">
        <x:v>0</x:v>
      </x:c>
      <x:c r="J7440" s="6" t="str">
        <x:v>[0.25]</x:v>
      </x:c>
      <x:c r="K7440" s="7" t="str">
        <x:v>无首段伤害倍率，请覆盖或设为辅助技能</x:v>
      </x:c>
      <x:c r="L7440" s="6" t="str">
        <x:v>https://raw.githubusercontent.com/Mar-7th/StarRailRes/dbe8cdfcfb0bf657b9fe1cf92d5537f118ccb487/index_new/cn/character_skills.json</x:v>
      </x:c>
    </x:row>
    <x:row r="7441" ht="53" customHeight="1">
      <x:c r="A7441" s="6" t="str">
        <x:v>1140711_4</x:v>
      </x:c>
      <x:c r="B7441" s="6" t="str">
        <x:v>1140711</x:v>
      </x:c>
      <x:c r="C7441" s="6" t="n">
        <x:v>4</x:v>
      </x:c>
      <x:c r="D7441" s="6" t="str">
        <x:v>燎尽黯泽的焰息</x:v>
      </x:c>
      <x:c r="E7441" s="7" t="str">
        <x:v>消耗自身生命值，对敌方全体造成量子属性伤害，且本回合不会结束。重复施放技能时，技能最多获得3次强化。生命值小于等于#5[i]%时，施放该技能会主动触发忆灵天赋【灼掠幽墟的晦翼】的技能效果。</x:v>
      </x:c>
      <x:c r="F7441" s="6" t="n">
        <x:v>0</x:v>
      </x:c>
      <x:c r="G7441" s="6" t="n">
        <x:v>0</x:v>
      </x:c>
      <x:c r="H7441" s="6" t="n">
        <x:v>0</x:v>
      </x:c>
      <x:c r="I7441" s="6" t="n">
        <x:v>0</x:v>
      </x:c>
      <x:c r="J7441" s="6" t="str">
        <x:v>[0.25]</x:v>
      </x:c>
      <x:c r="K7441" s="7" t="str">
        <x:v>无首段伤害倍率，请覆盖或设为辅助技能</x:v>
      </x:c>
      <x:c r="L7441" s="6" t="str">
        <x:v>https://raw.githubusercontent.com/Mar-7th/StarRailRes/dbe8cdfcfb0bf657b9fe1cf92d5537f118ccb487/index_new/cn/character_skills.json</x:v>
      </x:c>
    </x:row>
    <x:row r="7442" ht="53" customHeight="1">
      <x:c r="A7442" s="6" t="str">
        <x:v>1140711_5</x:v>
      </x:c>
      <x:c r="B7442" s="6" t="str">
        <x:v>1140711</x:v>
      </x:c>
      <x:c r="C7442" s="6" t="n">
        <x:v>5</x:v>
      </x:c>
      <x:c r="D7442" s="6" t="str">
        <x:v>燎尽黯泽的焰息</x:v>
      </x:c>
      <x:c r="E7442" s="7" t="str">
        <x:v>消耗自身生命值，对敌方全体造成量子属性伤害，且本回合不会结束。重复施放技能时，技能最多获得3次强化。生命值小于等于#5[i]%时，施放该技能会主动触发忆灵天赋【灼掠幽墟的晦翼】的技能效果。</x:v>
      </x:c>
      <x:c r="F7442" s="6" t="n">
        <x:v>0</x:v>
      </x:c>
      <x:c r="G7442" s="6" t="n">
        <x:v>0</x:v>
      </x:c>
      <x:c r="H7442" s="6" t="n">
        <x:v>0</x:v>
      </x:c>
      <x:c r="I7442" s="6" t="n">
        <x:v>0</x:v>
      </x:c>
      <x:c r="J7442" s="6" t="str">
        <x:v>[0.25]</x:v>
      </x:c>
      <x:c r="K7442" s="7" t="str">
        <x:v>无首段伤害倍率，请覆盖或设为辅助技能</x:v>
      </x:c>
      <x:c r="L7442" s="6" t="str">
        <x:v>https://raw.githubusercontent.com/Mar-7th/StarRailRes/dbe8cdfcfb0bf657b9fe1cf92d5537f118ccb487/index_new/cn/character_skills.json</x:v>
      </x:c>
    </x:row>
    <x:row r="7443" ht="53" customHeight="1">
      <x:c r="A7443" s="6" t="str">
        <x:v>1140711_6</x:v>
      </x:c>
      <x:c r="B7443" s="6" t="str">
        <x:v>1140711</x:v>
      </x:c>
      <x:c r="C7443" s="6" t="n">
        <x:v>6</x:v>
      </x:c>
      <x:c r="D7443" s="6" t="str">
        <x:v>燎尽黯泽的焰息</x:v>
      </x:c>
      <x:c r="E7443" s="7" t="str">
        <x:v>消耗自身生命值，对敌方全体造成量子属性伤害，且本回合不会结束。重复施放技能时，技能最多获得3次强化。生命值小于等于#5[i]%时，施放该技能会主动触发忆灵天赋【灼掠幽墟的晦翼】的技能效果。</x:v>
      </x:c>
      <x:c r="F7443" s="6" t="n">
        <x:v>0</x:v>
      </x:c>
      <x:c r="G7443" s="6" t="n">
        <x:v>0</x:v>
      </x:c>
      <x:c r="H7443" s="6" t="n">
        <x:v>0</x:v>
      </x:c>
      <x:c r="I7443" s="6" t="n">
        <x:v>0</x:v>
      </x:c>
      <x:c r="J7443" s="6" t="str">
        <x:v>[0.25]</x:v>
      </x:c>
      <x:c r="K7443" s="7" t="str">
        <x:v>无首段伤害倍率，请覆盖或设为辅助技能</x:v>
      </x:c>
      <x:c r="L7443" s="6" t="str">
        <x:v>https://raw.githubusercontent.com/Mar-7th/StarRailRes/dbe8cdfcfb0bf657b9fe1cf92d5537f118ccb487/index_new/cn/character_skills.json</x:v>
      </x:c>
    </x:row>
    <x:row r="7444" ht="53" customHeight="1">
      <x:c r="A7444" s="6" t="str">
        <x:v>1140711_7</x:v>
      </x:c>
      <x:c r="B7444" s="6" t="str">
        <x:v>1140711</x:v>
      </x:c>
      <x:c r="C7444" s="6" t="n">
        <x:v>7</x:v>
      </x:c>
      <x:c r="D7444" s="6" t="str">
        <x:v>燎尽黯泽的焰息</x:v>
      </x:c>
      <x:c r="E7444" s="7" t="str">
        <x:v>消耗自身生命值，对敌方全体造成量子属性伤害，且本回合不会结束。重复施放技能时，技能最多获得3次强化。生命值小于等于#5[i]%时，施放该技能会主动触发忆灵天赋【灼掠幽墟的晦翼】的技能效果。</x:v>
      </x:c>
      <x:c r="F7444" s="6" t="n">
        <x:v>0</x:v>
      </x:c>
      <x:c r="G7444" s="6" t="n">
        <x:v>0</x:v>
      </x:c>
      <x:c r="H7444" s="6" t="n">
        <x:v>0</x:v>
      </x:c>
      <x:c r="I7444" s="6" t="n">
        <x:v>0</x:v>
      </x:c>
      <x:c r="J7444" s="6" t="str">
        <x:v>[0.25]</x:v>
      </x:c>
      <x:c r="K7444" s="7" t="str">
        <x:v>无首段伤害倍率，请覆盖或设为辅助技能</x:v>
      </x:c>
      <x:c r="L7444" s="6" t="str">
        <x:v>https://raw.githubusercontent.com/Mar-7th/StarRailRes/dbe8cdfcfb0bf657b9fe1cf92d5537f118ccb487/index_new/cn/character_skills.json</x:v>
      </x:c>
    </x:row>
    <x:row r="7445" ht="53" customHeight="1">
      <x:c r="A7445" s="6" t="str">
        <x:v>1140711_8</x:v>
      </x:c>
      <x:c r="B7445" s="6" t="str">
        <x:v>1140711</x:v>
      </x:c>
      <x:c r="C7445" s="6" t="n">
        <x:v>8</x:v>
      </x:c>
      <x:c r="D7445" s="6" t="str">
        <x:v>燎尽黯泽的焰息</x:v>
      </x:c>
      <x:c r="E7445" s="7" t="str">
        <x:v>消耗自身生命值，对敌方全体造成量子属性伤害，且本回合不会结束。重复施放技能时，技能最多获得3次强化。生命值小于等于#5[i]%时，施放该技能会主动触发忆灵天赋【灼掠幽墟的晦翼】的技能效果。</x:v>
      </x:c>
      <x:c r="F7445" s="6" t="n">
        <x:v>0</x:v>
      </x:c>
      <x:c r="G7445" s="6" t="n">
        <x:v>0</x:v>
      </x:c>
      <x:c r="H7445" s="6" t="n">
        <x:v>0</x:v>
      </x:c>
      <x:c r="I7445" s="6" t="n">
        <x:v>0</x:v>
      </x:c>
      <x:c r="J7445" s="6" t="str">
        <x:v>[0.25]</x:v>
      </x:c>
      <x:c r="K7445" s="7" t="str">
        <x:v>无首段伤害倍率，请覆盖或设为辅助技能</x:v>
      </x:c>
      <x:c r="L7445" s="6" t="str">
        <x:v>https://raw.githubusercontent.com/Mar-7th/StarRailRes/dbe8cdfcfb0bf657b9fe1cf92d5537f118ccb487/index_new/cn/character_skills.json</x:v>
      </x:c>
    </x:row>
    <x:row r="7446" ht="53" customHeight="1">
      <x:c r="A7446" s="6" t="str">
        <x:v>1140711_9</x:v>
      </x:c>
      <x:c r="B7446" s="6" t="str">
        <x:v>1140711</x:v>
      </x:c>
      <x:c r="C7446" s="6" t="n">
        <x:v>9</x:v>
      </x:c>
      <x:c r="D7446" s="6" t="str">
        <x:v>燎尽黯泽的焰息</x:v>
      </x:c>
      <x:c r="E7446" s="7" t="str">
        <x:v>消耗自身生命值，对敌方全体造成量子属性伤害，且本回合不会结束。重复施放技能时，技能最多获得3次强化。生命值小于等于#5[i]%时，施放该技能会主动触发忆灵天赋【灼掠幽墟的晦翼】的技能效果。</x:v>
      </x:c>
      <x:c r="F7446" s="6" t="n">
        <x:v>0</x:v>
      </x:c>
      <x:c r="G7446" s="6" t="n">
        <x:v>0</x:v>
      </x:c>
      <x:c r="H7446" s="6" t="n">
        <x:v>0</x:v>
      </x:c>
      <x:c r="I7446" s="6" t="n">
        <x:v>0</x:v>
      </x:c>
      <x:c r="J7446" s="6" t="str">
        <x:v>[0.25]</x:v>
      </x:c>
      <x:c r="K7446" s="7" t="str">
        <x:v>无首段伤害倍率，请覆盖或设为辅助技能</x:v>
      </x:c>
      <x:c r="L7446" s="6" t="str">
        <x:v>https://raw.githubusercontent.com/Mar-7th/StarRailRes/dbe8cdfcfb0bf657b9fe1cf92d5537f118ccb487/index_new/cn/character_skills.json</x:v>
      </x:c>
    </x:row>
    <x:row r="7447" ht="53" customHeight="1">
      <x:c r="A7447" s="6" t="str">
        <x:v>1140711_10</x:v>
      </x:c>
      <x:c r="B7447" s="6" t="str">
        <x:v>1140711</x:v>
      </x:c>
      <x:c r="C7447" s="6" t="n">
        <x:v>10</x:v>
      </x:c>
      <x:c r="D7447" s="6" t="str">
        <x:v>燎尽黯泽的焰息</x:v>
      </x:c>
      <x:c r="E7447" s="7" t="str">
        <x:v>消耗自身生命值，对敌方全体造成量子属性伤害，且本回合不会结束。重复施放技能时，技能最多获得3次强化。生命值小于等于#5[i]%时，施放该技能会主动触发忆灵天赋【灼掠幽墟的晦翼】的技能效果。</x:v>
      </x:c>
      <x:c r="F7447" s="6" t="n">
        <x:v>0</x:v>
      </x:c>
      <x:c r="G7447" s="6" t="n">
        <x:v>0</x:v>
      </x:c>
      <x:c r="H7447" s="6" t="n">
        <x:v>0</x:v>
      </x:c>
      <x:c r="I7447" s="6" t="n">
        <x:v>0</x:v>
      </x:c>
      <x:c r="J7447" s="6" t="str">
        <x:v>[0.25]</x:v>
      </x:c>
      <x:c r="K7447" s="7" t="str">
        <x:v>无首段伤害倍率，请覆盖或设为辅助技能</x:v>
      </x:c>
      <x:c r="L7447" s="6" t="str">
        <x:v>https://raw.githubusercontent.com/Mar-7th/StarRailRes/dbe8cdfcfb0bf657b9fe1cf92d5537f118ccb487/index_new/cn/character_skills.json</x:v>
      </x:c>
    </x:row>
    <x:row r="7448" ht="38" customHeight="1">
      <x:c r="A7448" s="6" t="str">
        <x:v>1140712_1</x:v>
      </x:c>
      <x:c r="B7448" s="6" t="str">
        <x:v>1140712</x:v>
      </x:c>
      <x:c r="C7448" s="6" t="n">
        <x:v>1</x:v>
      </x:c>
      <x:c r="D7448" s="6" t="str">
        <x:v>灼掠幽墟的晦翼</x:v>
      </x:c>
      <x:c r="E7448" s="7" t="str">
        <x:v>消耗全部生命，造成6次伤害，每次伤害对敌方随机单体造成等同于遐蝶20%生命上限的量子属性伤害，同时为我方全体回复等同于遐蝶3%生命上限+400点的生命值。</x:v>
      </x:c>
      <x:c r="F7448" s="6" t="n">
        <x:v>0</x:v>
      </x:c>
      <x:c r="G7448" s="6" t="n">
        <x:v>0.23</x:v>
      </x:c>
      <x:c r="H7448" s="6" t="n">
        <x:v>0</x:v>
      </x:c>
      <x:c r="I7448" s="6" t="n">
        <x:v>0</x:v>
      </x:c>
      <x:c r="J7448" s="6" t="str">
        <x:v>[0.2, 6, 0.03, 400]</x:v>
      </x:c>
      <x:c r="K7448" s="7" t="str">
        <x:v>需确认条件及分段</x:v>
      </x:c>
      <x:c r="L7448" s="6" t="str">
        <x:v>https://raw.githubusercontent.com/Mar-7th/StarRailRes/dbe8cdfcfb0bf657b9fe1cf92d5537f118ccb487/index_new/cn/character_skills.json</x:v>
      </x:c>
    </x:row>
    <x:row r="7449" ht="38" customHeight="1">
      <x:c r="A7449" s="6" t="str">
        <x:v>1140712_2</x:v>
      </x:c>
      <x:c r="B7449" s="6" t="str">
        <x:v>1140712</x:v>
      </x:c>
      <x:c r="C7449" s="6" t="n">
        <x:v>2</x:v>
      </x:c>
      <x:c r="D7449" s="6" t="str">
        <x:v>灼掠幽墟的晦翼</x:v>
      </x:c>
      <x:c r="E7449" s="7" t="str">
        <x:v>消耗全部生命，造成6次伤害，每次伤害对敌方随机单体造成等同于遐蝶24%生命上限的量子属性伤害，同时为我方全体回复等同于遐蝶3.6%生命上限+480点的生命值。</x:v>
      </x:c>
      <x:c r="F7449" s="6" t="n">
        <x:v>0</x:v>
      </x:c>
      <x:c r="G7449" s="6" t="n">
        <x:v>0.27599999999999997</x:v>
      </x:c>
      <x:c r="H7449" s="6" t="n">
        <x:v>0</x:v>
      </x:c>
      <x:c r="I7449" s="6" t="n">
        <x:v>0</x:v>
      </x:c>
      <x:c r="J7449" s="6" t="str">
        <x:v>[0.24, 6, 0.036, 480]</x:v>
      </x:c>
      <x:c r="K7449" s="7" t="str">
        <x:v>需确认条件及分段</x:v>
      </x:c>
      <x:c r="L7449" s="6" t="str">
        <x:v>https://raw.githubusercontent.com/Mar-7th/StarRailRes/dbe8cdfcfb0bf657b9fe1cf92d5537f118ccb487/index_new/cn/character_skills.json</x:v>
      </x:c>
    </x:row>
    <x:row r="7450" ht="38" customHeight="1">
      <x:c r="A7450" s="6" t="str">
        <x:v>1140712_3</x:v>
      </x:c>
      <x:c r="B7450" s="6" t="str">
        <x:v>1140712</x:v>
      </x:c>
      <x:c r="C7450" s="6" t="n">
        <x:v>3</x:v>
      </x:c>
      <x:c r="D7450" s="6" t="str">
        <x:v>灼掠幽墟的晦翼</x:v>
      </x:c>
      <x:c r="E7450" s="7" t="str">
        <x:v>消耗全部生命，造成6次伤害，每次伤害对敌方随机单体造成等同于遐蝶28%生命上限的量子属性伤害，同时为我方全体回复等同于遐蝶4.2%生命上限+560点的生命值。</x:v>
      </x:c>
      <x:c r="F7450" s="6" t="n">
        <x:v>0</x:v>
      </x:c>
      <x:c r="G7450" s="6" t="n">
        <x:v>0.322</x:v>
      </x:c>
      <x:c r="H7450" s="6" t="n">
        <x:v>0</x:v>
      </x:c>
      <x:c r="I7450" s="6" t="n">
        <x:v>0</x:v>
      </x:c>
      <x:c r="J7450" s="6" t="str">
        <x:v>[0.28, 6, 0.042, 560]</x:v>
      </x:c>
      <x:c r="K7450" s="7" t="str">
        <x:v>需确认条件及分段</x:v>
      </x:c>
      <x:c r="L7450" s="6" t="str">
        <x:v>https://raw.githubusercontent.com/Mar-7th/StarRailRes/dbe8cdfcfb0bf657b9fe1cf92d5537f118ccb487/index_new/cn/character_skills.json</x:v>
      </x:c>
    </x:row>
    <x:row r="7451" ht="38" customHeight="1">
      <x:c r="A7451" s="6" t="str">
        <x:v>1140712_4</x:v>
      </x:c>
      <x:c r="B7451" s="6" t="str">
        <x:v>1140712</x:v>
      </x:c>
      <x:c r="C7451" s="6" t="n">
        <x:v>4</x:v>
      </x:c>
      <x:c r="D7451" s="6" t="str">
        <x:v>灼掠幽墟的晦翼</x:v>
      </x:c>
      <x:c r="E7451" s="7" t="str">
        <x:v>消耗全部生命，造成6次伤害，每次伤害对敌方随机单体造成等同于遐蝶32%生命上限的量子属性伤害，同时为我方全体回复等同于遐蝶4.8%生命上限+640点的生命值。</x:v>
      </x:c>
      <x:c r="F7451" s="6" t="n">
        <x:v>0</x:v>
      </x:c>
      <x:c r="G7451" s="6" t="n">
        <x:v>0.368</x:v>
      </x:c>
      <x:c r="H7451" s="6" t="n">
        <x:v>0</x:v>
      </x:c>
      <x:c r="I7451" s="6" t="n">
        <x:v>0</x:v>
      </x:c>
      <x:c r="J7451" s="6" t="str">
        <x:v>[0.32, 6, 0.048, 640]</x:v>
      </x:c>
      <x:c r="K7451" s="7" t="str">
        <x:v>需确认条件及分段</x:v>
      </x:c>
      <x:c r="L7451" s="6" t="str">
        <x:v>https://raw.githubusercontent.com/Mar-7th/StarRailRes/dbe8cdfcfb0bf657b9fe1cf92d5537f118ccb487/index_new/cn/character_skills.json</x:v>
      </x:c>
    </x:row>
    <x:row r="7452" ht="38" customHeight="1">
      <x:c r="A7452" s="6" t="str">
        <x:v>1140712_5</x:v>
      </x:c>
      <x:c r="B7452" s="6" t="str">
        <x:v>1140712</x:v>
      </x:c>
      <x:c r="C7452" s="6" t="n">
        <x:v>5</x:v>
      </x:c>
      <x:c r="D7452" s="6" t="str">
        <x:v>灼掠幽墟的晦翼</x:v>
      </x:c>
      <x:c r="E7452" s="7" t="str">
        <x:v>消耗全部生命，造成6次伤害，每次伤害对敌方随机单体造成等同于遐蝶36%生命上限的量子属性伤害，同时为我方全体回复等同于遐蝶5.4%生命上限+720点的生命值。</x:v>
      </x:c>
      <x:c r="F7452" s="6" t="n">
        <x:v>0</x:v>
      </x:c>
      <x:c r="G7452" s="6" t="n">
        <x:v>0.414</x:v>
      </x:c>
      <x:c r="H7452" s="6" t="n">
        <x:v>0</x:v>
      </x:c>
      <x:c r="I7452" s="6" t="n">
        <x:v>0</x:v>
      </x:c>
      <x:c r="J7452" s="6" t="str">
        <x:v>[0.36, 6, 0.054, 720]</x:v>
      </x:c>
      <x:c r="K7452" s="7" t="str">
        <x:v>需确认条件及分段</x:v>
      </x:c>
      <x:c r="L7452" s="6" t="str">
        <x:v>https://raw.githubusercontent.com/Mar-7th/StarRailRes/dbe8cdfcfb0bf657b9fe1cf92d5537f118ccb487/index_new/cn/character_skills.json</x:v>
      </x:c>
    </x:row>
    <x:row r="7453" ht="38" customHeight="1">
      <x:c r="A7453" s="6" t="str">
        <x:v>1140712_6</x:v>
      </x:c>
      <x:c r="B7453" s="6" t="str">
        <x:v>1140712</x:v>
      </x:c>
      <x:c r="C7453" s="6" t="n">
        <x:v>6</x:v>
      </x:c>
      <x:c r="D7453" s="6" t="str">
        <x:v>灼掠幽墟的晦翼</x:v>
      </x:c>
      <x:c r="E7453" s="7" t="str">
        <x:v>消耗全部生命，造成6次伤害，每次伤害对敌方随机单体造成等同于遐蝶40%生命上限的量子属性伤害，同时为我方全体回复等同于遐蝶6%生命上限+800点的生命值。</x:v>
      </x:c>
      <x:c r="F7453" s="6" t="n">
        <x:v>0</x:v>
      </x:c>
      <x:c r="G7453" s="6" t="n">
        <x:v>0.46</x:v>
      </x:c>
      <x:c r="H7453" s="6" t="n">
        <x:v>0</x:v>
      </x:c>
      <x:c r="I7453" s="6" t="n">
        <x:v>0</x:v>
      </x:c>
      <x:c r="J7453" s="6" t="str">
        <x:v>[0.4, 6, 0.06, 800]</x:v>
      </x:c>
      <x:c r="K7453" s="7" t="str">
        <x:v>需确认条件及分段</x:v>
      </x:c>
      <x:c r="L7453" s="6" t="str">
        <x:v>https://raw.githubusercontent.com/Mar-7th/StarRailRes/dbe8cdfcfb0bf657b9fe1cf92d5537f118ccb487/index_new/cn/character_skills.json</x:v>
      </x:c>
    </x:row>
    <x:row r="7454" ht="38" customHeight="1">
      <x:c r="A7454" s="6" t="str">
        <x:v>1140712_7</x:v>
      </x:c>
      <x:c r="B7454" s="6" t="str">
        <x:v>1140712</x:v>
      </x:c>
      <x:c r="C7454" s="6" t="n">
        <x:v>7</x:v>
      </x:c>
      <x:c r="D7454" s="6" t="str">
        <x:v>灼掠幽墟的晦翼</x:v>
      </x:c>
      <x:c r="E7454" s="7" t="str">
        <x:v>消耗全部生命，造成6次伤害，每次伤害对敌方随机单体造成等同于遐蝶44%生命上限的量子属性伤害，同时为我方全体回复等同于遐蝶6.6%生命上限+880点的生命值。</x:v>
      </x:c>
      <x:c r="F7454" s="6" t="n">
        <x:v>0</x:v>
      </x:c>
      <x:c r="G7454" s="6" t="n">
        <x:v>0.506</x:v>
      </x:c>
      <x:c r="H7454" s="6" t="n">
        <x:v>0</x:v>
      </x:c>
      <x:c r="I7454" s="6" t="n">
        <x:v>0</x:v>
      </x:c>
      <x:c r="J7454" s="6" t="str">
        <x:v>[0.44, 6, 0.066, 880]</x:v>
      </x:c>
      <x:c r="K7454" s="7" t="str">
        <x:v>需确认条件及分段</x:v>
      </x:c>
      <x:c r="L7454" s="6" t="str">
        <x:v>https://raw.githubusercontent.com/Mar-7th/StarRailRes/dbe8cdfcfb0bf657b9fe1cf92d5537f118ccb487/index_new/cn/character_skills.json</x:v>
      </x:c>
    </x:row>
    <x:row r="7455" ht="38" customHeight="1">
      <x:c r="A7455" s="6" t="str">
        <x:v>1140712_8</x:v>
      </x:c>
      <x:c r="B7455" s="6" t="str">
        <x:v>1140712</x:v>
      </x:c>
      <x:c r="C7455" s="6" t="n">
        <x:v>8</x:v>
      </x:c>
      <x:c r="D7455" s="6" t="str">
        <x:v>灼掠幽墟的晦翼</x:v>
      </x:c>
      <x:c r="E7455" s="7" t="str">
        <x:v>消耗全部生命，造成6次伤害，每次伤害对敌方随机单体造成等同于遐蝶48%生命上限的量子属性伤害，同时为我方全体回复等同于遐蝶7.2%生命上限+960点的生命值。</x:v>
      </x:c>
      <x:c r="F7455" s="6" t="n">
        <x:v>0</x:v>
      </x:c>
      <x:c r="G7455" s="6" t="n">
        <x:v>0.5519999999999999</x:v>
      </x:c>
      <x:c r="H7455" s="6" t="n">
        <x:v>0</x:v>
      </x:c>
      <x:c r="I7455" s="6" t="n">
        <x:v>0</x:v>
      </x:c>
      <x:c r="J7455" s="6" t="str">
        <x:v>[0.48, 6, 0.072, 960]</x:v>
      </x:c>
      <x:c r="K7455" s="7" t="str">
        <x:v>需确认条件及分段</x:v>
      </x:c>
      <x:c r="L7455" s="6" t="str">
        <x:v>https://raw.githubusercontent.com/Mar-7th/StarRailRes/dbe8cdfcfb0bf657b9fe1cf92d5537f118ccb487/index_new/cn/character_skills.json</x:v>
      </x:c>
    </x:row>
    <x:row r="7456" ht="38" customHeight="1">
      <x:c r="A7456" s="6" t="str">
        <x:v>1140712_9</x:v>
      </x:c>
      <x:c r="B7456" s="6" t="str">
        <x:v>1140712</x:v>
      </x:c>
      <x:c r="C7456" s="6" t="n">
        <x:v>9</x:v>
      </x:c>
      <x:c r="D7456" s="6" t="str">
        <x:v>灼掠幽墟的晦翼</x:v>
      </x:c>
      <x:c r="E7456" s="7" t="str">
        <x:v>消耗全部生命，造成6次伤害，每次伤害对敌方随机单体造成等同于遐蝶52%生命上限的量子属性伤害，同时为我方全体回复等同于遐蝶7.8%生命上限+1040点的生命值。</x:v>
      </x:c>
      <x:c r="F7456" s="6" t="n">
        <x:v>0</x:v>
      </x:c>
      <x:c r="G7456" s="6" t="n">
        <x:v>0.598</x:v>
      </x:c>
      <x:c r="H7456" s="6" t="n">
        <x:v>0</x:v>
      </x:c>
      <x:c r="I7456" s="6" t="n">
        <x:v>0</x:v>
      </x:c>
      <x:c r="J7456" s="6" t="str">
        <x:v>[0.52, 6, 0.078, 1040]</x:v>
      </x:c>
      <x:c r="K7456" s="7" t="str">
        <x:v>需确认条件及分段</x:v>
      </x:c>
      <x:c r="L7456" s="6" t="str">
        <x:v>https://raw.githubusercontent.com/Mar-7th/StarRailRes/dbe8cdfcfb0bf657b9fe1cf92d5537f118ccb487/index_new/cn/character_skills.json</x:v>
      </x:c>
    </x:row>
    <x:row r="7457" ht="38" customHeight="1">
      <x:c r="A7457" s="6" t="str">
        <x:v>1140712_10</x:v>
      </x:c>
      <x:c r="B7457" s="6" t="str">
        <x:v>1140712</x:v>
      </x:c>
      <x:c r="C7457" s="6" t="n">
        <x:v>10</x:v>
      </x:c>
      <x:c r="D7457" s="6" t="str">
        <x:v>灼掠幽墟的晦翼</x:v>
      </x:c>
      <x:c r="E7457" s="7" t="str">
        <x:v>消耗全部生命，造成6次伤害，每次伤害对敌方随机单体造成等同于遐蝶56%生命上限的量子属性伤害，同时为我方全体回复等同于遐蝶8.4%生命上限+1120点的生命值。</x:v>
      </x:c>
      <x:c r="F7457" s="6" t="n">
        <x:v>0</x:v>
      </x:c>
      <x:c r="G7457" s="6" t="n">
        <x:v>0.644</x:v>
      </x:c>
      <x:c r="H7457" s="6" t="n">
        <x:v>0</x:v>
      </x:c>
      <x:c r="I7457" s="6" t="n">
        <x:v>0</x:v>
      </x:c>
      <x:c r="J7457" s="6" t="str">
        <x:v>[0.56, 6, 0.084, 1120]</x:v>
      </x:c>
      <x:c r="K7457" s="7" t="str">
        <x:v>需确认条件及分段</x:v>
      </x:c>
      <x:c r="L7457" s="6" t="str">
        <x:v>https://raw.githubusercontent.com/Mar-7th/StarRailRes/dbe8cdfcfb0bf657b9fe1cf92d5537f118ccb487/index_new/cn/character_skills.json</x:v>
      </x:c>
    </x:row>
    <x:row r="7458" ht="38" customHeight="1">
      <x:c r="A7458" s="6" t="str">
        <x:v>1140901_1</x:v>
      </x:c>
      <x:c r="B7458" s="6" t="str">
        <x:v>1140901</x:v>
      </x:c>
      <x:c r="C7458" s="6" t="n">
        <x:v>1</x:v>
      </x:c>
      <x:c r="D7458" s="6" t="str">
        <x:v>乌云乌云快走开！</x:v>
      </x:c>
      <x:c r="E7458" s="7" t="str">
        <x:v>对敌方全体造成等同于本场战斗风堇与小伊卡累计治疗数值10%的风属性伤害并清空累计治疗数值的50%。</x:v>
      </x:c>
      <x:c r="F7458" s="6" t="n">
        <x:v>0</x:v>
      </x:c>
      <x:c r="G7458" s="6" t="n">
        <x:v>0</x:v>
      </x:c>
      <x:c r="H7458" s="6" t="n">
        <x:v>0</x:v>
      </x:c>
      <x:c r="I7458" s="6" t="n">
        <x:v>0</x:v>
      </x:c>
      <x:c r="J7458" s="6" t="str">
        <x:v>[0.1, 0.5]</x:v>
      </x:c>
      <x:c r="K7458" s="7" t="str">
        <x:v>无首段伤害倍率，请覆盖或设为辅助技能</x:v>
      </x:c>
      <x:c r="L7458" s="6" t="str">
        <x:v>https://raw.githubusercontent.com/Mar-7th/StarRailRes/dbe8cdfcfb0bf657b9fe1cf92d5537f118ccb487/index_new/cn/character_skills.json</x:v>
      </x:c>
    </x:row>
    <x:row r="7459" ht="38" customHeight="1">
      <x:c r="A7459" s="6" t="str">
        <x:v>1140901_2</x:v>
      </x:c>
      <x:c r="B7459" s="6" t="str">
        <x:v>1140901</x:v>
      </x:c>
      <x:c r="C7459" s="6" t="n">
        <x:v>2</x:v>
      </x:c>
      <x:c r="D7459" s="6" t="str">
        <x:v>乌云乌云快走开！</x:v>
      </x:c>
      <x:c r="E7459" s="7" t="str">
        <x:v>对敌方全体造成等同于本场战斗风堇与小伊卡累计治疗数值12%的风属性伤害并清空累计治疗数值的50%。</x:v>
      </x:c>
      <x:c r="F7459" s="6" t="n">
        <x:v>0</x:v>
      </x:c>
      <x:c r="G7459" s="6" t="n">
        <x:v>0</x:v>
      </x:c>
      <x:c r="H7459" s="6" t="n">
        <x:v>0</x:v>
      </x:c>
      <x:c r="I7459" s="6" t="n">
        <x:v>0</x:v>
      </x:c>
      <x:c r="J7459" s="6" t="str">
        <x:v>[0.12, 0.5]</x:v>
      </x:c>
      <x:c r="K7459" s="7" t="str">
        <x:v>无首段伤害倍率，请覆盖或设为辅助技能</x:v>
      </x:c>
      <x:c r="L7459" s="6" t="str">
        <x:v>https://raw.githubusercontent.com/Mar-7th/StarRailRes/dbe8cdfcfb0bf657b9fe1cf92d5537f118ccb487/index_new/cn/character_skills.json</x:v>
      </x:c>
    </x:row>
    <x:row r="7460" ht="38" customHeight="1">
      <x:c r="A7460" s="6" t="str">
        <x:v>1140901_3</x:v>
      </x:c>
      <x:c r="B7460" s="6" t="str">
        <x:v>1140901</x:v>
      </x:c>
      <x:c r="C7460" s="6" t="n">
        <x:v>3</x:v>
      </x:c>
      <x:c r="D7460" s="6" t="str">
        <x:v>乌云乌云快走开！</x:v>
      </x:c>
      <x:c r="E7460" s="7" t="str">
        <x:v>对敌方全体造成等同于本场战斗风堇与小伊卡累计治疗数值14%的风属性伤害并清空累计治疗数值的50%。</x:v>
      </x:c>
      <x:c r="F7460" s="6" t="n">
        <x:v>0</x:v>
      </x:c>
      <x:c r="G7460" s="6" t="n">
        <x:v>0</x:v>
      </x:c>
      <x:c r="H7460" s="6" t="n">
        <x:v>0</x:v>
      </x:c>
      <x:c r="I7460" s="6" t="n">
        <x:v>0</x:v>
      </x:c>
      <x:c r="J7460" s="6" t="str">
        <x:v>[0.14, 0.5]</x:v>
      </x:c>
      <x:c r="K7460" s="7" t="str">
        <x:v>无首段伤害倍率，请覆盖或设为辅助技能</x:v>
      </x:c>
      <x:c r="L7460" s="6" t="str">
        <x:v>https://raw.githubusercontent.com/Mar-7th/StarRailRes/dbe8cdfcfb0bf657b9fe1cf92d5537f118ccb487/index_new/cn/character_skills.json</x:v>
      </x:c>
    </x:row>
    <x:row r="7461" ht="38" customHeight="1">
      <x:c r="A7461" s="6" t="str">
        <x:v>1140901_4</x:v>
      </x:c>
      <x:c r="B7461" s="6" t="str">
        <x:v>1140901</x:v>
      </x:c>
      <x:c r="C7461" s="6" t="n">
        <x:v>4</x:v>
      </x:c>
      <x:c r="D7461" s="6" t="str">
        <x:v>乌云乌云快走开！</x:v>
      </x:c>
      <x:c r="E7461" s="7" t="str">
        <x:v>对敌方全体造成等同于本场战斗风堇与小伊卡累计治疗数值16%的风属性伤害并清空累计治疗数值的50%。</x:v>
      </x:c>
      <x:c r="F7461" s="6" t="n">
        <x:v>0</x:v>
      </x:c>
      <x:c r="G7461" s="6" t="n">
        <x:v>0</x:v>
      </x:c>
      <x:c r="H7461" s="6" t="n">
        <x:v>0</x:v>
      </x:c>
      <x:c r="I7461" s="6" t="n">
        <x:v>0</x:v>
      </x:c>
      <x:c r="J7461" s="6" t="str">
        <x:v>[0.16, 0.5]</x:v>
      </x:c>
      <x:c r="K7461" s="7" t="str">
        <x:v>无首段伤害倍率，请覆盖或设为辅助技能</x:v>
      </x:c>
      <x:c r="L7461" s="6" t="str">
        <x:v>https://raw.githubusercontent.com/Mar-7th/StarRailRes/dbe8cdfcfb0bf657b9fe1cf92d5537f118ccb487/index_new/cn/character_skills.json</x:v>
      </x:c>
    </x:row>
    <x:row r="7462" ht="38" customHeight="1">
      <x:c r="A7462" s="6" t="str">
        <x:v>1140901_5</x:v>
      </x:c>
      <x:c r="B7462" s="6" t="str">
        <x:v>1140901</x:v>
      </x:c>
      <x:c r="C7462" s="6" t="n">
        <x:v>5</x:v>
      </x:c>
      <x:c r="D7462" s="6" t="str">
        <x:v>乌云乌云快走开！</x:v>
      </x:c>
      <x:c r="E7462" s="7" t="str">
        <x:v>对敌方全体造成等同于本场战斗风堇与小伊卡累计治疗数值18%的风属性伤害并清空累计治疗数值的50%。</x:v>
      </x:c>
      <x:c r="F7462" s="6" t="n">
        <x:v>0</x:v>
      </x:c>
      <x:c r="G7462" s="6" t="n">
        <x:v>0</x:v>
      </x:c>
      <x:c r="H7462" s="6" t="n">
        <x:v>0</x:v>
      </x:c>
      <x:c r="I7462" s="6" t="n">
        <x:v>0</x:v>
      </x:c>
      <x:c r="J7462" s="6" t="str">
        <x:v>[0.18, 0.5]</x:v>
      </x:c>
      <x:c r="K7462" s="7" t="str">
        <x:v>无首段伤害倍率，请覆盖或设为辅助技能</x:v>
      </x:c>
      <x:c r="L7462" s="6" t="str">
        <x:v>https://raw.githubusercontent.com/Mar-7th/StarRailRes/dbe8cdfcfb0bf657b9fe1cf92d5537f118ccb487/index_new/cn/character_skills.json</x:v>
      </x:c>
    </x:row>
    <x:row r="7463" ht="38" customHeight="1">
      <x:c r="A7463" s="6" t="str">
        <x:v>1140901_6</x:v>
      </x:c>
      <x:c r="B7463" s="6" t="str">
        <x:v>1140901</x:v>
      </x:c>
      <x:c r="C7463" s="6" t="n">
        <x:v>6</x:v>
      </x:c>
      <x:c r="D7463" s="6" t="str">
        <x:v>乌云乌云快走开！</x:v>
      </x:c>
      <x:c r="E7463" s="7" t="str">
        <x:v>对敌方全体造成等同于本场战斗风堇与小伊卡累计治疗数值20%的风属性伤害并清空累计治疗数值的50%。</x:v>
      </x:c>
      <x:c r="F7463" s="6" t="n">
        <x:v>0</x:v>
      </x:c>
      <x:c r="G7463" s="6" t="n">
        <x:v>0</x:v>
      </x:c>
      <x:c r="H7463" s="6" t="n">
        <x:v>0</x:v>
      </x:c>
      <x:c r="I7463" s="6" t="n">
        <x:v>0</x:v>
      </x:c>
      <x:c r="J7463" s="6" t="str">
        <x:v>[0.2, 0.5]</x:v>
      </x:c>
      <x:c r="K7463" s="7" t="str">
        <x:v>无首段伤害倍率，请覆盖或设为辅助技能</x:v>
      </x:c>
      <x:c r="L7463" s="6" t="str">
        <x:v>https://raw.githubusercontent.com/Mar-7th/StarRailRes/dbe8cdfcfb0bf657b9fe1cf92d5537f118ccb487/index_new/cn/character_skills.json</x:v>
      </x:c>
    </x:row>
    <x:row r="7464" ht="38" customHeight="1">
      <x:c r="A7464" s="6" t="str">
        <x:v>1140901_7</x:v>
      </x:c>
      <x:c r="B7464" s="6" t="str">
        <x:v>1140901</x:v>
      </x:c>
      <x:c r="C7464" s="6" t="n">
        <x:v>7</x:v>
      </x:c>
      <x:c r="D7464" s="6" t="str">
        <x:v>乌云乌云快走开！</x:v>
      </x:c>
      <x:c r="E7464" s="7" t="str">
        <x:v>对敌方全体造成等同于本场战斗风堇与小伊卡累计治疗数值22%的风属性伤害并清空累计治疗数值的50%。</x:v>
      </x:c>
      <x:c r="F7464" s="6" t="n">
        <x:v>0</x:v>
      </x:c>
      <x:c r="G7464" s="6" t="n">
        <x:v>0</x:v>
      </x:c>
      <x:c r="H7464" s="6" t="n">
        <x:v>0</x:v>
      </x:c>
      <x:c r="I7464" s="6" t="n">
        <x:v>0</x:v>
      </x:c>
      <x:c r="J7464" s="6" t="str">
        <x:v>[0.22, 0.5]</x:v>
      </x:c>
      <x:c r="K7464" s="7" t="str">
        <x:v>无首段伤害倍率，请覆盖或设为辅助技能</x:v>
      </x:c>
      <x:c r="L7464" s="6" t="str">
        <x:v>https://raw.githubusercontent.com/Mar-7th/StarRailRes/dbe8cdfcfb0bf657b9fe1cf92d5537f118ccb487/index_new/cn/character_skills.json</x:v>
      </x:c>
    </x:row>
    <x:row r="7465" ht="38" customHeight="1">
      <x:c r="A7465" s="6" t="str">
        <x:v>1140901_8</x:v>
      </x:c>
      <x:c r="B7465" s="6" t="str">
        <x:v>1140901</x:v>
      </x:c>
      <x:c r="C7465" s="6" t="n">
        <x:v>8</x:v>
      </x:c>
      <x:c r="D7465" s="6" t="str">
        <x:v>乌云乌云快走开！</x:v>
      </x:c>
      <x:c r="E7465" s="7" t="str">
        <x:v>对敌方全体造成等同于本场战斗风堇与小伊卡累计治疗数值24%的风属性伤害并清空累计治疗数值的50%。</x:v>
      </x:c>
      <x:c r="F7465" s="6" t="n">
        <x:v>0</x:v>
      </x:c>
      <x:c r="G7465" s="6" t="n">
        <x:v>0</x:v>
      </x:c>
      <x:c r="H7465" s="6" t="n">
        <x:v>0</x:v>
      </x:c>
      <x:c r="I7465" s="6" t="n">
        <x:v>0</x:v>
      </x:c>
      <x:c r="J7465" s="6" t="str">
        <x:v>[0.24, 0.5]</x:v>
      </x:c>
      <x:c r="K7465" s="7" t="str">
        <x:v>无首段伤害倍率，请覆盖或设为辅助技能</x:v>
      </x:c>
      <x:c r="L7465" s="6" t="str">
        <x:v>https://raw.githubusercontent.com/Mar-7th/StarRailRes/dbe8cdfcfb0bf657b9fe1cf92d5537f118ccb487/index_new/cn/character_skills.json</x:v>
      </x:c>
    </x:row>
    <x:row r="7466" ht="38" customHeight="1">
      <x:c r="A7466" s="6" t="str">
        <x:v>1140901_9</x:v>
      </x:c>
      <x:c r="B7466" s="6" t="str">
        <x:v>1140901</x:v>
      </x:c>
      <x:c r="C7466" s="6" t="n">
        <x:v>9</x:v>
      </x:c>
      <x:c r="D7466" s="6" t="str">
        <x:v>乌云乌云快走开！</x:v>
      </x:c>
      <x:c r="E7466" s="7" t="str">
        <x:v>对敌方全体造成等同于本场战斗风堇与小伊卡累计治疗数值26%的风属性伤害并清空累计治疗数值的50%。</x:v>
      </x:c>
      <x:c r="F7466" s="6" t="n">
        <x:v>0</x:v>
      </x:c>
      <x:c r="G7466" s="6" t="n">
        <x:v>0</x:v>
      </x:c>
      <x:c r="H7466" s="6" t="n">
        <x:v>0</x:v>
      </x:c>
      <x:c r="I7466" s="6" t="n">
        <x:v>0</x:v>
      </x:c>
      <x:c r="J7466" s="6" t="str">
        <x:v>[0.26, 0.5]</x:v>
      </x:c>
      <x:c r="K7466" s="7" t="str">
        <x:v>无首段伤害倍率，请覆盖或设为辅助技能</x:v>
      </x:c>
      <x:c r="L7466" s="6" t="str">
        <x:v>https://raw.githubusercontent.com/Mar-7th/StarRailRes/dbe8cdfcfb0bf657b9fe1cf92d5537f118ccb487/index_new/cn/character_skills.json</x:v>
      </x:c>
    </x:row>
    <x:row r="7467" ht="38" customHeight="1">
      <x:c r="A7467" s="6" t="str">
        <x:v>1140901_10</x:v>
      </x:c>
      <x:c r="B7467" s="6" t="str">
        <x:v>1140901</x:v>
      </x:c>
      <x:c r="C7467" s="6" t="n">
        <x:v>10</x:v>
      </x:c>
      <x:c r="D7467" s="6" t="str">
        <x:v>乌云乌云快走开！</x:v>
      </x:c>
      <x:c r="E7467" s="7" t="str">
        <x:v>对敌方全体造成等同于本场战斗风堇与小伊卡累计治疗数值28%的风属性伤害并清空累计治疗数值的50%。</x:v>
      </x:c>
      <x:c r="F7467" s="6" t="n">
        <x:v>0</x:v>
      </x:c>
      <x:c r="G7467" s="6" t="n">
        <x:v>0</x:v>
      </x:c>
      <x:c r="H7467" s="6" t="n">
        <x:v>0</x:v>
      </x:c>
      <x:c r="I7467" s="6" t="n">
        <x:v>0</x:v>
      </x:c>
      <x:c r="J7467" s="6" t="str">
        <x:v>[0.28, 0.5]</x:v>
      </x:c>
      <x:c r="K7467" s="7" t="str">
        <x:v>无首段伤害倍率，请覆盖或设为辅助技能</x:v>
      </x:c>
      <x:c r="L7467" s="6" t="str">
        <x:v>https://raw.githubusercontent.com/Mar-7th/StarRailRes/dbe8cdfcfb0bf657b9fe1cf92d5537f118ccb487/index_new/cn/character_skills.json</x:v>
      </x:c>
    </x:row>
    <x:row r="7468" ht="98" customHeight="1">
      <x:c r="A7468" s="6" t="str">
        <x:v>1140903_1</x:v>
      </x:c>
      <x:c r="B7468" s="6" t="str">
        <x:v>1140903</x:v>
      </x:c>
      <x:c r="C7468" s="6" t="n">
        <x:v>1</x:v>
      </x:c>
      <x:c r="D7468" s="6" t="str">
        <x:v>牵起晴空的手</x:v>
      </x:c>
      <x:c r="E7468" s="7" t="str">
        <x:v>小伊卡的速度保持为0，免疫负面效果，并且不会出现在行动序列上。
若除小伊卡外的我方目标生命值降低，小伊卡会在任意目标回合开始时或行动后，消耗自身4%生命上限的生命值，并为我方生命值降低的目标回复等同于风堇1%生命上限+10的生命值。
风堇处于【雨过天晴】状态时，小伊卡会在风堇施放技能后立即获得1个额外回合并自动施放【乌云乌云快走开！】，并且小伊卡触发天赋的治疗效果时，额外为我方全体目标回复等同于风堇1%生命上限+10的生命值，小伊卡施放技能后使自身所有持续效果持续回合数减1。</x:v>
      </x:c>
      <x:c r="F7468" s="6" t="n">
        <x:v>0</x:v>
      </x:c>
      <x:c r="G7468" s="6" t="n">
        <x:v>0</x:v>
      </x:c>
      <x:c r="H7468" s="6" t="n">
        <x:v>0</x:v>
      </x:c>
      <x:c r="I7468" s="6" t="n">
        <x:v>0</x:v>
      </x:c>
      <x:c r="J7468" s="6" t="str">
        <x:v>[0.04, 0.01, 10, 0.01, 10]</x:v>
      </x:c>
      <x:c r="K7468" s="7" t="str">
        <x:v>无首段伤害倍率，请覆盖或设为辅助技能</x:v>
      </x:c>
      <x:c r="L7468" s="6" t="str">
        <x:v>https://raw.githubusercontent.com/Mar-7th/StarRailRes/dbe8cdfcfb0bf657b9fe1cf92d5537f118ccb487/index_new/cn/character_skills.json</x:v>
      </x:c>
    </x:row>
    <x:row r="7469" ht="98" customHeight="1">
      <x:c r="A7469" s="6" t="str">
        <x:v>1140903_2</x:v>
      </x:c>
      <x:c r="B7469" s="6" t="str">
        <x:v>1140903</x:v>
      </x:c>
      <x:c r="C7469" s="6" t="n">
        <x:v>2</x:v>
      </x:c>
      <x:c r="D7469" s="6" t="str">
        <x:v>牵起晴空的手</x:v>
      </x:c>
      <x:c r="E7469" s="7" t="str">
        <x:v>小伊卡的速度保持为0，免疫负面效果，并且不会出现在行动序列上。
若除小伊卡外的我方目标生命值降低，小伊卡会在任意目标回合开始时或行动后，消耗自身4%生命上限的生命值，并为我方生命值降低的目标回复等同于风堇1.2%生命上限+12的生命值。
风堇处于【雨过天晴】状态时，小伊卡会在风堇施放技能后立即获得1个额外回合并自动施放【乌云乌云快走开！】，并且小伊卡触发天赋的治疗效果时，额外为我方全体目标回复等同于风堇1.2%生命上限+12的生命值，小伊卡施放技能后使自身所有持续效果持续回合数减1。</x:v>
      </x:c>
      <x:c r="F7469" s="6" t="n">
        <x:v>0</x:v>
      </x:c>
      <x:c r="G7469" s="6" t="n">
        <x:v>0</x:v>
      </x:c>
      <x:c r="H7469" s="6" t="n">
        <x:v>0</x:v>
      </x:c>
      <x:c r="I7469" s="6" t="n">
        <x:v>0</x:v>
      </x:c>
      <x:c r="J7469" s="6" t="str">
        <x:v>[0.04, 0.012, 12, 0.012, 12]</x:v>
      </x:c>
      <x:c r="K7469" s="7" t="str">
        <x:v>无首段伤害倍率，请覆盖或设为辅助技能</x:v>
      </x:c>
      <x:c r="L7469" s="6" t="str">
        <x:v>https://raw.githubusercontent.com/Mar-7th/StarRailRes/dbe8cdfcfb0bf657b9fe1cf92d5537f118ccb487/index_new/cn/character_skills.json</x:v>
      </x:c>
    </x:row>
    <x:row r="7470" ht="98" customHeight="1">
      <x:c r="A7470" s="6" t="str">
        <x:v>1140903_3</x:v>
      </x:c>
      <x:c r="B7470" s="6" t="str">
        <x:v>1140903</x:v>
      </x:c>
      <x:c r="C7470" s="6" t="n">
        <x:v>3</x:v>
      </x:c>
      <x:c r="D7470" s="6" t="str">
        <x:v>牵起晴空的手</x:v>
      </x:c>
      <x:c r="E7470" s="7" t="str">
        <x:v>小伊卡的速度保持为0，免疫负面效果，并且不会出现在行动序列上。
若除小伊卡外的我方目标生命值降低，小伊卡会在任意目标回合开始时或行动后，消耗自身4%生命上限的生命值，并为我方生命值降低的目标回复等同于风堇1.4%生命上限+14的生命值。
风堇处于【雨过天晴】状态时，小伊卡会在风堇施放技能后立即获得1个额外回合并自动施放【乌云乌云快走开！】，并且小伊卡触发天赋的治疗效果时，额外为我方全体目标回复等同于风堇1.4%生命上限+14的生命值，小伊卡施放技能后使自身所有持续效果持续回合数减1。</x:v>
      </x:c>
      <x:c r="F7470" s="6" t="n">
        <x:v>0</x:v>
      </x:c>
      <x:c r="G7470" s="6" t="n">
        <x:v>0</x:v>
      </x:c>
      <x:c r="H7470" s="6" t="n">
        <x:v>0</x:v>
      </x:c>
      <x:c r="I7470" s="6" t="n">
        <x:v>0</x:v>
      </x:c>
      <x:c r="J7470" s="6" t="str">
        <x:v>[0.04, 0.014, 14, 0.014, 14]</x:v>
      </x:c>
      <x:c r="K7470" s="7" t="str">
        <x:v>无首段伤害倍率，请覆盖或设为辅助技能</x:v>
      </x:c>
      <x:c r="L7470" s="6" t="str">
        <x:v>https://raw.githubusercontent.com/Mar-7th/StarRailRes/dbe8cdfcfb0bf657b9fe1cf92d5537f118ccb487/index_new/cn/character_skills.json</x:v>
      </x:c>
    </x:row>
    <x:row r="7471" ht="98" customHeight="1">
      <x:c r="A7471" s="6" t="str">
        <x:v>1140903_4</x:v>
      </x:c>
      <x:c r="B7471" s="6" t="str">
        <x:v>1140903</x:v>
      </x:c>
      <x:c r="C7471" s="6" t="n">
        <x:v>4</x:v>
      </x:c>
      <x:c r="D7471" s="6" t="str">
        <x:v>牵起晴空的手</x:v>
      </x:c>
      <x:c r="E7471" s="7" t="str">
        <x:v>小伊卡的速度保持为0，免疫负面效果，并且不会出现在行动序列上。
若除小伊卡外的我方目标生命值降低，小伊卡会在任意目标回合开始时或行动后，消耗自身4%生命上限的生命值，并为我方生命值降低的目标回复等同于风堇1.6%生命上限+16的生命值。
风堇处于【雨过天晴】状态时，小伊卡会在风堇施放技能后立即获得1个额外回合并自动施放【乌云乌云快走开！】，并且小伊卡触发天赋的治疗效果时，额外为我方全体目标回复等同于风堇1.6%生命上限+16的生命值，小伊卡施放技能后使自身所有持续效果持续回合数减1。</x:v>
      </x:c>
      <x:c r="F7471" s="6" t="n">
        <x:v>0</x:v>
      </x:c>
      <x:c r="G7471" s="6" t="n">
        <x:v>0</x:v>
      </x:c>
      <x:c r="H7471" s="6" t="n">
        <x:v>0</x:v>
      </x:c>
      <x:c r="I7471" s="6" t="n">
        <x:v>0</x:v>
      </x:c>
      <x:c r="J7471" s="6" t="str">
        <x:v>[0.04, 0.016, 16, 0.016, 16]</x:v>
      </x:c>
      <x:c r="K7471" s="7" t="str">
        <x:v>无首段伤害倍率，请覆盖或设为辅助技能</x:v>
      </x:c>
      <x:c r="L7471" s="6" t="str">
        <x:v>https://raw.githubusercontent.com/Mar-7th/StarRailRes/dbe8cdfcfb0bf657b9fe1cf92d5537f118ccb487/index_new/cn/character_skills.json</x:v>
      </x:c>
    </x:row>
    <x:row r="7472" ht="98" customHeight="1">
      <x:c r="A7472" s="6" t="str">
        <x:v>1140903_5</x:v>
      </x:c>
      <x:c r="B7472" s="6" t="str">
        <x:v>1140903</x:v>
      </x:c>
      <x:c r="C7472" s="6" t="n">
        <x:v>5</x:v>
      </x:c>
      <x:c r="D7472" s="6" t="str">
        <x:v>牵起晴空的手</x:v>
      </x:c>
      <x:c r="E7472" s="7" t="str">
        <x:v>小伊卡的速度保持为0，免疫负面效果，并且不会出现在行动序列上。
若除小伊卡外的我方目标生命值降低，小伊卡会在任意目标回合开始时或行动后，消耗自身4%生命上限的生命值，并为我方生命值降低的目标回复等同于风堇1.8%生命上限+18的生命值。
风堇处于【雨过天晴】状态时，小伊卡会在风堇施放技能后立即获得1个额外回合并自动施放【乌云乌云快走开！】，并且小伊卡触发天赋的治疗效果时，额外为我方全体目标回复等同于风堇1.8%生命上限+18的生命值，小伊卡施放技能后使自身所有持续效果持续回合数减1。</x:v>
      </x:c>
      <x:c r="F7472" s="6" t="n">
        <x:v>0</x:v>
      </x:c>
      <x:c r="G7472" s="6" t="n">
        <x:v>0</x:v>
      </x:c>
      <x:c r="H7472" s="6" t="n">
        <x:v>0</x:v>
      </x:c>
      <x:c r="I7472" s="6" t="n">
        <x:v>0</x:v>
      </x:c>
      <x:c r="J7472" s="6" t="str">
        <x:v>[0.04, 0.018, 18, 0.018, 18]</x:v>
      </x:c>
      <x:c r="K7472" s="7" t="str">
        <x:v>无首段伤害倍率，请覆盖或设为辅助技能</x:v>
      </x:c>
      <x:c r="L7472" s="6" t="str">
        <x:v>https://raw.githubusercontent.com/Mar-7th/StarRailRes/dbe8cdfcfb0bf657b9fe1cf92d5537f118ccb487/index_new/cn/character_skills.json</x:v>
      </x:c>
    </x:row>
    <x:row r="7473" ht="98" customHeight="1">
      <x:c r="A7473" s="6" t="str">
        <x:v>1140903_6</x:v>
      </x:c>
      <x:c r="B7473" s="6" t="str">
        <x:v>1140903</x:v>
      </x:c>
      <x:c r="C7473" s="6" t="n">
        <x:v>6</x:v>
      </x:c>
      <x:c r="D7473" s="6" t="str">
        <x:v>牵起晴空的手</x:v>
      </x:c>
      <x:c r="E7473" s="7" t="str">
        <x:v>小伊卡的速度保持为0，免疫负面效果，并且不会出现在行动序列上。
若除小伊卡外的我方目标生命值降低，小伊卡会在任意目标回合开始时或行动后，消耗自身4%生命上限的生命值，并为我方生命值降低的目标回复等同于风堇2%生命上限+20的生命值。
风堇处于【雨过天晴】状态时，小伊卡会在风堇施放技能后立即获得1个额外回合并自动施放【乌云乌云快走开！】，并且小伊卡触发天赋的治疗效果时，额外为我方全体目标回复等同于风堇2%生命上限+20的生命值，小伊卡施放技能后使自身所有持续效果持续回合数减1。</x:v>
      </x:c>
      <x:c r="F7473" s="6" t="n">
        <x:v>0</x:v>
      </x:c>
      <x:c r="G7473" s="6" t="n">
        <x:v>0</x:v>
      </x:c>
      <x:c r="H7473" s="6" t="n">
        <x:v>0</x:v>
      </x:c>
      <x:c r="I7473" s="6" t="n">
        <x:v>0</x:v>
      </x:c>
      <x:c r="J7473" s="6" t="str">
        <x:v>[0.04, 0.02, 20, 0.02, 20]</x:v>
      </x:c>
      <x:c r="K7473" s="7" t="str">
        <x:v>无首段伤害倍率，请覆盖或设为辅助技能</x:v>
      </x:c>
      <x:c r="L7473" s="6" t="str">
        <x:v>https://raw.githubusercontent.com/Mar-7th/StarRailRes/dbe8cdfcfb0bf657b9fe1cf92d5537f118ccb487/index_new/cn/character_skills.json</x:v>
      </x:c>
    </x:row>
    <x:row r="7474" ht="98" customHeight="1">
      <x:c r="A7474" s="6" t="str">
        <x:v>1140903_7</x:v>
      </x:c>
      <x:c r="B7474" s="6" t="str">
        <x:v>1140903</x:v>
      </x:c>
      <x:c r="C7474" s="6" t="n">
        <x:v>7</x:v>
      </x:c>
      <x:c r="D7474" s="6" t="str">
        <x:v>牵起晴空的手</x:v>
      </x:c>
      <x:c r="E7474" s="7" t="str">
        <x:v>小伊卡的速度保持为0，免疫负面效果，并且不会出现在行动序列上。
若除小伊卡外的我方目标生命值降低，小伊卡会在任意目标回合开始时或行动后，消耗自身4%生命上限的生命值，并为我方生命值降低的目标回复等同于风堇2.2%生命上限+22的生命值。
风堇处于【雨过天晴】状态时，小伊卡会在风堇施放技能后立即获得1个额外回合并自动施放【乌云乌云快走开！】，并且小伊卡触发天赋的治疗效果时，额外为我方全体目标回复等同于风堇2.2%生命上限+22的生命值，小伊卡施放技能后使自身所有持续效果持续回合数减1。</x:v>
      </x:c>
      <x:c r="F7474" s="6" t="n">
        <x:v>0</x:v>
      </x:c>
      <x:c r="G7474" s="6" t="n">
        <x:v>0</x:v>
      </x:c>
      <x:c r="H7474" s="6" t="n">
        <x:v>0</x:v>
      </x:c>
      <x:c r="I7474" s="6" t="n">
        <x:v>0</x:v>
      </x:c>
      <x:c r="J7474" s="6" t="str">
        <x:v>[0.04, 0.022, 22, 0.022, 22]</x:v>
      </x:c>
      <x:c r="K7474" s="7" t="str">
        <x:v>无首段伤害倍率，请覆盖或设为辅助技能</x:v>
      </x:c>
      <x:c r="L7474" s="6" t="str">
        <x:v>https://raw.githubusercontent.com/Mar-7th/StarRailRes/dbe8cdfcfb0bf657b9fe1cf92d5537f118ccb487/index_new/cn/character_skills.json</x:v>
      </x:c>
    </x:row>
    <x:row r="7475" ht="98" customHeight="1">
      <x:c r="A7475" s="6" t="str">
        <x:v>1140903_8</x:v>
      </x:c>
      <x:c r="B7475" s="6" t="str">
        <x:v>1140903</x:v>
      </x:c>
      <x:c r="C7475" s="6" t="n">
        <x:v>8</x:v>
      </x:c>
      <x:c r="D7475" s="6" t="str">
        <x:v>牵起晴空的手</x:v>
      </x:c>
      <x:c r="E7475" s="7" t="str">
        <x:v>小伊卡的速度保持为0，免疫负面效果，并且不会出现在行动序列上。
若除小伊卡外的我方目标生命值降低，小伊卡会在任意目标回合开始时或行动后，消耗自身4%生命上限的生命值，并为我方生命值降低的目标回复等同于风堇2.4%生命上限+24的生命值。
风堇处于【雨过天晴】状态时，小伊卡会在风堇施放技能后立即获得1个额外回合并自动施放【乌云乌云快走开！】，并且小伊卡触发天赋的治疗效果时，额外为我方全体目标回复等同于风堇2.4%生命上限+24的生命值，小伊卡施放技能后使自身所有持续效果持续回合数减1。</x:v>
      </x:c>
      <x:c r="F7475" s="6" t="n">
        <x:v>0</x:v>
      </x:c>
      <x:c r="G7475" s="6" t="n">
        <x:v>0</x:v>
      </x:c>
      <x:c r="H7475" s="6" t="n">
        <x:v>0</x:v>
      </x:c>
      <x:c r="I7475" s="6" t="n">
        <x:v>0</x:v>
      </x:c>
      <x:c r="J7475" s="6" t="str">
        <x:v>[0.04, 0.024, 24, 0.024, 24]</x:v>
      </x:c>
      <x:c r="K7475" s="7" t="str">
        <x:v>无首段伤害倍率，请覆盖或设为辅助技能</x:v>
      </x:c>
      <x:c r="L7475" s="6" t="str">
        <x:v>https://raw.githubusercontent.com/Mar-7th/StarRailRes/dbe8cdfcfb0bf657b9fe1cf92d5537f118ccb487/index_new/cn/character_skills.json</x:v>
      </x:c>
    </x:row>
    <x:row r="7476" ht="98" customHeight="1">
      <x:c r="A7476" s="6" t="str">
        <x:v>1140903_9</x:v>
      </x:c>
      <x:c r="B7476" s="6" t="str">
        <x:v>1140903</x:v>
      </x:c>
      <x:c r="C7476" s="6" t="n">
        <x:v>9</x:v>
      </x:c>
      <x:c r="D7476" s="6" t="str">
        <x:v>牵起晴空的手</x:v>
      </x:c>
      <x:c r="E7476" s="7" t="str">
        <x:v>小伊卡的速度保持为0，免疫负面效果，并且不会出现在行动序列上。
若除小伊卡外的我方目标生命值降低，小伊卡会在任意目标回合开始时或行动后，消耗自身4%生命上限的生命值，并为我方生命值降低的目标回复等同于风堇2.6%生命上限+26的生命值。
风堇处于【雨过天晴】状态时，小伊卡会在风堇施放技能后立即获得1个额外回合并自动施放【乌云乌云快走开！】，并且小伊卡触发天赋的治疗效果时，额外为我方全体目标回复等同于风堇2.6%生命上限+26的生命值，小伊卡施放技能后使自身所有持续效果持续回合数减1。</x:v>
      </x:c>
      <x:c r="F7476" s="6" t="n">
        <x:v>0</x:v>
      </x:c>
      <x:c r="G7476" s="6" t="n">
        <x:v>0</x:v>
      </x:c>
      <x:c r="H7476" s="6" t="n">
        <x:v>0</x:v>
      </x:c>
      <x:c r="I7476" s="6" t="n">
        <x:v>0</x:v>
      </x:c>
      <x:c r="J7476" s="6" t="str">
        <x:v>[0.04, 0.026, 26, 0.026, 26]</x:v>
      </x:c>
      <x:c r="K7476" s="7" t="str">
        <x:v>无首段伤害倍率，请覆盖或设为辅助技能</x:v>
      </x:c>
      <x:c r="L7476" s="6" t="str">
        <x:v>https://raw.githubusercontent.com/Mar-7th/StarRailRes/dbe8cdfcfb0bf657b9fe1cf92d5537f118ccb487/index_new/cn/character_skills.json</x:v>
      </x:c>
    </x:row>
    <x:row r="7477" ht="98" customHeight="1">
      <x:c r="A7477" s="6" t="str">
        <x:v>1140903_10</x:v>
      </x:c>
      <x:c r="B7477" s="6" t="str">
        <x:v>1140903</x:v>
      </x:c>
      <x:c r="C7477" s="6" t="n">
        <x:v>10</x:v>
      </x:c>
      <x:c r="D7477" s="6" t="str">
        <x:v>牵起晴空的手</x:v>
      </x:c>
      <x:c r="E7477" s="7" t="str">
        <x:v>小伊卡的速度保持为0，免疫负面效果，并且不会出现在行动序列上。
若除小伊卡外的我方目标生命值降低，小伊卡会在任意目标回合开始时或行动后，消耗自身4%生命上限的生命值，并为我方生命值降低的目标回复等同于风堇2.8%生命上限+28的生命值。
风堇处于【雨过天晴】状态时，小伊卡会在风堇施放技能后立即获得1个额外回合并自动施放【乌云乌云快走开！】，并且小伊卡触发天赋的治疗效果时，额外为我方全体目标回复等同于风堇2.8%生命上限+28的生命值，小伊卡施放技能后使自身所有持续效果持续回合数减1。</x:v>
      </x:c>
      <x:c r="F7477" s="6" t="n">
        <x:v>0</x:v>
      </x:c>
      <x:c r="G7477" s="6" t="n">
        <x:v>0</x:v>
      </x:c>
      <x:c r="H7477" s="6" t="n">
        <x:v>0</x:v>
      </x:c>
      <x:c r="I7477" s="6" t="n">
        <x:v>0</x:v>
      </x:c>
      <x:c r="J7477" s="6" t="str">
        <x:v>[0.04, 0.028, 28, 0.028, 28]</x:v>
      </x:c>
      <x:c r="K7477" s="7" t="str">
        <x:v>无首段伤害倍率，请覆盖或设为辅助技能</x:v>
      </x:c>
      <x:c r="L7477" s="6" t="str">
        <x:v>https://raw.githubusercontent.com/Mar-7th/StarRailRes/dbe8cdfcfb0bf657b9fe1cf92d5537f118ccb487/index_new/cn/character_skills.json</x:v>
      </x:c>
    </x:row>
    <x:row r="7478" ht="20" customHeight="1">
      <x:c r="A7478" s="6" t="str">
        <x:v>1140905_1</x:v>
      </x:c>
      <x:c r="B7478" s="6" t="str">
        <x:v>1140905</x:v>
      </x:c>
      <x:c r="C7478" s="6" t="n">
        <x:v>1</x:v>
      </x:c>
      <x:c r="D7478" s="6" t="str">
        <x:v>展翼，奔向日辉</x:v>
      </x:c>
      <x:c r="E7478" s="7" t="str">
        <x:v>被召唤时，为风堇恢复15点能量，首次被召唤时，额外恢复30点能量。</x:v>
      </x:c>
      <x:c r="F7478" s="6" t="n">
        <x:v>0</x:v>
      </x:c>
      <x:c r="G7478" s="6" t="n">
        <x:v>0</x:v>
      </x:c>
      <x:c r="H7478" s="6" t="n">
        <x:v>0</x:v>
      </x:c>
      <x:c r="I7478" s="6" t="n">
        <x:v>0</x:v>
      </x:c>
      <x:c r="J7478" s="6" t="str">
        <x:v>[15, 30]</x:v>
      </x:c>
      <x:c r="K7478" s="7" t="str">
        <x:v>无首段伤害倍率，请覆盖或设为辅助技能</x:v>
      </x:c>
      <x:c r="L7478" s="6" t="str">
        <x:v>https://raw.githubusercontent.com/Mar-7th/StarRailRes/dbe8cdfcfb0bf657b9fe1cf92d5537f118ccb487/index_new/cn/character_skills.json</x:v>
      </x:c>
    </x:row>
    <x:row r="7479" ht="20" customHeight="1">
      <x:c r="A7479" s="6" t="str">
        <x:v>1140905_2</x:v>
      </x:c>
      <x:c r="B7479" s="6" t="str">
        <x:v>1140905</x:v>
      </x:c>
      <x:c r="C7479" s="6" t="n">
        <x:v>2</x:v>
      </x:c>
      <x:c r="D7479" s="6" t="str">
        <x:v>展翼，奔向日辉</x:v>
      </x:c>
      <x:c r="E7479" s="7" t="str">
        <x:v>被召唤时，为风堇恢复15点能量，首次被召唤时，额外恢复30点能量。</x:v>
      </x:c>
      <x:c r="F7479" s="6" t="n">
        <x:v>0</x:v>
      </x:c>
      <x:c r="G7479" s="6" t="n">
        <x:v>0</x:v>
      </x:c>
      <x:c r="H7479" s="6" t="n">
        <x:v>0</x:v>
      </x:c>
      <x:c r="I7479" s="6" t="n">
        <x:v>0</x:v>
      </x:c>
      <x:c r="J7479" s="6" t="str">
        <x:v>[15, 30]</x:v>
      </x:c>
      <x:c r="K7479" s="7" t="str">
        <x:v>无首段伤害倍率，请覆盖或设为辅助技能</x:v>
      </x:c>
      <x:c r="L7479" s="6" t="str">
        <x:v>https://raw.githubusercontent.com/Mar-7th/StarRailRes/dbe8cdfcfb0bf657b9fe1cf92d5537f118ccb487/index_new/cn/character_skills.json</x:v>
      </x:c>
    </x:row>
    <x:row r="7480" ht="20" customHeight="1">
      <x:c r="A7480" s="6" t="str">
        <x:v>1140905_3</x:v>
      </x:c>
      <x:c r="B7480" s="6" t="str">
        <x:v>1140905</x:v>
      </x:c>
      <x:c r="C7480" s="6" t="n">
        <x:v>3</x:v>
      </x:c>
      <x:c r="D7480" s="6" t="str">
        <x:v>展翼，奔向日辉</x:v>
      </x:c>
      <x:c r="E7480" s="7" t="str">
        <x:v>被召唤时，为风堇恢复15点能量，首次被召唤时，额外恢复30点能量。</x:v>
      </x:c>
      <x:c r="F7480" s="6" t="n">
        <x:v>0</x:v>
      </x:c>
      <x:c r="G7480" s="6" t="n">
        <x:v>0</x:v>
      </x:c>
      <x:c r="H7480" s="6" t="n">
        <x:v>0</x:v>
      </x:c>
      <x:c r="I7480" s="6" t="n">
        <x:v>0</x:v>
      </x:c>
      <x:c r="J7480" s="6" t="str">
        <x:v>[15, 30]</x:v>
      </x:c>
      <x:c r="K7480" s="7" t="str">
        <x:v>无首段伤害倍率，请覆盖或设为辅助技能</x:v>
      </x:c>
      <x:c r="L7480" s="6" t="str">
        <x:v>https://raw.githubusercontent.com/Mar-7th/StarRailRes/dbe8cdfcfb0bf657b9fe1cf92d5537f118ccb487/index_new/cn/character_skills.json</x:v>
      </x:c>
    </x:row>
    <x:row r="7481" ht="20" customHeight="1">
      <x:c r="A7481" s="6" t="str">
        <x:v>1140905_4</x:v>
      </x:c>
      <x:c r="B7481" s="6" t="str">
        <x:v>1140905</x:v>
      </x:c>
      <x:c r="C7481" s="6" t="n">
        <x:v>4</x:v>
      </x:c>
      <x:c r="D7481" s="6" t="str">
        <x:v>展翼，奔向日辉</x:v>
      </x:c>
      <x:c r="E7481" s="7" t="str">
        <x:v>被召唤时，为风堇恢复15点能量，首次被召唤时，额外恢复30点能量。</x:v>
      </x:c>
      <x:c r="F7481" s="6" t="n">
        <x:v>0</x:v>
      </x:c>
      <x:c r="G7481" s="6" t="n">
        <x:v>0</x:v>
      </x:c>
      <x:c r="H7481" s="6" t="n">
        <x:v>0</x:v>
      </x:c>
      <x:c r="I7481" s="6" t="n">
        <x:v>0</x:v>
      </x:c>
      <x:c r="J7481" s="6" t="str">
        <x:v>[15, 30]</x:v>
      </x:c>
      <x:c r="K7481" s="7" t="str">
        <x:v>无首段伤害倍率，请覆盖或设为辅助技能</x:v>
      </x:c>
      <x:c r="L7481" s="6" t="str">
        <x:v>https://raw.githubusercontent.com/Mar-7th/StarRailRes/dbe8cdfcfb0bf657b9fe1cf92d5537f118ccb487/index_new/cn/character_skills.json</x:v>
      </x:c>
    </x:row>
    <x:row r="7482" ht="20" customHeight="1">
      <x:c r="A7482" s="6" t="str">
        <x:v>1140905_5</x:v>
      </x:c>
      <x:c r="B7482" s="6" t="str">
        <x:v>1140905</x:v>
      </x:c>
      <x:c r="C7482" s="6" t="n">
        <x:v>5</x:v>
      </x:c>
      <x:c r="D7482" s="6" t="str">
        <x:v>展翼，奔向日辉</x:v>
      </x:c>
      <x:c r="E7482" s="7" t="str">
        <x:v>被召唤时，为风堇恢复15点能量，首次被召唤时，额外恢复30点能量。</x:v>
      </x:c>
      <x:c r="F7482" s="6" t="n">
        <x:v>0</x:v>
      </x:c>
      <x:c r="G7482" s="6" t="n">
        <x:v>0</x:v>
      </x:c>
      <x:c r="H7482" s="6" t="n">
        <x:v>0</x:v>
      </x:c>
      <x:c r="I7482" s="6" t="n">
        <x:v>0</x:v>
      </x:c>
      <x:c r="J7482" s="6" t="str">
        <x:v>[15, 30]</x:v>
      </x:c>
      <x:c r="K7482" s="7" t="str">
        <x:v>无首段伤害倍率，请覆盖或设为辅助技能</x:v>
      </x:c>
      <x:c r="L7482" s="6" t="str">
        <x:v>https://raw.githubusercontent.com/Mar-7th/StarRailRes/dbe8cdfcfb0bf657b9fe1cf92d5537f118ccb487/index_new/cn/character_skills.json</x:v>
      </x:c>
    </x:row>
    <x:row r="7483" ht="20" customHeight="1">
      <x:c r="A7483" s="6" t="str">
        <x:v>1140905_6</x:v>
      </x:c>
      <x:c r="B7483" s="6" t="str">
        <x:v>1140905</x:v>
      </x:c>
      <x:c r="C7483" s="6" t="n">
        <x:v>6</x:v>
      </x:c>
      <x:c r="D7483" s="6" t="str">
        <x:v>展翼，奔向日辉</x:v>
      </x:c>
      <x:c r="E7483" s="7" t="str">
        <x:v>被召唤时，为风堇恢复15点能量，首次被召唤时，额外恢复30点能量。</x:v>
      </x:c>
      <x:c r="F7483" s="6" t="n">
        <x:v>0</x:v>
      </x:c>
      <x:c r="G7483" s="6" t="n">
        <x:v>0</x:v>
      </x:c>
      <x:c r="H7483" s="6" t="n">
        <x:v>0</x:v>
      </x:c>
      <x:c r="I7483" s="6" t="n">
        <x:v>0</x:v>
      </x:c>
      <x:c r="J7483" s="6" t="str">
        <x:v>[15, 30]</x:v>
      </x:c>
      <x:c r="K7483" s="7" t="str">
        <x:v>无首段伤害倍率，请覆盖或设为辅助技能</x:v>
      </x:c>
      <x:c r="L7483" s="6" t="str">
        <x:v>https://raw.githubusercontent.com/Mar-7th/StarRailRes/dbe8cdfcfb0bf657b9fe1cf92d5537f118ccb487/index_new/cn/character_skills.json</x:v>
      </x:c>
    </x:row>
    <x:row r="7484" ht="20" customHeight="1">
      <x:c r="A7484" s="6" t="str">
        <x:v>1140905_7</x:v>
      </x:c>
      <x:c r="B7484" s="6" t="str">
        <x:v>1140905</x:v>
      </x:c>
      <x:c r="C7484" s="6" t="n">
        <x:v>7</x:v>
      </x:c>
      <x:c r="D7484" s="6" t="str">
        <x:v>展翼，奔向日辉</x:v>
      </x:c>
      <x:c r="E7484" s="7" t="str">
        <x:v>被召唤时，为风堇恢复15点能量，首次被召唤时，额外恢复30点能量。</x:v>
      </x:c>
      <x:c r="F7484" s="6" t="n">
        <x:v>0</x:v>
      </x:c>
      <x:c r="G7484" s="6" t="n">
        <x:v>0</x:v>
      </x:c>
      <x:c r="H7484" s="6" t="n">
        <x:v>0</x:v>
      </x:c>
      <x:c r="I7484" s="6" t="n">
        <x:v>0</x:v>
      </x:c>
      <x:c r="J7484" s="6" t="str">
        <x:v>[15, 30]</x:v>
      </x:c>
      <x:c r="K7484" s="7" t="str">
        <x:v>无首段伤害倍率，请覆盖或设为辅助技能</x:v>
      </x:c>
      <x:c r="L7484" s="6" t="str">
        <x:v>https://raw.githubusercontent.com/Mar-7th/StarRailRes/dbe8cdfcfb0bf657b9fe1cf92d5537f118ccb487/index_new/cn/character_skills.json</x:v>
      </x:c>
    </x:row>
    <x:row r="7485" ht="20" customHeight="1">
      <x:c r="A7485" s="6" t="str">
        <x:v>1140905_8</x:v>
      </x:c>
      <x:c r="B7485" s="6" t="str">
        <x:v>1140905</x:v>
      </x:c>
      <x:c r="C7485" s="6" t="n">
        <x:v>8</x:v>
      </x:c>
      <x:c r="D7485" s="6" t="str">
        <x:v>展翼，奔向日辉</x:v>
      </x:c>
      <x:c r="E7485" s="7" t="str">
        <x:v>被召唤时，为风堇恢复15点能量，首次被召唤时，额外恢复30点能量。</x:v>
      </x:c>
      <x:c r="F7485" s="6" t="n">
        <x:v>0</x:v>
      </x:c>
      <x:c r="G7485" s="6" t="n">
        <x:v>0</x:v>
      </x:c>
      <x:c r="H7485" s="6" t="n">
        <x:v>0</x:v>
      </x:c>
      <x:c r="I7485" s="6" t="n">
        <x:v>0</x:v>
      </x:c>
      <x:c r="J7485" s="6" t="str">
        <x:v>[15, 30]</x:v>
      </x:c>
      <x:c r="K7485" s="7" t="str">
        <x:v>无首段伤害倍率，请覆盖或设为辅助技能</x:v>
      </x:c>
      <x:c r="L7485" s="6" t="str">
        <x:v>https://raw.githubusercontent.com/Mar-7th/StarRailRes/dbe8cdfcfb0bf657b9fe1cf92d5537f118ccb487/index_new/cn/character_skills.json</x:v>
      </x:c>
    </x:row>
    <x:row r="7486" ht="20" customHeight="1">
      <x:c r="A7486" s="6" t="str">
        <x:v>1140905_9</x:v>
      </x:c>
      <x:c r="B7486" s="6" t="str">
        <x:v>1140905</x:v>
      </x:c>
      <x:c r="C7486" s="6" t="n">
        <x:v>9</x:v>
      </x:c>
      <x:c r="D7486" s="6" t="str">
        <x:v>展翼，奔向日辉</x:v>
      </x:c>
      <x:c r="E7486" s="7" t="str">
        <x:v>被召唤时，为风堇恢复15点能量，首次被召唤时，额外恢复30点能量。</x:v>
      </x:c>
      <x:c r="F7486" s="6" t="n">
        <x:v>0</x:v>
      </x:c>
      <x:c r="G7486" s="6" t="n">
        <x:v>0</x:v>
      </x:c>
      <x:c r="H7486" s="6" t="n">
        <x:v>0</x:v>
      </x:c>
      <x:c r="I7486" s="6" t="n">
        <x:v>0</x:v>
      </x:c>
      <x:c r="J7486" s="6" t="str">
        <x:v>[15, 30]</x:v>
      </x:c>
      <x:c r="K7486" s="7" t="str">
        <x:v>无首段伤害倍率，请覆盖或设为辅助技能</x:v>
      </x:c>
      <x:c r="L7486" s="6" t="str">
        <x:v>https://raw.githubusercontent.com/Mar-7th/StarRailRes/dbe8cdfcfb0bf657b9fe1cf92d5537f118ccb487/index_new/cn/character_skills.json</x:v>
      </x:c>
    </x:row>
    <x:row r="7487" ht="20" customHeight="1">
      <x:c r="A7487" s="6" t="str">
        <x:v>1140905_10</x:v>
      </x:c>
      <x:c r="B7487" s="6" t="str">
        <x:v>1140905</x:v>
      </x:c>
      <x:c r="C7487" s="6" t="n">
        <x:v>10</x:v>
      </x:c>
      <x:c r="D7487" s="6" t="str">
        <x:v>展翼，奔向日辉</x:v>
      </x:c>
      <x:c r="E7487" s="7" t="str">
        <x:v>被召唤时，为风堇恢复15点能量，首次被召唤时，额外恢复30点能量。</x:v>
      </x:c>
      <x:c r="F7487" s="6" t="n">
        <x:v>0</x:v>
      </x:c>
      <x:c r="G7487" s="6" t="n">
        <x:v>0</x:v>
      </x:c>
      <x:c r="H7487" s="6" t="n">
        <x:v>0</x:v>
      </x:c>
      <x:c r="I7487" s="6" t="n">
        <x:v>0</x:v>
      </x:c>
      <x:c r="J7487" s="6" t="str">
        <x:v>[15, 30]</x:v>
      </x:c>
      <x:c r="K7487" s="7" t="str">
        <x:v>无首段伤害倍率，请覆盖或设为辅助技能</x:v>
      </x:c>
      <x:c r="L7487" s="6" t="str">
        <x:v>https://raw.githubusercontent.com/Mar-7th/StarRailRes/dbe8cdfcfb0bf657b9fe1cf92d5537f118ccb487/index_new/cn/character_skills.json</x:v>
      </x:c>
    </x:row>
    <x:row r="7488" ht="20" customHeight="1">
      <x:c r="A7488" s="6" t="str">
        <x:v>1140906_1</x:v>
      </x:c>
      <x:c r="B7488" s="6" t="str">
        <x:v>1140906</x:v>
      </x:c>
      <x:c r="C7488" s="6" t="n">
        <x:v>1</x:v>
      </x:c>
      <x:c r="D7488" s="6" t="str">
        <x:v>坠落，然后飞翔</x:v>
      </x:c>
      <x:c r="E7488" s="7" t="str">
        <x:v>消失时，使风堇行动提前30%。</x:v>
      </x:c>
      <x:c r="F7488" s="6" t="n">
        <x:v>0</x:v>
      </x:c>
      <x:c r="G7488" s="6" t="n">
        <x:v>0</x:v>
      </x:c>
      <x:c r="H7488" s="6" t="n">
        <x:v>0</x:v>
      </x:c>
      <x:c r="I7488" s="6" t="n">
        <x:v>0</x:v>
      </x:c>
      <x:c r="J7488" s="6" t="str">
        <x:v>[0.3]</x:v>
      </x:c>
      <x:c r="K7488" s="7" t="str">
        <x:v>无首段伤害倍率，请覆盖或设为辅助技能</x:v>
      </x:c>
      <x:c r="L7488" s="6" t="str">
        <x:v>https://raw.githubusercontent.com/Mar-7th/StarRailRes/dbe8cdfcfb0bf657b9fe1cf92d5537f118ccb487/index_new/cn/character_skills.json</x:v>
      </x:c>
    </x:row>
    <x:row r="7489" ht="20" customHeight="1">
      <x:c r="A7489" s="6" t="str">
        <x:v>1140906_2</x:v>
      </x:c>
      <x:c r="B7489" s="6" t="str">
        <x:v>1140906</x:v>
      </x:c>
      <x:c r="C7489" s="6" t="n">
        <x:v>2</x:v>
      </x:c>
      <x:c r="D7489" s="6" t="str">
        <x:v>坠落，然后飞翔</x:v>
      </x:c>
      <x:c r="E7489" s="7" t="str">
        <x:v>消失时，使风堇行动提前30%。</x:v>
      </x:c>
      <x:c r="F7489" s="6" t="n">
        <x:v>0</x:v>
      </x:c>
      <x:c r="G7489" s="6" t="n">
        <x:v>0</x:v>
      </x:c>
      <x:c r="H7489" s="6" t="n">
        <x:v>0</x:v>
      </x:c>
      <x:c r="I7489" s="6" t="n">
        <x:v>0</x:v>
      </x:c>
      <x:c r="J7489" s="6" t="str">
        <x:v>[0.3]</x:v>
      </x:c>
      <x:c r="K7489" s="7" t="str">
        <x:v>无首段伤害倍率，请覆盖或设为辅助技能</x:v>
      </x:c>
      <x:c r="L7489" s="6" t="str">
        <x:v>https://raw.githubusercontent.com/Mar-7th/StarRailRes/dbe8cdfcfb0bf657b9fe1cf92d5537f118ccb487/index_new/cn/character_skills.json</x:v>
      </x:c>
    </x:row>
    <x:row r="7490" ht="20" customHeight="1">
      <x:c r="A7490" s="6" t="str">
        <x:v>1140906_3</x:v>
      </x:c>
      <x:c r="B7490" s="6" t="str">
        <x:v>1140906</x:v>
      </x:c>
      <x:c r="C7490" s="6" t="n">
        <x:v>3</x:v>
      </x:c>
      <x:c r="D7490" s="6" t="str">
        <x:v>坠落，然后飞翔</x:v>
      </x:c>
      <x:c r="E7490" s="7" t="str">
        <x:v>消失时，使风堇行动提前30%。</x:v>
      </x:c>
      <x:c r="F7490" s="6" t="n">
        <x:v>0</x:v>
      </x:c>
      <x:c r="G7490" s="6" t="n">
        <x:v>0</x:v>
      </x:c>
      <x:c r="H7490" s="6" t="n">
        <x:v>0</x:v>
      </x:c>
      <x:c r="I7490" s="6" t="n">
        <x:v>0</x:v>
      </x:c>
      <x:c r="J7490" s="6" t="str">
        <x:v>[0.3]</x:v>
      </x:c>
      <x:c r="K7490" s="7" t="str">
        <x:v>无首段伤害倍率，请覆盖或设为辅助技能</x:v>
      </x:c>
      <x:c r="L7490" s="6" t="str">
        <x:v>https://raw.githubusercontent.com/Mar-7th/StarRailRes/dbe8cdfcfb0bf657b9fe1cf92d5537f118ccb487/index_new/cn/character_skills.json</x:v>
      </x:c>
    </x:row>
    <x:row r="7491" ht="20" customHeight="1">
      <x:c r="A7491" s="6" t="str">
        <x:v>1140906_4</x:v>
      </x:c>
      <x:c r="B7491" s="6" t="str">
        <x:v>1140906</x:v>
      </x:c>
      <x:c r="C7491" s="6" t="n">
        <x:v>4</x:v>
      </x:c>
      <x:c r="D7491" s="6" t="str">
        <x:v>坠落，然后飞翔</x:v>
      </x:c>
      <x:c r="E7491" s="7" t="str">
        <x:v>消失时，使风堇行动提前30%。</x:v>
      </x:c>
      <x:c r="F7491" s="6" t="n">
        <x:v>0</x:v>
      </x:c>
      <x:c r="G7491" s="6" t="n">
        <x:v>0</x:v>
      </x:c>
      <x:c r="H7491" s="6" t="n">
        <x:v>0</x:v>
      </x:c>
      <x:c r="I7491" s="6" t="n">
        <x:v>0</x:v>
      </x:c>
      <x:c r="J7491" s="6" t="str">
        <x:v>[0.3]</x:v>
      </x:c>
      <x:c r="K7491" s="7" t="str">
        <x:v>无首段伤害倍率，请覆盖或设为辅助技能</x:v>
      </x:c>
      <x:c r="L7491" s="6" t="str">
        <x:v>https://raw.githubusercontent.com/Mar-7th/StarRailRes/dbe8cdfcfb0bf657b9fe1cf92d5537f118ccb487/index_new/cn/character_skills.json</x:v>
      </x:c>
    </x:row>
    <x:row r="7492" ht="20" customHeight="1">
      <x:c r="A7492" s="6" t="str">
        <x:v>1140906_5</x:v>
      </x:c>
      <x:c r="B7492" s="6" t="str">
        <x:v>1140906</x:v>
      </x:c>
      <x:c r="C7492" s="6" t="n">
        <x:v>5</x:v>
      </x:c>
      <x:c r="D7492" s="6" t="str">
        <x:v>坠落，然后飞翔</x:v>
      </x:c>
      <x:c r="E7492" s="7" t="str">
        <x:v>消失时，使风堇行动提前30%。</x:v>
      </x:c>
      <x:c r="F7492" s="6" t="n">
        <x:v>0</x:v>
      </x:c>
      <x:c r="G7492" s="6" t="n">
        <x:v>0</x:v>
      </x:c>
      <x:c r="H7492" s="6" t="n">
        <x:v>0</x:v>
      </x:c>
      <x:c r="I7492" s="6" t="n">
        <x:v>0</x:v>
      </x:c>
      <x:c r="J7492" s="6" t="str">
        <x:v>[0.3]</x:v>
      </x:c>
      <x:c r="K7492" s="7" t="str">
        <x:v>无首段伤害倍率，请覆盖或设为辅助技能</x:v>
      </x:c>
      <x:c r="L7492" s="6" t="str">
        <x:v>https://raw.githubusercontent.com/Mar-7th/StarRailRes/dbe8cdfcfb0bf657b9fe1cf92d5537f118ccb487/index_new/cn/character_skills.json</x:v>
      </x:c>
    </x:row>
    <x:row r="7493" ht="20" customHeight="1">
      <x:c r="A7493" s="6" t="str">
        <x:v>1140906_6</x:v>
      </x:c>
      <x:c r="B7493" s="6" t="str">
        <x:v>1140906</x:v>
      </x:c>
      <x:c r="C7493" s="6" t="n">
        <x:v>6</x:v>
      </x:c>
      <x:c r="D7493" s="6" t="str">
        <x:v>坠落，然后飞翔</x:v>
      </x:c>
      <x:c r="E7493" s="7" t="str">
        <x:v>消失时，使风堇行动提前30%。</x:v>
      </x:c>
      <x:c r="F7493" s="6" t="n">
        <x:v>0</x:v>
      </x:c>
      <x:c r="G7493" s="6" t="n">
        <x:v>0</x:v>
      </x:c>
      <x:c r="H7493" s="6" t="n">
        <x:v>0</x:v>
      </x:c>
      <x:c r="I7493" s="6" t="n">
        <x:v>0</x:v>
      </x:c>
      <x:c r="J7493" s="6" t="str">
        <x:v>[0.3]</x:v>
      </x:c>
      <x:c r="K7493" s="7" t="str">
        <x:v>无首段伤害倍率，请覆盖或设为辅助技能</x:v>
      </x:c>
      <x:c r="L7493" s="6" t="str">
        <x:v>https://raw.githubusercontent.com/Mar-7th/StarRailRes/dbe8cdfcfb0bf657b9fe1cf92d5537f118ccb487/index_new/cn/character_skills.json</x:v>
      </x:c>
    </x:row>
    <x:row r="7494" ht="20" customHeight="1">
      <x:c r="A7494" s="6" t="str">
        <x:v>1140906_7</x:v>
      </x:c>
      <x:c r="B7494" s="6" t="str">
        <x:v>1140906</x:v>
      </x:c>
      <x:c r="C7494" s="6" t="n">
        <x:v>7</x:v>
      </x:c>
      <x:c r="D7494" s="6" t="str">
        <x:v>坠落，然后飞翔</x:v>
      </x:c>
      <x:c r="E7494" s="7" t="str">
        <x:v>消失时，使风堇行动提前30%。</x:v>
      </x:c>
      <x:c r="F7494" s="6" t="n">
        <x:v>0</x:v>
      </x:c>
      <x:c r="G7494" s="6" t="n">
        <x:v>0</x:v>
      </x:c>
      <x:c r="H7494" s="6" t="n">
        <x:v>0</x:v>
      </x:c>
      <x:c r="I7494" s="6" t="n">
        <x:v>0</x:v>
      </x:c>
      <x:c r="J7494" s="6" t="str">
        <x:v>[0.3]</x:v>
      </x:c>
      <x:c r="K7494" s="7" t="str">
        <x:v>无首段伤害倍率，请覆盖或设为辅助技能</x:v>
      </x:c>
      <x:c r="L7494" s="6" t="str">
        <x:v>https://raw.githubusercontent.com/Mar-7th/StarRailRes/dbe8cdfcfb0bf657b9fe1cf92d5537f118ccb487/index_new/cn/character_skills.json</x:v>
      </x:c>
    </x:row>
    <x:row r="7495" ht="20" customHeight="1">
      <x:c r="A7495" s="6" t="str">
        <x:v>1140906_8</x:v>
      </x:c>
      <x:c r="B7495" s="6" t="str">
        <x:v>1140906</x:v>
      </x:c>
      <x:c r="C7495" s="6" t="n">
        <x:v>8</x:v>
      </x:c>
      <x:c r="D7495" s="6" t="str">
        <x:v>坠落，然后飞翔</x:v>
      </x:c>
      <x:c r="E7495" s="7" t="str">
        <x:v>消失时，使风堇行动提前30%。</x:v>
      </x:c>
      <x:c r="F7495" s="6" t="n">
        <x:v>0</x:v>
      </x:c>
      <x:c r="G7495" s="6" t="n">
        <x:v>0</x:v>
      </x:c>
      <x:c r="H7495" s="6" t="n">
        <x:v>0</x:v>
      </x:c>
      <x:c r="I7495" s="6" t="n">
        <x:v>0</x:v>
      </x:c>
      <x:c r="J7495" s="6" t="str">
        <x:v>[0.3]</x:v>
      </x:c>
      <x:c r="K7495" s="7" t="str">
        <x:v>无首段伤害倍率，请覆盖或设为辅助技能</x:v>
      </x:c>
      <x:c r="L7495" s="6" t="str">
        <x:v>https://raw.githubusercontent.com/Mar-7th/StarRailRes/dbe8cdfcfb0bf657b9fe1cf92d5537f118ccb487/index_new/cn/character_skills.json</x:v>
      </x:c>
    </x:row>
    <x:row r="7496" ht="20" customHeight="1">
      <x:c r="A7496" s="6" t="str">
        <x:v>1140906_9</x:v>
      </x:c>
      <x:c r="B7496" s="6" t="str">
        <x:v>1140906</x:v>
      </x:c>
      <x:c r="C7496" s="6" t="n">
        <x:v>9</x:v>
      </x:c>
      <x:c r="D7496" s="6" t="str">
        <x:v>坠落，然后飞翔</x:v>
      </x:c>
      <x:c r="E7496" s="7" t="str">
        <x:v>消失时，使风堇行动提前30%。</x:v>
      </x:c>
      <x:c r="F7496" s="6" t="n">
        <x:v>0</x:v>
      </x:c>
      <x:c r="G7496" s="6" t="n">
        <x:v>0</x:v>
      </x:c>
      <x:c r="H7496" s="6" t="n">
        <x:v>0</x:v>
      </x:c>
      <x:c r="I7496" s="6" t="n">
        <x:v>0</x:v>
      </x:c>
      <x:c r="J7496" s="6" t="str">
        <x:v>[0.3]</x:v>
      </x:c>
      <x:c r="K7496" s="7" t="str">
        <x:v>无首段伤害倍率，请覆盖或设为辅助技能</x:v>
      </x:c>
      <x:c r="L7496" s="6" t="str">
        <x:v>https://raw.githubusercontent.com/Mar-7th/StarRailRes/dbe8cdfcfb0bf657b9fe1cf92d5537f118ccb487/index_new/cn/character_skills.json</x:v>
      </x:c>
    </x:row>
    <x:row r="7497" ht="20" customHeight="1">
      <x:c r="A7497" s="6" t="str">
        <x:v>1140906_10</x:v>
      </x:c>
      <x:c r="B7497" s="6" t="str">
        <x:v>1140906</x:v>
      </x:c>
      <x:c r="C7497" s="6" t="n">
        <x:v>10</x:v>
      </x:c>
      <x:c r="D7497" s="6" t="str">
        <x:v>坠落，然后飞翔</x:v>
      </x:c>
      <x:c r="E7497" s="7" t="str">
        <x:v>消失时，使风堇行动提前30%。</x:v>
      </x:c>
      <x:c r="F7497" s="6" t="n">
        <x:v>0</x:v>
      </x:c>
      <x:c r="G7497" s="6" t="n">
        <x:v>0</x:v>
      </x:c>
      <x:c r="H7497" s="6" t="n">
        <x:v>0</x:v>
      </x:c>
      <x:c r="I7497" s="6" t="n">
        <x:v>0</x:v>
      </x:c>
      <x:c r="J7497" s="6" t="str">
        <x:v>[0.3]</x:v>
      </x:c>
      <x:c r="K7497" s="7" t="str">
        <x:v>无首段伤害倍率，请覆盖或设为辅助技能</x:v>
      </x:c>
      <x:c r="L7497" s="6" t="str">
        <x:v>https://raw.githubusercontent.com/Mar-7th/StarRailRes/dbe8cdfcfb0bf657b9fe1cf92d5537f118ccb487/index_new/cn/character_skills.json</x:v>
      </x:c>
    </x:row>
    <x:row r="7498" ht="53" customHeight="1">
      <x:c r="A7498" s="6" t="str">
        <x:v>1141301_1</x:v>
      </x:c>
      <x:c r="B7498" s="6" t="str">
        <x:v>1141301</x:v>
      </x:c>
      <x:c r="C7498" s="6" t="n">
        <x:v>1</x:v>
      </x:c>
      <x:c r="D7498" s="6" t="str">
        <x:v>追忆，蹁跹，如雨</x:v>
      </x:c>
      <x:c r="E7498" s="7" t="str">
        <x:v>该技能自动选择目标施放，优先攻击长夜月上次攻击的敌方目标。对敌方单体造成等同于「长夜」25%生命上限的冰属性伤害，长夜月当前每有4点【忆质】，则额外造成等同于「长夜」5%生命上限的冰属性伤害。施放后获得1点【忆质】。</x:v>
      </x:c>
      <x:c r="F7498" s="6" t="n">
        <x:v>0</x:v>
      </x:c>
      <x:c r="G7498" s="6" t="n">
        <x:v>0</x:v>
      </x:c>
      <x:c r="H7498" s="6" t="n">
        <x:v>0</x:v>
      </x:c>
      <x:c r="I7498" s="6" t="n">
        <x:v>0</x:v>
      </x:c>
      <x:c r="J7498" s="6" t="str">
        <x:v>[0.25, 0.05, 4, 1]</x:v>
      </x:c>
      <x:c r="K7498" s="7" t="str">
        <x:v>无首段伤害倍率，请覆盖或设为辅助技能</x:v>
      </x:c>
      <x:c r="L7498" s="6" t="str">
        <x:v>https://raw.githubusercontent.com/Mar-7th/StarRailRes/dbe8cdfcfb0bf657b9fe1cf92d5537f118ccb487/index_new/cn/character_skills.json</x:v>
      </x:c>
    </x:row>
    <x:row r="7499" ht="53" customHeight="1">
      <x:c r="A7499" s="6" t="str">
        <x:v>1141301_2</x:v>
      </x:c>
      <x:c r="B7499" s="6" t="str">
        <x:v>1141301</x:v>
      </x:c>
      <x:c r="C7499" s="6" t="n">
        <x:v>2</x:v>
      </x:c>
      <x:c r="D7499" s="6" t="str">
        <x:v>追忆，蹁跹，如雨</x:v>
      </x:c>
      <x:c r="E7499" s="7" t="str">
        <x:v>该技能自动选择目标施放，优先攻击长夜月上次攻击的敌方目标。对敌方单体造成等同于「长夜」30%生命上限的冰属性伤害，长夜月当前每有4点【忆质】，则额外造成等同于「长夜」6%生命上限的冰属性伤害。施放后获得1点【忆质】。</x:v>
      </x:c>
      <x:c r="F7499" s="6" t="n">
        <x:v>0</x:v>
      </x:c>
      <x:c r="G7499" s="6" t="n">
        <x:v>0</x:v>
      </x:c>
      <x:c r="H7499" s="6" t="n">
        <x:v>0</x:v>
      </x:c>
      <x:c r="I7499" s="6" t="n">
        <x:v>0</x:v>
      </x:c>
      <x:c r="J7499" s="6" t="str">
        <x:v>[0.3, 0.06, 4, 1]</x:v>
      </x:c>
      <x:c r="K7499" s="7" t="str">
        <x:v>无首段伤害倍率，请覆盖或设为辅助技能</x:v>
      </x:c>
      <x:c r="L7499" s="6" t="str">
        <x:v>https://raw.githubusercontent.com/Mar-7th/StarRailRes/dbe8cdfcfb0bf657b9fe1cf92d5537f118ccb487/index_new/cn/character_skills.json</x:v>
      </x:c>
    </x:row>
    <x:row r="7500" ht="53" customHeight="1">
      <x:c r="A7500" s="6" t="str">
        <x:v>1141301_3</x:v>
      </x:c>
      <x:c r="B7500" s="6" t="str">
        <x:v>1141301</x:v>
      </x:c>
      <x:c r="C7500" s="6" t="n">
        <x:v>3</x:v>
      </x:c>
      <x:c r="D7500" s="6" t="str">
        <x:v>追忆，蹁跹，如雨</x:v>
      </x:c>
      <x:c r="E7500" s="7" t="str">
        <x:v>该技能自动选择目标施放，优先攻击长夜月上次攻击的敌方目标。对敌方单体造成等同于「长夜」35%生命上限的冰属性伤害，长夜月当前每有4点【忆质】，则额外造成等同于「长夜」7%生命上限的冰属性伤害。施放后获得1点【忆质】。</x:v>
      </x:c>
      <x:c r="F7500" s="6" t="n">
        <x:v>0</x:v>
      </x:c>
      <x:c r="G7500" s="6" t="n">
        <x:v>0</x:v>
      </x:c>
      <x:c r="H7500" s="6" t="n">
        <x:v>0</x:v>
      </x:c>
      <x:c r="I7500" s="6" t="n">
        <x:v>0</x:v>
      </x:c>
      <x:c r="J7500" s="6" t="str">
        <x:v>[0.35, 0.07, 4, 1]</x:v>
      </x:c>
      <x:c r="K7500" s="7" t="str">
        <x:v>无首段伤害倍率，请覆盖或设为辅助技能</x:v>
      </x:c>
      <x:c r="L7500" s="6" t="str">
        <x:v>https://raw.githubusercontent.com/Mar-7th/StarRailRes/dbe8cdfcfb0bf657b9fe1cf92d5537f118ccb487/index_new/cn/character_skills.json</x:v>
      </x:c>
    </x:row>
    <x:row r="7501" ht="53" customHeight="1">
      <x:c r="A7501" s="6" t="str">
        <x:v>1141301_4</x:v>
      </x:c>
      <x:c r="B7501" s="6" t="str">
        <x:v>1141301</x:v>
      </x:c>
      <x:c r="C7501" s="6" t="n">
        <x:v>4</x:v>
      </x:c>
      <x:c r="D7501" s="6" t="str">
        <x:v>追忆，蹁跹，如雨</x:v>
      </x:c>
      <x:c r="E7501" s="7" t="str">
        <x:v>该技能自动选择目标施放，优先攻击长夜月上次攻击的敌方目标。对敌方单体造成等同于「长夜」40%生命上限的冰属性伤害，长夜月当前每有4点【忆质】，则额外造成等同于「长夜」8%生命上限的冰属性伤害。施放后获得1点【忆质】。</x:v>
      </x:c>
      <x:c r="F7501" s="6" t="n">
        <x:v>0</x:v>
      </x:c>
      <x:c r="G7501" s="6" t="n">
        <x:v>0</x:v>
      </x:c>
      <x:c r="H7501" s="6" t="n">
        <x:v>0</x:v>
      </x:c>
      <x:c r="I7501" s="6" t="n">
        <x:v>0</x:v>
      </x:c>
      <x:c r="J7501" s="6" t="str">
        <x:v>[0.4, 0.08, 4, 1]</x:v>
      </x:c>
      <x:c r="K7501" s="7" t="str">
        <x:v>无首段伤害倍率，请覆盖或设为辅助技能</x:v>
      </x:c>
      <x:c r="L7501" s="6" t="str">
        <x:v>https://raw.githubusercontent.com/Mar-7th/StarRailRes/dbe8cdfcfb0bf657b9fe1cf92d5537f118ccb487/index_new/cn/character_skills.json</x:v>
      </x:c>
    </x:row>
    <x:row r="7502" ht="53" customHeight="1">
      <x:c r="A7502" s="6" t="str">
        <x:v>1141301_5</x:v>
      </x:c>
      <x:c r="B7502" s="6" t="str">
        <x:v>1141301</x:v>
      </x:c>
      <x:c r="C7502" s="6" t="n">
        <x:v>5</x:v>
      </x:c>
      <x:c r="D7502" s="6" t="str">
        <x:v>追忆，蹁跹，如雨</x:v>
      </x:c>
      <x:c r="E7502" s="7" t="str">
        <x:v>该技能自动选择目标施放，优先攻击长夜月上次攻击的敌方目标。对敌方单体造成等同于「长夜」45%生命上限的冰属性伤害，长夜月当前每有4点【忆质】，则额外造成等同于「长夜」9%生命上限的冰属性伤害。施放后获得1点【忆质】。</x:v>
      </x:c>
      <x:c r="F7502" s="6" t="n">
        <x:v>0</x:v>
      </x:c>
      <x:c r="G7502" s="6" t="n">
        <x:v>0</x:v>
      </x:c>
      <x:c r="H7502" s="6" t="n">
        <x:v>0</x:v>
      </x:c>
      <x:c r="I7502" s="6" t="n">
        <x:v>0</x:v>
      </x:c>
      <x:c r="J7502" s="6" t="str">
        <x:v>[0.45, 0.09, 4, 1]</x:v>
      </x:c>
      <x:c r="K7502" s="7" t="str">
        <x:v>无首段伤害倍率，请覆盖或设为辅助技能</x:v>
      </x:c>
      <x:c r="L7502" s="6" t="str">
        <x:v>https://raw.githubusercontent.com/Mar-7th/StarRailRes/dbe8cdfcfb0bf657b9fe1cf92d5537f118ccb487/index_new/cn/character_skills.json</x:v>
      </x:c>
    </x:row>
    <x:row r="7503" ht="53" customHeight="1">
      <x:c r="A7503" s="6" t="str">
        <x:v>1141301_6</x:v>
      </x:c>
      <x:c r="B7503" s="6" t="str">
        <x:v>1141301</x:v>
      </x:c>
      <x:c r="C7503" s="6" t="n">
        <x:v>6</x:v>
      </x:c>
      <x:c r="D7503" s="6" t="str">
        <x:v>追忆，蹁跹，如雨</x:v>
      </x:c>
      <x:c r="E7503" s="7" t="str">
        <x:v>该技能自动选择目标施放，优先攻击长夜月上次攻击的敌方目标。对敌方单体造成等同于「长夜」50%生命上限的冰属性伤害，长夜月当前每有4点【忆质】，则额外造成等同于「长夜」10%生命上限的冰属性伤害。施放后获得1点【忆质】。</x:v>
      </x:c>
      <x:c r="F7503" s="6" t="n">
        <x:v>0</x:v>
      </x:c>
      <x:c r="G7503" s="6" t="n">
        <x:v>0</x:v>
      </x:c>
      <x:c r="H7503" s="6" t="n">
        <x:v>0</x:v>
      </x:c>
      <x:c r="I7503" s="6" t="n">
        <x:v>0</x:v>
      </x:c>
      <x:c r="J7503" s="6" t="str">
        <x:v>[0.5, 0.1, 4, 1]</x:v>
      </x:c>
      <x:c r="K7503" s="7" t="str">
        <x:v>无首段伤害倍率，请覆盖或设为辅助技能</x:v>
      </x:c>
      <x:c r="L7503" s="6" t="str">
        <x:v>https://raw.githubusercontent.com/Mar-7th/StarRailRes/dbe8cdfcfb0bf657b9fe1cf92d5537f118ccb487/index_new/cn/character_skills.json</x:v>
      </x:c>
    </x:row>
    <x:row r="7504" ht="53" customHeight="1">
      <x:c r="A7504" s="6" t="str">
        <x:v>1141301_7</x:v>
      </x:c>
      <x:c r="B7504" s="6" t="str">
        <x:v>1141301</x:v>
      </x:c>
      <x:c r="C7504" s="6" t="n">
        <x:v>7</x:v>
      </x:c>
      <x:c r="D7504" s="6" t="str">
        <x:v>追忆，蹁跹，如雨</x:v>
      </x:c>
      <x:c r="E7504" s="7" t="str">
        <x:v>该技能自动选择目标施放，优先攻击长夜月上次攻击的敌方目标。对敌方单体造成等同于「长夜」55%生命上限的冰属性伤害，长夜月当前每有4点【忆质】，则额外造成等同于「长夜」11%生命上限的冰属性伤害。施放后获得1点【忆质】。</x:v>
      </x:c>
      <x:c r="F7504" s="6" t="n">
        <x:v>0</x:v>
      </x:c>
      <x:c r="G7504" s="6" t="n">
        <x:v>0</x:v>
      </x:c>
      <x:c r="H7504" s="6" t="n">
        <x:v>0</x:v>
      </x:c>
      <x:c r="I7504" s="6" t="n">
        <x:v>0</x:v>
      </x:c>
      <x:c r="J7504" s="6" t="str">
        <x:v>[0.55, 0.11, 4, 1]</x:v>
      </x:c>
      <x:c r="K7504" s="7" t="str">
        <x:v>无首段伤害倍率，请覆盖或设为辅助技能</x:v>
      </x:c>
      <x:c r="L7504" s="6" t="str">
        <x:v>https://raw.githubusercontent.com/Mar-7th/StarRailRes/dbe8cdfcfb0bf657b9fe1cf92d5537f118ccb487/index_new/cn/character_skills.json</x:v>
      </x:c>
    </x:row>
    <x:row r="7505" ht="53" customHeight="1">
      <x:c r="A7505" s="6" t="str">
        <x:v>1141301_8</x:v>
      </x:c>
      <x:c r="B7505" s="6" t="str">
        <x:v>1141301</x:v>
      </x:c>
      <x:c r="C7505" s="6" t="n">
        <x:v>8</x:v>
      </x:c>
      <x:c r="D7505" s="6" t="str">
        <x:v>追忆，蹁跹，如雨</x:v>
      </x:c>
      <x:c r="E7505" s="7" t="str">
        <x:v>该技能自动选择目标施放，优先攻击长夜月上次攻击的敌方目标。对敌方单体造成等同于「长夜」60%生命上限的冰属性伤害，长夜月当前每有4点【忆质】，则额外造成等同于「长夜」12%生命上限的冰属性伤害。施放后获得1点【忆质】。</x:v>
      </x:c>
      <x:c r="F7505" s="6" t="n">
        <x:v>0</x:v>
      </x:c>
      <x:c r="G7505" s="6" t="n">
        <x:v>0</x:v>
      </x:c>
      <x:c r="H7505" s="6" t="n">
        <x:v>0</x:v>
      </x:c>
      <x:c r="I7505" s="6" t="n">
        <x:v>0</x:v>
      </x:c>
      <x:c r="J7505" s="6" t="str">
        <x:v>[0.6, 0.12, 4, 1]</x:v>
      </x:c>
      <x:c r="K7505" s="7" t="str">
        <x:v>无首段伤害倍率，请覆盖或设为辅助技能</x:v>
      </x:c>
      <x:c r="L7505" s="6" t="str">
        <x:v>https://raw.githubusercontent.com/Mar-7th/StarRailRes/dbe8cdfcfb0bf657b9fe1cf92d5537f118ccb487/index_new/cn/character_skills.json</x:v>
      </x:c>
    </x:row>
    <x:row r="7506" ht="53" customHeight="1">
      <x:c r="A7506" s="6" t="str">
        <x:v>1141301_9</x:v>
      </x:c>
      <x:c r="B7506" s="6" t="str">
        <x:v>1141301</x:v>
      </x:c>
      <x:c r="C7506" s="6" t="n">
        <x:v>9</x:v>
      </x:c>
      <x:c r="D7506" s="6" t="str">
        <x:v>追忆，蹁跹，如雨</x:v>
      </x:c>
      <x:c r="E7506" s="7" t="str">
        <x:v>该技能自动选择目标施放，优先攻击长夜月上次攻击的敌方目标。对敌方单体造成等同于「长夜」65%生命上限的冰属性伤害，长夜月当前每有4点【忆质】，则额外造成等同于「长夜」13%生命上限的冰属性伤害。施放后获得1点【忆质】。</x:v>
      </x:c>
      <x:c r="F7506" s="6" t="n">
        <x:v>0</x:v>
      </x:c>
      <x:c r="G7506" s="6" t="n">
        <x:v>0</x:v>
      </x:c>
      <x:c r="H7506" s="6" t="n">
        <x:v>0</x:v>
      </x:c>
      <x:c r="I7506" s="6" t="n">
        <x:v>0</x:v>
      </x:c>
      <x:c r="J7506" s="6" t="str">
        <x:v>[0.65, 0.13, 4, 1]</x:v>
      </x:c>
      <x:c r="K7506" s="7" t="str">
        <x:v>无首段伤害倍率，请覆盖或设为辅助技能</x:v>
      </x:c>
      <x:c r="L7506" s="6" t="str">
        <x:v>https://raw.githubusercontent.com/Mar-7th/StarRailRes/dbe8cdfcfb0bf657b9fe1cf92d5537f118ccb487/index_new/cn/character_skills.json</x:v>
      </x:c>
    </x:row>
    <x:row r="7507" ht="53" customHeight="1">
      <x:c r="A7507" s="6" t="str">
        <x:v>1141301_10</x:v>
      </x:c>
      <x:c r="B7507" s="6" t="str">
        <x:v>1141301</x:v>
      </x:c>
      <x:c r="C7507" s="6" t="n">
        <x:v>10</x:v>
      </x:c>
      <x:c r="D7507" s="6" t="str">
        <x:v>追忆，蹁跹，如雨</x:v>
      </x:c>
      <x:c r="E7507" s="7" t="str">
        <x:v>该技能自动选择目标施放，优先攻击长夜月上次攻击的敌方目标。对敌方单体造成等同于「长夜」70%生命上限的冰属性伤害，长夜月当前每有4点【忆质】，则额外造成等同于「长夜」14%生命上限的冰属性伤害。施放后获得1点【忆质】。</x:v>
      </x:c>
      <x:c r="F7507" s="6" t="n">
        <x:v>0</x:v>
      </x:c>
      <x:c r="G7507" s="6" t="n">
        <x:v>0</x:v>
      </x:c>
      <x:c r="H7507" s="6" t="n">
        <x:v>0</x:v>
      </x:c>
      <x:c r="I7507" s="6" t="n">
        <x:v>0</x:v>
      </x:c>
      <x:c r="J7507" s="6" t="str">
        <x:v>[0.7, 0.14, 4, 1]</x:v>
      </x:c>
      <x:c r="K7507" s="7" t="str">
        <x:v>无首段伤害倍率，请覆盖或设为辅助技能</x:v>
      </x:c>
      <x:c r="L7507" s="6" t="str">
        <x:v>https://raw.githubusercontent.com/Mar-7th/StarRailRes/dbe8cdfcfb0bf657b9fe1cf92d5537f118ccb487/index_new/cn/character_skills.json</x:v>
      </x:c>
    </x:row>
    <x:row r="7508" ht="38" customHeight="1">
      <x:c r="A7508" s="6" t="str">
        <x:v>1141303_1</x:v>
      </x:c>
      <x:c r="B7508" s="6" t="str">
        <x:v>1141303</x:v>
      </x:c>
      <x:c r="C7508" s="6" t="n">
        <x:v>1</x:v>
      </x:c>
      <x:c r="D7508" s="6" t="str">
        <x:v>孤独，浮游，漆黑</x:v>
      </x:c>
      <x:c r="E7508" s="7" t="str">
        <x:v>「长夜」免疫控制类负面状态，被攻击的概率提高。「长夜」在场时，长夜月和「长夜」造成的伤害提高25%。</x:v>
      </x:c>
      <x:c r="F7508" s="6" t="n">
        <x:v>0</x:v>
      </x:c>
      <x:c r="G7508" s="6" t="n">
        <x:v>0</x:v>
      </x:c>
      <x:c r="H7508" s="6" t="n">
        <x:v>0</x:v>
      </x:c>
      <x:c r="I7508" s="6" t="n">
        <x:v>0</x:v>
      </x:c>
      <x:c r="J7508" s="6" t="str">
        <x:v>[0.25, 3]</x:v>
      </x:c>
      <x:c r="K7508" s="7" t="str">
        <x:v>无首段伤害倍率，请覆盖或设为辅助技能</x:v>
      </x:c>
      <x:c r="L7508" s="6" t="str">
        <x:v>https://raw.githubusercontent.com/Mar-7th/StarRailRes/dbe8cdfcfb0bf657b9fe1cf92d5537f118ccb487/index_new/cn/character_skills.json</x:v>
      </x:c>
    </x:row>
    <x:row r="7509" ht="38" customHeight="1">
      <x:c r="A7509" s="6" t="str">
        <x:v>1141303_2</x:v>
      </x:c>
      <x:c r="B7509" s="6" t="str">
        <x:v>1141303</x:v>
      </x:c>
      <x:c r="C7509" s="6" t="n">
        <x:v>2</x:v>
      </x:c>
      <x:c r="D7509" s="6" t="str">
        <x:v>孤独，浮游，漆黑</x:v>
      </x:c>
      <x:c r="E7509" s="7" t="str">
        <x:v>「长夜」免疫控制类负面状态，被攻击的概率提高。「长夜」在场时，长夜月和「长夜」造成的伤害提高30%。</x:v>
      </x:c>
      <x:c r="F7509" s="6" t="n">
        <x:v>0</x:v>
      </x:c>
      <x:c r="G7509" s="6" t="n">
        <x:v>0</x:v>
      </x:c>
      <x:c r="H7509" s="6" t="n">
        <x:v>0</x:v>
      </x:c>
      <x:c r="I7509" s="6" t="n">
        <x:v>0</x:v>
      </x:c>
      <x:c r="J7509" s="6" t="str">
        <x:v>[0.3, 3]</x:v>
      </x:c>
      <x:c r="K7509" s="7" t="str">
        <x:v>无首段伤害倍率，请覆盖或设为辅助技能</x:v>
      </x:c>
      <x:c r="L7509" s="6" t="str">
        <x:v>https://raw.githubusercontent.com/Mar-7th/StarRailRes/dbe8cdfcfb0bf657b9fe1cf92d5537f118ccb487/index_new/cn/character_skills.json</x:v>
      </x:c>
    </x:row>
    <x:row r="7510" ht="38" customHeight="1">
      <x:c r="A7510" s="6" t="str">
        <x:v>1141303_3</x:v>
      </x:c>
      <x:c r="B7510" s="6" t="str">
        <x:v>1141303</x:v>
      </x:c>
      <x:c r="C7510" s="6" t="n">
        <x:v>3</x:v>
      </x:c>
      <x:c r="D7510" s="6" t="str">
        <x:v>孤独，浮游，漆黑</x:v>
      </x:c>
      <x:c r="E7510" s="7" t="str">
        <x:v>「长夜」免疫控制类负面状态，被攻击的概率提高。「长夜」在场时，长夜月和「长夜」造成的伤害提高35%。</x:v>
      </x:c>
      <x:c r="F7510" s="6" t="n">
        <x:v>0</x:v>
      </x:c>
      <x:c r="G7510" s="6" t="n">
        <x:v>0</x:v>
      </x:c>
      <x:c r="H7510" s="6" t="n">
        <x:v>0</x:v>
      </x:c>
      <x:c r="I7510" s="6" t="n">
        <x:v>0</x:v>
      </x:c>
      <x:c r="J7510" s="6" t="str">
        <x:v>[0.35, 3]</x:v>
      </x:c>
      <x:c r="K7510" s="7" t="str">
        <x:v>无首段伤害倍率，请覆盖或设为辅助技能</x:v>
      </x:c>
      <x:c r="L7510" s="6" t="str">
        <x:v>https://raw.githubusercontent.com/Mar-7th/StarRailRes/dbe8cdfcfb0bf657b9fe1cf92d5537f118ccb487/index_new/cn/character_skills.json</x:v>
      </x:c>
    </x:row>
    <x:row r="7511" ht="38" customHeight="1">
      <x:c r="A7511" s="6" t="str">
        <x:v>1141303_4</x:v>
      </x:c>
      <x:c r="B7511" s="6" t="str">
        <x:v>1141303</x:v>
      </x:c>
      <x:c r="C7511" s="6" t="n">
        <x:v>4</x:v>
      </x:c>
      <x:c r="D7511" s="6" t="str">
        <x:v>孤独，浮游，漆黑</x:v>
      </x:c>
      <x:c r="E7511" s="7" t="str">
        <x:v>「长夜」免疫控制类负面状态，被攻击的概率提高。「长夜」在场时，长夜月和「长夜」造成的伤害提高40%。</x:v>
      </x:c>
      <x:c r="F7511" s="6" t="n">
        <x:v>0</x:v>
      </x:c>
      <x:c r="G7511" s="6" t="n">
        <x:v>0</x:v>
      </x:c>
      <x:c r="H7511" s="6" t="n">
        <x:v>0</x:v>
      </x:c>
      <x:c r="I7511" s="6" t="n">
        <x:v>0</x:v>
      </x:c>
      <x:c r="J7511" s="6" t="str">
        <x:v>[0.4, 3]</x:v>
      </x:c>
      <x:c r="K7511" s="7" t="str">
        <x:v>无首段伤害倍率，请覆盖或设为辅助技能</x:v>
      </x:c>
      <x:c r="L7511" s="6" t="str">
        <x:v>https://raw.githubusercontent.com/Mar-7th/StarRailRes/dbe8cdfcfb0bf657b9fe1cf92d5537f118ccb487/index_new/cn/character_skills.json</x:v>
      </x:c>
    </x:row>
    <x:row r="7512" ht="38" customHeight="1">
      <x:c r="A7512" s="6" t="str">
        <x:v>1141303_5</x:v>
      </x:c>
      <x:c r="B7512" s="6" t="str">
        <x:v>1141303</x:v>
      </x:c>
      <x:c r="C7512" s="6" t="n">
        <x:v>5</x:v>
      </x:c>
      <x:c r="D7512" s="6" t="str">
        <x:v>孤独，浮游，漆黑</x:v>
      </x:c>
      <x:c r="E7512" s="7" t="str">
        <x:v>「长夜」免疫控制类负面状态，被攻击的概率提高。「长夜」在场时，长夜月和「长夜」造成的伤害提高45%。</x:v>
      </x:c>
      <x:c r="F7512" s="6" t="n">
        <x:v>0</x:v>
      </x:c>
      <x:c r="G7512" s="6" t="n">
        <x:v>0</x:v>
      </x:c>
      <x:c r="H7512" s="6" t="n">
        <x:v>0</x:v>
      </x:c>
      <x:c r="I7512" s="6" t="n">
        <x:v>0</x:v>
      </x:c>
      <x:c r="J7512" s="6" t="str">
        <x:v>[0.45, 3]</x:v>
      </x:c>
      <x:c r="K7512" s="7" t="str">
        <x:v>无首段伤害倍率，请覆盖或设为辅助技能</x:v>
      </x:c>
      <x:c r="L7512" s="6" t="str">
        <x:v>https://raw.githubusercontent.com/Mar-7th/StarRailRes/dbe8cdfcfb0bf657b9fe1cf92d5537f118ccb487/index_new/cn/character_skills.json</x:v>
      </x:c>
    </x:row>
    <x:row r="7513" ht="38" customHeight="1">
      <x:c r="A7513" s="6" t="str">
        <x:v>1141303_6</x:v>
      </x:c>
      <x:c r="B7513" s="6" t="str">
        <x:v>1141303</x:v>
      </x:c>
      <x:c r="C7513" s="6" t="n">
        <x:v>6</x:v>
      </x:c>
      <x:c r="D7513" s="6" t="str">
        <x:v>孤独，浮游，漆黑</x:v>
      </x:c>
      <x:c r="E7513" s="7" t="str">
        <x:v>「长夜」免疫控制类负面状态，被攻击的概率提高。「长夜」在场时，长夜月和「长夜」造成的伤害提高50%。</x:v>
      </x:c>
      <x:c r="F7513" s="6" t="n">
        <x:v>0</x:v>
      </x:c>
      <x:c r="G7513" s="6" t="n">
        <x:v>0</x:v>
      </x:c>
      <x:c r="H7513" s="6" t="n">
        <x:v>0</x:v>
      </x:c>
      <x:c r="I7513" s="6" t="n">
        <x:v>0</x:v>
      </x:c>
      <x:c r="J7513" s="6" t="str">
        <x:v>[0.5, 3]</x:v>
      </x:c>
      <x:c r="K7513" s="7" t="str">
        <x:v>无首段伤害倍率，请覆盖或设为辅助技能</x:v>
      </x:c>
      <x:c r="L7513" s="6" t="str">
        <x:v>https://raw.githubusercontent.com/Mar-7th/StarRailRes/dbe8cdfcfb0bf657b9fe1cf92d5537f118ccb487/index_new/cn/character_skills.json</x:v>
      </x:c>
    </x:row>
    <x:row r="7514" ht="38" customHeight="1">
      <x:c r="A7514" s="6" t="str">
        <x:v>1141303_7</x:v>
      </x:c>
      <x:c r="B7514" s="6" t="str">
        <x:v>1141303</x:v>
      </x:c>
      <x:c r="C7514" s="6" t="n">
        <x:v>7</x:v>
      </x:c>
      <x:c r="D7514" s="6" t="str">
        <x:v>孤独，浮游，漆黑</x:v>
      </x:c>
      <x:c r="E7514" s="7" t="str">
        <x:v>「长夜」免疫控制类负面状态，被攻击的概率提高。「长夜」在场时，长夜月和「长夜」造成的伤害提高55%。</x:v>
      </x:c>
      <x:c r="F7514" s="6" t="n">
        <x:v>0</x:v>
      </x:c>
      <x:c r="G7514" s="6" t="n">
        <x:v>0</x:v>
      </x:c>
      <x:c r="H7514" s="6" t="n">
        <x:v>0</x:v>
      </x:c>
      <x:c r="I7514" s="6" t="n">
        <x:v>0</x:v>
      </x:c>
      <x:c r="J7514" s="6" t="str">
        <x:v>[0.55, 3]</x:v>
      </x:c>
      <x:c r="K7514" s="7" t="str">
        <x:v>无首段伤害倍率，请覆盖或设为辅助技能</x:v>
      </x:c>
      <x:c r="L7514" s="6" t="str">
        <x:v>https://raw.githubusercontent.com/Mar-7th/StarRailRes/dbe8cdfcfb0bf657b9fe1cf92d5537f118ccb487/index_new/cn/character_skills.json</x:v>
      </x:c>
    </x:row>
    <x:row r="7515" ht="38" customHeight="1">
      <x:c r="A7515" s="6" t="str">
        <x:v>1141303_8</x:v>
      </x:c>
      <x:c r="B7515" s="6" t="str">
        <x:v>1141303</x:v>
      </x:c>
      <x:c r="C7515" s="6" t="n">
        <x:v>8</x:v>
      </x:c>
      <x:c r="D7515" s="6" t="str">
        <x:v>孤独，浮游，漆黑</x:v>
      </x:c>
      <x:c r="E7515" s="7" t="str">
        <x:v>「长夜」免疫控制类负面状态，被攻击的概率提高。「长夜」在场时，长夜月和「长夜」造成的伤害提高60%。</x:v>
      </x:c>
      <x:c r="F7515" s="6" t="n">
        <x:v>0</x:v>
      </x:c>
      <x:c r="G7515" s="6" t="n">
        <x:v>0</x:v>
      </x:c>
      <x:c r="H7515" s="6" t="n">
        <x:v>0</x:v>
      </x:c>
      <x:c r="I7515" s="6" t="n">
        <x:v>0</x:v>
      </x:c>
      <x:c r="J7515" s="6" t="str">
        <x:v>[0.6, 3]</x:v>
      </x:c>
      <x:c r="K7515" s="7" t="str">
        <x:v>无首段伤害倍率，请覆盖或设为辅助技能</x:v>
      </x:c>
      <x:c r="L7515" s="6" t="str">
        <x:v>https://raw.githubusercontent.com/Mar-7th/StarRailRes/dbe8cdfcfb0bf657b9fe1cf92d5537f118ccb487/index_new/cn/character_skills.json</x:v>
      </x:c>
    </x:row>
    <x:row r="7516" ht="38" customHeight="1">
      <x:c r="A7516" s="6" t="str">
        <x:v>1141303_9</x:v>
      </x:c>
      <x:c r="B7516" s="6" t="str">
        <x:v>1141303</x:v>
      </x:c>
      <x:c r="C7516" s="6" t="n">
        <x:v>9</x:v>
      </x:c>
      <x:c r="D7516" s="6" t="str">
        <x:v>孤独，浮游，漆黑</x:v>
      </x:c>
      <x:c r="E7516" s="7" t="str">
        <x:v>「长夜」免疫控制类负面状态，被攻击的概率提高。「长夜」在场时，长夜月和「长夜」造成的伤害提高65%。</x:v>
      </x:c>
      <x:c r="F7516" s="6" t="n">
        <x:v>0</x:v>
      </x:c>
      <x:c r="G7516" s="6" t="n">
        <x:v>0</x:v>
      </x:c>
      <x:c r="H7516" s="6" t="n">
        <x:v>0</x:v>
      </x:c>
      <x:c r="I7516" s="6" t="n">
        <x:v>0</x:v>
      </x:c>
      <x:c r="J7516" s="6" t="str">
        <x:v>[0.65, 3]</x:v>
      </x:c>
      <x:c r="K7516" s="7" t="str">
        <x:v>无首段伤害倍率，请覆盖或设为辅助技能</x:v>
      </x:c>
      <x:c r="L7516" s="6" t="str">
        <x:v>https://raw.githubusercontent.com/Mar-7th/StarRailRes/dbe8cdfcfb0bf657b9fe1cf92d5537f118ccb487/index_new/cn/character_skills.json</x:v>
      </x:c>
    </x:row>
    <x:row r="7517" ht="38" customHeight="1">
      <x:c r="A7517" s="6" t="str">
        <x:v>1141303_10</x:v>
      </x:c>
      <x:c r="B7517" s="6" t="str">
        <x:v>1141303</x:v>
      </x:c>
      <x:c r="C7517" s="6" t="n">
        <x:v>10</x:v>
      </x:c>
      <x:c r="D7517" s="6" t="str">
        <x:v>孤独，浮游，漆黑</x:v>
      </x:c>
      <x:c r="E7517" s="7" t="str">
        <x:v>「长夜」免疫控制类负面状态，被攻击的概率提高。「长夜」在场时，长夜月和「长夜」造成的伤害提高70%。</x:v>
      </x:c>
      <x:c r="F7517" s="6" t="n">
        <x:v>0</x:v>
      </x:c>
      <x:c r="G7517" s="6" t="n">
        <x:v>0</x:v>
      </x:c>
      <x:c r="H7517" s="6" t="n">
        <x:v>0</x:v>
      </x:c>
      <x:c r="I7517" s="6" t="n">
        <x:v>0</x:v>
      </x:c>
      <x:c r="J7517" s="6" t="str">
        <x:v>[0.7, 3]</x:v>
      </x:c>
      <x:c r="K7517" s="7" t="str">
        <x:v>无首段伤害倍率，请覆盖或设为辅助技能</x:v>
      </x:c>
      <x:c r="L7517" s="6" t="str">
        <x:v>https://raw.githubusercontent.com/Mar-7th/StarRailRes/dbe8cdfcfb0bf657b9fe1cf92d5537f118ccb487/index_new/cn/character_skills.json</x:v>
      </x:c>
    </x:row>
    <x:row r="7518" ht="20" customHeight="1">
      <x:c r="A7518" s="6" t="str">
        <x:v>1141305_1</x:v>
      </x:c>
      <x:c r="B7518" s="6" t="str">
        <x:v>1141305</x:v>
      </x:c>
      <x:c r="C7518" s="6" t="n">
        <x:v>1</x:v>
      </x:c>
      <x:c r="D7518" s="6" t="str">
        <x:v>与夜，形影，不离</x:v>
      </x:c>
      <x:c r="E7518" s="7" t="str">
        <x:v>被召唤时，使自身立即行动。</x:v>
      </x:c>
      <x:c r="F7518" s="6" t="n">
        <x:v>0</x:v>
      </x:c>
      <x:c r="G7518" s="6" t="n">
        <x:v>0</x:v>
      </x:c>
      <x:c r="H7518" s="6" t="n">
        <x:v>0</x:v>
      </x:c>
      <x:c r="I7518" s="6" t="n">
        <x:v>0</x:v>
      </x:c>
      <x:c r="J7518" s="6" t="str">
        <x:v>[]</x:v>
      </x:c>
      <x:c r="K7518" s="7" t="str">
        <x:v>缺少结构化参数，必须覆盖</x:v>
      </x:c>
      <x:c r="L7518" s="6" t="str">
        <x:v>https://raw.githubusercontent.com/Mar-7th/StarRailRes/dbe8cdfcfb0bf657b9fe1cf92d5537f118ccb487/index_new/cn/character_skills.json</x:v>
      </x:c>
    </x:row>
    <x:row r="7519" ht="20" customHeight="1">
      <x:c r="A7519" s="6" t="str">
        <x:v>1141305_2</x:v>
      </x:c>
      <x:c r="B7519" s="6" t="str">
        <x:v>1141305</x:v>
      </x:c>
      <x:c r="C7519" s="6" t="n">
        <x:v>2</x:v>
      </x:c>
      <x:c r="D7519" s="6" t="str">
        <x:v>与夜，形影，不离</x:v>
      </x:c>
      <x:c r="E7519" s="7" t="str">
        <x:v>被召唤时，使自身立即行动。</x:v>
      </x:c>
      <x:c r="F7519" s="6" t="n">
        <x:v>0</x:v>
      </x:c>
      <x:c r="G7519" s="6" t="n">
        <x:v>0</x:v>
      </x:c>
      <x:c r="H7519" s="6" t="n">
        <x:v>0</x:v>
      </x:c>
      <x:c r="I7519" s="6" t="n">
        <x:v>0</x:v>
      </x:c>
      <x:c r="J7519" s="6" t="str">
        <x:v>[]</x:v>
      </x:c>
      <x:c r="K7519" s="7" t="str">
        <x:v>缺少结构化参数，必须覆盖</x:v>
      </x:c>
      <x:c r="L7519" s="6" t="str">
        <x:v>https://raw.githubusercontent.com/Mar-7th/StarRailRes/dbe8cdfcfb0bf657b9fe1cf92d5537f118ccb487/index_new/cn/character_skills.json</x:v>
      </x:c>
    </x:row>
    <x:row r="7520" ht="20" customHeight="1">
      <x:c r="A7520" s="6" t="str">
        <x:v>1141305_3</x:v>
      </x:c>
      <x:c r="B7520" s="6" t="str">
        <x:v>1141305</x:v>
      </x:c>
      <x:c r="C7520" s="6" t="n">
        <x:v>3</x:v>
      </x:c>
      <x:c r="D7520" s="6" t="str">
        <x:v>与夜，形影，不离</x:v>
      </x:c>
      <x:c r="E7520" s="7" t="str">
        <x:v>被召唤时，使自身立即行动。</x:v>
      </x:c>
      <x:c r="F7520" s="6" t="n">
        <x:v>0</x:v>
      </x:c>
      <x:c r="G7520" s="6" t="n">
        <x:v>0</x:v>
      </x:c>
      <x:c r="H7520" s="6" t="n">
        <x:v>0</x:v>
      </x:c>
      <x:c r="I7520" s="6" t="n">
        <x:v>0</x:v>
      </x:c>
      <x:c r="J7520" s="6" t="str">
        <x:v>[]</x:v>
      </x:c>
      <x:c r="K7520" s="7" t="str">
        <x:v>缺少结构化参数，必须覆盖</x:v>
      </x:c>
      <x:c r="L7520" s="6" t="str">
        <x:v>https://raw.githubusercontent.com/Mar-7th/StarRailRes/dbe8cdfcfb0bf657b9fe1cf92d5537f118ccb487/index_new/cn/character_skills.json</x:v>
      </x:c>
    </x:row>
    <x:row r="7521" ht="20" customHeight="1">
      <x:c r="A7521" s="6" t="str">
        <x:v>1141305_4</x:v>
      </x:c>
      <x:c r="B7521" s="6" t="str">
        <x:v>1141305</x:v>
      </x:c>
      <x:c r="C7521" s="6" t="n">
        <x:v>4</x:v>
      </x:c>
      <x:c r="D7521" s="6" t="str">
        <x:v>与夜，形影，不离</x:v>
      </x:c>
      <x:c r="E7521" s="7" t="str">
        <x:v>被召唤时，使自身立即行动。</x:v>
      </x:c>
      <x:c r="F7521" s="6" t="n">
        <x:v>0</x:v>
      </x:c>
      <x:c r="G7521" s="6" t="n">
        <x:v>0</x:v>
      </x:c>
      <x:c r="H7521" s="6" t="n">
        <x:v>0</x:v>
      </x:c>
      <x:c r="I7521" s="6" t="n">
        <x:v>0</x:v>
      </x:c>
      <x:c r="J7521" s="6" t="str">
        <x:v>[]</x:v>
      </x:c>
      <x:c r="K7521" s="7" t="str">
        <x:v>缺少结构化参数，必须覆盖</x:v>
      </x:c>
      <x:c r="L7521" s="6" t="str">
        <x:v>https://raw.githubusercontent.com/Mar-7th/StarRailRes/dbe8cdfcfb0bf657b9fe1cf92d5537f118ccb487/index_new/cn/character_skills.json</x:v>
      </x:c>
    </x:row>
    <x:row r="7522" ht="20" customHeight="1">
      <x:c r="A7522" s="6" t="str">
        <x:v>1141305_5</x:v>
      </x:c>
      <x:c r="B7522" s="6" t="str">
        <x:v>1141305</x:v>
      </x:c>
      <x:c r="C7522" s="6" t="n">
        <x:v>5</x:v>
      </x:c>
      <x:c r="D7522" s="6" t="str">
        <x:v>与夜，形影，不离</x:v>
      </x:c>
      <x:c r="E7522" s="7" t="str">
        <x:v>被召唤时，使自身立即行动。</x:v>
      </x:c>
      <x:c r="F7522" s="6" t="n">
        <x:v>0</x:v>
      </x:c>
      <x:c r="G7522" s="6" t="n">
        <x:v>0</x:v>
      </x:c>
      <x:c r="H7522" s="6" t="n">
        <x:v>0</x:v>
      </x:c>
      <x:c r="I7522" s="6" t="n">
        <x:v>0</x:v>
      </x:c>
      <x:c r="J7522" s="6" t="str">
        <x:v>[]</x:v>
      </x:c>
      <x:c r="K7522" s="7" t="str">
        <x:v>缺少结构化参数，必须覆盖</x:v>
      </x:c>
      <x:c r="L7522" s="6" t="str">
        <x:v>https://raw.githubusercontent.com/Mar-7th/StarRailRes/dbe8cdfcfb0bf657b9fe1cf92d5537f118ccb487/index_new/cn/character_skills.json</x:v>
      </x:c>
    </x:row>
    <x:row r="7523" ht="20" customHeight="1">
      <x:c r="A7523" s="6" t="str">
        <x:v>1141305_6</x:v>
      </x:c>
      <x:c r="B7523" s="6" t="str">
        <x:v>1141305</x:v>
      </x:c>
      <x:c r="C7523" s="6" t="n">
        <x:v>6</x:v>
      </x:c>
      <x:c r="D7523" s="6" t="str">
        <x:v>与夜，形影，不离</x:v>
      </x:c>
      <x:c r="E7523" s="7" t="str">
        <x:v>被召唤时，使自身立即行动。</x:v>
      </x:c>
      <x:c r="F7523" s="6" t="n">
        <x:v>0</x:v>
      </x:c>
      <x:c r="G7523" s="6" t="n">
        <x:v>0</x:v>
      </x:c>
      <x:c r="H7523" s="6" t="n">
        <x:v>0</x:v>
      </x:c>
      <x:c r="I7523" s="6" t="n">
        <x:v>0</x:v>
      </x:c>
      <x:c r="J7523" s="6" t="str">
        <x:v>[]</x:v>
      </x:c>
      <x:c r="K7523" s="7" t="str">
        <x:v>缺少结构化参数，必须覆盖</x:v>
      </x:c>
      <x:c r="L7523" s="6" t="str">
        <x:v>https://raw.githubusercontent.com/Mar-7th/StarRailRes/dbe8cdfcfb0bf657b9fe1cf92d5537f118ccb487/index_new/cn/character_skills.json</x:v>
      </x:c>
    </x:row>
    <x:row r="7524" ht="20" customHeight="1">
      <x:c r="A7524" s="6" t="str">
        <x:v>1141305_7</x:v>
      </x:c>
      <x:c r="B7524" s="6" t="str">
        <x:v>1141305</x:v>
      </x:c>
      <x:c r="C7524" s="6" t="n">
        <x:v>7</x:v>
      </x:c>
      <x:c r="D7524" s="6" t="str">
        <x:v>与夜，形影，不离</x:v>
      </x:c>
      <x:c r="E7524" s="7" t="str">
        <x:v>被召唤时，使自身立即行动。</x:v>
      </x:c>
      <x:c r="F7524" s="6" t="n">
        <x:v>0</x:v>
      </x:c>
      <x:c r="G7524" s="6" t="n">
        <x:v>0</x:v>
      </x:c>
      <x:c r="H7524" s="6" t="n">
        <x:v>0</x:v>
      </x:c>
      <x:c r="I7524" s="6" t="n">
        <x:v>0</x:v>
      </x:c>
      <x:c r="J7524" s="6" t="str">
        <x:v>[]</x:v>
      </x:c>
      <x:c r="K7524" s="7" t="str">
        <x:v>缺少结构化参数，必须覆盖</x:v>
      </x:c>
      <x:c r="L7524" s="6" t="str">
        <x:v>https://raw.githubusercontent.com/Mar-7th/StarRailRes/dbe8cdfcfb0bf657b9fe1cf92d5537f118ccb487/index_new/cn/character_skills.json</x:v>
      </x:c>
    </x:row>
    <x:row r="7525" ht="20" customHeight="1">
      <x:c r="A7525" s="6" t="str">
        <x:v>1141305_8</x:v>
      </x:c>
      <x:c r="B7525" s="6" t="str">
        <x:v>1141305</x:v>
      </x:c>
      <x:c r="C7525" s="6" t="n">
        <x:v>8</x:v>
      </x:c>
      <x:c r="D7525" s="6" t="str">
        <x:v>与夜，形影，不离</x:v>
      </x:c>
      <x:c r="E7525" s="7" t="str">
        <x:v>被召唤时，使自身立即行动。</x:v>
      </x:c>
      <x:c r="F7525" s="6" t="n">
        <x:v>0</x:v>
      </x:c>
      <x:c r="G7525" s="6" t="n">
        <x:v>0</x:v>
      </x:c>
      <x:c r="H7525" s="6" t="n">
        <x:v>0</x:v>
      </x:c>
      <x:c r="I7525" s="6" t="n">
        <x:v>0</x:v>
      </x:c>
      <x:c r="J7525" s="6" t="str">
        <x:v>[]</x:v>
      </x:c>
      <x:c r="K7525" s="7" t="str">
        <x:v>缺少结构化参数，必须覆盖</x:v>
      </x:c>
      <x:c r="L7525" s="6" t="str">
        <x:v>https://raw.githubusercontent.com/Mar-7th/StarRailRes/dbe8cdfcfb0bf657b9fe1cf92d5537f118ccb487/index_new/cn/character_skills.json</x:v>
      </x:c>
    </x:row>
    <x:row r="7526" ht="20" customHeight="1">
      <x:c r="A7526" s="6" t="str">
        <x:v>1141305_9</x:v>
      </x:c>
      <x:c r="B7526" s="6" t="str">
        <x:v>1141305</x:v>
      </x:c>
      <x:c r="C7526" s="6" t="n">
        <x:v>9</x:v>
      </x:c>
      <x:c r="D7526" s="6" t="str">
        <x:v>与夜，形影，不离</x:v>
      </x:c>
      <x:c r="E7526" s="7" t="str">
        <x:v>被召唤时，使自身立即行动。</x:v>
      </x:c>
      <x:c r="F7526" s="6" t="n">
        <x:v>0</x:v>
      </x:c>
      <x:c r="G7526" s="6" t="n">
        <x:v>0</x:v>
      </x:c>
      <x:c r="H7526" s="6" t="n">
        <x:v>0</x:v>
      </x:c>
      <x:c r="I7526" s="6" t="n">
        <x:v>0</x:v>
      </x:c>
      <x:c r="J7526" s="6" t="str">
        <x:v>[]</x:v>
      </x:c>
      <x:c r="K7526" s="7" t="str">
        <x:v>缺少结构化参数，必须覆盖</x:v>
      </x:c>
      <x:c r="L7526" s="6" t="str">
        <x:v>https://raw.githubusercontent.com/Mar-7th/StarRailRes/dbe8cdfcfb0bf657b9fe1cf92d5537f118ccb487/index_new/cn/character_skills.json</x:v>
      </x:c>
    </x:row>
    <x:row r="7527" ht="20" customHeight="1">
      <x:c r="A7527" s="6" t="str">
        <x:v>1141305_10</x:v>
      </x:c>
      <x:c r="B7527" s="6" t="str">
        <x:v>1141305</x:v>
      </x:c>
      <x:c r="C7527" s="6" t="n">
        <x:v>10</x:v>
      </x:c>
      <x:c r="D7527" s="6" t="str">
        <x:v>与夜，形影，不离</x:v>
      </x:c>
      <x:c r="E7527" s="7" t="str">
        <x:v>被召唤时，使自身立即行动。</x:v>
      </x:c>
      <x:c r="F7527" s="6" t="n">
        <x:v>0</x:v>
      </x:c>
      <x:c r="G7527" s="6" t="n">
        <x:v>0</x:v>
      </x:c>
      <x:c r="H7527" s="6" t="n">
        <x:v>0</x:v>
      </x:c>
      <x:c r="I7527" s="6" t="n">
        <x:v>0</x:v>
      </x:c>
      <x:c r="J7527" s="6" t="str">
        <x:v>[]</x:v>
      </x:c>
      <x:c r="K7527" s="7" t="str">
        <x:v>缺少结构化参数，必须覆盖</x:v>
      </x:c>
      <x:c r="L7527" s="6" t="str">
        <x:v>https://raw.githubusercontent.com/Mar-7th/StarRailRes/dbe8cdfcfb0bf657b9fe1cf92d5537f118ccb487/index_new/cn/character_skills.json</x:v>
      </x:c>
    </x:row>
    <x:row r="7528" ht="53" customHeight="1">
      <x:c r="A7528" s="6" t="str">
        <x:v>1141306_1</x:v>
      </x:c>
      <x:c r="B7528" s="6" t="str">
        <x:v>1141306</x:v>
      </x:c>
      <x:c r="C7528" s="6" t="n">
        <x:v>1</x:v>
      </x:c>
      <x:c r="D7528" s="6" t="str">
        <x:v>与你，再见，无期</x:v>
      </x:c>
      <x:c r="E7528" s="7" t="str">
        <x:v>消失时，使长夜月的速度提高10%，若因施放【迷梦，流失，如露】消失，本次攻击每消耗了1点【忆质】额外使长夜月的速度提高1%，最多计算40点【忆质】。加速效果无法叠加，长夜月下个回合开始时移除。</x:v>
      </x:c>
      <x:c r="F7528" s="6" t="n">
        <x:v>0</x:v>
      </x:c>
      <x:c r="G7528" s="6" t="n">
        <x:v>0</x:v>
      </x:c>
      <x:c r="H7528" s="6" t="n">
        <x:v>0</x:v>
      </x:c>
      <x:c r="I7528" s="6" t="n">
        <x:v>0</x:v>
      </x:c>
      <x:c r="J7528" s="6" t="str">
        <x:v>[0.1, 0.01, 40]</x:v>
      </x:c>
      <x:c r="K7528" s="7" t="str">
        <x:v>无首段伤害倍率，请覆盖或设为辅助技能</x:v>
      </x:c>
      <x:c r="L7528" s="6" t="str">
        <x:v>https://raw.githubusercontent.com/Mar-7th/StarRailRes/dbe8cdfcfb0bf657b9fe1cf92d5537f118ccb487/index_new/cn/character_skills.json</x:v>
      </x:c>
    </x:row>
    <x:row r="7529" ht="53" customHeight="1">
      <x:c r="A7529" s="6" t="str">
        <x:v>1141306_2</x:v>
      </x:c>
      <x:c r="B7529" s="6" t="str">
        <x:v>1141306</x:v>
      </x:c>
      <x:c r="C7529" s="6" t="n">
        <x:v>2</x:v>
      </x:c>
      <x:c r="D7529" s="6" t="str">
        <x:v>与你，再见，无期</x:v>
      </x:c>
      <x:c r="E7529" s="7" t="str">
        <x:v>消失时，使长夜月的速度提高10%，若因施放【迷梦，流失，如露】消失，本次攻击每消耗了1点【忆质】额外使长夜月的速度提高1%，最多计算40点【忆质】。加速效果无法叠加，长夜月下个回合开始时移除。</x:v>
      </x:c>
      <x:c r="F7529" s="6" t="n">
        <x:v>0</x:v>
      </x:c>
      <x:c r="G7529" s="6" t="n">
        <x:v>0</x:v>
      </x:c>
      <x:c r="H7529" s="6" t="n">
        <x:v>0</x:v>
      </x:c>
      <x:c r="I7529" s="6" t="n">
        <x:v>0</x:v>
      </x:c>
      <x:c r="J7529" s="6" t="str">
        <x:v>[0.1, 0.01, 40]</x:v>
      </x:c>
      <x:c r="K7529" s="7" t="str">
        <x:v>无首段伤害倍率，请覆盖或设为辅助技能</x:v>
      </x:c>
      <x:c r="L7529" s="6" t="str">
        <x:v>https://raw.githubusercontent.com/Mar-7th/StarRailRes/dbe8cdfcfb0bf657b9fe1cf92d5537f118ccb487/index_new/cn/character_skills.json</x:v>
      </x:c>
    </x:row>
    <x:row r="7530" ht="53" customHeight="1">
      <x:c r="A7530" s="6" t="str">
        <x:v>1141306_3</x:v>
      </x:c>
      <x:c r="B7530" s="6" t="str">
        <x:v>1141306</x:v>
      </x:c>
      <x:c r="C7530" s="6" t="n">
        <x:v>3</x:v>
      </x:c>
      <x:c r="D7530" s="6" t="str">
        <x:v>与你，再见，无期</x:v>
      </x:c>
      <x:c r="E7530" s="7" t="str">
        <x:v>消失时，使长夜月的速度提高10%，若因施放【迷梦，流失，如露】消失，本次攻击每消耗了1点【忆质】额外使长夜月的速度提高1%，最多计算40点【忆质】。加速效果无法叠加，长夜月下个回合开始时移除。</x:v>
      </x:c>
      <x:c r="F7530" s="6" t="n">
        <x:v>0</x:v>
      </x:c>
      <x:c r="G7530" s="6" t="n">
        <x:v>0</x:v>
      </x:c>
      <x:c r="H7530" s="6" t="n">
        <x:v>0</x:v>
      </x:c>
      <x:c r="I7530" s="6" t="n">
        <x:v>0</x:v>
      </x:c>
      <x:c r="J7530" s="6" t="str">
        <x:v>[0.1, 0.01, 40]</x:v>
      </x:c>
      <x:c r="K7530" s="7" t="str">
        <x:v>无首段伤害倍率，请覆盖或设为辅助技能</x:v>
      </x:c>
      <x:c r="L7530" s="6" t="str">
        <x:v>https://raw.githubusercontent.com/Mar-7th/StarRailRes/dbe8cdfcfb0bf657b9fe1cf92d5537f118ccb487/index_new/cn/character_skills.json</x:v>
      </x:c>
    </x:row>
    <x:row r="7531" ht="53" customHeight="1">
      <x:c r="A7531" s="6" t="str">
        <x:v>1141306_4</x:v>
      </x:c>
      <x:c r="B7531" s="6" t="str">
        <x:v>1141306</x:v>
      </x:c>
      <x:c r="C7531" s="6" t="n">
        <x:v>4</x:v>
      </x:c>
      <x:c r="D7531" s="6" t="str">
        <x:v>与你，再见，无期</x:v>
      </x:c>
      <x:c r="E7531" s="7" t="str">
        <x:v>消失时，使长夜月的速度提高10%，若因施放【迷梦，流失，如露】消失，本次攻击每消耗了1点【忆质】额外使长夜月的速度提高1%，最多计算40点【忆质】。加速效果无法叠加，长夜月下个回合开始时移除。</x:v>
      </x:c>
      <x:c r="F7531" s="6" t="n">
        <x:v>0</x:v>
      </x:c>
      <x:c r="G7531" s="6" t="n">
        <x:v>0</x:v>
      </x:c>
      <x:c r="H7531" s="6" t="n">
        <x:v>0</x:v>
      </x:c>
      <x:c r="I7531" s="6" t="n">
        <x:v>0</x:v>
      </x:c>
      <x:c r="J7531" s="6" t="str">
        <x:v>[0.1, 0.01, 40]</x:v>
      </x:c>
      <x:c r="K7531" s="7" t="str">
        <x:v>无首段伤害倍率，请覆盖或设为辅助技能</x:v>
      </x:c>
      <x:c r="L7531" s="6" t="str">
        <x:v>https://raw.githubusercontent.com/Mar-7th/StarRailRes/dbe8cdfcfb0bf657b9fe1cf92d5537f118ccb487/index_new/cn/character_skills.json</x:v>
      </x:c>
    </x:row>
    <x:row r="7532" ht="53" customHeight="1">
      <x:c r="A7532" s="6" t="str">
        <x:v>1141306_5</x:v>
      </x:c>
      <x:c r="B7532" s="6" t="str">
        <x:v>1141306</x:v>
      </x:c>
      <x:c r="C7532" s="6" t="n">
        <x:v>5</x:v>
      </x:c>
      <x:c r="D7532" s="6" t="str">
        <x:v>与你，再见，无期</x:v>
      </x:c>
      <x:c r="E7532" s="7" t="str">
        <x:v>消失时，使长夜月的速度提高10%，若因施放【迷梦，流失，如露】消失，本次攻击每消耗了1点【忆质】额外使长夜月的速度提高1%，最多计算40点【忆质】。加速效果无法叠加，长夜月下个回合开始时移除。</x:v>
      </x:c>
      <x:c r="F7532" s="6" t="n">
        <x:v>0</x:v>
      </x:c>
      <x:c r="G7532" s="6" t="n">
        <x:v>0</x:v>
      </x:c>
      <x:c r="H7532" s="6" t="n">
        <x:v>0</x:v>
      </x:c>
      <x:c r="I7532" s="6" t="n">
        <x:v>0</x:v>
      </x:c>
      <x:c r="J7532" s="6" t="str">
        <x:v>[0.1, 0.01, 40]</x:v>
      </x:c>
      <x:c r="K7532" s="7" t="str">
        <x:v>无首段伤害倍率，请覆盖或设为辅助技能</x:v>
      </x:c>
      <x:c r="L7532" s="6" t="str">
        <x:v>https://raw.githubusercontent.com/Mar-7th/StarRailRes/dbe8cdfcfb0bf657b9fe1cf92d5537f118ccb487/index_new/cn/character_skills.json</x:v>
      </x:c>
    </x:row>
    <x:row r="7533" ht="53" customHeight="1">
      <x:c r="A7533" s="6" t="str">
        <x:v>1141306_6</x:v>
      </x:c>
      <x:c r="B7533" s="6" t="str">
        <x:v>1141306</x:v>
      </x:c>
      <x:c r="C7533" s="6" t="n">
        <x:v>6</x:v>
      </x:c>
      <x:c r="D7533" s="6" t="str">
        <x:v>与你，再见，无期</x:v>
      </x:c>
      <x:c r="E7533" s="7" t="str">
        <x:v>消失时，使长夜月的速度提高10%，若因施放【迷梦，流失，如露】消失，本次攻击每消耗了1点【忆质】额外使长夜月的速度提高1%，最多计算40点【忆质】。加速效果无法叠加，长夜月下个回合开始时移除。</x:v>
      </x:c>
      <x:c r="F7533" s="6" t="n">
        <x:v>0</x:v>
      </x:c>
      <x:c r="G7533" s="6" t="n">
        <x:v>0</x:v>
      </x:c>
      <x:c r="H7533" s="6" t="n">
        <x:v>0</x:v>
      </x:c>
      <x:c r="I7533" s="6" t="n">
        <x:v>0</x:v>
      </x:c>
      <x:c r="J7533" s="6" t="str">
        <x:v>[0.1, 0.01, 40]</x:v>
      </x:c>
      <x:c r="K7533" s="7" t="str">
        <x:v>无首段伤害倍率，请覆盖或设为辅助技能</x:v>
      </x:c>
      <x:c r="L7533" s="6" t="str">
        <x:v>https://raw.githubusercontent.com/Mar-7th/StarRailRes/dbe8cdfcfb0bf657b9fe1cf92d5537f118ccb487/index_new/cn/character_skills.json</x:v>
      </x:c>
    </x:row>
    <x:row r="7534" ht="53" customHeight="1">
      <x:c r="A7534" s="6" t="str">
        <x:v>1141306_7</x:v>
      </x:c>
      <x:c r="B7534" s="6" t="str">
        <x:v>1141306</x:v>
      </x:c>
      <x:c r="C7534" s="6" t="n">
        <x:v>7</x:v>
      </x:c>
      <x:c r="D7534" s="6" t="str">
        <x:v>与你，再见，无期</x:v>
      </x:c>
      <x:c r="E7534" s="7" t="str">
        <x:v>消失时，使长夜月的速度提高10%，若因施放【迷梦，流失，如露】消失，本次攻击每消耗了1点【忆质】额外使长夜月的速度提高1%，最多计算40点【忆质】。加速效果无法叠加，长夜月下个回合开始时移除。</x:v>
      </x:c>
      <x:c r="F7534" s="6" t="n">
        <x:v>0</x:v>
      </x:c>
      <x:c r="G7534" s="6" t="n">
        <x:v>0</x:v>
      </x:c>
      <x:c r="H7534" s="6" t="n">
        <x:v>0</x:v>
      </x:c>
      <x:c r="I7534" s="6" t="n">
        <x:v>0</x:v>
      </x:c>
      <x:c r="J7534" s="6" t="str">
        <x:v>[0.1, 0.01, 40]</x:v>
      </x:c>
      <x:c r="K7534" s="7" t="str">
        <x:v>无首段伤害倍率，请覆盖或设为辅助技能</x:v>
      </x:c>
      <x:c r="L7534" s="6" t="str">
        <x:v>https://raw.githubusercontent.com/Mar-7th/StarRailRes/dbe8cdfcfb0bf657b9fe1cf92d5537f118ccb487/index_new/cn/character_skills.json</x:v>
      </x:c>
    </x:row>
    <x:row r="7535" ht="53" customHeight="1">
      <x:c r="A7535" s="6" t="str">
        <x:v>1141306_8</x:v>
      </x:c>
      <x:c r="B7535" s="6" t="str">
        <x:v>1141306</x:v>
      </x:c>
      <x:c r="C7535" s="6" t="n">
        <x:v>8</x:v>
      </x:c>
      <x:c r="D7535" s="6" t="str">
        <x:v>与你，再见，无期</x:v>
      </x:c>
      <x:c r="E7535" s="7" t="str">
        <x:v>消失时，使长夜月的速度提高10%，若因施放【迷梦，流失，如露】消失，本次攻击每消耗了1点【忆质】额外使长夜月的速度提高1%，最多计算40点【忆质】。加速效果无法叠加，长夜月下个回合开始时移除。</x:v>
      </x:c>
      <x:c r="F7535" s="6" t="n">
        <x:v>0</x:v>
      </x:c>
      <x:c r="G7535" s="6" t="n">
        <x:v>0</x:v>
      </x:c>
      <x:c r="H7535" s="6" t="n">
        <x:v>0</x:v>
      </x:c>
      <x:c r="I7535" s="6" t="n">
        <x:v>0</x:v>
      </x:c>
      <x:c r="J7535" s="6" t="str">
        <x:v>[0.1, 0.01, 40]</x:v>
      </x:c>
      <x:c r="K7535" s="7" t="str">
        <x:v>无首段伤害倍率，请覆盖或设为辅助技能</x:v>
      </x:c>
      <x:c r="L7535" s="6" t="str">
        <x:v>https://raw.githubusercontent.com/Mar-7th/StarRailRes/dbe8cdfcfb0bf657b9fe1cf92d5537f118ccb487/index_new/cn/character_skills.json</x:v>
      </x:c>
    </x:row>
    <x:row r="7536" ht="53" customHeight="1">
      <x:c r="A7536" s="6" t="str">
        <x:v>1141306_9</x:v>
      </x:c>
      <x:c r="B7536" s="6" t="str">
        <x:v>1141306</x:v>
      </x:c>
      <x:c r="C7536" s="6" t="n">
        <x:v>9</x:v>
      </x:c>
      <x:c r="D7536" s="6" t="str">
        <x:v>与你，再见，无期</x:v>
      </x:c>
      <x:c r="E7536" s="7" t="str">
        <x:v>消失时，使长夜月的速度提高10%，若因施放【迷梦，流失，如露】消失，本次攻击每消耗了1点【忆质】额外使长夜月的速度提高1%，最多计算40点【忆质】。加速效果无法叠加，长夜月下个回合开始时移除。</x:v>
      </x:c>
      <x:c r="F7536" s="6" t="n">
        <x:v>0</x:v>
      </x:c>
      <x:c r="G7536" s="6" t="n">
        <x:v>0</x:v>
      </x:c>
      <x:c r="H7536" s="6" t="n">
        <x:v>0</x:v>
      </x:c>
      <x:c r="I7536" s="6" t="n">
        <x:v>0</x:v>
      </x:c>
      <x:c r="J7536" s="6" t="str">
        <x:v>[0.1, 0.01, 40]</x:v>
      </x:c>
      <x:c r="K7536" s="7" t="str">
        <x:v>无首段伤害倍率，请覆盖或设为辅助技能</x:v>
      </x:c>
      <x:c r="L7536" s="6" t="str">
        <x:v>https://raw.githubusercontent.com/Mar-7th/StarRailRes/dbe8cdfcfb0bf657b9fe1cf92d5537f118ccb487/index_new/cn/character_skills.json</x:v>
      </x:c>
    </x:row>
    <x:row r="7537" ht="53" customHeight="1">
      <x:c r="A7537" s="6" t="str">
        <x:v>1141306_10</x:v>
      </x:c>
      <x:c r="B7537" s="6" t="str">
        <x:v>1141306</x:v>
      </x:c>
      <x:c r="C7537" s="6" t="n">
        <x:v>10</x:v>
      </x:c>
      <x:c r="D7537" s="6" t="str">
        <x:v>与你，再见，无期</x:v>
      </x:c>
      <x:c r="E7537" s="7" t="str">
        <x:v>消失时，使长夜月的速度提高10%，若因施放【迷梦，流失，如露】消失，本次攻击每消耗了1点【忆质】额外使长夜月的速度提高1%，最多计算40点【忆质】。加速效果无法叠加，长夜月下个回合开始时移除。</x:v>
      </x:c>
      <x:c r="F7537" s="6" t="n">
        <x:v>0</x:v>
      </x:c>
      <x:c r="G7537" s="6" t="n">
        <x:v>0</x:v>
      </x:c>
      <x:c r="H7537" s="6" t="n">
        <x:v>0</x:v>
      </x:c>
      <x:c r="I7537" s="6" t="n">
        <x:v>0</x:v>
      </x:c>
      <x:c r="J7537" s="6" t="str">
        <x:v>[0.1, 0.01, 40]</x:v>
      </x:c>
      <x:c r="K7537" s="7" t="str">
        <x:v>无首段伤害倍率，请覆盖或设为辅助技能</x:v>
      </x:c>
      <x:c r="L7537" s="6" t="str">
        <x:v>https://raw.githubusercontent.com/Mar-7th/StarRailRes/dbe8cdfcfb0bf657b9fe1cf92d5537f118ccb487/index_new/cn/character_skills.json</x:v>
      </x:c>
    </x:row>
    <x:row r="7538" ht="53" customHeight="1">
      <x:c r="A7538" s="6" t="str">
        <x:v>1141307_1</x:v>
      </x:c>
      <x:c r="B7538" s="6" t="str">
        <x:v>1141307</x:v>
      </x:c>
      <x:c r="C7538" s="6" t="n">
        <x:v>1</x:v>
      </x:c>
      <x:c r="D7538" s="6" t="str">
        <x:v>迷梦，流失，如露</x:v>
      </x:c>
      <x:c r="E7538" s="7" t="str">
        <x:v>长夜月的【忆质】大于等于16点，且长夜月不处于控制状态时施放，当前每持有1点【忆质】对主目标造成等同于「长夜」6%生命上限的冰属性伤害，对其他敌方目标造成等同于「长夜」3%生命上限的冰属性伤害，施放后，消耗全部【忆质】和生命值，并使「长夜」消失。</x:v>
      </x:c>
      <x:c r="F7538" s="6" t="n">
        <x:v>0</x:v>
      </x:c>
      <x:c r="G7538" s="6" t="n">
        <x:v>0.09</x:v>
      </x:c>
      <x:c r="H7538" s="6" t="n">
        <x:v>0</x:v>
      </x:c>
      <x:c r="I7538" s="6" t="n">
        <x:v>0</x:v>
      </x:c>
      <x:c r="J7538" s="6" t="str">
        <x:v>[0.06, 0.03, 16]</x:v>
      </x:c>
      <x:c r="K7538" s="7" t="str">
        <x:v>需确认条件及分段</x:v>
      </x:c>
      <x:c r="L7538" s="6" t="str">
        <x:v>https://raw.githubusercontent.com/Mar-7th/StarRailRes/dbe8cdfcfb0bf657b9fe1cf92d5537f118ccb487/index_new/cn/character_skills.json</x:v>
      </x:c>
    </x:row>
    <x:row r="7539" ht="53" customHeight="1">
      <x:c r="A7539" s="6" t="str">
        <x:v>1141307_2</x:v>
      </x:c>
      <x:c r="B7539" s="6" t="str">
        <x:v>1141307</x:v>
      </x:c>
      <x:c r="C7539" s="6" t="n">
        <x:v>2</x:v>
      </x:c>
      <x:c r="D7539" s="6" t="str">
        <x:v>迷梦，流失，如露</x:v>
      </x:c>
      <x:c r="E7539" s="7" t="str">
        <x:v>长夜月的【忆质】大于等于16点，且长夜月不处于控制状态时施放，当前每持有1点【忆质】对主目标造成等同于「长夜」7.2%生命上限的冰属性伤害，对其他敌方目标造成等同于「长夜」3.6%生命上限的冰属性伤害，施放后，消耗全部【忆质】和生命值，并使「长夜」消失。</x:v>
      </x:c>
      <x:c r="F7539" s="6" t="n">
        <x:v>0</x:v>
      </x:c>
      <x:c r="G7539" s="6" t="n">
        <x:v>0.10799999999999998</x:v>
      </x:c>
      <x:c r="H7539" s="6" t="n">
        <x:v>0</x:v>
      </x:c>
      <x:c r="I7539" s="6" t="n">
        <x:v>0</x:v>
      </x:c>
      <x:c r="J7539" s="6" t="str">
        <x:v>[0.072, 0.036, 16]</x:v>
      </x:c>
      <x:c r="K7539" s="7" t="str">
        <x:v>需确认条件及分段</x:v>
      </x:c>
      <x:c r="L7539" s="6" t="str">
        <x:v>https://raw.githubusercontent.com/Mar-7th/StarRailRes/dbe8cdfcfb0bf657b9fe1cf92d5537f118ccb487/index_new/cn/character_skills.json</x:v>
      </x:c>
    </x:row>
    <x:row r="7540" ht="53" customHeight="1">
      <x:c r="A7540" s="6" t="str">
        <x:v>1141307_3</x:v>
      </x:c>
      <x:c r="B7540" s="6" t="str">
        <x:v>1141307</x:v>
      </x:c>
      <x:c r="C7540" s="6" t="n">
        <x:v>3</x:v>
      </x:c>
      <x:c r="D7540" s="6" t="str">
        <x:v>迷梦，流失，如露</x:v>
      </x:c>
      <x:c r="E7540" s="7" t="str">
        <x:v>长夜月的【忆质】大于等于16点，且长夜月不处于控制状态时施放，当前每持有1点【忆质】对主目标造成等同于「长夜」8.4%生命上限的冰属性伤害，对其他敌方目标造成等同于「长夜」4.2%生命上限的冰属性伤害，施放后，消耗全部【忆质】和生命值，并使「长夜」消失。</x:v>
      </x:c>
      <x:c r="F7540" s="6" t="n">
        <x:v>0</x:v>
      </x:c>
      <x:c r="G7540" s="6" t="n">
        <x:v>0.126</x:v>
      </x:c>
      <x:c r="H7540" s="6" t="n">
        <x:v>0</x:v>
      </x:c>
      <x:c r="I7540" s="6" t="n">
        <x:v>0</x:v>
      </x:c>
      <x:c r="J7540" s="6" t="str">
        <x:v>[0.084, 0.042, 16]</x:v>
      </x:c>
      <x:c r="K7540" s="7" t="str">
        <x:v>需确认条件及分段</x:v>
      </x:c>
      <x:c r="L7540" s="6" t="str">
        <x:v>https://raw.githubusercontent.com/Mar-7th/StarRailRes/dbe8cdfcfb0bf657b9fe1cf92d5537f118ccb487/index_new/cn/character_skills.json</x:v>
      </x:c>
    </x:row>
    <x:row r="7541" ht="53" customHeight="1">
      <x:c r="A7541" s="6" t="str">
        <x:v>1141307_4</x:v>
      </x:c>
      <x:c r="B7541" s="6" t="str">
        <x:v>1141307</x:v>
      </x:c>
      <x:c r="C7541" s="6" t="n">
        <x:v>4</x:v>
      </x:c>
      <x:c r="D7541" s="6" t="str">
        <x:v>迷梦，流失，如露</x:v>
      </x:c>
      <x:c r="E7541" s="7" t="str">
        <x:v>长夜月的【忆质】大于等于16点，且长夜月不处于控制状态时施放，当前每持有1点【忆质】对主目标造成等同于「长夜」9.6%生命上限的冰属性伤害，对其他敌方目标造成等同于「长夜」4.8%生命上限的冰属性伤害，施放后，消耗全部【忆质】和生命值，并使「长夜」消失。</x:v>
      </x:c>
      <x:c r="F7541" s="6" t="n">
        <x:v>0</x:v>
      </x:c>
      <x:c r="G7541" s="6" t="n">
        <x:v>0.14400000000000002</x:v>
      </x:c>
      <x:c r="H7541" s="6" t="n">
        <x:v>0</x:v>
      </x:c>
      <x:c r="I7541" s="6" t="n">
        <x:v>0</x:v>
      </x:c>
      <x:c r="J7541" s="6" t="str">
        <x:v>[0.096, 0.048, 16]</x:v>
      </x:c>
      <x:c r="K7541" s="7" t="str">
        <x:v>需确认条件及分段</x:v>
      </x:c>
      <x:c r="L7541" s="6" t="str">
        <x:v>https://raw.githubusercontent.com/Mar-7th/StarRailRes/dbe8cdfcfb0bf657b9fe1cf92d5537f118ccb487/index_new/cn/character_skills.json</x:v>
      </x:c>
    </x:row>
    <x:row r="7542" ht="53" customHeight="1">
      <x:c r="A7542" s="6" t="str">
        <x:v>1141307_5</x:v>
      </x:c>
      <x:c r="B7542" s="6" t="str">
        <x:v>1141307</x:v>
      </x:c>
      <x:c r="C7542" s="6" t="n">
        <x:v>5</x:v>
      </x:c>
      <x:c r="D7542" s="6" t="str">
        <x:v>迷梦，流失，如露</x:v>
      </x:c>
      <x:c r="E7542" s="7" t="str">
        <x:v>长夜月的【忆质】大于等于16点，且长夜月不处于控制状态时施放，当前每持有1点【忆质】对主目标造成等同于「长夜」10.8%生命上限的冰属性伤害，对其他敌方目标造成等同于「长夜」5.4%生命上限的冰属性伤害，施放后，消耗全部【忆质】和生命值，并使「长夜」消失。</x:v>
      </x:c>
      <x:c r="F7542" s="6" t="n">
        <x:v>0</x:v>
      </x:c>
      <x:c r="G7542" s="6" t="n">
        <x:v>0.162</x:v>
      </x:c>
      <x:c r="H7542" s="6" t="n">
        <x:v>0</x:v>
      </x:c>
      <x:c r="I7542" s="6" t="n">
        <x:v>0</x:v>
      </x:c>
      <x:c r="J7542" s="6" t="str">
        <x:v>[0.108, 0.054, 16]</x:v>
      </x:c>
      <x:c r="K7542" s="7" t="str">
        <x:v>需确认条件及分段</x:v>
      </x:c>
      <x:c r="L7542" s="6" t="str">
        <x:v>https://raw.githubusercontent.com/Mar-7th/StarRailRes/dbe8cdfcfb0bf657b9fe1cf92d5537f118ccb487/index_new/cn/character_skills.json</x:v>
      </x:c>
    </x:row>
    <x:row r="7543" ht="53" customHeight="1">
      <x:c r="A7543" s="6" t="str">
        <x:v>1141307_6</x:v>
      </x:c>
      <x:c r="B7543" s="6" t="str">
        <x:v>1141307</x:v>
      </x:c>
      <x:c r="C7543" s="6" t="n">
        <x:v>6</x:v>
      </x:c>
      <x:c r="D7543" s="6" t="str">
        <x:v>迷梦，流失，如露</x:v>
      </x:c>
      <x:c r="E7543" s="7" t="str">
        <x:v>长夜月的【忆质】大于等于16点，且长夜月不处于控制状态时施放，当前每持有1点【忆质】对主目标造成等同于「长夜」12%生命上限的冰属性伤害，对其他敌方目标造成等同于「长夜」6%生命上限的冰属性伤害，施放后，消耗全部【忆质】和生命值，并使「长夜」消失。</x:v>
      </x:c>
      <x:c r="F7543" s="6" t="n">
        <x:v>0</x:v>
      </x:c>
      <x:c r="G7543" s="6" t="n">
        <x:v>0.18</x:v>
      </x:c>
      <x:c r="H7543" s="6" t="n">
        <x:v>0</x:v>
      </x:c>
      <x:c r="I7543" s="6" t="n">
        <x:v>0</x:v>
      </x:c>
      <x:c r="J7543" s="6" t="str">
        <x:v>[0.12, 0.06, 16]</x:v>
      </x:c>
      <x:c r="K7543" s="7" t="str">
        <x:v>需确认条件及分段</x:v>
      </x:c>
      <x:c r="L7543" s="6" t="str">
        <x:v>https://raw.githubusercontent.com/Mar-7th/StarRailRes/dbe8cdfcfb0bf657b9fe1cf92d5537f118ccb487/index_new/cn/character_skills.json</x:v>
      </x:c>
    </x:row>
    <x:row r="7544" ht="53" customHeight="1">
      <x:c r="A7544" s="6" t="str">
        <x:v>1141307_7</x:v>
      </x:c>
      <x:c r="B7544" s="6" t="str">
        <x:v>1141307</x:v>
      </x:c>
      <x:c r="C7544" s="6" t="n">
        <x:v>7</x:v>
      </x:c>
      <x:c r="D7544" s="6" t="str">
        <x:v>迷梦，流失，如露</x:v>
      </x:c>
      <x:c r="E7544" s="7" t="str">
        <x:v>长夜月的【忆质】大于等于16点，且长夜月不处于控制状态时施放，当前每持有1点【忆质】对主目标造成等同于「长夜」13.2%生命上限的冰属性伤害，对其他敌方目标造成等同于「长夜」6.6%生命上限的冰属性伤害，施放后，消耗全部【忆质】和生命值，并使「长夜」消失。</x:v>
      </x:c>
      <x:c r="F7544" s="6" t="n">
        <x:v>0</x:v>
      </x:c>
      <x:c r="G7544" s="6" t="n">
        <x:v>0.198</x:v>
      </x:c>
      <x:c r="H7544" s="6" t="n">
        <x:v>0</x:v>
      </x:c>
      <x:c r="I7544" s="6" t="n">
        <x:v>0</x:v>
      </x:c>
      <x:c r="J7544" s="6" t="str">
        <x:v>[0.132, 0.066, 16]</x:v>
      </x:c>
      <x:c r="K7544" s="7" t="str">
        <x:v>需确认条件及分段</x:v>
      </x:c>
      <x:c r="L7544" s="6" t="str">
        <x:v>https://raw.githubusercontent.com/Mar-7th/StarRailRes/dbe8cdfcfb0bf657b9fe1cf92d5537f118ccb487/index_new/cn/character_skills.json</x:v>
      </x:c>
    </x:row>
    <x:row r="7545" ht="53" customHeight="1">
      <x:c r="A7545" s="6" t="str">
        <x:v>1141307_8</x:v>
      </x:c>
      <x:c r="B7545" s="6" t="str">
        <x:v>1141307</x:v>
      </x:c>
      <x:c r="C7545" s="6" t="n">
        <x:v>8</x:v>
      </x:c>
      <x:c r="D7545" s="6" t="str">
        <x:v>迷梦，流失，如露</x:v>
      </x:c>
      <x:c r="E7545" s="7" t="str">
        <x:v>长夜月的【忆质】大于等于16点，且长夜月不处于控制状态时施放，当前每持有1点【忆质】对主目标造成等同于「长夜」14.4%生命上限的冰属性伤害，对其他敌方目标造成等同于「长夜」7.2%生命上限的冰属性伤害，施放后，消耗全部【忆质】和生命值，并使「长夜」消失。</x:v>
      </x:c>
      <x:c r="F7545" s="6" t="n">
        <x:v>0</x:v>
      </x:c>
      <x:c r="G7545" s="6" t="n">
        <x:v>0.21599999999999997</x:v>
      </x:c>
      <x:c r="H7545" s="6" t="n">
        <x:v>0</x:v>
      </x:c>
      <x:c r="I7545" s="6" t="n">
        <x:v>0</x:v>
      </x:c>
      <x:c r="J7545" s="6" t="str">
        <x:v>[0.144, 0.072, 16]</x:v>
      </x:c>
      <x:c r="K7545" s="7" t="str">
        <x:v>需确认条件及分段</x:v>
      </x:c>
      <x:c r="L7545" s="6" t="str">
        <x:v>https://raw.githubusercontent.com/Mar-7th/StarRailRes/dbe8cdfcfb0bf657b9fe1cf92d5537f118ccb487/index_new/cn/character_skills.json</x:v>
      </x:c>
    </x:row>
    <x:row r="7546" ht="53" customHeight="1">
      <x:c r="A7546" s="6" t="str">
        <x:v>1141307_9</x:v>
      </x:c>
      <x:c r="B7546" s="6" t="str">
        <x:v>1141307</x:v>
      </x:c>
      <x:c r="C7546" s="6" t="n">
        <x:v>9</x:v>
      </x:c>
      <x:c r="D7546" s="6" t="str">
        <x:v>迷梦，流失，如露</x:v>
      </x:c>
      <x:c r="E7546" s="7" t="str">
        <x:v>长夜月的【忆质】大于等于16点，且长夜月不处于控制状态时施放，当前每持有1点【忆质】对主目标造成等同于「长夜」15.6%生命上限的冰属性伤害，对其他敌方目标造成等同于「长夜」7.8%生命上限的冰属性伤害，施放后，消耗全部【忆质】和生命值，并使「长夜」消失。</x:v>
      </x:c>
      <x:c r="F7546" s="6" t="n">
        <x:v>0</x:v>
      </x:c>
      <x:c r="G7546" s="6" t="n">
        <x:v>0.23399999999999999</x:v>
      </x:c>
      <x:c r="H7546" s="6" t="n">
        <x:v>0</x:v>
      </x:c>
      <x:c r="I7546" s="6" t="n">
        <x:v>0</x:v>
      </x:c>
      <x:c r="J7546" s="6" t="str">
        <x:v>[0.156, 0.078, 16]</x:v>
      </x:c>
      <x:c r="K7546" s="7" t="str">
        <x:v>需确认条件及分段</x:v>
      </x:c>
      <x:c r="L7546" s="6" t="str">
        <x:v>https://raw.githubusercontent.com/Mar-7th/StarRailRes/dbe8cdfcfb0bf657b9fe1cf92d5537f118ccb487/index_new/cn/character_skills.json</x:v>
      </x:c>
    </x:row>
    <x:row r="7547" ht="53" customHeight="1">
      <x:c r="A7547" s="6" t="str">
        <x:v>1141307_10</x:v>
      </x:c>
      <x:c r="B7547" s="6" t="str">
        <x:v>1141307</x:v>
      </x:c>
      <x:c r="C7547" s="6" t="n">
        <x:v>10</x:v>
      </x:c>
      <x:c r="D7547" s="6" t="str">
        <x:v>迷梦，流失，如露</x:v>
      </x:c>
      <x:c r="E7547" s="7" t="str">
        <x:v>长夜月的【忆质】大于等于16点，且长夜月不处于控制状态时施放，当前每持有1点【忆质】对主目标造成等同于「长夜」16.8%生命上限的冰属性伤害，对其他敌方目标造成等同于「长夜」8.4%生命上限的冰属性伤害，施放后，消耗全部【忆质】和生命值，并使「长夜」消失。</x:v>
      </x:c>
      <x:c r="F7547" s="6" t="n">
        <x:v>0</x:v>
      </x:c>
      <x:c r="G7547" s="6" t="n">
        <x:v>0.252</x:v>
      </x:c>
      <x:c r="H7547" s="6" t="n">
        <x:v>0</x:v>
      </x:c>
      <x:c r="I7547" s="6" t="n">
        <x:v>0</x:v>
      </x:c>
      <x:c r="J7547" s="6" t="str">
        <x:v>[0.168, 0.084, 16]</x:v>
      </x:c>
      <x:c r="K7547" s="7" t="str">
        <x:v>需确认条件及分段</x:v>
      </x:c>
      <x:c r="L7547" s="6" t="str">
        <x:v>https://raw.githubusercontent.com/Mar-7th/StarRailRes/dbe8cdfcfb0bf657b9fe1cf92d5537f118ccb487/index_new/cn/character_skills.json</x:v>
      </x:c>
    </x:row>
    <x:row r="7548" ht="20" customHeight="1">
      <x:c r="A7548" s="6" t="str">
        <x:v>1141501_1</x:v>
      </x:c>
      <x:c r="B7548" s="6" t="str">
        <x:v>1141501</x:v>
      </x:c>
      <x:c r="C7548" s="6" t="n">
        <x:v>1</x:v>
      </x:c>
      <x:c r="D7548" s="6" t="str">
        <x:v>花与箭的舞曲</x:v>
      </x:c>
      <x:c r="E7548" s="7" t="str">
        <x:v>对敌方全体造成等同于德谬歌30%生命上限的冰属性伤害。</x:v>
      </x:c>
      <x:c r="F7548" s="6" t="n">
        <x:v>0</x:v>
      </x:c>
      <x:c r="G7548" s="6" t="n">
        <x:v>0.3</x:v>
      </x:c>
      <x:c r="H7548" s="6" t="n">
        <x:v>0</x:v>
      </x:c>
      <x:c r="I7548" s="6" t="n">
        <x:v>0</x:v>
      </x:c>
      <x:c r="J7548" s="6" t="str">
        <x:v>[0.3, 12]</x:v>
      </x:c>
      <x:c r="K7548" s="7" t="str">
        <x:v>需确认条件及分段</x:v>
      </x:c>
      <x:c r="L7548" s="6" t="str">
        <x:v>https://raw.githubusercontent.com/Mar-7th/StarRailRes/dbe8cdfcfb0bf657b9fe1cf92d5537f118ccb487/index_new/cn/character_skills.json</x:v>
      </x:c>
    </x:row>
    <x:row r="7549" ht="20" customHeight="1">
      <x:c r="A7549" s="6" t="str">
        <x:v>1141501_2</x:v>
      </x:c>
      <x:c r="B7549" s="6" t="str">
        <x:v>1141501</x:v>
      </x:c>
      <x:c r="C7549" s="6" t="n">
        <x:v>2</x:v>
      </x:c>
      <x:c r="D7549" s="6" t="str">
        <x:v>花与箭的舞曲</x:v>
      </x:c>
      <x:c r="E7549" s="7" t="str">
        <x:v>对敌方全体造成等同于德谬歌36%生命上限的冰属性伤害。</x:v>
      </x:c>
      <x:c r="F7549" s="6" t="n">
        <x:v>0</x:v>
      </x:c>
      <x:c r="G7549" s="6" t="n">
        <x:v>0.36</x:v>
      </x:c>
      <x:c r="H7549" s="6" t="n">
        <x:v>0</x:v>
      </x:c>
      <x:c r="I7549" s="6" t="n">
        <x:v>0</x:v>
      </x:c>
      <x:c r="J7549" s="6" t="str">
        <x:v>[0.36, 12]</x:v>
      </x:c>
      <x:c r="K7549" s="7" t="str">
        <x:v>需确认条件及分段</x:v>
      </x:c>
      <x:c r="L7549" s="6" t="str">
        <x:v>https://raw.githubusercontent.com/Mar-7th/StarRailRes/dbe8cdfcfb0bf657b9fe1cf92d5537f118ccb487/index_new/cn/character_skills.json</x:v>
      </x:c>
    </x:row>
    <x:row r="7550" ht="20" customHeight="1">
      <x:c r="A7550" s="6" t="str">
        <x:v>1141501_3</x:v>
      </x:c>
      <x:c r="B7550" s="6" t="str">
        <x:v>1141501</x:v>
      </x:c>
      <x:c r="C7550" s="6" t="n">
        <x:v>3</x:v>
      </x:c>
      <x:c r="D7550" s="6" t="str">
        <x:v>花与箭的舞曲</x:v>
      </x:c>
      <x:c r="E7550" s="7" t="str">
        <x:v>对敌方全体造成等同于德谬歌42%生命上限的冰属性伤害。</x:v>
      </x:c>
      <x:c r="F7550" s="6" t="n">
        <x:v>0</x:v>
      </x:c>
      <x:c r="G7550" s="6" t="n">
        <x:v>0.42</x:v>
      </x:c>
      <x:c r="H7550" s="6" t="n">
        <x:v>0</x:v>
      </x:c>
      <x:c r="I7550" s="6" t="n">
        <x:v>0</x:v>
      </x:c>
      <x:c r="J7550" s="6" t="str">
        <x:v>[0.42, 12]</x:v>
      </x:c>
      <x:c r="K7550" s="7" t="str">
        <x:v>需确认条件及分段</x:v>
      </x:c>
      <x:c r="L7550" s="6" t="str">
        <x:v>https://raw.githubusercontent.com/Mar-7th/StarRailRes/dbe8cdfcfb0bf657b9fe1cf92d5537f118ccb487/index_new/cn/character_skills.json</x:v>
      </x:c>
    </x:row>
    <x:row r="7551" ht="20" customHeight="1">
      <x:c r="A7551" s="6" t="str">
        <x:v>1141501_4</x:v>
      </x:c>
      <x:c r="B7551" s="6" t="str">
        <x:v>1141501</x:v>
      </x:c>
      <x:c r="C7551" s="6" t="n">
        <x:v>4</x:v>
      </x:c>
      <x:c r="D7551" s="6" t="str">
        <x:v>花与箭的舞曲</x:v>
      </x:c>
      <x:c r="E7551" s="7" t="str">
        <x:v>对敌方全体造成等同于德谬歌48%生命上限的冰属性伤害。</x:v>
      </x:c>
      <x:c r="F7551" s="6" t="n">
        <x:v>0</x:v>
      </x:c>
      <x:c r="G7551" s="6" t="n">
        <x:v>0.48</x:v>
      </x:c>
      <x:c r="H7551" s="6" t="n">
        <x:v>0</x:v>
      </x:c>
      <x:c r="I7551" s="6" t="n">
        <x:v>0</x:v>
      </x:c>
      <x:c r="J7551" s="6" t="str">
        <x:v>[0.48, 12]</x:v>
      </x:c>
      <x:c r="K7551" s="7" t="str">
        <x:v>需确认条件及分段</x:v>
      </x:c>
      <x:c r="L7551" s="6" t="str">
        <x:v>https://raw.githubusercontent.com/Mar-7th/StarRailRes/dbe8cdfcfb0bf657b9fe1cf92d5537f118ccb487/index_new/cn/character_skills.json</x:v>
      </x:c>
    </x:row>
    <x:row r="7552" ht="20" customHeight="1">
      <x:c r="A7552" s="6" t="str">
        <x:v>1141501_5</x:v>
      </x:c>
      <x:c r="B7552" s="6" t="str">
        <x:v>1141501</x:v>
      </x:c>
      <x:c r="C7552" s="6" t="n">
        <x:v>5</x:v>
      </x:c>
      <x:c r="D7552" s="6" t="str">
        <x:v>花与箭的舞曲</x:v>
      </x:c>
      <x:c r="E7552" s="7" t="str">
        <x:v>对敌方全体造成等同于德谬歌54%生命上限的冰属性伤害。</x:v>
      </x:c>
      <x:c r="F7552" s="6" t="n">
        <x:v>0</x:v>
      </x:c>
      <x:c r="G7552" s="6" t="n">
        <x:v>0.54</x:v>
      </x:c>
      <x:c r="H7552" s="6" t="n">
        <x:v>0</x:v>
      </x:c>
      <x:c r="I7552" s="6" t="n">
        <x:v>0</x:v>
      </x:c>
      <x:c r="J7552" s="6" t="str">
        <x:v>[0.54, 12]</x:v>
      </x:c>
      <x:c r="K7552" s="7" t="str">
        <x:v>需确认条件及分段</x:v>
      </x:c>
      <x:c r="L7552" s="6" t="str">
        <x:v>https://raw.githubusercontent.com/Mar-7th/StarRailRes/dbe8cdfcfb0bf657b9fe1cf92d5537f118ccb487/index_new/cn/character_skills.json</x:v>
      </x:c>
    </x:row>
    <x:row r="7553" ht="20" customHeight="1">
      <x:c r="A7553" s="6" t="str">
        <x:v>1141501_6</x:v>
      </x:c>
      <x:c r="B7553" s="6" t="str">
        <x:v>1141501</x:v>
      </x:c>
      <x:c r="C7553" s="6" t="n">
        <x:v>6</x:v>
      </x:c>
      <x:c r="D7553" s="6" t="str">
        <x:v>花与箭的舞曲</x:v>
      </x:c>
      <x:c r="E7553" s="7" t="str">
        <x:v>对敌方全体造成等同于德谬歌60%生命上限的冰属性伤害。</x:v>
      </x:c>
      <x:c r="F7553" s="6" t="n">
        <x:v>0</x:v>
      </x:c>
      <x:c r="G7553" s="6" t="n">
        <x:v>0.6</x:v>
      </x:c>
      <x:c r="H7553" s="6" t="n">
        <x:v>0</x:v>
      </x:c>
      <x:c r="I7553" s="6" t="n">
        <x:v>0</x:v>
      </x:c>
      <x:c r="J7553" s="6" t="str">
        <x:v>[0.6, 12]</x:v>
      </x:c>
      <x:c r="K7553" s="7" t="str">
        <x:v>需确认条件及分段</x:v>
      </x:c>
      <x:c r="L7553" s="6" t="str">
        <x:v>https://raw.githubusercontent.com/Mar-7th/StarRailRes/dbe8cdfcfb0bf657b9fe1cf92d5537f118ccb487/index_new/cn/character_skills.json</x:v>
      </x:c>
    </x:row>
    <x:row r="7554" ht="20" customHeight="1">
      <x:c r="A7554" s="6" t="str">
        <x:v>1141501_7</x:v>
      </x:c>
      <x:c r="B7554" s="6" t="str">
        <x:v>1141501</x:v>
      </x:c>
      <x:c r="C7554" s="6" t="n">
        <x:v>7</x:v>
      </x:c>
      <x:c r="D7554" s="6" t="str">
        <x:v>花与箭的舞曲</x:v>
      </x:c>
      <x:c r="E7554" s="7" t="str">
        <x:v>对敌方全体造成等同于德谬歌66%生命上限的冰属性伤害。</x:v>
      </x:c>
      <x:c r="F7554" s="6" t="n">
        <x:v>0</x:v>
      </x:c>
      <x:c r="G7554" s="6" t="n">
        <x:v>0.66</x:v>
      </x:c>
      <x:c r="H7554" s="6" t="n">
        <x:v>0</x:v>
      </x:c>
      <x:c r="I7554" s="6" t="n">
        <x:v>0</x:v>
      </x:c>
      <x:c r="J7554" s="6" t="str">
        <x:v>[0.66, 12]</x:v>
      </x:c>
      <x:c r="K7554" s="7" t="str">
        <x:v>需确认条件及分段</x:v>
      </x:c>
      <x:c r="L7554" s="6" t="str">
        <x:v>https://raw.githubusercontent.com/Mar-7th/StarRailRes/dbe8cdfcfb0bf657b9fe1cf92d5537f118ccb487/index_new/cn/character_skills.json</x:v>
      </x:c>
    </x:row>
    <x:row r="7555" ht="20" customHeight="1">
      <x:c r="A7555" s="6" t="str">
        <x:v>1141501_8</x:v>
      </x:c>
      <x:c r="B7555" s="6" t="str">
        <x:v>1141501</x:v>
      </x:c>
      <x:c r="C7555" s="6" t="n">
        <x:v>8</x:v>
      </x:c>
      <x:c r="D7555" s="6" t="str">
        <x:v>花与箭的舞曲</x:v>
      </x:c>
      <x:c r="E7555" s="7" t="str">
        <x:v>对敌方全体造成等同于德谬歌72%生命上限的冰属性伤害。</x:v>
      </x:c>
      <x:c r="F7555" s="6" t="n">
        <x:v>0</x:v>
      </x:c>
      <x:c r="G7555" s="6" t="n">
        <x:v>0.72</x:v>
      </x:c>
      <x:c r="H7555" s="6" t="n">
        <x:v>0</x:v>
      </x:c>
      <x:c r="I7555" s="6" t="n">
        <x:v>0</x:v>
      </x:c>
      <x:c r="J7555" s="6" t="str">
        <x:v>[0.72, 12]</x:v>
      </x:c>
      <x:c r="K7555" s="7" t="str">
        <x:v>需确认条件及分段</x:v>
      </x:c>
      <x:c r="L7555" s="6" t="str">
        <x:v>https://raw.githubusercontent.com/Mar-7th/StarRailRes/dbe8cdfcfb0bf657b9fe1cf92d5537f118ccb487/index_new/cn/character_skills.json</x:v>
      </x:c>
    </x:row>
    <x:row r="7556" ht="20" customHeight="1">
      <x:c r="A7556" s="6" t="str">
        <x:v>1141501_9</x:v>
      </x:c>
      <x:c r="B7556" s="6" t="str">
        <x:v>1141501</x:v>
      </x:c>
      <x:c r="C7556" s="6" t="n">
        <x:v>9</x:v>
      </x:c>
      <x:c r="D7556" s="6" t="str">
        <x:v>花与箭的舞曲</x:v>
      </x:c>
      <x:c r="E7556" s="7" t="str">
        <x:v>对敌方全体造成等同于德谬歌78%生命上限的冰属性伤害。</x:v>
      </x:c>
      <x:c r="F7556" s="6" t="n">
        <x:v>0</x:v>
      </x:c>
      <x:c r="G7556" s="6" t="n">
        <x:v>0.78</x:v>
      </x:c>
      <x:c r="H7556" s="6" t="n">
        <x:v>0</x:v>
      </x:c>
      <x:c r="I7556" s="6" t="n">
        <x:v>0</x:v>
      </x:c>
      <x:c r="J7556" s="6" t="str">
        <x:v>[0.78, 12]</x:v>
      </x:c>
      <x:c r="K7556" s="7" t="str">
        <x:v>需确认条件及分段</x:v>
      </x:c>
      <x:c r="L7556" s="6" t="str">
        <x:v>https://raw.githubusercontent.com/Mar-7th/StarRailRes/dbe8cdfcfb0bf657b9fe1cf92d5537f118ccb487/index_new/cn/character_skills.json</x:v>
      </x:c>
    </x:row>
    <x:row r="7557" ht="20" customHeight="1">
      <x:c r="A7557" s="6" t="str">
        <x:v>1141501_10</x:v>
      </x:c>
      <x:c r="B7557" s="6" t="str">
        <x:v>1141501</x:v>
      </x:c>
      <x:c r="C7557" s="6" t="n">
        <x:v>10</x:v>
      </x:c>
      <x:c r="D7557" s="6" t="str">
        <x:v>花与箭的舞曲</x:v>
      </x:c>
      <x:c r="E7557" s="7" t="str">
        <x:v>对敌方全体造成等同于德谬歌84%生命上限的冰属性伤害。</x:v>
      </x:c>
      <x:c r="F7557" s="6" t="n">
        <x:v>0</x:v>
      </x:c>
      <x:c r="G7557" s="6" t="n">
        <x:v>0.84</x:v>
      </x:c>
      <x:c r="H7557" s="6" t="n">
        <x:v>0</x:v>
      </x:c>
      <x:c r="I7557" s="6" t="n">
        <x:v>0</x:v>
      </x:c>
      <x:c r="J7557" s="6" t="str">
        <x:v>[0.84, 12]</x:v>
      </x:c>
      <x:c r="K7557" s="7" t="str">
        <x:v>需确认条件及分段</x:v>
      </x:c>
      <x:c r="L7557" s="6" t="str">
        <x:v>https://raw.githubusercontent.com/Mar-7th/StarRailRes/dbe8cdfcfb0bf657b9fe1cf92d5537f118ccb487/index_new/cn/character_skills.json</x:v>
      </x:c>
    </x:row>
    <x:row r="7558" ht="38" customHeight="1">
      <x:c r="A7558" s="6" t="str">
        <x:v>1141502_1</x:v>
      </x:c>
      <x:c r="B7558" s="6" t="str">
        <x:v>1141502</x:v>
      </x:c>
      <x:c r="C7558" s="6" t="n">
        <x:v>1</x:v>
      </x:c>
      <x:c r="D7558" s="6" t="str">
        <x:v>此诗，献予一切生命</x:v>
      </x:c>
      <x:c r="E7558" s="7" t="str">
        <x:v>对指定我方单体角色施加增益效果。当该角色为黄金裔时，使其获得特殊效果。当该角色不是黄金裔时，使其造成的伤害提高20%，持续2回合，该效果对其忆灵也生效。</x:v>
      </x:c>
      <x:c r="F7558" s="6" t="n">
        <x:v>0</x:v>
      </x:c>
      <x:c r="G7558" s="6" t="n">
        <x:v>0</x:v>
      </x:c>
      <x:c r="H7558" s="6" t="n">
        <x:v>0</x:v>
      </x:c>
      <x:c r="I7558" s="6" t="n">
        <x:v>0</x:v>
      </x:c>
      <x:c r="J7558" s="6" t="str">
        <x:v>[12, 0.2, 2]</x:v>
      </x:c>
      <x:c r="K7558" s="7" t="str">
        <x:v>无首段伤害倍率，请覆盖或设为辅助技能</x:v>
      </x:c>
      <x:c r="L7558" s="6" t="str">
        <x:v>https://raw.githubusercontent.com/Mar-7th/StarRailRes/dbe8cdfcfb0bf657b9fe1cf92d5537f118ccb487/index_new/cn/character_skills.json</x:v>
      </x:c>
    </x:row>
    <x:row r="7559" ht="38" customHeight="1">
      <x:c r="A7559" s="6" t="str">
        <x:v>1141502_2</x:v>
      </x:c>
      <x:c r="B7559" s="6" t="str">
        <x:v>1141502</x:v>
      </x:c>
      <x:c r="C7559" s="6" t="n">
        <x:v>2</x:v>
      </x:c>
      <x:c r="D7559" s="6" t="str">
        <x:v>此诗，献予一切生命</x:v>
      </x:c>
      <x:c r="E7559" s="7" t="str">
        <x:v>对指定我方单体角色施加增益效果。当该角色为黄金裔时，使其获得特殊效果。当该角色不是黄金裔时，使其造成的伤害提高24%，持续2回合，该效果对其忆灵也生效。</x:v>
      </x:c>
      <x:c r="F7559" s="6" t="n">
        <x:v>0</x:v>
      </x:c>
      <x:c r="G7559" s="6" t="n">
        <x:v>0</x:v>
      </x:c>
      <x:c r="H7559" s="6" t="n">
        <x:v>0</x:v>
      </x:c>
      <x:c r="I7559" s="6" t="n">
        <x:v>0</x:v>
      </x:c>
      <x:c r="J7559" s="6" t="str">
        <x:v>[12, 0.24, 2]</x:v>
      </x:c>
      <x:c r="K7559" s="7" t="str">
        <x:v>无首段伤害倍率，请覆盖或设为辅助技能</x:v>
      </x:c>
      <x:c r="L7559" s="6" t="str">
        <x:v>https://raw.githubusercontent.com/Mar-7th/StarRailRes/dbe8cdfcfb0bf657b9fe1cf92d5537f118ccb487/index_new/cn/character_skills.json</x:v>
      </x:c>
    </x:row>
    <x:row r="7560" ht="38" customHeight="1">
      <x:c r="A7560" s="6" t="str">
        <x:v>1141502_3</x:v>
      </x:c>
      <x:c r="B7560" s="6" t="str">
        <x:v>1141502</x:v>
      </x:c>
      <x:c r="C7560" s="6" t="n">
        <x:v>3</x:v>
      </x:c>
      <x:c r="D7560" s="6" t="str">
        <x:v>此诗，献予一切生命</x:v>
      </x:c>
      <x:c r="E7560" s="7" t="str">
        <x:v>对指定我方单体角色施加增益效果。当该角色为黄金裔时，使其获得特殊效果。当该角色不是黄金裔时，使其造成的伤害提高28%，持续2回合，该效果对其忆灵也生效。</x:v>
      </x:c>
      <x:c r="F7560" s="6" t="n">
        <x:v>0</x:v>
      </x:c>
      <x:c r="G7560" s="6" t="n">
        <x:v>0</x:v>
      </x:c>
      <x:c r="H7560" s="6" t="n">
        <x:v>0</x:v>
      </x:c>
      <x:c r="I7560" s="6" t="n">
        <x:v>0</x:v>
      </x:c>
      <x:c r="J7560" s="6" t="str">
        <x:v>[12, 0.28, 2]</x:v>
      </x:c>
      <x:c r="K7560" s="7" t="str">
        <x:v>无首段伤害倍率，请覆盖或设为辅助技能</x:v>
      </x:c>
      <x:c r="L7560" s="6" t="str">
        <x:v>https://raw.githubusercontent.com/Mar-7th/StarRailRes/dbe8cdfcfb0bf657b9fe1cf92d5537f118ccb487/index_new/cn/character_skills.json</x:v>
      </x:c>
    </x:row>
    <x:row r="7561" ht="38" customHeight="1">
      <x:c r="A7561" s="6" t="str">
        <x:v>1141502_4</x:v>
      </x:c>
      <x:c r="B7561" s="6" t="str">
        <x:v>1141502</x:v>
      </x:c>
      <x:c r="C7561" s="6" t="n">
        <x:v>4</x:v>
      </x:c>
      <x:c r="D7561" s="6" t="str">
        <x:v>此诗，献予一切生命</x:v>
      </x:c>
      <x:c r="E7561" s="7" t="str">
        <x:v>对指定我方单体角色施加增益效果。当该角色为黄金裔时，使其获得特殊效果。当该角色不是黄金裔时，使其造成的伤害提高32%，持续2回合，该效果对其忆灵也生效。</x:v>
      </x:c>
      <x:c r="F7561" s="6" t="n">
        <x:v>0</x:v>
      </x:c>
      <x:c r="G7561" s="6" t="n">
        <x:v>0</x:v>
      </x:c>
      <x:c r="H7561" s="6" t="n">
        <x:v>0</x:v>
      </x:c>
      <x:c r="I7561" s="6" t="n">
        <x:v>0</x:v>
      </x:c>
      <x:c r="J7561" s="6" t="str">
        <x:v>[12, 0.32, 2]</x:v>
      </x:c>
      <x:c r="K7561" s="7" t="str">
        <x:v>无首段伤害倍率，请覆盖或设为辅助技能</x:v>
      </x:c>
      <x:c r="L7561" s="6" t="str">
        <x:v>https://raw.githubusercontent.com/Mar-7th/StarRailRes/dbe8cdfcfb0bf657b9fe1cf92d5537f118ccb487/index_new/cn/character_skills.json</x:v>
      </x:c>
    </x:row>
    <x:row r="7562" ht="38" customHeight="1">
      <x:c r="A7562" s="6" t="str">
        <x:v>1141502_5</x:v>
      </x:c>
      <x:c r="B7562" s="6" t="str">
        <x:v>1141502</x:v>
      </x:c>
      <x:c r="C7562" s="6" t="n">
        <x:v>5</x:v>
      </x:c>
      <x:c r="D7562" s="6" t="str">
        <x:v>此诗，献予一切生命</x:v>
      </x:c>
      <x:c r="E7562" s="7" t="str">
        <x:v>对指定我方单体角色施加增益效果。当该角色为黄金裔时，使其获得特殊效果。当该角色不是黄金裔时，使其造成的伤害提高36%，持续2回合，该效果对其忆灵也生效。</x:v>
      </x:c>
      <x:c r="F7562" s="6" t="n">
        <x:v>0</x:v>
      </x:c>
      <x:c r="G7562" s="6" t="n">
        <x:v>0</x:v>
      </x:c>
      <x:c r="H7562" s="6" t="n">
        <x:v>0</x:v>
      </x:c>
      <x:c r="I7562" s="6" t="n">
        <x:v>0</x:v>
      </x:c>
      <x:c r="J7562" s="6" t="str">
        <x:v>[12, 0.36, 2]</x:v>
      </x:c>
      <x:c r="K7562" s="7" t="str">
        <x:v>无首段伤害倍率，请覆盖或设为辅助技能</x:v>
      </x:c>
      <x:c r="L7562" s="6" t="str">
        <x:v>https://raw.githubusercontent.com/Mar-7th/StarRailRes/dbe8cdfcfb0bf657b9fe1cf92d5537f118ccb487/index_new/cn/character_skills.json</x:v>
      </x:c>
    </x:row>
    <x:row r="7563" ht="38" customHeight="1">
      <x:c r="A7563" s="6" t="str">
        <x:v>1141502_6</x:v>
      </x:c>
      <x:c r="B7563" s="6" t="str">
        <x:v>1141502</x:v>
      </x:c>
      <x:c r="C7563" s="6" t="n">
        <x:v>6</x:v>
      </x:c>
      <x:c r="D7563" s="6" t="str">
        <x:v>此诗，献予一切生命</x:v>
      </x:c>
      <x:c r="E7563" s="7" t="str">
        <x:v>对指定我方单体角色施加增益效果。当该角色为黄金裔时，使其获得特殊效果。当该角色不是黄金裔时，使其造成的伤害提高40%，持续2回合，该效果对其忆灵也生效。</x:v>
      </x:c>
      <x:c r="F7563" s="6" t="n">
        <x:v>0</x:v>
      </x:c>
      <x:c r="G7563" s="6" t="n">
        <x:v>0</x:v>
      </x:c>
      <x:c r="H7563" s="6" t="n">
        <x:v>0</x:v>
      </x:c>
      <x:c r="I7563" s="6" t="n">
        <x:v>0</x:v>
      </x:c>
      <x:c r="J7563" s="6" t="str">
        <x:v>[12, 0.4, 2]</x:v>
      </x:c>
      <x:c r="K7563" s="7" t="str">
        <x:v>无首段伤害倍率，请覆盖或设为辅助技能</x:v>
      </x:c>
      <x:c r="L7563" s="6" t="str">
        <x:v>https://raw.githubusercontent.com/Mar-7th/StarRailRes/dbe8cdfcfb0bf657b9fe1cf92d5537f118ccb487/index_new/cn/character_skills.json</x:v>
      </x:c>
    </x:row>
    <x:row r="7564" ht="38" customHeight="1">
      <x:c r="A7564" s="6" t="str">
        <x:v>1141502_7</x:v>
      </x:c>
      <x:c r="B7564" s="6" t="str">
        <x:v>1141502</x:v>
      </x:c>
      <x:c r="C7564" s="6" t="n">
        <x:v>7</x:v>
      </x:c>
      <x:c r="D7564" s="6" t="str">
        <x:v>此诗，献予一切生命</x:v>
      </x:c>
      <x:c r="E7564" s="7" t="str">
        <x:v>对指定我方单体角色施加增益效果。当该角色为黄金裔时，使其获得特殊效果。当该角色不是黄金裔时，使其造成的伤害提高44%，持续2回合，该效果对其忆灵也生效。</x:v>
      </x:c>
      <x:c r="F7564" s="6" t="n">
        <x:v>0</x:v>
      </x:c>
      <x:c r="G7564" s="6" t="n">
        <x:v>0</x:v>
      </x:c>
      <x:c r="H7564" s="6" t="n">
        <x:v>0</x:v>
      </x:c>
      <x:c r="I7564" s="6" t="n">
        <x:v>0</x:v>
      </x:c>
      <x:c r="J7564" s="6" t="str">
        <x:v>[12, 0.44, 2]</x:v>
      </x:c>
      <x:c r="K7564" s="7" t="str">
        <x:v>无首段伤害倍率，请覆盖或设为辅助技能</x:v>
      </x:c>
      <x:c r="L7564" s="6" t="str">
        <x:v>https://raw.githubusercontent.com/Mar-7th/StarRailRes/dbe8cdfcfb0bf657b9fe1cf92d5537f118ccb487/index_new/cn/character_skills.json</x:v>
      </x:c>
    </x:row>
    <x:row r="7565" ht="38" customHeight="1">
      <x:c r="A7565" s="6" t="str">
        <x:v>1141502_8</x:v>
      </x:c>
      <x:c r="B7565" s="6" t="str">
        <x:v>1141502</x:v>
      </x:c>
      <x:c r="C7565" s="6" t="n">
        <x:v>8</x:v>
      </x:c>
      <x:c r="D7565" s="6" t="str">
        <x:v>此诗，献予一切生命</x:v>
      </x:c>
      <x:c r="E7565" s="7" t="str">
        <x:v>对指定我方单体角色施加增益效果。当该角色为黄金裔时，使其获得特殊效果。当该角色不是黄金裔时，使其造成的伤害提高48%，持续2回合，该效果对其忆灵也生效。</x:v>
      </x:c>
      <x:c r="F7565" s="6" t="n">
        <x:v>0</x:v>
      </x:c>
      <x:c r="G7565" s="6" t="n">
        <x:v>0</x:v>
      </x:c>
      <x:c r="H7565" s="6" t="n">
        <x:v>0</x:v>
      </x:c>
      <x:c r="I7565" s="6" t="n">
        <x:v>0</x:v>
      </x:c>
      <x:c r="J7565" s="6" t="str">
        <x:v>[12, 0.48, 2]</x:v>
      </x:c>
      <x:c r="K7565" s="7" t="str">
        <x:v>无首段伤害倍率，请覆盖或设为辅助技能</x:v>
      </x:c>
      <x:c r="L7565" s="6" t="str">
        <x:v>https://raw.githubusercontent.com/Mar-7th/StarRailRes/dbe8cdfcfb0bf657b9fe1cf92d5537f118ccb487/index_new/cn/character_skills.json</x:v>
      </x:c>
    </x:row>
    <x:row r="7566" ht="38" customHeight="1">
      <x:c r="A7566" s="6" t="str">
        <x:v>1141502_9</x:v>
      </x:c>
      <x:c r="B7566" s="6" t="str">
        <x:v>1141502</x:v>
      </x:c>
      <x:c r="C7566" s="6" t="n">
        <x:v>9</x:v>
      </x:c>
      <x:c r="D7566" s="6" t="str">
        <x:v>此诗，献予一切生命</x:v>
      </x:c>
      <x:c r="E7566" s="7" t="str">
        <x:v>对指定我方单体角色施加增益效果。当该角色为黄金裔时，使其获得特殊效果。当该角色不是黄金裔时，使其造成的伤害提高52%，持续2回合，该效果对其忆灵也生效。</x:v>
      </x:c>
      <x:c r="F7566" s="6" t="n">
        <x:v>0</x:v>
      </x:c>
      <x:c r="G7566" s="6" t="n">
        <x:v>0</x:v>
      </x:c>
      <x:c r="H7566" s="6" t="n">
        <x:v>0</x:v>
      </x:c>
      <x:c r="I7566" s="6" t="n">
        <x:v>0</x:v>
      </x:c>
      <x:c r="J7566" s="6" t="str">
        <x:v>[12, 0.52, 2]</x:v>
      </x:c>
      <x:c r="K7566" s="7" t="str">
        <x:v>无首段伤害倍率，请覆盖或设为辅助技能</x:v>
      </x:c>
      <x:c r="L7566" s="6" t="str">
        <x:v>https://raw.githubusercontent.com/Mar-7th/StarRailRes/dbe8cdfcfb0bf657b9fe1cf92d5537f118ccb487/index_new/cn/character_skills.json</x:v>
      </x:c>
    </x:row>
    <x:row r="7567" ht="38" customHeight="1">
      <x:c r="A7567" s="6" t="str">
        <x:v>1141502_10</x:v>
      </x:c>
      <x:c r="B7567" s="6" t="str">
        <x:v>1141502</x:v>
      </x:c>
      <x:c r="C7567" s="6" t="n">
        <x:v>10</x:v>
      </x:c>
      <x:c r="D7567" s="6" t="str">
        <x:v>此诗，献予一切生命</x:v>
      </x:c>
      <x:c r="E7567" s="7" t="str">
        <x:v>对指定我方单体角色施加增益效果。当该角色为黄金裔时，使其获得特殊效果。当该角色不是黄金裔时，使其造成的伤害提高56%，持续2回合，该效果对其忆灵也生效。</x:v>
      </x:c>
      <x:c r="F7567" s="6" t="n">
        <x:v>0</x:v>
      </x:c>
      <x:c r="G7567" s="6" t="n">
        <x:v>0</x:v>
      </x:c>
      <x:c r="H7567" s="6" t="n">
        <x:v>0</x:v>
      </x:c>
      <x:c r="I7567" s="6" t="n">
        <x:v>0</x:v>
      </x:c>
      <x:c r="J7567" s="6" t="str">
        <x:v>[12, 0.56, 2]</x:v>
      </x:c>
      <x:c r="K7567" s="7" t="str">
        <x:v>无首段伤害倍率，请覆盖或设为辅助技能</x:v>
      </x:c>
      <x:c r="L7567" s="6" t="str">
        <x:v>https://raw.githubusercontent.com/Mar-7th/StarRailRes/dbe8cdfcfb0bf657b9fe1cf92d5537f118ccb487/index_new/cn/character_skills.json</x:v>
      </x:c>
    </x:row>
    <x:row r="7568" ht="53" customHeight="1">
      <x:c r="A7568" s="6" t="str">
        <x:v>1141503_1</x:v>
      </x:c>
      <x:c r="B7568" s="6" t="str">
        <x:v>1141503</x:v>
      </x:c>
      <x:c r="C7568" s="6" t="n">
        <x:v>1</x:v>
      </x:c>
      <x:c r="D7568" s="6" t="str">
        <x:v>等待，在所有的过去</x:v>
      </x:c>
      <x:c r="E7568" s="7" t="str">
        <x:v>德谬歌的速度保持为0，并且不会出现在行动序列上，在场时为界外。昔涟的生命值百分比变化时，德谬歌的生命值百分比也会相应变化。德谬歌在场时，昔涟与德谬歌的生命上限提高12%。德谬歌施放技能后使自身所有持续效果持续回合数减1。</x:v>
      </x:c>
      <x:c r="F7568" s="6" t="n">
        <x:v>0</x:v>
      </x:c>
      <x:c r="G7568" s="6" t="n">
        <x:v>0</x:v>
      </x:c>
      <x:c r="H7568" s="6" t="n">
        <x:v>0</x:v>
      </x:c>
      <x:c r="I7568" s="6" t="n">
        <x:v>0</x:v>
      </x:c>
      <x:c r="J7568" s="6" t="str">
        <x:v>[0.12, 0]</x:v>
      </x:c>
      <x:c r="K7568" s="7" t="str">
        <x:v>无首段伤害倍率，请覆盖或设为辅助技能</x:v>
      </x:c>
      <x:c r="L7568" s="6" t="str">
        <x:v>https://raw.githubusercontent.com/Mar-7th/StarRailRes/dbe8cdfcfb0bf657b9fe1cf92d5537f118ccb487/index_new/cn/character_skills.json</x:v>
      </x:c>
    </x:row>
    <x:row r="7569" ht="53" customHeight="1">
      <x:c r="A7569" s="6" t="str">
        <x:v>1141503_2</x:v>
      </x:c>
      <x:c r="B7569" s="6" t="str">
        <x:v>1141503</x:v>
      </x:c>
      <x:c r="C7569" s="6" t="n">
        <x:v>2</x:v>
      </x:c>
      <x:c r="D7569" s="6" t="str">
        <x:v>等待，在所有的过去</x:v>
      </x:c>
      <x:c r="E7569" s="7" t="str">
        <x:v>德谬歌的速度保持为0，并且不会出现在行动序列上，在场时为界外。昔涟的生命值百分比变化时，德谬歌的生命值百分比也会相应变化。德谬歌在场时，昔涟与德谬歌的生命上限提高14.4%。德谬歌施放技能后使自身所有持续效果持续回合数减1。</x:v>
      </x:c>
      <x:c r="F7569" s="6" t="n">
        <x:v>0</x:v>
      </x:c>
      <x:c r="G7569" s="6" t="n">
        <x:v>0</x:v>
      </x:c>
      <x:c r="H7569" s="6" t="n">
        <x:v>0</x:v>
      </x:c>
      <x:c r="I7569" s="6" t="n">
        <x:v>0</x:v>
      </x:c>
      <x:c r="J7569" s="6" t="str">
        <x:v>[0.144, 0]</x:v>
      </x:c>
      <x:c r="K7569" s="7" t="str">
        <x:v>无首段伤害倍率，请覆盖或设为辅助技能</x:v>
      </x:c>
      <x:c r="L7569" s="6" t="str">
        <x:v>https://raw.githubusercontent.com/Mar-7th/StarRailRes/dbe8cdfcfb0bf657b9fe1cf92d5537f118ccb487/index_new/cn/character_skills.json</x:v>
      </x:c>
    </x:row>
    <x:row r="7570" ht="53" customHeight="1">
      <x:c r="A7570" s="6" t="str">
        <x:v>1141503_3</x:v>
      </x:c>
      <x:c r="B7570" s="6" t="str">
        <x:v>1141503</x:v>
      </x:c>
      <x:c r="C7570" s="6" t="n">
        <x:v>3</x:v>
      </x:c>
      <x:c r="D7570" s="6" t="str">
        <x:v>等待，在所有的过去</x:v>
      </x:c>
      <x:c r="E7570" s="7" t="str">
        <x:v>德谬歌的速度保持为0，并且不会出现在行动序列上，在场时为界外。昔涟的生命值百分比变化时，德谬歌的生命值百分比也会相应变化。德谬歌在场时，昔涟与德谬歌的生命上限提高16.8%。德谬歌施放技能后使自身所有持续效果持续回合数减1。</x:v>
      </x:c>
      <x:c r="F7570" s="6" t="n">
        <x:v>0</x:v>
      </x:c>
      <x:c r="G7570" s="6" t="n">
        <x:v>0</x:v>
      </x:c>
      <x:c r="H7570" s="6" t="n">
        <x:v>0</x:v>
      </x:c>
      <x:c r="I7570" s="6" t="n">
        <x:v>0</x:v>
      </x:c>
      <x:c r="J7570" s="6" t="str">
        <x:v>[0.168, 0]</x:v>
      </x:c>
      <x:c r="K7570" s="7" t="str">
        <x:v>无首段伤害倍率，请覆盖或设为辅助技能</x:v>
      </x:c>
      <x:c r="L7570" s="6" t="str">
        <x:v>https://raw.githubusercontent.com/Mar-7th/StarRailRes/dbe8cdfcfb0bf657b9fe1cf92d5537f118ccb487/index_new/cn/character_skills.json</x:v>
      </x:c>
    </x:row>
    <x:row r="7571" ht="53" customHeight="1">
      <x:c r="A7571" s="6" t="str">
        <x:v>1141503_4</x:v>
      </x:c>
      <x:c r="B7571" s="6" t="str">
        <x:v>1141503</x:v>
      </x:c>
      <x:c r="C7571" s="6" t="n">
        <x:v>4</x:v>
      </x:c>
      <x:c r="D7571" s="6" t="str">
        <x:v>等待，在所有的过去</x:v>
      </x:c>
      <x:c r="E7571" s="7" t="str">
        <x:v>德谬歌的速度保持为0，并且不会出现在行动序列上，在场时为界外。昔涟的生命值百分比变化时，德谬歌的生命值百分比也会相应变化。德谬歌在场时，昔涟与德谬歌的生命上限提高19.2%。德谬歌施放技能后使自身所有持续效果持续回合数减1。</x:v>
      </x:c>
      <x:c r="F7571" s="6" t="n">
        <x:v>0</x:v>
      </x:c>
      <x:c r="G7571" s="6" t="n">
        <x:v>0</x:v>
      </x:c>
      <x:c r="H7571" s="6" t="n">
        <x:v>0</x:v>
      </x:c>
      <x:c r="I7571" s="6" t="n">
        <x:v>0</x:v>
      </x:c>
      <x:c r="J7571" s="6" t="str">
        <x:v>[0.192, 0]</x:v>
      </x:c>
      <x:c r="K7571" s="7" t="str">
        <x:v>无首段伤害倍率，请覆盖或设为辅助技能</x:v>
      </x:c>
      <x:c r="L7571" s="6" t="str">
        <x:v>https://raw.githubusercontent.com/Mar-7th/StarRailRes/dbe8cdfcfb0bf657b9fe1cf92d5537f118ccb487/index_new/cn/character_skills.json</x:v>
      </x:c>
    </x:row>
    <x:row r="7572" ht="53" customHeight="1">
      <x:c r="A7572" s="6" t="str">
        <x:v>1141503_5</x:v>
      </x:c>
      <x:c r="B7572" s="6" t="str">
        <x:v>1141503</x:v>
      </x:c>
      <x:c r="C7572" s="6" t="n">
        <x:v>5</x:v>
      </x:c>
      <x:c r="D7572" s="6" t="str">
        <x:v>等待，在所有的过去</x:v>
      </x:c>
      <x:c r="E7572" s="7" t="str">
        <x:v>德谬歌的速度保持为0，并且不会出现在行动序列上，在场时为界外。昔涟的生命值百分比变化时，德谬歌的生命值百分比也会相应变化。德谬歌在场时，昔涟与德谬歌的生命上限提高21.6%。德谬歌施放技能后使自身所有持续效果持续回合数减1。</x:v>
      </x:c>
      <x:c r="F7572" s="6" t="n">
        <x:v>0</x:v>
      </x:c>
      <x:c r="G7572" s="6" t="n">
        <x:v>0</x:v>
      </x:c>
      <x:c r="H7572" s="6" t="n">
        <x:v>0</x:v>
      </x:c>
      <x:c r="I7572" s="6" t="n">
        <x:v>0</x:v>
      </x:c>
      <x:c r="J7572" s="6" t="str">
        <x:v>[0.216, 0]</x:v>
      </x:c>
      <x:c r="K7572" s="7" t="str">
        <x:v>无首段伤害倍率，请覆盖或设为辅助技能</x:v>
      </x:c>
      <x:c r="L7572" s="6" t="str">
        <x:v>https://raw.githubusercontent.com/Mar-7th/StarRailRes/dbe8cdfcfb0bf657b9fe1cf92d5537f118ccb487/index_new/cn/character_skills.json</x:v>
      </x:c>
    </x:row>
    <x:row r="7573" ht="53" customHeight="1">
      <x:c r="A7573" s="6" t="str">
        <x:v>1141503_6</x:v>
      </x:c>
      <x:c r="B7573" s="6" t="str">
        <x:v>1141503</x:v>
      </x:c>
      <x:c r="C7573" s="6" t="n">
        <x:v>6</x:v>
      </x:c>
      <x:c r="D7573" s="6" t="str">
        <x:v>等待，在所有的过去</x:v>
      </x:c>
      <x:c r="E7573" s="7" t="str">
        <x:v>德谬歌的速度保持为0，并且不会出现在行动序列上，在场时为界外。昔涟的生命值百分比变化时，德谬歌的生命值百分比也会相应变化。德谬歌在场时，昔涟与德谬歌的生命上限提高24%。德谬歌施放技能后使自身所有持续效果持续回合数减1。</x:v>
      </x:c>
      <x:c r="F7573" s="6" t="n">
        <x:v>0</x:v>
      </x:c>
      <x:c r="G7573" s="6" t="n">
        <x:v>0</x:v>
      </x:c>
      <x:c r="H7573" s="6" t="n">
        <x:v>0</x:v>
      </x:c>
      <x:c r="I7573" s="6" t="n">
        <x:v>0</x:v>
      </x:c>
      <x:c r="J7573" s="6" t="str">
        <x:v>[0.24, 0]</x:v>
      </x:c>
      <x:c r="K7573" s="7" t="str">
        <x:v>无首段伤害倍率，请覆盖或设为辅助技能</x:v>
      </x:c>
      <x:c r="L7573" s="6" t="str">
        <x:v>https://raw.githubusercontent.com/Mar-7th/StarRailRes/dbe8cdfcfb0bf657b9fe1cf92d5537f118ccb487/index_new/cn/character_skills.json</x:v>
      </x:c>
    </x:row>
    <x:row r="7574" ht="53" customHeight="1">
      <x:c r="A7574" s="6" t="str">
        <x:v>1141503_7</x:v>
      </x:c>
      <x:c r="B7574" s="6" t="str">
        <x:v>1141503</x:v>
      </x:c>
      <x:c r="C7574" s="6" t="n">
        <x:v>7</x:v>
      </x:c>
      <x:c r="D7574" s="6" t="str">
        <x:v>等待，在所有的过去</x:v>
      </x:c>
      <x:c r="E7574" s="7" t="str">
        <x:v>德谬歌的速度保持为0，并且不会出现在行动序列上，在场时为界外。昔涟的生命值百分比变化时，德谬歌的生命值百分比也会相应变化。德谬歌在场时，昔涟与德谬歌的生命上限提高26.4%。德谬歌施放技能后使自身所有持续效果持续回合数减1。</x:v>
      </x:c>
      <x:c r="F7574" s="6" t="n">
        <x:v>0</x:v>
      </x:c>
      <x:c r="G7574" s="6" t="n">
        <x:v>0</x:v>
      </x:c>
      <x:c r="H7574" s="6" t="n">
        <x:v>0</x:v>
      </x:c>
      <x:c r="I7574" s="6" t="n">
        <x:v>0</x:v>
      </x:c>
      <x:c r="J7574" s="6" t="str">
        <x:v>[0.264, 0]</x:v>
      </x:c>
      <x:c r="K7574" s="7" t="str">
        <x:v>无首段伤害倍率，请覆盖或设为辅助技能</x:v>
      </x:c>
      <x:c r="L7574" s="6" t="str">
        <x:v>https://raw.githubusercontent.com/Mar-7th/StarRailRes/dbe8cdfcfb0bf657b9fe1cf92d5537f118ccb487/index_new/cn/character_skills.json</x:v>
      </x:c>
    </x:row>
    <x:row r="7575" ht="53" customHeight="1">
      <x:c r="A7575" s="6" t="str">
        <x:v>1141503_8</x:v>
      </x:c>
      <x:c r="B7575" s="6" t="str">
        <x:v>1141503</x:v>
      </x:c>
      <x:c r="C7575" s="6" t="n">
        <x:v>8</x:v>
      </x:c>
      <x:c r="D7575" s="6" t="str">
        <x:v>等待，在所有的过去</x:v>
      </x:c>
      <x:c r="E7575" s="7" t="str">
        <x:v>德谬歌的速度保持为0，并且不会出现在行动序列上，在场时为界外。昔涟的生命值百分比变化时，德谬歌的生命值百分比也会相应变化。德谬歌在场时，昔涟与德谬歌的生命上限提高28.8%。德谬歌施放技能后使自身所有持续效果持续回合数减1。</x:v>
      </x:c>
      <x:c r="F7575" s="6" t="n">
        <x:v>0</x:v>
      </x:c>
      <x:c r="G7575" s="6" t="n">
        <x:v>0</x:v>
      </x:c>
      <x:c r="H7575" s="6" t="n">
        <x:v>0</x:v>
      </x:c>
      <x:c r="I7575" s="6" t="n">
        <x:v>0</x:v>
      </x:c>
      <x:c r="J7575" s="6" t="str">
        <x:v>[0.288, 0]</x:v>
      </x:c>
      <x:c r="K7575" s="7" t="str">
        <x:v>无首段伤害倍率，请覆盖或设为辅助技能</x:v>
      </x:c>
      <x:c r="L7575" s="6" t="str">
        <x:v>https://raw.githubusercontent.com/Mar-7th/StarRailRes/dbe8cdfcfb0bf657b9fe1cf92d5537f118ccb487/index_new/cn/character_skills.json</x:v>
      </x:c>
    </x:row>
    <x:row r="7576" ht="53" customHeight="1">
      <x:c r="A7576" s="6" t="str">
        <x:v>1141503_9</x:v>
      </x:c>
      <x:c r="B7576" s="6" t="str">
        <x:v>1141503</x:v>
      </x:c>
      <x:c r="C7576" s="6" t="n">
        <x:v>9</x:v>
      </x:c>
      <x:c r="D7576" s="6" t="str">
        <x:v>等待，在所有的过去</x:v>
      </x:c>
      <x:c r="E7576" s="7" t="str">
        <x:v>德谬歌的速度保持为0，并且不会出现在行动序列上，在场时为界外。昔涟的生命值百分比变化时，德谬歌的生命值百分比也会相应变化。德谬歌在场时，昔涟与德谬歌的生命上限提高31.2%。德谬歌施放技能后使自身所有持续效果持续回合数减1。</x:v>
      </x:c>
      <x:c r="F7576" s="6" t="n">
        <x:v>0</x:v>
      </x:c>
      <x:c r="G7576" s="6" t="n">
        <x:v>0</x:v>
      </x:c>
      <x:c r="H7576" s="6" t="n">
        <x:v>0</x:v>
      </x:c>
      <x:c r="I7576" s="6" t="n">
        <x:v>0</x:v>
      </x:c>
      <x:c r="J7576" s="6" t="str">
        <x:v>[0.312, 0]</x:v>
      </x:c>
      <x:c r="K7576" s="7" t="str">
        <x:v>无首段伤害倍率，请覆盖或设为辅助技能</x:v>
      </x:c>
      <x:c r="L7576" s="6" t="str">
        <x:v>https://raw.githubusercontent.com/Mar-7th/StarRailRes/dbe8cdfcfb0bf657b9fe1cf92d5537f118ccb487/index_new/cn/character_skills.json</x:v>
      </x:c>
    </x:row>
    <x:row r="7577" ht="53" customHeight="1">
      <x:c r="A7577" s="6" t="str">
        <x:v>1141503_10</x:v>
      </x:c>
      <x:c r="B7577" s="6" t="str">
        <x:v>1141503</x:v>
      </x:c>
      <x:c r="C7577" s="6" t="n">
        <x:v>10</x:v>
      </x:c>
      <x:c r="D7577" s="6" t="str">
        <x:v>等待，在所有的过去</x:v>
      </x:c>
      <x:c r="E7577" s="7" t="str">
        <x:v>德谬歌的速度保持为0，并且不会出现在行动序列上，在场时为界外。昔涟的生命值百分比变化时，德谬歌的生命值百分比也会相应变化。德谬歌在场时，昔涟与德谬歌的生命上限提高33.6%。德谬歌施放技能后使自身所有持续效果持续回合数减1。</x:v>
      </x:c>
      <x:c r="F7577" s="6" t="n">
        <x:v>0</x:v>
      </x:c>
      <x:c r="G7577" s="6" t="n">
        <x:v>0</x:v>
      </x:c>
      <x:c r="H7577" s="6" t="n">
        <x:v>0</x:v>
      </x:c>
      <x:c r="I7577" s="6" t="n">
        <x:v>0</x:v>
      </x:c>
      <x:c r="J7577" s="6" t="str">
        <x:v>[0.336, 0]</x:v>
      </x:c>
      <x:c r="K7577" s="7" t="str">
        <x:v>无首段伤害倍率，请覆盖或设为辅助技能</x:v>
      </x:c>
      <x:c r="L7577" s="6" t="str">
        <x:v>https://raw.githubusercontent.com/Mar-7th/StarRailRes/dbe8cdfcfb0bf657b9fe1cf92d5537f118ccb487/index_new/cn/character_skills.json</x:v>
      </x:c>
    </x:row>
    <x:row r="7578" ht="20" customHeight="1">
      <x:c r="A7578" s="6" t="str">
        <x:v>1141505_1</x:v>
      </x:c>
      <x:c r="B7578" s="6" t="str">
        <x:v>1141505</x:v>
      </x:c>
      <x:c r="C7578" s="6" t="n">
        <x:v>1</x:v>
      </x:c>
      <x:c r="D7578" s="6" t="str">
        <x:v>「你好，世界♪」</x:v>
      </x:c>
      <x:c r="E7578" s="7" t="str">
        <x:v>德谬歌被召唤时，解除我方全体控制类负面状态。</x:v>
      </x:c>
      <x:c r="F7578" s="6" t="n">
        <x:v>0</x:v>
      </x:c>
      <x:c r="G7578" s="6" t="n">
        <x:v>0</x:v>
      </x:c>
      <x:c r="H7578" s="6" t="n">
        <x:v>0</x:v>
      </x:c>
      <x:c r="I7578" s="6" t="n">
        <x:v>0</x:v>
      </x:c>
      <x:c r="J7578" s="6" t="str">
        <x:v>[]</x:v>
      </x:c>
      <x:c r="K7578" s="7" t="str">
        <x:v>缺少结构化参数，必须覆盖</x:v>
      </x:c>
      <x:c r="L7578" s="6" t="str">
        <x:v>https://raw.githubusercontent.com/Mar-7th/StarRailRes/dbe8cdfcfb0bf657b9fe1cf92d5537f118ccb487/index_new/cn/character_skills.json</x:v>
      </x:c>
    </x:row>
    <x:row r="7579" ht="20" customHeight="1">
      <x:c r="A7579" s="6" t="str">
        <x:v>1141505_2</x:v>
      </x:c>
      <x:c r="B7579" s="6" t="str">
        <x:v>1141505</x:v>
      </x:c>
      <x:c r="C7579" s="6" t="n">
        <x:v>2</x:v>
      </x:c>
      <x:c r="D7579" s="6" t="str">
        <x:v>「你好，世界♪」</x:v>
      </x:c>
      <x:c r="E7579" s="7" t="str">
        <x:v>德谬歌被召唤时，解除我方全体控制类负面状态。</x:v>
      </x:c>
      <x:c r="F7579" s="6" t="n">
        <x:v>0</x:v>
      </x:c>
      <x:c r="G7579" s="6" t="n">
        <x:v>0</x:v>
      </x:c>
      <x:c r="H7579" s="6" t="n">
        <x:v>0</x:v>
      </x:c>
      <x:c r="I7579" s="6" t="n">
        <x:v>0</x:v>
      </x:c>
      <x:c r="J7579" s="6" t="str">
        <x:v>[]</x:v>
      </x:c>
      <x:c r="K7579" s="7" t="str">
        <x:v>缺少结构化参数，必须覆盖</x:v>
      </x:c>
      <x:c r="L7579" s="6" t="str">
        <x:v>https://raw.githubusercontent.com/Mar-7th/StarRailRes/dbe8cdfcfb0bf657b9fe1cf92d5537f118ccb487/index_new/cn/character_skills.json</x:v>
      </x:c>
    </x:row>
    <x:row r="7580" ht="20" customHeight="1">
      <x:c r="A7580" s="6" t="str">
        <x:v>1141505_3</x:v>
      </x:c>
      <x:c r="B7580" s="6" t="str">
        <x:v>1141505</x:v>
      </x:c>
      <x:c r="C7580" s="6" t="n">
        <x:v>3</x:v>
      </x:c>
      <x:c r="D7580" s="6" t="str">
        <x:v>「你好，世界♪」</x:v>
      </x:c>
      <x:c r="E7580" s="7" t="str">
        <x:v>德谬歌被召唤时，解除我方全体控制类负面状态。</x:v>
      </x:c>
      <x:c r="F7580" s="6" t="n">
        <x:v>0</x:v>
      </x:c>
      <x:c r="G7580" s="6" t="n">
        <x:v>0</x:v>
      </x:c>
      <x:c r="H7580" s="6" t="n">
        <x:v>0</x:v>
      </x:c>
      <x:c r="I7580" s="6" t="n">
        <x:v>0</x:v>
      </x:c>
      <x:c r="J7580" s="6" t="str">
        <x:v>[]</x:v>
      </x:c>
      <x:c r="K7580" s="7" t="str">
        <x:v>缺少结构化参数，必须覆盖</x:v>
      </x:c>
      <x:c r="L7580" s="6" t="str">
        <x:v>https://raw.githubusercontent.com/Mar-7th/StarRailRes/dbe8cdfcfb0bf657b9fe1cf92d5537f118ccb487/index_new/cn/character_skills.json</x:v>
      </x:c>
    </x:row>
    <x:row r="7581" ht="20" customHeight="1">
      <x:c r="A7581" s="6" t="str">
        <x:v>1141505_4</x:v>
      </x:c>
      <x:c r="B7581" s="6" t="str">
        <x:v>1141505</x:v>
      </x:c>
      <x:c r="C7581" s="6" t="n">
        <x:v>4</x:v>
      </x:c>
      <x:c r="D7581" s="6" t="str">
        <x:v>「你好，世界♪」</x:v>
      </x:c>
      <x:c r="E7581" s="7" t="str">
        <x:v>德谬歌被召唤时，解除我方全体控制类负面状态。</x:v>
      </x:c>
      <x:c r="F7581" s="6" t="n">
        <x:v>0</x:v>
      </x:c>
      <x:c r="G7581" s="6" t="n">
        <x:v>0</x:v>
      </x:c>
      <x:c r="H7581" s="6" t="n">
        <x:v>0</x:v>
      </x:c>
      <x:c r="I7581" s="6" t="n">
        <x:v>0</x:v>
      </x:c>
      <x:c r="J7581" s="6" t="str">
        <x:v>[]</x:v>
      </x:c>
      <x:c r="K7581" s="7" t="str">
        <x:v>缺少结构化参数，必须覆盖</x:v>
      </x:c>
      <x:c r="L7581" s="6" t="str">
        <x:v>https://raw.githubusercontent.com/Mar-7th/StarRailRes/dbe8cdfcfb0bf657b9fe1cf92d5537f118ccb487/index_new/cn/character_skills.json</x:v>
      </x:c>
    </x:row>
    <x:row r="7582" ht="20" customHeight="1">
      <x:c r="A7582" s="6" t="str">
        <x:v>1141505_5</x:v>
      </x:c>
      <x:c r="B7582" s="6" t="str">
        <x:v>1141505</x:v>
      </x:c>
      <x:c r="C7582" s="6" t="n">
        <x:v>5</x:v>
      </x:c>
      <x:c r="D7582" s="6" t="str">
        <x:v>「你好，世界♪」</x:v>
      </x:c>
      <x:c r="E7582" s="7" t="str">
        <x:v>德谬歌被召唤时，解除我方全体控制类负面状态。</x:v>
      </x:c>
      <x:c r="F7582" s="6" t="n">
        <x:v>0</x:v>
      </x:c>
      <x:c r="G7582" s="6" t="n">
        <x:v>0</x:v>
      </x:c>
      <x:c r="H7582" s="6" t="n">
        <x:v>0</x:v>
      </x:c>
      <x:c r="I7582" s="6" t="n">
        <x:v>0</x:v>
      </x:c>
      <x:c r="J7582" s="6" t="str">
        <x:v>[]</x:v>
      </x:c>
      <x:c r="K7582" s="7" t="str">
        <x:v>缺少结构化参数，必须覆盖</x:v>
      </x:c>
      <x:c r="L7582" s="6" t="str">
        <x:v>https://raw.githubusercontent.com/Mar-7th/StarRailRes/dbe8cdfcfb0bf657b9fe1cf92d5537f118ccb487/index_new/cn/character_skills.json</x:v>
      </x:c>
    </x:row>
    <x:row r="7583" ht="20" customHeight="1">
      <x:c r="A7583" s="6" t="str">
        <x:v>1141505_6</x:v>
      </x:c>
      <x:c r="B7583" s="6" t="str">
        <x:v>1141505</x:v>
      </x:c>
      <x:c r="C7583" s="6" t="n">
        <x:v>6</x:v>
      </x:c>
      <x:c r="D7583" s="6" t="str">
        <x:v>「你好，世界♪」</x:v>
      </x:c>
      <x:c r="E7583" s="7" t="str">
        <x:v>德谬歌被召唤时，解除我方全体控制类负面状态。</x:v>
      </x:c>
      <x:c r="F7583" s="6" t="n">
        <x:v>0</x:v>
      </x:c>
      <x:c r="G7583" s="6" t="n">
        <x:v>0</x:v>
      </x:c>
      <x:c r="H7583" s="6" t="n">
        <x:v>0</x:v>
      </x:c>
      <x:c r="I7583" s="6" t="n">
        <x:v>0</x:v>
      </x:c>
      <x:c r="J7583" s="6" t="str">
        <x:v>[]</x:v>
      </x:c>
      <x:c r="K7583" s="7" t="str">
        <x:v>缺少结构化参数，必须覆盖</x:v>
      </x:c>
      <x:c r="L7583" s="6" t="str">
        <x:v>https://raw.githubusercontent.com/Mar-7th/StarRailRes/dbe8cdfcfb0bf657b9fe1cf92d5537f118ccb487/index_new/cn/character_skills.json</x:v>
      </x:c>
    </x:row>
    <x:row r="7584" ht="20" customHeight="1">
      <x:c r="A7584" s="6" t="str">
        <x:v>1141505_7</x:v>
      </x:c>
      <x:c r="B7584" s="6" t="str">
        <x:v>1141505</x:v>
      </x:c>
      <x:c r="C7584" s="6" t="n">
        <x:v>7</x:v>
      </x:c>
      <x:c r="D7584" s="6" t="str">
        <x:v>「你好，世界♪」</x:v>
      </x:c>
      <x:c r="E7584" s="7" t="str">
        <x:v>德谬歌被召唤时，解除我方全体控制类负面状态。</x:v>
      </x:c>
      <x:c r="F7584" s="6" t="n">
        <x:v>0</x:v>
      </x:c>
      <x:c r="G7584" s="6" t="n">
        <x:v>0</x:v>
      </x:c>
      <x:c r="H7584" s="6" t="n">
        <x:v>0</x:v>
      </x:c>
      <x:c r="I7584" s="6" t="n">
        <x:v>0</x:v>
      </x:c>
      <x:c r="J7584" s="6" t="str">
        <x:v>[]</x:v>
      </x:c>
      <x:c r="K7584" s="7" t="str">
        <x:v>缺少结构化参数，必须覆盖</x:v>
      </x:c>
      <x:c r="L7584" s="6" t="str">
        <x:v>https://raw.githubusercontent.com/Mar-7th/StarRailRes/dbe8cdfcfb0bf657b9fe1cf92d5537f118ccb487/index_new/cn/character_skills.json</x:v>
      </x:c>
    </x:row>
    <x:row r="7585" ht="20" customHeight="1">
      <x:c r="A7585" s="6" t="str">
        <x:v>1141505_8</x:v>
      </x:c>
      <x:c r="B7585" s="6" t="str">
        <x:v>1141505</x:v>
      </x:c>
      <x:c r="C7585" s="6" t="n">
        <x:v>8</x:v>
      </x:c>
      <x:c r="D7585" s="6" t="str">
        <x:v>「你好，世界♪」</x:v>
      </x:c>
      <x:c r="E7585" s="7" t="str">
        <x:v>德谬歌被召唤时，解除我方全体控制类负面状态。</x:v>
      </x:c>
      <x:c r="F7585" s="6" t="n">
        <x:v>0</x:v>
      </x:c>
      <x:c r="G7585" s="6" t="n">
        <x:v>0</x:v>
      </x:c>
      <x:c r="H7585" s="6" t="n">
        <x:v>0</x:v>
      </x:c>
      <x:c r="I7585" s="6" t="n">
        <x:v>0</x:v>
      </x:c>
      <x:c r="J7585" s="6" t="str">
        <x:v>[]</x:v>
      </x:c>
      <x:c r="K7585" s="7" t="str">
        <x:v>缺少结构化参数，必须覆盖</x:v>
      </x:c>
      <x:c r="L7585" s="6" t="str">
        <x:v>https://raw.githubusercontent.com/Mar-7th/StarRailRes/dbe8cdfcfb0bf657b9fe1cf92d5537f118ccb487/index_new/cn/character_skills.json</x:v>
      </x:c>
    </x:row>
    <x:row r="7586" ht="20" customHeight="1">
      <x:c r="A7586" s="6" t="str">
        <x:v>1141505_9</x:v>
      </x:c>
      <x:c r="B7586" s="6" t="str">
        <x:v>1141505</x:v>
      </x:c>
      <x:c r="C7586" s="6" t="n">
        <x:v>9</x:v>
      </x:c>
      <x:c r="D7586" s="6" t="str">
        <x:v>「你好，世界♪」</x:v>
      </x:c>
      <x:c r="E7586" s="7" t="str">
        <x:v>德谬歌被召唤时，解除我方全体控制类负面状态。</x:v>
      </x:c>
      <x:c r="F7586" s="6" t="n">
        <x:v>0</x:v>
      </x:c>
      <x:c r="G7586" s="6" t="n">
        <x:v>0</x:v>
      </x:c>
      <x:c r="H7586" s="6" t="n">
        <x:v>0</x:v>
      </x:c>
      <x:c r="I7586" s="6" t="n">
        <x:v>0</x:v>
      </x:c>
      <x:c r="J7586" s="6" t="str">
        <x:v>[]</x:v>
      </x:c>
      <x:c r="K7586" s="7" t="str">
        <x:v>缺少结构化参数，必须覆盖</x:v>
      </x:c>
      <x:c r="L7586" s="6" t="str">
        <x:v>https://raw.githubusercontent.com/Mar-7th/StarRailRes/dbe8cdfcfb0bf657b9fe1cf92d5537f118ccb487/index_new/cn/character_skills.json</x:v>
      </x:c>
    </x:row>
    <x:row r="7587" ht="20" customHeight="1">
      <x:c r="A7587" s="6" t="str">
        <x:v>1141505_10</x:v>
      </x:c>
      <x:c r="B7587" s="6" t="str">
        <x:v>1141505</x:v>
      </x:c>
      <x:c r="C7587" s="6" t="n">
        <x:v>10</x:v>
      </x:c>
      <x:c r="D7587" s="6" t="str">
        <x:v>「你好，世界♪」</x:v>
      </x:c>
      <x:c r="E7587" s="7" t="str">
        <x:v>德谬歌被召唤时，解除我方全体控制类负面状态。</x:v>
      </x:c>
      <x:c r="F7587" s="6" t="n">
        <x:v>0</x:v>
      </x:c>
      <x:c r="G7587" s="6" t="n">
        <x:v>0</x:v>
      </x:c>
      <x:c r="H7587" s="6" t="n">
        <x:v>0</x:v>
      </x:c>
      <x:c r="I7587" s="6" t="n">
        <x:v>0</x:v>
      </x:c>
      <x:c r="J7587" s="6" t="str">
        <x:v>[]</x:v>
      </x:c>
      <x:c r="K7587" s="7" t="str">
        <x:v>缺少结构化参数，必须覆盖</x:v>
      </x:c>
      <x:c r="L7587" s="6" t="str">
        <x:v>https://raw.githubusercontent.com/Mar-7th/StarRailRes/dbe8cdfcfb0bf657b9fe1cf92d5537f118ccb487/index_new/cn/character_skills.json</x:v>
      </x:c>
    </x:row>
    <x:row r="7588" ht="68" customHeight="1">
      <x:c r="A7588" s="6" t="str">
        <x:v>1141513_1</x:v>
      </x:c>
      <x:c r="B7588" s="6" t="str">
        <x:v>1141513</x:v>
      </x:c>
      <x:c r="C7588" s="6" t="n">
        <x:v>1</x:v>
      </x:c>
      <x:c r="D7588" s="6" t="str">
        <x:v>献予「创世」之诗</x:v>
      </x:c>
      <x:c r="E7588" s="7" t="str">
        <x:v>整场生效，对开拓者•记忆施放时，使开拓者•记忆的攻击力提高，提高数值等同于德谬歌生命上限的8%，同时使开拓者•记忆的暴击率提高，提高数值等同于德谬歌暴击率的36%。该效果对迷迷也生效。本场战斗中，开拓者•记忆施放强化普攻后，德谬歌立即获得1个额外回合并自动施放【花与箭的舞曲】，若施放前目标被消灭则对新入场的敌方目标施放。</x:v>
      </x:c>
      <x:c r="F7588" s="6" t="n">
        <x:v>0</x:v>
      </x:c>
      <x:c r="G7588" s="6" t="n">
        <x:v>0</x:v>
      </x:c>
      <x:c r="H7588" s="6" t="n">
        <x:v>0</x:v>
      </x:c>
      <x:c r="I7588" s="6" t="n">
        <x:v>0</x:v>
      </x:c>
      <x:c r="J7588" s="6" t="str">
        <x:v>[0.08, 0.36, 1]</x:v>
      </x:c>
      <x:c r="K7588" s="7" t="str">
        <x:v>无首段伤害倍率，请覆盖或设为辅助技能</x:v>
      </x:c>
      <x:c r="L7588" s="6" t="str">
        <x:v>https://raw.githubusercontent.com/Mar-7th/StarRailRes/dbe8cdfcfb0bf657b9fe1cf92d5537f118ccb487/index_new/cn/character_skills.json</x:v>
      </x:c>
    </x:row>
    <x:row r="7589" ht="68" customHeight="1">
      <x:c r="A7589" s="6" t="str">
        <x:v>1141513_2</x:v>
      </x:c>
      <x:c r="B7589" s="6" t="str">
        <x:v>1141513</x:v>
      </x:c>
      <x:c r="C7589" s="6" t="n">
        <x:v>2</x:v>
      </x:c>
      <x:c r="D7589" s="6" t="str">
        <x:v>献予「创世」之诗</x:v>
      </x:c>
      <x:c r="E7589" s="7" t="str">
        <x:v>整场生效，对开拓者•记忆施放时，使开拓者•记忆的攻击力提高，提高数值等同于德谬歌生命上限的9.6%，同时使开拓者•记忆的暴击率提高，提高数值等同于德谬歌暴击率的43.2%。该效果对迷迷也生效。本场战斗中，开拓者•记忆施放强化普攻后，德谬歌立即获得1个额外回合并自动施放【花与箭的舞曲】，若施放前目标被消灭则对新入场的敌方目标施放。</x:v>
      </x:c>
      <x:c r="F7589" s="6" t="n">
        <x:v>0</x:v>
      </x:c>
      <x:c r="G7589" s="6" t="n">
        <x:v>0</x:v>
      </x:c>
      <x:c r="H7589" s="6" t="n">
        <x:v>0</x:v>
      </x:c>
      <x:c r="I7589" s="6" t="n">
        <x:v>0</x:v>
      </x:c>
      <x:c r="J7589" s="6" t="str">
        <x:v>[0.096, 0.432, 1]</x:v>
      </x:c>
      <x:c r="K7589" s="7" t="str">
        <x:v>无首段伤害倍率，请覆盖或设为辅助技能</x:v>
      </x:c>
      <x:c r="L7589" s="6" t="str">
        <x:v>https://raw.githubusercontent.com/Mar-7th/StarRailRes/dbe8cdfcfb0bf657b9fe1cf92d5537f118ccb487/index_new/cn/character_skills.json</x:v>
      </x:c>
    </x:row>
    <x:row r="7590" ht="68" customHeight="1">
      <x:c r="A7590" s="6" t="str">
        <x:v>1141513_3</x:v>
      </x:c>
      <x:c r="B7590" s="6" t="str">
        <x:v>1141513</x:v>
      </x:c>
      <x:c r="C7590" s="6" t="n">
        <x:v>3</x:v>
      </x:c>
      <x:c r="D7590" s="6" t="str">
        <x:v>献予「创世」之诗</x:v>
      </x:c>
      <x:c r="E7590" s="7" t="str">
        <x:v>整场生效，对开拓者•记忆施放时，使开拓者•记忆的攻击力提高，提高数值等同于德谬歌生命上限的11.2%，同时使开拓者•记忆的暴击率提高，提高数值等同于德谬歌暴击率的50.4%。该效果对迷迷也生效。本场战斗中，开拓者•记忆施放强化普攻后，德谬歌立即获得1个额外回合并自动施放【花与箭的舞曲】，若施放前目标被消灭则对新入场的敌方目标施放。</x:v>
      </x:c>
      <x:c r="F7590" s="6" t="n">
        <x:v>0</x:v>
      </x:c>
      <x:c r="G7590" s="6" t="n">
        <x:v>0</x:v>
      </x:c>
      <x:c r="H7590" s="6" t="n">
        <x:v>0</x:v>
      </x:c>
      <x:c r="I7590" s="6" t="n">
        <x:v>0</x:v>
      </x:c>
      <x:c r="J7590" s="6" t="str">
        <x:v>[0.112, 0.504, 1]</x:v>
      </x:c>
      <x:c r="K7590" s="7" t="str">
        <x:v>无首段伤害倍率，请覆盖或设为辅助技能</x:v>
      </x:c>
      <x:c r="L7590" s="6" t="str">
        <x:v>https://raw.githubusercontent.com/Mar-7th/StarRailRes/dbe8cdfcfb0bf657b9fe1cf92d5537f118ccb487/index_new/cn/character_skills.json</x:v>
      </x:c>
    </x:row>
    <x:row r="7591" ht="68" customHeight="1">
      <x:c r="A7591" s="6" t="str">
        <x:v>1141513_4</x:v>
      </x:c>
      <x:c r="B7591" s="6" t="str">
        <x:v>1141513</x:v>
      </x:c>
      <x:c r="C7591" s="6" t="n">
        <x:v>4</x:v>
      </x:c>
      <x:c r="D7591" s="6" t="str">
        <x:v>献予「创世」之诗</x:v>
      </x:c>
      <x:c r="E7591" s="7" t="str">
        <x:v>整场生效，对开拓者•记忆施放时，使开拓者•记忆的攻击力提高，提高数值等同于德谬歌生命上限的12.8%，同时使开拓者•记忆的暴击率提高，提高数值等同于德谬歌暴击率的57.6%。该效果对迷迷也生效。本场战斗中，开拓者•记忆施放强化普攻后，德谬歌立即获得1个额外回合并自动施放【花与箭的舞曲】，若施放前目标被消灭则对新入场的敌方目标施放。</x:v>
      </x:c>
      <x:c r="F7591" s="6" t="n">
        <x:v>0</x:v>
      </x:c>
      <x:c r="G7591" s="6" t="n">
        <x:v>0</x:v>
      </x:c>
      <x:c r="H7591" s="6" t="n">
        <x:v>0</x:v>
      </x:c>
      <x:c r="I7591" s="6" t="n">
        <x:v>0</x:v>
      </x:c>
      <x:c r="J7591" s="6" t="str">
        <x:v>[0.128, 0.576, 1]</x:v>
      </x:c>
      <x:c r="K7591" s="7" t="str">
        <x:v>无首段伤害倍率，请覆盖或设为辅助技能</x:v>
      </x:c>
      <x:c r="L7591" s="6" t="str">
        <x:v>https://raw.githubusercontent.com/Mar-7th/StarRailRes/dbe8cdfcfb0bf657b9fe1cf92d5537f118ccb487/index_new/cn/character_skills.json</x:v>
      </x:c>
    </x:row>
    <x:row r="7592" ht="68" customHeight="1">
      <x:c r="A7592" s="6" t="str">
        <x:v>1141513_5</x:v>
      </x:c>
      <x:c r="B7592" s="6" t="str">
        <x:v>1141513</x:v>
      </x:c>
      <x:c r="C7592" s="6" t="n">
        <x:v>5</x:v>
      </x:c>
      <x:c r="D7592" s="6" t="str">
        <x:v>献予「创世」之诗</x:v>
      </x:c>
      <x:c r="E7592" s="7" t="str">
        <x:v>整场生效，对开拓者•记忆施放时，使开拓者•记忆的攻击力提高，提高数值等同于德谬歌生命上限的14.4%，同时使开拓者•记忆的暴击率提高，提高数值等同于德谬歌暴击率的64.8%。该效果对迷迷也生效。本场战斗中，开拓者•记忆施放强化普攻后，德谬歌立即获得1个额外回合并自动施放【花与箭的舞曲】，若施放前目标被消灭则对新入场的敌方目标施放。</x:v>
      </x:c>
      <x:c r="F7592" s="6" t="n">
        <x:v>0</x:v>
      </x:c>
      <x:c r="G7592" s="6" t="n">
        <x:v>0</x:v>
      </x:c>
      <x:c r="H7592" s="6" t="n">
        <x:v>0</x:v>
      </x:c>
      <x:c r="I7592" s="6" t="n">
        <x:v>0</x:v>
      </x:c>
      <x:c r="J7592" s="6" t="str">
        <x:v>[0.144, 0.648, 1]</x:v>
      </x:c>
      <x:c r="K7592" s="7" t="str">
        <x:v>无首段伤害倍率，请覆盖或设为辅助技能</x:v>
      </x:c>
      <x:c r="L7592" s="6" t="str">
        <x:v>https://raw.githubusercontent.com/Mar-7th/StarRailRes/dbe8cdfcfb0bf657b9fe1cf92d5537f118ccb487/index_new/cn/character_skills.json</x:v>
      </x:c>
    </x:row>
    <x:row r="7593" ht="68" customHeight="1">
      <x:c r="A7593" s="6" t="str">
        <x:v>1141513_6</x:v>
      </x:c>
      <x:c r="B7593" s="6" t="str">
        <x:v>1141513</x:v>
      </x:c>
      <x:c r="C7593" s="6" t="n">
        <x:v>6</x:v>
      </x:c>
      <x:c r="D7593" s="6" t="str">
        <x:v>献予「创世」之诗</x:v>
      </x:c>
      <x:c r="E7593" s="7" t="str">
        <x:v>整场生效，对开拓者•记忆施放时，使开拓者•记忆的攻击力提高，提高数值等同于德谬歌生命上限的16%，同时使开拓者•记忆的暴击率提高，提高数值等同于德谬歌暴击率的72%。该效果对迷迷也生效。本场战斗中，开拓者•记忆施放强化普攻后，德谬歌立即获得1个额外回合并自动施放【花与箭的舞曲】，若施放前目标被消灭则对新入场的敌方目标施放。</x:v>
      </x:c>
      <x:c r="F7593" s="6" t="n">
        <x:v>0</x:v>
      </x:c>
      <x:c r="G7593" s="6" t="n">
        <x:v>0</x:v>
      </x:c>
      <x:c r="H7593" s="6" t="n">
        <x:v>0</x:v>
      </x:c>
      <x:c r="I7593" s="6" t="n">
        <x:v>0</x:v>
      </x:c>
      <x:c r="J7593" s="6" t="str">
        <x:v>[0.16, 0.72, 1]</x:v>
      </x:c>
      <x:c r="K7593" s="7" t="str">
        <x:v>无首段伤害倍率，请覆盖或设为辅助技能</x:v>
      </x:c>
      <x:c r="L7593" s="6" t="str">
        <x:v>https://raw.githubusercontent.com/Mar-7th/StarRailRes/dbe8cdfcfb0bf657b9fe1cf92d5537f118ccb487/index_new/cn/character_skills.json</x:v>
      </x:c>
    </x:row>
    <x:row r="7594" ht="68" customHeight="1">
      <x:c r="A7594" s="6" t="str">
        <x:v>1141513_7</x:v>
      </x:c>
      <x:c r="B7594" s="6" t="str">
        <x:v>1141513</x:v>
      </x:c>
      <x:c r="C7594" s="6" t="n">
        <x:v>7</x:v>
      </x:c>
      <x:c r="D7594" s="6" t="str">
        <x:v>献予「创世」之诗</x:v>
      </x:c>
      <x:c r="E7594" s="7" t="str">
        <x:v>整场生效，对开拓者•记忆施放时，使开拓者•记忆的攻击力提高，提高数值等同于德谬歌生命上限的17.6%，同时使开拓者•记忆的暴击率提高，提高数值等同于德谬歌暴击率的79.2%。该效果对迷迷也生效。本场战斗中，开拓者•记忆施放强化普攻后，德谬歌立即获得1个额外回合并自动施放【花与箭的舞曲】，若施放前目标被消灭则对新入场的敌方目标施放。</x:v>
      </x:c>
      <x:c r="F7594" s="6" t="n">
        <x:v>0</x:v>
      </x:c>
      <x:c r="G7594" s="6" t="n">
        <x:v>0</x:v>
      </x:c>
      <x:c r="H7594" s="6" t="n">
        <x:v>0</x:v>
      </x:c>
      <x:c r="I7594" s="6" t="n">
        <x:v>0</x:v>
      </x:c>
      <x:c r="J7594" s="6" t="str">
        <x:v>[0.176, 0.792, 1]</x:v>
      </x:c>
      <x:c r="K7594" s="7" t="str">
        <x:v>无首段伤害倍率，请覆盖或设为辅助技能</x:v>
      </x:c>
      <x:c r="L7594" s="6" t="str">
        <x:v>https://raw.githubusercontent.com/Mar-7th/StarRailRes/dbe8cdfcfb0bf657b9fe1cf92d5537f118ccb487/index_new/cn/character_skills.json</x:v>
      </x:c>
    </x:row>
    <x:row r="7595" ht="68" customHeight="1">
      <x:c r="A7595" s="6" t="str">
        <x:v>1141513_8</x:v>
      </x:c>
      <x:c r="B7595" s="6" t="str">
        <x:v>1141513</x:v>
      </x:c>
      <x:c r="C7595" s="6" t="n">
        <x:v>8</x:v>
      </x:c>
      <x:c r="D7595" s="6" t="str">
        <x:v>献予「创世」之诗</x:v>
      </x:c>
      <x:c r="E7595" s="7" t="str">
        <x:v>整场生效，对开拓者•记忆施放时，使开拓者•记忆的攻击力提高，提高数值等同于德谬歌生命上限的19.2%，同时使开拓者•记忆的暴击率提高，提高数值等同于德谬歌暴击率的86.4%。该效果对迷迷也生效。本场战斗中，开拓者•记忆施放强化普攻后，德谬歌立即获得1个额外回合并自动施放【花与箭的舞曲】，若施放前目标被消灭则对新入场的敌方目标施放。</x:v>
      </x:c>
      <x:c r="F7595" s="6" t="n">
        <x:v>0</x:v>
      </x:c>
      <x:c r="G7595" s="6" t="n">
        <x:v>0</x:v>
      </x:c>
      <x:c r="H7595" s="6" t="n">
        <x:v>0</x:v>
      </x:c>
      <x:c r="I7595" s="6" t="n">
        <x:v>0</x:v>
      </x:c>
      <x:c r="J7595" s="6" t="str">
        <x:v>[0.192, 0.864, 1]</x:v>
      </x:c>
      <x:c r="K7595" s="7" t="str">
        <x:v>无首段伤害倍率，请覆盖或设为辅助技能</x:v>
      </x:c>
      <x:c r="L7595" s="6" t="str">
        <x:v>https://raw.githubusercontent.com/Mar-7th/StarRailRes/dbe8cdfcfb0bf657b9fe1cf92d5537f118ccb487/index_new/cn/character_skills.json</x:v>
      </x:c>
    </x:row>
    <x:row r="7596" ht="68" customHeight="1">
      <x:c r="A7596" s="6" t="str">
        <x:v>1141513_9</x:v>
      </x:c>
      <x:c r="B7596" s="6" t="str">
        <x:v>1141513</x:v>
      </x:c>
      <x:c r="C7596" s="6" t="n">
        <x:v>9</x:v>
      </x:c>
      <x:c r="D7596" s="6" t="str">
        <x:v>献予「创世」之诗</x:v>
      </x:c>
      <x:c r="E7596" s="7" t="str">
        <x:v>整场生效，对开拓者•记忆施放时，使开拓者•记忆的攻击力提高，提高数值等同于德谬歌生命上限的20.8%，同时使开拓者•记忆的暴击率提高，提高数值等同于德谬歌暴击率的93.6%。该效果对迷迷也生效。本场战斗中，开拓者•记忆施放强化普攻后，德谬歌立即获得1个额外回合并自动施放【花与箭的舞曲】，若施放前目标被消灭则对新入场的敌方目标施放。</x:v>
      </x:c>
      <x:c r="F7596" s="6" t="n">
        <x:v>0</x:v>
      </x:c>
      <x:c r="G7596" s="6" t="n">
        <x:v>0</x:v>
      </x:c>
      <x:c r="H7596" s="6" t="n">
        <x:v>0</x:v>
      </x:c>
      <x:c r="I7596" s="6" t="n">
        <x:v>0</x:v>
      </x:c>
      <x:c r="J7596" s="6" t="str">
        <x:v>[0.208, 0.936, 1]</x:v>
      </x:c>
      <x:c r="K7596" s="7" t="str">
        <x:v>无首段伤害倍率，请覆盖或设为辅助技能</x:v>
      </x:c>
      <x:c r="L7596" s="6" t="str">
        <x:v>https://raw.githubusercontent.com/Mar-7th/StarRailRes/dbe8cdfcfb0bf657b9fe1cf92d5537f118ccb487/index_new/cn/character_skills.json</x:v>
      </x:c>
    </x:row>
    <x:row r="7597" ht="68" customHeight="1">
      <x:c r="A7597" s="6" t="str">
        <x:v>1141513_10</x:v>
      </x:c>
      <x:c r="B7597" s="6" t="str">
        <x:v>1141513</x:v>
      </x:c>
      <x:c r="C7597" s="6" t="n">
        <x:v>10</x:v>
      </x:c>
      <x:c r="D7597" s="6" t="str">
        <x:v>献予「创世」之诗</x:v>
      </x:c>
      <x:c r="E7597" s="7" t="str">
        <x:v>整场生效，对开拓者•记忆施放时，使开拓者•记忆的攻击力提高，提高数值等同于德谬歌生命上限的22.4%，同时使开拓者•记忆的暴击率提高，提高数值等同于德谬歌暴击率的100.8%。该效果对迷迷也生效。本场战斗中，开拓者•记忆施放强化普攻后，德谬歌立即获得1个额外回合并自动施放【花与箭的舞曲】，若施放前目标被消灭则对新入场的敌方目标施放。</x:v>
      </x:c>
      <x:c r="F7597" s="6" t="n">
        <x:v>0</x:v>
      </x:c>
      <x:c r="G7597" s="6" t="n">
        <x:v>0</x:v>
      </x:c>
      <x:c r="H7597" s="6" t="n">
        <x:v>0</x:v>
      </x:c>
      <x:c r="I7597" s="6" t="n">
        <x:v>0</x:v>
      </x:c>
      <x:c r="J7597" s="6" t="str">
        <x:v>[0.224, 1.008, 1]</x:v>
      </x:c>
      <x:c r="K7597" s="7" t="str">
        <x:v>无首段伤害倍率，请覆盖或设为辅助技能</x:v>
      </x:c>
      <x:c r="L7597" s="6" t="str">
        <x:v>https://raw.githubusercontent.com/Mar-7th/StarRailRes/dbe8cdfcfb0bf657b9fe1cf92d5537f118ccb487/index_new/cn/character_skills.json</x:v>
      </x:c>
    </x:row>
    <x:row r="7598" ht="53" customHeight="1">
      <x:c r="A7598" s="6" t="str">
        <x:v>1141514_1</x:v>
      </x:c>
      <x:c r="B7598" s="6" t="str">
        <x:v>1141514</x:v>
      </x:c>
      <x:c r="C7598" s="6" t="n">
        <x:v>1</x:v>
      </x:c>
      <x:c r="D7598" s="6" t="str">
        <x:v>献予「浪漫」之诗</x:v>
      </x:c>
      <x:c r="E7598" s="7" t="str">
        <x:v>单次生效，对阿格莱雅施放时，使阿格莱雅获得【浪漫】并使衣匠忆灵天赋的速度提高效果层数立即叠加至上限。阿格莱雅或衣匠攻击后，消耗【浪漫】为自身恢复70点能量。阿格莱雅与衣匠造成的伤害提高36%并无视目标18%的防御，持续至阿格莱雅退出【至高之姿】状态。</x:v>
      </x:c>
      <x:c r="F7598" s="6" t="n">
        <x:v>0</x:v>
      </x:c>
      <x:c r="G7598" s="6" t="n">
        <x:v>0</x:v>
      </x:c>
      <x:c r="H7598" s="6" t="n">
        <x:v>0</x:v>
      </x:c>
      <x:c r="I7598" s="6" t="n">
        <x:v>0</x:v>
      </x:c>
      <x:c r="J7598" s="6" t="str">
        <x:v>[70, 0.36, 0.18]</x:v>
      </x:c>
      <x:c r="K7598" s="7" t="str">
        <x:v>无首段伤害倍率，请覆盖或设为辅助技能</x:v>
      </x:c>
      <x:c r="L7598" s="6" t="str">
        <x:v>https://raw.githubusercontent.com/Mar-7th/StarRailRes/dbe8cdfcfb0bf657b9fe1cf92d5537f118ccb487/index_new/cn/character_skills.json</x:v>
      </x:c>
    </x:row>
    <x:row r="7599" ht="53" customHeight="1">
      <x:c r="A7599" s="6" t="str">
        <x:v>1141514_2</x:v>
      </x:c>
      <x:c r="B7599" s="6" t="str">
        <x:v>1141514</x:v>
      </x:c>
      <x:c r="C7599" s="6" t="n">
        <x:v>2</x:v>
      </x:c>
      <x:c r="D7599" s="6" t="str">
        <x:v>献予「浪漫」之诗</x:v>
      </x:c>
      <x:c r="E7599" s="7" t="str">
        <x:v>单次生效，对阿格莱雅施放时，使阿格莱雅获得【浪漫】并使衣匠忆灵天赋的速度提高效果层数立即叠加至上限。阿格莱雅或衣匠攻击后，消耗【浪漫】为自身恢复70点能量。阿格莱雅与衣匠造成的伤害提高43.2%并无视目标21.6%的防御，持续至阿格莱雅退出【至高之姿】状态。</x:v>
      </x:c>
      <x:c r="F7599" s="6" t="n">
        <x:v>0</x:v>
      </x:c>
      <x:c r="G7599" s="6" t="n">
        <x:v>0</x:v>
      </x:c>
      <x:c r="H7599" s="6" t="n">
        <x:v>0</x:v>
      </x:c>
      <x:c r="I7599" s="6" t="n">
        <x:v>0</x:v>
      </x:c>
      <x:c r="J7599" s="6" t="str">
        <x:v>[70, 0.432, 0.216]</x:v>
      </x:c>
      <x:c r="K7599" s="7" t="str">
        <x:v>无首段伤害倍率，请覆盖或设为辅助技能</x:v>
      </x:c>
      <x:c r="L7599" s="6" t="str">
        <x:v>https://raw.githubusercontent.com/Mar-7th/StarRailRes/dbe8cdfcfb0bf657b9fe1cf92d5537f118ccb487/index_new/cn/character_skills.json</x:v>
      </x:c>
    </x:row>
    <x:row r="7600" ht="53" customHeight="1">
      <x:c r="A7600" s="6" t="str">
        <x:v>1141514_3</x:v>
      </x:c>
      <x:c r="B7600" s="6" t="str">
        <x:v>1141514</x:v>
      </x:c>
      <x:c r="C7600" s="6" t="n">
        <x:v>3</x:v>
      </x:c>
      <x:c r="D7600" s="6" t="str">
        <x:v>献予「浪漫」之诗</x:v>
      </x:c>
      <x:c r="E7600" s="7" t="str">
        <x:v>单次生效，对阿格莱雅施放时，使阿格莱雅获得【浪漫】并使衣匠忆灵天赋的速度提高效果层数立即叠加至上限。阿格莱雅或衣匠攻击后，消耗【浪漫】为自身恢复70点能量。阿格莱雅与衣匠造成的伤害提高50.4%并无视目标25.2%的防御，持续至阿格莱雅退出【至高之姿】状态。</x:v>
      </x:c>
      <x:c r="F7600" s="6" t="n">
        <x:v>0</x:v>
      </x:c>
      <x:c r="G7600" s="6" t="n">
        <x:v>0</x:v>
      </x:c>
      <x:c r="H7600" s="6" t="n">
        <x:v>0</x:v>
      </x:c>
      <x:c r="I7600" s="6" t="n">
        <x:v>0</x:v>
      </x:c>
      <x:c r="J7600" s="6" t="str">
        <x:v>[70, 0.504, 0.252]</x:v>
      </x:c>
      <x:c r="K7600" s="7" t="str">
        <x:v>无首段伤害倍率，请覆盖或设为辅助技能</x:v>
      </x:c>
      <x:c r="L7600" s="6" t="str">
        <x:v>https://raw.githubusercontent.com/Mar-7th/StarRailRes/dbe8cdfcfb0bf657b9fe1cf92d5537f118ccb487/index_new/cn/character_skills.json</x:v>
      </x:c>
    </x:row>
    <x:row r="7601" ht="53" customHeight="1">
      <x:c r="A7601" s="6" t="str">
        <x:v>1141514_4</x:v>
      </x:c>
      <x:c r="B7601" s="6" t="str">
        <x:v>1141514</x:v>
      </x:c>
      <x:c r="C7601" s="6" t="n">
        <x:v>4</x:v>
      </x:c>
      <x:c r="D7601" s="6" t="str">
        <x:v>献予「浪漫」之诗</x:v>
      </x:c>
      <x:c r="E7601" s="7" t="str">
        <x:v>单次生效，对阿格莱雅施放时，使阿格莱雅获得【浪漫】并使衣匠忆灵天赋的速度提高效果层数立即叠加至上限。阿格莱雅或衣匠攻击后，消耗【浪漫】为自身恢复70点能量。阿格莱雅与衣匠造成的伤害提高57.6%并无视目标28.8%的防御，持续至阿格莱雅退出【至高之姿】状态。</x:v>
      </x:c>
      <x:c r="F7601" s="6" t="n">
        <x:v>0</x:v>
      </x:c>
      <x:c r="G7601" s="6" t="n">
        <x:v>0</x:v>
      </x:c>
      <x:c r="H7601" s="6" t="n">
        <x:v>0</x:v>
      </x:c>
      <x:c r="I7601" s="6" t="n">
        <x:v>0</x:v>
      </x:c>
      <x:c r="J7601" s="6" t="str">
        <x:v>[70, 0.576, 0.288]</x:v>
      </x:c>
      <x:c r="K7601" s="7" t="str">
        <x:v>无首段伤害倍率，请覆盖或设为辅助技能</x:v>
      </x:c>
      <x:c r="L7601" s="6" t="str">
        <x:v>https://raw.githubusercontent.com/Mar-7th/StarRailRes/dbe8cdfcfb0bf657b9fe1cf92d5537f118ccb487/index_new/cn/character_skills.json</x:v>
      </x:c>
    </x:row>
    <x:row r="7602" ht="53" customHeight="1">
      <x:c r="A7602" s="6" t="str">
        <x:v>1141514_5</x:v>
      </x:c>
      <x:c r="B7602" s="6" t="str">
        <x:v>1141514</x:v>
      </x:c>
      <x:c r="C7602" s="6" t="n">
        <x:v>5</x:v>
      </x:c>
      <x:c r="D7602" s="6" t="str">
        <x:v>献予「浪漫」之诗</x:v>
      </x:c>
      <x:c r="E7602" s="7" t="str">
        <x:v>单次生效，对阿格莱雅施放时，使阿格莱雅获得【浪漫】并使衣匠忆灵天赋的速度提高效果层数立即叠加至上限。阿格莱雅或衣匠攻击后，消耗【浪漫】为自身恢复70点能量。阿格莱雅与衣匠造成的伤害提高64.8%并无视目标32.4%的防御，持续至阿格莱雅退出【至高之姿】状态。</x:v>
      </x:c>
      <x:c r="F7602" s="6" t="n">
        <x:v>0</x:v>
      </x:c>
      <x:c r="G7602" s="6" t="n">
        <x:v>0</x:v>
      </x:c>
      <x:c r="H7602" s="6" t="n">
        <x:v>0</x:v>
      </x:c>
      <x:c r="I7602" s="6" t="n">
        <x:v>0</x:v>
      </x:c>
      <x:c r="J7602" s="6" t="str">
        <x:v>[70, 0.648, 0.324]</x:v>
      </x:c>
      <x:c r="K7602" s="7" t="str">
        <x:v>无首段伤害倍率，请覆盖或设为辅助技能</x:v>
      </x:c>
      <x:c r="L7602" s="6" t="str">
        <x:v>https://raw.githubusercontent.com/Mar-7th/StarRailRes/dbe8cdfcfb0bf657b9fe1cf92d5537f118ccb487/index_new/cn/character_skills.json</x:v>
      </x:c>
    </x:row>
    <x:row r="7603" ht="53" customHeight="1">
      <x:c r="A7603" s="6" t="str">
        <x:v>1141514_6</x:v>
      </x:c>
      <x:c r="B7603" s="6" t="str">
        <x:v>1141514</x:v>
      </x:c>
      <x:c r="C7603" s="6" t="n">
        <x:v>6</x:v>
      </x:c>
      <x:c r="D7603" s="6" t="str">
        <x:v>献予「浪漫」之诗</x:v>
      </x:c>
      <x:c r="E7603" s="7" t="str">
        <x:v>单次生效，对阿格莱雅施放时，使阿格莱雅获得【浪漫】并使衣匠忆灵天赋的速度提高效果层数立即叠加至上限。阿格莱雅或衣匠攻击后，消耗【浪漫】为自身恢复70点能量。阿格莱雅与衣匠造成的伤害提高72%并无视目标36%的防御，持续至阿格莱雅退出【至高之姿】状态。</x:v>
      </x:c>
      <x:c r="F7603" s="6" t="n">
        <x:v>0</x:v>
      </x:c>
      <x:c r="G7603" s="6" t="n">
        <x:v>0</x:v>
      </x:c>
      <x:c r="H7603" s="6" t="n">
        <x:v>0</x:v>
      </x:c>
      <x:c r="I7603" s="6" t="n">
        <x:v>0</x:v>
      </x:c>
      <x:c r="J7603" s="6" t="str">
        <x:v>[70, 0.72, 0.36]</x:v>
      </x:c>
      <x:c r="K7603" s="7" t="str">
        <x:v>无首段伤害倍率，请覆盖或设为辅助技能</x:v>
      </x:c>
      <x:c r="L7603" s="6" t="str">
        <x:v>https://raw.githubusercontent.com/Mar-7th/StarRailRes/dbe8cdfcfb0bf657b9fe1cf92d5537f118ccb487/index_new/cn/character_skills.json</x:v>
      </x:c>
    </x:row>
    <x:row r="7604" ht="53" customHeight="1">
      <x:c r="A7604" s="6" t="str">
        <x:v>1141514_7</x:v>
      </x:c>
      <x:c r="B7604" s="6" t="str">
        <x:v>1141514</x:v>
      </x:c>
      <x:c r="C7604" s="6" t="n">
        <x:v>7</x:v>
      </x:c>
      <x:c r="D7604" s="6" t="str">
        <x:v>献予「浪漫」之诗</x:v>
      </x:c>
      <x:c r="E7604" s="7" t="str">
        <x:v>单次生效，对阿格莱雅施放时，使阿格莱雅获得【浪漫】并使衣匠忆灵天赋的速度提高效果层数立即叠加至上限。阿格莱雅或衣匠攻击后，消耗【浪漫】为自身恢复70点能量。阿格莱雅与衣匠造成的伤害提高79.2%并无视目标39.6%的防御，持续至阿格莱雅退出【至高之姿】状态。</x:v>
      </x:c>
      <x:c r="F7604" s="6" t="n">
        <x:v>0</x:v>
      </x:c>
      <x:c r="G7604" s="6" t="n">
        <x:v>0</x:v>
      </x:c>
      <x:c r="H7604" s="6" t="n">
        <x:v>0</x:v>
      </x:c>
      <x:c r="I7604" s="6" t="n">
        <x:v>0</x:v>
      </x:c>
      <x:c r="J7604" s="6" t="str">
        <x:v>[70, 0.792, 0.396]</x:v>
      </x:c>
      <x:c r="K7604" s="7" t="str">
        <x:v>无首段伤害倍率，请覆盖或设为辅助技能</x:v>
      </x:c>
      <x:c r="L7604" s="6" t="str">
        <x:v>https://raw.githubusercontent.com/Mar-7th/StarRailRes/dbe8cdfcfb0bf657b9fe1cf92d5537f118ccb487/index_new/cn/character_skills.json</x:v>
      </x:c>
    </x:row>
    <x:row r="7605" ht="53" customHeight="1">
      <x:c r="A7605" s="6" t="str">
        <x:v>1141514_8</x:v>
      </x:c>
      <x:c r="B7605" s="6" t="str">
        <x:v>1141514</x:v>
      </x:c>
      <x:c r="C7605" s="6" t="n">
        <x:v>8</x:v>
      </x:c>
      <x:c r="D7605" s="6" t="str">
        <x:v>献予「浪漫」之诗</x:v>
      </x:c>
      <x:c r="E7605" s="7" t="str">
        <x:v>单次生效，对阿格莱雅施放时，使阿格莱雅获得【浪漫】并使衣匠忆灵天赋的速度提高效果层数立即叠加至上限。阿格莱雅或衣匠攻击后，消耗【浪漫】为自身恢复70点能量。阿格莱雅与衣匠造成的伤害提高86.4%并无视目标43.2%的防御，持续至阿格莱雅退出【至高之姿】状态。</x:v>
      </x:c>
      <x:c r="F7605" s="6" t="n">
        <x:v>0</x:v>
      </x:c>
      <x:c r="G7605" s="6" t="n">
        <x:v>0</x:v>
      </x:c>
      <x:c r="H7605" s="6" t="n">
        <x:v>0</x:v>
      </x:c>
      <x:c r="I7605" s="6" t="n">
        <x:v>0</x:v>
      </x:c>
      <x:c r="J7605" s="6" t="str">
        <x:v>[70, 0.864, 0.432]</x:v>
      </x:c>
      <x:c r="K7605" s="7" t="str">
        <x:v>无首段伤害倍率，请覆盖或设为辅助技能</x:v>
      </x:c>
      <x:c r="L7605" s="6" t="str">
        <x:v>https://raw.githubusercontent.com/Mar-7th/StarRailRes/dbe8cdfcfb0bf657b9fe1cf92d5537f118ccb487/index_new/cn/character_skills.json</x:v>
      </x:c>
    </x:row>
    <x:row r="7606" ht="53" customHeight="1">
      <x:c r="A7606" s="6" t="str">
        <x:v>1141514_9</x:v>
      </x:c>
      <x:c r="B7606" s="6" t="str">
        <x:v>1141514</x:v>
      </x:c>
      <x:c r="C7606" s="6" t="n">
        <x:v>9</x:v>
      </x:c>
      <x:c r="D7606" s="6" t="str">
        <x:v>献予「浪漫」之诗</x:v>
      </x:c>
      <x:c r="E7606" s="7" t="str">
        <x:v>单次生效，对阿格莱雅施放时，使阿格莱雅获得【浪漫】并使衣匠忆灵天赋的速度提高效果层数立即叠加至上限。阿格莱雅或衣匠攻击后，消耗【浪漫】为自身恢复70点能量。阿格莱雅与衣匠造成的伤害提高93.6%并无视目标46.8%的防御，持续至阿格莱雅退出【至高之姿】状态。</x:v>
      </x:c>
      <x:c r="F7606" s="6" t="n">
        <x:v>0</x:v>
      </x:c>
      <x:c r="G7606" s="6" t="n">
        <x:v>0</x:v>
      </x:c>
      <x:c r="H7606" s="6" t="n">
        <x:v>0</x:v>
      </x:c>
      <x:c r="I7606" s="6" t="n">
        <x:v>0</x:v>
      </x:c>
      <x:c r="J7606" s="6" t="str">
        <x:v>[70, 0.936, 0.468]</x:v>
      </x:c>
      <x:c r="K7606" s="7" t="str">
        <x:v>无首段伤害倍率，请覆盖或设为辅助技能</x:v>
      </x:c>
      <x:c r="L7606" s="6" t="str">
        <x:v>https://raw.githubusercontent.com/Mar-7th/StarRailRes/dbe8cdfcfb0bf657b9fe1cf92d5537f118ccb487/index_new/cn/character_skills.json</x:v>
      </x:c>
    </x:row>
    <x:row r="7607" ht="53" customHeight="1">
      <x:c r="A7607" s="6" t="str">
        <x:v>1141514_10</x:v>
      </x:c>
      <x:c r="B7607" s="6" t="str">
        <x:v>1141514</x:v>
      </x:c>
      <x:c r="C7607" s="6" t="n">
        <x:v>10</x:v>
      </x:c>
      <x:c r="D7607" s="6" t="str">
        <x:v>献予「浪漫」之诗</x:v>
      </x:c>
      <x:c r="E7607" s="7" t="str">
        <x:v>单次生效，对阿格莱雅施放时，使阿格莱雅获得【浪漫】并使衣匠忆灵天赋的速度提高效果层数立即叠加至上限。阿格莱雅或衣匠攻击后，消耗【浪漫】为自身恢复70点能量。阿格莱雅与衣匠造成的伤害提高100.8%并无视目标50.4%的防御，持续至阿格莱雅退出【至高之姿】状态。</x:v>
      </x:c>
      <x:c r="F7607" s="6" t="n">
        <x:v>0</x:v>
      </x:c>
      <x:c r="G7607" s="6" t="n">
        <x:v>0</x:v>
      </x:c>
      <x:c r="H7607" s="6" t="n">
        <x:v>0</x:v>
      </x:c>
      <x:c r="I7607" s="6" t="n">
        <x:v>0</x:v>
      </x:c>
      <x:c r="J7607" s="6" t="str">
        <x:v>[70, 1.008, 0.504]</x:v>
      </x:c>
      <x:c r="K7607" s="7" t="str">
        <x:v>无首段伤害倍率，请覆盖或设为辅助技能</x:v>
      </x:c>
      <x:c r="L7607" s="6" t="str">
        <x:v>https://raw.githubusercontent.com/Mar-7th/StarRailRes/dbe8cdfcfb0bf657b9fe1cf92d5537f118ccb487/index_new/cn/character_skills.json</x:v>
      </x:c>
    </x:row>
    <x:row r="7608" ht="38" customHeight="1">
      <x:c r="A7608" s="6" t="str">
        <x:v>1141515_1</x:v>
      </x:c>
      <x:c r="B7608" s="6" t="str">
        <x:v>1141515</x:v>
      </x:c>
      <x:c r="C7608" s="6" t="n">
        <x:v>1</x:v>
      </x:c>
      <x:c r="D7608" s="6" t="str">
        <x:v>献予「门径」之诗</x:v>
      </x:c>
      <x:c r="E7608" s="7" t="str">
        <x:v>整场生效，对缇宝施放时，使缇宝造成的伤害无视敌方目标6%的防御力。缇宝施放追加攻击触发缇宝的结界的附加伤害时，会额外造成1次附加伤害。</x:v>
      </x:c>
      <x:c r="F7608" s="6" t="n">
        <x:v>0</x:v>
      </x:c>
      <x:c r="G7608" s="6" t="n">
        <x:v>0</x:v>
      </x:c>
      <x:c r="H7608" s="6" t="n">
        <x:v>0.06</x:v>
      </x:c>
      <x:c r="I7608" s="6" t="n">
        <x:v>0</x:v>
      </x:c>
      <x:c r="J7608" s="6" t="str">
        <x:v>[1, 0.06, 3]</x:v>
      </x:c>
      <x:c r="K7608" s="7" t="str">
        <x:v>需确认条件及分段</x:v>
      </x:c>
      <x:c r="L7608" s="6" t="str">
        <x:v>https://raw.githubusercontent.com/Mar-7th/StarRailRes/dbe8cdfcfb0bf657b9fe1cf92d5537f118ccb487/index_new/cn/character_skills.json</x:v>
      </x:c>
    </x:row>
    <x:row r="7609" ht="38" customHeight="1">
      <x:c r="A7609" s="6" t="str">
        <x:v>1141515_2</x:v>
      </x:c>
      <x:c r="B7609" s="6" t="str">
        <x:v>1141515</x:v>
      </x:c>
      <x:c r="C7609" s="6" t="n">
        <x:v>2</x:v>
      </x:c>
      <x:c r="D7609" s="6" t="str">
        <x:v>献予「门径」之诗</x:v>
      </x:c>
      <x:c r="E7609" s="7" t="str">
        <x:v>整场生效，对缇宝施放时，使缇宝造成的伤害无视敌方目标7.2%的防御力。缇宝施放追加攻击触发缇宝的结界的附加伤害时，会额外造成1次附加伤害。</x:v>
      </x:c>
      <x:c r="F7609" s="6" t="n">
        <x:v>0</x:v>
      </x:c>
      <x:c r="G7609" s="6" t="n">
        <x:v>0</x:v>
      </x:c>
      <x:c r="H7609" s="6" t="n">
        <x:v>0.072</x:v>
      </x:c>
      <x:c r="I7609" s="6" t="n">
        <x:v>0</x:v>
      </x:c>
      <x:c r="J7609" s="6" t="str">
        <x:v>[1, 0.072, 3]</x:v>
      </x:c>
      <x:c r="K7609" s="7" t="str">
        <x:v>需确认条件及分段</x:v>
      </x:c>
      <x:c r="L7609" s="6" t="str">
        <x:v>https://raw.githubusercontent.com/Mar-7th/StarRailRes/dbe8cdfcfb0bf657b9fe1cf92d5537f118ccb487/index_new/cn/character_skills.json</x:v>
      </x:c>
    </x:row>
    <x:row r="7610" ht="38" customHeight="1">
      <x:c r="A7610" s="6" t="str">
        <x:v>1141515_3</x:v>
      </x:c>
      <x:c r="B7610" s="6" t="str">
        <x:v>1141515</x:v>
      </x:c>
      <x:c r="C7610" s="6" t="n">
        <x:v>3</x:v>
      </x:c>
      <x:c r="D7610" s="6" t="str">
        <x:v>献予「门径」之诗</x:v>
      </x:c>
      <x:c r="E7610" s="7" t="str">
        <x:v>整场生效，对缇宝施放时，使缇宝造成的伤害无视敌方目标8.4%的防御力。缇宝施放追加攻击触发缇宝的结界的附加伤害时，会额外造成1次附加伤害。</x:v>
      </x:c>
      <x:c r="F7610" s="6" t="n">
        <x:v>0</x:v>
      </x:c>
      <x:c r="G7610" s="6" t="n">
        <x:v>0</x:v>
      </x:c>
      <x:c r="H7610" s="6" t="n">
        <x:v>0.084</x:v>
      </x:c>
      <x:c r="I7610" s="6" t="n">
        <x:v>0</x:v>
      </x:c>
      <x:c r="J7610" s="6" t="str">
        <x:v>[1, 0.084, 3]</x:v>
      </x:c>
      <x:c r="K7610" s="7" t="str">
        <x:v>需确认条件及分段</x:v>
      </x:c>
      <x:c r="L7610" s="6" t="str">
        <x:v>https://raw.githubusercontent.com/Mar-7th/StarRailRes/dbe8cdfcfb0bf657b9fe1cf92d5537f118ccb487/index_new/cn/character_skills.json</x:v>
      </x:c>
    </x:row>
    <x:row r="7611" ht="38" customHeight="1">
      <x:c r="A7611" s="6" t="str">
        <x:v>1141515_4</x:v>
      </x:c>
      <x:c r="B7611" s="6" t="str">
        <x:v>1141515</x:v>
      </x:c>
      <x:c r="C7611" s="6" t="n">
        <x:v>4</x:v>
      </x:c>
      <x:c r="D7611" s="6" t="str">
        <x:v>献予「门径」之诗</x:v>
      </x:c>
      <x:c r="E7611" s="7" t="str">
        <x:v>整场生效，对缇宝施放时，使缇宝造成的伤害无视敌方目标9.6%的防御力。缇宝施放追加攻击触发缇宝的结界的附加伤害时，会额外造成1次附加伤害。</x:v>
      </x:c>
      <x:c r="F7611" s="6" t="n">
        <x:v>0</x:v>
      </x:c>
      <x:c r="G7611" s="6" t="n">
        <x:v>0</x:v>
      </x:c>
      <x:c r="H7611" s="6" t="n">
        <x:v>0.096</x:v>
      </x:c>
      <x:c r="I7611" s="6" t="n">
        <x:v>0</x:v>
      </x:c>
      <x:c r="J7611" s="6" t="str">
        <x:v>[1, 0.096, 3]</x:v>
      </x:c>
      <x:c r="K7611" s="7" t="str">
        <x:v>需确认条件及分段</x:v>
      </x:c>
      <x:c r="L7611" s="6" t="str">
        <x:v>https://raw.githubusercontent.com/Mar-7th/StarRailRes/dbe8cdfcfb0bf657b9fe1cf92d5537f118ccb487/index_new/cn/character_skills.json</x:v>
      </x:c>
    </x:row>
    <x:row r="7612" ht="38" customHeight="1">
      <x:c r="A7612" s="6" t="str">
        <x:v>1141515_5</x:v>
      </x:c>
      <x:c r="B7612" s="6" t="str">
        <x:v>1141515</x:v>
      </x:c>
      <x:c r="C7612" s="6" t="n">
        <x:v>5</x:v>
      </x:c>
      <x:c r="D7612" s="6" t="str">
        <x:v>献予「门径」之诗</x:v>
      </x:c>
      <x:c r="E7612" s="7" t="str">
        <x:v>整场生效，对缇宝施放时，使缇宝造成的伤害无视敌方目标10.8%的防御力。缇宝施放追加攻击触发缇宝的结界的附加伤害时，会额外造成1次附加伤害。</x:v>
      </x:c>
      <x:c r="F7612" s="6" t="n">
        <x:v>0</x:v>
      </x:c>
      <x:c r="G7612" s="6" t="n">
        <x:v>0</x:v>
      </x:c>
      <x:c r="H7612" s="6" t="n">
        <x:v>0.108</x:v>
      </x:c>
      <x:c r="I7612" s="6" t="n">
        <x:v>0</x:v>
      </x:c>
      <x:c r="J7612" s="6" t="str">
        <x:v>[1, 0.108, 3]</x:v>
      </x:c>
      <x:c r="K7612" s="7" t="str">
        <x:v>需确认条件及分段</x:v>
      </x:c>
      <x:c r="L7612" s="6" t="str">
        <x:v>https://raw.githubusercontent.com/Mar-7th/StarRailRes/dbe8cdfcfb0bf657b9fe1cf92d5537f118ccb487/index_new/cn/character_skills.json</x:v>
      </x:c>
    </x:row>
    <x:row r="7613" ht="38" customHeight="1">
      <x:c r="A7613" s="6" t="str">
        <x:v>1141515_6</x:v>
      </x:c>
      <x:c r="B7613" s="6" t="str">
        <x:v>1141515</x:v>
      </x:c>
      <x:c r="C7613" s="6" t="n">
        <x:v>6</x:v>
      </x:c>
      <x:c r="D7613" s="6" t="str">
        <x:v>献予「门径」之诗</x:v>
      </x:c>
      <x:c r="E7613" s="7" t="str">
        <x:v>整场生效，对缇宝施放时，使缇宝造成的伤害无视敌方目标12%的防御力。缇宝施放追加攻击触发缇宝的结界的附加伤害时，会额外造成1次附加伤害。</x:v>
      </x:c>
      <x:c r="F7613" s="6" t="n">
        <x:v>0</x:v>
      </x:c>
      <x:c r="G7613" s="6" t="n">
        <x:v>0</x:v>
      </x:c>
      <x:c r="H7613" s="6" t="n">
        <x:v>0.12</x:v>
      </x:c>
      <x:c r="I7613" s="6" t="n">
        <x:v>0</x:v>
      </x:c>
      <x:c r="J7613" s="6" t="str">
        <x:v>[1, 0.12, 3]</x:v>
      </x:c>
      <x:c r="K7613" s="7" t="str">
        <x:v>需确认条件及分段</x:v>
      </x:c>
      <x:c r="L7613" s="6" t="str">
        <x:v>https://raw.githubusercontent.com/Mar-7th/StarRailRes/dbe8cdfcfb0bf657b9fe1cf92d5537f118ccb487/index_new/cn/character_skills.json</x:v>
      </x:c>
    </x:row>
    <x:row r="7614" ht="38" customHeight="1">
      <x:c r="A7614" s="6" t="str">
        <x:v>1141515_7</x:v>
      </x:c>
      <x:c r="B7614" s="6" t="str">
        <x:v>1141515</x:v>
      </x:c>
      <x:c r="C7614" s="6" t="n">
        <x:v>7</x:v>
      </x:c>
      <x:c r="D7614" s="6" t="str">
        <x:v>献予「门径」之诗</x:v>
      </x:c>
      <x:c r="E7614" s="7" t="str">
        <x:v>整场生效，对缇宝施放时，使缇宝造成的伤害无视敌方目标13.2%的防御力。缇宝施放追加攻击触发缇宝的结界的附加伤害时，会额外造成1次附加伤害。</x:v>
      </x:c>
      <x:c r="F7614" s="6" t="n">
        <x:v>0</x:v>
      </x:c>
      <x:c r="G7614" s="6" t="n">
        <x:v>0</x:v>
      </x:c>
      <x:c r="H7614" s="6" t="n">
        <x:v>0.132</x:v>
      </x:c>
      <x:c r="I7614" s="6" t="n">
        <x:v>0</x:v>
      </x:c>
      <x:c r="J7614" s="6" t="str">
        <x:v>[1, 0.132, 3]</x:v>
      </x:c>
      <x:c r="K7614" s="7" t="str">
        <x:v>需确认条件及分段</x:v>
      </x:c>
      <x:c r="L7614" s="6" t="str">
        <x:v>https://raw.githubusercontent.com/Mar-7th/StarRailRes/dbe8cdfcfb0bf657b9fe1cf92d5537f118ccb487/index_new/cn/character_skills.json</x:v>
      </x:c>
    </x:row>
    <x:row r="7615" ht="38" customHeight="1">
      <x:c r="A7615" s="6" t="str">
        <x:v>1141515_8</x:v>
      </x:c>
      <x:c r="B7615" s="6" t="str">
        <x:v>1141515</x:v>
      </x:c>
      <x:c r="C7615" s="6" t="n">
        <x:v>8</x:v>
      </x:c>
      <x:c r="D7615" s="6" t="str">
        <x:v>献予「门径」之诗</x:v>
      </x:c>
      <x:c r="E7615" s="7" t="str">
        <x:v>整场生效，对缇宝施放时，使缇宝造成的伤害无视敌方目标14.4%的防御力。缇宝施放追加攻击触发缇宝的结界的附加伤害时，会额外造成1次附加伤害。</x:v>
      </x:c>
      <x:c r="F7615" s="6" t="n">
        <x:v>0</x:v>
      </x:c>
      <x:c r="G7615" s="6" t="n">
        <x:v>0</x:v>
      </x:c>
      <x:c r="H7615" s="6" t="n">
        <x:v>0.144</x:v>
      </x:c>
      <x:c r="I7615" s="6" t="n">
        <x:v>0</x:v>
      </x:c>
      <x:c r="J7615" s="6" t="str">
        <x:v>[1, 0.144, 3]</x:v>
      </x:c>
      <x:c r="K7615" s="7" t="str">
        <x:v>需确认条件及分段</x:v>
      </x:c>
      <x:c r="L7615" s="6" t="str">
        <x:v>https://raw.githubusercontent.com/Mar-7th/StarRailRes/dbe8cdfcfb0bf657b9fe1cf92d5537f118ccb487/index_new/cn/character_skills.json</x:v>
      </x:c>
    </x:row>
    <x:row r="7616" ht="38" customHeight="1">
      <x:c r="A7616" s="6" t="str">
        <x:v>1141515_9</x:v>
      </x:c>
      <x:c r="B7616" s="6" t="str">
        <x:v>1141515</x:v>
      </x:c>
      <x:c r="C7616" s="6" t="n">
        <x:v>9</x:v>
      </x:c>
      <x:c r="D7616" s="6" t="str">
        <x:v>献予「门径」之诗</x:v>
      </x:c>
      <x:c r="E7616" s="7" t="str">
        <x:v>整场生效，对缇宝施放时，使缇宝造成的伤害无视敌方目标15.6%的防御力。缇宝施放追加攻击触发缇宝的结界的附加伤害时，会额外造成1次附加伤害。</x:v>
      </x:c>
      <x:c r="F7616" s="6" t="n">
        <x:v>0</x:v>
      </x:c>
      <x:c r="G7616" s="6" t="n">
        <x:v>0</x:v>
      </x:c>
      <x:c r="H7616" s="6" t="n">
        <x:v>0.156</x:v>
      </x:c>
      <x:c r="I7616" s="6" t="n">
        <x:v>0</x:v>
      </x:c>
      <x:c r="J7616" s="6" t="str">
        <x:v>[1, 0.156, 3]</x:v>
      </x:c>
      <x:c r="K7616" s="7" t="str">
        <x:v>需确认条件及分段</x:v>
      </x:c>
      <x:c r="L7616" s="6" t="str">
        <x:v>https://raw.githubusercontent.com/Mar-7th/StarRailRes/dbe8cdfcfb0bf657b9fe1cf92d5537f118ccb487/index_new/cn/character_skills.json</x:v>
      </x:c>
    </x:row>
    <x:row r="7617" ht="38" customHeight="1">
      <x:c r="A7617" s="6" t="str">
        <x:v>1141515_10</x:v>
      </x:c>
      <x:c r="B7617" s="6" t="str">
        <x:v>1141515</x:v>
      </x:c>
      <x:c r="C7617" s="6" t="n">
        <x:v>10</x:v>
      </x:c>
      <x:c r="D7617" s="6" t="str">
        <x:v>献予「门径」之诗</x:v>
      </x:c>
      <x:c r="E7617" s="7" t="str">
        <x:v>整场生效，对缇宝施放时，使缇宝造成的伤害无视敌方目标16.8%的防御力。缇宝施放追加攻击触发缇宝的结界的附加伤害时，会额外造成1次附加伤害。</x:v>
      </x:c>
      <x:c r="F7617" s="6" t="n">
        <x:v>0</x:v>
      </x:c>
      <x:c r="G7617" s="6" t="n">
        <x:v>0</x:v>
      </x:c>
      <x:c r="H7617" s="6" t="n">
        <x:v>0.168</x:v>
      </x:c>
      <x:c r="I7617" s="6" t="n">
        <x:v>0</x:v>
      </x:c>
      <x:c r="J7617" s="6" t="str">
        <x:v>[1, 0.168, 3]</x:v>
      </x:c>
      <x:c r="K7617" s="7" t="str">
        <x:v>需确认条件及分段</x:v>
      </x:c>
      <x:c r="L7617" s="6" t="str">
        <x:v>https://raw.githubusercontent.com/Mar-7th/StarRailRes/dbe8cdfcfb0bf657b9fe1cf92d5537f118ccb487/index_new/cn/character_skills.json</x:v>
      </x:c>
    </x:row>
    <x:row r="7618" ht="53" customHeight="1">
      <x:c r="A7618" s="6" t="str">
        <x:v>1141516_1</x:v>
      </x:c>
      <x:c r="B7618" s="6" t="str">
        <x:v>1141516</x:v>
      </x:c>
      <x:c r="C7618" s="6" t="n">
        <x:v>1</x:v>
      </x:c>
      <x:c r="D7618" s="6" t="str">
        <x:v>献予「纷争」之诗</x:v>
      </x:c>
      <x:c r="E7618" s="7" t="str">
        <x:v>单次生效，对万敌施放时解除万敌陷入的所有控制类负面状态，若万敌处于【血仇】状态，则使其自动施放1次不消耗充能的【弑神登神】，本次攻击中万敌的暴击伤害提高100%，若施放前目标被消灭则对新入场的敌方目标施放。若万敌不处于【血仇】状态，则使万敌行动提前100%。</x:v>
      </x:c>
      <x:c r="F7618" s="6" t="n">
        <x:v>0</x:v>
      </x:c>
      <x:c r="G7618" s="6" t="n">
        <x:v>0</x:v>
      </x:c>
      <x:c r="H7618" s="6" t="n">
        <x:v>0</x:v>
      </x:c>
      <x:c r="I7618" s="6" t="n">
        <x:v>0</x:v>
      </x:c>
      <x:c r="J7618" s="6" t="str">
        <x:v>[1, 1]</x:v>
      </x:c>
      <x:c r="K7618" s="7" t="str">
        <x:v>无首段伤害倍率，请覆盖或设为辅助技能</x:v>
      </x:c>
      <x:c r="L7618" s="6" t="str">
        <x:v>https://raw.githubusercontent.com/Mar-7th/StarRailRes/dbe8cdfcfb0bf657b9fe1cf92d5537f118ccb487/index_new/cn/character_skills.json</x:v>
      </x:c>
    </x:row>
    <x:row r="7619" ht="53" customHeight="1">
      <x:c r="A7619" s="6" t="str">
        <x:v>1141516_2</x:v>
      </x:c>
      <x:c r="B7619" s="6" t="str">
        <x:v>1141516</x:v>
      </x:c>
      <x:c r="C7619" s="6" t="n">
        <x:v>2</x:v>
      </x:c>
      <x:c r="D7619" s="6" t="str">
        <x:v>献予「纷争」之诗</x:v>
      </x:c>
      <x:c r="E7619" s="7" t="str">
        <x:v>单次生效，对万敌施放时解除万敌陷入的所有控制类负面状态，若万敌处于【血仇】状态，则使其自动施放1次不消耗充能的【弑神登神】，本次攻击中万敌的暴击伤害提高120%，若施放前目标被消灭则对新入场的敌方目标施放。若万敌不处于【血仇】状态，则使万敌行动提前100%。</x:v>
      </x:c>
      <x:c r="F7619" s="6" t="n">
        <x:v>0</x:v>
      </x:c>
      <x:c r="G7619" s="6" t="n">
        <x:v>0</x:v>
      </x:c>
      <x:c r="H7619" s="6" t="n">
        <x:v>0</x:v>
      </x:c>
      <x:c r="I7619" s="6" t="n">
        <x:v>0</x:v>
      </x:c>
      <x:c r="J7619" s="6" t="str">
        <x:v>[1.2, 1]</x:v>
      </x:c>
      <x:c r="K7619" s="7" t="str">
        <x:v>无首段伤害倍率，请覆盖或设为辅助技能</x:v>
      </x:c>
      <x:c r="L7619" s="6" t="str">
        <x:v>https://raw.githubusercontent.com/Mar-7th/StarRailRes/dbe8cdfcfb0bf657b9fe1cf92d5537f118ccb487/index_new/cn/character_skills.json</x:v>
      </x:c>
    </x:row>
    <x:row r="7620" ht="53" customHeight="1">
      <x:c r="A7620" s="6" t="str">
        <x:v>1141516_3</x:v>
      </x:c>
      <x:c r="B7620" s="6" t="str">
        <x:v>1141516</x:v>
      </x:c>
      <x:c r="C7620" s="6" t="n">
        <x:v>3</x:v>
      </x:c>
      <x:c r="D7620" s="6" t="str">
        <x:v>献予「纷争」之诗</x:v>
      </x:c>
      <x:c r="E7620" s="7" t="str">
        <x:v>单次生效，对万敌施放时解除万敌陷入的所有控制类负面状态，若万敌处于【血仇】状态，则使其自动施放1次不消耗充能的【弑神登神】，本次攻击中万敌的暴击伤害提高140%，若施放前目标被消灭则对新入场的敌方目标施放。若万敌不处于【血仇】状态，则使万敌行动提前100%。</x:v>
      </x:c>
      <x:c r="F7620" s="6" t="n">
        <x:v>0</x:v>
      </x:c>
      <x:c r="G7620" s="6" t="n">
        <x:v>0</x:v>
      </x:c>
      <x:c r="H7620" s="6" t="n">
        <x:v>0</x:v>
      </x:c>
      <x:c r="I7620" s="6" t="n">
        <x:v>0</x:v>
      </x:c>
      <x:c r="J7620" s="6" t="str">
        <x:v>[1.4, 1]</x:v>
      </x:c>
      <x:c r="K7620" s="7" t="str">
        <x:v>无首段伤害倍率，请覆盖或设为辅助技能</x:v>
      </x:c>
      <x:c r="L7620" s="6" t="str">
        <x:v>https://raw.githubusercontent.com/Mar-7th/StarRailRes/dbe8cdfcfb0bf657b9fe1cf92d5537f118ccb487/index_new/cn/character_skills.json</x:v>
      </x:c>
    </x:row>
    <x:row r="7621" ht="53" customHeight="1">
      <x:c r="A7621" s="6" t="str">
        <x:v>1141516_4</x:v>
      </x:c>
      <x:c r="B7621" s="6" t="str">
        <x:v>1141516</x:v>
      </x:c>
      <x:c r="C7621" s="6" t="n">
        <x:v>4</x:v>
      </x:c>
      <x:c r="D7621" s="6" t="str">
        <x:v>献予「纷争」之诗</x:v>
      </x:c>
      <x:c r="E7621" s="7" t="str">
        <x:v>单次生效，对万敌施放时解除万敌陷入的所有控制类负面状态，若万敌处于【血仇】状态，则使其自动施放1次不消耗充能的【弑神登神】，本次攻击中万敌的暴击伤害提高160%，若施放前目标被消灭则对新入场的敌方目标施放。若万敌不处于【血仇】状态，则使万敌行动提前100%。</x:v>
      </x:c>
      <x:c r="F7621" s="6" t="n">
        <x:v>0</x:v>
      </x:c>
      <x:c r="G7621" s="6" t="n">
        <x:v>0</x:v>
      </x:c>
      <x:c r="H7621" s="6" t="n">
        <x:v>0</x:v>
      </x:c>
      <x:c r="I7621" s="6" t="n">
        <x:v>0</x:v>
      </x:c>
      <x:c r="J7621" s="6" t="str">
        <x:v>[1.6, 1]</x:v>
      </x:c>
      <x:c r="K7621" s="7" t="str">
        <x:v>无首段伤害倍率，请覆盖或设为辅助技能</x:v>
      </x:c>
      <x:c r="L7621" s="6" t="str">
        <x:v>https://raw.githubusercontent.com/Mar-7th/StarRailRes/dbe8cdfcfb0bf657b9fe1cf92d5537f118ccb487/index_new/cn/character_skills.json</x:v>
      </x:c>
    </x:row>
    <x:row r="7622" ht="53" customHeight="1">
      <x:c r="A7622" s="6" t="str">
        <x:v>1141516_5</x:v>
      </x:c>
      <x:c r="B7622" s="6" t="str">
        <x:v>1141516</x:v>
      </x:c>
      <x:c r="C7622" s="6" t="n">
        <x:v>5</x:v>
      </x:c>
      <x:c r="D7622" s="6" t="str">
        <x:v>献予「纷争」之诗</x:v>
      </x:c>
      <x:c r="E7622" s="7" t="str">
        <x:v>单次生效，对万敌施放时解除万敌陷入的所有控制类负面状态，若万敌处于【血仇】状态，则使其自动施放1次不消耗充能的【弑神登神】，本次攻击中万敌的暴击伤害提高180%，若施放前目标被消灭则对新入场的敌方目标施放。若万敌不处于【血仇】状态，则使万敌行动提前100%。</x:v>
      </x:c>
      <x:c r="F7622" s="6" t="n">
        <x:v>0</x:v>
      </x:c>
      <x:c r="G7622" s="6" t="n">
        <x:v>0</x:v>
      </x:c>
      <x:c r="H7622" s="6" t="n">
        <x:v>0</x:v>
      </x:c>
      <x:c r="I7622" s="6" t="n">
        <x:v>0</x:v>
      </x:c>
      <x:c r="J7622" s="6" t="str">
        <x:v>[1.8, 1]</x:v>
      </x:c>
      <x:c r="K7622" s="7" t="str">
        <x:v>无首段伤害倍率，请覆盖或设为辅助技能</x:v>
      </x:c>
      <x:c r="L7622" s="6" t="str">
        <x:v>https://raw.githubusercontent.com/Mar-7th/StarRailRes/dbe8cdfcfb0bf657b9fe1cf92d5537f118ccb487/index_new/cn/character_skills.json</x:v>
      </x:c>
    </x:row>
    <x:row r="7623" ht="53" customHeight="1">
      <x:c r="A7623" s="6" t="str">
        <x:v>1141516_6</x:v>
      </x:c>
      <x:c r="B7623" s="6" t="str">
        <x:v>1141516</x:v>
      </x:c>
      <x:c r="C7623" s="6" t="n">
        <x:v>6</x:v>
      </x:c>
      <x:c r="D7623" s="6" t="str">
        <x:v>献予「纷争」之诗</x:v>
      </x:c>
      <x:c r="E7623" s="7" t="str">
        <x:v>单次生效，对万敌施放时解除万敌陷入的所有控制类负面状态，若万敌处于【血仇】状态，则使其自动施放1次不消耗充能的【弑神登神】，本次攻击中万敌的暴击伤害提高200%，若施放前目标被消灭则对新入场的敌方目标施放。若万敌不处于【血仇】状态，则使万敌行动提前100%。</x:v>
      </x:c>
      <x:c r="F7623" s="6" t="n">
        <x:v>0</x:v>
      </x:c>
      <x:c r="G7623" s="6" t="n">
        <x:v>0</x:v>
      </x:c>
      <x:c r="H7623" s="6" t="n">
        <x:v>0</x:v>
      </x:c>
      <x:c r="I7623" s="6" t="n">
        <x:v>0</x:v>
      </x:c>
      <x:c r="J7623" s="6" t="str">
        <x:v>[2, 1]</x:v>
      </x:c>
      <x:c r="K7623" s="7" t="str">
        <x:v>无首段伤害倍率，请覆盖或设为辅助技能</x:v>
      </x:c>
      <x:c r="L7623" s="6" t="str">
        <x:v>https://raw.githubusercontent.com/Mar-7th/StarRailRes/dbe8cdfcfb0bf657b9fe1cf92d5537f118ccb487/index_new/cn/character_skills.json</x:v>
      </x:c>
    </x:row>
    <x:row r="7624" ht="53" customHeight="1">
      <x:c r="A7624" s="6" t="str">
        <x:v>1141516_7</x:v>
      </x:c>
      <x:c r="B7624" s="6" t="str">
        <x:v>1141516</x:v>
      </x:c>
      <x:c r="C7624" s="6" t="n">
        <x:v>7</x:v>
      </x:c>
      <x:c r="D7624" s="6" t="str">
        <x:v>献予「纷争」之诗</x:v>
      </x:c>
      <x:c r="E7624" s="7" t="str">
        <x:v>单次生效，对万敌施放时解除万敌陷入的所有控制类负面状态，若万敌处于【血仇】状态，则使其自动施放1次不消耗充能的【弑神登神】，本次攻击中万敌的暴击伤害提高220%，若施放前目标被消灭则对新入场的敌方目标施放。若万敌不处于【血仇】状态，则使万敌行动提前100%。</x:v>
      </x:c>
      <x:c r="F7624" s="6" t="n">
        <x:v>0</x:v>
      </x:c>
      <x:c r="G7624" s="6" t="n">
        <x:v>0</x:v>
      </x:c>
      <x:c r="H7624" s="6" t="n">
        <x:v>0</x:v>
      </x:c>
      <x:c r="I7624" s="6" t="n">
        <x:v>0</x:v>
      </x:c>
      <x:c r="J7624" s="6" t="str">
        <x:v>[2.2, 1]</x:v>
      </x:c>
      <x:c r="K7624" s="7" t="str">
        <x:v>无首段伤害倍率，请覆盖或设为辅助技能</x:v>
      </x:c>
      <x:c r="L7624" s="6" t="str">
        <x:v>https://raw.githubusercontent.com/Mar-7th/StarRailRes/dbe8cdfcfb0bf657b9fe1cf92d5537f118ccb487/index_new/cn/character_skills.json</x:v>
      </x:c>
    </x:row>
    <x:row r="7625" ht="53" customHeight="1">
      <x:c r="A7625" s="6" t="str">
        <x:v>1141516_8</x:v>
      </x:c>
      <x:c r="B7625" s="6" t="str">
        <x:v>1141516</x:v>
      </x:c>
      <x:c r="C7625" s="6" t="n">
        <x:v>8</x:v>
      </x:c>
      <x:c r="D7625" s="6" t="str">
        <x:v>献予「纷争」之诗</x:v>
      </x:c>
      <x:c r="E7625" s="7" t="str">
        <x:v>单次生效，对万敌施放时解除万敌陷入的所有控制类负面状态，若万敌处于【血仇】状态，则使其自动施放1次不消耗充能的【弑神登神】，本次攻击中万敌的暴击伤害提高240%，若施放前目标被消灭则对新入场的敌方目标施放。若万敌不处于【血仇】状态，则使万敌行动提前100%。</x:v>
      </x:c>
      <x:c r="F7625" s="6" t="n">
        <x:v>0</x:v>
      </x:c>
      <x:c r="G7625" s="6" t="n">
        <x:v>0</x:v>
      </x:c>
      <x:c r="H7625" s="6" t="n">
        <x:v>0</x:v>
      </x:c>
      <x:c r="I7625" s="6" t="n">
        <x:v>0</x:v>
      </x:c>
      <x:c r="J7625" s="6" t="str">
        <x:v>[2.4, 1]</x:v>
      </x:c>
      <x:c r="K7625" s="7" t="str">
        <x:v>无首段伤害倍率，请覆盖或设为辅助技能</x:v>
      </x:c>
      <x:c r="L7625" s="6" t="str">
        <x:v>https://raw.githubusercontent.com/Mar-7th/StarRailRes/dbe8cdfcfb0bf657b9fe1cf92d5537f118ccb487/index_new/cn/character_skills.json</x:v>
      </x:c>
    </x:row>
    <x:row r="7626" ht="53" customHeight="1">
      <x:c r="A7626" s="6" t="str">
        <x:v>1141516_9</x:v>
      </x:c>
      <x:c r="B7626" s="6" t="str">
        <x:v>1141516</x:v>
      </x:c>
      <x:c r="C7626" s="6" t="n">
        <x:v>9</x:v>
      </x:c>
      <x:c r="D7626" s="6" t="str">
        <x:v>献予「纷争」之诗</x:v>
      </x:c>
      <x:c r="E7626" s="7" t="str">
        <x:v>单次生效，对万敌施放时解除万敌陷入的所有控制类负面状态，若万敌处于【血仇】状态，则使其自动施放1次不消耗充能的【弑神登神】，本次攻击中万敌的暴击伤害提高260%，若施放前目标被消灭则对新入场的敌方目标施放。若万敌不处于【血仇】状态，则使万敌行动提前100%。</x:v>
      </x:c>
      <x:c r="F7626" s="6" t="n">
        <x:v>0</x:v>
      </x:c>
      <x:c r="G7626" s="6" t="n">
        <x:v>0</x:v>
      </x:c>
      <x:c r="H7626" s="6" t="n">
        <x:v>0</x:v>
      </x:c>
      <x:c r="I7626" s="6" t="n">
        <x:v>0</x:v>
      </x:c>
      <x:c r="J7626" s="6" t="str">
        <x:v>[2.6, 1]</x:v>
      </x:c>
      <x:c r="K7626" s="7" t="str">
        <x:v>无首段伤害倍率，请覆盖或设为辅助技能</x:v>
      </x:c>
      <x:c r="L7626" s="6" t="str">
        <x:v>https://raw.githubusercontent.com/Mar-7th/StarRailRes/dbe8cdfcfb0bf657b9fe1cf92d5537f118ccb487/index_new/cn/character_skills.json</x:v>
      </x:c>
    </x:row>
    <x:row r="7627" ht="53" customHeight="1">
      <x:c r="A7627" s="6" t="str">
        <x:v>1141516_10</x:v>
      </x:c>
      <x:c r="B7627" s="6" t="str">
        <x:v>1141516</x:v>
      </x:c>
      <x:c r="C7627" s="6" t="n">
        <x:v>10</x:v>
      </x:c>
      <x:c r="D7627" s="6" t="str">
        <x:v>献予「纷争」之诗</x:v>
      </x:c>
      <x:c r="E7627" s="7" t="str">
        <x:v>单次生效，对万敌施放时解除万敌陷入的所有控制类负面状态，若万敌处于【血仇】状态，则使其自动施放1次不消耗充能的【弑神登神】，本次攻击中万敌的暴击伤害提高280%，若施放前目标被消灭则对新入场的敌方目标施放。若万敌不处于【血仇】状态，则使万敌行动提前100%。</x:v>
      </x:c>
      <x:c r="F7627" s="6" t="n">
        <x:v>0</x:v>
      </x:c>
      <x:c r="G7627" s="6" t="n">
        <x:v>0</x:v>
      </x:c>
      <x:c r="H7627" s="6" t="n">
        <x:v>0</x:v>
      </x:c>
      <x:c r="I7627" s="6" t="n">
        <x:v>0</x:v>
      </x:c>
      <x:c r="J7627" s="6" t="str">
        <x:v>[2.8, 1]</x:v>
      </x:c>
      <x:c r="K7627" s="7" t="str">
        <x:v>无首段伤害倍率，请覆盖或设为辅助技能</x:v>
      </x:c>
      <x:c r="L7627" s="6" t="str">
        <x:v>https://raw.githubusercontent.com/Mar-7th/StarRailRes/dbe8cdfcfb0bf657b9fe1cf92d5537f118ccb487/index_new/cn/character_skills.json</x:v>
      </x:c>
    </x:row>
    <x:row r="7628" ht="53" customHeight="1">
      <x:c r="A7628" s="6" t="str">
        <x:v>1141517_1</x:v>
      </x:c>
      <x:c r="B7628" s="6" t="str">
        <x:v>1141517</x:v>
      </x:c>
      <x:c r="C7628" s="6" t="n">
        <x:v>1</x:v>
      </x:c>
      <x:c r="D7628" s="6" t="str">
        <x:v>献予「生死」之诗</x:v>
      </x:c>
      <x:c r="E7628" s="7" t="str">
        <x:v>整场生效，对遐蝶施放时，【新蕊】可以溢出至200%。召唤死龙时会消耗所有溢出【新蕊】，每消耗1%溢出值，使本次召唤的死龙触发天赋【灼掠幽墟的晦翼】的技能效果时，造成的伤害倍率提高0.12%，召唤时若场上敌方目标小于等于2名，伤害倍率额外提高0.24%。</x:v>
      </x:c>
      <x:c r="F7628" s="6" t="n">
        <x:v>0</x:v>
      </x:c>
      <x:c r="G7628" s="6" t="n">
        <x:v>0</x:v>
      </x:c>
      <x:c r="H7628" s="6" t="n">
        <x:v>0</x:v>
      </x:c>
      <x:c r="I7628" s="6" t="n">
        <x:v>0</x:v>
      </x:c>
      <x:c r="J7628" s="6" t="str">
        <x:v>[0, 0.0012, 2, 0, 0.0024, 2]</x:v>
      </x:c>
      <x:c r="K7628" s="7" t="str">
        <x:v>无首段伤害倍率，请覆盖或设为辅助技能</x:v>
      </x:c>
      <x:c r="L7628" s="6" t="str">
        <x:v>https://raw.githubusercontent.com/Mar-7th/StarRailRes/dbe8cdfcfb0bf657b9fe1cf92d5537f118ccb487/index_new/cn/character_skills.json</x:v>
      </x:c>
    </x:row>
    <x:row r="7629" ht="53" customHeight="1">
      <x:c r="A7629" s="6" t="str">
        <x:v>1141517_2</x:v>
      </x:c>
      <x:c r="B7629" s="6" t="str">
        <x:v>1141517</x:v>
      </x:c>
      <x:c r="C7629" s="6" t="n">
        <x:v>2</x:v>
      </x:c>
      <x:c r="D7629" s="6" t="str">
        <x:v>献予「生死」之诗</x:v>
      </x:c>
      <x:c r="E7629" s="7" t="str">
        <x:v>整场生效，对遐蝶施放时，【新蕊】可以溢出至200%。召唤死龙时会消耗所有溢出【新蕊】，每消耗1%溢出值，使本次召唤的死龙触发天赋【灼掠幽墟的晦翼】的技能效果时，造成的伤害倍率提高0.14%，召唤时若场上敌方目标小于等于2名，伤害倍率额外提高0.29%。</x:v>
      </x:c>
      <x:c r="F7629" s="6" t="n">
        <x:v>0</x:v>
      </x:c>
      <x:c r="G7629" s="6" t="n">
        <x:v>0</x:v>
      </x:c>
      <x:c r="H7629" s="6" t="n">
        <x:v>0</x:v>
      </x:c>
      <x:c r="I7629" s="6" t="n">
        <x:v>0</x:v>
      </x:c>
      <x:c r="J7629" s="6" t="str">
        <x:v>[0, 0.0014, 2, 0, 0.0029, 2]</x:v>
      </x:c>
      <x:c r="K7629" s="7" t="str">
        <x:v>无首段伤害倍率，请覆盖或设为辅助技能</x:v>
      </x:c>
      <x:c r="L7629" s="6" t="str">
        <x:v>https://raw.githubusercontent.com/Mar-7th/StarRailRes/dbe8cdfcfb0bf657b9fe1cf92d5537f118ccb487/index_new/cn/character_skills.json</x:v>
      </x:c>
    </x:row>
    <x:row r="7630" ht="53" customHeight="1">
      <x:c r="A7630" s="6" t="str">
        <x:v>1141517_3</x:v>
      </x:c>
      <x:c r="B7630" s="6" t="str">
        <x:v>1141517</x:v>
      </x:c>
      <x:c r="C7630" s="6" t="n">
        <x:v>3</x:v>
      </x:c>
      <x:c r="D7630" s="6" t="str">
        <x:v>献予「生死」之诗</x:v>
      </x:c>
      <x:c r="E7630" s="7" t="str">
        <x:v>整场生效，对遐蝶施放时，【新蕊】可以溢出至200%。召唤死龙时会消耗所有溢出【新蕊】，每消耗1%溢出值，使本次召唤的死龙触发天赋【灼掠幽墟的晦翼】的技能效果时，造成的伤害倍率提高0.17%，召唤时若场上敌方目标小于等于2名，伤害倍率额外提高0.34%。</x:v>
      </x:c>
      <x:c r="F7630" s="6" t="n">
        <x:v>0</x:v>
      </x:c>
      <x:c r="G7630" s="6" t="n">
        <x:v>0</x:v>
      </x:c>
      <x:c r="H7630" s="6" t="n">
        <x:v>0</x:v>
      </x:c>
      <x:c r="I7630" s="6" t="n">
        <x:v>0</x:v>
      </x:c>
      <x:c r="J7630" s="6" t="str">
        <x:v>[0, 0.0017, 2, 0, 0.0034, 2]</x:v>
      </x:c>
      <x:c r="K7630" s="7" t="str">
        <x:v>无首段伤害倍率，请覆盖或设为辅助技能</x:v>
      </x:c>
      <x:c r="L7630" s="6" t="str">
        <x:v>https://raw.githubusercontent.com/Mar-7th/StarRailRes/dbe8cdfcfb0bf657b9fe1cf92d5537f118ccb487/index_new/cn/character_skills.json</x:v>
      </x:c>
    </x:row>
    <x:row r="7631" ht="53" customHeight="1">
      <x:c r="A7631" s="6" t="str">
        <x:v>1141517_4</x:v>
      </x:c>
      <x:c r="B7631" s="6" t="str">
        <x:v>1141517</x:v>
      </x:c>
      <x:c r="C7631" s="6" t="n">
        <x:v>4</x:v>
      </x:c>
      <x:c r="D7631" s="6" t="str">
        <x:v>献予「生死」之诗</x:v>
      </x:c>
      <x:c r="E7631" s="7" t="str">
        <x:v>整场生效，对遐蝶施放时，【新蕊】可以溢出至200%。召唤死龙时会消耗所有溢出【新蕊】，每消耗1%溢出值，使本次召唤的死龙触发天赋【灼掠幽墟的晦翼】的技能效果时，造成的伤害倍率提高0.19%，召唤时若场上敌方目标小于等于2名，伤害倍率额外提高0.38%。</x:v>
      </x:c>
      <x:c r="F7631" s="6" t="n">
        <x:v>0</x:v>
      </x:c>
      <x:c r="G7631" s="6" t="n">
        <x:v>0</x:v>
      </x:c>
      <x:c r="H7631" s="6" t="n">
        <x:v>0</x:v>
      </x:c>
      <x:c r="I7631" s="6" t="n">
        <x:v>0</x:v>
      </x:c>
      <x:c r="J7631" s="6" t="str">
        <x:v>[0, 0.0019, 2, 0, 0.0038, 2]</x:v>
      </x:c>
      <x:c r="K7631" s="7" t="str">
        <x:v>无首段伤害倍率，请覆盖或设为辅助技能</x:v>
      </x:c>
      <x:c r="L7631" s="6" t="str">
        <x:v>https://raw.githubusercontent.com/Mar-7th/StarRailRes/dbe8cdfcfb0bf657b9fe1cf92d5537f118ccb487/index_new/cn/character_skills.json</x:v>
      </x:c>
    </x:row>
    <x:row r="7632" ht="53" customHeight="1">
      <x:c r="A7632" s="6" t="str">
        <x:v>1141517_5</x:v>
      </x:c>
      <x:c r="B7632" s="6" t="str">
        <x:v>1141517</x:v>
      </x:c>
      <x:c r="C7632" s="6" t="n">
        <x:v>5</x:v>
      </x:c>
      <x:c r="D7632" s="6" t="str">
        <x:v>献予「生死」之诗</x:v>
      </x:c>
      <x:c r="E7632" s="7" t="str">
        <x:v>整场生效，对遐蝶施放时，【新蕊】可以溢出至200%。召唤死龙时会消耗所有溢出【新蕊】，每消耗1%溢出值，使本次召唤的死龙触发天赋【灼掠幽墟的晦翼】的技能效果时，造成的伤害倍率提高0.22%，召唤时若场上敌方目标小于等于2名，伤害倍率额外提高0.43%。</x:v>
      </x:c>
      <x:c r="F7632" s="6" t="n">
        <x:v>0</x:v>
      </x:c>
      <x:c r="G7632" s="6" t="n">
        <x:v>0</x:v>
      </x:c>
      <x:c r="H7632" s="6" t="n">
        <x:v>0</x:v>
      </x:c>
      <x:c r="I7632" s="6" t="n">
        <x:v>0</x:v>
      </x:c>
      <x:c r="J7632" s="6" t="str">
        <x:v>[0, 0.0022, 2, 0, 0.0043, 2]</x:v>
      </x:c>
      <x:c r="K7632" s="7" t="str">
        <x:v>无首段伤害倍率，请覆盖或设为辅助技能</x:v>
      </x:c>
      <x:c r="L7632" s="6" t="str">
        <x:v>https://raw.githubusercontent.com/Mar-7th/StarRailRes/dbe8cdfcfb0bf657b9fe1cf92d5537f118ccb487/index_new/cn/character_skills.json</x:v>
      </x:c>
    </x:row>
    <x:row r="7633" ht="53" customHeight="1">
      <x:c r="A7633" s="6" t="str">
        <x:v>1141517_6</x:v>
      </x:c>
      <x:c r="B7633" s="6" t="str">
        <x:v>1141517</x:v>
      </x:c>
      <x:c r="C7633" s="6" t="n">
        <x:v>6</x:v>
      </x:c>
      <x:c r="D7633" s="6" t="str">
        <x:v>献予「生死」之诗</x:v>
      </x:c>
      <x:c r="E7633" s="7" t="str">
        <x:v>整场生效，对遐蝶施放时，【新蕊】可以溢出至200%。召唤死龙时会消耗所有溢出【新蕊】，每消耗1%溢出值，使本次召唤的死龙触发天赋【灼掠幽墟的晦翼】的技能效果时，造成的伤害倍率提高0.24%，召唤时若场上敌方目标小于等于2名，伤害倍率额外提高0.48%。</x:v>
      </x:c>
      <x:c r="F7633" s="6" t="n">
        <x:v>0</x:v>
      </x:c>
      <x:c r="G7633" s="6" t="n">
        <x:v>0</x:v>
      </x:c>
      <x:c r="H7633" s="6" t="n">
        <x:v>0</x:v>
      </x:c>
      <x:c r="I7633" s="6" t="n">
        <x:v>0</x:v>
      </x:c>
      <x:c r="J7633" s="6" t="str">
        <x:v>[0, 0.0024, 2, 0, 0.0048, 2]</x:v>
      </x:c>
      <x:c r="K7633" s="7" t="str">
        <x:v>无首段伤害倍率，请覆盖或设为辅助技能</x:v>
      </x:c>
      <x:c r="L7633" s="6" t="str">
        <x:v>https://raw.githubusercontent.com/Mar-7th/StarRailRes/dbe8cdfcfb0bf657b9fe1cf92d5537f118ccb487/index_new/cn/character_skills.json</x:v>
      </x:c>
    </x:row>
    <x:row r="7634" ht="53" customHeight="1">
      <x:c r="A7634" s="6" t="str">
        <x:v>1141517_7</x:v>
      </x:c>
      <x:c r="B7634" s="6" t="str">
        <x:v>1141517</x:v>
      </x:c>
      <x:c r="C7634" s="6" t="n">
        <x:v>7</x:v>
      </x:c>
      <x:c r="D7634" s="6" t="str">
        <x:v>献予「生死」之诗</x:v>
      </x:c>
      <x:c r="E7634" s="7" t="str">
        <x:v>整场生效，对遐蝶施放时，【新蕊】可以溢出至200%。召唤死龙时会消耗所有溢出【新蕊】，每消耗1%溢出值，使本次召唤的死龙触发天赋【灼掠幽墟的晦翼】的技能效果时，造成的伤害倍率提高0.26%，召唤时若场上敌方目标小于等于2名，伤害倍率额外提高0.53%。</x:v>
      </x:c>
      <x:c r="F7634" s="6" t="n">
        <x:v>0</x:v>
      </x:c>
      <x:c r="G7634" s="6" t="n">
        <x:v>0</x:v>
      </x:c>
      <x:c r="H7634" s="6" t="n">
        <x:v>0</x:v>
      </x:c>
      <x:c r="I7634" s="6" t="n">
        <x:v>0</x:v>
      </x:c>
      <x:c r="J7634" s="6" t="str">
        <x:v>[0, 0.0026, 2, 0, 0.0053, 2]</x:v>
      </x:c>
      <x:c r="K7634" s="7" t="str">
        <x:v>无首段伤害倍率，请覆盖或设为辅助技能</x:v>
      </x:c>
      <x:c r="L7634" s="6" t="str">
        <x:v>https://raw.githubusercontent.com/Mar-7th/StarRailRes/dbe8cdfcfb0bf657b9fe1cf92d5537f118ccb487/index_new/cn/character_skills.json</x:v>
      </x:c>
    </x:row>
    <x:row r="7635" ht="53" customHeight="1">
      <x:c r="A7635" s="6" t="str">
        <x:v>1141517_8</x:v>
      </x:c>
      <x:c r="B7635" s="6" t="str">
        <x:v>1141517</x:v>
      </x:c>
      <x:c r="C7635" s="6" t="n">
        <x:v>8</x:v>
      </x:c>
      <x:c r="D7635" s="6" t="str">
        <x:v>献予「生死」之诗</x:v>
      </x:c>
      <x:c r="E7635" s="7" t="str">
        <x:v>整场生效，对遐蝶施放时，【新蕊】可以溢出至200%。召唤死龙时会消耗所有溢出【新蕊】，每消耗1%溢出值，使本次召唤的死龙触发天赋【灼掠幽墟的晦翼】的技能效果时，造成的伤害倍率提高0.29%，召唤时若场上敌方目标小于等于2名，伤害倍率额外提高0.58%。</x:v>
      </x:c>
      <x:c r="F7635" s="6" t="n">
        <x:v>0</x:v>
      </x:c>
      <x:c r="G7635" s="6" t="n">
        <x:v>0</x:v>
      </x:c>
      <x:c r="H7635" s="6" t="n">
        <x:v>0</x:v>
      </x:c>
      <x:c r="I7635" s="6" t="n">
        <x:v>0</x:v>
      </x:c>
      <x:c r="J7635" s="6" t="str">
        <x:v>[0, 0.0029, 2, 0, 0.0058, 2]</x:v>
      </x:c>
      <x:c r="K7635" s="7" t="str">
        <x:v>无首段伤害倍率，请覆盖或设为辅助技能</x:v>
      </x:c>
      <x:c r="L7635" s="6" t="str">
        <x:v>https://raw.githubusercontent.com/Mar-7th/StarRailRes/dbe8cdfcfb0bf657b9fe1cf92d5537f118ccb487/index_new/cn/character_skills.json</x:v>
      </x:c>
    </x:row>
    <x:row r="7636" ht="53" customHeight="1">
      <x:c r="A7636" s="6" t="str">
        <x:v>1141517_9</x:v>
      </x:c>
      <x:c r="B7636" s="6" t="str">
        <x:v>1141517</x:v>
      </x:c>
      <x:c r="C7636" s="6" t="n">
        <x:v>9</x:v>
      </x:c>
      <x:c r="D7636" s="6" t="str">
        <x:v>献予「生死」之诗</x:v>
      </x:c>
      <x:c r="E7636" s="7" t="str">
        <x:v>整场生效，对遐蝶施放时，【新蕊】可以溢出至200%。召唤死龙时会消耗所有溢出【新蕊】，每消耗1%溢出值，使本次召唤的死龙触发天赋【灼掠幽墟的晦翼】的技能效果时，造成的伤害倍率提高0.31%，召唤时若场上敌方目标小于等于2名，伤害倍率额外提高0.62%。</x:v>
      </x:c>
      <x:c r="F7636" s="6" t="n">
        <x:v>0</x:v>
      </x:c>
      <x:c r="G7636" s="6" t="n">
        <x:v>0</x:v>
      </x:c>
      <x:c r="H7636" s="6" t="n">
        <x:v>0</x:v>
      </x:c>
      <x:c r="I7636" s="6" t="n">
        <x:v>0</x:v>
      </x:c>
      <x:c r="J7636" s="6" t="str">
        <x:v>[0, 0.0031, 2, 0, 0.0062, 2]</x:v>
      </x:c>
      <x:c r="K7636" s="7" t="str">
        <x:v>无首段伤害倍率，请覆盖或设为辅助技能</x:v>
      </x:c>
      <x:c r="L7636" s="6" t="str">
        <x:v>https://raw.githubusercontent.com/Mar-7th/StarRailRes/dbe8cdfcfb0bf657b9fe1cf92d5537f118ccb487/index_new/cn/character_skills.json</x:v>
      </x:c>
    </x:row>
    <x:row r="7637" ht="53" customHeight="1">
      <x:c r="A7637" s="6" t="str">
        <x:v>1141517_10</x:v>
      </x:c>
      <x:c r="B7637" s="6" t="str">
        <x:v>1141517</x:v>
      </x:c>
      <x:c r="C7637" s="6" t="n">
        <x:v>10</x:v>
      </x:c>
      <x:c r="D7637" s="6" t="str">
        <x:v>献予「生死」之诗</x:v>
      </x:c>
      <x:c r="E7637" s="7" t="str">
        <x:v>整场生效，对遐蝶施放时，【新蕊】可以溢出至200%。召唤死龙时会消耗所有溢出【新蕊】，每消耗1%溢出值，使本次召唤的死龙触发天赋【灼掠幽墟的晦翼】的技能效果时，造成的伤害倍率提高0.34%，召唤时若场上敌方目标小于等于2名，伤害倍率额外提高0.67%。</x:v>
      </x:c>
      <x:c r="F7637" s="6" t="n">
        <x:v>0</x:v>
      </x:c>
      <x:c r="G7637" s="6" t="n">
        <x:v>0</x:v>
      </x:c>
      <x:c r="H7637" s="6" t="n">
        <x:v>0</x:v>
      </x:c>
      <x:c r="I7637" s="6" t="n">
        <x:v>0</x:v>
      </x:c>
      <x:c r="J7637" s="6" t="str">
        <x:v>[0, 0.0034, 2, 0, 0.0067, 2]</x:v>
      </x:c>
      <x:c r="K7637" s="7" t="str">
        <x:v>无首段伤害倍率，请覆盖或设为辅助技能</x:v>
      </x:c>
      <x:c r="L7637" s="6" t="str">
        <x:v>https://raw.githubusercontent.com/Mar-7th/StarRailRes/dbe8cdfcfb0bf657b9fe1cf92d5537f118ccb487/index_new/cn/character_skills.json</x:v>
      </x:c>
    </x:row>
    <x:row r="7638" ht="53" customHeight="1">
      <x:c r="A7638" s="6" t="str">
        <x:v>1141518_1</x:v>
      </x:c>
      <x:c r="B7638" s="6" t="str">
        <x:v>1141518</x:v>
      </x:c>
      <x:c r="C7638" s="6" t="n">
        <x:v>1</x:v>
      </x:c>
      <x:c r="D7638" s="6" t="str">
        <x:v>献予「理性」之诗</x:v>
      </x:c>
      <x:c r="E7638" s="7" t="str">
        <x:v>单次生效，对那刻夏施放时，为我方恢复1个战技点并使那刻夏立即行动，使其战技的伤害次数增加3次，持续1回合。那刻夏在下一次施放普攻、战技时获得【真知】：所有「智识」命途角色攻击力提高30%、造成的战技伤害提高20%，持续至下一个那刻夏回合开始时。</x:v>
      </x:c>
      <x:c r="F7638" s="6" t="n">
        <x:v>0</x:v>
      </x:c>
      <x:c r="G7638" s="6" t="n">
        <x:v>0</x:v>
      </x:c>
      <x:c r="H7638" s="6" t="n">
        <x:v>0</x:v>
      </x:c>
      <x:c r="I7638" s="6" t="n">
        <x:v>0</x:v>
      </x:c>
      <x:c r="J7638" s="6" t="str">
        <x:v>[3, 0.2, 0.3, 1]</x:v>
      </x:c>
      <x:c r="K7638" s="7" t="str">
        <x:v>无首段伤害倍率，请覆盖或设为辅助技能</x:v>
      </x:c>
      <x:c r="L7638" s="6" t="str">
        <x:v>https://raw.githubusercontent.com/Mar-7th/StarRailRes/dbe8cdfcfb0bf657b9fe1cf92d5537f118ccb487/index_new/cn/character_skills.json</x:v>
      </x:c>
    </x:row>
    <x:row r="7639" ht="53" customHeight="1">
      <x:c r="A7639" s="6" t="str">
        <x:v>1141518_2</x:v>
      </x:c>
      <x:c r="B7639" s="6" t="str">
        <x:v>1141518</x:v>
      </x:c>
      <x:c r="C7639" s="6" t="n">
        <x:v>2</x:v>
      </x:c>
      <x:c r="D7639" s="6" t="str">
        <x:v>献予「理性」之诗</x:v>
      </x:c>
      <x:c r="E7639" s="7" t="str">
        <x:v>单次生效，对那刻夏施放时，为我方恢复1个战技点并使那刻夏立即行动，使其战技的伤害次数增加3次，持续1回合。那刻夏在下一次施放普攻、战技时获得【真知】：所有「智识」命途角色攻击力提高36%、造成的战技伤害提高24%，持续至下一个那刻夏回合开始时。</x:v>
      </x:c>
      <x:c r="F7639" s="6" t="n">
        <x:v>0</x:v>
      </x:c>
      <x:c r="G7639" s="6" t="n">
        <x:v>0</x:v>
      </x:c>
      <x:c r="H7639" s="6" t="n">
        <x:v>0</x:v>
      </x:c>
      <x:c r="I7639" s="6" t="n">
        <x:v>0</x:v>
      </x:c>
      <x:c r="J7639" s="6" t="str">
        <x:v>[3, 0.24, 0.36, 1]</x:v>
      </x:c>
      <x:c r="K7639" s="7" t="str">
        <x:v>无首段伤害倍率，请覆盖或设为辅助技能</x:v>
      </x:c>
      <x:c r="L7639" s="6" t="str">
        <x:v>https://raw.githubusercontent.com/Mar-7th/StarRailRes/dbe8cdfcfb0bf657b9fe1cf92d5537f118ccb487/index_new/cn/character_skills.json</x:v>
      </x:c>
    </x:row>
    <x:row r="7640" ht="53" customHeight="1">
      <x:c r="A7640" s="6" t="str">
        <x:v>1141518_3</x:v>
      </x:c>
      <x:c r="B7640" s="6" t="str">
        <x:v>1141518</x:v>
      </x:c>
      <x:c r="C7640" s="6" t="n">
        <x:v>3</x:v>
      </x:c>
      <x:c r="D7640" s="6" t="str">
        <x:v>献予「理性」之诗</x:v>
      </x:c>
      <x:c r="E7640" s="7" t="str">
        <x:v>单次生效，对那刻夏施放时，为我方恢复1个战技点并使那刻夏立即行动，使其战技的伤害次数增加3次，持续1回合。那刻夏在下一次施放普攻、战技时获得【真知】：所有「智识」命途角色攻击力提高42%、造成的战技伤害提高28%，持续至下一个那刻夏回合开始时。</x:v>
      </x:c>
      <x:c r="F7640" s="6" t="n">
        <x:v>0</x:v>
      </x:c>
      <x:c r="G7640" s="6" t="n">
        <x:v>0</x:v>
      </x:c>
      <x:c r="H7640" s="6" t="n">
        <x:v>0</x:v>
      </x:c>
      <x:c r="I7640" s="6" t="n">
        <x:v>0</x:v>
      </x:c>
      <x:c r="J7640" s="6" t="str">
        <x:v>[3, 0.28, 0.42, 1]</x:v>
      </x:c>
      <x:c r="K7640" s="7" t="str">
        <x:v>无首段伤害倍率，请覆盖或设为辅助技能</x:v>
      </x:c>
      <x:c r="L7640" s="6" t="str">
        <x:v>https://raw.githubusercontent.com/Mar-7th/StarRailRes/dbe8cdfcfb0bf657b9fe1cf92d5537f118ccb487/index_new/cn/character_skills.json</x:v>
      </x:c>
    </x:row>
    <x:row r="7641" ht="53" customHeight="1">
      <x:c r="A7641" s="6" t="str">
        <x:v>1141518_4</x:v>
      </x:c>
      <x:c r="B7641" s="6" t="str">
        <x:v>1141518</x:v>
      </x:c>
      <x:c r="C7641" s="6" t="n">
        <x:v>4</x:v>
      </x:c>
      <x:c r="D7641" s="6" t="str">
        <x:v>献予「理性」之诗</x:v>
      </x:c>
      <x:c r="E7641" s="7" t="str">
        <x:v>单次生效，对那刻夏施放时，为我方恢复1个战技点并使那刻夏立即行动，使其战技的伤害次数增加3次，持续1回合。那刻夏在下一次施放普攻、战技时获得【真知】：所有「智识」命途角色攻击力提高48%、造成的战技伤害提高32%，持续至下一个那刻夏回合开始时。</x:v>
      </x:c>
      <x:c r="F7641" s="6" t="n">
        <x:v>0</x:v>
      </x:c>
      <x:c r="G7641" s="6" t="n">
        <x:v>0</x:v>
      </x:c>
      <x:c r="H7641" s="6" t="n">
        <x:v>0</x:v>
      </x:c>
      <x:c r="I7641" s="6" t="n">
        <x:v>0</x:v>
      </x:c>
      <x:c r="J7641" s="6" t="str">
        <x:v>[3, 0.32, 0.48, 1]</x:v>
      </x:c>
      <x:c r="K7641" s="7" t="str">
        <x:v>无首段伤害倍率，请覆盖或设为辅助技能</x:v>
      </x:c>
      <x:c r="L7641" s="6" t="str">
        <x:v>https://raw.githubusercontent.com/Mar-7th/StarRailRes/dbe8cdfcfb0bf657b9fe1cf92d5537f118ccb487/index_new/cn/character_skills.json</x:v>
      </x:c>
    </x:row>
    <x:row r="7642" ht="53" customHeight="1">
      <x:c r="A7642" s="6" t="str">
        <x:v>1141518_5</x:v>
      </x:c>
      <x:c r="B7642" s="6" t="str">
        <x:v>1141518</x:v>
      </x:c>
      <x:c r="C7642" s="6" t="n">
        <x:v>5</x:v>
      </x:c>
      <x:c r="D7642" s="6" t="str">
        <x:v>献予「理性」之诗</x:v>
      </x:c>
      <x:c r="E7642" s="7" t="str">
        <x:v>单次生效，对那刻夏施放时，为我方恢复1个战技点并使那刻夏立即行动，使其战技的伤害次数增加3次，持续1回合。那刻夏在下一次施放普攻、战技时获得【真知】：所有「智识」命途角色攻击力提高54%、造成的战技伤害提高36%，持续至下一个那刻夏回合开始时。</x:v>
      </x:c>
      <x:c r="F7642" s="6" t="n">
        <x:v>0</x:v>
      </x:c>
      <x:c r="G7642" s="6" t="n">
        <x:v>0</x:v>
      </x:c>
      <x:c r="H7642" s="6" t="n">
        <x:v>0</x:v>
      </x:c>
      <x:c r="I7642" s="6" t="n">
        <x:v>0</x:v>
      </x:c>
      <x:c r="J7642" s="6" t="str">
        <x:v>[3, 0.36, 0.54, 1]</x:v>
      </x:c>
      <x:c r="K7642" s="7" t="str">
        <x:v>无首段伤害倍率，请覆盖或设为辅助技能</x:v>
      </x:c>
      <x:c r="L7642" s="6" t="str">
        <x:v>https://raw.githubusercontent.com/Mar-7th/StarRailRes/dbe8cdfcfb0bf657b9fe1cf92d5537f118ccb487/index_new/cn/character_skills.json</x:v>
      </x:c>
    </x:row>
    <x:row r="7643" ht="53" customHeight="1">
      <x:c r="A7643" s="6" t="str">
        <x:v>1141518_6</x:v>
      </x:c>
      <x:c r="B7643" s="6" t="str">
        <x:v>1141518</x:v>
      </x:c>
      <x:c r="C7643" s="6" t="n">
        <x:v>6</x:v>
      </x:c>
      <x:c r="D7643" s="6" t="str">
        <x:v>献予「理性」之诗</x:v>
      </x:c>
      <x:c r="E7643" s="7" t="str">
        <x:v>单次生效，对那刻夏施放时，为我方恢复1个战技点并使那刻夏立即行动，使其战技的伤害次数增加3次，持续1回合。那刻夏在下一次施放普攻、战技时获得【真知】：所有「智识」命途角色攻击力提高60%、造成的战技伤害提高40%，持续至下一个那刻夏回合开始时。</x:v>
      </x:c>
      <x:c r="F7643" s="6" t="n">
        <x:v>0</x:v>
      </x:c>
      <x:c r="G7643" s="6" t="n">
        <x:v>0</x:v>
      </x:c>
      <x:c r="H7643" s="6" t="n">
        <x:v>0</x:v>
      </x:c>
      <x:c r="I7643" s="6" t="n">
        <x:v>0</x:v>
      </x:c>
      <x:c r="J7643" s="6" t="str">
        <x:v>[3, 0.4, 0.6, 1]</x:v>
      </x:c>
      <x:c r="K7643" s="7" t="str">
        <x:v>无首段伤害倍率，请覆盖或设为辅助技能</x:v>
      </x:c>
      <x:c r="L7643" s="6" t="str">
        <x:v>https://raw.githubusercontent.com/Mar-7th/StarRailRes/dbe8cdfcfb0bf657b9fe1cf92d5537f118ccb487/index_new/cn/character_skills.json</x:v>
      </x:c>
    </x:row>
    <x:row r="7644" ht="53" customHeight="1">
      <x:c r="A7644" s="6" t="str">
        <x:v>1141518_7</x:v>
      </x:c>
      <x:c r="B7644" s="6" t="str">
        <x:v>1141518</x:v>
      </x:c>
      <x:c r="C7644" s="6" t="n">
        <x:v>7</x:v>
      </x:c>
      <x:c r="D7644" s="6" t="str">
        <x:v>献予「理性」之诗</x:v>
      </x:c>
      <x:c r="E7644" s="7" t="str">
        <x:v>单次生效，对那刻夏施放时，为我方恢复1个战技点并使那刻夏立即行动，使其战技的伤害次数增加3次，持续1回合。那刻夏在下一次施放普攻、战技时获得【真知】：所有「智识」命途角色攻击力提高66%、造成的战技伤害提高44%，持续至下一个那刻夏回合开始时。</x:v>
      </x:c>
      <x:c r="F7644" s="6" t="n">
        <x:v>0</x:v>
      </x:c>
      <x:c r="G7644" s="6" t="n">
        <x:v>0</x:v>
      </x:c>
      <x:c r="H7644" s="6" t="n">
        <x:v>0</x:v>
      </x:c>
      <x:c r="I7644" s="6" t="n">
        <x:v>0</x:v>
      </x:c>
      <x:c r="J7644" s="6" t="str">
        <x:v>[3, 0.44, 0.66, 1]</x:v>
      </x:c>
      <x:c r="K7644" s="7" t="str">
        <x:v>无首段伤害倍率，请覆盖或设为辅助技能</x:v>
      </x:c>
      <x:c r="L7644" s="6" t="str">
        <x:v>https://raw.githubusercontent.com/Mar-7th/StarRailRes/dbe8cdfcfb0bf657b9fe1cf92d5537f118ccb487/index_new/cn/character_skills.json</x:v>
      </x:c>
    </x:row>
    <x:row r="7645" ht="53" customHeight="1">
      <x:c r="A7645" s="6" t="str">
        <x:v>1141518_8</x:v>
      </x:c>
      <x:c r="B7645" s="6" t="str">
        <x:v>1141518</x:v>
      </x:c>
      <x:c r="C7645" s="6" t="n">
        <x:v>8</x:v>
      </x:c>
      <x:c r="D7645" s="6" t="str">
        <x:v>献予「理性」之诗</x:v>
      </x:c>
      <x:c r="E7645" s="7" t="str">
        <x:v>单次生效，对那刻夏施放时，为我方恢复1个战技点并使那刻夏立即行动，使其战技的伤害次数增加3次，持续1回合。那刻夏在下一次施放普攻、战技时获得【真知】：所有「智识」命途角色攻击力提高72%、造成的战技伤害提高48%，持续至下一个那刻夏回合开始时。</x:v>
      </x:c>
      <x:c r="F7645" s="6" t="n">
        <x:v>0</x:v>
      </x:c>
      <x:c r="G7645" s="6" t="n">
        <x:v>0</x:v>
      </x:c>
      <x:c r="H7645" s="6" t="n">
        <x:v>0</x:v>
      </x:c>
      <x:c r="I7645" s="6" t="n">
        <x:v>0</x:v>
      </x:c>
      <x:c r="J7645" s="6" t="str">
        <x:v>[3, 0.48, 0.72, 1]</x:v>
      </x:c>
      <x:c r="K7645" s="7" t="str">
        <x:v>无首段伤害倍率，请覆盖或设为辅助技能</x:v>
      </x:c>
      <x:c r="L7645" s="6" t="str">
        <x:v>https://raw.githubusercontent.com/Mar-7th/StarRailRes/dbe8cdfcfb0bf657b9fe1cf92d5537f118ccb487/index_new/cn/character_skills.json</x:v>
      </x:c>
    </x:row>
    <x:row r="7646" ht="53" customHeight="1">
      <x:c r="A7646" s="6" t="str">
        <x:v>1141518_9</x:v>
      </x:c>
      <x:c r="B7646" s="6" t="str">
        <x:v>1141518</x:v>
      </x:c>
      <x:c r="C7646" s="6" t="n">
        <x:v>9</x:v>
      </x:c>
      <x:c r="D7646" s="6" t="str">
        <x:v>献予「理性」之诗</x:v>
      </x:c>
      <x:c r="E7646" s="7" t="str">
        <x:v>单次生效，对那刻夏施放时，为我方恢复1个战技点并使那刻夏立即行动，使其战技的伤害次数增加3次，持续1回合。那刻夏在下一次施放普攻、战技时获得【真知】：所有「智识」命途角色攻击力提高78%、造成的战技伤害提高52%，持续至下一个那刻夏回合开始时。</x:v>
      </x:c>
      <x:c r="F7646" s="6" t="n">
        <x:v>0</x:v>
      </x:c>
      <x:c r="G7646" s="6" t="n">
        <x:v>0</x:v>
      </x:c>
      <x:c r="H7646" s="6" t="n">
        <x:v>0</x:v>
      </x:c>
      <x:c r="I7646" s="6" t="n">
        <x:v>0</x:v>
      </x:c>
      <x:c r="J7646" s="6" t="str">
        <x:v>[3, 0.52, 0.78, 1]</x:v>
      </x:c>
      <x:c r="K7646" s="7" t="str">
        <x:v>无首段伤害倍率，请覆盖或设为辅助技能</x:v>
      </x:c>
      <x:c r="L7646" s="6" t="str">
        <x:v>https://raw.githubusercontent.com/Mar-7th/StarRailRes/dbe8cdfcfb0bf657b9fe1cf92d5537f118ccb487/index_new/cn/character_skills.json</x:v>
      </x:c>
    </x:row>
    <x:row r="7647" ht="53" customHeight="1">
      <x:c r="A7647" s="6" t="str">
        <x:v>1141518_10</x:v>
      </x:c>
      <x:c r="B7647" s="6" t="str">
        <x:v>1141518</x:v>
      </x:c>
      <x:c r="C7647" s="6" t="n">
        <x:v>10</x:v>
      </x:c>
      <x:c r="D7647" s="6" t="str">
        <x:v>献予「理性」之诗</x:v>
      </x:c>
      <x:c r="E7647" s="7" t="str">
        <x:v>单次生效，对那刻夏施放时，为我方恢复1个战技点并使那刻夏立即行动，使其战技的伤害次数增加3次，持续1回合。那刻夏在下一次施放普攻、战技时获得【真知】：所有「智识」命途角色攻击力提高84%、造成的战技伤害提高56%，持续至下一个那刻夏回合开始时。</x:v>
      </x:c>
      <x:c r="F7647" s="6" t="n">
        <x:v>0</x:v>
      </x:c>
      <x:c r="G7647" s="6" t="n">
        <x:v>0</x:v>
      </x:c>
      <x:c r="H7647" s="6" t="n">
        <x:v>0</x:v>
      </x:c>
      <x:c r="I7647" s="6" t="n">
        <x:v>0</x:v>
      </x:c>
      <x:c r="J7647" s="6" t="str">
        <x:v>[3, 0.56, 0.84, 1]</x:v>
      </x:c>
      <x:c r="K7647" s="7" t="str">
        <x:v>无首段伤害倍率，请覆盖或设为辅助技能</x:v>
      </x:c>
      <x:c r="L7647" s="6" t="str">
        <x:v>https://raw.githubusercontent.com/Mar-7th/StarRailRes/dbe8cdfcfb0bf657b9fe1cf92d5537f118ccb487/index_new/cn/character_skills.json</x:v>
      </x:c>
    </x:row>
    <x:row r="7648" ht="53" customHeight="1">
      <x:c r="A7648" s="6" t="str">
        <x:v>1141519_1</x:v>
      </x:c>
      <x:c r="B7648" s="6" t="str">
        <x:v>1141519</x:v>
      </x:c>
      <x:c r="C7648" s="6" t="n">
        <x:v>1</x:v>
      </x:c>
      <x:c r="D7648" s="6" t="str">
        <x:v>献予「天空」之诗</x:v>
      </x:c>
      <x:c r="E7648" s="7" t="str">
        <x:v>德谬歌施放忆灵技时，使风堇获得2层【献予「天空」之诗】。对风堇施放时，为风堇恢复12点能量。当风堇持有【献予「天空」之诗】并提供治疗时，计入小伊卡忆灵技的治疗数值额外提高，提高数值等同于本次治疗数值的36%。风堇施放战技/终结技后，消耗1层【献予「天空」之诗】。</x:v>
      </x:c>
      <x:c r="F7648" s="6" t="n">
        <x:v>0</x:v>
      </x:c>
      <x:c r="G7648" s="6" t="n">
        <x:v>0</x:v>
      </x:c>
      <x:c r="H7648" s="6" t="n">
        <x:v>0</x:v>
      </x:c>
      <x:c r="I7648" s="6" t="n">
        <x:v>0</x:v>
      </x:c>
      <x:c r="J7648" s="6" t="str">
        <x:v>[0.36, 12]</x:v>
      </x:c>
      <x:c r="K7648" s="7" t="str">
        <x:v>无首段伤害倍率，请覆盖或设为辅助技能</x:v>
      </x:c>
      <x:c r="L7648" s="6" t="str">
        <x:v>https://raw.githubusercontent.com/Mar-7th/StarRailRes/dbe8cdfcfb0bf657b9fe1cf92d5537f118ccb487/index_new/cn/character_skills.json</x:v>
      </x:c>
    </x:row>
    <x:row r="7649" ht="68" customHeight="1">
      <x:c r="A7649" s="6" t="str">
        <x:v>1141519_2</x:v>
      </x:c>
      <x:c r="B7649" s="6" t="str">
        <x:v>1141519</x:v>
      </x:c>
      <x:c r="C7649" s="6" t="n">
        <x:v>2</x:v>
      </x:c>
      <x:c r="D7649" s="6" t="str">
        <x:v>献予「天空」之诗</x:v>
      </x:c>
      <x:c r="E7649" s="7" t="str">
        <x:v>德谬歌施放忆灵技时，使风堇获得2层【献予「天空」之诗】。对风堇施放时，为风堇恢复14.4点能量。当风堇持有【献予「天空」之诗】并提供治疗时，计入小伊卡忆灵技的治疗数值额外提高，提高数值等同于本次治疗数值的43.2%。风堇施放战技/终结技后，消耗1层【献予「天空」之诗】。</x:v>
      </x:c>
      <x:c r="F7649" s="6" t="n">
        <x:v>0</x:v>
      </x:c>
      <x:c r="G7649" s="6" t="n">
        <x:v>0</x:v>
      </x:c>
      <x:c r="H7649" s="6" t="n">
        <x:v>0</x:v>
      </x:c>
      <x:c r="I7649" s="6" t="n">
        <x:v>0</x:v>
      </x:c>
      <x:c r="J7649" s="6" t="str">
        <x:v>[0.432, 14.4]</x:v>
      </x:c>
      <x:c r="K7649" s="7" t="str">
        <x:v>无首段伤害倍率，请覆盖或设为辅助技能</x:v>
      </x:c>
      <x:c r="L7649" s="6" t="str">
        <x:v>https://raw.githubusercontent.com/Mar-7th/StarRailRes/dbe8cdfcfb0bf657b9fe1cf92d5537f118ccb487/index_new/cn/character_skills.json</x:v>
      </x:c>
    </x:row>
    <x:row r="7650" ht="68" customHeight="1">
      <x:c r="A7650" s="6" t="str">
        <x:v>1141519_3</x:v>
      </x:c>
      <x:c r="B7650" s="6" t="str">
        <x:v>1141519</x:v>
      </x:c>
      <x:c r="C7650" s="6" t="n">
        <x:v>3</x:v>
      </x:c>
      <x:c r="D7650" s="6" t="str">
        <x:v>献予「天空」之诗</x:v>
      </x:c>
      <x:c r="E7650" s="7" t="str">
        <x:v>德谬歌施放忆灵技时，使风堇获得2层【献予「天空」之诗】。对风堇施放时，为风堇恢复16.8点能量。当风堇持有【献予「天空」之诗】并提供治疗时，计入小伊卡忆灵技的治疗数值额外提高，提高数值等同于本次治疗数值的50.4%。风堇施放战技/终结技后，消耗1层【献予「天空」之诗】。</x:v>
      </x:c>
      <x:c r="F7650" s="6" t="n">
        <x:v>0</x:v>
      </x:c>
      <x:c r="G7650" s="6" t="n">
        <x:v>0</x:v>
      </x:c>
      <x:c r="H7650" s="6" t="n">
        <x:v>0</x:v>
      </x:c>
      <x:c r="I7650" s="6" t="n">
        <x:v>0</x:v>
      </x:c>
      <x:c r="J7650" s="6" t="str">
        <x:v>[0.504, 16.8]</x:v>
      </x:c>
      <x:c r="K7650" s="7" t="str">
        <x:v>无首段伤害倍率，请覆盖或设为辅助技能</x:v>
      </x:c>
      <x:c r="L7650" s="6" t="str">
        <x:v>https://raw.githubusercontent.com/Mar-7th/StarRailRes/dbe8cdfcfb0bf657b9fe1cf92d5537f118ccb487/index_new/cn/character_skills.json</x:v>
      </x:c>
    </x:row>
    <x:row r="7651" ht="68" customHeight="1">
      <x:c r="A7651" s="6" t="str">
        <x:v>1141519_4</x:v>
      </x:c>
      <x:c r="B7651" s="6" t="str">
        <x:v>1141519</x:v>
      </x:c>
      <x:c r="C7651" s="6" t="n">
        <x:v>4</x:v>
      </x:c>
      <x:c r="D7651" s="6" t="str">
        <x:v>献予「天空」之诗</x:v>
      </x:c>
      <x:c r="E7651" s="7" t="str">
        <x:v>德谬歌施放忆灵技时，使风堇获得2层【献予「天空」之诗】。对风堇施放时，为风堇恢复19.2点能量。当风堇持有【献予「天空」之诗】并提供治疗时，计入小伊卡忆灵技的治疗数值额外提高，提高数值等同于本次治疗数值的57.6%。风堇施放战技/终结技后，消耗1层【献予「天空」之诗】。</x:v>
      </x:c>
      <x:c r="F7651" s="6" t="n">
        <x:v>0</x:v>
      </x:c>
      <x:c r="G7651" s="6" t="n">
        <x:v>0</x:v>
      </x:c>
      <x:c r="H7651" s="6" t="n">
        <x:v>0</x:v>
      </x:c>
      <x:c r="I7651" s="6" t="n">
        <x:v>0</x:v>
      </x:c>
      <x:c r="J7651" s="6" t="str">
        <x:v>[0.576, 19.2]</x:v>
      </x:c>
      <x:c r="K7651" s="7" t="str">
        <x:v>无首段伤害倍率，请覆盖或设为辅助技能</x:v>
      </x:c>
      <x:c r="L7651" s="6" t="str">
        <x:v>https://raw.githubusercontent.com/Mar-7th/StarRailRes/dbe8cdfcfb0bf657b9fe1cf92d5537f118ccb487/index_new/cn/character_skills.json</x:v>
      </x:c>
    </x:row>
    <x:row r="7652" ht="68" customHeight="1">
      <x:c r="A7652" s="6" t="str">
        <x:v>1141519_5</x:v>
      </x:c>
      <x:c r="B7652" s="6" t="str">
        <x:v>1141519</x:v>
      </x:c>
      <x:c r="C7652" s="6" t="n">
        <x:v>5</x:v>
      </x:c>
      <x:c r="D7652" s="6" t="str">
        <x:v>献予「天空」之诗</x:v>
      </x:c>
      <x:c r="E7652" s="7" t="str">
        <x:v>德谬歌施放忆灵技时，使风堇获得2层【献予「天空」之诗】。对风堇施放时，为风堇恢复21.6点能量。当风堇持有【献予「天空」之诗】并提供治疗时，计入小伊卡忆灵技的治疗数值额外提高，提高数值等同于本次治疗数值的64.8%。风堇施放战技/终结技后，消耗1层【献予「天空」之诗】。</x:v>
      </x:c>
      <x:c r="F7652" s="6" t="n">
        <x:v>0</x:v>
      </x:c>
      <x:c r="G7652" s="6" t="n">
        <x:v>0</x:v>
      </x:c>
      <x:c r="H7652" s="6" t="n">
        <x:v>0</x:v>
      </x:c>
      <x:c r="I7652" s="6" t="n">
        <x:v>0</x:v>
      </x:c>
      <x:c r="J7652" s="6" t="str">
        <x:v>[0.648, 21.6]</x:v>
      </x:c>
      <x:c r="K7652" s="7" t="str">
        <x:v>无首段伤害倍率，请覆盖或设为辅助技能</x:v>
      </x:c>
      <x:c r="L7652" s="6" t="str">
        <x:v>https://raw.githubusercontent.com/Mar-7th/StarRailRes/dbe8cdfcfb0bf657b9fe1cf92d5537f118ccb487/index_new/cn/character_skills.json</x:v>
      </x:c>
    </x:row>
    <x:row r="7653" ht="53" customHeight="1">
      <x:c r="A7653" s="6" t="str">
        <x:v>1141519_6</x:v>
      </x:c>
      <x:c r="B7653" s="6" t="str">
        <x:v>1141519</x:v>
      </x:c>
      <x:c r="C7653" s="6" t="n">
        <x:v>6</x:v>
      </x:c>
      <x:c r="D7653" s="6" t="str">
        <x:v>献予「天空」之诗</x:v>
      </x:c>
      <x:c r="E7653" s="7" t="str">
        <x:v>德谬歌施放忆灵技时，使风堇获得2层【献予「天空」之诗】。对风堇施放时，为风堇恢复24点能量。当风堇持有【献予「天空」之诗】并提供治疗时，计入小伊卡忆灵技的治疗数值额外提高，提高数值等同于本次治疗数值的72%。风堇施放战技/终结技后，消耗1层【献予「天空」之诗】。</x:v>
      </x:c>
      <x:c r="F7653" s="6" t="n">
        <x:v>0</x:v>
      </x:c>
      <x:c r="G7653" s="6" t="n">
        <x:v>0</x:v>
      </x:c>
      <x:c r="H7653" s="6" t="n">
        <x:v>0</x:v>
      </x:c>
      <x:c r="I7653" s="6" t="n">
        <x:v>0</x:v>
      </x:c>
      <x:c r="J7653" s="6" t="str">
        <x:v>[0.72, 24]</x:v>
      </x:c>
      <x:c r="K7653" s="7" t="str">
        <x:v>无首段伤害倍率，请覆盖或设为辅助技能</x:v>
      </x:c>
      <x:c r="L7653" s="6" t="str">
        <x:v>https://raw.githubusercontent.com/Mar-7th/StarRailRes/dbe8cdfcfb0bf657b9fe1cf92d5537f118ccb487/index_new/cn/character_skills.json</x:v>
      </x:c>
    </x:row>
    <x:row r="7654" ht="68" customHeight="1">
      <x:c r="A7654" s="6" t="str">
        <x:v>1141519_7</x:v>
      </x:c>
      <x:c r="B7654" s="6" t="str">
        <x:v>1141519</x:v>
      </x:c>
      <x:c r="C7654" s="6" t="n">
        <x:v>7</x:v>
      </x:c>
      <x:c r="D7654" s="6" t="str">
        <x:v>献予「天空」之诗</x:v>
      </x:c>
      <x:c r="E7654" s="7" t="str">
        <x:v>德谬歌施放忆灵技时，使风堇获得2层【献予「天空」之诗】。对风堇施放时，为风堇恢复26.4点能量。当风堇持有【献予「天空」之诗】并提供治疗时，计入小伊卡忆灵技的治疗数值额外提高，提高数值等同于本次治疗数值的79.2%。风堇施放战技/终结技后，消耗1层【献予「天空」之诗】。</x:v>
      </x:c>
      <x:c r="F7654" s="6" t="n">
        <x:v>0</x:v>
      </x:c>
      <x:c r="G7654" s="6" t="n">
        <x:v>0</x:v>
      </x:c>
      <x:c r="H7654" s="6" t="n">
        <x:v>0</x:v>
      </x:c>
      <x:c r="I7654" s="6" t="n">
        <x:v>0</x:v>
      </x:c>
      <x:c r="J7654" s="6" t="str">
        <x:v>[0.792, 26.4]</x:v>
      </x:c>
      <x:c r="K7654" s="7" t="str">
        <x:v>无首段伤害倍率，请覆盖或设为辅助技能</x:v>
      </x:c>
      <x:c r="L7654" s="6" t="str">
        <x:v>https://raw.githubusercontent.com/Mar-7th/StarRailRes/dbe8cdfcfb0bf657b9fe1cf92d5537f118ccb487/index_new/cn/character_skills.json</x:v>
      </x:c>
    </x:row>
    <x:row r="7655" ht="68" customHeight="1">
      <x:c r="A7655" s="6" t="str">
        <x:v>1141519_8</x:v>
      </x:c>
      <x:c r="B7655" s="6" t="str">
        <x:v>1141519</x:v>
      </x:c>
      <x:c r="C7655" s="6" t="n">
        <x:v>8</x:v>
      </x:c>
      <x:c r="D7655" s="6" t="str">
        <x:v>献予「天空」之诗</x:v>
      </x:c>
      <x:c r="E7655" s="7" t="str">
        <x:v>德谬歌施放忆灵技时，使风堇获得2层【献予「天空」之诗】。对风堇施放时，为风堇恢复28.8点能量。当风堇持有【献予「天空」之诗】并提供治疗时，计入小伊卡忆灵技的治疗数值额外提高，提高数值等同于本次治疗数值的86.4%。风堇施放战技/终结技后，消耗1层【献予「天空」之诗】。</x:v>
      </x:c>
      <x:c r="F7655" s="6" t="n">
        <x:v>0</x:v>
      </x:c>
      <x:c r="G7655" s="6" t="n">
        <x:v>0</x:v>
      </x:c>
      <x:c r="H7655" s="6" t="n">
        <x:v>0</x:v>
      </x:c>
      <x:c r="I7655" s="6" t="n">
        <x:v>0</x:v>
      </x:c>
      <x:c r="J7655" s="6" t="str">
        <x:v>[0.864, 28.8]</x:v>
      </x:c>
      <x:c r="K7655" s="7" t="str">
        <x:v>无首段伤害倍率，请覆盖或设为辅助技能</x:v>
      </x:c>
      <x:c r="L7655" s="6" t="str">
        <x:v>https://raw.githubusercontent.com/Mar-7th/StarRailRes/dbe8cdfcfb0bf657b9fe1cf92d5537f118ccb487/index_new/cn/character_skills.json</x:v>
      </x:c>
    </x:row>
    <x:row r="7656" ht="68" customHeight="1">
      <x:c r="A7656" s="6" t="str">
        <x:v>1141519_9</x:v>
      </x:c>
      <x:c r="B7656" s="6" t="str">
        <x:v>1141519</x:v>
      </x:c>
      <x:c r="C7656" s="6" t="n">
        <x:v>9</x:v>
      </x:c>
      <x:c r="D7656" s="6" t="str">
        <x:v>献予「天空」之诗</x:v>
      </x:c>
      <x:c r="E7656" s="7" t="str">
        <x:v>德谬歌施放忆灵技时，使风堇获得2层【献予「天空」之诗】。对风堇施放时，为风堇恢复31.2点能量。当风堇持有【献予「天空」之诗】并提供治疗时，计入小伊卡忆灵技的治疗数值额外提高，提高数值等同于本次治疗数值的93.6%。风堇施放战技/终结技后，消耗1层【献予「天空」之诗】。</x:v>
      </x:c>
      <x:c r="F7656" s="6" t="n">
        <x:v>0</x:v>
      </x:c>
      <x:c r="G7656" s="6" t="n">
        <x:v>0</x:v>
      </x:c>
      <x:c r="H7656" s="6" t="n">
        <x:v>0</x:v>
      </x:c>
      <x:c r="I7656" s="6" t="n">
        <x:v>0</x:v>
      </x:c>
      <x:c r="J7656" s="6" t="str">
        <x:v>[0.936, 31.2]</x:v>
      </x:c>
      <x:c r="K7656" s="7" t="str">
        <x:v>无首段伤害倍率，请覆盖或设为辅助技能</x:v>
      </x:c>
      <x:c r="L7656" s="6" t="str">
        <x:v>https://raw.githubusercontent.com/Mar-7th/StarRailRes/dbe8cdfcfb0bf657b9fe1cf92d5537f118ccb487/index_new/cn/character_skills.json</x:v>
      </x:c>
    </x:row>
    <x:row r="7657" ht="68" customHeight="1">
      <x:c r="A7657" s="6" t="str">
        <x:v>1141519_10</x:v>
      </x:c>
      <x:c r="B7657" s="6" t="str">
        <x:v>1141519</x:v>
      </x:c>
      <x:c r="C7657" s="6" t="n">
        <x:v>10</x:v>
      </x:c>
      <x:c r="D7657" s="6" t="str">
        <x:v>献予「天空」之诗</x:v>
      </x:c>
      <x:c r="E7657" s="7" t="str">
        <x:v>德谬歌施放忆灵技时，使风堇获得2层【献予「天空」之诗】。对风堇施放时，为风堇恢复33.6点能量。当风堇持有【献予「天空」之诗】并提供治疗时，计入小伊卡忆灵技的治疗数值额外提高，提高数值等同于本次治疗数值的100.8%。风堇施放战技/终结技后，消耗1层【献予「天空」之诗】。</x:v>
      </x:c>
      <x:c r="F7657" s="6" t="n">
        <x:v>0</x:v>
      </x:c>
      <x:c r="G7657" s="6" t="n">
        <x:v>0</x:v>
      </x:c>
      <x:c r="H7657" s="6" t="n">
        <x:v>0</x:v>
      </x:c>
      <x:c r="I7657" s="6" t="n">
        <x:v>0</x:v>
      </x:c>
      <x:c r="J7657" s="6" t="str">
        <x:v>[1.008, 33.6]</x:v>
      </x:c>
      <x:c r="K7657" s="7" t="str">
        <x:v>无首段伤害倍率，请覆盖或设为辅助技能</x:v>
      </x:c>
      <x:c r="L7657" s="6" t="str">
        <x:v>https://raw.githubusercontent.com/Mar-7th/StarRailRes/dbe8cdfcfb0bf657b9fe1cf92d5537f118ccb487/index_new/cn/character_skills.json</x:v>
      </x:c>
    </x:row>
    <x:row r="7658" ht="38" customHeight="1">
      <x:c r="A7658" s="6" t="str">
        <x:v>1141520_1</x:v>
      </x:c>
      <x:c r="B7658" s="6" t="str">
        <x:v>1141520</x:v>
      </x:c>
      <x:c r="C7658" s="6" t="n">
        <x:v>1</x:v>
      </x:c>
      <x:c r="D7658" s="6" t="str">
        <x:v>献予「诡计」之诗</x:v>
      </x:c>
      <x:c r="E7658" s="7" t="str">
        <x:v>整场生效，对赛飞儿施放时，使赛飞儿造成的伤害提高18%，并使【老主顾】的防御力降低10%，【老主顾】以外的敌方目标的防御力降低6%。</x:v>
      </x:c>
      <x:c r="F7658" s="6" t="n">
        <x:v>0</x:v>
      </x:c>
      <x:c r="G7658" s="6" t="n">
        <x:v>0</x:v>
      </x:c>
      <x:c r="H7658" s="6" t="n">
        <x:v>0.18</x:v>
      </x:c>
      <x:c r="I7658" s="6" t="n">
        <x:v>0</x:v>
      </x:c>
      <x:c r="J7658" s="6" t="str">
        <x:v>[0.18, 0.1, 0.06]</x:v>
      </x:c>
      <x:c r="K7658" s="7" t="str">
        <x:v>需确认条件及分段</x:v>
      </x:c>
      <x:c r="L7658" s="6" t="str">
        <x:v>https://raw.githubusercontent.com/Mar-7th/StarRailRes/dbe8cdfcfb0bf657b9fe1cf92d5537f118ccb487/index_new/cn/character_skills.json</x:v>
      </x:c>
    </x:row>
    <x:row r="7659" ht="38" customHeight="1">
      <x:c r="A7659" s="6" t="str">
        <x:v>1141520_2</x:v>
      </x:c>
      <x:c r="B7659" s="6" t="str">
        <x:v>1141520</x:v>
      </x:c>
      <x:c r="C7659" s="6" t="n">
        <x:v>2</x:v>
      </x:c>
      <x:c r="D7659" s="6" t="str">
        <x:v>献予「诡计」之诗</x:v>
      </x:c>
      <x:c r="E7659" s="7" t="str">
        <x:v>整场生效，对赛飞儿施放时，使赛飞儿造成的伤害提高21.6%，并使【老主顾】的防御力降低12%，【老主顾】以外的敌方目标的防御力降低7.2%。</x:v>
      </x:c>
      <x:c r="F7659" s="6" t="n">
        <x:v>0</x:v>
      </x:c>
      <x:c r="G7659" s="6" t="n">
        <x:v>0</x:v>
      </x:c>
      <x:c r="H7659" s="6" t="n">
        <x:v>0.216</x:v>
      </x:c>
      <x:c r="I7659" s="6" t="n">
        <x:v>0</x:v>
      </x:c>
      <x:c r="J7659" s="6" t="str">
        <x:v>[0.216, 0.12, 0.072]</x:v>
      </x:c>
      <x:c r="K7659" s="7" t="str">
        <x:v>需确认条件及分段</x:v>
      </x:c>
      <x:c r="L7659" s="6" t="str">
        <x:v>https://raw.githubusercontent.com/Mar-7th/StarRailRes/dbe8cdfcfb0bf657b9fe1cf92d5537f118ccb487/index_new/cn/character_skills.json</x:v>
      </x:c>
    </x:row>
    <x:row r="7660" ht="38" customHeight="1">
      <x:c r="A7660" s="6" t="str">
        <x:v>1141520_3</x:v>
      </x:c>
      <x:c r="B7660" s="6" t="str">
        <x:v>1141520</x:v>
      </x:c>
      <x:c r="C7660" s="6" t="n">
        <x:v>3</x:v>
      </x:c>
      <x:c r="D7660" s="6" t="str">
        <x:v>献予「诡计」之诗</x:v>
      </x:c>
      <x:c r="E7660" s="7" t="str">
        <x:v>整场生效，对赛飞儿施放时，使赛飞儿造成的伤害提高25.2%，并使【老主顾】的防御力降低14%，【老主顾】以外的敌方目标的防御力降低8.4%。</x:v>
      </x:c>
      <x:c r="F7660" s="6" t="n">
        <x:v>0</x:v>
      </x:c>
      <x:c r="G7660" s="6" t="n">
        <x:v>0</x:v>
      </x:c>
      <x:c r="H7660" s="6" t="n">
        <x:v>0.252</x:v>
      </x:c>
      <x:c r="I7660" s="6" t="n">
        <x:v>0</x:v>
      </x:c>
      <x:c r="J7660" s="6" t="str">
        <x:v>[0.252, 0.14, 0.084]</x:v>
      </x:c>
      <x:c r="K7660" s="7" t="str">
        <x:v>需确认条件及分段</x:v>
      </x:c>
      <x:c r="L7660" s="6" t="str">
        <x:v>https://raw.githubusercontent.com/Mar-7th/StarRailRes/dbe8cdfcfb0bf657b9fe1cf92d5537f118ccb487/index_new/cn/character_skills.json</x:v>
      </x:c>
    </x:row>
    <x:row r="7661" ht="38" customHeight="1">
      <x:c r="A7661" s="6" t="str">
        <x:v>1141520_4</x:v>
      </x:c>
      <x:c r="B7661" s="6" t="str">
        <x:v>1141520</x:v>
      </x:c>
      <x:c r="C7661" s="6" t="n">
        <x:v>4</x:v>
      </x:c>
      <x:c r="D7661" s="6" t="str">
        <x:v>献予「诡计」之诗</x:v>
      </x:c>
      <x:c r="E7661" s="7" t="str">
        <x:v>整场生效，对赛飞儿施放时，使赛飞儿造成的伤害提高28.8%，并使【老主顾】的防御力降低16%，【老主顾】以外的敌方目标的防御力降低9.6%。</x:v>
      </x:c>
      <x:c r="F7661" s="6" t="n">
        <x:v>0</x:v>
      </x:c>
      <x:c r="G7661" s="6" t="n">
        <x:v>0</x:v>
      </x:c>
      <x:c r="H7661" s="6" t="n">
        <x:v>0.288</x:v>
      </x:c>
      <x:c r="I7661" s="6" t="n">
        <x:v>0</x:v>
      </x:c>
      <x:c r="J7661" s="6" t="str">
        <x:v>[0.288, 0.16, 0.096]</x:v>
      </x:c>
      <x:c r="K7661" s="7" t="str">
        <x:v>需确认条件及分段</x:v>
      </x:c>
      <x:c r="L7661" s="6" t="str">
        <x:v>https://raw.githubusercontent.com/Mar-7th/StarRailRes/dbe8cdfcfb0bf657b9fe1cf92d5537f118ccb487/index_new/cn/character_skills.json</x:v>
      </x:c>
    </x:row>
    <x:row r="7662" ht="38" customHeight="1">
      <x:c r="A7662" s="6" t="str">
        <x:v>1141520_5</x:v>
      </x:c>
      <x:c r="B7662" s="6" t="str">
        <x:v>1141520</x:v>
      </x:c>
      <x:c r="C7662" s="6" t="n">
        <x:v>5</x:v>
      </x:c>
      <x:c r="D7662" s="6" t="str">
        <x:v>献予「诡计」之诗</x:v>
      </x:c>
      <x:c r="E7662" s="7" t="str">
        <x:v>整场生效，对赛飞儿施放时，使赛飞儿造成的伤害提高32.4%，并使【老主顾】的防御力降低18%，【老主顾】以外的敌方目标的防御力降低10.8%。</x:v>
      </x:c>
      <x:c r="F7662" s="6" t="n">
        <x:v>0</x:v>
      </x:c>
      <x:c r="G7662" s="6" t="n">
        <x:v>0</x:v>
      </x:c>
      <x:c r="H7662" s="6" t="n">
        <x:v>0.324</x:v>
      </x:c>
      <x:c r="I7662" s="6" t="n">
        <x:v>0</x:v>
      </x:c>
      <x:c r="J7662" s="6" t="str">
        <x:v>[0.324, 0.18, 0.108]</x:v>
      </x:c>
      <x:c r="K7662" s="7" t="str">
        <x:v>需确认条件及分段</x:v>
      </x:c>
      <x:c r="L7662" s="6" t="str">
        <x:v>https://raw.githubusercontent.com/Mar-7th/StarRailRes/dbe8cdfcfb0bf657b9fe1cf92d5537f118ccb487/index_new/cn/character_skills.json</x:v>
      </x:c>
    </x:row>
    <x:row r="7663" ht="38" customHeight="1">
      <x:c r="A7663" s="6" t="str">
        <x:v>1141520_6</x:v>
      </x:c>
      <x:c r="B7663" s="6" t="str">
        <x:v>1141520</x:v>
      </x:c>
      <x:c r="C7663" s="6" t="n">
        <x:v>6</x:v>
      </x:c>
      <x:c r="D7663" s="6" t="str">
        <x:v>献予「诡计」之诗</x:v>
      </x:c>
      <x:c r="E7663" s="7" t="str">
        <x:v>整场生效，对赛飞儿施放时，使赛飞儿造成的伤害提高36%，并使【老主顾】的防御力降低20%，【老主顾】以外的敌方目标的防御力降低12%。</x:v>
      </x:c>
      <x:c r="F7663" s="6" t="n">
        <x:v>0</x:v>
      </x:c>
      <x:c r="G7663" s="6" t="n">
        <x:v>0</x:v>
      </x:c>
      <x:c r="H7663" s="6" t="n">
        <x:v>0.36</x:v>
      </x:c>
      <x:c r="I7663" s="6" t="n">
        <x:v>0</x:v>
      </x:c>
      <x:c r="J7663" s="6" t="str">
        <x:v>[0.36, 0.2, 0.12]</x:v>
      </x:c>
      <x:c r="K7663" s="7" t="str">
        <x:v>需确认条件及分段</x:v>
      </x:c>
      <x:c r="L7663" s="6" t="str">
        <x:v>https://raw.githubusercontent.com/Mar-7th/StarRailRes/dbe8cdfcfb0bf657b9fe1cf92d5537f118ccb487/index_new/cn/character_skills.json</x:v>
      </x:c>
    </x:row>
    <x:row r="7664" ht="38" customHeight="1">
      <x:c r="A7664" s="6" t="str">
        <x:v>1141520_7</x:v>
      </x:c>
      <x:c r="B7664" s="6" t="str">
        <x:v>1141520</x:v>
      </x:c>
      <x:c r="C7664" s="6" t="n">
        <x:v>7</x:v>
      </x:c>
      <x:c r="D7664" s="6" t="str">
        <x:v>献予「诡计」之诗</x:v>
      </x:c>
      <x:c r="E7664" s="7" t="str">
        <x:v>整场生效，对赛飞儿施放时，使赛飞儿造成的伤害提高39.6%，并使【老主顾】的防御力降低22%，【老主顾】以外的敌方目标的防御力降低13.2%。</x:v>
      </x:c>
      <x:c r="F7664" s="6" t="n">
        <x:v>0</x:v>
      </x:c>
      <x:c r="G7664" s="6" t="n">
        <x:v>0</x:v>
      </x:c>
      <x:c r="H7664" s="6" t="n">
        <x:v>0.396</x:v>
      </x:c>
      <x:c r="I7664" s="6" t="n">
        <x:v>0</x:v>
      </x:c>
      <x:c r="J7664" s="6" t="str">
        <x:v>[0.396, 0.22, 0.132]</x:v>
      </x:c>
      <x:c r="K7664" s="7" t="str">
        <x:v>需确认条件及分段</x:v>
      </x:c>
      <x:c r="L7664" s="6" t="str">
        <x:v>https://raw.githubusercontent.com/Mar-7th/StarRailRes/dbe8cdfcfb0bf657b9fe1cf92d5537f118ccb487/index_new/cn/character_skills.json</x:v>
      </x:c>
    </x:row>
    <x:row r="7665" ht="38" customHeight="1">
      <x:c r="A7665" s="6" t="str">
        <x:v>1141520_8</x:v>
      </x:c>
      <x:c r="B7665" s="6" t="str">
        <x:v>1141520</x:v>
      </x:c>
      <x:c r="C7665" s="6" t="n">
        <x:v>8</x:v>
      </x:c>
      <x:c r="D7665" s="6" t="str">
        <x:v>献予「诡计」之诗</x:v>
      </x:c>
      <x:c r="E7665" s="7" t="str">
        <x:v>整场生效，对赛飞儿施放时，使赛飞儿造成的伤害提高43.2%，并使【老主顾】的防御力降低24%，【老主顾】以外的敌方目标的防御力降低14.4%。</x:v>
      </x:c>
      <x:c r="F7665" s="6" t="n">
        <x:v>0</x:v>
      </x:c>
      <x:c r="G7665" s="6" t="n">
        <x:v>0</x:v>
      </x:c>
      <x:c r="H7665" s="6" t="n">
        <x:v>0.432</x:v>
      </x:c>
      <x:c r="I7665" s="6" t="n">
        <x:v>0</x:v>
      </x:c>
      <x:c r="J7665" s="6" t="str">
        <x:v>[0.432, 0.24, 0.144]</x:v>
      </x:c>
      <x:c r="K7665" s="7" t="str">
        <x:v>需确认条件及分段</x:v>
      </x:c>
      <x:c r="L7665" s="6" t="str">
        <x:v>https://raw.githubusercontent.com/Mar-7th/StarRailRes/dbe8cdfcfb0bf657b9fe1cf92d5537f118ccb487/index_new/cn/character_skills.json</x:v>
      </x:c>
    </x:row>
    <x:row r="7666" ht="38" customHeight="1">
      <x:c r="A7666" s="6" t="str">
        <x:v>1141520_9</x:v>
      </x:c>
      <x:c r="B7666" s="6" t="str">
        <x:v>1141520</x:v>
      </x:c>
      <x:c r="C7666" s="6" t="n">
        <x:v>9</x:v>
      </x:c>
      <x:c r="D7666" s="6" t="str">
        <x:v>献予「诡计」之诗</x:v>
      </x:c>
      <x:c r="E7666" s="7" t="str">
        <x:v>整场生效，对赛飞儿施放时，使赛飞儿造成的伤害提高46.8%，并使【老主顾】的防御力降低26%，【老主顾】以外的敌方目标的防御力降低15.6%。</x:v>
      </x:c>
      <x:c r="F7666" s="6" t="n">
        <x:v>0</x:v>
      </x:c>
      <x:c r="G7666" s="6" t="n">
        <x:v>0</x:v>
      </x:c>
      <x:c r="H7666" s="6" t="n">
        <x:v>0.468</x:v>
      </x:c>
      <x:c r="I7666" s="6" t="n">
        <x:v>0</x:v>
      </x:c>
      <x:c r="J7666" s="6" t="str">
        <x:v>[0.468, 0.26, 0.156]</x:v>
      </x:c>
      <x:c r="K7666" s="7" t="str">
        <x:v>需确认条件及分段</x:v>
      </x:c>
      <x:c r="L7666" s="6" t="str">
        <x:v>https://raw.githubusercontent.com/Mar-7th/StarRailRes/dbe8cdfcfb0bf657b9fe1cf92d5537f118ccb487/index_new/cn/character_skills.json</x:v>
      </x:c>
    </x:row>
    <x:row r="7667" ht="38" customHeight="1">
      <x:c r="A7667" s="6" t="str">
        <x:v>1141520_10</x:v>
      </x:c>
      <x:c r="B7667" s="6" t="str">
        <x:v>1141520</x:v>
      </x:c>
      <x:c r="C7667" s="6" t="n">
        <x:v>10</x:v>
      </x:c>
      <x:c r="D7667" s="6" t="str">
        <x:v>献予「诡计」之诗</x:v>
      </x:c>
      <x:c r="E7667" s="7" t="str">
        <x:v>整场生效，对赛飞儿施放时，使赛飞儿造成的伤害提高50.4%，并使【老主顾】的防御力降低28%，【老主顾】以外的敌方目标的防御力降低16.8%。</x:v>
      </x:c>
      <x:c r="F7667" s="6" t="n">
        <x:v>0</x:v>
      </x:c>
      <x:c r="G7667" s="6" t="n">
        <x:v>0</x:v>
      </x:c>
      <x:c r="H7667" s="6" t="n">
        <x:v>0.504</x:v>
      </x:c>
      <x:c r="I7667" s="6" t="n">
        <x:v>0</x:v>
      </x:c>
      <x:c r="J7667" s="6" t="str">
        <x:v>[0.504, 0.28, 0.168]</x:v>
      </x:c>
      <x:c r="K7667" s="7" t="str">
        <x:v>需确认条件及分段</x:v>
      </x:c>
      <x:c r="L7667" s="6" t="str">
        <x:v>https://raw.githubusercontent.com/Mar-7th/StarRailRes/dbe8cdfcfb0bf657b9fe1cf92d5537f118ccb487/index_new/cn/character_skills.json</x:v>
      </x:c>
    </x:row>
    <x:row r="7668" ht="98" customHeight="1">
      <x:c r="A7668" s="6" t="str">
        <x:v>1141521_1</x:v>
      </x:c>
      <x:c r="B7668" s="6" t="str">
        <x:v>1141521</x:v>
      </x:c>
      <x:c r="C7668" s="6" t="n">
        <x:v>1</x:v>
      </x:c>
      <x:c r="D7668" s="6" t="str">
        <x:v>献予「负世」之诗</x:v>
      </x:c>
      <x:c r="E7668" s="7" t="str">
        <x:v>整场生效，对白厄施放后，使白厄获得6点【火种】，且在变身时获得【永续的燃烧】，变身时若【火种】大于12点，每超出1点，卡厄斯兰那的暴击伤害提高6%，最多可提高36%。持有【永续的燃烧】时，卡厄斯兰那的暴击率提高8%，在卡厄斯兰那的额外回合耗尽后不会结束变身、刷新全部卡厄斯兰那的额外回合并获得4点【毁伤】。额外回合开始时，卡厄斯兰那消耗等同于当前生命值15%的生命值。施放攻击后，造成5次附加伤害，每次伤害对敌方随机单体造成等同于卡厄斯兰那5%攻击力的火属性附加伤害。</x:v>
      </x:c>
      <x:c r="F7668" s="6" t="n">
        <x:v>0</x:v>
      </x:c>
      <x:c r="G7668" s="6" t="n">
        <x:v>0</x:v>
      </x:c>
      <x:c r="H7668" s="6" t="n">
        <x:v>0</x:v>
      </x:c>
      <x:c r="I7668" s="6" t="n">
        <x:v>0</x:v>
      </x:c>
      <x:c r="J7668" s="6" t="str">
        <x:v>[0.08, 0.15, 5, 0.05, 12, 0.06, 0.36, 6, 4]</x:v>
      </x:c>
      <x:c r="K7668" s="7" t="str">
        <x:v>无首段伤害倍率，请覆盖或设为辅助技能</x:v>
      </x:c>
      <x:c r="L7668" s="6" t="str">
        <x:v>https://raw.githubusercontent.com/Mar-7th/StarRailRes/dbe8cdfcfb0bf657b9fe1cf92d5537f118ccb487/index_new/cn/character_skills.json</x:v>
      </x:c>
    </x:row>
    <x:row r="7669" ht="98" customHeight="1">
      <x:c r="A7669" s="6" t="str">
        <x:v>1141521_2</x:v>
      </x:c>
      <x:c r="B7669" s="6" t="str">
        <x:v>1141521</x:v>
      </x:c>
      <x:c r="C7669" s="6" t="n">
        <x:v>2</x:v>
      </x:c>
      <x:c r="D7669" s="6" t="str">
        <x:v>献予「负世」之诗</x:v>
      </x:c>
      <x:c r="E7669" s="7" t="str">
        <x:v>整场生效，对白厄施放后，使白厄获得6点【火种】，且在变身时获得【永续的燃烧】，变身时若【火种】大于12点，每超出1点，卡厄斯兰那的暴击伤害提高7.2%，最多可提高43.2%。持有【永续的燃烧】时，卡厄斯兰那的暴击率提高9.6%，在卡厄斯兰那的额外回合耗尽后不会结束变身、刷新全部卡厄斯兰那的额外回合并获得4点【毁伤】。额外回合开始时，卡厄斯兰那消耗等同于当前生命值15%的生命值。施放攻击后，造成5次附加伤害，每次伤害对敌方随机单体造成等同于卡厄斯兰那6%攻击力的火属性附加伤害。</x:v>
      </x:c>
      <x:c r="F7669" s="6" t="n">
        <x:v>0</x:v>
      </x:c>
      <x:c r="G7669" s="6" t="n">
        <x:v>0</x:v>
      </x:c>
      <x:c r="H7669" s="6" t="n">
        <x:v>0</x:v>
      </x:c>
      <x:c r="I7669" s="6" t="n">
        <x:v>0</x:v>
      </x:c>
      <x:c r="J7669" s="6" t="str">
        <x:v>[0.096, 0.15, 5, 0.06, 12, 0.072, 0.432, 6, 4]</x:v>
      </x:c>
      <x:c r="K7669" s="7" t="str">
        <x:v>无首段伤害倍率，请覆盖或设为辅助技能</x:v>
      </x:c>
      <x:c r="L7669" s="6" t="str">
        <x:v>https://raw.githubusercontent.com/Mar-7th/StarRailRes/dbe8cdfcfb0bf657b9fe1cf92d5537f118ccb487/index_new/cn/character_skills.json</x:v>
      </x:c>
    </x:row>
    <x:row r="7670" ht="98" customHeight="1">
      <x:c r="A7670" s="6" t="str">
        <x:v>1141521_3</x:v>
      </x:c>
      <x:c r="B7670" s="6" t="str">
        <x:v>1141521</x:v>
      </x:c>
      <x:c r="C7670" s="6" t="n">
        <x:v>3</x:v>
      </x:c>
      <x:c r="D7670" s="6" t="str">
        <x:v>献予「负世」之诗</x:v>
      </x:c>
      <x:c r="E7670" s="7" t="str">
        <x:v>整场生效，对白厄施放后，使白厄获得6点【火种】，且在变身时获得【永续的燃烧】，变身时若【火种】大于12点，每超出1点，卡厄斯兰那的暴击伤害提高8.4%，最多可提高50.4%。持有【永续的燃烧】时，卡厄斯兰那的暴击率提高11.2%，在卡厄斯兰那的额外回合耗尽后不会结束变身、刷新全部卡厄斯兰那的额外回合并获得4点【毁伤】。额外回合开始时，卡厄斯兰那消耗等同于当前生命值15%的生命值。施放攻击后，造成5次附加伤害，每次伤害对敌方随机单体造成等同于卡厄斯兰那7%攻击力的火属性附加伤害。</x:v>
      </x:c>
      <x:c r="F7670" s="6" t="n">
        <x:v>0</x:v>
      </x:c>
      <x:c r="G7670" s="6" t="n">
        <x:v>0</x:v>
      </x:c>
      <x:c r="H7670" s="6" t="n">
        <x:v>0</x:v>
      </x:c>
      <x:c r="I7670" s="6" t="n">
        <x:v>0</x:v>
      </x:c>
      <x:c r="J7670" s="6" t="str">
        <x:v>[0.112, 0.15, 5, 0.07, 12, 0.084, 0.504, 6, 4]</x:v>
      </x:c>
      <x:c r="K7670" s="7" t="str">
        <x:v>无首段伤害倍率，请覆盖或设为辅助技能</x:v>
      </x:c>
      <x:c r="L7670" s="6" t="str">
        <x:v>https://raw.githubusercontent.com/Mar-7th/StarRailRes/dbe8cdfcfb0bf657b9fe1cf92d5537f118ccb487/index_new/cn/character_skills.json</x:v>
      </x:c>
    </x:row>
    <x:row r="7671" ht="98" customHeight="1">
      <x:c r="A7671" s="6" t="str">
        <x:v>1141521_4</x:v>
      </x:c>
      <x:c r="B7671" s="6" t="str">
        <x:v>1141521</x:v>
      </x:c>
      <x:c r="C7671" s="6" t="n">
        <x:v>4</x:v>
      </x:c>
      <x:c r="D7671" s="6" t="str">
        <x:v>献予「负世」之诗</x:v>
      </x:c>
      <x:c r="E7671" s="7" t="str">
        <x:v>整场生效，对白厄施放后，使白厄获得6点【火种】，且在变身时获得【永续的燃烧】，变身时若【火种】大于12点，每超出1点，卡厄斯兰那的暴击伤害提高9.6%，最多可提高57.6%。持有【永续的燃烧】时，卡厄斯兰那的暴击率提高12.8%，在卡厄斯兰那的额外回合耗尽后不会结束变身、刷新全部卡厄斯兰那的额外回合并获得4点【毁伤】。额外回合开始时，卡厄斯兰那消耗等同于当前生命值15%的生命值。施放攻击后，造成5次附加伤害，每次伤害对敌方随机单体造成等同于卡厄斯兰那8%攻击力的火属性附加伤害。</x:v>
      </x:c>
      <x:c r="F7671" s="6" t="n">
        <x:v>0</x:v>
      </x:c>
      <x:c r="G7671" s="6" t="n">
        <x:v>0</x:v>
      </x:c>
      <x:c r="H7671" s="6" t="n">
        <x:v>0</x:v>
      </x:c>
      <x:c r="I7671" s="6" t="n">
        <x:v>0</x:v>
      </x:c>
      <x:c r="J7671" s="6" t="str">
        <x:v>[0.128, 0.15, 5, 0.08, 12, 0.096, 0.576, 6, 4]</x:v>
      </x:c>
      <x:c r="K7671" s="7" t="str">
        <x:v>无首段伤害倍率，请覆盖或设为辅助技能</x:v>
      </x:c>
      <x:c r="L7671" s="6" t="str">
        <x:v>https://raw.githubusercontent.com/Mar-7th/StarRailRes/dbe8cdfcfb0bf657b9fe1cf92d5537f118ccb487/index_new/cn/character_skills.json</x:v>
      </x:c>
    </x:row>
    <x:row r="7672" ht="98" customHeight="1">
      <x:c r="A7672" s="6" t="str">
        <x:v>1141521_5</x:v>
      </x:c>
      <x:c r="B7672" s="6" t="str">
        <x:v>1141521</x:v>
      </x:c>
      <x:c r="C7672" s="6" t="n">
        <x:v>5</x:v>
      </x:c>
      <x:c r="D7672" s="6" t="str">
        <x:v>献予「负世」之诗</x:v>
      </x:c>
      <x:c r="E7672" s="7" t="str">
        <x:v>整场生效，对白厄施放后，使白厄获得6点【火种】，且在变身时获得【永续的燃烧】，变身时若【火种】大于12点，每超出1点，卡厄斯兰那的暴击伤害提高10.8%，最多可提高64.8%。持有【永续的燃烧】时，卡厄斯兰那的暴击率提高14.4%，在卡厄斯兰那的额外回合耗尽后不会结束变身、刷新全部卡厄斯兰那的额外回合并获得4点【毁伤】。额外回合开始时，卡厄斯兰那消耗等同于当前生命值15%的生命值。施放攻击后，造成5次附加伤害，每次伤害对敌方随机单体造成等同于卡厄斯兰那9%攻击力的火属性附加伤害。</x:v>
      </x:c>
      <x:c r="F7672" s="6" t="n">
        <x:v>0</x:v>
      </x:c>
      <x:c r="G7672" s="6" t="n">
        <x:v>0</x:v>
      </x:c>
      <x:c r="H7672" s="6" t="n">
        <x:v>0</x:v>
      </x:c>
      <x:c r="I7672" s="6" t="n">
        <x:v>0</x:v>
      </x:c>
      <x:c r="J7672" s="6" t="str">
        <x:v>[0.144, 0.15, 5, 0.09, 12, 0.108, 0.648, 6, 4]</x:v>
      </x:c>
      <x:c r="K7672" s="7" t="str">
        <x:v>无首段伤害倍率，请覆盖或设为辅助技能</x:v>
      </x:c>
      <x:c r="L7672" s="6" t="str">
        <x:v>https://raw.githubusercontent.com/Mar-7th/StarRailRes/dbe8cdfcfb0bf657b9fe1cf92d5537f118ccb487/index_new/cn/character_skills.json</x:v>
      </x:c>
    </x:row>
    <x:row r="7673" ht="98" customHeight="1">
      <x:c r="A7673" s="6" t="str">
        <x:v>1141521_6</x:v>
      </x:c>
      <x:c r="B7673" s="6" t="str">
        <x:v>1141521</x:v>
      </x:c>
      <x:c r="C7673" s="6" t="n">
        <x:v>6</x:v>
      </x:c>
      <x:c r="D7673" s="6" t="str">
        <x:v>献予「负世」之诗</x:v>
      </x:c>
      <x:c r="E7673" s="7" t="str">
        <x:v>整场生效，对白厄施放后，使白厄获得6点【火种】，且在变身时获得【永续的燃烧】，变身时若【火种】大于12点，每超出1点，卡厄斯兰那的暴击伤害提高12%，最多可提高72%。持有【永续的燃烧】时，卡厄斯兰那的暴击率提高16%，在卡厄斯兰那的额外回合耗尽后不会结束变身、刷新全部卡厄斯兰那的额外回合并获得4点【毁伤】。额外回合开始时，卡厄斯兰那消耗等同于当前生命值15%的生命值。施放攻击后，造成5次附加伤害，每次伤害对敌方随机单体造成等同于卡厄斯兰那10%攻击力的火属性附加伤害。</x:v>
      </x:c>
      <x:c r="F7673" s="6" t="n">
        <x:v>0</x:v>
      </x:c>
      <x:c r="G7673" s="6" t="n">
        <x:v>0</x:v>
      </x:c>
      <x:c r="H7673" s="6" t="n">
        <x:v>0</x:v>
      </x:c>
      <x:c r="I7673" s="6" t="n">
        <x:v>0</x:v>
      </x:c>
      <x:c r="J7673" s="6" t="str">
        <x:v>[0.16, 0.15, 5, 0.1, 12, 0.12, 0.72, 6, 4]</x:v>
      </x:c>
      <x:c r="K7673" s="7" t="str">
        <x:v>无首段伤害倍率，请覆盖或设为辅助技能</x:v>
      </x:c>
      <x:c r="L7673" s="6" t="str">
        <x:v>https://raw.githubusercontent.com/Mar-7th/StarRailRes/dbe8cdfcfb0bf657b9fe1cf92d5537f118ccb487/index_new/cn/character_skills.json</x:v>
      </x:c>
    </x:row>
    <x:row r="7674" ht="98" customHeight="1">
      <x:c r="A7674" s="6" t="str">
        <x:v>1141521_7</x:v>
      </x:c>
      <x:c r="B7674" s="6" t="str">
        <x:v>1141521</x:v>
      </x:c>
      <x:c r="C7674" s="6" t="n">
        <x:v>7</x:v>
      </x:c>
      <x:c r="D7674" s="6" t="str">
        <x:v>献予「负世」之诗</x:v>
      </x:c>
      <x:c r="E7674" s="7" t="str">
        <x:v>整场生效，对白厄施放后，使白厄获得6点【火种】，且在变身时获得【永续的燃烧】，变身时若【火种】大于12点，每超出1点，卡厄斯兰那的暴击伤害提高13.2%，最多可提高79.2%。持有【永续的燃烧】时，卡厄斯兰那的暴击率提高17.6%，在卡厄斯兰那的额外回合耗尽后不会结束变身、刷新全部卡厄斯兰那的额外回合并获得4点【毁伤】。额外回合开始时，卡厄斯兰那消耗等同于当前生命值15%的生命值。施放攻击后，造成5次附加伤害，每次伤害对敌方随机单体造成等同于卡厄斯兰那11%攻击力的火属性附加伤害。</x:v>
      </x:c>
      <x:c r="F7674" s="6" t="n">
        <x:v>0</x:v>
      </x:c>
      <x:c r="G7674" s="6" t="n">
        <x:v>0</x:v>
      </x:c>
      <x:c r="H7674" s="6" t="n">
        <x:v>0</x:v>
      </x:c>
      <x:c r="I7674" s="6" t="n">
        <x:v>0</x:v>
      </x:c>
      <x:c r="J7674" s="6" t="str">
        <x:v>[0.176, 0.15, 5, 0.11, 12, 0.132, 0.792, 6, 4]</x:v>
      </x:c>
      <x:c r="K7674" s="7" t="str">
        <x:v>无首段伤害倍率，请覆盖或设为辅助技能</x:v>
      </x:c>
      <x:c r="L7674" s="6" t="str">
        <x:v>https://raw.githubusercontent.com/Mar-7th/StarRailRes/dbe8cdfcfb0bf657b9fe1cf92d5537f118ccb487/index_new/cn/character_skills.json</x:v>
      </x:c>
    </x:row>
    <x:row r="7675" ht="98" customHeight="1">
      <x:c r="A7675" s="6" t="str">
        <x:v>1141521_8</x:v>
      </x:c>
      <x:c r="B7675" s="6" t="str">
        <x:v>1141521</x:v>
      </x:c>
      <x:c r="C7675" s="6" t="n">
        <x:v>8</x:v>
      </x:c>
      <x:c r="D7675" s="6" t="str">
        <x:v>献予「负世」之诗</x:v>
      </x:c>
      <x:c r="E7675" s="7" t="str">
        <x:v>整场生效，对白厄施放后，使白厄获得6点【火种】，且在变身时获得【永续的燃烧】，变身时若【火种】大于12点，每超出1点，卡厄斯兰那的暴击伤害提高14.4%，最多可提高86.4%。持有【永续的燃烧】时，卡厄斯兰那的暴击率提高19.2%，在卡厄斯兰那的额外回合耗尽后不会结束变身、刷新全部卡厄斯兰那的额外回合并获得4点【毁伤】。额外回合开始时，卡厄斯兰那消耗等同于当前生命值15%的生命值。施放攻击后，造成5次附加伤害，每次伤害对敌方随机单体造成等同于卡厄斯兰那12%攻击力的火属性附加伤害。</x:v>
      </x:c>
      <x:c r="F7675" s="6" t="n">
        <x:v>0</x:v>
      </x:c>
      <x:c r="G7675" s="6" t="n">
        <x:v>0</x:v>
      </x:c>
      <x:c r="H7675" s="6" t="n">
        <x:v>0</x:v>
      </x:c>
      <x:c r="I7675" s="6" t="n">
        <x:v>0</x:v>
      </x:c>
      <x:c r="J7675" s="6" t="str">
        <x:v>[0.192, 0.15, 5, 0.12, 12, 0.144, 0.864, 6, 4]</x:v>
      </x:c>
      <x:c r="K7675" s="7" t="str">
        <x:v>无首段伤害倍率，请覆盖或设为辅助技能</x:v>
      </x:c>
      <x:c r="L7675" s="6" t="str">
        <x:v>https://raw.githubusercontent.com/Mar-7th/StarRailRes/dbe8cdfcfb0bf657b9fe1cf92d5537f118ccb487/index_new/cn/character_skills.json</x:v>
      </x:c>
    </x:row>
    <x:row r="7676" ht="98" customHeight="1">
      <x:c r="A7676" s="6" t="str">
        <x:v>1141521_9</x:v>
      </x:c>
      <x:c r="B7676" s="6" t="str">
        <x:v>1141521</x:v>
      </x:c>
      <x:c r="C7676" s="6" t="n">
        <x:v>9</x:v>
      </x:c>
      <x:c r="D7676" s="6" t="str">
        <x:v>献予「负世」之诗</x:v>
      </x:c>
      <x:c r="E7676" s="7" t="str">
        <x:v>整场生效，对白厄施放后，使白厄获得6点【火种】，且在变身时获得【永续的燃烧】，变身时若【火种】大于12点，每超出1点，卡厄斯兰那的暴击伤害提高15.6%，最多可提高93.6%。持有【永续的燃烧】时，卡厄斯兰那的暴击率提高20.8%，在卡厄斯兰那的额外回合耗尽后不会结束变身、刷新全部卡厄斯兰那的额外回合并获得4点【毁伤】。额外回合开始时，卡厄斯兰那消耗等同于当前生命值15%的生命值。施放攻击后，造成5次附加伤害，每次伤害对敌方随机单体造成等同于卡厄斯兰那13%攻击力的火属性附加伤害。</x:v>
      </x:c>
      <x:c r="F7676" s="6" t="n">
        <x:v>0</x:v>
      </x:c>
      <x:c r="G7676" s="6" t="n">
        <x:v>0</x:v>
      </x:c>
      <x:c r="H7676" s="6" t="n">
        <x:v>0</x:v>
      </x:c>
      <x:c r="I7676" s="6" t="n">
        <x:v>0</x:v>
      </x:c>
      <x:c r="J7676" s="6" t="str">
        <x:v>[0.208, 0.15, 5, 0.13, 12, 0.156, 0.936, 6, 4]</x:v>
      </x:c>
      <x:c r="K7676" s="7" t="str">
        <x:v>无首段伤害倍率，请覆盖或设为辅助技能</x:v>
      </x:c>
      <x:c r="L7676" s="6" t="str">
        <x:v>https://raw.githubusercontent.com/Mar-7th/StarRailRes/dbe8cdfcfb0bf657b9fe1cf92d5537f118ccb487/index_new/cn/character_skills.json</x:v>
      </x:c>
    </x:row>
    <x:row r="7677" ht="98" customHeight="1">
      <x:c r="A7677" s="6" t="str">
        <x:v>1141521_10</x:v>
      </x:c>
      <x:c r="B7677" s="6" t="str">
        <x:v>1141521</x:v>
      </x:c>
      <x:c r="C7677" s="6" t="n">
        <x:v>10</x:v>
      </x:c>
      <x:c r="D7677" s="6" t="str">
        <x:v>献予「负世」之诗</x:v>
      </x:c>
      <x:c r="E7677" s="7" t="str">
        <x:v>整场生效，对白厄施放后，使白厄获得6点【火种】，且在变身时获得【永续的燃烧】，变身时若【火种】大于12点，每超出1点，卡厄斯兰那的暴击伤害提高16.8%，最多可提高100.8%。持有【永续的燃烧】时，卡厄斯兰那的暴击率提高22.4%，在卡厄斯兰那的额外回合耗尽后不会结束变身、刷新全部卡厄斯兰那的额外回合并获得4点【毁伤】。额外回合开始时，卡厄斯兰那消耗等同于当前生命值15%的生命值。施放攻击后，造成5次附加伤害，每次伤害对敌方随机单体造成等同于卡厄斯兰那14%攻击力的火属性附加伤害。</x:v>
      </x:c>
      <x:c r="F7677" s="6" t="n">
        <x:v>0</x:v>
      </x:c>
      <x:c r="G7677" s="6" t="n">
        <x:v>0</x:v>
      </x:c>
      <x:c r="H7677" s="6" t="n">
        <x:v>0</x:v>
      </x:c>
      <x:c r="I7677" s="6" t="n">
        <x:v>0</x:v>
      </x:c>
      <x:c r="J7677" s="6" t="str">
        <x:v>[0.224, 0.15, 5, 0.14, 12, 0.168, 1.008, 6, 4]</x:v>
      </x:c>
      <x:c r="K7677" s="7" t="str">
        <x:v>无首段伤害倍率，请覆盖或设为辅助技能</x:v>
      </x:c>
      <x:c r="L7677" s="6" t="str">
        <x:v>https://raw.githubusercontent.com/Mar-7th/StarRailRes/dbe8cdfcfb0bf657b9fe1cf92d5537f118ccb487/index_new/cn/character_skills.json</x:v>
      </x:c>
    </x:row>
    <x:row r="7678" ht="53" customHeight="1">
      <x:c r="A7678" s="6" t="str">
        <x:v>1141522_1</x:v>
      </x:c>
      <x:c r="B7678" s="6" t="str">
        <x:v>1141522</x:v>
      </x:c>
      <x:c r="C7678" s="6" t="n">
        <x:v>1</x:v>
      </x:c>
      <x:c r="D7678" s="6" t="str">
        <x:v>献予「海洋」之诗</x:v>
      </x:c>
      <x:c r="E7678" s="7" t="str">
        <x:v>单次生效，对海瑟音施放时，使海瑟音获得【暖流】。海瑟音施放攻击后消耗【暖流】为自身恢复60点能量。本场战斗中，海瑟音造成的伤害提高60%，施放普攻/战技攻击敌方目标后，使受到攻击的敌方目标当前承受的所有持续伤害立即产生相当于原伤害30%/40%的伤害。</x:v>
      </x:c>
      <x:c r="F7678" s="6" t="n">
        <x:v>0</x:v>
      </x:c>
      <x:c r="G7678" s="6" t="n">
        <x:v>0</x:v>
      </x:c>
      <x:c r="H7678" s="6" t="n">
        <x:v>0</x:v>
      </x:c>
      <x:c r="I7678" s="6" t="n">
        <x:v>0</x:v>
      </x:c>
      <x:c r="J7678" s="6" t="str">
        <x:v>[0.6, 0.3, 0.4, 60]</x:v>
      </x:c>
      <x:c r="K7678" s="7" t="str">
        <x:v>无首段伤害倍率，请覆盖或设为辅助技能</x:v>
      </x:c>
      <x:c r="L7678" s="6" t="str">
        <x:v>https://raw.githubusercontent.com/Mar-7th/StarRailRes/dbe8cdfcfb0bf657b9fe1cf92d5537f118ccb487/index_new/cn/character_skills.json</x:v>
      </x:c>
    </x:row>
    <x:row r="7679" ht="53" customHeight="1">
      <x:c r="A7679" s="6" t="str">
        <x:v>1141522_2</x:v>
      </x:c>
      <x:c r="B7679" s="6" t="str">
        <x:v>1141522</x:v>
      </x:c>
      <x:c r="C7679" s="6" t="n">
        <x:v>2</x:v>
      </x:c>
      <x:c r="D7679" s="6" t="str">
        <x:v>献予「海洋」之诗</x:v>
      </x:c>
      <x:c r="E7679" s="7" t="str">
        <x:v>单次生效，对海瑟音施放时，使海瑟音获得【暖流】。海瑟音施放攻击后消耗【暖流】为自身恢复60点能量。本场战斗中，海瑟音造成的伤害提高72%，施放普攻/战技攻击敌方目标后，使受到攻击的敌方目标当前承受的所有持续伤害立即产生相当于原伤害36%/48%的伤害。</x:v>
      </x:c>
      <x:c r="F7679" s="6" t="n">
        <x:v>0</x:v>
      </x:c>
      <x:c r="G7679" s="6" t="n">
        <x:v>0</x:v>
      </x:c>
      <x:c r="H7679" s="6" t="n">
        <x:v>0</x:v>
      </x:c>
      <x:c r="I7679" s="6" t="n">
        <x:v>0</x:v>
      </x:c>
      <x:c r="J7679" s="6" t="str">
        <x:v>[0.72, 0.36, 0.48, 60]</x:v>
      </x:c>
      <x:c r="K7679" s="7" t="str">
        <x:v>无首段伤害倍率，请覆盖或设为辅助技能</x:v>
      </x:c>
      <x:c r="L7679" s="6" t="str">
        <x:v>https://raw.githubusercontent.com/Mar-7th/StarRailRes/dbe8cdfcfb0bf657b9fe1cf92d5537f118ccb487/index_new/cn/character_skills.json</x:v>
      </x:c>
    </x:row>
    <x:row r="7680" ht="53" customHeight="1">
      <x:c r="A7680" s="6" t="str">
        <x:v>1141522_3</x:v>
      </x:c>
      <x:c r="B7680" s="6" t="str">
        <x:v>1141522</x:v>
      </x:c>
      <x:c r="C7680" s="6" t="n">
        <x:v>3</x:v>
      </x:c>
      <x:c r="D7680" s="6" t="str">
        <x:v>献予「海洋」之诗</x:v>
      </x:c>
      <x:c r="E7680" s="7" t="str">
        <x:v>单次生效，对海瑟音施放时，使海瑟音获得【暖流】。海瑟音施放攻击后消耗【暖流】为自身恢复60点能量。本场战斗中，海瑟音造成的伤害提高84%，施放普攻/战技攻击敌方目标后，使受到攻击的敌方目标当前承受的所有持续伤害立即产生相当于原伤害42%/56%的伤害。</x:v>
      </x:c>
      <x:c r="F7680" s="6" t="n">
        <x:v>0</x:v>
      </x:c>
      <x:c r="G7680" s="6" t="n">
        <x:v>0</x:v>
      </x:c>
      <x:c r="H7680" s="6" t="n">
        <x:v>0</x:v>
      </x:c>
      <x:c r="I7680" s="6" t="n">
        <x:v>0</x:v>
      </x:c>
      <x:c r="J7680" s="6" t="str">
        <x:v>[0.84, 0.42, 0.56, 60]</x:v>
      </x:c>
      <x:c r="K7680" s="7" t="str">
        <x:v>无首段伤害倍率，请覆盖或设为辅助技能</x:v>
      </x:c>
      <x:c r="L7680" s="6" t="str">
        <x:v>https://raw.githubusercontent.com/Mar-7th/StarRailRes/dbe8cdfcfb0bf657b9fe1cf92d5537f118ccb487/index_new/cn/character_skills.json</x:v>
      </x:c>
    </x:row>
    <x:row r="7681" ht="53" customHeight="1">
      <x:c r="A7681" s="6" t="str">
        <x:v>1141522_4</x:v>
      </x:c>
      <x:c r="B7681" s="6" t="str">
        <x:v>1141522</x:v>
      </x:c>
      <x:c r="C7681" s="6" t="n">
        <x:v>4</x:v>
      </x:c>
      <x:c r="D7681" s="6" t="str">
        <x:v>献予「海洋」之诗</x:v>
      </x:c>
      <x:c r="E7681" s="7" t="str">
        <x:v>单次生效，对海瑟音施放时，使海瑟音获得【暖流】。海瑟音施放攻击后消耗【暖流】为自身恢复60点能量。本场战斗中，海瑟音造成的伤害提高96%，施放普攻/战技攻击敌方目标后，使受到攻击的敌方目标当前承受的所有持续伤害立即产生相当于原伤害48%/64%的伤害。</x:v>
      </x:c>
      <x:c r="F7681" s="6" t="n">
        <x:v>0</x:v>
      </x:c>
      <x:c r="G7681" s="6" t="n">
        <x:v>0</x:v>
      </x:c>
      <x:c r="H7681" s="6" t="n">
        <x:v>0</x:v>
      </x:c>
      <x:c r="I7681" s="6" t="n">
        <x:v>0</x:v>
      </x:c>
      <x:c r="J7681" s="6" t="str">
        <x:v>[0.96, 0.48, 0.64, 60]</x:v>
      </x:c>
      <x:c r="K7681" s="7" t="str">
        <x:v>无首段伤害倍率，请覆盖或设为辅助技能</x:v>
      </x:c>
      <x:c r="L7681" s="6" t="str">
        <x:v>https://raw.githubusercontent.com/Mar-7th/StarRailRes/dbe8cdfcfb0bf657b9fe1cf92d5537f118ccb487/index_new/cn/character_skills.json</x:v>
      </x:c>
    </x:row>
    <x:row r="7682" ht="53" customHeight="1">
      <x:c r="A7682" s="6" t="str">
        <x:v>1141522_5</x:v>
      </x:c>
      <x:c r="B7682" s="6" t="str">
        <x:v>1141522</x:v>
      </x:c>
      <x:c r="C7682" s="6" t="n">
        <x:v>5</x:v>
      </x:c>
      <x:c r="D7682" s="6" t="str">
        <x:v>献予「海洋」之诗</x:v>
      </x:c>
      <x:c r="E7682" s="7" t="str">
        <x:v>单次生效，对海瑟音施放时，使海瑟音获得【暖流】。海瑟音施放攻击后消耗【暖流】为自身恢复60点能量。本场战斗中，海瑟音造成的伤害提高108%，施放普攻/战技攻击敌方目标后，使受到攻击的敌方目标当前承受的所有持续伤害立即产生相当于原伤害54%/72%的伤害。</x:v>
      </x:c>
      <x:c r="F7682" s="6" t="n">
        <x:v>0</x:v>
      </x:c>
      <x:c r="G7682" s="6" t="n">
        <x:v>0</x:v>
      </x:c>
      <x:c r="H7682" s="6" t="n">
        <x:v>0</x:v>
      </x:c>
      <x:c r="I7682" s="6" t="n">
        <x:v>0</x:v>
      </x:c>
      <x:c r="J7682" s="6" t="str">
        <x:v>[1.08, 0.54, 0.72, 60]</x:v>
      </x:c>
      <x:c r="K7682" s="7" t="str">
        <x:v>无首段伤害倍率，请覆盖或设为辅助技能</x:v>
      </x:c>
      <x:c r="L7682" s="6" t="str">
        <x:v>https://raw.githubusercontent.com/Mar-7th/StarRailRes/dbe8cdfcfb0bf657b9fe1cf92d5537f118ccb487/index_new/cn/character_skills.json</x:v>
      </x:c>
    </x:row>
    <x:row r="7683" ht="53" customHeight="1">
      <x:c r="A7683" s="6" t="str">
        <x:v>1141522_6</x:v>
      </x:c>
      <x:c r="B7683" s="6" t="str">
        <x:v>1141522</x:v>
      </x:c>
      <x:c r="C7683" s="6" t="n">
        <x:v>6</x:v>
      </x:c>
      <x:c r="D7683" s="6" t="str">
        <x:v>献予「海洋」之诗</x:v>
      </x:c>
      <x:c r="E7683" s="7" t="str">
        <x:v>单次生效，对海瑟音施放时，使海瑟音获得【暖流】。海瑟音施放攻击后消耗【暖流】为自身恢复60点能量。本场战斗中，海瑟音造成的伤害提高120%，施放普攻/战技攻击敌方目标后，使受到攻击的敌方目标当前承受的所有持续伤害立即产生相当于原伤害60%/80%的伤害。</x:v>
      </x:c>
      <x:c r="F7683" s="6" t="n">
        <x:v>0</x:v>
      </x:c>
      <x:c r="G7683" s="6" t="n">
        <x:v>0</x:v>
      </x:c>
      <x:c r="H7683" s="6" t="n">
        <x:v>0</x:v>
      </x:c>
      <x:c r="I7683" s="6" t="n">
        <x:v>0</x:v>
      </x:c>
      <x:c r="J7683" s="6" t="str">
        <x:v>[1.2, 0.6, 0.8, 60]</x:v>
      </x:c>
      <x:c r="K7683" s="7" t="str">
        <x:v>无首段伤害倍率，请覆盖或设为辅助技能</x:v>
      </x:c>
      <x:c r="L7683" s="6" t="str">
        <x:v>https://raw.githubusercontent.com/Mar-7th/StarRailRes/dbe8cdfcfb0bf657b9fe1cf92d5537f118ccb487/index_new/cn/character_skills.json</x:v>
      </x:c>
    </x:row>
    <x:row r="7684" ht="53" customHeight="1">
      <x:c r="A7684" s="6" t="str">
        <x:v>1141522_7</x:v>
      </x:c>
      <x:c r="B7684" s="6" t="str">
        <x:v>1141522</x:v>
      </x:c>
      <x:c r="C7684" s="6" t="n">
        <x:v>7</x:v>
      </x:c>
      <x:c r="D7684" s="6" t="str">
        <x:v>献予「海洋」之诗</x:v>
      </x:c>
      <x:c r="E7684" s="7" t="str">
        <x:v>单次生效，对海瑟音施放时，使海瑟音获得【暖流】。海瑟音施放攻击后消耗【暖流】为自身恢复60点能量。本场战斗中，海瑟音造成的伤害提高132%，施放普攻/战技攻击敌方目标后，使受到攻击的敌方目标当前承受的所有持续伤害立即产生相当于原伤害66%/88%的伤害。</x:v>
      </x:c>
      <x:c r="F7684" s="6" t="n">
        <x:v>0</x:v>
      </x:c>
      <x:c r="G7684" s="6" t="n">
        <x:v>0</x:v>
      </x:c>
      <x:c r="H7684" s="6" t="n">
        <x:v>0</x:v>
      </x:c>
      <x:c r="I7684" s="6" t="n">
        <x:v>0</x:v>
      </x:c>
      <x:c r="J7684" s="6" t="str">
        <x:v>[1.32, 0.66, 0.88, 60]</x:v>
      </x:c>
      <x:c r="K7684" s="7" t="str">
        <x:v>无首段伤害倍率，请覆盖或设为辅助技能</x:v>
      </x:c>
      <x:c r="L7684" s="6" t="str">
        <x:v>https://raw.githubusercontent.com/Mar-7th/StarRailRes/dbe8cdfcfb0bf657b9fe1cf92d5537f118ccb487/index_new/cn/character_skills.json</x:v>
      </x:c>
    </x:row>
    <x:row r="7685" ht="53" customHeight="1">
      <x:c r="A7685" s="6" t="str">
        <x:v>1141522_8</x:v>
      </x:c>
      <x:c r="B7685" s="6" t="str">
        <x:v>1141522</x:v>
      </x:c>
      <x:c r="C7685" s="6" t="n">
        <x:v>8</x:v>
      </x:c>
      <x:c r="D7685" s="6" t="str">
        <x:v>献予「海洋」之诗</x:v>
      </x:c>
      <x:c r="E7685" s="7" t="str">
        <x:v>单次生效，对海瑟音施放时，使海瑟音获得【暖流】。海瑟音施放攻击后消耗【暖流】为自身恢复60点能量。本场战斗中，海瑟音造成的伤害提高144%，施放普攻/战技攻击敌方目标后，使受到攻击的敌方目标当前承受的所有持续伤害立即产生相当于原伤害72%/96%的伤害。</x:v>
      </x:c>
      <x:c r="F7685" s="6" t="n">
        <x:v>0</x:v>
      </x:c>
      <x:c r="G7685" s="6" t="n">
        <x:v>0</x:v>
      </x:c>
      <x:c r="H7685" s="6" t="n">
        <x:v>0</x:v>
      </x:c>
      <x:c r="I7685" s="6" t="n">
        <x:v>0</x:v>
      </x:c>
      <x:c r="J7685" s="6" t="str">
        <x:v>[1.44, 0.72, 0.96, 60]</x:v>
      </x:c>
      <x:c r="K7685" s="7" t="str">
        <x:v>无首段伤害倍率，请覆盖或设为辅助技能</x:v>
      </x:c>
      <x:c r="L7685" s="6" t="str">
        <x:v>https://raw.githubusercontent.com/Mar-7th/StarRailRes/dbe8cdfcfb0bf657b9fe1cf92d5537f118ccb487/index_new/cn/character_skills.json</x:v>
      </x:c>
    </x:row>
    <x:row r="7686" ht="53" customHeight="1">
      <x:c r="A7686" s="6" t="str">
        <x:v>1141522_9</x:v>
      </x:c>
      <x:c r="B7686" s="6" t="str">
        <x:v>1141522</x:v>
      </x:c>
      <x:c r="C7686" s="6" t="n">
        <x:v>9</x:v>
      </x:c>
      <x:c r="D7686" s="6" t="str">
        <x:v>献予「海洋」之诗</x:v>
      </x:c>
      <x:c r="E7686" s="7" t="str">
        <x:v>单次生效，对海瑟音施放时，使海瑟音获得【暖流】。海瑟音施放攻击后消耗【暖流】为自身恢复60点能量。本场战斗中，海瑟音造成的伤害提高156%，施放普攻/战技攻击敌方目标后，使受到攻击的敌方目标当前承受的所有持续伤害立即产生相当于原伤害78%/104%的伤害。</x:v>
      </x:c>
      <x:c r="F7686" s="6" t="n">
        <x:v>0</x:v>
      </x:c>
      <x:c r="G7686" s="6" t="n">
        <x:v>0</x:v>
      </x:c>
      <x:c r="H7686" s="6" t="n">
        <x:v>0</x:v>
      </x:c>
      <x:c r="I7686" s="6" t="n">
        <x:v>0</x:v>
      </x:c>
      <x:c r="J7686" s="6" t="str">
        <x:v>[1.56, 0.78, 1.04, 60]</x:v>
      </x:c>
      <x:c r="K7686" s="7" t="str">
        <x:v>无首段伤害倍率，请覆盖或设为辅助技能</x:v>
      </x:c>
      <x:c r="L7686" s="6" t="str">
        <x:v>https://raw.githubusercontent.com/Mar-7th/StarRailRes/dbe8cdfcfb0bf657b9fe1cf92d5537f118ccb487/index_new/cn/character_skills.json</x:v>
      </x:c>
    </x:row>
    <x:row r="7687" ht="53" customHeight="1">
      <x:c r="A7687" s="6" t="str">
        <x:v>1141522_10</x:v>
      </x:c>
      <x:c r="B7687" s="6" t="str">
        <x:v>1141522</x:v>
      </x:c>
      <x:c r="C7687" s="6" t="n">
        <x:v>10</x:v>
      </x:c>
      <x:c r="D7687" s="6" t="str">
        <x:v>献予「海洋」之诗</x:v>
      </x:c>
      <x:c r="E7687" s="7" t="str">
        <x:v>单次生效，对海瑟音施放时，使海瑟音获得【暖流】。海瑟音施放攻击后消耗【暖流】为自身恢复60点能量。本场战斗中，海瑟音造成的伤害提高168%，施放普攻/战技攻击敌方目标后，使受到攻击的敌方目标当前承受的所有持续伤害立即产生相当于原伤害84%/112%的伤害。</x:v>
      </x:c>
      <x:c r="F7687" s="6" t="n">
        <x:v>0</x:v>
      </x:c>
      <x:c r="G7687" s="6" t="n">
        <x:v>0</x:v>
      </x:c>
      <x:c r="H7687" s="6" t="n">
        <x:v>0</x:v>
      </x:c>
      <x:c r="I7687" s="6" t="n">
        <x:v>0</x:v>
      </x:c>
      <x:c r="J7687" s="6" t="str">
        <x:v>[1.68, 0.84, 1.12, 60]</x:v>
      </x:c>
      <x:c r="K7687" s="7" t="str">
        <x:v>无首段伤害倍率，请覆盖或设为辅助技能</x:v>
      </x:c>
      <x:c r="L7687" s="6" t="str">
        <x:v>https://raw.githubusercontent.com/Mar-7th/StarRailRes/dbe8cdfcfb0bf657b9fe1cf92d5537f118ccb487/index_new/cn/character_skills.json</x:v>
      </x:c>
    </x:row>
    <x:row r="7688" ht="38" customHeight="1">
      <x:c r="A7688" s="6" t="str">
        <x:v>1141523_1</x:v>
      </x:c>
      <x:c r="B7688" s="6" t="str">
        <x:v>1141523</x:v>
      </x:c>
      <x:c r="C7688" s="6" t="n">
        <x:v>1</x:v>
      </x:c>
      <x:c r="D7688" s="6" t="str">
        <x:v>献予「律法」之诗</x:v>
      </x:c>
      <x:c r="E7688" s="7" t="str">
        <x:v>整场生效，对刻律德菈施放后，持有【军功】的角色暴击伤害提高15%，奇袭结束后，使刻律德菈获得1点充能。</x:v>
      </x:c>
      <x:c r="F7688" s="6" t="n">
        <x:v>0</x:v>
      </x:c>
      <x:c r="G7688" s="6" t="n">
        <x:v>0</x:v>
      </x:c>
      <x:c r="H7688" s="6" t="n">
        <x:v>0</x:v>
      </x:c>
      <x:c r="I7688" s="6" t="n">
        <x:v>0</x:v>
      </x:c>
      <x:c r="J7688" s="6" t="str">
        <x:v>[0.15, 1]</x:v>
      </x:c>
      <x:c r="K7688" s="7" t="str">
        <x:v>无首段伤害倍率，请覆盖或设为辅助技能</x:v>
      </x:c>
      <x:c r="L7688" s="6" t="str">
        <x:v>https://raw.githubusercontent.com/Mar-7th/StarRailRes/dbe8cdfcfb0bf657b9fe1cf92d5537f118ccb487/index_new/cn/character_skills.json</x:v>
      </x:c>
    </x:row>
    <x:row r="7689" ht="38" customHeight="1">
      <x:c r="A7689" s="6" t="str">
        <x:v>1141523_2</x:v>
      </x:c>
      <x:c r="B7689" s="6" t="str">
        <x:v>1141523</x:v>
      </x:c>
      <x:c r="C7689" s="6" t="n">
        <x:v>2</x:v>
      </x:c>
      <x:c r="D7689" s="6" t="str">
        <x:v>献予「律法」之诗</x:v>
      </x:c>
      <x:c r="E7689" s="7" t="str">
        <x:v>整场生效，对刻律德菈施放后，持有【军功】的角色暴击伤害提高18%，奇袭结束后，使刻律德菈获得1点充能。</x:v>
      </x:c>
      <x:c r="F7689" s="6" t="n">
        <x:v>0</x:v>
      </x:c>
      <x:c r="G7689" s="6" t="n">
        <x:v>0</x:v>
      </x:c>
      <x:c r="H7689" s="6" t="n">
        <x:v>0</x:v>
      </x:c>
      <x:c r="I7689" s="6" t="n">
        <x:v>0</x:v>
      </x:c>
      <x:c r="J7689" s="6" t="str">
        <x:v>[0.18, 1]</x:v>
      </x:c>
      <x:c r="K7689" s="7" t="str">
        <x:v>无首段伤害倍率，请覆盖或设为辅助技能</x:v>
      </x:c>
      <x:c r="L7689" s="6" t="str">
        <x:v>https://raw.githubusercontent.com/Mar-7th/StarRailRes/dbe8cdfcfb0bf657b9fe1cf92d5537f118ccb487/index_new/cn/character_skills.json</x:v>
      </x:c>
    </x:row>
    <x:row r="7690" ht="38" customHeight="1">
      <x:c r="A7690" s="6" t="str">
        <x:v>1141523_3</x:v>
      </x:c>
      <x:c r="B7690" s="6" t="str">
        <x:v>1141523</x:v>
      </x:c>
      <x:c r="C7690" s="6" t="n">
        <x:v>3</x:v>
      </x:c>
      <x:c r="D7690" s="6" t="str">
        <x:v>献予「律法」之诗</x:v>
      </x:c>
      <x:c r="E7690" s="7" t="str">
        <x:v>整场生效，对刻律德菈施放后，持有【军功】的角色暴击伤害提高21%，奇袭结束后，使刻律德菈获得1点充能。</x:v>
      </x:c>
      <x:c r="F7690" s="6" t="n">
        <x:v>0</x:v>
      </x:c>
      <x:c r="G7690" s="6" t="n">
        <x:v>0</x:v>
      </x:c>
      <x:c r="H7690" s="6" t="n">
        <x:v>0</x:v>
      </x:c>
      <x:c r="I7690" s="6" t="n">
        <x:v>0</x:v>
      </x:c>
      <x:c r="J7690" s="6" t="str">
        <x:v>[0.21, 1]</x:v>
      </x:c>
      <x:c r="K7690" s="7" t="str">
        <x:v>无首段伤害倍率，请覆盖或设为辅助技能</x:v>
      </x:c>
      <x:c r="L7690" s="6" t="str">
        <x:v>https://raw.githubusercontent.com/Mar-7th/StarRailRes/dbe8cdfcfb0bf657b9fe1cf92d5537f118ccb487/index_new/cn/character_skills.json</x:v>
      </x:c>
    </x:row>
    <x:row r="7691" ht="38" customHeight="1">
      <x:c r="A7691" s="6" t="str">
        <x:v>1141523_4</x:v>
      </x:c>
      <x:c r="B7691" s="6" t="str">
        <x:v>1141523</x:v>
      </x:c>
      <x:c r="C7691" s="6" t="n">
        <x:v>4</x:v>
      </x:c>
      <x:c r="D7691" s="6" t="str">
        <x:v>献予「律法」之诗</x:v>
      </x:c>
      <x:c r="E7691" s="7" t="str">
        <x:v>整场生效，对刻律德菈施放后，持有【军功】的角色暴击伤害提高24%，奇袭结束后，使刻律德菈获得1点充能。</x:v>
      </x:c>
      <x:c r="F7691" s="6" t="n">
        <x:v>0</x:v>
      </x:c>
      <x:c r="G7691" s="6" t="n">
        <x:v>0</x:v>
      </x:c>
      <x:c r="H7691" s="6" t="n">
        <x:v>0</x:v>
      </x:c>
      <x:c r="I7691" s="6" t="n">
        <x:v>0</x:v>
      </x:c>
      <x:c r="J7691" s="6" t="str">
        <x:v>[0.24, 1]</x:v>
      </x:c>
      <x:c r="K7691" s="7" t="str">
        <x:v>无首段伤害倍率，请覆盖或设为辅助技能</x:v>
      </x:c>
      <x:c r="L7691" s="6" t="str">
        <x:v>https://raw.githubusercontent.com/Mar-7th/StarRailRes/dbe8cdfcfb0bf657b9fe1cf92d5537f118ccb487/index_new/cn/character_skills.json</x:v>
      </x:c>
    </x:row>
    <x:row r="7692" ht="38" customHeight="1">
      <x:c r="A7692" s="6" t="str">
        <x:v>1141523_5</x:v>
      </x:c>
      <x:c r="B7692" s="6" t="str">
        <x:v>1141523</x:v>
      </x:c>
      <x:c r="C7692" s="6" t="n">
        <x:v>5</x:v>
      </x:c>
      <x:c r="D7692" s="6" t="str">
        <x:v>献予「律法」之诗</x:v>
      </x:c>
      <x:c r="E7692" s="7" t="str">
        <x:v>整场生效，对刻律德菈施放后，持有【军功】的角色暴击伤害提高27%，奇袭结束后，使刻律德菈获得1点充能。</x:v>
      </x:c>
      <x:c r="F7692" s="6" t="n">
        <x:v>0</x:v>
      </x:c>
      <x:c r="G7692" s="6" t="n">
        <x:v>0</x:v>
      </x:c>
      <x:c r="H7692" s="6" t="n">
        <x:v>0</x:v>
      </x:c>
      <x:c r="I7692" s="6" t="n">
        <x:v>0</x:v>
      </x:c>
      <x:c r="J7692" s="6" t="str">
        <x:v>[0.27, 1]</x:v>
      </x:c>
      <x:c r="K7692" s="7" t="str">
        <x:v>无首段伤害倍率，请覆盖或设为辅助技能</x:v>
      </x:c>
      <x:c r="L7692" s="6" t="str">
        <x:v>https://raw.githubusercontent.com/Mar-7th/StarRailRes/dbe8cdfcfb0bf657b9fe1cf92d5537f118ccb487/index_new/cn/character_skills.json</x:v>
      </x:c>
    </x:row>
    <x:row r="7693" ht="38" customHeight="1">
      <x:c r="A7693" s="6" t="str">
        <x:v>1141523_6</x:v>
      </x:c>
      <x:c r="B7693" s="6" t="str">
        <x:v>1141523</x:v>
      </x:c>
      <x:c r="C7693" s="6" t="n">
        <x:v>6</x:v>
      </x:c>
      <x:c r="D7693" s="6" t="str">
        <x:v>献予「律法」之诗</x:v>
      </x:c>
      <x:c r="E7693" s="7" t="str">
        <x:v>整场生效，对刻律德菈施放后，持有【军功】的角色暴击伤害提高30%，奇袭结束后，使刻律德菈获得1点充能。</x:v>
      </x:c>
      <x:c r="F7693" s="6" t="n">
        <x:v>0</x:v>
      </x:c>
      <x:c r="G7693" s="6" t="n">
        <x:v>0</x:v>
      </x:c>
      <x:c r="H7693" s="6" t="n">
        <x:v>0</x:v>
      </x:c>
      <x:c r="I7693" s="6" t="n">
        <x:v>0</x:v>
      </x:c>
      <x:c r="J7693" s="6" t="str">
        <x:v>[0.3, 1]</x:v>
      </x:c>
      <x:c r="K7693" s="7" t="str">
        <x:v>无首段伤害倍率，请覆盖或设为辅助技能</x:v>
      </x:c>
      <x:c r="L7693" s="6" t="str">
        <x:v>https://raw.githubusercontent.com/Mar-7th/StarRailRes/dbe8cdfcfb0bf657b9fe1cf92d5537f118ccb487/index_new/cn/character_skills.json</x:v>
      </x:c>
    </x:row>
    <x:row r="7694" ht="38" customHeight="1">
      <x:c r="A7694" s="6" t="str">
        <x:v>1141523_7</x:v>
      </x:c>
      <x:c r="B7694" s="6" t="str">
        <x:v>1141523</x:v>
      </x:c>
      <x:c r="C7694" s="6" t="n">
        <x:v>7</x:v>
      </x:c>
      <x:c r="D7694" s="6" t="str">
        <x:v>献予「律法」之诗</x:v>
      </x:c>
      <x:c r="E7694" s="7" t="str">
        <x:v>整场生效，对刻律德菈施放后，持有【军功】的角色暴击伤害提高33%，奇袭结束后，使刻律德菈获得1点充能。</x:v>
      </x:c>
      <x:c r="F7694" s="6" t="n">
        <x:v>0</x:v>
      </x:c>
      <x:c r="G7694" s="6" t="n">
        <x:v>0</x:v>
      </x:c>
      <x:c r="H7694" s="6" t="n">
        <x:v>0</x:v>
      </x:c>
      <x:c r="I7694" s="6" t="n">
        <x:v>0</x:v>
      </x:c>
      <x:c r="J7694" s="6" t="str">
        <x:v>[0.33, 1]</x:v>
      </x:c>
      <x:c r="K7694" s="7" t="str">
        <x:v>无首段伤害倍率，请覆盖或设为辅助技能</x:v>
      </x:c>
      <x:c r="L7694" s="6" t="str">
        <x:v>https://raw.githubusercontent.com/Mar-7th/StarRailRes/dbe8cdfcfb0bf657b9fe1cf92d5537f118ccb487/index_new/cn/character_skills.json</x:v>
      </x:c>
    </x:row>
    <x:row r="7695" ht="38" customHeight="1">
      <x:c r="A7695" s="6" t="str">
        <x:v>1141523_8</x:v>
      </x:c>
      <x:c r="B7695" s="6" t="str">
        <x:v>1141523</x:v>
      </x:c>
      <x:c r="C7695" s="6" t="n">
        <x:v>8</x:v>
      </x:c>
      <x:c r="D7695" s="6" t="str">
        <x:v>献予「律法」之诗</x:v>
      </x:c>
      <x:c r="E7695" s="7" t="str">
        <x:v>整场生效，对刻律德菈施放后，持有【军功】的角色暴击伤害提高36%，奇袭结束后，使刻律德菈获得1点充能。</x:v>
      </x:c>
      <x:c r="F7695" s="6" t="n">
        <x:v>0</x:v>
      </x:c>
      <x:c r="G7695" s="6" t="n">
        <x:v>0</x:v>
      </x:c>
      <x:c r="H7695" s="6" t="n">
        <x:v>0</x:v>
      </x:c>
      <x:c r="I7695" s="6" t="n">
        <x:v>0</x:v>
      </x:c>
      <x:c r="J7695" s="6" t="str">
        <x:v>[0.36, 1]</x:v>
      </x:c>
      <x:c r="K7695" s="7" t="str">
        <x:v>无首段伤害倍率，请覆盖或设为辅助技能</x:v>
      </x:c>
      <x:c r="L7695" s="6" t="str">
        <x:v>https://raw.githubusercontent.com/Mar-7th/StarRailRes/dbe8cdfcfb0bf657b9fe1cf92d5537f118ccb487/index_new/cn/character_skills.json</x:v>
      </x:c>
    </x:row>
    <x:row r="7696" ht="38" customHeight="1">
      <x:c r="A7696" s="6" t="str">
        <x:v>1141523_9</x:v>
      </x:c>
      <x:c r="B7696" s="6" t="str">
        <x:v>1141523</x:v>
      </x:c>
      <x:c r="C7696" s="6" t="n">
        <x:v>9</x:v>
      </x:c>
      <x:c r="D7696" s="6" t="str">
        <x:v>献予「律法」之诗</x:v>
      </x:c>
      <x:c r="E7696" s="7" t="str">
        <x:v>整场生效，对刻律德菈施放后，持有【军功】的角色暴击伤害提高39%，奇袭结束后，使刻律德菈获得1点充能。</x:v>
      </x:c>
      <x:c r="F7696" s="6" t="n">
        <x:v>0</x:v>
      </x:c>
      <x:c r="G7696" s="6" t="n">
        <x:v>0</x:v>
      </x:c>
      <x:c r="H7696" s="6" t="n">
        <x:v>0</x:v>
      </x:c>
      <x:c r="I7696" s="6" t="n">
        <x:v>0</x:v>
      </x:c>
      <x:c r="J7696" s="6" t="str">
        <x:v>[0.39, 1]</x:v>
      </x:c>
      <x:c r="K7696" s="7" t="str">
        <x:v>无首段伤害倍率，请覆盖或设为辅助技能</x:v>
      </x:c>
      <x:c r="L7696" s="6" t="str">
        <x:v>https://raw.githubusercontent.com/Mar-7th/StarRailRes/dbe8cdfcfb0bf657b9fe1cf92d5537f118ccb487/index_new/cn/character_skills.json</x:v>
      </x:c>
    </x:row>
    <x:row r="7697" ht="38" customHeight="1">
      <x:c r="A7697" s="6" t="str">
        <x:v>1141523_10</x:v>
      </x:c>
      <x:c r="B7697" s="6" t="str">
        <x:v>1141523</x:v>
      </x:c>
      <x:c r="C7697" s="6" t="n">
        <x:v>10</x:v>
      </x:c>
      <x:c r="D7697" s="6" t="str">
        <x:v>献予「律法」之诗</x:v>
      </x:c>
      <x:c r="E7697" s="7" t="str">
        <x:v>整场生效，对刻律德菈施放后，持有【军功】的角色暴击伤害提高42%，奇袭结束后，使刻律德菈获得1点充能。</x:v>
      </x:c>
      <x:c r="F7697" s="6" t="n">
        <x:v>0</x:v>
      </x:c>
      <x:c r="G7697" s="6" t="n">
        <x:v>0</x:v>
      </x:c>
      <x:c r="H7697" s="6" t="n">
        <x:v>0</x:v>
      </x:c>
      <x:c r="I7697" s="6" t="n">
        <x:v>0</x:v>
      </x:c>
      <x:c r="J7697" s="6" t="str">
        <x:v>[0.42, 1]</x:v>
      </x:c>
      <x:c r="K7697" s="7" t="str">
        <x:v>无首段伤害倍率，请覆盖或设为辅助技能</x:v>
      </x:c>
      <x:c r="L7697" s="6" t="str">
        <x:v>https://raw.githubusercontent.com/Mar-7th/StarRailRes/dbe8cdfcfb0bf657b9fe1cf92d5537f118ccb487/index_new/cn/character_skills.json</x:v>
      </x:c>
    </x:row>
    <x:row r="7698" ht="53" customHeight="1">
      <x:c r="A7698" s="6" t="str">
        <x:v>1141524_1</x:v>
      </x:c>
      <x:c r="B7698" s="6" t="str">
        <x:v>1141524</x:v>
      </x:c>
      <x:c r="C7698" s="6" t="n">
        <x:v>1</x:v>
      </x:c>
      <x:c r="D7698" s="6" t="str">
        <x:v>献予「岁月」之诗</x:v>
      </x:c>
      <x:c r="E7698" s="7" t="str">
        <x:v>整场生效，对长夜月施放后，「长夜」施放忆灵技【迷梦，流失，如露】时造成的伤害提高9%，长夜月施放战技/终结技后，额外获得1点【忆质】。长夜月战技的暴击伤害提高效果额外提高，提高数值等同于长夜月暴击伤害的6%。</x:v>
      </x:c>
      <x:c r="F7698" s="6" t="n">
        <x:v>0</x:v>
      </x:c>
      <x:c r="G7698" s="6" t="n">
        <x:v>0</x:v>
      </x:c>
      <x:c r="H7698" s="6" t="n">
        <x:v>0</x:v>
      </x:c>
      <x:c r="I7698" s="6" t="n">
        <x:v>0</x:v>
      </x:c>
      <x:c r="J7698" s="6" t="str">
        <x:v>[0.09, 1, 0.06]</x:v>
      </x:c>
      <x:c r="K7698" s="7" t="str">
        <x:v>无首段伤害倍率，请覆盖或设为辅助技能</x:v>
      </x:c>
      <x:c r="L7698" s="6" t="str">
        <x:v>https://raw.githubusercontent.com/Mar-7th/StarRailRes/dbe8cdfcfb0bf657b9fe1cf92d5537f118ccb487/index_new/cn/character_skills.json</x:v>
      </x:c>
    </x:row>
    <x:row r="7699" ht="53" customHeight="1">
      <x:c r="A7699" s="6" t="str">
        <x:v>1141524_2</x:v>
      </x:c>
      <x:c r="B7699" s="6" t="str">
        <x:v>1141524</x:v>
      </x:c>
      <x:c r="C7699" s="6" t="n">
        <x:v>2</x:v>
      </x:c>
      <x:c r="D7699" s="6" t="str">
        <x:v>献予「岁月」之诗</x:v>
      </x:c>
      <x:c r="E7699" s="7" t="str">
        <x:v>整场生效，对长夜月施放后，「长夜」施放忆灵技【迷梦，流失，如露】时造成的伤害提高10.8%，长夜月施放战技/终结技后，额外获得1点【忆质】。长夜月战技的暴击伤害提高效果额外提高，提高数值等同于长夜月暴击伤害的7.2%。</x:v>
      </x:c>
      <x:c r="F7699" s="6" t="n">
        <x:v>0</x:v>
      </x:c>
      <x:c r="G7699" s="6" t="n">
        <x:v>0</x:v>
      </x:c>
      <x:c r="H7699" s="6" t="n">
        <x:v>0</x:v>
      </x:c>
      <x:c r="I7699" s="6" t="n">
        <x:v>0</x:v>
      </x:c>
      <x:c r="J7699" s="6" t="str">
        <x:v>[0.108, 1, 0.072]</x:v>
      </x:c>
      <x:c r="K7699" s="7" t="str">
        <x:v>无首段伤害倍率，请覆盖或设为辅助技能</x:v>
      </x:c>
      <x:c r="L7699" s="6" t="str">
        <x:v>https://raw.githubusercontent.com/Mar-7th/StarRailRes/dbe8cdfcfb0bf657b9fe1cf92d5537f118ccb487/index_new/cn/character_skills.json</x:v>
      </x:c>
    </x:row>
    <x:row r="7700" ht="53" customHeight="1">
      <x:c r="A7700" s="6" t="str">
        <x:v>1141524_3</x:v>
      </x:c>
      <x:c r="B7700" s="6" t="str">
        <x:v>1141524</x:v>
      </x:c>
      <x:c r="C7700" s="6" t="n">
        <x:v>3</x:v>
      </x:c>
      <x:c r="D7700" s="6" t="str">
        <x:v>献予「岁月」之诗</x:v>
      </x:c>
      <x:c r="E7700" s="7" t="str">
        <x:v>整场生效，对长夜月施放后，「长夜」施放忆灵技【迷梦，流失，如露】时造成的伤害提高12.6%，长夜月施放战技/终结技后，额外获得1点【忆质】。长夜月战技的暴击伤害提高效果额外提高，提高数值等同于长夜月暴击伤害的8.4%。</x:v>
      </x:c>
      <x:c r="F7700" s="6" t="n">
        <x:v>0</x:v>
      </x:c>
      <x:c r="G7700" s="6" t="n">
        <x:v>0</x:v>
      </x:c>
      <x:c r="H7700" s="6" t="n">
        <x:v>0</x:v>
      </x:c>
      <x:c r="I7700" s="6" t="n">
        <x:v>0</x:v>
      </x:c>
      <x:c r="J7700" s="6" t="str">
        <x:v>[0.126, 1, 0.084]</x:v>
      </x:c>
      <x:c r="K7700" s="7" t="str">
        <x:v>无首段伤害倍率，请覆盖或设为辅助技能</x:v>
      </x:c>
      <x:c r="L7700" s="6" t="str">
        <x:v>https://raw.githubusercontent.com/Mar-7th/StarRailRes/dbe8cdfcfb0bf657b9fe1cf92d5537f118ccb487/index_new/cn/character_skills.json</x:v>
      </x:c>
    </x:row>
    <x:row r="7701" ht="53" customHeight="1">
      <x:c r="A7701" s="6" t="str">
        <x:v>1141524_4</x:v>
      </x:c>
      <x:c r="B7701" s="6" t="str">
        <x:v>1141524</x:v>
      </x:c>
      <x:c r="C7701" s="6" t="n">
        <x:v>4</x:v>
      </x:c>
      <x:c r="D7701" s="6" t="str">
        <x:v>献予「岁月」之诗</x:v>
      </x:c>
      <x:c r="E7701" s="7" t="str">
        <x:v>整场生效，对长夜月施放后，「长夜」施放忆灵技【迷梦，流失，如露】时造成的伤害提高14.4%，长夜月施放战技/终结技后，额外获得1点【忆质】。长夜月战技的暴击伤害提高效果额外提高，提高数值等同于长夜月暴击伤害的9.6%。</x:v>
      </x:c>
      <x:c r="F7701" s="6" t="n">
        <x:v>0</x:v>
      </x:c>
      <x:c r="G7701" s="6" t="n">
        <x:v>0</x:v>
      </x:c>
      <x:c r="H7701" s="6" t="n">
        <x:v>0</x:v>
      </x:c>
      <x:c r="I7701" s="6" t="n">
        <x:v>0</x:v>
      </x:c>
      <x:c r="J7701" s="6" t="str">
        <x:v>[0.144, 1, 0.096]</x:v>
      </x:c>
      <x:c r="K7701" s="7" t="str">
        <x:v>无首段伤害倍率，请覆盖或设为辅助技能</x:v>
      </x:c>
      <x:c r="L7701" s="6" t="str">
        <x:v>https://raw.githubusercontent.com/Mar-7th/StarRailRes/dbe8cdfcfb0bf657b9fe1cf92d5537f118ccb487/index_new/cn/character_skills.json</x:v>
      </x:c>
    </x:row>
    <x:row r="7702" ht="53" customHeight="1">
      <x:c r="A7702" s="6" t="str">
        <x:v>1141524_5</x:v>
      </x:c>
      <x:c r="B7702" s="6" t="str">
        <x:v>1141524</x:v>
      </x:c>
      <x:c r="C7702" s="6" t="n">
        <x:v>5</x:v>
      </x:c>
      <x:c r="D7702" s="6" t="str">
        <x:v>献予「岁月」之诗</x:v>
      </x:c>
      <x:c r="E7702" s="7" t="str">
        <x:v>整场生效，对长夜月施放后，「长夜」施放忆灵技【迷梦，流失，如露】时造成的伤害提高16.2%，长夜月施放战技/终结技后，额外获得1点【忆质】。长夜月战技的暴击伤害提高效果额外提高，提高数值等同于长夜月暴击伤害的10.8%。</x:v>
      </x:c>
      <x:c r="F7702" s="6" t="n">
        <x:v>0</x:v>
      </x:c>
      <x:c r="G7702" s="6" t="n">
        <x:v>0</x:v>
      </x:c>
      <x:c r="H7702" s="6" t="n">
        <x:v>0</x:v>
      </x:c>
      <x:c r="I7702" s="6" t="n">
        <x:v>0</x:v>
      </x:c>
      <x:c r="J7702" s="6" t="str">
        <x:v>[0.162, 1, 0.108]</x:v>
      </x:c>
      <x:c r="K7702" s="7" t="str">
        <x:v>无首段伤害倍率，请覆盖或设为辅助技能</x:v>
      </x:c>
      <x:c r="L7702" s="6" t="str">
        <x:v>https://raw.githubusercontent.com/Mar-7th/StarRailRes/dbe8cdfcfb0bf657b9fe1cf92d5537f118ccb487/index_new/cn/character_skills.json</x:v>
      </x:c>
    </x:row>
    <x:row r="7703" ht="53" customHeight="1">
      <x:c r="A7703" s="6" t="str">
        <x:v>1141524_6</x:v>
      </x:c>
      <x:c r="B7703" s="6" t="str">
        <x:v>1141524</x:v>
      </x:c>
      <x:c r="C7703" s="6" t="n">
        <x:v>6</x:v>
      </x:c>
      <x:c r="D7703" s="6" t="str">
        <x:v>献予「岁月」之诗</x:v>
      </x:c>
      <x:c r="E7703" s="7" t="str">
        <x:v>整场生效，对长夜月施放后，「长夜」施放忆灵技【迷梦，流失，如露】时造成的伤害提高18%，长夜月施放战技/终结技后，额外获得1点【忆质】。长夜月战技的暴击伤害提高效果额外提高，提高数值等同于长夜月暴击伤害的12%。</x:v>
      </x:c>
      <x:c r="F7703" s="6" t="n">
        <x:v>0</x:v>
      </x:c>
      <x:c r="G7703" s="6" t="n">
        <x:v>0</x:v>
      </x:c>
      <x:c r="H7703" s="6" t="n">
        <x:v>0</x:v>
      </x:c>
      <x:c r="I7703" s="6" t="n">
        <x:v>0</x:v>
      </x:c>
      <x:c r="J7703" s="6" t="str">
        <x:v>[0.18, 1, 0.12]</x:v>
      </x:c>
      <x:c r="K7703" s="7" t="str">
        <x:v>无首段伤害倍率，请覆盖或设为辅助技能</x:v>
      </x:c>
      <x:c r="L7703" s="6" t="str">
        <x:v>https://raw.githubusercontent.com/Mar-7th/StarRailRes/dbe8cdfcfb0bf657b9fe1cf92d5537f118ccb487/index_new/cn/character_skills.json</x:v>
      </x:c>
    </x:row>
    <x:row r="7704" ht="53" customHeight="1">
      <x:c r="A7704" s="6" t="str">
        <x:v>1141524_7</x:v>
      </x:c>
      <x:c r="B7704" s="6" t="str">
        <x:v>1141524</x:v>
      </x:c>
      <x:c r="C7704" s="6" t="n">
        <x:v>7</x:v>
      </x:c>
      <x:c r="D7704" s="6" t="str">
        <x:v>献予「岁月」之诗</x:v>
      </x:c>
      <x:c r="E7704" s="7" t="str">
        <x:v>整场生效，对长夜月施放后，「长夜」施放忆灵技【迷梦，流失，如露】时造成的伤害提高19.8%，长夜月施放战技/终结技后，额外获得1点【忆质】。长夜月战技的暴击伤害提高效果额外提高，提高数值等同于长夜月暴击伤害的13.2%。</x:v>
      </x:c>
      <x:c r="F7704" s="6" t="n">
        <x:v>0</x:v>
      </x:c>
      <x:c r="G7704" s="6" t="n">
        <x:v>0</x:v>
      </x:c>
      <x:c r="H7704" s="6" t="n">
        <x:v>0</x:v>
      </x:c>
      <x:c r="I7704" s="6" t="n">
        <x:v>0</x:v>
      </x:c>
      <x:c r="J7704" s="6" t="str">
        <x:v>[0.198, 1, 0.132]</x:v>
      </x:c>
      <x:c r="K7704" s="7" t="str">
        <x:v>无首段伤害倍率，请覆盖或设为辅助技能</x:v>
      </x:c>
      <x:c r="L7704" s="6" t="str">
        <x:v>https://raw.githubusercontent.com/Mar-7th/StarRailRes/dbe8cdfcfb0bf657b9fe1cf92d5537f118ccb487/index_new/cn/character_skills.json</x:v>
      </x:c>
    </x:row>
    <x:row r="7705" ht="53" customHeight="1">
      <x:c r="A7705" s="6" t="str">
        <x:v>1141524_8</x:v>
      </x:c>
      <x:c r="B7705" s="6" t="str">
        <x:v>1141524</x:v>
      </x:c>
      <x:c r="C7705" s="6" t="n">
        <x:v>8</x:v>
      </x:c>
      <x:c r="D7705" s="6" t="str">
        <x:v>献予「岁月」之诗</x:v>
      </x:c>
      <x:c r="E7705" s="7" t="str">
        <x:v>整场生效，对长夜月施放后，「长夜」施放忆灵技【迷梦，流失，如露】时造成的伤害提高21.6%，长夜月施放战技/终结技后，额外获得1点【忆质】。长夜月战技的暴击伤害提高效果额外提高，提高数值等同于长夜月暴击伤害的14.4%。</x:v>
      </x:c>
      <x:c r="F7705" s="6" t="n">
        <x:v>0</x:v>
      </x:c>
      <x:c r="G7705" s="6" t="n">
        <x:v>0</x:v>
      </x:c>
      <x:c r="H7705" s="6" t="n">
        <x:v>0</x:v>
      </x:c>
      <x:c r="I7705" s="6" t="n">
        <x:v>0</x:v>
      </x:c>
      <x:c r="J7705" s="6" t="str">
        <x:v>[0.216, 1, 0.144]</x:v>
      </x:c>
      <x:c r="K7705" s="7" t="str">
        <x:v>无首段伤害倍率，请覆盖或设为辅助技能</x:v>
      </x:c>
      <x:c r="L7705" s="6" t="str">
        <x:v>https://raw.githubusercontent.com/Mar-7th/StarRailRes/dbe8cdfcfb0bf657b9fe1cf92d5537f118ccb487/index_new/cn/character_skills.json</x:v>
      </x:c>
    </x:row>
    <x:row r="7706" ht="53" customHeight="1">
      <x:c r="A7706" s="6" t="str">
        <x:v>1141524_9</x:v>
      </x:c>
      <x:c r="B7706" s="6" t="str">
        <x:v>1141524</x:v>
      </x:c>
      <x:c r="C7706" s="6" t="n">
        <x:v>9</x:v>
      </x:c>
      <x:c r="D7706" s="6" t="str">
        <x:v>献予「岁月」之诗</x:v>
      </x:c>
      <x:c r="E7706" s="7" t="str">
        <x:v>整场生效，对长夜月施放后，「长夜」施放忆灵技【迷梦，流失，如露】时造成的伤害提高23.4%，长夜月施放战技/终结技后，额外获得1点【忆质】。长夜月战技的暴击伤害提高效果额外提高，提高数值等同于长夜月暴击伤害的15.6%。</x:v>
      </x:c>
      <x:c r="F7706" s="6" t="n">
        <x:v>0</x:v>
      </x:c>
      <x:c r="G7706" s="6" t="n">
        <x:v>0</x:v>
      </x:c>
      <x:c r="H7706" s="6" t="n">
        <x:v>0</x:v>
      </x:c>
      <x:c r="I7706" s="6" t="n">
        <x:v>0</x:v>
      </x:c>
      <x:c r="J7706" s="6" t="str">
        <x:v>[0.234, 1, 0.156]</x:v>
      </x:c>
      <x:c r="K7706" s="7" t="str">
        <x:v>无首段伤害倍率，请覆盖或设为辅助技能</x:v>
      </x:c>
      <x:c r="L7706" s="6" t="str">
        <x:v>https://raw.githubusercontent.com/Mar-7th/StarRailRes/dbe8cdfcfb0bf657b9fe1cf92d5537f118ccb487/index_new/cn/character_skills.json</x:v>
      </x:c>
    </x:row>
    <x:row r="7707" ht="53" customHeight="1">
      <x:c r="A7707" s="6" t="str">
        <x:v>1141524_10</x:v>
      </x:c>
      <x:c r="B7707" s="6" t="str">
        <x:v>1141524</x:v>
      </x:c>
      <x:c r="C7707" s="6" t="n">
        <x:v>10</x:v>
      </x:c>
      <x:c r="D7707" s="6" t="str">
        <x:v>献予「岁月」之诗</x:v>
      </x:c>
      <x:c r="E7707" s="7" t="str">
        <x:v>整场生效，对长夜月施放后，「长夜」施放忆灵技【迷梦，流失，如露】时造成的伤害提高25.2%，长夜月施放战技/终结技后，额外获得1点【忆质】。长夜月战技的暴击伤害提高效果额外提高，提高数值等同于长夜月暴击伤害的16.8%。</x:v>
      </x:c>
      <x:c r="F7707" s="6" t="n">
        <x:v>0</x:v>
      </x:c>
      <x:c r="G7707" s="6" t="n">
        <x:v>0</x:v>
      </x:c>
      <x:c r="H7707" s="6" t="n">
        <x:v>0</x:v>
      </x:c>
      <x:c r="I7707" s="6" t="n">
        <x:v>0</x:v>
      </x:c>
      <x:c r="J7707" s="6" t="str">
        <x:v>[0.252, 1, 0.168]</x:v>
      </x:c>
      <x:c r="K7707" s="7" t="str">
        <x:v>无首段伤害倍率，请覆盖或设为辅助技能</x:v>
      </x:c>
      <x:c r="L7707" s="6" t="str">
        <x:v>https://raw.githubusercontent.com/Mar-7th/StarRailRes/dbe8cdfcfb0bf657b9fe1cf92d5537f118ccb487/index_new/cn/character_skills.json</x:v>
      </x:c>
    </x:row>
    <x:row r="7708" ht="83" customHeight="1">
      <x:c r="A7708" s="6" t="str">
        <x:v>1141525_1</x:v>
      </x:c>
      <x:c r="B7708" s="6" t="str">
        <x:v>1141525</x:v>
      </x:c>
      <x:c r="C7708" s="6" t="n">
        <x:v>1</x:v>
      </x:c>
      <x:c r="D7708" s="6" t="str">
        <x:v>献予「大地」之诗</x:v>
      </x:c>
      <x:c r="E7708" s="7" t="str">
        <x:v>德谬歌施放忆灵技时，使丹恒•腾荒获得【献予「大地」之诗】，并使【龙灵】的下3次攻击造成等同于【同袍】护盾量40%的相应属性附加伤害。当丹恒•腾荒持有【献予「大地」之诗】时，【同袍】造成的伤害提高12%。对丹恒•腾荒施放时，使龙灵行动提前100%，并使龙灵下一次行动时获得丹恒•腾荒终结技的强化效果、提供的护盾量为原护盾量的150%，不消耗丹恒•腾荒终结技的强化次数。</x:v>
      </x:c>
      <x:c r="F7708" s="6" t="n">
        <x:v>0</x:v>
      </x:c>
      <x:c r="G7708" s="6" t="n">
        <x:v>0</x:v>
      </x:c>
      <x:c r="H7708" s="6" t="n">
        <x:v>0</x:v>
      </x:c>
      <x:c r="I7708" s="6" t="n">
        <x:v>0</x:v>
      </x:c>
      <x:c r="J7708" s="6" t="str">
        <x:v>[0.12, 2, 3, 0.4, 1.5]</x:v>
      </x:c>
      <x:c r="K7708" s="7" t="str">
        <x:v>无首段伤害倍率，请覆盖或设为辅助技能</x:v>
      </x:c>
      <x:c r="L7708" s="6" t="str">
        <x:v>https://raw.githubusercontent.com/Mar-7th/StarRailRes/dbe8cdfcfb0bf657b9fe1cf92d5537f118ccb487/index_new/cn/character_skills.json</x:v>
      </x:c>
    </x:row>
    <x:row r="7709" ht="83" customHeight="1">
      <x:c r="A7709" s="6" t="str">
        <x:v>1141525_2</x:v>
      </x:c>
      <x:c r="B7709" s="6" t="str">
        <x:v>1141525</x:v>
      </x:c>
      <x:c r="C7709" s="6" t="n">
        <x:v>2</x:v>
      </x:c>
      <x:c r="D7709" s="6" t="str">
        <x:v>献予「大地」之诗</x:v>
      </x:c>
      <x:c r="E7709" s="7" t="str">
        <x:v>德谬歌施放忆灵技时，使丹恒•腾荒获得【献予「大地」之诗】，并使【龙灵】的下3次攻击造成等同于【同袍】护盾量48%的相应属性附加伤害。当丹恒•腾荒持有【献予「大地」之诗】时，【同袍】造成的伤害提高14.4%。对丹恒•腾荒施放时，使龙灵行动提前100%，并使龙灵下一次行动时获得丹恒•腾荒终结技的强化效果、提供的护盾量为原护盾量的150%，不消耗丹恒•腾荒终结技的强化次数。</x:v>
      </x:c>
      <x:c r="F7709" s="6" t="n">
        <x:v>0</x:v>
      </x:c>
      <x:c r="G7709" s="6" t="n">
        <x:v>0</x:v>
      </x:c>
      <x:c r="H7709" s="6" t="n">
        <x:v>0</x:v>
      </x:c>
      <x:c r="I7709" s="6" t="n">
        <x:v>0</x:v>
      </x:c>
      <x:c r="J7709" s="6" t="str">
        <x:v>[0.144, 2, 3, 0.48, 1.5]</x:v>
      </x:c>
      <x:c r="K7709" s="7" t="str">
        <x:v>无首段伤害倍率，请覆盖或设为辅助技能</x:v>
      </x:c>
      <x:c r="L7709" s="6" t="str">
        <x:v>https://raw.githubusercontent.com/Mar-7th/StarRailRes/dbe8cdfcfb0bf657b9fe1cf92d5537f118ccb487/index_new/cn/character_skills.json</x:v>
      </x:c>
    </x:row>
    <x:row r="7710" ht="83" customHeight="1">
      <x:c r="A7710" s="6" t="str">
        <x:v>1141525_3</x:v>
      </x:c>
      <x:c r="B7710" s="6" t="str">
        <x:v>1141525</x:v>
      </x:c>
      <x:c r="C7710" s="6" t="n">
        <x:v>3</x:v>
      </x:c>
      <x:c r="D7710" s="6" t="str">
        <x:v>献予「大地」之诗</x:v>
      </x:c>
      <x:c r="E7710" s="7" t="str">
        <x:v>德谬歌施放忆灵技时，使丹恒•腾荒获得【献予「大地」之诗】，并使【龙灵】的下3次攻击造成等同于【同袍】护盾量56%的相应属性附加伤害。当丹恒•腾荒持有【献予「大地」之诗】时，【同袍】造成的伤害提高16.8%。对丹恒•腾荒施放时，使龙灵行动提前100%，并使龙灵下一次行动时获得丹恒•腾荒终结技的强化效果、提供的护盾量为原护盾量的150%，不消耗丹恒•腾荒终结技的强化次数。</x:v>
      </x:c>
      <x:c r="F7710" s="6" t="n">
        <x:v>0</x:v>
      </x:c>
      <x:c r="G7710" s="6" t="n">
        <x:v>0</x:v>
      </x:c>
      <x:c r="H7710" s="6" t="n">
        <x:v>0</x:v>
      </x:c>
      <x:c r="I7710" s="6" t="n">
        <x:v>0</x:v>
      </x:c>
      <x:c r="J7710" s="6" t="str">
        <x:v>[0.168, 2, 3, 0.56, 1.5]</x:v>
      </x:c>
      <x:c r="K7710" s="7" t="str">
        <x:v>无首段伤害倍率，请覆盖或设为辅助技能</x:v>
      </x:c>
      <x:c r="L7710" s="6" t="str">
        <x:v>https://raw.githubusercontent.com/Mar-7th/StarRailRes/dbe8cdfcfb0bf657b9fe1cf92d5537f118ccb487/index_new/cn/character_skills.json</x:v>
      </x:c>
    </x:row>
    <x:row r="7711" ht="83" customHeight="1">
      <x:c r="A7711" s="6" t="str">
        <x:v>1141525_4</x:v>
      </x:c>
      <x:c r="B7711" s="6" t="str">
        <x:v>1141525</x:v>
      </x:c>
      <x:c r="C7711" s="6" t="n">
        <x:v>4</x:v>
      </x:c>
      <x:c r="D7711" s="6" t="str">
        <x:v>献予「大地」之诗</x:v>
      </x:c>
      <x:c r="E7711" s="7" t="str">
        <x:v>德谬歌施放忆灵技时，使丹恒•腾荒获得【献予「大地」之诗】，并使【龙灵】的下3次攻击造成等同于【同袍】护盾量64%的相应属性附加伤害。当丹恒•腾荒持有【献予「大地」之诗】时，【同袍】造成的伤害提高19.2%。对丹恒•腾荒施放时，使龙灵行动提前100%，并使龙灵下一次行动时获得丹恒•腾荒终结技的强化效果、提供的护盾量为原护盾量的150%，不消耗丹恒•腾荒终结技的强化次数。</x:v>
      </x:c>
      <x:c r="F7711" s="6" t="n">
        <x:v>0</x:v>
      </x:c>
      <x:c r="G7711" s="6" t="n">
        <x:v>0</x:v>
      </x:c>
      <x:c r="H7711" s="6" t="n">
        <x:v>0</x:v>
      </x:c>
      <x:c r="I7711" s="6" t="n">
        <x:v>0</x:v>
      </x:c>
      <x:c r="J7711" s="6" t="str">
        <x:v>[0.192, 2, 3, 0.64, 1.5]</x:v>
      </x:c>
      <x:c r="K7711" s="7" t="str">
        <x:v>无首段伤害倍率，请覆盖或设为辅助技能</x:v>
      </x:c>
      <x:c r="L7711" s="6" t="str">
        <x:v>https://raw.githubusercontent.com/Mar-7th/StarRailRes/dbe8cdfcfb0bf657b9fe1cf92d5537f118ccb487/index_new/cn/character_skills.json</x:v>
      </x:c>
    </x:row>
    <x:row r="7712" ht="83" customHeight="1">
      <x:c r="A7712" s="6" t="str">
        <x:v>1141525_5</x:v>
      </x:c>
      <x:c r="B7712" s="6" t="str">
        <x:v>1141525</x:v>
      </x:c>
      <x:c r="C7712" s="6" t="n">
        <x:v>5</x:v>
      </x:c>
      <x:c r="D7712" s="6" t="str">
        <x:v>献予「大地」之诗</x:v>
      </x:c>
      <x:c r="E7712" s="7" t="str">
        <x:v>德谬歌施放忆灵技时，使丹恒•腾荒获得【献予「大地」之诗】，并使【龙灵】的下3次攻击造成等同于【同袍】护盾量72%的相应属性附加伤害。当丹恒•腾荒持有【献予「大地」之诗】时，【同袍】造成的伤害提高21.6%。对丹恒•腾荒施放时，使龙灵行动提前100%，并使龙灵下一次行动时获得丹恒•腾荒终结技的强化效果、提供的护盾量为原护盾量的150%，不消耗丹恒•腾荒终结技的强化次数。</x:v>
      </x:c>
      <x:c r="F7712" s="6" t="n">
        <x:v>0</x:v>
      </x:c>
      <x:c r="G7712" s="6" t="n">
        <x:v>0</x:v>
      </x:c>
      <x:c r="H7712" s="6" t="n">
        <x:v>0</x:v>
      </x:c>
      <x:c r="I7712" s="6" t="n">
        <x:v>0</x:v>
      </x:c>
      <x:c r="J7712" s="6" t="str">
        <x:v>[0.216, 2, 3, 0.72, 1.5]</x:v>
      </x:c>
      <x:c r="K7712" s="7" t="str">
        <x:v>无首段伤害倍率，请覆盖或设为辅助技能</x:v>
      </x:c>
      <x:c r="L7712" s="6" t="str">
        <x:v>https://raw.githubusercontent.com/Mar-7th/StarRailRes/dbe8cdfcfb0bf657b9fe1cf92d5537f118ccb487/index_new/cn/character_skills.json</x:v>
      </x:c>
    </x:row>
    <x:row r="7713" ht="83" customHeight="1">
      <x:c r="A7713" s="6" t="str">
        <x:v>1141525_6</x:v>
      </x:c>
      <x:c r="B7713" s="6" t="str">
        <x:v>1141525</x:v>
      </x:c>
      <x:c r="C7713" s="6" t="n">
        <x:v>6</x:v>
      </x:c>
      <x:c r="D7713" s="6" t="str">
        <x:v>献予「大地」之诗</x:v>
      </x:c>
      <x:c r="E7713" s="7" t="str">
        <x:v>德谬歌施放忆灵技时，使丹恒•腾荒获得【献予「大地」之诗】，并使【龙灵】的下3次攻击造成等同于【同袍】护盾量80%的相应属性附加伤害。当丹恒•腾荒持有【献予「大地」之诗】时，【同袍】造成的伤害提高24%。对丹恒•腾荒施放时，使龙灵行动提前100%，并使龙灵下一次行动时获得丹恒•腾荒终结技的强化效果、提供的护盾量为原护盾量的150%，不消耗丹恒•腾荒终结技的强化次数。</x:v>
      </x:c>
      <x:c r="F7713" s="6" t="n">
        <x:v>0</x:v>
      </x:c>
      <x:c r="G7713" s="6" t="n">
        <x:v>0</x:v>
      </x:c>
      <x:c r="H7713" s="6" t="n">
        <x:v>0</x:v>
      </x:c>
      <x:c r="I7713" s="6" t="n">
        <x:v>0</x:v>
      </x:c>
      <x:c r="J7713" s="6" t="str">
        <x:v>[0.24, 2, 3, 0.8, 1.5]</x:v>
      </x:c>
      <x:c r="K7713" s="7" t="str">
        <x:v>无首段伤害倍率，请覆盖或设为辅助技能</x:v>
      </x:c>
      <x:c r="L7713" s="6" t="str">
        <x:v>https://raw.githubusercontent.com/Mar-7th/StarRailRes/dbe8cdfcfb0bf657b9fe1cf92d5537f118ccb487/index_new/cn/character_skills.json</x:v>
      </x:c>
    </x:row>
    <x:row r="7714" ht="83" customHeight="1">
      <x:c r="A7714" s="6" t="str">
        <x:v>1141525_7</x:v>
      </x:c>
      <x:c r="B7714" s="6" t="str">
        <x:v>1141525</x:v>
      </x:c>
      <x:c r="C7714" s="6" t="n">
        <x:v>7</x:v>
      </x:c>
      <x:c r="D7714" s="6" t="str">
        <x:v>献予「大地」之诗</x:v>
      </x:c>
      <x:c r="E7714" s="7" t="str">
        <x:v>德谬歌施放忆灵技时，使丹恒•腾荒获得【献予「大地」之诗】，并使【龙灵】的下3次攻击造成等同于【同袍】护盾量88%的相应属性附加伤害。当丹恒•腾荒持有【献予「大地」之诗】时，【同袍】造成的伤害提高26.4%。对丹恒•腾荒施放时，使龙灵行动提前100%，并使龙灵下一次行动时获得丹恒•腾荒终结技的强化效果、提供的护盾量为原护盾量的150%，不消耗丹恒•腾荒终结技的强化次数。</x:v>
      </x:c>
      <x:c r="F7714" s="6" t="n">
        <x:v>0</x:v>
      </x:c>
      <x:c r="G7714" s="6" t="n">
        <x:v>0</x:v>
      </x:c>
      <x:c r="H7714" s="6" t="n">
        <x:v>0</x:v>
      </x:c>
      <x:c r="I7714" s="6" t="n">
        <x:v>0</x:v>
      </x:c>
      <x:c r="J7714" s="6" t="str">
        <x:v>[0.264, 2, 3, 0.88, 1.5]</x:v>
      </x:c>
      <x:c r="K7714" s="7" t="str">
        <x:v>无首段伤害倍率，请覆盖或设为辅助技能</x:v>
      </x:c>
      <x:c r="L7714" s="6" t="str">
        <x:v>https://raw.githubusercontent.com/Mar-7th/StarRailRes/dbe8cdfcfb0bf657b9fe1cf92d5537f118ccb487/index_new/cn/character_skills.json</x:v>
      </x:c>
    </x:row>
    <x:row r="7715" ht="83" customHeight="1">
      <x:c r="A7715" s="6" t="str">
        <x:v>1141525_8</x:v>
      </x:c>
      <x:c r="B7715" s="6" t="str">
        <x:v>1141525</x:v>
      </x:c>
      <x:c r="C7715" s="6" t="n">
        <x:v>8</x:v>
      </x:c>
      <x:c r="D7715" s="6" t="str">
        <x:v>献予「大地」之诗</x:v>
      </x:c>
      <x:c r="E7715" s="7" t="str">
        <x:v>德谬歌施放忆灵技时，使丹恒•腾荒获得【献予「大地」之诗】，并使【龙灵】的下3次攻击造成等同于【同袍】护盾量96%的相应属性附加伤害。当丹恒•腾荒持有【献予「大地」之诗】时，【同袍】造成的伤害提高28.8%。对丹恒•腾荒施放时，使龙灵行动提前100%，并使龙灵下一次行动时获得丹恒•腾荒终结技的强化效果、提供的护盾量为原护盾量的150%，不消耗丹恒•腾荒终结技的强化次数。</x:v>
      </x:c>
      <x:c r="F7715" s="6" t="n">
        <x:v>0</x:v>
      </x:c>
      <x:c r="G7715" s="6" t="n">
        <x:v>0</x:v>
      </x:c>
      <x:c r="H7715" s="6" t="n">
        <x:v>0</x:v>
      </x:c>
      <x:c r="I7715" s="6" t="n">
        <x:v>0</x:v>
      </x:c>
      <x:c r="J7715" s="6" t="str">
        <x:v>[0.288, 2, 3, 0.96, 1.5]</x:v>
      </x:c>
      <x:c r="K7715" s="7" t="str">
        <x:v>无首段伤害倍率，请覆盖或设为辅助技能</x:v>
      </x:c>
      <x:c r="L7715" s="6" t="str">
        <x:v>https://raw.githubusercontent.com/Mar-7th/StarRailRes/dbe8cdfcfb0bf657b9fe1cf92d5537f118ccb487/index_new/cn/character_skills.json</x:v>
      </x:c>
    </x:row>
    <x:row r="7716" ht="83" customHeight="1">
      <x:c r="A7716" s="6" t="str">
        <x:v>1141525_9</x:v>
      </x:c>
      <x:c r="B7716" s="6" t="str">
        <x:v>1141525</x:v>
      </x:c>
      <x:c r="C7716" s="6" t="n">
        <x:v>9</x:v>
      </x:c>
      <x:c r="D7716" s="6" t="str">
        <x:v>献予「大地」之诗</x:v>
      </x:c>
      <x:c r="E7716" s="7" t="str">
        <x:v>德谬歌施放忆灵技时，使丹恒•腾荒获得【献予「大地」之诗】，并使【龙灵】的下3次攻击造成等同于【同袍】护盾量104%的相应属性附加伤害。当丹恒•腾荒持有【献予「大地」之诗】时，【同袍】造成的伤害提高31.2%。对丹恒•腾荒施放时，使龙灵行动提前100%，并使龙灵下一次行动时获得丹恒•腾荒终结技的强化效果、提供的护盾量为原护盾量的150%，不消耗丹恒•腾荒终结技的强化次数。</x:v>
      </x:c>
      <x:c r="F7716" s="6" t="n">
        <x:v>0</x:v>
      </x:c>
      <x:c r="G7716" s="6" t="n">
        <x:v>0</x:v>
      </x:c>
      <x:c r="H7716" s="6" t="n">
        <x:v>0</x:v>
      </x:c>
      <x:c r="I7716" s="6" t="n">
        <x:v>0</x:v>
      </x:c>
      <x:c r="J7716" s="6" t="str">
        <x:v>[0.312, 2, 3, 1.04, 1.5]</x:v>
      </x:c>
      <x:c r="K7716" s="7" t="str">
        <x:v>无首段伤害倍率，请覆盖或设为辅助技能</x:v>
      </x:c>
      <x:c r="L7716" s="6" t="str">
        <x:v>https://raw.githubusercontent.com/Mar-7th/StarRailRes/dbe8cdfcfb0bf657b9fe1cf92d5537f118ccb487/index_new/cn/character_skills.json</x:v>
      </x:c>
    </x:row>
    <x:row r="7717" ht="83" customHeight="1">
      <x:c r="A7717" s="6" t="str">
        <x:v>1141525_10</x:v>
      </x:c>
      <x:c r="B7717" s="6" t="str">
        <x:v>1141525</x:v>
      </x:c>
      <x:c r="C7717" s="6" t="n">
        <x:v>10</x:v>
      </x:c>
      <x:c r="D7717" s="6" t="str">
        <x:v>献予「大地」之诗</x:v>
      </x:c>
      <x:c r="E7717" s="7" t="str">
        <x:v>德谬歌施放忆灵技时，使丹恒•腾荒获得【献予「大地」之诗】，并使【龙灵】的下3次攻击造成等同于【同袍】护盾量112%的相应属性附加伤害。当丹恒•腾荒持有【献予「大地」之诗】时，【同袍】造成的伤害提高33.6%。对丹恒•腾荒施放时，使龙灵行动提前100%，并使龙灵下一次行动时获得丹恒•腾荒终结技的强化效果、提供的护盾量为原护盾量的150%，不消耗丹恒•腾荒终结技的强化次数。</x:v>
      </x:c>
      <x:c r="F7717" s="6" t="n">
        <x:v>0</x:v>
      </x:c>
      <x:c r="G7717" s="6" t="n">
        <x:v>0</x:v>
      </x:c>
      <x:c r="H7717" s="6" t="n">
        <x:v>0</x:v>
      </x:c>
      <x:c r="I7717" s="6" t="n">
        <x:v>0</x:v>
      </x:c>
      <x:c r="J7717" s="6" t="str">
        <x:v>[0.336, 2, 3, 1.12, 1.5]</x:v>
      </x:c>
      <x:c r="K7717" s="7" t="str">
        <x:v>无首段伤害倍率，请覆盖或设为辅助技能</x:v>
      </x:c>
      <x:c r="L7717" s="6" t="str">
        <x:v>https://raw.githubusercontent.com/Mar-7th/StarRailRes/dbe8cdfcfb0bf657b9fe1cf92d5537f118ccb487/index_new/cn/character_skills.json</x:v>
      </x:c>
    </x:row>
    <x:row r="7718" ht="68" customHeight="1">
      <x:c r="A7718" s="6" t="str">
        <x:v>1141526_1</x:v>
      </x:c>
      <x:c r="B7718" s="6" t="str">
        <x:v>1141526</x:v>
      </x:c>
      <x:c r="C7718" s="6" t="n">
        <x:v>1</x:v>
      </x:c>
      <x:c r="D7718" s="6" t="str">
        <x:v>献予「真我」之诗</x:v>
      </x:c>
      <x:c r="E7718" s="7" t="str">
        <x:v>昔涟每从1个除德谬歌以外不同的队友处获得【追忆】后，德谬歌施放【花与箭的舞曲】时额外对敌方随机单体造成1次等同于德谬歌30%生命上限的冰属性伤害。昔涟施放终结技后或德谬歌被召唤时，使德谬歌获得1点【故事】，当【故事】达到3点时，德谬歌消耗全部【故事】立即获得1个额外回合自动施放【花与箭的舞曲】。</x:v>
      </x:c>
      <x:c r="F7718" s="6" t="n">
        <x:v>0</x:v>
      </x:c>
      <x:c r="G7718" s="6" t="n">
        <x:v>0.3</x:v>
      </x:c>
      <x:c r="H7718" s="6" t="n">
        <x:v>0</x:v>
      </x:c>
      <x:c r="I7718" s="6" t="n">
        <x:v>0</x:v>
      </x:c>
      <x:c r="J7718" s="6" t="str">
        <x:v>[0.3, 3]</x:v>
      </x:c>
      <x:c r="K7718" s="7" t="str">
        <x:v>需确认条件及分段</x:v>
      </x:c>
      <x:c r="L7718" s="6" t="str">
        <x:v>https://raw.githubusercontent.com/Mar-7th/StarRailRes/dbe8cdfcfb0bf657b9fe1cf92d5537f118ccb487/index_new/cn/character_skills.json</x:v>
      </x:c>
    </x:row>
    <x:row r="7719" ht="68" customHeight="1">
      <x:c r="A7719" s="6" t="str">
        <x:v>1141526_2</x:v>
      </x:c>
      <x:c r="B7719" s="6" t="str">
        <x:v>1141526</x:v>
      </x:c>
      <x:c r="C7719" s="6" t="n">
        <x:v>2</x:v>
      </x:c>
      <x:c r="D7719" s="6" t="str">
        <x:v>献予「真我」之诗</x:v>
      </x:c>
      <x:c r="E7719" s="7" t="str">
        <x:v>昔涟每从1个除德谬歌以外不同的队友处获得【追忆】后，德谬歌施放【花与箭的舞曲】时额外对敌方随机单体造成1次等同于德谬歌36%生命上限的冰属性伤害。昔涟施放终结技后或德谬歌被召唤时，使德谬歌获得1点【故事】，当【故事】达到3点时，德谬歌消耗全部【故事】立即获得1个额外回合自动施放【花与箭的舞曲】。</x:v>
      </x:c>
      <x:c r="F7719" s="6" t="n">
        <x:v>0</x:v>
      </x:c>
      <x:c r="G7719" s="6" t="n">
        <x:v>0.36</x:v>
      </x:c>
      <x:c r="H7719" s="6" t="n">
        <x:v>0</x:v>
      </x:c>
      <x:c r="I7719" s="6" t="n">
        <x:v>0</x:v>
      </x:c>
      <x:c r="J7719" s="6" t="str">
        <x:v>[0.36, 3]</x:v>
      </x:c>
      <x:c r="K7719" s="7" t="str">
        <x:v>需确认条件及分段</x:v>
      </x:c>
      <x:c r="L7719" s="6" t="str">
        <x:v>https://raw.githubusercontent.com/Mar-7th/StarRailRes/dbe8cdfcfb0bf657b9fe1cf92d5537f118ccb487/index_new/cn/character_skills.json</x:v>
      </x:c>
    </x:row>
    <x:row r="7720" ht="68" customHeight="1">
      <x:c r="A7720" s="6" t="str">
        <x:v>1141526_3</x:v>
      </x:c>
      <x:c r="B7720" s="6" t="str">
        <x:v>1141526</x:v>
      </x:c>
      <x:c r="C7720" s="6" t="n">
        <x:v>3</x:v>
      </x:c>
      <x:c r="D7720" s="6" t="str">
        <x:v>献予「真我」之诗</x:v>
      </x:c>
      <x:c r="E7720" s="7" t="str">
        <x:v>昔涟每从1个除德谬歌以外不同的队友处获得【追忆】后，德谬歌施放【花与箭的舞曲】时额外对敌方随机单体造成1次等同于德谬歌42%生命上限的冰属性伤害。昔涟施放终结技后或德谬歌被召唤时，使德谬歌获得1点【故事】，当【故事】达到3点时，德谬歌消耗全部【故事】立即获得1个额外回合自动施放【花与箭的舞曲】。</x:v>
      </x:c>
      <x:c r="F7720" s="6" t="n">
        <x:v>0</x:v>
      </x:c>
      <x:c r="G7720" s="6" t="n">
        <x:v>0.42</x:v>
      </x:c>
      <x:c r="H7720" s="6" t="n">
        <x:v>0</x:v>
      </x:c>
      <x:c r="I7720" s="6" t="n">
        <x:v>0</x:v>
      </x:c>
      <x:c r="J7720" s="6" t="str">
        <x:v>[0.42, 3]</x:v>
      </x:c>
      <x:c r="K7720" s="7" t="str">
        <x:v>需确认条件及分段</x:v>
      </x:c>
      <x:c r="L7720" s="6" t="str">
        <x:v>https://raw.githubusercontent.com/Mar-7th/StarRailRes/dbe8cdfcfb0bf657b9fe1cf92d5537f118ccb487/index_new/cn/character_skills.json</x:v>
      </x:c>
    </x:row>
    <x:row r="7721" ht="68" customHeight="1">
      <x:c r="A7721" s="6" t="str">
        <x:v>1141526_4</x:v>
      </x:c>
      <x:c r="B7721" s="6" t="str">
        <x:v>1141526</x:v>
      </x:c>
      <x:c r="C7721" s="6" t="n">
        <x:v>4</x:v>
      </x:c>
      <x:c r="D7721" s="6" t="str">
        <x:v>献予「真我」之诗</x:v>
      </x:c>
      <x:c r="E7721" s="7" t="str">
        <x:v>昔涟每从1个除德谬歌以外不同的队友处获得【追忆】后，德谬歌施放【花与箭的舞曲】时额外对敌方随机单体造成1次等同于德谬歌48%生命上限的冰属性伤害。昔涟施放终结技后或德谬歌被召唤时，使德谬歌获得1点【故事】，当【故事】达到3点时，德谬歌消耗全部【故事】立即获得1个额外回合自动施放【花与箭的舞曲】。</x:v>
      </x:c>
      <x:c r="F7721" s="6" t="n">
        <x:v>0</x:v>
      </x:c>
      <x:c r="G7721" s="6" t="n">
        <x:v>0.48</x:v>
      </x:c>
      <x:c r="H7721" s="6" t="n">
        <x:v>0</x:v>
      </x:c>
      <x:c r="I7721" s="6" t="n">
        <x:v>0</x:v>
      </x:c>
      <x:c r="J7721" s="6" t="str">
        <x:v>[0.48, 3]</x:v>
      </x:c>
      <x:c r="K7721" s="7" t="str">
        <x:v>需确认条件及分段</x:v>
      </x:c>
      <x:c r="L7721" s="6" t="str">
        <x:v>https://raw.githubusercontent.com/Mar-7th/StarRailRes/dbe8cdfcfb0bf657b9fe1cf92d5537f118ccb487/index_new/cn/character_skills.json</x:v>
      </x:c>
    </x:row>
    <x:row r="7722" ht="68" customHeight="1">
      <x:c r="A7722" s="6" t="str">
        <x:v>1141526_5</x:v>
      </x:c>
      <x:c r="B7722" s="6" t="str">
        <x:v>1141526</x:v>
      </x:c>
      <x:c r="C7722" s="6" t="n">
        <x:v>5</x:v>
      </x:c>
      <x:c r="D7722" s="6" t="str">
        <x:v>献予「真我」之诗</x:v>
      </x:c>
      <x:c r="E7722" s="7" t="str">
        <x:v>昔涟每从1个除德谬歌以外不同的队友处获得【追忆】后，德谬歌施放【花与箭的舞曲】时额外对敌方随机单体造成1次等同于德谬歌54%生命上限的冰属性伤害。昔涟施放终结技后或德谬歌被召唤时，使德谬歌获得1点【故事】，当【故事】达到3点时，德谬歌消耗全部【故事】立即获得1个额外回合自动施放【花与箭的舞曲】。</x:v>
      </x:c>
      <x:c r="F7722" s="6" t="n">
        <x:v>0</x:v>
      </x:c>
      <x:c r="G7722" s="6" t="n">
        <x:v>0.54</x:v>
      </x:c>
      <x:c r="H7722" s="6" t="n">
        <x:v>0</x:v>
      </x:c>
      <x:c r="I7722" s="6" t="n">
        <x:v>0</x:v>
      </x:c>
      <x:c r="J7722" s="6" t="str">
        <x:v>[0.54, 3]</x:v>
      </x:c>
      <x:c r="K7722" s="7" t="str">
        <x:v>需确认条件及分段</x:v>
      </x:c>
      <x:c r="L7722" s="6" t="str">
        <x:v>https://raw.githubusercontent.com/Mar-7th/StarRailRes/dbe8cdfcfb0bf657b9fe1cf92d5537f118ccb487/index_new/cn/character_skills.json</x:v>
      </x:c>
    </x:row>
    <x:row r="7723" ht="68" customHeight="1">
      <x:c r="A7723" s="6" t="str">
        <x:v>1141526_6</x:v>
      </x:c>
      <x:c r="B7723" s="6" t="str">
        <x:v>1141526</x:v>
      </x:c>
      <x:c r="C7723" s="6" t="n">
        <x:v>6</x:v>
      </x:c>
      <x:c r="D7723" s="6" t="str">
        <x:v>献予「真我」之诗</x:v>
      </x:c>
      <x:c r="E7723" s="7" t="str">
        <x:v>昔涟每从1个除德谬歌以外不同的队友处获得【追忆】后，德谬歌施放【花与箭的舞曲】时额外对敌方随机单体造成1次等同于德谬歌60%生命上限的冰属性伤害。昔涟施放终结技后或德谬歌被召唤时，使德谬歌获得1点【故事】，当【故事】达到3点时，德谬歌消耗全部【故事】立即获得1个额外回合自动施放【花与箭的舞曲】。</x:v>
      </x:c>
      <x:c r="F7723" s="6" t="n">
        <x:v>0</x:v>
      </x:c>
      <x:c r="G7723" s="6" t="n">
        <x:v>0.6</x:v>
      </x:c>
      <x:c r="H7723" s="6" t="n">
        <x:v>0</x:v>
      </x:c>
      <x:c r="I7723" s="6" t="n">
        <x:v>0</x:v>
      </x:c>
      <x:c r="J7723" s="6" t="str">
        <x:v>[0.6, 3]</x:v>
      </x:c>
      <x:c r="K7723" s="7" t="str">
        <x:v>需确认条件及分段</x:v>
      </x:c>
      <x:c r="L7723" s="6" t="str">
        <x:v>https://raw.githubusercontent.com/Mar-7th/StarRailRes/dbe8cdfcfb0bf657b9fe1cf92d5537f118ccb487/index_new/cn/character_skills.json</x:v>
      </x:c>
    </x:row>
    <x:row r="7724" ht="68" customHeight="1">
      <x:c r="A7724" s="6" t="str">
        <x:v>1141526_7</x:v>
      </x:c>
      <x:c r="B7724" s="6" t="str">
        <x:v>1141526</x:v>
      </x:c>
      <x:c r="C7724" s="6" t="n">
        <x:v>7</x:v>
      </x:c>
      <x:c r="D7724" s="6" t="str">
        <x:v>献予「真我」之诗</x:v>
      </x:c>
      <x:c r="E7724" s="7" t="str">
        <x:v>昔涟每从1个除德谬歌以外不同的队友处获得【追忆】后，德谬歌施放【花与箭的舞曲】时额外对敌方随机单体造成1次等同于德谬歌66%生命上限的冰属性伤害。昔涟施放终结技后或德谬歌被召唤时，使德谬歌获得1点【故事】，当【故事】达到3点时，德谬歌消耗全部【故事】立即获得1个额外回合自动施放【花与箭的舞曲】。</x:v>
      </x:c>
      <x:c r="F7724" s="6" t="n">
        <x:v>0</x:v>
      </x:c>
      <x:c r="G7724" s="6" t="n">
        <x:v>0.66</x:v>
      </x:c>
      <x:c r="H7724" s="6" t="n">
        <x:v>0</x:v>
      </x:c>
      <x:c r="I7724" s="6" t="n">
        <x:v>0</x:v>
      </x:c>
      <x:c r="J7724" s="6" t="str">
        <x:v>[0.66, 3]</x:v>
      </x:c>
      <x:c r="K7724" s="7" t="str">
        <x:v>需确认条件及分段</x:v>
      </x:c>
      <x:c r="L7724" s="6" t="str">
        <x:v>https://raw.githubusercontent.com/Mar-7th/StarRailRes/dbe8cdfcfb0bf657b9fe1cf92d5537f118ccb487/index_new/cn/character_skills.json</x:v>
      </x:c>
    </x:row>
    <x:row r="7725" ht="68" customHeight="1">
      <x:c r="A7725" s="6" t="str">
        <x:v>1141526_8</x:v>
      </x:c>
      <x:c r="B7725" s="6" t="str">
        <x:v>1141526</x:v>
      </x:c>
      <x:c r="C7725" s="6" t="n">
        <x:v>8</x:v>
      </x:c>
      <x:c r="D7725" s="6" t="str">
        <x:v>献予「真我」之诗</x:v>
      </x:c>
      <x:c r="E7725" s="7" t="str">
        <x:v>昔涟每从1个除德谬歌以外不同的队友处获得【追忆】后，德谬歌施放【花与箭的舞曲】时额外对敌方随机单体造成1次等同于德谬歌72%生命上限的冰属性伤害。昔涟施放终结技后或德谬歌被召唤时，使德谬歌获得1点【故事】，当【故事】达到3点时，德谬歌消耗全部【故事】立即获得1个额外回合自动施放【花与箭的舞曲】。</x:v>
      </x:c>
      <x:c r="F7725" s="6" t="n">
        <x:v>0</x:v>
      </x:c>
      <x:c r="G7725" s="6" t="n">
        <x:v>0.72</x:v>
      </x:c>
      <x:c r="H7725" s="6" t="n">
        <x:v>0</x:v>
      </x:c>
      <x:c r="I7725" s="6" t="n">
        <x:v>0</x:v>
      </x:c>
      <x:c r="J7725" s="6" t="str">
        <x:v>[0.72, 3]</x:v>
      </x:c>
      <x:c r="K7725" s="7" t="str">
        <x:v>需确认条件及分段</x:v>
      </x:c>
      <x:c r="L7725" s="6" t="str">
        <x:v>https://raw.githubusercontent.com/Mar-7th/StarRailRes/dbe8cdfcfb0bf657b9fe1cf92d5537f118ccb487/index_new/cn/character_skills.json</x:v>
      </x:c>
    </x:row>
    <x:row r="7726" ht="68" customHeight="1">
      <x:c r="A7726" s="6" t="str">
        <x:v>1141526_9</x:v>
      </x:c>
      <x:c r="B7726" s="6" t="str">
        <x:v>1141526</x:v>
      </x:c>
      <x:c r="C7726" s="6" t="n">
        <x:v>9</x:v>
      </x:c>
      <x:c r="D7726" s="6" t="str">
        <x:v>献予「真我」之诗</x:v>
      </x:c>
      <x:c r="E7726" s="7" t="str">
        <x:v>昔涟每从1个除德谬歌以外不同的队友处获得【追忆】后，德谬歌施放【花与箭的舞曲】时额外对敌方随机单体造成1次等同于德谬歌78%生命上限的冰属性伤害。昔涟施放终结技后或德谬歌被召唤时，使德谬歌获得1点【故事】，当【故事】达到3点时，德谬歌消耗全部【故事】立即获得1个额外回合自动施放【花与箭的舞曲】。</x:v>
      </x:c>
      <x:c r="F7726" s="6" t="n">
        <x:v>0</x:v>
      </x:c>
      <x:c r="G7726" s="6" t="n">
        <x:v>0.78</x:v>
      </x:c>
      <x:c r="H7726" s="6" t="n">
        <x:v>0</x:v>
      </x:c>
      <x:c r="I7726" s="6" t="n">
        <x:v>0</x:v>
      </x:c>
      <x:c r="J7726" s="6" t="str">
        <x:v>[0.78, 3]</x:v>
      </x:c>
      <x:c r="K7726" s="7" t="str">
        <x:v>需确认条件及分段</x:v>
      </x:c>
      <x:c r="L7726" s="6" t="str">
        <x:v>https://raw.githubusercontent.com/Mar-7th/StarRailRes/dbe8cdfcfb0bf657b9fe1cf92d5537f118ccb487/index_new/cn/character_skills.json</x:v>
      </x:c>
    </x:row>
    <x:row r="7727" ht="68" customHeight="1">
      <x:c r="A7727" s="6" t="str">
        <x:v>1141526_10</x:v>
      </x:c>
      <x:c r="B7727" s="6" t="str">
        <x:v>1141526</x:v>
      </x:c>
      <x:c r="C7727" s="6" t="n">
        <x:v>10</x:v>
      </x:c>
      <x:c r="D7727" s="6" t="str">
        <x:v>献予「真我」之诗</x:v>
      </x:c>
      <x:c r="E7727" s="7" t="str">
        <x:v>昔涟每从1个除德谬歌以外不同的队友处获得【追忆】后，德谬歌施放【花与箭的舞曲】时额外对敌方随机单体造成1次等同于德谬歌84%生命上限的冰属性伤害。昔涟施放终结技后或德谬歌被召唤时，使德谬歌获得1点【故事】，当【故事】达到3点时，德谬歌消耗全部【故事】立即获得1个额外回合自动施放【花与箭的舞曲】。</x:v>
      </x:c>
      <x:c r="F7727" s="6" t="n">
        <x:v>0</x:v>
      </x:c>
      <x:c r="G7727" s="6" t="n">
        <x:v>0.84</x:v>
      </x:c>
      <x:c r="H7727" s="6" t="n">
        <x:v>0</x:v>
      </x:c>
      <x:c r="I7727" s="6" t="n">
        <x:v>0</x:v>
      </x:c>
      <x:c r="J7727" s="6" t="str">
        <x:v>[0.84, 3]</x:v>
      </x:c>
      <x:c r="K7727" s="7" t="str">
        <x:v>需确认条件及分段</x:v>
      </x:c>
      <x:c r="L7727" s="6" t="str">
        <x:v>https://raw.githubusercontent.com/Mar-7th/StarRailRes/dbe8cdfcfb0bf657b9fe1cf92d5537f118ccb487/index_new/cn/character_skills.json</x:v>
      </x:c>
    </x:row>
    <x:row r="7728" ht="20" customHeight="1">
      <x:c r="A7728" s="6" t="str">
        <x:v>1151201_1</x:v>
      </x:c>
      <x:c r="B7728" s="6" t="str">
        <x:v>1151201</x:v>
      </x:c>
      <x:c r="C7728" s="6" t="n">
        <x:v>1</x:v>
      </x:c>
      <x:c r="D7728" s="6" t="str">
        <x:v>叽叽啾啾四重奏</x:v>
      </x:c>
      <x:c r="E7728" s="7" t="str">
        <x:v>对敌方全体造成等同于「晴空乐手」75%生命上限的风属性伤害。</x:v>
      </x:c>
      <x:c r="F7728" s="6" t="n">
        <x:v>0</x:v>
      </x:c>
      <x:c r="G7728" s="6" t="n">
        <x:v>0.75</x:v>
      </x:c>
      <x:c r="H7728" s="6" t="n">
        <x:v>0</x:v>
      </x:c>
      <x:c r="I7728" s="6" t="n">
        <x:v>0</x:v>
      </x:c>
      <x:c r="J7728" s="6" t="str">
        <x:v>[0, 0.75]</x:v>
      </x:c>
      <x:c r="K7728" s="7" t="str">
        <x:v>需确认条件及分段</x:v>
      </x:c>
      <x:c r="L7728" s="6" t="str">
        <x:v>https://raw.githubusercontent.com/Mar-7th/StarRailRes/dbe8cdfcfb0bf657b9fe1cf92d5537f118ccb487/index_new/cn/character_skills.json</x:v>
      </x:c>
    </x:row>
    <x:row r="7729" ht="20" customHeight="1">
      <x:c r="A7729" s="6" t="str">
        <x:v>1151201_2</x:v>
      </x:c>
      <x:c r="B7729" s="6" t="str">
        <x:v>1151201</x:v>
      </x:c>
      <x:c r="C7729" s="6" t="n">
        <x:v>2</x:v>
      </x:c>
      <x:c r="D7729" s="6" t="str">
        <x:v>叽叽啾啾四重奏</x:v>
      </x:c>
      <x:c r="E7729" s="7" t="str">
        <x:v>对敌方全体造成等同于「晴空乐手」90%生命上限的风属性伤害。</x:v>
      </x:c>
      <x:c r="F7729" s="6" t="n">
        <x:v>0</x:v>
      </x:c>
      <x:c r="G7729" s="6" t="n">
        <x:v>0.9</x:v>
      </x:c>
      <x:c r="H7729" s="6" t="n">
        <x:v>0</x:v>
      </x:c>
      <x:c r="I7729" s="6" t="n">
        <x:v>0</x:v>
      </x:c>
      <x:c r="J7729" s="6" t="str">
        <x:v>[0, 0.9]</x:v>
      </x:c>
      <x:c r="K7729" s="7" t="str">
        <x:v>需确认条件及分段</x:v>
      </x:c>
      <x:c r="L7729" s="6" t="str">
        <x:v>https://raw.githubusercontent.com/Mar-7th/StarRailRes/dbe8cdfcfb0bf657b9fe1cf92d5537f118ccb487/index_new/cn/character_skills.json</x:v>
      </x:c>
    </x:row>
    <x:row r="7730" ht="20" customHeight="1">
      <x:c r="A7730" s="6" t="str">
        <x:v>1151201_3</x:v>
      </x:c>
      <x:c r="B7730" s="6" t="str">
        <x:v>1151201</x:v>
      </x:c>
      <x:c r="C7730" s="6" t="n">
        <x:v>3</x:v>
      </x:c>
      <x:c r="D7730" s="6" t="str">
        <x:v>叽叽啾啾四重奏</x:v>
      </x:c>
      <x:c r="E7730" s="7" t="str">
        <x:v>对敌方全体造成等同于「晴空乐手」105%生命上限的风属性伤害。</x:v>
      </x:c>
      <x:c r="F7730" s="6" t="n">
        <x:v>0</x:v>
      </x:c>
      <x:c r="G7730" s="6" t="n">
        <x:v>1.05</x:v>
      </x:c>
      <x:c r="H7730" s="6" t="n">
        <x:v>0</x:v>
      </x:c>
      <x:c r="I7730" s="6" t="n">
        <x:v>0</x:v>
      </x:c>
      <x:c r="J7730" s="6" t="str">
        <x:v>[0, 1.05]</x:v>
      </x:c>
      <x:c r="K7730" s="7" t="str">
        <x:v>需确认条件及分段</x:v>
      </x:c>
      <x:c r="L7730" s="6" t="str">
        <x:v>https://raw.githubusercontent.com/Mar-7th/StarRailRes/dbe8cdfcfb0bf657b9fe1cf92d5537f118ccb487/index_new/cn/character_skills.json</x:v>
      </x:c>
    </x:row>
    <x:row r="7731" ht="20" customHeight="1">
      <x:c r="A7731" s="6" t="str">
        <x:v>1151201_4</x:v>
      </x:c>
      <x:c r="B7731" s="6" t="str">
        <x:v>1151201</x:v>
      </x:c>
      <x:c r="C7731" s="6" t="n">
        <x:v>4</x:v>
      </x:c>
      <x:c r="D7731" s="6" t="str">
        <x:v>叽叽啾啾四重奏</x:v>
      </x:c>
      <x:c r="E7731" s="7" t="str">
        <x:v>对敌方全体造成等同于「晴空乐手」120%生命上限的风属性伤害。</x:v>
      </x:c>
      <x:c r="F7731" s="6" t="n">
        <x:v>0</x:v>
      </x:c>
      <x:c r="G7731" s="6" t="n">
        <x:v>1.2</x:v>
      </x:c>
      <x:c r="H7731" s="6" t="n">
        <x:v>0</x:v>
      </x:c>
      <x:c r="I7731" s="6" t="n">
        <x:v>0</x:v>
      </x:c>
      <x:c r="J7731" s="6" t="str">
        <x:v>[0, 1.2]</x:v>
      </x:c>
      <x:c r="K7731" s="7" t="str">
        <x:v>需确认条件及分段</x:v>
      </x:c>
      <x:c r="L7731" s="6" t="str">
        <x:v>https://raw.githubusercontent.com/Mar-7th/StarRailRes/dbe8cdfcfb0bf657b9fe1cf92d5537f118ccb487/index_new/cn/character_skills.json</x:v>
      </x:c>
    </x:row>
    <x:row r="7732" ht="20" customHeight="1">
      <x:c r="A7732" s="6" t="str">
        <x:v>1151201_5</x:v>
      </x:c>
      <x:c r="B7732" s="6" t="str">
        <x:v>1151201</x:v>
      </x:c>
      <x:c r="C7732" s="6" t="n">
        <x:v>5</x:v>
      </x:c>
      <x:c r="D7732" s="6" t="str">
        <x:v>叽叽啾啾四重奏</x:v>
      </x:c>
      <x:c r="E7732" s="7" t="str">
        <x:v>对敌方全体造成等同于「晴空乐手」135%生命上限的风属性伤害。</x:v>
      </x:c>
      <x:c r="F7732" s="6" t="n">
        <x:v>0</x:v>
      </x:c>
      <x:c r="G7732" s="6" t="n">
        <x:v>1.35</x:v>
      </x:c>
      <x:c r="H7732" s="6" t="n">
        <x:v>0</x:v>
      </x:c>
      <x:c r="I7732" s="6" t="n">
        <x:v>0</x:v>
      </x:c>
      <x:c r="J7732" s="6" t="str">
        <x:v>[0, 1.35]</x:v>
      </x:c>
      <x:c r="K7732" s="7" t="str">
        <x:v>需确认条件及分段</x:v>
      </x:c>
      <x:c r="L7732" s="6" t="str">
        <x:v>https://raw.githubusercontent.com/Mar-7th/StarRailRes/dbe8cdfcfb0bf657b9fe1cf92d5537f118ccb487/index_new/cn/character_skills.json</x:v>
      </x:c>
    </x:row>
    <x:row r="7733" ht="20" customHeight="1">
      <x:c r="A7733" s="6" t="str">
        <x:v>1151201_6</x:v>
      </x:c>
      <x:c r="B7733" s="6" t="str">
        <x:v>1151201</x:v>
      </x:c>
      <x:c r="C7733" s="6" t="n">
        <x:v>6</x:v>
      </x:c>
      <x:c r="D7733" s="6" t="str">
        <x:v>叽叽啾啾四重奏</x:v>
      </x:c>
      <x:c r="E7733" s="7" t="str">
        <x:v>对敌方全体造成等同于「晴空乐手」150%生命上限的风属性伤害。</x:v>
      </x:c>
      <x:c r="F7733" s="6" t="n">
        <x:v>0</x:v>
      </x:c>
      <x:c r="G7733" s="6" t="n">
        <x:v>1.5</x:v>
      </x:c>
      <x:c r="H7733" s="6" t="n">
        <x:v>0</x:v>
      </x:c>
      <x:c r="I7733" s="6" t="n">
        <x:v>0</x:v>
      </x:c>
      <x:c r="J7733" s="6" t="str">
        <x:v>[0, 1.5]</x:v>
      </x:c>
      <x:c r="K7733" s="7" t="str">
        <x:v>需确认条件及分段</x:v>
      </x:c>
      <x:c r="L7733" s="6" t="str">
        <x:v>https://raw.githubusercontent.com/Mar-7th/StarRailRes/dbe8cdfcfb0bf657b9fe1cf92d5537f118ccb487/index_new/cn/character_skills.json</x:v>
      </x:c>
    </x:row>
    <x:row r="7734" ht="20" customHeight="1">
      <x:c r="A7734" s="6" t="str">
        <x:v>1151201_7</x:v>
      </x:c>
      <x:c r="B7734" s="6" t="str">
        <x:v>1151201</x:v>
      </x:c>
      <x:c r="C7734" s="6" t="n">
        <x:v>7</x:v>
      </x:c>
      <x:c r="D7734" s="6" t="str">
        <x:v>叽叽啾啾四重奏</x:v>
      </x:c>
      <x:c r="E7734" s="7" t="str">
        <x:v>对敌方全体造成等同于「晴空乐手」165%生命上限的风属性伤害。</x:v>
      </x:c>
      <x:c r="F7734" s="6" t="n">
        <x:v>0</x:v>
      </x:c>
      <x:c r="G7734" s="6" t="n">
        <x:v>1.65</x:v>
      </x:c>
      <x:c r="H7734" s="6" t="n">
        <x:v>0</x:v>
      </x:c>
      <x:c r="I7734" s="6" t="n">
        <x:v>0</x:v>
      </x:c>
      <x:c r="J7734" s="6" t="str">
        <x:v>[0, 1.65]</x:v>
      </x:c>
      <x:c r="K7734" s="7" t="str">
        <x:v>需确认条件及分段</x:v>
      </x:c>
      <x:c r="L7734" s="6" t="str">
        <x:v>https://raw.githubusercontent.com/Mar-7th/StarRailRes/dbe8cdfcfb0bf657b9fe1cf92d5537f118ccb487/index_new/cn/character_skills.json</x:v>
      </x:c>
    </x:row>
    <x:row r="7735" ht="20" customHeight="1">
      <x:c r="A7735" s="6" t="str">
        <x:v>1151201_8</x:v>
      </x:c>
      <x:c r="B7735" s="6" t="str">
        <x:v>1151201</x:v>
      </x:c>
      <x:c r="C7735" s="6" t="n">
        <x:v>8</x:v>
      </x:c>
      <x:c r="D7735" s="6" t="str">
        <x:v>叽叽啾啾四重奏</x:v>
      </x:c>
      <x:c r="E7735" s="7" t="str">
        <x:v>对敌方全体造成等同于「晴空乐手」180%生命上限的风属性伤害。</x:v>
      </x:c>
      <x:c r="F7735" s="6" t="n">
        <x:v>0</x:v>
      </x:c>
      <x:c r="G7735" s="6" t="n">
        <x:v>1.8</x:v>
      </x:c>
      <x:c r="H7735" s="6" t="n">
        <x:v>0</x:v>
      </x:c>
      <x:c r="I7735" s="6" t="n">
        <x:v>0</x:v>
      </x:c>
      <x:c r="J7735" s="6" t="str">
        <x:v>[0, 1.8]</x:v>
      </x:c>
      <x:c r="K7735" s="7" t="str">
        <x:v>需确认条件及分段</x:v>
      </x:c>
      <x:c r="L7735" s="6" t="str">
        <x:v>https://raw.githubusercontent.com/Mar-7th/StarRailRes/dbe8cdfcfb0bf657b9fe1cf92d5537f118ccb487/index_new/cn/character_skills.json</x:v>
      </x:c>
    </x:row>
    <x:row r="7736" ht="20" customHeight="1">
      <x:c r="A7736" s="6" t="str">
        <x:v>1151201_9</x:v>
      </x:c>
      <x:c r="B7736" s="6" t="str">
        <x:v>1151201</x:v>
      </x:c>
      <x:c r="C7736" s="6" t="n">
        <x:v>9</x:v>
      </x:c>
      <x:c r="D7736" s="6" t="str">
        <x:v>叽叽啾啾四重奏</x:v>
      </x:c>
      <x:c r="E7736" s="7" t="str">
        <x:v>对敌方全体造成等同于「晴空乐手」195%生命上限的风属性伤害。</x:v>
      </x:c>
      <x:c r="F7736" s="6" t="n">
        <x:v>0</x:v>
      </x:c>
      <x:c r="G7736" s="6" t="n">
        <x:v>1.95</x:v>
      </x:c>
      <x:c r="H7736" s="6" t="n">
        <x:v>0</x:v>
      </x:c>
      <x:c r="I7736" s="6" t="n">
        <x:v>0</x:v>
      </x:c>
      <x:c r="J7736" s="6" t="str">
        <x:v>[0, 1.95]</x:v>
      </x:c>
      <x:c r="K7736" s="7" t="str">
        <x:v>需确认条件及分段</x:v>
      </x:c>
      <x:c r="L7736" s="6" t="str">
        <x:v>https://raw.githubusercontent.com/Mar-7th/StarRailRes/dbe8cdfcfb0bf657b9fe1cf92d5537f118ccb487/index_new/cn/character_skills.json</x:v>
      </x:c>
    </x:row>
    <x:row r="7737" ht="20" customHeight="1">
      <x:c r="A7737" s="6" t="str">
        <x:v>1151201_10</x:v>
      </x:c>
      <x:c r="B7737" s="6" t="str">
        <x:v>1151201</x:v>
      </x:c>
      <x:c r="C7737" s="6" t="n">
        <x:v>10</x:v>
      </x:c>
      <x:c r="D7737" s="6" t="str">
        <x:v>叽叽啾啾四重奏</x:v>
      </x:c>
      <x:c r="E7737" s="7" t="str">
        <x:v>对敌方全体造成等同于「晴空乐手」210%生命上限的风属性伤害。</x:v>
      </x:c>
      <x:c r="F7737" s="6" t="n">
        <x:v>0</x:v>
      </x:c>
      <x:c r="G7737" s="6" t="n">
        <x:v>2.1</x:v>
      </x:c>
      <x:c r="H7737" s="6" t="n">
        <x:v>0</x:v>
      </x:c>
      <x:c r="I7737" s="6" t="n">
        <x:v>0</x:v>
      </x:c>
      <x:c r="J7737" s="6" t="str">
        <x:v>[0, 2.1]</x:v>
      </x:c>
      <x:c r="K7737" s="7" t="str">
        <x:v>需确认条件及分段</x:v>
      </x:c>
      <x:c r="L7737" s="6" t="str">
        <x:v>https://raw.githubusercontent.com/Mar-7th/StarRailRes/dbe8cdfcfb0bf657b9fe1cf92d5537f118ccb487/index_new/cn/character_skills.json</x:v>
      </x:c>
    </x:row>
    <x:row r="7738" ht="83" customHeight="1">
      <x:c r="A7738" s="6" t="str">
        <x:v>1151203_1</x:v>
      </x:c>
      <x:c r="B7738" s="6" t="str">
        <x:v>1151203</x:v>
      </x:c>
      <x:c r="C7738" s="6" t="n">
        <x:v>1</x:v>
      </x:c>
      <x:c r="D7738" s="6" t="str">
        <x:v>扑翅雀跃的和声</x:v>
      </x:c>
      <x:c r="E7738" s="7" t="str">
        <x:v>处于【Fever】状态时，「晴空乐手」和倒计时将出现在行动序列上，并使知更鸟•晴歌与自身造成的伤害提高（30%+气氛值*1%）。「晴空乐手」回合开始时施放忆灵技。倒计时初始速度140点，回合开始时扣除50%的当前气氛值，至少扣除12点，当气氛值为零时，「晴空乐手」消失并使知更鸟•晴歌退出【Fever】状态。「晴空乐手」在场时，根据成员数量使敌方全体受到的伤害分别提高4%/6%/8%。</x:v>
      </x:c>
      <x:c r="F7738" s="6" t="n">
        <x:v>0</x:v>
      </x:c>
      <x:c r="G7738" s="6" t="n">
        <x:v>0</x:v>
      </x:c>
      <x:c r="H7738" s="6" t="n">
        <x:v>0</x:v>
      </x:c>
      <x:c r="I7738" s="6" t="n">
        <x:v>0</x:v>
      </x:c>
      <x:c r="J7738" s="6" t="str">
        <x:v>[0.3, 0.01, 0.04, 0.06, 0.08, 12, 0, 0, 140, 0.5]</x:v>
      </x:c>
      <x:c r="K7738" s="7" t="str">
        <x:v>无首段伤害倍率，请覆盖或设为辅助技能</x:v>
      </x:c>
      <x:c r="L7738" s="6" t="str">
        <x:v>https://raw.githubusercontent.com/Mar-7th/StarRailRes/dbe8cdfcfb0bf657b9fe1cf92d5537f118ccb487/index_new/cn/character_skills.json</x:v>
      </x:c>
    </x:row>
    <x:row r="7739" ht="83" customHeight="1">
      <x:c r="A7739" s="6" t="str">
        <x:v>1151203_2</x:v>
      </x:c>
      <x:c r="B7739" s="6" t="str">
        <x:v>1151203</x:v>
      </x:c>
      <x:c r="C7739" s="6" t="n">
        <x:v>2</x:v>
      </x:c>
      <x:c r="D7739" s="6" t="str">
        <x:v>扑翅雀跃的和声</x:v>
      </x:c>
      <x:c r="E7739" s="7" t="str">
        <x:v>处于【Fever】状态时，「晴空乐手」和倒计时将出现在行动序列上，并使知更鸟•晴歌与自身造成的伤害提高（36%+气氛值*1.2%）。「晴空乐手」回合开始时施放忆灵技。倒计时初始速度140点，回合开始时扣除50%的当前气氛值，至少扣除12点，当气氛值为零时，「晴空乐手」消失并使知更鸟•晴歌退出【Fever】状态。「晴空乐手」在场时，根据成员数量使敌方全体受到的伤害分别提高4.8%/7.2%/9.6%。</x:v>
      </x:c>
      <x:c r="F7739" s="6" t="n">
        <x:v>0</x:v>
      </x:c>
      <x:c r="G7739" s="6" t="n">
        <x:v>0</x:v>
      </x:c>
      <x:c r="H7739" s="6" t="n">
        <x:v>0</x:v>
      </x:c>
      <x:c r="I7739" s="6" t="n">
        <x:v>0</x:v>
      </x:c>
      <x:c r="J7739" s="6" t="str">
        <x:v>[0.36, 0.012, 0.048, 0.072, 0.096, 12, 0, 0, 140, 0.5]</x:v>
      </x:c>
      <x:c r="K7739" s="7" t="str">
        <x:v>无首段伤害倍率，请覆盖或设为辅助技能</x:v>
      </x:c>
      <x:c r="L7739" s="6" t="str">
        <x:v>https://raw.githubusercontent.com/Mar-7th/StarRailRes/dbe8cdfcfb0bf657b9fe1cf92d5537f118ccb487/index_new/cn/character_skills.json</x:v>
      </x:c>
    </x:row>
    <x:row r="7740" ht="83" customHeight="1">
      <x:c r="A7740" s="6" t="str">
        <x:v>1151203_3</x:v>
      </x:c>
      <x:c r="B7740" s="6" t="str">
        <x:v>1151203</x:v>
      </x:c>
      <x:c r="C7740" s="6" t="n">
        <x:v>3</x:v>
      </x:c>
      <x:c r="D7740" s="6" t="str">
        <x:v>扑翅雀跃的和声</x:v>
      </x:c>
      <x:c r="E7740" s="7" t="str">
        <x:v>处于【Fever】状态时，「晴空乐手」和倒计时将出现在行动序列上，并使知更鸟•晴歌与自身造成的伤害提高（42%+气氛值*1.4%）。「晴空乐手」回合开始时施放忆灵技。倒计时初始速度140点，回合开始时扣除50%的当前气氛值，至少扣除12点，当气氛值为零时，「晴空乐手」消失并使知更鸟•晴歌退出【Fever】状态。「晴空乐手」在场时，根据成员数量使敌方全体受到的伤害分别提高5.6%/8.4%/11.2%。</x:v>
      </x:c>
      <x:c r="F7740" s="6" t="n">
        <x:v>0</x:v>
      </x:c>
      <x:c r="G7740" s="6" t="n">
        <x:v>0</x:v>
      </x:c>
      <x:c r="H7740" s="6" t="n">
        <x:v>0</x:v>
      </x:c>
      <x:c r="I7740" s="6" t="n">
        <x:v>0</x:v>
      </x:c>
      <x:c r="J7740" s="6" t="str">
        <x:v>[0.42, 0.014, 0.056, 0.084, 0.112, 12, 0, 0, 140, 0.5]</x:v>
      </x:c>
      <x:c r="K7740" s="7" t="str">
        <x:v>无首段伤害倍率，请覆盖或设为辅助技能</x:v>
      </x:c>
      <x:c r="L7740" s="6" t="str">
        <x:v>https://raw.githubusercontent.com/Mar-7th/StarRailRes/dbe8cdfcfb0bf657b9fe1cf92d5537f118ccb487/index_new/cn/character_skills.json</x:v>
      </x:c>
    </x:row>
    <x:row r="7741" ht="83" customHeight="1">
      <x:c r="A7741" s="6" t="str">
        <x:v>1151203_4</x:v>
      </x:c>
      <x:c r="B7741" s="6" t="str">
        <x:v>1151203</x:v>
      </x:c>
      <x:c r="C7741" s="6" t="n">
        <x:v>4</x:v>
      </x:c>
      <x:c r="D7741" s="6" t="str">
        <x:v>扑翅雀跃的和声</x:v>
      </x:c>
      <x:c r="E7741" s="7" t="str">
        <x:v>处于【Fever】状态时，「晴空乐手」和倒计时将出现在行动序列上，并使知更鸟•晴歌与自身造成的伤害提高（48%+气氛值*1.6%）。「晴空乐手」回合开始时施放忆灵技。倒计时初始速度140点，回合开始时扣除50%的当前气氛值，至少扣除12点，当气氛值为零时，「晴空乐手」消失并使知更鸟•晴歌退出【Fever】状态。「晴空乐手」在场时，根据成员数量使敌方全体受到的伤害分别提高6.4%/9.6%/12.8%。</x:v>
      </x:c>
      <x:c r="F7741" s="6" t="n">
        <x:v>0</x:v>
      </x:c>
      <x:c r="G7741" s="6" t="n">
        <x:v>0</x:v>
      </x:c>
      <x:c r="H7741" s="6" t="n">
        <x:v>0</x:v>
      </x:c>
      <x:c r="I7741" s="6" t="n">
        <x:v>0</x:v>
      </x:c>
      <x:c r="J7741" s="6" t="str">
        <x:v>[0.48, 0.016, 0.064, 0.096, 0.128, 12, 0, 0, 140, 0.5]</x:v>
      </x:c>
      <x:c r="K7741" s="7" t="str">
        <x:v>无首段伤害倍率，请覆盖或设为辅助技能</x:v>
      </x:c>
      <x:c r="L7741" s="6" t="str">
        <x:v>https://raw.githubusercontent.com/Mar-7th/StarRailRes/dbe8cdfcfb0bf657b9fe1cf92d5537f118ccb487/index_new/cn/character_skills.json</x:v>
      </x:c>
    </x:row>
    <x:row r="7742" ht="83" customHeight="1">
      <x:c r="A7742" s="6" t="str">
        <x:v>1151203_5</x:v>
      </x:c>
      <x:c r="B7742" s="6" t="str">
        <x:v>1151203</x:v>
      </x:c>
      <x:c r="C7742" s="6" t="n">
        <x:v>5</x:v>
      </x:c>
      <x:c r="D7742" s="6" t="str">
        <x:v>扑翅雀跃的和声</x:v>
      </x:c>
      <x:c r="E7742" s="7" t="str">
        <x:v>处于【Fever】状态时，「晴空乐手」和倒计时将出现在行动序列上，并使知更鸟•晴歌与自身造成的伤害提高（54%+气氛值*1.8%）。「晴空乐手」回合开始时施放忆灵技。倒计时初始速度140点，回合开始时扣除50%的当前气氛值，至少扣除12点，当气氛值为零时，「晴空乐手」消失并使知更鸟•晴歌退出【Fever】状态。「晴空乐手」在场时，根据成员数量使敌方全体受到的伤害分别提高7.2%/10.8%/14.4%。</x:v>
      </x:c>
      <x:c r="F7742" s="6" t="n">
        <x:v>0</x:v>
      </x:c>
      <x:c r="G7742" s="6" t="n">
        <x:v>0</x:v>
      </x:c>
      <x:c r="H7742" s="6" t="n">
        <x:v>0</x:v>
      </x:c>
      <x:c r="I7742" s="6" t="n">
        <x:v>0</x:v>
      </x:c>
      <x:c r="J7742" s="6" t="str">
        <x:v>[0.54, 0.018, 0.072, 0.108, 0.144, 12, 0, 0, 140, 0.5]</x:v>
      </x:c>
      <x:c r="K7742" s="7" t="str">
        <x:v>无首段伤害倍率，请覆盖或设为辅助技能</x:v>
      </x:c>
      <x:c r="L7742" s="6" t="str">
        <x:v>https://raw.githubusercontent.com/Mar-7th/StarRailRes/dbe8cdfcfb0bf657b9fe1cf92d5537f118ccb487/index_new/cn/character_skills.json</x:v>
      </x:c>
    </x:row>
    <x:row r="7743" ht="83" customHeight="1">
      <x:c r="A7743" s="6" t="str">
        <x:v>1151203_6</x:v>
      </x:c>
      <x:c r="B7743" s="6" t="str">
        <x:v>1151203</x:v>
      </x:c>
      <x:c r="C7743" s="6" t="n">
        <x:v>6</x:v>
      </x:c>
      <x:c r="D7743" s="6" t="str">
        <x:v>扑翅雀跃的和声</x:v>
      </x:c>
      <x:c r="E7743" s="7" t="str">
        <x:v>处于【Fever】状态时，「晴空乐手」和倒计时将出现在行动序列上，并使知更鸟•晴歌与自身造成的伤害提高（60%+气氛值*2%）。「晴空乐手」回合开始时施放忆灵技。倒计时初始速度140点，回合开始时扣除50%的当前气氛值，至少扣除12点，当气氛值为零时，「晴空乐手」消失并使知更鸟•晴歌退出【Fever】状态。「晴空乐手」在场时，根据成员数量使敌方全体受到的伤害分别提高8%/12%/16%。</x:v>
      </x:c>
      <x:c r="F7743" s="6" t="n">
        <x:v>0</x:v>
      </x:c>
      <x:c r="G7743" s="6" t="n">
        <x:v>0</x:v>
      </x:c>
      <x:c r="H7743" s="6" t="n">
        <x:v>0</x:v>
      </x:c>
      <x:c r="I7743" s="6" t="n">
        <x:v>0</x:v>
      </x:c>
      <x:c r="J7743" s="6" t="str">
        <x:v>[0.6, 0.02, 0.08, 0.12, 0.16, 12, 0, 0, 140, 0.5]</x:v>
      </x:c>
      <x:c r="K7743" s="7" t="str">
        <x:v>无首段伤害倍率，请覆盖或设为辅助技能</x:v>
      </x:c>
      <x:c r="L7743" s="6" t="str">
        <x:v>https://raw.githubusercontent.com/Mar-7th/StarRailRes/dbe8cdfcfb0bf657b9fe1cf92d5537f118ccb487/index_new/cn/character_skills.json</x:v>
      </x:c>
    </x:row>
    <x:row r="7744" ht="83" customHeight="1">
      <x:c r="A7744" s="6" t="str">
        <x:v>1151203_7</x:v>
      </x:c>
      <x:c r="B7744" s="6" t="str">
        <x:v>1151203</x:v>
      </x:c>
      <x:c r="C7744" s="6" t="n">
        <x:v>7</x:v>
      </x:c>
      <x:c r="D7744" s="6" t="str">
        <x:v>扑翅雀跃的和声</x:v>
      </x:c>
      <x:c r="E7744" s="7" t="str">
        <x:v>处于【Fever】状态时，「晴空乐手」和倒计时将出现在行动序列上，并使知更鸟•晴歌与自身造成的伤害提高（66%+气氛值*2.2%）。「晴空乐手」回合开始时施放忆灵技。倒计时初始速度140点，回合开始时扣除50%的当前气氛值，至少扣除12点，当气氛值为零时，「晴空乐手」消失并使知更鸟•晴歌退出【Fever】状态。「晴空乐手」在场时，根据成员数量使敌方全体受到的伤害分别提高8.8%/13.2%/17.6%。</x:v>
      </x:c>
      <x:c r="F7744" s="6" t="n">
        <x:v>0</x:v>
      </x:c>
      <x:c r="G7744" s="6" t="n">
        <x:v>0</x:v>
      </x:c>
      <x:c r="H7744" s="6" t="n">
        <x:v>0</x:v>
      </x:c>
      <x:c r="I7744" s="6" t="n">
        <x:v>0</x:v>
      </x:c>
      <x:c r="J7744" s="6" t="str">
        <x:v>[0.66, 0.022, 0.088, 0.132, 0.176, 12, 0, 0, 140, 0.5]</x:v>
      </x:c>
      <x:c r="K7744" s="7" t="str">
        <x:v>无首段伤害倍率，请覆盖或设为辅助技能</x:v>
      </x:c>
      <x:c r="L7744" s="6" t="str">
        <x:v>https://raw.githubusercontent.com/Mar-7th/StarRailRes/dbe8cdfcfb0bf657b9fe1cf92d5537f118ccb487/index_new/cn/character_skills.json</x:v>
      </x:c>
    </x:row>
    <x:row r="7745" ht="83" customHeight="1">
      <x:c r="A7745" s="6" t="str">
        <x:v>1151203_8</x:v>
      </x:c>
      <x:c r="B7745" s="6" t="str">
        <x:v>1151203</x:v>
      </x:c>
      <x:c r="C7745" s="6" t="n">
        <x:v>8</x:v>
      </x:c>
      <x:c r="D7745" s="6" t="str">
        <x:v>扑翅雀跃的和声</x:v>
      </x:c>
      <x:c r="E7745" s="7" t="str">
        <x:v>处于【Fever】状态时，「晴空乐手」和倒计时将出现在行动序列上，并使知更鸟•晴歌与自身造成的伤害提高（72%+气氛值*2.4%）。「晴空乐手」回合开始时施放忆灵技。倒计时初始速度140点，回合开始时扣除50%的当前气氛值，至少扣除12点，当气氛值为零时，「晴空乐手」消失并使知更鸟•晴歌退出【Fever】状态。「晴空乐手」在场时，根据成员数量使敌方全体受到的伤害分别提高9.6%/14.4%/19.2%。</x:v>
      </x:c>
      <x:c r="F7745" s="6" t="n">
        <x:v>0</x:v>
      </x:c>
      <x:c r="G7745" s="6" t="n">
        <x:v>0</x:v>
      </x:c>
      <x:c r="H7745" s="6" t="n">
        <x:v>0</x:v>
      </x:c>
      <x:c r="I7745" s="6" t="n">
        <x:v>0</x:v>
      </x:c>
      <x:c r="J7745" s="6" t="str">
        <x:v>[0.72, 0.024, 0.096, 0.144, 0.192, 12, 0, 0, 140, 0.5]</x:v>
      </x:c>
      <x:c r="K7745" s="7" t="str">
        <x:v>无首段伤害倍率，请覆盖或设为辅助技能</x:v>
      </x:c>
      <x:c r="L7745" s="6" t="str">
        <x:v>https://raw.githubusercontent.com/Mar-7th/StarRailRes/dbe8cdfcfb0bf657b9fe1cf92d5537f118ccb487/index_new/cn/character_skills.json</x:v>
      </x:c>
    </x:row>
    <x:row r="7746" ht="83" customHeight="1">
      <x:c r="A7746" s="6" t="str">
        <x:v>1151203_9</x:v>
      </x:c>
      <x:c r="B7746" s="6" t="str">
        <x:v>1151203</x:v>
      </x:c>
      <x:c r="C7746" s="6" t="n">
        <x:v>9</x:v>
      </x:c>
      <x:c r="D7746" s="6" t="str">
        <x:v>扑翅雀跃的和声</x:v>
      </x:c>
      <x:c r="E7746" s="7" t="str">
        <x:v>处于【Fever】状态时，「晴空乐手」和倒计时将出现在行动序列上，并使知更鸟•晴歌与自身造成的伤害提高（78%+气氛值*2.6%）。「晴空乐手」回合开始时施放忆灵技。倒计时初始速度140点，回合开始时扣除50%的当前气氛值，至少扣除12点，当气氛值为零时，「晴空乐手」消失并使知更鸟•晴歌退出【Fever】状态。「晴空乐手」在场时，根据成员数量使敌方全体受到的伤害分别提高10.4%/15.6%/20.8%。</x:v>
      </x:c>
      <x:c r="F7746" s="6" t="n">
        <x:v>0</x:v>
      </x:c>
      <x:c r="G7746" s="6" t="n">
        <x:v>0</x:v>
      </x:c>
      <x:c r="H7746" s="6" t="n">
        <x:v>0</x:v>
      </x:c>
      <x:c r="I7746" s="6" t="n">
        <x:v>0</x:v>
      </x:c>
      <x:c r="J7746" s="6" t="str">
        <x:v>[0.78, 0.026, 0.104, 0.156, 0.208, 12, 0, 0, 140, 0.5]</x:v>
      </x:c>
      <x:c r="K7746" s="7" t="str">
        <x:v>无首段伤害倍率，请覆盖或设为辅助技能</x:v>
      </x:c>
      <x:c r="L7746" s="6" t="str">
        <x:v>https://raw.githubusercontent.com/Mar-7th/StarRailRes/dbe8cdfcfb0bf657b9fe1cf92d5537f118ccb487/index_new/cn/character_skills.json</x:v>
      </x:c>
    </x:row>
    <x:row r="7747" ht="83" customHeight="1">
      <x:c r="A7747" s="6" t="str">
        <x:v>1151203_10</x:v>
      </x:c>
      <x:c r="B7747" s="6" t="str">
        <x:v>1151203</x:v>
      </x:c>
      <x:c r="C7747" s="6" t="n">
        <x:v>10</x:v>
      </x:c>
      <x:c r="D7747" s="6" t="str">
        <x:v>扑翅雀跃的和声</x:v>
      </x:c>
      <x:c r="E7747" s="7" t="str">
        <x:v>处于【Fever】状态时，「晴空乐手」和倒计时将出现在行动序列上，并使知更鸟•晴歌与自身造成的伤害提高（84%+气氛值*2.8%）。「晴空乐手」回合开始时施放忆灵技。倒计时初始速度140点，回合开始时扣除50%的当前气氛值，至少扣除12点，当气氛值为零时，「晴空乐手」消失并使知更鸟•晴歌退出【Fever】状态。「晴空乐手」在场时，根据成员数量使敌方全体受到的伤害分别提高11.2%/16.8%/22.4%。</x:v>
      </x:c>
      <x:c r="F7747" s="6" t="n">
        <x:v>0</x:v>
      </x:c>
      <x:c r="G7747" s="6" t="n">
        <x:v>0</x:v>
      </x:c>
      <x:c r="H7747" s="6" t="n">
        <x:v>0</x:v>
      </x:c>
      <x:c r="I7747" s="6" t="n">
        <x:v>0</x:v>
      </x:c>
      <x:c r="J7747" s="6" t="str">
        <x:v>[0.84, 0.028, 0.112, 0.168, 0.224, 12, 0, 0, 140, 0.5]</x:v>
      </x:c>
      <x:c r="K7747" s="7" t="str">
        <x:v>无首段伤害倍率，请覆盖或设为辅助技能</x:v>
      </x:c>
      <x:c r="L7747" s="6" t="str">
        <x:v>https://raw.githubusercontent.com/Mar-7th/StarRailRes/dbe8cdfcfb0bf657b9fe1cf92d5537f118ccb487/index_new/cn/character_skills.json</x:v>
      </x:c>
    </x:row>
    <x:row r="7748" ht="20" customHeight="1">
      <x:c r="A7748" s="6" t="str">
        <x:v>1151205_1</x:v>
      </x:c>
      <x:c r="B7748" s="6" t="str">
        <x:v>1151205</x:v>
      </x:c>
      <x:c r="C7748" s="6" t="n">
        <x:v>1</x:v>
      </x:c>
      <x:c r="D7748" s="6" t="str">
        <x:v>贴近海的心跳</x:v>
      </x:c>
      <x:c r="E7748" s="7" t="str">
        <x:v>「晴空乐手」被召唤时，为知更鸟•晴歌恢复20点能量。</x:v>
      </x:c>
      <x:c r="F7748" s="6" t="n">
        <x:v>0</x:v>
      </x:c>
      <x:c r="G7748" s="6" t="n">
        <x:v>0</x:v>
      </x:c>
      <x:c r="H7748" s="6" t="n">
        <x:v>0</x:v>
      </x:c>
      <x:c r="I7748" s="6" t="n">
        <x:v>0</x:v>
      </x:c>
      <x:c r="J7748" s="6" t="str">
        <x:v>[20]</x:v>
      </x:c>
      <x:c r="K7748" s="7" t="str">
        <x:v>无首段伤害倍率，请覆盖或设为辅助技能</x:v>
      </x:c>
      <x:c r="L7748" s="6" t="str">
        <x:v>https://raw.githubusercontent.com/Mar-7th/StarRailRes/dbe8cdfcfb0bf657b9fe1cf92d5537f118ccb487/index_new/cn/character_skills.json</x:v>
      </x:c>
    </x:row>
    <x:row r="7749" ht="20" customHeight="1">
      <x:c r="A7749" s="6" t="str">
        <x:v>1151205_2</x:v>
      </x:c>
      <x:c r="B7749" s="6" t="str">
        <x:v>1151205</x:v>
      </x:c>
      <x:c r="C7749" s="6" t="n">
        <x:v>2</x:v>
      </x:c>
      <x:c r="D7749" s="6" t="str">
        <x:v>贴近海的心跳</x:v>
      </x:c>
      <x:c r="E7749" s="7" t="str">
        <x:v>「晴空乐手」被召唤时，为知更鸟•晴歌恢复20点能量。</x:v>
      </x:c>
      <x:c r="F7749" s="6" t="n">
        <x:v>0</x:v>
      </x:c>
      <x:c r="G7749" s="6" t="n">
        <x:v>0</x:v>
      </x:c>
      <x:c r="H7749" s="6" t="n">
        <x:v>0</x:v>
      </x:c>
      <x:c r="I7749" s="6" t="n">
        <x:v>0</x:v>
      </x:c>
      <x:c r="J7749" s="6" t="str">
        <x:v>[20]</x:v>
      </x:c>
      <x:c r="K7749" s="7" t="str">
        <x:v>无首段伤害倍率，请覆盖或设为辅助技能</x:v>
      </x:c>
      <x:c r="L7749" s="6" t="str">
        <x:v>https://raw.githubusercontent.com/Mar-7th/StarRailRes/dbe8cdfcfb0bf657b9fe1cf92d5537f118ccb487/index_new/cn/character_skills.json</x:v>
      </x:c>
    </x:row>
    <x:row r="7750" ht="20" customHeight="1">
      <x:c r="A7750" s="6" t="str">
        <x:v>1151205_3</x:v>
      </x:c>
      <x:c r="B7750" s="6" t="str">
        <x:v>1151205</x:v>
      </x:c>
      <x:c r="C7750" s="6" t="n">
        <x:v>3</x:v>
      </x:c>
      <x:c r="D7750" s="6" t="str">
        <x:v>贴近海的心跳</x:v>
      </x:c>
      <x:c r="E7750" s="7" t="str">
        <x:v>「晴空乐手」被召唤时，为知更鸟•晴歌恢复20点能量。</x:v>
      </x:c>
      <x:c r="F7750" s="6" t="n">
        <x:v>0</x:v>
      </x:c>
      <x:c r="G7750" s="6" t="n">
        <x:v>0</x:v>
      </x:c>
      <x:c r="H7750" s="6" t="n">
        <x:v>0</x:v>
      </x:c>
      <x:c r="I7750" s="6" t="n">
        <x:v>0</x:v>
      </x:c>
      <x:c r="J7750" s="6" t="str">
        <x:v>[20]</x:v>
      </x:c>
      <x:c r="K7750" s="7" t="str">
        <x:v>无首段伤害倍率，请覆盖或设为辅助技能</x:v>
      </x:c>
      <x:c r="L7750" s="6" t="str">
        <x:v>https://raw.githubusercontent.com/Mar-7th/StarRailRes/dbe8cdfcfb0bf657b9fe1cf92d5537f118ccb487/index_new/cn/character_skills.json</x:v>
      </x:c>
    </x:row>
    <x:row r="7751" ht="20" customHeight="1">
      <x:c r="A7751" s="6" t="str">
        <x:v>1151205_4</x:v>
      </x:c>
      <x:c r="B7751" s="6" t="str">
        <x:v>1151205</x:v>
      </x:c>
      <x:c r="C7751" s="6" t="n">
        <x:v>4</x:v>
      </x:c>
      <x:c r="D7751" s="6" t="str">
        <x:v>贴近海的心跳</x:v>
      </x:c>
      <x:c r="E7751" s="7" t="str">
        <x:v>「晴空乐手」被召唤时，为知更鸟•晴歌恢复20点能量。</x:v>
      </x:c>
      <x:c r="F7751" s="6" t="n">
        <x:v>0</x:v>
      </x:c>
      <x:c r="G7751" s="6" t="n">
        <x:v>0</x:v>
      </x:c>
      <x:c r="H7751" s="6" t="n">
        <x:v>0</x:v>
      </x:c>
      <x:c r="I7751" s="6" t="n">
        <x:v>0</x:v>
      </x:c>
      <x:c r="J7751" s="6" t="str">
        <x:v>[20]</x:v>
      </x:c>
      <x:c r="K7751" s="7" t="str">
        <x:v>无首段伤害倍率，请覆盖或设为辅助技能</x:v>
      </x:c>
      <x:c r="L7751" s="6" t="str">
        <x:v>https://raw.githubusercontent.com/Mar-7th/StarRailRes/dbe8cdfcfb0bf657b9fe1cf92d5537f118ccb487/index_new/cn/character_skills.json</x:v>
      </x:c>
    </x:row>
    <x:row r="7752" ht="20" customHeight="1">
      <x:c r="A7752" s="6" t="str">
        <x:v>1151205_5</x:v>
      </x:c>
      <x:c r="B7752" s="6" t="str">
        <x:v>1151205</x:v>
      </x:c>
      <x:c r="C7752" s="6" t="n">
        <x:v>5</x:v>
      </x:c>
      <x:c r="D7752" s="6" t="str">
        <x:v>贴近海的心跳</x:v>
      </x:c>
      <x:c r="E7752" s="7" t="str">
        <x:v>「晴空乐手」被召唤时，为知更鸟•晴歌恢复20点能量。</x:v>
      </x:c>
      <x:c r="F7752" s="6" t="n">
        <x:v>0</x:v>
      </x:c>
      <x:c r="G7752" s="6" t="n">
        <x:v>0</x:v>
      </x:c>
      <x:c r="H7752" s="6" t="n">
        <x:v>0</x:v>
      </x:c>
      <x:c r="I7752" s="6" t="n">
        <x:v>0</x:v>
      </x:c>
      <x:c r="J7752" s="6" t="str">
        <x:v>[20]</x:v>
      </x:c>
      <x:c r="K7752" s="7" t="str">
        <x:v>无首段伤害倍率，请覆盖或设为辅助技能</x:v>
      </x:c>
      <x:c r="L7752" s="6" t="str">
        <x:v>https://raw.githubusercontent.com/Mar-7th/StarRailRes/dbe8cdfcfb0bf657b9fe1cf92d5537f118ccb487/index_new/cn/character_skills.json</x:v>
      </x:c>
    </x:row>
    <x:row r="7753" ht="20" customHeight="1">
      <x:c r="A7753" s="6" t="str">
        <x:v>1151205_6</x:v>
      </x:c>
      <x:c r="B7753" s="6" t="str">
        <x:v>1151205</x:v>
      </x:c>
      <x:c r="C7753" s="6" t="n">
        <x:v>6</x:v>
      </x:c>
      <x:c r="D7753" s="6" t="str">
        <x:v>贴近海的心跳</x:v>
      </x:c>
      <x:c r="E7753" s="7" t="str">
        <x:v>「晴空乐手」被召唤时，为知更鸟•晴歌恢复20点能量。</x:v>
      </x:c>
      <x:c r="F7753" s="6" t="n">
        <x:v>0</x:v>
      </x:c>
      <x:c r="G7753" s="6" t="n">
        <x:v>0</x:v>
      </x:c>
      <x:c r="H7753" s="6" t="n">
        <x:v>0</x:v>
      </x:c>
      <x:c r="I7753" s="6" t="n">
        <x:v>0</x:v>
      </x:c>
      <x:c r="J7753" s="6" t="str">
        <x:v>[20]</x:v>
      </x:c>
      <x:c r="K7753" s="7" t="str">
        <x:v>无首段伤害倍率，请覆盖或设为辅助技能</x:v>
      </x:c>
      <x:c r="L7753" s="6" t="str">
        <x:v>https://raw.githubusercontent.com/Mar-7th/StarRailRes/dbe8cdfcfb0bf657b9fe1cf92d5537f118ccb487/index_new/cn/character_skills.json</x:v>
      </x:c>
    </x:row>
    <x:row r="7754" ht="20" customHeight="1">
      <x:c r="A7754" s="6" t="str">
        <x:v>1151205_7</x:v>
      </x:c>
      <x:c r="B7754" s="6" t="str">
        <x:v>1151205</x:v>
      </x:c>
      <x:c r="C7754" s="6" t="n">
        <x:v>7</x:v>
      </x:c>
      <x:c r="D7754" s="6" t="str">
        <x:v>贴近海的心跳</x:v>
      </x:c>
      <x:c r="E7754" s="7" t="str">
        <x:v>「晴空乐手」被召唤时，为知更鸟•晴歌恢复20点能量。</x:v>
      </x:c>
      <x:c r="F7754" s="6" t="n">
        <x:v>0</x:v>
      </x:c>
      <x:c r="G7754" s="6" t="n">
        <x:v>0</x:v>
      </x:c>
      <x:c r="H7754" s="6" t="n">
        <x:v>0</x:v>
      </x:c>
      <x:c r="I7754" s="6" t="n">
        <x:v>0</x:v>
      </x:c>
      <x:c r="J7754" s="6" t="str">
        <x:v>[20]</x:v>
      </x:c>
      <x:c r="K7754" s="7" t="str">
        <x:v>无首段伤害倍率，请覆盖或设为辅助技能</x:v>
      </x:c>
      <x:c r="L7754" s="6" t="str">
        <x:v>https://raw.githubusercontent.com/Mar-7th/StarRailRes/dbe8cdfcfb0bf657b9fe1cf92d5537f118ccb487/index_new/cn/character_skills.json</x:v>
      </x:c>
    </x:row>
    <x:row r="7755" ht="20" customHeight="1">
      <x:c r="A7755" s="6" t="str">
        <x:v>1151205_8</x:v>
      </x:c>
      <x:c r="B7755" s="6" t="str">
        <x:v>1151205</x:v>
      </x:c>
      <x:c r="C7755" s="6" t="n">
        <x:v>8</x:v>
      </x:c>
      <x:c r="D7755" s="6" t="str">
        <x:v>贴近海的心跳</x:v>
      </x:c>
      <x:c r="E7755" s="7" t="str">
        <x:v>「晴空乐手」被召唤时，为知更鸟•晴歌恢复20点能量。</x:v>
      </x:c>
      <x:c r="F7755" s="6" t="n">
        <x:v>0</x:v>
      </x:c>
      <x:c r="G7755" s="6" t="n">
        <x:v>0</x:v>
      </x:c>
      <x:c r="H7755" s="6" t="n">
        <x:v>0</x:v>
      </x:c>
      <x:c r="I7755" s="6" t="n">
        <x:v>0</x:v>
      </x:c>
      <x:c r="J7755" s="6" t="str">
        <x:v>[20]</x:v>
      </x:c>
      <x:c r="K7755" s="7" t="str">
        <x:v>无首段伤害倍率，请覆盖或设为辅助技能</x:v>
      </x:c>
      <x:c r="L7755" s="6" t="str">
        <x:v>https://raw.githubusercontent.com/Mar-7th/StarRailRes/dbe8cdfcfb0bf657b9fe1cf92d5537f118ccb487/index_new/cn/character_skills.json</x:v>
      </x:c>
    </x:row>
    <x:row r="7756" ht="20" customHeight="1">
      <x:c r="A7756" s="6" t="str">
        <x:v>1151205_9</x:v>
      </x:c>
      <x:c r="B7756" s="6" t="str">
        <x:v>1151205</x:v>
      </x:c>
      <x:c r="C7756" s="6" t="n">
        <x:v>9</x:v>
      </x:c>
      <x:c r="D7756" s="6" t="str">
        <x:v>贴近海的心跳</x:v>
      </x:c>
      <x:c r="E7756" s="7" t="str">
        <x:v>「晴空乐手」被召唤时，为知更鸟•晴歌恢复20点能量。</x:v>
      </x:c>
      <x:c r="F7756" s="6" t="n">
        <x:v>0</x:v>
      </x:c>
      <x:c r="G7756" s="6" t="n">
        <x:v>0</x:v>
      </x:c>
      <x:c r="H7756" s="6" t="n">
        <x:v>0</x:v>
      </x:c>
      <x:c r="I7756" s="6" t="n">
        <x:v>0</x:v>
      </x:c>
      <x:c r="J7756" s="6" t="str">
        <x:v>[20]</x:v>
      </x:c>
      <x:c r="K7756" s="7" t="str">
        <x:v>无首段伤害倍率，请覆盖或设为辅助技能</x:v>
      </x:c>
      <x:c r="L7756" s="6" t="str">
        <x:v>https://raw.githubusercontent.com/Mar-7th/StarRailRes/dbe8cdfcfb0bf657b9fe1cf92d5537f118ccb487/index_new/cn/character_skills.json</x:v>
      </x:c>
    </x:row>
    <x:row r="7757" ht="20" customHeight="1">
      <x:c r="A7757" s="6" t="str">
        <x:v>1151205_10</x:v>
      </x:c>
      <x:c r="B7757" s="6" t="str">
        <x:v>1151205</x:v>
      </x:c>
      <x:c r="C7757" s="6" t="n">
        <x:v>10</x:v>
      </x:c>
      <x:c r="D7757" s="6" t="str">
        <x:v>贴近海的心跳</x:v>
      </x:c>
      <x:c r="E7757" s="7" t="str">
        <x:v>「晴空乐手」被召唤时，为知更鸟•晴歌恢复20点能量。</x:v>
      </x:c>
      <x:c r="F7757" s="6" t="n">
        <x:v>0</x:v>
      </x:c>
      <x:c r="G7757" s="6" t="n">
        <x:v>0</x:v>
      </x:c>
      <x:c r="H7757" s="6" t="n">
        <x:v>0</x:v>
      </x:c>
      <x:c r="I7757" s="6" t="n">
        <x:v>0</x:v>
      </x:c>
      <x:c r="J7757" s="6" t="str">
        <x:v>[20]</x:v>
      </x:c>
      <x:c r="K7757" s="7" t="str">
        <x:v>无首段伤害倍率，请覆盖或设为辅助技能</x:v>
      </x:c>
      <x:c r="L7757" s="6" t="str">
        <x:v>https://raw.githubusercontent.com/Mar-7th/StarRailRes/dbe8cdfcfb0bf657b9fe1cf92d5537f118ccb487/index_new/cn/character_skills.json</x:v>
      </x:c>
    </x:row>
    <x:row r="7758" ht="20" customHeight="1">
      <x:c r="A7758" s="6" t="str">
        <x:v>1151206_1</x:v>
      </x:c>
      <x:c r="B7758" s="6" t="str">
        <x:v>1151206</x:v>
      </x:c>
      <x:c r="C7758" s="6" t="n">
        <x:v>1</x:v>
      </x:c>
      <x:c r="D7758" s="6" t="str">
        <x:v>乘上夏夜晚风</x:v>
      </x:c>
      <x:c r="E7758" s="7" t="str">
        <x:v>「晴空乐手」消失时，使知更鸟•晴歌行动提前50%。</x:v>
      </x:c>
      <x:c r="F7758" s="6" t="n">
        <x:v>0</x:v>
      </x:c>
      <x:c r="G7758" s="6" t="n">
        <x:v>0</x:v>
      </x:c>
      <x:c r="H7758" s="6" t="n">
        <x:v>0</x:v>
      </x:c>
      <x:c r="I7758" s="6" t="n">
        <x:v>0</x:v>
      </x:c>
      <x:c r="J7758" s="6" t="str">
        <x:v>[0.5]</x:v>
      </x:c>
      <x:c r="K7758" s="7" t="str">
        <x:v>无首段伤害倍率，请覆盖或设为辅助技能</x:v>
      </x:c>
      <x:c r="L7758" s="6" t="str">
        <x:v>https://raw.githubusercontent.com/Mar-7th/StarRailRes/dbe8cdfcfb0bf657b9fe1cf92d5537f118ccb487/index_new/cn/character_skills.json</x:v>
      </x:c>
    </x:row>
    <x:row r="7759" ht="20" customHeight="1">
      <x:c r="A7759" s="6" t="str">
        <x:v>1151206_2</x:v>
      </x:c>
      <x:c r="B7759" s="6" t="str">
        <x:v>1151206</x:v>
      </x:c>
      <x:c r="C7759" s="6" t="n">
        <x:v>2</x:v>
      </x:c>
      <x:c r="D7759" s="6" t="str">
        <x:v>乘上夏夜晚风</x:v>
      </x:c>
      <x:c r="E7759" s="7" t="str">
        <x:v>「晴空乐手」消失时，使知更鸟•晴歌行动提前50%。</x:v>
      </x:c>
      <x:c r="F7759" s="6" t="n">
        <x:v>0</x:v>
      </x:c>
      <x:c r="G7759" s="6" t="n">
        <x:v>0</x:v>
      </x:c>
      <x:c r="H7759" s="6" t="n">
        <x:v>0</x:v>
      </x:c>
      <x:c r="I7759" s="6" t="n">
        <x:v>0</x:v>
      </x:c>
      <x:c r="J7759" s="6" t="str">
        <x:v>[0.5]</x:v>
      </x:c>
      <x:c r="K7759" s="7" t="str">
        <x:v>无首段伤害倍率，请覆盖或设为辅助技能</x:v>
      </x:c>
      <x:c r="L7759" s="6" t="str">
        <x:v>https://raw.githubusercontent.com/Mar-7th/StarRailRes/dbe8cdfcfb0bf657b9fe1cf92d5537f118ccb487/index_new/cn/character_skills.json</x:v>
      </x:c>
    </x:row>
    <x:row r="7760" ht="20" customHeight="1">
      <x:c r="A7760" s="6" t="str">
        <x:v>1151206_3</x:v>
      </x:c>
      <x:c r="B7760" s="6" t="str">
        <x:v>1151206</x:v>
      </x:c>
      <x:c r="C7760" s="6" t="n">
        <x:v>3</x:v>
      </x:c>
      <x:c r="D7760" s="6" t="str">
        <x:v>乘上夏夜晚风</x:v>
      </x:c>
      <x:c r="E7760" s="7" t="str">
        <x:v>「晴空乐手」消失时，使知更鸟•晴歌行动提前50%。</x:v>
      </x:c>
      <x:c r="F7760" s="6" t="n">
        <x:v>0</x:v>
      </x:c>
      <x:c r="G7760" s="6" t="n">
        <x:v>0</x:v>
      </x:c>
      <x:c r="H7760" s="6" t="n">
        <x:v>0</x:v>
      </x:c>
      <x:c r="I7760" s="6" t="n">
        <x:v>0</x:v>
      </x:c>
      <x:c r="J7760" s="6" t="str">
        <x:v>[0.5]</x:v>
      </x:c>
      <x:c r="K7760" s="7" t="str">
        <x:v>无首段伤害倍率，请覆盖或设为辅助技能</x:v>
      </x:c>
      <x:c r="L7760" s="6" t="str">
        <x:v>https://raw.githubusercontent.com/Mar-7th/StarRailRes/dbe8cdfcfb0bf657b9fe1cf92d5537f118ccb487/index_new/cn/character_skills.json</x:v>
      </x:c>
    </x:row>
    <x:row r="7761" ht="20" customHeight="1">
      <x:c r="A7761" s="6" t="str">
        <x:v>1151206_4</x:v>
      </x:c>
      <x:c r="B7761" s="6" t="str">
        <x:v>1151206</x:v>
      </x:c>
      <x:c r="C7761" s="6" t="n">
        <x:v>4</x:v>
      </x:c>
      <x:c r="D7761" s="6" t="str">
        <x:v>乘上夏夜晚风</x:v>
      </x:c>
      <x:c r="E7761" s="7" t="str">
        <x:v>「晴空乐手」消失时，使知更鸟•晴歌行动提前50%。</x:v>
      </x:c>
      <x:c r="F7761" s="6" t="n">
        <x:v>0</x:v>
      </x:c>
      <x:c r="G7761" s="6" t="n">
        <x:v>0</x:v>
      </x:c>
      <x:c r="H7761" s="6" t="n">
        <x:v>0</x:v>
      </x:c>
      <x:c r="I7761" s="6" t="n">
        <x:v>0</x:v>
      </x:c>
      <x:c r="J7761" s="6" t="str">
        <x:v>[0.5]</x:v>
      </x:c>
      <x:c r="K7761" s="7" t="str">
        <x:v>无首段伤害倍率，请覆盖或设为辅助技能</x:v>
      </x:c>
      <x:c r="L7761" s="6" t="str">
        <x:v>https://raw.githubusercontent.com/Mar-7th/StarRailRes/dbe8cdfcfb0bf657b9fe1cf92d5537f118ccb487/index_new/cn/character_skills.json</x:v>
      </x:c>
    </x:row>
    <x:row r="7762" ht="20" customHeight="1">
      <x:c r="A7762" s="6" t="str">
        <x:v>1151206_5</x:v>
      </x:c>
      <x:c r="B7762" s="6" t="str">
        <x:v>1151206</x:v>
      </x:c>
      <x:c r="C7762" s="6" t="n">
        <x:v>5</x:v>
      </x:c>
      <x:c r="D7762" s="6" t="str">
        <x:v>乘上夏夜晚风</x:v>
      </x:c>
      <x:c r="E7762" s="7" t="str">
        <x:v>「晴空乐手」消失时，使知更鸟•晴歌行动提前50%。</x:v>
      </x:c>
      <x:c r="F7762" s="6" t="n">
        <x:v>0</x:v>
      </x:c>
      <x:c r="G7762" s="6" t="n">
        <x:v>0</x:v>
      </x:c>
      <x:c r="H7762" s="6" t="n">
        <x:v>0</x:v>
      </x:c>
      <x:c r="I7762" s="6" t="n">
        <x:v>0</x:v>
      </x:c>
      <x:c r="J7762" s="6" t="str">
        <x:v>[0.5]</x:v>
      </x:c>
      <x:c r="K7762" s="7" t="str">
        <x:v>无首段伤害倍率，请覆盖或设为辅助技能</x:v>
      </x:c>
      <x:c r="L7762" s="6" t="str">
        <x:v>https://raw.githubusercontent.com/Mar-7th/StarRailRes/dbe8cdfcfb0bf657b9fe1cf92d5537f118ccb487/index_new/cn/character_skills.json</x:v>
      </x:c>
    </x:row>
    <x:row r="7763" ht="20" customHeight="1">
      <x:c r="A7763" s="6" t="str">
        <x:v>1151206_6</x:v>
      </x:c>
      <x:c r="B7763" s="6" t="str">
        <x:v>1151206</x:v>
      </x:c>
      <x:c r="C7763" s="6" t="n">
        <x:v>6</x:v>
      </x:c>
      <x:c r="D7763" s="6" t="str">
        <x:v>乘上夏夜晚风</x:v>
      </x:c>
      <x:c r="E7763" s="7" t="str">
        <x:v>「晴空乐手」消失时，使知更鸟•晴歌行动提前50%。</x:v>
      </x:c>
      <x:c r="F7763" s="6" t="n">
        <x:v>0</x:v>
      </x:c>
      <x:c r="G7763" s="6" t="n">
        <x:v>0</x:v>
      </x:c>
      <x:c r="H7763" s="6" t="n">
        <x:v>0</x:v>
      </x:c>
      <x:c r="I7763" s="6" t="n">
        <x:v>0</x:v>
      </x:c>
      <x:c r="J7763" s="6" t="str">
        <x:v>[0.5]</x:v>
      </x:c>
      <x:c r="K7763" s="7" t="str">
        <x:v>无首段伤害倍率，请覆盖或设为辅助技能</x:v>
      </x:c>
      <x:c r="L7763" s="6" t="str">
        <x:v>https://raw.githubusercontent.com/Mar-7th/StarRailRes/dbe8cdfcfb0bf657b9fe1cf92d5537f118ccb487/index_new/cn/character_skills.json</x:v>
      </x:c>
    </x:row>
    <x:row r="7764" ht="20" customHeight="1">
      <x:c r="A7764" s="6" t="str">
        <x:v>1151206_7</x:v>
      </x:c>
      <x:c r="B7764" s="6" t="str">
        <x:v>1151206</x:v>
      </x:c>
      <x:c r="C7764" s="6" t="n">
        <x:v>7</x:v>
      </x:c>
      <x:c r="D7764" s="6" t="str">
        <x:v>乘上夏夜晚风</x:v>
      </x:c>
      <x:c r="E7764" s="7" t="str">
        <x:v>「晴空乐手」消失时，使知更鸟•晴歌行动提前50%。</x:v>
      </x:c>
      <x:c r="F7764" s="6" t="n">
        <x:v>0</x:v>
      </x:c>
      <x:c r="G7764" s="6" t="n">
        <x:v>0</x:v>
      </x:c>
      <x:c r="H7764" s="6" t="n">
        <x:v>0</x:v>
      </x:c>
      <x:c r="I7764" s="6" t="n">
        <x:v>0</x:v>
      </x:c>
      <x:c r="J7764" s="6" t="str">
        <x:v>[0.5]</x:v>
      </x:c>
      <x:c r="K7764" s="7" t="str">
        <x:v>无首段伤害倍率，请覆盖或设为辅助技能</x:v>
      </x:c>
      <x:c r="L7764" s="6" t="str">
        <x:v>https://raw.githubusercontent.com/Mar-7th/StarRailRes/dbe8cdfcfb0bf657b9fe1cf92d5537f118ccb487/index_new/cn/character_skills.json</x:v>
      </x:c>
    </x:row>
    <x:row r="7765" ht="20" customHeight="1">
      <x:c r="A7765" s="6" t="str">
        <x:v>1151206_8</x:v>
      </x:c>
      <x:c r="B7765" s="6" t="str">
        <x:v>1151206</x:v>
      </x:c>
      <x:c r="C7765" s="6" t="n">
        <x:v>8</x:v>
      </x:c>
      <x:c r="D7765" s="6" t="str">
        <x:v>乘上夏夜晚风</x:v>
      </x:c>
      <x:c r="E7765" s="7" t="str">
        <x:v>「晴空乐手」消失时，使知更鸟•晴歌行动提前50%。</x:v>
      </x:c>
      <x:c r="F7765" s="6" t="n">
        <x:v>0</x:v>
      </x:c>
      <x:c r="G7765" s="6" t="n">
        <x:v>0</x:v>
      </x:c>
      <x:c r="H7765" s="6" t="n">
        <x:v>0</x:v>
      </x:c>
      <x:c r="I7765" s="6" t="n">
        <x:v>0</x:v>
      </x:c>
      <x:c r="J7765" s="6" t="str">
        <x:v>[0.5]</x:v>
      </x:c>
      <x:c r="K7765" s="7" t="str">
        <x:v>无首段伤害倍率，请覆盖或设为辅助技能</x:v>
      </x:c>
      <x:c r="L7765" s="6" t="str">
        <x:v>https://raw.githubusercontent.com/Mar-7th/StarRailRes/dbe8cdfcfb0bf657b9fe1cf92d5537f118ccb487/index_new/cn/character_skills.json</x:v>
      </x:c>
    </x:row>
    <x:row r="7766" ht="20" customHeight="1">
      <x:c r="A7766" s="6" t="str">
        <x:v>1151206_9</x:v>
      </x:c>
      <x:c r="B7766" s="6" t="str">
        <x:v>1151206</x:v>
      </x:c>
      <x:c r="C7766" s="6" t="n">
        <x:v>9</x:v>
      </x:c>
      <x:c r="D7766" s="6" t="str">
        <x:v>乘上夏夜晚风</x:v>
      </x:c>
      <x:c r="E7766" s="7" t="str">
        <x:v>「晴空乐手」消失时，使知更鸟•晴歌行动提前50%。</x:v>
      </x:c>
      <x:c r="F7766" s="6" t="n">
        <x:v>0</x:v>
      </x:c>
      <x:c r="G7766" s="6" t="n">
        <x:v>0</x:v>
      </x:c>
      <x:c r="H7766" s="6" t="n">
        <x:v>0</x:v>
      </x:c>
      <x:c r="I7766" s="6" t="n">
        <x:v>0</x:v>
      </x:c>
      <x:c r="J7766" s="6" t="str">
        <x:v>[0.5]</x:v>
      </x:c>
      <x:c r="K7766" s="7" t="str">
        <x:v>无首段伤害倍率，请覆盖或设为辅助技能</x:v>
      </x:c>
      <x:c r="L7766" s="6" t="str">
        <x:v>https://raw.githubusercontent.com/Mar-7th/StarRailRes/dbe8cdfcfb0bf657b9fe1cf92d5537f118ccb487/index_new/cn/character_skills.json</x:v>
      </x:c>
    </x:row>
    <x:row r="7767" ht="20" customHeight="1">
      <x:c r="A7767" s="6" t="str">
        <x:v>1151206_10</x:v>
      </x:c>
      <x:c r="B7767" s="6" t="str">
        <x:v>1151206</x:v>
      </x:c>
      <x:c r="C7767" s="6" t="n">
        <x:v>10</x:v>
      </x:c>
      <x:c r="D7767" s="6" t="str">
        <x:v>乘上夏夜晚风</x:v>
      </x:c>
      <x:c r="E7767" s="7" t="str">
        <x:v>「晴空乐手」消失时，使知更鸟•晴歌行动提前50%。</x:v>
      </x:c>
      <x:c r="F7767" s="6" t="n">
        <x:v>0</x:v>
      </x:c>
      <x:c r="G7767" s="6" t="n">
        <x:v>0</x:v>
      </x:c>
      <x:c r="H7767" s="6" t="n">
        <x:v>0</x:v>
      </x:c>
      <x:c r="I7767" s="6" t="n">
        <x:v>0</x:v>
      </x:c>
      <x:c r="J7767" s="6" t="str">
        <x:v>[0.5]</x:v>
      </x:c>
      <x:c r="K7767" s="7" t="str">
        <x:v>无首段伤害倍率，请覆盖或设为辅助技能</x:v>
      </x:c>
      <x:c r="L7767" s="6" t="str">
        <x:v>https://raw.githubusercontent.com/Mar-7th/StarRailRes/dbe8cdfcfb0bf657b9fe1cf92d5537f118ccb487/index_new/cn/character_skills.json</x:v>
      </x:c>
    </x:row>
    <x:row r="7768" ht="38" customHeight="1">
      <x:c r="A7768" s="6" t="str">
        <x:v>1800701_1</x:v>
      </x:c>
      <x:c r="B7768" s="6" t="str">
        <x:v>1800701</x:v>
      </x:c>
      <x:c r="C7768" s="6" t="n">
        <x:v>1</x:v>
      </x:c>
      <x:c r="D7768" s="6" t="str">
        <x:v>坏人！麻烦！</x:v>
      </x:c>
      <x:c r="E7768" s="7" t="str">
        <x:v>造成4次伤害，每次对敌方随机单体造成等同于迷迷18%攻击力的冰属性伤害。最后对敌方全体造成等同于迷迷45%攻击力的冰属性伤害。</x:v>
      </x:c>
      <x:c r="F7768" s="6" t="n">
        <x:v>0.18</x:v>
      </x:c>
      <x:c r="G7768" s="6" t="n">
        <x:v>0</x:v>
      </x:c>
      <x:c r="H7768" s="6" t="n">
        <x:v>0</x:v>
      </x:c>
      <x:c r="I7768" s="6" t="n">
        <x:v>0</x:v>
      </x:c>
      <x:c r="J7768" s="6" t="str">
        <x:v>[0.18, 4, 0.45]</x:v>
      </x:c>
      <x:c r="K7768" s="7" t="str">
        <x:v>需确认条件及分段</x:v>
      </x:c>
      <x:c r="L7768" s="6" t="str">
        <x:v>https://raw.githubusercontent.com/Mar-7th/StarRailRes/dbe8cdfcfb0bf657b9fe1cf92d5537f118ccb487/index_new/cn/character_skills.json</x:v>
      </x:c>
    </x:row>
    <x:row r="7769" ht="38" customHeight="1">
      <x:c r="A7769" s="6" t="str">
        <x:v>1800701_2</x:v>
      </x:c>
      <x:c r="B7769" s="6" t="str">
        <x:v>1800701</x:v>
      </x:c>
      <x:c r="C7769" s="6" t="n">
        <x:v>2</x:v>
      </x:c>
      <x:c r="D7769" s="6" t="str">
        <x:v>坏人！麻烦！</x:v>
      </x:c>
      <x:c r="E7769" s="7" t="str">
        <x:v>造成4次伤害，每次对敌方随机单体造成等同于迷迷21.6%攻击力的冰属性伤害。最后对敌方全体造成等同于迷迷54%攻击力的冰属性伤害。</x:v>
      </x:c>
      <x:c r="F7769" s="6" t="n">
        <x:v>0.216</x:v>
      </x:c>
      <x:c r="G7769" s="6" t="n">
        <x:v>0</x:v>
      </x:c>
      <x:c r="H7769" s="6" t="n">
        <x:v>0</x:v>
      </x:c>
      <x:c r="I7769" s="6" t="n">
        <x:v>0</x:v>
      </x:c>
      <x:c r="J7769" s="6" t="str">
        <x:v>[0.216, 4, 0.54]</x:v>
      </x:c>
      <x:c r="K7769" s="7" t="str">
        <x:v>需确认条件及分段</x:v>
      </x:c>
      <x:c r="L7769" s="6" t="str">
        <x:v>https://raw.githubusercontent.com/Mar-7th/StarRailRes/dbe8cdfcfb0bf657b9fe1cf92d5537f118ccb487/index_new/cn/character_skills.json</x:v>
      </x:c>
    </x:row>
    <x:row r="7770" ht="38" customHeight="1">
      <x:c r="A7770" s="6" t="str">
        <x:v>1800701_3</x:v>
      </x:c>
      <x:c r="B7770" s="6" t="str">
        <x:v>1800701</x:v>
      </x:c>
      <x:c r="C7770" s="6" t="n">
        <x:v>3</x:v>
      </x:c>
      <x:c r="D7770" s="6" t="str">
        <x:v>坏人！麻烦！</x:v>
      </x:c>
      <x:c r="E7770" s="7" t="str">
        <x:v>造成4次伤害，每次对敌方随机单体造成等同于迷迷25.2%攻击力的冰属性伤害。最后对敌方全体造成等同于迷迷63%攻击力的冰属性伤害。</x:v>
      </x:c>
      <x:c r="F7770" s="6" t="n">
        <x:v>0.252</x:v>
      </x:c>
      <x:c r="G7770" s="6" t="n">
        <x:v>0</x:v>
      </x:c>
      <x:c r="H7770" s="6" t="n">
        <x:v>0</x:v>
      </x:c>
      <x:c r="I7770" s="6" t="n">
        <x:v>0</x:v>
      </x:c>
      <x:c r="J7770" s="6" t="str">
        <x:v>[0.252, 4, 0.63]</x:v>
      </x:c>
      <x:c r="K7770" s="7" t="str">
        <x:v>需确认条件及分段</x:v>
      </x:c>
      <x:c r="L7770" s="6" t="str">
        <x:v>https://raw.githubusercontent.com/Mar-7th/StarRailRes/dbe8cdfcfb0bf657b9fe1cf92d5537f118ccb487/index_new/cn/character_skills.json</x:v>
      </x:c>
    </x:row>
    <x:row r="7771" ht="38" customHeight="1">
      <x:c r="A7771" s="6" t="str">
        <x:v>1800701_4</x:v>
      </x:c>
      <x:c r="B7771" s="6" t="str">
        <x:v>1800701</x:v>
      </x:c>
      <x:c r="C7771" s="6" t="n">
        <x:v>4</x:v>
      </x:c>
      <x:c r="D7771" s="6" t="str">
        <x:v>坏人！麻烦！</x:v>
      </x:c>
      <x:c r="E7771" s="7" t="str">
        <x:v>造成4次伤害，每次对敌方随机单体造成等同于迷迷28.8%攻击力的冰属性伤害。最后对敌方全体造成等同于迷迷72%攻击力的冰属性伤害。</x:v>
      </x:c>
      <x:c r="F7771" s="6" t="n">
        <x:v>0.288</x:v>
      </x:c>
      <x:c r="G7771" s="6" t="n">
        <x:v>0</x:v>
      </x:c>
      <x:c r="H7771" s="6" t="n">
        <x:v>0</x:v>
      </x:c>
      <x:c r="I7771" s="6" t="n">
        <x:v>0</x:v>
      </x:c>
      <x:c r="J7771" s="6" t="str">
        <x:v>[0.288, 4, 0.72]</x:v>
      </x:c>
      <x:c r="K7771" s="7" t="str">
        <x:v>需确认条件及分段</x:v>
      </x:c>
      <x:c r="L7771" s="6" t="str">
        <x:v>https://raw.githubusercontent.com/Mar-7th/StarRailRes/dbe8cdfcfb0bf657b9fe1cf92d5537f118ccb487/index_new/cn/character_skills.json</x:v>
      </x:c>
    </x:row>
    <x:row r="7772" ht="38" customHeight="1">
      <x:c r="A7772" s="6" t="str">
        <x:v>1800701_5</x:v>
      </x:c>
      <x:c r="B7772" s="6" t="str">
        <x:v>1800701</x:v>
      </x:c>
      <x:c r="C7772" s="6" t="n">
        <x:v>5</x:v>
      </x:c>
      <x:c r="D7772" s="6" t="str">
        <x:v>坏人！麻烦！</x:v>
      </x:c>
      <x:c r="E7772" s="7" t="str">
        <x:v>造成4次伤害，每次对敌方随机单体造成等同于迷迷32.4%攻击力的冰属性伤害。最后对敌方全体造成等同于迷迷81%攻击力的冰属性伤害。</x:v>
      </x:c>
      <x:c r="F7772" s="6" t="n">
        <x:v>0.324</x:v>
      </x:c>
      <x:c r="G7772" s="6" t="n">
        <x:v>0</x:v>
      </x:c>
      <x:c r="H7772" s="6" t="n">
        <x:v>0</x:v>
      </x:c>
      <x:c r="I7772" s="6" t="n">
        <x:v>0</x:v>
      </x:c>
      <x:c r="J7772" s="6" t="str">
        <x:v>[0.324, 4, 0.81]</x:v>
      </x:c>
      <x:c r="K7772" s="7" t="str">
        <x:v>需确认条件及分段</x:v>
      </x:c>
      <x:c r="L7772" s="6" t="str">
        <x:v>https://raw.githubusercontent.com/Mar-7th/StarRailRes/dbe8cdfcfb0bf657b9fe1cf92d5537f118ccb487/index_new/cn/character_skills.json</x:v>
      </x:c>
    </x:row>
    <x:row r="7773" ht="38" customHeight="1">
      <x:c r="A7773" s="6" t="str">
        <x:v>1800701_6</x:v>
      </x:c>
      <x:c r="B7773" s="6" t="str">
        <x:v>1800701</x:v>
      </x:c>
      <x:c r="C7773" s="6" t="n">
        <x:v>6</x:v>
      </x:c>
      <x:c r="D7773" s="6" t="str">
        <x:v>坏人！麻烦！</x:v>
      </x:c>
      <x:c r="E7773" s="7" t="str">
        <x:v>造成4次伤害，每次对敌方随机单体造成等同于迷迷36%攻击力的冰属性伤害。最后对敌方全体造成等同于迷迷90%攻击力的冰属性伤害。</x:v>
      </x:c>
      <x:c r="F7773" s="6" t="n">
        <x:v>0.36</x:v>
      </x:c>
      <x:c r="G7773" s="6" t="n">
        <x:v>0</x:v>
      </x:c>
      <x:c r="H7773" s="6" t="n">
        <x:v>0</x:v>
      </x:c>
      <x:c r="I7773" s="6" t="n">
        <x:v>0</x:v>
      </x:c>
      <x:c r="J7773" s="6" t="str">
        <x:v>[0.36, 4, 0.9]</x:v>
      </x:c>
      <x:c r="K7773" s="7" t="str">
        <x:v>需确认条件及分段</x:v>
      </x:c>
      <x:c r="L7773" s="6" t="str">
        <x:v>https://raw.githubusercontent.com/Mar-7th/StarRailRes/dbe8cdfcfb0bf657b9fe1cf92d5537f118ccb487/index_new/cn/character_skills.json</x:v>
      </x:c>
    </x:row>
    <x:row r="7774" ht="38" customHeight="1">
      <x:c r="A7774" s="6" t="str">
        <x:v>1800701_7</x:v>
      </x:c>
      <x:c r="B7774" s="6" t="str">
        <x:v>1800701</x:v>
      </x:c>
      <x:c r="C7774" s="6" t="n">
        <x:v>7</x:v>
      </x:c>
      <x:c r="D7774" s="6" t="str">
        <x:v>坏人！麻烦！</x:v>
      </x:c>
      <x:c r="E7774" s="7" t="str">
        <x:v>造成4次伤害，每次对敌方随机单体造成等同于迷迷39.6%攻击力的冰属性伤害。最后对敌方全体造成等同于迷迷99%攻击力的冰属性伤害。</x:v>
      </x:c>
      <x:c r="F7774" s="6" t="n">
        <x:v>0.396</x:v>
      </x:c>
      <x:c r="G7774" s="6" t="n">
        <x:v>0</x:v>
      </x:c>
      <x:c r="H7774" s="6" t="n">
        <x:v>0</x:v>
      </x:c>
      <x:c r="I7774" s="6" t="n">
        <x:v>0</x:v>
      </x:c>
      <x:c r="J7774" s="6" t="str">
        <x:v>[0.396, 4, 0.99]</x:v>
      </x:c>
      <x:c r="K7774" s="7" t="str">
        <x:v>需确认条件及分段</x:v>
      </x:c>
      <x:c r="L7774" s="6" t="str">
        <x:v>https://raw.githubusercontent.com/Mar-7th/StarRailRes/dbe8cdfcfb0bf657b9fe1cf92d5537f118ccb487/index_new/cn/character_skills.json</x:v>
      </x:c>
    </x:row>
    <x:row r="7775" ht="38" customHeight="1">
      <x:c r="A7775" s="6" t="str">
        <x:v>1800701_8</x:v>
      </x:c>
      <x:c r="B7775" s="6" t="str">
        <x:v>1800701</x:v>
      </x:c>
      <x:c r="C7775" s="6" t="n">
        <x:v>8</x:v>
      </x:c>
      <x:c r="D7775" s="6" t="str">
        <x:v>坏人！麻烦！</x:v>
      </x:c>
      <x:c r="E7775" s="7" t="str">
        <x:v>造成4次伤害，每次对敌方随机单体造成等同于迷迷43.2%攻击力的冰属性伤害。最后对敌方全体造成等同于迷迷108%攻击力的冰属性伤害。</x:v>
      </x:c>
      <x:c r="F7775" s="6" t="n">
        <x:v>0.432</x:v>
      </x:c>
      <x:c r="G7775" s="6" t="n">
        <x:v>0</x:v>
      </x:c>
      <x:c r="H7775" s="6" t="n">
        <x:v>0</x:v>
      </x:c>
      <x:c r="I7775" s="6" t="n">
        <x:v>0</x:v>
      </x:c>
      <x:c r="J7775" s="6" t="str">
        <x:v>[0.432, 4, 1.08]</x:v>
      </x:c>
      <x:c r="K7775" s="7" t="str">
        <x:v>需确认条件及分段</x:v>
      </x:c>
      <x:c r="L7775" s="6" t="str">
        <x:v>https://raw.githubusercontent.com/Mar-7th/StarRailRes/dbe8cdfcfb0bf657b9fe1cf92d5537f118ccb487/index_new/cn/character_skills.json</x:v>
      </x:c>
    </x:row>
    <x:row r="7776" ht="38" customHeight="1">
      <x:c r="A7776" s="6" t="str">
        <x:v>1800701_9</x:v>
      </x:c>
      <x:c r="B7776" s="6" t="str">
        <x:v>1800701</x:v>
      </x:c>
      <x:c r="C7776" s="6" t="n">
        <x:v>9</x:v>
      </x:c>
      <x:c r="D7776" s="6" t="str">
        <x:v>坏人！麻烦！</x:v>
      </x:c>
      <x:c r="E7776" s="7" t="str">
        <x:v>造成4次伤害，每次对敌方随机单体造成等同于迷迷46.8%攻击力的冰属性伤害。最后对敌方全体造成等同于迷迷117%攻击力的冰属性伤害。</x:v>
      </x:c>
      <x:c r="F7776" s="6" t="n">
        <x:v>0.468</x:v>
      </x:c>
      <x:c r="G7776" s="6" t="n">
        <x:v>0</x:v>
      </x:c>
      <x:c r="H7776" s="6" t="n">
        <x:v>0</x:v>
      </x:c>
      <x:c r="I7776" s="6" t="n">
        <x:v>0</x:v>
      </x:c>
      <x:c r="J7776" s="6" t="str">
        <x:v>[0.468, 4, 1.17]</x:v>
      </x:c>
      <x:c r="K7776" s="7" t="str">
        <x:v>需确认条件及分段</x:v>
      </x:c>
      <x:c r="L7776" s="6" t="str">
        <x:v>https://raw.githubusercontent.com/Mar-7th/StarRailRes/dbe8cdfcfb0bf657b9fe1cf92d5537f118ccb487/index_new/cn/character_skills.json</x:v>
      </x:c>
    </x:row>
    <x:row r="7777" ht="38" customHeight="1">
      <x:c r="A7777" s="6" t="str">
        <x:v>1800701_10</x:v>
      </x:c>
      <x:c r="B7777" s="6" t="str">
        <x:v>1800701</x:v>
      </x:c>
      <x:c r="C7777" s="6" t="n">
        <x:v>10</x:v>
      </x:c>
      <x:c r="D7777" s="6" t="str">
        <x:v>坏人！麻烦！</x:v>
      </x:c>
      <x:c r="E7777" s="7" t="str">
        <x:v>造成4次伤害，每次对敌方随机单体造成等同于迷迷50.4%攻击力的冰属性伤害。最后对敌方全体造成等同于迷迷126%攻击力的冰属性伤害。</x:v>
      </x:c>
      <x:c r="F7777" s="6" t="n">
        <x:v>0.504</x:v>
      </x:c>
      <x:c r="G7777" s="6" t="n">
        <x:v>0</x:v>
      </x:c>
      <x:c r="H7777" s="6" t="n">
        <x:v>0</x:v>
      </x:c>
      <x:c r="I7777" s="6" t="n">
        <x:v>0</x:v>
      </x:c>
      <x:c r="J7777" s="6" t="str">
        <x:v>[0.504, 4, 1.26]</x:v>
      </x:c>
      <x:c r="K7777" s="7" t="str">
        <x:v>需确认条件及分段</x:v>
      </x:c>
      <x:c r="L7777" s="6" t="str">
        <x:v>https://raw.githubusercontent.com/Mar-7th/StarRailRes/dbe8cdfcfb0bf657b9fe1cf92d5537f118ccb487/index_new/cn/character_skills.json</x:v>
      </x:c>
    </x:row>
    <x:row r="7778" ht="53" customHeight="1">
      <x:c r="A7778" s="6" t="str">
        <x:v>1800703_1</x:v>
      </x:c>
      <x:c r="B7778" s="6" t="str">
        <x:v>1800703</x:v>
      </x:c>
      <x:c r="C7778" s="6" t="n">
        <x:v>1</x:v>
      </x:c>
      <x:c r="D7778" s="6" t="str">
        <x:v>伙伴！一起！</x:v>
      </x:c>
      <x:c r="E7778" s="7" t="str">
        <x:v>使我方全体的暴击伤害提高，提高数值等同于迷迷6%暴击伤害+12%。
若充能未达到100%，迷迷行动时自动施放【坏人！麻烦！】。充能达到100%时迷迷立即行动，下一次行动时能够选择我方单体并施放【我会！帮你！】。</x:v>
      </x:c>
      <x:c r="F7778" s="6" t="n">
        <x:v>0</x:v>
      </x:c>
      <x:c r="G7778" s="6" t="n">
        <x:v>0</x:v>
      </x:c>
      <x:c r="H7778" s="6" t="n">
        <x:v>0</x:v>
      </x:c>
      <x:c r="I7778" s="6" t="n">
        <x:v>0</x:v>
      </x:c>
      <x:c r="J7778" s="6" t="str">
        <x:v>[0.06, 0.12]</x:v>
      </x:c>
      <x:c r="K7778" s="7" t="str">
        <x:v>无首段伤害倍率，请覆盖或设为辅助技能</x:v>
      </x:c>
      <x:c r="L7778" s="6" t="str">
        <x:v>https://raw.githubusercontent.com/Mar-7th/StarRailRes/dbe8cdfcfb0bf657b9fe1cf92d5537f118ccb487/index_new/cn/character_skills.json</x:v>
      </x:c>
    </x:row>
    <x:row r="7779" ht="53" customHeight="1">
      <x:c r="A7779" s="6" t="str">
        <x:v>1800703_2</x:v>
      </x:c>
      <x:c r="B7779" s="6" t="str">
        <x:v>1800703</x:v>
      </x:c>
      <x:c r="C7779" s="6" t="n">
        <x:v>2</x:v>
      </x:c>
      <x:c r="D7779" s="6" t="str">
        <x:v>伙伴！一起！</x:v>
      </x:c>
      <x:c r="E7779" s="7" t="str">
        <x:v>使我方全体的暴击伤害提高，提高数值等同于迷迷7.2%暴击伤害+14.4%。
若充能未达到100%，迷迷行动时自动施放【坏人！麻烦！】。充能达到100%时迷迷立即行动，下一次行动时能够选择我方单体并施放【我会！帮你！】。</x:v>
      </x:c>
      <x:c r="F7779" s="6" t="n">
        <x:v>0</x:v>
      </x:c>
      <x:c r="G7779" s="6" t="n">
        <x:v>0</x:v>
      </x:c>
      <x:c r="H7779" s="6" t="n">
        <x:v>0</x:v>
      </x:c>
      <x:c r="I7779" s="6" t="n">
        <x:v>0</x:v>
      </x:c>
      <x:c r="J7779" s="6" t="str">
        <x:v>[0.072, 0.144]</x:v>
      </x:c>
      <x:c r="K7779" s="7" t="str">
        <x:v>无首段伤害倍率，请覆盖或设为辅助技能</x:v>
      </x:c>
      <x:c r="L7779" s="6" t="str">
        <x:v>https://raw.githubusercontent.com/Mar-7th/StarRailRes/dbe8cdfcfb0bf657b9fe1cf92d5537f118ccb487/index_new/cn/character_skills.json</x:v>
      </x:c>
    </x:row>
    <x:row r="7780" ht="53" customHeight="1">
      <x:c r="A7780" s="6" t="str">
        <x:v>1800703_3</x:v>
      </x:c>
      <x:c r="B7780" s="6" t="str">
        <x:v>1800703</x:v>
      </x:c>
      <x:c r="C7780" s="6" t="n">
        <x:v>3</x:v>
      </x:c>
      <x:c r="D7780" s="6" t="str">
        <x:v>伙伴！一起！</x:v>
      </x:c>
      <x:c r="E7780" s="7" t="str">
        <x:v>使我方全体的暴击伤害提高，提高数值等同于迷迷8.4%暴击伤害+16.8%。
若充能未达到100%，迷迷行动时自动施放【坏人！麻烦！】。充能达到100%时迷迷立即行动，下一次行动时能够选择我方单体并施放【我会！帮你！】。</x:v>
      </x:c>
      <x:c r="F7780" s="6" t="n">
        <x:v>0</x:v>
      </x:c>
      <x:c r="G7780" s="6" t="n">
        <x:v>0</x:v>
      </x:c>
      <x:c r="H7780" s="6" t="n">
        <x:v>0</x:v>
      </x:c>
      <x:c r="I7780" s="6" t="n">
        <x:v>0</x:v>
      </x:c>
      <x:c r="J7780" s="6" t="str">
        <x:v>[0.084, 0.168]</x:v>
      </x:c>
      <x:c r="K7780" s="7" t="str">
        <x:v>无首段伤害倍率，请覆盖或设为辅助技能</x:v>
      </x:c>
      <x:c r="L7780" s="6" t="str">
        <x:v>https://raw.githubusercontent.com/Mar-7th/StarRailRes/dbe8cdfcfb0bf657b9fe1cf92d5537f118ccb487/index_new/cn/character_skills.json</x:v>
      </x:c>
    </x:row>
    <x:row r="7781" ht="53" customHeight="1">
      <x:c r="A7781" s="6" t="str">
        <x:v>1800703_4</x:v>
      </x:c>
      <x:c r="B7781" s="6" t="str">
        <x:v>1800703</x:v>
      </x:c>
      <x:c r="C7781" s="6" t="n">
        <x:v>4</x:v>
      </x:c>
      <x:c r="D7781" s="6" t="str">
        <x:v>伙伴！一起！</x:v>
      </x:c>
      <x:c r="E7781" s="7" t="str">
        <x:v>使我方全体的暴击伤害提高，提高数值等同于迷迷9.6%暴击伤害+19.2%。
若充能未达到100%，迷迷行动时自动施放【坏人！麻烦！】。充能达到100%时迷迷立即行动，下一次行动时能够选择我方单体并施放【我会！帮你！】。</x:v>
      </x:c>
      <x:c r="F7781" s="6" t="n">
        <x:v>0</x:v>
      </x:c>
      <x:c r="G7781" s="6" t="n">
        <x:v>0</x:v>
      </x:c>
      <x:c r="H7781" s="6" t="n">
        <x:v>0</x:v>
      </x:c>
      <x:c r="I7781" s="6" t="n">
        <x:v>0</x:v>
      </x:c>
      <x:c r="J7781" s="6" t="str">
        <x:v>[0.096, 0.192]</x:v>
      </x:c>
      <x:c r="K7781" s="7" t="str">
        <x:v>无首段伤害倍率，请覆盖或设为辅助技能</x:v>
      </x:c>
      <x:c r="L7781" s="6" t="str">
        <x:v>https://raw.githubusercontent.com/Mar-7th/StarRailRes/dbe8cdfcfb0bf657b9fe1cf92d5537f118ccb487/index_new/cn/character_skills.json</x:v>
      </x:c>
    </x:row>
    <x:row r="7782" ht="53" customHeight="1">
      <x:c r="A7782" s="6" t="str">
        <x:v>1800703_5</x:v>
      </x:c>
      <x:c r="B7782" s="6" t="str">
        <x:v>1800703</x:v>
      </x:c>
      <x:c r="C7782" s="6" t="n">
        <x:v>5</x:v>
      </x:c>
      <x:c r="D7782" s="6" t="str">
        <x:v>伙伴！一起！</x:v>
      </x:c>
      <x:c r="E7782" s="7" t="str">
        <x:v>使我方全体的暴击伤害提高，提高数值等同于迷迷10.8%暴击伤害+21.6%。
若充能未达到100%，迷迷行动时自动施放【坏人！麻烦！】。充能达到100%时迷迷立即行动，下一次行动时能够选择我方单体并施放【我会！帮你！】。</x:v>
      </x:c>
      <x:c r="F7782" s="6" t="n">
        <x:v>0</x:v>
      </x:c>
      <x:c r="G7782" s="6" t="n">
        <x:v>0</x:v>
      </x:c>
      <x:c r="H7782" s="6" t="n">
        <x:v>0</x:v>
      </x:c>
      <x:c r="I7782" s="6" t="n">
        <x:v>0</x:v>
      </x:c>
      <x:c r="J7782" s="6" t="str">
        <x:v>[0.108, 0.216]</x:v>
      </x:c>
      <x:c r="K7782" s="7" t="str">
        <x:v>无首段伤害倍率，请覆盖或设为辅助技能</x:v>
      </x:c>
      <x:c r="L7782" s="6" t="str">
        <x:v>https://raw.githubusercontent.com/Mar-7th/StarRailRes/dbe8cdfcfb0bf657b9fe1cf92d5537f118ccb487/index_new/cn/character_skills.json</x:v>
      </x:c>
    </x:row>
    <x:row r="7783" ht="53" customHeight="1">
      <x:c r="A7783" s="6" t="str">
        <x:v>1800703_6</x:v>
      </x:c>
      <x:c r="B7783" s="6" t="str">
        <x:v>1800703</x:v>
      </x:c>
      <x:c r="C7783" s="6" t="n">
        <x:v>6</x:v>
      </x:c>
      <x:c r="D7783" s="6" t="str">
        <x:v>伙伴！一起！</x:v>
      </x:c>
      <x:c r="E7783" s="7" t="str">
        <x:v>使我方全体的暴击伤害提高，提高数值等同于迷迷12%暴击伤害+24%。
若充能未达到100%，迷迷行动时自动施放【坏人！麻烦！】。充能达到100%时迷迷立即行动，下一次行动时能够选择我方单体并施放【我会！帮你！】。</x:v>
      </x:c>
      <x:c r="F7783" s="6" t="n">
        <x:v>0</x:v>
      </x:c>
      <x:c r="G7783" s="6" t="n">
        <x:v>0</x:v>
      </x:c>
      <x:c r="H7783" s="6" t="n">
        <x:v>0</x:v>
      </x:c>
      <x:c r="I7783" s="6" t="n">
        <x:v>0</x:v>
      </x:c>
      <x:c r="J7783" s="6" t="str">
        <x:v>[0.12, 0.24]</x:v>
      </x:c>
      <x:c r="K7783" s="7" t="str">
        <x:v>无首段伤害倍率，请覆盖或设为辅助技能</x:v>
      </x:c>
      <x:c r="L7783" s="6" t="str">
        <x:v>https://raw.githubusercontent.com/Mar-7th/StarRailRes/dbe8cdfcfb0bf657b9fe1cf92d5537f118ccb487/index_new/cn/character_skills.json</x:v>
      </x:c>
    </x:row>
    <x:row r="7784" ht="53" customHeight="1">
      <x:c r="A7784" s="6" t="str">
        <x:v>1800703_7</x:v>
      </x:c>
      <x:c r="B7784" s="6" t="str">
        <x:v>1800703</x:v>
      </x:c>
      <x:c r="C7784" s="6" t="n">
        <x:v>7</x:v>
      </x:c>
      <x:c r="D7784" s="6" t="str">
        <x:v>伙伴！一起！</x:v>
      </x:c>
      <x:c r="E7784" s="7" t="str">
        <x:v>使我方全体的暴击伤害提高，提高数值等同于迷迷13.2%暴击伤害+26.4%。
若充能未达到100%，迷迷行动时自动施放【坏人！麻烦！】。充能达到100%时迷迷立即行动，下一次行动时能够选择我方单体并施放【我会！帮你！】。</x:v>
      </x:c>
      <x:c r="F7784" s="6" t="n">
        <x:v>0</x:v>
      </x:c>
      <x:c r="G7784" s="6" t="n">
        <x:v>0</x:v>
      </x:c>
      <x:c r="H7784" s="6" t="n">
        <x:v>0</x:v>
      </x:c>
      <x:c r="I7784" s="6" t="n">
        <x:v>0</x:v>
      </x:c>
      <x:c r="J7784" s="6" t="str">
        <x:v>[0.132, 0.264]</x:v>
      </x:c>
      <x:c r="K7784" s="7" t="str">
        <x:v>无首段伤害倍率，请覆盖或设为辅助技能</x:v>
      </x:c>
      <x:c r="L7784" s="6" t="str">
        <x:v>https://raw.githubusercontent.com/Mar-7th/StarRailRes/dbe8cdfcfb0bf657b9fe1cf92d5537f118ccb487/index_new/cn/character_skills.json</x:v>
      </x:c>
    </x:row>
    <x:row r="7785" ht="53" customHeight="1">
      <x:c r="A7785" s="6" t="str">
        <x:v>1800703_8</x:v>
      </x:c>
      <x:c r="B7785" s="6" t="str">
        <x:v>1800703</x:v>
      </x:c>
      <x:c r="C7785" s="6" t="n">
        <x:v>8</x:v>
      </x:c>
      <x:c r="D7785" s="6" t="str">
        <x:v>伙伴！一起！</x:v>
      </x:c>
      <x:c r="E7785" s="7" t="str">
        <x:v>使我方全体的暴击伤害提高，提高数值等同于迷迷14.4%暴击伤害+28.8%。
若充能未达到100%，迷迷行动时自动施放【坏人！麻烦！】。充能达到100%时迷迷立即行动，下一次行动时能够选择我方单体并施放【我会！帮你！】。</x:v>
      </x:c>
      <x:c r="F7785" s="6" t="n">
        <x:v>0</x:v>
      </x:c>
      <x:c r="G7785" s="6" t="n">
        <x:v>0</x:v>
      </x:c>
      <x:c r="H7785" s="6" t="n">
        <x:v>0</x:v>
      </x:c>
      <x:c r="I7785" s="6" t="n">
        <x:v>0</x:v>
      </x:c>
      <x:c r="J7785" s="6" t="str">
        <x:v>[0.144, 0.288]</x:v>
      </x:c>
      <x:c r="K7785" s="7" t="str">
        <x:v>无首段伤害倍率，请覆盖或设为辅助技能</x:v>
      </x:c>
      <x:c r="L7785" s="6" t="str">
        <x:v>https://raw.githubusercontent.com/Mar-7th/StarRailRes/dbe8cdfcfb0bf657b9fe1cf92d5537f118ccb487/index_new/cn/character_skills.json</x:v>
      </x:c>
    </x:row>
    <x:row r="7786" ht="53" customHeight="1">
      <x:c r="A7786" s="6" t="str">
        <x:v>1800703_9</x:v>
      </x:c>
      <x:c r="B7786" s="6" t="str">
        <x:v>1800703</x:v>
      </x:c>
      <x:c r="C7786" s="6" t="n">
        <x:v>9</x:v>
      </x:c>
      <x:c r="D7786" s="6" t="str">
        <x:v>伙伴！一起！</x:v>
      </x:c>
      <x:c r="E7786" s="7" t="str">
        <x:v>使我方全体的暴击伤害提高，提高数值等同于迷迷15.6%暴击伤害+31.2%。
若充能未达到100%，迷迷行动时自动施放【坏人！麻烦！】。充能达到100%时迷迷立即行动，下一次行动时能够选择我方单体并施放【我会！帮你！】。</x:v>
      </x:c>
      <x:c r="F7786" s="6" t="n">
        <x:v>0</x:v>
      </x:c>
      <x:c r="G7786" s="6" t="n">
        <x:v>0</x:v>
      </x:c>
      <x:c r="H7786" s="6" t="n">
        <x:v>0</x:v>
      </x:c>
      <x:c r="I7786" s="6" t="n">
        <x:v>0</x:v>
      </x:c>
      <x:c r="J7786" s="6" t="str">
        <x:v>[0.156, 0.312]</x:v>
      </x:c>
      <x:c r="K7786" s="7" t="str">
        <x:v>无首段伤害倍率，请覆盖或设为辅助技能</x:v>
      </x:c>
      <x:c r="L7786" s="6" t="str">
        <x:v>https://raw.githubusercontent.com/Mar-7th/StarRailRes/dbe8cdfcfb0bf657b9fe1cf92d5537f118ccb487/index_new/cn/character_skills.json</x:v>
      </x:c>
    </x:row>
    <x:row r="7787" ht="53" customHeight="1">
      <x:c r="A7787" s="6" t="str">
        <x:v>1800703_10</x:v>
      </x:c>
      <x:c r="B7787" s="6" t="str">
        <x:v>1800703</x:v>
      </x:c>
      <x:c r="C7787" s="6" t="n">
        <x:v>10</x:v>
      </x:c>
      <x:c r="D7787" s="6" t="str">
        <x:v>伙伴！一起！</x:v>
      </x:c>
      <x:c r="E7787" s="7" t="str">
        <x:v>使我方全体的暴击伤害提高，提高数值等同于迷迷16.8%暴击伤害+33.6%。
若充能未达到100%，迷迷行动时自动施放【坏人！麻烦！】。充能达到100%时迷迷立即行动，下一次行动时能够选择我方单体并施放【我会！帮你！】。</x:v>
      </x:c>
      <x:c r="F7787" s="6" t="n">
        <x:v>0</x:v>
      </x:c>
      <x:c r="G7787" s="6" t="n">
        <x:v>0</x:v>
      </x:c>
      <x:c r="H7787" s="6" t="n">
        <x:v>0</x:v>
      </x:c>
      <x:c r="I7787" s="6" t="n">
        <x:v>0</x:v>
      </x:c>
      <x:c r="J7787" s="6" t="str">
        <x:v>[0.168, 0.336]</x:v>
      </x:c>
      <x:c r="K7787" s="7" t="str">
        <x:v>无首段伤害倍率，请覆盖或设为辅助技能</x:v>
      </x:c>
      <x:c r="L7787" s="6" t="str">
        <x:v>https://raw.githubusercontent.com/Mar-7th/StarRailRes/dbe8cdfcfb0bf657b9fe1cf92d5537f118ccb487/index_new/cn/character_skills.json</x:v>
      </x:c>
    </x:row>
    <x:row r="7788" ht="20" customHeight="1">
      <x:c r="A7788" s="6" t="str">
        <x:v>1800705_1</x:v>
      </x:c>
      <x:c r="B7788" s="6" t="str">
        <x:v>1800705</x:v>
      </x:c>
      <x:c r="C7788" s="6" t="n">
        <x:v>1</x:v>
      </x:c>
      <x:c r="D7788" s="6" t="str">
        <x:v>迷迷，加油！</x:v>
      </x:c>
      <x:c r="E7788" s="7" t="str">
        <x:v>迷迷被召唤时，立即获得50%充能。</x:v>
      </x:c>
      <x:c r="F7788" s="6" t="n">
        <x:v>0</x:v>
      </x:c>
      <x:c r="G7788" s="6" t="n">
        <x:v>0</x:v>
      </x:c>
      <x:c r="H7788" s="6" t="n">
        <x:v>0</x:v>
      </x:c>
      <x:c r="I7788" s="6" t="n">
        <x:v>0</x:v>
      </x:c>
      <x:c r="J7788" s="6" t="str">
        <x:v>[0.5]</x:v>
      </x:c>
      <x:c r="K7788" s="7" t="str">
        <x:v>无首段伤害倍率，请覆盖或设为辅助技能</x:v>
      </x:c>
      <x:c r="L7788" s="6" t="str">
        <x:v>https://raw.githubusercontent.com/Mar-7th/StarRailRes/dbe8cdfcfb0bf657b9fe1cf92d5537f118ccb487/index_new/cn/character_skills.json</x:v>
      </x:c>
    </x:row>
    <x:row r="7789" ht="20" customHeight="1">
      <x:c r="A7789" s="6" t="str">
        <x:v>1800705_2</x:v>
      </x:c>
      <x:c r="B7789" s="6" t="str">
        <x:v>1800705</x:v>
      </x:c>
      <x:c r="C7789" s="6" t="n">
        <x:v>2</x:v>
      </x:c>
      <x:c r="D7789" s="6" t="str">
        <x:v>迷迷，加油！</x:v>
      </x:c>
      <x:c r="E7789" s="7" t="str">
        <x:v>迷迷被召唤时，立即获得50%充能。</x:v>
      </x:c>
      <x:c r="F7789" s="6" t="n">
        <x:v>0</x:v>
      </x:c>
      <x:c r="G7789" s="6" t="n">
        <x:v>0</x:v>
      </x:c>
      <x:c r="H7789" s="6" t="n">
        <x:v>0</x:v>
      </x:c>
      <x:c r="I7789" s="6" t="n">
        <x:v>0</x:v>
      </x:c>
      <x:c r="J7789" s="6" t="str">
        <x:v>[0.5]</x:v>
      </x:c>
      <x:c r="K7789" s="7" t="str">
        <x:v>无首段伤害倍率，请覆盖或设为辅助技能</x:v>
      </x:c>
      <x:c r="L7789" s="6" t="str">
        <x:v>https://raw.githubusercontent.com/Mar-7th/StarRailRes/dbe8cdfcfb0bf657b9fe1cf92d5537f118ccb487/index_new/cn/character_skills.json</x:v>
      </x:c>
    </x:row>
    <x:row r="7790" ht="20" customHeight="1">
      <x:c r="A7790" s="6" t="str">
        <x:v>1800705_3</x:v>
      </x:c>
      <x:c r="B7790" s="6" t="str">
        <x:v>1800705</x:v>
      </x:c>
      <x:c r="C7790" s="6" t="n">
        <x:v>3</x:v>
      </x:c>
      <x:c r="D7790" s="6" t="str">
        <x:v>迷迷，加油！</x:v>
      </x:c>
      <x:c r="E7790" s="7" t="str">
        <x:v>迷迷被召唤时，立即获得50%充能。</x:v>
      </x:c>
      <x:c r="F7790" s="6" t="n">
        <x:v>0</x:v>
      </x:c>
      <x:c r="G7790" s="6" t="n">
        <x:v>0</x:v>
      </x:c>
      <x:c r="H7790" s="6" t="n">
        <x:v>0</x:v>
      </x:c>
      <x:c r="I7790" s="6" t="n">
        <x:v>0</x:v>
      </x:c>
      <x:c r="J7790" s="6" t="str">
        <x:v>[0.5]</x:v>
      </x:c>
      <x:c r="K7790" s="7" t="str">
        <x:v>无首段伤害倍率，请覆盖或设为辅助技能</x:v>
      </x:c>
      <x:c r="L7790" s="6" t="str">
        <x:v>https://raw.githubusercontent.com/Mar-7th/StarRailRes/dbe8cdfcfb0bf657b9fe1cf92d5537f118ccb487/index_new/cn/character_skills.json</x:v>
      </x:c>
    </x:row>
    <x:row r="7791" ht="20" customHeight="1">
      <x:c r="A7791" s="6" t="str">
        <x:v>1800705_4</x:v>
      </x:c>
      <x:c r="B7791" s="6" t="str">
        <x:v>1800705</x:v>
      </x:c>
      <x:c r="C7791" s="6" t="n">
        <x:v>4</x:v>
      </x:c>
      <x:c r="D7791" s="6" t="str">
        <x:v>迷迷，加油！</x:v>
      </x:c>
      <x:c r="E7791" s="7" t="str">
        <x:v>迷迷被召唤时，立即获得50%充能。</x:v>
      </x:c>
      <x:c r="F7791" s="6" t="n">
        <x:v>0</x:v>
      </x:c>
      <x:c r="G7791" s="6" t="n">
        <x:v>0</x:v>
      </x:c>
      <x:c r="H7791" s="6" t="n">
        <x:v>0</x:v>
      </x:c>
      <x:c r="I7791" s="6" t="n">
        <x:v>0</x:v>
      </x:c>
      <x:c r="J7791" s="6" t="str">
        <x:v>[0.5]</x:v>
      </x:c>
      <x:c r="K7791" s="7" t="str">
        <x:v>无首段伤害倍率，请覆盖或设为辅助技能</x:v>
      </x:c>
      <x:c r="L7791" s="6" t="str">
        <x:v>https://raw.githubusercontent.com/Mar-7th/StarRailRes/dbe8cdfcfb0bf657b9fe1cf92d5537f118ccb487/index_new/cn/character_skills.json</x:v>
      </x:c>
    </x:row>
    <x:row r="7792" ht="20" customHeight="1">
      <x:c r="A7792" s="6" t="str">
        <x:v>1800705_5</x:v>
      </x:c>
      <x:c r="B7792" s="6" t="str">
        <x:v>1800705</x:v>
      </x:c>
      <x:c r="C7792" s="6" t="n">
        <x:v>5</x:v>
      </x:c>
      <x:c r="D7792" s="6" t="str">
        <x:v>迷迷，加油！</x:v>
      </x:c>
      <x:c r="E7792" s="7" t="str">
        <x:v>迷迷被召唤时，立即获得50%充能。</x:v>
      </x:c>
      <x:c r="F7792" s="6" t="n">
        <x:v>0</x:v>
      </x:c>
      <x:c r="G7792" s="6" t="n">
        <x:v>0</x:v>
      </x:c>
      <x:c r="H7792" s="6" t="n">
        <x:v>0</x:v>
      </x:c>
      <x:c r="I7792" s="6" t="n">
        <x:v>0</x:v>
      </x:c>
      <x:c r="J7792" s="6" t="str">
        <x:v>[0.5]</x:v>
      </x:c>
      <x:c r="K7792" s="7" t="str">
        <x:v>无首段伤害倍率，请覆盖或设为辅助技能</x:v>
      </x:c>
      <x:c r="L7792" s="6" t="str">
        <x:v>https://raw.githubusercontent.com/Mar-7th/StarRailRes/dbe8cdfcfb0bf657b9fe1cf92d5537f118ccb487/index_new/cn/character_skills.json</x:v>
      </x:c>
    </x:row>
    <x:row r="7793" ht="20" customHeight="1">
      <x:c r="A7793" s="6" t="str">
        <x:v>1800705_6</x:v>
      </x:c>
      <x:c r="B7793" s="6" t="str">
        <x:v>1800705</x:v>
      </x:c>
      <x:c r="C7793" s="6" t="n">
        <x:v>6</x:v>
      </x:c>
      <x:c r="D7793" s="6" t="str">
        <x:v>迷迷，加油！</x:v>
      </x:c>
      <x:c r="E7793" s="7" t="str">
        <x:v>迷迷被召唤时，立即获得50%充能。</x:v>
      </x:c>
      <x:c r="F7793" s="6" t="n">
        <x:v>0</x:v>
      </x:c>
      <x:c r="G7793" s="6" t="n">
        <x:v>0</x:v>
      </x:c>
      <x:c r="H7793" s="6" t="n">
        <x:v>0</x:v>
      </x:c>
      <x:c r="I7793" s="6" t="n">
        <x:v>0</x:v>
      </x:c>
      <x:c r="J7793" s="6" t="str">
        <x:v>[0.5]</x:v>
      </x:c>
      <x:c r="K7793" s="7" t="str">
        <x:v>无首段伤害倍率，请覆盖或设为辅助技能</x:v>
      </x:c>
      <x:c r="L7793" s="6" t="str">
        <x:v>https://raw.githubusercontent.com/Mar-7th/StarRailRes/dbe8cdfcfb0bf657b9fe1cf92d5537f118ccb487/index_new/cn/character_skills.json</x:v>
      </x:c>
    </x:row>
    <x:row r="7794" ht="20" customHeight="1">
      <x:c r="A7794" s="6" t="str">
        <x:v>1800705_7</x:v>
      </x:c>
      <x:c r="B7794" s="6" t="str">
        <x:v>1800705</x:v>
      </x:c>
      <x:c r="C7794" s="6" t="n">
        <x:v>7</x:v>
      </x:c>
      <x:c r="D7794" s="6" t="str">
        <x:v>迷迷，加油！</x:v>
      </x:c>
      <x:c r="E7794" s="7" t="str">
        <x:v>迷迷被召唤时，立即获得50%充能。</x:v>
      </x:c>
      <x:c r="F7794" s="6" t="n">
        <x:v>0</x:v>
      </x:c>
      <x:c r="G7794" s="6" t="n">
        <x:v>0</x:v>
      </x:c>
      <x:c r="H7794" s="6" t="n">
        <x:v>0</x:v>
      </x:c>
      <x:c r="I7794" s="6" t="n">
        <x:v>0</x:v>
      </x:c>
      <x:c r="J7794" s="6" t="str">
        <x:v>[0.5]</x:v>
      </x:c>
      <x:c r="K7794" s="7" t="str">
        <x:v>无首段伤害倍率，请覆盖或设为辅助技能</x:v>
      </x:c>
      <x:c r="L7794" s="6" t="str">
        <x:v>https://raw.githubusercontent.com/Mar-7th/StarRailRes/dbe8cdfcfb0bf657b9fe1cf92d5537f118ccb487/index_new/cn/character_skills.json</x:v>
      </x:c>
    </x:row>
    <x:row r="7795" ht="20" customHeight="1">
      <x:c r="A7795" s="6" t="str">
        <x:v>1800705_8</x:v>
      </x:c>
      <x:c r="B7795" s="6" t="str">
        <x:v>1800705</x:v>
      </x:c>
      <x:c r="C7795" s="6" t="n">
        <x:v>8</x:v>
      </x:c>
      <x:c r="D7795" s="6" t="str">
        <x:v>迷迷，加油！</x:v>
      </x:c>
      <x:c r="E7795" s="7" t="str">
        <x:v>迷迷被召唤时，立即获得50%充能。</x:v>
      </x:c>
      <x:c r="F7795" s="6" t="n">
        <x:v>0</x:v>
      </x:c>
      <x:c r="G7795" s="6" t="n">
        <x:v>0</x:v>
      </x:c>
      <x:c r="H7795" s="6" t="n">
        <x:v>0</x:v>
      </x:c>
      <x:c r="I7795" s="6" t="n">
        <x:v>0</x:v>
      </x:c>
      <x:c r="J7795" s="6" t="str">
        <x:v>[0.5]</x:v>
      </x:c>
      <x:c r="K7795" s="7" t="str">
        <x:v>无首段伤害倍率，请覆盖或设为辅助技能</x:v>
      </x:c>
      <x:c r="L7795" s="6" t="str">
        <x:v>https://raw.githubusercontent.com/Mar-7th/StarRailRes/dbe8cdfcfb0bf657b9fe1cf92d5537f118ccb487/index_new/cn/character_skills.json</x:v>
      </x:c>
    </x:row>
    <x:row r="7796" ht="20" customHeight="1">
      <x:c r="A7796" s="6" t="str">
        <x:v>1800705_9</x:v>
      </x:c>
      <x:c r="B7796" s="6" t="str">
        <x:v>1800705</x:v>
      </x:c>
      <x:c r="C7796" s="6" t="n">
        <x:v>9</x:v>
      </x:c>
      <x:c r="D7796" s="6" t="str">
        <x:v>迷迷，加油！</x:v>
      </x:c>
      <x:c r="E7796" s="7" t="str">
        <x:v>迷迷被召唤时，立即获得50%充能。</x:v>
      </x:c>
      <x:c r="F7796" s="6" t="n">
        <x:v>0</x:v>
      </x:c>
      <x:c r="G7796" s="6" t="n">
        <x:v>0</x:v>
      </x:c>
      <x:c r="H7796" s="6" t="n">
        <x:v>0</x:v>
      </x:c>
      <x:c r="I7796" s="6" t="n">
        <x:v>0</x:v>
      </x:c>
      <x:c r="J7796" s="6" t="str">
        <x:v>[0.5]</x:v>
      </x:c>
      <x:c r="K7796" s="7" t="str">
        <x:v>无首段伤害倍率，请覆盖或设为辅助技能</x:v>
      </x:c>
      <x:c r="L7796" s="6" t="str">
        <x:v>https://raw.githubusercontent.com/Mar-7th/StarRailRes/dbe8cdfcfb0bf657b9fe1cf92d5537f118ccb487/index_new/cn/character_skills.json</x:v>
      </x:c>
    </x:row>
    <x:row r="7797" ht="20" customHeight="1">
      <x:c r="A7797" s="6" t="str">
        <x:v>1800705_10</x:v>
      </x:c>
      <x:c r="B7797" s="6" t="str">
        <x:v>1800705</x:v>
      </x:c>
      <x:c r="C7797" s="6" t="n">
        <x:v>10</x:v>
      </x:c>
      <x:c r="D7797" s="6" t="str">
        <x:v>迷迷，加油！</x:v>
      </x:c>
      <x:c r="E7797" s="7" t="str">
        <x:v>迷迷被召唤时，立即获得50%充能。</x:v>
      </x:c>
      <x:c r="F7797" s="6" t="n">
        <x:v>0</x:v>
      </x:c>
      <x:c r="G7797" s="6" t="n">
        <x:v>0</x:v>
      </x:c>
      <x:c r="H7797" s="6" t="n">
        <x:v>0</x:v>
      </x:c>
      <x:c r="I7797" s="6" t="n">
        <x:v>0</x:v>
      </x:c>
      <x:c r="J7797" s="6" t="str">
        <x:v>[0.5]</x:v>
      </x:c>
      <x:c r="K7797" s="7" t="str">
        <x:v>无首段伤害倍率，请覆盖或设为辅助技能</x:v>
      </x:c>
      <x:c r="L7797" s="6" t="str">
        <x:v>https://raw.githubusercontent.com/Mar-7th/StarRailRes/dbe8cdfcfb0bf657b9fe1cf92d5537f118ccb487/index_new/cn/character_skills.json</x:v>
      </x:c>
    </x:row>
    <x:row r="7798" ht="20" customHeight="1">
      <x:c r="A7798" s="6" t="str">
        <x:v>1800706_1</x:v>
      </x:c>
      <x:c r="B7798" s="6" t="str">
        <x:v>1800706</x:v>
      </x:c>
      <x:c r="C7798" s="6" t="n">
        <x:v>1</x:v>
      </x:c>
      <x:c r="D7798" s="6" t="str">
        <x:v>遗憾…不留</x:v>
      </x:c>
      <x:c r="E7798" s="7" t="str">
        <x:v>迷迷消失时，使开拓者行动提前25%。</x:v>
      </x:c>
      <x:c r="F7798" s="6" t="n">
        <x:v>0</x:v>
      </x:c>
      <x:c r="G7798" s="6" t="n">
        <x:v>0</x:v>
      </x:c>
      <x:c r="H7798" s="6" t="n">
        <x:v>0</x:v>
      </x:c>
      <x:c r="I7798" s="6" t="n">
        <x:v>0</x:v>
      </x:c>
      <x:c r="J7798" s="6" t="str">
        <x:v>[0.25]</x:v>
      </x:c>
      <x:c r="K7798" s="7" t="str">
        <x:v>无首段伤害倍率，请覆盖或设为辅助技能</x:v>
      </x:c>
      <x:c r="L7798" s="6" t="str">
        <x:v>https://raw.githubusercontent.com/Mar-7th/StarRailRes/dbe8cdfcfb0bf657b9fe1cf92d5537f118ccb487/index_new/cn/character_skills.json</x:v>
      </x:c>
    </x:row>
    <x:row r="7799" ht="20" customHeight="1">
      <x:c r="A7799" s="6" t="str">
        <x:v>1800706_2</x:v>
      </x:c>
      <x:c r="B7799" s="6" t="str">
        <x:v>1800706</x:v>
      </x:c>
      <x:c r="C7799" s="6" t="n">
        <x:v>2</x:v>
      </x:c>
      <x:c r="D7799" s="6" t="str">
        <x:v>遗憾…不留</x:v>
      </x:c>
      <x:c r="E7799" s="7" t="str">
        <x:v>迷迷消失时，使开拓者行动提前25%。</x:v>
      </x:c>
      <x:c r="F7799" s="6" t="n">
        <x:v>0</x:v>
      </x:c>
      <x:c r="G7799" s="6" t="n">
        <x:v>0</x:v>
      </x:c>
      <x:c r="H7799" s="6" t="n">
        <x:v>0</x:v>
      </x:c>
      <x:c r="I7799" s="6" t="n">
        <x:v>0</x:v>
      </x:c>
      <x:c r="J7799" s="6" t="str">
        <x:v>[0.25]</x:v>
      </x:c>
      <x:c r="K7799" s="7" t="str">
        <x:v>无首段伤害倍率，请覆盖或设为辅助技能</x:v>
      </x:c>
      <x:c r="L7799" s="6" t="str">
        <x:v>https://raw.githubusercontent.com/Mar-7th/StarRailRes/dbe8cdfcfb0bf657b9fe1cf92d5537f118ccb487/index_new/cn/character_skills.json</x:v>
      </x:c>
    </x:row>
    <x:row r="7800" ht="20" customHeight="1">
      <x:c r="A7800" s="6" t="str">
        <x:v>1800706_3</x:v>
      </x:c>
      <x:c r="B7800" s="6" t="str">
        <x:v>1800706</x:v>
      </x:c>
      <x:c r="C7800" s="6" t="n">
        <x:v>3</x:v>
      </x:c>
      <x:c r="D7800" s="6" t="str">
        <x:v>遗憾…不留</x:v>
      </x:c>
      <x:c r="E7800" s="7" t="str">
        <x:v>迷迷消失时，使开拓者行动提前25%。</x:v>
      </x:c>
      <x:c r="F7800" s="6" t="n">
        <x:v>0</x:v>
      </x:c>
      <x:c r="G7800" s="6" t="n">
        <x:v>0</x:v>
      </x:c>
      <x:c r="H7800" s="6" t="n">
        <x:v>0</x:v>
      </x:c>
      <x:c r="I7800" s="6" t="n">
        <x:v>0</x:v>
      </x:c>
      <x:c r="J7800" s="6" t="str">
        <x:v>[0.25]</x:v>
      </x:c>
      <x:c r="K7800" s="7" t="str">
        <x:v>无首段伤害倍率，请覆盖或设为辅助技能</x:v>
      </x:c>
      <x:c r="L7800" s="6" t="str">
        <x:v>https://raw.githubusercontent.com/Mar-7th/StarRailRes/dbe8cdfcfb0bf657b9fe1cf92d5537f118ccb487/index_new/cn/character_skills.json</x:v>
      </x:c>
    </x:row>
    <x:row r="7801" ht="20" customHeight="1">
      <x:c r="A7801" s="6" t="str">
        <x:v>1800706_4</x:v>
      </x:c>
      <x:c r="B7801" s="6" t="str">
        <x:v>1800706</x:v>
      </x:c>
      <x:c r="C7801" s="6" t="n">
        <x:v>4</x:v>
      </x:c>
      <x:c r="D7801" s="6" t="str">
        <x:v>遗憾…不留</x:v>
      </x:c>
      <x:c r="E7801" s="7" t="str">
        <x:v>迷迷消失时，使开拓者行动提前25%。</x:v>
      </x:c>
      <x:c r="F7801" s="6" t="n">
        <x:v>0</x:v>
      </x:c>
      <x:c r="G7801" s="6" t="n">
        <x:v>0</x:v>
      </x:c>
      <x:c r="H7801" s="6" t="n">
        <x:v>0</x:v>
      </x:c>
      <x:c r="I7801" s="6" t="n">
        <x:v>0</x:v>
      </x:c>
      <x:c r="J7801" s="6" t="str">
        <x:v>[0.25]</x:v>
      </x:c>
      <x:c r="K7801" s="7" t="str">
        <x:v>无首段伤害倍率，请覆盖或设为辅助技能</x:v>
      </x:c>
      <x:c r="L7801" s="6" t="str">
        <x:v>https://raw.githubusercontent.com/Mar-7th/StarRailRes/dbe8cdfcfb0bf657b9fe1cf92d5537f118ccb487/index_new/cn/character_skills.json</x:v>
      </x:c>
    </x:row>
    <x:row r="7802" ht="20" customHeight="1">
      <x:c r="A7802" s="6" t="str">
        <x:v>1800706_5</x:v>
      </x:c>
      <x:c r="B7802" s="6" t="str">
        <x:v>1800706</x:v>
      </x:c>
      <x:c r="C7802" s="6" t="n">
        <x:v>5</x:v>
      </x:c>
      <x:c r="D7802" s="6" t="str">
        <x:v>遗憾…不留</x:v>
      </x:c>
      <x:c r="E7802" s="7" t="str">
        <x:v>迷迷消失时，使开拓者行动提前25%。</x:v>
      </x:c>
      <x:c r="F7802" s="6" t="n">
        <x:v>0</x:v>
      </x:c>
      <x:c r="G7802" s="6" t="n">
        <x:v>0</x:v>
      </x:c>
      <x:c r="H7802" s="6" t="n">
        <x:v>0</x:v>
      </x:c>
      <x:c r="I7802" s="6" t="n">
        <x:v>0</x:v>
      </x:c>
      <x:c r="J7802" s="6" t="str">
        <x:v>[0.25]</x:v>
      </x:c>
      <x:c r="K7802" s="7" t="str">
        <x:v>无首段伤害倍率，请覆盖或设为辅助技能</x:v>
      </x:c>
      <x:c r="L7802" s="6" t="str">
        <x:v>https://raw.githubusercontent.com/Mar-7th/StarRailRes/dbe8cdfcfb0bf657b9fe1cf92d5537f118ccb487/index_new/cn/character_skills.json</x:v>
      </x:c>
    </x:row>
    <x:row r="7803" ht="20" customHeight="1">
      <x:c r="A7803" s="6" t="str">
        <x:v>1800706_6</x:v>
      </x:c>
      <x:c r="B7803" s="6" t="str">
        <x:v>1800706</x:v>
      </x:c>
      <x:c r="C7803" s="6" t="n">
        <x:v>6</x:v>
      </x:c>
      <x:c r="D7803" s="6" t="str">
        <x:v>遗憾…不留</x:v>
      </x:c>
      <x:c r="E7803" s="7" t="str">
        <x:v>迷迷消失时，使开拓者行动提前25%。</x:v>
      </x:c>
      <x:c r="F7803" s="6" t="n">
        <x:v>0</x:v>
      </x:c>
      <x:c r="G7803" s="6" t="n">
        <x:v>0</x:v>
      </x:c>
      <x:c r="H7803" s="6" t="n">
        <x:v>0</x:v>
      </x:c>
      <x:c r="I7803" s="6" t="n">
        <x:v>0</x:v>
      </x:c>
      <x:c r="J7803" s="6" t="str">
        <x:v>[0.25]</x:v>
      </x:c>
      <x:c r="K7803" s="7" t="str">
        <x:v>无首段伤害倍率，请覆盖或设为辅助技能</x:v>
      </x:c>
      <x:c r="L7803" s="6" t="str">
        <x:v>https://raw.githubusercontent.com/Mar-7th/StarRailRes/dbe8cdfcfb0bf657b9fe1cf92d5537f118ccb487/index_new/cn/character_skills.json</x:v>
      </x:c>
    </x:row>
    <x:row r="7804" ht="20" customHeight="1">
      <x:c r="A7804" s="6" t="str">
        <x:v>1800706_7</x:v>
      </x:c>
      <x:c r="B7804" s="6" t="str">
        <x:v>1800706</x:v>
      </x:c>
      <x:c r="C7804" s="6" t="n">
        <x:v>7</x:v>
      </x:c>
      <x:c r="D7804" s="6" t="str">
        <x:v>遗憾…不留</x:v>
      </x:c>
      <x:c r="E7804" s="7" t="str">
        <x:v>迷迷消失时，使开拓者行动提前25%。</x:v>
      </x:c>
      <x:c r="F7804" s="6" t="n">
        <x:v>0</x:v>
      </x:c>
      <x:c r="G7804" s="6" t="n">
        <x:v>0</x:v>
      </x:c>
      <x:c r="H7804" s="6" t="n">
        <x:v>0</x:v>
      </x:c>
      <x:c r="I7804" s="6" t="n">
        <x:v>0</x:v>
      </x:c>
      <x:c r="J7804" s="6" t="str">
        <x:v>[0.25]</x:v>
      </x:c>
      <x:c r="K7804" s="7" t="str">
        <x:v>无首段伤害倍率，请覆盖或设为辅助技能</x:v>
      </x:c>
      <x:c r="L7804" s="6" t="str">
        <x:v>https://raw.githubusercontent.com/Mar-7th/StarRailRes/dbe8cdfcfb0bf657b9fe1cf92d5537f118ccb487/index_new/cn/character_skills.json</x:v>
      </x:c>
    </x:row>
    <x:row r="7805" ht="20" customHeight="1">
      <x:c r="A7805" s="6" t="str">
        <x:v>1800706_8</x:v>
      </x:c>
      <x:c r="B7805" s="6" t="str">
        <x:v>1800706</x:v>
      </x:c>
      <x:c r="C7805" s="6" t="n">
        <x:v>8</x:v>
      </x:c>
      <x:c r="D7805" s="6" t="str">
        <x:v>遗憾…不留</x:v>
      </x:c>
      <x:c r="E7805" s="7" t="str">
        <x:v>迷迷消失时，使开拓者行动提前25%。</x:v>
      </x:c>
      <x:c r="F7805" s="6" t="n">
        <x:v>0</x:v>
      </x:c>
      <x:c r="G7805" s="6" t="n">
        <x:v>0</x:v>
      </x:c>
      <x:c r="H7805" s="6" t="n">
        <x:v>0</x:v>
      </x:c>
      <x:c r="I7805" s="6" t="n">
        <x:v>0</x:v>
      </x:c>
      <x:c r="J7805" s="6" t="str">
        <x:v>[0.25]</x:v>
      </x:c>
      <x:c r="K7805" s="7" t="str">
        <x:v>无首段伤害倍率，请覆盖或设为辅助技能</x:v>
      </x:c>
      <x:c r="L7805" s="6" t="str">
        <x:v>https://raw.githubusercontent.com/Mar-7th/StarRailRes/dbe8cdfcfb0bf657b9fe1cf92d5537f118ccb487/index_new/cn/character_skills.json</x:v>
      </x:c>
    </x:row>
    <x:row r="7806" ht="20" customHeight="1">
      <x:c r="A7806" s="6" t="str">
        <x:v>1800706_9</x:v>
      </x:c>
      <x:c r="B7806" s="6" t="str">
        <x:v>1800706</x:v>
      </x:c>
      <x:c r="C7806" s="6" t="n">
        <x:v>9</x:v>
      </x:c>
      <x:c r="D7806" s="6" t="str">
        <x:v>遗憾…不留</x:v>
      </x:c>
      <x:c r="E7806" s="7" t="str">
        <x:v>迷迷消失时，使开拓者行动提前25%。</x:v>
      </x:c>
      <x:c r="F7806" s="6" t="n">
        <x:v>0</x:v>
      </x:c>
      <x:c r="G7806" s="6" t="n">
        <x:v>0</x:v>
      </x:c>
      <x:c r="H7806" s="6" t="n">
        <x:v>0</x:v>
      </x:c>
      <x:c r="I7806" s="6" t="n">
        <x:v>0</x:v>
      </x:c>
      <x:c r="J7806" s="6" t="str">
        <x:v>[0.25]</x:v>
      </x:c>
      <x:c r="K7806" s="7" t="str">
        <x:v>无首段伤害倍率，请覆盖或设为辅助技能</x:v>
      </x:c>
      <x:c r="L7806" s="6" t="str">
        <x:v>https://raw.githubusercontent.com/Mar-7th/StarRailRes/dbe8cdfcfb0bf657b9fe1cf92d5537f118ccb487/index_new/cn/character_skills.json</x:v>
      </x:c>
    </x:row>
    <x:row r="7807" ht="20" customHeight="1">
      <x:c r="A7807" s="6" t="str">
        <x:v>1800706_10</x:v>
      </x:c>
      <x:c r="B7807" s="6" t="str">
        <x:v>1800706</x:v>
      </x:c>
      <x:c r="C7807" s="6" t="n">
        <x:v>10</x:v>
      </x:c>
      <x:c r="D7807" s="6" t="str">
        <x:v>遗憾…不留</x:v>
      </x:c>
      <x:c r="E7807" s="7" t="str">
        <x:v>迷迷消失时，使开拓者行动提前25%。</x:v>
      </x:c>
      <x:c r="F7807" s="6" t="n">
        <x:v>0</x:v>
      </x:c>
      <x:c r="G7807" s="6" t="n">
        <x:v>0</x:v>
      </x:c>
      <x:c r="H7807" s="6" t="n">
        <x:v>0</x:v>
      </x:c>
      <x:c r="I7807" s="6" t="n">
        <x:v>0</x:v>
      </x:c>
      <x:c r="J7807" s="6" t="str">
        <x:v>[0.25]</x:v>
      </x:c>
      <x:c r="K7807" s="7" t="str">
        <x:v>无首段伤害倍率，请覆盖或设为辅助技能</x:v>
      </x:c>
      <x:c r="L7807" s="6" t="str">
        <x:v>https://raw.githubusercontent.com/Mar-7th/StarRailRes/dbe8cdfcfb0bf657b9fe1cf92d5537f118ccb487/index_new/cn/character_skills.json</x:v>
      </x:c>
    </x:row>
    <x:row r="7808" ht="53" customHeight="1">
      <x:c r="A7808" s="6" t="str">
        <x:v>1800707_1</x:v>
      </x:c>
      <x:c r="B7808" s="6" t="str">
        <x:v>1800707</x:v>
      </x:c>
      <x:c r="C7808" s="6" t="n">
        <x:v>1</x:v>
      </x:c>
      <x:c r="D7808" s="6" t="str">
        <x:v>我会！帮你！</x:v>
      </x:c>
      <x:c r="E7808" s="7" t="str">
        <x:v>使指定我方单体行动提前100%并附上【迷迷的声援】，持续3回合。
持有【迷迷的声援】的目标每造成1次伤害，都会再额外造成1次等同于原伤害18%的真实伤害。
当对自身施放该技能时，无法触发行动提前效果。</x:v>
      </x:c>
      <x:c r="F7808" s="6" t="n">
        <x:v>0</x:v>
      </x:c>
      <x:c r="G7808" s="6" t="n">
        <x:v>0</x:v>
      </x:c>
      <x:c r="H7808" s="6" t="n">
        <x:v>0</x:v>
      </x:c>
      <x:c r="I7808" s="6" t="n">
        <x:v>0</x:v>
      </x:c>
      <x:c r="J7808" s="6" t="str">
        <x:v>[0.18, 3, 1]</x:v>
      </x:c>
      <x:c r="K7808" s="7" t="str">
        <x:v>无首段伤害倍率，请覆盖或设为辅助技能</x:v>
      </x:c>
      <x:c r="L7808" s="6" t="str">
        <x:v>https://raw.githubusercontent.com/Mar-7th/StarRailRes/dbe8cdfcfb0bf657b9fe1cf92d5537f118ccb487/index_new/cn/character_skills.json</x:v>
      </x:c>
    </x:row>
    <x:row r="7809" ht="53" customHeight="1">
      <x:c r="A7809" s="6" t="str">
        <x:v>1800707_2</x:v>
      </x:c>
      <x:c r="B7809" s="6" t="str">
        <x:v>1800707</x:v>
      </x:c>
      <x:c r="C7809" s="6" t="n">
        <x:v>2</x:v>
      </x:c>
      <x:c r="D7809" s="6" t="str">
        <x:v>我会！帮你！</x:v>
      </x:c>
      <x:c r="E7809" s="7" t="str">
        <x:v>使指定我方单体行动提前100%并附上【迷迷的声援】，持续3回合。
持有【迷迷的声援】的目标每造成1次伤害，都会再额外造成1次等同于原伤害20%的真实伤害。
当对自身施放该技能时，无法触发行动提前效果。</x:v>
      </x:c>
      <x:c r="F7809" s="6" t="n">
        <x:v>0</x:v>
      </x:c>
      <x:c r="G7809" s="6" t="n">
        <x:v>0</x:v>
      </x:c>
      <x:c r="H7809" s="6" t="n">
        <x:v>0</x:v>
      </x:c>
      <x:c r="I7809" s="6" t="n">
        <x:v>0</x:v>
      </x:c>
      <x:c r="J7809" s="6" t="str">
        <x:v>[0.2, 3, 1]</x:v>
      </x:c>
      <x:c r="K7809" s="7" t="str">
        <x:v>无首段伤害倍率，请覆盖或设为辅助技能</x:v>
      </x:c>
      <x:c r="L7809" s="6" t="str">
        <x:v>https://raw.githubusercontent.com/Mar-7th/StarRailRes/dbe8cdfcfb0bf657b9fe1cf92d5537f118ccb487/index_new/cn/character_skills.json</x:v>
      </x:c>
    </x:row>
    <x:row r="7810" ht="53" customHeight="1">
      <x:c r="A7810" s="6" t="str">
        <x:v>1800707_3</x:v>
      </x:c>
      <x:c r="B7810" s="6" t="str">
        <x:v>1800707</x:v>
      </x:c>
      <x:c r="C7810" s="6" t="n">
        <x:v>3</x:v>
      </x:c>
      <x:c r="D7810" s="6" t="str">
        <x:v>我会！帮你！</x:v>
      </x:c>
      <x:c r="E7810" s="7" t="str">
        <x:v>使指定我方单体行动提前100%并附上【迷迷的声援】，持续3回合。
持有【迷迷的声援】的目标每造成1次伤害，都会再额外造成1次等同于原伤害22%的真实伤害。
当对自身施放该技能时，无法触发行动提前效果。</x:v>
      </x:c>
      <x:c r="F7810" s="6" t="n">
        <x:v>0</x:v>
      </x:c>
      <x:c r="G7810" s="6" t="n">
        <x:v>0</x:v>
      </x:c>
      <x:c r="H7810" s="6" t="n">
        <x:v>0</x:v>
      </x:c>
      <x:c r="I7810" s="6" t="n">
        <x:v>0</x:v>
      </x:c>
      <x:c r="J7810" s="6" t="str">
        <x:v>[0.22, 3, 1]</x:v>
      </x:c>
      <x:c r="K7810" s="7" t="str">
        <x:v>无首段伤害倍率，请覆盖或设为辅助技能</x:v>
      </x:c>
      <x:c r="L7810" s="6" t="str">
        <x:v>https://raw.githubusercontent.com/Mar-7th/StarRailRes/dbe8cdfcfb0bf657b9fe1cf92d5537f118ccb487/index_new/cn/character_skills.json</x:v>
      </x:c>
    </x:row>
    <x:row r="7811" ht="53" customHeight="1">
      <x:c r="A7811" s="6" t="str">
        <x:v>1800707_4</x:v>
      </x:c>
      <x:c r="B7811" s="6" t="str">
        <x:v>1800707</x:v>
      </x:c>
      <x:c r="C7811" s="6" t="n">
        <x:v>4</x:v>
      </x:c>
      <x:c r="D7811" s="6" t="str">
        <x:v>我会！帮你！</x:v>
      </x:c>
      <x:c r="E7811" s="7" t="str">
        <x:v>使指定我方单体行动提前100%并附上【迷迷的声援】，持续3回合。
持有【迷迷的声援】的目标每造成1次伤害，都会再额外造成1次等同于原伤害24%的真实伤害。
当对自身施放该技能时，无法触发行动提前效果。</x:v>
      </x:c>
      <x:c r="F7811" s="6" t="n">
        <x:v>0</x:v>
      </x:c>
      <x:c r="G7811" s="6" t="n">
        <x:v>0</x:v>
      </x:c>
      <x:c r="H7811" s="6" t="n">
        <x:v>0</x:v>
      </x:c>
      <x:c r="I7811" s="6" t="n">
        <x:v>0</x:v>
      </x:c>
      <x:c r="J7811" s="6" t="str">
        <x:v>[0.24, 3, 1]</x:v>
      </x:c>
      <x:c r="K7811" s="7" t="str">
        <x:v>无首段伤害倍率，请覆盖或设为辅助技能</x:v>
      </x:c>
      <x:c r="L7811" s="6" t="str">
        <x:v>https://raw.githubusercontent.com/Mar-7th/StarRailRes/dbe8cdfcfb0bf657b9fe1cf92d5537f118ccb487/index_new/cn/character_skills.json</x:v>
      </x:c>
    </x:row>
    <x:row r="7812" ht="53" customHeight="1">
      <x:c r="A7812" s="6" t="str">
        <x:v>1800707_5</x:v>
      </x:c>
      <x:c r="B7812" s="6" t="str">
        <x:v>1800707</x:v>
      </x:c>
      <x:c r="C7812" s="6" t="n">
        <x:v>5</x:v>
      </x:c>
      <x:c r="D7812" s="6" t="str">
        <x:v>我会！帮你！</x:v>
      </x:c>
      <x:c r="E7812" s="7" t="str">
        <x:v>使指定我方单体行动提前100%并附上【迷迷的声援】，持续3回合。
持有【迷迷的声援】的目标每造成1次伤害，都会再额外造成1次等同于原伤害26%的真实伤害。
当对自身施放该技能时，无法触发行动提前效果。</x:v>
      </x:c>
      <x:c r="F7812" s="6" t="n">
        <x:v>0</x:v>
      </x:c>
      <x:c r="G7812" s="6" t="n">
        <x:v>0</x:v>
      </x:c>
      <x:c r="H7812" s="6" t="n">
        <x:v>0</x:v>
      </x:c>
      <x:c r="I7812" s="6" t="n">
        <x:v>0</x:v>
      </x:c>
      <x:c r="J7812" s="6" t="str">
        <x:v>[0.26, 3, 1]</x:v>
      </x:c>
      <x:c r="K7812" s="7" t="str">
        <x:v>无首段伤害倍率，请覆盖或设为辅助技能</x:v>
      </x:c>
      <x:c r="L7812" s="6" t="str">
        <x:v>https://raw.githubusercontent.com/Mar-7th/StarRailRes/dbe8cdfcfb0bf657b9fe1cf92d5537f118ccb487/index_new/cn/character_skills.json</x:v>
      </x:c>
    </x:row>
    <x:row r="7813" ht="53" customHeight="1">
      <x:c r="A7813" s="6" t="str">
        <x:v>1800707_6</x:v>
      </x:c>
      <x:c r="B7813" s="6" t="str">
        <x:v>1800707</x:v>
      </x:c>
      <x:c r="C7813" s="6" t="n">
        <x:v>6</x:v>
      </x:c>
      <x:c r="D7813" s="6" t="str">
        <x:v>我会！帮你！</x:v>
      </x:c>
      <x:c r="E7813" s="7" t="str">
        <x:v>使指定我方单体行动提前100%并附上【迷迷的声援】，持续3回合。
持有【迷迷的声援】的目标每造成1次伤害，都会再额外造成1次等同于原伤害28%的真实伤害。
当对自身施放该技能时，无法触发行动提前效果。</x:v>
      </x:c>
      <x:c r="F7813" s="6" t="n">
        <x:v>0</x:v>
      </x:c>
      <x:c r="G7813" s="6" t="n">
        <x:v>0</x:v>
      </x:c>
      <x:c r="H7813" s="6" t="n">
        <x:v>0</x:v>
      </x:c>
      <x:c r="I7813" s="6" t="n">
        <x:v>0</x:v>
      </x:c>
      <x:c r="J7813" s="6" t="str">
        <x:v>[0.28, 3, 1]</x:v>
      </x:c>
      <x:c r="K7813" s="7" t="str">
        <x:v>无首段伤害倍率，请覆盖或设为辅助技能</x:v>
      </x:c>
      <x:c r="L7813" s="6" t="str">
        <x:v>https://raw.githubusercontent.com/Mar-7th/StarRailRes/dbe8cdfcfb0bf657b9fe1cf92d5537f118ccb487/index_new/cn/character_skills.json</x:v>
      </x:c>
    </x:row>
    <x:row r="7814" ht="53" customHeight="1">
      <x:c r="A7814" s="6" t="str">
        <x:v>1800707_7</x:v>
      </x:c>
      <x:c r="B7814" s="6" t="str">
        <x:v>1800707</x:v>
      </x:c>
      <x:c r="C7814" s="6" t="n">
        <x:v>7</x:v>
      </x:c>
      <x:c r="D7814" s="6" t="str">
        <x:v>我会！帮你！</x:v>
      </x:c>
      <x:c r="E7814" s="7" t="str">
        <x:v>使指定我方单体行动提前100%并附上【迷迷的声援】，持续3回合。
持有【迷迷的声援】的目标每造成1次伤害，都会再额外造成1次等同于原伤害30%的真实伤害。
当对自身施放该技能时，无法触发行动提前效果。</x:v>
      </x:c>
      <x:c r="F7814" s="6" t="n">
        <x:v>0</x:v>
      </x:c>
      <x:c r="G7814" s="6" t="n">
        <x:v>0</x:v>
      </x:c>
      <x:c r="H7814" s="6" t="n">
        <x:v>0</x:v>
      </x:c>
      <x:c r="I7814" s="6" t="n">
        <x:v>0</x:v>
      </x:c>
      <x:c r="J7814" s="6" t="str">
        <x:v>[0.3, 3, 1]</x:v>
      </x:c>
      <x:c r="K7814" s="7" t="str">
        <x:v>无首段伤害倍率，请覆盖或设为辅助技能</x:v>
      </x:c>
      <x:c r="L7814" s="6" t="str">
        <x:v>https://raw.githubusercontent.com/Mar-7th/StarRailRes/dbe8cdfcfb0bf657b9fe1cf92d5537f118ccb487/index_new/cn/character_skills.json</x:v>
      </x:c>
    </x:row>
    <x:row r="7815" ht="53" customHeight="1">
      <x:c r="A7815" s="6" t="str">
        <x:v>1800707_8</x:v>
      </x:c>
      <x:c r="B7815" s="6" t="str">
        <x:v>1800707</x:v>
      </x:c>
      <x:c r="C7815" s="6" t="n">
        <x:v>8</x:v>
      </x:c>
      <x:c r="D7815" s="6" t="str">
        <x:v>我会！帮你！</x:v>
      </x:c>
      <x:c r="E7815" s="7" t="str">
        <x:v>使指定我方单体行动提前100%并附上【迷迷的声援】，持续3回合。
持有【迷迷的声援】的目标每造成1次伤害，都会再额外造成1次等同于原伤害32%的真实伤害。
当对自身施放该技能时，无法触发行动提前效果。</x:v>
      </x:c>
      <x:c r="F7815" s="6" t="n">
        <x:v>0</x:v>
      </x:c>
      <x:c r="G7815" s="6" t="n">
        <x:v>0</x:v>
      </x:c>
      <x:c r="H7815" s="6" t="n">
        <x:v>0</x:v>
      </x:c>
      <x:c r="I7815" s="6" t="n">
        <x:v>0</x:v>
      </x:c>
      <x:c r="J7815" s="6" t="str">
        <x:v>[0.32, 3, 1]</x:v>
      </x:c>
      <x:c r="K7815" s="7" t="str">
        <x:v>无首段伤害倍率，请覆盖或设为辅助技能</x:v>
      </x:c>
      <x:c r="L7815" s="6" t="str">
        <x:v>https://raw.githubusercontent.com/Mar-7th/StarRailRes/dbe8cdfcfb0bf657b9fe1cf92d5537f118ccb487/index_new/cn/character_skills.json</x:v>
      </x:c>
    </x:row>
    <x:row r="7816" ht="53" customHeight="1">
      <x:c r="A7816" s="6" t="str">
        <x:v>1800707_9</x:v>
      </x:c>
      <x:c r="B7816" s="6" t="str">
        <x:v>1800707</x:v>
      </x:c>
      <x:c r="C7816" s="6" t="n">
        <x:v>9</x:v>
      </x:c>
      <x:c r="D7816" s="6" t="str">
        <x:v>我会！帮你！</x:v>
      </x:c>
      <x:c r="E7816" s="7" t="str">
        <x:v>使指定我方单体行动提前100%并附上【迷迷的声援】，持续3回合。
持有【迷迷的声援】的目标每造成1次伤害，都会再额外造成1次等同于原伤害34%的真实伤害。
当对自身施放该技能时，无法触发行动提前效果。</x:v>
      </x:c>
      <x:c r="F7816" s="6" t="n">
        <x:v>0</x:v>
      </x:c>
      <x:c r="G7816" s="6" t="n">
        <x:v>0</x:v>
      </x:c>
      <x:c r="H7816" s="6" t="n">
        <x:v>0</x:v>
      </x:c>
      <x:c r="I7816" s="6" t="n">
        <x:v>0</x:v>
      </x:c>
      <x:c r="J7816" s="6" t="str">
        <x:v>[0.34, 3, 1]</x:v>
      </x:c>
      <x:c r="K7816" s="7" t="str">
        <x:v>无首段伤害倍率，请覆盖或设为辅助技能</x:v>
      </x:c>
      <x:c r="L7816" s="6" t="str">
        <x:v>https://raw.githubusercontent.com/Mar-7th/StarRailRes/dbe8cdfcfb0bf657b9fe1cf92d5537f118ccb487/index_new/cn/character_skills.json</x:v>
      </x:c>
    </x:row>
    <x:row r="7817" ht="53" customHeight="1">
      <x:c r="A7817" s="6" t="str">
        <x:v>1800707_10</x:v>
      </x:c>
      <x:c r="B7817" s="6" t="str">
        <x:v>1800707</x:v>
      </x:c>
      <x:c r="C7817" s="6" t="n">
        <x:v>10</x:v>
      </x:c>
      <x:c r="D7817" s="6" t="str">
        <x:v>我会！帮你！</x:v>
      </x:c>
      <x:c r="E7817" s="7" t="str">
        <x:v>使指定我方单体行动提前100%并附上【迷迷的声援】，持续3回合。
持有【迷迷的声援】的目标每造成1次伤害，都会再额外造成1次等同于原伤害36%的真实伤害。
当对自身施放该技能时，无法触发行动提前效果。</x:v>
      </x:c>
      <x:c r="F7817" s="6" t="n">
        <x:v>0</x:v>
      </x:c>
      <x:c r="G7817" s="6" t="n">
        <x:v>0</x:v>
      </x:c>
      <x:c r="H7817" s="6" t="n">
        <x:v>0</x:v>
      </x:c>
      <x:c r="I7817" s="6" t="n">
        <x:v>0</x:v>
      </x:c>
      <x:c r="J7817" s="6" t="str">
        <x:v>[0.36, 3, 1]</x:v>
      </x:c>
      <x:c r="K7817" s="7" t="str">
        <x:v>无首段伤害倍率，请覆盖或设为辅助技能</x:v>
      </x:c>
      <x:c r="L7817" s="6" t="str">
        <x:v>https://raw.githubusercontent.com/Mar-7th/StarRailRes/dbe8cdfcfb0bf657b9fe1cf92d5537f118ccb487/index_new/cn/character_skills.json</x:v>
      </x:c>
    </x:row>
  </x:sheetData>
  <x:pageMargins left="0.7" right="0.7" top="0.75" bottom="0.75" header="0.3" footer="0.3"/>
  <x:tableParts count="1">
    <x:tablePart xmlns:r="http://schemas.openxmlformats.org/officeDocument/2006/relationships" r:id="Rded67808599c4405"/>
  </x:tableParts>
</x:worksheet>
</file>

<file path=xl/worksheets/sheet2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24" hidden="0" customWidth="1"/>
    <x:col min="5" max="5" width="17" hidden="0" customWidth="1"/>
    <x:col min="6" max="6" width="17" hidden="0" customWidth="1"/>
    <x:col min="7" max="7" width="17" hidden="0" customWidth="1"/>
    <x:col min="8" max="8" width="64" hidden="0" customWidth="1"/>
    <x:col min="9" max="9" width="17" hidden="0" customWidth="1"/>
    <x:col min="10" max="10" width="28" hidden="0" customWidth="1"/>
  </x:cols>
  <x:sheetData>
    <x:row r="1">
      <x:c r="A1" s="1" t="str">
        <x:v>行迹库</x:v>
      </x:c>
      <x:c r="B1" s="1"/>
      <x:c r="C1" s="1"/>
      <x:c r="D1" s="1"/>
      <x:c r="E1" s="1"/>
      <x:c r="F1" s="1"/>
      <x:c r="G1" s="1"/>
      <x:c r="H1" s="1"/>
      <x:c r="I1" s="1"/>
      <x:c r="J1" s="1"/>
    </x:row>
    <x:row r="2">
      <x:c r="A2" s="2" t="str">
        <x:v>4.6 数据快照；筛选表头可查找名称与ID。来源列保存逐表网址。</x:v>
      </x:c>
      <x:c r="B2" s="2"/>
      <x:c r="C2" s="2"/>
      <x:c r="D2" s="2"/>
      <x:c r="E2" s="2"/>
      <x:c r="F2" s="2"/>
      <x:c r="G2" s="2"/>
      <x:c r="H2" s="2"/>
      <x:c r="I2" s="2"/>
      <x:c r="J2" s="2"/>
    </x:row>
    <x:row r="4" ht="28" customHeight="1">
      <x:c r="A4" s="5" t="str">
        <x:v>行迹等级键</x:v>
      </x:c>
      <x:c r="B4" s="5" t="str">
        <x:v>角色ID</x:v>
      </x:c>
      <x:c r="C4" s="5" t="str">
        <x:v>行迹ID</x:v>
      </x:c>
      <x:c r="D4" s="5" t="str">
        <x:v>名称</x:v>
      </x:c>
      <x:c r="E4" s="5" t="str">
        <x:v>节点等级</x:v>
      </x:c>
      <x:c r="F4" s="5" t="str">
        <x:v>突破要求</x:v>
      </x:c>
      <x:c r="G4" s="5" t="str">
        <x:v>角色等级要求</x:v>
      </x:c>
      <x:c r="H4" s="5" t="str">
        <x:v>效果模板</x:v>
      </x:c>
      <x:c r="I4" s="5" t="str">
        <x:v>升级材料</x:v>
      </x:c>
      <x:c r="J4" s="5" t="str">
        <x:v>来源</x:v>
      </x:c>
    </x:row>
    <x:row r="5" ht="20" customHeight="1">
      <x:c r="A5" s="6" t="str">
        <x:v>1001001_1</x:v>
      </x:c>
      <x:c r="B5" s="6" t="str">
        <x:v>1001</x:v>
      </x:c>
      <x:c r="C5" s="6" t="str">
        <x:v>1001001</x:v>
      </x:c>
      <x:c r="D5" s="6" t="str"/>
      <x:c r="E5" s="6" t="n">
        <x:v>1</x:v>
      </x:c>
      <x:c r="F5" s="6" t="n">
        <x:v>0</x:v>
      </x:c>
      <x:c r="G5" s="6" t="n">
        <x:v>0</x:v>
      </x:c>
      <x:c r="H5" s="7" t="str"/>
      <x:c r="I5" s="7" t="str">
        <x:v>[]</x:v>
      </x:c>
      <x:c r="J5" s="6" t="str">
        <x:v>https://raw.githubusercontent.com/Mar-7th/StarRailRes/dbe8cdfcfb0bf657b9fe1cf92d5537f118ccb487/index_new/cn/character_skill_trees.json</x:v>
      </x:c>
    </x:row>
    <x:row r="6" ht="38" customHeight="1">
      <x:c r="A6" s="6" t="str">
        <x:v>1001001_2</x:v>
      </x:c>
      <x:c r="B6" s="6" t="str">
        <x:v>1001</x:v>
      </x:c>
      <x:c r="C6" s="6" t="str">
        <x:v>1001001</x:v>
      </x:c>
      <x:c r="D6" s="6" t="str"/>
      <x:c r="E6" s="6" t="n">
        <x:v>2</x:v>
      </x:c>
      <x:c r="F6" s="6" t="n">
        <x:v>2</x:v>
      </x:c>
      <x:c r="G6" s="6" t="n">
        <x:v>0</x:v>
      </x:c>
      <x:c r="H6" s="7" t="str"/>
      <x:c r="I6" s="7" t="str">
        <x:v>[{"id": "2", "num": 4000}, {"id": "110141", "num": 2}, {"id": "111011", "num": 4}]</x:v>
      </x:c>
      <x:c r="J6" s="6" t="str">
        <x:v>https://raw.githubusercontent.com/Mar-7th/StarRailRes/dbe8cdfcfb0bf657b9fe1cf92d5537f118ccb487/index_new/cn/character_skill_trees.json</x:v>
      </x:c>
    </x:row>
    <x:row r="7" ht="38" customHeight="1">
      <x:c r="A7" s="6" t="str">
        <x:v>1001001_3</x:v>
      </x:c>
      <x:c r="B7" s="6" t="str">
        <x:v>1001</x:v>
      </x:c>
      <x:c r="C7" s="6" t="str">
        <x:v>1001001</x:v>
      </x:c>
      <x:c r="D7" s="6" t="str"/>
      <x:c r="E7" s="6" t="n">
        <x:v>3</x:v>
      </x:c>
      <x:c r="F7" s="6" t="n">
        <x:v>3</x:v>
      </x:c>
      <x:c r="G7" s="6" t="n">
        <x:v>0</x:v>
      </x:c>
      <x:c r="H7" s="7" t="str"/>
      <x:c r="I7" s="7" t="str">
        <x:v>[{"id": "2", "num": 8000}, {"id": "110142", "num": 2}, {"id": "111012", "num": 2}]</x:v>
      </x:c>
      <x:c r="J7" s="6" t="str">
        <x:v>https://raw.githubusercontent.com/Mar-7th/StarRailRes/dbe8cdfcfb0bf657b9fe1cf92d5537f118ccb487/index_new/cn/character_skill_trees.json</x:v>
      </x:c>
    </x:row>
    <x:row r="8" ht="38" customHeight="1">
      <x:c r="A8" s="6" t="str">
        <x:v>1001001_4</x:v>
      </x:c>
      <x:c r="B8" s="6" t="str">
        <x:v>1001</x:v>
      </x:c>
      <x:c r="C8" s="6" t="str">
        <x:v>1001001</x:v>
      </x:c>
      <x:c r="D8" s="6" t="str"/>
      <x:c r="E8" s="6" t="n">
        <x:v>4</x:v>
      </x:c>
      <x:c r="F8" s="6" t="n">
        <x:v>4</x:v>
      </x:c>
      <x:c r="G8" s="6" t="n">
        <x:v>0</x:v>
      </x:c>
      <x:c r="H8" s="7" t="str"/>
      <x:c r="I8" s="7" t="str">
        <x:v>[{"id": "2", "num": 16000}, {"id": "110142", "num": 4}, {"id": "111012", "num": 3}]</x:v>
      </x:c>
      <x:c r="J8" s="6" t="str">
        <x:v>https://raw.githubusercontent.com/Mar-7th/StarRailRes/dbe8cdfcfb0bf657b9fe1cf92d5537f118ccb487/index_new/cn/character_skill_trees.json</x:v>
      </x:c>
    </x:row>
    <x:row r="9" ht="38" customHeight="1">
      <x:c r="A9" s="6" t="str">
        <x:v>1001001_5</x:v>
      </x:c>
      <x:c r="B9" s="6" t="str">
        <x:v>1001</x:v>
      </x:c>
      <x:c r="C9" s="6" t="str">
        <x:v>1001001</x:v>
      </x:c>
      <x:c r="D9" s="6" t="str"/>
      <x:c r="E9" s="6" t="n">
        <x:v>5</x:v>
      </x:c>
      <x:c r="F9" s="6" t="n">
        <x:v>5</x:v>
      </x:c>
      <x:c r="G9" s="6" t="n">
        <x:v>0</x:v>
      </x:c>
      <x:c r="H9" s="7" t="str"/>
      <x:c r="I9" s="7" t="str">
        <x:v>[{"id": "2", "num": 36000}, {"id": "110143", "num": 2}, {"id": "111013", "num": 2}]</x:v>
      </x:c>
      <x:c r="J9" s="6" t="str">
        <x:v>https://raw.githubusercontent.com/Mar-7th/StarRailRes/dbe8cdfcfb0bf657b9fe1cf92d5537f118ccb487/index_new/cn/character_skill_trees.json</x:v>
      </x:c>
    </x:row>
    <x:row r="10" ht="38" customHeight="1">
      <x:c r="A10" s="6" t="str">
        <x:v>1001001_6</x:v>
      </x:c>
      <x:c r="B10" s="6" t="str">
        <x:v>1001</x:v>
      </x:c>
      <x:c r="C10" s="6" t="str">
        <x:v>1001001</x:v>
      </x:c>
      <x:c r="D10" s="6" t="str"/>
      <x:c r="E10" s="6" t="n">
        <x:v>6</x:v>
      </x:c>
      <x:c r="F10" s="6" t="n">
        <x:v>6</x:v>
      </x:c>
      <x:c r="G10" s="6" t="n">
        <x:v>0</x:v>
      </x:c>
      <x:c r="H10" s="7" t="str"/>
      <x:c r="I10" s="7" t="str">
        <x:v>[{"id": "2", "num": 128000}, {"id": "110143", "num": 6}, {"id": "111013", "num": 3}]</x:v>
      </x:c>
      <x:c r="J10" s="6" t="str">
        <x:v>https://raw.githubusercontent.com/Mar-7th/StarRailRes/dbe8cdfcfb0bf657b9fe1cf92d5537f118ccb487/index_new/cn/character_skill_trees.json</x:v>
      </x:c>
    </x:row>
    <x:row r="11" ht="20" customHeight="1">
      <x:c r="A11" s="6" t="str">
        <x:v>1001002_1</x:v>
      </x:c>
      <x:c r="B11" s="6" t="str">
        <x:v>1001</x:v>
      </x:c>
      <x:c r="C11" s="6" t="str">
        <x:v>1001002</x:v>
      </x:c>
      <x:c r="D11" s="6" t="str"/>
      <x:c r="E11" s="6" t="n">
        <x:v>1</x:v>
      </x:c>
      <x:c r="F11" s="6" t="n">
        <x:v>0</x:v>
      </x:c>
      <x:c r="G11" s="6" t="n">
        <x:v>0</x:v>
      </x:c>
      <x:c r="H11" s="7" t="str"/>
      <x:c r="I11" s="7" t="str">
        <x:v>[]</x:v>
      </x:c>
      <x:c r="J11" s="6" t="str">
        <x:v>https://raw.githubusercontent.com/Mar-7th/StarRailRes/dbe8cdfcfb0bf657b9fe1cf92d5537f118ccb487/index_new/cn/character_skill_trees.json</x:v>
      </x:c>
    </x:row>
    <x:row r="12" ht="38" customHeight="1">
      <x:c r="A12" s="6" t="str">
        <x:v>1001002_2</x:v>
      </x:c>
      <x:c r="B12" s="6" t="str">
        <x:v>1001</x:v>
      </x:c>
      <x:c r="C12" s="6" t="str">
        <x:v>1001002</x:v>
      </x:c>
      <x:c r="D12" s="6" t="str"/>
      <x:c r="E12" s="6" t="n">
        <x:v>2</x:v>
      </x:c>
      <x:c r="F12" s="6" t="n">
        <x:v>1</x:v>
      </x:c>
      <x:c r="G12" s="6" t="n">
        <x:v>0</x:v>
      </x:c>
      <x:c r="H12" s="7" t="str"/>
      <x:c r="I12" s="7" t="str">
        <x:v>[{"id": "2", "num": 2000}, {"id": "111011", "num": 2}]</x:v>
      </x:c>
      <x:c r="J12" s="6" t="str">
        <x:v>https://raw.githubusercontent.com/Mar-7th/StarRailRes/dbe8cdfcfb0bf657b9fe1cf92d5537f118ccb487/index_new/cn/character_skill_trees.json</x:v>
      </x:c>
    </x:row>
    <x:row r="13" ht="38" customHeight="1">
      <x:c r="A13" s="6" t="str">
        <x:v>1001002_3</x:v>
      </x:c>
      <x:c r="B13" s="6" t="str">
        <x:v>1001</x:v>
      </x:c>
      <x:c r="C13" s="6" t="str">
        <x:v>1001002</x:v>
      </x:c>
      <x:c r="D13" s="6" t="str"/>
      <x:c r="E13" s="6" t="n">
        <x:v>3</x:v>
      </x:c>
      <x:c r="F13" s="6" t="n">
        <x:v>2</x:v>
      </x:c>
      <x:c r="G13" s="6" t="n">
        <x:v>0</x:v>
      </x:c>
      <x:c r="H13" s="7" t="str"/>
      <x:c r="I13" s="7" t="str">
        <x:v>[{"id": "2", "num": 4000}, {"id": "110141", "num": 2}, {"id": "111011", "num": 4}]</x:v>
      </x:c>
      <x:c r="J13" s="6" t="str">
        <x:v>https://raw.githubusercontent.com/Mar-7th/StarRailRes/dbe8cdfcfb0bf657b9fe1cf92d5537f118ccb487/index_new/cn/character_skill_trees.json</x:v>
      </x:c>
    </x:row>
    <x:row r="14" ht="38" customHeight="1">
      <x:c r="A14" s="6" t="str">
        <x:v>1001002_4</x:v>
      </x:c>
      <x:c r="B14" s="6" t="str">
        <x:v>1001</x:v>
      </x:c>
      <x:c r="C14" s="6" t="str">
        <x:v>1001002</x:v>
      </x:c>
      <x:c r="D14" s="6" t="str"/>
      <x:c r="E14" s="6" t="n">
        <x:v>4</x:v>
      </x:c>
      <x:c r="F14" s="6" t="n">
        <x:v>3</x:v>
      </x:c>
      <x:c r="G14" s="6" t="n">
        <x:v>0</x:v>
      </x:c>
      <x:c r="H14" s="7" t="str"/>
      <x:c r="I14" s="7" t="str">
        <x:v>[{"id": "2", "num": 8000}, {"id": "110142", "num": 2}, {"id": "111012", "num": 2}]</x:v>
      </x:c>
      <x:c r="J14" s="6" t="str">
        <x:v>https://raw.githubusercontent.com/Mar-7th/StarRailRes/dbe8cdfcfb0bf657b9fe1cf92d5537f118ccb487/index_new/cn/character_skill_trees.json</x:v>
      </x:c>
    </x:row>
    <x:row r="15" ht="38" customHeight="1">
      <x:c r="A15" s="6" t="str">
        <x:v>1001002_5</x:v>
      </x:c>
      <x:c r="B15" s="6" t="str">
        <x:v>1001</x:v>
      </x:c>
      <x:c r="C15" s="6" t="str">
        <x:v>1001002</x:v>
      </x:c>
      <x:c r="D15" s="6" t="str"/>
      <x:c r="E15" s="6" t="n">
        <x:v>5</x:v>
      </x:c>
      <x:c r="F15" s="6" t="n">
        <x:v>4</x:v>
      </x:c>
      <x:c r="G15" s="6" t="n">
        <x:v>0</x:v>
      </x:c>
      <x:c r="H15" s="7" t="str"/>
      <x:c r="I15" s="7" t="str">
        <x:v>[{"id": "2", "num": 16000}, {"id": "110142", "num": 4}, {"id": "111012", "num": 3}]</x:v>
      </x:c>
      <x:c r="J15" s="6" t="str">
        <x:v>https://raw.githubusercontent.com/Mar-7th/StarRailRes/dbe8cdfcfb0bf657b9fe1cf92d5537f118ccb487/index_new/cn/character_skill_trees.json</x:v>
      </x:c>
    </x:row>
    <x:row r="16" ht="38" customHeight="1">
      <x:c r="A16" s="6" t="str">
        <x:v>1001002_6</x:v>
      </x:c>
      <x:c r="B16" s="6" t="str">
        <x:v>1001</x:v>
      </x:c>
      <x:c r="C16" s="6" t="str">
        <x:v>1001002</x:v>
      </x:c>
      <x:c r="D16" s="6" t="str"/>
      <x:c r="E16" s="6" t="n">
        <x:v>6</x:v>
      </x:c>
      <x:c r="F16" s="6" t="n">
        <x:v>4</x:v>
      </x:c>
      <x:c r="G16" s="6" t="n">
        <x:v>0</x:v>
      </x:c>
      <x:c r="H16" s="7" t="str"/>
      <x:c r="I16" s="7" t="str">
        <x:v>[{"id": "2", "num": 24000}, {"id": "110142", "num": 6}, {"id": "111012", "num": 5}]</x:v>
      </x:c>
      <x:c r="J16" s="6" t="str">
        <x:v>https://raw.githubusercontent.com/Mar-7th/StarRailRes/dbe8cdfcfb0bf657b9fe1cf92d5537f118ccb487/index_new/cn/character_skill_trees.json</x:v>
      </x:c>
    </x:row>
    <x:row r="17" ht="38" customHeight="1">
      <x:c r="A17" s="6" t="str">
        <x:v>1001002_7</x:v>
      </x:c>
      <x:c r="B17" s="6" t="str">
        <x:v>1001</x:v>
      </x:c>
      <x:c r="C17" s="6" t="str">
        <x:v>1001002</x:v>
      </x:c>
      <x:c r="D17" s="6" t="str"/>
      <x:c r="E17" s="6" t="n">
        <x:v>7</x:v>
      </x:c>
      <x:c r="F17" s="6" t="n">
        <x:v>5</x:v>
      </x:c>
      <x:c r="G17" s="6" t="n">
        <x:v>0</x:v>
      </x:c>
      <x:c r="H17" s="7" t="str"/>
      <x:c r="I17" s="7" t="str">
        <x:v>[{"id": "2", "num": 36000}, {"id": "110143", "num": 2}, {"id": "111013", "num": 2}]</x:v>
      </x:c>
      <x:c r="J17" s="6" t="str">
        <x:v>https://raw.githubusercontent.com/Mar-7th/StarRailRes/dbe8cdfcfb0bf657b9fe1cf92d5537f118ccb487/index_new/cn/character_skill_trees.json</x:v>
      </x:c>
    </x:row>
    <x:row r="18" ht="53" customHeight="1">
      <x:c r="A18" s="6" t="str">
        <x:v>1001002_8</x:v>
      </x:c>
      <x:c r="B18" s="6" t="str">
        <x:v>1001</x:v>
      </x:c>
      <x:c r="C18" s="6" t="str">
        <x:v>1001002</x:v>
      </x:c>
      <x:c r="D18" s="6" t="str"/>
      <x:c r="E18" s="6" t="n">
        <x:v>8</x:v>
      </x:c>
      <x:c r="F18" s="6" t="n">
        <x:v>5</x:v>
      </x:c>
      <x:c r="G18" s="6" t="n">
        <x:v>0</x:v>
      </x:c>
      <x:c r="H18" s="7" t="str"/>
      <x:c r="I18" s="7" t="str">
        <x:v>[{"id": "2", "num": 64000}, {"id": "110143", "num": 4}, {"id": "110501", "num": 1}, {"id": "111013", "num": 3}]</x:v>
      </x:c>
      <x:c r="J18" s="6" t="str">
        <x:v>https://raw.githubusercontent.com/Mar-7th/StarRailRes/dbe8cdfcfb0bf657b9fe1cf92d5537f118ccb487/index_new/cn/character_skill_trees.json</x:v>
      </x:c>
    </x:row>
    <x:row r="19" ht="38" customHeight="1">
      <x:c r="A19" s="6" t="str">
        <x:v>1001002_9</x:v>
      </x:c>
      <x:c r="B19" s="6" t="str">
        <x:v>1001</x:v>
      </x:c>
      <x:c r="C19" s="6" t="str">
        <x:v>1001002</x:v>
      </x:c>
      <x:c r="D19" s="6" t="str"/>
      <x:c r="E19" s="6" t="n">
        <x:v>9</x:v>
      </x:c>
      <x:c r="F19" s="6" t="n">
        <x:v>6</x:v>
      </x:c>
      <x:c r="G19" s="6" t="n">
        <x:v>0</x:v>
      </x:c>
      <x:c r="H19" s="7" t="str"/>
      <x:c r="I19" s="7" t="str">
        <x:v>[{"id": "2", "num": 128000}, {"id": "110143", "num": 6}, {"id": "110501", "num": 1}]</x:v>
      </x:c>
      <x:c r="J19" s="6" t="str">
        <x:v>https://raw.githubusercontent.com/Mar-7th/StarRailRes/dbe8cdfcfb0bf657b9fe1cf92d5537f118ccb487/index_new/cn/character_skill_trees.json</x:v>
      </x:c>
    </x:row>
    <x:row r="20" ht="53" customHeight="1">
      <x:c r="A20" s="6" t="str">
        <x:v>1001002_10</x:v>
      </x:c>
      <x:c r="B20" s="6" t="str">
        <x:v>1001</x:v>
      </x:c>
      <x:c r="C20" s="6" t="str">
        <x:v>1001002</x:v>
      </x:c>
      <x:c r="D20" s="6" t="str"/>
      <x:c r="E20" s="6" t="n">
        <x:v>10</x:v>
      </x:c>
      <x:c r="F20" s="6" t="n">
        <x:v>6</x:v>
      </x:c>
      <x:c r="G20" s="6" t="n">
        <x:v>0</x:v>
      </x:c>
      <x:c r="H20" s="7" t="str"/>
      <x:c r="I20" s="7" t="str">
        <x:v>[{"id": "2", "num": 240000}, {"id": "110143", "num": 11}, {"id": "241", "num": 1}, {"id": "110501", "num": 1}]</x:v>
      </x:c>
      <x:c r="J20" s="6" t="str">
        <x:v>https://raw.githubusercontent.com/Mar-7th/StarRailRes/dbe8cdfcfb0bf657b9fe1cf92d5537f118ccb487/index_new/cn/character_skill_trees.json</x:v>
      </x:c>
    </x:row>
    <x:row r="21" ht="20" customHeight="1">
      <x:c r="A21" s="6" t="str">
        <x:v>1001003_1</x:v>
      </x:c>
      <x:c r="B21" s="6" t="str">
        <x:v>1001</x:v>
      </x:c>
      <x:c r="C21" s="6" t="str">
        <x:v>1001003</x:v>
      </x:c>
      <x:c r="D21" s="6" t="str"/>
      <x:c r="E21" s="6" t="n">
        <x:v>1</x:v>
      </x:c>
      <x:c r="F21" s="6" t="n">
        <x:v>0</x:v>
      </x:c>
      <x:c r="G21" s="6" t="n">
        <x:v>0</x:v>
      </x:c>
      <x:c r="H21" s="7" t="str"/>
      <x:c r="I21" s="7" t="str">
        <x:v>[]</x:v>
      </x:c>
      <x:c r="J21" s="6" t="str">
        <x:v>https://raw.githubusercontent.com/Mar-7th/StarRailRes/dbe8cdfcfb0bf657b9fe1cf92d5537f118ccb487/index_new/cn/character_skill_trees.json</x:v>
      </x:c>
    </x:row>
    <x:row r="22" ht="38" customHeight="1">
      <x:c r="A22" s="6" t="str">
        <x:v>1001003_2</x:v>
      </x:c>
      <x:c r="B22" s="6" t="str">
        <x:v>1001</x:v>
      </x:c>
      <x:c r="C22" s="6" t="str">
        <x:v>1001003</x:v>
      </x:c>
      <x:c r="D22" s="6" t="str"/>
      <x:c r="E22" s="6" t="n">
        <x:v>2</x:v>
      </x:c>
      <x:c r="F22" s="6" t="n">
        <x:v>1</x:v>
      </x:c>
      <x:c r="G22" s="6" t="n">
        <x:v>0</x:v>
      </x:c>
      <x:c r="H22" s="7" t="str"/>
      <x:c r="I22" s="7" t="str">
        <x:v>[{"id": "2", "num": 2000}, {"id": "111011", "num": 2}]</x:v>
      </x:c>
      <x:c r="J22" s="6" t="str">
        <x:v>https://raw.githubusercontent.com/Mar-7th/StarRailRes/dbe8cdfcfb0bf657b9fe1cf92d5537f118ccb487/index_new/cn/character_skill_trees.json</x:v>
      </x:c>
    </x:row>
    <x:row r="23" ht="38" customHeight="1">
      <x:c r="A23" s="6" t="str">
        <x:v>1001003_3</x:v>
      </x:c>
      <x:c r="B23" s="6" t="str">
        <x:v>1001</x:v>
      </x:c>
      <x:c r="C23" s="6" t="str">
        <x:v>1001003</x:v>
      </x:c>
      <x:c r="D23" s="6" t="str"/>
      <x:c r="E23" s="6" t="n">
        <x:v>3</x:v>
      </x:c>
      <x:c r="F23" s="6" t="n">
        <x:v>2</x:v>
      </x:c>
      <x:c r="G23" s="6" t="n">
        <x:v>0</x:v>
      </x:c>
      <x:c r="H23" s="7" t="str"/>
      <x:c r="I23" s="7" t="str">
        <x:v>[{"id": "2", "num": 4000}, {"id": "110141", "num": 2}, {"id": "111011", "num": 4}]</x:v>
      </x:c>
      <x:c r="J23" s="6" t="str">
        <x:v>https://raw.githubusercontent.com/Mar-7th/StarRailRes/dbe8cdfcfb0bf657b9fe1cf92d5537f118ccb487/index_new/cn/character_skill_trees.json</x:v>
      </x:c>
    </x:row>
    <x:row r="24" ht="38" customHeight="1">
      <x:c r="A24" s="6" t="str">
        <x:v>1001003_4</x:v>
      </x:c>
      <x:c r="B24" s="6" t="str">
        <x:v>1001</x:v>
      </x:c>
      <x:c r="C24" s="6" t="str">
        <x:v>1001003</x:v>
      </x:c>
      <x:c r="D24" s="6" t="str"/>
      <x:c r="E24" s="6" t="n">
        <x:v>4</x:v>
      </x:c>
      <x:c r="F24" s="6" t="n">
        <x:v>3</x:v>
      </x:c>
      <x:c r="G24" s="6" t="n">
        <x:v>0</x:v>
      </x:c>
      <x:c r="H24" s="7" t="str"/>
      <x:c r="I24" s="7" t="str">
        <x:v>[{"id": "2", "num": 8000}, {"id": "110142", "num": 2}, {"id": "111012", "num": 2}]</x:v>
      </x:c>
      <x:c r="J24" s="6" t="str">
        <x:v>https://raw.githubusercontent.com/Mar-7th/StarRailRes/dbe8cdfcfb0bf657b9fe1cf92d5537f118ccb487/index_new/cn/character_skill_trees.json</x:v>
      </x:c>
    </x:row>
    <x:row r="25" ht="38" customHeight="1">
      <x:c r="A25" s="6" t="str">
        <x:v>1001003_5</x:v>
      </x:c>
      <x:c r="B25" s="6" t="str">
        <x:v>1001</x:v>
      </x:c>
      <x:c r="C25" s="6" t="str">
        <x:v>1001003</x:v>
      </x:c>
      <x:c r="D25" s="6" t="str"/>
      <x:c r="E25" s="6" t="n">
        <x:v>5</x:v>
      </x:c>
      <x:c r="F25" s="6" t="n">
        <x:v>4</x:v>
      </x:c>
      <x:c r="G25" s="6" t="n">
        <x:v>0</x:v>
      </x:c>
      <x:c r="H25" s="7" t="str"/>
      <x:c r="I25" s="7" t="str">
        <x:v>[{"id": "2", "num": 16000}, {"id": "110142", "num": 4}, {"id": "111012", "num": 3}]</x:v>
      </x:c>
      <x:c r="J25" s="6" t="str">
        <x:v>https://raw.githubusercontent.com/Mar-7th/StarRailRes/dbe8cdfcfb0bf657b9fe1cf92d5537f118ccb487/index_new/cn/character_skill_trees.json</x:v>
      </x:c>
    </x:row>
    <x:row r="26" ht="38" customHeight="1">
      <x:c r="A26" s="6" t="str">
        <x:v>1001003_6</x:v>
      </x:c>
      <x:c r="B26" s="6" t="str">
        <x:v>1001</x:v>
      </x:c>
      <x:c r="C26" s="6" t="str">
        <x:v>1001003</x:v>
      </x:c>
      <x:c r="D26" s="6" t="str"/>
      <x:c r="E26" s="6" t="n">
        <x:v>6</x:v>
      </x:c>
      <x:c r="F26" s="6" t="n">
        <x:v>4</x:v>
      </x:c>
      <x:c r="G26" s="6" t="n">
        <x:v>0</x:v>
      </x:c>
      <x:c r="H26" s="7" t="str"/>
      <x:c r="I26" s="7" t="str">
        <x:v>[{"id": "2", "num": 24000}, {"id": "110142", "num": 6}, {"id": "111012", "num": 5}]</x:v>
      </x:c>
      <x:c r="J26" s="6" t="str">
        <x:v>https://raw.githubusercontent.com/Mar-7th/StarRailRes/dbe8cdfcfb0bf657b9fe1cf92d5537f118ccb487/index_new/cn/character_skill_trees.json</x:v>
      </x:c>
    </x:row>
    <x:row r="27" ht="38" customHeight="1">
      <x:c r="A27" s="6" t="str">
        <x:v>1001003_7</x:v>
      </x:c>
      <x:c r="B27" s="6" t="str">
        <x:v>1001</x:v>
      </x:c>
      <x:c r="C27" s="6" t="str">
        <x:v>1001003</x:v>
      </x:c>
      <x:c r="D27" s="6" t="str"/>
      <x:c r="E27" s="6" t="n">
        <x:v>7</x:v>
      </x:c>
      <x:c r="F27" s="6" t="n">
        <x:v>5</x:v>
      </x:c>
      <x:c r="G27" s="6" t="n">
        <x:v>0</x:v>
      </x:c>
      <x:c r="H27" s="7" t="str"/>
      <x:c r="I27" s="7" t="str">
        <x:v>[{"id": "2", "num": 36000}, {"id": "110143", "num": 2}, {"id": "111013", "num": 2}]</x:v>
      </x:c>
      <x:c r="J27" s="6" t="str">
        <x:v>https://raw.githubusercontent.com/Mar-7th/StarRailRes/dbe8cdfcfb0bf657b9fe1cf92d5537f118ccb487/index_new/cn/character_skill_trees.json</x:v>
      </x:c>
    </x:row>
    <x:row r="28" ht="53" customHeight="1">
      <x:c r="A28" s="6" t="str">
        <x:v>1001003_8</x:v>
      </x:c>
      <x:c r="B28" s="6" t="str">
        <x:v>1001</x:v>
      </x:c>
      <x:c r="C28" s="6" t="str">
        <x:v>1001003</x:v>
      </x:c>
      <x:c r="D28" s="6" t="str"/>
      <x:c r="E28" s="6" t="n">
        <x:v>8</x:v>
      </x:c>
      <x:c r="F28" s="6" t="n">
        <x:v>5</x:v>
      </x:c>
      <x:c r="G28" s="6" t="n">
        <x:v>0</x:v>
      </x:c>
      <x:c r="H28" s="7" t="str"/>
      <x:c r="I28" s="7" t="str">
        <x:v>[{"id": "2", "num": 64000}, {"id": "110143", "num": 4}, {"id": "110501", "num": 1}, {"id": "111013", "num": 3}]</x:v>
      </x:c>
      <x:c r="J28" s="6" t="str">
        <x:v>https://raw.githubusercontent.com/Mar-7th/StarRailRes/dbe8cdfcfb0bf657b9fe1cf92d5537f118ccb487/index_new/cn/character_skill_trees.json</x:v>
      </x:c>
    </x:row>
    <x:row r="29" ht="38" customHeight="1">
      <x:c r="A29" s="6" t="str">
        <x:v>1001003_9</x:v>
      </x:c>
      <x:c r="B29" s="6" t="str">
        <x:v>1001</x:v>
      </x:c>
      <x:c r="C29" s="6" t="str">
        <x:v>1001003</x:v>
      </x:c>
      <x:c r="D29" s="6" t="str"/>
      <x:c r="E29" s="6" t="n">
        <x:v>9</x:v>
      </x:c>
      <x:c r="F29" s="6" t="n">
        <x:v>6</x:v>
      </x:c>
      <x:c r="G29" s="6" t="n">
        <x:v>0</x:v>
      </x:c>
      <x:c r="H29" s="7" t="str"/>
      <x:c r="I29" s="7" t="str">
        <x:v>[{"id": "2", "num": 128000}, {"id": "110143", "num": 6}, {"id": "110501", "num": 1}]</x:v>
      </x:c>
      <x:c r="J29" s="6" t="str">
        <x:v>https://raw.githubusercontent.com/Mar-7th/StarRailRes/dbe8cdfcfb0bf657b9fe1cf92d5537f118ccb487/index_new/cn/character_skill_trees.json</x:v>
      </x:c>
    </x:row>
    <x:row r="30" ht="53" customHeight="1">
      <x:c r="A30" s="6" t="str">
        <x:v>1001003_10</x:v>
      </x:c>
      <x:c r="B30" s="6" t="str">
        <x:v>1001</x:v>
      </x:c>
      <x:c r="C30" s="6" t="str">
        <x:v>1001003</x:v>
      </x:c>
      <x:c r="D30" s="6" t="str"/>
      <x:c r="E30" s="6" t="n">
        <x:v>10</x:v>
      </x:c>
      <x:c r="F30" s="6" t="n">
        <x:v>6</x:v>
      </x:c>
      <x:c r="G30" s="6" t="n">
        <x:v>0</x:v>
      </x:c>
      <x:c r="H30" s="7" t="str"/>
      <x:c r="I30" s="7" t="str">
        <x:v>[{"id": "2", "num": 240000}, {"id": "110143", "num": 11}, {"id": "241", "num": 1}, {"id": "110501", "num": 1}]</x:v>
      </x:c>
      <x:c r="J30" s="6" t="str">
        <x:v>https://raw.githubusercontent.com/Mar-7th/StarRailRes/dbe8cdfcfb0bf657b9fe1cf92d5537f118ccb487/index_new/cn/character_skill_trees.json</x:v>
      </x:c>
    </x:row>
    <x:row r="31" ht="20" customHeight="1">
      <x:c r="A31" s="6" t="str">
        <x:v>1001004_1</x:v>
      </x:c>
      <x:c r="B31" s="6" t="str">
        <x:v>1001</x:v>
      </x:c>
      <x:c r="C31" s="6" t="str">
        <x:v>1001004</x:v>
      </x:c>
      <x:c r="D31" s="6" t="str"/>
      <x:c r="E31" s="6" t="n">
        <x:v>1</x:v>
      </x:c>
      <x:c r="F31" s="6" t="n">
        <x:v>0</x:v>
      </x:c>
      <x:c r="G31" s="6" t="n">
        <x:v>0</x:v>
      </x:c>
      <x:c r="H31" s="7" t="str"/>
      <x:c r="I31" s="7" t="str">
        <x:v>[]</x:v>
      </x:c>
      <x:c r="J31" s="6" t="str">
        <x:v>https://raw.githubusercontent.com/Mar-7th/StarRailRes/dbe8cdfcfb0bf657b9fe1cf92d5537f118ccb487/index_new/cn/character_skill_trees.json</x:v>
      </x:c>
    </x:row>
    <x:row r="32" ht="38" customHeight="1">
      <x:c r="A32" s="6" t="str">
        <x:v>1001004_2</x:v>
      </x:c>
      <x:c r="B32" s="6" t="str">
        <x:v>1001</x:v>
      </x:c>
      <x:c r="C32" s="6" t="str">
        <x:v>1001004</x:v>
      </x:c>
      <x:c r="D32" s="6" t="str"/>
      <x:c r="E32" s="6" t="n">
        <x:v>2</x:v>
      </x:c>
      <x:c r="F32" s="6" t="n">
        <x:v>1</x:v>
      </x:c>
      <x:c r="G32" s="6" t="n">
        <x:v>0</x:v>
      </x:c>
      <x:c r="H32" s="7" t="str"/>
      <x:c r="I32" s="7" t="str">
        <x:v>[{"id": "2", "num": 2000}, {"id": "111011", "num": 2}]</x:v>
      </x:c>
      <x:c r="J32" s="6" t="str">
        <x:v>https://raw.githubusercontent.com/Mar-7th/StarRailRes/dbe8cdfcfb0bf657b9fe1cf92d5537f118ccb487/index_new/cn/character_skill_trees.json</x:v>
      </x:c>
    </x:row>
    <x:row r="33" ht="38" customHeight="1">
      <x:c r="A33" s="6" t="str">
        <x:v>1001004_3</x:v>
      </x:c>
      <x:c r="B33" s="6" t="str">
        <x:v>1001</x:v>
      </x:c>
      <x:c r="C33" s="6" t="str">
        <x:v>1001004</x:v>
      </x:c>
      <x:c r="D33" s="6" t="str"/>
      <x:c r="E33" s="6" t="n">
        <x:v>3</x:v>
      </x:c>
      <x:c r="F33" s="6" t="n">
        <x:v>2</x:v>
      </x:c>
      <x:c r="G33" s="6" t="n">
        <x:v>0</x:v>
      </x:c>
      <x:c r="H33" s="7" t="str"/>
      <x:c r="I33" s="7" t="str">
        <x:v>[{"id": "2", "num": 4000}, {"id": "110141", "num": 2}, {"id": "111011", "num": 4}]</x:v>
      </x:c>
      <x:c r="J33" s="6" t="str">
        <x:v>https://raw.githubusercontent.com/Mar-7th/StarRailRes/dbe8cdfcfb0bf657b9fe1cf92d5537f118ccb487/index_new/cn/character_skill_trees.json</x:v>
      </x:c>
    </x:row>
    <x:row r="34" ht="38" customHeight="1">
      <x:c r="A34" s="6" t="str">
        <x:v>1001004_4</x:v>
      </x:c>
      <x:c r="B34" s="6" t="str">
        <x:v>1001</x:v>
      </x:c>
      <x:c r="C34" s="6" t="str">
        <x:v>1001004</x:v>
      </x:c>
      <x:c r="D34" s="6" t="str"/>
      <x:c r="E34" s="6" t="n">
        <x:v>4</x:v>
      </x:c>
      <x:c r="F34" s="6" t="n">
        <x:v>3</x:v>
      </x:c>
      <x:c r="G34" s="6" t="n">
        <x:v>0</x:v>
      </x:c>
      <x:c r="H34" s="7" t="str"/>
      <x:c r="I34" s="7" t="str">
        <x:v>[{"id": "2", "num": 8000}, {"id": "110142", "num": 2}, {"id": "111012", "num": 2}]</x:v>
      </x:c>
      <x:c r="J34" s="6" t="str">
        <x:v>https://raw.githubusercontent.com/Mar-7th/StarRailRes/dbe8cdfcfb0bf657b9fe1cf92d5537f118ccb487/index_new/cn/character_skill_trees.json</x:v>
      </x:c>
    </x:row>
    <x:row r="35" ht="38" customHeight="1">
      <x:c r="A35" s="6" t="str">
        <x:v>1001004_5</x:v>
      </x:c>
      <x:c r="B35" s="6" t="str">
        <x:v>1001</x:v>
      </x:c>
      <x:c r="C35" s="6" t="str">
        <x:v>1001004</x:v>
      </x:c>
      <x:c r="D35" s="6" t="str"/>
      <x:c r="E35" s="6" t="n">
        <x:v>5</x:v>
      </x:c>
      <x:c r="F35" s="6" t="n">
        <x:v>4</x:v>
      </x:c>
      <x:c r="G35" s="6" t="n">
        <x:v>0</x:v>
      </x:c>
      <x:c r="H35" s="7" t="str"/>
      <x:c r="I35" s="7" t="str">
        <x:v>[{"id": "2", "num": 16000}, {"id": "110142", "num": 4}, {"id": "111012", "num": 3}]</x:v>
      </x:c>
      <x:c r="J35" s="6" t="str">
        <x:v>https://raw.githubusercontent.com/Mar-7th/StarRailRes/dbe8cdfcfb0bf657b9fe1cf92d5537f118ccb487/index_new/cn/character_skill_trees.json</x:v>
      </x:c>
    </x:row>
    <x:row r="36" ht="38" customHeight="1">
      <x:c r="A36" s="6" t="str">
        <x:v>1001004_6</x:v>
      </x:c>
      <x:c r="B36" s="6" t="str">
        <x:v>1001</x:v>
      </x:c>
      <x:c r="C36" s="6" t="str">
        <x:v>1001004</x:v>
      </x:c>
      <x:c r="D36" s="6" t="str"/>
      <x:c r="E36" s="6" t="n">
        <x:v>6</x:v>
      </x:c>
      <x:c r="F36" s="6" t="n">
        <x:v>4</x:v>
      </x:c>
      <x:c r="G36" s="6" t="n">
        <x:v>0</x:v>
      </x:c>
      <x:c r="H36" s="7" t="str"/>
      <x:c r="I36" s="7" t="str">
        <x:v>[{"id": "2", "num": 24000}, {"id": "110142", "num": 6}, {"id": "111012", "num": 5}]</x:v>
      </x:c>
      <x:c r="J36" s="6" t="str">
        <x:v>https://raw.githubusercontent.com/Mar-7th/StarRailRes/dbe8cdfcfb0bf657b9fe1cf92d5537f118ccb487/index_new/cn/character_skill_trees.json</x:v>
      </x:c>
    </x:row>
    <x:row r="37" ht="38" customHeight="1">
      <x:c r="A37" s="6" t="str">
        <x:v>1001004_7</x:v>
      </x:c>
      <x:c r="B37" s="6" t="str">
        <x:v>1001</x:v>
      </x:c>
      <x:c r="C37" s="6" t="str">
        <x:v>1001004</x:v>
      </x:c>
      <x:c r="D37" s="6" t="str"/>
      <x:c r="E37" s="6" t="n">
        <x:v>7</x:v>
      </x:c>
      <x:c r="F37" s="6" t="n">
        <x:v>5</x:v>
      </x:c>
      <x:c r="G37" s="6" t="n">
        <x:v>0</x:v>
      </x:c>
      <x:c r="H37" s="7" t="str"/>
      <x:c r="I37" s="7" t="str">
        <x:v>[{"id": "2", "num": 36000}, {"id": "110143", "num": 2}, {"id": "111013", "num": 2}]</x:v>
      </x:c>
      <x:c r="J37" s="6" t="str">
        <x:v>https://raw.githubusercontent.com/Mar-7th/StarRailRes/dbe8cdfcfb0bf657b9fe1cf92d5537f118ccb487/index_new/cn/character_skill_trees.json</x:v>
      </x:c>
    </x:row>
    <x:row r="38" ht="53" customHeight="1">
      <x:c r="A38" s="6" t="str">
        <x:v>1001004_8</x:v>
      </x:c>
      <x:c r="B38" s="6" t="str">
        <x:v>1001</x:v>
      </x:c>
      <x:c r="C38" s="6" t="str">
        <x:v>1001004</x:v>
      </x:c>
      <x:c r="D38" s="6" t="str"/>
      <x:c r="E38" s="6" t="n">
        <x:v>8</x:v>
      </x:c>
      <x:c r="F38" s="6" t="n">
        <x:v>5</x:v>
      </x:c>
      <x:c r="G38" s="6" t="n">
        <x:v>0</x:v>
      </x:c>
      <x:c r="H38" s="7" t="str"/>
      <x:c r="I38" s="7" t="str">
        <x:v>[{"id": "2", "num": 64000}, {"id": "110143", "num": 4}, {"id": "110501", "num": 1}, {"id": "111013", "num": 3}]</x:v>
      </x:c>
      <x:c r="J38" s="6" t="str">
        <x:v>https://raw.githubusercontent.com/Mar-7th/StarRailRes/dbe8cdfcfb0bf657b9fe1cf92d5537f118ccb487/index_new/cn/character_skill_trees.json</x:v>
      </x:c>
    </x:row>
    <x:row r="39" ht="38" customHeight="1">
      <x:c r="A39" s="6" t="str">
        <x:v>1001004_9</x:v>
      </x:c>
      <x:c r="B39" s="6" t="str">
        <x:v>1001</x:v>
      </x:c>
      <x:c r="C39" s="6" t="str">
        <x:v>1001004</x:v>
      </x:c>
      <x:c r="D39" s="6" t="str"/>
      <x:c r="E39" s="6" t="n">
        <x:v>9</x:v>
      </x:c>
      <x:c r="F39" s="6" t="n">
        <x:v>6</x:v>
      </x:c>
      <x:c r="G39" s="6" t="n">
        <x:v>0</x:v>
      </x:c>
      <x:c r="H39" s="7" t="str"/>
      <x:c r="I39" s="7" t="str">
        <x:v>[{"id": "2", "num": 128000}, {"id": "110143", "num": 6}, {"id": "110501", "num": 1}]</x:v>
      </x:c>
      <x:c r="J39" s="6" t="str">
        <x:v>https://raw.githubusercontent.com/Mar-7th/StarRailRes/dbe8cdfcfb0bf657b9fe1cf92d5537f118ccb487/index_new/cn/character_skill_trees.json</x:v>
      </x:c>
    </x:row>
    <x:row r="40" ht="53" customHeight="1">
      <x:c r="A40" s="6" t="str">
        <x:v>1001004_10</x:v>
      </x:c>
      <x:c r="B40" s="6" t="str">
        <x:v>1001</x:v>
      </x:c>
      <x:c r="C40" s="6" t="str">
        <x:v>1001004</x:v>
      </x:c>
      <x:c r="D40" s="6" t="str"/>
      <x:c r="E40" s="6" t="n">
        <x:v>10</x:v>
      </x:c>
      <x:c r="F40" s="6" t="n">
        <x:v>6</x:v>
      </x:c>
      <x:c r="G40" s="6" t="n">
        <x:v>0</x:v>
      </x:c>
      <x:c r="H40" s="7" t="str"/>
      <x:c r="I40" s="7" t="str">
        <x:v>[{"id": "2", "num": 240000}, {"id": "110143", "num": 11}, {"id": "241", "num": 1}, {"id": "110501", "num": 1}]</x:v>
      </x:c>
      <x:c r="J40" s="6" t="str">
        <x:v>https://raw.githubusercontent.com/Mar-7th/StarRailRes/dbe8cdfcfb0bf657b9fe1cf92d5537f118ccb487/index_new/cn/character_skill_trees.json</x:v>
      </x:c>
    </x:row>
    <x:row r="41" ht="20" customHeight="1">
      <x:c r="A41" s="6" t="str">
        <x:v>1001007_1</x:v>
      </x:c>
      <x:c r="B41" s="6" t="str">
        <x:v>1001</x:v>
      </x:c>
      <x:c r="C41" s="6" t="str">
        <x:v>1001007</x:v>
      </x:c>
      <x:c r="D41" s="6" t="str"/>
      <x:c r="E41" s="6" t="n">
        <x:v>1</x:v>
      </x:c>
      <x:c r="F41" s="6" t="n">
        <x:v>0</x:v>
      </x:c>
      <x:c r="G41" s="6" t="n">
        <x:v>0</x:v>
      </x:c>
      <x:c r="H41" s="7" t="str"/>
      <x:c r="I41" s="7" t="str">
        <x:v>[]</x:v>
      </x:c>
      <x:c r="J41" s="6" t="str">
        <x:v>https://raw.githubusercontent.com/Mar-7th/StarRailRes/dbe8cdfcfb0bf657b9fe1cf92d5537f118ccb487/index_new/cn/character_skill_trees.json</x:v>
      </x:c>
    </x:row>
    <x:row r="42" ht="38" customHeight="1">
      <x:c r="A42" s="6" t="str">
        <x:v>1001101_1</x:v>
      </x:c>
      <x:c r="B42" s="6" t="str">
        <x:v>1001</x:v>
      </x:c>
      <x:c r="C42" s="6" t="str">
        <x:v>1001101</x:v>
      </x:c>
      <x:c r="D42" s="6" t="str">
        <x:v>纯洁</x:v>
      </x:c>
      <x:c r="E42" s="6" t="n">
        <x:v>1</x:v>
      </x:c>
      <x:c r="F42" s="6" t="n">
        <x:v>2</x:v>
      </x:c>
      <x:c r="G42" s="6" t="n">
        <x:v>0</x:v>
      </x:c>
      <x:c r="H42" s="7" t="str">
        <x:v>施放战技时，解除指定我方单体的1个负面效果。</x:v>
      </x:c>
      <x:c r="I42" s="7" t="str">
        <x:v>[{"id": "2", "num": 4000}, {"id": "110141", "num": 2}, {"id": "110501", "num": 1}]</x:v>
      </x:c>
      <x:c r="J42" s="6" t="str">
        <x:v>https://raw.githubusercontent.com/Mar-7th/StarRailRes/dbe8cdfcfb0bf657b9fe1cf92d5537f118ccb487/index_new/cn/character_skill_trees.json</x:v>
      </x:c>
    </x:row>
    <x:row r="43" ht="53" customHeight="1">
      <x:c r="A43" s="6" t="str">
        <x:v>1001102_1</x:v>
      </x:c>
      <x:c r="B43" s="6" t="str">
        <x:v>1001</x:v>
      </x:c>
      <x:c r="C43" s="6" t="str">
        <x:v>1001102</x:v>
      </x:c>
      <x:c r="D43" s="6" t="str">
        <x:v>加护</x:v>
      </x:c>
      <x:c r="E43" s="6" t="n">
        <x:v>1</x:v>
      </x:c>
      <x:c r="F43" s="6" t="n">
        <x:v>4</x:v>
      </x:c>
      <x:c r="G43" s="6" t="n">
        <x:v>0</x:v>
      </x:c>
      <x:c r="H43" s="7" t="str">
        <x:v>战技提供的护盾持续时间增加#1[i]回合。</x:v>
      </x:c>
      <x:c r="I43" s="7" t="str">
        <x:v>[{"id": "2", "num": 16000}, {"id": "110142", "num": 4}, {"id": "241", "num": 1}, {"id": "110501", "num": 1}]</x:v>
      </x:c>
      <x:c r="J43" s="6" t="str">
        <x:v>https://raw.githubusercontent.com/Mar-7th/StarRailRes/dbe8cdfcfb0bf657b9fe1cf92d5537f118ccb487/index_new/cn/character_skill_trees.json</x:v>
      </x:c>
    </x:row>
    <x:row r="44" ht="53" customHeight="1">
      <x:c r="A44" s="6" t="str">
        <x:v>1001103_1</x:v>
      </x:c>
      <x:c r="B44" s="6" t="str">
        <x:v>1001</x:v>
      </x:c>
      <x:c r="C44" s="6" t="str">
        <x:v>1001103</x:v>
      </x:c>
      <x:c r="D44" s="6" t="str">
        <x:v>冰咒</x:v>
      </x:c>
      <x:c r="E44" s="6" t="n">
        <x:v>1</x:v>
      </x:c>
      <x:c r="F44" s="6" t="n">
        <x:v>6</x:v>
      </x:c>
      <x:c r="G44" s="6" t="n">
        <x:v>0</x:v>
      </x:c>
      <x:c r="H44" s="7" t="str">
        <x:v>施放终结技时，冻结敌方目标的基础概率提高#1[i]%。</x:v>
      </x:c>
      <x:c r="I44" s="7" t="str">
        <x:v>[{"id": "2", "num": 128000}, {"id": "110143", "num": 6}, {"id": "241", "num": 1}, {"id": "110501", "num": 1}]</x:v>
      </x:c>
      <x:c r="J44" s="6" t="str">
        <x:v>https://raw.githubusercontent.com/Mar-7th/StarRailRes/dbe8cdfcfb0bf657b9fe1cf92d5537f118ccb487/index_new/cn/character_skill_trees.json</x:v>
      </x:c>
    </x:row>
    <x:row r="45" ht="38" customHeight="1">
      <x:c r="A45" s="6" t="str">
        <x:v>1001201_1</x:v>
      </x:c>
      <x:c r="B45" s="6" t="str">
        <x:v>1001</x:v>
      </x:c>
      <x:c r="C45" s="6" t="str">
        <x:v>1001201</x:v>
      </x:c>
      <x:c r="D45" s="6" t="str">
        <x:v>伤害强化•冰</x:v>
      </x:c>
      <x:c r="E45" s="6" t="n">
        <x:v>1</x:v>
      </x:c>
      <x:c r="F45" s="6" t="n">
        <x:v>0</x:v>
      </x:c>
      <x:c r="G45" s="6" t="n">
        <x:v>1</x:v>
      </x:c>
      <x:c r="H45" s="7" t="str"/>
      <x:c r="I45" s="7" t="str">
        <x:v>[{"id": "2", "num": 2000}, {"id": "111011", "num": 2}]</x:v>
      </x:c>
      <x:c r="J45" s="6" t="str">
        <x:v>https://raw.githubusercontent.com/Mar-7th/StarRailRes/dbe8cdfcfb0bf657b9fe1cf92d5537f118ccb487/index_new/cn/character_skill_trees.json</x:v>
      </x:c>
    </x:row>
    <x:row r="46" ht="38" customHeight="1">
      <x:c r="A46" s="6" t="str">
        <x:v>1001202_1</x:v>
      </x:c>
      <x:c r="B46" s="6" t="str">
        <x:v>1001</x:v>
      </x:c>
      <x:c r="C46" s="6" t="str">
        <x:v>1001202</x:v>
      </x:c>
      <x:c r="D46" s="6" t="str">
        <x:v>防御强化</x:v>
      </x:c>
      <x:c r="E46" s="6" t="n">
        <x:v>1</x:v>
      </x:c>
      <x:c r="F46" s="6" t="n">
        <x:v>2</x:v>
      </x:c>
      <x:c r="G46" s="6" t="n">
        <x:v>0</x:v>
      </x:c>
      <x:c r="H46" s="7" t="str"/>
      <x:c r="I46" s="7" t="str">
        <x:v>[{"id": "2", "num": 4000}, {"id": "110141", "num": 2}, {"id": "111011", "num": 4}]</x:v>
      </x:c>
      <x:c r="J46" s="6" t="str">
        <x:v>https://raw.githubusercontent.com/Mar-7th/StarRailRes/dbe8cdfcfb0bf657b9fe1cf92d5537f118ccb487/index_new/cn/character_skill_trees.json</x:v>
      </x:c>
    </x:row>
    <x:row r="47" ht="38" customHeight="1">
      <x:c r="A47" s="6" t="str">
        <x:v>1001203_1</x:v>
      </x:c>
      <x:c r="B47" s="6" t="str">
        <x:v>1001</x:v>
      </x:c>
      <x:c r="C47" s="6" t="str">
        <x:v>1001203</x:v>
      </x:c>
      <x:c r="D47" s="6" t="str">
        <x:v>伤害强化•冰</x:v>
      </x:c>
      <x:c r="E47" s="6" t="n">
        <x:v>1</x:v>
      </x:c>
      <x:c r="F47" s="6" t="n">
        <x:v>3</x:v>
      </x:c>
      <x:c r="G47" s="6" t="n">
        <x:v>0</x:v>
      </x:c>
      <x:c r="H47" s="7" t="str"/>
      <x:c r="I47" s="7" t="str">
        <x:v>[{"id": "2", "num": 8000}, {"id": "110142", "num": 2}, {"id": "111012", "num": 2}]</x:v>
      </x:c>
      <x:c r="J47" s="6" t="str">
        <x:v>https://raw.githubusercontent.com/Mar-7th/StarRailRes/dbe8cdfcfb0bf657b9fe1cf92d5537f118ccb487/index_new/cn/character_skill_trees.json</x:v>
      </x:c>
    </x:row>
    <x:row r="48" ht="38" customHeight="1">
      <x:c r="A48" s="6" t="str">
        <x:v>1001204_1</x:v>
      </x:c>
      <x:c r="B48" s="6" t="str">
        <x:v>1001</x:v>
      </x:c>
      <x:c r="C48" s="6" t="str">
        <x:v>1001204</x:v>
      </x:c>
      <x:c r="D48" s="6" t="str">
        <x:v>效果抵抗强化</x:v>
      </x:c>
      <x:c r="E48" s="6" t="n">
        <x:v>1</x:v>
      </x:c>
      <x:c r="F48" s="6" t="n">
        <x:v>3</x:v>
      </x:c>
      <x:c r="G48" s="6" t="n">
        <x:v>0</x:v>
      </x:c>
      <x:c r="H48" s="7" t="str"/>
      <x:c r="I48" s="7" t="str">
        <x:v>[{"id": "2", "num": 8000}, {"id": "110142", "num": 2}, {"id": "111012", "num": 2}]</x:v>
      </x:c>
      <x:c r="J48" s="6" t="str">
        <x:v>https://raw.githubusercontent.com/Mar-7th/StarRailRes/dbe8cdfcfb0bf657b9fe1cf92d5537f118ccb487/index_new/cn/character_skill_trees.json</x:v>
      </x:c>
    </x:row>
    <x:row r="49" ht="38" customHeight="1">
      <x:c r="A49" s="6" t="str">
        <x:v>1001205_1</x:v>
      </x:c>
      <x:c r="B49" s="6" t="str">
        <x:v>1001</x:v>
      </x:c>
      <x:c r="C49" s="6" t="str">
        <x:v>1001205</x:v>
      </x:c>
      <x:c r="D49" s="6" t="str">
        <x:v>伤害强化•冰</x:v>
      </x:c>
      <x:c r="E49" s="6" t="n">
        <x:v>1</x:v>
      </x:c>
      <x:c r="F49" s="6" t="n">
        <x:v>4</x:v>
      </x:c>
      <x:c r="G49" s="6" t="n">
        <x:v>0</x:v>
      </x:c>
      <x:c r="H49" s="7" t="str"/>
      <x:c r="I49" s="7" t="str">
        <x:v>[{"id": "2", "num": 16000}, {"id": "110142", "num": 4}, {"id": "111012", "num": 3}]</x:v>
      </x:c>
      <x:c r="J49" s="6" t="str">
        <x:v>https://raw.githubusercontent.com/Mar-7th/StarRailRes/dbe8cdfcfb0bf657b9fe1cf92d5537f118ccb487/index_new/cn/character_skill_trees.json</x:v>
      </x:c>
    </x:row>
    <x:row r="50" ht="38" customHeight="1">
      <x:c r="A50" s="6" t="str">
        <x:v>1001206_1</x:v>
      </x:c>
      <x:c r="B50" s="6" t="str">
        <x:v>1001</x:v>
      </x:c>
      <x:c r="C50" s="6" t="str">
        <x:v>1001206</x:v>
      </x:c>
      <x:c r="D50" s="6" t="str">
        <x:v>效果抵抗强化</x:v>
      </x:c>
      <x:c r="E50" s="6" t="n">
        <x:v>1</x:v>
      </x:c>
      <x:c r="F50" s="6" t="n">
        <x:v>5</x:v>
      </x:c>
      <x:c r="G50" s="6" t="n">
        <x:v>0</x:v>
      </x:c>
      <x:c r="H50" s="7" t="str"/>
      <x:c r="I50" s="7" t="str">
        <x:v>[{"id": "2", "num": 36000}, {"id": "110143", "num": 2}, {"id": "111013", "num": 2}]</x:v>
      </x:c>
      <x:c r="J50" s="6" t="str">
        <x:v>https://raw.githubusercontent.com/Mar-7th/StarRailRes/dbe8cdfcfb0bf657b9fe1cf92d5537f118ccb487/index_new/cn/character_skill_trees.json</x:v>
      </x:c>
    </x:row>
    <x:row r="51" ht="38" customHeight="1">
      <x:c r="A51" s="6" t="str">
        <x:v>1001207_1</x:v>
      </x:c>
      <x:c r="B51" s="6" t="str">
        <x:v>1001</x:v>
      </x:c>
      <x:c r="C51" s="6" t="str">
        <x:v>1001207</x:v>
      </x:c>
      <x:c r="D51" s="6" t="str">
        <x:v>防御强化</x:v>
      </x:c>
      <x:c r="E51" s="6" t="n">
        <x:v>1</x:v>
      </x:c>
      <x:c r="F51" s="6" t="n">
        <x:v>5</x:v>
      </x:c>
      <x:c r="G51" s="6" t="n">
        <x:v>0</x:v>
      </x:c>
      <x:c r="H51" s="7" t="str"/>
      <x:c r="I51" s="7" t="str">
        <x:v>[{"id": "2", "num": 36000}, {"id": "110143", "num": 2}, {"id": "111013", "num": 2}]</x:v>
      </x:c>
      <x:c r="J51" s="6" t="str">
        <x:v>https://raw.githubusercontent.com/Mar-7th/StarRailRes/dbe8cdfcfb0bf657b9fe1cf92d5537f118ccb487/index_new/cn/character_skill_trees.json</x:v>
      </x:c>
    </x:row>
    <x:row r="52" ht="38" customHeight="1">
      <x:c r="A52" s="6" t="str">
        <x:v>1001208_1</x:v>
      </x:c>
      <x:c r="B52" s="6" t="str">
        <x:v>1001</x:v>
      </x:c>
      <x:c r="C52" s="6" t="str">
        <x:v>1001208</x:v>
      </x:c>
      <x:c r="D52" s="6" t="str">
        <x:v>伤害强化•冰</x:v>
      </x:c>
      <x:c r="E52" s="6" t="n">
        <x:v>1</x:v>
      </x:c>
      <x:c r="F52" s="6" t="n">
        <x:v>6</x:v>
      </x:c>
      <x:c r="G52" s="6" t="n">
        <x:v>0</x:v>
      </x:c>
      <x:c r="H52" s="7" t="str"/>
      <x:c r="I52" s="7" t="str">
        <x:v>[{"id": "2", "num": 128000}, {"id": "110143", "num": 6}, {"id": "111013", "num": 6}]</x:v>
      </x:c>
      <x:c r="J52" s="6" t="str">
        <x:v>https://raw.githubusercontent.com/Mar-7th/StarRailRes/dbe8cdfcfb0bf657b9fe1cf92d5537f118ccb487/index_new/cn/character_skill_trees.json</x:v>
      </x:c>
    </x:row>
    <x:row r="53" ht="38" customHeight="1">
      <x:c r="A53" s="6" t="str">
        <x:v>1001209_1</x:v>
      </x:c>
      <x:c r="B53" s="6" t="str">
        <x:v>1001</x:v>
      </x:c>
      <x:c r="C53" s="6" t="str">
        <x:v>1001209</x:v>
      </x:c>
      <x:c r="D53" s="6" t="str">
        <x:v>伤害强化•冰</x:v>
      </x:c>
      <x:c r="E53" s="6" t="n">
        <x:v>1</x:v>
      </x:c>
      <x:c r="F53" s="6" t="n">
        <x:v>0</x:v>
      </x:c>
      <x:c r="G53" s="6" t="n">
        <x:v>75</x:v>
      </x:c>
      <x:c r="H53" s="7" t="str"/>
      <x:c r="I53" s="7" t="str">
        <x:v>[{"id": "2", "num": 128000}, {"id": "110143", "num": 6}, {"id": "111013", "num": 6}]</x:v>
      </x:c>
      <x:c r="J53" s="6" t="str">
        <x:v>https://raw.githubusercontent.com/Mar-7th/StarRailRes/dbe8cdfcfb0bf657b9fe1cf92d5537f118ccb487/index_new/cn/character_skill_trees.json</x:v>
      </x:c>
    </x:row>
    <x:row r="54" ht="38" customHeight="1">
      <x:c r="A54" s="6" t="str">
        <x:v>1001210_1</x:v>
      </x:c>
      <x:c r="B54" s="6" t="str">
        <x:v>1001</x:v>
      </x:c>
      <x:c r="C54" s="6" t="str">
        <x:v>1001210</x:v>
      </x:c>
      <x:c r="D54" s="6" t="str">
        <x:v>防御强化</x:v>
      </x:c>
      <x:c r="E54" s="6" t="n">
        <x:v>1</x:v>
      </x:c>
      <x:c r="F54" s="6" t="n">
        <x:v>0</x:v>
      </x:c>
      <x:c r="G54" s="6" t="n">
        <x:v>80</x:v>
      </x:c>
      <x:c r="H54" s="7" t="str"/>
      <x:c r="I54" s="7" t="str">
        <x:v>[{"id": "2", "num": 128000}, {"id": "110143", "num": 6}, {"id": "111013", "num": 6}]</x:v>
      </x:c>
      <x:c r="J54" s="6" t="str">
        <x:v>https://raw.githubusercontent.com/Mar-7th/StarRailRes/dbe8cdfcfb0bf657b9fe1cf92d5537f118ccb487/index_new/cn/character_skill_trees.json</x:v>
      </x:c>
    </x:row>
    <x:row r="55" ht="20" customHeight="1">
      <x:c r="A55" s="6" t="str">
        <x:v>1002001_1</x:v>
      </x:c>
      <x:c r="B55" s="6" t="str">
        <x:v>1002</x:v>
      </x:c>
      <x:c r="C55" s="6" t="str">
        <x:v>1002001</x:v>
      </x:c>
      <x:c r="D55" s="6" t="str"/>
      <x:c r="E55" s="6" t="n">
        <x:v>1</x:v>
      </x:c>
      <x:c r="F55" s="6" t="n">
        <x:v>0</x:v>
      </x:c>
      <x:c r="G55" s="6" t="n">
        <x:v>0</x:v>
      </x:c>
      <x:c r="H55" s="7" t="str"/>
      <x:c r="I55" s="7" t="str">
        <x:v>[]</x:v>
      </x:c>
      <x:c r="J55" s="6" t="str">
        <x:v>https://raw.githubusercontent.com/Mar-7th/StarRailRes/dbe8cdfcfb0bf657b9fe1cf92d5537f118ccb487/index_new/cn/character_skill_trees.json</x:v>
      </x:c>
    </x:row>
    <x:row r="56" ht="38" customHeight="1">
      <x:c r="A56" s="6" t="str">
        <x:v>1002001_2</x:v>
      </x:c>
      <x:c r="B56" s="6" t="str">
        <x:v>1002</x:v>
      </x:c>
      <x:c r="C56" s="6" t="str">
        <x:v>1002001</x:v>
      </x:c>
      <x:c r="D56" s="6" t="str"/>
      <x:c r="E56" s="6" t="n">
        <x:v>2</x:v>
      </x:c>
      <x:c r="F56" s="6" t="n">
        <x:v>2</x:v>
      </x:c>
      <x:c r="G56" s="6" t="n">
        <x:v>0</x:v>
      </x:c>
      <x:c r="H56" s="7" t="str"/>
      <x:c r="I56" s="7" t="str">
        <x:v>[{"id": "2", "num": 4000}, {"id": "110121", "num": 2}, {"id": "111001", "num": 4}]</x:v>
      </x:c>
      <x:c r="J56" s="6" t="str">
        <x:v>https://raw.githubusercontent.com/Mar-7th/StarRailRes/dbe8cdfcfb0bf657b9fe1cf92d5537f118ccb487/index_new/cn/character_skill_trees.json</x:v>
      </x:c>
    </x:row>
    <x:row r="57" ht="38" customHeight="1">
      <x:c r="A57" s="6" t="str">
        <x:v>1002001_3</x:v>
      </x:c>
      <x:c r="B57" s="6" t="str">
        <x:v>1002</x:v>
      </x:c>
      <x:c r="C57" s="6" t="str">
        <x:v>1002001</x:v>
      </x:c>
      <x:c r="D57" s="6" t="str"/>
      <x:c r="E57" s="6" t="n">
        <x:v>3</x:v>
      </x:c>
      <x:c r="F57" s="6" t="n">
        <x:v>3</x:v>
      </x:c>
      <x:c r="G57" s="6" t="n">
        <x:v>0</x:v>
      </x:c>
      <x:c r="H57" s="7" t="str"/>
      <x:c r="I57" s="7" t="str">
        <x:v>[{"id": "2", "num": 8000}, {"id": "110122", "num": 2}, {"id": "111002", "num": 2}]</x:v>
      </x:c>
      <x:c r="J57" s="6" t="str">
        <x:v>https://raw.githubusercontent.com/Mar-7th/StarRailRes/dbe8cdfcfb0bf657b9fe1cf92d5537f118ccb487/index_new/cn/character_skill_trees.json</x:v>
      </x:c>
    </x:row>
    <x:row r="58" ht="38" customHeight="1">
      <x:c r="A58" s="6" t="str">
        <x:v>1002001_4</x:v>
      </x:c>
      <x:c r="B58" s="6" t="str">
        <x:v>1002</x:v>
      </x:c>
      <x:c r="C58" s="6" t="str">
        <x:v>1002001</x:v>
      </x:c>
      <x:c r="D58" s="6" t="str"/>
      <x:c r="E58" s="6" t="n">
        <x:v>4</x:v>
      </x:c>
      <x:c r="F58" s="6" t="n">
        <x:v>4</x:v>
      </x:c>
      <x:c r="G58" s="6" t="n">
        <x:v>0</x:v>
      </x:c>
      <x:c r="H58" s="7" t="str"/>
      <x:c r="I58" s="7" t="str">
        <x:v>[{"id": "2", "num": 16000}, {"id": "110122", "num": 4}, {"id": "111002", "num": 3}]</x:v>
      </x:c>
      <x:c r="J58" s="6" t="str">
        <x:v>https://raw.githubusercontent.com/Mar-7th/StarRailRes/dbe8cdfcfb0bf657b9fe1cf92d5537f118ccb487/index_new/cn/character_skill_trees.json</x:v>
      </x:c>
    </x:row>
    <x:row r="59" ht="38" customHeight="1">
      <x:c r="A59" s="6" t="str">
        <x:v>1002001_5</x:v>
      </x:c>
      <x:c r="B59" s="6" t="str">
        <x:v>1002</x:v>
      </x:c>
      <x:c r="C59" s="6" t="str">
        <x:v>1002001</x:v>
      </x:c>
      <x:c r="D59" s="6" t="str"/>
      <x:c r="E59" s="6" t="n">
        <x:v>5</x:v>
      </x:c>
      <x:c r="F59" s="6" t="n">
        <x:v>5</x:v>
      </x:c>
      <x:c r="G59" s="6" t="n">
        <x:v>0</x:v>
      </x:c>
      <x:c r="H59" s="7" t="str"/>
      <x:c r="I59" s="7" t="str">
        <x:v>[{"id": "2", "num": 36000}, {"id": "110123", "num": 2}, {"id": "111003", "num": 2}]</x:v>
      </x:c>
      <x:c r="J59" s="6" t="str">
        <x:v>https://raw.githubusercontent.com/Mar-7th/StarRailRes/dbe8cdfcfb0bf657b9fe1cf92d5537f118ccb487/index_new/cn/character_skill_trees.json</x:v>
      </x:c>
    </x:row>
    <x:row r="60" ht="38" customHeight="1">
      <x:c r="A60" s="6" t="str">
        <x:v>1002001_6</x:v>
      </x:c>
      <x:c r="B60" s="6" t="str">
        <x:v>1002</x:v>
      </x:c>
      <x:c r="C60" s="6" t="str">
        <x:v>1002001</x:v>
      </x:c>
      <x:c r="D60" s="6" t="str"/>
      <x:c r="E60" s="6" t="n">
        <x:v>6</x:v>
      </x:c>
      <x:c r="F60" s="6" t="n">
        <x:v>6</x:v>
      </x:c>
      <x:c r="G60" s="6" t="n">
        <x:v>0</x:v>
      </x:c>
      <x:c r="H60" s="7" t="str"/>
      <x:c r="I60" s="7" t="str">
        <x:v>[{"id": "2", "num": 128000}, {"id": "110123", "num": 6}, {"id": "111003", "num": 3}]</x:v>
      </x:c>
      <x:c r="J60" s="6" t="str">
        <x:v>https://raw.githubusercontent.com/Mar-7th/StarRailRes/dbe8cdfcfb0bf657b9fe1cf92d5537f118ccb487/index_new/cn/character_skill_trees.json</x:v>
      </x:c>
    </x:row>
    <x:row r="61" ht="20" customHeight="1">
      <x:c r="A61" s="6" t="str">
        <x:v>1002002_1</x:v>
      </x:c>
      <x:c r="B61" s="6" t="str">
        <x:v>1002</x:v>
      </x:c>
      <x:c r="C61" s="6" t="str">
        <x:v>1002002</x:v>
      </x:c>
      <x:c r="D61" s="6" t="str"/>
      <x:c r="E61" s="6" t="n">
        <x:v>1</x:v>
      </x:c>
      <x:c r="F61" s="6" t="n">
        <x:v>0</x:v>
      </x:c>
      <x:c r="G61" s="6" t="n">
        <x:v>0</x:v>
      </x:c>
      <x:c r="H61" s="7" t="str"/>
      <x:c r="I61" s="7" t="str">
        <x:v>[]</x:v>
      </x:c>
      <x:c r="J61" s="6" t="str">
        <x:v>https://raw.githubusercontent.com/Mar-7th/StarRailRes/dbe8cdfcfb0bf657b9fe1cf92d5537f118ccb487/index_new/cn/character_skill_trees.json</x:v>
      </x:c>
    </x:row>
    <x:row r="62" ht="38" customHeight="1">
      <x:c r="A62" s="6" t="str">
        <x:v>1002002_2</x:v>
      </x:c>
      <x:c r="B62" s="6" t="str">
        <x:v>1002</x:v>
      </x:c>
      <x:c r="C62" s="6" t="str">
        <x:v>1002002</x:v>
      </x:c>
      <x:c r="D62" s="6" t="str"/>
      <x:c r="E62" s="6" t="n">
        <x:v>2</x:v>
      </x:c>
      <x:c r="F62" s="6" t="n">
        <x:v>1</x:v>
      </x:c>
      <x:c r="G62" s="6" t="n">
        <x:v>0</x:v>
      </x:c>
      <x:c r="H62" s="7" t="str"/>
      <x:c r="I62" s="7" t="str">
        <x:v>[{"id": "2", "num": 2000}, {"id": "111001", "num": 2}]</x:v>
      </x:c>
      <x:c r="J62" s="6" t="str">
        <x:v>https://raw.githubusercontent.com/Mar-7th/StarRailRes/dbe8cdfcfb0bf657b9fe1cf92d5537f118ccb487/index_new/cn/character_skill_trees.json</x:v>
      </x:c>
    </x:row>
    <x:row r="63" ht="38" customHeight="1">
      <x:c r="A63" s="6" t="str">
        <x:v>1002002_3</x:v>
      </x:c>
      <x:c r="B63" s="6" t="str">
        <x:v>1002</x:v>
      </x:c>
      <x:c r="C63" s="6" t="str">
        <x:v>1002002</x:v>
      </x:c>
      <x:c r="D63" s="6" t="str"/>
      <x:c r="E63" s="6" t="n">
        <x:v>3</x:v>
      </x:c>
      <x:c r="F63" s="6" t="n">
        <x:v>2</x:v>
      </x:c>
      <x:c r="G63" s="6" t="n">
        <x:v>0</x:v>
      </x:c>
      <x:c r="H63" s="7" t="str"/>
      <x:c r="I63" s="7" t="str">
        <x:v>[{"id": "2", "num": 4000}, {"id": "110121", "num": 2}, {"id": "111001", "num": 4}]</x:v>
      </x:c>
      <x:c r="J63" s="6" t="str">
        <x:v>https://raw.githubusercontent.com/Mar-7th/StarRailRes/dbe8cdfcfb0bf657b9fe1cf92d5537f118ccb487/index_new/cn/character_skill_trees.json</x:v>
      </x:c>
    </x:row>
    <x:row r="64" ht="38" customHeight="1">
      <x:c r="A64" s="6" t="str">
        <x:v>1002002_4</x:v>
      </x:c>
      <x:c r="B64" s="6" t="str">
        <x:v>1002</x:v>
      </x:c>
      <x:c r="C64" s="6" t="str">
        <x:v>1002002</x:v>
      </x:c>
      <x:c r="D64" s="6" t="str"/>
      <x:c r="E64" s="6" t="n">
        <x:v>4</x:v>
      </x:c>
      <x:c r="F64" s="6" t="n">
        <x:v>3</x:v>
      </x:c>
      <x:c r="G64" s="6" t="n">
        <x:v>0</x:v>
      </x:c>
      <x:c r="H64" s="7" t="str"/>
      <x:c r="I64" s="7" t="str">
        <x:v>[{"id": "2", "num": 8000}, {"id": "110122", "num": 2}, {"id": "111002", "num": 2}]</x:v>
      </x:c>
      <x:c r="J64" s="6" t="str">
        <x:v>https://raw.githubusercontent.com/Mar-7th/StarRailRes/dbe8cdfcfb0bf657b9fe1cf92d5537f118ccb487/index_new/cn/character_skill_trees.json</x:v>
      </x:c>
    </x:row>
    <x:row r="65" ht="38" customHeight="1">
      <x:c r="A65" s="6" t="str">
        <x:v>1002002_5</x:v>
      </x:c>
      <x:c r="B65" s="6" t="str">
        <x:v>1002</x:v>
      </x:c>
      <x:c r="C65" s="6" t="str">
        <x:v>1002002</x:v>
      </x:c>
      <x:c r="D65" s="6" t="str"/>
      <x:c r="E65" s="6" t="n">
        <x:v>5</x:v>
      </x:c>
      <x:c r="F65" s="6" t="n">
        <x:v>4</x:v>
      </x:c>
      <x:c r="G65" s="6" t="n">
        <x:v>0</x:v>
      </x:c>
      <x:c r="H65" s="7" t="str"/>
      <x:c r="I65" s="7" t="str">
        <x:v>[{"id": "2", "num": 16000}, {"id": "110122", "num": 4}, {"id": "111002", "num": 3}]</x:v>
      </x:c>
      <x:c r="J65" s="6" t="str">
        <x:v>https://raw.githubusercontent.com/Mar-7th/StarRailRes/dbe8cdfcfb0bf657b9fe1cf92d5537f118ccb487/index_new/cn/character_skill_trees.json</x:v>
      </x:c>
    </x:row>
    <x:row r="66" ht="38" customHeight="1">
      <x:c r="A66" s="6" t="str">
        <x:v>1002002_6</x:v>
      </x:c>
      <x:c r="B66" s="6" t="str">
        <x:v>1002</x:v>
      </x:c>
      <x:c r="C66" s="6" t="str">
        <x:v>1002002</x:v>
      </x:c>
      <x:c r="D66" s="6" t="str"/>
      <x:c r="E66" s="6" t="n">
        <x:v>6</x:v>
      </x:c>
      <x:c r="F66" s="6" t="n">
        <x:v>4</x:v>
      </x:c>
      <x:c r="G66" s="6" t="n">
        <x:v>0</x:v>
      </x:c>
      <x:c r="H66" s="7" t="str"/>
      <x:c r="I66" s="7" t="str">
        <x:v>[{"id": "2", "num": 24000}, {"id": "110122", "num": 6}, {"id": "111002", "num": 5}]</x:v>
      </x:c>
      <x:c r="J66" s="6" t="str">
        <x:v>https://raw.githubusercontent.com/Mar-7th/StarRailRes/dbe8cdfcfb0bf657b9fe1cf92d5537f118ccb487/index_new/cn/character_skill_trees.json</x:v>
      </x:c>
    </x:row>
    <x:row r="67" ht="38" customHeight="1">
      <x:c r="A67" s="6" t="str">
        <x:v>1002002_7</x:v>
      </x:c>
      <x:c r="B67" s="6" t="str">
        <x:v>1002</x:v>
      </x:c>
      <x:c r="C67" s="6" t="str">
        <x:v>1002002</x:v>
      </x:c>
      <x:c r="D67" s="6" t="str"/>
      <x:c r="E67" s="6" t="n">
        <x:v>7</x:v>
      </x:c>
      <x:c r="F67" s="6" t="n">
        <x:v>5</x:v>
      </x:c>
      <x:c r="G67" s="6" t="n">
        <x:v>0</x:v>
      </x:c>
      <x:c r="H67" s="7" t="str"/>
      <x:c r="I67" s="7" t="str">
        <x:v>[{"id": "2", "num": 36000}, {"id": "110123", "num": 2}, {"id": "111003", "num": 2}]</x:v>
      </x:c>
      <x:c r="J67" s="6" t="str">
        <x:v>https://raw.githubusercontent.com/Mar-7th/StarRailRes/dbe8cdfcfb0bf657b9fe1cf92d5537f118ccb487/index_new/cn/character_skill_trees.json</x:v>
      </x:c>
    </x:row>
    <x:row r="68" ht="53" customHeight="1">
      <x:c r="A68" s="6" t="str">
        <x:v>1002002_8</x:v>
      </x:c>
      <x:c r="B68" s="6" t="str">
        <x:v>1002</x:v>
      </x:c>
      <x:c r="C68" s="6" t="str">
        <x:v>1002002</x:v>
      </x:c>
      <x:c r="D68" s="6" t="str"/>
      <x:c r="E68" s="6" t="n">
        <x:v>8</x:v>
      </x:c>
      <x:c r="F68" s="6" t="n">
        <x:v>5</x:v>
      </x:c>
      <x:c r="G68" s="6" t="n">
        <x:v>0</x:v>
      </x:c>
      <x:c r="H68" s="7" t="str"/>
      <x:c r="I68" s="7" t="str">
        <x:v>[{"id": "2", "num": 64000}, {"id": "110123", "num": 4}, {"id": "110501", "num": 1}, {"id": "111003", "num": 3}]</x:v>
      </x:c>
      <x:c r="J68" s="6" t="str">
        <x:v>https://raw.githubusercontent.com/Mar-7th/StarRailRes/dbe8cdfcfb0bf657b9fe1cf92d5537f118ccb487/index_new/cn/character_skill_trees.json</x:v>
      </x:c>
    </x:row>
    <x:row r="69" ht="38" customHeight="1">
      <x:c r="A69" s="6" t="str">
        <x:v>1002002_9</x:v>
      </x:c>
      <x:c r="B69" s="6" t="str">
        <x:v>1002</x:v>
      </x:c>
      <x:c r="C69" s="6" t="str">
        <x:v>1002002</x:v>
      </x:c>
      <x:c r="D69" s="6" t="str"/>
      <x:c r="E69" s="6" t="n">
        <x:v>9</x:v>
      </x:c>
      <x:c r="F69" s="6" t="n">
        <x:v>6</x:v>
      </x:c>
      <x:c r="G69" s="6" t="n">
        <x:v>0</x:v>
      </x:c>
      <x:c r="H69" s="7" t="str"/>
      <x:c r="I69" s="7" t="str">
        <x:v>[{"id": "2", "num": 128000}, {"id": "110123", "num": 6}, {"id": "110501", "num": 1}]</x:v>
      </x:c>
      <x:c r="J69" s="6" t="str">
        <x:v>https://raw.githubusercontent.com/Mar-7th/StarRailRes/dbe8cdfcfb0bf657b9fe1cf92d5537f118ccb487/index_new/cn/character_skill_trees.json</x:v>
      </x:c>
    </x:row>
    <x:row r="70" ht="53" customHeight="1">
      <x:c r="A70" s="6" t="str">
        <x:v>1002002_10</x:v>
      </x:c>
      <x:c r="B70" s="6" t="str">
        <x:v>1002</x:v>
      </x:c>
      <x:c r="C70" s="6" t="str">
        <x:v>1002002</x:v>
      </x:c>
      <x:c r="D70" s="6" t="str"/>
      <x:c r="E70" s="6" t="n">
        <x:v>10</x:v>
      </x:c>
      <x:c r="F70" s="6" t="n">
        <x:v>6</x:v>
      </x:c>
      <x:c r="G70" s="6" t="n">
        <x:v>0</x:v>
      </x:c>
      <x:c r="H70" s="7" t="str"/>
      <x:c r="I70" s="7" t="str">
        <x:v>[{"id": "2", "num": 240000}, {"id": "110123", "num": 11}, {"id": "241", "num": 1}, {"id": "110501", "num": 1}]</x:v>
      </x:c>
      <x:c r="J70" s="6" t="str">
        <x:v>https://raw.githubusercontent.com/Mar-7th/StarRailRes/dbe8cdfcfb0bf657b9fe1cf92d5537f118ccb487/index_new/cn/character_skill_trees.json</x:v>
      </x:c>
    </x:row>
    <x:row r="71" ht="20" customHeight="1">
      <x:c r="A71" s="6" t="str">
        <x:v>1002003_1</x:v>
      </x:c>
      <x:c r="B71" s="6" t="str">
        <x:v>1002</x:v>
      </x:c>
      <x:c r="C71" s="6" t="str">
        <x:v>1002003</x:v>
      </x:c>
      <x:c r="D71" s="6" t="str"/>
      <x:c r="E71" s="6" t="n">
        <x:v>1</x:v>
      </x:c>
      <x:c r="F71" s="6" t="n">
        <x:v>0</x:v>
      </x:c>
      <x:c r="G71" s="6" t="n">
        <x:v>0</x:v>
      </x:c>
      <x:c r="H71" s="7" t="str"/>
      <x:c r="I71" s="7" t="str">
        <x:v>[]</x:v>
      </x:c>
      <x:c r="J71" s="6" t="str">
        <x:v>https://raw.githubusercontent.com/Mar-7th/StarRailRes/dbe8cdfcfb0bf657b9fe1cf92d5537f118ccb487/index_new/cn/character_skill_trees.json</x:v>
      </x:c>
    </x:row>
    <x:row r="72" ht="38" customHeight="1">
      <x:c r="A72" s="6" t="str">
        <x:v>1002003_2</x:v>
      </x:c>
      <x:c r="B72" s="6" t="str">
        <x:v>1002</x:v>
      </x:c>
      <x:c r="C72" s="6" t="str">
        <x:v>1002003</x:v>
      </x:c>
      <x:c r="D72" s="6" t="str"/>
      <x:c r="E72" s="6" t="n">
        <x:v>2</x:v>
      </x:c>
      <x:c r="F72" s="6" t="n">
        <x:v>1</x:v>
      </x:c>
      <x:c r="G72" s="6" t="n">
        <x:v>0</x:v>
      </x:c>
      <x:c r="H72" s="7" t="str"/>
      <x:c r="I72" s="7" t="str">
        <x:v>[{"id": "2", "num": 2000}, {"id": "111001", "num": 2}]</x:v>
      </x:c>
      <x:c r="J72" s="6" t="str">
        <x:v>https://raw.githubusercontent.com/Mar-7th/StarRailRes/dbe8cdfcfb0bf657b9fe1cf92d5537f118ccb487/index_new/cn/character_skill_trees.json</x:v>
      </x:c>
    </x:row>
    <x:row r="73" ht="38" customHeight="1">
      <x:c r="A73" s="6" t="str">
        <x:v>1002003_3</x:v>
      </x:c>
      <x:c r="B73" s="6" t="str">
        <x:v>1002</x:v>
      </x:c>
      <x:c r="C73" s="6" t="str">
        <x:v>1002003</x:v>
      </x:c>
      <x:c r="D73" s="6" t="str"/>
      <x:c r="E73" s="6" t="n">
        <x:v>3</x:v>
      </x:c>
      <x:c r="F73" s="6" t="n">
        <x:v>2</x:v>
      </x:c>
      <x:c r="G73" s="6" t="n">
        <x:v>0</x:v>
      </x:c>
      <x:c r="H73" s="7" t="str"/>
      <x:c r="I73" s="7" t="str">
        <x:v>[{"id": "2", "num": 4000}, {"id": "110121", "num": 2}, {"id": "111001", "num": 4}]</x:v>
      </x:c>
      <x:c r="J73" s="6" t="str">
        <x:v>https://raw.githubusercontent.com/Mar-7th/StarRailRes/dbe8cdfcfb0bf657b9fe1cf92d5537f118ccb487/index_new/cn/character_skill_trees.json</x:v>
      </x:c>
    </x:row>
    <x:row r="74" ht="38" customHeight="1">
      <x:c r="A74" s="6" t="str">
        <x:v>1002003_4</x:v>
      </x:c>
      <x:c r="B74" s="6" t="str">
        <x:v>1002</x:v>
      </x:c>
      <x:c r="C74" s="6" t="str">
        <x:v>1002003</x:v>
      </x:c>
      <x:c r="D74" s="6" t="str"/>
      <x:c r="E74" s="6" t="n">
        <x:v>4</x:v>
      </x:c>
      <x:c r="F74" s="6" t="n">
        <x:v>3</x:v>
      </x:c>
      <x:c r="G74" s="6" t="n">
        <x:v>0</x:v>
      </x:c>
      <x:c r="H74" s="7" t="str"/>
      <x:c r="I74" s="7" t="str">
        <x:v>[{"id": "2", "num": 8000}, {"id": "110122", "num": 2}, {"id": "111002", "num": 2}]</x:v>
      </x:c>
      <x:c r="J74" s="6" t="str">
        <x:v>https://raw.githubusercontent.com/Mar-7th/StarRailRes/dbe8cdfcfb0bf657b9fe1cf92d5537f118ccb487/index_new/cn/character_skill_trees.json</x:v>
      </x:c>
    </x:row>
    <x:row r="75" ht="38" customHeight="1">
      <x:c r="A75" s="6" t="str">
        <x:v>1002003_5</x:v>
      </x:c>
      <x:c r="B75" s="6" t="str">
        <x:v>1002</x:v>
      </x:c>
      <x:c r="C75" s="6" t="str">
        <x:v>1002003</x:v>
      </x:c>
      <x:c r="D75" s="6" t="str"/>
      <x:c r="E75" s="6" t="n">
        <x:v>5</x:v>
      </x:c>
      <x:c r="F75" s="6" t="n">
        <x:v>4</x:v>
      </x:c>
      <x:c r="G75" s="6" t="n">
        <x:v>0</x:v>
      </x:c>
      <x:c r="H75" s="7" t="str"/>
      <x:c r="I75" s="7" t="str">
        <x:v>[{"id": "2", "num": 16000}, {"id": "110122", "num": 4}, {"id": "111002", "num": 3}]</x:v>
      </x:c>
      <x:c r="J75" s="6" t="str">
        <x:v>https://raw.githubusercontent.com/Mar-7th/StarRailRes/dbe8cdfcfb0bf657b9fe1cf92d5537f118ccb487/index_new/cn/character_skill_trees.json</x:v>
      </x:c>
    </x:row>
    <x:row r="76" ht="38" customHeight="1">
      <x:c r="A76" s="6" t="str">
        <x:v>1002003_6</x:v>
      </x:c>
      <x:c r="B76" s="6" t="str">
        <x:v>1002</x:v>
      </x:c>
      <x:c r="C76" s="6" t="str">
        <x:v>1002003</x:v>
      </x:c>
      <x:c r="D76" s="6" t="str"/>
      <x:c r="E76" s="6" t="n">
        <x:v>6</x:v>
      </x:c>
      <x:c r="F76" s="6" t="n">
        <x:v>4</x:v>
      </x:c>
      <x:c r="G76" s="6" t="n">
        <x:v>0</x:v>
      </x:c>
      <x:c r="H76" s="7" t="str"/>
      <x:c r="I76" s="7" t="str">
        <x:v>[{"id": "2", "num": 24000}, {"id": "110122", "num": 6}, {"id": "111002", "num": 5}]</x:v>
      </x:c>
      <x:c r="J76" s="6" t="str">
        <x:v>https://raw.githubusercontent.com/Mar-7th/StarRailRes/dbe8cdfcfb0bf657b9fe1cf92d5537f118ccb487/index_new/cn/character_skill_trees.json</x:v>
      </x:c>
    </x:row>
    <x:row r="77" ht="38" customHeight="1">
      <x:c r="A77" s="6" t="str">
        <x:v>1002003_7</x:v>
      </x:c>
      <x:c r="B77" s="6" t="str">
        <x:v>1002</x:v>
      </x:c>
      <x:c r="C77" s="6" t="str">
        <x:v>1002003</x:v>
      </x:c>
      <x:c r="D77" s="6" t="str"/>
      <x:c r="E77" s="6" t="n">
        <x:v>7</x:v>
      </x:c>
      <x:c r="F77" s="6" t="n">
        <x:v>5</x:v>
      </x:c>
      <x:c r="G77" s="6" t="n">
        <x:v>0</x:v>
      </x:c>
      <x:c r="H77" s="7" t="str"/>
      <x:c r="I77" s="7" t="str">
        <x:v>[{"id": "2", "num": 36000}, {"id": "110123", "num": 2}, {"id": "111003", "num": 2}]</x:v>
      </x:c>
      <x:c r="J77" s="6" t="str">
        <x:v>https://raw.githubusercontent.com/Mar-7th/StarRailRes/dbe8cdfcfb0bf657b9fe1cf92d5537f118ccb487/index_new/cn/character_skill_trees.json</x:v>
      </x:c>
    </x:row>
    <x:row r="78" ht="53" customHeight="1">
      <x:c r="A78" s="6" t="str">
        <x:v>1002003_8</x:v>
      </x:c>
      <x:c r="B78" s="6" t="str">
        <x:v>1002</x:v>
      </x:c>
      <x:c r="C78" s="6" t="str">
        <x:v>1002003</x:v>
      </x:c>
      <x:c r="D78" s="6" t="str"/>
      <x:c r="E78" s="6" t="n">
        <x:v>8</x:v>
      </x:c>
      <x:c r="F78" s="6" t="n">
        <x:v>5</x:v>
      </x:c>
      <x:c r="G78" s="6" t="n">
        <x:v>0</x:v>
      </x:c>
      <x:c r="H78" s="7" t="str"/>
      <x:c r="I78" s="7" t="str">
        <x:v>[{"id": "2", "num": 64000}, {"id": "110123", "num": 4}, {"id": "110501", "num": 1}, {"id": "111003", "num": 3}]</x:v>
      </x:c>
      <x:c r="J78" s="6" t="str">
        <x:v>https://raw.githubusercontent.com/Mar-7th/StarRailRes/dbe8cdfcfb0bf657b9fe1cf92d5537f118ccb487/index_new/cn/character_skill_trees.json</x:v>
      </x:c>
    </x:row>
    <x:row r="79" ht="38" customHeight="1">
      <x:c r="A79" s="6" t="str">
        <x:v>1002003_9</x:v>
      </x:c>
      <x:c r="B79" s="6" t="str">
        <x:v>1002</x:v>
      </x:c>
      <x:c r="C79" s="6" t="str">
        <x:v>1002003</x:v>
      </x:c>
      <x:c r="D79" s="6" t="str"/>
      <x:c r="E79" s="6" t="n">
        <x:v>9</x:v>
      </x:c>
      <x:c r="F79" s="6" t="n">
        <x:v>6</x:v>
      </x:c>
      <x:c r="G79" s="6" t="n">
        <x:v>0</x:v>
      </x:c>
      <x:c r="H79" s="7" t="str"/>
      <x:c r="I79" s="7" t="str">
        <x:v>[{"id": "2", "num": 128000}, {"id": "110123", "num": 6}, {"id": "110501", "num": 1}]</x:v>
      </x:c>
      <x:c r="J79" s="6" t="str">
        <x:v>https://raw.githubusercontent.com/Mar-7th/StarRailRes/dbe8cdfcfb0bf657b9fe1cf92d5537f118ccb487/index_new/cn/character_skill_trees.json</x:v>
      </x:c>
    </x:row>
    <x:row r="80" ht="53" customHeight="1">
      <x:c r="A80" s="6" t="str">
        <x:v>1002003_10</x:v>
      </x:c>
      <x:c r="B80" s="6" t="str">
        <x:v>1002</x:v>
      </x:c>
      <x:c r="C80" s="6" t="str">
        <x:v>1002003</x:v>
      </x:c>
      <x:c r="D80" s="6" t="str"/>
      <x:c r="E80" s="6" t="n">
        <x:v>10</x:v>
      </x:c>
      <x:c r="F80" s="6" t="n">
        <x:v>6</x:v>
      </x:c>
      <x:c r="G80" s="6" t="n">
        <x:v>0</x:v>
      </x:c>
      <x:c r="H80" s="7" t="str"/>
      <x:c r="I80" s="7" t="str">
        <x:v>[{"id": "2", "num": 240000}, {"id": "110123", "num": 11}, {"id": "241", "num": 1}, {"id": "110501", "num": 1}]</x:v>
      </x:c>
      <x:c r="J80" s="6" t="str">
        <x:v>https://raw.githubusercontent.com/Mar-7th/StarRailRes/dbe8cdfcfb0bf657b9fe1cf92d5537f118ccb487/index_new/cn/character_skill_trees.json</x:v>
      </x:c>
    </x:row>
    <x:row r="81" ht="20" customHeight="1">
      <x:c r="A81" s="6" t="str">
        <x:v>1002004_1</x:v>
      </x:c>
      <x:c r="B81" s="6" t="str">
        <x:v>1002</x:v>
      </x:c>
      <x:c r="C81" s="6" t="str">
        <x:v>1002004</x:v>
      </x:c>
      <x:c r="D81" s="6" t="str"/>
      <x:c r="E81" s="6" t="n">
        <x:v>1</x:v>
      </x:c>
      <x:c r="F81" s="6" t="n">
        <x:v>0</x:v>
      </x:c>
      <x:c r="G81" s="6" t="n">
        <x:v>0</x:v>
      </x:c>
      <x:c r="H81" s="7" t="str"/>
      <x:c r="I81" s="7" t="str">
        <x:v>[]</x:v>
      </x:c>
      <x:c r="J81" s="6" t="str">
        <x:v>https://raw.githubusercontent.com/Mar-7th/StarRailRes/dbe8cdfcfb0bf657b9fe1cf92d5537f118ccb487/index_new/cn/character_skill_trees.json</x:v>
      </x:c>
    </x:row>
    <x:row r="82" ht="38" customHeight="1">
      <x:c r="A82" s="6" t="str">
        <x:v>1002004_2</x:v>
      </x:c>
      <x:c r="B82" s="6" t="str">
        <x:v>1002</x:v>
      </x:c>
      <x:c r="C82" s="6" t="str">
        <x:v>1002004</x:v>
      </x:c>
      <x:c r="D82" s="6" t="str"/>
      <x:c r="E82" s="6" t="n">
        <x:v>2</x:v>
      </x:c>
      <x:c r="F82" s="6" t="n">
        <x:v>1</x:v>
      </x:c>
      <x:c r="G82" s="6" t="n">
        <x:v>0</x:v>
      </x:c>
      <x:c r="H82" s="7" t="str"/>
      <x:c r="I82" s="7" t="str">
        <x:v>[{"id": "2", "num": 2000}, {"id": "111001", "num": 2}]</x:v>
      </x:c>
      <x:c r="J82" s="6" t="str">
        <x:v>https://raw.githubusercontent.com/Mar-7th/StarRailRes/dbe8cdfcfb0bf657b9fe1cf92d5537f118ccb487/index_new/cn/character_skill_trees.json</x:v>
      </x:c>
    </x:row>
    <x:row r="83" ht="38" customHeight="1">
      <x:c r="A83" s="6" t="str">
        <x:v>1002004_3</x:v>
      </x:c>
      <x:c r="B83" s="6" t="str">
        <x:v>1002</x:v>
      </x:c>
      <x:c r="C83" s="6" t="str">
        <x:v>1002004</x:v>
      </x:c>
      <x:c r="D83" s="6" t="str"/>
      <x:c r="E83" s="6" t="n">
        <x:v>3</x:v>
      </x:c>
      <x:c r="F83" s="6" t="n">
        <x:v>2</x:v>
      </x:c>
      <x:c r="G83" s="6" t="n">
        <x:v>0</x:v>
      </x:c>
      <x:c r="H83" s="7" t="str"/>
      <x:c r="I83" s="7" t="str">
        <x:v>[{"id": "2", "num": 4000}, {"id": "110121", "num": 2}, {"id": "111001", "num": 4}]</x:v>
      </x:c>
      <x:c r="J83" s="6" t="str">
        <x:v>https://raw.githubusercontent.com/Mar-7th/StarRailRes/dbe8cdfcfb0bf657b9fe1cf92d5537f118ccb487/index_new/cn/character_skill_trees.json</x:v>
      </x:c>
    </x:row>
    <x:row r="84" ht="38" customHeight="1">
      <x:c r="A84" s="6" t="str">
        <x:v>1002004_4</x:v>
      </x:c>
      <x:c r="B84" s="6" t="str">
        <x:v>1002</x:v>
      </x:c>
      <x:c r="C84" s="6" t="str">
        <x:v>1002004</x:v>
      </x:c>
      <x:c r="D84" s="6" t="str"/>
      <x:c r="E84" s="6" t="n">
        <x:v>4</x:v>
      </x:c>
      <x:c r="F84" s="6" t="n">
        <x:v>3</x:v>
      </x:c>
      <x:c r="G84" s="6" t="n">
        <x:v>0</x:v>
      </x:c>
      <x:c r="H84" s="7" t="str"/>
      <x:c r="I84" s="7" t="str">
        <x:v>[{"id": "2", "num": 8000}, {"id": "110122", "num": 2}, {"id": "111002", "num": 2}]</x:v>
      </x:c>
      <x:c r="J84" s="6" t="str">
        <x:v>https://raw.githubusercontent.com/Mar-7th/StarRailRes/dbe8cdfcfb0bf657b9fe1cf92d5537f118ccb487/index_new/cn/character_skill_trees.json</x:v>
      </x:c>
    </x:row>
    <x:row r="85" ht="38" customHeight="1">
      <x:c r="A85" s="6" t="str">
        <x:v>1002004_5</x:v>
      </x:c>
      <x:c r="B85" s="6" t="str">
        <x:v>1002</x:v>
      </x:c>
      <x:c r="C85" s="6" t="str">
        <x:v>1002004</x:v>
      </x:c>
      <x:c r="D85" s="6" t="str"/>
      <x:c r="E85" s="6" t="n">
        <x:v>5</x:v>
      </x:c>
      <x:c r="F85" s="6" t="n">
        <x:v>4</x:v>
      </x:c>
      <x:c r="G85" s="6" t="n">
        <x:v>0</x:v>
      </x:c>
      <x:c r="H85" s="7" t="str"/>
      <x:c r="I85" s="7" t="str">
        <x:v>[{"id": "2", "num": 16000}, {"id": "110122", "num": 4}, {"id": "111002", "num": 3}]</x:v>
      </x:c>
      <x:c r="J85" s="6" t="str">
        <x:v>https://raw.githubusercontent.com/Mar-7th/StarRailRes/dbe8cdfcfb0bf657b9fe1cf92d5537f118ccb487/index_new/cn/character_skill_trees.json</x:v>
      </x:c>
    </x:row>
    <x:row r="86" ht="38" customHeight="1">
      <x:c r="A86" s="6" t="str">
        <x:v>1002004_6</x:v>
      </x:c>
      <x:c r="B86" s="6" t="str">
        <x:v>1002</x:v>
      </x:c>
      <x:c r="C86" s="6" t="str">
        <x:v>1002004</x:v>
      </x:c>
      <x:c r="D86" s="6" t="str"/>
      <x:c r="E86" s="6" t="n">
        <x:v>6</x:v>
      </x:c>
      <x:c r="F86" s="6" t="n">
        <x:v>4</x:v>
      </x:c>
      <x:c r="G86" s="6" t="n">
        <x:v>0</x:v>
      </x:c>
      <x:c r="H86" s="7" t="str"/>
      <x:c r="I86" s="7" t="str">
        <x:v>[{"id": "2", "num": 24000}, {"id": "110122", "num": 6}, {"id": "111002", "num": 5}]</x:v>
      </x:c>
      <x:c r="J86" s="6" t="str">
        <x:v>https://raw.githubusercontent.com/Mar-7th/StarRailRes/dbe8cdfcfb0bf657b9fe1cf92d5537f118ccb487/index_new/cn/character_skill_trees.json</x:v>
      </x:c>
    </x:row>
    <x:row r="87" ht="38" customHeight="1">
      <x:c r="A87" s="6" t="str">
        <x:v>1002004_7</x:v>
      </x:c>
      <x:c r="B87" s="6" t="str">
        <x:v>1002</x:v>
      </x:c>
      <x:c r="C87" s="6" t="str">
        <x:v>1002004</x:v>
      </x:c>
      <x:c r="D87" s="6" t="str"/>
      <x:c r="E87" s="6" t="n">
        <x:v>7</x:v>
      </x:c>
      <x:c r="F87" s="6" t="n">
        <x:v>5</x:v>
      </x:c>
      <x:c r="G87" s="6" t="n">
        <x:v>0</x:v>
      </x:c>
      <x:c r="H87" s="7" t="str"/>
      <x:c r="I87" s="7" t="str">
        <x:v>[{"id": "2", "num": 36000}, {"id": "110123", "num": 2}, {"id": "111003", "num": 2}]</x:v>
      </x:c>
      <x:c r="J87" s="6" t="str">
        <x:v>https://raw.githubusercontent.com/Mar-7th/StarRailRes/dbe8cdfcfb0bf657b9fe1cf92d5537f118ccb487/index_new/cn/character_skill_trees.json</x:v>
      </x:c>
    </x:row>
    <x:row r="88" ht="53" customHeight="1">
      <x:c r="A88" s="6" t="str">
        <x:v>1002004_8</x:v>
      </x:c>
      <x:c r="B88" s="6" t="str">
        <x:v>1002</x:v>
      </x:c>
      <x:c r="C88" s="6" t="str">
        <x:v>1002004</x:v>
      </x:c>
      <x:c r="D88" s="6" t="str"/>
      <x:c r="E88" s="6" t="n">
        <x:v>8</x:v>
      </x:c>
      <x:c r="F88" s="6" t="n">
        <x:v>5</x:v>
      </x:c>
      <x:c r="G88" s="6" t="n">
        <x:v>0</x:v>
      </x:c>
      <x:c r="H88" s="7" t="str"/>
      <x:c r="I88" s="7" t="str">
        <x:v>[{"id": "2", "num": 64000}, {"id": "110123", "num": 4}, {"id": "110501", "num": 1}, {"id": "111003", "num": 3}]</x:v>
      </x:c>
      <x:c r="J88" s="6" t="str">
        <x:v>https://raw.githubusercontent.com/Mar-7th/StarRailRes/dbe8cdfcfb0bf657b9fe1cf92d5537f118ccb487/index_new/cn/character_skill_trees.json</x:v>
      </x:c>
    </x:row>
    <x:row r="89" ht="38" customHeight="1">
      <x:c r="A89" s="6" t="str">
        <x:v>1002004_9</x:v>
      </x:c>
      <x:c r="B89" s="6" t="str">
        <x:v>1002</x:v>
      </x:c>
      <x:c r="C89" s="6" t="str">
        <x:v>1002004</x:v>
      </x:c>
      <x:c r="D89" s="6" t="str"/>
      <x:c r="E89" s="6" t="n">
        <x:v>9</x:v>
      </x:c>
      <x:c r="F89" s="6" t="n">
        <x:v>6</x:v>
      </x:c>
      <x:c r="G89" s="6" t="n">
        <x:v>0</x:v>
      </x:c>
      <x:c r="H89" s="7" t="str"/>
      <x:c r="I89" s="7" t="str">
        <x:v>[{"id": "2", "num": 128000}, {"id": "110123", "num": 6}, {"id": "110501", "num": 1}]</x:v>
      </x:c>
      <x:c r="J89" s="6" t="str">
        <x:v>https://raw.githubusercontent.com/Mar-7th/StarRailRes/dbe8cdfcfb0bf657b9fe1cf92d5537f118ccb487/index_new/cn/character_skill_trees.json</x:v>
      </x:c>
    </x:row>
    <x:row r="90" ht="53" customHeight="1">
      <x:c r="A90" s="6" t="str">
        <x:v>1002004_10</x:v>
      </x:c>
      <x:c r="B90" s="6" t="str">
        <x:v>1002</x:v>
      </x:c>
      <x:c r="C90" s="6" t="str">
        <x:v>1002004</x:v>
      </x:c>
      <x:c r="D90" s="6" t="str"/>
      <x:c r="E90" s="6" t="n">
        <x:v>10</x:v>
      </x:c>
      <x:c r="F90" s="6" t="n">
        <x:v>6</x:v>
      </x:c>
      <x:c r="G90" s="6" t="n">
        <x:v>0</x:v>
      </x:c>
      <x:c r="H90" s="7" t="str"/>
      <x:c r="I90" s="7" t="str">
        <x:v>[{"id": "2", "num": 240000}, {"id": "110123", "num": 11}, {"id": "241", "num": 1}, {"id": "110501", "num": 1}]</x:v>
      </x:c>
      <x:c r="J90" s="6" t="str">
        <x:v>https://raw.githubusercontent.com/Mar-7th/StarRailRes/dbe8cdfcfb0bf657b9fe1cf92d5537f118ccb487/index_new/cn/character_skill_trees.json</x:v>
      </x:c>
    </x:row>
    <x:row r="91" ht="20" customHeight="1">
      <x:c r="A91" s="6" t="str">
        <x:v>1002007_1</x:v>
      </x:c>
      <x:c r="B91" s="6" t="str">
        <x:v>1002</x:v>
      </x:c>
      <x:c r="C91" s="6" t="str">
        <x:v>1002007</x:v>
      </x:c>
      <x:c r="D91" s="6" t="str"/>
      <x:c r="E91" s="6" t="n">
        <x:v>1</x:v>
      </x:c>
      <x:c r="F91" s="6" t="n">
        <x:v>0</x:v>
      </x:c>
      <x:c r="G91" s="6" t="n">
        <x:v>0</x:v>
      </x:c>
      <x:c r="H91" s="7" t="str"/>
      <x:c r="I91" s="7" t="str">
        <x:v>[]</x:v>
      </x:c>
      <x:c r="J91" s="6" t="str">
        <x:v>https://raw.githubusercontent.com/Mar-7th/StarRailRes/dbe8cdfcfb0bf657b9fe1cf92d5537f118ccb487/index_new/cn/character_skill_trees.json</x:v>
      </x:c>
    </x:row>
    <x:row r="92" ht="38" customHeight="1">
      <x:c r="A92" s="6" t="str">
        <x:v>1002101_1</x:v>
      </x:c>
      <x:c r="B92" s="6" t="str">
        <x:v>1002</x:v>
      </x:c>
      <x:c r="C92" s="6" t="str">
        <x:v>1002101</x:v>
      </x:c>
      <x:c r="D92" s="6" t="str">
        <x:v>潜龙</x:v>
      </x:c>
      <x:c r="E92" s="6" t="n">
        <x:v>1</x:v>
      </x:c>
      <x:c r="F92" s="6" t="n">
        <x:v>2</x:v>
      </x:c>
      <x:c r="G92" s="6" t="n">
        <x:v>0</x:v>
      </x:c>
      <x:c r="H92" s="7" t="str">
        <x:v>若当前生命值百分比小于等于#1[i]%，则被敌方目标攻击的概率降低。</x:v>
      </x:c>
      <x:c r="I92" s="7" t="str">
        <x:v>[{"id": "2", "num": 4000}, {"id": "110121", "num": 2}, {"id": "110501", "num": 1}]</x:v>
      </x:c>
      <x:c r="J92" s="6" t="str">
        <x:v>https://raw.githubusercontent.com/Mar-7th/StarRailRes/dbe8cdfcfb0bf657b9fe1cf92d5537f118ccb487/index_new/cn/character_skill_trees.json</x:v>
      </x:c>
    </x:row>
    <x:row r="93" ht="53" customHeight="1">
      <x:c r="A93" s="6" t="str">
        <x:v>1002102_1</x:v>
      </x:c>
      <x:c r="B93" s="6" t="str">
        <x:v>1002</x:v>
      </x:c>
      <x:c r="C93" s="6" t="str">
        <x:v>1002102</x:v>
      </x:c>
      <x:c r="D93" s="6" t="str">
        <x:v>绝影</x:v>
      </x:c>
      <x:c r="E93" s="6" t="n">
        <x:v>1</x:v>
      </x:c>
      <x:c r="F93" s="6" t="n">
        <x:v>4</x:v>
      </x:c>
      <x:c r="G93" s="6" t="n">
        <x:v>0</x:v>
      </x:c>
      <x:c r="H93" s="7" t="str">
        <x:v>施放攻击后有#1[i]%的固定概率使自身速度提高#2[i]%，持续#3[i]回合。</x:v>
      </x:c>
      <x:c r="I93" s="7" t="str">
        <x:v>[{"id": "2", "num": 16000}, {"id": "110122", "num": 4}, {"id": "241", "num": 1}, {"id": "110501", "num": 1}]</x:v>
      </x:c>
      <x:c r="J93" s="6" t="str">
        <x:v>https://raw.githubusercontent.com/Mar-7th/StarRailRes/dbe8cdfcfb0bf657b9fe1cf92d5537f118ccb487/index_new/cn/character_skill_trees.json</x:v>
      </x:c>
    </x:row>
    <x:row r="94" ht="53" customHeight="1">
      <x:c r="A94" s="6" t="str">
        <x:v>1002103_1</x:v>
      </x:c>
      <x:c r="B94" s="6" t="str">
        <x:v>1002</x:v>
      </x:c>
      <x:c r="C94" s="6" t="str">
        <x:v>1002103</x:v>
      </x:c>
      <x:c r="D94" s="6" t="str">
        <x:v>罡风</x:v>
      </x:c>
      <x:c r="E94" s="6" t="n">
        <x:v>1</x:v>
      </x:c>
      <x:c r="F94" s="6" t="n">
        <x:v>6</x:v>
      </x:c>
      <x:c r="G94" s="6" t="n">
        <x:v>0</x:v>
      </x:c>
      <x:c r="H94" s="7" t="str">
        <x:v>普攻对减速状态下的敌方目标造成的伤害提高#1[i]%。</x:v>
      </x:c>
      <x:c r="I94" s="7" t="str">
        <x:v>[{"id": "2", "num": 128000}, {"id": "110123", "num": 6}, {"id": "241", "num": 1}, {"id": "110501", "num": 1}]</x:v>
      </x:c>
      <x:c r="J94" s="6" t="str">
        <x:v>https://raw.githubusercontent.com/Mar-7th/StarRailRes/dbe8cdfcfb0bf657b9fe1cf92d5537f118ccb487/index_new/cn/character_skill_trees.json</x:v>
      </x:c>
    </x:row>
    <x:row r="95" ht="38" customHeight="1">
      <x:c r="A95" s="6" t="str">
        <x:v>1002201_1</x:v>
      </x:c>
      <x:c r="B95" s="6" t="str">
        <x:v>1002</x:v>
      </x:c>
      <x:c r="C95" s="6" t="str">
        <x:v>1002201</x:v>
      </x:c>
      <x:c r="D95" s="6" t="str">
        <x:v>伤害强化•风</x:v>
      </x:c>
      <x:c r="E95" s="6" t="n">
        <x:v>1</x:v>
      </x:c>
      <x:c r="F95" s="6" t="n">
        <x:v>0</x:v>
      </x:c>
      <x:c r="G95" s="6" t="n">
        <x:v>1</x:v>
      </x:c>
      <x:c r="H95" s="7" t="str"/>
      <x:c r="I95" s="7" t="str">
        <x:v>[{"id": "2", "num": 2000}, {"id": "111001", "num": 2}]</x:v>
      </x:c>
      <x:c r="J95" s="6" t="str">
        <x:v>https://raw.githubusercontent.com/Mar-7th/StarRailRes/dbe8cdfcfb0bf657b9fe1cf92d5537f118ccb487/index_new/cn/character_skill_trees.json</x:v>
      </x:c>
    </x:row>
    <x:row r="96" ht="38" customHeight="1">
      <x:c r="A96" s="6" t="str">
        <x:v>1002202_1</x:v>
      </x:c>
      <x:c r="B96" s="6" t="str">
        <x:v>1002</x:v>
      </x:c>
      <x:c r="C96" s="6" t="str">
        <x:v>1002202</x:v>
      </x:c>
      <x:c r="D96" s="6" t="str">
        <x:v>攻击强化</x:v>
      </x:c>
      <x:c r="E96" s="6" t="n">
        <x:v>1</x:v>
      </x:c>
      <x:c r="F96" s="6" t="n">
        <x:v>2</x:v>
      </x:c>
      <x:c r="G96" s="6" t="n">
        <x:v>0</x:v>
      </x:c>
      <x:c r="H96" s="7" t="str"/>
      <x:c r="I96" s="7" t="str">
        <x:v>[{"id": "2", "num": 4000}, {"id": "110121", "num": 2}, {"id": "111001", "num": 4}]</x:v>
      </x:c>
      <x:c r="J96" s="6" t="str">
        <x:v>https://raw.githubusercontent.com/Mar-7th/StarRailRes/dbe8cdfcfb0bf657b9fe1cf92d5537f118ccb487/index_new/cn/character_skill_trees.json</x:v>
      </x:c>
    </x:row>
    <x:row r="97" ht="38" customHeight="1">
      <x:c r="A97" s="6" t="str">
        <x:v>1002203_1</x:v>
      </x:c>
      <x:c r="B97" s="6" t="str">
        <x:v>1002</x:v>
      </x:c>
      <x:c r="C97" s="6" t="str">
        <x:v>1002203</x:v>
      </x:c>
      <x:c r="D97" s="6" t="str">
        <x:v>伤害强化•风</x:v>
      </x:c>
      <x:c r="E97" s="6" t="n">
        <x:v>1</x:v>
      </x:c>
      <x:c r="F97" s="6" t="n">
        <x:v>3</x:v>
      </x:c>
      <x:c r="G97" s="6" t="n">
        <x:v>0</x:v>
      </x:c>
      <x:c r="H97" s="7" t="str"/>
      <x:c r="I97" s="7" t="str">
        <x:v>[{"id": "2", "num": 8000}, {"id": "110122", "num": 2}, {"id": "111002", "num": 2}]</x:v>
      </x:c>
      <x:c r="J97" s="6" t="str">
        <x:v>https://raw.githubusercontent.com/Mar-7th/StarRailRes/dbe8cdfcfb0bf657b9fe1cf92d5537f118ccb487/index_new/cn/character_skill_trees.json</x:v>
      </x:c>
    </x:row>
    <x:row r="98" ht="38" customHeight="1">
      <x:c r="A98" s="6" t="str">
        <x:v>1002204_1</x:v>
      </x:c>
      <x:c r="B98" s="6" t="str">
        <x:v>1002</x:v>
      </x:c>
      <x:c r="C98" s="6" t="str">
        <x:v>1002204</x:v>
      </x:c>
      <x:c r="D98" s="6" t="str">
        <x:v>防御强化</x:v>
      </x:c>
      <x:c r="E98" s="6" t="n">
        <x:v>1</x:v>
      </x:c>
      <x:c r="F98" s="6" t="n">
        <x:v>3</x:v>
      </x:c>
      <x:c r="G98" s="6" t="n">
        <x:v>0</x:v>
      </x:c>
      <x:c r="H98" s="7" t="str"/>
      <x:c r="I98" s="7" t="str">
        <x:v>[{"id": "2", "num": 8000}, {"id": "110122", "num": 2}, {"id": "111002", "num": 2}]</x:v>
      </x:c>
      <x:c r="J98" s="6" t="str">
        <x:v>https://raw.githubusercontent.com/Mar-7th/StarRailRes/dbe8cdfcfb0bf657b9fe1cf92d5537f118ccb487/index_new/cn/character_skill_trees.json</x:v>
      </x:c>
    </x:row>
    <x:row r="99" ht="38" customHeight="1">
      <x:c r="A99" s="6" t="str">
        <x:v>1002205_1</x:v>
      </x:c>
      <x:c r="B99" s="6" t="str">
        <x:v>1002</x:v>
      </x:c>
      <x:c r="C99" s="6" t="str">
        <x:v>1002205</x:v>
      </x:c>
      <x:c r="D99" s="6" t="str">
        <x:v>伤害强化•风</x:v>
      </x:c>
      <x:c r="E99" s="6" t="n">
        <x:v>1</x:v>
      </x:c>
      <x:c r="F99" s="6" t="n">
        <x:v>4</x:v>
      </x:c>
      <x:c r="G99" s="6" t="n">
        <x:v>0</x:v>
      </x:c>
      <x:c r="H99" s="7" t="str"/>
      <x:c r="I99" s="7" t="str">
        <x:v>[{"id": "2", "num": 16000}, {"id": "110122", "num": 4}, {"id": "111002", "num": 3}]</x:v>
      </x:c>
      <x:c r="J99" s="6" t="str">
        <x:v>https://raw.githubusercontent.com/Mar-7th/StarRailRes/dbe8cdfcfb0bf657b9fe1cf92d5537f118ccb487/index_new/cn/character_skill_trees.json</x:v>
      </x:c>
    </x:row>
    <x:row r="100" ht="38" customHeight="1">
      <x:c r="A100" s="6" t="str">
        <x:v>1002206_1</x:v>
      </x:c>
      <x:c r="B100" s="6" t="str">
        <x:v>1002</x:v>
      </x:c>
      <x:c r="C100" s="6" t="str">
        <x:v>1002206</x:v>
      </x:c>
      <x:c r="D100" s="6" t="str">
        <x:v>攻击强化</x:v>
      </x:c>
      <x:c r="E100" s="6" t="n">
        <x:v>1</x:v>
      </x:c>
      <x:c r="F100" s="6" t="n">
        <x:v>5</x:v>
      </x:c>
      <x:c r="G100" s="6" t="n">
        <x:v>0</x:v>
      </x:c>
      <x:c r="H100" s="7" t="str"/>
      <x:c r="I100" s="7" t="str">
        <x:v>[{"id": "2", "num": 36000}, {"id": "110123", "num": 2}, {"id": "111003", "num": 2}]</x:v>
      </x:c>
      <x:c r="J100" s="6" t="str">
        <x:v>https://raw.githubusercontent.com/Mar-7th/StarRailRes/dbe8cdfcfb0bf657b9fe1cf92d5537f118ccb487/index_new/cn/character_skill_trees.json</x:v>
      </x:c>
    </x:row>
    <x:row r="101" ht="38" customHeight="1">
      <x:c r="A101" s="6" t="str">
        <x:v>1002207_1</x:v>
      </x:c>
      <x:c r="B101" s="6" t="str">
        <x:v>1002</x:v>
      </x:c>
      <x:c r="C101" s="6" t="str">
        <x:v>1002207</x:v>
      </x:c>
      <x:c r="D101" s="6" t="str">
        <x:v>伤害强化•风</x:v>
      </x:c>
      <x:c r="E101" s="6" t="n">
        <x:v>1</x:v>
      </x:c>
      <x:c r="F101" s="6" t="n">
        <x:v>5</x:v>
      </x:c>
      <x:c r="G101" s="6" t="n">
        <x:v>0</x:v>
      </x:c>
      <x:c r="H101" s="7" t="str"/>
      <x:c r="I101" s="7" t="str">
        <x:v>[{"id": "2", "num": 36000}, {"id": "110123", "num": 2}, {"id": "111003", "num": 2}]</x:v>
      </x:c>
      <x:c r="J101" s="6" t="str">
        <x:v>https://raw.githubusercontent.com/Mar-7th/StarRailRes/dbe8cdfcfb0bf657b9fe1cf92d5537f118ccb487/index_new/cn/character_skill_trees.json</x:v>
      </x:c>
    </x:row>
    <x:row r="102" ht="38" customHeight="1">
      <x:c r="A102" s="6" t="str">
        <x:v>1002208_1</x:v>
      </x:c>
      <x:c r="B102" s="6" t="str">
        <x:v>1002</x:v>
      </x:c>
      <x:c r="C102" s="6" t="str">
        <x:v>1002208</x:v>
      </x:c>
      <x:c r="D102" s="6" t="str">
        <x:v>防御强化</x:v>
      </x:c>
      <x:c r="E102" s="6" t="n">
        <x:v>1</x:v>
      </x:c>
      <x:c r="F102" s="6" t="n">
        <x:v>6</x:v>
      </x:c>
      <x:c r="G102" s="6" t="n">
        <x:v>0</x:v>
      </x:c>
      <x:c r="H102" s="7" t="str"/>
      <x:c r="I102" s="7" t="str">
        <x:v>[{"id": "2", "num": 128000}, {"id": "110123", "num": 6}, {"id": "111003", "num": 6}]</x:v>
      </x:c>
      <x:c r="J102" s="6" t="str">
        <x:v>https://raw.githubusercontent.com/Mar-7th/StarRailRes/dbe8cdfcfb0bf657b9fe1cf92d5537f118ccb487/index_new/cn/character_skill_trees.json</x:v>
      </x:c>
    </x:row>
    <x:row r="103" ht="38" customHeight="1">
      <x:c r="A103" s="6" t="str">
        <x:v>1002209_1</x:v>
      </x:c>
      <x:c r="B103" s="6" t="str">
        <x:v>1002</x:v>
      </x:c>
      <x:c r="C103" s="6" t="str">
        <x:v>1002209</x:v>
      </x:c>
      <x:c r="D103" s="6" t="str">
        <x:v>攻击强化</x:v>
      </x:c>
      <x:c r="E103" s="6" t="n">
        <x:v>1</x:v>
      </x:c>
      <x:c r="F103" s="6" t="n">
        <x:v>0</x:v>
      </x:c>
      <x:c r="G103" s="6" t="n">
        <x:v>75</x:v>
      </x:c>
      <x:c r="H103" s="7" t="str"/>
      <x:c r="I103" s="7" t="str">
        <x:v>[{"id": "2", "num": 128000}, {"id": "110123", "num": 6}, {"id": "111003", "num": 6}]</x:v>
      </x:c>
      <x:c r="J103" s="6" t="str">
        <x:v>https://raw.githubusercontent.com/Mar-7th/StarRailRes/dbe8cdfcfb0bf657b9fe1cf92d5537f118ccb487/index_new/cn/character_skill_trees.json</x:v>
      </x:c>
    </x:row>
    <x:row r="104" ht="38" customHeight="1">
      <x:c r="A104" s="6" t="str">
        <x:v>1002210_1</x:v>
      </x:c>
      <x:c r="B104" s="6" t="str">
        <x:v>1002</x:v>
      </x:c>
      <x:c r="C104" s="6" t="str">
        <x:v>1002210</x:v>
      </x:c>
      <x:c r="D104" s="6" t="str">
        <x:v>伤害强化•风</x:v>
      </x:c>
      <x:c r="E104" s="6" t="n">
        <x:v>1</x:v>
      </x:c>
      <x:c r="F104" s="6" t="n">
        <x:v>0</x:v>
      </x:c>
      <x:c r="G104" s="6" t="n">
        <x:v>80</x:v>
      </x:c>
      <x:c r="H104" s="7" t="str"/>
      <x:c r="I104" s="7" t="str">
        <x:v>[{"id": "2", "num": 128000}, {"id": "110123", "num": 6}, {"id": "111003", "num": 6}]</x:v>
      </x:c>
      <x:c r="J104" s="6" t="str">
        <x:v>https://raw.githubusercontent.com/Mar-7th/StarRailRes/dbe8cdfcfb0bf657b9fe1cf92d5537f118ccb487/index_new/cn/character_skill_trees.json</x:v>
      </x:c>
    </x:row>
    <x:row r="105" ht="20" customHeight="1">
      <x:c r="A105" s="6" t="str">
        <x:v>1003001_1</x:v>
      </x:c>
      <x:c r="B105" s="6" t="str">
        <x:v>1003</x:v>
      </x:c>
      <x:c r="C105" s="6" t="str">
        <x:v>1003001</x:v>
      </x:c>
      <x:c r="D105" s="6" t="str"/>
      <x:c r="E105" s="6" t="n">
        <x:v>1</x:v>
      </x:c>
      <x:c r="F105" s="6" t="n">
        <x:v>0</x:v>
      </x:c>
      <x:c r="G105" s="6" t="n">
        <x:v>0</x:v>
      </x:c>
      <x:c r="H105" s="7" t="str"/>
      <x:c r="I105" s="7" t="str">
        <x:v>[]</x:v>
      </x:c>
      <x:c r="J105" s="6" t="str">
        <x:v>https://raw.githubusercontent.com/Mar-7th/StarRailRes/dbe8cdfcfb0bf657b9fe1cf92d5537f118ccb487/index_new/cn/character_skill_trees.json</x:v>
      </x:c>
    </x:row>
    <x:row r="106" ht="38" customHeight="1">
      <x:c r="A106" s="6" t="str">
        <x:v>1003001_2</x:v>
      </x:c>
      <x:c r="B106" s="6" t="str">
        <x:v>1003</x:v>
      </x:c>
      <x:c r="C106" s="6" t="str">
        <x:v>1003001</x:v>
      </x:c>
      <x:c r="D106" s="6" t="str"/>
      <x:c r="E106" s="6" t="n">
        <x:v>2</x:v>
      </x:c>
      <x:c r="F106" s="6" t="n">
        <x:v>2</x:v>
      </x:c>
      <x:c r="G106" s="6" t="n">
        <x:v>0</x:v>
      </x:c>
      <x:c r="H106" s="7" t="str"/>
      <x:c r="I106" s="7" t="str">
        <x:v>[{"id": "2", "num": 5000}, {"id": "110131", "num": 3}, {"id": "111001", "num": 6}]</x:v>
      </x:c>
      <x:c r="J106" s="6" t="str">
        <x:v>https://raw.githubusercontent.com/Mar-7th/StarRailRes/dbe8cdfcfb0bf657b9fe1cf92d5537f118ccb487/index_new/cn/character_skill_trees.json</x:v>
      </x:c>
    </x:row>
    <x:row r="107" ht="38" customHeight="1">
      <x:c r="A107" s="6" t="str">
        <x:v>1003001_3</x:v>
      </x:c>
      <x:c r="B107" s="6" t="str">
        <x:v>1003</x:v>
      </x:c>
      <x:c r="C107" s="6" t="str">
        <x:v>1003001</x:v>
      </x:c>
      <x:c r="D107" s="6" t="str"/>
      <x:c r="E107" s="6" t="n">
        <x:v>3</x:v>
      </x:c>
      <x:c r="F107" s="6" t="n">
        <x:v>3</x:v>
      </x:c>
      <x:c r="G107" s="6" t="n">
        <x:v>0</x:v>
      </x:c>
      <x:c r="H107" s="7" t="str"/>
      <x:c r="I107" s="7" t="str">
        <x:v>[{"id": "2", "num": 10000}, {"id": "110132", "num": 3}, {"id": "111002", "num": 3}]</x:v>
      </x:c>
      <x:c r="J107" s="6" t="str">
        <x:v>https://raw.githubusercontent.com/Mar-7th/StarRailRes/dbe8cdfcfb0bf657b9fe1cf92d5537f118ccb487/index_new/cn/character_skill_trees.json</x:v>
      </x:c>
    </x:row>
    <x:row r="108" ht="38" customHeight="1">
      <x:c r="A108" s="6" t="str">
        <x:v>1003001_4</x:v>
      </x:c>
      <x:c r="B108" s="6" t="str">
        <x:v>1003</x:v>
      </x:c>
      <x:c r="C108" s="6" t="str">
        <x:v>1003001</x:v>
      </x:c>
      <x:c r="D108" s="6" t="str"/>
      <x:c r="E108" s="6" t="n">
        <x:v>4</x:v>
      </x:c>
      <x:c r="F108" s="6" t="n">
        <x:v>4</x:v>
      </x:c>
      <x:c r="G108" s="6" t="n">
        <x:v>0</x:v>
      </x:c>
      <x:c r="H108" s="7" t="str"/>
      <x:c r="I108" s="7" t="str">
        <x:v>[{"id": "2", "num": 20000}, {"id": "110132", "num": 5}, {"id": "111002", "num": 4}]</x:v>
      </x:c>
      <x:c r="J108" s="6" t="str">
        <x:v>https://raw.githubusercontent.com/Mar-7th/StarRailRes/dbe8cdfcfb0bf657b9fe1cf92d5537f118ccb487/index_new/cn/character_skill_trees.json</x:v>
      </x:c>
    </x:row>
    <x:row r="109" ht="38" customHeight="1">
      <x:c r="A109" s="6" t="str">
        <x:v>1003001_5</x:v>
      </x:c>
      <x:c r="B109" s="6" t="str">
        <x:v>1003</x:v>
      </x:c>
      <x:c r="C109" s="6" t="str">
        <x:v>1003001</x:v>
      </x:c>
      <x:c r="D109" s="6" t="str"/>
      <x:c r="E109" s="6" t="n">
        <x:v>5</x:v>
      </x:c>
      <x:c r="F109" s="6" t="n">
        <x:v>5</x:v>
      </x:c>
      <x:c r="G109" s="6" t="n">
        <x:v>0</x:v>
      </x:c>
      <x:c r="H109" s="7" t="str"/>
      <x:c r="I109" s="7" t="str">
        <x:v>[{"id": "2", "num": 45000}, {"id": "110133", "num": 3}, {"id": "111003", "num": 3}]</x:v>
      </x:c>
      <x:c r="J109" s="6" t="str">
        <x:v>https://raw.githubusercontent.com/Mar-7th/StarRailRes/dbe8cdfcfb0bf657b9fe1cf92d5537f118ccb487/index_new/cn/character_skill_trees.json</x:v>
      </x:c>
    </x:row>
    <x:row r="110" ht="38" customHeight="1">
      <x:c r="A110" s="6" t="str">
        <x:v>1003001_6</x:v>
      </x:c>
      <x:c r="B110" s="6" t="str">
        <x:v>1003</x:v>
      </x:c>
      <x:c r="C110" s="6" t="str">
        <x:v>1003001</x:v>
      </x:c>
      <x:c r="D110" s="6" t="str"/>
      <x:c r="E110" s="6" t="n">
        <x:v>6</x:v>
      </x:c>
      <x:c r="F110" s="6" t="n">
        <x:v>6</x:v>
      </x:c>
      <x:c r="G110" s="6" t="n">
        <x:v>0</x:v>
      </x:c>
      <x:c r="H110" s="7" t="str"/>
      <x:c r="I110" s="7" t="str">
        <x:v>[{"id": "2", "num": 160000}, {"id": "110133", "num": 8}, {"id": "111003", "num": 4}]</x:v>
      </x:c>
      <x:c r="J110" s="6" t="str">
        <x:v>https://raw.githubusercontent.com/Mar-7th/StarRailRes/dbe8cdfcfb0bf657b9fe1cf92d5537f118ccb487/index_new/cn/character_skill_trees.json</x:v>
      </x:c>
    </x:row>
    <x:row r="111" ht="20" customHeight="1">
      <x:c r="A111" s="6" t="str">
        <x:v>1003002_1</x:v>
      </x:c>
      <x:c r="B111" s="6" t="str">
        <x:v>1003</x:v>
      </x:c>
      <x:c r="C111" s="6" t="str">
        <x:v>1003002</x:v>
      </x:c>
      <x:c r="D111" s="6" t="str"/>
      <x:c r="E111" s="6" t="n">
        <x:v>1</x:v>
      </x:c>
      <x:c r="F111" s="6" t="n">
        <x:v>0</x:v>
      </x:c>
      <x:c r="G111" s="6" t="n">
        <x:v>0</x:v>
      </x:c>
      <x:c r="H111" s="7" t="str"/>
      <x:c r="I111" s="7" t="str">
        <x:v>[]</x:v>
      </x:c>
      <x:c r="J111" s="6" t="str">
        <x:v>https://raw.githubusercontent.com/Mar-7th/StarRailRes/dbe8cdfcfb0bf657b9fe1cf92d5537f118ccb487/index_new/cn/character_skill_trees.json</x:v>
      </x:c>
    </x:row>
    <x:row r="112" ht="38" customHeight="1">
      <x:c r="A112" s="6" t="str">
        <x:v>1003002_2</x:v>
      </x:c>
      <x:c r="B112" s="6" t="str">
        <x:v>1003</x:v>
      </x:c>
      <x:c r="C112" s="6" t="str">
        <x:v>1003002</x:v>
      </x:c>
      <x:c r="D112" s="6" t="str"/>
      <x:c r="E112" s="6" t="n">
        <x:v>2</x:v>
      </x:c>
      <x:c r="F112" s="6" t="n">
        <x:v>1</x:v>
      </x:c>
      <x:c r="G112" s="6" t="n">
        <x:v>0</x:v>
      </x:c>
      <x:c r="H112" s="7" t="str"/>
      <x:c r="I112" s="7" t="str">
        <x:v>[{"id": "2", "num": 2500}, {"id": "111001", "num": 3}]</x:v>
      </x:c>
      <x:c r="J112" s="6" t="str">
        <x:v>https://raw.githubusercontent.com/Mar-7th/StarRailRes/dbe8cdfcfb0bf657b9fe1cf92d5537f118ccb487/index_new/cn/character_skill_trees.json</x:v>
      </x:c>
    </x:row>
    <x:row r="113" ht="38" customHeight="1">
      <x:c r="A113" s="6" t="str">
        <x:v>1003002_3</x:v>
      </x:c>
      <x:c r="B113" s="6" t="str">
        <x:v>1003</x:v>
      </x:c>
      <x:c r="C113" s="6" t="str">
        <x:v>1003002</x:v>
      </x:c>
      <x:c r="D113" s="6" t="str"/>
      <x:c r="E113" s="6" t="n">
        <x:v>3</x:v>
      </x:c>
      <x:c r="F113" s="6" t="n">
        <x:v>2</x:v>
      </x:c>
      <x:c r="G113" s="6" t="n">
        <x:v>0</x:v>
      </x:c>
      <x:c r="H113" s="7" t="str"/>
      <x:c r="I113" s="7" t="str">
        <x:v>[{"id": "2", "num": 5000}, {"id": "110131", "num": 3}, {"id": "111001", "num": 6}]</x:v>
      </x:c>
      <x:c r="J113" s="6" t="str">
        <x:v>https://raw.githubusercontent.com/Mar-7th/StarRailRes/dbe8cdfcfb0bf657b9fe1cf92d5537f118ccb487/index_new/cn/character_skill_trees.json</x:v>
      </x:c>
    </x:row>
    <x:row r="114" ht="38" customHeight="1">
      <x:c r="A114" s="6" t="str">
        <x:v>1003002_4</x:v>
      </x:c>
      <x:c r="B114" s="6" t="str">
        <x:v>1003</x:v>
      </x:c>
      <x:c r="C114" s="6" t="str">
        <x:v>1003002</x:v>
      </x:c>
      <x:c r="D114" s="6" t="str"/>
      <x:c r="E114" s="6" t="n">
        <x:v>4</x:v>
      </x:c>
      <x:c r="F114" s="6" t="n">
        <x:v>3</x:v>
      </x:c>
      <x:c r="G114" s="6" t="n">
        <x:v>0</x:v>
      </x:c>
      <x:c r="H114" s="7" t="str"/>
      <x:c r="I114" s="7" t="str">
        <x:v>[{"id": "2", "num": 10000}, {"id": "110132", "num": 3}, {"id": "111002", "num": 3}]</x:v>
      </x:c>
      <x:c r="J114" s="6" t="str">
        <x:v>https://raw.githubusercontent.com/Mar-7th/StarRailRes/dbe8cdfcfb0bf657b9fe1cf92d5537f118ccb487/index_new/cn/character_skill_trees.json</x:v>
      </x:c>
    </x:row>
    <x:row r="115" ht="38" customHeight="1">
      <x:c r="A115" s="6" t="str">
        <x:v>1003002_5</x:v>
      </x:c>
      <x:c r="B115" s="6" t="str">
        <x:v>1003</x:v>
      </x:c>
      <x:c r="C115" s="6" t="str">
        <x:v>1003002</x:v>
      </x:c>
      <x:c r="D115" s="6" t="str"/>
      <x:c r="E115" s="6" t="n">
        <x:v>5</x:v>
      </x:c>
      <x:c r="F115" s="6" t="n">
        <x:v>4</x:v>
      </x:c>
      <x:c r="G115" s="6" t="n">
        <x:v>0</x:v>
      </x:c>
      <x:c r="H115" s="7" t="str"/>
      <x:c r="I115" s="7" t="str">
        <x:v>[{"id": "2", "num": 20000}, {"id": "110132", "num": 5}, {"id": "111002", "num": 4}]</x:v>
      </x:c>
      <x:c r="J115" s="6" t="str">
        <x:v>https://raw.githubusercontent.com/Mar-7th/StarRailRes/dbe8cdfcfb0bf657b9fe1cf92d5537f118ccb487/index_new/cn/character_skill_trees.json</x:v>
      </x:c>
    </x:row>
    <x:row r="116" ht="38" customHeight="1">
      <x:c r="A116" s="6" t="str">
        <x:v>1003002_6</x:v>
      </x:c>
      <x:c r="B116" s="6" t="str">
        <x:v>1003</x:v>
      </x:c>
      <x:c r="C116" s="6" t="str">
        <x:v>1003002</x:v>
      </x:c>
      <x:c r="D116" s="6" t="str"/>
      <x:c r="E116" s="6" t="n">
        <x:v>6</x:v>
      </x:c>
      <x:c r="F116" s="6" t="n">
        <x:v>4</x:v>
      </x:c>
      <x:c r="G116" s="6" t="n">
        <x:v>0</x:v>
      </x:c>
      <x:c r="H116" s="7" t="str"/>
      <x:c r="I116" s="7" t="str">
        <x:v>[{"id": "2", "num": 30000}, {"id": "110132", "num": 7}, {"id": "111002", "num": 6}]</x:v>
      </x:c>
      <x:c r="J116" s="6" t="str">
        <x:v>https://raw.githubusercontent.com/Mar-7th/StarRailRes/dbe8cdfcfb0bf657b9fe1cf92d5537f118ccb487/index_new/cn/character_skill_trees.json</x:v>
      </x:c>
    </x:row>
    <x:row r="117" ht="38" customHeight="1">
      <x:c r="A117" s="6" t="str">
        <x:v>1003002_7</x:v>
      </x:c>
      <x:c r="B117" s="6" t="str">
        <x:v>1003</x:v>
      </x:c>
      <x:c r="C117" s="6" t="str">
        <x:v>1003002</x:v>
      </x:c>
      <x:c r="D117" s="6" t="str"/>
      <x:c r="E117" s="6" t="n">
        <x:v>7</x:v>
      </x:c>
      <x:c r="F117" s="6" t="n">
        <x:v>5</x:v>
      </x:c>
      <x:c r="G117" s="6" t="n">
        <x:v>0</x:v>
      </x:c>
      <x:c r="H117" s="7" t="str"/>
      <x:c r="I117" s="7" t="str">
        <x:v>[{"id": "2", "num": 45000}, {"id": "110133", "num": 3}, {"id": "111003", "num": 3}]</x:v>
      </x:c>
      <x:c r="J117" s="6" t="str">
        <x:v>https://raw.githubusercontent.com/Mar-7th/StarRailRes/dbe8cdfcfb0bf657b9fe1cf92d5537f118ccb487/index_new/cn/character_skill_trees.json</x:v>
      </x:c>
    </x:row>
    <x:row r="118" ht="53" customHeight="1">
      <x:c r="A118" s="6" t="str">
        <x:v>1003002_8</x:v>
      </x:c>
      <x:c r="B118" s="6" t="str">
        <x:v>1003</x:v>
      </x:c>
      <x:c r="C118" s="6" t="str">
        <x:v>1003002</x:v>
      </x:c>
      <x:c r="D118" s="6" t="str"/>
      <x:c r="E118" s="6" t="n">
        <x:v>8</x:v>
      </x:c>
      <x:c r="F118" s="6" t="n">
        <x:v>5</x:v>
      </x:c>
      <x:c r="G118" s="6" t="n">
        <x:v>0</x:v>
      </x:c>
      <x:c r="H118" s="7" t="str"/>
      <x:c r="I118" s="7" t="str">
        <x:v>[{"id": "2", "num": 80000}, {"id": "110133", "num": 5}, {"id": "110501", "num": 1}, {"id": "111003", "num": 4}]</x:v>
      </x:c>
      <x:c r="J118" s="6" t="str">
        <x:v>https://raw.githubusercontent.com/Mar-7th/StarRailRes/dbe8cdfcfb0bf657b9fe1cf92d5537f118ccb487/index_new/cn/character_skill_trees.json</x:v>
      </x:c>
    </x:row>
    <x:row r="119" ht="53" customHeight="1">
      <x:c r="A119" s="6" t="str">
        <x:v>1003002_9</x:v>
      </x:c>
      <x:c r="B119" s="6" t="str">
        <x:v>1003</x:v>
      </x:c>
      <x:c r="C119" s="6" t="str">
        <x:v>1003002</x:v>
      </x:c>
      <x:c r="D119" s="6" t="str"/>
      <x:c r="E119" s="6" t="n">
        <x:v>9</x:v>
      </x:c>
      <x:c r="F119" s="6" t="n">
        <x:v>6</x:v>
      </x:c>
      <x:c r="G119" s="6" t="n">
        <x:v>0</x:v>
      </x:c>
      <x:c r="H119" s="7" t="str"/>
      <x:c r="I119" s="7" t="str">
        <x:v>[{"id": "2", "num": 160000}, {"id": "110133", "num": 8}, {"id": "241", "num": 1}, {"id": "110501", "num": 1}]</x:v>
      </x:c>
      <x:c r="J119" s="6" t="str">
        <x:v>https://raw.githubusercontent.com/Mar-7th/StarRailRes/dbe8cdfcfb0bf657b9fe1cf92d5537f118ccb487/index_new/cn/character_skill_trees.json</x:v>
      </x:c>
    </x:row>
    <x:row r="120" ht="53" customHeight="1">
      <x:c r="A120" s="6" t="str">
        <x:v>1003002_10</x:v>
      </x:c>
      <x:c r="B120" s="6" t="str">
        <x:v>1003</x:v>
      </x:c>
      <x:c r="C120" s="6" t="str">
        <x:v>1003002</x:v>
      </x:c>
      <x:c r="D120" s="6" t="str"/>
      <x:c r="E120" s="6" t="n">
        <x:v>10</x:v>
      </x:c>
      <x:c r="F120" s="6" t="n">
        <x:v>6</x:v>
      </x:c>
      <x:c r="G120" s="6" t="n">
        <x:v>0</x:v>
      </x:c>
      <x:c r="H120" s="7" t="str"/>
      <x:c r="I120" s="7" t="str">
        <x:v>[{"id": "2", "num": 300000}, {"id": "110133", "num": 14}, {"id": "241", "num": 1}, {"id": "110501", "num": 1}]</x:v>
      </x:c>
      <x:c r="J120" s="6" t="str">
        <x:v>https://raw.githubusercontent.com/Mar-7th/StarRailRes/dbe8cdfcfb0bf657b9fe1cf92d5537f118ccb487/index_new/cn/character_skill_trees.json</x:v>
      </x:c>
    </x:row>
    <x:row r="121" ht="20" customHeight="1">
      <x:c r="A121" s="6" t="str">
        <x:v>1003003_1</x:v>
      </x:c>
      <x:c r="B121" s="6" t="str">
        <x:v>1003</x:v>
      </x:c>
      <x:c r="C121" s="6" t="str">
        <x:v>1003003</x:v>
      </x:c>
      <x:c r="D121" s="6" t="str"/>
      <x:c r="E121" s="6" t="n">
        <x:v>1</x:v>
      </x:c>
      <x:c r="F121" s="6" t="n">
        <x:v>0</x:v>
      </x:c>
      <x:c r="G121" s="6" t="n">
        <x:v>0</x:v>
      </x:c>
      <x:c r="H121" s="7" t="str"/>
      <x:c r="I121" s="7" t="str">
        <x:v>[]</x:v>
      </x:c>
      <x:c r="J121" s="6" t="str">
        <x:v>https://raw.githubusercontent.com/Mar-7th/StarRailRes/dbe8cdfcfb0bf657b9fe1cf92d5537f118ccb487/index_new/cn/character_skill_trees.json</x:v>
      </x:c>
    </x:row>
    <x:row r="122" ht="38" customHeight="1">
      <x:c r="A122" s="6" t="str">
        <x:v>1003003_2</x:v>
      </x:c>
      <x:c r="B122" s="6" t="str">
        <x:v>1003</x:v>
      </x:c>
      <x:c r="C122" s="6" t="str">
        <x:v>1003003</x:v>
      </x:c>
      <x:c r="D122" s="6" t="str"/>
      <x:c r="E122" s="6" t="n">
        <x:v>2</x:v>
      </x:c>
      <x:c r="F122" s="6" t="n">
        <x:v>1</x:v>
      </x:c>
      <x:c r="G122" s="6" t="n">
        <x:v>0</x:v>
      </x:c>
      <x:c r="H122" s="7" t="str"/>
      <x:c r="I122" s="7" t="str">
        <x:v>[{"id": "2", "num": 2500}, {"id": "111001", "num": 3}]</x:v>
      </x:c>
      <x:c r="J122" s="6" t="str">
        <x:v>https://raw.githubusercontent.com/Mar-7th/StarRailRes/dbe8cdfcfb0bf657b9fe1cf92d5537f118ccb487/index_new/cn/character_skill_trees.json</x:v>
      </x:c>
    </x:row>
    <x:row r="123" ht="38" customHeight="1">
      <x:c r="A123" s="6" t="str">
        <x:v>1003003_3</x:v>
      </x:c>
      <x:c r="B123" s="6" t="str">
        <x:v>1003</x:v>
      </x:c>
      <x:c r="C123" s="6" t="str">
        <x:v>1003003</x:v>
      </x:c>
      <x:c r="D123" s="6" t="str"/>
      <x:c r="E123" s="6" t="n">
        <x:v>3</x:v>
      </x:c>
      <x:c r="F123" s="6" t="n">
        <x:v>2</x:v>
      </x:c>
      <x:c r="G123" s="6" t="n">
        <x:v>0</x:v>
      </x:c>
      <x:c r="H123" s="7" t="str"/>
      <x:c r="I123" s="7" t="str">
        <x:v>[{"id": "2", "num": 5000}, {"id": "110131", "num": 3}, {"id": "111001", "num": 6}]</x:v>
      </x:c>
      <x:c r="J123" s="6" t="str">
        <x:v>https://raw.githubusercontent.com/Mar-7th/StarRailRes/dbe8cdfcfb0bf657b9fe1cf92d5537f118ccb487/index_new/cn/character_skill_trees.json</x:v>
      </x:c>
    </x:row>
    <x:row r="124" ht="38" customHeight="1">
      <x:c r="A124" s="6" t="str">
        <x:v>1003003_4</x:v>
      </x:c>
      <x:c r="B124" s="6" t="str">
        <x:v>1003</x:v>
      </x:c>
      <x:c r="C124" s="6" t="str">
        <x:v>1003003</x:v>
      </x:c>
      <x:c r="D124" s="6" t="str"/>
      <x:c r="E124" s="6" t="n">
        <x:v>4</x:v>
      </x:c>
      <x:c r="F124" s="6" t="n">
        <x:v>3</x:v>
      </x:c>
      <x:c r="G124" s="6" t="n">
        <x:v>0</x:v>
      </x:c>
      <x:c r="H124" s="7" t="str"/>
      <x:c r="I124" s="7" t="str">
        <x:v>[{"id": "2", "num": 10000}, {"id": "110132", "num": 3}, {"id": "111002", "num": 3}]</x:v>
      </x:c>
      <x:c r="J124" s="6" t="str">
        <x:v>https://raw.githubusercontent.com/Mar-7th/StarRailRes/dbe8cdfcfb0bf657b9fe1cf92d5537f118ccb487/index_new/cn/character_skill_trees.json</x:v>
      </x:c>
    </x:row>
    <x:row r="125" ht="38" customHeight="1">
      <x:c r="A125" s="6" t="str">
        <x:v>1003003_5</x:v>
      </x:c>
      <x:c r="B125" s="6" t="str">
        <x:v>1003</x:v>
      </x:c>
      <x:c r="C125" s="6" t="str">
        <x:v>1003003</x:v>
      </x:c>
      <x:c r="D125" s="6" t="str"/>
      <x:c r="E125" s="6" t="n">
        <x:v>5</x:v>
      </x:c>
      <x:c r="F125" s="6" t="n">
        <x:v>4</x:v>
      </x:c>
      <x:c r="G125" s="6" t="n">
        <x:v>0</x:v>
      </x:c>
      <x:c r="H125" s="7" t="str"/>
      <x:c r="I125" s="7" t="str">
        <x:v>[{"id": "2", "num": 20000}, {"id": "110132", "num": 5}, {"id": "111002", "num": 4}]</x:v>
      </x:c>
      <x:c r="J125" s="6" t="str">
        <x:v>https://raw.githubusercontent.com/Mar-7th/StarRailRes/dbe8cdfcfb0bf657b9fe1cf92d5537f118ccb487/index_new/cn/character_skill_trees.json</x:v>
      </x:c>
    </x:row>
    <x:row r="126" ht="38" customHeight="1">
      <x:c r="A126" s="6" t="str">
        <x:v>1003003_6</x:v>
      </x:c>
      <x:c r="B126" s="6" t="str">
        <x:v>1003</x:v>
      </x:c>
      <x:c r="C126" s="6" t="str">
        <x:v>1003003</x:v>
      </x:c>
      <x:c r="D126" s="6" t="str"/>
      <x:c r="E126" s="6" t="n">
        <x:v>6</x:v>
      </x:c>
      <x:c r="F126" s="6" t="n">
        <x:v>4</x:v>
      </x:c>
      <x:c r="G126" s="6" t="n">
        <x:v>0</x:v>
      </x:c>
      <x:c r="H126" s="7" t="str"/>
      <x:c r="I126" s="7" t="str">
        <x:v>[{"id": "2", "num": 30000}, {"id": "110132", "num": 7}, {"id": "111002", "num": 6}]</x:v>
      </x:c>
      <x:c r="J126" s="6" t="str">
        <x:v>https://raw.githubusercontent.com/Mar-7th/StarRailRes/dbe8cdfcfb0bf657b9fe1cf92d5537f118ccb487/index_new/cn/character_skill_trees.json</x:v>
      </x:c>
    </x:row>
    <x:row r="127" ht="38" customHeight="1">
      <x:c r="A127" s="6" t="str">
        <x:v>1003003_7</x:v>
      </x:c>
      <x:c r="B127" s="6" t="str">
        <x:v>1003</x:v>
      </x:c>
      <x:c r="C127" s="6" t="str">
        <x:v>1003003</x:v>
      </x:c>
      <x:c r="D127" s="6" t="str"/>
      <x:c r="E127" s="6" t="n">
        <x:v>7</x:v>
      </x:c>
      <x:c r="F127" s="6" t="n">
        <x:v>5</x:v>
      </x:c>
      <x:c r="G127" s="6" t="n">
        <x:v>0</x:v>
      </x:c>
      <x:c r="H127" s="7" t="str"/>
      <x:c r="I127" s="7" t="str">
        <x:v>[{"id": "2", "num": 45000}, {"id": "110133", "num": 3}, {"id": "111003", "num": 3}]</x:v>
      </x:c>
      <x:c r="J127" s="6" t="str">
        <x:v>https://raw.githubusercontent.com/Mar-7th/StarRailRes/dbe8cdfcfb0bf657b9fe1cf92d5537f118ccb487/index_new/cn/character_skill_trees.json</x:v>
      </x:c>
    </x:row>
    <x:row r="128" ht="53" customHeight="1">
      <x:c r="A128" s="6" t="str">
        <x:v>1003003_8</x:v>
      </x:c>
      <x:c r="B128" s="6" t="str">
        <x:v>1003</x:v>
      </x:c>
      <x:c r="C128" s="6" t="str">
        <x:v>1003003</x:v>
      </x:c>
      <x:c r="D128" s="6" t="str"/>
      <x:c r="E128" s="6" t="n">
        <x:v>8</x:v>
      </x:c>
      <x:c r="F128" s="6" t="n">
        <x:v>5</x:v>
      </x:c>
      <x:c r="G128" s="6" t="n">
        <x:v>0</x:v>
      </x:c>
      <x:c r="H128" s="7" t="str"/>
      <x:c r="I128" s="7" t="str">
        <x:v>[{"id": "2", "num": 80000}, {"id": "110133", "num": 5}, {"id": "110501", "num": 1}, {"id": "111003", "num": 4}]</x:v>
      </x:c>
      <x:c r="J128" s="6" t="str">
        <x:v>https://raw.githubusercontent.com/Mar-7th/StarRailRes/dbe8cdfcfb0bf657b9fe1cf92d5537f118ccb487/index_new/cn/character_skill_trees.json</x:v>
      </x:c>
    </x:row>
    <x:row r="129" ht="53" customHeight="1">
      <x:c r="A129" s="6" t="str">
        <x:v>1003003_9</x:v>
      </x:c>
      <x:c r="B129" s="6" t="str">
        <x:v>1003</x:v>
      </x:c>
      <x:c r="C129" s="6" t="str">
        <x:v>1003003</x:v>
      </x:c>
      <x:c r="D129" s="6" t="str"/>
      <x:c r="E129" s="6" t="n">
        <x:v>9</x:v>
      </x:c>
      <x:c r="F129" s="6" t="n">
        <x:v>6</x:v>
      </x:c>
      <x:c r="G129" s="6" t="n">
        <x:v>0</x:v>
      </x:c>
      <x:c r="H129" s="7" t="str"/>
      <x:c r="I129" s="7" t="str">
        <x:v>[{"id": "2", "num": 160000}, {"id": "110133", "num": 8}, {"id": "241", "num": 1}, {"id": "110501", "num": 1}]</x:v>
      </x:c>
      <x:c r="J129" s="6" t="str">
        <x:v>https://raw.githubusercontent.com/Mar-7th/StarRailRes/dbe8cdfcfb0bf657b9fe1cf92d5537f118ccb487/index_new/cn/character_skill_trees.json</x:v>
      </x:c>
    </x:row>
    <x:row r="130" ht="53" customHeight="1">
      <x:c r="A130" s="6" t="str">
        <x:v>1003003_10</x:v>
      </x:c>
      <x:c r="B130" s="6" t="str">
        <x:v>1003</x:v>
      </x:c>
      <x:c r="C130" s="6" t="str">
        <x:v>1003003</x:v>
      </x:c>
      <x:c r="D130" s="6" t="str"/>
      <x:c r="E130" s="6" t="n">
        <x:v>10</x:v>
      </x:c>
      <x:c r="F130" s="6" t="n">
        <x:v>6</x:v>
      </x:c>
      <x:c r="G130" s="6" t="n">
        <x:v>0</x:v>
      </x:c>
      <x:c r="H130" s="7" t="str"/>
      <x:c r="I130" s="7" t="str">
        <x:v>[{"id": "2", "num": 300000}, {"id": "110133", "num": 14}, {"id": "241", "num": 1}, {"id": "110501", "num": 1}]</x:v>
      </x:c>
      <x:c r="J130" s="6" t="str">
        <x:v>https://raw.githubusercontent.com/Mar-7th/StarRailRes/dbe8cdfcfb0bf657b9fe1cf92d5537f118ccb487/index_new/cn/character_skill_trees.json</x:v>
      </x:c>
    </x:row>
    <x:row r="131" ht="20" customHeight="1">
      <x:c r="A131" s="6" t="str">
        <x:v>1003004_1</x:v>
      </x:c>
      <x:c r="B131" s="6" t="str">
        <x:v>1003</x:v>
      </x:c>
      <x:c r="C131" s="6" t="str">
        <x:v>1003004</x:v>
      </x:c>
      <x:c r="D131" s="6" t="str"/>
      <x:c r="E131" s="6" t="n">
        <x:v>1</x:v>
      </x:c>
      <x:c r="F131" s="6" t="n">
        <x:v>0</x:v>
      </x:c>
      <x:c r="G131" s="6" t="n">
        <x:v>0</x:v>
      </x:c>
      <x:c r="H131" s="7" t="str"/>
      <x:c r="I131" s="7" t="str">
        <x:v>[]</x:v>
      </x:c>
      <x:c r="J131" s="6" t="str">
        <x:v>https://raw.githubusercontent.com/Mar-7th/StarRailRes/dbe8cdfcfb0bf657b9fe1cf92d5537f118ccb487/index_new/cn/character_skill_trees.json</x:v>
      </x:c>
    </x:row>
    <x:row r="132" ht="38" customHeight="1">
      <x:c r="A132" s="6" t="str">
        <x:v>1003004_2</x:v>
      </x:c>
      <x:c r="B132" s="6" t="str">
        <x:v>1003</x:v>
      </x:c>
      <x:c r="C132" s="6" t="str">
        <x:v>1003004</x:v>
      </x:c>
      <x:c r="D132" s="6" t="str"/>
      <x:c r="E132" s="6" t="n">
        <x:v>2</x:v>
      </x:c>
      <x:c r="F132" s="6" t="n">
        <x:v>1</x:v>
      </x:c>
      <x:c r="G132" s="6" t="n">
        <x:v>0</x:v>
      </x:c>
      <x:c r="H132" s="7" t="str"/>
      <x:c r="I132" s="7" t="str">
        <x:v>[{"id": "2", "num": 2500}, {"id": "111001", "num": 3}]</x:v>
      </x:c>
      <x:c r="J132" s="6" t="str">
        <x:v>https://raw.githubusercontent.com/Mar-7th/StarRailRes/dbe8cdfcfb0bf657b9fe1cf92d5537f118ccb487/index_new/cn/character_skill_trees.json</x:v>
      </x:c>
    </x:row>
    <x:row r="133" ht="38" customHeight="1">
      <x:c r="A133" s="6" t="str">
        <x:v>1003004_3</x:v>
      </x:c>
      <x:c r="B133" s="6" t="str">
        <x:v>1003</x:v>
      </x:c>
      <x:c r="C133" s="6" t="str">
        <x:v>1003004</x:v>
      </x:c>
      <x:c r="D133" s="6" t="str"/>
      <x:c r="E133" s="6" t="n">
        <x:v>3</x:v>
      </x:c>
      <x:c r="F133" s="6" t="n">
        <x:v>2</x:v>
      </x:c>
      <x:c r="G133" s="6" t="n">
        <x:v>0</x:v>
      </x:c>
      <x:c r="H133" s="7" t="str"/>
      <x:c r="I133" s="7" t="str">
        <x:v>[{"id": "2", "num": 5000}, {"id": "110131", "num": 3}, {"id": "111001", "num": 6}]</x:v>
      </x:c>
      <x:c r="J133" s="6" t="str">
        <x:v>https://raw.githubusercontent.com/Mar-7th/StarRailRes/dbe8cdfcfb0bf657b9fe1cf92d5537f118ccb487/index_new/cn/character_skill_trees.json</x:v>
      </x:c>
    </x:row>
    <x:row r="134" ht="38" customHeight="1">
      <x:c r="A134" s="6" t="str">
        <x:v>1003004_4</x:v>
      </x:c>
      <x:c r="B134" s="6" t="str">
        <x:v>1003</x:v>
      </x:c>
      <x:c r="C134" s="6" t="str">
        <x:v>1003004</x:v>
      </x:c>
      <x:c r="D134" s="6" t="str"/>
      <x:c r="E134" s="6" t="n">
        <x:v>4</x:v>
      </x:c>
      <x:c r="F134" s="6" t="n">
        <x:v>3</x:v>
      </x:c>
      <x:c r="G134" s="6" t="n">
        <x:v>0</x:v>
      </x:c>
      <x:c r="H134" s="7" t="str"/>
      <x:c r="I134" s="7" t="str">
        <x:v>[{"id": "2", "num": 10000}, {"id": "110132", "num": 3}, {"id": "111002", "num": 3}]</x:v>
      </x:c>
      <x:c r="J134" s="6" t="str">
        <x:v>https://raw.githubusercontent.com/Mar-7th/StarRailRes/dbe8cdfcfb0bf657b9fe1cf92d5537f118ccb487/index_new/cn/character_skill_trees.json</x:v>
      </x:c>
    </x:row>
    <x:row r="135" ht="38" customHeight="1">
      <x:c r="A135" s="6" t="str">
        <x:v>1003004_5</x:v>
      </x:c>
      <x:c r="B135" s="6" t="str">
        <x:v>1003</x:v>
      </x:c>
      <x:c r="C135" s="6" t="str">
        <x:v>1003004</x:v>
      </x:c>
      <x:c r="D135" s="6" t="str"/>
      <x:c r="E135" s="6" t="n">
        <x:v>5</x:v>
      </x:c>
      <x:c r="F135" s="6" t="n">
        <x:v>4</x:v>
      </x:c>
      <x:c r="G135" s="6" t="n">
        <x:v>0</x:v>
      </x:c>
      <x:c r="H135" s="7" t="str"/>
      <x:c r="I135" s="7" t="str">
        <x:v>[{"id": "2", "num": 20000}, {"id": "110132", "num": 5}, {"id": "111002", "num": 4}]</x:v>
      </x:c>
      <x:c r="J135" s="6" t="str">
        <x:v>https://raw.githubusercontent.com/Mar-7th/StarRailRes/dbe8cdfcfb0bf657b9fe1cf92d5537f118ccb487/index_new/cn/character_skill_trees.json</x:v>
      </x:c>
    </x:row>
    <x:row r="136" ht="38" customHeight="1">
      <x:c r="A136" s="6" t="str">
        <x:v>1003004_6</x:v>
      </x:c>
      <x:c r="B136" s="6" t="str">
        <x:v>1003</x:v>
      </x:c>
      <x:c r="C136" s="6" t="str">
        <x:v>1003004</x:v>
      </x:c>
      <x:c r="D136" s="6" t="str"/>
      <x:c r="E136" s="6" t="n">
        <x:v>6</x:v>
      </x:c>
      <x:c r="F136" s="6" t="n">
        <x:v>4</x:v>
      </x:c>
      <x:c r="G136" s="6" t="n">
        <x:v>0</x:v>
      </x:c>
      <x:c r="H136" s="7" t="str"/>
      <x:c r="I136" s="7" t="str">
        <x:v>[{"id": "2", "num": 30000}, {"id": "110132", "num": 7}, {"id": "111002", "num": 6}]</x:v>
      </x:c>
      <x:c r="J136" s="6" t="str">
        <x:v>https://raw.githubusercontent.com/Mar-7th/StarRailRes/dbe8cdfcfb0bf657b9fe1cf92d5537f118ccb487/index_new/cn/character_skill_trees.json</x:v>
      </x:c>
    </x:row>
    <x:row r="137" ht="38" customHeight="1">
      <x:c r="A137" s="6" t="str">
        <x:v>1003004_7</x:v>
      </x:c>
      <x:c r="B137" s="6" t="str">
        <x:v>1003</x:v>
      </x:c>
      <x:c r="C137" s="6" t="str">
        <x:v>1003004</x:v>
      </x:c>
      <x:c r="D137" s="6" t="str"/>
      <x:c r="E137" s="6" t="n">
        <x:v>7</x:v>
      </x:c>
      <x:c r="F137" s="6" t="n">
        <x:v>5</x:v>
      </x:c>
      <x:c r="G137" s="6" t="n">
        <x:v>0</x:v>
      </x:c>
      <x:c r="H137" s="7" t="str"/>
      <x:c r="I137" s="7" t="str">
        <x:v>[{"id": "2", "num": 45000}, {"id": "110133", "num": 3}, {"id": "111003", "num": 3}]</x:v>
      </x:c>
      <x:c r="J137" s="6" t="str">
        <x:v>https://raw.githubusercontent.com/Mar-7th/StarRailRes/dbe8cdfcfb0bf657b9fe1cf92d5537f118ccb487/index_new/cn/character_skill_trees.json</x:v>
      </x:c>
    </x:row>
    <x:row r="138" ht="53" customHeight="1">
      <x:c r="A138" s="6" t="str">
        <x:v>1003004_8</x:v>
      </x:c>
      <x:c r="B138" s="6" t="str">
        <x:v>1003</x:v>
      </x:c>
      <x:c r="C138" s="6" t="str">
        <x:v>1003004</x:v>
      </x:c>
      <x:c r="D138" s="6" t="str"/>
      <x:c r="E138" s="6" t="n">
        <x:v>8</x:v>
      </x:c>
      <x:c r="F138" s="6" t="n">
        <x:v>5</x:v>
      </x:c>
      <x:c r="G138" s="6" t="n">
        <x:v>0</x:v>
      </x:c>
      <x:c r="H138" s="7" t="str"/>
      <x:c r="I138" s="7" t="str">
        <x:v>[{"id": "2", "num": 80000}, {"id": "110133", "num": 5}, {"id": "110501", "num": 1}, {"id": "111003", "num": 4}]</x:v>
      </x:c>
      <x:c r="J138" s="6" t="str">
        <x:v>https://raw.githubusercontent.com/Mar-7th/StarRailRes/dbe8cdfcfb0bf657b9fe1cf92d5537f118ccb487/index_new/cn/character_skill_trees.json</x:v>
      </x:c>
    </x:row>
    <x:row r="139" ht="53" customHeight="1">
      <x:c r="A139" s="6" t="str">
        <x:v>1003004_9</x:v>
      </x:c>
      <x:c r="B139" s="6" t="str">
        <x:v>1003</x:v>
      </x:c>
      <x:c r="C139" s="6" t="str">
        <x:v>1003004</x:v>
      </x:c>
      <x:c r="D139" s="6" t="str"/>
      <x:c r="E139" s="6" t="n">
        <x:v>9</x:v>
      </x:c>
      <x:c r="F139" s="6" t="n">
        <x:v>6</x:v>
      </x:c>
      <x:c r="G139" s="6" t="n">
        <x:v>0</x:v>
      </x:c>
      <x:c r="H139" s="7" t="str"/>
      <x:c r="I139" s="7" t="str">
        <x:v>[{"id": "2", "num": 160000}, {"id": "110133", "num": 8}, {"id": "241", "num": 1}, {"id": "110501", "num": 1}]</x:v>
      </x:c>
      <x:c r="J139" s="6" t="str">
        <x:v>https://raw.githubusercontent.com/Mar-7th/StarRailRes/dbe8cdfcfb0bf657b9fe1cf92d5537f118ccb487/index_new/cn/character_skill_trees.json</x:v>
      </x:c>
    </x:row>
    <x:row r="140" ht="53" customHeight="1">
      <x:c r="A140" s="6" t="str">
        <x:v>1003004_10</x:v>
      </x:c>
      <x:c r="B140" s="6" t="str">
        <x:v>1003</x:v>
      </x:c>
      <x:c r="C140" s="6" t="str">
        <x:v>1003004</x:v>
      </x:c>
      <x:c r="D140" s="6" t="str"/>
      <x:c r="E140" s="6" t="n">
        <x:v>10</x:v>
      </x:c>
      <x:c r="F140" s="6" t="n">
        <x:v>6</x:v>
      </x:c>
      <x:c r="G140" s="6" t="n">
        <x:v>0</x:v>
      </x:c>
      <x:c r="H140" s="7" t="str"/>
      <x:c r="I140" s="7" t="str">
        <x:v>[{"id": "2", "num": 300000}, {"id": "110133", "num": 14}, {"id": "241", "num": 1}, {"id": "110501", "num": 1}]</x:v>
      </x:c>
      <x:c r="J140" s="6" t="str">
        <x:v>https://raw.githubusercontent.com/Mar-7th/StarRailRes/dbe8cdfcfb0bf657b9fe1cf92d5537f118ccb487/index_new/cn/character_skill_trees.json</x:v>
      </x:c>
    </x:row>
    <x:row r="141" ht="20" customHeight="1">
      <x:c r="A141" s="6" t="str">
        <x:v>1003007_1</x:v>
      </x:c>
      <x:c r="B141" s="6" t="str">
        <x:v>1003</x:v>
      </x:c>
      <x:c r="C141" s="6" t="str">
        <x:v>1003007</x:v>
      </x:c>
      <x:c r="D141" s="6" t="str"/>
      <x:c r="E141" s="6" t="n">
        <x:v>1</x:v>
      </x:c>
      <x:c r="F141" s="6" t="n">
        <x:v>0</x:v>
      </x:c>
      <x:c r="G141" s="6" t="n">
        <x:v>0</x:v>
      </x:c>
      <x:c r="H141" s="7" t="str"/>
      <x:c r="I141" s="7" t="str">
        <x:v>[]</x:v>
      </x:c>
      <x:c r="J141" s="6" t="str">
        <x:v>https://raw.githubusercontent.com/Mar-7th/StarRailRes/dbe8cdfcfb0bf657b9fe1cf92d5537f118ccb487/index_new/cn/character_skill_trees.json</x:v>
      </x:c>
    </x:row>
    <x:row r="142" ht="38" customHeight="1">
      <x:c r="A142" s="6" t="str">
        <x:v>1003101_1</x:v>
      </x:c>
      <x:c r="B142" s="6" t="str">
        <x:v>1003</x:v>
      </x:c>
      <x:c r="C142" s="6" t="str">
        <x:v>1003101</x:v>
      </x:c>
      <x:c r="D142" s="6" t="str">
        <x:v>星火</x:v>
      </x:c>
      <x:c r="E142" s="6" t="n">
        <x:v>1</x:v>
      </x:c>
      <x:c r="F142" s="6" t="n">
        <x:v>2</x:v>
      </x:c>
      <x:c r="G142" s="6" t="n">
        <x:v>0</x:v>
      </x:c>
      <x:c r="H142" s="7" t="str">
        <x:v>施放攻击后，有#1[i]%的基础概率使敌方目标陷入灼烧状态，持续#2[i]回合。
灼烧状态下，敌方目标每回合开始时受到等同于姬子#3[i]%攻击力的火属性持续伤害。</x:v>
      </x:c>
      <x:c r="I142" s="7" t="str">
        <x:v>[{"id": "2", "num": 5000}, {"id": "110131", "num": 3}, {"id": "110501", "num": 1}]</x:v>
      </x:c>
      <x:c r="J142" s="6" t="str">
        <x:v>https://raw.githubusercontent.com/Mar-7th/StarRailRes/dbe8cdfcfb0bf657b9fe1cf92d5537f118ccb487/index_new/cn/character_skill_trees.json</x:v>
      </x:c>
    </x:row>
    <x:row r="143" ht="53" customHeight="1">
      <x:c r="A143" s="6" t="str">
        <x:v>1003102_1</x:v>
      </x:c>
      <x:c r="B143" s="6" t="str">
        <x:v>1003</x:v>
      </x:c>
      <x:c r="C143" s="6" t="str">
        <x:v>1003102</x:v>
      </x:c>
      <x:c r="D143" s="6" t="str">
        <x:v>灼热</x:v>
      </x:c>
      <x:c r="E143" s="6" t="n">
        <x:v>1</x:v>
      </x:c>
      <x:c r="F143" s="6" t="n">
        <x:v>4</x:v>
      </x:c>
      <x:c r="G143" s="6" t="n">
        <x:v>0</x:v>
      </x:c>
      <x:c r="H143" s="7" t="str">
        <x:v>战技对灼烧状态下的敌方目标造成的伤害提高#1[i]%。</x:v>
      </x:c>
      <x:c r="I143" s="7" t="str">
        <x:v>[{"id": "2", "num": 20000}, {"id": "110132", "num": 5}, {"id": "241", "num": 1}, {"id": "110501", "num": 1}]</x:v>
      </x:c>
      <x:c r="J143" s="6" t="str">
        <x:v>https://raw.githubusercontent.com/Mar-7th/StarRailRes/dbe8cdfcfb0bf657b9fe1cf92d5537f118ccb487/index_new/cn/character_skill_trees.json</x:v>
      </x:c>
    </x:row>
    <x:row r="144" ht="53" customHeight="1">
      <x:c r="A144" s="6" t="str">
        <x:v>1003103_1</x:v>
      </x:c>
      <x:c r="B144" s="6" t="str">
        <x:v>1003</x:v>
      </x:c>
      <x:c r="C144" s="6" t="str">
        <x:v>1003103</x:v>
      </x:c>
      <x:c r="D144" s="6" t="str">
        <x:v>道标</x:v>
      </x:c>
      <x:c r="E144" s="6" t="n">
        <x:v>1</x:v>
      </x:c>
      <x:c r="F144" s="6" t="n">
        <x:v>6</x:v>
      </x:c>
      <x:c r="G144" s="6" t="n">
        <x:v>0</x:v>
      </x:c>
      <x:c r="H144" s="7" t="str">
        <x:v>若当前生命值百分比大于等于#1[i]%，则暴击率提高#2[i]%。</x:v>
      </x:c>
      <x:c r="I144" s="7" t="str">
        <x:v>[{"id": "2", "num": 160000}, {"id": "110133", "num": 8}, {"id": "241", "num": 1}, {"id": "110501", "num": 1}]</x:v>
      </x:c>
      <x:c r="J144" s="6" t="str">
        <x:v>https://raw.githubusercontent.com/Mar-7th/StarRailRes/dbe8cdfcfb0bf657b9fe1cf92d5537f118ccb487/index_new/cn/character_skill_trees.json</x:v>
      </x:c>
    </x:row>
    <x:row r="145" ht="38" customHeight="1">
      <x:c r="A145" s="6" t="str">
        <x:v>1003201_1</x:v>
      </x:c>
      <x:c r="B145" s="6" t="str">
        <x:v>1003</x:v>
      </x:c>
      <x:c r="C145" s="6" t="str">
        <x:v>1003201</x:v>
      </x:c>
      <x:c r="D145" s="6" t="str">
        <x:v>伤害强化•火</x:v>
      </x:c>
      <x:c r="E145" s="6" t="n">
        <x:v>1</x:v>
      </x:c>
      <x:c r="F145" s="6" t="n">
        <x:v>0</x:v>
      </x:c>
      <x:c r="G145" s="6" t="n">
        <x:v>1</x:v>
      </x:c>
      <x:c r="H145" s="7" t="str"/>
      <x:c r="I145" s="7" t="str">
        <x:v>[{"id": "2", "num": 2500}, {"id": "111001", "num": 2}]</x:v>
      </x:c>
      <x:c r="J145" s="6" t="str">
        <x:v>https://raw.githubusercontent.com/Mar-7th/StarRailRes/dbe8cdfcfb0bf657b9fe1cf92d5537f118ccb487/index_new/cn/character_skill_trees.json</x:v>
      </x:c>
    </x:row>
    <x:row r="146" ht="38" customHeight="1">
      <x:c r="A146" s="6" t="str">
        <x:v>1003202_1</x:v>
      </x:c>
      <x:c r="B146" s="6" t="str">
        <x:v>1003</x:v>
      </x:c>
      <x:c r="C146" s="6" t="str">
        <x:v>1003202</x:v>
      </x:c>
      <x:c r="D146" s="6" t="str">
        <x:v>攻击强化</x:v>
      </x:c>
      <x:c r="E146" s="6" t="n">
        <x:v>1</x:v>
      </x:c>
      <x:c r="F146" s="6" t="n">
        <x:v>2</x:v>
      </x:c>
      <x:c r="G146" s="6" t="n">
        <x:v>0</x:v>
      </x:c>
      <x:c r="H146" s="7" t="str"/>
      <x:c r="I146" s="7" t="str">
        <x:v>[{"id": "2", "num": 5000}, {"id": "110131", "num": 3}, {"id": "111001", "num": 6}]</x:v>
      </x:c>
      <x:c r="J146" s="6" t="str">
        <x:v>https://raw.githubusercontent.com/Mar-7th/StarRailRes/dbe8cdfcfb0bf657b9fe1cf92d5537f118ccb487/index_new/cn/character_skill_trees.json</x:v>
      </x:c>
    </x:row>
    <x:row r="147" ht="38" customHeight="1">
      <x:c r="A147" s="6" t="str">
        <x:v>1003203_1</x:v>
      </x:c>
      <x:c r="B147" s="6" t="str">
        <x:v>1003</x:v>
      </x:c>
      <x:c r="C147" s="6" t="str">
        <x:v>1003203</x:v>
      </x:c>
      <x:c r="D147" s="6" t="str">
        <x:v>伤害强化•火</x:v>
      </x:c>
      <x:c r="E147" s="6" t="n">
        <x:v>1</x:v>
      </x:c>
      <x:c r="F147" s="6" t="n">
        <x:v>3</x:v>
      </x:c>
      <x:c r="G147" s="6" t="n">
        <x:v>0</x:v>
      </x:c>
      <x:c r="H147" s="7" t="str"/>
      <x:c r="I147" s="7" t="str">
        <x:v>[{"id": "2", "num": 10000}, {"id": "110132", "num": 3}, {"id": "111002", "num": 3}]</x:v>
      </x:c>
      <x:c r="J147" s="6" t="str">
        <x:v>https://raw.githubusercontent.com/Mar-7th/StarRailRes/dbe8cdfcfb0bf657b9fe1cf92d5537f118ccb487/index_new/cn/character_skill_trees.json</x:v>
      </x:c>
    </x:row>
    <x:row r="148" ht="38" customHeight="1">
      <x:c r="A148" s="6" t="str">
        <x:v>1003204_1</x:v>
      </x:c>
      <x:c r="B148" s="6" t="str">
        <x:v>1003</x:v>
      </x:c>
      <x:c r="C148" s="6" t="str">
        <x:v>1003204</x:v>
      </x:c>
      <x:c r="D148" s="6" t="str">
        <x:v>效果抵抗强化</x:v>
      </x:c>
      <x:c r="E148" s="6" t="n">
        <x:v>1</x:v>
      </x:c>
      <x:c r="F148" s="6" t="n">
        <x:v>3</x:v>
      </x:c>
      <x:c r="G148" s="6" t="n">
        <x:v>0</x:v>
      </x:c>
      <x:c r="H148" s="7" t="str"/>
      <x:c r="I148" s="7" t="str">
        <x:v>[{"id": "2", "num": 10000}, {"id": "110132", "num": 3}, {"id": "111002", "num": 3}]</x:v>
      </x:c>
      <x:c r="J148" s="6" t="str">
        <x:v>https://raw.githubusercontent.com/Mar-7th/StarRailRes/dbe8cdfcfb0bf657b9fe1cf92d5537f118ccb487/index_new/cn/character_skill_trees.json</x:v>
      </x:c>
    </x:row>
    <x:row r="149" ht="38" customHeight="1">
      <x:c r="A149" s="6" t="str">
        <x:v>1003205_1</x:v>
      </x:c>
      <x:c r="B149" s="6" t="str">
        <x:v>1003</x:v>
      </x:c>
      <x:c r="C149" s="6" t="str">
        <x:v>1003205</x:v>
      </x:c>
      <x:c r="D149" s="6" t="str">
        <x:v>伤害强化•火</x:v>
      </x:c>
      <x:c r="E149" s="6" t="n">
        <x:v>1</x:v>
      </x:c>
      <x:c r="F149" s="6" t="n">
        <x:v>4</x:v>
      </x:c>
      <x:c r="G149" s="6" t="n">
        <x:v>0</x:v>
      </x:c>
      <x:c r="H149" s="7" t="str"/>
      <x:c r="I149" s="7" t="str">
        <x:v>[{"id": "2", "num": 20000}, {"id": "110132", "num": 5}, {"id": "111002", "num": 4}]</x:v>
      </x:c>
      <x:c r="J149" s="6" t="str">
        <x:v>https://raw.githubusercontent.com/Mar-7th/StarRailRes/dbe8cdfcfb0bf657b9fe1cf92d5537f118ccb487/index_new/cn/character_skill_trees.json</x:v>
      </x:c>
    </x:row>
    <x:row r="150" ht="38" customHeight="1">
      <x:c r="A150" s="6" t="str">
        <x:v>1003206_1</x:v>
      </x:c>
      <x:c r="B150" s="6" t="str">
        <x:v>1003</x:v>
      </x:c>
      <x:c r="C150" s="6" t="str">
        <x:v>1003206</x:v>
      </x:c>
      <x:c r="D150" s="6" t="str">
        <x:v>攻击强化</x:v>
      </x:c>
      <x:c r="E150" s="6" t="n">
        <x:v>1</x:v>
      </x:c>
      <x:c r="F150" s="6" t="n">
        <x:v>5</x:v>
      </x:c>
      <x:c r="G150" s="6" t="n">
        <x:v>0</x:v>
      </x:c>
      <x:c r="H150" s="7" t="str"/>
      <x:c r="I150" s="7" t="str">
        <x:v>[{"id": "2", "num": 45000}, {"id": "110133", "num": 3}, {"id": "111003", "num": 3}]</x:v>
      </x:c>
      <x:c r="J150" s="6" t="str">
        <x:v>https://raw.githubusercontent.com/Mar-7th/StarRailRes/dbe8cdfcfb0bf657b9fe1cf92d5537f118ccb487/index_new/cn/character_skill_trees.json</x:v>
      </x:c>
    </x:row>
    <x:row r="151" ht="38" customHeight="1">
      <x:c r="A151" s="6" t="str">
        <x:v>1003207_1</x:v>
      </x:c>
      <x:c r="B151" s="6" t="str">
        <x:v>1003</x:v>
      </x:c>
      <x:c r="C151" s="6" t="str">
        <x:v>1003207</x:v>
      </x:c>
      <x:c r="D151" s="6" t="str">
        <x:v>伤害强化•火</x:v>
      </x:c>
      <x:c r="E151" s="6" t="n">
        <x:v>1</x:v>
      </x:c>
      <x:c r="F151" s="6" t="n">
        <x:v>5</x:v>
      </x:c>
      <x:c r="G151" s="6" t="n">
        <x:v>0</x:v>
      </x:c>
      <x:c r="H151" s="7" t="str"/>
      <x:c r="I151" s="7" t="str">
        <x:v>[{"id": "2", "num": 45000}, {"id": "110133", "num": 3}, {"id": "111003", "num": 3}]</x:v>
      </x:c>
      <x:c r="J151" s="6" t="str">
        <x:v>https://raw.githubusercontent.com/Mar-7th/StarRailRes/dbe8cdfcfb0bf657b9fe1cf92d5537f118ccb487/index_new/cn/character_skill_trees.json</x:v>
      </x:c>
    </x:row>
    <x:row r="152" ht="38" customHeight="1">
      <x:c r="A152" s="6" t="str">
        <x:v>1003208_1</x:v>
      </x:c>
      <x:c r="B152" s="6" t="str">
        <x:v>1003</x:v>
      </x:c>
      <x:c r="C152" s="6" t="str">
        <x:v>1003208</x:v>
      </x:c>
      <x:c r="D152" s="6" t="str">
        <x:v>效果抵抗强化</x:v>
      </x:c>
      <x:c r="E152" s="6" t="n">
        <x:v>1</x:v>
      </x:c>
      <x:c r="F152" s="6" t="n">
        <x:v>6</x:v>
      </x:c>
      <x:c r="G152" s="6" t="n">
        <x:v>0</x:v>
      </x:c>
      <x:c r="H152" s="7" t="str"/>
      <x:c r="I152" s="7" t="str">
        <x:v>[{"id": "2", "num": 160000}, {"id": "110133", "num": 8}, {"id": "111003", "num": 8}]</x:v>
      </x:c>
      <x:c r="J152" s="6" t="str">
        <x:v>https://raw.githubusercontent.com/Mar-7th/StarRailRes/dbe8cdfcfb0bf657b9fe1cf92d5537f118ccb487/index_new/cn/character_skill_trees.json</x:v>
      </x:c>
    </x:row>
    <x:row r="153" ht="38" customHeight="1">
      <x:c r="A153" s="6" t="str">
        <x:v>1003209_1</x:v>
      </x:c>
      <x:c r="B153" s="6" t="str">
        <x:v>1003</x:v>
      </x:c>
      <x:c r="C153" s="6" t="str">
        <x:v>1003209</x:v>
      </x:c>
      <x:c r="D153" s="6" t="str">
        <x:v>攻击强化</x:v>
      </x:c>
      <x:c r="E153" s="6" t="n">
        <x:v>1</x:v>
      </x:c>
      <x:c r="F153" s="6" t="n">
        <x:v>0</x:v>
      </x:c>
      <x:c r="G153" s="6" t="n">
        <x:v>75</x:v>
      </x:c>
      <x:c r="H153" s="7" t="str"/>
      <x:c r="I153" s="7" t="str">
        <x:v>[{"id": "2", "num": 160000}, {"id": "110133", "num": 8}, {"id": "111003", "num": 8}]</x:v>
      </x:c>
      <x:c r="J153" s="6" t="str">
        <x:v>https://raw.githubusercontent.com/Mar-7th/StarRailRes/dbe8cdfcfb0bf657b9fe1cf92d5537f118ccb487/index_new/cn/character_skill_trees.json</x:v>
      </x:c>
    </x:row>
    <x:row r="154" ht="38" customHeight="1">
      <x:c r="A154" s="6" t="str">
        <x:v>1003210_1</x:v>
      </x:c>
      <x:c r="B154" s="6" t="str">
        <x:v>1003</x:v>
      </x:c>
      <x:c r="C154" s="6" t="str">
        <x:v>1003210</x:v>
      </x:c>
      <x:c r="D154" s="6" t="str">
        <x:v>伤害强化•火</x:v>
      </x:c>
      <x:c r="E154" s="6" t="n">
        <x:v>1</x:v>
      </x:c>
      <x:c r="F154" s="6" t="n">
        <x:v>0</x:v>
      </x:c>
      <x:c r="G154" s="6" t="n">
        <x:v>80</x:v>
      </x:c>
      <x:c r="H154" s="7" t="str"/>
      <x:c r="I154" s="7" t="str">
        <x:v>[{"id": "2", "num": 160000}, {"id": "110133", "num": 8}, {"id": "111003", "num": 8}]</x:v>
      </x:c>
      <x:c r="J154" s="6" t="str">
        <x:v>https://raw.githubusercontent.com/Mar-7th/StarRailRes/dbe8cdfcfb0bf657b9fe1cf92d5537f118ccb487/index_new/cn/character_skill_trees.json</x:v>
      </x:c>
    </x:row>
    <x:row r="155" ht="20" customHeight="1">
      <x:c r="A155" s="6" t="str">
        <x:v>1004001_1</x:v>
      </x:c>
      <x:c r="B155" s="6" t="str">
        <x:v>1004</x:v>
      </x:c>
      <x:c r="C155" s="6" t="str">
        <x:v>1004001</x:v>
      </x:c>
      <x:c r="D155" s="6" t="str"/>
      <x:c r="E155" s="6" t="n">
        <x:v>1</x:v>
      </x:c>
      <x:c r="F155" s="6" t="n">
        <x:v>0</x:v>
      </x:c>
      <x:c r="G155" s="6" t="n">
        <x:v>0</x:v>
      </x:c>
      <x:c r="H155" s="7" t="str"/>
      <x:c r="I155" s="7" t="str">
        <x:v>[]</x:v>
      </x:c>
      <x:c r="J155" s="6" t="str">
        <x:v>https://raw.githubusercontent.com/Mar-7th/StarRailRes/dbe8cdfcfb0bf657b9fe1cf92d5537f118ccb487/index_new/cn/character_skill_trees.json</x:v>
      </x:c>
    </x:row>
    <x:row r="156" ht="38" customHeight="1">
      <x:c r="A156" s="6" t="str">
        <x:v>1004001_2</x:v>
      </x:c>
      <x:c r="B156" s="6" t="str">
        <x:v>1004</x:v>
      </x:c>
      <x:c r="C156" s="6" t="str">
        <x:v>1004001</x:v>
      </x:c>
      <x:c r="D156" s="6" t="str"/>
      <x:c r="E156" s="6" t="n">
        <x:v>2</x:v>
      </x:c>
      <x:c r="F156" s="6" t="n">
        <x:v>2</x:v>
      </x:c>
      <x:c r="G156" s="6" t="n">
        <x:v>0</x:v>
      </x:c>
      <x:c r="H156" s="7" t="str"/>
      <x:c r="I156" s="7" t="str">
        <x:v>[{"id": "2", "num": 5000}, {"id": "110151", "num": 3}, {"id": "112001", "num": 6}]</x:v>
      </x:c>
      <x:c r="J156" s="6" t="str">
        <x:v>https://raw.githubusercontent.com/Mar-7th/StarRailRes/dbe8cdfcfb0bf657b9fe1cf92d5537f118ccb487/index_new/cn/character_skill_trees.json</x:v>
      </x:c>
    </x:row>
    <x:row r="157" ht="38" customHeight="1">
      <x:c r="A157" s="6" t="str">
        <x:v>1004001_3</x:v>
      </x:c>
      <x:c r="B157" s="6" t="str">
        <x:v>1004</x:v>
      </x:c>
      <x:c r="C157" s="6" t="str">
        <x:v>1004001</x:v>
      </x:c>
      <x:c r="D157" s="6" t="str"/>
      <x:c r="E157" s="6" t="n">
        <x:v>3</x:v>
      </x:c>
      <x:c r="F157" s="6" t="n">
        <x:v>3</x:v>
      </x:c>
      <x:c r="G157" s="6" t="n">
        <x:v>0</x:v>
      </x:c>
      <x:c r="H157" s="7" t="str"/>
      <x:c r="I157" s="7" t="str">
        <x:v>[{"id": "2", "num": 10000}, {"id": "110152", "num": 3}, {"id": "112002", "num": 3}]</x:v>
      </x:c>
      <x:c r="J157" s="6" t="str">
        <x:v>https://raw.githubusercontent.com/Mar-7th/StarRailRes/dbe8cdfcfb0bf657b9fe1cf92d5537f118ccb487/index_new/cn/character_skill_trees.json</x:v>
      </x:c>
    </x:row>
    <x:row r="158" ht="38" customHeight="1">
      <x:c r="A158" s="6" t="str">
        <x:v>1004001_4</x:v>
      </x:c>
      <x:c r="B158" s="6" t="str">
        <x:v>1004</x:v>
      </x:c>
      <x:c r="C158" s="6" t="str">
        <x:v>1004001</x:v>
      </x:c>
      <x:c r="D158" s="6" t="str"/>
      <x:c r="E158" s="6" t="n">
        <x:v>4</x:v>
      </x:c>
      <x:c r="F158" s="6" t="n">
        <x:v>4</x:v>
      </x:c>
      <x:c r="G158" s="6" t="n">
        <x:v>0</x:v>
      </x:c>
      <x:c r="H158" s="7" t="str"/>
      <x:c r="I158" s="7" t="str">
        <x:v>[{"id": "2", "num": 20000}, {"id": "110152", "num": 5}, {"id": "112002", "num": 4}]</x:v>
      </x:c>
      <x:c r="J158" s="6" t="str">
        <x:v>https://raw.githubusercontent.com/Mar-7th/StarRailRes/dbe8cdfcfb0bf657b9fe1cf92d5537f118ccb487/index_new/cn/character_skill_trees.json</x:v>
      </x:c>
    </x:row>
    <x:row r="159" ht="38" customHeight="1">
      <x:c r="A159" s="6" t="str">
        <x:v>1004001_5</x:v>
      </x:c>
      <x:c r="B159" s="6" t="str">
        <x:v>1004</x:v>
      </x:c>
      <x:c r="C159" s="6" t="str">
        <x:v>1004001</x:v>
      </x:c>
      <x:c r="D159" s="6" t="str"/>
      <x:c r="E159" s="6" t="n">
        <x:v>5</x:v>
      </x:c>
      <x:c r="F159" s="6" t="n">
        <x:v>5</x:v>
      </x:c>
      <x:c r="G159" s="6" t="n">
        <x:v>0</x:v>
      </x:c>
      <x:c r="H159" s="7" t="str"/>
      <x:c r="I159" s="7" t="str">
        <x:v>[{"id": "2", "num": 45000}, {"id": "110153", "num": 3}, {"id": "112003", "num": 3}]</x:v>
      </x:c>
      <x:c r="J159" s="6" t="str">
        <x:v>https://raw.githubusercontent.com/Mar-7th/StarRailRes/dbe8cdfcfb0bf657b9fe1cf92d5537f118ccb487/index_new/cn/character_skill_trees.json</x:v>
      </x:c>
    </x:row>
    <x:row r="160" ht="38" customHeight="1">
      <x:c r="A160" s="6" t="str">
        <x:v>1004001_6</x:v>
      </x:c>
      <x:c r="B160" s="6" t="str">
        <x:v>1004</x:v>
      </x:c>
      <x:c r="C160" s="6" t="str">
        <x:v>1004001</x:v>
      </x:c>
      <x:c r="D160" s="6" t="str"/>
      <x:c r="E160" s="6" t="n">
        <x:v>6</x:v>
      </x:c>
      <x:c r="F160" s="6" t="n">
        <x:v>6</x:v>
      </x:c>
      <x:c r="G160" s="6" t="n">
        <x:v>0</x:v>
      </x:c>
      <x:c r="H160" s="7" t="str"/>
      <x:c r="I160" s="7" t="str">
        <x:v>[{"id": "2", "num": 160000}, {"id": "110153", "num": 8}, {"id": "112003", "num": 4}]</x:v>
      </x:c>
      <x:c r="J160" s="6" t="str">
        <x:v>https://raw.githubusercontent.com/Mar-7th/StarRailRes/dbe8cdfcfb0bf657b9fe1cf92d5537f118ccb487/index_new/cn/character_skill_trees.json</x:v>
      </x:c>
    </x:row>
    <x:row r="161" ht="20" customHeight="1">
      <x:c r="A161" s="6" t="str">
        <x:v>1004002_1</x:v>
      </x:c>
      <x:c r="B161" s="6" t="str">
        <x:v>1004</x:v>
      </x:c>
      <x:c r="C161" s="6" t="str">
        <x:v>1004002</x:v>
      </x:c>
      <x:c r="D161" s="6" t="str"/>
      <x:c r="E161" s="6" t="n">
        <x:v>1</x:v>
      </x:c>
      <x:c r="F161" s="6" t="n">
        <x:v>0</x:v>
      </x:c>
      <x:c r="G161" s="6" t="n">
        <x:v>0</x:v>
      </x:c>
      <x:c r="H161" s="7" t="str"/>
      <x:c r="I161" s="7" t="str">
        <x:v>[]</x:v>
      </x:c>
      <x:c r="J161" s="6" t="str">
        <x:v>https://raw.githubusercontent.com/Mar-7th/StarRailRes/dbe8cdfcfb0bf657b9fe1cf92d5537f118ccb487/index_new/cn/character_skill_trees.json</x:v>
      </x:c>
    </x:row>
    <x:row r="162" ht="38" customHeight="1">
      <x:c r="A162" s="6" t="str">
        <x:v>1004002_2</x:v>
      </x:c>
      <x:c r="B162" s="6" t="str">
        <x:v>1004</x:v>
      </x:c>
      <x:c r="C162" s="6" t="str">
        <x:v>1004002</x:v>
      </x:c>
      <x:c r="D162" s="6" t="str"/>
      <x:c r="E162" s="6" t="n">
        <x:v>2</x:v>
      </x:c>
      <x:c r="F162" s="6" t="n">
        <x:v>1</x:v>
      </x:c>
      <x:c r="G162" s="6" t="n">
        <x:v>0</x:v>
      </x:c>
      <x:c r="H162" s="7" t="str"/>
      <x:c r="I162" s="7" t="str">
        <x:v>[{"id": "2", "num": 2500}, {"id": "112001", "num": 3}]</x:v>
      </x:c>
      <x:c r="J162" s="6" t="str">
        <x:v>https://raw.githubusercontent.com/Mar-7th/StarRailRes/dbe8cdfcfb0bf657b9fe1cf92d5537f118ccb487/index_new/cn/character_skill_trees.json</x:v>
      </x:c>
    </x:row>
    <x:row r="163" ht="38" customHeight="1">
      <x:c r="A163" s="6" t="str">
        <x:v>1004002_3</x:v>
      </x:c>
      <x:c r="B163" s="6" t="str">
        <x:v>1004</x:v>
      </x:c>
      <x:c r="C163" s="6" t="str">
        <x:v>1004002</x:v>
      </x:c>
      <x:c r="D163" s="6" t="str"/>
      <x:c r="E163" s="6" t="n">
        <x:v>3</x:v>
      </x:c>
      <x:c r="F163" s="6" t="n">
        <x:v>2</x:v>
      </x:c>
      <x:c r="G163" s="6" t="n">
        <x:v>0</x:v>
      </x:c>
      <x:c r="H163" s="7" t="str"/>
      <x:c r="I163" s="7" t="str">
        <x:v>[{"id": "2", "num": 5000}, {"id": "110151", "num": 3}, {"id": "112001", "num": 6}]</x:v>
      </x:c>
      <x:c r="J163" s="6" t="str">
        <x:v>https://raw.githubusercontent.com/Mar-7th/StarRailRes/dbe8cdfcfb0bf657b9fe1cf92d5537f118ccb487/index_new/cn/character_skill_trees.json</x:v>
      </x:c>
    </x:row>
    <x:row r="164" ht="38" customHeight="1">
      <x:c r="A164" s="6" t="str">
        <x:v>1004002_4</x:v>
      </x:c>
      <x:c r="B164" s="6" t="str">
        <x:v>1004</x:v>
      </x:c>
      <x:c r="C164" s="6" t="str">
        <x:v>1004002</x:v>
      </x:c>
      <x:c r="D164" s="6" t="str"/>
      <x:c r="E164" s="6" t="n">
        <x:v>4</x:v>
      </x:c>
      <x:c r="F164" s="6" t="n">
        <x:v>3</x:v>
      </x:c>
      <x:c r="G164" s="6" t="n">
        <x:v>0</x:v>
      </x:c>
      <x:c r="H164" s="7" t="str"/>
      <x:c r="I164" s="7" t="str">
        <x:v>[{"id": "2", "num": 10000}, {"id": "110152", "num": 3}, {"id": "112002", "num": 3}]</x:v>
      </x:c>
      <x:c r="J164" s="6" t="str">
        <x:v>https://raw.githubusercontent.com/Mar-7th/StarRailRes/dbe8cdfcfb0bf657b9fe1cf92d5537f118ccb487/index_new/cn/character_skill_trees.json</x:v>
      </x:c>
    </x:row>
    <x:row r="165" ht="38" customHeight="1">
      <x:c r="A165" s="6" t="str">
        <x:v>1004002_5</x:v>
      </x:c>
      <x:c r="B165" s="6" t="str">
        <x:v>1004</x:v>
      </x:c>
      <x:c r="C165" s="6" t="str">
        <x:v>1004002</x:v>
      </x:c>
      <x:c r="D165" s="6" t="str"/>
      <x:c r="E165" s="6" t="n">
        <x:v>5</x:v>
      </x:c>
      <x:c r="F165" s="6" t="n">
        <x:v>4</x:v>
      </x:c>
      <x:c r="G165" s="6" t="n">
        <x:v>0</x:v>
      </x:c>
      <x:c r="H165" s="7" t="str"/>
      <x:c r="I165" s="7" t="str">
        <x:v>[{"id": "2", "num": 20000}, {"id": "110152", "num": 5}, {"id": "112002", "num": 4}]</x:v>
      </x:c>
      <x:c r="J165" s="6" t="str">
        <x:v>https://raw.githubusercontent.com/Mar-7th/StarRailRes/dbe8cdfcfb0bf657b9fe1cf92d5537f118ccb487/index_new/cn/character_skill_trees.json</x:v>
      </x:c>
    </x:row>
    <x:row r="166" ht="38" customHeight="1">
      <x:c r="A166" s="6" t="str">
        <x:v>1004002_6</x:v>
      </x:c>
      <x:c r="B166" s="6" t="str">
        <x:v>1004</x:v>
      </x:c>
      <x:c r="C166" s="6" t="str">
        <x:v>1004002</x:v>
      </x:c>
      <x:c r="D166" s="6" t="str"/>
      <x:c r="E166" s="6" t="n">
        <x:v>6</x:v>
      </x:c>
      <x:c r="F166" s="6" t="n">
        <x:v>4</x:v>
      </x:c>
      <x:c r="G166" s="6" t="n">
        <x:v>0</x:v>
      </x:c>
      <x:c r="H166" s="7" t="str"/>
      <x:c r="I166" s="7" t="str">
        <x:v>[{"id": "2", "num": 30000}, {"id": "110152", "num": 7}, {"id": "112002", "num": 6}]</x:v>
      </x:c>
      <x:c r="J166" s="6" t="str">
        <x:v>https://raw.githubusercontent.com/Mar-7th/StarRailRes/dbe8cdfcfb0bf657b9fe1cf92d5537f118ccb487/index_new/cn/character_skill_trees.json</x:v>
      </x:c>
    </x:row>
    <x:row r="167" ht="38" customHeight="1">
      <x:c r="A167" s="6" t="str">
        <x:v>1004002_7</x:v>
      </x:c>
      <x:c r="B167" s="6" t="str">
        <x:v>1004</x:v>
      </x:c>
      <x:c r="C167" s="6" t="str">
        <x:v>1004002</x:v>
      </x:c>
      <x:c r="D167" s="6" t="str"/>
      <x:c r="E167" s="6" t="n">
        <x:v>7</x:v>
      </x:c>
      <x:c r="F167" s="6" t="n">
        <x:v>5</x:v>
      </x:c>
      <x:c r="G167" s="6" t="n">
        <x:v>0</x:v>
      </x:c>
      <x:c r="H167" s="7" t="str"/>
      <x:c r="I167" s="7" t="str">
        <x:v>[{"id": "2", "num": 45000}, {"id": "110153", "num": 3}, {"id": "112003", "num": 3}]</x:v>
      </x:c>
      <x:c r="J167" s="6" t="str">
        <x:v>https://raw.githubusercontent.com/Mar-7th/StarRailRes/dbe8cdfcfb0bf657b9fe1cf92d5537f118ccb487/index_new/cn/character_skill_trees.json</x:v>
      </x:c>
    </x:row>
    <x:row r="168" ht="53" customHeight="1">
      <x:c r="A168" s="6" t="str">
        <x:v>1004002_8</x:v>
      </x:c>
      <x:c r="B168" s="6" t="str">
        <x:v>1004</x:v>
      </x:c>
      <x:c r="C168" s="6" t="str">
        <x:v>1004002</x:v>
      </x:c>
      <x:c r="D168" s="6" t="str"/>
      <x:c r="E168" s="6" t="n">
        <x:v>8</x:v>
      </x:c>
      <x:c r="F168" s="6" t="n">
        <x:v>5</x:v>
      </x:c>
      <x:c r="G168" s="6" t="n">
        <x:v>0</x:v>
      </x:c>
      <x:c r="H168" s="7" t="str"/>
      <x:c r="I168" s="7" t="str">
        <x:v>[{"id": "2", "num": 80000}, {"id": "110153", "num": 5}, {"id": "110501", "num": 1}, {"id": "112003", "num": 4}]</x:v>
      </x:c>
      <x:c r="J168" s="6" t="str">
        <x:v>https://raw.githubusercontent.com/Mar-7th/StarRailRes/dbe8cdfcfb0bf657b9fe1cf92d5537f118ccb487/index_new/cn/character_skill_trees.json</x:v>
      </x:c>
    </x:row>
    <x:row r="169" ht="53" customHeight="1">
      <x:c r="A169" s="6" t="str">
        <x:v>1004002_9</x:v>
      </x:c>
      <x:c r="B169" s="6" t="str">
        <x:v>1004</x:v>
      </x:c>
      <x:c r="C169" s="6" t="str">
        <x:v>1004002</x:v>
      </x:c>
      <x:c r="D169" s="6" t="str"/>
      <x:c r="E169" s="6" t="n">
        <x:v>9</x:v>
      </x:c>
      <x:c r="F169" s="6" t="n">
        <x:v>6</x:v>
      </x:c>
      <x:c r="G169" s="6" t="n">
        <x:v>0</x:v>
      </x:c>
      <x:c r="H169" s="7" t="str"/>
      <x:c r="I169" s="7" t="str">
        <x:v>[{"id": "2", "num": 160000}, {"id": "110153", "num": 8}, {"id": "241", "num": 1}, {"id": "110501", "num": 1}]</x:v>
      </x:c>
      <x:c r="J169" s="6" t="str">
        <x:v>https://raw.githubusercontent.com/Mar-7th/StarRailRes/dbe8cdfcfb0bf657b9fe1cf92d5537f118ccb487/index_new/cn/character_skill_trees.json</x:v>
      </x:c>
    </x:row>
    <x:row r="170" ht="53" customHeight="1">
      <x:c r="A170" s="6" t="str">
        <x:v>1004002_10</x:v>
      </x:c>
      <x:c r="B170" s="6" t="str">
        <x:v>1004</x:v>
      </x:c>
      <x:c r="C170" s="6" t="str">
        <x:v>1004002</x:v>
      </x:c>
      <x:c r="D170" s="6" t="str"/>
      <x:c r="E170" s="6" t="n">
        <x:v>10</x:v>
      </x:c>
      <x:c r="F170" s="6" t="n">
        <x:v>6</x:v>
      </x:c>
      <x:c r="G170" s="6" t="n">
        <x:v>0</x:v>
      </x:c>
      <x:c r="H170" s="7" t="str"/>
      <x:c r="I170" s="7" t="str">
        <x:v>[{"id": "2", "num": 300000}, {"id": "110153", "num": 14}, {"id": "241", "num": 1}, {"id": "110501", "num": 1}]</x:v>
      </x:c>
      <x:c r="J170" s="6" t="str">
        <x:v>https://raw.githubusercontent.com/Mar-7th/StarRailRes/dbe8cdfcfb0bf657b9fe1cf92d5537f118ccb487/index_new/cn/character_skill_trees.json</x:v>
      </x:c>
    </x:row>
    <x:row r="171" ht="20" customHeight="1">
      <x:c r="A171" s="6" t="str">
        <x:v>1004003_1</x:v>
      </x:c>
      <x:c r="B171" s="6" t="str">
        <x:v>1004</x:v>
      </x:c>
      <x:c r="C171" s="6" t="str">
        <x:v>1004003</x:v>
      </x:c>
      <x:c r="D171" s="6" t="str"/>
      <x:c r="E171" s="6" t="n">
        <x:v>1</x:v>
      </x:c>
      <x:c r="F171" s="6" t="n">
        <x:v>0</x:v>
      </x:c>
      <x:c r="G171" s="6" t="n">
        <x:v>0</x:v>
      </x:c>
      <x:c r="H171" s="7" t="str"/>
      <x:c r="I171" s="7" t="str">
        <x:v>[]</x:v>
      </x:c>
      <x:c r="J171" s="6" t="str">
        <x:v>https://raw.githubusercontent.com/Mar-7th/StarRailRes/dbe8cdfcfb0bf657b9fe1cf92d5537f118ccb487/index_new/cn/character_skill_trees.json</x:v>
      </x:c>
    </x:row>
    <x:row r="172" ht="38" customHeight="1">
      <x:c r="A172" s="6" t="str">
        <x:v>1004003_2</x:v>
      </x:c>
      <x:c r="B172" s="6" t="str">
        <x:v>1004</x:v>
      </x:c>
      <x:c r="C172" s="6" t="str">
        <x:v>1004003</x:v>
      </x:c>
      <x:c r="D172" s="6" t="str"/>
      <x:c r="E172" s="6" t="n">
        <x:v>2</x:v>
      </x:c>
      <x:c r="F172" s="6" t="n">
        <x:v>1</x:v>
      </x:c>
      <x:c r="G172" s="6" t="n">
        <x:v>0</x:v>
      </x:c>
      <x:c r="H172" s="7" t="str"/>
      <x:c r="I172" s="7" t="str">
        <x:v>[{"id": "2", "num": 2500}, {"id": "112001", "num": 3}]</x:v>
      </x:c>
      <x:c r="J172" s="6" t="str">
        <x:v>https://raw.githubusercontent.com/Mar-7th/StarRailRes/dbe8cdfcfb0bf657b9fe1cf92d5537f118ccb487/index_new/cn/character_skill_trees.json</x:v>
      </x:c>
    </x:row>
    <x:row r="173" ht="38" customHeight="1">
      <x:c r="A173" s="6" t="str">
        <x:v>1004003_3</x:v>
      </x:c>
      <x:c r="B173" s="6" t="str">
        <x:v>1004</x:v>
      </x:c>
      <x:c r="C173" s="6" t="str">
        <x:v>1004003</x:v>
      </x:c>
      <x:c r="D173" s="6" t="str"/>
      <x:c r="E173" s="6" t="n">
        <x:v>3</x:v>
      </x:c>
      <x:c r="F173" s="6" t="n">
        <x:v>2</x:v>
      </x:c>
      <x:c r="G173" s="6" t="n">
        <x:v>0</x:v>
      </x:c>
      <x:c r="H173" s="7" t="str"/>
      <x:c r="I173" s="7" t="str">
        <x:v>[{"id": "2", "num": 5000}, {"id": "110151", "num": 3}, {"id": "112001", "num": 6}]</x:v>
      </x:c>
      <x:c r="J173" s="6" t="str">
        <x:v>https://raw.githubusercontent.com/Mar-7th/StarRailRes/dbe8cdfcfb0bf657b9fe1cf92d5537f118ccb487/index_new/cn/character_skill_trees.json</x:v>
      </x:c>
    </x:row>
    <x:row r="174" ht="38" customHeight="1">
      <x:c r="A174" s="6" t="str">
        <x:v>1004003_4</x:v>
      </x:c>
      <x:c r="B174" s="6" t="str">
        <x:v>1004</x:v>
      </x:c>
      <x:c r="C174" s="6" t="str">
        <x:v>1004003</x:v>
      </x:c>
      <x:c r="D174" s="6" t="str"/>
      <x:c r="E174" s="6" t="n">
        <x:v>4</x:v>
      </x:c>
      <x:c r="F174" s="6" t="n">
        <x:v>3</x:v>
      </x:c>
      <x:c r="G174" s="6" t="n">
        <x:v>0</x:v>
      </x:c>
      <x:c r="H174" s="7" t="str"/>
      <x:c r="I174" s="7" t="str">
        <x:v>[{"id": "2", "num": 10000}, {"id": "110152", "num": 3}, {"id": "112002", "num": 3}]</x:v>
      </x:c>
      <x:c r="J174" s="6" t="str">
        <x:v>https://raw.githubusercontent.com/Mar-7th/StarRailRes/dbe8cdfcfb0bf657b9fe1cf92d5537f118ccb487/index_new/cn/character_skill_trees.json</x:v>
      </x:c>
    </x:row>
    <x:row r="175" ht="38" customHeight="1">
      <x:c r="A175" s="6" t="str">
        <x:v>1004003_5</x:v>
      </x:c>
      <x:c r="B175" s="6" t="str">
        <x:v>1004</x:v>
      </x:c>
      <x:c r="C175" s="6" t="str">
        <x:v>1004003</x:v>
      </x:c>
      <x:c r="D175" s="6" t="str"/>
      <x:c r="E175" s="6" t="n">
        <x:v>5</x:v>
      </x:c>
      <x:c r="F175" s="6" t="n">
        <x:v>4</x:v>
      </x:c>
      <x:c r="G175" s="6" t="n">
        <x:v>0</x:v>
      </x:c>
      <x:c r="H175" s="7" t="str"/>
      <x:c r="I175" s="7" t="str">
        <x:v>[{"id": "2", "num": 20000}, {"id": "110152", "num": 5}, {"id": "112002", "num": 4}]</x:v>
      </x:c>
      <x:c r="J175" s="6" t="str">
        <x:v>https://raw.githubusercontent.com/Mar-7th/StarRailRes/dbe8cdfcfb0bf657b9fe1cf92d5537f118ccb487/index_new/cn/character_skill_trees.json</x:v>
      </x:c>
    </x:row>
    <x:row r="176" ht="38" customHeight="1">
      <x:c r="A176" s="6" t="str">
        <x:v>1004003_6</x:v>
      </x:c>
      <x:c r="B176" s="6" t="str">
        <x:v>1004</x:v>
      </x:c>
      <x:c r="C176" s="6" t="str">
        <x:v>1004003</x:v>
      </x:c>
      <x:c r="D176" s="6" t="str"/>
      <x:c r="E176" s="6" t="n">
        <x:v>6</x:v>
      </x:c>
      <x:c r="F176" s="6" t="n">
        <x:v>4</x:v>
      </x:c>
      <x:c r="G176" s="6" t="n">
        <x:v>0</x:v>
      </x:c>
      <x:c r="H176" s="7" t="str"/>
      <x:c r="I176" s="7" t="str">
        <x:v>[{"id": "2", "num": 30000}, {"id": "110152", "num": 7}, {"id": "112002", "num": 6}]</x:v>
      </x:c>
      <x:c r="J176" s="6" t="str">
        <x:v>https://raw.githubusercontent.com/Mar-7th/StarRailRes/dbe8cdfcfb0bf657b9fe1cf92d5537f118ccb487/index_new/cn/character_skill_trees.json</x:v>
      </x:c>
    </x:row>
    <x:row r="177" ht="38" customHeight="1">
      <x:c r="A177" s="6" t="str">
        <x:v>1004003_7</x:v>
      </x:c>
      <x:c r="B177" s="6" t="str">
        <x:v>1004</x:v>
      </x:c>
      <x:c r="C177" s="6" t="str">
        <x:v>1004003</x:v>
      </x:c>
      <x:c r="D177" s="6" t="str"/>
      <x:c r="E177" s="6" t="n">
        <x:v>7</x:v>
      </x:c>
      <x:c r="F177" s="6" t="n">
        <x:v>5</x:v>
      </x:c>
      <x:c r="G177" s="6" t="n">
        <x:v>0</x:v>
      </x:c>
      <x:c r="H177" s="7" t="str"/>
      <x:c r="I177" s="7" t="str">
        <x:v>[{"id": "2", "num": 45000}, {"id": "110153", "num": 3}, {"id": "112003", "num": 3}]</x:v>
      </x:c>
      <x:c r="J177" s="6" t="str">
        <x:v>https://raw.githubusercontent.com/Mar-7th/StarRailRes/dbe8cdfcfb0bf657b9fe1cf92d5537f118ccb487/index_new/cn/character_skill_trees.json</x:v>
      </x:c>
    </x:row>
    <x:row r="178" ht="53" customHeight="1">
      <x:c r="A178" s="6" t="str">
        <x:v>1004003_8</x:v>
      </x:c>
      <x:c r="B178" s="6" t="str">
        <x:v>1004</x:v>
      </x:c>
      <x:c r="C178" s="6" t="str">
        <x:v>1004003</x:v>
      </x:c>
      <x:c r="D178" s="6" t="str"/>
      <x:c r="E178" s="6" t="n">
        <x:v>8</x:v>
      </x:c>
      <x:c r="F178" s="6" t="n">
        <x:v>5</x:v>
      </x:c>
      <x:c r="G178" s="6" t="n">
        <x:v>0</x:v>
      </x:c>
      <x:c r="H178" s="7" t="str"/>
      <x:c r="I178" s="7" t="str">
        <x:v>[{"id": "2", "num": 80000}, {"id": "110153", "num": 5}, {"id": "110501", "num": 1}, {"id": "112003", "num": 4}]</x:v>
      </x:c>
      <x:c r="J178" s="6" t="str">
        <x:v>https://raw.githubusercontent.com/Mar-7th/StarRailRes/dbe8cdfcfb0bf657b9fe1cf92d5537f118ccb487/index_new/cn/character_skill_trees.json</x:v>
      </x:c>
    </x:row>
    <x:row r="179" ht="53" customHeight="1">
      <x:c r="A179" s="6" t="str">
        <x:v>1004003_9</x:v>
      </x:c>
      <x:c r="B179" s="6" t="str">
        <x:v>1004</x:v>
      </x:c>
      <x:c r="C179" s="6" t="str">
        <x:v>1004003</x:v>
      </x:c>
      <x:c r="D179" s="6" t="str"/>
      <x:c r="E179" s="6" t="n">
        <x:v>9</x:v>
      </x:c>
      <x:c r="F179" s="6" t="n">
        <x:v>6</x:v>
      </x:c>
      <x:c r="G179" s="6" t="n">
        <x:v>0</x:v>
      </x:c>
      <x:c r="H179" s="7" t="str"/>
      <x:c r="I179" s="7" t="str">
        <x:v>[{"id": "2", "num": 160000}, {"id": "110153", "num": 8}, {"id": "241", "num": 1}, {"id": "110501", "num": 1}]</x:v>
      </x:c>
      <x:c r="J179" s="6" t="str">
        <x:v>https://raw.githubusercontent.com/Mar-7th/StarRailRes/dbe8cdfcfb0bf657b9fe1cf92d5537f118ccb487/index_new/cn/character_skill_trees.json</x:v>
      </x:c>
    </x:row>
    <x:row r="180" ht="53" customHeight="1">
      <x:c r="A180" s="6" t="str">
        <x:v>1004003_10</x:v>
      </x:c>
      <x:c r="B180" s="6" t="str">
        <x:v>1004</x:v>
      </x:c>
      <x:c r="C180" s="6" t="str">
        <x:v>1004003</x:v>
      </x:c>
      <x:c r="D180" s="6" t="str"/>
      <x:c r="E180" s="6" t="n">
        <x:v>10</x:v>
      </x:c>
      <x:c r="F180" s="6" t="n">
        <x:v>6</x:v>
      </x:c>
      <x:c r="G180" s="6" t="n">
        <x:v>0</x:v>
      </x:c>
      <x:c r="H180" s="7" t="str"/>
      <x:c r="I180" s="7" t="str">
        <x:v>[{"id": "2", "num": 300000}, {"id": "110153", "num": 14}, {"id": "241", "num": 1}, {"id": "110501", "num": 1}]</x:v>
      </x:c>
      <x:c r="J180" s="6" t="str">
        <x:v>https://raw.githubusercontent.com/Mar-7th/StarRailRes/dbe8cdfcfb0bf657b9fe1cf92d5537f118ccb487/index_new/cn/character_skill_trees.json</x:v>
      </x:c>
    </x:row>
    <x:row r="181" ht="20" customHeight="1">
      <x:c r="A181" s="6" t="str">
        <x:v>1004004_1</x:v>
      </x:c>
      <x:c r="B181" s="6" t="str">
        <x:v>1004</x:v>
      </x:c>
      <x:c r="C181" s="6" t="str">
        <x:v>1004004</x:v>
      </x:c>
      <x:c r="D181" s="6" t="str"/>
      <x:c r="E181" s="6" t="n">
        <x:v>1</x:v>
      </x:c>
      <x:c r="F181" s="6" t="n">
        <x:v>0</x:v>
      </x:c>
      <x:c r="G181" s="6" t="n">
        <x:v>0</x:v>
      </x:c>
      <x:c r="H181" s="7" t="str"/>
      <x:c r="I181" s="7" t="str">
        <x:v>[]</x:v>
      </x:c>
      <x:c r="J181" s="6" t="str">
        <x:v>https://raw.githubusercontent.com/Mar-7th/StarRailRes/dbe8cdfcfb0bf657b9fe1cf92d5537f118ccb487/index_new/cn/character_skill_trees.json</x:v>
      </x:c>
    </x:row>
    <x:row r="182" ht="38" customHeight="1">
      <x:c r="A182" s="6" t="str">
        <x:v>1004004_2</x:v>
      </x:c>
      <x:c r="B182" s="6" t="str">
        <x:v>1004</x:v>
      </x:c>
      <x:c r="C182" s="6" t="str">
        <x:v>1004004</x:v>
      </x:c>
      <x:c r="D182" s="6" t="str"/>
      <x:c r="E182" s="6" t="n">
        <x:v>2</x:v>
      </x:c>
      <x:c r="F182" s="6" t="n">
        <x:v>1</x:v>
      </x:c>
      <x:c r="G182" s="6" t="n">
        <x:v>0</x:v>
      </x:c>
      <x:c r="H182" s="7" t="str"/>
      <x:c r="I182" s="7" t="str">
        <x:v>[{"id": "2", "num": 2500}, {"id": "112001", "num": 3}]</x:v>
      </x:c>
      <x:c r="J182" s="6" t="str">
        <x:v>https://raw.githubusercontent.com/Mar-7th/StarRailRes/dbe8cdfcfb0bf657b9fe1cf92d5537f118ccb487/index_new/cn/character_skill_trees.json</x:v>
      </x:c>
    </x:row>
    <x:row r="183" ht="38" customHeight="1">
      <x:c r="A183" s="6" t="str">
        <x:v>1004004_3</x:v>
      </x:c>
      <x:c r="B183" s="6" t="str">
        <x:v>1004</x:v>
      </x:c>
      <x:c r="C183" s="6" t="str">
        <x:v>1004004</x:v>
      </x:c>
      <x:c r="D183" s="6" t="str"/>
      <x:c r="E183" s="6" t="n">
        <x:v>3</x:v>
      </x:c>
      <x:c r="F183" s="6" t="n">
        <x:v>2</x:v>
      </x:c>
      <x:c r="G183" s="6" t="n">
        <x:v>0</x:v>
      </x:c>
      <x:c r="H183" s="7" t="str"/>
      <x:c r="I183" s="7" t="str">
        <x:v>[{"id": "2", "num": 5000}, {"id": "110151", "num": 3}, {"id": "112001", "num": 6}]</x:v>
      </x:c>
      <x:c r="J183" s="6" t="str">
        <x:v>https://raw.githubusercontent.com/Mar-7th/StarRailRes/dbe8cdfcfb0bf657b9fe1cf92d5537f118ccb487/index_new/cn/character_skill_trees.json</x:v>
      </x:c>
    </x:row>
    <x:row r="184" ht="38" customHeight="1">
      <x:c r="A184" s="6" t="str">
        <x:v>1004004_4</x:v>
      </x:c>
      <x:c r="B184" s="6" t="str">
        <x:v>1004</x:v>
      </x:c>
      <x:c r="C184" s="6" t="str">
        <x:v>1004004</x:v>
      </x:c>
      <x:c r="D184" s="6" t="str"/>
      <x:c r="E184" s="6" t="n">
        <x:v>4</x:v>
      </x:c>
      <x:c r="F184" s="6" t="n">
        <x:v>3</x:v>
      </x:c>
      <x:c r="G184" s="6" t="n">
        <x:v>0</x:v>
      </x:c>
      <x:c r="H184" s="7" t="str"/>
      <x:c r="I184" s="7" t="str">
        <x:v>[{"id": "2", "num": 10000}, {"id": "110152", "num": 3}, {"id": "112002", "num": 3}]</x:v>
      </x:c>
      <x:c r="J184" s="6" t="str">
        <x:v>https://raw.githubusercontent.com/Mar-7th/StarRailRes/dbe8cdfcfb0bf657b9fe1cf92d5537f118ccb487/index_new/cn/character_skill_trees.json</x:v>
      </x:c>
    </x:row>
    <x:row r="185" ht="38" customHeight="1">
      <x:c r="A185" s="6" t="str">
        <x:v>1004004_5</x:v>
      </x:c>
      <x:c r="B185" s="6" t="str">
        <x:v>1004</x:v>
      </x:c>
      <x:c r="C185" s="6" t="str">
        <x:v>1004004</x:v>
      </x:c>
      <x:c r="D185" s="6" t="str"/>
      <x:c r="E185" s="6" t="n">
        <x:v>5</x:v>
      </x:c>
      <x:c r="F185" s="6" t="n">
        <x:v>4</x:v>
      </x:c>
      <x:c r="G185" s="6" t="n">
        <x:v>0</x:v>
      </x:c>
      <x:c r="H185" s="7" t="str"/>
      <x:c r="I185" s="7" t="str">
        <x:v>[{"id": "2", "num": 20000}, {"id": "110152", "num": 5}, {"id": "112002", "num": 4}]</x:v>
      </x:c>
      <x:c r="J185" s="6" t="str">
        <x:v>https://raw.githubusercontent.com/Mar-7th/StarRailRes/dbe8cdfcfb0bf657b9fe1cf92d5537f118ccb487/index_new/cn/character_skill_trees.json</x:v>
      </x:c>
    </x:row>
    <x:row r="186" ht="38" customHeight="1">
      <x:c r="A186" s="6" t="str">
        <x:v>1004004_6</x:v>
      </x:c>
      <x:c r="B186" s="6" t="str">
        <x:v>1004</x:v>
      </x:c>
      <x:c r="C186" s="6" t="str">
        <x:v>1004004</x:v>
      </x:c>
      <x:c r="D186" s="6" t="str"/>
      <x:c r="E186" s="6" t="n">
        <x:v>6</x:v>
      </x:c>
      <x:c r="F186" s="6" t="n">
        <x:v>4</x:v>
      </x:c>
      <x:c r="G186" s="6" t="n">
        <x:v>0</x:v>
      </x:c>
      <x:c r="H186" s="7" t="str"/>
      <x:c r="I186" s="7" t="str">
        <x:v>[{"id": "2", "num": 30000}, {"id": "110152", "num": 7}, {"id": "112002", "num": 6}]</x:v>
      </x:c>
      <x:c r="J186" s="6" t="str">
        <x:v>https://raw.githubusercontent.com/Mar-7th/StarRailRes/dbe8cdfcfb0bf657b9fe1cf92d5537f118ccb487/index_new/cn/character_skill_trees.json</x:v>
      </x:c>
    </x:row>
    <x:row r="187" ht="38" customHeight="1">
      <x:c r="A187" s="6" t="str">
        <x:v>1004004_7</x:v>
      </x:c>
      <x:c r="B187" s="6" t="str">
        <x:v>1004</x:v>
      </x:c>
      <x:c r="C187" s="6" t="str">
        <x:v>1004004</x:v>
      </x:c>
      <x:c r="D187" s="6" t="str"/>
      <x:c r="E187" s="6" t="n">
        <x:v>7</x:v>
      </x:c>
      <x:c r="F187" s="6" t="n">
        <x:v>5</x:v>
      </x:c>
      <x:c r="G187" s="6" t="n">
        <x:v>0</x:v>
      </x:c>
      <x:c r="H187" s="7" t="str"/>
      <x:c r="I187" s="7" t="str">
        <x:v>[{"id": "2", "num": 45000}, {"id": "110153", "num": 3}, {"id": "112003", "num": 3}]</x:v>
      </x:c>
      <x:c r="J187" s="6" t="str">
        <x:v>https://raw.githubusercontent.com/Mar-7th/StarRailRes/dbe8cdfcfb0bf657b9fe1cf92d5537f118ccb487/index_new/cn/character_skill_trees.json</x:v>
      </x:c>
    </x:row>
    <x:row r="188" ht="53" customHeight="1">
      <x:c r="A188" s="6" t="str">
        <x:v>1004004_8</x:v>
      </x:c>
      <x:c r="B188" s="6" t="str">
        <x:v>1004</x:v>
      </x:c>
      <x:c r="C188" s="6" t="str">
        <x:v>1004004</x:v>
      </x:c>
      <x:c r="D188" s="6" t="str"/>
      <x:c r="E188" s="6" t="n">
        <x:v>8</x:v>
      </x:c>
      <x:c r="F188" s="6" t="n">
        <x:v>5</x:v>
      </x:c>
      <x:c r="G188" s="6" t="n">
        <x:v>0</x:v>
      </x:c>
      <x:c r="H188" s="7" t="str"/>
      <x:c r="I188" s="7" t="str">
        <x:v>[{"id": "2", "num": 80000}, {"id": "110153", "num": 5}, {"id": "110501", "num": 1}, {"id": "112003", "num": 4}]</x:v>
      </x:c>
      <x:c r="J188" s="6" t="str">
        <x:v>https://raw.githubusercontent.com/Mar-7th/StarRailRes/dbe8cdfcfb0bf657b9fe1cf92d5537f118ccb487/index_new/cn/character_skill_trees.json</x:v>
      </x:c>
    </x:row>
    <x:row r="189" ht="53" customHeight="1">
      <x:c r="A189" s="6" t="str">
        <x:v>1004004_9</x:v>
      </x:c>
      <x:c r="B189" s="6" t="str">
        <x:v>1004</x:v>
      </x:c>
      <x:c r="C189" s="6" t="str">
        <x:v>1004004</x:v>
      </x:c>
      <x:c r="D189" s="6" t="str"/>
      <x:c r="E189" s="6" t="n">
        <x:v>9</x:v>
      </x:c>
      <x:c r="F189" s="6" t="n">
        <x:v>6</x:v>
      </x:c>
      <x:c r="G189" s="6" t="n">
        <x:v>0</x:v>
      </x:c>
      <x:c r="H189" s="7" t="str"/>
      <x:c r="I189" s="7" t="str">
        <x:v>[{"id": "2", "num": 160000}, {"id": "110153", "num": 8}, {"id": "241", "num": 1}, {"id": "110501", "num": 1}]</x:v>
      </x:c>
      <x:c r="J189" s="6" t="str">
        <x:v>https://raw.githubusercontent.com/Mar-7th/StarRailRes/dbe8cdfcfb0bf657b9fe1cf92d5537f118ccb487/index_new/cn/character_skill_trees.json</x:v>
      </x:c>
    </x:row>
    <x:row r="190" ht="53" customHeight="1">
      <x:c r="A190" s="6" t="str">
        <x:v>1004004_10</x:v>
      </x:c>
      <x:c r="B190" s="6" t="str">
        <x:v>1004</x:v>
      </x:c>
      <x:c r="C190" s="6" t="str">
        <x:v>1004004</x:v>
      </x:c>
      <x:c r="D190" s="6" t="str"/>
      <x:c r="E190" s="6" t="n">
        <x:v>10</x:v>
      </x:c>
      <x:c r="F190" s="6" t="n">
        <x:v>6</x:v>
      </x:c>
      <x:c r="G190" s="6" t="n">
        <x:v>0</x:v>
      </x:c>
      <x:c r="H190" s="7" t="str"/>
      <x:c r="I190" s="7" t="str">
        <x:v>[{"id": "2", "num": 300000}, {"id": "110153", "num": 14}, {"id": "241", "num": 1}, {"id": "110501", "num": 1}]</x:v>
      </x:c>
      <x:c r="J190" s="6" t="str">
        <x:v>https://raw.githubusercontent.com/Mar-7th/StarRailRes/dbe8cdfcfb0bf657b9fe1cf92d5537f118ccb487/index_new/cn/character_skill_trees.json</x:v>
      </x:c>
    </x:row>
    <x:row r="191" ht="20" customHeight="1">
      <x:c r="A191" s="6" t="str">
        <x:v>1004007_1</x:v>
      </x:c>
      <x:c r="B191" s="6" t="str">
        <x:v>1004</x:v>
      </x:c>
      <x:c r="C191" s="6" t="str">
        <x:v>1004007</x:v>
      </x:c>
      <x:c r="D191" s="6" t="str"/>
      <x:c r="E191" s="6" t="n">
        <x:v>1</x:v>
      </x:c>
      <x:c r="F191" s="6" t="n">
        <x:v>0</x:v>
      </x:c>
      <x:c r="G191" s="6" t="n">
        <x:v>0</x:v>
      </x:c>
      <x:c r="H191" s="7" t="str"/>
      <x:c r="I191" s="7" t="str">
        <x:v>[]</x:v>
      </x:c>
      <x:c r="J191" s="6" t="str">
        <x:v>https://raw.githubusercontent.com/Mar-7th/StarRailRes/dbe8cdfcfb0bf657b9fe1cf92d5537f118ccb487/index_new/cn/character_skill_trees.json</x:v>
      </x:c>
    </x:row>
    <x:row r="192" ht="38" customHeight="1">
      <x:c r="A192" s="6" t="str">
        <x:v>1004101_1</x:v>
      </x:c>
      <x:c r="B192" s="6" t="str">
        <x:v>1004</x:v>
      </x:c>
      <x:c r="C192" s="6" t="str">
        <x:v>1004101</x:v>
      </x:c>
      <x:c r="D192" s="6" t="str">
        <x:v>惩戒</x:v>
      </x:c>
      <x:c r="E192" s="6" t="n">
        <x:v>1</x:v>
      </x:c>
      <x:c r="F192" s="6" t="n">
        <x:v>2</x:v>
      </x:c>
      <x:c r="G192" s="6" t="n">
        <x:v>0</x:v>
      </x:c>
      <x:c r="H192" s="7" t="str">
        <x:v>施放终结技时，有#1[i]%基础概率使目标受到的伤害提高#2[i]%，持续#3[i]回合。</x:v>
      </x:c>
      <x:c r="I192" s="7" t="str">
        <x:v>[{"id": "2", "num": 5000}, {"id": "110151", "num": 3}, {"id": "110501", "num": 1}]</x:v>
      </x:c>
      <x:c r="J192" s="6" t="str">
        <x:v>https://raw.githubusercontent.com/Mar-7th/StarRailRes/dbe8cdfcfb0bf657b9fe1cf92d5537f118ccb487/index_new/cn/character_skill_trees.json</x:v>
      </x:c>
    </x:row>
    <x:row r="193" ht="53" customHeight="1">
      <x:c r="A193" s="6" t="str">
        <x:v>1004102_1</x:v>
      </x:c>
      <x:c r="B193" s="6" t="str">
        <x:v>1004</x:v>
      </x:c>
      <x:c r="C193" s="6" t="str">
        <x:v>1004102</x:v>
      </x:c>
      <x:c r="D193" s="6" t="str">
        <x:v>审判</x:v>
      </x:c>
      <x:c r="E193" s="6" t="n">
        <x:v>1</x:v>
      </x:c>
      <x:c r="F193" s="6" t="n">
        <x:v>4</x:v>
      </x:c>
      <x:c r="G193" s="6" t="n">
        <x:v>0</x:v>
      </x:c>
      <x:c r="H193" s="7" t="str">
        <x:v>施放终结技时，额外恢复#1[i]点能量。</x:v>
      </x:c>
      <x:c r="I193" s="7" t="str">
        <x:v>[{"id": "2", "num": 20000}, {"id": "110152", "num": 5}, {"id": "241", "num": 1}, {"id": "110501", "num": 1}]</x:v>
      </x:c>
      <x:c r="J193" s="6" t="str">
        <x:v>https://raw.githubusercontent.com/Mar-7th/StarRailRes/dbe8cdfcfb0bf657b9fe1cf92d5537f118ccb487/index_new/cn/character_skill_trees.json</x:v>
      </x:c>
    </x:row>
    <x:row r="194" ht="53" customHeight="1">
      <x:c r="A194" s="6" t="str">
        <x:v>1004103_1</x:v>
      </x:c>
      <x:c r="B194" s="6" t="str">
        <x:v>1004</x:v>
      </x:c>
      <x:c r="C194" s="6" t="str">
        <x:v>1004103</x:v>
      </x:c>
      <x:c r="D194" s="6" t="str">
        <x:v>裁决</x:v>
      </x:c>
      <x:c r="E194" s="6" t="n">
        <x:v>1</x:v>
      </x:c>
      <x:c r="F194" s="6" t="n">
        <x:v>6</x:v>
      </x:c>
      <x:c r="G194" s="6" t="n">
        <x:v>0</x:v>
      </x:c>
      <x:c r="H194" s="7" t="str">
        <x:v>对被弱点击破的敌方目标造成的伤害提高#1[i]%。</x:v>
      </x:c>
      <x:c r="I194" s="7" t="str">
        <x:v>[{"id": "2", "num": 160000}, {"id": "110153", "num": 8}, {"id": "241", "num": 1}, {"id": "110501", "num": 1}]</x:v>
      </x:c>
      <x:c r="J194" s="6" t="str">
        <x:v>https://raw.githubusercontent.com/Mar-7th/StarRailRes/dbe8cdfcfb0bf657b9fe1cf92d5537f118ccb487/index_new/cn/character_skill_trees.json</x:v>
      </x:c>
    </x:row>
    <x:row r="195" ht="38" customHeight="1">
      <x:c r="A195" s="6" t="str">
        <x:v>1004201_1</x:v>
      </x:c>
      <x:c r="B195" s="6" t="str">
        <x:v>1004</x:v>
      </x:c>
      <x:c r="C195" s="6" t="str">
        <x:v>1004201</x:v>
      </x:c>
      <x:c r="D195" s="6" t="str">
        <x:v>攻击强化</x:v>
      </x:c>
      <x:c r="E195" s="6" t="n">
        <x:v>1</x:v>
      </x:c>
      <x:c r="F195" s="6" t="n">
        <x:v>0</x:v>
      </x:c>
      <x:c r="G195" s="6" t="n">
        <x:v>1</x:v>
      </x:c>
      <x:c r="H195" s="7" t="str"/>
      <x:c r="I195" s="7" t="str">
        <x:v>[{"id": "2", "num": 2500}, {"id": "112001", "num": 2}]</x:v>
      </x:c>
      <x:c r="J195" s="6" t="str">
        <x:v>https://raw.githubusercontent.com/Mar-7th/StarRailRes/dbe8cdfcfb0bf657b9fe1cf92d5537f118ccb487/index_new/cn/character_skill_trees.json</x:v>
      </x:c>
    </x:row>
    <x:row r="196" ht="38" customHeight="1">
      <x:c r="A196" s="6" t="str">
        <x:v>1004202_1</x:v>
      </x:c>
      <x:c r="B196" s="6" t="str">
        <x:v>1004</x:v>
      </x:c>
      <x:c r="C196" s="6" t="str">
        <x:v>1004202</x:v>
      </x:c>
      <x:c r="D196" s="6" t="str">
        <x:v>伤害强化•虚数</x:v>
      </x:c>
      <x:c r="E196" s="6" t="n">
        <x:v>1</x:v>
      </x:c>
      <x:c r="F196" s="6" t="n">
        <x:v>2</x:v>
      </x:c>
      <x:c r="G196" s="6" t="n">
        <x:v>0</x:v>
      </x:c>
      <x:c r="H196" s="7" t="str"/>
      <x:c r="I196" s="7" t="str">
        <x:v>[{"id": "2", "num": 5000}, {"id": "110151", "num": 3}, {"id": "112001", "num": 6}]</x:v>
      </x:c>
      <x:c r="J196" s="6" t="str">
        <x:v>https://raw.githubusercontent.com/Mar-7th/StarRailRes/dbe8cdfcfb0bf657b9fe1cf92d5537f118ccb487/index_new/cn/character_skill_trees.json</x:v>
      </x:c>
    </x:row>
    <x:row r="197" ht="38" customHeight="1">
      <x:c r="A197" s="6" t="str">
        <x:v>1004203_1</x:v>
      </x:c>
      <x:c r="B197" s="6" t="str">
        <x:v>1004</x:v>
      </x:c>
      <x:c r="C197" s="6" t="str">
        <x:v>1004203</x:v>
      </x:c>
      <x:c r="D197" s="6" t="str">
        <x:v>攻击强化</x:v>
      </x:c>
      <x:c r="E197" s="6" t="n">
        <x:v>1</x:v>
      </x:c>
      <x:c r="F197" s="6" t="n">
        <x:v>3</x:v>
      </x:c>
      <x:c r="G197" s="6" t="n">
        <x:v>0</x:v>
      </x:c>
      <x:c r="H197" s="7" t="str"/>
      <x:c r="I197" s="7" t="str">
        <x:v>[{"id": "2", "num": 10000}, {"id": "110152", "num": 3}, {"id": "112002", "num": 3}]</x:v>
      </x:c>
      <x:c r="J197" s="6" t="str">
        <x:v>https://raw.githubusercontent.com/Mar-7th/StarRailRes/dbe8cdfcfb0bf657b9fe1cf92d5537f118ccb487/index_new/cn/character_skill_trees.json</x:v>
      </x:c>
    </x:row>
    <x:row r="198" ht="38" customHeight="1">
      <x:c r="A198" s="6" t="str">
        <x:v>1004204_1</x:v>
      </x:c>
      <x:c r="B198" s="6" t="str">
        <x:v>1004</x:v>
      </x:c>
      <x:c r="C198" s="6" t="str">
        <x:v>1004204</x:v>
      </x:c>
      <x:c r="D198" s="6" t="str">
        <x:v>效果抵抗强化</x:v>
      </x:c>
      <x:c r="E198" s="6" t="n">
        <x:v>1</x:v>
      </x:c>
      <x:c r="F198" s="6" t="n">
        <x:v>3</x:v>
      </x:c>
      <x:c r="G198" s="6" t="n">
        <x:v>0</x:v>
      </x:c>
      <x:c r="H198" s="7" t="str"/>
      <x:c r="I198" s="7" t="str">
        <x:v>[{"id": "2", "num": 10000}, {"id": "110152", "num": 3}, {"id": "112002", "num": 3}]</x:v>
      </x:c>
      <x:c r="J198" s="6" t="str">
        <x:v>https://raw.githubusercontent.com/Mar-7th/StarRailRes/dbe8cdfcfb0bf657b9fe1cf92d5537f118ccb487/index_new/cn/character_skill_trees.json</x:v>
      </x:c>
    </x:row>
    <x:row r="199" ht="38" customHeight="1">
      <x:c r="A199" s="6" t="str">
        <x:v>1004205_1</x:v>
      </x:c>
      <x:c r="B199" s="6" t="str">
        <x:v>1004</x:v>
      </x:c>
      <x:c r="C199" s="6" t="str">
        <x:v>1004205</x:v>
      </x:c>
      <x:c r="D199" s="6" t="str">
        <x:v>攻击强化</x:v>
      </x:c>
      <x:c r="E199" s="6" t="n">
        <x:v>1</x:v>
      </x:c>
      <x:c r="F199" s="6" t="n">
        <x:v>4</x:v>
      </x:c>
      <x:c r="G199" s="6" t="n">
        <x:v>0</x:v>
      </x:c>
      <x:c r="H199" s="7" t="str"/>
      <x:c r="I199" s="7" t="str">
        <x:v>[{"id": "2", "num": 20000}, {"id": "110152", "num": 5}, {"id": "112002", "num": 4}]</x:v>
      </x:c>
      <x:c r="J199" s="6" t="str">
        <x:v>https://raw.githubusercontent.com/Mar-7th/StarRailRes/dbe8cdfcfb0bf657b9fe1cf92d5537f118ccb487/index_new/cn/character_skill_trees.json</x:v>
      </x:c>
    </x:row>
    <x:row r="200" ht="38" customHeight="1">
      <x:c r="A200" s="6" t="str">
        <x:v>1004206_1</x:v>
      </x:c>
      <x:c r="B200" s="6" t="str">
        <x:v>1004</x:v>
      </x:c>
      <x:c r="C200" s="6" t="str">
        <x:v>1004206</x:v>
      </x:c>
      <x:c r="D200" s="6" t="str">
        <x:v>伤害强化•虚数</x:v>
      </x:c>
      <x:c r="E200" s="6" t="n">
        <x:v>1</x:v>
      </x:c>
      <x:c r="F200" s="6" t="n">
        <x:v>5</x:v>
      </x:c>
      <x:c r="G200" s="6" t="n">
        <x:v>0</x:v>
      </x:c>
      <x:c r="H200" s="7" t="str"/>
      <x:c r="I200" s="7" t="str">
        <x:v>[{"id": "2", "num": 45000}, {"id": "110153", "num": 3}, {"id": "112003", "num": 3}]</x:v>
      </x:c>
      <x:c r="J200" s="6" t="str">
        <x:v>https://raw.githubusercontent.com/Mar-7th/StarRailRes/dbe8cdfcfb0bf657b9fe1cf92d5537f118ccb487/index_new/cn/character_skill_trees.json</x:v>
      </x:c>
    </x:row>
    <x:row r="201" ht="38" customHeight="1">
      <x:c r="A201" s="6" t="str">
        <x:v>1004207_1</x:v>
      </x:c>
      <x:c r="B201" s="6" t="str">
        <x:v>1004</x:v>
      </x:c>
      <x:c r="C201" s="6" t="str">
        <x:v>1004207</x:v>
      </x:c>
      <x:c r="D201" s="6" t="str">
        <x:v>攻击强化</x:v>
      </x:c>
      <x:c r="E201" s="6" t="n">
        <x:v>1</x:v>
      </x:c>
      <x:c r="F201" s="6" t="n">
        <x:v>5</x:v>
      </x:c>
      <x:c r="G201" s="6" t="n">
        <x:v>0</x:v>
      </x:c>
      <x:c r="H201" s="7" t="str"/>
      <x:c r="I201" s="7" t="str">
        <x:v>[{"id": "2", "num": 45000}, {"id": "110153", "num": 3}, {"id": "112003", "num": 3}]</x:v>
      </x:c>
      <x:c r="J201" s="6" t="str">
        <x:v>https://raw.githubusercontent.com/Mar-7th/StarRailRes/dbe8cdfcfb0bf657b9fe1cf92d5537f118ccb487/index_new/cn/character_skill_trees.json</x:v>
      </x:c>
    </x:row>
    <x:row r="202" ht="38" customHeight="1">
      <x:c r="A202" s="6" t="str">
        <x:v>1004208_1</x:v>
      </x:c>
      <x:c r="B202" s="6" t="str">
        <x:v>1004</x:v>
      </x:c>
      <x:c r="C202" s="6" t="str">
        <x:v>1004208</x:v>
      </x:c>
      <x:c r="D202" s="6" t="str">
        <x:v>效果抵抗强化</x:v>
      </x:c>
      <x:c r="E202" s="6" t="n">
        <x:v>1</x:v>
      </x:c>
      <x:c r="F202" s="6" t="n">
        <x:v>6</x:v>
      </x:c>
      <x:c r="G202" s="6" t="n">
        <x:v>0</x:v>
      </x:c>
      <x:c r="H202" s="7" t="str"/>
      <x:c r="I202" s="7" t="str">
        <x:v>[{"id": "2", "num": 160000}, {"id": "110153", "num": 8}, {"id": "112003", "num": 8}]</x:v>
      </x:c>
      <x:c r="J202" s="6" t="str">
        <x:v>https://raw.githubusercontent.com/Mar-7th/StarRailRes/dbe8cdfcfb0bf657b9fe1cf92d5537f118ccb487/index_new/cn/character_skill_trees.json</x:v>
      </x:c>
    </x:row>
    <x:row r="203" ht="38" customHeight="1">
      <x:c r="A203" s="6" t="str">
        <x:v>1004209_1</x:v>
      </x:c>
      <x:c r="B203" s="6" t="str">
        <x:v>1004</x:v>
      </x:c>
      <x:c r="C203" s="6" t="str">
        <x:v>1004209</x:v>
      </x:c>
      <x:c r="D203" s="6" t="str">
        <x:v>伤害强化•虚数</x:v>
      </x:c>
      <x:c r="E203" s="6" t="n">
        <x:v>1</x:v>
      </x:c>
      <x:c r="F203" s="6" t="n">
        <x:v>0</x:v>
      </x:c>
      <x:c r="G203" s="6" t="n">
        <x:v>75</x:v>
      </x:c>
      <x:c r="H203" s="7" t="str"/>
      <x:c r="I203" s="7" t="str">
        <x:v>[{"id": "2", "num": 160000}, {"id": "110153", "num": 8}, {"id": "112003", "num": 8}]</x:v>
      </x:c>
      <x:c r="J203" s="6" t="str">
        <x:v>https://raw.githubusercontent.com/Mar-7th/StarRailRes/dbe8cdfcfb0bf657b9fe1cf92d5537f118ccb487/index_new/cn/character_skill_trees.json</x:v>
      </x:c>
    </x:row>
    <x:row r="204" ht="38" customHeight="1">
      <x:c r="A204" s="6" t="str">
        <x:v>1004210_1</x:v>
      </x:c>
      <x:c r="B204" s="6" t="str">
        <x:v>1004</x:v>
      </x:c>
      <x:c r="C204" s="6" t="str">
        <x:v>1004210</x:v>
      </x:c>
      <x:c r="D204" s="6" t="str">
        <x:v>攻击强化</x:v>
      </x:c>
      <x:c r="E204" s="6" t="n">
        <x:v>1</x:v>
      </x:c>
      <x:c r="F204" s="6" t="n">
        <x:v>0</x:v>
      </x:c>
      <x:c r="G204" s="6" t="n">
        <x:v>80</x:v>
      </x:c>
      <x:c r="H204" s="7" t="str"/>
      <x:c r="I204" s="7" t="str">
        <x:v>[{"id": "2", "num": 160000}, {"id": "110153", "num": 8}, {"id": "112003", "num": 8}]</x:v>
      </x:c>
      <x:c r="J204" s="6" t="str">
        <x:v>https://raw.githubusercontent.com/Mar-7th/StarRailRes/dbe8cdfcfb0bf657b9fe1cf92d5537f118ccb487/index_new/cn/character_skill_trees.json</x:v>
      </x:c>
    </x:row>
    <x:row r="205" ht="20" customHeight="1">
      <x:c r="A205" s="6" t="str">
        <x:v>1005001_1</x:v>
      </x:c>
      <x:c r="B205" s="6" t="str">
        <x:v>1005</x:v>
      </x:c>
      <x:c r="C205" s="6" t="str">
        <x:v>1005001</x:v>
      </x:c>
      <x:c r="D205" s="6" t="str"/>
      <x:c r="E205" s="6" t="n">
        <x:v>1</x:v>
      </x:c>
      <x:c r="F205" s="6" t="n">
        <x:v>0</x:v>
      </x:c>
      <x:c r="G205" s="6" t="n">
        <x:v>0</x:v>
      </x:c>
      <x:c r="H205" s="7" t="str"/>
      <x:c r="I205" s="7" t="str">
        <x:v>[]</x:v>
      </x:c>
      <x:c r="J205" s="6" t="str">
        <x:v>https://raw.githubusercontent.com/Mar-7th/StarRailRes/dbe8cdfcfb0bf657b9fe1cf92d5537f118ccb487/index_new/cn/character_skill_trees.json</x:v>
      </x:c>
    </x:row>
    <x:row r="206" ht="38" customHeight="1">
      <x:c r="A206" s="6" t="str">
        <x:v>1005001_2</x:v>
      </x:c>
      <x:c r="B206" s="6" t="str">
        <x:v>1005</x:v>
      </x:c>
      <x:c r="C206" s="6" t="str">
        <x:v>1005001</x:v>
      </x:c>
      <x:c r="D206" s="6" t="str"/>
      <x:c r="E206" s="6" t="n">
        <x:v>2</x:v>
      </x:c>
      <x:c r="F206" s="6" t="n">
        <x:v>2</x:v>
      </x:c>
      <x:c r="G206" s="6" t="n">
        <x:v>0</x:v>
      </x:c>
      <x:c r="H206" s="7" t="str"/>
      <x:c r="I206" s="7" t="str">
        <x:v>[{"id": "2", "num": 5000}, {"id": "110151", "num": 3}, {"id": "111011", "num": 6}]</x:v>
      </x:c>
      <x:c r="J206" s="6" t="str">
        <x:v>https://raw.githubusercontent.com/Mar-7th/StarRailRes/dbe8cdfcfb0bf657b9fe1cf92d5537f118ccb487/index_new/cn/character_skill_trees.json</x:v>
      </x:c>
    </x:row>
    <x:row r="207" ht="38" customHeight="1">
      <x:c r="A207" s="6" t="str">
        <x:v>1005001_3</x:v>
      </x:c>
      <x:c r="B207" s="6" t="str">
        <x:v>1005</x:v>
      </x:c>
      <x:c r="C207" s="6" t="str">
        <x:v>1005001</x:v>
      </x:c>
      <x:c r="D207" s="6" t="str"/>
      <x:c r="E207" s="6" t="n">
        <x:v>3</x:v>
      </x:c>
      <x:c r="F207" s="6" t="n">
        <x:v>3</x:v>
      </x:c>
      <x:c r="G207" s="6" t="n">
        <x:v>0</x:v>
      </x:c>
      <x:c r="H207" s="7" t="str"/>
      <x:c r="I207" s="7" t="str">
        <x:v>[{"id": "2", "num": 10000}, {"id": "110152", "num": 3}, {"id": "111012", "num": 3}]</x:v>
      </x:c>
      <x:c r="J207" s="6" t="str">
        <x:v>https://raw.githubusercontent.com/Mar-7th/StarRailRes/dbe8cdfcfb0bf657b9fe1cf92d5537f118ccb487/index_new/cn/character_skill_trees.json</x:v>
      </x:c>
    </x:row>
    <x:row r="208" ht="38" customHeight="1">
      <x:c r="A208" s="6" t="str">
        <x:v>1005001_4</x:v>
      </x:c>
      <x:c r="B208" s="6" t="str">
        <x:v>1005</x:v>
      </x:c>
      <x:c r="C208" s="6" t="str">
        <x:v>1005001</x:v>
      </x:c>
      <x:c r="D208" s="6" t="str"/>
      <x:c r="E208" s="6" t="n">
        <x:v>4</x:v>
      </x:c>
      <x:c r="F208" s="6" t="n">
        <x:v>4</x:v>
      </x:c>
      <x:c r="G208" s="6" t="n">
        <x:v>0</x:v>
      </x:c>
      <x:c r="H208" s="7" t="str"/>
      <x:c r="I208" s="7" t="str">
        <x:v>[{"id": "2", "num": 20000}, {"id": "110152", "num": 5}, {"id": "111012", "num": 4}]</x:v>
      </x:c>
      <x:c r="J208" s="6" t="str">
        <x:v>https://raw.githubusercontent.com/Mar-7th/StarRailRes/dbe8cdfcfb0bf657b9fe1cf92d5537f118ccb487/index_new/cn/character_skill_trees.json</x:v>
      </x:c>
    </x:row>
    <x:row r="209" ht="38" customHeight="1">
      <x:c r="A209" s="6" t="str">
        <x:v>1005001_5</x:v>
      </x:c>
      <x:c r="B209" s="6" t="str">
        <x:v>1005</x:v>
      </x:c>
      <x:c r="C209" s="6" t="str">
        <x:v>1005001</x:v>
      </x:c>
      <x:c r="D209" s="6" t="str"/>
      <x:c r="E209" s="6" t="n">
        <x:v>5</x:v>
      </x:c>
      <x:c r="F209" s="6" t="n">
        <x:v>5</x:v>
      </x:c>
      <x:c r="G209" s="6" t="n">
        <x:v>0</x:v>
      </x:c>
      <x:c r="H209" s="7" t="str"/>
      <x:c r="I209" s="7" t="str">
        <x:v>[{"id": "2", "num": 45000}, {"id": "110153", "num": 3}, {"id": "111013", "num": 3}]</x:v>
      </x:c>
      <x:c r="J209" s="6" t="str">
        <x:v>https://raw.githubusercontent.com/Mar-7th/StarRailRes/dbe8cdfcfb0bf657b9fe1cf92d5537f118ccb487/index_new/cn/character_skill_trees.json</x:v>
      </x:c>
    </x:row>
    <x:row r="210" ht="38" customHeight="1">
      <x:c r="A210" s="6" t="str">
        <x:v>1005001_6</x:v>
      </x:c>
      <x:c r="B210" s="6" t="str">
        <x:v>1005</x:v>
      </x:c>
      <x:c r="C210" s="6" t="str">
        <x:v>1005001</x:v>
      </x:c>
      <x:c r="D210" s="6" t="str"/>
      <x:c r="E210" s="6" t="n">
        <x:v>6</x:v>
      </x:c>
      <x:c r="F210" s="6" t="n">
        <x:v>6</x:v>
      </x:c>
      <x:c r="G210" s="6" t="n">
        <x:v>0</x:v>
      </x:c>
      <x:c r="H210" s="7" t="str"/>
      <x:c r="I210" s="7" t="str">
        <x:v>[{"id": "2", "num": 160000}, {"id": "110153", "num": 8}, {"id": "111013", "num": 4}]</x:v>
      </x:c>
      <x:c r="J210" s="6" t="str">
        <x:v>https://raw.githubusercontent.com/Mar-7th/StarRailRes/dbe8cdfcfb0bf657b9fe1cf92d5537f118ccb487/index_new/cn/character_skill_trees.json</x:v>
      </x:c>
    </x:row>
    <x:row r="211" ht="20" customHeight="1">
      <x:c r="A211" s="6" t="str">
        <x:v>1005002_1</x:v>
      </x:c>
      <x:c r="B211" s="6" t="str">
        <x:v>1005</x:v>
      </x:c>
      <x:c r="C211" s="6" t="str">
        <x:v>1005002</x:v>
      </x:c>
      <x:c r="D211" s="6" t="str"/>
      <x:c r="E211" s="6" t="n">
        <x:v>1</x:v>
      </x:c>
      <x:c r="F211" s="6" t="n">
        <x:v>0</x:v>
      </x:c>
      <x:c r="G211" s="6" t="n">
        <x:v>0</x:v>
      </x:c>
      <x:c r="H211" s="7" t="str"/>
      <x:c r="I211" s="7" t="str">
        <x:v>[]</x:v>
      </x:c>
      <x:c r="J211" s="6" t="str">
        <x:v>https://raw.githubusercontent.com/Mar-7th/StarRailRes/dbe8cdfcfb0bf657b9fe1cf92d5537f118ccb487/index_new/cn/character_skill_trees.json</x:v>
      </x:c>
    </x:row>
    <x:row r="212" ht="38" customHeight="1">
      <x:c r="A212" s="6" t="str">
        <x:v>1005002_2</x:v>
      </x:c>
      <x:c r="B212" s="6" t="str">
        <x:v>1005</x:v>
      </x:c>
      <x:c r="C212" s="6" t="str">
        <x:v>1005002</x:v>
      </x:c>
      <x:c r="D212" s="6" t="str"/>
      <x:c r="E212" s="6" t="n">
        <x:v>2</x:v>
      </x:c>
      <x:c r="F212" s="6" t="n">
        <x:v>1</x:v>
      </x:c>
      <x:c r="G212" s="6" t="n">
        <x:v>0</x:v>
      </x:c>
      <x:c r="H212" s="7" t="str"/>
      <x:c r="I212" s="7" t="str">
        <x:v>[{"id": "2", "num": 2500}, {"id": "111011", "num": 3}]</x:v>
      </x:c>
      <x:c r="J212" s="6" t="str">
        <x:v>https://raw.githubusercontent.com/Mar-7th/StarRailRes/dbe8cdfcfb0bf657b9fe1cf92d5537f118ccb487/index_new/cn/character_skill_trees.json</x:v>
      </x:c>
    </x:row>
    <x:row r="213" ht="38" customHeight="1">
      <x:c r="A213" s="6" t="str">
        <x:v>1005002_3</x:v>
      </x:c>
      <x:c r="B213" s="6" t="str">
        <x:v>1005</x:v>
      </x:c>
      <x:c r="C213" s="6" t="str">
        <x:v>1005002</x:v>
      </x:c>
      <x:c r="D213" s="6" t="str"/>
      <x:c r="E213" s="6" t="n">
        <x:v>3</x:v>
      </x:c>
      <x:c r="F213" s="6" t="n">
        <x:v>2</x:v>
      </x:c>
      <x:c r="G213" s="6" t="n">
        <x:v>0</x:v>
      </x:c>
      <x:c r="H213" s="7" t="str"/>
      <x:c r="I213" s="7" t="str">
        <x:v>[{"id": "2", "num": 5000}, {"id": "110151", "num": 3}, {"id": "111011", "num": 6}]</x:v>
      </x:c>
      <x:c r="J213" s="6" t="str">
        <x:v>https://raw.githubusercontent.com/Mar-7th/StarRailRes/dbe8cdfcfb0bf657b9fe1cf92d5537f118ccb487/index_new/cn/character_skill_trees.json</x:v>
      </x:c>
    </x:row>
    <x:row r="214" ht="38" customHeight="1">
      <x:c r="A214" s="6" t="str">
        <x:v>1005002_4</x:v>
      </x:c>
      <x:c r="B214" s="6" t="str">
        <x:v>1005</x:v>
      </x:c>
      <x:c r="C214" s="6" t="str">
        <x:v>1005002</x:v>
      </x:c>
      <x:c r="D214" s="6" t="str"/>
      <x:c r="E214" s="6" t="n">
        <x:v>4</x:v>
      </x:c>
      <x:c r="F214" s="6" t="n">
        <x:v>3</x:v>
      </x:c>
      <x:c r="G214" s="6" t="n">
        <x:v>0</x:v>
      </x:c>
      <x:c r="H214" s="7" t="str"/>
      <x:c r="I214" s="7" t="str">
        <x:v>[{"id": "2", "num": 10000}, {"id": "110152", "num": 3}, {"id": "111012", "num": 3}]</x:v>
      </x:c>
      <x:c r="J214" s="6" t="str">
        <x:v>https://raw.githubusercontent.com/Mar-7th/StarRailRes/dbe8cdfcfb0bf657b9fe1cf92d5537f118ccb487/index_new/cn/character_skill_trees.json</x:v>
      </x:c>
    </x:row>
    <x:row r="215" ht="38" customHeight="1">
      <x:c r="A215" s="6" t="str">
        <x:v>1005002_5</x:v>
      </x:c>
      <x:c r="B215" s="6" t="str">
        <x:v>1005</x:v>
      </x:c>
      <x:c r="C215" s="6" t="str">
        <x:v>1005002</x:v>
      </x:c>
      <x:c r="D215" s="6" t="str"/>
      <x:c r="E215" s="6" t="n">
        <x:v>5</x:v>
      </x:c>
      <x:c r="F215" s="6" t="n">
        <x:v>4</x:v>
      </x:c>
      <x:c r="G215" s="6" t="n">
        <x:v>0</x:v>
      </x:c>
      <x:c r="H215" s="7" t="str"/>
      <x:c r="I215" s="7" t="str">
        <x:v>[{"id": "2", "num": 20000}, {"id": "110152", "num": 5}, {"id": "111012", "num": 4}]</x:v>
      </x:c>
      <x:c r="J215" s="6" t="str">
        <x:v>https://raw.githubusercontent.com/Mar-7th/StarRailRes/dbe8cdfcfb0bf657b9fe1cf92d5537f118ccb487/index_new/cn/character_skill_trees.json</x:v>
      </x:c>
    </x:row>
    <x:row r="216" ht="38" customHeight="1">
      <x:c r="A216" s="6" t="str">
        <x:v>1005002_6</x:v>
      </x:c>
      <x:c r="B216" s="6" t="str">
        <x:v>1005</x:v>
      </x:c>
      <x:c r="C216" s="6" t="str">
        <x:v>1005002</x:v>
      </x:c>
      <x:c r="D216" s="6" t="str"/>
      <x:c r="E216" s="6" t="n">
        <x:v>6</x:v>
      </x:c>
      <x:c r="F216" s="6" t="n">
        <x:v>4</x:v>
      </x:c>
      <x:c r="G216" s="6" t="n">
        <x:v>0</x:v>
      </x:c>
      <x:c r="H216" s="7" t="str"/>
      <x:c r="I216" s="7" t="str">
        <x:v>[{"id": "2", "num": 30000}, {"id": "110152", "num": 7}, {"id": "111012", "num": 6}]</x:v>
      </x:c>
      <x:c r="J216" s="6" t="str">
        <x:v>https://raw.githubusercontent.com/Mar-7th/StarRailRes/dbe8cdfcfb0bf657b9fe1cf92d5537f118ccb487/index_new/cn/character_skill_trees.json</x:v>
      </x:c>
    </x:row>
    <x:row r="217" ht="38" customHeight="1">
      <x:c r="A217" s="6" t="str">
        <x:v>1005002_7</x:v>
      </x:c>
      <x:c r="B217" s="6" t="str">
        <x:v>1005</x:v>
      </x:c>
      <x:c r="C217" s="6" t="str">
        <x:v>1005002</x:v>
      </x:c>
      <x:c r="D217" s="6" t="str"/>
      <x:c r="E217" s="6" t="n">
        <x:v>7</x:v>
      </x:c>
      <x:c r="F217" s="6" t="n">
        <x:v>5</x:v>
      </x:c>
      <x:c r="G217" s="6" t="n">
        <x:v>0</x:v>
      </x:c>
      <x:c r="H217" s="7" t="str"/>
      <x:c r="I217" s="7" t="str">
        <x:v>[{"id": "2", "num": 45000}, {"id": "110153", "num": 3}, {"id": "111013", "num": 3}]</x:v>
      </x:c>
      <x:c r="J217" s="6" t="str">
        <x:v>https://raw.githubusercontent.com/Mar-7th/StarRailRes/dbe8cdfcfb0bf657b9fe1cf92d5537f118ccb487/index_new/cn/character_skill_trees.json</x:v>
      </x:c>
    </x:row>
    <x:row r="218" ht="53" customHeight="1">
      <x:c r="A218" s="6" t="str">
        <x:v>1005002_8</x:v>
      </x:c>
      <x:c r="B218" s="6" t="str">
        <x:v>1005</x:v>
      </x:c>
      <x:c r="C218" s="6" t="str">
        <x:v>1005002</x:v>
      </x:c>
      <x:c r="D218" s="6" t="str"/>
      <x:c r="E218" s="6" t="n">
        <x:v>8</x:v>
      </x:c>
      <x:c r="F218" s="6" t="n">
        <x:v>5</x:v>
      </x:c>
      <x:c r="G218" s="6" t="n">
        <x:v>0</x:v>
      </x:c>
      <x:c r="H218" s="7" t="str"/>
      <x:c r="I218" s="7" t="str">
        <x:v>[{"id": "2", "num": 80000}, {"id": "110153", "num": 5}, {"id": "110503", "num": 1}, {"id": "111013", "num": 4}]</x:v>
      </x:c>
      <x:c r="J218" s="6" t="str">
        <x:v>https://raw.githubusercontent.com/Mar-7th/StarRailRes/dbe8cdfcfb0bf657b9fe1cf92d5537f118ccb487/index_new/cn/character_skill_trees.json</x:v>
      </x:c>
    </x:row>
    <x:row r="219" ht="53" customHeight="1">
      <x:c r="A219" s="6" t="str">
        <x:v>1005002_9</x:v>
      </x:c>
      <x:c r="B219" s="6" t="str">
        <x:v>1005</x:v>
      </x:c>
      <x:c r="C219" s="6" t="str">
        <x:v>1005002</x:v>
      </x:c>
      <x:c r="D219" s="6" t="str"/>
      <x:c r="E219" s="6" t="n">
        <x:v>9</x:v>
      </x:c>
      <x:c r="F219" s="6" t="n">
        <x:v>6</x:v>
      </x:c>
      <x:c r="G219" s="6" t="n">
        <x:v>0</x:v>
      </x:c>
      <x:c r="H219" s="7" t="str"/>
      <x:c r="I219" s="7" t="str">
        <x:v>[{"id": "2", "num": 160000}, {"id": "110153", "num": 8}, {"id": "241", "num": 1}, {"id": "110503", "num": 1}]</x:v>
      </x:c>
      <x:c r="J219" s="6" t="str">
        <x:v>https://raw.githubusercontent.com/Mar-7th/StarRailRes/dbe8cdfcfb0bf657b9fe1cf92d5537f118ccb487/index_new/cn/character_skill_trees.json</x:v>
      </x:c>
    </x:row>
    <x:row r="220" ht="53" customHeight="1">
      <x:c r="A220" s="6" t="str">
        <x:v>1005002_10</x:v>
      </x:c>
      <x:c r="B220" s="6" t="str">
        <x:v>1005</x:v>
      </x:c>
      <x:c r="C220" s="6" t="str">
        <x:v>1005002</x:v>
      </x:c>
      <x:c r="D220" s="6" t="str"/>
      <x:c r="E220" s="6" t="n">
        <x:v>10</x:v>
      </x:c>
      <x:c r="F220" s="6" t="n">
        <x:v>6</x:v>
      </x:c>
      <x:c r="G220" s="6" t="n">
        <x:v>0</x:v>
      </x:c>
      <x:c r="H220" s="7" t="str"/>
      <x:c r="I220" s="7" t="str">
        <x:v>[{"id": "2", "num": 300000}, {"id": "110153", "num": 14}, {"id": "241", "num": 1}, {"id": "110503", "num": 1}]</x:v>
      </x:c>
      <x:c r="J220" s="6" t="str">
        <x:v>https://raw.githubusercontent.com/Mar-7th/StarRailRes/dbe8cdfcfb0bf657b9fe1cf92d5537f118ccb487/index_new/cn/character_skill_trees.json</x:v>
      </x:c>
    </x:row>
    <x:row r="221" ht="20" customHeight="1">
      <x:c r="A221" s="6" t="str">
        <x:v>1005003_1</x:v>
      </x:c>
      <x:c r="B221" s="6" t="str">
        <x:v>1005</x:v>
      </x:c>
      <x:c r="C221" s="6" t="str">
        <x:v>1005003</x:v>
      </x:c>
      <x:c r="D221" s="6" t="str"/>
      <x:c r="E221" s="6" t="n">
        <x:v>1</x:v>
      </x:c>
      <x:c r="F221" s="6" t="n">
        <x:v>0</x:v>
      </x:c>
      <x:c r="G221" s="6" t="n">
        <x:v>0</x:v>
      </x:c>
      <x:c r="H221" s="7" t="str"/>
      <x:c r="I221" s="7" t="str">
        <x:v>[]</x:v>
      </x:c>
      <x:c r="J221" s="6" t="str">
        <x:v>https://raw.githubusercontent.com/Mar-7th/StarRailRes/dbe8cdfcfb0bf657b9fe1cf92d5537f118ccb487/index_new/cn/character_skill_trees.json</x:v>
      </x:c>
    </x:row>
    <x:row r="222" ht="38" customHeight="1">
      <x:c r="A222" s="6" t="str">
        <x:v>1005003_2</x:v>
      </x:c>
      <x:c r="B222" s="6" t="str">
        <x:v>1005</x:v>
      </x:c>
      <x:c r="C222" s="6" t="str">
        <x:v>1005003</x:v>
      </x:c>
      <x:c r="D222" s="6" t="str"/>
      <x:c r="E222" s="6" t="n">
        <x:v>2</x:v>
      </x:c>
      <x:c r="F222" s="6" t="n">
        <x:v>1</x:v>
      </x:c>
      <x:c r="G222" s="6" t="n">
        <x:v>0</x:v>
      </x:c>
      <x:c r="H222" s="7" t="str"/>
      <x:c r="I222" s="7" t="str">
        <x:v>[{"id": "2", "num": 2500}, {"id": "111011", "num": 3}]</x:v>
      </x:c>
      <x:c r="J222" s="6" t="str">
        <x:v>https://raw.githubusercontent.com/Mar-7th/StarRailRes/dbe8cdfcfb0bf657b9fe1cf92d5537f118ccb487/index_new/cn/character_skill_trees.json</x:v>
      </x:c>
    </x:row>
    <x:row r="223" ht="38" customHeight="1">
      <x:c r="A223" s="6" t="str">
        <x:v>1005003_3</x:v>
      </x:c>
      <x:c r="B223" s="6" t="str">
        <x:v>1005</x:v>
      </x:c>
      <x:c r="C223" s="6" t="str">
        <x:v>1005003</x:v>
      </x:c>
      <x:c r="D223" s="6" t="str"/>
      <x:c r="E223" s="6" t="n">
        <x:v>3</x:v>
      </x:c>
      <x:c r="F223" s="6" t="n">
        <x:v>2</x:v>
      </x:c>
      <x:c r="G223" s="6" t="n">
        <x:v>0</x:v>
      </x:c>
      <x:c r="H223" s="7" t="str"/>
      <x:c r="I223" s="7" t="str">
        <x:v>[{"id": "2", "num": 5000}, {"id": "110151", "num": 3}, {"id": "111011", "num": 6}]</x:v>
      </x:c>
      <x:c r="J223" s="6" t="str">
        <x:v>https://raw.githubusercontent.com/Mar-7th/StarRailRes/dbe8cdfcfb0bf657b9fe1cf92d5537f118ccb487/index_new/cn/character_skill_trees.json</x:v>
      </x:c>
    </x:row>
    <x:row r="224" ht="38" customHeight="1">
      <x:c r="A224" s="6" t="str">
        <x:v>1005003_4</x:v>
      </x:c>
      <x:c r="B224" s="6" t="str">
        <x:v>1005</x:v>
      </x:c>
      <x:c r="C224" s="6" t="str">
        <x:v>1005003</x:v>
      </x:c>
      <x:c r="D224" s="6" t="str"/>
      <x:c r="E224" s="6" t="n">
        <x:v>4</x:v>
      </x:c>
      <x:c r="F224" s="6" t="n">
        <x:v>3</x:v>
      </x:c>
      <x:c r="G224" s="6" t="n">
        <x:v>0</x:v>
      </x:c>
      <x:c r="H224" s="7" t="str"/>
      <x:c r="I224" s="7" t="str">
        <x:v>[{"id": "2", "num": 10000}, {"id": "110152", "num": 3}, {"id": "111012", "num": 3}]</x:v>
      </x:c>
      <x:c r="J224" s="6" t="str">
        <x:v>https://raw.githubusercontent.com/Mar-7th/StarRailRes/dbe8cdfcfb0bf657b9fe1cf92d5537f118ccb487/index_new/cn/character_skill_trees.json</x:v>
      </x:c>
    </x:row>
    <x:row r="225" ht="38" customHeight="1">
      <x:c r="A225" s="6" t="str">
        <x:v>1005003_5</x:v>
      </x:c>
      <x:c r="B225" s="6" t="str">
        <x:v>1005</x:v>
      </x:c>
      <x:c r="C225" s="6" t="str">
        <x:v>1005003</x:v>
      </x:c>
      <x:c r="D225" s="6" t="str"/>
      <x:c r="E225" s="6" t="n">
        <x:v>5</x:v>
      </x:c>
      <x:c r="F225" s="6" t="n">
        <x:v>4</x:v>
      </x:c>
      <x:c r="G225" s="6" t="n">
        <x:v>0</x:v>
      </x:c>
      <x:c r="H225" s="7" t="str"/>
      <x:c r="I225" s="7" t="str">
        <x:v>[{"id": "2", "num": 20000}, {"id": "110152", "num": 5}, {"id": "111012", "num": 4}]</x:v>
      </x:c>
      <x:c r="J225" s="6" t="str">
        <x:v>https://raw.githubusercontent.com/Mar-7th/StarRailRes/dbe8cdfcfb0bf657b9fe1cf92d5537f118ccb487/index_new/cn/character_skill_trees.json</x:v>
      </x:c>
    </x:row>
    <x:row r="226" ht="38" customHeight="1">
      <x:c r="A226" s="6" t="str">
        <x:v>1005003_6</x:v>
      </x:c>
      <x:c r="B226" s="6" t="str">
        <x:v>1005</x:v>
      </x:c>
      <x:c r="C226" s="6" t="str">
        <x:v>1005003</x:v>
      </x:c>
      <x:c r="D226" s="6" t="str"/>
      <x:c r="E226" s="6" t="n">
        <x:v>6</x:v>
      </x:c>
      <x:c r="F226" s="6" t="n">
        <x:v>4</x:v>
      </x:c>
      <x:c r="G226" s="6" t="n">
        <x:v>0</x:v>
      </x:c>
      <x:c r="H226" s="7" t="str"/>
      <x:c r="I226" s="7" t="str">
        <x:v>[{"id": "2", "num": 30000}, {"id": "110152", "num": 7}, {"id": "111012", "num": 6}]</x:v>
      </x:c>
      <x:c r="J226" s="6" t="str">
        <x:v>https://raw.githubusercontent.com/Mar-7th/StarRailRes/dbe8cdfcfb0bf657b9fe1cf92d5537f118ccb487/index_new/cn/character_skill_trees.json</x:v>
      </x:c>
    </x:row>
    <x:row r="227" ht="38" customHeight="1">
      <x:c r="A227" s="6" t="str">
        <x:v>1005003_7</x:v>
      </x:c>
      <x:c r="B227" s="6" t="str">
        <x:v>1005</x:v>
      </x:c>
      <x:c r="C227" s="6" t="str">
        <x:v>1005003</x:v>
      </x:c>
      <x:c r="D227" s="6" t="str"/>
      <x:c r="E227" s="6" t="n">
        <x:v>7</x:v>
      </x:c>
      <x:c r="F227" s="6" t="n">
        <x:v>5</x:v>
      </x:c>
      <x:c r="G227" s="6" t="n">
        <x:v>0</x:v>
      </x:c>
      <x:c r="H227" s="7" t="str"/>
      <x:c r="I227" s="7" t="str">
        <x:v>[{"id": "2", "num": 45000}, {"id": "110153", "num": 3}, {"id": "111013", "num": 3}]</x:v>
      </x:c>
      <x:c r="J227" s="6" t="str">
        <x:v>https://raw.githubusercontent.com/Mar-7th/StarRailRes/dbe8cdfcfb0bf657b9fe1cf92d5537f118ccb487/index_new/cn/character_skill_trees.json</x:v>
      </x:c>
    </x:row>
    <x:row r="228" ht="53" customHeight="1">
      <x:c r="A228" s="6" t="str">
        <x:v>1005003_8</x:v>
      </x:c>
      <x:c r="B228" s="6" t="str">
        <x:v>1005</x:v>
      </x:c>
      <x:c r="C228" s="6" t="str">
        <x:v>1005003</x:v>
      </x:c>
      <x:c r="D228" s="6" t="str"/>
      <x:c r="E228" s="6" t="n">
        <x:v>8</x:v>
      </x:c>
      <x:c r="F228" s="6" t="n">
        <x:v>5</x:v>
      </x:c>
      <x:c r="G228" s="6" t="n">
        <x:v>0</x:v>
      </x:c>
      <x:c r="H228" s="7" t="str"/>
      <x:c r="I228" s="7" t="str">
        <x:v>[{"id": "2", "num": 80000}, {"id": "110153", "num": 5}, {"id": "110503", "num": 1}, {"id": "111013", "num": 4}]</x:v>
      </x:c>
      <x:c r="J228" s="6" t="str">
        <x:v>https://raw.githubusercontent.com/Mar-7th/StarRailRes/dbe8cdfcfb0bf657b9fe1cf92d5537f118ccb487/index_new/cn/character_skill_trees.json</x:v>
      </x:c>
    </x:row>
    <x:row r="229" ht="53" customHeight="1">
      <x:c r="A229" s="6" t="str">
        <x:v>1005003_9</x:v>
      </x:c>
      <x:c r="B229" s="6" t="str">
        <x:v>1005</x:v>
      </x:c>
      <x:c r="C229" s="6" t="str">
        <x:v>1005003</x:v>
      </x:c>
      <x:c r="D229" s="6" t="str"/>
      <x:c r="E229" s="6" t="n">
        <x:v>9</x:v>
      </x:c>
      <x:c r="F229" s="6" t="n">
        <x:v>6</x:v>
      </x:c>
      <x:c r="G229" s="6" t="n">
        <x:v>0</x:v>
      </x:c>
      <x:c r="H229" s="7" t="str"/>
      <x:c r="I229" s="7" t="str">
        <x:v>[{"id": "2", "num": 160000}, {"id": "110153", "num": 8}, {"id": "241", "num": 1}, {"id": "110503", "num": 1}]</x:v>
      </x:c>
      <x:c r="J229" s="6" t="str">
        <x:v>https://raw.githubusercontent.com/Mar-7th/StarRailRes/dbe8cdfcfb0bf657b9fe1cf92d5537f118ccb487/index_new/cn/character_skill_trees.json</x:v>
      </x:c>
    </x:row>
    <x:row r="230" ht="53" customHeight="1">
      <x:c r="A230" s="6" t="str">
        <x:v>1005003_10</x:v>
      </x:c>
      <x:c r="B230" s="6" t="str">
        <x:v>1005</x:v>
      </x:c>
      <x:c r="C230" s="6" t="str">
        <x:v>1005003</x:v>
      </x:c>
      <x:c r="D230" s="6" t="str"/>
      <x:c r="E230" s="6" t="n">
        <x:v>10</x:v>
      </x:c>
      <x:c r="F230" s="6" t="n">
        <x:v>6</x:v>
      </x:c>
      <x:c r="G230" s="6" t="n">
        <x:v>0</x:v>
      </x:c>
      <x:c r="H230" s="7" t="str"/>
      <x:c r="I230" s="7" t="str">
        <x:v>[{"id": "2", "num": 300000}, {"id": "110153", "num": 14}, {"id": "241", "num": 1}, {"id": "110503", "num": 1}]</x:v>
      </x:c>
      <x:c r="J230" s="6" t="str">
        <x:v>https://raw.githubusercontent.com/Mar-7th/StarRailRes/dbe8cdfcfb0bf657b9fe1cf92d5537f118ccb487/index_new/cn/character_skill_trees.json</x:v>
      </x:c>
    </x:row>
    <x:row r="231" ht="20" customHeight="1">
      <x:c r="A231" s="6" t="str">
        <x:v>1005004_1</x:v>
      </x:c>
      <x:c r="B231" s="6" t="str">
        <x:v>1005</x:v>
      </x:c>
      <x:c r="C231" s="6" t="str">
        <x:v>1005004</x:v>
      </x:c>
      <x:c r="D231" s="6" t="str"/>
      <x:c r="E231" s="6" t="n">
        <x:v>1</x:v>
      </x:c>
      <x:c r="F231" s="6" t="n">
        <x:v>0</x:v>
      </x:c>
      <x:c r="G231" s="6" t="n">
        <x:v>0</x:v>
      </x:c>
      <x:c r="H231" s="7" t="str"/>
      <x:c r="I231" s="7" t="str">
        <x:v>[]</x:v>
      </x:c>
      <x:c r="J231" s="6" t="str">
        <x:v>https://raw.githubusercontent.com/Mar-7th/StarRailRes/dbe8cdfcfb0bf657b9fe1cf92d5537f118ccb487/index_new/cn/character_skill_trees.json</x:v>
      </x:c>
    </x:row>
    <x:row r="232" ht="38" customHeight="1">
      <x:c r="A232" s="6" t="str">
        <x:v>1005004_2</x:v>
      </x:c>
      <x:c r="B232" s="6" t="str">
        <x:v>1005</x:v>
      </x:c>
      <x:c r="C232" s="6" t="str">
        <x:v>1005004</x:v>
      </x:c>
      <x:c r="D232" s="6" t="str"/>
      <x:c r="E232" s="6" t="n">
        <x:v>2</x:v>
      </x:c>
      <x:c r="F232" s="6" t="n">
        <x:v>1</x:v>
      </x:c>
      <x:c r="G232" s="6" t="n">
        <x:v>0</x:v>
      </x:c>
      <x:c r="H232" s="7" t="str"/>
      <x:c r="I232" s="7" t="str">
        <x:v>[{"id": "2", "num": 2500}, {"id": "111011", "num": 3}]</x:v>
      </x:c>
      <x:c r="J232" s="6" t="str">
        <x:v>https://raw.githubusercontent.com/Mar-7th/StarRailRes/dbe8cdfcfb0bf657b9fe1cf92d5537f118ccb487/index_new/cn/character_skill_trees.json</x:v>
      </x:c>
    </x:row>
    <x:row r="233" ht="38" customHeight="1">
      <x:c r="A233" s="6" t="str">
        <x:v>1005004_3</x:v>
      </x:c>
      <x:c r="B233" s="6" t="str">
        <x:v>1005</x:v>
      </x:c>
      <x:c r="C233" s="6" t="str">
        <x:v>1005004</x:v>
      </x:c>
      <x:c r="D233" s="6" t="str"/>
      <x:c r="E233" s="6" t="n">
        <x:v>3</x:v>
      </x:c>
      <x:c r="F233" s="6" t="n">
        <x:v>2</x:v>
      </x:c>
      <x:c r="G233" s="6" t="n">
        <x:v>0</x:v>
      </x:c>
      <x:c r="H233" s="7" t="str"/>
      <x:c r="I233" s="7" t="str">
        <x:v>[{"id": "2", "num": 5000}, {"id": "110151", "num": 3}, {"id": "111011", "num": 6}]</x:v>
      </x:c>
      <x:c r="J233" s="6" t="str">
        <x:v>https://raw.githubusercontent.com/Mar-7th/StarRailRes/dbe8cdfcfb0bf657b9fe1cf92d5537f118ccb487/index_new/cn/character_skill_trees.json</x:v>
      </x:c>
    </x:row>
    <x:row r="234" ht="38" customHeight="1">
      <x:c r="A234" s="6" t="str">
        <x:v>1005004_4</x:v>
      </x:c>
      <x:c r="B234" s="6" t="str">
        <x:v>1005</x:v>
      </x:c>
      <x:c r="C234" s="6" t="str">
        <x:v>1005004</x:v>
      </x:c>
      <x:c r="D234" s="6" t="str"/>
      <x:c r="E234" s="6" t="n">
        <x:v>4</x:v>
      </x:c>
      <x:c r="F234" s="6" t="n">
        <x:v>3</x:v>
      </x:c>
      <x:c r="G234" s="6" t="n">
        <x:v>0</x:v>
      </x:c>
      <x:c r="H234" s="7" t="str"/>
      <x:c r="I234" s="7" t="str">
        <x:v>[{"id": "2", "num": 10000}, {"id": "110152", "num": 3}, {"id": "111012", "num": 3}]</x:v>
      </x:c>
      <x:c r="J234" s="6" t="str">
        <x:v>https://raw.githubusercontent.com/Mar-7th/StarRailRes/dbe8cdfcfb0bf657b9fe1cf92d5537f118ccb487/index_new/cn/character_skill_trees.json</x:v>
      </x:c>
    </x:row>
    <x:row r="235" ht="38" customHeight="1">
      <x:c r="A235" s="6" t="str">
        <x:v>1005004_5</x:v>
      </x:c>
      <x:c r="B235" s="6" t="str">
        <x:v>1005</x:v>
      </x:c>
      <x:c r="C235" s="6" t="str">
        <x:v>1005004</x:v>
      </x:c>
      <x:c r="D235" s="6" t="str"/>
      <x:c r="E235" s="6" t="n">
        <x:v>5</x:v>
      </x:c>
      <x:c r="F235" s="6" t="n">
        <x:v>4</x:v>
      </x:c>
      <x:c r="G235" s="6" t="n">
        <x:v>0</x:v>
      </x:c>
      <x:c r="H235" s="7" t="str"/>
      <x:c r="I235" s="7" t="str">
        <x:v>[{"id": "2", "num": 20000}, {"id": "110152", "num": 5}, {"id": "111012", "num": 4}]</x:v>
      </x:c>
      <x:c r="J235" s="6" t="str">
        <x:v>https://raw.githubusercontent.com/Mar-7th/StarRailRes/dbe8cdfcfb0bf657b9fe1cf92d5537f118ccb487/index_new/cn/character_skill_trees.json</x:v>
      </x:c>
    </x:row>
    <x:row r="236" ht="38" customHeight="1">
      <x:c r="A236" s="6" t="str">
        <x:v>1005004_6</x:v>
      </x:c>
      <x:c r="B236" s="6" t="str">
        <x:v>1005</x:v>
      </x:c>
      <x:c r="C236" s="6" t="str">
        <x:v>1005004</x:v>
      </x:c>
      <x:c r="D236" s="6" t="str"/>
      <x:c r="E236" s="6" t="n">
        <x:v>6</x:v>
      </x:c>
      <x:c r="F236" s="6" t="n">
        <x:v>4</x:v>
      </x:c>
      <x:c r="G236" s="6" t="n">
        <x:v>0</x:v>
      </x:c>
      <x:c r="H236" s="7" t="str"/>
      <x:c r="I236" s="7" t="str">
        <x:v>[{"id": "2", "num": 30000}, {"id": "110152", "num": 7}, {"id": "111012", "num": 6}]</x:v>
      </x:c>
      <x:c r="J236" s="6" t="str">
        <x:v>https://raw.githubusercontent.com/Mar-7th/StarRailRes/dbe8cdfcfb0bf657b9fe1cf92d5537f118ccb487/index_new/cn/character_skill_trees.json</x:v>
      </x:c>
    </x:row>
    <x:row r="237" ht="38" customHeight="1">
      <x:c r="A237" s="6" t="str">
        <x:v>1005004_7</x:v>
      </x:c>
      <x:c r="B237" s="6" t="str">
        <x:v>1005</x:v>
      </x:c>
      <x:c r="C237" s="6" t="str">
        <x:v>1005004</x:v>
      </x:c>
      <x:c r="D237" s="6" t="str"/>
      <x:c r="E237" s="6" t="n">
        <x:v>7</x:v>
      </x:c>
      <x:c r="F237" s="6" t="n">
        <x:v>5</x:v>
      </x:c>
      <x:c r="G237" s="6" t="n">
        <x:v>0</x:v>
      </x:c>
      <x:c r="H237" s="7" t="str"/>
      <x:c r="I237" s="7" t="str">
        <x:v>[{"id": "2", "num": 45000}, {"id": "110153", "num": 3}, {"id": "111013", "num": 3}]</x:v>
      </x:c>
      <x:c r="J237" s="6" t="str">
        <x:v>https://raw.githubusercontent.com/Mar-7th/StarRailRes/dbe8cdfcfb0bf657b9fe1cf92d5537f118ccb487/index_new/cn/character_skill_trees.json</x:v>
      </x:c>
    </x:row>
    <x:row r="238" ht="53" customHeight="1">
      <x:c r="A238" s="6" t="str">
        <x:v>1005004_8</x:v>
      </x:c>
      <x:c r="B238" s="6" t="str">
        <x:v>1005</x:v>
      </x:c>
      <x:c r="C238" s="6" t="str">
        <x:v>1005004</x:v>
      </x:c>
      <x:c r="D238" s="6" t="str"/>
      <x:c r="E238" s="6" t="n">
        <x:v>8</x:v>
      </x:c>
      <x:c r="F238" s="6" t="n">
        <x:v>5</x:v>
      </x:c>
      <x:c r="G238" s="6" t="n">
        <x:v>0</x:v>
      </x:c>
      <x:c r="H238" s="7" t="str"/>
      <x:c r="I238" s="7" t="str">
        <x:v>[{"id": "2", "num": 80000}, {"id": "110153", "num": 5}, {"id": "110503", "num": 1}, {"id": "111013", "num": 4}]</x:v>
      </x:c>
      <x:c r="J238" s="6" t="str">
        <x:v>https://raw.githubusercontent.com/Mar-7th/StarRailRes/dbe8cdfcfb0bf657b9fe1cf92d5537f118ccb487/index_new/cn/character_skill_trees.json</x:v>
      </x:c>
    </x:row>
    <x:row r="239" ht="53" customHeight="1">
      <x:c r="A239" s="6" t="str">
        <x:v>1005004_9</x:v>
      </x:c>
      <x:c r="B239" s="6" t="str">
        <x:v>1005</x:v>
      </x:c>
      <x:c r="C239" s="6" t="str">
        <x:v>1005004</x:v>
      </x:c>
      <x:c r="D239" s="6" t="str"/>
      <x:c r="E239" s="6" t="n">
        <x:v>9</x:v>
      </x:c>
      <x:c r="F239" s="6" t="n">
        <x:v>6</x:v>
      </x:c>
      <x:c r="G239" s="6" t="n">
        <x:v>0</x:v>
      </x:c>
      <x:c r="H239" s="7" t="str"/>
      <x:c r="I239" s="7" t="str">
        <x:v>[{"id": "2", "num": 160000}, {"id": "110153", "num": 8}, {"id": "241", "num": 1}, {"id": "110503", "num": 1}]</x:v>
      </x:c>
      <x:c r="J239" s="6" t="str">
        <x:v>https://raw.githubusercontent.com/Mar-7th/StarRailRes/dbe8cdfcfb0bf657b9fe1cf92d5537f118ccb487/index_new/cn/character_skill_trees.json</x:v>
      </x:c>
    </x:row>
    <x:row r="240" ht="53" customHeight="1">
      <x:c r="A240" s="6" t="str">
        <x:v>1005004_10</x:v>
      </x:c>
      <x:c r="B240" s="6" t="str">
        <x:v>1005</x:v>
      </x:c>
      <x:c r="C240" s="6" t="str">
        <x:v>1005004</x:v>
      </x:c>
      <x:c r="D240" s="6" t="str"/>
      <x:c r="E240" s="6" t="n">
        <x:v>10</x:v>
      </x:c>
      <x:c r="F240" s="6" t="n">
        <x:v>6</x:v>
      </x:c>
      <x:c r="G240" s="6" t="n">
        <x:v>0</x:v>
      </x:c>
      <x:c r="H240" s="7" t="str"/>
      <x:c r="I240" s="7" t="str">
        <x:v>[{"id": "2", "num": 300000}, {"id": "110153", "num": 14}, {"id": "241", "num": 1}, {"id": "110503", "num": 1}]</x:v>
      </x:c>
      <x:c r="J240" s="6" t="str">
        <x:v>https://raw.githubusercontent.com/Mar-7th/StarRailRes/dbe8cdfcfb0bf657b9fe1cf92d5537f118ccb487/index_new/cn/character_skill_trees.json</x:v>
      </x:c>
    </x:row>
    <x:row r="241" ht="20" customHeight="1">
      <x:c r="A241" s="6" t="str">
        <x:v>1005007_1</x:v>
      </x:c>
      <x:c r="B241" s="6" t="str">
        <x:v>1005</x:v>
      </x:c>
      <x:c r="C241" s="6" t="str">
        <x:v>1005007</x:v>
      </x:c>
      <x:c r="D241" s="6" t="str"/>
      <x:c r="E241" s="6" t="n">
        <x:v>1</x:v>
      </x:c>
      <x:c r="F241" s="6" t="n">
        <x:v>0</x:v>
      </x:c>
      <x:c r="G241" s="6" t="n">
        <x:v>0</x:v>
      </x:c>
      <x:c r="H241" s="7" t="str"/>
      <x:c r="I241" s="7" t="str">
        <x:v>[]</x:v>
      </x:c>
      <x:c r="J241" s="6" t="str">
        <x:v>https://raw.githubusercontent.com/Mar-7th/StarRailRes/dbe8cdfcfb0bf657b9fe1cf92d5537f118ccb487/index_new/cn/character_skill_trees.json</x:v>
      </x:c>
    </x:row>
    <x:row r="242" ht="38" customHeight="1">
      <x:c r="A242" s="6" t="str">
        <x:v>1005101_1</x:v>
      </x:c>
      <x:c r="B242" s="6" t="str">
        <x:v>1005</x:v>
      </x:c>
      <x:c r="C242" s="6" t="str">
        <x:v>1005101</x:v>
      </x:c>
      <x:c r="D242" s="6" t="str">
        <x:v>折磨</x:v>
      </x:c>
      <x:c r="E242" s="6" t="n">
        <x:v>1</x:v>
      </x:c>
      <x:c r="F242" s="6" t="n">
        <x:v>2</x:v>
      </x:c>
      <x:c r="G242" s="6" t="n">
        <x:v>0</x:v>
      </x:c>
      <x:c r="H242" s="7" t="str">
        <x:v>施放终结技时，敌方目标由「其当前承受的触电状态立即产生伤害」变更为「其当前承受的所有持续伤害类负面状态立即产生伤害」。</x:v>
      </x:c>
      <x:c r="I242" s="7" t="str">
        <x:v>[{"id": "2", "num": 5000}, {"id": "110151", "num": 3}, {"id": "110503", "num": 1}]</x:v>
      </x:c>
      <x:c r="J242" s="6" t="str">
        <x:v>https://raw.githubusercontent.com/Mar-7th/StarRailRes/dbe8cdfcfb0bf657b9fe1cf92d5537f118ccb487/index_new/cn/character_skill_trees.json</x:v>
      </x:c>
    </x:row>
    <x:row r="243" ht="53" customHeight="1">
      <x:c r="A243" s="6" t="str">
        <x:v>1005102_1</x:v>
      </x:c>
      <x:c r="B243" s="6" t="str">
        <x:v>1005</x:v>
      </x:c>
      <x:c r="C243" s="6" t="str">
        <x:v>1005102</x:v>
      </x:c>
      <x:c r="D243" s="6" t="str">
        <x:v>掠夺</x:v>
      </x:c>
      <x:c r="E243" s="6" t="n">
        <x:v>1</x:v>
      </x:c>
      <x:c r="F243" s="6" t="n">
        <x:v>4</x:v>
      </x:c>
      <x:c r="G243" s="6" t="n">
        <x:v>0</x:v>
      </x:c>
      <x:c r="H243" s="7" t="str">
        <x:v>触电状态下的敌方目标被消灭时，卡芙卡额外恢复#1[i]点能量。</x:v>
      </x:c>
      <x:c r="I243" s="7" t="str">
        <x:v>[{"id": "2", "num": 20000}, {"id": "110152", "num": 5}, {"id": "241", "num": 1}, {"id": "110503", "num": 1}]</x:v>
      </x:c>
      <x:c r="J243" s="6" t="str">
        <x:v>https://raw.githubusercontent.com/Mar-7th/StarRailRes/dbe8cdfcfb0bf657b9fe1cf92d5537f118ccb487/index_new/cn/character_skill_trees.json</x:v>
      </x:c>
    </x:row>
    <x:row r="244" ht="53" customHeight="1">
      <x:c r="A244" s="6" t="str">
        <x:v>1005103_1</x:v>
      </x:c>
      <x:c r="B244" s="6" t="str">
        <x:v>1005</x:v>
      </x:c>
      <x:c r="C244" s="6" t="str">
        <x:v>1005103</x:v>
      </x:c>
      <x:c r="D244" s="6" t="str">
        <x:v>荆棘</x:v>
      </x:c>
      <x:c r="E244" s="6" t="n">
        <x:v>1</x:v>
      </x:c>
      <x:c r="F244" s="6" t="n">
        <x:v>6</x:v>
      </x:c>
      <x:c r="G244" s="6" t="n">
        <x:v>0</x:v>
      </x:c>
      <x:c r="H244" s="7" t="str">
        <x:v>终结技、秘技与天赋触发的追加攻击使敌方目标陷入的触电状态的基础概率提高#1[i]%。</x:v>
      </x:c>
      <x:c r="I244" s="7" t="str">
        <x:v>[{"id": "2", "num": 160000}, {"id": "110153", "num": 8}, {"id": "241", "num": 1}, {"id": "110503", "num": 1}]</x:v>
      </x:c>
      <x:c r="J244" s="6" t="str">
        <x:v>https://raw.githubusercontent.com/Mar-7th/StarRailRes/dbe8cdfcfb0bf657b9fe1cf92d5537f118ccb487/index_new/cn/character_skill_trees.json</x:v>
      </x:c>
    </x:row>
    <x:row r="245" ht="38" customHeight="1">
      <x:c r="A245" s="6" t="str">
        <x:v>1005201_1</x:v>
      </x:c>
      <x:c r="B245" s="6" t="str">
        <x:v>1005</x:v>
      </x:c>
      <x:c r="C245" s="6" t="str">
        <x:v>1005201</x:v>
      </x:c>
      <x:c r="D245" s="6" t="str">
        <x:v>攻击强化</x:v>
      </x:c>
      <x:c r="E245" s="6" t="n">
        <x:v>1</x:v>
      </x:c>
      <x:c r="F245" s="6" t="n">
        <x:v>0</x:v>
      </x:c>
      <x:c r="G245" s="6" t="n">
        <x:v>1</x:v>
      </x:c>
      <x:c r="H245" s="7" t="str"/>
      <x:c r="I245" s="7" t="str">
        <x:v>[{"id": "2", "num": 2500}, {"id": "111011", "num": 2}]</x:v>
      </x:c>
      <x:c r="J245" s="6" t="str">
        <x:v>https://raw.githubusercontent.com/Mar-7th/StarRailRes/dbe8cdfcfb0bf657b9fe1cf92d5537f118ccb487/index_new/cn/character_skill_trees.json</x:v>
      </x:c>
    </x:row>
    <x:row r="246" ht="38" customHeight="1">
      <x:c r="A246" s="6" t="str">
        <x:v>1005202_1</x:v>
      </x:c>
      <x:c r="B246" s="6" t="str">
        <x:v>1005</x:v>
      </x:c>
      <x:c r="C246" s="6" t="str">
        <x:v>1005202</x:v>
      </x:c>
      <x:c r="D246" s="6" t="str">
        <x:v>效果命中强化</x:v>
      </x:c>
      <x:c r="E246" s="6" t="n">
        <x:v>1</x:v>
      </x:c>
      <x:c r="F246" s="6" t="n">
        <x:v>2</x:v>
      </x:c>
      <x:c r="G246" s="6" t="n">
        <x:v>0</x:v>
      </x:c>
      <x:c r="H246" s="7" t="str"/>
      <x:c r="I246" s="7" t="str">
        <x:v>[{"id": "2", "num": 5000}, {"id": "110151", "num": 3}, {"id": "111011", "num": 6}]</x:v>
      </x:c>
      <x:c r="J246" s="6" t="str">
        <x:v>https://raw.githubusercontent.com/Mar-7th/StarRailRes/dbe8cdfcfb0bf657b9fe1cf92d5537f118ccb487/index_new/cn/character_skill_trees.json</x:v>
      </x:c>
    </x:row>
    <x:row r="247" ht="38" customHeight="1">
      <x:c r="A247" s="6" t="str">
        <x:v>1005203_1</x:v>
      </x:c>
      <x:c r="B247" s="6" t="str">
        <x:v>1005</x:v>
      </x:c>
      <x:c r="C247" s="6" t="str">
        <x:v>1005203</x:v>
      </x:c>
      <x:c r="D247" s="6" t="str">
        <x:v>攻击强化</x:v>
      </x:c>
      <x:c r="E247" s="6" t="n">
        <x:v>1</x:v>
      </x:c>
      <x:c r="F247" s="6" t="n">
        <x:v>3</x:v>
      </x:c>
      <x:c r="G247" s="6" t="n">
        <x:v>0</x:v>
      </x:c>
      <x:c r="H247" s="7" t="str"/>
      <x:c r="I247" s="7" t="str">
        <x:v>[{"id": "2", "num": 10000}, {"id": "110152", "num": 3}, {"id": "111012", "num": 3}]</x:v>
      </x:c>
      <x:c r="J247" s="6" t="str">
        <x:v>https://raw.githubusercontent.com/Mar-7th/StarRailRes/dbe8cdfcfb0bf657b9fe1cf92d5537f118ccb487/index_new/cn/character_skill_trees.json</x:v>
      </x:c>
    </x:row>
    <x:row r="248" ht="38" customHeight="1">
      <x:c r="A248" s="6" t="str">
        <x:v>1005204_1</x:v>
      </x:c>
      <x:c r="B248" s="6" t="str">
        <x:v>1005</x:v>
      </x:c>
      <x:c r="C248" s="6" t="str">
        <x:v>1005204</x:v>
      </x:c>
      <x:c r="D248" s="6" t="str">
        <x:v>生命强化</x:v>
      </x:c>
      <x:c r="E248" s="6" t="n">
        <x:v>1</x:v>
      </x:c>
      <x:c r="F248" s="6" t="n">
        <x:v>3</x:v>
      </x:c>
      <x:c r="G248" s="6" t="n">
        <x:v>0</x:v>
      </x:c>
      <x:c r="H248" s="7" t="str"/>
      <x:c r="I248" s="7" t="str">
        <x:v>[{"id": "2", "num": 10000}, {"id": "110152", "num": 3}, {"id": "111012", "num": 3}]</x:v>
      </x:c>
      <x:c r="J248" s="6" t="str">
        <x:v>https://raw.githubusercontent.com/Mar-7th/StarRailRes/dbe8cdfcfb0bf657b9fe1cf92d5537f118ccb487/index_new/cn/character_skill_trees.json</x:v>
      </x:c>
    </x:row>
    <x:row r="249" ht="38" customHeight="1">
      <x:c r="A249" s="6" t="str">
        <x:v>1005205_1</x:v>
      </x:c>
      <x:c r="B249" s="6" t="str">
        <x:v>1005</x:v>
      </x:c>
      <x:c r="C249" s="6" t="str">
        <x:v>1005205</x:v>
      </x:c>
      <x:c r="D249" s="6" t="str">
        <x:v>攻击强化</x:v>
      </x:c>
      <x:c r="E249" s="6" t="n">
        <x:v>1</x:v>
      </x:c>
      <x:c r="F249" s="6" t="n">
        <x:v>4</x:v>
      </x:c>
      <x:c r="G249" s="6" t="n">
        <x:v>0</x:v>
      </x:c>
      <x:c r="H249" s="7" t="str"/>
      <x:c r="I249" s="7" t="str">
        <x:v>[{"id": "2", "num": 20000}, {"id": "110152", "num": 5}, {"id": "111012", "num": 4}]</x:v>
      </x:c>
      <x:c r="J249" s="6" t="str">
        <x:v>https://raw.githubusercontent.com/Mar-7th/StarRailRes/dbe8cdfcfb0bf657b9fe1cf92d5537f118ccb487/index_new/cn/character_skill_trees.json</x:v>
      </x:c>
    </x:row>
    <x:row r="250" ht="38" customHeight="1">
      <x:c r="A250" s="6" t="str">
        <x:v>1005206_1</x:v>
      </x:c>
      <x:c r="B250" s="6" t="str">
        <x:v>1005</x:v>
      </x:c>
      <x:c r="C250" s="6" t="str">
        <x:v>1005206</x:v>
      </x:c>
      <x:c r="D250" s="6" t="str">
        <x:v>效果命中强化</x:v>
      </x:c>
      <x:c r="E250" s="6" t="n">
        <x:v>1</x:v>
      </x:c>
      <x:c r="F250" s="6" t="n">
        <x:v>5</x:v>
      </x:c>
      <x:c r="G250" s="6" t="n">
        <x:v>0</x:v>
      </x:c>
      <x:c r="H250" s="7" t="str"/>
      <x:c r="I250" s="7" t="str">
        <x:v>[{"id": "2", "num": 45000}, {"id": "110153", "num": 3}, {"id": "111013", "num": 3}]</x:v>
      </x:c>
      <x:c r="J250" s="6" t="str">
        <x:v>https://raw.githubusercontent.com/Mar-7th/StarRailRes/dbe8cdfcfb0bf657b9fe1cf92d5537f118ccb487/index_new/cn/character_skill_trees.json</x:v>
      </x:c>
    </x:row>
    <x:row r="251" ht="38" customHeight="1">
      <x:c r="A251" s="6" t="str">
        <x:v>1005207_1</x:v>
      </x:c>
      <x:c r="B251" s="6" t="str">
        <x:v>1005</x:v>
      </x:c>
      <x:c r="C251" s="6" t="str">
        <x:v>1005207</x:v>
      </x:c>
      <x:c r="D251" s="6" t="str">
        <x:v>攻击强化</x:v>
      </x:c>
      <x:c r="E251" s="6" t="n">
        <x:v>1</x:v>
      </x:c>
      <x:c r="F251" s="6" t="n">
        <x:v>5</x:v>
      </x:c>
      <x:c r="G251" s="6" t="n">
        <x:v>0</x:v>
      </x:c>
      <x:c r="H251" s="7" t="str"/>
      <x:c r="I251" s="7" t="str">
        <x:v>[{"id": "2", "num": 45000}, {"id": "110153", "num": 3}, {"id": "111013", "num": 3}]</x:v>
      </x:c>
      <x:c r="J251" s="6" t="str">
        <x:v>https://raw.githubusercontent.com/Mar-7th/StarRailRes/dbe8cdfcfb0bf657b9fe1cf92d5537f118ccb487/index_new/cn/character_skill_trees.json</x:v>
      </x:c>
    </x:row>
    <x:row r="252" ht="38" customHeight="1">
      <x:c r="A252" s="6" t="str">
        <x:v>1005208_1</x:v>
      </x:c>
      <x:c r="B252" s="6" t="str">
        <x:v>1005</x:v>
      </x:c>
      <x:c r="C252" s="6" t="str">
        <x:v>1005208</x:v>
      </x:c>
      <x:c r="D252" s="6" t="str">
        <x:v>生命强化</x:v>
      </x:c>
      <x:c r="E252" s="6" t="n">
        <x:v>1</x:v>
      </x:c>
      <x:c r="F252" s="6" t="n">
        <x:v>6</x:v>
      </x:c>
      <x:c r="G252" s="6" t="n">
        <x:v>0</x:v>
      </x:c>
      <x:c r="H252" s="7" t="str"/>
      <x:c r="I252" s="7" t="str">
        <x:v>[{"id": "2", "num": 160000}, {"id": "110153", "num": 8}, {"id": "111013", "num": 8}]</x:v>
      </x:c>
      <x:c r="J252" s="6" t="str">
        <x:v>https://raw.githubusercontent.com/Mar-7th/StarRailRes/dbe8cdfcfb0bf657b9fe1cf92d5537f118ccb487/index_new/cn/character_skill_trees.json</x:v>
      </x:c>
    </x:row>
    <x:row r="253" ht="38" customHeight="1">
      <x:c r="A253" s="6" t="str">
        <x:v>1005209_1</x:v>
      </x:c>
      <x:c r="B253" s="6" t="str">
        <x:v>1005</x:v>
      </x:c>
      <x:c r="C253" s="6" t="str">
        <x:v>1005209</x:v>
      </x:c>
      <x:c r="D253" s="6" t="str">
        <x:v>效果命中强化</x:v>
      </x:c>
      <x:c r="E253" s="6" t="n">
        <x:v>1</x:v>
      </x:c>
      <x:c r="F253" s="6" t="n">
        <x:v>0</x:v>
      </x:c>
      <x:c r="G253" s="6" t="n">
        <x:v>75</x:v>
      </x:c>
      <x:c r="H253" s="7" t="str"/>
      <x:c r="I253" s="7" t="str">
        <x:v>[{"id": "2", "num": 160000}, {"id": "110153", "num": 8}, {"id": "111013", "num": 8}]</x:v>
      </x:c>
      <x:c r="J253" s="6" t="str">
        <x:v>https://raw.githubusercontent.com/Mar-7th/StarRailRes/dbe8cdfcfb0bf657b9fe1cf92d5537f118ccb487/index_new/cn/character_skill_trees.json</x:v>
      </x:c>
    </x:row>
    <x:row r="254" ht="38" customHeight="1">
      <x:c r="A254" s="6" t="str">
        <x:v>1005210_1</x:v>
      </x:c>
      <x:c r="B254" s="6" t="str">
        <x:v>1005</x:v>
      </x:c>
      <x:c r="C254" s="6" t="str">
        <x:v>1005210</x:v>
      </x:c>
      <x:c r="D254" s="6" t="str">
        <x:v>攻击强化</x:v>
      </x:c>
      <x:c r="E254" s="6" t="n">
        <x:v>1</x:v>
      </x:c>
      <x:c r="F254" s="6" t="n">
        <x:v>0</x:v>
      </x:c>
      <x:c r="G254" s="6" t="n">
        <x:v>80</x:v>
      </x:c>
      <x:c r="H254" s="7" t="str"/>
      <x:c r="I254" s="7" t="str">
        <x:v>[{"id": "2", "num": 160000}, {"id": "110153", "num": 8}, {"id": "111013", "num": 8}]</x:v>
      </x:c>
      <x:c r="J254" s="6" t="str">
        <x:v>https://raw.githubusercontent.com/Mar-7th/StarRailRes/dbe8cdfcfb0bf657b9fe1cf92d5537f118ccb487/index_new/cn/character_skill_trees.json</x:v>
      </x:c>
    </x:row>
    <x:row r="255" ht="20" customHeight="1">
      <x:c r="A255" s="6" t="str">
        <x:v>1006001_1</x:v>
      </x:c>
      <x:c r="B255" s="6" t="str">
        <x:v>1006</x:v>
      </x:c>
      <x:c r="C255" s="6" t="str">
        <x:v>1006001</x:v>
      </x:c>
      <x:c r="D255" s="6" t="str"/>
      <x:c r="E255" s="6" t="n">
        <x:v>1</x:v>
      </x:c>
      <x:c r="F255" s="6" t="n">
        <x:v>0</x:v>
      </x:c>
      <x:c r="G255" s="6" t="n">
        <x:v>0</x:v>
      </x:c>
      <x:c r="H255" s="7" t="str"/>
      <x:c r="I255" s="7" t="str">
        <x:v>[]</x:v>
      </x:c>
      <x:c r="J255" s="6" t="str">
        <x:v>https://raw.githubusercontent.com/Mar-7th/StarRailRes/dbe8cdfcfb0bf657b9fe1cf92d5537f118ccb487/index_new/cn/character_skill_trees.json</x:v>
      </x:c>
    </x:row>
    <x:row r="256" ht="38" customHeight="1">
      <x:c r="A256" s="6" t="str">
        <x:v>1006001_2</x:v>
      </x:c>
      <x:c r="B256" s="6" t="str">
        <x:v>1006</x:v>
      </x:c>
      <x:c r="C256" s="6" t="str">
        <x:v>1006001</x:v>
      </x:c>
      <x:c r="D256" s="6" t="str"/>
      <x:c r="E256" s="6" t="n">
        <x:v>2</x:v>
      </x:c>
      <x:c r="F256" s="6" t="n">
        <x:v>2</x:v>
      </x:c>
      <x:c r="G256" s="6" t="n">
        <x:v>0</x:v>
      </x:c>
      <x:c r="H256" s="7" t="str"/>
      <x:c r="I256" s="7" t="str">
        <x:v>[{"id": "2", "num": 5000}, {"id": "110151", "num": 3}, {"id": "112011", "num": 6}]</x:v>
      </x:c>
      <x:c r="J256" s="6" t="str">
        <x:v>https://raw.githubusercontent.com/Mar-7th/StarRailRes/dbe8cdfcfb0bf657b9fe1cf92d5537f118ccb487/index_new/cn/character_skill_trees.json</x:v>
      </x:c>
    </x:row>
    <x:row r="257" ht="38" customHeight="1">
      <x:c r="A257" s="6" t="str">
        <x:v>1006001_3</x:v>
      </x:c>
      <x:c r="B257" s="6" t="str">
        <x:v>1006</x:v>
      </x:c>
      <x:c r="C257" s="6" t="str">
        <x:v>1006001</x:v>
      </x:c>
      <x:c r="D257" s="6" t="str"/>
      <x:c r="E257" s="6" t="n">
        <x:v>3</x:v>
      </x:c>
      <x:c r="F257" s="6" t="n">
        <x:v>3</x:v>
      </x:c>
      <x:c r="G257" s="6" t="n">
        <x:v>0</x:v>
      </x:c>
      <x:c r="H257" s="7" t="str"/>
      <x:c r="I257" s="7" t="str">
        <x:v>[{"id": "2", "num": 10000}, {"id": "110152", "num": 3}, {"id": "112012", "num": 3}]</x:v>
      </x:c>
      <x:c r="J257" s="6" t="str">
        <x:v>https://raw.githubusercontent.com/Mar-7th/StarRailRes/dbe8cdfcfb0bf657b9fe1cf92d5537f118ccb487/index_new/cn/character_skill_trees.json</x:v>
      </x:c>
    </x:row>
    <x:row r="258" ht="38" customHeight="1">
      <x:c r="A258" s="6" t="str">
        <x:v>1006001_4</x:v>
      </x:c>
      <x:c r="B258" s="6" t="str">
        <x:v>1006</x:v>
      </x:c>
      <x:c r="C258" s="6" t="str">
        <x:v>1006001</x:v>
      </x:c>
      <x:c r="D258" s="6" t="str"/>
      <x:c r="E258" s="6" t="n">
        <x:v>4</x:v>
      </x:c>
      <x:c r="F258" s="6" t="n">
        <x:v>4</x:v>
      </x:c>
      <x:c r="G258" s="6" t="n">
        <x:v>0</x:v>
      </x:c>
      <x:c r="H258" s="7" t="str"/>
      <x:c r="I258" s="7" t="str">
        <x:v>[{"id": "2", "num": 20000}, {"id": "110152", "num": 5}, {"id": "112012", "num": 4}]</x:v>
      </x:c>
      <x:c r="J258" s="6" t="str">
        <x:v>https://raw.githubusercontent.com/Mar-7th/StarRailRes/dbe8cdfcfb0bf657b9fe1cf92d5537f118ccb487/index_new/cn/character_skill_trees.json</x:v>
      </x:c>
    </x:row>
    <x:row r="259" ht="38" customHeight="1">
      <x:c r="A259" s="6" t="str">
        <x:v>1006001_5</x:v>
      </x:c>
      <x:c r="B259" s="6" t="str">
        <x:v>1006</x:v>
      </x:c>
      <x:c r="C259" s="6" t="str">
        <x:v>1006001</x:v>
      </x:c>
      <x:c r="D259" s="6" t="str"/>
      <x:c r="E259" s="6" t="n">
        <x:v>5</x:v>
      </x:c>
      <x:c r="F259" s="6" t="n">
        <x:v>5</x:v>
      </x:c>
      <x:c r="G259" s="6" t="n">
        <x:v>0</x:v>
      </x:c>
      <x:c r="H259" s="7" t="str"/>
      <x:c r="I259" s="7" t="str">
        <x:v>[{"id": "2", "num": 45000}, {"id": "110153", "num": 3}, {"id": "112013", "num": 3}]</x:v>
      </x:c>
      <x:c r="J259" s="6" t="str">
        <x:v>https://raw.githubusercontent.com/Mar-7th/StarRailRes/dbe8cdfcfb0bf657b9fe1cf92d5537f118ccb487/index_new/cn/character_skill_trees.json</x:v>
      </x:c>
    </x:row>
    <x:row r="260" ht="38" customHeight="1">
      <x:c r="A260" s="6" t="str">
        <x:v>1006001_6</x:v>
      </x:c>
      <x:c r="B260" s="6" t="str">
        <x:v>1006</x:v>
      </x:c>
      <x:c r="C260" s="6" t="str">
        <x:v>1006001</x:v>
      </x:c>
      <x:c r="D260" s="6" t="str"/>
      <x:c r="E260" s="6" t="n">
        <x:v>6</x:v>
      </x:c>
      <x:c r="F260" s="6" t="n">
        <x:v>6</x:v>
      </x:c>
      <x:c r="G260" s="6" t="n">
        <x:v>0</x:v>
      </x:c>
      <x:c r="H260" s="7" t="str"/>
      <x:c r="I260" s="7" t="str">
        <x:v>[{"id": "2", "num": 160000}, {"id": "110153", "num": 8}, {"id": "112013", "num": 4}]</x:v>
      </x:c>
      <x:c r="J260" s="6" t="str">
        <x:v>https://raw.githubusercontent.com/Mar-7th/StarRailRes/dbe8cdfcfb0bf657b9fe1cf92d5537f118ccb487/index_new/cn/character_skill_trees.json</x:v>
      </x:c>
    </x:row>
    <x:row r="261" ht="20" customHeight="1">
      <x:c r="A261" s="6" t="str">
        <x:v>1006002_1</x:v>
      </x:c>
      <x:c r="B261" s="6" t="str">
        <x:v>1006</x:v>
      </x:c>
      <x:c r="C261" s="6" t="str">
        <x:v>1006002</x:v>
      </x:c>
      <x:c r="D261" s="6" t="str"/>
      <x:c r="E261" s="6" t="n">
        <x:v>1</x:v>
      </x:c>
      <x:c r="F261" s="6" t="n">
        <x:v>0</x:v>
      </x:c>
      <x:c r="G261" s="6" t="n">
        <x:v>0</x:v>
      </x:c>
      <x:c r="H261" s="7" t="str"/>
      <x:c r="I261" s="7" t="str">
        <x:v>[]</x:v>
      </x:c>
      <x:c r="J261" s="6" t="str">
        <x:v>https://raw.githubusercontent.com/Mar-7th/StarRailRes/dbe8cdfcfb0bf657b9fe1cf92d5537f118ccb487/index_new/cn/character_skill_trees.json</x:v>
      </x:c>
    </x:row>
    <x:row r="262" ht="38" customHeight="1">
      <x:c r="A262" s="6" t="str">
        <x:v>1006002_2</x:v>
      </x:c>
      <x:c r="B262" s="6" t="str">
        <x:v>1006</x:v>
      </x:c>
      <x:c r="C262" s="6" t="str">
        <x:v>1006002</x:v>
      </x:c>
      <x:c r="D262" s="6" t="str"/>
      <x:c r="E262" s="6" t="n">
        <x:v>2</x:v>
      </x:c>
      <x:c r="F262" s="6" t="n">
        <x:v>1</x:v>
      </x:c>
      <x:c r="G262" s="6" t="n">
        <x:v>0</x:v>
      </x:c>
      <x:c r="H262" s="7" t="str"/>
      <x:c r="I262" s="7" t="str">
        <x:v>[{"id": "2", "num": 2500}, {"id": "112011", "num": 3}]</x:v>
      </x:c>
      <x:c r="J262" s="6" t="str">
        <x:v>https://raw.githubusercontent.com/Mar-7th/StarRailRes/dbe8cdfcfb0bf657b9fe1cf92d5537f118ccb487/index_new/cn/character_skill_trees.json</x:v>
      </x:c>
    </x:row>
    <x:row r="263" ht="38" customHeight="1">
      <x:c r="A263" s="6" t="str">
        <x:v>1006002_3</x:v>
      </x:c>
      <x:c r="B263" s="6" t="str">
        <x:v>1006</x:v>
      </x:c>
      <x:c r="C263" s="6" t="str">
        <x:v>1006002</x:v>
      </x:c>
      <x:c r="D263" s="6" t="str"/>
      <x:c r="E263" s="6" t="n">
        <x:v>3</x:v>
      </x:c>
      <x:c r="F263" s="6" t="n">
        <x:v>2</x:v>
      </x:c>
      <x:c r="G263" s="6" t="n">
        <x:v>0</x:v>
      </x:c>
      <x:c r="H263" s="7" t="str"/>
      <x:c r="I263" s="7" t="str">
        <x:v>[{"id": "2", "num": 5000}, {"id": "110151", "num": 3}, {"id": "112011", "num": 6}]</x:v>
      </x:c>
      <x:c r="J263" s="6" t="str">
        <x:v>https://raw.githubusercontent.com/Mar-7th/StarRailRes/dbe8cdfcfb0bf657b9fe1cf92d5537f118ccb487/index_new/cn/character_skill_trees.json</x:v>
      </x:c>
    </x:row>
    <x:row r="264" ht="38" customHeight="1">
      <x:c r="A264" s="6" t="str">
        <x:v>1006002_4</x:v>
      </x:c>
      <x:c r="B264" s="6" t="str">
        <x:v>1006</x:v>
      </x:c>
      <x:c r="C264" s="6" t="str">
        <x:v>1006002</x:v>
      </x:c>
      <x:c r="D264" s="6" t="str"/>
      <x:c r="E264" s="6" t="n">
        <x:v>4</x:v>
      </x:c>
      <x:c r="F264" s="6" t="n">
        <x:v>3</x:v>
      </x:c>
      <x:c r="G264" s="6" t="n">
        <x:v>0</x:v>
      </x:c>
      <x:c r="H264" s="7" t="str"/>
      <x:c r="I264" s="7" t="str">
        <x:v>[{"id": "2", "num": 10000}, {"id": "110152", "num": 3}, {"id": "112012", "num": 3}]</x:v>
      </x:c>
      <x:c r="J264" s="6" t="str">
        <x:v>https://raw.githubusercontent.com/Mar-7th/StarRailRes/dbe8cdfcfb0bf657b9fe1cf92d5537f118ccb487/index_new/cn/character_skill_trees.json</x:v>
      </x:c>
    </x:row>
    <x:row r="265" ht="38" customHeight="1">
      <x:c r="A265" s="6" t="str">
        <x:v>1006002_5</x:v>
      </x:c>
      <x:c r="B265" s="6" t="str">
        <x:v>1006</x:v>
      </x:c>
      <x:c r="C265" s="6" t="str">
        <x:v>1006002</x:v>
      </x:c>
      <x:c r="D265" s="6" t="str"/>
      <x:c r="E265" s="6" t="n">
        <x:v>5</x:v>
      </x:c>
      <x:c r="F265" s="6" t="n">
        <x:v>4</x:v>
      </x:c>
      <x:c r="G265" s="6" t="n">
        <x:v>0</x:v>
      </x:c>
      <x:c r="H265" s="7" t="str"/>
      <x:c r="I265" s="7" t="str">
        <x:v>[{"id": "2", "num": 20000}, {"id": "110152", "num": 5}, {"id": "112012", "num": 4}]</x:v>
      </x:c>
      <x:c r="J265" s="6" t="str">
        <x:v>https://raw.githubusercontent.com/Mar-7th/StarRailRes/dbe8cdfcfb0bf657b9fe1cf92d5537f118ccb487/index_new/cn/character_skill_trees.json</x:v>
      </x:c>
    </x:row>
    <x:row r="266" ht="38" customHeight="1">
      <x:c r="A266" s="6" t="str">
        <x:v>1006002_6</x:v>
      </x:c>
      <x:c r="B266" s="6" t="str">
        <x:v>1006</x:v>
      </x:c>
      <x:c r="C266" s="6" t="str">
        <x:v>1006002</x:v>
      </x:c>
      <x:c r="D266" s="6" t="str"/>
      <x:c r="E266" s="6" t="n">
        <x:v>6</x:v>
      </x:c>
      <x:c r="F266" s="6" t="n">
        <x:v>4</x:v>
      </x:c>
      <x:c r="G266" s="6" t="n">
        <x:v>0</x:v>
      </x:c>
      <x:c r="H266" s="7" t="str"/>
      <x:c r="I266" s="7" t="str">
        <x:v>[{"id": "2", "num": 30000}, {"id": "110152", "num": 7}, {"id": "112012", "num": 6}]</x:v>
      </x:c>
      <x:c r="J266" s="6" t="str">
        <x:v>https://raw.githubusercontent.com/Mar-7th/StarRailRes/dbe8cdfcfb0bf657b9fe1cf92d5537f118ccb487/index_new/cn/character_skill_trees.json</x:v>
      </x:c>
    </x:row>
    <x:row r="267" ht="38" customHeight="1">
      <x:c r="A267" s="6" t="str">
        <x:v>1006002_7</x:v>
      </x:c>
      <x:c r="B267" s="6" t="str">
        <x:v>1006</x:v>
      </x:c>
      <x:c r="C267" s="6" t="str">
        <x:v>1006002</x:v>
      </x:c>
      <x:c r="D267" s="6" t="str"/>
      <x:c r="E267" s="6" t="n">
        <x:v>7</x:v>
      </x:c>
      <x:c r="F267" s="6" t="n">
        <x:v>5</x:v>
      </x:c>
      <x:c r="G267" s="6" t="n">
        <x:v>0</x:v>
      </x:c>
      <x:c r="H267" s="7" t="str"/>
      <x:c r="I267" s="7" t="str">
        <x:v>[{"id": "2", "num": 45000}, {"id": "110153", "num": 3}, {"id": "112013", "num": 3}]</x:v>
      </x:c>
      <x:c r="J267" s="6" t="str">
        <x:v>https://raw.githubusercontent.com/Mar-7th/StarRailRes/dbe8cdfcfb0bf657b9fe1cf92d5537f118ccb487/index_new/cn/character_skill_trees.json</x:v>
      </x:c>
    </x:row>
    <x:row r="268" ht="53" customHeight="1">
      <x:c r="A268" s="6" t="str">
        <x:v>1006002_8</x:v>
      </x:c>
      <x:c r="B268" s="6" t="str">
        <x:v>1006</x:v>
      </x:c>
      <x:c r="C268" s="6" t="str">
        <x:v>1006002</x:v>
      </x:c>
      <x:c r="D268" s="6" t="str"/>
      <x:c r="E268" s="6" t="n">
        <x:v>8</x:v>
      </x:c>
      <x:c r="F268" s="6" t="n">
        <x:v>5</x:v>
      </x:c>
      <x:c r="G268" s="6" t="n">
        <x:v>0</x:v>
      </x:c>
      <x:c r="H268" s="7" t="str"/>
      <x:c r="I268" s="7" t="str">
        <x:v>[{"id": "2", "num": 80000}, {"id": "110153", "num": 5}, {"id": "110501", "num": 1}, {"id": "112013", "num": 4}]</x:v>
      </x:c>
      <x:c r="J268" s="6" t="str">
        <x:v>https://raw.githubusercontent.com/Mar-7th/StarRailRes/dbe8cdfcfb0bf657b9fe1cf92d5537f118ccb487/index_new/cn/character_skill_trees.json</x:v>
      </x:c>
    </x:row>
    <x:row r="269" ht="53" customHeight="1">
      <x:c r="A269" s="6" t="str">
        <x:v>1006002_9</x:v>
      </x:c>
      <x:c r="B269" s="6" t="str">
        <x:v>1006</x:v>
      </x:c>
      <x:c r="C269" s="6" t="str">
        <x:v>1006002</x:v>
      </x:c>
      <x:c r="D269" s="6" t="str"/>
      <x:c r="E269" s="6" t="n">
        <x:v>9</x:v>
      </x:c>
      <x:c r="F269" s="6" t="n">
        <x:v>6</x:v>
      </x:c>
      <x:c r="G269" s="6" t="n">
        <x:v>0</x:v>
      </x:c>
      <x:c r="H269" s="7" t="str"/>
      <x:c r="I269" s="7" t="str">
        <x:v>[{"id": "2", "num": 160000}, {"id": "110153", "num": 8}, {"id": "241", "num": 1}, {"id": "110501", "num": 1}]</x:v>
      </x:c>
      <x:c r="J269" s="6" t="str">
        <x:v>https://raw.githubusercontent.com/Mar-7th/StarRailRes/dbe8cdfcfb0bf657b9fe1cf92d5537f118ccb487/index_new/cn/character_skill_trees.json</x:v>
      </x:c>
    </x:row>
    <x:row r="270" ht="53" customHeight="1">
      <x:c r="A270" s="6" t="str">
        <x:v>1006002_10</x:v>
      </x:c>
      <x:c r="B270" s="6" t="str">
        <x:v>1006</x:v>
      </x:c>
      <x:c r="C270" s="6" t="str">
        <x:v>1006002</x:v>
      </x:c>
      <x:c r="D270" s="6" t="str"/>
      <x:c r="E270" s="6" t="n">
        <x:v>10</x:v>
      </x:c>
      <x:c r="F270" s="6" t="n">
        <x:v>6</x:v>
      </x:c>
      <x:c r="G270" s="6" t="n">
        <x:v>0</x:v>
      </x:c>
      <x:c r="H270" s="7" t="str"/>
      <x:c r="I270" s="7" t="str">
        <x:v>[{"id": "2", "num": 300000}, {"id": "110153", "num": 14}, {"id": "241", "num": 1}, {"id": "110501", "num": 1}]</x:v>
      </x:c>
      <x:c r="J270" s="6" t="str">
        <x:v>https://raw.githubusercontent.com/Mar-7th/StarRailRes/dbe8cdfcfb0bf657b9fe1cf92d5537f118ccb487/index_new/cn/character_skill_trees.json</x:v>
      </x:c>
    </x:row>
    <x:row r="271" ht="20" customHeight="1">
      <x:c r="A271" s="6" t="str">
        <x:v>1006003_1</x:v>
      </x:c>
      <x:c r="B271" s="6" t="str">
        <x:v>1006</x:v>
      </x:c>
      <x:c r="C271" s="6" t="str">
        <x:v>1006003</x:v>
      </x:c>
      <x:c r="D271" s="6" t="str"/>
      <x:c r="E271" s="6" t="n">
        <x:v>1</x:v>
      </x:c>
      <x:c r="F271" s="6" t="n">
        <x:v>0</x:v>
      </x:c>
      <x:c r="G271" s="6" t="n">
        <x:v>0</x:v>
      </x:c>
      <x:c r="H271" s="7" t="str"/>
      <x:c r="I271" s="7" t="str">
        <x:v>[]</x:v>
      </x:c>
      <x:c r="J271" s="6" t="str">
        <x:v>https://raw.githubusercontent.com/Mar-7th/StarRailRes/dbe8cdfcfb0bf657b9fe1cf92d5537f118ccb487/index_new/cn/character_skill_trees.json</x:v>
      </x:c>
    </x:row>
    <x:row r="272" ht="38" customHeight="1">
      <x:c r="A272" s="6" t="str">
        <x:v>1006003_2</x:v>
      </x:c>
      <x:c r="B272" s="6" t="str">
        <x:v>1006</x:v>
      </x:c>
      <x:c r="C272" s="6" t="str">
        <x:v>1006003</x:v>
      </x:c>
      <x:c r="D272" s="6" t="str"/>
      <x:c r="E272" s="6" t="n">
        <x:v>2</x:v>
      </x:c>
      <x:c r="F272" s="6" t="n">
        <x:v>1</x:v>
      </x:c>
      <x:c r="G272" s="6" t="n">
        <x:v>0</x:v>
      </x:c>
      <x:c r="H272" s="7" t="str"/>
      <x:c r="I272" s="7" t="str">
        <x:v>[{"id": "2", "num": 2500}, {"id": "112011", "num": 3}]</x:v>
      </x:c>
      <x:c r="J272" s="6" t="str">
        <x:v>https://raw.githubusercontent.com/Mar-7th/StarRailRes/dbe8cdfcfb0bf657b9fe1cf92d5537f118ccb487/index_new/cn/character_skill_trees.json</x:v>
      </x:c>
    </x:row>
    <x:row r="273" ht="38" customHeight="1">
      <x:c r="A273" s="6" t="str">
        <x:v>1006003_3</x:v>
      </x:c>
      <x:c r="B273" s="6" t="str">
        <x:v>1006</x:v>
      </x:c>
      <x:c r="C273" s="6" t="str">
        <x:v>1006003</x:v>
      </x:c>
      <x:c r="D273" s="6" t="str"/>
      <x:c r="E273" s="6" t="n">
        <x:v>3</x:v>
      </x:c>
      <x:c r="F273" s="6" t="n">
        <x:v>2</x:v>
      </x:c>
      <x:c r="G273" s="6" t="n">
        <x:v>0</x:v>
      </x:c>
      <x:c r="H273" s="7" t="str"/>
      <x:c r="I273" s="7" t="str">
        <x:v>[{"id": "2", "num": 5000}, {"id": "110151", "num": 3}, {"id": "112011", "num": 6}]</x:v>
      </x:c>
      <x:c r="J273" s="6" t="str">
        <x:v>https://raw.githubusercontent.com/Mar-7th/StarRailRes/dbe8cdfcfb0bf657b9fe1cf92d5537f118ccb487/index_new/cn/character_skill_trees.json</x:v>
      </x:c>
    </x:row>
    <x:row r="274" ht="38" customHeight="1">
      <x:c r="A274" s="6" t="str">
        <x:v>1006003_4</x:v>
      </x:c>
      <x:c r="B274" s="6" t="str">
        <x:v>1006</x:v>
      </x:c>
      <x:c r="C274" s="6" t="str">
        <x:v>1006003</x:v>
      </x:c>
      <x:c r="D274" s="6" t="str"/>
      <x:c r="E274" s="6" t="n">
        <x:v>4</x:v>
      </x:c>
      <x:c r="F274" s="6" t="n">
        <x:v>3</x:v>
      </x:c>
      <x:c r="G274" s="6" t="n">
        <x:v>0</x:v>
      </x:c>
      <x:c r="H274" s="7" t="str"/>
      <x:c r="I274" s="7" t="str">
        <x:v>[{"id": "2", "num": 10000}, {"id": "110152", "num": 3}, {"id": "112012", "num": 3}]</x:v>
      </x:c>
      <x:c r="J274" s="6" t="str">
        <x:v>https://raw.githubusercontent.com/Mar-7th/StarRailRes/dbe8cdfcfb0bf657b9fe1cf92d5537f118ccb487/index_new/cn/character_skill_trees.json</x:v>
      </x:c>
    </x:row>
    <x:row r="275" ht="38" customHeight="1">
      <x:c r="A275" s="6" t="str">
        <x:v>1006003_5</x:v>
      </x:c>
      <x:c r="B275" s="6" t="str">
        <x:v>1006</x:v>
      </x:c>
      <x:c r="C275" s="6" t="str">
        <x:v>1006003</x:v>
      </x:c>
      <x:c r="D275" s="6" t="str"/>
      <x:c r="E275" s="6" t="n">
        <x:v>5</x:v>
      </x:c>
      <x:c r="F275" s="6" t="n">
        <x:v>4</x:v>
      </x:c>
      <x:c r="G275" s="6" t="n">
        <x:v>0</x:v>
      </x:c>
      <x:c r="H275" s="7" t="str"/>
      <x:c r="I275" s="7" t="str">
        <x:v>[{"id": "2", "num": 20000}, {"id": "110152", "num": 5}, {"id": "112012", "num": 4}]</x:v>
      </x:c>
      <x:c r="J275" s="6" t="str">
        <x:v>https://raw.githubusercontent.com/Mar-7th/StarRailRes/dbe8cdfcfb0bf657b9fe1cf92d5537f118ccb487/index_new/cn/character_skill_trees.json</x:v>
      </x:c>
    </x:row>
    <x:row r="276" ht="38" customHeight="1">
      <x:c r="A276" s="6" t="str">
        <x:v>1006003_6</x:v>
      </x:c>
      <x:c r="B276" s="6" t="str">
        <x:v>1006</x:v>
      </x:c>
      <x:c r="C276" s="6" t="str">
        <x:v>1006003</x:v>
      </x:c>
      <x:c r="D276" s="6" t="str"/>
      <x:c r="E276" s="6" t="n">
        <x:v>6</x:v>
      </x:c>
      <x:c r="F276" s="6" t="n">
        <x:v>4</x:v>
      </x:c>
      <x:c r="G276" s="6" t="n">
        <x:v>0</x:v>
      </x:c>
      <x:c r="H276" s="7" t="str"/>
      <x:c r="I276" s="7" t="str">
        <x:v>[{"id": "2", "num": 30000}, {"id": "110152", "num": 7}, {"id": "112012", "num": 6}]</x:v>
      </x:c>
      <x:c r="J276" s="6" t="str">
        <x:v>https://raw.githubusercontent.com/Mar-7th/StarRailRes/dbe8cdfcfb0bf657b9fe1cf92d5537f118ccb487/index_new/cn/character_skill_trees.json</x:v>
      </x:c>
    </x:row>
    <x:row r="277" ht="38" customHeight="1">
      <x:c r="A277" s="6" t="str">
        <x:v>1006003_7</x:v>
      </x:c>
      <x:c r="B277" s="6" t="str">
        <x:v>1006</x:v>
      </x:c>
      <x:c r="C277" s="6" t="str">
        <x:v>1006003</x:v>
      </x:c>
      <x:c r="D277" s="6" t="str"/>
      <x:c r="E277" s="6" t="n">
        <x:v>7</x:v>
      </x:c>
      <x:c r="F277" s="6" t="n">
        <x:v>5</x:v>
      </x:c>
      <x:c r="G277" s="6" t="n">
        <x:v>0</x:v>
      </x:c>
      <x:c r="H277" s="7" t="str"/>
      <x:c r="I277" s="7" t="str">
        <x:v>[{"id": "2", "num": 45000}, {"id": "110153", "num": 3}, {"id": "112013", "num": 3}]</x:v>
      </x:c>
      <x:c r="J277" s="6" t="str">
        <x:v>https://raw.githubusercontent.com/Mar-7th/StarRailRes/dbe8cdfcfb0bf657b9fe1cf92d5537f118ccb487/index_new/cn/character_skill_trees.json</x:v>
      </x:c>
    </x:row>
    <x:row r="278" ht="53" customHeight="1">
      <x:c r="A278" s="6" t="str">
        <x:v>1006003_8</x:v>
      </x:c>
      <x:c r="B278" s="6" t="str">
        <x:v>1006</x:v>
      </x:c>
      <x:c r="C278" s="6" t="str">
        <x:v>1006003</x:v>
      </x:c>
      <x:c r="D278" s="6" t="str"/>
      <x:c r="E278" s="6" t="n">
        <x:v>8</x:v>
      </x:c>
      <x:c r="F278" s="6" t="n">
        <x:v>5</x:v>
      </x:c>
      <x:c r="G278" s="6" t="n">
        <x:v>0</x:v>
      </x:c>
      <x:c r="H278" s="7" t="str"/>
      <x:c r="I278" s="7" t="str">
        <x:v>[{"id": "2", "num": 80000}, {"id": "110153", "num": 5}, {"id": "110501", "num": 1}, {"id": "112013", "num": 4}]</x:v>
      </x:c>
      <x:c r="J278" s="6" t="str">
        <x:v>https://raw.githubusercontent.com/Mar-7th/StarRailRes/dbe8cdfcfb0bf657b9fe1cf92d5537f118ccb487/index_new/cn/character_skill_trees.json</x:v>
      </x:c>
    </x:row>
    <x:row r="279" ht="53" customHeight="1">
      <x:c r="A279" s="6" t="str">
        <x:v>1006003_9</x:v>
      </x:c>
      <x:c r="B279" s="6" t="str">
        <x:v>1006</x:v>
      </x:c>
      <x:c r="C279" s="6" t="str">
        <x:v>1006003</x:v>
      </x:c>
      <x:c r="D279" s="6" t="str"/>
      <x:c r="E279" s="6" t="n">
        <x:v>9</x:v>
      </x:c>
      <x:c r="F279" s="6" t="n">
        <x:v>6</x:v>
      </x:c>
      <x:c r="G279" s="6" t="n">
        <x:v>0</x:v>
      </x:c>
      <x:c r="H279" s="7" t="str"/>
      <x:c r="I279" s="7" t="str">
        <x:v>[{"id": "2", "num": 160000}, {"id": "110153", "num": 8}, {"id": "241", "num": 1}, {"id": "110501", "num": 1}]</x:v>
      </x:c>
      <x:c r="J279" s="6" t="str">
        <x:v>https://raw.githubusercontent.com/Mar-7th/StarRailRes/dbe8cdfcfb0bf657b9fe1cf92d5537f118ccb487/index_new/cn/character_skill_trees.json</x:v>
      </x:c>
    </x:row>
    <x:row r="280" ht="53" customHeight="1">
      <x:c r="A280" s="6" t="str">
        <x:v>1006003_10</x:v>
      </x:c>
      <x:c r="B280" s="6" t="str">
        <x:v>1006</x:v>
      </x:c>
      <x:c r="C280" s="6" t="str">
        <x:v>1006003</x:v>
      </x:c>
      <x:c r="D280" s="6" t="str"/>
      <x:c r="E280" s="6" t="n">
        <x:v>10</x:v>
      </x:c>
      <x:c r="F280" s="6" t="n">
        <x:v>6</x:v>
      </x:c>
      <x:c r="G280" s="6" t="n">
        <x:v>0</x:v>
      </x:c>
      <x:c r="H280" s="7" t="str"/>
      <x:c r="I280" s="7" t="str">
        <x:v>[{"id": "2", "num": 300000}, {"id": "110153", "num": 14}, {"id": "241", "num": 1}, {"id": "110501", "num": 1}]</x:v>
      </x:c>
      <x:c r="J280" s="6" t="str">
        <x:v>https://raw.githubusercontent.com/Mar-7th/StarRailRes/dbe8cdfcfb0bf657b9fe1cf92d5537f118ccb487/index_new/cn/character_skill_trees.json</x:v>
      </x:c>
    </x:row>
    <x:row r="281" ht="20" customHeight="1">
      <x:c r="A281" s="6" t="str">
        <x:v>1006004_1</x:v>
      </x:c>
      <x:c r="B281" s="6" t="str">
        <x:v>1006</x:v>
      </x:c>
      <x:c r="C281" s="6" t="str">
        <x:v>1006004</x:v>
      </x:c>
      <x:c r="D281" s="6" t="str"/>
      <x:c r="E281" s="6" t="n">
        <x:v>1</x:v>
      </x:c>
      <x:c r="F281" s="6" t="n">
        <x:v>0</x:v>
      </x:c>
      <x:c r="G281" s="6" t="n">
        <x:v>0</x:v>
      </x:c>
      <x:c r="H281" s="7" t="str"/>
      <x:c r="I281" s="7" t="str">
        <x:v>[]</x:v>
      </x:c>
      <x:c r="J281" s="6" t="str">
        <x:v>https://raw.githubusercontent.com/Mar-7th/StarRailRes/dbe8cdfcfb0bf657b9fe1cf92d5537f118ccb487/index_new/cn/character_skill_trees.json</x:v>
      </x:c>
    </x:row>
    <x:row r="282" ht="38" customHeight="1">
      <x:c r="A282" s="6" t="str">
        <x:v>1006004_2</x:v>
      </x:c>
      <x:c r="B282" s="6" t="str">
        <x:v>1006</x:v>
      </x:c>
      <x:c r="C282" s="6" t="str">
        <x:v>1006004</x:v>
      </x:c>
      <x:c r="D282" s="6" t="str"/>
      <x:c r="E282" s="6" t="n">
        <x:v>2</x:v>
      </x:c>
      <x:c r="F282" s="6" t="n">
        <x:v>1</x:v>
      </x:c>
      <x:c r="G282" s="6" t="n">
        <x:v>0</x:v>
      </x:c>
      <x:c r="H282" s="7" t="str"/>
      <x:c r="I282" s="7" t="str">
        <x:v>[{"id": "2", "num": 2500}, {"id": "112011", "num": 3}]</x:v>
      </x:c>
      <x:c r="J282" s="6" t="str">
        <x:v>https://raw.githubusercontent.com/Mar-7th/StarRailRes/dbe8cdfcfb0bf657b9fe1cf92d5537f118ccb487/index_new/cn/character_skill_trees.json</x:v>
      </x:c>
    </x:row>
    <x:row r="283" ht="38" customHeight="1">
      <x:c r="A283" s="6" t="str">
        <x:v>1006004_3</x:v>
      </x:c>
      <x:c r="B283" s="6" t="str">
        <x:v>1006</x:v>
      </x:c>
      <x:c r="C283" s="6" t="str">
        <x:v>1006004</x:v>
      </x:c>
      <x:c r="D283" s="6" t="str"/>
      <x:c r="E283" s="6" t="n">
        <x:v>3</x:v>
      </x:c>
      <x:c r="F283" s="6" t="n">
        <x:v>2</x:v>
      </x:c>
      <x:c r="G283" s="6" t="n">
        <x:v>0</x:v>
      </x:c>
      <x:c r="H283" s="7" t="str"/>
      <x:c r="I283" s="7" t="str">
        <x:v>[{"id": "2", "num": 5000}, {"id": "110151", "num": 3}, {"id": "112011", "num": 6}]</x:v>
      </x:c>
      <x:c r="J283" s="6" t="str">
        <x:v>https://raw.githubusercontent.com/Mar-7th/StarRailRes/dbe8cdfcfb0bf657b9fe1cf92d5537f118ccb487/index_new/cn/character_skill_trees.json</x:v>
      </x:c>
    </x:row>
    <x:row r="284" ht="38" customHeight="1">
      <x:c r="A284" s="6" t="str">
        <x:v>1006004_4</x:v>
      </x:c>
      <x:c r="B284" s="6" t="str">
        <x:v>1006</x:v>
      </x:c>
      <x:c r="C284" s="6" t="str">
        <x:v>1006004</x:v>
      </x:c>
      <x:c r="D284" s="6" t="str"/>
      <x:c r="E284" s="6" t="n">
        <x:v>4</x:v>
      </x:c>
      <x:c r="F284" s="6" t="n">
        <x:v>3</x:v>
      </x:c>
      <x:c r="G284" s="6" t="n">
        <x:v>0</x:v>
      </x:c>
      <x:c r="H284" s="7" t="str"/>
      <x:c r="I284" s="7" t="str">
        <x:v>[{"id": "2", "num": 10000}, {"id": "110152", "num": 3}, {"id": "112012", "num": 3}]</x:v>
      </x:c>
      <x:c r="J284" s="6" t="str">
        <x:v>https://raw.githubusercontent.com/Mar-7th/StarRailRes/dbe8cdfcfb0bf657b9fe1cf92d5537f118ccb487/index_new/cn/character_skill_trees.json</x:v>
      </x:c>
    </x:row>
    <x:row r="285" ht="38" customHeight="1">
      <x:c r="A285" s="6" t="str">
        <x:v>1006004_5</x:v>
      </x:c>
      <x:c r="B285" s="6" t="str">
        <x:v>1006</x:v>
      </x:c>
      <x:c r="C285" s="6" t="str">
        <x:v>1006004</x:v>
      </x:c>
      <x:c r="D285" s="6" t="str"/>
      <x:c r="E285" s="6" t="n">
        <x:v>5</x:v>
      </x:c>
      <x:c r="F285" s="6" t="n">
        <x:v>4</x:v>
      </x:c>
      <x:c r="G285" s="6" t="n">
        <x:v>0</x:v>
      </x:c>
      <x:c r="H285" s="7" t="str"/>
      <x:c r="I285" s="7" t="str">
        <x:v>[{"id": "2", "num": 20000}, {"id": "110152", "num": 5}, {"id": "112012", "num": 4}]</x:v>
      </x:c>
      <x:c r="J285" s="6" t="str">
        <x:v>https://raw.githubusercontent.com/Mar-7th/StarRailRes/dbe8cdfcfb0bf657b9fe1cf92d5537f118ccb487/index_new/cn/character_skill_trees.json</x:v>
      </x:c>
    </x:row>
    <x:row r="286" ht="38" customHeight="1">
      <x:c r="A286" s="6" t="str">
        <x:v>1006004_6</x:v>
      </x:c>
      <x:c r="B286" s="6" t="str">
        <x:v>1006</x:v>
      </x:c>
      <x:c r="C286" s="6" t="str">
        <x:v>1006004</x:v>
      </x:c>
      <x:c r="D286" s="6" t="str"/>
      <x:c r="E286" s="6" t="n">
        <x:v>6</x:v>
      </x:c>
      <x:c r="F286" s="6" t="n">
        <x:v>4</x:v>
      </x:c>
      <x:c r="G286" s="6" t="n">
        <x:v>0</x:v>
      </x:c>
      <x:c r="H286" s="7" t="str"/>
      <x:c r="I286" s="7" t="str">
        <x:v>[{"id": "2", "num": 30000}, {"id": "110152", "num": 7}, {"id": "112012", "num": 6}]</x:v>
      </x:c>
      <x:c r="J286" s="6" t="str">
        <x:v>https://raw.githubusercontent.com/Mar-7th/StarRailRes/dbe8cdfcfb0bf657b9fe1cf92d5537f118ccb487/index_new/cn/character_skill_trees.json</x:v>
      </x:c>
    </x:row>
    <x:row r="287" ht="38" customHeight="1">
      <x:c r="A287" s="6" t="str">
        <x:v>1006004_7</x:v>
      </x:c>
      <x:c r="B287" s="6" t="str">
        <x:v>1006</x:v>
      </x:c>
      <x:c r="C287" s="6" t="str">
        <x:v>1006004</x:v>
      </x:c>
      <x:c r="D287" s="6" t="str"/>
      <x:c r="E287" s="6" t="n">
        <x:v>7</x:v>
      </x:c>
      <x:c r="F287" s="6" t="n">
        <x:v>5</x:v>
      </x:c>
      <x:c r="G287" s="6" t="n">
        <x:v>0</x:v>
      </x:c>
      <x:c r="H287" s="7" t="str"/>
      <x:c r="I287" s="7" t="str">
        <x:v>[{"id": "2", "num": 45000}, {"id": "110153", "num": 3}, {"id": "112013", "num": 3}]</x:v>
      </x:c>
      <x:c r="J287" s="6" t="str">
        <x:v>https://raw.githubusercontent.com/Mar-7th/StarRailRes/dbe8cdfcfb0bf657b9fe1cf92d5537f118ccb487/index_new/cn/character_skill_trees.json</x:v>
      </x:c>
    </x:row>
    <x:row r="288" ht="53" customHeight="1">
      <x:c r="A288" s="6" t="str">
        <x:v>1006004_8</x:v>
      </x:c>
      <x:c r="B288" s="6" t="str">
        <x:v>1006</x:v>
      </x:c>
      <x:c r="C288" s="6" t="str">
        <x:v>1006004</x:v>
      </x:c>
      <x:c r="D288" s="6" t="str"/>
      <x:c r="E288" s="6" t="n">
        <x:v>8</x:v>
      </x:c>
      <x:c r="F288" s="6" t="n">
        <x:v>5</x:v>
      </x:c>
      <x:c r="G288" s="6" t="n">
        <x:v>0</x:v>
      </x:c>
      <x:c r="H288" s="7" t="str"/>
      <x:c r="I288" s="7" t="str">
        <x:v>[{"id": "2", "num": 80000}, {"id": "110153", "num": 5}, {"id": "110501", "num": 1}, {"id": "112013", "num": 4}]</x:v>
      </x:c>
      <x:c r="J288" s="6" t="str">
        <x:v>https://raw.githubusercontent.com/Mar-7th/StarRailRes/dbe8cdfcfb0bf657b9fe1cf92d5537f118ccb487/index_new/cn/character_skill_trees.json</x:v>
      </x:c>
    </x:row>
    <x:row r="289" ht="53" customHeight="1">
      <x:c r="A289" s="6" t="str">
        <x:v>1006004_9</x:v>
      </x:c>
      <x:c r="B289" s="6" t="str">
        <x:v>1006</x:v>
      </x:c>
      <x:c r="C289" s="6" t="str">
        <x:v>1006004</x:v>
      </x:c>
      <x:c r="D289" s="6" t="str"/>
      <x:c r="E289" s="6" t="n">
        <x:v>9</x:v>
      </x:c>
      <x:c r="F289" s="6" t="n">
        <x:v>6</x:v>
      </x:c>
      <x:c r="G289" s="6" t="n">
        <x:v>0</x:v>
      </x:c>
      <x:c r="H289" s="7" t="str"/>
      <x:c r="I289" s="7" t="str">
        <x:v>[{"id": "2", "num": 160000}, {"id": "110153", "num": 8}, {"id": "241", "num": 1}, {"id": "110501", "num": 1}]</x:v>
      </x:c>
      <x:c r="J289" s="6" t="str">
        <x:v>https://raw.githubusercontent.com/Mar-7th/StarRailRes/dbe8cdfcfb0bf657b9fe1cf92d5537f118ccb487/index_new/cn/character_skill_trees.json</x:v>
      </x:c>
    </x:row>
    <x:row r="290" ht="53" customHeight="1">
      <x:c r="A290" s="6" t="str">
        <x:v>1006004_10</x:v>
      </x:c>
      <x:c r="B290" s="6" t="str">
        <x:v>1006</x:v>
      </x:c>
      <x:c r="C290" s="6" t="str">
        <x:v>1006004</x:v>
      </x:c>
      <x:c r="D290" s="6" t="str"/>
      <x:c r="E290" s="6" t="n">
        <x:v>10</x:v>
      </x:c>
      <x:c r="F290" s="6" t="n">
        <x:v>6</x:v>
      </x:c>
      <x:c r="G290" s="6" t="n">
        <x:v>0</x:v>
      </x:c>
      <x:c r="H290" s="7" t="str"/>
      <x:c r="I290" s="7" t="str">
        <x:v>[{"id": "2", "num": 300000}, {"id": "110153", "num": 14}, {"id": "241", "num": 1}, {"id": "110501", "num": 1}]</x:v>
      </x:c>
      <x:c r="J290" s="6" t="str">
        <x:v>https://raw.githubusercontent.com/Mar-7th/StarRailRes/dbe8cdfcfb0bf657b9fe1cf92d5537f118ccb487/index_new/cn/character_skill_trees.json</x:v>
      </x:c>
    </x:row>
    <x:row r="291" ht="20" customHeight="1">
      <x:c r="A291" s="6" t="str">
        <x:v>1006007_1</x:v>
      </x:c>
      <x:c r="B291" s="6" t="str">
        <x:v>1006</x:v>
      </x:c>
      <x:c r="C291" s="6" t="str">
        <x:v>1006007</x:v>
      </x:c>
      <x:c r="D291" s="6" t="str"/>
      <x:c r="E291" s="6" t="n">
        <x:v>1</x:v>
      </x:c>
      <x:c r="F291" s="6" t="n">
        <x:v>0</x:v>
      </x:c>
      <x:c r="G291" s="6" t="n">
        <x:v>0</x:v>
      </x:c>
      <x:c r="H291" s="7" t="str"/>
      <x:c r="I291" s="7" t="str">
        <x:v>[]</x:v>
      </x:c>
      <x:c r="J291" s="6" t="str">
        <x:v>https://raw.githubusercontent.com/Mar-7th/StarRailRes/dbe8cdfcfb0bf657b9fe1cf92d5537f118ccb487/index_new/cn/character_skill_trees.json</x:v>
      </x:c>
    </x:row>
    <x:row r="292" ht="38" customHeight="1">
      <x:c r="A292" s="6" t="str">
        <x:v>1006101_1</x:v>
      </x:c>
      <x:c r="B292" s="6" t="str">
        <x:v>1006</x:v>
      </x:c>
      <x:c r="C292" s="6" t="str">
        <x:v>1006101</x:v>
      </x:c>
      <x:c r="D292" s="6" t="str">
        <x:v>生成</x:v>
      </x:c>
      <x:c r="E292" s="6" t="n">
        <x:v>1</x:v>
      </x:c>
      <x:c r="F292" s="6" t="n">
        <x:v>2</x:v>
      </x:c>
      <x:c r="G292" s="6" t="n">
        <x:v>0</x:v>
      </x:c>
      <x:c r="H292" s="7" t="str">
        <x:v>【缺陷】的持续时间增加#1[i]回合。每当有敌方目标的弱点被击破时，银狼有#2[i]%的基础概率对该目标植入1个随机【缺陷】。</x:v>
      </x:c>
      <x:c r="I292" s="7" t="str">
        <x:v>[{"id": "2", "num": 5000}, {"id": "110151", "num": 3}, {"id": "110501", "num": 1}]</x:v>
      </x:c>
      <x:c r="J292" s="6" t="str">
        <x:v>https://raw.githubusercontent.com/Mar-7th/StarRailRes/dbe8cdfcfb0bf657b9fe1cf92d5537f118ccb487/index_new/cn/character_skill_trees.json</x:v>
      </x:c>
    </x:row>
    <x:row r="293" ht="53" customHeight="1">
      <x:c r="A293" s="6" t="str">
        <x:v>1006102_1</x:v>
      </x:c>
      <x:c r="B293" s="6" t="str">
        <x:v>1006</x:v>
      </x:c>
      <x:c r="C293" s="6" t="str">
        <x:v>1006102</x:v>
      </x:c>
      <x:c r="D293" s="6" t="str">
        <x:v>注入</x:v>
      </x:c>
      <x:c r="E293" s="6" t="n">
        <x:v>1</x:v>
      </x:c>
      <x:c r="F293" s="6" t="n">
        <x:v>4</x:v>
      </x:c>
      <x:c r="G293" s="6" t="n">
        <x:v>0</x:v>
      </x:c>
      <x:c r="H293" s="7" t="str">
        <x:v>施放战技时，为敌方目标添加的弱点持续时间增加#1[i]回合。</x:v>
      </x:c>
      <x:c r="I293" s="7" t="str">
        <x:v>[{"id": "2", "num": 20000}, {"id": "110152", "num": 5}, {"id": "241", "num": 1}, {"id": "110501", "num": 1}]</x:v>
      </x:c>
      <x:c r="J293" s="6" t="str">
        <x:v>https://raw.githubusercontent.com/Mar-7th/StarRailRes/dbe8cdfcfb0bf657b9fe1cf92d5537f118ccb487/index_new/cn/character_skill_trees.json</x:v>
      </x:c>
    </x:row>
    <x:row r="294" ht="53" customHeight="1">
      <x:c r="A294" s="6" t="str">
        <x:v>1006103_1</x:v>
      </x:c>
      <x:c r="B294" s="6" t="str">
        <x:v>1006</x:v>
      </x:c>
      <x:c r="C294" s="6" t="str">
        <x:v>1006103</x:v>
      </x:c>
      <x:c r="D294" s="6" t="str">
        <x:v>旁注</x:v>
      </x:c>
      <x:c r="E294" s="6" t="n">
        <x:v>1</x:v>
      </x:c>
      <x:c r="F294" s="6" t="n">
        <x:v>6</x:v>
      </x:c>
      <x:c r="G294" s="6" t="n">
        <x:v>0</x:v>
      </x:c>
      <x:c r="H294" s="7" t="str">
        <x:v>施放战技时，若敌方目标的负面效果数量大于等于#1[i]个，则战技使目标全属性抗性降低的效果额外降低#2[i]%。</x:v>
      </x:c>
      <x:c r="I294" s="7" t="str">
        <x:v>[{"id": "2", "num": 160000}, {"id": "110153", "num": 8}, {"id": "241", "num": 1}, {"id": "110501", "num": 1}]</x:v>
      </x:c>
      <x:c r="J294" s="6" t="str">
        <x:v>https://raw.githubusercontent.com/Mar-7th/StarRailRes/dbe8cdfcfb0bf657b9fe1cf92d5537f118ccb487/index_new/cn/character_skill_trees.json</x:v>
      </x:c>
    </x:row>
    <x:row r="295" ht="38" customHeight="1">
      <x:c r="A295" s="6" t="str">
        <x:v>1006201_1</x:v>
      </x:c>
      <x:c r="B295" s="6" t="str">
        <x:v>1006</x:v>
      </x:c>
      <x:c r="C295" s="6" t="str">
        <x:v>1006201</x:v>
      </x:c>
      <x:c r="D295" s="6" t="str">
        <x:v>攻击强化</x:v>
      </x:c>
      <x:c r="E295" s="6" t="n">
        <x:v>1</x:v>
      </x:c>
      <x:c r="F295" s="6" t="n">
        <x:v>0</x:v>
      </x:c>
      <x:c r="G295" s="6" t="n">
        <x:v>1</x:v>
      </x:c>
      <x:c r="H295" s="7" t="str"/>
      <x:c r="I295" s="7" t="str">
        <x:v>[{"id": "2", "num": 2500}, {"id": "112011", "num": 2}]</x:v>
      </x:c>
      <x:c r="J295" s="6" t="str">
        <x:v>https://raw.githubusercontent.com/Mar-7th/StarRailRes/dbe8cdfcfb0bf657b9fe1cf92d5537f118ccb487/index_new/cn/character_skill_trees.json</x:v>
      </x:c>
    </x:row>
    <x:row r="296" ht="38" customHeight="1">
      <x:c r="A296" s="6" t="str">
        <x:v>1006202_1</x:v>
      </x:c>
      <x:c r="B296" s="6" t="str">
        <x:v>1006</x:v>
      </x:c>
      <x:c r="C296" s="6" t="str">
        <x:v>1006202</x:v>
      </x:c>
      <x:c r="D296" s="6" t="str">
        <x:v>效果命中强化</x:v>
      </x:c>
      <x:c r="E296" s="6" t="n">
        <x:v>1</x:v>
      </x:c>
      <x:c r="F296" s="6" t="n">
        <x:v>2</x:v>
      </x:c>
      <x:c r="G296" s="6" t="n">
        <x:v>0</x:v>
      </x:c>
      <x:c r="H296" s="7" t="str"/>
      <x:c r="I296" s="7" t="str">
        <x:v>[{"id": "2", "num": 5000}, {"id": "110151", "num": 3}, {"id": "112011", "num": 6}]</x:v>
      </x:c>
      <x:c r="J296" s="6" t="str">
        <x:v>https://raw.githubusercontent.com/Mar-7th/StarRailRes/dbe8cdfcfb0bf657b9fe1cf92d5537f118ccb487/index_new/cn/character_skill_trees.json</x:v>
      </x:c>
    </x:row>
    <x:row r="297" ht="38" customHeight="1">
      <x:c r="A297" s="6" t="str">
        <x:v>1006203_1</x:v>
      </x:c>
      <x:c r="B297" s="6" t="str">
        <x:v>1006</x:v>
      </x:c>
      <x:c r="C297" s="6" t="str">
        <x:v>1006203</x:v>
      </x:c>
      <x:c r="D297" s="6" t="str">
        <x:v>攻击强化</x:v>
      </x:c>
      <x:c r="E297" s="6" t="n">
        <x:v>1</x:v>
      </x:c>
      <x:c r="F297" s="6" t="n">
        <x:v>3</x:v>
      </x:c>
      <x:c r="G297" s="6" t="n">
        <x:v>0</x:v>
      </x:c>
      <x:c r="H297" s="7" t="str"/>
      <x:c r="I297" s="7" t="str">
        <x:v>[{"id": "2", "num": 10000}, {"id": "110152", "num": 3}, {"id": "112012", "num": 3}]</x:v>
      </x:c>
      <x:c r="J297" s="6" t="str">
        <x:v>https://raw.githubusercontent.com/Mar-7th/StarRailRes/dbe8cdfcfb0bf657b9fe1cf92d5537f118ccb487/index_new/cn/character_skill_trees.json</x:v>
      </x:c>
    </x:row>
    <x:row r="298" ht="38" customHeight="1">
      <x:c r="A298" s="6" t="str">
        <x:v>1006204_1</x:v>
      </x:c>
      <x:c r="B298" s="6" t="str">
        <x:v>1006</x:v>
      </x:c>
      <x:c r="C298" s="6" t="str">
        <x:v>1006204</x:v>
      </x:c>
      <x:c r="D298" s="6" t="str">
        <x:v>伤害强化•量子</x:v>
      </x:c>
      <x:c r="E298" s="6" t="n">
        <x:v>1</x:v>
      </x:c>
      <x:c r="F298" s="6" t="n">
        <x:v>3</x:v>
      </x:c>
      <x:c r="G298" s="6" t="n">
        <x:v>0</x:v>
      </x:c>
      <x:c r="H298" s="7" t="str"/>
      <x:c r="I298" s="7" t="str">
        <x:v>[{"id": "2", "num": 10000}, {"id": "110152", "num": 3}, {"id": "112012", "num": 3}]</x:v>
      </x:c>
      <x:c r="J298" s="6" t="str">
        <x:v>https://raw.githubusercontent.com/Mar-7th/StarRailRes/dbe8cdfcfb0bf657b9fe1cf92d5537f118ccb487/index_new/cn/character_skill_trees.json</x:v>
      </x:c>
    </x:row>
    <x:row r="299" ht="38" customHeight="1">
      <x:c r="A299" s="6" t="str">
        <x:v>1006205_1</x:v>
      </x:c>
      <x:c r="B299" s="6" t="str">
        <x:v>1006</x:v>
      </x:c>
      <x:c r="C299" s="6" t="str">
        <x:v>1006205</x:v>
      </x:c>
      <x:c r="D299" s="6" t="str">
        <x:v>攻击强化</x:v>
      </x:c>
      <x:c r="E299" s="6" t="n">
        <x:v>1</x:v>
      </x:c>
      <x:c r="F299" s="6" t="n">
        <x:v>4</x:v>
      </x:c>
      <x:c r="G299" s="6" t="n">
        <x:v>0</x:v>
      </x:c>
      <x:c r="H299" s="7" t="str"/>
      <x:c r="I299" s="7" t="str">
        <x:v>[{"id": "2", "num": 20000}, {"id": "110152", "num": 5}, {"id": "112012", "num": 4}]</x:v>
      </x:c>
      <x:c r="J299" s="6" t="str">
        <x:v>https://raw.githubusercontent.com/Mar-7th/StarRailRes/dbe8cdfcfb0bf657b9fe1cf92d5537f118ccb487/index_new/cn/character_skill_trees.json</x:v>
      </x:c>
    </x:row>
    <x:row r="300" ht="38" customHeight="1">
      <x:c r="A300" s="6" t="str">
        <x:v>1006206_1</x:v>
      </x:c>
      <x:c r="B300" s="6" t="str">
        <x:v>1006</x:v>
      </x:c>
      <x:c r="C300" s="6" t="str">
        <x:v>1006206</x:v>
      </x:c>
      <x:c r="D300" s="6" t="str">
        <x:v>效果命中强化</x:v>
      </x:c>
      <x:c r="E300" s="6" t="n">
        <x:v>1</x:v>
      </x:c>
      <x:c r="F300" s="6" t="n">
        <x:v>5</x:v>
      </x:c>
      <x:c r="G300" s="6" t="n">
        <x:v>0</x:v>
      </x:c>
      <x:c r="H300" s="7" t="str"/>
      <x:c r="I300" s="7" t="str">
        <x:v>[{"id": "2", "num": 45000}, {"id": "110153", "num": 3}, {"id": "112013", "num": 3}]</x:v>
      </x:c>
      <x:c r="J300" s="6" t="str">
        <x:v>https://raw.githubusercontent.com/Mar-7th/StarRailRes/dbe8cdfcfb0bf657b9fe1cf92d5537f118ccb487/index_new/cn/character_skill_trees.json</x:v>
      </x:c>
    </x:row>
    <x:row r="301" ht="38" customHeight="1">
      <x:c r="A301" s="6" t="str">
        <x:v>1006207_1</x:v>
      </x:c>
      <x:c r="B301" s="6" t="str">
        <x:v>1006</x:v>
      </x:c>
      <x:c r="C301" s="6" t="str">
        <x:v>1006207</x:v>
      </x:c>
      <x:c r="D301" s="6" t="str">
        <x:v>攻击强化</x:v>
      </x:c>
      <x:c r="E301" s="6" t="n">
        <x:v>1</x:v>
      </x:c>
      <x:c r="F301" s="6" t="n">
        <x:v>5</x:v>
      </x:c>
      <x:c r="G301" s="6" t="n">
        <x:v>0</x:v>
      </x:c>
      <x:c r="H301" s="7" t="str"/>
      <x:c r="I301" s="7" t="str">
        <x:v>[{"id": "2", "num": 45000}, {"id": "110153", "num": 3}, {"id": "112013", "num": 3}]</x:v>
      </x:c>
      <x:c r="J301" s="6" t="str">
        <x:v>https://raw.githubusercontent.com/Mar-7th/StarRailRes/dbe8cdfcfb0bf657b9fe1cf92d5537f118ccb487/index_new/cn/character_skill_trees.json</x:v>
      </x:c>
    </x:row>
    <x:row r="302" ht="38" customHeight="1">
      <x:c r="A302" s="6" t="str">
        <x:v>1006208_1</x:v>
      </x:c>
      <x:c r="B302" s="6" t="str">
        <x:v>1006</x:v>
      </x:c>
      <x:c r="C302" s="6" t="str">
        <x:v>1006208</x:v>
      </x:c>
      <x:c r="D302" s="6" t="str">
        <x:v>伤害强化•量子</x:v>
      </x:c>
      <x:c r="E302" s="6" t="n">
        <x:v>1</x:v>
      </x:c>
      <x:c r="F302" s="6" t="n">
        <x:v>6</x:v>
      </x:c>
      <x:c r="G302" s="6" t="n">
        <x:v>0</x:v>
      </x:c>
      <x:c r="H302" s="7" t="str"/>
      <x:c r="I302" s="7" t="str">
        <x:v>[{"id": "2", "num": 160000}, {"id": "110153", "num": 8}, {"id": "112013", "num": 8}]</x:v>
      </x:c>
      <x:c r="J302" s="6" t="str">
        <x:v>https://raw.githubusercontent.com/Mar-7th/StarRailRes/dbe8cdfcfb0bf657b9fe1cf92d5537f118ccb487/index_new/cn/character_skill_trees.json</x:v>
      </x:c>
    </x:row>
    <x:row r="303" ht="38" customHeight="1">
      <x:c r="A303" s="6" t="str">
        <x:v>1006209_1</x:v>
      </x:c>
      <x:c r="B303" s="6" t="str">
        <x:v>1006</x:v>
      </x:c>
      <x:c r="C303" s="6" t="str">
        <x:v>1006209</x:v>
      </x:c>
      <x:c r="D303" s="6" t="str">
        <x:v>效果命中强化</x:v>
      </x:c>
      <x:c r="E303" s="6" t="n">
        <x:v>1</x:v>
      </x:c>
      <x:c r="F303" s="6" t="n">
        <x:v>0</x:v>
      </x:c>
      <x:c r="G303" s="6" t="n">
        <x:v>75</x:v>
      </x:c>
      <x:c r="H303" s="7" t="str"/>
      <x:c r="I303" s="7" t="str">
        <x:v>[{"id": "2", "num": 160000}, {"id": "110153", "num": 8}, {"id": "112013", "num": 8}]</x:v>
      </x:c>
      <x:c r="J303" s="6" t="str">
        <x:v>https://raw.githubusercontent.com/Mar-7th/StarRailRes/dbe8cdfcfb0bf657b9fe1cf92d5537f118ccb487/index_new/cn/character_skill_trees.json</x:v>
      </x:c>
    </x:row>
    <x:row r="304" ht="38" customHeight="1">
      <x:c r="A304" s="6" t="str">
        <x:v>1006210_1</x:v>
      </x:c>
      <x:c r="B304" s="6" t="str">
        <x:v>1006</x:v>
      </x:c>
      <x:c r="C304" s="6" t="str">
        <x:v>1006210</x:v>
      </x:c>
      <x:c r="D304" s="6" t="str">
        <x:v>攻击强化</x:v>
      </x:c>
      <x:c r="E304" s="6" t="n">
        <x:v>1</x:v>
      </x:c>
      <x:c r="F304" s="6" t="n">
        <x:v>0</x:v>
      </x:c>
      <x:c r="G304" s="6" t="n">
        <x:v>80</x:v>
      </x:c>
      <x:c r="H304" s="7" t="str"/>
      <x:c r="I304" s="7" t="str">
        <x:v>[{"id": "2", "num": 160000}, {"id": "110153", "num": 8}, {"id": "112013", "num": 8}]</x:v>
      </x:c>
      <x:c r="J304" s="6" t="str">
        <x:v>https://raw.githubusercontent.com/Mar-7th/StarRailRes/dbe8cdfcfb0bf657b9fe1cf92d5537f118ccb487/index_new/cn/character_skill_trees.json</x:v>
      </x:c>
    </x:row>
    <x:row r="305" ht="20" customHeight="1">
      <x:c r="A305" s="6" t="str">
        <x:v>1008001_1</x:v>
      </x:c>
      <x:c r="B305" s="6" t="str">
        <x:v>1008</x:v>
      </x:c>
      <x:c r="C305" s="6" t="str">
        <x:v>1008001</x:v>
      </x:c>
      <x:c r="D305" s="6" t="str"/>
      <x:c r="E305" s="6" t="n">
        <x:v>1</x:v>
      </x:c>
      <x:c r="F305" s="6" t="n">
        <x:v>0</x:v>
      </x:c>
      <x:c r="G305" s="6" t="n">
        <x:v>0</x:v>
      </x:c>
      <x:c r="H305" s="7" t="str"/>
      <x:c r="I305" s="7" t="str">
        <x:v>[]</x:v>
      </x:c>
      <x:c r="J305" s="6" t="str">
        <x:v>https://raw.githubusercontent.com/Mar-7th/StarRailRes/dbe8cdfcfb0bf657b9fe1cf92d5537f118ccb487/index_new/cn/character_skill_trees.json</x:v>
      </x:c>
    </x:row>
    <x:row r="306" ht="38" customHeight="1">
      <x:c r="A306" s="6" t="str">
        <x:v>1008001_2</x:v>
      </x:c>
      <x:c r="B306" s="6" t="str">
        <x:v>1008</x:v>
      </x:c>
      <x:c r="C306" s="6" t="str">
        <x:v>1008001</x:v>
      </x:c>
      <x:c r="D306" s="6" t="str"/>
      <x:c r="E306" s="6" t="n">
        <x:v>2</x:v>
      </x:c>
      <x:c r="F306" s="6" t="n">
        <x:v>2</x:v>
      </x:c>
      <x:c r="G306" s="6" t="n">
        <x:v>0</x:v>
      </x:c>
      <x:c r="H306" s="7" t="str"/>
      <x:c r="I306" s="7" t="str">
        <x:v>[{"id": "2", "num": 4000}, {"id": "110111", "num": 2}, {"id": "111001", "num": 4}]</x:v>
      </x:c>
      <x:c r="J306" s="6" t="str">
        <x:v>https://raw.githubusercontent.com/Mar-7th/StarRailRes/dbe8cdfcfb0bf657b9fe1cf92d5537f118ccb487/index_new/cn/character_skill_trees.json</x:v>
      </x:c>
    </x:row>
    <x:row r="307" ht="38" customHeight="1">
      <x:c r="A307" s="6" t="str">
        <x:v>1008001_3</x:v>
      </x:c>
      <x:c r="B307" s="6" t="str">
        <x:v>1008</x:v>
      </x:c>
      <x:c r="C307" s="6" t="str">
        <x:v>1008001</x:v>
      </x:c>
      <x:c r="D307" s="6" t="str"/>
      <x:c r="E307" s="6" t="n">
        <x:v>3</x:v>
      </x:c>
      <x:c r="F307" s="6" t="n">
        <x:v>3</x:v>
      </x:c>
      <x:c r="G307" s="6" t="n">
        <x:v>0</x:v>
      </x:c>
      <x:c r="H307" s="7" t="str"/>
      <x:c r="I307" s="7" t="str">
        <x:v>[{"id": "2", "num": 8000}, {"id": "110112", "num": 2}, {"id": "111002", "num": 2}]</x:v>
      </x:c>
      <x:c r="J307" s="6" t="str">
        <x:v>https://raw.githubusercontent.com/Mar-7th/StarRailRes/dbe8cdfcfb0bf657b9fe1cf92d5537f118ccb487/index_new/cn/character_skill_trees.json</x:v>
      </x:c>
    </x:row>
    <x:row r="308" ht="38" customHeight="1">
      <x:c r="A308" s="6" t="str">
        <x:v>1008001_4</x:v>
      </x:c>
      <x:c r="B308" s="6" t="str">
        <x:v>1008</x:v>
      </x:c>
      <x:c r="C308" s="6" t="str">
        <x:v>1008001</x:v>
      </x:c>
      <x:c r="D308" s="6" t="str"/>
      <x:c r="E308" s="6" t="n">
        <x:v>4</x:v>
      </x:c>
      <x:c r="F308" s="6" t="n">
        <x:v>4</x:v>
      </x:c>
      <x:c r="G308" s="6" t="n">
        <x:v>0</x:v>
      </x:c>
      <x:c r="H308" s="7" t="str"/>
      <x:c r="I308" s="7" t="str">
        <x:v>[{"id": "2", "num": 16000}, {"id": "110112", "num": 4}, {"id": "111002", "num": 3}]</x:v>
      </x:c>
      <x:c r="J308" s="6" t="str">
        <x:v>https://raw.githubusercontent.com/Mar-7th/StarRailRes/dbe8cdfcfb0bf657b9fe1cf92d5537f118ccb487/index_new/cn/character_skill_trees.json</x:v>
      </x:c>
    </x:row>
    <x:row r="309" ht="38" customHeight="1">
      <x:c r="A309" s="6" t="str">
        <x:v>1008001_5</x:v>
      </x:c>
      <x:c r="B309" s="6" t="str">
        <x:v>1008</x:v>
      </x:c>
      <x:c r="C309" s="6" t="str">
        <x:v>1008001</x:v>
      </x:c>
      <x:c r="D309" s="6" t="str"/>
      <x:c r="E309" s="6" t="n">
        <x:v>5</x:v>
      </x:c>
      <x:c r="F309" s="6" t="n">
        <x:v>5</x:v>
      </x:c>
      <x:c r="G309" s="6" t="n">
        <x:v>0</x:v>
      </x:c>
      <x:c r="H309" s="7" t="str"/>
      <x:c r="I309" s="7" t="str">
        <x:v>[{"id": "2", "num": 36000}, {"id": "110113", "num": 2}, {"id": "111003", "num": 2}]</x:v>
      </x:c>
      <x:c r="J309" s="6" t="str">
        <x:v>https://raw.githubusercontent.com/Mar-7th/StarRailRes/dbe8cdfcfb0bf657b9fe1cf92d5537f118ccb487/index_new/cn/character_skill_trees.json</x:v>
      </x:c>
    </x:row>
    <x:row r="310" ht="38" customHeight="1">
      <x:c r="A310" s="6" t="str">
        <x:v>1008001_6</x:v>
      </x:c>
      <x:c r="B310" s="6" t="str">
        <x:v>1008</x:v>
      </x:c>
      <x:c r="C310" s="6" t="str">
        <x:v>1008001</x:v>
      </x:c>
      <x:c r="D310" s="6" t="str"/>
      <x:c r="E310" s="6" t="n">
        <x:v>6</x:v>
      </x:c>
      <x:c r="F310" s="6" t="n">
        <x:v>6</x:v>
      </x:c>
      <x:c r="G310" s="6" t="n">
        <x:v>0</x:v>
      </x:c>
      <x:c r="H310" s="7" t="str"/>
      <x:c r="I310" s="7" t="str">
        <x:v>[{"id": "2", "num": 128000}, {"id": "110113", "num": 6}, {"id": "111003", "num": 3}]</x:v>
      </x:c>
      <x:c r="J310" s="6" t="str">
        <x:v>https://raw.githubusercontent.com/Mar-7th/StarRailRes/dbe8cdfcfb0bf657b9fe1cf92d5537f118ccb487/index_new/cn/character_skill_trees.json</x:v>
      </x:c>
    </x:row>
    <x:row r="311" ht="20" customHeight="1">
      <x:c r="A311" s="6" t="str">
        <x:v>1008002_1</x:v>
      </x:c>
      <x:c r="B311" s="6" t="str">
        <x:v>1008</x:v>
      </x:c>
      <x:c r="C311" s="6" t="str">
        <x:v>1008002</x:v>
      </x:c>
      <x:c r="D311" s="6" t="str"/>
      <x:c r="E311" s="6" t="n">
        <x:v>1</x:v>
      </x:c>
      <x:c r="F311" s="6" t="n">
        <x:v>0</x:v>
      </x:c>
      <x:c r="G311" s="6" t="n">
        <x:v>0</x:v>
      </x:c>
      <x:c r="H311" s="7" t="str"/>
      <x:c r="I311" s="7" t="str">
        <x:v>[]</x:v>
      </x:c>
      <x:c r="J311" s="6" t="str">
        <x:v>https://raw.githubusercontent.com/Mar-7th/StarRailRes/dbe8cdfcfb0bf657b9fe1cf92d5537f118ccb487/index_new/cn/character_skill_trees.json</x:v>
      </x:c>
    </x:row>
    <x:row r="312" ht="38" customHeight="1">
      <x:c r="A312" s="6" t="str">
        <x:v>1008002_2</x:v>
      </x:c>
      <x:c r="B312" s="6" t="str">
        <x:v>1008</x:v>
      </x:c>
      <x:c r="C312" s="6" t="str">
        <x:v>1008002</x:v>
      </x:c>
      <x:c r="D312" s="6" t="str"/>
      <x:c r="E312" s="6" t="n">
        <x:v>2</x:v>
      </x:c>
      <x:c r="F312" s="6" t="n">
        <x:v>1</x:v>
      </x:c>
      <x:c r="G312" s="6" t="n">
        <x:v>0</x:v>
      </x:c>
      <x:c r="H312" s="7" t="str"/>
      <x:c r="I312" s="7" t="str">
        <x:v>[{"id": "2", "num": 2000}, {"id": "111001", "num": 2}]</x:v>
      </x:c>
      <x:c r="J312" s="6" t="str">
        <x:v>https://raw.githubusercontent.com/Mar-7th/StarRailRes/dbe8cdfcfb0bf657b9fe1cf92d5537f118ccb487/index_new/cn/character_skill_trees.json</x:v>
      </x:c>
    </x:row>
    <x:row r="313" ht="38" customHeight="1">
      <x:c r="A313" s="6" t="str">
        <x:v>1008002_3</x:v>
      </x:c>
      <x:c r="B313" s="6" t="str">
        <x:v>1008</x:v>
      </x:c>
      <x:c r="C313" s="6" t="str">
        <x:v>1008002</x:v>
      </x:c>
      <x:c r="D313" s="6" t="str"/>
      <x:c r="E313" s="6" t="n">
        <x:v>3</x:v>
      </x:c>
      <x:c r="F313" s="6" t="n">
        <x:v>2</x:v>
      </x:c>
      <x:c r="G313" s="6" t="n">
        <x:v>0</x:v>
      </x:c>
      <x:c r="H313" s="7" t="str"/>
      <x:c r="I313" s="7" t="str">
        <x:v>[{"id": "2", "num": 4000}, {"id": "110111", "num": 2}, {"id": "111001", "num": 4}]</x:v>
      </x:c>
      <x:c r="J313" s="6" t="str">
        <x:v>https://raw.githubusercontent.com/Mar-7th/StarRailRes/dbe8cdfcfb0bf657b9fe1cf92d5537f118ccb487/index_new/cn/character_skill_trees.json</x:v>
      </x:c>
    </x:row>
    <x:row r="314" ht="38" customHeight="1">
      <x:c r="A314" s="6" t="str">
        <x:v>1008002_4</x:v>
      </x:c>
      <x:c r="B314" s="6" t="str">
        <x:v>1008</x:v>
      </x:c>
      <x:c r="C314" s="6" t="str">
        <x:v>1008002</x:v>
      </x:c>
      <x:c r="D314" s="6" t="str"/>
      <x:c r="E314" s="6" t="n">
        <x:v>4</x:v>
      </x:c>
      <x:c r="F314" s="6" t="n">
        <x:v>3</x:v>
      </x:c>
      <x:c r="G314" s="6" t="n">
        <x:v>0</x:v>
      </x:c>
      <x:c r="H314" s="7" t="str"/>
      <x:c r="I314" s="7" t="str">
        <x:v>[{"id": "2", "num": 8000}, {"id": "110112", "num": 2}, {"id": "111002", "num": 2}]</x:v>
      </x:c>
      <x:c r="J314" s="6" t="str">
        <x:v>https://raw.githubusercontent.com/Mar-7th/StarRailRes/dbe8cdfcfb0bf657b9fe1cf92d5537f118ccb487/index_new/cn/character_skill_trees.json</x:v>
      </x:c>
    </x:row>
    <x:row r="315" ht="38" customHeight="1">
      <x:c r="A315" s="6" t="str">
        <x:v>1008002_5</x:v>
      </x:c>
      <x:c r="B315" s="6" t="str">
        <x:v>1008</x:v>
      </x:c>
      <x:c r="C315" s="6" t="str">
        <x:v>1008002</x:v>
      </x:c>
      <x:c r="D315" s="6" t="str"/>
      <x:c r="E315" s="6" t="n">
        <x:v>5</x:v>
      </x:c>
      <x:c r="F315" s="6" t="n">
        <x:v>4</x:v>
      </x:c>
      <x:c r="G315" s="6" t="n">
        <x:v>0</x:v>
      </x:c>
      <x:c r="H315" s="7" t="str"/>
      <x:c r="I315" s="7" t="str">
        <x:v>[{"id": "2", "num": 16000}, {"id": "110112", "num": 4}, {"id": "111002", "num": 3}]</x:v>
      </x:c>
      <x:c r="J315" s="6" t="str">
        <x:v>https://raw.githubusercontent.com/Mar-7th/StarRailRes/dbe8cdfcfb0bf657b9fe1cf92d5537f118ccb487/index_new/cn/character_skill_trees.json</x:v>
      </x:c>
    </x:row>
    <x:row r="316" ht="38" customHeight="1">
      <x:c r="A316" s="6" t="str">
        <x:v>1008002_6</x:v>
      </x:c>
      <x:c r="B316" s="6" t="str">
        <x:v>1008</x:v>
      </x:c>
      <x:c r="C316" s="6" t="str">
        <x:v>1008002</x:v>
      </x:c>
      <x:c r="D316" s="6" t="str"/>
      <x:c r="E316" s="6" t="n">
        <x:v>6</x:v>
      </x:c>
      <x:c r="F316" s="6" t="n">
        <x:v>4</x:v>
      </x:c>
      <x:c r="G316" s="6" t="n">
        <x:v>0</x:v>
      </x:c>
      <x:c r="H316" s="7" t="str"/>
      <x:c r="I316" s="7" t="str">
        <x:v>[{"id": "2", "num": 24000}, {"id": "110112", "num": 6}, {"id": "111002", "num": 5}]</x:v>
      </x:c>
      <x:c r="J316" s="6" t="str">
        <x:v>https://raw.githubusercontent.com/Mar-7th/StarRailRes/dbe8cdfcfb0bf657b9fe1cf92d5537f118ccb487/index_new/cn/character_skill_trees.json</x:v>
      </x:c>
    </x:row>
    <x:row r="317" ht="38" customHeight="1">
      <x:c r="A317" s="6" t="str">
        <x:v>1008002_7</x:v>
      </x:c>
      <x:c r="B317" s="6" t="str">
        <x:v>1008</x:v>
      </x:c>
      <x:c r="C317" s="6" t="str">
        <x:v>1008002</x:v>
      </x:c>
      <x:c r="D317" s="6" t="str"/>
      <x:c r="E317" s="6" t="n">
        <x:v>7</x:v>
      </x:c>
      <x:c r="F317" s="6" t="n">
        <x:v>5</x:v>
      </x:c>
      <x:c r="G317" s="6" t="n">
        <x:v>0</x:v>
      </x:c>
      <x:c r="H317" s="7" t="str"/>
      <x:c r="I317" s="7" t="str">
        <x:v>[{"id": "2", "num": 36000}, {"id": "110113", "num": 2}, {"id": "111003", "num": 2}]</x:v>
      </x:c>
      <x:c r="J317" s="6" t="str">
        <x:v>https://raw.githubusercontent.com/Mar-7th/StarRailRes/dbe8cdfcfb0bf657b9fe1cf92d5537f118ccb487/index_new/cn/character_skill_trees.json</x:v>
      </x:c>
    </x:row>
    <x:row r="318" ht="53" customHeight="1">
      <x:c r="A318" s="6" t="str">
        <x:v>1008002_8</x:v>
      </x:c>
      <x:c r="B318" s="6" t="str">
        <x:v>1008</x:v>
      </x:c>
      <x:c r="C318" s="6" t="str">
        <x:v>1008002</x:v>
      </x:c>
      <x:c r="D318" s="6" t="str"/>
      <x:c r="E318" s="6" t="n">
        <x:v>8</x:v>
      </x:c>
      <x:c r="F318" s="6" t="n">
        <x:v>5</x:v>
      </x:c>
      <x:c r="G318" s="6" t="n">
        <x:v>0</x:v>
      </x:c>
      <x:c r="H318" s="7" t="str"/>
      <x:c r="I318" s="7" t="str">
        <x:v>[{"id": "2", "num": 64000}, {"id": "110113", "num": 4}, {"id": "110501", "num": 1}, {"id": "111003", "num": 3}]</x:v>
      </x:c>
      <x:c r="J318" s="6" t="str">
        <x:v>https://raw.githubusercontent.com/Mar-7th/StarRailRes/dbe8cdfcfb0bf657b9fe1cf92d5537f118ccb487/index_new/cn/character_skill_trees.json</x:v>
      </x:c>
    </x:row>
    <x:row r="319" ht="38" customHeight="1">
      <x:c r="A319" s="6" t="str">
        <x:v>1008002_9</x:v>
      </x:c>
      <x:c r="B319" s="6" t="str">
        <x:v>1008</x:v>
      </x:c>
      <x:c r="C319" s="6" t="str">
        <x:v>1008002</x:v>
      </x:c>
      <x:c r="D319" s="6" t="str"/>
      <x:c r="E319" s="6" t="n">
        <x:v>9</x:v>
      </x:c>
      <x:c r="F319" s="6" t="n">
        <x:v>6</x:v>
      </x:c>
      <x:c r="G319" s="6" t="n">
        <x:v>0</x:v>
      </x:c>
      <x:c r="H319" s="7" t="str"/>
      <x:c r="I319" s="7" t="str">
        <x:v>[{"id": "2", "num": 128000}, {"id": "110113", "num": 6}, {"id": "110501", "num": 1}]</x:v>
      </x:c>
      <x:c r="J319" s="6" t="str">
        <x:v>https://raw.githubusercontent.com/Mar-7th/StarRailRes/dbe8cdfcfb0bf657b9fe1cf92d5537f118ccb487/index_new/cn/character_skill_trees.json</x:v>
      </x:c>
    </x:row>
    <x:row r="320" ht="53" customHeight="1">
      <x:c r="A320" s="6" t="str">
        <x:v>1008002_10</x:v>
      </x:c>
      <x:c r="B320" s="6" t="str">
        <x:v>1008</x:v>
      </x:c>
      <x:c r="C320" s="6" t="str">
        <x:v>1008002</x:v>
      </x:c>
      <x:c r="D320" s="6" t="str"/>
      <x:c r="E320" s="6" t="n">
        <x:v>10</x:v>
      </x:c>
      <x:c r="F320" s="6" t="n">
        <x:v>6</x:v>
      </x:c>
      <x:c r="G320" s="6" t="n">
        <x:v>0</x:v>
      </x:c>
      <x:c r="H320" s="7" t="str"/>
      <x:c r="I320" s="7" t="str">
        <x:v>[{"id": "2", "num": 240000}, {"id": "110113", "num": 11}, {"id": "241", "num": 1}, {"id": "110501", "num": 1}]</x:v>
      </x:c>
      <x:c r="J320" s="6" t="str">
        <x:v>https://raw.githubusercontent.com/Mar-7th/StarRailRes/dbe8cdfcfb0bf657b9fe1cf92d5537f118ccb487/index_new/cn/character_skill_trees.json</x:v>
      </x:c>
    </x:row>
    <x:row r="321" ht="20" customHeight="1">
      <x:c r="A321" s="6" t="str">
        <x:v>1008003_1</x:v>
      </x:c>
      <x:c r="B321" s="6" t="str">
        <x:v>1008</x:v>
      </x:c>
      <x:c r="C321" s="6" t="str">
        <x:v>1008003</x:v>
      </x:c>
      <x:c r="D321" s="6" t="str"/>
      <x:c r="E321" s="6" t="n">
        <x:v>1</x:v>
      </x:c>
      <x:c r="F321" s="6" t="n">
        <x:v>0</x:v>
      </x:c>
      <x:c r="G321" s="6" t="n">
        <x:v>0</x:v>
      </x:c>
      <x:c r="H321" s="7" t="str"/>
      <x:c r="I321" s="7" t="str">
        <x:v>[]</x:v>
      </x:c>
      <x:c r="J321" s="6" t="str">
        <x:v>https://raw.githubusercontent.com/Mar-7th/StarRailRes/dbe8cdfcfb0bf657b9fe1cf92d5537f118ccb487/index_new/cn/character_skill_trees.json</x:v>
      </x:c>
    </x:row>
    <x:row r="322" ht="38" customHeight="1">
      <x:c r="A322" s="6" t="str">
        <x:v>1008003_2</x:v>
      </x:c>
      <x:c r="B322" s="6" t="str">
        <x:v>1008</x:v>
      </x:c>
      <x:c r="C322" s="6" t="str">
        <x:v>1008003</x:v>
      </x:c>
      <x:c r="D322" s="6" t="str"/>
      <x:c r="E322" s="6" t="n">
        <x:v>2</x:v>
      </x:c>
      <x:c r="F322" s="6" t="n">
        <x:v>1</x:v>
      </x:c>
      <x:c r="G322" s="6" t="n">
        <x:v>0</x:v>
      </x:c>
      <x:c r="H322" s="7" t="str"/>
      <x:c r="I322" s="7" t="str">
        <x:v>[{"id": "2", "num": 2000}, {"id": "111001", "num": 2}]</x:v>
      </x:c>
      <x:c r="J322" s="6" t="str">
        <x:v>https://raw.githubusercontent.com/Mar-7th/StarRailRes/dbe8cdfcfb0bf657b9fe1cf92d5537f118ccb487/index_new/cn/character_skill_trees.json</x:v>
      </x:c>
    </x:row>
    <x:row r="323" ht="38" customHeight="1">
      <x:c r="A323" s="6" t="str">
        <x:v>1008003_3</x:v>
      </x:c>
      <x:c r="B323" s="6" t="str">
        <x:v>1008</x:v>
      </x:c>
      <x:c r="C323" s="6" t="str">
        <x:v>1008003</x:v>
      </x:c>
      <x:c r="D323" s="6" t="str"/>
      <x:c r="E323" s="6" t="n">
        <x:v>3</x:v>
      </x:c>
      <x:c r="F323" s="6" t="n">
        <x:v>2</x:v>
      </x:c>
      <x:c r="G323" s="6" t="n">
        <x:v>0</x:v>
      </x:c>
      <x:c r="H323" s="7" t="str"/>
      <x:c r="I323" s="7" t="str">
        <x:v>[{"id": "2", "num": 4000}, {"id": "110111", "num": 2}, {"id": "111001", "num": 4}]</x:v>
      </x:c>
      <x:c r="J323" s="6" t="str">
        <x:v>https://raw.githubusercontent.com/Mar-7th/StarRailRes/dbe8cdfcfb0bf657b9fe1cf92d5537f118ccb487/index_new/cn/character_skill_trees.json</x:v>
      </x:c>
    </x:row>
    <x:row r="324" ht="38" customHeight="1">
      <x:c r="A324" s="6" t="str">
        <x:v>1008003_4</x:v>
      </x:c>
      <x:c r="B324" s="6" t="str">
        <x:v>1008</x:v>
      </x:c>
      <x:c r="C324" s="6" t="str">
        <x:v>1008003</x:v>
      </x:c>
      <x:c r="D324" s="6" t="str"/>
      <x:c r="E324" s="6" t="n">
        <x:v>4</x:v>
      </x:c>
      <x:c r="F324" s="6" t="n">
        <x:v>3</x:v>
      </x:c>
      <x:c r="G324" s="6" t="n">
        <x:v>0</x:v>
      </x:c>
      <x:c r="H324" s="7" t="str"/>
      <x:c r="I324" s="7" t="str">
        <x:v>[{"id": "2", "num": 8000}, {"id": "110112", "num": 2}, {"id": "111002", "num": 2}]</x:v>
      </x:c>
      <x:c r="J324" s="6" t="str">
        <x:v>https://raw.githubusercontent.com/Mar-7th/StarRailRes/dbe8cdfcfb0bf657b9fe1cf92d5537f118ccb487/index_new/cn/character_skill_trees.json</x:v>
      </x:c>
    </x:row>
    <x:row r="325" ht="38" customHeight="1">
      <x:c r="A325" s="6" t="str">
        <x:v>1008003_5</x:v>
      </x:c>
      <x:c r="B325" s="6" t="str">
        <x:v>1008</x:v>
      </x:c>
      <x:c r="C325" s="6" t="str">
        <x:v>1008003</x:v>
      </x:c>
      <x:c r="D325" s="6" t="str"/>
      <x:c r="E325" s="6" t="n">
        <x:v>5</x:v>
      </x:c>
      <x:c r="F325" s="6" t="n">
        <x:v>4</x:v>
      </x:c>
      <x:c r="G325" s="6" t="n">
        <x:v>0</x:v>
      </x:c>
      <x:c r="H325" s="7" t="str"/>
      <x:c r="I325" s="7" t="str">
        <x:v>[{"id": "2", "num": 16000}, {"id": "110112", "num": 4}, {"id": "111002", "num": 3}]</x:v>
      </x:c>
      <x:c r="J325" s="6" t="str">
        <x:v>https://raw.githubusercontent.com/Mar-7th/StarRailRes/dbe8cdfcfb0bf657b9fe1cf92d5537f118ccb487/index_new/cn/character_skill_trees.json</x:v>
      </x:c>
    </x:row>
    <x:row r="326" ht="38" customHeight="1">
      <x:c r="A326" s="6" t="str">
        <x:v>1008003_6</x:v>
      </x:c>
      <x:c r="B326" s="6" t="str">
        <x:v>1008</x:v>
      </x:c>
      <x:c r="C326" s="6" t="str">
        <x:v>1008003</x:v>
      </x:c>
      <x:c r="D326" s="6" t="str"/>
      <x:c r="E326" s="6" t="n">
        <x:v>6</x:v>
      </x:c>
      <x:c r="F326" s="6" t="n">
        <x:v>4</x:v>
      </x:c>
      <x:c r="G326" s="6" t="n">
        <x:v>0</x:v>
      </x:c>
      <x:c r="H326" s="7" t="str"/>
      <x:c r="I326" s="7" t="str">
        <x:v>[{"id": "2", "num": 24000}, {"id": "110112", "num": 6}, {"id": "111002", "num": 5}]</x:v>
      </x:c>
      <x:c r="J326" s="6" t="str">
        <x:v>https://raw.githubusercontent.com/Mar-7th/StarRailRes/dbe8cdfcfb0bf657b9fe1cf92d5537f118ccb487/index_new/cn/character_skill_trees.json</x:v>
      </x:c>
    </x:row>
    <x:row r="327" ht="38" customHeight="1">
      <x:c r="A327" s="6" t="str">
        <x:v>1008003_7</x:v>
      </x:c>
      <x:c r="B327" s="6" t="str">
        <x:v>1008</x:v>
      </x:c>
      <x:c r="C327" s="6" t="str">
        <x:v>1008003</x:v>
      </x:c>
      <x:c r="D327" s="6" t="str"/>
      <x:c r="E327" s="6" t="n">
        <x:v>7</x:v>
      </x:c>
      <x:c r="F327" s="6" t="n">
        <x:v>5</x:v>
      </x:c>
      <x:c r="G327" s="6" t="n">
        <x:v>0</x:v>
      </x:c>
      <x:c r="H327" s="7" t="str"/>
      <x:c r="I327" s="7" t="str">
        <x:v>[{"id": "2", "num": 36000}, {"id": "110113", "num": 2}, {"id": "111003", "num": 2}]</x:v>
      </x:c>
      <x:c r="J327" s="6" t="str">
        <x:v>https://raw.githubusercontent.com/Mar-7th/StarRailRes/dbe8cdfcfb0bf657b9fe1cf92d5537f118ccb487/index_new/cn/character_skill_trees.json</x:v>
      </x:c>
    </x:row>
    <x:row r="328" ht="53" customHeight="1">
      <x:c r="A328" s="6" t="str">
        <x:v>1008003_8</x:v>
      </x:c>
      <x:c r="B328" s="6" t="str">
        <x:v>1008</x:v>
      </x:c>
      <x:c r="C328" s="6" t="str">
        <x:v>1008003</x:v>
      </x:c>
      <x:c r="D328" s="6" t="str"/>
      <x:c r="E328" s="6" t="n">
        <x:v>8</x:v>
      </x:c>
      <x:c r="F328" s="6" t="n">
        <x:v>5</x:v>
      </x:c>
      <x:c r="G328" s="6" t="n">
        <x:v>0</x:v>
      </x:c>
      <x:c r="H328" s="7" t="str"/>
      <x:c r="I328" s="7" t="str">
        <x:v>[{"id": "2", "num": 64000}, {"id": "110113", "num": 4}, {"id": "110501", "num": 1}, {"id": "111003", "num": 3}]</x:v>
      </x:c>
      <x:c r="J328" s="6" t="str">
        <x:v>https://raw.githubusercontent.com/Mar-7th/StarRailRes/dbe8cdfcfb0bf657b9fe1cf92d5537f118ccb487/index_new/cn/character_skill_trees.json</x:v>
      </x:c>
    </x:row>
    <x:row r="329" ht="38" customHeight="1">
      <x:c r="A329" s="6" t="str">
        <x:v>1008003_9</x:v>
      </x:c>
      <x:c r="B329" s="6" t="str">
        <x:v>1008</x:v>
      </x:c>
      <x:c r="C329" s="6" t="str">
        <x:v>1008003</x:v>
      </x:c>
      <x:c r="D329" s="6" t="str"/>
      <x:c r="E329" s="6" t="n">
        <x:v>9</x:v>
      </x:c>
      <x:c r="F329" s="6" t="n">
        <x:v>6</x:v>
      </x:c>
      <x:c r="G329" s="6" t="n">
        <x:v>0</x:v>
      </x:c>
      <x:c r="H329" s="7" t="str"/>
      <x:c r="I329" s="7" t="str">
        <x:v>[{"id": "2", "num": 128000}, {"id": "110113", "num": 6}, {"id": "110501", "num": 1}]</x:v>
      </x:c>
      <x:c r="J329" s="6" t="str">
        <x:v>https://raw.githubusercontent.com/Mar-7th/StarRailRes/dbe8cdfcfb0bf657b9fe1cf92d5537f118ccb487/index_new/cn/character_skill_trees.json</x:v>
      </x:c>
    </x:row>
    <x:row r="330" ht="53" customHeight="1">
      <x:c r="A330" s="6" t="str">
        <x:v>1008003_10</x:v>
      </x:c>
      <x:c r="B330" s="6" t="str">
        <x:v>1008</x:v>
      </x:c>
      <x:c r="C330" s="6" t="str">
        <x:v>1008003</x:v>
      </x:c>
      <x:c r="D330" s="6" t="str"/>
      <x:c r="E330" s="6" t="n">
        <x:v>10</x:v>
      </x:c>
      <x:c r="F330" s="6" t="n">
        <x:v>6</x:v>
      </x:c>
      <x:c r="G330" s="6" t="n">
        <x:v>0</x:v>
      </x:c>
      <x:c r="H330" s="7" t="str"/>
      <x:c r="I330" s="7" t="str">
        <x:v>[{"id": "2", "num": 240000}, {"id": "110113", "num": 11}, {"id": "241", "num": 1}, {"id": "110501", "num": 1}]</x:v>
      </x:c>
      <x:c r="J330" s="6" t="str">
        <x:v>https://raw.githubusercontent.com/Mar-7th/StarRailRes/dbe8cdfcfb0bf657b9fe1cf92d5537f118ccb487/index_new/cn/character_skill_trees.json</x:v>
      </x:c>
    </x:row>
    <x:row r="331" ht="20" customHeight="1">
      <x:c r="A331" s="6" t="str">
        <x:v>1008004_1</x:v>
      </x:c>
      <x:c r="B331" s="6" t="str">
        <x:v>1008</x:v>
      </x:c>
      <x:c r="C331" s="6" t="str">
        <x:v>1008004</x:v>
      </x:c>
      <x:c r="D331" s="6" t="str"/>
      <x:c r="E331" s="6" t="n">
        <x:v>1</x:v>
      </x:c>
      <x:c r="F331" s="6" t="n">
        <x:v>0</x:v>
      </x:c>
      <x:c r="G331" s="6" t="n">
        <x:v>0</x:v>
      </x:c>
      <x:c r="H331" s="7" t="str"/>
      <x:c r="I331" s="7" t="str">
        <x:v>[]</x:v>
      </x:c>
      <x:c r="J331" s="6" t="str">
        <x:v>https://raw.githubusercontent.com/Mar-7th/StarRailRes/dbe8cdfcfb0bf657b9fe1cf92d5537f118ccb487/index_new/cn/character_skill_trees.json</x:v>
      </x:c>
    </x:row>
    <x:row r="332" ht="38" customHeight="1">
      <x:c r="A332" s="6" t="str">
        <x:v>1008004_2</x:v>
      </x:c>
      <x:c r="B332" s="6" t="str">
        <x:v>1008</x:v>
      </x:c>
      <x:c r="C332" s="6" t="str">
        <x:v>1008004</x:v>
      </x:c>
      <x:c r="D332" s="6" t="str"/>
      <x:c r="E332" s="6" t="n">
        <x:v>2</x:v>
      </x:c>
      <x:c r="F332" s="6" t="n">
        <x:v>1</x:v>
      </x:c>
      <x:c r="G332" s="6" t="n">
        <x:v>0</x:v>
      </x:c>
      <x:c r="H332" s="7" t="str"/>
      <x:c r="I332" s="7" t="str">
        <x:v>[{"id": "2", "num": 2000}, {"id": "111001", "num": 2}]</x:v>
      </x:c>
      <x:c r="J332" s="6" t="str">
        <x:v>https://raw.githubusercontent.com/Mar-7th/StarRailRes/dbe8cdfcfb0bf657b9fe1cf92d5537f118ccb487/index_new/cn/character_skill_trees.json</x:v>
      </x:c>
    </x:row>
    <x:row r="333" ht="38" customHeight="1">
      <x:c r="A333" s="6" t="str">
        <x:v>1008004_3</x:v>
      </x:c>
      <x:c r="B333" s="6" t="str">
        <x:v>1008</x:v>
      </x:c>
      <x:c r="C333" s="6" t="str">
        <x:v>1008004</x:v>
      </x:c>
      <x:c r="D333" s="6" t="str"/>
      <x:c r="E333" s="6" t="n">
        <x:v>3</x:v>
      </x:c>
      <x:c r="F333" s="6" t="n">
        <x:v>2</x:v>
      </x:c>
      <x:c r="G333" s="6" t="n">
        <x:v>0</x:v>
      </x:c>
      <x:c r="H333" s="7" t="str"/>
      <x:c r="I333" s="7" t="str">
        <x:v>[{"id": "2", "num": 4000}, {"id": "110111", "num": 2}, {"id": "111001", "num": 4}]</x:v>
      </x:c>
      <x:c r="J333" s="6" t="str">
        <x:v>https://raw.githubusercontent.com/Mar-7th/StarRailRes/dbe8cdfcfb0bf657b9fe1cf92d5537f118ccb487/index_new/cn/character_skill_trees.json</x:v>
      </x:c>
    </x:row>
    <x:row r="334" ht="38" customHeight="1">
      <x:c r="A334" s="6" t="str">
        <x:v>1008004_4</x:v>
      </x:c>
      <x:c r="B334" s="6" t="str">
        <x:v>1008</x:v>
      </x:c>
      <x:c r="C334" s="6" t="str">
        <x:v>1008004</x:v>
      </x:c>
      <x:c r="D334" s="6" t="str"/>
      <x:c r="E334" s="6" t="n">
        <x:v>4</x:v>
      </x:c>
      <x:c r="F334" s="6" t="n">
        <x:v>3</x:v>
      </x:c>
      <x:c r="G334" s="6" t="n">
        <x:v>0</x:v>
      </x:c>
      <x:c r="H334" s="7" t="str"/>
      <x:c r="I334" s="7" t="str">
        <x:v>[{"id": "2", "num": 8000}, {"id": "110112", "num": 2}, {"id": "111002", "num": 2}]</x:v>
      </x:c>
      <x:c r="J334" s="6" t="str">
        <x:v>https://raw.githubusercontent.com/Mar-7th/StarRailRes/dbe8cdfcfb0bf657b9fe1cf92d5537f118ccb487/index_new/cn/character_skill_trees.json</x:v>
      </x:c>
    </x:row>
    <x:row r="335" ht="38" customHeight="1">
      <x:c r="A335" s="6" t="str">
        <x:v>1008004_5</x:v>
      </x:c>
      <x:c r="B335" s="6" t="str">
        <x:v>1008</x:v>
      </x:c>
      <x:c r="C335" s="6" t="str">
        <x:v>1008004</x:v>
      </x:c>
      <x:c r="D335" s="6" t="str"/>
      <x:c r="E335" s="6" t="n">
        <x:v>5</x:v>
      </x:c>
      <x:c r="F335" s="6" t="n">
        <x:v>4</x:v>
      </x:c>
      <x:c r="G335" s="6" t="n">
        <x:v>0</x:v>
      </x:c>
      <x:c r="H335" s="7" t="str"/>
      <x:c r="I335" s="7" t="str">
        <x:v>[{"id": "2", "num": 16000}, {"id": "110112", "num": 4}, {"id": "111002", "num": 3}]</x:v>
      </x:c>
      <x:c r="J335" s="6" t="str">
        <x:v>https://raw.githubusercontent.com/Mar-7th/StarRailRes/dbe8cdfcfb0bf657b9fe1cf92d5537f118ccb487/index_new/cn/character_skill_trees.json</x:v>
      </x:c>
    </x:row>
    <x:row r="336" ht="38" customHeight="1">
      <x:c r="A336" s="6" t="str">
        <x:v>1008004_6</x:v>
      </x:c>
      <x:c r="B336" s="6" t="str">
        <x:v>1008</x:v>
      </x:c>
      <x:c r="C336" s="6" t="str">
        <x:v>1008004</x:v>
      </x:c>
      <x:c r="D336" s="6" t="str"/>
      <x:c r="E336" s="6" t="n">
        <x:v>6</x:v>
      </x:c>
      <x:c r="F336" s="6" t="n">
        <x:v>4</x:v>
      </x:c>
      <x:c r="G336" s="6" t="n">
        <x:v>0</x:v>
      </x:c>
      <x:c r="H336" s="7" t="str"/>
      <x:c r="I336" s="7" t="str">
        <x:v>[{"id": "2", "num": 24000}, {"id": "110112", "num": 6}, {"id": "111002", "num": 5}]</x:v>
      </x:c>
      <x:c r="J336" s="6" t="str">
        <x:v>https://raw.githubusercontent.com/Mar-7th/StarRailRes/dbe8cdfcfb0bf657b9fe1cf92d5537f118ccb487/index_new/cn/character_skill_trees.json</x:v>
      </x:c>
    </x:row>
    <x:row r="337" ht="38" customHeight="1">
      <x:c r="A337" s="6" t="str">
        <x:v>1008004_7</x:v>
      </x:c>
      <x:c r="B337" s="6" t="str">
        <x:v>1008</x:v>
      </x:c>
      <x:c r="C337" s="6" t="str">
        <x:v>1008004</x:v>
      </x:c>
      <x:c r="D337" s="6" t="str"/>
      <x:c r="E337" s="6" t="n">
        <x:v>7</x:v>
      </x:c>
      <x:c r="F337" s="6" t="n">
        <x:v>5</x:v>
      </x:c>
      <x:c r="G337" s="6" t="n">
        <x:v>0</x:v>
      </x:c>
      <x:c r="H337" s="7" t="str"/>
      <x:c r="I337" s="7" t="str">
        <x:v>[{"id": "2", "num": 36000}, {"id": "110113", "num": 2}, {"id": "111003", "num": 2}]</x:v>
      </x:c>
      <x:c r="J337" s="6" t="str">
        <x:v>https://raw.githubusercontent.com/Mar-7th/StarRailRes/dbe8cdfcfb0bf657b9fe1cf92d5537f118ccb487/index_new/cn/character_skill_trees.json</x:v>
      </x:c>
    </x:row>
    <x:row r="338" ht="53" customHeight="1">
      <x:c r="A338" s="6" t="str">
        <x:v>1008004_8</x:v>
      </x:c>
      <x:c r="B338" s="6" t="str">
        <x:v>1008</x:v>
      </x:c>
      <x:c r="C338" s="6" t="str">
        <x:v>1008004</x:v>
      </x:c>
      <x:c r="D338" s="6" t="str"/>
      <x:c r="E338" s="6" t="n">
        <x:v>8</x:v>
      </x:c>
      <x:c r="F338" s="6" t="n">
        <x:v>5</x:v>
      </x:c>
      <x:c r="G338" s="6" t="n">
        <x:v>0</x:v>
      </x:c>
      <x:c r="H338" s="7" t="str"/>
      <x:c r="I338" s="7" t="str">
        <x:v>[{"id": "2", "num": 64000}, {"id": "110113", "num": 4}, {"id": "110501", "num": 1}, {"id": "111003", "num": 3}]</x:v>
      </x:c>
      <x:c r="J338" s="6" t="str">
        <x:v>https://raw.githubusercontent.com/Mar-7th/StarRailRes/dbe8cdfcfb0bf657b9fe1cf92d5537f118ccb487/index_new/cn/character_skill_trees.json</x:v>
      </x:c>
    </x:row>
    <x:row r="339" ht="38" customHeight="1">
      <x:c r="A339" s="6" t="str">
        <x:v>1008004_9</x:v>
      </x:c>
      <x:c r="B339" s="6" t="str">
        <x:v>1008</x:v>
      </x:c>
      <x:c r="C339" s="6" t="str">
        <x:v>1008004</x:v>
      </x:c>
      <x:c r="D339" s="6" t="str"/>
      <x:c r="E339" s="6" t="n">
        <x:v>9</x:v>
      </x:c>
      <x:c r="F339" s="6" t="n">
        <x:v>6</x:v>
      </x:c>
      <x:c r="G339" s="6" t="n">
        <x:v>0</x:v>
      </x:c>
      <x:c r="H339" s="7" t="str"/>
      <x:c r="I339" s="7" t="str">
        <x:v>[{"id": "2", "num": 128000}, {"id": "110113", "num": 6}, {"id": "110501", "num": 1}]</x:v>
      </x:c>
      <x:c r="J339" s="6" t="str">
        <x:v>https://raw.githubusercontent.com/Mar-7th/StarRailRes/dbe8cdfcfb0bf657b9fe1cf92d5537f118ccb487/index_new/cn/character_skill_trees.json</x:v>
      </x:c>
    </x:row>
    <x:row r="340" ht="53" customHeight="1">
      <x:c r="A340" s="6" t="str">
        <x:v>1008004_10</x:v>
      </x:c>
      <x:c r="B340" s="6" t="str">
        <x:v>1008</x:v>
      </x:c>
      <x:c r="C340" s="6" t="str">
        <x:v>1008004</x:v>
      </x:c>
      <x:c r="D340" s="6" t="str"/>
      <x:c r="E340" s="6" t="n">
        <x:v>10</x:v>
      </x:c>
      <x:c r="F340" s="6" t="n">
        <x:v>6</x:v>
      </x:c>
      <x:c r="G340" s="6" t="n">
        <x:v>0</x:v>
      </x:c>
      <x:c r="H340" s="7" t="str"/>
      <x:c r="I340" s="7" t="str">
        <x:v>[{"id": "2", "num": 240000}, {"id": "110113", "num": 11}, {"id": "241", "num": 1}, {"id": "110501", "num": 1}]</x:v>
      </x:c>
      <x:c r="J340" s="6" t="str">
        <x:v>https://raw.githubusercontent.com/Mar-7th/StarRailRes/dbe8cdfcfb0bf657b9fe1cf92d5537f118ccb487/index_new/cn/character_skill_trees.json</x:v>
      </x:c>
    </x:row>
    <x:row r="341" ht="20" customHeight="1">
      <x:c r="A341" s="6" t="str">
        <x:v>1008007_1</x:v>
      </x:c>
      <x:c r="B341" s="6" t="str">
        <x:v>1008</x:v>
      </x:c>
      <x:c r="C341" s="6" t="str">
        <x:v>1008007</x:v>
      </x:c>
      <x:c r="D341" s="6" t="str"/>
      <x:c r="E341" s="6" t="n">
        <x:v>1</x:v>
      </x:c>
      <x:c r="F341" s="6" t="n">
        <x:v>0</x:v>
      </x:c>
      <x:c r="G341" s="6" t="n">
        <x:v>0</x:v>
      </x:c>
      <x:c r="H341" s="7" t="str"/>
      <x:c r="I341" s="7" t="str">
        <x:v>[]</x:v>
      </x:c>
      <x:c r="J341" s="6" t="str">
        <x:v>https://raw.githubusercontent.com/Mar-7th/StarRailRes/dbe8cdfcfb0bf657b9fe1cf92d5537f118ccb487/index_new/cn/character_skill_trees.json</x:v>
      </x:c>
    </x:row>
    <x:row r="342" ht="38" customHeight="1">
      <x:c r="A342" s="6" t="str">
        <x:v>1008101_1</x:v>
      </x:c>
      <x:c r="B342" s="6" t="str">
        <x:v>1008</x:v>
      </x:c>
      <x:c r="C342" s="6" t="str">
        <x:v>1008101</x:v>
      </x:c>
      <x:c r="D342" s="6" t="str">
        <x:v>苏生</x:v>
      </x:c>
      <x:c r="E342" s="6" t="n">
        <x:v>1</x:v>
      </x:c>
      <x:c r="F342" s="6" t="n">
        <x:v>2</x:v>
      </x:c>
      <x:c r="G342" s="6" t="n">
        <x:v>0</x:v>
      </x:c>
      <x:c r="H342" s="7" t="str">
        <x:v>消灭敌方目标时，若当前生命值百分比小于等于#1[i]%，则立即回复等同于自身生命上限#2[i]%的生命值。</x:v>
      </x:c>
      <x:c r="I342" s="7" t="str">
        <x:v>[{"id": "2", "num": 4000}, {"id": "110111", "num": 2}, {"id": "110501", "num": 1}]</x:v>
      </x:c>
      <x:c r="J342" s="6" t="str">
        <x:v>https://raw.githubusercontent.com/Mar-7th/StarRailRes/dbe8cdfcfb0bf657b9fe1cf92d5537f118ccb487/index_new/cn/character_skill_trees.json</x:v>
      </x:c>
    </x:row>
    <x:row r="343" ht="53" customHeight="1">
      <x:c r="A343" s="6" t="str">
        <x:v>1008102_1</x:v>
      </x:c>
      <x:c r="B343" s="6" t="str">
        <x:v>1008</x:v>
      </x:c>
      <x:c r="C343" s="6" t="str">
        <x:v>1008102</x:v>
      </x:c>
      <x:c r="D343" s="6" t="str">
        <x:v>坚忍</x:v>
      </x:c>
      <x:c r="E343" s="6" t="n">
        <x:v>1</x:v>
      </x:c>
      <x:c r="F343" s="6" t="n">
        <x:v>4</x:v>
      </x:c>
      <x:c r="G343" s="6" t="n">
        <x:v>0</x:v>
      </x:c>
      <x:c r="H343" s="7" t="str">
        <x:v>抵抗持续伤害类负面状态的概率提高#1[i]%。</x:v>
      </x:c>
      <x:c r="I343" s="7" t="str">
        <x:v>[{"id": "2", "num": 16000}, {"id": "110112", "num": 4}, {"id": "241", "num": 1}, {"id": "110501", "num": 1}]</x:v>
      </x:c>
      <x:c r="J343" s="6" t="str">
        <x:v>https://raw.githubusercontent.com/Mar-7th/StarRailRes/dbe8cdfcfb0bf657b9fe1cf92d5537f118ccb487/index_new/cn/character_skill_trees.json</x:v>
      </x:c>
    </x:row>
    <x:row r="344" ht="53" customHeight="1">
      <x:c r="A344" s="6" t="str">
        <x:v>1008103_1</x:v>
      </x:c>
      <x:c r="B344" s="6" t="str">
        <x:v>1008</x:v>
      </x:c>
      <x:c r="C344" s="6" t="str">
        <x:v>1008103</x:v>
      </x:c>
      <x:c r="D344" s="6" t="str">
        <x:v>抗御</x:v>
      </x:c>
      <x:c r="E344" s="6" t="n">
        <x:v>1</x:v>
      </x:c>
      <x:c r="F344" s="6" t="n">
        <x:v>6</x:v>
      </x:c>
      <x:c r="G344" s="6" t="n">
        <x:v>0</x:v>
      </x:c>
      <x:c r="H344" s="7" t="str">
        <x:v>进入战斗时，若当前生命值百分比小于等于#1[i]%，阿兰可以抵抗除持续伤害外的所有伤害。当阿兰受到攻击后，该效果解除。</x:v>
      </x:c>
      <x:c r="I344" s="7" t="str">
        <x:v>[{"id": "2", "num": 128000}, {"id": "110113", "num": 6}, {"id": "241", "num": 1}, {"id": "110501", "num": 1}]</x:v>
      </x:c>
      <x:c r="J344" s="6" t="str">
        <x:v>https://raw.githubusercontent.com/Mar-7th/StarRailRes/dbe8cdfcfb0bf657b9fe1cf92d5537f118ccb487/index_new/cn/character_skill_trees.json</x:v>
      </x:c>
    </x:row>
    <x:row r="345" ht="38" customHeight="1">
      <x:c r="A345" s="6" t="str">
        <x:v>1008201_1</x:v>
      </x:c>
      <x:c r="B345" s="6" t="str">
        <x:v>1008</x:v>
      </x:c>
      <x:c r="C345" s="6" t="str">
        <x:v>1008201</x:v>
      </x:c>
      <x:c r="D345" s="6" t="str">
        <x:v>攻击强化</x:v>
      </x:c>
      <x:c r="E345" s="6" t="n">
        <x:v>1</x:v>
      </x:c>
      <x:c r="F345" s="6" t="n">
        <x:v>0</x:v>
      </x:c>
      <x:c r="G345" s="6" t="n">
        <x:v>1</x:v>
      </x:c>
      <x:c r="H345" s="7" t="str"/>
      <x:c r="I345" s="7" t="str">
        <x:v>[{"id": "2", "num": 2000}, {"id": "111001", "num": 2}]</x:v>
      </x:c>
      <x:c r="J345" s="6" t="str">
        <x:v>https://raw.githubusercontent.com/Mar-7th/StarRailRes/dbe8cdfcfb0bf657b9fe1cf92d5537f118ccb487/index_new/cn/character_skill_trees.json</x:v>
      </x:c>
    </x:row>
    <x:row r="346" ht="38" customHeight="1">
      <x:c r="A346" s="6" t="str">
        <x:v>1008202_1</x:v>
      </x:c>
      <x:c r="B346" s="6" t="str">
        <x:v>1008</x:v>
      </x:c>
      <x:c r="C346" s="6" t="str">
        <x:v>1008202</x:v>
      </x:c>
      <x:c r="D346" s="6" t="str">
        <x:v>效果抵抗强化</x:v>
      </x:c>
      <x:c r="E346" s="6" t="n">
        <x:v>1</x:v>
      </x:c>
      <x:c r="F346" s="6" t="n">
        <x:v>2</x:v>
      </x:c>
      <x:c r="G346" s="6" t="n">
        <x:v>0</x:v>
      </x:c>
      <x:c r="H346" s="7" t="str"/>
      <x:c r="I346" s="7" t="str">
        <x:v>[{"id": "2", "num": 4000}, {"id": "110111", "num": 2}, {"id": "111001", "num": 4}]</x:v>
      </x:c>
      <x:c r="J346" s="6" t="str">
        <x:v>https://raw.githubusercontent.com/Mar-7th/StarRailRes/dbe8cdfcfb0bf657b9fe1cf92d5537f118ccb487/index_new/cn/character_skill_trees.json</x:v>
      </x:c>
    </x:row>
    <x:row r="347" ht="38" customHeight="1">
      <x:c r="A347" s="6" t="str">
        <x:v>1008203_1</x:v>
      </x:c>
      <x:c r="B347" s="6" t="str">
        <x:v>1008</x:v>
      </x:c>
      <x:c r="C347" s="6" t="str">
        <x:v>1008203</x:v>
      </x:c>
      <x:c r="D347" s="6" t="str">
        <x:v>攻击强化</x:v>
      </x:c>
      <x:c r="E347" s="6" t="n">
        <x:v>1</x:v>
      </x:c>
      <x:c r="F347" s="6" t="n">
        <x:v>3</x:v>
      </x:c>
      <x:c r="G347" s="6" t="n">
        <x:v>0</x:v>
      </x:c>
      <x:c r="H347" s="7" t="str"/>
      <x:c r="I347" s="7" t="str">
        <x:v>[{"id": "2", "num": 8000}, {"id": "110112", "num": 2}, {"id": "111002", "num": 2}]</x:v>
      </x:c>
      <x:c r="J347" s="6" t="str">
        <x:v>https://raw.githubusercontent.com/Mar-7th/StarRailRes/dbe8cdfcfb0bf657b9fe1cf92d5537f118ccb487/index_new/cn/character_skill_trees.json</x:v>
      </x:c>
    </x:row>
    <x:row r="348" ht="38" customHeight="1">
      <x:c r="A348" s="6" t="str">
        <x:v>1008204_1</x:v>
      </x:c>
      <x:c r="B348" s="6" t="str">
        <x:v>1008</x:v>
      </x:c>
      <x:c r="C348" s="6" t="str">
        <x:v>1008204</x:v>
      </x:c>
      <x:c r="D348" s="6" t="str">
        <x:v>生命强化</x:v>
      </x:c>
      <x:c r="E348" s="6" t="n">
        <x:v>1</x:v>
      </x:c>
      <x:c r="F348" s="6" t="n">
        <x:v>3</x:v>
      </x:c>
      <x:c r="G348" s="6" t="n">
        <x:v>0</x:v>
      </x:c>
      <x:c r="H348" s="7" t="str"/>
      <x:c r="I348" s="7" t="str">
        <x:v>[{"id": "2", "num": 8000}, {"id": "110112", "num": 2}, {"id": "111002", "num": 2}]</x:v>
      </x:c>
      <x:c r="J348" s="6" t="str">
        <x:v>https://raw.githubusercontent.com/Mar-7th/StarRailRes/dbe8cdfcfb0bf657b9fe1cf92d5537f118ccb487/index_new/cn/character_skill_trees.json</x:v>
      </x:c>
    </x:row>
    <x:row r="349" ht="38" customHeight="1">
      <x:c r="A349" s="6" t="str">
        <x:v>1008205_1</x:v>
      </x:c>
      <x:c r="B349" s="6" t="str">
        <x:v>1008</x:v>
      </x:c>
      <x:c r="C349" s="6" t="str">
        <x:v>1008205</x:v>
      </x:c>
      <x:c r="D349" s="6" t="str">
        <x:v>攻击强化</x:v>
      </x:c>
      <x:c r="E349" s="6" t="n">
        <x:v>1</x:v>
      </x:c>
      <x:c r="F349" s="6" t="n">
        <x:v>4</x:v>
      </x:c>
      <x:c r="G349" s="6" t="n">
        <x:v>0</x:v>
      </x:c>
      <x:c r="H349" s="7" t="str"/>
      <x:c r="I349" s="7" t="str">
        <x:v>[{"id": "2", "num": 16000}, {"id": "110112", "num": 4}, {"id": "111002", "num": 3}]</x:v>
      </x:c>
      <x:c r="J349" s="6" t="str">
        <x:v>https://raw.githubusercontent.com/Mar-7th/StarRailRes/dbe8cdfcfb0bf657b9fe1cf92d5537f118ccb487/index_new/cn/character_skill_trees.json</x:v>
      </x:c>
    </x:row>
    <x:row r="350" ht="38" customHeight="1">
      <x:c r="A350" s="6" t="str">
        <x:v>1008206_1</x:v>
      </x:c>
      <x:c r="B350" s="6" t="str">
        <x:v>1008</x:v>
      </x:c>
      <x:c r="C350" s="6" t="str">
        <x:v>1008206</x:v>
      </x:c>
      <x:c r="D350" s="6" t="str">
        <x:v>效果抵抗强化</x:v>
      </x:c>
      <x:c r="E350" s="6" t="n">
        <x:v>1</x:v>
      </x:c>
      <x:c r="F350" s="6" t="n">
        <x:v>5</x:v>
      </x:c>
      <x:c r="G350" s="6" t="n">
        <x:v>0</x:v>
      </x:c>
      <x:c r="H350" s="7" t="str"/>
      <x:c r="I350" s="7" t="str">
        <x:v>[{"id": "2", "num": 36000}, {"id": "110113", "num": 2}, {"id": "111003", "num": 2}]</x:v>
      </x:c>
      <x:c r="J350" s="6" t="str">
        <x:v>https://raw.githubusercontent.com/Mar-7th/StarRailRes/dbe8cdfcfb0bf657b9fe1cf92d5537f118ccb487/index_new/cn/character_skill_trees.json</x:v>
      </x:c>
    </x:row>
    <x:row r="351" ht="38" customHeight="1">
      <x:c r="A351" s="6" t="str">
        <x:v>1008207_1</x:v>
      </x:c>
      <x:c r="B351" s="6" t="str">
        <x:v>1008</x:v>
      </x:c>
      <x:c r="C351" s="6" t="str">
        <x:v>1008207</x:v>
      </x:c>
      <x:c r="D351" s="6" t="str">
        <x:v>攻击强化</x:v>
      </x:c>
      <x:c r="E351" s="6" t="n">
        <x:v>1</x:v>
      </x:c>
      <x:c r="F351" s="6" t="n">
        <x:v>5</x:v>
      </x:c>
      <x:c r="G351" s="6" t="n">
        <x:v>0</x:v>
      </x:c>
      <x:c r="H351" s="7" t="str"/>
      <x:c r="I351" s="7" t="str">
        <x:v>[{"id": "2", "num": 36000}, {"id": "110113", "num": 2}, {"id": "111003", "num": 2}]</x:v>
      </x:c>
      <x:c r="J351" s="6" t="str">
        <x:v>https://raw.githubusercontent.com/Mar-7th/StarRailRes/dbe8cdfcfb0bf657b9fe1cf92d5537f118ccb487/index_new/cn/character_skill_trees.json</x:v>
      </x:c>
    </x:row>
    <x:row r="352" ht="38" customHeight="1">
      <x:c r="A352" s="6" t="str">
        <x:v>1008208_1</x:v>
      </x:c>
      <x:c r="B352" s="6" t="str">
        <x:v>1008</x:v>
      </x:c>
      <x:c r="C352" s="6" t="str">
        <x:v>1008208</x:v>
      </x:c>
      <x:c r="D352" s="6" t="str">
        <x:v>生命强化</x:v>
      </x:c>
      <x:c r="E352" s="6" t="n">
        <x:v>1</x:v>
      </x:c>
      <x:c r="F352" s="6" t="n">
        <x:v>6</x:v>
      </x:c>
      <x:c r="G352" s="6" t="n">
        <x:v>0</x:v>
      </x:c>
      <x:c r="H352" s="7" t="str"/>
      <x:c r="I352" s="7" t="str">
        <x:v>[{"id": "2", "num": 128000}, {"id": "110113", "num": 6}, {"id": "111003", "num": 6}]</x:v>
      </x:c>
      <x:c r="J352" s="6" t="str">
        <x:v>https://raw.githubusercontent.com/Mar-7th/StarRailRes/dbe8cdfcfb0bf657b9fe1cf92d5537f118ccb487/index_new/cn/character_skill_trees.json</x:v>
      </x:c>
    </x:row>
    <x:row r="353" ht="38" customHeight="1">
      <x:c r="A353" s="6" t="str">
        <x:v>1008209_1</x:v>
      </x:c>
      <x:c r="B353" s="6" t="str">
        <x:v>1008</x:v>
      </x:c>
      <x:c r="C353" s="6" t="str">
        <x:v>1008209</x:v>
      </x:c>
      <x:c r="D353" s="6" t="str">
        <x:v>效果抵抗强化</x:v>
      </x:c>
      <x:c r="E353" s="6" t="n">
        <x:v>1</x:v>
      </x:c>
      <x:c r="F353" s="6" t="n">
        <x:v>0</x:v>
      </x:c>
      <x:c r="G353" s="6" t="n">
        <x:v>75</x:v>
      </x:c>
      <x:c r="H353" s="7" t="str"/>
      <x:c r="I353" s="7" t="str">
        <x:v>[{"id": "2", "num": 128000}, {"id": "110113", "num": 6}, {"id": "111003", "num": 6}]</x:v>
      </x:c>
      <x:c r="J353" s="6" t="str">
        <x:v>https://raw.githubusercontent.com/Mar-7th/StarRailRes/dbe8cdfcfb0bf657b9fe1cf92d5537f118ccb487/index_new/cn/character_skill_trees.json</x:v>
      </x:c>
    </x:row>
    <x:row r="354" ht="38" customHeight="1">
      <x:c r="A354" s="6" t="str">
        <x:v>1008210_1</x:v>
      </x:c>
      <x:c r="B354" s="6" t="str">
        <x:v>1008</x:v>
      </x:c>
      <x:c r="C354" s="6" t="str">
        <x:v>1008210</x:v>
      </x:c>
      <x:c r="D354" s="6" t="str">
        <x:v>攻击强化</x:v>
      </x:c>
      <x:c r="E354" s="6" t="n">
        <x:v>1</x:v>
      </x:c>
      <x:c r="F354" s="6" t="n">
        <x:v>0</x:v>
      </x:c>
      <x:c r="G354" s="6" t="n">
        <x:v>80</x:v>
      </x:c>
      <x:c r="H354" s="7" t="str"/>
      <x:c r="I354" s="7" t="str">
        <x:v>[{"id": "2", "num": 128000}, {"id": "110113", "num": 6}, {"id": "111003", "num": 6}]</x:v>
      </x:c>
      <x:c r="J354" s="6" t="str">
        <x:v>https://raw.githubusercontent.com/Mar-7th/StarRailRes/dbe8cdfcfb0bf657b9fe1cf92d5537f118ccb487/index_new/cn/character_skill_trees.json</x:v>
      </x:c>
    </x:row>
    <x:row r="355" ht="20" customHeight="1">
      <x:c r="A355" s="6" t="str">
        <x:v>1009001_1</x:v>
      </x:c>
      <x:c r="B355" s="6" t="str">
        <x:v>1009</x:v>
      </x:c>
      <x:c r="C355" s="6" t="str">
        <x:v>1009001</x:v>
      </x:c>
      <x:c r="D355" s="6" t="str"/>
      <x:c r="E355" s="6" t="n">
        <x:v>1</x:v>
      </x:c>
      <x:c r="F355" s="6" t="n">
        <x:v>0</x:v>
      </x:c>
      <x:c r="G355" s="6" t="n">
        <x:v>0</x:v>
      </x:c>
      <x:c r="H355" s="7" t="str"/>
      <x:c r="I355" s="7" t="str">
        <x:v>[]</x:v>
      </x:c>
      <x:c r="J355" s="6" t="str">
        <x:v>https://raw.githubusercontent.com/Mar-7th/StarRailRes/dbe8cdfcfb0bf657b9fe1cf92d5537f118ccb487/index_new/cn/character_skill_trees.json</x:v>
      </x:c>
    </x:row>
    <x:row r="356" ht="38" customHeight="1">
      <x:c r="A356" s="6" t="str">
        <x:v>1009001_2</x:v>
      </x:c>
      <x:c r="B356" s="6" t="str">
        <x:v>1009</x:v>
      </x:c>
      <x:c r="C356" s="6" t="str">
        <x:v>1009001</x:v>
      </x:c>
      <x:c r="D356" s="6" t="str"/>
      <x:c r="E356" s="6" t="n">
        <x:v>2</x:v>
      </x:c>
      <x:c r="F356" s="6" t="n">
        <x:v>2</x:v>
      </x:c>
      <x:c r="G356" s="6" t="n">
        <x:v>0</x:v>
      </x:c>
      <x:c r="H356" s="7" t="str"/>
      <x:c r="I356" s="7" t="str">
        <x:v>[{"id": "2", "num": 4000}, {"id": "110161", "num": 2}, {"id": "112001", "num": 4}]</x:v>
      </x:c>
      <x:c r="J356" s="6" t="str">
        <x:v>https://raw.githubusercontent.com/Mar-7th/StarRailRes/dbe8cdfcfb0bf657b9fe1cf92d5537f118ccb487/index_new/cn/character_skill_trees.json</x:v>
      </x:c>
    </x:row>
    <x:row r="357" ht="38" customHeight="1">
      <x:c r="A357" s="6" t="str">
        <x:v>1009001_3</x:v>
      </x:c>
      <x:c r="B357" s="6" t="str">
        <x:v>1009</x:v>
      </x:c>
      <x:c r="C357" s="6" t="str">
        <x:v>1009001</x:v>
      </x:c>
      <x:c r="D357" s="6" t="str"/>
      <x:c r="E357" s="6" t="n">
        <x:v>3</x:v>
      </x:c>
      <x:c r="F357" s="6" t="n">
        <x:v>3</x:v>
      </x:c>
      <x:c r="G357" s="6" t="n">
        <x:v>0</x:v>
      </x:c>
      <x:c r="H357" s="7" t="str"/>
      <x:c r="I357" s="7" t="str">
        <x:v>[{"id": "2", "num": 8000}, {"id": "110162", "num": 2}, {"id": "112002", "num": 2}]</x:v>
      </x:c>
      <x:c r="J357" s="6" t="str">
        <x:v>https://raw.githubusercontent.com/Mar-7th/StarRailRes/dbe8cdfcfb0bf657b9fe1cf92d5537f118ccb487/index_new/cn/character_skill_trees.json</x:v>
      </x:c>
    </x:row>
    <x:row r="358" ht="38" customHeight="1">
      <x:c r="A358" s="6" t="str">
        <x:v>1009001_4</x:v>
      </x:c>
      <x:c r="B358" s="6" t="str">
        <x:v>1009</x:v>
      </x:c>
      <x:c r="C358" s="6" t="str">
        <x:v>1009001</x:v>
      </x:c>
      <x:c r="D358" s="6" t="str"/>
      <x:c r="E358" s="6" t="n">
        <x:v>4</x:v>
      </x:c>
      <x:c r="F358" s="6" t="n">
        <x:v>4</x:v>
      </x:c>
      <x:c r="G358" s="6" t="n">
        <x:v>0</x:v>
      </x:c>
      <x:c r="H358" s="7" t="str"/>
      <x:c r="I358" s="7" t="str">
        <x:v>[{"id": "2", "num": 16000}, {"id": "110162", "num": 4}, {"id": "112002", "num": 3}]</x:v>
      </x:c>
      <x:c r="J358" s="6" t="str">
        <x:v>https://raw.githubusercontent.com/Mar-7th/StarRailRes/dbe8cdfcfb0bf657b9fe1cf92d5537f118ccb487/index_new/cn/character_skill_trees.json</x:v>
      </x:c>
    </x:row>
    <x:row r="359" ht="38" customHeight="1">
      <x:c r="A359" s="6" t="str">
        <x:v>1009001_5</x:v>
      </x:c>
      <x:c r="B359" s="6" t="str">
        <x:v>1009</x:v>
      </x:c>
      <x:c r="C359" s="6" t="str">
        <x:v>1009001</x:v>
      </x:c>
      <x:c r="D359" s="6" t="str"/>
      <x:c r="E359" s="6" t="n">
        <x:v>5</x:v>
      </x:c>
      <x:c r="F359" s="6" t="n">
        <x:v>5</x:v>
      </x:c>
      <x:c r="G359" s="6" t="n">
        <x:v>0</x:v>
      </x:c>
      <x:c r="H359" s="7" t="str"/>
      <x:c r="I359" s="7" t="str">
        <x:v>[{"id": "2", "num": 36000}, {"id": "110163", "num": 2}, {"id": "112003", "num": 2}]</x:v>
      </x:c>
      <x:c r="J359" s="6" t="str">
        <x:v>https://raw.githubusercontent.com/Mar-7th/StarRailRes/dbe8cdfcfb0bf657b9fe1cf92d5537f118ccb487/index_new/cn/character_skill_trees.json</x:v>
      </x:c>
    </x:row>
    <x:row r="360" ht="38" customHeight="1">
      <x:c r="A360" s="6" t="str">
        <x:v>1009001_6</x:v>
      </x:c>
      <x:c r="B360" s="6" t="str">
        <x:v>1009</x:v>
      </x:c>
      <x:c r="C360" s="6" t="str">
        <x:v>1009001</x:v>
      </x:c>
      <x:c r="D360" s="6" t="str"/>
      <x:c r="E360" s="6" t="n">
        <x:v>6</x:v>
      </x:c>
      <x:c r="F360" s="6" t="n">
        <x:v>6</x:v>
      </x:c>
      <x:c r="G360" s="6" t="n">
        <x:v>0</x:v>
      </x:c>
      <x:c r="H360" s="7" t="str"/>
      <x:c r="I360" s="7" t="str">
        <x:v>[{"id": "2", "num": 128000}, {"id": "110163", "num": 6}, {"id": "112003", "num": 3}]</x:v>
      </x:c>
      <x:c r="J360" s="6" t="str">
        <x:v>https://raw.githubusercontent.com/Mar-7th/StarRailRes/dbe8cdfcfb0bf657b9fe1cf92d5537f118ccb487/index_new/cn/character_skill_trees.json</x:v>
      </x:c>
    </x:row>
    <x:row r="361" ht="20" customHeight="1">
      <x:c r="A361" s="6" t="str">
        <x:v>1009002_1</x:v>
      </x:c>
      <x:c r="B361" s="6" t="str">
        <x:v>1009</x:v>
      </x:c>
      <x:c r="C361" s="6" t="str">
        <x:v>1009002</x:v>
      </x:c>
      <x:c r="D361" s="6" t="str"/>
      <x:c r="E361" s="6" t="n">
        <x:v>1</x:v>
      </x:c>
      <x:c r="F361" s="6" t="n">
        <x:v>0</x:v>
      </x:c>
      <x:c r="G361" s="6" t="n">
        <x:v>0</x:v>
      </x:c>
      <x:c r="H361" s="7" t="str"/>
      <x:c r="I361" s="7" t="str">
        <x:v>[]</x:v>
      </x:c>
      <x:c r="J361" s="6" t="str">
        <x:v>https://raw.githubusercontent.com/Mar-7th/StarRailRes/dbe8cdfcfb0bf657b9fe1cf92d5537f118ccb487/index_new/cn/character_skill_trees.json</x:v>
      </x:c>
    </x:row>
    <x:row r="362" ht="38" customHeight="1">
      <x:c r="A362" s="6" t="str">
        <x:v>1009002_2</x:v>
      </x:c>
      <x:c r="B362" s="6" t="str">
        <x:v>1009</x:v>
      </x:c>
      <x:c r="C362" s="6" t="str">
        <x:v>1009002</x:v>
      </x:c>
      <x:c r="D362" s="6" t="str"/>
      <x:c r="E362" s="6" t="n">
        <x:v>2</x:v>
      </x:c>
      <x:c r="F362" s="6" t="n">
        <x:v>1</x:v>
      </x:c>
      <x:c r="G362" s="6" t="n">
        <x:v>0</x:v>
      </x:c>
      <x:c r="H362" s="7" t="str"/>
      <x:c r="I362" s="7" t="str">
        <x:v>[{"id": "2", "num": 2000}, {"id": "112001", "num": 2}]</x:v>
      </x:c>
      <x:c r="J362" s="6" t="str">
        <x:v>https://raw.githubusercontent.com/Mar-7th/StarRailRes/dbe8cdfcfb0bf657b9fe1cf92d5537f118ccb487/index_new/cn/character_skill_trees.json</x:v>
      </x:c>
    </x:row>
    <x:row r="363" ht="38" customHeight="1">
      <x:c r="A363" s="6" t="str">
        <x:v>1009002_3</x:v>
      </x:c>
      <x:c r="B363" s="6" t="str">
        <x:v>1009</x:v>
      </x:c>
      <x:c r="C363" s="6" t="str">
        <x:v>1009002</x:v>
      </x:c>
      <x:c r="D363" s="6" t="str"/>
      <x:c r="E363" s="6" t="n">
        <x:v>3</x:v>
      </x:c>
      <x:c r="F363" s="6" t="n">
        <x:v>2</x:v>
      </x:c>
      <x:c r="G363" s="6" t="n">
        <x:v>0</x:v>
      </x:c>
      <x:c r="H363" s="7" t="str"/>
      <x:c r="I363" s="7" t="str">
        <x:v>[{"id": "2", "num": 4000}, {"id": "110161", "num": 2}, {"id": "112001", "num": 4}]</x:v>
      </x:c>
      <x:c r="J363" s="6" t="str">
        <x:v>https://raw.githubusercontent.com/Mar-7th/StarRailRes/dbe8cdfcfb0bf657b9fe1cf92d5537f118ccb487/index_new/cn/character_skill_trees.json</x:v>
      </x:c>
    </x:row>
    <x:row r="364" ht="38" customHeight="1">
      <x:c r="A364" s="6" t="str">
        <x:v>1009002_4</x:v>
      </x:c>
      <x:c r="B364" s="6" t="str">
        <x:v>1009</x:v>
      </x:c>
      <x:c r="C364" s="6" t="str">
        <x:v>1009002</x:v>
      </x:c>
      <x:c r="D364" s="6" t="str"/>
      <x:c r="E364" s="6" t="n">
        <x:v>4</x:v>
      </x:c>
      <x:c r="F364" s="6" t="n">
        <x:v>3</x:v>
      </x:c>
      <x:c r="G364" s="6" t="n">
        <x:v>0</x:v>
      </x:c>
      <x:c r="H364" s="7" t="str"/>
      <x:c r="I364" s="7" t="str">
        <x:v>[{"id": "2", "num": 8000}, {"id": "110162", "num": 2}, {"id": "112002", "num": 2}]</x:v>
      </x:c>
      <x:c r="J364" s="6" t="str">
        <x:v>https://raw.githubusercontent.com/Mar-7th/StarRailRes/dbe8cdfcfb0bf657b9fe1cf92d5537f118ccb487/index_new/cn/character_skill_trees.json</x:v>
      </x:c>
    </x:row>
    <x:row r="365" ht="38" customHeight="1">
      <x:c r="A365" s="6" t="str">
        <x:v>1009002_5</x:v>
      </x:c>
      <x:c r="B365" s="6" t="str">
        <x:v>1009</x:v>
      </x:c>
      <x:c r="C365" s="6" t="str">
        <x:v>1009002</x:v>
      </x:c>
      <x:c r="D365" s="6" t="str"/>
      <x:c r="E365" s="6" t="n">
        <x:v>5</x:v>
      </x:c>
      <x:c r="F365" s="6" t="n">
        <x:v>4</x:v>
      </x:c>
      <x:c r="G365" s="6" t="n">
        <x:v>0</x:v>
      </x:c>
      <x:c r="H365" s="7" t="str"/>
      <x:c r="I365" s="7" t="str">
        <x:v>[{"id": "2", "num": 16000}, {"id": "110162", "num": 4}, {"id": "112002", "num": 3}]</x:v>
      </x:c>
      <x:c r="J365" s="6" t="str">
        <x:v>https://raw.githubusercontent.com/Mar-7th/StarRailRes/dbe8cdfcfb0bf657b9fe1cf92d5537f118ccb487/index_new/cn/character_skill_trees.json</x:v>
      </x:c>
    </x:row>
    <x:row r="366" ht="38" customHeight="1">
      <x:c r="A366" s="6" t="str">
        <x:v>1009002_6</x:v>
      </x:c>
      <x:c r="B366" s="6" t="str">
        <x:v>1009</x:v>
      </x:c>
      <x:c r="C366" s="6" t="str">
        <x:v>1009002</x:v>
      </x:c>
      <x:c r="D366" s="6" t="str"/>
      <x:c r="E366" s="6" t="n">
        <x:v>6</x:v>
      </x:c>
      <x:c r="F366" s="6" t="n">
        <x:v>4</x:v>
      </x:c>
      <x:c r="G366" s="6" t="n">
        <x:v>0</x:v>
      </x:c>
      <x:c r="H366" s="7" t="str"/>
      <x:c r="I366" s="7" t="str">
        <x:v>[{"id": "2", "num": 24000}, {"id": "110162", "num": 6}, {"id": "112002", "num": 5}]</x:v>
      </x:c>
      <x:c r="J366" s="6" t="str">
        <x:v>https://raw.githubusercontent.com/Mar-7th/StarRailRes/dbe8cdfcfb0bf657b9fe1cf92d5537f118ccb487/index_new/cn/character_skill_trees.json</x:v>
      </x:c>
    </x:row>
    <x:row r="367" ht="38" customHeight="1">
      <x:c r="A367" s="6" t="str">
        <x:v>1009002_7</x:v>
      </x:c>
      <x:c r="B367" s="6" t="str">
        <x:v>1009</x:v>
      </x:c>
      <x:c r="C367" s="6" t="str">
        <x:v>1009002</x:v>
      </x:c>
      <x:c r="D367" s="6" t="str"/>
      <x:c r="E367" s="6" t="n">
        <x:v>7</x:v>
      </x:c>
      <x:c r="F367" s="6" t="n">
        <x:v>5</x:v>
      </x:c>
      <x:c r="G367" s="6" t="n">
        <x:v>0</x:v>
      </x:c>
      <x:c r="H367" s="7" t="str"/>
      <x:c r="I367" s="7" t="str">
        <x:v>[{"id": "2", "num": 36000}, {"id": "110163", "num": 2}, {"id": "112003", "num": 2}]</x:v>
      </x:c>
      <x:c r="J367" s="6" t="str">
        <x:v>https://raw.githubusercontent.com/Mar-7th/StarRailRes/dbe8cdfcfb0bf657b9fe1cf92d5537f118ccb487/index_new/cn/character_skill_trees.json</x:v>
      </x:c>
    </x:row>
    <x:row r="368" ht="53" customHeight="1">
      <x:c r="A368" s="6" t="str">
        <x:v>1009002_8</x:v>
      </x:c>
      <x:c r="B368" s="6" t="str">
        <x:v>1009</x:v>
      </x:c>
      <x:c r="C368" s="6" t="str">
        <x:v>1009002</x:v>
      </x:c>
      <x:c r="D368" s="6" t="str"/>
      <x:c r="E368" s="6" t="n">
        <x:v>8</x:v>
      </x:c>
      <x:c r="F368" s="6" t="n">
        <x:v>5</x:v>
      </x:c>
      <x:c r="G368" s="6" t="n">
        <x:v>0</x:v>
      </x:c>
      <x:c r="H368" s="7" t="str"/>
      <x:c r="I368" s="7" t="str">
        <x:v>[{"id": "2", "num": 64000}, {"id": "110163", "num": 4}, {"id": "110501", "num": 1}, {"id": "112003", "num": 3}]</x:v>
      </x:c>
      <x:c r="J368" s="6" t="str">
        <x:v>https://raw.githubusercontent.com/Mar-7th/StarRailRes/dbe8cdfcfb0bf657b9fe1cf92d5537f118ccb487/index_new/cn/character_skill_trees.json</x:v>
      </x:c>
    </x:row>
    <x:row r="369" ht="38" customHeight="1">
      <x:c r="A369" s="6" t="str">
        <x:v>1009002_9</x:v>
      </x:c>
      <x:c r="B369" s="6" t="str">
        <x:v>1009</x:v>
      </x:c>
      <x:c r="C369" s="6" t="str">
        <x:v>1009002</x:v>
      </x:c>
      <x:c r="D369" s="6" t="str"/>
      <x:c r="E369" s="6" t="n">
        <x:v>9</x:v>
      </x:c>
      <x:c r="F369" s="6" t="n">
        <x:v>6</x:v>
      </x:c>
      <x:c r="G369" s="6" t="n">
        <x:v>0</x:v>
      </x:c>
      <x:c r="H369" s="7" t="str"/>
      <x:c r="I369" s="7" t="str">
        <x:v>[{"id": "2", "num": 128000}, {"id": "110163", "num": 6}, {"id": "110501", "num": 1}]</x:v>
      </x:c>
      <x:c r="J369" s="6" t="str">
        <x:v>https://raw.githubusercontent.com/Mar-7th/StarRailRes/dbe8cdfcfb0bf657b9fe1cf92d5537f118ccb487/index_new/cn/character_skill_trees.json</x:v>
      </x:c>
    </x:row>
    <x:row r="370" ht="53" customHeight="1">
      <x:c r="A370" s="6" t="str">
        <x:v>1009002_10</x:v>
      </x:c>
      <x:c r="B370" s="6" t="str">
        <x:v>1009</x:v>
      </x:c>
      <x:c r="C370" s="6" t="str">
        <x:v>1009002</x:v>
      </x:c>
      <x:c r="D370" s="6" t="str"/>
      <x:c r="E370" s="6" t="n">
        <x:v>10</x:v>
      </x:c>
      <x:c r="F370" s="6" t="n">
        <x:v>6</x:v>
      </x:c>
      <x:c r="G370" s="6" t="n">
        <x:v>0</x:v>
      </x:c>
      <x:c r="H370" s="7" t="str"/>
      <x:c r="I370" s="7" t="str">
        <x:v>[{"id": "2", "num": 240000}, {"id": "110163", "num": 11}, {"id": "241", "num": 1}, {"id": "110501", "num": 1}]</x:v>
      </x:c>
      <x:c r="J370" s="6" t="str">
        <x:v>https://raw.githubusercontent.com/Mar-7th/StarRailRes/dbe8cdfcfb0bf657b9fe1cf92d5537f118ccb487/index_new/cn/character_skill_trees.json</x:v>
      </x:c>
    </x:row>
    <x:row r="371" ht="20" customHeight="1">
      <x:c r="A371" s="6" t="str">
        <x:v>1009003_1</x:v>
      </x:c>
      <x:c r="B371" s="6" t="str">
        <x:v>1009</x:v>
      </x:c>
      <x:c r="C371" s="6" t="str">
        <x:v>1009003</x:v>
      </x:c>
      <x:c r="D371" s="6" t="str"/>
      <x:c r="E371" s="6" t="n">
        <x:v>1</x:v>
      </x:c>
      <x:c r="F371" s="6" t="n">
        <x:v>0</x:v>
      </x:c>
      <x:c r="G371" s="6" t="n">
        <x:v>0</x:v>
      </x:c>
      <x:c r="H371" s="7" t="str"/>
      <x:c r="I371" s="7" t="str">
        <x:v>[]</x:v>
      </x:c>
      <x:c r="J371" s="6" t="str">
        <x:v>https://raw.githubusercontent.com/Mar-7th/StarRailRes/dbe8cdfcfb0bf657b9fe1cf92d5537f118ccb487/index_new/cn/character_skill_trees.json</x:v>
      </x:c>
    </x:row>
    <x:row r="372" ht="38" customHeight="1">
      <x:c r="A372" s="6" t="str">
        <x:v>1009003_2</x:v>
      </x:c>
      <x:c r="B372" s="6" t="str">
        <x:v>1009</x:v>
      </x:c>
      <x:c r="C372" s="6" t="str">
        <x:v>1009003</x:v>
      </x:c>
      <x:c r="D372" s="6" t="str"/>
      <x:c r="E372" s="6" t="n">
        <x:v>2</x:v>
      </x:c>
      <x:c r="F372" s="6" t="n">
        <x:v>1</x:v>
      </x:c>
      <x:c r="G372" s="6" t="n">
        <x:v>0</x:v>
      </x:c>
      <x:c r="H372" s="7" t="str"/>
      <x:c r="I372" s="7" t="str">
        <x:v>[{"id": "2", "num": 2000}, {"id": "112001", "num": 2}]</x:v>
      </x:c>
      <x:c r="J372" s="6" t="str">
        <x:v>https://raw.githubusercontent.com/Mar-7th/StarRailRes/dbe8cdfcfb0bf657b9fe1cf92d5537f118ccb487/index_new/cn/character_skill_trees.json</x:v>
      </x:c>
    </x:row>
    <x:row r="373" ht="38" customHeight="1">
      <x:c r="A373" s="6" t="str">
        <x:v>1009003_3</x:v>
      </x:c>
      <x:c r="B373" s="6" t="str">
        <x:v>1009</x:v>
      </x:c>
      <x:c r="C373" s="6" t="str">
        <x:v>1009003</x:v>
      </x:c>
      <x:c r="D373" s="6" t="str"/>
      <x:c r="E373" s="6" t="n">
        <x:v>3</x:v>
      </x:c>
      <x:c r="F373" s="6" t="n">
        <x:v>2</x:v>
      </x:c>
      <x:c r="G373" s="6" t="n">
        <x:v>0</x:v>
      </x:c>
      <x:c r="H373" s="7" t="str"/>
      <x:c r="I373" s="7" t="str">
        <x:v>[{"id": "2", "num": 4000}, {"id": "110161", "num": 2}, {"id": "112001", "num": 4}]</x:v>
      </x:c>
      <x:c r="J373" s="6" t="str">
        <x:v>https://raw.githubusercontent.com/Mar-7th/StarRailRes/dbe8cdfcfb0bf657b9fe1cf92d5537f118ccb487/index_new/cn/character_skill_trees.json</x:v>
      </x:c>
    </x:row>
    <x:row r="374" ht="38" customHeight="1">
      <x:c r="A374" s="6" t="str">
        <x:v>1009003_4</x:v>
      </x:c>
      <x:c r="B374" s="6" t="str">
        <x:v>1009</x:v>
      </x:c>
      <x:c r="C374" s="6" t="str">
        <x:v>1009003</x:v>
      </x:c>
      <x:c r="D374" s="6" t="str"/>
      <x:c r="E374" s="6" t="n">
        <x:v>4</x:v>
      </x:c>
      <x:c r="F374" s="6" t="n">
        <x:v>3</x:v>
      </x:c>
      <x:c r="G374" s="6" t="n">
        <x:v>0</x:v>
      </x:c>
      <x:c r="H374" s="7" t="str"/>
      <x:c r="I374" s="7" t="str">
        <x:v>[{"id": "2", "num": 8000}, {"id": "110162", "num": 2}, {"id": "112002", "num": 2}]</x:v>
      </x:c>
      <x:c r="J374" s="6" t="str">
        <x:v>https://raw.githubusercontent.com/Mar-7th/StarRailRes/dbe8cdfcfb0bf657b9fe1cf92d5537f118ccb487/index_new/cn/character_skill_trees.json</x:v>
      </x:c>
    </x:row>
    <x:row r="375" ht="38" customHeight="1">
      <x:c r="A375" s="6" t="str">
        <x:v>1009003_5</x:v>
      </x:c>
      <x:c r="B375" s="6" t="str">
        <x:v>1009</x:v>
      </x:c>
      <x:c r="C375" s="6" t="str">
        <x:v>1009003</x:v>
      </x:c>
      <x:c r="D375" s="6" t="str"/>
      <x:c r="E375" s="6" t="n">
        <x:v>5</x:v>
      </x:c>
      <x:c r="F375" s="6" t="n">
        <x:v>4</x:v>
      </x:c>
      <x:c r="G375" s="6" t="n">
        <x:v>0</x:v>
      </x:c>
      <x:c r="H375" s="7" t="str"/>
      <x:c r="I375" s="7" t="str">
        <x:v>[{"id": "2", "num": 16000}, {"id": "110162", "num": 4}, {"id": "112002", "num": 3}]</x:v>
      </x:c>
      <x:c r="J375" s="6" t="str">
        <x:v>https://raw.githubusercontent.com/Mar-7th/StarRailRes/dbe8cdfcfb0bf657b9fe1cf92d5537f118ccb487/index_new/cn/character_skill_trees.json</x:v>
      </x:c>
    </x:row>
    <x:row r="376" ht="38" customHeight="1">
      <x:c r="A376" s="6" t="str">
        <x:v>1009003_6</x:v>
      </x:c>
      <x:c r="B376" s="6" t="str">
        <x:v>1009</x:v>
      </x:c>
      <x:c r="C376" s="6" t="str">
        <x:v>1009003</x:v>
      </x:c>
      <x:c r="D376" s="6" t="str"/>
      <x:c r="E376" s="6" t="n">
        <x:v>6</x:v>
      </x:c>
      <x:c r="F376" s="6" t="n">
        <x:v>4</x:v>
      </x:c>
      <x:c r="G376" s="6" t="n">
        <x:v>0</x:v>
      </x:c>
      <x:c r="H376" s="7" t="str"/>
      <x:c r="I376" s="7" t="str">
        <x:v>[{"id": "2", "num": 24000}, {"id": "110162", "num": 6}, {"id": "112002", "num": 5}]</x:v>
      </x:c>
      <x:c r="J376" s="6" t="str">
        <x:v>https://raw.githubusercontent.com/Mar-7th/StarRailRes/dbe8cdfcfb0bf657b9fe1cf92d5537f118ccb487/index_new/cn/character_skill_trees.json</x:v>
      </x:c>
    </x:row>
    <x:row r="377" ht="38" customHeight="1">
      <x:c r="A377" s="6" t="str">
        <x:v>1009003_7</x:v>
      </x:c>
      <x:c r="B377" s="6" t="str">
        <x:v>1009</x:v>
      </x:c>
      <x:c r="C377" s="6" t="str">
        <x:v>1009003</x:v>
      </x:c>
      <x:c r="D377" s="6" t="str"/>
      <x:c r="E377" s="6" t="n">
        <x:v>7</x:v>
      </x:c>
      <x:c r="F377" s="6" t="n">
        <x:v>5</x:v>
      </x:c>
      <x:c r="G377" s="6" t="n">
        <x:v>0</x:v>
      </x:c>
      <x:c r="H377" s="7" t="str"/>
      <x:c r="I377" s="7" t="str">
        <x:v>[{"id": "2", "num": 36000}, {"id": "110163", "num": 2}, {"id": "112003", "num": 2}]</x:v>
      </x:c>
      <x:c r="J377" s="6" t="str">
        <x:v>https://raw.githubusercontent.com/Mar-7th/StarRailRes/dbe8cdfcfb0bf657b9fe1cf92d5537f118ccb487/index_new/cn/character_skill_trees.json</x:v>
      </x:c>
    </x:row>
    <x:row r="378" ht="53" customHeight="1">
      <x:c r="A378" s="6" t="str">
        <x:v>1009003_8</x:v>
      </x:c>
      <x:c r="B378" s="6" t="str">
        <x:v>1009</x:v>
      </x:c>
      <x:c r="C378" s="6" t="str">
        <x:v>1009003</x:v>
      </x:c>
      <x:c r="D378" s="6" t="str"/>
      <x:c r="E378" s="6" t="n">
        <x:v>8</x:v>
      </x:c>
      <x:c r="F378" s="6" t="n">
        <x:v>5</x:v>
      </x:c>
      <x:c r="G378" s="6" t="n">
        <x:v>0</x:v>
      </x:c>
      <x:c r="H378" s="7" t="str"/>
      <x:c r="I378" s="7" t="str">
        <x:v>[{"id": "2", "num": 64000}, {"id": "110163", "num": 4}, {"id": "110501", "num": 1}, {"id": "112003", "num": 3}]</x:v>
      </x:c>
      <x:c r="J378" s="6" t="str">
        <x:v>https://raw.githubusercontent.com/Mar-7th/StarRailRes/dbe8cdfcfb0bf657b9fe1cf92d5537f118ccb487/index_new/cn/character_skill_trees.json</x:v>
      </x:c>
    </x:row>
    <x:row r="379" ht="38" customHeight="1">
      <x:c r="A379" s="6" t="str">
        <x:v>1009003_9</x:v>
      </x:c>
      <x:c r="B379" s="6" t="str">
        <x:v>1009</x:v>
      </x:c>
      <x:c r="C379" s="6" t="str">
        <x:v>1009003</x:v>
      </x:c>
      <x:c r="D379" s="6" t="str"/>
      <x:c r="E379" s="6" t="n">
        <x:v>9</x:v>
      </x:c>
      <x:c r="F379" s="6" t="n">
        <x:v>6</x:v>
      </x:c>
      <x:c r="G379" s="6" t="n">
        <x:v>0</x:v>
      </x:c>
      <x:c r="H379" s="7" t="str"/>
      <x:c r="I379" s="7" t="str">
        <x:v>[{"id": "2", "num": 128000}, {"id": "110163", "num": 6}, {"id": "110501", "num": 1}]</x:v>
      </x:c>
      <x:c r="J379" s="6" t="str">
        <x:v>https://raw.githubusercontent.com/Mar-7th/StarRailRes/dbe8cdfcfb0bf657b9fe1cf92d5537f118ccb487/index_new/cn/character_skill_trees.json</x:v>
      </x:c>
    </x:row>
    <x:row r="380" ht="53" customHeight="1">
      <x:c r="A380" s="6" t="str">
        <x:v>1009003_10</x:v>
      </x:c>
      <x:c r="B380" s="6" t="str">
        <x:v>1009</x:v>
      </x:c>
      <x:c r="C380" s="6" t="str">
        <x:v>1009003</x:v>
      </x:c>
      <x:c r="D380" s="6" t="str"/>
      <x:c r="E380" s="6" t="n">
        <x:v>10</x:v>
      </x:c>
      <x:c r="F380" s="6" t="n">
        <x:v>6</x:v>
      </x:c>
      <x:c r="G380" s="6" t="n">
        <x:v>0</x:v>
      </x:c>
      <x:c r="H380" s="7" t="str"/>
      <x:c r="I380" s="7" t="str">
        <x:v>[{"id": "2", "num": 240000}, {"id": "110163", "num": 11}, {"id": "241", "num": 1}, {"id": "110501", "num": 1}]</x:v>
      </x:c>
      <x:c r="J380" s="6" t="str">
        <x:v>https://raw.githubusercontent.com/Mar-7th/StarRailRes/dbe8cdfcfb0bf657b9fe1cf92d5537f118ccb487/index_new/cn/character_skill_trees.json</x:v>
      </x:c>
    </x:row>
    <x:row r="381" ht="20" customHeight="1">
      <x:c r="A381" s="6" t="str">
        <x:v>1009004_1</x:v>
      </x:c>
      <x:c r="B381" s="6" t="str">
        <x:v>1009</x:v>
      </x:c>
      <x:c r="C381" s="6" t="str">
        <x:v>1009004</x:v>
      </x:c>
      <x:c r="D381" s="6" t="str"/>
      <x:c r="E381" s="6" t="n">
        <x:v>1</x:v>
      </x:c>
      <x:c r="F381" s="6" t="n">
        <x:v>0</x:v>
      </x:c>
      <x:c r="G381" s="6" t="n">
        <x:v>0</x:v>
      </x:c>
      <x:c r="H381" s="7" t="str"/>
      <x:c r="I381" s="7" t="str">
        <x:v>[]</x:v>
      </x:c>
      <x:c r="J381" s="6" t="str">
        <x:v>https://raw.githubusercontent.com/Mar-7th/StarRailRes/dbe8cdfcfb0bf657b9fe1cf92d5537f118ccb487/index_new/cn/character_skill_trees.json</x:v>
      </x:c>
    </x:row>
    <x:row r="382" ht="38" customHeight="1">
      <x:c r="A382" s="6" t="str">
        <x:v>1009004_2</x:v>
      </x:c>
      <x:c r="B382" s="6" t="str">
        <x:v>1009</x:v>
      </x:c>
      <x:c r="C382" s="6" t="str">
        <x:v>1009004</x:v>
      </x:c>
      <x:c r="D382" s="6" t="str"/>
      <x:c r="E382" s="6" t="n">
        <x:v>2</x:v>
      </x:c>
      <x:c r="F382" s="6" t="n">
        <x:v>1</x:v>
      </x:c>
      <x:c r="G382" s="6" t="n">
        <x:v>0</x:v>
      </x:c>
      <x:c r="H382" s="7" t="str"/>
      <x:c r="I382" s="7" t="str">
        <x:v>[{"id": "2", "num": 2000}, {"id": "112001", "num": 2}]</x:v>
      </x:c>
      <x:c r="J382" s="6" t="str">
        <x:v>https://raw.githubusercontent.com/Mar-7th/StarRailRes/dbe8cdfcfb0bf657b9fe1cf92d5537f118ccb487/index_new/cn/character_skill_trees.json</x:v>
      </x:c>
    </x:row>
    <x:row r="383" ht="38" customHeight="1">
      <x:c r="A383" s="6" t="str">
        <x:v>1009004_3</x:v>
      </x:c>
      <x:c r="B383" s="6" t="str">
        <x:v>1009</x:v>
      </x:c>
      <x:c r="C383" s="6" t="str">
        <x:v>1009004</x:v>
      </x:c>
      <x:c r="D383" s="6" t="str"/>
      <x:c r="E383" s="6" t="n">
        <x:v>3</x:v>
      </x:c>
      <x:c r="F383" s="6" t="n">
        <x:v>2</x:v>
      </x:c>
      <x:c r="G383" s="6" t="n">
        <x:v>0</x:v>
      </x:c>
      <x:c r="H383" s="7" t="str"/>
      <x:c r="I383" s="7" t="str">
        <x:v>[{"id": "2", "num": 4000}, {"id": "110161", "num": 2}, {"id": "112001", "num": 4}]</x:v>
      </x:c>
      <x:c r="J383" s="6" t="str">
        <x:v>https://raw.githubusercontent.com/Mar-7th/StarRailRes/dbe8cdfcfb0bf657b9fe1cf92d5537f118ccb487/index_new/cn/character_skill_trees.json</x:v>
      </x:c>
    </x:row>
    <x:row r="384" ht="38" customHeight="1">
      <x:c r="A384" s="6" t="str">
        <x:v>1009004_4</x:v>
      </x:c>
      <x:c r="B384" s="6" t="str">
        <x:v>1009</x:v>
      </x:c>
      <x:c r="C384" s="6" t="str">
        <x:v>1009004</x:v>
      </x:c>
      <x:c r="D384" s="6" t="str"/>
      <x:c r="E384" s="6" t="n">
        <x:v>4</x:v>
      </x:c>
      <x:c r="F384" s="6" t="n">
        <x:v>3</x:v>
      </x:c>
      <x:c r="G384" s="6" t="n">
        <x:v>0</x:v>
      </x:c>
      <x:c r="H384" s="7" t="str"/>
      <x:c r="I384" s="7" t="str">
        <x:v>[{"id": "2", "num": 8000}, {"id": "110162", "num": 2}, {"id": "112002", "num": 2}]</x:v>
      </x:c>
      <x:c r="J384" s="6" t="str">
        <x:v>https://raw.githubusercontent.com/Mar-7th/StarRailRes/dbe8cdfcfb0bf657b9fe1cf92d5537f118ccb487/index_new/cn/character_skill_trees.json</x:v>
      </x:c>
    </x:row>
    <x:row r="385" ht="38" customHeight="1">
      <x:c r="A385" s="6" t="str">
        <x:v>1009004_5</x:v>
      </x:c>
      <x:c r="B385" s="6" t="str">
        <x:v>1009</x:v>
      </x:c>
      <x:c r="C385" s="6" t="str">
        <x:v>1009004</x:v>
      </x:c>
      <x:c r="D385" s="6" t="str"/>
      <x:c r="E385" s="6" t="n">
        <x:v>5</x:v>
      </x:c>
      <x:c r="F385" s="6" t="n">
        <x:v>4</x:v>
      </x:c>
      <x:c r="G385" s="6" t="n">
        <x:v>0</x:v>
      </x:c>
      <x:c r="H385" s="7" t="str"/>
      <x:c r="I385" s="7" t="str">
        <x:v>[{"id": "2", "num": 16000}, {"id": "110162", "num": 4}, {"id": "112002", "num": 3}]</x:v>
      </x:c>
      <x:c r="J385" s="6" t="str">
        <x:v>https://raw.githubusercontent.com/Mar-7th/StarRailRes/dbe8cdfcfb0bf657b9fe1cf92d5537f118ccb487/index_new/cn/character_skill_trees.json</x:v>
      </x:c>
    </x:row>
    <x:row r="386" ht="38" customHeight="1">
      <x:c r="A386" s="6" t="str">
        <x:v>1009004_6</x:v>
      </x:c>
      <x:c r="B386" s="6" t="str">
        <x:v>1009</x:v>
      </x:c>
      <x:c r="C386" s="6" t="str">
        <x:v>1009004</x:v>
      </x:c>
      <x:c r="D386" s="6" t="str"/>
      <x:c r="E386" s="6" t="n">
        <x:v>6</x:v>
      </x:c>
      <x:c r="F386" s="6" t="n">
        <x:v>4</x:v>
      </x:c>
      <x:c r="G386" s="6" t="n">
        <x:v>0</x:v>
      </x:c>
      <x:c r="H386" s="7" t="str"/>
      <x:c r="I386" s="7" t="str">
        <x:v>[{"id": "2", "num": 24000}, {"id": "110162", "num": 6}, {"id": "112002", "num": 5}]</x:v>
      </x:c>
      <x:c r="J386" s="6" t="str">
        <x:v>https://raw.githubusercontent.com/Mar-7th/StarRailRes/dbe8cdfcfb0bf657b9fe1cf92d5537f118ccb487/index_new/cn/character_skill_trees.json</x:v>
      </x:c>
    </x:row>
    <x:row r="387" ht="38" customHeight="1">
      <x:c r="A387" s="6" t="str">
        <x:v>1009004_7</x:v>
      </x:c>
      <x:c r="B387" s="6" t="str">
        <x:v>1009</x:v>
      </x:c>
      <x:c r="C387" s="6" t="str">
        <x:v>1009004</x:v>
      </x:c>
      <x:c r="D387" s="6" t="str"/>
      <x:c r="E387" s="6" t="n">
        <x:v>7</x:v>
      </x:c>
      <x:c r="F387" s="6" t="n">
        <x:v>5</x:v>
      </x:c>
      <x:c r="G387" s="6" t="n">
        <x:v>0</x:v>
      </x:c>
      <x:c r="H387" s="7" t="str"/>
      <x:c r="I387" s="7" t="str">
        <x:v>[{"id": "2", "num": 36000}, {"id": "110163", "num": 2}, {"id": "112003", "num": 2}]</x:v>
      </x:c>
      <x:c r="J387" s="6" t="str">
        <x:v>https://raw.githubusercontent.com/Mar-7th/StarRailRes/dbe8cdfcfb0bf657b9fe1cf92d5537f118ccb487/index_new/cn/character_skill_trees.json</x:v>
      </x:c>
    </x:row>
    <x:row r="388" ht="53" customHeight="1">
      <x:c r="A388" s="6" t="str">
        <x:v>1009004_8</x:v>
      </x:c>
      <x:c r="B388" s="6" t="str">
        <x:v>1009</x:v>
      </x:c>
      <x:c r="C388" s="6" t="str">
        <x:v>1009004</x:v>
      </x:c>
      <x:c r="D388" s="6" t="str"/>
      <x:c r="E388" s="6" t="n">
        <x:v>8</x:v>
      </x:c>
      <x:c r="F388" s="6" t="n">
        <x:v>5</x:v>
      </x:c>
      <x:c r="G388" s="6" t="n">
        <x:v>0</x:v>
      </x:c>
      <x:c r="H388" s="7" t="str"/>
      <x:c r="I388" s="7" t="str">
        <x:v>[{"id": "2", "num": 64000}, {"id": "110163", "num": 4}, {"id": "110501", "num": 1}, {"id": "112003", "num": 3}]</x:v>
      </x:c>
      <x:c r="J388" s="6" t="str">
        <x:v>https://raw.githubusercontent.com/Mar-7th/StarRailRes/dbe8cdfcfb0bf657b9fe1cf92d5537f118ccb487/index_new/cn/character_skill_trees.json</x:v>
      </x:c>
    </x:row>
    <x:row r="389" ht="38" customHeight="1">
      <x:c r="A389" s="6" t="str">
        <x:v>1009004_9</x:v>
      </x:c>
      <x:c r="B389" s="6" t="str">
        <x:v>1009</x:v>
      </x:c>
      <x:c r="C389" s="6" t="str">
        <x:v>1009004</x:v>
      </x:c>
      <x:c r="D389" s="6" t="str"/>
      <x:c r="E389" s="6" t="n">
        <x:v>9</x:v>
      </x:c>
      <x:c r="F389" s="6" t="n">
        <x:v>6</x:v>
      </x:c>
      <x:c r="G389" s="6" t="n">
        <x:v>0</x:v>
      </x:c>
      <x:c r="H389" s="7" t="str"/>
      <x:c r="I389" s="7" t="str">
        <x:v>[{"id": "2", "num": 128000}, {"id": "110163", "num": 6}, {"id": "110501", "num": 1}]</x:v>
      </x:c>
      <x:c r="J389" s="6" t="str">
        <x:v>https://raw.githubusercontent.com/Mar-7th/StarRailRes/dbe8cdfcfb0bf657b9fe1cf92d5537f118ccb487/index_new/cn/character_skill_trees.json</x:v>
      </x:c>
    </x:row>
    <x:row r="390" ht="53" customHeight="1">
      <x:c r="A390" s="6" t="str">
        <x:v>1009004_10</x:v>
      </x:c>
      <x:c r="B390" s="6" t="str">
        <x:v>1009</x:v>
      </x:c>
      <x:c r="C390" s="6" t="str">
        <x:v>1009004</x:v>
      </x:c>
      <x:c r="D390" s="6" t="str"/>
      <x:c r="E390" s="6" t="n">
        <x:v>10</x:v>
      </x:c>
      <x:c r="F390" s="6" t="n">
        <x:v>6</x:v>
      </x:c>
      <x:c r="G390" s="6" t="n">
        <x:v>0</x:v>
      </x:c>
      <x:c r="H390" s="7" t="str"/>
      <x:c r="I390" s="7" t="str">
        <x:v>[{"id": "2", "num": 240000}, {"id": "110163", "num": 11}, {"id": "241", "num": 1}, {"id": "110501", "num": 1}]</x:v>
      </x:c>
      <x:c r="J390" s="6" t="str">
        <x:v>https://raw.githubusercontent.com/Mar-7th/StarRailRes/dbe8cdfcfb0bf657b9fe1cf92d5537f118ccb487/index_new/cn/character_skill_trees.json</x:v>
      </x:c>
    </x:row>
    <x:row r="391" ht="20" customHeight="1">
      <x:c r="A391" s="6" t="str">
        <x:v>1009007_1</x:v>
      </x:c>
      <x:c r="B391" s="6" t="str">
        <x:v>1009</x:v>
      </x:c>
      <x:c r="C391" s="6" t="str">
        <x:v>1009007</x:v>
      </x:c>
      <x:c r="D391" s="6" t="str"/>
      <x:c r="E391" s="6" t="n">
        <x:v>1</x:v>
      </x:c>
      <x:c r="F391" s="6" t="n">
        <x:v>0</x:v>
      </x:c>
      <x:c r="G391" s="6" t="n">
        <x:v>0</x:v>
      </x:c>
      <x:c r="H391" s="7" t="str"/>
      <x:c r="I391" s="7" t="str">
        <x:v>[]</x:v>
      </x:c>
      <x:c r="J391" s="6" t="str">
        <x:v>https://raw.githubusercontent.com/Mar-7th/StarRailRes/dbe8cdfcfb0bf657b9fe1cf92d5537f118ccb487/index_new/cn/character_skill_trees.json</x:v>
      </x:c>
    </x:row>
    <x:row r="392" ht="38" customHeight="1">
      <x:c r="A392" s="6" t="str">
        <x:v>1009101_1</x:v>
      </x:c>
      <x:c r="B392" s="6" t="str">
        <x:v>1009</x:v>
      </x:c>
      <x:c r="C392" s="6" t="str">
        <x:v>1009101</x:v>
      </x:c>
      <x:c r="D392" s="6" t="str">
        <x:v>火花</x:v>
      </x:c>
      <x:c r="E392" s="6" t="n">
        <x:v>1</x:v>
      </x:c>
      <x:c r="F392" s="6" t="n">
        <x:v>2</x:v>
      </x:c>
      <x:c r="G392" s="6" t="n">
        <x:v>0</x:v>
      </x:c>
      <x:c r="H392" s="7" t="str">
        <x:v>施放普攻时，有#1[i]%的基础概率使敌方目标陷入灼烧状态，持续#2[i]回合。
灼烧状态下，敌方目标每回合开始时受到等同于艾丝妲普攻#3[i]%的火属性持续伤害。</x:v>
      </x:c>
      <x:c r="I392" s="7" t="str">
        <x:v>[{"id": "2", "num": 4000}, {"id": "110161", "num": 2}, {"id": "110501", "num": 1}]</x:v>
      </x:c>
      <x:c r="J392" s="6" t="str">
        <x:v>https://raw.githubusercontent.com/Mar-7th/StarRailRes/dbe8cdfcfb0bf657b9fe1cf92d5537f118ccb487/index_new/cn/character_skill_trees.json</x:v>
      </x:c>
    </x:row>
    <x:row r="393" ht="53" customHeight="1">
      <x:c r="A393" s="6" t="str">
        <x:v>1009102_1</x:v>
      </x:c>
      <x:c r="B393" s="6" t="str">
        <x:v>1009</x:v>
      </x:c>
      <x:c r="C393" s="6" t="str">
        <x:v>1009102</x:v>
      </x:c>
      <x:c r="D393" s="6" t="str">
        <x:v>点燃</x:v>
      </x:c>
      <x:c r="E393" s="6" t="n">
        <x:v>1</x:v>
      </x:c>
      <x:c r="F393" s="6" t="n">
        <x:v>4</x:v>
      </x:c>
      <x:c r="G393" s="6" t="n">
        <x:v>0</x:v>
      </x:c>
      <x:c r="H393" s="7" t="str">
        <x:v>艾丝妲在场时，我方全体的火属性伤害提高#1[i]%。</x:v>
      </x:c>
      <x:c r="I393" s="7" t="str">
        <x:v>[{"id": "2", "num": 16000}, {"id": "110162", "num": 4}, {"id": "241", "num": 1}, {"id": "110501", "num": 1}]</x:v>
      </x:c>
      <x:c r="J393" s="6" t="str">
        <x:v>https://raw.githubusercontent.com/Mar-7th/StarRailRes/dbe8cdfcfb0bf657b9fe1cf92d5537f118ccb487/index_new/cn/character_skill_trees.json</x:v>
      </x:c>
    </x:row>
    <x:row r="394" ht="53" customHeight="1">
      <x:c r="A394" s="6" t="str">
        <x:v>1009103_1</x:v>
      </x:c>
      <x:c r="B394" s="6" t="str">
        <x:v>1009</x:v>
      </x:c>
      <x:c r="C394" s="6" t="str">
        <x:v>1009103</x:v>
      </x:c>
      <x:c r="D394" s="6" t="str">
        <x:v>星座</x:v>
      </x:c>
      <x:c r="E394" s="6" t="n">
        <x:v>1</x:v>
      </x:c>
      <x:c r="F394" s="6" t="n">
        <x:v>6</x:v>
      </x:c>
      <x:c r="G394" s="6" t="n">
        <x:v>0</x:v>
      </x:c>
      <x:c r="H394" s="7" t="str">
        <x:v>艾丝妲每拥有1层蓄能，自身防御力提高#1[i]%。</x:v>
      </x:c>
      <x:c r="I394" s="7" t="str">
        <x:v>[{"id": "2", "num": 128000}, {"id": "110163", "num": 6}, {"id": "241", "num": 1}, {"id": "110501", "num": 1}]</x:v>
      </x:c>
      <x:c r="J394" s="6" t="str">
        <x:v>https://raw.githubusercontent.com/Mar-7th/StarRailRes/dbe8cdfcfb0bf657b9fe1cf92d5537f118ccb487/index_new/cn/character_skill_trees.json</x:v>
      </x:c>
    </x:row>
    <x:row r="395" ht="38" customHeight="1">
      <x:c r="A395" s="6" t="str">
        <x:v>1009201_1</x:v>
      </x:c>
      <x:c r="B395" s="6" t="str">
        <x:v>1009</x:v>
      </x:c>
      <x:c r="C395" s="6" t="str">
        <x:v>1009201</x:v>
      </x:c>
      <x:c r="D395" s="6" t="str">
        <x:v>伤害强化•火</x:v>
      </x:c>
      <x:c r="E395" s="6" t="n">
        <x:v>1</x:v>
      </x:c>
      <x:c r="F395" s="6" t="n">
        <x:v>0</x:v>
      </x:c>
      <x:c r="G395" s="6" t="n">
        <x:v>1</x:v>
      </x:c>
      <x:c r="H395" s="7" t="str"/>
      <x:c r="I395" s="7" t="str">
        <x:v>[{"id": "2", "num": 2000}, {"id": "112001", "num": 2}]</x:v>
      </x:c>
      <x:c r="J395" s="6" t="str">
        <x:v>https://raw.githubusercontent.com/Mar-7th/StarRailRes/dbe8cdfcfb0bf657b9fe1cf92d5537f118ccb487/index_new/cn/character_skill_trees.json</x:v>
      </x:c>
    </x:row>
    <x:row r="396" ht="38" customHeight="1">
      <x:c r="A396" s="6" t="str">
        <x:v>1009202_1</x:v>
      </x:c>
      <x:c r="B396" s="6" t="str">
        <x:v>1009</x:v>
      </x:c>
      <x:c r="C396" s="6" t="str">
        <x:v>1009202</x:v>
      </x:c>
      <x:c r="D396" s="6" t="str">
        <x:v>防御强化</x:v>
      </x:c>
      <x:c r="E396" s="6" t="n">
        <x:v>1</x:v>
      </x:c>
      <x:c r="F396" s="6" t="n">
        <x:v>2</x:v>
      </x:c>
      <x:c r="G396" s="6" t="n">
        <x:v>0</x:v>
      </x:c>
      <x:c r="H396" s="7" t="str"/>
      <x:c r="I396" s="7" t="str">
        <x:v>[{"id": "2", "num": 4000}, {"id": "110161", "num": 2}, {"id": "112001", "num": 4}]</x:v>
      </x:c>
      <x:c r="J396" s="6" t="str">
        <x:v>https://raw.githubusercontent.com/Mar-7th/StarRailRes/dbe8cdfcfb0bf657b9fe1cf92d5537f118ccb487/index_new/cn/character_skill_trees.json</x:v>
      </x:c>
    </x:row>
    <x:row r="397" ht="38" customHeight="1">
      <x:c r="A397" s="6" t="str">
        <x:v>1009203_1</x:v>
      </x:c>
      <x:c r="B397" s="6" t="str">
        <x:v>1009</x:v>
      </x:c>
      <x:c r="C397" s="6" t="str">
        <x:v>1009203</x:v>
      </x:c>
      <x:c r="D397" s="6" t="str">
        <x:v>伤害强化•火</x:v>
      </x:c>
      <x:c r="E397" s="6" t="n">
        <x:v>1</x:v>
      </x:c>
      <x:c r="F397" s="6" t="n">
        <x:v>3</x:v>
      </x:c>
      <x:c r="G397" s="6" t="n">
        <x:v>0</x:v>
      </x:c>
      <x:c r="H397" s="7" t="str"/>
      <x:c r="I397" s="7" t="str">
        <x:v>[{"id": "2", "num": 8000}, {"id": "110162", "num": 2}, {"id": "112002", "num": 2}]</x:v>
      </x:c>
      <x:c r="J397" s="6" t="str">
        <x:v>https://raw.githubusercontent.com/Mar-7th/StarRailRes/dbe8cdfcfb0bf657b9fe1cf92d5537f118ccb487/index_new/cn/character_skill_trees.json</x:v>
      </x:c>
    </x:row>
    <x:row r="398" ht="38" customHeight="1">
      <x:c r="A398" s="6" t="str">
        <x:v>1009204_1</x:v>
      </x:c>
      <x:c r="B398" s="6" t="str">
        <x:v>1009</x:v>
      </x:c>
      <x:c r="C398" s="6" t="str">
        <x:v>1009204</x:v>
      </x:c>
      <x:c r="D398" s="6" t="str">
        <x:v>暴击率强化</x:v>
      </x:c>
      <x:c r="E398" s="6" t="n">
        <x:v>1</x:v>
      </x:c>
      <x:c r="F398" s="6" t="n">
        <x:v>3</x:v>
      </x:c>
      <x:c r="G398" s="6" t="n">
        <x:v>0</x:v>
      </x:c>
      <x:c r="H398" s="7" t="str"/>
      <x:c r="I398" s="7" t="str">
        <x:v>[{"id": "2", "num": 8000}, {"id": "110162", "num": 2}, {"id": "112002", "num": 2}]</x:v>
      </x:c>
      <x:c r="J398" s="6" t="str">
        <x:v>https://raw.githubusercontent.com/Mar-7th/StarRailRes/dbe8cdfcfb0bf657b9fe1cf92d5537f118ccb487/index_new/cn/character_skill_trees.json</x:v>
      </x:c>
    </x:row>
    <x:row r="399" ht="38" customHeight="1">
      <x:c r="A399" s="6" t="str">
        <x:v>1009205_1</x:v>
      </x:c>
      <x:c r="B399" s="6" t="str">
        <x:v>1009</x:v>
      </x:c>
      <x:c r="C399" s="6" t="str">
        <x:v>1009205</x:v>
      </x:c>
      <x:c r="D399" s="6" t="str">
        <x:v>伤害强化•火</x:v>
      </x:c>
      <x:c r="E399" s="6" t="n">
        <x:v>1</x:v>
      </x:c>
      <x:c r="F399" s="6" t="n">
        <x:v>4</x:v>
      </x:c>
      <x:c r="G399" s="6" t="n">
        <x:v>0</x:v>
      </x:c>
      <x:c r="H399" s="7" t="str"/>
      <x:c r="I399" s="7" t="str">
        <x:v>[{"id": "2", "num": 16000}, {"id": "110162", "num": 4}, {"id": "112002", "num": 3}]</x:v>
      </x:c>
      <x:c r="J399" s="6" t="str">
        <x:v>https://raw.githubusercontent.com/Mar-7th/StarRailRes/dbe8cdfcfb0bf657b9fe1cf92d5537f118ccb487/index_new/cn/character_skill_trees.json</x:v>
      </x:c>
    </x:row>
    <x:row r="400" ht="38" customHeight="1">
      <x:c r="A400" s="6" t="str">
        <x:v>1009206_1</x:v>
      </x:c>
      <x:c r="B400" s="6" t="str">
        <x:v>1009</x:v>
      </x:c>
      <x:c r="C400" s="6" t="str">
        <x:v>1009206</x:v>
      </x:c>
      <x:c r="D400" s="6" t="str">
        <x:v>防御强化</x:v>
      </x:c>
      <x:c r="E400" s="6" t="n">
        <x:v>1</x:v>
      </x:c>
      <x:c r="F400" s="6" t="n">
        <x:v>5</x:v>
      </x:c>
      <x:c r="G400" s="6" t="n">
        <x:v>0</x:v>
      </x:c>
      <x:c r="H400" s="7" t="str"/>
      <x:c r="I400" s="7" t="str">
        <x:v>[{"id": "2", "num": 36000}, {"id": "110163", "num": 2}, {"id": "112003", "num": 2}]</x:v>
      </x:c>
      <x:c r="J400" s="6" t="str">
        <x:v>https://raw.githubusercontent.com/Mar-7th/StarRailRes/dbe8cdfcfb0bf657b9fe1cf92d5537f118ccb487/index_new/cn/character_skill_trees.json</x:v>
      </x:c>
    </x:row>
    <x:row r="401" ht="38" customHeight="1">
      <x:c r="A401" s="6" t="str">
        <x:v>1009207_1</x:v>
      </x:c>
      <x:c r="B401" s="6" t="str">
        <x:v>1009</x:v>
      </x:c>
      <x:c r="C401" s="6" t="str">
        <x:v>1009207</x:v>
      </x:c>
      <x:c r="D401" s="6" t="str">
        <x:v>伤害强化•火</x:v>
      </x:c>
      <x:c r="E401" s="6" t="n">
        <x:v>1</x:v>
      </x:c>
      <x:c r="F401" s="6" t="n">
        <x:v>5</x:v>
      </x:c>
      <x:c r="G401" s="6" t="n">
        <x:v>0</x:v>
      </x:c>
      <x:c r="H401" s="7" t="str"/>
      <x:c r="I401" s="7" t="str">
        <x:v>[{"id": "2", "num": 36000}, {"id": "110163", "num": 2}, {"id": "112003", "num": 2}]</x:v>
      </x:c>
      <x:c r="J401" s="6" t="str">
        <x:v>https://raw.githubusercontent.com/Mar-7th/StarRailRes/dbe8cdfcfb0bf657b9fe1cf92d5537f118ccb487/index_new/cn/character_skill_trees.json</x:v>
      </x:c>
    </x:row>
    <x:row r="402" ht="38" customHeight="1">
      <x:c r="A402" s="6" t="str">
        <x:v>1009208_1</x:v>
      </x:c>
      <x:c r="B402" s="6" t="str">
        <x:v>1009</x:v>
      </x:c>
      <x:c r="C402" s="6" t="str">
        <x:v>1009208</x:v>
      </x:c>
      <x:c r="D402" s="6" t="str">
        <x:v>暴击率强化</x:v>
      </x:c>
      <x:c r="E402" s="6" t="n">
        <x:v>1</x:v>
      </x:c>
      <x:c r="F402" s="6" t="n">
        <x:v>6</x:v>
      </x:c>
      <x:c r="G402" s="6" t="n">
        <x:v>0</x:v>
      </x:c>
      <x:c r="H402" s="7" t="str"/>
      <x:c r="I402" s="7" t="str">
        <x:v>[{"id": "2", "num": 128000}, {"id": "110163", "num": 6}, {"id": "112003", "num": 6}]</x:v>
      </x:c>
      <x:c r="J402" s="6" t="str">
        <x:v>https://raw.githubusercontent.com/Mar-7th/StarRailRes/dbe8cdfcfb0bf657b9fe1cf92d5537f118ccb487/index_new/cn/character_skill_trees.json</x:v>
      </x:c>
    </x:row>
    <x:row r="403" ht="38" customHeight="1">
      <x:c r="A403" s="6" t="str">
        <x:v>1009209_1</x:v>
      </x:c>
      <x:c r="B403" s="6" t="str">
        <x:v>1009</x:v>
      </x:c>
      <x:c r="C403" s="6" t="str">
        <x:v>1009209</x:v>
      </x:c>
      <x:c r="D403" s="6" t="str">
        <x:v>防御强化</x:v>
      </x:c>
      <x:c r="E403" s="6" t="n">
        <x:v>1</x:v>
      </x:c>
      <x:c r="F403" s="6" t="n">
        <x:v>0</x:v>
      </x:c>
      <x:c r="G403" s="6" t="n">
        <x:v>75</x:v>
      </x:c>
      <x:c r="H403" s="7" t="str"/>
      <x:c r="I403" s="7" t="str">
        <x:v>[{"id": "2", "num": 128000}, {"id": "110163", "num": 6}, {"id": "112003", "num": 6}]</x:v>
      </x:c>
      <x:c r="J403" s="6" t="str">
        <x:v>https://raw.githubusercontent.com/Mar-7th/StarRailRes/dbe8cdfcfb0bf657b9fe1cf92d5537f118ccb487/index_new/cn/character_skill_trees.json</x:v>
      </x:c>
    </x:row>
    <x:row r="404" ht="38" customHeight="1">
      <x:c r="A404" s="6" t="str">
        <x:v>1009210_1</x:v>
      </x:c>
      <x:c r="B404" s="6" t="str">
        <x:v>1009</x:v>
      </x:c>
      <x:c r="C404" s="6" t="str">
        <x:v>1009210</x:v>
      </x:c>
      <x:c r="D404" s="6" t="str">
        <x:v>伤害强化•火</x:v>
      </x:c>
      <x:c r="E404" s="6" t="n">
        <x:v>1</x:v>
      </x:c>
      <x:c r="F404" s="6" t="n">
        <x:v>0</x:v>
      </x:c>
      <x:c r="G404" s="6" t="n">
        <x:v>80</x:v>
      </x:c>
      <x:c r="H404" s="7" t="str"/>
      <x:c r="I404" s="7" t="str">
        <x:v>[{"id": "2", "num": 128000}, {"id": "110163", "num": 6}, {"id": "112003", "num": 6}]</x:v>
      </x:c>
      <x:c r="J404" s="6" t="str">
        <x:v>https://raw.githubusercontent.com/Mar-7th/StarRailRes/dbe8cdfcfb0bf657b9fe1cf92d5537f118ccb487/index_new/cn/character_skill_trees.json</x:v>
      </x:c>
    </x:row>
    <x:row r="405" ht="20" customHeight="1">
      <x:c r="A405" s="6" t="str">
        <x:v>1013001_1</x:v>
      </x:c>
      <x:c r="B405" s="6" t="str">
        <x:v>1013</x:v>
      </x:c>
      <x:c r="C405" s="6" t="str">
        <x:v>1013001</x:v>
      </x:c>
      <x:c r="D405" s="6" t="str"/>
      <x:c r="E405" s="6" t="n">
        <x:v>1</x:v>
      </x:c>
      <x:c r="F405" s="6" t="n">
        <x:v>0</x:v>
      </x:c>
      <x:c r="G405" s="6" t="n">
        <x:v>0</x:v>
      </x:c>
      <x:c r="H405" s="7" t="str"/>
      <x:c r="I405" s="7" t="str">
        <x:v>[]</x:v>
      </x:c>
      <x:c r="J405" s="6" t="str">
        <x:v>https://raw.githubusercontent.com/Mar-7th/StarRailRes/dbe8cdfcfb0bf657b9fe1cf92d5537f118ccb487/index_new/cn/character_skill_trees.json</x:v>
      </x:c>
    </x:row>
    <x:row r="406" ht="38" customHeight="1">
      <x:c r="A406" s="6" t="str">
        <x:v>1013001_2</x:v>
      </x:c>
      <x:c r="B406" s="6" t="str">
        <x:v>1013</x:v>
      </x:c>
      <x:c r="C406" s="6" t="str">
        <x:v>1013001</x:v>
      </x:c>
      <x:c r="D406" s="6" t="str"/>
      <x:c r="E406" s="6" t="n">
        <x:v>2</x:v>
      </x:c>
      <x:c r="F406" s="6" t="n">
        <x:v>2</x:v>
      </x:c>
      <x:c r="G406" s="6" t="n">
        <x:v>0</x:v>
      </x:c>
      <x:c r="H406" s="7" t="str"/>
      <x:c r="I406" s="7" t="str">
        <x:v>[{"id": "2", "num": 4000}, {"id": "110131", "num": 2}, {"id": "111001", "num": 4}]</x:v>
      </x:c>
      <x:c r="J406" s="6" t="str">
        <x:v>https://raw.githubusercontent.com/Mar-7th/StarRailRes/dbe8cdfcfb0bf657b9fe1cf92d5537f118ccb487/index_new/cn/character_skill_trees.json</x:v>
      </x:c>
    </x:row>
    <x:row r="407" ht="38" customHeight="1">
      <x:c r="A407" s="6" t="str">
        <x:v>1013001_3</x:v>
      </x:c>
      <x:c r="B407" s="6" t="str">
        <x:v>1013</x:v>
      </x:c>
      <x:c r="C407" s="6" t="str">
        <x:v>1013001</x:v>
      </x:c>
      <x:c r="D407" s="6" t="str"/>
      <x:c r="E407" s="6" t="n">
        <x:v>3</x:v>
      </x:c>
      <x:c r="F407" s="6" t="n">
        <x:v>3</x:v>
      </x:c>
      <x:c r="G407" s="6" t="n">
        <x:v>0</x:v>
      </x:c>
      <x:c r="H407" s="7" t="str"/>
      <x:c r="I407" s="7" t="str">
        <x:v>[{"id": "2", "num": 8000}, {"id": "110132", "num": 2}, {"id": "111002", "num": 2}]</x:v>
      </x:c>
      <x:c r="J407" s="6" t="str">
        <x:v>https://raw.githubusercontent.com/Mar-7th/StarRailRes/dbe8cdfcfb0bf657b9fe1cf92d5537f118ccb487/index_new/cn/character_skill_trees.json</x:v>
      </x:c>
    </x:row>
    <x:row r="408" ht="38" customHeight="1">
      <x:c r="A408" s="6" t="str">
        <x:v>1013001_4</x:v>
      </x:c>
      <x:c r="B408" s="6" t="str">
        <x:v>1013</x:v>
      </x:c>
      <x:c r="C408" s="6" t="str">
        <x:v>1013001</x:v>
      </x:c>
      <x:c r="D408" s="6" t="str"/>
      <x:c r="E408" s="6" t="n">
        <x:v>4</x:v>
      </x:c>
      <x:c r="F408" s="6" t="n">
        <x:v>4</x:v>
      </x:c>
      <x:c r="G408" s="6" t="n">
        <x:v>0</x:v>
      </x:c>
      <x:c r="H408" s="7" t="str"/>
      <x:c r="I408" s="7" t="str">
        <x:v>[{"id": "2", "num": 16000}, {"id": "110132", "num": 4}, {"id": "111002", "num": 3}]</x:v>
      </x:c>
      <x:c r="J408" s="6" t="str">
        <x:v>https://raw.githubusercontent.com/Mar-7th/StarRailRes/dbe8cdfcfb0bf657b9fe1cf92d5537f118ccb487/index_new/cn/character_skill_trees.json</x:v>
      </x:c>
    </x:row>
    <x:row r="409" ht="38" customHeight="1">
      <x:c r="A409" s="6" t="str">
        <x:v>1013001_5</x:v>
      </x:c>
      <x:c r="B409" s="6" t="str">
        <x:v>1013</x:v>
      </x:c>
      <x:c r="C409" s="6" t="str">
        <x:v>1013001</x:v>
      </x:c>
      <x:c r="D409" s="6" t="str"/>
      <x:c r="E409" s="6" t="n">
        <x:v>5</x:v>
      </x:c>
      <x:c r="F409" s="6" t="n">
        <x:v>5</x:v>
      </x:c>
      <x:c r="G409" s="6" t="n">
        <x:v>0</x:v>
      </x:c>
      <x:c r="H409" s="7" t="str"/>
      <x:c r="I409" s="7" t="str">
        <x:v>[{"id": "2", "num": 36000}, {"id": "110133", "num": 2}, {"id": "111003", "num": 2}]</x:v>
      </x:c>
      <x:c r="J409" s="6" t="str">
        <x:v>https://raw.githubusercontent.com/Mar-7th/StarRailRes/dbe8cdfcfb0bf657b9fe1cf92d5537f118ccb487/index_new/cn/character_skill_trees.json</x:v>
      </x:c>
    </x:row>
    <x:row r="410" ht="38" customHeight="1">
      <x:c r="A410" s="6" t="str">
        <x:v>1013001_6</x:v>
      </x:c>
      <x:c r="B410" s="6" t="str">
        <x:v>1013</x:v>
      </x:c>
      <x:c r="C410" s="6" t="str">
        <x:v>1013001</x:v>
      </x:c>
      <x:c r="D410" s="6" t="str"/>
      <x:c r="E410" s="6" t="n">
        <x:v>6</x:v>
      </x:c>
      <x:c r="F410" s="6" t="n">
        <x:v>6</x:v>
      </x:c>
      <x:c r="G410" s="6" t="n">
        <x:v>0</x:v>
      </x:c>
      <x:c r="H410" s="7" t="str"/>
      <x:c r="I410" s="7" t="str">
        <x:v>[{"id": "2", "num": 128000}, {"id": "110133", "num": 6}, {"id": "111003", "num": 3}]</x:v>
      </x:c>
      <x:c r="J410" s="6" t="str">
        <x:v>https://raw.githubusercontent.com/Mar-7th/StarRailRes/dbe8cdfcfb0bf657b9fe1cf92d5537f118ccb487/index_new/cn/character_skill_trees.json</x:v>
      </x:c>
    </x:row>
    <x:row r="411" ht="20" customHeight="1">
      <x:c r="A411" s="6" t="str">
        <x:v>1013002_1</x:v>
      </x:c>
      <x:c r="B411" s="6" t="str">
        <x:v>1013</x:v>
      </x:c>
      <x:c r="C411" s="6" t="str">
        <x:v>1013002</x:v>
      </x:c>
      <x:c r="D411" s="6" t="str"/>
      <x:c r="E411" s="6" t="n">
        <x:v>1</x:v>
      </x:c>
      <x:c r="F411" s="6" t="n">
        <x:v>0</x:v>
      </x:c>
      <x:c r="G411" s="6" t="n">
        <x:v>0</x:v>
      </x:c>
      <x:c r="H411" s="7" t="str"/>
      <x:c r="I411" s="7" t="str">
        <x:v>[]</x:v>
      </x:c>
      <x:c r="J411" s="6" t="str">
        <x:v>https://raw.githubusercontent.com/Mar-7th/StarRailRes/dbe8cdfcfb0bf657b9fe1cf92d5537f118ccb487/index_new/cn/character_skill_trees.json</x:v>
      </x:c>
    </x:row>
    <x:row r="412" ht="38" customHeight="1">
      <x:c r="A412" s="6" t="str">
        <x:v>1013002_2</x:v>
      </x:c>
      <x:c r="B412" s="6" t="str">
        <x:v>1013</x:v>
      </x:c>
      <x:c r="C412" s="6" t="str">
        <x:v>1013002</x:v>
      </x:c>
      <x:c r="D412" s="6" t="str"/>
      <x:c r="E412" s="6" t="n">
        <x:v>2</x:v>
      </x:c>
      <x:c r="F412" s="6" t="n">
        <x:v>1</x:v>
      </x:c>
      <x:c r="G412" s="6" t="n">
        <x:v>0</x:v>
      </x:c>
      <x:c r="H412" s="7" t="str"/>
      <x:c r="I412" s="7" t="str">
        <x:v>[{"id": "2", "num": 2000}, {"id": "111001", "num": 2}]</x:v>
      </x:c>
      <x:c r="J412" s="6" t="str">
        <x:v>https://raw.githubusercontent.com/Mar-7th/StarRailRes/dbe8cdfcfb0bf657b9fe1cf92d5537f118ccb487/index_new/cn/character_skill_trees.json</x:v>
      </x:c>
    </x:row>
    <x:row r="413" ht="38" customHeight="1">
      <x:c r="A413" s="6" t="str">
        <x:v>1013002_3</x:v>
      </x:c>
      <x:c r="B413" s="6" t="str">
        <x:v>1013</x:v>
      </x:c>
      <x:c r="C413" s="6" t="str">
        <x:v>1013002</x:v>
      </x:c>
      <x:c r="D413" s="6" t="str"/>
      <x:c r="E413" s="6" t="n">
        <x:v>3</x:v>
      </x:c>
      <x:c r="F413" s="6" t="n">
        <x:v>2</x:v>
      </x:c>
      <x:c r="G413" s="6" t="n">
        <x:v>0</x:v>
      </x:c>
      <x:c r="H413" s="7" t="str"/>
      <x:c r="I413" s="7" t="str">
        <x:v>[{"id": "2", "num": 4000}, {"id": "110131", "num": 2}, {"id": "111001", "num": 4}]</x:v>
      </x:c>
      <x:c r="J413" s="6" t="str">
        <x:v>https://raw.githubusercontent.com/Mar-7th/StarRailRes/dbe8cdfcfb0bf657b9fe1cf92d5537f118ccb487/index_new/cn/character_skill_trees.json</x:v>
      </x:c>
    </x:row>
    <x:row r="414" ht="38" customHeight="1">
      <x:c r="A414" s="6" t="str">
        <x:v>1013002_4</x:v>
      </x:c>
      <x:c r="B414" s="6" t="str">
        <x:v>1013</x:v>
      </x:c>
      <x:c r="C414" s="6" t="str">
        <x:v>1013002</x:v>
      </x:c>
      <x:c r="D414" s="6" t="str"/>
      <x:c r="E414" s="6" t="n">
        <x:v>4</x:v>
      </x:c>
      <x:c r="F414" s="6" t="n">
        <x:v>3</x:v>
      </x:c>
      <x:c r="G414" s="6" t="n">
        <x:v>0</x:v>
      </x:c>
      <x:c r="H414" s="7" t="str"/>
      <x:c r="I414" s="7" t="str">
        <x:v>[{"id": "2", "num": 8000}, {"id": "110132", "num": 2}, {"id": "111002", "num": 2}]</x:v>
      </x:c>
      <x:c r="J414" s="6" t="str">
        <x:v>https://raw.githubusercontent.com/Mar-7th/StarRailRes/dbe8cdfcfb0bf657b9fe1cf92d5537f118ccb487/index_new/cn/character_skill_trees.json</x:v>
      </x:c>
    </x:row>
    <x:row r="415" ht="38" customHeight="1">
      <x:c r="A415" s="6" t="str">
        <x:v>1013002_5</x:v>
      </x:c>
      <x:c r="B415" s="6" t="str">
        <x:v>1013</x:v>
      </x:c>
      <x:c r="C415" s="6" t="str">
        <x:v>1013002</x:v>
      </x:c>
      <x:c r="D415" s="6" t="str"/>
      <x:c r="E415" s="6" t="n">
        <x:v>5</x:v>
      </x:c>
      <x:c r="F415" s="6" t="n">
        <x:v>4</x:v>
      </x:c>
      <x:c r="G415" s="6" t="n">
        <x:v>0</x:v>
      </x:c>
      <x:c r="H415" s="7" t="str"/>
      <x:c r="I415" s="7" t="str">
        <x:v>[{"id": "2", "num": 16000}, {"id": "110132", "num": 4}, {"id": "111002", "num": 3}]</x:v>
      </x:c>
      <x:c r="J415" s="6" t="str">
        <x:v>https://raw.githubusercontent.com/Mar-7th/StarRailRes/dbe8cdfcfb0bf657b9fe1cf92d5537f118ccb487/index_new/cn/character_skill_trees.json</x:v>
      </x:c>
    </x:row>
    <x:row r="416" ht="38" customHeight="1">
      <x:c r="A416" s="6" t="str">
        <x:v>1013002_6</x:v>
      </x:c>
      <x:c r="B416" s="6" t="str">
        <x:v>1013</x:v>
      </x:c>
      <x:c r="C416" s="6" t="str">
        <x:v>1013002</x:v>
      </x:c>
      <x:c r="D416" s="6" t="str"/>
      <x:c r="E416" s="6" t="n">
        <x:v>6</x:v>
      </x:c>
      <x:c r="F416" s="6" t="n">
        <x:v>4</x:v>
      </x:c>
      <x:c r="G416" s="6" t="n">
        <x:v>0</x:v>
      </x:c>
      <x:c r="H416" s="7" t="str"/>
      <x:c r="I416" s="7" t="str">
        <x:v>[{"id": "2", "num": 24000}, {"id": "110132", "num": 6}, {"id": "111002", "num": 5}]</x:v>
      </x:c>
      <x:c r="J416" s="6" t="str">
        <x:v>https://raw.githubusercontent.com/Mar-7th/StarRailRes/dbe8cdfcfb0bf657b9fe1cf92d5537f118ccb487/index_new/cn/character_skill_trees.json</x:v>
      </x:c>
    </x:row>
    <x:row r="417" ht="38" customHeight="1">
      <x:c r="A417" s="6" t="str">
        <x:v>1013002_7</x:v>
      </x:c>
      <x:c r="B417" s="6" t="str">
        <x:v>1013</x:v>
      </x:c>
      <x:c r="C417" s="6" t="str">
        <x:v>1013002</x:v>
      </x:c>
      <x:c r="D417" s="6" t="str"/>
      <x:c r="E417" s="6" t="n">
        <x:v>7</x:v>
      </x:c>
      <x:c r="F417" s="6" t="n">
        <x:v>5</x:v>
      </x:c>
      <x:c r="G417" s="6" t="n">
        <x:v>0</x:v>
      </x:c>
      <x:c r="H417" s="7" t="str"/>
      <x:c r="I417" s="7" t="str">
        <x:v>[{"id": "2", "num": 36000}, {"id": "110133", "num": 2}, {"id": "111003", "num": 2}]</x:v>
      </x:c>
      <x:c r="J417" s="6" t="str">
        <x:v>https://raw.githubusercontent.com/Mar-7th/StarRailRes/dbe8cdfcfb0bf657b9fe1cf92d5537f118ccb487/index_new/cn/character_skill_trees.json</x:v>
      </x:c>
    </x:row>
    <x:row r="418" ht="53" customHeight="1">
      <x:c r="A418" s="6" t="str">
        <x:v>1013002_8</x:v>
      </x:c>
      <x:c r="B418" s="6" t="str">
        <x:v>1013</x:v>
      </x:c>
      <x:c r="C418" s="6" t="str">
        <x:v>1013002</x:v>
      </x:c>
      <x:c r="D418" s="6" t="str"/>
      <x:c r="E418" s="6" t="n">
        <x:v>8</x:v>
      </x:c>
      <x:c r="F418" s="6" t="n">
        <x:v>5</x:v>
      </x:c>
      <x:c r="G418" s="6" t="n">
        <x:v>0</x:v>
      </x:c>
      <x:c r="H418" s="7" t="str"/>
      <x:c r="I418" s="7" t="str">
        <x:v>[{"id": "2", "num": 64000}, {"id": "110133", "num": 4}, {"id": "110501", "num": 1}, {"id": "111003", "num": 3}]</x:v>
      </x:c>
      <x:c r="J418" s="6" t="str">
        <x:v>https://raw.githubusercontent.com/Mar-7th/StarRailRes/dbe8cdfcfb0bf657b9fe1cf92d5537f118ccb487/index_new/cn/character_skill_trees.json</x:v>
      </x:c>
    </x:row>
    <x:row r="419" ht="38" customHeight="1">
      <x:c r="A419" s="6" t="str">
        <x:v>1013002_9</x:v>
      </x:c>
      <x:c r="B419" s="6" t="str">
        <x:v>1013</x:v>
      </x:c>
      <x:c r="C419" s="6" t="str">
        <x:v>1013002</x:v>
      </x:c>
      <x:c r="D419" s="6" t="str"/>
      <x:c r="E419" s="6" t="n">
        <x:v>9</x:v>
      </x:c>
      <x:c r="F419" s="6" t="n">
        <x:v>6</x:v>
      </x:c>
      <x:c r="G419" s="6" t="n">
        <x:v>0</x:v>
      </x:c>
      <x:c r="H419" s="7" t="str"/>
      <x:c r="I419" s="7" t="str">
        <x:v>[{"id": "2", "num": 128000}, {"id": "110133", "num": 6}, {"id": "110501", "num": 1}]</x:v>
      </x:c>
      <x:c r="J419" s="6" t="str">
        <x:v>https://raw.githubusercontent.com/Mar-7th/StarRailRes/dbe8cdfcfb0bf657b9fe1cf92d5537f118ccb487/index_new/cn/character_skill_trees.json</x:v>
      </x:c>
    </x:row>
    <x:row r="420" ht="53" customHeight="1">
      <x:c r="A420" s="6" t="str">
        <x:v>1013002_10</x:v>
      </x:c>
      <x:c r="B420" s="6" t="str">
        <x:v>1013</x:v>
      </x:c>
      <x:c r="C420" s="6" t="str">
        <x:v>1013002</x:v>
      </x:c>
      <x:c r="D420" s="6" t="str"/>
      <x:c r="E420" s="6" t="n">
        <x:v>10</x:v>
      </x:c>
      <x:c r="F420" s="6" t="n">
        <x:v>6</x:v>
      </x:c>
      <x:c r="G420" s="6" t="n">
        <x:v>0</x:v>
      </x:c>
      <x:c r="H420" s="7" t="str"/>
      <x:c r="I420" s="7" t="str">
        <x:v>[{"id": "2", "num": 240000}, {"id": "110133", "num": 11}, {"id": "241", "num": 1}, {"id": "110501", "num": 1}]</x:v>
      </x:c>
      <x:c r="J420" s="6" t="str">
        <x:v>https://raw.githubusercontent.com/Mar-7th/StarRailRes/dbe8cdfcfb0bf657b9fe1cf92d5537f118ccb487/index_new/cn/character_skill_trees.json</x:v>
      </x:c>
    </x:row>
    <x:row r="421" ht="20" customHeight="1">
      <x:c r="A421" s="6" t="str">
        <x:v>1013003_1</x:v>
      </x:c>
      <x:c r="B421" s="6" t="str">
        <x:v>1013</x:v>
      </x:c>
      <x:c r="C421" s="6" t="str">
        <x:v>1013003</x:v>
      </x:c>
      <x:c r="D421" s="6" t="str"/>
      <x:c r="E421" s="6" t="n">
        <x:v>1</x:v>
      </x:c>
      <x:c r="F421" s="6" t="n">
        <x:v>0</x:v>
      </x:c>
      <x:c r="G421" s="6" t="n">
        <x:v>0</x:v>
      </x:c>
      <x:c r="H421" s="7" t="str"/>
      <x:c r="I421" s="7" t="str">
        <x:v>[]</x:v>
      </x:c>
      <x:c r="J421" s="6" t="str">
        <x:v>https://raw.githubusercontent.com/Mar-7th/StarRailRes/dbe8cdfcfb0bf657b9fe1cf92d5537f118ccb487/index_new/cn/character_skill_trees.json</x:v>
      </x:c>
    </x:row>
    <x:row r="422" ht="38" customHeight="1">
      <x:c r="A422" s="6" t="str">
        <x:v>1013003_2</x:v>
      </x:c>
      <x:c r="B422" s="6" t="str">
        <x:v>1013</x:v>
      </x:c>
      <x:c r="C422" s="6" t="str">
        <x:v>1013003</x:v>
      </x:c>
      <x:c r="D422" s="6" t="str"/>
      <x:c r="E422" s="6" t="n">
        <x:v>2</x:v>
      </x:c>
      <x:c r="F422" s="6" t="n">
        <x:v>1</x:v>
      </x:c>
      <x:c r="G422" s="6" t="n">
        <x:v>0</x:v>
      </x:c>
      <x:c r="H422" s="7" t="str"/>
      <x:c r="I422" s="7" t="str">
        <x:v>[{"id": "2", "num": 2000}, {"id": "111001", "num": 2}]</x:v>
      </x:c>
      <x:c r="J422" s="6" t="str">
        <x:v>https://raw.githubusercontent.com/Mar-7th/StarRailRes/dbe8cdfcfb0bf657b9fe1cf92d5537f118ccb487/index_new/cn/character_skill_trees.json</x:v>
      </x:c>
    </x:row>
    <x:row r="423" ht="38" customHeight="1">
      <x:c r="A423" s="6" t="str">
        <x:v>1013003_3</x:v>
      </x:c>
      <x:c r="B423" s="6" t="str">
        <x:v>1013</x:v>
      </x:c>
      <x:c r="C423" s="6" t="str">
        <x:v>1013003</x:v>
      </x:c>
      <x:c r="D423" s="6" t="str"/>
      <x:c r="E423" s="6" t="n">
        <x:v>3</x:v>
      </x:c>
      <x:c r="F423" s="6" t="n">
        <x:v>2</x:v>
      </x:c>
      <x:c r="G423" s="6" t="n">
        <x:v>0</x:v>
      </x:c>
      <x:c r="H423" s="7" t="str"/>
      <x:c r="I423" s="7" t="str">
        <x:v>[{"id": "2", "num": 4000}, {"id": "110131", "num": 2}, {"id": "111001", "num": 4}]</x:v>
      </x:c>
      <x:c r="J423" s="6" t="str">
        <x:v>https://raw.githubusercontent.com/Mar-7th/StarRailRes/dbe8cdfcfb0bf657b9fe1cf92d5537f118ccb487/index_new/cn/character_skill_trees.json</x:v>
      </x:c>
    </x:row>
    <x:row r="424" ht="38" customHeight="1">
      <x:c r="A424" s="6" t="str">
        <x:v>1013003_4</x:v>
      </x:c>
      <x:c r="B424" s="6" t="str">
        <x:v>1013</x:v>
      </x:c>
      <x:c r="C424" s="6" t="str">
        <x:v>1013003</x:v>
      </x:c>
      <x:c r="D424" s="6" t="str"/>
      <x:c r="E424" s="6" t="n">
        <x:v>4</x:v>
      </x:c>
      <x:c r="F424" s="6" t="n">
        <x:v>3</x:v>
      </x:c>
      <x:c r="G424" s="6" t="n">
        <x:v>0</x:v>
      </x:c>
      <x:c r="H424" s="7" t="str"/>
      <x:c r="I424" s="7" t="str">
        <x:v>[{"id": "2", "num": 8000}, {"id": "110132", "num": 2}, {"id": "111002", "num": 2}]</x:v>
      </x:c>
      <x:c r="J424" s="6" t="str">
        <x:v>https://raw.githubusercontent.com/Mar-7th/StarRailRes/dbe8cdfcfb0bf657b9fe1cf92d5537f118ccb487/index_new/cn/character_skill_trees.json</x:v>
      </x:c>
    </x:row>
    <x:row r="425" ht="38" customHeight="1">
      <x:c r="A425" s="6" t="str">
        <x:v>1013003_5</x:v>
      </x:c>
      <x:c r="B425" s="6" t="str">
        <x:v>1013</x:v>
      </x:c>
      <x:c r="C425" s="6" t="str">
        <x:v>1013003</x:v>
      </x:c>
      <x:c r="D425" s="6" t="str"/>
      <x:c r="E425" s="6" t="n">
        <x:v>5</x:v>
      </x:c>
      <x:c r="F425" s="6" t="n">
        <x:v>4</x:v>
      </x:c>
      <x:c r="G425" s="6" t="n">
        <x:v>0</x:v>
      </x:c>
      <x:c r="H425" s="7" t="str"/>
      <x:c r="I425" s="7" t="str">
        <x:v>[{"id": "2", "num": 16000}, {"id": "110132", "num": 4}, {"id": "111002", "num": 3}]</x:v>
      </x:c>
      <x:c r="J425" s="6" t="str">
        <x:v>https://raw.githubusercontent.com/Mar-7th/StarRailRes/dbe8cdfcfb0bf657b9fe1cf92d5537f118ccb487/index_new/cn/character_skill_trees.json</x:v>
      </x:c>
    </x:row>
    <x:row r="426" ht="38" customHeight="1">
      <x:c r="A426" s="6" t="str">
        <x:v>1013003_6</x:v>
      </x:c>
      <x:c r="B426" s="6" t="str">
        <x:v>1013</x:v>
      </x:c>
      <x:c r="C426" s="6" t="str">
        <x:v>1013003</x:v>
      </x:c>
      <x:c r="D426" s="6" t="str"/>
      <x:c r="E426" s="6" t="n">
        <x:v>6</x:v>
      </x:c>
      <x:c r="F426" s="6" t="n">
        <x:v>4</x:v>
      </x:c>
      <x:c r="G426" s="6" t="n">
        <x:v>0</x:v>
      </x:c>
      <x:c r="H426" s="7" t="str"/>
      <x:c r="I426" s="7" t="str">
        <x:v>[{"id": "2", "num": 24000}, {"id": "110132", "num": 6}, {"id": "111002", "num": 5}]</x:v>
      </x:c>
      <x:c r="J426" s="6" t="str">
        <x:v>https://raw.githubusercontent.com/Mar-7th/StarRailRes/dbe8cdfcfb0bf657b9fe1cf92d5537f118ccb487/index_new/cn/character_skill_trees.json</x:v>
      </x:c>
    </x:row>
    <x:row r="427" ht="38" customHeight="1">
      <x:c r="A427" s="6" t="str">
        <x:v>1013003_7</x:v>
      </x:c>
      <x:c r="B427" s="6" t="str">
        <x:v>1013</x:v>
      </x:c>
      <x:c r="C427" s="6" t="str">
        <x:v>1013003</x:v>
      </x:c>
      <x:c r="D427" s="6" t="str"/>
      <x:c r="E427" s="6" t="n">
        <x:v>7</x:v>
      </x:c>
      <x:c r="F427" s="6" t="n">
        <x:v>5</x:v>
      </x:c>
      <x:c r="G427" s="6" t="n">
        <x:v>0</x:v>
      </x:c>
      <x:c r="H427" s="7" t="str"/>
      <x:c r="I427" s="7" t="str">
        <x:v>[{"id": "2", "num": 36000}, {"id": "110133", "num": 2}, {"id": "111003", "num": 2}]</x:v>
      </x:c>
      <x:c r="J427" s="6" t="str">
        <x:v>https://raw.githubusercontent.com/Mar-7th/StarRailRes/dbe8cdfcfb0bf657b9fe1cf92d5537f118ccb487/index_new/cn/character_skill_trees.json</x:v>
      </x:c>
    </x:row>
    <x:row r="428" ht="53" customHeight="1">
      <x:c r="A428" s="6" t="str">
        <x:v>1013003_8</x:v>
      </x:c>
      <x:c r="B428" s="6" t="str">
        <x:v>1013</x:v>
      </x:c>
      <x:c r="C428" s="6" t="str">
        <x:v>1013003</x:v>
      </x:c>
      <x:c r="D428" s="6" t="str"/>
      <x:c r="E428" s="6" t="n">
        <x:v>8</x:v>
      </x:c>
      <x:c r="F428" s="6" t="n">
        <x:v>5</x:v>
      </x:c>
      <x:c r="G428" s="6" t="n">
        <x:v>0</x:v>
      </x:c>
      <x:c r="H428" s="7" t="str"/>
      <x:c r="I428" s="7" t="str">
        <x:v>[{"id": "2", "num": 64000}, {"id": "110133", "num": 4}, {"id": "110501", "num": 1}, {"id": "111003", "num": 3}]</x:v>
      </x:c>
      <x:c r="J428" s="6" t="str">
        <x:v>https://raw.githubusercontent.com/Mar-7th/StarRailRes/dbe8cdfcfb0bf657b9fe1cf92d5537f118ccb487/index_new/cn/character_skill_trees.json</x:v>
      </x:c>
    </x:row>
    <x:row r="429" ht="38" customHeight="1">
      <x:c r="A429" s="6" t="str">
        <x:v>1013003_9</x:v>
      </x:c>
      <x:c r="B429" s="6" t="str">
        <x:v>1013</x:v>
      </x:c>
      <x:c r="C429" s="6" t="str">
        <x:v>1013003</x:v>
      </x:c>
      <x:c r="D429" s="6" t="str"/>
      <x:c r="E429" s="6" t="n">
        <x:v>9</x:v>
      </x:c>
      <x:c r="F429" s="6" t="n">
        <x:v>6</x:v>
      </x:c>
      <x:c r="G429" s="6" t="n">
        <x:v>0</x:v>
      </x:c>
      <x:c r="H429" s="7" t="str"/>
      <x:c r="I429" s="7" t="str">
        <x:v>[{"id": "2", "num": 128000}, {"id": "110133", "num": 6}, {"id": "110501", "num": 1}]</x:v>
      </x:c>
      <x:c r="J429" s="6" t="str">
        <x:v>https://raw.githubusercontent.com/Mar-7th/StarRailRes/dbe8cdfcfb0bf657b9fe1cf92d5537f118ccb487/index_new/cn/character_skill_trees.json</x:v>
      </x:c>
    </x:row>
    <x:row r="430" ht="53" customHeight="1">
      <x:c r="A430" s="6" t="str">
        <x:v>1013003_10</x:v>
      </x:c>
      <x:c r="B430" s="6" t="str">
        <x:v>1013</x:v>
      </x:c>
      <x:c r="C430" s="6" t="str">
        <x:v>1013003</x:v>
      </x:c>
      <x:c r="D430" s="6" t="str"/>
      <x:c r="E430" s="6" t="n">
        <x:v>10</x:v>
      </x:c>
      <x:c r="F430" s="6" t="n">
        <x:v>6</x:v>
      </x:c>
      <x:c r="G430" s="6" t="n">
        <x:v>0</x:v>
      </x:c>
      <x:c r="H430" s="7" t="str"/>
      <x:c r="I430" s="7" t="str">
        <x:v>[{"id": "2", "num": 240000}, {"id": "110133", "num": 11}, {"id": "241", "num": 1}, {"id": "110501", "num": 1}]</x:v>
      </x:c>
      <x:c r="J430" s="6" t="str">
        <x:v>https://raw.githubusercontent.com/Mar-7th/StarRailRes/dbe8cdfcfb0bf657b9fe1cf92d5537f118ccb487/index_new/cn/character_skill_trees.json</x:v>
      </x:c>
    </x:row>
    <x:row r="431" ht="20" customHeight="1">
      <x:c r="A431" s="6" t="str">
        <x:v>1013004_1</x:v>
      </x:c>
      <x:c r="B431" s="6" t="str">
        <x:v>1013</x:v>
      </x:c>
      <x:c r="C431" s="6" t="str">
        <x:v>1013004</x:v>
      </x:c>
      <x:c r="D431" s="6" t="str"/>
      <x:c r="E431" s="6" t="n">
        <x:v>1</x:v>
      </x:c>
      <x:c r="F431" s="6" t="n">
        <x:v>0</x:v>
      </x:c>
      <x:c r="G431" s="6" t="n">
        <x:v>0</x:v>
      </x:c>
      <x:c r="H431" s="7" t="str"/>
      <x:c r="I431" s="7" t="str">
        <x:v>[]</x:v>
      </x:c>
      <x:c r="J431" s="6" t="str">
        <x:v>https://raw.githubusercontent.com/Mar-7th/StarRailRes/dbe8cdfcfb0bf657b9fe1cf92d5537f118ccb487/index_new/cn/character_skill_trees.json</x:v>
      </x:c>
    </x:row>
    <x:row r="432" ht="38" customHeight="1">
      <x:c r="A432" s="6" t="str">
        <x:v>1013004_2</x:v>
      </x:c>
      <x:c r="B432" s="6" t="str">
        <x:v>1013</x:v>
      </x:c>
      <x:c r="C432" s="6" t="str">
        <x:v>1013004</x:v>
      </x:c>
      <x:c r="D432" s="6" t="str"/>
      <x:c r="E432" s="6" t="n">
        <x:v>2</x:v>
      </x:c>
      <x:c r="F432" s="6" t="n">
        <x:v>1</x:v>
      </x:c>
      <x:c r="G432" s="6" t="n">
        <x:v>0</x:v>
      </x:c>
      <x:c r="H432" s="7" t="str"/>
      <x:c r="I432" s="7" t="str">
        <x:v>[{"id": "2", "num": 2000}, {"id": "111001", "num": 2}]</x:v>
      </x:c>
      <x:c r="J432" s="6" t="str">
        <x:v>https://raw.githubusercontent.com/Mar-7th/StarRailRes/dbe8cdfcfb0bf657b9fe1cf92d5537f118ccb487/index_new/cn/character_skill_trees.json</x:v>
      </x:c>
    </x:row>
    <x:row r="433" ht="38" customHeight="1">
      <x:c r="A433" s="6" t="str">
        <x:v>1013004_3</x:v>
      </x:c>
      <x:c r="B433" s="6" t="str">
        <x:v>1013</x:v>
      </x:c>
      <x:c r="C433" s="6" t="str">
        <x:v>1013004</x:v>
      </x:c>
      <x:c r="D433" s="6" t="str"/>
      <x:c r="E433" s="6" t="n">
        <x:v>3</x:v>
      </x:c>
      <x:c r="F433" s="6" t="n">
        <x:v>2</x:v>
      </x:c>
      <x:c r="G433" s="6" t="n">
        <x:v>0</x:v>
      </x:c>
      <x:c r="H433" s="7" t="str"/>
      <x:c r="I433" s="7" t="str">
        <x:v>[{"id": "2", "num": 4000}, {"id": "110131", "num": 2}, {"id": "111001", "num": 4}]</x:v>
      </x:c>
      <x:c r="J433" s="6" t="str">
        <x:v>https://raw.githubusercontent.com/Mar-7th/StarRailRes/dbe8cdfcfb0bf657b9fe1cf92d5537f118ccb487/index_new/cn/character_skill_trees.json</x:v>
      </x:c>
    </x:row>
    <x:row r="434" ht="38" customHeight="1">
      <x:c r="A434" s="6" t="str">
        <x:v>1013004_4</x:v>
      </x:c>
      <x:c r="B434" s="6" t="str">
        <x:v>1013</x:v>
      </x:c>
      <x:c r="C434" s="6" t="str">
        <x:v>1013004</x:v>
      </x:c>
      <x:c r="D434" s="6" t="str"/>
      <x:c r="E434" s="6" t="n">
        <x:v>4</x:v>
      </x:c>
      <x:c r="F434" s="6" t="n">
        <x:v>3</x:v>
      </x:c>
      <x:c r="G434" s="6" t="n">
        <x:v>0</x:v>
      </x:c>
      <x:c r="H434" s="7" t="str"/>
      <x:c r="I434" s="7" t="str">
        <x:v>[{"id": "2", "num": 8000}, {"id": "110132", "num": 2}, {"id": "111002", "num": 2}]</x:v>
      </x:c>
      <x:c r="J434" s="6" t="str">
        <x:v>https://raw.githubusercontent.com/Mar-7th/StarRailRes/dbe8cdfcfb0bf657b9fe1cf92d5537f118ccb487/index_new/cn/character_skill_trees.json</x:v>
      </x:c>
    </x:row>
    <x:row r="435" ht="38" customHeight="1">
      <x:c r="A435" s="6" t="str">
        <x:v>1013004_5</x:v>
      </x:c>
      <x:c r="B435" s="6" t="str">
        <x:v>1013</x:v>
      </x:c>
      <x:c r="C435" s="6" t="str">
        <x:v>1013004</x:v>
      </x:c>
      <x:c r="D435" s="6" t="str"/>
      <x:c r="E435" s="6" t="n">
        <x:v>5</x:v>
      </x:c>
      <x:c r="F435" s="6" t="n">
        <x:v>4</x:v>
      </x:c>
      <x:c r="G435" s="6" t="n">
        <x:v>0</x:v>
      </x:c>
      <x:c r="H435" s="7" t="str"/>
      <x:c r="I435" s="7" t="str">
        <x:v>[{"id": "2", "num": 16000}, {"id": "110132", "num": 4}, {"id": "111002", "num": 3}]</x:v>
      </x:c>
      <x:c r="J435" s="6" t="str">
        <x:v>https://raw.githubusercontent.com/Mar-7th/StarRailRes/dbe8cdfcfb0bf657b9fe1cf92d5537f118ccb487/index_new/cn/character_skill_trees.json</x:v>
      </x:c>
    </x:row>
    <x:row r="436" ht="38" customHeight="1">
      <x:c r="A436" s="6" t="str">
        <x:v>1013004_6</x:v>
      </x:c>
      <x:c r="B436" s="6" t="str">
        <x:v>1013</x:v>
      </x:c>
      <x:c r="C436" s="6" t="str">
        <x:v>1013004</x:v>
      </x:c>
      <x:c r="D436" s="6" t="str"/>
      <x:c r="E436" s="6" t="n">
        <x:v>6</x:v>
      </x:c>
      <x:c r="F436" s="6" t="n">
        <x:v>4</x:v>
      </x:c>
      <x:c r="G436" s="6" t="n">
        <x:v>0</x:v>
      </x:c>
      <x:c r="H436" s="7" t="str"/>
      <x:c r="I436" s="7" t="str">
        <x:v>[{"id": "2", "num": 24000}, {"id": "110132", "num": 6}, {"id": "111002", "num": 5}]</x:v>
      </x:c>
      <x:c r="J436" s="6" t="str">
        <x:v>https://raw.githubusercontent.com/Mar-7th/StarRailRes/dbe8cdfcfb0bf657b9fe1cf92d5537f118ccb487/index_new/cn/character_skill_trees.json</x:v>
      </x:c>
    </x:row>
    <x:row r="437" ht="38" customHeight="1">
      <x:c r="A437" s="6" t="str">
        <x:v>1013004_7</x:v>
      </x:c>
      <x:c r="B437" s="6" t="str">
        <x:v>1013</x:v>
      </x:c>
      <x:c r="C437" s="6" t="str">
        <x:v>1013004</x:v>
      </x:c>
      <x:c r="D437" s="6" t="str"/>
      <x:c r="E437" s="6" t="n">
        <x:v>7</x:v>
      </x:c>
      <x:c r="F437" s="6" t="n">
        <x:v>5</x:v>
      </x:c>
      <x:c r="G437" s="6" t="n">
        <x:v>0</x:v>
      </x:c>
      <x:c r="H437" s="7" t="str"/>
      <x:c r="I437" s="7" t="str">
        <x:v>[{"id": "2", "num": 36000}, {"id": "110133", "num": 2}, {"id": "111003", "num": 2}]</x:v>
      </x:c>
      <x:c r="J437" s="6" t="str">
        <x:v>https://raw.githubusercontent.com/Mar-7th/StarRailRes/dbe8cdfcfb0bf657b9fe1cf92d5537f118ccb487/index_new/cn/character_skill_trees.json</x:v>
      </x:c>
    </x:row>
    <x:row r="438" ht="53" customHeight="1">
      <x:c r="A438" s="6" t="str">
        <x:v>1013004_8</x:v>
      </x:c>
      <x:c r="B438" s="6" t="str">
        <x:v>1013</x:v>
      </x:c>
      <x:c r="C438" s="6" t="str">
        <x:v>1013004</x:v>
      </x:c>
      <x:c r="D438" s="6" t="str"/>
      <x:c r="E438" s="6" t="n">
        <x:v>8</x:v>
      </x:c>
      <x:c r="F438" s="6" t="n">
        <x:v>5</x:v>
      </x:c>
      <x:c r="G438" s="6" t="n">
        <x:v>0</x:v>
      </x:c>
      <x:c r="H438" s="7" t="str"/>
      <x:c r="I438" s="7" t="str">
        <x:v>[{"id": "2", "num": 64000}, {"id": "110133", "num": 4}, {"id": "110501", "num": 1}, {"id": "111003", "num": 3}]</x:v>
      </x:c>
      <x:c r="J438" s="6" t="str">
        <x:v>https://raw.githubusercontent.com/Mar-7th/StarRailRes/dbe8cdfcfb0bf657b9fe1cf92d5537f118ccb487/index_new/cn/character_skill_trees.json</x:v>
      </x:c>
    </x:row>
    <x:row r="439" ht="38" customHeight="1">
      <x:c r="A439" s="6" t="str">
        <x:v>1013004_9</x:v>
      </x:c>
      <x:c r="B439" s="6" t="str">
        <x:v>1013</x:v>
      </x:c>
      <x:c r="C439" s="6" t="str">
        <x:v>1013004</x:v>
      </x:c>
      <x:c r="D439" s="6" t="str"/>
      <x:c r="E439" s="6" t="n">
        <x:v>9</x:v>
      </x:c>
      <x:c r="F439" s="6" t="n">
        <x:v>6</x:v>
      </x:c>
      <x:c r="G439" s="6" t="n">
        <x:v>0</x:v>
      </x:c>
      <x:c r="H439" s="7" t="str"/>
      <x:c r="I439" s="7" t="str">
        <x:v>[{"id": "2", "num": 128000}, {"id": "110133", "num": 6}, {"id": "110501", "num": 1}]</x:v>
      </x:c>
      <x:c r="J439" s="6" t="str">
        <x:v>https://raw.githubusercontent.com/Mar-7th/StarRailRes/dbe8cdfcfb0bf657b9fe1cf92d5537f118ccb487/index_new/cn/character_skill_trees.json</x:v>
      </x:c>
    </x:row>
    <x:row r="440" ht="53" customHeight="1">
      <x:c r="A440" s="6" t="str">
        <x:v>1013004_10</x:v>
      </x:c>
      <x:c r="B440" s="6" t="str">
        <x:v>1013</x:v>
      </x:c>
      <x:c r="C440" s="6" t="str">
        <x:v>1013004</x:v>
      </x:c>
      <x:c r="D440" s="6" t="str"/>
      <x:c r="E440" s="6" t="n">
        <x:v>10</x:v>
      </x:c>
      <x:c r="F440" s="6" t="n">
        <x:v>6</x:v>
      </x:c>
      <x:c r="G440" s="6" t="n">
        <x:v>0</x:v>
      </x:c>
      <x:c r="H440" s="7" t="str"/>
      <x:c r="I440" s="7" t="str">
        <x:v>[{"id": "2", "num": 240000}, {"id": "110133", "num": 11}, {"id": "241", "num": 1}, {"id": "110501", "num": 1}]</x:v>
      </x:c>
      <x:c r="J440" s="6" t="str">
        <x:v>https://raw.githubusercontent.com/Mar-7th/StarRailRes/dbe8cdfcfb0bf657b9fe1cf92d5537f118ccb487/index_new/cn/character_skill_trees.json</x:v>
      </x:c>
    </x:row>
    <x:row r="441" ht="20" customHeight="1">
      <x:c r="A441" s="6" t="str">
        <x:v>1013007_1</x:v>
      </x:c>
      <x:c r="B441" s="6" t="str">
        <x:v>1013</x:v>
      </x:c>
      <x:c r="C441" s="6" t="str">
        <x:v>1013007</x:v>
      </x:c>
      <x:c r="D441" s="6" t="str"/>
      <x:c r="E441" s="6" t="n">
        <x:v>1</x:v>
      </x:c>
      <x:c r="F441" s="6" t="n">
        <x:v>0</x:v>
      </x:c>
      <x:c r="G441" s="6" t="n">
        <x:v>0</x:v>
      </x:c>
      <x:c r="H441" s="7" t="str"/>
      <x:c r="I441" s="7" t="str">
        <x:v>[]</x:v>
      </x:c>
      <x:c r="J441" s="6" t="str">
        <x:v>https://raw.githubusercontent.com/Mar-7th/StarRailRes/dbe8cdfcfb0bf657b9fe1cf92d5537f118ccb487/index_new/cn/character_skill_trees.json</x:v>
      </x:c>
    </x:row>
    <x:row r="442" ht="38" customHeight="1">
      <x:c r="A442" s="6" t="str">
        <x:v>1013101_1</x:v>
      </x:c>
      <x:c r="B442" s="6" t="str">
        <x:v>1013</x:v>
      </x:c>
      <x:c r="C442" s="6" t="str">
        <x:v>1013101</x:v>
      </x:c>
      <x:c r="D442" s="6" t="str">
        <x:v>效率</x:v>
      </x:c>
      <x:c r="E442" s="6" t="n">
        <x:v>1</x:v>
      </x:c>
      <x:c r="F442" s="6" t="n">
        <x:v>2</x:v>
      </x:c>
      <x:c r="G442" s="6" t="n">
        <x:v>0</x:v>
      </x:c>
      <x:c r="H442" s="7" t="str">
        <x:v>施放战技时，对目标造成的伤害提高效果额外再提高#1[i]%。</x:v>
      </x:c>
      <x:c r="I442" s="7" t="str">
        <x:v>[{"id": "2", "num": 4000}, {"id": "110131", "num": 2}, {"id": "110501", "num": 1}]</x:v>
      </x:c>
      <x:c r="J442" s="6" t="str">
        <x:v>https://raw.githubusercontent.com/Mar-7th/StarRailRes/dbe8cdfcfb0bf657b9fe1cf92d5537f118ccb487/index_new/cn/character_skill_trees.json</x:v>
      </x:c>
    </x:row>
    <x:row r="443" ht="53" customHeight="1">
      <x:c r="A443" s="6" t="str">
        <x:v>1013102_1</x:v>
      </x:c>
      <x:c r="B443" s="6" t="str">
        <x:v>1013</x:v>
      </x:c>
      <x:c r="C443" s="6" t="str">
        <x:v>1013102</x:v>
      </x:c>
      <x:c r="D443" s="6" t="str">
        <x:v>人偶</x:v>
      </x:c>
      <x:c r="E443" s="6" t="n">
        <x:v>1</x:v>
      </x:c>
      <x:c r="F443" s="6" t="n">
        <x:v>4</x:v>
      </x:c>
      <x:c r="G443" s="6" t="n">
        <x:v>0</x:v>
      </x:c>
      <x:c r="H443" s="7" t="str">
        <x:v>抵抗控制类负面状态的概率提高#1[i]%。</x:v>
      </x:c>
      <x:c r="I443" s="7" t="str">
        <x:v>[{"id": "2", "num": 16000}, {"id": "110132", "num": 4}, {"id": "241", "num": 1}, {"id": "110501", "num": 1}]</x:v>
      </x:c>
      <x:c r="J443" s="6" t="str">
        <x:v>https://raw.githubusercontent.com/Mar-7th/StarRailRes/dbe8cdfcfb0bf657b9fe1cf92d5537f118ccb487/index_new/cn/character_skill_trees.json</x:v>
      </x:c>
    </x:row>
    <x:row r="444" ht="53" customHeight="1">
      <x:c r="A444" s="6" t="str">
        <x:v>1013103_1</x:v>
      </x:c>
      <x:c r="B444" s="6" t="str">
        <x:v>1013</x:v>
      </x:c>
      <x:c r="C444" s="6" t="str">
        <x:v>1013103</x:v>
      </x:c>
      <x:c r="D444" s="6" t="str">
        <x:v>冰结</x:v>
      </x:c>
      <x:c r="E444" s="6" t="n">
        <x:v>1</x:v>
      </x:c>
      <x:c r="F444" s="6" t="n">
        <x:v>6</x:v>
      </x:c>
      <x:c r="G444" s="6" t="n">
        <x:v>0</x:v>
      </x:c>
      <x:c r="H444" s="7" t="str">
        <x:v>施放终结技时，对冻结状态下的敌人造成的伤害提高#1[i]%。</x:v>
      </x:c>
      <x:c r="I444" s="7" t="str">
        <x:v>[{"id": "2", "num": 128000}, {"id": "110133", "num": 6}, {"id": "241", "num": 1}, {"id": "110501", "num": 1}]</x:v>
      </x:c>
      <x:c r="J444" s="6" t="str">
        <x:v>https://raw.githubusercontent.com/Mar-7th/StarRailRes/dbe8cdfcfb0bf657b9fe1cf92d5537f118ccb487/index_new/cn/character_skill_trees.json</x:v>
      </x:c>
    </x:row>
    <x:row r="445" ht="38" customHeight="1">
      <x:c r="A445" s="6" t="str">
        <x:v>1013201_1</x:v>
      </x:c>
      <x:c r="B445" s="6" t="str">
        <x:v>1013</x:v>
      </x:c>
      <x:c r="C445" s="6" t="str">
        <x:v>1013201</x:v>
      </x:c>
      <x:c r="D445" s="6" t="str">
        <x:v>伤害强化•冰</x:v>
      </x:c>
      <x:c r="E445" s="6" t="n">
        <x:v>1</x:v>
      </x:c>
      <x:c r="F445" s="6" t="n">
        <x:v>0</x:v>
      </x:c>
      <x:c r="G445" s="6" t="n">
        <x:v>1</x:v>
      </x:c>
      <x:c r="H445" s="7" t="str"/>
      <x:c r="I445" s="7" t="str">
        <x:v>[{"id": "2", "num": 2000}, {"id": "111001", "num": 2}]</x:v>
      </x:c>
      <x:c r="J445" s="6" t="str">
        <x:v>https://raw.githubusercontent.com/Mar-7th/StarRailRes/dbe8cdfcfb0bf657b9fe1cf92d5537f118ccb487/index_new/cn/character_skill_trees.json</x:v>
      </x:c>
    </x:row>
    <x:row r="446" ht="38" customHeight="1">
      <x:c r="A446" s="6" t="str">
        <x:v>1013202_1</x:v>
      </x:c>
      <x:c r="B446" s="6" t="str">
        <x:v>1013</x:v>
      </x:c>
      <x:c r="C446" s="6" t="str">
        <x:v>1013202</x:v>
      </x:c>
      <x:c r="D446" s="6" t="str">
        <x:v>防御强化</x:v>
      </x:c>
      <x:c r="E446" s="6" t="n">
        <x:v>1</x:v>
      </x:c>
      <x:c r="F446" s="6" t="n">
        <x:v>2</x:v>
      </x:c>
      <x:c r="G446" s="6" t="n">
        <x:v>0</x:v>
      </x:c>
      <x:c r="H446" s="7" t="str"/>
      <x:c r="I446" s="7" t="str">
        <x:v>[{"id": "2", "num": 4000}, {"id": "110131", "num": 2}, {"id": "111001", "num": 4}]</x:v>
      </x:c>
      <x:c r="J446" s="6" t="str">
        <x:v>https://raw.githubusercontent.com/Mar-7th/StarRailRes/dbe8cdfcfb0bf657b9fe1cf92d5537f118ccb487/index_new/cn/character_skill_trees.json</x:v>
      </x:c>
    </x:row>
    <x:row r="447" ht="38" customHeight="1">
      <x:c r="A447" s="6" t="str">
        <x:v>1013203_1</x:v>
      </x:c>
      <x:c r="B447" s="6" t="str">
        <x:v>1013</x:v>
      </x:c>
      <x:c r="C447" s="6" t="str">
        <x:v>1013203</x:v>
      </x:c>
      <x:c r="D447" s="6" t="str">
        <x:v>伤害强化•冰</x:v>
      </x:c>
      <x:c r="E447" s="6" t="n">
        <x:v>1</x:v>
      </x:c>
      <x:c r="F447" s="6" t="n">
        <x:v>3</x:v>
      </x:c>
      <x:c r="G447" s="6" t="n">
        <x:v>0</x:v>
      </x:c>
      <x:c r="H447" s="7" t="str"/>
      <x:c r="I447" s="7" t="str">
        <x:v>[{"id": "2", "num": 8000}, {"id": "110132", "num": 2}, {"id": "111002", "num": 2}]</x:v>
      </x:c>
      <x:c r="J447" s="6" t="str">
        <x:v>https://raw.githubusercontent.com/Mar-7th/StarRailRes/dbe8cdfcfb0bf657b9fe1cf92d5537f118ccb487/index_new/cn/character_skill_trees.json</x:v>
      </x:c>
    </x:row>
    <x:row r="448" ht="38" customHeight="1">
      <x:c r="A448" s="6" t="str">
        <x:v>1013204_1</x:v>
      </x:c>
      <x:c r="B448" s="6" t="str">
        <x:v>1013</x:v>
      </x:c>
      <x:c r="C448" s="6" t="str">
        <x:v>1013204</x:v>
      </x:c>
      <x:c r="D448" s="6" t="str">
        <x:v>暴击率强化</x:v>
      </x:c>
      <x:c r="E448" s="6" t="n">
        <x:v>1</x:v>
      </x:c>
      <x:c r="F448" s="6" t="n">
        <x:v>3</x:v>
      </x:c>
      <x:c r="G448" s="6" t="n">
        <x:v>0</x:v>
      </x:c>
      <x:c r="H448" s="7" t="str"/>
      <x:c r="I448" s="7" t="str">
        <x:v>[{"id": "2", "num": 8000}, {"id": "110132", "num": 2}, {"id": "111002", "num": 2}]</x:v>
      </x:c>
      <x:c r="J448" s="6" t="str">
        <x:v>https://raw.githubusercontent.com/Mar-7th/StarRailRes/dbe8cdfcfb0bf657b9fe1cf92d5537f118ccb487/index_new/cn/character_skill_trees.json</x:v>
      </x:c>
    </x:row>
    <x:row r="449" ht="38" customHeight="1">
      <x:c r="A449" s="6" t="str">
        <x:v>1013205_1</x:v>
      </x:c>
      <x:c r="B449" s="6" t="str">
        <x:v>1013</x:v>
      </x:c>
      <x:c r="C449" s="6" t="str">
        <x:v>1013205</x:v>
      </x:c>
      <x:c r="D449" s="6" t="str">
        <x:v>伤害强化•冰</x:v>
      </x:c>
      <x:c r="E449" s="6" t="n">
        <x:v>1</x:v>
      </x:c>
      <x:c r="F449" s="6" t="n">
        <x:v>4</x:v>
      </x:c>
      <x:c r="G449" s="6" t="n">
        <x:v>0</x:v>
      </x:c>
      <x:c r="H449" s="7" t="str"/>
      <x:c r="I449" s="7" t="str">
        <x:v>[{"id": "2", "num": 16000}, {"id": "110132", "num": 4}, {"id": "111002", "num": 3}]</x:v>
      </x:c>
      <x:c r="J449" s="6" t="str">
        <x:v>https://raw.githubusercontent.com/Mar-7th/StarRailRes/dbe8cdfcfb0bf657b9fe1cf92d5537f118ccb487/index_new/cn/character_skill_trees.json</x:v>
      </x:c>
    </x:row>
    <x:row r="450" ht="38" customHeight="1">
      <x:c r="A450" s="6" t="str">
        <x:v>1013206_1</x:v>
      </x:c>
      <x:c r="B450" s="6" t="str">
        <x:v>1013</x:v>
      </x:c>
      <x:c r="C450" s="6" t="str">
        <x:v>1013206</x:v>
      </x:c>
      <x:c r="D450" s="6" t="str">
        <x:v>防御强化</x:v>
      </x:c>
      <x:c r="E450" s="6" t="n">
        <x:v>1</x:v>
      </x:c>
      <x:c r="F450" s="6" t="n">
        <x:v>5</x:v>
      </x:c>
      <x:c r="G450" s="6" t="n">
        <x:v>0</x:v>
      </x:c>
      <x:c r="H450" s="7" t="str"/>
      <x:c r="I450" s="7" t="str">
        <x:v>[{"id": "2", "num": 36000}, {"id": "110133", "num": 2}, {"id": "111003", "num": 2}]</x:v>
      </x:c>
      <x:c r="J450" s="6" t="str">
        <x:v>https://raw.githubusercontent.com/Mar-7th/StarRailRes/dbe8cdfcfb0bf657b9fe1cf92d5537f118ccb487/index_new/cn/character_skill_trees.json</x:v>
      </x:c>
    </x:row>
    <x:row r="451" ht="38" customHeight="1">
      <x:c r="A451" s="6" t="str">
        <x:v>1013207_1</x:v>
      </x:c>
      <x:c r="B451" s="6" t="str">
        <x:v>1013</x:v>
      </x:c>
      <x:c r="C451" s="6" t="str">
        <x:v>1013207</x:v>
      </x:c>
      <x:c r="D451" s="6" t="str">
        <x:v>伤害强化•冰</x:v>
      </x:c>
      <x:c r="E451" s="6" t="n">
        <x:v>1</x:v>
      </x:c>
      <x:c r="F451" s="6" t="n">
        <x:v>5</x:v>
      </x:c>
      <x:c r="G451" s="6" t="n">
        <x:v>0</x:v>
      </x:c>
      <x:c r="H451" s="7" t="str"/>
      <x:c r="I451" s="7" t="str">
        <x:v>[{"id": "2", "num": 36000}, {"id": "110133", "num": 2}, {"id": "111003", "num": 2}]</x:v>
      </x:c>
      <x:c r="J451" s="6" t="str">
        <x:v>https://raw.githubusercontent.com/Mar-7th/StarRailRes/dbe8cdfcfb0bf657b9fe1cf92d5537f118ccb487/index_new/cn/character_skill_trees.json</x:v>
      </x:c>
    </x:row>
    <x:row r="452" ht="38" customHeight="1">
      <x:c r="A452" s="6" t="str">
        <x:v>1013208_1</x:v>
      </x:c>
      <x:c r="B452" s="6" t="str">
        <x:v>1013</x:v>
      </x:c>
      <x:c r="C452" s="6" t="str">
        <x:v>1013208</x:v>
      </x:c>
      <x:c r="D452" s="6" t="str">
        <x:v>暴击率强化</x:v>
      </x:c>
      <x:c r="E452" s="6" t="n">
        <x:v>1</x:v>
      </x:c>
      <x:c r="F452" s="6" t="n">
        <x:v>6</x:v>
      </x:c>
      <x:c r="G452" s="6" t="n">
        <x:v>0</x:v>
      </x:c>
      <x:c r="H452" s="7" t="str"/>
      <x:c r="I452" s="7" t="str">
        <x:v>[{"id": "2", "num": 128000}, {"id": "110133", "num": 6}, {"id": "111003", "num": 6}]</x:v>
      </x:c>
      <x:c r="J452" s="6" t="str">
        <x:v>https://raw.githubusercontent.com/Mar-7th/StarRailRes/dbe8cdfcfb0bf657b9fe1cf92d5537f118ccb487/index_new/cn/character_skill_trees.json</x:v>
      </x:c>
    </x:row>
    <x:row r="453" ht="38" customHeight="1">
      <x:c r="A453" s="6" t="str">
        <x:v>1013209_1</x:v>
      </x:c>
      <x:c r="B453" s="6" t="str">
        <x:v>1013</x:v>
      </x:c>
      <x:c r="C453" s="6" t="str">
        <x:v>1013209</x:v>
      </x:c>
      <x:c r="D453" s="6" t="str">
        <x:v>防御强化</x:v>
      </x:c>
      <x:c r="E453" s="6" t="n">
        <x:v>1</x:v>
      </x:c>
      <x:c r="F453" s="6" t="n">
        <x:v>0</x:v>
      </x:c>
      <x:c r="G453" s="6" t="n">
        <x:v>75</x:v>
      </x:c>
      <x:c r="H453" s="7" t="str"/>
      <x:c r="I453" s="7" t="str">
        <x:v>[{"id": "2", "num": 128000}, {"id": "110133", "num": 6}, {"id": "111003", "num": 6}]</x:v>
      </x:c>
      <x:c r="J453" s="6" t="str">
        <x:v>https://raw.githubusercontent.com/Mar-7th/StarRailRes/dbe8cdfcfb0bf657b9fe1cf92d5537f118ccb487/index_new/cn/character_skill_trees.json</x:v>
      </x:c>
    </x:row>
    <x:row r="454" ht="38" customHeight="1">
      <x:c r="A454" s="6" t="str">
        <x:v>1013210_1</x:v>
      </x:c>
      <x:c r="B454" s="6" t="str">
        <x:v>1013</x:v>
      </x:c>
      <x:c r="C454" s="6" t="str">
        <x:v>1013210</x:v>
      </x:c>
      <x:c r="D454" s="6" t="str">
        <x:v>伤害强化•冰</x:v>
      </x:c>
      <x:c r="E454" s="6" t="n">
        <x:v>1</x:v>
      </x:c>
      <x:c r="F454" s="6" t="n">
        <x:v>0</x:v>
      </x:c>
      <x:c r="G454" s="6" t="n">
        <x:v>80</x:v>
      </x:c>
      <x:c r="H454" s="7" t="str"/>
      <x:c r="I454" s="7" t="str">
        <x:v>[{"id": "2", "num": 128000}, {"id": "110133", "num": 6}, {"id": "111003", "num": 6}]</x:v>
      </x:c>
      <x:c r="J454" s="6" t="str">
        <x:v>https://raw.githubusercontent.com/Mar-7th/StarRailRes/dbe8cdfcfb0bf657b9fe1cf92d5537f118ccb487/index_new/cn/character_skill_trees.json</x:v>
      </x:c>
    </x:row>
    <x:row r="455" ht="20" customHeight="1">
      <x:c r="A455" s="6" t="str">
        <x:v>1014001_1</x:v>
      </x:c>
      <x:c r="B455" s="6" t="str">
        <x:v>1014</x:v>
      </x:c>
      <x:c r="C455" s="6" t="str">
        <x:v>1014001</x:v>
      </x:c>
      <x:c r="D455" s="6" t="str"/>
      <x:c r="E455" s="6" t="n">
        <x:v>1</x:v>
      </x:c>
      <x:c r="F455" s="6" t="n">
        <x:v>0</x:v>
      </x:c>
      <x:c r="G455" s="6" t="n">
        <x:v>0</x:v>
      </x:c>
      <x:c r="H455" s="7" t="str"/>
      <x:c r="I455" s="7" t="str">
        <x:v>[]</x:v>
      </x:c>
      <x:c r="J455" s="6" t="str">
        <x:v>https://raw.githubusercontent.com/Mar-7th/StarRailRes/dbe8cdfcfb0bf657b9fe1cf92d5537f118ccb487/index_new/cn/character_skill_trees.json</x:v>
      </x:c>
    </x:row>
    <x:row r="456" ht="38" customHeight="1">
      <x:c r="A456" s="6" t="str">
        <x:v>1014001_2</x:v>
      </x:c>
      <x:c r="B456" s="6" t="str">
        <x:v>1014</x:v>
      </x:c>
      <x:c r="C456" s="6" t="str">
        <x:v>1014001</x:v>
      </x:c>
      <x:c r="D456" s="6" t="str"/>
      <x:c r="E456" s="6" t="n">
        <x:v>2</x:v>
      </x:c>
      <x:c r="F456" s="6" t="n">
        <x:v>2</x:v>
      </x:c>
      <x:c r="G456" s="6" t="n">
        <x:v>0</x:v>
      </x:c>
      <x:c r="H456" s="7" t="str"/>
      <x:c r="I456" s="7" t="str">
        <x:v>[{"id": "2", "num": 5000}, {"id": "110181", "num": 3}, {"id": "111011", "num": 6}]</x:v>
      </x:c>
      <x:c r="J456" s="6" t="str">
        <x:v>https://raw.githubusercontent.com/Mar-7th/StarRailRes/dbe8cdfcfb0bf657b9fe1cf92d5537f118ccb487/index_new/cn/character_skill_trees.json</x:v>
      </x:c>
    </x:row>
    <x:row r="457" ht="38" customHeight="1">
      <x:c r="A457" s="6" t="str">
        <x:v>1014001_3</x:v>
      </x:c>
      <x:c r="B457" s="6" t="str">
        <x:v>1014</x:v>
      </x:c>
      <x:c r="C457" s="6" t="str">
        <x:v>1014001</x:v>
      </x:c>
      <x:c r="D457" s="6" t="str"/>
      <x:c r="E457" s="6" t="n">
        <x:v>3</x:v>
      </x:c>
      <x:c r="F457" s="6" t="n">
        <x:v>3</x:v>
      </x:c>
      <x:c r="G457" s="6" t="n">
        <x:v>0</x:v>
      </x:c>
      <x:c r="H457" s="7" t="str"/>
      <x:c r="I457" s="7" t="str">
        <x:v>[{"id": "2", "num": 10000}, {"id": "110182", "num": 3}, {"id": "111012", "num": 3}]</x:v>
      </x:c>
      <x:c r="J457" s="6" t="str">
        <x:v>https://raw.githubusercontent.com/Mar-7th/StarRailRes/dbe8cdfcfb0bf657b9fe1cf92d5537f118ccb487/index_new/cn/character_skill_trees.json</x:v>
      </x:c>
    </x:row>
    <x:row r="458" ht="38" customHeight="1">
      <x:c r="A458" s="6" t="str">
        <x:v>1014001_4</x:v>
      </x:c>
      <x:c r="B458" s="6" t="str">
        <x:v>1014</x:v>
      </x:c>
      <x:c r="C458" s="6" t="str">
        <x:v>1014001</x:v>
      </x:c>
      <x:c r="D458" s="6" t="str"/>
      <x:c r="E458" s="6" t="n">
        <x:v>4</x:v>
      </x:c>
      <x:c r="F458" s="6" t="n">
        <x:v>4</x:v>
      </x:c>
      <x:c r="G458" s="6" t="n">
        <x:v>0</x:v>
      </x:c>
      <x:c r="H458" s="7" t="str"/>
      <x:c r="I458" s="7" t="str">
        <x:v>[{"id": "2", "num": 20000}, {"id": "110182", "num": 5}, {"id": "111012", "num": 4}]</x:v>
      </x:c>
      <x:c r="J458" s="6" t="str">
        <x:v>https://raw.githubusercontent.com/Mar-7th/StarRailRes/dbe8cdfcfb0bf657b9fe1cf92d5537f118ccb487/index_new/cn/character_skill_trees.json</x:v>
      </x:c>
    </x:row>
    <x:row r="459" ht="38" customHeight="1">
      <x:c r="A459" s="6" t="str">
        <x:v>1014001_5</x:v>
      </x:c>
      <x:c r="B459" s="6" t="str">
        <x:v>1014</x:v>
      </x:c>
      <x:c r="C459" s="6" t="str">
        <x:v>1014001</x:v>
      </x:c>
      <x:c r="D459" s="6" t="str"/>
      <x:c r="E459" s="6" t="n">
        <x:v>5</x:v>
      </x:c>
      <x:c r="F459" s="6" t="n">
        <x:v>5</x:v>
      </x:c>
      <x:c r="G459" s="6" t="n">
        <x:v>0</x:v>
      </x:c>
      <x:c r="H459" s="7" t="str"/>
      <x:c r="I459" s="7" t="str">
        <x:v>[{"id": "2", "num": 45000}, {"id": "110183", "num": 3}, {"id": "111013", "num": 3}]</x:v>
      </x:c>
      <x:c r="J459" s="6" t="str">
        <x:v>https://raw.githubusercontent.com/Mar-7th/StarRailRes/dbe8cdfcfb0bf657b9fe1cf92d5537f118ccb487/index_new/cn/character_skill_trees.json</x:v>
      </x:c>
    </x:row>
    <x:row r="460" ht="38" customHeight="1">
      <x:c r="A460" s="6" t="str">
        <x:v>1014001_6</x:v>
      </x:c>
      <x:c r="B460" s="6" t="str">
        <x:v>1014</x:v>
      </x:c>
      <x:c r="C460" s="6" t="str">
        <x:v>1014001</x:v>
      </x:c>
      <x:c r="D460" s="6" t="str"/>
      <x:c r="E460" s="6" t="n">
        <x:v>6</x:v>
      </x:c>
      <x:c r="F460" s="6" t="n">
        <x:v>6</x:v>
      </x:c>
      <x:c r="G460" s="6" t="n">
        <x:v>0</x:v>
      </x:c>
      <x:c r="H460" s="7" t="str"/>
      <x:c r="I460" s="7" t="str">
        <x:v>[{"id": "2", "num": 160000}, {"id": "110183", "num": 8}, {"id": "111013", "num": 4}]</x:v>
      </x:c>
      <x:c r="J460" s="6" t="str">
        <x:v>https://raw.githubusercontent.com/Mar-7th/StarRailRes/dbe8cdfcfb0bf657b9fe1cf92d5537f118ccb487/index_new/cn/character_skill_trees.json</x:v>
      </x:c>
    </x:row>
    <x:row r="461" ht="20" customHeight="1">
      <x:c r="A461" s="6" t="str">
        <x:v>1014002_1</x:v>
      </x:c>
      <x:c r="B461" s="6" t="str">
        <x:v>1014</x:v>
      </x:c>
      <x:c r="C461" s="6" t="str">
        <x:v>1014002</x:v>
      </x:c>
      <x:c r="D461" s="6" t="str"/>
      <x:c r="E461" s="6" t="n">
        <x:v>1</x:v>
      </x:c>
      <x:c r="F461" s="6" t="n">
        <x:v>0</x:v>
      </x:c>
      <x:c r="G461" s="6" t="n">
        <x:v>0</x:v>
      </x:c>
      <x:c r="H461" s="7" t="str"/>
      <x:c r="I461" s="7" t="str">
        <x:v>[]</x:v>
      </x:c>
      <x:c r="J461" s="6" t="str">
        <x:v>https://raw.githubusercontent.com/Mar-7th/StarRailRes/dbe8cdfcfb0bf657b9fe1cf92d5537f118ccb487/index_new/cn/character_skill_trees.json</x:v>
      </x:c>
    </x:row>
    <x:row r="462" ht="38" customHeight="1">
      <x:c r="A462" s="6" t="str">
        <x:v>1014002_2</x:v>
      </x:c>
      <x:c r="B462" s="6" t="str">
        <x:v>1014</x:v>
      </x:c>
      <x:c r="C462" s="6" t="str">
        <x:v>1014002</x:v>
      </x:c>
      <x:c r="D462" s="6" t="str"/>
      <x:c r="E462" s="6" t="n">
        <x:v>2</x:v>
      </x:c>
      <x:c r="F462" s="6" t="n">
        <x:v>1</x:v>
      </x:c>
      <x:c r="G462" s="6" t="n">
        <x:v>0</x:v>
      </x:c>
      <x:c r="H462" s="7" t="str"/>
      <x:c r="I462" s="7" t="str">
        <x:v>[{"id": "2", "num": 2500}, {"id": "111011", "num": 3}]</x:v>
      </x:c>
      <x:c r="J462" s="6" t="str">
        <x:v>https://raw.githubusercontent.com/Mar-7th/StarRailRes/dbe8cdfcfb0bf657b9fe1cf92d5537f118ccb487/index_new/cn/character_skill_trees.json</x:v>
      </x:c>
    </x:row>
    <x:row r="463" ht="38" customHeight="1">
      <x:c r="A463" s="6" t="str">
        <x:v>1014002_3</x:v>
      </x:c>
      <x:c r="B463" s="6" t="str">
        <x:v>1014</x:v>
      </x:c>
      <x:c r="C463" s="6" t="str">
        <x:v>1014002</x:v>
      </x:c>
      <x:c r="D463" s="6" t="str"/>
      <x:c r="E463" s="6" t="n">
        <x:v>3</x:v>
      </x:c>
      <x:c r="F463" s="6" t="n">
        <x:v>2</x:v>
      </x:c>
      <x:c r="G463" s="6" t="n">
        <x:v>0</x:v>
      </x:c>
      <x:c r="H463" s="7" t="str"/>
      <x:c r="I463" s="7" t="str">
        <x:v>[{"id": "2", "num": 5000}, {"id": "110181", "num": 3}, {"id": "111011", "num": 6}]</x:v>
      </x:c>
      <x:c r="J463" s="6" t="str">
        <x:v>https://raw.githubusercontent.com/Mar-7th/StarRailRes/dbe8cdfcfb0bf657b9fe1cf92d5537f118ccb487/index_new/cn/character_skill_trees.json</x:v>
      </x:c>
    </x:row>
    <x:row r="464" ht="38" customHeight="1">
      <x:c r="A464" s="6" t="str">
        <x:v>1014002_4</x:v>
      </x:c>
      <x:c r="B464" s="6" t="str">
        <x:v>1014</x:v>
      </x:c>
      <x:c r="C464" s="6" t="str">
        <x:v>1014002</x:v>
      </x:c>
      <x:c r="D464" s="6" t="str"/>
      <x:c r="E464" s="6" t="n">
        <x:v>4</x:v>
      </x:c>
      <x:c r="F464" s="6" t="n">
        <x:v>3</x:v>
      </x:c>
      <x:c r="G464" s="6" t="n">
        <x:v>0</x:v>
      </x:c>
      <x:c r="H464" s="7" t="str"/>
      <x:c r="I464" s="7" t="str">
        <x:v>[{"id": "2", "num": 10000}, {"id": "110182", "num": 3}, {"id": "111012", "num": 3}]</x:v>
      </x:c>
      <x:c r="J464" s="6" t="str">
        <x:v>https://raw.githubusercontent.com/Mar-7th/StarRailRes/dbe8cdfcfb0bf657b9fe1cf92d5537f118ccb487/index_new/cn/character_skill_trees.json</x:v>
      </x:c>
    </x:row>
    <x:row r="465" ht="38" customHeight="1">
      <x:c r="A465" s="6" t="str">
        <x:v>1014002_5</x:v>
      </x:c>
      <x:c r="B465" s="6" t="str">
        <x:v>1014</x:v>
      </x:c>
      <x:c r="C465" s="6" t="str">
        <x:v>1014002</x:v>
      </x:c>
      <x:c r="D465" s="6" t="str"/>
      <x:c r="E465" s="6" t="n">
        <x:v>5</x:v>
      </x:c>
      <x:c r="F465" s="6" t="n">
        <x:v>4</x:v>
      </x:c>
      <x:c r="G465" s="6" t="n">
        <x:v>0</x:v>
      </x:c>
      <x:c r="H465" s="7" t="str"/>
      <x:c r="I465" s="7" t="str">
        <x:v>[{"id": "2", "num": 20000}, {"id": "110182", "num": 5}, {"id": "111012", "num": 4}]</x:v>
      </x:c>
      <x:c r="J465" s="6" t="str">
        <x:v>https://raw.githubusercontent.com/Mar-7th/StarRailRes/dbe8cdfcfb0bf657b9fe1cf92d5537f118ccb487/index_new/cn/character_skill_trees.json</x:v>
      </x:c>
    </x:row>
    <x:row r="466" ht="38" customHeight="1">
      <x:c r="A466" s="6" t="str">
        <x:v>1014002_6</x:v>
      </x:c>
      <x:c r="B466" s="6" t="str">
        <x:v>1014</x:v>
      </x:c>
      <x:c r="C466" s="6" t="str">
        <x:v>1014002</x:v>
      </x:c>
      <x:c r="D466" s="6" t="str"/>
      <x:c r="E466" s="6" t="n">
        <x:v>6</x:v>
      </x:c>
      <x:c r="F466" s="6" t="n">
        <x:v>4</x:v>
      </x:c>
      <x:c r="G466" s="6" t="n">
        <x:v>0</x:v>
      </x:c>
      <x:c r="H466" s="7" t="str"/>
      <x:c r="I466" s="7" t="str">
        <x:v>[{"id": "2", "num": 30000}, {"id": "110182", "num": 7}, {"id": "111012", "num": 6}]</x:v>
      </x:c>
      <x:c r="J466" s="6" t="str">
        <x:v>https://raw.githubusercontent.com/Mar-7th/StarRailRes/dbe8cdfcfb0bf657b9fe1cf92d5537f118ccb487/index_new/cn/character_skill_trees.json</x:v>
      </x:c>
    </x:row>
    <x:row r="467" ht="38" customHeight="1">
      <x:c r="A467" s="6" t="str">
        <x:v>1014002_7</x:v>
      </x:c>
      <x:c r="B467" s="6" t="str">
        <x:v>1014</x:v>
      </x:c>
      <x:c r="C467" s="6" t="str">
        <x:v>1014002</x:v>
      </x:c>
      <x:c r="D467" s="6" t="str"/>
      <x:c r="E467" s="6" t="n">
        <x:v>7</x:v>
      </x:c>
      <x:c r="F467" s="6" t="n">
        <x:v>5</x:v>
      </x:c>
      <x:c r="G467" s="6" t="n">
        <x:v>0</x:v>
      </x:c>
      <x:c r="H467" s="7" t="str"/>
      <x:c r="I467" s="7" t="str">
        <x:v>[{"id": "2", "num": 45000}, {"id": "110183", "num": 3}, {"id": "111013", "num": 3}]</x:v>
      </x:c>
      <x:c r="J467" s="6" t="str">
        <x:v>https://raw.githubusercontent.com/Mar-7th/StarRailRes/dbe8cdfcfb0bf657b9fe1cf92d5537f118ccb487/index_new/cn/character_skill_trees.json</x:v>
      </x:c>
    </x:row>
    <x:row r="468" ht="53" customHeight="1">
      <x:c r="A468" s="6" t="str">
        <x:v>1014002_8</x:v>
      </x:c>
      <x:c r="B468" s="6" t="str">
        <x:v>1014</x:v>
      </x:c>
      <x:c r="C468" s="6" t="str">
        <x:v>1014002</x:v>
      </x:c>
      <x:c r="D468" s="6" t="str"/>
      <x:c r="E468" s="6" t="n">
        <x:v>8</x:v>
      </x:c>
      <x:c r="F468" s="6" t="n">
        <x:v>5</x:v>
      </x:c>
      <x:c r="G468" s="6" t="n">
        <x:v>0</x:v>
      </x:c>
      <x:c r="H468" s="7" t="str"/>
      <x:c r="I468" s="7" t="str">
        <x:v>[{"id": "2", "num": 80000}, {"id": "110183", "num": 5}, {"id": "110501", "num": 1}, {"id": "111013", "num": 4}]</x:v>
      </x:c>
      <x:c r="J468" s="6" t="str">
        <x:v>https://raw.githubusercontent.com/Mar-7th/StarRailRes/dbe8cdfcfb0bf657b9fe1cf92d5537f118ccb487/index_new/cn/character_skill_trees.json</x:v>
      </x:c>
    </x:row>
    <x:row r="469" ht="53" customHeight="1">
      <x:c r="A469" s="6" t="str">
        <x:v>1014002_9</x:v>
      </x:c>
      <x:c r="B469" s="6" t="str">
        <x:v>1014</x:v>
      </x:c>
      <x:c r="C469" s="6" t="str">
        <x:v>1014002</x:v>
      </x:c>
      <x:c r="D469" s="6" t="str"/>
      <x:c r="E469" s="6" t="n">
        <x:v>9</x:v>
      </x:c>
      <x:c r="F469" s="6" t="n">
        <x:v>6</x:v>
      </x:c>
      <x:c r="G469" s="6" t="n">
        <x:v>0</x:v>
      </x:c>
      <x:c r="H469" s="7" t="str"/>
      <x:c r="I469" s="7" t="str">
        <x:v>[{"id": "2", "num": 160000}, {"id": "110183", "num": 8}, {"id": "241", "num": 1}, {"id": "110501", "num": 1}]</x:v>
      </x:c>
      <x:c r="J469" s="6" t="str">
        <x:v>https://raw.githubusercontent.com/Mar-7th/StarRailRes/dbe8cdfcfb0bf657b9fe1cf92d5537f118ccb487/index_new/cn/character_skill_trees.json</x:v>
      </x:c>
    </x:row>
    <x:row r="470" ht="53" customHeight="1">
      <x:c r="A470" s="6" t="str">
        <x:v>1014002_10</x:v>
      </x:c>
      <x:c r="B470" s="6" t="str">
        <x:v>1014</x:v>
      </x:c>
      <x:c r="C470" s="6" t="str">
        <x:v>1014002</x:v>
      </x:c>
      <x:c r="D470" s="6" t="str"/>
      <x:c r="E470" s="6" t="n">
        <x:v>10</x:v>
      </x:c>
      <x:c r="F470" s="6" t="n">
        <x:v>6</x:v>
      </x:c>
      <x:c r="G470" s="6" t="n">
        <x:v>0</x:v>
      </x:c>
      <x:c r="H470" s="7" t="str"/>
      <x:c r="I470" s="7" t="str">
        <x:v>[{"id": "2", "num": 300000}, {"id": "110183", "num": 14}, {"id": "241", "num": 1}, {"id": "110501", "num": 1}]</x:v>
      </x:c>
      <x:c r="J470" s="6" t="str">
        <x:v>https://raw.githubusercontent.com/Mar-7th/StarRailRes/dbe8cdfcfb0bf657b9fe1cf92d5537f118ccb487/index_new/cn/character_skill_trees.json</x:v>
      </x:c>
    </x:row>
    <x:row r="471" ht="20" customHeight="1">
      <x:c r="A471" s="6" t="str">
        <x:v>1014003_1</x:v>
      </x:c>
      <x:c r="B471" s="6" t="str">
        <x:v>1014</x:v>
      </x:c>
      <x:c r="C471" s="6" t="str">
        <x:v>1014003</x:v>
      </x:c>
      <x:c r="D471" s="6" t="str"/>
      <x:c r="E471" s="6" t="n">
        <x:v>1</x:v>
      </x:c>
      <x:c r="F471" s="6" t="n">
        <x:v>0</x:v>
      </x:c>
      <x:c r="G471" s="6" t="n">
        <x:v>0</x:v>
      </x:c>
      <x:c r="H471" s="7" t="str"/>
      <x:c r="I471" s="7" t="str">
        <x:v>[]</x:v>
      </x:c>
      <x:c r="J471" s="6" t="str">
        <x:v>https://raw.githubusercontent.com/Mar-7th/StarRailRes/dbe8cdfcfb0bf657b9fe1cf92d5537f118ccb487/index_new/cn/character_skill_trees.json</x:v>
      </x:c>
    </x:row>
    <x:row r="472" ht="38" customHeight="1">
      <x:c r="A472" s="6" t="str">
        <x:v>1014003_2</x:v>
      </x:c>
      <x:c r="B472" s="6" t="str">
        <x:v>1014</x:v>
      </x:c>
      <x:c r="C472" s="6" t="str">
        <x:v>1014003</x:v>
      </x:c>
      <x:c r="D472" s="6" t="str"/>
      <x:c r="E472" s="6" t="n">
        <x:v>2</x:v>
      </x:c>
      <x:c r="F472" s="6" t="n">
        <x:v>1</x:v>
      </x:c>
      <x:c r="G472" s="6" t="n">
        <x:v>0</x:v>
      </x:c>
      <x:c r="H472" s="7" t="str"/>
      <x:c r="I472" s="7" t="str">
        <x:v>[{"id": "2", "num": 2500}, {"id": "111011", "num": 3}]</x:v>
      </x:c>
      <x:c r="J472" s="6" t="str">
        <x:v>https://raw.githubusercontent.com/Mar-7th/StarRailRes/dbe8cdfcfb0bf657b9fe1cf92d5537f118ccb487/index_new/cn/character_skill_trees.json</x:v>
      </x:c>
    </x:row>
    <x:row r="473" ht="38" customHeight="1">
      <x:c r="A473" s="6" t="str">
        <x:v>1014003_3</x:v>
      </x:c>
      <x:c r="B473" s="6" t="str">
        <x:v>1014</x:v>
      </x:c>
      <x:c r="C473" s="6" t="str">
        <x:v>1014003</x:v>
      </x:c>
      <x:c r="D473" s="6" t="str"/>
      <x:c r="E473" s="6" t="n">
        <x:v>3</x:v>
      </x:c>
      <x:c r="F473" s="6" t="n">
        <x:v>2</x:v>
      </x:c>
      <x:c r="G473" s="6" t="n">
        <x:v>0</x:v>
      </x:c>
      <x:c r="H473" s="7" t="str"/>
      <x:c r="I473" s="7" t="str">
        <x:v>[{"id": "2", "num": 5000}, {"id": "110181", "num": 3}, {"id": "111011", "num": 6}]</x:v>
      </x:c>
      <x:c r="J473" s="6" t="str">
        <x:v>https://raw.githubusercontent.com/Mar-7th/StarRailRes/dbe8cdfcfb0bf657b9fe1cf92d5537f118ccb487/index_new/cn/character_skill_trees.json</x:v>
      </x:c>
    </x:row>
    <x:row r="474" ht="38" customHeight="1">
      <x:c r="A474" s="6" t="str">
        <x:v>1014003_4</x:v>
      </x:c>
      <x:c r="B474" s="6" t="str">
        <x:v>1014</x:v>
      </x:c>
      <x:c r="C474" s="6" t="str">
        <x:v>1014003</x:v>
      </x:c>
      <x:c r="D474" s="6" t="str"/>
      <x:c r="E474" s="6" t="n">
        <x:v>4</x:v>
      </x:c>
      <x:c r="F474" s="6" t="n">
        <x:v>3</x:v>
      </x:c>
      <x:c r="G474" s="6" t="n">
        <x:v>0</x:v>
      </x:c>
      <x:c r="H474" s="7" t="str"/>
      <x:c r="I474" s="7" t="str">
        <x:v>[{"id": "2", "num": 10000}, {"id": "110182", "num": 3}, {"id": "111012", "num": 3}]</x:v>
      </x:c>
      <x:c r="J474" s="6" t="str">
        <x:v>https://raw.githubusercontent.com/Mar-7th/StarRailRes/dbe8cdfcfb0bf657b9fe1cf92d5537f118ccb487/index_new/cn/character_skill_trees.json</x:v>
      </x:c>
    </x:row>
    <x:row r="475" ht="38" customHeight="1">
      <x:c r="A475" s="6" t="str">
        <x:v>1014003_5</x:v>
      </x:c>
      <x:c r="B475" s="6" t="str">
        <x:v>1014</x:v>
      </x:c>
      <x:c r="C475" s="6" t="str">
        <x:v>1014003</x:v>
      </x:c>
      <x:c r="D475" s="6" t="str"/>
      <x:c r="E475" s="6" t="n">
        <x:v>5</x:v>
      </x:c>
      <x:c r="F475" s="6" t="n">
        <x:v>4</x:v>
      </x:c>
      <x:c r="G475" s="6" t="n">
        <x:v>0</x:v>
      </x:c>
      <x:c r="H475" s="7" t="str"/>
      <x:c r="I475" s="7" t="str">
        <x:v>[{"id": "2", "num": 20000}, {"id": "110182", "num": 5}, {"id": "111012", "num": 4}]</x:v>
      </x:c>
      <x:c r="J475" s="6" t="str">
        <x:v>https://raw.githubusercontent.com/Mar-7th/StarRailRes/dbe8cdfcfb0bf657b9fe1cf92d5537f118ccb487/index_new/cn/character_skill_trees.json</x:v>
      </x:c>
    </x:row>
    <x:row r="476" ht="38" customHeight="1">
      <x:c r="A476" s="6" t="str">
        <x:v>1014003_6</x:v>
      </x:c>
      <x:c r="B476" s="6" t="str">
        <x:v>1014</x:v>
      </x:c>
      <x:c r="C476" s="6" t="str">
        <x:v>1014003</x:v>
      </x:c>
      <x:c r="D476" s="6" t="str"/>
      <x:c r="E476" s="6" t="n">
        <x:v>6</x:v>
      </x:c>
      <x:c r="F476" s="6" t="n">
        <x:v>4</x:v>
      </x:c>
      <x:c r="G476" s="6" t="n">
        <x:v>0</x:v>
      </x:c>
      <x:c r="H476" s="7" t="str"/>
      <x:c r="I476" s="7" t="str">
        <x:v>[{"id": "2", "num": 30000}, {"id": "110182", "num": 7}, {"id": "111012", "num": 6}]</x:v>
      </x:c>
      <x:c r="J476" s="6" t="str">
        <x:v>https://raw.githubusercontent.com/Mar-7th/StarRailRes/dbe8cdfcfb0bf657b9fe1cf92d5537f118ccb487/index_new/cn/character_skill_trees.json</x:v>
      </x:c>
    </x:row>
    <x:row r="477" ht="38" customHeight="1">
      <x:c r="A477" s="6" t="str">
        <x:v>1014003_7</x:v>
      </x:c>
      <x:c r="B477" s="6" t="str">
        <x:v>1014</x:v>
      </x:c>
      <x:c r="C477" s="6" t="str">
        <x:v>1014003</x:v>
      </x:c>
      <x:c r="D477" s="6" t="str"/>
      <x:c r="E477" s="6" t="n">
        <x:v>7</x:v>
      </x:c>
      <x:c r="F477" s="6" t="n">
        <x:v>5</x:v>
      </x:c>
      <x:c r="G477" s="6" t="n">
        <x:v>0</x:v>
      </x:c>
      <x:c r="H477" s="7" t="str"/>
      <x:c r="I477" s="7" t="str">
        <x:v>[{"id": "2", "num": 45000}, {"id": "110183", "num": 3}, {"id": "111013", "num": 3}]</x:v>
      </x:c>
      <x:c r="J477" s="6" t="str">
        <x:v>https://raw.githubusercontent.com/Mar-7th/StarRailRes/dbe8cdfcfb0bf657b9fe1cf92d5537f118ccb487/index_new/cn/character_skill_trees.json</x:v>
      </x:c>
    </x:row>
    <x:row r="478" ht="53" customHeight="1">
      <x:c r="A478" s="6" t="str">
        <x:v>1014003_8</x:v>
      </x:c>
      <x:c r="B478" s="6" t="str">
        <x:v>1014</x:v>
      </x:c>
      <x:c r="C478" s="6" t="str">
        <x:v>1014003</x:v>
      </x:c>
      <x:c r="D478" s="6" t="str"/>
      <x:c r="E478" s="6" t="n">
        <x:v>8</x:v>
      </x:c>
      <x:c r="F478" s="6" t="n">
        <x:v>5</x:v>
      </x:c>
      <x:c r="G478" s="6" t="n">
        <x:v>0</x:v>
      </x:c>
      <x:c r="H478" s="7" t="str"/>
      <x:c r="I478" s="7" t="str">
        <x:v>[{"id": "2", "num": 80000}, {"id": "110183", "num": 5}, {"id": "110501", "num": 1}, {"id": "111013", "num": 4}]</x:v>
      </x:c>
      <x:c r="J478" s="6" t="str">
        <x:v>https://raw.githubusercontent.com/Mar-7th/StarRailRes/dbe8cdfcfb0bf657b9fe1cf92d5537f118ccb487/index_new/cn/character_skill_trees.json</x:v>
      </x:c>
    </x:row>
    <x:row r="479" ht="53" customHeight="1">
      <x:c r="A479" s="6" t="str">
        <x:v>1014003_9</x:v>
      </x:c>
      <x:c r="B479" s="6" t="str">
        <x:v>1014</x:v>
      </x:c>
      <x:c r="C479" s="6" t="str">
        <x:v>1014003</x:v>
      </x:c>
      <x:c r="D479" s="6" t="str"/>
      <x:c r="E479" s="6" t="n">
        <x:v>9</x:v>
      </x:c>
      <x:c r="F479" s="6" t="n">
        <x:v>6</x:v>
      </x:c>
      <x:c r="G479" s="6" t="n">
        <x:v>0</x:v>
      </x:c>
      <x:c r="H479" s="7" t="str"/>
      <x:c r="I479" s="7" t="str">
        <x:v>[{"id": "2", "num": 160000}, {"id": "110183", "num": 8}, {"id": "241", "num": 1}, {"id": "110501", "num": 1}]</x:v>
      </x:c>
      <x:c r="J479" s="6" t="str">
        <x:v>https://raw.githubusercontent.com/Mar-7th/StarRailRes/dbe8cdfcfb0bf657b9fe1cf92d5537f118ccb487/index_new/cn/character_skill_trees.json</x:v>
      </x:c>
    </x:row>
    <x:row r="480" ht="53" customHeight="1">
      <x:c r="A480" s="6" t="str">
        <x:v>1014003_10</x:v>
      </x:c>
      <x:c r="B480" s="6" t="str">
        <x:v>1014</x:v>
      </x:c>
      <x:c r="C480" s="6" t="str">
        <x:v>1014003</x:v>
      </x:c>
      <x:c r="D480" s="6" t="str"/>
      <x:c r="E480" s="6" t="n">
        <x:v>10</x:v>
      </x:c>
      <x:c r="F480" s="6" t="n">
        <x:v>6</x:v>
      </x:c>
      <x:c r="G480" s="6" t="n">
        <x:v>0</x:v>
      </x:c>
      <x:c r="H480" s="7" t="str"/>
      <x:c r="I480" s="7" t="str">
        <x:v>[{"id": "2", "num": 300000}, {"id": "110183", "num": 14}, {"id": "241", "num": 1}, {"id": "110501", "num": 1}]</x:v>
      </x:c>
      <x:c r="J480" s="6" t="str">
        <x:v>https://raw.githubusercontent.com/Mar-7th/StarRailRes/dbe8cdfcfb0bf657b9fe1cf92d5537f118ccb487/index_new/cn/character_skill_trees.json</x:v>
      </x:c>
    </x:row>
    <x:row r="481" ht="20" customHeight="1">
      <x:c r="A481" s="6" t="str">
        <x:v>1014004_1</x:v>
      </x:c>
      <x:c r="B481" s="6" t="str">
        <x:v>1014</x:v>
      </x:c>
      <x:c r="C481" s="6" t="str">
        <x:v>1014004</x:v>
      </x:c>
      <x:c r="D481" s="6" t="str"/>
      <x:c r="E481" s="6" t="n">
        <x:v>1</x:v>
      </x:c>
      <x:c r="F481" s="6" t="n">
        <x:v>0</x:v>
      </x:c>
      <x:c r="G481" s="6" t="n">
        <x:v>0</x:v>
      </x:c>
      <x:c r="H481" s="7" t="str"/>
      <x:c r="I481" s="7" t="str">
        <x:v>[]</x:v>
      </x:c>
      <x:c r="J481" s="6" t="str">
        <x:v>https://raw.githubusercontent.com/Mar-7th/StarRailRes/dbe8cdfcfb0bf657b9fe1cf92d5537f118ccb487/index_new/cn/character_skill_trees.json</x:v>
      </x:c>
    </x:row>
    <x:row r="482" ht="38" customHeight="1">
      <x:c r="A482" s="6" t="str">
        <x:v>1014004_2</x:v>
      </x:c>
      <x:c r="B482" s="6" t="str">
        <x:v>1014</x:v>
      </x:c>
      <x:c r="C482" s="6" t="str">
        <x:v>1014004</x:v>
      </x:c>
      <x:c r="D482" s="6" t="str"/>
      <x:c r="E482" s="6" t="n">
        <x:v>2</x:v>
      </x:c>
      <x:c r="F482" s="6" t="n">
        <x:v>1</x:v>
      </x:c>
      <x:c r="G482" s="6" t="n">
        <x:v>0</x:v>
      </x:c>
      <x:c r="H482" s="7" t="str"/>
      <x:c r="I482" s="7" t="str">
        <x:v>[{"id": "2", "num": 2500}, {"id": "111011", "num": 3}]</x:v>
      </x:c>
      <x:c r="J482" s="6" t="str">
        <x:v>https://raw.githubusercontent.com/Mar-7th/StarRailRes/dbe8cdfcfb0bf657b9fe1cf92d5537f118ccb487/index_new/cn/character_skill_trees.json</x:v>
      </x:c>
    </x:row>
    <x:row r="483" ht="38" customHeight="1">
      <x:c r="A483" s="6" t="str">
        <x:v>1014004_3</x:v>
      </x:c>
      <x:c r="B483" s="6" t="str">
        <x:v>1014</x:v>
      </x:c>
      <x:c r="C483" s="6" t="str">
        <x:v>1014004</x:v>
      </x:c>
      <x:c r="D483" s="6" t="str"/>
      <x:c r="E483" s="6" t="n">
        <x:v>3</x:v>
      </x:c>
      <x:c r="F483" s="6" t="n">
        <x:v>2</x:v>
      </x:c>
      <x:c r="G483" s="6" t="n">
        <x:v>0</x:v>
      </x:c>
      <x:c r="H483" s="7" t="str"/>
      <x:c r="I483" s="7" t="str">
        <x:v>[{"id": "2", "num": 5000}, {"id": "110181", "num": 3}, {"id": "111011", "num": 6}]</x:v>
      </x:c>
      <x:c r="J483" s="6" t="str">
        <x:v>https://raw.githubusercontent.com/Mar-7th/StarRailRes/dbe8cdfcfb0bf657b9fe1cf92d5537f118ccb487/index_new/cn/character_skill_trees.json</x:v>
      </x:c>
    </x:row>
    <x:row r="484" ht="38" customHeight="1">
      <x:c r="A484" s="6" t="str">
        <x:v>1014004_4</x:v>
      </x:c>
      <x:c r="B484" s="6" t="str">
        <x:v>1014</x:v>
      </x:c>
      <x:c r="C484" s="6" t="str">
        <x:v>1014004</x:v>
      </x:c>
      <x:c r="D484" s="6" t="str"/>
      <x:c r="E484" s="6" t="n">
        <x:v>4</x:v>
      </x:c>
      <x:c r="F484" s="6" t="n">
        <x:v>3</x:v>
      </x:c>
      <x:c r="G484" s="6" t="n">
        <x:v>0</x:v>
      </x:c>
      <x:c r="H484" s="7" t="str"/>
      <x:c r="I484" s="7" t="str">
        <x:v>[{"id": "2", "num": 10000}, {"id": "110182", "num": 3}, {"id": "111012", "num": 3}]</x:v>
      </x:c>
      <x:c r="J484" s="6" t="str">
        <x:v>https://raw.githubusercontent.com/Mar-7th/StarRailRes/dbe8cdfcfb0bf657b9fe1cf92d5537f118ccb487/index_new/cn/character_skill_trees.json</x:v>
      </x:c>
    </x:row>
    <x:row r="485" ht="38" customHeight="1">
      <x:c r="A485" s="6" t="str">
        <x:v>1014004_5</x:v>
      </x:c>
      <x:c r="B485" s="6" t="str">
        <x:v>1014</x:v>
      </x:c>
      <x:c r="C485" s="6" t="str">
        <x:v>1014004</x:v>
      </x:c>
      <x:c r="D485" s="6" t="str"/>
      <x:c r="E485" s="6" t="n">
        <x:v>5</x:v>
      </x:c>
      <x:c r="F485" s="6" t="n">
        <x:v>4</x:v>
      </x:c>
      <x:c r="G485" s="6" t="n">
        <x:v>0</x:v>
      </x:c>
      <x:c r="H485" s="7" t="str"/>
      <x:c r="I485" s="7" t="str">
        <x:v>[{"id": "2", "num": 20000}, {"id": "110182", "num": 5}, {"id": "111012", "num": 4}]</x:v>
      </x:c>
      <x:c r="J485" s="6" t="str">
        <x:v>https://raw.githubusercontent.com/Mar-7th/StarRailRes/dbe8cdfcfb0bf657b9fe1cf92d5537f118ccb487/index_new/cn/character_skill_trees.json</x:v>
      </x:c>
    </x:row>
    <x:row r="486" ht="38" customHeight="1">
      <x:c r="A486" s="6" t="str">
        <x:v>1014004_6</x:v>
      </x:c>
      <x:c r="B486" s="6" t="str">
        <x:v>1014</x:v>
      </x:c>
      <x:c r="C486" s="6" t="str">
        <x:v>1014004</x:v>
      </x:c>
      <x:c r="D486" s="6" t="str"/>
      <x:c r="E486" s="6" t="n">
        <x:v>6</x:v>
      </x:c>
      <x:c r="F486" s="6" t="n">
        <x:v>4</x:v>
      </x:c>
      <x:c r="G486" s="6" t="n">
        <x:v>0</x:v>
      </x:c>
      <x:c r="H486" s="7" t="str"/>
      <x:c r="I486" s="7" t="str">
        <x:v>[{"id": "2", "num": 30000}, {"id": "110182", "num": 7}, {"id": "111012", "num": 6}]</x:v>
      </x:c>
      <x:c r="J486" s="6" t="str">
        <x:v>https://raw.githubusercontent.com/Mar-7th/StarRailRes/dbe8cdfcfb0bf657b9fe1cf92d5537f118ccb487/index_new/cn/character_skill_trees.json</x:v>
      </x:c>
    </x:row>
    <x:row r="487" ht="38" customHeight="1">
      <x:c r="A487" s="6" t="str">
        <x:v>1014004_7</x:v>
      </x:c>
      <x:c r="B487" s="6" t="str">
        <x:v>1014</x:v>
      </x:c>
      <x:c r="C487" s="6" t="str">
        <x:v>1014004</x:v>
      </x:c>
      <x:c r="D487" s="6" t="str"/>
      <x:c r="E487" s="6" t="n">
        <x:v>7</x:v>
      </x:c>
      <x:c r="F487" s="6" t="n">
        <x:v>5</x:v>
      </x:c>
      <x:c r="G487" s="6" t="n">
        <x:v>0</x:v>
      </x:c>
      <x:c r="H487" s="7" t="str"/>
      <x:c r="I487" s="7" t="str">
        <x:v>[{"id": "2", "num": 45000}, {"id": "110183", "num": 3}, {"id": "111013", "num": 3}]</x:v>
      </x:c>
      <x:c r="J487" s="6" t="str">
        <x:v>https://raw.githubusercontent.com/Mar-7th/StarRailRes/dbe8cdfcfb0bf657b9fe1cf92d5537f118ccb487/index_new/cn/character_skill_trees.json</x:v>
      </x:c>
    </x:row>
    <x:row r="488" ht="53" customHeight="1">
      <x:c r="A488" s="6" t="str">
        <x:v>1014004_8</x:v>
      </x:c>
      <x:c r="B488" s="6" t="str">
        <x:v>1014</x:v>
      </x:c>
      <x:c r="C488" s="6" t="str">
        <x:v>1014004</x:v>
      </x:c>
      <x:c r="D488" s="6" t="str"/>
      <x:c r="E488" s="6" t="n">
        <x:v>8</x:v>
      </x:c>
      <x:c r="F488" s="6" t="n">
        <x:v>5</x:v>
      </x:c>
      <x:c r="G488" s="6" t="n">
        <x:v>0</x:v>
      </x:c>
      <x:c r="H488" s="7" t="str"/>
      <x:c r="I488" s="7" t="str">
        <x:v>[{"id": "2", "num": 80000}, {"id": "110183", "num": 5}, {"id": "110501", "num": 1}, {"id": "111013", "num": 4}]</x:v>
      </x:c>
      <x:c r="J488" s="6" t="str">
        <x:v>https://raw.githubusercontent.com/Mar-7th/StarRailRes/dbe8cdfcfb0bf657b9fe1cf92d5537f118ccb487/index_new/cn/character_skill_trees.json</x:v>
      </x:c>
    </x:row>
    <x:row r="489" ht="53" customHeight="1">
      <x:c r="A489" s="6" t="str">
        <x:v>1014004_9</x:v>
      </x:c>
      <x:c r="B489" s="6" t="str">
        <x:v>1014</x:v>
      </x:c>
      <x:c r="C489" s="6" t="str">
        <x:v>1014004</x:v>
      </x:c>
      <x:c r="D489" s="6" t="str"/>
      <x:c r="E489" s="6" t="n">
        <x:v>9</x:v>
      </x:c>
      <x:c r="F489" s="6" t="n">
        <x:v>6</x:v>
      </x:c>
      <x:c r="G489" s="6" t="n">
        <x:v>0</x:v>
      </x:c>
      <x:c r="H489" s="7" t="str"/>
      <x:c r="I489" s="7" t="str">
        <x:v>[{"id": "2", "num": 160000}, {"id": "110183", "num": 8}, {"id": "241", "num": 1}, {"id": "110501", "num": 1}]</x:v>
      </x:c>
      <x:c r="J489" s="6" t="str">
        <x:v>https://raw.githubusercontent.com/Mar-7th/StarRailRes/dbe8cdfcfb0bf657b9fe1cf92d5537f118ccb487/index_new/cn/character_skill_trees.json</x:v>
      </x:c>
    </x:row>
    <x:row r="490" ht="53" customHeight="1">
      <x:c r="A490" s="6" t="str">
        <x:v>1014004_10</x:v>
      </x:c>
      <x:c r="B490" s="6" t="str">
        <x:v>1014</x:v>
      </x:c>
      <x:c r="C490" s="6" t="str">
        <x:v>1014004</x:v>
      </x:c>
      <x:c r="D490" s="6" t="str"/>
      <x:c r="E490" s="6" t="n">
        <x:v>10</x:v>
      </x:c>
      <x:c r="F490" s="6" t="n">
        <x:v>6</x:v>
      </x:c>
      <x:c r="G490" s="6" t="n">
        <x:v>0</x:v>
      </x:c>
      <x:c r="H490" s="7" t="str"/>
      <x:c r="I490" s="7" t="str">
        <x:v>[{"id": "2", "num": 300000}, {"id": "110183", "num": 14}, {"id": "241", "num": 1}, {"id": "110501", "num": 1}]</x:v>
      </x:c>
      <x:c r="J490" s="6" t="str">
        <x:v>https://raw.githubusercontent.com/Mar-7th/StarRailRes/dbe8cdfcfb0bf657b9fe1cf92d5537f118ccb487/index_new/cn/character_skill_trees.json</x:v>
      </x:c>
    </x:row>
    <x:row r="491" ht="20" customHeight="1">
      <x:c r="A491" s="6" t="str">
        <x:v>1014007_1</x:v>
      </x:c>
      <x:c r="B491" s="6" t="str">
        <x:v>1014</x:v>
      </x:c>
      <x:c r="C491" s="6" t="str">
        <x:v>1014007</x:v>
      </x:c>
      <x:c r="D491" s="6" t="str"/>
      <x:c r="E491" s="6" t="n">
        <x:v>1</x:v>
      </x:c>
      <x:c r="F491" s="6" t="n">
        <x:v>0</x:v>
      </x:c>
      <x:c r="G491" s="6" t="n">
        <x:v>0</x:v>
      </x:c>
      <x:c r="H491" s="7" t="str"/>
      <x:c r="I491" s="7" t="str">
        <x:v>[]</x:v>
      </x:c>
      <x:c r="J491" s="6" t="str">
        <x:v>https://raw.githubusercontent.com/Mar-7th/StarRailRes/dbe8cdfcfb0bf657b9fe1cf92d5537f118ccb487/index_new/cn/character_skill_trees.json</x:v>
      </x:c>
    </x:row>
    <x:row r="492" ht="38" customHeight="1">
      <x:c r="A492" s="6" t="str">
        <x:v>1014101_1</x:v>
      </x:c>
      <x:c r="B492" s="6" t="str">
        <x:v>1014</x:v>
      </x:c>
      <x:c r="C492" s="6" t="str">
        <x:v>1014101</x:v>
      </x:c>
      <x:c r="D492" s="6" t="str">
        <x:v>龙之骑士</x:v>
      </x:c>
      <x:c r="E492" s="6" t="n">
        <x:v>1</x:v>
      </x:c>
      <x:c r="F492" s="6" t="n">
        <x:v>2</x:v>
      </x:c>
      <x:c r="G492" s="6" t="n">
        <x:v>0</x:v>
      </x:c>
      <x:c r="H492" s="7" t="str">
        <x:v>Saber的暴击率提高#1[i]%。进入战斗和施放强化普攻时，获得【魔力放出】效果，该效果下，若Saber持有【炉心共鸣】，且施放战技并消耗【炉心共鸣】可为Saber恢复满能量，则消耗【魔力放出】为我方恢复1个战技点并使Saber立即行动。</x:v>
      </x:c>
      <x:c r="I492" s="7" t="str">
        <x:v>[{"id": "2", "num": 5000}, {"id": "110181", "num": 3}, {"id": "110501", "num": 1}]</x:v>
      </x:c>
      <x:c r="J492" s="6" t="str">
        <x:v>https://raw.githubusercontent.com/Mar-7th/StarRailRes/dbe8cdfcfb0bf657b9fe1cf92d5537f118ccb487/index_new/cn/character_skill_trees.json</x:v>
      </x:c>
    </x:row>
    <x:row r="493" ht="53" customHeight="1">
      <x:c r="A493" s="6" t="str">
        <x:v>1014102_1</x:v>
      </x:c>
      <x:c r="B493" s="6" t="str">
        <x:v>1014</x:v>
      </x:c>
      <x:c r="C493" s="6" t="str">
        <x:v>1014102</x:v>
      </x:c>
      <x:c r="D493" s="6" t="str">
        <x:v>湖之祝福</x:v>
      </x:c>
      <x:c r="E493" s="6" t="n">
        <x:v>1</x:v>
      </x:c>
      <x:c r="F493" s="6" t="n">
        <x:v>4</x:v>
      </x:c>
      <x:c r="G493" s="6" t="n">
        <x:v>0</x:v>
      </x:c>
      <x:c r="H493" s="7" t="str">
        <x:v>Saber可积攒最多#1[i]点溢出能量，施放终结技后清空并恢复相应的能量值。战斗开始时若能量不足#3[i]%则使其恢复至#2[i]%。</x:v>
      </x:c>
      <x:c r="I493" s="7" t="str">
        <x:v>[{"id": "2", "num": 20000}, {"id": "110182", "num": 5}, {"id": "241", "num": 1}, {"id": "110501", "num": 1}]</x:v>
      </x:c>
      <x:c r="J493" s="6" t="str">
        <x:v>https://raw.githubusercontent.com/Mar-7th/StarRailRes/dbe8cdfcfb0bf657b9fe1cf92d5537f118ccb487/index_new/cn/character_skill_trees.json</x:v>
      </x:c>
    </x:row>
    <x:row r="494" ht="53" customHeight="1">
      <x:c r="A494" s="6" t="str">
        <x:v>1014103_1</x:v>
      </x:c>
      <x:c r="B494" s="6" t="str">
        <x:v>1014</x:v>
      </x:c>
      <x:c r="C494" s="6" t="str">
        <x:v>1014103</x:v>
      </x:c>
      <x:c r="D494" s="6" t="str">
        <x:v>星之冠冕</x:v>
      </x:c>
      <x:c r="E494" s="6" t="n">
        <x:v>1</x:v>
      </x:c>
      <x:c r="F494" s="6" t="n">
        <x:v>6</x:v>
      </x:c>
      <x:c r="G494" s="6" t="n">
        <x:v>0</x:v>
      </x:c>
      <x:c r="H494" s="7" t="str">
        <x:v>施放战技时，使Saber的暴击伤害提高#1[i]%，持续#2[i]回合。本场战斗中每获得1点【炉心共鸣】，使Saber的暴击伤害提高#3[i]%，该效果最多叠加#4[i]层。</x:v>
      </x:c>
      <x:c r="I494" s="7" t="str">
        <x:v>[{"id": "2", "num": 160000}, {"id": "110183", "num": 8}, {"id": "241", "num": 1}, {"id": "110501", "num": 1}]</x:v>
      </x:c>
      <x:c r="J494" s="6" t="str">
        <x:v>https://raw.githubusercontent.com/Mar-7th/StarRailRes/dbe8cdfcfb0bf657b9fe1cf92d5537f118ccb487/index_new/cn/character_skill_trees.json</x:v>
      </x:c>
    </x:row>
    <x:row r="495" ht="38" customHeight="1">
      <x:c r="A495" s="6" t="str">
        <x:v>1014201_1</x:v>
      </x:c>
      <x:c r="B495" s="6" t="str">
        <x:v>1014</x:v>
      </x:c>
      <x:c r="C495" s="6" t="str">
        <x:v>1014201</x:v>
      </x:c>
      <x:c r="D495" s="6" t="str">
        <x:v>伤害强化•风</x:v>
      </x:c>
      <x:c r="E495" s="6" t="n">
        <x:v>1</x:v>
      </x:c>
      <x:c r="F495" s="6" t="n">
        <x:v>0</x:v>
      </x:c>
      <x:c r="G495" s="6" t="n">
        <x:v>1</x:v>
      </x:c>
      <x:c r="H495" s="7" t="str"/>
      <x:c r="I495" s="7" t="str">
        <x:v>[{"id": "2", "num": 2500}, {"id": "111011", "num": 2}]</x:v>
      </x:c>
      <x:c r="J495" s="6" t="str">
        <x:v>https://raw.githubusercontent.com/Mar-7th/StarRailRes/dbe8cdfcfb0bf657b9fe1cf92d5537f118ccb487/index_new/cn/character_skill_trees.json</x:v>
      </x:c>
    </x:row>
    <x:row r="496" ht="38" customHeight="1">
      <x:c r="A496" s="6" t="str">
        <x:v>1014202_1</x:v>
      </x:c>
      <x:c r="B496" s="6" t="str">
        <x:v>1014</x:v>
      </x:c>
      <x:c r="C496" s="6" t="str">
        <x:v>1014202</x:v>
      </x:c>
      <x:c r="D496" s="6" t="str">
        <x:v>暴击率强化</x:v>
      </x:c>
      <x:c r="E496" s="6" t="n">
        <x:v>1</x:v>
      </x:c>
      <x:c r="F496" s="6" t="n">
        <x:v>2</x:v>
      </x:c>
      <x:c r="G496" s="6" t="n">
        <x:v>0</x:v>
      </x:c>
      <x:c r="H496" s="7" t="str"/>
      <x:c r="I496" s="7" t="str">
        <x:v>[{"id": "2", "num": 5000}, {"id": "110181", "num": 3}, {"id": "111011", "num": 6}]</x:v>
      </x:c>
      <x:c r="J496" s="6" t="str">
        <x:v>https://raw.githubusercontent.com/Mar-7th/StarRailRes/dbe8cdfcfb0bf657b9fe1cf92d5537f118ccb487/index_new/cn/character_skill_trees.json</x:v>
      </x:c>
    </x:row>
    <x:row r="497" ht="38" customHeight="1">
      <x:c r="A497" s="6" t="str">
        <x:v>1014203_1</x:v>
      </x:c>
      <x:c r="B497" s="6" t="str">
        <x:v>1014</x:v>
      </x:c>
      <x:c r="C497" s="6" t="str">
        <x:v>1014203</x:v>
      </x:c>
      <x:c r="D497" s="6" t="str">
        <x:v>伤害强化•风</x:v>
      </x:c>
      <x:c r="E497" s="6" t="n">
        <x:v>1</x:v>
      </x:c>
      <x:c r="F497" s="6" t="n">
        <x:v>3</x:v>
      </x:c>
      <x:c r="G497" s="6" t="n">
        <x:v>0</x:v>
      </x:c>
      <x:c r="H497" s="7" t="str"/>
      <x:c r="I497" s="7" t="str">
        <x:v>[{"id": "2", "num": 10000}, {"id": "110182", "num": 3}, {"id": "111012", "num": 3}]</x:v>
      </x:c>
      <x:c r="J497" s="6" t="str">
        <x:v>https://raw.githubusercontent.com/Mar-7th/StarRailRes/dbe8cdfcfb0bf657b9fe1cf92d5537f118ccb487/index_new/cn/character_skill_trees.json</x:v>
      </x:c>
    </x:row>
    <x:row r="498" ht="38" customHeight="1">
      <x:c r="A498" s="6" t="str">
        <x:v>1014204_1</x:v>
      </x:c>
      <x:c r="B498" s="6" t="str">
        <x:v>1014</x:v>
      </x:c>
      <x:c r="C498" s="6" t="str">
        <x:v>1014204</x:v>
      </x:c>
      <x:c r="D498" s="6" t="str">
        <x:v>生命强化</x:v>
      </x:c>
      <x:c r="E498" s="6" t="n">
        <x:v>1</x:v>
      </x:c>
      <x:c r="F498" s="6" t="n">
        <x:v>3</x:v>
      </x:c>
      <x:c r="G498" s="6" t="n">
        <x:v>0</x:v>
      </x:c>
      <x:c r="H498" s="7" t="str"/>
      <x:c r="I498" s="7" t="str">
        <x:v>[{"id": "2", "num": 10000}, {"id": "110182", "num": 3}, {"id": "111012", "num": 3}]</x:v>
      </x:c>
      <x:c r="J498" s="6" t="str">
        <x:v>https://raw.githubusercontent.com/Mar-7th/StarRailRes/dbe8cdfcfb0bf657b9fe1cf92d5537f118ccb487/index_new/cn/character_skill_trees.json</x:v>
      </x:c>
    </x:row>
    <x:row r="499" ht="38" customHeight="1">
      <x:c r="A499" s="6" t="str">
        <x:v>1014205_1</x:v>
      </x:c>
      <x:c r="B499" s="6" t="str">
        <x:v>1014</x:v>
      </x:c>
      <x:c r="C499" s="6" t="str">
        <x:v>1014205</x:v>
      </x:c>
      <x:c r="D499" s="6" t="str">
        <x:v>伤害强化•风</x:v>
      </x:c>
      <x:c r="E499" s="6" t="n">
        <x:v>1</x:v>
      </x:c>
      <x:c r="F499" s="6" t="n">
        <x:v>4</x:v>
      </x:c>
      <x:c r="G499" s="6" t="n">
        <x:v>0</x:v>
      </x:c>
      <x:c r="H499" s="7" t="str"/>
      <x:c r="I499" s="7" t="str">
        <x:v>[{"id": "2", "num": 20000}, {"id": "110182", "num": 5}, {"id": "111012", "num": 4}]</x:v>
      </x:c>
      <x:c r="J499" s="6" t="str">
        <x:v>https://raw.githubusercontent.com/Mar-7th/StarRailRes/dbe8cdfcfb0bf657b9fe1cf92d5537f118ccb487/index_new/cn/character_skill_trees.json</x:v>
      </x:c>
    </x:row>
    <x:row r="500" ht="38" customHeight="1">
      <x:c r="A500" s="6" t="str">
        <x:v>1014206_1</x:v>
      </x:c>
      <x:c r="B500" s="6" t="str">
        <x:v>1014</x:v>
      </x:c>
      <x:c r="C500" s="6" t="str">
        <x:v>1014206</x:v>
      </x:c>
      <x:c r="D500" s="6" t="str">
        <x:v>暴击率强化</x:v>
      </x:c>
      <x:c r="E500" s="6" t="n">
        <x:v>1</x:v>
      </x:c>
      <x:c r="F500" s="6" t="n">
        <x:v>5</x:v>
      </x:c>
      <x:c r="G500" s="6" t="n">
        <x:v>0</x:v>
      </x:c>
      <x:c r="H500" s="7" t="str"/>
      <x:c r="I500" s="7" t="str">
        <x:v>[{"id": "2", "num": 45000}, {"id": "110183", "num": 3}, {"id": "111013", "num": 3}]</x:v>
      </x:c>
      <x:c r="J500" s="6" t="str">
        <x:v>https://raw.githubusercontent.com/Mar-7th/StarRailRes/dbe8cdfcfb0bf657b9fe1cf92d5537f118ccb487/index_new/cn/character_skill_trees.json</x:v>
      </x:c>
    </x:row>
    <x:row r="501" ht="38" customHeight="1">
      <x:c r="A501" s="6" t="str">
        <x:v>1014207_1</x:v>
      </x:c>
      <x:c r="B501" s="6" t="str">
        <x:v>1014</x:v>
      </x:c>
      <x:c r="C501" s="6" t="str">
        <x:v>1014207</x:v>
      </x:c>
      <x:c r="D501" s="6" t="str">
        <x:v>伤害强化•风</x:v>
      </x:c>
      <x:c r="E501" s="6" t="n">
        <x:v>1</x:v>
      </x:c>
      <x:c r="F501" s="6" t="n">
        <x:v>5</x:v>
      </x:c>
      <x:c r="G501" s="6" t="n">
        <x:v>0</x:v>
      </x:c>
      <x:c r="H501" s="7" t="str"/>
      <x:c r="I501" s="7" t="str">
        <x:v>[{"id": "2", "num": 45000}, {"id": "110183", "num": 3}, {"id": "111013", "num": 3}]</x:v>
      </x:c>
      <x:c r="J501" s="6" t="str">
        <x:v>https://raw.githubusercontent.com/Mar-7th/StarRailRes/dbe8cdfcfb0bf657b9fe1cf92d5537f118ccb487/index_new/cn/character_skill_trees.json</x:v>
      </x:c>
    </x:row>
    <x:row r="502" ht="38" customHeight="1">
      <x:c r="A502" s="6" t="str">
        <x:v>1014208_1</x:v>
      </x:c>
      <x:c r="B502" s="6" t="str">
        <x:v>1014</x:v>
      </x:c>
      <x:c r="C502" s="6" t="str">
        <x:v>1014208</x:v>
      </x:c>
      <x:c r="D502" s="6" t="str">
        <x:v>生命强化</x:v>
      </x:c>
      <x:c r="E502" s="6" t="n">
        <x:v>1</x:v>
      </x:c>
      <x:c r="F502" s="6" t="n">
        <x:v>6</x:v>
      </x:c>
      <x:c r="G502" s="6" t="n">
        <x:v>0</x:v>
      </x:c>
      <x:c r="H502" s="7" t="str"/>
      <x:c r="I502" s="7" t="str">
        <x:v>[{"id": "2", "num": 160000}, {"id": "110183", "num": 8}, {"id": "111013", "num": 8}]</x:v>
      </x:c>
      <x:c r="J502" s="6" t="str">
        <x:v>https://raw.githubusercontent.com/Mar-7th/StarRailRes/dbe8cdfcfb0bf657b9fe1cf92d5537f118ccb487/index_new/cn/character_skill_trees.json</x:v>
      </x:c>
    </x:row>
    <x:row r="503" ht="38" customHeight="1">
      <x:c r="A503" s="6" t="str">
        <x:v>1014209_1</x:v>
      </x:c>
      <x:c r="B503" s="6" t="str">
        <x:v>1014</x:v>
      </x:c>
      <x:c r="C503" s="6" t="str">
        <x:v>1014209</x:v>
      </x:c>
      <x:c r="D503" s="6" t="str">
        <x:v>暴击率强化</x:v>
      </x:c>
      <x:c r="E503" s="6" t="n">
        <x:v>1</x:v>
      </x:c>
      <x:c r="F503" s="6" t="n">
        <x:v>0</x:v>
      </x:c>
      <x:c r="G503" s="6" t="n">
        <x:v>75</x:v>
      </x:c>
      <x:c r="H503" s="7" t="str"/>
      <x:c r="I503" s="7" t="str">
        <x:v>[{"id": "2", "num": 160000}, {"id": "110183", "num": 8}, {"id": "111013", "num": 8}]</x:v>
      </x:c>
      <x:c r="J503" s="6" t="str">
        <x:v>https://raw.githubusercontent.com/Mar-7th/StarRailRes/dbe8cdfcfb0bf657b9fe1cf92d5537f118ccb487/index_new/cn/character_skill_trees.json</x:v>
      </x:c>
    </x:row>
    <x:row r="504" ht="38" customHeight="1">
      <x:c r="A504" s="6" t="str">
        <x:v>1014210_1</x:v>
      </x:c>
      <x:c r="B504" s="6" t="str">
        <x:v>1014</x:v>
      </x:c>
      <x:c r="C504" s="6" t="str">
        <x:v>1014210</x:v>
      </x:c>
      <x:c r="D504" s="6" t="str">
        <x:v>伤害强化•风</x:v>
      </x:c>
      <x:c r="E504" s="6" t="n">
        <x:v>1</x:v>
      </x:c>
      <x:c r="F504" s="6" t="n">
        <x:v>0</x:v>
      </x:c>
      <x:c r="G504" s="6" t="n">
        <x:v>80</x:v>
      </x:c>
      <x:c r="H504" s="7" t="str"/>
      <x:c r="I504" s="7" t="str">
        <x:v>[{"id": "2", "num": 160000}, {"id": "110183", "num": 8}, {"id": "111013", "num": 8}]</x:v>
      </x:c>
      <x:c r="J504" s="6" t="str">
        <x:v>https://raw.githubusercontent.com/Mar-7th/StarRailRes/dbe8cdfcfb0bf657b9fe1cf92d5537f118ccb487/index_new/cn/character_skill_trees.json</x:v>
      </x:c>
    </x:row>
    <x:row r="505" ht="20" customHeight="1">
      <x:c r="A505" s="6" t="str">
        <x:v>1015001_1</x:v>
      </x:c>
      <x:c r="B505" s="6" t="str">
        <x:v>1015</x:v>
      </x:c>
      <x:c r="C505" s="6" t="str">
        <x:v>1015001</x:v>
      </x:c>
      <x:c r="D505" s="6" t="str"/>
      <x:c r="E505" s="6" t="n">
        <x:v>1</x:v>
      </x:c>
      <x:c r="F505" s="6" t="n">
        <x:v>0</x:v>
      </x:c>
      <x:c r="G505" s="6" t="n">
        <x:v>0</x:v>
      </x:c>
      <x:c r="H505" s="7" t="str"/>
      <x:c r="I505" s="7" t="str">
        <x:v>[]</x:v>
      </x:c>
      <x:c r="J505" s="6" t="str">
        <x:v>https://raw.githubusercontent.com/Mar-7th/StarRailRes/dbe8cdfcfb0bf657b9fe1cf92d5537f118ccb487/index_new/cn/character_skill_trees.json</x:v>
      </x:c>
    </x:row>
    <x:row r="506" ht="38" customHeight="1">
      <x:c r="A506" s="6" t="str">
        <x:v>1015001_2</x:v>
      </x:c>
      <x:c r="B506" s="6" t="str">
        <x:v>1015</x:v>
      </x:c>
      <x:c r="C506" s="6" t="str">
        <x:v>1015001</x:v>
      </x:c>
      <x:c r="D506" s="6" t="str"/>
      <x:c r="E506" s="6" t="n">
        <x:v>2</x:v>
      </x:c>
      <x:c r="F506" s="6" t="n">
        <x:v>2</x:v>
      </x:c>
      <x:c r="G506" s="6" t="n">
        <x:v>0</x:v>
      </x:c>
      <x:c r="H506" s="7" t="str"/>
      <x:c r="I506" s="7" t="str">
        <x:v>[{"id": "2", "num": 5000}, {"id": "110191", "num": 3}, {"id": "111001", "num": 6}]</x:v>
      </x:c>
      <x:c r="J506" s="6" t="str">
        <x:v>https://raw.githubusercontent.com/Mar-7th/StarRailRes/dbe8cdfcfb0bf657b9fe1cf92d5537f118ccb487/index_new/cn/character_skill_trees.json</x:v>
      </x:c>
    </x:row>
    <x:row r="507" ht="38" customHeight="1">
      <x:c r="A507" s="6" t="str">
        <x:v>1015001_3</x:v>
      </x:c>
      <x:c r="B507" s="6" t="str">
        <x:v>1015</x:v>
      </x:c>
      <x:c r="C507" s="6" t="str">
        <x:v>1015001</x:v>
      </x:c>
      <x:c r="D507" s="6" t="str"/>
      <x:c r="E507" s="6" t="n">
        <x:v>3</x:v>
      </x:c>
      <x:c r="F507" s="6" t="n">
        <x:v>3</x:v>
      </x:c>
      <x:c r="G507" s="6" t="n">
        <x:v>0</x:v>
      </x:c>
      <x:c r="H507" s="7" t="str"/>
      <x:c r="I507" s="7" t="str">
        <x:v>[{"id": "2", "num": 10000}, {"id": "110192", "num": 3}, {"id": "111002", "num": 3}]</x:v>
      </x:c>
      <x:c r="J507" s="6" t="str">
        <x:v>https://raw.githubusercontent.com/Mar-7th/StarRailRes/dbe8cdfcfb0bf657b9fe1cf92d5537f118ccb487/index_new/cn/character_skill_trees.json</x:v>
      </x:c>
    </x:row>
    <x:row r="508" ht="38" customHeight="1">
      <x:c r="A508" s="6" t="str">
        <x:v>1015001_4</x:v>
      </x:c>
      <x:c r="B508" s="6" t="str">
        <x:v>1015</x:v>
      </x:c>
      <x:c r="C508" s="6" t="str">
        <x:v>1015001</x:v>
      </x:c>
      <x:c r="D508" s="6" t="str"/>
      <x:c r="E508" s="6" t="n">
        <x:v>4</x:v>
      </x:c>
      <x:c r="F508" s="6" t="n">
        <x:v>4</x:v>
      </x:c>
      <x:c r="G508" s="6" t="n">
        <x:v>0</x:v>
      </x:c>
      <x:c r="H508" s="7" t="str"/>
      <x:c r="I508" s="7" t="str">
        <x:v>[{"id": "2", "num": 20000}, {"id": "110192", "num": 5}, {"id": "111002", "num": 4}]</x:v>
      </x:c>
      <x:c r="J508" s="6" t="str">
        <x:v>https://raw.githubusercontent.com/Mar-7th/StarRailRes/dbe8cdfcfb0bf657b9fe1cf92d5537f118ccb487/index_new/cn/character_skill_trees.json</x:v>
      </x:c>
    </x:row>
    <x:row r="509" ht="38" customHeight="1">
      <x:c r="A509" s="6" t="str">
        <x:v>1015001_5</x:v>
      </x:c>
      <x:c r="B509" s="6" t="str">
        <x:v>1015</x:v>
      </x:c>
      <x:c r="C509" s="6" t="str">
        <x:v>1015001</x:v>
      </x:c>
      <x:c r="D509" s="6" t="str"/>
      <x:c r="E509" s="6" t="n">
        <x:v>5</x:v>
      </x:c>
      <x:c r="F509" s="6" t="n">
        <x:v>5</x:v>
      </x:c>
      <x:c r="G509" s="6" t="n">
        <x:v>0</x:v>
      </x:c>
      <x:c r="H509" s="7" t="str"/>
      <x:c r="I509" s="7" t="str">
        <x:v>[{"id": "2", "num": 45000}, {"id": "110193", "num": 3}, {"id": "111003", "num": 3}]</x:v>
      </x:c>
      <x:c r="J509" s="6" t="str">
        <x:v>https://raw.githubusercontent.com/Mar-7th/StarRailRes/dbe8cdfcfb0bf657b9fe1cf92d5537f118ccb487/index_new/cn/character_skill_trees.json</x:v>
      </x:c>
    </x:row>
    <x:row r="510" ht="38" customHeight="1">
      <x:c r="A510" s="6" t="str">
        <x:v>1015001_6</x:v>
      </x:c>
      <x:c r="B510" s="6" t="str">
        <x:v>1015</x:v>
      </x:c>
      <x:c r="C510" s="6" t="str">
        <x:v>1015001</x:v>
      </x:c>
      <x:c r="D510" s="6" t="str"/>
      <x:c r="E510" s="6" t="n">
        <x:v>6</x:v>
      </x:c>
      <x:c r="F510" s="6" t="n">
        <x:v>6</x:v>
      </x:c>
      <x:c r="G510" s="6" t="n">
        <x:v>0</x:v>
      </x:c>
      <x:c r="H510" s="7" t="str"/>
      <x:c r="I510" s="7" t="str">
        <x:v>[{"id": "2", "num": 160000}, {"id": "110193", "num": 8}, {"id": "111003", "num": 4}]</x:v>
      </x:c>
      <x:c r="J510" s="6" t="str">
        <x:v>https://raw.githubusercontent.com/Mar-7th/StarRailRes/dbe8cdfcfb0bf657b9fe1cf92d5537f118ccb487/index_new/cn/character_skill_trees.json</x:v>
      </x:c>
    </x:row>
    <x:row r="511" ht="20" customHeight="1">
      <x:c r="A511" s="6" t="str">
        <x:v>1015002_1</x:v>
      </x:c>
      <x:c r="B511" s="6" t="str">
        <x:v>1015</x:v>
      </x:c>
      <x:c r="C511" s="6" t="str">
        <x:v>1015002</x:v>
      </x:c>
      <x:c r="D511" s="6" t="str"/>
      <x:c r="E511" s="6" t="n">
        <x:v>1</x:v>
      </x:c>
      <x:c r="F511" s="6" t="n">
        <x:v>0</x:v>
      </x:c>
      <x:c r="G511" s="6" t="n">
        <x:v>0</x:v>
      </x:c>
      <x:c r="H511" s="7" t="str"/>
      <x:c r="I511" s="7" t="str">
        <x:v>[]</x:v>
      </x:c>
      <x:c r="J511" s="6" t="str">
        <x:v>https://raw.githubusercontent.com/Mar-7th/StarRailRes/dbe8cdfcfb0bf657b9fe1cf92d5537f118ccb487/index_new/cn/character_skill_trees.json</x:v>
      </x:c>
    </x:row>
    <x:row r="512" ht="38" customHeight="1">
      <x:c r="A512" s="6" t="str">
        <x:v>1015002_2</x:v>
      </x:c>
      <x:c r="B512" s="6" t="str">
        <x:v>1015</x:v>
      </x:c>
      <x:c r="C512" s="6" t="str">
        <x:v>1015002</x:v>
      </x:c>
      <x:c r="D512" s="6" t="str"/>
      <x:c r="E512" s="6" t="n">
        <x:v>2</x:v>
      </x:c>
      <x:c r="F512" s="6" t="n">
        <x:v>1</x:v>
      </x:c>
      <x:c r="G512" s="6" t="n">
        <x:v>0</x:v>
      </x:c>
      <x:c r="H512" s="7" t="str"/>
      <x:c r="I512" s="7" t="str">
        <x:v>[{"id": "2", "num": 2500}, {"id": "111001", "num": 3}]</x:v>
      </x:c>
      <x:c r="J512" s="6" t="str">
        <x:v>https://raw.githubusercontent.com/Mar-7th/StarRailRes/dbe8cdfcfb0bf657b9fe1cf92d5537f118ccb487/index_new/cn/character_skill_trees.json</x:v>
      </x:c>
    </x:row>
    <x:row r="513" ht="38" customHeight="1">
      <x:c r="A513" s="6" t="str">
        <x:v>1015002_3</x:v>
      </x:c>
      <x:c r="B513" s="6" t="str">
        <x:v>1015</x:v>
      </x:c>
      <x:c r="C513" s="6" t="str">
        <x:v>1015002</x:v>
      </x:c>
      <x:c r="D513" s="6" t="str"/>
      <x:c r="E513" s="6" t="n">
        <x:v>3</x:v>
      </x:c>
      <x:c r="F513" s="6" t="n">
        <x:v>2</x:v>
      </x:c>
      <x:c r="G513" s="6" t="n">
        <x:v>0</x:v>
      </x:c>
      <x:c r="H513" s="7" t="str"/>
      <x:c r="I513" s="7" t="str">
        <x:v>[{"id": "2", "num": 5000}, {"id": "110191", "num": 3}, {"id": "111001", "num": 6}]</x:v>
      </x:c>
      <x:c r="J513" s="6" t="str">
        <x:v>https://raw.githubusercontent.com/Mar-7th/StarRailRes/dbe8cdfcfb0bf657b9fe1cf92d5537f118ccb487/index_new/cn/character_skill_trees.json</x:v>
      </x:c>
    </x:row>
    <x:row r="514" ht="38" customHeight="1">
      <x:c r="A514" s="6" t="str">
        <x:v>1015002_4</x:v>
      </x:c>
      <x:c r="B514" s="6" t="str">
        <x:v>1015</x:v>
      </x:c>
      <x:c r="C514" s="6" t="str">
        <x:v>1015002</x:v>
      </x:c>
      <x:c r="D514" s="6" t="str"/>
      <x:c r="E514" s="6" t="n">
        <x:v>4</x:v>
      </x:c>
      <x:c r="F514" s="6" t="n">
        <x:v>3</x:v>
      </x:c>
      <x:c r="G514" s="6" t="n">
        <x:v>0</x:v>
      </x:c>
      <x:c r="H514" s="7" t="str"/>
      <x:c r="I514" s="7" t="str">
        <x:v>[{"id": "2", "num": 10000}, {"id": "110192", "num": 3}, {"id": "111002", "num": 3}]</x:v>
      </x:c>
      <x:c r="J514" s="6" t="str">
        <x:v>https://raw.githubusercontent.com/Mar-7th/StarRailRes/dbe8cdfcfb0bf657b9fe1cf92d5537f118ccb487/index_new/cn/character_skill_trees.json</x:v>
      </x:c>
    </x:row>
    <x:row r="515" ht="38" customHeight="1">
      <x:c r="A515" s="6" t="str">
        <x:v>1015002_5</x:v>
      </x:c>
      <x:c r="B515" s="6" t="str">
        <x:v>1015</x:v>
      </x:c>
      <x:c r="C515" s="6" t="str">
        <x:v>1015002</x:v>
      </x:c>
      <x:c r="D515" s="6" t="str"/>
      <x:c r="E515" s="6" t="n">
        <x:v>5</x:v>
      </x:c>
      <x:c r="F515" s="6" t="n">
        <x:v>4</x:v>
      </x:c>
      <x:c r="G515" s="6" t="n">
        <x:v>0</x:v>
      </x:c>
      <x:c r="H515" s="7" t="str"/>
      <x:c r="I515" s="7" t="str">
        <x:v>[{"id": "2", "num": 20000}, {"id": "110192", "num": 5}, {"id": "111002", "num": 4}]</x:v>
      </x:c>
      <x:c r="J515" s="6" t="str">
        <x:v>https://raw.githubusercontent.com/Mar-7th/StarRailRes/dbe8cdfcfb0bf657b9fe1cf92d5537f118ccb487/index_new/cn/character_skill_trees.json</x:v>
      </x:c>
    </x:row>
    <x:row r="516" ht="38" customHeight="1">
      <x:c r="A516" s="6" t="str">
        <x:v>1015002_6</x:v>
      </x:c>
      <x:c r="B516" s="6" t="str">
        <x:v>1015</x:v>
      </x:c>
      <x:c r="C516" s="6" t="str">
        <x:v>1015002</x:v>
      </x:c>
      <x:c r="D516" s="6" t="str"/>
      <x:c r="E516" s="6" t="n">
        <x:v>6</x:v>
      </x:c>
      <x:c r="F516" s="6" t="n">
        <x:v>4</x:v>
      </x:c>
      <x:c r="G516" s="6" t="n">
        <x:v>0</x:v>
      </x:c>
      <x:c r="H516" s="7" t="str"/>
      <x:c r="I516" s="7" t="str">
        <x:v>[{"id": "2", "num": 30000}, {"id": "110192", "num": 7}, {"id": "111002", "num": 6}]</x:v>
      </x:c>
      <x:c r="J516" s="6" t="str">
        <x:v>https://raw.githubusercontent.com/Mar-7th/StarRailRes/dbe8cdfcfb0bf657b9fe1cf92d5537f118ccb487/index_new/cn/character_skill_trees.json</x:v>
      </x:c>
    </x:row>
    <x:row r="517" ht="38" customHeight="1">
      <x:c r="A517" s="6" t="str">
        <x:v>1015002_7</x:v>
      </x:c>
      <x:c r="B517" s="6" t="str">
        <x:v>1015</x:v>
      </x:c>
      <x:c r="C517" s="6" t="str">
        <x:v>1015002</x:v>
      </x:c>
      <x:c r="D517" s="6" t="str"/>
      <x:c r="E517" s="6" t="n">
        <x:v>7</x:v>
      </x:c>
      <x:c r="F517" s="6" t="n">
        <x:v>5</x:v>
      </x:c>
      <x:c r="G517" s="6" t="n">
        <x:v>0</x:v>
      </x:c>
      <x:c r="H517" s="7" t="str"/>
      <x:c r="I517" s="7" t="str">
        <x:v>[{"id": "2", "num": 45000}, {"id": "110193", "num": 3}, {"id": "111003", "num": 3}]</x:v>
      </x:c>
      <x:c r="J517" s="6" t="str">
        <x:v>https://raw.githubusercontent.com/Mar-7th/StarRailRes/dbe8cdfcfb0bf657b9fe1cf92d5537f118ccb487/index_new/cn/character_skill_trees.json</x:v>
      </x:c>
    </x:row>
    <x:row r="518" ht="53" customHeight="1">
      <x:c r="A518" s="6" t="str">
        <x:v>1015002_8</x:v>
      </x:c>
      <x:c r="B518" s="6" t="str">
        <x:v>1015</x:v>
      </x:c>
      <x:c r="C518" s="6" t="str">
        <x:v>1015002</x:v>
      </x:c>
      <x:c r="D518" s="6" t="str"/>
      <x:c r="E518" s="6" t="n">
        <x:v>8</x:v>
      </x:c>
      <x:c r="F518" s="6" t="n">
        <x:v>5</x:v>
      </x:c>
      <x:c r="G518" s="6" t="n">
        <x:v>0</x:v>
      </x:c>
      <x:c r="H518" s="7" t="str"/>
      <x:c r="I518" s="7" t="str">
        <x:v>[{"id": "2", "num": 80000}, {"id": "110193", "num": 5}, {"id": "110502", "num": 1}, {"id": "111003", "num": 4}]</x:v>
      </x:c>
      <x:c r="J518" s="6" t="str">
        <x:v>https://raw.githubusercontent.com/Mar-7th/StarRailRes/dbe8cdfcfb0bf657b9fe1cf92d5537f118ccb487/index_new/cn/character_skill_trees.json</x:v>
      </x:c>
    </x:row>
    <x:row r="519" ht="53" customHeight="1">
      <x:c r="A519" s="6" t="str">
        <x:v>1015002_9</x:v>
      </x:c>
      <x:c r="B519" s="6" t="str">
        <x:v>1015</x:v>
      </x:c>
      <x:c r="C519" s="6" t="str">
        <x:v>1015002</x:v>
      </x:c>
      <x:c r="D519" s="6" t="str"/>
      <x:c r="E519" s="6" t="n">
        <x:v>9</x:v>
      </x:c>
      <x:c r="F519" s="6" t="n">
        <x:v>6</x:v>
      </x:c>
      <x:c r="G519" s="6" t="n">
        <x:v>0</x:v>
      </x:c>
      <x:c r="H519" s="7" t="str"/>
      <x:c r="I519" s="7" t="str">
        <x:v>[{"id": "2", "num": 160000}, {"id": "110193", "num": 8}, {"id": "241", "num": 1}, {"id": "110502", "num": 1}]</x:v>
      </x:c>
      <x:c r="J519" s="6" t="str">
        <x:v>https://raw.githubusercontent.com/Mar-7th/StarRailRes/dbe8cdfcfb0bf657b9fe1cf92d5537f118ccb487/index_new/cn/character_skill_trees.json</x:v>
      </x:c>
    </x:row>
    <x:row r="520" ht="53" customHeight="1">
      <x:c r="A520" s="6" t="str">
        <x:v>1015002_10</x:v>
      </x:c>
      <x:c r="B520" s="6" t="str">
        <x:v>1015</x:v>
      </x:c>
      <x:c r="C520" s="6" t="str">
        <x:v>1015002</x:v>
      </x:c>
      <x:c r="D520" s="6" t="str"/>
      <x:c r="E520" s="6" t="n">
        <x:v>10</x:v>
      </x:c>
      <x:c r="F520" s="6" t="n">
        <x:v>6</x:v>
      </x:c>
      <x:c r="G520" s="6" t="n">
        <x:v>0</x:v>
      </x:c>
      <x:c r="H520" s="7" t="str"/>
      <x:c r="I520" s="7" t="str">
        <x:v>[{"id": "2", "num": 300000}, {"id": "110193", "num": 14}, {"id": "241", "num": 1}, {"id": "110502", "num": 1}]</x:v>
      </x:c>
      <x:c r="J520" s="6" t="str">
        <x:v>https://raw.githubusercontent.com/Mar-7th/StarRailRes/dbe8cdfcfb0bf657b9fe1cf92d5537f118ccb487/index_new/cn/character_skill_trees.json</x:v>
      </x:c>
    </x:row>
    <x:row r="521" ht="20" customHeight="1">
      <x:c r="A521" s="6" t="str">
        <x:v>1015003_1</x:v>
      </x:c>
      <x:c r="B521" s="6" t="str">
        <x:v>1015</x:v>
      </x:c>
      <x:c r="C521" s="6" t="str">
        <x:v>1015003</x:v>
      </x:c>
      <x:c r="D521" s="6" t="str"/>
      <x:c r="E521" s="6" t="n">
        <x:v>1</x:v>
      </x:c>
      <x:c r="F521" s="6" t="n">
        <x:v>0</x:v>
      </x:c>
      <x:c r="G521" s="6" t="n">
        <x:v>0</x:v>
      </x:c>
      <x:c r="H521" s="7" t="str"/>
      <x:c r="I521" s="7" t="str">
        <x:v>[]</x:v>
      </x:c>
      <x:c r="J521" s="6" t="str">
        <x:v>https://raw.githubusercontent.com/Mar-7th/StarRailRes/dbe8cdfcfb0bf657b9fe1cf92d5537f118ccb487/index_new/cn/character_skill_trees.json</x:v>
      </x:c>
    </x:row>
    <x:row r="522" ht="38" customHeight="1">
      <x:c r="A522" s="6" t="str">
        <x:v>1015003_2</x:v>
      </x:c>
      <x:c r="B522" s="6" t="str">
        <x:v>1015</x:v>
      </x:c>
      <x:c r="C522" s="6" t="str">
        <x:v>1015003</x:v>
      </x:c>
      <x:c r="D522" s="6" t="str"/>
      <x:c r="E522" s="6" t="n">
        <x:v>2</x:v>
      </x:c>
      <x:c r="F522" s="6" t="n">
        <x:v>1</x:v>
      </x:c>
      <x:c r="G522" s="6" t="n">
        <x:v>0</x:v>
      </x:c>
      <x:c r="H522" s="7" t="str"/>
      <x:c r="I522" s="7" t="str">
        <x:v>[{"id": "2", "num": 2500}, {"id": "111001", "num": 3}]</x:v>
      </x:c>
      <x:c r="J522" s="6" t="str">
        <x:v>https://raw.githubusercontent.com/Mar-7th/StarRailRes/dbe8cdfcfb0bf657b9fe1cf92d5537f118ccb487/index_new/cn/character_skill_trees.json</x:v>
      </x:c>
    </x:row>
    <x:row r="523" ht="38" customHeight="1">
      <x:c r="A523" s="6" t="str">
        <x:v>1015003_3</x:v>
      </x:c>
      <x:c r="B523" s="6" t="str">
        <x:v>1015</x:v>
      </x:c>
      <x:c r="C523" s="6" t="str">
        <x:v>1015003</x:v>
      </x:c>
      <x:c r="D523" s="6" t="str"/>
      <x:c r="E523" s="6" t="n">
        <x:v>3</x:v>
      </x:c>
      <x:c r="F523" s="6" t="n">
        <x:v>2</x:v>
      </x:c>
      <x:c r="G523" s="6" t="n">
        <x:v>0</x:v>
      </x:c>
      <x:c r="H523" s="7" t="str"/>
      <x:c r="I523" s="7" t="str">
        <x:v>[{"id": "2", "num": 5000}, {"id": "110191", "num": 3}, {"id": "111001", "num": 6}]</x:v>
      </x:c>
      <x:c r="J523" s="6" t="str">
        <x:v>https://raw.githubusercontent.com/Mar-7th/StarRailRes/dbe8cdfcfb0bf657b9fe1cf92d5537f118ccb487/index_new/cn/character_skill_trees.json</x:v>
      </x:c>
    </x:row>
    <x:row r="524" ht="38" customHeight="1">
      <x:c r="A524" s="6" t="str">
        <x:v>1015003_4</x:v>
      </x:c>
      <x:c r="B524" s="6" t="str">
        <x:v>1015</x:v>
      </x:c>
      <x:c r="C524" s="6" t="str">
        <x:v>1015003</x:v>
      </x:c>
      <x:c r="D524" s="6" t="str"/>
      <x:c r="E524" s="6" t="n">
        <x:v>4</x:v>
      </x:c>
      <x:c r="F524" s="6" t="n">
        <x:v>3</x:v>
      </x:c>
      <x:c r="G524" s="6" t="n">
        <x:v>0</x:v>
      </x:c>
      <x:c r="H524" s="7" t="str"/>
      <x:c r="I524" s="7" t="str">
        <x:v>[{"id": "2", "num": 10000}, {"id": "110192", "num": 3}, {"id": "111002", "num": 3}]</x:v>
      </x:c>
      <x:c r="J524" s="6" t="str">
        <x:v>https://raw.githubusercontent.com/Mar-7th/StarRailRes/dbe8cdfcfb0bf657b9fe1cf92d5537f118ccb487/index_new/cn/character_skill_trees.json</x:v>
      </x:c>
    </x:row>
    <x:row r="525" ht="38" customHeight="1">
      <x:c r="A525" s="6" t="str">
        <x:v>1015003_5</x:v>
      </x:c>
      <x:c r="B525" s="6" t="str">
        <x:v>1015</x:v>
      </x:c>
      <x:c r="C525" s="6" t="str">
        <x:v>1015003</x:v>
      </x:c>
      <x:c r="D525" s="6" t="str"/>
      <x:c r="E525" s="6" t="n">
        <x:v>5</x:v>
      </x:c>
      <x:c r="F525" s="6" t="n">
        <x:v>4</x:v>
      </x:c>
      <x:c r="G525" s="6" t="n">
        <x:v>0</x:v>
      </x:c>
      <x:c r="H525" s="7" t="str"/>
      <x:c r="I525" s="7" t="str">
        <x:v>[{"id": "2", "num": 20000}, {"id": "110192", "num": 5}, {"id": "111002", "num": 4}]</x:v>
      </x:c>
      <x:c r="J525" s="6" t="str">
        <x:v>https://raw.githubusercontent.com/Mar-7th/StarRailRes/dbe8cdfcfb0bf657b9fe1cf92d5537f118ccb487/index_new/cn/character_skill_trees.json</x:v>
      </x:c>
    </x:row>
    <x:row r="526" ht="38" customHeight="1">
      <x:c r="A526" s="6" t="str">
        <x:v>1015003_6</x:v>
      </x:c>
      <x:c r="B526" s="6" t="str">
        <x:v>1015</x:v>
      </x:c>
      <x:c r="C526" s="6" t="str">
        <x:v>1015003</x:v>
      </x:c>
      <x:c r="D526" s="6" t="str"/>
      <x:c r="E526" s="6" t="n">
        <x:v>6</x:v>
      </x:c>
      <x:c r="F526" s="6" t="n">
        <x:v>4</x:v>
      </x:c>
      <x:c r="G526" s="6" t="n">
        <x:v>0</x:v>
      </x:c>
      <x:c r="H526" s="7" t="str"/>
      <x:c r="I526" s="7" t="str">
        <x:v>[{"id": "2", "num": 30000}, {"id": "110192", "num": 7}, {"id": "111002", "num": 6}]</x:v>
      </x:c>
      <x:c r="J526" s="6" t="str">
        <x:v>https://raw.githubusercontent.com/Mar-7th/StarRailRes/dbe8cdfcfb0bf657b9fe1cf92d5537f118ccb487/index_new/cn/character_skill_trees.json</x:v>
      </x:c>
    </x:row>
    <x:row r="527" ht="38" customHeight="1">
      <x:c r="A527" s="6" t="str">
        <x:v>1015003_7</x:v>
      </x:c>
      <x:c r="B527" s="6" t="str">
        <x:v>1015</x:v>
      </x:c>
      <x:c r="C527" s="6" t="str">
        <x:v>1015003</x:v>
      </x:c>
      <x:c r="D527" s="6" t="str"/>
      <x:c r="E527" s="6" t="n">
        <x:v>7</x:v>
      </x:c>
      <x:c r="F527" s="6" t="n">
        <x:v>5</x:v>
      </x:c>
      <x:c r="G527" s="6" t="n">
        <x:v>0</x:v>
      </x:c>
      <x:c r="H527" s="7" t="str"/>
      <x:c r="I527" s="7" t="str">
        <x:v>[{"id": "2", "num": 45000}, {"id": "110193", "num": 3}, {"id": "111003", "num": 3}]</x:v>
      </x:c>
      <x:c r="J527" s="6" t="str">
        <x:v>https://raw.githubusercontent.com/Mar-7th/StarRailRes/dbe8cdfcfb0bf657b9fe1cf92d5537f118ccb487/index_new/cn/character_skill_trees.json</x:v>
      </x:c>
    </x:row>
    <x:row r="528" ht="53" customHeight="1">
      <x:c r="A528" s="6" t="str">
        <x:v>1015003_8</x:v>
      </x:c>
      <x:c r="B528" s="6" t="str">
        <x:v>1015</x:v>
      </x:c>
      <x:c r="C528" s="6" t="str">
        <x:v>1015003</x:v>
      </x:c>
      <x:c r="D528" s="6" t="str"/>
      <x:c r="E528" s="6" t="n">
        <x:v>8</x:v>
      </x:c>
      <x:c r="F528" s="6" t="n">
        <x:v>5</x:v>
      </x:c>
      <x:c r="G528" s="6" t="n">
        <x:v>0</x:v>
      </x:c>
      <x:c r="H528" s="7" t="str"/>
      <x:c r="I528" s="7" t="str">
        <x:v>[{"id": "2", "num": 80000}, {"id": "110193", "num": 5}, {"id": "110502", "num": 1}, {"id": "111003", "num": 4}]</x:v>
      </x:c>
      <x:c r="J528" s="6" t="str">
        <x:v>https://raw.githubusercontent.com/Mar-7th/StarRailRes/dbe8cdfcfb0bf657b9fe1cf92d5537f118ccb487/index_new/cn/character_skill_trees.json</x:v>
      </x:c>
    </x:row>
    <x:row r="529" ht="53" customHeight="1">
      <x:c r="A529" s="6" t="str">
        <x:v>1015003_9</x:v>
      </x:c>
      <x:c r="B529" s="6" t="str">
        <x:v>1015</x:v>
      </x:c>
      <x:c r="C529" s="6" t="str">
        <x:v>1015003</x:v>
      </x:c>
      <x:c r="D529" s="6" t="str"/>
      <x:c r="E529" s="6" t="n">
        <x:v>9</x:v>
      </x:c>
      <x:c r="F529" s="6" t="n">
        <x:v>6</x:v>
      </x:c>
      <x:c r="G529" s="6" t="n">
        <x:v>0</x:v>
      </x:c>
      <x:c r="H529" s="7" t="str"/>
      <x:c r="I529" s="7" t="str">
        <x:v>[{"id": "2", "num": 160000}, {"id": "110193", "num": 8}, {"id": "241", "num": 1}, {"id": "110502", "num": 1}]</x:v>
      </x:c>
      <x:c r="J529" s="6" t="str">
        <x:v>https://raw.githubusercontent.com/Mar-7th/StarRailRes/dbe8cdfcfb0bf657b9fe1cf92d5537f118ccb487/index_new/cn/character_skill_trees.json</x:v>
      </x:c>
    </x:row>
    <x:row r="530" ht="53" customHeight="1">
      <x:c r="A530" s="6" t="str">
        <x:v>1015003_10</x:v>
      </x:c>
      <x:c r="B530" s="6" t="str">
        <x:v>1015</x:v>
      </x:c>
      <x:c r="C530" s="6" t="str">
        <x:v>1015003</x:v>
      </x:c>
      <x:c r="D530" s="6" t="str"/>
      <x:c r="E530" s="6" t="n">
        <x:v>10</x:v>
      </x:c>
      <x:c r="F530" s="6" t="n">
        <x:v>6</x:v>
      </x:c>
      <x:c r="G530" s="6" t="n">
        <x:v>0</x:v>
      </x:c>
      <x:c r="H530" s="7" t="str"/>
      <x:c r="I530" s="7" t="str">
        <x:v>[{"id": "2", "num": 300000}, {"id": "110193", "num": 14}, {"id": "241", "num": 1}, {"id": "110502", "num": 1}]</x:v>
      </x:c>
      <x:c r="J530" s="6" t="str">
        <x:v>https://raw.githubusercontent.com/Mar-7th/StarRailRes/dbe8cdfcfb0bf657b9fe1cf92d5537f118ccb487/index_new/cn/character_skill_trees.json</x:v>
      </x:c>
    </x:row>
    <x:row r="531" ht="20" customHeight="1">
      <x:c r="A531" s="6" t="str">
        <x:v>1015004_1</x:v>
      </x:c>
      <x:c r="B531" s="6" t="str">
        <x:v>1015</x:v>
      </x:c>
      <x:c r="C531" s="6" t="str">
        <x:v>1015004</x:v>
      </x:c>
      <x:c r="D531" s="6" t="str"/>
      <x:c r="E531" s="6" t="n">
        <x:v>1</x:v>
      </x:c>
      <x:c r="F531" s="6" t="n">
        <x:v>0</x:v>
      </x:c>
      <x:c r="G531" s="6" t="n">
        <x:v>0</x:v>
      </x:c>
      <x:c r="H531" s="7" t="str"/>
      <x:c r="I531" s="7" t="str">
        <x:v>[]</x:v>
      </x:c>
      <x:c r="J531" s="6" t="str">
        <x:v>https://raw.githubusercontent.com/Mar-7th/StarRailRes/dbe8cdfcfb0bf657b9fe1cf92d5537f118ccb487/index_new/cn/character_skill_trees.json</x:v>
      </x:c>
    </x:row>
    <x:row r="532" ht="38" customHeight="1">
      <x:c r="A532" s="6" t="str">
        <x:v>1015004_2</x:v>
      </x:c>
      <x:c r="B532" s="6" t="str">
        <x:v>1015</x:v>
      </x:c>
      <x:c r="C532" s="6" t="str">
        <x:v>1015004</x:v>
      </x:c>
      <x:c r="D532" s="6" t="str"/>
      <x:c r="E532" s="6" t="n">
        <x:v>2</x:v>
      </x:c>
      <x:c r="F532" s="6" t="n">
        <x:v>1</x:v>
      </x:c>
      <x:c r="G532" s="6" t="n">
        <x:v>0</x:v>
      </x:c>
      <x:c r="H532" s="7" t="str"/>
      <x:c r="I532" s="7" t="str">
        <x:v>[{"id": "2", "num": 2500}, {"id": "111001", "num": 3}]</x:v>
      </x:c>
      <x:c r="J532" s="6" t="str">
        <x:v>https://raw.githubusercontent.com/Mar-7th/StarRailRes/dbe8cdfcfb0bf657b9fe1cf92d5537f118ccb487/index_new/cn/character_skill_trees.json</x:v>
      </x:c>
    </x:row>
    <x:row r="533" ht="38" customHeight="1">
      <x:c r="A533" s="6" t="str">
        <x:v>1015004_3</x:v>
      </x:c>
      <x:c r="B533" s="6" t="str">
        <x:v>1015</x:v>
      </x:c>
      <x:c r="C533" s="6" t="str">
        <x:v>1015004</x:v>
      </x:c>
      <x:c r="D533" s="6" t="str"/>
      <x:c r="E533" s="6" t="n">
        <x:v>3</x:v>
      </x:c>
      <x:c r="F533" s="6" t="n">
        <x:v>2</x:v>
      </x:c>
      <x:c r="G533" s="6" t="n">
        <x:v>0</x:v>
      </x:c>
      <x:c r="H533" s="7" t="str"/>
      <x:c r="I533" s="7" t="str">
        <x:v>[{"id": "2", "num": 5000}, {"id": "110191", "num": 3}, {"id": "111001", "num": 6}]</x:v>
      </x:c>
      <x:c r="J533" s="6" t="str">
        <x:v>https://raw.githubusercontent.com/Mar-7th/StarRailRes/dbe8cdfcfb0bf657b9fe1cf92d5537f118ccb487/index_new/cn/character_skill_trees.json</x:v>
      </x:c>
    </x:row>
    <x:row r="534" ht="38" customHeight="1">
      <x:c r="A534" s="6" t="str">
        <x:v>1015004_4</x:v>
      </x:c>
      <x:c r="B534" s="6" t="str">
        <x:v>1015</x:v>
      </x:c>
      <x:c r="C534" s="6" t="str">
        <x:v>1015004</x:v>
      </x:c>
      <x:c r="D534" s="6" t="str"/>
      <x:c r="E534" s="6" t="n">
        <x:v>4</x:v>
      </x:c>
      <x:c r="F534" s="6" t="n">
        <x:v>3</x:v>
      </x:c>
      <x:c r="G534" s="6" t="n">
        <x:v>0</x:v>
      </x:c>
      <x:c r="H534" s="7" t="str"/>
      <x:c r="I534" s="7" t="str">
        <x:v>[{"id": "2", "num": 10000}, {"id": "110192", "num": 3}, {"id": "111002", "num": 3}]</x:v>
      </x:c>
      <x:c r="J534" s="6" t="str">
        <x:v>https://raw.githubusercontent.com/Mar-7th/StarRailRes/dbe8cdfcfb0bf657b9fe1cf92d5537f118ccb487/index_new/cn/character_skill_trees.json</x:v>
      </x:c>
    </x:row>
    <x:row r="535" ht="38" customHeight="1">
      <x:c r="A535" s="6" t="str">
        <x:v>1015004_5</x:v>
      </x:c>
      <x:c r="B535" s="6" t="str">
        <x:v>1015</x:v>
      </x:c>
      <x:c r="C535" s="6" t="str">
        <x:v>1015004</x:v>
      </x:c>
      <x:c r="D535" s="6" t="str"/>
      <x:c r="E535" s="6" t="n">
        <x:v>5</x:v>
      </x:c>
      <x:c r="F535" s="6" t="n">
        <x:v>4</x:v>
      </x:c>
      <x:c r="G535" s="6" t="n">
        <x:v>0</x:v>
      </x:c>
      <x:c r="H535" s="7" t="str"/>
      <x:c r="I535" s="7" t="str">
        <x:v>[{"id": "2", "num": 20000}, {"id": "110192", "num": 5}, {"id": "111002", "num": 4}]</x:v>
      </x:c>
      <x:c r="J535" s="6" t="str">
        <x:v>https://raw.githubusercontent.com/Mar-7th/StarRailRes/dbe8cdfcfb0bf657b9fe1cf92d5537f118ccb487/index_new/cn/character_skill_trees.json</x:v>
      </x:c>
    </x:row>
    <x:row r="536" ht="38" customHeight="1">
      <x:c r="A536" s="6" t="str">
        <x:v>1015004_6</x:v>
      </x:c>
      <x:c r="B536" s="6" t="str">
        <x:v>1015</x:v>
      </x:c>
      <x:c r="C536" s="6" t="str">
        <x:v>1015004</x:v>
      </x:c>
      <x:c r="D536" s="6" t="str"/>
      <x:c r="E536" s="6" t="n">
        <x:v>6</x:v>
      </x:c>
      <x:c r="F536" s="6" t="n">
        <x:v>4</x:v>
      </x:c>
      <x:c r="G536" s="6" t="n">
        <x:v>0</x:v>
      </x:c>
      <x:c r="H536" s="7" t="str"/>
      <x:c r="I536" s="7" t="str">
        <x:v>[{"id": "2", "num": 30000}, {"id": "110192", "num": 7}, {"id": "111002", "num": 6}]</x:v>
      </x:c>
      <x:c r="J536" s="6" t="str">
        <x:v>https://raw.githubusercontent.com/Mar-7th/StarRailRes/dbe8cdfcfb0bf657b9fe1cf92d5537f118ccb487/index_new/cn/character_skill_trees.json</x:v>
      </x:c>
    </x:row>
    <x:row r="537" ht="38" customHeight="1">
      <x:c r="A537" s="6" t="str">
        <x:v>1015004_7</x:v>
      </x:c>
      <x:c r="B537" s="6" t="str">
        <x:v>1015</x:v>
      </x:c>
      <x:c r="C537" s="6" t="str">
        <x:v>1015004</x:v>
      </x:c>
      <x:c r="D537" s="6" t="str"/>
      <x:c r="E537" s="6" t="n">
        <x:v>7</x:v>
      </x:c>
      <x:c r="F537" s="6" t="n">
        <x:v>5</x:v>
      </x:c>
      <x:c r="G537" s="6" t="n">
        <x:v>0</x:v>
      </x:c>
      <x:c r="H537" s="7" t="str"/>
      <x:c r="I537" s="7" t="str">
        <x:v>[{"id": "2", "num": 45000}, {"id": "110193", "num": 3}, {"id": "111003", "num": 3}]</x:v>
      </x:c>
      <x:c r="J537" s="6" t="str">
        <x:v>https://raw.githubusercontent.com/Mar-7th/StarRailRes/dbe8cdfcfb0bf657b9fe1cf92d5537f118ccb487/index_new/cn/character_skill_trees.json</x:v>
      </x:c>
    </x:row>
    <x:row r="538" ht="53" customHeight="1">
      <x:c r="A538" s="6" t="str">
        <x:v>1015004_8</x:v>
      </x:c>
      <x:c r="B538" s="6" t="str">
        <x:v>1015</x:v>
      </x:c>
      <x:c r="C538" s="6" t="str">
        <x:v>1015004</x:v>
      </x:c>
      <x:c r="D538" s="6" t="str"/>
      <x:c r="E538" s="6" t="n">
        <x:v>8</x:v>
      </x:c>
      <x:c r="F538" s="6" t="n">
        <x:v>5</x:v>
      </x:c>
      <x:c r="G538" s="6" t="n">
        <x:v>0</x:v>
      </x:c>
      <x:c r="H538" s="7" t="str"/>
      <x:c r="I538" s="7" t="str">
        <x:v>[{"id": "2", "num": 80000}, {"id": "110193", "num": 5}, {"id": "110502", "num": 1}, {"id": "111003", "num": 4}]</x:v>
      </x:c>
      <x:c r="J538" s="6" t="str">
        <x:v>https://raw.githubusercontent.com/Mar-7th/StarRailRes/dbe8cdfcfb0bf657b9fe1cf92d5537f118ccb487/index_new/cn/character_skill_trees.json</x:v>
      </x:c>
    </x:row>
    <x:row r="539" ht="53" customHeight="1">
      <x:c r="A539" s="6" t="str">
        <x:v>1015004_9</x:v>
      </x:c>
      <x:c r="B539" s="6" t="str">
        <x:v>1015</x:v>
      </x:c>
      <x:c r="C539" s="6" t="str">
        <x:v>1015004</x:v>
      </x:c>
      <x:c r="D539" s="6" t="str"/>
      <x:c r="E539" s="6" t="n">
        <x:v>9</x:v>
      </x:c>
      <x:c r="F539" s="6" t="n">
        <x:v>6</x:v>
      </x:c>
      <x:c r="G539" s="6" t="n">
        <x:v>0</x:v>
      </x:c>
      <x:c r="H539" s="7" t="str"/>
      <x:c r="I539" s="7" t="str">
        <x:v>[{"id": "2", "num": 160000}, {"id": "110193", "num": 8}, {"id": "241", "num": 1}, {"id": "110502", "num": 1}]</x:v>
      </x:c>
      <x:c r="J539" s="6" t="str">
        <x:v>https://raw.githubusercontent.com/Mar-7th/StarRailRes/dbe8cdfcfb0bf657b9fe1cf92d5537f118ccb487/index_new/cn/character_skill_trees.json</x:v>
      </x:c>
    </x:row>
    <x:row r="540" ht="53" customHeight="1">
      <x:c r="A540" s="6" t="str">
        <x:v>1015004_10</x:v>
      </x:c>
      <x:c r="B540" s="6" t="str">
        <x:v>1015</x:v>
      </x:c>
      <x:c r="C540" s="6" t="str">
        <x:v>1015004</x:v>
      </x:c>
      <x:c r="D540" s="6" t="str"/>
      <x:c r="E540" s="6" t="n">
        <x:v>10</x:v>
      </x:c>
      <x:c r="F540" s="6" t="n">
        <x:v>6</x:v>
      </x:c>
      <x:c r="G540" s="6" t="n">
        <x:v>0</x:v>
      </x:c>
      <x:c r="H540" s="7" t="str"/>
      <x:c r="I540" s="7" t="str">
        <x:v>[{"id": "2", "num": 300000}, {"id": "110193", "num": 14}, {"id": "241", "num": 1}, {"id": "110502", "num": 1}]</x:v>
      </x:c>
      <x:c r="J540" s="6" t="str">
        <x:v>https://raw.githubusercontent.com/Mar-7th/StarRailRes/dbe8cdfcfb0bf657b9fe1cf92d5537f118ccb487/index_new/cn/character_skill_trees.json</x:v>
      </x:c>
    </x:row>
    <x:row r="541" ht="20" customHeight="1">
      <x:c r="A541" s="6" t="str">
        <x:v>1015007_1</x:v>
      </x:c>
      <x:c r="B541" s="6" t="str">
        <x:v>1015</x:v>
      </x:c>
      <x:c r="C541" s="6" t="str">
        <x:v>1015007</x:v>
      </x:c>
      <x:c r="D541" s="6" t="str"/>
      <x:c r="E541" s="6" t="n">
        <x:v>1</x:v>
      </x:c>
      <x:c r="F541" s="6" t="n">
        <x:v>0</x:v>
      </x:c>
      <x:c r="G541" s="6" t="n">
        <x:v>0</x:v>
      </x:c>
      <x:c r="H541" s="7" t="str"/>
      <x:c r="I541" s="7" t="str">
        <x:v>[]</x:v>
      </x:c>
      <x:c r="J541" s="6" t="str">
        <x:v>https://raw.githubusercontent.com/Mar-7th/StarRailRes/dbe8cdfcfb0bf657b9fe1cf92d5537f118ccb487/index_new/cn/character_skill_trees.json</x:v>
      </x:c>
    </x:row>
    <x:row r="542" ht="38" customHeight="1">
      <x:c r="A542" s="6" t="str">
        <x:v>1015101_1</x:v>
      </x:c>
      <x:c r="B542" s="6" t="str">
        <x:v>1015</x:v>
      </x:c>
      <x:c r="C542" s="6" t="str">
        <x:v>1015101</x:v>
      </x:c>
      <x:c r="D542" s="6" t="str">
        <x:v>投影魔术</x:v>
      </x:c>
      <x:c r="E542" s="6" t="n">
        <x:v>1</x:v>
      </x:c>
      <x:c r="F542" s="6" t="n">
        <x:v>2</x:v>
      </x:c>
      <x:c r="G542" s="6" t="n">
        <x:v>0</x:v>
      </x:c>
      <x:c r="H542" s="7" t="str">
        <x:v>Archer在场时，战技点上限额外增加#1[i]点。</x:v>
      </x:c>
      <x:c r="I542" s="7" t="str">
        <x:v>[{"id": "2", "num": 5000}, {"id": "110191", "num": 3}, {"id": "110502", "num": 1}]</x:v>
      </x:c>
      <x:c r="J542" s="6" t="str">
        <x:v>https://raw.githubusercontent.com/Mar-7th/StarRailRes/dbe8cdfcfb0bf657b9fe1cf92d5537f118ccb487/index_new/cn/character_skill_trees.json</x:v>
      </x:c>
    </x:row>
    <x:row r="543" ht="53" customHeight="1">
      <x:c r="A543" s="6" t="str">
        <x:v>1015102_1</x:v>
      </x:c>
      <x:c r="B543" s="6" t="str">
        <x:v>1015</x:v>
      </x:c>
      <x:c r="C543" s="6" t="str">
        <x:v>1015102</x:v>
      </x:c>
      <x:c r="D543" s="6" t="str">
        <x:v>正义伙伴</x:v>
      </x:c>
      <x:c r="E543" s="6" t="n">
        <x:v>1</x:v>
      </x:c>
      <x:c r="F543" s="6" t="n">
        <x:v>4</x:v>
      </x:c>
      <x:c r="G543" s="6" t="n">
        <x:v>0</x:v>
      </x:c>
      <x:c r="H543" s="7" t="str">
        <x:v>Archer进入战斗时获得#1[i]点充能。</x:v>
      </x:c>
      <x:c r="I543" s="7" t="str">
        <x:v>[{"id": "2", "num": 20000}, {"id": "110192", "num": 5}, {"id": "241", "num": 1}, {"id": "110502", "num": 1}]</x:v>
      </x:c>
      <x:c r="J543" s="6" t="str">
        <x:v>https://raw.githubusercontent.com/Mar-7th/StarRailRes/dbe8cdfcfb0bf657b9fe1cf92d5537f118ccb487/index_new/cn/character_skill_trees.json</x:v>
      </x:c>
    </x:row>
    <x:row r="544" ht="53" customHeight="1">
      <x:c r="A544" s="6" t="str">
        <x:v>1015103_1</x:v>
      </x:c>
      <x:c r="B544" s="6" t="str">
        <x:v>1015</x:v>
      </x:c>
      <x:c r="C544" s="6" t="str">
        <x:v>1015103</x:v>
      </x:c>
      <x:c r="D544" s="6" t="str">
        <x:v>守护者</x:v>
      </x:c>
      <x:c r="E544" s="6" t="n">
        <x:v>1</x:v>
      </x:c>
      <x:c r="F544" s="6" t="n">
        <x:v>6</x:v>
      </x:c>
      <x:c r="G544" s="6" t="n">
        <x:v>0</x:v>
      </x:c>
      <x:c r="H544" s="7" t="str">
        <x:v>我方获得战技点后，若战技点大于等于#3[i]点，Archer的暴击伤害提高#1[i]%，持续#2[i]回合。</x:v>
      </x:c>
      <x:c r="I544" s="7" t="str">
        <x:v>[{"id": "2", "num": 160000}, {"id": "110193", "num": 8}, {"id": "241", "num": 1}, {"id": "110502", "num": 1}]</x:v>
      </x:c>
      <x:c r="J544" s="6" t="str">
        <x:v>https://raw.githubusercontent.com/Mar-7th/StarRailRes/dbe8cdfcfb0bf657b9fe1cf92d5537f118ccb487/index_new/cn/character_skill_trees.json</x:v>
      </x:c>
    </x:row>
    <x:row r="545" ht="38" customHeight="1">
      <x:c r="A545" s="6" t="str">
        <x:v>1015201_1</x:v>
      </x:c>
      <x:c r="B545" s="6" t="str">
        <x:v>1015</x:v>
      </x:c>
      <x:c r="C545" s="6" t="str">
        <x:v>1015201</x:v>
      </x:c>
      <x:c r="D545" s="6" t="str">
        <x:v>伤害强化•量子</x:v>
      </x:c>
      <x:c r="E545" s="6" t="n">
        <x:v>1</x:v>
      </x:c>
      <x:c r="F545" s="6" t="n">
        <x:v>0</x:v>
      </x:c>
      <x:c r="G545" s="6" t="n">
        <x:v>1</x:v>
      </x:c>
      <x:c r="H545" s="7" t="str"/>
      <x:c r="I545" s="7" t="str">
        <x:v>[{"id": "2", "num": 2500}, {"id": "111001", "num": 2}]</x:v>
      </x:c>
      <x:c r="J545" s="6" t="str">
        <x:v>https://raw.githubusercontent.com/Mar-7th/StarRailRes/dbe8cdfcfb0bf657b9fe1cf92d5537f118ccb487/index_new/cn/character_skill_trees.json</x:v>
      </x:c>
    </x:row>
    <x:row r="546" ht="38" customHeight="1">
      <x:c r="A546" s="6" t="str">
        <x:v>1015202_1</x:v>
      </x:c>
      <x:c r="B546" s="6" t="str">
        <x:v>1015</x:v>
      </x:c>
      <x:c r="C546" s="6" t="str">
        <x:v>1015202</x:v>
      </x:c>
      <x:c r="D546" s="6" t="str">
        <x:v>攻击强化</x:v>
      </x:c>
      <x:c r="E546" s="6" t="n">
        <x:v>1</x:v>
      </x:c>
      <x:c r="F546" s="6" t="n">
        <x:v>2</x:v>
      </x:c>
      <x:c r="G546" s="6" t="n">
        <x:v>0</x:v>
      </x:c>
      <x:c r="H546" s="7" t="str"/>
      <x:c r="I546" s="7" t="str">
        <x:v>[{"id": "2", "num": 5000}, {"id": "110191", "num": 3}, {"id": "111001", "num": 6}]</x:v>
      </x:c>
      <x:c r="J546" s="6" t="str">
        <x:v>https://raw.githubusercontent.com/Mar-7th/StarRailRes/dbe8cdfcfb0bf657b9fe1cf92d5537f118ccb487/index_new/cn/character_skill_trees.json</x:v>
      </x:c>
    </x:row>
    <x:row r="547" ht="38" customHeight="1">
      <x:c r="A547" s="6" t="str">
        <x:v>1015203_1</x:v>
      </x:c>
      <x:c r="B547" s="6" t="str">
        <x:v>1015</x:v>
      </x:c>
      <x:c r="C547" s="6" t="str">
        <x:v>1015203</x:v>
      </x:c>
      <x:c r="D547" s="6" t="str">
        <x:v>伤害强化•量子</x:v>
      </x:c>
      <x:c r="E547" s="6" t="n">
        <x:v>1</x:v>
      </x:c>
      <x:c r="F547" s="6" t="n">
        <x:v>3</x:v>
      </x:c>
      <x:c r="G547" s="6" t="n">
        <x:v>0</x:v>
      </x:c>
      <x:c r="H547" s="7" t="str"/>
      <x:c r="I547" s="7" t="str">
        <x:v>[{"id": "2", "num": 10000}, {"id": "110192", "num": 3}, {"id": "111002", "num": 3}]</x:v>
      </x:c>
      <x:c r="J547" s="6" t="str">
        <x:v>https://raw.githubusercontent.com/Mar-7th/StarRailRes/dbe8cdfcfb0bf657b9fe1cf92d5537f118ccb487/index_new/cn/character_skill_trees.json</x:v>
      </x:c>
    </x:row>
    <x:row r="548" ht="38" customHeight="1">
      <x:c r="A548" s="6" t="str">
        <x:v>1015204_1</x:v>
      </x:c>
      <x:c r="B548" s="6" t="str">
        <x:v>1015</x:v>
      </x:c>
      <x:c r="C548" s="6" t="str">
        <x:v>1015204</x:v>
      </x:c>
      <x:c r="D548" s="6" t="str">
        <x:v>暴击率强化</x:v>
      </x:c>
      <x:c r="E548" s="6" t="n">
        <x:v>1</x:v>
      </x:c>
      <x:c r="F548" s="6" t="n">
        <x:v>3</x:v>
      </x:c>
      <x:c r="G548" s="6" t="n">
        <x:v>0</x:v>
      </x:c>
      <x:c r="H548" s="7" t="str"/>
      <x:c r="I548" s="7" t="str">
        <x:v>[{"id": "2", "num": 10000}, {"id": "110192", "num": 3}, {"id": "111002", "num": 3}]</x:v>
      </x:c>
      <x:c r="J548" s="6" t="str">
        <x:v>https://raw.githubusercontent.com/Mar-7th/StarRailRes/dbe8cdfcfb0bf657b9fe1cf92d5537f118ccb487/index_new/cn/character_skill_trees.json</x:v>
      </x:c>
    </x:row>
    <x:row r="549" ht="38" customHeight="1">
      <x:c r="A549" s="6" t="str">
        <x:v>1015205_1</x:v>
      </x:c>
      <x:c r="B549" s="6" t="str">
        <x:v>1015</x:v>
      </x:c>
      <x:c r="C549" s="6" t="str">
        <x:v>1015205</x:v>
      </x:c>
      <x:c r="D549" s="6" t="str">
        <x:v>伤害强化•量子</x:v>
      </x:c>
      <x:c r="E549" s="6" t="n">
        <x:v>1</x:v>
      </x:c>
      <x:c r="F549" s="6" t="n">
        <x:v>4</x:v>
      </x:c>
      <x:c r="G549" s="6" t="n">
        <x:v>0</x:v>
      </x:c>
      <x:c r="H549" s="7" t="str"/>
      <x:c r="I549" s="7" t="str">
        <x:v>[{"id": "2", "num": 20000}, {"id": "110192", "num": 5}, {"id": "111002", "num": 4}]</x:v>
      </x:c>
      <x:c r="J549" s="6" t="str">
        <x:v>https://raw.githubusercontent.com/Mar-7th/StarRailRes/dbe8cdfcfb0bf657b9fe1cf92d5537f118ccb487/index_new/cn/character_skill_trees.json</x:v>
      </x:c>
    </x:row>
    <x:row r="550" ht="38" customHeight="1">
      <x:c r="A550" s="6" t="str">
        <x:v>1015206_1</x:v>
      </x:c>
      <x:c r="B550" s="6" t="str">
        <x:v>1015</x:v>
      </x:c>
      <x:c r="C550" s="6" t="str">
        <x:v>1015206</x:v>
      </x:c>
      <x:c r="D550" s="6" t="str">
        <x:v>攻击强化</x:v>
      </x:c>
      <x:c r="E550" s="6" t="n">
        <x:v>1</x:v>
      </x:c>
      <x:c r="F550" s="6" t="n">
        <x:v>5</x:v>
      </x:c>
      <x:c r="G550" s="6" t="n">
        <x:v>0</x:v>
      </x:c>
      <x:c r="H550" s="7" t="str"/>
      <x:c r="I550" s="7" t="str">
        <x:v>[{"id": "2", "num": 45000}, {"id": "110193", "num": 3}, {"id": "111003", "num": 3}]</x:v>
      </x:c>
      <x:c r="J550" s="6" t="str">
        <x:v>https://raw.githubusercontent.com/Mar-7th/StarRailRes/dbe8cdfcfb0bf657b9fe1cf92d5537f118ccb487/index_new/cn/character_skill_trees.json</x:v>
      </x:c>
    </x:row>
    <x:row r="551" ht="38" customHeight="1">
      <x:c r="A551" s="6" t="str">
        <x:v>1015207_1</x:v>
      </x:c>
      <x:c r="B551" s="6" t="str">
        <x:v>1015</x:v>
      </x:c>
      <x:c r="C551" s="6" t="str">
        <x:v>1015207</x:v>
      </x:c>
      <x:c r="D551" s="6" t="str">
        <x:v>伤害强化•量子</x:v>
      </x:c>
      <x:c r="E551" s="6" t="n">
        <x:v>1</x:v>
      </x:c>
      <x:c r="F551" s="6" t="n">
        <x:v>5</x:v>
      </x:c>
      <x:c r="G551" s="6" t="n">
        <x:v>0</x:v>
      </x:c>
      <x:c r="H551" s="7" t="str"/>
      <x:c r="I551" s="7" t="str">
        <x:v>[{"id": "2", "num": 45000}, {"id": "110193", "num": 3}, {"id": "111003", "num": 3}]</x:v>
      </x:c>
      <x:c r="J551" s="6" t="str">
        <x:v>https://raw.githubusercontent.com/Mar-7th/StarRailRes/dbe8cdfcfb0bf657b9fe1cf92d5537f118ccb487/index_new/cn/character_skill_trees.json</x:v>
      </x:c>
    </x:row>
    <x:row r="552" ht="38" customHeight="1">
      <x:c r="A552" s="6" t="str">
        <x:v>1015208_1</x:v>
      </x:c>
      <x:c r="B552" s="6" t="str">
        <x:v>1015</x:v>
      </x:c>
      <x:c r="C552" s="6" t="str">
        <x:v>1015208</x:v>
      </x:c>
      <x:c r="D552" s="6" t="str">
        <x:v>暴击率强化</x:v>
      </x:c>
      <x:c r="E552" s="6" t="n">
        <x:v>1</x:v>
      </x:c>
      <x:c r="F552" s="6" t="n">
        <x:v>6</x:v>
      </x:c>
      <x:c r="G552" s="6" t="n">
        <x:v>0</x:v>
      </x:c>
      <x:c r="H552" s="7" t="str"/>
      <x:c r="I552" s="7" t="str">
        <x:v>[{"id": "2", "num": 160000}, {"id": "110193", "num": 8}, {"id": "111003", "num": 8}]</x:v>
      </x:c>
      <x:c r="J552" s="6" t="str">
        <x:v>https://raw.githubusercontent.com/Mar-7th/StarRailRes/dbe8cdfcfb0bf657b9fe1cf92d5537f118ccb487/index_new/cn/character_skill_trees.json</x:v>
      </x:c>
    </x:row>
    <x:row r="553" ht="38" customHeight="1">
      <x:c r="A553" s="6" t="str">
        <x:v>1015209_1</x:v>
      </x:c>
      <x:c r="B553" s="6" t="str">
        <x:v>1015</x:v>
      </x:c>
      <x:c r="C553" s="6" t="str">
        <x:v>1015209</x:v>
      </x:c>
      <x:c r="D553" s="6" t="str">
        <x:v>攻击强化</x:v>
      </x:c>
      <x:c r="E553" s="6" t="n">
        <x:v>1</x:v>
      </x:c>
      <x:c r="F553" s="6" t="n">
        <x:v>0</x:v>
      </x:c>
      <x:c r="G553" s="6" t="n">
        <x:v>75</x:v>
      </x:c>
      <x:c r="H553" s="7" t="str"/>
      <x:c r="I553" s="7" t="str">
        <x:v>[{"id": "2", "num": 160000}, {"id": "110193", "num": 8}, {"id": "111003", "num": 8}]</x:v>
      </x:c>
      <x:c r="J553" s="6" t="str">
        <x:v>https://raw.githubusercontent.com/Mar-7th/StarRailRes/dbe8cdfcfb0bf657b9fe1cf92d5537f118ccb487/index_new/cn/character_skill_trees.json</x:v>
      </x:c>
    </x:row>
    <x:row r="554" ht="38" customHeight="1">
      <x:c r="A554" s="6" t="str">
        <x:v>1015210_1</x:v>
      </x:c>
      <x:c r="B554" s="6" t="str">
        <x:v>1015</x:v>
      </x:c>
      <x:c r="C554" s="6" t="str">
        <x:v>1015210</x:v>
      </x:c>
      <x:c r="D554" s="6" t="str">
        <x:v>伤害强化•量子</x:v>
      </x:c>
      <x:c r="E554" s="6" t="n">
        <x:v>1</x:v>
      </x:c>
      <x:c r="F554" s="6" t="n">
        <x:v>0</x:v>
      </x:c>
      <x:c r="G554" s="6" t="n">
        <x:v>80</x:v>
      </x:c>
      <x:c r="H554" s="7" t="str"/>
      <x:c r="I554" s="7" t="str">
        <x:v>[{"id": "2", "num": 160000}, {"id": "110193", "num": 8}, {"id": "111003", "num": 8}]</x:v>
      </x:c>
      <x:c r="J554" s="6" t="str">
        <x:v>https://raw.githubusercontent.com/Mar-7th/StarRailRes/dbe8cdfcfb0bf657b9fe1cf92d5537f118ccb487/index_new/cn/character_skill_trees.json</x:v>
      </x:c>
    </x:row>
    <x:row r="555" ht="20" customHeight="1">
      <x:c r="A555" s="6" t="str">
        <x:v>1101001_1</x:v>
      </x:c>
      <x:c r="B555" s="6" t="str">
        <x:v>1101</x:v>
      </x:c>
      <x:c r="C555" s="6" t="str">
        <x:v>1101001</x:v>
      </x:c>
      <x:c r="D555" s="6" t="str"/>
      <x:c r="E555" s="6" t="n">
        <x:v>1</x:v>
      </x:c>
      <x:c r="F555" s="6" t="n">
        <x:v>0</x:v>
      </x:c>
      <x:c r="G555" s="6" t="n">
        <x:v>0</x:v>
      </x:c>
      <x:c r="H555" s="7" t="str"/>
      <x:c r="I555" s="7" t="str">
        <x:v>[]</x:v>
      </x:c>
      <x:c r="J555" s="6" t="str">
        <x:v>https://raw.githubusercontent.com/Mar-7th/StarRailRes/dbe8cdfcfb0bf657b9fe1cf92d5537f118ccb487/index_new/cn/character_skill_trees.json</x:v>
      </x:c>
    </x:row>
    <x:row r="556" ht="38" customHeight="1">
      <x:c r="A556" s="6" t="str">
        <x:v>1101001_2</x:v>
      </x:c>
      <x:c r="B556" s="6" t="str">
        <x:v>1101</x:v>
      </x:c>
      <x:c r="C556" s="6" t="str">
        <x:v>1101001</x:v>
      </x:c>
      <x:c r="D556" s="6" t="str"/>
      <x:c r="E556" s="6" t="n">
        <x:v>2</x:v>
      </x:c>
      <x:c r="F556" s="6" t="n">
        <x:v>2</x:v>
      </x:c>
      <x:c r="G556" s="6" t="n">
        <x:v>0</x:v>
      </x:c>
      <x:c r="H556" s="7" t="str"/>
      <x:c r="I556" s="7" t="str">
        <x:v>[{"id": "2", "num": 5000}, {"id": "110161", "num": 3}, {"id": "112001", "num": 6}]</x:v>
      </x:c>
      <x:c r="J556" s="6" t="str">
        <x:v>https://raw.githubusercontent.com/Mar-7th/StarRailRes/dbe8cdfcfb0bf657b9fe1cf92d5537f118ccb487/index_new/cn/character_skill_trees.json</x:v>
      </x:c>
    </x:row>
    <x:row r="557" ht="38" customHeight="1">
      <x:c r="A557" s="6" t="str">
        <x:v>1101001_3</x:v>
      </x:c>
      <x:c r="B557" s="6" t="str">
        <x:v>1101</x:v>
      </x:c>
      <x:c r="C557" s="6" t="str">
        <x:v>1101001</x:v>
      </x:c>
      <x:c r="D557" s="6" t="str"/>
      <x:c r="E557" s="6" t="n">
        <x:v>3</x:v>
      </x:c>
      <x:c r="F557" s="6" t="n">
        <x:v>3</x:v>
      </x:c>
      <x:c r="G557" s="6" t="n">
        <x:v>0</x:v>
      </x:c>
      <x:c r="H557" s="7" t="str"/>
      <x:c r="I557" s="7" t="str">
        <x:v>[{"id": "2", "num": 10000}, {"id": "110162", "num": 3}, {"id": "112002", "num": 3}]</x:v>
      </x:c>
      <x:c r="J557" s="6" t="str">
        <x:v>https://raw.githubusercontent.com/Mar-7th/StarRailRes/dbe8cdfcfb0bf657b9fe1cf92d5537f118ccb487/index_new/cn/character_skill_trees.json</x:v>
      </x:c>
    </x:row>
    <x:row r="558" ht="38" customHeight="1">
      <x:c r="A558" s="6" t="str">
        <x:v>1101001_4</x:v>
      </x:c>
      <x:c r="B558" s="6" t="str">
        <x:v>1101</x:v>
      </x:c>
      <x:c r="C558" s="6" t="str">
        <x:v>1101001</x:v>
      </x:c>
      <x:c r="D558" s="6" t="str"/>
      <x:c r="E558" s="6" t="n">
        <x:v>4</x:v>
      </x:c>
      <x:c r="F558" s="6" t="n">
        <x:v>4</x:v>
      </x:c>
      <x:c r="G558" s="6" t="n">
        <x:v>0</x:v>
      </x:c>
      <x:c r="H558" s="7" t="str"/>
      <x:c r="I558" s="7" t="str">
        <x:v>[{"id": "2", "num": 20000}, {"id": "110162", "num": 5}, {"id": "112002", "num": 4}]</x:v>
      </x:c>
      <x:c r="J558" s="6" t="str">
        <x:v>https://raw.githubusercontent.com/Mar-7th/StarRailRes/dbe8cdfcfb0bf657b9fe1cf92d5537f118ccb487/index_new/cn/character_skill_trees.json</x:v>
      </x:c>
    </x:row>
    <x:row r="559" ht="38" customHeight="1">
      <x:c r="A559" s="6" t="str">
        <x:v>1101001_5</x:v>
      </x:c>
      <x:c r="B559" s="6" t="str">
        <x:v>1101</x:v>
      </x:c>
      <x:c r="C559" s="6" t="str">
        <x:v>1101001</x:v>
      </x:c>
      <x:c r="D559" s="6" t="str"/>
      <x:c r="E559" s="6" t="n">
        <x:v>5</x:v>
      </x:c>
      <x:c r="F559" s="6" t="n">
        <x:v>5</x:v>
      </x:c>
      <x:c r="G559" s="6" t="n">
        <x:v>0</x:v>
      </x:c>
      <x:c r="H559" s="7" t="str"/>
      <x:c r="I559" s="7" t="str">
        <x:v>[{"id": "2", "num": 45000}, {"id": "110163", "num": 3}, {"id": "112003", "num": 3}]</x:v>
      </x:c>
      <x:c r="J559" s="6" t="str">
        <x:v>https://raw.githubusercontent.com/Mar-7th/StarRailRes/dbe8cdfcfb0bf657b9fe1cf92d5537f118ccb487/index_new/cn/character_skill_trees.json</x:v>
      </x:c>
    </x:row>
    <x:row r="560" ht="38" customHeight="1">
      <x:c r="A560" s="6" t="str">
        <x:v>1101001_6</x:v>
      </x:c>
      <x:c r="B560" s="6" t="str">
        <x:v>1101</x:v>
      </x:c>
      <x:c r="C560" s="6" t="str">
        <x:v>1101001</x:v>
      </x:c>
      <x:c r="D560" s="6" t="str"/>
      <x:c r="E560" s="6" t="n">
        <x:v>6</x:v>
      </x:c>
      <x:c r="F560" s="6" t="n">
        <x:v>6</x:v>
      </x:c>
      <x:c r="G560" s="6" t="n">
        <x:v>0</x:v>
      </x:c>
      <x:c r="H560" s="7" t="str"/>
      <x:c r="I560" s="7" t="str">
        <x:v>[{"id": "2", "num": 160000}, {"id": "110163", "num": 8}, {"id": "112003", "num": 4}]</x:v>
      </x:c>
      <x:c r="J560" s="6" t="str">
        <x:v>https://raw.githubusercontent.com/Mar-7th/StarRailRes/dbe8cdfcfb0bf657b9fe1cf92d5537f118ccb487/index_new/cn/character_skill_trees.json</x:v>
      </x:c>
    </x:row>
    <x:row r="561" ht="20" customHeight="1">
      <x:c r="A561" s="6" t="str">
        <x:v>1101002_1</x:v>
      </x:c>
      <x:c r="B561" s="6" t="str">
        <x:v>1101</x:v>
      </x:c>
      <x:c r="C561" s="6" t="str">
        <x:v>1101002</x:v>
      </x:c>
      <x:c r="D561" s="6" t="str"/>
      <x:c r="E561" s="6" t="n">
        <x:v>1</x:v>
      </x:c>
      <x:c r="F561" s="6" t="n">
        <x:v>0</x:v>
      </x:c>
      <x:c r="G561" s="6" t="n">
        <x:v>0</x:v>
      </x:c>
      <x:c r="H561" s="7" t="str"/>
      <x:c r="I561" s="7" t="str">
        <x:v>[]</x:v>
      </x:c>
      <x:c r="J561" s="6" t="str">
        <x:v>https://raw.githubusercontent.com/Mar-7th/StarRailRes/dbe8cdfcfb0bf657b9fe1cf92d5537f118ccb487/index_new/cn/character_skill_trees.json</x:v>
      </x:c>
    </x:row>
    <x:row r="562" ht="38" customHeight="1">
      <x:c r="A562" s="6" t="str">
        <x:v>1101002_2</x:v>
      </x:c>
      <x:c r="B562" s="6" t="str">
        <x:v>1101</x:v>
      </x:c>
      <x:c r="C562" s="6" t="str">
        <x:v>1101002</x:v>
      </x:c>
      <x:c r="D562" s="6" t="str"/>
      <x:c r="E562" s="6" t="n">
        <x:v>2</x:v>
      </x:c>
      <x:c r="F562" s="6" t="n">
        <x:v>1</x:v>
      </x:c>
      <x:c r="G562" s="6" t="n">
        <x:v>0</x:v>
      </x:c>
      <x:c r="H562" s="7" t="str"/>
      <x:c r="I562" s="7" t="str">
        <x:v>[{"id": "2", "num": 2500}, {"id": "112001", "num": 3}]</x:v>
      </x:c>
      <x:c r="J562" s="6" t="str">
        <x:v>https://raw.githubusercontent.com/Mar-7th/StarRailRes/dbe8cdfcfb0bf657b9fe1cf92d5537f118ccb487/index_new/cn/character_skill_trees.json</x:v>
      </x:c>
    </x:row>
    <x:row r="563" ht="38" customHeight="1">
      <x:c r="A563" s="6" t="str">
        <x:v>1101002_3</x:v>
      </x:c>
      <x:c r="B563" s="6" t="str">
        <x:v>1101</x:v>
      </x:c>
      <x:c r="C563" s="6" t="str">
        <x:v>1101002</x:v>
      </x:c>
      <x:c r="D563" s="6" t="str"/>
      <x:c r="E563" s="6" t="n">
        <x:v>3</x:v>
      </x:c>
      <x:c r="F563" s="6" t="n">
        <x:v>2</x:v>
      </x:c>
      <x:c r="G563" s="6" t="n">
        <x:v>0</x:v>
      </x:c>
      <x:c r="H563" s="7" t="str"/>
      <x:c r="I563" s="7" t="str">
        <x:v>[{"id": "2", "num": 5000}, {"id": "110161", "num": 3}, {"id": "112001", "num": 6}]</x:v>
      </x:c>
      <x:c r="J563" s="6" t="str">
        <x:v>https://raw.githubusercontent.com/Mar-7th/StarRailRes/dbe8cdfcfb0bf657b9fe1cf92d5537f118ccb487/index_new/cn/character_skill_trees.json</x:v>
      </x:c>
    </x:row>
    <x:row r="564" ht="38" customHeight="1">
      <x:c r="A564" s="6" t="str">
        <x:v>1101002_4</x:v>
      </x:c>
      <x:c r="B564" s="6" t="str">
        <x:v>1101</x:v>
      </x:c>
      <x:c r="C564" s="6" t="str">
        <x:v>1101002</x:v>
      </x:c>
      <x:c r="D564" s="6" t="str"/>
      <x:c r="E564" s="6" t="n">
        <x:v>4</x:v>
      </x:c>
      <x:c r="F564" s="6" t="n">
        <x:v>3</x:v>
      </x:c>
      <x:c r="G564" s="6" t="n">
        <x:v>0</x:v>
      </x:c>
      <x:c r="H564" s="7" t="str"/>
      <x:c r="I564" s="7" t="str">
        <x:v>[{"id": "2", "num": 10000}, {"id": "110162", "num": 3}, {"id": "112002", "num": 3}]</x:v>
      </x:c>
      <x:c r="J564" s="6" t="str">
        <x:v>https://raw.githubusercontent.com/Mar-7th/StarRailRes/dbe8cdfcfb0bf657b9fe1cf92d5537f118ccb487/index_new/cn/character_skill_trees.json</x:v>
      </x:c>
    </x:row>
    <x:row r="565" ht="38" customHeight="1">
      <x:c r="A565" s="6" t="str">
        <x:v>1101002_5</x:v>
      </x:c>
      <x:c r="B565" s="6" t="str">
        <x:v>1101</x:v>
      </x:c>
      <x:c r="C565" s="6" t="str">
        <x:v>1101002</x:v>
      </x:c>
      <x:c r="D565" s="6" t="str"/>
      <x:c r="E565" s="6" t="n">
        <x:v>5</x:v>
      </x:c>
      <x:c r="F565" s="6" t="n">
        <x:v>4</x:v>
      </x:c>
      <x:c r="G565" s="6" t="n">
        <x:v>0</x:v>
      </x:c>
      <x:c r="H565" s="7" t="str"/>
      <x:c r="I565" s="7" t="str">
        <x:v>[{"id": "2", "num": 20000}, {"id": "110162", "num": 5}, {"id": "112002", "num": 4}]</x:v>
      </x:c>
      <x:c r="J565" s="6" t="str">
        <x:v>https://raw.githubusercontent.com/Mar-7th/StarRailRes/dbe8cdfcfb0bf657b9fe1cf92d5537f118ccb487/index_new/cn/character_skill_trees.json</x:v>
      </x:c>
    </x:row>
    <x:row r="566" ht="38" customHeight="1">
      <x:c r="A566" s="6" t="str">
        <x:v>1101002_6</x:v>
      </x:c>
      <x:c r="B566" s="6" t="str">
        <x:v>1101</x:v>
      </x:c>
      <x:c r="C566" s="6" t="str">
        <x:v>1101002</x:v>
      </x:c>
      <x:c r="D566" s="6" t="str"/>
      <x:c r="E566" s="6" t="n">
        <x:v>6</x:v>
      </x:c>
      <x:c r="F566" s="6" t="n">
        <x:v>4</x:v>
      </x:c>
      <x:c r="G566" s="6" t="n">
        <x:v>0</x:v>
      </x:c>
      <x:c r="H566" s="7" t="str"/>
      <x:c r="I566" s="7" t="str">
        <x:v>[{"id": "2", "num": 30000}, {"id": "110162", "num": 7}, {"id": "112002", "num": 6}]</x:v>
      </x:c>
      <x:c r="J566" s="6" t="str">
        <x:v>https://raw.githubusercontent.com/Mar-7th/StarRailRes/dbe8cdfcfb0bf657b9fe1cf92d5537f118ccb487/index_new/cn/character_skill_trees.json</x:v>
      </x:c>
    </x:row>
    <x:row r="567" ht="38" customHeight="1">
      <x:c r="A567" s="6" t="str">
        <x:v>1101002_7</x:v>
      </x:c>
      <x:c r="B567" s="6" t="str">
        <x:v>1101</x:v>
      </x:c>
      <x:c r="C567" s="6" t="str">
        <x:v>1101002</x:v>
      </x:c>
      <x:c r="D567" s="6" t="str"/>
      <x:c r="E567" s="6" t="n">
        <x:v>7</x:v>
      </x:c>
      <x:c r="F567" s="6" t="n">
        <x:v>5</x:v>
      </x:c>
      <x:c r="G567" s="6" t="n">
        <x:v>0</x:v>
      </x:c>
      <x:c r="H567" s="7" t="str"/>
      <x:c r="I567" s="7" t="str">
        <x:v>[{"id": "2", "num": 45000}, {"id": "110163", "num": 3}, {"id": "112003", "num": 3}]</x:v>
      </x:c>
      <x:c r="J567" s="6" t="str">
        <x:v>https://raw.githubusercontent.com/Mar-7th/StarRailRes/dbe8cdfcfb0bf657b9fe1cf92d5537f118ccb487/index_new/cn/character_skill_trees.json</x:v>
      </x:c>
    </x:row>
    <x:row r="568" ht="53" customHeight="1">
      <x:c r="A568" s="6" t="str">
        <x:v>1101002_8</x:v>
      </x:c>
      <x:c r="B568" s="6" t="str">
        <x:v>1101</x:v>
      </x:c>
      <x:c r="C568" s="6" t="str">
        <x:v>1101002</x:v>
      </x:c>
      <x:c r="D568" s="6" t="str"/>
      <x:c r="E568" s="6" t="n">
        <x:v>8</x:v>
      </x:c>
      <x:c r="F568" s="6" t="n">
        <x:v>5</x:v>
      </x:c>
      <x:c r="G568" s="6" t="n">
        <x:v>0</x:v>
      </x:c>
      <x:c r="H568" s="7" t="str"/>
      <x:c r="I568" s="7" t="str">
        <x:v>[{"id": "2", "num": 80000}, {"id": "110163", "num": 5}, {"id": "110502", "num": 1}, {"id": "112003", "num": 4}]</x:v>
      </x:c>
      <x:c r="J568" s="6" t="str">
        <x:v>https://raw.githubusercontent.com/Mar-7th/StarRailRes/dbe8cdfcfb0bf657b9fe1cf92d5537f118ccb487/index_new/cn/character_skill_trees.json</x:v>
      </x:c>
    </x:row>
    <x:row r="569" ht="53" customHeight="1">
      <x:c r="A569" s="6" t="str">
        <x:v>1101002_9</x:v>
      </x:c>
      <x:c r="B569" s="6" t="str">
        <x:v>1101</x:v>
      </x:c>
      <x:c r="C569" s="6" t="str">
        <x:v>1101002</x:v>
      </x:c>
      <x:c r="D569" s="6" t="str"/>
      <x:c r="E569" s="6" t="n">
        <x:v>9</x:v>
      </x:c>
      <x:c r="F569" s="6" t="n">
        <x:v>6</x:v>
      </x:c>
      <x:c r="G569" s="6" t="n">
        <x:v>0</x:v>
      </x:c>
      <x:c r="H569" s="7" t="str"/>
      <x:c r="I569" s="7" t="str">
        <x:v>[{"id": "2", "num": 160000}, {"id": "110163", "num": 8}, {"id": "241", "num": 1}, {"id": "110502", "num": 1}]</x:v>
      </x:c>
      <x:c r="J569" s="6" t="str">
        <x:v>https://raw.githubusercontent.com/Mar-7th/StarRailRes/dbe8cdfcfb0bf657b9fe1cf92d5537f118ccb487/index_new/cn/character_skill_trees.json</x:v>
      </x:c>
    </x:row>
    <x:row r="570" ht="53" customHeight="1">
      <x:c r="A570" s="6" t="str">
        <x:v>1101002_10</x:v>
      </x:c>
      <x:c r="B570" s="6" t="str">
        <x:v>1101</x:v>
      </x:c>
      <x:c r="C570" s="6" t="str">
        <x:v>1101002</x:v>
      </x:c>
      <x:c r="D570" s="6" t="str"/>
      <x:c r="E570" s="6" t="n">
        <x:v>10</x:v>
      </x:c>
      <x:c r="F570" s="6" t="n">
        <x:v>6</x:v>
      </x:c>
      <x:c r="G570" s="6" t="n">
        <x:v>0</x:v>
      </x:c>
      <x:c r="H570" s="7" t="str"/>
      <x:c r="I570" s="7" t="str">
        <x:v>[{"id": "2", "num": 300000}, {"id": "110163", "num": 14}, {"id": "241", "num": 1}, {"id": "110502", "num": 1}]</x:v>
      </x:c>
      <x:c r="J570" s="6" t="str">
        <x:v>https://raw.githubusercontent.com/Mar-7th/StarRailRes/dbe8cdfcfb0bf657b9fe1cf92d5537f118ccb487/index_new/cn/character_skill_trees.json</x:v>
      </x:c>
    </x:row>
    <x:row r="571" ht="20" customHeight="1">
      <x:c r="A571" s="6" t="str">
        <x:v>1101003_1</x:v>
      </x:c>
      <x:c r="B571" s="6" t="str">
        <x:v>1101</x:v>
      </x:c>
      <x:c r="C571" s="6" t="str">
        <x:v>1101003</x:v>
      </x:c>
      <x:c r="D571" s="6" t="str"/>
      <x:c r="E571" s="6" t="n">
        <x:v>1</x:v>
      </x:c>
      <x:c r="F571" s="6" t="n">
        <x:v>0</x:v>
      </x:c>
      <x:c r="G571" s="6" t="n">
        <x:v>0</x:v>
      </x:c>
      <x:c r="H571" s="7" t="str"/>
      <x:c r="I571" s="7" t="str">
        <x:v>[]</x:v>
      </x:c>
      <x:c r="J571" s="6" t="str">
        <x:v>https://raw.githubusercontent.com/Mar-7th/StarRailRes/dbe8cdfcfb0bf657b9fe1cf92d5537f118ccb487/index_new/cn/character_skill_trees.json</x:v>
      </x:c>
    </x:row>
    <x:row r="572" ht="38" customHeight="1">
      <x:c r="A572" s="6" t="str">
        <x:v>1101003_2</x:v>
      </x:c>
      <x:c r="B572" s="6" t="str">
        <x:v>1101</x:v>
      </x:c>
      <x:c r="C572" s="6" t="str">
        <x:v>1101003</x:v>
      </x:c>
      <x:c r="D572" s="6" t="str"/>
      <x:c r="E572" s="6" t="n">
        <x:v>2</x:v>
      </x:c>
      <x:c r="F572" s="6" t="n">
        <x:v>1</x:v>
      </x:c>
      <x:c r="G572" s="6" t="n">
        <x:v>0</x:v>
      </x:c>
      <x:c r="H572" s="7" t="str"/>
      <x:c r="I572" s="7" t="str">
        <x:v>[{"id": "2", "num": 2500}, {"id": "112001", "num": 3}]</x:v>
      </x:c>
      <x:c r="J572" s="6" t="str">
        <x:v>https://raw.githubusercontent.com/Mar-7th/StarRailRes/dbe8cdfcfb0bf657b9fe1cf92d5537f118ccb487/index_new/cn/character_skill_trees.json</x:v>
      </x:c>
    </x:row>
    <x:row r="573" ht="38" customHeight="1">
      <x:c r="A573" s="6" t="str">
        <x:v>1101003_3</x:v>
      </x:c>
      <x:c r="B573" s="6" t="str">
        <x:v>1101</x:v>
      </x:c>
      <x:c r="C573" s="6" t="str">
        <x:v>1101003</x:v>
      </x:c>
      <x:c r="D573" s="6" t="str"/>
      <x:c r="E573" s="6" t="n">
        <x:v>3</x:v>
      </x:c>
      <x:c r="F573" s="6" t="n">
        <x:v>2</x:v>
      </x:c>
      <x:c r="G573" s="6" t="n">
        <x:v>0</x:v>
      </x:c>
      <x:c r="H573" s="7" t="str"/>
      <x:c r="I573" s="7" t="str">
        <x:v>[{"id": "2", "num": 5000}, {"id": "110161", "num": 3}, {"id": "112001", "num": 6}]</x:v>
      </x:c>
      <x:c r="J573" s="6" t="str">
        <x:v>https://raw.githubusercontent.com/Mar-7th/StarRailRes/dbe8cdfcfb0bf657b9fe1cf92d5537f118ccb487/index_new/cn/character_skill_trees.json</x:v>
      </x:c>
    </x:row>
    <x:row r="574" ht="38" customHeight="1">
      <x:c r="A574" s="6" t="str">
        <x:v>1101003_4</x:v>
      </x:c>
      <x:c r="B574" s="6" t="str">
        <x:v>1101</x:v>
      </x:c>
      <x:c r="C574" s="6" t="str">
        <x:v>1101003</x:v>
      </x:c>
      <x:c r="D574" s="6" t="str"/>
      <x:c r="E574" s="6" t="n">
        <x:v>4</x:v>
      </x:c>
      <x:c r="F574" s="6" t="n">
        <x:v>3</x:v>
      </x:c>
      <x:c r="G574" s="6" t="n">
        <x:v>0</x:v>
      </x:c>
      <x:c r="H574" s="7" t="str"/>
      <x:c r="I574" s="7" t="str">
        <x:v>[{"id": "2", "num": 10000}, {"id": "110162", "num": 3}, {"id": "112002", "num": 3}]</x:v>
      </x:c>
      <x:c r="J574" s="6" t="str">
        <x:v>https://raw.githubusercontent.com/Mar-7th/StarRailRes/dbe8cdfcfb0bf657b9fe1cf92d5537f118ccb487/index_new/cn/character_skill_trees.json</x:v>
      </x:c>
    </x:row>
    <x:row r="575" ht="38" customHeight="1">
      <x:c r="A575" s="6" t="str">
        <x:v>1101003_5</x:v>
      </x:c>
      <x:c r="B575" s="6" t="str">
        <x:v>1101</x:v>
      </x:c>
      <x:c r="C575" s="6" t="str">
        <x:v>1101003</x:v>
      </x:c>
      <x:c r="D575" s="6" t="str"/>
      <x:c r="E575" s="6" t="n">
        <x:v>5</x:v>
      </x:c>
      <x:c r="F575" s="6" t="n">
        <x:v>4</x:v>
      </x:c>
      <x:c r="G575" s="6" t="n">
        <x:v>0</x:v>
      </x:c>
      <x:c r="H575" s="7" t="str"/>
      <x:c r="I575" s="7" t="str">
        <x:v>[{"id": "2", "num": 20000}, {"id": "110162", "num": 5}, {"id": "112002", "num": 4}]</x:v>
      </x:c>
      <x:c r="J575" s="6" t="str">
        <x:v>https://raw.githubusercontent.com/Mar-7th/StarRailRes/dbe8cdfcfb0bf657b9fe1cf92d5537f118ccb487/index_new/cn/character_skill_trees.json</x:v>
      </x:c>
    </x:row>
    <x:row r="576" ht="38" customHeight="1">
      <x:c r="A576" s="6" t="str">
        <x:v>1101003_6</x:v>
      </x:c>
      <x:c r="B576" s="6" t="str">
        <x:v>1101</x:v>
      </x:c>
      <x:c r="C576" s="6" t="str">
        <x:v>1101003</x:v>
      </x:c>
      <x:c r="D576" s="6" t="str"/>
      <x:c r="E576" s="6" t="n">
        <x:v>6</x:v>
      </x:c>
      <x:c r="F576" s="6" t="n">
        <x:v>4</x:v>
      </x:c>
      <x:c r="G576" s="6" t="n">
        <x:v>0</x:v>
      </x:c>
      <x:c r="H576" s="7" t="str"/>
      <x:c r="I576" s="7" t="str">
        <x:v>[{"id": "2", "num": 30000}, {"id": "110162", "num": 7}, {"id": "112002", "num": 6}]</x:v>
      </x:c>
      <x:c r="J576" s="6" t="str">
        <x:v>https://raw.githubusercontent.com/Mar-7th/StarRailRes/dbe8cdfcfb0bf657b9fe1cf92d5537f118ccb487/index_new/cn/character_skill_trees.json</x:v>
      </x:c>
    </x:row>
    <x:row r="577" ht="38" customHeight="1">
      <x:c r="A577" s="6" t="str">
        <x:v>1101003_7</x:v>
      </x:c>
      <x:c r="B577" s="6" t="str">
        <x:v>1101</x:v>
      </x:c>
      <x:c r="C577" s="6" t="str">
        <x:v>1101003</x:v>
      </x:c>
      <x:c r="D577" s="6" t="str"/>
      <x:c r="E577" s="6" t="n">
        <x:v>7</x:v>
      </x:c>
      <x:c r="F577" s="6" t="n">
        <x:v>5</x:v>
      </x:c>
      <x:c r="G577" s="6" t="n">
        <x:v>0</x:v>
      </x:c>
      <x:c r="H577" s="7" t="str"/>
      <x:c r="I577" s="7" t="str">
        <x:v>[{"id": "2", "num": 45000}, {"id": "110163", "num": 3}, {"id": "112003", "num": 3}]</x:v>
      </x:c>
      <x:c r="J577" s="6" t="str">
        <x:v>https://raw.githubusercontent.com/Mar-7th/StarRailRes/dbe8cdfcfb0bf657b9fe1cf92d5537f118ccb487/index_new/cn/character_skill_trees.json</x:v>
      </x:c>
    </x:row>
    <x:row r="578" ht="53" customHeight="1">
      <x:c r="A578" s="6" t="str">
        <x:v>1101003_8</x:v>
      </x:c>
      <x:c r="B578" s="6" t="str">
        <x:v>1101</x:v>
      </x:c>
      <x:c r="C578" s="6" t="str">
        <x:v>1101003</x:v>
      </x:c>
      <x:c r="D578" s="6" t="str"/>
      <x:c r="E578" s="6" t="n">
        <x:v>8</x:v>
      </x:c>
      <x:c r="F578" s="6" t="n">
        <x:v>5</x:v>
      </x:c>
      <x:c r="G578" s="6" t="n">
        <x:v>0</x:v>
      </x:c>
      <x:c r="H578" s="7" t="str"/>
      <x:c r="I578" s="7" t="str">
        <x:v>[{"id": "2", "num": 80000}, {"id": "110163", "num": 5}, {"id": "110502", "num": 1}, {"id": "112003", "num": 4}]</x:v>
      </x:c>
      <x:c r="J578" s="6" t="str">
        <x:v>https://raw.githubusercontent.com/Mar-7th/StarRailRes/dbe8cdfcfb0bf657b9fe1cf92d5537f118ccb487/index_new/cn/character_skill_trees.json</x:v>
      </x:c>
    </x:row>
    <x:row r="579" ht="53" customHeight="1">
      <x:c r="A579" s="6" t="str">
        <x:v>1101003_9</x:v>
      </x:c>
      <x:c r="B579" s="6" t="str">
        <x:v>1101</x:v>
      </x:c>
      <x:c r="C579" s="6" t="str">
        <x:v>1101003</x:v>
      </x:c>
      <x:c r="D579" s="6" t="str"/>
      <x:c r="E579" s="6" t="n">
        <x:v>9</x:v>
      </x:c>
      <x:c r="F579" s="6" t="n">
        <x:v>6</x:v>
      </x:c>
      <x:c r="G579" s="6" t="n">
        <x:v>0</x:v>
      </x:c>
      <x:c r="H579" s="7" t="str"/>
      <x:c r="I579" s="7" t="str">
        <x:v>[{"id": "2", "num": 160000}, {"id": "110163", "num": 8}, {"id": "241", "num": 1}, {"id": "110502", "num": 1}]</x:v>
      </x:c>
      <x:c r="J579" s="6" t="str">
        <x:v>https://raw.githubusercontent.com/Mar-7th/StarRailRes/dbe8cdfcfb0bf657b9fe1cf92d5537f118ccb487/index_new/cn/character_skill_trees.json</x:v>
      </x:c>
    </x:row>
    <x:row r="580" ht="53" customHeight="1">
      <x:c r="A580" s="6" t="str">
        <x:v>1101003_10</x:v>
      </x:c>
      <x:c r="B580" s="6" t="str">
        <x:v>1101</x:v>
      </x:c>
      <x:c r="C580" s="6" t="str">
        <x:v>1101003</x:v>
      </x:c>
      <x:c r="D580" s="6" t="str"/>
      <x:c r="E580" s="6" t="n">
        <x:v>10</x:v>
      </x:c>
      <x:c r="F580" s="6" t="n">
        <x:v>6</x:v>
      </x:c>
      <x:c r="G580" s="6" t="n">
        <x:v>0</x:v>
      </x:c>
      <x:c r="H580" s="7" t="str"/>
      <x:c r="I580" s="7" t="str">
        <x:v>[{"id": "2", "num": 300000}, {"id": "110163", "num": 14}, {"id": "241", "num": 1}, {"id": "110502", "num": 1}]</x:v>
      </x:c>
      <x:c r="J580" s="6" t="str">
        <x:v>https://raw.githubusercontent.com/Mar-7th/StarRailRes/dbe8cdfcfb0bf657b9fe1cf92d5537f118ccb487/index_new/cn/character_skill_trees.json</x:v>
      </x:c>
    </x:row>
    <x:row r="581" ht="20" customHeight="1">
      <x:c r="A581" s="6" t="str">
        <x:v>1101004_1</x:v>
      </x:c>
      <x:c r="B581" s="6" t="str">
        <x:v>1101</x:v>
      </x:c>
      <x:c r="C581" s="6" t="str">
        <x:v>1101004</x:v>
      </x:c>
      <x:c r="D581" s="6" t="str"/>
      <x:c r="E581" s="6" t="n">
        <x:v>1</x:v>
      </x:c>
      <x:c r="F581" s="6" t="n">
        <x:v>0</x:v>
      </x:c>
      <x:c r="G581" s="6" t="n">
        <x:v>0</x:v>
      </x:c>
      <x:c r="H581" s="7" t="str"/>
      <x:c r="I581" s="7" t="str">
        <x:v>[]</x:v>
      </x:c>
      <x:c r="J581" s="6" t="str">
        <x:v>https://raw.githubusercontent.com/Mar-7th/StarRailRes/dbe8cdfcfb0bf657b9fe1cf92d5537f118ccb487/index_new/cn/character_skill_trees.json</x:v>
      </x:c>
    </x:row>
    <x:row r="582" ht="38" customHeight="1">
      <x:c r="A582" s="6" t="str">
        <x:v>1101004_2</x:v>
      </x:c>
      <x:c r="B582" s="6" t="str">
        <x:v>1101</x:v>
      </x:c>
      <x:c r="C582" s="6" t="str">
        <x:v>1101004</x:v>
      </x:c>
      <x:c r="D582" s="6" t="str"/>
      <x:c r="E582" s="6" t="n">
        <x:v>2</x:v>
      </x:c>
      <x:c r="F582" s="6" t="n">
        <x:v>1</x:v>
      </x:c>
      <x:c r="G582" s="6" t="n">
        <x:v>0</x:v>
      </x:c>
      <x:c r="H582" s="7" t="str"/>
      <x:c r="I582" s="7" t="str">
        <x:v>[{"id": "2", "num": 2500}, {"id": "112001", "num": 3}]</x:v>
      </x:c>
      <x:c r="J582" s="6" t="str">
        <x:v>https://raw.githubusercontent.com/Mar-7th/StarRailRes/dbe8cdfcfb0bf657b9fe1cf92d5537f118ccb487/index_new/cn/character_skill_trees.json</x:v>
      </x:c>
    </x:row>
    <x:row r="583" ht="38" customHeight="1">
      <x:c r="A583" s="6" t="str">
        <x:v>1101004_3</x:v>
      </x:c>
      <x:c r="B583" s="6" t="str">
        <x:v>1101</x:v>
      </x:c>
      <x:c r="C583" s="6" t="str">
        <x:v>1101004</x:v>
      </x:c>
      <x:c r="D583" s="6" t="str"/>
      <x:c r="E583" s="6" t="n">
        <x:v>3</x:v>
      </x:c>
      <x:c r="F583" s="6" t="n">
        <x:v>2</x:v>
      </x:c>
      <x:c r="G583" s="6" t="n">
        <x:v>0</x:v>
      </x:c>
      <x:c r="H583" s="7" t="str"/>
      <x:c r="I583" s="7" t="str">
        <x:v>[{"id": "2", "num": 5000}, {"id": "110161", "num": 3}, {"id": "112001", "num": 6}]</x:v>
      </x:c>
      <x:c r="J583" s="6" t="str">
        <x:v>https://raw.githubusercontent.com/Mar-7th/StarRailRes/dbe8cdfcfb0bf657b9fe1cf92d5537f118ccb487/index_new/cn/character_skill_trees.json</x:v>
      </x:c>
    </x:row>
    <x:row r="584" ht="38" customHeight="1">
      <x:c r="A584" s="6" t="str">
        <x:v>1101004_4</x:v>
      </x:c>
      <x:c r="B584" s="6" t="str">
        <x:v>1101</x:v>
      </x:c>
      <x:c r="C584" s="6" t="str">
        <x:v>1101004</x:v>
      </x:c>
      <x:c r="D584" s="6" t="str"/>
      <x:c r="E584" s="6" t="n">
        <x:v>4</x:v>
      </x:c>
      <x:c r="F584" s="6" t="n">
        <x:v>3</x:v>
      </x:c>
      <x:c r="G584" s="6" t="n">
        <x:v>0</x:v>
      </x:c>
      <x:c r="H584" s="7" t="str"/>
      <x:c r="I584" s="7" t="str">
        <x:v>[{"id": "2", "num": 10000}, {"id": "110162", "num": 3}, {"id": "112002", "num": 3}]</x:v>
      </x:c>
      <x:c r="J584" s="6" t="str">
        <x:v>https://raw.githubusercontent.com/Mar-7th/StarRailRes/dbe8cdfcfb0bf657b9fe1cf92d5537f118ccb487/index_new/cn/character_skill_trees.json</x:v>
      </x:c>
    </x:row>
    <x:row r="585" ht="38" customHeight="1">
      <x:c r="A585" s="6" t="str">
        <x:v>1101004_5</x:v>
      </x:c>
      <x:c r="B585" s="6" t="str">
        <x:v>1101</x:v>
      </x:c>
      <x:c r="C585" s="6" t="str">
        <x:v>1101004</x:v>
      </x:c>
      <x:c r="D585" s="6" t="str"/>
      <x:c r="E585" s="6" t="n">
        <x:v>5</x:v>
      </x:c>
      <x:c r="F585" s="6" t="n">
        <x:v>4</x:v>
      </x:c>
      <x:c r="G585" s="6" t="n">
        <x:v>0</x:v>
      </x:c>
      <x:c r="H585" s="7" t="str"/>
      <x:c r="I585" s="7" t="str">
        <x:v>[{"id": "2", "num": 20000}, {"id": "110162", "num": 5}, {"id": "112002", "num": 4}]</x:v>
      </x:c>
      <x:c r="J585" s="6" t="str">
        <x:v>https://raw.githubusercontent.com/Mar-7th/StarRailRes/dbe8cdfcfb0bf657b9fe1cf92d5537f118ccb487/index_new/cn/character_skill_trees.json</x:v>
      </x:c>
    </x:row>
    <x:row r="586" ht="38" customHeight="1">
      <x:c r="A586" s="6" t="str">
        <x:v>1101004_6</x:v>
      </x:c>
      <x:c r="B586" s="6" t="str">
        <x:v>1101</x:v>
      </x:c>
      <x:c r="C586" s="6" t="str">
        <x:v>1101004</x:v>
      </x:c>
      <x:c r="D586" s="6" t="str"/>
      <x:c r="E586" s="6" t="n">
        <x:v>6</x:v>
      </x:c>
      <x:c r="F586" s="6" t="n">
        <x:v>4</x:v>
      </x:c>
      <x:c r="G586" s="6" t="n">
        <x:v>0</x:v>
      </x:c>
      <x:c r="H586" s="7" t="str"/>
      <x:c r="I586" s="7" t="str">
        <x:v>[{"id": "2", "num": 30000}, {"id": "110162", "num": 7}, {"id": "112002", "num": 6}]</x:v>
      </x:c>
      <x:c r="J586" s="6" t="str">
        <x:v>https://raw.githubusercontent.com/Mar-7th/StarRailRes/dbe8cdfcfb0bf657b9fe1cf92d5537f118ccb487/index_new/cn/character_skill_trees.json</x:v>
      </x:c>
    </x:row>
    <x:row r="587" ht="38" customHeight="1">
      <x:c r="A587" s="6" t="str">
        <x:v>1101004_7</x:v>
      </x:c>
      <x:c r="B587" s="6" t="str">
        <x:v>1101</x:v>
      </x:c>
      <x:c r="C587" s="6" t="str">
        <x:v>1101004</x:v>
      </x:c>
      <x:c r="D587" s="6" t="str"/>
      <x:c r="E587" s="6" t="n">
        <x:v>7</x:v>
      </x:c>
      <x:c r="F587" s="6" t="n">
        <x:v>5</x:v>
      </x:c>
      <x:c r="G587" s="6" t="n">
        <x:v>0</x:v>
      </x:c>
      <x:c r="H587" s="7" t="str"/>
      <x:c r="I587" s="7" t="str">
        <x:v>[{"id": "2", "num": 45000}, {"id": "110163", "num": 3}, {"id": "112003", "num": 3}]</x:v>
      </x:c>
      <x:c r="J587" s="6" t="str">
        <x:v>https://raw.githubusercontent.com/Mar-7th/StarRailRes/dbe8cdfcfb0bf657b9fe1cf92d5537f118ccb487/index_new/cn/character_skill_trees.json</x:v>
      </x:c>
    </x:row>
    <x:row r="588" ht="53" customHeight="1">
      <x:c r="A588" s="6" t="str">
        <x:v>1101004_8</x:v>
      </x:c>
      <x:c r="B588" s="6" t="str">
        <x:v>1101</x:v>
      </x:c>
      <x:c r="C588" s="6" t="str">
        <x:v>1101004</x:v>
      </x:c>
      <x:c r="D588" s="6" t="str"/>
      <x:c r="E588" s="6" t="n">
        <x:v>8</x:v>
      </x:c>
      <x:c r="F588" s="6" t="n">
        <x:v>5</x:v>
      </x:c>
      <x:c r="G588" s="6" t="n">
        <x:v>0</x:v>
      </x:c>
      <x:c r="H588" s="7" t="str"/>
      <x:c r="I588" s="7" t="str">
        <x:v>[{"id": "2", "num": 80000}, {"id": "110163", "num": 5}, {"id": "110502", "num": 1}, {"id": "112003", "num": 4}]</x:v>
      </x:c>
      <x:c r="J588" s="6" t="str">
        <x:v>https://raw.githubusercontent.com/Mar-7th/StarRailRes/dbe8cdfcfb0bf657b9fe1cf92d5537f118ccb487/index_new/cn/character_skill_trees.json</x:v>
      </x:c>
    </x:row>
    <x:row r="589" ht="53" customHeight="1">
      <x:c r="A589" s="6" t="str">
        <x:v>1101004_9</x:v>
      </x:c>
      <x:c r="B589" s="6" t="str">
        <x:v>1101</x:v>
      </x:c>
      <x:c r="C589" s="6" t="str">
        <x:v>1101004</x:v>
      </x:c>
      <x:c r="D589" s="6" t="str"/>
      <x:c r="E589" s="6" t="n">
        <x:v>9</x:v>
      </x:c>
      <x:c r="F589" s="6" t="n">
        <x:v>6</x:v>
      </x:c>
      <x:c r="G589" s="6" t="n">
        <x:v>0</x:v>
      </x:c>
      <x:c r="H589" s="7" t="str"/>
      <x:c r="I589" s="7" t="str">
        <x:v>[{"id": "2", "num": 160000}, {"id": "110163", "num": 8}, {"id": "241", "num": 1}, {"id": "110502", "num": 1}]</x:v>
      </x:c>
      <x:c r="J589" s="6" t="str">
        <x:v>https://raw.githubusercontent.com/Mar-7th/StarRailRes/dbe8cdfcfb0bf657b9fe1cf92d5537f118ccb487/index_new/cn/character_skill_trees.json</x:v>
      </x:c>
    </x:row>
    <x:row r="590" ht="53" customHeight="1">
      <x:c r="A590" s="6" t="str">
        <x:v>1101004_10</x:v>
      </x:c>
      <x:c r="B590" s="6" t="str">
        <x:v>1101</x:v>
      </x:c>
      <x:c r="C590" s="6" t="str">
        <x:v>1101004</x:v>
      </x:c>
      <x:c r="D590" s="6" t="str"/>
      <x:c r="E590" s="6" t="n">
        <x:v>10</x:v>
      </x:c>
      <x:c r="F590" s="6" t="n">
        <x:v>6</x:v>
      </x:c>
      <x:c r="G590" s="6" t="n">
        <x:v>0</x:v>
      </x:c>
      <x:c r="H590" s="7" t="str"/>
      <x:c r="I590" s="7" t="str">
        <x:v>[{"id": "2", "num": 300000}, {"id": "110163", "num": 14}, {"id": "241", "num": 1}, {"id": "110502", "num": 1}]</x:v>
      </x:c>
      <x:c r="J590" s="6" t="str">
        <x:v>https://raw.githubusercontent.com/Mar-7th/StarRailRes/dbe8cdfcfb0bf657b9fe1cf92d5537f118ccb487/index_new/cn/character_skill_trees.json</x:v>
      </x:c>
    </x:row>
    <x:row r="591" ht="20" customHeight="1">
      <x:c r="A591" s="6" t="str">
        <x:v>1101007_1</x:v>
      </x:c>
      <x:c r="B591" s="6" t="str">
        <x:v>1101</x:v>
      </x:c>
      <x:c r="C591" s="6" t="str">
        <x:v>1101007</x:v>
      </x:c>
      <x:c r="D591" s="6" t="str"/>
      <x:c r="E591" s="6" t="n">
        <x:v>1</x:v>
      </x:c>
      <x:c r="F591" s="6" t="n">
        <x:v>0</x:v>
      </x:c>
      <x:c r="G591" s="6" t="n">
        <x:v>0</x:v>
      </x:c>
      <x:c r="H591" s="7" t="str"/>
      <x:c r="I591" s="7" t="str">
        <x:v>[]</x:v>
      </x:c>
      <x:c r="J591" s="6" t="str">
        <x:v>https://raw.githubusercontent.com/Mar-7th/StarRailRes/dbe8cdfcfb0bf657b9fe1cf92d5537f118ccb487/index_new/cn/character_skill_trees.json</x:v>
      </x:c>
    </x:row>
    <x:row r="592" ht="38" customHeight="1">
      <x:c r="A592" s="6" t="str">
        <x:v>1101101_1</x:v>
      </x:c>
      <x:c r="B592" s="6" t="str">
        <x:v>1101</x:v>
      </x:c>
      <x:c r="C592" s="6" t="str">
        <x:v>1101101</x:v>
      </x:c>
      <x:c r="D592" s="6" t="str">
        <x:v>号令</x:v>
      </x:c>
      <x:c r="E592" s="6" t="n">
        <x:v>1</x:v>
      </x:c>
      <x:c r="F592" s="6" t="n">
        <x:v>2</x:v>
      </x:c>
      <x:c r="G592" s="6" t="n">
        <x:v>0</x:v>
      </x:c>
      <x:c r="H592" s="7" t="str">
        <x:v>普攻的暴击率提高至100%。</x:v>
      </x:c>
      <x:c r="I592" s="7" t="str">
        <x:v>[{"id": "2", "num": 5000}, {"id": "110161", "num": 3}, {"id": "110502", "num": 1}]</x:v>
      </x:c>
      <x:c r="J592" s="6" t="str">
        <x:v>https://raw.githubusercontent.com/Mar-7th/StarRailRes/dbe8cdfcfb0bf657b9fe1cf92d5537f118ccb487/index_new/cn/character_skill_trees.json</x:v>
      </x:c>
    </x:row>
    <x:row r="593" ht="53" customHeight="1">
      <x:c r="A593" s="6" t="str">
        <x:v>1101102_1</x:v>
      </x:c>
      <x:c r="B593" s="6" t="str">
        <x:v>1101</x:v>
      </x:c>
      <x:c r="C593" s="6" t="str">
        <x:v>1101102</x:v>
      </x:c>
      <x:c r="D593" s="6" t="str">
        <x:v>阵地</x:v>
      </x:c>
      <x:c r="E593" s="6" t="n">
        <x:v>1</x:v>
      </x:c>
      <x:c r="F593" s="6" t="n">
        <x:v>4</x:v>
      </x:c>
      <x:c r="G593" s="6" t="n">
        <x:v>0</x:v>
      </x:c>
      <x:c r="H593" s="7" t="str">
        <x:v>战斗开始时，我方全体的防御力提高#2[i]%，持续#1[i]回合。</x:v>
      </x:c>
      <x:c r="I593" s="7" t="str">
        <x:v>[{"id": "2", "num": 20000}, {"id": "110162", "num": 5}, {"id": "241", "num": 1}, {"id": "110502", "num": 1}]</x:v>
      </x:c>
      <x:c r="J593" s="6" t="str">
        <x:v>https://raw.githubusercontent.com/Mar-7th/StarRailRes/dbe8cdfcfb0bf657b9fe1cf92d5537f118ccb487/index_new/cn/character_skill_trees.json</x:v>
      </x:c>
    </x:row>
    <x:row r="594" ht="53" customHeight="1">
      <x:c r="A594" s="6" t="str">
        <x:v>1101103_1</x:v>
      </x:c>
      <x:c r="B594" s="6" t="str">
        <x:v>1101</x:v>
      </x:c>
      <x:c r="C594" s="6" t="str">
        <x:v>1101103</x:v>
      </x:c>
      <x:c r="D594" s="6" t="str">
        <x:v>军势</x:v>
      </x:c>
      <x:c r="E594" s="6" t="n">
        <x:v>1</x:v>
      </x:c>
      <x:c r="F594" s="6" t="n">
        <x:v>6</x:v>
      </x:c>
      <x:c r="G594" s="6" t="n">
        <x:v>0</x:v>
      </x:c>
      <x:c r="H594" s="7" t="str">
        <x:v>布洛妮娅在场时，我方全体造成的伤害提高#1[i]%。</x:v>
      </x:c>
      <x:c r="I594" s="7" t="str">
        <x:v>[{"id": "2", "num": 160000}, {"id": "110163", "num": 8}, {"id": "241", "num": 1}, {"id": "110502", "num": 1}]</x:v>
      </x:c>
      <x:c r="J594" s="6" t="str">
        <x:v>https://raw.githubusercontent.com/Mar-7th/StarRailRes/dbe8cdfcfb0bf657b9fe1cf92d5537f118ccb487/index_new/cn/character_skill_trees.json</x:v>
      </x:c>
    </x:row>
    <x:row r="595" ht="38" customHeight="1">
      <x:c r="A595" s="6" t="str">
        <x:v>1101201_1</x:v>
      </x:c>
      <x:c r="B595" s="6" t="str">
        <x:v>1101</x:v>
      </x:c>
      <x:c r="C595" s="6" t="str">
        <x:v>1101201</x:v>
      </x:c>
      <x:c r="D595" s="6" t="str">
        <x:v>伤害强化•风</x:v>
      </x:c>
      <x:c r="E595" s="6" t="n">
        <x:v>1</x:v>
      </x:c>
      <x:c r="F595" s="6" t="n">
        <x:v>0</x:v>
      </x:c>
      <x:c r="G595" s="6" t="n">
        <x:v>1</x:v>
      </x:c>
      <x:c r="H595" s="7" t="str"/>
      <x:c r="I595" s="7" t="str">
        <x:v>[{"id": "2", "num": 2500}, {"id": "112001", "num": 2}]</x:v>
      </x:c>
      <x:c r="J595" s="6" t="str">
        <x:v>https://raw.githubusercontent.com/Mar-7th/StarRailRes/dbe8cdfcfb0bf657b9fe1cf92d5537f118ccb487/index_new/cn/character_skill_trees.json</x:v>
      </x:c>
    </x:row>
    <x:row r="596" ht="38" customHeight="1">
      <x:c r="A596" s="6" t="str">
        <x:v>1101202_1</x:v>
      </x:c>
      <x:c r="B596" s="6" t="str">
        <x:v>1101</x:v>
      </x:c>
      <x:c r="C596" s="6" t="str">
        <x:v>1101202</x:v>
      </x:c>
      <x:c r="D596" s="6" t="str">
        <x:v>暴击伤害强化</x:v>
      </x:c>
      <x:c r="E596" s="6" t="n">
        <x:v>1</x:v>
      </x:c>
      <x:c r="F596" s="6" t="n">
        <x:v>2</x:v>
      </x:c>
      <x:c r="G596" s="6" t="n">
        <x:v>0</x:v>
      </x:c>
      <x:c r="H596" s="7" t="str"/>
      <x:c r="I596" s="7" t="str">
        <x:v>[{"id": "2", "num": 5000}, {"id": "110161", "num": 3}, {"id": "112001", "num": 6}]</x:v>
      </x:c>
      <x:c r="J596" s="6" t="str">
        <x:v>https://raw.githubusercontent.com/Mar-7th/StarRailRes/dbe8cdfcfb0bf657b9fe1cf92d5537f118ccb487/index_new/cn/character_skill_trees.json</x:v>
      </x:c>
    </x:row>
    <x:row r="597" ht="38" customHeight="1">
      <x:c r="A597" s="6" t="str">
        <x:v>1101203_1</x:v>
      </x:c>
      <x:c r="B597" s="6" t="str">
        <x:v>1101</x:v>
      </x:c>
      <x:c r="C597" s="6" t="str">
        <x:v>1101203</x:v>
      </x:c>
      <x:c r="D597" s="6" t="str">
        <x:v>伤害强化•风</x:v>
      </x:c>
      <x:c r="E597" s="6" t="n">
        <x:v>1</x:v>
      </x:c>
      <x:c r="F597" s="6" t="n">
        <x:v>3</x:v>
      </x:c>
      <x:c r="G597" s="6" t="n">
        <x:v>0</x:v>
      </x:c>
      <x:c r="H597" s="7" t="str"/>
      <x:c r="I597" s="7" t="str">
        <x:v>[{"id": "2", "num": 10000}, {"id": "110162", "num": 3}, {"id": "112002", "num": 3}]</x:v>
      </x:c>
      <x:c r="J597" s="6" t="str">
        <x:v>https://raw.githubusercontent.com/Mar-7th/StarRailRes/dbe8cdfcfb0bf657b9fe1cf92d5537f118ccb487/index_new/cn/character_skill_trees.json</x:v>
      </x:c>
    </x:row>
    <x:row r="598" ht="38" customHeight="1">
      <x:c r="A598" s="6" t="str">
        <x:v>1101204_1</x:v>
      </x:c>
      <x:c r="B598" s="6" t="str">
        <x:v>1101</x:v>
      </x:c>
      <x:c r="C598" s="6" t="str">
        <x:v>1101204</x:v>
      </x:c>
      <x:c r="D598" s="6" t="str">
        <x:v>效果抵抗强化</x:v>
      </x:c>
      <x:c r="E598" s="6" t="n">
        <x:v>1</x:v>
      </x:c>
      <x:c r="F598" s="6" t="n">
        <x:v>3</x:v>
      </x:c>
      <x:c r="G598" s="6" t="n">
        <x:v>0</x:v>
      </x:c>
      <x:c r="H598" s="7" t="str"/>
      <x:c r="I598" s="7" t="str">
        <x:v>[{"id": "2", "num": 10000}, {"id": "110162", "num": 3}, {"id": "112002", "num": 3}]</x:v>
      </x:c>
      <x:c r="J598" s="6" t="str">
        <x:v>https://raw.githubusercontent.com/Mar-7th/StarRailRes/dbe8cdfcfb0bf657b9fe1cf92d5537f118ccb487/index_new/cn/character_skill_trees.json</x:v>
      </x:c>
    </x:row>
    <x:row r="599" ht="38" customHeight="1">
      <x:c r="A599" s="6" t="str">
        <x:v>1101205_1</x:v>
      </x:c>
      <x:c r="B599" s="6" t="str">
        <x:v>1101</x:v>
      </x:c>
      <x:c r="C599" s="6" t="str">
        <x:v>1101205</x:v>
      </x:c>
      <x:c r="D599" s="6" t="str">
        <x:v>伤害强化•风</x:v>
      </x:c>
      <x:c r="E599" s="6" t="n">
        <x:v>1</x:v>
      </x:c>
      <x:c r="F599" s="6" t="n">
        <x:v>4</x:v>
      </x:c>
      <x:c r="G599" s="6" t="n">
        <x:v>0</x:v>
      </x:c>
      <x:c r="H599" s="7" t="str"/>
      <x:c r="I599" s="7" t="str">
        <x:v>[{"id": "2", "num": 20000}, {"id": "110162", "num": 5}, {"id": "112002", "num": 4}]</x:v>
      </x:c>
      <x:c r="J599" s="6" t="str">
        <x:v>https://raw.githubusercontent.com/Mar-7th/StarRailRes/dbe8cdfcfb0bf657b9fe1cf92d5537f118ccb487/index_new/cn/character_skill_trees.json</x:v>
      </x:c>
    </x:row>
    <x:row r="600" ht="38" customHeight="1">
      <x:c r="A600" s="6" t="str">
        <x:v>1101206_1</x:v>
      </x:c>
      <x:c r="B600" s="6" t="str">
        <x:v>1101</x:v>
      </x:c>
      <x:c r="C600" s="6" t="str">
        <x:v>1101206</x:v>
      </x:c>
      <x:c r="D600" s="6" t="str">
        <x:v>暴击伤害强化</x:v>
      </x:c>
      <x:c r="E600" s="6" t="n">
        <x:v>1</x:v>
      </x:c>
      <x:c r="F600" s="6" t="n">
        <x:v>5</x:v>
      </x:c>
      <x:c r="G600" s="6" t="n">
        <x:v>0</x:v>
      </x:c>
      <x:c r="H600" s="7" t="str"/>
      <x:c r="I600" s="7" t="str">
        <x:v>[{"id": "2", "num": 45000}, {"id": "110163", "num": 3}, {"id": "112003", "num": 3}]</x:v>
      </x:c>
      <x:c r="J600" s="6" t="str">
        <x:v>https://raw.githubusercontent.com/Mar-7th/StarRailRes/dbe8cdfcfb0bf657b9fe1cf92d5537f118ccb487/index_new/cn/character_skill_trees.json</x:v>
      </x:c>
    </x:row>
    <x:row r="601" ht="38" customHeight="1">
      <x:c r="A601" s="6" t="str">
        <x:v>1101207_1</x:v>
      </x:c>
      <x:c r="B601" s="6" t="str">
        <x:v>1101</x:v>
      </x:c>
      <x:c r="C601" s="6" t="str">
        <x:v>1101207</x:v>
      </x:c>
      <x:c r="D601" s="6" t="str">
        <x:v>伤害强化•风</x:v>
      </x:c>
      <x:c r="E601" s="6" t="n">
        <x:v>1</x:v>
      </x:c>
      <x:c r="F601" s="6" t="n">
        <x:v>5</x:v>
      </x:c>
      <x:c r="G601" s="6" t="n">
        <x:v>0</x:v>
      </x:c>
      <x:c r="H601" s="7" t="str"/>
      <x:c r="I601" s="7" t="str">
        <x:v>[{"id": "2", "num": 45000}, {"id": "110163", "num": 3}, {"id": "112003", "num": 3}]</x:v>
      </x:c>
      <x:c r="J601" s="6" t="str">
        <x:v>https://raw.githubusercontent.com/Mar-7th/StarRailRes/dbe8cdfcfb0bf657b9fe1cf92d5537f118ccb487/index_new/cn/character_skill_trees.json</x:v>
      </x:c>
    </x:row>
    <x:row r="602" ht="38" customHeight="1">
      <x:c r="A602" s="6" t="str">
        <x:v>1101208_1</x:v>
      </x:c>
      <x:c r="B602" s="6" t="str">
        <x:v>1101</x:v>
      </x:c>
      <x:c r="C602" s="6" t="str">
        <x:v>1101208</x:v>
      </x:c>
      <x:c r="D602" s="6" t="str">
        <x:v>效果抵抗强化</x:v>
      </x:c>
      <x:c r="E602" s="6" t="n">
        <x:v>1</x:v>
      </x:c>
      <x:c r="F602" s="6" t="n">
        <x:v>6</x:v>
      </x:c>
      <x:c r="G602" s="6" t="n">
        <x:v>0</x:v>
      </x:c>
      <x:c r="H602" s="7" t="str"/>
      <x:c r="I602" s="7" t="str">
        <x:v>[{"id": "2", "num": 160000}, {"id": "110163", "num": 8}, {"id": "112003", "num": 8}]</x:v>
      </x:c>
      <x:c r="J602" s="6" t="str">
        <x:v>https://raw.githubusercontent.com/Mar-7th/StarRailRes/dbe8cdfcfb0bf657b9fe1cf92d5537f118ccb487/index_new/cn/character_skill_trees.json</x:v>
      </x:c>
    </x:row>
    <x:row r="603" ht="38" customHeight="1">
      <x:c r="A603" s="6" t="str">
        <x:v>1101209_1</x:v>
      </x:c>
      <x:c r="B603" s="6" t="str">
        <x:v>1101</x:v>
      </x:c>
      <x:c r="C603" s="6" t="str">
        <x:v>1101209</x:v>
      </x:c>
      <x:c r="D603" s="6" t="str">
        <x:v>暴击伤害强化</x:v>
      </x:c>
      <x:c r="E603" s="6" t="n">
        <x:v>1</x:v>
      </x:c>
      <x:c r="F603" s="6" t="n">
        <x:v>0</x:v>
      </x:c>
      <x:c r="G603" s="6" t="n">
        <x:v>75</x:v>
      </x:c>
      <x:c r="H603" s="7" t="str"/>
      <x:c r="I603" s="7" t="str">
        <x:v>[{"id": "2", "num": 160000}, {"id": "110163", "num": 8}, {"id": "112003", "num": 8}]</x:v>
      </x:c>
      <x:c r="J603" s="6" t="str">
        <x:v>https://raw.githubusercontent.com/Mar-7th/StarRailRes/dbe8cdfcfb0bf657b9fe1cf92d5537f118ccb487/index_new/cn/character_skill_trees.json</x:v>
      </x:c>
    </x:row>
    <x:row r="604" ht="38" customHeight="1">
      <x:c r="A604" s="6" t="str">
        <x:v>1101210_1</x:v>
      </x:c>
      <x:c r="B604" s="6" t="str">
        <x:v>1101</x:v>
      </x:c>
      <x:c r="C604" s="6" t="str">
        <x:v>1101210</x:v>
      </x:c>
      <x:c r="D604" s="6" t="str">
        <x:v>伤害强化•风</x:v>
      </x:c>
      <x:c r="E604" s="6" t="n">
        <x:v>1</x:v>
      </x:c>
      <x:c r="F604" s="6" t="n">
        <x:v>0</x:v>
      </x:c>
      <x:c r="G604" s="6" t="n">
        <x:v>80</x:v>
      </x:c>
      <x:c r="H604" s="7" t="str"/>
      <x:c r="I604" s="7" t="str">
        <x:v>[{"id": "2", "num": 160000}, {"id": "110163", "num": 8}, {"id": "112003", "num": 8}]</x:v>
      </x:c>
      <x:c r="J604" s="6" t="str">
        <x:v>https://raw.githubusercontent.com/Mar-7th/StarRailRes/dbe8cdfcfb0bf657b9fe1cf92d5537f118ccb487/index_new/cn/character_skill_trees.json</x:v>
      </x:c>
    </x:row>
    <x:row r="605" ht="20" customHeight="1">
      <x:c r="A605" s="6" t="str">
        <x:v>1102001_1</x:v>
      </x:c>
      <x:c r="B605" s="6" t="str">
        <x:v>1102</x:v>
      </x:c>
      <x:c r="C605" s="6" t="str">
        <x:v>1102001</x:v>
      </x:c>
      <x:c r="D605" s="6" t="str"/>
      <x:c r="E605" s="6" t="n">
        <x:v>1</x:v>
      </x:c>
      <x:c r="F605" s="6" t="n">
        <x:v>0</x:v>
      </x:c>
      <x:c r="G605" s="6" t="n">
        <x:v>0</x:v>
      </x:c>
      <x:c r="H605" s="7" t="str"/>
      <x:c r="I605" s="7" t="str">
        <x:v>[]</x:v>
      </x:c>
      <x:c r="J605" s="6" t="str">
        <x:v>https://raw.githubusercontent.com/Mar-7th/StarRailRes/dbe8cdfcfb0bf657b9fe1cf92d5537f118ccb487/index_new/cn/character_skill_trees.json</x:v>
      </x:c>
    </x:row>
    <x:row r="606" ht="38" customHeight="1">
      <x:c r="A606" s="6" t="str">
        <x:v>1102001_2</x:v>
      </x:c>
      <x:c r="B606" s="6" t="str">
        <x:v>1102</x:v>
      </x:c>
      <x:c r="C606" s="6" t="str">
        <x:v>1102001</x:v>
      </x:c>
      <x:c r="D606" s="6" t="str"/>
      <x:c r="E606" s="6" t="n">
        <x:v>2</x:v>
      </x:c>
      <x:c r="F606" s="6" t="n">
        <x:v>2</x:v>
      </x:c>
      <x:c r="G606" s="6" t="n">
        <x:v>0</x:v>
      </x:c>
      <x:c r="H606" s="7" t="str"/>
      <x:c r="I606" s="7" t="str">
        <x:v>[{"id": "2", "num": 5000}, {"id": "110121", "num": 3}, {"id": "111011", "num": 6}]</x:v>
      </x:c>
      <x:c r="J606" s="6" t="str">
        <x:v>https://raw.githubusercontent.com/Mar-7th/StarRailRes/dbe8cdfcfb0bf657b9fe1cf92d5537f118ccb487/index_new/cn/character_skill_trees.json</x:v>
      </x:c>
    </x:row>
    <x:row r="607" ht="38" customHeight="1">
      <x:c r="A607" s="6" t="str">
        <x:v>1102001_3</x:v>
      </x:c>
      <x:c r="B607" s="6" t="str">
        <x:v>1102</x:v>
      </x:c>
      <x:c r="C607" s="6" t="str">
        <x:v>1102001</x:v>
      </x:c>
      <x:c r="D607" s="6" t="str"/>
      <x:c r="E607" s="6" t="n">
        <x:v>3</x:v>
      </x:c>
      <x:c r="F607" s="6" t="n">
        <x:v>3</x:v>
      </x:c>
      <x:c r="G607" s="6" t="n">
        <x:v>0</x:v>
      </x:c>
      <x:c r="H607" s="7" t="str"/>
      <x:c r="I607" s="7" t="str">
        <x:v>[{"id": "2", "num": 10000}, {"id": "110122", "num": 3}, {"id": "111012", "num": 3}]</x:v>
      </x:c>
      <x:c r="J607" s="6" t="str">
        <x:v>https://raw.githubusercontent.com/Mar-7th/StarRailRes/dbe8cdfcfb0bf657b9fe1cf92d5537f118ccb487/index_new/cn/character_skill_trees.json</x:v>
      </x:c>
    </x:row>
    <x:row r="608" ht="38" customHeight="1">
      <x:c r="A608" s="6" t="str">
        <x:v>1102001_4</x:v>
      </x:c>
      <x:c r="B608" s="6" t="str">
        <x:v>1102</x:v>
      </x:c>
      <x:c r="C608" s="6" t="str">
        <x:v>1102001</x:v>
      </x:c>
      <x:c r="D608" s="6" t="str"/>
      <x:c r="E608" s="6" t="n">
        <x:v>4</x:v>
      </x:c>
      <x:c r="F608" s="6" t="n">
        <x:v>4</x:v>
      </x:c>
      <x:c r="G608" s="6" t="n">
        <x:v>0</x:v>
      </x:c>
      <x:c r="H608" s="7" t="str"/>
      <x:c r="I608" s="7" t="str">
        <x:v>[{"id": "2", "num": 20000}, {"id": "110122", "num": 5}, {"id": "111012", "num": 4}]</x:v>
      </x:c>
      <x:c r="J608" s="6" t="str">
        <x:v>https://raw.githubusercontent.com/Mar-7th/StarRailRes/dbe8cdfcfb0bf657b9fe1cf92d5537f118ccb487/index_new/cn/character_skill_trees.json</x:v>
      </x:c>
    </x:row>
    <x:row r="609" ht="38" customHeight="1">
      <x:c r="A609" s="6" t="str">
        <x:v>1102001_5</x:v>
      </x:c>
      <x:c r="B609" s="6" t="str">
        <x:v>1102</x:v>
      </x:c>
      <x:c r="C609" s="6" t="str">
        <x:v>1102001</x:v>
      </x:c>
      <x:c r="D609" s="6" t="str"/>
      <x:c r="E609" s="6" t="n">
        <x:v>5</x:v>
      </x:c>
      <x:c r="F609" s="6" t="n">
        <x:v>5</x:v>
      </x:c>
      <x:c r="G609" s="6" t="n">
        <x:v>0</x:v>
      </x:c>
      <x:c r="H609" s="7" t="str"/>
      <x:c r="I609" s="7" t="str">
        <x:v>[{"id": "2", "num": 45000}, {"id": "110123", "num": 3}, {"id": "111013", "num": 3}]</x:v>
      </x:c>
      <x:c r="J609" s="6" t="str">
        <x:v>https://raw.githubusercontent.com/Mar-7th/StarRailRes/dbe8cdfcfb0bf657b9fe1cf92d5537f118ccb487/index_new/cn/character_skill_trees.json</x:v>
      </x:c>
    </x:row>
    <x:row r="610" ht="38" customHeight="1">
      <x:c r="A610" s="6" t="str">
        <x:v>1102001_6</x:v>
      </x:c>
      <x:c r="B610" s="6" t="str">
        <x:v>1102</x:v>
      </x:c>
      <x:c r="C610" s="6" t="str">
        <x:v>1102001</x:v>
      </x:c>
      <x:c r="D610" s="6" t="str"/>
      <x:c r="E610" s="6" t="n">
        <x:v>6</x:v>
      </x:c>
      <x:c r="F610" s="6" t="n">
        <x:v>6</x:v>
      </x:c>
      <x:c r="G610" s="6" t="n">
        <x:v>0</x:v>
      </x:c>
      <x:c r="H610" s="7" t="str"/>
      <x:c r="I610" s="7" t="str">
        <x:v>[{"id": "2", "num": 160000}, {"id": "110123", "num": 8}, {"id": "111013", "num": 4}]</x:v>
      </x:c>
      <x:c r="J610" s="6" t="str">
        <x:v>https://raw.githubusercontent.com/Mar-7th/StarRailRes/dbe8cdfcfb0bf657b9fe1cf92d5537f118ccb487/index_new/cn/character_skill_trees.json</x:v>
      </x:c>
    </x:row>
    <x:row r="611" ht="20" customHeight="1">
      <x:c r="A611" s="6" t="str">
        <x:v>1102002_1</x:v>
      </x:c>
      <x:c r="B611" s="6" t="str">
        <x:v>1102</x:v>
      </x:c>
      <x:c r="C611" s="6" t="str">
        <x:v>1102002</x:v>
      </x:c>
      <x:c r="D611" s="6" t="str"/>
      <x:c r="E611" s="6" t="n">
        <x:v>1</x:v>
      </x:c>
      <x:c r="F611" s="6" t="n">
        <x:v>0</x:v>
      </x:c>
      <x:c r="G611" s="6" t="n">
        <x:v>0</x:v>
      </x:c>
      <x:c r="H611" s="7" t="str"/>
      <x:c r="I611" s="7" t="str">
        <x:v>[]</x:v>
      </x:c>
      <x:c r="J611" s="6" t="str">
        <x:v>https://raw.githubusercontent.com/Mar-7th/StarRailRes/dbe8cdfcfb0bf657b9fe1cf92d5537f118ccb487/index_new/cn/character_skill_trees.json</x:v>
      </x:c>
    </x:row>
    <x:row r="612" ht="38" customHeight="1">
      <x:c r="A612" s="6" t="str">
        <x:v>1102002_2</x:v>
      </x:c>
      <x:c r="B612" s="6" t="str">
        <x:v>1102</x:v>
      </x:c>
      <x:c r="C612" s="6" t="str">
        <x:v>1102002</x:v>
      </x:c>
      <x:c r="D612" s="6" t="str"/>
      <x:c r="E612" s="6" t="n">
        <x:v>2</x:v>
      </x:c>
      <x:c r="F612" s="6" t="n">
        <x:v>1</x:v>
      </x:c>
      <x:c r="G612" s="6" t="n">
        <x:v>0</x:v>
      </x:c>
      <x:c r="H612" s="7" t="str"/>
      <x:c r="I612" s="7" t="str">
        <x:v>[{"id": "2", "num": 2500}, {"id": "111011", "num": 3}]</x:v>
      </x:c>
      <x:c r="J612" s="6" t="str">
        <x:v>https://raw.githubusercontent.com/Mar-7th/StarRailRes/dbe8cdfcfb0bf657b9fe1cf92d5537f118ccb487/index_new/cn/character_skill_trees.json</x:v>
      </x:c>
    </x:row>
    <x:row r="613" ht="38" customHeight="1">
      <x:c r="A613" s="6" t="str">
        <x:v>1102002_3</x:v>
      </x:c>
      <x:c r="B613" s="6" t="str">
        <x:v>1102</x:v>
      </x:c>
      <x:c r="C613" s="6" t="str">
        <x:v>1102002</x:v>
      </x:c>
      <x:c r="D613" s="6" t="str"/>
      <x:c r="E613" s="6" t="n">
        <x:v>3</x:v>
      </x:c>
      <x:c r="F613" s="6" t="n">
        <x:v>2</x:v>
      </x:c>
      <x:c r="G613" s="6" t="n">
        <x:v>0</x:v>
      </x:c>
      <x:c r="H613" s="7" t="str"/>
      <x:c r="I613" s="7" t="str">
        <x:v>[{"id": "2", "num": 5000}, {"id": "110121", "num": 3}, {"id": "111011", "num": 6}]</x:v>
      </x:c>
      <x:c r="J613" s="6" t="str">
        <x:v>https://raw.githubusercontent.com/Mar-7th/StarRailRes/dbe8cdfcfb0bf657b9fe1cf92d5537f118ccb487/index_new/cn/character_skill_trees.json</x:v>
      </x:c>
    </x:row>
    <x:row r="614" ht="38" customHeight="1">
      <x:c r="A614" s="6" t="str">
        <x:v>1102002_4</x:v>
      </x:c>
      <x:c r="B614" s="6" t="str">
        <x:v>1102</x:v>
      </x:c>
      <x:c r="C614" s="6" t="str">
        <x:v>1102002</x:v>
      </x:c>
      <x:c r="D614" s="6" t="str"/>
      <x:c r="E614" s="6" t="n">
        <x:v>4</x:v>
      </x:c>
      <x:c r="F614" s="6" t="n">
        <x:v>3</x:v>
      </x:c>
      <x:c r="G614" s="6" t="n">
        <x:v>0</x:v>
      </x:c>
      <x:c r="H614" s="7" t="str"/>
      <x:c r="I614" s="7" t="str">
        <x:v>[{"id": "2", "num": 10000}, {"id": "110122", "num": 3}, {"id": "111012", "num": 3}]</x:v>
      </x:c>
      <x:c r="J614" s="6" t="str">
        <x:v>https://raw.githubusercontent.com/Mar-7th/StarRailRes/dbe8cdfcfb0bf657b9fe1cf92d5537f118ccb487/index_new/cn/character_skill_trees.json</x:v>
      </x:c>
    </x:row>
    <x:row r="615" ht="38" customHeight="1">
      <x:c r="A615" s="6" t="str">
        <x:v>1102002_5</x:v>
      </x:c>
      <x:c r="B615" s="6" t="str">
        <x:v>1102</x:v>
      </x:c>
      <x:c r="C615" s="6" t="str">
        <x:v>1102002</x:v>
      </x:c>
      <x:c r="D615" s="6" t="str"/>
      <x:c r="E615" s="6" t="n">
        <x:v>5</x:v>
      </x:c>
      <x:c r="F615" s="6" t="n">
        <x:v>4</x:v>
      </x:c>
      <x:c r="G615" s="6" t="n">
        <x:v>0</x:v>
      </x:c>
      <x:c r="H615" s="7" t="str"/>
      <x:c r="I615" s="7" t="str">
        <x:v>[{"id": "2", "num": 20000}, {"id": "110122", "num": 5}, {"id": "111012", "num": 4}]</x:v>
      </x:c>
      <x:c r="J615" s="6" t="str">
        <x:v>https://raw.githubusercontent.com/Mar-7th/StarRailRes/dbe8cdfcfb0bf657b9fe1cf92d5537f118ccb487/index_new/cn/character_skill_trees.json</x:v>
      </x:c>
    </x:row>
    <x:row r="616" ht="38" customHeight="1">
      <x:c r="A616" s="6" t="str">
        <x:v>1102002_6</x:v>
      </x:c>
      <x:c r="B616" s="6" t="str">
        <x:v>1102</x:v>
      </x:c>
      <x:c r="C616" s="6" t="str">
        <x:v>1102002</x:v>
      </x:c>
      <x:c r="D616" s="6" t="str"/>
      <x:c r="E616" s="6" t="n">
        <x:v>6</x:v>
      </x:c>
      <x:c r="F616" s="6" t="n">
        <x:v>4</x:v>
      </x:c>
      <x:c r="G616" s="6" t="n">
        <x:v>0</x:v>
      </x:c>
      <x:c r="H616" s="7" t="str"/>
      <x:c r="I616" s="7" t="str">
        <x:v>[{"id": "2", "num": 30000}, {"id": "110122", "num": 7}, {"id": "111012", "num": 6}]</x:v>
      </x:c>
      <x:c r="J616" s="6" t="str">
        <x:v>https://raw.githubusercontent.com/Mar-7th/StarRailRes/dbe8cdfcfb0bf657b9fe1cf92d5537f118ccb487/index_new/cn/character_skill_trees.json</x:v>
      </x:c>
    </x:row>
    <x:row r="617" ht="38" customHeight="1">
      <x:c r="A617" s="6" t="str">
        <x:v>1102002_7</x:v>
      </x:c>
      <x:c r="B617" s="6" t="str">
        <x:v>1102</x:v>
      </x:c>
      <x:c r="C617" s="6" t="str">
        <x:v>1102002</x:v>
      </x:c>
      <x:c r="D617" s="6" t="str"/>
      <x:c r="E617" s="6" t="n">
        <x:v>7</x:v>
      </x:c>
      <x:c r="F617" s="6" t="n">
        <x:v>5</x:v>
      </x:c>
      <x:c r="G617" s="6" t="n">
        <x:v>0</x:v>
      </x:c>
      <x:c r="H617" s="7" t="str"/>
      <x:c r="I617" s="7" t="str">
        <x:v>[{"id": "2", "num": 45000}, {"id": "110123", "num": 3}, {"id": "111013", "num": 3}]</x:v>
      </x:c>
      <x:c r="J617" s="6" t="str">
        <x:v>https://raw.githubusercontent.com/Mar-7th/StarRailRes/dbe8cdfcfb0bf657b9fe1cf92d5537f118ccb487/index_new/cn/character_skill_trees.json</x:v>
      </x:c>
    </x:row>
    <x:row r="618" ht="53" customHeight="1">
      <x:c r="A618" s="6" t="str">
        <x:v>1102002_8</x:v>
      </x:c>
      <x:c r="B618" s="6" t="str">
        <x:v>1102</x:v>
      </x:c>
      <x:c r="C618" s="6" t="str">
        <x:v>1102002</x:v>
      </x:c>
      <x:c r="D618" s="6" t="str"/>
      <x:c r="E618" s="6" t="n">
        <x:v>8</x:v>
      </x:c>
      <x:c r="F618" s="6" t="n">
        <x:v>5</x:v>
      </x:c>
      <x:c r="G618" s="6" t="n">
        <x:v>0</x:v>
      </x:c>
      <x:c r="H618" s="7" t="str"/>
      <x:c r="I618" s="7" t="str">
        <x:v>[{"id": "2", "num": 80000}, {"id": "110123", "num": 5}, {"id": "110502", "num": 1}, {"id": "111013", "num": 4}]</x:v>
      </x:c>
      <x:c r="J618" s="6" t="str">
        <x:v>https://raw.githubusercontent.com/Mar-7th/StarRailRes/dbe8cdfcfb0bf657b9fe1cf92d5537f118ccb487/index_new/cn/character_skill_trees.json</x:v>
      </x:c>
    </x:row>
    <x:row r="619" ht="53" customHeight="1">
      <x:c r="A619" s="6" t="str">
        <x:v>1102002_9</x:v>
      </x:c>
      <x:c r="B619" s="6" t="str">
        <x:v>1102</x:v>
      </x:c>
      <x:c r="C619" s="6" t="str">
        <x:v>1102002</x:v>
      </x:c>
      <x:c r="D619" s="6" t="str"/>
      <x:c r="E619" s="6" t="n">
        <x:v>9</x:v>
      </x:c>
      <x:c r="F619" s="6" t="n">
        <x:v>6</x:v>
      </x:c>
      <x:c r="G619" s="6" t="n">
        <x:v>0</x:v>
      </x:c>
      <x:c r="H619" s="7" t="str"/>
      <x:c r="I619" s="7" t="str">
        <x:v>[{"id": "2", "num": 160000}, {"id": "110123", "num": 8}, {"id": "241", "num": 1}, {"id": "110502", "num": 1}]</x:v>
      </x:c>
      <x:c r="J619" s="6" t="str">
        <x:v>https://raw.githubusercontent.com/Mar-7th/StarRailRes/dbe8cdfcfb0bf657b9fe1cf92d5537f118ccb487/index_new/cn/character_skill_trees.json</x:v>
      </x:c>
    </x:row>
    <x:row r="620" ht="53" customHeight="1">
      <x:c r="A620" s="6" t="str">
        <x:v>1102002_10</x:v>
      </x:c>
      <x:c r="B620" s="6" t="str">
        <x:v>1102</x:v>
      </x:c>
      <x:c r="C620" s="6" t="str">
        <x:v>1102002</x:v>
      </x:c>
      <x:c r="D620" s="6" t="str"/>
      <x:c r="E620" s="6" t="n">
        <x:v>10</x:v>
      </x:c>
      <x:c r="F620" s="6" t="n">
        <x:v>6</x:v>
      </x:c>
      <x:c r="G620" s="6" t="n">
        <x:v>0</x:v>
      </x:c>
      <x:c r="H620" s="7" t="str"/>
      <x:c r="I620" s="7" t="str">
        <x:v>[{"id": "2", "num": 300000}, {"id": "110123", "num": 14}, {"id": "241", "num": 1}, {"id": "110502", "num": 1}]</x:v>
      </x:c>
      <x:c r="J620" s="6" t="str">
        <x:v>https://raw.githubusercontent.com/Mar-7th/StarRailRes/dbe8cdfcfb0bf657b9fe1cf92d5537f118ccb487/index_new/cn/character_skill_trees.json</x:v>
      </x:c>
    </x:row>
    <x:row r="621" ht="20" customHeight="1">
      <x:c r="A621" s="6" t="str">
        <x:v>1102003_1</x:v>
      </x:c>
      <x:c r="B621" s="6" t="str">
        <x:v>1102</x:v>
      </x:c>
      <x:c r="C621" s="6" t="str">
        <x:v>1102003</x:v>
      </x:c>
      <x:c r="D621" s="6" t="str"/>
      <x:c r="E621" s="6" t="n">
        <x:v>1</x:v>
      </x:c>
      <x:c r="F621" s="6" t="n">
        <x:v>0</x:v>
      </x:c>
      <x:c r="G621" s="6" t="n">
        <x:v>0</x:v>
      </x:c>
      <x:c r="H621" s="7" t="str"/>
      <x:c r="I621" s="7" t="str">
        <x:v>[]</x:v>
      </x:c>
      <x:c r="J621" s="6" t="str">
        <x:v>https://raw.githubusercontent.com/Mar-7th/StarRailRes/dbe8cdfcfb0bf657b9fe1cf92d5537f118ccb487/index_new/cn/character_skill_trees.json</x:v>
      </x:c>
    </x:row>
    <x:row r="622" ht="38" customHeight="1">
      <x:c r="A622" s="6" t="str">
        <x:v>1102003_2</x:v>
      </x:c>
      <x:c r="B622" s="6" t="str">
        <x:v>1102</x:v>
      </x:c>
      <x:c r="C622" s="6" t="str">
        <x:v>1102003</x:v>
      </x:c>
      <x:c r="D622" s="6" t="str"/>
      <x:c r="E622" s="6" t="n">
        <x:v>2</x:v>
      </x:c>
      <x:c r="F622" s="6" t="n">
        <x:v>1</x:v>
      </x:c>
      <x:c r="G622" s="6" t="n">
        <x:v>0</x:v>
      </x:c>
      <x:c r="H622" s="7" t="str"/>
      <x:c r="I622" s="7" t="str">
        <x:v>[{"id": "2", "num": 2500}, {"id": "111011", "num": 3}]</x:v>
      </x:c>
      <x:c r="J622" s="6" t="str">
        <x:v>https://raw.githubusercontent.com/Mar-7th/StarRailRes/dbe8cdfcfb0bf657b9fe1cf92d5537f118ccb487/index_new/cn/character_skill_trees.json</x:v>
      </x:c>
    </x:row>
    <x:row r="623" ht="38" customHeight="1">
      <x:c r="A623" s="6" t="str">
        <x:v>1102003_3</x:v>
      </x:c>
      <x:c r="B623" s="6" t="str">
        <x:v>1102</x:v>
      </x:c>
      <x:c r="C623" s="6" t="str">
        <x:v>1102003</x:v>
      </x:c>
      <x:c r="D623" s="6" t="str"/>
      <x:c r="E623" s="6" t="n">
        <x:v>3</x:v>
      </x:c>
      <x:c r="F623" s="6" t="n">
        <x:v>2</x:v>
      </x:c>
      <x:c r="G623" s="6" t="n">
        <x:v>0</x:v>
      </x:c>
      <x:c r="H623" s="7" t="str"/>
      <x:c r="I623" s="7" t="str">
        <x:v>[{"id": "2", "num": 5000}, {"id": "110121", "num": 3}, {"id": "111011", "num": 6}]</x:v>
      </x:c>
      <x:c r="J623" s="6" t="str">
        <x:v>https://raw.githubusercontent.com/Mar-7th/StarRailRes/dbe8cdfcfb0bf657b9fe1cf92d5537f118ccb487/index_new/cn/character_skill_trees.json</x:v>
      </x:c>
    </x:row>
    <x:row r="624" ht="38" customHeight="1">
      <x:c r="A624" s="6" t="str">
        <x:v>1102003_4</x:v>
      </x:c>
      <x:c r="B624" s="6" t="str">
        <x:v>1102</x:v>
      </x:c>
      <x:c r="C624" s="6" t="str">
        <x:v>1102003</x:v>
      </x:c>
      <x:c r="D624" s="6" t="str"/>
      <x:c r="E624" s="6" t="n">
        <x:v>4</x:v>
      </x:c>
      <x:c r="F624" s="6" t="n">
        <x:v>3</x:v>
      </x:c>
      <x:c r="G624" s="6" t="n">
        <x:v>0</x:v>
      </x:c>
      <x:c r="H624" s="7" t="str"/>
      <x:c r="I624" s="7" t="str">
        <x:v>[{"id": "2", "num": 10000}, {"id": "110122", "num": 3}, {"id": "111012", "num": 3}]</x:v>
      </x:c>
      <x:c r="J624" s="6" t="str">
        <x:v>https://raw.githubusercontent.com/Mar-7th/StarRailRes/dbe8cdfcfb0bf657b9fe1cf92d5537f118ccb487/index_new/cn/character_skill_trees.json</x:v>
      </x:c>
    </x:row>
    <x:row r="625" ht="38" customHeight="1">
      <x:c r="A625" s="6" t="str">
        <x:v>1102003_5</x:v>
      </x:c>
      <x:c r="B625" s="6" t="str">
        <x:v>1102</x:v>
      </x:c>
      <x:c r="C625" s="6" t="str">
        <x:v>1102003</x:v>
      </x:c>
      <x:c r="D625" s="6" t="str"/>
      <x:c r="E625" s="6" t="n">
        <x:v>5</x:v>
      </x:c>
      <x:c r="F625" s="6" t="n">
        <x:v>4</x:v>
      </x:c>
      <x:c r="G625" s="6" t="n">
        <x:v>0</x:v>
      </x:c>
      <x:c r="H625" s="7" t="str"/>
      <x:c r="I625" s="7" t="str">
        <x:v>[{"id": "2", "num": 20000}, {"id": "110122", "num": 5}, {"id": "111012", "num": 4}]</x:v>
      </x:c>
      <x:c r="J625" s="6" t="str">
        <x:v>https://raw.githubusercontent.com/Mar-7th/StarRailRes/dbe8cdfcfb0bf657b9fe1cf92d5537f118ccb487/index_new/cn/character_skill_trees.json</x:v>
      </x:c>
    </x:row>
    <x:row r="626" ht="38" customHeight="1">
      <x:c r="A626" s="6" t="str">
        <x:v>1102003_6</x:v>
      </x:c>
      <x:c r="B626" s="6" t="str">
        <x:v>1102</x:v>
      </x:c>
      <x:c r="C626" s="6" t="str">
        <x:v>1102003</x:v>
      </x:c>
      <x:c r="D626" s="6" t="str"/>
      <x:c r="E626" s="6" t="n">
        <x:v>6</x:v>
      </x:c>
      <x:c r="F626" s="6" t="n">
        <x:v>4</x:v>
      </x:c>
      <x:c r="G626" s="6" t="n">
        <x:v>0</x:v>
      </x:c>
      <x:c r="H626" s="7" t="str"/>
      <x:c r="I626" s="7" t="str">
        <x:v>[{"id": "2", "num": 30000}, {"id": "110122", "num": 7}, {"id": "111012", "num": 6}]</x:v>
      </x:c>
      <x:c r="J626" s="6" t="str">
        <x:v>https://raw.githubusercontent.com/Mar-7th/StarRailRes/dbe8cdfcfb0bf657b9fe1cf92d5537f118ccb487/index_new/cn/character_skill_trees.json</x:v>
      </x:c>
    </x:row>
    <x:row r="627" ht="38" customHeight="1">
      <x:c r="A627" s="6" t="str">
        <x:v>1102003_7</x:v>
      </x:c>
      <x:c r="B627" s="6" t="str">
        <x:v>1102</x:v>
      </x:c>
      <x:c r="C627" s="6" t="str">
        <x:v>1102003</x:v>
      </x:c>
      <x:c r="D627" s="6" t="str"/>
      <x:c r="E627" s="6" t="n">
        <x:v>7</x:v>
      </x:c>
      <x:c r="F627" s="6" t="n">
        <x:v>5</x:v>
      </x:c>
      <x:c r="G627" s="6" t="n">
        <x:v>0</x:v>
      </x:c>
      <x:c r="H627" s="7" t="str"/>
      <x:c r="I627" s="7" t="str">
        <x:v>[{"id": "2", "num": 45000}, {"id": "110123", "num": 3}, {"id": "111013", "num": 3}]</x:v>
      </x:c>
      <x:c r="J627" s="6" t="str">
        <x:v>https://raw.githubusercontent.com/Mar-7th/StarRailRes/dbe8cdfcfb0bf657b9fe1cf92d5537f118ccb487/index_new/cn/character_skill_trees.json</x:v>
      </x:c>
    </x:row>
    <x:row r="628" ht="53" customHeight="1">
      <x:c r="A628" s="6" t="str">
        <x:v>1102003_8</x:v>
      </x:c>
      <x:c r="B628" s="6" t="str">
        <x:v>1102</x:v>
      </x:c>
      <x:c r="C628" s="6" t="str">
        <x:v>1102003</x:v>
      </x:c>
      <x:c r="D628" s="6" t="str"/>
      <x:c r="E628" s="6" t="n">
        <x:v>8</x:v>
      </x:c>
      <x:c r="F628" s="6" t="n">
        <x:v>5</x:v>
      </x:c>
      <x:c r="G628" s="6" t="n">
        <x:v>0</x:v>
      </x:c>
      <x:c r="H628" s="7" t="str"/>
      <x:c r="I628" s="7" t="str">
        <x:v>[{"id": "2", "num": 80000}, {"id": "110123", "num": 5}, {"id": "110502", "num": 1}, {"id": "111013", "num": 4}]</x:v>
      </x:c>
      <x:c r="J628" s="6" t="str">
        <x:v>https://raw.githubusercontent.com/Mar-7th/StarRailRes/dbe8cdfcfb0bf657b9fe1cf92d5537f118ccb487/index_new/cn/character_skill_trees.json</x:v>
      </x:c>
    </x:row>
    <x:row r="629" ht="53" customHeight="1">
      <x:c r="A629" s="6" t="str">
        <x:v>1102003_9</x:v>
      </x:c>
      <x:c r="B629" s="6" t="str">
        <x:v>1102</x:v>
      </x:c>
      <x:c r="C629" s="6" t="str">
        <x:v>1102003</x:v>
      </x:c>
      <x:c r="D629" s="6" t="str"/>
      <x:c r="E629" s="6" t="n">
        <x:v>9</x:v>
      </x:c>
      <x:c r="F629" s="6" t="n">
        <x:v>6</x:v>
      </x:c>
      <x:c r="G629" s="6" t="n">
        <x:v>0</x:v>
      </x:c>
      <x:c r="H629" s="7" t="str"/>
      <x:c r="I629" s="7" t="str">
        <x:v>[{"id": "2", "num": 160000}, {"id": "110123", "num": 8}, {"id": "241", "num": 1}, {"id": "110502", "num": 1}]</x:v>
      </x:c>
      <x:c r="J629" s="6" t="str">
        <x:v>https://raw.githubusercontent.com/Mar-7th/StarRailRes/dbe8cdfcfb0bf657b9fe1cf92d5537f118ccb487/index_new/cn/character_skill_trees.json</x:v>
      </x:c>
    </x:row>
    <x:row r="630" ht="53" customHeight="1">
      <x:c r="A630" s="6" t="str">
        <x:v>1102003_10</x:v>
      </x:c>
      <x:c r="B630" s="6" t="str">
        <x:v>1102</x:v>
      </x:c>
      <x:c r="C630" s="6" t="str">
        <x:v>1102003</x:v>
      </x:c>
      <x:c r="D630" s="6" t="str"/>
      <x:c r="E630" s="6" t="n">
        <x:v>10</x:v>
      </x:c>
      <x:c r="F630" s="6" t="n">
        <x:v>6</x:v>
      </x:c>
      <x:c r="G630" s="6" t="n">
        <x:v>0</x:v>
      </x:c>
      <x:c r="H630" s="7" t="str"/>
      <x:c r="I630" s="7" t="str">
        <x:v>[{"id": "2", "num": 300000}, {"id": "110123", "num": 14}, {"id": "241", "num": 1}, {"id": "110502", "num": 1}]</x:v>
      </x:c>
      <x:c r="J630" s="6" t="str">
        <x:v>https://raw.githubusercontent.com/Mar-7th/StarRailRes/dbe8cdfcfb0bf657b9fe1cf92d5537f118ccb487/index_new/cn/character_skill_trees.json</x:v>
      </x:c>
    </x:row>
    <x:row r="631" ht="20" customHeight="1">
      <x:c r="A631" s="6" t="str">
        <x:v>1102004_1</x:v>
      </x:c>
      <x:c r="B631" s="6" t="str">
        <x:v>1102</x:v>
      </x:c>
      <x:c r="C631" s="6" t="str">
        <x:v>1102004</x:v>
      </x:c>
      <x:c r="D631" s="6" t="str"/>
      <x:c r="E631" s="6" t="n">
        <x:v>1</x:v>
      </x:c>
      <x:c r="F631" s="6" t="n">
        <x:v>0</x:v>
      </x:c>
      <x:c r="G631" s="6" t="n">
        <x:v>0</x:v>
      </x:c>
      <x:c r="H631" s="7" t="str"/>
      <x:c r="I631" s="7" t="str">
        <x:v>[]</x:v>
      </x:c>
      <x:c r="J631" s="6" t="str">
        <x:v>https://raw.githubusercontent.com/Mar-7th/StarRailRes/dbe8cdfcfb0bf657b9fe1cf92d5537f118ccb487/index_new/cn/character_skill_trees.json</x:v>
      </x:c>
    </x:row>
    <x:row r="632" ht="38" customHeight="1">
      <x:c r="A632" s="6" t="str">
        <x:v>1102004_2</x:v>
      </x:c>
      <x:c r="B632" s="6" t="str">
        <x:v>1102</x:v>
      </x:c>
      <x:c r="C632" s="6" t="str">
        <x:v>1102004</x:v>
      </x:c>
      <x:c r="D632" s="6" t="str"/>
      <x:c r="E632" s="6" t="n">
        <x:v>2</x:v>
      </x:c>
      <x:c r="F632" s="6" t="n">
        <x:v>1</x:v>
      </x:c>
      <x:c r="G632" s="6" t="n">
        <x:v>0</x:v>
      </x:c>
      <x:c r="H632" s="7" t="str"/>
      <x:c r="I632" s="7" t="str">
        <x:v>[{"id": "2", "num": 2500}, {"id": "111011", "num": 3}]</x:v>
      </x:c>
      <x:c r="J632" s="6" t="str">
        <x:v>https://raw.githubusercontent.com/Mar-7th/StarRailRes/dbe8cdfcfb0bf657b9fe1cf92d5537f118ccb487/index_new/cn/character_skill_trees.json</x:v>
      </x:c>
    </x:row>
    <x:row r="633" ht="38" customHeight="1">
      <x:c r="A633" s="6" t="str">
        <x:v>1102004_3</x:v>
      </x:c>
      <x:c r="B633" s="6" t="str">
        <x:v>1102</x:v>
      </x:c>
      <x:c r="C633" s="6" t="str">
        <x:v>1102004</x:v>
      </x:c>
      <x:c r="D633" s="6" t="str"/>
      <x:c r="E633" s="6" t="n">
        <x:v>3</x:v>
      </x:c>
      <x:c r="F633" s="6" t="n">
        <x:v>2</x:v>
      </x:c>
      <x:c r="G633" s="6" t="n">
        <x:v>0</x:v>
      </x:c>
      <x:c r="H633" s="7" t="str"/>
      <x:c r="I633" s="7" t="str">
        <x:v>[{"id": "2", "num": 5000}, {"id": "110121", "num": 3}, {"id": "111011", "num": 6}]</x:v>
      </x:c>
      <x:c r="J633" s="6" t="str">
        <x:v>https://raw.githubusercontent.com/Mar-7th/StarRailRes/dbe8cdfcfb0bf657b9fe1cf92d5537f118ccb487/index_new/cn/character_skill_trees.json</x:v>
      </x:c>
    </x:row>
    <x:row r="634" ht="38" customHeight="1">
      <x:c r="A634" s="6" t="str">
        <x:v>1102004_4</x:v>
      </x:c>
      <x:c r="B634" s="6" t="str">
        <x:v>1102</x:v>
      </x:c>
      <x:c r="C634" s="6" t="str">
        <x:v>1102004</x:v>
      </x:c>
      <x:c r="D634" s="6" t="str"/>
      <x:c r="E634" s="6" t="n">
        <x:v>4</x:v>
      </x:c>
      <x:c r="F634" s="6" t="n">
        <x:v>3</x:v>
      </x:c>
      <x:c r="G634" s="6" t="n">
        <x:v>0</x:v>
      </x:c>
      <x:c r="H634" s="7" t="str"/>
      <x:c r="I634" s="7" t="str">
        <x:v>[{"id": "2", "num": 10000}, {"id": "110122", "num": 3}, {"id": "111012", "num": 3}]</x:v>
      </x:c>
      <x:c r="J634" s="6" t="str">
        <x:v>https://raw.githubusercontent.com/Mar-7th/StarRailRes/dbe8cdfcfb0bf657b9fe1cf92d5537f118ccb487/index_new/cn/character_skill_trees.json</x:v>
      </x:c>
    </x:row>
    <x:row r="635" ht="38" customHeight="1">
      <x:c r="A635" s="6" t="str">
        <x:v>1102004_5</x:v>
      </x:c>
      <x:c r="B635" s="6" t="str">
        <x:v>1102</x:v>
      </x:c>
      <x:c r="C635" s="6" t="str">
        <x:v>1102004</x:v>
      </x:c>
      <x:c r="D635" s="6" t="str"/>
      <x:c r="E635" s="6" t="n">
        <x:v>5</x:v>
      </x:c>
      <x:c r="F635" s="6" t="n">
        <x:v>4</x:v>
      </x:c>
      <x:c r="G635" s="6" t="n">
        <x:v>0</x:v>
      </x:c>
      <x:c r="H635" s="7" t="str"/>
      <x:c r="I635" s="7" t="str">
        <x:v>[{"id": "2", "num": 20000}, {"id": "110122", "num": 5}, {"id": "111012", "num": 4}]</x:v>
      </x:c>
      <x:c r="J635" s="6" t="str">
        <x:v>https://raw.githubusercontent.com/Mar-7th/StarRailRes/dbe8cdfcfb0bf657b9fe1cf92d5537f118ccb487/index_new/cn/character_skill_trees.json</x:v>
      </x:c>
    </x:row>
    <x:row r="636" ht="38" customHeight="1">
      <x:c r="A636" s="6" t="str">
        <x:v>1102004_6</x:v>
      </x:c>
      <x:c r="B636" s="6" t="str">
        <x:v>1102</x:v>
      </x:c>
      <x:c r="C636" s="6" t="str">
        <x:v>1102004</x:v>
      </x:c>
      <x:c r="D636" s="6" t="str"/>
      <x:c r="E636" s="6" t="n">
        <x:v>6</x:v>
      </x:c>
      <x:c r="F636" s="6" t="n">
        <x:v>4</x:v>
      </x:c>
      <x:c r="G636" s="6" t="n">
        <x:v>0</x:v>
      </x:c>
      <x:c r="H636" s="7" t="str"/>
      <x:c r="I636" s="7" t="str">
        <x:v>[{"id": "2", "num": 30000}, {"id": "110122", "num": 7}, {"id": "111012", "num": 6}]</x:v>
      </x:c>
      <x:c r="J636" s="6" t="str">
        <x:v>https://raw.githubusercontent.com/Mar-7th/StarRailRes/dbe8cdfcfb0bf657b9fe1cf92d5537f118ccb487/index_new/cn/character_skill_trees.json</x:v>
      </x:c>
    </x:row>
    <x:row r="637" ht="38" customHeight="1">
      <x:c r="A637" s="6" t="str">
        <x:v>1102004_7</x:v>
      </x:c>
      <x:c r="B637" s="6" t="str">
        <x:v>1102</x:v>
      </x:c>
      <x:c r="C637" s="6" t="str">
        <x:v>1102004</x:v>
      </x:c>
      <x:c r="D637" s="6" t="str"/>
      <x:c r="E637" s="6" t="n">
        <x:v>7</x:v>
      </x:c>
      <x:c r="F637" s="6" t="n">
        <x:v>5</x:v>
      </x:c>
      <x:c r="G637" s="6" t="n">
        <x:v>0</x:v>
      </x:c>
      <x:c r="H637" s="7" t="str"/>
      <x:c r="I637" s="7" t="str">
        <x:v>[{"id": "2", "num": 45000}, {"id": "110123", "num": 3}, {"id": "111013", "num": 3}]</x:v>
      </x:c>
      <x:c r="J637" s="6" t="str">
        <x:v>https://raw.githubusercontent.com/Mar-7th/StarRailRes/dbe8cdfcfb0bf657b9fe1cf92d5537f118ccb487/index_new/cn/character_skill_trees.json</x:v>
      </x:c>
    </x:row>
    <x:row r="638" ht="53" customHeight="1">
      <x:c r="A638" s="6" t="str">
        <x:v>1102004_8</x:v>
      </x:c>
      <x:c r="B638" s="6" t="str">
        <x:v>1102</x:v>
      </x:c>
      <x:c r="C638" s="6" t="str">
        <x:v>1102004</x:v>
      </x:c>
      <x:c r="D638" s="6" t="str"/>
      <x:c r="E638" s="6" t="n">
        <x:v>8</x:v>
      </x:c>
      <x:c r="F638" s="6" t="n">
        <x:v>5</x:v>
      </x:c>
      <x:c r="G638" s="6" t="n">
        <x:v>0</x:v>
      </x:c>
      <x:c r="H638" s="7" t="str"/>
      <x:c r="I638" s="7" t="str">
        <x:v>[{"id": "2", "num": 80000}, {"id": "110123", "num": 5}, {"id": "110502", "num": 1}, {"id": "111013", "num": 4}]</x:v>
      </x:c>
      <x:c r="J638" s="6" t="str">
        <x:v>https://raw.githubusercontent.com/Mar-7th/StarRailRes/dbe8cdfcfb0bf657b9fe1cf92d5537f118ccb487/index_new/cn/character_skill_trees.json</x:v>
      </x:c>
    </x:row>
    <x:row r="639" ht="53" customHeight="1">
      <x:c r="A639" s="6" t="str">
        <x:v>1102004_9</x:v>
      </x:c>
      <x:c r="B639" s="6" t="str">
        <x:v>1102</x:v>
      </x:c>
      <x:c r="C639" s="6" t="str">
        <x:v>1102004</x:v>
      </x:c>
      <x:c r="D639" s="6" t="str"/>
      <x:c r="E639" s="6" t="n">
        <x:v>9</x:v>
      </x:c>
      <x:c r="F639" s="6" t="n">
        <x:v>6</x:v>
      </x:c>
      <x:c r="G639" s="6" t="n">
        <x:v>0</x:v>
      </x:c>
      <x:c r="H639" s="7" t="str"/>
      <x:c r="I639" s="7" t="str">
        <x:v>[{"id": "2", "num": 160000}, {"id": "110123", "num": 8}, {"id": "241", "num": 1}, {"id": "110502", "num": 1}]</x:v>
      </x:c>
      <x:c r="J639" s="6" t="str">
        <x:v>https://raw.githubusercontent.com/Mar-7th/StarRailRes/dbe8cdfcfb0bf657b9fe1cf92d5537f118ccb487/index_new/cn/character_skill_trees.json</x:v>
      </x:c>
    </x:row>
    <x:row r="640" ht="53" customHeight="1">
      <x:c r="A640" s="6" t="str">
        <x:v>1102004_10</x:v>
      </x:c>
      <x:c r="B640" s="6" t="str">
        <x:v>1102</x:v>
      </x:c>
      <x:c r="C640" s="6" t="str">
        <x:v>1102004</x:v>
      </x:c>
      <x:c r="D640" s="6" t="str"/>
      <x:c r="E640" s="6" t="n">
        <x:v>10</x:v>
      </x:c>
      <x:c r="F640" s="6" t="n">
        <x:v>6</x:v>
      </x:c>
      <x:c r="G640" s="6" t="n">
        <x:v>0</x:v>
      </x:c>
      <x:c r="H640" s="7" t="str"/>
      <x:c r="I640" s="7" t="str">
        <x:v>[{"id": "2", "num": 300000}, {"id": "110123", "num": 14}, {"id": "241", "num": 1}, {"id": "110502", "num": 1}]</x:v>
      </x:c>
      <x:c r="J640" s="6" t="str">
        <x:v>https://raw.githubusercontent.com/Mar-7th/StarRailRes/dbe8cdfcfb0bf657b9fe1cf92d5537f118ccb487/index_new/cn/character_skill_trees.json</x:v>
      </x:c>
    </x:row>
    <x:row r="641" ht="20" customHeight="1">
      <x:c r="A641" s="6" t="str">
        <x:v>1102007_1</x:v>
      </x:c>
      <x:c r="B641" s="6" t="str">
        <x:v>1102</x:v>
      </x:c>
      <x:c r="C641" s="6" t="str">
        <x:v>1102007</x:v>
      </x:c>
      <x:c r="D641" s="6" t="str"/>
      <x:c r="E641" s="6" t="n">
        <x:v>1</x:v>
      </x:c>
      <x:c r="F641" s="6" t="n">
        <x:v>0</x:v>
      </x:c>
      <x:c r="G641" s="6" t="n">
        <x:v>0</x:v>
      </x:c>
      <x:c r="H641" s="7" t="str"/>
      <x:c r="I641" s="7" t="str">
        <x:v>[]</x:v>
      </x:c>
      <x:c r="J641" s="6" t="str">
        <x:v>https://raw.githubusercontent.com/Mar-7th/StarRailRes/dbe8cdfcfb0bf657b9fe1cf92d5537f118ccb487/index_new/cn/character_skill_trees.json</x:v>
      </x:c>
    </x:row>
    <x:row r="642" ht="38" customHeight="1">
      <x:c r="A642" s="6" t="str">
        <x:v>1102101_1</x:v>
      </x:c>
      <x:c r="B642" s="6" t="str">
        <x:v>1102</x:v>
      </x:c>
      <x:c r="C642" s="6" t="str">
        <x:v>1102101</x:v>
      </x:c>
      <x:c r="D642" s="6" t="str">
        <x:v>夜行</x:v>
      </x:c>
      <x:c r="E642" s="6" t="n">
        <x:v>1</x:v>
      </x:c>
      <x:c r="F642" s="6" t="n">
        <x:v>2</x:v>
      </x:c>
      <x:c r="G642" s="6" t="n">
        <x:v>0</x:v>
      </x:c>
      <x:c r="H642" s="7" t="str">
        <x:v>若当前生命值百分比小于等于#1[i]%，则被敌方目标攻击的概率降低。</x:v>
      </x:c>
      <x:c r="I642" s="7" t="str">
        <x:v>[{"id": "2", "num": 5000}, {"id": "110121", "num": 3}, {"id": "110502", "num": 1}]</x:v>
      </x:c>
      <x:c r="J642" s="6" t="str">
        <x:v>https://raw.githubusercontent.com/Mar-7th/StarRailRes/dbe8cdfcfb0bf657b9fe1cf92d5537f118ccb487/index_new/cn/character_skill_trees.json</x:v>
      </x:c>
    </x:row>
    <x:row r="643" ht="53" customHeight="1">
      <x:c r="A643" s="6" t="str">
        <x:v>1102102_1</x:v>
      </x:c>
      <x:c r="B643" s="6" t="str">
        <x:v>1102</x:v>
      </x:c>
      <x:c r="C643" s="6" t="str">
        <x:v>1102102</x:v>
      </x:c>
      <x:c r="D643" s="6" t="str">
        <x:v>割裂</x:v>
      </x:c>
      <x:c r="E643" s="6" t="n">
        <x:v>1</x:v>
      </x:c>
      <x:c r="F643" s="6" t="n">
        <x:v>4</x:v>
      </x:c>
      <x:c r="G643" s="6" t="n">
        <x:v>0</x:v>
      </x:c>
      <x:c r="H643" s="7" t="str">
        <x:v>增幅状态下希儿的量子属性抗性穿透提高#1[i]%。</x:v>
      </x:c>
      <x:c r="I643" s="7" t="str">
        <x:v>[{"id": "2", "num": 20000}, {"id": "110122", "num": 5}, {"id": "241", "num": 1}, {"id": "110502", "num": 1}]</x:v>
      </x:c>
      <x:c r="J643" s="6" t="str">
        <x:v>https://raw.githubusercontent.com/Mar-7th/StarRailRes/dbe8cdfcfb0bf657b9fe1cf92d5537f118ccb487/index_new/cn/character_skill_trees.json</x:v>
      </x:c>
    </x:row>
    <x:row r="644" ht="53" customHeight="1">
      <x:c r="A644" s="6" t="str">
        <x:v>1102103_1</x:v>
      </x:c>
      <x:c r="B644" s="6" t="str">
        <x:v>1102</x:v>
      </x:c>
      <x:c r="C644" s="6" t="str">
        <x:v>1102103</x:v>
      </x:c>
      <x:c r="D644" s="6" t="str">
        <x:v>涟漪</x:v>
      </x:c>
      <x:c r="E644" s="6" t="n">
        <x:v>1</x:v>
      </x:c>
      <x:c r="F644" s="6" t="n">
        <x:v>6</x:v>
      </x:c>
      <x:c r="G644" s="6" t="n">
        <x:v>0</x:v>
      </x:c>
      <x:c r="H644" s="7" t="str">
        <x:v>施放普攻后，希儿的下一次行动提前#1[i]%。</x:v>
      </x:c>
      <x:c r="I644" s="7" t="str">
        <x:v>[{"id": "2", "num": 160000}, {"id": "110123", "num": 8}, {"id": "241", "num": 1}, {"id": "110502", "num": 1}]</x:v>
      </x:c>
      <x:c r="J644" s="6" t="str">
        <x:v>https://raw.githubusercontent.com/Mar-7th/StarRailRes/dbe8cdfcfb0bf657b9fe1cf92d5537f118ccb487/index_new/cn/character_skill_trees.json</x:v>
      </x:c>
    </x:row>
    <x:row r="645" ht="38" customHeight="1">
      <x:c r="A645" s="6" t="str">
        <x:v>1102201_1</x:v>
      </x:c>
      <x:c r="B645" s="6" t="str">
        <x:v>1102</x:v>
      </x:c>
      <x:c r="C645" s="6" t="str">
        <x:v>1102201</x:v>
      </x:c>
      <x:c r="D645" s="6" t="str">
        <x:v>攻击强化</x:v>
      </x:c>
      <x:c r="E645" s="6" t="n">
        <x:v>1</x:v>
      </x:c>
      <x:c r="F645" s="6" t="n">
        <x:v>0</x:v>
      </x:c>
      <x:c r="G645" s="6" t="n">
        <x:v>1</x:v>
      </x:c>
      <x:c r="H645" s="7" t="str"/>
      <x:c r="I645" s="7" t="str">
        <x:v>[{"id": "2", "num": 2500}, {"id": "111011", "num": 2}]</x:v>
      </x:c>
      <x:c r="J645" s="6" t="str">
        <x:v>https://raw.githubusercontent.com/Mar-7th/StarRailRes/dbe8cdfcfb0bf657b9fe1cf92d5537f118ccb487/index_new/cn/character_skill_trees.json</x:v>
      </x:c>
    </x:row>
    <x:row r="646" ht="38" customHeight="1">
      <x:c r="A646" s="6" t="str">
        <x:v>1102202_1</x:v>
      </x:c>
      <x:c r="B646" s="6" t="str">
        <x:v>1102</x:v>
      </x:c>
      <x:c r="C646" s="6" t="str">
        <x:v>1102202</x:v>
      </x:c>
      <x:c r="D646" s="6" t="str">
        <x:v>暴击伤害强化</x:v>
      </x:c>
      <x:c r="E646" s="6" t="n">
        <x:v>1</x:v>
      </x:c>
      <x:c r="F646" s="6" t="n">
        <x:v>2</x:v>
      </x:c>
      <x:c r="G646" s="6" t="n">
        <x:v>0</x:v>
      </x:c>
      <x:c r="H646" s="7" t="str"/>
      <x:c r="I646" s="7" t="str">
        <x:v>[{"id": "2", "num": 5000}, {"id": "110121", "num": 3}, {"id": "111011", "num": 6}]</x:v>
      </x:c>
      <x:c r="J646" s="6" t="str">
        <x:v>https://raw.githubusercontent.com/Mar-7th/StarRailRes/dbe8cdfcfb0bf657b9fe1cf92d5537f118ccb487/index_new/cn/character_skill_trees.json</x:v>
      </x:c>
    </x:row>
    <x:row r="647" ht="38" customHeight="1">
      <x:c r="A647" s="6" t="str">
        <x:v>1102203_1</x:v>
      </x:c>
      <x:c r="B647" s="6" t="str">
        <x:v>1102</x:v>
      </x:c>
      <x:c r="C647" s="6" t="str">
        <x:v>1102203</x:v>
      </x:c>
      <x:c r="D647" s="6" t="str">
        <x:v>攻击强化</x:v>
      </x:c>
      <x:c r="E647" s="6" t="n">
        <x:v>1</x:v>
      </x:c>
      <x:c r="F647" s="6" t="n">
        <x:v>3</x:v>
      </x:c>
      <x:c r="G647" s="6" t="n">
        <x:v>0</x:v>
      </x:c>
      <x:c r="H647" s="7" t="str"/>
      <x:c r="I647" s="7" t="str">
        <x:v>[{"id": "2", "num": 10000}, {"id": "110122", "num": 3}, {"id": "111012", "num": 3}]</x:v>
      </x:c>
      <x:c r="J647" s="6" t="str">
        <x:v>https://raw.githubusercontent.com/Mar-7th/StarRailRes/dbe8cdfcfb0bf657b9fe1cf92d5537f118ccb487/index_new/cn/character_skill_trees.json</x:v>
      </x:c>
    </x:row>
    <x:row r="648" ht="38" customHeight="1">
      <x:c r="A648" s="6" t="str">
        <x:v>1102204_1</x:v>
      </x:c>
      <x:c r="B648" s="6" t="str">
        <x:v>1102</x:v>
      </x:c>
      <x:c r="C648" s="6" t="str">
        <x:v>1102204</x:v>
      </x:c>
      <x:c r="D648" s="6" t="str">
        <x:v>防御强化</x:v>
      </x:c>
      <x:c r="E648" s="6" t="n">
        <x:v>1</x:v>
      </x:c>
      <x:c r="F648" s="6" t="n">
        <x:v>3</x:v>
      </x:c>
      <x:c r="G648" s="6" t="n">
        <x:v>0</x:v>
      </x:c>
      <x:c r="H648" s="7" t="str"/>
      <x:c r="I648" s="7" t="str">
        <x:v>[{"id": "2", "num": 10000}, {"id": "110122", "num": 3}, {"id": "111012", "num": 3}]</x:v>
      </x:c>
      <x:c r="J648" s="6" t="str">
        <x:v>https://raw.githubusercontent.com/Mar-7th/StarRailRes/dbe8cdfcfb0bf657b9fe1cf92d5537f118ccb487/index_new/cn/character_skill_trees.json</x:v>
      </x:c>
    </x:row>
    <x:row r="649" ht="38" customHeight="1">
      <x:c r="A649" s="6" t="str">
        <x:v>1102205_1</x:v>
      </x:c>
      <x:c r="B649" s="6" t="str">
        <x:v>1102</x:v>
      </x:c>
      <x:c r="C649" s="6" t="str">
        <x:v>1102205</x:v>
      </x:c>
      <x:c r="D649" s="6" t="str">
        <x:v>攻击强化</x:v>
      </x:c>
      <x:c r="E649" s="6" t="n">
        <x:v>1</x:v>
      </x:c>
      <x:c r="F649" s="6" t="n">
        <x:v>4</x:v>
      </x:c>
      <x:c r="G649" s="6" t="n">
        <x:v>0</x:v>
      </x:c>
      <x:c r="H649" s="7" t="str"/>
      <x:c r="I649" s="7" t="str">
        <x:v>[{"id": "2", "num": 20000}, {"id": "110122", "num": 5}, {"id": "111012", "num": 4}]</x:v>
      </x:c>
      <x:c r="J649" s="6" t="str">
        <x:v>https://raw.githubusercontent.com/Mar-7th/StarRailRes/dbe8cdfcfb0bf657b9fe1cf92d5537f118ccb487/index_new/cn/character_skill_trees.json</x:v>
      </x:c>
    </x:row>
    <x:row r="650" ht="38" customHeight="1">
      <x:c r="A650" s="6" t="str">
        <x:v>1102206_1</x:v>
      </x:c>
      <x:c r="B650" s="6" t="str">
        <x:v>1102</x:v>
      </x:c>
      <x:c r="C650" s="6" t="str">
        <x:v>1102206</x:v>
      </x:c>
      <x:c r="D650" s="6" t="str">
        <x:v>暴击伤害强化</x:v>
      </x:c>
      <x:c r="E650" s="6" t="n">
        <x:v>1</x:v>
      </x:c>
      <x:c r="F650" s="6" t="n">
        <x:v>5</x:v>
      </x:c>
      <x:c r="G650" s="6" t="n">
        <x:v>0</x:v>
      </x:c>
      <x:c r="H650" s="7" t="str"/>
      <x:c r="I650" s="7" t="str">
        <x:v>[{"id": "2", "num": 45000}, {"id": "110123", "num": 3}, {"id": "111013", "num": 3}]</x:v>
      </x:c>
      <x:c r="J650" s="6" t="str">
        <x:v>https://raw.githubusercontent.com/Mar-7th/StarRailRes/dbe8cdfcfb0bf657b9fe1cf92d5537f118ccb487/index_new/cn/character_skill_trees.json</x:v>
      </x:c>
    </x:row>
    <x:row r="651" ht="38" customHeight="1">
      <x:c r="A651" s="6" t="str">
        <x:v>1102207_1</x:v>
      </x:c>
      <x:c r="B651" s="6" t="str">
        <x:v>1102</x:v>
      </x:c>
      <x:c r="C651" s="6" t="str">
        <x:v>1102207</x:v>
      </x:c>
      <x:c r="D651" s="6" t="str">
        <x:v>攻击强化</x:v>
      </x:c>
      <x:c r="E651" s="6" t="n">
        <x:v>1</x:v>
      </x:c>
      <x:c r="F651" s="6" t="n">
        <x:v>5</x:v>
      </x:c>
      <x:c r="G651" s="6" t="n">
        <x:v>0</x:v>
      </x:c>
      <x:c r="H651" s="7" t="str"/>
      <x:c r="I651" s="7" t="str">
        <x:v>[{"id": "2", "num": 45000}, {"id": "110123", "num": 3}, {"id": "111013", "num": 3}]</x:v>
      </x:c>
      <x:c r="J651" s="6" t="str">
        <x:v>https://raw.githubusercontent.com/Mar-7th/StarRailRes/dbe8cdfcfb0bf657b9fe1cf92d5537f118ccb487/index_new/cn/character_skill_trees.json</x:v>
      </x:c>
    </x:row>
    <x:row r="652" ht="38" customHeight="1">
      <x:c r="A652" s="6" t="str">
        <x:v>1102208_1</x:v>
      </x:c>
      <x:c r="B652" s="6" t="str">
        <x:v>1102</x:v>
      </x:c>
      <x:c r="C652" s="6" t="str">
        <x:v>1102208</x:v>
      </x:c>
      <x:c r="D652" s="6" t="str">
        <x:v>防御强化</x:v>
      </x:c>
      <x:c r="E652" s="6" t="n">
        <x:v>1</x:v>
      </x:c>
      <x:c r="F652" s="6" t="n">
        <x:v>6</x:v>
      </x:c>
      <x:c r="G652" s="6" t="n">
        <x:v>0</x:v>
      </x:c>
      <x:c r="H652" s="7" t="str"/>
      <x:c r="I652" s="7" t="str">
        <x:v>[{"id": "2", "num": 160000}, {"id": "110123", "num": 8}, {"id": "111013", "num": 8}]</x:v>
      </x:c>
      <x:c r="J652" s="6" t="str">
        <x:v>https://raw.githubusercontent.com/Mar-7th/StarRailRes/dbe8cdfcfb0bf657b9fe1cf92d5537f118ccb487/index_new/cn/character_skill_trees.json</x:v>
      </x:c>
    </x:row>
    <x:row r="653" ht="38" customHeight="1">
      <x:c r="A653" s="6" t="str">
        <x:v>1102209_1</x:v>
      </x:c>
      <x:c r="B653" s="6" t="str">
        <x:v>1102</x:v>
      </x:c>
      <x:c r="C653" s="6" t="str">
        <x:v>1102209</x:v>
      </x:c>
      <x:c r="D653" s="6" t="str">
        <x:v>暴击伤害强化</x:v>
      </x:c>
      <x:c r="E653" s="6" t="n">
        <x:v>1</x:v>
      </x:c>
      <x:c r="F653" s="6" t="n">
        <x:v>0</x:v>
      </x:c>
      <x:c r="G653" s="6" t="n">
        <x:v>75</x:v>
      </x:c>
      <x:c r="H653" s="7" t="str"/>
      <x:c r="I653" s="7" t="str">
        <x:v>[{"id": "2", "num": 160000}, {"id": "110123", "num": 8}, {"id": "111013", "num": 8}]</x:v>
      </x:c>
      <x:c r="J653" s="6" t="str">
        <x:v>https://raw.githubusercontent.com/Mar-7th/StarRailRes/dbe8cdfcfb0bf657b9fe1cf92d5537f118ccb487/index_new/cn/character_skill_trees.json</x:v>
      </x:c>
    </x:row>
    <x:row r="654" ht="38" customHeight="1">
      <x:c r="A654" s="6" t="str">
        <x:v>1102210_1</x:v>
      </x:c>
      <x:c r="B654" s="6" t="str">
        <x:v>1102</x:v>
      </x:c>
      <x:c r="C654" s="6" t="str">
        <x:v>1102210</x:v>
      </x:c>
      <x:c r="D654" s="6" t="str">
        <x:v>攻击强化</x:v>
      </x:c>
      <x:c r="E654" s="6" t="n">
        <x:v>1</x:v>
      </x:c>
      <x:c r="F654" s="6" t="n">
        <x:v>0</x:v>
      </x:c>
      <x:c r="G654" s="6" t="n">
        <x:v>80</x:v>
      </x:c>
      <x:c r="H654" s="7" t="str"/>
      <x:c r="I654" s="7" t="str">
        <x:v>[{"id": "2", "num": 160000}, {"id": "110123", "num": 8}, {"id": "111013", "num": 8}]</x:v>
      </x:c>
      <x:c r="J654" s="6" t="str">
        <x:v>https://raw.githubusercontent.com/Mar-7th/StarRailRes/dbe8cdfcfb0bf657b9fe1cf92d5537f118ccb487/index_new/cn/character_skill_trees.json</x:v>
      </x:c>
    </x:row>
    <x:row r="655" ht="20" customHeight="1">
      <x:c r="A655" s="6" t="str">
        <x:v>1103001_1</x:v>
      </x:c>
      <x:c r="B655" s="6" t="str">
        <x:v>1103</x:v>
      </x:c>
      <x:c r="C655" s="6" t="str">
        <x:v>1103001</x:v>
      </x:c>
      <x:c r="D655" s="6" t="str"/>
      <x:c r="E655" s="6" t="n">
        <x:v>1</x:v>
      </x:c>
      <x:c r="F655" s="6" t="n">
        <x:v>0</x:v>
      </x:c>
      <x:c r="G655" s="6" t="n">
        <x:v>0</x:v>
      </x:c>
      <x:c r="H655" s="7" t="str"/>
      <x:c r="I655" s="7" t="str">
        <x:v>[]</x:v>
      </x:c>
      <x:c r="J655" s="6" t="str">
        <x:v>https://raw.githubusercontent.com/Mar-7th/StarRailRes/dbe8cdfcfb0bf657b9fe1cf92d5537f118ccb487/index_new/cn/character_skill_trees.json</x:v>
      </x:c>
    </x:row>
    <x:row r="656" ht="38" customHeight="1">
      <x:c r="A656" s="6" t="str">
        <x:v>1103001_2</x:v>
      </x:c>
      <x:c r="B656" s="6" t="str">
        <x:v>1103</x:v>
      </x:c>
      <x:c r="C656" s="6" t="str">
        <x:v>1103001</x:v>
      </x:c>
      <x:c r="D656" s="6" t="str"/>
      <x:c r="E656" s="6" t="n">
        <x:v>2</x:v>
      </x:c>
      <x:c r="F656" s="6" t="n">
        <x:v>2</x:v>
      </x:c>
      <x:c r="G656" s="6" t="n">
        <x:v>0</x:v>
      </x:c>
      <x:c r="H656" s="7" t="str"/>
      <x:c r="I656" s="7" t="str">
        <x:v>[{"id": "2", "num": 4000}, {"id": "110131", "num": 2}, {"id": "112001", "num": 4}]</x:v>
      </x:c>
      <x:c r="J656" s="6" t="str">
        <x:v>https://raw.githubusercontent.com/Mar-7th/StarRailRes/dbe8cdfcfb0bf657b9fe1cf92d5537f118ccb487/index_new/cn/character_skill_trees.json</x:v>
      </x:c>
    </x:row>
    <x:row r="657" ht="38" customHeight="1">
      <x:c r="A657" s="6" t="str">
        <x:v>1103001_3</x:v>
      </x:c>
      <x:c r="B657" s="6" t="str">
        <x:v>1103</x:v>
      </x:c>
      <x:c r="C657" s="6" t="str">
        <x:v>1103001</x:v>
      </x:c>
      <x:c r="D657" s="6" t="str"/>
      <x:c r="E657" s="6" t="n">
        <x:v>3</x:v>
      </x:c>
      <x:c r="F657" s="6" t="n">
        <x:v>3</x:v>
      </x:c>
      <x:c r="G657" s="6" t="n">
        <x:v>0</x:v>
      </x:c>
      <x:c r="H657" s="7" t="str"/>
      <x:c r="I657" s="7" t="str">
        <x:v>[{"id": "2", "num": 8000}, {"id": "110132", "num": 2}, {"id": "112002", "num": 2}]</x:v>
      </x:c>
      <x:c r="J657" s="6" t="str">
        <x:v>https://raw.githubusercontent.com/Mar-7th/StarRailRes/dbe8cdfcfb0bf657b9fe1cf92d5537f118ccb487/index_new/cn/character_skill_trees.json</x:v>
      </x:c>
    </x:row>
    <x:row r="658" ht="38" customHeight="1">
      <x:c r="A658" s="6" t="str">
        <x:v>1103001_4</x:v>
      </x:c>
      <x:c r="B658" s="6" t="str">
        <x:v>1103</x:v>
      </x:c>
      <x:c r="C658" s="6" t="str">
        <x:v>1103001</x:v>
      </x:c>
      <x:c r="D658" s="6" t="str"/>
      <x:c r="E658" s="6" t="n">
        <x:v>4</x:v>
      </x:c>
      <x:c r="F658" s="6" t="n">
        <x:v>4</x:v>
      </x:c>
      <x:c r="G658" s="6" t="n">
        <x:v>0</x:v>
      </x:c>
      <x:c r="H658" s="7" t="str"/>
      <x:c r="I658" s="7" t="str">
        <x:v>[{"id": "2", "num": 16000}, {"id": "110132", "num": 4}, {"id": "112002", "num": 3}]</x:v>
      </x:c>
      <x:c r="J658" s="6" t="str">
        <x:v>https://raw.githubusercontent.com/Mar-7th/StarRailRes/dbe8cdfcfb0bf657b9fe1cf92d5537f118ccb487/index_new/cn/character_skill_trees.json</x:v>
      </x:c>
    </x:row>
    <x:row r="659" ht="38" customHeight="1">
      <x:c r="A659" s="6" t="str">
        <x:v>1103001_5</x:v>
      </x:c>
      <x:c r="B659" s="6" t="str">
        <x:v>1103</x:v>
      </x:c>
      <x:c r="C659" s="6" t="str">
        <x:v>1103001</x:v>
      </x:c>
      <x:c r="D659" s="6" t="str"/>
      <x:c r="E659" s="6" t="n">
        <x:v>5</x:v>
      </x:c>
      <x:c r="F659" s="6" t="n">
        <x:v>5</x:v>
      </x:c>
      <x:c r="G659" s="6" t="n">
        <x:v>0</x:v>
      </x:c>
      <x:c r="H659" s="7" t="str"/>
      <x:c r="I659" s="7" t="str">
        <x:v>[{"id": "2", "num": 36000}, {"id": "110133", "num": 2}, {"id": "112003", "num": 2}]</x:v>
      </x:c>
      <x:c r="J659" s="6" t="str">
        <x:v>https://raw.githubusercontent.com/Mar-7th/StarRailRes/dbe8cdfcfb0bf657b9fe1cf92d5537f118ccb487/index_new/cn/character_skill_trees.json</x:v>
      </x:c>
    </x:row>
    <x:row r="660" ht="38" customHeight="1">
      <x:c r="A660" s="6" t="str">
        <x:v>1103001_6</x:v>
      </x:c>
      <x:c r="B660" s="6" t="str">
        <x:v>1103</x:v>
      </x:c>
      <x:c r="C660" s="6" t="str">
        <x:v>1103001</x:v>
      </x:c>
      <x:c r="D660" s="6" t="str"/>
      <x:c r="E660" s="6" t="n">
        <x:v>6</x:v>
      </x:c>
      <x:c r="F660" s="6" t="n">
        <x:v>6</x:v>
      </x:c>
      <x:c r="G660" s="6" t="n">
        <x:v>0</x:v>
      </x:c>
      <x:c r="H660" s="7" t="str"/>
      <x:c r="I660" s="7" t="str">
        <x:v>[{"id": "2", "num": 128000}, {"id": "110133", "num": 6}, {"id": "112003", "num": 3}]</x:v>
      </x:c>
      <x:c r="J660" s="6" t="str">
        <x:v>https://raw.githubusercontent.com/Mar-7th/StarRailRes/dbe8cdfcfb0bf657b9fe1cf92d5537f118ccb487/index_new/cn/character_skill_trees.json</x:v>
      </x:c>
    </x:row>
    <x:row r="661" ht="20" customHeight="1">
      <x:c r="A661" s="6" t="str">
        <x:v>1103002_1</x:v>
      </x:c>
      <x:c r="B661" s="6" t="str">
        <x:v>1103</x:v>
      </x:c>
      <x:c r="C661" s="6" t="str">
        <x:v>1103002</x:v>
      </x:c>
      <x:c r="D661" s="6" t="str"/>
      <x:c r="E661" s="6" t="n">
        <x:v>1</x:v>
      </x:c>
      <x:c r="F661" s="6" t="n">
        <x:v>0</x:v>
      </x:c>
      <x:c r="G661" s="6" t="n">
        <x:v>0</x:v>
      </x:c>
      <x:c r="H661" s="7" t="str"/>
      <x:c r="I661" s="7" t="str">
        <x:v>[]</x:v>
      </x:c>
      <x:c r="J661" s="6" t="str">
        <x:v>https://raw.githubusercontent.com/Mar-7th/StarRailRes/dbe8cdfcfb0bf657b9fe1cf92d5537f118ccb487/index_new/cn/character_skill_trees.json</x:v>
      </x:c>
    </x:row>
    <x:row r="662" ht="38" customHeight="1">
      <x:c r="A662" s="6" t="str">
        <x:v>1103002_2</x:v>
      </x:c>
      <x:c r="B662" s="6" t="str">
        <x:v>1103</x:v>
      </x:c>
      <x:c r="C662" s="6" t="str">
        <x:v>1103002</x:v>
      </x:c>
      <x:c r="D662" s="6" t="str"/>
      <x:c r="E662" s="6" t="n">
        <x:v>2</x:v>
      </x:c>
      <x:c r="F662" s="6" t="n">
        <x:v>1</x:v>
      </x:c>
      <x:c r="G662" s="6" t="n">
        <x:v>0</x:v>
      </x:c>
      <x:c r="H662" s="7" t="str"/>
      <x:c r="I662" s="7" t="str">
        <x:v>[{"id": "2", "num": 2000}, {"id": "112001", "num": 2}]</x:v>
      </x:c>
      <x:c r="J662" s="6" t="str">
        <x:v>https://raw.githubusercontent.com/Mar-7th/StarRailRes/dbe8cdfcfb0bf657b9fe1cf92d5537f118ccb487/index_new/cn/character_skill_trees.json</x:v>
      </x:c>
    </x:row>
    <x:row r="663" ht="38" customHeight="1">
      <x:c r="A663" s="6" t="str">
        <x:v>1103002_3</x:v>
      </x:c>
      <x:c r="B663" s="6" t="str">
        <x:v>1103</x:v>
      </x:c>
      <x:c r="C663" s="6" t="str">
        <x:v>1103002</x:v>
      </x:c>
      <x:c r="D663" s="6" t="str"/>
      <x:c r="E663" s="6" t="n">
        <x:v>3</x:v>
      </x:c>
      <x:c r="F663" s="6" t="n">
        <x:v>2</x:v>
      </x:c>
      <x:c r="G663" s="6" t="n">
        <x:v>0</x:v>
      </x:c>
      <x:c r="H663" s="7" t="str"/>
      <x:c r="I663" s="7" t="str">
        <x:v>[{"id": "2", "num": 4000}, {"id": "110131", "num": 2}, {"id": "112001", "num": 4}]</x:v>
      </x:c>
      <x:c r="J663" s="6" t="str">
        <x:v>https://raw.githubusercontent.com/Mar-7th/StarRailRes/dbe8cdfcfb0bf657b9fe1cf92d5537f118ccb487/index_new/cn/character_skill_trees.json</x:v>
      </x:c>
    </x:row>
    <x:row r="664" ht="38" customHeight="1">
      <x:c r="A664" s="6" t="str">
        <x:v>1103002_4</x:v>
      </x:c>
      <x:c r="B664" s="6" t="str">
        <x:v>1103</x:v>
      </x:c>
      <x:c r="C664" s="6" t="str">
        <x:v>1103002</x:v>
      </x:c>
      <x:c r="D664" s="6" t="str"/>
      <x:c r="E664" s="6" t="n">
        <x:v>4</x:v>
      </x:c>
      <x:c r="F664" s="6" t="n">
        <x:v>3</x:v>
      </x:c>
      <x:c r="G664" s="6" t="n">
        <x:v>0</x:v>
      </x:c>
      <x:c r="H664" s="7" t="str"/>
      <x:c r="I664" s="7" t="str">
        <x:v>[{"id": "2", "num": 8000}, {"id": "110132", "num": 2}, {"id": "112002", "num": 2}]</x:v>
      </x:c>
      <x:c r="J664" s="6" t="str">
        <x:v>https://raw.githubusercontent.com/Mar-7th/StarRailRes/dbe8cdfcfb0bf657b9fe1cf92d5537f118ccb487/index_new/cn/character_skill_trees.json</x:v>
      </x:c>
    </x:row>
    <x:row r="665" ht="38" customHeight="1">
      <x:c r="A665" s="6" t="str">
        <x:v>1103002_5</x:v>
      </x:c>
      <x:c r="B665" s="6" t="str">
        <x:v>1103</x:v>
      </x:c>
      <x:c r="C665" s="6" t="str">
        <x:v>1103002</x:v>
      </x:c>
      <x:c r="D665" s="6" t="str"/>
      <x:c r="E665" s="6" t="n">
        <x:v>5</x:v>
      </x:c>
      <x:c r="F665" s="6" t="n">
        <x:v>4</x:v>
      </x:c>
      <x:c r="G665" s="6" t="n">
        <x:v>0</x:v>
      </x:c>
      <x:c r="H665" s="7" t="str"/>
      <x:c r="I665" s="7" t="str">
        <x:v>[{"id": "2", "num": 16000}, {"id": "110132", "num": 4}, {"id": "112002", "num": 3}]</x:v>
      </x:c>
      <x:c r="J665" s="6" t="str">
        <x:v>https://raw.githubusercontent.com/Mar-7th/StarRailRes/dbe8cdfcfb0bf657b9fe1cf92d5537f118ccb487/index_new/cn/character_skill_trees.json</x:v>
      </x:c>
    </x:row>
    <x:row r="666" ht="38" customHeight="1">
      <x:c r="A666" s="6" t="str">
        <x:v>1103002_6</x:v>
      </x:c>
      <x:c r="B666" s="6" t="str">
        <x:v>1103</x:v>
      </x:c>
      <x:c r="C666" s="6" t="str">
        <x:v>1103002</x:v>
      </x:c>
      <x:c r="D666" s="6" t="str"/>
      <x:c r="E666" s="6" t="n">
        <x:v>6</x:v>
      </x:c>
      <x:c r="F666" s="6" t="n">
        <x:v>4</x:v>
      </x:c>
      <x:c r="G666" s="6" t="n">
        <x:v>0</x:v>
      </x:c>
      <x:c r="H666" s="7" t="str"/>
      <x:c r="I666" s="7" t="str">
        <x:v>[{"id": "2", "num": 24000}, {"id": "110132", "num": 6}, {"id": "112002", "num": 5}]</x:v>
      </x:c>
      <x:c r="J666" s="6" t="str">
        <x:v>https://raw.githubusercontent.com/Mar-7th/StarRailRes/dbe8cdfcfb0bf657b9fe1cf92d5537f118ccb487/index_new/cn/character_skill_trees.json</x:v>
      </x:c>
    </x:row>
    <x:row r="667" ht="38" customHeight="1">
      <x:c r="A667" s="6" t="str">
        <x:v>1103002_7</x:v>
      </x:c>
      <x:c r="B667" s="6" t="str">
        <x:v>1103</x:v>
      </x:c>
      <x:c r="C667" s="6" t="str">
        <x:v>1103002</x:v>
      </x:c>
      <x:c r="D667" s="6" t="str"/>
      <x:c r="E667" s="6" t="n">
        <x:v>7</x:v>
      </x:c>
      <x:c r="F667" s="6" t="n">
        <x:v>5</x:v>
      </x:c>
      <x:c r="G667" s="6" t="n">
        <x:v>0</x:v>
      </x:c>
      <x:c r="H667" s="7" t="str"/>
      <x:c r="I667" s="7" t="str">
        <x:v>[{"id": "2", "num": 36000}, {"id": "110133", "num": 2}, {"id": "112003", "num": 2}]</x:v>
      </x:c>
      <x:c r="J667" s="6" t="str">
        <x:v>https://raw.githubusercontent.com/Mar-7th/StarRailRes/dbe8cdfcfb0bf657b9fe1cf92d5537f118ccb487/index_new/cn/character_skill_trees.json</x:v>
      </x:c>
    </x:row>
    <x:row r="668" ht="53" customHeight="1">
      <x:c r="A668" s="6" t="str">
        <x:v>1103002_8</x:v>
      </x:c>
      <x:c r="B668" s="6" t="str">
        <x:v>1103</x:v>
      </x:c>
      <x:c r="C668" s="6" t="str">
        <x:v>1103002</x:v>
      </x:c>
      <x:c r="D668" s="6" t="str"/>
      <x:c r="E668" s="6" t="n">
        <x:v>8</x:v>
      </x:c>
      <x:c r="F668" s="6" t="n">
        <x:v>5</x:v>
      </x:c>
      <x:c r="G668" s="6" t="n">
        <x:v>0</x:v>
      </x:c>
      <x:c r="H668" s="7" t="str"/>
      <x:c r="I668" s="7" t="str">
        <x:v>[{"id": "2", "num": 64000}, {"id": "110133", "num": 4}, {"id": "110502", "num": 1}, {"id": "112003", "num": 3}]</x:v>
      </x:c>
      <x:c r="J668" s="6" t="str">
        <x:v>https://raw.githubusercontent.com/Mar-7th/StarRailRes/dbe8cdfcfb0bf657b9fe1cf92d5537f118ccb487/index_new/cn/character_skill_trees.json</x:v>
      </x:c>
    </x:row>
    <x:row r="669" ht="38" customHeight="1">
      <x:c r="A669" s="6" t="str">
        <x:v>1103002_9</x:v>
      </x:c>
      <x:c r="B669" s="6" t="str">
        <x:v>1103</x:v>
      </x:c>
      <x:c r="C669" s="6" t="str">
        <x:v>1103002</x:v>
      </x:c>
      <x:c r="D669" s="6" t="str"/>
      <x:c r="E669" s="6" t="n">
        <x:v>9</x:v>
      </x:c>
      <x:c r="F669" s="6" t="n">
        <x:v>6</x:v>
      </x:c>
      <x:c r="G669" s="6" t="n">
        <x:v>0</x:v>
      </x:c>
      <x:c r="H669" s="7" t="str"/>
      <x:c r="I669" s="7" t="str">
        <x:v>[{"id": "2", "num": 128000}, {"id": "110133", "num": 6}, {"id": "110502", "num": 1}]</x:v>
      </x:c>
      <x:c r="J669" s="6" t="str">
        <x:v>https://raw.githubusercontent.com/Mar-7th/StarRailRes/dbe8cdfcfb0bf657b9fe1cf92d5537f118ccb487/index_new/cn/character_skill_trees.json</x:v>
      </x:c>
    </x:row>
    <x:row r="670" ht="53" customHeight="1">
      <x:c r="A670" s="6" t="str">
        <x:v>1103002_10</x:v>
      </x:c>
      <x:c r="B670" s="6" t="str">
        <x:v>1103</x:v>
      </x:c>
      <x:c r="C670" s="6" t="str">
        <x:v>1103002</x:v>
      </x:c>
      <x:c r="D670" s="6" t="str"/>
      <x:c r="E670" s="6" t="n">
        <x:v>10</x:v>
      </x:c>
      <x:c r="F670" s="6" t="n">
        <x:v>6</x:v>
      </x:c>
      <x:c r="G670" s="6" t="n">
        <x:v>0</x:v>
      </x:c>
      <x:c r="H670" s="7" t="str"/>
      <x:c r="I670" s="7" t="str">
        <x:v>[{"id": "2", "num": 240000}, {"id": "110133", "num": 11}, {"id": "241", "num": 1}, {"id": "110502", "num": 1}]</x:v>
      </x:c>
      <x:c r="J670" s="6" t="str">
        <x:v>https://raw.githubusercontent.com/Mar-7th/StarRailRes/dbe8cdfcfb0bf657b9fe1cf92d5537f118ccb487/index_new/cn/character_skill_trees.json</x:v>
      </x:c>
    </x:row>
    <x:row r="671" ht="20" customHeight="1">
      <x:c r="A671" s="6" t="str">
        <x:v>1103003_1</x:v>
      </x:c>
      <x:c r="B671" s="6" t="str">
        <x:v>1103</x:v>
      </x:c>
      <x:c r="C671" s="6" t="str">
        <x:v>1103003</x:v>
      </x:c>
      <x:c r="D671" s="6" t="str"/>
      <x:c r="E671" s="6" t="n">
        <x:v>1</x:v>
      </x:c>
      <x:c r="F671" s="6" t="n">
        <x:v>0</x:v>
      </x:c>
      <x:c r="G671" s="6" t="n">
        <x:v>0</x:v>
      </x:c>
      <x:c r="H671" s="7" t="str"/>
      <x:c r="I671" s="7" t="str">
        <x:v>[]</x:v>
      </x:c>
      <x:c r="J671" s="6" t="str">
        <x:v>https://raw.githubusercontent.com/Mar-7th/StarRailRes/dbe8cdfcfb0bf657b9fe1cf92d5537f118ccb487/index_new/cn/character_skill_trees.json</x:v>
      </x:c>
    </x:row>
    <x:row r="672" ht="38" customHeight="1">
      <x:c r="A672" s="6" t="str">
        <x:v>1103003_2</x:v>
      </x:c>
      <x:c r="B672" s="6" t="str">
        <x:v>1103</x:v>
      </x:c>
      <x:c r="C672" s="6" t="str">
        <x:v>1103003</x:v>
      </x:c>
      <x:c r="D672" s="6" t="str"/>
      <x:c r="E672" s="6" t="n">
        <x:v>2</x:v>
      </x:c>
      <x:c r="F672" s="6" t="n">
        <x:v>1</x:v>
      </x:c>
      <x:c r="G672" s="6" t="n">
        <x:v>0</x:v>
      </x:c>
      <x:c r="H672" s="7" t="str"/>
      <x:c r="I672" s="7" t="str">
        <x:v>[{"id": "2", "num": 2000}, {"id": "112001", "num": 2}]</x:v>
      </x:c>
      <x:c r="J672" s="6" t="str">
        <x:v>https://raw.githubusercontent.com/Mar-7th/StarRailRes/dbe8cdfcfb0bf657b9fe1cf92d5537f118ccb487/index_new/cn/character_skill_trees.json</x:v>
      </x:c>
    </x:row>
    <x:row r="673" ht="38" customHeight="1">
      <x:c r="A673" s="6" t="str">
        <x:v>1103003_3</x:v>
      </x:c>
      <x:c r="B673" s="6" t="str">
        <x:v>1103</x:v>
      </x:c>
      <x:c r="C673" s="6" t="str">
        <x:v>1103003</x:v>
      </x:c>
      <x:c r="D673" s="6" t="str"/>
      <x:c r="E673" s="6" t="n">
        <x:v>3</x:v>
      </x:c>
      <x:c r="F673" s="6" t="n">
        <x:v>2</x:v>
      </x:c>
      <x:c r="G673" s="6" t="n">
        <x:v>0</x:v>
      </x:c>
      <x:c r="H673" s="7" t="str"/>
      <x:c r="I673" s="7" t="str">
        <x:v>[{"id": "2", "num": 4000}, {"id": "110131", "num": 2}, {"id": "112001", "num": 4}]</x:v>
      </x:c>
      <x:c r="J673" s="6" t="str">
        <x:v>https://raw.githubusercontent.com/Mar-7th/StarRailRes/dbe8cdfcfb0bf657b9fe1cf92d5537f118ccb487/index_new/cn/character_skill_trees.json</x:v>
      </x:c>
    </x:row>
    <x:row r="674" ht="38" customHeight="1">
      <x:c r="A674" s="6" t="str">
        <x:v>1103003_4</x:v>
      </x:c>
      <x:c r="B674" s="6" t="str">
        <x:v>1103</x:v>
      </x:c>
      <x:c r="C674" s="6" t="str">
        <x:v>1103003</x:v>
      </x:c>
      <x:c r="D674" s="6" t="str"/>
      <x:c r="E674" s="6" t="n">
        <x:v>4</x:v>
      </x:c>
      <x:c r="F674" s="6" t="n">
        <x:v>3</x:v>
      </x:c>
      <x:c r="G674" s="6" t="n">
        <x:v>0</x:v>
      </x:c>
      <x:c r="H674" s="7" t="str"/>
      <x:c r="I674" s="7" t="str">
        <x:v>[{"id": "2", "num": 8000}, {"id": "110132", "num": 2}, {"id": "112002", "num": 2}]</x:v>
      </x:c>
      <x:c r="J674" s="6" t="str">
        <x:v>https://raw.githubusercontent.com/Mar-7th/StarRailRes/dbe8cdfcfb0bf657b9fe1cf92d5537f118ccb487/index_new/cn/character_skill_trees.json</x:v>
      </x:c>
    </x:row>
    <x:row r="675" ht="38" customHeight="1">
      <x:c r="A675" s="6" t="str">
        <x:v>1103003_5</x:v>
      </x:c>
      <x:c r="B675" s="6" t="str">
        <x:v>1103</x:v>
      </x:c>
      <x:c r="C675" s="6" t="str">
        <x:v>1103003</x:v>
      </x:c>
      <x:c r="D675" s="6" t="str"/>
      <x:c r="E675" s="6" t="n">
        <x:v>5</x:v>
      </x:c>
      <x:c r="F675" s="6" t="n">
        <x:v>4</x:v>
      </x:c>
      <x:c r="G675" s="6" t="n">
        <x:v>0</x:v>
      </x:c>
      <x:c r="H675" s="7" t="str"/>
      <x:c r="I675" s="7" t="str">
        <x:v>[{"id": "2", "num": 16000}, {"id": "110132", "num": 4}, {"id": "112002", "num": 3}]</x:v>
      </x:c>
      <x:c r="J675" s="6" t="str">
        <x:v>https://raw.githubusercontent.com/Mar-7th/StarRailRes/dbe8cdfcfb0bf657b9fe1cf92d5537f118ccb487/index_new/cn/character_skill_trees.json</x:v>
      </x:c>
    </x:row>
    <x:row r="676" ht="38" customHeight="1">
      <x:c r="A676" s="6" t="str">
        <x:v>1103003_6</x:v>
      </x:c>
      <x:c r="B676" s="6" t="str">
        <x:v>1103</x:v>
      </x:c>
      <x:c r="C676" s="6" t="str">
        <x:v>1103003</x:v>
      </x:c>
      <x:c r="D676" s="6" t="str"/>
      <x:c r="E676" s="6" t="n">
        <x:v>6</x:v>
      </x:c>
      <x:c r="F676" s="6" t="n">
        <x:v>4</x:v>
      </x:c>
      <x:c r="G676" s="6" t="n">
        <x:v>0</x:v>
      </x:c>
      <x:c r="H676" s="7" t="str"/>
      <x:c r="I676" s="7" t="str">
        <x:v>[{"id": "2", "num": 24000}, {"id": "110132", "num": 6}, {"id": "112002", "num": 5}]</x:v>
      </x:c>
      <x:c r="J676" s="6" t="str">
        <x:v>https://raw.githubusercontent.com/Mar-7th/StarRailRes/dbe8cdfcfb0bf657b9fe1cf92d5537f118ccb487/index_new/cn/character_skill_trees.json</x:v>
      </x:c>
    </x:row>
    <x:row r="677" ht="38" customHeight="1">
      <x:c r="A677" s="6" t="str">
        <x:v>1103003_7</x:v>
      </x:c>
      <x:c r="B677" s="6" t="str">
        <x:v>1103</x:v>
      </x:c>
      <x:c r="C677" s="6" t="str">
        <x:v>1103003</x:v>
      </x:c>
      <x:c r="D677" s="6" t="str"/>
      <x:c r="E677" s="6" t="n">
        <x:v>7</x:v>
      </x:c>
      <x:c r="F677" s="6" t="n">
        <x:v>5</x:v>
      </x:c>
      <x:c r="G677" s="6" t="n">
        <x:v>0</x:v>
      </x:c>
      <x:c r="H677" s="7" t="str"/>
      <x:c r="I677" s="7" t="str">
        <x:v>[{"id": "2", "num": 36000}, {"id": "110133", "num": 2}, {"id": "112003", "num": 2}]</x:v>
      </x:c>
      <x:c r="J677" s="6" t="str">
        <x:v>https://raw.githubusercontent.com/Mar-7th/StarRailRes/dbe8cdfcfb0bf657b9fe1cf92d5537f118ccb487/index_new/cn/character_skill_trees.json</x:v>
      </x:c>
    </x:row>
    <x:row r="678" ht="53" customHeight="1">
      <x:c r="A678" s="6" t="str">
        <x:v>1103003_8</x:v>
      </x:c>
      <x:c r="B678" s="6" t="str">
        <x:v>1103</x:v>
      </x:c>
      <x:c r="C678" s="6" t="str">
        <x:v>1103003</x:v>
      </x:c>
      <x:c r="D678" s="6" t="str"/>
      <x:c r="E678" s="6" t="n">
        <x:v>8</x:v>
      </x:c>
      <x:c r="F678" s="6" t="n">
        <x:v>5</x:v>
      </x:c>
      <x:c r="G678" s="6" t="n">
        <x:v>0</x:v>
      </x:c>
      <x:c r="H678" s="7" t="str"/>
      <x:c r="I678" s="7" t="str">
        <x:v>[{"id": "2", "num": 64000}, {"id": "110133", "num": 4}, {"id": "110502", "num": 1}, {"id": "112003", "num": 3}]</x:v>
      </x:c>
      <x:c r="J678" s="6" t="str">
        <x:v>https://raw.githubusercontent.com/Mar-7th/StarRailRes/dbe8cdfcfb0bf657b9fe1cf92d5537f118ccb487/index_new/cn/character_skill_trees.json</x:v>
      </x:c>
    </x:row>
    <x:row r="679" ht="38" customHeight="1">
      <x:c r="A679" s="6" t="str">
        <x:v>1103003_9</x:v>
      </x:c>
      <x:c r="B679" s="6" t="str">
        <x:v>1103</x:v>
      </x:c>
      <x:c r="C679" s="6" t="str">
        <x:v>1103003</x:v>
      </x:c>
      <x:c r="D679" s="6" t="str"/>
      <x:c r="E679" s="6" t="n">
        <x:v>9</x:v>
      </x:c>
      <x:c r="F679" s="6" t="n">
        <x:v>6</x:v>
      </x:c>
      <x:c r="G679" s="6" t="n">
        <x:v>0</x:v>
      </x:c>
      <x:c r="H679" s="7" t="str"/>
      <x:c r="I679" s="7" t="str">
        <x:v>[{"id": "2", "num": 128000}, {"id": "110133", "num": 6}, {"id": "110502", "num": 1}]</x:v>
      </x:c>
      <x:c r="J679" s="6" t="str">
        <x:v>https://raw.githubusercontent.com/Mar-7th/StarRailRes/dbe8cdfcfb0bf657b9fe1cf92d5537f118ccb487/index_new/cn/character_skill_trees.json</x:v>
      </x:c>
    </x:row>
    <x:row r="680" ht="53" customHeight="1">
      <x:c r="A680" s="6" t="str">
        <x:v>1103003_10</x:v>
      </x:c>
      <x:c r="B680" s="6" t="str">
        <x:v>1103</x:v>
      </x:c>
      <x:c r="C680" s="6" t="str">
        <x:v>1103003</x:v>
      </x:c>
      <x:c r="D680" s="6" t="str"/>
      <x:c r="E680" s="6" t="n">
        <x:v>10</x:v>
      </x:c>
      <x:c r="F680" s="6" t="n">
        <x:v>6</x:v>
      </x:c>
      <x:c r="G680" s="6" t="n">
        <x:v>0</x:v>
      </x:c>
      <x:c r="H680" s="7" t="str"/>
      <x:c r="I680" s="7" t="str">
        <x:v>[{"id": "2", "num": 240000}, {"id": "110133", "num": 11}, {"id": "241", "num": 1}, {"id": "110502", "num": 1}]</x:v>
      </x:c>
      <x:c r="J680" s="6" t="str">
        <x:v>https://raw.githubusercontent.com/Mar-7th/StarRailRes/dbe8cdfcfb0bf657b9fe1cf92d5537f118ccb487/index_new/cn/character_skill_trees.json</x:v>
      </x:c>
    </x:row>
    <x:row r="681" ht="20" customHeight="1">
      <x:c r="A681" s="6" t="str">
        <x:v>1103004_1</x:v>
      </x:c>
      <x:c r="B681" s="6" t="str">
        <x:v>1103</x:v>
      </x:c>
      <x:c r="C681" s="6" t="str">
        <x:v>1103004</x:v>
      </x:c>
      <x:c r="D681" s="6" t="str"/>
      <x:c r="E681" s="6" t="n">
        <x:v>1</x:v>
      </x:c>
      <x:c r="F681" s="6" t="n">
        <x:v>0</x:v>
      </x:c>
      <x:c r="G681" s="6" t="n">
        <x:v>0</x:v>
      </x:c>
      <x:c r="H681" s="7" t="str"/>
      <x:c r="I681" s="7" t="str">
        <x:v>[]</x:v>
      </x:c>
      <x:c r="J681" s="6" t="str">
        <x:v>https://raw.githubusercontent.com/Mar-7th/StarRailRes/dbe8cdfcfb0bf657b9fe1cf92d5537f118ccb487/index_new/cn/character_skill_trees.json</x:v>
      </x:c>
    </x:row>
    <x:row r="682" ht="38" customHeight="1">
      <x:c r="A682" s="6" t="str">
        <x:v>1103004_2</x:v>
      </x:c>
      <x:c r="B682" s="6" t="str">
        <x:v>1103</x:v>
      </x:c>
      <x:c r="C682" s="6" t="str">
        <x:v>1103004</x:v>
      </x:c>
      <x:c r="D682" s="6" t="str"/>
      <x:c r="E682" s="6" t="n">
        <x:v>2</x:v>
      </x:c>
      <x:c r="F682" s="6" t="n">
        <x:v>1</x:v>
      </x:c>
      <x:c r="G682" s="6" t="n">
        <x:v>0</x:v>
      </x:c>
      <x:c r="H682" s="7" t="str"/>
      <x:c r="I682" s="7" t="str">
        <x:v>[{"id": "2", "num": 2000}, {"id": "112001", "num": 2}]</x:v>
      </x:c>
      <x:c r="J682" s="6" t="str">
        <x:v>https://raw.githubusercontent.com/Mar-7th/StarRailRes/dbe8cdfcfb0bf657b9fe1cf92d5537f118ccb487/index_new/cn/character_skill_trees.json</x:v>
      </x:c>
    </x:row>
    <x:row r="683" ht="38" customHeight="1">
      <x:c r="A683" s="6" t="str">
        <x:v>1103004_3</x:v>
      </x:c>
      <x:c r="B683" s="6" t="str">
        <x:v>1103</x:v>
      </x:c>
      <x:c r="C683" s="6" t="str">
        <x:v>1103004</x:v>
      </x:c>
      <x:c r="D683" s="6" t="str"/>
      <x:c r="E683" s="6" t="n">
        <x:v>3</x:v>
      </x:c>
      <x:c r="F683" s="6" t="n">
        <x:v>2</x:v>
      </x:c>
      <x:c r="G683" s="6" t="n">
        <x:v>0</x:v>
      </x:c>
      <x:c r="H683" s="7" t="str"/>
      <x:c r="I683" s="7" t="str">
        <x:v>[{"id": "2", "num": 4000}, {"id": "110131", "num": 2}, {"id": "112001", "num": 4}]</x:v>
      </x:c>
      <x:c r="J683" s="6" t="str">
        <x:v>https://raw.githubusercontent.com/Mar-7th/StarRailRes/dbe8cdfcfb0bf657b9fe1cf92d5537f118ccb487/index_new/cn/character_skill_trees.json</x:v>
      </x:c>
    </x:row>
    <x:row r="684" ht="38" customHeight="1">
      <x:c r="A684" s="6" t="str">
        <x:v>1103004_4</x:v>
      </x:c>
      <x:c r="B684" s="6" t="str">
        <x:v>1103</x:v>
      </x:c>
      <x:c r="C684" s="6" t="str">
        <x:v>1103004</x:v>
      </x:c>
      <x:c r="D684" s="6" t="str"/>
      <x:c r="E684" s="6" t="n">
        <x:v>4</x:v>
      </x:c>
      <x:c r="F684" s="6" t="n">
        <x:v>3</x:v>
      </x:c>
      <x:c r="G684" s="6" t="n">
        <x:v>0</x:v>
      </x:c>
      <x:c r="H684" s="7" t="str"/>
      <x:c r="I684" s="7" t="str">
        <x:v>[{"id": "2", "num": 8000}, {"id": "110132", "num": 2}, {"id": "112002", "num": 2}]</x:v>
      </x:c>
      <x:c r="J684" s="6" t="str">
        <x:v>https://raw.githubusercontent.com/Mar-7th/StarRailRes/dbe8cdfcfb0bf657b9fe1cf92d5537f118ccb487/index_new/cn/character_skill_trees.json</x:v>
      </x:c>
    </x:row>
    <x:row r="685" ht="38" customHeight="1">
      <x:c r="A685" s="6" t="str">
        <x:v>1103004_5</x:v>
      </x:c>
      <x:c r="B685" s="6" t="str">
        <x:v>1103</x:v>
      </x:c>
      <x:c r="C685" s="6" t="str">
        <x:v>1103004</x:v>
      </x:c>
      <x:c r="D685" s="6" t="str"/>
      <x:c r="E685" s="6" t="n">
        <x:v>5</x:v>
      </x:c>
      <x:c r="F685" s="6" t="n">
        <x:v>4</x:v>
      </x:c>
      <x:c r="G685" s="6" t="n">
        <x:v>0</x:v>
      </x:c>
      <x:c r="H685" s="7" t="str"/>
      <x:c r="I685" s="7" t="str">
        <x:v>[{"id": "2", "num": 16000}, {"id": "110132", "num": 4}, {"id": "112002", "num": 3}]</x:v>
      </x:c>
      <x:c r="J685" s="6" t="str">
        <x:v>https://raw.githubusercontent.com/Mar-7th/StarRailRes/dbe8cdfcfb0bf657b9fe1cf92d5537f118ccb487/index_new/cn/character_skill_trees.json</x:v>
      </x:c>
    </x:row>
    <x:row r="686" ht="38" customHeight="1">
      <x:c r="A686" s="6" t="str">
        <x:v>1103004_6</x:v>
      </x:c>
      <x:c r="B686" s="6" t="str">
        <x:v>1103</x:v>
      </x:c>
      <x:c r="C686" s="6" t="str">
        <x:v>1103004</x:v>
      </x:c>
      <x:c r="D686" s="6" t="str"/>
      <x:c r="E686" s="6" t="n">
        <x:v>6</x:v>
      </x:c>
      <x:c r="F686" s="6" t="n">
        <x:v>4</x:v>
      </x:c>
      <x:c r="G686" s="6" t="n">
        <x:v>0</x:v>
      </x:c>
      <x:c r="H686" s="7" t="str"/>
      <x:c r="I686" s="7" t="str">
        <x:v>[{"id": "2", "num": 24000}, {"id": "110132", "num": 6}, {"id": "112002", "num": 5}]</x:v>
      </x:c>
      <x:c r="J686" s="6" t="str">
        <x:v>https://raw.githubusercontent.com/Mar-7th/StarRailRes/dbe8cdfcfb0bf657b9fe1cf92d5537f118ccb487/index_new/cn/character_skill_trees.json</x:v>
      </x:c>
    </x:row>
    <x:row r="687" ht="38" customHeight="1">
      <x:c r="A687" s="6" t="str">
        <x:v>1103004_7</x:v>
      </x:c>
      <x:c r="B687" s="6" t="str">
        <x:v>1103</x:v>
      </x:c>
      <x:c r="C687" s="6" t="str">
        <x:v>1103004</x:v>
      </x:c>
      <x:c r="D687" s="6" t="str"/>
      <x:c r="E687" s="6" t="n">
        <x:v>7</x:v>
      </x:c>
      <x:c r="F687" s="6" t="n">
        <x:v>5</x:v>
      </x:c>
      <x:c r="G687" s="6" t="n">
        <x:v>0</x:v>
      </x:c>
      <x:c r="H687" s="7" t="str"/>
      <x:c r="I687" s="7" t="str">
        <x:v>[{"id": "2", "num": 36000}, {"id": "110133", "num": 2}, {"id": "112003", "num": 2}]</x:v>
      </x:c>
      <x:c r="J687" s="6" t="str">
        <x:v>https://raw.githubusercontent.com/Mar-7th/StarRailRes/dbe8cdfcfb0bf657b9fe1cf92d5537f118ccb487/index_new/cn/character_skill_trees.json</x:v>
      </x:c>
    </x:row>
    <x:row r="688" ht="53" customHeight="1">
      <x:c r="A688" s="6" t="str">
        <x:v>1103004_8</x:v>
      </x:c>
      <x:c r="B688" s="6" t="str">
        <x:v>1103</x:v>
      </x:c>
      <x:c r="C688" s="6" t="str">
        <x:v>1103004</x:v>
      </x:c>
      <x:c r="D688" s="6" t="str"/>
      <x:c r="E688" s="6" t="n">
        <x:v>8</x:v>
      </x:c>
      <x:c r="F688" s="6" t="n">
        <x:v>5</x:v>
      </x:c>
      <x:c r="G688" s="6" t="n">
        <x:v>0</x:v>
      </x:c>
      <x:c r="H688" s="7" t="str"/>
      <x:c r="I688" s="7" t="str">
        <x:v>[{"id": "2", "num": 64000}, {"id": "110133", "num": 4}, {"id": "110502", "num": 1}, {"id": "112003", "num": 3}]</x:v>
      </x:c>
      <x:c r="J688" s="6" t="str">
        <x:v>https://raw.githubusercontent.com/Mar-7th/StarRailRes/dbe8cdfcfb0bf657b9fe1cf92d5537f118ccb487/index_new/cn/character_skill_trees.json</x:v>
      </x:c>
    </x:row>
    <x:row r="689" ht="38" customHeight="1">
      <x:c r="A689" s="6" t="str">
        <x:v>1103004_9</x:v>
      </x:c>
      <x:c r="B689" s="6" t="str">
        <x:v>1103</x:v>
      </x:c>
      <x:c r="C689" s="6" t="str">
        <x:v>1103004</x:v>
      </x:c>
      <x:c r="D689" s="6" t="str"/>
      <x:c r="E689" s="6" t="n">
        <x:v>9</x:v>
      </x:c>
      <x:c r="F689" s="6" t="n">
        <x:v>6</x:v>
      </x:c>
      <x:c r="G689" s="6" t="n">
        <x:v>0</x:v>
      </x:c>
      <x:c r="H689" s="7" t="str"/>
      <x:c r="I689" s="7" t="str">
        <x:v>[{"id": "2", "num": 128000}, {"id": "110133", "num": 6}, {"id": "110502", "num": 1}]</x:v>
      </x:c>
      <x:c r="J689" s="6" t="str">
        <x:v>https://raw.githubusercontent.com/Mar-7th/StarRailRes/dbe8cdfcfb0bf657b9fe1cf92d5537f118ccb487/index_new/cn/character_skill_trees.json</x:v>
      </x:c>
    </x:row>
    <x:row r="690" ht="53" customHeight="1">
      <x:c r="A690" s="6" t="str">
        <x:v>1103004_10</x:v>
      </x:c>
      <x:c r="B690" s="6" t="str">
        <x:v>1103</x:v>
      </x:c>
      <x:c r="C690" s="6" t="str">
        <x:v>1103004</x:v>
      </x:c>
      <x:c r="D690" s="6" t="str"/>
      <x:c r="E690" s="6" t="n">
        <x:v>10</x:v>
      </x:c>
      <x:c r="F690" s="6" t="n">
        <x:v>6</x:v>
      </x:c>
      <x:c r="G690" s="6" t="n">
        <x:v>0</x:v>
      </x:c>
      <x:c r="H690" s="7" t="str"/>
      <x:c r="I690" s="7" t="str">
        <x:v>[{"id": "2", "num": 240000}, {"id": "110133", "num": 11}, {"id": "241", "num": 1}, {"id": "110502", "num": 1}]</x:v>
      </x:c>
      <x:c r="J690" s="6" t="str">
        <x:v>https://raw.githubusercontent.com/Mar-7th/StarRailRes/dbe8cdfcfb0bf657b9fe1cf92d5537f118ccb487/index_new/cn/character_skill_trees.json</x:v>
      </x:c>
    </x:row>
    <x:row r="691" ht="20" customHeight="1">
      <x:c r="A691" s="6" t="str">
        <x:v>1103007_1</x:v>
      </x:c>
      <x:c r="B691" s="6" t="str">
        <x:v>1103</x:v>
      </x:c>
      <x:c r="C691" s="6" t="str">
        <x:v>1103007</x:v>
      </x:c>
      <x:c r="D691" s="6" t="str"/>
      <x:c r="E691" s="6" t="n">
        <x:v>1</x:v>
      </x:c>
      <x:c r="F691" s="6" t="n">
        <x:v>0</x:v>
      </x:c>
      <x:c r="G691" s="6" t="n">
        <x:v>0</x:v>
      </x:c>
      <x:c r="H691" s="7" t="str"/>
      <x:c r="I691" s="7" t="str">
        <x:v>[]</x:v>
      </x:c>
      <x:c r="J691" s="6" t="str">
        <x:v>https://raw.githubusercontent.com/Mar-7th/StarRailRes/dbe8cdfcfb0bf657b9fe1cf92d5537f118ccb487/index_new/cn/character_skill_trees.json</x:v>
      </x:c>
    </x:row>
    <x:row r="692" ht="38" customHeight="1">
      <x:c r="A692" s="6" t="str">
        <x:v>1103101_1</x:v>
      </x:c>
      <x:c r="B692" s="6" t="str">
        <x:v>1103</x:v>
      </x:c>
      <x:c r="C692" s="6" t="str">
        <x:v>1103101</x:v>
      </x:c>
      <x:c r="D692" s="6" t="str">
        <x:v>摇滚</x:v>
      </x:c>
      <x:c r="E692" s="6" t="n">
        <x:v>1</x:v>
      </x:c>
      <x:c r="F692" s="6" t="n">
        <x:v>2</x:v>
      </x:c>
      <x:c r="G692" s="6" t="n">
        <x:v>0</x:v>
      </x:c>
      <x:c r="H692" s="7" t="str">
        <x:v>施放战技时，使受到攻击的敌方目标陷入触电状态的基础概率提高#1[i]%。</x:v>
      </x:c>
      <x:c r="I692" s="7" t="str">
        <x:v>[{"id": "2", "num": 4000}, {"id": "110131", "num": 2}, {"id": "110502", "num": 1}]</x:v>
      </x:c>
      <x:c r="J692" s="6" t="str">
        <x:v>https://raw.githubusercontent.com/Mar-7th/StarRailRes/dbe8cdfcfb0bf657b9fe1cf92d5537f118ccb487/index_new/cn/character_skill_trees.json</x:v>
      </x:c>
    </x:row>
    <x:row r="693" ht="53" customHeight="1">
      <x:c r="A693" s="6" t="str">
        <x:v>1103102_1</x:v>
      </x:c>
      <x:c r="B693" s="6" t="str">
        <x:v>1103</x:v>
      </x:c>
      <x:c r="C693" s="6" t="str">
        <x:v>1103102</x:v>
      </x:c>
      <x:c r="D693" s="6" t="str">
        <x:v>电音</x:v>
      </x:c>
      <x:c r="E693" s="6" t="n">
        <x:v>1</x:v>
      </x:c>
      <x:c r="F693" s="6" t="n">
        <x:v>4</x:v>
      </x:c>
      <x:c r="G693" s="6" t="n">
        <x:v>0</x:v>
      </x:c>
      <x:c r="H693" s="7" t="str">
        <x:v>战斗开始时，立即恢复#1[i]点能量。</x:v>
      </x:c>
      <x:c r="I693" s="7" t="str">
        <x:v>[{"id": "2", "num": 16000}, {"id": "110132", "num": 4}, {"id": "241", "num": 1}, {"id": "110502", "num": 1}]</x:v>
      </x:c>
      <x:c r="J693" s="6" t="str">
        <x:v>https://raw.githubusercontent.com/Mar-7th/StarRailRes/dbe8cdfcfb0bf657b9fe1cf92d5537f118ccb487/index_new/cn/character_skill_trees.json</x:v>
      </x:c>
    </x:row>
    <x:row r="694" ht="53" customHeight="1">
      <x:c r="A694" s="6" t="str">
        <x:v>1103103_1</x:v>
      </x:c>
      <x:c r="B694" s="6" t="str">
        <x:v>1103</x:v>
      </x:c>
      <x:c r="C694" s="6" t="str">
        <x:v>1103103</x:v>
      </x:c>
      <x:c r="D694" s="6" t="str">
        <x:v>狂热</x:v>
      </x:c>
      <x:c r="E694" s="6" t="n">
        <x:v>1</x:v>
      </x:c>
      <x:c r="F694" s="6" t="n">
        <x:v>6</x:v>
      </x:c>
      <x:c r="G694" s="6" t="n">
        <x:v>0</x:v>
      </x:c>
      <x:c r="H694" s="7" t="str">
        <x:v>消灭敌方目标后，攻击力提高#1[i]%，持续#2[i]回合。</x:v>
      </x:c>
      <x:c r="I694" s="7" t="str">
        <x:v>[{"id": "2", "num": 128000}, {"id": "110133", "num": 6}, {"id": "241", "num": 1}, {"id": "110502", "num": 1}]</x:v>
      </x:c>
      <x:c r="J694" s="6" t="str">
        <x:v>https://raw.githubusercontent.com/Mar-7th/StarRailRes/dbe8cdfcfb0bf657b9fe1cf92d5537f118ccb487/index_new/cn/character_skill_trees.json</x:v>
      </x:c>
    </x:row>
    <x:row r="695" ht="38" customHeight="1">
      <x:c r="A695" s="6" t="str">
        <x:v>1103201_1</x:v>
      </x:c>
      <x:c r="B695" s="6" t="str">
        <x:v>1103</x:v>
      </x:c>
      <x:c r="C695" s="6" t="str">
        <x:v>1103201</x:v>
      </x:c>
      <x:c r="D695" s="6" t="str">
        <x:v>暴击率强化</x:v>
      </x:c>
      <x:c r="E695" s="6" t="n">
        <x:v>1</x:v>
      </x:c>
      <x:c r="F695" s="6" t="n">
        <x:v>0</x:v>
      </x:c>
      <x:c r="G695" s="6" t="n">
        <x:v>1</x:v>
      </x:c>
      <x:c r="H695" s="7" t="str"/>
      <x:c r="I695" s="7" t="str">
        <x:v>[{"id": "2", "num": 2000}, {"id": "112001", "num": 2}]</x:v>
      </x:c>
      <x:c r="J695" s="6" t="str">
        <x:v>https://raw.githubusercontent.com/Mar-7th/StarRailRes/dbe8cdfcfb0bf657b9fe1cf92d5537f118ccb487/index_new/cn/character_skill_trees.json</x:v>
      </x:c>
    </x:row>
    <x:row r="696" ht="38" customHeight="1">
      <x:c r="A696" s="6" t="str">
        <x:v>1103202_1</x:v>
      </x:c>
      <x:c r="B696" s="6" t="str">
        <x:v>1103</x:v>
      </x:c>
      <x:c r="C696" s="6" t="str">
        <x:v>1103202</x:v>
      </x:c>
      <x:c r="D696" s="6" t="str">
        <x:v>效果命中强化</x:v>
      </x:c>
      <x:c r="E696" s="6" t="n">
        <x:v>1</x:v>
      </x:c>
      <x:c r="F696" s="6" t="n">
        <x:v>2</x:v>
      </x:c>
      <x:c r="G696" s="6" t="n">
        <x:v>0</x:v>
      </x:c>
      <x:c r="H696" s="7" t="str"/>
      <x:c r="I696" s="7" t="str">
        <x:v>[{"id": "2", "num": 4000}, {"id": "110131", "num": 2}, {"id": "112001", "num": 4}]</x:v>
      </x:c>
      <x:c r="J696" s="6" t="str">
        <x:v>https://raw.githubusercontent.com/Mar-7th/StarRailRes/dbe8cdfcfb0bf657b9fe1cf92d5537f118ccb487/index_new/cn/character_skill_trees.json</x:v>
      </x:c>
    </x:row>
    <x:row r="697" ht="38" customHeight="1">
      <x:c r="A697" s="6" t="str">
        <x:v>1103203_1</x:v>
      </x:c>
      <x:c r="B697" s="6" t="str">
        <x:v>1103</x:v>
      </x:c>
      <x:c r="C697" s="6" t="str">
        <x:v>1103203</x:v>
      </x:c>
      <x:c r="D697" s="6" t="str">
        <x:v>暴击率强化</x:v>
      </x:c>
      <x:c r="E697" s="6" t="n">
        <x:v>1</x:v>
      </x:c>
      <x:c r="F697" s="6" t="n">
        <x:v>3</x:v>
      </x:c>
      <x:c r="G697" s="6" t="n">
        <x:v>0</x:v>
      </x:c>
      <x:c r="H697" s="7" t="str"/>
      <x:c r="I697" s="7" t="str">
        <x:v>[{"id": "2", "num": 8000}, {"id": "110132", "num": 2}, {"id": "112002", "num": 2}]</x:v>
      </x:c>
      <x:c r="J697" s="6" t="str">
        <x:v>https://raw.githubusercontent.com/Mar-7th/StarRailRes/dbe8cdfcfb0bf657b9fe1cf92d5537f118ccb487/index_new/cn/character_skill_trees.json</x:v>
      </x:c>
    </x:row>
    <x:row r="698" ht="38" customHeight="1">
      <x:c r="A698" s="6" t="str">
        <x:v>1103204_1</x:v>
      </x:c>
      <x:c r="B698" s="6" t="str">
        <x:v>1103</x:v>
      </x:c>
      <x:c r="C698" s="6" t="str">
        <x:v>1103204</x:v>
      </x:c>
      <x:c r="D698" s="6" t="str">
        <x:v>效果抵抗强化</x:v>
      </x:c>
      <x:c r="E698" s="6" t="n">
        <x:v>1</x:v>
      </x:c>
      <x:c r="F698" s="6" t="n">
        <x:v>3</x:v>
      </x:c>
      <x:c r="G698" s="6" t="n">
        <x:v>0</x:v>
      </x:c>
      <x:c r="H698" s="7" t="str"/>
      <x:c r="I698" s="7" t="str">
        <x:v>[{"id": "2", "num": 8000}, {"id": "110132", "num": 2}, {"id": "112002", "num": 2}]</x:v>
      </x:c>
      <x:c r="J698" s="6" t="str">
        <x:v>https://raw.githubusercontent.com/Mar-7th/StarRailRes/dbe8cdfcfb0bf657b9fe1cf92d5537f118ccb487/index_new/cn/character_skill_trees.json</x:v>
      </x:c>
    </x:row>
    <x:row r="699" ht="38" customHeight="1">
      <x:c r="A699" s="6" t="str">
        <x:v>1103205_1</x:v>
      </x:c>
      <x:c r="B699" s="6" t="str">
        <x:v>1103</x:v>
      </x:c>
      <x:c r="C699" s="6" t="str">
        <x:v>1103205</x:v>
      </x:c>
      <x:c r="D699" s="6" t="str">
        <x:v>暴击率强化</x:v>
      </x:c>
      <x:c r="E699" s="6" t="n">
        <x:v>1</x:v>
      </x:c>
      <x:c r="F699" s="6" t="n">
        <x:v>4</x:v>
      </x:c>
      <x:c r="G699" s="6" t="n">
        <x:v>0</x:v>
      </x:c>
      <x:c r="H699" s="7" t="str"/>
      <x:c r="I699" s="7" t="str">
        <x:v>[{"id": "2", "num": 16000}, {"id": "110132", "num": 4}, {"id": "112002", "num": 3}]</x:v>
      </x:c>
      <x:c r="J699" s="6" t="str">
        <x:v>https://raw.githubusercontent.com/Mar-7th/StarRailRes/dbe8cdfcfb0bf657b9fe1cf92d5537f118ccb487/index_new/cn/character_skill_trees.json</x:v>
      </x:c>
    </x:row>
    <x:row r="700" ht="38" customHeight="1">
      <x:c r="A700" s="6" t="str">
        <x:v>1103206_1</x:v>
      </x:c>
      <x:c r="B700" s="6" t="str">
        <x:v>1103</x:v>
      </x:c>
      <x:c r="C700" s="6" t="str">
        <x:v>1103206</x:v>
      </x:c>
      <x:c r="D700" s="6" t="str">
        <x:v>效果命中强化</x:v>
      </x:c>
      <x:c r="E700" s="6" t="n">
        <x:v>1</x:v>
      </x:c>
      <x:c r="F700" s="6" t="n">
        <x:v>5</x:v>
      </x:c>
      <x:c r="G700" s="6" t="n">
        <x:v>0</x:v>
      </x:c>
      <x:c r="H700" s="7" t="str"/>
      <x:c r="I700" s="7" t="str">
        <x:v>[{"id": "2", "num": 36000}, {"id": "110133", "num": 2}, {"id": "112003", "num": 2}]</x:v>
      </x:c>
      <x:c r="J700" s="6" t="str">
        <x:v>https://raw.githubusercontent.com/Mar-7th/StarRailRes/dbe8cdfcfb0bf657b9fe1cf92d5537f118ccb487/index_new/cn/character_skill_trees.json</x:v>
      </x:c>
    </x:row>
    <x:row r="701" ht="38" customHeight="1">
      <x:c r="A701" s="6" t="str">
        <x:v>1103207_1</x:v>
      </x:c>
      <x:c r="B701" s="6" t="str">
        <x:v>1103</x:v>
      </x:c>
      <x:c r="C701" s="6" t="str">
        <x:v>1103207</x:v>
      </x:c>
      <x:c r="D701" s="6" t="str">
        <x:v>暴击率强化</x:v>
      </x:c>
      <x:c r="E701" s="6" t="n">
        <x:v>1</x:v>
      </x:c>
      <x:c r="F701" s="6" t="n">
        <x:v>5</x:v>
      </x:c>
      <x:c r="G701" s="6" t="n">
        <x:v>0</x:v>
      </x:c>
      <x:c r="H701" s="7" t="str"/>
      <x:c r="I701" s="7" t="str">
        <x:v>[{"id": "2", "num": 36000}, {"id": "110133", "num": 2}, {"id": "112003", "num": 2}]</x:v>
      </x:c>
      <x:c r="J701" s="6" t="str">
        <x:v>https://raw.githubusercontent.com/Mar-7th/StarRailRes/dbe8cdfcfb0bf657b9fe1cf92d5537f118ccb487/index_new/cn/character_skill_trees.json</x:v>
      </x:c>
    </x:row>
    <x:row r="702" ht="38" customHeight="1">
      <x:c r="A702" s="6" t="str">
        <x:v>1103208_1</x:v>
      </x:c>
      <x:c r="B702" s="6" t="str">
        <x:v>1103</x:v>
      </x:c>
      <x:c r="C702" s="6" t="str">
        <x:v>1103208</x:v>
      </x:c>
      <x:c r="D702" s="6" t="str">
        <x:v>效果抵抗强化</x:v>
      </x:c>
      <x:c r="E702" s="6" t="n">
        <x:v>1</x:v>
      </x:c>
      <x:c r="F702" s="6" t="n">
        <x:v>6</x:v>
      </x:c>
      <x:c r="G702" s="6" t="n">
        <x:v>0</x:v>
      </x:c>
      <x:c r="H702" s="7" t="str"/>
      <x:c r="I702" s="7" t="str">
        <x:v>[{"id": "2", "num": 128000}, {"id": "110133", "num": 6}, {"id": "112003", "num": 6}]</x:v>
      </x:c>
      <x:c r="J702" s="6" t="str">
        <x:v>https://raw.githubusercontent.com/Mar-7th/StarRailRes/dbe8cdfcfb0bf657b9fe1cf92d5537f118ccb487/index_new/cn/character_skill_trees.json</x:v>
      </x:c>
    </x:row>
    <x:row r="703" ht="38" customHeight="1">
      <x:c r="A703" s="6" t="str">
        <x:v>1103209_1</x:v>
      </x:c>
      <x:c r="B703" s="6" t="str">
        <x:v>1103</x:v>
      </x:c>
      <x:c r="C703" s="6" t="str">
        <x:v>1103209</x:v>
      </x:c>
      <x:c r="D703" s="6" t="str">
        <x:v>效果命中强化</x:v>
      </x:c>
      <x:c r="E703" s="6" t="n">
        <x:v>1</x:v>
      </x:c>
      <x:c r="F703" s="6" t="n">
        <x:v>0</x:v>
      </x:c>
      <x:c r="G703" s="6" t="n">
        <x:v>75</x:v>
      </x:c>
      <x:c r="H703" s="7" t="str"/>
      <x:c r="I703" s="7" t="str">
        <x:v>[{"id": "2", "num": 128000}, {"id": "110133", "num": 6}, {"id": "112003", "num": 6}]</x:v>
      </x:c>
      <x:c r="J703" s="6" t="str">
        <x:v>https://raw.githubusercontent.com/Mar-7th/StarRailRes/dbe8cdfcfb0bf657b9fe1cf92d5537f118ccb487/index_new/cn/character_skill_trees.json</x:v>
      </x:c>
    </x:row>
    <x:row r="704" ht="38" customHeight="1">
      <x:c r="A704" s="6" t="str">
        <x:v>1103210_1</x:v>
      </x:c>
      <x:c r="B704" s="6" t="str">
        <x:v>1103</x:v>
      </x:c>
      <x:c r="C704" s="6" t="str">
        <x:v>1103210</x:v>
      </x:c>
      <x:c r="D704" s="6" t="str">
        <x:v>暴击率强化</x:v>
      </x:c>
      <x:c r="E704" s="6" t="n">
        <x:v>1</x:v>
      </x:c>
      <x:c r="F704" s="6" t="n">
        <x:v>0</x:v>
      </x:c>
      <x:c r="G704" s="6" t="n">
        <x:v>80</x:v>
      </x:c>
      <x:c r="H704" s="7" t="str"/>
      <x:c r="I704" s="7" t="str">
        <x:v>[{"id": "2", "num": 128000}, {"id": "110133", "num": 6}, {"id": "112003", "num": 6}]</x:v>
      </x:c>
      <x:c r="J704" s="6" t="str">
        <x:v>https://raw.githubusercontent.com/Mar-7th/StarRailRes/dbe8cdfcfb0bf657b9fe1cf92d5537f118ccb487/index_new/cn/character_skill_trees.json</x:v>
      </x:c>
    </x:row>
    <x:row r="705" ht="20" customHeight="1">
      <x:c r="A705" s="6" t="str">
        <x:v>1104001_1</x:v>
      </x:c>
      <x:c r="B705" s="6" t="str">
        <x:v>1104</x:v>
      </x:c>
      <x:c r="C705" s="6" t="str">
        <x:v>1104001</x:v>
      </x:c>
      <x:c r="D705" s="6" t="str"/>
      <x:c r="E705" s="6" t="n">
        <x:v>1</x:v>
      </x:c>
      <x:c r="F705" s="6" t="n">
        <x:v>0</x:v>
      </x:c>
      <x:c r="G705" s="6" t="n">
        <x:v>0</x:v>
      </x:c>
      <x:c r="H705" s="7" t="str"/>
      <x:c r="I705" s="7" t="str">
        <x:v>[]</x:v>
      </x:c>
      <x:c r="J705" s="6" t="str">
        <x:v>https://raw.githubusercontent.com/Mar-7th/StarRailRes/dbe8cdfcfb0bf657b9fe1cf92d5537f118ccb487/index_new/cn/character_skill_trees.json</x:v>
      </x:c>
    </x:row>
    <x:row r="706" ht="38" customHeight="1">
      <x:c r="A706" s="6" t="str">
        <x:v>1104001_2</x:v>
      </x:c>
      <x:c r="B706" s="6" t="str">
        <x:v>1104</x:v>
      </x:c>
      <x:c r="C706" s="6" t="str">
        <x:v>1104001</x:v>
      </x:c>
      <x:c r="D706" s="6" t="str"/>
      <x:c r="E706" s="6" t="n">
        <x:v>2</x:v>
      </x:c>
      <x:c r="F706" s="6" t="n">
        <x:v>2</x:v>
      </x:c>
      <x:c r="G706" s="6" t="n">
        <x:v>0</x:v>
      </x:c>
      <x:c r="H706" s="7" t="str"/>
      <x:c r="I706" s="7" t="str">
        <x:v>[{"id": "2", "num": 5000}, {"id": "110141", "num": 3}, {"id": "112001", "num": 6}]</x:v>
      </x:c>
      <x:c r="J706" s="6" t="str">
        <x:v>https://raw.githubusercontent.com/Mar-7th/StarRailRes/dbe8cdfcfb0bf657b9fe1cf92d5537f118ccb487/index_new/cn/character_skill_trees.json</x:v>
      </x:c>
    </x:row>
    <x:row r="707" ht="38" customHeight="1">
      <x:c r="A707" s="6" t="str">
        <x:v>1104001_3</x:v>
      </x:c>
      <x:c r="B707" s="6" t="str">
        <x:v>1104</x:v>
      </x:c>
      <x:c r="C707" s="6" t="str">
        <x:v>1104001</x:v>
      </x:c>
      <x:c r="D707" s="6" t="str"/>
      <x:c r="E707" s="6" t="n">
        <x:v>3</x:v>
      </x:c>
      <x:c r="F707" s="6" t="n">
        <x:v>3</x:v>
      </x:c>
      <x:c r="G707" s="6" t="n">
        <x:v>0</x:v>
      </x:c>
      <x:c r="H707" s="7" t="str"/>
      <x:c r="I707" s="7" t="str">
        <x:v>[{"id": "2", "num": 10000}, {"id": "110142", "num": 3}, {"id": "112002", "num": 3}]</x:v>
      </x:c>
      <x:c r="J707" s="6" t="str">
        <x:v>https://raw.githubusercontent.com/Mar-7th/StarRailRes/dbe8cdfcfb0bf657b9fe1cf92d5537f118ccb487/index_new/cn/character_skill_trees.json</x:v>
      </x:c>
    </x:row>
    <x:row r="708" ht="38" customHeight="1">
      <x:c r="A708" s="6" t="str">
        <x:v>1104001_4</x:v>
      </x:c>
      <x:c r="B708" s="6" t="str">
        <x:v>1104</x:v>
      </x:c>
      <x:c r="C708" s="6" t="str">
        <x:v>1104001</x:v>
      </x:c>
      <x:c r="D708" s="6" t="str"/>
      <x:c r="E708" s="6" t="n">
        <x:v>4</x:v>
      </x:c>
      <x:c r="F708" s="6" t="n">
        <x:v>4</x:v>
      </x:c>
      <x:c r="G708" s="6" t="n">
        <x:v>0</x:v>
      </x:c>
      <x:c r="H708" s="7" t="str"/>
      <x:c r="I708" s="7" t="str">
        <x:v>[{"id": "2", "num": 20000}, {"id": "110142", "num": 5}, {"id": "112002", "num": 4}]</x:v>
      </x:c>
      <x:c r="J708" s="6" t="str">
        <x:v>https://raw.githubusercontent.com/Mar-7th/StarRailRes/dbe8cdfcfb0bf657b9fe1cf92d5537f118ccb487/index_new/cn/character_skill_trees.json</x:v>
      </x:c>
    </x:row>
    <x:row r="709" ht="38" customHeight="1">
      <x:c r="A709" s="6" t="str">
        <x:v>1104001_5</x:v>
      </x:c>
      <x:c r="B709" s="6" t="str">
        <x:v>1104</x:v>
      </x:c>
      <x:c r="C709" s="6" t="str">
        <x:v>1104001</x:v>
      </x:c>
      <x:c r="D709" s="6" t="str"/>
      <x:c r="E709" s="6" t="n">
        <x:v>5</x:v>
      </x:c>
      <x:c r="F709" s="6" t="n">
        <x:v>5</x:v>
      </x:c>
      <x:c r="G709" s="6" t="n">
        <x:v>0</x:v>
      </x:c>
      <x:c r="H709" s="7" t="str"/>
      <x:c r="I709" s="7" t="str">
        <x:v>[{"id": "2", "num": 45000}, {"id": "110143", "num": 3}, {"id": "112003", "num": 3}]</x:v>
      </x:c>
      <x:c r="J709" s="6" t="str">
        <x:v>https://raw.githubusercontent.com/Mar-7th/StarRailRes/dbe8cdfcfb0bf657b9fe1cf92d5537f118ccb487/index_new/cn/character_skill_trees.json</x:v>
      </x:c>
    </x:row>
    <x:row r="710" ht="38" customHeight="1">
      <x:c r="A710" s="6" t="str">
        <x:v>1104001_6</x:v>
      </x:c>
      <x:c r="B710" s="6" t="str">
        <x:v>1104</x:v>
      </x:c>
      <x:c r="C710" s="6" t="str">
        <x:v>1104001</x:v>
      </x:c>
      <x:c r="D710" s="6" t="str"/>
      <x:c r="E710" s="6" t="n">
        <x:v>6</x:v>
      </x:c>
      <x:c r="F710" s="6" t="n">
        <x:v>6</x:v>
      </x:c>
      <x:c r="G710" s="6" t="n">
        <x:v>0</x:v>
      </x:c>
      <x:c r="H710" s="7" t="str"/>
      <x:c r="I710" s="7" t="str">
        <x:v>[{"id": "2", "num": 160000}, {"id": "110143", "num": 8}, {"id": "112003", "num": 4}]</x:v>
      </x:c>
      <x:c r="J710" s="6" t="str">
        <x:v>https://raw.githubusercontent.com/Mar-7th/StarRailRes/dbe8cdfcfb0bf657b9fe1cf92d5537f118ccb487/index_new/cn/character_skill_trees.json</x:v>
      </x:c>
    </x:row>
    <x:row r="711" ht="20" customHeight="1">
      <x:c r="A711" s="6" t="str">
        <x:v>1104002_1</x:v>
      </x:c>
      <x:c r="B711" s="6" t="str">
        <x:v>1104</x:v>
      </x:c>
      <x:c r="C711" s="6" t="str">
        <x:v>1104002</x:v>
      </x:c>
      <x:c r="D711" s="6" t="str"/>
      <x:c r="E711" s="6" t="n">
        <x:v>1</x:v>
      </x:c>
      <x:c r="F711" s="6" t="n">
        <x:v>0</x:v>
      </x:c>
      <x:c r="G711" s="6" t="n">
        <x:v>0</x:v>
      </x:c>
      <x:c r="H711" s="7" t="str"/>
      <x:c r="I711" s="7" t="str">
        <x:v>[]</x:v>
      </x:c>
      <x:c r="J711" s="6" t="str">
        <x:v>https://raw.githubusercontent.com/Mar-7th/StarRailRes/dbe8cdfcfb0bf657b9fe1cf92d5537f118ccb487/index_new/cn/character_skill_trees.json</x:v>
      </x:c>
    </x:row>
    <x:row r="712" ht="38" customHeight="1">
      <x:c r="A712" s="6" t="str">
        <x:v>1104002_2</x:v>
      </x:c>
      <x:c r="B712" s="6" t="str">
        <x:v>1104</x:v>
      </x:c>
      <x:c r="C712" s="6" t="str">
        <x:v>1104002</x:v>
      </x:c>
      <x:c r="D712" s="6" t="str"/>
      <x:c r="E712" s="6" t="n">
        <x:v>2</x:v>
      </x:c>
      <x:c r="F712" s="6" t="n">
        <x:v>1</x:v>
      </x:c>
      <x:c r="G712" s="6" t="n">
        <x:v>0</x:v>
      </x:c>
      <x:c r="H712" s="7" t="str"/>
      <x:c r="I712" s="7" t="str">
        <x:v>[{"id": "2", "num": 2500}, {"id": "112001", "num": 3}]</x:v>
      </x:c>
      <x:c r="J712" s="6" t="str">
        <x:v>https://raw.githubusercontent.com/Mar-7th/StarRailRes/dbe8cdfcfb0bf657b9fe1cf92d5537f118ccb487/index_new/cn/character_skill_trees.json</x:v>
      </x:c>
    </x:row>
    <x:row r="713" ht="38" customHeight="1">
      <x:c r="A713" s="6" t="str">
        <x:v>1104002_3</x:v>
      </x:c>
      <x:c r="B713" s="6" t="str">
        <x:v>1104</x:v>
      </x:c>
      <x:c r="C713" s="6" t="str">
        <x:v>1104002</x:v>
      </x:c>
      <x:c r="D713" s="6" t="str"/>
      <x:c r="E713" s="6" t="n">
        <x:v>3</x:v>
      </x:c>
      <x:c r="F713" s="6" t="n">
        <x:v>2</x:v>
      </x:c>
      <x:c r="G713" s="6" t="n">
        <x:v>0</x:v>
      </x:c>
      <x:c r="H713" s="7" t="str"/>
      <x:c r="I713" s="7" t="str">
        <x:v>[{"id": "2", "num": 5000}, {"id": "110141", "num": 3}, {"id": "112001", "num": 6}]</x:v>
      </x:c>
      <x:c r="J713" s="6" t="str">
        <x:v>https://raw.githubusercontent.com/Mar-7th/StarRailRes/dbe8cdfcfb0bf657b9fe1cf92d5537f118ccb487/index_new/cn/character_skill_trees.json</x:v>
      </x:c>
    </x:row>
    <x:row r="714" ht="38" customHeight="1">
      <x:c r="A714" s="6" t="str">
        <x:v>1104002_4</x:v>
      </x:c>
      <x:c r="B714" s="6" t="str">
        <x:v>1104</x:v>
      </x:c>
      <x:c r="C714" s="6" t="str">
        <x:v>1104002</x:v>
      </x:c>
      <x:c r="D714" s="6" t="str"/>
      <x:c r="E714" s="6" t="n">
        <x:v>4</x:v>
      </x:c>
      <x:c r="F714" s="6" t="n">
        <x:v>3</x:v>
      </x:c>
      <x:c r="G714" s="6" t="n">
        <x:v>0</x:v>
      </x:c>
      <x:c r="H714" s="7" t="str"/>
      <x:c r="I714" s="7" t="str">
        <x:v>[{"id": "2", "num": 10000}, {"id": "110142", "num": 3}, {"id": "112002", "num": 3}]</x:v>
      </x:c>
      <x:c r="J714" s="6" t="str">
        <x:v>https://raw.githubusercontent.com/Mar-7th/StarRailRes/dbe8cdfcfb0bf657b9fe1cf92d5537f118ccb487/index_new/cn/character_skill_trees.json</x:v>
      </x:c>
    </x:row>
    <x:row r="715" ht="38" customHeight="1">
      <x:c r="A715" s="6" t="str">
        <x:v>1104002_5</x:v>
      </x:c>
      <x:c r="B715" s="6" t="str">
        <x:v>1104</x:v>
      </x:c>
      <x:c r="C715" s="6" t="str">
        <x:v>1104002</x:v>
      </x:c>
      <x:c r="D715" s="6" t="str"/>
      <x:c r="E715" s="6" t="n">
        <x:v>5</x:v>
      </x:c>
      <x:c r="F715" s="6" t="n">
        <x:v>4</x:v>
      </x:c>
      <x:c r="G715" s="6" t="n">
        <x:v>0</x:v>
      </x:c>
      <x:c r="H715" s="7" t="str"/>
      <x:c r="I715" s="7" t="str">
        <x:v>[{"id": "2", "num": 20000}, {"id": "110142", "num": 5}, {"id": "112002", "num": 4}]</x:v>
      </x:c>
      <x:c r="J715" s="6" t="str">
        <x:v>https://raw.githubusercontent.com/Mar-7th/StarRailRes/dbe8cdfcfb0bf657b9fe1cf92d5537f118ccb487/index_new/cn/character_skill_trees.json</x:v>
      </x:c>
    </x:row>
    <x:row r="716" ht="38" customHeight="1">
      <x:c r="A716" s="6" t="str">
        <x:v>1104002_6</x:v>
      </x:c>
      <x:c r="B716" s="6" t="str">
        <x:v>1104</x:v>
      </x:c>
      <x:c r="C716" s="6" t="str">
        <x:v>1104002</x:v>
      </x:c>
      <x:c r="D716" s="6" t="str"/>
      <x:c r="E716" s="6" t="n">
        <x:v>6</x:v>
      </x:c>
      <x:c r="F716" s="6" t="n">
        <x:v>4</x:v>
      </x:c>
      <x:c r="G716" s="6" t="n">
        <x:v>0</x:v>
      </x:c>
      <x:c r="H716" s="7" t="str"/>
      <x:c r="I716" s="7" t="str">
        <x:v>[{"id": "2", "num": 30000}, {"id": "110142", "num": 7}, {"id": "112002", "num": 6}]</x:v>
      </x:c>
      <x:c r="J716" s="6" t="str">
        <x:v>https://raw.githubusercontent.com/Mar-7th/StarRailRes/dbe8cdfcfb0bf657b9fe1cf92d5537f118ccb487/index_new/cn/character_skill_trees.json</x:v>
      </x:c>
    </x:row>
    <x:row r="717" ht="38" customHeight="1">
      <x:c r="A717" s="6" t="str">
        <x:v>1104002_7</x:v>
      </x:c>
      <x:c r="B717" s="6" t="str">
        <x:v>1104</x:v>
      </x:c>
      <x:c r="C717" s="6" t="str">
        <x:v>1104002</x:v>
      </x:c>
      <x:c r="D717" s="6" t="str"/>
      <x:c r="E717" s="6" t="n">
        <x:v>7</x:v>
      </x:c>
      <x:c r="F717" s="6" t="n">
        <x:v>5</x:v>
      </x:c>
      <x:c r="G717" s="6" t="n">
        <x:v>0</x:v>
      </x:c>
      <x:c r="H717" s="7" t="str"/>
      <x:c r="I717" s="7" t="str">
        <x:v>[{"id": "2", "num": 45000}, {"id": "110143", "num": 3}, {"id": "112003", "num": 3}]</x:v>
      </x:c>
      <x:c r="J717" s="6" t="str">
        <x:v>https://raw.githubusercontent.com/Mar-7th/StarRailRes/dbe8cdfcfb0bf657b9fe1cf92d5537f118ccb487/index_new/cn/character_skill_trees.json</x:v>
      </x:c>
    </x:row>
    <x:row r="718" ht="53" customHeight="1">
      <x:c r="A718" s="6" t="str">
        <x:v>1104002_8</x:v>
      </x:c>
      <x:c r="B718" s="6" t="str">
        <x:v>1104</x:v>
      </x:c>
      <x:c r="C718" s="6" t="str">
        <x:v>1104002</x:v>
      </x:c>
      <x:c r="D718" s="6" t="str"/>
      <x:c r="E718" s="6" t="n">
        <x:v>8</x:v>
      </x:c>
      <x:c r="F718" s="6" t="n">
        <x:v>5</x:v>
      </x:c>
      <x:c r="G718" s="6" t="n">
        <x:v>0</x:v>
      </x:c>
      <x:c r="H718" s="7" t="str"/>
      <x:c r="I718" s="7" t="str">
        <x:v>[{"id": "2", "num": 80000}, {"id": "110143", "num": 5}, {"id": "110502", "num": 1}, {"id": "112003", "num": 4}]</x:v>
      </x:c>
      <x:c r="J718" s="6" t="str">
        <x:v>https://raw.githubusercontent.com/Mar-7th/StarRailRes/dbe8cdfcfb0bf657b9fe1cf92d5537f118ccb487/index_new/cn/character_skill_trees.json</x:v>
      </x:c>
    </x:row>
    <x:row r="719" ht="53" customHeight="1">
      <x:c r="A719" s="6" t="str">
        <x:v>1104002_9</x:v>
      </x:c>
      <x:c r="B719" s="6" t="str">
        <x:v>1104</x:v>
      </x:c>
      <x:c r="C719" s="6" t="str">
        <x:v>1104002</x:v>
      </x:c>
      <x:c r="D719" s="6" t="str"/>
      <x:c r="E719" s="6" t="n">
        <x:v>9</x:v>
      </x:c>
      <x:c r="F719" s="6" t="n">
        <x:v>6</x:v>
      </x:c>
      <x:c r="G719" s="6" t="n">
        <x:v>0</x:v>
      </x:c>
      <x:c r="H719" s="7" t="str"/>
      <x:c r="I719" s="7" t="str">
        <x:v>[{"id": "2", "num": 160000}, {"id": "110143", "num": 8}, {"id": "241", "num": 1}, {"id": "110502", "num": 1}]</x:v>
      </x:c>
      <x:c r="J719" s="6" t="str">
        <x:v>https://raw.githubusercontent.com/Mar-7th/StarRailRes/dbe8cdfcfb0bf657b9fe1cf92d5537f118ccb487/index_new/cn/character_skill_trees.json</x:v>
      </x:c>
    </x:row>
    <x:row r="720" ht="53" customHeight="1">
      <x:c r="A720" s="6" t="str">
        <x:v>1104002_10</x:v>
      </x:c>
      <x:c r="B720" s="6" t="str">
        <x:v>1104</x:v>
      </x:c>
      <x:c r="C720" s="6" t="str">
        <x:v>1104002</x:v>
      </x:c>
      <x:c r="D720" s="6" t="str"/>
      <x:c r="E720" s="6" t="n">
        <x:v>10</x:v>
      </x:c>
      <x:c r="F720" s="6" t="n">
        <x:v>6</x:v>
      </x:c>
      <x:c r="G720" s="6" t="n">
        <x:v>0</x:v>
      </x:c>
      <x:c r="H720" s="7" t="str"/>
      <x:c r="I720" s="7" t="str">
        <x:v>[{"id": "2", "num": 300000}, {"id": "110143", "num": 14}, {"id": "241", "num": 1}, {"id": "110502", "num": 1}]</x:v>
      </x:c>
      <x:c r="J720" s="6" t="str">
        <x:v>https://raw.githubusercontent.com/Mar-7th/StarRailRes/dbe8cdfcfb0bf657b9fe1cf92d5537f118ccb487/index_new/cn/character_skill_trees.json</x:v>
      </x:c>
    </x:row>
    <x:row r="721" ht="20" customHeight="1">
      <x:c r="A721" s="6" t="str">
        <x:v>1104003_1</x:v>
      </x:c>
      <x:c r="B721" s="6" t="str">
        <x:v>1104</x:v>
      </x:c>
      <x:c r="C721" s="6" t="str">
        <x:v>1104003</x:v>
      </x:c>
      <x:c r="D721" s="6" t="str"/>
      <x:c r="E721" s="6" t="n">
        <x:v>1</x:v>
      </x:c>
      <x:c r="F721" s="6" t="n">
        <x:v>0</x:v>
      </x:c>
      <x:c r="G721" s="6" t="n">
        <x:v>0</x:v>
      </x:c>
      <x:c r="H721" s="7" t="str"/>
      <x:c r="I721" s="7" t="str">
        <x:v>[]</x:v>
      </x:c>
      <x:c r="J721" s="6" t="str">
        <x:v>https://raw.githubusercontent.com/Mar-7th/StarRailRes/dbe8cdfcfb0bf657b9fe1cf92d5537f118ccb487/index_new/cn/character_skill_trees.json</x:v>
      </x:c>
    </x:row>
    <x:row r="722" ht="38" customHeight="1">
      <x:c r="A722" s="6" t="str">
        <x:v>1104003_2</x:v>
      </x:c>
      <x:c r="B722" s="6" t="str">
        <x:v>1104</x:v>
      </x:c>
      <x:c r="C722" s="6" t="str">
        <x:v>1104003</x:v>
      </x:c>
      <x:c r="D722" s="6" t="str"/>
      <x:c r="E722" s="6" t="n">
        <x:v>2</x:v>
      </x:c>
      <x:c r="F722" s="6" t="n">
        <x:v>1</x:v>
      </x:c>
      <x:c r="G722" s="6" t="n">
        <x:v>0</x:v>
      </x:c>
      <x:c r="H722" s="7" t="str"/>
      <x:c r="I722" s="7" t="str">
        <x:v>[{"id": "2", "num": 2500}, {"id": "112001", "num": 3}]</x:v>
      </x:c>
      <x:c r="J722" s="6" t="str">
        <x:v>https://raw.githubusercontent.com/Mar-7th/StarRailRes/dbe8cdfcfb0bf657b9fe1cf92d5537f118ccb487/index_new/cn/character_skill_trees.json</x:v>
      </x:c>
    </x:row>
    <x:row r="723" ht="38" customHeight="1">
      <x:c r="A723" s="6" t="str">
        <x:v>1104003_3</x:v>
      </x:c>
      <x:c r="B723" s="6" t="str">
        <x:v>1104</x:v>
      </x:c>
      <x:c r="C723" s="6" t="str">
        <x:v>1104003</x:v>
      </x:c>
      <x:c r="D723" s="6" t="str"/>
      <x:c r="E723" s="6" t="n">
        <x:v>3</x:v>
      </x:c>
      <x:c r="F723" s="6" t="n">
        <x:v>2</x:v>
      </x:c>
      <x:c r="G723" s="6" t="n">
        <x:v>0</x:v>
      </x:c>
      <x:c r="H723" s="7" t="str"/>
      <x:c r="I723" s="7" t="str">
        <x:v>[{"id": "2", "num": 5000}, {"id": "110141", "num": 3}, {"id": "112001", "num": 6}]</x:v>
      </x:c>
      <x:c r="J723" s="6" t="str">
        <x:v>https://raw.githubusercontent.com/Mar-7th/StarRailRes/dbe8cdfcfb0bf657b9fe1cf92d5537f118ccb487/index_new/cn/character_skill_trees.json</x:v>
      </x:c>
    </x:row>
    <x:row r="724" ht="38" customHeight="1">
      <x:c r="A724" s="6" t="str">
        <x:v>1104003_4</x:v>
      </x:c>
      <x:c r="B724" s="6" t="str">
        <x:v>1104</x:v>
      </x:c>
      <x:c r="C724" s="6" t="str">
        <x:v>1104003</x:v>
      </x:c>
      <x:c r="D724" s="6" t="str"/>
      <x:c r="E724" s="6" t="n">
        <x:v>4</x:v>
      </x:c>
      <x:c r="F724" s="6" t="n">
        <x:v>3</x:v>
      </x:c>
      <x:c r="G724" s="6" t="n">
        <x:v>0</x:v>
      </x:c>
      <x:c r="H724" s="7" t="str"/>
      <x:c r="I724" s="7" t="str">
        <x:v>[{"id": "2", "num": 10000}, {"id": "110142", "num": 3}, {"id": "112002", "num": 3}]</x:v>
      </x:c>
      <x:c r="J724" s="6" t="str">
        <x:v>https://raw.githubusercontent.com/Mar-7th/StarRailRes/dbe8cdfcfb0bf657b9fe1cf92d5537f118ccb487/index_new/cn/character_skill_trees.json</x:v>
      </x:c>
    </x:row>
    <x:row r="725" ht="38" customHeight="1">
      <x:c r="A725" s="6" t="str">
        <x:v>1104003_5</x:v>
      </x:c>
      <x:c r="B725" s="6" t="str">
        <x:v>1104</x:v>
      </x:c>
      <x:c r="C725" s="6" t="str">
        <x:v>1104003</x:v>
      </x:c>
      <x:c r="D725" s="6" t="str"/>
      <x:c r="E725" s="6" t="n">
        <x:v>5</x:v>
      </x:c>
      <x:c r="F725" s="6" t="n">
        <x:v>4</x:v>
      </x:c>
      <x:c r="G725" s="6" t="n">
        <x:v>0</x:v>
      </x:c>
      <x:c r="H725" s="7" t="str"/>
      <x:c r="I725" s="7" t="str">
        <x:v>[{"id": "2", "num": 20000}, {"id": "110142", "num": 5}, {"id": "112002", "num": 4}]</x:v>
      </x:c>
      <x:c r="J725" s="6" t="str">
        <x:v>https://raw.githubusercontent.com/Mar-7th/StarRailRes/dbe8cdfcfb0bf657b9fe1cf92d5537f118ccb487/index_new/cn/character_skill_trees.json</x:v>
      </x:c>
    </x:row>
    <x:row r="726" ht="38" customHeight="1">
      <x:c r="A726" s="6" t="str">
        <x:v>1104003_6</x:v>
      </x:c>
      <x:c r="B726" s="6" t="str">
        <x:v>1104</x:v>
      </x:c>
      <x:c r="C726" s="6" t="str">
        <x:v>1104003</x:v>
      </x:c>
      <x:c r="D726" s="6" t="str"/>
      <x:c r="E726" s="6" t="n">
        <x:v>6</x:v>
      </x:c>
      <x:c r="F726" s="6" t="n">
        <x:v>4</x:v>
      </x:c>
      <x:c r="G726" s="6" t="n">
        <x:v>0</x:v>
      </x:c>
      <x:c r="H726" s="7" t="str"/>
      <x:c r="I726" s="7" t="str">
        <x:v>[{"id": "2", "num": 30000}, {"id": "110142", "num": 7}, {"id": "112002", "num": 6}]</x:v>
      </x:c>
      <x:c r="J726" s="6" t="str">
        <x:v>https://raw.githubusercontent.com/Mar-7th/StarRailRes/dbe8cdfcfb0bf657b9fe1cf92d5537f118ccb487/index_new/cn/character_skill_trees.json</x:v>
      </x:c>
    </x:row>
    <x:row r="727" ht="38" customHeight="1">
      <x:c r="A727" s="6" t="str">
        <x:v>1104003_7</x:v>
      </x:c>
      <x:c r="B727" s="6" t="str">
        <x:v>1104</x:v>
      </x:c>
      <x:c r="C727" s="6" t="str">
        <x:v>1104003</x:v>
      </x:c>
      <x:c r="D727" s="6" t="str"/>
      <x:c r="E727" s="6" t="n">
        <x:v>7</x:v>
      </x:c>
      <x:c r="F727" s="6" t="n">
        <x:v>5</x:v>
      </x:c>
      <x:c r="G727" s="6" t="n">
        <x:v>0</x:v>
      </x:c>
      <x:c r="H727" s="7" t="str"/>
      <x:c r="I727" s="7" t="str">
        <x:v>[{"id": "2", "num": 45000}, {"id": "110143", "num": 3}, {"id": "112003", "num": 3}]</x:v>
      </x:c>
      <x:c r="J727" s="6" t="str">
        <x:v>https://raw.githubusercontent.com/Mar-7th/StarRailRes/dbe8cdfcfb0bf657b9fe1cf92d5537f118ccb487/index_new/cn/character_skill_trees.json</x:v>
      </x:c>
    </x:row>
    <x:row r="728" ht="53" customHeight="1">
      <x:c r="A728" s="6" t="str">
        <x:v>1104003_8</x:v>
      </x:c>
      <x:c r="B728" s="6" t="str">
        <x:v>1104</x:v>
      </x:c>
      <x:c r="C728" s="6" t="str">
        <x:v>1104003</x:v>
      </x:c>
      <x:c r="D728" s="6" t="str"/>
      <x:c r="E728" s="6" t="n">
        <x:v>8</x:v>
      </x:c>
      <x:c r="F728" s="6" t="n">
        <x:v>5</x:v>
      </x:c>
      <x:c r="G728" s="6" t="n">
        <x:v>0</x:v>
      </x:c>
      <x:c r="H728" s="7" t="str"/>
      <x:c r="I728" s="7" t="str">
        <x:v>[{"id": "2", "num": 80000}, {"id": "110143", "num": 5}, {"id": "110502", "num": 1}, {"id": "112003", "num": 4}]</x:v>
      </x:c>
      <x:c r="J728" s="6" t="str">
        <x:v>https://raw.githubusercontent.com/Mar-7th/StarRailRes/dbe8cdfcfb0bf657b9fe1cf92d5537f118ccb487/index_new/cn/character_skill_trees.json</x:v>
      </x:c>
    </x:row>
    <x:row r="729" ht="53" customHeight="1">
      <x:c r="A729" s="6" t="str">
        <x:v>1104003_9</x:v>
      </x:c>
      <x:c r="B729" s="6" t="str">
        <x:v>1104</x:v>
      </x:c>
      <x:c r="C729" s="6" t="str">
        <x:v>1104003</x:v>
      </x:c>
      <x:c r="D729" s="6" t="str"/>
      <x:c r="E729" s="6" t="n">
        <x:v>9</x:v>
      </x:c>
      <x:c r="F729" s="6" t="n">
        <x:v>6</x:v>
      </x:c>
      <x:c r="G729" s="6" t="n">
        <x:v>0</x:v>
      </x:c>
      <x:c r="H729" s="7" t="str"/>
      <x:c r="I729" s="7" t="str">
        <x:v>[{"id": "2", "num": 160000}, {"id": "110143", "num": 8}, {"id": "241", "num": 1}, {"id": "110502", "num": 1}]</x:v>
      </x:c>
      <x:c r="J729" s="6" t="str">
        <x:v>https://raw.githubusercontent.com/Mar-7th/StarRailRes/dbe8cdfcfb0bf657b9fe1cf92d5537f118ccb487/index_new/cn/character_skill_trees.json</x:v>
      </x:c>
    </x:row>
    <x:row r="730" ht="53" customHeight="1">
      <x:c r="A730" s="6" t="str">
        <x:v>1104003_10</x:v>
      </x:c>
      <x:c r="B730" s="6" t="str">
        <x:v>1104</x:v>
      </x:c>
      <x:c r="C730" s="6" t="str">
        <x:v>1104003</x:v>
      </x:c>
      <x:c r="D730" s="6" t="str"/>
      <x:c r="E730" s="6" t="n">
        <x:v>10</x:v>
      </x:c>
      <x:c r="F730" s="6" t="n">
        <x:v>6</x:v>
      </x:c>
      <x:c r="G730" s="6" t="n">
        <x:v>0</x:v>
      </x:c>
      <x:c r="H730" s="7" t="str"/>
      <x:c r="I730" s="7" t="str">
        <x:v>[{"id": "2", "num": 300000}, {"id": "110143", "num": 14}, {"id": "241", "num": 1}, {"id": "110502", "num": 1}]</x:v>
      </x:c>
      <x:c r="J730" s="6" t="str">
        <x:v>https://raw.githubusercontent.com/Mar-7th/StarRailRes/dbe8cdfcfb0bf657b9fe1cf92d5537f118ccb487/index_new/cn/character_skill_trees.json</x:v>
      </x:c>
    </x:row>
    <x:row r="731" ht="20" customHeight="1">
      <x:c r="A731" s="6" t="str">
        <x:v>1104004_1</x:v>
      </x:c>
      <x:c r="B731" s="6" t="str">
        <x:v>1104</x:v>
      </x:c>
      <x:c r="C731" s="6" t="str">
        <x:v>1104004</x:v>
      </x:c>
      <x:c r="D731" s="6" t="str"/>
      <x:c r="E731" s="6" t="n">
        <x:v>1</x:v>
      </x:c>
      <x:c r="F731" s="6" t="n">
        <x:v>0</x:v>
      </x:c>
      <x:c r="G731" s="6" t="n">
        <x:v>0</x:v>
      </x:c>
      <x:c r="H731" s="7" t="str"/>
      <x:c r="I731" s="7" t="str">
        <x:v>[]</x:v>
      </x:c>
      <x:c r="J731" s="6" t="str">
        <x:v>https://raw.githubusercontent.com/Mar-7th/StarRailRes/dbe8cdfcfb0bf657b9fe1cf92d5537f118ccb487/index_new/cn/character_skill_trees.json</x:v>
      </x:c>
    </x:row>
    <x:row r="732" ht="38" customHeight="1">
      <x:c r="A732" s="6" t="str">
        <x:v>1104004_2</x:v>
      </x:c>
      <x:c r="B732" s="6" t="str">
        <x:v>1104</x:v>
      </x:c>
      <x:c r="C732" s="6" t="str">
        <x:v>1104004</x:v>
      </x:c>
      <x:c r="D732" s="6" t="str"/>
      <x:c r="E732" s="6" t="n">
        <x:v>2</x:v>
      </x:c>
      <x:c r="F732" s="6" t="n">
        <x:v>1</x:v>
      </x:c>
      <x:c r="G732" s="6" t="n">
        <x:v>0</x:v>
      </x:c>
      <x:c r="H732" s="7" t="str"/>
      <x:c r="I732" s="7" t="str">
        <x:v>[{"id": "2", "num": 2500}, {"id": "112001", "num": 3}]</x:v>
      </x:c>
      <x:c r="J732" s="6" t="str">
        <x:v>https://raw.githubusercontent.com/Mar-7th/StarRailRes/dbe8cdfcfb0bf657b9fe1cf92d5537f118ccb487/index_new/cn/character_skill_trees.json</x:v>
      </x:c>
    </x:row>
    <x:row r="733" ht="38" customHeight="1">
      <x:c r="A733" s="6" t="str">
        <x:v>1104004_3</x:v>
      </x:c>
      <x:c r="B733" s="6" t="str">
        <x:v>1104</x:v>
      </x:c>
      <x:c r="C733" s="6" t="str">
        <x:v>1104004</x:v>
      </x:c>
      <x:c r="D733" s="6" t="str"/>
      <x:c r="E733" s="6" t="n">
        <x:v>3</x:v>
      </x:c>
      <x:c r="F733" s="6" t="n">
        <x:v>2</x:v>
      </x:c>
      <x:c r="G733" s="6" t="n">
        <x:v>0</x:v>
      </x:c>
      <x:c r="H733" s="7" t="str"/>
      <x:c r="I733" s="7" t="str">
        <x:v>[{"id": "2", "num": 5000}, {"id": "110141", "num": 3}, {"id": "112001", "num": 6}]</x:v>
      </x:c>
      <x:c r="J733" s="6" t="str">
        <x:v>https://raw.githubusercontent.com/Mar-7th/StarRailRes/dbe8cdfcfb0bf657b9fe1cf92d5537f118ccb487/index_new/cn/character_skill_trees.json</x:v>
      </x:c>
    </x:row>
    <x:row r="734" ht="38" customHeight="1">
      <x:c r="A734" s="6" t="str">
        <x:v>1104004_4</x:v>
      </x:c>
      <x:c r="B734" s="6" t="str">
        <x:v>1104</x:v>
      </x:c>
      <x:c r="C734" s="6" t="str">
        <x:v>1104004</x:v>
      </x:c>
      <x:c r="D734" s="6" t="str"/>
      <x:c r="E734" s="6" t="n">
        <x:v>4</x:v>
      </x:c>
      <x:c r="F734" s="6" t="n">
        <x:v>3</x:v>
      </x:c>
      <x:c r="G734" s="6" t="n">
        <x:v>0</x:v>
      </x:c>
      <x:c r="H734" s="7" t="str"/>
      <x:c r="I734" s="7" t="str">
        <x:v>[{"id": "2", "num": 10000}, {"id": "110142", "num": 3}, {"id": "112002", "num": 3}]</x:v>
      </x:c>
      <x:c r="J734" s="6" t="str">
        <x:v>https://raw.githubusercontent.com/Mar-7th/StarRailRes/dbe8cdfcfb0bf657b9fe1cf92d5537f118ccb487/index_new/cn/character_skill_trees.json</x:v>
      </x:c>
    </x:row>
    <x:row r="735" ht="38" customHeight="1">
      <x:c r="A735" s="6" t="str">
        <x:v>1104004_5</x:v>
      </x:c>
      <x:c r="B735" s="6" t="str">
        <x:v>1104</x:v>
      </x:c>
      <x:c r="C735" s="6" t="str">
        <x:v>1104004</x:v>
      </x:c>
      <x:c r="D735" s="6" t="str"/>
      <x:c r="E735" s="6" t="n">
        <x:v>5</x:v>
      </x:c>
      <x:c r="F735" s="6" t="n">
        <x:v>4</x:v>
      </x:c>
      <x:c r="G735" s="6" t="n">
        <x:v>0</x:v>
      </x:c>
      <x:c r="H735" s="7" t="str"/>
      <x:c r="I735" s="7" t="str">
        <x:v>[{"id": "2", "num": 20000}, {"id": "110142", "num": 5}, {"id": "112002", "num": 4}]</x:v>
      </x:c>
      <x:c r="J735" s="6" t="str">
        <x:v>https://raw.githubusercontent.com/Mar-7th/StarRailRes/dbe8cdfcfb0bf657b9fe1cf92d5537f118ccb487/index_new/cn/character_skill_trees.json</x:v>
      </x:c>
    </x:row>
    <x:row r="736" ht="38" customHeight="1">
      <x:c r="A736" s="6" t="str">
        <x:v>1104004_6</x:v>
      </x:c>
      <x:c r="B736" s="6" t="str">
        <x:v>1104</x:v>
      </x:c>
      <x:c r="C736" s="6" t="str">
        <x:v>1104004</x:v>
      </x:c>
      <x:c r="D736" s="6" t="str"/>
      <x:c r="E736" s="6" t="n">
        <x:v>6</x:v>
      </x:c>
      <x:c r="F736" s="6" t="n">
        <x:v>4</x:v>
      </x:c>
      <x:c r="G736" s="6" t="n">
        <x:v>0</x:v>
      </x:c>
      <x:c r="H736" s="7" t="str"/>
      <x:c r="I736" s="7" t="str">
        <x:v>[{"id": "2", "num": 30000}, {"id": "110142", "num": 7}, {"id": "112002", "num": 6}]</x:v>
      </x:c>
      <x:c r="J736" s="6" t="str">
        <x:v>https://raw.githubusercontent.com/Mar-7th/StarRailRes/dbe8cdfcfb0bf657b9fe1cf92d5537f118ccb487/index_new/cn/character_skill_trees.json</x:v>
      </x:c>
    </x:row>
    <x:row r="737" ht="38" customHeight="1">
      <x:c r="A737" s="6" t="str">
        <x:v>1104004_7</x:v>
      </x:c>
      <x:c r="B737" s="6" t="str">
        <x:v>1104</x:v>
      </x:c>
      <x:c r="C737" s="6" t="str">
        <x:v>1104004</x:v>
      </x:c>
      <x:c r="D737" s="6" t="str"/>
      <x:c r="E737" s="6" t="n">
        <x:v>7</x:v>
      </x:c>
      <x:c r="F737" s="6" t="n">
        <x:v>5</x:v>
      </x:c>
      <x:c r="G737" s="6" t="n">
        <x:v>0</x:v>
      </x:c>
      <x:c r="H737" s="7" t="str"/>
      <x:c r="I737" s="7" t="str">
        <x:v>[{"id": "2", "num": 45000}, {"id": "110143", "num": 3}, {"id": "112003", "num": 3}]</x:v>
      </x:c>
      <x:c r="J737" s="6" t="str">
        <x:v>https://raw.githubusercontent.com/Mar-7th/StarRailRes/dbe8cdfcfb0bf657b9fe1cf92d5537f118ccb487/index_new/cn/character_skill_trees.json</x:v>
      </x:c>
    </x:row>
    <x:row r="738" ht="53" customHeight="1">
      <x:c r="A738" s="6" t="str">
        <x:v>1104004_8</x:v>
      </x:c>
      <x:c r="B738" s="6" t="str">
        <x:v>1104</x:v>
      </x:c>
      <x:c r="C738" s="6" t="str">
        <x:v>1104004</x:v>
      </x:c>
      <x:c r="D738" s="6" t="str"/>
      <x:c r="E738" s="6" t="n">
        <x:v>8</x:v>
      </x:c>
      <x:c r="F738" s="6" t="n">
        <x:v>5</x:v>
      </x:c>
      <x:c r="G738" s="6" t="n">
        <x:v>0</x:v>
      </x:c>
      <x:c r="H738" s="7" t="str"/>
      <x:c r="I738" s="7" t="str">
        <x:v>[{"id": "2", "num": 80000}, {"id": "110143", "num": 5}, {"id": "110502", "num": 1}, {"id": "112003", "num": 4}]</x:v>
      </x:c>
      <x:c r="J738" s="6" t="str">
        <x:v>https://raw.githubusercontent.com/Mar-7th/StarRailRes/dbe8cdfcfb0bf657b9fe1cf92d5537f118ccb487/index_new/cn/character_skill_trees.json</x:v>
      </x:c>
    </x:row>
    <x:row r="739" ht="53" customHeight="1">
      <x:c r="A739" s="6" t="str">
        <x:v>1104004_9</x:v>
      </x:c>
      <x:c r="B739" s="6" t="str">
        <x:v>1104</x:v>
      </x:c>
      <x:c r="C739" s="6" t="str">
        <x:v>1104004</x:v>
      </x:c>
      <x:c r="D739" s="6" t="str"/>
      <x:c r="E739" s="6" t="n">
        <x:v>9</x:v>
      </x:c>
      <x:c r="F739" s="6" t="n">
        <x:v>6</x:v>
      </x:c>
      <x:c r="G739" s="6" t="n">
        <x:v>0</x:v>
      </x:c>
      <x:c r="H739" s="7" t="str"/>
      <x:c r="I739" s="7" t="str">
        <x:v>[{"id": "2", "num": 160000}, {"id": "110143", "num": 8}, {"id": "241", "num": 1}, {"id": "110502", "num": 1}]</x:v>
      </x:c>
      <x:c r="J739" s="6" t="str">
        <x:v>https://raw.githubusercontent.com/Mar-7th/StarRailRes/dbe8cdfcfb0bf657b9fe1cf92d5537f118ccb487/index_new/cn/character_skill_trees.json</x:v>
      </x:c>
    </x:row>
    <x:row r="740" ht="53" customHeight="1">
      <x:c r="A740" s="6" t="str">
        <x:v>1104004_10</x:v>
      </x:c>
      <x:c r="B740" s="6" t="str">
        <x:v>1104</x:v>
      </x:c>
      <x:c r="C740" s="6" t="str">
        <x:v>1104004</x:v>
      </x:c>
      <x:c r="D740" s="6" t="str"/>
      <x:c r="E740" s="6" t="n">
        <x:v>10</x:v>
      </x:c>
      <x:c r="F740" s="6" t="n">
        <x:v>6</x:v>
      </x:c>
      <x:c r="G740" s="6" t="n">
        <x:v>0</x:v>
      </x:c>
      <x:c r="H740" s="7" t="str"/>
      <x:c r="I740" s="7" t="str">
        <x:v>[{"id": "2", "num": 300000}, {"id": "110143", "num": 14}, {"id": "241", "num": 1}, {"id": "110502", "num": 1}]</x:v>
      </x:c>
      <x:c r="J740" s="6" t="str">
        <x:v>https://raw.githubusercontent.com/Mar-7th/StarRailRes/dbe8cdfcfb0bf657b9fe1cf92d5537f118ccb487/index_new/cn/character_skill_trees.json</x:v>
      </x:c>
    </x:row>
    <x:row r="741" ht="20" customHeight="1">
      <x:c r="A741" s="6" t="str">
        <x:v>1104007_1</x:v>
      </x:c>
      <x:c r="B741" s="6" t="str">
        <x:v>1104</x:v>
      </x:c>
      <x:c r="C741" s="6" t="str">
        <x:v>1104007</x:v>
      </x:c>
      <x:c r="D741" s="6" t="str"/>
      <x:c r="E741" s="6" t="n">
        <x:v>1</x:v>
      </x:c>
      <x:c r="F741" s="6" t="n">
        <x:v>0</x:v>
      </x:c>
      <x:c r="G741" s="6" t="n">
        <x:v>0</x:v>
      </x:c>
      <x:c r="H741" s="7" t="str"/>
      <x:c r="I741" s="7" t="str">
        <x:v>[]</x:v>
      </x:c>
      <x:c r="J741" s="6" t="str">
        <x:v>https://raw.githubusercontent.com/Mar-7th/StarRailRes/dbe8cdfcfb0bf657b9fe1cf92d5537f118ccb487/index_new/cn/character_skill_trees.json</x:v>
      </x:c>
    </x:row>
    <x:row r="742" ht="38" customHeight="1">
      <x:c r="A742" s="6" t="str">
        <x:v>1104101_1</x:v>
      </x:c>
      <x:c r="B742" s="6" t="str">
        <x:v>1104</x:v>
      </x:c>
      <x:c r="C742" s="6" t="str">
        <x:v>1104101</x:v>
      </x:c>
      <x:c r="D742" s="6" t="str">
        <x:v>刚正</x:v>
      </x:c>
      <x:c r="E742" s="6" t="n">
        <x:v>1</x:v>
      </x:c>
      <x:c r="F742" s="6" t="n">
        <x:v>2</x:v>
      </x:c>
      <x:c r="G742" s="6" t="n">
        <x:v>0</x:v>
      </x:c>
      <x:c r="H742" s="7" t="str">
        <x:v>杰帕德被敌方攻击的概率提高。</x:v>
      </x:c>
      <x:c r="I742" s="7" t="str">
        <x:v>[{"id": "2", "num": 5000}, {"id": "110141", "num": 3}, {"id": "110502", "num": 1}]</x:v>
      </x:c>
      <x:c r="J742" s="6" t="str">
        <x:v>https://raw.githubusercontent.com/Mar-7th/StarRailRes/dbe8cdfcfb0bf657b9fe1cf92d5537f118ccb487/index_new/cn/character_skill_trees.json</x:v>
      </x:c>
    </x:row>
    <x:row r="743" ht="53" customHeight="1">
      <x:c r="A743" s="6" t="str">
        <x:v>1104102_1</x:v>
      </x:c>
      <x:c r="B743" s="6" t="str">
        <x:v>1104</x:v>
      </x:c>
      <x:c r="C743" s="6" t="str">
        <x:v>1104102</x:v>
      </x:c>
      <x:c r="D743" s="6" t="str">
        <x:v>统领</x:v>
      </x:c>
      <x:c r="E743" s="6" t="n">
        <x:v>1</x:v>
      </x:c>
      <x:c r="F743" s="6" t="n">
        <x:v>4</x:v>
      </x:c>
      <x:c r="G743" s="6" t="n">
        <x:v>0</x:v>
      </x:c>
      <x:c r="H743" s="7" t="str">
        <x:v>【不屈之身】触发后，杰帕德的能量立即恢复至100%。</x:v>
      </x:c>
      <x:c r="I743" s="7" t="str">
        <x:v>[{"id": "2", "num": 20000}, {"id": "110142", "num": 5}, {"id": "241", "num": 1}, {"id": "110502", "num": 1}]</x:v>
      </x:c>
      <x:c r="J743" s="6" t="str">
        <x:v>https://raw.githubusercontent.com/Mar-7th/StarRailRes/dbe8cdfcfb0bf657b9fe1cf92d5537f118ccb487/index_new/cn/character_skill_trees.json</x:v>
      </x:c>
    </x:row>
    <x:row r="744" ht="53" customHeight="1">
      <x:c r="A744" s="6" t="str">
        <x:v>1104103_1</x:v>
      </x:c>
      <x:c r="B744" s="6" t="str">
        <x:v>1104</x:v>
      </x:c>
      <x:c r="C744" s="6" t="str">
        <x:v>1104103</x:v>
      </x:c>
      <x:c r="D744" s="6" t="str">
        <x:v>战意</x:v>
      </x:c>
      <x:c r="E744" s="6" t="n">
        <x:v>1</x:v>
      </x:c>
      <x:c r="F744" s="6" t="n">
        <x:v>6</x:v>
      </x:c>
      <x:c r="G744" s="6" t="n">
        <x:v>0</x:v>
      </x:c>
      <x:c r="H744" s="7" t="str">
        <x:v>杰帕德提高等同于自身当前防御力#1[i]%的攻击力，每回合开始时刷新。</x:v>
      </x:c>
      <x:c r="I744" s="7" t="str">
        <x:v>[{"id": "2", "num": 160000}, {"id": "110143", "num": 8}, {"id": "241", "num": 1}, {"id": "110502", "num": 1}]</x:v>
      </x:c>
      <x:c r="J744" s="6" t="str">
        <x:v>https://raw.githubusercontent.com/Mar-7th/StarRailRes/dbe8cdfcfb0bf657b9fe1cf92d5537f118ccb487/index_new/cn/character_skill_trees.json</x:v>
      </x:c>
    </x:row>
    <x:row r="745" ht="38" customHeight="1">
      <x:c r="A745" s="6" t="str">
        <x:v>1104201_1</x:v>
      </x:c>
      <x:c r="B745" s="6" t="str">
        <x:v>1104</x:v>
      </x:c>
      <x:c r="C745" s="6" t="str">
        <x:v>1104201</x:v>
      </x:c>
      <x:c r="D745" s="6" t="str">
        <x:v>伤害强化•冰</x:v>
      </x:c>
      <x:c r="E745" s="6" t="n">
        <x:v>1</x:v>
      </x:c>
      <x:c r="F745" s="6" t="n">
        <x:v>0</x:v>
      </x:c>
      <x:c r="G745" s="6" t="n">
        <x:v>1</x:v>
      </x:c>
      <x:c r="H745" s="7" t="str"/>
      <x:c r="I745" s="7" t="str">
        <x:v>[{"id": "2", "num": 2500}, {"id": "112001", "num": 2}]</x:v>
      </x:c>
      <x:c r="J745" s="6" t="str">
        <x:v>https://raw.githubusercontent.com/Mar-7th/StarRailRes/dbe8cdfcfb0bf657b9fe1cf92d5537f118ccb487/index_new/cn/character_skill_trees.json</x:v>
      </x:c>
    </x:row>
    <x:row r="746" ht="38" customHeight="1">
      <x:c r="A746" s="6" t="str">
        <x:v>1104202_1</x:v>
      </x:c>
      <x:c r="B746" s="6" t="str">
        <x:v>1104</x:v>
      </x:c>
      <x:c r="C746" s="6" t="str">
        <x:v>1104202</x:v>
      </x:c>
      <x:c r="D746" s="6" t="str">
        <x:v>效果抵抗强化</x:v>
      </x:c>
      <x:c r="E746" s="6" t="n">
        <x:v>1</x:v>
      </x:c>
      <x:c r="F746" s="6" t="n">
        <x:v>2</x:v>
      </x:c>
      <x:c r="G746" s="6" t="n">
        <x:v>0</x:v>
      </x:c>
      <x:c r="H746" s="7" t="str"/>
      <x:c r="I746" s="7" t="str">
        <x:v>[{"id": "2", "num": 5000}, {"id": "110141", "num": 3}, {"id": "112001", "num": 6}]</x:v>
      </x:c>
      <x:c r="J746" s="6" t="str">
        <x:v>https://raw.githubusercontent.com/Mar-7th/StarRailRes/dbe8cdfcfb0bf657b9fe1cf92d5537f118ccb487/index_new/cn/character_skill_trees.json</x:v>
      </x:c>
    </x:row>
    <x:row r="747" ht="38" customHeight="1">
      <x:c r="A747" s="6" t="str">
        <x:v>1104203_1</x:v>
      </x:c>
      <x:c r="B747" s="6" t="str">
        <x:v>1104</x:v>
      </x:c>
      <x:c r="C747" s="6" t="str">
        <x:v>1104203</x:v>
      </x:c>
      <x:c r="D747" s="6" t="str">
        <x:v>伤害强化•冰</x:v>
      </x:c>
      <x:c r="E747" s="6" t="n">
        <x:v>1</x:v>
      </x:c>
      <x:c r="F747" s="6" t="n">
        <x:v>3</x:v>
      </x:c>
      <x:c r="G747" s="6" t="n">
        <x:v>0</x:v>
      </x:c>
      <x:c r="H747" s="7" t="str"/>
      <x:c r="I747" s="7" t="str">
        <x:v>[{"id": "2", "num": 10000}, {"id": "110142", "num": 3}, {"id": "112002", "num": 3}]</x:v>
      </x:c>
      <x:c r="J747" s="6" t="str">
        <x:v>https://raw.githubusercontent.com/Mar-7th/StarRailRes/dbe8cdfcfb0bf657b9fe1cf92d5537f118ccb487/index_new/cn/character_skill_trees.json</x:v>
      </x:c>
    </x:row>
    <x:row r="748" ht="38" customHeight="1">
      <x:c r="A748" s="6" t="str">
        <x:v>1104204_1</x:v>
      </x:c>
      <x:c r="B748" s="6" t="str">
        <x:v>1104</x:v>
      </x:c>
      <x:c r="C748" s="6" t="str">
        <x:v>1104204</x:v>
      </x:c>
      <x:c r="D748" s="6" t="str">
        <x:v>防御强化</x:v>
      </x:c>
      <x:c r="E748" s="6" t="n">
        <x:v>1</x:v>
      </x:c>
      <x:c r="F748" s="6" t="n">
        <x:v>3</x:v>
      </x:c>
      <x:c r="G748" s="6" t="n">
        <x:v>0</x:v>
      </x:c>
      <x:c r="H748" s="7" t="str"/>
      <x:c r="I748" s="7" t="str">
        <x:v>[{"id": "2", "num": 10000}, {"id": "110142", "num": 3}, {"id": "112002", "num": 3}]</x:v>
      </x:c>
      <x:c r="J748" s="6" t="str">
        <x:v>https://raw.githubusercontent.com/Mar-7th/StarRailRes/dbe8cdfcfb0bf657b9fe1cf92d5537f118ccb487/index_new/cn/character_skill_trees.json</x:v>
      </x:c>
    </x:row>
    <x:row r="749" ht="38" customHeight="1">
      <x:c r="A749" s="6" t="str">
        <x:v>1104205_1</x:v>
      </x:c>
      <x:c r="B749" s="6" t="str">
        <x:v>1104</x:v>
      </x:c>
      <x:c r="C749" s="6" t="str">
        <x:v>1104205</x:v>
      </x:c>
      <x:c r="D749" s="6" t="str">
        <x:v>伤害强化•冰</x:v>
      </x:c>
      <x:c r="E749" s="6" t="n">
        <x:v>1</x:v>
      </x:c>
      <x:c r="F749" s="6" t="n">
        <x:v>4</x:v>
      </x:c>
      <x:c r="G749" s="6" t="n">
        <x:v>0</x:v>
      </x:c>
      <x:c r="H749" s="7" t="str"/>
      <x:c r="I749" s="7" t="str">
        <x:v>[{"id": "2", "num": 20000}, {"id": "110142", "num": 5}, {"id": "112002", "num": 4}]</x:v>
      </x:c>
      <x:c r="J749" s="6" t="str">
        <x:v>https://raw.githubusercontent.com/Mar-7th/StarRailRes/dbe8cdfcfb0bf657b9fe1cf92d5537f118ccb487/index_new/cn/character_skill_trees.json</x:v>
      </x:c>
    </x:row>
    <x:row r="750" ht="38" customHeight="1">
      <x:c r="A750" s="6" t="str">
        <x:v>1104206_1</x:v>
      </x:c>
      <x:c r="B750" s="6" t="str">
        <x:v>1104</x:v>
      </x:c>
      <x:c r="C750" s="6" t="str">
        <x:v>1104206</x:v>
      </x:c>
      <x:c r="D750" s="6" t="str">
        <x:v>效果抵抗强化</x:v>
      </x:c>
      <x:c r="E750" s="6" t="n">
        <x:v>1</x:v>
      </x:c>
      <x:c r="F750" s="6" t="n">
        <x:v>5</x:v>
      </x:c>
      <x:c r="G750" s="6" t="n">
        <x:v>0</x:v>
      </x:c>
      <x:c r="H750" s="7" t="str"/>
      <x:c r="I750" s="7" t="str">
        <x:v>[{"id": "2", "num": 45000}, {"id": "110143", "num": 3}, {"id": "112003", "num": 3}]</x:v>
      </x:c>
      <x:c r="J750" s="6" t="str">
        <x:v>https://raw.githubusercontent.com/Mar-7th/StarRailRes/dbe8cdfcfb0bf657b9fe1cf92d5537f118ccb487/index_new/cn/character_skill_trees.json</x:v>
      </x:c>
    </x:row>
    <x:row r="751" ht="38" customHeight="1">
      <x:c r="A751" s="6" t="str">
        <x:v>1104207_1</x:v>
      </x:c>
      <x:c r="B751" s="6" t="str">
        <x:v>1104</x:v>
      </x:c>
      <x:c r="C751" s="6" t="str">
        <x:v>1104207</x:v>
      </x:c>
      <x:c r="D751" s="6" t="str">
        <x:v>伤害强化•冰</x:v>
      </x:c>
      <x:c r="E751" s="6" t="n">
        <x:v>1</x:v>
      </x:c>
      <x:c r="F751" s="6" t="n">
        <x:v>5</x:v>
      </x:c>
      <x:c r="G751" s="6" t="n">
        <x:v>0</x:v>
      </x:c>
      <x:c r="H751" s="7" t="str"/>
      <x:c r="I751" s="7" t="str">
        <x:v>[{"id": "2", "num": 45000}, {"id": "110143", "num": 3}, {"id": "112003", "num": 3}]</x:v>
      </x:c>
      <x:c r="J751" s="6" t="str">
        <x:v>https://raw.githubusercontent.com/Mar-7th/StarRailRes/dbe8cdfcfb0bf657b9fe1cf92d5537f118ccb487/index_new/cn/character_skill_trees.json</x:v>
      </x:c>
    </x:row>
    <x:row r="752" ht="38" customHeight="1">
      <x:c r="A752" s="6" t="str">
        <x:v>1104208_1</x:v>
      </x:c>
      <x:c r="B752" s="6" t="str">
        <x:v>1104</x:v>
      </x:c>
      <x:c r="C752" s="6" t="str">
        <x:v>1104208</x:v>
      </x:c>
      <x:c r="D752" s="6" t="str">
        <x:v>防御强化</x:v>
      </x:c>
      <x:c r="E752" s="6" t="n">
        <x:v>1</x:v>
      </x:c>
      <x:c r="F752" s="6" t="n">
        <x:v>6</x:v>
      </x:c>
      <x:c r="G752" s="6" t="n">
        <x:v>0</x:v>
      </x:c>
      <x:c r="H752" s="7" t="str"/>
      <x:c r="I752" s="7" t="str">
        <x:v>[{"id": "2", "num": 160000}, {"id": "110143", "num": 8}, {"id": "112003", "num": 8}]</x:v>
      </x:c>
      <x:c r="J752" s="6" t="str">
        <x:v>https://raw.githubusercontent.com/Mar-7th/StarRailRes/dbe8cdfcfb0bf657b9fe1cf92d5537f118ccb487/index_new/cn/character_skill_trees.json</x:v>
      </x:c>
    </x:row>
    <x:row r="753" ht="38" customHeight="1">
      <x:c r="A753" s="6" t="str">
        <x:v>1104209_1</x:v>
      </x:c>
      <x:c r="B753" s="6" t="str">
        <x:v>1104</x:v>
      </x:c>
      <x:c r="C753" s="6" t="str">
        <x:v>1104209</x:v>
      </x:c>
      <x:c r="D753" s="6" t="str">
        <x:v>效果抵抗强化</x:v>
      </x:c>
      <x:c r="E753" s="6" t="n">
        <x:v>1</x:v>
      </x:c>
      <x:c r="F753" s="6" t="n">
        <x:v>0</x:v>
      </x:c>
      <x:c r="G753" s="6" t="n">
        <x:v>75</x:v>
      </x:c>
      <x:c r="H753" s="7" t="str"/>
      <x:c r="I753" s="7" t="str">
        <x:v>[{"id": "2", "num": 160000}, {"id": "110143", "num": 8}, {"id": "112003", "num": 8}]</x:v>
      </x:c>
      <x:c r="J753" s="6" t="str">
        <x:v>https://raw.githubusercontent.com/Mar-7th/StarRailRes/dbe8cdfcfb0bf657b9fe1cf92d5537f118ccb487/index_new/cn/character_skill_trees.json</x:v>
      </x:c>
    </x:row>
    <x:row r="754" ht="38" customHeight="1">
      <x:c r="A754" s="6" t="str">
        <x:v>1104210_1</x:v>
      </x:c>
      <x:c r="B754" s="6" t="str">
        <x:v>1104</x:v>
      </x:c>
      <x:c r="C754" s="6" t="str">
        <x:v>1104210</x:v>
      </x:c>
      <x:c r="D754" s="6" t="str">
        <x:v>伤害强化•冰</x:v>
      </x:c>
      <x:c r="E754" s="6" t="n">
        <x:v>1</x:v>
      </x:c>
      <x:c r="F754" s="6" t="n">
        <x:v>0</x:v>
      </x:c>
      <x:c r="G754" s="6" t="n">
        <x:v>80</x:v>
      </x:c>
      <x:c r="H754" s="7" t="str"/>
      <x:c r="I754" s="7" t="str">
        <x:v>[{"id": "2", "num": 160000}, {"id": "110143", "num": 8}, {"id": "112003", "num": 8}]</x:v>
      </x:c>
      <x:c r="J754" s="6" t="str">
        <x:v>https://raw.githubusercontent.com/Mar-7th/StarRailRes/dbe8cdfcfb0bf657b9fe1cf92d5537f118ccb487/index_new/cn/character_skill_trees.json</x:v>
      </x:c>
    </x:row>
    <x:row r="755" ht="20" customHeight="1">
      <x:c r="A755" s="6" t="str">
        <x:v>1105001_1</x:v>
      </x:c>
      <x:c r="B755" s="6" t="str">
        <x:v>1105</x:v>
      </x:c>
      <x:c r="C755" s="6" t="str">
        <x:v>1105001</x:v>
      </x:c>
      <x:c r="D755" s="6" t="str"/>
      <x:c r="E755" s="6" t="n">
        <x:v>1</x:v>
      </x:c>
      <x:c r="F755" s="6" t="n">
        <x:v>0</x:v>
      </x:c>
      <x:c r="G755" s="6" t="n">
        <x:v>0</x:v>
      </x:c>
      <x:c r="H755" s="7" t="str"/>
      <x:c r="I755" s="7" t="str">
        <x:v>[]</x:v>
      </x:c>
      <x:c r="J755" s="6" t="str">
        <x:v>https://raw.githubusercontent.com/Mar-7th/StarRailRes/dbe8cdfcfb0bf657b9fe1cf92d5537f118ccb487/index_new/cn/character_skill_trees.json</x:v>
      </x:c>
    </x:row>
    <x:row r="756" ht="38" customHeight="1">
      <x:c r="A756" s="6" t="str">
        <x:v>1105001_2</x:v>
      </x:c>
      <x:c r="B756" s="6" t="str">
        <x:v>1105</x:v>
      </x:c>
      <x:c r="C756" s="6" t="str">
        <x:v>1105001</x:v>
      </x:c>
      <x:c r="D756" s="6" t="str"/>
      <x:c r="E756" s="6" t="n">
        <x:v>2</x:v>
      </x:c>
      <x:c r="F756" s="6" t="n">
        <x:v>2</x:v>
      </x:c>
      <x:c r="G756" s="6" t="n">
        <x:v>0</x:v>
      </x:c>
      <x:c r="H756" s="7" t="str"/>
      <x:c r="I756" s="7" t="str">
        <x:v>[{"id": "2", "num": 4000}, {"id": "110171", "num": 2}, {"id": "112011", "num": 4}]</x:v>
      </x:c>
      <x:c r="J756" s="6" t="str">
        <x:v>https://raw.githubusercontent.com/Mar-7th/StarRailRes/dbe8cdfcfb0bf657b9fe1cf92d5537f118ccb487/index_new/cn/character_skill_trees.json</x:v>
      </x:c>
    </x:row>
    <x:row r="757" ht="38" customHeight="1">
      <x:c r="A757" s="6" t="str">
        <x:v>1105001_3</x:v>
      </x:c>
      <x:c r="B757" s="6" t="str">
        <x:v>1105</x:v>
      </x:c>
      <x:c r="C757" s="6" t="str">
        <x:v>1105001</x:v>
      </x:c>
      <x:c r="D757" s="6" t="str"/>
      <x:c r="E757" s="6" t="n">
        <x:v>3</x:v>
      </x:c>
      <x:c r="F757" s="6" t="n">
        <x:v>3</x:v>
      </x:c>
      <x:c r="G757" s="6" t="n">
        <x:v>0</x:v>
      </x:c>
      <x:c r="H757" s="7" t="str"/>
      <x:c r="I757" s="7" t="str">
        <x:v>[{"id": "2", "num": 8000}, {"id": "110172", "num": 2}, {"id": "112012", "num": 2}]</x:v>
      </x:c>
      <x:c r="J757" s="6" t="str">
        <x:v>https://raw.githubusercontent.com/Mar-7th/StarRailRes/dbe8cdfcfb0bf657b9fe1cf92d5537f118ccb487/index_new/cn/character_skill_trees.json</x:v>
      </x:c>
    </x:row>
    <x:row r="758" ht="38" customHeight="1">
      <x:c r="A758" s="6" t="str">
        <x:v>1105001_4</x:v>
      </x:c>
      <x:c r="B758" s="6" t="str">
        <x:v>1105</x:v>
      </x:c>
      <x:c r="C758" s="6" t="str">
        <x:v>1105001</x:v>
      </x:c>
      <x:c r="D758" s="6" t="str"/>
      <x:c r="E758" s="6" t="n">
        <x:v>4</x:v>
      </x:c>
      <x:c r="F758" s="6" t="n">
        <x:v>4</x:v>
      </x:c>
      <x:c r="G758" s="6" t="n">
        <x:v>0</x:v>
      </x:c>
      <x:c r="H758" s="7" t="str"/>
      <x:c r="I758" s="7" t="str">
        <x:v>[{"id": "2", "num": 16000}, {"id": "110172", "num": 4}, {"id": "112012", "num": 3}]</x:v>
      </x:c>
      <x:c r="J758" s="6" t="str">
        <x:v>https://raw.githubusercontent.com/Mar-7th/StarRailRes/dbe8cdfcfb0bf657b9fe1cf92d5537f118ccb487/index_new/cn/character_skill_trees.json</x:v>
      </x:c>
    </x:row>
    <x:row r="759" ht="38" customHeight="1">
      <x:c r="A759" s="6" t="str">
        <x:v>1105001_5</x:v>
      </x:c>
      <x:c r="B759" s="6" t="str">
        <x:v>1105</x:v>
      </x:c>
      <x:c r="C759" s="6" t="str">
        <x:v>1105001</x:v>
      </x:c>
      <x:c r="D759" s="6" t="str"/>
      <x:c r="E759" s="6" t="n">
        <x:v>5</x:v>
      </x:c>
      <x:c r="F759" s="6" t="n">
        <x:v>5</x:v>
      </x:c>
      <x:c r="G759" s="6" t="n">
        <x:v>0</x:v>
      </x:c>
      <x:c r="H759" s="7" t="str"/>
      <x:c r="I759" s="7" t="str">
        <x:v>[{"id": "2", "num": 36000}, {"id": "110173", "num": 2}, {"id": "112013", "num": 2}]</x:v>
      </x:c>
      <x:c r="J759" s="6" t="str">
        <x:v>https://raw.githubusercontent.com/Mar-7th/StarRailRes/dbe8cdfcfb0bf657b9fe1cf92d5537f118ccb487/index_new/cn/character_skill_trees.json</x:v>
      </x:c>
    </x:row>
    <x:row r="760" ht="38" customHeight="1">
      <x:c r="A760" s="6" t="str">
        <x:v>1105001_6</x:v>
      </x:c>
      <x:c r="B760" s="6" t="str">
        <x:v>1105</x:v>
      </x:c>
      <x:c r="C760" s="6" t="str">
        <x:v>1105001</x:v>
      </x:c>
      <x:c r="D760" s="6" t="str"/>
      <x:c r="E760" s="6" t="n">
        <x:v>6</x:v>
      </x:c>
      <x:c r="F760" s="6" t="n">
        <x:v>6</x:v>
      </x:c>
      <x:c r="G760" s="6" t="n">
        <x:v>0</x:v>
      </x:c>
      <x:c r="H760" s="7" t="str"/>
      <x:c r="I760" s="7" t="str">
        <x:v>[{"id": "2", "num": 128000}, {"id": "110173", "num": 6}, {"id": "112013", "num": 3}]</x:v>
      </x:c>
      <x:c r="J760" s="6" t="str">
        <x:v>https://raw.githubusercontent.com/Mar-7th/StarRailRes/dbe8cdfcfb0bf657b9fe1cf92d5537f118ccb487/index_new/cn/character_skill_trees.json</x:v>
      </x:c>
    </x:row>
    <x:row r="761" ht="20" customHeight="1">
      <x:c r="A761" s="6" t="str">
        <x:v>1105002_1</x:v>
      </x:c>
      <x:c r="B761" s="6" t="str">
        <x:v>1105</x:v>
      </x:c>
      <x:c r="C761" s="6" t="str">
        <x:v>1105002</x:v>
      </x:c>
      <x:c r="D761" s="6" t="str"/>
      <x:c r="E761" s="6" t="n">
        <x:v>1</x:v>
      </x:c>
      <x:c r="F761" s="6" t="n">
        <x:v>0</x:v>
      </x:c>
      <x:c r="G761" s="6" t="n">
        <x:v>0</x:v>
      </x:c>
      <x:c r="H761" s="7" t="str"/>
      <x:c r="I761" s="7" t="str">
        <x:v>[]</x:v>
      </x:c>
      <x:c r="J761" s="6" t="str">
        <x:v>https://raw.githubusercontent.com/Mar-7th/StarRailRes/dbe8cdfcfb0bf657b9fe1cf92d5537f118ccb487/index_new/cn/character_skill_trees.json</x:v>
      </x:c>
    </x:row>
    <x:row r="762" ht="38" customHeight="1">
      <x:c r="A762" s="6" t="str">
        <x:v>1105002_2</x:v>
      </x:c>
      <x:c r="B762" s="6" t="str">
        <x:v>1105</x:v>
      </x:c>
      <x:c r="C762" s="6" t="str">
        <x:v>1105002</x:v>
      </x:c>
      <x:c r="D762" s="6" t="str"/>
      <x:c r="E762" s="6" t="n">
        <x:v>2</x:v>
      </x:c>
      <x:c r="F762" s="6" t="n">
        <x:v>1</x:v>
      </x:c>
      <x:c r="G762" s="6" t="n">
        <x:v>0</x:v>
      </x:c>
      <x:c r="H762" s="7" t="str"/>
      <x:c r="I762" s="7" t="str">
        <x:v>[{"id": "2", "num": 2000}, {"id": "112011", "num": 2}]</x:v>
      </x:c>
      <x:c r="J762" s="6" t="str">
        <x:v>https://raw.githubusercontent.com/Mar-7th/StarRailRes/dbe8cdfcfb0bf657b9fe1cf92d5537f118ccb487/index_new/cn/character_skill_trees.json</x:v>
      </x:c>
    </x:row>
    <x:row r="763" ht="38" customHeight="1">
      <x:c r="A763" s="6" t="str">
        <x:v>1105002_3</x:v>
      </x:c>
      <x:c r="B763" s="6" t="str">
        <x:v>1105</x:v>
      </x:c>
      <x:c r="C763" s="6" t="str">
        <x:v>1105002</x:v>
      </x:c>
      <x:c r="D763" s="6" t="str"/>
      <x:c r="E763" s="6" t="n">
        <x:v>3</x:v>
      </x:c>
      <x:c r="F763" s="6" t="n">
        <x:v>2</x:v>
      </x:c>
      <x:c r="G763" s="6" t="n">
        <x:v>0</x:v>
      </x:c>
      <x:c r="H763" s="7" t="str"/>
      <x:c r="I763" s="7" t="str">
        <x:v>[{"id": "2", "num": 4000}, {"id": "110171", "num": 2}, {"id": "112011", "num": 4}]</x:v>
      </x:c>
      <x:c r="J763" s="6" t="str">
        <x:v>https://raw.githubusercontent.com/Mar-7th/StarRailRes/dbe8cdfcfb0bf657b9fe1cf92d5537f118ccb487/index_new/cn/character_skill_trees.json</x:v>
      </x:c>
    </x:row>
    <x:row r="764" ht="38" customHeight="1">
      <x:c r="A764" s="6" t="str">
        <x:v>1105002_4</x:v>
      </x:c>
      <x:c r="B764" s="6" t="str">
        <x:v>1105</x:v>
      </x:c>
      <x:c r="C764" s="6" t="str">
        <x:v>1105002</x:v>
      </x:c>
      <x:c r="D764" s="6" t="str"/>
      <x:c r="E764" s="6" t="n">
        <x:v>4</x:v>
      </x:c>
      <x:c r="F764" s="6" t="n">
        <x:v>3</x:v>
      </x:c>
      <x:c r="G764" s="6" t="n">
        <x:v>0</x:v>
      </x:c>
      <x:c r="H764" s="7" t="str"/>
      <x:c r="I764" s="7" t="str">
        <x:v>[{"id": "2", "num": 8000}, {"id": "110172", "num": 2}, {"id": "112012", "num": 2}]</x:v>
      </x:c>
      <x:c r="J764" s="6" t="str">
        <x:v>https://raw.githubusercontent.com/Mar-7th/StarRailRes/dbe8cdfcfb0bf657b9fe1cf92d5537f118ccb487/index_new/cn/character_skill_trees.json</x:v>
      </x:c>
    </x:row>
    <x:row r="765" ht="38" customHeight="1">
      <x:c r="A765" s="6" t="str">
        <x:v>1105002_5</x:v>
      </x:c>
      <x:c r="B765" s="6" t="str">
        <x:v>1105</x:v>
      </x:c>
      <x:c r="C765" s="6" t="str">
        <x:v>1105002</x:v>
      </x:c>
      <x:c r="D765" s="6" t="str"/>
      <x:c r="E765" s="6" t="n">
        <x:v>5</x:v>
      </x:c>
      <x:c r="F765" s="6" t="n">
        <x:v>4</x:v>
      </x:c>
      <x:c r="G765" s="6" t="n">
        <x:v>0</x:v>
      </x:c>
      <x:c r="H765" s="7" t="str"/>
      <x:c r="I765" s="7" t="str">
        <x:v>[{"id": "2", "num": 16000}, {"id": "110172", "num": 4}, {"id": "112012", "num": 3}]</x:v>
      </x:c>
      <x:c r="J765" s="6" t="str">
        <x:v>https://raw.githubusercontent.com/Mar-7th/StarRailRes/dbe8cdfcfb0bf657b9fe1cf92d5537f118ccb487/index_new/cn/character_skill_trees.json</x:v>
      </x:c>
    </x:row>
    <x:row r="766" ht="38" customHeight="1">
      <x:c r="A766" s="6" t="str">
        <x:v>1105002_6</x:v>
      </x:c>
      <x:c r="B766" s="6" t="str">
        <x:v>1105</x:v>
      </x:c>
      <x:c r="C766" s="6" t="str">
        <x:v>1105002</x:v>
      </x:c>
      <x:c r="D766" s="6" t="str"/>
      <x:c r="E766" s="6" t="n">
        <x:v>6</x:v>
      </x:c>
      <x:c r="F766" s="6" t="n">
        <x:v>4</x:v>
      </x:c>
      <x:c r="G766" s="6" t="n">
        <x:v>0</x:v>
      </x:c>
      <x:c r="H766" s="7" t="str"/>
      <x:c r="I766" s="7" t="str">
        <x:v>[{"id": "2", "num": 24000}, {"id": "110172", "num": 6}, {"id": "112012", "num": 5}]</x:v>
      </x:c>
      <x:c r="J766" s="6" t="str">
        <x:v>https://raw.githubusercontent.com/Mar-7th/StarRailRes/dbe8cdfcfb0bf657b9fe1cf92d5537f118ccb487/index_new/cn/character_skill_trees.json</x:v>
      </x:c>
    </x:row>
    <x:row r="767" ht="38" customHeight="1">
      <x:c r="A767" s="6" t="str">
        <x:v>1105002_7</x:v>
      </x:c>
      <x:c r="B767" s="6" t="str">
        <x:v>1105</x:v>
      </x:c>
      <x:c r="C767" s="6" t="str">
        <x:v>1105002</x:v>
      </x:c>
      <x:c r="D767" s="6" t="str"/>
      <x:c r="E767" s="6" t="n">
        <x:v>7</x:v>
      </x:c>
      <x:c r="F767" s="6" t="n">
        <x:v>5</x:v>
      </x:c>
      <x:c r="G767" s="6" t="n">
        <x:v>0</x:v>
      </x:c>
      <x:c r="H767" s="7" t="str"/>
      <x:c r="I767" s="7" t="str">
        <x:v>[{"id": "2", "num": 36000}, {"id": "110173", "num": 2}, {"id": "112013", "num": 2}]</x:v>
      </x:c>
      <x:c r="J767" s="6" t="str">
        <x:v>https://raw.githubusercontent.com/Mar-7th/StarRailRes/dbe8cdfcfb0bf657b9fe1cf92d5537f118ccb487/index_new/cn/character_skill_trees.json</x:v>
      </x:c>
    </x:row>
    <x:row r="768" ht="53" customHeight="1">
      <x:c r="A768" s="6" t="str">
        <x:v>1105002_8</x:v>
      </x:c>
      <x:c r="B768" s="6" t="str">
        <x:v>1105</x:v>
      </x:c>
      <x:c r="C768" s="6" t="str">
        <x:v>1105002</x:v>
      </x:c>
      <x:c r="D768" s="6" t="str"/>
      <x:c r="E768" s="6" t="n">
        <x:v>8</x:v>
      </x:c>
      <x:c r="F768" s="6" t="n">
        <x:v>5</x:v>
      </x:c>
      <x:c r="G768" s="6" t="n">
        <x:v>0</x:v>
      </x:c>
      <x:c r="H768" s="7" t="str"/>
      <x:c r="I768" s="7" t="str">
        <x:v>[{"id": "2", "num": 64000}, {"id": "110173", "num": 4}, {"id": "110502", "num": 1}, {"id": "112013", "num": 3}]</x:v>
      </x:c>
      <x:c r="J768" s="6" t="str">
        <x:v>https://raw.githubusercontent.com/Mar-7th/StarRailRes/dbe8cdfcfb0bf657b9fe1cf92d5537f118ccb487/index_new/cn/character_skill_trees.json</x:v>
      </x:c>
    </x:row>
    <x:row r="769" ht="38" customHeight="1">
      <x:c r="A769" s="6" t="str">
        <x:v>1105002_9</x:v>
      </x:c>
      <x:c r="B769" s="6" t="str">
        <x:v>1105</x:v>
      </x:c>
      <x:c r="C769" s="6" t="str">
        <x:v>1105002</x:v>
      </x:c>
      <x:c r="D769" s="6" t="str"/>
      <x:c r="E769" s="6" t="n">
        <x:v>9</x:v>
      </x:c>
      <x:c r="F769" s="6" t="n">
        <x:v>6</x:v>
      </x:c>
      <x:c r="G769" s="6" t="n">
        <x:v>0</x:v>
      </x:c>
      <x:c r="H769" s="7" t="str"/>
      <x:c r="I769" s="7" t="str">
        <x:v>[{"id": "2", "num": 128000}, {"id": "110173", "num": 6}, {"id": "110502", "num": 1}]</x:v>
      </x:c>
      <x:c r="J769" s="6" t="str">
        <x:v>https://raw.githubusercontent.com/Mar-7th/StarRailRes/dbe8cdfcfb0bf657b9fe1cf92d5537f118ccb487/index_new/cn/character_skill_trees.json</x:v>
      </x:c>
    </x:row>
    <x:row r="770" ht="53" customHeight="1">
      <x:c r="A770" s="6" t="str">
        <x:v>1105002_10</x:v>
      </x:c>
      <x:c r="B770" s="6" t="str">
        <x:v>1105</x:v>
      </x:c>
      <x:c r="C770" s="6" t="str">
        <x:v>1105002</x:v>
      </x:c>
      <x:c r="D770" s="6" t="str"/>
      <x:c r="E770" s="6" t="n">
        <x:v>10</x:v>
      </x:c>
      <x:c r="F770" s="6" t="n">
        <x:v>6</x:v>
      </x:c>
      <x:c r="G770" s="6" t="n">
        <x:v>0</x:v>
      </x:c>
      <x:c r="H770" s="7" t="str"/>
      <x:c r="I770" s="7" t="str">
        <x:v>[{"id": "2", "num": 240000}, {"id": "110173", "num": 11}, {"id": "241", "num": 1}, {"id": "110502", "num": 1}]</x:v>
      </x:c>
      <x:c r="J770" s="6" t="str">
        <x:v>https://raw.githubusercontent.com/Mar-7th/StarRailRes/dbe8cdfcfb0bf657b9fe1cf92d5537f118ccb487/index_new/cn/character_skill_trees.json</x:v>
      </x:c>
    </x:row>
    <x:row r="771" ht="20" customHeight="1">
      <x:c r="A771" s="6" t="str">
        <x:v>1105003_1</x:v>
      </x:c>
      <x:c r="B771" s="6" t="str">
        <x:v>1105</x:v>
      </x:c>
      <x:c r="C771" s="6" t="str">
        <x:v>1105003</x:v>
      </x:c>
      <x:c r="D771" s="6" t="str"/>
      <x:c r="E771" s="6" t="n">
        <x:v>1</x:v>
      </x:c>
      <x:c r="F771" s="6" t="n">
        <x:v>0</x:v>
      </x:c>
      <x:c r="G771" s="6" t="n">
        <x:v>0</x:v>
      </x:c>
      <x:c r="H771" s="7" t="str"/>
      <x:c r="I771" s="7" t="str">
        <x:v>[]</x:v>
      </x:c>
      <x:c r="J771" s="6" t="str">
        <x:v>https://raw.githubusercontent.com/Mar-7th/StarRailRes/dbe8cdfcfb0bf657b9fe1cf92d5537f118ccb487/index_new/cn/character_skill_trees.json</x:v>
      </x:c>
    </x:row>
    <x:row r="772" ht="38" customHeight="1">
      <x:c r="A772" s="6" t="str">
        <x:v>1105003_2</x:v>
      </x:c>
      <x:c r="B772" s="6" t="str">
        <x:v>1105</x:v>
      </x:c>
      <x:c r="C772" s="6" t="str">
        <x:v>1105003</x:v>
      </x:c>
      <x:c r="D772" s="6" t="str"/>
      <x:c r="E772" s="6" t="n">
        <x:v>2</x:v>
      </x:c>
      <x:c r="F772" s="6" t="n">
        <x:v>1</x:v>
      </x:c>
      <x:c r="G772" s="6" t="n">
        <x:v>0</x:v>
      </x:c>
      <x:c r="H772" s="7" t="str"/>
      <x:c r="I772" s="7" t="str">
        <x:v>[{"id": "2", "num": 2000}, {"id": "112011", "num": 2}]</x:v>
      </x:c>
      <x:c r="J772" s="6" t="str">
        <x:v>https://raw.githubusercontent.com/Mar-7th/StarRailRes/dbe8cdfcfb0bf657b9fe1cf92d5537f118ccb487/index_new/cn/character_skill_trees.json</x:v>
      </x:c>
    </x:row>
    <x:row r="773" ht="38" customHeight="1">
      <x:c r="A773" s="6" t="str">
        <x:v>1105003_3</x:v>
      </x:c>
      <x:c r="B773" s="6" t="str">
        <x:v>1105</x:v>
      </x:c>
      <x:c r="C773" s="6" t="str">
        <x:v>1105003</x:v>
      </x:c>
      <x:c r="D773" s="6" t="str"/>
      <x:c r="E773" s="6" t="n">
        <x:v>3</x:v>
      </x:c>
      <x:c r="F773" s="6" t="n">
        <x:v>2</x:v>
      </x:c>
      <x:c r="G773" s="6" t="n">
        <x:v>0</x:v>
      </x:c>
      <x:c r="H773" s="7" t="str"/>
      <x:c r="I773" s="7" t="str">
        <x:v>[{"id": "2", "num": 4000}, {"id": "110171", "num": 2}, {"id": "112011", "num": 4}]</x:v>
      </x:c>
      <x:c r="J773" s="6" t="str">
        <x:v>https://raw.githubusercontent.com/Mar-7th/StarRailRes/dbe8cdfcfb0bf657b9fe1cf92d5537f118ccb487/index_new/cn/character_skill_trees.json</x:v>
      </x:c>
    </x:row>
    <x:row r="774" ht="38" customHeight="1">
      <x:c r="A774" s="6" t="str">
        <x:v>1105003_4</x:v>
      </x:c>
      <x:c r="B774" s="6" t="str">
        <x:v>1105</x:v>
      </x:c>
      <x:c r="C774" s="6" t="str">
        <x:v>1105003</x:v>
      </x:c>
      <x:c r="D774" s="6" t="str"/>
      <x:c r="E774" s="6" t="n">
        <x:v>4</x:v>
      </x:c>
      <x:c r="F774" s="6" t="n">
        <x:v>3</x:v>
      </x:c>
      <x:c r="G774" s="6" t="n">
        <x:v>0</x:v>
      </x:c>
      <x:c r="H774" s="7" t="str"/>
      <x:c r="I774" s="7" t="str">
        <x:v>[{"id": "2", "num": 8000}, {"id": "110172", "num": 2}, {"id": "112012", "num": 2}]</x:v>
      </x:c>
      <x:c r="J774" s="6" t="str">
        <x:v>https://raw.githubusercontent.com/Mar-7th/StarRailRes/dbe8cdfcfb0bf657b9fe1cf92d5537f118ccb487/index_new/cn/character_skill_trees.json</x:v>
      </x:c>
    </x:row>
    <x:row r="775" ht="38" customHeight="1">
      <x:c r="A775" s="6" t="str">
        <x:v>1105003_5</x:v>
      </x:c>
      <x:c r="B775" s="6" t="str">
        <x:v>1105</x:v>
      </x:c>
      <x:c r="C775" s="6" t="str">
        <x:v>1105003</x:v>
      </x:c>
      <x:c r="D775" s="6" t="str"/>
      <x:c r="E775" s="6" t="n">
        <x:v>5</x:v>
      </x:c>
      <x:c r="F775" s="6" t="n">
        <x:v>4</x:v>
      </x:c>
      <x:c r="G775" s="6" t="n">
        <x:v>0</x:v>
      </x:c>
      <x:c r="H775" s="7" t="str"/>
      <x:c r="I775" s="7" t="str">
        <x:v>[{"id": "2", "num": 16000}, {"id": "110172", "num": 4}, {"id": "112012", "num": 3}]</x:v>
      </x:c>
      <x:c r="J775" s="6" t="str">
        <x:v>https://raw.githubusercontent.com/Mar-7th/StarRailRes/dbe8cdfcfb0bf657b9fe1cf92d5537f118ccb487/index_new/cn/character_skill_trees.json</x:v>
      </x:c>
    </x:row>
    <x:row r="776" ht="38" customHeight="1">
      <x:c r="A776" s="6" t="str">
        <x:v>1105003_6</x:v>
      </x:c>
      <x:c r="B776" s="6" t="str">
        <x:v>1105</x:v>
      </x:c>
      <x:c r="C776" s="6" t="str">
        <x:v>1105003</x:v>
      </x:c>
      <x:c r="D776" s="6" t="str"/>
      <x:c r="E776" s="6" t="n">
        <x:v>6</x:v>
      </x:c>
      <x:c r="F776" s="6" t="n">
        <x:v>4</x:v>
      </x:c>
      <x:c r="G776" s="6" t="n">
        <x:v>0</x:v>
      </x:c>
      <x:c r="H776" s="7" t="str"/>
      <x:c r="I776" s="7" t="str">
        <x:v>[{"id": "2", "num": 24000}, {"id": "110172", "num": 6}, {"id": "112012", "num": 5}]</x:v>
      </x:c>
      <x:c r="J776" s="6" t="str">
        <x:v>https://raw.githubusercontent.com/Mar-7th/StarRailRes/dbe8cdfcfb0bf657b9fe1cf92d5537f118ccb487/index_new/cn/character_skill_trees.json</x:v>
      </x:c>
    </x:row>
    <x:row r="777" ht="38" customHeight="1">
      <x:c r="A777" s="6" t="str">
        <x:v>1105003_7</x:v>
      </x:c>
      <x:c r="B777" s="6" t="str">
        <x:v>1105</x:v>
      </x:c>
      <x:c r="C777" s="6" t="str">
        <x:v>1105003</x:v>
      </x:c>
      <x:c r="D777" s="6" t="str"/>
      <x:c r="E777" s="6" t="n">
        <x:v>7</x:v>
      </x:c>
      <x:c r="F777" s="6" t="n">
        <x:v>5</x:v>
      </x:c>
      <x:c r="G777" s="6" t="n">
        <x:v>0</x:v>
      </x:c>
      <x:c r="H777" s="7" t="str"/>
      <x:c r="I777" s="7" t="str">
        <x:v>[{"id": "2", "num": 36000}, {"id": "110173", "num": 2}, {"id": "112013", "num": 2}]</x:v>
      </x:c>
      <x:c r="J777" s="6" t="str">
        <x:v>https://raw.githubusercontent.com/Mar-7th/StarRailRes/dbe8cdfcfb0bf657b9fe1cf92d5537f118ccb487/index_new/cn/character_skill_trees.json</x:v>
      </x:c>
    </x:row>
    <x:row r="778" ht="53" customHeight="1">
      <x:c r="A778" s="6" t="str">
        <x:v>1105003_8</x:v>
      </x:c>
      <x:c r="B778" s="6" t="str">
        <x:v>1105</x:v>
      </x:c>
      <x:c r="C778" s="6" t="str">
        <x:v>1105003</x:v>
      </x:c>
      <x:c r="D778" s="6" t="str"/>
      <x:c r="E778" s="6" t="n">
        <x:v>8</x:v>
      </x:c>
      <x:c r="F778" s="6" t="n">
        <x:v>5</x:v>
      </x:c>
      <x:c r="G778" s="6" t="n">
        <x:v>0</x:v>
      </x:c>
      <x:c r="H778" s="7" t="str"/>
      <x:c r="I778" s="7" t="str">
        <x:v>[{"id": "2", "num": 64000}, {"id": "110173", "num": 4}, {"id": "110502", "num": 1}, {"id": "112013", "num": 3}]</x:v>
      </x:c>
      <x:c r="J778" s="6" t="str">
        <x:v>https://raw.githubusercontent.com/Mar-7th/StarRailRes/dbe8cdfcfb0bf657b9fe1cf92d5537f118ccb487/index_new/cn/character_skill_trees.json</x:v>
      </x:c>
    </x:row>
    <x:row r="779" ht="38" customHeight="1">
      <x:c r="A779" s="6" t="str">
        <x:v>1105003_9</x:v>
      </x:c>
      <x:c r="B779" s="6" t="str">
        <x:v>1105</x:v>
      </x:c>
      <x:c r="C779" s="6" t="str">
        <x:v>1105003</x:v>
      </x:c>
      <x:c r="D779" s="6" t="str"/>
      <x:c r="E779" s="6" t="n">
        <x:v>9</x:v>
      </x:c>
      <x:c r="F779" s="6" t="n">
        <x:v>6</x:v>
      </x:c>
      <x:c r="G779" s="6" t="n">
        <x:v>0</x:v>
      </x:c>
      <x:c r="H779" s="7" t="str"/>
      <x:c r="I779" s="7" t="str">
        <x:v>[{"id": "2", "num": 128000}, {"id": "110173", "num": 6}, {"id": "110502", "num": 1}]</x:v>
      </x:c>
      <x:c r="J779" s="6" t="str">
        <x:v>https://raw.githubusercontent.com/Mar-7th/StarRailRes/dbe8cdfcfb0bf657b9fe1cf92d5537f118ccb487/index_new/cn/character_skill_trees.json</x:v>
      </x:c>
    </x:row>
    <x:row r="780" ht="53" customHeight="1">
      <x:c r="A780" s="6" t="str">
        <x:v>1105003_10</x:v>
      </x:c>
      <x:c r="B780" s="6" t="str">
        <x:v>1105</x:v>
      </x:c>
      <x:c r="C780" s="6" t="str">
        <x:v>1105003</x:v>
      </x:c>
      <x:c r="D780" s="6" t="str"/>
      <x:c r="E780" s="6" t="n">
        <x:v>10</x:v>
      </x:c>
      <x:c r="F780" s="6" t="n">
        <x:v>6</x:v>
      </x:c>
      <x:c r="G780" s="6" t="n">
        <x:v>0</x:v>
      </x:c>
      <x:c r="H780" s="7" t="str"/>
      <x:c r="I780" s="7" t="str">
        <x:v>[{"id": "2", "num": 240000}, {"id": "110173", "num": 11}, {"id": "241", "num": 1}, {"id": "110502", "num": 1}]</x:v>
      </x:c>
      <x:c r="J780" s="6" t="str">
        <x:v>https://raw.githubusercontent.com/Mar-7th/StarRailRes/dbe8cdfcfb0bf657b9fe1cf92d5537f118ccb487/index_new/cn/character_skill_trees.json</x:v>
      </x:c>
    </x:row>
    <x:row r="781" ht="20" customHeight="1">
      <x:c r="A781" s="6" t="str">
        <x:v>1105004_1</x:v>
      </x:c>
      <x:c r="B781" s="6" t="str">
        <x:v>1105</x:v>
      </x:c>
      <x:c r="C781" s="6" t="str">
        <x:v>1105004</x:v>
      </x:c>
      <x:c r="D781" s="6" t="str"/>
      <x:c r="E781" s="6" t="n">
        <x:v>1</x:v>
      </x:c>
      <x:c r="F781" s="6" t="n">
        <x:v>0</x:v>
      </x:c>
      <x:c r="G781" s="6" t="n">
        <x:v>0</x:v>
      </x:c>
      <x:c r="H781" s="7" t="str"/>
      <x:c r="I781" s="7" t="str">
        <x:v>[]</x:v>
      </x:c>
      <x:c r="J781" s="6" t="str">
        <x:v>https://raw.githubusercontent.com/Mar-7th/StarRailRes/dbe8cdfcfb0bf657b9fe1cf92d5537f118ccb487/index_new/cn/character_skill_trees.json</x:v>
      </x:c>
    </x:row>
    <x:row r="782" ht="38" customHeight="1">
      <x:c r="A782" s="6" t="str">
        <x:v>1105004_2</x:v>
      </x:c>
      <x:c r="B782" s="6" t="str">
        <x:v>1105</x:v>
      </x:c>
      <x:c r="C782" s="6" t="str">
        <x:v>1105004</x:v>
      </x:c>
      <x:c r="D782" s="6" t="str"/>
      <x:c r="E782" s="6" t="n">
        <x:v>2</x:v>
      </x:c>
      <x:c r="F782" s="6" t="n">
        <x:v>1</x:v>
      </x:c>
      <x:c r="G782" s="6" t="n">
        <x:v>0</x:v>
      </x:c>
      <x:c r="H782" s="7" t="str"/>
      <x:c r="I782" s="7" t="str">
        <x:v>[{"id": "2", "num": 2000}, {"id": "112011", "num": 2}]</x:v>
      </x:c>
      <x:c r="J782" s="6" t="str">
        <x:v>https://raw.githubusercontent.com/Mar-7th/StarRailRes/dbe8cdfcfb0bf657b9fe1cf92d5537f118ccb487/index_new/cn/character_skill_trees.json</x:v>
      </x:c>
    </x:row>
    <x:row r="783" ht="38" customHeight="1">
      <x:c r="A783" s="6" t="str">
        <x:v>1105004_3</x:v>
      </x:c>
      <x:c r="B783" s="6" t="str">
        <x:v>1105</x:v>
      </x:c>
      <x:c r="C783" s="6" t="str">
        <x:v>1105004</x:v>
      </x:c>
      <x:c r="D783" s="6" t="str"/>
      <x:c r="E783" s="6" t="n">
        <x:v>3</x:v>
      </x:c>
      <x:c r="F783" s="6" t="n">
        <x:v>2</x:v>
      </x:c>
      <x:c r="G783" s="6" t="n">
        <x:v>0</x:v>
      </x:c>
      <x:c r="H783" s="7" t="str"/>
      <x:c r="I783" s="7" t="str">
        <x:v>[{"id": "2", "num": 4000}, {"id": "110171", "num": 2}, {"id": "112011", "num": 4}]</x:v>
      </x:c>
      <x:c r="J783" s="6" t="str">
        <x:v>https://raw.githubusercontent.com/Mar-7th/StarRailRes/dbe8cdfcfb0bf657b9fe1cf92d5537f118ccb487/index_new/cn/character_skill_trees.json</x:v>
      </x:c>
    </x:row>
    <x:row r="784" ht="38" customHeight="1">
      <x:c r="A784" s="6" t="str">
        <x:v>1105004_4</x:v>
      </x:c>
      <x:c r="B784" s="6" t="str">
        <x:v>1105</x:v>
      </x:c>
      <x:c r="C784" s="6" t="str">
        <x:v>1105004</x:v>
      </x:c>
      <x:c r="D784" s="6" t="str"/>
      <x:c r="E784" s="6" t="n">
        <x:v>4</x:v>
      </x:c>
      <x:c r="F784" s="6" t="n">
        <x:v>3</x:v>
      </x:c>
      <x:c r="G784" s="6" t="n">
        <x:v>0</x:v>
      </x:c>
      <x:c r="H784" s="7" t="str"/>
      <x:c r="I784" s="7" t="str">
        <x:v>[{"id": "2", "num": 8000}, {"id": "110172", "num": 2}, {"id": "112012", "num": 2}]</x:v>
      </x:c>
      <x:c r="J784" s="6" t="str">
        <x:v>https://raw.githubusercontent.com/Mar-7th/StarRailRes/dbe8cdfcfb0bf657b9fe1cf92d5537f118ccb487/index_new/cn/character_skill_trees.json</x:v>
      </x:c>
    </x:row>
    <x:row r="785" ht="38" customHeight="1">
      <x:c r="A785" s="6" t="str">
        <x:v>1105004_5</x:v>
      </x:c>
      <x:c r="B785" s="6" t="str">
        <x:v>1105</x:v>
      </x:c>
      <x:c r="C785" s="6" t="str">
        <x:v>1105004</x:v>
      </x:c>
      <x:c r="D785" s="6" t="str"/>
      <x:c r="E785" s="6" t="n">
        <x:v>5</x:v>
      </x:c>
      <x:c r="F785" s="6" t="n">
        <x:v>4</x:v>
      </x:c>
      <x:c r="G785" s="6" t="n">
        <x:v>0</x:v>
      </x:c>
      <x:c r="H785" s="7" t="str"/>
      <x:c r="I785" s="7" t="str">
        <x:v>[{"id": "2", "num": 16000}, {"id": "110172", "num": 4}, {"id": "112012", "num": 3}]</x:v>
      </x:c>
      <x:c r="J785" s="6" t="str">
        <x:v>https://raw.githubusercontent.com/Mar-7th/StarRailRes/dbe8cdfcfb0bf657b9fe1cf92d5537f118ccb487/index_new/cn/character_skill_trees.json</x:v>
      </x:c>
    </x:row>
    <x:row r="786" ht="38" customHeight="1">
      <x:c r="A786" s="6" t="str">
        <x:v>1105004_6</x:v>
      </x:c>
      <x:c r="B786" s="6" t="str">
        <x:v>1105</x:v>
      </x:c>
      <x:c r="C786" s="6" t="str">
        <x:v>1105004</x:v>
      </x:c>
      <x:c r="D786" s="6" t="str"/>
      <x:c r="E786" s="6" t="n">
        <x:v>6</x:v>
      </x:c>
      <x:c r="F786" s="6" t="n">
        <x:v>4</x:v>
      </x:c>
      <x:c r="G786" s="6" t="n">
        <x:v>0</x:v>
      </x:c>
      <x:c r="H786" s="7" t="str"/>
      <x:c r="I786" s="7" t="str">
        <x:v>[{"id": "2", "num": 24000}, {"id": "110172", "num": 6}, {"id": "112012", "num": 5}]</x:v>
      </x:c>
      <x:c r="J786" s="6" t="str">
        <x:v>https://raw.githubusercontent.com/Mar-7th/StarRailRes/dbe8cdfcfb0bf657b9fe1cf92d5537f118ccb487/index_new/cn/character_skill_trees.json</x:v>
      </x:c>
    </x:row>
    <x:row r="787" ht="38" customHeight="1">
      <x:c r="A787" s="6" t="str">
        <x:v>1105004_7</x:v>
      </x:c>
      <x:c r="B787" s="6" t="str">
        <x:v>1105</x:v>
      </x:c>
      <x:c r="C787" s="6" t="str">
        <x:v>1105004</x:v>
      </x:c>
      <x:c r="D787" s="6" t="str"/>
      <x:c r="E787" s="6" t="n">
        <x:v>7</x:v>
      </x:c>
      <x:c r="F787" s="6" t="n">
        <x:v>5</x:v>
      </x:c>
      <x:c r="G787" s="6" t="n">
        <x:v>0</x:v>
      </x:c>
      <x:c r="H787" s="7" t="str"/>
      <x:c r="I787" s="7" t="str">
        <x:v>[{"id": "2", "num": 36000}, {"id": "110173", "num": 2}, {"id": "112013", "num": 2}]</x:v>
      </x:c>
      <x:c r="J787" s="6" t="str">
        <x:v>https://raw.githubusercontent.com/Mar-7th/StarRailRes/dbe8cdfcfb0bf657b9fe1cf92d5537f118ccb487/index_new/cn/character_skill_trees.json</x:v>
      </x:c>
    </x:row>
    <x:row r="788" ht="53" customHeight="1">
      <x:c r="A788" s="6" t="str">
        <x:v>1105004_8</x:v>
      </x:c>
      <x:c r="B788" s="6" t="str">
        <x:v>1105</x:v>
      </x:c>
      <x:c r="C788" s="6" t="str">
        <x:v>1105004</x:v>
      </x:c>
      <x:c r="D788" s="6" t="str"/>
      <x:c r="E788" s="6" t="n">
        <x:v>8</x:v>
      </x:c>
      <x:c r="F788" s="6" t="n">
        <x:v>5</x:v>
      </x:c>
      <x:c r="G788" s="6" t="n">
        <x:v>0</x:v>
      </x:c>
      <x:c r="H788" s="7" t="str"/>
      <x:c r="I788" s="7" t="str">
        <x:v>[{"id": "2", "num": 64000}, {"id": "110173", "num": 4}, {"id": "110502", "num": 1}, {"id": "112013", "num": 3}]</x:v>
      </x:c>
      <x:c r="J788" s="6" t="str">
        <x:v>https://raw.githubusercontent.com/Mar-7th/StarRailRes/dbe8cdfcfb0bf657b9fe1cf92d5537f118ccb487/index_new/cn/character_skill_trees.json</x:v>
      </x:c>
    </x:row>
    <x:row r="789" ht="38" customHeight="1">
      <x:c r="A789" s="6" t="str">
        <x:v>1105004_9</x:v>
      </x:c>
      <x:c r="B789" s="6" t="str">
        <x:v>1105</x:v>
      </x:c>
      <x:c r="C789" s="6" t="str">
        <x:v>1105004</x:v>
      </x:c>
      <x:c r="D789" s="6" t="str"/>
      <x:c r="E789" s="6" t="n">
        <x:v>9</x:v>
      </x:c>
      <x:c r="F789" s="6" t="n">
        <x:v>6</x:v>
      </x:c>
      <x:c r="G789" s="6" t="n">
        <x:v>0</x:v>
      </x:c>
      <x:c r="H789" s="7" t="str"/>
      <x:c r="I789" s="7" t="str">
        <x:v>[{"id": "2", "num": 128000}, {"id": "110173", "num": 6}, {"id": "110502", "num": 1}]</x:v>
      </x:c>
      <x:c r="J789" s="6" t="str">
        <x:v>https://raw.githubusercontent.com/Mar-7th/StarRailRes/dbe8cdfcfb0bf657b9fe1cf92d5537f118ccb487/index_new/cn/character_skill_trees.json</x:v>
      </x:c>
    </x:row>
    <x:row r="790" ht="53" customHeight="1">
      <x:c r="A790" s="6" t="str">
        <x:v>1105004_10</x:v>
      </x:c>
      <x:c r="B790" s="6" t="str">
        <x:v>1105</x:v>
      </x:c>
      <x:c r="C790" s="6" t="str">
        <x:v>1105004</x:v>
      </x:c>
      <x:c r="D790" s="6" t="str"/>
      <x:c r="E790" s="6" t="n">
        <x:v>10</x:v>
      </x:c>
      <x:c r="F790" s="6" t="n">
        <x:v>6</x:v>
      </x:c>
      <x:c r="G790" s="6" t="n">
        <x:v>0</x:v>
      </x:c>
      <x:c r="H790" s="7" t="str"/>
      <x:c r="I790" s="7" t="str">
        <x:v>[{"id": "2", "num": 240000}, {"id": "110173", "num": 11}, {"id": "241", "num": 1}, {"id": "110502", "num": 1}]</x:v>
      </x:c>
      <x:c r="J790" s="6" t="str">
        <x:v>https://raw.githubusercontent.com/Mar-7th/StarRailRes/dbe8cdfcfb0bf657b9fe1cf92d5537f118ccb487/index_new/cn/character_skill_trees.json</x:v>
      </x:c>
    </x:row>
    <x:row r="791" ht="20" customHeight="1">
      <x:c r="A791" s="6" t="str">
        <x:v>1105007_1</x:v>
      </x:c>
      <x:c r="B791" s="6" t="str">
        <x:v>1105</x:v>
      </x:c>
      <x:c r="C791" s="6" t="str">
        <x:v>1105007</x:v>
      </x:c>
      <x:c r="D791" s="6" t="str"/>
      <x:c r="E791" s="6" t="n">
        <x:v>1</x:v>
      </x:c>
      <x:c r="F791" s="6" t="n">
        <x:v>0</x:v>
      </x:c>
      <x:c r="G791" s="6" t="n">
        <x:v>0</x:v>
      </x:c>
      <x:c r="H791" s="7" t="str"/>
      <x:c r="I791" s="7" t="str">
        <x:v>[]</x:v>
      </x:c>
      <x:c r="J791" s="6" t="str">
        <x:v>https://raw.githubusercontent.com/Mar-7th/StarRailRes/dbe8cdfcfb0bf657b9fe1cf92d5537f118ccb487/index_new/cn/character_skill_trees.json</x:v>
      </x:c>
    </x:row>
    <x:row r="792" ht="38" customHeight="1">
      <x:c r="A792" s="6" t="str">
        <x:v>1105101_1</x:v>
      </x:c>
      <x:c r="B792" s="6" t="str">
        <x:v>1105</x:v>
      </x:c>
      <x:c r="C792" s="6" t="str">
        <x:v>1105101</x:v>
      </x:c>
      <x:c r="D792" s="6" t="str">
        <x:v>舒缓</x:v>
      </x:c>
      <x:c r="E792" s="6" t="n">
        <x:v>1</x:v>
      </x:c>
      <x:c r="F792" s="6" t="n">
        <x:v>2</x:v>
      </x:c>
      <x:c r="G792" s="6" t="n">
        <x:v>0</x:v>
      </x:c>
      <x:c r="H792" s="7" t="str">
        <x:v>施放战技时，解除指定我方单体的#1[i]个负面效果。</x:v>
      </x:c>
      <x:c r="I792" s="7" t="str">
        <x:v>[{"id": "2", "num": 4000}, {"id": "110171", "num": 2}, {"id": "110502", "num": 1}]</x:v>
      </x:c>
      <x:c r="J792" s="6" t="str">
        <x:v>https://raw.githubusercontent.com/Mar-7th/StarRailRes/dbe8cdfcfb0bf657b9fe1cf92d5537f118ccb487/index_new/cn/character_skill_trees.json</x:v>
      </x:c>
    </x:row>
    <x:row r="793" ht="53" customHeight="1">
      <x:c r="A793" s="6" t="str">
        <x:v>1105102_1</x:v>
      </x:c>
      <x:c r="B793" s="6" t="str">
        <x:v>1105</x:v>
      </x:c>
      <x:c r="C793" s="6" t="str">
        <x:v>1105102</x:v>
      </x:c>
      <x:c r="D793" s="6" t="str">
        <x:v>医者</x:v>
      </x:c>
      <x:c r="E793" s="6" t="n">
        <x:v>1</x:v>
      </x:c>
      <x:c r="F793" s="6" t="n">
        <x:v>4</x:v>
      </x:c>
      <x:c r="G793" s="6" t="n">
        <x:v>0</x:v>
      </x:c>
      <x:c r="H793" s="7" t="str">
        <x:v>娜塔莎提供的治疗量提高#1[i]%。</x:v>
      </x:c>
      <x:c r="I793" s="7" t="str">
        <x:v>[{"id": "2", "num": 16000}, {"id": "110172", "num": 4}, {"id": "241", "num": 1}, {"id": "110502", "num": 1}]</x:v>
      </x:c>
      <x:c r="J793" s="6" t="str">
        <x:v>https://raw.githubusercontent.com/Mar-7th/StarRailRes/dbe8cdfcfb0bf657b9fe1cf92d5537f118ccb487/index_new/cn/character_skill_trees.json</x:v>
      </x:c>
    </x:row>
    <x:row r="794" ht="53" customHeight="1">
      <x:c r="A794" s="6" t="str">
        <x:v>1105103_1</x:v>
      </x:c>
      <x:c r="B794" s="6" t="str">
        <x:v>1105</x:v>
      </x:c>
      <x:c r="C794" s="6" t="str">
        <x:v>1105103</x:v>
      </x:c>
      <x:c r="D794" s="6" t="str">
        <x:v>调理</x:v>
      </x:c>
      <x:c r="E794" s="6" t="n">
        <x:v>1</x:v>
      </x:c>
      <x:c r="F794" s="6" t="n">
        <x:v>6</x:v>
      </x:c>
      <x:c r="G794" s="6" t="n">
        <x:v>0</x:v>
      </x:c>
      <x:c r="H794" s="7" t="str">
        <x:v>施放战技产生的持续回复效果延长#1[i]回合。</x:v>
      </x:c>
      <x:c r="I794" s="7" t="str">
        <x:v>[{"id": "2", "num": 128000}, {"id": "110173", "num": 6}, {"id": "241", "num": 1}, {"id": "110502", "num": 1}]</x:v>
      </x:c>
      <x:c r="J794" s="6" t="str">
        <x:v>https://raw.githubusercontent.com/Mar-7th/StarRailRes/dbe8cdfcfb0bf657b9fe1cf92d5537f118ccb487/index_new/cn/character_skill_trees.json</x:v>
      </x:c>
    </x:row>
    <x:row r="795" ht="38" customHeight="1">
      <x:c r="A795" s="6" t="str">
        <x:v>1105201_1</x:v>
      </x:c>
      <x:c r="B795" s="6" t="str">
        <x:v>1105</x:v>
      </x:c>
      <x:c r="C795" s="6" t="str">
        <x:v>1105201</x:v>
      </x:c>
      <x:c r="D795" s="6" t="str">
        <x:v>生命强化</x:v>
      </x:c>
      <x:c r="E795" s="6" t="n">
        <x:v>1</x:v>
      </x:c>
      <x:c r="F795" s="6" t="n">
        <x:v>0</x:v>
      </x:c>
      <x:c r="G795" s="6" t="n">
        <x:v>1</x:v>
      </x:c>
      <x:c r="H795" s="7" t="str"/>
      <x:c r="I795" s="7" t="str">
        <x:v>[{"id": "2", "num": 2000}, {"id": "112011", "num": 2}]</x:v>
      </x:c>
      <x:c r="J795" s="6" t="str">
        <x:v>https://raw.githubusercontent.com/Mar-7th/StarRailRes/dbe8cdfcfb0bf657b9fe1cf92d5537f118ccb487/index_new/cn/character_skill_trees.json</x:v>
      </x:c>
    </x:row>
    <x:row r="796" ht="38" customHeight="1">
      <x:c r="A796" s="6" t="str">
        <x:v>1105202_1</x:v>
      </x:c>
      <x:c r="B796" s="6" t="str">
        <x:v>1105</x:v>
      </x:c>
      <x:c r="C796" s="6" t="str">
        <x:v>1105202</x:v>
      </x:c>
      <x:c r="D796" s="6" t="str">
        <x:v>效果抵抗强化</x:v>
      </x:c>
      <x:c r="E796" s="6" t="n">
        <x:v>1</x:v>
      </x:c>
      <x:c r="F796" s="6" t="n">
        <x:v>2</x:v>
      </x:c>
      <x:c r="G796" s="6" t="n">
        <x:v>0</x:v>
      </x:c>
      <x:c r="H796" s="7" t="str"/>
      <x:c r="I796" s="7" t="str">
        <x:v>[{"id": "2", "num": 4000}, {"id": "110171", "num": 2}, {"id": "112011", "num": 4}]</x:v>
      </x:c>
      <x:c r="J796" s="6" t="str">
        <x:v>https://raw.githubusercontent.com/Mar-7th/StarRailRes/dbe8cdfcfb0bf657b9fe1cf92d5537f118ccb487/index_new/cn/character_skill_trees.json</x:v>
      </x:c>
    </x:row>
    <x:row r="797" ht="38" customHeight="1">
      <x:c r="A797" s="6" t="str">
        <x:v>1105203_1</x:v>
      </x:c>
      <x:c r="B797" s="6" t="str">
        <x:v>1105</x:v>
      </x:c>
      <x:c r="C797" s="6" t="str">
        <x:v>1105203</x:v>
      </x:c>
      <x:c r="D797" s="6" t="str">
        <x:v>生命强化</x:v>
      </x:c>
      <x:c r="E797" s="6" t="n">
        <x:v>1</x:v>
      </x:c>
      <x:c r="F797" s="6" t="n">
        <x:v>3</x:v>
      </x:c>
      <x:c r="G797" s="6" t="n">
        <x:v>0</x:v>
      </x:c>
      <x:c r="H797" s="7" t="str"/>
      <x:c r="I797" s="7" t="str">
        <x:v>[{"id": "2", "num": 8000}, {"id": "110172", "num": 2}, {"id": "112012", "num": 2}]</x:v>
      </x:c>
      <x:c r="J797" s="6" t="str">
        <x:v>https://raw.githubusercontent.com/Mar-7th/StarRailRes/dbe8cdfcfb0bf657b9fe1cf92d5537f118ccb487/index_new/cn/character_skill_trees.json</x:v>
      </x:c>
    </x:row>
    <x:row r="798" ht="38" customHeight="1">
      <x:c r="A798" s="6" t="str">
        <x:v>1105204_1</x:v>
      </x:c>
      <x:c r="B798" s="6" t="str">
        <x:v>1105</x:v>
      </x:c>
      <x:c r="C798" s="6" t="str">
        <x:v>1105204</x:v>
      </x:c>
      <x:c r="D798" s="6" t="str">
        <x:v>防御强化</x:v>
      </x:c>
      <x:c r="E798" s="6" t="n">
        <x:v>1</x:v>
      </x:c>
      <x:c r="F798" s="6" t="n">
        <x:v>3</x:v>
      </x:c>
      <x:c r="G798" s="6" t="n">
        <x:v>0</x:v>
      </x:c>
      <x:c r="H798" s="7" t="str"/>
      <x:c r="I798" s="7" t="str">
        <x:v>[{"id": "2", "num": 8000}, {"id": "110172", "num": 2}, {"id": "112012", "num": 2}]</x:v>
      </x:c>
      <x:c r="J798" s="6" t="str">
        <x:v>https://raw.githubusercontent.com/Mar-7th/StarRailRes/dbe8cdfcfb0bf657b9fe1cf92d5537f118ccb487/index_new/cn/character_skill_trees.json</x:v>
      </x:c>
    </x:row>
    <x:row r="799" ht="38" customHeight="1">
      <x:c r="A799" s="6" t="str">
        <x:v>1105205_1</x:v>
      </x:c>
      <x:c r="B799" s="6" t="str">
        <x:v>1105</x:v>
      </x:c>
      <x:c r="C799" s="6" t="str">
        <x:v>1105205</x:v>
      </x:c>
      <x:c r="D799" s="6" t="str">
        <x:v>生命强化</x:v>
      </x:c>
      <x:c r="E799" s="6" t="n">
        <x:v>1</x:v>
      </x:c>
      <x:c r="F799" s="6" t="n">
        <x:v>4</x:v>
      </x:c>
      <x:c r="G799" s="6" t="n">
        <x:v>0</x:v>
      </x:c>
      <x:c r="H799" s="7" t="str"/>
      <x:c r="I799" s="7" t="str">
        <x:v>[{"id": "2", "num": 16000}, {"id": "110172", "num": 4}, {"id": "112012", "num": 3}]</x:v>
      </x:c>
      <x:c r="J799" s="6" t="str">
        <x:v>https://raw.githubusercontent.com/Mar-7th/StarRailRes/dbe8cdfcfb0bf657b9fe1cf92d5537f118ccb487/index_new/cn/character_skill_trees.json</x:v>
      </x:c>
    </x:row>
    <x:row r="800" ht="38" customHeight="1">
      <x:c r="A800" s="6" t="str">
        <x:v>1105206_1</x:v>
      </x:c>
      <x:c r="B800" s="6" t="str">
        <x:v>1105</x:v>
      </x:c>
      <x:c r="C800" s="6" t="str">
        <x:v>1105206</x:v>
      </x:c>
      <x:c r="D800" s="6" t="str">
        <x:v>效果抵抗强化</x:v>
      </x:c>
      <x:c r="E800" s="6" t="n">
        <x:v>1</x:v>
      </x:c>
      <x:c r="F800" s="6" t="n">
        <x:v>5</x:v>
      </x:c>
      <x:c r="G800" s="6" t="n">
        <x:v>0</x:v>
      </x:c>
      <x:c r="H800" s="7" t="str"/>
      <x:c r="I800" s="7" t="str">
        <x:v>[{"id": "2", "num": 36000}, {"id": "110173", "num": 2}, {"id": "112013", "num": 2}]</x:v>
      </x:c>
      <x:c r="J800" s="6" t="str">
        <x:v>https://raw.githubusercontent.com/Mar-7th/StarRailRes/dbe8cdfcfb0bf657b9fe1cf92d5537f118ccb487/index_new/cn/character_skill_trees.json</x:v>
      </x:c>
    </x:row>
    <x:row r="801" ht="38" customHeight="1">
      <x:c r="A801" s="6" t="str">
        <x:v>1105207_1</x:v>
      </x:c>
      <x:c r="B801" s="6" t="str">
        <x:v>1105</x:v>
      </x:c>
      <x:c r="C801" s="6" t="str">
        <x:v>1105207</x:v>
      </x:c>
      <x:c r="D801" s="6" t="str">
        <x:v>生命强化</x:v>
      </x:c>
      <x:c r="E801" s="6" t="n">
        <x:v>1</x:v>
      </x:c>
      <x:c r="F801" s="6" t="n">
        <x:v>5</x:v>
      </x:c>
      <x:c r="G801" s="6" t="n">
        <x:v>0</x:v>
      </x:c>
      <x:c r="H801" s="7" t="str"/>
      <x:c r="I801" s="7" t="str">
        <x:v>[{"id": "2", "num": 36000}, {"id": "110173", "num": 2}, {"id": "112013", "num": 2}]</x:v>
      </x:c>
      <x:c r="J801" s="6" t="str">
        <x:v>https://raw.githubusercontent.com/Mar-7th/StarRailRes/dbe8cdfcfb0bf657b9fe1cf92d5537f118ccb487/index_new/cn/character_skill_trees.json</x:v>
      </x:c>
    </x:row>
    <x:row r="802" ht="38" customHeight="1">
      <x:c r="A802" s="6" t="str">
        <x:v>1105208_1</x:v>
      </x:c>
      <x:c r="B802" s="6" t="str">
        <x:v>1105</x:v>
      </x:c>
      <x:c r="C802" s="6" t="str">
        <x:v>1105208</x:v>
      </x:c>
      <x:c r="D802" s="6" t="str">
        <x:v>防御强化</x:v>
      </x:c>
      <x:c r="E802" s="6" t="n">
        <x:v>1</x:v>
      </x:c>
      <x:c r="F802" s="6" t="n">
        <x:v>6</x:v>
      </x:c>
      <x:c r="G802" s="6" t="n">
        <x:v>0</x:v>
      </x:c>
      <x:c r="H802" s="7" t="str"/>
      <x:c r="I802" s="7" t="str">
        <x:v>[{"id": "2", "num": 128000}, {"id": "110173", "num": 6}, {"id": "112013", "num": 6}]</x:v>
      </x:c>
      <x:c r="J802" s="6" t="str">
        <x:v>https://raw.githubusercontent.com/Mar-7th/StarRailRes/dbe8cdfcfb0bf657b9fe1cf92d5537f118ccb487/index_new/cn/character_skill_trees.json</x:v>
      </x:c>
    </x:row>
    <x:row r="803" ht="38" customHeight="1">
      <x:c r="A803" s="6" t="str">
        <x:v>1105209_1</x:v>
      </x:c>
      <x:c r="B803" s="6" t="str">
        <x:v>1105</x:v>
      </x:c>
      <x:c r="C803" s="6" t="str">
        <x:v>1105209</x:v>
      </x:c>
      <x:c r="D803" s="6" t="str">
        <x:v>效果抵抗强化</x:v>
      </x:c>
      <x:c r="E803" s="6" t="n">
        <x:v>1</x:v>
      </x:c>
      <x:c r="F803" s="6" t="n">
        <x:v>0</x:v>
      </x:c>
      <x:c r="G803" s="6" t="n">
        <x:v>75</x:v>
      </x:c>
      <x:c r="H803" s="7" t="str"/>
      <x:c r="I803" s="7" t="str">
        <x:v>[{"id": "2", "num": 128000}, {"id": "110173", "num": 6}, {"id": "112013", "num": 6}]</x:v>
      </x:c>
      <x:c r="J803" s="6" t="str">
        <x:v>https://raw.githubusercontent.com/Mar-7th/StarRailRes/dbe8cdfcfb0bf657b9fe1cf92d5537f118ccb487/index_new/cn/character_skill_trees.json</x:v>
      </x:c>
    </x:row>
    <x:row r="804" ht="38" customHeight="1">
      <x:c r="A804" s="6" t="str">
        <x:v>1105210_1</x:v>
      </x:c>
      <x:c r="B804" s="6" t="str">
        <x:v>1105</x:v>
      </x:c>
      <x:c r="C804" s="6" t="str">
        <x:v>1105210</x:v>
      </x:c>
      <x:c r="D804" s="6" t="str">
        <x:v>生命强化</x:v>
      </x:c>
      <x:c r="E804" s="6" t="n">
        <x:v>1</x:v>
      </x:c>
      <x:c r="F804" s="6" t="n">
        <x:v>0</x:v>
      </x:c>
      <x:c r="G804" s="6" t="n">
        <x:v>80</x:v>
      </x:c>
      <x:c r="H804" s="7" t="str"/>
      <x:c r="I804" s="7" t="str">
        <x:v>[{"id": "2", "num": 128000}, {"id": "110173", "num": 6}, {"id": "112013", "num": 6}]</x:v>
      </x:c>
      <x:c r="J804" s="6" t="str">
        <x:v>https://raw.githubusercontent.com/Mar-7th/StarRailRes/dbe8cdfcfb0bf657b9fe1cf92d5537f118ccb487/index_new/cn/character_skill_trees.json</x:v>
      </x:c>
    </x:row>
    <x:row r="805" ht="20" customHeight="1">
      <x:c r="A805" s="6" t="str">
        <x:v>1106001_1</x:v>
      </x:c>
      <x:c r="B805" s="6" t="str">
        <x:v>1106</x:v>
      </x:c>
      <x:c r="C805" s="6" t="str">
        <x:v>1106001</x:v>
      </x:c>
      <x:c r="D805" s="6" t="str"/>
      <x:c r="E805" s="6" t="n">
        <x:v>1</x:v>
      </x:c>
      <x:c r="F805" s="6" t="n">
        <x:v>0</x:v>
      </x:c>
      <x:c r="G805" s="6" t="n">
        <x:v>0</x:v>
      </x:c>
      <x:c r="H805" s="7" t="str"/>
      <x:c r="I805" s="7" t="str">
        <x:v>[]</x:v>
      </x:c>
      <x:c r="J805" s="6" t="str">
        <x:v>https://raw.githubusercontent.com/Mar-7th/StarRailRes/dbe8cdfcfb0bf657b9fe1cf92d5537f118ccb487/index_new/cn/character_skill_trees.json</x:v>
      </x:c>
    </x:row>
    <x:row r="806" ht="38" customHeight="1">
      <x:c r="A806" s="6" t="str">
        <x:v>1106001_2</x:v>
      </x:c>
      <x:c r="B806" s="6" t="str">
        <x:v>1106</x:v>
      </x:c>
      <x:c r="C806" s="6" t="str">
        <x:v>1106001</x:v>
      </x:c>
      <x:c r="D806" s="6" t="str"/>
      <x:c r="E806" s="6" t="n">
        <x:v>2</x:v>
      </x:c>
      <x:c r="F806" s="6" t="n">
        <x:v>2</x:v>
      </x:c>
      <x:c r="G806" s="6" t="n">
        <x:v>0</x:v>
      </x:c>
      <x:c r="H806" s="7" t="str"/>
      <x:c r="I806" s="7" t="str">
        <x:v>[{"id": "2", "num": 4000}, {"id": "110151", "num": 2}, {"id": "111001", "num": 4}]</x:v>
      </x:c>
      <x:c r="J806" s="6" t="str">
        <x:v>https://raw.githubusercontent.com/Mar-7th/StarRailRes/dbe8cdfcfb0bf657b9fe1cf92d5537f118ccb487/index_new/cn/character_skill_trees.json</x:v>
      </x:c>
    </x:row>
    <x:row r="807" ht="38" customHeight="1">
      <x:c r="A807" s="6" t="str">
        <x:v>1106001_3</x:v>
      </x:c>
      <x:c r="B807" s="6" t="str">
        <x:v>1106</x:v>
      </x:c>
      <x:c r="C807" s="6" t="str">
        <x:v>1106001</x:v>
      </x:c>
      <x:c r="D807" s="6" t="str"/>
      <x:c r="E807" s="6" t="n">
        <x:v>3</x:v>
      </x:c>
      <x:c r="F807" s="6" t="n">
        <x:v>3</x:v>
      </x:c>
      <x:c r="G807" s="6" t="n">
        <x:v>0</x:v>
      </x:c>
      <x:c r="H807" s="7" t="str"/>
      <x:c r="I807" s="7" t="str">
        <x:v>[{"id": "2", "num": 8000}, {"id": "110152", "num": 2}, {"id": "111002", "num": 2}]</x:v>
      </x:c>
      <x:c r="J807" s="6" t="str">
        <x:v>https://raw.githubusercontent.com/Mar-7th/StarRailRes/dbe8cdfcfb0bf657b9fe1cf92d5537f118ccb487/index_new/cn/character_skill_trees.json</x:v>
      </x:c>
    </x:row>
    <x:row r="808" ht="38" customHeight="1">
      <x:c r="A808" s="6" t="str">
        <x:v>1106001_4</x:v>
      </x:c>
      <x:c r="B808" s="6" t="str">
        <x:v>1106</x:v>
      </x:c>
      <x:c r="C808" s="6" t="str">
        <x:v>1106001</x:v>
      </x:c>
      <x:c r="D808" s="6" t="str"/>
      <x:c r="E808" s="6" t="n">
        <x:v>4</x:v>
      </x:c>
      <x:c r="F808" s="6" t="n">
        <x:v>4</x:v>
      </x:c>
      <x:c r="G808" s="6" t="n">
        <x:v>0</x:v>
      </x:c>
      <x:c r="H808" s="7" t="str"/>
      <x:c r="I808" s="7" t="str">
        <x:v>[{"id": "2", "num": 16000}, {"id": "110152", "num": 4}, {"id": "111002", "num": 3}]</x:v>
      </x:c>
      <x:c r="J808" s="6" t="str">
        <x:v>https://raw.githubusercontent.com/Mar-7th/StarRailRes/dbe8cdfcfb0bf657b9fe1cf92d5537f118ccb487/index_new/cn/character_skill_trees.json</x:v>
      </x:c>
    </x:row>
    <x:row r="809" ht="38" customHeight="1">
      <x:c r="A809" s="6" t="str">
        <x:v>1106001_5</x:v>
      </x:c>
      <x:c r="B809" s="6" t="str">
        <x:v>1106</x:v>
      </x:c>
      <x:c r="C809" s="6" t="str">
        <x:v>1106001</x:v>
      </x:c>
      <x:c r="D809" s="6" t="str"/>
      <x:c r="E809" s="6" t="n">
        <x:v>5</x:v>
      </x:c>
      <x:c r="F809" s="6" t="n">
        <x:v>5</x:v>
      </x:c>
      <x:c r="G809" s="6" t="n">
        <x:v>0</x:v>
      </x:c>
      <x:c r="H809" s="7" t="str"/>
      <x:c r="I809" s="7" t="str">
        <x:v>[{"id": "2", "num": 36000}, {"id": "110153", "num": 2}, {"id": "111003", "num": 2}]</x:v>
      </x:c>
      <x:c r="J809" s="6" t="str">
        <x:v>https://raw.githubusercontent.com/Mar-7th/StarRailRes/dbe8cdfcfb0bf657b9fe1cf92d5537f118ccb487/index_new/cn/character_skill_trees.json</x:v>
      </x:c>
    </x:row>
    <x:row r="810" ht="38" customHeight="1">
      <x:c r="A810" s="6" t="str">
        <x:v>1106001_6</x:v>
      </x:c>
      <x:c r="B810" s="6" t="str">
        <x:v>1106</x:v>
      </x:c>
      <x:c r="C810" s="6" t="str">
        <x:v>1106001</x:v>
      </x:c>
      <x:c r="D810" s="6" t="str"/>
      <x:c r="E810" s="6" t="n">
        <x:v>6</x:v>
      </x:c>
      <x:c r="F810" s="6" t="n">
        <x:v>6</x:v>
      </x:c>
      <x:c r="G810" s="6" t="n">
        <x:v>0</x:v>
      </x:c>
      <x:c r="H810" s="7" t="str"/>
      <x:c r="I810" s="7" t="str">
        <x:v>[{"id": "2", "num": 128000}, {"id": "110153", "num": 6}, {"id": "111003", "num": 3}]</x:v>
      </x:c>
      <x:c r="J810" s="6" t="str">
        <x:v>https://raw.githubusercontent.com/Mar-7th/StarRailRes/dbe8cdfcfb0bf657b9fe1cf92d5537f118ccb487/index_new/cn/character_skill_trees.json</x:v>
      </x:c>
    </x:row>
    <x:row r="811" ht="20" customHeight="1">
      <x:c r="A811" s="6" t="str">
        <x:v>1106002_1</x:v>
      </x:c>
      <x:c r="B811" s="6" t="str">
        <x:v>1106</x:v>
      </x:c>
      <x:c r="C811" s="6" t="str">
        <x:v>1106002</x:v>
      </x:c>
      <x:c r="D811" s="6" t="str"/>
      <x:c r="E811" s="6" t="n">
        <x:v>1</x:v>
      </x:c>
      <x:c r="F811" s="6" t="n">
        <x:v>0</x:v>
      </x:c>
      <x:c r="G811" s="6" t="n">
        <x:v>0</x:v>
      </x:c>
      <x:c r="H811" s="7" t="str"/>
      <x:c r="I811" s="7" t="str">
        <x:v>[]</x:v>
      </x:c>
      <x:c r="J811" s="6" t="str">
        <x:v>https://raw.githubusercontent.com/Mar-7th/StarRailRes/dbe8cdfcfb0bf657b9fe1cf92d5537f118ccb487/index_new/cn/character_skill_trees.json</x:v>
      </x:c>
    </x:row>
    <x:row r="812" ht="38" customHeight="1">
      <x:c r="A812" s="6" t="str">
        <x:v>1106002_2</x:v>
      </x:c>
      <x:c r="B812" s="6" t="str">
        <x:v>1106</x:v>
      </x:c>
      <x:c r="C812" s="6" t="str">
        <x:v>1106002</x:v>
      </x:c>
      <x:c r="D812" s="6" t="str"/>
      <x:c r="E812" s="6" t="n">
        <x:v>2</x:v>
      </x:c>
      <x:c r="F812" s="6" t="n">
        <x:v>1</x:v>
      </x:c>
      <x:c r="G812" s="6" t="n">
        <x:v>0</x:v>
      </x:c>
      <x:c r="H812" s="7" t="str"/>
      <x:c r="I812" s="7" t="str">
        <x:v>[{"id": "2", "num": 2000}, {"id": "111001", "num": 2}]</x:v>
      </x:c>
      <x:c r="J812" s="6" t="str">
        <x:v>https://raw.githubusercontent.com/Mar-7th/StarRailRes/dbe8cdfcfb0bf657b9fe1cf92d5537f118ccb487/index_new/cn/character_skill_trees.json</x:v>
      </x:c>
    </x:row>
    <x:row r="813" ht="38" customHeight="1">
      <x:c r="A813" s="6" t="str">
        <x:v>1106002_3</x:v>
      </x:c>
      <x:c r="B813" s="6" t="str">
        <x:v>1106</x:v>
      </x:c>
      <x:c r="C813" s="6" t="str">
        <x:v>1106002</x:v>
      </x:c>
      <x:c r="D813" s="6" t="str"/>
      <x:c r="E813" s="6" t="n">
        <x:v>3</x:v>
      </x:c>
      <x:c r="F813" s="6" t="n">
        <x:v>2</x:v>
      </x:c>
      <x:c r="G813" s="6" t="n">
        <x:v>0</x:v>
      </x:c>
      <x:c r="H813" s="7" t="str"/>
      <x:c r="I813" s="7" t="str">
        <x:v>[{"id": "2", "num": 4000}, {"id": "110151", "num": 2}, {"id": "111001", "num": 4}]</x:v>
      </x:c>
      <x:c r="J813" s="6" t="str">
        <x:v>https://raw.githubusercontent.com/Mar-7th/StarRailRes/dbe8cdfcfb0bf657b9fe1cf92d5537f118ccb487/index_new/cn/character_skill_trees.json</x:v>
      </x:c>
    </x:row>
    <x:row r="814" ht="38" customHeight="1">
      <x:c r="A814" s="6" t="str">
        <x:v>1106002_4</x:v>
      </x:c>
      <x:c r="B814" s="6" t="str">
        <x:v>1106</x:v>
      </x:c>
      <x:c r="C814" s="6" t="str">
        <x:v>1106002</x:v>
      </x:c>
      <x:c r="D814" s="6" t="str"/>
      <x:c r="E814" s="6" t="n">
        <x:v>4</x:v>
      </x:c>
      <x:c r="F814" s="6" t="n">
        <x:v>3</x:v>
      </x:c>
      <x:c r="G814" s="6" t="n">
        <x:v>0</x:v>
      </x:c>
      <x:c r="H814" s="7" t="str"/>
      <x:c r="I814" s="7" t="str">
        <x:v>[{"id": "2", "num": 8000}, {"id": "110152", "num": 2}, {"id": "111002", "num": 2}]</x:v>
      </x:c>
      <x:c r="J814" s="6" t="str">
        <x:v>https://raw.githubusercontent.com/Mar-7th/StarRailRes/dbe8cdfcfb0bf657b9fe1cf92d5537f118ccb487/index_new/cn/character_skill_trees.json</x:v>
      </x:c>
    </x:row>
    <x:row r="815" ht="38" customHeight="1">
      <x:c r="A815" s="6" t="str">
        <x:v>1106002_5</x:v>
      </x:c>
      <x:c r="B815" s="6" t="str">
        <x:v>1106</x:v>
      </x:c>
      <x:c r="C815" s="6" t="str">
        <x:v>1106002</x:v>
      </x:c>
      <x:c r="D815" s="6" t="str"/>
      <x:c r="E815" s="6" t="n">
        <x:v>5</x:v>
      </x:c>
      <x:c r="F815" s="6" t="n">
        <x:v>4</x:v>
      </x:c>
      <x:c r="G815" s="6" t="n">
        <x:v>0</x:v>
      </x:c>
      <x:c r="H815" s="7" t="str"/>
      <x:c r="I815" s="7" t="str">
        <x:v>[{"id": "2", "num": 16000}, {"id": "110152", "num": 4}, {"id": "111002", "num": 3}]</x:v>
      </x:c>
      <x:c r="J815" s="6" t="str">
        <x:v>https://raw.githubusercontent.com/Mar-7th/StarRailRes/dbe8cdfcfb0bf657b9fe1cf92d5537f118ccb487/index_new/cn/character_skill_trees.json</x:v>
      </x:c>
    </x:row>
    <x:row r="816" ht="38" customHeight="1">
      <x:c r="A816" s="6" t="str">
        <x:v>1106002_6</x:v>
      </x:c>
      <x:c r="B816" s="6" t="str">
        <x:v>1106</x:v>
      </x:c>
      <x:c r="C816" s="6" t="str">
        <x:v>1106002</x:v>
      </x:c>
      <x:c r="D816" s="6" t="str"/>
      <x:c r="E816" s="6" t="n">
        <x:v>6</x:v>
      </x:c>
      <x:c r="F816" s="6" t="n">
        <x:v>4</x:v>
      </x:c>
      <x:c r="G816" s="6" t="n">
        <x:v>0</x:v>
      </x:c>
      <x:c r="H816" s="7" t="str"/>
      <x:c r="I816" s="7" t="str">
        <x:v>[{"id": "2", "num": 24000}, {"id": "110152", "num": 6}, {"id": "111002", "num": 5}]</x:v>
      </x:c>
      <x:c r="J816" s="6" t="str">
        <x:v>https://raw.githubusercontent.com/Mar-7th/StarRailRes/dbe8cdfcfb0bf657b9fe1cf92d5537f118ccb487/index_new/cn/character_skill_trees.json</x:v>
      </x:c>
    </x:row>
    <x:row r="817" ht="38" customHeight="1">
      <x:c r="A817" s="6" t="str">
        <x:v>1106002_7</x:v>
      </x:c>
      <x:c r="B817" s="6" t="str">
        <x:v>1106</x:v>
      </x:c>
      <x:c r="C817" s="6" t="str">
        <x:v>1106002</x:v>
      </x:c>
      <x:c r="D817" s="6" t="str"/>
      <x:c r="E817" s="6" t="n">
        <x:v>7</x:v>
      </x:c>
      <x:c r="F817" s="6" t="n">
        <x:v>5</x:v>
      </x:c>
      <x:c r="G817" s="6" t="n">
        <x:v>0</x:v>
      </x:c>
      <x:c r="H817" s="7" t="str"/>
      <x:c r="I817" s="7" t="str">
        <x:v>[{"id": "2", "num": 36000}, {"id": "110153", "num": 2}, {"id": "111003", "num": 2}]</x:v>
      </x:c>
      <x:c r="J817" s="6" t="str">
        <x:v>https://raw.githubusercontent.com/Mar-7th/StarRailRes/dbe8cdfcfb0bf657b9fe1cf92d5537f118ccb487/index_new/cn/character_skill_trees.json</x:v>
      </x:c>
    </x:row>
    <x:row r="818" ht="53" customHeight="1">
      <x:c r="A818" s="6" t="str">
        <x:v>1106002_8</x:v>
      </x:c>
      <x:c r="B818" s="6" t="str">
        <x:v>1106</x:v>
      </x:c>
      <x:c r="C818" s="6" t="str">
        <x:v>1106002</x:v>
      </x:c>
      <x:c r="D818" s="6" t="str"/>
      <x:c r="E818" s="6" t="n">
        <x:v>8</x:v>
      </x:c>
      <x:c r="F818" s="6" t="n">
        <x:v>5</x:v>
      </x:c>
      <x:c r="G818" s="6" t="n">
        <x:v>0</x:v>
      </x:c>
      <x:c r="H818" s="7" t="str"/>
      <x:c r="I818" s="7" t="str">
        <x:v>[{"id": "2", "num": 64000}, {"id": "110153", "num": 4}, {"id": "110502", "num": 1}, {"id": "111003", "num": 3}]</x:v>
      </x:c>
      <x:c r="J818" s="6" t="str">
        <x:v>https://raw.githubusercontent.com/Mar-7th/StarRailRes/dbe8cdfcfb0bf657b9fe1cf92d5537f118ccb487/index_new/cn/character_skill_trees.json</x:v>
      </x:c>
    </x:row>
    <x:row r="819" ht="38" customHeight="1">
      <x:c r="A819" s="6" t="str">
        <x:v>1106002_9</x:v>
      </x:c>
      <x:c r="B819" s="6" t="str">
        <x:v>1106</x:v>
      </x:c>
      <x:c r="C819" s="6" t="str">
        <x:v>1106002</x:v>
      </x:c>
      <x:c r="D819" s="6" t="str"/>
      <x:c r="E819" s="6" t="n">
        <x:v>9</x:v>
      </x:c>
      <x:c r="F819" s="6" t="n">
        <x:v>6</x:v>
      </x:c>
      <x:c r="G819" s="6" t="n">
        <x:v>0</x:v>
      </x:c>
      <x:c r="H819" s="7" t="str"/>
      <x:c r="I819" s="7" t="str">
        <x:v>[{"id": "2", "num": 128000}, {"id": "110153", "num": 6}, {"id": "110502", "num": 1}]</x:v>
      </x:c>
      <x:c r="J819" s="6" t="str">
        <x:v>https://raw.githubusercontent.com/Mar-7th/StarRailRes/dbe8cdfcfb0bf657b9fe1cf92d5537f118ccb487/index_new/cn/character_skill_trees.json</x:v>
      </x:c>
    </x:row>
    <x:row r="820" ht="53" customHeight="1">
      <x:c r="A820" s="6" t="str">
        <x:v>1106002_10</x:v>
      </x:c>
      <x:c r="B820" s="6" t="str">
        <x:v>1106</x:v>
      </x:c>
      <x:c r="C820" s="6" t="str">
        <x:v>1106002</x:v>
      </x:c>
      <x:c r="D820" s="6" t="str"/>
      <x:c r="E820" s="6" t="n">
        <x:v>10</x:v>
      </x:c>
      <x:c r="F820" s="6" t="n">
        <x:v>6</x:v>
      </x:c>
      <x:c r="G820" s="6" t="n">
        <x:v>0</x:v>
      </x:c>
      <x:c r="H820" s="7" t="str"/>
      <x:c r="I820" s="7" t="str">
        <x:v>[{"id": "2", "num": 240000}, {"id": "110153", "num": 11}, {"id": "241", "num": 1}, {"id": "110502", "num": 1}]</x:v>
      </x:c>
      <x:c r="J820" s="6" t="str">
        <x:v>https://raw.githubusercontent.com/Mar-7th/StarRailRes/dbe8cdfcfb0bf657b9fe1cf92d5537f118ccb487/index_new/cn/character_skill_trees.json</x:v>
      </x:c>
    </x:row>
    <x:row r="821" ht="20" customHeight="1">
      <x:c r="A821" s="6" t="str">
        <x:v>1106003_1</x:v>
      </x:c>
      <x:c r="B821" s="6" t="str">
        <x:v>1106</x:v>
      </x:c>
      <x:c r="C821" s="6" t="str">
        <x:v>1106003</x:v>
      </x:c>
      <x:c r="D821" s="6" t="str"/>
      <x:c r="E821" s="6" t="n">
        <x:v>1</x:v>
      </x:c>
      <x:c r="F821" s="6" t="n">
        <x:v>0</x:v>
      </x:c>
      <x:c r="G821" s="6" t="n">
        <x:v>0</x:v>
      </x:c>
      <x:c r="H821" s="7" t="str"/>
      <x:c r="I821" s="7" t="str">
        <x:v>[]</x:v>
      </x:c>
      <x:c r="J821" s="6" t="str">
        <x:v>https://raw.githubusercontent.com/Mar-7th/StarRailRes/dbe8cdfcfb0bf657b9fe1cf92d5537f118ccb487/index_new/cn/character_skill_trees.json</x:v>
      </x:c>
    </x:row>
    <x:row r="822" ht="38" customHeight="1">
      <x:c r="A822" s="6" t="str">
        <x:v>1106003_2</x:v>
      </x:c>
      <x:c r="B822" s="6" t="str">
        <x:v>1106</x:v>
      </x:c>
      <x:c r="C822" s="6" t="str">
        <x:v>1106003</x:v>
      </x:c>
      <x:c r="D822" s="6" t="str"/>
      <x:c r="E822" s="6" t="n">
        <x:v>2</x:v>
      </x:c>
      <x:c r="F822" s="6" t="n">
        <x:v>1</x:v>
      </x:c>
      <x:c r="G822" s="6" t="n">
        <x:v>0</x:v>
      </x:c>
      <x:c r="H822" s="7" t="str"/>
      <x:c r="I822" s="7" t="str">
        <x:v>[{"id": "2", "num": 2000}, {"id": "111001", "num": 2}]</x:v>
      </x:c>
      <x:c r="J822" s="6" t="str">
        <x:v>https://raw.githubusercontent.com/Mar-7th/StarRailRes/dbe8cdfcfb0bf657b9fe1cf92d5537f118ccb487/index_new/cn/character_skill_trees.json</x:v>
      </x:c>
    </x:row>
    <x:row r="823" ht="38" customHeight="1">
      <x:c r="A823" s="6" t="str">
        <x:v>1106003_3</x:v>
      </x:c>
      <x:c r="B823" s="6" t="str">
        <x:v>1106</x:v>
      </x:c>
      <x:c r="C823" s="6" t="str">
        <x:v>1106003</x:v>
      </x:c>
      <x:c r="D823" s="6" t="str"/>
      <x:c r="E823" s="6" t="n">
        <x:v>3</x:v>
      </x:c>
      <x:c r="F823" s="6" t="n">
        <x:v>2</x:v>
      </x:c>
      <x:c r="G823" s="6" t="n">
        <x:v>0</x:v>
      </x:c>
      <x:c r="H823" s="7" t="str"/>
      <x:c r="I823" s="7" t="str">
        <x:v>[{"id": "2", "num": 4000}, {"id": "110151", "num": 2}, {"id": "111001", "num": 4}]</x:v>
      </x:c>
      <x:c r="J823" s="6" t="str">
        <x:v>https://raw.githubusercontent.com/Mar-7th/StarRailRes/dbe8cdfcfb0bf657b9fe1cf92d5537f118ccb487/index_new/cn/character_skill_trees.json</x:v>
      </x:c>
    </x:row>
    <x:row r="824" ht="38" customHeight="1">
      <x:c r="A824" s="6" t="str">
        <x:v>1106003_4</x:v>
      </x:c>
      <x:c r="B824" s="6" t="str">
        <x:v>1106</x:v>
      </x:c>
      <x:c r="C824" s="6" t="str">
        <x:v>1106003</x:v>
      </x:c>
      <x:c r="D824" s="6" t="str"/>
      <x:c r="E824" s="6" t="n">
        <x:v>4</x:v>
      </x:c>
      <x:c r="F824" s="6" t="n">
        <x:v>3</x:v>
      </x:c>
      <x:c r="G824" s="6" t="n">
        <x:v>0</x:v>
      </x:c>
      <x:c r="H824" s="7" t="str"/>
      <x:c r="I824" s="7" t="str">
        <x:v>[{"id": "2", "num": 8000}, {"id": "110152", "num": 2}, {"id": "111002", "num": 2}]</x:v>
      </x:c>
      <x:c r="J824" s="6" t="str">
        <x:v>https://raw.githubusercontent.com/Mar-7th/StarRailRes/dbe8cdfcfb0bf657b9fe1cf92d5537f118ccb487/index_new/cn/character_skill_trees.json</x:v>
      </x:c>
    </x:row>
    <x:row r="825" ht="38" customHeight="1">
      <x:c r="A825" s="6" t="str">
        <x:v>1106003_5</x:v>
      </x:c>
      <x:c r="B825" s="6" t="str">
        <x:v>1106</x:v>
      </x:c>
      <x:c r="C825" s="6" t="str">
        <x:v>1106003</x:v>
      </x:c>
      <x:c r="D825" s="6" t="str"/>
      <x:c r="E825" s="6" t="n">
        <x:v>5</x:v>
      </x:c>
      <x:c r="F825" s="6" t="n">
        <x:v>4</x:v>
      </x:c>
      <x:c r="G825" s="6" t="n">
        <x:v>0</x:v>
      </x:c>
      <x:c r="H825" s="7" t="str"/>
      <x:c r="I825" s="7" t="str">
        <x:v>[{"id": "2", "num": 16000}, {"id": "110152", "num": 4}, {"id": "111002", "num": 3}]</x:v>
      </x:c>
      <x:c r="J825" s="6" t="str">
        <x:v>https://raw.githubusercontent.com/Mar-7th/StarRailRes/dbe8cdfcfb0bf657b9fe1cf92d5537f118ccb487/index_new/cn/character_skill_trees.json</x:v>
      </x:c>
    </x:row>
    <x:row r="826" ht="38" customHeight="1">
      <x:c r="A826" s="6" t="str">
        <x:v>1106003_6</x:v>
      </x:c>
      <x:c r="B826" s="6" t="str">
        <x:v>1106</x:v>
      </x:c>
      <x:c r="C826" s="6" t="str">
        <x:v>1106003</x:v>
      </x:c>
      <x:c r="D826" s="6" t="str"/>
      <x:c r="E826" s="6" t="n">
        <x:v>6</x:v>
      </x:c>
      <x:c r="F826" s="6" t="n">
        <x:v>4</x:v>
      </x:c>
      <x:c r="G826" s="6" t="n">
        <x:v>0</x:v>
      </x:c>
      <x:c r="H826" s="7" t="str"/>
      <x:c r="I826" s="7" t="str">
        <x:v>[{"id": "2", "num": 24000}, {"id": "110152", "num": 6}, {"id": "111002", "num": 5}]</x:v>
      </x:c>
      <x:c r="J826" s="6" t="str">
        <x:v>https://raw.githubusercontent.com/Mar-7th/StarRailRes/dbe8cdfcfb0bf657b9fe1cf92d5537f118ccb487/index_new/cn/character_skill_trees.json</x:v>
      </x:c>
    </x:row>
    <x:row r="827" ht="38" customHeight="1">
      <x:c r="A827" s="6" t="str">
        <x:v>1106003_7</x:v>
      </x:c>
      <x:c r="B827" s="6" t="str">
        <x:v>1106</x:v>
      </x:c>
      <x:c r="C827" s="6" t="str">
        <x:v>1106003</x:v>
      </x:c>
      <x:c r="D827" s="6" t="str"/>
      <x:c r="E827" s="6" t="n">
        <x:v>7</x:v>
      </x:c>
      <x:c r="F827" s="6" t="n">
        <x:v>5</x:v>
      </x:c>
      <x:c r="G827" s="6" t="n">
        <x:v>0</x:v>
      </x:c>
      <x:c r="H827" s="7" t="str"/>
      <x:c r="I827" s="7" t="str">
        <x:v>[{"id": "2", "num": 36000}, {"id": "110153", "num": 2}, {"id": "111003", "num": 2}]</x:v>
      </x:c>
      <x:c r="J827" s="6" t="str">
        <x:v>https://raw.githubusercontent.com/Mar-7th/StarRailRes/dbe8cdfcfb0bf657b9fe1cf92d5537f118ccb487/index_new/cn/character_skill_trees.json</x:v>
      </x:c>
    </x:row>
    <x:row r="828" ht="53" customHeight="1">
      <x:c r="A828" s="6" t="str">
        <x:v>1106003_8</x:v>
      </x:c>
      <x:c r="B828" s="6" t="str">
        <x:v>1106</x:v>
      </x:c>
      <x:c r="C828" s="6" t="str">
        <x:v>1106003</x:v>
      </x:c>
      <x:c r="D828" s="6" t="str"/>
      <x:c r="E828" s="6" t="n">
        <x:v>8</x:v>
      </x:c>
      <x:c r="F828" s="6" t="n">
        <x:v>5</x:v>
      </x:c>
      <x:c r="G828" s="6" t="n">
        <x:v>0</x:v>
      </x:c>
      <x:c r="H828" s="7" t="str"/>
      <x:c r="I828" s="7" t="str">
        <x:v>[{"id": "2", "num": 64000}, {"id": "110153", "num": 4}, {"id": "110502", "num": 1}, {"id": "111003", "num": 3}]</x:v>
      </x:c>
      <x:c r="J828" s="6" t="str">
        <x:v>https://raw.githubusercontent.com/Mar-7th/StarRailRes/dbe8cdfcfb0bf657b9fe1cf92d5537f118ccb487/index_new/cn/character_skill_trees.json</x:v>
      </x:c>
    </x:row>
    <x:row r="829" ht="38" customHeight="1">
      <x:c r="A829" s="6" t="str">
        <x:v>1106003_9</x:v>
      </x:c>
      <x:c r="B829" s="6" t="str">
        <x:v>1106</x:v>
      </x:c>
      <x:c r="C829" s="6" t="str">
        <x:v>1106003</x:v>
      </x:c>
      <x:c r="D829" s="6" t="str"/>
      <x:c r="E829" s="6" t="n">
        <x:v>9</x:v>
      </x:c>
      <x:c r="F829" s="6" t="n">
        <x:v>6</x:v>
      </x:c>
      <x:c r="G829" s="6" t="n">
        <x:v>0</x:v>
      </x:c>
      <x:c r="H829" s="7" t="str"/>
      <x:c r="I829" s="7" t="str">
        <x:v>[{"id": "2", "num": 128000}, {"id": "110153", "num": 6}, {"id": "110502", "num": 1}]</x:v>
      </x:c>
      <x:c r="J829" s="6" t="str">
        <x:v>https://raw.githubusercontent.com/Mar-7th/StarRailRes/dbe8cdfcfb0bf657b9fe1cf92d5537f118ccb487/index_new/cn/character_skill_trees.json</x:v>
      </x:c>
    </x:row>
    <x:row r="830" ht="53" customHeight="1">
      <x:c r="A830" s="6" t="str">
        <x:v>1106003_10</x:v>
      </x:c>
      <x:c r="B830" s="6" t="str">
        <x:v>1106</x:v>
      </x:c>
      <x:c r="C830" s="6" t="str">
        <x:v>1106003</x:v>
      </x:c>
      <x:c r="D830" s="6" t="str"/>
      <x:c r="E830" s="6" t="n">
        <x:v>10</x:v>
      </x:c>
      <x:c r="F830" s="6" t="n">
        <x:v>6</x:v>
      </x:c>
      <x:c r="G830" s="6" t="n">
        <x:v>0</x:v>
      </x:c>
      <x:c r="H830" s="7" t="str"/>
      <x:c r="I830" s="7" t="str">
        <x:v>[{"id": "2", "num": 240000}, {"id": "110153", "num": 11}, {"id": "241", "num": 1}, {"id": "110502", "num": 1}]</x:v>
      </x:c>
      <x:c r="J830" s="6" t="str">
        <x:v>https://raw.githubusercontent.com/Mar-7th/StarRailRes/dbe8cdfcfb0bf657b9fe1cf92d5537f118ccb487/index_new/cn/character_skill_trees.json</x:v>
      </x:c>
    </x:row>
    <x:row r="831" ht="20" customHeight="1">
      <x:c r="A831" s="6" t="str">
        <x:v>1106004_1</x:v>
      </x:c>
      <x:c r="B831" s="6" t="str">
        <x:v>1106</x:v>
      </x:c>
      <x:c r="C831" s="6" t="str">
        <x:v>1106004</x:v>
      </x:c>
      <x:c r="D831" s="6" t="str"/>
      <x:c r="E831" s="6" t="n">
        <x:v>1</x:v>
      </x:c>
      <x:c r="F831" s="6" t="n">
        <x:v>0</x:v>
      </x:c>
      <x:c r="G831" s="6" t="n">
        <x:v>0</x:v>
      </x:c>
      <x:c r="H831" s="7" t="str"/>
      <x:c r="I831" s="7" t="str">
        <x:v>[]</x:v>
      </x:c>
      <x:c r="J831" s="6" t="str">
        <x:v>https://raw.githubusercontent.com/Mar-7th/StarRailRes/dbe8cdfcfb0bf657b9fe1cf92d5537f118ccb487/index_new/cn/character_skill_trees.json</x:v>
      </x:c>
    </x:row>
    <x:row r="832" ht="38" customHeight="1">
      <x:c r="A832" s="6" t="str">
        <x:v>1106004_2</x:v>
      </x:c>
      <x:c r="B832" s="6" t="str">
        <x:v>1106</x:v>
      </x:c>
      <x:c r="C832" s="6" t="str">
        <x:v>1106004</x:v>
      </x:c>
      <x:c r="D832" s="6" t="str"/>
      <x:c r="E832" s="6" t="n">
        <x:v>2</x:v>
      </x:c>
      <x:c r="F832" s="6" t="n">
        <x:v>1</x:v>
      </x:c>
      <x:c r="G832" s="6" t="n">
        <x:v>0</x:v>
      </x:c>
      <x:c r="H832" s="7" t="str"/>
      <x:c r="I832" s="7" t="str">
        <x:v>[{"id": "2", "num": 2000}, {"id": "111001", "num": 2}]</x:v>
      </x:c>
      <x:c r="J832" s="6" t="str">
        <x:v>https://raw.githubusercontent.com/Mar-7th/StarRailRes/dbe8cdfcfb0bf657b9fe1cf92d5537f118ccb487/index_new/cn/character_skill_trees.json</x:v>
      </x:c>
    </x:row>
    <x:row r="833" ht="38" customHeight="1">
      <x:c r="A833" s="6" t="str">
        <x:v>1106004_3</x:v>
      </x:c>
      <x:c r="B833" s="6" t="str">
        <x:v>1106</x:v>
      </x:c>
      <x:c r="C833" s="6" t="str">
        <x:v>1106004</x:v>
      </x:c>
      <x:c r="D833" s="6" t="str"/>
      <x:c r="E833" s="6" t="n">
        <x:v>3</x:v>
      </x:c>
      <x:c r="F833" s="6" t="n">
        <x:v>2</x:v>
      </x:c>
      <x:c r="G833" s="6" t="n">
        <x:v>0</x:v>
      </x:c>
      <x:c r="H833" s="7" t="str"/>
      <x:c r="I833" s="7" t="str">
        <x:v>[{"id": "2", "num": 4000}, {"id": "110151", "num": 2}, {"id": "111001", "num": 4}]</x:v>
      </x:c>
      <x:c r="J833" s="6" t="str">
        <x:v>https://raw.githubusercontent.com/Mar-7th/StarRailRes/dbe8cdfcfb0bf657b9fe1cf92d5537f118ccb487/index_new/cn/character_skill_trees.json</x:v>
      </x:c>
    </x:row>
    <x:row r="834" ht="38" customHeight="1">
      <x:c r="A834" s="6" t="str">
        <x:v>1106004_4</x:v>
      </x:c>
      <x:c r="B834" s="6" t="str">
        <x:v>1106</x:v>
      </x:c>
      <x:c r="C834" s="6" t="str">
        <x:v>1106004</x:v>
      </x:c>
      <x:c r="D834" s="6" t="str"/>
      <x:c r="E834" s="6" t="n">
        <x:v>4</x:v>
      </x:c>
      <x:c r="F834" s="6" t="n">
        <x:v>3</x:v>
      </x:c>
      <x:c r="G834" s="6" t="n">
        <x:v>0</x:v>
      </x:c>
      <x:c r="H834" s="7" t="str"/>
      <x:c r="I834" s="7" t="str">
        <x:v>[{"id": "2", "num": 8000}, {"id": "110152", "num": 2}, {"id": "111002", "num": 2}]</x:v>
      </x:c>
      <x:c r="J834" s="6" t="str">
        <x:v>https://raw.githubusercontent.com/Mar-7th/StarRailRes/dbe8cdfcfb0bf657b9fe1cf92d5537f118ccb487/index_new/cn/character_skill_trees.json</x:v>
      </x:c>
    </x:row>
    <x:row r="835" ht="38" customHeight="1">
      <x:c r="A835" s="6" t="str">
        <x:v>1106004_5</x:v>
      </x:c>
      <x:c r="B835" s="6" t="str">
        <x:v>1106</x:v>
      </x:c>
      <x:c r="C835" s="6" t="str">
        <x:v>1106004</x:v>
      </x:c>
      <x:c r="D835" s="6" t="str"/>
      <x:c r="E835" s="6" t="n">
        <x:v>5</x:v>
      </x:c>
      <x:c r="F835" s="6" t="n">
        <x:v>4</x:v>
      </x:c>
      <x:c r="G835" s="6" t="n">
        <x:v>0</x:v>
      </x:c>
      <x:c r="H835" s="7" t="str"/>
      <x:c r="I835" s="7" t="str">
        <x:v>[{"id": "2", "num": 16000}, {"id": "110152", "num": 4}, {"id": "111002", "num": 3}]</x:v>
      </x:c>
      <x:c r="J835" s="6" t="str">
        <x:v>https://raw.githubusercontent.com/Mar-7th/StarRailRes/dbe8cdfcfb0bf657b9fe1cf92d5537f118ccb487/index_new/cn/character_skill_trees.json</x:v>
      </x:c>
    </x:row>
    <x:row r="836" ht="38" customHeight="1">
      <x:c r="A836" s="6" t="str">
        <x:v>1106004_6</x:v>
      </x:c>
      <x:c r="B836" s="6" t="str">
        <x:v>1106</x:v>
      </x:c>
      <x:c r="C836" s="6" t="str">
        <x:v>1106004</x:v>
      </x:c>
      <x:c r="D836" s="6" t="str"/>
      <x:c r="E836" s="6" t="n">
        <x:v>6</x:v>
      </x:c>
      <x:c r="F836" s="6" t="n">
        <x:v>4</x:v>
      </x:c>
      <x:c r="G836" s="6" t="n">
        <x:v>0</x:v>
      </x:c>
      <x:c r="H836" s="7" t="str"/>
      <x:c r="I836" s="7" t="str">
        <x:v>[{"id": "2", "num": 24000}, {"id": "110152", "num": 6}, {"id": "111002", "num": 5}]</x:v>
      </x:c>
      <x:c r="J836" s="6" t="str">
        <x:v>https://raw.githubusercontent.com/Mar-7th/StarRailRes/dbe8cdfcfb0bf657b9fe1cf92d5537f118ccb487/index_new/cn/character_skill_trees.json</x:v>
      </x:c>
    </x:row>
    <x:row r="837" ht="38" customHeight="1">
      <x:c r="A837" s="6" t="str">
        <x:v>1106004_7</x:v>
      </x:c>
      <x:c r="B837" s="6" t="str">
        <x:v>1106</x:v>
      </x:c>
      <x:c r="C837" s="6" t="str">
        <x:v>1106004</x:v>
      </x:c>
      <x:c r="D837" s="6" t="str"/>
      <x:c r="E837" s="6" t="n">
        <x:v>7</x:v>
      </x:c>
      <x:c r="F837" s="6" t="n">
        <x:v>5</x:v>
      </x:c>
      <x:c r="G837" s="6" t="n">
        <x:v>0</x:v>
      </x:c>
      <x:c r="H837" s="7" t="str"/>
      <x:c r="I837" s="7" t="str">
        <x:v>[{"id": "2", "num": 36000}, {"id": "110153", "num": 2}, {"id": "111003", "num": 2}]</x:v>
      </x:c>
      <x:c r="J837" s="6" t="str">
        <x:v>https://raw.githubusercontent.com/Mar-7th/StarRailRes/dbe8cdfcfb0bf657b9fe1cf92d5537f118ccb487/index_new/cn/character_skill_trees.json</x:v>
      </x:c>
    </x:row>
    <x:row r="838" ht="53" customHeight="1">
      <x:c r="A838" s="6" t="str">
        <x:v>1106004_8</x:v>
      </x:c>
      <x:c r="B838" s="6" t="str">
        <x:v>1106</x:v>
      </x:c>
      <x:c r="C838" s="6" t="str">
        <x:v>1106004</x:v>
      </x:c>
      <x:c r="D838" s="6" t="str"/>
      <x:c r="E838" s="6" t="n">
        <x:v>8</x:v>
      </x:c>
      <x:c r="F838" s="6" t="n">
        <x:v>5</x:v>
      </x:c>
      <x:c r="G838" s="6" t="n">
        <x:v>0</x:v>
      </x:c>
      <x:c r="H838" s="7" t="str"/>
      <x:c r="I838" s="7" t="str">
        <x:v>[{"id": "2", "num": 64000}, {"id": "110153", "num": 4}, {"id": "110502", "num": 1}, {"id": "111003", "num": 3}]</x:v>
      </x:c>
      <x:c r="J838" s="6" t="str">
        <x:v>https://raw.githubusercontent.com/Mar-7th/StarRailRes/dbe8cdfcfb0bf657b9fe1cf92d5537f118ccb487/index_new/cn/character_skill_trees.json</x:v>
      </x:c>
    </x:row>
    <x:row r="839" ht="38" customHeight="1">
      <x:c r="A839" s="6" t="str">
        <x:v>1106004_9</x:v>
      </x:c>
      <x:c r="B839" s="6" t="str">
        <x:v>1106</x:v>
      </x:c>
      <x:c r="C839" s="6" t="str">
        <x:v>1106004</x:v>
      </x:c>
      <x:c r="D839" s="6" t="str"/>
      <x:c r="E839" s="6" t="n">
        <x:v>9</x:v>
      </x:c>
      <x:c r="F839" s="6" t="n">
        <x:v>6</x:v>
      </x:c>
      <x:c r="G839" s="6" t="n">
        <x:v>0</x:v>
      </x:c>
      <x:c r="H839" s="7" t="str"/>
      <x:c r="I839" s="7" t="str">
        <x:v>[{"id": "2", "num": 128000}, {"id": "110153", "num": 6}, {"id": "110502", "num": 1}]</x:v>
      </x:c>
      <x:c r="J839" s="6" t="str">
        <x:v>https://raw.githubusercontent.com/Mar-7th/StarRailRes/dbe8cdfcfb0bf657b9fe1cf92d5537f118ccb487/index_new/cn/character_skill_trees.json</x:v>
      </x:c>
    </x:row>
    <x:row r="840" ht="53" customHeight="1">
      <x:c r="A840" s="6" t="str">
        <x:v>1106004_10</x:v>
      </x:c>
      <x:c r="B840" s="6" t="str">
        <x:v>1106</x:v>
      </x:c>
      <x:c r="C840" s="6" t="str">
        <x:v>1106004</x:v>
      </x:c>
      <x:c r="D840" s="6" t="str"/>
      <x:c r="E840" s="6" t="n">
        <x:v>10</x:v>
      </x:c>
      <x:c r="F840" s="6" t="n">
        <x:v>6</x:v>
      </x:c>
      <x:c r="G840" s="6" t="n">
        <x:v>0</x:v>
      </x:c>
      <x:c r="H840" s="7" t="str"/>
      <x:c r="I840" s="7" t="str">
        <x:v>[{"id": "2", "num": 240000}, {"id": "110153", "num": 11}, {"id": "241", "num": 1}, {"id": "110502", "num": 1}]</x:v>
      </x:c>
      <x:c r="J840" s="6" t="str">
        <x:v>https://raw.githubusercontent.com/Mar-7th/StarRailRes/dbe8cdfcfb0bf657b9fe1cf92d5537f118ccb487/index_new/cn/character_skill_trees.json</x:v>
      </x:c>
    </x:row>
    <x:row r="841" ht="20" customHeight="1">
      <x:c r="A841" s="6" t="str">
        <x:v>1106007_1</x:v>
      </x:c>
      <x:c r="B841" s="6" t="str">
        <x:v>1106</x:v>
      </x:c>
      <x:c r="C841" s="6" t="str">
        <x:v>1106007</x:v>
      </x:c>
      <x:c r="D841" s="6" t="str"/>
      <x:c r="E841" s="6" t="n">
        <x:v>1</x:v>
      </x:c>
      <x:c r="F841" s="6" t="n">
        <x:v>0</x:v>
      </x:c>
      <x:c r="G841" s="6" t="n">
        <x:v>0</x:v>
      </x:c>
      <x:c r="H841" s="7" t="str"/>
      <x:c r="I841" s="7" t="str">
        <x:v>[]</x:v>
      </x:c>
      <x:c r="J841" s="6" t="str">
        <x:v>https://raw.githubusercontent.com/Mar-7th/StarRailRes/dbe8cdfcfb0bf657b9fe1cf92d5537f118ccb487/index_new/cn/character_skill_trees.json</x:v>
      </x:c>
    </x:row>
    <x:row r="842" ht="38" customHeight="1">
      <x:c r="A842" s="6" t="str">
        <x:v>1106101_1</x:v>
      </x:c>
      <x:c r="B842" s="6" t="str">
        <x:v>1106</x:v>
      </x:c>
      <x:c r="C842" s="6" t="str">
        <x:v>1106101</x:v>
      </x:c>
      <x:c r="D842" s="6" t="str">
        <x:v>痛击</x:v>
      </x:c>
      <x:c r="E842" s="6" t="n">
        <x:v>1</x:v>
      </x:c>
      <x:c r="F842" s="6" t="n">
        <x:v>2</x:v>
      </x:c>
      <x:c r="G842" s="6" t="n">
        <x:v>0</x:v>
      </x:c>
      <x:c r="H842" s="7" t="str">
        <x:v>对处于负面效果的敌方目标造成的伤害提高#1[i]%。</x:v>
      </x:c>
      <x:c r="I842" s="7" t="str">
        <x:v>[{"id": "2", "num": 4000}, {"id": "110151", "num": 2}, {"id": "110502", "num": 1}]</x:v>
      </x:c>
      <x:c r="J842" s="6" t="str">
        <x:v>https://raw.githubusercontent.com/Mar-7th/StarRailRes/dbe8cdfcfb0bf657b9fe1cf92d5537f118ccb487/index_new/cn/character_skill_trees.json</x:v>
      </x:c>
    </x:row>
    <x:row r="843" ht="53" customHeight="1">
      <x:c r="A843" s="6" t="str">
        <x:v>1106102_1</x:v>
      </x:c>
      <x:c r="B843" s="6" t="str">
        <x:v>1106</x:v>
      </x:c>
      <x:c r="C843" s="6" t="str">
        <x:v>1106102</x:v>
      </x:c>
      <x:c r="D843" s="6" t="str">
        <x:v>秘策</x:v>
      </x:c>
      <x:c r="E843" s="6" t="n">
        <x:v>1</x:v>
      </x:c>
      <x:c r="F843" s="6" t="n">
        <x:v>4</x:v>
      </x:c>
      <x:c r="G843" s="6" t="n">
        <x:v>0</x:v>
      </x:c>
      <x:c r="H843" s="7" t="str">
        <x:v>佩拉在场时，我方全体的效果命中提高#1[i]%。</x:v>
      </x:c>
      <x:c r="I843" s="7" t="str">
        <x:v>[{"id": "2", "num": 16000}, {"id": "110152", "num": 4}, {"id": "241", "num": 1}, {"id": "110502", "num": 1}]</x:v>
      </x:c>
      <x:c r="J843" s="6" t="str">
        <x:v>https://raw.githubusercontent.com/Mar-7th/StarRailRes/dbe8cdfcfb0bf657b9fe1cf92d5537f118ccb487/index_new/cn/character_skill_trees.json</x:v>
      </x:c>
    </x:row>
    <x:row r="844" ht="53" customHeight="1">
      <x:c r="A844" s="6" t="str">
        <x:v>1106103_1</x:v>
      </x:c>
      <x:c r="B844" s="6" t="str">
        <x:v>1106</x:v>
      </x:c>
      <x:c r="C844" s="6" t="str">
        <x:v>1106103</x:v>
      </x:c>
      <x:c r="D844" s="6" t="str">
        <x:v>追歼</x:v>
      </x:c>
      <x:c r="E844" s="6" t="n">
        <x:v>1</x:v>
      </x:c>
      <x:c r="F844" s="6" t="n">
        <x:v>6</x:v>
      </x:c>
      <x:c r="G844" s="6" t="n">
        <x:v>0</x:v>
      </x:c>
      <x:c r="H844" s="7" t="str">
        <x:v>施放战技解除增益效果时，下一次攻击造成的伤害提高#1[i]%。</x:v>
      </x:c>
      <x:c r="I844" s="7" t="str">
        <x:v>[{"id": "2", "num": 128000}, {"id": "110153", "num": 6}, {"id": "241", "num": 1}, {"id": "110502", "num": 1}]</x:v>
      </x:c>
      <x:c r="J844" s="6" t="str">
        <x:v>https://raw.githubusercontent.com/Mar-7th/StarRailRes/dbe8cdfcfb0bf657b9fe1cf92d5537f118ccb487/index_new/cn/character_skill_trees.json</x:v>
      </x:c>
    </x:row>
    <x:row r="845" ht="38" customHeight="1">
      <x:c r="A845" s="6" t="str">
        <x:v>1106201_1</x:v>
      </x:c>
      <x:c r="B845" s="6" t="str">
        <x:v>1106</x:v>
      </x:c>
      <x:c r="C845" s="6" t="str">
        <x:v>1106201</x:v>
      </x:c>
      <x:c r="D845" s="6" t="str">
        <x:v>伤害强化•冰</x:v>
      </x:c>
      <x:c r="E845" s="6" t="n">
        <x:v>1</x:v>
      </x:c>
      <x:c r="F845" s="6" t="n">
        <x:v>0</x:v>
      </x:c>
      <x:c r="G845" s="6" t="n">
        <x:v>1</x:v>
      </x:c>
      <x:c r="H845" s="7" t="str"/>
      <x:c r="I845" s="7" t="str">
        <x:v>[{"id": "2", "num": 2000}, {"id": "111001", "num": 2}]</x:v>
      </x:c>
      <x:c r="J845" s="6" t="str">
        <x:v>https://raw.githubusercontent.com/Mar-7th/StarRailRes/dbe8cdfcfb0bf657b9fe1cf92d5537f118ccb487/index_new/cn/character_skill_trees.json</x:v>
      </x:c>
    </x:row>
    <x:row r="846" ht="38" customHeight="1">
      <x:c r="A846" s="6" t="str">
        <x:v>1106202_1</x:v>
      </x:c>
      <x:c r="B846" s="6" t="str">
        <x:v>1106</x:v>
      </x:c>
      <x:c r="C846" s="6" t="str">
        <x:v>1106202</x:v>
      </x:c>
      <x:c r="D846" s="6" t="str">
        <x:v>攻击强化</x:v>
      </x:c>
      <x:c r="E846" s="6" t="n">
        <x:v>1</x:v>
      </x:c>
      <x:c r="F846" s="6" t="n">
        <x:v>2</x:v>
      </x:c>
      <x:c r="G846" s="6" t="n">
        <x:v>0</x:v>
      </x:c>
      <x:c r="H846" s="7" t="str"/>
      <x:c r="I846" s="7" t="str">
        <x:v>[{"id": "2", "num": 4000}, {"id": "110151", "num": 2}, {"id": "111001", "num": 4}]</x:v>
      </x:c>
      <x:c r="J846" s="6" t="str">
        <x:v>https://raw.githubusercontent.com/Mar-7th/StarRailRes/dbe8cdfcfb0bf657b9fe1cf92d5537f118ccb487/index_new/cn/character_skill_trees.json</x:v>
      </x:c>
    </x:row>
    <x:row r="847" ht="38" customHeight="1">
      <x:c r="A847" s="6" t="str">
        <x:v>1106203_1</x:v>
      </x:c>
      <x:c r="B847" s="6" t="str">
        <x:v>1106</x:v>
      </x:c>
      <x:c r="C847" s="6" t="str">
        <x:v>1106203</x:v>
      </x:c>
      <x:c r="D847" s="6" t="str">
        <x:v>伤害强化•冰</x:v>
      </x:c>
      <x:c r="E847" s="6" t="n">
        <x:v>1</x:v>
      </x:c>
      <x:c r="F847" s="6" t="n">
        <x:v>3</x:v>
      </x:c>
      <x:c r="G847" s="6" t="n">
        <x:v>0</x:v>
      </x:c>
      <x:c r="H847" s="7" t="str"/>
      <x:c r="I847" s="7" t="str">
        <x:v>[{"id": "2", "num": 8000}, {"id": "110152", "num": 2}, {"id": "111002", "num": 2}]</x:v>
      </x:c>
      <x:c r="J847" s="6" t="str">
        <x:v>https://raw.githubusercontent.com/Mar-7th/StarRailRes/dbe8cdfcfb0bf657b9fe1cf92d5537f118ccb487/index_new/cn/character_skill_trees.json</x:v>
      </x:c>
    </x:row>
    <x:row r="848" ht="38" customHeight="1">
      <x:c r="A848" s="6" t="str">
        <x:v>1106204_1</x:v>
      </x:c>
      <x:c r="B848" s="6" t="str">
        <x:v>1106</x:v>
      </x:c>
      <x:c r="C848" s="6" t="str">
        <x:v>1106204</x:v>
      </x:c>
      <x:c r="D848" s="6" t="str">
        <x:v>效果命中强化</x:v>
      </x:c>
      <x:c r="E848" s="6" t="n">
        <x:v>1</x:v>
      </x:c>
      <x:c r="F848" s="6" t="n">
        <x:v>3</x:v>
      </x:c>
      <x:c r="G848" s="6" t="n">
        <x:v>0</x:v>
      </x:c>
      <x:c r="H848" s="7" t="str"/>
      <x:c r="I848" s="7" t="str">
        <x:v>[{"id": "2", "num": 8000}, {"id": "110152", "num": 2}, {"id": "111002", "num": 2}]</x:v>
      </x:c>
      <x:c r="J848" s="6" t="str">
        <x:v>https://raw.githubusercontent.com/Mar-7th/StarRailRes/dbe8cdfcfb0bf657b9fe1cf92d5537f118ccb487/index_new/cn/character_skill_trees.json</x:v>
      </x:c>
    </x:row>
    <x:row r="849" ht="38" customHeight="1">
      <x:c r="A849" s="6" t="str">
        <x:v>1106205_1</x:v>
      </x:c>
      <x:c r="B849" s="6" t="str">
        <x:v>1106</x:v>
      </x:c>
      <x:c r="C849" s="6" t="str">
        <x:v>1106205</x:v>
      </x:c>
      <x:c r="D849" s="6" t="str">
        <x:v>伤害强化•冰</x:v>
      </x:c>
      <x:c r="E849" s="6" t="n">
        <x:v>1</x:v>
      </x:c>
      <x:c r="F849" s="6" t="n">
        <x:v>4</x:v>
      </x:c>
      <x:c r="G849" s="6" t="n">
        <x:v>0</x:v>
      </x:c>
      <x:c r="H849" s="7" t="str"/>
      <x:c r="I849" s="7" t="str">
        <x:v>[{"id": "2", "num": 16000}, {"id": "110152", "num": 4}, {"id": "111002", "num": 3}]</x:v>
      </x:c>
      <x:c r="J849" s="6" t="str">
        <x:v>https://raw.githubusercontent.com/Mar-7th/StarRailRes/dbe8cdfcfb0bf657b9fe1cf92d5537f118ccb487/index_new/cn/character_skill_trees.json</x:v>
      </x:c>
    </x:row>
    <x:row r="850" ht="38" customHeight="1">
      <x:c r="A850" s="6" t="str">
        <x:v>1106206_1</x:v>
      </x:c>
      <x:c r="B850" s="6" t="str">
        <x:v>1106</x:v>
      </x:c>
      <x:c r="C850" s="6" t="str">
        <x:v>1106206</x:v>
      </x:c>
      <x:c r="D850" s="6" t="str">
        <x:v>攻击强化</x:v>
      </x:c>
      <x:c r="E850" s="6" t="n">
        <x:v>1</x:v>
      </x:c>
      <x:c r="F850" s="6" t="n">
        <x:v>5</x:v>
      </x:c>
      <x:c r="G850" s="6" t="n">
        <x:v>0</x:v>
      </x:c>
      <x:c r="H850" s="7" t="str"/>
      <x:c r="I850" s="7" t="str">
        <x:v>[{"id": "2", "num": 36000}, {"id": "110153", "num": 2}, {"id": "111003", "num": 2}]</x:v>
      </x:c>
      <x:c r="J850" s="6" t="str">
        <x:v>https://raw.githubusercontent.com/Mar-7th/StarRailRes/dbe8cdfcfb0bf657b9fe1cf92d5537f118ccb487/index_new/cn/character_skill_trees.json</x:v>
      </x:c>
    </x:row>
    <x:row r="851" ht="38" customHeight="1">
      <x:c r="A851" s="6" t="str">
        <x:v>1106207_1</x:v>
      </x:c>
      <x:c r="B851" s="6" t="str">
        <x:v>1106</x:v>
      </x:c>
      <x:c r="C851" s="6" t="str">
        <x:v>1106207</x:v>
      </x:c>
      <x:c r="D851" s="6" t="str">
        <x:v>伤害强化•冰</x:v>
      </x:c>
      <x:c r="E851" s="6" t="n">
        <x:v>1</x:v>
      </x:c>
      <x:c r="F851" s="6" t="n">
        <x:v>5</x:v>
      </x:c>
      <x:c r="G851" s="6" t="n">
        <x:v>0</x:v>
      </x:c>
      <x:c r="H851" s="7" t="str"/>
      <x:c r="I851" s="7" t="str">
        <x:v>[{"id": "2", "num": 36000}, {"id": "110153", "num": 2}, {"id": "111003", "num": 2}]</x:v>
      </x:c>
      <x:c r="J851" s="6" t="str">
        <x:v>https://raw.githubusercontent.com/Mar-7th/StarRailRes/dbe8cdfcfb0bf657b9fe1cf92d5537f118ccb487/index_new/cn/character_skill_trees.json</x:v>
      </x:c>
    </x:row>
    <x:row r="852" ht="38" customHeight="1">
      <x:c r="A852" s="6" t="str">
        <x:v>1106208_1</x:v>
      </x:c>
      <x:c r="B852" s="6" t="str">
        <x:v>1106</x:v>
      </x:c>
      <x:c r="C852" s="6" t="str">
        <x:v>1106208</x:v>
      </x:c>
      <x:c r="D852" s="6" t="str">
        <x:v>效果命中强化</x:v>
      </x:c>
      <x:c r="E852" s="6" t="n">
        <x:v>1</x:v>
      </x:c>
      <x:c r="F852" s="6" t="n">
        <x:v>6</x:v>
      </x:c>
      <x:c r="G852" s="6" t="n">
        <x:v>0</x:v>
      </x:c>
      <x:c r="H852" s="7" t="str"/>
      <x:c r="I852" s="7" t="str">
        <x:v>[{"id": "2", "num": 128000}, {"id": "110153", "num": 6}, {"id": "111003", "num": 6}]</x:v>
      </x:c>
      <x:c r="J852" s="6" t="str">
        <x:v>https://raw.githubusercontent.com/Mar-7th/StarRailRes/dbe8cdfcfb0bf657b9fe1cf92d5537f118ccb487/index_new/cn/character_skill_trees.json</x:v>
      </x:c>
    </x:row>
    <x:row r="853" ht="38" customHeight="1">
      <x:c r="A853" s="6" t="str">
        <x:v>1106209_1</x:v>
      </x:c>
      <x:c r="B853" s="6" t="str">
        <x:v>1106</x:v>
      </x:c>
      <x:c r="C853" s="6" t="str">
        <x:v>1106209</x:v>
      </x:c>
      <x:c r="D853" s="6" t="str">
        <x:v>攻击强化</x:v>
      </x:c>
      <x:c r="E853" s="6" t="n">
        <x:v>1</x:v>
      </x:c>
      <x:c r="F853" s="6" t="n">
        <x:v>0</x:v>
      </x:c>
      <x:c r="G853" s="6" t="n">
        <x:v>75</x:v>
      </x:c>
      <x:c r="H853" s="7" t="str"/>
      <x:c r="I853" s="7" t="str">
        <x:v>[{"id": "2", "num": 128000}, {"id": "110153", "num": 6}, {"id": "111003", "num": 6}]</x:v>
      </x:c>
      <x:c r="J853" s="6" t="str">
        <x:v>https://raw.githubusercontent.com/Mar-7th/StarRailRes/dbe8cdfcfb0bf657b9fe1cf92d5537f118ccb487/index_new/cn/character_skill_trees.json</x:v>
      </x:c>
    </x:row>
    <x:row r="854" ht="38" customHeight="1">
      <x:c r="A854" s="6" t="str">
        <x:v>1106210_1</x:v>
      </x:c>
      <x:c r="B854" s="6" t="str">
        <x:v>1106</x:v>
      </x:c>
      <x:c r="C854" s="6" t="str">
        <x:v>1106210</x:v>
      </x:c>
      <x:c r="D854" s="6" t="str">
        <x:v>伤害强化•冰</x:v>
      </x:c>
      <x:c r="E854" s="6" t="n">
        <x:v>1</x:v>
      </x:c>
      <x:c r="F854" s="6" t="n">
        <x:v>0</x:v>
      </x:c>
      <x:c r="G854" s="6" t="n">
        <x:v>80</x:v>
      </x:c>
      <x:c r="H854" s="7" t="str"/>
      <x:c r="I854" s="7" t="str">
        <x:v>[{"id": "2", "num": 128000}, {"id": "110153", "num": 6}, {"id": "111003", "num": 6}]</x:v>
      </x:c>
      <x:c r="J854" s="6" t="str">
        <x:v>https://raw.githubusercontent.com/Mar-7th/StarRailRes/dbe8cdfcfb0bf657b9fe1cf92d5537f118ccb487/index_new/cn/character_skill_trees.json</x:v>
      </x:c>
    </x:row>
    <x:row r="855" ht="20" customHeight="1">
      <x:c r="A855" s="6" t="str">
        <x:v>1107001_1</x:v>
      </x:c>
      <x:c r="B855" s="6" t="str">
        <x:v>1107</x:v>
      </x:c>
      <x:c r="C855" s="6" t="str">
        <x:v>1107001</x:v>
      </x:c>
      <x:c r="D855" s="6" t="str"/>
      <x:c r="E855" s="6" t="n">
        <x:v>1</x:v>
      </x:c>
      <x:c r="F855" s="6" t="n">
        <x:v>0</x:v>
      </x:c>
      <x:c r="G855" s="6" t="n">
        <x:v>0</x:v>
      </x:c>
      <x:c r="H855" s="7" t="str"/>
      <x:c r="I855" s="7" t="str">
        <x:v>[]</x:v>
      </x:c>
      <x:c r="J855" s="6" t="str">
        <x:v>https://raw.githubusercontent.com/Mar-7th/StarRailRes/dbe8cdfcfb0bf657b9fe1cf92d5537f118ccb487/index_new/cn/character_skill_trees.json</x:v>
      </x:c>
    </x:row>
    <x:row r="856" ht="38" customHeight="1">
      <x:c r="A856" s="6" t="str">
        <x:v>1107001_2</x:v>
      </x:c>
      <x:c r="B856" s="6" t="str">
        <x:v>1107</x:v>
      </x:c>
      <x:c r="C856" s="6" t="str">
        <x:v>1107001</x:v>
      </x:c>
      <x:c r="D856" s="6" t="str"/>
      <x:c r="E856" s="6" t="n">
        <x:v>2</x:v>
      </x:c>
      <x:c r="F856" s="6" t="n">
        <x:v>2</x:v>
      </x:c>
      <x:c r="G856" s="6" t="n">
        <x:v>0</x:v>
      </x:c>
      <x:c r="H856" s="7" t="str"/>
      <x:c r="I856" s="7" t="str">
        <x:v>[{"id": "2", "num": 5000}, {"id": "110111", "num": 3}, {"id": "112011", "num": 6}]</x:v>
      </x:c>
      <x:c r="J856" s="6" t="str">
        <x:v>https://raw.githubusercontent.com/Mar-7th/StarRailRes/dbe8cdfcfb0bf657b9fe1cf92d5537f118ccb487/index_new/cn/character_skill_trees.json</x:v>
      </x:c>
    </x:row>
    <x:row r="857" ht="38" customHeight="1">
      <x:c r="A857" s="6" t="str">
        <x:v>1107001_3</x:v>
      </x:c>
      <x:c r="B857" s="6" t="str">
        <x:v>1107</x:v>
      </x:c>
      <x:c r="C857" s="6" t="str">
        <x:v>1107001</x:v>
      </x:c>
      <x:c r="D857" s="6" t="str"/>
      <x:c r="E857" s="6" t="n">
        <x:v>3</x:v>
      </x:c>
      <x:c r="F857" s="6" t="n">
        <x:v>3</x:v>
      </x:c>
      <x:c r="G857" s="6" t="n">
        <x:v>0</x:v>
      </x:c>
      <x:c r="H857" s="7" t="str"/>
      <x:c r="I857" s="7" t="str">
        <x:v>[{"id": "2", "num": 10000}, {"id": "110112", "num": 3}, {"id": "112012", "num": 3}]</x:v>
      </x:c>
      <x:c r="J857" s="6" t="str">
        <x:v>https://raw.githubusercontent.com/Mar-7th/StarRailRes/dbe8cdfcfb0bf657b9fe1cf92d5537f118ccb487/index_new/cn/character_skill_trees.json</x:v>
      </x:c>
    </x:row>
    <x:row r="858" ht="38" customHeight="1">
      <x:c r="A858" s="6" t="str">
        <x:v>1107001_4</x:v>
      </x:c>
      <x:c r="B858" s="6" t="str">
        <x:v>1107</x:v>
      </x:c>
      <x:c r="C858" s="6" t="str">
        <x:v>1107001</x:v>
      </x:c>
      <x:c r="D858" s="6" t="str"/>
      <x:c r="E858" s="6" t="n">
        <x:v>4</x:v>
      </x:c>
      <x:c r="F858" s="6" t="n">
        <x:v>4</x:v>
      </x:c>
      <x:c r="G858" s="6" t="n">
        <x:v>0</x:v>
      </x:c>
      <x:c r="H858" s="7" t="str"/>
      <x:c r="I858" s="7" t="str">
        <x:v>[{"id": "2", "num": 20000}, {"id": "110112", "num": 5}, {"id": "112012", "num": 4}]</x:v>
      </x:c>
      <x:c r="J858" s="6" t="str">
        <x:v>https://raw.githubusercontent.com/Mar-7th/StarRailRes/dbe8cdfcfb0bf657b9fe1cf92d5537f118ccb487/index_new/cn/character_skill_trees.json</x:v>
      </x:c>
    </x:row>
    <x:row r="859" ht="38" customHeight="1">
      <x:c r="A859" s="6" t="str">
        <x:v>1107001_5</x:v>
      </x:c>
      <x:c r="B859" s="6" t="str">
        <x:v>1107</x:v>
      </x:c>
      <x:c r="C859" s="6" t="str">
        <x:v>1107001</x:v>
      </x:c>
      <x:c r="D859" s="6" t="str"/>
      <x:c r="E859" s="6" t="n">
        <x:v>5</x:v>
      </x:c>
      <x:c r="F859" s="6" t="n">
        <x:v>5</x:v>
      </x:c>
      <x:c r="G859" s="6" t="n">
        <x:v>0</x:v>
      </x:c>
      <x:c r="H859" s="7" t="str"/>
      <x:c r="I859" s="7" t="str">
        <x:v>[{"id": "2", "num": 45000}, {"id": "110113", "num": 3}, {"id": "112013", "num": 3}]</x:v>
      </x:c>
      <x:c r="J859" s="6" t="str">
        <x:v>https://raw.githubusercontent.com/Mar-7th/StarRailRes/dbe8cdfcfb0bf657b9fe1cf92d5537f118ccb487/index_new/cn/character_skill_trees.json</x:v>
      </x:c>
    </x:row>
    <x:row r="860" ht="38" customHeight="1">
      <x:c r="A860" s="6" t="str">
        <x:v>1107001_6</x:v>
      </x:c>
      <x:c r="B860" s="6" t="str">
        <x:v>1107</x:v>
      </x:c>
      <x:c r="C860" s="6" t="str">
        <x:v>1107001</x:v>
      </x:c>
      <x:c r="D860" s="6" t="str"/>
      <x:c r="E860" s="6" t="n">
        <x:v>6</x:v>
      </x:c>
      <x:c r="F860" s="6" t="n">
        <x:v>6</x:v>
      </x:c>
      <x:c r="G860" s="6" t="n">
        <x:v>0</x:v>
      </x:c>
      <x:c r="H860" s="7" t="str"/>
      <x:c r="I860" s="7" t="str">
        <x:v>[{"id": "2", "num": 160000}, {"id": "110113", "num": 8}, {"id": "112013", "num": 4}]</x:v>
      </x:c>
      <x:c r="J860" s="6" t="str">
        <x:v>https://raw.githubusercontent.com/Mar-7th/StarRailRes/dbe8cdfcfb0bf657b9fe1cf92d5537f118ccb487/index_new/cn/character_skill_trees.json</x:v>
      </x:c>
    </x:row>
    <x:row r="861" ht="20" customHeight="1">
      <x:c r="A861" s="6" t="str">
        <x:v>1107002_1</x:v>
      </x:c>
      <x:c r="B861" s="6" t="str">
        <x:v>1107</x:v>
      </x:c>
      <x:c r="C861" s="6" t="str">
        <x:v>1107002</x:v>
      </x:c>
      <x:c r="D861" s="6" t="str"/>
      <x:c r="E861" s="6" t="n">
        <x:v>1</x:v>
      </x:c>
      <x:c r="F861" s="6" t="n">
        <x:v>0</x:v>
      </x:c>
      <x:c r="G861" s="6" t="n">
        <x:v>0</x:v>
      </x:c>
      <x:c r="H861" s="7" t="str"/>
      <x:c r="I861" s="7" t="str">
        <x:v>[]</x:v>
      </x:c>
      <x:c r="J861" s="6" t="str">
        <x:v>https://raw.githubusercontent.com/Mar-7th/StarRailRes/dbe8cdfcfb0bf657b9fe1cf92d5537f118ccb487/index_new/cn/character_skill_trees.json</x:v>
      </x:c>
    </x:row>
    <x:row r="862" ht="38" customHeight="1">
      <x:c r="A862" s="6" t="str">
        <x:v>1107002_2</x:v>
      </x:c>
      <x:c r="B862" s="6" t="str">
        <x:v>1107</x:v>
      </x:c>
      <x:c r="C862" s="6" t="str">
        <x:v>1107002</x:v>
      </x:c>
      <x:c r="D862" s="6" t="str"/>
      <x:c r="E862" s="6" t="n">
        <x:v>2</x:v>
      </x:c>
      <x:c r="F862" s="6" t="n">
        <x:v>1</x:v>
      </x:c>
      <x:c r="G862" s="6" t="n">
        <x:v>0</x:v>
      </x:c>
      <x:c r="H862" s="7" t="str"/>
      <x:c r="I862" s="7" t="str">
        <x:v>[{"id": "2", "num": 2500}, {"id": "112011", "num": 3}]</x:v>
      </x:c>
      <x:c r="J862" s="6" t="str">
        <x:v>https://raw.githubusercontent.com/Mar-7th/StarRailRes/dbe8cdfcfb0bf657b9fe1cf92d5537f118ccb487/index_new/cn/character_skill_trees.json</x:v>
      </x:c>
    </x:row>
    <x:row r="863" ht="38" customHeight="1">
      <x:c r="A863" s="6" t="str">
        <x:v>1107002_3</x:v>
      </x:c>
      <x:c r="B863" s="6" t="str">
        <x:v>1107</x:v>
      </x:c>
      <x:c r="C863" s="6" t="str">
        <x:v>1107002</x:v>
      </x:c>
      <x:c r="D863" s="6" t="str"/>
      <x:c r="E863" s="6" t="n">
        <x:v>3</x:v>
      </x:c>
      <x:c r="F863" s="6" t="n">
        <x:v>2</x:v>
      </x:c>
      <x:c r="G863" s="6" t="n">
        <x:v>0</x:v>
      </x:c>
      <x:c r="H863" s="7" t="str"/>
      <x:c r="I863" s="7" t="str">
        <x:v>[{"id": "2", "num": 5000}, {"id": "110111", "num": 3}, {"id": "112011", "num": 6}]</x:v>
      </x:c>
      <x:c r="J863" s="6" t="str">
        <x:v>https://raw.githubusercontent.com/Mar-7th/StarRailRes/dbe8cdfcfb0bf657b9fe1cf92d5537f118ccb487/index_new/cn/character_skill_trees.json</x:v>
      </x:c>
    </x:row>
    <x:row r="864" ht="38" customHeight="1">
      <x:c r="A864" s="6" t="str">
        <x:v>1107002_4</x:v>
      </x:c>
      <x:c r="B864" s="6" t="str">
        <x:v>1107</x:v>
      </x:c>
      <x:c r="C864" s="6" t="str">
        <x:v>1107002</x:v>
      </x:c>
      <x:c r="D864" s="6" t="str"/>
      <x:c r="E864" s="6" t="n">
        <x:v>4</x:v>
      </x:c>
      <x:c r="F864" s="6" t="n">
        <x:v>3</x:v>
      </x:c>
      <x:c r="G864" s="6" t="n">
        <x:v>0</x:v>
      </x:c>
      <x:c r="H864" s="7" t="str"/>
      <x:c r="I864" s="7" t="str">
        <x:v>[{"id": "2", "num": 10000}, {"id": "110112", "num": 3}, {"id": "112012", "num": 3}]</x:v>
      </x:c>
      <x:c r="J864" s="6" t="str">
        <x:v>https://raw.githubusercontent.com/Mar-7th/StarRailRes/dbe8cdfcfb0bf657b9fe1cf92d5537f118ccb487/index_new/cn/character_skill_trees.json</x:v>
      </x:c>
    </x:row>
    <x:row r="865" ht="38" customHeight="1">
      <x:c r="A865" s="6" t="str">
        <x:v>1107002_5</x:v>
      </x:c>
      <x:c r="B865" s="6" t="str">
        <x:v>1107</x:v>
      </x:c>
      <x:c r="C865" s="6" t="str">
        <x:v>1107002</x:v>
      </x:c>
      <x:c r="D865" s="6" t="str"/>
      <x:c r="E865" s="6" t="n">
        <x:v>5</x:v>
      </x:c>
      <x:c r="F865" s="6" t="n">
        <x:v>4</x:v>
      </x:c>
      <x:c r="G865" s="6" t="n">
        <x:v>0</x:v>
      </x:c>
      <x:c r="H865" s="7" t="str"/>
      <x:c r="I865" s="7" t="str">
        <x:v>[{"id": "2", "num": 20000}, {"id": "110112", "num": 5}, {"id": "112012", "num": 4}]</x:v>
      </x:c>
      <x:c r="J865" s="6" t="str">
        <x:v>https://raw.githubusercontent.com/Mar-7th/StarRailRes/dbe8cdfcfb0bf657b9fe1cf92d5537f118ccb487/index_new/cn/character_skill_trees.json</x:v>
      </x:c>
    </x:row>
    <x:row r="866" ht="38" customHeight="1">
      <x:c r="A866" s="6" t="str">
        <x:v>1107002_6</x:v>
      </x:c>
      <x:c r="B866" s="6" t="str">
        <x:v>1107</x:v>
      </x:c>
      <x:c r="C866" s="6" t="str">
        <x:v>1107002</x:v>
      </x:c>
      <x:c r="D866" s="6" t="str"/>
      <x:c r="E866" s="6" t="n">
        <x:v>6</x:v>
      </x:c>
      <x:c r="F866" s="6" t="n">
        <x:v>4</x:v>
      </x:c>
      <x:c r="G866" s="6" t="n">
        <x:v>0</x:v>
      </x:c>
      <x:c r="H866" s="7" t="str"/>
      <x:c r="I866" s="7" t="str">
        <x:v>[{"id": "2", "num": 30000}, {"id": "110112", "num": 7}, {"id": "112012", "num": 6}]</x:v>
      </x:c>
      <x:c r="J866" s="6" t="str">
        <x:v>https://raw.githubusercontent.com/Mar-7th/StarRailRes/dbe8cdfcfb0bf657b9fe1cf92d5537f118ccb487/index_new/cn/character_skill_trees.json</x:v>
      </x:c>
    </x:row>
    <x:row r="867" ht="38" customHeight="1">
      <x:c r="A867" s="6" t="str">
        <x:v>1107002_7</x:v>
      </x:c>
      <x:c r="B867" s="6" t="str">
        <x:v>1107</x:v>
      </x:c>
      <x:c r="C867" s="6" t="str">
        <x:v>1107002</x:v>
      </x:c>
      <x:c r="D867" s="6" t="str"/>
      <x:c r="E867" s="6" t="n">
        <x:v>7</x:v>
      </x:c>
      <x:c r="F867" s="6" t="n">
        <x:v>5</x:v>
      </x:c>
      <x:c r="G867" s="6" t="n">
        <x:v>0</x:v>
      </x:c>
      <x:c r="H867" s="7" t="str"/>
      <x:c r="I867" s="7" t="str">
        <x:v>[{"id": "2", "num": 45000}, {"id": "110113", "num": 3}, {"id": "112013", "num": 3}]</x:v>
      </x:c>
      <x:c r="J867" s="6" t="str">
        <x:v>https://raw.githubusercontent.com/Mar-7th/StarRailRes/dbe8cdfcfb0bf657b9fe1cf92d5537f118ccb487/index_new/cn/character_skill_trees.json</x:v>
      </x:c>
    </x:row>
    <x:row r="868" ht="53" customHeight="1">
      <x:c r="A868" s="6" t="str">
        <x:v>1107002_8</x:v>
      </x:c>
      <x:c r="B868" s="6" t="str">
        <x:v>1107</x:v>
      </x:c>
      <x:c r="C868" s="6" t="str">
        <x:v>1107002</x:v>
      </x:c>
      <x:c r="D868" s="6" t="str"/>
      <x:c r="E868" s="6" t="n">
        <x:v>8</x:v>
      </x:c>
      <x:c r="F868" s="6" t="n">
        <x:v>5</x:v>
      </x:c>
      <x:c r="G868" s="6" t="n">
        <x:v>0</x:v>
      </x:c>
      <x:c r="H868" s="7" t="str"/>
      <x:c r="I868" s="7" t="str">
        <x:v>[{"id": "2", "num": 80000}, {"id": "110113", "num": 5}, {"id": "110502", "num": 1}, {"id": "112013", "num": 4}]</x:v>
      </x:c>
      <x:c r="J868" s="6" t="str">
        <x:v>https://raw.githubusercontent.com/Mar-7th/StarRailRes/dbe8cdfcfb0bf657b9fe1cf92d5537f118ccb487/index_new/cn/character_skill_trees.json</x:v>
      </x:c>
    </x:row>
    <x:row r="869" ht="53" customHeight="1">
      <x:c r="A869" s="6" t="str">
        <x:v>1107002_9</x:v>
      </x:c>
      <x:c r="B869" s="6" t="str">
        <x:v>1107</x:v>
      </x:c>
      <x:c r="C869" s="6" t="str">
        <x:v>1107002</x:v>
      </x:c>
      <x:c r="D869" s="6" t="str"/>
      <x:c r="E869" s="6" t="n">
        <x:v>9</x:v>
      </x:c>
      <x:c r="F869" s="6" t="n">
        <x:v>6</x:v>
      </x:c>
      <x:c r="G869" s="6" t="n">
        <x:v>0</x:v>
      </x:c>
      <x:c r="H869" s="7" t="str"/>
      <x:c r="I869" s="7" t="str">
        <x:v>[{"id": "2", "num": 160000}, {"id": "110113", "num": 8}, {"id": "241", "num": 1}, {"id": "110502", "num": 1}]</x:v>
      </x:c>
      <x:c r="J869" s="6" t="str">
        <x:v>https://raw.githubusercontent.com/Mar-7th/StarRailRes/dbe8cdfcfb0bf657b9fe1cf92d5537f118ccb487/index_new/cn/character_skill_trees.json</x:v>
      </x:c>
    </x:row>
    <x:row r="870" ht="53" customHeight="1">
      <x:c r="A870" s="6" t="str">
        <x:v>1107002_10</x:v>
      </x:c>
      <x:c r="B870" s="6" t="str">
        <x:v>1107</x:v>
      </x:c>
      <x:c r="C870" s="6" t="str">
        <x:v>1107002</x:v>
      </x:c>
      <x:c r="D870" s="6" t="str"/>
      <x:c r="E870" s="6" t="n">
        <x:v>10</x:v>
      </x:c>
      <x:c r="F870" s="6" t="n">
        <x:v>6</x:v>
      </x:c>
      <x:c r="G870" s="6" t="n">
        <x:v>0</x:v>
      </x:c>
      <x:c r="H870" s="7" t="str"/>
      <x:c r="I870" s="7" t="str">
        <x:v>[{"id": "2", "num": 300000}, {"id": "110113", "num": 14}, {"id": "241", "num": 1}, {"id": "110502", "num": 1}]</x:v>
      </x:c>
      <x:c r="J870" s="6" t="str">
        <x:v>https://raw.githubusercontent.com/Mar-7th/StarRailRes/dbe8cdfcfb0bf657b9fe1cf92d5537f118ccb487/index_new/cn/character_skill_trees.json</x:v>
      </x:c>
    </x:row>
    <x:row r="871" ht="20" customHeight="1">
      <x:c r="A871" s="6" t="str">
        <x:v>1107003_1</x:v>
      </x:c>
      <x:c r="B871" s="6" t="str">
        <x:v>1107</x:v>
      </x:c>
      <x:c r="C871" s="6" t="str">
        <x:v>1107003</x:v>
      </x:c>
      <x:c r="D871" s="6" t="str"/>
      <x:c r="E871" s="6" t="n">
        <x:v>1</x:v>
      </x:c>
      <x:c r="F871" s="6" t="n">
        <x:v>0</x:v>
      </x:c>
      <x:c r="G871" s="6" t="n">
        <x:v>0</x:v>
      </x:c>
      <x:c r="H871" s="7" t="str"/>
      <x:c r="I871" s="7" t="str">
        <x:v>[]</x:v>
      </x:c>
      <x:c r="J871" s="6" t="str">
        <x:v>https://raw.githubusercontent.com/Mar-7th/StarRailRes/dbe8cdfcfb0bf657b9fe1cf92d5537f118ccb487/index_new/cn/character_skill_trees.json</x:v>
      </x:c>
    </x:row>
    <x:row r="872" ht="38" customHeight="1">
      <x:c r="A872" s="6" t="str">
        <x:v>1107003_2</x:v>
      </x:c>
      <x:c r="B872" s="6" t="str">
        <x:v>1107</x:v>
      </x:c>
      <x:c r="C872" s="6" t="str">
        <x:v>1107003</x:v>
      </x:c>
      <x:c r="D872" s="6" t="str"/>
      <x:c r="E872" s="6" t="n">
        <x:v>2</x:v>
      </x:c>
      <x:c r="F872" s="6" t="n">
        <x:v>1</x:v>
      </x:c>
      <x:c r="G872" s="6" t="n">
        <x:v>0</x:v>
      </x:c>
      <x:c r="H872" s="7" t="str"/>
      <x:c r="I872" s="7" t="str">
        <x:v>[{"id": "2", "num": 2500}, {"id": "112011", "num": 3}]</x:v>
      </x:c>
      <x:c r="J872" s="6" t="str">
        <x:v>https://raw.githubusercontent.com/Mar-7th/StarRailRes/dbe8cdfcfb0bf657b9fe1cf92d5537f118ccb487/index_new/cn/character_skill_trees.json</x:v>
      </x:c>
    </x:row>
    <x:row r="873" ht="38" customHeight="1">
      <x:c r="A873" s="6" t="str">
        <x:v>1107003_3</x:v>
      </x:c>
      <x:c r="B873" s="6" t="str">
        <x:v>1107</x:v>
      </x:c>
      <x:c r="C873" s="6" t="str">
        <x:v>1107003</x:v>
      </x:c>
      <x:c r="D873" s="6" t="str"/>
      <x:c r="E873" s="6" t="n">
        <x:v>3</x:v>
      </x:c>
      <x:c r="F873" s="6" t="n">
        <x:v>2</x:v>
      </x:c>
      <x:c r="G873" s="6" t="n">
        <x:v>0</x:v>
      </x:c>
      <x:c r="H873" s="7" t="str"/>
      <x:c r="I873" s="7" t="str">
        <x:v>[{"id": "2", "num": 5000}, {"id": "110111", "num": 3}, {"id": "112011", "num": 6}]</x:v>
      </x:c>
      <x:c r="J873" s="6" t="str">
        <x:v>https://raw.githubusercontent.com/Mar-7th/StarRailRes/dbe8cdfcfb0bf657b9fe1cf92d5537f118ccb487/index_new/cn/character_skill_trees.json</x:v>
      </x:c>
    </x:row>
    <x:row r="874" ht="38" customHeight="1">
      <x:c r="A874" s="6" t="str">
        <x:v>1107003_4</x:v>
      </x:c>
      <x:c r="B874" s="6" t="str">
        <x:v>1107</x:v>
      </x:c>
      <x:c r="C874" s="6" t="str">
        <x:v>1107003</x:v>
      </x:c>
      <x:c r="D874" s="6" t="str"/>
      <x:c r="E874" s="6" t="n">
        <x:v>4</x:v>
      </x:c>
      <x:c r="F874" s="6" t="n">
        <x:v>3</x:v>
      </x:c>
      <x:c r="G874" s="6" t="n">
        <x:v>0</x:v>
      </x:c>
      <x:c r="H874" s="7" t="str"/>
      <x:c r="I874" s="7" t="str">
        <x:v>[{"id": "2", "num": 10000}, {"id": "110112", "num": 3}, {"id": "112012", "num": 3}]</x:v>
      </x:c>
      <x:c r="J874" s="6" t="str">
        <x:v>https://raw.githubusercontent.com/Mar-7th/StarRailRes/dbe8cdfcfb0bf657b9fe1cf92d5537f118ccb487/index_new/cn/character_skill_trees.json</x:v>
      </x:c>
    </x:row>
    <x:row r="875" ht="38" customHeight="1">
      <x:c r="A875" s="6" t="str">
        <x:v>1107003_5</x:v>
      </x:c>
      <x:c r="B875" s="6" t="str">
        <x:v>1107</x:v>
      </x:c>
      <x:c r="C875" s="6" t="str">
        <x:v>1107003</x:v>
      </x:c>
      <x:c r="D875" s="6" t="str"/>
      <x:c r="E875" s="6" t="n">
        <x:v>5</x:v>
      </x:c>
      <x:c r="F875" s="6" t="n">
        <x:v>4</x:v>
      </x:c>
      <x:c r="G875" s="6" t="n">
        <x:v>0</x:v>
      </x:c>
      <x:c r="H875" s="7" t="str"/>
      <x:c r="I875" s="7" t="str">
        <x:v>[{"id": "2", "num": 20000}, {"id": "110112", "num": 5}, {"id": "112012", "num": 4}]</x:v>
      </x:c>
      <x:c r="J875" s="6" t="str">
        <x:v>https://raw.githubusercontent.com/Mar-7th/StarRailRes/dbe8cdfcfb0bf657b9fe1cf92d5537f118ccb487/index_new/cn/character_skill_trees.json</x:v>
      </x:c>
    </x:row>
    <x:row r="876" ht="38" customHeight="1">
      <x:c r="A876" s="6" t="str">
        <x:v>1107003_6</x:v>
      </x:c>
      <x:c r="B876" s="6" t="str">
        <x:v>1107</x:v>
      </x:c>
      <x:c r="C876" s="6" t="str">
        <x:v>1107003</x:v>
      </x:c>
      <x:c r="D876" s="6" t="str"/>
      <x:c r="E876" s="6" t="n">
        <x:v>6</x:v>
      </x:c>
      <x:c r="F876" s="6" t="n">
        <x:v>4</x:v>
      </x:c>
      <x:c r="G876" s="6" t="n">
        <x:v>0</x:v>
      </x:c>
      <x:c r="H876" s="7" t="str"/>
      <x:c r="I876" s="7" t="str">
        <x:v>[{"id": "2", "num": 30000}, {"id": "110112", "num": 7}, {"id": "112012", "num": 6}]</x:v>
      </x:c>
      <x:c r="J876" s="6" t="str">
        <x:v>https://raw.githubusercontent.com/Mar-7th/StarRailRes/dbe8cdfcfb0bf657b9fe1cf92d5537f118ccb487/index_new/cn/character_skill_trees.json</x:v>
      </x:c>
    </x:row>
    <x:row r="877" ht="38" customHeight="1">
      <x:c r="A877" s="6" t="str">
        <x:v>1107003_7</x:v>
      </x:c>
      <x:c r="B877" s="6" t="str">
        <x:v>1107</x:v>
      </x:c>
      <x:c r="C877" s="6" t="str">
        <x:v>1107003</x:v>
      </x:c>
      <x:c r="D877" s="6" t="str"/>
      <x:c r="E877" s="6" t="n">
        <x:v>7</x:v>
      </x:c>
      <x:c r="F877" s="6" t="n">
        <x:v>5</x:v>
      </x:c>
      <x:c r="G877" s="6" t="n">
        <x:v>0</x:v>
      </x:c>
      <x:c r="H877" s="7" t="str"/>
      <x:c r="I877" s="7" t="str">
        <x:v>[{"id": "2", "num": 45000}, {"id": "110113", "num": 3}, {"id": "112013", "num": 3}]</x:v>
      </x:c>
      <x:c r="J877" s="6" t="str">
        <x:v>https://raw.githubusercontent.com/Mar-7th/StarRailRes/dbe8cdfcfb0bf657b9fe1cf92d5537f118ccb487/index_new/cn/character_skill_trees.json</x:v>
      </x:c>
    </x:row>
    <x:row r="878" ht="53" customHeight="1">
      <x:c r="A878" s="6" t="str">
        <x:v>1107003_8</x:v>
      </x:c>
      <x:c r="B878" s="6" t="str">
        <x:v>1107</x:v>
      </x:c>
      <x:c r="C878" s="6" t="str">
        <x:v>1107003</x:v>
      </x:c>
      <x:c r="D878" s="6" t="str"/>
      <x:c r="E878" s="6" t="n">
        <x:v>8</x:v>
      </x:c>
      <x:c r="F878" s="6" t="n">
        <x:v>5</x:v>
      </x:c>
      <x:c r="G878" s="6" t="n">
        <x:v>0</x:v>
      </x:c>
      <x:c r="H878" s="7" t="str"/>
      <x:c r="I878" s="7" t="str">
        <x:v>[{"id": "2", "num": 80000}, {"id": "110113", "num": 5}, {"id": "110502", "num": 1}, {"id": "112013", "num": 4}]</x:v>
      </x:c>
      <x:c r="J878" s="6" t="str">
        <x:v>https://raw.githubusercontent.com/Mar-7th/StarRailRes/dbe8cdfcfb0bf657b9fe1cf92d5537f118ccb487/index_new/cn/character_skill_trees.json</x:v>
      </x:c>
    </x:row>
    <x:row r="879" ht="53" customHeight="1">
      <x:c r="A879" s="6" t="str">
        <x:v>1107003_9</x:v>
      </x:c>
      <x:c r="B879" s="6" t="str">
        <x:v>1107</x:v>
      </x:c>
      <x:c r="C879" s="6" t="str">
        <x:v>1107003</x:v>
      </x:c>
      <x:c r="D879" s="6" t="str"/>
      <x:c r="E879" s="6" t="n">
        <x:v>9</x:v>
      </x:c>
      <x:c r="F879" s="6" t="n">
        <x:v>6</x:v>
      </x:c>
      <x:c r="G879" s="6" t="n">
        <x:v>0</x:v>
      </x:c>
      <x:c r="H879" s="7" t="str"/>
      <x:c r="I879" s="7" t="str">
        <x:v>[{"id": "2", "num": 160000}, {"id": "110113", "num": 8}, {"id": "241", "num": 1}, {"id": "110502", "num": 1}]</x:v>
      </x:c>
      <x:c r="J879" s="6" t="str">
        <x:v>https://raw.githubusercontent.com/Mar-7th/StarRailRes/dbe8cdfcfb0bf657b9fe1cf92d5537f118ccb487/index_new/cn/character_skill_trees.json</x:v>
      </x:c>
    </x:row>
    <x:row r="880" ht="53" customHeight="1">
      <x:c r="A880" s="6" t="str">
        <x:v>1107003_10</x:v>
      </x:c>
      <x:c r="B880" s="6" t="str">
        <x:v>1107</x:v>
      </x:c>
      <x:c r="C880" s="6" t="str">
        <x:v>1107003</x:v>
      </x:c>
      <x:c r="D880" s="6" t="str"/>
      <x:c r="E880" s="6" t="n">
        <x:v>10</x:v>
      </x:c>
      <x:c r="F880" s="6" t="n">
        <x:v>6</x:v>
      </x:c>
      <x:c r="G880" s="6" t="n">
        <x:v>0</x:v>
      </x:c>
      <x:c r="H880" s="7" t="str"/>
      <x:c r="I880" s="7" t="str">
        <x:v>[{"id": "2", "num": 300000}, {"id": "110113", "num": 14}, {"id": "241", "num": 1}, {"id": "110502", "num": 1}]</x:v>
      </x:c>
      <x:c r="J880" s="6" t="str">
        <x:v>https://raw.githubusercontent.com/Mar-7th/StarRailRes/dbe8cdfcfb0bf657b9fe1cf92d5537f118ccb487/index_new/cn/character_skill_trees.json</x:v>
      </x:c>
    </x:row>
    <x:row r="881" ht="20" customHeight="1">
      <x:c r="A881" s="6" t="str">
        <x:v>1107004_1</x:v>
      </x:c>
      <x:c r="B881" s="6" t="str">
        <x:v>1107</x:v>
      </x:c>
      <x:c r="C881" s="6" t="str">
        <x:v>1107004</x:v>
      </x:c>
      <x:c r="D881" s="6" t="str"/>
      <x:c r="E881" s="6" t="n">
        <x:v>1</x:v>
      </x:c>
      <x:c r="F881" s="6" t="n">
        <x:v>0</x:v>
      </x:c>
      <x:c r="G881" s="6" t="n">
        <x:v>0</x:v>
      </x:c>
      <x:c r="H881" s="7" t="str"/>
      <x:c r="I881" s="7" t="str">
        <x:v>[]</x:v>
      </x:c>
      <x:c r="J881" s="6" t="str">
        <x:v>https://raw.githubusercontent.com/Mar-7th/StarRailRes/dbe8cdfcfb0bf657b9fe1cf92d5537f118ccb487/index_new/cn/character_skill_trees.json</x:v>
      </x:c>
    </x:row>
    <x:row r="882" ht="38" customHeight="1">
      <x:c r="A882" s="6" t="str">
        <x:v>1107004_2</x:v>
      </x:c>
      <x:c r="B882" s="6" t="str">
        <x:v>1107</x:v>
      </x:c>
      <x:c r="C882" s="6" t="str">
        <x:v>1107004</x:v>
      </x:c>
      <x:c r="D882" s="6" t="str"/>
      <x:c r="E882" s="6" t="n">
        <x:v>2</x:v>
      </x:c>
      <x:c r="F882" s="6" t="n">
        <x:v>1</x:v>
      </x:c>
      <x:c r="G882" s="6" t="n">
        <x:v>0</x:v>
      </x:c>
      <x:c r="H882" s="7" t="str"/>
      <x:c r="I882" s="7" t="str">
        <x:v>[{"id": "2", "num": 2500}, {"id": "112011", "num": 3}]</x:v>
      </x:c>
      <x:c r="J882" s="6" t="str">
        <x:v>https://raw.githubusercontent.com/Mar-7th/StarRailRes/dbe8cdfcfb0bf657b9fe1cf92d5537f118ccb487/index_new/cn/character_skill_trees.json</x:v>
      </x:c>
    </x:row>
    <x:row r="883" ht="38" customHeight="1">
      <x:c r="A883" s="6" t="str">
        <x:v>1107004_3</x:v>
      </x:c>
      <x:c r="B883" s="6" t="str">
        <x:v>1107</x:v>
      </x:c>
      <x:c r="C883" s="6" t="str">
        <x:v>1107004</x:v>
      </x:c>
      <x:c r="D883" s="6" t="str"/>
      <x:c r="E883" s="6" t="n">
        <x:v>3</x:v>
      </x:c>
      <x:c r="F883" s="6" t="n">
        <x:v>2</x:v>
      </x:c>
      <x:c r="G883" s="6" t="n">
        <x:v>0</x:v>
      </x:c>
      <x:c r="H883" s="7" t="str"/>
      <x:c r="I883" s="7" t="str">
        <x:v>[{"id": "2", "num": 5000}, {"id": "110111", "num": 3}, {"id": "112011", "num": 6}]</x:v>
      </x:c>
      <x:c r="J883" s="6" t="str">
        <x:v>https://raw.githubusercontent.com/Mar-7th/StarRailRes/dbe8cdfcfb0bf657b9fe1cf92d5537f118ccb487/index_new/cn/character_skill_trees.json</x:v>
      </x:c>
    </x:row>
    <x:row r="884" ht="38" customHeight="1">
      <x:c r="A884" s="6" t="str">
        <x:v>1107004_4</x:v>
      </x:c>
      <x:c r="B884" s="6" t="str">
        <x:v>1107</x:v>
      </x:c>
      <x:c r="C884" s="6" t="str">
        <x:v>1107004</x:v>
      </x:c>
      <x:c r="D884" s="6" t="str"/>
      <x:c r="E884" s="6" t="n">
        <x:v>4</x:v>
      </x:c>
      <x:c r="F884" s="6" t="n">
        <x:v>3</x:v>
      </x:c>
      <x:c r="G884" s="6" t="n">
        <x:v>0</x:v>
      </x:c>
      <x:c r="H884" s="7" t="str"/>
      <x:c r="I884" s="7" t="str">
        <x:v>[{"id": "2", "num": 10000}, {"id": "110112", "num": 3}, {"id": "112012", "num": 3}]</x:v>
      </x:c>
      <x:c r="J884" s="6" t="str">
        <x:v>https://raw.githubusercontent.com/Mar-7th/StarRailRes/dbe8cdfcfb0bf657b9fe1cf92d5537f118ccb487/index_new/cn/character_skill_trees.json</x:v>
      </x:c>
    </x:row>
    <x:row r="885" ht="38" customHeight="1">
      <x:c r="A885" s="6" t="str">
        <x:v>1107004_5</x:v>
      </x:c>
      <x:c r="B885" s="6" t="str">
        <x:v>1107</x:v>
      </x:c>
      <x:c r="C885" s="6" t="str">
        <x:v>1107004</x:v>
      </x:c>
      <x:c r="D885" s="6" t="str"/>
      <x:c r="E885" s="6" t="n">
        <x:v>5</x:v>
      </x:c>
      <x:c r="F885" s="6" t="n">
        <x:v>4</x:v>
      </x:c>
      <x:c r="G885" s="6" t="n">
        <x:v>0</x:v>
      </x:c>
      <x:c r="H885" s="7" t="str"/>
      <x:c r="I885" s="7" t="str">
        <x:v>[{"id": "2", "num": 20000}, {"id": "110112", "num": 5}, {"id": "112012", "num": 4}]</x:v>
      </x:c>
      <x:c r="J885" s="6" t="str">
        <x:v>https://raw.githubusercontent.com/Mar-7th/StarRailRes/dbe8cdfcfb0bf657b9fe1cf92d5537f118ccb487/index_new/cn/character_skill_trees.json</x:v>
      </x:c>
    </x:row>
    <x:row r="886" ht="38" customHeight="1">
      <x:c r="A886" s="6" t="str">
        <x:v>1107004_6</x:v>
      </x:c>
      <x:c r="B886" s="6" t="str">
        <x:v>1107</x:v>
      </x:c>
      <x:c r="C886" s="6" t="str">
        <x:v>1107004</x:v>
      </x:c>
      <x:c r="D886" s="6" t="str"/>
      <x:c r="E886" s="6" t="n">
        <x:v>6</x:v>
      </x:c>
      <x:c r="F886" s="6" t="n">
        <x:v>4</x:v>
      </x:c>
      <x:c r="G886" s="6" t="n">
        <x:v>0</x:v>
      </x:c>
      <x:c r="H886" s="7" t="str"/>
      <x:c r="I886" s="7" t="str">
        <x:v>[{"id": "2", "num": 30000}, {"id": "110112", "num": 7}, {"id": "112012", "num": 6}]</x:v>
      </x:c>
      <x:c r="J886" s="6" t="str">
        <x:v>https://raw.githubusercontent.com/Mar-7th/StarRailRes/dbe8cdfcfb0bf657b9fe1cf92d5537f118ccb487/index_new/cn/character_skill_trees.json</x:v>
      </x:c>
    </x:row>
    <x:row r="887" ht="38" customHeight="1">
      <x:c r="A887" s="6" t="str">
        <x:v>1107004_7</x:v>
      </x:c>
      <x:c r="B887" s="6" t="str">
        <x:v>1107</x:v>
      </x:c>
      <x:c r="C887" s="6" t="str">
        <x:v>1107004</x:v>
      </x:c>
      <x:c r="D887" s="6" t="str"/>
      <x:c r="E887" s="6" t="n">
        <x:v>7</x:v>
      </x:c>
      <x:c r="F887" s="6" t="n">
        <x:v>5</x:v>
      </x:c>
      <x:c r="G887" s="6" t="n">
        <x:v>0</x:v>
      </x:c>
      <x:c r="H887" s="7" t="str"/>
      <x:c r="I887" s="7" t="str">
        <x:v>[{"id": "2", "num": 45000}, {"id": "110113", "num": 3}, {"id": "112013", "num": 3}]</x:v>
      </x:c>
      <x:c r="J887" s="6" t="str">
        <x:v>https://raw.githubusercontent.com/Mar-7th/StarRailRes/dbe8cdfcfb0bf657b9fe1cf92d5537f118ccb487/index_new/cn/character_skill_trees.json</x:v>
      </x:c>
    </x:row>
    <x:row r="888" ht="53" customHeight="1">
      <x:c r="A888" s="6" t="str">
        <x:v>1107004_8</x:v>
      </x:c>
      <x:c r="B888" s="6" t="str">
        <x:v>1107</x:v>
      </x:c>
      <x:c r="C888" s="6" t="str">
        <x:v>1107004</x:v>
      </x:c>
      <x:c r="D888" s="6" t="str"/>
      <x:c r="E888" s="6" t="n">
        <x:v>8</x:v>
      </x:c>
      <x:c r="F888" s="6" t="n">
        <x:v>5</x:v>
      </x:c>
      <x:c r="G888" s="6" t="n">
        <x:v>0</x:v>
      </x:c>
      <x:c r="H888" s="7" t="str"/>
      <x:c r="I888" s="7" t="str">
        <x:v>[{"id": "2", "num": 80000}, {"id": "110113", "num": 5}, {"id": "110502", "num": 1}, {"id": "112013", "num": 4}]</x:v>
      </x:c>
      <x:c r="J888" s="6" t="str">
        <x:v>https://raw.githubusercontent.com/Mar-7th/StarRailRes/dbe8cdfcfb0bf657b9fe1cf92d5537f118ccb487/index_new/cn/character_skill_trees.json</x:v>
      </x:c>
    </x:row>
    <x:row r="889" ht="53" customHeight="1">
      <x:c r="A889" s="6" t="str">
        <x:v>1107004_9</x:v>
      </x:c>
      <x:c r="B889" s="6" t="str">
        <x:v>1107</x:v>
      </x:c>
      <x:c r="C889" s="6" t="str">
        <x:v>1107004</x:v>
      </x:c>
      <x:c r="D889" s="6" t="str"/>
      <x:c r="E889" s="6" t="n">
        <x:v>9</x:v>
      </x:c>
      <x:c r="F889" s="6" t="n">
        <x:v>6</x:v>
      </x:c>
      <x:c r="G889" s="6" t="n">
        <x:v>0</x:v>
      </x:c>
      <x:c r="H889" s="7" t="str"/>
      <x:c r="I889" s="7" t="str">
        <x:v>[{"id": "2", "num": 160000}, {"id": "110113", "num": 8}, {"id": "241", "num": 1}, {"id": "110502", "num": 1}]</x:v>
      </x:c>
      <x:c r="J889" s="6" t="str">
        <x:v>https://raw.githubusercontent.com/Mar-7th/StarRailRes/dbe8cdfcfb0bf657b9fe1cf92d5537f118ccb487/index_new/cn/character_skill_trees.json</x:v>
      </x:c>
    </x:row>
    <x:row r="890" ht="53" customHeight="1">
      <x:c r="A890" s="6" t="str">
        <x:v>1107004_10</x:v>
      </x:c>
      <x:c r="B890" s="6" t="str">
        <x:v>1107</x:v>
      </x:c>
      <x:c r="C890" s="6" t="str">
        <x:v>1107004</x:v>
      </x:c>
      <x:c r="D890" s="6" t="str"/>
      <x:c r="E890" s="6" t="n">
        <x:v>10</x:v>
      </x:c>
      <x:c r="F890" s="6" t="n">
        <x:v>6</x:v>
      </x:c>
      <x:c r="G890" s="6" t="n">
        <x:v>0</x:v>
      </x:c>
      <x:c r="H890" s="7" t="str"/>
      <x:c r="I890" s="7" t="str">
        <x:v>[{"id": "2", "num": 300000}, {"id": "110113", "num": 14}, {"id": "241", "num": 1}, {"id": "110502", "num": 1}]</x:v>
      </x:c>
      <x:c r="J890" s="6" t="str">
        <x:v>https://raw.githubusercontent.com/Mar-7th/StarRailRes/dbe8cdfcfb0bf657b9fe1cf92d5537f118ccb487/index_new/cn/character_skill_trees.json</x:v>
      </x:c>
    </x:row>
    <x:row r="891" ht="20" customHeight="1">
      <x:c r="A891" s="6" t="str">
        <x:v>1107007_1</x:v>
      </x:c>
      <x:c r="B891" s="6" t="str">
        <x:v>1107</x:v>
      </x:c>
      <x:c r="C891" s="6" t="str">
        <x:v>1107007</x:v>
      </x:c>
      <x:c r="D891" s="6" t="str"/>
      <x:c r="E891" s="6" t="n">
        <x:v>1</x:v>
      </x:c>
      <x:c r="F891" s="6" t="n">
        <x:v>0</x:v>
      </x:c>
      <x:c r="G891" s="6" t="n">
        <x:v>0</x:v>
      </x:c>
      <x:c r="H891" s="7" t="str"/>
      <x:c r="I891" s="7" t="str">
        <x:v>[]</x:v>
      </x:c>
      <x:c r="J891" s="6" t="str">
        <x:v>https://raw.githubusercontent.com/Mar-7th/StarRailRes/dbe8cdfcfb0bf657b9fe1cf92d5537f118ccb487/index_new/cn/character_skill_trees.json</x:v>
      </x:c>
    </x:row>
    <x:row r="892" ht="38" customHeight="1">
      <x:c r="A892" s="6" t="str">
        <x:v>1107101_1</x:v>
      </x:c>
      <x:c r="B892" s="6" t="str">
        <x:v>1107</x:v>
      </x:c>
      <x:c r="C892" s="6" t="str">
        <x:v>1107101</x:v>
      </x:c>
      <x:c r="D892" s="6" t="str">
        <x:v>家人</x:v>
      </x:c>
      <x:c r="E892" s="6" t="n">
        <x:v>1</x:v>
      </x:c>
      <x:c r="F892" s="6" t="n">
        <x:v>2</x:v>
      </x:c>
      <x:c r="G892" s="6" t="n">
        <x:v>0</x:v>
      </x:c>
      <x:c r="H892" s="7" t="str">
        <x:v>受到攻击时有#1[i]%的固定概率解除自身1个负面效果。</x:v>
      </x:c>
      <x:c r="I892" s="7" t="str">
        <x:v>[{"id": "2", "num": 5000}, {"id": "110111", "num": 3}, {"id": "110502", "num": 1}]</x:v>
      </x:c>
      <x:c r="J892" s="6" t="str">
        <x:v>https://raw.githubusercontent.com/Mar-7th/StarRailRes/dbe8cdfcfb0bf657b9fe1cf92d5537f118ccb487/index_new/cn/character_skill_trees.json</x:v>
      </x:c>
    </x:row>
    <x:row r="893" ht="53" customHeight="1">
      <x:c r="A893" s="6" t="str">
        <x:v>1107102_1</x:v>
      </x:c>
      <x:c r="B893" s="6" t="str">
        <x:v>1107</x:v>
      </x:c>
      <x:c r="C893" s="6" t="str">
        <x:v>1107102</x:v>
      </x:c>
      <x:c r="D893" s="6" t="str">
        <x:v>守护</x:v>
      </x:c>
      <x:c r="E893" s="6" t="n">
        <x:v>1</x:v>
      </x:c>
      <x:c r="F893" s="6" t="n">
        <x:v>4</x:v>
      </x:c>
      <x:c r="G893" s="6" t="n">
        <x:v>0</x:v>
      </x:c>
      <x:c r="H893" s="7" t="str">
        <x:v>抵抗控制类负面状态的概率提高#1[i]%。</x:v>
      </x:c>
      <x:c r="I893" s="7" t="str">
        <x:v>[{"id": "2", "num": 20000}, {"id": "110112", "num": 5}, {"id": "241", "num": 1}, {"id": "110502", "num": 1}]</x:v>
      </x:c>
      <x:c r="J893" s="6" t="str">
        <x:v>https://raw.githubusercontent.com/Mar-7th/StarRailRes/dbe8cdfcfb0bf657b9fe1cf92d5537f118ccb487/index_new/cn/character_skill_trees.json</x:v>
      </x:c>
    </x:row>
    <x:row r="894" ht="53" customHeight="1">
      <x:c r="A894" s="6" t="str">
        <x:v>1107103_1</x:v>
      </x:c>
      <x:c r="B894" s="6" t="str">
        <x:v>1107</x:v>
      </x:c>
      <x:c r="C894" s="6" t="str">
        <x:v>1107103</x:v>
      </x:c>
      <x:c r="D894" s="6" t="str">
        <x:v>复仇</x:v>
      </x:c>
      <x:c r="E894" s="6" t="n">
        <x:v>1</x:v>
      </x:c>
      <x:c r="F894" s="6" t="n">
        <x:v>6</x:v>
      </x:c>
      <x:c r="G894" s="6" t="n">
        <x:v>0</x:v>
      </x:c>
      <x:c r="H894" s="7" t="str">
        <x:v>史瓦罗的反击造成的伤害提高#1[i]%。</x:v>
      </x:c>
      <x:c r="I894" s="7" t="str">
        <x:v>[{"id": "2", "num": 160000}, {"id": "110113", "num": 8}, {"id": "241", "num": 1}, {"id": "110502", "num": 1}]</x:v>
      </x:c>
      <x:c r="J894" s="6" t="str">
        <x:v>https://raw.githubusercontent.com/Mar-7th/StarRailRes/dbe8cdfcfb0bf657b9fe1cf92d5537f118ccb487/index_new/cn/character_skill_trees.json</x:v>
      </x:c>
    </x:row>
    <x:row r="895" ht="38" customHeight="1">
      <x:c r="A895" s="6" t="str">
        <x:v>1107201_1</x:v>
      </x:c>
      <x:c r="B895" s="6" t="str">
        <x:v>1107</x:v>
      </x:c>
      <x:c r="C895" s="6" t="str">
        <x:v>1107201</x:v>
      </x:c>
      <x:c r="D895" s="6" t="str">
        <x:v>攻击强化</x:v>
      </x:c>
      <x:c r="E895" s="6" t="n">
        <x:v>1</x:v>
      </x:c>
      <x:c r="F895" s="6" t="n">
        <x:v>0</x:v>
      </x:c>
      <x:c r="G895" s="6" t="n">
        <x:v>1</x:v>
      </x:c>
      <x:c r="H895" s="7" t="str"/>
      <x:c r="I895" s="7" t="str">
        <x:v>[{"id": "2", "num": 2500}, {"id": "112011", "num": 2}]</x:v>
      </x:c>
      <x:c r="J895" s="6" t="str">
        <x:v>https://raw.githubusercontent.com/Mar-7th/StarRailRes/dbe8cdfcfb0bf657b9fe1cf92d5537f118ccb487/index_new/cn/character_skill_trees.json</x:v>
      </x:c>
    </x:row>
    <x:row r="896" ht="38" customHeight="1">
      <x:c r="A896" s="6" t="str">
        <x:v>1107202_1</x:v>
      </x:c>
      <x:c r="B896" s="6" t="str">
        <x:v>1107</x:v>
      </x:c>
      <x:c r="C896" s="6" t="str">
        <x:v>1107202</x:v>
      </x:c>
      <x:c r="D896" s="6" t="str">
        <x:v>伤害强化•物理</x:v>
      </x:c>
      <x:c r="E896" s="6" t="n">
        <x:v>1</x:v>
      </x:c>
      <x:c r="F896" s="6" t="n">
        <x:v>2</x:v>
      </x:c>
      <x:c r="G896" s="6" t="n">
        <x:v>0</x:v>
      </x:c>
      <x:c r="H896" s="7" t="str"/>
      <x:c r="I896" s="7" t="str">
        <x:v>[{"id": "2", "num": 5000}, {"id": "110111", "num": 3}, {"id": "112011", "num": 6}]</x:v>
      </x:c>
      <x:c r="J896" s="6" t="str">
        <x:v>https://raw.githubusercontent.com/Mar-7th/StarRailRes/dbe8cdfcfb0bf657b9fe1cf92d5537f118ccb487/index_new/cn/character_skill_trees.json</x:v>
      </x:c>
    </x:row>
    <x:row r="897" ht="38" customHeight="1">
      <x:c r="A897" s="6" t="str">
        <x:v>1107203_1</x:v>
      </x:c>
      <x:c r="B897" s="6" t="str">
        <x:v>1107</x:v>
      </x:c>
      <x:c r="C897" s="6" t="str">
        <x:v>1107203</x:v>
      </x:c>
      <x:c r="D897" s="6" t="str">
        <x:v>攻击强化</x:v>
      </x:c>
      <x:c r="E897" s="6" t="n">
        <x:v>1</x:v>
      </x:c>
      <x:c r="F897" s="6" t="n">
        <x:v>3</x:v>
      </x:c>
      <x:c r="G897" s="6" t="n">
        <x:v>0</x:v>
      </x:c>
      <x:c r="H897" s="7" t="str"/>
      <x:c r="I897" s="7" t="str">
        <x:v>[{"id": "2", "num": 10000}, {"id": "110112", "num": 3}, {"id": "112012", "num": 3}]</x:v>
      </x:c>
      <x:c r="J897" s="6" t="str">
        <x:v>https://raw.githubusercontent.com/Mar-7th/StarRailRes/dbe8cdfcfb0bf657b9fe1cf92d5537f118ccb487/index_new/cn/character_skill_trees.json</x:v>
      </x:c>
    </x:row>
    <x:row r="898" ht="38" customHeight="1">
      <x:c r="A898" s="6" t="str">
        <x:v>1107204_1</x:v>
      </x:c>
      <x:c r="B898" s="6" t="str">
        <x:v>1107</x:v>
      </x:c>
      <x:c r="C898" s="6" t="str">
        <x:v>1107204</x:v>
      </x:c>
      <x:c r="D898" s="6" t="str">
        <x:v>生命强化</x:v>
      </x:c>
      <x:c r="E898" s="6" t="n">
        <x:v>1</x:v>
      </x:c>
      <x:c r="F898" s="6" t="n">
        <x:v>3</x:v>
      </x:c>
      <x:c r="G898" s="6" t="n">
        <x:v>0</x:v>
      </x:c>
      <x:c r="H898" s="7" t="str"/>
      <x:c r="I898" s="7" t="str">
        <x:v>[{"id": "2", "num": 10000}, {"id": "110112", "num": 3}, {"id": "112012", "num": 3}]</x:v>
      </x:c>
      <x:c r="J898" s="6" t="str">
        <x:v>https://raw.githubusercontent.com/Mar-7th/StarRailRes/dbe8cdfcfb0bf657b9fe1cf92d5537f118ccb487/index_new/cn/character_skill_trees.json</x:v>
      </x:c>
    </x:row>
    <x:row r="899" ht="38" customHeight="1">
      <x:c r="A899" s="6" t="str">
        <x:v>1107205_1</x:v>
      </x:c>
      <x:c r="B899" s="6" t="str">
        <x:v>1107</x:v>
      </x:c>
      <x:c r="C899" s="6" t="str">
        <x:v>1107205</x:v>
      </x:c>
      <x:c r="D899" s="6" t="str">
        <x:v>攻击强化</x:v>
      </x:c>
      <x:c r="E899" s="6" t="n">
        <x:v>1</x:v>
      </x:c>
      <x:c r="F899" s="6" t="n">
        <x:v>4</x:v>
      </x:c>
      <x:c r="G899" s="6" t="n">
        <x:v>0</x:v>
      </x:c>
      <x:c r="H899" s="7" t="str"/>
      <x:c r="I899" s="7" t="str">
        <x:v>[{"id": "2", "num": 20000}, {"id": "110112", "num": 5}, {"id": "112012", "num": 4}]</x:v>
      </x:c>
      <x:c r="J899" s="6" t="str">
        <x:v>https://raw.githubusercontent.com/Mar-7th/StarRailRes/dbe8cdfcfb0bf657b9fe1cf92d5537f118ccb487/index_new/cn/character_skill_trees.json</x:v>
      </x:c>
    </x:row>
    <x:row r="900" ht="38" customHeight="1">
      <x:c r="A900" s="6" t="str">
        <x:v>1107206_1</x:v>
      </x:c>
      <x:c r="B900" s="6" t="str">
        <x:v>1107</x:v>
      </x:c>
      <x:c r="C900" s="6" t="str">
        <x:v>1107206</x:v>
      </x:c>
      <x:c r="D900" s="6" t="str">
        <x:v>伤害强化•物理</x:v>
      </x:c>
      <x:c r="E900" s="6" t="n">
        <x:v>1</x:v>
      </x:c>
      <x:c r="F900" s="6" t="n">
        <x:v>5</x:v>
      </x:c>
      <x:c r="G900" s="6" t="n">
        <x:v>0</x:v>
      </x:c>
      <x:c r="H900" s="7" t="str"/>
      <x:c r="I900" s="7" t="str">
        <x:v>[{"id": "2", "num": 45000}, {"id": "110113", "num": 3}, {"id": "112013", "num": 3}]</x:v>
      </x:c>
      <x:c r="J900" s="6" t="str">
        <x:v>https://raw.githubusercontent.com/Mar-7th/StarRailRes/dbe8cdfcfb0bf657b9fe1cf92d5537f118ccb487/index_new/cn/character_skill_trees.json</x:v>
      </x:c>
    </x:row>
    <x:row r="901" ht="38" customHeight="1">
      <x:c r="A901" s="6" t="str">
        <x:v>1107207_1</x:v>
      </x:c>
      <x:c r="B901" s="6" t="str">
        <x:v>1107</x:v>
      </x:c>
      <x:c r="C901" s="6" t="str">
        <x:v>1107207</x:v>
      </x:c>
      <x:c r="D901" s="6" t="str">
        <x:v>攻击强化</x:v>
      </x:c>
      <x:c r="E901" s="6" t="n">
        <x:v>1</x:v>
      </x:c>
      <x:c r="F901" s="6" t="n">
        <x:v>5</x:v>
      </x:c>
      <x:c r="G901" s="6" t="n">
        <x:v>0</x:v>
      </x:c>
      <x:c r="H901" s="7" t="str"/>
      <x:c r="I901" s="7" t="str">
        <x:v>[{"id": "2", "num": 45000}, {"id": "110113", "num": 3}, {"id": "112013", "num": 3}]</x:v>
      </x:c>
      <x:c r="J901" s="6" t="str">
        <x:v>https://raw.githubusercontent.com/Mar-7th/StarRailRes/dbe8cdfcfb0bf657b9fe1cf92d5537f118ccb487/index_new/cn/character_skill_trees.json</x:v>
      </x:c>
    </x:row>
    <x:row r="902" ht="38" customHeight="1">
      <x:c r="A902" s="6" t="str">
        <x:v>1107208_1</x:v>
      </x:c>
      <x:c r="B902" s="6" t="str">
        <x:v>1107</x:v>
      </x:c>
      <x:c r="C902" s="6" t="str">
        <x:v>1107208</x:v>
      </x:c>
      <x:c r="D902" s="6" t="str">
        <x:v>生命强化</x:v>
      </x:c>
      <x:c r="E902" s="6" t="n">
        <x:v>1</x:v>
      </x:c>
      <x:c r="F902" s="6" t="n">
        <x:v>6</x:v>
      </x:c>
      <x:c r="G902" s="6" t="n">
        <x:v>0</x:v>
      </x:c>
      <x:c r="H902" s="7" t="str"/>
      <x:c r="I902" s="7" t="str">
        <x:v>[{"id": "2", "num": 160000}, {"id": "110113", "num": 8}, {"id": "112013", "num": 8}]</x:v>
      </x:c>
      <x:c r="J902" s="6" t="str">
        <x:v>https://raw.githubusercontent.com/Mar-7th/StarRailRes/dbe8cdfcfb0bf657b9fe1cf92d5537f118ccb487/index_new/cn/character_skill_trees.json</x:v>
      </x:c>
    </x:row>
    <x:row r="903" ht="38" customHeight="1">
      <x:c r="A903" s="6" t="str">
        <x:v>1107209_1</x:v>
      </x:c>
      <x:c r="B903" s="6" t="str">
        <x:v>1107</x:v>
      </x:c>
      <x:c r="C903" s="6" t="str">
        <x:v>1107209</x:v>
      </x:c>
      <x:c r="D903" s="6" t="str">
        <x:v>伤害强化•物理</x:v>
      </x:c>
      <x:c r="E903" s="6" t="n">
        <x:v>1</x:v>
      </x:c>
      <x:c r="F903" s="6" t="n">
        <x:v>0</x:v>
      </x:c>
      <x:c r="G903" s="6" t="n">
        <x:v>75</x:v>
      </x:c>
      <x:c r="H903" s="7" t="str"/>
      <x:c r="I903" s="7" t="str">
        <x:v>[{"id": "2", "num": 160000}, {"id": "110113", "num": 8}, {"id": "112013", "num": 8}]</x:v>
      </x:c>
      <x:c r="J903" s="6" t="str">
        <x:v>https://raw.githubusercontent.com/Mar-7th/StarRailRes/dbe8cdfcfb0bf657b9fe1cf92d5537f118ccb487/index_new/cn/character_skill_trees.json</x:v>
      </x:c>
    </x:row>
    <x:row r="904" ht="38" customHeight="1">
      <x:c r="A904" s="6" t="str">
        <x:v>1107210_1</x:v>
      </x:c>
      <x:c r="B904" s="6" t="str">
        <x:v>1107</x:v>
      </x:c>
      <x:c r="C904" s="6" t="str">
        <x:v>1107210</x:v>
      </x:c>
      <x:c r="D904" s="6" t="str">
        <x:v>攻击强化</x:v>
      </x:c>
      <x:c r="E904" s="6" t="n">
        <x:v>1</x:v>
      </x:c>
      <x:c r="F904" s="6" t="n">
        <x:v>0</x:v>
      </x:c>
      <x:c r="G904" s="6" t="n">
        <x:v>80</x:v>
      </x:c>
      <x:c r="H904" s="7" t="str"/>
      <x:c r="I904" s="7" t="str">
        <x:v>[{"id": "2", "num": 160000}, {"id": "110113", "num": 8}, {"id": "112013", "num": 8}]</x:v>
      </x:c>
      <x:c r="J904" s="6" t="str">
        <x:v>https://raw.githubusercontent.com/Mar-7th/StarRailRes/dbe8cdfcfb0bf657b9fe1cf92d5537f118ccb487/index_new/cn/character_skill_trees.json</x:v>
      </x:c>
    </x:row>
    <x:row r="905" ht="20" customHeight="1">
      <x:c r="A905" s="6" t="str">
        <x:v>1108001_1</x:v>
      </x:c>
      <x:c r="B905" s="6" t="str">
        <x:v>1108</x:v>
      </x:c>
      <x:c r="C905" s="6" t="str">
        <x:v>1108001</x:v>
      </x:c>
      <x:c r="D905" s="6" t="str"/>
      <x:c r="E905" s="6" t="n">
        <x:v>1</x:v>
      </x:c>
      <x:c r="F905" s="6" t="n">
        <x:v>0</x:v>
      </x:c>
      <x:c r="G905" s="6" t="n">
        <x:v>0</x:v>
      </x:c>
      <x:c r="H905" s="7" t="str"/>
      <x:c r="I905" s="7" t="str">
        <x:v>[]</x:v>
      </x:c>
      <x:c r="J905" s="6" t="str">
        <x:v>https://raw.githubusercontent.com/Mar-7th/StarRailRes/dbe8cdfcfb0bf657b9fe1cf92d5537f118ccb487/index_new/cn/character_skill_trees.json</x:v>
      </x:c>
    </x:row>
    <x:row r="906" ht="38" customHeight="1">
      <x:c r="A906" s="6" t="str">
        <x:v>1108001_2</x:v>
      </x:c>
      <x:c r="B906" s="6" t="str">
        <x:v>1108</x:v>
      </x:c>
      <x:c r="C906" s="6" t="str">
        <x:v>1108001</x:v>
      </x:c>
      <x:c r="D906" s="6" t="str"/>
      <x:c r="E906" s="6" t="n">
        <x:v>2</x:v>
      </x:c>
      <x:c r="F906" s="6" t="n">
        <x:v>2</x:v>
      </x:c>
      <x:c r="G906" s="6" t="n">
        <x:v>0</x:v>
      </x:c>
      <x:c r="H906" s="7" t="str"/>
      <x:c r="I906" s="7" t="str">
        <x:v>[{"id": "2", "num": 4000}, {"id": "110151", "num": 2}, {"id": "112011", "num": 4}]</x:v>
      </x:c>
      <x:c r="J906" s="6" t="str">
        <x:v>https://raw.githubusercontent.com/Mar-7th/StarRailRes/dbe8cdfcfb0bf657b9fe1cf92d5537f118ccb487/index_new/cn/character_skill_trees.json</x:v>
      </x:c>
    </x:row>
    <x:row r="907" ht="38" customHeight="1">
      <x:c r="A907" s="6" t="str">
        <x:v>1108001_3</x:v>
      </x:c>
      <x:c r="B907" s="6" t="str">
        <x:v>1108</x:v>
      </x:c>
      <x:c r="C907" s="6" t="str">
        <x:v>1108001</x:v>
      </x:c>
      <x:c r="D907" s="6" t="str"/>
      <x:c r="E907" s="6" t="n">
        <x:v>3</x:v>
      </x:c>
      <x:c r="F907" s="6" t="n">
        <x:v>3</x:v>
      </x:c>
      <x:c r="G907" s="6" t="n">
        <x:v>0</x:v>
      </x:c>
      <x:c r="H907" s="7" t="str"/>
      <x:c r="I907" s="7" t="str">
        <x:v>[{"id": "2", "num": 8000}, {"id": "110152", "num": 2}, {"id": "112012", "num": 2}]</x:v>
      </x:c>
      <x:c r="J907" s="6" t="str">
        <x:v>https://raw.githubusercontent.com/Mar-7th/StarRailRes/dbe8cdfcfb0bf657b9fe1cf92d5537f118ccb487/index_new/cn/character_skill_trees.json</x:v>
      </x:c>
    </x:row>
    <x:row r="908" ht="38" customHeight="1">
      <x:c r="A908" s="6" t="str">
        <x:v>1108001_4</x:v>
      </x:c>
      <x:c r="B908" s="6" t="str">
        <x:v>1108</x:v>
      </x:c>
      <x:c r="C908" s="6" t="str">
        <x:v>1108001</x:v>
      </x:c>
      <x:c r="D908" s="6" t="str"/>
      <x:c r="E908" s="6" t="n">
        <x:v>4</x:v>
      </x:c>
      <x:c r="F908" s="6" t="n">
        <x:v>4</x:v>
      </x:c>
      <x:c r="G908" s="6" t="n">
        <x:v>0</x:v>
      </x:c>
      <x:c r="H908" s="7" t="str"/>
      <x:c r="I908" s="7" t="str">
        <x:v>[{"id": "2", "num": 16000}, {"id": "110152", "num": 4}, {"id": "112012", "num": 3}]</x:v>
      </x:c>
      <x:c r="J908" s="6" t="str">
        <x:v>https://raw.githubusercontent.com/Mar-7th/StarRailRes/dbe8cdfcfb0bf657b9fe1cf92d5537f118ccb487/index_new/cn/character_skill_trees.json</x:v>
      </x:c>
    </x:row>
    <x:row r="909" ht="38" customHeight="1">
      <x:c r="A909" s="6" t="str">
        <x:v>1108001_5</x:v>
      </x:c>
      <x:c r="B909" s="6" t="str">
        <x:v>1108</x:v>
      </x:c>
      <x:c r="C909" s="6" t="str">
        <x:v>1108001</x:v>
      </x:c>
      <x:c r="D909" s="6" t="str"/>
      <x:c r="E909" s="6" t="n">
        <x:v>5</x:v>
      </x:c>
      <x:c r="F909" s="6" t="n">
        <x:v>5</x:v>
      </x:c>
      <x:c r="G909" s="6" t="n">
        <x:v>0</x:v>
      </x:c>
      <x:c r="H909" s="7" t="str"/>
      <x:c r="I909" s="7" t="str">
        <x:v>[{"id": "2", "num": 36000}, {"id": "110153", "num": 2}, {"id": "112013", "num": 2}]</x:v>
      </x:c>
      <x:c r="J909" s="6" t="str">
        <x:v>https://raw.githubusercontent.com/Mar-7th/StarRailRes/dbe8cdfcfb0bf657b9fe1cf92d5537f118ccb487/index_new/cn/character_skill_trees.json</x:v>
      </x:c>
    </x:row>
    <x:row r="910" ht="38" customHeight="1">
      <x:c r="A910" s="6" t="str">
        <x:v>1108001_6</x:v>
      </x:c>
      <x:c r="B910" s="6" t="str">
        <x:v>1108</x:v>
      </x:c>
      <x:c r="C910" s="6" t="str">
        <x:v>1108001</x:v>
      </x:c>
      <x:c r="D910" s="6" t="str"/>
      <x:c r="E910" s="6" t="n">
        <x:v>6</x:v>
      </x:c>
      <x:c r="F910" s="6" t="n">
        <x:v>6</x:v>
      </x:c>
      <x:c r="G910" s="6" t="n">
        <x:v>0</x:v>
      </x:c>
      <x:c r="H910" s="7" t="str"/>
      <x:c r="I910" s="7" t="str">
        <x:v>[{"id": "2", "num": 128000}, {"id": "110153", "num": 6}, {"id": "112013", "num": 3}]</x:v>
      </x:c>
      <x:c r="J910" s="6" t="str">
        <x:v>https://raw.githubusercontent.com/Mar-7th/StarRailRes/dbe8cdfcfb0bf657b9fe1cf92d5537f118ccb487/index_new/cn/character_skill_trees.json</x:v>
      </x:c>
    </x:row>
    <x:row r="911" ht="20" customHeight="1">
      <x:c r="A911" s="6" t="str">
        <x:v>1108002_1</x:v>
      </x:c>
      <x:c r="B911" s="6" t="str">
        <x:v>1108</x:v>
      </x:c>
      <x:c r="C911" s="6" t="str">
        <x:v>1108002</x:v>
      </x:c>
      <x:c r="D911" s="6" t="str"/>
      <x:c r="E911" s="6" t="n">
        <x:v>1</x:v>
      </x:c>
      <x:c r="F911" s="6" t="n">
        <x:v>0</x:v>
      </x:c>
      <x:c r="G911" s="6" t="n">
        <x:v>0</x:v>
      </x:c>
      <x:c r="H911" s="7" t="str"/>
      <x:c r="I911" s="7" t="str">
        <x:v>[]</x:v>
      </x:c>
      <x:c r="J911" s="6" t="str">
        <x:v>https://raw.githubusercontent.com/Mar-7th/StarRailRes/dbe8cdfcfb0bf657b9fe1cf92d5537f118ccb487/index_new/cn/character_skill_trees.json</x:v>
      </x:c>
    </x:row>
    <x:row r="912" ht="38" customHeight="1">
      <x:c r="A912" s="6" t="str">
        <x:v>1108002_2</x:v>
      </x:c>
      <x:c r="B912" s="6" t="str">
        <x:v>1108</x:v>
      </x:c>
      <x:c r="C912" s="6" t="str">
        <x:v>1108002</x:v>
      </x:c>
      <x:c r="D912" s="6" t="str"/>
      <x:c r="E912" s="6" t="n">
        <x:v>2</x:v>
      </x:c>
      <x:c r="F912" s="6" t="n">
        <x:v>1</x:v>
      </x:c>
      <x:c r="G912" s="6" t="n">
        <x:v>0</x:v>
      </x:c>
      <x:c r="H912" s="7" t="str"/>
      <x:c r="I912" s="7" t="str">
        <x:v>[{"id": "2", "num": 2000}, {"id": "112011", "num": 2}]</x:v>
      </x:c>
      <x:c r="J912" s="6" t="str">
        <x:v>https://raw.githubusercontent.com/Mar-7th/StarRailRes/dbe8cdfcfb0bf657b9fe1cf92d5537f118ccb487/index_new/cn/character_skill_trees.json</x:v>
      </x:c>
    </x:row>
    <x:row r="913" ht="38" customHeight="1">
      <x:c r="A913" s="6" t="str">
        <x:v>1108002_3</x:v>
      </x:c>
      <x:c r="B913" s="6" t="str">
        <x:v>1108</x:v>
      </x:c>
      <x:c r="C913" s="6" t="str">
        <x:v>1108002</x:v>
      </x:c>
      <x:c r="D913" s="6" t="str"/>
      <x:c r="E913" s="6" t="n">
        <x:v>3</x:v>
      </x:c>
      <x:c r="F913" s="6" t="n">
        <x:v>2</x:v>
      </x:c>
      <x:c r="G913" s="6" t="n">
        <x:v>0</x:v>
      </x:c>
      <x:c r="H913" s="7" t="str"/>
      <x:c r="I913" s="7" t="str">
        <x:v>[{"id": "2", "num": 4000}, {"id": "110151", "num": 2}, {"id": "112011", "num": 4}]</x:v>
      </x:c>
      <x:c r="J913" s="6" t="str">
        <x:v>https://raw.githubusercontent.com/Mar-7th/StarRailRes/dbe8cdfcfb0bf657b9fe1cf92d5537f118ccb487/index_new/cn/character_skill_trees.json</x:v>
      </x:c>
    </x:row>
    <x:row r="914" ht="38" customHeight="1">
      <x:c r="A914" s="6" t="str">
        <x:v>1108002_4</x:v>
      </x:c>
      <x:c r="B914" s="6" t="str">
        <x:v>1108</x:v>
      </x:c>
      <x:c r="C914" s="6" t="str">
        <x:v>1108002</x:v>
      </x:c>
      <x:c r="D914" s="6" t="str"/>
      <x:c r="E914" s="6" t="n">
        <x:v>4</x:v>
      </x:c>
      <x:c r="F914" s="6" t="n">
        <x:v>3</x:v>
      </x:c>
      <x:c r="G914" s="6" t="n">
        <x:v>0</x:v>
      </x:c>
      <x:c r="H914" s="7" t="str"/>
      <x:c r="I914" s="7" t="str">
        <x:v>[{"id": "2", "num": 8000}, {"id": "110152", "num": 2}, {"id": "112012", "num": 2}]</x:v>
      </x:c>
      <x:c r="J914" s="6" t="str">
        <x:v>https://raw.githubusercontent.com/Mar-7th/StarRailRes/dbe8cdfcfb0bf657b9fe1cf92d5537f118ccb487/index_new/cn/character_skill_trees.json</x:v>
      </x:c>
    </x:row>
    <x:row r="915" ht="38" customHeight="1">
      <x:c r="A915" s="6" t="str">
        <x:v>1108002_5</x:v>
      </x:c>
      <x:c r="B915" s="6" t="str">
        <x:v>1108</x:v>
      </x:c>
      <x:c r="C915" s="6" t="str">
        <x:v>1108002</x:v>
      </x:c>
      <x:c r="D915" s="6" t="str"/>
      <x:c r="E915" s="6" t="n">
        <x:v>5</x:v>
      </x:c>
      <x:c r="F915" s="6" t="n">
        <x:v>4</x:v>
      </x:c>
      <x:c r="G915" s="6" t="n">
        <x:v>0</x:v>
      </x:c>
      <x:c r="H915" s="7" t="str"/>
      <x:c r="I915" s="7" t="str">
        <x:v>[{"id": "2", "num": 16000}, {"id": "110152", "num": 4}, {"id": "112012", "num": 3}]</x:v>
      </x:c>
      <x:c r="J915" s="6" t="str">
        <x:v>https://raw.githubusercontent.com/Mar-7th/StarRailRes/dbe8cdfcfb0bf657b9fe1cf92d5537f118ccb487/index_new/cn/character_skill_trees.json</x:v>
      </x:c>
    </x:row>
    <x:row r="916" ht="38" customHeight="1">
      <x:c r="A916" s="6" t="str">
        <x:v>1108002_6</x:v>
      </x:c>
      <x:c r="B916" s="6" t="str">
        <x:v>1108</x:v>
      </x:c>
      <x:c r="C916" s="6" t="str">
        <x:v>1108002</x:v>
      </x:c>
      <x:c r="D916" s="6" t="str"/>
      <x:c r="E916" s="6" t="n">
        <x:v>6</x:v>
      </x:c>
      <x:c r="F916" s="6" t="n">
        <x:v>4</x:v>
      </x:c>
      <x:c r="G916" s="6" t="n">
        <x:v>0</x:v>
      </x:c>
      <x:c r="H916" s="7" t="str"/>
      <x:c r="I916" s="7" t="str">
        <x:v>[{"id": "2", "num": 24000}, {"id": "110152", "num": 6}, {"id": "112012", "num": 5}]</x:v>
      </x:c>
      <x:c r="J916" s="6" t="str">
        <x:v>https://raw.githubusercontent.com/Mar-7th/StarRailRes/dbe8cdfcfb0bf657b9fe1cf92d5537f118ccb487/index_new/cn/character_skill_trees.json</x:v>
      </x:c>
    </x:row>
    <x:row r="917" ht="38" customHeight="1">
      <x:c r="A917" s="6" t="str">
        <x:v>1108002_7</x:v>
      </x:c>
      <x:c r="B917" s="6" t="str">
        <x:v>1108</x:v>
      </x:c>
      <x:c r="C917" s="6" t="str">
        <x:v>1108002</x:v>
      </x:c>
      <x:c r="D917" s="6" t="str"/>
      <x:c r="E917" s="6" t="n">
        <x:v>7</x:v>
      </x:c>
      <x:c r="F917" s="6" t="n">
        <x:v>5</x:v>
      </x:c>
      <x:c r="G917" s="6" t="n">
        <x:v>0</x:v>
      </x:c>
      <x:c r="H917" s="7" t="str"/>
      <x:c r="I917" s="7" t="str">
        <x:v>[{"id": "2", "num": 36000}, {"id": "110153", "num": 2}, {"id": "112013", "num": 2}]</x:v>
      </x:c>
      <x:c r="J917" s="6" t="str">
        <x:v>https://raw.githubusercontent.com/Mar-7th/StarRailRes/dbe8cdfcfb0bf657b9fe1cf92d5537f118ccb487/index_new/cn/character_skill_trees.json</x:v>
      </x:c>
    </x:row>
    <x:row r="918" ht="53" customHeight="1">
      <x:c r="A918" s="6" t="str">
        <x:v>1108002_8</x:v>
      </x:c>
      <x:c r="B918" s="6" t="str">
        <x:v>1108</x:v>
      </x:c>
      <x:c r="C918" s="6" t="str">
        <x:v>1108002</x:v>
      </x:c>
      <x:c r="D918" s="6" t="str"/>
      <x:c r="E918" s="6" t="n">
        <x:v>8</x:v>
      </x:c>
      <x:c r="F918" s="6" t="n">
        <x:v>5</x:v>
      </x:c>
      <x:c r="G918" s="6" t="n">
        <x:v>0</x:v>
      </x:c>
      <x:c r="H918" s="7" t="str"/>
      <x:c r="I918" s="7" t="str">
        <x:v>[{"id": "2", "num": 64000}, {"id": "110153", "num": 4}, {"id": "110502", "num": 1}, {"id": "112013", "num": 3}]</x:v>
      </x:c>
      <x:c r="J918" s="6" t="str">
        <x:v>https://raw.githubusercontent.com/Mar-7th/StarRailRes/dbe8cdfcfb0bf657b9fe1cf92d5537f118ccb487/index_new/cn/character_skill_trees.json</x:v>
      </x:c>
    </x:row>
    <x:row r="919" ht="38" customHeight="1">
      <x:c r="A919" s="6" t="str">
        <x:v>1108002_9</x:v>
      </x:c>
      <x:c r="B919" s="6" t="str">
        <x:v>1108</x:v>
      </x:c>
      <x:c r="C919" s="6" t="str">
        <x:v>1108002</x:v>
      </x:c>
      <x:c r="D919" s="6" t="str"/>
      <x:c r="E919" s="6" t="n">
        <x:v>9</x:v>
      </x:c>
      <x:c r="F919" s="6" t="n">
        <x:v>6</x:v>
      </x:c>
      <x:c r="G919" s="6" t="n">
        <x:v>0</x:v>
      </x:c>
      <x:c r="H919" s="7" t="str"/>
      <x:c r="I919" s="7" t="str">
        <x:v>[{"id": "2", "num": 128000}, {"id": "110153", "num": 6}, {"id": "110502", "num": 1}]</x:v>
      </x:c>
      <x:c r="J919" s="6" t="str">
        <x:v>https://raw.githubusercontent.com/Mar-7th/StarRailRes/dbe8cdfcfb0bf657b9fe1cf92d5537f118ccb487/index_new/cn/character_skill_trees.json</x:v>
      </x:c>
    </x:row>
    <x:row r="920" ht="53" customHeight="1">
      <x:c r="A920" s="6" t="str">
        <x:v>1108002_10</x:v>
      </x:c>
      <x:c r="B920" s="6" t="str">
        <x:v>1108</x:v>
      </x:c>
      <x:c r="C920" s="6" t="str">
        <x:v>1108002</x:v>
      </x:c>
      <x:c r="D920" s="6" t="str"/>
      <x:c r="E920" s="6" t="n">
        <x:v>10</x:v>
      </x:c>
      <x:c r="F920" s="6" t="n">
        <x:v>6</x:v>
      </x:c>
      <x:c r="G920" s="6" t="n">
        <x:v>0</x:v>
      </x:c>
      <x:c r="H920" s="7" t="str"/>
      <x:c r="I920" s="7" t="str">
        <x:v>[{"id": "2", "num": 240000}, {"id": "110153", "num": 11}, {"id": "241", "num": 1}, {"id": "110502", "num": 1}]</x:v>
      </x:c>
      <x:c r="J920" s="6" t="str">
        <x:v>https://raw.githubusercontent.com/Mar-7th/StarRailRes/dbe8cdfcfb0bf657b9fe1cf92d5537f118ccb487/index_new/cn/character_skill_trees.json</x:v>
      </x:c>
    </x:row>
    <x:row r="921" ht="20" customHeight="1">
      <x:c r="A921" s="6" t="str">
        <x:v>1108003_1</x:v>
      </x:c>
      <x:c r="B921" s="6" t="str">
        <x:v>1108</x:v>
      </x:c>
      <x:c r="C921" s="6" t="str">
        <x:v>1108003</x:v>
      </x:c>
      <x:c r="D921" s="6" t="str"/>
      <x:c r="E921" s="6" t="n">
        <x:v>1</x:v>
      </x:c>
      <x:c r="F921" s="6" t="n">
        <x:v>0</x:v>
      </x:c>
      <x:c r="G921" s="6" t="n">
        <x:v>0</x:v>
      </x:c>
      <x:c r="H921" s="7" t="str"/>
      <x:c r="I921" s="7" t="str">
        <x:v>[]</x:v>
      </x:c>
      <x:c r="J921" s="6" t="str">
        <x:v>https://raw.githubusercontent.com/Mar-7th/StarRailRes/dbe8cdfcfb0bf657b9fe1cf92d5537f118ccb487/index_new/cn/character_skill_trees.json</x:v>
      </x:c>
    </x:row>
    <x:row r="922" ht="38" customHeight="1">
      <x:c r="A922" s="6" t="str">
        <x:v>1108003_2</x:v>
      </x:c>
      <x:c r="B922" s="6" t="str">
        <x:v>1108</x:v>
      </x:c>
      <x:c r="C922" s="6" t="str">
        <x:v>1108003</x:v>
      </x:c>
      <x:c r="D922" s="6" t="str"/>
      <x:c r="E922" s="6" t="n">
        <x:v>2</x:v>
      </x:c>
      <x:c r="F922" s="6" t="n">
        <x:v>1</x:v>
      </x:c>
      <x:c r="G922" s="6" t="n">
        <x:v>0</x:v>
      </x:c>
      <x:c r="H922" s="7" t="str"/>
      <x:c r="I922" s="7" t="str">
        <x:v>[{"id": "2", "num": 2000}, {"id": "112011", "num": 2}]</x:v>
      </x:c>
      <x:c r="J922" s="6" t="str">
        <x:v>https://raw.githubusercontent.com/Mar-7th/StarRailRes/dbe8cdfcfb0bf657b9fe1cf92d5537f118ccb487/index_new/cn/character_skill_trees.json</x:v>
      </x:c>
    </x:row>
    <x:row r="923" ht="38" customHeight="1">
      <x:c r="A923" s="6" t="str">
        <x:v>1108003_3</x:v>
      </x:c>
      <x:c r="B923" s="6" t="str">
        <x:v>1108</x:v>
      </x:c>
      <x:c r="C923" s="6" t="str">
        <x:v>1108003</x:v>
      </x:c>
      <x:c r="D923" s="6" t="str"/>
      <x:c r="E923" s="6" t="n">
        <x:v>3</x:v>
      </x:c>
      <x:c r="F923" s="6" t="n">
        <x:v>2</x:v>
      </x:c>
      <x:c r="G923" s="6" t="n">
        <x:v>0</x:v>
      </x:c>
      <x:c r="H923" s="7" t="str"/>
      <x:c r="I923" s="7" t="str">
        <x:v>[{"id": "2", "num": 4000}, {"id": "110151", "num": 2}, {"id": "112011", "num": 4}]</x:v>
      </x:c>
      <x:c r="J923" s="6" t="str">
        <x:v>https://raw.githubusercontent.com/Mar-7th/StarRailRes/dbe8cdfcfb0bf657b9fe1cf92d5537f118ccb487/index_new/cn/character_skill_trees.json</x:v>
      </x:c>
    </x:row>
    <x:row r="924" ht="38" customHeight="1">
      <x:c r="A924" s="6" t="str">
        <x:v>1108003_4</x:v>
      </x:c>
      <x:c r="B924" s="6" t="str">
        <x:v>1108</x:v>
      </x:c>
      <x:c r="C924" s="6" t="str">
        <x:v>1108003</x:v>
      </x:c>
      <x:c r="D924" s="6" t="str"/>
      <x:c r="E924" s="6" t="n">
        <x:v>4</x:v>
      </x:c>
      <x:c r="F924" s="6" t="n">
        <x:v>3</x:v>
      </x:c>
      <x:c r="G924" s="6" t="n">
        <x:v>0</x:v>
      </x:c>
      <x:c r="H924" s="7" t="str"/>
      <x:c r="I924" s="7" t="str">
        <x:v>[{"id": "2", "num": 8000}, {"id": "110152", "num": 2}, {"id": "112012", "num": 2}]</x:v>
      </x:c>
      <x:c r="J924" s="6" t="str">
        <x:v>https://raw.githubusercontent.com/Mar-7th/StarRailRes/dbe8cdfcfb0bf657b9fe1cf92d5537f118ccb487/index_new/cn/character_skill_trees.json</x:v>
      </x:c>
    </x:row>
    <x:row r="925" ht="38" customHeight="1">
      <x:c r="A925" s="6" t="str">
        <x:v>1108003_5</x:v>
      </x:c>
      <x:c r="B925" s="6" t="str">
        <x:v>1108</x:v>
      </x:c>
      <x:c r="C925" s="6" t="str">
        <x:v>1108003</x:v>
      </x:c>
      <x:c r="D925" s="6" t="str"/>
      <x:c r="E925" s="6" t="n">
        <x:v>5</x:v>
      </x:c>
      <x:c r="F925" s="6" t="n">
        <x:v>4</x:v>
      </x:c>
      <x:c r="G925" s="6" t="n">
        <x:v>0</x:v>
      </x:c>
      <x:c r="H925" s="7" t="str"/>
      <x:c r="I925" s="7" t="str">
        <x:v>[{"id": "2", "num": 16000}, {"id": "110152", "num": 4}, {"id": "112012", "num": 3}]</x:v>
      </x:c>
      <x:c r="J925" s="6" t="str">
        <x:v>https://raw.githubusercontent.com/Mar-7th/StarRailRes/dbe8cdfcfb0bf657b9fe1cf92d5537f118ccb487/index_new/cn/character_skill_trees.json</x:v>
      </x:c>
    </x:row>
    <x:row r="926" ht="38" customHeight="1">
      <x:c r="A926" s="6" t="str">
        <x:v>1108003_6</x:v>
      </x:c>
      <x:c r="B926" s="6" t="str">
        <x:v>1108</x:v>
      </x:c>
      <x:c r="C926" s="6" t="str">
        <x:v>1108003</x:v>
      </x:c>
      <x:c r="D926" s="6" t="str"/>
      <x:c r="E926" s="6" t="n">
        <x:v>6</x:v>
      </x:c>
      <x:c r="F926" s="6" t="n">
        <x:v>4</x:v>
      </x:c>
      <x:c r="G926" s="6" t="n">
        <x:v>0</x:v>
      </x:c>
      <x:c r="H926" s="7" t="str"/>
      <x:c r="I926" s="7" t="str">
        <x:v>[{"id": "2", "num": 24000}, {"id": "110152", "num": 6}, {"id": "112012", "num": 5}]</x:v>
      </x:c>
      <x:c r="J926" s="6" t="str">
        <x:v>https://raw.githubusercontent.com/Mar-7th/StarRailRes/dbe8cdfcfb0bf657b9fe1cf92d5537f118ccb487/index_new/cn/character_skill_trees.json</x:v>
      </x:c>
    </x:row>
    <x:row r="927" ht="38" customHeight="1">
      <x:c r="A927" s="6" t="str">
        <x:v>1108003_7</x:v>
      </x:c>
      <x:c r="B927" s="6" t="str">
        <x:v>1108</x:v>
      </x:c>
      <x:c r="C927" s="6" t="str">
        <x:v>1108003</x:v>
      </x:c>
      <x:c r="D927" s="6" t="str"/>
      <x:c r="E927" s="6" t="n">
        <x:v>7</x:v>
      </x:c>
      <x:c r="F927" s="6" t="n">
        <x:v>5</x:v>
      </x:c>
      <x:c r="G927" s="6" t="n">
        <x:v>0</x:v>
      </x:c>
      <x:c r="H927" s="7" t="str"/>
      <x:c r="I927" s="7" t="str">
        <x:v>[{"id": "2", "num": 36000}, {"id": "110153", "num": 2}, {"id": "112013", "num": 2}]</x:v>
      </x:c>
      <x:c r="J927" s="6" t="str">
        <x:v>https://raw.githubusercontent.com/Mar-7th/StarRailRes/dbe8cdfcfb0bf657b9fe1cf92d5537f118ccb487/index_new/cn/character_skill_trees.json</x:v>
      </x:c>
    </x:row>
    <x:row r="928" ht="53" customHeight="1">
      <x:c r="A928" s="6" t="str">
        <x:v>1108003_8</x:v>
      </x:c>
      <x:c r="B928" s="6" t="str">
        <x:v>1108</x:v>
      </x:c>
      <x:c r="C928" s="6" t="str">
        <x:v>1108003</x:v>
      </x:c>
      <x:c r="D928" s="6" t="str"/>
      <x:c r="E928" s="6" t="n">
        <x:v>8</x:v>
      </x:c>
      <x:c r="F928" s="6" t="n">
        <x:v>5</x:v>
      </x:c>
      <x:c r="G928" s="6" t="n">
        <x:v>0</x:v>
      </x:c>
      <x:c r="H928" s="7" t="str"/>
      <x:c r="I928" s="7" t="str">
        <x:v>[{"id": "2", "num": 64000}, {"id": "110153", "num": 4}, {"id": "110502", "num": 1}, {"id": "112013", "num": 3}]</x:v>
      </x:c>
      <x:c r="J928" s="6" t="str">
        <x:v>https://raw.githubusercontent.com/Mar-7th/StarRailRes/dbe8cdfcfb0bf657b9fe1cf92d5537f118ccb487/index_new/cn/character_skill_trees.json</x:v>
      </x:c>
    </x:row>
    <x:row r="929" ht="38" customHeight="1">
      <x:c r="A929" s="6" t="str">
        <x:v>1108003_9</x:v>
      </x:c>
      <x:c r="B929" s="6" t="str">
        <x:v>1108</x:v>
      </x:c>
      <x:c r="C929" s="6" t="str">
        <x:v>1108003</x:v>
      </x:c>
      <x:c r="D929" s="6" t="str"/>
      <x:c r="E929" s="6" t="n">
        <x:v>9</x:v>
      </x:c>
      <x:c r="F929" s="6" t="n">
        <x:v>6</x:v>
      </x:c>
      <x:c r="G929" s="6" t="n">
        <x:v>0</x:v>
      </x:c>
      <x:c r="H929" s="7" t="str"/>
      <x:c r="I929" s="7" t="str">
        <x:v>[{"id": "2", "num": 128000}, {"id": "110153", "num": 6}, {"id": "110502", "num": 1}]</x:v>
      </x:c>
      <x:c r="J929" s="6" t="str">
        <x:v>https://raw.githubusercontent.com/Mar-7th/StarRailRes/dbe8cdfcfb0bf657b9fe1cf92d5537f118ccb487/index_new/cn/character_skill_trees.json</x:v>
      </x:c>
    </x:row>
    <x:row r="930" ht="53" customHeight="1">
      <x:c r="A930" s="6" t="str">
        <x:v>1108003_10</x:v>
      </x:c>
      <x:c r="B930" s="6" t="str">
        <x:v>1108</x:v>
      </x:c>
      <x:c r="C930" s="6" t="str">
        <x:v>1108003</x:v>
      </x:c>
      <x:c r="D930" s="6" t="str"/>
      <x:c r="E930" s="6" t="n">
        <x:v>10</x:v>
      </x:c>
      <x:c r="F930" s="6" t="n">
        <x:v>6</x:v>
      </x:c>
      <x:c r="G930" s="6" t="n">
        <x:v>0</x:v>
      </x:c>
      <x:c r="H930" s="7" t="str"/>
      <x:c r="I930" s="7" t="str">
        <x:v>[{"id": "2", "num": 240000}, {"id": "110153", "num": 11}, {"id": "241", "num": 1}, {"id": "110502", "num": 1}]</x:v>
      </x:c>
      <x:c r="J930" s="6" t="str">
        <x:v>https://raw.githubusercontent.com/Mar-7th/StarRailRes/dbe8cdfcfb0bf657b9fe1cf92d5537f118ccb487/index_new/cn/character_skill_trees.json</x:v>
      </x:c>
    </x:row>
    <x:row r="931" ht="20" customHeight="1">
      <x:c r="A931" s="6" t="str">
        <x:v>1108004_1</x:v>
      </x:c>
      <x:c r="B931" s="6" t="str">
        <x:v>1108</x:v>
      </x:c>
      <x:c r="C931" s="6" t="str">
        <x:v>1108004</x:v>
      </x:c>
      <x:c r="D931" s="6" t="str"/>
      <x:c r="E931" s="6" t="n">
        <x:v>1</x:v>
      </x:c>
      <x:c r="F931" s="6" t="n">
        <x:v>0</x:v>
      </x:c>
      <x:c r="G931" s="6" t="n">
        <x:v>0</x:v>
      </x:c>
      <x:c r="H931" s="7" t="str"/>
      <x:c r="I931" s="7" t="str">
        <x:v>[]</x:v>
      </x:c>
      <x:c r="J931" s="6" t="str">
        <x:v>https://raw.githubusercontent.com/Mar-7th/StarRailRes/dbe8cdfcfb0bf657b9fe1cf92d5537f118ccb487/index_new/cn/character_skill_trees.json</x:v>
      </x:c>
    </x:row>
    <x:row r="932" ht="38" customHeight="1">
      <x:c r="A932" s="6" t="str">
        <x:v>1108004_2</x:v>
      </x:c>
      <x:c r="B932" s="6" t="str">
        <x:v>1108</x:v>
      </x:c>
      <x:c r="C932" s="6" t="str">
        <x:v>1108004</x:v>
      </x:c>
      <x:c r="D932" s="6" t="str"/>
      <x:c r="E932" s="6" t="n">
        <x:v>2</x:v>
      </x:c>
      <x:c r="F932" s="6" t="n">
        <x:v>1</x:v>
      </x:c>
      <x:c r="G932" s="6" t="n">
        <x:v>0</x:v>
      </x:c>
      <x:c r="H932" s="7" t="str"/>
      <x:c r="I932" s="7" t="str">
        <x:v>[{"id": "2", "num": 2000}, {"id": "112011", "num": 2}]</x:v>
      </x:c>
      <x:c r="J932" s="6" t="str">
        <x:v>https://raw.githubusercontent.com/Mar-7th/StarRailRes/dbe8cdfcfb0bf657b9fe1cf92d5537f118ccb487/index_new/cn/character_skill_trees.json</x:v>
      </x:c>
    </x:row>
    <x:row r="933" ht="38" customHeight="1">
      <x:c r="A933" s="6" t="str">
        <x:v>1108004_3</x:v>
      </x:c>
      <x:c r="B933" s="6" t="str">
        <x:v>1108</x:v>
      </x:c>
      <x:c r="C933" s="6" t="str">
        <x:v>1108004</x:v>
      </x:c>
      <x:c r="D933" s="6" t="str"/>
      <x:c r="E933" s="6" t="n">
        <x:v>3</x:v>
      </x:c>
      <x:c r="F933" s="6" t="n">
        <x:v>2</x:v>
      </x:c>
      <x:c r="G933" s="6" t="n">
        <x:v>0</x:v>
      </x:c>
      <x:c r="H933" s="7" t="str"/>
      <x:c r="I933" s="7" t="str">
        <x:v>[{"id": "2", "num": 4000}, {"id": "110151", "num": 2}, {"id": "112011", "num": 4}]</x:v>
      </x:c>
      <x:c r="J933" s="6" t="str">
        <x:v>https://raw.githubusercontent.com/Mar-7th/StarRailRes/dbe8cdfcfb0bf657b9fe1cf92d5537f118ccb487/index_new/cn/character_skill_trees.json</x:v>
      </x:c>
    </x:row>
    <x:row r="934" ht="38" customHeight="1">
      <x:c r="A934" s="6" t="str">
        <x:v>1108004_4</x:v>
      </x:c>
      <x:c r="B934" s="6" t="str">
        <x:v>1108</x:v>
      </x:c>
      <x:c r="C934" s="6" t="str">
        <x:v>1108004</x:v>
      </x:c>
      <x:c r="D934" s="6" t="str"/>
      <x:c r="E934" s="6" t="n">
        <x:v>4</x:v>
      </x:c>
      <x:c r="F934" s="6" t="n">
        <x:v>3</x:v>
      </x:c>
      <x:c r="G934" s="6" t="n">
        <x:v>0</x:v>
      </x:c>
      <x:c r="H934" s="7" t="str"/>
      <x:c r="I934" s="7" t="str">
        <x:v>[{"id": "2", "num": 8000}, {"id": "110152", "num": 2}, {"id": "112012", "num": 2}]</x:v>
      </x:c>
      <x:c r="J934" s="6" t="str">
        <x:v>https://raw.githubusercontent.com/Mar-7th/StarRailRes/dbe8cdfcfb0bf657b9fe1cf92d5537f118ccb487/index_new/cn/character_skill_trees.json</x:v>
      </x:c>
    </x:row>
    <x:row r="935" ht="38" customHeight="1">
      <x:c r="A935" s="6" t="str">
        <x:v>1108004_5</x:v>
      </x:c>
      <x:c r="B935" s="6" t="str">
        <x:v>1108</x:v>
      </x:c>
      <x:c r="C935" s="6" t="str">
        <x:v>1108004</x:v>
      </x:c>
      <x:c r="D935" s="6" t="str"/>
      <x:c r="E935" s="6" t="n">
        <x:v>5</x:v>
      </x:c>
      <x:c r="F935" s="6" t="n">
        <x:v>4</x:v>
      </x:c>
      <x:c r="G935" s="6" t="n">
        <x:v>0</x:v>
      </x:c>
      <x:c r="H935" s="7" t="str"/>
      <x:c r="I935" s="7" t="str">
        <x:v>[{"id": "2", "num": 16000}, {"id": "110152", "num": 4}, {"id": "112012", "num": 3}]</x:v>
      </x:c>
      <x:c r="J935" s="6" t="str">
        <x:v>https://raw.githubusercontent.com/Mar-7th/StarRailRes/dbe8cdfcfb0bf657b9fe1cf92d5537f118ccb487/index_new/cn/character_skill_trees.json</x:v>
      </x:c>
    </x:row>
    <x:row r="936" ht="38" customHeight="1">
      <x:c r="A936" s="6" t="str">
        <x:v>1108004_6</x:v>
      </x:c>
      <x:c r="B936" s="6" t="str">
        <x:v>1108</x:v>
      </x:c>
      <x:c r="C936" s="6" t="str">
        <x:v>1108004</x:v>
      </x:c>
      <x:c r="D936" s="6" t="str"/>
      <x:c r="E936" s="6" t="n">
        <x:v>6</x:v>
      </x:c>
      <x:c r="F936" s="6" t="n">
        <x:v>4</x:v>
      </x:c>
      <x:c r="G936" s="6" t="n">
        <x:v>0</x:v>
      </x:c>
      <x:c r="H936" s="7" t="str"/>
      <x:c r="I936" s="7" t="str">
        <x:v>[{"id": "2", "num": 24000}, {"id": "110152", "num": 6}, {"id": "112012", "num": 5}]</x:v>
      </x:c>
      <x:c r="J936" s="6" t="str">
        <x:v>https://raw.githubusercontent.com/Mar-7th/StarRailRes/dbe8cdfcfb0bf657b9fe1cf92d5537f118ccb487/index_new/cn/character_skill_trees.json</x:v>
      </x:c>
    </x:row>
    <x:row r="937" ht="38" customHeight="1">
      <x:c r="A937" s="6" t="str">
        <x:v>1108004_7</x:v>
      </x:c>
      <x:c r="B937" s="6" t="str">
        <x:v>1108</x:v>
      </x:c>
      <x:c r="C937" s="6" t="str">
        <x:v>1108004</x:v>
      </x:c>
      <x:c r="D937" s="6" t="str"/>
      <x:c r="E937" s="6" t="n">
        <x:v>7</x:v>
      </x:c>
      <x:c r="F937" s="6" t="n">
        <x:v>5</x:v>
      </x:c>
      <x:c r="G937" s="6" t="n">
        <x:v>0</x:v>
      </x:c>
      <x:c r="H937" s="7" t="str"/>
      <x:c r="I937" s="7" t="str">
        <x:v>[{"id": "2", "num": 36000}, {"id": "110153", "num": 2}, {"id": "112013", "num": 2}]</x:v>
      </x:c>
      <x:c r="J937" s="6" t="str">
        <x:v>https://raw.githubusercontent.com/Mar-7th/StarRailRes/dbe8cdfcfb0bf657b9fe1cf92d5537f118ccb487/index_new/cn/character_skill_trees.json</x:v>
      </x:c>
    </x:row>
    <x:row r="938" ht="53" customHeight="1">
      <x:c r="A938" s="6" t="str">
        <x:v>1108004_8</x:v>
      </x:c>
      <x:c r="B938" s="6" t="str">
        <x:v>1108</x:v>
      </x:c>
      <x:c r="C938" s="6" t="str">
        <x:v>1108004</x:v>
      </x:c>
      <x:c r="D938" s="6" t="str"/>
      <x:c r="E938" s="6" t="n">
        <x:v>8</x:v>
      </x:c>
      <x:c r="F938" s="6" t="n">
        <x:v>5</x:v>
      </x:c>
      <x:c r="G938" s="6" t="n">
        <x:v>0</x:v>
      </x:c>
      <x:c r="H938" s="7" t="str"/>
      <x:c r="I938" s="7" t="str">
        <x:v>[{"id": "2", "num": 64000}, {"id": "110153", "num": 4}, {"id": "110502", "num": 1}, {"id": "112013", "num": 3}]</x:v>
      </x:c>
      <x:c r="J938" s="6" t="str">
        <x:v>https://raw.githubusercontent.com/Mar-7th/StarRailRes/dbe8cdfcfb0bf657b9fe1cf92d5537f118ccb487/index_new/cn/character_skill_trees.json</x:v>
      </x:c>
    </x:row>
    <x:row r="939" ht="38" customHeight="1">
      <x:c r="A939" s="6" t="str">
        <x:v>1108004_9</x:v>
      </x:c>
      <x:c r="B939" s="6" t="str">
        <x:v>1108</x:v>
      </x:c>
      <x:c r="C939" s="6" t="str">
        <x:v>1108004</x:v>
      </x:c>
      <x:c r="D939" s="6" t="str"/>
      <x:c r="E939" s="6" t="n">
        <x:v>9</x:v>
      </x:c>
      <x:c r="F939" s="6" t="n">
        <x:v>6</x:v>
      </x:c>
      <x:c r="G939" s="6" t="n">
        <x:v>0</x:v>
      </x:c>
      <x:c r="H939" s="7" t="str"/>
      <x:c r="I939" s="7" t="str">
        <x:v>[{"id": "2", "num": 128000}, {"id": "110153", "num": 6}, {"id": "110502", "num": 1}]</x:v>
      </x:c>
      <x:c r="J939" s="6" t="str">
        <x:v>https://raw.githubusercontent.com/Mar-7th/StarRailRes/dbe8cdfcfb0bf657b9fe1cf92d5537f118ccb487/index_new/cn/character_skill_trees.json</x:v>
      </x:c>
    </x:row>
    <x:row r="940" ht="53" customHeight="1">
      <x:c r="A940" s="6" t="str">
        <x:v>1108004_10</x:v>
      </x:c>
      <x:c r="B940" s="6" t="str">
        <x:v>1108</x:v>
      </x:c>
      <x:c r="C940" s="6" t="str">
        <x:v>1108004</x:v>
      </x:c>
      <x:c r="D940" s="6" t="str"/>
      <x:c r="E940" s="6" t="n">
        <x:v>10</x:v>
      </x:c>
      <x:c r="F940" s="6" t="n">
        <x:v>6</x:v>
      </x:c>
      <x:c r="G940" s="6" t="n">
        <x:v>0</x:v>
      </x:c>
      <x:c r="H940" s="7" t="str"/>
      <x:c r="I940" s="7" t="str">
        <x:v>[{"id": "2", "num": 240000}, {"id": "110153", "num": 11}, {"id": "241", "num": 1}, {"id": "110502", "num": 1}]</x:v>
      </x:c>
      <x:c r="J940" s="6" t="str">
        <x:v>https://raw.githubusercontent.com/Mar-7th/StarRailRes/dbe8cdfcfb0bf657b9fe1cf92d5537f118ccb487/index_new/cn/character_skill_trees.json</x:v>
      </x:c>
    </x:row>
    <x:row r="941" ht="20" customHeight="1">
      <x:c r="A941" s="6" t="str">
        <x:v>1108007_1</x:v>
      </x:c>
      <x:c r="B941" s="6" t="str">
        <x:v>1108</x:v>
      </x:c>
      <x:c r="C941" s="6" t="str">
        <x:v>1108007</x:v>
      </x:c>
      <x:c r="D941" s="6" t="str"/>
      <x:c r="E941" s="6" t="n">
        <x:v>1</x:v>
      </x:c>
      <x:c r="F941" s="6" t="n">
        <x:v>0</x:v>
      </x:c>
      <x:c r="G941" s="6" t="n">
        <x:v>0</x:v>
      </x:c>
      <x:c r="H941" s="7" t="str"/>
      <x:c r="I941" s="7" t="str">
        <x:v>[]</x:v>
      </x:c>
      <x:c r="J941" s="6" t="str">
        <x:v>https://raw.githubusercontent.com/Mar-7th/StarRailRes/dbe8cdfcfb0bf657b9fe1cf92d5537f118ccb487/index_new/cn/character_skill_trees.json</x:v>
      </x:c>
    </x:row>
    <x:row r="942" ht="38" customHeight="1">
      <x:c r="A942" s="6" t="str">
        <x:v>1108101_1</x:v>
      </x:c>
      <x:c r="B942" s="6" t="str">
        <x:v>1108</x:v>
      </x:c>
      <x:c r="C942" s="6" t="str">
        <x:v>1108101</x:v>
      </x:c>
      <x:c r="D942" s="6" t="str">
        <x:v>圈套</x:v>
      </x:c>
      <x:c r="E942" s="6" t="n">
        <x:v>1</x:v>
      </x:c>
      <x:c r="F942" s="6" t="n">
        <x:v>2</x:v>
      </x:c>
      <x:c r="G942" s="6" t="n">
        <x:v>0</x:v>
      </x:c>
      <x:c r="H942" s="7" t="str">
        <x:v>天赋使敌方陷入风化状态的持续时间延长#1[i]回合。</x:v>
      </x:c>
      <x:c r="I942" s="7" t="str">
        <x:v>[{"id": "2", "num": 4000}, {"id": "110151", "num": 2}, {"id": "110502", "num": 1}]</x:v>
      </x:c>
      <x:c r="J942" s="6" t="str">
        <x:v>https://raw.githubusercontent.com/Mar-7th/StarRailRes/dbe8cdfcfb0bf657b9fe1cf92d5537f118ccb487/index_new/cn/character_skill_trees.json</x:v>
      </x:c>
    </x:row>
    <x:row r="943" ht="53" customHeight="1">
      <x:c r="A943" s="6" t="str">
        <x:v>1108102_1</x:v>
      </x:c>
      <x:c r="B943" s="6" t="str">
        <x:v>1108</x:v>
      </x:c>
      <x:c r="C943" s="6" t="str">
        <x:v>1108102</x:v>
      </x:c>
      <x:c r="D943" s="6" t="str">
        <x:v>后手</x:v>
      </x:c>
      <x:c r="E943" s="6" t="n">
        <x:v>1</x:v>
      </x:c>
      <x:c r="F943" s="6" t="n">
        <x:v>4</x:v>
      </x:c>
      <x:c r="G943" s="6" t="n">
        <x:v>0</x:v>
      </x:c>
      <x:c r="H943" s="7" t="str">
        <x:v>施放终结技时，额外恢复#1[i]点能量。</x:v>
      </x:c>
      <x:c r="I943" s="7" t="str">
        <x:v>[{"id": "2", "num": 16000}, {"id": "110152", "num": 4}, {"id": "241", "num": 1}, {"id": "110502", "num": 1}]</x:v>
      </x:c>
      <x:c r="J943" s="6" t="str">
        <x:v>https://raw.githubusercontent.com/Mar-7th/StarRailRes/dbe8cdfcfb0bf657b9fe1cf92d5537f118ccb487/index_new/cn/character_skill_trees.json</x:v>
      </x:c>
    </x:row>
    <x:row r="944" ht="53" customHeight="1">
      <x:c r="A944" s="6" t="str">
        <x:v>1108103_1</x:v>
      </x:c>
      <x:c r="B944" s="6" t="str">
        <x:v>1108</x:v>
      </x:c>
      <x:c r="C944" s="6" t="str">
        <x:v>1108103</x:v>
      </x:c>
      <x:c r="D944" s="6" t="str">
        <x:v>加料</x:v>
      </x:c>
      <x:c r="E944" s="6" t="n">
        <x:v>1</x:v>
      </x:c>
      <x:c r="F944" s="6" t="n">
        <x:v>6</x:v>
      </x:c>
      <x:c r="G944" s="6" t="n">
        <x:v>0</x:v>
      </x:c>
      <x:c r="H944" s="7" t="str">
        <x:v>风化状态下的敌方目标对桑博造成的伤害降低#1[i]%。</x:v>
      </x:c>
      <x:c r="I944" s="7" t="str">
        <x:v>[{"id": "2", "num": 128000}, {"id": "110153", "num": 6}, {"id": "241", "num": 1}, {"id": "110502", "num": 1}]</x:v>
      </x:c>
      <x:c r="J944" s="6" t="str">
        <x:v>https://raw.githubusercontent.com/Mar-7th/StarRailRes/dbe8cdfcfb0bf657b9fe1cf92d5537f118ccb487/index_new/cn/character_skill_trees.json</x:v>
      </x:c>
    </x:row>
    <x:row r="945" ht="38" customHeight="1">
      <x:c r="A945" s="6" t="str">
        <x:v>1108201_1</x:v>
      </x:c>
      <x:c r="B945" s="6" t="str">
        <x:v>1108</x:v>
      </x:c>
      <x:c r="C945" s="6" t="str">
        <x:v>1108201</x:v>
      </x:c>
      <x:c r="D945" s="6" t="str">
        <x:v>攻击强化</x:v>
      </x:c>
      <x:c r="E945" s="6" t="n">
        <x:v>1</x:v>
      </x:c>
      <x:c r="F945" s="6" t="n">
        <x:v>0</x:v>
      </x:c>
      <x:c r="G945" s="6" t="n">
        <x:v>1</x:v>
      </x:c>
      <x:c r="H945" s="7" t="str"/>
      <x:c r="I945" s="7" t="str">
        <x:v>[{"id": "2", "num": 2000}, {"id": "112011", "num": 2}]</x:v>
      </x:c>
      <x:c r="J945" s="6" t="str">
        <x:v>https://raw.githubusercontent.com/Mar-7th/StarRailRes/dbe8cdfcfb0bf657b9fe1cf92d5537f118ccb487/index_new/cn/character_skill_trees.json</x:v>
      </x:c>
    </x:row>
    <x:row r="946" ht="38" customHeight="1">
      <x:c r="A946" s="6" t="str">
        <x:v>1108202_1</x:v>
      </x:c>
      <x:c r="B946" s="6" t="str">
        <x:v>1108</x:v>
      </x:c>
      <x:c r="C946" s="6" t="str">
        <x:v>1108202</x:v>
      </x:c>
      <x:c r="D946" s="6" t="str">
        <x:v>效果命中强化</x:v>
      </x:c>
      <x:c r="E946" s="6" t="n">
        <x:v>1</x:v>
      </x:c>
      <x:c r="F946" s="6" t="n">
        <x:v>2</x:v>
      </x:c>
      <x:c r="G946" s="6" t="n">
        <x:v>0</x:v>
      </x:c>
      <x:c r="H946" s="7" t="str"/>
      <x:c r="I946" s="7" t="str">
        <x:v>[{"id": "2", "num": 4000}, {"id": "110151", "num": 2}, {"id": "112011", "num": 4}]</x:v>
      </x:c>
      <x:c r="J946" s="6" t="str">
        <x:v>https://raw.githubusercontent.com/Mar-7th/StarRailRes/dbe8cdfcfb0bf657b9fe1cf92d5537f118ccb487/index_new/cn/character_skill_trees.json</x:v>
      </x:c>
    </x:row>
    <x:row r="947" ht="38" customHeight="1">
      <x:c r="A947" s="6" t="str">
        <x:v>1108203_1</x:v>
      </x:c>
      <x:c r="B947" s="6" t="str">
        <x:v>1108</x:v>
      </x:c>
      <x:c r="C947" s="6" t="str">
        <x:v>1108203</x:v>
      </x:c>
      <x:c r="D947" s="6" t="str">
        <x:v>攻击强化</x:v>
      </x:c>
      <x:c r="E947" s="6" t="n">
        <x:v>1</x:v>
      </x:c>
      <x:c r="F947" s="6" t="n">
        <x:v>3</x:v>
      </x:c>
      <x:c r="G947" s="6" t="n">
        <x:v>0</x:v>
      </x:c>
      <x:c r="H947" s="7" t="str"/>
      <x:c r="I947" s="7" t="str">
        <x:v>[{"id": "2", "num": 8000}, {"id": "110152", "num": 2}, {"id": "112012", "num": 2}]</x:v>
      </x:c>
      <x:c r="J947" s="6" t="str">
        <x:v>https://raw.githubusercontent.com/Mar-7th/StarRailRes/dbe8cdfcfb0bf657b9fe1cf92d5537f118ccb487/index_new/cn/character_skill_trees.json</x:v>
      </x:c>
    </x:row>
    <x:row r="948" ht="38" customHeight="1">
      <x:c r="A948" s="6" t="str">
        <x:v>1108204_1</x:v>
      </x:c>
      <x:c r="B948" s="6" t="str">
        <x:v>1108</x:v>
      </x:c>
      <x:c r="C948" s="6" t="str">
        <x:v>1108204</x:v>
      </x:c>
      <x:c r="D948" s="6" t="str">
        <x:v>效果抵抗强化</x:v>
      </x:c>
      <x:c r="E948" s="6" t="n">
        <x:v>1</x:v>
      </x:c>
      <x:c r="F948" s="6" t="n">
        <x:v>3</x:v>
      </x:c>
      <x:c r="G948" s="6" t="n">
        <x:v>0</x:v>
      </x:c>
      <x:c r="H948" s="7" t="str"/>
      <x:c r="I948" s="7" t="str">
        <x:v>[{"id": "2", "num": 8000}, {"id": "110152", "num": 2}, {"id": "112012", "num": 2}]</x:v>
      </x:c>
      <x:c r="J948" s="6" t="str">
        <x:v>https://raw.githubusercontent.com/Mar-7th/StarRailRes/dbe8cdfcfb0bf657b9fe1cf92d5537f118ccb487/index_new/cn/character_skill_trees.json</x:v>
      </x:c>
    </x:row>
    <x:row r="949" ht="38" customHeight="1">
      <x:c r="A949" s="6" t="str">
        <x:v>1108205_1</x:v>
      </x:c>
      <x:c r="B949" s="6" t="str">
        <x:v>1108</x:v>
      </x:c>
      <x:c r="C949" s="6" t="str">
        <x:v>1108205</x:v>
      </x:c>
      <x:c r="D949" s="6" t="str">
        <x:v>攻击强化</x:v>
      </x:c>
      <x:c r="E949" s="6" t="n">
        <x:v>1</x:v>
      </x:c>
      <x:c r="F949" s="6" t="n">
        <x:v>4</x:v>
      </x:c>
      <x:c r="G949" s="6" t="n">
        <x:v>0</x:v>
      </x:c>
      <x:c r="H949" s="7" t="str"/>
      <x:c r="I949" s="7" t="str">
        <x:v>[{"id": "2", "num": 16000}, {"id": "110152", "num": 4}, {"id": "112012", "num": 3}]</x:v>
      </x:c>
      <x:c r="J949" s="6" t="str">
        <x:v>https://raw.githubusercontent.com/Mar-7th/StarRailRes/dbe8cdfcfb0bf657b9fe1cf92d5537f118ccb487/index_new/cn/character_skill_trees.json</x:v>
      </x:c>
    </x:row>
    <x:row r="950" ht="38" customHeight="1">
      <x:c r="A950" s="6" t="str">
        <x:v>1108206_1</x:v>
      </x:c>
      <x:c r="B950" s="6" t="str">
        <x:v>1108</x:v>
      </x:c>
      <x:c r="C950" s="6" t="str">
        <x:v>1108206</x:v>
      </x:c>
      <x:c r="D950" s="6" t="str">
        <x:v>效果命中强化</x:v>
      </x:c>
      <x:c r="E950" s="6" t="n">
        <x:v>1</x:v>
      </x:c>
      <x:c r="F950" s="6" t="n">
        <x:v>5</x:v>
      </x:c>
      <x:c r="G950" s="6" t="n">
        <x:v>0</x:v>
      </x:c>
      <x:c r="H950" s="7" t="str"/>
      <x:c r="I950" s="7" t="str">
        <x:v>[{"id": "2", "num": 36000}, {"id": "110153", "num": 2}, {"id": "112013", "num": 2}]</x:v>
      </x:c>
      <x:c r="J950" s="6" t="str">
        <x:v>https://raw.githubusercontent.com/Mar-7th/StarRailRes/dbe8cdfcfb0bf657b9fe1cf92d5537f118ccb487/index_new/cn/character_skill_trees.json</x:v>
      </x:c>
    </x:row>
    <x:row r="951" ht="38" customHeight="1">
      <x:c r="A951" s="6" t="str">
        <x:v>1108207_1</x:v>
      </x:c>
      <x:c r="B951" s="6" t="str">
        <x:v>1108</x:v>
      </x:c>
      <x:c r="C951" s="6" t="str">
        <x:v>1108207</x:v>
      </x:c>
      <x:c r="D951" s="6" t="str">
        <x:v>攻击强化</x:v>
      </x:c>
      <x:c r="E951" s="6" t="n">
        <x:v>1</x:v>
      </x:c>
      <x:c r="F951" s="6" t="n">
        <x:v>5</x:v>
      </x:c>
      <x:c r="G951" s="6" t="n">
        <x:v>0</x:v>
      </x:c>
      <x:c r="H951" s="7" t="str"/>
      <x:c r="I951" s="7" t="str">
        <x:v>[{"id": "2", "num": 36000}, {"id": "110153", "num": 2}, {"id": "112013", "num": 2}]</x:v>
      </x:c>
      <x:c r="J951" s="6" t="str">
        <x:v>https://raw.githubusercontent.com/Mar-7th/StarRailRes/dbe8cdfcfb0bf657b9fe1cf92d5537f118ccb487/index_new/cn/character_skill_trees.json</x:v>
      </x:c>
    </x:row>
    <x:row r="952" ht="38" customHeight="1">
      <x:c r="A952" s="6" t="str">
        <x:v>1108208_1</x:v>
      </x:c>
      <x:c r="B952" s="6" t="str">
        <x:v>1108</x:v>
      </x:c>
      <x:c r="C952" s="6" t="str">
        <x:v>1108208</x:v>
      </x:c>
      <x:c r="D952" s="6" t="str">
        <x:v>效果抵抗强化</x:v>
      </x:c>
      <x:c r="E952" s="6" t="n">
        <x:v>1</x:v>
      </x:c>
      <x:c r="F952" s="6" t="n">
        <x:v>6</x:v>
      </x:c>
      <x:c r="G952" s="6" t="n">
        <x:v>0</x:v>
      </x:c>
      <x:c r="H952" s="7" t="str"/>
      <x:c r="I952" s="7" t="str">
        <x:v>[{"id": "2", "num": 128000}, {"id": "110153", "num": 6}, {"id": "112013", "num": 6}]</x:v>
      </x:c>
      <x:c r="J952" s="6" t="str">
        <x:v>https://raw.githubusercontent.com/Mar-7th/StarRailRes/dbe8cdfcfb0bf657b9fe1cf92d5537f118ccb487/index_new/cn/character_skill_trees.json</x:v>
      </x:c>
    </x:row>
    <x:row r="953" ht="38" customHeight="1">
      <x:c r="A953" s="6" t="str">
        <x:v>1108209_1</x:v>
      </x:c>
      <x:c r="B953" s="6" t="str">
        <x:v>1108</x:v>
      </x:c>
      <x:c r="C953" s="6" t="str">
        <x:v>1108209</x:v>
      </x:c>
      <x:c r="D953" s="6" t="str">
        <x:v>效果命中强化</x:v>
      </x:c>
      <x:c r="E953" s="6" t="n">
        <x:v>1</x:v>
      </x:c>
      <x:c r="F953" s="6" t="n">
        <x:v>0</x:v>
      </x:c>
      <x:c r="G953" s="6" t="n">
        <x:v>75</x:v>
      </x:c>
      <x:c r="H953" s="7" t="str"/>
      <x:c r="I953" s="7" t="str">
        <x:v>[{"id": "2", "num": 128000}, {"id": "110153", "num": 6}, {"id": "112013", "num": 6}]</x:v>
      </x:c>
      <x:c r="J953" s="6" t="str">
        <x:v>https://raw.githubusercontent.com/Mar-7th/StarRailRes/dbe8cdfcfb0bf657b9fe1cf92d5537f118ccb487/index_new/cn/character_skill_trees.json</x:v>
      </x:c>
    </x:row>
    <x:row r="954" ht="38" customHeight="1">
      <x:c r="A954" s="6" t="str">
        <x:v>1108210_1</x:v>
      </x:c>
      <x:c r="B954" s="6" t="str">
        <x:v>1108</x:v>
      </x:c>
      <x:c r="C954" s="6" t="str">
        <x:v>1108210</x:v>
      </x:c>
      <x:c r="D954" s="6" t="str">
        <x:v>攻击强化</x:v>
      </x:c>
      <x:c r="E954" s="6" t="n">
        <x:v>1</x:v>
      </x:c>
      <x:c r="F954" s="6" t="n">
        <x:v>0</x:v>
      </x:c>
      <x:c r="G954" s="6" t="n">
        <x:v>80</x:v>
      </x:c>
      <x:c r="H954" s="7" t="str"/>
      <x:c r="I954" s="7" t="str">
        <x:v>[{"id": "2", "num": 128000}, {"id": "110153", "num": 6}, {"id": "112013", "num": 6}]</x:v>
      </x:c>
      <x:c r="J954" s="6" t="str">
        <x:v>https://raw.githubusercontent.com/Mar-7th/StarRailRes/dbe8cdfcfb0bf657b9fe1cf92d5537f118ccb487/index_new/cn/character_skill_trees.json</x:v>
      </x:c>
    </x:row>
    <x:row r="955" ht="20" customHeight="1">
      <x:c r="A955" s="6" t="str">
        <x:v>1109001_1</x:v>
      </x:c>
      <x:c r="B955" s="6" t="str">
        <x:v>1109</x:v>
      </x:c>
      <x:c r="C955" s="6" t="str">
        <x:v>1109001</x:v>
      </x:c>
      <x:c r="D955" s="6" t="str"/>
      <x:c r="E955" s="6" t="n">
        <x:v>1</x:v>
      </x:c>
      <x:c r="F955" s="6" t="n">
        <x:v>0</x:v>
      </x:c>
      <x:c r="G955" s="6" t="n">
        <x:v>0</x:v>
      </x:c>
      <x:c r="H955" s="7" t="str"/>
      <x:c r="I955" s="7" t="str">
        <x:v>[]</x:v>
      </x:c>
      <x:c r="J955" s="6" t="str">
        <x:v>https://raw.githubusercontent.com/Mar-7th/StarRailRes/dbe8cdfcfb0bf657b9fe1cf92d5537f118ccb487/index_new/cn/character_skill_trees.json</x:v>
      </x:c>
    </x:row>
    <x:row r="956" ht="38" customHeight="1">
      <x:c r="A956" s="6" t="str">
        <x:v>1109001_2</x:v>
      </x:c>
      <x:c r="B956" s="6" t="str">
        <x:v>1109</x:v>
      </x:c>
      <x:c r="C956" s="6" t="str">
        <x:v>1109001</x:v>
      </x:c>
      <x:c r="D956" s="6" t="str"/>
      <x:c r="E956" s="6" t="n">
        <x:v>2</x:v>
      </x:c>
      <x:c r="F956" s="6" t="n">
        <x:v>2</x:v>
      </x:c>
      <x:c r="G956" s="6" t="n">
        <x:v>0</x:v>
      </x:c>
      <x:c r="H956" s="7" t="str"/>
      <x:c r="I956" s="7" t="str">
        <x:v>[{"id": "2", "num": 4000}, {"id": "110111", "num": 2}, {"id": "112011", "num": 4}]</x:v>
      </x:c>
      <x:c r="J956" s="6" t="str">
        <x:v>https://raw.githubusercontent.com/Mar-7th/StarRailRes/dbe8cdfcfb0bf657b9fe1cf92d5537f118ccb487/index_new/cn/character_skill_trees.json</x:v>
      </x:c>
    </x:row>
    <x:row r="957" ht="38" customHeight="1">
      <x:c r="A957" s="6" t="str">
        <x:v>1109001_3</x:v>
      </x:c>
      <x:c r="B957" s="6" t="str">
        <x:v>1109</x:v>
      </x:c>
      <x:c r="C957" s="6" t="str">
        <x:v>1109001</x:v>
      </x:c>
      <x:c r="D957" s="6" t="str"/>
      <x:c r="E957" s="6" t="n">
        <x:v>3</x:v>
      </x:c>
      <x:c r="F957" s="6" t="n">
        <x:v>3</x:v>
      </x:c>
      <x:c r="G957" s="6" t="n">
        <x:v>0</x:v>
      </x:c>
      <x:c r="H957" s="7" t="str"/>
      <x:c r="I957" s="7" t="str">
        <x:v>[{"id": "2", "num": 8000}, {"id": "110112", "num": 2}, {"id": "112012", "num": 2}]</x:v>
      </x:c>
      <x:c r="J957" s="6" t="str">
        <x:v>https://raw.githubusercontent.com/Mar-7th/StarRailRes/dbe8cdfcfb0bf657b9fe1cf92d5537f118ccb487/index_new/cn/character_skill_trees.json</x:v>
      </x:c>
    </x:row>
    <x:row r="958" ht="38" customHeight="1">
      <x:c r="A958" s="6" t="str">
        <x:v>1109001_4</x:v>
      </x:c>
      <x:c r="B958" s="6" t="str">
        <x:v>1109</x:v>
      </x:c>
      <x:c r="C958" s="6" t="str">
        <x:v>1109001</x:v>
      </x:c>
      <x:c r="D958" s="6" t="str"/>
      <x:c r="E958" s="6" t="n">
        <x:v>4</x:v>
      </x:c>
      <x:c r="F958" s="6" t="n">
        <x:v>4</x:v>
      </x:c>
      <x:c r="G958" s="6" t="n">
        <x:v>0</x:v>
      </x:c>
      <x:c r="H958" s="7" t="str"/>
      <x:c r="I958" s="7" t="str">
        <x:v>[{"id": "2", "num": 16000}, {"id": "110112", "num": 4}, {"id": "112012", "num": 3}]</x:v>
      </x:c>
      <x:c r="J958" s="6" t="str">
        <x:v>https://raw.githubusercontent.com/Mar-7th/StarRailRes/dbe8cdfcfb0bf657b9fe1cf92d5537f118ccb487/index_new/cn/character_skill_trees.json</x:v>
      </x:c>
    </x:row>
    <x:row r="959" ht="38" customHeight="1">
      <x:c r="A959" s="6" t="str">
        <x:v>1109001_5</x:v>
      </x:c>
      <x:c r="B959" s="6" t="str">
        <x:v>1109</x:v>
      </x:c>
      <x:c r="C959" s="6" t="str">
        <x:v>1109001</x:v>
      </x:c>
      <x:c r="D959" s="6" t="str"/>
      <x:c r="E959" s="6" t="n">
        <x:v>5</x:v>
      </x:c>
      <x:c r="F959" s="6" t="n">
        <x:v>5</x:v>
      </x:c>
      <x:c r="G959" s="6" t="n">
        <x:v>0</x:v>
      </x:c>
      <x:c r="H959" s="7" t="str"/>
      <x:c r="I959" s="7" t="str">
        <x:v>[{"id": "2", "num": 36000}, {"id": "110113", "num": 2}, {"id": "112013", "num": 2}]</x:v>
      </x:c>
      <x:c r="J959" s="6" t="str">
        <x:v>https://raw.githubusercontent.com/Mar-7th/StarRailRes/dbe8cdfcfb0bf657b9fe1cf92d5537f118ccb487/index_new/cn/character_skill_trees.json</x:v>
      </x:c>
    </x:row>
    <x:row r="960" ht="38" customHeight="1">
      <x:c r="A960" s="6" t="str">
        <x:v>1109001_6</x:v>
      </x:c>
      <x:c r="B960" s="6" t="str">
        <x:v>1109</x:v>
      </x:c>
      <x:c r="C960" s="6" t="str">
        <x:v>1109001</x:v>
      </x:c>
      <x:c r="D960" s="6" t="str"/>
      <x:c r="E960" s="6" t="n">
        <x:v>6</x:v>
      </x:c>
      <x:c r="F960" s="6" t="n">
        <x:v>6</x:v>
      </x:c>
      <x:c r="G960" s="6" t="n">
        <x:v>0</x:v>
      </x:c>
      <x:c r="H960" s="7" t="str"/>
      <x:c r="I960" s="7" t="str">
        <x:v>[{"id": "2", "num": 128000}, {"id": "110113", "num": 6}, {"id": "112013", "num": 3}]</x:v>
      </x:c>
      <x:c r="J960" s="6" t="str">
        <x:v>https://raw.githubusercontent.com/Mar-7th/StarRailRes/dbe8cdfcfb0bf657b9fe1cf92d5537f118ccb487/index_new/cn/character_skill_trees.json</x:v>
      </x:c>
    </x:row>
    <x:row r="961" ht="20" customHeight="1">
      <x:c r="A961" s="6" t="str">
        <x:v>1109002_1</x:v>
      </x:c>
      <x:c r="B961" s="6" t="str">
        <x:v>1109</x:v>
      </x:c>
      <x:c r="C961" s="6" t="str">
        <x:v>1109002</x:v>
      </x:c>
      <x:c r="D961" s="6" t="str"/>
      <x:c r="E961" s="6" t="n">
        <x:v>1</x:v>
      </x:c>
      <x:c r="F961" s="6" t="n">
        <x:v>0</x:v>
      </x:c>
      <x:c r="G961" s="6" t="n">
        <x:v>0</x:v>
      </x:c>
      <x:c r="H961" s="7" t="str"/>
      <x:c r="I961" s="7" t="str">
        <x:v>[]</x:v>
      </x:c>
      <x:c r="J961" s="6" t="str">
        <x:v>https://raw.githubusercontent.com/Mar-7th/StarRailRes/dbe8cdfcfb0bf657b9fe1cf92d5537f118ccb487/index_new/cn/character_skill_trees.json</x:v>
      </x:c>
    </x:row>
    <x:row r="962" ht="38" customHeight="1">
      <x:c r="A962" s="6" t="str">
        <x:v>1109002_2</x:v>
      </x:c>
      <x:c r="B962" s="6" t="str">
        <x:v>1109</x:v>
      </x:c>
      <x:c r="C962" s="6" t="str">
        <x:v>1109002</x:v>
      </x:c>
      <x:c r="D962" s="6" t="str"/>
      <x:c r="E962" s="6" t="n">
        <x:v>2</x:v>
      </x:c>
      <x:c r="F962" s="6" t="n">
        <x:v>1</x:v>
      </x:c>
      <x:c r="G962" s="6" t="n">
        <x:v>0</x:v>
      </x:c>
      <x:c r="H962" s="7" t="str"/>
      <x:c r="I962" s="7" t="str">
        <x:v>[{"id": "2", "num": 2000}, {"id": "112011", "num": 2}]</x:v>
      </x:c>
      <x:c r="J962" s="6" t="str">
        <x:v>https://raw.githubusercontent.com/Mar-7th/StarRailRes/dbe8cdfcfb0bf657b9fe1cf92d5537f118ccb487/index_new/cn/character_skill_trees.json</x:v>
      </x:c>
    </x:row>
    <x:row r="963" ht="38" customHeight="1">
      <x:c r="A963" s="6" t="str">
        <x:v>1109002_3</x:v>
      </x:c>
      <x:c r="B963" s="6" t="str">
        <x:v>1109</x:v>
      </x:c>
      <x:c r="C963" s="6" t="str">
        <x:v>1109002</x:v>
      </x:c>
      <x:c r="D963" s="6" t="str"/>
      <x:c r="E963" s="6" t="n">
        <x:v>3</x:v>
      </x:c>
      <x:c r="F963" s="6" t="n">
        <x:v>2</x:v>
      </x:c>
      <x:c r="G963" s="6" t="n">
        <x:v>0</x:v>
      </x:c>
      <x:c r="H963" s="7" t="str"/>
      <x:c r="I963" s="7" t="str">
        <x:v>[{"id": "2", "num": 4000}, {"id": "110111", "num": 2}, {"id": "112011", "num": 4}]</x:v>
      </x:c>
      <x:c r="J963" s="6" t="str">
        <x:v>https://raw.githubusercontent.com/Mar-7th/StarRailRes/dbe8cdfcfb0bf657b9fe1cf92d5537f118ccb487/index_new/cn/character_skill_trees.json</x:v>
      </x:c>
    </x:row>
    <x:row r="964" ht="38" customHeight="1">
      <x:c r="A964" s="6" t="str">
        <x:v>1109002_4</x:v>
      </x:c>
      <x:c r="B964" s="6" t="str">
        <x:v>1109</x:v>
      </x:c>
      <x:c r="C964" s="6" t="str">
        <x:v>1109002</x:v>
      </x:c>
      <x:c r="D964" s="6" t="str"/>
      <x:c r="E964" s="6" t="n">
        <x:v>4</x:v>
      </x:c>
      <x:c r="F964" s="6" t="n">
        <x:v>3</x:v>
      </x:c>
      <x:c r="G964" s="6" t="n">
        <x:v>0</x:v>
      </x:c>
      <x:c r="H964" s="7" t="str"/>
      <x:c r="I964" s="7" t="str">
        <x:v>[{"id": "2", "num": 8000}, {"id": "110112", "num": 2}, {"id": "112012", "num": 2}]</x:v>
      </x:c>
      <x:c r="J964" s="6" t="str">
        <x:v>https://raw.githubusercontent.com/Mar-7th/StarRailRes/dbe8cdfcfb0bf657b9fe1cf92d5537f118ccb487/index_new/cn/character_skill_trees.json</x:v>
      </x:c>
    </x:row>
    <x:row r="965" ht="38" customHeight="1">
      <x:c r="A965" s="6" t="str">
        <x:v>1109002_5</x:v>
      </x:c>
      <x:c r="B965" s="6" t="str">
        <x:v>1109</x:v>
      </x:c>
      <x:c r="C965" s="6" t="str">
        <x:v>1109002</x:v>
      </x:c>
      <x:c r="D965" s="6" t="str"/>
      <x:c r="E965" s="6" t="n">
        <x:v>5</x:v>
      </x:c>
      <x:c r="F965" s="6" t="n">
        <x:v>4</x:v>
      </x:c>
      <x:c r="G965" s="6" t="n">
        <x:v>0</x:v>
      </x:c>
      <x:c r="H965" s="7" t="str"/>
      <x:c r="I965" s="7" t="str">
        <x:v>[{"id": "2", "num": 16000}, {"id": "110112", "num": 4}, {"id": "112012", "num": 3}]</x:v>
      </x:c>
      <x:c r="J965" s="6" t="str">
        <x:v>https://raw.githubusercontent.com/Mar-7th/StarRailRes/dbe8cdfcfb0bf657b9fe1cf92d5537f118ccb487/index_new/cn/character_skill_trees.json</x:v>
      </x:c>
    </x:row>
    <x:row r="966" ht="38" customHeight="1">
      <x:c r="A966" s="6" t="str">
        <x:v>1109002_6</x:v>
      </x:c>
      <x:c r="B966" s="6" t="str">
        <x:v>1109</x:v>
      </x:c>
      <x:c r="C966" s="6" t="str">
        <x:v>1109002</x:v>
      </x:c>
      <x:c r="D966" s="6" t="str"/>
      <x:c r="E966" s="6" t="n">
        <x:v>6</x:v>
      </x:c>
      <x:c r="F966" s="6" t="n">
        <x:v>4</x:v>
      </x:c>
      <x:c r="G966" s="6" t="n">
        <x:v>0</x:v>
      </x:c>
      <x:c r="H966" s="7" t="str"/>
      <x:c r="I966" s="7" t="str">
        <x:v>[{"id": "2", "num": 24000}, {"id": "110112", "num": 6}, {"id": "112012", "num": 5}]</x:v>
      </x:c>
      <x:c r="J966" s="6" t="str">
        <x:v>https://raw.githubusercontent.com/Mar-7th/StarRailRes/dbe8cdfcfb0bf657b9fe1cf92d5537f118ccb487/index_new/cn/character_skill_trees.json</x:v>
      </x:c>
    </x:row>
    <x:row r="967" ht="38" customHeight="1">
      <x:c r="A967" s="6" t="str">
        <x:v>1109002_7</x:v>
      </x:c>
      <x:c r="B967" s="6" t="str">
        <x:v>1109</x:v>
      </x:c>
      <x:c r="C967" s="6" t="str">
        <x:v>1109002</x:v>
      </x:c>
      <x:c r="D967" s="6" t="str"/>
      <x:c r="E967" s="6" t="n">
        <x:v>7</x:v>
      </x:c>
      <x:c r="F967" s="6" t="n">
        <x:v>5</x:v>
      </x:c>
      <x:c r="G967" s="6" t="n">
        <x:v>0</x:v>
      </x:c>
      <x:c r="H967" s="7" t="str"/>
      <x:c r="I967" s="7" t="str">
        <x:v>[{"id": "2", "num": 36000}, {"id": "110113", "num": 2}, {"id": "112013", "num": 2}]</x:v>
      </x:c>
      <x:c r="J967" s="6" t="str">
        <x:v>https://raw.githubusercontent.com/Mar-7th/StarRailRes/dbe8cdfcfb0bf657b9fe1cf92d5537f118ccb487/index_new/cn/character_skill_trees.json</x:v>
      </x:c>
    </x:row>
    <x:row r="968" ht="53" customHeight="1">
      <x:c r="A968" s="6" t="str">
        <x:v>1109002_8</x:v>
      </x:c>
      <x:c r="B968" s="6" t="str">
        <x:v>1109</x:v>
      </x:c>
      <x:c r="C968" s="6" t="str">
        <x:v>1109002</x:v>
      </x:c>
      <x:c r="D968" s="6" t="str"/>
      <x:c r="E968" s="6" t="n">
        <x:v>8</x:v>
      </x:c>
      <x:c r="F968" s="6" t="n">
        <x:v>5</x:v>
      </x:c>
      <x:c r="G968" s="6" t="n">
        <x:v>0</x:v>
      </x:c>
      <x:c r="H968" s="7" t="str"/>
      <x:c r="I968" s="7" t="str">
        <x:v>[{"id": "2", "num": 64000}, {"id": "110113", "num": 4}, {"id": "110502", "num": 1}, {"id": "112013", "num": 3}]</x:v>
      </x:c>
      <x:c r="J968" s="6" t="str">
        <x:v>https://raw.githubusercontent.com/Mar-7th/StarRailRes/dbe8cdfcfb0bf657b9fe1cf92d5537f118ccb487/index_new/cn/character_skill_trees.json</x:v>
      </x:c>
    </x:row>
    <x:row r="969" ht="38" customHeight="1">
      <x:c r="A969" s="6" t="str">
        <x:v>1109002_9</x:v>
      </x:c>
      <x:c r="B969" s="6" t="str">
        <x:v>1109</x:v>
      </x:c>
      <x:c r="C969" s="6" t="str">
        <x:v>1109002</x:v>
      </x:c>
      <x:c r="D969" s="6" t="str"/>
      <x:c r="E969" s="6" t="n">
        <x:v>9</x:v>
      </x:c>
      <x:c r="F969" s="6" t="n">
        <x:v>6</x:v>
      </x:c>
      <x:c r="G969" s="6" t="n">
        <x:v>0</x:v>
      </x:c>
      <x:c r="H969" s="7" t="str"/>
      <x:c r="I969" s="7" t="str">
        <x:v>[{"id": "2", "num": 128000}, {"id": "110113", "num": 6}, {"id": "110502", "num": 1}]</x:v>
      </x:c>
      <x:c r="J969" s="6" t="str">
        <x:v>https://raw.githubusercontent.com/Mar-7th/StarRailRes/dbe8cdfcfb0bf657b9fe1cf92d5537f118ccb487/index_new/cn/character_skill_trees.json</x:v>
      </x:c>
    </x:row>
    <x:row r="970" ht="53" customHeight="1">
      <x:c r="A970" s="6" t="str">
        <x:v>1109002_10</x:v>
      </x:c>
      <x:c r="B970" s="6" t="str">
        <x:v>1109</x:v>
      </x:c>
      <x:c r="C970" s="6" t="str">
        <x:v>1109002</x:v>
      </x:c>
      <x:c r="D970" s="6" t="str"/>
      <x:c r="E970" s="6" t="n">
        <x:v>10</x:v>
      </x:c>
      <x:c r="F970" s="6" t="n">
        <x:v>6</x:v>
      </x:c>
      <x:c r="G970" s="6" t="n">
        <x:v>0</x:v>
      </x:c>
      <x:c r="H970" s="7" t="str"/>
      <x:c r="I970" s="7" t="str">
        <x:v>[{"id": "2", "num": 240000}, {"id": "110113", "num": 11}, {"id": "241", "num": 1}, {"id": "110502", "num": 1}]</x:v>
      </x:c>
      <x:c r="J970" s="6" t="str">
        <x:v>https://raw.githubusercontent.com/Mar-7th/StarRailRes/dbe8cdfcfb0bf657b9fe1cf92d5537f118ccb487/index_new/cn/character_skill_trees.json</x:v>
      </x:c>
    </x:row>
    <x:row r="971" ht="20" customHeight="1">
      <x:c r="A971" s="6" t="str">
        <x:v>1109003_1</x:v>
      </x:c>
      <x:c r="B971" s="6" t="str">
        <x:v>1109</x:v>
      </x:c>
      <x:c r="C971" s="6" t="str">
        <x:v>1109003</x:v>
      </x:c>
      <x:c r="D971" s="6" t="str"/>
      <x:c r="E971" s="6" t="n">
        <x:v>1</x:v>
      </x:c>
      <x:c r="F971" s="6" t="n">
        <x:v>0</x:v>
      </x:c>
      <x:c r="G971" s="6" t="n">
        <x:v>0</x:v>
      </x:c>
      <x:c r="H971" s="7" t="str"/>
      <x:c r="I971" s="7" t="str">
        <x:v>[]</x:v>
      </x:c>
      <x:c r="J971" s="6" t="str">
        <x:v>https://raw.githubusercontent.com/Mar-7th/StarRailRes/dbe8cdfcfb0bf657b9fe1cf92d5537f118ccb487/index_new/cn/character_skill_trees.json</x:v>
      </x:c>
    </x:row>
    <x:row r="972" ht="38" customHeight="1">
      <x:c r="A972" s="6" t="str">
        <x:v>1109003_2</x:v>
      </x:c>
      <x:c r="B972" s="6" t="str">
        <x:v>1109</x:v>
      </x:c>
      <x:c r="C972" s="6" t="str">
        <x:v>1109003</x:v>
      </x:c>
      <x:c r="D972" s="6" t="str"/>
      <x:c r="E972" s="6" t="n">
        <x:v>2</x:v>
      </x:c>
      <x:c r="F972" s="6" t="n">
        <x:v>1</x:v>
      </x:c>
      <x:c r="G972" s="6" t="n">
        <x:v>0</x:v>
      </x:c>
      <x:c r="H972" s="7" t="str"/>
      <x:c r="I972" s="7" t="str">
        <x:v>[{"id": "2", "num": 2000}, {"id": "112011", "num": 2}]</x:v>
      </x:c>
      <x:c r="J972" s="6" t="str">
        <x:v>https://raw.githubusercontent.com/Mar-7th/StarRailRes/dbe8cdfcfb0bf657b9fe1cf92d5537f118ccb487/index_new/cn/character_skill_trees.json</x:v>
      </x:c>
    </x:row>
    <x:row r="973" ht="38" customHeight="1">
      <x:c r="A973" s="6" t="str">
        <x:v>1109003_3</x:v>
      </x:c>
      <x:c r="B973" s="6" t="str">
        <x:v>1109</x:v>
      </x:c>
      <x:c r="C973" s="6" t="str">
        <x:v>1109003</x:v>
      </x:c>
      <x:c r="D973" s="6" t="str"/>
      <x:c r="E973" s="6" t="n">
        <x:v>3</x:v>
      </x:c>
      <x:c r="F973" s="6" t="n">
        <x:v>2</x:v>
      </x:c>
      <x:c r="G973" s="6" t="n">
        <x:v>0</x:v>
      </x:c>
      <x:c r="H973" s="7" t="str"/>
      <x:c r="I973" s="7" t="str">
        <x:v>[{"id": "2", "num": 4000}, {"id": "110111", "num": 2}, {"id": "112011", "num": 4}]</x:v>
      </x:c>
      <x:c r="J973" s="6" t="str">
        <x:v>https://raw.githubusercontent.com/Mar-7th/StarRailRes/dbe8cdfcfb0bf657b9fe1cf92d5537f118ccb487/index_new/cn/character_skill_trees.json</x:v>
      </x:c>
    </x:row>
    <x:row r="974" ht="38" customHeight="1">
      <x:c r="A974" s="6" t="str">
        <x:v>1109003_4</x:v>
      </x:c>
      <x:c r="B974" s="6" t="str">
        <x:v>1109</x:v>
      </x:c>
      <x:c r="C974" s="6" t="str">
        <x:v>1109003</x:v>
      </x:c>
      <x:c r="D974" s="6" t="str"/>
      <x:c r="E974" s="6" t="n">
        <x:v>4</x:v>
      </x:c>
      <x:c r="F974" s="6" t="n">
        <x:v>3</x:v>
      </x:c>
      <x:c r="G974" s="6" t="n">
        <x:v>0</x:v>
      </x:c>
      <x:c r="H974" s="7" t="str"/>
      <x:c r="I974" s="7" t="str">
        <x:v>[{"id": "2", "num": 8000}, {"id": "110112", "num": 2}, {"id": "112012", "num": 2}]</x:v>
      </x:c>
      <x:c r="J974" s="6" t="str">
        <x:v>https://raw.githubusercontent.com/Mar-7th/StarRailRes/dbe8cdfcfb0bf657b9fe1cf92d5537f118ccb487/index_new/cn/character_skill_trees.json</x:v>
      </x:c>
    </x:row>
    <x:row r="975" ht="38" customHeight="1">
      <x:c r="A975" s="6" t="str">
        <x:v>1109003_5</x:v>
      </x:c>
      <x:c r="B975" s="6" t="str">
        <x:v>1109</x:v>
      </x:c>
      <x:c r="C975" s="6" t="str">
        <x:v>1109003</x:v>
      </x:c>
      <x:c r="D975" s="6" t="str"/>
      <x:c r="E975" s="6" t="n">
        <x:v>5</x:v>
      </x:c>
      <x:c r="F975" s="6" t="n">
        <x:v>4</x:v>
      </x:c>
      <x:c r="G975" s="6" t="n">
        <x:v>0</x:v>
      </x:c>
      <x:c r="H975" s="7" t="str"/>
      <x:c r="I975" s="7" t="str">
        <x:v>[{"id": "2", "num": 16000}, {"id": "110112", "num": 4}, {"id": "112012", "num": 3}]</x:v>
      </x:c>
      <x:c r="J975" s="6" t="str">
        <x:v>https://raw.githubusercontent.com/Mar-7th/StarRailRes/dbe8cdfcfb0bf657b9fe1cf92d5537f118ccb487/index_new/cn/character_skill_trees.json</x:v>
      </x:c>
    </x:row>
    <x:row r="976" ht="38" customHeight="1">
      <x:c r="A976" s="6" t="str">
        <x:v>1109003_6</x:v>
      </x:c>
      <x:c r="B976" s="6" t="str">
        <x:v>1109</x:v>
      </x:c>
      <x:c r="C976" s="6" t="str">
        <x:v>1109003</x:v>
      </x:c>
      <x:c r="D976" s="6" t="str"/>
      <x:c r="E976" s="6" t="n">
        <x:v>6</x:v>
      </x:c>
      <x:c r="F976" s="6" t="n">
        <x:v>4</x:v>
      </x:c>
      <x:c r="G976" s="6" t="n">
        <x:v>0</x:v>
      </x:c>
      <x:c r="H976" s="7" t="str"/>
      <x:c r="I976" s="7" t="str">
        <x:v>[{"id": "2", "num": 24000}, {"id": "110112", "num": 6}, {"id": "112012", "num": 5}]</x:v>
      </x:c>
      <x:c r="J976" s="6" t="str">
        <x:v>https://raw.githubusercontent.com/Mar-7th/StarRailRes/dbe8cdfcfb0bf657b9fe1cf92d5537f118ccb487/index_new/cn/character_skill_trees.json</x:v>
      </x:c>
    </x:row>
    <x:row r="977" ht="38" customHeight="1">
      <x:c r="A977" s="6" t="str">
        <x:v>1109003_7</x:v>
      </x:c>
      <x:c r="B977" s="6" t="str">
        <x:v>1109</x:v>
      </x:c>
      <x:c r="C977" s="6" t="str">
        <x:v>1109003</x:v>
      </x:c>
      <x:c r="D977" s="6" t="str"/>
      <x:c r="E977" s="6" t="n">
        <x:v>7</x:v>
      </x:c>
      <x:c r="F977" s="6" t="n">
        <x:v>5</x:v>
      </x:c>
      <x:c r="G977" s="6" t="n">
        <x:v>0</x:v>
      </x:c>
      <x:c r="H977" s="7" t="str"/>
      <x:c r="I977" s="7" t="str">
        <x:v>[{"id": "2", "num": 36000}, {"id": "110113", "num": 2}, {"id": "112013", "num": 2}]</x:v>
      </x:c>
      <x:c r="J977" s="6" t="str">
        <x:v>https://raw.githubusercontent.com/Mar-7th/StarRailRes/dbe8cdfcfb0bf657b9fe1cf92d5537f118ccb487/index_new/cn/character_skill_trees.json</x:v>
      </x:c>
    </x:row>
    <x:row r="978" ht="53" customHeight="1">
      <x:c r="A978" s="6" t="str">
        <x:v>1109003_8</x:v>
      </x:c>
      <x:c r="B978" s="6" t="str">
        <x:v>1109</x:v>
      </x:c>
      <x:c r="C978" s="6" t="str">
        <x:v>1109003</x:v>
      </x:c>
      <x:c r="D978" s="6" t="str"/>
      <x:c r="E978" s="6" t="n">
        <x:v>8</x:v>
      </x:c>
      <x:c r="F978" s="6" t="n">
        <x:v>5</x:v>
      </x:c>
      <x:c r="G978" s="6" t="n">
        <x:v>0</x:v>
      </x:c>
      <x:c r="H978" s="7" t="str"/>
      <x:c r="I978" s="7" t="str">
        <x:v>[{"id": "2", "num": 64000}, {"id": "110113", "num": 4}, {"id": "110502", "num": 1}, {"id": "112013", "num": 3}]</x:v>
      </x:c>
      <x:c r="J978" s="6" t="str">
        <x:v>https://raw.githubusercontent.com/Mar-7th/StarRailRes/dbe8cdfcfb0bf657b9fe1cf92d5537f118ccb487/index_new/cn/character_skill_trees.json</x:v>
      </x:c>
    </x:row>
    <x:row r="979" ht="38" customHeight="1">
      <x:c r="A979" s="6" t="str">
        <x:v>1109003_9</x:v>
      </x:c>
      <x:c r="B979" s="6" t="str">
        <x:v>1109</x:v>
      </x:c>
      <x:c r="C979" s="6" t="str">
        <x:v>1109003</x:v>
      </x:c>
      <x:c r="D979" s="6" t="str"/>
      <x:c r="E979" s="6" t="n">
        <x:v>9</x:v>
      </x:c>
      <x:c r="F979" s="6" t="n">
        <x:v>6</x:v>
      </x:c>
      <x:c r="G979" s="6" t="n">
        <x:v>0</x:v>
      </x:c>
      <x:c r="H979" s="7" t="str"/>
      <x:c r="I979" s="7" t="str">
        <x:v>[{"id": "2", "num": 128000}, {"id": "110113", "num": 6}, {"id": "110502", "num": 1}]</x:v>
      </x:c>
      <x:c r="J979" s="6" t="str">
        <x:v>https://raw.githubusercontent.com/Mar-7th/StarRailRes/dbe8cdfcfb0bf657b9fe1cf92d5537f118ccb487/index_new/cn/character_skill_trees.json</x:v>
      </x:c>
    </x:row>
    <x:row r="980" ht="53" customHeight="1">
      <x:c r="A980" s="6" t="str">
        <x:v>1109003_10</x:v>
      </x:c>
      <x:c r="B980" s="6" t="str">
        <x:v>1109</x:v>
      </x:c>
      <x:c r="C980" s="6" t="str">
        <x:v>1109003</x:v>
      </x:c>
      <x:c r="D980" s="6" t="str"/>
      <x:c r="E980" s="6" t="n">
        <x:v>10</x:v>
      </x:c>
      <x:c r="F980" s="6" t="n">
        <x:v>6</x:v>
      </x:c>
      <x:c r="G980" s="6" t="n">
        <x:v>0</x:v>
      </x:c>
      <x:c r="H980" s="7" t="str"/>
      <x:c r="I980" s="7" t="str">
        <x:v>[{"id": "2", "num": 240000}, {"id": "110113", "num": 11}, {"id": "241", "num": 1}, {"id": "110502", "num": 1}]</x:v>
      </x:c>
      <x:c r="J980" s="6" t="str">
        <x:v>https://raw.githubusercontent.com/Mar-7th/StarRailRes/dbe8cdfcfb0bf657b9fe1cf92d5537f118ccb487/index_new/cn/character_skill_trees.json</x:v>
      </x:c>
    </x:row>
    <x:row r="981" ht="20" customHeight="1">
      <x:c r="A981" s="6" t="str">
        <x:v>1109004_1</x:v>
      </x:c>
      <x:c r="B981" s="6" t="str">
        <x:v>1109</x:v>
      </x:c>
      <x:c r="C981" s="6" t="str">
        <x:v>1109004</x:v>
      </x:c>
      <x:c r="D981" s="6" t="str"/>
      <x:c r="E981" s="6" t="n">
        <x:v>1</x:v>
      </x:c>
      <x:c r="F981" s="6" t="n">
        <x:v>0</x:v>
      </x:c>
      <x:c r="G981" s="6" t="n">
        <x:v>0</x:v>
      </x:c>
      <x:c r="H981" s="7" t="str"/>
      <x:c r="I981" s="7" t="str">
        <x:v>[]</x:v>
      </x:c>
      <x:c r="J981" s="6" t="str">
        <x:v>https://raw.githubusercontent.com/Mar-7th/StarRailRes/dbe8cdfcfb0bf657b9fe1cf92d5537f118ccb487/index_new/cn/character_skill_trees.json</x:v>
      </x:c>
    </x:row>
    <x:row r="982" ht="38" customHeight="1">
      <x:c r="A982" s="6" t="str">
        <x:v>1109004_2</x:v>
      </x:c>
      <x:c r="B982" s="6" t="str">
        <x:v>1109</x:v>
      </x:c>
      <x:c r="C982" s="6" t="str">
        <x:v>1109004</x:v>
      </x:c>
      <x:c r="D982" s="6" t="str"/>
      <x:c r="E982" s="6" t="n">
        <x:v>2</x:v>
      </x:c>
      <x:c r="F982" s="6" t="n">
        <x:v>1</x:v>
      </x:c>
      <x:c r="G982" s="6" t="n">
        <x:v>0</x:v>
      </x:c>
      <x:c r="H982" s="7" t="str"/>
      <x:c r="I982" s="7" t="str">
        <x:v>[{"id": "2", "num": 2000}, {"id": "112011", "num": 2}]</x:v>
      </x:c>
      <x:c r="J982" s="6" t="str">
        <x:v>https://raw.githubusercontent.com/Mar-7th/StarRailRes/dbe8cdfcfb0bf657b9fe1cf92d5537f118ccb487/index_new/cn/character_skill_trees.json</x:v>
      </x:c>
    </x:row>
    <x:row r="983" ht="38" customHeight="1">
      <x:c r="A983" s="6" t="str">
        <x:v>1109004_3</x:v>
      </x:c>
      <x:c r="B983" s="6" t="str">
        <x:v>1109</x:v>
      </x:c>
      <x:c r="C983" s="6" t="str">
        <x:v>1109004</x:v>
      </x:c>
      <x:c r="D983" s="6" t="str"/>
      <x:c r="E983" s="6" t="n">
        <x:v>3</x:v>
      </x:c>
      <x:c r="F983" s="6" t="n">
        <x:v>2</x:v>
      </x:c>
      <x:c r="G983" s="6" t="n">
        <x:v>0</x:v>
      </x:c>
      <x:c r="H983" s="7" t="str"/>
      <x:c r="I983" s="7" t="str">
        <x:v>[{"id": "2", "num": 4000}, {"id": "110111", "num": 2}, {"id": "112011", "num": 4}]</x:v>
      </x:c>
      <x:c r="J983" s="6" t="str">
        <x:v>https://raw.githubusercontent.com/Mar-7th/StarRailRes/dbe8cdfcfb0bf657b9fe1cf92d5537f118ccb487/index_new/cn/character_skill_trees.json</x:v>
      </x:c>
    </x:row>
    <x:row r="984" ht="38" customHeight="1">
      <x:c r="A984" s="6" t="str">
        <x:v>1109004_4</x:v>
      </x:c>
      <x:c r="B984" s="6" t="str">
        <x:v>1109</x:v>
      </x:c>
      <x:c r="C984" s="6" t="str">
        <x:v>1109004</x:v>
      </x:c>
      <x:c r="D984" s="6" t="str"/>
      <x:c r="E984" s="6" t="n">
        <x:v>4</x:v>
      </x:c>
      <x:c r="F984" s="6" t="n">
        <x:v>3</x:v>
      </x:c>
      <x:c r="G984" s="6" t="n">
        <x:v>0</x:v>
      </x:c>
      <x:c r="H984" s="7" t="str"/>
      <x:c r="I984" s="7" t="str">
        <x:v>[{"id": "2", "num": 8000}, {"id": "110112", "num": 2}, {"id": "112012", "num": 2}]</x:v>
      </x:c>
      <x:c r="J984" s="6" t="str">
        <x:v>https://raw.githubusercontent.com/Mar-7th/StarRailRes/dbe8cdfcfb0bf657b9fe1cf92d5537f118ccb487/index_new/cn/character_skill_trees.json</x:v>
      </x:c>
    </x:row>
    <x:row r="985" ht="38" customHeight="1">
      <x:c r="A985" s="6" t="str">
        <x:v>1109004_5</x:v>
      </x:c>
      <x:c r="B985" s="6" t="str">
        <x:v>1109</x:v>
      </x:c>
      <x:c r="C985" s="6" t="str">
        <x:v>1109004</x:v>
      </x:c>
      <x:c r="D985" s="6" t="str"/>
      <x:c r="E985" s="6" t="n">
        <x:v>5</x:v>
      </x:c>
      <x:c r="F985" s="6" t="n">
        <x:v>4</x:v>
      </x:c>
      <x:c r="G985" s="6" t="n">
        <x:v>0</x:v>
      </x:c>
      <x:c r="H985" s="7" t="str"/>
      <x:c r="I985" s="7" t="str">
        <x:v>[{"id": "2", "num": 16000}, {"id": "110112", "num": 4}, {"id": "112012", "num": 3}]</x:v>
      </x:c>
      <x:c r="J985" s="6" t="str">
        <x:v>https://raw.githubusercontent.com/Mar-7th/StarRailRes/dbe8cdfcfb0bf657b9fe1cf92d5537f118ccb487/index_new/cn/character_skill_trees.json</x:v>
      </x:c>
    </x:row>
    <x:row r="986" ht="38" customHeight="1">
      <x:c r="A986" s="6" t="str">
        <x:v>1109004_6</x:v>
      </x:c>
      <x:c r="B986" s="6" t="str">
        <x:v>1109</x:v>
      </x:c>
      <x:c r="C986" s="6" t="str">
        <x:v>1109004</x:v>
      </x:c>
      <x:c r="D986" s="6" t="str"/>
      <x:c r="E986" s="6" t="n">
        <x:v>6</x:v>
      </x:c>
      <x:c r="F986" s="6" t="n">
        <x:v>4</x:v>
      </x:c>
      <x:c r="G986" s="6" t="n">
        <x:v>0</x:v>
      </x:c>
      <x:c r="H986" s="7" t="str"/>
      <x:c r="I986" s="7" t="str">
        <x:v>[{"id": "2", "num": 24000}, {"id": "110112", "num": 6}, {"id": "112012", "num": 5}]</x:v>
      </x:c>
      <x:c r="J986" s="6" t="str">
        <x:v>https://raw.githubusercontent.com/Mar-7th/StarRailRes/dbe8cdfcfb0bf657b9fe1cf92d5537f118ccb487/index_new/cn/character_skill_trees.json</x:v>
      </x:c>
    </x:row>
    <x:row r="987" ht="38" customHeight="1">
      <x:c r="A987" s="6" t="str">
        <x:v>1109004_7</x:v>
      </x:c>
      <x:c r="B987" s="6" t="str">
        <x:v>1109</x:v>
      </x:c>
      <x:c r="C987" s="6" t="str">
        <x:v>1109004</x:v>
      </x:c>
      <x:c r="D987" s="6" t="str"/>
      <x:c r="E987" s="6" t="n">
        <x:v>7</x:v>
      </x:c>
      <x:c r="F987" s="6" t="n">
        <x:v>5</x:v>
      </x:c>
      <x:c r="G987" s="6" t="n">
        <x:v>0</x:v>
      </x:c>
      <x:c r="H987" s="7" t="str"/>
      <x:c r="I987" s="7" t="str">
        <x:v>[{"id": "2", "num": 36000}, {"id": "110113", "num": 2}, {"id": "112013", "num": 2}]</x:v>
      </x:c>
      <x:c r="J987" s="6" t="str">
        <x:v>https://raw.githubusercontent.com/Mar-7th/StarRailRes/dbe8cdfcfb0bf657b9fe1cf92d5537f118ccb487/index_new/cn/character_skill_trees.json</x:v>
      </x:c>
    </x:row>
    <x:row r="988" ht="53" customHeight="1">
      <x:c r="A988" s="6" t="str">
        <x:v>1109004_8</x:v>
      </x:c>
      <x:c r="B988" s="6" t="str">
        <x:v>1109</x:v>
      </x:c>
      <x:c r="C988" s="6" t="str">
        <x:v>1109004</x:v>
      </x:c>
      <x:c r="D988" s="6" t="str"/>
      <x:c r="E988" s="6" t="n">
        <x:v>8</x:v>
      </x:c>
      <x:c r="F988" s="6" t="n">
        <x:v>5</x:v>
      </x:c>
      <x:c r="G988" s="6" t="n">
        <x:v>0</x:v>
      </x:c>
      <x:c r="H988" s="7" t="str"/>
      <x:c r="I988" s="7" t="str">
        <x:v>[{"id": "2", "num": 64000}, {"id": "110113", "num": 4}, {"id": "110502", "num": 1}, {"id": "112013", "num": 3}]</x:v>
      </x:c>
      <x:c r="J988" s="6" t="str">
        <x:v>https://raw.githubusercontent.com/Mar-7th/StarRailRes/dbe8cdfcfb0bf657b9fe1cf92d5537f118ccb487/index_new/cn/character_skill_trees.json</x:v>
      </x:c>
    </x:row>
    <x:row r="989" ht="38" customHeight="1">
      <x:c r="A989" s="6" t="str">
        <x:v>1109004_9</x:v>
      </x:c>
      <x:c r="B989" s="6" t="str">
        <x:v>1109</x:v>
      </x:c>
      <x:c r="C989" s="6" t="str">
        <x:v>1109004</x:v>
      </x:c>
      <x:c r="D989" s="6" t="str"/>
      <x:c r="E989" s="6" t="n">
        <x:v>9</x:v>
      </x:c>
      <x:c r="F989" s="6" t="n">
        <x:v>6</x:v>
      </x:c>
      <x:c r="G989" s="6" t="n">
        <x:v>0</x:v>
      </x:c>
      <x:c r="H989" s="7" t="str"/>
      <x:c r="I989" s="7" t="str">
        <x:v>[{"id": "2", "num": 128000}, {"id": "110113", "num": 6}, {"id": "110502", "num": 1}]</x:v>
      </x:c>
      <x:c r="J989" s="6" t="str">
        <x:v>https://raw.githubusercontent.com/Mar-7th/StarRailRes/dbe8cdfcfb0bf657b9fe1cf92d5537f118ccb487/index_new/cn/character_skill_trees.json</x:v>
      </x:c>
    </x:row>
    <x:row r="990" ht="53" customHeight="1">
      <x:c r="A990" s="6" t="str">
        <x:v>1109004_10</x:v>
      </x:c>
      <x:c r="B990" s="6" t="str">
        <x:v>1109</x:v>
      </x:c>
      <x:c r="C990" s="6" t="str">
        <x:v>1109004</x:v>
      </x:c>
      <x:c r="D990" s="6" t="str"/>
      <x:c r="E990" s="6" t="n">
        <x:v>10</x:v>
      </x:c>
      <x:c r="F990" s="6" t="n">
        <x:v>6</x:v>
      </x:c>
      <x:c r="G990" s="6" t="n">
        <x:v>0</x:v>
      </x:c>
      <x:c r="H990" s="7" t="str"/>
      <x:c r="I990" s="7" t="str">
        <x:v>[{"id": "2", "num": 240000}, {"id": "110113", "num": 11}, {"id": "241", "num": 1}, {"id": "110502", "num": 1}]</x:v>
      </x:c>
      <x:c r="J990" s="6" t="str">
        <x:v>https://raw.githubusercontent.com/Mar-7th/StarRailRes/dbe8cdfcfb0bf657b9fe1cf92d5537f118ccb487/index_new/cn/character_skill_trees.json</x:v>
      </x:c>
    </x:row>
    <x:row r="991" ht="20" customHeight="1">
      <x:c r="A991" s="6" t="str">
        <x:v>1109007_1</x:v>
      </x:c>
      <x:c r="B991" s="6" t="str">
        <x:v>1109</x:v>
      </x:c>
      <x:c r="C991" s="6" t="str">
        <x:v>1109007</x:v>
      </x:c>
      <x:c r="D991" s="6" t="str"/>
      <x:c r="E991" s="6" t="n">
        <x:v>1</x:v>
      </x:c>
      <x:c r="F991" s="6" t="n">
        <x:v>0</x:v>
      </x:c>
      <x:c r="G991" s="6" t="n">
        <x:v>0</x:v>
      </x:c>
      <x:c r="H991" s="7" t="str"/>
      <x:c r="I991" s="7" t="str">
        <x:v>[]</x:v>
      </x:c>
      <x:c r="J991" s="6" t="str">
        <x:v>https://raw.githubusercontent.com/Mar-7th/StarRailRes/dbe8cdfcfb0bf657b9fe1cf92d5537f118ccb487/index_new/cn/character_skill_trees.json</x:v>
      </x:c>
    </x:row>
    <x:row r="992" ht="38" customHeight="1">
      <x:c r="A992" s="6" t="str">
        <x:v>1109101_1</x:v>
      </x:c>
      <x:c r="B992" s="6" t="str">
        <x:v>1109</x:v>
      </x:c>
      <x:c r="C992" s="6" t="str">
        <x:v>1109101</x:v>
      </x:c>
      <x:c r="D992" s="6" t="str">
        <x:v>童真</x:v>
      </x:c>
      <x:c r="E992" s="6" t="n">
        <x:v>1</x:v>
      </x:c>
      <x:c r="F992" s="6" t="n">
        <x:v>2</x:v>
      </x:c>
      <x:c r="G992" s="6" t="n">
        <x:v>0</x:v>
      </x:c>
      <x:c r="H992" s="7" t="str">
        <x:v>触发天赋时，回复等同于虎克生命上限#1[i]%的生命值。</x:v>
      </x:c>
      <x:c r="I992" s="7" t="str">
        <x:v>[{"id": "2", "num": 4000}, {"id": "110111", "num": 2}, {"id": "110502", "num": 1}]</x:v>
      </x:c>
      <x:c r="J992" s="6" t="str">
        <x:v>https://raw.githubusercontent.com/Mar-7th/StarRailRes/dbe8cdfcfb0bf657b9fe1cf92d5537f118ccb487/index_new/cn/character_skill_trees.json</x:v>
      </x:c>
    </x:row>
    <x:row r="993" ht="53" customHeight="1">
      <x:c r="A993" s="6" t="str">
        <x:v>1109102_1</x:v>
      </x:c>
      <x:c r="B993" s="6" t="str">
        <x:v>1109</x:v>
      </x:c>
      <x:c r="C993" s="6" t="str">
        <x:v>1109102</x:v>
      </x:c>
      <x:c r="D993" s="6" t="str">
        <x:v>无邪</x:v>
      </x:c>
      <x:c r="E993" s="6" t="n">
        <x:v>1</x:v>
      </x:c>
      <x:c r="F993" s="6" t="n">
        <x:v>4</x:v>
      </x:c>
      <x:c r="G993" s="6" t="n">
        <x:v>0</x:v>
      </x:c>
      <x:c r="H993" s="7" t="str">
        <x:v>抵抗控制类负面状态的概率提高#1[i]%。</x:v>
      </x:c>
      <x:c r="I993" s="7" t="str">
        <x:v>[{"id": "2", "num": 16000}, {"id": "110112", "num": 4}, {"id": "241", "num": 1}, {"id": "110502", "num": 1}]</x:v>
      </x:c>
      <x:c r="J993" s="6" t="str">
        <x:v>https://raw.githubusercontent.com/Mar-7th/StarRailRes/dbe8cdfcfb0bf657b9fe1cf92d5537f118ccb487/index_new/cn/character_skill_trees.json</x:v>
      </x:c>
    </x:row>
    <x:row r="994" ht="53" customHeight="1">
      <x:c r="A994" s="6" t="str">
        <x:v>1109103_1</x:v>
      </x:c>
      <x:c r="B994" s="6" t="str">
        <x:v>1109</x:v>
      </x:c>
      <x:c r="C994" s="6" t="str">
        <x:v>1109103</x:v>
      </x:c>
      <x:c r="D994" s="6" t="str">
        <x:v>玩火</x:v>
      </x:c>
      <x:c r="E994" s="6" t="n">
        <x:v>1</x:v>
      </x:c>
      <x:c r="F994" s="6" t="n">
        <x:v>6</x:v>
      </x:c>
      <x:c r="G994" s="6" t="n">
        <x:v>0</x:v>
      </x:c>
      <x:c r="H994" s="7" t="str">
        <x:v>施放终结技后，虎克的行动提前#2[i]%并额外恢复#1[i]点能量。</x:v>
      </x:c>
      <x:c r="I994" s="7" t="str">
        <x:v>[{"id": "2", "num": 128000}, {"id": "110113", "num": 6}, {"id": "241", "num": 1}, {"id": "110502", "num": 1}]</x:v>
      </x:c>
      <x:c r="J994" s="6" t="str">
        <x:v>https://raw.githubusercontent.com/Mar-7th/StarRailRes/dbe8cdfcfb0bf657b9fe1cf92d5537f118ccb487/index_new/cn/character_skill_trees.json</x:v>
      </x:c>
    </x:row>
    <x:row r="995" ht="38" customHeight="1">
      <x:c r="A995" s="6" t="str">
        <x:v>1109201_1</x:v>
      </x:c>
      <x:c r="B995" s="6" t="str">
        <x:v>1109</x:v>
      </x:c>
      <x:c r="C995" s="6" t="str">
        <x:v>1109201</x:v>
      </x:c>
      <x:c r="D995" s="6" t="str">
        <x:v>攻击强化</x:v>
      </x:c>
      <x:c r="E995" s="6" t="n">
        <x:v>1</x:v>
      </x:c>
      <x:c r="F995" s="6" t="n">
        <x:v>0</x:v>
      </x:c>
      <x:c r="G995" s="6" t="n">
        <x:v>1</x:v>
      </x:c>
      <x:c r="H995" s="7" t="str"/>
      <x:c r="I995" s="7" t="str">
        <x:v>[{"id": "2", "num": 2000}, {"id": "112011", "num": 2}]</x:v>
      </x:c>
      <x:c r="J995" s="6" t="str">
        <x:v>https://raw.githubusercontent.com/Mar-7th/StarRailRes/dbe8cdfcfb0bf657b9fe1cf92d5537f118ccb487/index_new/cn/character_skill_trees.json</x:v>
      </x:c>
    </x:row>
    <x:row r="996" ht="38" customHeight="1">
      <x:c r="A996" s="6" t="str">
        <x:v>1109202_1</x:v>
      </x:c>
      <x:c r="B996" s="6" t="str">
        <x:v>1109</x:v>
      </x:c>
      <x:c r="C996" s="6" t="str">
        <x:v>1109202</x:v>
      </x:c>
      <x:c r="D996" s="6" t="str">
        <x:v>生命强化</x:v>
      </x:c>
      <x:c r="E996" s="6" t="n">
        <x:v>1</x:v>
      </x:c>
      <x:c r="F996" s="6" t="n">
        <x:v>2</x:v>
      </x:c>
      <x:c r="G996" s="6" t="n">
        <x:v>0</x:v>
      </x:c>
      <x:c r="H996" s="7" t="str"/>
      <x:c r="I996" s="7" t="str">
        <x:v>[{"id": "2", "num": 4000}, {"id": "110111", "num": 2}, {"id": "112011", "num": 4}]</x:v>
      </x:c>
      <x:c r="J996" s="6" t="str">
        <x:v>https://raw.githubusercontent.com/Mar-7th/StarRailRes/dbe8cdfcfb0bf657b9fe1cf92d5537f118ccb487/index_new/cn/character_skill_trees.json</x:v>
      </x:c>
    </x:row>
    <x:row r="997" ht="38" customHeight="1">
      <x:c r="A997" s="6" t="str">
        <x:v>1109203_1</x:v>
      </x:c>
      <x:c r="B997" s="6" t="str">
        <x:v>1109</x:v>
      </x:c>
      <x:c r="C997" s="6" t="str">
        <x:v>1109203</x:v>
      </x:c>
      <x:c r="D997" s="6" t="str">
        <x:v>攻击强化</x:v>
      </x:c>
      <x:c r="E997" s="6" t="n">
        <x:v>1</x:v>
      </x:c>
      <x:c r="F997" s="6" t="n">
        <x:v>3</x:v>
      </x:c>
      <x:c r="G997" s="6" t="n">
        <x:v>0</x:v>
      </x:c>
      <x:c r="H997" s="7" t="str"/>
      <x:c r="I997" s="7" t="str">
        <x:v>[{"id": "2", "num": 8000}, {"id": "110112", "num": 2}, {"id": "112012", "num": 2}]</x:v>
      </x:c>
      <x:c r="J997" s="6" t="str">
        <x:v>https://raw.githubusercontent.com/Mar-7th/StarRailRes/dbe8cdfcfb0bf657b9fe1cf92d5537f118ccb487/index_new/cn/character_skill_trees.json</x:v>
      </x:c>
    </x:row>
    <x:row r="998" ht="38" customHeight="1">
      <x:c r="A998" s="6" t="str">
        <x:v>1109204_1</x:v>
      </x:c>
      <x:c r="B998" s="6" t="str">
        <x:v>1109</x:v>
      </x:c>
      <x:c r="C998" s="6" t="str">
        <x:v>1109204</x:v>
      </x:c>
      <x:c r="D998" s="6" t="str">
        <x:v>暴击伤害强化</x:v>
      </x:c>
      <x:c r="E998" s="6" t="n">
        <x:v>1</x:v>
      </x:c>
      <x:c r="F998" s="6" t="n">
        <x:v>3</x:v>
      </x:c>
      <x:c r="G998" s="6" t="n">
        <x:v>0</x:v>
      </x:c>
      <x:c r="H998" s="7" t="str"/>
      <x:c r="I998" s="7" t="str">
        <x:v>[{"id": "2", "num": 8000}, {"id": "110112", "num": 2}, {"id": "112012", "num": 2}]</x:v>
      </x:c>
      <x:c r="J998" s="6" t="str">
        <x:v>https://raw.githubusercontent.com/Mar-7th/StarRailRes/dbe8cdfcfb0bf657b9fe1cf92d5537f118ccb487/index_new/cn/character_skill_trees.json</x:v>
      </x:c>
    </x:row>
    <x:row r="999" ht="38" customHeight="1">
      <x:c r="A999" s="6" t="str">
        <x:v>1109205_1</x:v>
      </x:c>
      <x:c r="B999" s="6" t="str">
        <x:v>1109</x:v>
      </x:c>
      <x:c r="C999" s="6" t="str">
        <x:v>1109205</x:v>
      </x:c>
      <x:c r="D999" s="6" t="str">
        <x:v>攻击强化</x:v>
      </x:c>
      <x:c r="E999" s="6" t="n">
        <x:v>1</x:v>
      </x:c>
      <x:c r="F999" s="6" t="n">
        <x:v>4</x:v>
      </x:c>
      <x:c r="G999" s="6" t="n">
        <x:v>0</x:v>
      </x:c>
      <x:c r="H999" s="7" t="str"/>
      <x:c r="I999" s="7" t="str">
        <x:v>[{"id": "2", "num": 16000}, {"id": "110112", "num": 4}, {"id": "112012", "num": 3}]</x:v>
      </x:c>
      <x:c r="J999" s="6" t="str">
        <x:v>https://raw.githubusercontent.com/Mar-7th/StarRailRes/dbe8cdfcfb0bf657b9fe1cf92d5537f118ccb487/index_new/cn/character_skill_trees.json</x:v>
      </x:c>
    </x:row>
    <x:row r="1000" ht="38" customHeight="1">
      <x:c r="A1000" s="6" t="str">
        <x:v>1109206_1</x:v>
      </x:c>
      <x:c r="B1000" s="6" t="str">
        <x:v>1109</x:v>
      </x:c>
      <x:c r="C1000" s="6" t="str">
        <x:v>1109206</x:v>
      </x:c>
      <x:c r="D1000" s="6" t="str">
        <x:v>生命强化</x:v>
      </x:c>
      <x:c r="E1000" s="6" t="n">
        <x:v>1</x:v>
      </x:c>
      <x:c r="F1000" s="6" t="n">
        <x:v>5</x:v>
      </x:c>
      <x:c r="G1000" s="6" t="n">
        <x:v>0</x:v>
      </x:c>
      <x:c r="H1000" s="7" t="str"/>
      <x:c r="I1000" s="7" t="str">
        <x:v>[{"id": "2", "num": 36000}, {"id": "110113", "num": 2}, {"id": "112013", "num": 2}]</x:v>
      </x:c>
      <x:c r="J1000" s="6" t="str">
        <x:v>https://raw.githubusercontent.com/Mar-7th/StarRailRes/dbe8cdfcfb0bf657b9fe1cf92d5537f118ccb487/index_new/cn/character_skill_trees.json</x:v>
      </x:c>
    </x:row>
    <x:row r="1001" ht="38" customHeight="1">
      <x:c r="A1001" s="6" t="str">
        <x:v>1109207_1</x:v>
      </x:c>
      <x:c r="B1001" s="6" t="str">
        <x:v>1109</x:v>
      </x:c>
      <x:c r="C1001" s="6" t="str">
        <x:v>1109207</x:v>
      </x:c>
      <x:c r="D1001" s="6" t="str">
        <x:v>攻击强化</x:v>
      </x:c>
      <x:c r="E1001" s="6" t="n">
        <x:v>1</x:v>
      </x:c>
      <x:c r="F1001" s="6" t="n">
        <x:v>5</x:v>
      </x:c>
      <x:c r="G1001" s="6" t="n">
        <x:v>0</x:v>
      </x:c>
      <x:c r="H1001" s="7" t="str"/>
      <x:c r="I1001" s="7" t="str">
        <x:v>[{"id": "2", "num": 36000}, {"id": "110113", "num": 2}, {"id": "112013", "num": 2}]</x:v>
      </x:c>
      <x:c r="J1001" s="6" t="str">
        <x:v>https://raw.githubusercontent.com/Mar-7th/StarRailRes/dbe8cdfcfb0bf657b9fe1cf92d5537f118ccb487/index_new/cn/character_skill_trees.json</x:v>
      </x:c>
    </x:row>
    <x:row r="1002" ht="38" customHeight="1">
      <x:c r="A1002" s="6" t="str">
        <x:v>1109208_1</x:v>
      </x:c>
      <x:c r="B1002" s="6" t="str">
        <x:v>1109</x:v>
      </x:c>
      <x:c r="C1002" s="6" t="str">
        <x:v>1109208</x:v>
      </x:c>
      <x:c r="D1002" s="6" t="str">
        <x:v>暴击伤害强化</x:v>
      </x:c>
      <x:c r="E1002" s="6" t="n">
        <x:v>1</x:v>
      </x:c>
      <x:c r="F1002" s="6" t="n">
        <x:v>6</x:v>
      </x:c>
      <x:c r="G1002" s="6" t="n">
        <x:v>0</x:v>
      </x:c>
      <x:c r="H1002" s="7" t="str"/>
      <x:c r="I1002" s="7" t="str">
        <x:v>[{"id": "2", "num": 128000}, {"id": "110113", "num": 6}, {"id": "112013", "num": 6}]</x:v>
      </x:c>
      <x:c r="J1002" s="6" t="str">
        <x:v>https://raw.githubusercontent.com/Mar-7th/StarRailRes/dbe8cdfcfb0bf657b9fe1cf92d5537f118ccb487/index_new/cn/character_skill_trees.json</x:v>
      </x:c>
    </x:row>
    <x:row r="1003" ht="38" customHeight="1">
      <x:c r="A1003" s="6" t="str">
        <x:v>1109209_1</x:v>
      </x:c>
      <x:c r="B1003" s="6" t="str">
        <x:v>1109</x:v>
      </x:c>
      <x:c r="C1003" s="6" t="str">
        <x:v>1109209</x:v>
      </x:c>
      <x:c r="D1003" s="6" t="str">
        <x:v>生命强化</x:v>
      </x:c>
      <x:c r="E1003" s="6" t="n">
        <x:v>1</x:v>
      </x:c>
      <x:c r="F1003" s="6" t="n">
        <x:v>0</x:v>
      </x:c>
      <x:c r="G1003" s="6" t="n">
        <x:v>75</x:v>
      </x:c>
      <x:c r="H1003" s="7" t="str"/>
      <x:c r="I1003" s="7" t="str">
        <x:v>[{"id": "2", "num": 128000}, {"id": "110113", "num": 6}, {"id": "112013", "num": 6}]</x:v>
      </x:c>
      <x:c r="J1003" s="6" t="str">
        <x:v>https://raw.githubusercontent.com/Mar-7th/StarRailRes/dbe8cdfcfb0bf657b9fe1cf92d5537f118ccb487/index_new/cn/character_skill_trees.json</x:v>
      </x:c>
    </x:row>
    <x:row r="1004" ht="38" customHeight="1">
      <x:c r="A1004" s="6" t="str">
        <x:v>1109210_1</x:v>
      </x:c>
      <x:c r="B1004" s="6" t="str">
        <x:v>1109</x:v>
      </x:c>
      <x:c r="C1004" s="6" t="str">
        <x:v>1109210</x:v>
      </x:c>
      <x:c r="D1004" s="6" t="str">
        <x:v>攻击强化</x:v>
      </x:c>
      <x:c r="E1004" s="6" t="n">
        <x:v>1</x:v>
      </x:c>
      <x:c r="F1004" s="6" t="n">
        <x:v>0</x:v>
      </x:c>
      <x:c r="G1004" s="6" t="n">
        <x:v>80</x:v>
      </x:c>
      <x:c r="H1004" s="7" t="str"/>
      <x:c r="I1004" s="7" t="str">
        <x:v>[{"id": "2", "num": 128000}, {"id": "110113", "num": 6}, {"id": "112013", "num": 6}]</x:v>
      </x:c>
      <x:c r="J1004" s="6" t="str">
        <x:v>https://raw.githubusercontent.com/Mar-7th/StarRailRes/dbe8cdfcfb0bf657b9fe1cf92d5537f118ccb487/index_new/cn/character_skill_trees.json</x:v>
      </x:c>
    </x:row>
    <x:row r="1005" ht="20" customHeight="1">
      <x:c r="A1005" s="6" t="str">
        <x:v>1110001_1</x:v>
      </x:c>
      <x:c r="B1005" s="6" t="str">
        <x:v>1110</x:v>
      </x:c>
      <x:c r="C1005" s="6" t="str">
        <x:v>1110001</x:v>
      </x:c>
      <x:c r="D1005" s="6" t="str"/>
      <x:c r="E1005" s="6" t="n">
        <x:v>1</x:v>
      </x:c>
      <x:c r="F1005" s="6" t="n">
        <x:v>0</x:v>
      </x:c>
      <x:c r="G1005" s="6" t="n">
        <x:v>0</x:v>
      </x:c>
      <x:c r="H1005" s="7" t="str"/>
      <x:c r="I1005" s="7" t="str">
        <x:v>[]</x:v>
      </x:c>
      <x:c r="J1005" s="6" t="str">
        <x:v>https://raw.githubusercontent.com/Mar-7th/StarRailRes/dbe8cdfcfb0bf657b9fe1cf92d5537f118ccb487/index_new/cn/character_skill_trees.json</x:v>
      </x:c>
    </x:row>
    <x:row r="1006" ht="38" customHeight="1">
      <x:c r="A1006" s="6" t="str">
        <x:v>1110001_2</x:v>
      </x:c>
      <x:c r="B1006" s="6" t="str">
        <x:v>1110</x:v>
      </x:c>
      <x:c r="C1006" s="6" t="str">
        <x:v>1110001</x:v>
      </x:c>
      <x:c r="D1006" s="6" t="str"/>
      <x:c r="E1006" s="6" t="n">
        <x:v>2</x:v>
      </x:c>
      <x:c r="F1006" s="6" t="n">
        <x:v>2</x:v>
      </x:c>
      <x:c r="G1006" s="6" t="n">
        <x:v>0</x:v>
      </x:c>
      <x:c r="H1006" s="7" t="str"/>
      <x:c r="I1006" s="7" t="str">
        <x:v>[{"id": "2", "num": 4000}, {"id": "110171", "num": 2}, {"id": "111001", "num": 4}]</x:v>
      </x:c>
      <x:c r="J1006" s="6" t="str">
        <x:v>https://raw.githubusercontent.com/Mar-7th/StarRailRes/dbe8cdfcfb0bf657b9fe1cf92d5537f118ccb487/index_new/cn/character_skill_trees.json</x:v>
      </x:c>
    </x:row>
    <x:row r="1007" ht="38" customHeight="1">
      <x:c r="A1007" s="6" t="str">
        <x:v>1110001_3</x:v>
      </x:c>
      <x:c r="B1007" s="6" t="str">
        <x:v>1110</x:v>
      </x:c>
      <x:c r="C1007" s="6" t="str">
        <x:v>1110001</x:v>
      </x:c>
      <x:c r="D1007" s="6" t="str"/>
      <x:c r="E1007" s="6" t="n">
        <x:v>3</x:v>
      </x:c>
      <x:c r="F1007" s="6" t="n">
        <x:v>3</x:v>
      </x:c>
      <x:c r="G1007" s="6" t="n">
        <x:v>0</x:v>
      </x:c>
      <x:c r="H1007" s="7" t="str"/>
      <x:c r="I1007" s="7" t="str">
        <x:v>[{"id": "2", "num": 8000}, {"id": "110172", "num": 2}, {"id": "111002", "num": 2}]</x:v>
      </x:c>
      <x:c r="J1007" s="6" t="str">
        <x:v>https://raw.githubusercontent.com/Mar-7th/StarRailRes/dbe8cdfcfb0bf657b9fe1cf92d5537f118ccb487/index_new/cn/character_skill_trees.json</x:v>
      </x:c>
    </x:row>
    <x:row r="1008" ht="38" customHeight="1">
      <x:c r="A1008" s="6" t="str">
        <x:v>1110001_4</x:v>
      </x:c>
      <x:c r="B1008" s="6" t="str">
        <x:v>1110</x:v>
      </x:c>
      <x:c r="C1008" s="6" t="str">
        <x:v>1110001</x:v>
      </x:c>
      <x:c r="D1008" s="6" t="str"/>
      <x:c r="E1008" s="6" t="n">
        <x:v>4</x:v>
      </x:c>
      <x:c r="F1008" s="6" t="n">
        <x:v>4</x:v>
      </x:c>
      <x:c r="G1008" s="6" t="n">
        <x:v>0</x:v>
      </x:c>
      <x:c r="H1008" s="7" t="str"/>
      <x:c r="I1008" s="7" t="str">
        <x:v>[{"id": "2", "num": 16000}, {"id": "110172", "num": 4}, {"id": "111002", "num": 3}]</x:v>
      </x:c>
      <x:c r="J1008" s="6" t="str">
        <x:v>https://raw.githubusercontent.com/Mar-7th/StarRailRes/dbe8cdfcfb0bf657b9fe1cf92d5537f118ccb487/index_new/cn/character_skill_trees.json</x:v>
      </x:c>
    </x:row>
    <x:row r="1009" ht="38" customHeight="1">
      <x:c r="A1009" s="6" t="str">
        <x:v>1110001_5</x:v>
      </x:c>
      <x:c r="B1009" s="6" t="str">
        <x:v>1110</x:v>
      </x:c>
      <x:c r="C1009" s="6" t="str">
        <x:v>1110001</x:v>
      </x:c>
      <x:c r="D1009" s="6" t="str"/>
      <x:c r="E1009" s="6" t="n">
        <x:v>5</x:v>
      </x:c>
      <x:c r="F1009" s="6" t="n">
        <x:v>5</x:v>
      </x:c>
      <x:c r="G1009" s="6" t="n">
        <x:v>0</x:v>
      </x:c>
      <x:c r="H1009" s="7" t="str"/>
      <x:c r="I1009" s="7" t="str">
        <x:v>[{"id": "2", "num": 36000}, {"id": "110173", "num": 2}, {"id": "111003", "num": 2}]</x:v>
      </x:c>
      <x:c r="J1009" s="6" t="str">
        <x:v>https://raw.githubusercontent.com/Mar-7th/StarRailRes/dbe8cdfcfb0bf657b9fe1cf92d5537f118ccb487/index_new/cn/character_skill_trees.json</x:v>
      </x:c>
    </x:row>
    <x:row r="1010" ht="38" customHeight="1">
      <x:c r="A1010" s="6" t="str">
        <x:v>1110001_6</x:v>
      </x:c>
      <x:c r="B1010" s="6" t="str">
        <x:v>1110</x:v>
      </x:c>
      <x:c r="C1010" s="6" t="str">
        <x:v>1110001</x:v>
      </x:c>
      <x:c r="D1010" s="6" t="str"/>
      <x:c r="E1010" s="6" t="n">
        <x:v>6</x:v>
      </x:c>
      <x:c r="F1010" s="6" t="n">
        <x:v>6</x:v>
      </x:c>
      <x:c r="G1010" s="6" t="n">
        <x:v>0</x:v>
      </x:c>
      <x:c r="H1010" s="7" t="str"/>
      <x:c r="I1010" s="7" t="str">
        <x:v>[{"id": "2", "num": 128000}, {"id": "110173", "num": 6}, {"id": "111003", "num": 3}]</x:v>
      </x:c>
      <x:c r="J1010" s="6" t="str">
        <x:v>https://raw.githubusercontent.com/Mar-7th/StarRailRes/dbe8cdfcfb0bf657b9fe1cf92d5537f118ccb487/index_new/cn/character_skill_trees.json</x:v>
      </x:c>
    </x:row>
    <x:row r="1011" ht="20" customHeight="1">
      <x:c r="A1011" s="6" t="str">
        <x:v>1110002_1</x:v>
      </x:c>
      <x:c r="B1011" s="6" t="str">
        <x:v>1110</x:v>
      </x:c>
      <x:c r="C1011" s="6" t="str">
        <x:v>1110002</x:v>
      </x:c>
      <x:c r="D1011" s="6" t="str"/>
      <x:c r="E1011" s="6" t="n">
        <x:v>1</x:v>
      </x:c>
      <x:c r="F1011" s="6" t="n">
        <x:v>0</x:v>
      </x:c>
      <x:c r="G1011" s="6" t="n">
        <x:v>0</x:v>
      </x:c>
      <x:c r="H1011" s="7" t="str"/>
      <x:c r="I1011" s="7" t="str">
        <x:v>[]</x:v>
      </x:c>
      <x:c r="J1011" s="6" t="str">
        <x:v>https://raw.githubusercontent.com/Mar-7th/StarRailRes/dbe8cdfcfb0bf657b9fe1cf92d5537f118ccb487/index_new/cn/character_skill_trees.json</x:v>
      </x:c>
    </x:row>
    <x:row r="1012" ht="38" customHeight="1">
      <x:c r="A1012" s="6" t="str">
        <x:v>1110002_2</x:v>
      </x:c>
      <x:c r="B1012" s="6" t="str">
        <x:v>1110</x:v>
      </x:c>
      <x:c r="C1012" s="6" t="str">
        <x:v>1110002</x:v>
      </x:c>
      <x:c r="D1012" s="6" t="str"/>
      <x:c r="E1012" s="6" t="n">
        <x:v>2</x:v>
      </x:c>
      <x:c r="F1012" s="6" t="n">
        <x:v>1</x:v>
      </x:c>
      <x:c r="G1012" s="6" t="n">
        <x:v>0</x:v>
      </x:c>
      <x:c r="H1012" s="7" t="str"/>
      <x:c r="I1012" s="7" t="str">
        <x:v>[{"id": "2", "num": 2000}, {"id": "111001", "num": 2}]</x:v>
      </x:c>
      <x:c r="J1012" s="6" t="str">
        <x:v>https://raw.githubusercontent.com/Mar-7th/StarRailRes/dbe8cdfcfb0bf657b9fe1cf92d5537f118ccb487/index_new/cn/character_skill_trees.json</x:v>
      </x:c>
    </x:row>
    <x:row r="1013" ht="38" customHeight="1">
      <x:c r="A1013" s="6" t="str">
        <x:v>1110002_3</x:v>
      </x:c>
      <x:c r="B1013" s="6" t="str">
        <x:v>1110</x:v>
      </x:c>
      <x:c r="C1013" s="6" t="str">
        <x:v>1110002</x:v>
      </x:c>
      <x:c r="D1013" s="6" t="str"/>
      <x:c r="E1013" s="6" t="n">
        <x:v>3</x:v>
      </x:c>
      <x:c r="F1013" s="6" t="n">
        <x:v>2</x:v>
      </x:c>
      <x:c r="G1013" s="6" t="n">
        <x:v>0</x:v>
      </x:c>
      <x:c r="H1013" s="7" t="str"/>
      <x:c r="I1013" s="7" t="str">
        <x:v>[{"id": "2", "num": 4000}, {"id": "110171", "num": 2}, {"id": "111001", "num": 4}]</x:v>
      </x:c>
      <x:c r="J1013" s="6" t="str">
        <x:v>https://raw.githubusercontent.com/Mar-7th/StarRailRes/dbe8cdfcfb0bf657b9fe1cf92d5537f118ccb487/index_new/cn/character_skill_trees.json</x:v>
      </x:c>
    </x:row>
    <x:row r="1014" ht="38" customHeight="1">
      <x:c r="A1014" s="6" t="str">
        <x:v>1110002_4</x:v>
      </x:c>
      <x:c r="B1014" s="6" t="str">
        <x:v>1110</x:v>
      </x:c>
      <x:c r="C1014" s="6" t="str">
        <x:v>1110002</x:v>
      </x:c>
      <x:c r="D1014" s="6" t="str"/>
      <x:c r="E1014" s="6" t="n">
        <x:v>4</x:v>
      </x:c>
      <x:c r="F1014" s="6" t="n">
        <x:v>3</x:v>
      </x:c>
      <x:c r="G1014" s="6" t="n">
        <x:v>0</x:v>
      </x:c>
      <x:c r="H1014" s="7" t="str"/>
      <x:c r="I1014" s="7" t="str">
        <x:v>[{"id": "2", "num": 8000}, {"id": "110172", "num": 2}, {"id": "111002", "num": 2}]</x:v>
      </x:c>
      <x:c r="J1014" s="6" t="str">
        <x:v>https://raw.githubusercontent.com/Mar-7th/StarRailRes/dbe8cdfcfb0bf657b9fe1cf92d5537f118ccb487/index_new/cn/character_skill_trees.json</x:v>
      </x:c>
    </x:row>
    <x:row r="1015" ht="38" customHeight="1">
      <x:c r="A1015" s="6" t="str">
        <x:v>1110002_5</x:v>
      </x:c>
      <x:c r="B1015" s="6" t="str">
        <x:v>1110</x:v>
      </x:c>
      <x:c r="C1015" s="6" t="str">
        <x:v>1110002</x:v>
      </x:c>
      <x:c r="D1015" s="6" t="str"/>
      <x:c r="E1015" s="6" t="n">
        <x:v>5</x:v>
      </x:c>
      <x:c r="F1015" s="6" t="n">
        <x:v>4</x:v>
      </x:c>
      <x:c r="G1015" s="6" t="n">
        <x:v>0</x:v>
      </x:c>
      <x:c r="H1015" s="7" t="str"/>
      <x:c r="I1015" s="7" t="str">
        <x:v>[{"id": "2", "num": 16000}, {"id": "110172", "num": 4}, {"id": "111002", "num": 3}]</x:v>
      </x:c>
      <x:c r="J1015" s="6" t="str">
        <x:v>https://raw.githubusercontent.com/Mar-7th/StarRailRes/dbe8cdfcfb0bf657b9fe1cf92d5537f118ccb487/index_new/cn/character_skill_trees.json</x:v>
      </x:c>
    </x:row>
    <x:row r="1016" ht="38" customHeight="1">
      <x:c r="A1016" s="6" t="str">
        <x:v>1110002_6</x:v>
      </x:c>
      <x:c r="B1016" s="6" t="str">
        <x:v>1110</x:v>
      </x:c>
      <x:c r="C1016" s="6" t="str">
        <x:v>1110002</x:v>
      </x:c>
      <x:c r="D1016" s="6" t="str"/>
      <x:c r="E1016" s="6" t="n">
        <x:v>6</x:v>
      </x:c>
      <x:c r="F1016" s="6" t="n">
        <x:v>4</x:v>
      </x:c>
      <x:c r="G1016" s="6" t="n">
        <x:v>0</x:v>
      </x:c>
      <x:c r="H1016" s="7" t="str"/>
      <x:c r="I1016" s="7" t="str">
        <x:v>[{"id": "2", "num": 24000}, {"id": "110172", "num": 6}, {"id": "111002", "num": 5}]</x:v>
      </x:c>
      <x:c r="J1016" s="6" t="str">
        <x:v>https://raw.githubusercontent.com/Mar-7th/StarRailRes/dbe8cdfcfb0bf657b9fe1cf92d5537f118ccb487/index_new/cn/character_skill_trees.json</x:v>
      </x:c>
    </x:row>
    <x:row r="1017" ht="38" customHeight="1">
      <x:c r="A1017" s="6" t="str">
        <x:v>1110002_7</x:v>
      </x:c>
      <x:c r="B1017" s="6" t="str">
        <x:v>1110</x:v>
      </x:c>
      <x:c r="C1017" s="6" t="str">
        <x:v>1110002</x:v>
      </x:c>
      <x:c r="D1017" s="6" t="str"/>
      <x:c r="E1017" s="6" t="n">
        <x:v>7</x:v>
      </x:c>
      <x:c r="F1017" s="6" t="n">
        <x:v>5</x:v>
      </x:c>
      <x:c r="G1017" s="6" t="n">
        <x:v>0</x:v>
      </x:c>
      <x:c r="H1017" s="7" t="str"/>
      <x:c r="I1017" s="7" t="str">
        <x:v>[{"id": "2", "num": 36000}, {"id": "110173", "num": 2}, {"id": "111003", "num": 2}]</x:v>
      </x:c>
      <x:c r="J1017" s="6" t="str">
        <x:v>https://raw.githubusercontent.com/Mar-7th/StarRailRes/dbe8cdfcfb0bf657b9fe1cf92d5537f118ccb487/index_new/cn/character_skill_trees.json</x:v>
      </x:c>
    </x:row>
    <x:row r="1018" ht="53" customHeight="1">
      <x:c r="A1018" s="6" t="str">
        <x:v>1110002_8</x:v>
      </x:c>
      <x:c r="B1018" s="6" t="str">
        <x:v>1110</x:v>
      </x:c>
      <x:c r="C1018" s="6" t="str">
        <x:v>1110002</x:v>
      </x:c>
      <x:c r="D1018" s="6" t="str"/>
      <x:c r="E1018" s="6" t="n">
        <x:v>8</x:v>
      </x:c>
      <x:c r="F1018" s="6" t="n">
        <x:v>5</x:v>
      </x:c>
      <x:c r="G1018" s="6" t="n">
        <x:v>0</x:v>
      </x:c>
      <x:c r="H1018" s="7" t="str"/>
      <x:c r="I1018" s="7" t="str">
        <x:v>[{"id": "2", "num": 64000}, {"id": "110173", "num": 4}, {"id": "110503", "num": 1}, {"id": "111003", "num": 3}]</x:v>
      </x:c>
      <x:c r="J1018" s="6" t="str">
        <x:v>https://raw.githubusercontent.com/Mar-7th/StarRailRes/dbe8cdfcfb0bf657b9fe1cf92d5537f118ccb487/index_new/cn/character_skill_trees.json</x:v>
      </x:c>
    </x:row>
    <x:row r="1019" ht="38" customHeight="1">
      <x:c r="A1019" s="6" t="str">
        <x:v>1110002_9</x:v>
      </x:c>
      <x:c r="B1019" s="6" t="str">
        <x:v>1110</x:v>
      </x:c>
      <x:c r="C1019" s="6" t="str">
        <x:v>1110002</x:v>
      </x:c>
      <x:c r="D1019" s="6" t="str"/>
      <x:c r="E1019" s="6" t="n">
        <x:v>9</x:v>
      </x:c>
      <x:c r="F1019" s="6" t="n">
        <x:v>6</x:v>
      </x:c>
      <x:c r="G1019" s="6" t="n">
        <x:v>0</x:v>
      </x:c>
      <x:c r="H1019" s="7" t="str"/>
      <x:c r="I1019" s="7" t="str">
        <x:v>[{"id": "2", "num": 128000}, {"id": "110173", "num": 6}, {"id": "110503", "num": 1}]</x:v>
      </x:c>
      <x:c r="J1019" s="6" t="str">
        <x:v>https://raw.githubusercontent.com/Mar-7th/StarRailRes/dbe8cdfcfb0bf657b9fe1cf92d5537f118ccb487/index_new/cn/character_skill_trees.json</x:v>
      </x:c>
    </x:row>
    <x:row r="1020" ht="53" customHeight="1">
      <x:c r="A1020" s="6" t="str">
        <x:v>1110002_10</x:v>
      </x:c>
      <x:c r="B1020" s="6" t="str">
        <x:v>1110</x:v>
      </x:c>
      <x:c r="C1020" s="6" t="str">
        <x:v>1110002</x:v>
      </x:c>
      <x:c r="D1020" s="6" t="str"/>
      <x:c r="E1020" s="6" t="n">
        <x:v>10</x:v>
      </x:c>
      <x:c r="F1020" s="6" t="n">
        <x:v>6</x:v>
      </x:c>
      <x:c r="G1020" s="6" t="n">
        <x:v>0</x:v>
      </x:c>
      <x:c r="H1020" s="7" t="str"/>
      <x:c r="I1020" s="7" t="str">
        <x:v>[{"id": "2", "num": 240000}, {"id": "110173", "num": 11}, {"id": "241", "num": 1}, {"id": "110503", "num": 1}]</x:v>
      </x:c>
      <x:c r="J1020" s="6" t="str">
        <x:v>https://raw.githubusercontent.com/Mar-7th/StarRailRes/dbe8cdfcfb0bf657b9fe1cf92d5537f118ccb487/index_new/cn/character_skill_trees.json</x:v>
      </x:c>
    </x:row>
    <x:row r="1021" ht="20" customHeight="1">
      <x:c r="A1021" s="6" t="str">
        <x:v>1110003_1</x:v>
      </x:c>
      <x:c r="B1021" s="6" t="str">
        <x:v>1110</x:v>
      </x:c>
      <x:c r="C1021" s="6" t="str">
        <x:v>1110003</x:v>
      </x:c>
      <x:c r="D1021" s="6" t="str"/>
      <x:c r="E1021" s="6" t="n">
        <x:v>1</x:v>
      </x:c>
      <x:c r="F1021" s="6" t="n">
        <x:v>0</x:v>
      </x:c>
      <x:c r="G1021" s="6" t="n">
        <x:v>0</x:v>
      </x:c>
      <x:c r="H1021" s="7" t="str"/>
      <x:c r="I1021" s="7" t="str">
        <x:v>[]</x:v>
      </x:c>
      <x:c r="J1021" s="6" t="str">
        <x:v>https://raw.githubusercontent.com/Mar-7th/StarRailRes/dbe8cdfcfb0bf657b9fe1cf92d5537f118ccb487/index_new/cn/character_skill_trees.json</x:v>
      </x:c>
    </x:row>
    <x:row r="1022" ht="38" customHeight="1">
      <x:c r="A1022" s="6" t="str">
        <x:v>1110003_2</x:v>
      </x:c>
      <x:c r="B1022" s="6" t="str">
        <x:v>1110</x:v>
      </x:c>
      <x:c r="C1022" s="6" t="str">
        <x:v>1110003</x:v>
      </x:c>
      <x:c r="D1022" s="6" t="str"/>
      <x:c r="E1022" s="6" t="n">
        <x:v>2</x:v>
      </x:c>
      <x:c r="F1022" s="6" t="n">
        <x:v>1</x:v>
      </x:c>
      <x:c r="G1022" s="6" t="n">
        <x:v>0</x:v>
      </x:c>
      <x:c r="H1022" s="7" t="str"/>
      <x:c r="I1022" s="7" t="str">
        <x:v>[{"id": "2", "num": 2000}, {"id": "111001", "num": 2}]</x:v>
      </x:c>
      <x:c r="J1022" s="6" t="str">
        <x:v>https://raw.githubusercontent.com/Mar-7th/StarRailRes/dbe8cdfcfb0bf657b9fe1cf92d5537f118ccb487/index_new/cn/character_skill_trees.json</x:v>
      </x:c>
    </x:row>
    <x:row r="1023" ht="38" customHeight="1">
      <x:c r="A1023" s="6" t="str">
        <x:v>1110003_3</x:v>
      </x:c>
      <x:c r="B1023" s="6" t="str">
        <x:v>1110</x:v>
      </x:c>
      <x:c r="C1023" s="6" t="str">
        <x:v>1110003</x:v>
      </x:c>
      <x:c r="D1023" s="6" t="str"/>
      <x:c r="E1023" s="6" t="n">
        <x:v>3</x:v>
      </x:c>
      <x:c r="F1023" s="6" t="n">
        <x:v>2</x:v>
      </x:c>
      <x:c r="G1023" s="6" t="n">
        <x:v>0</x:v>
      </x:c>
      <x:c r="H1023" s="7" t="str"/>
      <x:c r="I1023" s="7" t="str">
        <x:v>[{"id": "2", "num": 4000}, {"id": "110171", "num": 2}, {"id": "111001", "num": 4}]</x:v>
      </x:c>
      <x:c r="J1023" s="6" t="str">
        <x:v>https://raw.githubusercontent.com/Mar-7th/StarRailRes/dbe8cdfcfb0bf657b9fe1cf92d5537f118ccb487/index_new/cn/character_skill_trees.json</x:v>
      </x:c>
    </x:row>
    <x:row r="1024" ht="38" customHeight="1">
      <x:c r="A1024" s="6" t="str">
        <x:v>1110003_4</x:v>
      </x:c>
      <x:c r="B1024" s="6" t="str">
        <x:v>1110</x:v>
      </x:c>
      <x:c r="C1024" s="6" t="str">
        <x:v>1110003</x:v>
      </x:c>
      <x:c r="D1024" s="6" t="str"/>
      <x:c r="E1024" s="6" t="n">
        <x:v>4</x:v>
      </x:c>
      <x:c r="F1024" s="6" t="n">
        <x:v>3</x:v>
      </x:c>
      <x:c r="G1024" s="6" t="n">
        <x:v>0</x:v>
      </x:c>
      <x:c r="H1024" s="7" t="str"/>
      <x:c r="I1024" s="7" t="str">
        <x:v>[{"id": "2", "num": 8000}, {"id": "110172", "num": 2}, {"id": "111002", "num": 2}]</x:v>
      </x:c>
      <x:c r="J1024" s="6" t="str">
        <x:v>https://raw.githubusercontent.com/Mar-7th/StarRailRes/dbe8cdfcfb0bf657b9fe1cf92d5537f118ccb487/index_new/cn/character_skill_trees.json</x:v>
      </x:c>
    </x:row>
    <x:row r="1025" ht="38" customHeight="1">
      <x:c r="A1025" s="6" t="str">
        <x:v>1110003_5</x:v>
      </x:c>
      <x:c r="B1025" s="6" t="str">
        <x:v>1110</x:v>
      </x:c>
      <x:c r="C1025" s="6" t="str">
        <x:v>1110003</x:v>
      </x:c>
      <x:c r="D1025" s="6" t="str"/>
      <x:c r="E1025" s="6" t="n">
        <x:v>5</x:v>
      </x:c>
      <x:c r="F1025" s="6" t="n">
        <x:v>4</x:v>
      </x:c>
      <x:c r="G1025" s="6" t="n">
        <x:v>0</x:v>
      </x:c>
      <x:c r="H1025" s="7" t="str"/>
      <x:c r="I1025" s="7" t="str">
        <x:v>[{"id": "2", "num": 16000}, {"id": "110172", "num": 4}, {"id": "111002", "num": 3}]</x:v>
      </x:c>
      <x:c r="J1025" s="6" t="str">
        <x:v>https://raw.githubusercontent.com/Mar-7th/StarRailRes/dbe8cdfcfb0bf657b9fe1cf92d5537f118ccb487/index_new/cn/character_skill_trees.json</x:v>
      </x:c>
    </x:row>
    <x:row r="1026" ht="38" customHeight="1">
      <x:c r="A1026" s="6" t="str">
        <x:v>1110003_6</x:v>
      </x:c>
      <x:c r="B1026" s="6" t="str">
        <x:v>1110</x:v>
      </x:c>
      <x:c r="C1026" s="6" t="str">
        <x:v>1110003</x:v>
      </x:c>
      <x:c r="D1026" s="6" t="str"/>
      <x:c r="E1026" s="6" t="n">
        <x:v>6</x:v>
      </x:c>
      <x:c r="F1026" s="6" t="n">
        <x:v>4</x:v>
      </x:c>
      <x:c r="G1026" s="6" t="n">
        <x:v>0</x:v>
      </x:c>
      <x:c r="H1026" s="7" t="str"/>
      <x:c r="I1026" s="7" t="str">
        <x:v>[{"id": "2", "num": 24000}, {"id": "110172", "num": 6}, {"id": "111002", "num": 5}]</x:v>
      </x:c>
      <x:c r="J1026" s="6" t="str">
        <x:v>https://raw.githubusercontent.com/Mar-7th/StarRailRes/dbe8cdfcfb0bf657b9fe1cf92d5537f118ccb487/index_new/cn/character_skill_trees.json</x:v>
      </x:c>
    </x:row>
    <x:row r="1027" ht="38" customHeight="1">
      <x:c r="A1027" s="6" t="str">
        <x:v>1110003_7</x:v>
      </x:c>
      <x:c r="B1027" s="6" t="str">
        <x:v>1110</x:v>
      </x:c>
      <x:c r="C1027" s="6" t="str">
        <x:v>1110003</x:v>
      </x:c>
      <x:c r="D1027" s="6" t="str"/>
      <x:c r="E1027" s="6" t="n">
        <x:v>7</x:v>
      </x:c>
      <x:c r="F1027" s="6" t="n">
        <x:v>5</x:v>
      </x:c>
      <x:c r="G1027" s="6" t="n">
        <x:v>0</x:v>
      </x:c>
      <x:c r="H1027" s="7" t="str"/>
      <x:c r="I1027" s="7" t="str">
        <x:v>[{"id": "2", "num": 36000}, {"id": "110173", "num": 2}, {"id": "111003", "num": 2}]</x:v>
      </x:c>
      <x:c r="J1027" s="6" t="str">
        <x:v>https://raw.githubusercontent.com/Mar-7th/StarRailRes/dbe8cdfcfb0bf657b9fe1cf92d5537f118ccb487/index_new/cn/character_skill_trees.json</x:v>
      </x:c>
    </x:row>
    <x:row r="1028" ht="53" customHeight="1">
      <x:c r="A1028" s="6" t="str">
        <x:v>1110003_8</x:v>
      </x:c>
      <x:c r="B1028" s="6" t="str">
        <x:v>1110</x:v>
      </x:c>
      <x:c r="C1028" s="6" t="str">
        <x:v>1110003</x:v>
      </x:c>
      <x:c r="D1028" s="6" t="str"/>
      <x:c r="E1028" s="6" t="n">
        <x:v>8</x:v>
      </x:c>
      <x:c r="F1028" s="6" t="n">
        <x:v>5</x:v>
      </x:c>
      <x:c r="G1028" s="6" t="n">
        <x:v>0</x:v>
      </x:c>
      <x:c r="H1028" s="7" t="str"/>
      <x:c r="I1028" s="7" t="str">
        <x:v>[{"id": "2", "num": 64000}, {"id": "110173", "num": 4}, {"id": "110503", "num": 1}, {"id": "111003", "num": 3}]</x:v>
      </x:c>
      <x:c r="J1028" s="6" t="str">
        <x:v>https://raw.githubusercontent.com/Mar-7th/StarRailRes/dbe8cdfcfb0bf657b9fe1cf92d5537f118ccb487/index_new/cn/character_skill_trees.json</x:v>
      </x:c>
    </x:row>
    <x:row r="1029" ht="38" customHeight="1">
      <x:c r="A1029" s="6" t="str">
        <x:v>1110003_9</x:v>
      </x:c>
      <x:c r="B1029" s="6" t="str">
        <x:v>1110</x:v>
      </x:c>
      <x:c r="C1029" s="6" t="str">
        <x:v>1110003</x:v>
      </x:c>
      <x:c r="D1029" s="6" t="str"/>
      <x:c r="E1029" s="6" t="n">
        <x:v>9</x:v>
      </x:c>
      <x:c r="F1029" s="6" t="n">
        <x:v>6</x:v>
      </x:c>
      <x:c r="G1029" s="6" t="n">
        <x:v>0</x:v>
      </x:c>
      <x:c r="H1029" s="7" t="str"/>
      <x:c r="I1029" s="7" t="str">
        <x:v>[{"id": "2", "num": 128000}, {"id": "110173", "num": 6}, {"id": "110503", "num": 1}]</x:v>
      </x:c>
      <x:c r="J1029" s="6" t="str">
        <x:v>https://raw.githubusercontent.com/Mar-7th/StarRailRes/dbe8cdfcfb0bf657b9fe1cf92d5537f118ccb487/index_new/cn/character_skill_trees.json</x:v>
      </x:c>
    </x:row>
    <x:row r="1030" ht="53" customHeight="1">
      <x:c r="A1030" s="6" t="str">
        <x:v>1110003_10</x:v>
      </x:c>
      <x:c r="B1030" s="6" t="str">
        <x:v>1110</x:v>
      </x:c>
      <x:c r="C1030" s="6" t="str">
        <x:v>1110003</x:v>
      </x:c>
      <x:c r="D1030" s="6" t="str"/>
      <x:c r="E1030" s="6" t="n">
        <x:v>10</x:v>
      </x:c>
      <x:c r="F1030" s="6" t="n">
        <x:v>6</x:v>
      </x:c>
      <x:c r="G1030" s="6" t="n">
        <x:v>0</x:v>
      </x:c>
      <x:c r="H1030" s="7" t="str"/>
      <x:c r="I1030" s="7" t="str">
        <x:v>[{"id": "2", "num": 240000}, {"id": "110173", "num": 11}, {"id": "241", "num": 1}, {"id": "110503", "num": 1}]</x:v>
      </x:c>
      <x:c r="J1030" s="6" t="str">
        <x:v>https://raw.githubusercontent.com/Mar-7th/StarRailRes/dbe8cdfcfb0bf657b9fe1cf92d5537f118ccb487/index_new/cn/character_skill_trees.json</x:v>
      </x:c>
    </x:row>
    <x:row r="1031" ht="20" customHeight="1">
      <x:c r="A1031" s="6" t="str">
        <x:v>1110004_1</x:v>
      </x:c>
      <x:c r="B1031" s="6" t="str">
        <x:v>1110</x:v>
      </x:c>
      <x:c r="C1031" s="6" t="str">
        <x:v>1110004</x:v>
      </x:c>
      <x:c r="D1031" s="6" t="str"/>
      <x:c r="E1031" s="6" t="n">
        <x:v>1</x:v>
      </x:c>
      <x:c r="F1031" s="6" t="n">
        <x:v>0</x:v>
      </x:c>
      <x:c r="G1031" s="6" t="n">
        <x:v>0</x:v>
      </x:c>
      <x:c r="H1031" s="7" t="str"/>
      <x:c r="I1031" s="7" t="str">
        <x:v>[]</x:v>
      </x:c>
      <x:c r="J1031" s="6" t="str">
        <x:v>https://raw.githubusercontent.com/Mar-7th/StarRailRes/dbe8cdfcfb0bf657b9fe1cf92d5537f118ccb487/index_new/cn/character_skill_trees.json</x:v>
      </x:c>
    </x:row>
    <x:row r="1032" ht="38" customHeight="1">
      <x:c r="A1032" s="6" t="str">
        <x:v>1110004_2</x:v>
      </x:c>
      <x:c r="B1032" s="6" t="str">
        <x:v>1110</x:v>
      </x:c>
      <x:c r="C1032" s="6" t="str">
        <x:v>1110004</x:v>
      </x:c>
      <x:c r="D1032" s="6" t="str"/>
      <x:c r="E1032" s="6" t="n">
        <x:v>2</x:v>
      </x:c>
      <x:c r="F1032" s="6" t="n">
        <x:v>1</x:v>
      </x:c>
      <x:c r="G1032" s="6" t="n">
        <x:v>0</x:v>
      </x:c>
      <x:c r="H1032" s="7" t="str"/>
      <x:c r="I1032" s="7" t="str">
        <x:v>[{"id": "2", "num": 2000}, {"id": "111001", "num": 2}]</x:v>
      </x:c>
      <x:c r="J1032" s="6" t="str">
        <x:v>https://raw.githubusercontent.com/Mar-7th/StarRailRes/dbe8cdfcfb0bf657b9fe1cf92d5537f118ccb487/index_new/cn/character_skill_trees.json</x:v>
      </x:c>
    </x:row>
    <x:row r="1033" ht="38" customHeight="1">
      <x:c r="A1033" s="6" t="str">
        <x:v>1110004_3</x:v>
      </x:c>
      <x:c r="B1033" s="6" t="str">
        <x:v>1110</x:v>
      </x:c>
      <x:c r="C1033" s="6" t="str">
        <x:v>1110004</x:v>
      </x:c>
      <x:c r="D1033" s="6" t="str"/>
      <x:c r="E1033" s="6" t="n">
        <x:v>3</x:v>
      </x:c>
      <x:c r="F1033" s="6" t="n">
        <x:v>2</x:v>
      </x:c>
      <x:c r="G1033" s="6" t="n">
        <x:v>0</x:v>
      </x:c>
      <x:c r="H1033" s="7" t="str"/>
      <x:c r="I1033" s="7" t="str">
        <x:v>[{"id": "2", "num": 4000}, {"id": "110171", "num": 2}, {"id": "111001", "num": 4}]</x:v>
      </x:c>
      <x:c r="J1033" s="6" t="str">
        <x:v>https://raw.githubusercontent.com/Mar-7th/StarRailRes/dbe8cdfcfb0bf657b9fe1cf92d5537f118ccb487/index_new/cn/character_skill_trees.json</x:v>
      </x:c>
    </x:row>
    <x:row r="1034" ht="38" customHeight="1">
      <x:c r="A1034" s="6" t="str">
        <x:v>1110004_4</x:v>
      </x:c>
      <x:c r="B1034" s="6" t="str">
        <x:v>1110</x:v>
      </x:c>
      <x:c r="C1034" s="6" t="str">
        <x:v>1110004</x:v>
      </x:c>
      <x:c r="D1034" s="6" t="str"/>
      <x:c r="E1034" s="6" t="n">
        <x:v>4</x:v>
      </x:c>
      <x:c r="F1034" s="6" t="n">
        <x:v>3</x:v>
      </x:c>
      <x:c r="G1034" s="6" t="n">
        <x:v>0</x:v>
      </x:c>
      <x:c r="H1034" s="7" t="str"/>
      <x:c r="I1034" s="7" t="str">
        <x:v>[{"id": "2", "num": 8000}, {"id": "110172", "num": 2}, {"id": "111002", "num": 2}]</x:v>
      </x:c>
      <x:c r="J1034" s="6" t="str">
        <x:v>https://raw.githubusercontent.com/Mar-7th/StarRailRes/dbe8cdfcfb0bf657b9fe1cf92d5537f118ccb487/index_new/cn/character_skill_trees.json</x:v>
      </x:c>
    </x:row>
    <x:row r="1035" ht="38" customHeight="1">
      <x:c r="A1035" s="6" t="str">
        <x:v>1110004_5</x:v>
      </x:c>
      <x:c r="B1035" s="6" t="str">
        <x:v>1110</x:v>
      </x:c>
      <x:c r="C1035" s="6" t="str">
        <x:v>1110004</x:v>
      </x:c>
      <x:c r="D1035" s="6" t="str"/>
      <x:c r="E1035" s="6" t="n">
        <x:v>5</x:v>
      </x:c>
      <x:c r="F1035" s="6" t="n">
        <x:v>4</x:v>
      </x:c>
      <x:c r="G1035" s="6" t="n">
        <x:v>0</x:v>
      </x:c>
      <x:c r="H1035" s="7" t="str"/>
      <x:c r="I1035" s="7" t="str">
        <x:v>[{"id": "2", "num": 16000}, {"id": "110172", "num": 4}, {"id": "111002", "num": 3}]</x:v>
      </x:c>
      <x:c r="J1035" s="6" t="str">
        <x:v>https://raw.githubusercontent.com/Mar-7th/StarRailRes/dbe8cdfcfb0bf657b9fe1cf92d5537f118ccb487/index_new/cn/character_skill_trees.json</x:v>
      </x:c>
    </x:row>
    <x:row r="1036" ht="38" customHeight="1">
      <x:c r="A1036" s="6" t="str">
        <x:v>1110004_6</x:v>
      </x:c>
      <x:c r="B1036" s="6" t="str">
        <x:v>1110</x:v>
      </x:c>
      <x:c r="C1036" s="6" t="str">
        <x:v>1110004</x:v>
      </x:c>
      <x:c r="D1036" s="6" t="str"/>
      <x:c r="E1036" s="6" t="n">
        <x:v>6</x:v>
      </x:c>
      <x:c r="F1036" s="6" t="n">
        <x:v>4</x:v>
      </x:c>
      <x:c r="G1036" s="6" t="n">
        <x:v>0</x:v>
      </x:c>
      <x:c r="H1036" s="7" t="str"/>
      <x:c r="I1036" s="7" t="str">
        <x:v>[{"id": "2", "num": 24000}, {"id": "110172", "num": 6}, {"id": "111002", "num": 5}]</x:v>
      </x:c>
      <x:c r="J1036" s="6" t="str">
        <x:v>https://raw.githubusercontent.com/Mar-7th/StarRailRes/dbe8cdfcfb0bf657b9fe1cf92d5537f118ccb487/index_new/cn/character_skill_trees.json</x:v>
      </x:c>
    </x:row>
    <x:row r="1037" ht="38" customHeight="1">
      <x:c r="A1037" s="6" t="str">
        <x:v>1110004_7</x:v>
      </x:c>
      <x:c r="B1037" s="6" t="str">
        <x:v>1110</x:v>
      </x:c>
      <x:c r="C1037" s="6" t="str">
        <x:v>1110004</x:v>
      </x:c>
      <x:c r="D1037" s="6" t="str"/>
      <x:c r="E1037" s="6" t="n">
        <x:v>7</x:v>
      </x:c>
      <x:c r="F1037" s="6" t="n">
        <x:v>5</x:v>
      </x:c>
      <x:c r="G1037" s="6" t="n">
        <x:v>0</x:v>
      </x:c>
      <x:c r="H1037" s="7" t="str"/>
      <x:c r="I1037" s="7" t="str">
        <x:v>[{"id": "2", "num": 36000}, {"id": "110173", "num": 2}, {"id": "111003", "num": 2}]</x:v>
      </x:c>
      <x:c r="J1037" s="6" t="str">
        <x:v>https://raw.githubusercontent.com/Mar-7th/StarRailRes/dbe8cdfcfb0bf657b9fe1cf92d5537f118ccb487/index_new/cn/character_skill_trees.json</x:v>
      </x:c>
    </x:row>
    <x:row r="1038" ht="53" customHeight="1">
      <x:c r="A1038" s="6" t="str">
        <x:v>1110004_8</x:v>
      </x:c>
      <x:c r="B1038" s="6" t="str">
        <x:v>1110</x:v>
      </x:c>
      <x:c r="C1038" s="6" t="str">
        <x:v>1110004</x:v>
      </x:c>
      <x:c r="D1038" s="6" t="str"/>
      <x:c r="E1038" s="6" t="n">
        <x:v>8</x:v>
      </x:c>
      <x:c r="F1038" s="6" t="n">
        <x:v>5</x:v>
      </x:c>
      <x:c r="G1038" s="6" t="n">
        <x:v>0</x:v>
      </x:c>
      <x:c r="H1038" s="7" t="str"/>
      <x:c r="I1038" s="7" t="str">
        <x:v>[{"id": "2", "num": 64000}, {"id": "110173", "num": 4}, {"id": "110503", "num": 1}, {"id": "111003", "num": 3}]</x:v>
      </x:c>
      <x:c r="J1038" s="6" t="str">
        <x:v>https://raw.githubusercontent.com/Mar-7th/StarRailRes/dbe8cdfcfb0bf657b9fe1cf92d5537f118ccb487/index_new/cn/character_skill_trees.json</x:v>
      </x:c>
    </x:row>
    <x:row r="1039" ht="38" customHeight="1">
      <x:c r="A1039" s="6" t="str">
        <x:v>1110004_9</x:v>
      </x:c>
      <x:c r="B1039" s="6" t="str">
        <x:v>1110</x:v>
      </x:c>
      <x:c r="C1039" s="6" t="str">
        <x:v>1110004</x:v>
      </x:c>
      <x:c r="D1039" s="6" t="str"/>
      <x:c r="E1039" s="6" t="n">
        <x:v>9</x:v>
      </x:c>
      <x:c r="F1039" s="6" t="n">
        <x:v>6</x:v>
      </x:c>
      <x:c r="G1039" s="6" t="n">
        <x:v>0</x:v>
      </x:c>
      <x:c r="H1039" s="7" t="str"/>
      <x:c r="I1039" s="7" t="str">
        <x:v>[{"id": "2", "num": 128000}, {"id": "110173", "num": 6}, {"id": "110503", "num": 1}]</x:v>
      </x:c>
      <x:c r="J1039" s="6" t="str">
        <x:v>https://raw.githubusercontent.com/Mar-7th/StarRailRes/dbe8cdfcfb0bf657b9fe1cf92d5537f118ccb487/index_new/cn/character_skill_trees.json</x:v>
      </x:c>
    </x:row>
    <x:row r="1040" ht="53" customHeight="1">
      <x:c r="A1040" s="6" t="str">
        <x:v>1110004_10</x:v>
      </x:c>
      <x:c r="B1040" s="6" t="str">
        <x:v>1110</x:v>
      </x:c>
      <x:c r="C1040" s="6" t="str">
        <x:v>1110004</x:v>
      </x:c>
      <x:c r="D1040" s="6" t="str"/>
      <x:c r="E1040" s="6" t="n">
        <x:v>10</x:v>
      </x:c>
      <x:c r="F1040" s="6" t="n">
        <x:v>6</x:v>
      </x:c>
      <x:c r="G1040" s="6" t="n">
        <x:v>0</x:v>
      </x:c>
      <x:c r="H1040" s="7" t="str"/>
      <x:c r="I1040" s="7" t="str">
        <x:v>[{"id": "2", "num": 240000}, {"id": "110173", "num": 11}, {"id": "241", "num": 1}, {"id": "110503", "num": 1}]</x:v>
      </x:c>
      <x:c r="J1040" s="6" t="str">
        <x:v>https://raw.githubusercontent.com/Mar-7th/StarRailRes/dbe8cdfcfb0bf657b9fe1cf92d5537f118ccb487/index_new/cn/character_skill_trees.json</x:v>
      </x:c>
    </x:row>
    <x:row r="1041" ht="20" customHeight="1">
      <x:c r="A1041" s="6" t="str">
        <x:v>1110007_1</x:v>
      </x:c>
      <x:c r="B1041" s="6" t="str">
        <x:v>1110</x:v>
      </x:c>
      <x:c r="C1041" s="6" t="str">
        <x:v>1110007</x:v>
      </x:c>
      <x:c r="D1041" s="6" t="str"/>
      <x:c r="E1041" s="6" t="n">
        <x:v>1</x:v>
      </x:c>
      <x:c r="F1041" s="6" t="n">
        <x:v>0</x:v>
      </x:c>
      <x:c r="G1041" s="6" t="n">
        <x:v>0</x:v>
      </x:c>
      <x:c r="H1041" s="7" t="str"/>
      <x:c r="I1041" s="7" t="str">
        <x:v>[]</x:v>
      </x:c>
      <x:c r="J1041" s="6" t="str">
        <x:v>https://raw.githubusercontent.com/Mar-7th/StarRailRes/dbe8cdfcfb0bf657b9fe1cf92d5537f118ccb487/index_new/cn/character_skill_trees.json</x:v>
      </x:c>
    </x:row>
    <x:row r="1042" ht="38" customHeight="1">
      <x:c r="A1042" s="6" t="str">
        <x:v>1110101_1</x:v>
      </x:c>
      <x:c r="B1042" s="6" t="str">
        <x:v>1110</x:v>
      </x:c>
      <x:c r="C1042" s="6" t="str">
        <x:v>1110101</x:v>
      </x:c>
      <x:c r="D1042" s="6" t="str">
        <x:v>提前勘测</x:v>
      </x:c>
      <x:c r="E1042" s="6" t="n">
        <x:v>1</x:v>
      </x:c>
      <x:c r="F1042" s="6" t="n">
        <x:v>2</x:v>
      </x:c>
      <x:c r="G1042" s="6" t="n">
        <x:v>0</x:v>
      </x:c>
      <x:c r="H1042" s="7" t="str">
        <x:v>当持有【求生反应】的目标受到攻击后，玲可立即恢复#1[i]点能量。</x:v>
      </x:c>
      <x:c r="I1042" s="7" t="str">
        <x:v>[{"id": "2", "num": 4000}, {"id": "110171", "num": 2}, {"id": "110503", "num": 1}]</x:v>
      </x:c>
      <x:c r="J1042" s="6" t="str">
        <x:v>https://raw.githubusercontent.com/Mar-7th/StarRailRes/dbe8cdfcfb0bf657b9fe1cf92d5537f118ccb487/index_new/cn/character_skill_trees.json</x:v>
      </x:c>
    </x:row>
    <x:row r="1043" ht="53" customHeight="1">
      <x:c r="A1043" s="6" t="str">
        <x:v>1110102_1</x:v>
      </x:c>
      <x:c r="B1043" s="6" t="str">
        <x:v>1110</x:v>
      </x:c>
      <x:c r="C1043" s="6" t="str">
        <x:v>1110102</x:v>
      </x:c>
      <x:c r="D1043" s="6" t="str">
        <x:v>探险技术</x:v>
      </x:c>
      <x:c r="E1043" s="6" t="n">
        <x:v>1</x:v>
      </x:c>
      <x:c r="F1043" s="6" t="n">
        <x:v>4</x:v>
      </x:c>
      <x:c r="G1043" s="6" t="n">
        <x:v>0</x:v>
      </x:c>
      <x:c r="H1043" s="7" t="str">
        <x:v>抵抗控制类负面状态的概率提高#1[i]%。</x:v>
      </x:c>
      <x:c r="I1043" s="7" t="str">
        <x:v>[{"id": "2", "num": 16000}, {"id": "110172", "num": 4}, {"id": "241", "num": 1}, {"id": "110503", "num": 1}]</x:v>
      </x:c>
      <x:c r="J1043" s="6" t="str">
        <x:v>https://raw.githubusercontent.com/Mar-7th/StarRailRes/dbe8cdfcfb0bf657b9fe1cf92d5537f118ccb487/index_new/cn/character_skill_trees.json</x:v>
      </x:c>
    </x:row>
    <x:row r="1044" ht="53" customHeight="1">
      <x:c r="A1044" s="6" t="str">
        <x:v>1110103_1</x:v>
      </x:c>
      <x:c r="B1044" s="6" t="str">
        <x:v>1110</x:v>
      </x:c>
      <x:c r="C1044" s="6" t="str">
        <x:v>1110103</x:v>
      </x:c>
      <x:c r="D1044" s="6" t="str">
        <x:v>极境求生</x:v>
      </x:c>
      <x:c r="E1044" s="6" t="n">
        <x:v>1</x:v>
      </x:c>
      <x:c r="F1044" s="6" t="n">
        <x:v>6</x:v>
      </x:c>
      <x:c r="G1044" s="6" t="n">
        <x:v>0</x:v>
      </x:c>
      <x:c r="H1044" s="7" t="str">
        <x:v>天赋产生的持续回复效果延长#1[i]回合。</x:v>
      </x:c>
      <x:c r="I1044" s="7" t="str">
        <x:v>[{"id": "2", "num": 128000}, {"id": "110173", "num": 6}, {"id": "241", "num": 1}, {"id": "110503", "num": 1}]</x:v>
      </x:c>
      <x:c r="J1044" s="6" t="str">
        <x:v>https://raw.githubusercontent.com/Mar-7th/StarRailRes/dbe8cdfcfb0bf657b9fe1cf92d5537f118ccb487/index_new/cn/character_skill_trees.json</x:v>
      </x:c>
    </x:row>
    <x:row r="1045" ht="38" customHeight="1">
      <x:c r="A1045" s="6" t="str">
        <x:v>1110201_1</x:v>
      </x:c>
      <x:c r="B1045" s="6" t="str">
        <x:v>11102</x:v>
      </x:c>
      <x:c r="C1045" s="6" t="str">
        <x:v>1110201</x:v>
      </x:c>
      <x:c r="D1045" s="6" t="str">
        <x:v>生命强化</x:v>
      </x:c>
      <x:c r="E1045" s="6" t="n">
        <x:v>1</x:v>
      </x:c>
      <x:c r="F1045" s="6" t="n">
        <x:v>0</x:v>
      </x:c>
      <x:c r="G1045" s="6" t="n">
        <x:v>1</x:v>
      </x:c>
      <x:c r="H1045" s="7" t="str"/>
      <x:c r="I1045" s="7" t="str">
        <x:v>[{"id": "2", "num": 2000}, {"id": "111001", "num": 2}]</x:v>
      </x:c>
      <x:c r="J1045" s="6" t="str">
        <x:v>https://raw.githubusercontent.com/Mar-7th/StarRailRes/dbe8cdfcfb0bf657b9fe1cf92d5537f118ccb487/index_new/cn/character_skill_trees.json</x:v>
      </x:c>
    </x:row>
    <x:row r="1046" ht="38" customHeight="1">
      <x:c r="A1046" s="6" t="str">
        <x:v>1110202_1</x:v>
      </x:c>
      <x:c r="B1046" s="6" t="str">
        <x:v>11102</x:v>
      </x:c>
      <x:c r="C1046" s="6" t="str">
        <x:v>1110202</x:v>
      </x:c>
      <x:c r="D1046" s="6" t="str">
        <x:v>防御强化</x:v>
      </x:c>
      <x:c r="E1046" s="6" t="n">
        <x:v>1</x:v>
      </x:c>
      <x:c r="F1046" s="6" t="n">
        <x:v>2</x:v>
      </x:c>
      <x:c r="G1046" s="6" t="n">
        <x:v>0</x:v>
      </x:c>
      <x:c r="H1046" s="7" t="str"/>
      <x:c r="I1046" s="7" t="str">
        <x:v>[{"id": "2", "num": 4000}, {"id": "110171", "num": 2}, {"id": "111001", "num": 4}]</x:v>
      </x:c>
      <x:c r="J1046" s="6" t="str">
        <x:v>https://raw.githubusercontent.com/Mar-7th/StarRailRes/dbe8cdfcfb0bf657b9fe1cf92d5537f118ccb487/index_new/cn/character_skill_trees.json</x:v>
      </x:c>
    </x:row>
    <x:row r="1047" ht="38" customHeight="1">
      <x:c r="A1047" s="6" t="str">
        <x:v>1110203_1</x:v>
      </x:c>
      <x:c r="B1047" s="6" t="str">
        <x:v>11102</x:v>
      </x:c>
      <x:c r="C1047" s="6" t="str">
        <x:v>1110203</x:v>
      </x:c>
      <x:c r="D1047" s="6" t="str">
        <x:v>生命强化</x:v>
      </x:c>
      <x:c r="E1047" s="6" t="n">
        <x:v>1</x:v>
      </x:c>
      <x:c r="F1047" s="6" t="n">
        <x:v>3</x:v>
      </x:c>
      <x:c r="G1047" s="6" t="n">
        <x:v>0</x:v>
      </x:c>
      <x:c r="H1047" s="7" t="str"/>
      <x:c r="I1047" s="7" t="str">
        <x:v>[{"id": "2", "num": 8000}, {"id": "110172", "num": 2}, {"id": "111002", "num": 2}]</x:v>
      </x:c>
      <x:c r="J1047" s="6" t="str">
        <x:v>https://raw.githubusercontent.com/Mar-7th/StarRailRes/dbe8cdfcfb0bf657b9fe1cf92d5537f118ccb487/index_new/cn/character_skill_trees.json</x:v>
      </x:c>
    </x:row>
    <x:row r="1048" ht="38" customHeight="1">
      <x:c r="A1048" s="6" t="str">
        <x:v>1110204_1</x:v>
      </x:c>
      <x:c r="B1048" s="6" t="str">
        <x:v>11102</x:v>
      </x:c>
      <x:c r="C1048" s="6" t="str">
        <x:v>1110204</x:v>
      </x:c>
      <x:c r="D1048" s="6" t="str">
        <x:v>效果抵抗强化</x:v>
      </x:c>
      <x:c r="E1048" s="6" t="n">
        <x:v>1</x:v>
      </x:c>
      <x:c r="F1048" s="6" t="n">
        <x:v>3</x:v>
      </x:c>
      <x:c r="G1048" s="6" t="n">
        <x:v>0</x:v>
      </x:c>
      <x:c r="H1048" s="7" t="str"/>
      <x:c r="I1048" s="7" t="str">
        <x:v>[{"id": "2", "num": 8000}, {"id": "110172", "num": 2}, {"id": "111002", "num": 2}]</x:v>
      </x:c>
      <x:c r="J1048" s="6" t="str">
        <x:v>https://raw.githubusercontent.com/Mar-7th/StarRailRes/dbe8cdfcfb0bf657b9fe1cf92d5537f118ccb487/index_new/cn/character_skill_trees.json</x:v>
      </x:c>
    </x:row>
    <x:row r="1049" ht="38" customHeight="1">
      <x:c r="A1049" s="6" t="str">
        <x:v>1110205_1</x:v>
      </x:c>
      <x:c r="B1049" s="6" t="str">
        <x:v>11102</x:v>
      </x:c>
      <x:c r="C1049" s="6" t="str">
        <x:v>1110205</x:v>
      </x:c>
      <x:c r="D1049" s="6" t="str">
        <x:v>生命强化</x:v>
      </x:c>
      <x:c r="E1049" s="6" t="n">
        <x:v>1</x:v>
      </x:c>
      <x:c r="F1049" s="6" t="n">
        <x:v>4</x:v>
      </x:c>
      <x:c r="G1049" s="6" t="n">
        <x:v>0</x:v>
      </x:c>
      <x:c r="H1049" s="7" t="str"/>
      <x:c r="I1049" s="7" t="str">
        <x:v>[{"id": "2", "num": 16000}, {"id": "110172", "num": 4}, {"id": "111002", "num": 3}]</x:v>
      </x:c>
      <x:c r="J1049" s="6" t="str">
        <x:v>https://raw.githubusercontent.com/Mar-7th/StarRailRes/dbe8cdfcfb0bf657b9fe1cf92d5537f118ccb487/index_new/cn/character_skill_trees.json</x:v>
      </x:c>
    </x:row>
    <x:row r="1050" ht="38" customHeight="1">
      <x:c r="A1050" s="6" t="str">
        <x:v>1110206_1</x:v>
      </x:c>
      <x:c r="B1050" s="6" t="str">
        <x:v>11102</x:v>
      </x:c>
      <x:c r="C1050" s="6" t="str">
        <x:v>1110206</x:v>
      </x:c>
      <x:c r="D1050" s="6" t="str">
        <x:v>防御强化</x:v>
      </x:c>
      <x:c r="E1050" s="6" t="n">
        <x:v>1</x:v>
      </x:c>
      <x:c r="F1050" s="6" t="n">
        <x:v>5</x:v>
      </x:c>
      <x:c r="G1050" s="6" t="n">
        <x:v>0</x:v>
      </x:c>
      <x:c r="H1050" s="7" t="str"/>
      <x:c r="I1050" s="7" t="str">
        <x:v>[{"id": "2", "num": 36000}, {"id": "110173", "num": 2}, {"id": "111003", "num": 2}]</x:v>
      </x:c>
      <x:c r="J1050" s="6" t="str">
        <x:v>https://raw.githubusercontent.com/Mar-7th/StarRailRes/dbe8cdfcfb0bf657b9fe1cf92d5537f118ccb487/index_new/cn/character_skill_trees.json</x:v>
      </x:c>
    </x:row>
    <x:row r="1051" ht="38" customHeight="1">
      <x:c r="A1051" s="6" t="str">
        <x:v>1110207_1</x:v>
      </x:c>
      <x:c r="B1051" s="6" t="str">
        <x:v>11102</x:v>
      </x:c>
      <x:c r="C1051" s="6" t="str">
        <x:v>1110207</x:v>
      </x:c>
      <x:c r="D1051" s="6" t="str">
        <x:v>生命强化</x:v>
      </x:c>
      <x:c r="E1051" s="6" t="n">
        <x:v>1</x:v>
      </x:c>
      <x:c r="F1051" s="6" t="n">
        <x:v>5</x:v>
      </x:c>
      <x:c r="G1051" s="6" t="n">
        <x:v>0</x:v>
      </x:c>
      <x:c r="H1051" s="7" t="str"/>
      <x:c r="I1051" s="7" t="str">
        <x:v>[{"id": "2", "num": 36000}, {"id": "110173", "num": 2}, {"id": "111003", "num": 2}]</x:v>
      </x:c>
      <x:c r="J1051" s="6" t="str">
        <x:v>https://raw.githubusercontent.com/Mar-7th/StarRailRes/dbe8cdfcfb0bf657b9fe1cf92d5537f118ccb487/index_new/cn/character_skill_trees.json</x:v>
      </x:c>
    </x:row>
    <x:row r="1052" ht="38" customHeight="1">
      <x:c r="A1052" s="6" t="str">
        <x:v>1110208_1</x:v>
      </x:c>
      <x:c r="B1052" s="6" t="str">
        <x:v>11102</x:v>
      </x:c>
      <x:c r="C1052" s="6" t="str">
        <x:v>1110208</x:v>
      </x:c>
      <x:c r="D1052" s="6" t="str">
        <x:v>效果抵抗强化</x:v>
      </x:c>
      <x:c r="E1052" s="6" t="n">
        <x:v>1</x:v>
      </x:c>
      <x:c r="F1052" s="6" t="n">
        <x:v>6</x:v>
      </x:c>
      <x:c r="G1052" s="6" t="n">
        <x:v>0</x:v>
      </x:c>
      <x:c r="H1052" s="7" t="str"/>
      <x:c r="I1052" s="7" t="str">
        <x:v>[{"id": "2", "num": 128000}, {"id": "110173", "num": 6}, {"id": "111003", "num": 6}]</x:v>
      </x:c>
      <x:c r="J1052" s="6" t="str">
        <x:v>https://raw.githubusercontent.com/Mar-7th/StarRailRes/dbe8cdfcfb0bf657b9fe1cf92d5537f118ccb487/index_new/cn/character_skill_trees.json</x:v>
      </x:c>
    </x:row>
    <x:row r="1053" ht="38" customHeight="1">
      <x:c r="A1053" s="6" t="str">
        <x:v>1110209_1</x:v>
      </x:c>
      <x:c r="B1053" s="6" t="str">
        <x:v>11102</x:v>
      </x:c>
      <x:c r="C1053" s="6" t="str">
        <x:v>1110209</x:v>
      </x:c>
      <x:c r="D1053" s="6" t="str">
        <x:v>防御强化</x:v>
      </x:c>
      <x:c r="E1053" s="6" t="n">
        <x:v>1</x:v>
      </x:c>
      <x:c r="F1053" s="6" t="n">
        <x:v>0</x:v>
      </x:c>
      <x:c r="G1053" s="6" t="n">
        <x:v>75</x:v>
      </x:c>
      <x:c r="H1053" s="7" t="str"/>
      <x:c r="I1053" s="7" t="str">
        <x:v>[{"id": "2", "num": 128000}, {"id": "110173", "num": 6}, {"id": "111003", "num": 6}]</x:v>
      </x:c>
      <x:c r="J1053" s="6" t="str">
        <x:v>https://raw.githubusercontent.com/Mar-7th/StarRailRes/dbe8cdfcfb0bf657b9fe1cf92d5537f118ccb487/index_new/cn/character_skill_trees.json</x:v>
      </x:c>
    </x:row>
    <x:row r="1054" ht="38" customHeight="1">
      <x:c r="A1054" s="6" t="str">
        <x:v>1110210_1</x:v>
      </x:c>
      <x:c r="B1054" s="6" t="str">
        <x:v>11102</x:v>
      </x:c>
      <x:c r="C1054" s="6" t="str">
        <x:v>1110210</x:v>
      </x:c>
      <x:c r="D1054" s="6" t="str">
        <x:v>生命强化</x:v>
      </x:c>
      <x:c r="E1054" s="6" t="n">
        <x:v>1</x:v>
      </x:c>
      <x:c r="F1054" s="6" t="n">
        <x:v>0</x:v>
      </x:c>
      <x:c r="G1054" s="6" t="n">
        <x:v>80</x:v>
      </x:c>
      <x:c r="H1054" s="7" t="str"/>
      <x:c r="I1054" s="7" t="str">
        <x:v>[{"id": "2", "num": 128000}, {"id": "110173", "num": 6}, {"id": "111003", "num": 6}]</x:v>
      </x:c>
      <x:c r="J1054" s="6" t="str">
        <x:v>https://raw.githubusercontent.com/Mar-7th/StarRailRes/dbe8cdfcfb0bf657b9fe1cf92d5537f118ccb487/index_new/cn/character_skill_trees.json</x:v>
      </x:c>
    </x:row>
    <x:row r="1055" ht="20" customHeight="1">
      <x:c r="A1055" s="6" t="str">
        <x:v>1111001_1</x:v>
      </x:c>
      <x:c r="B1055" s="6" t="str">
        <x:v>1111</x:v>
      </x:c>
      <x:c r="C1055" s="6" t="str">
        <x:v>1111001</x:v>
      </x:c>
      <x:c r="D1055" s="6" t="str"/>
      <x:c r="E1055" s="6" t="n">
        <x:v>1</x:v>
      </x:c>
      <x:c r="F1055" s="6" t="n">
        <x:v>0</x:v>
      </x:c>
      <x:c r="G1055" s="6" t="n">
        <x:v>0</x:v>
      </x:c>
      <x:c r="H1055" s="7" t="str"/>
      <x:c r="I1055" s="7" t="str">
        <x:v>[]</x:v>
      </x:c>
      <x:c r="J1055" s="6" t="str">
        <x:v>https://raw.githubusercontent.com/Mar-7th/StarRailRes/dbe8cdfcfb0bf657b9fe1cf92d5537f118ccb487/index_new/cn/character_skill_trees.json</x:v>
      </x:c>
    </x:row>
    <x:row r="1056" ht="38" customHeight="1">
      <x:c r="A1056" s="6" t="str">
        <x:v>1111001_2</x:v>
      </x:c>
      <x:c r="B1056" s="6" t="str">
        <x:v>1111</x:v>
      </x:c>
      <x:c r="C1056" s="6" t="str">
        <x:v>1111001</x:v>
      </x:c>
      <x:c r="D1056" s="6" t="str"/>
      <x:c r="E1056" s="6" t="n">
        <x:v>2</x:v>
      </x:c>
      <x:c r="F1056" s="6" t="n">
        <x:v>2</x:v>
      </x:c>
      <x:c r="G1056" s="6" t="n">
        <x:v>0</x:v>
      </x:c>
      <x:c r="H1056" s="7" t="str"/>
      <x:c r="I1056" s="7" t="str">
        <x:v>[{"id": "2", "num": 4000}, {"id": "110151", "num": 2}, {"id": "112011", "num": 4}]</x:v>
      </x:c>
      <x:c r="J1056" s="6" t="str">
        <x:v>https://raw.githubusercontent.com/Mar-7th/StarRailRes/dbe8cdfcfb0bf657b9fe1cf92d5537f118ccb487/index_new/cn/character_skill_trees.json</x:v>
      </x:c>
    </x:row>
    <x:row r="1057" ht="38" customHeight="1">
      <x:c r="A1057" s="6" t="str">
        <x:v>1111001_3</x:v>
      </x:c>
      <x:c r="B1057" s="6" t="str">
        <x:v>1111</x:v>
      </x:c>
      <x:c r="C1057" s="6" t="str">
        <x:v>1111001</x:v>
      </x:c>
      <x:c r="D1057" s="6" t="str"/>
      <x:c r="E1057" s="6" t="n">
        <x:v>3</x:v>
      </x:c>
      <x:c r="F1057" s="6" t="n">
        <x:v>3</x:v>
      </x:c>
      <x:c r="G1057" s="6" t="n">
        <x:v>0</x:v>
      </x:c>
      <x:c r="H1057" s="7" t="str"/>
      <x:c r="I1057" s="7" t="str">
        <x:v>[{"id": "2", "num": 8000}, {"id": "110152", "num": 2}, {"id": "112012", "num": 2}]</x:v>
      </x:c>
      <x:c r="J1057" s="6" t="str">
        <x:v>https://raw.githubusercontent.com/Mar-7th/StarRailRes/dbe8cdfcfb0bf657b9fe1cf92d5537f118ccb487/index_new/cn/character_skill_trees.json</x:v>
      </x:c>
    </x:row>
    <x:row r="1058" ht="38" customHeight="1">
      <x:c r="A1058" s="6" t="str">
        <x:v>1111001_4</x:v>
      </x:c>
      <x:c r="B1058" s="6" t="str">
        <x:v>1111</x:v>
      </x:c>
      <x:c r="C1058" s="6" t="str">
        <x:v>1111001</x:v>
      </x:c>
      <x:c r="D1058" s="6" t="str"/>
      <x:c r="E1058" s="6" t="n">
        <x:v>4</x:v>
      </x:c>
      <x:c r="F1058" s="6" t="n">
        <x:v>4</x:v>
      </x:c>
      <x:c r="G1058" s="6" t="n">
        <x:v>0</x:v>
      </x:c>
      <x:c r="H1058" s="7" t="str"/>
      <x:c r="I1058" s="7" t="str">
        <x:v>[{"id": "2", "num": 16000}, {"id": "110152", "num": 4}, {"id": "112012", "num": 3}]</x:v>
      </x:c>
      <x:c r="J1058" s="6" t="str">
        <x:v>https://raw.githubusercontent.com/Mar-7th/StarRailRes/dbe8cdfcfb0bf657b9fe1cf92d5537f118ccb487/index_new/cn/character_skill_trees.json</x:v>
      </x:c>
    </x:row>
    <x:row r="1059" ht="38" customHeight="1">
      <x:c r="A1059" s="6" t="str">
        <x:v>1111001_5</x:v>
      </x:c>
      <x:c r="B1059" s="6" t="str">
        <x:v>1111</x:v>
      </x:c>
      <x:c r="C1059" s="6" t="str">
        <x:v>1111001</x:v>
      </x:c>
      <x:c r="D1059" s="6" t="str"/>
      <x:c r="E1059" s="6" t="n">
        <x:v>5</x:v>
      </x:c>
      <x:c r="F1059" s="6" t="n">
        <x:v>5</x:v>
      </x:c>
      <x:c r="G1059" s="6" t="n">
        <x:v>0</x:v>
      </x:c>
      <x:c r="H1059" s="7" t="str"/>
      <x:c r="I1059" s="7" t="str">
        <x:v>[{"id": "2", "num": 36000}, {"id": "110153", "num": 2}, {"id": "112013", "num": 2}]</x:v>
      </x:c>
      <x:c r="J1059" s="6" t="str">
        <x:v>https://raw.githubusercontent.com/Mar-7th/StarRailRes/dbe8cdfcfb0bf657b9fe1cf92d5537f118ccb487/index_new/cn/character_skill_trees.json</x:v>
      </x:c>
    </x:row>
    <x:row r="1060" ht="38" customHeight="1">
      <x:c r="A1060" s="6" t="str">
        <x:v>1111001_6</x:v>
      </x:c>
      <x:c r="B1060" s="6" t="str">
        <x:v>1111</x:v>
      </x:c>
      <x:c r="C1060" s="6" t="str">
        <x:v>1111001</x:v>
      </x:c>
      <x:c r="D1060" s="6" t="str"/>
      <x:c r="E1060" s="6" t="n">
        <x:v>6</x:v>
      </x:c>
      <x:c r="F1060" s="6" t="n">
        <x:v>6</x:v>
      </x:c>
      <x:c r="G1060" s="6" t="n">
        <x:v>0</x:v>
      </x:c>
      <x:c r="H1060" s="7" t="str"/>
      <x:c r="I1060" s="7" t="str">
        <x:v>[{"id": "2", "num": 128000}, {"id": "110153", "num": 6}, {"id": "112013", "num": 3}]</x:v>
      </x:c>
      <x:c r="J1060" s="6" t="str">
        <x:v>https://raw.githubusercontent.com/Mar-7th/StarRailRes/dbe8cdfcfb0bf657b9fe1cf92d5537f118ccb487/index_new/cn/character_skill_trees.json</x:v>
      </x:c>
    </x:row>
    <x:row r="1061" ht="20" customHeight="1">
      <x:c r="A1061" s="6" t="str">
        <x:v>1111002_1</x:v>
      </x:c>
      <x:c r="B1061" s="6" t="str">
        <x:v>1111</x:v>
      </x:c>
      <x:c r="C1061" s="6" t="str">
        <x:v>1111002</x:v>
      </x:c>
      <x:c r="D1061" s="6" t="str"/>
      <x:c r="E1061" s="6" t="n">
        <x:v>1</x:v>
      </x:c>
      <x:c r="F1061" s="6" t="n">
        <x:v>0</x:v>
      </x:c>
      <x:c r="G1061" s="6" t="n">
        <x:v>0</x:v>
      </x:c>
      <x:c r="H1061" s="7" t="str"/>
      <x:c r="I1061" s="7" t="str">
        <x:v>[]</x:v>
      </x:c>
      <x:c r="J1061" s="6" t="str">
        <x:v>https://raw.githubusercontent.com/Mar-7th/StarRailRes/dbe8cdfcfb0bf657b9fe1cf92d5537f118ccb487/index_new/cn/character_skill_trees.json</x:v>
      </x:c>
    </x:row>
    <x:row r="1062" ht="38" customHeight="1">
      <x:c r="A1062" s="6" t="str">
        <x:v>1111002_2</x:v>
      </x:c>
      <x:c r="B1062" s="6" t="str">
        <x:v>1111</x:v>
      </x:c>
      <x:c r="C1062" s="6" t="str">
        <x:v>1111002</x:v>
      </x:c>
      <x:c r="D1062" s="6" t="str"/>
      <x:c r="E1062" s="6" t="n">
        <x:v>2</x:v>
      </x:c>
      <x:c r="F1062" s="6" t="n">
        <x:v>1</x:v>
      </x:c>
      <x:c r="G1062" s="6" t="n">
        <x:v>0</x:v>
      </x:c>
      <x:c r="H1062" s="7" t="str"/>
      <x:c r="I1062" s="7" t="str">
        <x:v>[{"id": "2", "num": 2000}, {"id": "112011", "num": 2}]</x:v>
      </x:c>
      <x:c r="J1062" s="6" t="str">
        <x:v>https://raw.githubusercontent.com/Mar-7th/StarRailRes/dbe8cdfcfb0bf657b9fe1cf92d5537f118ccb487/index_new/cn/character_skill_trees.json</x:v>
      </x:c>
    </x:row>
    <x:row r="1063" ht="38" customHeight="1">
      <x:c r="A1063" s="6" t="str">
        <x:v>1111002_3</x:v>
      </x:c>
      <x:c r="B1063" s="6" t="str">
        <x:v>1111</x:v>
      </x:c>
      <x:c r="C1063" s="6" t="str">
        <x:v>1111002</x:v>
      </x:c>
      <x:c r="D1063" s="6" t="str"/>
      <x:c r="E1063" s="6" t="n">
        <x:v>3</x:v>
      </x:c>
      <x:c r="F1063" s="6" t="n">
        <x:v>2</x:v>
      </x:c>
      <x:c r="G1063" s="6" t="n">
        <x:v>0</x:v>
      </x:c>
      <x:c r="H1063" s="7" t="str"/>
      <x:c r="I1063" s="7" t="str">
        <x:v>[{"id": "2", "num": 4000}, {"id": "110151", "num": 2}, {"id": "112011", "num": 4}]</x:v>
      </x:c>
      <x:c r="J1063" s="6" t="str">
        <x:v>https://raw.githubusercontent.com/Mar-7th/StarRailRes/dbe8cdfcfb0bf657b9fe1cf92d5537f118ccb487/index_new/cn/character_skill_trees.json</x:v>
      </x:c>
    </x:row>
    <x:row r="1064" ht="38" customHeight="1">
      <x:c r="A1064" s="6" t="str">
        <x:v>1111002_4</x:v>
      </x:c>
      <x:c r="B1064" s="6" t="str">
        <x:v>1111</x:v>
      </x:c>
      <x:c r="C1064" s="6" t="str">
        <x:v>1111002</x:v>
      </x:c>
      <x:c r="D1064" s="6" t="str"/>
      <x:c r="E1064" s="6" t="n">
        <x:v>4</x:v>
      </x:c>
      <x:c r="F1064" s="6" t="n">
        <x:v>3</x:v>
      </x:c>
      <x:c r="G1064" s="6" t="n">
        <x:v>0</x:v>
      </x:c>
      <x:c r="H1064" s="7" t="str"/>
      <x:c r="I1064" s="7" t="str">
        <x:v>[{"id": "2", "num": 8000}, {"id": "110152", "num": 2}, {"id": "112012", "num": 2}]</x:v>
      </x:c>
      <x:c r="J1064" s="6" t="str">
        <x:v>https://raw.githubusercontent.com/Mar-7th/StarRailRes/dbe8cdfcfb0bf657b9fe1cf92d5537f118ccb487/index_new/cn/character_skill_trees.json</x:v>
      </x:c>
    </x:row>
    <x:row r="1065" ht="38" customHeight="1">
      <x:c r="A1065" s="6" t="str">
        <x:v>1111002_5</x:v>
      </x:c>
      <x:c r="B1065" s="6" t="str">
        <x:v>1111</x:v>
      </x:c>
      <x:c r="C1065" s="6" t="str">
        <x:v>1111002</x:v>
      </x:c>
      <x:c r="D1065" s="6" t="str"/>
      <x:c r="E1065" s="6" t="n">
        <x:v>5</x:v>
      </x:c>
      <x:c r="F1065" s="6" t="n">
        <x:v>4</x:v>
      </x:c>
      <x:c r="G1065" s="6" t="n">
        <x:v>0</x:v>
      </x:c>
      <x:c r="H1065" s="7" t="str"/>
      <x:c r="I1065" s="7" t="str">
        <x:v>[{"id": "2", "num": 16000}, {"id": "110152", "num": 4}, {"id": "112012", "num": 3}]</x:v>
      </x:c>
      <x:c r="J1065" s="6" t="str">
        <x:v>https://raw.githubusercontent.com/Mar-7th/StarRailRes/dbe8cdfcfb0bf657b9fe1cf92d5537f118ccb487/index_new/cn/character_skill_trees.json</x:v>
      </x:c>
    </x:row>
    <x:row r="1066" ht="38" customHeight="1">
      <x:c r="A1066" s="6" t="str">
        <x:v>1111002_6</x:v>
      </x:c>
      <x:c r="B1066" s="6" t="str">
        <x:v>1111</x:v>
      </x:c>
      <x:c r="C1066" s="6" t="str">
        <x:v>1111002</x:v>
      </x:c>
      <x:c r="D1066" s="6" t="str"/>
      <x:c r="E1066" s="6" t="n">
        <x:v>6</x:v>
      </x:c>
      <x:c r="F1066" s="6" t="n">
        <x:v>4</x:v>
      </x:c>
      <x:c r="G1066" s="6" t="n">
        <x:v>0</x:v>
      </x:c>
      <x:c r="H1066" s="7" t="str"/>
      <x:c r="I1066" s="7" t="str">
        <x:v>[{"id": "2", "num": 24000}, {"id": "110152", "num": 6}, {"id": "112012", "num": 5}]</x:v>
      </x:c>
      <x:c r="J1066" s="6" t="str">
        <x:v>https://raw.githubusercontent.com/Mar-7th/StarRailRes/dbe8cdfcfb0bf657b9fe1cf92d5537f118ccb487/index_new/cn/character_skill_trees.json</x:v>
      </x:c>
    </x:row>
    <x:row r="1067" ht="38" customHeight="1">
      <x:c r="A1067" s="6" t="str">
        <x:v>1111002_7</x:v>
      </x:c>
      <x:c r="B1067" s="6" t="str">
        <x:v>1111</x:v>
      </x:c>
      <x:c r="C1067" s="6" t="str">
        <x:v>1111002</x:v>
      </x:c>
      <x:c r="D1067" s="6" t="str"/>
      <x:c r="E1067" s="6" t="n">
        <x:v>7</x:v>
      </x:c>
      <x:c r="F1067" s="6" t="n">
        <x:v>5</x:v>
      </x:c>
      <x:c r="G1067" s="6" t="n">
        <x:v>0</x:v>
      </x:c>
      <x:c r="H1067" s="7" t="str"/>
      <x:c r="I1067" s="7" t="str">
        <x:v>[{"id": "2", "num": 36000}, {"id": "110153", "num": 2}, {"id": "112013", "num": 2}]</x:v>
      </x:c>
      <x:c r="J1067" s="6" t="str">
        <x:v>https://raw.githubusercontent.com/Mar-7th/StarRailRes/dbe8cdfcfb0bf657b9fe1cf92d5537f118ccb487/index_new/cn/character_skill_trees.json</x:v>
      </x:c>
    </x:row>
    <x:row r="1068" ht="53" customHeight="1">
      <x:c r="A1068" s="6" t="str">
        <x:v>1111002_8</x:v>
      </x:c>
      <x:c r="B1068" s="6" t="str">
        <x:v>1111</x:v>
      </x:c>
      <x:c r="C1068" s="6" t="str">
        <x:v>1111002</x:v>
      </x:c>
      <x:c r="D1068" s="6" t="str"/>
      <x:c r="E1068" s="6" t="n">
        <x:v>8</x:v>
      </x:c>
      <x:c r="F1068" s="6" t="n">
        <x:v>5</x:v>
      </x:c>
      <x:c r="G1068" s="6" t="n">
        <x:v>0</x:v>
      </x:c>
      <x:c r="H1068" s="7" t="str"/>
      <x:c r="I1068" s="7" t="str">
        <x:v>[{"id": "2", "num": 64000}, {"id": "110153", "num": 4}, {"id": "110503", "num": 1}, {"id": "112013", "num": 3}]</x:v>
      </x:c>
      <x:c r="J1068" s="6" t="str">
        <x:v>https://raw.githubusercontent.com/Mar-7th/StarRailRes/dbe8cdfcfb0bf657b9fe1cf92d5537f118ccb487/index_new/cn/character_skill_trees.json</x:v>
      </x:c>
    </x:row>
    <x:row r="1069" ht="38" customHeight="1">
      <x:c r="A1069" s="6" t="str">
        <x:v>1111002_9</x:v>
      </x:c>
      <x:c r="B1069" s="6" t="str">
        <x:v>1111</x:v>
      </x:c>
      <x:c r="C1069" s="6" t="str">
        <x:v>1111002</x:v>
      </x:c>
      <x:c r="D1069" s="6" t="str"/>
      <x:c r="E1069" s="6" t="n">
        <x:v>9</x:v>
      </x:c>
      <x:c r="F1069" s="6" t="n">
        <x:v>6</x:v>
      </x:c>
      <x:c r="G1069" s="6" t="n">
        <x:v>0</x:v>
      </x:c>
      <x:c r="H1069" s="7" t="str"/>
      <x:c r="I1069" s="7" t="str">
        <x:v>[{"id": "2", "num": 128000}, {"id": "110153", "num": 6}, {"id": "110503", "num": 1}]</x:v>
      </x:c>
      <x:c r="J1069" s="6" t="str">
        <x:v>https://raw.githubusercontent.com/Mar-7th/StarRailRes/dbe8cdfcfb0bf657b9fe1cf92d5537f118ccb487/index_new/cn/character_skill_trees.json</x:v>
      </x:c>
    </x:row>
    <x:row r="1070" ht="53" customHeight="1">
      <x:c r="A1070" s="6" t="str">
        <x:v>1111002_10</x:v>
      </x:c>
      <x:c r="B1070" s="6" t="str">
        <x:v>1111</x:v>
      </x:c>
      <x:c r="C1070" s="6" t="str">
        <x:v>1111002</x:v>
      </x:c>
      <x:c r="D1070" s="6" t="str"/>
      <x:c r="E1070" s="6" t="n">
        <x:v>10</x:v>
      </x:c>
      <x:c r="F1070" s="6" t="n">
        <x:v>6</x:v>
      </x:c>
      <x:c r="G1070" s="6" t="n">
        <x:v>0</x:v>
      </x:c>
      <x:c r="H1070" s="7" t="str"/>
      <x:c r="I1070" s="7" t="str">
        <x:v>[{"id": "2", "num": 240000}, {"id": "110153", "num": 11}, {"id": "241", "num": 1}, {"id": "110503", "num": 1}]</x:v>
      </x:c>
      <x:c r="J1070" s="6" t="str">
        <x:v>https://raw.githubusercontent.com/Mar-7th/StarRailRes/dbe8cdfcfb0bf657b9fe1cf92d5537f118ccb487/index_new/cn/character_skill_trees.json</x:v>
      </x:c>
    </x:row>
    <x:row r="1071" ht="20" customHeight="1">
      <x:c r="A1071" s="6" t="str">
        <x:v>1111003_1</x:v>
      </x:c>
      <x:c r="B1071" s="6" t="str">
        <x:v>1111</x:v>
      </x:c>
      <x:c r="C1071" s="6" t="str">
        <x:v>1111003</x:v>
      </x:c>
      <x:c r="D1071" s="6" t="str"/>
      <x:c r="E1071" s="6" t="n">
        <x:v>1</x:v>
      </x:c>
      <x:c r="F1071" s="6" t="n">
        <x:v>0</x:v>
      </x:c>
      <x:c r="G1071" s="6" t="n">
        <x:v>0</x:v>
      </x:c>
      <x:c r="H1071" s="7" t="str"/>
      <x:c r="I1071" s="7" t="str">
        <x:v>[]</x:v>
      </x:c>
      <x:c r="J1071" s="6" t="str">
        <x:v>https://raw.githubusercontent.com/Mar-7th/StarRailRes/dbe8cdfcfb0bf657b9fe1cf92d5537f118ccb487/index_new/cn/character_skill_trees.json</x:v>
      </x:c>
    </x:row>
    <x:row r="1072" ht="38" customHeight="1">
      <x:c r="A1072" s="6" t="str">
        <x:v>1111003_2</x:v>
      </x:c>
      <x:c r="B1072" s="6" t="str">
        <x:v>1111</x:v>
      </x:c>
      <x:c r="C1072" s="6" t="str">
        <x:v>1111003</x:v>
      </x:c>
      <x:c r="D1072" s="6" t="str"/>
      <x:c r="E1072" s="6" t="n">
        <x:v>2</x:v>
      </x:c>
      <x:c r="F1072" s="6" t="n">
        <x:v>1</x:v>
      </x:c>
      <x:c r="G1072" s="6" t="n">
        <x:v>0</x:v>
      </x:c>
      <x:c r="H1072" s="7" t="str"/>
      <x:c r="I1072" s="7" t="str">
        <x:v>[{"id": "2", "num": 2000}, {"id": "112011", "num": 2}]</x:v>
      </x:c>
      <x:c r="J1072" s="6" t="str">
        <x:v>https://raw.githubusercontent.com/Mar-7th/StarRailRes/dbe8cdfcfb0bf657b9fe1cf92d5537f118ccb487/index_new/cn/character_skill_trees.json</x:v>
      </x:c>
    </x:row>
    <x:row r="1073" ht="38" customHeight="1">
      <x:c r="A1073" s="6" t="str">
        <x:v>1111003_3</x:v>
      </x:c>
      <x:c r="B1073" s="6" t="str">
        <x:v>1111</x:v>
      </x:c>
      <x:c r="C1073" s="6" t="str">
        <x:v>1111003</x:v>
      </x:c>
      <x:c r="D1073" s="6" t="str"/>
      <x:c r="E1073" s="6" t="n">
        <x:v>3</x:v>
      </x:c>
      <x:c r="F1073" s="6" t="n">
        <x:v>2</x:v>
      </x:c>
      <x:c r="G1073" s="6" t="n">
        <x:v>0</x:v>
      </x:c>
      <x:c r="H1073" s="7" t="str"/>
      <x:c r="I1073" s="7" t="str">
        <x:v>[{"id": "2", "num": 4000}, {"id": "110151", "num": 2}, {"id": "112011", "num": 4}]</x:v>
      </x:c>
      <x:c r="J1073" s="6" t="str">
        <x:v>https://raw.githubusercontent.com/Mar-7th/StarRailRes/dbe8cdfcfb0bf657b9fe1cf92d5537f118ccb487/index_new/cn/character_skill_trees.json</x:v>
      </x:c>
    </x:row>
    <x:row r="1074" ht="38" customHeight="1">
      <x:c r="A1074" s="6" t="str">
        <x:v>1111003_4</x:v>
      </x:c>
      <x:c r="B1074" s="6" t="str">
        <x:v>1111</x:v>
      </x:c>
      <x:c r="C1074" s="6" t="str">
        <x:v>1111003</x:v>
      </x:c>
      <x:c r="D1074" s="6" t="str"/>
      <x:c r="E1074" s="6" t="n">
        <x:v>4</x:v>
      </x:c>
      <x:c r="F1074" s="6" t="n">
        <x:v>3</x:v>
      </x:c>
      <x:c r="G1074" s="6" t="n">
        <x:v>0</x:v>
      </x:c>
      <x:c r="H1074" s="7" t="str"/>
      <x:c r="I1074" s="7" t="str">
        <x:v>[{"id": "2", "num": 8000}, {"id": "110152", "num": 2}, {"id": "112012", "num": 2}]</x:v>
      </x:c>
      <x:c r="J1074" s="6" t="str">
        <x:v>https://raw.githubusercontent.com/Mar-7th/StarRailRes/dbe8cdfcfb0bf657b9fe1cf92d5537f118ccb487/index_new/cn/character_skill_trees.json</x:v>
      </x:c>
    </x:row>
    <x:row r="1075" ht="38" customHeight="1">
      <x:c r="A1075" s="6" t="str">
        <x:v>1111003_5</x:v>
      </x:c>
      <x:c r="B1075" s="6" t="str">
        <x:v>1111</x:v>
      </x:c>
      <x:c r="C1075" s="6" t="str">
        <x:v>1111003</x:v>
      </x:c>
      <x:c r="D1075" s="6" t="str"/>
      <x:c r="E1075" s="6" t="n">
        <x:v>5</x:v>
      </x:c>
      <x:c r="F1075" s="6" t="n">
        <x:v>4</x:v>
      </x:c>
      <x:c r="G1075" s="6" t="n">
        <x:v>0</x:v>
      </x:c>
      <x:c r="H1075" s="7" t="str"/>
      <x:c r="I1075" s="7" t="str">
        <x:v>[{"id": "2", "num": 16000}, {"id": "110152", "num": 4}, {"id": "112012", "num": 3}]</x:v>
      </x:c>
      <x:c r="J1075" s="6" t="str">
        <x:v>https://raw.githubusercontent.com/Mar-7th/StarRailRes/dbe8cdfcfb0bf657b9fe1cf92d5537f118ccb487/index_new/cn/character_skill_trees.json</x:v>
      </x:c>
    </x:row>
    <x:row r="1076" ht="38" customHeight="1">
      <x:c r="A1076" s="6" t="str">
        <x:v>1111003_6</x:v>
      </x:c>
      <x:c r="B1076" s="6" t="str">
        <x:v>1111</x:v>
      </x:c>
      <x:c r="C1076" s="6" t="str">
        <x:v>1111003</x:v>
      </x:c>
      <x:c r="D1076" s="6" t="str"/>
      <x:c r="E1076" s="6" t="n">
        <x:v>6</x:v>
      </x:c>
      <x:c r="F1076" s="6" t="n">
        <x:v>4</x:v>
      </x:c>
      <x:c r="G1076" s="6" t="n">
        <x:v>0</x:v>
      </x:c>
      <x:c r="H1076" s="7" t="str"/>
      <x:c r="I1076" s="7" t="str">
        <x:v>[{"id": "2", "num": 24000}, {"id": "110152", "num": 6}, {"id": "112012", "num": 5}]</x:v>
      </x:c>
      <x:c r="J1076" s="6" t="str">
        <x:v>https://raw.githubusercontent.com/Mar-7th/StarRailRes/dbe8cdfcfb0bf657b9fe1cf92d5537f118ccb487/index_new/cn/character_skill_trees.json</x:v>
      </x:c>
    </x:row>
    <x:row r="1077" ht="38" customHeight="1">
      <x:c r="A1077" s="6" t="str">
        <x:v>1111003_7</x:v>
      </x:c>
      <x:c r="B1077" s="6" t="str">
        <x:v>1111</x:v>
      </x:c>
      <x:c r="C1077" s="6" t="str">
        <x:v>1111003</x:v>
      </x:c>
      <x:c r="D1077" s="6" t="str"/>
      <x:c r="E1077" s="6" t="n">
        <x:v>7</x:v>
      </x:c>
      <x:c r="F1077" s="6" t="n">
        <x:v>5</x:v>
      </x:c>
      <x:c r="G1077" s="6" t="n">
        <x:v>0</x:v>
      </x:c>
      <x:c r="H1077" s="7" t="str"/>
      <x:c r="I1077" s="7" t="str">
        <x:v>[{"id": "2", "num": 36000}, {"id": "110153", "num": 2}, {"id": "112013", "num": 2}]</x:v>
      </x:c>
      <x:c r="J1077" s="6" t="str">
        <x:v>https://raw.githubusercontent.com/Mar-7th/StarRailRes/dbe8cdfcfb0bf657b9fe1cf92d5537f118ccb487/index_new/cn/character_skill_trees.json</x:v>
      </x:c>
    </x:row>
    <x:row r="1078" ht="53" customHeight="1">
      <x:c r="A1078" s="6" t="str">
        <x:v>1111003_8</x:v>
      </x:c>
      <x:c r="B1078" s="6" t="str">
        <x:v>1111</x:v>
      </x:c>
      <x:c r="C1078" s="6" t="str">
        <x:v>1111003</x:v>
      </x:c>
      <x:c r="D1078" s="6" t="str"/>
      <x:c r="E1078" s="6" t="n">
        <x:v>8</x:v>
      </x:c>
      <x:c r="F1078" s="6" t="n">
        <x:v>5</x:v>
      </x:c>
      <x:c r="G1078" s="6" t="n">
        <x:v>0</x:v>
      </x:c>
      <x:c r="H1078" s="7" t="str"/>
      <x:c r="I1078" s="7" t="str">
        <x:v>[{"id": "2", "num": 64000}, {"id": "110153", "num": 4}, {"id": "110503", "num": 1}, {"id": "112013", "num": 3}]</x:v>
      </x:c>
      <x:c r="J1078" s="6" t="str">
        <x:v>https://raw.githubusercontent.com/Mar-7th/StarRailRes/dbe8cdfcfb0bf657b9fe1cf92d5537f118ccb487/index_new/cn/character_skill_trees.json</x:v>
      </x:c>
    </x:row>
    <x:row r="1079" ht="38" customHeight="1">
      <x:c r="A1079" s="6" t="str">
        <x:v>1111003_9</x:v>
      </x:c>
      <x:c r="B1079" s="6" t="str">
        <x:v>1111</x:v>
      </x:c>
      <x:c r="C1079" s="6" t="str">
        <x:v>1111003</x:v>
      </x:c>
      <x:c r="D1079" s="6" t="str"/>
      <x:c r="E1079" s="6" t="n">
        <x:v>9</x:v>
      </x:c>
      <x:c r="F1079" s="6" t="n">
        <x:v>6</x:v>
      </x:c>
      <x:c r="G1079" s="6" t="n">
        <x:v>0</x:v>
      </x:c>
      <x:c r="H1079" s="7" t="str"/>
      <x:c r="I1079" s="7" t="str">
        <x:v>[{"id": "2", "num": 128000}, {"id": "110153", "num": 6}, {"id": "110503", "num": 1}]</x:v>
      </x:c>
      <x:c r="J1079" s="6" t="str">
        <x:v>https://raw.githubusercontent.com/Mar-7th/StarRailRes/dbe8cdfcfb0bf657b9fe1cf92d5537f118ccb487/index_new/cn/character_skill_trees.json</x:v>
      </x:c>
    </x:row>
    <x:row r="1080" ht="53" customHeight="1">
      <x:c r="A1080" s="6" t="str">
        <x:v>1111003_10</x:v>
      </x:c>
      <x:c r="B1080" s="6" t="str">
        <x:v>1111</x:v>
      </x:c>
      <x:c r="C1080" s="6" t="str">
        <x:v>1111003</x:v>
      </x:c>
      <x:c r="D1080" s="6" t="str"/>
      <x:c r="E1080" s="6" t="n">
        <x:v>10</x:v>
      </x:c>
      <x:c r="F1080" s="6" t="n">
        <x:v>6</x:v>
      </x:c>
      <x:c r="G1080" s="6" t="n">
        <x:v>0</x:v>
      </x:c>
      <x:c r="H1080" s="7" t="str"/>
      <x:c r="I1080" s="7" t="str">
        <x:v>[{"id": "2", "num": 240000}, {"id": "110153", "num": 11}, {"id": "241", "num": 1}, {"id": "110503", "num": 1}]</x:v>
      </x:c>
      <x:c r="J1080" s="6" t="str">
        <x:v>https://raw.githubusercontent.com/Mar-7th/StarRailRes/dbe8cdfcfb0bf657b9fe1cf92d5537f118ccb487/index_new/cn/character_skill_trees.json</x:v>
      </x:c>
    </x:row>
    <x:row r="1081" ht="20" customHeight="1">
      <x:c r="A1081" s="6" t="str">
        <x:v>1111004_1</x:v>
      </x:c>
      <x:c r="B1081" s="6" t="str">
        <x:v>1111</x:v>
      </x:c>
      <x:c r="C1081" s="6" t="str">
        <x:v>1111004</x:v>
      </x:c>
      <x:c r="D1081" s="6" t="str"/>
      <x:c r="E1081" s="6" t="n">
        <x:v>1</x:v>
      </x:c>
      <x:c r="F1081" s="6" t="n">
        <x:v>0</x:v>
      </x:c>
      <x:c r="G1081" s="6" t="n">
        <x:v>0</x:v>
      </x:c>
      <x:c r="H1081" s="7" t="str"/>
      <x:c r="I1081" s="7" t="str">
        <x:v>[]</x:v>
      </x:c>
      <x:c r="J1081" s="6" t="str">
        <x:v>https://raw.githubusercontent.com/Mar-7th/StarRailRes/dbe8cdfcfb0bf657b9fe1cf92d5537f118ccb487/index_new/cn/character_skill_trees.json</x:v>
      </x:c>
    </x:row>
    <x:row r="1082" ht="38" customHeight="1">
      <x:c r="A1082" s="6" t="str">
        <x:v>1111004_2</x:v>
      </x:c>
      <x:c r="B1082" s="6" t="str">
        <x:v>1111</x:v>
      </x:c>
      <x:c r="C1082" s="6" t="str">
        <x:v>1111004</x:v>
      </x:c>
      <x:c r="D1082" s="6" t="str"/>
      <x:c r="E1082" s="6" t="n">
        <x:v>2</x:v>
      </x:c>
      <x:c r="F1082" s="6" t="n">
        <x:v>1</x:v>
      </x:c>
      <x:c r="G1082" s="6" t="n">
        <x:v>0</x:v>
      </x:c>
      <x:c r="H1082" s="7" t="str"/>
      <x:c r="I1082" s="7" t="str">
        <x:v>[{"id": "2", "num": 2000}, {"id": "112011", "num": 2}]</x:v>
      </x:c>
      <x:c r="J1082" s="6" t="str">
        <x:v>https://raw.githubusercontent.com/Mar-7th/StarRailRes/dbe8cdfcfb0bf657b9fe1cf92d5537f118ccb487/index_new/cn/character_skill_trees.json</x:v>
      </x:c>
    </x:row>
    <x:row r="1083" ht="38" customHeight="1">
      <x:c r="A1083" s="6" t="str">
        <x:v>1111004_3</x:v>
      </x:c>
      <x:c r="B1083" s="6" t="str">
        <x:v>1111</x:v>
      </x:c>
      <x:c r="C1083" s="6" t="str">
        <x:v>1111004</x:v>
      </x:c>
      <x:c r="D1083" s="6" t="str"/>
      <x:c r="E1083" s="6" t="n">
        <x:v>3</x:v>
      </x:c>
      <x:c r="F1083" s="6" t="n">
        <x:v>2</x:v>
      </x:c>
      <x:c r="G1083" s="6" t="n">
        <x:v>0</x:v>
      </x:c>
      <x:c r="H1083" s="7" t="str"/>
      <x:c r="I1083" s="7" t="str">
        <x:v>[{"id": "2", "num": 4000}, {"id": "110151", "num": 2}, {"id": "112011", "num": 4}]</x:v>
      </x:c>
      <x:c r="J1083" s="6" t="str">
        <x:v>https://raw.githubusercontent.com/Mar-7th/StarRailRes/dbe8cdfcfb0bf657b9fe1cf92d5537f118ccb487/index_new/cn/character_skill_trees.json</x:v>
      </x:c>
    </x:row>
    <x:row r="1084" ht="38" customHeight="1">
      <x:c r="A1084" s="6" t="str">
        <x:v>1111004_4</x:v>
      </x:c>
      <x:c r="B1084" s="6" t="str">
        <x:v>1111</x:v>
      </x:c>
      <x:c r="C1084" s="6" t="str">
        <x:v>1111004</x:v>
      </x:c>
      <x:c r="D1084" s="6" t="str"/>
      <x:c r="E1084" s="6" t="n">
        <x:v>4</x:v>
      </x:c>
      <x:c r="F1084" s="6" t="n">
        <x:v>3</x:v>
      </x:c>
      <x:c r="G1084" s="6" t="n">
        <x:v>0</x:v>
      </x:c>
      <x:c r="H1084" s="7" t="str"/>
      <x:c r="I1084" s="7" t="str">
        <x:v>[{"id": "2", "num": 8000}, {"id": "110152", "num": 2}, {"id": "112012", "num": 2}]</x:v>
      </x:c>
      <x:c r="J1084" s="6" t="str">
        <x:v>https://raw.githubusercontent.com/Mar-7th/StarRailRes/dbe8cdfcfb0bf657b9fe1cf92d5537f118ccb487/index_new/cn/character_skill_trees.json</x:v>
      </x:c>
    </x:row>
    <x:row r="1085" ht="38" customHeight="1">
      <x:c r="A1085" s="6" t="str">
        <x:v>1111004_5</x:v>
      </x:c>
      <x:c r="B1085" s="6" t="str">
        <x:v>1111</x:v>
      </x:c>
      <x:c r="C1085" s="6" t="str">
        <x:v>1111004</x:v>
      </x:c>
      <x:c r="D1085" s="6" t="str"/>
      <x:c r="E1085" s="6" t="n">
        <x:v>5</x:v>
      </x:c>
      <x:c r="F1085" s="6" t="n">
        <x:v>4</x:v>
      </x:c>
      <x:c r="G1085" s="6" t="n">
        <x:v>0</x:v>
      </x:c>
      <x:c r="H1085" s="7" t="str"/>
      <x:c r="I1085" s="7" t="str">
        <x:v>[{"id": "2", "num": 16000}, {"id": "110152", "num": 4}, {"id": "112012", "num": 3}]</x:v>
      </x:c>
      <x:c r="J1085" s="6" t="str">
        <x:v>https://raw.githubusercontent.com/Mar-7th/StarRailRes/dbe8cdfcfb0bf657b9fe1cf92d5537f118ccb487/index_new/cn/character_skill_trees.json</x:v>
      </x:c>
    </x:row>
    <x:row r="1086" ht="38" customHeight="1">
      <x:c r="A1086" s="6" t="str">
        <x:v>1111004_6</x:v>
      </x:c>
      <x:c r="B1086" s="6" t="str">
        <x:v>1111</x:v>
      </x:c>
      <x:c r="C1086" s="6" t="str">
        <x:v>1111004</x:v>
      </x:c>
      <x:c r="D1086" s="6" t="str"/>
      <x:c r="E1086" s="6" t="n">
        <x:v>6</x:v>
      </x:c>
      <x:c r="F1086" s="6" t="n">
        <x:v>4</x:v>
      </x:c>
      <x:c r="G1086" s="6" t="n">
        <x:v>0</x:v>
      </x:c>
      <x:c r="H1086" s="7" t="str"/>
      <x:c r="I1086" s="7" t="str">
        <x:v>[{"id": "2", "num": 24000}, {"id": "110152", "num": 6}, {"id": "112012", "num": 5}]</x:v>
      </x:c>
      <x:c r="J1086" s="6" t="str">
        <x:v>https://raw.githubusercontent.com/Mar-7th/StarRailRes/dbe8cdfcfb0bf657b9fe1cf92d5537f118ccb487/index_new/cn/character_skill_trees.json</x:v>
      </x:c>
    </x:row>
    <x:row r="1087" ht="38" customHeight="1">
      <x:c r="A1087" s="6" t="str">
        <x:v>1111004_7</x:v>
      </x:c>
      <x:c r="B1087" s="6" t="str">
        <x:v>1111</x:v>
      </x:c>
      <x:c r="C1087" s="6" t="str">
        <x:v>1111004</x:v>
      </x:c>
      <x:c r="D1087" s="6" t="str"/>
      <x:c r="E1087" s="6" t="n">
        <x:v>7</x:v>
      </x:c>
      <x:c r="F1087" s="6" t="n">
        <x:v>5</x:v>
      </x:c>
      <x:c r="G1087" s="6" t="n">
        <x:v>0</x:v>
      </x:c>
      <x:c r="H1087" s="7" t="str"/>
      <x:c r="I1087" s="7" t="str">
        <x:v>[{"id": "2", "num": 36000}, {"id": "110153", "num": 2}, {"id": "112013", "num": 2}]</x:v>
      </x:c>
      <x:c r="J1087" s="6" t="str">
        <x:v>https://raw.githubusercontent.com/Mar-7th/StarRailRes/dbe8cdfcfb0bf657b9fe1cf92d5537f118ccb487/index_new/cn/character_skill_trees.json</x:v>
      </x:c>
    </x:row>
    <x:row r="1088" ht="53" customHeight="1">
      <x:c r="A1088" s="6" t="str">
        <x:v>1111004_8</x:v>
      </x:c>
      <x:c r="B1088" s="6" t="str">
        <x:v>1111</x:v>
      </x:c>
      <x:c r="C1088" s="6" t="str">
        <x:v>1111004</x:v>
      </x:c>
      <x:c r="D1088" s="6" t="str"/>
      <x:c r="E1088" s="6" t="n">
        <x:v>8</x:v>
      </x:c>
      <x:c r="F1088" s="6" t="n">
        <x:v>5</x:v>
      </x:c>
      <x:c r="G1088" s="6" t="n">
        <x:v>0</x:v>
      </x:c>
      <x:c r="H1088" s="7" t="str"/>
      <x:c r="I1088" s="7" t="str">
        <x:v>[{"id": "2", "num": 64000}, {"id": "110153", "num": 4}, {"id": "110503", "num": 1}, {"id": "112013", "num": 3}]</x:v>
      </x:c>
      <x:c r="J1088" s="6" t="str">
        <x:v>https://raw.githubusercontent.com/Mar-7th/StarRailRes/dbe8cdfcfb0bf657b9fe1cf92d5537f118ccb487/index_new/cn/character_skill_trees.json</x:v>
      </x:c>
    </x:row>
    <x:row r="1089" ht="38" customHeight="1">
      <x:c r="A1089" s="6" t="str">
        <x:v>1111004_9</x:v>
      </x:c>
      <x:c r="B1089" s="6" t="str">
        <x:v>1111</x:v>
      </x:c>
      <x:c r="C1089" s="6" t="str">
        <x:v>1111004</x:v>
      </x:c>
      <x:c r="D1089" s="6" t="str"/>
      <x:c r="E1089" s="6" t="n">
        <x:v>9</x:v>
      </x:c>
      <x:c r="F1089" s="6" t="n">
        <x:v>6</x:v>
      </x:c>
      <x:c r="G1089" s="6" t="n">
        <x:v>0</x:v>
      </x:c>
      <x:c r="H1089" s="7" t="str"/>
      <x:c r="I1089" s="7" t="str">
        <x:v>[{"id": "2", "num": 128000}, {"id": "110153", "num": 6}, {"id": "110503", "num": 1}]</x:v>
      </x:c>
      <x:c r="J1089" s="6" t="str">
        <x:v>https://raw.githubusercontent.com/Mar-7th/StarRailRes/dbe8cdfcfb0bf657b9fe1cf92d5537f118ccb487/index_new/cn/character_skill_trees.json</x:v>
      </x:c>
    </x:row>
    <x:row r="1090" ht="53" customHeight="1">
      <x:c r="A1090" s="6" t="str">
        <x:v>1111004_10</x:v>
      </x:c>
      <x:c r="B1090" s="6" t="str">
        <x:v>1111</x:v>
      </x:c>
      <x:c r="C1090" s="6" t="str">
        <x:v>1111004</x:v>
      </x:c>
      <x:c r="D1090" s="6" t="str"/>
      <x:c r="E1090" s="6" t="n">
        <x:v>10</x:v>
      </x:c>
      <x:c r="F1090" s="6" t="n">
        <x:v>6</x:v>
      </x:c>
      <x:c r="G1090" s="6" t="n">
        <x:v>0</x:v>
      </x:c>
      <x:c r="H1090" s="7" t="str"/>
      <x:c r="I1090" s="7" t="str">
        <x:v>[{"id": "2", "num": 240000}, {"id": "110153", "num": 11}, {"id": "241", "num": 1}, {"id": "110503", "num": 1}]</x:v>
      </x:c>
      <x:c r="J1090" s="6" t="str">
        <x:v>https://raw.githubusercontent.com/Mar-7th/StarRailRes/dbe8cdfcfb0bf657b9fe1cf92d5537f118ccb487/index_new/cn/character_skill_trees.json</x:v>
      </x:c>
    </x:row>
    <x:row r="1091" ht="20" customHeight="1">
      <x:c r="A1091" s="6" t="str">
        <x:v>1111007_1</x:v>
      </x:c>
      <x:c r="B1091" s="6" t="str">
        <x:v>1111</x:v>
      </x:c>
      <x:c r="C1091" s="6" t="str">
        <x:v>1111007</x:v>
      </x:c>
      <x:c r="D1091" s="6" t="str"/>
      <x:c r="E1091" s="6" t="n">
        <x:v>1</x:v>
      </x:c>
      <x:c r="F1091" s="6" t="n">
        <x:v>0</x:v>
      </x:c>
      <x:c r="G1091" s="6" t="n">
        <x:v>0</x:v>
      </x:c>
      <x:c r="H1091" s="7" t="str"/>
      <x:c r="I1091" s="7" t="str">
        <x:v>[]</x:v>
      </x:c>
      <x:c r="J1091" s="6" t="str">
        <x:v>https://raw.githubusercontent.com/Mar-7th/StarRailRes/dbe8cdfcfb0bf657b9fe1cf92d5537f118ccb487/index_new/cn/character_skill_trees.json</x:v>
      </x:c>
    </x:row>
    <x:row r="1092" ht="38" customHeight="1">
      <x:c r="A1092" s="6" t="str">
        <x:v>1111101_1</x:v>
      </x:c>
      <x:c r="B1092" s="6" t="str">
        <x:v>1111</x:v>
      </x:c>
      <x:c r="C1092" s="6" t="str">
        <x:v>1111101</x:v>
      </x:c>
      <x:c r="D1092" s="6" t="str">
        <x:v>动能过载</x:v>
      </x:c>
      <x:c r="E1092" s="6" t="n">
        <x:v>1</x:v>
      </x:c>
      <x:c r="F1092" s="6" t="n">
        <x:v>2</x:v>
      </x:c>
      <x:c r="G1092" s="6" t="n">
        <x:v>0</x:v>
      </x:c>
      <x:c r="H1092" s="7" t="str">
        <x:v>施放战技时，立即解除敌方目标#1[i]个增益效果。</x:v>
      </x:c>
      <x:c r="I1092" s="7" t="str">
        <x:v>[{"id": "2", "num": 4000}, {"id": "110151", "num": 2}, {"id": "110503", "num": 1}]</x:v>
      </x:c>
      <x:c r="J1092" s="6" t="str">
        <x:v>https://raw.githubusercontent.com/Mar-7th/StarRailRes/dbe8cdfcfb0bf657b9fe1cf92d5537f118ccb487/index_new/cn/character_skill_trees.json</x:v>
      </x:c>
    </x:row>
    <x:row r="1093" ht="53" customHeight="1">
      <x:c r="A1093" s="6" t="str">
        <x:v>1111102_1</x:v>
      </x:c>
      <x:c r="B1093" s="6" t="str">
        <x:v>1111</x:v>
      </x:c>
      <x:c r="C1093" s="6" t="str">
        <x:v>1111102</x:v>
      </x:c>
      <x:c r="D1093" s="6" t="str">
        <x:v>循环制动</x:v>
      </x:c>
      <x:c r="E1093" s="6" t="n">
        <x:v>1</x:v>
      </x:c>
      <x:c r="F1093" s="6" t="n">
        <x:v>4</x:v>
      </x:c>
      <x:c r="G1093" s="6" t="n">
        <x:v>0</x:v>
      </x:c>
      <x:c r="H1093" s="7" t="str">
        <x:v>每获得1层【斗志】，额外恢复#1[i]点能量。</x:v>
      </x:c>
      <x:c r="I1093" s="7" t="str">
        <x:v>[{"id": "2", "num": 16000}, {"id": "110152", "num": 4}, {"id": "241", "num": 1}, {"id": "110503", "num": 1}]</x:v>
      </x:c>
      <x:c r="J1093" s="6" t="str">
        <x:v>https://raw.githubusercontent.com/Mar-7th/StarRailRes/dbe8cdfcfb0bf657b9fe1cf92d5537f118ccb487/index_new/cn/character_skill_trees.json</x:v>
      </x:c>
    </x:row>
    <x:row r="1094" ht="53" customHeight="1">
      <x:c r="A1094" s="6" t="str">
        <x:v>1111103_1</x:v>
      </x:c>
      <x:c r="B1094" s="6" t="str">
        <x:v>1111</x:v>
      </x:c>
      <x:c r="C1094" s="6" t="str">
        <x:v>1111103</x:v>
      </x:c>
      <x:c r="D1094" s="6" t="str">
        <x:v>粉碎斗志</x:v>
      </x:c>
      <x:c r="E1094" s="6" t="n">
        <x:v>1</x:v>
      </x:c>
      <x:c r="F1094" s="6" t="n">
        <x:v>6</x:v>
      </x:c>
      <x:c r="G1094" s="6" t="n">
        <x:v>0</x:v>
      </x:c>
      <x:c r="H1094" s="7" t="str">
        <x:v>施放强化普攻时，【直冲拳】的每1段攻击都有#1[i]%的固定概率使卢卡额外施放1段攻击。此效果对额外施放的攻击不会生效。</x:v>
      </x:c>
      <x:c r="I1094" s="7" t="str">
        <x:v>[{"id": "2", "num": 128000}, {"id": "110153", "num": 6}, {"id": "241", "num": 1}, {"id": "110503", "num": 1}]</x:v>
      </x:c>
      <x:c r="J1094" s="6" t="str">
        <x:v>https://raw.githubusercontent.com/Mar-7th/StarRailRes/dbe8cdfcfb0bf657b9fe1cf92d5537f118ccb487/index_new/cn/character_skill_trees.json</x:v>
      </x:c>
    </x:row>
    <x:row r="1095" ht="38" customHeight="1">
      <x:c r="A1095" s="6" t="str">
        <x:v>1111201_1</x:v>
      </x:c>
      <x:c r="B1095" s="6" t="str">
        <x:v>1111</x:v>
      </x:c>
      <x:c r="C1095" s="6" t="str">
        <x:v>1111201</x:v>
      </x:c>
      <x:c r="D1095" s="6" t="str">
        <x:v>攻击强化</x:v>
      </x:c>
      <x:c r="E1095" s="6" t="n">
        <x:v>1</x:v>
      </x:c>
      <x:c r="F1095" s="6" t="n">
        <x:v>0</x:v>
      </x:c>
      <x:c r="G1095" s="6" t="n">
        <x:v>1</x:v>
      </x:c>
      <x:c r="H1095" s="7" t="str"/>
      <x:c r="I1095" s="7" t="str">
        <x:v>[{"id": "2", "num": 2000}, {"id": "112011", "num": 2}]</x:v>
      </x:c>
      <x:c r="J1095" s="6" t="str">
        <x:v>https://raw.githubusercontent.com/Mar-7th/StarRailRes/dbe8cdfcfb0bf657b9fe1cf92d5537f118ccb487/index_new/cn/character_skill_trees.json</x:v>
      </x:c>
    </x:row>
    <x:row r="1096" ht="38" customHeight="1">
      <x:c r="A1096" s="6" t="str">
        <x:v>1111202_1</x:v>
      </x:c>
      <x:c r="B1096" s="6" t="str">
        <x:v>1111</x:v>
      </x:c>
      <x:c r="C1096" s="6" t="str">
        <x:v>1111202</x:v>
      </x:c>
      <x:c r="D1096" s="6" t="str">
        <x:v>效果命中强化</x:v>
      </x:c>
      <x:c r="E1096" s="6" t="n">
        <x:v>1</x:v>
      </x:c>
      <x:c r="F1096" s="6" t="n">
        <x:v>2</x:v>
      </x:c>
      <x:c r="G1096" s="6" t="n">
        <x:v>0</x:v>
      </x:c>
      <x:c r="H1096" s="7" t="str"/>
      <x:c r="I1096" s="7" t="str">
        <x:v>[{"id": "2", "num": 4000}, {"id": "110151", "num": 2}, {"id": "112011", "num": 4}]</x:v>
      </x:c>
      <x:c r="J1096" s="6" t="str">
        <x:v>https://raw.githubusercontent.com/Mar-7th/StarRailRes/dbe8cdfcfb0bf657b9fe1cf92d5537f118ccb487/index_new/cn/character_skill_trees.json</x:v>
      </x:c>
    </x:row>
    <x:row r="1097" ht="38" customHeight="1">
      <x:c r="A1097" s="6" t="str">
        <x:v>1111203_1</x:v>
      </x:c>
      <x:c r="B1097" s="6" t="str">
        <x:v>1111</x:v>
      </x:c>
      <x:c r="C1097" s="6" t="str">
        <x:v>1111203</x:v>
      </x:c>
      <x:c r="D1097" s="6" t="str">
        <x:v>攻击强化</x:v>
      </x:c>
      <x:c r="E1097" s="6" t="n">
        <x:v>1</x:v>
      </x:c>
      <x:c r="F1097" s="6" t="n">
        <x:v>3</x:v>
      </x:c>
      <x:c r="G1097" s="6" t="n">
        <x:v>0</x:v>
      </x:c>
      <x:c r="H1097" s="7" t="str"/>
      <x:c r="I1097" s="7" t="str">
        <x:v>[{"id": "2", "num": 8000}, {"id": "110152", "num": 2}, {"id": "112012", "num": 2}]</x:v>
      </x:c>
      <x:c r="J1097" s="6" t="str">
        <x:v>https://raw.githubusercontent.com/Mar-7th/StarRailRes/dbe8cdfcfb0bf657b9fe1cf92d5537f118ccb487/index_new/cn/character_skill_trees.json</x:v>
      </x:c>
    </x:row>
    <x:row r="1098" ht="38" customHeight="1">
      <x:c r="A1098" s="6" t="str">
        <x:v>1111204_1</x:v>
      </x:c>
      <x:c r="B1098" s="6" t="str">
        <x:v>1111</x:v>
      </x:c>
      <x:c r="C1098" s="6" t="str">
        <x:v>1111204</x:v>
      </x:c>
      <x:c r="D1098" s="6" t="str">
        <x:v>防御强化</x:v>
      </x:c>
      <x:c r="E1098" s="6" t="n">
        <x:v>1</x:v>
      </x:c>
      <x:c r="F1098" s="6" t="n">
        <x:v>3</x:v>
      </x:c>
      <x:c r="G1098" s="6" t="n">
        <x:v>0</x:v>
      </x:c>
      <x:c r="H1098" s="7" t="str"/>
      <x:c r="I1098" s="7" t="str">
        <x:v>[{"id": "2", "num": 8000}, {"id": "110152", "num": 2}, {"id": "112012", "num": 2}]</x:v>
      </x:c>
      <x:c r="J1098" s="6" t="str">
        <x:v>https://raw.githubusercontent.com/Mar-7th/StarRailRes/dbe8cdfcfb0bf657b9fe1cf92d5537f118ccb487/index_new/cn/character_skill_trees.json</x:v>
      </x:c>
    </x:row>
    <x:row r="1099" ht="38" customHeight="1">
      <x:c r="A1099" s="6" t="str">
        <x:v>1111205_1</x:v>
      </x:c>
      <x:c r="B1099" s="6" t="str">
        <x:v>1111</x:v>
      </x:c>
      <x:c r="C1099" s="6" t="str">
        <x:v>1111205</x:v>
      </x:c>
      <x:c r="D1099" s="6" t="str">
        <x:v>攻击强化</x:v>
      </x:c>
      <x:c r="E1099" s="6" t="n">
        <x:v>1</x:v>
      </x:c>
      <x:c r="F1099" s="6" t="n">
        <x:v>4</x:v>
      </x:c>
      <x:c r="G1099" s="6" t="n">
        <x:v>0</x:v>
      </x:c>
      <x:c r="H1099" s="7" t="str"/>
      <x:c r="I1099" s="7" t="str">
        <x:v>[{"id": "2", "num": 16000}, {"id": "110152", "num": 4}, {"id": "112012", "num": 3}]</x:v>
      </x:c>
      <x:c r="J1099" s="6" t="str">
        <x:v>https://raw.githubusercontent.com/Mar-7th/StarRailRes/dbe8cdfcfb0bf657b9fe1cf92d5537f118ccb487/index_new/cn/character_skill_trees.json</x:v>
      </x:c>
    </x:row>
    <x:row r="1100" ht="38" customHeight="1">
      <x:c r="A1100" s="6" t="str">
        <x:v>1111206_1</x:v>
      </x:c>
      <x:c r="B1100" s="6" t="str">
        <x:v>1111</x:v>
      </x:c>
      <x:c r="C1100" s="6" t="str">
        <x:v>1111206</x:v>
      </x:c>
      <x:c r="D1100" s="6" t="str">
        <x:v>效果命中强化</x:v>
      </x:c>
      <x:c r="E1100" s="6" t="n">
        <x:v>1</x:v>
      </x:c>
      <x:c r="F1100" s="6" t="n">
        <x:v>5</x:v>
      </x:c>
      <x:c r="G1100" s="6" t="n">
        <x:v>0</x:v>
      </x:c>
      <x:c r="H1100" s="7" t="str"/>
      <x:c r="I1100" s="7" t="str">
        <x:v>[{"id": "2", "num": 36000}, {"id": "110153", "num": 2}, {"id": "112013", "num": 2}]</x:v>
      </x:c>
      <x:c r="J1100" s="6" t="str">
        <x:v>https://raw.githubusercontent.com/Mar-7th/StarRailRes/dbe8cdfcfb0bf657b9fe1cf92d5537f118ccb487/index_new/cn/character_skill_trees.json</x:v>
      </x:c>
    </x:row>
    <x:row r="1101" ht="38" customHeight="1">
      <x:c r="A1101" s="6" t="str">
        <x:v>1111207_1</x:v>
      </x:c>
      <x:c r="B1101" s="6" t="str">
        <x:v>1111</x:v>
      </x:c>
      <x:c r="C1101" s="6" t="str">
        <x:v>1111207</x:v>
      </x:c>
      <x:c r="D1101" s="6" t="str">
        <x:v>攻击强化</x:v>
      </x:c>
      <x:c r="E1101" s="6" t="n">
        <x:v>1</x:v>
      </x:c>
      <x:c r="F1101" s="6" t="n">
        <x:v>5</x:v>
      </x:c>
      <x:c r="G1101" s="6" t="n">
        <x:v>0</x:v>
      </x:c>
      <x:c r="H1101" s="7" t="str"/>
      <x:c r="I1101" s="7" t="str">
        <x:v>[{"id": "2", "num": 36000}, {"id": "110153", "num": 2}, {"id": "112013", "num": 2}]</x:v>
      </x:c>
      <x:c r="J1101" s="6" t="str">
        <x:v>https://raw.githubusercontent.com/Mar-7th/StarRailRes/dbe8cdfcfb0bf657b9fe1cf92d5537f118ccb487/index_new/cn/character_skill_trees.json</x:v>
      </x:c>
    </x:row>
    <x:row r="1102" ht="38" customHeight="1">
      <x:c r="A1102" s="6" t="str">
        <x:v>1111208_1</x:v>
      </x:c>
      <x:c r="B1102" s="6" t="str">
        <x:v>1111</x:v>
      </x:c>
      <x:c r="C1102" s="6" t="str">
        <x:v>1111208</x:v>
      </x:c>
      <x:c r="D1102" s="6" t="str">
        <x:v>防御强化</x:v>
      </x:c>
      <x:c r="E1102" s="6" t="n">
        <x:v>1</x:v>
      </x:c>
      <x:c r="F1102" s="6" t="n">
        <x:v>6</x:v>
      </x:c>
      <x:c r="G1102" s="6" t="n">
        <x:v>0</x:v>
      </x:c>
      <x:c r="H1102" s="7" t="str"/>
      <x:c r="I1102" s="7" t="str">
        <x:v>[{"id": "2", "num": 128000}, {"id": "110153", "num": 6}, {"id": "112013", "num": 6}]</x:v>
      </x:c>
      <x:c r="J1102" s="6" t="str">
        <x:v>https://raw.githubusercontent.com/Mar-7th/StarRailRes/dbe8cdfcfb0bf657b9fe1cf92d5537f118ccb487/index_new/cn/character_skill_trees.json</x:v>
      </x:c>
    </x:row>
    <x:row r="1103" ht="38" customHeight="1">
      <x:c r="A1103" s="6" t="str">
        <x:v>1111209_1</x:v>
      </x:c>
      <x:c r="B1103" s="6" t="str">
        <x:v>1111</x:v>
      </x:c>
      <x:c r="C1103" s="6" t="str">
        <x:v>1111209</x:v>
      </x:c>
      <x:c r="D1103" s="6" t="str">
        <x:v>效果命中强化</x:v>
      </x:c>
      <x:c r="E1103" s="6" t="n">
        <x:v>1</x:v>
      </x:c>
      <x:c r="F1103" s="6" t="n">
        <x:v>0</x:v>
      </x:c>
      <x:c r="G1103" s="6" t="n">
        <x:v>75</x:v>
      </x:c>
      <x:c r="H1103" s="7" t="str"/>
      <x:c r="I1103" s="7" t="str">
        <x:v>[{"id": "2", "num": 128000}, {"id": "110153", "num": 6}, {"id": "112013", "num": 6}]</x:v>
      </x:c>
      <x:c r="J1103" s="6" t="str">
        <x:v>https://raw.githubusercontent.com/Mar-7th/StarRailRes/dbe8cdfcfb0bf657b9fe1cf92d5537f118ccb487/index_new/cn/character_skill_trees.json</x:v>
      </x:c>
    </x:row>
    <x:row r="1104" ht="38" customHeight="1">
      <x:c r="A1104" s="6" t="str">
        <x:v>1111210_1</x:v>
      </x:c>
      <x:c r="B1104" s="6" t="str">
        <x:v>1111</x:v>
      </x:c>
      <x:c r="C1104" s="6" t="str">
        <x:v>1111210</x:v>
      </x:c>
      <x:c r="D1104" s="6" t="str">
        <x:v>攻击强化</x:v>
      </x:c>
      <x:c r="E1104" s="6" t="n">
        <x:v>1</x:v>
      </x:c>
      <x:c r="F1104" s="6" t="n">
        <x:v>0</x:v>
      </x:c>
      <x:c r="G1104" s="6" t="n">
        <x:v>80</x:v>
      </x:c>
      <x:c r="H1104" s="7" t="str"/>
      <x:c r="I1104" s="7" t="str">
        <x:v>[{"id": "2", "num": 128000}, {"id": "110153", "num": 6}, {"id": "112013", "num": 6}]</x:v>
      </x:c>
      <x:c r="J1104" s="6" t="str">
        <x:v>https://raw.githubusercontent.com/Mar-7th/StarRailRes/dbe8cdfcfb0bf657b9fe1cf92d5537f118ccb487/index_new/cn/character_skill_trees.json</x:v>
      </x:c>
    </x:row>
    <x:row r="1105" ht="20" customHeight="1">
      <x:c r="A1105" s="6" t="str">
        <x:v>1112001_1</x:v>
      </x:c>
      <x:c r="B1105" s="6" t="str">
        <x:v>1112</x:v>
      </x:c>
      <x:c r="C1105" s="6" t="str">
        <x:v>1112001</x:v>
      </x:c>
      <x:c r="D1105" s="6" t="str"/>
      <x:c r="E1105" s="6" t="n">
        <x:v>1</x:v>
      </x:c>
      <x:c r="F1105" s="6" t="n">
        <x:v>0</x:v>
      </x:c>
      <x:c r="G1105" s="6" t="n">
        <x:v>0</x:v>
      </x:c>
      <x:c r="H1105" s="7" t="str"/>
      <x:c r="I1105" s="7" t="str">
        <x:v>[]</x:v>
      </x:c>
      <x:c r="J1105" s="6" t="str">
        <x:v>https://raw.githubusercontent.com/Mar-7th/StarRailRes/dbe8cdfcfb0bf657b9fe1cf92d5537f118ccb487/index_new/cn/character_skill_trees.json</x:v>
      </x:c>
    </x:row>
    <x:row r="1106" ht="38" customHeight="1">
      <x:c r="A1106" s="6" t="str">
        <x:v>1112001_2</x:v>
      </x:c>
      <x:c r="B1106" s="6" t="str">
        <x:v>1112</x:v>
      </x:c>
      <x:c r="C1106" s="6" t="str">
        <x:v>1112001</x:v>
      </x:c>
      <x:c r="D1106" s="6" t="str"/>
      <x:c r="E1106" s="6" t="n">
        <x:v>2</x:v>
      </x:c>
      <x:c r="F1106" s="6" t="n">
        <x:v>2</x:v>
      </x:c>
      <x:c r="G1106" s="6" t="n">
        <x:v>0</x:v>
      </x:c>
      <x:c r="H1106" s="7" t="str"/>
      <x:c r="I1106" s="7" t="str">
        <x:v>[{"id": "2", "num": 5000}, {"id": "110121", "num": 3}, {"id": "112001", "num": 6}]</x:v>
      </x:c>
      <x:c r="J1106" s="6" t="str">
        <x:v>https://raw.githubusercontent.com/Mar-7th/StarRailRes/dbe8cdfcfb0bf657b9fe1cf92d5537f118ccb487/index_new/cn/character_skill_trees.json</x:v>
      </x:c>
    </x:row>
    <x:row r="1107" ht="38" customHeight="1">
      <x:c r="A1107" s="6" t="str">
        <x:v>1112001_3</x:v>
      </x:c>
      <x:c r="B1107" s="6" t="str">
        <x:v>1112</x:v>
      </x:c>
      <x:c r="C1107" s="6" t="str">
        <x:v>1112001</x:v>
      </x:c>
      <x:c r="D1107" s="6" t="str"/>
      <x:c r="E1107" s="6" t="n">
        <x:v>3</x:v>
      </x:c>
      <x:c r="F1107" s="6" t="n">
        <x:v>3</x:v>
      </x:c>
      <x:c r="G1107" s="6" t="n">
        <x:v>0</x:v>
      </x:c>
      <x:c r="H1107" s="7" t="str"/>
      <x:c r="I1107" s="7" t="str">
        <x:v>[{"id": "2", "num": 10000}, {"id": "110122", "num": 3}, {"id": "112002", "num": 3}]</x:v>
      </x:c>
      <x:c r="J1107" s="6" t="str">
        <x:v>https://raw.githubusercontent.com/Mar-7th/StarRailRes/dbe8cdfcfb0bf657b9fe1cf92d5537f118ccb487/index_new/cn/character_skill_trees.json</x:v>
      </x:c>
    </x:row>
    <x:row r="1108" ht="38" customHeight="1">
      <x:c r="A1108" s="6" t="str">
        <x:v>1112001_4</x:v>
      </x:c>
      <x:c r="B1108" s="6" t="str">
        <x:v>1112</x:v>
      </x:c>
      <x:c r="C1108" s="6" t="str">
        <x:v>1112001</x:v>
      </x:c>
      <x:c r="D1108" s="6" t="str"/>
      <x:c r="E1108" s="6" t="n">
        <x:v>4</x:v>
      </x:c>
      <x:c r="F1108" s="6" t="n">
        <x:v>4</x:v>
      </x:c>
      <x:c r="G1108" s="6" t="n">
        <x:v>0</x:v>
      </x:c>
      <x:c r="H1108" s="7" t="str"/>
      <x:c r="I1108" s="7" t="str">
        <x:v>[{"id": "2", "num": 20000}, {"id": "110122", "num": 5}, {"id": "112002", "num": 4}]</x:v>
      </x:c>
      <x:c r="J1108" s="6" t="str">
        <x:v>https://raw.githubusercontent.com/Mar-7th/StarRailRes/dbe8cdfcfb0bf657b9fe1cf92d5537f118ccb487/index_new/cn/character_skill_trees.json</x:v>
      </x:c>
    </x:row>
    <x:row r="1109" ht="38" customHeight="1">
      <x:c r="A1109" s="6" t="str">
        <x:v>1112001_5</x:v>
      </x:c>
      <x:c r="B1109" s="6" t="str">
        <x:v>1112</x:v>
      </x:c>
      <x:c r="C1109" s="6" t="str">
        <x:v>1112001</x:v>
      </x:c>
      <x:c r="D1109" s="6" t="str"/>
      <x:c r="E1109" s="6" t="n">
        <x:v>5</x:v>
      </x:c>
      <x:c r="F1109" s="6" t="n">
        <x:v>5</x:v>
      </x:c>
      <x:c r="G1109" s="6" t="n">
        <x:v>0</x:v>
      </x:c>
      <x:c r="H1109" s="7" t="str"/>
      <x:c r="I1109" s="7" t="str">
        <x:v>[{"id": "2", "num": 45000}, {"id": "110123", "num": 3}, {"id": "112003", "num": 3}]</x:v>
      </x:c>
      <x:c r="J1109" s="6" t="str">
        <x:v>https://raw.githubusercontent.com/Mar-7th/StarRailRes/dbe8cdfcfb0bf657b9fe1cf92d5537f118ccb487/index_new/cn/character_skill_trees.json</x:v>
      </x:c>
    </x:row>
    <x:row r="1110" ht="38" customHeight="1">
      <x:c r="A1110" s="6" t="str">
        <x:v>1112001_6</x:v>
      </x:c>
      <x:c r="B1110" s="6" t="str">
        <x:v>1112</x:v>
      </x:c>
      <x:c r="C1110" s="6" t="str">
        <x:v>1112001</x:v>
      </x:c>
      <x:c r="D1110" s="6" t="str"/>
      <x:c r="E1110" s="6" t="n">
        <x:v>6</x:v>
      </x:c>
      <x:c r="F1110" s="6" t="n">
        <x:v>6</x:v>
      </x:c>
      <x:c r="G1110" s="6" t="n">
        <x:v>0</x:v>
      </x:c>
      <x:c r="H1110" s="7" t="str"/>
      <x:c r="I1110" s="7" t="str">
        <x:v>[{"id": "2", "num": 160000}, {"id": "110123", "num": 8}, {"id": "112003", "num": 4}]</x:v>
      </x:c>
      <x:c r="J1110" s="6" t="str">
        <x:v>https://raw.githubusercontent.com/Mar-7th/StarRailRes/dbe8cdfcfb0bf657b9fe1cf92d5537f118ccb487/index_new/cn/character_skill_trees.json</x:v>
      </x:c>
    </x:row>
    <x:row r="1111" ht="20" customHeight="1">
      <x:c r="A1111" s="6" t="str">
        <x:v>1112002_1</x:v>
      </x:c>
      <x:c r="B1111" s="6" t="str">
        <x:v>1112</x:v>
      </x:c>
      <x:c r="C1111" s="6" t="str">
        <x:v>1112002</x:v>
      </x:c>
      <x:c r="D1111" s="6" t="str"/>
      <x:c r="E1111" s="6" t="n">
        <x:v>1</x:v>
      </x:c>
      <x:c r="F1111" s="6" t="n">
        <x:v>0</x:v>
      </x:c>
      <x:c r="G1111" s="6" t="n">
        <x:v>0</x:v>
      </x:c>
      <x:c r="H1111" s="7" t="str"/>
      <x:c r="I1111" s="7" t="str">
        <x:v>[]</x:v>
      </x:c>
      <x:c r="J1111" s="6" t="str">
        <x:v>https://raw.githubusercontent.com/Mar-7th/StarRailRes/dbe8cdfcfb0bf657b9fe1cf92d5537f118ccb487/index_new/cn/character_skill_trees.json</x:v>
      </x:c>
    </x:row>
    <x:row r="1112" ht="38" customHeight="1">
      <x:c r="A1112" s="6" t="str">
        <x:v>1112002_2</x:v>
      </x:c>
      <x:c r="B1112" s="6" t="str">
        <x:v>1112</x:v>
      </x:c>
      <x:c r="C1112" s="6" t="str">
        <x:v>1112002</x:v>
      </x:c>
      <x:c r="D1112" s="6" t="str"/>
      <x:c r="E1112" s="6" t="n">
        <x:v>2</x:v>
      </x:c>
      <x:c r="F1112" s="6" t="n">
        <x:v>1</x:v>
      </x:c>
      <x:c r="G1112" s="6" t="n">
        <x:v>0</x:v>
      </x:c>
      <x:c r="H1112" s="7" t="str"/>
      <x:c r="I1112" s="7" t="str">
        <x:v>[{"id": "2", "num": 2500}, {"id": "112001", "num": 3}]</x:v>
      </x:c>
      <x:c r="J1112" s="6" t="str">
        <x:v>https://raw.githubusercontent.com/Mar-7th/StarRailRes/dbe8cdfcfb0bf657b9fe1cf92d5537f118ccb487/index_new/cn/character_skill_trees.json</x:v>
      </x:c>
    </x:row>
    <x:row r="1113" ht="38" customHeight="1">
      <x:c r="A1113" s="6" t="str">
        <x:v>1112002_3</x:v>
      </x:c>
      <x:c r="B1113" s="6" t="str">
        <x:v>1112</x:v>
      </x:c>
      <x:c r="C1113" s="6" t="str">
        <x:v>1112002</x:v>
      </x:c>
      <x:c r="D1113" s="6" t="str"/>
      <x:c r="E1113" s="6" t="n">
        <x:v>3</x:v>
      </x:c>
      <x:c r="F1113" s="6" t="n">
        <x:v>2</x:v>
      </x:c>
      <x:c r="G1113" s="6" t="n">
        <x:v>0</x:v>
      </x:c>
      <x:c r="H1113" s="7" t="str"/>
      <x:c r="I1113" s="7" t="str">
        <x:v>[{"id": "2", "num": 5000}, {"id": "110121", "num": 3}, {"id": "112001", "num": 6}]</x:v>
      </x:c>
      <x:c r="J1113" s="6" t="str">
        <x:v>https://raw.githubusercontent.com/Mar-7th/StarRailRes/dbe8cdfcfb0bf657b9fe1cf92d5537f118ccb487/index_new/cn/character_skill_trees.json</x:v>
      </x:c>
    </x:row>
    <x:row r="1114" ht="38" customHeight="1">
      <x:c r="A1114" s="6" t="str">
        <x:v>1112002_4</x:v>
      </x:c>
      <x:c r="B1114" s="6" t="str">
        <x:v>1112</x:v>
      </x:c>
      <x:c r="C1114" s="6" t="str">
        <x:v>1112002</x:v>
      </x:c>
      <x:c r="D1114" s="6" t="str"/>
      <x:c r="E1114" s="6" t="n">
        <x:v>4</x:v>
      </x:c>
      <x:c r="F1114" s="6" t="n">
        <x:v>3</x:v>
      </x:c>
      <x:c r="G1114" s="6" t="n">
        <x:v>0</x:v>
      </x:c>
      <x:c r="H1114" s="7" t="str"/>
      <x:c r="I1114" s="7" t="str">
        <x:v>[{"id": "2", "num": 10000}, {"id": "110122", "num": 3}, {"id": "112002", "num": 3}]</x:v>
      </x:c>
      <x:c r="J1114" s="6" t="str">
        <x:v>https://raw.githubusercontent.com/Mar-7th/StarRailRes/dbe8cdfcfb0bf657b9fe1cf92d5537f118ccb487/index_new/cn/character_skill_trees.json</x:v>
      </x:c>
    </x:row>
    <x:row r="1115" ht="38" customHeight="1">
      <x:c r="A1115" s="6" t="str">
        <x:v>1112002_5</x:v>
      </x:c>
      <x:c r="B1115" s="6" t="str">
        <x:v>1112</x:v>
      </x:c>
      <x:c r="C1115" s="6" t="str">
        <x:v>1112002</x:v>
      </x:c>
      <x:c r="D1115" s="6" t="str"/>
      <x:c r="E1115" s="6" t="n">
        <x:v>5</x:v>
      </x:c>
      <x:c r="F1115" s="6" t="n">
        <x:v>4</x:v>
      </x:c>
      <x:c r="G1115" s="6" t="n">
        <x:v>0</x:v>
      </x:c>
      <x:c r="H1115" s="7" t="str"/>
      <x:c r="I1115" s="7" t="str">
        <x:v>[{"id": "2", "num": 20000}, {"id": "110122", "num": 5}, {"id": "112002", "num": 4}]</x:v>
      </x:c>
      <x:c r="J1115" s="6" t="str">
        <x:v>https://raw.githubusercontent.com/Mar-7th/StarRailRes/dbe8cdfcfb0bf657b9fe1cf92d5537f118ccb487/index_new/cn/character_skill_trees.json</x:v>
      </x:c>
    </x:row>
    <x:row r="1116" ht="38" customHeight="1">
      <x:c r="A1116" s="6" t="str">
        <x:v>1112002_6</x:v>
      </x:c>
      <x:c r="B1116" s="6" t="str">
        <x:v>1112</x:v>
      </x:c>
      <x:c r="C1116" s="6" t="str">
        <x:v>1112002</x:v>
      </x:c>
      <x:c r="D1116" s="6" t="str"/>
      <x:c r="E1116" s="6" t="n">
        <x:v>6</x:v>
      </x:c>
      <x:c r="F1116" s="6" t="n">
        <x:v>4</x:v>
      </x:c>
      <x:c r="G1116" s="6" t="n">
        <x:v>0</x:v>
      </x:c>
      <x:c r="H1116" s="7" t="str"/>
      <x:c r="I1116" s="7" t="str">
        <x:v>[{"id": "2", "num": 30000}, {"id": "110122", "num": 7}, {"id": "112002", "num": 6}]</x:v>
      </x:c>
      <x:c r="J1116" s="6" t="str">
        <x:v>https://raw.githubusercontent.com/Mar-7th/StarRailRes/dbe8cdfcfb0bf657b9fe1cf92d5537f118ccb487/index_new/cn/character_skill_trees.json</x:v>
      </x:c>
    </x:row>
    <x:row r="1117" ht="38" customHeight="1">
      <x:c r="A1117" s="6" t="str">
        <x:v>1112002_7</x:v>
      </x:c>
      <x:c r="B1117" s="6" t="str">
        <x:v>1112</x:v>
      </x:c>
      <x:c r="C1117" s="6" t="str">
        <x:v>1112002</x:v>
      </x:c>
      <x:c r="D1117" s="6" t="str"/>
      <x:c r="E1117" s="6" t="n">
        <x:v>7</x:v>
      </x:c>
      <x:c r="F1117" s="6" t="n">
        <x:v>5</x:v>
      </x:c>
      <x:c r="G1117" s="6" t="n">
        <x:v>0</x:v>
      </x:c>
      <x:c r="H1117" s="7" t="str"/>
      <x:c r="I1117" s="7" t="str">
        <x:v>[{"id": "2", "num": 45000}, {"id": "110123", "num": 3}, {"id": "112003", "num": 3}]</x:v>
      </x:c>
      <x:c r="J1117" s="6" t="str">
        <x:v>https://raw.githubusercontent.com/Mar-7th/StarRailRes/dbe8cdfcfb0bf657b9fe1cf92d5537f118ccb487/index_new/cn/character_skill_trees.json</x:v>
      </x:c>
    </x:row>
    <x:row r="1118" ht="53" customHeight="1">
      <x:c r="A1118" s="6" t="str">
        <x:v>1112002_8</x:v>
      </x:c>
      <x:c r="B1118" s="6" t="str">
        <x:v>1112</x:v>
      </x:c>
      <x:c r="C1118" s="6" t="str">
        <x:v>1112002</x:v>
      </x:c>
      <x:c r="D1118" s="6" t="str"/>
      <x:c r="E1118" s="6" t="n">
        <x:v>8</x:v>
      </x:c>
      <x:c r="F1118" s="6" t="n">
        <x:v>5</x:v>
      </x:c>
      <x:c r="G1118" s="6" t="n">
        <x:v>0</x:v>
      </x:c>
      <x:c r="H1118" s="7" t="str"/>
      <x:c r="I1118" s="7" t="str">
        <x:v>[{"id": "2", "num": 80000}, {"id": "110123", "num": 5}, {"id": "110503", "num": 1}, {"id": "112003", "num": 4}]</x:v>
      </x:c>
      <x:c r="J1118" s="6" t="str">
        <x:v>https://raw.githubusercontent.com/Mar-7th/StarRailRes/dbe8cdfcfb0bf657b9fe1cf92d5537f118ccb487/index_new/cn/character_skill_trees.json</x:v>
      </x:c>
    </x:row>
    <x:row r="1119" ht="53" customHeight="1">
      <x:c r="A1119" s="6" t="str">
        <x:v>1112002_9</x:v>
      </x:c>
      <x:c r="B1119" s="6" t="str">
        <x:v>1112</x:v>
      </x:c>
      <x:c r="C1119" s="6" t="str">
        <x:v>1112002</x:v>
      </x:c>
      <x:c r="D1119" s="6" t="str"/>
      <x:c r="E1119" s="6" t="n">
        <x:v>9</x:v>
      </x:c>
      <x:c r="F1119" s="6" t="n">
        <x:v>6</x:v>
      </x:c>
      <x:c r="G1119" s="6" t="n">
        <x:v>0</x:v>
      </x:c>
      <x:c r="H1119" s="7" t="str"/>
      <x:c r="I1119" s="7" t="str">
        <x:v>[{"id": "2", "num": 160000}, {"id": "110123", "num": 8}, {"id": "241", "num": 1}, {"id": "110503", "num": 1}]</x:v>
      </x:c>
      <x:c r="J1119" s="6" t="str">
        <x:v>https://raw.githubusercontent.com/Mar-7th/StarRailRes/dbe8cdfcfb0bf657b9fe1cf92d5537f118ccb487/index_new/cn/character_skill_trees.json</x:v>
      </x:c>
    </x:row>
    <x:row r="1120" ht="53" customHeight="1">
      <x:c r="A1120" s="6" t="str">
        <x:v>1112002_10</x:v>
      </x:c>
      <x:c r="B1120" s="6" t="str">
        <x:v>1112</x:v>
      </x:c>
      <x:c r="C1120" s="6" t="str">
        <x:v>1112002</x:v>
      </x:c>
      <x:c r="D1120" s="6" t="str"/>
      <x:c r="E1120" s="6" t="n">
        <x:v>10</x:v>
      </x:c>
      <x:c r="F1120" s="6" t="n">
        <x:v>6</x:v>
      </x:c>
      <x:c r="G1120" s="6" t="n">
        <x:v>0</x:v>
      </x:c>
      <x:c r="H1120" s="7" t="str"/>
      <x:c r="I1120" s="7" t="str">
        <x:v>[{"id": "2", "num": 300000}, {"id": "110123", "num": 14}, {"id": "241", "num": 1}, {"id": "110503", "num": 1}]</x:v>
      </x:c>
      <x:c r="J1120" s="6" t="str">
        <x:v>https://raw.githubusercontent.com/Mar-7th/StarRailRes/dbe8cdfcfb0bf657b9fe1cf92d5537f118ccb487/index_new/cn/character_skill_trees.json</x:v>
      </x:c>
    </x:row>
    <x:row r="1121" ht="20" customHeight="1">
      <x:c r="A1121" s="6" t="str">
        <x:v>1112003_1</x:v>
      </x:c>
      <x:c r="B1121" s="6" t="str">
        <x:v>1112</x:v>
      </x:c>
      <x:c r="C1121" s="6" t="str">
        <x:v>1112003</x:v>
      </x:c>
      <x:c r="D1121" s="6" t="str"/>
      <x:c r="E1121" s="6" t="n">
        <x:v>1</x:v>
      </x:c>
      <x:c r="F1121" s="6" t="n">
        <x:v>0</x:v>
      </x:c>
      <x:c r="G1121" s="6" t="n">
        <x:v>0</x:v>
      </x:c>
      <x:c r="H1121" s="7" t="str"/>
      <x:c r="I1121" s="7" t="str">
        <x:v>[]</x:v>
      </x:c>
      <x:c r="J1121" s="6" t="str">
        <x:v>https://raw.githubusercontent.com/Mar-7th/StarRailRes/dbe8cdfcfb0bf657b9fe1cf92d5537f118ccb487/index_new/cn/character_skill_trees.json</x:v>
      </x:c>
    </x:row>
    <x:row r="1122" ht="38" customHeight="1">
      <x:c r="A1122" s="6" t="str">
        <x:v>1112003_2</x:v>
      </x:c>
      <x:c r="B1122" s="6" t="str">
        <x:v>1112</x:v>
      </x:c>
      <x:c r="C1122" s="6" t="str">
        <x:v>1112003</x:v>
      </x:c>
      <x:c r="D1122" s="6" t="str"/>
      <x:c r="E1122" s="6" t="n">
        <x:v>2</x:v>
      </x:c>
      <x:c r="F1122" s="6" t="n">
        <x:v>1</x:v>
      </x:c>
      <x:c r="G1122" s="6" t="n">
        <x:v>0</x:v>
      </x:c>
      <x:c r="H1122" s="7" t="str"/>
      <x:c r="I1122" s="7" t="str">
        <x:v>[{"id": "2", "num": 2500}, {"id": "112001", "num": 3}]</x:v>
      </x:c>
      <x:c r="J1122" s="6" t="str">
        <x:v>https://raw.githubusercontent.com/Mar-7th/StarRailRes/dbe8cdfcfb0bf657b9fe1cf92d5537f118ccb487/index_new/cn/character_skill_trees.json</x:v>
      </x:c>
    </x:row>
    <x:row r="1123" ht="38" customHeight="1">
      <x:c r="A1123" s="6" t="str">
        <x:v>1112003_3</x:v>
      </x:c>
      <x:c r="B1123" s="6" t="str">
        <x:v>1112</x:v>
      </x:c>
      <x:c r="C1123" s="6" t="str">
        <x:v>1112003</x:v>
      </x:c>
      <x:c r="D1123" s="6" t="str"/>
      <x:c r="E1123" s="6" t="n">
        <x:v>3</x:v>
      </x:c>
      <x:c r="F1123" s="6" t="n">
        <x:v>2</x:v>
      </x:c>
      <x:c r="G1123" s="6" t="n">
        <x:v>0</x:v>
      </x:c>
      <x:c r="H1123" s="7" t="str"/>
      <x:c r="I1123" s="7" t="str">
        <x:v>[{"id": "2", "num": 5000}, {"id": "110121", "num": 3}, {"id": "112001", "num": 6}]</x:v>
      </x:c>
      <x:c r="J1123" s="6" t="str">
        <x:v>https://raw.githubusercontent.com/Mar-7th/StarRailRes/dbe8cdfcfb0bf657b9fe1cf92d5537f118ccb487/index_new/cn/character_skill_trees.json</x:v>
      </x:c>
    </x:row>
    <x:row r="1124" ht="38" customHeight="1">
      <x:c r="A1124" s="6" t="str">
        <x:v>1112003_4</x:v>
      </x:c>
      <x:c r="B1124" s="6" t="str">
        <x:v>1112</x:v>
      </x:c>
      <x:c r="C1124" s="6" t="str">
        <x:v>1112003</x:v>
      </x:c>
      <x:c r="D1124" s="6" t="str"/>
      <x:c r="E1124" s="6" t="n">
        <x:v>4</x:v>
      </x:c>
      <x:c r="F1124" s="6" t="n">
        <x:v>3</x:v>
      </x:c>
      <x:c r="G1124" s="6" t="n">
        <x:v>0</x:v>
      </x:c>
      <x:c r="H1124" s="7" t="str"/>
      <x:c r="I1124" s="7" t="str">
        <x:v>[{"id": "2", "num": 10000}, {"id": "110122", "num": 3}, {"id": "112002", "num": 3}]</x:v>
      </x:c>
      <x:c r="J1124" s="6" t="str">
        <x:v>https://raw.githubusercontent.com/Mar-7th/StarRailRes/dbe8cdfcfb0bf657b9fe1cf92d5537f118ccb487/index_new/cn/character_skill_trees.json</x:v>
      </x:c>
    </x:row>
    <x:row r="1125" ht="38" customHeight="1">
      <x:c r="A1125" s="6" t="str">
        <x:v>1112003_5</x:v>
      </x:c>
      <x:c r="B1125" s="6" t="str">
        <x:v>1112</x:v>
      </x:c>
      <x:c r="C1125" s="6" t="str">
        <x:v>1112003</x:v>
      </x:c>
      <x:c r="D1125" s="6" t="str"/>
      <x:c r="E1125" s="6" t="n">
        <x:v>5</x:v>
      </x:c>
      <x:c r="F1125" s="6" t="n">
        <x:v>4</x:v>
      </x:c>
      <x:c r="G1125" s="6" t="n">
        <x:v>0</x:v>
      </x:c>
      <x:c r="H1125" s="7" t="str"/>
      <x:c r="I1125" s="7" t="str">
        <x:v>[{"id": "2", "num": 20000}, {"id": "110122", "num": 5}, {"id": "112002", "num": 4}]</x:v>
      </x:c>
      <x:c r="J1125" s="6" t="str">
        <x:v>https://raw.githubusercontent.com/Mar-7th/StarRailRes/dbe8cdfcfb0bf657b9fe1cf92d5537f118ccb487/index_new/cn/character_skill_trees.json</x:v>
      </x:c>
    </x:row>
    <x:row r="1126" ht="38" customHeight="1">
      <x:c r="A1126" s="6" t="str">
        <x:v>1112003_6</x:v>
      </x:c>
      <x:c r="B1126" s="6" t="str">
        <x:v>1112</x:v>
      </x:c>
      <x:c r="C1126" s="6" t="str">
        <x:v>1112003</x:v>
      </x:c>
      <x:c r="D1126" s="6" t="str"/>
      <x:c r="E1126" s="6" t="n">
        <x:v>6</x:v>
      </x:c>
      <x:c r="F1126" s="6" t="n">
        <x:v>4</x:v>
      </x:c>
      <x:c r="G1126" s="6" t="n">
        <x:v>0</x:v>
      </x:c>
      <x:c r="H1126" s="7" t="str"/>
      <x:c r="I1126" s="7" t="str">
        <x:v>[{"id": "2", "num": 30000}, {"id": "110122", "num": 7}, {"id": "112002", "num": 6}]</x:v>
      </x:c>
      <x:c r="J1126" s="6" t="str">
        <x:v>https://raw.githubusercontent.com/Mar-7th/StarRailRes/dbe8cdfcfb0bf657b9fe1cf92d5537f118ccb487/index_new/cn/character_skill_trees.json</x:v>
      </x:c>
    </x:row>
    <x:row r="1127" ht="38" customHeight="1">
      <x:c r="A1127" s="6" t="str">
        <x:v>1112003_7</x:v>
      </x:c>
      <x:c r="B1127" s="6" t="str">
        <x:v>1112</x:v>
      </x:c>
      <x:c r="C1127" s="6" t="str">
        <x:v>1112003</x:v>
      </x:c>
      <x:c r="D1127" s="6" t="str"/>
      <x:c r="E1127" s="6" t="n">
        <x:v>7</x:v>
      </x:c>
      <x:c r="F1127" s="6" t="n">
        <x:v>5</x:v>
      </x:c>
      <x:c r="G1127" s="6" t="n">
        <x:v>0</x:v>
      </x:c>
      <x:c r="H1127" s="7" t="str"/>
      <x:c r="I1127" s="7" t="str">
        <x:v>[{"id": "2", "num": 45000}, {"id": "110123", "num": 3}, {"id": "112003", "num": 3}]</x:v>
      </x:c>
      <x:c r="J1127" s="6" t="str">
        <x:v>https://raw.githubusercontent.com/Mar-7th/StarRailRes/dbe8cdfcfb0bf657b9fe1cf92d5537f118ccb487/index_new/cn/character_skill_trees.json</x:v>
      </x:c>
    </x:row>
    <x:row r="1128" ht="53" customHeight="1">
      <x:c r="A1128" s="6" t="str">
        <x:v>1112003_8</x:v>
      </x:c>
      <x:c r="B1128" s="6" t="str">
        <x:v>1112</x:v>
      </x:c>
      <x:c r="C1128" s="6" t="str">
        <x:v>1112003</x:v>
      </x:c>
      <x:c r="D1128" s="6" t="str"/>
      <x:c r="E1128" s="6" t="n">
        <x:v>8</x:v>
      </x:c>
      <x:c r="F1128" s="6" t="n">
        <x:v>5</x:v>
      </x:c>
      <x:c r="G1128" s="6" t="n">
        <x:v>0</x:v>
      </x:c>
      <x:c r="H1128" s="7" t="str"/>
      <x:c r="I1128" s="7" t="str">
        <x:v>[{"id": "2", "num": 80000}, {"id": "110123", "num": 5}, {"id": "110503", "num": 1}, {"id": "112003", "num": 4}]</x:v>
      </x:c>
      <x:c r="J1128" s="6" t="str">
        <x:v>https://raw.githubusercontent.com/Mar-7th/StarRailRes/dbe8cdfcfb0bf657b9fe1cf92d5537f118ccb487/index_new/cn/character_skill_trees.json</x:v>
      </x:c>
    </x:row>
    <x:row r="1129" ht="53" customHeight="1">
      <x:c r="A1129" s="6" t="str">
        <x:v>1112003_9</x:v>
      </x:c>
      <x:c r="B1129" s="6" t="str">
        <x:v>1112</x:v>
      </x:c>
      <x:c r="C1129" s="6" t="str">
        <x:v>1112003</x:v>
      </x:c>
      <x:c r="D1129" s="6" t="str"/>
      <x:c r="E1129" s="6" t="n">
        <x:v>9</x:v>
      </x:c>
      <x:c r="F1129" s="6" t="n">
        <x:v>6</x:v>
      </x:c>
      <x:c r="G1129" s="6" t="n">
        <x:v>0</x:v>
      </x:c>
      <x:c r="H1129" s="7" t="str"/>
      <x:c r="I1129" s="7" t="str">
        <x:v>[{"id": "2", "num": 160000}, {"id": "110123", "num": 8}, {"id": "241", "num": 1}, {"id": "110503", "num": 1}]</x:v>
      </x:c>
      <x:c r="J1129" s="6" t="str">
        <x:v>https://raw.githubusercontent.com/Mar-7th/StarRailRes/dbe8cdfcfb0bf657b9fe1cf92d5537f118ccb487/index_new/cn/character_skill_trees.json</x:v>
      </x:c>
    </x:row>
    <x:row r="1130" ht="53" customHeight="1">
      <x:c r="A1130" s="6" t="str">
        <x:v>1112003_10</x:v>
      </x:c>
      <x:c r="B1130" s="6" t="str">
        <x:v>1112</x:v>
      </x:c>
      <x:c r="C1130" s="6" t="str">
        <x:v>1112003</x:v>
      </x:c>
      <x:c r="D1130" s="6" t="str"/>
      <x:c r="E1130" s="6" t="n">
        <x:v>10</x:v>
      </x:c>
      <x:c r="F1130" s="6" t="n">
        <x:v>6</x:v>
      </x:c>
      <x:c r="G1130" s="6" t="n">
        <x:v>0</x:v>
      </x:c>
      <x:c r="H1130" s="7" t="str"/>
      <x:c r="I1130" s="7" t="str">
        <x:v>[{"id": "2", "num": 300000}, {"id": "110123", "num": 14}, {"id": "241", "num": 1}, {"id": "110503", "num": 1}]</x:v>
      </x:c>
      <x:c r="J1130" s="6" t="str">
        <x:v>https://raw.githubusercontent.com/Mar-7th/StarRailRes/dbe8cdfcfb0bf657b9fe1cf92d5537f118ccb487/index_new/cn/character_skill_trees.json</x:v>
      </x:c>
    </x:row>
    <x:row r="1131" ht="20" customHeight="1">
      <x:c r="A1131" s="6" t="str">
        <x:v>1112004_1</x:v>
      </x:c>
      <x:c r="B1131" s="6" t="str">
        <x:v>1112</x:v>
      </x:c>
      <x:c r="C1131" s="6" t="str">
        <x:v>1112004</x:v>
      </x:c>
      <x:c r="D1131" s="6" t="str"/>
      <x:c r="E1131" s="6" t="n">
        <x:v>1</x:v>
      </x:c>
      <x:c r="F1131" s="6" t="n">
        <x:v>0</x:v>
      </x:c>
      <x:c r="G1131" s="6" t="n">
        <x:v>0</x:v>
      </x:c>
      <x:c r="H1131" s="7" t="str"/>
      <x:c r="I1131" s="7" t="str">
        <x:v>[]</x:v>
      </x:c>
      <x:c r="J1131" s="6" t="str">
        <x:v>https://raw.githubusercontent.com/Mar-7th/StarRailRes/dbe8cdfcfb0bf657b9fe1cf92d5537f118ccb487/index_new/cn/character_skill_trees.json</x:v>
      </x:c>
    </x:row>
    <x:row r="1132" ht="38" customHeight="1">
      <x:c r="A1132" s="6" t="str">
        <x:v>1112004_2</x:v>
      </x:c>
      <x:c r="B1132" s="6" t="str">
        <x:v>1112</x:v>
      </x:c>
      <x:c r="C1132" s="6" t="str">
        <x:v>1112004</x:v>
      </x:c>
      <x:c r="D1132" s="6" t="str"/>
      <x:c r="E1132" s="6" t="n">
        <x:v>2</x:v>
      </x:c>
      <x:c r="F1132" s="6" t="n">
        <x:v>1</x:v>
      </x:c>
      <x:c r="G1132" s="6" t="n">
        <x:v>0</x:v>
      </x:c>
      <x:c r="H1132" s="7" t="str"/>
      <x:c r="I1132" s="7" t="str">
        <x:v>[{"id": "2", "num": 2500}, {"id": "112001", "num": 3}]</x:v>
      </x:c>
      <x:c r="J1132" s="6" t="str">
        <x:v>https://raw.githubusercontent.com/Mar-7th/StarRailRes/dbe8cdfcfb0bf657b9fe1cf92d5537f118ccb487/index_new/cn/character_skill_trees.json</x:v>
      </x:c>
    </x:row>
    <x:row r="1133" ht="38" customHeight="1">
      <x:c r="A1133" s="6" t="str">
        <x:v>1112004_3</x:v>
      </x:c>
      <x:c r="B1133" s="6" t="str">
        <x:v>1112</x:v>
      </x:c>
      <x:c r="C1133" s="6" t="str">
        <x:v>1112004</x:v>
      </x:c>
      <x:c r="D1133" s="6" t="str"/>
      <x:c r="E1133" s="6" t="n">
        <x:v>3</x:v>
      </x:c>
      <x:c r="F1133" s="6" t="n">
        <x:v>2</x:v>
      </x:c>
      <x:c r="G1133" s="6" t="n">
        <x:v>0</x:v>
      </x:c>
      <x:c r="H1133" s="7" t="str"/>
      <x:c r="I1133" s="7" t="str">
        <x:v>[{"id": "2", "num": 5000}, {"id": "110121", "num": 3}, {"id": "112001", "num": 6}]</x:v>
      </x:c>
      <x:c r="J1133" s="6" t="str">
        <x:v>https://raw.githubusercontent.com/Mar-7th/StarRailRes/dbe8cdfcfb0bf657b9fe1cf92d5537f118ccb487/index_new/cn/character_skill_trees.json</x:v>
      </x:c>
    </x:row>
    <x:row r="1134" ht="38" customHeight="1">
      <x:c r="A1134" s="6" t="str">
        <x:v>1112004_4</x:v>
      </x:c>
      <x:c r="B1134" s="6" t="str">
        <x:v>1112</x:v>
      </x:c>
      <x:c r="C1134" s="6" t="str">
        <x:v>1112004</x:v>
      </x:c>
      <x:c r="D1134" s="6" t="str"/>
      <x:c r="E1134" s="6" t="n">
        <x:v>4</x:v>
      </x:c>
      <x:c r="F1134" s="6" t="n">
        <x:v>3</x:v>
      </x:c>
      <x:c r="G1134" s="6" t="n">
        <x:v>0</x:v>
      </x:c>
      <x:c r="H1134" s="7" t="str"/>
      <x:c r="I1134" s="7" t="str">
        <x:v>[{"id": "2", "num": 10000}, {"id": "110122", "num": 3}, {"id": "112002", "num": 3}]</x:v>
      </x:c>
      <x:c r="J1134" s="6" t="str">
        <x:v>https://raw.githubusercontent.com/Mar-7th/StarRailRes/dbe8cdfcfb0bf657b9fe1cf92d5537f118ccb487/index_new/cn/character_skill_trees.json</x:v>
      </x:c>
    </x:row>
    <x:row r="1135" ht="38" customHeight="1">
      <x:c r="A1135" s="6" t="str">
        <x:v>1112004_5</x:v>
      </x:c>
      <x:c r="B1135" s="6" t="str">
        <x:v>1112</x:v>
      </x:c>
      <x:c r="C1135" s="6" t="str">
        <x:v>1112004</x:v>
      </x:c>
      <x:c r="D1135" s="6" t="str"/>
      <x:c r="E1135" s="6" t="n">
        <x:v>5</x:v>
      </x:c>
      <x:c r="F1135" s="6" t="n">
        <x:v>4</x:v>
      </x:c>
      <x:c r="G1135" s="6" t="n">
        <x:v>0</x:v>
      </x:c>
      <x:c r="H1135" s="7" t="str"/>
      <x:c r="I1135" s="7" t="str">
        <x:v>[{"id": "2", "num": 20000}, {"id": "110122", "num": 5}, {"id": "112002", "num": 4}]</x:v>
      </x:c>
      <x:c r="J1135" s="6" t="str">
        <x:v>https://raw.githubusercontent.com/Mar-7th/StarRailRes/dbe8cdfcfb0bf657b9fe1cf92d5537f118ccb487/index_new/cn/character_skill_trees.json</x:v>
      </x:c>
    </x:row>
    <x:row r="1136" ht="38" customHeight="1">
      <x:c r="A1136" s="6" t="str">
        <x:v>1112004_6</x:v>
      </x:c>
      <x:c r="B1136" s="6" t="str">
        <x:v>1112</x:v>
      </x:c>
      <x:c r="C1136" s="6" t="str">
        <x:v>1112004</x:v>
      </x:c>
      <x:c r="D1136" s="6" t="str"/>
      <x:c r="E1136" s="6" t="n">
        <x:v>6</x:v>
      </x:c>
      <x:c r="F1136" s="6" t="n">
        <x:v>4</x:v>
      </x:c>
      <x:c r="G1136" s="6" t="n">
        <x:v>0</x:v>
      </x:c>
      <x:c r="H1136" s="7" t="str"/>
      <x:c r="I1136" s="7" t="str">
        <x:v>[{"id": "2", "num": 30000}, {"id": "110122", "num": 7}, {"id": "112002", "num": 6}]</x:v>
      </x:c>
      <x:c r="J1136" s="6" t="str">
        <x:v>https://raw.githubusercontent.com/Mar-7th/StarRailRes/dbe8cdfcfb0bf657b9fe1cf92d5537f118ccb487/index_new/cn/character_skill_trees.json</x:v>
      </x:c>
    </x:row>
    <x:row r="1137" ht="38" customHeight="1">
      <x:c r="A1137" s="6" t="str">
        <x:v>1112004_7</x:v>
      </x:c>
      <x:c r="B1137" s="6" t="str">
        <x:v>1112</x:v>
      </x:c>
      <x:c r="C1137" s="6" t="str">
        <x:v>1112004</x:v>
      </x:c>
      <x:c r="D1137" s="6" t="str"/>
      <x:c r="E1137" s="6" t="n">
        <x:v>7</x:v>
      </x:c>
      <x:c r="F1137" s="6" t="n">
        <x:v>5</x:v>
      </x:c>
      <x:c r="G1137" s="6" t="n">
        <x:v>0</x:v>
      </x:c>
      <x:c r="H1137" s="7" t="str"/>
      <x:c r="I1137" s="7" t="str">
        <x:v>[{"id": "2", "num": 45000}, {"id": "110123", "num": 3}, {"id": "112003", "num": 3}]</x:v>
      </x:c>
      <x:c r="J1137" s="6" t="str">
        <x:v>https://raw.githubusercontent.com/Mar-7th/StarRailRes/dbe8cdfcfb0bf657b9fe1cf92d5537f118ccb487/index_new/cn/character_skill_trees.json</x:v>
      </x:c>
    </x:row>
    <x:row r="1138" ht="53" customHeight="1">
      <x:c r="A1138" s="6" t="str">
        <x:v>1112004_8</x:v>
      </x:c>
      <x:c r="B1138" s="6" t="str">
        <x:v>1112</x:v>
      </x:c>
      <x:c r="C1138" s="6" t="str">
        <x:v>1112004</x:v>
      </x:c>
      <x:c r="D1138" s="6" t="str"/>
      <x:c r="E1138" s="6" t="n">
        <x:v>8</x:v>
      </x:c>
      <x:c r="F1138" s="6" t="n">
        <x:v>5</x:v>
      </x:c>
      <x:c r="G1138" s="6" t="n">
        <x:v>0</x:v>
      </x:c>
      <x:c r="H1138" s="7" t="str"/>
      <x:c r="I1138" s="7" t="str">
        <x:v>[{"id": "2", "num": 80000}, {"id": "110123", "num": 5}, {"id": "110503", "num": 1}, {"id": "112003", "num": 4}]</x:v>
      </x:c>
      <x:c r="J1138" s="6" t="str">
        <x:v>https://raw.githubusercontent.com/Mar-7th/StarRailRes/dbe8cdfcfb0bf657b9fe1cf92d5537f118ccb487/index_new/cn/character_skill_trees.json</x:v>
      </x:c>
    </x:row>
    <x:row r="1139" ht="53" customHeight="1">
      <x:c r="A1139" s="6" t="str">
        <x:v>1112004_9</x:v>
      </x:c>
      <x:c r="B1139" s="6" t="str">
        <x:v>1112</x:v>
      </x:c>
      <x:c r="C1139" s="6" t="str">
        <x:v>1112004</x:v>
      </x:c>
      <x:c r="D1139" s="6" t="str"/>
      <x:c r="E1139" s="6" t="n">
        <x:v>9</x:v>
      </x:c>
      <x:c r="F1139" s="6" t="n">
        <x:v>6</x:v>
      </x:c>
      <x:c r="G1139" s="6" t="n">
        <x:v>0</x:v>
      </x:c>
      <x:c r="H1139" s="7" t="str"/>
      <x:c r="I1139" s="7" t="str">
        <x:v>[{"id": "2", "num": 160000}, {"id": "110123", "num": 8}, {"id": "241", "num": 1}, {"id": "110503", "num": 1}]</x:v>
      </x:c>
      <x:c r="J1139" s="6" t="str">
        <x:v>https://raw.githubusercontent.com/Mar-7th/StarRailRes/dbe8cdfcfb0bf657b9fe1cf92d5537f118ccb487/index_new/cn/character_skill_trees.json</x:v>
      </x:c>
    </x:row>
    <x:row r="1140" ht="53" customHeight="1">
      <x:c r="A1140" s="6" t="str">
        <x:v>1112004_10</x:v>
      </x:c>
      <x:c r="B1140" s="6" t="str">
        <x:v>1112</x:v>
      </x:c>
      <x:c r="C1140" s="6" t="str">
        <x:v>1112004</x:v>
      </x:c>
      <x:c r="D1140" s="6" t="str"/>
      <x:c r="E1140" s="6" t="n">
        <x:v>10</x:v>
      </x:c>
      <x:c r="F1140" s="6" t="n">
        <x:v>6</x:v>
      </x:c>
      <x:c r="G1140" s="6" t="n">
        <x:v>0</x:v>
      </x:c>
      <x:c r="H1140" s="7" t="str"/>
      <x:c r="I1140" s="7" t="str">
        <x:v>[{"id": "2", "num": 300000}, {"id": "110123", "num": 14}, {"id": "241", "num": 1}, {"id": "110503", "num": 1}]</x:v>
      </x:c>
      <x:c r="J1140" s="6" t="str">
        <x:v>https://raw.githubusercontent.com/Mar-7th/StarRailRes/dbe8cdfcfb0bf657b9fe1cf92d5537f118ccb487/index_new/cn/character_skill_trees.json</x:v>
      </x:c>
    </x:row>
    <x:row r="1141" ht="20" customHeight="1">
      <x:c r="A1141" s="6" t="str">
        <x:v>1112007_1</x:v>
      </x:c>
      <x:c r="B1141" s="6" t="str">
        <x:v>1112</x:v>
      </x:c>
      <x:c r="C1141" s="6" t="str">
        <x:v>1112007</x:v>
      </x:c>
      <x:c r="D1141" s="6" t="str"/>
      <x:c r="E1141" s="6" t="n">
        <x:v>1</x:v>
      </x:c>
      <x:c r="F1141" s="6" t="n">
        <x:v>0</x:v>
      </x:c>
      <x:c r="G1141" s="6" t="n">
        <x:v>0</x:v>
      </x:c>
      <x:c r="H1141" s="7" t="str"/>
      <x:c r="I1141" s="7" t="str">
        <x:v>[]</x:v>
      </x:c>
      <x:c r="J1141" s="6" t="str">
        <x:v>https://raw.githubusercontent.com/Mar-7th/StarRailRes/dbe8cdfcfb0bf657b9fe1cf92d5537f118ccb487/index_new/cn/character_skill_trees.json</x:v>
      </x:c>
    </x:row>
    <x:row r="1142" ht="38" customHeight="1">
      <x:c r="A1142" s="6" t="str">
        <x:v>1112101_1</x:v>
      </x:c>
      <x:c r="B1142" s="6" t="str">
        <x:v>1112</x:v>
      </x:c>
      <x:c r="C1142" s="6" t="str">
        <x:v>1112101</x:v>
      </x:c>
      <x:c r="D1142" s="6" t="str">
        <x:v>透支</x:v>
      </x:c>
      <x:c r="E1142" s="6" t="n">
        <x:v>1</x:v>
      </x:c>
      <x:c r="F1142" s="6" t="n">
        <x:v>2</x:v>
      </x:c>
      <x:c r="G1142" s="6" t="n">
        <x:v>0</x:v>
      </x:c>
      <x:c r="H1142" s="7" t="str">
        <x:v>托帕施放普攻造成伤害时，被视为发动了追加攻击。</x:v>
      </x:c>
      <x:c r="I1142" s="7" t="str">
        <x:v>[{"id": "2", "num": 5000}, {"id": "110121", "num": 3}, {"id": "110503", "num": 1}]</x:v>
      </x:c>
      <x:c r="J1142" s="6" t="str">
        <x:v>https://raw.githubusercontent.com/Mar-7th/StarRailRes/dbe8cdfcfb0bf657b9fe1cf92d5537f118ccb487/index_new/cn/character_skill_trees.json</x:v>
      </x:c>
    </x:row>
    <x:row r="1143" ht="53" customHeight="1">
      <x:c r="A1143" s="6" t="str">
        <x:v>1112102_1</x:v>
      </x:c>
      <x:c r="B1143" s="6" t="str">
        <x:v>1112</x:v>
      </x:c>
      <x:c r="C1143" s="6" t="str">
        <x:v>1112102</x:v>
      </x:c>
      <x:c r="D1143" s="6" t="str">
        <x:v>金融动荡</x:v>
      </x:c>
      <x:c r="E1143" s="6" t="n">
        <x:v>1</x:v>
      </x:c>
      <x:c r="F1143" s="6" t="n">
        <x:v>4</x:v>
      </x:c>
      <x:c r="G1143" s="6" t="n">
        <x:v>0</x:v>
      </x:c>
      <x:c r="H1143" s="7" t="str">
        <x:v>托帕和账账对拥有火属性弱点的敌方目标造成的伤害提高#1[i]%。</x:v>
      </x:c>
      <x:c r="I1143" s="7" t="str">
        <x:v>[{"id": "2", "num": 20000}, {"id": "110122", "num": 5}, {"id": "241", "num": 1}, {"id": "110503", "num": 1}]</x:v>
      </x:c>
      <x:c r="J1143" s="6" t="str">
        <x:v>https://raw.githubusercontent.com/Mar-7th/StarRailRes/dbe8cdfcfb0bf657b9fe1cf92d5537f118ccb487/index_new/cn/character_skill_trees.json</x:v>
      </x:c>
    </x:row>
    <x:row r="1144" ht="53" customHeight="1">
      <x:c r="A1144" s="6" t="str">
        <x:v>1112103_1</x:v>
      </x:c>
      <x:c r="B1144" s="6" t="str">
        <x:v>1112</x:v>
      </x:c>
      <x:c r="C1144" s="6" t="str">
        <x:v>1112103</x:v>
      </x:c>
      <x:c r="D1144" s="6" t="str">
        <x:v>技术性调整</x:v>
      </x:c>
      <x:c r="E1144" s="6" t="n">
        <x:v>1</x:v>
      </x:c>
      <x:c r="F1144" s="6" t="n">
        <x:v>6</x:v>
      </x:c>
      <x:c r="G1144" s="6" t="n">
        <x:v>0</x:v>
      </x:c>
      <x:c r="H1144" s="7" t="str">
        <x:v>当账账处于【涨幅惊人！】状态施放攻击后，额外使托帕恢复#1[i]点能量。</x:v>
      </x:c>
      <x:c r="I1144" s="7" t="str">
        <x:v>[{"id": "2", "num": 160000}, {"id": "110123", "num": 8}, {"id": "241", "num": 1}, {"id": "110503", "num": 1}]</x:v>
      </x:c>
      <x:c r="J1144" s="6" t="str">
        <x:v>https://raw.githubusercontent.com/Mar-7th/StarRailRes/dbe8cdfcfb0bf657b9fe1cf92d5537f118ccb487/index_new/cn/character_skill_trees.json</x:v>
      </x:c>
    </x:row>
    <x:row r="1145" ht="38" customHeight="1">
      <x:c r="A1145" s="6" t="str">
        <x:v>1112201_1</x:v>
      </x:c>
      <x:c r="B1145" s="6" t="str">
        <x:v>1112</x:v>
      </x:c>
      <x:c r="C1145" s="6" t="str">
        <x:v>1112201</x:v>
      </x:c>
      <x:c r="D1145" s="6" t="str">
        <x:v>伤害强化•火</x:v>
      </x:c>
      <x:c r="E1145" s="6" t="n">
        <x:v>1</x:v>
      </x:c>
      <x:c r="F1145" s="6" t="n">
        <x:v>0</x:v>
      </x:c>
      <x:c r="G1145" s="6" t="n">
        <x:v>1</x:v>
      </x:c>
      <x:c r="H1145" s="7" t="str"/>
      <x:c r="I1145" s="7" t="str">
        <x:v>[{"id": "2", "num": 2500}, {"id": "112001", "num": 2}]</x:v>
      </x:c>
      <x:c r="J1145" s="6" t="str">
        <x:v>https://raw.githubusercontent.com/Mar-7th/StarRailRes/dbe8cdfcfb0bf657b9fe1cf92d5537f118ccb487/index_new/cn/character_skill_trees.json</x:v>
      </x:c>
    </x:row>
    <x:row r="1146" ht="38" customHeight="1">
      <x:c r="A1146" s="6" t="str">
        <x:v>1112202_1</x:v>
      </x:c>
      <x:c r="B1146" s="6" t="str">
        <x:v>1112</x:v>
      </x:c>
      <x:c r="C1146" s="6" t="str">
        <x:v>1112202</x:v>
      </x:c>
      <x:c r="D1146" s="6" t="str">
        <x:v>暴击率强化</x:v>
      </x:c>
      <x:c r="E1146" s="6" t="n">
        <x:v>1</x:v>
      </x:c>
      <x:c r="F1146" s="6" t="n">
        <x:v>2</x:v>
      </x:c>
      <x:c r="G1146" s="6" t="n">
        <x:v>0</x:v>
      </x:c>
      <x:c r="H1146" s="7" t="str"/>
      <x:c r="I1146" s="7" t="str">
        <x:v>[{"id": "2", "num": 5000}, {"id": "110121", "num": 3}, {"id": "112001", "num": 6}]</x:v>
      </x:c>
      <x:c r="J1146" s="6" t="str">
        <x:v>https://raw.githubusercontent.com/Mar-7th/StarRailRes/dbe8cdfcfb0bf657b9fe1cf92d5537f118ccb487/index_new/cn/character_skill_trees.json</x:v>
      </x:c>
    </x:row>
    <x:row r="1147" ht="38" customHeight="1">
      <x:c r="A1147" s="6" t="str">
        <x:v>1112203_1</x:v>
      </x:c>
      <x:c r="B1147" s="6" t="str">
        <x:v>1112</x:v>
      </x:c>
      <x:c r="C1147" s="6" t="str">
        <x:v>1112203</x:v>
      </x:c>
      <x:c r="D1147" s="6" t="str">
        <x:v>伤害强化•火</x:v>
      </x:c>
      <x:c r="E1147" s="6" t="n">
        <x:v>1</x:v>
      </x:c>
      <x:c r="F1147" s="6" t="n">
        <x:v>3</x:v>
      </x:c>
      <x:c r="G1147" s="6" t="n">
        <x:v>0</x:v>
      </x:c>
      <x:c r="H1147" s="7" t="str"/>
      <x:c r="I1147" s="7" t="str">
        <x:v>[{"id": "2", "num": 10000}, {"id": "110122", "num": 3}, {"id": "112002", "num": 3}]</x:v>
      </x:c>
      <x:c r="J1147" s="6" t="str">
        <x:v>https://raw.githubusercontent.com/Mar-7th/StarRailRes/dbe8cdfcfb0bf657b9fe1cf92d5537f118ccb487/index_new/cn/character_skill_trees.json</x:v>
      </x:c>
    </x:row>
    <x:row r="1148" ht="38" customHeight="1">
      <x:c r="A1148" s="6" t="str">
        <x:v>1112204_1</x:v>
      </x:c>
      <x:c r="B1148" s="6" t="str">
        <x:v>1112</x:v>
      </x:c>
      <x:c r="C1148" s="6" t="str">
        <x:v>1112204</x:v>
      </x:c>
      <x:c r="D1148" s="6" t="str">
        <x:v>生命强化</x:v>
      </x:c>
      <x:c r="E1148" s="6" t="n">
        <x:v>1</x:v>
      </x:c>
      <x:c r="F1148" s="6" t="n">
        <x:v>3</x:v>
      </x:c>
      <x:c r="G1148" s="6" t="n">
        <x:v>0</x:v>
      </x:c>
      <x:c r="H1148" s="7" t="str"/>
      <x:c r="I1148" s="7" t="str">
        <x:v>[{"id": "2", "num": 10000}, {"id": "110122", "num": 3}, {"id": "112002", "num": 3}]</x:v>
      </x:c>
      <x:c r="J1148" s="6" t="str">
        <x:v>https://raw.githubusercontent.com/Mar-7th/StarRailRes/dbe8cdfcfb0bf657b9fe1cf92d5537f118ccb487/index_new/cn/character_skill_trees.json</x:v>
      </x:c>
    </x:row>
    <x:row r="1149" ht="38" customHeight="1">
      <x:c r="A1149" s="6" t="str">
        <x:v>1112205_1</x:v>
      </x:c>
      <x:c r="B1149" s="6" t="str">
        <x:v>1112</x:v>
      </x:c>
      <x:c r="C1149" s="6" t="str">
        <x:v>1112205</x:v>
      </x:c>
      <x:c r="D1149" s="6" t="str">
        <x:v>伤害强化•火</x:v>
      </x:c>
      <x:c r="E1149" s="6" t="n">
        <x:v>1</x:v>
      </x:c>
      <x:c r="F1149" s="6" t="n">
        <x:v>4</x:v>
      </x:c>
      <x:c r="G1149" s="6" t="n">
        <x:v>0</x:v>
      </x:c>
      <x:c r="H1149" s="7" t="str"/>
      <x:c r="I1149" s="7" t="str">
        <x:v>[{"id": "2", "num": 20000}, {"id": "110122", "num": 5}, {"id": "112002", "num": 4}]</x:v>
      </x:c>
      <x:c r="J1149" s="6" t="str">
        <x:v>https://raw.githubusercontent.com/Mar-7th/StarRailRes/dbe8cdfcfb0bf657b9fe1cf92d5537f118ccb487/index_new/cn/character_skill_trees.json</x:v>
      </x:c>
    </x:row>
    <x:row r="1150" ht="38" customHeight="1">
      <x:c r="A1150" s="6" t="str">
        <x:v>1112206_1</x:v>
      </x:c>
      <x:c r="B1150" s="6" t="str">
        <x:v>1112</x:v>
      </x:c>
      <x:c r="C1150" s="6" t="str">
        <x:v>1112206</x:v>
      </x:c>
      <x:c r="D1150" s="6" t="str">
        <x:v>暴击率强化</x:v>
      </x:c>
      <x:c r="E1150" s="6" t="n">
        <x:v>1</x:v>
      </x:c>
      <x:c r="F1150" s="6" t="n">
        <x:v>5</x:v>
      </x:c>
      <x:c r="G1150" s="6" t="n">
        <x:v>0</x:v>
      </x:c>
      <x:c r="H1150" s="7" t="str"/>
      <x:c r="I1150" s="7" t="str">
        <x:v>[{"id": "2", "num": 45000}, {"id": "110123", "num": 3}, {"id": "112003", "num": 3}]</x:v>
      </x:c>
      <x:c r="J1150" s="6" t="str">
        <x:v>https://raw.githubusercontent.com/Mar-7th/StarRailRes/dbe8cdfcfb0bf657b9fe1cf92d5537f118ccb487/index_new/cn/character_skill_trees.json</x:v>
      </x:c>
    </x:row>
    <x:row r="1151" ht="38" customHeight="1">
      <x:c r="A1151" s="6" t="str">
        <x:v>1112207_1</x:v>
      </x:c>
      <x:c r="B1151" s="6" t="str">
        <x:v>1112</x:v>
      </x:c>
      <x:c r="C1151" s="6" t="str">
        <x:v>1112207</x:v>
      </x:c>
      <x:c r="D1151" s="6" t="str">
        <x:v>伤害强化•火</x:v>
      </x:c>
      <x:c r="E1151" s="6" t="n">
        <x:v>1</x:v>
      </x:c>
      <x:c r="F1151" s="6" t="n">
        <x:v>5</x:v>
      </x:c>
      <x:c r="G1151" s="6" t="n">
        <x:v>0</x:v>
      </x:c>
      <x:c r="H1151" s="7" t="str"/>
      <x:c r="I1151" s="7" t="str">
        <x:v>[{"id": "2", "num": 45000}, {"id": "110123", "num": 3}, {"id": "112003", "num": 3}]</x:v>
      </x:c>
      <x:c r="J1151" s="6" t="str">
        <x:v>https://raw.githubusercontent.com/Mar-7th/StarRailRes/dbe8cdfcfb0bf657b9fe1cf92d5537f118ccb487/index_new/cn/character_skill_trees.json</x:v>
      </x:c>
    </x:row>
    <x:row r="1152" ht="38" customHeight="1">
      <x:c r="A1152" s="6" t="str">
        <x:v>1112208_1</x:v>
      </x:c>
      <x:c r="B1152" s="6" t="str">
        <x:v>1112</x:v>
      </x:c>
      <x:c r="C1152" s="6" t="str">
        <x:v>1112208</x:v>
      </x:c>
      <x:c r="D1152" s="6" t="str">
        <x:v>生命强化</x:v>
      </x:c>
      <x:c r="E1152" s="6" t="n">
        <x:v>1</x:v>
      </x:c>
      <x:c r="F1152" s="6" t="n">
        <x:v>6</x:v>
      </x:c>
      <x:c r="G1152" s="6" t="n">
        <x:v>0</x:v>
      </x:c>
      <x:c r="H1152" s="7" t="str"/>
      <x:c r="I1152" s="7" t="str">
        <x:v>[{"id": "2", "num": 160000}, {"id": "110123", "num": 8}, {"id": "112003", "num": 8}]</x:v>
      </x:c>
      <x:c r="J1152" s="6" t="str">
        <x:v>https://raw.githubusercontent.com/Mar-7th/StarRailRes/dbe8cdfcfb0bf657b9fe1cf92d5537f118ccb487/index_new/cn/character_skill_trees.json</x:v>
      </x:c>
    </x:row>
    <x:row r="1153" ht="38" customHeight="1">
      <x:c r="A1153" s="6" t="str">
        <x:v>1112209_1</x:v>
      </x:c>
      <x:c r="B1153" s="6" t="str">
        <x:v>1112</x:v>
      </x:c>
      <x:c r="C1153" s="6" t="str">
        <x:v>1112209</x:v>
      </x:c>
      <x:c r="D1153" s="6" t="str">
        <x:v>暴击率强化</x:v>
      </x:c>
      <x:c r="E1153" s="6" t="n">
        <x:v>1</x:v>
      </x:c>
      <x:c r="F1153" s="6" t="n">
        <x:v>0</x:v>
      </x:c>
      <x:c r="G1153" s="6" t="n">
        <x:v>75</x:v>
      </x:c>
      <x:c r="H1153" s="7" t="str"/>
      <x:c r="I1153" s="7" t="str">
        <x:v>[{"id": "2", "num": 160000}, {"id": "110123", "num": 8}, {"id": "112003", "num": 8}]</x:v>
      </x:c>
      <x:c r="J1153" s="6" t="str">
        <x:v>https://raw.githubusercontent.com/Mar-7th/StarRailRes/dbe8cdfcfb0bf657b9fe1cf92d5537f118ccb487/index_new/cn/character_skill_trees.json</x:v>
      </x:c>
    </x:row>
    <x:row r="1154" ht="38" customHeight="1">
      <x:c r="A1154" s="6" t="str">
        <x:v>1112210_1</x:v>
      </x:c>
      <x:c r="B1154" s="6" t="str">
        <x:v>1112</x:v>
      </x:c>
      <x:c r="C1154" s="6" t="str">
        <x:v>1112210</x:v>
      </x:c>
      <x:c r="D1154" s="6" t="str">
        <x:v>伤害强化•火</x:v>
      </x:c>
      <x:c r="E1154" s="6" t="n">
        <x:v>1</x:v>
      </x:c>
      <x:c r="F1154" s="6" t="n">
        <x:v>0</x:v>
      </x:c>
      <x:c r="G1154" s="6" t="n">
        <x:v>80</x:v>
      </x:c>
      <x:c r="H1154" s="7" t="str"/>
      <x:c r="I1154" s="7" t="str">
        <x:v>[{"id": "2", "num": 160000}, {"id": "110123", "num": 8}, {"id": "112003", "num": 8}]</x:v>
      </x:c>
      <x:c r="J1154" s="6" t="str">
        <x:v>https://raw.githubusercontent.com/Mar-7th/StarRailRes/dbe8cdfcfb0bf657b9fe1cf92d5537f118ccb487/index_new/cn/character_skill_trees.json</x:v>
      </x:c>
    </x:row>
    <x:row r="1155" ht="20" customHeight="1">
      <x:c r="A1155" s="6" t="str">
        <x:v>1201001_1</x:v>
      </x:c>
      <x:c r="B1155" s="6" t="str">
        <x:v>1201</x:v>
      </x:c>
      <x:c r="C1155" s="6" t="str">
        <x:v>1201001</x:v>
      </x:c>
      <x:c r="D1155" s="6" t="str"/>
      <x:c r="E1155" s="6" t="n">
        <x:v>1</x:v>
      </x:c>
      <x:c r="F1155" s="6" t="n">
        <x:v>0</x:v>
      </x:c>
      <x:c r="G1155" s="6" t="n">
        <x:v>0</x:v>
      </x:c>
      <x:c r="H1155" s="7" t="str"/>
      <x:c r="I1155" s="7" t="str">
        <x:v>[]</x:v>
      </x:c>
      <x:c r="J1155" s="6" t="str">
        <x:v>https://raw.githubusercontent.com/Mar-7th/StarRailRes/dbe8cdfcfb0bf657b9fe1cf92d5537f118ccb487/index_new/cn/character_skill_trees.json</x:v>
      </x:c>
    </x:row>
    <x:row r="1156" ht="38" customHeight="1">
      <x:c r="A1156" s="6" t="str">
        <x:v>1201001_2</x:v>
      </x:c>
      <x:c r="B1156" s="6" t="str">
        <x:v>1201</x:v>
      </x:c>
      <x:c r="C1156" s="6" t="str">
        <x:v>1201001</x:v>
      </x:c>
      <x:c r="D1156" s="6" t="str"/>
      <x:c r="E1156" s="6" t="n">
        <x:v>2</x:v>
      </x:c>
      <x:c r="F1156" s="6" t="n">
        <x:v>2</x:v>
      </x:c>
      <x:c r="G1156" s="6" t="n">
        <x:v>0</x:v>
      </x:c>
      <x:c r="H1156" s="7" t="str"/>
      <x:c r="I1156" s="7" t="str">
        <x:v>[{"id": "2", "num": 4000}, {"id": "110131", "num": 2}, {"id": "111011", "num": 4}]</x:v>
      </x:c>
      <x:c r="J1156" s="6" t="str">
        <x:v>https://raw.githubusercontent.com/Mar-7th/StarRailRes/dbe8cdfcfb0bf657b9fe1cf92d5537f118ccb487/index_new/cn/character_skill_trees.json</x:v>
      </x:c>
    </x:row>
    <x:row r="1157" ht="38" customHeight="1">
      <x:c r="A1157" s="6" t="str">
        <x:v>1201001_3</x:v>
      </x:c>
      <x:c r="B1157" s="6" t="str">
        <x:v>1201</x:v>
      </x:c>
      <x:c r="C1157" s="6" t="str">
        <x:v>1201001</x:v>
      </x:c>
      <x:c r="D1157" s="6" t="str"/>
      <x:c r="E1157" s="6" t="n">
        <x:v>3</x:v>
      </x:c>
      <x:c r="F1157" s="6" t="n">
        <x:v>3</x:v>
      </x:c>
      <x:c r="G1157" s="6" t="n">
        <x:v>0</x:v>
      </x:c>
      <x:c r="H1157" s="7" t="str"/>
      <x:c r="I1157" s="7" t="str">
        <x:v>[{"id": "2", "num": 8000}, {"id": "110132", "num": 2}, {"id": "111012", "num": 2}]</x:v>
      </x:c>
      <x:c r="J1157" s="6" t="str">
        <x:v>https://raw.githubusercontent.com/Mar-7th/StarRailRes/dbe8cdfcfb0bf657b9fe1cf92d5537f118ccb487/index_new/cn/character_skill_trees.json</x:v>
      </x:c>
    </x:row>
    <x:row r="1158" ht="38" customHeight="1">
      <x:c r="A1158" s="6" t="str">
        <x:v>1201001_4</x:v>
      </x:c>
      <x:c r="B1158" s="6" t="str">
        <x:v>1201</x:v>
      </x:c>
      <x:c r="C1158" s="6" t="str">
        <x:v>1201001</x:v>
      </x:c>
      <x:c r="D1158" s="6" t="str"/>
      <x:c r="E1158" s="6" t="n">
        <x:v>4</x:v>
      </x:c>
      <x:c r="F1158" s="6" t="n">
        <x:v>4</x:v>
      </x:c>
      <x:c r="G1158" s="6" t="n">
        <x:v>0</x:v>
      </x:c>
      <x:c r="H1158" s="7" t="str"/>
      <x:c r="I1158" s="7" t="str">
        <x:v>[{"id": "2", "num": 16000}, {"id": "110132", "num": 4}, {"id": "111012", "num": 3}]</x:v>
      </x:c>
      <x:c r="J1158" s="6" t="str">
        <x:v>https://raw.githubusercontent.com/Mar-7th/StarRailRes/dbe8cdfcfb0bf657b9fe1cf92d5537f118ccb487/index_new/cn/character_skill_trees.json</x:v>
      </x:c>
    </x:row>
    <x:row r="1159" ht="38" customHeight="1">
      <x:c r="A1159" s="6" t="str">
        <x:v>1201001_5</x:v>
      </x:c>
      <x:c r="B1159" s="6" t="str">
        <x:v>1201</x:v>
      </x:c>
      <x:c r="C1159" s="6" t="str">
        <x:v>1201001</x:v>
      </x:c>
      <x:c r="D1159" s="6" t="str"/>
      <x:c r="E1159" s="6" t="n">
        <x:v>5</x:v>
      </x:c>
      <x:c r="F1159" s="6" t="n">
        <x:v>5</x:v>
      </x:c>
      <x:c r="G1159" s="6" t="n">
        <x:v>0</x:v>
      </x:c>
      <x:c r="H1159" s="7" t="str"/>
      <x:c r="I1159" s="7" t="str">
        <x:v>[{"id": "2", "num": 36000}, {"id": "110133", "num": 2}, {"id": "111013", "num": 2}]</x:v>
      </x:c>
      <x:c r="J1159" s="6" t="str">
        <x:v>https://raw.githubusercontent.com/Mar-7th/StarRailRes/dbe8cdfcfb0bf657b9fe1cf92d5537f118ccb487/index_new/cn/character_skill_trees.json</x:v>
      </x:c>
    </x:row>
    <x:row r="1160" ht="38" customHeight="1">
      <x:c r="A1160" s="6" t="str">
        <x:v>1201001_6</x:v>
      </x:c>
      <x:c r="B1160" s="6" t="str">
        <x:v>1201</x:v>
      </x:c>
      <x:c r="C1160" s="6" t="str">
        <x:v>1201001</x:v>
      </x:c>
      <x:c r="D1160" s="6" t="str"/>
      <x:c r="E1160" s="6" t="n">
        <x:v>6</x:v>
      </x:c>
      <x:c r="F1160" s="6" t="n">
        <x:v>6</x:v>
      </x:c>
      <x:c r="G1160" s="6" t="n">
        <x:v>0</x:v>
      </x:c>
      <x:c r="H1160" s="7" t="str"/>
      <x:c r="I1160" s="7" t="str">
        <x:v>[{"id": "2", "num": 128000}, {"id": "110133", "num": 6}, {"id": "111013", "num": 3}]</x:v>
      </x:c>
      <x:c r="J1160" s="6" t="str">
        <x:v>https://raw.githubusercontent.com/Mar-7th/StarRailRes/dbe8cdfcfb0bf657b9fe1cf92d5537f118ccb487/index_new/cn/character_skill_trees.json</x:v>
      </x:c>
    </x:row>
    <x:row r="1161" ht="20" customHeight="1">
      <x:c r="A1161" s="6" t="str">
        <x:v>1201002_1</x:v>
      </x:c>
      <x:c r="B1161" s="6" t="str">
        <x:v>1201</x:v>
      </x:c>
      <x:c r="C1161" s="6" t="str">
        <x:v>1201002</x:v>
      </x:c>
      <x:c r="D1161" s="6" t="str"/>
      <x:c r="E1161" s="6" t="n">
        <x:v>1</x:v>
      </x:c>
      <x:c r="F1161" s="6" t="n">
        <x:v>0</x:v>
      </x:c>
      <x:c r="G1161" s="6" t="n">
        <x:v>0</x:v>
      </x:c>
      <x:c r="H1161" s="7" t="str"/>
      <x:c r="I1161" s="7" t="str">
        <x:v>[]</x:v>
      </x:c>
      <x:c r="J1161" s="6" t="str">
        <x:v>https://raw.githubusercontent.com/Mar-7th/StarRailRes/dbe8cdfcfb0bf657b9fe1cf92d5537f118ccb487/index_new/cn/character_skill_trees.json</x:v>
      </x:c>
    </x:row>
    <x:row r="1162" ht="38" customHeight="1">
      <x:c r="A1162" s="6" t="str">
        <x:v>1201002_2</x:v>
      </x:c>
      <x:c r="B1162" s="6" t="str">
        <x:v>1201</x:v>
      </x:c>
      <x:c r="C1162" s="6" t="str">
        <x:v>1201002</x:v>
      </x:c>
      <x:c r="D1162" s="6" t="str"/>
      <x:c r="E1162" s="6" t="n">
        <x:v>2</x:v>
      </x:c>
      <x:c r="F1162" s="6" t="n">
        <x:v>1</x:v>
      </x:c>
      <x:c r="G1162" s="6" t="n">
        <x:v>0</x:v>
      </x:c>
      <x:c r="H1162" s="7" t="str"/>
      <x:c r="I1162" s="7" t="str">
        <x:v>[{"id": "2", "num": 2000}, {"id": "111011", "num": 2}]</x:v>
      </x:c>
      <x:c r="J1162" s="6" t="str">
        <x:v>https://raw.githubusercontent.com/Mar-7th/StarRailRes/dbe8cdfcfb0bf657b9fe1cf92d5537f118ccb487/index_new/cn/character_skill_trees.json</x:v>
      </x:c>
    </x:row>
    <x:row r="1163" ht="38" customHeight="1">
      <x:c r="A1163" s="6" t="str">
        <x:v>1201002_3</x:v>
      </x:c>
      <x:c r="B1163" s="6" t="str">
        <x:v>1201</x:v>
      </x:c>
      <x:c r="C1163" s="6" t="str">
        <x:v>1201002</x:v>
      </x:c>
      <x:c r="D1163" s="6" t="str"/>
      <x:c r="E1163" s="6" t="n">
        <x:v>3</x:v>
      </x:c>
      <x:c r="F1163" s="6" t="n">
        <x:v>2</x:v>
      </x:c>
      <x:c r="G1163" s="6" t="n">
        <x:v>0</x:v>
      </x:c>
      <x:c r="H1163" s="7" t="str"/>
      <x:c r="I1163" s="7" t="str">
        <x:v>[{"id": "2", "num": 4000}, {"id": "110131", "num": 2}, {"id": "111011", "num": 4}]</x:v>
      </x:c>
      <x:c r="J1163" s="6" t="str">
        <x:v>https://raw.githubusercontent.com/Mar-7th/StarRailRes/dbe8cdfcfb0bf657b9fe1cf92d5537f118ccb487/index_new/cn/character_skill_trees.json</x:v>
      </x:c>
    </x:row>
    <x:row r="1164" ht="38" customHeight="1">
      <x:c r="A1164" s="6" t="str">
        <x:v>1201002_4</x:v>
      </x:c>
      <x:c r="B1164" s="6" t="str">
        <x:v>1201</x:v>
      </x:c>
      <x:c r="C1164" s="6" t="str">
        <x:v>1201002</x:v>
      </x:c>
      <x:c r="D1164" s="6" t="str"/>
      <x:c r="E1164" s="6" t="n">
        <x:v>4</x:v>
      </x:c>
      <x:c r="F1164" s="6" t="n">
        <x:v>3</x:v>
      </x:c>
      <x:c r="G1164" s="6" t="n">
        <x:v>0</x:v>
      </x:c>
      <x:c r="H1164" s="7" t="str"/>
      <x:c r="I1164" s="7" t="str">
        <x:v>[{"id": "2", "num": 8000}, {"id": "110132", "num": 2}, {"id": "111012", "num": 2}]</x:v>
      </x:c>
      <x:c r="J1164" s="6" t="str">
        <x:v>https://raw.githubusercontent.com/Mar-7th/StarRailRes/dbe8cdfcfb0bf657b9fe1cf92d5537f118ccb487/index_new/cn/character_skill_trees.json</x:v>
      </x:c>
    </x:row>
    <x:row r="1165" ht="38" customHeight="1">
      <x:c r="A1165" s="6" t="str">
        <x:v>1201002_5</x:v>
      </x:c>
      <x:c r="B1165" s="6" t="str">
        <x:v>1201</x:v>
      </x:c>
      <x:c r="C1165" s="6" t="str">
        <x:v>1201002</x:v>
      </x:c>
      <x:c r="D1165" s="6" t="str"/>
      <x:c r="E1165" s="6" t="n">
        <x:v>5</x:v>
      </x:c>
      <x:c r="F1165" s="6" t="n">
        <x:v>4</x:v>
      </x:c>
      <x:c r="G1165" s="6" t="n">
        <x:v>0</x:v>
      </x:c>
      <x:c r="H1165" s="7" t="str"/>
      <x:c r="I1165" s="7" t="str">
        <x:v>[{"id": "2", "num": 16000}, {"id": "110132", "num": 4}, {"id": "111012", "num": 3}]</x:v>
      </x:c>
      <x:c r="J1165" s="6" t="str">
        <x:v>https://raw.githubusercontent.com/Mar-7th/StarRailRes/dbe8cdfcfb0bf657b9fe1cf92d5537f118ccb487/index_new/cn/character_skill_trees.json</x:v>
      </x:c>
    </x:row>
    <x:row r="1166" ht="38" customHeight="1">
      <x:c r="A1166" s="6" t="str">
        <x:v>1201002_6</x:v>
      </x:c>
      <x:c r="B1166" s="6" t="str">
        <x:v>1201</x:v>
      </x:c>
      <x:c r="C1166" s="6" t="str">
        <x:v>1201002</x:v>
      </x:c>
      <x:c r="D1166" s="6" t="str"/>
      <x:c r="E1166" s="6" t="n">
        <x:v>6</x:v>
      </x:c>
      <x:c r="F1166" s="6" t="n">
        <x:v>4</x:v>
      </x:c>
      <x:c r="G1166" s="6" t="n">
        <x:v>0</x:v>
      </x:c>
      <x:c r="H1166" s="7" t="str"/>
      <x:c r="I1166" s="7" t="str">
        <x:v>[{"id": "2", "num": 24000}, {"id": "110132", "num": 6}, {"id": "111012", "num": 5}]</x:v>
      </x:c>
      <x:c r="J1166" s="6" t="str">
        <x:v>https://raw.githubusercontent.com/Mar-7th/StarRailRes/dbe8cdfcfb0bf657b9fe1cf92d5537f118ccb487/index_new/cn/character_skill_trees.json</x:v>
      </x:c>
    </x:row>
    <x:row r="1167" ht="38" customHeight="1">
      <x:c r="A1167" s="6" t="str">
        <x:v>1201002_7</x:v>
      </x:c>
      <x:c r="B1167" s="6" t="str">
        <x:v>1201</x:v>
      </x:c>
      <x:c r="C1167" s="6" t="str">
        <x:v>1201002</x:v>
      </x:c>
      <x:c r="D1167" s="6" t="str"/>
      <x:c r="E1167" s="6" t="n">
        <x:v>7</x:v>
      </x:c>
      <x:c r="F1167" s="6" t="n">
        <x:v>5</x:v>
      </x:c>
      <x:c r="G1167" s="6" t="n">
        <x:v>0</x:v>
      </x:c>
      <x:c r="H1167" s="7" t="str"/>
      <x:c r="I1167" s="7" t="str">
        <x:v>[{"id": "2", "num": 36000}, {"id": "110133", "num": 2}, {"id": "111013", "num": 2}]</x:v>
      </x:c>
      <x:c r="J1167" s="6" t="str">
        <x:v>https://raw.githubusercontent.com/Mar-7th/StarRailRes/dbe8cdfcfb0bf657b9fe1cf92d5537f118ccb487/index_new/cn/character_skill_trees.json</x:v>
      </x:c>
    </x:row>
    <x:row r="1168" ht="53" customHeight="1">
      <x:c r="A1168" s="6" t="str">
        <x:v>1201002_8</x:v>
      </x:c>
      <x:c r="B1168" s="6" t="str">
        <x:v>1201</x:v>
      </x:c>
      <x:c r="C1168" s="6" t="str">
        <x:v>1201002</x:v>
      </x:c>
      <x:c r="D1168" s="6" t="str"/>
      <x:c r="E1168" s="6" t="n">
        <x:v>8</x:v>
      </x:c>
      <x:c r="F1168" s="6" t="n">
        <x:v>5</x:v>
      </x:c>
      <x:c r="G1168" s="6" t="n">
        <x:v>0</x:v>
      </x:c>
      <x:c r="H1168" s="7" t="str"/>
      <x:c r="I1168" s="7" t="str">
        <x:v>[{"id": "2", "num": 64000}, {"id": "110133", "num": 4}, {"id": "110502", "num": 1}, {"id": "111013", "num": 3}]</x:v>
      </x:c>
      <x:c r="J1168" s="6" t="str">
        <x:v>https://raw.githubusercontent.com/Mar-7th/StarRailRes/dbe8cdfcfb0bf657b9fe1cf92d5537f118ccb487/index_new/cn/character_skill_trees.json</x:v>
      </x:c>
    </x:row>
    <x:row r="1169" ht="38" customHeight="1">
      <x:c r="A1169" s="6" t="str">
        <x:v>1201002_9</x:v>
      </x:c>
      <x:c r="B1169" s="6" t="str">
        <x:v>1201</x:v>
      </x:c>
      <x:c r="C1169" s="6" t="str">
        <x:v>1201002</x:v>
      </x:c>
      <x:c r="D1169" s="6" t="str"/>
      <x:c r="E1169" s="6" t="n">
        <x:v>9</x:v>
      </x:c>
      <x:c r="F1169" s="6" t="n">
        <x:v>6</x:v>
      </x:c>
      <x:c r="G1169" s="6" t="n">
        <x:v>0</x:v>
      </x:c>
      <x:c r="H1169" s="7" t="str"/>
      <x:c r="I1169" s="7" t="str">
        <x:v>[{"id": "2", "num": 128000}, {"id": "110133", "num": 6}, {"id": "110502", "num": 1}]</x:v>
      </x:c>
      <x:c r="J1169" s="6" t="str">
        <x:v>https://raw.githubusercontent.com/Mar-7th/StarRailRes/dbe8cdfcfb0bf657b9fe1cf92d5537f118ccb487/index_new/cn/character_skill_trees.json</x:v>
      </x:c>
    </x:row>
    <x:row r="1170" ht="53" customHeight="1">
      <x:c r="A1170" s="6" t="str">
        <x:v>1201002_10</x:v>
      </x:c>
      <x:c r="B1170" s="6" t="str">
        <x:v>1201</x:v>
      </x:c>
      <x:c r="C1170" s="6" t="str">
        <x:v>1201002</x:v>
      </x:c>
      <x:c r="D1170" s="6" t="str"/>
      <x:c r="E1170" s="6" t="n">
        <x:v>10</x:v>
      </x:c>
      <x:c r="F1170" s="6" t="n">
        <x:v>6</x:v>
      </x:c>
      <x:c r="G1170" s="6" t="n">
        <x:v>0</x:v>
      </x:c>
      <x:c r="H1170" s="7" t="str"/>
      <x:c r="I1170" s="7" t="str">
        <x:v>[{"id": "2", "num": 240000}, {"id": "110133", "num": 11}, {"id": "241", "num": 1}, {"id": "110502", "num": 1}]</x:v>
      </x:c>
      <x:c r="J1170" s="6" t="str">
        <x:v>https://raw.githubusercontent.com/Mar-7th/StarRailRes/dbe8cdfcfb0bf657b9fe1cf92d5537f118ccb487/index_new/cn/character_skill_trees.json</x:v>
      </x:c>
    </x:row>
    <x:row r="1171" ht="20" customHeight="1">
      <x:c r="A1171" s="6" t="str">
        <x:v>1201003_1</x:v>
      </x:c>
      <x:c r="B1171" s="6" t="str">
        <x:v>1201</x:v>
      </x:c>
      <x:c r="C1171" s="6" t="str">
        <x:v>1201003</x:v>
      </x:c>
      <x:c r="D1171" s="6" t="str"/>
      <x:c r="E1171" s="6" t="n">
        <x:v>1</x:v>
      </x:c>
      <x:c r="F1171" s="6" t="n">
        <x:v>0</x:v>
      </x:c>
      <x:c r="G1171" s="6" t="n">
        <x:v>0</x:v>
      </x:c>
      <x:c r="H1171" s="7" t="str"/>
      <x:c r="I1171" s="7" t="str">
        <x:v>[]</x:v>
      </x:c>
      <x:c r="J1171" s="6" t="str">
        <x:v>https://raw.githubusercontent.com/Mar-7th/StarRailRes/dbe8cdfcfb0bf657b9fe1cf92d5537f118ccb487/index_new/cn/character_skill_trees.json</x:v>
      </x:c>
    </x:row>
    <x:row r="1172" ht="38" customHeight="1">
      <x:c r="A1172" s="6" t="str">
        <x:v>1201003_2</x:v>
      </x:c>
      <x:c r="B1172" s="6" t="str">
        <x:v>1201</x:v>
      </x:c>
      <x:c r="C1172" s="6" t="str">
        <x:v>1201003</x:v>
      </x:c>
      <x:c r="D1172" s="6" t="str"/>
      <x:c r="E1172" s="6" t="n">
        <x:v>2</x:v>
      </x:c>
      <x:c r="F1172" s="6" t="n">
        <x:v>1</x:v>
      </x:c>
      <x:c r="G1172" s="6" t="n">
        <x:v>0</x:v>
      </x:c>
      <x:c r="H1172" s="7" t="str"/>
      <x:c r="I1172" s="7" t="str">
        <x:v>[{"id": "2", "num": 2000}, {"id": "111011", "num": 2}]</x:v>
      </x:c>
      <x:c r="J1172" s="6" t="str">
        <x:v>https://raw.githubusercontent.com/Mar-7th/StarRailRes/dbe8cdfcfb0bf657b9fe1cf92d5537f118ccb487/index_new/cn/character_skill_trees.json</x:v>
      </x:c>
    </x:row>
    <x:row r="1173" ht="38" customHeight="1">
      <x:c r="A1173" s="6" t="str">
        <x:v>1201003_3</x:v>
      </x:c>
      <x:c r="B1173" s="6" t="str">
        <x:v>1201</x:v>
      </x:c>
      <x:c r="C1173" s="6" t="str">
        <x:v>1201003</x:v>
      </x:c>
      <x:c r="D1173" s="6" t="str"/>
      <x:c r="E1173" s="6" t="n">
        <x:v>3</x:v>
      </x:c>
      <x:c r="F1173" s="6" t="n">
        <x:v>2</x:v>
      </x:c>
      <x:c r="G1173" s="6" t="n">
        <x:v>0</x:v>
      </x:c>
      <x:c r="H1173" s="7" t="str"/>
      <x:c r="I1173" s="7" t="str">
        <x:v>[{"id": "2", "num": 4000}, {"id": "110131", "num": 2}, {"id": "111011", "num": 4}]</x:v>
      </x:c>
      <x:c r="J1173" s="6" t="str">
        <x:v>https://raw.githubusercontent.com/Mar-7th/StarRailRes/dbe8cdfcfb0bf657b9fe1cf92d5537f118ccb487/index_new/cn/character_skill_trees.json</x:v>
      </x:c>
    </x:row>
    <x:row r="1174" ht="38" customHeight="1">
      <x:c r="A1174" s="6" t="str">
        <x:v>1201003_4</x:v>
      </x:c>
      <x:c r="B1174" s="6" t="str">
        <x:v>1201</x:v>
      </x:c>
      <x:c r="C1174" s="6" t="str">
        <x:v>1201003</x:v>
      </x:c>
      <x:c r="D1174" s="6" t="str"/>
      <x:c r="E1174" s="6" t="n">
        <x:v>4</x:v>
      </x:c>
      <x:c r="F1174" s="6" t="n">
        <x:v>3</x:v>
      </x:c>
      <x:c r="G1174" s="6" t="n">
        <x:v>0</x:v>
      </x:c>
      <x:c r="H1174" s="7" t="str"/>
      <x:c r="I1174" s="7" t="str">
        <x:v>[{"id": "2", "num": 8000}, {"id": "110132", "num": 2}, {"id": "111012", "num": 2}]</x:v>
      </x:c>
      <x:c r="J1174" s="6" t="str">
        <x:v>https://raw.githubusercontent.com/Mar-7th/StarRailRes/dbe8cdfcfb0bf657b9fe1cf92d5537f118ccb487/index_new/cn/character_skill_trees.json</x:v>
      </x:c>
    </x:row>
    <x:row r="1175" ht="38" customHeight="1">
      <x:c r="A1175" s="6" t="str">
        <x:v>1201003_5</x:v>
      </x:c>
      <x:c r="B1175" s="6" t="str">
        <x:v>1201</x:v>
      </x:c>
      <x:c r="C1175" s="6" t="str">
        <x:v>1201003</x:v>
      </x:c>
      <x:c r="D1175" s="6" t="str"/>
      <x:c r="E1175" s="6" t="n">
        <x:v>5</x:v>
      </x:c>
      <x:c r="F1175" s="6" t="n">
        <x:v>4</x:v>
      </x:c>
      <x:c r="G1175" s="6" t="n">
        <x:v>0</x:v>
      </x:c>
      <x:c r="H1175" s="7" t="str"/>
      <x:c r="I1175" s="7" t="str">
        <x:v>[{"id": "2", "num": 16000}, {"id": "110132", "num": 4}, {"id": "111012", "num": 3}]</x:v>
      </x:c>
      <x:c r="J1175" s="6" t="str">
        <x:v>https://raw.githubusercontent.com/Mar-7th/StarRailRes/dbe8cdfcfb0bf657b9fe1cf92d5537f118ccb487/index_new/cn/character_skill_trees.json</x:v>
      </x:c>
    </x:row>
    <x:row r="1176" ht="38" customHeight="1">
      <x:c r="A1176" s="6" t="str">
        <x:v>1201003_6</x:v>
      </x:c>
      <x:c r="B1176" s="6" t="str">
        <x:v>1201</x:v>
      </x:c>
      <x:c r="C1176" s="6" t="str">
        <x:v>1201003</x:v>
      </x:c>
      <x:c r="D1176" s="6" t="str"/>
      <x:c r="E1176" s="6" t="n">
        <x:v>6</x:v>
      </x:c>
      <x:c r="F1176" s="6" t="n">
        <x:v>4</x:v>
      </x:c>
      <x:c r="G1176" s="6" t="n">
        <x:v>0</x:v>
      </x:c>
      <x:c r="H1176" s="7" t="str"/>
      <x:c r="I1176" s="7" t="str">
        <x:v>[{"id": "2", "num": 24000}, {"id": "110132", "num": 6}, {"id": "111012", "num": 5}]</x:v>
      </x:c>
      <x:c r="J1176" s="6" t="str">
        <x:v>https://raw.githubusercontent.com/Mar-7th/StarRailRes/dbe8cdfcfb0bf657b9fe1cf92d5537f118ccb487/index_new/cn/character_skill_trees.json</x:v>
      </x:c>
    </x:row>
    <x:row r="1177" ht="38" customHeight="1">
      <x:c r="A1177" s="6" t="str">
        <x:v>1201003_7</x:v>
      </x:c>
      <x:c r="B1177" s="6" t="str">
        <x:v>1201</x:v>
      </x:c>
      <x:c r="C1177" s="6" t="str">
        <x:v>1201003</x:v>
      </x:c>
      <x:c r="D1177" s="6" t="str"/>
      <x:c r="E1177" s="6" t="n">
        <x:v>7</x:v>
      </x:c>
      <x:c r="F1177" s="6" t="n">
        <x:v>5</x:v>
      </x:c>
      <x:c r="G1177" s="6" t="n">
        <x:v>0</x:v>
      </x:c>
      <x:c r="H1177" s="7" t="str"/>
      <x:c r="I1177" s="7" t="str">
        <x:v>[{"id": "2", "num": 36000}, {"id": "110133", "num": 2}, {"id": "111013", "num": 2}]</x:v>
      </x:c>
      <x:c r="J1177" s="6" t="str">
        <x:v>https://raw.githubusercontent.com/Mar-7th/StarRailRes/dbe8cdfcfb0bf657b9fe1cf92d5537f118ccb487/index_new/cn/character_skill_trees.json</x:v>
      </x:c>
    </x:row>
    <x:row r="1178" ht="53" customHeight="1">
      <x:c r="A1178" s="6" t="str">
        <x:v>1201003_8</x:v>
      </x:c>
      <x:c r="B1178" s="6" t="str">
        <x:v>1201</x:v>
      </x:c>
      <x:c r="C1178" s="6" t="str">
        <x:v>1201003</x:v>
      </x:c>
      <x:c r="D1178" s="6" t="str"/>
      <x:c r="E1178" s="6" t="n">
        <x:v>8</x:v>
      </x:c>
      <x:c r="F1178" s="6" t="n">
        <x:v>5</x:v>
      </x:c>
      <x:c r="G1178" s="6" t="n">
        <x:v>0</x:v>
      </x:c>
      <x:c r="H1178" s="7" t="str"/>
      <x:c r="I1178" s="7" t="str">
        <x:v>[{"id": "2", "num": 64000}, {"id": "110133", "num": 4}, {"id": "110502", "num": 1}, {"id": "111013", "num": 3}]</x:v>
      </x:c>
      <x:c r="J1178" s="6" t="str">
        <x:v>https://raw.githubusercontent.com/Mar-7th/StarRailRes/dbe8cdfcfb0bf657b9fe1cf92d5537f118ccb487/index_new/cn/character_skill_trees.json</x:v>
      </x:c>
    </x:row>
    <x:row r="1179" ht="38" customHeight="1">
      <x:c r="A1179" s="6" t="str">
        <x:v>1201003_9</x:v>
      </x:c>
      <x:c r="B1179" s="6" t="str">
        <x:v>1201</x:v>
      </x:c>
      <x:c r="C1179" s="6" t="str">
        <x:v>1201003</x:v>
      </x:c>
      <x:c r="D1179" s="6" t="str"/>
      <x:c r="E1179" s="6" t="n">
        <x:v>9</x:v>
      </x:c>
      <x:c r="F1179" s="6" t="n">
        <x:v>6</x:v>
      </x:c>
      <x:c r="G1179" s="6" t="n">
        <x:v>0</x:v>
      </x:c>
      <x:c r="H1179" s="7" t="str"/>
      <x:c r="I1179" s="7" t="str">
        <x:v>[{"id": "2", "num": 128000}, {"id": "110133", "num": 6}, {"id": "110502", "num": 1}]</x:v>
      </x:c>
      <x:c r="J1179" s="6" t="str">
        <x:v>https://raw.githubusercontent.com/Mar-7th/StarRailRes/dbe8cdfcfb0bf657b9fe1cf92d5537f118ccb487/index_new/cn/character_skill_trees.json</x:v>
      </x:c>
    </x:row>
    <x:row r="1180" ht="53" customHeight="1">
      <x:c r="A1180" s="6" t="str">
        <x:v>1201003_10</x:v>
      </x:c>
      <x:c r="B1180" s="6" t="str">
        <x:v>1201</x:v>
      </x:c>
      <x:c r="C1180" s="6" t="str">
        <x:v>1201003</x:v>
      </x:c>
      <x:c r="D1180" s="6" t="str"/>
      <x:c r="E1180" s="6" t="n">
        <x:v>10</x:v>
      </x:c>
      <x:c r="F1180" s="6" t="n">
        <x:v>6</x:v>
      </x:c>
      <x:c r="G1180" s="6" t="n">
        <x:v>0</x:v>
      </x:c>
      <x:c r="H1180" s="7" t="str"/>
      <x:c r="I1180" s="7" t="str">
        <x:v>[{"id": "2", "num": 240000}, {"id": "110133", "num": 11}, {"id": "241", "num": 1}, {"id": "110502", "num": 1}]</x:v>
      </x:c>
      <x:c r="J1180" s="6" t="str">
        <x:v>https://raw.githubusercontent.com/Mar-7th/StarRailRes/dbe8cdfcfb0bf657b9fe1cf92d5537f118ccb487/index_new/cn/character_skill_trees.json</x:v>
      </x:c>
    </x:row>
    <x:row r="1181" ht="20" customHeight="1">
      <x:c r="A1181" s="6" t="str">
        <x:v>1201004_1</x:v>
      </x:c>
      <x:c r="B1181" s="6" t="str">
        <x:v>1201</x:v>
      </x:c>
      <x:c r="C1181" s="6" t="str">
        <x:v>1201004</x:v>
      </x:c>
      <x:c r="D1181" s="6" t="str"/>
      <x:c r="E1181" s="6" t="n">
        <x:v>1</x:v>
      </x:c>
      <x:c r="F1181" s="6" t="n">
        <x:v>0</x:v>
      </x:c>
      <x:c r="G1181" s="6" t="n">
        <x:v>0</x:v>
      </x:c>
      <x:c r="H1181" s="7" t="str"/>
      <x:c r="I1181" s="7" t="str">
        <x:v>[]</x:v>
      </x:c>
      <x:c r="J1181" s="6" t="str">
        <x:v>https://raw.githubusercontent.com/Mar-7th/StarRailRes/dbe8cdfcfb0bf657b9fe1cf92d5537f118ccb487/index_new/cn/character_skill_trees.json</x:v>
      </x:c>
    </x:row>
    <x:row r="1182" ht="38" customHeight="1">
      <x:c r="A1182" s="6" t="str">
        <x:v>1201004_2</x:v>
      </x:c>
      <x:c r="B1182" s="6" t="str">
        <x:v>1201</x:v>
      </x:c>
      <x:c r="C1182" s="6" t="str">
        <x:v>1201004</x:v>
      </x:c>
      <x:c r="D1182" s="6" t="str"/>
      <x:c r="E1182" s="6" t="n">
        <x:v>2</x:v>
      </x:c>
      <x:c r="F1182" s="6" t="n">
        <x:v>1</x:v>
      </x:c>
      <x:c r="G1182" s="6" t="n">
        <x:v>0</x:v>
      </x:c>
      <x:c r="H1182" s="7" t="str"/>
      <x:c r="I1182" s="7" t="str">
        <x:v>[{"id": "2", "num": 2000}, {"id": "111011", "num": 2}]</x:v>
      </x:c>
      <x:c r="J1182" s="6" t="str">
        <x:v>https://raw.githubusercontent.com/Mar-7th/StarRailRes/dbe8cdfcfb0bf657b9fe1cf92d5537f118ccb487/index_new/cn/character_skill_trees.json</x:v>
      </x:c>
    </x:row>
    <x:row r="1183" ht="38" customHeight="1">
      <x:c r="A1183" s="6" t="str">
        <x:v>1201004_3</x:v>
      </x:c>
      <x:c r="B1183" s="6" t="str">
        <x:v>1201</x:v>
      </x:c>
      <x:c r="C1183" s="6" t="str">
        <x:v>1201004</x:v>
      </x:c>
      <x:c r="D1183" s="6" t="str"/>
      <x:c r="E1183" s="6" t="n">
        <x:v>3</x:v>
      </x:c>
      <x:c r="F1183" s="6" t="n">
        <x:v>2</x:v>
      </x:c>
      <x:c r="G1183" s="6" t="n">
        <x:v>0</x:v>
      </x:c>
      <x:c r="H1183" s="7" t="str"/>
      <x:c r="I1183" s="7" t="str">
        <x:v>[{"id": "2", "num": 4000}, {"id": "110131", "num": 2}, {"id": "111011", "num": 4}]</x:v>
      </x:c>
      <x:c r="J1183" s="6" t="str">
        <x:v>https://raw.githubusercontent.com/Mar-7th/StarRailRes/dbe8cdfcfb0bf657b9fe1cf92d5537f118ccb487/index_new/cn/character_skill_trees.json</x:v>
      </x:c>
    </x:row>
    <x:row r="1184" ht="38" customHeight="1">
      <x:c r="A1184" s="6" t="str">
        <x:v>1201004_4</x:v>
      </x:c>
      <x:c r="B1184" s="6" t="str">
        <x:v>1201</x:v>
      </x:c>
      <x:c r="C1184" s="6" t="str">
        <x:v>1201004</x:v>
      </x:c>
      <x:c r="D1184" s="6" t="str"/>
      <x:c r="E1184" s="6" t="n">
        <x:v>4</x:v>
      </x:c>
      <x:c r="F1184" s="6" t="n">
        <x:v>3</x:v>
      </x:c>
      <x:c r="G1184" s="6" t="n">
        <x:v>0</x:v>
      </x:c>
      <x:c r="H1184" s="7" t="str"/>
      <x:c r="I1184" s="7" t="str">
        <x:v>[{"id": "2", "num": 8000}, {"id": "110132", "num": 2}, {"id": "111012", "num": 2}]</x:v>
      </x:c>
      <x:c r="J1184" s="6" t="str">
        <x:v>https://raw.githubusercontent.com/Mar-7th/StarRailRes/dbe8cdfcfb0bf657b9fe1cf92d5537f118ccb487/index_new/cn/character_skill_trees.json</x:v>
      </x:c>
    </x:row>
    <x:row r="1185" ht="38" customHeight="1">
      <x:c r="A1185" s="6" t="str">
        <x:v>1201004_5</x:v>
      </x:c>
      <x:c r="B1185" s="6" t="str">
        <x:v>1201</x:v>
      </x:c>
      <x:c r="C1185" s="6" t="str">
        <x:v>1201004</x:v>
      </x:c>
      <x:c r="D1185" s="6" t="str"/>
      <x:c r="E1185" s="6" t="n">
        <x:v>5</x:v>
      </x:c>
      <x:c r="F1185" s="6" t="n">
        <x:v>4</x:v>
      </x:c>
      <x:c r="G1185" s="6" t="n">
        <x:v>0</x:v>
      </x:c>
      <x:c r="H1185" s="7" t="str"/>
      <x:c r="I1185" s="7" t="str">
        <x:v>[{"id": "2", "num": 16000}, {"id": "110132", "num": 4}, {"id": "111012", "num": 3}]</x:v>
      </x:c>
      <x:c r="J1185" s="6" t="str">
        <x:v>https://raw.githubusercontent.com/Mar-7th/StarRailRes/dbe8cdfcfb0bf657b9fe1cf92d5537f118ccb487/index_new/cn/character_skill_trees.json</x:v>
      </x:c>
    </x:row>
    <x:row r="1186" ht="38" customHeight="1">
      <x:c r="A1186" s="6" t="str">
        <x:v>1201004_6</x:v>
      </x:c>
      <x:c r="B1186" s="6" t="str">
        <x:v>1201</x:v>
      </x:c>
      <x:c r="C1186" s="6" t="str">
        <x:v>1201004</x:v>
      </x:c>
      <x:c r="D1186" s="6" t="str"/>
      <x:c r="E1186" s="6" t="n">
        <x:v>6</x:v>
      </x:c>
      <x:c r="F1186" s="6" t="n">
        <x:v>4</x:v>
      </x:c>
      <x:c r="G1186" s="6" t="n">
        <x:v>0</x:v>
      </x:c>
      <x:c r="H1186" s="7" t="str"/>
      <x:c r="I1186" s="7" t="str">
        <x:v>[{"id": "2", "num": 24000}, {"id": "110132", "num": 6}, {"id": "111012", "num": 5}]</x:v>
      </x:c>
      <x:c r="J1186" s="6" t="str">
        <x:v>https://raw.githubusercontent.com/Mar-7th/StarRailRes/dbe8cdfcfb0bf657b9fe1cf92d5537f118ccb487/index_new/cn/character_skill_trees.json</x:v>
      </x:c>
    </x:row>
    <x:row r="1187" ht="38" customHeight="1">
      <x:c r="A1187" s="6" t="str">
        <x:v>1201004_7</x:v>
      </x:c>
      <x:c r="B1187" s="6" t="str">
        <x:v>1201</x:v>
      </x:c>
      <x:c r="C1187" s="6" t="str">
        <x:v>1201004</x:v>
      </x:c>
      <x:c r="D1187" s="6" t="str"/>
      <x:c r="E1187" s="6" t="n">
        <x:v>7</x:v>
      </x:c>
      <x:c r="F1187" s="6" t="n">
        <x:v>5</x:v>
      </x:c>
      <x:c r="G1187" s="6" t="n">
        <x:v>0</x:v>
      </x:c>
      <x:c r="H1187" s="7" t="str"/>
      <x:c r="I1187" s="7" t="str">
        <x:v>[{"id": "2", "num": 36000}, {"id": "110133", "num": 2}, {"id": "111013", "num": 2}]</x:v>
      </x:c>
      <x:c r="J1187" s="6" t="str">
        <x:v>https://raw.githubusercontent.com/Mar-7th/StarRailRes/dbe8cdfcfb0bf657b9fe1cf92d5537f118ccb487/index_new/cn/character_skill_trees.json</x:v>
      </x:c>
    </x:row>
    <x:row r="1188" ht="53" customHeight="1">
      <x:c r="A1188" s="6" t="str">
        <x:v>1201004_8</x:v>
      </x:c>
      <x:c r="B1188" s="6" t="str">
        <x:v>1201</x:v>
      </x:c>
      <x:c r="C1188" s="6" t="str">
        <x:v>1201004</x:v>
      </x:c>
      <x:c r="D1188" s="6" t="str"/>
      <x:c r="E1188" s="6" t="n">
        <x:v>8</x:v>
      </x:c>
      <x:c r="F1188" s="6" t="n">
        <x:v>5</x:v>
      </x:c>
      <x:c r="G1188" s="6" t="n">
        <x:v>0</x:v>
      </x:c>
      <x:c r="H1188" s="7" t="str"/>
      <x:c r="I1188" s="7" t="str">
        <x:v>[{"id": "2", "num": 64000}, {"id": "110133", "num": 4}, {"id": "110502", "num": 1}, {"id": "111013", "num": 3}]</x:v>
      </x:c>
      <x:c r="J1188" s="6" t="str">
        <x:v>https://raw.githubusercontent.com/Mar-7th/StarRailRes/dbe8cdfcfb0bf657b9fe1cf92d5537f118ccb487/index_new/cn/character_skill_trees.json</x:v>
      </x:c>
    </x:row>
    <x:row r="1189" ht="38" customHeight="1">
      <x:c r="A1189" s="6" t="str">
        <x:v>1201004_9</x:v>
      </x:c>
      <x:c r="B1189" s="6" t="str">
        <x:v>1201</x:v>
      </x:c>
      <x:c r="C1189" s="6" t="str">
        <x:v>1201004</x:v>
      </x:c>
      <x:c r="D1189" s="6" t="str"/>
      <x:c r="E1189" s="6" t="n">
        <x:v>9</x:v>
      </x:c>
      <x:c r="F1189" s="6" t="n">
        <x:v>6</x:v>
      </x:c>
      <x:c r="G1189" s="6" t="n">
        <x:v>0</x:v>
      </x:c>
      <x:c r="H1189" s="7" t="str"/>
      <x:c r="I1189" s="7" t="str">
        <x:v>[{"id": "2", "num": 128000}, {"id": "110133", "num": 6}, {"id": "110502", "num": 1}]</x:v>
      </x:c>
      <x:c r="J1189" s="6" t="str">
        <x:v>https://raw.githubusercontent.com/Mar-7th/StarRailRes/dbe8cdfcfb0bf657b9fe1cf92d5537f118ccb487/index_new/cn/character_skill_trees.json</x:v>
      </x:c>
    </x:row>
    <x:row r="1190" ht="53" customHeight="1">
      <x:c r="A1190" s="6" t="str">
        <x:v>1201004_10</x:v>
      </x:c>
      <x:c r="B1190" s="6" t="str">
        <x:v>1201</x:v>
      </x:c>
      <x:c r="C1190" s="6" t="str">
        <x:v>1201004</x:v>
      </x:c>
      <x:c r="D1190" s="6" t="str"/>
      <x:c r="E1190" s="6" t="n">
        <x:v>10</x:v>
      </x:c>
      <x:c r="F1190" s="6" t="n">
        <x:v>6</x:v>
      </x:c>
      <x:c r="G1190" s="6" t="n">
        <x:v>0</x:v>
      </x:c>
      <x:c r="H1190" s="7" t="str"/>
      <x:c r="I1190" s="7" t="str">
        <x:v>[{"id": "2", "num": 240000}, {"id": "110133", "num": 11}, {"id": "241", "num": 1}, {"id": "110502", "num": 1}]</x:v>
      </x:c>
      <x:c r="J1190" s="6" t="str">
        <x:v>https://raw.githubusercontent.com/Mar-7th/StarRailRes/dbe8cdfcfb0bf657b9fe1cf92d5537f118ccb487/index_new/cn/character_skill_trees.json</x:v>
      </x:c>
    </x:row>
    <x:row r="1191" ht="20" customHeight="1">
      <x:c r="A1191" s="6" t="str">
        <x:v>1201007_1</x:v>
      </x:c>
      <x:c r="B1191" s="6" t="str">
        <x:v>1201</x:v>
      </x:c>
      <x:c r="C1191" s="6" t="str">
        <x:v>1201007</x:v>
      </x:c>
      <x:c r="D1191" s="6" t="str"/>
      <x:c r="E1191" s="6" t="n">
        <x:v>1</x:v>
      </x:c>
      <x:c r="F1191" s="6" t="n">
        <x:v>0</x:v>
      </x:c>
      <x:c r="G1191" s="6" t="n">
        <x:v>0</x:v>
      </x:c>
      <x:c r="H1191" s="7" t="str"/>
      <x:c r="I1191" s="7" t="str">
        <x:v>[]</x:v>
      </x:c>
      <x:c r="J1191" s="6" t="str">
        <x:v>https://raw.githubusercontent.com/Mar-7th/StarRailRes/dbe8cdfcfb0bf657b9fe1cf92d5537f118ccb487/index_new/cn/character_skill_trees.json</x:v>
      </x:c>
    </x:row>
    <x:row r="1192" ht="38" customHeight="1">
      <x:c r="A1192" s="6" t="str">
        <x:v>1201101_1</x:v>
      </x:c>
      <x:c r="B1192" s="6" t="str">
        <x:v>1201</x:v>
      </x:c>
      <x:c r="C1192" s="6" t="str">
        <x:v>1201101</x:v>
      </x:c>
      <x:c r="D1192" s="6" t="str">
        <x:v>争番</x:v>
      </x:c>
      <x:c r="E1192" s="6" t="n">
        <x:v>1</x:v>
      </x:c>
      <x:c r="F1192" s="6" t="n">
        <x:v>2</x:v>
      </x:c>
      <x:c r="G1192" s="6" t="n">
        <x:v>0</x:v>
      </x:c>
      <x:c r="H1192" s="7" t="str">
        <x:v>施放战技时，恢复1个战技点。该效果单场战斗中只能触发1次。</x:v>
      </x:c>
      <x:c r="I1192" s="7" t="str">
        <x:v>[{"id": "2", "num": 4000}, {"id": "110131", "num": 2}, {"id": "110502", "num": 1}]</x:v>
      </x:c>
      <x:c r="J1192" s="6" t="str">
        <x:v>https://raw.githubusercontent.com/Mar-7th/StarRailRes/dbe8cdfcfb0bf657b9fe1cf92d5537f118ccb487/index_new/cn/character_skill_trees.json</x:v>
      </x:c>
    </x:row>
    <x:row r="1193" ht="53" customHeight="1">
      <x:c r="A1193" s="6" t="str">
        <x:v>1201102_1</x:v>
      </x:c>
      <x:c r="B1193" s="6" t="str">
        <x:v>1201</x:v>
      </x:c>
      <x:c r="C1193" s="6" t="str">
        <x:v>1201102</x:v>
      </x:c>
      <x:c r="D1193" s="6" t="str">
        <x:v>听牌</x:v>
      </x:c>
      <x:c r="E1193" s="6" t="n">
        <x:v>1</x:v>
      </x:c>
      <x:c r="F1193" s="6" t="n">
        <x:v>4</x:v>
      </x:c>
      <x:c r="G1193" s="6" t="n">
        <x:v>0</x:v>
      </x:c>
      <x:c r="H1193" s="7" t="str">
        <x:v>战技使自身造成的伤害提高效果额外提高#1[i]%。</x:v>
      </x:c>
      <x:c r="I1193" s="7" t="str">
        <x:v>[{"id": "2", "num": 16000}, {"id": "110132", "num": 4}, {"id": "241", "num": 1}, {"id": "110502", "num": 1}]</x:v>
      </x:c>
      <x:c r="J1193" s="6" t="str">
        <x:v>https://raw.githubusercontent.com/Mar-7th/StarRailRes/dbe8cdfcfb0bf657b9fe1cf92d5537f118ccb487/index_new/cn/character_skill_trees.json</x:v>
      </x:c>
    </x:row>
    <x:row r="1194" ht="53" customHeight="1">
      <x:c r="A1194" s="6" t="str">
        <x:v>1201103_1</x:v>
      </x:c>
      <x:c r="B1194" s="6" t="str">
        <x:v>1201</x:v>
      </x:c>
      <x:c r="C1194" s="6" t="str">
        <x:v>1201103</x:v>
      </x:c>
      <x:c r="D1194" s="6" t="str">
        <x:v>抢杠</x:v>
      </x:c>
      <x:c r="E1194" s="6" t="n">
        <x:v>1</x:v>
      </x:c>
      <x:c r="F1194" s="6" t="n">
        <x:v>6</x:v>
      </x:c>
      <x:c r="G1194" s="6" t="n">
        <x:v>0</x:v>
      </x:c>
      <x:c r="H1194" s="7" t="str">
        <x:v>施放强化普攻后，青雀的速度提高#1[i]%，持续1回合。</x:v>
      </x:c>
      <x:c r="I1194" s="7" t="str">
        <x:v>[{"id": "2", "num": 128000}, {"id": "110133", "num": 6}, {"id": "241", "num": 1}, {"id": "110502", "num": 1}]</x:v>
      </x:c>
      <x:c r="J1194" s="6" t="str">
        <x:v>https://raw.githubusercontent.com/Mar-7th/StarRailRes/dbe8cdfcfb0bf657b9fe1cf92d5537f118ccb487/index_new/cn/character_skill_trees.json</x:v>
      </x:c>
    </x:row>
    <x:row r="1195" ht="38" customHeight="1">
      <x:c r="A1195" s="6" t="str">
        <x:v>1201201_1</x:v>
      </x:c>
      <x:c r="B1195" s="6" t="str">
        <x:v>1201</x:v>
      </x:c>
      <x:c r="C1195" s="6" t="str">
        <x:v>1201201</x:v>
      </x:c>
      <x:c r="D1195" s="6" t="str">
        <x:v>攻击强化</x:v>
      </x:c>
      <x:c r="E1195" s="6" t="n">
        <x:v>1</x:v>
      </x:c>
      <x:c r="F1195" s="6" t="n">
        <x:v>0</x:v>
      </x:c>
      <x:c r="G1195" s="6" t="n">
        <x:v>1</x:v>
      </x:c>
      <x:c r="H1195" s="7" t="str"/>
      <x:c r="I1195" s="7" t="str">
        <x:v>[{"id": "2", "num": 2000}, {"id": "111011", "num": 2}]</x:v>
      </x:c>
      <x:c r="J1195" s="6" t="str">
        <x:v>https://raw.githubusercontent.com/Mar-7th/StarRailRes/dbe8cdfcfb0bf657b9fe1cf92d5537f118ccb487/index_new/cn/character_skill_trees.json</x:v>
      </x:c>
    </x:row>
    <x:row r="1196" ht="38" customHeight="1">
      <x:c r="A1196" s="6" t="str">
        <x:v>1201202_1</x:v>
      </x:c>
      <x:c r="B1196" s="6" t="str">
        <x:v>1201</x:v>
      </x:c>
      <x:c r="C1196" s="6" t="str">
        <x:v>1201202</x:v>
      </x:c>
      <x:c r="D1196" s="6" t="str">
        <x:v>伤害强化•量子</x:v>
      </x:c>
      <x:c r="E1196" s="6" t="n">
        <x:v>1</x:v>
      </x:c>
      <x:c r="F1196" s="6" t="n">
        <x:v>2</x:v>
      </x:c>
      <x:c r="G1196" s="6" t="n">
        <x:v>0</x:v>
      </x:c>
      <x:c r="H1196" s="7" t="str"/>
      <x:c r="I1196" s="7" t="str">
        <x:v>[{"id": "2", "num": 4000}, {"id": "110131", "num": 2}, {"id": "111011", "num": 4}]</x:v>
      </x:c>
      <x:c r="J1196" s="6" t="str">
        <x:v>https://raw.githubusercontent.com/Mar-7th/StarRailRes/dbe8cdfcfb0bf657b9fe1cf92d5537f118ccb487/index_new/cn/character_skill_trees.json</x:v>
      </x:c>
    </x:row>
    <x:row r="1197" ht="38" customHeight="1">
      <x:c r="A1197" s="6" t="str">
        <x:v>1201203_1</x:v>
      </x:c>
      <x:c r="B1197" s="6" t="str">
        <x:v>1201</x:v>
      </x:c>
      <x:c r="C1197" s="6" t="str">
        <x:v>1201203</x:v>
      </x:c>
      <x:c r="D1197" s="6" t="str">
        <x:v>攻击强化</x:v>
      </x:c>
      <x:c r="E1197" s="6" t="n">
        <x:v>1</x:v>
      </x:c>
      <x:c r="F1197" s="6" t="n">
        <x:v>3</x:v>
      </x:c>
      <x:c r="G1197" s="6" t="n">
        <x:v>0</x:v>
      </x:c>
      <x:c r="H1197" s="7" t="str"/>
      <x:c r="I1197" s="7" t="str">
        <x:v>[{"id": "2", "num": 8000}, {"id": "110132", "num": 2}, {"id": "111012", "num": 2}]</x:v>
      </x:c>
      <x:c r="J1197" s="6" t="str">
        <x:v>https://raw.githubusercontent.com/Mar-7th/StarRailRes/dbe8cdfcfb0bf657b9fe1cf92d5537f118ccb487/index_new/cn/character_skill_trees.json</x:v>
      </x:c>
    </x:row>
    <x:row r="1198" ht="38" customHeight="1">
      <x:c r="A1198" s="6" t="str">
        <x:v>1201204_1</x:v>
      </x:c>
      <x:c r="B1198" s="6" t="str">
        <x:v>1201</x:v>
      </x:c>
      <x:c r="C1198" s="6" t="str">
        <x:v>1201204</x:v>
      </x:c>
      <x:c r="D1198" s="6" t="str">
        <x:v>防御强化</x:v>
      </x:c>
      <x:c r="E1198" s="6" t="n">
        <x:v>1</x:v>
      </x:c>
      <x:c r="F1198" s="6" t="n">
        <x:v>3</x:v>
      </x:c>
      <x:c r="G1198" s="6" t="n">
        <x:v>0</x:v>
      </x:c>
      <x:c r="H1198" s="7" t="str"/>
      <x:c r="I1198" s="7" t="str">
        <x:v>[{"id": "2", "num": 8000}, {"id": "110132", "num": 2}, {"id": "111012", "num": 2}]</x:v>
      </x:c>
      <x:c r="J1198" s="6" t="str">
        <x:v>https://raw.githubusercontent.com/Mar-7th/StarRailRes/dbe8cdfcfb0bf657b9fe1cf92d5537f118ccb487/index_new/cn/character_skill_trees.json</x:v>
      </x:c>
    </x:row>
    <x:row r="1199" ht="38" customHeight="1">
      <x:c r="A1199" s="6" t="str">
        <x:v>1201205_1</x:v>
      </x:c>
      <x:c r="B1199" s="6" t="str">
        <x:v>1201</x:v>
      </x:c>
      <x:c r="C1199" s="6" t="str">
        <x:v>1201205</x:v>
      </x:c>
      <x:c r="D1199" s="6" t="str">
        <x:v>攻击强化</x:v>
      </x:c>
      <x:c r="E1199" s="6" t="n">
        <x:v>1</x:v>
      </x:c>
      <x:c r="F1199" s="6" t="n">
        <x:v>4</x:v>
      </x:c>
      <x:c r="G1199" s="6" t="n">
        <x:v>0</x:v>
      </x:c>
      <x:c r="H1199" s="7" t="str"/>
      <x:c r="I1199" s="7" t="str">
        <x:v>[{"id": "2", "num": 16000}, {"id": "110132", "num": 4}, {"id": "111012", "num": 3}]</x:v>
      </x:c>
      <x:c r="J1199" s="6" t="str">
        <x:v>https://raw.githubusercontent.com/Mar-7th/StarRailRes/dbe8cdfcfb0bf657b9fe1cf92d5537f118ccb487/index_new/cn/character_skill_trees.json</x:v>
      </x:c>
    </x:row>
    <x:row r="1200" ht="38" customHeight="1">
      <x:c r="A1200" s="6" t="str">
        <x:v>1201206_1</x:v>
      </x:c>
      <x:c r="B1200" s="6" t="str">
        <x:v>1201</x:v>
      </x:c>
      <x:c r="C1200" s="6" t="str">
        <x:v>1201206</x:v>
      </x:c>
      <x:c r="D1200" s="6" t="str">
        <x:v>伤害强化•量子</x:v>
      </x:c>
      <x:c r="E1200" s="6" t="n">
        <x:v>1</x:v>
      </x:c>
      <x:c r="F1200" s="6" t="n">
        <x:v>5</x:v>
      </x:c>
      <x:c r="G1200" s="6" t="n">
        <x:v>0</x:v>
      </x:c>
      <x:c r="H1200" s="7" t="str"/>
      <x:c r="I1200" s="7" t="str">
        <x:v>[{"id": "2", "num": 36000}, {"id": "110133", "num": 2}, {"id": "111013", "num": 2}]</x:v>
      </x:c>
      <x:c r="J1200" s="6" t="str">
        <x:v>https://raw.githubusercontent.com/Mar-7th/StarRailRes/dbe8cdfcfb0bf657b9fe1cf92d5537f118ccb487/index_new/cn/character_skill_trees.json</x:v>
      </x:c>
    </x:row>
    <x:row r="1201" ht="38" customHeight="1">
      <x:c r="A1201" s="6" t="str">
        <x:v>1201207_1</x:v>
      </x:c>
      <x:c r="B1201" s="6" t="str">
        <x:v>1201</x:v>
      </x:c>
      <x:c r="C1201" s="6" t="str">
        <x:v>1201207</x:v>
      </x:c>
      <x:c r="D1201" s="6" t="str">
        <x:v>攻击强化</x:v>
      </x:c>
      <x:c r="E1201" s="6" t="n">
        <x:v>1</x:v>
      </x:c>
      <x:c r="F1201" s="6" t="n">
        <x:v>5</x:v>
      </x:c>
      <x:c r="G1201" s="6" t="n">
        <x:v>0</x:v>
      </x:c>
      <x:c r="H1201" s="7" t="str"/>
      <x:c r="I1201" s="7" t="str">
        <x:v>[{"id": "2", "num": 36000}, {"id": "110133", "num": 2}, {"id": "111013", "num": 2}]</x:v>
      </x:c>
      <x:c r="J1201" s="6" t="str">
        <x:v>https://raw.githubusercontent.com/Mar-7th/StarRailRes/dbe8cdfcfb0bf657b9fe1cf92d5537f118ccb487/index_new/cn/character_skill_trees.json</x:v>
      </x:c>
    </x:row>
    <x:row r="1202" ht="38" customHeight="1">
      <x:c r="A1202" s="6" t="str">
        <x:v>1201208_1</x:v>
      </x:c>
      <x:c r="B1202" s="6" t="str">
        <x:v>1201</x:v>
      </x:c>
      <x:c r="C1202" s="6" t="str">
        <x:v>1201208</x:v>
      </x:c>
      <x:c r="D1202" s="6" t="str">
        <x:v>防御强化</x:v>
      </x:c>
      <x:c r="E1202" s="6" t="n">
        <x:v>1</x:v>
      </x:c>
      <x:c r="F1202" s="6" t="n">
        <x:v>6</x:v>
      </x:c>
      <x:c r="G1202" s="6" t="n">
        <x:v>0</x:v>
      </x:c>
      <x:c r="H1202" s="7" t="str"/>
      <x:c r="I1202" s="7" t="str">
        <x:v>[{"id": "2", "num": 128000}, {"id": "110133", "num": 6}, {"id": "111013", "num": 6}]</x:v>
      </x:c>
      <x:c r="J1202" s="6" t="str">
        <x:v>https://raw.githubusercontent.com/Mar-7th/StarRailRes/dbe8cdfcfb0bf657b9fe1cf92d5537f118ccb487/index_new/cn/character_skill_trees.json</x:v>
      </x:c>
    </x:row>
    <x:row r="1203" ht="38" customHeight="1">
      <x:c r="A1203" s="6" t="str">
        <x:v>1201209_1</x:v>
      </x:c>
      <x:c r="B1203" s="6" t="str">
        <x:v>1201</x:v>
      </x:c>
      <x:c r="C1203" s="6" t="str">
        <x:v>1201209</x:v>
      </x:c>
      <x:c r="D1203" s="6" t="str">
        <x:v>伤害强化•量子</x:v>
      </x:c>
      <x:c r="E1203" s="6" t="n">
        <x:v>1</x:v>
      </x:c>
      <x:c r="F1203" s="6" t="n">
        <x:v>0</x:v>
      </x:c>
      <x:c r="G1203" s="6" t="n">
        <x:v>75</x:v>
      </x:c>
      <x:c r="H1203" s="7" t="str"/>
      <x:c r="I1203" s="7" t="str">
        <x:v>[{"id": "2", "num": 128000}, {"id": "110133", "num": 6}, {"id": "111013", "num": 6}]</x:v>
      </x:c>
      <x:c r="J1203" s="6" t="str">
        <x:v>https://raw.githubusercontent.com/Mar-7th/StarRailRes/dbe8cdfcfb0bf657b9fe1cf92d5537f118ccb487/index_new/cn/character_skill_trees.json</x:v>
      </x:c>
    </x:row>
    <x:row r="1204" ht="38" customHeight="1">
      <x:c r="A1204" s="6" t="str">
        <x:v>1201210_1</x:v>
      </x:c>
      <x:c r="B1204" s="6" t="str">
        <x:v>1201</x:v>
      </x:c>
      <x:c r="C1204" s="6" t="str">
        <x:v>1201210</x:v>
      </x:c>
      <x:c r="D1204" s="6" t="str">
        <x:v>攻击强化</x:v>
      </x:c>
      <x:c r="E1204" s="6" t="n">
        <x:v>1</x:v>
      </x:c>
      <x:c r="F1204" s="6" t="n">
        <x:v>0</x:v>
      </x:c>
      <x:c r="G1204" s="6" t="n">
        <x:v>80</x:v>
      </x:c>
      <x:c r="H1204" s="7" t="str"/>
      <x:c r="I1204" s="7" t="str">
        <x:v>[{"id": "2", "num": 128000}, {"id": "110133", "num": 6}, {"id": "111013", "num": 6}]</x:v>
      </x:c>
      <x:c r="J1204" s="6" t="str">
        <x:v>https://raw.githubusercontent.com/Mar-7th/StarRailRes/dbe8cdfcfb0bf657b9fe1cf92d5537f118ccb487/index_new/cn/character_skill_trees.json</x:v>
      </x:c>
    </x:row>
    <x:row r="1205" ht="20" customHeight="1">
      <x:c r="A1205" s="6" t="str">
        <x:v>1202001_1</x:v>
      </x:c>
      <x:c r="B1205" s="6" t="str">
        <x:v>1202</x:v>
      </x:c>
      <x:c r="C1205" s="6" t="str">
        <x:v>1202001</x:v>
      </x:c>
      <x:c r="D1205" s="6" t="str"/>
      <x:c r="E1205" s="6" t="n">
        <x:v>1</x:v>
      </x:c>
      <x:c r="F1205" s="6" t="n">
        <x:v>0</x:v>
      </x:c>
      <x:c r="G1205" s="6" t="n">
        <x:v>0</x:v>
      </x:c>
      <x:c r="H1205" s="7" t="str"/>
      <x:c r="I1205" s="7" t="str">
        <x:v>[]</x:v>
      </x:c>
      <x:c r="J1205" s="6" t="str">
        <x:v>https://raw.githubusercontent.com/Mar-7th/StarRailRes/dbe8cdfcfb0bf657b9fe1cf92d5537f118ccb487/index_new/cn/character_skill_trees.json</x:v>
      </x:c>
    </x:row>
    <x:row r="1206" ht="38" customHeight="1">
      <x:c r="A1206" s="6" t="str">
        <x:v>1202001_2</x:v>
      </x:c>
      <x:c r="B1206" s="6" t="str">
        <x:v>1202</x:v>
      </x:c>
      <x:c r="C1206" s="6" t="str">
        <x:v>1202001</x:v>
      </x:c>
      <x:c r="D1206" s="6" t="str"/>
      <x:c r="E1206" s="6" t="n">
        <x:v>2</x:v>
      </x:c>
      <x:c r="F1206" s="6" t="n">
        <x:v>2</x:v>
      </x:c>
      <x:c r="G1206" s="6" t="n">
        <x:v>0</x:v>
      </x:c>
      <x:c r="H1206" s="7" t="str"/>
      <x:c r="I1206" s="7" t="str">
        <x:v>[{"id": "2", "num": 4000}, {"id": "110161", "num": 2}, {"id": "113001", "num": 4}]</x:v>
      </x:c>
      <x:c r="J1206" s="6" t="str">
        <x:v>https://raw.githubusercontent.com/Mar-7th/StarRailRes/dbe8cdfcfb0bf657b9fe1cf92d5537f118ccb487/index_new/cn/character_skill_trees.json</x:v>
      </x:c>
    </x:row>
    <x:row r="1207" ht="38" customHeight="1">
      <x:c r="A1207" s="6" t="str">
        <x:v>1202001_3</x:v>
      </x:c>
      <x:c r="B1207" s="6" t="str">
        <x:v>1202</x:v>
      </x:c>
      <x:c r="C1207" s="6" t="str">
        <x:v>1202001</x:v>
      </x:c>
      <x:c r="D1207" s="6" t="str"/>
      <x:c r="E1207" s="6" t="n">
        <x:v>3</x:v>
      </x:c>
      <x:c r="F1207" s="6" t="n">
        <x:v>3</x:v>
      </x:c>
      <x:c r="G1207" s="6" t="n">
        <x:v>0</x:v>
      </x:c>
      <x:c r="H1207" s="7" t="str"/>
      <x:c r="I1207" s="7" t="str">
        <x:v>[{"id": "2", "num": 8000}, {"id": "110162", "num": 2}, {"id": "113002", "num": 2}]</x:v>
      </x:c>
      <x:c r="J1207" s="6" t="str">
        <x:v>https://raw.githubusercontent.com/Mar-7th/StarRailRes/dbe8cdfcfb0bf657b9fe1cf92d5537f118ccb487/index_new/cn/character_skill_trees.json</x:v>
      </x:c>
    </x:row>
    <x:row r="1208" ht="38" customHeight="1">
      <x:c r="A1208" s="6" t="str">
        <x:v>1202001_4</x:v>
      </x:c>
      <x:c r="B1208" s="6" t="str">
        <x:v>1202</x:v>
      </x:c>
      <x:c r="C1208" s="6" t="str">
        <x:v>1202001</x:v>
      </x:c>
      <x:c r="D1208" s="6" t="str"/>
      <x:c r="E1208" s="6" t="n">
        <x:v>4</x:v>
      </x:c>
      <x:c r="F1208" s="6" t="n">
        <x:v>4</x:v>
      </x:c>
      <x:c r="G1208" s="6" t="n">
        <x:v>0</x:v>
      </x:c>
      <x:c r="H1208" s="7" t="str"/>
      <x:c r="I1208" s="7" t="str">
        <x:v>[{"id": "2", "num": 16000}, {"id": "110162", "num": 4}, {"id": "113002", "num": 3}]</x:v>
      </x:c>
      <x:c r="J1208" s="6" t="str">
        <x:v>https://raw.githubusercontent.com/Mar-7th/StarRailRes/dbe8cdfcfb0bf657b9fe1cf92d5537f118ccb487/index_new/cn/character_skill_trees.json</x:v>
      </x:c>
    </x:row>
    <x:row r="1209" ht="38" customHeight="1">
      <x:c r="A1209" s="6" t="str">
        <x:v>1202001_5</x:v>
      </x:c>
      <x:c r="B1209" s="6" t="str">
        <x:v>1202</x:v>
      </x:c>
      <x:c r="C1209" s="6" t="str">
        <x:v>1202001</x:v>
      </x:c>
      <x:c r="D1209" s="6" t="str"/>
      <x:c r="E1209" s="6" t="n">
        <x:v>5</x:v>
      </x:c>
      <x:c r="F1209" s="6" t="n">
        <x:v>5</x:v>
      </x:c>
      <x:c r="G1209" s="6" t="n">
        <x:v>0</x:v>
      </x:c>
      <x:c r="H1209" s="7" t="str"/>
      <x:c r="I1209" s="7" t="str">
        <x:v>[{"id": "2", "num": 36000}, {"id": "110163", "num": 2}, {"id": "113003", "num": 2}]</x:v>
      </x:c>
      <x:c r="J1209" s="6" t="str">
        <x:v>https://raw.githubusercontent.com/Mar-7th/StarRailRes/dbe8cdfcfb0bf657b9fe1cf92d5537f118ccb487/index_new/cn/character_skill_trees.json</x:v>
      </x:c>
    </x:row>
    <x:row r="1210" ht="38" customHeight="1">
      <x:c r="A1210" s="6" t="str">
        <x:v>1202001_6</x:v>
      </x:c>
      <x:c r="B1210" s="6" t="str">
        <x:v>1202</x:v>
      </x:c>
      <x:c r="C1210" s="6" t="str">
        <x:v>1202001</x:v>
      </x:c>
      <x:c r="D1210" s="6" t="str"/>
      <x:c r="E1210" s="6" t="n">
        <x:v>6</x:v>
      </x:c>
      <x:c r="F1210" s="6" t="n">
        <x:v>6</x:v>
      </x:c>
      <x:c r="G1210" s="6" t="n">
        <x:v>0</x:v>
      </x:c>
      <x:c r="H1210" s="7" t="str"/>
      <x:c r="I1210" s="7" t="str">
        <x:v>[{"id": "2", "num": 128000}, {"id": "110163", "num": 6}, {"id": "113003", "num": 3}]</x:v>
      </x:c>
      <x:c r="J1210" s="6" t="str">
        <x:v>https://raw.githubusercontent.com/Mar-7th/StarRailRes/dbe8cdfcfb0bf657b9fe1cf92d5537f118ccb487/index_new/cn/character_skill_trees.json</x:v>
      </x:c>
    </x:row>
    <x:row r="1211" ht="20" customHeight="1">
      <x:c r="A1211" s="6" t="str">
        <x:v>1202002_1</x:v>
      </x:c>
      <x:c r="B1211" s="6" t="str">
        <x:v>1202</x:v>
      </x:c>
      <x:c r="C1211" s="6" t="str">
        <x:v>1202002</x:v>
      </x:c>
      <x:c r="D1211" s="6" t="str"/>
      <x:c r="E1211" s="6" t="n">
        <x:v>1</x:v>
      </x:c>
      <x:c r="F1211" s="6" t="n">
        <x:v>0</x:v>
      </x:c>
      <x:c r="G1211" s="6" t="n">
        <x:v>0</x:v>
      </x:c>
      <x:c r="H1211" s="7" t="str"/>
      <x:c r="I1211" s="7" t="str">
        <x:v>[]</x:v>
      </x:c>
      <x:c r="J1211" s="6" t="str">
        <x:v>https://raw.githubusercontent.com/Mar-7th/StarRailRes/dbe8cdfcfb0bf657b9fe1cf92d5537f118ccb487/index_new/cn/character_skill_trees.json</x:v>
      </x:c>
    </x:row>
    <x:row r="1212" ht="38" customHeight="1">
      <x:c r="A1212" s="6" t="str">
        <x:v>1202002_2</x:v>
      </x:c>
      <x:c r="B1212" s="6" t="str">
        <x:v>1202</x:v>
      </x:c>
      <x:c r="C1212" s="6" t="str">
        <x:v>1202002</x:v>
      </x:c>
      <x:c r="D1212" s="6" t="str"/>
      <x:c r="E1212" s="6" t="n">
        <x:v>2</x:v>
      </x:c>
      <x:c r="F1212" s="6" t="n">
        <x:v>1</x:v>
      </x:c>
      <x:c r="G1212" s="6" t="n">
        <x:v>0</x:v>
      </x:c>
      <x:c r="H1212" s="7" t="str"/>
      <x:c r="I1212" s="7" t="str">
        <x:v>[{"id": "2", "num": 2000}, {"id": "113001", "num": 2}]</x:v>
      </x:c>
      <x:c r="J1212" s="6" t="str">
        <x:v>https://raw.githubusercontent.com/Mar-7th/StarRailRes/dbe8cdfcfb0bf657b9fe1cf92d5537f118ccb487/index_new/cn/character_skill_trees.json</x:v>
      </x:c>
    </x:row>
    <x:row r="1213" ht="38" customHeight="1">
      <x:c r="A1213" s="6" t="str">
        <x:v>1202002_3</x:v>
      </x:c>
      <x:c r="B1213" s="6" t="str">
        <x:v>1202</x:v>
      </x:c>
      <x:c r="C1213" s="6" t="str">
        <x:v>1202002</x:v>
      </x:c>
      <x:c r="D1213" s="6" t="str"/>
      <x:c r="E1213" s="6" t="n">
        <x:v>3</x:v>
      </x:c>
      <x:c r="F1213" s="6" t="n">
        <x:v>2</x:v>
      </x:c>
      <x:c r="G1213" s="6" t="n">
        <x:v>0</x:v>
      </x:c>
      <x:c r="H1213" s="7" t="str"/>
      <x:c r="I1213" s="7" t="str">
        <x:v>[{"id": "2", "num": 4000}, {"id": "110161", "num": 2}, {"id": "113001", "num": 4}]</x:v>
      </x:c>
      <x:c r="J1213" s="6" t="str">
        <x:v>https://raw.githubusercontent.com/Mar-7th/StarRailRes/dbe8cdfcfb0bf657b9fe1cf92d5537f118ccb487/index_new/cn/character_skill_trees.json</x:v>
      </x:c>
    </x:row>
    <x:row r="1214" ht="38" customHeight="1">
      <x:c r="A1214" s="6" t="str">
        <x:v>1202002_4</x:v>
      </x:c>
      <x:c r="B1214" s="6" t="str">
        <x:v>1202</x:v>
      </x:c>
      <x:c r="C1214" s="6" t="str">
        <x:v>1202002</x:v>
      </x:c>
      <x:c r="D1214" s="6" t="str"/>
      <x:c r="E1214" s="6" t="n">
        <x:v>4</x:v>
      </x:c>
      <x:c r="F1214" s="6" t="n">
        <x:v>3</x:v>
      </x:c>
      <x:c r="G1214" s="6" t="n">
        <x:v>0</x:v>
      </x:c>
      <x:c r="H1214" s="7" t="str"/>
      <x:c r="I1214" s="7" t="str">
        <x:v>[{"id": "2", "num": 8000}, {"id": "110162", "num": 2}, {"id": "113002", "num": 2}]</x:v>
      </x:c>
      <x:c r="J1214" s="6" t="str">
        <x:v>https://raw.githubusercontent.com/Mar-7th/StarRailRes/dbe8cdfcfb0bf657b9fe1cf92d5537f118ccb487/index_new/cn/character_skill_trees.json</x:v>
      </x:c>
    </x:row>
    <x:row r="1215" ht="38" customHeight="1">
      <x:c r="A1215" s="6" t="str">
        <x:v>1202002_5</x:v>
      </x:c>
      <x:c r="B1215" s="6" t="str">
        <x:v>1202</x:v>
      </x:c>
      <x:c r="C1215" s="6" t="str">
        <x:v>1202002</x:v>
      </x:c>
      <x:c r="D1215" s="6" t="str"/>
      <x:c r="E1215" s="6" t="n">
        <x:v>5</x:v>
      </x:c>
      <x:c r="F1215" s="6" t="n">
        <x:v>4</x:v>
      </x:c>
      <x:c r="G1215" s="6" t="n">
        <x:v>0</x:v>
      </x:c>
      <x:c r="H1215" s="7" t="str"/>
      <x:c r="I1215" s="7" t="str">
        <x:v>[{"id": "2", "num": 16000}, {"id": "110162", "num": 4}, {"id": "113002", "num": 3}]</x:v>
      </x:c>
      <x:c r="J1215" s="6" t="str">
        <x:v>https://raw.githubusercontent.com/Mar-7th/StarRailRes/dbe8cdfcfb0bf657b9fe1cf92d5537f118ccb487/index_new/cn/character_skill_trees.json</x:v>
      </x:c>
    </x:row>
    <x:row r="1216" ht="38" customHeight="1">
      <x:c r="A1216" s="6" t="str">
        <x:v>1202002_6</x:v>
      </x:c>
      <x:c r="B1216" s="6" t="str">
        <x:v>1202</x:v>
      </x:c>
      <x:c r="C1216" s="6" t="str">
        <x:v>1202002</x:v>
      </x:c>
      <x:c r="D1216" s="6" t="str"/>
      <x:c r="E1216" s="6" t="n">
        <x:v>6</x:v>
      </x:c>
      <x:c r="F1216" s="6" t="n">
        <x:v>4</x:v>
      </x:c>
      <x:c r="G1216" s="6" t="n">
        <x:v>0</x:v>
      </x:c>
      <x:c r="H1216" s="7" t="str"/>
      <x:c r="I1216" s="7" t="str">
        <x:v>[{"id": "2", "num": 24000}, {"id": "110162", "num": 6}, {"id": "113002", "num": 5}]</x:v>
      </x:c>
      <x:c r="J1216" s="6" t="str">
        <x:v>https://raw.githubusercontent.com/Mar-7th/StarRailRes/dbe8cdfcfb0bf657b9fe1cf92d5537f118ccb487/index_new/cn/character_skill_trees.json</x:v>
      </x:c>
    </x:row>
    <x:row r="1217" ht="38" customHeight="1">
      <x:c r="A1217" s="6" t="str">
        <x:v>1202002_7</x:v>
      </x:c>
      <x:c r="B1217" s="6" t="str">
        <x:v>1202</x:v>
      </x:c>
      <x:c r="C1217" s="6" t="str">
        <x:v>1202002</x:v>
      </x:c>
      <x:c r="D1217" s="6" t="str"/>
      <x:c r="E1217" s="6" t="n">
        <x:v>7</x:v>
      </x:c>
      <x:c r="F1217" s="6" t="n">
        <x:v>5</x:v>
      </x:c>
      <x:c r="G1217" s="6" t="n">
        <x:v>0</x:v>
      </x:c>
      <x:c r="H1217" s="7" t="str"/>
      <x:c r="I1217" s="7" t="str">
        <x:v>[{"id": "2", "num": 36000}, {"id": "110163", "num": 2}, {"id": "113003", "num": 2}]</x:v>
      </x:c>
      <x:c r="J1217" s="6" t="str">
        <x:v>https://raw.githubusercontent.com/Mar-7th/StarRailRes/dbe8cdfcfb0bf657b9fe1cf92d5537f118ccb487/index_new/cn/character_skill_trees.json</x:v>
      </x:c>
    </x:row>
    <x:row r="1218" ht="53" customHeight="1">
      <x:c r="A1218" s="6" t="str">
        <x:v>1202002_8</x:v>
      </x:c>
      <x:c r="B1218" s="6" t="str">
        <x:v>1202</x:v>
      </x:c>
      <x:c r="C1218" s="6" t="str">
        <x:v>1202002</x:v>
      </x:c>
      <x:c r="D1218" s="6" t="str"/>
      <x:c r="E1218" s="6" t="n">
        <x:v>8</x:v>
      </x:c>
      <x:c r="F1218" s="6" t="n">
        <x:v>5</x:v>
      </x:c>
      <x:c r="G1218" s="6" t="n">
        <x:v>0</x:v>
      </x:c>
      <x:c r="H1218" s="7" t="str"/>
      <x:c r="I1218" s="7" t="str">
        <x:v>[{"id": "2", "num": 64000}, {"id": "110163", "num": 4}, {"id": "110501", "num": 1}, {"id": "113003", "num": 3}]</x:v>
      </x:c>
      <x:c r="J1218" s="6" t="str">
        <x:v>https://raw.githubusercontent.com/Mar-7th/StarRailRes/dbe8cdfcfb0bf657b9fe1cf92d5537f118ccb487/index_new/cn/character_skill_trees.json</x:v>
      </x:c>
    </x:row>
    <x:row r="1219" ht="38" customHeight="1">
      <x:c r="A1219" s="6" t="str">
        <x:v>1202002_9</x:v>
      </x:c>
      <x:c r="B1219" s="6" t="str">
        <x:v>1202</x:v>
      </x:c>
      <x:c r="C1219" s="6" t="str">
        <x:v>1202002</x:v>
      </x:c>
      <x:c r="D1219" s="6" t="str"/>
      <x:c r="E1219" s="6" t="n">
        <x:v>9</x:v>
      </x:c>
      <x:c r="F1219" s="6" t="n">
        <x:v>6</x:v>
      </x:c>
      <x:c r="G1219" s="6" t="n">
        <x:v>0</x:v>
      </x:c>
      <x:c r="H1219" s="7" t="str"/>
      <x:c r="I1219" s="7" t="str">
        <x:v>[{"id": "2", "num": 128000}, {"id": "110163", "num": 6}, {"id": "110501", "num": 1}]</x:v>
      </x:c>
      <x:c r="J1219" s="6" t="str">
        <x:v>https://raw.githubusercontent.com/Mar-7th/StarRailRes/dbe8cdfcfb0bf657b9fe1cf92d5537f118ccb487/index_new/cn/character_skill_trees.json</x:v>
      </x:c>
    </x:row>
    <x:row r="1220" ht="53" customHeight="1">
      <x:c r="A1220" s="6" t="str">
        <x:v>1202002_10</x:v>
      </x:c>
      <x:c r="B1220" s="6" t="str">
        <x:v>1202</x:v>
      </x:c>
      <x:c r="C1220" s="6" t="str">
        <x:v>1202002</x:v>
      </x:c>
      <x:c r="D1220" s="6" t="str"/>
      <x:c r="E1220" s="6" t="n">
        <x:v>10</x:v>
      </x:c>
      <x:c r="F1220" s="6" t="n">
        <x:v>6</x:v>
      </x:c>
      <x:c r="G1220" s="6" t="n">
        <x:v>0</x:v>
      </x:c>
      <x:c r="H1220" s="7" t="str"/>
      <x:c r="I1220" s="7" t="str">
        <x:v>[{"id": "2", "num": 240000}, {"id": "110163", "num": 11}, {"id": "241", "num": 1}, {"id": "110501", "num": 1}]</x:v>
      </x:c>
      <x:c r="J1220" s="6" t="str">
        <x:v>https://raw.githubusercontent.com/Mar-7th/StarRailRes/dbe8cdfcfb0bf657b9fe1cf92d5537f118ccb487/index_new/cn/character_skill_trees.json</x:v>
      </x:c>
    </x:row>
    <x:row r="1221" ht="20" customHeight="1">
      <x:c r="A1221" s="6" t="str">
        <x:v>1202003_1</x:v>
      </x:c>
      <x:c r="B1221" s="6" t="str">
        <x:v>1202</x:v>
      </x:c>
      <x:c r="C1221" s="6" t="str">
        <x:v>1202003</x:v>
      </x:c>
      <x:c r="D1221" s="6" t="str"/>
      <x:c r="E1221" s="6" t="n">
        <x:v>1</x:v>
      </x:c>
      <x:c r="F1221" s="6" t="n">
        <x:v>0</x:v>
      </x:c>
      <x:c r="G1221" s="6" t="n">
        <x:v>0</x:v>
      </x:c>
      <x:c r="H1221" s="7" t="str"/>
      <x:c r="I1221" s="7" t="str">
        <x:v>[]</x:v>
      </x:c>
      <x:c r="J1221" s="6" t="str">
        <x:v>https://raw.githubusercontent.com/Mar-7th/StarRailRes/dbe8cdfcfb0bf657b9fe1cf92d5537f118ccb487/index_new/cn/character_skill_trees.json</x:v>
      </x:c>
    </x:row>
    <x:row r="1222" ht="38" customHeight="1">
      <x:c r="A1222" s="6" t="str">
        <x:v>1202003_2</x:v>
      </x:c>
      <x:c r="B1222" s="6" t="str">
        <x:v>1202</x:v>
      </x:c>
      <x:c r="C1222" s="6" t="str">
        <x:v>1202003</x:v>
      </x:c>
      <x:c r="D1222" s="6" t="str"/>
      <x:c r="E1222" s="6" t="n">
        <x:v>2</x:v>
      </x:c>
      <x:c r="F1222" s="6" t="n">
        <x:v>1</x:v>
      </x:c>
      <x:c r="G1222" s="6" t="n">
        <x:v>0</x:v>
      </x:c>
      <x:c r="H1222" s="7" t="str"/>
      <x:c r="I1222" s="7" t="str">
        <x:v>[{"id": "2", "num": 2000}, {"id": "113001", "num": 2}]</x:v>
      </x:c>
      <x:c r="J1222" s="6" t="str">
        <x:v>https://raw.githubusercontent.com/Mar-7th/StarRailRes/dbe8cdfcfb0bf657b9fe1cf92d5537f118ccb487/index_new/cn/character_skill_trees.json</x:v>
      </x:c>
    </x:row>
    <x:row r="1223" ht="38" customHeight="1">
      <x:c r="A1223" s="6" t="str">
        <x:v>1202003_3</x:v>
      </x:c>
      <x:c r="B1223" s="6" t="str">
        <x:v>1202</x:v>
      </x:c>
      <x:c r="C1223" s="6" t="str">
        <x:v>1202003</x:v>
      </x:c>
      <x:c r="D1223" s="6" t="str"/>
      <x:c r="E1223" s="6" t="n">
        <x:v>3</x:v>
      </x:c>
      <x:c r="F1223" s="6" t="n">
        <x:v>2</x:v>
      </x:c>
      <x:c r="G1223" s="6" t="n">
        <x:v>0</x:v>
      </x:c>
      <x:c r="H1223" s="7" t="str"/>
      <x:c r="I1223" s="7" t="str">
        <x:v>[{"id": "2", "num": 4000}, {"id": "110161", "num": 2}, {"id": "113001", "num": 4}]</x:v>
      </x:c>
      <x:c r="J1223" s="6" t="str">
        <x:v>https://raw.githubusercontent.com/Mar-7th/StarRailRes/dbe8cdfcfb0bf657b9fe1cf92d5537f118ccb487/index_new/cn/character_skill_trees.json</x:v>
      </x:c>
    </x:row>
    <x:row r="1224" ht="38" customHeight="1">
      <x:c r="A1224" s="6" t="str">
        <x:v>1202003_4</x:v>
      </x:c>
      <x:c r="B1224" s="6" t="str">
        <x:v>1202</x:v>
      </x:c>
      <x:c r="C1224" s="6" t="str">
        <x:v>1202003</x:v>
      </x:c>
      <x:c r="D1224" s="6" t="str"/>
      <x:c r="E1224" s="6" t="n">
        <x:v>4</x:v>
      </x:c>
      <x:c r="F1224" s="6" t="n">
        <x:v>3</x:v>
      </x:c>
      <x:c r="G1224" s="6" t="n">
        <x:v>0</x:v>
      </x:c>
      <x:c r="H1224" s="7" t="str"/>
      <x:c r="I1224" s="7" t="str">
        <x:v>[{"id": "2", "num": 8000}, {"id": "110162", "num": 2}, {"id": "113002", "num": 2}]</x:v>
      </x:c>
      <x:c r="J1224" s="6" t="str">
        <x:v>https://raw.githubusercontent.com/Mar-7th/StarRailRes/dbe8cdfcfb0bf657b9fe1cf92d5537f118ccb487/index_new/cn/character_skill_trees.json</x:v>
      </x:c>
    </x:row>
    <x:row r="1225" ht="38" customHeight="1">
      <x:c r="A1225" s="6" t="str">
        <x:v>1202003_5</x:v>
      </x:c>
      <x:c r="B1225" s="6" t="str">
        <x:v>1202</x:v>
      </x:c>
      <x:c r="C1225" s="6" t="str">
        <x:v>1202003</x:v>
      </x:c>
      <x:c r="D1225" s="6" t="str"/>
      <x:c r="E1225" s="6" t="n">
        <x:v>5</x:v>
      </x:c>
      <x:c r="F1225" s="6" t="n">
        <x:v>4</x:v>
      </x:c>
      <x:c r="G1225" s="6" t="n">
        <x:v>0</x:v>
      </x:c>
      <x:c r="H1225" s="7" t="str"/>
      <x:c r="I1225" s="7" t="str">
        <x:v>[{"id": "2", "num": 16000}, {"id": "110162", "num": 4}, {"id": "113002", "num": 3}]</x:v>
      </x:c>
      <x:c r="J1225" s="6" t="str">
        <x:v>https://raw.githubusercontent.com/Mar-7th/StarRailRes/dbe8cdfcfb0bf657b9fe1cf92d5537f118ccb487/index_new/cn/character_skill_trees.json</x:v>
      </x:c>
    </x:row>
    <x:row r="1226" ht="38" customHeight="1">
      <x:c r="A1226" s="6" t="str">
        <x:v>1202003_6</x:v>
      </x:c>
      <x:c r="B1226" s="6" t="str">
        <x:v>1202</x:v>
      </x:c>
      <x:c r="C1226" s="6" t="str">
        <x:v>1202003</x:v>
      </x:c>
      <x:c r="D1226" s="6" t="str"/>
      <x:c r="E1226" s="6" t="n">
        <x:v>6</x:v>
      </x:c>
      <x:c r="F1226" s="6" t="n">
        <x:v>4</x:v>
      </x:c>
      <x:c r="G1226" s="6" t="n">
        <x:v>0</x:v>
      </x:c>
      <x:c r="H1226" s="7" t="str"/>
      <x:c r="I1226" s="7" t="str">
        <x:v>[{"id": "2", "num": 24000}, {"id": "110162", "num": 6}, {"id": "113002", "num": 5}]</x:v>
      </x:c>
      <x:c r="J1226" s="6" t="str">
        <x:v>https://raw.githubusercontent.com/Mar-7th/StarRailRes/dbe8cdfcfb0bf657b9fe1cf92d5537f118ccb487/index_new/cn/character_skill_trees.json</x:v>
      </x:c>
    </x:row>
    <x:row r="1227" ht="38" customHeight="1">
      <x:c r="A1227" s="6" t="str">
        <x:v>1202003_7</x:v>
      </x:c>
      <x:c r="B1227" s="6" t="str">
        <x:v>1202</x:v>
      </x:c>
      <x:c r="C1227" s="6" t="str">
        <x:v>1202003</x:v>
      </x:c>
      <x:c r="D1227" s="6" t="str"/>
      <x:c r="E1227" s="6" t="n">
        <x:v>7</x:v>
      </x:c>
      <x:c r="F1227" s="6" t="n">
        <x:v>5</x:v>
      </x:c>
      <x:c r="G1227" s="6" t="n">
        <x:v>0</x:v>
      </x:c>
      <x:c r="H1227" s="7" t="str"/>
      <x:c r="I1227" s="7" t="str">
        <x:v>[{"id": "2", "num": 36000}, {"id": "110163", "num": 2}, {"id": "113003", "num": 2}]</x:v>
      </x:c>
      <x:c r="J1227" s="6" t="str">
        <x:v>https://raw.githubusercontent.com/Mar-7th/StarRailRes/dbe8cdfcfb0bf657b9fe1cf92d5537f118ccb487/index_new/cn/character_skill_trees.json</x:v>
      </x:c>
    </x:row>
    <x:row r="1228" ht="53" customHeight="1">
      <x:c r="A1228" s="6" t="str">
        <x:v>1202003_8</x:v>
      </x:c>
      <x:c r="B1228" s="6" t="str">
        <x:v>1202</x:v>
      </x:c>
      <x:c r="C1228" s="6" t="str">
        <x:v>1202003</x:v>
      </x:c>
      <x:c r="D1228" s="6" t="str"/>
      <x:c r="E1228" s="6" t="n">
        <x:v>8</x:v>
      </x:c>
      <x:c r="F1228" s="6" t="n">
        <x:v>5</x:v>
      </x:c>
      <x:c r="G1228" s="6" t="n">
        <x:v>0</x:v>
      </x:c>
      <x:c r="H1228" s="7" t="str"/>
      <x:c r="I1228" s="7" t="str">
        <x:v>[{"id": "2", "num": 64000}, {"id": "110163", "num": 4}, {"id": "110501", "num": 1}, {"id": "113003", "num": 3}]</x:v>
      </x:c>
      <x:c r="J1228" s="6" t="str">
        <x:v>https://raw.githubusercontent.com/Mar-7th/StarRailRes/dbe8cdfcfb0bf657b9fe1cf92d5537f118ccb487/index_new/cn/character_skill_trees.json</x:v>
      </x:c>
    </x:row>
    <x:row r="1229" ht="38" customHeight="1">
      <x:c r="A1229" s="6" t="str">
        <x:v>1202003_9</x:v>
      </x:c>
      <x:c r="B1229" s="6" t="str">
        <x:v>1202</x:v>
      </x:c>
      <x:c r="C1229" s="6" t="str">
        <x:v>1202003</x:v>
      </x:c>
      <x:c r="D1229" s="6" t="str"/>
      <x:c r="E1229" s="6" t="n">
        <x:v>9</x:v>
      </x:c>
      <x:c r="F1229" s="6" t="n">
        <x:v>6</x:v>
      </x:c>
      <x:c r="G1229" s="6" t="n">
        <x:v>0</x:v>
      </x:c>
      <x:c r="H1229" s="7" t="str"/>
      <x:c r="I1229" s="7" t="str">
        <x:v>[{"id": "2", "num": 128000}, {"id": "110163", "num": 6}, {"id": "110501", "num": 1}]</x:v>
      </x:c>
      <x:c r="J1229" s="6" t="str">
        <x:v>https://raw.githubusercontent.com/Mar-7th/StarRailRes/dbe8cdfcfb0bf657b9fe1cf92d5537f118ccb487/index_new/cn/character_skill_trees.json</x:v>
      </x:c>
    </x:row>
    <x:row r="1230" ht="53" customHeight="1">
      <x:c r="A1230" s="6" t="str">
        <x:v>1202003_10</x:v>
      </x:c>
      <x:c r="B1230" s="6" t="str">
        <x:v>1202</x:v>
      </x:c>
      <x:c r="C1230" s="6" t="str">
        <x:v>1202003</x:v>
      </x:c>
      <x:c r="D1230" s="6" t="str"/>
      <x:c r="E1230" s="6" t="n">
        <x:v>10</x:v>
      </x:c>
      <x:c r="F1230" s="6" t="n">
        <x:v>6</x:v>
      </x:c>
      <x:c r="G1230" s="6" t="n">
        <x:v>0</x:v>
      </x:c>
      <x:c r="H1230" s="7" t="str"/>
      <x:c r="I1230" s="7" t="str">
        <x:v>[{"id": "2", "num": 240000}, {"id": "110163", "num": 11}, {"id": "241", "num": 1}, {"id": "110501", "num": 1}]</x:v>
      </x:c>
      <x:c r="J1230" s="6" t="str">
        <x:v>https://raw.githubusercontent.com/Mar-7th/StarRailRes/dbe8cdfcfb0bf657b9fe1cf92d5537f118ccb487/index_new/cn/character_skill_trees.json</x:v>
      </x:c>
    </x:row>
    <x:row r="1231" ht="20" customHeight="1">
      <x:c r="A1231" s="6" t="str">
        <x:v>1202004_1</x:v>
      </x:c>
      <x:c r="B1231" s="6" t="str">
        <x:v>1202</x:v>
      </x:c>
      <x:c r="C1231" s="6" t="str">
        <x:v>1202004</x:v>
      </x:c>
      <x:c r="D1231" s="6" t="str"/>
      <x:c r="E1231" s="6" t="n">
        <x:v>1</x:v>
      </x:c>
      <x:c r="F1231" s="6" t="n">
        <x:v>0</x:v>
      </x:c>
      <x:c r="G1231" s="6" t="n">
        <x:v>0</x:v>
      </x:c>
      <x:c r="H1231" s="7" t="str"/>
      <x:c r="I1231" s="7" t="str">
        <x:v>[]</x:v>
      </x:c>
      <x:c r="J1231" s="6" t="str">
        <x:v>https://raw.githubusercontent.com/Mar-7th/StarRailRes/dbe8cdfcfb0bf657b9fe1cf92d5537f118ccb487/index_new/cn/character_skill_trees.json</x:v>
      </x:c>
    </x:row>
    <x:row r="1232" ht="38" customHeight="1">
      <x:c r="A1232" s="6" t="str">
        <x:v>1202004_2</x:v>
      </x:c>
      <x:c r="B1232" s="6" t="str">
        <x:v>1202</x:v>
      </x:c>
      <x:c r="C1232" s="6" t="str">
        <x:v>1202004</x:v>
      </x:c>
      <x:c r="D1232" s="6" t="str"/>
      <x:c r="E1232" s="6" t="n">
        <x:v>2</x:v>
      </x:c>
      <x:c r="F1232" s="6" t="n">
        <x:v>1</x:v>
      </x:c>
      <x:c r="G1232" s="6" t="n">
        <x:v>0</x:v>
      </x:c>
      <x:c r="H1232" s="7" t="str"/>
      <x:c r="I1232" s="7" t="str">
        <x:v>[{"id": "2", "num": 2000}, {"id": "113001", "num": 2}]</x:v>
      </x:c>
      <x:c r="J1232" s="6" t="str">
        <x:v>https://raw.githubusercontent.com/Mar-7th/StarRailRes/dbe8cdfcfb0bf657b9fe1cf92d5537f118ccb487/index_new/cn/character_skill_trees.json</x:v>
      </x:c>
    </x:row>
    <x:row r="1233" ht="38" customHeight="1">
      <x:c r="A1233" s="6" t="str">
        <x:v>1202004_3</x:v>
      </x:c>
      <x:c r="B1233" s="6" t="str">
        <x:v>1202</x:v>
      </x:c>
      <x:c r="C1233" s="6" t="str">
        <x:v>1202004</x:v>
      </x:c>
      <x:c r="D1233" s="6" t="str"/>
      <x:c r="E1233" s="6" t="n">
        <x:v>3</x:v>
      </x:c>
      <x:c r="F1233" s="6" t="n">
        <x:v>2</x:v>
      </x:c>
      <x:c r="G1233" s="6" t="n">
        <x:v>0</x:v>
      </x:c>
      <x:c r="H1233" s="7" t="str"/>
      <x:c r="I1233" s="7" t="str">
        <x:v>[{"id": "2", "num": 4000}, {"id": "110161", "num": 2}, {"id": "113001", "num": 4}]</x:v>
      </x:c>
      <x:c r="J1233" s="6" t="str">
        <x:v>https://raw.githubusercontent.com/Mar-7th/StarRailRes/dbe8cdfcfb0bf657b9fe1cf92d5537f118ccb487/index_new/cn/character_skill_trees.json</x:v>
      </x:c>
    </x:row>
    <x:row r="1234" ht="38" customHeight="1">
      <x:c r="A1234" s="6" t="str">
        <x:v>1202004_4</x:v>
      </x:c>
      <x:c r="B1234" s="6" t="str">
        <x:v>1202</x:v>
      </x:c>
      <x:c r="C1234" s="6" t="str">
        <x:v>1202004</x:v>
      </x:c>
      <x:c r="D1234" s="6" t="str"/>
      <x:c r="E1234" s="6" t="n">
        <x:v>4</x:v>
      </x:c>
      <x:c r="F1234" s="6" t="n">
        <x:v>3</x:v>
      </x:c>
      <x:c r="G1234" s="6" t="n">
        <x:v>0</x:v>
      </x:c>
      <x:c r="H1234" s="7" t="str"/>
      <x:c r="I1234" s="7" t="str">
        <x:v>[{"id": "2", "num": 8000}, {"id": "110162", "num": 2}, {"id": "113002", "num": 2}]</x:v>
      </x:c>
      <x:c r="J1234" s="6" t="str">
        <x:v>https://raw.githubusercontent.com/Mar-7th/StarRailRes/dbe8cdfcfb0bf657b9fe1cf92d5537f118ccb487/index_new/cn/character_skill_trees.json</x:v>
      </x:c>
    </x:row>
    <x:row r="1235" ht="38" customHeight="1">
      <x:c r="A1235" s="6" t="str">
        <x:v>1202004_5</x:v>
      </x:c>
      <x:c r="B1235" s="6" t="str">
        <x:v>1202</x:v>
      </x:c>
      <x:c r="C1235" s="6" t="str">
        <x:v>1202004</x:v>
      </x:c>
      <x:c r="D1235" s="6" t="str"/>
      <x:c r="E1235" s="6" t="n">
        <x:v>5</x:v>
      </x:c>
      <x:c r="F1235" s="6" t="n">
        <x:v>4</x:v>
      </x:c>
      <x:c r="G1235" s="6" t="n">
        <x:v>0</x:v>
      </x:c>
      <x:c r="H1235" s="7" t="str"/>
      <x:c r="I1235" s="7" t="str">
        <x:v>[{"id": "2", "num": 16000}, {"id": "110162", "num": 4}, {"id": "113002", "num": 3}]</x:v>
      </x:c>
      <x:c r="J1235" s="6" t="str">
        <x:v>https://raw.githubusercontent.com/Mar-7th/StarRailRes/dbe8cdfcfb0bf657b9fe1cf92d5537f118ccb487/index_new/cn/character_skill_trees.json</x:v>
      </x:c>
    </x:row>
    <x:row r="1236" ht="38" customHeight="1">
      <x:c r="A1236" s="6" t="str">
        <x:v>1202004_6</x:v>
      </x:c>
      <x:c r="B1236" s="6" t="str">
        <x:v>1202</x:v>
      </x:c>
      <x:c r="C1236" s="6" t="str">
        <x:v>1202004</x:v>
      </x:c>
      <x:c r="D1236" s="6" t="str"/>
      <x:c r="E1236" s="6" t="n">
        <x:v>6</x:v>
      </x:c>
      <x:c r="F1236" s="6" t="n">
        <x:v>4</x:v>
      </x:c>
      <x:c r="G1236" s="6" t="n">
        <x:v>0</x:v>
      </x:c>
      <x:c r="H1236" s="7" t="str"/>
      <x:c r="I1236" s="7" t="str">
        <x:v>[{"id": "2", "num": 24000}, {"id": "110162", "num": 6}, {"id": "113002", "num": 5}]</x:v>
      </x:c>
      <x:c r="J1236" s="6" t="str">
        <x:v>https://raw.githubusercontent.com/Mar-7th/StarRailRes/dbe8cdfcfb0bf657b9fe1cf92d5537f118ccb487/index_new/cn/character_skill_trees.json</x:v>
      </x:c>
    </x:row>
    <x:row r="1237" ht="38" customHeight="1">
      <x:c r="A1237" s="6" t="str">
        <x:v>1202004_7</x:v>
      </x:c>
      <x:c r="B1237" s="6" t="str">
        <x:v>1202</x:v>
      </x:c>
      <x:c r="C1237" s="6" t="str">
        <x:v>1202004</x:v>
      </x:c>
      <x:c r="D1237" s="6" t="str"/>
      <x:c r="E1237" s="6" t="n">
        <x:v>7</x:v>
      </x:c>
      <x:c r="F1237" s="6" t="n">
        <x:v>5</x:v>
      </x:c>
      <x:c r="G1237" s="6" t="n">
        <x:v>0</x:v>
      </x:c>
      <x:c r="H1237" s="7" t="str"/>
      <x:c r="I1237" s="7" t="str">
        <x:v>[{"id": "2", "num": 36000}, {"id": "110163", "num": 2}, {"id": "113003", "num": 2}]</x:v>
      </x:c>
      <x:c r="J1237" s="6" t="str">
        <x:v>https://raw.githubusercontent.com/Mar-7th/StarRailRes/dbe8cdfcfb0bf657b9fe1cf92d5537f118ccb487/index_new/cn/character_skill_trees.json</x:v>
      </x:c>
    </x:row>
    <x:row r="1238" ht="53" customHeight="1">
      <x:c r="A1238" s="6" t="str">
        <x:v>1202004_8</x:v>
      </x:c>
      <x:c r="B1238" s="6" t="str">
        <x:v>1202</x:v>
      </x:c>
      <x:c r="C1238" s="6" t="str">
        <x:v>1202004</x:v>
      </x:c>
      <x:c r="D1238" s="6" t="str"/>
      <x:c r="E1238" s="6" t="n">
        <x:v>8</x:v>
      </x:c>
      <x:c r="F1238" s="6" t="n">
        <x:v>5</x:v>
      </x:c>
      <x:c r="G1238" s="6" t="n">
        <x:v>0</x:v>
      </x:c>
      <x:c r="H1238" s="7" t="str"/>
      <x:c r="I1238" s="7" t="str">
        <x:v>[{"id": "2", "num": 64000}, {"id": "110163", "num": 4}, {"id": "110501", "num": 1}, {"id": "113003", "num": 3}]</x:v>
      </x:c>
      <x:c r="J1238" s="6" t="str">
        <x:v>https://raw.githubusercontent.com/Mar-7th/StarRailRes/dbe8cdfcfb0bf657b9fe1cf92d5537f118ccb487/index_new/cn/character_skill_trees.json</x:v>
      </x:c>
    </x:row>
    <x:row r="1239" ht="38" customHeight="1">
      <x:c r="A1239" s="6" t="str">
        <x:v>1202004_9</x:v>
      </x:c>
      <x:c r="B1239" s="6" t="str">
        <x:v>1202</x:v>
      </x:c>
      <x:c r="C1239" s="6" t="str">
        <x:v>1202004</x:v>
      </x:c>
      <x:c r="D1239" s="6" t="str"/>
      <x:c r="E1239" s="6" t="n">
        <x:v>9</x:v>
      </x:c>
      <x:c r="F1239" s="6" t="n">
        <x:v>6</x:v>
      </x:c>
      <x:c r="G1239" s="6" t="n">
        <x:v>0</x:v>
      </x:c>
      <x:c r="H1239" s="7" t="str"/>
      <x:c r="I1239" s="7" t="str">
        <x:v>[{"id": "2", "num": 128000}, {"id": "110163", "num": 6}, {"id": "110501", "num": 1}]</x:v>
      </x:c>
      <x:c r="J1239" s="6" t="str">
        <x:v>https://raw.githubusercontent.com/Mar-7th/StarRailRes/dbe8cdfcfb0bf657b9fe1cf92d5537f118ccb487/index_new/cn/character_skill_trees.json</x:v>
      </x:c>
    </x:row>
    <x:row r="1240" ht="53" customHeight="1">
      <x:c r="A1240" s="6" t="str">
        <x:v>1202004_10</x:v>
      </x:c>
      <x:c r="B1240" s="6" t="str">
        <x:v>1202</x:v>
      </x:c>
      <x:c r="C1240" s="6" t="str">
        <x:v>1202004</x:v>
      </x:c>
      <x:c r="D1240" s="6" t="str"/>
      <x:c r="E1240" s="6" t="n">
        <x:v>10</x:v>
      </x:c>
      <x:c r="F1240" s="6" t="n">
        <x:v>6</x:v>
      </x:c>
      <x:c r="G1240" s="6" t="n">
        <x:v>0</x:v>
      </x:c>
      <x:c r="H1240" s="7" t="str"/>
      <x:c r="I1240" s="7" t="str">
        <x:v>[{"id": "2", "num": 240000}, {"id": "110163", "num": 11}, {"id": "241", "num": 1}, {"id": "110501", "num": 1}]</x:v>
      </x:c>
      <x:c r="J1240" s="6" t="str">
        <x:v>https://raw.githubusercontent.com/Mar-7th/StarRailRes/dbe8cdfcfb0bf657b9fe1cf92d5537f118ccb487/index_new/cn/character_skill_trees.json</x:v>
      </x:c>
    </x:row>
    <x:row r="1241" ht="20" customHeight="1">
      <x:c r="A1241" s="6" t="str">
        <x:v>1202007_1</x:v>
      </x:c>
      <x:c r="B1241" s="6" t="str">
        <x:v>1202</x:v>
      </x:c>
      <x:c r="C1241" s="6" t="str">
        <x:v>1202007</x:v>
      </x:c>
      <x:c r="D1241" s="6" t="str"/>
      <x:c r="E1241" s="6" t="n">
        <x:v>1</x:v>
      </x:c>
      <x:c r="F1241" s="6" t="n">
        <x:v>0</x:v>
      </x:c>
      <x:c r="G1241" s="6" t="n">
        <x:v>0</x:v>
      </x:c>
      <x:c r="H1241" s="7" t="str"/>
      <x:c r="I1241" s="7" t="str">
        <x:v>[]</x:v>
      </x:c>
      <x:c r="J1241" s="6" t="str">
        <x:v>https://raw.githubusercontent.com/Mar-7th/StarRailRes/dbe8cdfcfb0bf657b9fe1cf92d5537f118ccb487/index_new/cn/character_skill_trees.json</x:v>
      </x:c>
    </x:row>
    <x:row r="1242" ht="38" customHeight="1">
      <x:c r="A1242" s="6" t="str">
        <x:v>1202101_1</x:v>
      </x:c>
      <x:c r="B1242" s="6" t="str">
        <x:v>1202</x:v>
      </x:c>
      <x:c r="C1242" s="6" t="str">
        <x:v>1202101</x:v>
      </x:c>
      <x:c r="D1242" s="6" t="str">
        <x:v>驻晴</x:v>
      </x:c>
      <x:c r="E1242" s="6" t="n">
        <x:v>1</x:v>
      </x:c>
      <x:c r="F1242" s="6" t="n">
        <x:v>2</x:v>
      </x:c>
      <x:c r="G1242" s="6" t="n">
        <x:v>0</x:v>
      </x:c>
      <x:c r="H1242" s="7" t="str">
        <x:v>施放战技时，停云自身速度提高#1[i]%，持续1回合。</x:v>
      </x:c>
      <x:c r="I1242" s="7" t="str">
        <x:v>[{"id": "2", "num": 4000}, {"id": "110161", "num": 2}, {"id": "110501", "num": 1}]</x:v>
      </x:c>
      <x:c r="J1242" s="6" t="str">
        <x:v>https://raw.githubusercontent.com/Mar-7th/StarRailRes/dbe8cdfcfb0bf657b9fe1cf92d5537f118ccb487/index_new/cn/character_skill_trees.json</x:v>
      </x:c>
    </x:row>
    <x:row r="1243" ht="53" customHeight="1">
      <x:c r="A1243" s="6" t="str">
        <x:v>1202102_1</x:v>
      </x:c>
      <x:c r="B1243" s="6" t="str">
        <x:v>1202</x:v>
      </x:c>
      <x:c r="C1243" s="6" t="str">
        <x:v>1202102</x:v>
      </x:c>
      <x:c r="D1243" s="6" t="str">
        <x:v>止厄</x:v>
      </x:c>
      <x:c r="E1243" s="6" t="n">
        <x:v>1</x:v>
      </x:c>
      <x:c r="F1243" s="6" t="n">
        <x:v>4</x:v>
      </x:c>
      <x:c r="G1243" s="6" t="n">
        <x:v>0</x:v>
      </x:c>
      <x:c r="H1243" s="7" t="str">
        <x:v>普攻造成的伤害提高#1[i]%。</x:v>
      </x:c>
      <x:c r="I1243" s="7" t="str">
        <x:v>[{"id": "2", "num": 16000}, {"id": "110162", "num": 4}, {"id": "241", "num": 1}, {"id": "110501", "num": 1}]</x:v>
      </x:c>
      <x:c r="J1243" s="6" t="str">
        <x:v>https://raw.githubusercontent.com/Mar-7th/StarRailRes/dbe8cdfcfb0bf657b9fe1cf92d5537f118ccb487/index_new/cn/character_skill_trees.json</x:v>
      </x:c>
    </x:row>
    <x:row r="1244" ht="53" customHeight="1">
      <x:c r="A1244" s="6" t="str">
        <x:v>1202103_1</x:v>
      </x:c>
      <x:c r="B1244" s="6" t="str">
        <x:v>1202</x:v>
      </x:c>
      <x:c r="C1244" s="6" t="str">
        <x:v>1202103</x:v>
      </x:c>
      <x:c r="D1244" s="6" t="str">
        <x:v>亨通</x:v>
      </x:c>
      <x:c r="E1244" s="6" t="n">
        <x:v>1</x:v>
      </x:c>
      <x:c r="F1244" s="6" t="n">
        <x:v>6</x:v>
      </x:c>
      <x:c r="G1244" s="6" t="n">
        <x:v>0</x:v>
      </x:c>
      <x:c r="H1244" s="7" t="str">
        <x:v>停云的回合开始时，自身立即恢复#1[i]点能量。</x:v>
      </x:c>
      <x:c r="I1244" s="7" t="str">
        <x:v>[{"id": "2", "num": 128000}, {"id": "110163", "num": 6}, {"id": "241", "num": 1}, {"id": "110501", "num": 1}]</x:v>
      </x:c>
      <x:c r="J1244" s="6" t="str">
        <x:v>https://raw.githubusercontent.com/Mar-7th/StarRailRes/dbe8cdfcfb0bf657b9fe1cf92d5537f118ccb487/index_new/cn/character_skill_trees.json</x:v>
      </x:c>
    </x:row>
    <x:row r="1245" ht="38" customHeight="1">
      <x:c r="A1245" s="6" t="str">
        <x:v>1202201_1</x:v>
      </x:c>
      <x:c r="B1245" s="6" t="str">
        <x:v>1202</x:v>
      </x:c>
      <x:c r="C1245" s="6" t="str">
        <x:v>1202201</x:v>
      </x:c>
      <x:c r="D1245" s="6" t="str">
        <x:v>攻击强化</x:v>
      </x:c>
      <x:c r="E1245" s="6" t="n">
        <x:v>1</x:v>
      </x:c>
      <x:c r="F1245" s="6" t="n">
        <x:v>0</x:v>
      </x:c>
      <x:c r="G1245" s="6" t="n">
        <x:v>1</x:v>
      </x:c>
      <x:c r="H1245" s="7" t="str"/>
      <x:c r="I1245" s="7" t="str">
        <x:v>[{"id": "2", "num": 2000}, {"id": "113001", "num": 2}]</x:v>
      </x:c>
      <x:c r="J1245" s="6" t="str">
        <x:v>https://raw.githubusercontent.com/Mar-7th/StarRailRes/dbe8cdfcfb0bf657b9fe1cf92d5537f118ccb487/index_new/cn/character_skill_trees.json</x:v>
      </x:c>
    </x:row>
    <x:row r="1246" ht="38" customHeight="1">
      <x:c r="A1246" s="6" t="str">
        <x:v>1202202_1</x:v>
      </x:c>
      <x:c r="B1246" s="6" t="str">
        <x:v>1202</x:v>
      </x:c>
      <x:c r="C1246" s="6" t="str">
        <x:v>1202202</x:v>
      </x:c>
      <x:c r="D1246" s="6" t="str">
        <x:v>防御强化</x:v>
      </x:c>
      <x:c r="E1246" s="6" t="n">
        <x:v>1</x:v>
      </x:c>
      <x:c r="F1246" s="6" t="n">
        <x:v>2</x:v>
      </x:c>
      <x:c r="G1246" s="6" t="n">
        <x:v>0</x:v>
      </x:c>
      <x:c r="H1246" s="7" t="str"/>
      <x:c r="I1246" s="7" t="str">
        <x:v>[{"id": "2", "num": 4000}, {"id": "110161", "num": 2}, {"id": "113001", "num": 4}]</x:v>
      </x:c>
      <x:c r="J1246" s="6" t="str">
        <x:v>https://raw.githubusercontent.com/Mar-7th/StarRailRes/dbe8cdfcfb0bf657b9fe1cf92d5537f118ccb487/index_new/cn/character_skill_trees.json</x:v>
      </x:c>
    </x:row>
    <x:row r="1247" ht="38" customHeight="1">
      <x:c r="A1247" s="6" t="str">
        <x:v>1202203_1</x:v>
      </x:c>
      <x:c r="B1247" s="6" t="str">
        <x:v>1202</x:v>
      </x:c>
      <x:c r="C1247" s="6" t="str">
        <x:v>1202203</x:v>
      </x:c>
      <x:c r="D1247" s="6" t="str">
        <x:v>攻击强化</x:v>
      </x:c>
      <x:c r="E1247" s="6" t="n">
        <x:v>1</x:v>
      </x:c>
      <x:c r="F1247" s="6" t="n">
        <x:v>3</x:v>
      </x:c>
      <x:c r="G1247" s="6" t="n">
        <x:v>0</x:v>
      </x:c>
      <x:c r="H1247" s="7" t="str"/>
      <x:c r="I1247" s="7" t="str">
        <x:v>[{"id": "2", "num": 8000}, {"id": "110162", "num": 2}, {"id": "113002", "num": 2}]</x:v>
      </x:c>
      <x:c r="J1247" s="6" t="str">
        <x:v>https://raw.githubusercontent.com/Mar-7th/StarRailRes/dbe8cdfcfb0bf657b9fe1cf92d5537f118ccb487/index_new/cn/character_skill_trees.json</x:v>
      </x:c>
    </x:row>
    <x:row r="1248" ht="38" customHeight="1">
      <x:c r="A1248" s="6" t="str">
        <x:v>1202204_1</x:v>
      </x:c>
      <x:c r="B1248" s="6" t="str">
        <x:v>1202</x:v>
      </x:c>
      <x:c r="C1248" s="6" t="str">
        <x:v>1202204</x:v>
      </x:c>
      <x:c r="D1248" s="6" t="str">
        <x:v>伤害强化•雷</x:v>
      </x:c>
      <x:c r="E1248" s="6" t="n">
        <x:v>1</x:v>
      </x:c>
      <x:c r="F1248" s="6" t="n">
        <x:v>3</x:v>
      </x:c>
      <x:c r="G1248" s="6" t="n">
        <x:v>0</x:v>
      </x:c>
      <x:c r="H1248" s="7" t="str"/>
      <x:c r="I1248" s="7" t="str">
        <x:v>[{"id": "2", "num": 8000}, {"id": "110162", "num": 2}, {"id": "113002", "num": 2}]</x:v>
      </x:c>
      <x:c r="J1248" s="6" t="str">
        <x:v>https://raw.githubusercontent.com/Mar-7th/StarRailRes/dbe8cdfcfb0bf657b9fe1cf92d5537f118ccb487/index_new/cn/character_skill_trees.json</x:v>
      </x:c>
    </x:row>
    <x:row r="1249" ht="38" customHeight="1">
      <x:c r="A1249" s="6" t="str">
        <x:v>1202205_1</x:v>
      </x:c>
      <x:c r="B1249" s="6" t="str">
        <x:v>1202</x:v>
      </x:c>
      <x:c r="C1249" s="6" t="str">
        <x:v>1202205</x:v>
      </x:c>
      <x:c r="D1249" s="6" t="str">
        <x:v>攻击强化</x:v>
      </x:c>
      <x:c r="E1249" s="6" t="n">
        <x:v>1</x:v>
      </x:c>
      <x:c r="F1249" s="6" t="n">
        <x:v>4</x:v>
      </x:c>
      <x:c r="G1249" s="6" t="n">
        <x:v>0</x:v>
      </x:c>
      <x:c r="H1249" s="7" t="str"/>
      <x:c r="I1249" s="7" t="str">
        <x:v>[{"id": "2", "num": 16000}, {"id": "110162", "num": 4}, {"id": "113002", "num": 3}]</x:v>
      </x:c>
      <x:c r="J1249" s="6" t="str">
        <x:v>https://raw.githubusercontent.com/Mar-7th/StarRailRes/dbe8cdfcfb0bf657b9fe1cf92d5537f118ccb487/index_new/cn/character_skill_trees.json</x:v>
      </x:c>
    </x:row>
    <x:row r="1250" ht="38" customHeight="1">
      <x:c r="A1250" s="6" t="str">
        <x:v>1202206_1</x:v>
      </x:c>
      <x:c r="B1250" s="6" t="str">
        <x:v>1202</x:v>
      </x:c>
      <x:c r="C1250" s="6" t="str">
        <x:v>1202206</x:v>
      </x:c>
      <x:c r="D1250" s="6" t="str">
        <x:v>防御强化</x:v>
      </x:c>
      <x:c r="E1250" s="6" t="n">
        <x:v>1</x:v>
      </x:c>
      <x:c r="F1250" s="6" t="n">
        <x:v>5</x:v>
      </x:c>
      <x:c r="G1250" s="6" t="n">
        <x:v>0</x:v>
      </x:c>
      <x:c r="H1250" s="7" t="str"/>
      <x:c r="I1250" s="7" t="str">
        <x:v>[{"id": "2", "num": 36000}, {"id": "110163", "num": 2}, {"id": "113003", "num": 2}]</x:v>
      </x:c>
      <x:c r="J1250" s="6" t="str">
        <x:v>https://raw.githubusercontent.com/Mar-7th/StarRailRes/dbe8cdfcfb0bf657b9fe1cf92d5537f118ccb487/index_new/cn/character_skill_trees.json</x:v>
      </x:c>
    </x:row>
    <x:row r="1251" ht="38" customHeight="1">
      <x:c r="A1251" s="6" t="str">
        <x:v>1202207_1</x:v>
      </x:c>
      <x:c r="B1251" s="6" t="str">
        <x:v>1202</x:v>
      </x:c>
      <x:c r="C1251" s="6" t="str">
        <x:v>1202207</x:v>
      </x:c>
      <x:c r="D1251" s="6" t="str">
        <x:v>攻击强化</x:v>
      </x:c>
      <x:c r="E1251" s="6" t="n">
        <x:v>1</x:v>
      </x:c>
      <x:c r="F1251" s="6" t="n">
        <x:v>5</x:v>
      </x:c>
      <x:c r="G1251" s="6" t="n">
        <x:v>0</x:v>
      </x:c>
      <x:c r="H1251" s="7" t="str"/>
      <x:c r="I1251" s="7" t="str">
        <x:v>[{"id": "2", "num": 36000}, {"id": "110163", "num": 2}, {"id": "113003", "num": 2}]</x:v>
      </x:c>
      <x:c r="J1251" s="6" t="str">
        <x:v>https://raw.githubusercontent.com/Mar-7th/StarRailRes/dbe8cdfcfb0bf657b9fe1cf92d5537f118ccb487/index_new/cn/character_skill_trees.json</x:v>
      </x:c>
    </x:row>
    <x:row r="1252" ht="38" customHeight="1">
      <x:c r="A1252" s="6" t="str">
        <x:v>1202208_1</x:v>
      </x:c>
      <x:c r="B1252" s="6" t="str">
        <x:v>1202</x:v>
      </x:c>
      <x:c r="C1252" s="6" t="str">
        <x:v>1202208</x:v>
      </x:c>
      <x:c r="D1252" s="6" t="str">
        <x:v>伤害强化•雷</x:v>
      </x:c>
      <x:c r="E1252" s="6" t="n">
        <x:v>1</x:v>
      </x:c>
      <x:c r="F1252" s="6" t="n">
        <x:v>6</x:v>
      </x:c>
      <x:c r="G1252" s="6" t="n">
        <x:v>0</x:v>
      </x:c>
      <x:c r="H1252" s="7" t="str"/>
      <x:c r="I1252" s="7" t="str">
        <x:v>[{"id": "2", "num": 128000}, {"id": "110163", "num": 6}, {"id": "113003", "num": 6}]</x:v>
      </x:c>
      <x:c r="J1252" s="6" t="str">
        <x:v>https://raw.githubusercontent.com/Mar-7th/StarRailRes/dbe8cdfcfb0bf657b9fe1cf92d5537f118ccb487/index_new/cn/character_skill_trees.json</x:v>
      </x:c>
    </x:row>
    <x:row r="1253" ht="38" customHeight="1">
      <x:c r="A1253" s="6" t="str">
        <x:v>1202209_1</x:v>
      </x:c>
      <x:c r="B1253" s="6" t="str">
        <x:v>1202</x:v>
      </x:c>
      <x:c r="C1253" s="6" t="str">
        <x:v>1202209</x:v>
      </x:c>
      <x:c r="D1253" s="6" t="str">
        <x:v>防御强化</x:v>
      </x:c>
      <x:c r="E1253" s="6" t="n">
        <x:v>1</x:v>
      </x:c>
      <x:c r="F1253" s="6" t="n">
        <x:v>0</x:v>
      </x:c>
      <x:c r="G1253" s="6" t="n">
        <x:v>75</x:v>
      </x:c>
      <x:c r="H1253" s="7" t="str"/>
      <x:c r="I1253" s="7" t="str">
        <x:v>[{"id": "2", "num": 128000}, {"id": "110163", "num": 6}, {"id": "113003", "num": 6}]</x:v>
      </x:c>
      <x:c r="J1253" s="6" t="str">
        <x:v>https://raw.githubusercontent.com/Mar-7th/StarRailRes/dbe8cdfcfb0bf657b9fe1cf92d5537f118ccb487/index_new/cn/character_skill_trees.json</x:v>
      </x:c>
    </x:row>
    <x:row r="1254" ht="38" customHeight="1">
      <x:c r="A1254" s="6" t="str">
        <x:v>1202210_1</x:v>
      </x:c>
      <x:c r="B1254" s="6" t="str">
        <x:v>1202</x:v>
      </x:c>
      <x:c r="C1254" s="6" t="str">
        <x:v>1202210</x:v>
      </x:c>
      <x:c r="D1254" s="6" t="str">
        <x:v>攻击强化</x:v>
      </x:c>
      <x:c r="E1254" s="6" t="n">
        <x:v>1</x:v>
      </x:c>
      <x:c r="F1254" s="6" t="n">
        <x:v>0</x:v>
      </x:c>
      <x:c r="G1254" s="6" t="n">
        <x:v>80</x:v>
      </x:c>
      <x:c r="H1254" s="7" t="str"/>
      <x:c r="I1254" s="7" t="str">
        <x:v>[{"id": "2", "num": 128000}, {"id": "110163", "num": 6}, {"id": "113003", "num": 6}]</x:v>
      </x:c>
      <x:c r="J1254" s="6" t="str">
        <x:v>https://raw.githubusercontent.com/Mar-7th/StarRailRes/dbe8cdfcfb0bf657b9fe1cf92d5537f118ccb487/index_new/cn/character_skill_trees.json</x:v>
      </x:c>
    </x:row>
    <x:row r="1255" ht="20" customHeight="1">
      <x:c r="A1255" s="6" t="str">
        <x:v>1203001_1</x:v>
      </x:c>
      <x:c r="B1255" s="6" t="str">
        <x:v>1203</x:v>
      </x:c>
      <x:c r="C1255" s="6" t="str">
        <x:v>1203001</x:v>
      </x:c>
      <x:c r="D1255" s="6" t="str"/>
      <x:c r="E1255" s="6" t="n">
        <x:v>1</x:v>
      </x:c>
      <x:c r="F1255" s="6" t="n">
        <x:v>0</x:v>
      </x:c>
      <x:c r="G1255" s="6" t="n">
        <x:v>0</x:v>
      </x:c>
      <x:c r="H1255" s="7" t="str"/>
      <x:c r="I1255" s="7" t="str">
        <x:v>[]</x:v>
      </x:c>
      <x:c r="J1255" s="6" t="str">
        <x:v>https://raw.githubusercontent.com/Mar-7th/StarRailRes/dbe8cdfcfb0bf657b9fe1cf92d5537f118ccb487/index_new/cn/character_skill_trees.json</x:v>
      </x:c>
    </x:row>
    <x:row r="1256" ht="38" customHeight="1">
      <x:c r="A1256" s="6" t="str">
        <x:v>1203001_2</x:v>
      </x:c>
      <x:c r="B1256" s="6" t="str">
        <x:v>1203</x:v>
      </x:c>
      <x:c r="C1256" s="6" t="str">
        <x:v>1203001</x:v>
      </x:c>
      <x:c r="D1256" s="6" t="str"/>
      <x:c r="E1256" s="6" t="n">
        <x:v>2</x:v>
      </x:c>
      <x:c r="F1256" s="6" t="n">
        <x:v>2</x:v>
      </x:c>
      <x:c r="G1256" s="6" t="n">
        <x:v>0</x:v>
      </x:c>
      <x:c r="H1256" s="7" t="str"/>
      <x:c r="I1256" s="7" t="str">
        <x:v>[{"id": "2", "num": 5000}, {"id": "110171", "num": 3}, {"id": "113011", "num": 6}]</x:v>
      </x:c>
      <x:c r="J1256" s="6" t="str">
        <x:v>https://raw.githubusercontent.com/Mar-7th/StarRailRes/dbe8cdfcfb0bf657b9fe1cf92d5537f118ccb487/index_new/cn/character_skill_trees.json</x:v>
      </x:c>
    </x:row>
    <x:row r="1257" ht="38" customHeight="1">
      <x:c r="A1257" s="6" t="str">
        <x:v>1203001_3</x:v>
      </x:c>
      <x:c r="B1257" s="6" t="str">
        <x:v>1203</x:v>
      </x:c>
      <x:c r="C1257" s="6" t="str">
        <x:v>1203001</x:v>
      </x:c>
      <x:c r="D1257" s="6" t="str"/>
      <x:c r="E1257" s="6" t="n">
        <x:v>3</x:v>
      </x:c>
      <x:c r="F1257" s="6" t="n">
        <x:v>3</x:v>
      </x:c>
      <x:c r="G1257" s="6" t="n">
        <x:v>0</x:v>
      </x:c>
      <x:c r="H1257" s="7" t="str"/>
      <x:c r="I1257" s="7" t="str">
        <x:v>[{"id": "2", "num": 10000}, {"id": "110172", "num": 3}, {"id": "113012", "num": 3}]</x:v>
      </x:c>
      <x:c r="J1257" s="6" t="str">
        <x:v>https://raw.githubusercontent.com/Mar-7th/StarRailRes/dbe8cdfcfb0bf657b9fe1cf92d5537f118ccb487/index_new/cn/character_skill_trees.json</x:v>
      </x:c>
    </x:row>
    <x:row r="1258" ht="38" customHeight="1">
      <x:c r="A1258" s="6" t="str">
        <x:v>1203001_4</x:v>
      </x:c>
      <x:c r="B1258" s="6" t="str">
        <x:v>1203</x:v>
      </x:c>
      <x:c r="C1258" s="6" t="str">
        <x:v>1203001</x:v>
      </x:c>
      <x:c r="D1258" s="6" t="str"/>
      <x:c r="E1258" s="6" t="n">
        <x:v>4</x:v>
      </x:c>
      <x:c r="F1258" s="6" t="n">
        <x:v>4</x:v>
      </x:c>
      <x:c r="G1258" s="6" t="n">
        <x:v>0</x:v>
      </x:c>
      <x:c r="H1258" s="7" t="str"/>
      <x:c r="I1258" s="7" t="str">
        <x:v>[{"id": "2", "num": 20000}, {"id": "110172", "num": 5}, {"id": "113012", "num": 4}]</x:v>
      </x:c>
      <x:c r="J1258" s="6" t="str">
        <x:v>https://raw.githubusercontent.com/Mar-7th/StarRailRes/dbe8cdfcfb0bf657b9fe1cf92d5537f118ccb487/index_new/cn/character_skill_trees.json</x:v>
      </x:c>
    </x:row>
    <x:row r="1259" ht="38" customHeight="1">
      <x:c r="A1259" s="6" t="str">
        <x:v>1203001_5</x:v>
      </x:c>
      <x:c r="B1259" s="6" t="str">
        <x:v>1203</x:v>
      </x:c>
      <x:c r="C1259" s="6" t="str">
        <x:v>1203001</x:v>
      </x:c>
      <x:c r="D1259" s="6" t="str"/>
      <x:c r="E1259" s="6" t="n">
        <x:v>5</x:v>
      </x:c>
      <x:c r="F1259" s="6" t="n">
        <x:v>5</x:v>
      </x:c>
      <x:c r="G1259" s="6" t="n">
        <x:v>0</x:v>
      </x:c>
      <x:c r="H1259" s="7" t="str"/>
      <x:c r="I1259" s="7" t="str">
        <x:v>[{"id": "2", "num": 45000}, {"id": "110173", "num": 3}, {"id": "113013", "num": 3}]</x:v>
      </x:c>
      <x:c r="J1259" s="6" t="str">
        <x:v>https://raw.githubusercontent.com/Mar-7th/StarRailRes/dbe8cdfcfb0bf657b9fe1cf92d5537f118ccb487/index_new/cn/character_skill_trees.json</x:v>
      </x:c>
    </x:row>
    <x:row r="1260" ht="38" customHeight="1">
      <x:c r="A1260" s="6" t="str">
        <x:v>1203001_6</x:v>
      </x:c>
      <x:c r="B1260" s="6" t="str">
        <x:v>1203</x:v>
      </x:c>
      <x:c r="C1260" s="6" t="str">
        <x:v>1203001</x:v>
      </x:c>
      <x:c r="D1260" s="6" t="str"/>
      <x:c r="E1260" s="6" t="n">
        <x:v>6</x:v>
      </x:c>
      <x:c r="F1260" s="6" t="n">
        <x:v>6</x:v>
      </x:c>
      <x:c r="G1260" s="6" t="n">
        <x:v>0</x:v>
      </x:c>
      <x:c r="H1260" s="7" t="str"/>
      <x:c r="I1260" s="7" t="str">
        <x:v>[{"id": "2", "num": 160000}, {"id": "110173", "num": 8}, {"id": "113013", "num": 4}]</x:v>
      </x:c>
      <x:c r="J1260" s="6" t="str">
        <x:v>https://raw.githubusercontent.com/Mar-7th/StarRailRes/dbe8cdfcfb0bf657b9fe1cf92d5537f118ccb487/index_new/cn/character_skill_trees.json</x:v>
      </x:c>
    </x:row>
    <x:row r="1261" ht="20" customHeight="1">
      <x:c r="A1261" s="6" t="str">
        <x:v>1203002_1</x:v>
      </x:c>
      <x:c r="B1261" s="6" t="str">
        <x:v>1203</x:v>
      </x:c>
      <x:c r="C1261" s="6" t="str">
        <x:v>1203002</x:v>
      </x:c>
      <x:c r="D1261" s="6" t="str"/>
      <x:c r="E1261" s="6" t="n">
        <x:v>1</x:v>
      </x:c>
      <x:c r="F1261" s="6" t="n">
        <x:v>0</x:v>
      </x:c>
      <x:c r="G1261" s="6" t="n">
        <x:v>0</x:v>
      </x:c>
      <x:c r="H1261" s="7" t="str"/>
      <x:c r="I1261" s="7" t="str">
        <x:v>[]</x:v>
      </x:c>
      <x:c r="J1261" s="6" t="str">
        <x:v>https://raw.githubusercontent.com/Mar-7th/StarRailRes/dbe8cdfcfb0bf657b9fe1cf92d5537f118ccb487/index_new/cn/character_skill_trees.json</x:v>
      </x:c>
    </x:row>
    <x:row r="1262" ht="38" customHeight="1">
      <x:c r="A1262" s="6" t="str">
        <x:v>1203002_2</x:v>
      </x:c>
      <x:c r="B1262" s="6" t="str">
        <x:v>1203</x:v>
      </x:c>
      <x:c r="C1262" s="6" t="str">
        <x:v>1203002</x:v>
      </x:c>
      <x:c r="D1262" s="6" t="str"/>
      <x:c r="E1262" s="6" t="n">
        <x:v>2</x:v>
      </x:c>
      <x:c r="F1262" s="6" t="n">
        <x:v>1</x:v>
      </x:c>
      <x:c r="G1262" s="6" t="n">
        <x:v>0</x:v>
      </x:c>
      <x:c r="H1262" s="7" t="str"/>
      <x:c r="I1262" s="7" t="str">
        <x:v>[{"id": "2", "num": 2500}, {"id": "113011", "num": 3}]</x:v>
      </x:c>
      <x:c r="J1262" s="6" t="str">
        <x:v>https://raw.githubusercontent.com/Mar-7th/StarRailRes/dbe8cdfcfb0bf657b9fe1cf92d5537f118ccb487/index_new/cn/character_skill_trees.json</x:v>
      </x:c>
    </x:row>
    <x:row r="1263" ht="38" customHeight="1">
      <x:c r="A1263" s="6" t="str">
        <x:v>1203002_3</x:v>
      </x:c>
      <x:c r="B1263" s="6" t="str">
        <x:v>1203</x:v>
      </x:c>
      <x:c r="C1263" s="6" t="str">
        <x:v>1203002</x:v>
      </x:c>
      <x:c r="D1263" s="6" t="str"/>
      <x:c r="E1263" s="6" t="n">
        <x:v>3</x:v>
      </x:c>
      <x:c r="F1263" s="6" t="n">
        <x:v>2</x:v>
      </x:c>
      <x:c r="G1263" s="6" t="n">
        <x:v>0</x:v>
      </x:c>
      <x:c r="H1263" s="7" t="str"/>
      <x:c r="I1263" s="7" t="str">
        <x:v>[{"id": "2", "num": 5000}, {"id": "110171", "num": 3}, {"id": "113011", "num": 6}]</x:v>
      </x:c>
      <x:c r="J1263" s="6" t="str">
        <x:v>https://raw.githubusercontent.com/Mar-7th/StarRailRes/dbe8cdfcfb0bf657b9fe1cf92d5537f118ccb487/index_new/cn/character_skill_trees.json</x:v>
      </x:c>
    </x:row>
    <x:row r="1264" ht="38" customHeight="1">
      <x:c r="A1264" s="6" t="str">
        <x:v>1203002_4</x:v>
      </x:c>
      <x:c r="B1264" s="6" t="str">
        <x:v>1203</x:v>
      </x:c>
      <x:c r="C1264" s="6" t="str">
        <x:v>1203002</x:v>
      </x:c>
      <x:c r="D1264" s="6" t="str"/>
      <x:c r="E1264" s="6" t="n">
        <x:v>4</x:v>
      </x:c>
      <x:c r="F1264" s="6" t="n">
        <x:v>3</x:v>
      </x:c>
      <x:c r="G1264" s="6" t="n">
        <x:v>0</x:v>
      </x:c>
      <x:c r="H1264" s="7" t="str"/>
      <x:c r="I1264" s="7" t="str">
        <x:v>[{"id": "2", "num": 10000}, {"id": "110172", "num": 3}, {"id": "113012", "num": 3}]</x:v>
      </x:c>
      <x:c r="J1264" s="6" t="str">
        <x:v>https://raw.githubusercontent.com/Mar-7th/StarRailRes/dbe8cdfcfb0bf657b9fe1cf92d5537f118ccb487/index_new/cn/character_skill_trees.json</x:v>
      </x:c>
    </x:row>
    <x:row r="1265" ht="38" customHeight="1">
      <x:c r="A1265" s="6" t="str">
        <x:v>1203002_5</x:v>
      </x:c>
      <x:c r="B1265" s="6" t="str">
        <x:v>1203</x:v>
      </x:c>
      <x:c r="C1265" s="6" t="str">
        <x:v>1203002</x:v>
      </x:c>
      <x:c r="D1265" s="6" t="str"/>
      <x:c r="E1265" s="6" t="n">
        <x:v>5</x:v>
      </x:c>
      <x:c r="F1265" s="6" t="n">
        <x:v>4</x:v>
      </x:c>
      <x:c r="G1265" s="6" t="n">
        <x:v>0</x:v>
      </x:c>
      <x:c r="H1265" s="7" t="str"/>
      <x:c r="I1265" s="7" t="str">
        <x:v>[{"id": "2", "num": 20000}, {"id": "110172", "num": 5}, {"id": "113012", "num": 4}]</x:v>
      </x:c>
      <x:c r="J1265" s="6" t="str">
        <x:v>https://raw.githubusercontent.com/Mar-7th/StarRailRes/dbe8cdfcfb0bf657b9fe1cf92d5537f118ccb487/index_new/cn/character_skill_trees.json</x:v>
      </x:c>
    </x:row>
    <x:row r="1266" ht="38" customHeight="1">
      <x:c r="A1266" s="6" t="str">
        <x:v>1203002_6</x:v>
      </x:c>
      <x:c r="B1266" s="6" t="str">
        <x:v>1203</x:v>
      </x:c>
      <x:c r="C1266" s="6" t="str">
        <x:v>1203002</x:v>
      </x:c>
      <x:c r="D1266" s="6" t="str"/>
      <x:c r="E1266" s="6" t="n">
        <x:v>6</x:v>
      </x:c>
      <x:c r="F1266" s="6" t="n">
        <x:v>4</x:v>
      </x:c>
      <x:c r="G1266" s="6" t="n">
        <x:v>0</x:v>
      </x:c>
      <x:c r="H1266" s="7" t="str"/>
      <x:c r="I1266" s="7" t="str">
        <x:v>[{"id": "2", "num": 30000}, {"id": "110172", "num": 7}, {"id": "113012", "num": 6}]</x:v>
      </x:c>
      <x:c r="J1266" s="6" t="str">
        <x:v>https://raw.githubusercontent.com/Mar-7th/StarRailRes/dbe8cdfcfb0bf657b9fe1cf92d5537f118ccb487/index_new/cn/character_skill_trees.json</x:v>
      </x:c>
    </x:row>
    <x:row r="1267" ht="38" customHeight="1">
      <x:c r="A1267" s="6" t="str">
        <x:v>1203002_7</x:v>
      </x:c>
      <x:c r="B1267" s="6" t="str">
        <x:v>1203</x:v>
      </x:c>
      <x:c r="C1267" s="6" t="str">
        <x:v>1203002</x:v>
      </x:c>
      <x:c r="D1267" s="6" t="str"/>
      <x:c r="E1267" s="6" t="n">
        <x:v>7</x:v>
      </x:c>
      <x:c r="F1267" s="6" t="n">
        <x:v>5</x:v>
      </x:c>
      <x:c r="G1267" s="6" t="n">
        <x:v>0</x:v>
      </x:c>
      <x:c r="H1267" s="7" t="str"/>
      <x:c r="I1267" s="7" t="str">
        <x:v>[{"id": "2", "num": 45000}, {"id": "110173", "num": 3}, {"id": "113013", "num": 3}]</x:v>
      </x:c>
      <x:c r="J1267" s="6" t="str">
        <x:v>https://raw.githubusercontent.com/Mar-7th/StarRailRes/dbe8cdfcfb0bf657b9fe1cf92d5537f118ccb487/index_new/cn/character_skill_trees.json</x:v>
      </x:c>
    </x:row>
    <x:row r="1268" ht="53" customHeight="1">
      <x:c r="A1268" s="6" t="str">
        <x:v>1203002_8</x:v>
      </x:c>
      <x:c r="B1268" s="6" t="str">
        <x:v>1203</x:v>
      </x:c>
      <x:c r="C1268" s="6" t="str">
        <x:v>1203002</x:v>
      </x:c>
      <x:c r="D1268" s="6" t="str"/>
      <x:c r="E1268" s="6" t="n">
        <x:v>8</x:v>
      </x:c>
      <x:c r="F1268" s="6" t="n">
        <x:v>5</x:v>
      </x:c>
      <x:c r="G1268" s="6" t="n">
        <x:v>0</x:v>
      </x:c>
      <x:c r="H1268" s="7" t="str"/>
      <x:c r="I1268" s="7" t="str">
        <x:v>[{"id": "2", "num": 80000}, {"id": "110173", "num": 5}, {"id": "110502", "num": 1}, {"id": "113013", "num": 4}]</x:v>
      </x:c>
      <x:c r="J1268" s="6" t="str">
        <x:v>https://raw.githubusercontent.com/Mar-7th/StarRailRes/dbe8cdfcfb0bf657b9fe1cf92d5537f118ccb487/index_new/cn/character_skill_trees.json</x:v>
      </x:c>
    </x:row>
    <x:row r="1269" ht="53" customHeight="1">
      <x:c r="A1269" s="6" t="str">
        <x:v>1203002_9</x:v>
      </x:c>
      <x:c r="B1269" s="6" t="str">
        <x:v>1203</x:v>
      </x:c>
      <x:c r="C1269" s="6" t="str">
        <x:v>1203002</x:v>
      </x:c>
      <x:c r="D1269" s="6" t="str"/>
      <x:c r="E1269" s="6" t="n">
        <x:v>9</x:v>
      </x:c>
      <x:c r="F1269" s="6" t="n">
        <x:v>6</x:v>
      </x:c>
      <x:c r="G1269" s="6" t="n">
        <x:v>0</x:v>
      </x:c>
      <x:c r="H1269" s="7" t="str"/>
      <x:c r="I1269" s="7" t="str">
        <x:v>[{"id": "2", "num": 160000}, {"id": "110173", "num": 8}, {"id": "241", "num": 1}, {"id": "110502", "num": 1}]</x:v>
      </x:c>
      <x:c r="J1269" s="6" t="str">
        <x:v>https://raw.githubusercontent.com/Mar-7th/StarRailRes/dbe8cdfcfb0bf657b9fe1cf92d5537f118ccb487/index_new/cn/character_skill_trees.json</x:v>
      </x:c>
    </x:row>
    <x:row r="1270" ht="53" customHeight="1">
      <x:c r="A1270" s="6" t="str">
        <x:v>1203002_10</x:v>
      </x:c>
      <x:c r="B1270" s="6" t="str">
        <x:v>1203</x:v>
      </x:c>
      <x:c r="C1270" s="6" t="str">
        <x:v>1203002</x:v>
      </x:c>
      <x:c r="D1270" s="6" t="str"/>
      <x:c r="E1270" s="6" t="n">
        <x:v>10</x:v>
      </x:c>
      <x:c r="F1270" s="6" t="n">
        <x:v>6</x:v>
      </x:c>
      <x:c r="G1270" s="6" t="n">
        <x:v>0</x:v>
      </x:c>
      <x:c r="H1270" s="7" t="str"/>
      <x:c r="I1270" s="7" t="str">
        <x:v>[{"id": "2", "num": 300000}, {"id": "110173", "num": 14}, {"id": "241", "num": 1}, {"id": "110502", "num": 1}]</x:v>
      </x:c>
      <x:c r="J1270" s="6" t="str">
        <x:v>https://raw.githubusercontent.com/Mar-7th/StarRailRes/dbe8cdfcfb0bf657b9fe1cf92d5537f118ccb487/index_new/cn/character_skill_trees.json</x:v>
      </x:c>
    </x:row>
    <x:row r="1271" ht="20" customHeight="1">
      <x:c r="A1271" s="6" t="str">
        <x:v>1203003_1</x:v>
      </x:c>
      <x:c r="B1271" s="6" t="str">
        <x:v>1203</x:v>
      </x:c>
      <x:c r="C1271" s="6" t="str">
        <x:v>1203003</x:v>
      </x:c>
      <x:c r="D1271" s="6" t="str"/>
      <x:c r="E1271" s="6" t="n">
        <x:v>1</x:v>
      </x:c>
      <x:c r="F1271" s="6" t="n">
        <x:v>0</x:v>
      </x:c>
      <x:c r="G1271" s="6" t="n">
        <x:v>0</x:v>
      </x:c>
      <x:c r="H1271" s="7" t="str"/>
      <x:c r="I1271" s="7" t="str">
        <x:v>[]</x:v>
      </x:c>
      <x:c r="J1271" s="6" t="str">
        <x:v>https://raw.githubusercontent.com/Mar-7th/StarRailRes/dbe8cdfcfb0bf657b9fe1cf92d5537f118ccb487/index_new/cn/character_skill_trees.json</x:v>
      </x:c>
    </x:row>
    <x:row r="1272" ht="38" customHeight="1">
      <x:c r="A1272" s="6" t="str">
        <x:v>1203003_2</x:v>
      </x:c>
      <x:c r="B1272" s="6" t="str">
        <x:v>1203</x:v>
      </x:c>
      <x:c r="C1272" s="6" t="str">
        <x:v>1203003</x:v>
      </x:c>
      <x:c r="D1272" s="6" t="str"/>
      <x:c r="E1272" s="6" t="n">
        <x:v>2</x:v>
      </x:c>
      <x:c r="F1272" s="6" t="n">
        <x:v>1</x:v>
      </x:c>
      <x:c r="G1272" s="6" t="n">
        <x:v>0</x:v>
      </x:c>
      <x:c r="H1272" s="7" t="str"/>
      <x:c r="I1272" s="7" t="str">
        <x:v>[{"id": "2", "num": 2500}, {"id": "113011", "num": 3}]</x:v>
      </x:c>
      <x:c r="J1272" s="6" t="str">
        <x:v>https://raw.githubusercontent.com/Mar-7th/StarRailRes/dbe8cdfcfb0bf657b9fe1cf92d5537f118ccb487/index_new/cn/character_skill_trees.json</x:v>
      </x:c>
    </x:row>
    <x:row r="1273" ht="38" customHeight="1">
      <x:c r="A1273" s="6" t="str">
        <x:v>1203003_3</x:v>
      </x:c>
      <x:c r="B1273" s="6" t="str">
        <x:v>1203</x:v>
      </x:c>
      <x:c r="C1273" s="6" t="str">
        <x:v>1203003</x:v>
      </x:c>
      <x:c r="D1273" s="6" t="str"/>
      <x:c r="E1273" s="6" t="n">
        <x:v>3</x:v>
      </x:c>
      <x:c r="F1273" s="6" t="n">
        <x:v>2</x:v>
      </x:c>
      <x:c r="G1273" s="6" t="n">
        <x:v>0</x:v>
      </x:c>
      <x:c r="H1273" s="7" t="str"/>
      <x:c r="I1273" s="7" t="str">
        <x:v>[{"id": "2", "num": 5000}, {"id": "110171", "num": 3}, {"id": "113011", "num": 6}]</x:v>
      </x:c>
      <x:c r="J1273" s="6" t="str">
        <x:v>https://raw.githubusercontent.com/Mar-7th/StarRailRes/dbe8cdfcfb0bf657b9fe1cf92d5537f118ccb487/index_new/cn/character_skill_trees.json</x:v>
      </x:c>
    </x:row>
    <x:row r="1274" ht="38" customHeight="1">
      <x:c r="A1274" s="6" t="str">
        <x:v>1203003_4</x:v>
      </x:c>
      <x:c r="B1274" s="6" t="str">
        <x:v>1203</x:v>
      </x:c>
      <x:c r="C1274" s="6" t="str">
        <x:v>1203003</x:v>
      </x:c>
      <x:c r="D1274" s="6" t="str"/>
      <x:c r="E1274" s="6" t="n">
        <x:v>4</x:v>
      </x:c>
      <x:c r="F1274" s="6" t="n">
        <x:v>3</x:v>
      </x:c>
      <x:c r="G1274" s="6" t="n">
        <x:v>0</x:v>
      </x:c>
      <x:c r="H1274" s="7" t="str"/>
      <x:c r="I1274" s="7" t="str">
        <x:v>[{"id": "2", "num": 10000}, {"id": "110172", "num": 3}, {"id": "113012", "num": 3}]</x:v>
      </x:c>
      <x:c r="J1274" s="6" t="str">
        <x:v>https://raw.githubusercontent.com/Mar-7th/StarRailRes/dbe8cdfcfb0bf657b9fe1cf92d5537f118ccb487/index_new/cn/character_skill_trees.json</x:v>
      </x:c>
    </x:row>
    <x:row r="1275" ht="38" customHeight="1">
      <x:c r="A1275" s="6" t="str">
        <x:v>1203003_5</x:v>
      </x:c>
      <x:c r="B1275" s="6" t="str">
        <x:v>1203</x:v>
      </x:c>
      <x:c r="C1275" s="6" t="str">
        <x:v>1203003</x:v>
      </x:c>
      <x:c r="D1275" s="6" t="str"/>
      <x:c r="E1275" s="6" t="n">
        <x:v>5</x:v>
      </x:c>
      <x:c r="F1275" s="6" t="n">
        <x:v>4</x:v>
      </x:c>
      <x:c r="G1275" s="6" t="n">
        <x:v>0</x:v>
      </x:c>
      <x:c r="H1275" s="7" t="str"/>
      <x:c r="I1275" s="7" t="str">
        <x:v>[{"id": "2", "num": 20000}, {"id": "110172", "num": 5}, {"id": "113012", "num": 4}]</x:v>
      </x:c>
      <x:c r="J1275" s="6" t="str">
        <x:v>https://raw.githubusercontent.com/Mar-7th/StarRailRes/dbe8cdfcfb0bf657b9fe1cf92d5537f118ccb487/index_new/cn/character_skill_trees.json</x:v>
      </x:c>
    </x:row>
    <x:row r="1276" ht="38" customHeight="1">
      <x:c r="A1276" s="6" t="str">
        <x:v>1203003_6</x:v>
      </x:c>
      <x:c r="B1276" s="6" t="str">
        <x:v>1203</x:v>
      </x:c>
      <x:c r="C1276" s="6" t="str">
        <x:v>1203003</x:v>
      </x:c>
      <x:c r="D1276" s="6" t="str"/>
      <x:c r="E1276" s="6" t="n">
        <x:v>6</x:v>
      </x:c>
      <x:c r="F1276" s="6" t="n">
        <x:v>4</x:v>
      </x:c>
      <x:c r="G1276" s="6" t="n">
        <x:v>0</x:v>
      </x:c>
      <x:c r="H1276" s="7" t="str"/>
      <x:c r="I1276" s="7" t="str">
        <x:v>[{"id": "2", "num": 30000}, {"id": "110172", "num": 7}, {"id": "113012", "num": 6}]</x:v>
      </x:c>
      <x:c r="J1276" s="6" t="str">
        <x:v>https://raw.githubusercontent.com/Mar-7th/StarRailRes/dbe8cdfcfb0bf657b9fe1cf92d5537f118ccb487/index_new/cn/character_skill_trees.json</x:v>
      </x:c>
    </x:row>
    <x:row r="1277" ht="38" customHeight="1">
      <x:c r="A1277" s="6" t="str">
        <x:v>1203003_7</x:v>
      </x:c>
      <x:c r="B1277" s="6" t="str">
        <x:v>1203</x:v>
      </x:c>
      <x:c r="C1277" s="6" t="str">
        <x:v>1203003</x:v>
      </x:c>
      <x:c r="D1277" s="6" t="str"/>
      <x:c r="E1277" s="6" t="n">
        <x:v>7</x:v>
      </x:c>
      <x:c r="F1277" s="6" t="n">
        <x:v>5</x:v>
      </x:c>
      <x:c r="G1277" s="6" t="n">
        <x:v>0</x:v>
      </x:c>
      <x:c r="H1277" s="7" t="str"/>
      <x:c r="I1277" s="7" t="str">
        <x:v>[{"id": "2", "num": 45000}, {"id": "110173", "num": 3}, {"id": "113013", "num": 3}]</x:v>
      </x:c>
      <x:c r="J1277" s="6" t="str">
        <x:v>https://raw.githubusercontent.com/Mar-7th/StarRailRes/dbe8cdfcfb0bf657b9fe1cf92d5537f118ccb487/index_new/cn/character_skill_trees.json</x:v>
      </x:c>
    </x:row>
    <x:row r="1278" ht="53" customHeight="1">
      <x:c r="A1278" s="6" t="str">
        <x:v>1203003_8</x:v>
      </x:c>
      <x:c r="B1278" s="6" t="str">
        <x:v>1203</x:v>
      </x:c>
      <x:c r="C1278" s="6" t="str">
        <x:v>1203003</x:v>
      </x:c>
      <x:c r="D1278" s="6" t="str"/>
      <x:c r="E1278" s="6" t="n">
        <x:v>8</x:v>
      </x:c>
      <x:c r="F1278" s="6" t="n">
        <x:v>5</x:v>
      </x:c>
      <x:c r="G1278" s="6" t="n">
        <x:v>0</x:v>
      </x:c>
      <x:c r="H1278" s="7" t="str"/>
      <x:c r="I1278" s="7" t="str">
        <x:v>[{"id": "2", "num": 80000}, {"id": "110173", "num": 5}, {"id": "110502", "num": 1}, {"id": "113013", "num": 4}]</x:v>
      </x:c>
      <x:c r="J1278" s="6" t="str">
        <x:v>https://raw.githubusercontent.com/Mar-7th/StarRailRes/dbe8cdfcfb0bf657b9fe1cf92d5537f118ccb487/index_new/cn/character_skill_trees.json</x:v>
      </x:c>
    </x:row>
    <x:row r="1279" ht="53" customHeight="1">
      <x:c r="A1279" s="6" t="str">
        <x:v>1203003_9</x:v>
      </x:c>
      <x:c r="B1279" s="6" t="str">
        <x:v>1203</x:v>
      </x:c>
      <x:c r="C1279" s="6" t="str">
        <x:v>1203003</x:v>
      </x:c>
      <x:c r="D1279" s="6" t="str"/>
      <x:c r="E1279" s="6" t="n">
        <x:v>9</x:v>
      </x:c>
      <x:c r="F1279" s="6" t="n">
        <x:v>6</x:v>
      </x:c>
      <x:c r="G1279" s="6" t="n">
        <x:v>0</x:v>
      </x:c>
      <x:c r="H1279" s="7" t="str"/>
      <x:c r="I1279" s="7" t="str">
        <x:v>[{"id": "2", "num": 160000}, {"id": "110173", "num": 8}, {"id": "241", "num": 1}, {"id": "110502", "num": 1}]</x:v>
      </x:c>
      <x:c r="J1279" s="6" t="str">
        <x:v>https://raw.githubusercontent.com/Mar-7th/StarRailRes/dbe8cdfcfb0bf657b9fe1cf92d5537f118ccb487/index_new/cn/character_skill_trees.json</x:v>
      </x:c>
    </x:row>
    <x:row r="1280" ht="53" customHeight="1">
      <x:c r="A1280" s="6" t="str">
        <x:v>1203003_10</x:v>
      </x:c>
      <x:c r="B1280" s="6" t="str">
        <x:v>1203</x:v>
      </x:c>
      <x:c r="C1280" s="6" t="str">
        <x:v>1203003</x:v>
      </x:c>
      <x:c r="D1280" s="6" t="str"/>
      <x:c r="E1280" s="6" t="n">
        <x:v>10</x:v>
      </x:c>
      <x:c r="F1280" s="6" t="n">
        <x:v>6</x:v>
      </x:c>
      <x:c r="G1280" s="6" t="n">
        <x:v>0</x:v>
      </x:c>
      <x:c r="H1280" s="7" t="str"/>
      <x:c r="I1280" s="7" t="str">
        <x:v>[{"id": "2", "num": 300000}, {"id": "110173", "num": 14}, {"id": "241", "num": 1}, {"id": "110502", "num": 1}]</x:v>
      </x:c>
      <x:c r="J1280" s="6" t="str">
        <x:v>https://raw.githubusercontent.com/Mar-7th/StarRailRes/dbe8cdfcfb0bf657b9fe1cf92d5537f118ccb487/index_new/cn/character_skill_trees.json</x:v>
      </x:c>
    </x:row>
    <x:row r="1281" ht="20" customHeight="1">
      <x:c r="A1281" s="6" t="str">
        <x:v>1203004_1</x:v>
      </x:c>
      <x:c r="B1281" s="6" t="str">
        <x:v>1203</x:v>
      </x:c>
      <x:c r="C1281" s="6" t="str">
        <x:v>1203004</x:v>
      </x:c>
      <x:c r="D1281" s="6" t="str"/>
      <x:c r="E1281" s="6" t="n">
        <x:v>1</x:v>
      </x:c>
      <x:c r="F1281" s="6" t="n">
        <x:v>0</x:v>
      </x:c>
      <x:c r="G1281" s="6" t="n">
        <x:v>0</x:v>
      </x:c>
      <x:c r="H1281" s="7" t="str"/>
      <x:c r="I1281" s="7" t="str">
        <x:v>[]</x:v>
      </x:c>
      <x:c r="J1281" s="6" t="str">
        <x:v>https://raw.githubusercontent.com/Mar-7th/StarRailRes/dbe8cdfcfb0bf657b9fe1cf92d5537f118ccb487/index_new/cn/character_skill_trees.json</x:v>
      </x:c>
    </x:row>
    <x:row r="1282" ht="38" customHeight="1">
      <x:c r="A1282" s="6" t="str">
        <x:v>1203004_2</x:v>
      </x:c>
      <x:c r="B1282" s="6" t="str">
        <x:v>1203</x:v>
      </x:c>
      <x:c r="C1282" s="6" t="str">
        <x:v>1203004</x:v>
      </x:c>
      <x:c r="D1282" s="6" t="str"/>
      <x:c r="E1282" s="6" t="n">
        <x:v>2</x:v>
      </x:c>
      <x:c r="F1282" s="6" t="n">
        <x:v>1</x:v>
      </x:c>
      <x:c r="G1282" s="6" t="n">
        <x:v>0</x:v>
      </x:c>
      <x:c r="H1282" s="7" t="str"/>
      <x:c r="I1282" s="7" t="str">
        <x:v>[{"id": "2", "num": 2500}, {"id": "113011", "num": 3}]</x:v>
      </x:c>
      <x:c r="J1282" s="6" t="str">
        <x:v>https://raw.githubusercontent.com/Mar-7th/StarRailRes/dbe8cdfcfb0bf657b9fe1cf92d5537f118ccb487/index_new/cn/character_skill_trees.json</x:v>
      </x:c>
    </x:row>
    <x:row r="1283" ht="38" customHeight="1">
      <x:c r="A1283" s="6" t="str">
        <x:v>1203004_3</x:v>
      </x:c>
      <x:c r="B1283" s="6" t="str">
        <x:v>1203</x:v>
      </x:c>
      <x:c r="C1283" s="6" t="str">
        <x:v>1203004</x:v>
      </x:c>
      <x:c r="D1283" s="6" t="str"/>
      <x:c r="E1283" s="6" t="n">
        <x:v>3</x:v>
      </x:c>
      <x:c r="F1283" s="6" t="n">
        <x:v>2</x:v>
      </x:c>
      <x:c r="G1283" s="6" t="n">
        <x:v>0</x:v>
      </x:c>
      <x:c r="H1283" s="7" t="str"/>
      <x:c r="I1283" s="7" t="str">
        <x:v>[{"id": "2", "num": 5000}, {"id": "110171", "num": 3}, {"id": "113011", "num": 6}]</x:v>
      </x:c>
      <x:c r="J1283" s="6" t="str">
        <x:v>https://raw.githubusercontent.com/Mar-7th/StarRailRes/dbe8cdfcfb0bf657b9fe1cf92d5537f118ccb487/index_new/cn/character_skill_trees.json</x:v>
      </x:c>
    </x:row>
    <x:row r="1284" ht="38" customHeight="1">
      <x:c r="A1284" s="6" t="str">
        <x:v>1203004_4</x:v>
      </x:c>
      <x:c r="B1284" s="6" t="str">
        <x:v>1203</x:v>
      </x:c>
      <x:c r="C1284" s="6" t="str">
        <x:v>1203004</x:v>
      </x:c>
      <x:c r="D1284" s="6" t="str"/>
      <x:c r="E1284" s="6" t="n">
        <x:v>4</x:v>
      </x:c>
      <x:c r="F1284" s="6" t="n">
        <x:v>3</x:v>
      </x:c>
      <x:c r="G1284" s="6" t="n">
        <x:v>0</x:v>
      </x:c>
      <x:c r="H1284" s="7" t="str"/>
      <x:c r="I1284" s="7" t="str">
        <x:v>[{"id": "2", "num": 10000}, {"id": "110172", "num": 3}, {"id": "113012", "num": 3}]</x:v>
      </x:c>
      <x:c r="J1284" s="6" t="str">
        <x:v>https://raw.githubusercontent.com/Mar-7th/StarRailRes/dbe8cdfcfb0bf657b9fe1cf92d5537f118ccb487/index_new/cn/character_skill_trees.json</x:v>
      </x:c>
    </x:row>
    <x:row r="1285" ht="38" customHeight="1">
      <x:c r="A1285" s="6" t="str">
        <x:v>1203004_5</x:v>
      </x:c>
      <x:c r="B1285" s="6" t="str">
        <x:v>1203</x:v>
      </x:c>
      <x:c r="C1285" s="6" t="str">
        <x:v>1203004</x:v>
      </x:c>
      <x:c r="D1285" s="6" t="str"/>
      <x:c r="E1285" s="6" t="n">
        <x:v>5</x:v>
      </x:c>
      <x:c r="F1285" s="6" t="n">
        <x:v>4</x:v>
      </x:c>
      <x:c r="G1285" s="6" t="n">
        <x:v>0</x:v>
      </x:c>
      <x:c r="H1285" s="7" t="str"/>
      <x:c r="I1285" s="7" t="str">
        <x:v>[{"id": "2", "num": 20000}, {"id": "110172", "num": 5}, {"id": "113012", "num": 4}]</x:v>
      </x:c>
      <x:c r="J1285" s="6" t="str">
        <x:v>https://raw.githubusercontent.com/Mar-7th/StarRailRes/dbe8cdfcfb0bf657b9fe1cf92d5537f118ccb487/index_new/cn/character_skill_trees.json</x:v>
      </x:c>
    </x:row>
    <x:row r="1286" ht="38" customHeight="1">
      <x:c r="A1286" s="6" t="str">
        <x:v>1203004_6</x:v>
      </x:c>
      <x:c r="B1286" s="6" t="str">
        <x:v>1203</x:v>
      </x:c>
      <x:c r="C1286" s="6" t="str">
        <x:v>1203004</x:v>
      </x:c>
      <x:c r="D1286" s="6" t="str"/>
      <x:c r="E1286" s="6" t="n">
        <x:v>6</x:v>
      </x:c>
      <x:c r="F1286" s="6" t="n">
        <x:v>4</x:v>
      </x:c>
      <x:c r="G1286" s="6" t="n">
        <x:v>0</x:v>
      </x:c>
      <x:c r="H1286" s="7" t="str"/>
      <x:c r="I1286" s="7" t="str">
        <x:v>[{"id": "2", "num": 30000}, {"id": "110172", "num": 7}, {"id": "113012", "num": 6}]</x:v>
      </x:c>
      <x:c r="J1286" s="6" t="str">
        <x:v>https://raw.githubusercontent.com/Mar-7th/StarRailRes/dbe8cdfcfb0bf657b9fe1cf92d5537f118ccb487/index_new/cn/character_skill_trees.json</x:v>
      </x:c>
    </x:row>
    <x:row r="1287" ht="38" customHeight="1">
      <x:c r="A1287" s="6" t="str">
        <x:v>1203004_7</x:v>
      </x:c>
      <x:c r="B1287" s="6" t="str">
        <x:v>1203</x:v>
      </x:c>
      <x:c r="C1287" s="6" t="str">
        <x:v>1203004</x:v>
      </x:c>
      <x:c r="D1287" s="6" t="str"/>
      <x:c r="E1287" s="6" t="n">
        <x:v>7</x:v>
      </x:c>
      <x:c r="F1287" s="6" t="n">
        <x:v>5</x:v>
      </x:c>
      <x:c r="G1287" s="6" t="n">
        <x:v>0</x:v>
      </x:c>
      <x:c r="H1287" s="7" t="str"/>
      <x:c r="I1287" s="7" t="str">
        <x:v>[{"id": "2", "num": 45000}, {"id": "110173", "num": 3}, {"id": "113013", "num": 3}]</x:v>
      </x:c>
      <x:c r="J1287" s="6" t="str">
        <x:v>https://raw.githubusercontent.com/Mar-7th/StarRailRes/dbe8cdfcfb0bf657b9fe1cf92d5537f118ccb487/index_new/cn/character_skill_trees.json</x:v>
      </x:c>
    </x:row>
    <x:row r="1288" ht="53" customHeight="1">
      <x:c r="A1288" s="6" t="str">
        <x:v>1203004_8</x:v>
      </x:c>
      <x:c r="B1288" s="6" t="str">
        <x:v>1203</x:v>
      </x:c>
      <x:c r="C1288" s="6" t="str">
        <x:v>1203004</x:v>
      </x:c>
      <x:c r="D1288" s="6" t="str"/>
      <x:c r="E1288" s="6" t="n">
        <x:v>8</x:v>
      </x:c>
      <x:c r="F1288" s="6" t="n">
        <x:v>5</x:v>
      </x:c>
      <x:c r="G1288" s="6" t="n">
        <x:v>0</x:v>
      </x:c>
      <x:c r="H1288" s="7" t="str"/>
      <x:c r="I1288" s="7" t="str">
        <x:v>[{"id": "2", "num": 80000}, {"id": "110173", "num": 5}, {"id": "110502", "num": 1}, {"id": "113013", "num": 4}]</x:v>
      </x:c>
      <x:c r="J1288" s="6" t="str">
        <x:v>https://raw.githubusercontent.com/Mar-7th/StarRailRes/dbe8cdfcfb0bf657b9fe1cf92d5537f118ccb487/index_new/cn/character_skill_trees.json</x:v>
      </x:c>
    </x:row>
    <x:row r="1289" ht="53" customHeight="1">
      <x:c r="A1289" s="6" t="str">
        <x:v>1203004_9</x:v>
      </x:c>
      <x:c r="B1289" s="6" t="str">
        <x:v>1203</x:v>
      </x:c>
      <x:c r="C1289" s="6" t="str">
        <x:v>1203004</x:v>
      </x:c>
      <x:c r="D1289" s="6" t="str"/>
      <x:c r="E1289" s="6" t="n">
        <x:v>9</x:v>
      </x:c>
      <x:c r="F1289" s="6" t="n">
        <x:v>6</x:v>
      </x:c>
      <x:c r="G1289" s="6" t="n">
        <x:v>0</x:v>
      </x:c>
      <x:c r="H1289" s="7" t="str"/>
      <x:c r="I1289" s="7" t="str">
        <x:v>[{"id": "2", "num": 160000}, {"id": "110173", "num": 8}, {"id": "241", "num": 1}, {"id": "110502", "num": 1}]</x:v>
      </x:c>
      <x:c r="J1289" s="6" t="str">
        <x:v>https://raw.githubusercontent.com/Mar-7th/StarRailRes/dbe8cdfcfb0bf657b9fe1cf92d5537f118ccb487/index_new/cn/character_skill_trees.json</x:v>
      </x:c>
    </x:row>
    <x:row r="1290" ht="53" customHeight="1">
      <x:c r="A1290" s="6" t="str">
        <x:v>1203004_10</x:v>
      </x:c>
      <x:c r="B1290" s="6" t="str">
        <x:v>1203</x:v>
      </x:c>
      <x:c r="C1290" s="6" t="str">
        <x:v>1203004</x:v>
      </x:c>
      <x:c r="D1290" s="6" t="str"/>
      <x:c r="E1290" s="6" t="n">
        <x:v>10</x:v>
      </x:c>
      <x:c r="F1290" s="6" t="n">
        <x:v>6</x:v>
      </x:c>
      <x:c r="G1290" s="6" t="n">
        <x:v>0</x:v>
      </x:c>
      <x:c r="H1290" s="7" t="str"/>
      <x:c r="I1290" s="7" t="str">
        <x:v>[{"id": "2", "num": 300000}, {"id": "110173", "num": 14}, {"id": "241", "num": 1}, {"id": "110502", "num": 1}]</x:v>
      </x:c>
      <x:c r="J1290" s="6" t="str">
        <x:v>https://raw.githubusercontent.com/Mar-7th/StarRailRes/dbe8cdfcfb0bf657b9fe1cf92d5537f118ccb487/index_new/cn/character_skill_trees.json</x:v>
      </x:c>
    </x:row>
    <x:row r="1291" ht="20" customHeight="1">
      <x:c r="A1291" s="6" t="str">
        <x:v>1203007_1</x:v>
      </x:c>
      <x:c r="B1291" s="6" t="str">
        <x:v>1203</x:v>
      </x:c>
      <x:c r="C1291" s="6" t="str">
        <x:v>1203007</x:v>
      </x:c>
      <x:c r="D1291" s="6" t="str"/>
      <x:c r="E1291" s="6" t="n">
        <x:v>1</x:v>
      </x:c>
      <x:c r="F1291" s="6" t="n">
        <x:v>0</x:v>
      </x:c>
      <x:c r="G1291" s="6" t="n">
        <x:v>0</x:v>
      </x:c>
      <x:c r="H1291" s="7" t="str"/>
      <x:c r="I1291" s="7" t="str">
        <x:v>[]</x:v>
      </x:c>
      <x:c r="J1291" s="6" t="str">
        <x:v>https://raw.githubusercontent.com/Mar-7th/StarRailRes/dbe8cdfcfb0bf657b9fe1cf92d5537f118ccb487/index_new/cn/character_skill_trees.json</x:v>
      </x:c>
    </x:row>
    <x:row r="1292" ht="38" customHeight="1">
      <x:c r="A1292" s="6" t="str">
        <x:v>1203101_1</x:v>
      </x:c>
      <x:c r="B1292" s="6" t="str">
        <x:v>1203</x:v>
      </x:c>
      <x:c r="C1292" s="6" t="str">
        <x:v>1203101</x:v>
      </x:c>
      <x:c r="D1292" s="6" t="str">
        <x:v>浸池苏生</x:v>
      </x:c>
      <x:c r="E1292" s="6" t="n">
        <x:v>1</x:v>
      </x:c>
      <x:c r="F1292" s="6" t="n">
        <x:v>2</x:v>
      </x:c>
      <x:c r="G1292" s="6" t="n">
        <x:v>0</x:v>
      </x:c>
      <x:c r="H1292" s="7" t="str">
        <x:v>触发战技效果时，解除指定我方单体的#1[i]个负面效果。</x:v>
      </x:c>
      <x:c r="I1292" s="7" t="str">
        <x:v>[{"id": "2", "num": 5000}, {"id": "110171", "num": 3}, {"id": "110502", "num": 1}]</x:v>
      </x:c>
      <x:c r="J1292" s="6" t="str">
        <x:v>https://raw.githubusercontent.com/Mar-7th/StarRailRes/dbe8cdfcfb0bf657b9fe1cf92d5537f118ccb487/index_new/cn/character_skill_trees.json</x:v>
      </x:c>
    </x:row>
    <x:row r="1293" ht="53" customHeight="1">
      <x:c r="A1293" s="6" t="str">
        <x:v>1203102_1</x:v>
      </x:c>
      <x:c r="B1293" s="6" t="str">
        <x:v>1203</x:v>
      </x:c>
      <x:c r="C1293" s="6" t="str">
        <x:v>1203102</x:v>
      </x:c>
      <x:c r="D1293" s="6" t="str">
        <x:v>浇灌尘身</x:v>
      </x:c>
      <x:c r="E1293" s="6" t="n">
        <x:v>1</x:v>
      </x:c>
      <x:c r="F1293" s="6" t="n">
        <x:v>4</x:v>
      </x:c>
      <x:c r="G1293" s="6" t="n">
        <x:v>0</x:v>
      </x:c>
      <x:c r="H1293" s="7" t="str">
        <x:v>处于结界中的任意敌方目标受到我方攻击后，除攻击者外的我方目标也会回复等同于罗刹#1[f1]%攻击力+#2[i]的生命值。</x:v>
      </x:c>
      <x:c r="I1293" s="7" t="str">
        <x:v>[{"id": "2", "num": 20000}, {"id": "110172", "num": 5}, {"id": "241", "num": 1}, {"id": "110502", "num": 1}]</x:v>
      </x:c>
      <x:c r="J1293" s="6" t="str">
        <x:v>https://raw.githubusercontent.com/Mar-7th/StarRailRes/dbe8cdfcfb0bf657b9fe1cf92d5537f118ccb487/index_new/cn/character_skill_trees.json</x:v>
      </x:c>
    </x:row>
    <x:row r="1294" ht="53" customHeight="1">
      <x:c r="A1294" s="6" t="str">
        <x:v>1203103_1</x:v>
      </x:c>
      <x:c r="B1294" s="6" t="str">
        <x:v>1203</x:v>
      </x:c>
      <x:c r="C1294" s="6" t="str">
        <x:v>1203103</x:v>
      </x:c>
      <x:c r="D1294" s="6" t="str">
        <x:v>行过幽谷</x:v>
      </x:c>
      <x:c r="E1294" s="6" t="n">
        <x:v>1</x:v>
      </x:c>
      <x:c r="F1294" s="6" t="n">
        <x:v>6</x:v>
      </x:c>
      <x:c r="G1294" s="6" t="n">
        <x:v>0</x:v>
      </x:c>
      <x:c r="H1294" s="7" t="str">
        <x:v>抵抗控制类负面状态的概率提高#1[i]%。</x:v>
      </x:c>
      <x:c r="I1294" s="7" t="str">
        <x:v>[{"id": "2", "num": 160000}, {"id": "110173", "num": 8}, {"id": "241", "num": 1}, {"id": "110502", "num": 1}]</x:v>
      </x:c>
      <x:c r="J1294" s="6" t="str">
        <x:v>https://raw.githubusercontent.com/Mar-7th/StarRailRes/dbe8cdfcfb0bf657b9fe1cf92d5537f118ccb487/index_new/cn/character_skill_trees.json</x:v>
      </x:c>
    </x:row>
    <x:row r="1295" ht="38" customHeight="1">
      <x:c r="A1295" s="6" t="str">
        <x:v>1203201_1</x:v>
      </x:c>
      <x:c r="B1295" s="6" t="str">
        <x:v>1203</x:v>
      </x:c>
      <x:c r="C1295" s="6" t="str">
        <x:v>1203201</x:v>
      </x:c>
      <x:c r="D1295" s="6" t="str">
        <x:v>攻击强化</x:v>
      </x:c>
      <x:c r="E1295" s="6" t="n">
        <x:v>1</x:v>
      </x:c>
      <x:c r="F1295" s="6" t="n">
        <x:v>0</x:v>
      </x:c>
      <x:c r="G1295" s="6" t="n">
        <x:v>1</x:v>
      </x:c>
      <x:c r="H1295" s="7" t="str"/>
      <x:c r="I1295" s="7" t="str">
        <x:v>[{"id": "2", "num": 2500}, {"id": "113011", "num": 2}]</x:v>
      </x:c>
      <x:c r="J1295" s="6" t="str">
        <x:v>https://raw.githubusercontent.com/Mar-7th/StarRailRes/dbe8cdfcfb0bf657b9fe1cf92d5537f118ccb487/index_new/cn/character_skill_trees.json</x:v>
      </x:c>
    </x:row>
    <x:row r="1296" ht="38" customHeight="1">
      <x:c r="A1296" s="6" t="str">
        <x:v>1203202_1</x:v>
      </x:c>
      <x:c r="B1296" s="6" t="str">
        <x:v>1203</x:v>
      </x:c>
      <x:c r="C1296" s="6" t="str">
        <x:v>1203202</x:v>
      </x:c>
      <x:c r="D1296" s="6" t="str">
        <x:v>生命强化</x:v>
      </x:c>
      <x:c r="E1296" s="6" t="n">
        <x:v>1</x:v>
      </x:c>
      <x:c r="F1296" s="6" t="n">
        <x:v>2</x:v>
      </x:c>
      <x:c r="G1296" s="6" t="n">
        <x:v>0</x:v>
      </x:c>
      <x:c r="H1296" s="7" t="str"/>
      <x:c r="I1296" s="7" t="str">
        <x:v>[{"id": "2", "num": 5000}, {"id": "110171", "num": 3}, {"id": "113011", "num": 6}]</x:v>
      </x:c>
      <x:c r="J1296" s="6" t="str">
        <x:v>https://raw.githubusercontent.com/Mar-7th/StarRailRes/dbe8cdfcfb0bf657b9fe1cf92d5537f118ccb487/index_new/cn/character_skill_trees.json</x:v>
      </x:c>
    </x:row>
    <x:row r="1297" ht="38" customHeight="1">
      <x:c r="A1297" s="6" t="str">
        <x:v>1203203_1</x:v>
      </x:c>
      <x:c r="B1297" s="6" t="str">
        <x:v>1203</x:v>
      </x:c>
      <x:c r="C1297" s="6" t="str">
        <x:v>1203203</x:v>
      </x:c>
      <x:c r="D1297" s="6" t="str">
        <x:v>攻击强化</x:v>
      </x:c>
      <x:c r="E1297" s="6" t="n">
        <x:v>1</x:v>
      </x:c>
      <x:c r="F1297" s="6" t="n">
        <x:v>3</x:v>
      </x:c>
      <x:c r="G1297" s="6" t="n">
        <x:v>0</x:v>
      </x:c>
      <x:c r="H1297" s="7" t="str"/>
      <x:c r="I1297" s="7" t="str">
        <x:v>[{"id": "2", "num": 10000}, {"id": "110172", "num": 3}, {"id": "113012", "num": 3}]</x:v>
      </x:c>
      <x:c r="J1297" s="6" t="str">
        <x:v>https://raw.githubusercontent.com/Mar-7th/StarRailRes/dbe8cdfcfb0bf657b9fe1cf92d5537f118ccb487/index_new/cn/character_skill_trees.json</x:v>
      </x:c>
    </x:row>
    <x:row r="1298" ht="38" customHeight="1">
      <x:c r="A1298" s="6" t="str">
        <x:v>1203204_1</x:v>
      </x:c>
      <x:c r="B1298" s="6" t="str">
        <x:v>1203</x:v>
      </x:c>
      <x:c r="C1298" s="6" t="str">
        <x:v>1203204</x:v>
      </x:c>
      <x:c r="D1298" s="6" t="str">
        <x:v>防御强化</x:v>
      </x:c>
      <x:c r="E1298" s="6" t="n">
        <x:v>1</x:v>
      </x:c>
      <x:c r="F1298" s="6" t="n">
        <x:v>3</x:v>
      </x:c>
      <x:c r="G1298" s="6" t="n">
        <x:v>0</x:v>
      </x:c>
      <x:c r="H1298" s="7" t="str"/>
      <x:c r="I1298" s="7" t="str">
        <x:v>[{"id": "2", "num": 10000}, {"id": "110172", "num": 3}, {"id": "113012", "num": 3}]</x:v>
      </x:c>
      <x:c r="J1298" s="6" t="str">
        <x:v>https://raw.githubusercontent.com/Mar-7th/StarRailRes/dbe8cdfcfb0bf657b9fe1cf92d5537f118ccb487/index_new/cn/character_skill_trees.json</x:v>
      </x:c>
    </x:row>
    <x:row r="1299" ht="38" customHeight="1">
      <x:c r="A1299" s="6" t="str">
        <x:v>1203205_1</x:v>
      </x:c>
      <x:c r="B1299" s="6" t="str">
        <x:v>1203</x:v>
      </x:c>
      <x:c r="C1299" s="6" t="str">
        <x:v>1203205</x:v>
      </x:c>
      <x:c r="D1299" s="6" t="str">
        <x:v>攻击强化</x:v>
      </x:c>
      <x:c r="E1299" s="6" t="n">
        <x:v>1</x:v>
      </x:c>
      <x:c r="F1299" s="6" t="n">
        <x:v>4</x:v>
      </x:c>
      <x:c r="G1299" s="6" t="n">
        <x:v>0</x:v>
      </x:c>
      <x:c r="H1299" s="7" t="str"/>
      <x:c r="I1299" s="7" t="str">
        <x:v>[{"id": "2", "num": 20000}, {"id": "110172", "num": 5}, {"id": "113012", "num": 4}]</x:v>
      </x:c>
      <x:c r="J1299" s="6" t="str">
        <x:v>https://raw.githubusercontent.com/Mar-7th/StarRailRes/dbe8cdfcfb0bf657b9fe1cf92d5537f118ccb487/index_new/cn/character_skill_trees.json</x:v>
      </x:c>
    </x:row>
    <x:row r="1300" ht="38" customHeight="1">
      <x:c r="A1300" s="6" t="str">
        <x:v>1203206_1</x:v>
      </x:c>
      <x:c r="B1300" s="6" t="str">
        <x:v>1203</x:v>
      </x:c>
      <x:c r="C1300" s="6" t="str">
        <x:v>1203206</x:v>
      </x:c>
      <x:c r="D1300" s="6" t="str">
        <x:v>生命强化</x:v>
      </x:c>
      <x:c r="E1300" s="6" t="n">
        <x:v>1</x:v>
      </x:c>
      <x:c r="F1300" s="6" t="n">
        <x:v>5</x:v>
      </x:c>
      <x:c r="G1300" s="6" t="n">
        <x:v>0</x:v>
      </x:c>
      <x:c r="H1300" s="7" t="str"/>
      <x:c r="I1300" s="7" t="str">
        <x:v>[{"id": "2", "num": 45000}, {"id": "110173", "num": 3}, {"id": "113013", "num": 3}]</x:v>
      </x:c>
      <x:c r="J1300" s="6" t="str">
        <x:v>https://raw.githubusercontent.com/Mar-7th/StarRailRes/dbe8cdfcfb0bf657b9fe1cf92d5537f118ccb487/index_new/cn/character_skill_trees.json</x:v>
      </x:c>
    </x:row>
    <x:row r="1301" ht="38" customHeight="1">
      <x:c r="A1301" s="6" t="str">
        <x:v>1203207_1</x:v>
      </x:c>
      <x:c r="B1301" s="6" t="str">
        <x:v>1203</x:v>
      </x:c>
      <x:c r="C1301" s="6" t="str">
        <x:v>1203207</x:v>
      </x:c>
      <x:c r="D1301" s="6" t="str">
        <x:v>攻击强化</x:v>
      </x:c>
      <x:c r="E1301" s="6" t="n">
        <x:v>1</x:v>
      </x:c>
      <x:c r="F1301" s="6" t="n">
        <x:v>5</x:v>
      </x:c>
      <x:c r="G1301" s="6" t="n">
        <x:v>0</x:v>
      </x:c>
      <x:c r="H1301" s="7" t="str"/>
      <x:c r="I1301" s="7" t="str">
        <x:v>[{"id": "2", "num": 45000}, {"id": "110173", "num": 3}, {"id": "113013", "num": 3}]</x:v>
      </x:c>
      <x:c r="J1301" s="6" t="str">
        <x:v>https://raw.githubusercontent.com/Mar-7th/StarRailRes/dbe8cdfcfb0bf657b9fe1cf92d5537f118ccb487/index_new/cn/character_skill_trees.json</x:v>
      </x:c>
    </x:row>
    <x:row r="1302" ht="38" customHeight="1">
      <x:c r="A1302" s="6" t="str">
        <x:v>1203208_1</x:v>
      </x:c>
      <x:c r="B1302" s="6" t="str">
        <x:v>1203</x:v>
      </x:c>
      <x:c r="C1302" s="6" t="str">
        <x:v>1203208</x:v>
      </x:c>
      <x:c r="D1302" s="6" t="str">
        <x:v>防御强化</x:v>
      </x:c>
      <x:c r="E1302" s="6" t="n">
        <x:v>1</x:v>
      </x:c>
      <x:c r="F1302" s="6" t="n">
        <x:v>6</x:v>
      </x:c>
      <x:c r="G1302" s="6" t="n">
        <x:v>0</x:v>
      </x:c>
      <x:c r="H1302" s="7" t="str"/>
      <x:c r="I1302" s="7" t="str">
        <x:v>[{"id": "2", "num": 160000}, {"id": "110173", "num": 8}, {"id": "113013", "num": 8}]</x:v>
      </x:c>
      <x:c r="J1302" s="6" t="str">
        <x:v>https://raw.githubusercontent.com/Mar-7th/StarRailRes/dbe8cdfcfb0bf657b9fe1cf92d5537f118ccb487/index_new/cn/character_skill_trees.json</x:v>
      </x:c>
    </x:row>
    <x:row r="1303" ht="38" customHeight="1">
      <x:c r="A1303" s="6" t="str">
        <x:v>1203209_1</x:v>
      </x:c>
      <x:c r="B1303" s="6" t="str">
        <x:v>1203</x:v>
      </x:c>
      <x:c r="C1303" s="6" t="str">
        <x:v>1203209</x:v>
      </x:c>
      <x:c r="D1303" s="6" t="str">
        <x:v>生命强化</x:v>
      </x:c>
      <x:c r="E1303" s="6" t="n">
        <x:v>1</x:v>
      </x:c>
      <x:c r="F1303" s="6" t="n">
        <x:v>0</x:v>
      </x:c>
      <x:c r="G1303" s="6" t="n">
        <x:v>75</x:v>
      </x:c>
      <x:c r="H1303" s="7" t="str"/>
      <x:c r="I1303" s="7" t="str">
        <x:v>[{"id": "2", "num": 160000}, {"id": "110173", "num": 8}, {"id": "113013", "num": 8}]</x:v>
      </x:c>
      <x:c r="J1303" s="6" t="str">
        <x:v>https://raw.githubusercontent.com/Mar-7th/StarRailRes/dbe8cdfcfb0bf657b9fe1cf92d5537f118ccb487/index_new/cn/character_skill_trees.json</x:v>
      </x:c>
    </x:row>
    <x:row r="1304" ht="38" customHeight="1">
      <x:c r="A1304" s="6" t="str">
        <x:v>1203210_1</x:v>
      </x:c>
      <x:c r="B1304" s="6" t="str">
        <x:v>1203</x:v>
      </x:c>
      <x:c r="C1304" s="6" t="str">
        <x:v>1203210</x:v>
      </x:c>
      <x:c r="D1304" s="6" t="str">
        <x:v>攻击强化</x:v>
      </x:c>
      <x:c r="E1304" s="6" t="n">
        <x:v>1</x:v>
      </x:c>
      <x:c r="F1304" s="6" t="n">
        <x:v>0</x:v>
      </x:c>
      <x:c r="G1304" s="6" t="n">
        <x:v>80</x:v>
      </x:c>
      <x:c r="H1304" s="7" t="str"/>
      <x:c r="I1304" s="7" t="str">
        <x:v>[{"id": "2", "num": 160000}, {"id": "110173", "num": 8}, {"id": "113013", "num": 8}]</x:v>
      </x:c>
      <x:c r="J1304" s="6" t="str">
        <x:v>https://raw.githubusercontent.com/Mar-7th/StarRailRes/dbe8cdfcfb0bf657b9fe1cf92d5537f118ccb487/index_new/cn/character_skill_trees.json</x:v>
      </x:c>
    </x:row>
    <x:row r="1305" ht="20" customHeight="1">
      <x:c r="A1305" s="6" t="str">
        <x:v>1204001_1</x:v>
      </x:c>
      <x:c r="B1305" s="6" t="str">
        <x:v>1204</x:v>
      </x:c>
      <x:c r="C1305" s="6" t="str">
        <x:v>1204001</x:v>
      </x:c>
      <x:c r="D1305" s="6" t="str"/>
      <x:c r="E1305" s="6" t="n">
        <x:v>1</x:v>
      </x:c>
      <x:c r="F1305" s="6" t="n">
        <x:v>0</x:v>
      </x:c>
      <x:c r="G1305" s="6" t="n">
        <x:v>0</x:v>
      </x:c>
      <x:c r="H1305" s="7" t="str"/>
      <x:c r="I1305" s="7" t="str">
        <x:v>[]</x:v>
      </x:c>
      <x:c r="J1305" s="6" t="str">
        <x:v>https://raw.githubusercontent.com/Mar-7th/StarRailRes/dbe8cdfcfb0bf657b9fe1cf92d5537f118ccb487/index_new/cn/character_skill_trees.json</x:v>
      </x:c>
    </x:row>
    <x:row r="1306" ht="38" customHeight="1">
      <x:c r="A1306" s="6" t="str">
        <x:v>1204001_2</x:v>
      </x:c>
      <x:c r="B1306" s="6" t="str">
        <x:v>1204</x:v>
      </x:c>
      <x:c r="C1306" s="6" t="str">
        <x:v>1204001</x:v>
      </x:c>
      <x:c r="D1306" s="6" t="str"/>
      <x:c r="E1306" s="6" t="n">
        <x:v>2</x:v>
      </x:c>
      <x:c r="F1306" s="6" t="n">
        <x:v>2</x:v>
      </x:c>
      <x:c r="G1306" s="6" t="n">
        <x:v>0</x:v>
      </x:c>
      <x:c r="H1306" s="7" t="str"/>
      <x:c r="I1306" s="7" t="str">
        <x:v>[{"id": "2", "num": 5000}, {"id": "110131", "num": 3}, {"id": "113001", "num": 6}]</x:v>
      </x:c>
      <x:c r="J1306" s="6" t="str">
        <x:v>https://raw.githubusercontent.com/Mar-7th/StarRailRes/dbe8cdfcfb0bf657b9fe1cf92d5537f118ccb487/index_new/cn/character_skill_trees.json</x:v>
      </x:c>
    </x:row>
    <x:row r="1307" ht="38" customHeight="1">
      <x:c r="A1307" s="6" t="str">
        <x:v>1204001_3</x:v>
      </x:c>
      <x:c r="B1307" s="6" t="str">
        <x:v>1204</x:v>
      </x:c>
      <x:c r="C1307" s="6" t="str">
        <x:v>1204001</x:v>
      </x:c>
      <x:c r="D1307" s="6" t="str"/>
      <x:c r="E1307" s="6" t="n">
        <x:v>3</x:v>
      </x:c>
      <x:c r="F1307" s="6" t="n">
        <x:v>3</x:v>
      </x:c>
      <x:c r="G1307" s="6" t="n">
        <x:v>0</x:v>
      </x:c>
      <x:c r="H1307" s="7" t="str"/>
      <x:c r="I1307" s="7" t="str">
        <x:v>[{"id": "2", "num": 10000}, {"id": "110132", "num": 3}, {"id": "113002", "num": 3}]</x:v>
      </x:c>
      <x:c r="J1307" s="6" t="str">
        <x:v>https://raw.githubusercontent.com/Mar-7th/StarRailRes/dbe8cdfcfb0bf657b9fe1cf92d5537f118ccb487/index_new/cn/character_skill_trees.json</x:v>
      </x:c>
    </x:row>
    <x:row r="1308" ht="38" customHeight="1">
      <x:c r="A1308" s="6" t="str">
        <x:v>1204001_4</x:v>
      </x:c>
      <x:c r="B1308" s="6" t="str">
        <x:v>1204</x:v>
      </x:c>
      <x:c r="C1308" s="6" t="str">
        <x:v>1204001</x:v>
      </x:c>
      <x:c r="D1308" s="6" t="str"/>
      <x:c r="E1308" s="6" t="n">
        <x:v>4</x:v>
      </x:c>
      <x:c r="F1308" s="6" t="n">
        <x:v>4</x:v>
      </x:c>
      <x:c r="G1308" s="6" t="n">
        <x:v>0</x:v>
      </x:c>
      <x:c r="H1308" s="7" t="str"/>
      <x:c r="I1308" s="7" t="str">
        <x:v>[{"id": "2", "num": 20000}, {"id": "110132", "num": 5}, {"id": "113002", "num": 4}]</x:v>
      </x:c>
      <x:c r="J1308" s="6" t="str">
        <x:v>https://raw.githubusercontent.com/Mar-7th/StarRailRes/dbe8cdfcfb0bf657b9fe1cf92d5537f118ccb487/index_new/cn/character_skill_trees.json</x:v>
      </x:c>
    </x:row>
    <x:row r="1309" ht="38" customHeight="1">
      <x:c r="A1309" s="6" t="str">
        <x:v>1204001_5</x:v>
      </x:c>
      <x:c r="B1309" s="6" t="str">
        <x:v>1204</x:v>
      </x:c>
      <x:c r="C1309" s="6" t="str">
        <x:v>1204001</x:v>
      </x:c>
      <x:c r="D1309" s="6" t="str"/>
      <x:c r="E1309" s="6" t="n">
        <x:v>5</x:v>
      </x:c>
      <x:c r="F1309" s="6" t="n">
        <x:v>5</x:v>
      </x:c>
      <x:c r="G1309" s="6" t="n">
        <x:v>0</x:v>
      </x:c>
      <x:c r="H1309" s="7" t="str"/>
      <x:c r="I1309" s="7" t="str">
        <x:v>[{"id": "2", "num": 45000}, {"id": "110133", "num": 3}, {"id": "113003", "num": 3}]</x:v>
      </x:c>
      <x:c r="J1309" s="6" t="str">
        <x:v>https://raw.githubusercontent.com/Mar-7th/StarRailRes/dbe8cdfcfb0bf657b9fe1cf92d5537f118ccb487/index_new/cn/character_skill_trees.json</x:v>
      </x:c>
    </x:row>
    <x:row r="1310" ht="38" customHeight="1">
      <x:c r="A1310" s="6" t="str">
        <x:v>1204001_6</x:v>
      </x:c>
      <x:c r="B1310" s="6" t="str">
        <x:v>1204</x:v>
      </x:c>
      <x:c r="C1310" s="6" t="str">
        <x:v>1204001</x:v>
      </x:c>
      <x:c r="D1310" s="6" t="str"/>
      <x:c r="E1310" s="6" t="n">
        <x:v>6</x:v>
      </x:c>
      <x:c r="F1310" s="6" t="n">
        <x:v>6</x:v>
      </x:c>
      <x:c r="G1310" s="6" t="n">
        <x:v>0</x:v>
      </x:c>
      <x:c r="H1310" s="7" t="str"/>
      <x:c r="I1310" s="7" t="str">
        <x:v>[{"id": "2", "num": 160000}, {"id": "110133", "num": 8}, {"id": "113003", "num": 4}]</x:v>
      </x:c>
      <x:c r="J1310" s="6" t="str">
        <x:v>https://raw.githubusercontent.com/Mar-7th/StarRailRes/dbe8cdfcfb0bf657b9fe1cf92d5537f118ccb487/index_new/cn/character_skill_trees.json</x:v>
      </x:c>
    </x:row>
    <x:row r="1311" ht="20" customHeight="1">
      <x:c r="A1311" s="6" t="str">
        <x:v>1204002_1</x:v>
      </x:c>
      <x:c r="B1311" s="6" t="str">
        <x:v>1204</x:v>
      </x:c>
      <x:c r="C1311" s="6" t="str">
        <x:v>1204002</x:v>
      </x:c>
      <x:c r="D1311" s="6" t="str"/>
      <x:c r="E1311" s="6" t="n">
        <x:v>1</x:v>
      </x:c>
      <x:c r="F1311" s="6" t="n">
        <x:v>0</x:v>
      </x:c>
      <x:c r="G1311" s="6" t="n">
        <x:v>0</x:v>
      </x:c>
      <x:c r="H1311" s="7" t="str"/>
      <x:c r="I1311" s="7" t="str">
        <x:v>[]</x:v>
      </x:c>
      <x:c r="J1311" s="6" t="str">
        <x:v>https://raw.githubusercontent.com/Mar-7th/StarRailRes/dbe8cdfcfb0bf657b9fe1cf92d5537f118ccb487/index_new/cn/character_skill_trees.json</x:v>
      </x:c>
    </x:row>
    <x:row r="1312" ht="38" customHeight="1">
      <x:c r="A1312" s="6" t="str">
        <x:v>1204002_2</x:v>
      </x:c>
      <x:c r="B1312" s="6" t="str">
        <x:v>1204</x:v>
      </x:c>
      <x:c r="C1312" s="6" t="str">
        <x:v>1204002</x:v>
      </x:c>
      <x:c r="D1312" s="6" t="str"/>
      <x:c r="E1312" s="6" t="n">
        <x:v>2</x:v>
      </x:c>
      <x:c r="F1312" s="6" t="n">
        <x:v>1</x:v>
      </x:c>
      <x:c r="G1312" s="6" t="n">
        <x:v>0</x:v>
      </x:c>
      <x:c r="H1312" s="7" t="str"/>
      <x:c r="I1312" s="7" t="str">
        <x:v>[{"id": "2", "num": 2500}, {"id": "113001", "num": 3}]</x:v>
      </x:c>
      <x:c r="J1312" s="6" t="str">
        <x:v>https://raw.githubusercontent.com/Mar-7th/StarRailRes/dbe8cdfcfb0bf657b9fe1cf92d5537f118ccb487/index_new/cn/character_skill_trees.json</x:v>
      </x:c>
    </x:row>
    <x:row r="1313" ht="38" customHeight="1">
      <x:c r="A1313" s="6" t="str">
        <x:v>1204002_3</x:v>
      </x:c>
      <x:c r="B1313" s="6" t="str">
        <x:v>1204</x:v>
      </x:c>
      <x:c r="C1313" s="6" t="str">
        <x:v>1204002</x:v>
      </x:c>
      <x:c r="D1313" s="6" t="str"/>
      <x:c r="E1313" s="6" t="n">
        <x:v>3</x:v>
      </x:c>
      <x:c r="F1313" s="6" t="n">
        <x:v>2</x:v>
      </x:c>
      <x:c r="G1313" s="6" t="n">
        <x:v>0</x:v>
      </x:c>
      <x:c r="H1313" s="7" t="str"/>
      <x:c r="I1313" s="7" t="str">
        <x:v>[{"id": "2", "num": 5000}, {"id": "110131", "num": 3}, {"id": "113001", "num": 6}]</x:v>
      </x:c>
      <x:c r="J1313" s="6" t="str">
        <x:v>https://raw.githubusercontent.com/Mar-7th/StarRailRes/dbe8cdfcfb0bf657b9fe1cf92d5537f118ccb487/index_new/cn/character_skill_trees.json</x:v>
      </x:c>
    </x:row>
    <x:row r="1314" ht="38" customHeight="1">
      <x:c r="A1314" s="6" t="str">
        <x:v>1204002_4</x:v>
      </x:c>
      <x:c r="B1314" s="6" t="str">
        <x:v>1204</x:v>
      </x:c>
      <x:c r="C1314" s="6" t="str">
        <x:v>1204002</x:v>
      </x:c>
      <x:c r="D1314" s="6" t="str"/>
      <x:c r="E1314" s="6" t="n">
        <x:v>4</x:v>
      </x:c>
      <x:c r="F1314" s="6" t="n">
        <x:v>3</x:v>
      </x:c>
      <x:c r="G1314" s="6" t="n">
        <x:v>0</x:v>
      </x:c>
      <x:c r="H1314" s="7" t="str"/>
      <x:c r="I1314" s="7" t="str">
        <x:v>[{"id": "2", "num": 10000}, {"id": "110132", "num": 3}, {"id": "113002", "num": 3}]</x:v>
      </x:c>
      <x:c r="J1314" s="6" t="str">
        <x:v>https://raw.githubusercontent.com/Mar-7th/StarRailRes/dbe8cdfcfb0bf657b9fe1cf92d5537f118ccb487/index_new/cn/character_skill_trees.json</x:v>
      </x:c>
    </x:row>
    <x:row r="1315" ht="38" customHeight="1">
      <x:c r="A1315" s="6" t="str">
        <x:v>1204002_5</x:v>
      </x:c>
      <x:c r="B1315" s="6" t="str">
        <x:v>1204</x:v>
      </x:c>
      <x:c r="C1315" s="6" t="str">
        <x:v>1204002</x:v>
      </x:c>
      <x:c r="D1315" s="6" t="str"/>
      <x:c r="E1315" s="6" t="n">
        <x:v>5</x:v>
      </x:c>
      <x:c r="F1315" s="6" t="n">
        <x:v>4</x:v>
      </x:c>
      <x:c r="G1315" s="6" t="n">
        <x:v>0</x:v>
      </x:c>
      <x:c r="H1315" s="7" t="str"/>
      <x:c r="I1315" s="7" t="str">
        <x:v>[{"id": "2", "num": 20000}, {"id": "110132", "num": 5}, {"id": "113002", "num": 4}]</x:v>
      </x:c>
      <x:c r="J1315" s="6" t="str">
        <x:v>https://raw.githubusercontent.com/Mar-7th/StarRailRes/dbe8cdfcfb0bf657b9fe1cf92d5537f118ccb487/index_new/cn/character_skill_trees.json</x:v>
      </x:c>
    </x:row>
    <x:row r="1316" ht="38" customHeight="1">
      <x:c r="A1316" s="6" t="str">
        <x:v>1204002_6</x:v>
      </x:c>
      <x:c r="B1316" s="6" t="str">
        <x:v>1204</x:v>
      </x:c>
      <x:c r="C1316" s="6" t="str">
        <x:v>1204002</x:v>
      </x:c>
      <x:c r="D1316" s="6" t="str"/>
      <x:c r="E1316" s="6" t="n">
        <x:v>6</x:v>
      </x:c>
      <x:c r="F1316" s="6" t="n">
        <x:v>4</x:v>
      </x:c>
      <x:c r="G1316" s="6" t="n">
        <x:v>0</x:v>
      </x:c>
      <x:c r="H1316" s="7" t="str"/>
      <x:c r="I1316" s="7" t="str">
        <x:v>[{"id": "2", "num": 30000}, {"id": "110132", "num": 7}, {"id": "113002", "num": 6}]</x:v>
      </x:c>
      <x:c r="J1316" s="6" t="str">
        <x:v>https://raw.githubusercontent.com/Mar-7th/StarRailRes/dbe8cdfcfb0bf657b9fe1cf92d5537f118ccb487/index_new/cn/character_skill_trees.json</x:v>
      </x:c>
    </x:row>
    <x:row r="1317" ht="38" customHeight="1">
      <x:c r="A1317" s="6" t="str">
        <x:v>1204002_7</x:v>
      </x:c>
      <x:c r="B1317" s="6" t="str">
        <x:v>1204</x:v>
      </x:c>
      <x:c r="C1317" s="6" t="str">
        <x:v>1204002</x:v>
      </x:c>
      <x:c r="D1317" s="6" t="str"/>
      <x:c r="E1317" s="6" t="n">
        <x:v>7</x:v>
      </x:c>
      <x:c r="F1317" s="6" t="n">
        <x:v>5</x:v>
      </x:c>
      <x:c r="G1317" s="6" t="n">
        <x:v>0</x:v>
      </x:c>
      <x:c r="H1317" s="7" t="str"/>
      <x:c r="I1317" s="7" t="str">
        <x:v>[{"id": "2", "num": 45000}, {"id": "110133", "num": 3}, {"id": "113003", "num": 3}]</x:v>
      </x:c>
      <x:c r="J1317" s="6" t="str">
        <x:v>https://raw.githubusercontent.com/Mar-7th/StarRailRes/dbe8cdfcfb0bf657b9fe1cf92d5537f118ccb487/index_new/cn/character_skill_trees.json</x:v>
      </x:c>
    </x:row>
    <x:row r="1318" ht="53" customHeight="1">
      <x:c r="A1318" s="6" t="str">
        <x:v>1204002_8</x:v>
      </x:c>
      <x:c r="B1318" s="6" t="str">
        <x:v>1204</x:v>
      </x:c>
      <x:c r="C1318" s="6" t="str">
        <x:v>1204002</x:v>
      </x:c>
      <x:c r="D1318" s="6" t="str"/>
      <x:c r="E1318" s="6" t="n">
        <x:v>8</x:v>
      </x:c>
      <x:c r="F1318" s="6" t="n">
        <x:v>5</x:v>
      </x:c>
      <x:c r="G1318" s="6" t="n">
        <x:v>0</x:v>
      </x:c>
      <x:c r="H1318" s="7" t="str"/>
      <x:c r="I1318" s="7" t="str">
        <x:v>[{"id": "2", "num": 80000}, {"id": "110133", "num": 5}, {"id": "110501", "num": 1}, {"id": "113003", "num": 4}]</x:v>
      </x:c>
      <x:c r="J1318" s="6" t="str">
        <x:v>https://raw.githubusercontent.com/Mar-7th/StarRailRes/dbe8cdfcfb0bf657b9fe1cf92d5537f118ccb487/index_new/cn/character_skill_trees.json</x:v>
      </x:c>
    </x:row>
    <x:row r="1319" ht="53" customHeight="1">
      <x:c r="A1319" s="6" t="str">
        <x:v>1204002_9</x:v>
      </x:c>
      <x:c r="B1319" s="6" t="str">
        <x:v>1204</x:v>
      </x:c>
      <x:c r="C1319" s="6" t="str">
        <x:v>1204002</x:v>
      </x:c>
      <x:c r="D1319" s="6" t="str"/>
      <x:c r="E1319" s="6" t="n">
        <x:v>9</x:v>
      </x:c>
      <x:c r="F1319" s="6" t="n">
        <x:v>6</x:v>
      </x:c>
      <x:c r="G1319" s="6" t="n">
        <x:v>0</x:v>
      </x:c>
      <x:c r="H1319" s="7" t="str"/>
      <x:c r="I1319" s="7" t="str">
        <x:v>[{"id": "2", "num": 160000}, {"id": "110133", "num": 8}, {"id": "241", "num": 1}, {"id": "110501", "num": 1}]</x:v>
      </x:c>
      <x:c r="J1319" s="6" t="str">
        <x:v>https://raw.githubusercontent.com/Mar-7th/StarRailRes/dbe8cdfcfb0bf657b9fe1cf92d5537f118ccb487/index_new/cn/character_skill_trees.json</x:v>
      </x:c>
    </x:row>
    <x:row r="1320" ht="53" customHeight="1">
      <x:c r="A1320" s="6" t="str">
        <x:v>1204002_10</x:v>
      </x:c>
      <x:c r="B1320" s="6" t="str">
        <x:v>1204</x:v>
      </x:c>
      <x:c r="C1320" s="6" t="str">
        <x:v>1204002</x:v>
      </x:c>
      <x:c r="D1320" s="6" t="str"/>
      <x:c r="E1320" s="6" t="n">
        <x:v>10</x:v>
      </x:c>
      <x:c r="F1320" s="6" t="n">
        <x:v>6</x:v>
      </x:c>
      <x:c r="G1320" s="6" t="n">
        <x:v>0</x:v>
      </x:c>
      <x:c r="H1320" s="7" t="str"/>
      <x:c r="I1320" s="7" t="str">
        <x:v>[{"id": "2", "num": 300000}, {"id": "110133", "num": 14}, {"id": "241", "num": 1}, {"id": "110501", "num": 1}]</x:v>
      </x:c>
      <x:c r="J1320" s="6" t="str">
        <x:v>https://raw.githubusercontent.com/Mar-7th/StarRailRes/dbe8cdfcfb0bf657b9fe1cf92d5537f118ccb487/index_new/cn/character_skill_trees.json</x:v>
      </x:c>
    </x:row>
    <x:row r="1321" ht="20" customHeight="1">
      <x:c r="A1321" s="6" t="str">
        <x:v>1204003_1</x:v>
      </x:c>
      <x:c r="B1321" s="6" t="str">
        <x:v>1204</x:v>
      </x:c>
      <x:c r="C1321" s="6" t="str">
        <x:v>1204003</x:v>
      </x:c>
      <x:c r="D1321" s="6" t="str"/>
      <x:c r="E1321" s="6" t="n">
        <x:v>1</x:v>
      </x:c>
      <x:c r="F1321" s="6" t="n">
        <x:v>0</x:v>
      </x:c>
      <x:c r="G1321" s="6" t="n">
        <x:v>0</x:v>
      </x:c>
      <x:c r="H1321" s="7" t="str"/>
      <x:c r="I1321" s="7" t="str">
        <x:v>[]</x:v>
      </x:c>
      <x:c r="J1321" s="6" t="str">
        <x:v>https://raw.githubusercontent.com/Mar-7th/StarRailRes/dbe8cdfcfb0bf657b9fe1cf92d5537f118ccb487/index_new/cn/character_skill_trees.json</x:v>
      </x:c>
    </x:row>
    <x:row r="1322" ht="38" customHeight="1">
      <x:c r="A1322" s="6" t="str">
        <x:v>1204003_2</x:v>
      </x:c>
      <x:c r="B1322" s="6" t="str">
        <x:v>1204</x:v>
      </x:c>
      <x:c r="C1322" s="6" t="str">
        <x:v>1204003</x:v>
      </x:c>
      <x:c r="D1322" s="6" t="str"/>
      <x:c r="E1322" s="6" t="n">
        <x:v>2</x:v>
      </x:c>
      <x:c r="F1322" s="6" t="n">
        <x:v>1</x:v>
      </x:c>
      <x:c r="G1322" s="6" t="n">
        <x:v>0</x:v>
      </x:c>
      <x:c r="H1322" s="7" t="str"/>
      <x:c r="I1322" s="7" t="str">
        <x:v>[{"id": "2", "num": 2500}, {"id": "113001", "num": 3}]</x:v>
      </x:c>
      <x:c r="J1322" s="6" t="str">
        <x:v>https://raw.githubusercontent.com/Mar-7th/StarRailRes/dbe8cdfcfb0bf657b9fe1cf92d5537f118ccb487/index_new/cn/character_skill_trees.json</x:v>
      </x:c>
    </x:row>
    <x:row r="1323" ht="38" customHeight="1">
      <x:c r="A1323" s="6" t="str">
        <x:v>1204003_3</x:v>
      </x:c>
      <x:c r="B1323" s="6" t="str">
        <x:v>1204</x:v>
      </x:c>
      <x:c r="C1323" s="6" t="str">
        <x:v>1204003</x:v>
      </x:c>
      <x:c r="D1323" s="6" t="str"/>
      <x:c r="E1323" s="6" t="n">
        <x:v>3</x:v>
      </x:c>
      <x:c r="F1323" s="6" t="n">
        <x:v>2</x:v>
      </x:c>
      <x:c r="G1323" s="6" t="n">
        <x:v>0</x:v>
      </x:c>
      <x:c r="H1323" s="7" t="str"/>
      <x:c r="I1323" s="7" t="str">
        <x:v>[{"id": "2", "num": 5000}, {"id": "110131", "num": 3}, {"id": "113001", "num": 6}]</x:v>
      </x:c>
      <x:c r="J1323" s="6" t="str">
        <x:v>https://raw.githubusercontent.com/Mar-7th/StarRailRes/dbe8cdfcfb0bf657b9fe1cf92d5537f118ccb487/index_new/cn/character_skill_trees.json</x:v>
      </x:c>
    </x:row>
    <x:row r="1324" ht="38" customHeight="1">
      <x:c r="A1324" s="6" t="str">
        <x:v>1204003_4</x:v>
      </x:c>
      <x:c r="B1324" s="6" t="str">
        <x:v>1204</x:v>
      </x:c>
      <x:c r="C1324" s="6" t="str">
        <x:v>1204003</x:v>
      </x:c>
      <x:c r="D1324" s="6" t="str"/>
      <x:c r="E1324" s="6" t="n">
        <x:v>4</x:v>
      </x:c>
      <x:c r="F1324" s="6" t="n">
        <x:v>3</x:v>
      </x:c>
      <x:c r="G1324" s="6" t="n">
        <x:v>0</x:v>
      </x:c>
      <x:c r="H1324" s="7" t="str"/>
      <x:c r="I1324" s="7" t="str">
        <x:v>[{"id": "2", "num": 10000}, {"id": "110132", "num": 3}, {"id": "113002", "num": 3}]</x:v>
      </x:c>
      <x:c r="J1324" s="6" t="str">
        <x:v>https://raw.githubusercontent.com/Mar-7th/StarRailRes/dbe8cdfcfb0bf657b9fe1cf92d5537f118ccb487/index_new/cn/character_skill_trees.json</x:v>
      </x:c>
    </x:row>
    <x:row r="1325" ht="38" customHeight="1">
      <x:c r="A1325" s="6" t="str">
        <x:v>1204003_5</x:v>
      </x:c>
      <x:c r="B1325" s="6" t="str">
        <x:v>1204</x:v>
      </x:c>
      <x:c r="C1325" s="6" t="str">
        <x:v>1204003</x:v>
      </x:c>
      <x:c r="D1325" s="6" t="str"/>
      <x:c r="E1325" s="6" t="n">
        <x:v>5</x:v>
      </x:c>
      <x:c r="F1325" s="6" t="n">
        <x:v>4</x:v>
      </x:c>
      <x:c r="G1325" s="6" t="n">
        <x:v>0</x:v>
      </x:c>
      <x:c r="H1325" s="7" t="str"/>
      <x:c r="I1325" s="7" t="str">
        <x:v>[{"id": "2", "num": 20000}, {"id": "110132", "num": 5}, {"id": "113002", "num": 4}]</x:v>
      </x:c>
      <x:c r="J1325" s="6" t="str">
        <x:v>https://raw.githubusercontent.com/Mar-7th/StarRailRes/dbe8cdfcfb0bf657b9fe1cf92d5537f118ccb487/index_new/cn/character_skill_trees.json</x:v>
      </x:c>
    </x:row>
    <x:row r="1326" ht="38" customHeight="1">
      <x:c r="A1326" s="6" t="str">
        <x:v>1204003_6</x:v>
      </x:c>
      <x:c r="B1326" s="6" t="str">
        <x:v>1204</x:v>
      </x:c>
      <x:c r="C1326" s="6" t="str">
        <x:v>1204003</x:v>
      </x:c>
      <x:c r="D1326" s="6" t="str"/>
      <x:c r="E1326" s="6" t="n">
        <x:v>6</x:v>
      </x:c>
      <x:c r="F1326" s="6" t="n">
        <x:v>4</x:v>
      </x:c>
      <x:c r="G1326" s="6" t="n">
        <x:v>0</x:v>
      </x:c>
      <x:c r="H1326" s="7" t="str"/>
      <x:c r="I1326" s="7" t="str">
        <x:v>[{"id": "2", "num": 30000}, {"id": "110132", "num": 7}, {"id": "113002", "num": 6}]</x:v>
      </x:c>
      <x:c r="J1326" s="6" t="str">
        <x:v>https://raw.githubusercontent.com/Mar-7th/StarRailRes/dbe8cdfcfb0bf657b9fe1cf92d5537f118ccb487/index_new/cn/character_skill_trees.json</x:v>
      </x:c>
    </x:row>
    <x:row r="1327" ht="38" customHeight="1">
      <x:c r="A1327" s="6" t="str">
        <x:v>1204003_7</x:v>
      </x:c>
      <x:c r="B1327" s="6" t="str">
        <x:v>1204</x:v>
      </x:c>
      <x:c r="C1327" s="6" t="str">
        <x:v>1204003</x:v>
      </x:c>
      <x:c r="D1327" s="6" t="str"/>
      <x:c r="E1327" s="6" t="n">
        <x:v>7</x:v>
      </x:c>
      <x:c r="F1327" s="6" t="n">
        <x:v>5</x:v>
      </x:c>
      <x:c r="G1327" s="6" t="n">
        <x:v>0</x:v>
      </x:c>
      <x:c r="H1327" s="7" t="str"/>
      <x:c r="I1327" s="7" t="str">
        <x:v>[{"id": "2", "num": 45000}, {"id": "110133", "num": 3}, {"id": "113003", "num": 3}]</x:v>
      </x:c>
      <x:c r="J1327" s="6" t="str">
        <x:v>https://raw.githubusercontent.com/Mar-7th/StarRailRes/dbe8cdfcfb0bf657b9fe1cf92d5537f118ccb487/index_new/cn/character_skill_trees.json</x:v>
      </x:c>
    </x:row>
    <x:row r="1328" ht="53" customHeight="1">
      <x:c r="A1328" s="6" t="str">
        <x:v>1204003_8</x:v>
      </x:c>
      <x:c r="B1328" s="6" t="str">
        <x:v>1204</x:v>
      </x:c>
      <x:c r="C1328" s="6" t="str">
        <x:v>1204003</x:v>
      </x:c>
      <x:c r="D1328" s="6" t="str"/>
      <x:c r="E1328" s="6" t="n">
        <x:v>8</x:v>
      </x:c>
      <x:c r="F1328" s="6" t="n">
        <x:v>5</x:v>
      </x:c>
      <x:c r="G1328" s="6" t="n">
        <x:v>0</x:v>
      </x:c>
      <x:c r="H1328" s="7" t="str"/>
      <x:c r="I1328" s="7" t="str">
        <x:v>[{"id": "2", "num": 80000}, {"id": "110133", "num": 5}, {"id": "110501", "num": 1}, {"id": "113003", "num": 4}]</x:v>
      </x:c>
      <x:c r="J1328" s="6" t="str">
        <x:v>https://raw.githubusercontent.com/Mar-7th/StarRailRes/dbe8cdfcfb0bf657b9fe1cf92d5537f118ccb487/index_new/cn/character_skill_trees.json</x:v>
      </x:c>
    </x:row>
    <x:row r="1329" ht="53" customHeight="1">
      <x:c r="A1329" s="6" t="str">
        <x:v>1204003_9</x:v>
      </x:c>
      <x:c r="B1329" s="6" t="str">
        <x:v>1204</x:v>
      </x:c>
      <x:c r="C1329" s="6" t="str">
        <x:v>1204003</x:v>
      </x:c>
      <x:c r="D1329" s="6" t="str"/>
      <x:c r="E1329" s="6" t="n">
        <x:v>9</x:v>
      </x:c>
      <x:c r="F1329" s="6" t="n">
        <x:v>6</x:v>
      </x:c>
      <x:c r="G1329" s="6" t="n">
        <x:v>0</x:v>
      </x:c>
      <x:c r="H1329" s="7" t="str"/>
      <x:c r="I1329" s="7" t="str">
        <x:v>[{"id": "2", "num": 160000}, {"id": "110133", "num": 8}, {"id": "241", "num": 1}, {"id": "110501", "num": 1}]</x:v>
      </x:c>
      <x:c r="J1329" s="6" t="str">
        <x:v>https://raw.githubusercontent.com/Mar-7th/StarRailRes/dbe8cdfcfb0bf657b9fe1cf92d5537f118ccb487/index_new/cn/character_skill_trees.json</x:v>
      </x:c>
    </x:row>
    <x:row r="1330" ht="53" customHeight="1">
      <x:c r="A1330" s="6" t="str">
        <x:v>1204003_10</x:v>
      </x:c>
      <x:c r="B1330" s="6" t="str">
        <x:v>1204</x:v>
      </x:c>
      <x:c r="C1330" s="6" t="str">
        <x:v>1204003</x:v>
      </x:c>
      <x:c r="D1330" s="6" t="str"/>
      <x:c r="E1330" s="6" t="n">
        <x:v>10</x:v>
      </x:c>
      <x:c r="F1330" s="6" t="n">
        <x:v>6</x:v>
      </x:c>
      <x:c r="G1330" s="6" t="n">
        <x:v>0</x:v>
      </x:c>
      <x:c r="H1330" s="7" t="str"/>
      <x:c r="I1330" s="7" t="str">
        <x:v>[{"id": "2", "num": 300000}, {"id": "110133", "num": 14}, {"id": "241", "num": 1}, {"id": "110501", "num": 1}]</x:v>
      </x:c>
      <x:c r="J1330" s="6" t="str">
        <x:v>https://raw.githubusercontent.com/Mar-7th/StarRailRes/dbe8cdfcfb0bf657b9fe1cf92d5537f118ccb487/index_new/cn/character_skill_trees.json</x:v>
      </x:c>
    </x:row>
    <x:row r="1331" ht="20" customHeight="1">
      <x:c r="A1331" s="6" t="str">
        <x:v>1204004_1</x:v>
      </x:c>
      <x:c r="B1331" s="6" t="str">
        <x:v>1204</x:v>
      </x:c>
      <x:c r="C1331" s="6" t="str">
        <x:v>1204004</x:v>
      </x:c>
      <x:c r="D1331" s="6" t="str"/>
      <x:c r="E1331" s="6" t="n">
        <x:v>1</x:v>
      </x:c>
      <x:c r="F1331" s="6" t="n">
        <x:v>0</x:v>
      </x:c>
      <x:c r="G1331" s="6" t="n">
        <x:v>0</x:v>
      </x:c>
      <x:c r="H1331" s="7" t="str"/>
      <x:c r="I1331" s="7" t="str">
        <x:v>[]</x:v>
      </x:c>
      <x:c r="J1331" s="6" t="str">
        <x:v>https://raw.githubusercontent.com/Mar-7th/StarRailRes/dbe8cdfcfb0bf657b9fe1cf92d5537f118ccb487/index_new/cn/character_skill_trees.json</x:v>
      </x:c>
    </x:row>
    <x:row r="1332" ht="38" customHeight="1">
      <x:c r="A1332" s="6" t="str">
        <x:v>1204004_2</x:v>
      </x:c>
      <x:c r="B1332" s="6" t="str">
        <x:v>1204</x:v>
      </x:c>
      <x:c r="C1332" s="6" t="str">
        <x:v>1204004</x:v>
      </x:c>
      <x:c r="D1332" s="6" t="str"/>
      <x:c r="E1332" s="6" t="n">
        <x:v>2</x:v>
      </x:c>
      <x:c r="F1332" s="6" t="n">
        <x:v>1</x:v>
      </x:c>
      <x:c r="G1332" s="6" t="n">
        <x:v>0</x:v>
      </x:c>
      <x:c r="H1332" s="7" t="str"/>
      <x:c r="I1332" s="7" t="str">
        <x:v>[{"id": "2", "num": 2500}, {"id": "113001", "num": 3}]</x:v>
      </x:c>
      <x:c r="J1332" s="6" t="str">
        <x:v>https://raw.githubusercontent.com/Mar-7th/StarRailRes/dbe8cdfcfb0bf657b9fe1cf92d5537f118ccb487/index_new/cn/character_skill_trees.json</x:v>
      </x:c>
    </x:row>
    <x:row r="1333" ht="38" customHeight="1">
      <x:c r="A1333" s="6" t="str">
        <x:v>1204004_3</x:v>
      </x:c>
      <x:c r="B1333" s="6" t="str">
        <x:v>1204</x:v>
      </x:c>
      <x:c r="C1333" s="6" t="str">
        <x:v>1204004</x:v>
      </x:c>
      <x:c r="D1333" s="6" t="str"/>
      <x:c r="E1333" s="6" t="n">
        <x:v>3</x:v>
      </x:c>
      <x:c r="F1333" s="6" t="n">
        <x:v>2</x:v>
      </x:c>
      <x:c r="G1333" s="6" t="n">
        <x:v>0</x:v>
      </x:c>
      <x:c r="H1333" s="7" t="str"/>
      <x:c r="I1333" s="7" t="str">
        <x:v>[{"id": "2", "num": 5000}, {"id": "110131", "num": 3}, {"id": "113001", "num": 6}]</x:v>
      </x:c>
      <x:c r="J1333" s="6" t="str">
        <x:v>https://raw.githubusercontent.com/Mar-7th/StarRailRes/dbe8cdfcfb0bf657b9fe1cf92d5537f118ccb487/index_new/cn/character_skill_trees.json</x:v>
      </x:c>
    </x:row>
    <x:row r="1334" ht="38" customHeight="1">
      <x:c r="A1334" s="6" t="str">
        <x:v>1204004_4</x:v>
      </x:c>
      <x:c r="B1334" s="6" t="str">
        <x:v>1204</x:v>
      </x:c>
      <x:c r="C1334" s="6" t="str">
        <x:v>1204004</x:v>
      </x:c>
      <x:c r="D1334" s="6" t="str"/>
      <x:c r="E1334" s="6" t="n">
        <x:v>4</x:v>
      </x:c>
      <x:c r="F1334" s="6" t="n">
        <x:v>3</x:v>
      </x:c>
      <x:c r="G1334" s="6" t="n">
        <x:v>0</x:v>
      </x:c>
      <x:c r="H1334" s="7" t="str"/>
      <x:c r="I1334" s="7" t="str">
        <x:v>[{"id": "2", "num": 10000}, {"id": "110132", "num": 3}, {"id": "113002", "num": 3}]</x:v>
      </x:c>
      <x:c r="J1334" s="6" t="str">
        <x:v>https://raw.githubusercontent.com/Mar-7th/StarRailRes/dbe8cdfcfb0bf657b9fe1cf92d5537f118ccb487/index_new/cn/character_skill_trees.json</x:v>
      </x:c>
    </x:row>
    <x:row r="1335" ht="38" customHeight="1">
      <x:c r="A1335" s="6" t="str">
        <x:v>1204004_5</x:v>
      </x:c>
      <x:c r="B1335" s="6" t="str">
        <x:v>1204</x:v>
      </x:c>
      <x:c r="C1335" s="6" t="str">
        <x:v>1204004</x:v>
      </x:c>
      <x:c r="D1335" s="6" t="str"/>
      <x:c r="E1335" s="6" t="n">
        <x:v>5</x:v>
      </x:c>
      <x:c r="F1335" s="6" t="n">
        <x:v>4</x:v>
      </x:c>
      <x:c r="G1335" s="6" t="n">
        <x:v>0</x:v>
      </x:c>
      <x:c r="H1335" s="7" t="str"/>
      <x:c r="I1335" s="7" t="str">
        <x:v>[{"id": "2", "num": 20000}, {"id": "110132", "num": 5}, {"id": "113002", "num": 4}]</x:v>
      </x:c>
      <x:c r="J1335" s="6" t="str">
        <x:v>https://raw.githubusercontent.com/Mar-7th/StarRailRes/dbe8cdfcfb0bf657b9fe1cf92d5537f118ccb487/index_new/cn/character_skill_trees.json</x:v>
      </x:c>
    </x:row>
    <x:row r="1336" ht="38" customHeight="1">
      <x:c r="A1336" s="6" t="str">
        <x:v>1204004_6</x:v>
      </x:c>
      <x:c r="B1336" s="6" t="str">
        <x:v>1204</x:v>
      </x:c>
      <x:c r="C1336" s="6" t="str">
        <x:v>1204004</x:v>
      </x:c>
      <x:c r="D1336" s="6" t="str"/>
      <x:c r="E1336" s="6" t="n">
        <x:v>6</x:v>
      </x:c>
      <x:c r="F1336" s="6" t="n">
        <x:v>4</x:v>
      </x:c>
      <x:c r="G1336" s="6" t="n">
        <x:v>0</x:v>
      </x:c>
      <x:c r="H1336" s="7" t="str"/>
      <x:c r="I1336" s="7" t="str">
        <x:v>[{"id": "2", "num": 30000}, {"id": "110132", "num": 7}, {"id": "113002", "num": 6}]</x:v>
      </x:c>
      <x:c r="J1336" s="6" t="str">
        <x:v>https://raw.githubusercontent.com/Mar-7th/StarRailRes/dbe8cdfcfb0bf657b9fe1cf92d5537f118ccb487/index_new/cn/character_skill_trees.json</x:v>
      </x:c>
    </x:row>
    <x:row r="1337" ht="38" customHeight="1">
      <x:c r="A1337" s="6" t="str">
        <x:v>1204004_7</x:v>
      </x:c>
      <x:c r="B1337" s="6" t="str">
        <x:v>1204</x:v>
      </x:c>
      <x:c r="C1337" s="6" t="str">
        <x:v>1204004</x:v>
      </x:c>
      <x:c r="D1337" s="6" t="str"/>
      <x:c r="E1337" s="6" t="n">
        <x:v>7</x:v>
      </x:c>
      <x:c r="F1337" s="6" t="n">
        <x:v>5</x:v>
      </x:c>
      <x:c r="G1337" s="6" t="n">
        <x:v>0</x:v>
      </x:c>
      <x:c r="H1337" s="7" t="str"/>
      <x:c r="I1337" s="7" t="str">
        <x:v>[{"id": "2", "num": 45000}, {"id": "110133", "num": 3}, {"id": "113003", "num": 3}]</x:v>
      </x:c>
      <x:c r="J1337" s="6" t="str">
        <x:v>https://raw.githubusercontent.com/Mar-7th/StarRailRes/dbe8cdfcfb0bf657b9fe1cf92d5537f118ccb487/index_new/cn/character_skill_trees.json</x:v>
      </x:c>
    </x:row>
    <x:row r="1338" ht="53" customHeight="1">
      <x:c r="A1338" s="6" t="str">
        <x:v>1204004_8</x:v>
      </x:c>
      <x:c r="B1338" s="6" t="str">
        <x:v>1204</x:v>
      </x:c>
      <x:c r="C1338" s="6" t="str">
        <x:v>1204004</x:v>
      </x:c>
      <x:c r="D1338" s="6" t="str"/>
      <x:c r="E1338" s="6" t="n">
        <x:v>8</x:v>
      </x:c>
      <x:c r="F1338" s="6" t="n">
        <x:v>5</x:v>
      </x:c>
      <x:c r="G1338" s="6" t="n">
        <x:v>0</x:v>
      </x:c>
      <x:c r="H1338" s="7" t="str"/>
      <x:c r="I1338" s="7" t="str">
        <x:v>[{"id": "2", "num": 80000}, {"id": "110133", "num": 5}, {"id": "110501", "num": 1}, {"id": "113003", "num": 4}]</x:v>
      </x:c>
      <x:c r="J1338" s="6" t="str">
        <x:v>https://raw.githubusercontent.com/Mar-7th/StarRailRes/dbe8cdfcfb0bf657b9fe1cf92d5537f118ccb487/index_new/cn/character_skill_trees.json</x:v>
      </x:c>
    </x:row>
    <x:row r="1339" ht="53" customHeight="1">
      <x:c r="A1339" s="6" t="str">
        <x:v>1204004_9</x:v>
      </x:c>
      <x:c r="B1339" s="6" t="str">
        <x:v>1204</x:v>
      </x:c>
      <x:c r="C1339" s="6" t="str">
        <x:v>1204004</x:v>
      </x:c>
      <x:c r="D1339" s="6" t="str"/>
      <x:c r="E1339" s="6" t="n">
        <x:v>9</x:v>
      </x:c>
      <x:c r="F1339" s="6" t="n">
        <x:v>6</x:v>
      </x:c>
      <x:c r="G1339" s="6" t="n">
        <x:v>0</x:v>
      </x:c>
      <x:c r="H1339" s="7" t="str"/>
      <x:c r="I1339" s="7" t="str">
        <x:v>[{"id": "2", "num": 160000}, {"id": "110133", "num": 8}, {"id": "241", "num": 1}, {"id": "110501", "num": 1}]</x:v>
      </x:c>
      <x:c r="J1339" s="6" t="str">
        <x:v>https://raw.githubusercontent.com/Mar-7th/StarRailRes/dbe8cdfcfb0bf657b9fe1cf92d5537f118ccb487/index_new/cn/character_skill_trees.json</x:v>
      </x:c>
    </x:row>
    <x:row r="1340" ht="53" customHeight="1">
      <x:c r="A1340" s="6" t="str">
        <x:v>1204004_10</x:v>
      </x:c>
      <x:c r="B1340" s="6" t="str">
        <x:v>1204</x:v>
      </x:c>
      <x:c r="C1340" s="6" t="str">
        <x:v>1204004</x:v>
      </x:c>
      <x:c r="D1340" s="6" t="str"/>
      <x:c r="E1340" s="6" t="n">
        <x:v>10</x:v>
      </x:c>
      <x:c r="F1340" s="6" t="n">
        <x:v>6</x:v>
      </x:c>
      <x:c r="G1340" s="6" t="n">
        <x:v>0</x:v>
      </x:c>
      <x:c r="H1340" s="7" t="str"/>
      <x:c r="I1340" s="7" t="str">
        <x:v>[{"id": "2", "num": 300000}, {"id": "110133", "num": 14}, {"id": "241", "num": 1}, {"id": "110501", "num": 1}]</x:v>
      </x:c>
      <x:c r="J1340" s="6" t="str">
        <x:v>https://raw.githubusercontent.com/Mar-7th/StarRailRes/dbe8cdfcfb0bf657b9fe1cf92d5537f118ccb487/index_new/cn/character_skill_trees.json</x:v>
      </x:c>
    </x:row>
    <x:row r="1341" ht="20" customHeight="1">
      <x:c r="A1341" s="6" t="str">
        <x:v>1204007_1</x:v>
      </x:c>
      <x:c r="B1341" s="6" t="str">
        <x:v>1204</x:v>
      </x:c>
      <x:c r="C1341" s="6" t="str">
        <x:v>1204007</x:v>
      </x:c>
      <x:c r="D1341" s="6" t="str"/>
      <x:c r="E1341" s="6" t="n">
        <x:v>1</x:v>
      </x:c>
      <x:c r="F1341" s="6" t="n">
        <x:v>0</x:v>
      </x:c>
      <x:c r="G1341" s="6" t="n">
        <x:v>0</x:v>
      </x:c>
      <x:c r="H1341" s="7" t="str"/>
      <x:c r="I1341" s="7" t="str">
        <x:v>[]</x:v>
      </x:c>
      <x:c r="J1341" s="6" t="str">
        <x:v>https://raw.githubusercontent.com/Mar-7th/StarRailRes/dbe8cdfcfb0bf657b9fe1cf92d5537f118ccb487/index_new/cn/character_skill_trees.json</x:v>
      </x:c>
    </x:row>
    <x:row r="1342" ht="38" customHeight="1">
      <x:c r="A1342" s="6" t="str">
        <x:v>1204101_1</x:v>
      </x:c>
      <x:c r="B1342" s="6" t="str">
        <x:v>1204</x:v>
      </x:c>
      <x:c r="C1342" s="6" t="str">
        <x:v>1204101</x:v>
      </x:c>
      <x:c r="D1342" s="6" t="str">
        <x:v>破阵</x:v>
      </x:c>
      <x:c r="E1342" s="6" t="n">
        <x:v>1</x:v>
      </x:c>
      <x:c r="F1342" s="6" t="n">
        <x:v>2</x:v>
      </x:c>
      <x:c r="G1342" s="6" t="n">
        <x:v>0</x:v>
      </x:c>
      <x:c r="H1342" s="7" t="str">
        <x:v>若【神君】下回合的攻击段数大于等于#1[i]段，则其下回合的暴击伤害提高#2[i]%。</x:v>
      </x:c>
      <x:c r="I1342" s="7" t="str">
        <x:v>[{"id": "2", "num": 5000}, {"id": "110131", "num": 3}, {"id": "110501", "num": 1}]</x:v>
      </x:c>
      <x:c r="J1342" s="6" t="str">
        <x:v>https://raw.githubusercontent.com/Mar-7th/StarRailRes/dbe8cdfcfb0bf657b9fe1cf92d5537f118ccb487/index_new/cn/character_skill_trees.json</x:v>
      </x:c>
    </x:row>
    <x:row r="1343" ht="53" customHeight="1">
      <x:c r="A1343" s="6" t="str">
        <x:v>1204102_1</x:v>
      </x:c>
      <x:c r="B1343" s="6" t="str">
        <x:v>1204</x:v>
      </x:c>
      <x:c r="C1343" s="6" t="str">
        <x:v>1204102</x:v>
      </x:c>
      <x:c r="D1343" s="6" t="str">
        <x:v>绸缪</x:v>
      </x:c>
      <x:c r="E1343" s="6" t="n">
        <x:v>1</x:v>
      </x:c>
      <x:c r="F1343" s="6" t="n">
        <x:v>4</x:v>
      </x:c>
      <x:c r="G1343" s="6" t="n">
        <x:v>0</x:v>
      </x:c>
      <x:c r="H1343" s="7" t="str">
        <x:v>战斗开始时，立即恢复#1[i]点能量。</x:v>
      </x:c>
      <x:c r="I1343" s="7" t="str">
        <x:v>[{"id": "2", "num": 20000}, {"id": "110132", "num": 5}, {"id": "241", "num": 1}, {"id": "110501", "num": 1}]</x:v>
      </x:c>
      <x:c r="J1343" s="6" t="str">
        <x:v>https://raw.githubusercontent.com/Mar-7th/StarRailRes/dbe8cdfcfb0bf657b9fe1cf92d5537f118ccb487/index_new/cn/character_skill_trees.json</x:v>
      </x:c>
    </x:row>
    <x:row r="1344" ht="53" customHeight="1">
      <x:c r="A1344" s="6" t="str">
        <x:v>1204103_1</x:v>
      </x:c>
      <x:c r="B1344" s="6" t="str">
        <x:v>1204</x:v>
      </x:c>
      <x:c r="C1344" s="6" t="str">
        <x:v>1204103</x:v>
      </x:c>
      <x:c r="D1344" s="6" t="str">
        <x:v>遣将</x:v>
      </x:c>
      <x:c r="E1344" s="6" t="n">
        <x:v>1</x:v>
      </x:c>
      <x:c r="F1344" s="6" t="n">
        <x:v>6</x:v>
      </x:c>
      <x:c r="G1344" s="6" t="n">
        <x:v>0</x:v>
      </x:c>
      <x:c r="H1344" s="7" t="str">
        <x:v>施放战技后，暴击率提升#1[i]%，持续#2[i]回合。</x:v>
      </x:c>
      <x:c r="I1344" s="7" t="str">
        <x:v>[{"id": "2", "num": 160000}, {"id": "110133", "num": 8}, {"id": "241", "num": 1}, {"id": "110501", "num": 1}]</x:v>
      </x:c>
      <x:c r="J1344" s="6" t="str">
        <x:v>https://raw.githubusercontent.com/Mar-7th/StarRailRes/dbe8cdfcfb0bf657b9fe1cf92d5537f118ccb487/index_new/cn/character_skill_trees.json</x:v>
      </x:c>
    </x:row>
    <x:row r="1345" ht="38" customHeight="1">
      <x:c r="A1345" s="6" t="str">
        <x:v>1204201_1</x:v>
      </x:c>
      <x:c r="B1345" s="6" t="str">
        <x:v>1204</x:v>
      </x:c>
      <x:c r="C1345" s="6" t="str">
        <x:v>1204201</x:v>
      </x:c>
      <x:c r="D1345" s="6" t="str">
        <x:v>攻击强化</x:v>
      </x:c>
      <x:c r="E1345" s="6" t="n">
        <x:v>1</x:v>
      </x:c>
      <x:c r="F1345" s="6" t="n">
        <x:v>0</x:v>
      </x:c>
      <x:c r="G1345" s="6" t="n">
        <x:v>1</x:v>
      </x:c>
      <x:c r="H1345" s="7" t="str"/>
      <x:c r="I1345" s="7" t="str">
        <x:v>[{"id": "2", "num": 2500}, {"id": "113001", "num": 2}]</x:v>
      </x:c>
      <x:c r="J1345" s="6" t="str">
        <x:v>https://raw.githubusercontent.com/Mar-7th/StarRailRes/dbe8cdfcfb0bf657b9fe1cf92d5537f118ccb487/index_new/cn/character_skill_trees.json</x:v>
      </x:c>
    </x:row>
    <x:row r="1346" ht="38" customHeight="1">
      <x:c r="A1346" s="6" t="str">
        <x:v>1204202_1</x:v>
      </x:c>
      <x:c r="B1346" s="6" t="str">
        <x:v>1204</x:v>
      </x:c>
      <x:c r="C1346" s="6" t="str">
        <x:v>1204202</x:v>
      </x:c>
      <x:c r="D1346" s="6" t="str">
        <x:v>暴击率强化</x:v>
      </x:c>
      <x:c r="E1346" s="6" t="n">
        <x:v>1</x:v>
      </x:c>
      <x:c r="F1346" s="6" t="n">
        <x:v>2</x:v>
      </x:c>
      <x:c r="G1346" s="6" t="n">
        <x:v>0</x:v>
      </x:c>
      <x:c r="H1346" s="7" t="str"/>
      <x:c r="I1346" s="7" t="str">
        <x:v>[{"id": "2", "num": 5000}, {"id": "110131", "num": 3}, {"id": "113001", "num": 6}]</x:v>
      </x:c>
      <x:c r="J1346" s="6" t="str">
        <x:v>https://raw.githubusercontent.com/Mar-7th/StarRailRes/dbe8cdfcfb0bf657b9fe1cf92d5537f118ccb487/index_new/cn/character_skill_trees.json</x:v>
      </x:c>
    </x:row>
    <x:row r="1347" ht="38" customHeight="1">
      <x:c r="A1347" s="6" t="str">
        <x:v>1204203_1</x:v>
      </x:c>
      <x:c r="B1347" s="6" t="str">
        <x:v>1204</x:v>
      </x:c>
      <x:c r="C1347" s="6" t="str">
        <x:v>1204203</x:v>
      </x:c>
      <x:c r="D1347" s="6" t="str">
        <x:v>攻击强化</x:v>
      </x:c>
      <x:c r="E1347" s="6" t="n">
        <x:v>1</x:v>
      </x:c>
      <x:c r="F1347" s="6" t="n">
        <x:v>3</x:v>
      </x:c>
      <x:c r="G1347" s="6" t="n">
        <x:v>0</x:v>
      </x:c>
      <x:c r="H1347" s="7" t="str"/>
      <x:c r="I1347" s="7" t="str">
        <x:v>[{"id": "2", "num": 10000}, {"id": "110132", "num": 3}, {"id": "113002", "num": 3}]</x:v>
      </x:c>
      <x:c r="J1347" s="6" t="str">
        <x:v>https://raw.githubusercontent.com/Mar-7th/StarRailRes/dbe8cdfcfb0bf657b9fe1cf92d5537f118ccb487/index_new/cn/character_skill_trees.json</x:v>
      </x:c>
    </x:row>
    <x:row r="1348" ht="38" customHeight="1">
      <x:c r="A1348" s="6" t="str">
        <x:v>1204204_1</x:v>
      </x:c>
      <x:c r="B1348" s="6" t="str">
        <x:v>1204</x:v>
      </x:c>
      <x:c r="C1348" s="6" t="str">
        <x:v>1204204</x:v>
      </x:c>
      <x:c r="D1348" s="6" t="str">
        <x:v>防御强化</x:v>
      </x:c>
      <x:c r="E1348" s="6" t="n">
        <x:v>1</x:v>
      </x:c>
      <x:c r="F1348" s="6" t="n">
        <x:v>3</x:v>
      </x:c>
      <x:c r="G1348" s="6" t="n">
        <x:v>0</x:v>
      </x:c>
      <x:c r="H1348" s="7" t="str"/>
      <x:c r="I1348" s="7" t="str">
        <x:v>[{"id": "2", "num": 10000}, {"id": "110132", "num": 3}, {"id": "113002", "num": 3}]</x:v>
      </x:c>
      <x:c r="J1348" s="6" t="str">
        <x:v>https://raw.githubusercontent.com/Mar-7th/StarRailRes/dbe8cdfcfb0bf657b9fe1cf92d5537f118ccb487/index_new/cn/character_skill_trees.json</x:v>
      </x:c>
    </x:row>
    <x:row r="1349" ht="38" customHeight="1">
      <x:c r="A1349" s="6" t="str">
        <x:v>1204205_1</x:v>
      </x:c>
      <x:c r="B1349" s="6" t="str">
        <x:v>1204</x:v>
      </x:c>
      <x:c r="C1349" s="6" t="str">
        <x:v>1204205</x:v>
      </x:c>
      <x:c r="D1349" s="6" t="str">
        <x:v>攻击强化</x:v>
      </x:c>
      <x:c r="E1349" s="6" t="n">
        <x:v>1</x:v>
      </x:c>
      <x:c r="F1349" s="6" t="n">
        <x:v>4</x:v>
      </x:c>
      <x:c r="G1349" s="6" t="n">
        <x:v>0</x:v>
      </x:c>
      <x:c r="H1349" s="7" t="str"/>
      <x:c r="I1349" s="7" t="str">
        <x:v>[{"id": "2", "num": 20000}, {"id": "110132", "num": 5}, {"id": "113002", "num": 4}]</x:v>
      </x:c>
      <x:c r="J1349" s="6" t="str">
        <x:v>https://raw.githubusercontent.com/Mar-7th/StarRailRes/dbe8cdfcfb0bf657b9fe1cf92d5537f118ccb487/index_new/cn/character_skill_trees.json</x:v>
      </x:c>
    </x:row>
    <x:row r="1350" ht="38" customHeight="1">
      <x:c r="A1350" s="6" t="str">
        <x:v>1204206_1</x:v>
      </x:c>
      <x:c r="B1350" s="6" t="str">
        <x:v>1204</x:v>
      </x:c>
      <x:c r="C1350" s="6" t="str">
        <x:v>1204206</x:v>
      </x:c>
      <x:c r="D1350" s="6" t="str">
        <x:v>暴击率强化</x:v>
      </x:c>
      <x:c r="E1350" s="6" t="n">
        <x:v>1</x:v>
      </x:c>
      <x:c r="F1350" s="6" t="n">
        <x:v>5</x:v>
      </x:c>
      <x:c r="G1350" s="6" t="n">
        <x:v>0</x:v>
      </x:c>
      <x:c r="H1350" s="7" t="str"/>
      <x:c r="I1350" s="7" t="str">
        <x:v>[{"id": "2", "num": 45000}, {"id": "110133", "num": 3}, {"id": "113003", "num": 3}]</x:v>
      </x:c>
      <x:c r="J1350" s="6" t="str">
        <x:v>https://raw.githubusercontent.com/Mar-7th/StarRailRes/dbe8cdfcfb0bf657b9fe1cf92d5537f118ccb487/index_new/cn/character_skill_trees.json</x:v>
      </x:c>
    </x:row>
    <x:row r="1351" ht="38" customHeight="1">
      <x:c r="A1351" s="6" t="str">
        <x:v>1204207_1</x:v>
      </x:c>
      <x:c r="B1351" s="6" t="str">
        <x:v>1204</x:v>
      </x:c>
      <x:c r="C1351" s="6" t="str">
        <x:v>1204207</x:v>
      </x:c>
      <x:c r="D1351" s="6" t="str">
        <x:v>攻击强化</x:v>
      </x:c>
      <x:c r="E1351" s="6" t="n">
        <x:v>1</x:v>
      </x:c>
      <x:c r="F1351" s="6" t="n">
        <x:v>5</x:v>
      </x:c>
      <x:c r="G1351" s="6" t="n">
        <x:v>0</x:v>
      </x:c>
      <x:c r="H1351" s="7" t="str"/>
      <x:c r="I1351" s="7" t="str">
        <x:v>[{"id": "2", "num": 45000}, {"id": "110133", "num": 3}, {"id": "113003", "num": 3}]</x:v>
      </x:c>
      <x:c r="J1351" s="6" t="str">
        <x:v>https://raw.githubusercontent.com/Mar-7th/StarRailRes/dbe8cdfcfb0bf657b9fe1cf92d5537f118ccb487/index_new/cn/character_skill_trees.json</x:v>
      </x:c>
    </x:row>
    <x:row r="1352" ht="38" customHeight="1">
      <x:c r="A1352" s="6" t="str">
        <x:v>1204208_1</x:v>
      </x:c>
      <x:c r="B1352" s="6" t="str">
        <x:v>1204</x:v>
      </x:c>
      <x:c r="C1352" s="6" t="str">
        <x:v>1204208</x:v>
      </x:c>
      <x:c r="D1352" s="6" t="str">
        <x:v>防御强化</x:v>
      </x:c>
      <x:c r="E1352" s="6" t="n">
        <x:v>1</x:v>
      </x:c>
      <x:c r="F1352" s="6" t="n">
        <x:v>6</x:v>
      </x:c>
      <x:c r="G1352" s="6" t="n">
        <x:v>0</x:v>
      </x:c>
      <x:c r="H1352" s="7" t="str"/>
      <x:c r="I1352" s="7" t="str">
        <x:v>[{"id": "2", "num": 160000}, {"id": "110133", "num": 8}, {"id": "113003", "num": 8}]</x:v>
      </x:c>
      <x:c r="J1352" s="6" t="str">
        <x:v>https://raw.githubusercontent.com/Mar-7th/StarRailRes/dbe8cdfcfb0bf657b9fe1cf92d5537f118ccb487/index_new/cn/character_skill_trees.json</x:v>
      </x:c>
    </x:row>
    <x:row r="1353" ht="38" customHeight="1">
      <x:c r="A1353" s="6" t="str">
        <x:v>1204209_1</x:v>
      </x:c>
      <x:c r="B1353" s="6" t="str">
        <x:v>1204</x:v>
      </x:c>
      <x:c r="C1353" s="6" t="str">
        <x:v>1204209</x:v>
      </x:c>
      <x:c r="D1353" s="6" t="str">
        <x:v>暴击率强化</x:v>
      </x:c>
      <x:c r="E1353" s="6" t="n">
        <x:v>1</x:v>
      </x:c>
      <x:c r="F1353" s="6" t="n">
        <x:v>0</x:v>
      </x:c>
      <x:c r="G1353" s="6" t="n">
        <x:v>75</x:v>
      </x:c>
      <x:c r="H1353" s="7" t="str"/>
      <x:c r="I1353" s="7" t="str">
        <x:v>[{"id": "2", "num": 160000}, {"id": "110133", "num": 8}, {"id": "113003", "num": 8}]</x:v>
      </x:c>
      <x:c r="J1353" s="6" t="str">
        <x:v>https://raw.githubusercontent.com/Mar-7th/StarRailRes/dbe8cdfcfb0bf657b9fe1cf92d5537f118ccb487/index_new/cn/character_skill_trees.json</x:v>
      </x:c>
    </x:row>
    <x:row r="1354" ht="38" customHeight="1">
      <x:c r="A1354" s="6" t="str">
        <x:v>1204210_1</x:v>
      </x:c>
      <x:c r="B1354" s="6" t="str">
        <x:v>1204</x:v>
      </x:c>
      <x:c r="C1354" s="6" t="str">
        <x:v>1204210</x:v>
      </x:c>
      <x:c r="D1354" s="6" t="str">
        <x:v>攻击强化</x:v>
      </x:c>
      <x:c r="E1354" s="6" t="n">
        <x:v>1</x:v>
      </x:c>
      <x:c r="F1354" s="6" t="n">
        <x:v>0</x:v>
      </x:c>
      <x:c r="G1354" s="6" t="n">
        <x:v>80</x:v>
      </x:c>
      <x:c r="H1354" s="7" t="str"/>
      <x:c r="I1354" s="7" t="str">
        <x:v>[{"id": "2", "num": 160000}, {"id": "110133", "num": 8}, {"id": "113003", "num": 8}]</x:v>
      </x:c>
      <x:c r="J1354" s="6" t="str">
        <x:v>https://raw.githubusercontent.com/Mar-7th/StarRailRes/dbe8cdfcfb0bf657b9fe1cf92d5537f118ccb487/index_new/cn/character_skill_trees.json</x:v>
      </x:c>
    </x:row>
    <x:row r="1355" ht="20" customHeight="1">
      <x:c r="A1355" s="6" t="str">
        <x:v>1205001_1</x:v>
      </x:c>
      <x:c r="B1355" s="6" t="str">
        <x:v>1205</x:v>
      </x:c>
      <x:c r="C1355" s="6" t="str">
        <x:v>1205001</x:v>
      </x:c>
      <x:c r="D1355" s="6" t="str"/>
      <x:c r="E1355" s="6" t="n">
        <x:v>1</x:v>
      </x:c>
      <x:c r="F1355" s="6" t="n">
        <x:v>0</x:v>
      </x:c>
      <x:c r="G1355" s="6" t="n">
        <x:v>0</x:v>
      </x:c>
      <x:c r="H1355" s="7" t="str"/>
      <x:c r="I1355" s="7" t="str">
        <x:v>[]</x:v>
      </x:c>
      <x:c r="J1355" s="6" t="str">
        <x:v>https://raw.githubusercontent.com/Mar-7th/StarRailRes/dbe8cdfcfb0bf657b9fe1cf92d5537f118ccb487/index_new/cn/character_skill_trees.json</x:v>
      </x:c>
    </x:row>
    <x:row r="1356" ht="38" customHeight="1">
      <x:c r="A1356" s="6" t="str">
        <x:v>1205001_2</x:v>
      </x:c>
      <x:c r="B1356" s="6" t="str">
        <x:v>1205</x:v>
      </x:c>
      <x:c r="C1356" s="6" t="str">
        <x:v>1205001</x:v>
      </x:c>
      <x:c r="D1356" s="6" t="str"/>
      <x:c r="E1356" s="6" t="n">
        <x:v>2</x:v>
      </x:c>
      <x:c r="F1356" s="6" t="n">
        <x:v>2</x:v>
      </x:c>
      <x:c r="G1356" s="6" t="n">
        <x:v>0</x:v>
      </x:c>
      <x:c r="H1356" s="7" t="str"/>
      <x:c r="I1356" s="7" t="str">
        <x:v>[{"id": "2", "num": 5000}, {"id": "110111", "num": 3}, {"id": "113001", "num": 6}]</x:v>
      </x:c>
      <x:c r="J1356" s="6" t="str">
        <x:v>https://raw.githubusercontent.com/Mar-7th/StarRailRes/dbe8cdfcfb0bf657b9fe1cf92d5537f118ccb487/index_new/cn/character_skill_trees.json</x:v>
      </x:c>
    </x:row>
    <x:row r="1357" ht="38" customHeight="1">
      <x:c r="A1357" s="6" t="str">
        <x:v>1205001_3</x:v>
      </x:c>
      <x:c r="B1357" s="6" t="str">
        <x:v>1205</x:v>
      </x:c>
      <x:c r="C1357" s="6" t="str">
        <x:v>1205001</x:v>
      </x:c>
      <x:c r="D1357" s="6" t="str"/>
      <x:c r="E1357" s="6" t="n">
        <x:v>3</x:v>
      </x:c>
      <x:c r="F1357" s="6" t="n">
        <x:v>3</x:v>
      </x:c>
      <x:c r="G1357" s="6" t="n">
        <x:v>0</x:v>
      </x:c>
      <x:c r="H1357" s="7" t="str"/>
      <x:c r="I1357" s="7" t="str">
        <x:v>[{"id": "2", "num": 10000}, {"id": "110112", "num": 3}, {"id": "113002", "num": 3}]</x:v>
      </x:c>
      <x:c r="J1357" s="6" t="str">
        <x:v>https://raw.githubusercontent.com/Mar-7th/StarRailRes/dbe8cdfcfb0bf657b9fe1cf92d5537f118ccb487/index_new/cn/character_skill_trees.json</x:v>
      </x:c>
    </x:row>
    <x:row r="1358" ht="38" customHeight="1">
      <x:c r="A1358" s="6" t="str">
        <x:v>1205001_4</x:v>
      </x:c>
      <x:c r="B1358" s="6" t="str">
        <x:v>1205</x:v>
      </x:c>
      <x:c r="C1358" s="6" t="str">
        <x:v>1205001</x:v>
      </x:c>
      <x:c r="D1358" s="6" t="str"/>
      <x:c r="E1358" s="6" t="n">
        <x:v>4</x:v>
      </x:c>
      <x:c r="F1358" s="6" t="n">
        <x:v>4</x:v>
      </x:c>
      <x:c r="G1358" s="6" t="n">
        <x:v>0</x:v>
      </x:c>
      <x:c r="H1358" s="7" t="str"/>
      <x:c r="I1358" s="7" t="str">
        <x:v>[{"id": "2", "num": 20000}, {"id": "110112", "num": 5}, {"id": "113002", "num": 4}]</x:v>
      </x:c>
      <x:c r="J1358" s="6" t="str">
        <x:v>https://raw.githubusercontent.com/Mar-7th/StarRailRes/dbe8cdfcfb0bf657b9fe1cf92d5537f118ccb487/index_new/cn/character_skill_trees.json</x:v>
      </x:c>
    </x:row>
    <x:row r="1359" ht="38" customHeight="1">
      <x:c r="A1359" s="6" t="str">
        <x:v>1205001_5</x:v>
      </x:c>
      <x:c r="B1359" s="6" t="str">
        <x:v>1205</x:v>
      </x:c>
      <x:c r="C1359" s="6" t="str">
        <x:v>1205001</x:v>
      </x:c>
      <x:c r="D1359" s="6" t="str"/>
      <x:c r="E1359" s="6" t="n">
        <x:v>5</x:v>
      </x:c>
      <x:c r="F1359" s="6" t="n">
        <x:v>5</x:v>
      </x:c>
      <x:c r="G1359" s="6" t="n">
        <x:v>0</x:v>
      </x:c>
      <x:c r="H1359" s="7" t="str"/>
      <x:c r="I1359" s="7" t="str">
        <x:v>[{"id": "2", "num": 45000}, {"id": "110113", "num": 3}, {"id": "113003", "num": 3}]</x:v>
      </x:c>
      <x:c r="J1359" s="6" t="str">
        <x:v>https://raw.githubusercontent.com/Mar-7th/StarRailRes/dbe8cdfcfb0bf657b9fe1cf92d5537f118ccb487/index_new/cn/character_skill_trees.json</x:v>
      </x:c>
    </x:row>
    <x:row r="1360" ht="38" customHeight="1">
      <x:c r="A1360" s="6" t="str">
        <x:v>1205001_6</x:v>
      </x:c>
      <x:c r="B1360" s="6" t="str">
        <x:v>1205</x:v>
      </x:c>
      <x:c r="C1360" s="6" t="str">
        <x:v>1205001</x:v>
      </x:c>
      <x:c r="D1360" s="6" t="str"/>
      <x:c r="E1360" s="6" t="n">
        <x:v>6</x:v>
      </x:c>
      <x:c r="F1360" s="6" t="n">
        <x:v>6</x:v>
      </x:c>
      <x:c r="G1360" s="6" t="n">
        <x:v>0</x:v>
      </x:c>
      <x:c r="H1360" s="7" t="str"/>
      <x:c r="I1360" s="7" t="str">
        <x:v>[{"id": "2", "num": 160000}, {"id": "110113", "num": 8}, {"id": "113003", "num": 4}]</x:v>
      </x:c>
      <x:c r="J1360" s="6" t="str">
        <x:v>https://raw.githubusercontent.com/Mar-7th/StarRailRes/dbe8cdfcfb0bf657b9fe1cf92d5537f118ccb487/index_new/cn/character_skill_trees.json</x:v>
      </x:c>
    </x:row>
    <x:row r="1361" ht="20" customHeight="1">
      <x:c r="A1361" s="6" t="str">
        <x:v>1205002_1</x:v>
      </x:c>
      <x:c r="B1361" s="6" t="str">
        <x:v>1205</x:v>
      </x:c>
      <x:c r="C1361" s="6" t="str">
        <x:v>1205002</x:v>
      </x:c>
      <x:c r="D1361" s="6" t="str"/>
      <x:c r="E1361" s="6" t="n">
        <x:v>1</x:v>
      </x:c>
      <x:c r="F1361" s="6" t="n">
        <x:v>0</x:v>
      </x:c>
      <x:c r="G1361" s="6" t="n">
        <x:v>0</x:v>
      </x:c>
      <x:c r="H1361" s="7" t="str"/>
      <x:c r="I1361" s="7" t="str">
        <x:v>[]</x:v>
      </x:c>
      <x:c r="J1361" s="6" t="str">
        <x:v>https://raw.githubusercontent.com/Mar-7th/StarRailRes/dbe8cdfcfb0bf657b9fe1cf92d5537f118ccb487/index_new/cn/character_skill_trees.json</x:v>
      </x:c>
    </x:row>
    <x:row r="1362" ht="38" customHeight="1">
      <x:c r="A1362" s="6" t="str">
        <x:v>1205002_2</x:v>
      </x:c>
      <x:c r="B1362" s="6" t="str">
        <x:v>1205</x:v>
      </x:c>
      <x:c r="C1362" s="6" t="str">
        <x:v>1205002</x:v>
      </x:c>
      <x:c r="D1362" s="6" t="str"/>
      <x:c r="E1362" s="6" t="n">
        <x:v>2</x:v>
      </x:c>
      <x:c r="F1362" s="6" t="n">
        <x:v>1</x:v>
      </x:c>
      <x:c r="G1362" s="6" t="n">
        <x:v>0</x:v>
      </x:c>
      <x:c r="H1362" s="7" t="str"/>
      <x:c r="I1362" s="7" t="str">
        <x:v>[{"id": "2", "num": 2500}, {"id": "113001", "num": 3}]</x:v>
      </x:c>
      <x:c r="J1362" s="6" t="str">
        <x:v>https://raw.githubusercontent.com/Mar-7th/StarRailRes/dbe8cdfcfb0bf657b9fe1cf92d5537f118ccb487/index_new/cn/character_skill_trees.json</x:v>
      </x:c>
    </x:row>
    <x:row r="1363" ht="38" customHeight="1">
      <x:c r="A1363" s="6" t="str">
        <x:v>1205002_3</x:v>
      </x:c>
      <x:c r="B1363" s="6" t="str">
        <x:v>1205</x:v>
      </x:c>
      <x:c r="C1363" s="6" t="str">
        <x:v>1205002</x:v>
      </x:c>
      <x:c r="D1363" s="6" t="str"/>
      <x:c r="E1363" s="6" t="n">
        <x:v>3</x:v>
      </x:c>
      <x:c r="F1363" s="6" t="n">
        <x:v>2</x:v>
      </x:c>
      <x:c r="G1363" s="6" t="n">
        <x:v>0</x:v>
      </x:c>
      <x:c r="H1363" s="7" t="str"/>
      <x:c r="I1363" s="7" t="str">
        <x:v>[{"id": "2", "num": 5000}, {"id": "110111", "num": 3}, {"id": "113001", "num": 6}]</x:v>
      </x:c>
      <x:c r="J1363" s="6" t="str">
        <x:v>https://raw.githubusercontent.com/Mar-7th/StarRailRes/dbe8cdfcfb0bf657b9fe1cf92d5537f118ccb487/index_new/cn/character_skill_trees.json</x:v>
      </x:c>
    </x:row>
    <x:row r="1364" ht="38" customHeight="1">
      <x:c r="A1364" s="6" t="str">
        <x:v>1205002_4</x:v>
      </x:c>
      <x:c r="B1364" s="6" t="str">
        <x:v>1205</x:v>
      </x:c>
      <x:c r="C1364" s="6" t="str">
        <x:v>1205002</x:v>
      </x:c>
      <x:c r="D1364" s="6" t="str"/>
      <x:c r="E1364" s="6" t="n">
        <x:v>4</x:v>
      </x:c>
      <x:c r="F1364" s="6" t="n">
        <x:v>3</x:v>
      </x:c>
      <x:c r="G1364" s="6" t="n">
        <x:v>0</x:v>
      </x:c>
      <x:c r="H1364" s="7" t="str"/>
      <x:c r="I1364" s="7" t="str">
        <x:v>[{"id": "2", "num": 10000}, {"id": "110112", "num": 3}, {"id": "113002", "num": 3}]</x:v>
      </x:c>
      <x:c r="J1364" s="6" t="str">
        <x:v>https://raw.githubusercontent.com/Mar-7th/StarRailRes/dbe8cdfcfb0bf657b9fe1cf92d5537f118ccb487/index_new/cn/character_skill_trees.json</x:v>
      </x:c>
    </x:row>
    <x:row r="1365" ht="38" customHeight="1">
      <x:c r="A1365" s="6" t="str">
        <x:v>1205002_5</x:v>
      </x:c>
      <x:c r="B1365" s="6" t="str">
        <x:v>1205</x:v>
      </x:c>
      <x:c r="C1365" s="6" t="str">
        <x:v>1205002</x:v>
      </x:c>
      <x:c r="D1365" s="6" t="str"/>
      <x:c r="E1365" s="6" t="n">
        <x:v>5</x:v>
      </x:c>
      <x:c r="F1365" s="6" t="n">
        <x:v>4</x:v>
      </x:c>
      <x:c r="G1365" s="6" t="n">
        <x:v>0</x:v>
      </x:c>
      <x:c r="H1365" s="7" t="str"/>
      <x:c r="I1365" s="7" t="str">
        <x:v>[{"id": "2", "num": 20000}, {"id": "110112", "num": 5}, {"id": "113002", "num": 4}]</x:v>
      </x:c>
      <x:c r="J1365" s="6" t="str">
        <x:v>https://raw.githubusercontent.com/Mar-7th/StarRailRes/dbe8cdfcfb0bf657b9fe1cf92d5537f118ccb487/index_new/cn/character_skill_trees.json</x:v>
      </x:c>
    </x:row>
    <x:row r="1366" ht="38" customHeight="1">
      <x:c r="A1366" s="6" t="str">
        <x:v>1205002_6</x:v>
      </x:c>
      <x:c r="B1366" s="6" t="str">
        <x:v>1205</x:v>
      </x:c>
      <x:c r="C1366" s="6" t="str">
        <x:v>1205002</x:v>
      </x:c>
      <x:c r="D1366" s="6" t="str"/>
      <x:c r="E1366" s="6" t="n">
        <x:v>6</x:v>
      </x:c>
      <x:c r="F1366" s="6" t="n">
        <x:v>4</x:v>
      </x:c>
      <x:c r="G1366" s="6" t="n">
        <x:v>0</x:v>
      </x:c>
      <x:c r="H1366" s="7" t="str"/>
      <x:c r="I1366" s="7" t="str">
        <x:v>[{"id": "2", "num": 30000}, {"id": "110112", "num": 7}, {"id": "113002", "num": 6}]</x:v>
      </x:c>
      <x:c r="J1366" s="6" t="str">
        <x:v>https://raw.githubusercontent.com/Mar-7th/StarRailRes/dbe8cdfcfb0bf657b9fe1cf92d5537f118ccb487/index_new/cn/character_skill_trees.json</x:v>
      </x:c>
    </x:row>
    <x:row r="1367" ht="38" customHeight="1">
      <x:c r="A1367" s="6" t="str">
        <x:v>1205002_7</x:v>
      </x:c>
      <x:c r="B1367" s="6" t="str">
        <x:v>1205</x:v>
      </x:c>
      <x:c r="C1367" s="6" t="str">
        <x:v>1205002</x:v>
      </x:c>
      <x:c r="D1367" s="6" t="str"/>
      <x:c r="E1367" s="6" t="n">
        <x:v>7</x:v>
      </x:c>
      <x:c r="F1367" s="6" t="n">
        <x:v>5</x:v>
      </x:c>
      <x:c r="G1367" s="6" t="n">
        <x:v>0</x:v>
      </x:c>
      <x:c r="H1367" s="7" t="str"/>
      <x:c r="I1367" s="7" t="str">
        <x:v>[{"id": "2", "num": 45000}, {"id": "110113", "num": 3}, {"id": "113003", "num": 3}]</x:v>
      </x:c>
      <x:c r="J1367" s="6" t="str">
        <x:v>https://raw.githubusercontent.com/Mar-7th/StarRailRes/dbe8cdfcfb0bf657b9fe1cf92d5537f118ccb487/index_new/cn/character_skill_trees.json</x:v>
      </x:c>
    </x:row>
    <x:row r="1368" ht="53" customHeight="1">
      <x:c r="A1368" s="6" t="str">
        <x:v>1205002_8</x:v>
      </x:c>
      <x:c r="B1368" s="6" t="str">
        <x:v>1205</x:v>
      </x:c>
      <x:c r="C1368" s="6" t="str">
        <x:v>1205002</x:v>
      </x:c>
      <x:c r="D1368" s="6" t="str"/>
      <x:c r="E1368" s="6" t="n">
        <x:v>8</x:v>
      </x:c>
      <x:c r="F1368" s="6" t="n">
        <x:v>5</x:v>
      </x:c>
      <x:c r="G1368" s="6" t="n">
        <x:v>0</x:v>
      </x:c>
      <x:c r="H1368" s="7" t="str"/>
      <x:c r="I1368" s="7" t="str">
        <x:v>[{"id": "2", "num": 80000}, {"id": "110113", "num": 5}, {"id": "110503", "num": 1}, {"id": "113003", "num": 4}]</x:v>
      </x:c>
      <x:c r="J1368" s="6" t="str">
        <x:v>https://raw.githubusercontent.com/Mar-7th/StarRailRes/dbe8cdfcfb0bf657b9fe1cf92d5537f118ccb487/index_new/cn/character_skill_trees.json</x:v>
      </x:c>
    </x:row>
    <x:row r="1369" ht="53" customHeight="1">
      <x:c r="A1369" s="6" t="str">
        <x:v>1205002_9</x:v>
      </x:c>
      <x:c r="B1369" s="6" t="str">
        <x:v>1205</x:v>
      </x:c>
      <x:c r="C1369" s="6" t="str">
        <x:v>1205002</x:v>
      </x:c>
      <x:c r="D1369" s="6" t="str"/>
      <x:c r="E1369" s="6" t="n">
        <x:v>9</x:v>
      </x:c>
      <x:c r="F1369" s="6" t="n">
        <x:v>6</x:v>
      </x:c>
      <x:c r="G1369" s="6" t="n">
        <x:v>0</x:v>
      </x:c>
      <x:c r="H1369" s="7" t="str"/>
      <x:c r="I1369" s="7" t="str">
        <x:v>[{"id": "2", "num": 160000}, {"id": "110113", "num": 8}, {"id": "241", "num": 1}, {"id": "110503", "num": 1}]</x:v>
      </x:c>
      <x:c r="J1369" s="6" t="str">
        <x:v>https://raw.githubusercontent.com/Mar-7th/StarRailRes/dbe8cdfcfb0bf657b9fe1cf92d5537f118ccb487/index_new/cn/character_skill_trees.json</x:v>
      </x:c>
    </x:row>
    <x:row r="1370" ht="53" customHeight="1">
      <x:c r="A1370" s="6" t="str">
        <x:v>1205002_10</x:v>
      </x:c>
      <x:c r="B1370" s="6" t="str">
        <x:v>1205</x:v>
      </x:c>
      <x:c r="C1370" s="6" t="str">
        <x:v>1205002</x:v>
      </x:c>
      <x:c r="D1370" s="6" t="str"/>
      <x:c r="E1370" s="6" t="n">
        <x:v>10</x:v>
      </x:c>
      <x:c r="F1370" s="6" t="n">
        <x:v>6</x:v>
      </x:c>
      <x:c r="G1370" s="6" t="n">
        <x:v>0</x:v>
      </x:c>
      <x:c r="H1370" s="7" t="str"/>
      <x:c r="I1370" s="7" t="str">
        <x:v>[{"id": "2", "num": 300000}, {"id": "110113", "num": 14}, {"id": "241", "num": 1}, {"id": "110503", "num": 1}]</x:v>
      </x:c>
      <x:c r="J1370" s="6" t="str">
        <x:v>https://raw.githubusercontent.com/Mar-7th/StarRailRes/dbe8cdfcfb0bf657b9fe1cf92d5537f118ccb487/index_new/cn/character_skill_trees.json</x:v>
      </x:c>
    </x:row>
    <x:row r="1371" ht="20" customHeight="1">
      <x:c r="A1371" s="6" t="str">
        <x:v>1205003_1</x:v>
      </x:c>
      <x:c r="B1371" s="6" t="str">
        <x:v>1205</x:v>
      </x:c>
      <x:c r="C1371" s="6" t="str">
        <x:v>1205003</x:v>
      </x:c>
      <x:c r="D1371" s="6" t="str"/>
      <x:c r="E1371" s="6" t="n">
        <x:v>1</x:v>
      </x:c>
      <x:c r="F1371" s="6" t="n">
        <x:v>0</x:v>
      </x:c>
      <x:c r="G1371" s="6" t="n">
        <x:v>0</x:v>
      </x:c>
      <x:c r="H1371" s="7" t="str"/>
      <x:c r="I1371" s="7" t="str">
        <x:v>[]</x:v>
      </x:c>
      <x:c r="J1371" s="6" t="str">
        <x:v>https://raw.githubusercontent.com/Mar-7th/StarRailRes/dbe8cdfcfb0bf657b9fe1cf92d5537f118ccb487/index_new/cn/character_skill_trees.json</x:v>
      </x:c>
    </x:row>
    <x:row r="1372" ht="38" customHeight="1">
      <x:c r="A1372" s="6" t="str">
        <x:v>1205003_2</x:v>
      </x:c>
      <x:c r="B1372" s="6" t="str">
        <x:v>1205</x:v>
      </x:c>
      <x:c r="C1372" s="6" t="str">
        <x:v>1205003</x:v>
      </x:c>
      <x:c r="D1372" s="6" t="str"/>
      <x:c r="E1372" s="6" t="n">
        <x:v>2</x:v>
      </x:c>
      <x:c r="F1372" s="6" t="n">
        <x:v>1</x:v>
      </x:c>
      <x:c r="G1372" s="6" t="n">
        <x:v>0</x:v>
      </x:c>
      <x:c r="H1372" s="7" t="str"/>
      <x:c r="I1372" s="7" t="str">
        <x:v>[{"id": "2", "num": 2500}, {"id": "113001", "num": 3}]</x:v>
      </x:c>
      <x:c r="J1372" s="6" t="str">
        <x:v>https://raw.githubusercontent.com/Mar-7th/StarRailRes/dbe8cdfcfb0bf657b9fe1cf92d5537f118ccb487/index_new/cn/character_skill_trees.json</x:v>
      </x:c>
    </x:row>
    <x:row r="1373" ht="38" customHeight="1">
      <x:c r="A1373" s="6" t="str">
        <x:v>1205003_3</x:v>
      </x:c>
      <x:c r="B1373" s="6" t="str">
        <x:v>1205</x:v>
      </x:c>
      <x:c r="C1373" s="6" t="str">
        <x:v>1205003</x:v>
      </x:c>
      <x:c r="D1373" s="6" t="str"/>
      <x:c r="E1373" s="6" t="n">
        <x:v>3</x:v>
      </x:c>
      <x:c r="F1373" s="6" t="n">
        <x:v>2</x:v>
      </x:c>
      <x:c r="G1373" s="6" t="n">
        <x:v>0</x:v>
      </x:c>
      <x:c r="H1373" s="7" t="str"/>
      <x:c r="I1373" s="7" t="str">
        <x:v>[{"id": "2", "num": 5000}, {"id": "110111", "num": 3}, {"id": "113001", "num": 6}]</x:v>
      </x:c>
      <x:c r="J1373" s="6" t="str">
        <x:v>https://raw.githubusercontent.com/Mar-7th/StarRailRes/dbe8cdfcfb0bf657b9fe1cf92d5537f118ccb487/index_new/cn/character_skill_trees.json</x:v>
      </x:c>
    </x:row>
    <x:row r="1374" ht="38" customHeight="1">
      <x:c r="A1374" s="6" t="str">
        <x:v>1205003_4</x:v>
      </x:c>
      <x:c r="B1374" s="6" t="str">
        <x:v>1205</x:v>
      </x:c>
      <x:c r="C1374" s="6" t="str">
        <x:v>1205003</x:v>
      </x:c>
      <x:c r="D1374" s="6" t="str"/>
      <x:c r="E1374" s="6" t="n">
        <x:v>4</x:v>
      </x:c>
      <x:c r="F1374" s="6" t="n">
        <x:v>3</x:v>
      </x:c>
      <x:c r="G1374" s="6" t="n">
        <x:v>0</x:v>
      </x:c>
      <x:c r="H1374" s="7" t="str"/>
      <x:c r="I1374" s="7" t="str">
        <x:v>[{"id": "2", "num": 10000}, {"id": "110112", "num": 3}, {"id": "113002", "num": 3}]</x:v>
      </x:c>
      <x:c r="J1374" s="6" t="str">
        <x:v>https://raw.githubusercontent.com/Mar-7th/StarRailRes/dbe8cdfcfb0bf657b9fe1cf92d5537f118ccb487/index_new/cn/character_skill_trees.json</x:v>
      </x:c>
    </x:row>
    <x:row r="1375" ht="38" customHeight="1">
      <x:c r="A1375" s="6" t="str">
        <x:v>1205003_5</x:v>
      </x:c>
      <x:c r="B1375" s="6" t="str">
        <x:v>1205</x:v>
      </x:c>
      <x:c r="C1375" s="6" t="str">
        <x:v>1205003</x:v>
      </x:c>
      <x:c r="D1375" s="6" t="str"/>
      <x:c r="E1375" s="6" t="n">
        <x:v>5</x:v>
      </x:c>
      <x:c r="F1375" s="6" t="n">
        <x:v>4</x:v>
      </x:c>
      <x:c r="G1375" s="6" t="n">
        <x:v>0</x:v>
      </x:c>
      <x:c r="H1375" s="7" t="str"/>
      <x:c r="I1375" s="7" t="str">
        <x:v>[{"id": "2", "num": 20000}, {"id": "110112", "num": 5}, {"id": "113002", "num": 4}]</x:v>
      </x:c>
      <x:c r="J1375" s="6" t="str">
        <x:v>https://raw.githubusercontent.com/Mar-7th/StarRailRes/dbe8cdfcfb0bf657b9fe1cf92d5537f118ccb487/index_new/cn/character_skill_trees.json</x:v>
      </x:c>
    </x:row>
    <x:row r="1376" ht="38" customHeight="1">
      <x:c r="A1376" s="6" t="str">
        <x:v>1205003_6</x:v>
      </x:c>
      <x:c r="B1376" s="6" t="str">
        <x:v>1205</x:v>
      </x:c>
      <x:c r="C1376" s="6" t="str">
        <x:v>1205003</x:v>
      </x:c>
      <x:c r="D1376" s="6" t="str"/>
      <x:c r="E1376" s="6" t="n">
        <x:v>6</x:v>
      </x:c>
      <x:c r="F1376" s="6" t="n">
        <x:v>4</x:v>
      </x:c>
      <x:c r="G1376" s="6" t="n">
        <x:v>0</x:v>
      </x:c>
      <x:c r="H1376" s="7" t="str"/>
      <x:c r="I1376" s="7" t="str">
        <x:v>[{"id": "2", "num": 30000}, {"id": "110112", "num": 7}, {"id": "113002", "num": 6}]</x:v>
      </x:c>
      <x:c r="J1376" s="6" t="str">
        <x:v>https://raw.githubusercontent.com/Mar-7th/StarRailRes/dbe8cdfcfb0bf657b9fe1cf92d5537f118ccb487/index_new/cn/character_skill_trees.json</x:v>
      </x:c>
    </x:row>
    <x:row r="1377" ht="38" customHeight="1">
      <x:c r="A1377" s="6" t="str">
        <x:v>1205003_7</x:v>
      </x:c>
      <x:c r="B1377" s="6" t="str">
        <x:v>1205</x:v>
      </x:c>
      <x:c r="C1377" s="6" t="str">
        <x:v>1205003</x:v>
      </x:c>
      <x:c r="D1377" s="6" t="str"/>
      <x:c r="E1377" s="6" t="n">
        <x:v>7</x:v>
      </x:c>
      <x:c r="F1377" s="6" t="n">
        <x:v>5</x:v>
      </x:c>
      <x:c r="G1377" s="6" t="n">
        <x:v>0</x:v>
      </x:c>
      <x:c r="H1377" s="7" t="str"/>
      <x:c r="I1377" s="7" t="str">
        <x:v>[{"id": "2", "num": 45000}, {"id": "110113", "num": 3}, {"id": "113003", "num": 3}]</x:v>
      </x:c>
      <x:c r="J1377" s="6" t="str">
        <x:v>https://raw.githubusercontent.com/Mar-7th/StarRailRes/dbe8cdfcfb0bf657b9fe1cf92d5537f118ccb487/index_new/cn/character_skill_trees.json</x:v>
      </x:c>
    </x:row>
    <x:row r="1378" ht="53" customHeight="1">
      <x:c r="A1378" s="6" t="str">
        <x:v>1205003_8</x:v>
      </x:c>
      <x:c r="B1378" s="6" t="str">
        <x:v>1205</x:v>
      </x:c>
      <x:c r="C1378" s="6" t="str">
        <x:v>1205003</x:v>
      </x:c>
      <x:c r="D1378" s="6" t="str"/>
      <x:c r="E1378" s="6" t="n">
        <x:v>8</x:v>
      </x:c>
      <x:c r="F1378" s="6" t="n">
        <x:v>5</x:v>
      </x:c>
      <x:c r="G1378" s="6" t="n">
        <x:v>0</x:v>
      </x:c>
      <x:c r="H1378" s="7" t="str"/>
      <x:c r="I1378" s="7" t="str">
        <x:v>[{"id": "2", "num": 80000}, {"id": "110113", "num": 5}, {"id": "110503", "num": 1}, {"id": "113003", "num": 4}]</x:v>
      </x:c>
      <x:c r="J1378" s="6" t="str">
        <x:v>https://raw.githubusercontent.com/Mar-7th/StarRailRes/dbe8cdfcfb0bf657b9fe1cf92d5537f118ccb487/index_new/cn/character_skill_trees.json</x:v>
      </x:c>
    </x:row>
    <x:row r="1379" ht="53" customHeight="1">
      <x:c r="A1379" s="6" t="str">
        <x:v>1205003_9</x:v>
      </x:c>
      <x:c r="B1379" s="6" t="str">
        <x:v>1205</x:v>
      </x:c>
      <x:c r="C1379" s="6" t="str">
        <x:v>1205003</x:v>
      </x:c>
      <x:c r="D1379" s="6" t="str"/>
      <x:c r="E1379" s="6" t="n">
        <x:v>9</x:v>
      </x:c>
      <x:c r="F1379" s="6" t="n">
        <x:v>6</x:v>
      </x:c>
      <x:c r="G1379" s="6" t="n">
        <x:v>0</x:v>
      </x:c>
      <x:c r="H1379" s="7" t="str"/>
      <x:c r="I1379" s="7" t="str">
        <x:v>[{"id": "2", "num": 160000}, {"id": "110113", "num": 8}, {"id": "241", "num": 1}, {"id": "110503", "num": 1}]</x:v>
      </x:c>
      <x:c r="J1379" s="6" t="str">
        <x:v>https://raw.githubusercontent.com/Mar-7th/StarRailRes/dbe8cdfcfb0bf657b9fe1cf92d5537f118ccb487/index_new/cn/character_skill_trees.json</x:v>
      </x:c>
    </x:row>
    <x:row r="1380" ht="53" customHeight="1">
      <x:c r="A1380" s="6" t="str">
        <x:v>1205003_10</x:v>
      </x:c>
      <x:c r="B1380" s="6" t="str">
        <x:v>1205</x:v>
      </x:c>
      <x:c r="C1380" s="6" t="str">
        <x:v>1205003</x:v>
      </x:c>
      <x:c r="D1380" s="6" t="str"/>
      <x:c r="E1380" s="6" t="n">
        <x:v>10</x:v>
      </x:c>
      <x:c r="F1380" s="6" t="n">
        <x:v>6</x:v>
      </x:c>
      <x:c r="G1380" s="6" t="n">
        <x:v>0</x:v>
      </x:c>
      <x:c r="H1380" s="7" t="str"/>
      <x:c r="I1380" s="7" t="str">
        <x:v>[{"id": "2", "num": 300000}, {"id": "110113", "num": 14}, {"id": "241", "num": 1}, {"id": "110503", "num": 1}]</x:v>
      </x:c>
      <x:c r="J1380" s="6" t="str">
        <x:v>https://raw.githubusercontent.com/Mar-7th/StarRailRes/dbe8cdfcfb0bf657b9fe1cf92d5537f118ccb487/index_new/cn/character_skill_trees.json</x:v>
      </x:c>
    </x:row>
    <x:row r="1381" ht="20" customHeight="1">
      <x:c r="A1381" s="6" t="str">
        <x:v>1205004_1</x:v>
      </x:c>
      <x:c r="B1381" s="6" t="str">
        <x:v>1205</x:v>
      </x:c>
      <x:c r="C1381" s="6" t="str">
        <x:v>1205004</x:v>
      </x:c>
      <x:c r="D1381" s="6" t="str"/>
      <x:c r="E1381" s="6" t="n">
        <x:v>1</x:v>
      </x:c>
      <x:c r="F1381" s="6" t="n">
        <x:v>0</x:v>
      </x:c>
      <x:c r="G1381" s="6" t="n">
        <x:v>0</x:v>
      </x:c>
      <x:c r="H1381" s="7" t="str"/>
      <x:c r="I1381" s="7" t="str">
        <x:v>[]</x:v>
      </x:c>
      <x:c r="J1381" s="6" t="str">
        <x:v>https://raw.githubusercontent.com/Mar-7th/StarRailRes/dbe8cdfcfb0bf657b9fe1cf92d5537f118ccb487/index_new/cn/character_skill_trees.json</x:v>
      </x:c>
    </x:row>
    <x:row r="1382" ht="38" customHeight="1">
      <x:c r="A1382" s="6" t="str">
        <x:v>1205004_2</x:v>
      </x:c>
      <x:c r="B1382" s="6" t="str">
        <x:v>1205</x:v>
      </x:c>
      <x:c r="C1382" s="6" t="str">
        <x:v>1205004</x:v>
      </x:c>
      <x:c r="D1382" s="6" t="str"/>
      <x:c r="E1382" s="6" t="n">
        <x:v>2</x:v>
      </x:c>
      <x:c r="F1382" s="6" t="n">
        <x:v>1</x:v>
      </x:c>
      <x:c r="G1382" s="6" t="n">
        <x:v>0</x:v>
      </x:c>
      <x:c r="H1382" s="7" t="str"/>
      <x:c r="I1382" s="7" t="str">
        <x:v>[{"id": "2", "num": 2500}, {"id": "113001", "num": 3}]</x:v>
      </x:c>
      <x:c r="J1382" s="6" t="str">
        <x:v>https://raw.githubusercontent.com/Mar-7th/StarRailRes/dbe8cdfcfb0bf657b9fe1cf92d5537f118ccb487/index_new/cn/character_skill_trees.json</x:v>
      </x:c>
    </x:row>
    <x:row r="1383" ht="38" customHeight="1">
      <x:c r="A1383" s="6" t="str">
        <x:v>1205004_3</x:v>
      </x:c>
      <x:c r="B1383" s="6" t="str">
        <x:v>1205</x:v>
      </x:c>
      <x:c r="C1383" s="6" t="str">
        <x:v>1205004</x:v>
      </x:c>
      <x:c r="D1383" s="6" t="str"/>
      <x:c r="E1383" s="6" t="n">
        <x:v>3</x:v>
      </x:c>
      <x:c r="F1383" s="6" t="n">
        <x:v>2</x:v>
      </x:c>
      <x:c r="G1383" s="6" t="n">
        <x:v>0</x:v>
      </x:c>
      <x:c r="H1383" s="7" t="str"/>
      <x:c r="I1383" s="7" t="str">
        <x:v>[{"id": "2", "num": 5000}, {"id": "110111", "num": 3}, {"id": "113001", "num": 6}]</x:v>
      </x:c>
      <x:c r="J1383" s="6" t="str">
        <x:v>https://raw.githubusercontent.com/Mar-7th/StarRailRes/dbe8cdfcfb0bf657b9fe1cf92d5537f118ccb487/index_new/cn/character_skill_trees.json</x:v>
      </x:c>
    </x:row>
    <x:row r="1384" ht="38" customHeight="1">
      <x:c r="A1384" s="6" t="str">
        <x:v>1205004_4</x:v>
      </x:c>
      <x:c r="B1384" s="6" t="str">
        <x:v>1205</x:v>
      </x:c>
      <x:c r="C1384" s="6" t="str">
        <x:v>1205004</x:v>
      </x:c>
      <x:c r="D1384" s="6" t="str"/>
      <x:c r="E1384" s="6" t="n">
        <x:v>4</x:v>
      </x:c>
      <x:c r="F1384" s="6" t="n">
        <x:v>3</x:v>
      </x:c>
      <x:c r="G1384" s="6" t="n">
        <x:v>0</x:v>
      </x:c>
      <x:c r="H1384" s="7" t="str"/>
      <x:c r="I1384" s="7" t="str">
        <x:v>[{"id": "2", "num": 10000}, {"id": "110112", "num": 3}, {"id": "113002", "num": 3}]</x:v>
      </x:c>
      <x:c r="J1384" s="6" t="str">
        <x:v>https://raw.githubusercontent.com/Mar-7th/StarRailRes/dbe8cdfcfb0bf657b9fe1cf92d5537f118ccb487/index_new/cn/character_skill_trees.json</x:v>
      </x:c>
    </x:row>
    <x:row r="1385" ht="38" customHeight="1">
      <x:c r="A1385" s="6" t="str">
        <x:v>1205004_5</x:v>
      </x:c>
      <x:c r="B1385" s="6" t="str">
        <x:v>1205</x:v>
      </x:c>
      <x:c r="C1385" s="6" t="str">
        <x:v>1205004</x:v>
      </x:c>
      <x:c r="D1385" s="6" t="str"/>
      <x:c r="E1385" s="6" t="n">
        <x:v>5</x:v>
      </x:c>
      <x:c r="F1385" s="6" t="n">
        <x:v>4</x:v>
      </x:c>
      <x:c r="G1385" s="6" t="n">
        <x:v>0</x:v>
      </x:c>
      <x:c r="H1385" s="7" t="str"/>
      <x:c r="I1385" s="7" t="str">
        <x:v>[{"id": "2", "num": 20000}, {"id": "110112", "num": 5}, {"id": "113002", "num": 4}]</x:v>
      </x:c>
      <x:c r="J1385" s="6" t="str">
        <x:v>https://raw.githubusercontent.com/Mar-7th/StarRailRes/dbe8cdfcfb0bf657b9fe1cf92d5537f118ccb487/index_new/cn/character_skill_trees.json</x:v>
      </x:c>
    </x:row>
    <x:row r="1386" ht="38" customHeight="1">
      <x:c r="A1386" s="6" t="str">
        <x:v>1205004_6</x:v>
      </x:c>
      <x:c r="B1386" s="6" t="str">
        <x:v>1205</x:v>
      </x:c>
      <x:c r="C1386" s="6" t="str">
        <x:v>1205004</x:v>
      </x:c>
      <x:c r="D1386" s="6" t="str"/>
      <x:c r="E1386" s="6" t="n">
        <x:v>6</x:v>
      </x:c>
      <x:c r="F1386" s="6" t="n">
        <x:v>4</x:v>
      </x:c>
      <x:c r="G1386" s="6" t="n">
        <x:v>0</x:v>
      </x:c>
      <x:c r="H1386" s="7" t="str"/>
      <x:c r="I1386" s="7" t="str">
        <x:v>[{"id": "2", "num": 30000}, {"id": "110112", "num": 7}, {"id": "113002", "num": 6}]</x:v>
      </x:c>
      <x:c r="J1386" s="6" t="str">
        <x:v>https://raw.githubusercontent.com/Mar-7th/StarRailRes/dbe8cdfcfb0bf657b9fe1cf92d5537f118ccb487/index_new/cn/character_skill_trees.json</x:v>
      </x:c>
    </x:row>
    <x:row r="1387" ht="38" customHeight="1">
      <x:c r="A1387" s="6" t="str">
        <x:v>1205004_7</x:v>
      </x:c>
      <x:c r="B1387" s="6" t="str">
        <x:v>1205</x:v>
      </x:c>
      <x:c r="C1387" s="6" t="str">
        <x:v>1205004</x:v>
      </x:c>
      <x:c r="D1387" s="6" t="str"/>
      <x:c r="E1387" s="6" t="n">
        <x:v>7</x:v>
      </x:c>
      <x:c r="F1387" s="6" t="n">
        <x:v>5</x:v>
      </x:c>
      <x:c r="G1387" s="6" t="n">
        <x:v>0</x:v>
      </x:c>
      <x:c r="H1387" s="7" t="str"/>
      <x:c r="I1387" s="7" t="str">
        <x:v>[{"id": "2", "num": 45000}, {"id": "110113", "num": 3}, {"id": "113003", "num": 3}]</x:v>
      </x:c>
      <x:c r="J1387" s="6" t="str">
        <x:v>https://raw.githubusercontent.com/Mar-7th/StarRailRes/dbe8cdfcfb0bf657b9fe1cf92d5537f118ccb487/index_new/cn/character_skill_trees.json</x:v>
      </x:c>
    </x:row>
    <x:row r="1388" ht="53" customHeight="1">
      <x:c r="A1388" s="6" t="str">
        <x:v>1205004_8</x:v>
      </x:c>
      <x:c r="B1388" s="6" t="str">
        <x:v>1205</x:v>
      </x:c>
      <x:c r="C1388" s="6" t="str">
        <x:v>1205004</x:v>
      </x:c>
      <x:c r="D1388" s="6" t="str"/>
      <x:c r="E1388" s="6" t="n">
        <x:v>8</x:v>
      </x:c>
      <x:c r="F1388" s="6" t="n">
        <x:v>5</x:v>
      </x:c>
      <x:c r="G1388" s="6" t="n">
        <x:v>0</x:v>
      </x:c>
      <x:c r="H1388" s="7" t="str"/>
      <x:c r="I1388" s="7" t="str">
        <x:v>[{"id": "2", "num": 80000}, {"id": "110113", "num": 5}, {"id": "110503", "num": 1}, {"id": "113003", "num": 4}]</x:v>
      </x:c>
      <x:c r="J1388" s="6" t="str">
        <x:v>https://raw.githubusercontent.com/Mar-7th/StarRailRes/dbe8cdfcfb0bf657b9fe1cf92d5537f118ccb487/index_new/cn/character_skill_trees.json</x:v>
      </x:c>
    </x:row>
    <x:row r="1389" ht="53" customHeight="1">
      <x:c r="A1389" s="6" t="str">
        <x:v>1205004_9</x:v>
      </x:c>
      <x:c r="B1389" s="6" t="str">
        <x:v>1205</x:v>
      </x:c>
      <x:c r="C1389" s="6" t="str">
        <x:v>1205004</x:v>
      </x:c>
      <x:c r="D1389" s="6" t="str"/>
      <x:c r="E1389" s="6" t="n">
        <x:v>9</x:v>
      </x:c>
      <x:c r="F1389" s="6" t="n">
        <x:v>6</x:v>
      </x:c>
      <x:c r="G1389" s="6" t="n">
        <x:v>0</x:v>
      </x:c>
      <x:c r="H1389" s="7" t="str"/>
      <x:c r="I1389" s="7" t="str">
        <x:v>[{"id": "2", "num": 160000}, {"id": "110113", "num": 8}, {"id": "241", "num": 1}, {"id": "110503", "num": 1}]</x:v>
      </x:c>
      <x:c r="J1389" s="6" t="str">
        <x:v>https://raw.githubusercontent.com/Mar-7th/StarRailRes/dbe8cdfcfb0bf657b9fe1cf92d5537f118ccb487/index_new/cn/character_skill_trees.json</x:v>
      </x:c>
    </x:row>
    <x:row r="1390" ht="53" customHeight="1">
      <x:c r="A1390" s="6" t="str">
        <x:v>1205004_10</x:v>
      </x:c>
      <x:c r="B1390" s="6" t="str">
        <x:v>1205</x:v>
      </x:c>
      <x:c r="C1390" s="6" t="str">
        <x:v>1205004</x:v>
      </x:c>
      <x:c r="D1390" s="6" t="str"/>
      <x:c r="E1390" s="6" t="n">
        <x:v>10</x:v>
      </x:c>
      <x:c r="F1390" s="6" t="n">
        <x:v>6</x:v>
      </x:c>
      <x:c r="G1390" s="6" t="n">
        <x:v>0</x:v>
      </x:c>
      <x:c r="H1390" s="7" t="str"/>
      <x:c r="I1390" s="7" t="str">
        <x:v>[{"id": "2", "num": 300000}, {"id": "110113", "num": 14}, {"id": "241", "num": 1}, {"id": "110503", "num": 1}]</x:v>
      </x:c>
      <x:c r="J1390" s="6" t="str">
        <x:v>https://raw.githubusercontent.com/Mar-7th/StarRailRes/dbe8cdfcfb0bf657b9fe1cf92d5537f118ccb487/index_new/cn/character_skill_trees.json</x:v>
      </x:c>
    </x:row>
    <x:row r="1391" ht="20" customHeight="1">
      <x:c r="A1391" s="6" t="str">
        <x:v>1205007_1</x:v>
      </x:c>
      <x:c r="B1391" s="6" t="str">
        <x:v>1205</x:v>
      </x:c>
      <x:c r="C1391" s="6" t="str">
        <x:v>1205007</x:v>
      </x:c>
      <x:c r="D1391" s="6" t="str"/>
      <x:c r="E1391" s="6" t="n">
        <x:v>1</x:v>
      </x:c>
      <x:c r="F1391" s="6" t="n">
        <x:v>0</x:v>
      </x:c>
      <x:c r="G1391" s="6" t="n">
        <x:v>0</x:v>
      </x:c>
      <x:c r="H1391" s="7" t="str"/>
      <x:c r="I1391" s="7" t="str">
        <x:v>[]</x:v>
      </x:c>
      <x:c r="J1391" s="6" t="str">
        <x:v>https://raw.githubusercontent.com/Mar-7th/StarRailRes/dbe8cdfcfb0bf657b9fe1cf92d5537f118ccb487/index_new/cn/character_skill_trees.json</x:v>
      </x:c>
    </x:row>
    <x:row r="1392" ht="38" customHeight="1">
      <x:c r="A1392" s="6" t="str">
        <x:v>1205101_1</x:v>
      </x:c>
      <x:c r="B1392" s="6" t="str">
        <x:v>1205</x:v>
      </x:c>
      <x:c r="C1392" s="6" t="str">
        <x:v>1205101</x:v>
      </x:c>
      <x:c r="D1392" s="6" t="str">
        <x:v>无尽形寿</x:v>
      </x:c>
      <x:c r="E1392" s="6" t="n">
        <x:v>1</x:v>
      </x:c>
      <x:c r="F1392" s="6" t="n">
        <x:v>2</x:v>
      </x:c>
      <x:c r="G1392" s="6" t="n">
        <x:v>0</x:v>
      </x:c>
      <x:c r="H1392" s="7" t="str">
        <x:v>刃的当前生命值百分比小于等于生命上限的50%时，受到治疗时的回复量提高#1[i]%。</x:v>
      </x:c>
      <x:c r="I1392" s="7" t="str">
        <x:v>[{"id": "2", "num": 5000}, {"id": "110111", "num": 3}, {"id": "110503", "num": 1}]</x:v>
      </x:c>
      <x:c r="J1392" s="6" t="str">
        <x:v>https://raw.githubusercontent.com/Mar-7th/StarRailRes/dbe8cdfcfb0bf657b9fe1cf92d5537f118ccb487/index_new/cn/character_skill_trees.json</x:v>
      </x:c>
    </x:row>
    <x:row r="1393" ht="53" customHeight="1">
      <x:c r="A1393" s="6" t="str">
        <x:v>1205102_1</x:v>
      </x:c>
      <x:c r="B1393" s="6" t="str">
        <x:v>1205</x:v>
      </x:c>
      <x:c r="C1393" s="6" t="str">
        <x:v>1205102</x:v>
      </x:c>
      <x:c r="D1393" s="6" t="str">
        <x:v>吞忍百死</x:v>
      </x:c>
      <x:c r="E1393" s="6" t="n">
        <x:v>1</x:v>
      </x:c>
      <x:c r="F1393" s="6" t="n">
        <x:v>4</x:v>
      </x:c>
      <x:c r="G1393" s="6" t="n">
        <x:v>0</x:v>
      </x:c>
      <x:c r="H1393" s="7" t="str">
        <x:v>施放【无间剑树】后，若击中处于弱点击破状态的敌方目标，刃回复等同于自身#1[i]%生命上限+#2[i]的生命值。</x:v>
      </x:c>
      <x:c r="I1393" s="7" t="str">
        <x:v>[{"id": "2", "num": 20000}, {"id": "110112", "num": 5}, {"id": "241", "num": 1}, {"id": "110503", "num": 1}]</x:v>
      </x:c>
      <x:c r="J1393" s="6" t="str">
        <x:v>https://raw.githubusercontent.com/Mar-7th/StarRailRes/dbe8cdfcfb0bf657b9fe1cf92d5537f118ccb487/index_new/cn/character_skill_trees.json</x:v>
      </x:c>
    </x:row>
    <x:row r="1394" ht="53" customHeight="1">
      <x:c r="A1394" s="6" t="str">
        <x:v>1205103_1</x:v>
      </x:c>
      <x:c r="B1394" s="6" t="str">
        <x:v>1205</x:v>
      </x:c>
      <x:c r="C1394" s="6" t="str">
        <x:v>1205103</x:v>
      </x:c>
      <x:c r="D1394" s="6" t="str">
        <x:v>坏劫隳亡</x:v>
      </x:c>
      <x:c r="E1394" s="6" t="n">
        <x:v>1</x:v>
      </x:c>
      <x:c r="F1394" s="6" t="n">
        <x:v>6</x:v>
      </x:c>
      <x:c r="G1394" s="6" t="n">
        <x:v>0</x:v>
      </x:c>
      <x:c r="H1394" s="7" t="str">
        <x:v>天赋施放的追加攻击伤害提高#1[i]%。</x:v>
      </x:c>
      <x:c r="I1394" s="7" t="str">
        <x:v>[{"id": "2", "num": 160000}, {"id": "110113", "num": 8}, {"id": "241", "num": 1}, {"id": "110503", "num": 1}]</x:v>
      </x:c>
      <x:c r="J1394" s="6" t="str">
        <x:v>https://raw.githubusercontent.com/Mar-7th/StarRailRes/dbe8cdfcfb0bf657b9fe1cf92d5537f118ccb487/index_new/cn/character_skill_trees.json</x:v>
      </x:c>
    </x:row>
    <x:row r="1395" ht="38" customHeight="1">
      <x:c r="A1395" s="6" t="str">
        <x:v>1205201_1</x:v>
      </x:c>
      <x:c r="B1395" s="6" t="str">
        <x:v>1205</x:v>
      </x:c>
      <x:c r="C1395" s="6" t="str">
        <x:v>1205201</x:v>
      </x:c>
      <x:c r="D1395" s="6" t="str">
        <x:v>生命强化</x:v>
      </x:c>
      <x:c r="E1395" s="6" t="n">
        <x:v>1</x:v>
      </x:c>
      <x:c r="F1395" s="6" t="n">
        <x:v>0</x:v>
      </x:c>
      <x:c r="G1395" s="6" t="n">
        <x:v>1</x:v>
      </x:c>
      <x:c r="H1395" s="7" t="str"/>
      <x:c r="I1395" s="7" t="str">
        <x:v>[{"id": "2", "num": 2500}, {"id": "113001", "num": 2}]</x:v>
      </x:c>
      <x:c r="J1395" s="6" t="str">
        <x:v>https://raw.githubusercontent.com/Mar-7th/StarRailRes/dbe8cdfcfb0bf657b9fe1cf92d5537f118ccb487/index_new/cn/character_skill_trees.json</x:v>
      </x:c>
    </x:row>
    <x:row r="1396" ht="38" customHeight="1">
      <x:c r="A1396" s="6" t="str">
        <x:v>1205202_1</x:v>
      </x:c>
      <x:c r="B1396" s="6" t="str">
        <x:v>1205</x:v>
      </x:c>
      <x:c r="C1396" s="6" t="str">
        <x:v>1205202</x:v>
      </x:c>
      <x:c r="D1396" s="6" t="str">
        <x:v>暴击率强化</x:v>
      </x:c>
      <x:c r="E1396" s="6" t="n">
        <x:v>1</x:v>
      </x:c>
      <x:c r="F1396" s="6" t="n">
        <x:v>2</x:v>
      </x:c>
      <x:c r="G1396" s="6" t="n">
        <x:v>0</x:v>
      </x:c>
      <x:c r="H1396" s="7" t="str"/>
      <x:c r="I1396" s="7" t="str">
        <x:v>[{"id": "2", "num": 5000}, {"id": "110111", "num": 3}, {"id": "113001", "num": 6}]</x:v>
      </x:c>
      <x:c r="J1396" s="6" t="str">
        <x:v>https://raw.githubusercontent.com/Mar-7th/StarRailRes/dbe8cdfcfb0bf657b9fe1cf92d5537f118ccb487/index_new/cn/character_skill_trees.json</x:v>
      </x:c>
    </x:row>
    <x:row r="1397" ht="38" customHeight="1">
      <x:c r="A1397" s="6" t="str">
        <x:v>1205203_1</x:v>
      </x:c>
      <x:c r="B1397" s="6" t="str">
        <x:v>1205</x:v>
      </x:c>
      <x:c r="C1397" s="6" t="str">
        <x:v>1205203</x:v>
      </x:c>
      <x:c r="D1397" s="6" t="str">
        <x:v>生命强化</x:v>
      </x:c>
      <x:c r="E1397" s="6" t="n">
        <x:v>1</x:v>
      </x:c>
      <x:c r="F1397" s="6" t="n">
        <x:v>3</x:v>
      </x:c>
      <x:c r="G1397" s="6" t="n">
        <x:v>0</x:v>
      </x:c>
      <x:c r="H1397" s="7" t="str"/>
      <x:c r="I1397" s="7" t="str">
        <x:v>[{"id": "2", "num": 10000}, {"id": "110112", "num": 3}, {"id": "113002", "num": 3}]</x:v>
      </x:c>
      <x:c r="J1397" s="6" t="str">
        <x:v>https://raw.githubusercontent.com/Mar-7th/StarRailRes/dbe8cdfcfb0bf657b9fe1cf92d5537f118ccb487/index_new/cn/character_skill_trees.json</x:v>
      </x:c>
    </x:row>
    <x:row r="1398" ht="38" customHeight="1">
      <x:c r="A1398" s="6" t="str">
        <x:v>1205204_1</x:v>
      </x:c>
      <x:c r="B1398" s="6" t="str">
        <x:v>1205</x:v>
      </x:c>
      <x:c r="C1398" s="6" t="str">
        <x:v>1205204</x:v>
      </x:c>
      <x:c r="D1398" s="6" t="str">
        <x:v>效果抵抗强化</x:v>
      </x:c>
      <x:c r="E1398" s="6" t="n">
        <x:v>1</x:v>
      </x:c>
      <x:c r="F1398" s="6" t="n">
        <x:v>3</x:v>
      </x:c>
      <x:c r="G1398" s="6" t="n">
        <x:v>0</x:v>
      </x:c>
      <x:c r="H1398" s="7" t="str"/>
      <x:c r="I1398" s="7" t="str">
        <x:v>[{"id": "2", "num": 10000}, {"id": "110112", "num": 3}, {"id": "113002", "num": 3}]</x:v>
      </x:c>
      <x:c r="J1398" s="6" t="str">
        <x:v>https://raw.githubusercontent.com/Mar-7th/StarRailRes/dbe8cdfcfb0bf657b9fe1cf92d5537f118ccb487/index_new/cn/character_skill_trees.json</x:v>
      </x:c>
    </x:row>
    <x:row r="1399" ht="38" customHeight="1">
      <x:c r="A1399" s="6" t="str">
        <x:v>1205205_1</x:v>
      </x:c>
      <x:c r="B1399" s="6" t="str">
        <x:v>1205</x:v>
      </x:c>
      <x:c r="C1399" s="6" t="str">
        <x:v>1205205</x:v>
      </x:c>
      <x:c r="D1399" s="6" t="str">
        <x:v>生命强化</x:v>
      </x:c>
      <x:c r="E1399" s="6" t="n">
        <x:v>1</x:v>
      </x:c>
      <x:c r="F1399" s="6" t="n">
        <x:v>4</x:v>
      </x:c>
      <x:c r="G1399" s="6" t="n">
        <x:v>0</x:v>
      </x:c>
      <x:c r="H1399" s="7" t="str"/>
      <x:c r="I1399" s="7" t="str">
        <x:v>[{"id": "2", "num": 20000}, {"id": "110112", "num": 5}, {"id": "113002", "num": 4}]</x:v>
      </x:c>
      <x:c r="J1399" s="6" t="str">
        <x:v>https://raw.githubusercontent.com/Mar-7th/StarRailRes/dbe8cdfcfb0bf657b9fe1cf92d5537f118ccb487/index_new/cn/character_skill_trees.json</x:v>
      </x:c>
    </x:row>
    <x:row r="1400" ht="38" customHeight="1">
      <x:c r="A1400" s="6" t="str">
        <x:v>1205206_1</x:v>
      </x:c>
      <x:c r="B1400" s="6" t="str">
        <x:v>1205</x:v>
      </x:c>
      <x:c r="C1400" s="6" t="str">
        <x:v>1205206</x:v>
      </x:c>
      <x:c r="D1400" s="6" t="str">
        <x:v>暴击率强化</x:v>
      </x:c>
      <x:c r="E1400" s="6" t="n">
        <x:v>1</x:v>
      </x:c>
      <x:c r="F1400" s="6" t="n">
        <x:v>5</x:v>
      </x:c>
      <x:c r="G1400" s="6" t="n">
        <x:v>0</x:v>
      </x:c>
      <x:c r="H1400" s="7" t="str"/>
      <x:c r="I1400" s="7" t="str">
        <x:v>[{"id": "2", "num": 45000}, {"id": "110113", "num": 3}, {"id": "113003", "num": 3}]</x:v>
      </x:c>
      <x:c r="J1400" s="6" t="str">
        <x:v>https://raw.githubusercontent.com/Mar-7th/StarRailRes/dbe8cdfcfb0bf657b9fe1cf92d5537f118ccb487/index_new/cn/character_skill_trees.json</x:v>
      </x:c>
    </x:row>
    <x:row r="1401" ht="38" customHeight="1">
      <x:c r="A1401" s="6" t="str">
        <x:v>1205207_1</x:v>
      </x:c>
      <x:c r="B1401" s="6" t="str">
        <x:v>1205</x:v>
      </x:c>
      <x:c r="C1401" s="6" t="str">
        <x:v>1205207</x:v>
      </x:c>
      <x:c r="D1401" s="6" t="str">
        <x:v>生命强化</x:v>
      </x:c>
      <x:c r="E1401" s="6" t="n">
        <x:v>1</x:v>
      </x:c>
      <x:c r="F1401" s="6" t="n">
        <x:v>5</x:v>
      </x:c>
      <x:c r="G1401" s="6" t="n">
        <x:v>0</x:v>
      </x:c>
      <x:c r="H1401" s="7" t="str"/>
      <x:c r="I1401" s="7" t="str">
        <x:v>[{"id": "2", "num": 45000}, {"id": "110113", "num": 3}, {"id": "113003", "num": 3}]</x:v>
      </x:c>
      <x:c r="J1401" s="6" t="str">
        <x:v>https://raw.githubusercontent.com/Mar-7th/StarRailRes/dbe8cdfcfb0bf657b9fe1cf92d5537f118ccb487/index_new/cn/character_skill_trees.json</x:v>
      </x:c>
    </x:row>
    <x:row r="1402" ht="38" customHeight="1">
      <x:c r="A1402" s="6" t="str">
        <x:v>1205208_1</x:v>
      </x:c>
      <x:c r="B1402" s="6" t="str">
        <x:v>1205</x:v>
      </x:c>
      <x:c r="C1402" s="6" t="str">
        <x:v>1205208</x:v>
      </x:c>
      <x:c r="D1402" s="6" t="str">
        <x:v>效果抵抗强化</x:v>
      </x:c>
      <x:c r="E1402" s="6" t="n">
        <x:v>1</x:v>
      </x:c>
      <x:c r="F1402" s="6" t="n">
        <x:v>6</x:v>
      </x:c>
      <x:c r="G1402" s="6" t="n">
        <x:v>0</x:v>
      </x:c>
      <x:c r="H1402" s="7" t="str"/>
      <x:c r="I1402" s="7" t="str">
        <x:v>[{"id": "2", "num": 160000}, {"id": "110113", "num": 8}, {"id": "113003", "num": 8}]</x:v>
      </x:c>
      <x:c r="J1402" s="6" t="str">
        <x:v>https://raw.githubusercontent.com/Mar-7th/StarRailRes/dbe8cdfcfb0bf657b9fe1cf92d5537f118ccb487/index_new/cn/character_skill_trees.json</x:v>
      </x:c>
    </x:row>
    <x:row r="1403" ht="38" customHeight="1">
      <x:c r="A1403" s="6" t="str">
        <x:v>1205209_1</x:v>
      </x:c>
      <x:c r="B1403" s="6" t="str">
        <x:v>1205</x:v>
      </x:c>
      <x:c r="C1403" s="6" t="str">
        <x:v>1205209</x:v>
      </x:c>
      <x:c r="D1403" s="6" t="str">
        <x:v>暴击率强化</x:v>
      </x:c>
      <x:c r="E1403" s="6" t="n">
        <x:v>1</x:v>
      </x:c>
      <x:c r="F1403" s="6" t="n">
        <x:v>0</x:v>
      </x:c>
      <x:c r="G1403" s="6" t="n">
        <x:v>75</x:v>
      </x:c>
      <x:c r="H1403" s="7" t="str"/>
      <x:c r="I1403" s="7" t="str">
        <x:v>[{"id": "2", "num": 160000}, {"id": "110113", "num": 8}, {"id": "113003", "num": 8}]</x:v>
      </x:c>
      <x:c r="J1403" s="6" t="str">
        <x:v>https://raw.githubusercontent.com/Mar-7th/StarRailRes/dbe8cdfcfb0bf657b9fe1cf92d5537f118ccb487/index_new/cn/character_skill_trees.json</x:v>
      </x:c>
    </x:row>
    <x:row r="1404" ht="38" customHeight="1">
      <x:c r="A1404" s="6" t="str">
        <x:v>1205210_1</x:v>
      </x:c>
      <x:c r="B1404" s="6" t="str">
        <x:v>1205</x:v>
      </x:c>
      <x:c r="C1404" s="6" t="str">
        <x:v>1205210</x:v>
      </x:c>
      <x:c r="D1404" s="6" t="str">
        <x:v>生命强化</x:v>
      </x:c>
      <x:c r="E1404" s="6" t="n">
        <x:v>1</x:v>
      </x:c>
      <x:c r="F1404" s="6" t="n">
        <x:v>0</x:v>
      </x:c>
      <x:c r="G1404" s="6" t="n">
        <x:v>80</x:v>
      </x:c>
      <x:c r="H1404" s="7" t="str"/>
      <x:c r="I1404" s="7" t="str">
        <x:v>[{"id": "2", "num": 160000}, {"id": "110113", "num": 8}, {"id": "113003", "num": 8}]</x:v>
      </x:c>
      <x:c r="J1404" s="6" t="str">
        <x:v>https://raw.githubusercontent.com/Mar-7th/StarRailRes/dbe8cdfcfb0bf657b9fe1cf92d5537f118ccb487/index_new/cn/character_skill_trees.json</x:v>
      </x:c>
    </x:row>
    <x:row r="1405" ht="20" customHeight="1">
      <x:c r="A1405" s="6" t="str">
        <x:v>1206001_1</x:v>
      </x:c>
      <x:c r="B1405" s="6" t="str">
        <x:v>1206</x:v>
      </x:c>
      <x:c r="C1405" s="6" t="str">
        <x:v>1206001</x:v>
      </x:c>
      <x:c r="D1405" s="6" t="str"/>
      <x:c r="E1405" s="6" t="n">
        <x:v>1</x:v>
      </x:c>
      <x:c r="F1405" s="6" t="n">
        <x:v>0</x:v>
      </x:c>
      <x:c r="G1405" s="6" t="n">
        <x:v>0</x:v>
      </x:c>
      <x:c r="H1405" s="7" t="str"/>
      <x:c r="I1405" s="7" t="str">
        <x:v>[]</x:v>
      </x:c>
      <x:c r="J1405" s="6" t="str">
        <x:v>https://raw.githubusercontent.com/Mar-7th/StarRailRes/dbe8cdfcfb0bf657b9fe1cf92d5537f118ccb487/index_new/cn/character_skill_trees.json</x:v>
      </x:c>
    </x:row>
    <x:row r="1406" ht="38" customHeight="1">
      <x:c r="A1406" s="6" t="str">
        <x:v>1206001_2</x:v>
      </x:c>
      <x:c r="B1406" s="6" t="str">
        <x:v>1206</x:v>
      </x:c>
      <x:c r="C1406" s="6" t="str">
        <x:v>1206001</x:v>
      </x:c>
      <x:c r="D1406" s="6" t="str"/>
      <x:c r="E1406" s="6" t="n">
        <x:v>2</x:v>
      </x:c>
      <x:c r="F1406" s="6" t="n">
        <x:v>2</x:v>
      </x:c>
      <x:c r="G1406" s="6" t="n">
        <x:v>0</x:v>
      </x:c>
      <x:c r="H1406" s="7" t="str"/>
      <x:c r="I1406" s="7" t="str">
        <x:v>[{"id": "2", "num": 4000}, {"id": "110121", "num": 2}, {"id": "113011", "num": 4}]</x:v>
      </x:c>
      <x:c r="J1406" s="6" t="str">
        <x:v>https://raw.githubusercontent.com/Mar-7th/StarRailRes/dbe8cdfcfb0bf657b9fe1cf92d5537f118ccb487/index_new/cn/character_skill_trees.json</x:v>
      </x:c>
    </x:row>
    <x:row r="1407" ht="38" customHeight="1">
      <x:c r="A1407" s="6" t="str">
        <x:v>1206001_3</x:v>
      </x:c>
      <x:c r="B1407" s="6" t="str">
        <x:v>1206</x:v>
      </x:c>
      <x:c r="C1407" s="6" t="str">
        <x:v>1206001</x:v>
      </x:c>
      <x:c r="D1407" s="6" t="str"/>
      <x:c r="E1407" s="6" t="n">
        <x:v>3</x:v>
      </x:c>
      <x:c r="F1407" s="6" t="n">
        <x:v>3</x:v>
      </x:c>
      <x:c r="G1407" s="6" t="n">
        <x:v>0</x:v>
      </x:c>
      <x:c r="H1407" s="7" t="str"/>
      <x:c r="I1407" s="7" t="str">
        <x:v>[{"id": "2", "num": 8000}, {"id": "110122", "num": 2}, {"id": "113012", "num": 2}]</x:v>
      </x:c>
      <x:c r="J1407" s="6" t="str">
        <x:v>https://raw.githubusercontent.com/Mar-7th/StarRailRes/dbe8cdfcfb0bf657b9fe1cf92d5537f118ccb487/index_new/cn/character_skill_trees.json</x:v>
      </x:c>
    </x:row>
    <x:row r="1408" ht="38" customHeight="1">
      <x:c r="A1408" s="6" t="str">
        <x:v>1206001_4</x:v>
      </x:c>
      <x:c r="B1408" s="6" t="str">
        <x:v>1206</x:v>
      </x:c>
      <x:c r="C1408" s="6" t="str">
        <x:v>1206001</x:v>
      </x:c>
      <x:c r="D1408" s="6" t="str"/>
      <x:c r="E1408" s="6" t="n">
        <x:v>4</x:v>
      </x:c>
      <x:c r="F1408" s="6" t="n">
        <x:v>4</x:v>
      </x:c>
      <x:c r="G1408" s="6" t="n">
        <x:v>0</x:v>
      </x:c>
      <x:c r="H1408" s="7" t="str"/>
      <x:c r="I1408" s="7" t="str">
        <x:v>[{"id": "2", "num": 16000}, {"id": "110122", "num": 4}, {"id": "113012", "num": 3}]</x:v>
      </x:c>
      <x:c r="J1408" s="6" t="str">
        <x:v>https://raw.githubusercontent.com/Mar-7th/StarRailRes/dbe8cdfcfb0bf657b9fe1cf92d5537f118ccb487/index_new/cn/character_skill_trees.json</x:v>
      </x:c>
    </x:row>
    <x:row r="1409" ht="38" customHeight="1">
      <x:c r="A1409" s="6" t="str">
        <x:v>1206001_5</x:v>
      </x:c>
      <x:c r="B1409" s="6" t="str">
        <x:v>1206</x:v>
      </x:c>
      <x:c r="C1409" s="6" t="str">
        <x:v>1206001</x:v>
      </x:c>
      <x:c r="D1409" s="6" t="str"/>
      <x:c r="E1409" s="6" t="n">
        <x:v>5</x:v>
      </x:c>
      <x:c r="F1409" s="6" t="n">
        <x:v>5</x:v>
      </x:c>
      <x:c r="G1409" s="6" t="n">
        <x:v>0</x:v>
      </x:c>
      <x:c r="H1409" s="7" t="str"/>
      <x:c r="I1409" s="7" t="str">
        <x:v>[{"id": "2", "num": 36000}, {"id": "110123", "num": 2}, {"id": "113013", "num": 2}]</x:v>
      </x:c>
      <x:c r="J1409" s="6" t="str">
        <x:v>https://raw.githubusercontent.com/Mar-7th/StarRailRes/dbe8cdfcfb0bf657b9fe1cf92d5537f118ccb487/index_new/cn/character_skill_trees.json</x:v>
      </x:c>
    </x:row>
    <x:row r="1410" ht="38" customHeight="1">
      <x:c r="A1410" s="6" t="str">
        <x:v>1206001_6</x:v>
      </x:c>
      <x:c r="B1410" s="6" t="str">
        <x:v>1206</x:v>
      </x:c>
      <x:c r="C1410" s="6" t="str">
        <x:v>1206001</x:v>
      </x:c>
      <x:c r="D1410" s="6" t="str"/>
      <x:c r="E1410" s="6" t="n">
        <x:v>6</x:v>
      </x:c>
      <x:c r="F1410" s="6" t="n">
        <x:v>6</x:v>
      </x:c>
      <x:c r="G1410" s="6" t="n">
        <x:v>0</x:v>
      </x:c>
      <x:c r="H1410" s="7" t="str"/>
      <x:c r="I1410" s="7" t="str">
        <x:v>[{"id": "2", "num": 128000}, {"id": "110123", "num": 6}, {"id": "113013", "num": 3}]</x:v>
      </x:c>
      <x:c r="J1410" s="6" t="str">
        <x:v>https://raw.githubusercontent.com/Mar-7th/StarRailRes/dbe8cdfcfb0bf657b9fe1cf92d5537f118ccb487/index_new/cn/character_skill_trees.json</x:v>
      </x:c>
    </x:row>
    <x:row r="1411" ht="20" customHeight="1">
      <x:c r="A1411" s="6" t="str">
        <x:v>1206002_1</x:v>
      </x:c>
      <x:c r="B1411" s="6" t="str">
        <x:v>1206</x:v>
      </x:c>
      <x:c r="C1411" s="6" t="str">
        <x:v>1206002</x:v>
      </x:c>
      <x:c r="D1411" s="6" t="str"/>
      <x:c r="E1411" s="6" t="n">
        <x:v>1</x:v>
      </x:c>
      <x:c r="F1411" s="6" t="n">
        <x:v>0</x:v>
      </x:c>
      <x:c r="G1411" s="6" t="n">
        <x:v>0</x:v>
      </x:c>
      <x:c r="H1411" s="7" t="str"/>
      <x:c r="I1411" s="7" t="str">
        <x:v>[]</x:v>
      </x:c>
      <x:c r="J1411" s="6" t="str">
        <x:v>https://raw.githubusercontent.com/Mar-7th/StarRailRes/dbe8cdfcfb0bf657b9fe1cf92d5537f118ccb487/index_new/cn/character_skill_trees.json</x:v>
      </x:c>
    </x:row>
    <x:row r="1412" ht="38" customHeight="1">
      <x:c r="A1412" s="6" t="str">
        <x:v>1206002_2</x:v>
      </x:c>
      <x:c r="B1412" s="6" t="str">
        <x:v>1206</x:v>
      </x:c>
      <x:c r="C1412" s="6" t="str">
        <x:v>1206002</x:v>
      </x:c>
      <x:c r="D1412" s="6" t="str"/>
      <x:c r="E1412" s="6" t="n">
        <x:v>2</x:v>
      </x:c>
      <x:c r="F1412" s="6" t="n">
        <x:v>1</x:v>
      </x:c>
      <x:c r="G1412" s="6" t="n">
        <x:v>0</x:v>
      </x:c>
      <x:c r="H1412" s="7" t="str"/>
      <x:c r="I1412" s="7" t="str">
        <x:v>[{"id": "2", "num": 2000}, {"id": "113011", "num": 2}]</x:v>
      </x:c>
      <x:c r="J1412" s="6" t="str">
        <x:v>https://raw.githubusercontent.com/Mar-7th/StarRailRes/dbe8cdfcfb0bf657b9fe1cf92d5537f118ccb487/index_new/cn/character_skill_trees.json</x:v>
      </x:c>
    </x:row>
    <x:row r="1413" ht="38" customHeight="1">
      <x:c r="A1413" s="6" t="str">
        <x:v>1206002_3</x:v>
      </x:c>
      <x:c r="B1413" s="6" t="str">
        <x:v>1206</x:v>
      </x:c>
      <x:c r="C1413" s="6" t="str">
        <x:v>1206002</x:v>
      </x:c>
      <x:c r="D1413" s="6" t="str"/>
      <x:c r="E1413" s="6" t="n">
        <x:v>3</x:v>
      </x:c>
      <x:c r="F1413" s="6" t="n">
        <x:v>2</x:v>
      </x:c>
      <x:c r="G1413" s="6" t="n">
        <x:v>0</x:v>
      </x:c>
      <x:c r="H1413" s="7" t="str"/>
      <x:c r="I1413" s="7" t="str">
        <x:v>[{"id": "2", "num": 4000}, {"id": "110121", "num": 2}, {"id": "113011", "num": 4}]</x:v>
      </x:c>
      <x:c r="J1413" s="6" t="str">
        <x:v>https://raw.githubusercontent.com/Mar-7th/StarRailRes/dbe8cdfcfb0bf657b9fe1cf92d5537f118ccb487/index_new/cn/character_skill_trees.json</x:v>
      </x:c>
    </x:row>
    <x:row r="1414" ht="38" customHeight="1">
      <x:c r="A1414" s="6" t="str">
        <x:v>1206002_4</x:v>
      </x:c>
      <x:c r="B1414" s="6" t="str">
        <x:v>1206</x:v>
      </x:c>
      <x:c r="C1414" s="6" t="str">
        <x:v>1206002</x:v>
      </x:c>
      <x:c r="D1414" s="6" t="str"/>
      <x:c r="E1414" s="6" t="n">
        <x:v>4</x:v>
      </x:c>
      <x:c r="F1414" s="6" t="n">
        <x:v>3</x:v>
      </x:c>
      <x:c r="G1414" s="6" t="n">
        <x:v>0</x:v>
      </x:c>
      <x:c r="H1414" s="7" t="str"/>
      <x:c r="I1414" s="7" t="str">
        <x:v>[{"id": "2", "num": 8000}, {"id": "110122", "num": 2}, {"id": "113012", "num": 2}]</x:v>
      </x:c>
      <x:c r="J1414" s="6" t="str">
        <x:v>https://raw.githubusercontent.com/Mar-7th/StarRailRes/dbe8cdfcfb0bf657b9fe1cf92d5537f118ccb487/index_new/cn/character_skill_trees.json</x:v>
      </x:c>
    </x:row>
    <x:row r="1415" ht="38" customHeight="1">
      <x:c r="A1415" s="6" t="str">
        <x:v>1206002_5</x:v>
      </x:c>
      <x:c r="B1415" s="6" t="str">
        <x:v>1206</x:v>
      </x:c>
      <x:c r="C1415" s="6" t="str">
        <x:v>1206002</x:v>
      </x:c>
      <x:c r="D1415" s="6" t="str"/>
      <x:c r="E1415" s="6" t="n">
        <x:v>5</x:v>
      </x:c>
      <x:c r="F1415" s="6" t="n">
        <x:v>4</x:v>
      </x:c>
      <x:c r="G1415" s="6" t="n">
        <x:v>0</x:v>
      </x:c>
      <x:c r="H1415" s="7" t="str"/>
      <x:c r="I1415" s="7" t="str">
        <x:v>[{"id": "2", "num": 16000}, {"id": "110122", "num": 4}, {"id": "113012", "num": 3}]</x:v>
      </x:c>
      <x:c r="J1415" s="6" t="str">
        <x:v>https://raw.githubusercontent.com/Mar-7th/StarRailRes/dbe8cdfcfb0bf657b9fe1cf92d5537f118ccb487/index_new/cn/character_skill_trees.json</x:v>
      </x:c>
    </x:row>
    <x:row r="1416" ht="38" customHeight="1">
      <x:c r="A1416" s="6" t="str">
        <x:v>1206002_6</x:v>
      </x:c>
      <x:c r="B1416" s="6" t="str">
        <x:v>1206</x:v>
      </x:c>
      <x:c r="C1416" s="6" t="str">
        <x:v>1206002</x:v>
      </x:c>
      <x:c r="D1416" s="6" t="str"/>
      <x:c r="E1416" s="6" t="n">
        <x:v>6</x:v>
      </x:c>
      <x:c r="F1416" s="6" t="n">
        <x:v>4</x:v>
      </x:c>
      <x:c r="G1416" s="6" t="n">
        <x:v>0</x:v>
      </x:c>
      <x:c r="H1416" s="7" t="str"/>
      <x:c r="I1416" s="7" t="str">
        <x:v>[{"id": "2", "num": 24000}, {"id": "110122", "num": 6}, {"id": "113012", "num": 5}]</x:v>
      </x:c>
      <x:c r="J1416" s="6" t="str">
        <x:v>https://raw.githubusercontent.com/Mar-7th/StarRailRes/dbe8cdfcfb0bf657b9fe1cf92d5537f118ccb487/index_new/cn/character_skill_trees.json</x:v>
      </x:c>
    </x:row>
    <x:row r="1417" ht="38" customHeight="1">
      <x:c r="A1417" s="6" t="str">
        <x:v>1206002_7</x:v>
      </x:c>
      <x:c r="B1417" s="6" t="str">
        <x:v>1206</x:v>
      </x:c>
      <x:c r="C1417" s="6" t="str">
        <x:v>1206002</x:v>
      </x:c>
      <x:c r="D1417" s="6" t="str"/>
      <x:c r="E1417" s="6" t="n">
        <x:v>7</x:v>
      </x:c>
      <x:c r="F1417" s="6" t="n">
        <x:v>5</x:v>
      </x:c>
      <x:c r="G1417" s="6" t="n">
        <x:v>0</x:v>
      </x:c>
      <x:c r="H1417" s="7" t="str"/>
      <x:c r="I1417" s="7" t="str">
        <x:v>[{"id": "2", "num": 36000}, {"id": "110123", "num": 2}, {"id": "113013", "num": 2}]</x:v>
      </x:c>
      <x:c r="J1417" s="6" t="str">
        <x:v>https://raw.githubusercontent.com/Mar-7th/StarRailRes/dbe8cdfcfb0bf657b9fe1cf92d5537f118ccb487/index_new/cn/character_skill_trees.json</x:v>
      </x:c>
    </x:row>
    <x:row r="1418" ht="53" customHeight="1">
      <x:c r="A1418" s="6" t="str">
        <x:v>1206002_8</x:v>
      </x:c>
      <x:c r="B1418" s="6" t="str">
        <x:v>1206</x:v>
      </x:c>
      <x:c r="C1418" s="6" t="str">
        <x:v>1206002</x:v>
      </x:c>
      <x:c r="D1418" s="6" t="str"/>
      <x:c r="E1418" s="6" t="n">
        <x:v>8</x:v>
      </x:c>
      <x:c r="F1418" s="6" t="n">
        <x:v>5</x:v>
      </x:c>
      <x:c r="G1418" s="6" t="n">
        <x:v>0</x:v>
      </x:c>
      <x:c r="H1418" s="7" t="str"/>
      <x:c r="I1418" s="7" t="str">
        <x:v>[{"id": "2", "num": 64000}, {"id": "110123", "num": 4}, {"id": "110502", "num": 1}, {"id": "113013", "num": 3}]</x:v>
      </x:c>
      <x:c r="J1418" s="6" t="str">
        <x:v>https://raw.githubusercontent.com/Mar-7th/StarRailRes/dbe8cdfcfb0bf657b9fe1cf92d5537f118ccb487/index_new/cn/character_skill_trees.json</x:v>
      </x:c>
    </x:row>
    <x:row r="1419" ht="38" customHeight="1">
      <x:c r="A1419" s="6" t="str">
        <x:v>1206002_9</x:v>
      </x:c>
      <x:c r="B1419" s="6" t="str">
        <x:v>1206</x:v>
      </x:c>
      <x:c r="C1419" s="6" t="str">
        <x:v>1206002</x:v>
      </x:c>
      <x:c r="D1419" s="6" t="str"/>
      <x:c r="E1419" s="6" t="n">
        <x:v>9</x:v>
      </x:c>
      <x:c r="F1419" s="6" t="n">
        <x:v>6</x:v>
      </x:c>
      <x:c r="G1419" s="6" t="n">
        <x:v>0</x:v>
      </x:c>
      <x:c r="H1419" s="7" t="str"/>
      <x:c r="I1419" s="7" t="str">
        <x:v>[{"id": "2", "num": 128000}, {"id": "110123", "num": 6}, {"id": "110502", "num": 1}]</x:v>
      </x:c>
      <x:c r="J1419" s="6" t="str">
        <x:v>https://raw.githubusercontent.com/Mar-7th/StarRailRes/dbe8cdfcfb0bf657b9fe1cf92d5537f118ccb487/index_new/cn/character_skill_trees.json</x:v>
      </x:c>
    </x:row>
    <x:row r="1420" ht="53" customHeight="1">
      <x:c r="A1420" s="6" t="str">
        <x:v>1206002_10</x:v>
      </x:c>
      <x:c r="B1420" s="6" t="str">
        <x:v>1206</x:v>
      </x:c>
      <x:c r="C1420" s="6" t="str">
        <x:v>1206002</x:v>
      </x:c>
      <x:c r="D1420" s="6" t="str"/>
      <x:c r="E1420" s="6" t="n">
        <x:v>10</x:v>
      </x:c>
      <x:c r="F1420" s="6" t="n">
        <x:v>6</x:v>
      </x:c>
      <x:c r="G1420" s="6" t="n">
        <x:v>0</x:v>
      </x:c>
      <x:c r="H1420" s="7" t="str"/>
      <x:c r="I1420" s="7" t="str">
        <x:v>[{"id": "2", "num": 240000}, {"id": "110123", "num": 11}, {"id": "241", "num": 1}, {"id": "110502", "num": 1}]</x:v>
      </x:c>
      <x:c r="J1420" s="6" t="str">
        <x:v>https://raw.githubusercontent.com/Mar-7th/StarRailRes/dbe8cdfcfb0bf657b9fe1cf92d5537f118ccb487/index_new/cn/character_skill_trees.json</x:v>
      </x:c>
    </x:row>
    <x:row r="1421" ht="20" customHeight="1">
      <x:c r="A1421" s="6" t="str">
        <x:v>1206003_1</x:v>
      </x:c>
      <x:c r="B1421" s="6" t="str">
        <x:v>1206</x:v>
      </x:c>
      <x:c r="C1421" s="6" t="str">
        <x:v>1206003</x:v>
      </x:c>
      <x:c r="D1421" s="6" t="str"/>
      <x:c r="E1421" s="6" t="n">
        <x:v>1</x:v>
      </x:c>
      <x:c r="F1421" s="6" t="n">
        <x:v>0</x:v>
      </x:c>
      <x:c r="G1421" s="6" t="n">
        <x:v>0</x:v>
      </x:c>
      <x:c r="H1421" s="7" t="str"/>
      <x:c r="I1421" s="7" t="str">
        <x:v>[]</x:v>
      </x:c>
      <x:c r="J1421" s="6" t="str">
        <x:v>https://raw.githubusercontent.com/Mar-7th/StarRailRes/dbe8cdfcfb0bf657b9fe1cf92d5537f118ccb487/index_new/cn/character_skill_trees.json</x:v>
      </x:c>
    </x:row>
    <x:row r="1422" ht="38" customHeight="1">
      <x:c r="A1422" s="6" t="str">
        <x:v>1206003_2</x:v>
      </x:c>
      <x:c r="B1422" s="6" t="str">
        <x:v>1206</x:v>
      </x:c>
      <x:c r="C1422" s="6" t="str">
        <x:v>1206003</x:v>
      </x:c>
      <x:c r="D1422" s="6" t="str"/>
      <x:c r="E1422" s="6" t="n">
        <x:v>2</x:v>
      </x:c>
      <x:c r="F1422" s="6" t="n">
        <x:v>1</x:v>
      </x:c>
      <x:c r="G1422" s="6" t="n">
        <x:v>0</x:v>
      </x:c>
      <x:c r="H1422" s="7" t="str"/>
      <x:c r="I1422" s="7" t="str">
        <x:v>[{"id": "2", "num": 2000}, {"id": "113011", "num": 2}]</x:v>
      </x:c>
      <x:c r="J1422" s="6" t="str">
        <x:v>https://raw.githubusercontent.com/Mar-7th/StarRailRes/dbe8cdfcfb0bf657b9fe1cf92d5537f118ccb487/index_new/cn/character_skill_trees.json</x:v>
      </x:c>
    </x:row>
    <x:row r="1423" ht="38" customHeight="1">
      <x:c r="A1423" s="6" t="str">
        <x:v>1206003_3</x:v>
      </x:c>
      <x:c r="B1423" s="6" t="str">
        <x:v>1206</x:v>
      </x:c>
      <x:c r="C1423" s="6" t="str">
        <x:v>1206003</x:v>
      </x:c>
      <x:c r="D1423" s="6" t="str"/>
      <x:c r="E1423" s="6" t="n">
        <x:v>3</x:v>
      </x:c>
      <x:c r="F1423" s="6" t="n">
        <x:v>2</x:v>
      </x:c>
      <x:c r="G1423" s="6" t="n">
        <x:v>0</x:v>
      </x:c>
      <x:c r="H1423" s="7" t="str"/>
      <x:c r="I1423" s="7" t="str">
        <x:v>[{"id": "2", "num": 4000}, {"id": "110121", "num": 2}, {"id": "113011", "num": 4}]</x:v>
      </x:c>
      <x:c r="J1423" s="6" t="str">
        <x:v>https://raw.githubusercontent.com/Mar-7th/StarRailRes/dbe8cdfcfb0bf657b9fe1cf92d5537f118ccb487/index_new/cn/character_skill_trees.json</x:v>
      </x:c>
    </x:row>
    <x:row r="1424" ht="38" customHeight="1">
      <x:c r="A1424" s="6" t="str">
        <x:v>1206003_4</x:v>
      </x:c>
      <x:c r="B1424" s="6" t="str">
        <x:v>1206</x:v>
      </x:c>
      <x:c r="C1424" s="6" t="str">
        <x:v>1206003</x:v>
      </x:c>
      <x:c r="D1424" s="6" t="str"/>
      <x:c r="E1424" s="6" t="n">
        <x:v>4</x:v>
      </x:c>
      <x:c r="F1424" s="6" t="n">
        <x:v>3</x:v>
      </x:c>
      <x:c r="G1424" s="6" t="n">
        <x:v>0</x:v>
      </x:c>
      <x:c r="H1424" s="7" t="str"/>
      <x:c r="I1424" s="7" t="str">
        <x:v>[{"id": "2", "num": 8000}, {"id": "110122", "num": 2}, {"id": "113012", "num": 2}]</x:v>
      </x:c>
      <x:c r="J1424" s="6" t="str">
        <x:v>https://raw.githubusercontent.com/Mar-7th/StarRailRes/dbe8cdfcfb0bf657b9fe1cf92d5537f118ccb487/index_new/cn/character_skill_trees.json</x:v>
      </x:c>
    </x:row>
    <x:row r="1425" ht="38" customHeight="1">
      <x:c r="A1425" s="6" t="str">
        <x:v>1206003_5</x:v>
      </x:c>
      <x:c r="B1425" s="6" t="str">
        <x:v>1206</x:v>
      </x:c>
      <x:c r="C1425" s="6" t="str">
        <x:v>1206003</x:v>
      </x:c>
      <x:c r="D1425" s="6" t="str"/>
      <x:c r="E1425" s="6" t="n">
        <x:v>5</x:v>
      </x:c>
      <x:c r="F1425" s="6" t="n">
        <x:v>4</x:v>
      </x:c>
      <x:c r="G1425" s="6" t="n">
        <x:v>0</x:v>
      </x:c>
      <x:c r="H1425" s="7" t="str"/>
      <x:c r="I1425" s="7" t="str">
        <x:v>[{"id": "2", "num": 16000}, {"id": "110122", "num": 4}, {"id": "113012", "num": 3}]</x:v>
      </x:c>
      <x:c r="J1425" s="6" t="str">
        <x:v>https://raw.githubusercontent.com/Mar-7th/StarRailRes/dbe8cdfcfb0bf657b9fe1cf92d5537f118ccb487/index_new/cn/character_skill_trees.json</x:v>
      </x:c>
    </x:row>
    <x:row r="1426" ht="38" customHeight="1">
      <x:c r="A1426" s="6" t="str">
        <x:v>1206003_6</x:v>
      </x:c>
      <x:c r="B1426" s="6" t="str">
        <x:v>1206</x:v>
      </x:c>
      <x:c r="C1426" s="6" t="str">
        <x:v>1206003</x:v>
      </x:c>
      <x:c r="D1426" s="6" t="str"/>
      <x:c r="E1426" s="6" t="n">
        <x:v>6</x:v>
      </x:c>
      <x:c r="F1426" s="6" t="n">
        <x:v>4</x:v>
      </x:c>
      <x:c r="G1426" s="6" t="n">
        <x:v>0</x:v>
      </x:c>
      <x:c r="H1426" s="7" t="str"/>
      <x:c r="I1426" s="7" t="str">
        <x:v>[{"id": "2", "num": 24000}, {"id": "110122", "num": 6}, {"id": "113012", "num": 5}]</x:v>
      </x:c>
      <x:c r="J1426" s="6" t="str">
        <x:v>https://raw.githubusercontent.com/Mar-7th/StarRailRes/dbe8cdfcfb0bf657b9fe1cf92d5537f118ccb487/index_new/cn/character_skill_trees.json</x:v>
      </x:c>
    </x:row>
    <x:row r="1427" ht="38" customHeight="1">
      <x:c r="A1427" s="6" t="str">
        <x:v>1206003_7</x:v>
      </x:c>
      <x:c r="B1427" s="6" t="str">
        <x:v>1206</x:v>
      </x:c>
      <x:c r="C1427" s="6" t="str">
        <x:v>1206003</x:v>
      </x:c>
      <x:c r="D1427" s="6" t="str"/>
      <x:c r="E1427" s="6" t="n">
        <x:v>7</x:v>
      </x:c>
      <x:c r="F1427" s="6" t="n">
        <x:v>5</x:v>
      </x:c>
      <x:c r="G1427" s="6" t="n">
        <x:v>0</x:v>
      </x:c>
      <x:c r="H1427" s="7" t="str"/>
      <x:c r="I1427" s="7" t="str">
        <x:v>[{"id": "2", "num": 36000}, {"id": "110123", "num": 2}, {"id": "113013", "num": 2}]</x:v>
      </x:c>
      <x:c r="J1427" s="6" t="str">
        <x:v>https://raw.githubusercontent.com/Mar-7th/StarRailRes/dbe8cdfcfb0bf657b9fe1cf92d5537f118ccb487/index_new/cn/character_skill_trees.json</x:v>
      </x:c>
    </x:row>
    <x:row r="1428" ht="53" customHeight="1">
      <x:c r="A1428" s="6" t="str">
        <x:v>1206003_8</x:v>
      </x:c>
      <x:c r="B1428" s="6" t="str">
        <x:v>1206</x:v>
      </x:c>
      <x:c r="C1428" s="6" t="str">
        <x:v>1206003</x:v>
      </x:c>
      <x:c r="D1428" s="6" t="str"/>
      <x:c r="E1428" s="6" t="n">
        <x:v>8</x:v>
      </x:c>
      <x:c r="F1428" s="6" t="n">
        <x:v>5</x:v>
      </x:c>
      <x:c r="G1428" s="6" t="n">
        <x:v>0</x:v>
      </x:c>
      <x:c r="H1428" s="7" t="str"/>
      <x:c r="I1428" s="7" t="str">
        <x:v>[{"id": "2", "num": 64000}, {"id": "110123", "num": 4}, {"id": "110502", "num": 1}, {"id": "113013", "num": 3}]</x:v>
      </x:c>
      <x:c r="J1428" s="6" t="str">
        <x:v>https://raw.githubusercontent.com/Mar-7th/StarRailRes/dbe8cdfcfb0bf657b9fe1cf92d5537f118ccb487/index_new/cn/character_skill_trees.json</x:v>
      </x:c>
    </x:row>
    <x:row r="1429" ht="38" customHeight="1">
      <x:c r="A1429" s="6" t="str">
        <x:v>1206003_9</x:v>
      </x:c>
      <x:c r="B1429" s="6" t="str">
        <x:v>1206</x:v>
      </x:c>
      <x:c r="C1429" s="6" t="str">
        <x:v>1206003</x:v>
      </x:c>
      <x:c r="D1429" s="6" t="str"/>
      <x:c r="E1429" s="6" t="n">
        <x:v>9</x:v>
      </x:c>
      <x:c r="F1429" s="6" t="n">
        <x:v>6</x:v>
      </x:c>
      <x:c r="G1429" s="6" t="n">
        <x:v>0</x:v>
      </x:c>
      <x:c r="H1429" s="7" t="str"/>
      <x:c r="I1429" s="7" t="str">
        <x:v>[{"id": "2", "num": 128000}, {"id": "110123", "num": 6}, {"id": "110502", "num": 1}]</x:v>
      </x:c>
      <x:c r="J1429" s="6" t="str">
        <x:v>https://raw.githubusercontent.com/Mar-7th/StarRailRes/dbe8cdfcfb0bf657b9fe1cf92d5537f118ccb487/index_new/cn/character_skill_trees.json</x:v>
      </x:c>
    </x:row>
    <x:row r="1430" ht="53" customHeight="1">
      <x:c r="A1430" s="6" t="str">
        <x:v>1206003_10</x:v>
      </x:c>
      <x:c r="B1430" s="6" t="str">
        <x:v>1206</x:v>
      </x:c>
      <x:c r="C1430" s="6" t="str">
        <x:v>1206003</x:v>
      </x:c>
      <x:c r="D1430" s="6" t="str"/>
      <x:c r="E1430" s="6" t="n">
        <x:v>10</x:v>
      </x:c>
      <x:c r="F1430" s="6" t="n">
        <x:v>6</x:v>
      </x:c>
      <x:c r="G1430" s="6" t="n">
        <x:v>0</x:v>
      </x:c>
      <x:c r="H1430" s="7" t="str"/>
      <x:c r="I1430" s="7" t="str">
        <x:v>[{"id": "2", "num": 240000}, {"id": "110123", "num": 11}, {"id": "241", "num": 1}, {"id": "110502", "num": 1}]</x:v>
      </x:c>
      <x:c r="J1430" s="6" t="str">
        <x:v>https://raw.githubusercontent.com/Mar-7th/StarRailRes/dbe8cdfcfb0bf657b9fe1cf92d5537f118ccb487/index_new/cn/character_skill_trees.json</x:v>
      </x:c>
    </x:row>
    <x:row r="1431" ht="20" customHeight="1">
      <x:c r="A1431" s="6" t="str">
        <x:v>1206004_1</x:v>
      </x:c>
      <x:c r="B1431" s="6" t="str">
        <x:v>1206</x:v>
      </x:c>
      <x:c r="C1431" s="6" t="str">
        <x:v>1206004</x:v>
      </x:c>
      <x:c r="D1431" s="6" t="str"/>
      <x:c r="E1431" s="6" t="n">
        <x:v>1</x:v>
      </x:c>
      <x:c r="F1431" s="6" t="n">
        <x:v>0</x:v>
      </x:c>
      <x:c r="G1431" s="6" t="n">
        <x:v>0</x:v>
      </x:c>
      <x:c r="H1431" s="7" t="str"/>
      <x:c r="I1431" s="7" t="str">
        <x:v>[]</x:v>
      </x:c>
      <x:c r="J1431" s="6" t="str">
        <x:v>https://raw.githubusercontent.com/Mar-7th/StarRailRes/dbe8cdfcfb0bf657b9fe1cf92d5537f118ccb487/index_new/cn/character_skill_trees.json</x:v>
      </x:c>
    </x:row>
    <x:row r="1432" ht="38" customHeight="1">
      <x:c r="A1432" s="6" t="str">
        <x:v>1206004_2</x:v>
      </x:c>
      <x:c r="B1432" s="6" t="str">
        <x:v>1206</x:v>
      </x:c>
      <x:c r="C1432" s="6" t="str">
        <x:v>1206004</x:v>
      </x:c>
      <x:c r="D1432" s="6" t="str"/>
      <x:c r="E1432" s="6" t="n">
        <x:v>2</x:v>
      </x:c>
      <x:c r="F1432" s="6" t="n">
        <x:v>1</x:v>
      </x:c>
      <x:c r="G1432" s="6" t="n">
        <x:v>0</x:v>
      </x:c>
      <x:c r="H1432" s="7" t="str"/>
      <x:c r="I1432" s="7" t="str">
        <x:v>[{"id": "2", "num": 2000}, {"id": "113011", "num": 2}]</x:v>
      </x:c>
      <x:c r="J1432" s="6" t="str">
        <x:v>https://raw.githubusercontent.com/Mar-7th/StarRailRes/dbe8cdfcfb0bf657b9fe1cf92d5537f118ccb487/index_new/cn/character_skill_trees.json</x:v>
      </x:c>
    </x:row>
    <x:row r="1433" ht="38" customHeight="1">
      <x:c r="A1433" s="6" t="str">
        <x:v>1206004_3</x:v>
      </x:c>
      <x:c r="B1433" s="6" t="str">
        <x:v>1206</x:v>
      </x:c>
      <x:c r="C1433" s="6" t="str">
        <x:v>1206004</x:v>
      </x:c>
      <x:c r="D1433" s="6" t="str"/>
      <x:c r="E1433" s="6" t="n">
        <x:v>3</x:v>
      </x:c>
      <x:c r="F1433" s="6" t="n">
        <x:v>2</x:v>
      </x:c>
      <x:c r="G1433" s="6" t="n">
        <x:v>0</x:v>
      </x:c>
      <x:c r="H1433" s="7" t="str"/>
      <x:c r="I1433" s="7" t="str">
        <x:v>[{"id": "2", "num": 4000}, {"id": "110121", "num": 2}, {"id": "113011", "num": 4}]</x:v>
      </x:c>
      <x:c r="J1433" s="6" t="str">
        <x:v>https://raw.githubusercontent.com/Mar-7th/StarRailRes/dbe8cdfcfb0bf657b9fe1cf92d5537f118ccb487/index_new/cn/character_skill_trees.json</x:v>
      </x:c>
    </x:row>
    <x:row r="1434" ht="38" customHeight="1">
      <x:c r="A1434" s="6" t="str">
        <x:v>1206004_4</x:v>
      </x:c>
      <x:c r="B1434" s="6" t="str">
        <x:v>1206</x:v>
      </x:c>
      <x:c r="C1434" s="6" t="str">
        <x:v>1206004</x:v>
      </x:c>
      <x:c r="D1434" s="6" t="str"/>
      <x:c r="E1434" s="6" t="n">
        <x:v>4</x:v>
      </x:c>
      <x:c r="F1434" s="6" t="n">
        <x:v>3</x:v>
      </x:c>
      <x:c r="G1434" s="6" t="n">
        <x:v>0</x:v>
      </x:c>
      <x:c r="H1434" s="7" t="str"/>
      <x:c r="I1434" s="7" t="str">
        <x:v>[{"id": "2", "num": 8000}, {"id": "110122", "num": 2}, {"id": "113012", "num": 2}]</x:v>
      </x:c>
      <x:c r="J1434" s="6" t="str">
        <x:v>https://raw.githubusercontent.com/Mar-7th/StarRailRes/dbe8cdfcfb0bf657b9fe1cf92d5537f118ccb487/index_new/cn/character_skill_trees.json</x:v>
      </x:c>
    </x:row>
    <x:row r="1435" ht="38" customHeight="1">
      <x:c r="A1435" s="6" t="str">
        <x:v>1206004_5</x:v>
      </x:c>
      <x:c r="B1435" s="6" t="str">
        <x:v>1206</x:v>
      </x:c>
      <x:c r="C1435" s="6" t="str">
        <x:v>1206004</x:v>
      </x:c>
      <x:c r="D1435" s="6" t="str"/>
      <x:c r="E1435" s="6" t="n">
        <x:v>5</x:v>
      </x:c>
      <x:c r="F1435" s="6" t="n">
        <x:v>4</x:v>
      </x:c>
      <x:c r="G1435" s="6" t="n">
        <x:v>0</x:v>
      </x:c>
      <x:c r="H1435" s="7" t="str"/>
      <x:c r="I1435" s="7" t="str">
        <x:v>[{"id": "2", "num": 16000}, {"id": "110122", "num": 4}, {"id": "113012", "num": 3}]</x:v>
      </x:c>
      <x:c r="J1435" s="6" t="str">
        <x:v>https://raw.githubusercontent.com/Mar-7th/StarRailRes/dbe8cdfcfb0bf657b9fe1cf92d5537f118ccb487/index_new/cn/character_skill_trees.json</x:v>
      </x:c>
    </x:row>
    <x:row r="1436" ht="38" customHeight="1">
      <x:c r="A1436" s="6" t="str">
        <x:v>1206004_6</x:v>
      </x:c>
      <x:c r="B1436" s="6" t="str">
        <x:v>1206</x:v>
      </x:c>
      <x:c r="C1436" s="6" t="str">
        <x:v>1206004</x:v>
      </x:c>
      <x:c r="D1436" s="6" t="str"/>
      <x:c r="E1436" s="6" t="n">
        <x:v>6</x:v>
      </x:c>
      <x:c r="F1436" s="6" t="n">
        <x:v>4</x:v>
      </x:c>
      <x:c r="G1436" s="6" t="n">
        <x:v>0</x:v>
      </x:c>
      <x:c r="H1436" s="7" t="str"/>
      <x:c r="I1436" s="7" t="str">
        <x:v>[{"id": "2", "num": 24000}, {"id": "110122", "num": 6}, {"id": "113012", "num": 5}]</x:v>
      </x:c>
      <x:c r="J1436" s="6" t="str">
        <x:v>https://raw.githubusercontent.com/Mar-7th/StarRailRes/dbe8cdfcfb0bf657b9fe1cf92d5537f118ccb487/index_new/cn/character_skill_trees.json</x:v>
      </x:c>
    </x:row>
    <x:row r="1437" ht="38" customHeight="1">
      <x:c r="A1437" s="6" t="str">
        <x:v>1206004_7</x:v>
      </x:c>
      <x:c r="B1437" s="6" t="str">
        <x:v>1206</x:v>
      </x:c>
      <x:c r="C1437" s="6" t="str">
        <x:v>1206004</x:v>
      </x:c>
      <x:c r="D1437" s="6" t="str"/>
      <x:c r="E1437" s="6" t="n">
        <x:v>7</x:v>
      </x:c>
      <x:c r="F1437" s="6" t="n">
        <x:v>5</x:v>
      </x:c>
      <x:c r="G1437" s="6" t="n">
        <x:v>0</x:v>
      </x:c>
      <x:c r="H1437" s="7" t="str"/>
      <x:c r="I1437" s="7" t="str">
        <x:v>[{"id": "2", "num": 36000}, {"id": "110123", "num": 2}, {"id": "113013", "num": 2}]</x:v>
      </x:c>
      <x:c r="J1437" s="6" t="str">
        <x:v>https://raw.githubusercontent.com/Mar-7th/StarRailRes/dbe8cdfcfb0bf657b9fe1cf92d5537f118ccb487/index_new/cn/character_skill_trees.json</x:v>
      </x:c>
    </x:row>
    <x:row r="1438" ht="53" customHeight="1">
      <x:c r="A1438" s="6" t="str">
        <x:v>1206004_8</x:v>
      </x:c>
      <x:c r="B1438" s="6" t="str">
        <x:v>1206</x:v>
      </x:c>
      <x:c r="C1438" s="6" t="str">
        <x:v>1206004</x:v>
      </x:c>
      <x:c r="D1438" s="6" t="str"/>
      <x:c r="E1438" s="6" t="n">
        <x:v>8</x:v>
      </x:c>
      <x:c r="F1438" s="6" t="n">
        <x:v>5</x:v>
      </x:c>
      <x:c r="G1438" s="6" t="n">
        <x:v>0</x:v>
      </x:c>
      <x:c r="H1438" s="7" t="str"/>
      <x:c r="I1438" s="7" t="str">
        <x:v>[{"id": "2", "num": 64000}, {"id": "110123", "num": 4}, {"id": "110502", "num": 1}, {"id": "113013", "num": 3}]</x:v>
      </x:c>
      <x:c r="J1438" s="6" t="str">
        <x:v>https://raw.githubusercontent.com/Mar-7th/StarRailRes/dbe8cdfcfb0bf657b9fe1cf92d5537f118ccb487/index_new/cn/character_skill_trees.json</x:v>
      </x:c>
    </x:row>
    <x:row r="1439" ht="38" customHeight="1">
      <x:c r="A1439" s="6" t="str">
        <x:v>1206004_9</x:v>
      </x:c>
      <x:c r="B1439" s="6" t="str">
        <x:v>1206</x:v>
      </x:c>
      <x:c r="C1439" s="6" t="str">
        <x:v>1206004</x:v>
      </x:c>
      <x:c r="D1439" s="6" t="str"/>
      <x:c r="E1439" s="6" t="n">
        <x:v>9</x:v>
      </x:c>
      <x:c r="F1439" s="6" t="n">
        <x:v>6</x:v>
      </x:c>
      <x:c r="G1439" s="6" t="n">
        <x:v>0</x:v>
      </x:c>
      <x:c r="H1439" s="7" t="str"/>
      <x:c r="I1439" s="7" t="str">
        <x:v>[{"id": "2", "num": 128000}, {"id": "110123", "num": 6}, {"id": "110502", "num": 1}]</x:v>
      </x:c>
      <x:c r="J1439" s="6" t="str">
        <x:v>https://raw.githubusercontent.com/Mar-7th/StarRailRes/dbe8cdfcfb0bf657b9fe1cf92d5537f118ccb487/index_new/cn/character_skill_trees.json</x:v>
      </x:c>
    </x:row>
    <x:row r="1440" ht="53" customHeight="1">
      <x:c r="A1440" s="6" t="str">
        <x:v>1206004_10</x:v>
      </x:c>
      <x:c r="B1440" s="6" t="str">
        <x:v>1206</x:v>
      </x:c>
      <x:c r="C1440" s="6" t="str">
        <x:v>1206004</x:v>
      </x:c>
      <x:c r="D1440" s="6" t="str"/>
      <x:c r="E1440" s="6" t="n">
        <x:v>10</x:v>
      </x:c>
      <x:c r="F1440" s="6" t="n">
        <x:v>6</x:v>
      </x:c>
      <x:c r="G1440" s="6" t="n">
        <x:v>0</x:v>
      </x:c>
      <x:c r="H1440" s="7" t="str"/>
      <x:c r="I1440" s="7" t="str">
        <x:v>[{"id": "2", "num": 240000}, {"id": "110123", "num": 11}, {"id": "241", "num": 1}, {"id": "110502", "num": 1}]</x:v>
      </x:c>
      <x:c r="J1440" s="6" t="str">
        <x:v>https://raw.githubusercontent.com/Mar-7th/StarRailRes/dbe8cdfcfb0bf657b9fe1cf92d5537f118ccb487/index_new/cn/character_skill_trees.json</x:v>
      </x:c>
    </x:row>
    <x:row r="1441" ht="20" customHeight="1">
      <x:c r="A1441" s="6" t="str">
        <x:v>1206007_1</x:v>
      </x:c>
      <x:c r="B1441" s="6" t="str">
        <x:v>1206</x:v>
      </x:c>
      <x:c r="C1441" s="6" t="str">
        <x:v>1206007</x:v>
      </x:c>
      <x:c r="D1441" s="6" t="str"/>
      <x:c r="E1441" s="6" t="n">
        <x:v>1</x:v>
      </x:c>
      <x:c r="F1441" s="6" t="n">
        <x:v>0</x:v>
      </x:c>
      <x:c r="G1441" s="6" t="n">
        <x:v>0</x:v>
      </x:c>
      <x:c r="H1441" s="7" t="str"/>
      <x:c r="I1441" s="7" t="str">
        <x:v>[]</x:v>
      </x:c>
      <x:c r="J1441" s="6" t="str">
        <x:v>https://raw.githubusercontent.com/Mar-7th/StarRailRes/dbe8cdfcfb0bf657b9fe1cf92d5537f118ccb487/index_new/cn/character_skill_trees.json</x:v>
      </x:c>
    </x:row>
    <x:row r="1442" ht="38" customHeight="1">
      <x:c r="A1442" s="6" t="str">
        <x:v>1206101_1</x:v>
      </x:c>
      <x:c r="B1442" s="6" t="str">
        <x:v>1206</x:v>
      </x:c>
      <x:c r="C1442" s="6" t="str">
        <x:v>1206101</x:v>
      </x:c>
      <x:c r="D1442" s="6" t="str">
        <x:v>赤子</x:v>
      </x:c>
      <x:c r="E1442" s="6" t="n">
        <x:v>1</x:v>
      </x:c>
      <x:c r="F1442" s="6" t="n">
        <x:v>2</x:v>
      </x:c>
      <x:c r="G1442" s="6" t="n">
        <x:v>0</x:v>
      </x:c>
      <x:c r="H1442" s="7" t="str">
        <x:v>若当前生命值百分比小于等于#1[i]%，则被敌方目标攻击的概率降低。</x:v>
      </x:c>
      <x:c r="I1442" s="7" t="str">
        <x:v>[{"id": "2", "num": 4000}, {"id": "110121", "num": 2}, {"id": "110502", "num": 1}]</x:v>
      </x:c>
      <x:c r="J1442" s="6" t="str">
        <x:v>https://raw.githubusercontent.com/Mar-7th/StarRailRes/dbe8cdfcfb0bf657b9fe1cf92d5537f118ccb487/index_new/cn/character_skill_trees.json</x:v>
      </x:c>
    </x:row>
    <x:row r="1443" ht="53" customHeight="1">
      <x:c r="A1443" s="6" t="str">
        <x:v>1206102_1</x:v>
      </x:c>
      <x:c r="B1443" s="6" t="str">
        <x:v>1206</x:v>
      </x:c>
      <x:c r="C1443" s="6" t="str">
        <x:v>1206102</x:v>
      </x:c>
      <x:c r="D1443" s="6" t="str">
        <x:v>逐寇</x:v>
      </x:c>
      <x:c r="E1443" s="6" t="n">
        <x:v>1</x:v>
      </x:c>
      <x:c r="F1443" s="6" t="n">
        <x:v>4</x:v>
      </x:c>
      <x:c r="G1443" s="6" t="n">
        <x:v>0</x:v>
      </x:c>
      <x:c r="H1443" s="7" t="str">
        <x:v>每发动1次【剑势】，【剑势】造成的伤害提高#1[i]%，该效果最多叠加#2[i]层。</x:v>
      </x:c>
      <x:c r="I1443" s="7" t="str">
        <x:v>[{"id": "2", "num": 16000}, {"id": "110122", "num": 4}, {"id": "241", "num": 1}, {"id": "110502", "num": 1}]</x:v>
      </x:c>
      <x:c r="J1443" s="6" t="str">
        <x:v>https://raw.githubusercontent.com/Mar-7th/StarRailRes/dbe8cdfcfb0bf657b9fe1cf92d5537f118ccb487/index_new/cn/character_skill_trees.json</x:v>
      </x:c>
    </x:row>
    <x:row r="1444" ht="53" customHeight="1">
      <x:c r="A1444" s="6" t="str">
        <x:v>1206103_1</x:v>
      </x:c>
      <x:c r="B1444" s="6" t="str">
        <x:v>1206</x:v>
      </x:c>
      <x:c r="C1444" s="6" t="str">
        <x:v>1206103</x:v>
      </x:c>
      <x:c r="D1444" s="6" t="str">
        <x:v>破敌</x:v>
      </x:c>
      <x:c r="E1444" s="6" t="n">
        <x:v>1</x:v>
      </x:c>
      <x:c r="F1444" s="6" t="n">
        <x:v>6</x:v>
      </x:c>
      <x:c r="G1444" s="6" t="n">
        <x:v>0</x:v>
      </x:c>
      <x:c r="H1444" s="7" t="str">
        <x:v>施放普攻或战技后，若场上有敌方目标处于弱点击破状态，则素裳的行动提前#1[i]%。</x:v>
      </x:c>
      <x:c r="I1444" s="7" t="str">
        <x:v>[{"id": "2", "num": 128000}, {"id": "110123", "num": 6}, {"id": "241", "num": 1}, {"id": "110502", "num": 1}]</x:v>
      </x:c>
      <x:c r="J1444" s="6" t="str">
        <x:v>https://raw.githubusercontent.com/Mar-7th/StarRailRes/dbe8cdfcfb0bf657b9fe1cf92d5537f118ccb487/index_new/cn/character_skill_trees.json</x:v>
      </x:c>
    </x:row>
    <x:row r="1445" ht="38" customHeight="1">
      <x:c r="A1445" s="6" t="str">
        <x:v>1206201_1</x:v>
      </x:c>
      <x:c r="B1445" s="6" t="str">
        <x:v>1206</x:v>
      </x:c>
      <x:c r="C1445" s="6" t="str">
        <x:v>1206201</x:v>
      </x:c>
      <x:c r="D1445" s="6" t="str">
        <x:v>攻击强化</x:v>
      </x:c>
      <x:c r="E1445" s="6" t="n">
        <x:v>1</x:v>
      </x:c>
      <x:c r="F1445" s="6" t="n">
        <x:v>0</x:v>
      </x:c>
      <x:c r="G1445" s="6" t="n">
        <x:v>1</x:v>
      </x:c>
      <x:c r="H1445" s="7" t="str"/>
      <x:c r="I1445" s="7" t="str">
        <x:v>[{"id": "2", "num": 2000}, {"id": "113011", "num": 2}]</x:v>
      </x:c>
      <x:c r="J1445" s="6" t="str">
        <x:v>https://raw.githubusercontent.com/Mar-7th/StarRailRes/dbe8cdfcfb0bf657b9fe1cf92d5537f118ccb487/index_new/cn/character_skill_trees.json</x:v>
      </x:c>
    </x:row>
    <x:row r="1446" ht="38" customHeight="1">
      <x:c r="A1446" s="6" t="str">
        <x:v>1206202_1</x:v>
      </x:c>
      <x:c r="B1446" s="6" t="str">
        <x:v>1206</x:v>
      </x:c>
      <x:c r="C1446" s="6" t="str">
        <x:v>1206202</x:v>
      </x:c>
      <x:c r="D1446" s="6" t="str">
        <x:v>生命强化</x:v>
      </x:c>
      <x:c r="E1446" s="6" t="n">
        <x:v>1</x:v>
      </x:c>
      <x:c r="F1446" s="6" t="n">
        <x:v>2</x:v>
      </x:c>
      <x:c r="G1446" s="6" t="n">
        <x:v>0</x:v>
      </x:c>
      <x:c r="H1446" s="7" t="str"/>
      <x:c r="I1446" s="7" t="str">
        <x:v>[{"id": "2", "num": 4000}, {"id": "110121", "num": 2}, {"id": "113011", "num": 4}]</x:v>
      </x:c>
      <x:c r="J1446" s="6" t="str">
        <x:v>https://raw.githubusercontent.com/Mar-7th/StarRailRes/dbe8cdfcfb0bf657b9fe1cf92d5537f118ccb487/index_new/cn/character_skill_trees.json</x:v>
      </x:c>
    </x:row>
    <x:row r="1447" ht="38" customHeight="1">
      <x:c r="A1447" s="6" t="str">
        <x:v>1206203_1</x:v>
      </x:c>
      <x:c r="B1447" s="6" t="str">
        <x:v>1206</x:v>
      </x:c>
      <x:c r="C1447" s="6" t="str">
        <x:v>1206203</x:v>
      </x:c>
      <x:c r="D1447" s="6" t="str">
        <x:v>攻击强化</x:v>
      </x:c>
      <x:c r="E1447" s="6" t="n">
        <x:v>1</x:v>
      </x:c>
      <x:c r="F1447" s="6" t="n">
        <x:v>3</x:v>
      </x:c>
      <x:c r="G1447" s="6" t="n">
        <x:v>0</x:v>
      </x:c>
      <x:c r="H1447" s="7" t="str"/>
      <x:c r="I1447" s="7" t="str">
        <x:v>[{"id": "2", "num": 8000}, {"id": "110122", "num": 2}, {"id": "113012", "num": 2}]</x:v>
      </x:c>
      <x:c r="J1447" s="6" t="str">
        <x:v>https://raw.githubusercontent.com/Mar-7th/StarRailRes/dbe8cdfcfb0bf657b9fe1cf92d5537f118ccb487/index_new/cn/character_skill_trees.json</x:v>
      </x:c>
    </x:row>
    <x:row r="1448" ht="38" customHeight="1">
      <x:c r="A1448" s="6" t="str">
        <x:v>1206204_1</x:v>
      </x:c>
      <x:c r="B1448" s="6" t="str">
        <x:v>1206</x:v>
      </x:c>
      <x:c r="C1448" s="6" t="str">
        <x:v>1206204</x:v>
      </x:c>
      <x:c r="D1448" s="6" t="str">
        <x:v>防御强化</x:v>
      </x:c>
      <x:c r="E1448" s="6" t="n">
        <x:v>1</x:v>
      </x:c>
      <x:c r="F1448" s="6" t="n">
        <x:v>3</x:v>
      </x:c>
      <x:c r="G1448" s="6" t="n">
        <x:v>0</x:v>
      </x:c>
      <x:c r="H1448" s="7" t="str"/>
      <x:c r="I1448" s="7" t="str">
        <x:v>[{"id": "2", "num": 8000}, {"id": "110122", "num": 2}, {"id": "113012", "num": 2}]</x:v>
      </x:c>
      <x:c r="J1448" s="6" t="str">
        <x:v>https://raw.githubusercontent.com/Mar-7th/StarRailRes/dbe8cdfcfb0bf657b9fe1cf92d5537f118ccb487/index_new/cn/character_skill_trees.json</x:v>
      </x:c>
    </x:row>
    <x:row r="1449" ht="38" customHeight="1">
      <x:c r="A1449" s="6" t="str">
        <x:v>1206205_1</x:v>
      </x:c>
      <x:c r="B1449" s="6" t="str">
        <x:v>1206</x:v>
      </x:c>
      <x:c r="C1449" s="6" t="str">
        <x:v>1206205</x:v>
      </x:c>
      <x:c r="D1449" s="6" t="str">
        <x:v>攻击强化</x:v>
      </x:c>
      <x:c r="E1449" s="6" t="n">
        <x:v>1</x:v>
      </x:c>
      <x:c r="F1449" s="6" t="n">
        <x:v>4</x:v>
      </x:c>
      <x:c r="G1449" s="6" t="n">
        <x:v>0</x:v>
      </x:c>
      <x:c r="H1449" s="7" t="str"/>
      <x:c r="I1449" s="7" t="str">
        <x:v>[{"id": "2", "num": 16000}, {"id": "110122", "num": 4}, {"id": "113012", "num": 3}]</x:v>
      </x:c>
      <x:c r="J1449" s="6" t="str">
        <x:v>https://raw.githubusercontent.com/Mar-7th/StarRailRes/dbe8cdfcfb0bf657b9fe1cf92d5537f118ccb487/index_new/cn/character_skill_trees.json</x:v>
      </x:c>
    </x:row>
    <x:row r="1450" ht="38" customHeight="1">
      <x:c r="A1450" s="6" t="str">
        <x:v>1206206_1</x:v>
      </x:c>
      <x:c r="B1450" s="6" t="str">
        <x:v>1206</x:v>
      </x:c>
      <x:c r="C1450" s="6" t="str">
        <x:v>1206206</x:v>
      </x:c>
      <x:c r="D1450" s="6" t="str">
        <x:v>生命强化</x:v>
      </x:c>
      <x:c r="E1450" s="6" t="n">
        <x:v>1</x:v>
      </x:c>
      <x:c r="F1450" s="6" t="n">
        <x:v>5</x:v>
      </x:c>
      <x:c r="G1450" s="6" t="n">
        <x:v>0</x:v>
      </x:c>
      <x:c r="H1450" s="7" t="str"/>
      <x:c r="I1450" s="7" t="str">
        <x:v>[{"id": "2", "num": 36000}, {"id": "110123", "num": 2}, {"id": "113013", "num": 2}]</x:v>
      </x:c>
      <x:c r="J1450" s="6" t="str">
        <x:v>https://raw.githubusercontent.com/Mar-7th/StarRailRes/dbe8cdfcfb0bf657b9fe1cf92d5537f118ccb487/index_new/cn/character_skill_trees.json</x:v>
      </x:c>
    </x:row>
    <x:row r="1451" ht="38" customHeight="1">
      <x:c r="A1451" s="6" t="str">
        <x:v>1206207_1</x:v>
      </x:c>
      <x:c r="B1451" s="6" t="str">
        <x:v>1206</x:v>
      </x:c>
      <x:c r="C1451" s="6" t="str">
        <x:v>1206207</x:v>
      </x:c>
      <x:c r="D1451" s="6" t="str">
        <x:v>攻击强化</x:v>
      </x:c>
      <x:c r="E1451" s="6" t="n">
        <x:v>1</x:v>
      </x:c>
      <x:c r="F1451" s="6" t="n">
        <x:v>5</x:v>
      </x:c>
      <x:c r="G1451" s="6" t="n">
        <x:v>0</x:v>
      </x:c>
      <x:c r="H1451" s="7" t="str"/>
      <x:c r="I1451" s="7" t="str">
        <x:v>[{"id": "2", "num": 36000}, {"id": "110123", "num": 2}, {"id": "113013", "num": 2}]</x:v>
      </x:c>
      <x:c r="J1451" s="6" t="str">
        <x:v>https://raw.githubusercontent.com/Mar-7th/StarRailRes/dbe8cdfcfb0bf657b9fe1cf92d5537f118ccb487/index_new/cn/character_skill_trees.json</x:v>
      </x:c>
    </x:row>
    <x:row r="1452" ht="38" customHeight="1">
      <x:c r="A1452" s="6" t="str">
        <x:v>1206208_1</x:v>
      </x:c>
      <x:c r="B1452" s="6" t="str">
        <x:v>1206</x:v>
      </x:c>
      <x:c r="C1452" s="6" t="str">
        <x:v>1206208</x:v>
      </x:c>
      <x:c r="D1452" s="6" t="str">
        <x:v>防御强化</x:v>
      </x:c>
      <x:c r="E1452" s="6" t="n">
        <x:v>1</x:v>
      </x:c>
      <x:c r="F1452" s="6" t="n">
        <x:v>6</x:v>
      </x:c>
      <x:c r="G1452" s="6" t="n">
        <x:v>0</x:v>
      </x:c>
      <x:c r="H1452" s="7" t="str"/>
      <x:c r="I1452" s="7" t="str">
        <x:v>[{"id": "2", "num": 128000}, {"id": "110123", "num": 6}, {"id": "113013", "num": 6}]</x:v>
      </x:c>
      <x:c r="J1452" s="6" t="str">
        <x:v>https://raw.githubusercontent.com/Mar-7th/StarRailRes/dbe8cdfcfb0bf657b9fe1cf92d5537f118ccb487/index_new/cn/character_skill_trees.json</x:v>
      </x:c>
    </x:row>
    <x:row r="1453" ht="38" customHeight="1">
      <x:c r="A1453" s="6" t="str">
        <x:v>1206209_1</x:v>
      </x:c>
      <x:c r="B1453" s="6" t="str">
        <x:v>1206</x:v>
      </x:c>
      <x:c r="C1453" s="6" t="str">
        <x:v>1206209</x:v>
      </x:c>
      <x:c r="D1453" s="6" t="str">
        <x:v>生命强化</x:v>
      </x:c>
      <x:c r="E1453" s="6" t="n">
        <x:v>1</x:v>
      </x:c>
      <x:c r="F1453" s="6" t="n">
        <x:v>0</x:v>
      </x:c>
      <x:c r="G1453" s="6" t="n">
        <x:v>75</x:v>
      </x:c>
      <x:c r="H1453" s="7" t="str"/>
      <x:c r="I1453" s="7" t="str">
        <x:v>[{"id": "2", "num": 128000}, {"id": "110123", "num": 6}, {"id": "113013", "num": 6}]</x:v>
      </x:c>
      <x:c r="J1453" s="6" t="str">
        <x:v>https://raw.githubusercontent.com/Mar-7th/StarRailRes/dbe8cdfcfb0bf657b9fe1cf92d5537f118ccb487/index_new/cn/character_skill_trees.json</x:v>
      </x:c>
    </x:row>
    <x:row r="1454" ht="38" customHeight="1">
      <x:c r="A1454" s="6" t="str">
        <x:v>1206210_1</x:v>
      </x:c>
      <x:c r="B1454" s="6" t="str">
        <x:v>1206</x:v>
      </x:c>
      <x:c r="C1454" s="6" t="str">
        <x:v>1206210</x:v>
      </x:c>
      <x:c r="D1454" s="6" t="str">
        <x:v>攻击强化</x:v>
      </x:c>
      <x:c r="E1454" s="6" t="n">
        <x:v>1</x:v>
      </x:c>
      <x:c r="F1454" s="6" t="n">
        <x:v>0</x:v>
      </x:c>
      <x:c r="G1454" s="6" t="n">
        <x:v>80</x:v>
      </x:c>
      <x:c r="H1454" s="7" t="str"/>
      <x:c r="I1454" s="7" t="str">
        <x:v>[{"id": "2", "num": 128000}, {"id": "110123", "num": 6}, {"id": "113013", "num": 6}]</x:v>
      </x:c>
      <x:c r="J1454" s="6" t="str">
        <x:v>https://raw.githubusercontent.com/Mar-7th/StarRailRes/dbe8cdfcfb0bf657b9fe1cf92d5537f118ccb487/index_new/cn/character_skill_trees.json</x:v>
      </x:c>
    </x:row>
    <x:row r="1455" ht="20" customHeight="1">
      <x:c r="A1455" s="6" t="str">
        <x:v>1207001_1</x:v>
      </x:c>
      <x:c r="B1455" s="6" t="str">
        <x:v>1207</x:v>
      </x:c>
      <x:c r="C1455" s="6" t="str">
        <x:v>1207001</x:v>
      </x:c>
      <x:c r="D1455" s="6" t="str"/>
      <x:c r="E1455" s="6" t="n">
        <x:v>1</x:v>
      </x:c>
      <x:c r="F1455" s="6" t="n">
        <x:v>0</x:v>
      </x:c>
      <x:c r="G1455" s="6" t="n">
        <x:v>0</x:v>
      </x:c>
      <x:c r="H1455" s="7" t="str"/>
      <x:c r="I1455" s="7" t="str">
        <x:v>[]</x:v>
      </x:c>
      <x:c r="J1455" s="6" t="str">
        <x:v>https://raw.githubusercontent.com/Mar-7th/StarRailRes/dbe8cdfcfb0bf657b9fe1cf92d5537f118ccb487/index_new/cn/character_skill_trees.json</x:v>
      </x:c>
    </x:row>
    <x:row r="1456" ht="38" customHeight="1">
      <x:c r="A1456" s="6" t="str">
        <x:v>1207001_2</x:v>
      </x:c>
      <x:c r="B1456" s="6" t="str">
        <x:v>1207</x:v>
      </x:c>
      <x:c r="C1456" s="6" t="str">
        <x:v>1207001</x:v>
      </x:c>
      <x:c r="D1456" s="6" t="str"/>
      <x:c r="E1456" s="6" t="n">
        <x:v>2</x:v>
      </x:c>
      <x:c r="F1456" s="6" t="n">
        <x:v>2</x:v>
      </x:c>
      <x:c r="G1456" s="6" t="n">
        <x:v>0</x:v>
      </x:c>
      <x:c r="H1456" s="7" t="str"/>
      <x:c r="I1456" s="7" t="str">
        <x:v>[{"id": "2", "num": 4000}, {"id": "110161", "num": 2}, {"id": "113011", "num": 4}]</x:v>
      </x:c>
      <x:c r="J1456" s="6" t="str">
        <x:v>https://raw.githubusercontent.com/Mar-7th/StarRailRes/dbe8cdfcfb0bf657b9fe1cf92d5537f118ccb487/index_new/cn/character_skill_trees.json</x:v>
      </x:c>
    </x:row>
    <x:row r="1457" ht="38" customHeight="1">
      <x:c r="A1457" s="6" t="str">
        <x:v>1207001_3</x:v>
      </x:c>
      <x:c r="B1457" s="6" t="str">
        <x:v>1207</x:v>
      </x:c>
      <x:c r="C1457" s="6" t="str">
        <x:v>1207001</x:v>
      </x:c>
      <x:c r="D1457" s="6" t="str"/>
      <x:c r="E1457" s="6" t="n">
        <x:v>3</x:v>
      </x:c>
      <x:c r="F1457" s="6" t="n">
        <x:v>3</x:v>
      </x:c>
      <x:c r="G1457" s="6" t="n">
        <x:v>0</x:v>
      </x:c>
      <x:c r="H1457" s="7" t="str"/>
      <x:c r="I1457" s="7" t="str">
        <x:v>[{"id": "2", "num": 8000}, {"id": "110162", "num": 2}, {"id": "113012", "num": 2}]</x:v>
      </x:c>
      <x:c r="J1457" s="6" t="str">
        <x:v>https://raw.githubusercontent.com/Mar-7th/StarRailRes/dbe8cdfcfb0bf657b9fe1cf92d5537f118ccb487/index_new/cn/character_skill_trees.json</x:v>
      </x:c>
    </x:row>
    <x:row r="1458" ht="38" customHeight="1">
      <x:c r="A1458" s="6" t="str">
        <x:v>1207001_4</x:v>
      </x:c>
      <x:c r="B1458" s="6" t="str">
        <x:v>1207</x:v>
      </x:c>
      <x:c r="C1458" s="6" t="str">
        <x:v>1207001</x:v>
      </x:c>
      <x:c r="D1458" s="6" t="str"/>
      <x:c r="E1458" s="6" t="n">
        <x:v>4</x:v>
      </x:c>
      <x:c r="F1458" s="6" t="n">
        <x:v>4</x:v>
      </x:c>
      <x:c r="G1458" s="6" t="n">
        <x:v>0</x:v>
      </x:c>
      <x:c r="H1458" s="7" t="str"/>
      <x:c r="I1458" s="7" t="str">
        <x:v>[{"id": "2", "num": 16000}, {"id": "110162", "num": 4}, {"id": "113012", "num": 3}]</x:v>
      </x:c>
      <x:c r="J1458" s="6" t="str">
        <x:v>https://raw.githubusercontent.com/Mar-7th/StarRailRes/dbe8cdfcfb0bf657b9fe1cf92d5537f118ccb487/index_new/cn/character_skill_trees.json</x:v>
      </x:c>
    </x:row>
    <x:row r="1459" ht="38" customHeight="1">
      <x:c r="A1459" s="6" t="str">
        <x:v>1207001_5</x:v>
      </x:c>
      <x:c r="B1459" s="6" t="str">
        <x:v>1207</x:v>
      </x:c>
      <x:c r="C1459" s="6" t="str">
        <x:v>1207001</x:v>
      </x:c>
      <x:c r="D1459" s="6" t="str"/>
      <x:c r="E1459" s="6" t="n">
        <x:v>5</x:v>
      </x:c>
      <x:c r="F1459" s="6" t="n">
        <x:v>5</x:v>
      </x:c>
      <x:c r="G1459" s="6" t="n">
        <x:v>0</x:v>
      </x:c>
      <x:c r="H1459" s="7" t="str"/>
      <x:c r="I1459" s="7" t="str">
        <x:v>[{"id": "2", "num": 36000}, {"id": "110163", "num": 2}, {"id": "113013", "num": 2}]</x:v>
      </x:c>
      <x:c r="J1459" s="6" t="str">
        <x:v>https://raw.githubusercontent.com/Mar-7th/StarRailRes/dbe8cdfcfb0bf657b9fe1cf92d5537f118ccb487/index_new/cn/character_skill_trees.json</x:v>
      </x:c>
    </x:row>
    <x:row r="1460" ht="38" customHeight="1">
      <x:c r="A1460" s="6" t="str">
        <x:v>1207001_6</x:v>
      </x:c>
      <x:c r="B1460" s="6" t="str">
        <x:v>1207</x:v>
      </x:c>
      <x:c r="C1460" s="6" t="str">
        <x:v>1207001</x:v>
      </x:c>
      <x:c r="D1460" s="6" t="str"/>
      <x:c r="E1460" s="6" t="n">
        <x:v>6</x:v>
      </x:c>
      <x:c r="F1460" s="6" t="n">
        <x:v>6</x:v>
      </x:c>
      <x:c r="G1460" s="6" t="n">
        <x:v>0</x:v>
      </x:c>
      <x:c r="H1460" s="7" t="str"/>
      <x:c r="I1460" s="7" t="str">
        <x:v>[{"id": "2", "num": 128000}, {"id": "110163", "num": 6}, {"id": "113013", "num": 3}]</x:v>
      </x:c>
      <x:c r="J1460" s="6" t="str">
        <x:v>https://raw.githubusercontent.com/Mar-7th/StarRailRes/dbe8cdfcfb0bf657b9fe1cf92d5537f118ccb487/index_new/cn/character_skill_trees.json</x:v>
      </x:c>
    </x:row>
    <x:row r="1461" ht="20" customHeight="1">
      <x:c r="A1461" s="6" t="str">
        <x:v>1207002_1</x:v>
      </x:c>
      <x:c r="B1461" s="6" t="str">
        <x:v>1207</x:v>
      </x:c>
      <x:c r="C1461" s="6" t="str">
        <x:v>1207002</x:v>
      </x:c>
      <x:c r="D1461" s="6" t="str"/>
      <x:c r="E1461" s="6" t="n">
        <x:v>1</x:v>
      </x:c>
      <x:c r="F1461" s="6" t="n">
        <x:v>0</x:v>
      </x:c>
      <x:c r="G1461" s="6" t="n">
        <x:v>0</x:v>
      </x:c>
      <x:c r="H1461" s="7" t="str"/>
      <x:c r="I1461" s="7" t="str">
        <x:v>[]</x:v>
      </x:c>
      <x:c r="J1461" s="6" t="str">
        <x:v>https://raw.githubusercontent.com/Mar-7th/StarRailRes/dbe8cdfcfb0bf657b9fe1cf92d5537f118ccb487/index_new/cn/character_skill_trees.json</x:v>
      </x:c>
    </x:row>
    <x:row r="1462" ht="38" customHeight="1">
      <x:c r="A1462" s="6" t="str">
        <x:v>1207002_2</x:v>
      </x:c>
      <x:c r="B1462" s="6" t="str">
        <x:v>1207</x:v>
      </x:c>
      <x:c r="C1462" s="6" t="str">
        <x:v>1207002</x:v>
      </x:c>
      <x:c r="D1462" s="6" t="str"/>
      <x:c r="E1462" s="6" t="n">
        <x:v>2</x:v>
      </x:c>
      <x:c r="F1462" s="6" t="n">
        <x:v>1</x:v>
      </x:c>
      <x:c r="G1462" s="6" t="n">
        <x:v>0</x:v>
      </x:c>
      <x:c r="H1462" s="7" t="str"/>
      <x:c r="I1462" s="7" t="str">
        <x:v>[{"id": "2", "num": 2000}, {"id": "113011", "num": 2}]</x:v>
      </x:c>
      <x:c r="J1462" s="6" t="str">
        <x:v>https://raw.githubusercontent.com/Mar-7th/StarRailRes/dbe8cdfcfb0bf657b9fe1cf92d5537f118ccb487/index_new/cn/character_skill_trees.json</x:v>
      </x:c>
    </x:row>
    <x:row r="1463" ht="38" customHeight="1">
      <x:c r="A1463" s="6" t="str">
        <x:v>1207002_3</x:v>
      </x:c>
      <x:c r="B1463" s="6" t="str">
        <x:v>1207</x:v>
      </x:c>
      <x:c r="C1463" s="6" t="str">
        <x:v>1207002</x:v>
      </x:c>
      <x:c r="D1463" s="6" t="str"/>
      <x:c r="E1463" s="6" t="n">
        <x:v>3</x:v>
      </x:c>
      <x:c r="F1463" s="6" t="n">
        <x:v>2</x:v>
      </x:c>
      <x:c r="G1463" s="6" t="n">
        <x:v>0</x:v>
      </x:c>
      <x:c r="H1463" s="7" t="str"/>
      <x:c r="I1463" s="7" t="str">
        <x:v>[{"id": "2", "num": 4000}, {"id": "110161", "num": 2}, {"id": "113011", "num": 4}]</x:v>
      </x:c>
      <x:c r="J1463" s="6" t="str">
        <x:v>https://raw.githubusercontent.com/Mar-7th/StarRailRes/dbe8cdfcfb0bf657b9fe1cf92d5537f118ccb487/index_new/cn/character_skill_trees.json</x:v>
      </x:c>
    </x:row>
    <x:row r="1464" ht="38" customHeight="1">
      <x:c r="A1464" s="6" t="str">
        <x:v>1207002_4</x:v>
      </x:c>
      <x:c r="B1464" s="6" t="str">
        <x:v>1207</x:v>
      </x:c>
      <x:c r="C1464" s="6" t="str">
        <x:v>1207002</x:v>
      </x:c>
      <x:c r="D1464" s="6" t="str"/>
      <x:c r="E1464" s="6" t="n">
        <x:v>4</x:v>
      </x:c>
      <x:c r="F1464" s="6" t="n">
        <x:v>3</x:v>
      </x:c>
      <x:c r="G1464" s="6" t="n">
        <x:v>0</x:v>
      </x:c>
      <x:c r="H1464" s="7" t="str"/>
      <x:c r="I1464" s="7" t="str">
        <x:v>[{"id": "2", "num": 8000}, {"id": "110162", "num": 2}, {"id": "113012", "num": 2}]</x:v>
      </x:c>
      <x:c r="J1464" s="6" t="str">
        <x:v>https://raw.githubusercontent.com/Mar-7th/StarRailRes/dbe8cdfcfb0bf657b9fe1cf92d5537f118ccb487/index_new/cn/character_skill_trees.json</x:v>
      </x:c>
    </x:row>
    <x:row r="1465" ht="38" customHeight="1">
      <x:c r="A1465" s="6" t="str">
        <x:v>1207002_5</x:v>
      </x:c>
      <x:c r="B1465" s="6" t="str">
        <x:v>1207</x:v>
      </x:c>
      <x:c r="C1465" s="6" t="str">
        <x:v>1207002</x:v>
      </x:c>
      <x:c r="D1465" s="6" t="str"/>
      <x:c r="E1465" s="6" t="n">
        <x:v>5</x:v>
      </x:c>
      <x:c r="F1465" s="6" t="n">
        <x:v>4</x:v>
      </x:c>
      <x:c r="G1465" s="6" t="n">
        <x:v>0</x:v>
      </x:c>
      <x:c r="H1465" s="7" t="str"/>
      <x:c r="I1465" s="7" t="str">
        <x:v>[{"id": "2", "num": 16000}, {"id": "110162", "num": 4}, {"id": "113012", "num": 3}]</x:v>
      </x:c>
      <x:c r="J1465" s="6" t="str">
        <x:v>https://raw.githubusercontent.com/Mar-7th/StarRailRes/dbe8cdfcfb0bf657b9fe1cf92d5537f118ccb487/index_new/cn/character_skill_trees.json</x:v>
      </x:c>
    </x:row>
    <x:row r="1466" ht="38" customHeight="1">
      <x:c r="A1466" s="6" t="str">
        <x:v>1207002_6</x:v>
      </x:c>
      <x:c r="B1466" s="6" t="str">
        <x:v>1207</x:v>
      </x:c>
      <x:c r="C1466" s="6" t="str">
        <x:v>1207002</x:v>
      </x:c>
      <x:c r="D1466" s="6" t="str"/>
      <x:c r="E1466" s="6" t="n">
        <x:v>6</x:v>
      </x:c>
      <x:c r="F1466" s="6" t="n">
        <x:v>4</x:v>
      </x:c>
      <x:c r="G1466" s="6" t="n">
        <x:v>0</x:v>
      </x:c>
      <x:c r="H1466" s="7" t="str"/>
      <x:c r="I1466" s="7" t="str">
        <x:v>[{"id": "2", "num": 24000}, {"id": "110162", "num": 6}, {"id": "113012", "num": 5}]</x:v>
      </x:c>
      <x:c r="J1466" s="6" t="str">
        <x:v>https://raw.githubusercontent.com/Mar-7th/StarRailRes/dbe8cdfcfb0bf657b9fe1cf92d5537f118ccb487/index_new/cn/character_skill_trees.json</x:v>
      </x:c>
    </x:row>
    <x:row r="1467" ht="38" customHeight="1">
      <x:c r="A1467" s="6" t="str">
        <x:v>1207002_7</x:v>
      </x:c>
      <x:c r="B1467" s="6" t="str">
        <x:v>1207</x:v>
      </x:c>
      <x:c r="C1467" s="6" t="str">
        <x:v>1207002</x:v>
      </x:c>
      <x:c r="D1467" s="6" t="str"/>
      <x:c r="E1467" s="6" t="n">
        <x:v>7</x:v>
      </x:c>
      <x:c r="F1467" s="6" t="n">
        <x:v>5</x:v>
      </x:c>
      <x:c r="G1467" s="6" t="n">
        <x:v>0</x:v>
      </x:c>
      <x:c r="H1467" s="7" t="str"/>
      <x:c r="I1467" s="7" t="str">
        <x:v>[{"id": "2", "num": 36000}, {"id": "110163", "num": 2}, {"id": "113013", "num": 2}]</x:v>
      </x:c>
      <x:c r="J1467" s="6" t="str">
        <x:v>https://raw.githubusercontent.com/Mar-7th/StarRailRes/dbe8cdfcfb0bf657b9fe1cf92d5537f118ccb487/index_new/cn/character_skill_trees.json</x:v>
      </x:c>
    </x:row>
    <x:row r="1468" ht="53" customHeight="1">
      <x:c r="A1468" s="6" t="str">
        <x:v>1207002_8</x:v>
      </x:c>
      <x:c r="B1468" s="6" t="str">
        <x:v>1207</x:v>
      </x:c>
      <x:c r="C1468" s="6" t="str">
        <x:v>1207002</x:v>
      </x:c>
      <x:c r="D1468" s="6" t="str"/>
      <x:c r="E1468" s="6" t="n">
        <x:v>8</x:v>
      </x:c>
      <x:c r="F1468" s="6" t="n">
        <x:v>5</x:v>
      </x:c>
      <x:c r="G1468" s="6" t="n">
        <x:v>0</x:v>
      </x:c>
      <x:c r="H1468" s="7" t="str"/>
      <x:c r="I1468" s="7" t="str">
        <x:v>[{"id": "2", "num": 64000}, {"id": "110163", "num": 4}, {"id": "110501", "num": 1}, {"id": "113013", "num": 3}]</x:v>
      </x:c>
      <x:c r="J1468" s="6" t="str">
        <x:v>https://raw.githubusercontent.com/Mar-7th/StarRailRes/dbe8cdfcfb0bf657b9fe1cf92d5537f118ccb487/index_new/cn/character_skill_trees.json</x:v>
      </x:c>
    </x:row>
    <x:row r="1469" ht="38" customHeight="1">
      <x:c r="A1469" s="6" t="str">
        <x:v>1207002_9</x:v>
      </x:c>
      <x:c r="B1469" s="6" t="str">
        <x:v>1207</x:v>
      </x:c>
      <x:c r="C1469" s="6" t="str">
        <x:v>1207002</x:v>
      </x:c>
      <x:c r="D1469" s="6" t="str"/>
      <x:c r="E1469" s="6" t="n">
        <x:v>9</x:v>
      </x:c>
      <x:c r="F1469" s="6" t="n">
        <x:v>6</x:v>
      </x:c>
      <x:c r="G1469" s="6" t="n">
        <x:v>0</x:v>
      </x:c>
      <x:c r="H1469" s="7" t="str"/>
      <x:c r="I1469" s="7" t="str">
        <x:v>[{"id": "2", "num": 128000}, {"id": "110163", "num": 6}, {"id": "110501", "num": 1}]</x:v>
      </x:c>
      <x:c r="J1469" s="6" t="str">
        <x:v>https://raw.githubusercontent.com/Mar-7th/StarRailRes/dbe8cdfcfb0bf657b9fe1cf92d5537f118ccb487/index_new/cn/character_skill_trees.json</x:v>
      </x:c>
    </x:row>
    <x:row r="1470" ht="53" customHeight="1">
      <x:c r="A1470" s="6" t="str">
        <x:v>1207002_10</x:v>
      </x:c>
      <x:c r="B1470" s="6" t="str">
        <x:v>1207</x:v>
      </x:c>
      <x:c r="C1470" s="6" t="str">
        <x:v>1207002</x:v>
      </x:c>
      <x:c r="D1470" s="6" t="str"/>
      <x:c r="E1470" s="6" t="n">
        <x:v>10</x:v>
      </x:c>
      <x:c r="F1470" s="6" t="n">
        <x:v>6</x:v>
      </x:c>
      <x:c r="G1470" s="6" t="n">
        <x:v>0</x:v>
      </x:c>
      <x:c r="H1470" s="7" t="str"/>
      <x:c r="I1470" s="7" t="str">
        <x:v>[{"id": "2", "num": 240000}, {"id": "110163", "num": 11}, {"id": "241", "num": 1}, {"id": "110501", "num": 1}]</x:v>
      </x:c>
      <x:c r="J1470" s="6" t="str">
        <x:v>https://raw.githubusercontent.com/Mar-7th/StarRailRes/dbe8cdfcfb0bf657b9fe1cf92d5537f118ccb487/index_new/cn/character_skill_trees.json</x:v>
      </x:c>
    </x:row>
    <x:row r="1471" ht="20" customHeight="1">
      <x:c r="A1471" s="6" t="str">
        <x:v>1207003_1</x:v>
      </x:c>
      <x:c r="B1471" s="6" t="str">
        <x:v>1207</x:v>
      </x:c>
      <x:c r="C1471" s="6" t="str">
        <x:v>1207003</x:v>
      </x:c>
      <x:c r="D1471" s="6" t="str"/>
      <x:c r="E1471" s="6" t="n">
        <x:v>1</x:v>
      </x:c>
      <x:c r="F1471" s="6" t="n">
        <x:v>0</x:v>
      </x:c>
      <x:c r="G1471" s="6" t="n">
        <x:v>0</x:v>
      </x:c>
      <x:c r="H1471" s="7" t="str"/>
      <x:c r="I1471" s="7" t="str">
        <x:v>[]</x:v>
      </x:c>
      <x:c r="J1471" s="6" t="str">
        <x:v>https://raw.githubusercontent.com/Mar-7th/StarRailRes/dbe8cdfcfb0bf657b9fe1cf92d5537f118ccb487/index_new/cn/character_skill_trees.json</x:v>
      </x:c>
    </x:row>
    <x:row r="1472" ht="38" customHeight="1">
      <x:c r="A1472" s="6" t="str">
        <x:v>1207003_2</x:v>
      </x:c>
      <x:c r="B1472" s="6" t="str">
        <x:v>1207</x:v>
      </x:c>
      <x:c r="C1472" s="6" t="str">
        <x:v>1207003</x:v>
      </x:c>
      <x:c r="D1472" s="6" t="str"/>
      <x:c r="E1472" s="6" t="n">
        <x:v>2</x:v>
      </x:c>
      <x:c r="F1472" s="6" t="n">
        <x:v>1</x:v>
      </x:c>
      <x:c r="G1472" s="6" t="n">
        <x:v>0</x:v>
      </x:c>
      <x:c r="H1472" s="7" t="str"/>
      <x:c r="I1472" s="7" t="str">
        <x:v>[{"id": "2", "num": 2000}, {"id": "113011", "num": 2}]</x:v>
      </x:c>
      <x:c r="J1472" s="6" t="str">
        <x:v>https://raw.githubusercontent.com/Mar-7th/StarRailRes/dbe8cdfcfb0bf657b9fe1cf92d5537f118ccb487/index_new/cn/character_skill_trees.json</x:v>
      </x:c>
    </x:row>
    <x:row r="1473" ht="38" customHeight="1">
      <x:c r="A1473" s="6" t="str">
        <x:v>1207003_3</x:v>
      </x:c>
      <x:c r="B1473" s="6" t="str">
        <x:v>1207</x:v>
      </x:c>
      <x:c r="C1473" s="6" t="str">
        <x:v>1207003</x:v>
      </x:c>
      <x:c r="D1473" s="6" t="str"/>
      <x:c r="E1473" s="6" t="n">
        <x:v>3</x:v>
      </x:c>
      <x:c r="F1473" s="6" t="n">
        <x:v>2</x:v>
      </x:c>
      <x:c r="G1473" s="6" t="n">
        <x:v>0</x:v>
      </x:c>
      <x:c r="H1473" s="7" t="str"/>
      <x:c r="I1473" s="7" t="str">
        <x:v>[{"id": "2", "num": 4000}, {"id": "110161", "num": 2}, {"id": "113011", "num": 4}]</x:v>
      </x:c>
      <x:c r="J1473" s="6" t="str">
        <x:v>https://raw.githubusercontent.com/Mar-7th/StarRailRes/dbe8cdfcfb0bf657b9fe1cf92d5537f118ccb487/index_new/cn/character_skill_trees.json</x:v>
      </x:c>
    </x:row>
    <x:row r="1474" ht="38" customHeight="1">
      <x:c r="A1474" s="6" t="str">
        <x:v>1207003_4</x:v>
      </x:c>
      <x:c r="B1474" s="6" t="str">
        <x:v>1207</x:v>
      </x:c>
      <x:c r="C1474" s="6" t="str">
        <x:v>1207003</x:v>
      </x:c>
      <x:c r="D1474" s="6" t="str"/>
      <x:c r="E1474" s="6" t="n">
        <x:v>4</x:v>
      </x:c>
      <x:c r="F1474" s="6" t="n">
        <x:v>3</x:v>
      </x:c>
      <x:c r="G1474" s="6" t="n">
        <x:v>0</x:v>
      </x:c>
      <x:c r="H1474" s="7" t="str"/>
      <x:c r="I1474" s="7" t="str">
        <x:v>[{"id": "2", "num": 8000}, {"id": "110162", "num": 2}, {"id": "113012", "num": 2}]</x:v>
      </x:c>
      <x:c r="J1474" s="6" t="str">
        <x:v>https://raw.githubusercontent.com/Mar-7th/StarRailRes/dbe8cdfcfb0bf657b9fe1cf92d5537f118ccb487/index_new/cn/character_skill_trees.json</x:v>
      </x:c>
    </x:row>
    <x:row r="1475" ht="38" customHeight="1">
      <x:c r="A1475" s="6" t="str">
        <x:v>1207003_5</x:v>
      </x:c>
      <x:c r="B1475" s="6" t="str">
        <x:v>1207</x:v>
      </x:c>
      <x:c r="C1475" s="6" t="str">
        <x:v>1207003</x:v>
      </x:c>
      <x:c r="D1475" s="6" t="str"/>
      <x:c r="E1475" s="6" t="n">
        <x:v>5</x:v>
      </x:c>
      <x:c r="F1475" s="6" t="n">
        <x:v>4</x:v>
      </x:c>
      <x:c r="G1475" s="6" t="n">
        <x:v>0</x:v>
      </x:c>
      <x:c r="H1475" s="7" t="str"/>
      <x:c r="I1475" s="7" t="str">
        <x:v>[{"id": "2", "num": 16000}, {"id": "110162", "num": 4}, {"id": "113012", "num": 3}]</x:v>
      </x:c>
      <x:c r="J1475" s="6" t="str">
        <x:v>https://raw.githubusercontent.com/Mar-7th/StarRailRes/dbe8cdfcfb0bf657b9fe1cf92d5537f118ccb487/index_new/cn/character_skill_trees.json</x:v>
      </x:c>
    </x:row>
    <x:row r="1476" ht="38" customHeight="1">
      <x:c r="A1476" s="6" t="str">
        <x:v>1207003_6</x:v>
      </x:c>
      <x:c r="B1476" s="6" t="str">
        <x:v>1207</x:v>
      </x:c>
      <x:c r="C1476" s="6" t="str">
        <x:v>1207003</x:v>
      </x:c>
      <x:c r="D1476" s="6" t="str"/>
      <x:c r="E1476" s="6" t="n">
        <x:v>6</x:v>
      </x:c>
      <x:c r="F1476" s="6" t="n">
        <x:v>4</x:v>
      </x:c>
      <x:c r="G1476" s="6" t="n">
        <x:v>0</x:v>
      </x:c>
      <x:c r="H1476" s="7" t="str"/>
      <x:c r="I1476" s="7" t="str">
        <x:v>[{"id": "2", "num": 24000}, {"id": "110162", "num": 6}, {"id": "113012", "num": 5}]</x:v>
      </x:c>
      <x:c r="J1476" s="6" t="str">
        <x:v>https://raw.githubusercontent.com/Mar-7th/StarRailRes/dbe8cdfcfb0bf657b9fe1cf92d5537f118ccb487/index_new/cn/character_skill_trees.json</x:v>
      </x:c>
    </x:row>
    <x:row r="1477" ht="38" customHeight="1">
      <x:c r="A1477" s="6" t="str">
        <x:v>1207003_7</x:v>
      </x:c>
      <x:c r="B1477" s="6" t="str">
        <x:v>1207</x:v>
      </x:c>
      <x:c r="C1477" s="6" t="str">
        <x:v>1207003</x:v>
      </x:c>
      <x:c r="D1477" s="6" t="str"/>
      <x:c r="E1477" s="6" t="n">
        <x:v>7</x:v>
      </x:c>
      <x:c r="F1477" s="6" t="n">
        <x:v>5</x:v>
      </x:c>
      <x:c r="G1477" s="6" t="n">
        <x:v>0</x:v>
      </x:c>
      <x:c r="H1477" s="7" t="str"/>
      <x:c r="I1477" s="7" t="str">
        <x:v>[{"id": "2", "num": 36000}, {"id": "110163", "num": 2}, {"id": "113013", "num": 2}]</x:v>
      </x:c>
      <x:c r="J1477" s="6" t="str">
        <x:v>https://raw.githubusercontent.com/Mar-7th/StarRailRes/dbe8cdfcfb0bf657b9fe1cf92d5537f118ccb487/index_new/cn/character_skill_trees.json</x:v>
      </x:c>
    </x:row>
    <x:row r="1478" ht="53" customHeight="1">
      <x:c r="A1478" s="6" t="str">
        <x:v>1207003_8</x:v>
      </x:c>
      <x:c r="B1478" s="6" t="str">
        <x:v>1207</x:v>
      </x:c>
      <x:c r="C1478" s="6" t="str">
        <x:v>1207003</x:v>
      </x:c>
      <x:c r="D1478" s="6" t="str"/>
      <x:c r="E1478" s="6" t="n">
        <x:v>8</x:v>
      </x:c>
      <x:c r="F1478" s="6" t="n">
        <x:v>5</x:v>
      </x:c>
      <x:c r="G1478" s="6" t="n">
        <x:v>0</x:v>
      </x:c>
      <x:c r="H1478" s="7" t="str"/>
      <x:c r="I1478" s="7" t="str">
        <x:v>[{"id": "2", "num": 64000}, {"id": "110163", "num": 4}, {"id": "110501", "num": 1}, {"id": "113013", "num": 3}]</x:v>
      </x:c>
      <x:c r="J1478" s="6" t="str">
        <x:v>https://raw.githubusercontent.com/Mar-7th/StarRailRes/dbe8cdfcfb0bf657b9fe1cf92d5537f118ccb487/index_new/cn/character_skill_trees.json</x:v>
      </x:c>
    </x:row>
    <x:row r="1479" ht="38" customHeight="1">
      <x:c r="A1479" s="6" t="str">
        <x:v>1207003_9</x:v>
      </x:c>
      <x:c r="B1479" s="6" t="str">
        <x:v>1207</x:v>
      </x:c>
      <x:c r="C1479" s="6" t="str">
        <x:v>1207003</x:v>
      </x:c>
      <x:c r="D1479" s="6" t="str"/>
      <x:c r="E1479" s="6" t="n">
        <x:v>9</x:v>
      </x:c>
      <x:c r="F1479" s="6" t="n">
        <x:v>6</x:v>
      </x:c>
      <x:c r="G1479" s="6" t="n">
        <x:v>0</x:v>
      </x:c>
      <x:c r="H1479" s="7" t="str"/>
      <x:c r="I1479" s="7" t="str">
        <x:v>[{"id": "2", "num": 128000}, {"id": "110163", "num": 6}, {"id": "110501", "num": 1}]</x:v>
      </x:c>
      <x:c r="J1479" s="6" t="str">
        <x:v>https://raw.githubusercontent.com/Mar-7th/StarRailRes/dbe8cdfcfb0bf657b9fe1cf92d5537f118ccb487/index_new/cn/character_skill_trees.json</x:v>
      </x:c>
    </x:row>
    <x:row r="1480" ht="53" customHeight="1">
      <x:c r="A1480" s="6" t="str">
        <x:v>1207003_10</x:v>
      </x:c>
      <x:c r="B1480" s="6" t="str">
        <x:v>1207</x:v>
      </x:c>
      <x:c r="C1480" s="6" t="str">
        <x:v>1207003</x:v>
      </x:c>
      <x:c r="D1480" s="6" t="str"/>
      <x:c r="E1480" s="6" t="n">
        <x:v>10</x:v>
      </x:c>
      <x:c r="F1480" s="6" t="n">
        <x:v>6</x:v>
      </x:c>
      <x:c r="G1480" s="6" t="n">
        <x:v>0</x:v>
      </x:c>
      <x:c r="H1480" s="7" t="str"/>
      <x:c r="I1480" s="7" t="str">
        <x:v>[{"id": "2", "num": 240000}, {"id": "110163", "num": 11}, {"id": "241", "num": 1}, {"id": "110501", "num": 1}]</x:v>
      </x:c>
      <x:c r="J1480" s="6" t="str">
        <x:v>https://raw.githubusercontent.com/Mar-7th/StarRailRes/dbe8cdfcfb0bf657b9fe1cf92d5537f118ccb487/index_new/cn/character_skill_trees.json</x:v>
      </x:c>
    </x:row>
    <x:row r="1481" ht="20" customHeight="1">
      <x:c r="A1481" s="6" t="str">
        <x:v>1207004_1</x:v>
      </x:c>
      <x:c r="B1481" s="6" t="str">
        <x:v>1207</x:v>
      </x:c>
      <x:c r="C1481" s="6" t="str">
        <x:v>1207004</x:v>
      </x:c>
      <x:c r="D1481" s="6" t="str"/>
      <x:c r="E1481" s="6" t="n">
        <x:v>1</x:v>
      </x:c>
      <x:c r="F1481" s="6" t="n">
        <x:v>0</x:v>
      </x:c>
      <x:c r="G1481" s="6" t="n">
        <x:v>0</x:v>
      </x:c>
      <x:c r="H1481" s="7" t="str"/>
      <x:c r="I1481" s="7" t="str">
        <x:v>[]</x:v>
      </x:c>
      <x:c r="J1481" s="6" t="str">
        <x:v>https://raw.githubusercontent.com/Mar-7th/StarRailRes/dbe8cdfcfb0bf657b9fe1cf92d5537f118ccb487/index_new/cn/character_skill_trees.json</x:v>
      </x:c>
    </x:row>
    <x:row r="1482" ht="38" customHeight="1">
      <x:c r="A1482" s="6" t="str">
        <x:v>1207004_2</x:v>
      </x:c>
      <x:c r="B1482" s="6" t="str">
        <x:v>1207</x:v>
      </x:c>
      <x:c r="C1482" s="6" t="str">
        <x:v>1207004</x:v>
      </x:c>
      <x:c r="D1482" s="6" t="str"/>
      <x:c r="E1482" s="6" t="n">
        <x:v>2</x:v>
      </x:c>
      <x:c r="F1482" s="6" t="n">
        <x:v>1</x:v>
      </x:c>
      <x:c r="G1482" s="6" t="n">
        <x:v>0</x:v>
      </x:c>
      <x:c r="H1482" s="7" t="str"/>
      <x:c r="I1482" s="7" t="str">
        <x:v>[{"id": "2", "num": 2000}, {"id": "113011", "num": 2}]</x:v>
      </x:c>
      <x:c r="J1482" s="6" t="str">
        <x:v>https://raw.githubusercontent.com/Mar-7th/StarRailRes/dbe8cdfcfb0bf657b9fe1cf92d5537f118ccb487/index_new/cn/character_skill_trees.json</x:v>
      </x:c>
    </x:row>
    <x:row r="1483" ht="38" customHeight="1">
      <x:c r="A1483" s="6" t="str">
        <x:v>1207004_3</x:v>
      </x:c>
      <x:c r="B1483" s="6" t="str">
        <x:v>1207</x:v>
      </x:c>
      <x:c r="C1483" s="6" t="str">
        <x:v>1207004</x:v>
      </x:c>
      <x:c r="D1483" s="6" t="str"/>
      <x:c r="E1483" s="6" t="n">
        <x:v>3</x:v>
      </x:c>
      <x:c r="F1483" s="6" t="n">
        <x:v>2</x:v>
      </x:c>
      <x:c r="G1483" s="6" t="n">
        <x:v>0</x:v>
      </x:c>
      <x:c r="H1483" s="7" t="str"/>
      <x:c r="I1483" s="7" t="str">
        <x:v>[{"id": "2", "num": 4000}, {"id": "110161", "num": 2}, {"id": "113011", "num": 4}]</x:v>
      </x:c>
      <x:c r="J1483" s="6" t="str">
        <x:v>https://raw.githubusercontent.com/Mar-7th/StarRailRes/dbe8cdfcfb0bf657b9fe1cf92d5537f118ccb487/index_new/cn/character_skill_trees.json</x:v>
      </x:c>
    </x:row>
    <x:row r="1484" ht="38" customHeight="1">
      <x:c r="A1484" s="6" t="str">
        <x:v>1207004_4</x:v>
      </x:c>
      <x:c r="B1484" s="6" t="str">
        <x:v>1207</x:v>
      </x:c>
      <x:c r="C1484" s="6" t="str">
        <x:v>1207004</x:v>
      </x:c>
      <x:c r="D1484" s="6" t="str"/>
      <x:c r="E1484" s="6" t="n">
        <x:v>4</x:v>
      </x:c>
      <x:c r="F1484" s="6" t="n">
        <x:v>3</x:v>
      </x:c>
      <x:c r="G1484" s="6" t="n">
        <x:v>0</x:v>
      </x:c>
      <x:c r="H1484" s="7" t="str"/>
      <x:c r="I1484" s="7" t="str">
        <x:v>[{"id": "2", "num": 8000}, {"id": "110162", "num": 2}, {"id": "113012", "num": 2}]</x:v>
      </x:c>
      <x:c r="J1484" s="6" t="str">
        <x:v>https://raw.githubusercontent.com/Mar-7th/StarRailRes/dbe8cdfcfb0bf657b9fe1cf92d5537f118ccb487/index_new/cn/character_skill_trees.json</x:v>
      </x:c>
    </x:row>
    <x:row r="1485" ht="38" customHeight="1">
      <x:c r="A1485" s="6" t="str">
        <x:v>1207004_5</x:v>
      </x:c>
      <x:c r="B1485" s="6" t="str">
        <x:v>1207</x:v>
      </x:c>
      <x:c r="C1485" s="6" t="str">
        <x:v>1207004</x:v>
      </x:c>
      <x:c r="D1485" s="6" t="str"/>
      <x:c r="E1485" s="6" t="n">
        <x:v>5</x:v>
      </x:c>
      <x:c r="F1485" s="6" t="n">
        <x:v>4</x:v>
      </x:c>
      <x:c r="G1485" s="6" t="n">
        <x:v>0</x:v>
      </x:c>
      <x:c r="H1485" s="7" t="str"/>
      <x:c r="I1485" s="7" t="str">
        <x:v>[{"id": "2", "num": 16000}, {"id": "110162", "num": 4}, {"id": "113012", "num": 3}]</x:v>
      </x:c>
      <x:c r="J1485" s="6" t="str">
        <x:v>https://raw.githubusercontent.com/Mar-7th/StarRailRes/dbe8cdfcfb0bf657b9fe1cf92d5537f118ccb487/index_new/cn/character_skill_trees.json</x:v>
      </x:c>
    </x:row>
    <x:row r="1486" ht="38" customHeight="1">
      <x:c r="A1486" s="6" t="str">
        <x:v>1207004_6</x:v>
      </x:c>
      <x:c r="B1486" s="6" t="str">
        <x:v>1207</x:v>
      </x:c>
      <x:c r="C1486" s="6" t="str">
        <x:v>1207004</x:v>
      </x:c>
      <x:c r="D1486" s="6" t="str"/>
      <x:c r="E1486" s="6" t="n">
        <x:v>6</x:v>
      </x:c>
      <x:c r="F1486" s="6" t="n">
        <x:v>4</x:v>
      </x:c>
      <x:c r="G1486" s="6" t="n">
        <x:v>0</x:v>
      </x:c>
      <x:c r="H1486" s="7" t="str"/>
      <x:c r="I1486" s="7" t="str">
        <x:v>[{"id": "2", "num": 24000}, {"id": "110162", "num": 6}, {"id": "113012", "num": 5}]</x:v>
      </x:c>
      <x:c r="J1486" s="6" t="str">
        <x:v>https://raw.githubusercontent.com/Mar-7th/StarRailRes/dbe8cdfcfb0bf657b9fe1cf92d5537f118ccb487/index_new/cn/character_skill_trees.json</x:v>
      </x:c>
    </x:row>
    <x:row r="1487" ht="38" customHeight="1">
      <x:c r="A1487" s="6" t="str">
        <x:v>1207004_7</x:v>
      </x:c>
      <x:c r="B1487" s="6" t="str">
        <x:v>1207</x:v>
      </x:c>
      <x:c r="C1487" s="6" t="str">
        <x:v>1207004</x:v>
      </x:c>
      <x:c r="D1487" s="6" t="str"/>
      <x:c r="E1487" s="6" t="n">
        <x:v>7</x:v>
      </x:c>
      <x:c r="F1487" s="6" t="n">
        <x:v>5</x:v>
      </x:c>
      <x:c r="G1487" s="6" t="n">
        <x:v>0</x:v>
      </x:c>
      <x:c r="H1487" s="7" t="str"/>
      <x:c r="I1487" s="7" t="str">
        <x:v>[{"id": "2", "num": 36000}, {"id": "110163", "num": 2}, {"id": "113013", "num": 2}]</x:v>
      </x:c>
      <x:c r="J1487" s="6" t="str">
        <x:v>https://raw.githubusercontent.com/Mar-7th/StarRailRes/dbe8cdfcfb0bf657b9fe1cf92d5537f118ccb487/index_new/cn/character_skill_trees.json</x:v>
      </x:c>
    </x:row>
    <x:row r="1488" ht="53" customHeight="1">
      <x:c r="A1488" s="6" t="str">
        <x:v>1207004_8</x:v>
      </x:c>
      <x:c r="B1488" s="6" t="str">
        <x:v>1207</x:v>
      </x:c>
      <x:c r="C1488" s="6" t="str">
        <x:v>1207004</x:v>
      </x:c>
      <x:c r="D1488" s="6" t="str"/>
      <x:c r="E1488" s="6" t="n">
        <x:v>8</x:v>
      </x:c>
      <x:c r="F1488" s="6" t="n">
        <x:v>5</x:v>
      </x:c>
      <x:c r="G1488" s="6" t="n">
        <x:v>0</x:v>
      </x:c>
      <x:c r="H1488" s="7" t="str"/>
      <x:c r="I1488" s="7" t="str">
        <x:v>[{"id": "2", "num": 64000}, {"id": "110163", "num": 4}, {"id": "110501", "num": 1}, {"id": "113013", "num": 3}]</x:v>
      </x:c>
      <x:c r="J1488" s="6" t="str">
        <x:v>https://raw.githubusercontent.com/Mar-7th/StarRailRes/dbe8cdfcfb0bf657b9fe1cf92d5537f118ccb487/index_new/cn/character_skill_trees.json</x:v>
      </x:c>
    </x:row>
    <x:row r="1489" ht="38" customHeight="1">
      <x:c r="A1489" s="6" t="str">
        <x:v>1207004_9</x:v>
      </x:c>
      <x:c r="B1489" s="6" t="str">
        <x:v>1207</x:v>
      </x:c>
      <x:c r="C1489" s="6" t="str">
        <x:v>1207004</x:v>
      </x:c>
      <x:c r="D1489" s="6" t="str"/>
      <x:c r="E1489" s="6" t="n">
        <x:v>9</x:v>
      </x:c>
      <x:c r="F1489" s="6" t="n">
        <x:v>6</x:v>
      </x:c>
      <x:c r="G1489" s="6" t="n">
        <x:v>0</x:v>
      </x:c>
      <x:c r="H1489" s="7" t="str"/>
      <x:c r="I1489" s="7" t="str">
        <x:v>[{"id": "2", "num": 128000}, {"id": "110163", "num": 6}, {"id": "110501", "num": 1}]</x:v>
      </x:c>
      <x:c r="J1489" s="6" t="str">
        <x:v>https://raw.githubusercontent.com/Mar-7th/StarRailRes/dbe8cdfcfb0bf657b9fe1cf92d5537f118ccb487/index_new/cn/character_skill_trees.json</x:v>
      </x:c>
    </x:row>
    <x:row r="1490" ht="53" customHeight="1">
      <x:c r="A1490" s="6" t="str">
        <x:v>1207004_10</x:v>
      </x:c>
      <x:c r="B1490" s="6" t="str">
        <x:v>1207</x:v>
      </x:c>
      <x:c r="C1490" s="6" t="str">
        <x:v>1207004</x:v>
      </x:c>
      <x:c r="D1490" s="6" t="str"/>
      <x:c r="E1490" s="6" t="n">
        <x:v>10</x:v>
      </x:c>
      <x:c r="F1490" s="6" t="n">
        <x:v>6</x:v>
      </x:c>
      <x:c r="G1490" s="6" t="n">
        <x:v>0</x:v>
      </x:c>
      <x:c r="H1490" s="7" t="str"/>
      <x:c r="I1490" s="7" t="str">
        <x:v>[{"id": "2", "num": 240000}, {"id": "110163", "num": 11}, {"id": "241", "num": 1}, {"id": "110501", "num": 1}]</x:v>
      </x:c>
      <x:c r="J1490" s="6" t="str">
        <x:v>https://raw.githubusercontent.com/Mar-7th/StarRailRes/dbe8cdfcfb0bf657b9fe1cf92d5537f118ccb487/index_new/cn/character_skill_trees.json</x:v>
      </x:c>
    </x:row>
    <x:row r="1491" ht="20" customHeight="1">
      <x:c r="A1491" s="6" t="str">
        <x:v>1207007_1</x:v>
      </x:c>
      <x:c r="B1491" s="6" t="str">
        <x:v>1207</x:v>
      </x:c>
      <x:c r="C1491" s="6" t="str">
        <x:v>1207007</x:v>
      </x:c>
      <x:c r="D1491" s="6" t="str"/>
      <x:c r="E1491" s="6" t="n">
        <x:v>1</x:v>
      </x:c>
      <x:c r="F1491" s="6" t="n">
        <x:v>0</x:v>
      </x:c>
      <x:c r="G1491" s="6" t="n">
        <x:v>0</x:v>
      </x:c>
      <x:c r="H1491" s="7" t="str"/>
      <x:c r="I1491" s="7" t="str">
        <x:v>[]</x:v>
      </x:c>
      <x:c r="J1491" s="6" t="str">
        <x:v>https://raw.githubusercontent.com/Mar-7th/StarRailRes/dbe8cdfcfb0bf657b9fe1cf92d5537f118ccb487/index_new/cn/character_skill_trees.json</x:v>
      </x:c>
    </x:row>
    <x:row r="1492" ht="38" customHeight="1">
      <x:c r="A1492" s="6" t="str">
        <x:v>1207101_1</x:v>
      </x:c>
      <x:c r="B1492" s="6" t="str">
        <x:v>1207</x:v>
      </x:c>
      <x:c r="C1492" s="6" t="str">
        <x:v>1207101</x:v>
      </x:c>
      <x:c r="D1492" s="6" t="str">
        <x:v>襄尺</x:v>
      </x:c>
      <x:c r="E1492" s="6" t="n">
        <x:v>1</x:v>
      </x:c>
      <x:c r="F1492" s="6" t="n">
        <x:v>2</x:v>
      </x:c>
      <x:c r="G1492" s="6" t="n">
        <x:v>0</x:v>
      </x:c>
      <x:c r="H1492" s="7" t="str">
        <x:v>驭空被施加负面效果时可抵抗1次负面效果，该效果在#1[i]回合后可再次触发。</x:v>
      </x:c>
      <x:c r="I1492" s="7" t="str">
        <x:v>[{"id": "2", "num": 4000}, {"id": "110161", "num": 2}, {"id": "110501", "num": 1}]</x:v>
      </x:c>
      <x:c r="J1492" s="6" t="str">
        <x:v>https://raw.githubusercontent.com/Mar-7th/StarRailRes/dbe8cdfcfb0bf657b9fe1cf92d5537f118ccb487/index_new/cn/character_skill_trees.json</x:v>
      </x:c>
    </x:row>
    <x:row r="1493" ht="53" customHeight="1">
      <x:c r="A1493" s="6" t="str">
        <x:v>1207102_1</x:v>
      </x:c>
      <x:c r="B1493" s="6" t="str">
        <x:v>1207</x:v>
      </x:c>
      <x:c r="C1493" s="6" t="str">
        <x:v>1207102</x:v>
      </x:c>
      <x:c r="D1493" s="6" t="str">
        <x:v>迟彝</x:v>
      </x:c>
      <x:c r="E1493" s="6" t="n">
        <x:v>1</x:v>
      </x:c>
      <x:c r="F1493" s="6" t="n">
        <x:v>4</x:v>
      </x:c>
      <x:c r="G1493" s="6" t="n">
        <x:v>0</x:v>
      </x:c>
      <x:c r="H1493" s="7" t="str">
        <x:v>驭空在场时，我方全体造成的虚数属性伤害提高#1[i]%。</x:v>
      </x:c>
      <x:c r="I1493" s="7" t="str">
        <x:v>[{"id": "2", "num": 16000}, {"id": "110162", "num": 4}, {"id": "241", "num": 1}, {"id": "110501", "num": 1}]</x:v>
      </x:c>
      <x:c r="J1493" s="6" t="str">
        <x:v>https://raw.githubusercontent.com/Mar-7th/StarRailRes/dbe8cdfcfb0bf657b9fe1cf92d5537f118ccb487/index_new/cn/character_skill_trees.json</x:v>
      </x:c>
    </x:row>
    <x:row r="1494" ht="53" customHeight="1">
      <x:c r="A1494" s="6" t="str">
        <x:v>1207103_1</x:v>
      </x:c>
      <x:c r="B1494" s="6" t="str">
        <x:v>1207</x:v>
      </x:c>
      <x:c r="C1494" s="6" t="str">
        <x:v>1207103</x:v>
      </x:c>
      <x:c r="D1494" s="6" t="str">
        <x:v>气壮</x:v>
      </x:c>
      <x:c r="E1494" s="6" t="n">
        <x:v>1</x:v>
      </x:c>
      <x:c r="F1494" s="6" t="n">
        <x:v>6</x:v>
      </x:c>
      <x:c r="G1494" s="6" t="n">
        <x:v>0</x:v>
      </x:c>
      <x:c r="H1494" s="7" t="str">
        <x:v>持有【鸣弦号令】时，每当我方目标行动后，驭空将额外恢复#1[i]点能量。</x:v>
      </x:c>
      <x:c r="I1494" s="7" t="str">
        <x:v>[{"id": "2", "num": 128000}, {"id": "110163", "num": 6}, {"id": "241", "num": 1}, {"id": "110501", "num": 1}]</x:v>
      </x:c>
      <x:c r="J1494" s="6" t="str">
        <x:v>https://raw.githubusercontent.com/Mar-7th/StarRailRes/dbe8cdfcfb0bf657b9fe1cf92d5537f118ccb487/index_new/cn/character_skill_trees.json</x:v>
      </x:c>
    </x:row>
    <x:row r="1495" ht="38" customHeight="1">
      <x:c r="A1495" s="6" t="str">
        <x:v>1207201_1</x:v>
      </x:c>
      <x:c r="B1495" s="6" t="str">
        <x:v>1207</x:v>
      </x:c>
      <x:c r="C1495" s="6" t="str">
        <x:v>1207201</x:v>
      </x:c>
      <x:c r="D1495" s="6" t="str">
        <x:v>伤害强化•虚数</x:v>
      </x:c>
      <x:c r="E1495" s="6" t="n">
        <x:v>1</x:v>
      </x:c>
      <x:c r="F1495" s="6" t="n">
        <x:v>0</x:v>
      </x:c>
      <x:c r="G1495" s="6" t="n">
        <x:v>1</x:v>
      </x:c>
      <x:c r="H1495" s="7" t="str"/>
      <x:c r="I1495" s="7" t="str">
        <x:v>[{"id": "2", "num": 2000}, {"id": "113011", "num": 2}]</x:v>
      </x:c>
      <x:c r="J1495" s="6" t="str">
        <x:v>https://raw.githubusercontent.com/Mar-7th/StarRailRes/dbe8cdfcfb0bf657b9fe1cf92d5537f118ccb487/index_new/cn/character_skill_trees.json</x:v>
      </x:c>
    </x:row>
    <x:row r="1496" ht="38" customHeight="1">
      <x:c r="A1496" s="6" t="str">
        <x:v>1207202_1</x:v>
      </x:c>
      <x:c r="B1496" s="6" t="str">
        <x:v>1207</x:v>
      </x:c>
      <x:c r="C1496" s="6" t="str">
        <x:v>1207202</x:v>
      </x:c>
      <x:c r="D1496" s="6" t="str">
        <x:v>生命强化</x:v>
      </x:c>
      <x:c r="E1496" s="6" t="n">
        <x:v>1</x:v>
      </x:c>
      <x:c r="F1496" s="6" t="n">
        <x:v>2</x:v>
      </x:c>
      <x:c r="G1496" s="6" t="n">
        <x:v>0</x:v>
      </x:c>
      <x:c r="H1496" s="7" t="str"/>
      <x:c r="I1496" s="7" t="str">
        <x:v>[{"id": "2", "num": 4000}, {"id": "110161", "num": 2}, {"id": "113011", "num": 4}]</x:v>
      </x:c>
      <x:c r="J1496" s="6" t="str">
        <x:v>https://raw.githubusercontent.com/Mar-7th/StarRailRes/dbe8cdfcfb0bf657b9fe1cf92d5537f118ccb487/index_new/cn/character_skill_trees.json</x:v>
      </x:c>
    </x:row>
    <x:row r="1497" ht="38" customHeight="1">
      <x:c r="A1497" s="6" t="str">
        <x:v>1207203_1</x:v>
      </x:c>
      <x:c r="B1497" s="6" t="str">
        <x:v>1207</x:v>
      </x:c>
      <x:c r="C1497" s="6" t="str">
        <x:v>1207203</x:v>
      </x:c>
      <x:c r="D1497" s="6" t="str">
        <x:v>伤害强化•虚数</x:v>
      </x:c>
      <x:c r="E1497" s="6" t="n">
        <x:v>1</x:v>
      </x:c>
      <x:c r="F1497" s="6" t="n">
        <x:v>3</x:v>
      </x:c>
      <x:c r="G1497" s="6" t="n">
        <x:v>0</x:v>
      </x:c>
      <x:c r="H1497" s="7" t="str"/>
      <x:c r="I1497" s="7" t="str">
        <x:v>[{"id": "2", "num": 8000}, {"id": "110162", "num": 2}, {"id": "113012", "num": 2}]</x:v>
      </x:c>
      <x:c r="J1497" s="6" t="str">
        <x:v>https://raw.githubusercontent.com/Mar-7th/StarRailRes/dbe8cdfcfb0bf657b9fe1cf92d5537f118ccb487/index_new/cn/character_skill_trees.json</x:v>
      </x:c>
    </x:row>
    <x:row r="1498" ht="38" customHeight="1">
      <x:c r="A1498" s="6" t="str">
        <x:v>1207204_1</x:v>
      </x:c>
      <x:c r="B1498" s="6" t="str">
        <x:v>1207</x:v>
      </x:c>
      <x:c r="C1498" s="6" t="str">
        <x:v>1207204</x:v>
      </x:c>
      <x:c r="D1498" s="6" t="str">
        <x:v>攻击强化</x:v>
      </x:c>
      <x:c r="E1498" s="6" t="n">
        <x:v>1</x:v>
      </x:c>
      <x:c r="F1498" s="6" t="n">
        <x:v>3</x:v>
      </x:c>
      <x:c r="G1498" s="6" t="n">
        <x:v>0</x:v>
      </x:c>
      <x:c r="H1498" s="7" t="str"/>
      <x:c r="I1498" s="7" t="str">
        <x:v>[{"id": "2", "num": 8000}, {"id": "110162", "num": 2}, {"id": "113012", "num": 2}]</x:v>
      </x:c>
      <x:c r="J1498" s="6" t="str">
        <x:v>https://raw.githubusercontent.com/Mar-7th/StarRailRes/dbe8cdfcfb0bf657b9fe1cf92d5537f118ccb487/index_new/cn/character_skill_trees.json</x:v>
      </x:c>
    </x:row>
    <x:row r="1499" ht="38" customHeight="1">
      <x:c r="A1499" s="6" t="str">
        <x:v>1207205_1</x:v>
      </x:c>
      <x:c r="B1499" s="6" t="str">
        <x:v>1207</x:v>
      </x:c>
      <x:c r="C1499" s="6" t="str">
        <x:v>1207205</x:v>
      </x:c>
      <x:c r="D1499" s="6" t="str">
        <x:v>伤害强化•虚数</x:v>
      </x:c>
      <x:c r="E1499" s="6" t="n">
        <x:v>1</x:v>
      </x:c>
      <x:c r="F1499" s="6" t="n">
        <x:v>4</x:v>
      </x:c>
      <x:c r="G1499" s="6" t="n">
        <x:v>0</x:v>
      </x:c>
      <x:c r="H1499" s="7" t="str"/>
      <x:c r="I1499" s="7" t="str">
        <x:v>[{"id": "2", "num": 16000}, {"id": "110162", "num": 4}, {"id": "113012", "num": 3}]</x:v>
      </x:c>
      <x:c r="J1499" s="6" t="str">
        <x:v>https://raw.githubusercontent.com/Mar-7th/StarRailRes/dbe8cdfcfb0bf657b9fe1cf92d5537f118ccb487/index_new/cn/character_skill_trees.json</x:v>
      </x:c>
    </x:row>
    <x:row r="1500" ht="38" customHeight="1">
      <x:c r="A1500" s="6" t="str">
        <x:v>1207206_1</x:v>
      </x:c>
      <x:c r="B1500" s="6" t="str">
        <x:v>1207</x:v>
      </x:c>
      <x:c r="C1500" s="6" t="str">
        <x:v>1207206</x:v>
      </x:c>
      <x:c r="D1500" s="6" t="str">
        <x:v>生命强化</x:v>
      </x:c>
      <x:c r="E1500" s="6" t="n">
        <x:v>1</x:v>
      </x:c>
      <x:c r="F1500" s="6" t="n">
        <x:v>5</x:v>
      </x:c>
      <x:c r="G1500" s="6" t="n">
        <x:v>0</x:v>
      </x:c>
      <x:c r="H1500" s="7" t="str"/>
      <x:c r="I1500" s="7" t="str">
        <x:v>[{"id": "2", "num": 36000}, {"id": "110163", "num": 2}, {"id": "113013", "num": 2}]</x:v>
      </x:c>
      <x:c r="J1500" s="6" t="str">
        <x:v>https://raw.githubusercontent.com/Mar-7th/StarRailRes/dbe8cdfcfb0bf657b9fe1cf92d5537f118ccb487/index_new/cn/character_skill_trees.json</x:v>
      </x:c>
    </x:row>
    <x:row r="1501" ht="38" customHeight="1">
      <x:c r="A1501" s="6" t="str">
        <x:v>1207207_1</x:v>
      </x:c>
      <x:c r="B1501" s="6" t="str">
        <x:v>1207</x:v>
      </x:c>
      <x:c r="C1501" s="6" t="str">
        <x:v>1207207</x:v>
      </x:c>
      <x:c r="D1501" s="6" t="str">
        <x:v>伤害强化•虚数</x:v>
      </x:c>
      <x:c r="E1501" s="6" t="n">
        <x:v>1</x:v>
      </x:c>
      <x:c r="F1501" s="6" t="n">
        <x:v>5</x:v>
      </x:c>
      <x:c r="G1501" s="6" t="n">
        <x:v>0</x:v>
      </x:c>
      <x:c r="H1501" s="7" t="str"/>
      <x:c r="I1501" s="7" t="str">
        <x:v>[{"id": "2", "num": 36000}, {"id": "110163", "num": 2}, {"id": "113013", "num": 2}]</x:v>
      </x:c>
      <x:c r="J1501" s="6" t="str">
        <x:v>https://raw.githubusercontent.com/Mar-7th/StarRailRes/dbe8cdfcfb0bf657b9fe1cf92d5537f118ccb487/index_new/cn/character_skill_trees.json</x:v>
      </x:c>
    </x:row>
    <x:row r="1502" ht="38" customHeight="1">
      <x:c r="A1502" s="6" t="str">
        <x:v>1207208_1</x:v>
      </x:c>
      <x:c r="B1502" s="6" t="str">
        <x:v>1207</x:v>
      </x:c>
      <x:c r="C1502" s="6" t="str">
        <x:v>1207208</x:v>
      </x:c>
      <x:c r="D1502" s="6" t="str">
        <x:v>攻击强化</x:v>
      </x:c>
      <x:c r="E1502" s="6" t="n">
        <x:v>1</x:v>
      </x:c>
      <x:c r="F1502" s="6" t="n">
        <x:v>6</x:v>
      </x:c>
      <x:c r="G1502" s="6" t="n">
        <x:v>0</x:v>
      </x:c>
      <x:c r="H1502" s="7" t="str"/>
      <x:c r="I1502" s="7" t="str">
        <x:v>[{"id": "2", "num": 128000}, {"id": "110163", "num": 6}, {"id": "113013", "num": 6}]</x:v>
      </x:c>
      <x:c r="J1502" s="6" t="str">
        <x:v>https://raw.githubusercontent.com/Mar-7th/StarRailRes/dbe8cdfcfb0bf657b9fe1cf92d5537f118ccb487/index_new/cn/character_skill_trees.json</x:v>
      </x:c>
    </x:row>
    <x:row r="1503" ht="38" customHeight="1">
      <x:c r="A1503" s="6" t="str">
        <x:v>1207209_1</x:v>
      </x:c>
      <x:c r="B1503" s="6" t="str">
        <x:v>1207</x:v>
      </x:c>
      <x:c r="C1503" s="6" t="str">
        <x:v>1207209</x:v>
      </x:c>
      <x:c r="D1503" s="6" t="str">
        <x:v>生命强化</x:v>
      </x:c>
      <x:c r="E1503" s="6" t="n">
        <x:v>1</x:v>
      </x:c>
      <x:c r="F1503" s="6" t="n">
        <x:v>0</x:v>
      </x:c>
      <x:c r="G1503" s="6" t="n">
        <x:v>75</x:v>
      </x:c>
      <x:c r="H1503" s="7" t="str"/>
      <x:c r="I1503" s="7" t="str">
        <x:v>[{"id": "2", "num": 128000}, {"id": "110163", "num": 6}, {"id": "113013", "num": 6}]</x:v>
      </x:c>
      <x:c r="J1503" s="6" t="str">
        <x:v>https://raw.githubusercontent.com/Mar-7th/StarRailRes/dbe8cdfcfb0bf657b9fe1cf92d5537f118ccb487/index_new/cn/character_skill_trees.json</x:v>
      </x:c>
    </x:row>
    <x:row r="1504" ht="38" customHeight="1">
      <x:c r="A1504" s="6" t="str">
        <x:v>1207210_1</x:v>
      </x:c>
      <x:c r="B1504" s="6" t="str">
        <x:v>1207</x:v>
      </x:c>
      <x:c r="C1504" s="6" t="str">
        <x:v>1207210</x:v>
      </x:c>
      <x:c r="D1504" s="6" t="str">
        <x:v>伤害强化•虚数</x:v>
      </x:c>
      <x:c r="E1504" s="6" t="n">
        <x:v>1</x:v>
      </x:c>
      <x:c r="F1504" s="6" t="n">
        <x:v>0</x:v>
      </x:c>
      <x:c r="G1504" s="6" t="n">
        <x:v>80</x:v>
      </x:c>
      <x:c r="H1504" s="7" t="str"/>
      <x:c r="I1504" s="7" t="str">
        <x:v>[{"id": "2", "num": 128000}, {"id": "110163", "num": 6}, {"id": "113013", "num": 6}]</x:v>
      </x:c>
      <x:c r="J1504" s="6" t="str">
        <x:v>https://raw.githubusercontent.com/Mar-7th/StarRailRes/dbe8cdfcfb0bf657b9fe1cf92d5537f118ccb487/index_new/cn/character_skill_trees.json</x:v>
      </x:c>
    </x:row>
    <x:row r="1505" ht="20" customHeight="1">
      <x:c r="A1505" s="6" t="str">
        <x:v>1208001_1</x:v>
      </x:c>
      <x:c r="B1505" s="6" t="str">
        <x:v>1208</x:v>
      </x:c>
      <x:c r="C1505" s="6" t="str">
        <x:v>1208001</x:v>
      </x:c>
      <x:c r="D1505" s="6" t="str"/>
      <x:c r="E1505" s="6" t="n">
        <x:v>1</x:v>
      </x:c>
      <x:c r="F1505" s="6" t="n">
        <x:v>0</x:v>
      </x:c>
      <x:c r="G1505" s="6" t="n">
        <x:v>0</x:v>
      </x:c>
      <x:c r="H1505" s="7" t="str"/>
      <x:c r="I1505" s="7" t="str">
        <x:v>[]</x:v>
      </x:c>
      <x:c r="J1505" s="6" t="str">
        <x:v>https://raw.githubusercontent.com/Mar-7th/StarRailRes/dbe8cdfcfb0bf657b9fe1cf92d5537f118ccb487/index_new/cn/character_skill_trees.json</x:v>
      </x:c>
    </x:row>
    <x:row r="1506" ht="38" customHeight="1">
      <x:c r="A1506" s="6" t="str">
        <x:v>1208001_2</x:v>
      </x:c>
      <x:c r="B1506" s="6" t="str">
        <x:v>1208</x:v>
      </x:c>
      <x:c r="C1506" s="6" t="str">
        <x:v>1208001</x:v>
      </x:c>
      <x:c r="D1506" s="6" t="str"/>
      <x:c r="E1506" s="6" t="n">
        <x:v>2</x:v>
      </x:c>
      <x:c r="F1506" s="6" t="n">
        <x:v>2</x:v>
      </x:c>
      <x:c r="G1506" s="6" t="n">
        <x:v>0</x:v>
      </x:c>
      <x:c r="H1506" s="7" t="str"/>
      <x:c r="I1506" s="7" t="str">
        <x:v>[{"id": "2", "num": 5000}, {"id": "110141", "num": 3}, {"id": "113011", "num": 6}]</x:v>
      </x:c>
      <x:c r="J1506" s="6" t="str">
        <x:v>https://raw.githubusercontent.com/Mar-7th/StarRailRes/dbe8cdfcfb0bf657b9fe1cf92d5537f118ccb487/index_new/cn/character_skill_trees.json</x:v>
      </x:c>
    </x:row>
    <x:row r="1507" ht="38" customHeight="1">
      <x:c r="A1507" s="6" t="str">
        <x:v>1208001_3</x:v>
      </x:c>
      <x:c r="B1507" s="6" t="str">
        <x:v>1208</x:v>
      </x:c>
      <x:c r="C1507" s="6" t="str">
        <x:v>1208001</x:v>
      </x:c>
      <x:c r="D1507" s="6" t="str"/>
      <x:c r="E1507" s="6" t="n">
        <x:v>3</x:v>
      </x:c>
      <x:c r="F1507" s="6" t="n">
        <x:v>3</x:v>
      </x:c>
      <x:c r="G1507" s="6" t="n">
        <x:v>0</x:v>
      </x:c>
      <x:c r="H1507" s="7" t="str"/>
      <x:c r="I1507" s="7" t="str">
        <x:v>[{"id": "2", "num": 10000}, {"id": "110142", "num": 3}, {"id": "113012", "num": 3}]</x:v>
      </x:c>
      <x:c r="J1507" s="6" t="str">
        <x:v>https://raw.githubusercontent.com/Mar-7th/StarRailRes/dbe8cdfcfb0bf657b9fe1cf92d5537f118ccb487/index_new/cn/character_skill_trees.json</x:v>
      </x:c>
    </x:row>
    <x:row r="1508" ht="38" customHeight="1">
      <x:c r="A1508" s="6" t="str">
        <x:v>1208001_4</x:v>
      </x:c>
      <x:c r="B1508" s="6" t="str">
        <x:v>1208</x:v>
      </x:c>
      <x:c r="C1508" s="6" t="str">
        <x:v>1208001</x:v>
      </x:c>
      <x:c r="D1508" s="6" t="str"/>
      <x:c r="E1508" s="6" t="n">
        <x:v>4</x:v>
      </x:c>
      <x:c r="F1508" s="6" t="n">
        <x:v>4</x:v>
      </x:c>
      <x:c r="G1508" s="6" t="n">
        <x:v>0</x:v>
      </x:c>
      <x:c r="H1508" s="7" t="str"/>
      <x:c r="I1508" s="7" t="str">
        <x:v>[{"id": "2", "num": 20000}, {"id": "110142", "num": 5}, {"id": "113012", "num": 4}]</x:v>
      </x:c>
      <x:c r="J1508" s="6" t="str">
        <x:v>https://raw.githubusercontent.com/Mar-7th/StarRailRes/dbe8cdfcfb0bf657b9fe1cf92d5537f118ccb487/index_new/cn/character_skill_trees.json</x:v>
      </x:c>
    </x:row>
    <x:row r="1509" ht="38" customHeight="1">
      <x:c r="A1509" s="6" t="str">
        <x:v>1208001_5</x:v>
      </x:c>
      <x:c r="B1509" s="6" t="str">
        <x:v>1208</x:v>
      </x:c>
      <x:c r="C1509" s="6" t="str">
        <x:v>1208001</x:v>
      </x:c>
      <x:c r="D1509" s="6" t="str"/>
      <x:c r="E1509" s="6" t="n">
        <x:v>5</x:v>
      </x:c>
      <x:c r="F1509" s="6" t="n">
        <x:v>5</x:v>
      </x:c>
      <x:c r="G1509" s="6" t="n">
        <x:v>0</x:v>
      </x:c>
      <x:c r="H1509" s="7" t="str"/>
      <x:c r="I1509" s="7" t="str">
        <x:v>[{"id": "2", "num": 45000}, {"id": "110143", "num": 3}, {"id": "113013", "num": 3}]</x:v>
      </x:c>
      <x:c r="J1509" s="6" t="str">
        <x:v>https://raw.githubusercontent.com/Mar-7th/StarRailRes/dbe8cdfcfb0bf657b9fe1cf92d5537f118ccb487/index_new/cn/character_skill_trees.json</x:v>
      </x:c>
    </x:row>
    <x:row r="1510" ht="38" customHeight="1">
      <x:c r="A1510" s="6" t="str">
        <x:v>1208001_6</x:v>
      </x:c>
      <x:c r="B1510" s="6" t="str">
        <x:v>1208</x:v>
      </x:c>
      <x:c r="C1510" s="6" t="str">
        <x:v>1208001</x:v>
      </x:c>
      <x:c r="D1510" s="6" t="str"/>
      <x:c r="E1510" s="6" t="n">
        <x:v>6</x:v>
      </x:c>
      <x:c r="F1510" s="6" t="n">
        <x:v>6</x:v>
      </x:c>
      <x:c r="G1510" s="6" t="n">
        <x:v>0</x:v>
      </x:c>
      <x:c r="H1510" s="7" t="str"/>
      <x:c r="I1510" s="7" t="str">
        <x:v>[{"id": "2", "num": 160000}, {"id": "110143", "num": 8}, {"id": "113013", "num": 4}]</x:v>
      </x:c>
      <x:c r="J1510" s="6" t="str">
        <x:v>https://raw.githubusercontent.com/Mar-7th/StarRailRes/dbe8cdfcfb0bf657b9fe1cf92d5537f118ccb487/index_new/cn/character_skill_trees.json</x:v>
      </x:c>
    </x:row>
    <x:row r="1511" ht="20" customHeight="1">
      <x:c r="A1511" s="6" t="str">
        <x:v>1208002_1</x:v>
      </x:c>
      <x:c r="B1511" s="6" t="str">
        <x:v>1208</x:v>
      </x:c>
      <x:c r="C1511" s="6" t="str">
        <x:v>1208002</x:v>
      </x:c>
      <x:c r="D1511" s="6" t="str"/>
      <x:c r="E1511" s="6" t="n">
        <x:v>1</x:v>
      </x:c>
      <x:c r="F1511" s="6" t="n">
        <x:v>0</x:v>
      </x:c>
      <x:c r="G1511" s="6" t="n">
        <x:v>0</x:v>
      </x:c>
      <x:c r="H1511" s="7" t="str"/>
      <x:c r="I1511" s="7" t="str">
        <x:v>[]</x:v>
      </x:c>
      <x:c r="J1511" s="6" t="str">
        <x:v>https://raw.githubusercontent.com/Mar-7th/StarRailRes/dbe8cdfcfb0bf657b9fe1cf92d5537f118ccb487/index_new/cn/character_skill_trees.json</x:v>
      </x:c>
    </x:row>
    <x:row r="1512" ht="38" customHeight="1">
      <x:c r="A1512" s="6" t="str">
        <x:v>1208002_2</x:v>
      </x:c>
      <x:c r="B1512" s="6" t="str">
        <x:v>1208</x:v>
      </x:c>
      <x:c r="C1512" s="6" t="str">
        <x:v>1208002</x:v>
      </x:c>
      <x:c r="D1512" s="6" t="str"/>
      <x:c r="E1512" s="6" t="n">
        <x:v>2</x:v>
      </x:c>
      <x:c r="F1512" s="6" t="n">
        <x:v>1</x:v>
      </x:c>
      <x:c r="G1512" s="6" t="n">
        <x:v>0</x:v>
      </x:c>
      <x:c r="H1512" s="7" t="str"/>
      <x:c r="I1512" s="7" t="str">
        <x:v>[{"id": "2", "num": 2500}, {"id": "113011", "num": 3}]</x:v>
      </x:c>
      <x:c r="J1512" s="6" t="str">
        <x:v>https://raw.githubusercontent.com/Mar-7th/StarRailRes/dbe8cdfcfb0bf657b9fe1cf92d5537f118ccb487/index_new/cn/character_skill_trees.json</x:v>
      </x:c>
    </x:row>
    <x:row r="1513" ht="38" customHeight="1">
      <x:c r="A1513" s="6" t="str">
        <x:v>1208002_3</x:v>
      </x:c>
      <x:c r="B1513" s="6" t="str">
        <x:v>1208</x:v>
      </x:c>
      <x:c r="C1513" s="6" t="str">
        <x:v>1208002</x:v>
      </x:c>
      <x:c r="D1513" s="6" t="str"/>
      <x:c r="E1513" s="6" t="n">
        <x:v>3</x:v>
      </x:c>
      <x:c r="F1513" s="6" t="n">
        <x:v>2</x:v>
      </x:c>
      <x:c r="G1513" s="6" t="n">
        <x:v>0</x:v>
      </x:c>
      <x:c r="H1513" s="7" t="str"/>
      <x:c r="I1513" s="7" t="str">
        <x:v>[{"id": "2", "num": 5000}, {"id": "110141", "num": 3}, {"id": "113011", "num": 6}]</x:v>
      </x:c>
      <x:c r="J1513" s="6" t="str">
        <x:v>https://raw.githubusercontent.com/Mar-7th/StarRailRes/dbe8cdfcfb0bf657b9fe1cf92d5537f118ccb487/index_new/cn/character_skill_trees.json</x:v>
      </x:c>
    </x:row>
    <x:row r="1514" ht="38" customHeight="1">
      <x:c r="A1514" s="6" t="str">
        <x:v>1208002_4</x:v>
      </x:c>
      <x:c r="B1514" s="6" t="str">
        <x:v>1208</x:v>
      </x:c>
      <x:c r="C1514" s="6" t="str">
        <x:v>1208002</x:v>
      </x:c>
      <x:c r="D1514" s="6" t="str"/>
      <x:c r="E1514" s="6" t="n">
        <x:v>4</x:v>
      </x:c>
      <x:c r="F1514" s="6" t="n">
        <x:v>3</x:v>
      </x:c>
      <x:c r="G1514" s="6" t="n">
        <x:v>0</x:v>
      </x:c>
      <x:c r="H1514" s="7" t="str"/>
      <x:c r="I1514" s="7" t="str">
        <x:v>[{"id": "2", "num": 10000}, {"id": "110142", "num": 3}, {"id": "113012", "num": 3}]</x:v>
      </x:c>
      <x:c r="J1514" s="6" t="str">
        <x:v>https://raw.githubusercontent.com/Mar-7th/StarRailRes/dbe8cdfcfb0bf657b9fe1cf92d5537f118ccb487/index_new/cn/character_skill_trees.json</x:v>
      </x:c>
    </x:row>
    <x:row r="1515" ht="38" customHeight="1">
      <x:c r="A1515" s="6" t="str">
        <x:v>1208002_5</x:v>
      </x:c>
      <x:c r="B1515" s="6" t="str">
        <x:v>1208</x:v>
      </x:c>
      <x:c r="C1515" s="6" t="str">
        <x:v>1208002</x:v>
      </x:c>
      <x:c r="D1515" s="6" t="str"/>
      <x:c r="E1515" s="6" t="n">
        <x:v>5</x:v>
      </x:c>
      <x:c r="F1515" s="6" t="n">
        <x:v>4</x:v>
      </x:c>
      <x:c r="G1515" s="6" t="n">
        <x:v>0</x:v>
      </x:c>
      <x:c r="H1515" s="7" t="str"/>
      <x:c r="I1515" s="7" t="str">
        <x:v>[{"id": "2", "num": 20000}, {"id": "110142", "num": 5}, {"id": "113012", "num": 4}]</x:v>
      </x:c>
      <x:c r="J1515" s="6" t="str">
        <x:v>https://raw.githubusercontent.com/Mar-7th/StarRailRes/dbe8cdfcfb0bf657b9fe1cf92d5537f118ccb487/index_new/cn/character_skill_trees.json</x:v>
      </x:c>
    </x:row>
    <x:row r="1516" ht="38" customHeight="1">
      <x:c r="A1516" s="6" t="str">
        <x:v>1208002_6</x:v>
      </x:c>
      <x:c r="B1516" s="6" t="str">
        <x:v>1208</x:v>
      </x:c>
      <x:c r="C1516" s="6" t="str">
        <x:v>1208002</x:v>
      </x:c>
      <x:c r="D1516" s="6" t="str"/>
      <x:c r="E1516" s="6" t="n">
        <x:v>6</x:v>
      </x:c>
      <x:c r="F1516" s="6" t="n">
        <x:v>4</x:v>
      </x:c>
      <x:c r="G1516" s="6" t="n">
        <x:v>0</x:v>
      </x:c>
      <x:c r="H1516" s="7" t="str"/>
      <x:c r="I1516" s="7" t="str">
        <x:v>[{"id": "2", "num": 30000}, {"id": "110142", "num": 7}, {"id": "113012", "num": 6}]</x:v>
      </x:c>
      <x:c r="J1516" s="6" t="str">
        <x:v>https://raw.githubusercontent.com/Mar-7th/StarRailRes/dbe8cdfcfb0bf657b9fe1cf92d5537f118ccb487/index_new/cn/character_skill_trees.json</x:v>
      </x:c>
    </x:row>
    <x:row r="1517" ht="38" customHeight="1">
      <x:c r="A1517" s="6" t="str">
        <x:v>1208002_7</x:v>
      </x:c>
      <x:c r="B1517" s="6" t="str">
        <x:v>1208</x:v>
      </x:c>
      <x:c r="C1517" s="6" t="str">
        <x:v>1208002</x:v>
      </x:c>
      <x:c r="D1517" s="6" t="str"/>
      <x:c r="E1517" s="6" t="n">
        <x:v>7</x:v>
      </x:c>
      <x:c r="F1517" s="6" t="n">
        <x:v>5</x:v>
      </x:c>
      <x:c r="G1517" s="6" t="n">
        <x:v>0</x:v>
      </x:c>
      <x:c r="H1517" s="7" t="str"/>
      <x:c r="I1517" s="7" t="str">
        <x:v>[{"id": "2", "num": 45000}, {"id": "110143", "num": 3}, {"id": "113013", "num": 3}]</x:v>
      </x:c>
      <x:c r="J1517" s="6" t="str">
        <x:v>https://raw.githubusercontent.com/Mar-7th/StarRailRes/dbe8cdfcfb0bf657b9fe1cf92d5537f118ccb487/index_new/cn/character_skill_trees.json</x:v>
      </x:c>
    </x:row>
    <x:row r="1518" ht="53" customHeight="1">
      <x:c r="A1518" s="6" t="str">
        <x:v>1208002_8</x:v>
      </x:c>
      <x:c r="B1518" s="6" t="str">
        <x:v>1208</x:v>
      </x:c>
      <x:c r="C1518" s="6" t="str">
        <x:v>1208002</x:v>
      </x:c>
      <x:c r="D1518" s="6" t="str"/>
      <x:c r="E1518" s="6" t="n">
        <x:v>8</x:v>
      </x:c>
      <x:c r="F1518" s="6" t="n">
        <x:v>5</x:v>
      </x:c>
      <x:c r="G1518" s="6" t="n">
        <x:v>0</x:v>
      </x:c>
      <x:c r="H1518" s="7" t="str"/>
      <x:c r="I1518" s="7" t="str">
        <x:v>[{"id": "2", "num": 80000}, {"id": "110143", "num": 5}, {"id": "110503", "num": 1}, {"id": "113013", "num": 4}]</x:v>
      </x:c>
      <x:c r="J1518" s="6" t="str">
        <x:v>https://raw.githubusercontent.com/Mar-7th/StarRailRes/dbe8cdfcfb0bf657b9fe1cf92d5537f118ccb487/index_new/cn/character_skill_trees.json</x:v>
      </x:c>
    </x:row>
    <x:row r="1519" ht="53" customHeight="1">
      <x:c r="A1519" s="6" t="str">
        <x:v>1208002_9</x:v>
      </x:c>
      <x:c r="B1519" s="6" t="str">
        <x:v>1208</x:v>
      </x:c>
      <x:c r="C1519" s="6" t="str">
        <x:v>1208002</x:v>
      </x:c>
      <x:c r="D1519" s="6" t="str"/>
      <x:c r="E1519" s="6" t="n">
        <x:v>9</x:v>
      </x:c>
      <x:c r="F1519" s="6" t="n">
        <x:v>6</x:v>
      </x:c>
      <x:c r="G1519" s="6" t="n">
        <x:v>0</x:v>
      </x:c>
      <x:c r="H1519" s="7" t="str"/>
      <x:c r="I1519" s="7" t="str">
        <x:v>[{"id": "2", "num": 160000}, {"id": "110143", "num": 8}, {"id": "241", "num": 1}, {"id": "110503", "num": 1}]</x:v>
      </x:c>
      <x:c r="J1519" s="6" t="str">
        <x:v>https://raw.githubusercontent.com/Mar-7th/StarRailRes/dbe8cdfcfb0bf657b9fe1cf92d5537f118ccb487/index_new/cn/character_skill_trees.json</x:v>
      </x:c>
    </x:row>
    <x:row r="1520" ht="53" customHeight="1">
      <x:c r="A1520" s="6" t="str">
        <x:v>1208002_10</x:v>
      </x:c>
      <x:c r="B1520" s="6" t="str">
        <x:v>1208</x:v>
      </x:c>
      <x:c r="C1520" s="6" t="str">
        <x:v>1208002</x:v>
      </x:c>
      <x:c r="D1520" s="6" t="str"/>
      <x:c r="E1520" s="6" t="n">
        <x:v>10</x:v>
      </x:c>
      <x:c r="F1520" s="6" t="n">
        <x:v>6</x:v>
      </x:c>
      <x:c r="G1520" s="6" t="n">
        <x:v>0</x:v>
      </x:c>
      <x:c r="H1520" s="7" t="str"/>
      <x:c r="I1520" s="7" t="str">
        <x:v>[{"id": "2", "num": 300000}, {"id": "110143", "num": 14}, {"id": "241", "num": 1}, {"id": "110503", "num": 1}]</x:v>
      </x:c>
      <x:c r="J1520" s="6" t="str">
        <x:v>https://raw.githubusercontent.com/Mar-7th/StarRailRes/dbe8cdfcfb0bf657b9fe1cf92d5537f118ccb487/index_new/cn/character_skill_trees.json</x:v>
      </x:c>
    </x:row>
    <x:row r="1521" ht="20" customHeight="1">
      <x:c r="A1521" s="6" t="str">
        <x:v>1208003_1</x:v>
      </x:c>
      <x:c r="B1521" s="6" t="str">
        <x:v>1208</x:v>
      </x:c>
      <x:c r="C1521" s="6" t="str">
        <x:v>1208003</x:v>
      </x:c>
      <x:c r="D1521" s="6" t="str"/>
      <x:c r="E1521" s="6" t="n">
        <x:v>1</x:v>
      </x:c>
      <x:c r="F1521" s="6" t="n">
        <x:v>0</x:v>
      </x:c>
      <x:c r="G1521" s="6" t="n">
        <x:v>0</x:v>
      </x:c>
      <x:c r="H1521" s="7" t="str"/>
      <x:c r="I1521" s="7" t="str">
        <x:v>[]</x:v>
      </x:c>
      <x:c r="J1521" s="6" t="str">
        <x:v>https://raw.githubusercontent.com/Mar-7th/StarRailRes/dbe8cdfcfb0bf657b9fe1cf92d5537f118ccb487/index_new/cn/character_skill_trees.json</x:v>
      </x:c>
    </x:row>
    <x:row r="1522" ht="38" customHeight="1">
      <x:c r="A1522" s="6" t="str">
        <x:v>1208003_2</x:v>
      </x:c>
      <x:c r="B1522" s="6" t="str">
        <x:v>1208</x:v>
      </x:c>
      <x:c r="C1522" s="6" t="str">
        <x:v>1208003</x:v>
      </x:c>
      <x:c r="D1522" s="6" t="str"/>
      <x:c r="E1522" s="6" t="n">
        <x:v>2</x:v>
      </x:c>
      <x:c r="F1522" s="6" t="n">
        <x:v>1</x:v>
      </x:c>
      <x:c r="G1522" s="6" t="n">
        <x:v>0</x:v>
      </x:c>
      <x:c r="H1522" s="7" t="str"/>
      <x:c r="I1522" s="7" t="str">
        <x:v>[{"id": "2", "num": 2500}, {"id": "113011", "num": 3}]</x:v>
      </x:c>
      <x:c r="J1522" s="6" t="str">
        <x:v>https://raw.githubusercontent.com/Mar-7th/StarRailRes/dbe8cdfcfb0bf657b9fe1cf92d5537f118ccb487/index_new/cn/character_skill_trees.json</x:v>
      </x:c>
    </x:row>
    <x:row r="1523" ht="38" customHeight="1">
      <x:c r="A1523" s="6" t="str">
        <x:v>1208003_3</x:v>
      </x:c>
      <x:c r="B1523" s="6" t="str">
        <x:v>1208</x:v>
      </x:c>
      <x:c r="C1523" s="6" t="str">
        <x:v>1208003</x:v>
      </x:c>
      <x:c r="D1523" s="6" t="str"/>
      <x:c r="E1523" s="6" t="n">
        <x:v>3</x:v>
      </x:c>
      <x:c r="F1523" s="6" t="n">
        <x:v>2</x:v>
      </x:c>
      <x:c r="G1523" s="6" t="n">
        <x:v>0</x:v>
      </x:c>
      <x:c r="H1523" s="7" t="str"/>
      <x:c r="I1523" s="7" t="str">
        <x:v>[{"id": "2", "num": 5000}, {"id": "110141", "num": 3}, {"id": "113011", "num": 6}]</x:v>
      </x:c>
      <x:c r="J1523" s="6" t="str">
        <x:v>https://raw.githubusercontent.com/Mar-7th/StarRailRes/dbe8cdfcfb0bf657b9fe1cf92d5537f118ccb487/index_new/cn/character_skill_trees.json</x:v>
      </x:c>
    </x:row>
    <x:row r="1524" ht="38" customHeight="1">
      <x:c r="A1524" s="6" t="str">
        <x:v>1208003_4</x:v>
      </x:c>
      <x:c r="B1524" s="6" t="str">
        <x:v>1208</x:v>
      </x:c>
      <x:c r="C1524" s="6" t="str">
        <x:v>1208003</x:v>
      </x:c>
      <x:c r="D1524" s="6" t="str"/>
      <x:c r="E1524" s="6" t="n">
        <x:v>4</x:v>
      </x:c>
      <x:c r="F1524" s="6" t="n">
        <x:v>3</x:v>
      </x:c>
      <x:c r="G1524" s="6" t="n">
        <x:v>0</x:v>
      </x:c>
      <x:c r="H1524" s="7" t="str"/>
      <x:c r="I1524" s="7" t="str">
        <x:v>[{"id": "2", "num": 10000}, {"id": "110142", "num": 3}, {"id": "113012", "num": 3}]</x:v>
      </x:c>
      <x:c r="J1524" s="6" t="str">
        <x:v>https://raw.githubusercontent.com/Mar-7th/StarRailRes/dbe8cdfcfb0bf657b9fe1cf92d5537f118ccb487/index_new/cn/character_skill_trees.json</x:v>
      </x:c>
    </x:row>
    <x:row r="1525" ht="38" customHeight="1">
      <x:c r="A1525" s="6" t="str">
        <x:v>1208003_5</x:v>
      </x:c>
      <x:c r="B1525" s="6" t="str">
        <x:v>1208</x:v>
      </x:c>
      <x:c r="C1525" s="6" t="str">
        <x:v>1208003</x:v>
      </x:c>
      <x:c r="D1525" s="6" t="str"/>
      <x:c r="E1525" s="6" t="n">
        <x:v>5</x:v>
      </x:c>
      <x:c r="F1525" s="6" t="n">
        <x:v>4</x:v>
      </x:c>
      <x:c r="G1525" s="6" t="n">
        <x:v>0</x:v>
      </x:c>
      <x:c r="H1525" s="7" t="str"/>
      <x:c r="I1525" s="7" t="str">
        <x:v>[{"id": "2", "num": 20000}, {"id": "110142", "num": 5}, {"id": "113012", "num": 4}]</x:v>
      </x:c>
      <x:c r="J1525" s="6" t="str">
        <x:v>https://raw.githubusercontent.com/Mar-7th/StarRailRes/dbe8cdfcfb0bf657b9fe1cf92d5537f118ccb487/index_new/cn/character_skill_trees.json</x:v>
      </x:c>
    </x:row>
    <x:row r="1526" ht="38" customHeight="1">
      <x:c r="A1526" s="6" t="str">
        <x:v>1208003_6</x:v>
      </x:c>
      <x:c r="B1526" s="6" t="str">
        <x:v>1208</x:v>
      </x:c>
      <x:c r="C1526" s="6" t="str">
        <x:v>1208003</x:v>
      </x:c>
      <x:c r="D1526" s="6" t="str"/>
      <x:c r="E1526" s="6" t="n">
        <x:v>6</x:v>
      </x:c>
      <x:c r="F1526" s="6" t="n">
        <x:v>4</x:v>
      </x:c>
      <x:c r="G1526" s="6" t="n">
        <x:v>0</x:v>
      </x:c>
      <x:c r="H1526" s="7" t="str"/>
      <x:c r="I1526" s="7" t="str">
        <x:v>[{"id": "2", "num": 30000}, {"id": "110142", "num": 7}, {"id": "113012", "num": 6}]</x:v>
      </x:c>
      <x:c r="J1526" s="6" t="str">
        <x:v>https://raw.githubusercontent.com/Mar-7th/StarRailRes/dbe8cdfcfb0bf657b9fe1cf92d5537f118ccb487/index_new/cn/character_skill_trees.json</x:v>
      </x:c>
    </x:row>
    <x:row r="1527" ht="38" customHeight="1">
      <x:c r="A1527" s="6" t="str">
        <x:v>1208003_7</x:v>
      </x:c>
      <x:c r="B1527" s="6" t="str">
        <x:v>1208</x:v>
      </x:c>
      <x:c r="C1527" s="6" t="str">
        <x:v>1208003</x:v>
      </x:c>
      <x:c r="D1527" s="6" t="str"/>
      <x:c r="E1527" s="6" t="n">
        <x:v>7</x:v>
      </x:c>
      <x:c r="F1527" s="6" t="n">
        <x:v>5</x:v>
      </x:c>
      <x:c r="G1527" s="6" t="n">
        <x:v>0</x:v>
      </x:c>
      <x:c r="H1527" s="7" t="str"/>
      <x:c r="I1527" s="7" t="str">
        <x:v>[{"id": "2", "num": 45000}, {"id": "110143", "num": 3}, {"id": "113013", "num": 3}]</x:v>
      </x:c>
      <x:c r="J1527" s="6" t="str">
        <x:v>https://raw.githubusercontent.com/Mar-7th/StarRailRes/dbe8cdfcfb0bf657b9fe1cf92d5537f118ccb487/index_new/cn/character_skill_trees.json</x:v>
      </x:c>
    </x:row>
    <x:row r="1528" ht="53" customHeight="1">
      <x:c r="A1528" s="6" t="str">
        <x:v>1208003_8</x:v>
      </x:c>
      <x:c r="B1528" s="6" t="str">
        <x:v>1208</x:v>
      </x:c>
      <x:c r="C1528" s="6" t="str">
        <x:v>1208003</x:v>
      </x:c>
      <x:c r="D1528" s="6" t="str"/>
      <x:c r="E1528" s="6" t="n">
        <x:v>8</x:v>
      </x:c>
      <x:c r="F1528" s="6" t="n">
        <x:v>5</x:v>
      </x:c>
      <x:c r="G1528" s="6" t="n">
        <x:v>0</x:v>
      </x:c>
      <x:c r="H1528" s="7" t="str"/>
      <x:c r="I1528" s="7" t="str">
        <x:v>[{"id": "2", "num": 80000}, {"id": "110143", "num": 5}, {"id": "110503", "num": 1}, {"id": "113013", "num": 4}]</x:v>
      </x:c>
      <x:c r="J1528" s="6" t="str">
        <x:v>https://raw.githubusercontent.com/Mar-7th/StarRailRes/dbe8cdfcfb0bf657b9fe1cf92d5537f118ccb487/index_new/cn/character_skill_trees.json</x:v>
      </x:c>
    </x:row>
    <x:row r="1529" ht="53" customHeight="1">
      <x:c r="A1529" s="6" t="str">
        <x:v>1208003_9</x:v>
      </x:c>
      <x:c r="B1529" s="6" t="str">
        <x:v>1208</x:v>
      </x:c>
      <x:c r="C1529" s="6" t="str">
        <x:v>1208003</x:v>
      </x:c>
      <x:c r="D1529" s="6" t="str"/>
      <x:c r="E1529" s="6" t="n">
        <x:v>9</x:v>
      </x:c>
      <x:c r="F1529" s="6" t="n">
        <x:v>6</x:v>
      </x:c>
      <x:c r="G1529" s="6" t="n">
        <x:v>0</x:v>
      </x:c>
      <x:c r="H1529" s="7" t="str"/>
      <x:c r="I1529" s="7" t="str">
        <x:v>[{"id": "2", "num": 160000}, {"id": "110143", "num": 8}, {"id": "241", "num": 1}, {"id": "110503", "num": 1}]</x:v>
      </x:c>
      <x:c r="J1529" s="6" t="str">
        <x:v>https://raw.githubusercontent.com/Mar-7th/StarRailRes/dbe8cdfcfb0bf657b9fe1cf92d5537f118ccb487/index_new/cn/character_skill_trees.json</x:v>
      </x:c>
    </x:row>
    <x:row r="1530" ht="53" customHeight="1">
      <x:c r="A1530" s="6" t="str">
        <x:v>1208003_10</x:v>
      </x:c>
      <x:c r="B1530" s="6" t="str">
        <x:v>1208</x:v>
      </x:c>
      <x:c r="C1530" s="6" t="str">
        <x:v>1208003</x:v>
      </x:c>
      <x:c r="D1530" s="6" t="str"/>
      <x:c r="E1530" s="6" t="n">
        <x:v>10</x:v>
      </x:c>
      <x:c r="F1530" s="6" t="n">
        <x:v>6</x:v>
      </x:c>
      <x:c r="G1530" s="6" t="n">
        <x:v>0</x:v>
      </x:c>
      <x:c r="H1530" s="7" t="str"/>
      <x:c r="I1530" s="7" t="str">
        <x:v>[{"id": "2", "num": 300000}, {"id": "110143", "num": 14}, {"id": "241", "num": 1}, {"id": "110503", "num": 1}]</x:v>
      </x:c>
      <x:c r="J1530" s="6" t="str">
        <x:v>https://raw.githubusercontent.com/Mar-7th/StarRailRes/dbe8cdfcfb0bf657b9fe1cf92d5537f118ccb487/index_new/cn/character_skill_trees.json</x:v>
      </x:c>
    </x:row>
    <x:row r="1531" ht="20" customHeight="1">
      <x:c r="A1531" s="6" t="str">
        <x:v>1208004_1</x:v>
      </x:c>
      <x:c r="B1531" s="6" t="str">
        <x:v>1208</x:v>
      </x:c>
      <x:c r="C1531" s="6" t="str">
        <x:v>1208004</x:v>
      </x:c>
      <x:c r="D1531" s="6" t="str"/>
      <x:c r="E1531" s="6" t="n">
        <x:v>1</x:v>
      </x:c>
      <x:c r="F1531" s="6" t="n">
        <x:v>0</x:v>
      </x:c>
      <x:c r="G1531" s="6" t="n">
        <x:v>0</x:v>
      </x:c>
      <x:c r="H1531" s="7" t="str"/>
      <x:c r="I1531" s="7" t="str">
        <x:v>[]</x:v>
      </x:c>
      <x:c r="J1531" s="6" t="str">
        <x:v>https://raw.githubusercontent.com/Mar-7th/StarRailRes/dbe8cdfcfb0bf657b9fe1cf92d5537f118ccb487/index_new/cn/character_skill_trees.json</x:v>
      </x:c>
    </x:row>
    <x:row r="1532" ht="38" customHeight="1">
      <x:c r="A1532" s="6" t="str">
        <x:v>1208004_2</x:v>
      </x:c>
      <x:c r="B1532" s="6" t="str">
        <x:v>1208</x:v>
      </x:c>
      <x:c r="C1532" s="6" t="str">
        <x:v>1208004</x:v>
      </x:c>
      <x:c r="D1532" s="6" t="str"/>
      <x:c r="E1532" s="6" t="n">
        <x:v>2</x:v>
      </x:c>
      <x:c r="F1532" s="6" t="n">
        <x:v>1</x:v>
      </x:c>
      <x:c r="G1532" s="6" t="n">
        <x:v>0</x:v>
      </x:c>
      <x:c r="H1532" s="7" t="str"/>
      <x:c r="I1532" s="7" t="str">
        <x:v>[{"id": "2", "num": 2500}, {"id": "113011", "num": 3}]</x:v>
      </x:c>
      <x:c r="J1532" s="6" t="str">
        <x:v>https://raw.githubusercontent.com/Mar-7th/StarRailRes/dbe8cdfcfb0bf657b9fe1cf92d5537f118ccb487/index_new/cn/character_skill_trees.json</x:v>
      </x:c>
    </x:row>
    <x:row r="1533" ht="38" customHeight="1">
      <x:c r="A1533" s="6" t="str">
        <x:v>1208004_3</x:v>
      </x:c>
      <x:c r="B1533" s="6" t="str">
        <x:v>1208</x:v>
      </x:c>
      <x:c r="C1533" s="6" t="str">
        <x:v>1208004</x:v>
      </x:c>
      <x:c r="D1533" s="6" t="str"/>
      <x:c r="E1533" s="6" t="n">
        <x:v>3</x:v>
      </x:c>
      <x:c r="F1533" s="6" t="n">
        <x:v>2</x:v>
      </x:c>
      <x:c r="G1533" s="6" t="n">
        <x:v>0</x:v>
      </x:c>
      <x:c r="H1533" s="7" t="str"/>
      <x:c r="I1533" s="7" t="str">
        <x:v>[{"id": "2", "num": 5000}, {"id": "110141", "num": 3}, {"id": "113011", "num": 6}]</x:v>
      </x:c>
      <x:c r="J1533" s="6" t="str">
        <x:v>https://raw.githubusercontent.com/Mar-7th/StarRailRes/dbe8cdfcfb0bf657b9fe1cf92d5537f118ccb487/index_new/cn/character_skill_trees.json</x:v>
      </x:c>
    </x:row>
    <x:row r="1534" ht="38" customHeight="1">
      <x:c r="A1534" s="6" t="str">
        <x:v>1208004_4</x:v>
      </x:c>
      <x:c r="B1534" s="6" t="str">
        <x:v>1208</x:v>
      </x:c>
      <x:c r="C1534" s="6" t="str">
        <x:v>1208004</x:v>
      </x:c>
      <x:c r="D1534" s="6" t="str"/>
      <x:c r="E1534" s="6" t="n">
        <x:v>4</x:v>
      </x:c>
      <x:c r="F1534" s="6" t="n">
        <x:v>3</x:v>
      </x:c>
      <x:c r="G1534" s="6" t="n">
        <x:v>0</x:v>
      </x:c>
      <x:c r="H1534" s="7" t="str"/>
      <x:c r="I1534" s="7" t="str">
        <x:v>[{"id": "2", "num": 10000}, {"id": "110142", "num": 3}, {"id": "113012", "num": 3}]</x:v>
      </x:c>
      <x:c r="J1534" s="6" t="str">
        <x:v>https://raw.githubusercontent.com/Mar-7th/StarRailRes/dbe8cdfcfb0bf657b9fe1cf92d5537f118ccb487/index_new/cn/character_skill_trees.json</x:v>
      </x:c>
    </x:row>
    <x:row r="1535" ht="38" customHeight="1">
      <x:c r="A1535" s="6" t="str">
        <x:v>1208004_5</x:v>
      </x:c>
      <x:c r="B1535" s="6" t="str">
        <x:v>1208</x:v>
      </x:c>
      <x:c r="C1535" s="6" t="str">
        <x:v>1208004</x:v>
      </x:c>
      <x:c r="D1535" s="6" t="str"/>
      <x:c r="E1535" s="6" t="n">
        <x:v>5</x:v>
      </x:c>
      <x:c r="F1535" s="6" t="n">
        <x:v>4</x:v>
      </x:c>
      <x:c r="G1535" s="6" t="n">
        <x:v>0</x:v>
      </x:c>
      <x:c r="H1535" s="7" t="str"/>
      <x:c r="I1535" s="7" t="str">
        <x:v>[{"id": "2", "num": 20000}, {"id": "110142", "num": 5}, {"id": "113012", "num": 4}]</x:v>
      </x:c>
      <x:c r="J1535" s="6" t="str">
        <x:v>https://raw.githubusercontent.com/Mar-7th/StarRailRes/dbe8cdfcfb0bf657b9fe1cf92d5537f118ccb487/index_new/cn/character_skill_trees.json</x:v>
      </x:c>
    </x:row>
    <x:row r="1536" ht="38" customHeight="1">
      <x:c r="A1536" s="6" t="str">
        <x:v>1208004_6</x:v>
      </x:c>
      <x:c r="B1536" s="6" t="str">
        <x:v>1208</x:v>
      </x:c>
      <x:c r="C1536" s="6" t="str">
        <x:v>1208004</x:v>
      </x:c>
      <x:c r="D1536" s="6" t="str"/>
      <x:c r="E1536" s="6" t="n">
        <x:v>6</x:v>
      </x:c>
      <x:c r="F1536" s="6" t="n">
        <x:v>4</x:v>
      </x:c>
      <x:c r="G1536" s="6" t="n">
        <x:v>0</x:v>
      </x:c>
      <x:c r="H1536" s="7" t="str"/>
      <x:c r="I1536" s="7" t="str">
        <x:v>[{"id": "2", "num": 30000}, {"id": "110142", "num": 7}, {"id": "113012", "num": 6}]</x:v>
      </x:c>
      <x:c r="J1536" s="6" t="str">
        <x:v>https://raw.githubusercontent.com/Mar-7th/StarRailRes/dbe8cdfcfb0bf657b9fe1cf92d5537f118ccb487/index_new/cn/character_skill_trees.json</x:v>
      </x:c>
    </x:row>
    <x:row r="1537" ht="38" customHeight="1">
      <x:c r="A1537" s="6" t="str">
        <x:v>1208004_7</x:v>
      </x:c>
      <x:c r="B1537" s="6" t="str">
        <x:v>1208</x:v>
      </x:c>
      <x:c r="C1537" s="6" t="str">
        <x:v>1208004</x:v>
      </x:c>
      <x:c r="D1537" s="6" t="str"/>
      <x:c r="E1537" s="6" t="n">
        <x:v>7</x:v>
      </x:c>
      <x:c r="F1537" s="6" t="n">
        <x:v>5</x:v>
      </x:c>
      <x:c r="G1537" s="6" t="n">
        <x:v>0</x:v>
      </x:c>
      <x:c r="H1537" s="7" t="str"/>
      <x:c r="I1537" s="7" t="str">
        <x:v>[{"id": "2", "num": 45000}, {"id": "110143", "num": 3}, {"id": "113013", "num": 3}]</x:v>
      </x:c>
      <x:c r="J1537" s="6" t="str">
        <x:v>https://raw.githubusercontent.com/Mar-7th/StarRailRes/dbe8cdfcfb0bf657b9fe1cf92d5537f118ccb487/index_new/cn/character_skill_trees.json</x:v>
      </x:c>
    </x:row>
    <x:row r="1538" ht="53" customHeight="1">
      <x:c r="A1538" s="6" t="str">
        <x:v>1208004_8</x:v>
      </x:c>
      <x:c r="B1538" s="6" t="str">
        <x:v>1208</x:v>
      </x:c>
      <x:c r="C1538" s="6" t="str">
        <x:v>1208004</x:v>
      </x:c>
      <x:c r="D1538" s="6" t="str"/>
      <x:c r="E1538" s="6" t="n">
        <x:v>8</x:v>
      </x:c>
      <x:c r="F1538" s="6" t="n">
        <x:v>5</x:v>
      </x:c>
      <x:c r="G1538" s="6" t="n">
        <x:v>0</x:v>
      </x:c>
      <x:c r="H1538" s="7" t="str"/>
      <x:c r="I1538" s="7" t="str">
        <x:v>[{"id": "2", "num": 80000}, {"id": "110143", "num": 5}, {"id": "110503", "num": 1}, {"id": "113013", "num": 4}]</x:v>
      </x:c>
      <x:c r="J1538" s="6" t="str">
        <x:v>https://raw.githubusercontent.com/Mar-7th/StarRailRes/dbe8cdfcfb0bf657b9fe1cf92d5537f118ccb487/index_new/cn/character_skill_trees.json</x:v>
      </x:c>
    </x:row>
    <x:row r="1539" ht="53" customHeight="1">
      <x:c r="A1539" s="6" t="str">
        <x:v>1208004_9</x:v>
      </x:c>
      <x:c r="B1539" s="6" t="str">
        <x:v>1208</x:v>
      </x:c>
      <x:c r="C1539" s="6" t="str">
        <x:v>1208004</x:v>
      </x:c>
      <x:c r="D1539" s="6" t="str"/>
      <x:c r="E1539" s="6" t="n">
        <x:v>9</x:v>
      </x:c>
      <x:c r="F1539" s="6" t="n">
        <x:v>6</x:v>
      </x:c>
      <x:c r="G1539" s="6" t="n">
        <x:v>0</x:v>
      </x:c>
      <x:c r="H1539" s="7" t="str"/>
      <x:c r="I1539" s="7" t="str">
        <x:v>[{"id": "2", "num": 160000}, {"id": "110143", "num": 8}, {"id": "241", "num": 1}, {"id": "110503", "num": 1}]</x:v>
      </x:c>
      <x:c r="J1539" s="6" t="str">
        <x:v>https://raw.githubusercontent.com/Mar-7th/StarRailRes/dbe8cdfcfb0bf657b9fe1cf92d5537f118ccb487/index_new/cn/character_skill_trees.json</x:v>
      </x:c>
    </x:row>
    <x:row r="1540" ht="53" customHeight="1">
      <x:c r="A1540" s="6" t="str">
        <x:v>1208004_10</x:v>
      </x:c>
      <x:c r="B1540" s="6" t="str">
        <x:v>1208</x:v>
      </x:c>
      <x:c r="C1540" s="6" t="str">
        <x:v>1208004</x:v>
      </x:c>
      <x:c r="D1540" s="6" t="str"/>
      <x:c r="E1540" s="6" t="n">
        <x:v>10</x:v>
      </x:c>
      <x:c r="F1540" s="6" t="n">
        <x:v>6</x:v>
      </x:c>
      <x:c r="G1540" s="6" t="n">
        <x:v>0</x:v>
      </x:c>
      <x:c r="H1540" s="7" t="str"/>
      <x:c r="I1540" s="7" t="str">
        <x:v>[{"id": "2", "num": 300000}, {"id": "110143", "num": 14}, {"id": "241", "num": 1}, {"id": "110503", "num": 1}]</x:v>
      </x:c>
      <x:c r="J1540" s="6" t="str">
        <x:v>https://raw.githubusercontent.com/Mar-7th/StarRailRes/dbe8cdfcfb0bf657b9fe1cf92d5537f118ccb487/index_new/cn/character_skill_trees.json</x:v>
      </x:c>
    </x:row>
    <x:row r="1541" ht="20" customHeight="1">
      <x:c r="A1541" s="6" t="str">
        <x:v>1208007_1</x:v>
      </x:c>
      <x:c r="B1541" s="6" t="str">
        <x:v>1208</x:v>
      </x:c>
      <x:c r="C1541" s="6" t="str">
        <x:v>1208007</x:v>
      </x:c>
      <x:c r="D1541" s="6" t="str"/>
      <x:c r="E1541" s="6" t="n">
        <x:v>1</x:v>
      </x:c>
      <x:c r="F1541" s="6" t="n">
        <x:v>0</x:v>
      </x:c>
      <x:c r="G1541" s="6" t="n">
        <x:v>0</x:v>
      </x:c>
      <x:c r="H1541" s="7" t="str"/>
      <x:c r="I1541" s="7" t="str">
        <x:v>[]</x:v>
      </x:c>
      <x:c r="J1541" s="6" t="str">
        <x:v>https://raw.githubusercontent.com/Mar-7th/StarRailRes/dbe8cdfcfb0bf657b9fe1cf92d5537f118ccb487/index_new/cn/character_skill_trees.json</x:v>
      </x:c>
    </x:row>
    <x:row r="1542" ht="38" customHeight="1">
      <x:c r="A1542" s="6" t="str">
        <x:v>1208101_1</x:v>
      </x:c>
      <x:c r="B1542" s="6" t="str">
        <x:v>1208</x:v>
      </x:c>
      <x:c r="C1542" s="6" t="str">
        <x:v>1208101</x:v>
      </x:c>
      <x:c r="D1542" s="6" t="str">
        <x:v>太乙式盘</x:v>
      </x:c>
      <x:c r="E1542" s="6" t="n">
        <x:v>1</x:v>
      </x:c>
      <x:c r="F1542" s="6" t="n">
        <x:v>2</x:v>
      </x:c>
      <x:c r="G1542" s="6" t="n">
        <x:v>0</x:v>
      </x:c>
      <x:c r="H1542" s="7" t="str">
        <x:v>【穷观阵】开启时，符玄施放战技将额外恢复#1[i]点能量。</x:v>
      </x:c>
      <x:c r="I1542" s="7" t="str">
        <x:v>[{"id": "2", "num": 5000}, {"id": "110141", "num": 3}, {"id": "110503", "num": 1}]</x:v>
      </x:c>
      <x:c r="J1542" s="6" t="str">
        <x:v>https://raw.githubusercontent.com/Mar-7th/StarRailRes/dbe8cdfcfb0bf657b9fe1cf92d5537f118ccb487/index_new/cn/character_skill_trees.json</x:v>
      </x:c>
    </x:row>
    <x:row r="1543" ht="53" customHeight="1">
      <x:c r="A1543" s="6" t="str">
        <x:v>1208102_1</x:v>
      </x:c>
      <x:c r="B1543" s="6" t="str">
        <x:v>1208</x:v>
      </x:c>
      <x:c r="C1543" s="6" t="str">
        <x:v>1208102</x:v>
      </x:c>
      <x:c r="D1543" s="6" t="str">
        <x:v>遁甲星舆</x:v>
      </x:c>
      <x:c r="E1543" s="6" t="n">
        <x:v>1</x:v>
      </x:c>
      <x:c r="F1543" s="6" t="n">
        <x:v>4</x:v>
      </x:c>
      <x:c r="G1543" s="6" t="n">
        <x:v>0</x:v>
      </x:c>
      <x:c r="H1543" s="7" t="str">
        <x:v>施放终结技时为我方其他目标回复等同于符玄#1[i]%生命上限+#2[i]的生命值。</x:v>
      </x:c>
      <x:c r="I1543" s="7" t="str">
        <x:v>[{"id": "2", "num": 20000}, {"id": "110142", "num": 5}, {"id": "241", "num": 1}, {"id": "110503", "num": 1}]</x:v>
      </x:c>
      <x:c r="J1543" s="6" t="str">
        <x:v>https://raw.githubusercontent.com/Mar-7th/StarRailRes/dbe8cdfcfb0bf657b9fe1cf92d5537f118ccb487/index_new/cn/character_skill_trees.json</x:v>
      </x:c>
    </x:row>
    <x:row r="1544" ht="53" customHeight="1">
      <x:c r="A1544" s="6" t="str">
        <x:v>1208103_1</x:v>
      </x:c>
      <x:c r="B1544" s="6" t="str">
        <x:v>1208</x:v>
      </x:c>
      <x:c r="C1544" s="6" t="str">
        <x:v>1208103</x:v>
      </x:c>
      <x:c r="D1544" s="6" t="str">
        <x:v>六壬兆堪</x:v>
      </x:c>
      <x:c r="E1544" s="6" t="n">
        <x:v>1</x:v>
      </x:c>
      <x:c r="F1544" s="6" t="n">
        <x:v>6</x:v>
      </x:c>
      <x:c r="G1544" s="6" t="n">
        <x:v>0</x:v>
      </x:c>
      <x:c r="H1544" s="7" t="str">
        <x:v>【穷观阵】开启时，若敌方目标对我方施加了控制类负面状态，则我方全体抵抗本次行动中敌方目标施加的所有控制类负面状态。该效果可以触发1次。再次开启【穷观阵】后将刷新效果可触发次数。</x:v>
      </x:c>
      <x:c r="I1544" s="7" t="str">
        <x:v>[{"id": "2", "num": 160000}, {"id": "110143", "num": 8}, {"id": "241", "num": 1}, {"id": "110503", "num": 1}]</x:v>
      </x:c>
      <x:c r="J1544" s="6" t="str">
        <x:v>https://raw.githubusercontent.com/Mar-7th/StarRailRes/dbe8cdfcfb0bf657b9fe1cf92d5537f118ccb487/index_new/cn/character_skill_trees.json</x:v>
      </x:c>
    </x:row>
    <x:row r="1545" ht="38" customHeight="1">
      <x:c r="A1545" s="6" t="str">
        <x:v>1208201_1</x:v>
      </x:c>
      <x:c r="B1545" s="6" t="str">
        <x:v>1208</x:v>
      </x:c>
      <x:c r="C1545" s="6" t="str">
        <x:v>1208201</x:v>
      </x:c>
      <x:c r="D1545" s="6" t="str">
        <x:v>暴击率强化</x:v>
      </x:c>
      <x:c r="E1545" s="6" t="n">
        <x:v>1</x:v>
      </x:c>
      <x:c r="F1545" s="6" t="n">
        <x:v>0</x:v>
      </x:c>
      <x:c r="G1545" s="6" t="n">
        <x:v>1</x:v>
      </x:c>
      <x:c r="H1545" s="7" t="str"/>
      <x:c r="I1545" s="7" t="str">
        <x:v>[{"id": "2", "num": 2500}, {"id": "113011", "num": 2}]</x:v>
      </x:c>
      <x:c r="J1545" s="6" t="str">
        <x:v>https://raw.githubusercontent.com/Mar-7th/StarRailRes/dbe8cdfcfb0bf657b9fe1cf92d5537f118ccb487/index_new/cn/character_skill_trees.json</x:v>
      </x:c>
    </x:row>
    <x:row r="1546" ht="38" customHeight="1">
      <x:c r="A1546" s="6" t="str">
        <x:v>1208202_1</x:v>
      </x:c>
      <x:c r="B1546" s="6" t="str">
        <x:v>1208</x:v>
      </x:c>
      <x:c r="C1546" s="6" t="str">
        <x:v>1208202</x:v>
      </x:c>
      <x:c r="D1546" s="6" t="str">
        <x:v>生命强化</x:v>
      </x:c>
      <x:c r="E1546" s="6" t="n">
        <x:v>1</x:v>
      </x:c>
      <x:c r="F1546" s="6" t="n">
        <x:v>2</x:v>
      </x:c>
      <x:c r="G1546" s="6" t="n">
        <x:v>0</x:v>
      </x:c>
      <x:c r="H1546" s="7" t="str"/>
      <x:c r="I1546" s="7" t="str">
        <x:v>[{"id": "2", "num": 5000}, {"id": "110141", "num": 3}, {"id": "113011", "num": 6}]</x:v>
      </x:c>
      <x:c r="J1546" s="6" t="str">
        <x:v>https://raw.githubusercontent.com/Mar-7th/StarRailRes/dbe8cdfcfb0bf657b9fe1cf92d5537f118ccb487/index_new/cn/character_skill_trees.json</x:v>
      </x:c>
    </x:row>
    <x:row r="1547" ht="38" customHeight="1">
      <x:c r="A1547" s="6" t="str">
        <x:v>1208203_1</x:v>
      </x:c>
      <x:c r="B1547" s="6" t="str">
        <x:v>1208</x:v>
      </x:c>
      <x:c r="C1547" s="6" t="str">
        <x:v>1208203</x:v>
      </x:c>
      <x:c r="D1547" s="6" t="str">
        <x:v>暴击率强化</x:v>
      </x:c>
      <x:c r="E1547" s="6" t="n">
        <x:v>1</x:v>
      </x:c>
      <x:c r="F1547" s="6" t="n">
        <x:v>3</x:v>
      </x:c>
      <x:c r="G1547" s="6" t="n">
        <x:v>0</x:v>
      </x:c>
      <x:c r="H1547" s="7" t="str"/>
      <x:c r="I1547" s="7" t="str">
        <x:v>[{"id": "2", "num": 10000}, {"id": "110142", "num": 3}, {"id": "113012", "num": 3}]</x:v>
      </x:c>
      <x:c r="J1547" s="6" t="str">
        <x:v>https://raw.githubusercontent.com/Mar-7th/StarRailRes/dbe8cdfcfb0bf657b9fe1cf92d5537f118ccb487/index_new/cn/character_skill_trees.json</x:v>
      </x:c>
    </x:row>
    <x:row r="1548" ht="38" customHeight="1">
      <x:c r="A1548" s="6" t="str">
        <x:v>1208204_1</x:v>
      </x:c>
      <x:c r="B1548" s="6" t="str">
        <x:v>1208</x:v>
      </x:c>
      <x:c r="C1548" s="6" t="str">
        <x:v>1208204</x:v>
      </x:c>
      <x:c r="D1548" s="6" t="str">
        <x:v>效果抵抗强化</x:v>
      </x:c>
      <x:c r="E1548" s="6" t="n">
        <x:v>1</x:v>
      </x:c>
      <x:c r="F1548" s="6" t="n">
        <x:v>3</x:v>
      </x:c>
      <x:c r="G1548" s="6" t="n">
        <x:v>0</x:v>
      </x:c>
      <x:c r="H1548" s="7" t="str"/>
      <x:c r="I1548" s="7" t="str">
        <x:v>[{"id": "2", "num": 10000}, {"id": "110142", "num": 3}, {"id": "113012", "num": 3}]</x:v>
      </x:c>
      <x:c r="J1548" s="6" t="str">
        <x:v>https://raw.githubusercontent.com/Mar-7th/StarRailRes/dbe8cdfcfb0bf657b9fe1cf92d5537f118ccb487/index_new/cn/character_skill_trees.json</x:v>
      </x:c>
    </x:row>
    <x:row r="1549" ht="38" customHeight="1">
      <x:c r="A1549" s="6" t="str">
        <x:v>1208205_1</x:v>
      </x:c>
      <x:c r="B1549" s="6" t="str">
        <x:v>1208</x:v>
      </x:c>
      <x:c r="C1549" s="6" t="str">
        <x:v>1208205</x:v>
      </x:c>
      <x:c r="D1549" s="6" t="str">
        <x:v>暴击率强化</x:v>
      </x:c>
      <x:c r="E1549" s="6" t="n">
        <x:v>1</x:v>
      </x:c>
      <x:c r="F1549" s="6" t="n">
        <x:v>4</x:v>
      </x:c>
      <x:c r="G1549" s="6" t="n">
        <x:v>0</x:v>
      </x:c>
      <x:c r="H1549" s="7" t="str"/>
      <x:c r="I1549" s="7" t="str">
        <x:v>[{"id": "2", "num": 20000}, {"id": "110142", "num": 5}, {"id": "113012", "num": 4}]</x:v>
      </x:c>
      <x:c r="J1549" s="6" t="str">
        <x:v>https://raw.githubusercontent.com/Mar-7th/StarRailRes/dbe8cdfcfb0bf657b9fe1cf92d5537f118ccb487/index_new/cn/character_skill_trees.json</x:v>
      </x:c>
    </x:row>
    <x:row r="1550" ht="38" customHeight="1">
      <x:c r="A1550" s="6" t="str">
        <x:v>1208206_1</x:v>
      </x:c>
      <x:c r="B1550" s="6" t="str">
        <x:v>1208</x:v>
      </x:c>
      <x:c r="C1550" s="6" t="str">
        <x:v>1208206</x:v>
      </x:c>
      <x:c r="D1550" s="6" t="str">
        <x:v>生命强化</x:v>
      </x:c>
      <x:c r="E1550" s="6" t="n">
        <x:v>1</x:v>
      </x:c>
      <x:c r="F1550" s="6" t="n">
        <x:v>5</x:v>
      </x:c>
      <x:c r="G1550" s="6" t="n">
        <x:v>0</x:v>
      </x:c>
      <x:c r="H1550" s="7" t="str"/>
      <x:c r="I1550" s="7" t="str">
        <x:v>[{"id": "2", "num": 45000}, {"id": "110143", "num": 3}, {"id": "113013", "num": 3}]</x:v>
      </x:c>
      <x:c r="J1550" s="6" t="str">
        <x:v>https://raw.githubusercontent.com/Mar-7th/StarRailRes/dbe8cdfcfb0bf657b9fe1cf92d5537f118ccb487/index_new/cn/character_skill_trees.json</x:v>
      </x:c>
    </x:row>
    <x:row r="1551" ht="38" customHeight="1">
      <x:c r="A1551" s="6" t="str">
        <x:v>1208207_1</x:v>
      </x:c>
      <x:c r="B1551" s="6" t="str">
        <x:v>1208</x:v>
      </x:c>
      <x:c r="C1551" s="6" t="str">
        <x:v>1208207</x:v>
      </x:c>
      <x:c r="D1551" s="6" t="str">
        <x:v>暴击率强化</x:v>
      </x:c>
      <x:c r="E1551" s="6" t="n">
        <x:v>1</x:v>
      </x:c>
      <x:c r="F1551" s="6" t="n">
        <x:v>5</x:v>
      </x:c>
      <x:c r="G1551" s="6" t="n">
        <x:v>0</x:v>
      </x:c>
      <x:c r="H1551" s="7" t="str"/>
      <x:c r="I1551" s="7" t="str">
        <x:v>[{"id": "2", "num": 45000}, {"id": "110143", "num": 3}, {"id": "113013", "num": 3}]</x:v>
      </x:c>
      <x:c r="J1551" s="6" t="str">
        <x:v>https://raw.githubusercontent.com/Mar-7th/StarRailRes/dbe8cdfcfb0bf657b9fe1cf92d5537f118ccb487/index_new/cn/character_skill_trees.json</x:v>
      </x:c>
    </x:row>
    <x:row r="1552" ht="38" customHeight="1">
      <x:c r="A1552" s="6" t="str">
        <x:v>1208208_1</x:v>
      </x:c>
      <x:c r="B1552" s="6" t="str">
        <x:v>1208</x:v>
      </x:c>
      <x:c r="C1552" s="6" t="str">
        <x:v>1208208</x:v>
      </x:c>
      <x:c r="D1552" s="6" t="str">
        <x:v>效果抵抗强化</x:v>
      </x:c>
      <x:c r="E1552" s="6" t="n">
        <x:v>1</x:v>
      </x:c>
      <x:c r="F1552" s="6" t="n">
        <x:v>6</x:v>
      </x:c>
      <x:c r="G1552" s="6" t="n">
        <x:v>0</x:v>
      </x:c>
      <x:c r="H1552" s="7" t="str"/>
      <x:c r="I1552" s="7" t="str">
        <x:v>[{"id": "2", "num": 160000}, {"id": "110143", "num": 8}, {"id": "113013", "num": 8}]</x:v>
      </x:c>
      <x:c r="J1552" s="6" t="str">
        <x:v>https://raw.githubusercontent.com/Mar-7th/StarRailRes/dbe8cdfcfb0bf657b9fe1cf92d5537f118ccb487/index_new/cn/character_skill_trees.json</x:v>
      </x:c>
    </x:row>
    <x:row r="1553" ht="38" customHeight="1">
      <x:c r="A1553" s="6" t="str">
        <x:v>1208209_1</x:v>
      </x:c>
      <x:c r="B1553" s="6" t="str">
        <x:v>1208</x:v>
      </x:c>
      <x:c r="C1553" s="6" t="str">
        <x:v>1208209</x:v>
      </x:c>
      <x:c r="D1553" s="6" t="str">
        <x:v>生命强化</x:v>
      </x:c>
      <x:c r="E1553" s="6" t="n">
        <x:v>1</x:v>
      </x:c>
      <x:c r="F1553" s="6" t="n">
        <x:v>0</x:v>
      </x:c>
      <x:c r="G1553" s="6" t="n">
        <x:v>75</x:v>
      </x:c>
      <x:c r="H1553" s="7" t="str"/>
      <x:c r="I1553" s="7" t="str">
        <x:v>[{"id": "2", "num": 160000}, {"id": "110143", "num": 8}, {"id": "113013", "num": 8}]</x:v>
      </x:c>
      <x:c r="J1553" s="6" t="str">
        <x:v>https://raw.githubusercontent.com/Mar-7th/StarRailRes/dbe8cdfcfb0bf657b9fe1cf92d5537f118ccb487/index_new/cn/character_skill_trees.json</x:v>
      </x:c>
    </x:row>
    <x:row r="1554" ht="38" customHeight="1">
      <x:c r="A1554" s="6" t="str">
        <x:v>1208210_1</x:v>
      </x:c>
      <x:c r="B1554" s="6" t="str">
        <x:v>1208</x:v>
      </x:c>
      <x:c r="C1554" s="6" t="str">
        <x:v>1208210</x:v>
      </x:c>
      <x:c r="D1554" s="6" t="str">
        <x:v>暴击率强化</x:v>
      </x:c>
      <x:c r="E1554" s="6" t="n">
        <x:v>1</x:v>
      </x:c>
      <x:c r="F1554" s="6" t="n">
        <x:v>0</x:v>
      </x:c>
      <x:c r="G1554" s="6" t="n">
        <x:v>80</x:v>
      </x:c>
      <x:c r="H1554" s="7" t="str"/>
      <x:c r="I1554" s="7" t="str">
        <x:v>[{"id": "2", "num": 160000}, {"id": "110143", "num": 8}, {"id": "113013", "num": 8}]</x:v>
      </x:c>
      <x:c r="J1554" s="6" t="str">
        <x:v>https://raw.githubusercontent.com/Mar-7th/StarRailRes/dbe8cdfcfb0bf657b9fe1cf92d5537f118ccb487/index_new/cn/character_skill_trees.json</x:v>
      </x:c>
    </x:row>
    <x:row r="1555" ht="20" customHeight="1">
      <x:c r="A1555" s="6" t="str">
        <x:v>1209001_1</x:v>
      </x:c>
      <x:c r="B1555" s="6" t="str">
        <x:v>1209</x:v>
      </x:c>
      <x:c r="C1555" s="6" t="str">
        <x:v>1209001</x:v>
      </x:c>
      <x:c r="D1555" s="6" t="str"/>
      <x:c r="E1555" s="6" t="n">
        <x:v>1</x:v>
      </x:c>
      <x:c r="F1555" s="6" t="n">
        <x:v>0</x:v>
      </x:c>
      <x:c r="G1555" s="6" t="n">
        <x:v>0</x:v>
      </x:c>
      <x:c r="H1555" s="7" t="str"/>
      <x:c r="I1555" s="7" t="str">
        <x:v>[]</x:v>
      </x:c>
      <x:c r="J1555" s="6" t="str">
        <x:v>https://raw.githubusercontent.com/Mar-7th/StarRailRes/dbe8cdfcfb0bf657b9fe1cf92d5537f118ccb487/index_new/cn/character_skill_trees.json</x:v>
      </x:c>
    </x:row>
    <x:row r="1556" ht="38" customHeight="1">
      <x:c r="A1556" s="6" t="str">
        <x:v>1209001_2</x:v>
      </x:c>
      <x:c r="B1556" s="6" t="str">
        <x:v>1209</x:v>
      </x:c>
      <x:c r="C1556" s="6" t="str">
        <x:v>1209001</x:v>
      </x:c>
      <x:c r="D1556" s="6" t="str"/>
      <x:c r="E1556" s="6" t="n">
        <x:v>2</x:v>
      </x:c>
      <x:c r="F1556" s="6" t="n">
        <x:v>2</x:v>
      </x:c>
      <x:c r="G1556" s="6" t="n">
        <x:v>0</x:v>
      </x:c>
      <x:c r="H1556" s="7" t="str"/>
      <x:c r="I1556" s="7" t="str">
        <x:v>[{"id": "2", "num": 5000}, {"id": "110121", "num": 3}, {"id": "111011", "num": 6}]</x:v>
      </x:c>
      <x:c r="J1556" s="6" t="str">
        <x:v>https://raw.githubusercontent.com/Mar-7th/StarRailRes/dbe8cdfcfb0bf657b9fe1cf92d5537f118ccb487/index_new/cn/character_skill_trees.json</x:v>
      </x:c>
    </x:row>
    <x:row r="1557" ht="38" customHeight="1">
      <x:c r="A1557" s="6" t="str">
        <x:v>1209001_3</x:v>
      </x:c>
      <x:c r="B1557" s="6" t="str">
        <x:v>1209</x:v>
      </x:c>
      <x:c r="C1557" s="6" t="str">
        <x:v>1209001</x:v>
      </x:c>
      <x:c r="D1557" s="6" t="str"/>
      <x:c r="E1557" s="6" t="n">
        <x:v>3</x:v>
      </x:c>
      <x:c r="F1557" s="6" t="n">
        <x:v>3</x:v>
      </x:c>
      <x:c r="G1557" s="6" t="n">
        <x:v>0</x:v>
      </x:c>
      <x:c r="H1557" s="7" t="str"/>
      <x:c r="I1557" s="7" t="str">
        <x:v>[{"id": "2", "num": 10000}, {"id": "110122", "num": 3}, {"id": "111012", "num": 3}]</x:v>
      </x:c>
      <x:c r="J1557" s="6" t="str">
        <x:v>https://raw.githubusercontent.com/Mar-7th/StarRailRes/dbe8cdfcfb0bf657b9fe1cf92d5537f118ccb487/index_new/cn/character_skill_trees.json</x:v>
      </x:c>
    </x:row>
    <x:row r="1558" ht="38" customHeight="1">
      <x:c r="A1558" s="6" t="str">
        <x:v>1209001_4</x:v>
      </x:c>
      <x:c r="B1558" s="6" t="str">
        <x:v>1209</x:v>
      </x:c>
      <x:c r="C1558" s="6" t="str">
        <x:v>1209001</x:v>
      </x:c>
      <x:c r="D1558" s="6" t="str"/>
      <x:c r="E1558" s="6" t="n">
        <x:v>4</x:v>
      </x:c>
      <x:c r="F1558" s="6" t="n">
        <x:v>4</x:v>
      </x:c>
      <x:c r="G1558" s="6" t="n">
        <x:v>0</x:v>
      </x:c>
      <x:c r="H1558" s="7" t="str"/>
      <x:c r="I1558" s="7" t="str">
        <x:v>[{"id": "2", "num": 20000}, {"id": "110122", "num": 5}, {"id": "111012", "num": 4}]</x:v>
      </x:c>
      <x:c r="J1558" s="6" t="str">
        <x:v>https://raw.githubusercontent.com/Mar-7th/StarRailRes/dbe8cdfcfb0bf657b9fe1cf92d5537f118ccb487/index_new/cn/character_skill_trees.json</x:v>
      </x:c>
    </x:row>
    <x:row r="1559" ht="38" customHeight="1">
      <x:c r="A1559" s="6" t="str">
        <x:v>1209001_5</x:v>
      </x:c>
      <x:c r="B1559" s="6" t="str">
        <x:v>1209</x:v>
      </x:c>
      <x:c r="C1559" s="6" t="str">
        <x:v>1209001</x:v>
      </x:c>
      <x:c r="D1559" s="6" t="str"/>
      <x:c r="E1559" s="6" t="n">
        <x:v>5</x:v>
      </x:c>
      <x:c r="F1559" s="6" t="n">
        <x:v>5</x:v>
      </x:c>
      <x:c r="G1559" s="6" t="n">
        <x:v>0</x:v>
      </x:c>
      <x:c r="H1559" s="7" t="str"/>
      <x:c r="I1559" s="7" t="str">
        <x:v>[{"id": "2", "num": 45000}, {"id": "110123", "num": 3}, {"id": "111013", "num": 3}]</x:v>
      </x:c>
      <x:c r="J1559" s="6" t="str">
        <x:v>https://raw.githubusercontent.com/Mar-7th/StarRailRes/dbe8cdfcfb0bf657b9fe1cf92d5537f118ccb487/index_new/cn/character_skill_trees.json</x:v>
      </x:c>
    </x:row>
    <x:row r="1560" ht="38" customHeight="1">
      <x:c r="A1560" s="6" t="str">
        <x:v>1209001_6</x:v>
      </x:c>
      <x:c r="B1560" s="6" t="str">
        <x:v>1209</x:v>
      </x:c>
      <x:c r="C1560" s="6" t="str">
        <x:v>1209001</x:v>
      </x:c>
      <x:c r="D1560" s="6" t="str"/>
      <x:c r="E1560" s="6" t="n">
        <x:v>6</x:v>
      </x:c>
      <x:c r="F1560" s="6" t="n">
        <x:v>6</x:v>
      </x:c>
      <x:c r="G1560" s="6" t="n">
        <x:v>0</x:v>
      </x:c>
      <x:c r="H1560" s="7" t="str"/>
      <x:c r="I1560" s="7" t="str">
        <x:v>[{"id": "2", "num": 160000}, {"id": "110123", "num": 8}, {"id": "111013", "num": 4}]</x:v>
      </x:c>
      <x:c r="J1560" s="6" t="str">
        <x:v>https://raw.githubusercontent.com/Mar-7th/StarRailRes/dbe8cdfcfb0bf657b9fe1cf92d5537f118ccb487/index_new/cn/character_skill_trees.json</x:v>
      </x:c>
    </x:row>
    <x:row r="1561" ht="20" customHeight="1">
      <x:c r="A1561" s="6" t="str">
        <x:v>1209002_1</x:v>
      </x:c>
      <x:c r="B1561" s="6" t="str">
        <x:v>1209</x:v>
      </x:c>
      <x:c r="C1561" s="6" t="str">
        <x:v>1209002</x:v>
      </x:c>
      <x:c r="D1561" s="6" t="str"/>
      <x:c r="E1561" s="6" t="n">
        <x:v>1</x:v>
      </x:c>
      <x:c r="F1561" s="6" t="n">
        <x:v>0</x:v>
      </x:c>
      <x:c r="G1561" s="6" t="n">
        <x:v>0</x:v>
      </x:c>
      <x:c r="H1561" s="7" t="str"/>
      <x:c r="I1561" s="7" t="str">
        <x:v>[]</x:v>
      </x:c>
      <x:c r="J1561" s="6" t="str">
        <x:v>https://raw.githubusercontent.com/Mar-7th/StarRailRes/dbe8cdfcfb0bf657b9fe1cf92d5537f118ccb487/index_new/cn/character_skill_trees.json</x:v>
      </x:c>
    </x:row>
    <x:row r="1562" ht="38" customHeight="1">
      <x:c r="A1562" s="6" t="str">
        <x:v>1209002_2</x:v>
      </x:c>
      <x:c r="B1562" s="6" t="str">
        <x:v>1209</x:v>
      </x:c>
      <x:c r="C1562" s="6" t="str">
        <x:v>1209002</x:v>
      </x:c>
      <x:c r="D1562" s="6" t="str"/>
      <x:c r="E1562" s="6" t="n">
        <x:v>2</x:v>
      </x:c>
      <x:c r="F1562" s="6" t="n">
        <x:v>1</x:v>
      </x:c>
      <x:c r="G1562" s="6" t="n">
        <x:v>0</x:v>
      </x:c>
      <x:c r="H1562" s="7" t="str"/>
      <x:c r="I1562" s="7" t="str">
        <x:v>[{"id": "2", "num": 2500}, {"id": "111011", "num": 3}]</x:v>
      </x:c>
      <x:c r="J1562" s="6" t="str">
        <x:v>https://raw.githubusercontent.com/Mar-7th/StarRailRes/dbe8cdfcfb0bf657b9fe1cf92d5537f118ccb487/index_new/cn/character_skill_trees.json</x:v>
      </x:c>
    </x:row>
    <x:row r="1563" ht="38" customHeight="1">
      <x:c r="A1563" s="6" t="str">
        <x:v>1209002_3</x:v>
      </x:c>
      <x:c r="B1563" s="6" t="str">
        <x:v>1209</x:v>
      </x:c>
      <x:c r="C1563" s="6" t="str">
        <x:v>1209002</x:v>
      </x:c>
      <x:c r="D1563" s="6" t="str"/>
      <x:c r="E1563" s="6" t="n">
        <x:v>3</x:v>
      </x:c>
      <x:c r="F1563" s="6" t="n">
        <x:v>2</x:v>
      </x:c>
      <x:c r="G1563" s="6" t="n">
        <x:v>0</x:v>
      </x:c>
      <x:c r="H1563" s="7" t="str"/>
      <x:c r="I1563" s="7" t="str">
        <x:v>[{"id": "2", "num": 5000}, {"id": "110121", "num": 3}, {"id": "111011", "num": 6}]</x:v>
      </x:c>
      <x:c r="J1563" s="6" t="str">
        <x:v>https://raw.githubusercontent.com/Mar-7th/StarRailRes/dbe8cdfcfb0bf657b9fe1cf92d5537f118ccb487/index_new/cn/character_skill_trees.json</x:v>
      </x:c>
    </x:row>
    <x:row r="1564" ht="38" customHeight="1">
      <x:c r="A1564" s="6" t="str">
        <x:v>1209002_4</x:v>
      </x:c>
      <x:c r="B1564" s="6" t="str">
        <x:v>1209</x:v>
      </x:c>
      <x:c r="C1564" s="6" t="str">
        <x:v>1209002</x:v>
      </x:c>
      <x:c r="D1564" s="6" t="str"/>
      <x:c r="E1564" s="6" t="n">
        <x:v>4</x:v>
      </x:c>
      <x:c r="F1564" s="6" t="n">
        <x:v>3</x:v>
      </x:c>
      <x:c r="G1564" s="6" t="n">
        <x:v>0</x:v>
      </x:c>
      <x:c r="H1564" s="7" t="str"/>
      <x:c r="I1564" s="7" t="str">
        <x:v>[{"id": "2", "num": 10000}, {"id": "110122", "num": 3}, {"id": "111012", "num": 3}]</x:v>
      </x:c>
      <x:c r="J1564" s="6" t="str">
        <x:v>https://raw.githubusercontent.com/Mar-7th/StarRailRes/dbe8cdfcfb0bf657b9fe1cf92d5537f118ccb487/index_new/cn/character_skill_trees.json</x:v>
      </x:c>
    </x:row>
    <x:row r="1565" ht="38" customHeight="1">
      <x:c r="A1565" s="6" t="str">
        <x:v>1209002_5</x:v>
      </x:c>
      <x:c r="B1565" s="6" t="str">
        <x:v>1209</x:v>
      </x:c>
      <x:c r="C1565" s="6" t="str">
        <x:v>1209002</x:v>
      </x:c>
      <x:c r="D1565" s="6" t="str"/>
      <x:c r="E1565" s="6" t="n">
        <x:v>5</x:v>
      </x:c>
      <x:c r="F1565" s="6" t="n">
        <x:v>4</x:v>
      </x:c>
      <x:c r="G1565" s="6" t="n">
        <x:v>0</x:v>
      </x:c>
      <x:c r="H1565" s="7" t="str"/>
      <x:c r="I1565" s="7" t="str">
        <x:v>[{"id": "2", "num": 20000}, {"id": "110122", "num": 5}, {"id": "111012", "num": 4}]</x:v>
      </x:c>
      <x:c r="J1565" s="6" t="str">
        <x:v>https://raw.githubusercontent.com/Mar-7th/StarRailRes/dbe8cdfcfb0bf657b9fe1cf92d5537f118ccb487/index_new/cn/character_skill_trees.json</x:v>
      </x:c>
    </x:row>
    <x:row r="1566" ht="38" customHeight="1">
      <x:c r="A1566" s="6" t="str">
        <x:v>1209002_6</x:v>
      </x:c>
      <x:c r="B1566" s="6" t="str">
        <x:v>1209</x:v>
      </x:c>
      <x:c r="C1566" s="6" t="str">
        <x:v>1209002</x:v>
      </x:c>
      <x:c r="D1566" s="6" t="str"/>
      <x:c r="E1566" s="6" t="n">
        <x:v>6</x:v>
      </x:c>
      <x:c r="F1566" s="6" t="n">
        <x:v>4</x:v>
      </x:c>
      <x:c r="G1566" s="6" t="n">
        <x:v>0</x:v>
      </x:c>
      <x:c r="H1566" s="7" t="str"/>
      <x:c r="I1566" s="7" t="str">
        <x:v>[{"id": "2", "num": 30000}, {"id": "110122", "num": 7}, {"id": "111012", "num": 6}]</x:v>
      </x:c>
      <x:c r="J1566" s="6" t="str">
        <x:v>https://raw.githubusercontent.com/Mar-7th/StarRailRes/dbe8cdfcfb0bf657b9fe1cf92d5537f118ccb487/index_new/cn/character_skill_trees.json</x:v>
      </x:c>
    </x:row>
    <x:row r="1567" ht="38" customHeight="1">
      <x:c r="A1567" s="6" t="str">
        <x:v>1209002_7</x:v>
      </x:c>
      <x:c r="B1567" s="6" t="str">
        <x:v>1209</x:v>
      </x:c>
      <x:c r="C1567" s="6" t="str">
        <x:v>1209002</x:v>
      </x:c>
      <x:c r="D1567" s="6" t="str"/>
      <x:c r="E1567" s="6" t="n">
        <x:v>7</x:v>
      </x:c>
      <x:c r="F1567" s="6" t="n">
        <x:v>5</x:v>
      </x:c>
      <x:c r="G1567" s="6" t="n">
        <x:v>0</x:v>
      </x:c>
      <x:c r="H1567" s="7" t="str"/>
      <x:c r="I1567" s="7" t="str">
        <x:v>[{"id": "2", "num": 45000}, {"id": "110123", "num": 3}, {"id": "111013", "num": 3}]</x:v>
      </x:c>
      <x:c r="J1567" s="6" t="str">
        <x:v>https://raw.githubusercontent.com/Mar-7th/StarRailRes/dbe8cdfcfb0bf657b9fe1cf92d5537f118ccb487/index_new/cn/character_skill_trees.json</x:v>
      </x:c>
    </x:row>
    <x:row r="1568" ht="53" customHeight="1">
      <x:c r="A1568" s="6" t="str">
        <x:v>1209002_8</x:v>
      </x:c>
      <x:c r="B1568" s="6" t="str">
        <x:v>1209</x:v>
      </x:c>
      <x:c r="C1568" s="6" t="str">
        <x:v>1209002</x:v>
      </x:c>
      <x:c r="D1568" s="6" t="str"/>
      <x:c r="E1568" s="6" t="n">
        <x:v>8</x:v>
      </x:c>
      <x:c r="F1568" s="6" t="n">
        <x:v>5</x:v>
      </x:c>
      <x:c r="G1568" s="6" t="n">
        <x:v>0</x:v>
      </x:c>
      <x:c r="H1568" s="7" t="str"/>
      <x:c r="I1568" s="7" t="str">
        <x:v>[{"id": "2", "num": 80000}, {"id": "110123", "num": 5}, {"id": "110502", "num": 1}, {"id": "111013", "num": 4}]</x:v>
      </x:c>
      <x:c r="J1568" s="6" t="str">
        <x:v>https://raw.githubusercontent.com/Mar-7th/StarRailRes/dbe8cdfcfb0bf657b9fe1cf92d5537f118ccb487/index_new/cn/character_skill_trees.json</x:v>
      </x:c>
    </x:row>
    <x:row r="1569" ht="53" customHeight="1">
      <x:c r="A1569" s="6" t="str">
        <x:v>1209002_9</x:v>
      </x:c>
      <x:c r="B1569" s="6" t="str">
        <x:v>1209</x:v>
      </x:c>
      <x:c r="C1569" s="6" t="str">
        <x:v>1209002</x:v>
      </x:c>
      <x:c r="D1569" s="6" t="str"/>
      <x:c r="E1569" s="6" t="n">
        <x:v>9</x:v>
      </x:c>
      <x:c r="F1569" s="6" t="n">
        <x:v>6</x:v>
      </x:c>
      <x:c r="G1569" s="6" t="n">
        <x:v>0</x:v>
      </x:c>
      <x:c r="H1569" s="7" t="str"/>
      <x:c r="I1569" s="7" t="str">
        <x:v>[{"id": "2", "num": 160000}, {"id": "110123", "num": 8}, {"id": "241", "num": 1}, {"id": "110502", "num": 1}]</x:v>
      </x:c>
      <x:c r="J1569" s="6" t="str">
        <x:v>https://raw.githubusercontent.com/Mar-7th/StarRailRes/dbe8cdfcfb0bf657b9fe1cf92d5537f118ccb487/index_new/cn/character_skill_trees.json</x:v>
      </x:c>
    </x:row>
    <x:row r="1570" ht="53" customHeight="1">
      <x:c r="A1570" s="6" t="str">
        <x:v>1209002_10</x:v>
      </x:c>
      <x:c r="B1570" s="6" t="str">
        <x:v>1209</x:v>
      </x:c>
      <x:c r="C1570" s="6" t="str">
        <x:v>1209002</x:v>
      </x:c>
      <x:c r="D1570" s="6" t="str"/>
      <x:c r="E1570" s="6" t="n">
        <x:v>10</x:v>
      </x:c>
      <x:c r="F1570" s="6" t="n">
        <x:v>6</x:v>
      </x:c>
      <x:c r="G1570" s="6" t="n">
        <x:v>0</x:v>
      </x:c>
      <x:c r="H1570" s="7" t="str"/>
      <x:c r="I1570" s="7" t="str">
        <x:v>[{"id": "2", "num": 300000}, {"id": "110123", "num": 14}, {"id": "241", "num": 1}, {"id": "110502", "num": 1}]</x:v>
      </x:c>
      <x:c r="J1570" s="6" t="str">
        <x:v>https://raw.githubusercontent.com/Mar-7th/StarRailRes/dbe8cdfcfb0bf657b9fe1cf92d5537f118ccb487/index_new/cn/character_skill_trees.json</x:v>
      </x:c>
    </x:row>
    <x:row r="1571" ht="20" customHeight="1">
      <x:c r="A1571" s="6" t="str">
        <x:v>1209003_1</x:v>
      </x:c>
      <x:c r="B1571" s="6" t="str">
        <x:v>1209</x:v>
      </x:c>
      <x:c r="C1571" s="6" t="str">
        <x:v>1209003</x:v>
      </x:c>
      <x:c r="D1571" s="6" t="str"/>
      <x:c r="E1571" s="6" t="n">
        <x:v>1</x:v>
      </x:c>
      <x:c r="F1571" s="6" t="n">
        <x:v>0</x:v>
      </x:c>
      <x:c r="G1571" s="6" t="n">
        <x:v>0</x:v>
      </x:c>
      <x:c r="H1571" s="7" t="str"/>
      <x:c r="I1571" s="7" t="str">
        <x:v>[]</x:v>
      </x:c>
      <x:c r="J1571" s="6" t="str">
        <x:v>https://raw.githubusercontent.com/Mar-7th/StarRailRes/dbe8cdfcfb0bf657b9fe1cf92d5537f118ccb487/index_new/cn/character_skill_trees.json</x:v>
      </x:c>
    </x:row>
    <x:row r="1572" ht="38" customHeight="1">
      <x:c r="A1572" s="6" t="str">
        <x:v>1209003_2</x:v>
      </x:c>
      <x:c r="B1572" s="6" t="str">
        <x:v>1209</x:v>
      </x:c>
      <x:c r="C1572" s="6" t="str">
        <x:v>1209003</x:v>
      </x:c>
      <x:c r="D1572" s="6" t="str"/>
      <x:c r="E1572" s="6" t="n">
        <x:v>2</x:v>
      </x:c>
      <x:c r="F1572" s="6" t="n">
        <x:v>1</x:v>
      </x:c>
      <x:c r="G1572" s="6" t="n">
        <x:v>0</x:v>
      </x:c>
      <x:c r="H1572" s="7" t="str"/>
      <x:c r="I1572" s="7" t="str">
        <x:v>[{"id": "2", "num": 2500}, {"id": "111011", "num": 3}]</x:v>
      </x:c>
      <x:c r="J1572" s="6" t="str">
        <x:v>https://raw.githubusercontent.com/Mar-7th/StarRailRes/dbe8cdfcfb0bf657b9fe1cf92d5537f118ccb487/index_new/cn/character_skill_trees.json</x:v>
      </x:c>
    </x:row>
    <x:row r="1573" ht="38" customHeight="1">
      <x:c r="A1573" s="6" t="str">
        <x:v>1209003_3</x:v>
      </x:c>
      <x:c r="B1573" s="6" t="str">
        <x:v>1209</x:v>
      </x:c>
      <x:c r="C1573" s="6" t="str">
        <x:v>1209003</x:v>
      </x:c>
      <x:c r="D1573" s="6" t="str"/>
      <x:c r="E1573" s="6" t="n">
        <x:v>3</x:v>
      </x:c>
      <x:c r="F1573" s="6" t="n">
        <x:v>2</x:v>
      </x:c>
      <x:c r="G1573" s="6" t="n">
        <x:v>0</x:v>
      </x:c>
      <x:c r="H1573" s="7" t="str"/>
      <x:c r="I1573" s="7" t="str">
        <x:v>[{"id": "2", "num": 5000}, {"id": "110121", "num": 3}, {"id": "111011", "num": 6}]</x:v>
      </x:c>
      <x:c r="J1573" s="6" t="str">
        <x:v>https://raw.githubusercontent.com/Mar-7th/StarRailRes/dbe8cdfcfb0bf657b9fe1cf92d5537f118ccb487/index_new/cn/character_skill_trees.json</x:v>
      </x:c>
    </x:row>
    <x:row r="1574" ht="38" customHeight="1">
      <x:c r="A1574" s="6" t="str">
        <x:v>1209003_4</x:v>
      </x:c>
      <x:c r="B1574" s="6" t="str">
        <x:v>1209</x:v>
      </x:c>
      <x:c r="C1574" s="6" t="str">
        <x:v>1209003</x:v>
      </x:c>
      <x:c r="D1574" s="6" t="str"/>
      <x:c r="E1574" s="6" t="n">
        <x:v>4</x:v>
      </x:c>
      <x:c r="F1574" s="6" t="n">
        <x:v>3</x:v>
      </x:c>
      <x:c r="G1574" s="6" t="n">
        <x:v>0</x:v>
      </x:c>
      <x:c r="H1574" s="7" t="str"/>
      <x:c r="I1574" s="7" t="str">
        <x:v>[{"id": "2", "num": 10000}, {"id": "110122", "num": 3}, {"id": "111012", "num": 3}]</x:v>
      </x:c>
      <x:c r="J1574" s="6" t="str">
        <x:v>https://raw.githubusercontent.com/Mar-7th/StarRailRes/dbe8cdfcfb0bf657b9fe1cf92d5537f118ccb487/index_new/cn/character_skill_trees.json</x:v>
      </x:c>
    </x:row>
    <x:row r="1575" ht="38" customHeight="1">
      <x:c r="A1575" s="6" t="str">
        <x:v>1209003_5</x:v>
      </x:c>
      <x:c r="B1575" s="6" t="str">
        <x:v>1209</x:v>
      </x:c>
      <x:c r="C1575" s="6" t="str">
        <x:v>1209003</x:v>
      </x:c>
      <x:c r="D1575" s="6" t="str"/>
      <x:c r="E1575" s="6" t="n">
        <x:v>5</x:v>
      </x:c>
      <x:c r="F1575" s="6" t="n">
        <x:v>4</x:v>
      </x:c>
      <x:c r="G1575" s="6" t="n">
        <x:v>0</x:v>
      </x:c>
      <x:c r="H1575" s="7" t="str"/>
      <x:c r="I1575" s="7" t="str">
        <x:v>[{"id": "2", "num": 20000}, {"id": "110122", "num": 5}, {"id": "111012", "num": 4}]</x:v>
      </x:c>
      <x:c r="J1575" s="6" t="str">
        <x:v>https://raw.githubusercontent.com/Mar-7th/StarRailRes/dbe8cdfcfb0bf657b9fe1cf92d5537f118ccb487/index_new/cn/character_skill_trees.json</x:v>
      </x:c>
    </x:row>
    <x:row r="1576" ht="38" customHeight="1">
      <x:c r="A1576" s="6" t="str">
        <x:v>1209003_6</x:v>
      </x:c>
      <x:c r="B1576" s="6" t="str">
        <x:v>1209</x:v>
      </x:c>
      <x:c r="C1576" s="6" t="str">
        <x:v>1209003</x:v>
      </x:c>
      <x:c r="D1576" s="6" t="str"/>
      <x:c r="E1576" s="6" t="n">
        <x:v>6</x:v>
      </x:c>
      <x:c r="F1576" s="6" t="n">
        <x:v>4</x:v>
      </x:c>
      <x:c r="G1576" s="6" t="n">
        <x:v>0</x:v>
      </x:c>
      <x:c r="H1576" s="7" t="str"/>
      <x:c r="I1576" s="7" t="str">
        <x:v>[{"id": "2", "num": 30000}, {"id": "110122", "num": 7}, {"id": "111012", "num": 6}]</x:v>
      </x:c>
      <x:c r="J1576" s="6" t="str">
        <x:v>https://raw.githubusercontent.com/Mar-7th/StarRailRes/dbe8cdfcfb0bf657b9fe1cf92d5537f118ccb487/index_new/cn/character_skill_trees.json</x:v>
      </x:c>
    </x:row>
    <x:row r="1577" ht="38" customHeight="1">
      <x:c r="A1577" s="6" t="str">
        <x:v>1209003_7</x:v>
      </x:c>
      <x:c r="B1577" s="6" t="str">
        <x:v>1209</x:v>
      </x:c>
      <x:c r="C1577" s="6" t="str">
        <x:v>1209003</x:v>
      </x:c>
      <x:c r="D1577" s="6" t="str"/>
      <x:c r="E1577" s="6" t="n">
        <x:v>7</x:v>
      </x:c>
      <x:c r="F1577" s="6" t="n">
        <x:v>5</x:v>
      </x:c>
      <x:c r="G1577" s="6" t="n">
        <x:v>0</x:v>
      </x:c>
      <x:c r="H1577" s="7" t="str"/>
      <x:c r="I1577" s="7" t="str">
        <x:v>[{"id": "2", "num": 45000}, {"id": "110123", "num": 3}, {"id": "111013", "num": 3}]</x:v>
      </x:c>
      <x:c r="J1577" s="6" t="str">
        <x:v>https://raw.githubusercontent.com/Mar-7th/StarRailRes/dbe8cdfcfb0bf657b9fe1cf92d5537f118ccb487/index_new/cn/character_skill_trees.json</x:v>
      </x:c>
    </x:row>
    <x:row r="1578" ht="53" customHeight="1">
      <x:c r="A1578" s="6" t="str">
        <x:v>1209003_8</x:v>
      </x:c>
      <x:c r="B1578" s="6" t="str">
        <x:v>1209</x:v>
      </x:c>
      <x:c r="C1578" s="6" t="str">
        <x:v>1209003</x:v>
      </x:c>
      <x:c r="D1578" s="6" t="str"/>
      <x:c r="E1578" s="6" t="n">
        <x:v>8</x:v>
      </x:c>
      <x:c r="F1578" s="6" t="n">
        <x:v>5</x:v>
      </x:c>
      <x:c r="G1578" s="6" t="n">
        <x:v>0</x:v>
      </x:c>
      <x:c r="H1578" s="7" t="str"/>
      <x:c r="I1578" s="7" t="str">
        <x:v>[{"id": "2", "num": 80000}, {"id": "110123", "num": 5}, {"id": "110502", "num": 1}, {"id": "111013", "num": 4}]</x:v>
      </x:c>
      <x:c r="J1578" s="6" t="str">
        <x:v>https://raw.githubusercontent.com/Mar-7th/StarRailRes/dbe8cdfcfb0bf657b9fe1cf92d5537f118ccb487/index_new/cn/character_skill_trees.json</x:v>
      </x:c>
    </x:row>
    <x:row r="1579" ht="53" customHeight="1">
      <x:c r="A1579" s="6" t="str">
        <x:v>1209003_9</x:v>
      </x:c>
      <x:c r="B1579" s="6" t="str">
        <x:v>1209</x:v>
      </x:c>
      <x:c r="C1579" s="6" t="str">
        <x:v>1209003</x:v>
      </x:c>
      <x:c r="D1579" s="6" t="str"/>
      <x:c r="E1579" s="6" t="n">
        <x:v>9</x:v>
      </x:c>
      <x:c r="F1579" s="6" t="n">
        <x:v>6</x:v>
      </x:c>
      <x:c r="G1579" s="6" t="n">
        <x:v>0</x:v>
      </x:c>
      <x:c r="H1579" s="7" t="str"/>
      <x:c r="I1579" s="7" t="str">
        <x:v>[{"id": "2", "num": 160000}, {"id": "110123", "num": 8}, {"id": "241", "num": 1}, {"id": "110502", "num": 1}]</x:v>
      </x:c>
      <x:c r="J1579" s="6" t="str">
        <x:v>https://raw.githubusercontent.com/Mar-7th/StarRailRes/dbe8cdfcfb0bf657b9fe1cf92d5537f118ccb487/index_new/cn/character_skill_trees.json</x:v>
      </x:c>
    </x:row>
    <x:row r="1580" ht="53" customHeight="1">
      <x:c r="A1580" s="6" t="str">
        <x:v>1209003_10</x:v>
      </x:c>
      <x:c r="B1580" s="6" t="str">
        <x:v>1209</x:v>
      </x:c>
      <x:c r="C1580" s="6" t="str">
        <x:v>1209003</x:v>
      </x:c>
      <x:c r="D1580" s="6" t="str"/>
      <x:c r="E1580" s="6" t="n">
        <x:v>10</x:v>
      </x:c>
      <x:c r="F1580" s="6" t="n">
        <x:v>6</x:v>
      </x:c>
      <x:c r="G1580" s="6" t="n">
        <x:v>0</x:v>
      </x:c>
      <x:c r="H1580" s="7" t="str"/>
      <x:c r="I1580" s="7" t="str">
        <x:v>[{"id": "2", "num": 300000}, {"id": "110123", "num": 14}, {"id": "241", "num": 1}, {"id": "110502", "num": 1}]</x:v>
      </x:c>
      <x:c r="J1580" s="6" t="str">
        <x:v>https://raw.githubusercontent.com/Mar-7th/StarRailRes/dbe8cdfcfb0bf657b9fe1cf92d5537f118ccb487/index_new/cn/character_skill_trees.json</x:v>
      </x:c>
    </x:row>
    <x:row r="1581" ht="20" customHeight="1">
      <x:c r="A1581" s="6" t="str">
        <x:v>1209004_1</x:v>
      </x:c>
      <x:c r="B1581" s="6" t="str">
        <x:v>1209</x:v>
      </x:c>
      <x:c r="C1581" s="6" t="str">
        <x:v>1209004</x:v>
      </x:c>
      <x:c r="D1581" s="6" t="str"/>
      <x:c r="E1581" s="6" t="n">
        <x:v>1</x:v>
      </x:c>
      <x:c r="F1581" s="6" t="n">
        <x:v>0</x:v>
      </x:c>
      <x:c r="G1581" s="6" t="n">
        <x:v>0</x:v>
      </x:c>
      <x:c r="H1581" s="7" t="str"/>
      <x:c r="I1581" s="7" t="str">
        <x:v>[]</x:v>
      </x:c>
      <x:c r="J1581" s="6" t="str">
        <x:v>https://raw.githubusercontent.com/Mar-7th/StarRailRes/dbe8cdfcfb0bf657b9fe1cf92d5537f118ccb487/index_new/cn/character_skill_trees.json</x:v>
      </x:c>
    </x:row>
    <x:row r="1582" ht="38" customHeight="1">
      <x:c r="A1582" s="6" t="str">
        <x:v>1209004_2</x:v>
      </x:c>
      <x:c r="B1582" s="6" t="str">
        <x:v>1209</x:v>
      </x:c>
      <x:c r="C1582" s="6" t="str">
        <x:v>1209004</x:v>
      </x:c>
      <x:c r="D1582" s="6" t="str"/>
      <x:c r="E1582" s="6" t="n">
        <x:v>2</x:v>
      </x:c>
      <x:c r="F1582" s="6" t="n">
        <x:v>1</x:v>
      </x:c>
      <x:c r="G1582" s="6" t="n">
        <x:v>0</x:v>
      </x:c>
      <x:c r="H1582" s="7" t="str"/>
      <x:c r="I1582" s="7" t="str">
        <x:v>[{"id": "2", "num": 2500}, {"id": "111011", "num": 3}]</x:v>
      </x:c>
      <x:c r="J1582" s="6" t="str">
        <x:v>https://raw.githubusercontent.com/Mar-7th/StarRailRes/dbe8cdfcfb0bf657b9fe1cf92d5537f118ccb487/index_new/cn/character_skill_trees.json</x:v>
      </x:c>
    </x:row>
    <x:row r="1583" ht="38" customHeight="1">
      <x:c r="A1583" s="6" t="str">
        <x:v>1209004_3</x:v>
      </x:c>
      <x:c r="B1583" s="6" t="str">
        <x:v>1209</x:v>
      </x:c>
      <x:c r="C1583" s="6" t="str">
        <x:v>1209004</x:v>
      </x:c>
      <x:c r="D1583" s="6" t="str"/>
      <x:c r="E1583" s="6" t="n">
        <x:v>3</x:v>
      </x:c>
      <x:c r="F1583" s="6" t="n">
        <x:v>2</x:v>
      </x:c>
      <x:c r="G1583" s="6" t="n">
        <x:v>0</x:v>
      </x:c>
      <x:c r="H1583" s="7" t="str"/>
      <x:c r="I1583" s="7" t="str">
        <x:v>[{"id": "2", "num": 5000}, {"id": "110121", "num": 3}, {"id": "111011", "num": 6}]</x:v>
      </x:c>
      <x:c r="J1583" s="6" t="str">
        <x:v>https://raw.githubusercontent.com/Mar-7th/StarRailRes/dbe8cdfcfb0bf657b9fe1cf92d5537f118ccb487/index_new/cn/character_skill_trees.json</x:v>
      </x:c>
    </x:row>
    <x:row r="1584" ht="38" customHeight="1">
      <x:c r="A1584" s="6" t="str">
        <x:v>1209004_4</x:v>
      </x:c>
      <x:c r="B1584" s="6" t="str">
        <x:v>1209</x:v>
      </x:c>
      <x:c r="C1584" s="6" t="str">
        <x:v>1209004</x:v>
      </x:c>
      <x:c r="D1584" s="6" t="str"/>
      <x:c r="E1584" s="6" t="n">
        <x:v>4</x:v>
      </x:c>
      <x:c r="F1584" s="6" t="n">
        <x:v>3</x:v>
      </x:c>
      <x:c r="G1584" s="6" t="n">
        <x:v>0</x:v>
      </x:c>
      <x:c r="H1584" s="7" t="str"/>
      <x:c r="I1584" s="7" t="str">
        <x:v>[{"id": "2", "num": 10000}, {"id": "110122", "num": 3}, {"id": "111012", "num": 3}]</x:v>
      </x:c>
      <x:c r="J1584" s="6" t="str">
        <x:v>https://raw.githubusercontent.com/Mar-7th/StarRailRes/dbe8cdfcfb0bf657b9fe1cf92d5537f118ccb487/index_new/cn/character_skill_trees.json</x:v>
      </x:c>
    </x:row>
    <x:row r="1585" ht="38" customHeight="1">
      <x:c r="A1585" s="6" t="str">
        <x:v>1209004_5</x:v>
      </x:c>
      <x:c r="B1585" s="6" t="str">
        <x:v>1209</x:v>
      </x:c>
      <x:c r="C1585" s="6" t="str">
        <x:v>1209004</x:v>
      </x:c>
      <x:c r="D1585" s="6" t="str"/>
      <x:c r="E1585" s="6" t="n">
        <x:v>5</x:v>
      </x:c>
      <x:c r="F1585" s="6" t="n">
        <x:v>4</x:v>
      </x:c>
      <x:c r="G1585" s="6" t="n">
        <x:v>0</x:v>
      </x:c>
      <x:c r="H1585" s="7" t="str"/>
      <x:c r="I1585" s="7" t="str">
        <x:v>[{"id": "2", "num": 20000}, {"id": "110122", "num": 5}, {"id": "111012", "num": 4}]</x:v>
      </x:c>
      <x:c r="J1585" s="6" t="str">
        <x:v>https://raw.githubusercontent.com/Mar-7th/StarRailRes/dbe8cdfcfb0bf657b9fe1cf92d5537f118ccb487/index_new/cn/character_skill_trees.json</x:v>
      </x:c>
    </x:row>
    <x:row r="1586" ht="38" customHeight="1">
      <x:c r="A1586" s="6" t="str">
        <x:v>1209004_6</x:v>
      </x:c>
      <x:c r="B1586" s="6" t="str">
        <x:v>1209</x:v>
      </x:c>
      <x:c r="C1586" s="6" t="str">
        <x:v>1209004</x:v>
      </x:c>
      <x:c r="D1586" s="6" t="str"/>
      <x:c r="E1586" s="6" t="n">
        <x:v>6</x:v>
      </x:c>
      <x:c r="F1586" s="6" t="n">
        <x:v>4</x:v>
      </x:c>
      <x:c r="G1586" s="6" t="n">
        <x:v>0</x:v>
      </x:c>
      <x:c r="H1586" s="7" t="str"/>
      <x:c r="I1586" s="7" t="str">
        <x:v>[{"id": "2", "num": 30000}, {"id": "110122", "num": 7}, {"id": "111012", "num": 6}]</x:v>
      </x:c>
      <x:c r="J1586" s="6" t="str">
        <x:v>https://raw.githubusercontent.com/Mar-7th/StarRailRes/dbe8cdfcfb0bf657b9fe1cf92d5537f118ccb487/index_new/cn/character_skill_trees.json</x:v>
      </x:c>
    </x:row>
    <x:row r="1587" ht="38" customHeight="1">
      <x:c r="A1587" s="6" t="str">
        <x:v>1209004_7</x:v>
      </x:c>
      <x:c r="B1587" s="6" t="str">
        <x:v>1209</x:v>
      </x:c>
      <x:c r="C1587" s="6" t="str">
        <x:v>1209004</x:v>
      </x:c>
      <x:c r="D1587" s="6" t="str"/>
      <x:c r="E1587" s="6" t="n">
        <x:v>7</x:v>
      </x:c>
      <x:c r="F1587" s="6" t="n">
        <x:v>5</x:v>
      </x:c>
      <x:c r="G1587" s="6" t="n">
        <x:v>0</x:v>
      </x:c>
      <x:c r="H1587" s="7" t="str"/>
      <x:c r="I1587" s="7" t="str">
        <x:v>[{"id": "2", "num": 45000}, {"id": "110123", "num": 3}, {"id": "111013", "num": 3}]</x:v>
      </x:c>
      <x:c r="J1587" s="6" t="str">
        <x:v>https://raw.githubusercontent.com/Mar-7th/StarRailRes/dbe8cdfcfb0bf657b9fe1cf92d5537f118ccb487/index_new/cn/character_skill_trees.json</x:v>
      </x:c>
    </x:row>
    <x:row r="1588" ht="53" customHeight="1">
      <x:c r="A1588" s="6" t="str">
        <x:v>1209004_8</x:v>
      </x:c>
      <x:c r="B1588" s="6" t="str">
        <x:v>1209</x:v>
      </x:c>
      <x:c r="C1588" s="6" t="str">
        <x:v>1209004</x:v>
      </x:c>
      <x:c r="D1588" s="6" t="str"/>
      <x:c r="E1588" s="6" t="n">
        <x:v>8</x:v>
      </x:c>
      <x:c r="F1588" s="6" t="n">
        <x:v>5</x:v>
      </x:c>
      <x:c r="G1588" s="6" t="n">
        <x:v>0</x:v>
      </x:c>
      <x:c r="H1588" s="7" t="str"/>
      <x:c r="I1588" s="7" t="str">
        <x:v>[{"id": "2", "num": 80000}, {"id": "110123", "num": 5}, {"id": "110502", "num": 1}, {"id": "111013", "num": 4}]</x:v>
      </x:c>
      <x:c r="J1588" s="6" t="str">
        <x:v>https://raw.githubusercontent.com/Mar-7th/StarRailRes/dbe8cdfcfb0bf657b9fe1cf92d5537f118ccb487/index_new/cn/character_skill_trees.json</x:v>
      </x:c>
    </x:row>
    <x:row r="1589" ht="53" customHeight="1">
      <x:c r="A1589" s="6" t="str">
        <x:v>1209004_9</x:v>
      </x:c>
      <x:c r="B1589" s="6" t="str">
        <x:v>1209</x:v>
      </x:c>
      <x:c r="C1589" s="6" t="str">
        <x:v>1209004</x:v>
      </x:c>
      <x:c r="D1589" s="6" t="str"/>
      <x:c r="E1589" s="6" t="n">
        <x:v>9</x:v>
      </x:c>
      <x:c r="F1589" s="6" t="n">
        <x:v>6</x:v>
      </x:c>
      <x:c r="G1589" s="6" t="n">
        <x:v>0</x:v>
      </x:c>
      <x:c r="H1589" s="7" t="str"/>
      <x:c r="I1589" s="7" t="str">
        <x:v>[{"id": "2", "num": 160000}, {"id": "110123", "num": 8}, {"id": "241", "num": 1}, {"id": "110502", "num": 1}]</x:v>
      </x:c>
      <x:c r="J1589" s="6" t="str">
        <x:v>https://raw.githubusercontent.com/Mar-7th/StarRailRes/dbe8cdfcfb0bf657b9fe1cf92d5537f118ccb487/index_new/cn/character_skill_trees.json</x:v>
      </x:c>
    </x:row>
    <x:row r="1590" ht="53" customHeight="1">
      <x:c r="A1590" s="6" t="str">
        <x:v>1209004_10</x:v>
      </x:c>
      <x:c r="B1590" s="6" t="str">
        <x:v>1209</x:v>
      </x:c>
      <x:c r="C1590" s="6" t="str">
        <x:v>1209004</x:v>
      </x:c>
      <x:c r="D1590" s="6" t="str"/>
      <x:c r="E1590" s="6" t="n">
        <x:v>10</x:v>
      </x:c>
      <x:c r="F1590" s="6" t="n">
        <x:v>6</x:v>
      </x:c>
      <x:c r="G1590" s="6" t="n">
        <x:v>0</x:v>
      </x:c>
      <x:c r="H1590" s="7" t="str"/>
      <x:c r="I1590" s="7" t="str">
        <x:v>[{"id": "2", "num": 300000}, {"id": "110123", "num": 14}, {"id": "241", "num": 1}, {"id": "110502", "num": 1}]</x:v>
      </x:c>
      <x:c r="J1590" s="6" t="str">
        <x:v>https://raw.githubusercontent.com/Mar-7th/StarRailRes/dbe8cdfcfb0bf657b9fe1cf92d5537f118ccb487/index_new/cn/character_skill_trees.json</x:v>
      </x:c>
    </x:row>
    <x:row r="1591" ht="20" customHeight="1">
      <x:c r="A1591" s="6" t="str">
        <x:v>1209007_1</x:v>
      </x:c>
      <x:c r="B1591" s="6" t="str">
        <x:v>1209</x:v>
      </x:c>
      <x:c r="C1591" s="6" t="str">
        <x:v>1209007</x:v>
      </x:c>
      <x:c r="D1591" s="6" t="str"/>
      <x:c r="E1591" s="6" t="n">
        <x:v>1</x:v>
      </x:c>
      <x:c r="F1591" s="6" t="n">
        <x:v>0</x:v>
      </x:c>
      <x:c r="G1591" s="6" t="n">
        <x:v>0</x:v>
      </x:c>
      <x:c r="H1591" s="7" t="str"/>
      <x:c r="I1591" s="7" t="str">
        <x:v>[]</x:v>
      </x:c>
      <x:c r="J1591" s="6" t="str">
        <x:v>https://raw.githubusercontent.com/Mar-7th/StarRailRes/dbe8cdfcfb0bf657b9fe1cf92d5537f118ccb487/index_new/cn/character_skill_trees.json</x:v>
      </x:c>
    </x:row>
    <x:row r="1592" ht="38" customHeight="1">
      <x:c r="A1592" s="6" t="str">
        <x:v>1209101_1</x:v>
      </x:c>
      <x:c r="B1592" s="6" t="str">
        <x:v>1209</x:v>
      </x:c>
      <x:c r="C1592" s="6" t="str">
        <x:v>1209101</x:v>
      </x:c>
      <x:c r="D1592" s="6" t="str">
        <x:v>颁冰</x:v>
      </x:c>
      <x:c r="E1592" s="6" t="n">
        <x:v>1</x:v>
      </x:c>
      <x:c r="F1592" s="6" t="n">
        <x:v>2</x:v>
      </x:c>
      <x:c r="G1592" s="6" t="n">
        <x:v>0</x:v>
      </x:c>
      <x:c r="H1592" s="7" t="str">
        <x:v>施放攻击后，对携带冰属性弱点的敌方目标造成等同于彦卿#1[i]%攻击力的冰属性附加伤害。</x:v>
      </x:c>
      <x:c r="I1592" s="7" t="str">
        <x:v>[{"id": "2", "num": 5000}, {"id": "110121", "num": 3}, {"id": "110502", "num": 1}]</x:v>
      </x:c>
      <x:c r="J1592" s="6" t="str">
        <x:v>https://raw.githubusercontent.com/Mar-7th/StarRailRes/dbe8cdfcfb0bf657b9fe1cf92d5537f118ccb487/index_new/cn/character_skill_trees.json</x:v>
      </x:c>
    </x:row>
    <x:row r="1593" ht="53" customHeight="1">
      <x:c r="A1593" s="6" t="str">
        <x:v>1209102_1</x:v>
      </x:c>
      <x:c r="B1593" s="6" t="str">
        <x:v>1209</x:v>
      </x:c>
      <x:c r="C1593" s="6" t="str">
        <x:v>1209102</x:v>
      </x:c>
      <x:c r="D1593" s="6" t="str">
        <x:v>凌霜</x:v>
      </x:c>
      <x:c r="E1593" s="6" t="n">
        <x:v>1</x:v>
      </x:c>
      <x:c r="F1593" s="6" t="n">
        <x:v>4</x:v>
      </x:c>
      <x:c r="G1593" s="6" t="n">
        <x:v>0</x:v>
      </x:c>
      <x:c r="H1593" s="7" t="str">
        <x:v>处于【智剑连心】效果时，效果抵抗提高#1[i]%。</x:v>
      </x:c>
      <x:c r="I1593" s="7" t="str">
        <x:v>[{"id": "2", "num": 20000}, {"id": "110122", "num": 5}, {"id": "241", "num": 1}, {"id": "110502", "num": 1}]</x:v>
      </x:c>
      <x:c r="J1593" s="6" t="str">
        <x:v>https://raw.githubusercontent.com/Mar-7th/StarRailRes/dbe8cdfcfb0bf657b9fe1cf92d5537f118ccb487/index_new/cn/character_skill_trees.json</x:v>
      </x:c>
    </x:row>
    <x:row r="1594" ht="53" customHeight="1">
      <x:c r="A1594" s="6" t="str">
        <x:v>1209103_1</x:v>
      </x:c>
      <x:c r="B1594" s="6" t="str">
        <x:v>1209</x:v>
      </x:c>
      <x:c r="C1594" s="6" t="str">
        <x:v>1209103</x:v>
      </x:c>
      <x:c r="D1594" s="6" t="str">
        <x:v>轻吕</x:v>
      </x:c>
      <x:c r="E1594" s="6" t="n">
        <x:v>1</x:v>
      </x:c>
      <x:c r="F1594" s="6" t="n">
        <x:v>6</x:v>
      </x:c>
      <x:c r="G1594" s="6" t="n">
        <x:v>0</x:v>
      </x:c>
      <x:c r="H1594" s="7" t="str">
        <x:v>触发暴击时，速度提高#1[i]%，持续#2[i]回合。</x:v>
      </x:c>
      <x:c r="I1594" s="7" t="str">
        <x:v>[{"id": "2", "num": 160000}, {"id": "110123", "num": 8}, {"id": "241", "num": 1}, {"id": "110502", "num": 1}]</x:v>
      </x:c>
      <x:c r="J1594" s="6" t="str">
        <x:v>https://raw.githubusercontent.com/Mar-7th/StarRailRes/dbe8cdfcfb0bf657b9fe1cf92d5537f118ccb487/index_new/cn/character_skill_trees.json</x:v>
      </x:c>
    </x:row>
    <x:row r="1595" ht="38" customHeight="1">
      <x:c r="A1595" s="6" t="str">
        <x:v>1209201_1</x:v>
      </x:c>
      <x:c r="B1595" s="6" t="str">
        <x:v>1209</x:v>
      </x:c>
      <x:c r="C1595" s="6" t="str">
        <x:v>1209201</x:v>
      </x:c>
      <x:c r="D1595" s="6" t="str">
        <x:v>攻击强化</x:v>
      </x:c>
      <x:c r="E1595" s="6" t="n">
        <x:v>1</x:v>
      </x:c>
      <x:c r="F1595" s="6" t="n">
        <x:v>0</x:v>
      </x:c>
      <x:c r="G1595" s="6" t="n">
        <x:v>1</x:v>
      </x:c>
      <x:c r="H1595" s="7" t="str"/>
      <x:c r="I1595" s="7" t="str">
        <x:v>[{"id": "2", "num": 2500}, {"id": "111011", "num": 2}]</x:v>
      </x:c>
      <x:c r="J1595" s="6" t="str">
        <x:v>https://raw.githubusercontent.com/Mar-7th/StarRailRes/dbe8cdfcfb0bf657b9fe1cf92d5537f118ccb487/index_new/cn/character_skill_trees.json</x:v>
      </x:c>
    </x:row>
    <x:row r="1596" ht="38" customHeight="1">
      <x:c r="A1596" s="6" t="str">
        <x:v>1209202_1</x:v>
      </x:c>
      <x:c r="B1596" s="6" t="str">
        <x:v>1209</x:v>
      </x:c>
      <x:c r="C1596" s="6" t="str">
        <x:v>1209202</x:v>
      </x:c>
      <x:c r="D1596" s="6" t="str">
        <x:v>伤害强化•冰</x:v>
      </x:c>
      <x:c r="E1596" s="6" t="n">
        <x:v>1</x:v>
      </x:c>
      <x:c r="F1596" s="6" t="n">
        <x:v>2</x:v>
      </x:c>
      <x:c r="G1596" s="6" t="n">
        <x:v>0</x:v>
      </x:c>
      <x:c r="H1596" s="7" t="str"/>
      <x:c r="I1596" s="7" t="str">
        <x:v>[{"id": "2", "num": 5000}, {"id": "110121", "num": 3}, {"id": "111011", "num": 6}]</x:v>
      </x:c>
      <x:c r="J1596" s="6" t="str">
        <x:v>https://raw.githubusercontent.com/Mar-7th/StarRailRes/dbe8cdfcfb0bf657b9fe1cf92d5537f118ccb487/index_new/cn/character_skill_trees.json</x:v>
      </x:c>
    </x:row>
    <x:row r="1597" ht="38" customHeight="1">
      <x:c r="A1597" s="6" t="str">
        <x:v>1209203_1</x:v>
      </x:c>
      <x:c r="B1597" s="6" t="str">
        <x:v>1209</x:v>
      </x:c>
      <x:c r="C1597" s="6" t="str">
        <x:v>1209203</x:v>
      </x:c>
      <x:c r="D1597" s="6" t="str">
        <x:v>攻击强化</x:v>
      </x:c>
      <x:c r="E1597" s="6" t="n">
        <x:v>1</x:v>
      </x:c>
      <x:c r="F1597" s="6" t="n">
        <x:v>3</x:v>
      </x:c>
      <x:c r="G1597" s="6" t="n">
        <x:v>0</x:v>
      </x:c>
      <x:c r="H1597" s="7" t="str"/>
      <x:c r="I1597" s="7" t="str">
        <x:v>[{"id": "2", "num": 10000}, {"id": "110122", "num": 3}, {"id": "111012", "num": 3}]</x:v>
      </x:c>
      <x:c r="J1597" s="6" t="str">
        <x:v>https://raw.githubusercontent.com/Mar-7th/StarRailRes/dbe8cdfcfb0bf657b9fe1cf92d5537f118ccb487/index_new/cn/character_skill_trees.json</x:v>
      </x:c>
    </x:row>
    <x:row r="1598" ht="38" customHeight="1">
      <x:c r="A1598" s="6" t="str">
        <x:v>1209204_1</x:v>
      </x:c>
      <x:c r="B1598" s="6" t="str">
        <x:v>1209</x:v>
      </x:c>
      <x:c r="C1598" s="6" t="str">
        <x:v>1209204</x:v>
      </x:c>
      <x:c r="D1598" s="6" t="str">
        <x:v>生命强化</x:v>
      </x:c>
      <x:c r="E1598" s="6" t="n">
        <x:v>1</x:v>
      </x:c>
      <x:c r="F1598" s="6" t="n">
        <x:v>3</x:v>
      </x:c>
      <x:c r="G1598" s="6" t="n">
        <x:v>0</x:v>
      </x:c>
      <x:c r="H1598" s="7" t="str"/>
      <x:c r="I1598" s="7" t="str">
        <x:v>[{"id": "2", "num": 10000}, {"id": "110122", "num": 3}, {"id": "111012", "num": 3}]</x:v>
      </x:c>
      <x:c r="J1598" s="6" t="str">
        <x:v>https://raw.githubusercontent.com/Mar-7th/StarRailRes/dbe8cdfcfb0bf657b9fe1cf92d5537f118ccb487/index_new/cn/character_skill_trees.json</x:v>
      </x:c>
    </x:row>
    <x:row r="1599" ht="38" customHeight="1">
      <x:c r="A1599" s="6" t="str">
        <x:v>1209205_1</x:v>
      </x:c>
      <x:c r="B1599" s="6" t="str">
        <x:v>1209</x:v>
      </x:c>
      <x:c r="C1599" s="6" t="str">
        <x:v>1209205</x:v>
      </x:c>
      <x:c r="D1599" s="6" t="str">
        <x:v>攻击强化</x:v>
      </x:c>
      <x:c r="E1599" s="6" t="n">
        <x:v>1</x:v>
      </x:c>
      <x:c r="F1599" s="6" t="n">
        <x:v>4</x:v>
      </x:c>
      <x:c r="G1599" s="6" t="n">
        <x:v>0</x:v>
      </x:c>
      <x:c r="H1599" s="7" t="str"/>
      <x:c r="I1599" s="7" t="str">
        <x:v>[{"id": "2", "num": 20000}, {"id": "110122", "num": 5}, {"id": "111012", "num": 4}]</x:v>
      </x:c>
      <x:c r="J1599" s="6" t="str">
        <x:v>https://raw.githubusercontent.com/Mar-7th/StarRailRes/dbe8cdfcfb0bf657b9fe1cf92d5537f118ccb487/index_new/cn/character_skill_trees.json</x:v>
      </x:c>
    </x:row>
    <x:row r="1600" ht="38" customHeight="1">
      <x:c r="A1600" s="6" t="str">
        <x:v>1209206_1</x:v>
      </x:c>
      <x:c r="B1600" s="6" t="str">
        <x:v>1209</x:v>
      </x:c>
      <x:c r="C1600" s="6" t="str">
        <x:v>1209206</x:v>
      </x:c>
      <x:c r="D1600" s="6" t="str">
        <x:v>伤害强化•冰</x:v>
      </x:c>
      <x:c r="E1600" s="6" t="n">
        <x:v>1</x:v>
      </x:c>
      <x:c r="F1600" s="6" t="n">
        <x:v>5</x:v>
      </x:c>
      <x:c r="G1600" s="6" t="n">
        <x:v>0</x:v>
      </x:c>
      <x:c r="H1600" s="7" t="str"/>
      <x:c r="I1600" s="7" t="str">
        <x:v>[{"id": "2", "num": 45000}, {"id": "110123", "num": 3}, {"id": "111013", "num": 3}]</x:v>
      </x:c>
      <x:c r="J1600" s="6" t="str">
        <x:v>https://raw.githubusercontent.com/Mar-7th/StarRailRes/dbe8cdfcfb0bf657b9fe1cf92d5537f118ccb487/index_new/cn/character_skill_trees.json</x:v>
      </x:c>
    </x:row>
    <x:row r="1601" ht="38" customHeight="1">
      <x:c r="A1601" s="6" t="str">
        <x:v>1209207_1</x:v>
      </x:c>
      <x:c r="B1601" s="6" t="str">
        <x:v>1209</x:v>
      </x:c>
      <x:c r="C1601" s="6" t="str">
        <x:v>1209207</x:v>
      </x:c>
      <x:c r="D1601" s="6" t="str">
        <x:v>攻击强化</x:v>
      </x:c>
      <x:c r="E1601" s="6" t="n">
        <x:v>1</x:v>
      </x:c>
      <x:c r="F1601" s="6" t="n">
        <x:v>5</x:v>
      </x:c>
      <x:c r="G1601" s="6" t="n">
        <x:v>0</x:v>
      </x:c>
      <x:c r="H1601" s="7" t="str"/>
      <x:c r="I1601" s="7" t="str">
        <x:v>[{"id": "2", "num": 45000}, {"id": "110123", "num": 3}, {"id": "111013", "num": 3}]</x:v>
      </x:c>
      <x:c r="J1601" s="6" t="str">
        <x:v>https://raw.githubusercontent.com/Mar-7th/StarRailRes/dbe8cdfcfb0bf657b9fe1cf92d5537f118ccb487/index_new/cn/character_skill_trees.json</x:v>
      </x:c>
    </x:row>
    <x:row r="1602" ht="38" customHeight="1">
      <x:c r="A1602" s="6" t="str">
        <x:v>1209208_1</x:v>
      </x:c>
      <x:c r="B1602" s="6" t="str">
        <x:v>1209</x:v>
      </x:c>
      <x:c r="C1602" s="6" t="str">
        <x:v>1209208</x:v>
      </x:c>
      <x:c r="D1602" s="6" t="str">
        <x:v>生命强化</x:v>
      </x:c>
      <x:c r="E1602" s="6" t="n">
        <x:v>1</x:v>
      </x:c>
      <x:c r="F1602" s="6" t="n">
        <x:v>6</x:v>
      </x:c>
      <x:c r="G1602" s="6" t="n">
        <x:v>0</x:v>
      </x:c>
      <x:c r="H1602" s="7" t="str"/>
      <x:c r="I1602" s="7" t="str">
        <x:v>[{"id": "2", "num": 160000}, {"id": "110123", "num": 8}, {"id": "111013", "num": 8}]</x:v>
      </x:c>
      <x:c r="J1602" s="6" t="str">
        <x:v>https://raw.githubusercontent.com/Mar-7th/StarRailRes/dbe8cdfcfb0bf657b9fe1cf92d5537f118ccb487/index_new/cn/character_skill_trees.json</x:v>
      </x:c>
    </x:row>
    <x:row r="1603" ht="38" customHeight="1">
      <x:c r="A1603" s="6" t="str">
        <x:v>1209209_1</x:v>
      </x:c>
      <x:c r="B1603" s="6" t="str">
        <x:v>1209</x:v>
      </x:c>
      <x:c r="C1603" s="6" t="str">
        <x:v>1209209</x:v>
      </x:c>
      <x:c r="D1603" s="6" t="str">
        <x:v>伤害强化•冰</x:v>
      </x:c>
      <x:c r="E1603" s="6" t="n">
        <x:v>1</x:v>
      </x:c>
      <x:c r="F1603" s="6" t="n">
        <x:v>0</x:v>
      </x:c>
      <x:c r="G1603" s="6" t="n">
        <x:v>75</x:v>
      </x:c>
      <x:c r="H1603" s="7" t="str"/>
      <x:c r="I1603" s="7" t="str">
        <x:v>[{"id": "2", "num": 160000}, {"id": "110123", "num": 8}, {"id": "111013", "num": 8}]</x:v>
      </x:c>
      <x:c r="J1603" s="6" t="str">
        <x:v>https://raw.githubusercontent.com/Mar-7th/StarRailRes/dbe8cdfcfb0bf657b9fe1cf92d5537f118ccb487/index_new/cn/character_skill_trees.json</x:v>
      </x:c>
    </x:row>
    <x:row r="1604" ht="38" customHeight="1">
      <x:c r="A1604" s="6" t="str">
        <x:v>1209210_1</x:v>
      </x:c>
      <x:c r="B1604" s="6" t="str">
        <x:v>1209</x:v>
      </x:c>
      <x:c r="C1604" s="6" t="str">
        <x:v>1209210</x:v>
      </x:c>
      <x:c r="D1604" s="6" t="str">
        <x:v>攻击强化</x:v>
      </x:c>
      <x:c r="E1604" s="6" t="n">
        <x:v>1</x:v>
      </x:c>
      <x:c r="F1604" s="6" t="n">
        <x:v>0</x:v>
      </x:c>
      <x:c r="G1604" s="6" t="n">
        <x:v>80</x:v>
      </x:c>
      <x:c r="H1604" s="7" t="str"/>
      <x:c r="I1604" s="7" t="str">
        <x:v>[{"id": "2", "num": 160000}, {"id": "110123", "num": 8}, {"id": "111013", "num": 8}]</x:v>
      </x:c>
      <x:c r="J1604" s="6" t="str">
        <x:v>https://raw.githubusercontent.com/Mar-7th/StarRailRes/dbe8cdfcfb0bf657b9fe1cf92d5537f118ccb487/index_new/cn/character_skill_trees.json</x:v>
      </x:c>
    </x:row>
    <x:row r="1605" ht="20" customHeight="1">
      <x:c r="A1605" s="6" t="str">
        <x:v>1210001_1</x:v>
      </x:c>
      <x:c r="B1605" s="6" t="str">
        <x:v>1210</x:v>
      </x:c>
      <x:c r="C1605" s="6" t="str">
        <x:v>1210001</x:v>
      </x:c>
      <x:c r="D1605" s="6" t="str"/>
      <x:c r="E1605" s="6" t="n">
        <x:v>1</x:v>
      </x:c>
      <x:c r="F1605" s="6" t="n">
        <x:v>0</x:v>
      </x:c>
      <x:c r="G1605" s="6" t="n">
        <x:v>0</x:v>
      </x:c>
      <x:c r="H1605" s="7" t="str"/>
      <x:c r="I1605" s="7" t="str">
        <x:v>[]</x:v>
      </x:c>
      <x:c r="J1605" s="6" t="str">
        <x:v>https://raw.githubusercontent.com/Mar-7th/StarRailRes/dbe8cdfcfb0bf657b9fe1cf92d5537f118ccb487/index_new/cn/character_skill_trees.json</x:v>
      </x:c>
    </x:row>
    <x:row r="1606" ht="38" customHeight="1">
      <x:c r="A1606" s="6" t="str">
        <x:v>1210001_2</x:v>
      </x:c>
      <x:c r="B1606" s="6" t="str">
        <x:v>1210</x:v>
      </x:c>
      <x:c r="C1606" s="6" t="str">
        <x:v>1210001</x:v>
      </x:c>
      <x:c r="D1606" s="6" t="str"/>
      <x:c r="E1606" s="6" t="n">
        <x:v>2</x:v>
      </x:c>
      <x:c r="F1606" s="6" t="n">
        <x:v>2</x:v>
      </x:c>
      <x:c r="G1606" s="6" t="n">
        <x:v>0</x:v>
      </x:c>
      <x:c r="H1606" s="7" t="str"/>
      <x:c r="I1606" s="7" t="str">
        <x:v>[{"id": "2", "num": 4000}, {"id": "110151", "num": 2}, {"id": "113011", "num": 4}]</x:v>
      </x:c>
      <x:c r="J1606" s="6" t="str">
        <x:v>https://raw.githubusercontent.com/Mar-7th/StarRailRes/dbe8cdfcfb0bf657b9fe1cf92d5537f118ccb487/index_new/cn/character_skill_trees.json</x:v>
      </x:c>
    </x:row>
    <x:row r="1607" ht="38" customHeight="1">
      <x:c r="A1607" s="6" t="str">
        <x:v>1210001_3</x:v>
      </x:c>
      <x:c r="B1607" s="6" t="str">
        <x:v>1210</x:v>
      </x:c>
      <x:c r="C1607" s="6" t="str">
        <x:v>1210001</x:v>
      </x:c>
      <x:c r="D1607" s="6" t="str"/>
      <x:c r="E1607" s="6" t="n">
        <x:v>3</x:v>
      </x:c>
      <x:c r="F1607" s="6" t="n">
        <x:v>3</x:v>
      </x:c>
      <x:c r="G1607" s="6" t="n">
        <x:v>0</x:v>
      </x:c>
      <x:c r="H1607" s="7" t="str"/>
      <x:c r="I1607" s="7" t="str">
        <x:v>[{"id": "2", "num": 8000}, {"id": "110152", "num": 2}, {"id": "113012", "num": 2}]</x:v>
      </x:c>
      <x:c r="J1607" s="6" t="str">
        <x:v>https://raw.githubusercontent.com/Mar-7th/StarRailRes/dbe8cdfcfb0bf657b9fe1cf92d5537f118ccb487/index_new/cn/character_skill_trees.json</x:v>
      </x:c>
    </x:row>
    <x:row r="1608" ht="38" customHeight="1">
      <x:c r="A1608" s="6" t="str">
        <x:v>1210001_4</x:v>
      </x:c>
      <x:c r="B1608" s="6" t="str">
        <x:v>1210</x:v>
      </x:c>
      <x:c r="C1608" s="6" t="str">
        <x:v>1210001</x:v>
      </x:c>
      <x:c r="D1608" s="6" t="str"/>
      <x:c r="E1608" s="6" t="n">
        <x:v>4</x:v>
      </x:c>
      <x:c r="F1608" s="6" t="n">
        <x:v>4</x:v>
      </x:c>
      <x:c r="G1608" s="6" t="n">
        <x:v>0</x:v>
      </x:c>
      <x:c r="H1608" s="7" t="str"/>
      <x:c r="I1608" s="7" t="str">
        <x:v>[{"id": "2", "num": 16000}, {"id": "110152", "num": 4}, {"id": "113012", "num": 3}]</x:v>
      </x:c>
      <x:c r="J1608" s="6" t="str">
        <x:v>https://raw.githubusercontent.com/Mar-7th/StarRailRes/dbe8cdfcfb0bf657b9fe1cf92d5537f118ccb487/index_new/cn/character_skill_trees.json</x:v>
      </x:c>
    </x:row>
    <x:row r="1609" ht="38" customHeight="1">
      <x:c r="A1609" s="6" t="str">
        <x:v>1210001_5</x:v>
      </x:c>
      <x:c r="B1609" s="6" t="str">
        <x:v>1210</x:v>
      </x:c>
      <x:c r="C1609" s="6" t="str">
        <x:v>1210001</x:v>
      </x:c>
      <x:c r="D1609" s="6" t="str"/>
      <x:c r="E1609" s="6" t="n">
        <x:v>5</x:v>
      </x:c>
      <x:c r="F1609" s="6" t="n">
        <x:v>5</x:v>
      </x:c>
      <x:c r="G1609" s="6" t="n">
        <x:v>0</x:v>
      </x:c>
      <x:c r="H1609" s="7" t="str"/>
      <x:c r="I1609" s="7" t="str">
        <x:v>[{"id": "2", "num": 36000}, {"id": "110153", "num": 2}, {"id": "113013", "num": 2}]</x:v>
      </x:c>
      <x:c r="J1609" s="6" t="str">
        <x:v>https://raw.githubusercontent.com/Mar-7th/StarRailRes/dbe8cdfcfb0bf657b9fe1cf92d5537f118ccb487/index_new/cn/character_skill_trees.json</x:v>
      </x:c>
    </x:row>
    <x:row r="1610" ht="38" customHeight="1">
      <x:c r="A1610" s="6" t="str">
        <x:v>1210001_6</x:v>
      </x:c>
      <x:c r="B1610" s="6" t="str">
        <x:v>1210</x:v>
      </x:c>
      <x:c r="C1610" s="6" t="str">
        <x:v>1210001</x:v>
      </x:c>
      <x:c r="D1610" s="6" t="str"/>
      <x:c r="E1610" s="6" t="n">
        <x:v>6</x:v>
      </x:c>
      <x:c r="F1610" s="6" t="n">
        <x:v>6</x:v>
      </x:c>
      <x:c r="G1610" s="6" t="n">
        <x:v>0</x:v>
      </x:c>
      <x:c r="H1610" s="7" t="str"/>
      <x:c r="I1610" s="7" t="str">
        <x:v>[{"id": "2", "num": 128000}, {"id": "110153", "num": 6}, {"id": "113013", "num": 3}]</x:v>
      </x:c>
      <x:c r="J1610" s="6" t="str">
        <x:v>https://raw.githubusercontent.com/Mar-7th/StarRailRes/dbe8cdfcfb0bf657b9fe1cf92d5537f118ccb487/index_new/cn/character_skill_trees.json</x:v>
      </x:c>
    </x:row>
    <x:row r="1611" ht="20" customHeight="1">
      <x:c r="A1611" s="6" t="str">
        <x:v>1210002_1</x:v>
      </x:c>
      <x:c r="B1611" s="6" t="str">
        <x:v>1210</x:v>
      </x:c>
      <x:c r="C1611" s="6" t="str">
        <x:v>1210002</x:v>
      </x:c>
      <x:c r="D1611" s="6" t="str"/>
      <x:c r="E1611" s="6" t="n">
        <x:v>1</x:v>
      </x:c>
      <x:c r="F1611" s="6" t="n">
        <x:v>0</x:v>
      </x:c>
      <x:c r="G1611" s="6" t="n">
        <x:v>0</x:v>
      </x:c>
      <x:c r="H1611" s="7" t="str"/>
      <x:c r="I1611" s="7" t="str">
        <x:v>[]</x:v>
      </x:c>
      <x:c r="J1611" s="6" t="str">
        <x:v>https://raw.githubusercontent.com/Mar-7th/StarRailRes/dbe8cdfcfb0bf657b9fe1cf92d5537f118ccb487/index_new/cn/character_skill_trees.json</x:v>
      </x:c>
    </x:row>
    <x:row r="1612" ht="38" customHeight="1">
      <x:c r="A1612" s="6" t="str">
        <x:v>1210002_2</x:v>
      </x:c>
      <x:c r="B1612" s="6" t="str">
        <x:v>1210</x:v>
      </x:c>
      <x:c r="C1612" s="6" t="str">
        <x:v>1210002</x:v>
      </x:c>
      <x:c r="D1612" s="6" t="str"/>
      <x:c r="E1612" s="6" t="n">
        <x:v>2</x:v>
      </x:c>
      <x:c r="F1612" s="6" t="n">
        <x:v>1</x:v>
      </x:c>
      <x:c r="G1612" s="6" t="n">
        <x:v>0</x:v>
      </x:c>
      <x:c r="H1612" s="7" t="str"/>
      <x:c r="I1612" s="7" t="str">
        <x:v>[{"id": "2", "num": 2000}, {"id": "113011", "num": 2}]</x:v>
      </x:c>
      <x:c r="J1612" s="6" t="str">
        <x:v>https://raw.githubusercontent.com/Mar-7th/StarRailRes/dbe8cdfcfb0bf657b9fe1cf92d5537f118ccb487/index_new/cn/character_skill_trees.json</x:v>
      </x:c>
    </x:row>
    <x:row r="1613" ht="38" customHeight="1">
      <x:c r="A1613" s="6" t="str">
        <x:v>1210002_3</x:v>
      </x:c>
      <x:c r="B1613" s="6" t="str">
        <x:v>1210</x:v>
      </x:c>
      <x:c r="C1613" s="6" t="str">
        <x:v>1210002</x:v>
      </x:c>
      <x:c r="D1613" s="6" t="str"/>
      <x:c r="E1613" s="6" t="n">
        <x:v>3</x:v>
      </x:c>
      <x:c r="F1613" s="6" t="n">
        <x:v>2</x:v>
      </x:c>
      <x:c r="G1613" s="6" t="n">
        <x:v>0</x:v>
      </x:c>
      <x:c r="H1613" s="7" t="str"/>
      <x:c r="I1613" s="7" t="str">
        <x:v>[{"id": "2", "num": 4000}, {"id": "110151", "num": 2}, {"id": "113011", "num": 4}]</x:v>
      </x:c>
      <x:c r="J1613" s="6" t="str">
        <x:v>https://raw.githubusercontent.com/Mar-7th/StarRailRes/dbe8cdfcfb0bf657b9fe1cf92d5537f118ccb487/index_new/cn/character_skill_trees.json</x:v>
      </x:c>
    </x:row>
    <x:row r="1614" ht="38" customHeight="1">
      <x:c r="A1614" s="6" t="str">
        <x:v>1210002_4</x:v>
      </x:c>
      <x:c r="B1614" s="6" t="str">
        <x:v>1210</x:v>
      </x:c>
      <x:c r="C1614" s="6" t="str">
        <x:v>1210002</x:v>
      </x:c>
      <x:c r="D1614" s="6" t="str"/>
      <x:c r="E1614" s="6" t="n">
        <x:v>4</x:v>
      </x:c>
      <x:c r="F1614" s="6" t="n">
        <x:v>3</x:v>
      </x:c>
      <x:c r="G1614" s="6" t="n">
        <x:v>0</x:v>
      </x:c>
      <x:c r="H1614" s="7" t="str"/>
      <x:c r="I1614" s="7" t="str">
        <x:v>[{"id": "2", "num": 8000}, {"id": "110152", "num": 2}, {"id": "113012", "num": 2}]</x:v>
      </x:c>
      <x:c r="J1614" s="6" t="str">
        <x:v>https://raw.githubusercontent.com/Mar-7th/StarRailRes/dbe8cdfcfb0bf657b9fe1cf92d5537f118ccb487/index_new/cn/character_skill_trees.json</x:v>
      </x:c>
    </x:row>
    <x:row r="1615" ht="38" customHeight="1">
      <x:c r="A1615" s="6" t="str">
        <x:v>1210002_5</x:v>
      </x:c>
      <x:c r="B1615" s="6" t="str">
        <x:v>1210</x:v>
      </x:c>
      <x:c r="C1615" s="6" t="str">
        <x:v>1210002</x:v>
      </x:c>
      <x:c r="D1615" s="6" t="str"/>
      <x:c r="E1615" s="6" t="n">
        <x:v>5</x:v>
      </x:c>
      <x:c r="F1615" s="6" t="n">
        <x:v>4</x:v>
      </x:c>
      <x:c r="G1615" s="6" t="n">
        <x:v>0</x:v>
      </x:c>
      <x:c r="H1615" s="7" t="str"/>
      <x:c r="I1615" s="7" t="str">
        <x:v>[{"id": "2", "num": 16000}, {"id": "110152", "num": 4}, {"id": "113012", "num": 3}]</x:v>
      </x:c>
      <x:c r="J1615" s="6" t="str">
        <x:v>https://raw.githubusercontent.com/Mar-7th/StarRailRes/dbe8cdfcfb0bf657b9fe1cf92d5537f118ccb487/index_new/cn/character_skill_trees.json</x:v>
      </x:c>
    </x:row>
    <x:row r="1616" ht="38" customHeight="1">
      <x:c r="A1616" s="6" t="str">
        <x:v>1210002_6</x:v>
      </x:c>
      <x:c r="B1616" s="6" t="str">
        <x:v>1210</x:v>
      </x:c>
      <x:c r="C1616" s="6" t="str">
        <x:v>1210002</x:v>
      </x:c>
      <x:c r="D1616" s="6" t="str"/>
      <x:c r="E1616" s="6" t="n">
        <x:v>6</x:v>
      </x:c>
      <x:c r="F1616" s="6" t="n">
        <x:v>4</x:v>
      </x:c>
      <x:c r="G1616" s="6" t="n">
        <x:v>0</x:v>
      </x:c>
      <x:c r="H1616" s="7" t="str"/>
      <x:c r="I1616" s="7" t="str">
        <x:v>[{"id": "2", "num": 24000}, {"id": "110152", "num": 6}, {"id": "113012", "num": 5}]</x:v>
      </x:c>
      <x:c r="J1616" s="6" t="str">
        <x:v>https://raw.githubusercontent.com/Mar-7th/StarRailRes/dbe8cdfcfb0bf657b9fe1cf92d5537f118ccb487/index_new/cn/character_skill_trees.json</x:v>
      </x:c>
    </x:row>
    <x:row r="1617" ht="38" customHeight="1">
      <x:c r="A1617" s="6" t="str">
        <x:v>1210002_7</x:v>
      </x:c>
      <x:c r="B1617" s="6" t="str">
        <x:v>1210</x:v>
      </x:c>
      <x:c r="C1617" s="6" t="str">
        <x:v>1210002</x:v>
      </x:c>
      <x:c r="D1617" s="6" t="str"/>
      <x:c r="E1617" s="6" t="n">
        <x:v>7</x:v>
      </x:c>
      <x:c r="F1617" s="6" t="n">
        <x:v>5</x:v>
      </x:c>
      <x:c r="G1617" s="6" t="n">
        <x:v>0</x:v>
      </x:c>
      <x:c r="H1617" s="7" t="str"/>
      <x:c r="I1617" s="7" t="str">
        <x:v>[{"id": "2", "num": 36000}, {"id": "110153", "num": 2}, {"id": "113013", "num": 2}]</x:v>
      </x:c>
      <x:c r="J1617" s="6" t="str">
        <x:v>https://raw.githubusercontent.com/Mar-7th/StarRailRes/dbe8cdfcfb0bf657b9fe1cf92d5537f118ccb487/index_new/cn/character_skill_trees.json</x:v>
      </x:c>
    </x:row>
    <x:row r="1618" ht="53" customHeight="1">
      <x:c r="A1618" s="6" t="str">
        <x:v>1210002_8</x:v>
      </x:c>
      <x:c r="B1618" s="6" t="str">
        <x:v>1210</x:v>
      </x:c>
      <x:c r="C1618" s="6" t="str">
        <x:v>1210002</x:v>
      </x:c>
      <x:c r="D1618" s="6" t="str"/>
      <x:c r="E1618" s="6" t="n">
        <x:v>8</x:v>
      </x:c>
      <x:c r="F1618" s="6" t="n">
        <x:v>5</x:v>
      </x:c>
      <x:c r="G1618" s="6" t="n">
        <x:v>0</x:v>
      </x:c>
      <x:c r="H1618" s="7" t="str"/>
      <x:c r="I1618" s="7" t="str">
        <x:v>[{"id": "2", "num": 64000}, {"id": "110153", "num": 4}, {"id": "110503", "num": 1}, {"id": "113013", "num": 3}]</x:v>
      </x:c>
      <x:c r="J1618" s="6" t="str">
        <x:v>https://raw.githubusercontent.com/Mar-7th/StarRailRes/dbe8cdfcfb0bf657b9fe1cf92d5537f118ccb487/index_new/cn/character_skill_trees.json</x:v>
      </x:c>
    </x:row>
    <x:row r="1619" ht="38" customHeight="1">
      <x:c r="A1619" s="6" t="str">
        <x:v>1210002_9</x:v>
      </x:c>
      <x:c r="B1619" s="6" t="str">
        <x:v>1210</x:v>
      </x:c>
      <x:c r="C1619" s="6" t="str">
        <x:v>1210002</x:v>
      </x:c>
      <x:c r="D1619" s="6" t="str"/>
      <x:c r="E1619" s="6" t="n">
        <x:v>9</x:v>
      </x:c>
      <x:c r="F1619" s="6" t="n">
        <x:v>6</x:v>
      </x:c>
      <x:c r="G1619" s="6" t="n">
        <x:v>0</x:v>
      </x:c>
      <x:c r="H1619" s="7" t="str"/>
      <x:c r="I1619" s="7" t="str">
        <x:v>[{"id": "2", "num": 128000}, {"id": "110153", "num": 6}, {"id": "110503", "num": 1}]</x:v>
      </x:c>
      <x:c r="J1619" s="6" t="str">
        <x:v>https://raw.githubusercontent.com/Mar-7th/StarRailRes/dbe8cdfcfb0bf657b9fe1cf92d5537f118ccb487/index_new/cn/character_skill_trees.json</x:v>
      </x:c>
    </x:row>
    <x:row r="1620" ht="53" customHeight="1">
      <x:c r="A1620" s="6" t="str">
        <x:v>1210002_10</x:v>
      </x:c>
      <x:c r="B1620" s="6" t="str">
        <x:v>1210</x:v>
      </x:c>
      <x:c r="C1620" s="6" t="str">
        <x:v>1210002</x:v>
      </x:c>
      <x:c r="D1620" s="6" t="str"/>
      <x:c r="E1620" s="6" t="n">
        <x:v>10</x:v>
      </x:c>
      <x:c r="F1620" s="6" t="n">
        <x:v>6</x:v>
      </x:c>
      <x:c r="G1620" s="6" t="n">
        <x:v>0</x:v>
      </x:c>
      <x:c r="H1620" s="7" t="str"/>
      <x:c r="I1620" s="7" t="str">
        <x:v>[{"id": "2", "num": 240000}, {"id": "110153", "num": 11}, {"id": "241", "num": 1}, {"id": "110503", "num": 1}]</x:v>
      </x:c>
      <x:c r="J1620" s="6" t="str">
        <x:v>https://raw.githubusercontent.com/Mar-7th/StarRailRes/dbe8cdfcfb0bf657b9fe1cf92d5537f118ccb487/index_new/cn/character_skill_trees.json</x:v>
      </x:c>
    </x:row>
    <x:row r="1621" ht="20" customHeight="1">
      <x:c r="A1621" s="6" t="str">
        <x:v>1210003_1</x:v>
      </x:c>
      <x:c r="B1621" s="6" t="str">
        <x:v>1210</x:v>
      </x:c>
      <x:c r="C1621" s="6" t="str">
        <x:v>1210003</x:v>
      </x:c>
      <x:c r="D1621" s="6" t="str"/>
      <x:c r="E1621" s="6" t="n">
        <x:v>1</x:v>
      </x:c>
      <x:c r="F1621" s="6" t="n">
        <x:v>0</x:v>
      </x:c>
      <x:c r="G1621" s="6" t="n">
        <x:v>0</x:v>
      </x:c>
      <x:c r="H1621" s="7" t="str"/>
      <x:c r="I1621" s="7" t="str">
        <x:v>[]</x:v>
      </x:c>
      <x:c r="J1621" s="6" t="str">
        <x:v>https://raw.githubusercontent.com/Mar-7th/StarRailRes/dbe8cdfcfb0bf657b9fe1cf92d5537f118ccb487/index_new/cn/character_skill_trees.json</x:v>
      </x:c>
    </x:row>
    <x:row r="1622" ht="38" customHeight="1">
      <x:c r="A1622" s="6" t="str">
        <x:v>1210003_2</x:v>
      </x:c>
      <x:c r="B1622" s="6" t="str">
        <x:v>1210</x:v>
      </x:c>
      <x:c r="C1622" s="6" t="str">
        <x:v>1210003</x:v>
      </x:c>
      <x:c r="D1622" s="6" t="str"/>
      <x:c r="E1622" s="6" t="n">
        <x:v>2</x:v>
      </x:c>
      <x:c r="F1622" s="6" t="n">
        <x:v>1</x:v>
      </x:c>
      <x:c r="G1622" s="6" t="n">
        <x:v>0</x:v>
      </x:c>
      <x:c r="H1622" s="7" t="str"/>
      <x:c r="I1622" s="7" t="str">
        <x:v>[{"id": "2", "num": 2000}, {"id": "113011", "num": 2}]</x:v>
      </x:c>
      <x:c r="J1622" s="6" t="str">
        <x:v>https://raw.githubusercontent.com/Mar-7th/StarRailRes/dbe8cdfcfb0bf657b9fe1cf92d5537f118ccb487/index_new/cn/character_skill_trees.json</x:v>
      </x:c>
    </x:row>
    <x:row r="1623" ht="38" customHeight="1">
      <x:c r="A1623" s="6" t="str">
        <x:v>1210003_3</x:v>
      </x:c>
      <x:c r="B1623" s="6" t="str">
        <x:v>1210</x:v>
      </x:c>
      <x:c r="C1623" s="6" t="str">
        <x:v>1210003</x:v>
      </x:c>
      <x:c r="D1623" s="6" t="str"/>
      <x:c r="E1623" s="6" t="n">
        <x:v>3</x:v>
      </x:c>
      <x:c r="F1623" s="6" t="n">
        <x:v>2</x:v>
      </x:c>
      <x:c r="G1623" s="6" t="n">
        <x:v>0</x:v>
      </x:c>
      <x:c r="H1623" s="7" t="str"/>
      <x:c r="I1623" s="7" t="str">
        <x:v>[{"id": "2", "num": 4000}, {"id": "110151", "num": 2}, {"id": "113011", "num": 4}]</x:v>
      </x:c>
      <x:c r="J1623" s="6" t="str">
        <x:v>https://raw.githubusercontent.com/Mar-7th/StarRailRes/dbe8cdfcfb0bf657b9fe1cf92d5537f118ccb487/index_new/cn/character_skill_trees.json</x:v>
      </x:c>
    </x:row>
    <x:row r="1624" ht="38" customHeight="1">
      <x:c r="A1624" s="6" t="str">
        <x:v>1210003_4</x:v>
      </x:c>
      <x:c r="B1624" s="6" t="str">
        <x:v>1210</x:v>
      </x:c>
      <x:c r="C1624" s="6" t="str">
        <x:v>1210003</x:v>
      </x:c>
      <x:c r="D1624" s="6" t="str"/>
      <x:c r="E1624" s="6" t="n">
        <x:v>4</x:v>
      </x:c>
      <x:c r="F1624" s="6" t="n">
        <x:v>3</x:v>
      </x:c>
      <x:c r="G1624" s="6" t="n">
        <x:v>0</x:v>
      </x:c>
      <x:c r="H1624" s="7" t="str"/>
      <x:c r="I1624" s="7" t="str">
        <x:v>[{"id": "2", "num": 8000}, {"id": "110152", "num": 2}, {"id": "113012", "num": 2}]</x:v>
      </x:c>
      <x:c r="J1624" s="6" t="str">
        <x:v>https://raw.githubusercontent.com/Mar-7th/StarRailRes/dbe8cdfcfb0bf657b9fe1cf92d5537f118ccb487/index_new/cn/character_skill_trees.json</x:v>
      </x:c>
    </x:row>
    <x:row r="1625" ht="38" customHeight="1">
      <x:c r="A1625" s="6" t="str">
        <x:v>1210003_5</x:v>
      </x:c>
      <x:c r="B1625" s="6" t="str">
        <x:v>1210</x:v>
      </x:c>
      <x:c r="C1625" s="6" t="str">
        <x:v>1210003</x:v>
      </x:c>
      <x:c r="D1625" s="6" t="str"/>
      <x:c r="E1625" s="6" t="n">
        <x:v>5</x:v>
      </x:c>
      <x:c r="F1625" s="6" t="n">
        <x:v>4</x:v>
      </x:c>
      <x:c r="G1625" s="6" t="n">
        <x:v>0</x:v>
      </x:c>
      <x:c r="H1625" s="7" t="str"/>
      <x:c r="I1625" s="7" t="str">
        <x:v>[{"id": "2", "num": 16000}, {"id": "110152", "num": 4}, {"id": "113012", "num": 3}]</x:v>
      </x:c>
      <x:c r="J1625" s="6" t="str">
        <x:v>https://raw.githubusercontent.com/Mar-7th/StarRailRes/dbe8cdfcfb0bf657b9fe1cf92d5537f118ccb487/index_new/cn/character_skill_trees.json</x:v>
      </x:c>
    </x:row>
    <x:row r="1626" ht="38" customHeight="1">
      <x:c r="A1626" s="6" t="str">
        <x:v>1210003_6</x:v>
      </x:c>
      <x:c r="B1626" s="6" t="str">
        <x:v>1210</x:v>
      </x:c>
      <x:c r="C1626" s="6" t="str">
        <x:v>1210003</x:v>
      </x:c>
      <x:c r="D1626" s="6" t="str"/>
      <x:c r="E1626" s="6" t="n">
        <x:v>6</x:v>
      </x:c>
      <x:c r="F1626" s="6" t="n">
        <x:v>4</x:v>
      </x:c>
      <x:c r="G1626" s="6" t="n">
        <x:v>0</x:v>
      </x:c>
      <x:c r="H1626" s="7" t="str"/>
      <x:c r="I1626" s="7" t="str">
        <x:v>[{"id": "2", "num": 24000}, {"id": "110152", "num": 6}, {"id": "113012", "num": 5}]</x:v>
      </x:c>
      <x:c r="J1626" s="6" t="str">
        <x:v>https://raw.githubusercontent.com/Mar-7th/StarRailRes/dbe8cdfcfb0bf657b9fe1cf92d5537f118ccb487/index_new/cn/character_skill_trees.json</x:v>
      </x:c>
    </x:row>
    <x:row r="1627" ht="38" customHeight="1">
      <x:c r="A1627" s="6" t="str">
        <x:v>1210003_7</x:v>
      </x:c>
      <x:c r="B1627" s="6" t="str">
        <x:v>1210</x:v>
      </x:c>
      <x:c r="C1627" s="6" t="str">
        <x:v>1210003</x:v>
      </x:c>
      <x:c r="D1627" s="6" t="str"/>
      <x:c r="E1627" s="6" t="n">
        <x:v>7</x:v>
      </x:c>
      <x:c r="F1627" s="6" t="n">
        <x:v>5</x:v>
      </x:c>
      <x:c r="G1627" s="6" t="n">
        <x:v>0</x:v>
      </x:c>
      <x:c r="H1627" s="7" t="str"/>
      <x:c r="I1627" s="7" t="str">
        <x:v>[{"id": "2", "num": 36000}, {"id": "110153", "num": 2}, {"id": "113013", "num": 2}]</x:v>
      </x:c>
      <x:c r="J1627" s="6" t="str">
        <x:v>https://raw.githubusercontent.com/Mar-7th/StarRailRes/dbe8cdfcfb0bf657b9fe1cf92d5537f118ccb487/index_new/cn/character_skill_trees.json</x:v>
      </x:c>
    </x:row>
    <x:row r="1628" ht="53" customHeight="1">
      <x:c r="A1628" s="6" t="str">
        <x:v>1210003_8</x:v>
      </x:c>
      <x:c r="B1628" s="6" t="str">
        <x:v>1210</x:v>
      </x:c>
      <x:c r="C1628" s="6" t="str">
        <x:v>1210003</x:v>
      </x:c>
      <x:c r="D1628" s="6" t="str"/>
      <x:c r="E1628" s="6" t="n">
        <x:v>8</x:v>
      </x:c>
      <x:c r="F1628" s="6" t="n">
        <x:v>5</x:v>
      </x:c>
      <x:c r="G1628" s="6" t="n">
        <x:v>0</x:v>
      </x:c>
      <x:c r="H1628" s="7" t="str"/>
      <x:c r="I1628" s="7" t="str">
        <x:v>[{"id": "2", "num": 64000}, {"id": "110153", "num": 4}, {"id": "110503", "num": 1}, {"id": "113013", "num": 3}]</x:v>
      </x:c>
      <x:c r="J1628" s="6" t="str">
        <x:v>https://raw.githubusercontent.com/Mar-7th/StarRailRes/dbe8cdfcfb0bf657b9fe1cf92d5537f118ccb487/index_new/cn/character_skill_trees.json</x:v>
      </x:c>
    </x:row>
    <x:row r="1629" ht="38" customHeight="1">
      <x:c r="A1629" s="6" t="str">
        <x:v>1210003_9</x:v>
      </x:c>
      <x:c r="B1629" s="6" t="str">
        <x:v>1210</x:v>
      </x:c>
      <x:c r="C1629" s="6" t="str">
        <x:v>1210003</x:v>
      </x:c>
      <x:c r="D1629" s="6" t="str"/>
      <x:c r="E1629" s="6" t="n">
        <x:v>9</x:v>
      </x:c>
      <x:c r="F1629" s="6" t="n">
        <x:v>6</x:v>
      </x:c>
      <x:c r="G1629" s="6" t="n">
        <x:v>0</x:v>
      </x:c>
      <x:c r="H1629" s="7" t="str"/>
      <x:c r="I1629" s="7" t="str">
        <x:v>[{"id": "2", "num": 128000}, {"id": "110153", "num": 6}, {"id": "110503", "num": 1}]</x:v>
      </x:c>
      <x:c r="J1629" s="6" t="str">
        <x:v>https://raw.githubusercontent.com/Mar-7th/StarRailRes/dbe8cdfcfb0bf657b9fe1cf92d5537f118ccb487/index_new/cn/character_skill_trees.json</x:v>
      </x:c>
    </x:row>
    <x:row r="1630" ht="53" customHeight="1">
      <x:c r="A1630" s="6" t="str">
        <x:v>1210003_10</x:v>
      </x:c>
      <x:c r="B1630" s="6" t="str">
        <x:v>1210</x:v>
      </x:c>
      <x:c r="C1630" s="6" t="str">
        <x:v>1210003</x:v>
      </x:c>
      <x:c r="D1630" s="6" t="str"/>
      <x:c r="E1630" s="6" t="n">
        <x:v>10</x:v>
      </x:c>
      <x:c r="F1630" s="6" t="n">
        <x:v>6</x:v>
      </x:c>
      <x:c r="G1630" s="6" t="n">
        <x:v>0</x:v>
      </x:c>
      <x:c r="H1630" s="7" t="str"/>
      <x:c r="I1630" s="7" t="str">
        <x:v>[{"id": "2", "num": 240000}, {"id": "110153", "num": 11}, {"id": "241", "num": 1}, {"id": "110503", "num": 1}]</x:v>
      </x:c>
      <x:c r="J1630" s="6" t="str">
        <x:v>https://raw.githubusercontent.com/Mar-7th/StarRailRes/dbe8cdfcfb0bf657b9fe1cf92d5537f118ccb487/index_new/cn/character_skill_trees.json</x:v>
      </x:c>
    </x:row>
    <x:row r="1631" ht="20" customHeight="1">
      <x:c r="A1631" s="6" t="str">
        <x:v>1210004_1</x:v>
      </x:c>
      <x:c r="B1631" s="6" t="str">
        <x:v>1210</x:v>
      </x:c>
      <x:c r="C1631" s="6" t="str">
        <x:v>1210004</x:v>
      </x:c>
      <x:c r="D1631" s="6" t="str"/>
      <x:c r="E1631" s="6" t="n">
        <x:v>1</x:v>
      </x:c>
      <x:c r="F1631" s="6" t="n">
        <x:v>0</x:v>
      </x:c>
      <x:c r="G1631" s="6" t="n">
        <x:v>0</x:v>
      </x:c>
      <x:c r="H1631" s="7" t="str"/>
      <x:c r="I1631" s="7" t="str">
        <x:v>[]</x:v>
      </x:c>
      <x:c r="J1631" s="6" t="str">
        <x:v>https://raw.githubusercontent.com/Mar-7th/StarRailRes/dbe8cdfcfb0bf657b9fe1cf92d5537f118ccb487/index_new/cn/character_skill_trees.json</x:v>
      </x:c>
    </x:row>
    <x:row r="1632" ht="38" customHeight="1">
      <x:c r="A1632" s="6" t="str">
        <x:v>1210004_2</x:v>
      </x:c>
      <x:c r="B1632" s="6" t="str">
        <x:v>1210</x:v>
      </x:c>
      <x:c r="C1632" s="6" t="str">
        <x:v>1210004</x:v>
      </x:c>
      <x:c r="D1632" s="6" t="str"/>
      <x:c r="E1632" s="6" t="n">
        <x:v>2</x:v>
      </x:c>
      <x:c r="F1632" s="6" t="n">
        <x:v>1</x:v>
      </x:c>
      <x:c r="G1632" s="6" t="n">
        <x:v>0</x:v>
      </x:c>
      <x:c r="H1632" s="7" t="str"/>
      <x:c r="I1632" s="7" t="str">
        <x:v>[{"id": "2", "num": 2000}, {"id": "113011", "num": 2}]</x:v>
      </x:c>
      <x:c r="J1632" s="6" t="str">
        <x:v>https://raw.githubusercontent.com/Mar-7th/StarRailRes/dbe8cdfcfb0bf657b9fe1cf92d5537f118ccb487/index_new/cn/character_skill_trees.json</x:v>
      </x:c>
    </x:row>
    <x:row r="1633" ht="38" customHeight="1">
      <x:c r="A1633" s="6" t="str">
        <x:v>1210004_3</x:v>
      </x:c>
      <x:c r="B1633" s="6" t="str">
        <x:v>1210</x:v>
      </x:c>
      <x:c r="C1633" s="6" t="str">
        <x:v>1210004</x:v>
      </x:c>
      <x:c r="D1633" s="6" t="str"/>
      <x:c r="E1633" s="6" t="n">
        <x:v>3</x:v>
      </x:c>
      <x:c r="F1633" s="6" t="n">
        <x:v>2</x:v>
      </x:c>
      <x:c r="G1633" s="6" t="n">
        <x:v>0</x:v>
      </x:c>
      <x:c r="H1633" s="7" t="str"/>
      <x:c r="I1633" s="7" t="str">
        <x:v>[{"id": "2", "num": 4000}, {"id": "110151", "num": 2}, {"id": "113011", "num": 4}]</x:v>
      </x:c>
      <x:c r="J1633" s="6" t="str">
        <x:v>https://raw.githubusercontent.com/Mar-7th/StarRailRes/dbe8cdfcfb0bf657b9fe1cf92d5537f118ccb487/index_new/cn/character_skill_trees.json</x:v>
      </x:c>
    </x:row>
    <x:row r="1634" ht="38" customHeight="1">
      <x:c r="A1634" s="6" t="str">
        <x:v>1210004_4</x:v>
      </x:c>
      <x:c r="B1634" s="6" t="str">
        <x:v>1210</x:v>
      </x:c>
      <x:c r="C1634" s="6" t="str">
        <x:v>1210004</x:v>
      </x:c>
      <x:c r="D1634" s="6" t="str"/>
      <x:c r="E1634" s="6" t="n">
        <x:v>4</x:v>
      </x:c>
      <x:c r="F1634" s="6" t="n">
        <x:v>3</x:v>
      </x:c>
      <x:c r="G1634" s="6" t="n">
        <x:v>0</x:v>
      </x:c>
      <x:c r="H1634" s="7" t="str"/>
      <x:c r="I1634" s="7" t="str">
        <x:v>[{"id": "2", "num": 8000}, {"id": "110152", "num": 2}, {"id": "113012", "num": 2}]</x:v>
      </x:c>
      <x:c r="J1634" s="6" t="str">
        <x:v>https://raw.githubusercontent.com/Mar-7th/StarRailRes/dbe8cdfcfb0bf657b9fe1cf92d5537f118ccb487/index_new/cn/character_skill_trees.json</x:v>
      </x:c>
    </x:row>
    <x:row r="1635" ht="38" customHeight="1">
      <x:c r="A1635" s="6" t="str">
        <x:v>1210004_5</x:v>
      </x:c>
      <x:c r="B1635" s="6" t="str">
        <x:v>1210</x:v>
      </x:c>
      <x:c r="C1635" s="6" t="str">
        <x:v>1210004</x:v>
      </x:c>
      <x:c r="D1635" s="6" t="str"/>
      <x:c r="E1635" s="6" t="n">
        <x:v>5</x:v>
      </x:c>
      <x:c r="F1635" s="6" t="n">
        <x:v>4</x:v>
      </x:c>
      <x:c r="G1635" s="6" t="n">
        <x:v>0</x:v>
      </x:c>
      <x:c r="H1635" s="7" t="str"/>
      <x:c r="I1635" s="7" t="str">
        <x:v>[{"id": "2", "num": 16000}, {"id": "110152", "num": 4}, {"id": "113012", "num": 3}]</x:v>
      </x:c>
      <x:c r="J1635" s="6" t="str">
        <x:v>https://raw.githubusercontent.com/Mar-7th/StarRailRes/dbe8cdfcfb0bf657b9fe1cf92d5537f118ccb487/index_new/cn/character_skill_trees.json</x:v>
      </x:c>
    </x:row>
    <x:row r="1636" ht="38" customHeight="1">
      <x:c r="A1636" s="6" t="str">
        <x:v>1210004_6</x:v>
      </x:c>
      <x:c r="B1636" s="6" t="str">
        <x:v>1210</x:v>
      </x:c>
      <x:c r="C1636" s="6" t="str">
        <x:v>1210004</x:v>
      </x:c>
      <x:c r="D1636" s="6" t="str"/>
      <x:c r="E1636" s="6" t="n">
        <x:v>6</x:v>
      </x:c>
      <x:c r="F1636" s="6" t="n">
        <x:v>4</x:v>
      </x:c>
      <x:c r="G1636" s="6" t="n">
        <x:v>0</x:v>
      </x:c>
      <x:c r="H1636" s="7" t="str"/>
      <x:c r="I1636" s="7" t="str">
        <x:v>[{"id": "2", "num": 24000}, {"id": "110152", "num": 6}, {"id": "113012", "num": 5}]</x:v>
      </x:c>
      <x:c r="J1636" s="6" t="str">
        <x:v>https://raw.githubusercontent.com/Mar-7th/StarRailRes/dbe8cdfcfb0bf657b9fe1cf92d5537f118ccb487/index_new/cn/character_skill_trees.json</x:v>
      </x:c>
    </x:row>
    <x:row r="1637" ht="38" customHeight="1">
      <x:c r="A1637" s="6" t="str">
        <x:v>1210004_7</x:v>
      </x:c>
      <x:c r="B1637" s="6" t="str">
        <x:v>1210</x:v>
      </x:c>
      <x:c r="C1637" s="6" t="str">
        <x:v>1210004</x:v>
      </x:c>
      <x:c r="D1637" s="6" t="str"/>
      <x:c r="E1637" s="6" t="n">
        <x:v>7</x:v>
      </x:c>
      <x:c r="F1637" s="6" t="n">
        <x:v>5</x:v>
      </x:c>
      <x:c r="G1637" s="6" t="n">
        <x:v>0</x:v>
      </x:c>
      <x:c r="H1637" s="7" t="str"/>
      <x:c r="I1637" s="7" t="str">
        <x:v>[{"id": "2", "num": 36000}, {"id": "110153", "num": 2}, {"id": "113013", "num": 2}]</x:v>
      </x:c>
      <x:c r="J1637" s="6" t="str">
        <x:v>https://raw.githubusercontent.com/Mar-7th/StarRailRes/dbe8cdfcfb0bf657b9fe1cf92d5537f118ccb487/index_new/cn/character_skill_trees.json</x:v>
      </x:c>
    </x:row>
    <x:row r="1638" ht="53" customHeight="1">
      <x:c r="A1638" s="6" t="str">
        <x:v>1210004_8</x:v>
      </x:c>
      <x:c r="B1638" s="6" t="str">
        <x:v>1210</x:v>
      </x:c>
      <x:c r="C1638" s="6" t="str">
        <x:v>1210004</x:v>
      </x:c>
      <x:c r="D1638" s="6" t="str"/>
      <x:c r="E1638" s="6" t="n">
        <x:v>8</x:v>
      </x:c>
      <x:c r="F1638" s="6" t="n">
        <x:v>5</x:v>
      </x:c>
      <x:c r="G1638" s="6" t="n">
        <x:v>0</x:v>
      </x:c>
      <x:c r="H1638" s="7" t="str"/>
      <x:c r="I1638" s="7" t="str">
        <x:v>[{"id": "2", "num": 64000}, {"id": "110153", "num": 4}, {"id": "110503", "num": 1}, {"id": "113013", "num": 3}]</x:v>
      </x:c>
      <x:c r="J1638" s="6" t="str">
        <x:v>https://raw.githubusercontent.com/Mar-7th/StarRailRes/dbe8cdfcfb0bf657b9fe1cf92d5537f118ccb487/index_new/cn/character_skill_trees.json</x:v>
      </x:c>
    </x:row>
    <x:row r="1639" ht="38" customHeight="1">
      <x:c r="A1639" s="6" t="str">
        <x:v>1210004_9</x:v>
      </x:c>
      <x:c r="B1639" s="6" t="str">
        <x:v>1210</x:v>
      </x:c>
      <x:c r="C1639" s="6" t="str">
        <x:v>1210004</x:v>
      </x:c>
      <x:c r="D1639" s="6" t="str"/>
      <x:c r="E1639" s="6" t="n">
        <x:v>9</x:v>
      </x:c>
      <x:c r="F1639" s="6" t="n">
        <x:v>6</x:v>
      </x:c>
      <x:c r="G1639" s="6" t="n">
        <x:v>0</x:v>
      </x:c>
      <x:c r="H1639" s="7" t="str"/>
      <x:c r="I1639" s="7" t="str">
        <x:v>[{"id": "2", "num": 128000}, {"id": "110153", "num": 6}, {"id": "110503", "num": 1}]</x:v>
      </x:c>
      <x:c r="J1639" s="6" t="str">
        <x:v>https://raw.githubusercontent.com/Mar-7th/StarRailRes/dbe8cdfcfb0bf657b9fe1cf92d5537f118ccb487/index_new/cn/character_skill_trees.json</x:v>
      </x:c>
    </x:row>
    <x:row r="1640" ht="53" customHeight="1">
      <x:c r="A1640" s="6" t="str">
        <x:v>1210004_10</x:v>
      </x:c>
      <x:c r="B1640" s="6" t="str">
        <x:v>1210</x:v>
      </x:c>
      <x:c r="C1640" s="6" t="str">
        <x:v>1210004</x:v>
      </x:c>
      <x:c r="D1640" s="6" t="str"/>
      <x:c r="E1640" s="6" t="n">
        <x:v>10</x:v>
      </x:c>
      <x:c r="F1640" s="6" t="n">
        <x:v>6</x:v>
      </x:c>
      <x:c r="G1640" s="6" t="n">
        <x:v>0</x:v>
      </x:c>
      <x:c r="H1640" s="7" t="str"/>
      <x:c r="I1640" s="7" t="str">
        <x:v>[{"id": "2", "num": 240000}, {"id": "110153", "num": 11}, {"id": "241", "num": 1}, {"id": "110503", "num": 1}]</x:v>
      </x:c>
      <x:c r="J1640" s="6" t="str">
        <x:v>https://raw.githubusercontent.com/Mar-7th/StarRailRes/dbe8cdfcfb0bf657b9fe1cf92d5537f118ccb487/index_new/cn/character_skill_trees.json</x:v>
      </x:c>
    </x:row>
    <x:row r="1641" ht="20" customHeight="1">
      <x:c r="A1641" s="6" t="str">
        <x:v>1210007_1</x:v>
      </x:c>
      <x:c r="B1641" s="6" t="str">
        <x:v>1210</x:v>
      </x:c>
      <x:c r="C1641" s="6" t="str">
        <x:v>1210007</x:v>
      </x:c>
      <x:c r="D1641" s="6" t="str"/>
      <x:c r="E1641" s="6" t="n">
        <x:v>1</x:v>
      </x:c>
      <x:c r="F1641" s="6" t="n">
        <x:v>0</x:v>
      </x:c>
      <x:c r="G1641" s="6" t="n">
        <x:v>0</x:v>
      </x:c>
      <x:c r="H1641" s="7" t="str"/>
      <x:c r="I1641" s="7" t="str">
        <x:v>[]</x:v>
      </x:c>
      <x:c r="J1641" s="6" t="str">
        <x:v>https://raw.githubusercontent.com/Mar-7th/StarRailRes/dbe8cdfcfb0bf657b9fe1cf92d5537f118ccb487/index_new/cn/character_skill_trees.json</x:v>
      </x:c>
    </x:row>
    <x:row r="1642" ht="38" customHeight="1">
      <x:c r="A1642" s="6" t="str">
        <x:v>1210101_1</x:v>
      </x:c>
      <x:c r="B1642" s="6" t="str">
        <x:v>1210</x:v>
      </x:c>
      <x:c r="C1642" s="6" t="str">
        <x:v>1210101</x:v>
      </x:c>
      <x:c r="D1642" s="6" t="str">
        <x:v>缘竿</x:v>
      </x:c>
      <x:c r="E1642" s="6" t="n">
        <x:v>1</x:v>
      </x:c>
      <x:c r="F1642" s="6" t="n">
        <x:v>2</x:v>
      </x:c>
      <x:c r="G1642" s="6" t="n">
        <x:v>0</x:v>
      </x:c>
      <x:c r="H1642" s="7" t="str">
        <x:v>普攻有#1[i]%的基础概率使敌方目标陷入与战技相同的灼烧状态。</x:v>
      </x:c>
      <x:c r="I1642" s="7" t="str">
        <x:v>[{"id": "2", "num": 4000}, {"id": "110151", "num": 2}, {"id": "110503", "num": 1}]</x:v>
      </x:c>
      <x:c r="J1642" s="6" t="str">
        <x:v>https://raw.githubusercontent.com/Mar-7th/StarRailRes/dbe8cdfcfb0bf657b9fe1cf92d5537f118ccb487/index_new/cn/character_skill_trees.json</x:v>
      </x:c>
    </x:row>
    <x:row r="1643" ht="53" customHeight="1">
      <x:c r="A1643" s="6" t="str">
        <x:v>1210102_1</x:v>
      </x:c>
      <x:c r="B1643" s="6" t="str">
        <x:v>1210</x:v>
      </x:c>
      <x:c r="C1643" s="6" t="str">
        <x:v>1210102</x:v>
      </x:c>
      <x:c r="D1643" s="6" t="str">
        <x:v>投狭</x:v>
      </x:c>
      <x:c r="E1643" s="6" t="n">
        <x:v>1</x:v>
      </x:c>
      <x:c r="F1643" s="6" t="n">
        <x:v>4</x:v>
      </x:c>
      <x:c r="G1643" s="6" t="n">
        <x:v>0</x:v>
      </x:c>
      <x:c r="H1643" s="7" t="str">
        <x:v>战斗开始时，桂乃芬的行动提前#1[i]%。</x:v>
      </x:c>
      <x:c r="I1643" s="7" t="str">
        <x:v>[{"id": "2", "num": 16000}, {"id": "110152", "num": 4}, {"id": "241", "num": 1}, {"id": "110503", "num": 1}]</x:v>
      </x:c>
      <x:c r="J1643" s="6" t="str">
        <x:v>https://raw.githubusercontent.com/Mar-7th/StarRailRes/dbe8cdfcfb0bf657b9fe1cf92d5537f118ccb487/index_new/cn/character_skill_trees.json</x:v>
      </x:c>
    </x:row>
    <x:row r="1644" ht="53" customHeight="1">
      <x:c r="A1644" s="6" t="str">
        <x:v>1210103_1</x:v>
      </x:c>
      <x:c r="B1644" s="6" t="str">
        <x:v>1210</x:v>
      </x:c>
      <x:c r="C1644" s="6" t="str">
        <x:v>1210103</x:v>
      </x:c>
      <x:c r="D1644" s="6" t="str">
        <x:v>逾锋</x:v>
      </x:c>
      <x:c r="E1644" s="6" t="n">
        <x:v>1</x:v>
      </x:c>
      <x:c r="F1644" s="6" t="n">
        <x:v>6</x:v>
      </x:c>
      <x:c r="G1644" s="6" t="n">
        <x:v>0</x:v>
      </x:c>
      <x:c r="H1644" s="7" t="str">
        <x:v>对陷入灼烧状态的敌方目标造成的伤害提高#1[i]%。</x:v>
      </x:c>
      <x:c r="I1644" s="7" t="str">
        <x:v>[{"id": "2", "num": 128000}, {"id": "110153", "num": 6}, {"id": "241", "num": 1}, {"id": "110503", "num": 1}]</x:v>
      </x:c>
      <x:c r="J1644" s="6" t="str">
        <x:v>https://raw.githubusercontent.com/Mar-7th/StarRailRes/dbe8cdfcfb0bf657b9fe1cf92d5537f118ccb487/index_new/cn/character_skill_trees.json</x:v>
      </x:c>
    </x:row>
    <x:row r="1645" ht="38" customHeight="1">
      <x:c r="A1645" s="6" t="str">
        <x:v>1210201_1</x:v>
      </x:c>
      <x:c r="B1645" s="6" t="str">
        <x:v>1210</x:v>
      </x:c>
      <x:c r="C1645" s="6" t="str">
        <x:v>1210201</x:v>
      </x:c>
      <x:c r="D1645" s="6" t="str">
        <x:v>伤害强化•火</x:v>
      </x:c>
      <x:c r="E1645" s="6" t="n">
        <x:v>1</x:v>
      </x:c>
      <x:c r="F1645" s="6" t="n">
        <x:v>0</x:v>
      </x:c>
      <x:c r="G1645" s="6" t="n">
        <x:v>1</x:v>
      </x:c>
      <x:c r="H1645" s="7" t="str"/>
      <x:c r="I1645" s="7" t="str">
        <x:v>[{"id": "2", "num": 2000}, {"id": "113011", "num": 2}]</x:v>
      </x:c>
      <x:c r="J1645" s="6" t="str">
        <x:v>https://raw.githubusercontent.com/Mar-7th/StarRailRes/dbe8cdfcfb0bf657b9fe1cf92d5537f118ccb487/index_new/cn/character_skill_trees.json</x:v>
      </x:c>
    </x:row>
    <x:row r="1646" ht="38" customHeight="1">
      <x:c r="A1646" s="6" t="str">
        <x:v>1210202_1</x:v>
      </x:c>
      <x:c r="B1646" s="6" t="str">
        <x:v>1210</x:v>
      </x:c>
      <x:c r="C1646" s="6" t="str">
        <x:v>1210202</x:v>
      </x:c>
      <x:c r="D1646" s="6" t="str">
        <x:v>击破强化</x:v>
      </x:c>
      <x:c r="E1646" s="6" t="n">
        <x:v>1</x:v>
      </x:c>
      <x:c r="F1646" s="6" t="n">
        <x:v>2</x:v>
      </x:c>
      <x:c r="G1646" s="6" t="n">
        <x:v>0</x:v>
      </x:c>
      <x:c r="H1646" s="7" t="str"/>
      <x:c r="I1646" s="7" t="str">
        <x:v>[{"id": "2", "num": 4000}, {"id": "110151", "num": 2}, {"id": "113011", "num": 4}]</x:v>
      </x:c>
      <x:c r="J1646" s="6" t="str">
        <x:v>https://raw.githubusercontent.com/Mar-7th/StarRailRes/dbe8cdfcfb0bf657b9fe1cf92d5537f118ccb487/index_new/cn/character_skill_trees.json</x:v>
      </x:c>
    </x:row>
    <x:row r="1647" ht="38" customHeight="1">
      <x:c r="A1647" s="6" t="str">
        <x:v>1210203_1</x:v>
      </x:c>
      <x:c r="B1647" s="6" t="str">
        <x:v>1210</x:v>
      </x:c>
      <x:c r="C1647" s="6" t="str">
        <x:v>1210203</x:v>
      </x:c>
      <x:c r="D1647" s="6" t="str">
        <x:v>伤害强化•火</x:v>
      </x:c>
      <x:c r="E1647" s="6" t="n">
        <x:v>1</x:v>
      </x:c>
      <x:c r="F1647" s="6" t="n">
        <x:v>3</x:v>
      </x:c>
      <x:c r="G1647" s="6" t="n">
        <x:v>0</x:v>
      </x:c>
      <x:c r="H1647" s="7" t="str"/>
      <x:c r="I1647" s="7" t="str">
        <x:v>[{"id": "2", "num": 8000}, {"id": "110152", "num": 2}, {"id": "113012", "num": 2}]</x:v>
      </x:c>
      <x:c r="J1647" s="6" t="str">
        <x:v>https://raw.githubusercontent.com/Mar-7th/StarRailRes/dbe8cdfcfb0bf657b9fe1cf92d5537f118ccb487/index_new/cn/character_skill_trees.json</x:v>
      </x:c>
    </x:row>
    <x:row r="1648" ht="38" customHeight="1">
      <x:c r="A1648" s="6" t="str">
        <x:v>1210204_1</x:v>
      </x:c>
      <x:c r="B1648" s="6" t="str">
        <x:v>1210</x:v>
      </x:c>
      <x:c r="C1648" s="6" t="str">
        <x:v>1210204</x:v>
      </x:c>
      <x:c r="D1648" s="6" t="str">
        <x:v>效果命中强化</x:v>
      </x:c>
      <x:c r="E1648" s="6" t="n">
        <x:v>1</x:v>
      </x:c>
      <x:c r="F1648" s="6" t="n">
        <x:v>3</x:v>
      </x:c>
      <x:c r="G1648" s="6" t="n">
        <x:v>0</x:v>
      </x:c>
      <x:c r="H1648" s="7" t="str"/>
      <x:c r="I1648" s="7" t="str">
        <x:v>[{"id": "2", "num": 8000}, {"id": "110152", "num": 2}, {"id": "113012", "num": 2}]</x:v>
      </x:c>
      <x:c r="J1648" s="6" t="str">
        <x:v>https://raw.githubusercontent.com/Mar-7th/StarRailRes/dbe8cdfcfb0bf657b9fe1cf92d5537f118ccb487/index_new/cn/character_skill_trees.json</x:v>
      </x:c>
    </x:row>
    <x:row r="1649" ht="38" customHeight="1">
      <x:c r="A1649" s="6" t="str">
        <x:v>1210205_1</x:v>
      </x:c>
      <x:c r="B1649" s="6" t="str">
        <x:v>1210</x:v>
      </x:c>
      <x:c r="C1649" s="6" t="str">
        <x:v>1210205</x:v>
      </x:c>
      <x:c r="D1649" s="6" t="str">
        <x:v>伤害强化•火</x:v>
      </x:c>
      <x:c r="E1649" s="6" t="n">
        <x:v>1</x:v>
      </x:c>
      <x:c r="F1649" s="6" t="n">
        <x:v>4</x:v>
      </x:c>
      <x:c r="G1649" s="6" t="n">
        <x:v>0</x:v>
      </x:c>
      <x:c r="H1649" s="7" t="str"/>
      <x:c r="I1649" s="7" t="str">
        <x:v>[{"id": "2", "num": 16000}, {"id": "110152", "num": 4}, {"id": "113012", "num": 3}]</x:v>
      </x:c>
      <x:c r="J1649" s="6" t="str">
        <x:v>https://raw.githubusercontent.com/Mar-7th/StarRailRes/dbe8cdfcfb0bf657b9fe1cf92d5537f118ccb487/index_new/cn/character_skill_trees.json</x:v>
      </x:c>
    </x:row>
    <x:row r="1650" ht="38" customHeight="1">
      <x:c r="A1650" s="6" t="str">
        <x:v>1210206_1</x:v>
      </x:c>
      <x:c r="B1650" s="6" t="str">
        <x:v>1210</x:v>
      </x:c>
      <x:c r="C1650" s="6" t="str">
        <x:v>1210206</x:v>
      </x:c>
      <x:c r="D1650" s="6" t="str">
        <x:v>击破强化</x:v>
      </x:c>
      <x:c r="E1650" s="6" t="n">
        <x:v>1</x:v>
      </x:c>
      <x:c r="F1650" s="6" t="n">
        <x:v>5</x:v>
      </x:c>
      <x:c r="G1650" s="6" t="n">
        <x:v>0</x:v>
      </x:c>
      <x:c r="H1650" s="7" t="str"/>
      <x:c r="I1650" s="7" t="str">
        <x:v>[{"id": "2", "num": 36000}, {"id": "110153", "num": 2}, {"id": "113013", "num": 2}]</x:v>
      </x:c>
      <x:c r="J1650" s="6" t="str">
        <x:v>https://raw.githubusercontent.com/Mar-7th/StarRailRes/dbe8cdfcfb0bf657b9fe1cf92d5537f118ccb487/index_new/cn/character_skill_trees.json</x:v>
      </x:c>
    </x:row>
    <x:row r="1651" ht="38" customHeight="1">
      <x:c r="A1651" s="6" t="str">
        <x:v>1210207_1</x:v>
      </x:c>
      <x:c r="B1651" s="6" t="str">
        <x:v>1210</x:v>
      </x:c>
      <x:c r="C1651" s="6" t="str">
        <x:v>1210207</x:v>
      </x:c>
      <x:c r="D1651" s="6" t="str">
        <x:v>伤害强化•火</x:v>
      </x:c>
      <x:c r="E1651" s="6" t="n">
        <x:v>1</x:v>
      </x:c>
      <x:c r="F1651" s="6" t="n">
        <x:v>5</x:v>
      </x:c>
      <x:c r="G1651" s="6" t="n">
        <x:v>0</x:v>
      </x:c>
      <x:c r="H1651" s="7" t="str"/>
      <x:c r="I1651" s="7" t="str">
        <x:v>[{"id": "2", "num": 36000}, {"id": "110153", "num": 2}, {"id": "113013", "num": 2}]</x:v>
      </x:c>
      <x:c r="J1651" s="6" t="str">
        <x:v>https://raw.githubusercontent.com/Mar-7th/StarRailRes/dbe8cdfcfb0bf657b9fe1cf92d5537f118ccb487/index_new/cn/character_skill_trees.json</x:v>
      </x:c>
    </x:row>
    <x:row r="1652" ht="38" customHeight="1">
      <x:c r="A1652" s="6" t="str">
        <x:v>1210208_1</x:v>
      </x:c>
      <x:c r="B1652" s="6" t="str">
        <x:v>1210</x:v>
      </x:c>
      <x:c r="C1652" s="6" t="str">
        <x:v>1210208</x:v>
      </x:c>
      <x:c r="D1652" s="6" t="str">
        <x:v>效果命中强化</x:v>
      </x:c>
      <x:c r="E1652" s="6" t="n">
        <x:v>1</x:v>
      </x:c>
      <x:c r="F1652" s="6" t="n">
        <x:v>6</x:v>
      </x:c>
      <x:c r="G1652" s="6" t="n">
        <x:v>0</x:v>
      </x:c>
      <x:c r="H1652" s="7" t="str"/>
      <x:c r="I1652" s="7" t="str">
        <x:v>[{"id": "2", "num": 128000}, {"id": "110153", "num": 6}, {"id": "113013", "num": 6}]</x:v>
      </x:c>
      <x:c r="J1652" s="6" t="str">
        <x:v>https://raw.githubusercontent.com/Mar-7th/StarRailRes/dbe8cdfcfb0bf657b9fe1cf92d5537f118ccb487/index_new/cn/character_skill_trees.json</x:v>
      </x:c>
    </x:row>
    <x:row r="1653" ht="38" customHeight="1">
      <x:c r="A1653" s="6" t="str">
        <x:v>1210209_1</x:v>
      </x:c>
      <x:c r="B1653" s="6" t="str">
        <x:v>1210</x:v>
      </x:c>
      <x:c r="C1653" s="6" t="str">
        <x:v>1210209</x:v>
      </x:c>
      <x:c r="D1653" s="6" t="str">
        <x:v>击破强化</x:v>
      </x:c>
      <x:c r="E1653" s="6" t="n">
        <x:v>1</x:v>
      </x:c>
      <x:c r="F1653" s="6" t="n">
        <x:v>0</x:v>
      </x:c>
      <x:c r="G1653" s="6" t="n">
        <x:v>75</x:v>
      </x:c>
      <x:c r="H1653" s="7" t="str"/>
      <x:c r="I1653" s="7" t="str">
        <x:v>[{"id": "2", "num": 128000}, {"id": "110153", "num": 6}, {"id": "113013", "num": 6}]</x:v>
      </x:c>
      <x:c r="J1653" s="6" t="str">
        <x:v>https://raw.githubusercontent.com/Mar-7th/StarRailRes/dbe8cdfcfb0bf657b9fe1cf92d5537f118ccb487/index_new/cn/character_skill_trees.json</x:v>
      </x:c>
    </x:row>
    <x:row r="1654" ht="38" customHeight="1">
      <x:c r="A1654" s="6" t="str">
        <x:v>1210210_1</x:v>
      </x:c>
      <x:c r="B1654" s="6" t="str">
        <x:v>1210</x:v>
      </x:c>
      <x:c r="C1654" s="6" t="str">
        <x:v>1210210</x:v>
      </x:c>
      <x:c r="D1654" s="6" t="str">
        <x:v>伤害强化•火</x:v>
      </x:c>
      <x:c r="E1654" s="6" t="n">
        <x:v>1</x:v>
      </x:c>
      <x:c r="F1654" s="6" t="n">
        <x:v>0</x:v>
      </x:c>
      <x:c r="G1654" s="6" t="n">
        <x:v>80</x:v>
      </x:c>
      <x:c r="H1654" s="7" t="str"/>
      <x:c r="I1654" s="7" t="str">
        <x:v>[{"id": "2", "num": 128000}, {"id": "110153", "num": 6}, {"id": "113013", "num": 6}]</x:v>
      </x:c>
      <x:c r="J1654" s="6" t="str">
        <x:v>https://raw.githubusercontent.com/Mar-7th/StarRailRes/dbe8cdfcfb0bf657b9fe1cf92d5537f118ccb487/index_new/cn/character_skill_trees.json</x:v>
      </x:c>
    </x:row>
    <x:row r="1655" ht="20" customHeight="1">
      <x:c r="A1655" s="6" t="str">
        <x:v>1211001_1</x:v>
      </x:c>
      <x:c r="B1655" s="6" t="str">
        <x:v>1211</x:v>
      </x:c>
      <x:c r="C1655" s="6" t="str">
        <x:v>1211001</x:v>
      </x:c>
      <x:c r="D1655" s="6" t="str"/>
      <x:c r="E1655" s="6" t="n">
        <x:v>1</x:v>
      </x:c>
      <x:c r="F1655" s="6" t="n">
        <x:v>0</x:v>
      </x:c>
      <x:c r="G1655" s="6" t="n">
        <x:v>0</x:v>
      </x:c>
      <x:c r="H1655" s="7" t="str"/>
      <x:c r="I1655" s="7" t="str">
        <x:v>[]</x:v>
      </x:c>
      <x:c r="J1655" s="6" t="str">
        <x:v>https://raw.githubusercontent.com/Mar-7th/StarRailRes/dbe8cdfcfb0bf657b9fe1cf92d5537f118ccb487/index_new/cn/character_skill_trees.json</x:v>
      </x:c>
    </x:row>
    <x:row r="1656" ht="38" customHeight="1">
      <x:c r="A1656" s="6" t="str">
        <x:v>1211001_2</x:v>
      </x:c>
      <x:c r="B1656" s="6" t="str">
        <x:v>1211</x:v>
      </x:c>
      <x:c r="C1656" s="6" t="str">
        <x:v>1211001</x:v>
      </x:c>
      <x:c r="D1656" s="6" t="str"/>
      <x:c r="E1656" s="6" t="n">
        <x:v>2</x:v>
      </x:c>
      <x:c r="F1656" s="6" t="n">
        <x:v>2</x:v>
      </x:c>
      <x:c r="G1656" s="6" t="n">
        <x:v>0</x:v>
      </x:c>
      <x:c r="H1656" s="7" t="str"/>
      <x:c r="I1656" s="7" t="str">
        <x:v>[{"id": "2", "num": 5000}, {"id": "110171", "num": 3}, {"id": "111001", "num": 6}]</x:v>
      </x:c>
      <x:c r="J1656" s="6" t="str">
        <x:v>https://raw.githubusercontent.com/Mar-7th/StarRailRes/dbe8cdfcfb0bf657b9fe1cf92d5537f118ccb487/index_new/cn/character_skill_trees.json</x:v>
      </x:c>
    </x:row>
    <x:row r="1657" ht="38" customHeight="1">
      <x:c r="A1657" s="6" t="str">
        <x:v>1211001_3</x:v>
      </x:c>
      <x:c r="B1657" s="6" t="str">
        <x:v>1211</x:v>
      </x:c>
      <x:c r="C1657" s="6" t="str">
        <x:v>1211001</x:v>
      </x:c>
      <x:c r="D1657" s="6" t="str"/>
      <x:c r="E1657" s="6" t="n">
        <x:v>3</x:v>
      </x:c>
      <x:c r="F1657" s="6" t="n">
        <x:v>3</x:v>
      </x:c>
      <x:c r="G1657" s="6" t="n">
        <x:v>0</x:v>
      </x:c>
      <x:c r="H1657" s="7" t="str"/>
      <x:c r="I1657" s="7" t="str">
        <x:v>[{"id": "2", "num": 10000}, {"id": "110172", "num": 3}, {"id": "111002", "num": 3}]</x:v>
      </x:c>
      <x:c r="J1657" s="6" t="str">
        <x:v>https://raw.githubusercontent.com/Mar-7th/StarRailRes/dbe8cdfcfb0bf657b9fe1cf92d5537f118ccb487/index_new/cn/character_skill_trees.json</x:v>
      </x:c>
    </x:row>
    <x:row r="1658" ht="38" customHeight="1">
      <x:c r="A1658" s="6" t="str">
        <x:v>1211001_4</x:v>
      </x:c>
      <x:c r="B1658" s="6" t="str">
        <x:v>1211</x:v>
      </x:c>
      <x:c r="C1658" s="6" t="str">
        <x:v>1211001</x:v>
      </x:c>
      <x:c r="D1658" s="6" t="str"/>
      <x:c r="E1658" s="6" t="n">
        <x:v>4</x:v>
      </x:c>
      <x:c r="F1658" s="6" t="n">
        <x:v>4</x:v>
      </x:c>
      <x:c r="G1658" s="6" t="n">
        <x:v>0</x:v>
      </x:c>
      <x:c r="H1658" s="7" t="str"/>
      <x:c r="I1658" s="7" t="str">
        <x:v>[{"id": "2", "num": 20000}, {"id": "110172", "num": 5}, {"id": "111002", "num": 4}]</x:v>
      </x:c>
      <x:c r="J1658" s="6" t="str">
        <x:v>https://raw.githubusercontent.com/Mar-7th/StarRailRes/dbe8cdfcfb0bf657b9fe1cf92d5537f118ccb487/index_new/cn/character_skill_trees.json</x:v>
      </x:c>
    </x:row>
    <x:row r="1659" ht="38" customHeight="1">
      <x:c r="A1659" s="6" t="str">
        <x:v>1211001_5</x:v>
      </x:c>
      <x:c r="B1659" s="6" t="str">
        <x:v>1211</x:v>
      </x:c>
      <x:c r="C1659" s="6" t="str">
        <x:v>1211001</x:v>
      </x:c>
      <x:c r="D1659" s="6" t="str"/>
      <x:c r="E1659" s="6" t="n">
        <x:v>5</x:v>
      </x:c>
      <x:c r="F1659" s="6" t="n">
        <x:v>5</x:v>
      </x:c>
      <x:c r="G1659" s="6" t="n">
        <x:v>0</x:v>
      </x:c>
      <x:c r="H1659" s="7" t="str"/>
      <x:c r="I1659" s="7" t="str">
        <x:v>[{"id": "2", "num": 45000}, {"id": "110173", "num": 3}, {"id": "111003", "num": 3}]</x:v>
      </x:c>
      <x:c r="J1659" s="6" t="str">
        <x:v>https://raw.githubusercontent.com/Mar-7th/StarRailRes/dbe8cdfcfb0bf657b9fe1cf92d5537f118ccb487/index_new/cn/character_skill_trees.json</x:v>
      </x:c>
    </x:row>
    <x:row r="1660" ht="38" customHeight="1">
      <x:c r="A1660" s="6" t="str">
        <x:v>1211001_6</x:v>
      </x:c>
      <x:c r="B1660" s="6" t="str">
        <x:v>1211</x:v>
      </x:c>
      <x:c r="C1660" s="6" t="str">
        <x:v>1211001</x:v>
      </x:c>
      <x:c r="D1660" s="6" t="str"/>
      <x:c r="E1660" s="6" t="n">
        <x:v>6</x:v>
      </x:c>
      <x:c r="F1660" s="6" t="n">
        <x:v>6</x:v>
      </x:c>
      <x:c r="G1660" s="6" t="n">
        <x:v>0</x:v>
      </x:c>
      <x:c r="H1660" s="7" t="str"/>
      <x:c r="I1660" s="7" t="str">
        <x:v>[{"id": "2", "num": 160000}, {"id": "110173", "num": 8}, {"id": "111003", "num": 4}]</x:v>
      </x:c>
      <x:c r="J1660" s="6" t="str">
        <x:v>https://raw.githubusercontent.com/Mar-7th/StarRailRes/dbe8cdfcfb0bf657b9fe1cf92d5537f118ccb487/index_new/cn/character_skill_trees.json</x:v>
      </x:c>
    </x:row>
    <x:row r="1661" ht="20" customHeight="1">
      <x:c r="A1661" s="6" t="str">
        <x:v>1211002_1</x:v>
      </x:c>
      <x:c r="B1661" s="6" t="str">
        <x:v>1211</x:v>
      </x:c>
      <x:c r="C1661" s="6" t="str">
        <x:v>1211002</x:v>
      </x:c>
      <x:c r="D1661" s="6" t="str"/>
      <x:c r="E1661" s="6" t="n">
        <x:v>1</x:v>
      </x:c>
      <x:c r="F1661" s="6" t="n">
        <x:v>0</x:v>
      </x:c>
      <x:c r="G1661" s="6" t="n">
        <x:v>0</x:v>
      </x:c>
      <x:c r="H1661" s="7" t="str"/>
      <x:c r="I1661" s="7" t="str">
        <x:v>[]</x:v>
      </x:c>
      <x:c r="J1661" s="6" t="str">
        <x:v>https://raw.githubusercontent.com/Mar-7th/StarRailRes/dbe8cdfcfb0bf657b9fe1cf92d5537f118ccb487/index_new/cn/character_skill_trees.json</x:v>
      </x:c>
    </x:row>
    <x:row r="1662" ht="38" customHeight="1">
      <x:c r="A1662" s="6" t="str">
        <x:v>1211002_2</x:v>
      </x:c>
      <x:c r="B1662" s="6" t="str">
        <x:v>1211</x:v>
      </x:c>
      <x:c r="C1662" s="6" t="str">
        <x:v>1211002</x:v>
      </x:c>
      <x:c r="D1662" s="6" t="str"/>
      <x:c r="E1662" s="6" t="n">
        <x:v>2</x:v>
      </x:c>
      <x:c r="F1662" s="6" t="n">
        <x:v>1</x:v>
      </x:c>
      <x:c r="G1662" s="6" t="n">
        <x:v>0</x:v>
      </x:c>
      <x:c r="H1662" s="7" t="str"/>
      <x:c r="I1662" s="7" t="str">
        <x:v>[{"id": "2", "num": 2500}, {"id": "111001", "num": 3}]</x:v>
      </x:c>
      <x:c r="J1662" s="6" t="str">
        <x:v>https://raw.githubusercontent.com/Mar-7th/StarRailRes/dbe8cdfcfb0bf657b9fe1cf92d5537f118ccb487/index_new/cn/character_skill_trees.json</x:v>
      </x:c>
    </x:row>
    <x:row r="1663" ht="38" customHeight="1">
      <x:c r="A1663" s="6" t="str">
        <x:v>1211002_3</x:v>
      </x:c>
      <x:c r="B1663" s="6" t="str">
        <x:v>1211</x:v>
      </x:c>
      <x:c r="C1663" s="6" t="str">
        <x:v>1211002</x:v>
      </x:c>
      <x:c r="D1663" s="6" t="str"/>
      <x:c r="E1663" s="6" t="n">
        <x:v>3</x:v>
      </x:c>
      <x:c r="F1663" s="6" t="n">
        <x:v>2</x:v>
      </x:c>
      <x:c r="G1663" s="6" t="n">
        <x:v>0</x:v>
      </x:c>
      <x:c r="H1663" s="7" t="str"/>
      <x:c r="I1663" s="7" t="str">
        <x:v>[{"id": "2", "num": 5000}, {"id": "110171", "num": 3}, {"id": "111001", "num": 6}]</x:v>
      </x:c>
      <x:c r="J1663" s="6" t="str">
        <x:v>https://raw.githubusercontent.com/Mar-7th/StarRailRes/dbe8cdfcfb0bf657b9fe1cf92d5537f118ccb487/index_new/cn/character_skill_trees.json</x:v>
      </x:c>
    </x:row>
    <x:row r="1664" ht="38" customHeight="1">
      <x:c r="A1664" s="6" t="str">
        <x:v>1211002_4</x:v>
      </x:c>
      <x:c r="B1664" s="6" t="str">
        <x:v>1211</x:v>
      </x:c>
      <x:c r="C1664" s="6" t="str">
        <x:v>1211002</x:v>
      </x:c>
      <x:c r="D1664" s="6" t="str"/>
      <x:c r="E1664" s="6" t="n">
        <x:v>4</x:v>
      </x:c>
      <x:c r="F1664" s="6" t="n">
        <x:v>3</x:v>
      </x:c>
      <x:c r="G1664" s="6" t="n">
        <x:v>0</x:v>
      </x:c>
      <x:c r="H1664" s="7" t="str"/>
      <x:c r="I1664" s="7" t="str">
        <x:v>[{"id": "2", "num": 10000}, {"id": "110172", "num": 3}, {"id": "111002", "num": 3}]</x:v>
      </x:c>
      <x:c r="J1664" s="6" t="str">
        <x:v>https://raw.githubusercontent.com/Mar-7th/StarRailRes/dbe8cdfcfb0bf657b9fe1cf92d5537f118ccb487/index_new/cn/character_skill_trees.json</x:v>
      </x:c>
    </x:row>
    <x:row r="1665" ht="38" customHeight="1">
      <x:c r="A1665" s="6" t="str">
        <x:v>1211002_5</x:v>
      </x:c>
      <x:c r="B1665" s="6" t="str">
        <x:v>1211</x:v>
      </x:c>
      <x:c r="C1665" s="6" t="str">
        <x:v>1211002</x:v>
      </x:c>
      <x:c r="D1665" s="6" t="str"/>
      <x:c r="E1665" s="6" t="n">
        <x:v>5</x:v>
      </x:c>
      <x:c r="F1665" s="6" t="n">
        <x:v>4</x:v>
      </x:c>
      <x:c r="G1665" s="6" t="n">
        <x:v>0</x:v>
      </x:c>
      <x:c r="H1665" s="7" t="str"/>
      <x:c r="I1665" s="7" t="str">
        <x:v>[{"id": "2", "num": 20000}, {"id": "110172", "num": 5}, {"id": "111002", "num": 4}]</x:v>
      </x:c>
      <x:c r="J1665" s="6" t="str">
        <x:v>https://raw.githubusercontent.com/Mar-7th/StarRailRes/dbe8cdfcfb0bf657b9fe1cf92d5537f118ccb487/index_new/cn/character_skill_trees.json</x:v>
      </x:c>
    </x:row>
    <x:row r="1666" ht="38" customHeight="1">
      <x:c r="A1666" s="6" t="str">
        <x:v>1211002_6</x:v>
      </x:c>
      <x:c r="B1666" s="6" t="str">
        <x:v>1211</x:v>
      </x:c>
      <x:c r="C1666" s="6" t="str">
        <x:v>1211002</x:v>
      </x:c>
      <x:c r="D1666" s="6" t="str"/>
      <x:c r="E1666" s="6" t="n">
        <x:v>6</x:v>
      </x:c>
      <x:c r="F1666" s="6" t="n">
        <x:v>4</x:v>
      </x:c>
      <x:c r="G1666" s="6" t="n">
        <x:v>0</x:v>
      </x:c>
      <x:c r="H1666" s="7" t="str"/>
      <x:c r="I1666" s="7" t="str">
        <x:v>[{"id": "2", "num": 30000}, {"id": "110172", "num": 7}, {"id": "111002", "num": 6}]</x:v>
      </x:c>
      <x:c r="J1666" s="6" t="str">
        <x:v>https://raw.githubusercontent.com/Mar-7th/StarRailRes/dbe8cdfcfb0bf657b9fe1cf92d5537f118ccb487/index_new/cn/character_skill_trees.json</x:v>
      </x:c>
    </x:row>
    <x:row r="1667" ht="38" customHeight="1">
      <x:c r="A1667" s="6" t="str">
        <x:v>1211002_7</x:v>
      </x:c>
      <x:c r="B1667" s="6" t="str">
        <x:v>1211</x:v>
      </x:c>
      <x:c r="C1667" s="6" t="str">
        <x:v>1211002</x:v>
      </x:c>
      <x:c r="D1667" s="6" t="str"/>
      <x:c r="E1667" s="6" t="n">
        <x:v>7</x:v>
      </x:c>
      <x:c r="F1667" s="6" t="n">
        <x:v>5</x:v>
      </x:c>
      <x:c r="G1667" s="6" t="n">
        <x:v>0</x:v>
      </x:c>
      <x:c r="H1667" s="7" t="str"/>
      <x:c r="I1667" s="7" t="str">
        <x:v>[{"id": "2", "num": 45000}, {"id": "110173", "num": 3}, {"id": "111003", "num": 3}]</x:v>
      </x:c>
      <x:c r="J1667" s="6" t="str">
        <x:v>https://raw.githubusercontent.com/Mar-7th/StarRailRes/dbe8cdfcfb0bf657b9fe1cf92d5537f118ccb487/index_new/cn/character_skill_trees.json</x:v>
      </x:c>
    </x:row>
    <x:row r="1668" ht="53" customHeight="1">
      <x:c r="A1668" s="6" t="str">
        <x:v>1211002_8</x:v>
      </x:c>
      <x:c r="B1668" s="6" t="str">
        <x:v>1211</x:v>
      </x:c>
      <x:c r="C1668" s="6" t="str">
        <x:v>1211002</x:v>
      </x:c>
      <x:c r="D1668" s="6" t="str"/>
      <x:c r="E1668" s="6" t="n">
        <x:v>8</x:v>
      </x:c>
      <x:c r="F1668" s="6" t="n">
        <x:v>5</x:v>
      </x:c>
      <x:c r="G1668" s="6" t="n">
        <x:v>0</x:v>
      </x:c>
      <x:c r="H1668" s="7" t="str"/>
      <x:c r="I1668" s="7" t="str">
        <x:v>[{"id": "2", "num": 80000}, {"id": "110173", "num": 5}, {"id": "110502", "num": 1}, {"id": "111003", "num": 4}]</x:v>
      </x:c>
      <x:c r="J1668" s="6" t="str">
        <x:v>https://raw.githubusercontent.com/Mar-7th/StarRailRes/dbe8cdfcfb0bf657b9fe1cf92d5537f118ccb487/index_new/cn/character_skill_trees.json</x:v>
      </x:c>
    </x:row>
    <x:row r="1669" ht="53" customHeight="1">
      <x:c r="A1669" s="6" t="str">
        <x:v>1211002_9</x:v>
      </x:c>
      <x:c r="B1669" s="6" t="str">
        <x:v>1211</x:v>
      </x:c>
      <x:c r="C1669" s="6" t="str">
        <x:v>1211002</x:v>
      </x:c>
      <x:c r="D1669" s="6" t="str"/>
      <x:c r="E1669" s="6" t="n">
        <x:v>9</x:v>
      </x:c>
      <x:c r="F1669" s="6" t="n">
        <x:v>6</x:v>
      </x:c>
      <x:c r="G1669" s="6" t="n">
        <x:v>0</x:v>
      </x:c>
      <x:c r="H1669" s="7" t="str"/>
      <x:c r="I1669" s="7" t="str">
        <x:v>[{"id": "2", "num": 160000}, {"id": "110173", "num": 8}, {"id": "241", "num": 1}, {"id": "110502", "num": 1}]</x:v>
      </x:c>
      <x:c r="J1669" s="6" t="str">
        <x:v>https://raw.githubusercontent.com/Mar-7th/StarRailRes/dbe8cdfcfb0bf657b9fe1cf92d5537f118ccb487/index_new/cn/character_skill_trees.json</x:v>
      </x:c>
    </x:row>
    <x:row r="1670" ht="53" customHeight="1">
      <x:c r="A1670" s="6" t="str">
        <x:v>1211002_10</x:v>
      </x:c>
      <x:c r="B1670" s="6" t="str">
        <x:v>1211</x:v>
      </x:c>
      <x:c r="C1670" s="6" t="str">
        <x:v>1211002</x:v>
      </x:c>
      <x:c r="D1670" s="6" t="str"/>
      <x:c r="E1670" s="6" t="n">
        <x:v>10</x:v>
      </x:c>
      <x:c r="F1670" s="6" t="n">
        <x:v>6</x:v>
      </x:c>
      <x:c r="G1670" s="6" t="n">
        <x:v>0</x:v>
      </x:c>
      <x:c r="H1670" s="7" t="str"/>
      <x:c r="I1670" s="7" t="str">
        <x:v>[{"id": "2", "num": 300000}, {"id": "110173", "num": 14}, {"id": "241", "num": 1}, {"id": "110502", "num": 1}]</x:v>
      </x:c>
      <x:c r="J1670" s="6" t="str">
        <x:v>https://raw.githubusercontent.com/Mar-7th/StarRailRes/dbe8cdfcfb0bf657b9fe1cf92d5537f118ccb487/index_new/cn/character_skill_trees.json</x:v>
      </x:c>
    </x:row>
    <x:row r="1671" ht="20" customHeight="1">
      <x:c r="A1671" s="6" t="str">
        <x:v>1211003_1</x:v>
      </x:c>
      <x:c r="B1671" s="6" t="str">
        <x:v>1211</x:v>
      </x:c>
      <x:c r="C1671" s="6" t="str">
        <x:v>1211003</x:v>
      </x:c>
      <x:c r="D1671" s="6" t="str"/>
      <x:c r="E1671" s="6" t="n">
        <x:v>1</x:v>
      </x:c>
      <x:c r="F1671" s="6" t="n">
        <x:v>0</x:v>
      </x:c>
      <x:c r="G1671" s="6" t="n">
        <x:v>0</x:v>
      </x:c>
      <x:c r="H1671" s="7" t="str"/>
      <x:c r="I1671" s="7" t="str">
        <x:v>[]</x:v>
      </x:c>
      <x:c r="J1671" s="6" t="str">
        <x:v>https://raw.githubusercontent.com/Mar-7th/StarRailRes/dbe8cdfcfb0bf657b9fe1cf92d5537f118ccb487/index_new/cn/character_skill_trees.json</x:v>
      </x:c>
    </x:row>
    <x:row r="1672" ht="38" customHeight="1">
      <x:c r="A1672" s="6" t="str">
        <x:v>1211003_2</x:v>
      </x:c>
      <x:c r="B1672" s="6" t="str">
        <x:v>1211</x:v>
      </x:c>
      <x:c r="C1672" s="6" t="str">
        <x:v>1211003</x:v>
      </x:c>
      <x:c r="D1672" s="6" t="str"/>
      <x:c r="E1672" s="6" t="n">
        <x:v>2</x:v>
      </x:c>
      <x:c r="F1672" s="6" t="n">
        <x:v>1</x:v>
      </x:c>
      <x:c r="G1672" s="6" t="n">
        <x:v>0</x:v>
      </x:c>
      <x:c r="H1672" s="7" t="str"/>
      <x:c r="I1672" s="7" t="str">
        <x:v>[{"id": "2", "num": 2500}, {"id": "111001", "num": 3}]</x:v>
      </x:c>
      <x:c r="J1672" s="6" t="str">
        <x:v>https://raw.githubusercontent.com/Mar-7th/StarRailRes/dbe8cdfcfb0bf657b9fe1cf92d5537f118ccb487/index_new/cn/character_skill_trees.json</x:v>
      </x:c>
    </x:row>
    <x:row r="1673" ht="38" customHeight="1">
      <x:c r="A1673" s="6" t="str">
        <x:v>1211003_3</x:v>
      </x:c>
      <x:c r="B1673" s="6" t="str">
        <x:v>1211</x:v>
      </x:c>
      <x:c r="C1673" s="6" t="str">
        <x:v>1211003</x:v>
      </x:c>
      <x:c r="D1673" s="6" t="str"/>
      <x:c r="E1673" s="6" t="n">
        <x:v>3</x:v>
      </x:c>
      <x:c r="F1673" s="6" t="n">
        <x:v>2</x:v>
      </x:c>
      <x:c r="G1673" s="6" t="n">
        <x:v>0</x:v>
      </x:c>
      <x:c r="H1673" s="7" t="str"/>
      <x:c r="I1673" s="7" t="str">
        <x:v>[{"id": "2", "num": 5000}, {"id": "110171", "num": 3}, {"id": "111001", "num": 6}]</x:v>
      </x:c>
      <x:c r="J1673" s="6" t="str">
        <x:v>https://raw.githubusercontent.com/Mar-7th/StarRailRes/dbe8cdfcfb0bf657b9fe1cf92d5537f118ccb487/index_new/cn/character_skill_trees.json</x:v>
      </x:c>
    </x:row>
    <x:row r="1674" ht="38" customHeight="1">
      <x:c r="A1674" s="6" t="str">
        <x:v>1211003_4</x:v>
      </x:c>
      <x:c r="B1674" s="6" t="str">
        <x:v>1211</x:v>
      </x:c>
      <x:c r="C1674" s="6" t="str">
        <x:v>1211003</x:v>
      </x:c>
      <x:c r="D1674" s="6" t="str"/>
      <x:c r="E1674" s="6" t="n">
        <x:v>4</x:v>
      </x:c>
      <x:c r="F1674" s="6" t="n">
        <x:v>3</x:v>
      </x:c>
      <x:c r="G1674" s="6" t="n">
        <x:v>0</x:v>
      </x:c>
      <x:c r="H1674" s="7" t="str"/>
      <x:c r="I1674" s="7" t="str">
        <x:v>[{"id": "2", "num": 10000}, {"id": "110172", "num": 3}, {"id": "111002", "num": 3}]</x:v>
      </x:c>
      <x:c r="J1674" s="6" t="str">
        <x:v>https://raw.githubusercontent.com/Mar-7th/StarRailRes/dbe8cdfcfb0bf657b9fe1cf92d5537f118ccb487/index_new/cn/character_skill_trees.json</x:v>
      </x:c>
    </x:row>
    <x:row r="1675" ht="38" customHeight="1">
      <x:c r="A1675" s="6" t="str">
        <x:v>1211003_5</x:v>
      </x:c>
      <x:c r="B1675" s="6" t="str">
        <x:v>1211</x:v>
      </x:c>
      <x:c r="C1675" s="6" t="str">
        <x:v>1211003</x:v>
      </x:c>
      <x:c r="D1675" s="6" t="str"/>
      <x:c r="E1675" s="6" t="n">
        <x:v>5</x:v>
      </x:c>
      <x:c r="F1675" s="6" t="n">
        <x:v>4</x:v>
      </x:c>
      <x:c r="G1675" s="6" t="n">
        <x:v>0</x:v>
      </x:c>
      <x:c r="H1675" s="7" t="str"/>
      <x:c r="I1675" s="7" t="str">
        <x:v>[{"id": "2", "num": 20000}, {"id": "110172", "num": 5}, {"id": "111002", "num": 4}]</x:v>
      </x:c>
      <x:c r="J1675" s="6" t="str">
        <x:v>https://raw.githubusercontent.com/Mar-7th/StarRailRes/dbe8cdfcfb0bf657b9fe1cf92d5537f118ccb487/index_new/cn/character_skill_trees.json</x:v>
      </x:c>
    </x:row>
    <x:row r="1676" ht="38" customHeight="1">
      <x:c r="A1676" s="6" t="str">
        <x:v>1211003_6</x:v>
      </x:c>
      <x:c r="B1676" s="6" t="str">
        <x:v>1211</x:v>
      </x:c>
      <x:c r="C1676" s="6" t="str">
        <x:v>1211003</x:v>
      </x:c>
      <x:c r="D1676" s="6" t="str"/>
      <x:c r="E1676" s="6" t="n">
        <x:v>6</x:v>
      </x:c>
      <x:c r="F1676" s="6" t="n">
        <x:v>4</x:v>
      </x:c>
      <x:c r="G1676" s="6" t="n">
        <x:v>0</x:v>
      </x:c>
      <x:c r="H1676" s="7" t="str"/>
      <x:c r="I1676" s="7" t="str">
        <x:v>[{"id": "2", "num": 30000}, {"id": "110172", "num": 7}, {"id": "111002", "num": 6}]</x:v>
      </x:c>
      <x:c r="J1676" s="6" t="str">
        <x:v>https://raw.githubusercontent.com/Mar-7th/StarRailRes/dbe8cdfcfb0bf657b9fe1cf92d5537f118ccb487/index_new/cn/character_skill_trees.json</x:v>
      </x:c>
    </x:row>
    <x:row r="1677" ht="38" customHeight="1">
      <x:c r="A1677" s="6" t="str">
        <x:v>1211003_7</x:v>
      </x:c>
      <x:c r="B1677" s="6" t="str">
        <x:v>1211</x:v>
      </x:c>
      <x:c r="C1677" s="6" t="str">
        <x:v>1211003</x:v>
      </x:c>
      <x:c r="D1677" s="6" t="str"/>
      <x:c r="E1677" s="6" t="n">
        <x:v>7</x:v>
      </x:c>
      <x:c r="F1677" s="6" t="n">
        <x:v>5</x:v>
      </x:c>
      <x:c r="G1677" s="6" t="n">
        <x:v>0</x:v>
      </x:c>
      <x:c r="H1677" s="7" t="str"/>
      <x:c r="I1677" s="7" t="str">
        <x:v>[{"id": "2", "num": 45000}, {"id": "110173", "num": 3}, {"id": "111003", "num": 3}]</x:v>
      </x:c>
      <x:c r="J1677" s="6" t="str">
        <x:v>https://raw.githubusercontent.com/Mar-7th/StarRailRes/dbe8cdfcfb0bf657b9fe1cf92d5537f118ccb487/index_new/cn/character_skill_trees.json</x:v>
      </x:c>
    </x:row>
    <x:row r="1678" ht="53" customHeight="1">
      <x:c r="A1678" s="6" t="str">
        <x:v>1211003_8</x:v>
      </x:c>
      <x:c r="B1678" s="6" t="str">
        <x:v>1211</x:v>
      </x:c>
      <x:c r="C1678" s="6" t="str">
        <x:v>1211003</x:v>
      </x:c>
      <x:c r="D1678" s="6" t="str"/>
      <x:c r="E1678" s="6" t="n">
        <x:v>8</x:v>
      </x:c>
      <x:c r="F1678" s="6" t="n">
        <x:v>5</x:v>
      </x:c>
      <x:c r="G1678" s="6" t="n">
        <x:v>0</x:v>
      </x:c>
      <x:c r="H1678" s="7" t="str"/>
      <x:c r="I1678" s="7" t="str">
        <x:v>[{"id": "2", "num": 80000}, {"id": "110173", "num": 5}, {"id": "110502", "num": 1}, {"id": "111003", "num": 4}]</x:v>
      </x:c>
      <x:c r="J1678" s="6" t="str">
        <x:v>https://raw.githubusercontent.com/Mar-7th/StarRailRes/dbe8cdfcfb0bf657b9fe1cf92d5537f118ccb487/index_new/cn/character_skill_trees.json</x:v>
      </x:c>
    </x:row>
    <x:row r="1679" ht="53" customHeight="1">
      <x:c r="A1679" s="6" t="str">
        <x:v>1211003_9</x:v>
      </x:c>
      <x:c r="B1679" s="6" t="str">
        <x:v>1211</x:v>
      </x:c>
      <x:c r="C1679" s="6" t="str">
        <x:v>1211003</x:v>
      </x:c>
      <x:c r="D1679" s="6" t="str"/>
      <x:c r="E1679" s="6" t="n">
        <x:v>9</x:v>
      </x:c>
      <x:c r="F1679" s="6" t="n">
        <x:v>6</x:v>
      </x:c>
      <x:c r="G1679" s="6" t="n">
        <x:v>0</x:v>
      </x:c>
      <x:c r="H1679" s="7" t="str"/>
      <x:c r="I1679" s="7" t="str">
        <x:v>[{"id": "2", "num": 160000}, {"id": "110173", "num": 8}, {"id": "241", "num": 1}, {"id": "110502", "num": 1}]</x:v>
      </x:c>
      <x:c r="J1679" s="6" t="str">
        <x:v>https://raw.githubusercontent.com/Mar-7th/StarRailRes/dbe8cdfcfb0bf657b9fe1cf92d5537f118ccb487/index_new/cn/character_skill_trees.json</x:v>
      </x:c>
    </x:row>
    <x:row r="1680" ht="53" customHeight="1">
      <x:c r="A1680" s="6" t="str">
        <x:v>1211003_10</x:v>
      </x:c>
      <x:c r="B1680" s="6" t="str">
        <x:v>1211</x:v>
      </x:c>
      <x:c r="C1680" s="6" t="str">
        <x:v>1211003</x:v>
      </x:c>
      <x:c r="D1680" s="6" t="str"/>
      <x:c r="E1680" s="6" t="n">
        <x:v>10</x:v>
      </x:c>
      <x:c r="F1680" s="6" t="n">
        <x:v>6</x:v>
      </x:c>
      <x:c r="G1680" s="6" t="n">
        <x:v>0</x:v>
      </x:c>
      <x:c r="H1680" s="7" t="str"/>
      <x:c r="I1680" s="7" t="str">
        <x:v>[{"id": "2", "num": 300000}, {"id": "110173", "num": 14}, {"id": "241", "num": 1}, {"id": "110502", "num": 1}]</x:v>
      </x:c>
      <x:c r="J1680" s="6" t="str">
        <x:v>https://raw.githubusercontent.com/Mar-7th/StarRailRes/dbe8cdfcfb0bf657b9fe1cf92d5537f118ccb487/index_new/cn/character_skill_trees.json</x:v>
      </x:c>
    </x:row>
    <x:row r="1681" ht="20" customHeight="1">
      <x:c r="A1681" s="6" t="str">
        <x:v>1211004_1</x:v>
      </x:c>
      <x:c r="B1681" s="6" t="str">
        <x:v>1211</x:v>
      </x:c>
      <x:c r="C1681" s="6" t="str">
        <x:v>1211004</x:v>
      </x:c>
      <x:c r="D1681" s="6" t="str"/>
      <x:c r="E1681" s="6" t="n">
        <x:v>1</x:v>
      </x:c>
      <x:c r="F1681" s="6" t="n">
        <x:v>0</x:v>
      </x:c>
      <x:c r="G1681" s="6" t="n">
        <x:v>0</x:v>
      </x:c>
      <x:c r="H1681" s="7" t="str"/>
      <x:c r="I1681" s="7" t="str">
        <x:v>[]</x:v>
      </x:c>
      <x:c r="J1681" s="6" t="str">
        <x:v>https://raw.githubusercontent.com/Mar-7th/StarRailRes/dbe8cdfcfb0bf657b9fe1cf92d5537f118ccb487/index_new/cn/character_skill_trees.json</x:v>
      </x:c>
    </x:row>
    <x:row r="1682" ht="38" customHeight="1">
      <x:c r="A1682" s="6" t="str">
        <x:v>1211004_2</x:v>
      </x:c>
      <x:c r="B1682" s="6" t="str">
        <x:v>1211</x:v>
      </x:c>
      <x:c r="C1682" s="6" t="str">
        <x:v>1211004</x:v>
      </x:c>
      <x:c r="D1682" s="6" t="str"/>
      <x:c r="E1682" s="6" t="n">
        <x:v>2</x:v>
      </x:c>
      <x:c r="F1682" s="6" t="n">
        <x:v>1</x:v>
      </x:c>
      <x:c r="G1682" s="6" t="n">
        <x:v>0</x:v>
      </x:c>
      <x:c r="H1682" s="7" t="str"/>
      <x:c r="I1682" s="7" t="str">
        <x:v>[{"id": "2", "num": 2500}, {"id": "111001", "num": 3}]</x:v>
      </x:c>
      <x:c r="J1682" s="6" t="str">
        <x:v>https://raw.githubusercontent.com/Mar-7th/StarRailRes/dbe8cdfcfb0bf657b9fe1cf92d5537f118ccb487/index_new/cn/character_skill_trees.json</x:v>
      </x:c>
    </x:row>
    <x:row r="1683" ht="38" customHeight="1">
      <x:c r="A1683" s="6" t="str">
        <x:v>1211004_3</x:v>
      </x:c>
      <x:c r="B1683" s="6" t="str">
        <x:v>1211</x:v>
      </x:c>
      <x:c r="C1683" s="6" t="str">
        <x:v>1211004</x:v>
      </x:c>
      <x:c r="D1683" s="6" t="str"/>
      <x:c r="E1683" s="6" t="n">
        <x:v>3</x:v>
      </x:c>
      <x:c r="F1683" s="6" t="n">
        <x:v>2</x:v>
      </x:c>
      <x:c r="G1683" s="6" t="n">
        <x:v>0</x:v>
      </x:c>
      <x:c r="H1683" s="7" t="str"/>
      <x:c r="I1683" s="7" t="str">
        <x:v>[{"id": "2", "num": 5000}, {"id": "110171", "num": 3}, {"id": "111001", "num": 6}]</x:v>
      </x:c>
      <x:c r="J1683" s="6" t="str">
        <x:v>https://raw.githubusercontent.com/Mar-7th/StarRailRes/dbe8cdfcfb0bf657b9fe1cf92d5537f118ccb487/index_new/cn/character_skill_trees.json</x:v>
      </x:c>
    </x:row>
    <x:row r="1684" ht="38" customHeight="1">
      <x:c r="A1684" s="6" t="str">
        <x:v>1211004_4</x:v>
      </x:c>
      <x:c r="B1684" s="6" t="str">
        <x:v>1211</x:v>
      </x:c>
      <x:c r="C1684" s="6" t="str">
        <x:v>1211004</x:v>
      </x:c>
      <x:c r="D1684" s="6" t="str"/>
      <x:c r="E1684" s="6" t="n">
        <x:v>4</x:v>
      </x:c>
      <x:c r="F1684" s="6" t="n">
        <x:v>3</x:v>
      </x:c>
      <x:c r="G1684" s="6" t="n">
        <x:v>0</x:v>
      </x:c>
      <x:c r="H1684" s="7" t="str"/>
      <x:c r="I1684" s="7" t="str">
        <x:v>[{"id": "2", "num": 10000}, {"id": "110172", "num": 3}, {"id": "111002", "num": 3}]</x:v>
      </x:c>
      <x:c r="J1684" s="6" t="str">
        <x:v>https://raw.githubusercontent.com/Mar-7th/StarRailRes/dbe8cdfcfb0bf657b9fe1cf92d5537f118ccb487/index_new/cn/character_skill_trees.json</x:v>
      </x:c>
    </x:row>
    <x:row r="1685" ht="38" customHeight="1">
      <x:c r="A1685" s="6" t="str">
        <x:v>1211004_5</x:v>
      </x:c>
      <x:c r="B1685" s="6" t="str">
        <x:v>1211</x:v>
      </x:c>
      <x:c r="C1685" s="6" t="str">
        <x:v>1211004</x:v>
      </x:c>
      <x:c r="D1685" s="6" t="str"/>
      <x:c r="E1685" s="6" t="n">
        <x:v>5</x:v>
      </x:c>
      <x:c r="F1685" s="6" t="n">
        <x:v>4</x:v>
      </x:c>
      <x:c r="G1685" s="6" t="n">
        <x:v>0</x:v>
      </x:c>
      <x:c r="H1685" s="7" t="str"/>
      <x:c r="I1685" s="7" t="str">
        <x:v>[{"id": "2", "num": 20000}, {"id": "110172", "num": 5}, {"id": "111002", "num": 4}]</x:v>
      </x:c>
      <x:c r="J1685" s="6" t="str">
        <x:v>https://raw.githubusercontent.com/Mar-7th/StarRailRes/dbe8cdfcfb0bf657b9fe1cf92d5537f118ccb487/index_new/cn/character_skill_trees.json</x:v>
      </x:c>
    </x:row>
    <x:row r="1686" ht="38" customHeight="1">
      <x:c r="A1686" s="6" t="str">
        <x:v>1211004_6</x:v>
      </x:c>
      <x:c r="B1686" s="6" t="str">
        <x:v>1211</x:v>
      </x:c>
      <x:c r="C1686" s="6" t="str">
        <x:v>1211004</x:v>
      </x:c>
      <x:c r="D1686" s="6" t="str"/>
      <x:c r="E1686" s="6" t="n">
        <x:v>6</x:v>
      </x:c>
      <x:c r="F1686" s="6" t="n">
        <x:v>4</x:v>
      </x:c>
      <x:c r="G1686" s="6" t="n">
        <x:v>0</x:v>
      </x:c>
      <x:c r="H1686" s="7" t="str"/>
      <x:c r="I1686" s="7" t="str">
        <x:v>[{"id": "2", "num": 30000}, {"id": "110172", "num": 7}, {"id": "111002", "num": 6}]</x:v>
      </x:c>
      <x:c r="J1686" s="6" t="str">
        <x:v>https://raw.githubusercontent.com/Mar-7th/StarRailRes/dbe8cdfcfb0bf657b9fe1cf92d5537f118ccb487/index_new/cn/character_skill_trees.json</x:v>
      </x:c>
    </x:row>
    <x:row r="1687" ht="38" customHeight="1">
      <x:c r="A1687" s="6" t="str">
        <x:v>1211004_7</x:v>
      </x:c>
      <x:c r="B1687" s="6" t="str">
        <x:v>1211</x:v>
      </x:c>
      <x:c r="C1687" s="6" t="str">
        <x:v>1211004</x:v>
      </x:c>
      <x:c r="D1687" s="6" t="str"/>
      <x:c r="E1687" s="6" t="n">
        <x:v>7</x:v>
      </x:c>
      <x:c r="F1687" s="6" t="n">
        <x:v>5</x:v>
      </x:c>
      <x:c r="G1687" s="6" t="n">
        <x:v>0</x:v>
      </x:c>
      <x:c r="H1687" s="7" t="str"/>
      <x:c r="I1687" s="7" t="str">
        <x:v>[{"id": "2", "num": 45000}, {"id": "110173", "num": 3}, {"id": "111003", "num": 3}]</x:v>
      </x:c>
      <x:c r="J1687" s="6" t="str">
        <x:v>https://raw.githubusercontent.com/Mar-7th/StarRailRes/dbe8cdfcfb0bf657b9fe1cf92d5537f118ccb487/index_new/cn/character_skill_trees.json</x:v>
      </x:c>
    </x:row>
    <x:row r="1688" ht="53" customHeight="1">
      <x:c r="A1688" s="6" t="str">
        <x:v>1211004_8</x:v>
      </x:c>
      <x:c r="B1688" s="6" t="str">
        <x:v>1211</x:v>
      </x:c>
      <x:c r="C1688" s="6" t="str">
        <x:v>1211004</x:v>
      </x:c>
      <x:c r="D1688" s="6" t="str"/>
      <x:c r="E1688" s="6" t="n">
        <x:v>8</x:v>
      </x:c>
      <x:c r="F1688" s="6" t="n">
        <x:v>5</x:v>
      </x:c>
      <x:c r="G1688" s="6" t="n">
        <x:v>0</x:v>
      </x:c>
      <x:c r="H1688" s="7" t="str"/>
      <x:c r="I1688" s="7" t="str">
        <x:v>[{"id": "2", "num": 80000}, {"id": "110173", "num": 5}, {"id": "110502", "num": 1}, {"id": "111003", "num": 4}]</x:v>
      </x:c>
      <x:c r="J1688" s="6" t="str">
        <x:v>https://raw.githubusercontent.com/Mar-7th/StarRailRes/dbe8cdfcfb0bf657b9fe1cf92d5537f118ccb487/index_new/cn/character_skill_trees.json</x:v>
      </x:c>
    </x:row>
    <x:row r="1689" ht="53" customHeight="1">
      <x:c r="A1689" s="6" t="str">
        <x:v>1211004_9</x:v>
      </x:c>
      <x:c r="B1689" s="6" t="str">
        <x:v>1211</x:v>
      </x:c>
      <x:c r="C1689" s="6" t="str">
        <x:v>1211004</x:v>
      </x:c>
      <x:c r="D1689" s="6" t="str"/>
      <x:c r="E1689" s="6" t="n">
        <x:v>9</x:v>
      </x:c>
      <x:c r="F1689" s="6" t="n">
        <x:v>6</x:v>
      </x:c>
      <x:c r="G1689" s="6" t="n">
        <x:v>0</x:v>
      </x:c>
      <x:c r="H1689" s="7" t="str"/>
      <x:c r="I1689" s="7" t="str">
        <x:v>[{"id": "2", "num": 160000}, {"id": "110173", "num": 8}, {"id": "241", "num": 1}, {"id": "110502", "num": 1}]</x:v>
      </x:c>
      <x:c r="J1689" s="6" t="str">
        <x:v>https://raw.githubusercontent.com/Mar-7th/StarRailRes/dbe8cdfcfb0bf657b9fe1cf92d5537f118ccb487/index_new/cn/character_skill_trees.json</x:v>
      </x:c>
    </x:row>
    <x:row r="1690" ht="53" customHeight="1">
      <x:c r="A1690" s="6" t="str">
        <x:v>1211004_10</x:v>
      </x:c>
      <x:c r="B1690" s="6" t="str">
        <x:v>1211</x:v>
      </x:c>
      <x:c r="C1690" s="6" t="str">
        <x:v>1211004</x:v>
      </x:c>
      <x:c r="D1690" s="6" t="str"/>
      <x:c r="E1690" s="6" t="n">
        <x:v>10</x:v>
      </x:c>
      <x:c r="F1690" s="6" t="n">
        <x:v>6</x:v>
      </x:c>
      <x:c r="G1690" s="6" t="n">
        <x:v>0</x:v>
      </x:c>
      <x:c r="H1690" s="7" t="str"/>
      <x:c r="I1690" s="7" t="str">
        <x:v>[{"id": "2", "num": 300000}, {"id": "110173", "num": 14}, {"id": "241", "num": 1}, {"id": "110502", "num": 1}]</x:v>
      </x:c>
      <x:c r="J1690" s="6" t="str">
        <x:v>https://raw.githubusercontent.com/Mar-7th/StarRailRes/dbe8cdfcfb0bf657b9fe1cf92d5537f118ccb487/index_new/cn/character_skill_trees.json</x:v>
      </x:c>
    </x:row>
    <x:row r="1691" ht="20" customHeight="1">
      <x:c r="A1691" s="6" t="str">
        <x:v>1211007_1</x:v>
      </x:c>
      <x:c r="B1691" s="6" t="str">
        <x:v>1211</x:v>
      </x:c>
      <x:c r="C1691" s="6" t="str">
        <x:v>1211007</x:v>
      </x:c>
      <x:c r="D1691" s="6" t="str"/>
      <x:c r="E1691" s="6" t="n">
        <x:v>1</x:v>
      </x:c>
      <x:c r="F1691" s="6" t="n">
        <x:v>0</x:v>
      </x:c>
      <x:c r="G1691" s="6" t="n">
        <x:v>0</x:v>
      </x:c>
      <x:c r="H1691" s="7" t="str"/>
      <x:c r="I1691" s="7" t="str">
        <x:v>[]</x:v>
      </x:c>
      <x:c r="J1691" s="6" t="str">
        <x:v>https://raw.githubusercontent.com/Mar-7th/StarRailRes/dbe8cdfcfb0bf657b9fe1cf92d5537f118ccb487/index_new/cn/character_skill_trees.json</x:v>
      </x:c>
    </x:row>
    <x:row r="1692" ht="38" customHeight="1">
      <x:c r="A1692" s="6" t="str">
        <x:v>1211101_1</x:v>
      </x:c>
      <x:c r="B1692" s="6" t="str">
        <x:v>1211</x:v>
      </x:c>
      <x:c r="C1692" s="6" t="str">
        <x:v>1211101</x:v>
      </x:c>
      <x:c r="D1692" s="6" t="str">
        <x:v>岐黄精义</x:v>
      </x:c>
      <x:c r="E1692" s="6" t="n">
        <x:v>1</x:v>
      </x:c>
      <x:c r="F1692" s="6" t="n">
        <x:v>2</x:v>
      </x:c>
      <x:c r="G1692" s="6" t="n">
        <x:v>0</x:v>
      </x:c>
      <x:c r="H1692" s="7" t="str">
        <x:v>白露对我方目标造成过量治疗时会提高目标#1[i]%的生命上限，持续#2[i]回合。</x:v>
      </x:c>
      <x:c r="I1692" s="7" t="str">
        <x:v>[{"id": "2", "num": 5000}, {"id": "110171", "num": 3}, {"id": "110502", "num": 1}]</x:v>
      </x:c>
      <x:c r="J1692" s="6" t="str">
        <x:v>https://raw.githubusercontent.com/Mar-7th/StarRailRes/dbe8cdfcfb0bf657b9fe1cf92d5537f118ccb487/index_new/cn/character_skill_trees.json</x:v>
      </x:c>
    </x:row>
    <x:row r="1693" ht="53" customHeight="1">
      <x:c r="A1693" s="6" t="str">
        <x:v>1211102_1</x:v>
      </x:c>
      <x:c r="B1693" s="6" t="str">
        <x:v>1211</x:v>
      </x:c>
      <x:c r="C1693" s="6" t="str">
        <x:v>1211102</x:v>
      </x:c>
      <x:c r="D1693" s="6" t="str">
        <x:v>持明龙脉</x:v>
      </x:c>
      <x:c r="E1693" s="6" t="n">
        <x:v>1</x:v>
      </x:c>
      <x:c r="F1693" s="6" t="n">
        <x:v>4</x:v>
      </x:c>
      <x:c r="G1693" s="6" t="n">
        <x:v>0</x:v>
      </x:c>
      <x:c r="H1693" s="7" t="str">
        <x:v>【生息】效果的触发次数增加#1[i]次。</x:v>
      </x:c>
      <x:c r="I1693" s="7" t="str">
        <x:v>[{"id": "2", "num": 20000}, {"id": "110172", "num": 5}, {"id": "241", "num": 1}, {"id": "110502", "num": 1}]</x:v>
      </x:c>
      <x:c r="J1693" s="6" t="str">
        <x:v>https://raw.githubusercontent.com/Mar-7th/StarRailRes/dbe8cdfcfb0bf657b9fe1cf92d5537f118ccb487/index_new/cn/character_skill_trees.json</x:v>
      </x:c>
    </x:row>
    <x:row r="1694" ht="53" customHeight="1">
      <x:c r="A1694" s="6" t="str">
        <x:v>1211103_1</x:v>
      </x:c>
      <x:c r="B1694" s="6" t="str">
        <x:v>1211</x:v>
      </x:c>
      <x:c r="C1694" s="6" t="str">
        <x:v>1211103</x:v>
      </x:c>
      <x:c r="D1694" s="6" t="str">
        <x:v>鳞渊福泽</x:v>
      </x:c>
      <x:c r="E1694" s="6" t="n">
        <x:v>1</x:v>
      </x:c>
      <x:c r="F1694" s="6" t="n">
        <x:v>6</x:v>
      </x:c>
      <x:c r="G1694" s="6" t="n">
        <x:v>0</x:v>
      </x:c>
      <x:c r="H1694" s="7" t="str">
        <x:v>拥有【生息】的角色受到的伤害降低#1[i]%。</x:v>
      </x:c>
      <x:c r="I1694" s="7" t="str">
        <x:v>[{"id": "2", "num": 160000}, {"id": "110173", "num": 8}, {"id": "241", "num": 1}, {"id": "110502", "num": 1}]</x:v>
      </x:c>
      <x:c r="J1694" s="6" t="str">
        <x:v>https://raw.githubusercontent.com/Mar-7th/StarRailRes/dbe8cdfcfb0bf657b9fe1cf92d5537f118ccb487/index_new/cn/character_skill_trees.json</x:v>
      </x:c>
    </x:row>
    <x:row r="1695" ht="38" customHeight="1">
      <x:c r="A1695" s="6" t="str">
        <x:v>1211201_1</x:v>
      </x:c>
      <x:c r="B1695" s="6" t="str">
        <x:v>1211</x:v>
      </x:c>
      <x:c r="C1695" s="6" t="str">
        <x:v>1211201</x:v>
      </x:c>
      <x:c r="D1695" s="6" t="str">
        <x:v>生命强化</x:v>
      </x:c>
      <x:c r="E1695" s="6" t="n">
        <x:v>1</x:v>
      </x:c>
      <x:c r="F1695" s="6" t="n">
        <x:v>0</x:v>
      </x:c>
      <x:c r="G1695" s="6" t="n">
        <x:v>1</x:v>
      </x:c>
      <x:c r="H1695" s="7" t="str"/>
      <x:c r="I1695" s="7" t="str">
        <x:v>[{"id": "2", "num": 2500}, {"id": "111001", "num": 2}]</x:v>
      </x:c>
      <x:c r="J1695" s="6" t="str">
        <x:v>https://raw.githubusercontent.com/Mar-7th/StarRailRes/dbe8cdfcfb0bf657b9fe1cf92d5537f118ccb487/index_new/cn/character_skill_trees.json</x:v>
      </x:c>
    </x:row>
    <x:row r="1696" ht="38" customHeight="1">
      <x:c r="A1696" s="6" t="str">
        <x:v>1211202_1</x:v>
      </x:c>
      <x:c r="B1696" s="6" t="str">
        <x:v>1211</x:v>
      </x:c>
      <x:c r="C1696" s="6" t="str">
        <x:v>1211202</x:v>
      </x:c>
      <x:c r="D1696" s="6" t="str">
        <x:v>防御强化</x:v>
      </x:c>
      <x:c r="E1696" s="6" t="n">
        <x:v>1</x:v>
      </x:c>
      <x:c r="F1696" s="6" t="n">
        <x:v>2</x:v>
      </x:c>
      <x:c r="G1696" s="6" t="n">
        <x:v>0</x:v>
      </x:c>
      <x:c r="H1696" s="7" t="str"/>
      <x:c r="I1696" s="7" t="str">
        <x:v>[{"id": "2", "num": 5000}, {"id": "110171", "num": 3}, {"id": "111001", "num": 6}]</x:v>
      </x:c>
      <x:c r="J1696" s="6" t="str">
        <x:v>https://raw.githubusercontent.com/Mar-7th/StarRailRes/dbe8cdfcfb0bf657b9fe1cf92d5537f118ccb487/index_new/cn/character_skill_trees.json</x:v>
      </x:c>
    </x:row>
    <x:row r="1697" ht="38" customHeight="1">
      <x:c r="A1697" s="6" t="str">
        <x:v>1211203_1</x:v>
      </x:c>
      <x:c r="B1697" s="6" t="str">
        <x:v>1211</x:v>
      </x:c>
      <x:c r="C1697" s="6" t="str">
        <x:v>1211203</x:v>
      </x:c>
      <x:c r="D1697" s="6" t="str">
        <x:v>生命强化</x:v>
      </x:c>
      <x:c r="E1697" s="6" t="n">
        <x:v>1</x:v>
      </x:c>
      <x:c r="F1697" s="6" t="n">
        <x:v>3</x:v>
      </x:c>
      <x:c r="G1697" s="6" t="n">
        <x:v>0</x:v>
      </x:c>
      <x:c r="H1697" s="7" t="str"/>
      <x:c r="I1697" s="7" t="str">
        <x:v>[{"id": "2", "num": 10000}, {"id": "110172", "num": 3}, {"id": "111002", "num": 3}]</x:v>
      </x:c>
      <x:c r="J1697" s="6" t="str">
        <x:v>https://raw.githubusercontent.com/Mar-7th/StarRailRes/dbe8cdfcfb0bf657b9fe1cf92d5537f118ccb487/index_new/cn/character_skill_trees.json</x:v>
      </x:c>
    </x:row>
    <x:row r="1698" ht="38" customHeight="1">
      <x:c r="A1698" s="6" t="str">
        <x:v>1211204_1</x:v>
      </x:c>
      <x:c r="B1698" s="6" t="str">
        <x:v>1211</x:v>
      </x:c>
      <x:c r="C1698" s="6" t="str">
        <x:v>1211204</x:v>
      </x:c>
      <x:c r="D1698" s="6" t="str">
        <x:v>效果抵抗强化</x:v>
      </x:c>
      <x:c r="E1698" s="6" t="n">
        <x:v>1</x:v>
      </x:c>
      <x:c r="F1698" s="6" t="n">
        <x:v>3</x:v>
      </x:c>
      <x:c r="G1698" s="6" t="n">
        <x:v>0</x:v>
      </x:c>
      <x:c r="H1698" s="7" t="str"/>
      <x:c r="I1698" s="7" t="str">
        <x:v>[{"id": "2", "num": 10000}, {"id": "110172", "num": 3}, {"id": "111002", "num": 3}]</x:v>
      </x:c>
      <x:c r="J1698" s="6" t="str">
        <x:v>https://raw.githubusercontent.com/Mar-7th/StarRailRes/dbe8cdfcfb0bf657b9fe1cf92d5537f118ccb487/index_new/cn/character_skill_trees.json</x:v>
      </x:c>
    </x:row>
    <x:row r="1699" ht="38" customHeight="1">
      <x:c r="A1699" s="6" t="str">
        <x:v>1211205_1</x:v>
      </x:c>
      <x:c r="B1699" s="6" t="str">
        <x:v>1211</x:v>
      </x:c>
      <x:c r="C1699" s="6" t="str">
        <x:v>1211205</x:v>
      </x:c>
      <x:c r="D1699" s="6" t="str">
        <x:v>生命强化</x:v>
      </x:c>
      <x:c r="E1699" s="6" t="n">
        <x:v>1</x:v>
      </x:c>
      <x:c r="F1699" s="6" t="n">
        <x:v>4</x:v>
      </x:c>
      <x:c r="G1699" s="6" t="n">
        <x:v>0</x:v>
      </x:c>
      <x:c r="H1699" s="7" t="str"/>
      <x:c r="I1699" s="7" t="str">
        <x:v>[{"id": "2", "num": 20000}, {"id": "110172", "num": 5}, {"id": "111002", "num": 4}]</x:v>
      </x:c>
      <x:c r="J1699" s="6" t="str">
        <x:v>https://raw.githubusercontent.com/Mar-7th/StarRailRes/dbe8cdfcfb0bf657b9fe1cf92d5537f118ccb487/index_new/cn/character_skill_trees.json</x:v>
      </x:c>
    </x:row>
    <x:row r="1700" ht="38" customHeight="1">
      <x:c r="A1700" s="6" t="str">
        <x:v>1211206_1</x:v>
      </x:c>
      <x:c r="B1700" s="6" t="str">
        <x:v>1211</x:v>
      </x:c>
      <x:c r="C1700" s="6" t="str">
        <x:v>1211206</x:v>
      </x:c>
      <x:c r="D1700" s="6" t="str">
        <x:v>防御强化</x:v>
      </x:c>
      <x:c r="E1700" s="6" t="n">
        <x:v>1</x:v>
      </x:c>
      <x:c r="F1700" s="6" t="n">
        <x:v>5</x:v>
      </x:c>
      <x:c r="G1700" s="6" t="n">
        <x:v>0</x:v>
      </x:c>
      <x:c r="H1700" s="7" t="str"/>
      <x:c r="I1700" s="7" t="str">
        <x:v>[{"id": "2", "num": 45000}, {"id": "110173", "num": 3}, {"id": "111003", "num": 3}]</x:v>
      </x:c>
      <x:c r="J1700" s="6" t="str">
        <x:v>https://raw.githubusercontent.com/Mar-7th/StarRailRes/dbe8cdfcfb0bf657b9fe1cf92d5537f118ccb487/index_new/cn/character_skill_trees.json</x:v>
      </x:c>
    </x:row>
    <x:row r="1701" ht="38" customHeight="1">
      <x:c r="A1701" s="6" t="str">
        <x:v>1211207_1</x:v>
      </x:c>
      <x:c r="B1701" s="6" t="str">
        <x:v>1211</x:v>
      </x:c>
      <x:c r="C1701" s="6" t="str">
        <x:v>1211207</x:v>
      </x:c>
      <x:c r="D1701" s="6" t="str">
        <x:v>生命强化</x:v>
      </x:c>
      <x:c r="E1701" s="6" t="n">
        <x:v>1</x:v>
      </x:c>
      <x:c r="F1701" s="6" t="n">
        <x:v>5</x:v>
      </x:c>
      <x:c r="G1701" s="6" t="n">
        <x:v>0</x:v>
      </x:c>
      <x:c r="H1701" s="7" t="str"/>
      <x:c r="I1701" s="7" t="str">
        <x:v>[{"id": "2", "num": 45000}, {"id": "110173", "num": 3}, {"id": "111003", "num": 3}]</x:v>
      </x:c>
      <x:c r="J1701" s="6" t="str">
        <x:v>https://raw.githubusercontent.com/Mar-7th/StarRailRes/dbe8cdfcfb0bf657b9fe1cf92d5537f118ccb487/index_new/cn/character_skill_trees.json</x:v>
      </x:c>
    </x:row>
    <x:row r="1702" ht="38" customHeight="1">
      <x:c r="A1702" s="6" t="str">
        <x:v>1211208_1</x:v>
      </x:c>
      <x:c r="B1702" s="6" t="str">
        <x:v>1211</x:v>
      </x:c>
      <x:c r="C1702" s="6" t="str">
        <x:v>1211208</x:v>
      </x:c>
      <x:c r="D1702" s="6" t="str">
        <x:v>效果抵抗强化</x:v>
      </x:c>
      <x:c r="E1702" s="6" t="n">
        <x:v>1</x:v>
      </x:c>
      <x:c r="F1702" s="6" t="n">
        <x:v>6</x:v>
      </x:c>
      <x:c r="G1702" s="6" t="n">
        <x:v>0</x:v>
      </x:c>
      <x:c r="H1702" s="7" t="str"/>
      <x:c r="I1702" s="7" t="str">
        <x:v>[{"id": "2", "num": 160000}, {"id": "110173", "num": 8}, {"id": "111003", "num": 8}]</x:v>
      </x:c>
      <x:c r="J1702" s="6" t="str">
        <x:v>https://raw.githubusercontent.com/Mar-7th/StarRailRes/dbe8cdfcfb0bf657b9fe1cf92d5537f118ccb487/index_new/cn/character_skill_trees.json</x:v>
      </x:c>
    </x:row>
    <x:row r="1703" ht="38" customHeight="1">
      <x:c r="A1703" s="6" t="str">
        <x:v>1211209_1</x:v>
      </x:c>
      <x:c r="B1703" s="6" t="str">
        <x:v>1211</x:v>
      </x:c>
      <x:c r="C1703" s="6" t="str">
        <x:v>1211209</x:v>
      </x:c>
      <x:c r="D1703" s="6" t="str">
        <x:v>防御强化</x:v>
      </x:c>
      <x:c r="E1703" s="6" t="n">
        <x:v>1</x:v>
      </x:c>
      <x:c r="F1703" s="6" t="n">
        <x:v>0</x:v>
      </x:c>
      <x:c r="G1703" s="6" t="n">
        <x:v>75</x:v>
      </x:c>
      <x:c r="H1703" s="7" t="str"/>
      <x:c r="I1703" s="7" t="str">
        <x:v>[{"id": "2", "num": 160000}, {"id": "110173", "num": 8}, {"id": "111003", "num": 8}]</x:v>
      </x:c>
      <x:c r="J1703" s="6" t="str">
        <x:v>https://raw.githubusercontent.com/Mar-7th/StarRailRes/dbe8cdfcfb0bf657b9fe1cf92d5537f118ccb487/index_new/cn/character_skill_trees.json</x:v>
      </x:c>
    </x:row>
    <x:row r="1704" ht="38" customHeight="1">
      <x:c r="A1704" s="6" t="str">
        <x:v>1211210_1</x:v>
      </x:c>
      <x:c r="B1704" s="6" t="str">
        <x:v>1211</x:v>
      </x:c>
      <x:c r="C1704" s="6" t="str">
        <x:v>1211210</x:v>
      </x:c>
      <x:c r="D1704" s="6" t="str">
        <x:v>生命强化</x:v>
      </x:c>
      <x:c r="E1704" s="6" t="n">
        <x:v>1</x:v>
      </x:c>
      <x:c r="F1704" s="6" t="n">
        <x:v>0</x:v>
      </x:c>
      <x:c r="G1704" s="6" t="n">
        <x:v>80</x:v>
      </x:c>
      <x:c r="H1704" s="7" t="str"/>
      <x:c r="I1704" s="7" t="str">
        <x:v>[{"id": "2", "num": 160000}, {"id": "110173", "num": 8}, {"id": "111003", "num": 8}]</x:v>
      </x:c>
      <x:c r="J1704" s="6" t="str">
        <x:v>https://raw.githubusercontent.com/Mar-7th/StarRailRes/dbe8cdfcfb0bf657b9fe1cf92d5537f118ccb487/index_new/cn/character_skill_trees.json</x:v>
      </x:c>
    </x:row>
    <x:row r="1705" ht="20" customHeight="1">
      <x:c r="A1705" s="6" t="str">
        <x:v>1212001_1</x:v>
      </x:c>
      <x:c r="B1705" s="6" t="str">
        <x:v>1212</x:v>
      </x:c>
      <x:c r="C1705" s="6" t="str">
        <x:v>1212001</x:v>
      </x:c>
      <x:c r="D1705" s="6" t="str"/>
      <x:c r="E1705" s="6" t="n">
        <x:v>1</x:v>
      </x:c>
      <x:c r="F1705" s="6" t="n">
        <x:v>0</x:v>
      </x:c>
      <x:c r="G1705" s="6" t="n">
        <x:v>0</x:v>
      </x:c>
      <x:c r="H1705" s="7" t="str"/>
      <x:c r="I1705" s="7" t="str">
        <x:v>[]</x:v>
      </x:c>
      <x:c r="J1705" s="6" t="str">
        <x:v>https://raw.githubusercontent.com/Mar-7th/StarRailRes/dbe8cdfcfb0bf657b9fe1cf92d5537f118ccb487/index_new/cn/character_skill_trees.json</x:v>
      </x:c>
    </x:row>
    <x:row r="1706" ht="38" customHeight="1">
      <x:c r="A1706" s="6" t="str">
        <x:v>1212001_2</x:v>
      </x:c>
      <x:c r="B1706" s="6" t="str">
        <x:v>1212</x:v>
      </x:c>
      <x:c r="C1706" s="6" t="str">
        <x:v>1212001</x:v>
      </x:c>
      <x:c r="D1706" s="6" t="str"/>
      <x:c r="E1706" s="6" t="n">
        <x:v>2</x:v>
      </x:c>
      <x:c r="F1706" s="6" t="n">
        <x:v>2</x:v>
      </x:c>
      <x:c r="G1706" s="6" t="n">
        <x:v>0</x:v>
      </x:c>
      <x:c r="H1706" s="7" t="str"/>
      <x:c r="I1706" s="7" t="str">
        <x:v>[{"id": "2", "num": 5000}, {"id": "110111", "num": 3}, {"id": "113001", "num": 6}]</x:v>
      </x:c>
      <x:c r="J1706" s="6" t="str">
        <x:v>https://raw.githubusercontent.com/Mar-7th/StarRailRes/dbe8cdfcfb0bf657b9fe1cf92d5537f118ccb487/index_new/cn/character_skill_trees.json</x:v>
      </x:c>
    </x:row>
    <x:row r="1707" ht="38" customHeight="1">
      <x:c r="A1707" s="6" t="str">
        <x:v>1212001_3</x:v>
      </x:c>
      <x:c r="B1707" s="6" t="str">
        <x:v>1212</x:v>
      </x:c>
      <x:c r="C1707" s="6" t="str">
        <x:v>1212001</x:v>
      </x:c>
      <x:c r="D1707" s="6" t="str"/>
      <x:c r="E1707" s="6" t="n">
        <x:v>3</x:v>
      </x:c>
      <x:c r="F1707" s="6" t="n">
        <x:v>3</x:v>
      </x:c>
      <x:c r="G1707" s="6" t="n">
        <x:v>0</x:v>
      </x:c>
      <x:c r="H1707" s="7" t="str"/>
      <x:c r="I1707" s="7" t="str">
        <x:v>[{"id": "2", "num": 10000}, {"id": "110112", "num": 3}, {"id": "113002", "num": 3}]</x:v>
      </x:c>
      <x:c r="J1707" s="6" t="str">
        <x:v>https://raw.githubusercontent.com/Mar-7th/StarRailRes/dbe8cdfcfb0bf657b9fe1cf92d5537f118ccb487/index_new/cn/character_skill_trees.json</x:v>
      </x:c>
    </x:row>
    <x:row r="1708" ht="38" customHeight="1">
      <x:c r="A1708" s="6" t="str">
        <x:v>1212001_4</x:v>
      </x:c>
      <x:c r="B1708" s="6" t="str">
        <x:v>1212</x:v>
      </x:c>
      <x:c r="C1708" s="6" t="str">
        <x:v>1212001</x:v>
      </x:c>
      <x:c r="D1708" s="6" t="str"/>
      <x:c r="E1708" s="6" t="n">
        <x:v>4</x:v>
      </x:c>
      <x:c r="F1708" s="6" t="n">
        <x:v>4</x:v>
      </x:c>
      <x:c r="G1708" s="6" t="n">
        <x:v>0</x:v>
      </x:c>
      <x:c r="H1708" s="7" t="str"/>
      <x:c r="I1708" s="7" t="str">
        <x:v>[{"id": "2", "num": 20000}, {"id": "110112", "num": 5}, {"id": "113002", "num": 4}]</x:v>
      </x:c>
      <x:c r="J1708" s="6" t="str">
        <x:v>https://raw.githubusercontent.com/Mar-7th/StarRailRes/dbe8cdfcfb0bf657b9fe1cf92d5537f118ccb487/index_new/cn/character_skill_trees.json</x:v>
      </x:c>
    </x:row>
    <x:row r="1709" ht="38" customHeight="1">
      <x:c r="A1709" s="6" t="str">
        <x:v>1212001_5</x:v>
      </x:c>
      <x:c r="B1709" s="6" t="str">
        <x:v>1212</x:v>
      </x:c>
      <x:c r="C1709" s="6" t="str">
        <x:v>1212001</x:v>
      </x:c>
      <x:c r="D1709" s="6" t="str"/>
      <x:c r="E1709" s="6" t="n">
        <x:v>5</x:v>
      </x:c>
      <x:c r="F1709" s="6" t="n">
        <x:v>5</x:v>
      </x:c>
      <x:c r="G1709" s="6" t="n">
        <x:v>0</x:v>
      </x:c>
      <x:c r="H1709" s="7" t="str"/>
      <x:c r="I1709" s="7" t="str">
        <x:v>[{"id": "2", "num": 45000}, {"id": "110113", "num": 3}, {"id": "113003", "num": 3}]</x:v>
      </x:c>
      <x:c r="J1709" s="6" t="str">
        <x:v>https://raw.githubusercontent.com/Mar-7th/StarRailRes/dbe8cdfcfb0bf657b9fe1cf92d5537f118ccb487/index_new/cn/character_skill_trees.json</x:v>
      </x:c>
    </x:row>
    <x:row r="1710" ht="38" customHeight="1">
      <x:c r="A1710" s="6" t="str">
        <x:v>1212001_6</x:v>
      </x:c>
      <x:c r="B1710" s="6" t="str">
        <x:v>1212</x:v>
      </x:c>
      <x:c r="C1710" s="6" t="str">
        <x:v>1212001</x:v>
      </x:c>
      <x:c r="D1710" s="6" t="str"/>
      <x:c r="E1710" s="6" t="n">
        <x:v>6</x:v>
      </x:c>
      <x:c r="F1710" s="6" t="n">
        <x:v>6</x:v>
      </x:c>
      <x:c r="G1710" s="6" t="n">
        <x:v>0</x:v>
      </x:c>
      <x:c r="H1710" s="7" t="str"/>
      <x:c r="I1710" s="7" t="str">
        <x:v>[{"id": "2", "num": 160000}, {"id": "110113", "num": 8}, {"id": "113003", "num": 4}]</x:v>
      </x:c>
      <x:c r="J1710" s="6" t="str">
        <x:v>https://raw.githubusercontent.com/Mar-7th/StarRailRes/dbe8cdfcfb0bf657b9fe1cf92d5537f118ccb487/index_new/cn/character_skill_trees.json</x:v>
      </x:c>
    </x:row>
    <x:row r="1711" ht="20" customHeight="1">
      <x:c r="A1711" s="6" t="str">
        <x:v>1212002_1</x:v>
      </x:c>
      <x:c r="B1711" s="6" t="str">
        <x:v>1212</x:v>
      </x:c>
      <x:c r="C1711" s="6" t="str">
        <x:v>1212002</x:v>
      </x:c>
      <x:c r="D1711" s="6" t="str"/>
      <x:c r="E1711" s="6" t="n">
        <x:v>1</x:v>
      </x:c>
      <x:c r="F1711" s="6" t="n">
        <x:v>0</x:v>
      </x:c>
      <x:c r="G1711" s="6" t="n">
        <x:v>0</x:v>
      </x:c>
      <x:c r="H1711" s="7" t="str"/>
      <x:c r="I1711" s="7" t="str">
        <x:v>[]</x:v>
      </x:c>
      <x:c r="J1711" s="6" t="str">
        <x:v>https://raw.githubusercontent.com/Mar-7th/StarRailRes/dbe8cdfcfb0bf657b9fe1cf92d5537f118ccb487/index_new/cn/character_skill_trees.json</x:v>
      </x:c>
    </x:row>
    <x:row r="1712" ht="38" customHeight="1">
      <x:c r="A1712" s="6" t="str">
        <x:v>1212002_2</x:v>
      </x:c>
      <x:c r="B1712" s="6" t="str">
        <x:v>1212</x:v>
      </x:c>
      <x:c r="C1712" s="6" t="str">
        <x:v>1212002</x:v>
      </x:c>
      <x:c r="D1712" s="6" t="str"/>
      <x:c r="E1712" s="6" t="n">
        <x:v>2</x:v>
      </x:c>
      <x:c r="F1712" s="6" t="n">
        <x:v>1</x:v>
      </x:c>
      <x:c r="G1712" s="6" t="n">
        <x:v>0</x:v>
      </x:c>
      <x:c r="H1712" s="7" t="str"/>
      <x:c r="I1712" s="7" t="str">
        <x:v>[{"id": "2", "num": 2500}, {"id": "113001", "num": 3}]</x:v>
      </x:c>
      <x:c r="J1712" s="6" t="str">
        <x:v>https://raw.githubusercontent.com/Mar-7th/StarRailRes/dbe8cdfcfb0bf657b9fe1cf92d5537f118ccb487/index_new/cn/character_skill_trees.json</x:v>
      </x:c>
    </x:row>
    <x:row r="1713" ht="38" customHeight="1">
      <x:c r="A1713" s="6" t="str">
        <x:v>1212002_3</x:v>
      </x:c>
      <x:c r="B1713" s="6" t="str">
        <x:v>1212</x:v>
      </x:c>
      <x:c r="C1713" s="6" t="str">
        <x:v>1212002</x:v>
      </x:c>
      <x:c r="D1713" s="6" t="str"/>
      <x:c r="E1713" s="6" t="n">
        <x:v>3</x:v>
      </x:c>
      <x:c r="F1713" s="6" t="n">
        <x:v>2</x:v>
      </x:c>
      <x:c r="G1713" s="6" t="n">
        <x:v>0</x:v>
      </x:c>
      <x:c r="H1713" s="7" t="str"/>
      <x:c r="I1713" s="7" t="str">
        <x:v>[{"id": "2", "num": 5000}, {"id": "110111", "num": 3}, {"id": "113001", "num": 6}]</x:v>
      </x:c>
      <x:c r="J1713" s="6" t="str">
        <x:v>https://raw.githubusercontent.com/Mar-7th/StarRailRes/dbe8cdfcfb0bf657b9fe1cf92d5537f118ccb487/index_new/cn/character_skill_trees.json</x:v>
      </x:c>
    </x:row>
    <x:row r="1714" ht="38" customHeight="1">
      <x:c r="A1714" s="6" t="str">
        <x:v>1212002_4</x:v>
      </x:c>
      <x:c r="B1714" s="6" t="str">
        <x:v>1212</x:v>
      </x:c>
      <x:c r="C1714" s="6" t="str">
        <x:v>1212002</x:v>
      </x:c>
      <x:c r="D1714" s="6" t="str"/>
      <x:c r="E1714" s="6" t="n">
        <x:v>4</x:v>
      </x:c>
      <x:c r="F1714" s="6" t="n">
        <x:v>3</x:v>
      </x:c>
      <x:c r="G1714" s="6" t="n">
        <x:v>0</x:v>
      </x:c>
      <x:c r="H1714" s="7" t="str"/>
      <x:c r="I1714" s="7" t="str">
        <x:v>[{"id": "2", "num": 10000}, {"id": "110112", "num": 3}, {"id": "113002", "num": 3}]</x:v>
      </x:c>
      <x:c r="J1714" s="6" t="str">
        <x:v>https://raw.githubusercontent.com/Mar-7th/StarRailRes/dbe8cdfcfb0bf657b9fe1cf92d5537f118ccb487/index_new/cn/character_skill_trees.json</x:v>
      </x:c>
    </x:row>
    <x:row r="1715" ht="38" customHeight="1">
      <x:c r="A1715" s="6" t="str">
        <x:v>1212002_5</x:v>
      </x:c>
      <x:c r="B1715" s="6" t="str">
        <x:v>1212</x:v>
      </x:c>
      <x:c r="C1715" s="6" t="str">
        <x:v>1212002</x:v>
      </x:c>
      <x:c r="D1715" s="6" t="str"/>
      <x:c r="E1715" s="6" t="n">
        <x:v>5</x:v>
      </x:c>
      <x:c r="F1715" s="6" t="n">
        <x:v>4</x:v>
      </x:c>
      <x:c r="G1715" s="6" t="n">
        <x:v>0</x:v>
      </x:c>
      <x:c r="H1715" s="7" t="str"/>
      <x:c r="I1715" s="7" t="str">
        <x:v>[{"id": "2", "num": 20000}, {"id": "110112", "num": 5}, {"id": "113002", "num": 4}]</x:v>
      </x:c>
      <x:c r="J1715" s="6" t="str">
        <x:v>https://raw.githubusercontent.com/Mar-7th/StarRailRes/dbe8cdfcfb0bf657b9fe1cf92d5537f118ccb487/index_new/cn/character_skill_trees.json</x:v>
      </x:c>
    </x:row>
    <x:row r="1716" ht="38" customHeight="1">
      <x:c r="A1716" s="6" t="str">
        <x:v>1212002_6</x:v>
      </x:c>
      <x:c r="B1716" s="6" t="str">
        <x:v>1212</x:v>
      </x:c>
      <x:c r="C1716" s="6" t="str">
        <x:v>1212002</x:v>
      </x:c>
      <x:c r="D1716" s="6" t="str"/>
      <x:c r="E1716" s="6" t="n">
        <x:v>6</x:v>
      </x:c>
      <x:c r="F1716" s="6" t="n">
        <x:v>4</x:v>
      </x:c>
      <x:c r="G1716" s="6" t="n">
        <x:v>0</x:v>
      </x:c>
      <x:c r="H1716" s="7" t="str"/>
      <x:c r="I1716" s="7" t="str">
        <x:v>[{"id": "2", "num": 30000}, {"id": "110112", "num": 7}, {"id": "113002", "num": 6}]</x:v>
      </x:c>
      <x:c r="J1716" s="6" t="str">
        <x:v>https://raw.githubusercontent.com/Mar-7th/StarRailRes/dbe8cdfcfb0bf657b9fe1cf92d5537f118ccb487/index_new/cn/character_skill_trees.json</x:v>
      </x:c>
    </x:row>
    <x:row r="1717" ht="38" customHeight="1">
      <x:c r="A1717" s="6" t="str">
        <x:v>1212002_7</x:v>
      </x:c>
      <x:c r="B1717" s="6" t="str">
        <x:v>1212</x:v>
      </x:c>
      <x:c r="C1717" s="6" t="str">
        <x:v>1212002</x:v>
      </x:c>
      <x:c r="D1717" s="6" t="str"/>
      <x:c r="E1717" s="6" t="n">
        <x:v>7</x:v>
      </x:c>
      <x:c r="F1717" s="6" t="n">
        <x:v>5</x:v>
      </x:c>
      <x:c r="G1717" s="6" t="n">
        <x:v>0</x:v>
      </x:c>
      <x:c r="H1717" s="7" t="str"/>
      <x:c r="I1717" s="7" t="str">
        <x:v>[{"id": "2", "num": 45000}, {"id": "110113", "num": 3}, {"id": "113003", "num": 3}]</x:v>
      </x:c>
      <x:c r="J1717" s="6" t="str">
        <x:v>https://raw.githubusercontent.com/Mar-7th/StarRailRes/dbe8cdfcfb0bf657b9fe1cf92d5537f118ccb487/index_new/cn/character_skill_trees.json</x:v>
      </x:c>
    </x:row>
    <x:row r="1718" ht="53" customHeight="1">
      <x:c r="A1718" s="6" t="str">
        <x:v>1212002_8</x:v>
      </x:c>
      <x:c r="B1718" s="6" t="str">
        <x:v>1212</x:v>
      </x:c>
      <x:c r="C1718" s="6" t="str">
        <x:v>1212002</x:v>
      </x:c>
      <x:c r="D1718" s="6" t="str"/>
      <x:c r="E1718" s="6" t="n">
        <x:v>8</x:v>
      </x:c>
      <x:c r="F1718" s="6" t="n">
        <x:v>5</x:v>
      </x:c>
      <x:c r="G1718" s="6" t="n">
        <x:v>0</x:v>
      </x:c>
      <x:c r="H1718" s="7" t="str"/>
      <x:c r="I1718" s="7" t="str">
        <x:v>[{"id": "2", "num": 80000}, {"id": "110113", "num": 5}, {"id": "110503", "num": 1}, {"id": "113003", "num": 4}]</x:v>
      </x:c>
      <x:c r="J1718" s="6" t="str">
        <x:v>https://raw.githubusercontent.com/Mar-7th/StarRailRes/dbe8cdfcfb0bf657b9fe1cf92d5537f118ccb487/index_new/cn/character_skill_trees.json</x:v>
      </x:c>
    </x:row>
    <x:row r="1719" ht="53" customHeight="1">
      <x:c r="A1719" s="6" t="str">
        <x:v>1212002_9</x:v>
      </x:c>
      <x:c r="B1719" s="6" t="str">
        <x:v>1212</x:v>
      </x:c>
      <x:c r="C1719" s="6" t="str">
        <x:v>1212002</x:v>
      </x:c>
      <x:c r="D1719" s="6" t="str"/>
      <x:c r="E1719" s="6" t="n">
        <x:v>9</x:v>
      </x:c>
      <x:c r="F1719" s="6" t="n">
        <x:v>6</x:v>
      </x:c>
      <x:c r="G1719" s="6" t="n">
        <x:v>0</x:v>
      </x:c>
      <x:c r="H1719" s="7" t="str"/>
      <x:c r="I1719" s="7" t="str">
        <x:v>[{"id": "2", "num": 160000}, {"id": "110113", "num": 8}, {"id": "241", "num": 1}, {"id": "110503", "num": 1}]</x:v>
      </x:c>
      <x:c r="J1719" s="6" t="str">
        <x:v>https://raw.githubusercontent.com/Mar-7th/StarRailRes/dbe8cdfcfb0bf657b9fe1cf92d5537f118ccb487/index_new/cn/character_skill_trees.json</x:v>
      </x:c>
    </x:row>
    <x:row r="1720" ht="53" customHeight="1">
      <x:c r="A1720" s="6" t="str">
        <x:v>1212002_10</x:v>
      </x:c>
      <x:c r="B1720" s="6" t="str">
        <x:v>1212</x:v>
      </x:c>
      <x:c r="C1720" s="6" t="str">
        <x:v>1212002</x:v>
      </x:c>
      <x:c r="D1720" s="6" t="str"/>
      <x:c r="E1720" s="6" t="n">
        <x:v>10</x:v>
      </x:c>
      <x:c r="F1720" s="6" t="n">
        <x:v>6</x:v>
      </x:c>
      <x:c r="G1720" s="6" t="n">
        <x:v>0</x:v>
      </x:c>
      <x:c r="H1720" s="7" t="str"/>
      <x:c r="I1720" s="7" t="str">
        <x:v>[{"id": "2", "num": 300000}, {"id": "110113", "num": 14}, {"id": "241", "num": 1}, {"id": "110503", "num": 1}]</x:v>
      </x:c>
      <x:c r="J1720" s="6" t="str">
        <x:v>https://raw.githubusercontent.com/Mar-7th/StarRailRes/dbe8cdfcfb0bf657b9fe1cf92d5537f118ccb487/index_new/cn/character_skill_trees.json</x:v>
      </x:c>
    </x:row>
    <x:row r="1721" ht="20" customHeight="1">
      <x:c r="A1721" s="6" t="str">
        <x:v>1212003_1</x:v>
      </x:c>
      <x:c r="B1721" s="6" t="str">
        <x:v>1212</x:v>
      </x:c>
      <x:c r="C1721" s="6" t="str">
        <x:v>1212003</x:v>
      </x:c>
      <x:c r="D1721" s="6" t="str"/>
      <x:c r="E1721" s="6" t="n">
        <x:v>1</x:v>
      </x:c>
      <x:c r="F1721" s="6" t="n">
        <x:v>0</x:v>
      </x:c>
      <x:c r="G1721" s="6" t="n">
        <x:v>0</x:v>
      </x:c>
      <x:c r="H1721" s="7" t="str"/>
      <x:c r="I1721" s="7" t="str">
        <x:v>[]</x:v>
      </x:c>
      <x:c r="J1721" s="6" t="str">
        <x:v>https://raw.githubusercontent.com/Mar-7th/StarRailRes/dbe8cdfcfb0bf657b9fe1cf92d5537f118ccb487/index_new/cn/character_skill_trees.json</x:v>
      </x:c>
    </x:row>
    <x:row r="1722" ht="38" customHeight="1">
      <x:c r="A1722" s="6" t="str">
        <x:v>1212003_2</x:v>
      </x:c>
      <x:c r="B1722" s="6" t="str">
        <x:v>1212</x:v>
      </x:c>
      <x:c r="C1722" s="6" t="str">
        <x:v>1212003</x:v>
      </x:c>
      <x:c r="D1722" s="6" t="str"/>
      <x:c r="E1722" s="6" t="n">
        <x:v>2</x:v>
      </x:c>
      <x:c r="F1722" s="6" t="n">
        <x:v>1</x:v>
      </x:c>
      <x:c r="G1722" s="6" t="n">
        <x:v>0</x:v>
      </x:c>
      <x:c r="H1722" s="7" t="str"/>
      <x:c r="I1722" s="7" t="str">
        <x:v>[{"id": "2", "num": 2500}, {"id": "113001", "num": 3}]</x:v>
      </x:c>
      <x:c r="J1722" s="6" t="str">
        <x:v>https://raw.githubusercontent.com/Mar-7th/StarRailRes/dbe8cdfcfb0bf657b9fe1cf92d5537f118ccb487/index_new/cn/character_skill_trees.json</x:v>
      </x:c>
    </x:row>
    <x:row r="1723" ht="38" customHeight="1">
      <x:c r="A1723" s="6" t="str">
        <x:v>1212003_3</x:v>
      </x:c>
      <x:c r="B1723" s="6" t="str">
        <x:v>1212</x:v>
      </x:c>
      <x:c r="C1723" s="6" t="str">
        <x:v>1212003</x:v>
      </x:c>
      <x:c r="D1723" s="6" t="str"/>
      <x:c r="E1723" s="6" t="n">
        <x:v>3</x:v>
      </x:c>
      <x:c r="F1723" s="6" t="n">
        <x:v>2</x:v>
      </x:c>
      <x:c r="G1723" s="6" t="n">
        <x:v>0</x:v>
      </x:c>
      <x:c r="H1723" s="7" t="str"/>
      <x:c r="I1723" s="7" t="str">
        <x:v>[{"id": "2", "num": 5000}, {"id": "110111", "num": 3}, {"id": "113001", "num": 6}]</x:v>
      </x:c>
      <x:c r="J1723" s="6" t="str">
        <x:v>https://raw.githubusercontent.com/Mar-7th/StarRailRes/dbe8cdfcfb0bf657b9fe1cf92d5537f118ccb487/index_new/cn/character_skill_trees.json</x:v>
      </x:c>
    </x:row>
    <x:row r="1724" ht="38" customHeight="1">
      <x:c r="A1724" s="6" t="str">
        <x:v>1212003_4</x:v>
      </x:c>
      <x:c r="B1724" s="6" t="str">
        <x:v>1212</x:v>
      </x:c>
      <x:c r="C1724" s="6" t="str">
        <x:v>1212003</x:v>
      </x:c>
      <x:c r="D1724" s="6" t="str"/>
      <x:c r="E1724" s="6" t="n">
        <x:v>4</x:v>
      </x:c>
      <x:c r="F1724" s="6" t="n">
        <x:v>3</x:v>
      </x:c>
      <x:c r="G1724" s="6" t="n">
        <x:v>0</x:v>
      </x:c>
      <x:c r="H1724" s="7" t="str"/>
      <x:c r="I1724" s="7" t="str">
        <x:v>[{"id": "2", "num": 10000}, {"id": "110112", "num": 3}, {"id": "113002", "num": 3}]</x:v>
      </x:c>
      <x:c r="J1724" s="6" t="str">
        <x:v>https://raw.githubusercontent.com/Mar-7th/StarRailRes/dbe8cdfcfb0bf657b9fe1cf92d5537f118ccb487/index_new/cn/character_skill_trees.json</x:v>
      </x:c>
    </x:row>
    <x:row r="1725" ht="38" customHeight="1">
      <x:c r="A1725" s="6" t="str">
        <x:v>1212003_5</x:v>
      </x:c>
      <x:c r="B1725" s="6" t="str">
        <x:v>1212</x:v>
      </x:c>
      <x:c r="C1725" s="6" t="str">
        <x:v>1212003</x:v>
      </x:c>
      <x:c r="D1725" s="6" t="str"/>
      <x:c r="E1725" s="6" t="n">
        <x:v>5</x:v>
      </x:c>
      <x:c r="F1725" s="6" t="n">
        <x:v>4</x:v>
      </x:c>
      <x:c r="G1725" s="6" t="n">
        <x:v>0</x:v>
      </x:c>
      <x:c r="H1725" s="7" t="str"/>
      <x:c r="I1725" s="7" t="str">
        <x:v>[{"id": "2", "num": 20000}, {"id": "110112", "num": 5}, {"id": "113002", "num": 4}]</x:v>
      </x:c>
      <x:c r="J1725" s="6" t="str">
        <x:v>https://raw.githubusercontent.com/Mar-7th/StarRailRes/dbe8cdfcfb0bf657b9fe1cf92d5537f118ccb487/index_new/cn/character_skill_trees.json</x:v>
      </x:c>
    </x:row>
    <x:row r="1726" ht="38" customHeight="1">
      <x:c r="A1726" s="6" t="str">
        <x:v>1212003_6</x:v>
      </x:c>
      <x:c r="B1726" s="6" t="str">
        <x:v>1212</x:v>
      </x:c>
      <x:c r="C1726" s="6" t="str">
        <x:v>1212003</x:v>
      </x:c>
      <x:c r="D1726" s="6" t="str"/>
      <x:c r="E1726" s="6" t="n">
        <x:v>6</x:v>
      </x:c>
      <x:c r="F1726" s="6" t="n">
        <x:v>4</x:v>
      </x:c>
      <x:c r="G1726" s="6" t="n">
        <x:v>0</x:v>
      </x:c>
      <x:c r="H1726" s="7" t="str"/>
      <x:c r="I1726" s="7" t="str">
        <x:v>[{"id": "2", "num": 30000}, {"id": "110112", "num": 7}, {"id": "113002", "num": 6}]</x:v>
      </x:c>
      <x:c r="J1726" s="6" t="str">
        <x:v>https://raw.githubusercontent.com/Mar-7th/StarRailRes/dbe8cdfcfb0bf657b9fe1cf92d5537f118ccb487/index_new/cn/character_skill_trees.json</x:v>
      </x:c>
    </x:row>
    <x:row r="1727" ht="38" customHeight="1">
      <x:c r="A1727" s="6" t="str">
        <x:v>1212003_7</x:v>
      </x:c>
      <x:c r="B1727" s="6" t="str">
        <x:v>1212</x:v>
      </x:c>
      <x:c r="C1727" s="6" t="str">
        <x:v>1212003</x:v>
      </x:c>
      <x:c r="D1727" s="6" t="str"/>
      <x:c r="E1727" s="6" t="n">
        <x:v>7</x:v>
      </x:c>
      <x:c r="F1727" s="6" t="n">
        <x:v>5</x:v>
      </x:c>
      <x:c r="G1727" s="6" t="n">
        <x:v>0</x:v>
      </x:c>
      <x:c r="H1727" s="7" t="str"/>
      <x:c r="I1727" s="7" t="str">
        <x:v>[{"id": "2", "num": 45000}, {"id": "110113", "num": 3}, {"id": "113003", "num": 3}]</x:v>
      </x:c>
      <x:c r="J1727" s="6" t="str">
        <x:v>https://raw.githubusercontent.com/Mar-7th/StarRailRes/dbe8cdfcfb0bf657b9fe1cf92d5537f118ccb487/index_new/cn/character_skill_trees.json</x:v>
      </x:c>
    </x:row>
    <x:row r="1728" ht="53" customHeight="1">
      <x:c r="A1728" s="6" t="str">
        <x:v>1212003_8</x:v>
      </x:c>
      <x:c r="B1728" s="6" t="str">
        <x:v>1212</x:v>
      </x:c>
      <x:c r="C1728" s="6" t="str">
        <x:v>1212003</x:v>
      </x:c>
      <x:c r="D1728" s="6" t="str"/>
      <x:c r="E1728" s="6" t="n">
        <x:v>8</x:v>
      </x:c>
      <x:c r="F1728" s="6" t="n">
        <x:v>5</x:v>
      </x:c>
      <x:c r="G1728" s="6" t="n">
        <x:v>0</x:v>
      </x:c>
      <x:c r="H1728" s="7" t="str"/>
      <x:c r="I1728" s="7" t="str">
        <x:v>[{"id": "2", "num": 80000}, {"id": "110113", "num": 5}, {"id": "110503", "num": 1}, {"id": "113003", "num": 4}]</x:v>
      </x:c>
      <x:c r="J1728" s="6" t="str">
        <x:v>https://raw.githubusercontent.com/Mar-7th/StarRailRes/dbe8cdfcfb0bf657b9fe1cf92d5537f118ccb487/index_new/cn/character_skill_trees.json</x:v>
      </x:c>
    </x:row>
    <x:row r="1729" ht="53" customHeight="1">
      <x:c r="A1729" s="6" t="str">
        <x:v>1212003_9</x:v>
      </x:c>
      <x:c r="B1729" s="6" t="str">
        <x:v>1212</x:v>
      </x:c>
      <x:c r="C1729" s="6" t="str">
        <x:v>1212003</x:v>
      </x:c>
      <x:c r="D1729" s="6" t="str"/>
      <x:c r="E1729" s="6" t="n">
        <x:v>9</x:v>
      </x:c>
      <x:c r="F1729" s="6" t="n">
        <x:v>6</x:v>
      </x:c>
      <x:c r="G1729" s="6" t="n">
        <x:v>0</x:v>
      </x:c>
      <x:c r="H1729" s="7" t="str"/>
      <x:c r="I1729" s="7" t="str">
        <x:v>[{"id": "2", "num": 160000}, {"id": "110113", "num": 8}, {"id": "241", "num": 1}, {"id": "110503", "num": 1}]</x:v>
      </x:c>
      <x:c r="J1729" s="6" t="str">
        <x:v>https://raw.githubusercontent.com/Mar-7th/StarRailRes/dbe8cdfcfb0bf657b9fe1cf92d5537f118ccb487/index_new/cn/character_skill_trees.json</x:v>
      </x:c>
    </x:row>
    <x:row r="1730" ht="53" customHeight="1">
      <x:c r="A1730" s="6" t="str">
        <x:v>1212003_10</x:v>
      </x:c>
      <x:c r="B1730" s="6" t="str">
        <x:v>1212</x:v>
      </x:c>
      <x:c r="C1730" s="6" t="str">
        <x:v>1212003</x:v>
      </x:c>
      <x:c r="D1730" s="6" t="str"/>
      <x:c r="E1730" s="6" t="n">
        <x:v>10</x:v>
      </x:c>
      <x:c r="F1730" s="6" t="n">
        <x:v>6</x:v>
      </x:c>
      <x:c r="G1730" s="6" t="n">
        <x:v>0</x:v>
      </x:c>
      <x:c r="H1730" s="7" t="str"/>
      <x:c r="I1730" s="7" t="str">
        <x:v>[{"id": "2", "num": 300000}, {"id": "110113", "num": 14}, {"id": "241", "num": 1}, {"id": "110503", "num": 1}]</x:v>
      </x:c>
      <x:c r="J1730" s="6" t="str">
        <x:v>https://raw.githubusercontent.com/Mar-7th/StarRailRes/dbe8cdfcfb0bf657b9fe1cf92d5537f118ccb487/index_new/cn/character_skill_trees.json</x:v>
      </x:c>
    </x:row>
    <x:row r="1731" ht="20" customHeight="1">
      <x:c r="A1731" s="6" t="str">
        <x:v>1212004_1</x:v>
      </x:c>
      <x:c r="B1731" s="6" t="str">
        <x:v>1212</x:v>
      </x:c>
      <x:c r="C1731" s="6" t="str">
        <x:v>1212004</x:v>
      </x:c>
      <x:c r="D1731" s="6" t="str"/>
      <x:c r="E1731" s="6" t="n">
        <x:v>1</x:v>
      </x:c>
      <x:c r="F1731" s="6" t="n">
        <x:v>0</x:v>
      </x:c>
      <x:c r="G1731" s="6" t="n">
        <x:v>0</x:v>
      </x:c>
      <x:c r="H1731" s="7" t="str"/>
      <x:c r="I1731" s="7" t="str">
        <x:v>[]</x:v>
      </x:c>
      <x:c r="J1731" s="6" t="str">
        <x:v>https://raw.githubusercontent.com/Mar-7th/StarRailRes/dbe8cdfcfb0bf657b9fe1cf92d5537f118ccb487/index_new/cn/character_skill_trees.json</x:v>
      </x:c>
    </x:row>
    <x:row r="1732" ht="38" customHeight="1">
      <x:c r="A1732" s="6" t="str">
        <x:v>1212004_2</x:v>
      </x:c>
      <x:c r="B1732" s="6" t="str">
        <x:v>1212</x:v>
      </x:c>
      <x:c r="C1732" s="6" t="str">
        <x:v>1212004</x:v>
      </x:c>
      <x:c r="D1732" s="6" t="str"/>
      <x:c r="E1732" s="6" t="n">
        <x:v>2</x:v>
      </x:c>
      <x:c r="F1732" s="6" t="n">
        <x:v>1</x:v>
      </x:c>
      <x:c r="G1732" s="6" t="n">
        <x:v>0</x:v>
      </x:c>
      <x:c r="H1732" s="7" t="str"/>
      <x:c r="I1732" s="7" t="str">
        <x:v>[{"id": "2", "num": 2500}, {"id": "113001", "num": 3}]</x:v>
      </x:c>
      <x:c r="J1732" s="6" t="str">
        <x:v>https://raw.githubusercontent.com/Mar-7th/StarRailRes/dbe8cdfcfb0bf657b9fe1cf92d5537f118ccb487/index_new/cn/character_skill_trees.json</x:v>
      </x:c>
    </x:row>
    <x:row r="1733" ht="38" customHeight="1">
      <x:c r="A1733" s="6" t="str">
        <x:v>1212004_3</x:v>
      </x:c>
      <x:c r="B1733" s="6" t="str">
        <x:v>1212</x:v>
      </x:c>
      <x:c r="C1733" s="6" t="str">
        <x:v>1212004</x:v>
      </x:c>
      <x:c r="D1733" s="6" t="str"/>
      <x:c r="E1733" s="6" t="n">
        <x:v>3</x:v>
      </x:c>
      <x:c r="F1733" s="6" t="n">
        <x:v>2</x:v>
      </x:c>
      <x:c r="G1733" s="6" t="n">
        <x:v>0</x:v>
      </x:c>
      <x:c r="H1733" s="7" t="str"/>
      <x:c r="I1733" s="7" t="str">
        <x:v>[{"id": "2", "num": 5000}, {"id": "110111", "num": 3}, {"id": "113001", "num": 6}]</x:v>
      </x:c>
      <x:c r="J1733" s="6" t="str">
        <x:v>https://raw.githubusercontent.com/Mar-7th/StarRailRes/dbe8cdfcfb0bf657b9fe1cf92d5537f118ccb487/index_new/cn/character_skill_trees.json</x:v>
      </x:c>
    </x:row>
    <x:row r="1734" ht="38" customHeight="1">
      <x:c r="A1734" s="6" t="str">
        <x:v>1212004_4</x:v>
      </x:c>
      <x:c r="B1734" s="6" t="str">
        <x:v>1212</x:v>
      </x:c>
      <x:c r="C1734" s="6" t="str">
        <x:v>1212004</x:v>
      </x:c>
      <x:c r="D1734" s="6" t="str"/>
      <x:c r="E1734" s="6" t="n">
        <x:v>4</x:v>
      </x:c>
      <x:c r="F1734" s="6" t="n">
        <x:v>3</x:v>
      </x:c>
      <x:c r="G1734" s="6" t="n">
        <x:v>0</x:v>
      </x:c>
      <x:c r="H1734" s="7" t="str"/>
      <x:c r="I1734" s="7" t="str">
        <x:v>[{"id": "2", "num": 10000}, {"id": "110112", "num": 3}, {"id": "113002", "num": 3}]</x:v>
      </x:c>
      <x:c r="J1734" s="6" t="str">
        <x:v>https://raw.githubusercontent.com/Mar-7th/StarRailRes/dbe8cdfcfb0bf657b9fe1cf92d5537f118ccb487/index_new/cn/character_skill_trees.json</x:v>
      </x:c>
    </x:row>
    <x:row r="1735" ht="38" customHeight="1">
      <x:c r="A1735" s="6" t="str">
        <x:v>1212004_5</x:v>
      </x:c>
      <x:c r="B1735" s="6" t="str">
        <x:v>1212</x:v>
      </x:c>
      <x:c r="C1735" s="6" t="str">
        <x:v>1212004</x:v>
      </x:c>
      <x:c r="D1735" s="6" t="str"/>
      <x:c r="E1735" s="6" t="n">
        <x:v>5</x:v>
      </x:c>
      <x:c r="F1735" s="6" t="n">
        <x:v>4</x:v>
      </x:c>
      <x:c r="G1735" s="6" t="n">
        <x:v>0</x:v>
      </x:c>
      <x:c r="H1735" s="7" t="str"/>
      <x:c r="I1735" s="7" t="str">
        <x:v>[{"id": "2", "num": 20000}, {"id": "110112", "num": 5}, {"id": "113002", "num": 4}]</x:v>
      </x:c>
      <x:c r="J1735" s="6" t="str">
        <x:v>https://raw.githubusercontent.com/Mar-7th/StarRailRes/dbe8cdfcfb0bf657b9fe1cf92d5537f118ccb487/index_new/cn/character_skill_trees.json</x:v>
      </x:c>
    </x:row>
    <x:row r="1736" ht="38" customHeight="1">
      <x:c r="A1736" s="6" t="str">
        <x:v>1212004_6</x:v>
      </x:c>
      <x:c r="B1736" s="6" t="str">
        <x:v>1212</x:v>
      </x:c>
      <x:c r="C1736" s="6" t="str">
        <x:v>1212004</x:v>
      </x:c>
      <x:c r="D1736" s="6" t="str"/>
      <x:c r="E1736" s="6" t="n">
        <x:v>6</x:v>
      </x:c>
      <x:c r="F1736" s="6" t="n">
        <x:v>4</x:v>
      </x:c>
      <x:c r="G1736" s="6" t="n">
        <x:v>0</x:v>
      </x:c>
      <x:c r="H1736" s="7" t="str"/>
      <x:c r="I1736" s="7" t="str">
        <x:v>[{"id": "2", "num": 30000}, {"id": "110112", "num": 7}, {"id": "113002", "num": 6}]</x:v>
      </x:c>
      <x:c r="J1736" s="6" t="str">
        <x:v>https://raw.githubusercontent.com/Mar-7th/StarRailRes/dbe8cdfcfb0bf657b9fe1cf92d5537f118ccb487/index_new/cn/character_skill_trees.json</x:v>
      </x:c>
    </x:row>
    <x:row r="1737" ht="38" customHeight="1">
      <x:c r="A1737" s="6" t="str">
        <x:v>1212004_7</x:v>
      </x:c>
      <x:c r="B1737" s="6" t="str">
        <x:v>1212</x:v>
      </x:c>
      <x:c r="C1737" s="6" t="str">
        <x:v>1212004</x:v>
      </x:c>
      <x:c r="D1737" s="6" t="str"/>
      <x:c r="E1737" s="6" t="n">
        <x:v>7</x:v>
      </x:c>
      <x:c r="F1737" s="6" t="n">
        <x:v>5</x:v>
      </x:c>
      <x:c r="G1737" s="6" t="n">
        <x:v>0</x:v>
      </x:c>
      <x:c r="H1737" s="7" t="str"/>
      <x:c r="I1737" s="7" t="str">
        <x:v>[{"id": "2", "num": 45000}, {"id": "110113", "num": 3}, {"id": "113003", "num": 3}]</x:v>
      </x:c>
      <x:c r="J1737" s="6" t="str">
        <x:v>https://raw.githubusercontent.com/Mar-7th/StarRailRes/dbe8cdfcfb0bf657b9fe1cf92d5537f118ccb487/index_new/cn/character_skill_trees.json</x:v>
      </x:c>
    </x:row>
    <x:row r="1738" ht="53" customHeight="1">
      <x:c r="A1738" s="6" t="str">
        <x:v>1212004_8</x:v>
      </x:c>
      <x:c r="B1738" s="6" t="str">
        <x:v>1212</x:v>
      </x:c>
      <x:c r="C1738" s="6" t="str">
        <x:v>1212004</x:v>
      </x:c>
      <x:c r="D1738" s="6" t="str"/>
      <x:c r="E1738" s="6" t="n">
        <x:v>8</x:v>
      </x:c>
      <x:c r="F1738" s="6" t="n">
        <x:v>5</x:v>
      </x:c>
      <x:c r="G1738" s="6" t="n">
        <x:v>0</x:v>
      </x:c>
      <x:c r="H1738" s="7" t="str"/>
      <x:c r="I1738" s="7" t="str">
        <x:v>[{"id": "2", "num": 80000}, {"id": "110113", "num": 5}, {"id": "110503", "num": 1}, {"id": "113003", "num": 4}]</x:v>
      </x:c>
      <x:c r="J1738" s="6" t="str">
        <x:v>https://raw.githubusercontent.com/Mar-7th/StarRailRes/dbe8cdfcfb0bf657b9fe1cf92d5537f118ccb487/index_new/cn/character_skill_trees.json</x:v>
      </x:c>
    </x:row>
    <x:row r="1739" ht="53" customHeight="1">
      <x:c r="A1739" s="6" t="str">
        <x:v>1212004_9</x:v>
      </x:c>
      <x:c r="B1739" s="6" t="str">
        <x:v>1212</x:v>
      </x:c>
      <x:c r="C1739" s="6" t="str">
        <x:v>1212004</x:v>
      </x:c>
      <x:c r="D1739" s="6" t="str"/>
      <x:c r="E1739" s="6" t="n">
        <x:v>9</x:v>
      </x:c>
      <x:c r="F1739" s="6" t="n">
        <x:v>6</x:v>
      </x:c>
      <x:c r="G1739" s="6" t="n">
        <x:v>0</x:v>
      </x:c>
      <x:c r="H1739" s="7" t="str"/>
      <x:c r="I1739" s="7" t="str">
        <x:v>[{"id": "2", "num": 160000}, {"id": "110113", "num": 8}, {"id": "241", "num": 1}, {"id": "110503", "num": 1}]</x:v>
      </x:c>
      <x:c r="J1739" s="6" t="str">
        <x:v>https://raw.githubusercontent.com/Mar-7th/StarRailRes/dbe8cdfcfb0bf657b9fe1cf92d5537f118ccb487/index_new/cn/character_skill_trees.json</x:v>
      </x:c>
    </x:row>
    <x:row r="1740" ht="53" customHeight="1">
      <x:c r="A1740" s="6" t="str">
        <x:v>1212004_10</x:v>
      </x:c>
      <x:c r="B1740" s="6" t="str">
        <x:v>1212</x:v>
      </x:c>
      <x:c r="C1740" s="6" t="str">
        <x:v>1212004</x:v>
      </x:c>
      <x:c r="D1740" s="6" t="str"/>
      <x:c r="E1740" s="6" t="n">
        <x:v>10</x:v>
      </x:c>
      <x:c r="F1740" s="6" t="n">
        <x:v>6</x:v>
      </x:c>
      <x:c r="G1740" s="6" t="n">
        <x:v>0</x:v>
      </x:c>
      <x:c r="H1740" s="7" t="str"/>
      <x:c r="I1740" s="7" t="str">
        <x:v>[{"id": "2", "num": 300000}, {"id": "110113", "num": 14}, {"id": "241", "num": 1}, {"id": "110503", "num": 1}]</x:v>
      </x:c>
      <x:c r="J1740" s="6" t="str">
        <x:v>https://raw.githubusercontent.com/Mar-7th/StarRailRes/dbe8cdfcfb0bf657b9fe1cf92d5537f118ccb487/index_new/cn/character_skill_trees.json</x:v>
      </x:c>
    </x:row>
    <x:row r="1741" ht="20" customHeight="1">
      <x:c r="A1741" s="6" t="str">
        <x:v>1212007_1</x:v>
      </x:c>
      <x:c r="B1741" s="6" t="str">
        <x:v>1212</x:v>
      </x:c>
      <x:c r="C1741" s="6" t="str">
        <x:v>1212007</x:v>
      </x:c>
      <x:c r="D1741" s="6" t="str"/>
      <x:c r="E1741" s="6" t="n">
        <x:v>1</x:v>
      </x:c>
      <x:c r="F1741" s="6" t="n">
        <x:v>0</x:v>
      </x:c>
      <x:c r="G1741" s="6" t="n">
        <x:v>0</x:v>
      </x:c>
      <x:c r="H1741" s="7" t="str"/>
      <x:c r="I1741" s="7" t="str">
        <x:v>[]</x:v>
      </x:c>
      <x:c r="J1741" s="6" t="str">
        <x:v>https://raw.githubusercontent.com/Mar-7th/StarRailRes/dbe8cdfcfb0bf657b9fe1cf92d5537f118ccb487/index_new/cn/character_skill_trees.json</x:v>
      </x:c>
    </x:row>
    <x:row r="1742" ht="38" customHeight="1">
      <x:c r="A1742" s="6" t="str">
        <x:v>1212101_1</x:v>
      </x:c>
      <x:c r="B1742" s="6" t="str">
        <x:v>1212</x:v>
      </x:c>
      <x:c r="C1742" s="6" t="str">
        <x:v>1212101</x:v>
      </x:c>
      <x:c r="D1742" s="6" t="str">
        <x:v>死境</x:v>
      </x:c>
      <x:c r="E1742" s="6" t="n">
        <x:v>1</x:v>
      </x:c>
      <x:c r="F1742" s="6" t="n">
        <x:v>2</x:v>
      </x:c>
      <x:c r="G1742" s="6" t="n">
        <x:v>0</x:v>
      </x:c>
      <x:c r="H1742" s="7" t="str">
        <x:v>【转魄】状态下，效果抵抗提高#1[i]%。</x:v>
      </x:c>
      <x:c r="I1742" s="7" t="str">
        <x:v>[{"id": "2", "num": 5000}, {"id": "110111", "num": 3}, {"id": "110503", "num": 1}]</x:v>
      </x:c>
      <x:c r="J1742" s="6" t="str">
        <x:v>https://raw.githubusercontent.com/Mar-7th/StarRailRes/dbe8cdfcfb0bf657b9fe1cf92d5537f118ccb487/index_new/cn/character_skill_trees.json</x:v>
      </x:c>
    </x:row>
    <x:row r="1743" ht="53" customHeight="1">
      <x:c r="A1743" s="6" t="str">
        <x:v>1212102_1</x:v>
      </x:c>
      <x:c r="B1743" s="6" t="str">
        <x:v>1212</x:v>
      </x:c>
      <x:c r="C1743" s="6" t="str">
        <x:v>1212102</x:v>
      </x:c>
      <x:c r="D1743" s="6" t="str">
        <x:v>剑首</x:v>
      </x:c>
      <x:c r="E1743" s="6" t="n">
        <x:v>1</x:v>
      </x:c>
      <x:c r="F1743" s="6" t="n">
        <x:v>4</x:v>
      </x:c>
      <x:c r="G1743" s="6" t="n">
        <x:v>0</x:v>
      </x:c>
      <x:c r="H1743" s="7" t="str">
        <x:v>施放【无罅飞光】后，下次行动提前#1[i]%。</x:v>
      </x:c>
      <x:c r="I1743" s="7" t="str">
        <x:v>[{"id": "2", "num": 20000}, {"id": "110112", "num": 5}, {"id": "241", "num": 1}, {"id": "110503", "num": 1}]</x:v>
      </x:c>
      <x:c r="J1743" s="6" t="str">
        <x:v>https://raw.githubusercontent.com/Mar-7th/StarRailRes/dbe8cdfcfb0bf657b9fe1cf92d5537f118ccb487/index_new/cn/character_skill_trees.json</x:v>
      </x:c>
    </x:row>
    <x:row r="1744" ht="53" customHeight="1">
      <x:c r="A1744" s="6" t="str">
        <x:v>1212103_1</x:v>
      </x:c>
      <x:c r="B1744" s="6" t="str">
        <x:v>1212</x:v>
      </x:c>
      <x:c r="C1744" s="6" t="str">
        <x:v>1212103</x:v>
      </x:c>
      <x:c r="D1744" s="6" t="str">
        <x:v>霜魄</x:v>
      </x:c>
      <x:c r="E1744" s="6" t="n">
        <x:v>1</x:v>
      </x:c>
      <x:c r="F1744" s="6" t="n">
        <x:v>6</x:v>
      </x:c>
      <x:c r="G1744" s="6" t="n">
        <x:v>0</x:v>
      </x:c>
      <x:c r="H1744" s="7" t="str">
        <x:v>【转魄】状态下，终结技造成的伤害提高#1[i]%。</x:v>
      </x:c>
      <x:c r="I1744" s="7" t="str">
        <x:v>[{"id": "2", "num": 160000}, {"id": "110113", "num": 8}, {"id": "241", "num": 1}, {"id": "110503", "num": 1}]</x:v>
      </x:c>
      <x:c r="J1744" s="6" t="str">
        <x:v>https://raw.githubusercontent.com/Mar-7th/StarRailRes/dbe8cdfcfb0bf657b9fe1cf92d5537f118ccb487/index_new/cn/character_skill_trees.json</x:v>
      </x:c>
    </x:row>
    <x:row r="1745" ht="38" customHeight="1">
      <x:c r="A1745" s="6" t="str">
        <x:v>1212201_1</x:v>
      </x:c>
      <x:c r="B1745" s="6" t="str">
        <x:v>1212</x:v>
      </x:c>
      <x:c r="C1745" s="6" t="str">
        <x:v>1212201</x:v>
      </x:c>
      <x:c r="D1745" s="6" t="str">
        <x:v>暴击伤害强化</x:v>
      </x:c>
      <x:c r="E1745" s="6" t="n">
        <x:v>1</x:v>
      </x:c>
      <x:c r="F1745" s="6" t="n">
        <x:v>0</x:v>
      </x:c>
      <x:c r="G1745" s="6" t="n">
        <x:v>1</x:v>
      </x:c>
      <x:c r="H1745" s="7" t="str"/>
      <x:c r="I1745" s="7" t="str">
        <x:v>[{"id": "2", "num": 2500}, {"id": "113001", "num": 2}]</x:v>
      </x:c>
      <x:c r="J1745" s="6" t="str">
        <x:v>https://raw.githubusercontent.com/Mar-7th/StarRailRes/dbe8cdfcfb0bf657b9fe1cf92d5537f118ccb487/index_new/cn/character_skill_trees.json</x:v>
      </x:c>
    </x:row>
    <x:row r="1746" ht="38" customHeight="1">
      <x:c r="A1746" s="6" t="str">
        <x:v>1212202_1</x:v>
      </x:c>
      <x:c r="B1746" s="6" t="str">
        <x:v>1212</x:v>
      </x:c>
      <x:c r="C1746" s="6" t="str">
        <x:v>1212202</x:v>
      </x:c>
      <x:c r="D1746" s="6" t="str">
        <x:v>速度强化</x:v>
      </x:c>
      <x:c r="E1746" s="6" t="n">
        <x:v>1</x:v>
      </x:c>
      <x:c r="F1746" s="6" t="n">
        <x:v>2</x:v>
      </x:c>
      <x:c r="G1746" s="6" t="n">
        <x:v>0</x:v>
      </x:c>
      <x:c r="H1746" s="7" t="str"/>
      <x:c r="I1746" s="7" t="str">
        <x:v>[{"id": "2", "num": 5000}, {"id": "110111", "num": 3}, {"id": "113001", "num": 6}]</x:v>
      </x:c>
      <x:c r="J1746" s="6" t="str">
        <x:v>https://raw.githubusercontent.com/Mar-7th/StarRailRes/dbe8cdfcfb0bf657b9fe1cf92d5537f118ccb487/index_new/cn/character_skill_trees.json</x:v>
      </x:c>
    </x:row>
    <x:row r="1747" ht="38" customHeight="1">
      <x:c r="A1747" s="6" t="str">
        <x:v>1212203_1</x:v>
      </x:c>
      <x:c r="B1747" s="6" t="str">
        <x:v>1212</x:v>
      </x:c>
      <x:c r="C1747" s="6" t="str">
        <x:v>1212203</x:v>
      </x:c>
      <x:c r="D1747" s="6" t="str">
        <x:v>暴击伤害强化</x:v>
      </x:c>
      <x:c r="E1747" s="6" t="n">
        <x:v>1</x:v>
      </x:c>
      <x:c r="F1747" s="6" t="n">
        <x:v>3</x:v>
      </x:c>
      <x:c r="G1747" s="6" t="n">
        <x:v>0</x:v>
      </x:c>
      <x:c r="H1747" s="7" t="str"/>
      <x:c r="I1747" s="7" t="str">
        <x:v>[{"id": "2", "num": 10000}, {"id": "110112", "num": 3}, {"id": "113002", "num": 3}]</x:v>
      </x:c>
      <x:c r="J1747" s="6" t="str">
        <x:v>https://raw.githubusercontent.com/Mar-7th/StarRailRes/dbe8cdfcfb0bf657b9fe1cf92d5537f118ccb487/index_new/cn/character_skill_trees.json</x:v>
      </x:c>
    </x:row>
    <x:row r="1748" ht="38" customHeight="1">
      <x:c r="A1748" s="6" t="str">
        <x:v>1212204_1</x:v>
      </x:c>
      <x:c r="B1748" s="6" t="str">
        <x:v>1212</x:v>
      </x:c>
      <x:c r="C1748" s="6" t="str">
        <x:v>1212204</x:v>
      </x:c>
      <x:c r="D1748" s="6" t="str">
        <x:v>生命强化</x:v>
      </x:c>
      <x:c r="E1748" s="6" t="n">
        <x:v>1</x:v>
      </x:c>
      <x:c r="F1748" s="6" t="n">
        <x:v>3</x:v>
      </x:c>
      <x:c r="G1748" s="6" t="n">
        <x:v>0</x:v>
      </x:c>
      <x:c r="H1748" s="7" t="str"/>
      <x:c r="I1748" s="7" t="str">
        <x:v>[{"id": "2", "num": 10000}, {"id": "110112", "num": 3}, {"id": "113002", "num": 3}]</x:v>
      </x:c>
      <x:c r="J1748" s="6" t="str">
        <x:v>https://raw.githubusercontent.com/Mar-7th/StarRailRes/dbe8cdfcfb0bf657b9fe1cf92d5537f118ccb487/index_new/cn/character_skill_trees.json</x:v>
      </x:c>
    </x:row>
    <x:row r="1749" ht="38" customHeight="1">
      <x:c r="A1749" s="6" t="str">
        <x:v>1212205_1</x:v>
      </x:c>
      <x:c r="B1749" s="6" t="str">
        <x:v>1212</x:v>
      </x:c>
      <x:c r="C1749" s="6" t="str">
        <x:v>1212205</x:v>
      </x:c>
      <x:c r="D1749" s="6" t="str">
        <x:v>暴击伤害强化</x:v>
      </x:c>
      <x:c r="E1749" s="6" t="n">
        <x:v>1</x:v>
      </x:c>
      <x:c r="F1749" s="6" t="n">
        <x:v>4</x:v>
      </x:c>
      <x:c r="G1749" s="6" t="n">
        <x:v>0</x:v>
      </x:c>
      <x:c r="H1749" s="7" t="str"/>
      <x:c r="I1749" s="7" t="str">
        <x:v>[{"id": "2", "num": 20000}, {"id": "110112", "num": 5}, {"id": "113002", "num": 4}]</x:v>
      </x:c>
      <x:c r="J1749" s="6" t="str">
        <x:v>https://raw.githubusercontent.com/Mar-7th/StarRailRes/dbe8cdfcfb0bf657b9fe1cf92d5537f118ccb487/index_new/cn/character_skill_trees.json</x:v>
      </x:c>
    </x:row>
    <x:row r="1750" ht="38" customHeight="1">
      <x:c r="A1750" s="6" t="str">
        <x:v>1212206_1</x:v>
      </x:c>
      <x:c r="B1750" s="6" t="str">
        <x:v>1212</x:v>
      </x:c>
      <x:c r="C1750" s="6" t="str">
        <x:v>1212206</x:v>
      </x:c>
      <x:c r="D1750" s="6" t="str">
        <x:v>速度强化</x:v>
      </x:c>
      <x:c r="E1750" s="6" t="n">
        <x:v>1</x:v>
      </x:c>
      <x:c r="F1750" s="6" t="n">
        <x:v>5</x:v>
      </x:c>
      <x:c r="G1750" s="6" t="n">
        <x:v>0</x:v>
      </x:c>
      <x:c r="H1750" s="7" t="str"/>
      <x:c r="I1750" s="7" t="str">
        <x:v>[{"id": "2", "num": 45000}, {"id": "110113", "num": 3}, {"id": "113003", "num": 3}]</x:v>
      </x:c>
      <x:c r="J1750" s="6" t="str">
        <x:v>https://raw.githubusercontent.com/Mar-7th/StarRailRes/dbe8cdfcfb0bf657b9fe1cf92d5537f118ccb487/index_new/cn/character_skill_trees.json</x:v>
      </x:c>
    </x:row>
    <x:row r="1751" ht="38" customHeight="1">
      <x:c r="A1751" s="6" t="str">
        <x:v>1212207_1</x:v>
      </x:c>
      <x:c r="B1751" s="6" t="str">
        <x:v>1212</x:v>
      </x:c>
      <x:c r="C1751" s="6" t="str">
        <x:v>1212207</x:v>
      </x:c>
      <x:c r="D1751" s="6" t="str">
        <x:v>暴击伤害强化</x:v>
      </x:c>
      <x:c r="E1751" s="6" t="n">
        <x:v>1</x:v>
      </x:c>
      <x:c r="F1751" s="6" t="n">
        <x:v>5</x:v>
      </x:c>
      <x:c r="G1751" s="6" t="n">
        <x:v>0</x:v>
      </x:c>
      <x:c r="H1751" s="7" t="str"/>
      <x:c r="I1751" s="7" t="str">
        <x:v>[{"id": "2", "num": 45000}, {"id": "110113", "num": 3}, {"id": "113003", "num": 3}]</x:v>
      </x:c>
      <x:c r="J1751" s="6" t="str">
        <x:v>https://raw.githubusercontent.com/Mar-7th/StarRailRes/dbe8cdfcfb0bf657b9fe1cf92d5537f118ccb487/index_new/cn/character_skill_trees.json</x:v>
      </x:c>
    </x:row>
    <x:row r="1752" ht="38" customHeight="1">
      <x:c r="A1752" s="6" t="str">
        <x:v>1212208_1</x:v>
      </x:c>
      <x:c r="B1752" s="6" t="str">
        <x:v>1212</x:v>
      </x:c>
      <x:c r="C1752" s="6" t="str">
        <x:v>1212208</x:v>
      </x:c>
      <x:c r="D1752" s="6" t="str">
        <x:v>生命强化</x:v>
      </x:c>
      <x:c r="E1752" s="6" t="n">
        <x:v>1</x:v>
      </x:c>
      <x:c r="F1752" s="6" t="n">
        <x:v>6</x:v>
      </x:c>
      <x:c r="G1752" s="6" t="n">
        <x:v>0</x:v>
      </x:c>
      <x:c r="H1752" s="7" t="str"/>
      <x:c r="I1752" s="7" t="str">
        <x:v>[{"id": "2", "num": 160000}, {"id": "110113", "num": 8}, {"id": "113003", "num": 8}]</x:v>
      </x:c>
      <x:c r="J1752" s="6" t="str">
        <x:v>https://raw.githubusercontent.com/Mar-7th/StarRailRes/dbe8cdfcfb0bf657b9fe1cf92d5537f118ccb487/index_new/cn/character_skill_trees.json</x:v>
      </x:c>
    </x:row>
    <x:row r="1753" ht="38" customHeight="1">
      <x:c r="A1753" s="6" t="str">
        <x:v>1212209_1</x:v>
      </x:c>
      <x:c r="B1753" s="6" t="str">
        <x:v>1212</x:v>
      </x:c>
      <x:c r="C1753" s="6" t="str">
        <x:v>1212209</x:v>
      </x:c>
      <x:c r="D1753" s="6" t="str">
        <x:v>速度强化</x:v>
      </x:c>
      <x:c r="E1753" s="6" t="n">
        <x:v>1</x:v>
      </x:c>
      <x:c r="F1753" s="6" t="n">
        <x:v>0</x:v>
      </x:c>
      <x:c r="G1753" s="6" t="n">
        <x:v>75</x:v>
      </x:c>
      <x:c r="H1753" s="7" t="str"/>
      <x:c r="I1753" s="7" t="str">
        <x:v>[{"id": "2", "num": 160000}, {"id": "110113", "num": 8}, {"id": "113003", "num": 8}]</x:v>
      </x:c>
      <x:c r="J1753" s="6" t="str">
        <x:v>https://raw.githubusercontent.com/Mar-7th/StarRailRes/dbe8cdfcfb0bf657b9fe1cf92d5537f118ccb487/index_new/cn/character_skill_trees.json</x:v>
      </x:c>
    </x:row>
    <x:row r="1754" ht="38" customHeight="1">
      <x:c r="A1754" s="6" t="str">
        <x:v>1212210_1</x:v>
      </x:c>
      <x:c r="B1754" s="6" t="str">
        <x:v>1212</x:v>
      </x:c>
      <x:c r="C1754" s="6" t="str">
        <x:v>1212210</x:v>
      </x:c>
      <x:c r="D1754" s="6" t="str">
        <x:v>暴击伤害强化</x:v>
      </x:c>
      <x:c r="E1754" s="6" t="n">
        <x:v>1</x:v>
      </x:c>
      <x:c r="F1754" s="6" t="n">
        <x:v>0</x:v>
      </x:c>
      <x:c r="G1754" s="6" t="n">
        <x:v>80</x:v>
      </x:c>
      <x:c r="H1754" s="7" t="str"/>
      <x:c r="I1754" s="7" t="str">
        <x:v>[{"id": "2", "num": 160000}, {"id": "110113", "num": 8}, {"id": "113003", "num": 8}]</x:v>
      </x:c>
      <x:c r="J1754" s="6" t="str">
        <x:v>https://raw.githubusercontent.com/Mar-7th/StarRailRes/dbe8cdfcfb0bf657b9fe1cf92d5537f118ccb487/index_new/cn/character_skill_trees.json</x:v>
      </x:c>
    </x:row>
    <x:row r="1755" ht="20" customHeight="1">
      <x:c r="A1755" s="6" t="str">
        <x:v>1213001_1</x:v>
      </x:c>
      <x:c r="B1755" s="6" t="str">
        <x:v>1213</x:v>
      </x:c>
      <x:c r="C1755" s="6" t="str">
        <x:v>1213001</x:v>
      </x:c>
      <x:c r="D1755" s="6" t="str"/>
      <x:c r="E1755" s="6" t="n">
        <x:v>1</x:v>
      </x:c>
      <x:c r="F1755" s="6" t="n">
        <x:v>0</x:v>
      </x:c>
      <x:c r="G1755" s="6" t="n">
        <x:v>0</x:v>
      </x:c>
      <x:c r="H1755" s="7" t="str"/>
      <x:c r="I1755" s="7" t="str">
        <x:v>[]</x:v>
      </x:c>
      <x:c r="J1755" s="6" t="str">
        <x:v>https://raw.githubusercontent.com/Mar-7th/StarRailRes/dbe8cdfcfb0bf657b9fe1cf92d5537f118ccb487/index_new/cn/character_skill_trees.json</x:v>
      </x:c>
    </x:row>
    <x:row r="1756" ht="38" customHeight="1">
      <x:c r="A1756" s="6" t="str">
        <x:v>1213001_2</x:v>
      </x:c>
      <x:c r="B1756" s="6" t="str">
        <x:v>1213</x:v>
      </x:c>
      <x:c r="C1756" s="6" t="str">
        <x:v>1213001</x:v>
      </x:c>
      <x:c r="D1756" s="6" t="str"/>
      <x:c r="E1756" s="6" t="n">
        <x:v>2</x:v>
      </x:c>
      <x:c r="F1756" s="6" t="n">
        <x:v>2</x:v>
      </x:c>
      <x:c r="G1756" s="6" t="n">
        <x:v>0</x:v>
      </x:c>
      <x:c r="H1756" s="7" t="str"/>
      <x:c r="I1756" s="7" t="str">
        <x:v>[{"id": "2", "num": 5000}, {"id": "110111", "num": 3}, {"id": "113001", "num": 6}]</x:v>
      </x:c>
      <x:c r="J1756" s="6" t="str">
        <x:v>https://raw.githubusercontent.com/Mar-7th/StarRailRes/dbe8cdfcfb0bf657b9fe1cf92d5537f118ccb487/index_new/cn/character_skill_trees.json</x:v>
      </x:c>
    </x:row>
    <x:row r="1757" ht="38" customHeight="1">
      <x:c r="A1757" s="6" t="str">
        <x:v>1213001_3</x:v>
      </x:c>
      <x:c r="B1757" s="6" t="str">
        <x:v>1213</x:v>
      </x:c>
      <x:c r="C1757" s="6" t="str">
        <x:v>1213001</x:v>
      </x:c>
      <x:c r="D1757" s="6" t="str"/>
      <x:c r="E1757" s="6" t="n">
        <x:v>3</x:v>
      </x:c>
      <x:c r="F1757" s="6" t="n">
        <x:v>3</x:v>
      </x:c>
      <x:c r="G1757" s="6" t="n">
        <x:v>0</x:v>
      </x:c>
      <x:c r="H1757" s="7" t="str"/>
      <x:c r="I1757" s="7" t="str">
        <x:v>[{"id": "2", "num": 10000}, {"id": "110112", "num": 3}, {"id": "113002", "num": 3}]</x:v>
      </x:c>
      <x:c r="J1757" s="6" t="str">
        <x:v>https://raw.githubusercontent.com/Mar-7th/StarRailRes/dbe8cdfcfb0bf657b9fe1cf92d5537f118ccb487/index_new/cn/character_skill_trees.json</x:v>
      </x:c>
    </x:row>
    <x:row r="1758" ht="38" customHeight="1">
      <x:c r="A1758" s="6" t="str">
        <x:v>1213001_4</x:v>
      </x:c>
      <x:c r="B1758" s="6" t="str">
        <x:v>1213</x:v>
      </x:c>
      <x:c r="C1758" s="6" t="str">
        <x:v>1213001</x:v>
      </x:c>
      <x:c r="D1758" s="6" t="str"/>
      <x:c r="E1758" s="6" t="n">
        <x:v>4</x:v>
      </x:c>
      <x:c r="F1758" s="6" t="n">
        <x:v>4</x:v>
      </x:c>
      <x:c r="G1758" s="6" t="n">
        <x:v>0</x:v>
      </x:c>
      <x:c r="H1758" s="7" t="str"/>
      <x:c r="I1758" s="7" t="str">
        <x:v>[{"id": "2", "num": 20000}, {"id": "110112", "num": 5}, {"id": "113002", "num": 4}]</x:v>
      </x:c>
      <x:c r="J1758" s="6" t="str">
        <x:v>https://raw.githubusercontent.com/Mar-7th/StarRailRes/dbe8cdfcfb0bf657b9fe1cf92d5537f118ccb487/index_new/cn/character_skill_trees.json</x:v>
      </x:c>
    </x:row>
    <x:row r="1759" ht="38" customHeight="1">
      <x:c r="A1759" s="6" t="str">
        <x:v>1213001_5</x:v>
      </x:c>
      <x:c r="B1759" s="6" t="str">
        <x:v>1213</x:v>
      </x:c>
      <x:c r="C1759" s="6" t="str">
        <x:v>1213001</x:v>
      </x:c>
      <x:c r="D1759" s="6" t="str"/>
      <x:c r="E1759" s="6" t="n">
        <x:v>5</x:v>
      </x:c>
      <x:c r="F1759" s="6" t="n">
        <x:v>5</x:v>
      </x:c>
      <x:c r="G1759" s="6" t="n">
        <x:v>0</x:v>
      </x:c>
      <x:c r="H1759" s="7" t="str"/>
      <x:c r="I1759" s="7" t="str">
        <x:v>[{"id": "2", "num": 45000}, {"id": "110113", "num": 3}, {"id": "113003", "num": 3}]</x:v>
      </x:c>
      <x:c r="J1759" s="6" t="str">
        <x:v>https://raw.githubusercontent.com/Mar-7th/StarRailRes/dbe8cdfcfb0bf657b9fe1cf92d5537f118ccb487/index_new/cn/character_skill_trees.json</x:v>
      </x:c>
    </x:row>
    <x:row r="1760" ht="38" customHeight="1">
      <x:c r="A1760" s="6" t="str">
        <x:v>1213001_6</x:v>
      </x:c>
      <x:c r="B1760" s="6" t="str">
        <x:v>1213</x:v>
      </x:c>
      <x:c r="C1760" s="6" t="str">
        <x:v>1213001</x:v>
      </x:c>
      <x:c r="D1760" s="6" t="str"/>
      <x:c r="E1760" s="6" t="n">
        <x:v>6</x:v>
      </x:c>
      <x:c r="F1760" s="6" t="n">
        <x:v>6</x:v>
      </x:c>
      <x:c r="G1760" s="6" t="n">
        <x:v>0</x:v>
      </x:c>
      <x:c r="H1760" s="7" t="str"/>
      <x:c r="I1760" s="7" t="str">
        <x:v>[{"id": "2", "num": 160000}, {"id": "110113", "num": 8}, {"id": "113003", "num": 4}]</x:v>
      </x:c>
      <x:c r="J1760" s="6" t="str">
        <x:v>https://raw.githubusercontent.com/Mar-7th/StarRailRes/dbe8cdfcfb0bf657b9fe1cf92d5537f118ccb487/index_new/cn/character_skill_trees.json</x:v>
      </x:c>
    </x:row>
    <x:row r="1761" ht="20" customHeight="1">
      <x:c r="A1761" s="6" t="str">
        <x:v>1213002_1</x:v>
      </x:c>
      <x:c r="B1761" s="6" t="str">
        <x:v>1213</x:v>
      </x:c>
      <x:c r="C1761" s="6" t="str">
        <x:v>1213002</x:v>
      </x:c>
      <x:c r="D1761" s="6" t="str"/>
      <x:c r="E1761" s="6" t="n">
        <x:v>1</x:v>
      </x:c>
      <x:c r="F1761" s="6" t="n">
        <x:v>0</x:v>
      </x:c>
      <x:c r="G1761" s="6" t="n">
        <x:v>0</x:v>
      </x:c>
      <x:c r="H1761" s="7" t="str"/>
      <x:c r="I1761" s="7" t="str">
        <x:v>[]</x:v>
      </x:c>
      <x:c r="J1761" s="6" t="str">
        <x:v>https://raw.githubusercontent.com/Mar-7th/StarRailRes/dbe8cdfcfb0bf657b9fe1cf92d5537f118ccb487/index_new/cn/character_skill_trees.json</x:v>
      </x:c>
    </x:row>
    <x:row r="1762" ht="38" customHeight="1">
      <x:c r="A1762" s="6" t="str">
        <x:v>1213002_2</x:v>
      </x:c>
      <x:c r="B1762" s="6" t="str">
        <x:v>1213</x:v>
      </x:c>
      <x:c r="C1762" s="6" t="str">
        <x:v>1213002</x:v>
      </x:c>
      <x:c r="D1762" s="6" t="str"/>
      <x:c r="E1762" s="6" t="n">
        <x:v>2</x:v>
      </x:c>
      <x:c r="F1762" s="6" t="n">
        <x:v>1</x:v>
      </x:c>
      <x:c r="G1762" s="6" t="n">
        <x:v>0</x:v>
      </x:c>
      <x:c r="H1762" s="7" t="str"/>
      <x:c r="I1762" s="7" t="str">
        <x:v>[{"id": "2", "num": 2500}, {"id": "113001", "num": 3}]</x:v>
      </x:c>
      <x:c r="J1762" s="6" t="str">
        <x:v>https://raw.githubusercontent.com/Mar-7th/StarRailRes/dbe8cdfcfb0bf657b9fe1cf92d5537f118ccb487/index_new/cn/character_skill_trees.json</x:v>
      </x:c>
    </x:row>
    <x:row r="1763" ht="38" customHeight="1">
      <x:c r="A1763" s="6" t="str">
        <x:v>1213002_3</x:v>
      </x:c>
      <x:c r="B1763" s="6" t="str">
        <x:v>1213</x:v>
      </x:c>
      <x:c r="C1763" s="6" t="str">
        <x:v>1213002</x:v>
      </x:c>
      <x:c r="D1763" s="6" t="str"/>
      <x:c r="E1763" s="6" t="n">
        <x:v>3</x:v>
      </x:c>
      <x:c r="F1763" s="6" t="n">
        <x:v>2</x:v>
      </x:c>
      <x:c r="G1763" s="6" t="n">
        <x:v>0</x:v>
      </x:c>
      <x:c r="H1763" s="7" t="str"/>
      <x:c r="I1763" s="7" t="str">
        <x:v>[{"id": "2", "num": 5000}, {"id": "110111", "num": 3}, {"id": "113001", "num": 6}]</x:v>
      </x:c>
      <x:c r="J1763" s="6" t="str">
        <x:v>https://raw.githubusercontent.com/Mar-7th/StarRailRes/dbe8cdfcfb0bf657b9fe1cf92d5537f118ccb487/index_new/cn/character_skill_trees.json</x:v>
      </x:c>
    </x:row>
    <x:row r="1764" ht="38" customHeight="1">
      <x:c r="A1764" s="6" t="str">
        <x:v>1213002_4</x:v>
      </x:c>
      <x:c r="B1764" s="6" t="str">
        <x:v>1213</x:v>
      </x:c>
      <x:c r="C1764" s="6" t="str">
        <x:v>1213002</x:v>
      </x:c>
      <x:c r="D1764" s="6" t="str"/>
      <x:c r="E1764" s="6" t="n">
        <x:v>4</x:v>
      </x:c>
      <x:c r="F1764" s="6" t="n">
        <x:v>3</x:v>
      </x:c>
      <x:c r="G1764" s="6" t="n">
        <x:v>0</x:v>
      </x:c>
      <x:c r="H1764" s="7" t="str"/>
      <x:c r="I1764" s="7" t="str">
        <x:v>[{"id": "2", "num": 10000}, {"id": "110112", "num": 3}, {"id": "113002", "num": 3}]</x:v>
      </x:c>
      <x:c r="J1764" s="6" t="str">
        <x:v>https://raw.githubusercontent.com/Mar-7th/StarRailRes/dbe8cdfcfb0bf657b9fe1cf92d5537f118ccb487/index_new/cn/character_skill_trees.json</x:v>
      </x:c>
    </x:row>
    <x:row r="1765" ht="38" customHeight="1">
      <x:c r="A1765" s="6" t="str">
        <x:v>1213002_5</x:v>
      </x:c>
      <x:c r="B1765" s="6" t="str">
        <x:v>1213</x:v>
      </x:c>
      <x:c r="C1765" s="6" t="str">
        <x:v>1213002</x:v>
      </x:c>
      <x:c r="D1765" s="6" t="str"/>
      <x:c r="E1765" s="6" t="n">
        <x:v>5</x:v>
      </x:c>
      <x:c r="F1765" s="6" t="n">
        <x:v>4</x:v>
      </x:c>
      <x:c r="G1765" s="6" t="n">
        <x:v>0</x:v>
      </x:c>
      <x:c r="H1765" s="7" t="str"/>
      <x:c r="I1765" s="7" t="str">
        <x:v>[{"id": "2", "num": 20000}, {"id": "110112", "num": 5}, {"id": "113002", "num": 4}]</x:v>
      </x:c>
      <x:c r="J1765" s="6" t="str">
        <x:v>https://raw.githubusercontent.com/Mar-7th/StarRailRes/dbe8cdfcfb0bf657b9fe1cf92d5537f118ccb487/index_new/cn/character_skill_trees.json</x:v>
      </x:c>
    </x:row>
    <x:row r="1766" ht="38" customHeight="1">
      <x:c r="A1766" s="6" t="str">
        <x:v>1213002_6</x:v>
      </x:c>
      <x:c r="B1766" s="6" t="str">
        <x:v>1213</x:v>
      </x:c>
      <x:c r="C1766" s="6" t="str">
        <x:v>1213002</x:v>
      </x:c>
      <x:c r="D1766" s="6" t="str"/>
      <x:c r="E1766" s="6" t="n">
        <x:v>6</x:v>
      </x:c>
      <x:c r="F1766" s="6" t="n">
        <x:v>4</x:v>
      </x:c>
      <x:c r="G1766" s="6" t="n">
        <x:v>0</x:v>
      </x:c>
      <x:c r="H1766" s="7" t="str"/>
      <x:c r="I1766" s="7" t="str">
        <x:v>[{"id": "2", "num": 30000}, {"id": "110112", "num": 7}, {"id": "113002", "num": 6}]</x:v>
      </x:c>
      <x:c r="J1766" s="6" t="str">
        <x:v>https://raw.githubusercontent.com/Mar-7th/StarRailRes/dbe8cdfcfb0bf657b9fe1cf92d5537f118ccb487/index_new/cn/character_skill_trees.json</x:v>
      </x:c>
    </x:row>
    <x:row r="1767" ht="38" customHeight="1">
      <x:c r="A1767" s="6" t="str">
        <x:v>1213002_7</x:v>
      </x:c>
      <x:c r="B1767" s="6" t="str">
        <x:v>1213</x:v>
      </x:c>
      <x:c r="C1767" s="6" t="str">
        <x:v>1213002</x:v>
      </x:c>
      <x:c r="D1767" s="6" t="str"/>
      <x:c r="E1767" s="6" t="n">
        <x:v>7</x:v>
      </x:c>
      <x:c r="F1767" s="6" t="n">
        <x:v>5</x:v>
      </x:c>
      <x:c r="G1767" s="6" t="n">
        <x:v>0</x:v>
      </x:c>
      <x:c r="H1767" s="7" t="str"/>
      <x:c r="I1767" s="7" t="str">
        <x:v>[{"id": "2", "num": 45000}, {"id": "110113", "num": 3}, {"id": "113003", "num": 3}]</x:v>
      </x:c>
      <x:c r="J1767" s="6" t="str">
        <x:v>https://raw.githubusercontent.com/Mar-7th/StarRailRes/dbe8cdfcfb0bf657b9fe1cf92d5537f118ccb487/index_new/cn/character_skill_trees.json</x:v>
      </x:c>
    </x:row>
    <x:row r="1768" ht="53" customHeight="1">
      <x:c r="A1768" s="6" t="str">
        <x:v>1213002_8</x:v>
      </x:c>
      <x:c r="B1768" s="6" t="str">
        <x:v>1213</x:v>
      </x:c>
      <x:c r="C1768" s="6" t="str">
        <x:v>1213002</x:v>
      </x:c>
      <x:c r="D1768" s="6" t="str"/>
      <x:c r="E1768" s="6" t="n">
        <x:v>8</x:v>
      </x:c>
      <x:c r="F1768" s="6" t="n">
        <x:v>5</x:v>
      </x:c>
      <x:c r="G1768" s="6" t="n">
        <x:v>0</x:v>
      </x:c>
      <x:c r="H1768" s="7" t="str"/>
      <x:c r="I1768" s="7" t="str">
        <x:v>[{"id": "2", "num": 80000}, {"id": "110113", "num": 5}, {"id": "110503", "num": 1}, {"id": "113003", "num": 4}]</x:v>
      </x:c>
      <x:c r="J1768" s="6" t="str">
        <x:v>https://raw.githubusercontent.com/Mar-7th/StarRailRes/dbe8cdfcfb0bf657b9fe1cf92d5537f118ccb487/index_new/cn/character_skill_trees.json</x:v>
      </x:c>
    </x:row>
    <x:row r="1769" ht="53" customHeight="1">
      <x:c r="A1769" s="6" t="str">
        <x:v>1213002_9</x:v>
      </x:c>
      <x:c r="B1769" s="6" t="str">
        <x:v>1213</x:v>
      </x:c>
      <x:c r="C1769" s="6" t="str">
        <x:v>1213002</x:v>
      </x:c>
      <x:c r="D1769" s="6" t="str"/>
      <x:c r="E1769" s="6" t="n">
        <x:v>9</x:v>
      </x:c>
      <x:c r="F1769" s="6" t="n">
        <x:v>6</x:v>
      </x:c>
      <x:c r="G1769" s="6" t="n">
        <x:v>0</x:v>
      </x:c>
      <x:c r="H1769" s="7" t="str"/>
      <x:c r="I1769" s="7" t="str">
        <x:v>[{"id": "2", "num": 160000}, {"id": "110113", "num": 8}, {"id": "241", "num": 1}, {"id": "110503", "num": 1}]</x:v>
      </x:c>
      <x:c r="J1769" s="6" t="str">
        <x:v>https://raw.githubusercontent.com/Mar-7th/StarRailRes/dbe8cdfcfb0bf657b9fe1cf92d5537f118ccb487/index_new/cn/character_skill_trees.json</x:v>
      </x:c>
    </x:row>
    <x:row r="1770" ht="53" customHeight="1">
      <x:c r="A1770" s="6" t="str">
        <x:v>1213002_10</x:v>
      </x:c>
      <x:c r="B1770" s="6" t="str">
        <x:v>1213</x:v>
      </x:c>
      <x:c r="C1770" s="6" t="str">
        <x:v>1213002</x:v>
      </x:c>
      <x:c r="D1770" s="6" t="str"/>
      <x:c r="E1770" s="6" t="n">
        <x:v>10</x:v>
      </x:c>
      <x:c r="F1770" s="6" t="n">
        <x:v>6</x:v>
      </x:c>
      <x:c r="G1770" s="6" t="n">
        <x:v>0</x:v>
      </x:c>
      <x:c r="H1770" s="7" t="str"/>
      <x:c r="I1770" s="7" t="str">
        <x:v>[{"id": "2", "num": 300000}, {"id": "110113", "num": 14}, {"id": "241", "num": 1}, {"id": "110503", "num": 1}]</x:v>
      </x:c>
      <x:c r="J1770" s="6" t="str">
        <x:v>https://raw.githubusercontent.com/Mar-7th/StarRailRes/dbe8cdfcfb0bf657b9fe1cf92d5537f118ccb487/index_new/cn/character_skill_trees.json</x:v>
      </x:c>
    </x:row>
    <x:row r="1771" ht="20" customHeight="1">
      <x:c r="A1771" s="6" t="str">
        <x:v>1213003_1</x:v>
      </x:c>
      <x:c r="B1771" s="6" t="str">
        <x:v>1213</x:v>
      </x:c>
      <x:c r="C1771" s="6" t="str">
        <x:v>1213003</x:v>
      </x:c>
      <x:c r="D1771" s="6" t="str"/>
      <x:c r="E1771" s="6" t="n">
        <x:v>1</x:v>
      </x:c>
      <x:c r="F1771" s="6" t="n">
        <x:v>0</x:v>
      </x:c>
      <x:c r="G1771" s="6" t="n">
        <x:v>0</x:v>
      </x:c>
      <x:c r="H1771" s="7" t="str"/>
      <x:c r="I1771" s="7" t="str">
        <x:v>[]</x:v>
      </x:c>
      <x:c r="J1771" s="6" t="str">
        <x:v>https://raw.githubusercontent.com/Mar-7th/StarRailRes/dbe8cdfcfb0bf657b9fe1cf92d5537f118ccb487/index_new/cn/character_skill_trees.json</x:v>
      </x:c>
    </x:row>
    <x:row r="1772" ht="38" customHeight="1">
      <x:c r="A1772" s="6" t="str">
        <x:v>1213003_2</x:v>
      </x:c>
      <x:c r="B1772" s="6" t="str">
        <x:v>1213</x:v>
      </x:c>
      <x:c r="C1772" s="6" t="str">
        <x:v>1213003</x:v>
      </x:c>
      <x:c r="D1772" s="6" t="str"/>
      <x:c r="E1772" s="6" t="n">
        <x:v>2</x:v>
      </x:c>
      <x:c r="F1772" s="6" t="n">
        <x:v>1</x:v>
      </x:c>
      <x:c r="G1772" s="6" t="n">
        <x:v>0</x:v>
      </x:c>
      <x:c r="H1772" s="7" t="str"/>
      <x:c r="I1772" s="7" t="str">
        <x:v>[{"id": "2", "num": 2500}, {"id": "113001", "num": 3}]</x:v>
      </x:c>
      <x:c r="J1772" s="6" t="str">
        <x:v>https://raw.githubusercontent.com/Mar-7th/StarRailRes/dbe8cdfcfb0bf657b9fe1cf92d5537f118ccb487/index_new/cn/character_skill_trees.json</x:v>
      </x:c>
    </x:row>
    <x:row r="1773" ht="38" customHeight="1">
      <x:c r="A1773" s="6" t="str">
        <x:v>1213003_3</x:v>
      </x:c>
      <x:c r="B1773" s="6" t="str">
        <x:v>1213</x:v>
      </x:c>
      <x:c r="C1773" s="6" t="str">
        <x:v>1213003</x:v>
      </x:c>
      <x:c r="D1773" s="6" t="str"/>
      <x:c r="E1773" s="6" t="n">
        <x:v>3</x:v>
      </x:c>
      <x:c r="F1773" s="6" t="n">
        <x:v>2</x:v>
      </x:c>
      <x:c r="G1773" s="6" t="n">
        <x:v>0</x:v>
      </x:c>
      <x:c r="H1773" s="7" t="str"/>
      <x:c r="I1773" s="7" t="str">
        <x:v>[{"id": "2", "num": 5000}, {"id": "110111", "num": 3}, {"id": "113001", "num": 6}]</x:v>
      </x:c>
      <x:c r="J1773" s="6" t="str">
        <x:v>https://raw.githubusercontent.com/Mar-7th/StarRailRes/dbe8cdfcfb0bf657b9fe1cf92d5537f118ccb487/index_new/cn/character_skill_trees.json</x:v>
      </x:c>
    </x:row>
    <x:row r="1774" ht="38" customHeight="1">
      <x:c r="A1774" s="6" t="str">
        <x:v>1213003_4</x:v>
      </x:c>
      <x:c r="B1774" s="6" t="str">
        <x:v>1213</x:v>
      </x:c>
      <x:c r="C1774" s="6" t="str">
        <x:v>1213003</x:v>
      </x:c>
      <x:c r="D1774" s="6" t="str"/>
      <x:c r="E1774" s="6" t="n">
        <x:v>4</x:v>
      </x:c>
      <x:c r="F1774" s="6" t="n">
        <x:v>3</x:v>
      </x:c>
      <x:c r="G1774" s="6" t="n">
        <x:v>0</x:v>
      </x:c>
      <x:c r="H1774" s="7" t="str"/>
      <x:c r="I1774" s="7" t="str">
        <x:v>[{"id": "2", "num": 10000}, {"id": "110112", "num": 3}, {"id": "113002", "num": 3}]</x:v>
      </x:c>
      <x:c r="J1774" s="6" t="str">
        <x:v>https://raw.githubusercontent.com/Mar-7th/StarRailRes/dbe8cdfcfb0bf657b9fe1cf92d5537f118ccb487/index_new/cn/character_skill_trees.json</x:v>
      </x:c>
    </x:row>
    <x:row r="1775" ht="38" customHeight="1">
      <x:c r="A1775" s="6" t="str">
        <x:v>1213003_5</x:v>
      </x:c>
      <x:c r="B1775" s="6" t="str">
        <x:v>1213</x:v>
      </x:c>
      <x:c r="C1775" s="6" t="str">
        <x:v>1213003</x:v>
      </x:c>
      <x:c r="D1775" s="6" t="str"/>
      <x:c r="E1775" s="6" t="n">
        <x:v>5</x:v>
      </x:c>
      <x:c r="F1775" s="6" t="n">
        <x:v>4</x:v>
      </x:c>
      <x:c r="G1775" s="6" t="n">
        <x:v>0</x:v>
      </x:c>
      <x:c r="H1775" s="7" t="str"/>
      <x:c r="I1775" s="7" t="str">
        <x:v>[{"id": "2", "num": 20000}, {"id": "110112", "num": 5}, {"id": "113002", "num": 4}]</x:v>
      </x:c>
      <x:c r="J1775" s="6" t="str">
        <x:v>https://raw.githubusercontent.com/Mar-7th/StarRailRes/dbe8cdfcfb0bf657b9fe1cf92d5537f118ccb487/index_new/cn/character_skill_trees.json</x:v>
      </x:c>
    </x:row>
    <x:row r="1776" ht="38" customHeight="1">
      <x:c r="A1776" s="6" t="str">
        <x:v>1213003_6</x:v>
      </x:c>
      <x:c r="B1776" s="6" t="str">
        <x:v>1213</x:v>
      </x:c>
      <x:c r="C1776" s="6" t="str">
        <x:v>1213003</x:v>
      </x:c>
      <x:c r="D1776" s="6" t="str"/>
      <x:c r="E1776" s="6" t="n">
        <x:v>6</x:v>
      </x:c>
      <x:c r="F1776" s="6" t="n">
        <x:v>4</x:v>
      </x:c>
      <x:c r="G1776" s="6" t="n">
        <x:v>0</x:v>
      </x:c>
      <x:c r="H1776" s="7" t="str"/>
      <x:c r="I1776" s="7" t="str">
        <x:v>[{"id": "2", "num": 30000}, {"id": "110112", "num": 7}, {"id": "113002", "num": 6}]</x:v>
      </x:c>
      <x:c r="J1776" s="6" t="str">
        <x:v>https://raw.githubusercontent.com/Mar-7th/StarRailRes/dbe8cdfcfb0bf657b9fe1cf92d5537f118ccb487/index_new/cn/character_skill_trees.json</x:v>
      </x:c>
    </x:row>
    <x:row r="1777" ht="38" customHeight="1">
      <x:c r="A1777" s="6" t="str">
        <x:v>1213003_7</x:v>
      </x:c>
      <x:c r="B1777" s="6" t="str">
        <x:v>1213</x:v>
      </x:c>
      <x:c r="C1777" s="6" t="str">
        <x:v>1213003</x:v>
      </x:c>
      <x:c r="D1777" s="6" t="str"/>
      <x:c r="E1777" s="6" t="n">
        <x:v>7</x:v>
      </x:c>
      <x:c r="F1777" s="6" t="n">
        <x:v>5</x:v>
      </x:c>
      <x:c r="G1777" s="6" t="n">
        <x:v>0</x:v>
      </x:c>
      <x:c r="H1777" s="7" t="str"/>
      <x:c r="I1777" s="7" t="str">
        <x:v>[{"id": "2", "num": 45000}, {"id": "110113", "num": 3}, {"id": "113003", "num": 3}]</x:v>
      </x:c>
      <x:c r="J1777" s="6" t="str">
        <x:v>https://raw.githubusercontent.com/Mar-7th/StarRailRes/dbe8cdfcfb0bf657b9fe1cf92d5537f118ccb487/index_new/cn/character_skill_trees.json</x:v>
      </x:c>
    </x:row>
    <x:row r="1778" ht="53" customHeight="1">
      <x:c r="A1778" s="6" t="str">
        <x:v>1213003_8</x:v>
      </x:c>
      <x:c r="B1778" s="6" t="str">
        <x:v>1213</x:v>
      </x:c>
      <x:c r="C1778" s="6" t="str">
        <x:v>1213003</x:v>
      </x:c>
      <x:c r="D1778" s="6" t="str"/>
      <x:c r="E1778" s="6" t="n">
        <x:v>8</x:v>
      </x:c>
      <x:c r="F1778" s="6" t="n">
        <x:v>5</x:v>
      </x:c>
      <x:c r="G1778" s="6" t="n">
        <x:v>0</x:v>
      </x:c>
      <x:c r="H1778" s="7" t="str"/>
      <x:c r="I1778" s="7" t="str">
        <x:v>[{"id": "2", "num": 80000}, {"id": "110113", "num": 5}, {"id": "110503", "num": 1}, {"id": "113003", "num": 4}]</x:v>
      </x:c>
      <x:c r="J1778" s="6" t="str">
        <x:v>https://raw.githubusercontent.com/Mar-7th/StarRailRes/dbe8cdfcfb0bf657b9fe1cf92d5537f118ccb487/index_new/cn/character_skill_trees.json</x:v>
      </x:c>
    </x:row>
    <x:row r="1779" ht="53" customHeight="1">
      <x:c r="A1779" s="6" t="str">
        <x:v>1213003_9</x:v>
      </x:c>
      <x:c r="B1779" s="6" t="str">
        <x:v>1213</x:v>
      </x:c>
      <x:c r="C1779" s="6" t="str">
        <x:v>1213003</x:v>
      </x:c>
      <x:c r="D1779" s="6" t="str"/>
      <x:c r="E1779" s="6" t="n">
        <x:v>9</x:v>
      </x:c>
      <x:c r="F1779" s="6" t="n">
        <x:v>6</x:v>
      </x:c>
      <x:c r="G1779" s="6" t="n">
        <x:v>0</x:v>
      </x:c>
      <x:c r="H1779" s="7" t="str"/>
      <x:c r="I1779" s="7" t="str">
        <x:v>[{"id": "2", "num": 160000}, {"id": "110113", "num": 8}, {"id": "241", "num": 1}, {"id": "110503", "num": 1}]</x:v>
      </x:c>
      <x:c r="J1779" s="6" t="str">
        <x:v>https://raw.githubusercontent.com/Mar-7th/StarRailRes/dbe8cdfcfb0bf657b9fe1cf92d5537f118ccb487/index_new/cn/character_skill_trees.json</x:v>
      </x:c>
    </x:row>
    <x:row r="1780" ht="53" customHeight="1">
      <x:c r="A1780" s="6" t="str">
        <x:v>1213003_10</x:v>
      </x:c>
      <x:c r="B1780" s="6" t="str">
        <x:v>1213</x:v>
      </x:c>
      <x:c r="C1780" s="6" t="str">
        <x:v>1213003</x:v>
      </x:c>
      <x:c r="D1780" s="6" t="str"/>
      <x:c r="E1780" s="6" t="n">
        <x:v>10</x:v>
      </x:c>
      <x:c r="F1780" s="6" t="n">
        <x:v>6</x:v>
      </x:c>
      <x:c r="G1780" s="6" t="n">
        <x:v>0</x:v>
      </x:c>
      <x:c r="H1780" s="7" t="str"/>
      <x:c r="I1780" s="7" t="str">
        <x:v>[{"id": "2", "num": 300000}, {"id": "110113", "num": 14}, {"id": "241", "num": 1}, {"id": "110503", "num": 1}]</x:v>
      </x:c>
      <x:c r="J1780" s="6" t="str">
        <x:v>https://raw.githubusercontent.com/Mar-7th/StarRailRes/dbe8cdfcfb0bf657b9fe1cf92d5537f118ccb487/index_new/cn/character_skill_trees.json</x:v>
      </x:c>
    </x:row>
    <x:row r="1781" ht="20" customHeight="1">
      <x:c r="A1781" s="6" t="str">
        <x:v>1213004_1</x:v>
      </x:c>
      <x:c r="B1781" s="6" t="str">
        <x:v>1213</x:v>
      </x:c>
      <x:c r="C1781" s="6" t="str">
        <x:v>1213004</x:v>
      </x:c>
      <x:c r="D1781" s="6" t="str"/>
      <x:c r="E1781" s="6" t="n">
        <x:v>1</x:v>
      </x:c>
      <x:c r="F1781" s="6" t="n">
        <x:v>0</x:v>
      </x:c>
      <x:c r="G1781" s="6" t="n">
        <x:v>0</x:v>
      </x:c>
      <x:c r="H1781" s="7" t="str"/>
      <x:c r="I1781" s="7" t="str">
        <x:v>[]</x:v>
      </x:c>
      <x:c r="J1781" s="6" t="str">
        <x:v>https://raw.githubusercontent.com/Mar-7th/StarRailRes/dbe8cdfcfb0bf657b9fe1cf92d5537f118ccb487/index_new/cn/character_skill_trees.json</x:v>
      </x:c>
    </x:row>
    <x:row r="1782" ht="38" customHeight="1">
      <x:c r="A1782" s="6" t="str">
        <x:v>1213004_2</x:v>
      </x:c>
      <x:c r="B1782" s="6" t="str">
        <x:v>1213</x:v>
      </x:c>
      <x:c r="C1782" s="6" t="str">
        <x:v>1213004</x:v>
      </x:c>
      <x:c r="D1782" s="6" t="str"/>
      <x:c r="E1782" s="6" t="n">
        <x:v>2</x:v>
      </x:c>
      <x:c r="F1782" s="6" t="n">
        <x:v>1</x:v>
      </x:c>
      <x:c r="G1782" s="6" t="n">
        <x:v>0</x:v>
      </x:c>
      <x:c r="H1782" s="7" t="str"/>
      <x:c r="I1782" s="7" t="str">
        <x:v>[{"id": "2", "num": 2500}, {"id": "113001", "num": 3}]</x:v>
      </x:c>
      <x:c r="J1782" s="6" t="str">
        <x:v>https://raw.githubusercontent.com/Mar-7th/StarRailRes/dbe8cdfcfb0bf657b9fe1cf92d5537f118ccb487/index_new/cn/character_skill_trees.json</x:v>
      </x:c>
    </x:row>
    <x:row r="1783" ht="38" customHeight="1">
      <x:c r="A1783" s="6" t="str">
        <x:v>1213004_3</x:v>
      </x:c>
      <x:c r="B1783" s="6" t="str">
        <x:v>1213</x:v>
      </x:c>
      <x:c r="C1783" s="6" t="str">
        <x:v>1213004</x:v>
      </x:c>
      <x:c r="D1783" s="6" t="str"/>
      <x:c r="E1783" s="6" t="n">
        <x:v>3</x:v>
      </x:c>
      <x:c r="F1783" s="6" t="n">
        <x:v>2</x:v>
      </x:c>
      <x:c r="G1783" s="6" t="n">
        <x:v>0</x:v>
      </x:c>
      <x:c r="H1783" s="7" t="str"/>
      <x:c r="I1783" s="7" t="str">
        <x:v>[{"id": "2", "num": 5000}, {"id": "110111", "num": 3}, {"id": "113001", "num": 6}]</x:v>
      </x:c>
      <x:c r="J1783" s="6" t="str">
        <x:v>https://raw.githubusercontent.com/Mar-7th/StarRailRes/dbe8cdfcfb0bf657b9fe1cf92d5537f118ccb487/index_new/cn/character_skill_trees.json</x:v>
      </x:c>
    </x:row>
    <x:row r="1784" ht="38" customHeight="1">
      <x:c r="A1784" s="6" t="str">
        <x:v>1213004_4</x:v>
      </x:c>
      <x:c r="B1784" s="6" t="str">
        <x:v>1213</x:v>
      </x:c>
      <x:c r="C1784" s="6" t="str">
        <x:v>1213004</x:v>
      </x:c>
      <x:c r="D1784" s="6" t="str"/>
      <x:c r="E1784" s="6" t="n">
        <x:v>4</x:v>
      </x:c>
      <x:c r="F1784" s="6" t="n">
        <x:v>3</x:v>
      </x:c>
      <x:c r="G1784" s="6" t="n">
        <x:v>0</x:v>
      </x:c>
      <x:c r="H1784" s="7" t="str"/>
      <x:c r="I1784" s="7" t="str">
        <x:v>[{"id": "2", "num": 10000}, {"id": "110112", "num": 3}, {"id": "113002", "num": 3}]</x:v>
      </x:c>
      <x:c r="J1784" s="6" t="str">
        <x:v>https://raw.githubusercontent.com/Mar-7th/StarRailRes/dbe8cdfcfb0bf657b9fe1cf92d5537f118ccb487/index_new/cn/character_skill_trees.json</x:v>
      </x:c>
    </x:row>
    <x:row r="1785" ht="38" customHeight="1">
      <x:c r="A1785" s="6" t="str">
        <x:v>1213004_5</x:v>
      </x:c>
      <x:c r="B1785" s="6" t="str">
        <x:v>1213</x:v>
      </x:c>
      <x:c r="C1785" s="6" t="str">
        <x:v>1213004</x:v>
      </x:c>
      <x:c r="D1785" s="6" t="str"/>
      <x:c r="E1785" s="6" t="n">
        <x:v>5</x:v>
      </x:c>
      <x:c r="F1785" s="6" t="n">
        <x:v>4</x:v>
      </x:c>
      <x:c r="G1785" s="6" t="n">
        <x:v>0</x:v>
      </x:c>
      <x:c r="H1785" s="7" t="str"/>
      <x:c r="I1785" s="7" t="str">
        <x:v>[{"id": "2", "num": 20000}, {"id": "110112", "num": 5}, {"id": "113002", "num": 4}]</x:v>
      </x:c>
      <x:c r="J1785" s="6" t="str">
        <x:v>https://raw.githubusercontent.com/Mar-7th/StarRailRes/dbe8cdfcfb0bf657b9fe1cf92d5537f118ccb487/index_new/cn/character_skill_trees.json</x:v>
      </x:c>
    </x:row>
    <x:row r="1786" ht="38" customHeight="1">
      <x:c r="A1786" s="6" t="str">
        <x:v>1213004_6</x:v>
      </x:c>
      <x:c r="B1786" s="6" t="str">
        <x:v>1213</x:v>
      </x:c>
      <x:c r="C1786" s="6" t="str">
        <x:v>1213004</x:v>
      </x:c>
      <x:c r="D1786" s="6" t="str"/>
      <x:c r="E1786" s="6" t="n">
        <x:v>6</x:v>
      </x:c>
      <x:c r="F1786" s="6" t="n">
        <x:v>4</x:v>
      </x:c>
      <x:c r="G1786" s="6" t="n">
        <x:v>0</x:v>
      </x:c>
      <x:c r="H1786" s="7" t="str"/>
      <x:c r="I1786" s="7" t="str">
        <x:v>[{"id": "2", "num": 30000}, {"id": "110112", "num": 7}, {"id": "113002", "num": 6}]</x:v>
      </x:c>
      <x:c r="J1786" s="6" t="str">
        <x:v>https://raw.githubusercontent.com/Mar-7th/StarRailRes/dbe8cdfcfb0bf657b9fe1cf92d5537f118ccb487/index_new/cn/character_skill_trees.json</x:v>
      </x:c>
    </x:row>
    <x:row r="1787" ht="38" customHeight="1">
      <x:c r="A1787" s="6" t="str">
        <x:v>1213004_7</x:v>
      </x:c>
      <x:c r="B1787" s="6" t="str">
        <x:v>1213</x:v>
      </x:c>
      <x:c r="C1787" s="6" t="str">
        <x:v>1213004</x:v>
      </x:c>
      <x:c r="D1787" s="6" t="str"/>
      <x:c r="E1787" s="6" t="n">
        <x:v>7</x:v>
      </x:c>
      <x:c r="F1787" s="6" t="n">
        <x:v>5</x:v>
      </x:c>
      <x:c r="G1787" s="6" t="n">
        <x:v>0</x:v>
      </x:c>
      <x:c r="H1787" s="7" t="str"/>
      <x:c r="I1787" s="7" t="str">
        <x:v>[{"id": "2", "num": 45000}, {"id": "110113", "num": 3}, {"id": "113003", "num": 3}]</x:v>
      </x:c>
      <x:c r="J1787" s="6" t="str">
        <x:v>https://raw.githubusercontent.com/Mar-7th/StarRailRes/dbe8cdfcfb0bf657b9fe1cf92d5537f118ccb487/index_new/cn/character_skill_trees.json</x:v>
      </x:c>
    </x:row>
    <x:row r="1788" ht="53" customHeight="1">
      <x:c r="A1788" s="6" t="str">
        <x:v>1213004_8</x:v>
      </x:c>
      <x:c r="B1788" s="6" t="str">
        <x:v>1213</x:v>
      </x:c>
      <x:c r="C1788" s="6" t="str">
        <x:v>1213004</x:v>
      </x:c>
      <x:c r="D1788" s="6" t="str"/>
      <x:c r="E1788" s="6" t="n">
        <x:v>8</x:v>
      </x:c>
      <x:c r="F1788" s="6" t="n">
        <x:v>5</x:v>
      </x:c>
      <x:c r="G1788" s="6" t="n">
        <x:v>0</x:v>
      </x:c>
      <x:c r="H1788" s="7" t="str"/>
      <x:c r="I1788" s="7" t="str">
        <x:v>[{"id": "2", "num": 80000}, {"id": "110113", "num": 5}, {"id": "110503", "num": 1}, {"id": "113003", "num": 4}]</x:v>
      </x:c>
      <x:c r="J1788" s="6" t="str">
        <x:v>https://raw.githubusercontent.com/Mar-7th/StarRailRes/dbe8cdfcfb0bf657b9fe1cf92d5537f118ccb487/index_new/cn/character_skill_trees.json</x:v>
      </x:c>
    </x:row>
    <x:row r="1789" ht="53" customHeight="1">
      <x:c r="A1789" s="6" t="str">
        <x:v>1213004_9</x:v>
      </x:c>
      <x:c r="B1789" s="6" t="str">
        <x:v>1213</x:v>
      </x:c>
      <x:c r="C1789" s="6" t="str">
        <x:v>1213004</x:v>
      </x:c>
      <x:c r="D1789" s="6" t="str"/>
      <x:c r="E1789" s="6" t="n">
        <x:v>9</x:v>
      </x:c>
      <x:c r="F1789" s="6" t="n">
        <x:v>6</x:v>
      </x:c>
      <x:c r="G1789" s="6" t="n">
        <x:v>0</x:v>
      </x:c>
      <x:c r="H1789" s="7" t="str"/>
      <x:c r="I1789" s="7" t="str">
        <x:v>[{"id": "2", "num": 160000}, {"id": "110113", "num": 8}, {"id": "241", "num": 1}, {"id": "110503", "num": 1}]</x:v>
      </x:c>
      <x:c r="J1789" s="6" t="str">
        <x:v>https://raw.githubusercontent.com/Mar-7th/StarRailRes/dbe8cdfcfb0bf657b9fe1cf92d5537f118ccb487/index_new/cn/character_skill_trees.json</x:v>
      </x:c>
    </x:row>
    <x:row r="1790" ht="53" customHeight="1">
      <x:c r="A1790" s="6" t="str">
        <x:v>1213004_10</x:v>
      </x:c>
      <x:c r="B1790" s="6" t="str">
        <x:v>1213</x:v>
      </x:c>
      <x:c r="C1790" s="6" t="str">
        <x:v>1213004</x:v>
      </x:c>
      <x:c r="D1790" s="6" t="str"/>
      <x:c r="E1790" s="6" t="n">
        <x:v>10</x:v>
      </x:c>
      <x:c r="F1790" s="6" t="n">
        <x:v>6</x:v>
      </x:c>
      <x:c r="G1790" s="6" t="n">
        <x:v>0</x:v>
      </x:c>
      <x:c r="H1790" s="7" t="str"/>
      <x:c r="I1790" s="7" t="str">
        <x:v>[{"id": "2", "num": 300000}, {"id": "110113", "num": 14}, {"id": "241", "num": 1}, {"id": "110503", "num": 1}]</x:v>
      </x:c>
      <x:c r="J1790" s="6" t="str">
        <x:v>https://raw.githubusercontent.com/Mar-7th/StarRailRes/dbe8cdfcfb0bf657b9fe1cf92d5537f118ccb487/index_new/cn/character_skill_trees.json</x:v>
      </x:c>
    </x:row>
    <x:row r="1791" ht="20" customHeight="1">
      <x:c r="A1791" s="6" t="str">
        <x:v>1213007_1</x:v>
      </x:c>
      <x:c r="B1791" s="6" t="str">
        <x:v>1213</x:v>
      </x:c>
      <x:c r="C1791" s="6" t="str">
        <x:v>1213007</x:v>
      </x:c>
      <x:c r="D1791" s="6" t="str"/>
      <x:c r="E1791" s="6" t="n">
        <x:v>1</x:v>
      </x:c>
      <x:c r="F1791" s="6" t="n">
        <x:v>0</x:v>
      </x:c>
      <x:c r="G1791" s="6" t="n">
        <x:v>0</x:v>
      </x:c>
      <x:c r="H1791" s="7" t="str"/>
      <x:c r="I1791" s="7" t="str">
        <x:v>[]</x:v>
      </x:c>
      <x:c r="J1791" s="6" t="str">
        <x:v>https://raw.githubusercontent.com/Mar-7th/StarRailRes/dbe8cdfcfb0bf657b9fe1cf92d5537f118ccb487/index_new/cn/character_skill_trees.json</x:v>
      </x:c>
    </x:row>
    <x:row r="1792" ht="38" customHeight="1">
      <x:c r="A1792" s="6" t="str">
        <x:v>1213101_1</x:v>
      </x:c>
      <x:c r="B1792" s="6" t="str">
        <x:v>1213</x:v>
      </x:c>
      <x:c r="C1792" s="6" t="str">
        <x:v>1213101</x:v>
      </x:c>
      <x:c r="D1792" s="6" t="str">
        <x:v>伏辰</x:v>
      </x:c>
      <x:c r="E1792" s="6" t="n">
        <x:v>1</x:v>
      </x:c>
      <x:c r="F1792" s="6" t="n">
        <x:v>2</x:v>
      </x:c>
      <x:c r="G1792" s="6" t="n">
        <x:v>0</x:v>
      </x:c>
      <x:c r="H1792" s="7" t="str">
        <x:v>战斗开始时，立即恢复#1[i]点能量。</x:v>
      </x:c>
      <x:c r="I1792" s="7" t="str">
        <x:v>[{"id": "2", "num": 5000}, {"id": "110111", "num": 3}, {"id": "110503", "num": 1}]</x:v>
      </x:c>
      <x:c r="J1792" s="6" t="str">
        <x:v>https://raw.githubusercontent.com/Mar-7th/StarRailRes/dbe8cdfcfb0bf657b9fe1cf92d5537f118ccb487/index_new/cn/character_skill_trees.json</x:v>
      </x:c>
    </x:row>
    <x:row r="1793" ht="53" customHeight="1">
      <x:c r="A1793" s="6" t="str">
        <x:v>1213102_1</x:v>
      </x:c>
      <x:c r="B1793" s="6" t="str">
        <x:v>1213</x:v>
      </x:c>
      <x:c r="C1793" s="6" t="str">
        <x:v>1213102</x:v>
      </x:c>
      <x:c r="D1793" s="6" t="str">
        <x:v>修禹</x:v>
      </x:c>
      <x:c r="E1793" s="6" t="n">
        <x:v>1</x:v>
      </x:c>
      <x:c r="F1793" s="6" t="n">
        <x:v>4</x:v>
      </x:c>
      <x:c r="G1793" s="6" t="n">
        <x:v>0</x:v>
      </x:c>
      <x:c r="H1793" s="7" t="str">
        <x:v>抵抗控制类负面状态的概率提高#1[i]%。</x:v>
      </x:c>
      <x:c r="I1793" s="7" t="str">
        <x:v>[{"id": "2", "num": 20000}, {"id": "110112", "num": 5}, {"id": "241", "num": 1}, {"id": "110503", "num": 1}]</x:v>
      </x:c>
      <x:c r="J1793" s="6" t="str">
        <x:v>https://raw.githubusercontent.com/Mar-7th/StarRailRes/dbe8cdfcfb0bf657b9fe1cf92d5537f118ccb487/index_new/cn/character_skill_trees.json</x:v>
      </x:c>
    </x:row>
    <x:row r="1794" ht="53" customHeight="1">
      <x:c r="A1794" s="6" t="str">
        <x:v>1213103_1</x:v>
      </x:c>
      <x:c r="B1794" s="6" t="str">
        <x:v>1213</x:v>
      </x:c>
      <x:c r="C1794" s="6" t="str">
        <x:v>1213103</x:v>
      </x:c>
      <x:c r="D1794" s="6" t="str">
        <x:v>起蛰</x:v>
      </x:c>
      <x:c r="E1794" s="6" t="n">
        <x:v>1</x:v>
      </x:c>
      <x:c r="F1794" s="6" t="n">
        <x:v>6</x:v>
      </x:c>
      <x:c r="G1794" s="6" t="n">
        <x:v>0</x:v>
      </x:c>
      <x:c r="H1794" s="7" t="str">
        <x:v>对拥有虚数属性弱点的敌方目标造成伤害时，暴击伤害提高#1[i]%。</x:v>
      </x:c>
      <x:c r="I1794" s="7" t="str">
        <x:v>[{"id": "2", "num": 160000}, {"id": "110113", "num": 8}, {"id": "241", "num": 1}, {"id": "110503", "num": 1}]</x:v>
      </x:c>
      <x:c r="J1794" s="6" t="str">
        <x:v>https://raw.githubusercontent.com/Mar-7th/StarRailRes/dbe8cdfcfb0bf657b9fe1cf92d5537f118ccb487/index_new/cn/character_skill_trees.json</x:v>
      </x:c>
    </x:row>
    <x:row r="1795" ht="38" customHeight="1">
      <x:c r="A1795" s="6" t="str">
        <x:v>1213201_1</x:v>
      </x:c>
      <x:c r="B1795" s="6" t="str">
        <x:v>1213</x:v>
      </x:c>
      <x:c r="C1795" s="6" t="str">
        <x:v>1213201</x:v>
      </x:c>
      <x:c r="D1795" s="6" t="str">
        <x:v>伤害强化•虚数</x:v>
      </x:c>
      <x:c r="E1795" s="6" t="n">
        <x:v>1</x:v>
      </x:c>
      <x:c r="F1795" s="6" t="n">
        <x:v>0</x:v>
      </x:c>
      <x:c r="G1795" s="6" t="n">
        <x:v>1</x:v>
      </x:c>
      <x:c r="H1795" s="7" t="str"/>
      <x:c r="I1795" s="7" t="str">
        <x:v>[{"id": "2", "num": 2500}, {"id": "113001", "num": 2}]</x:v>
      </x:c>
      <x:c r="J1795" s="6" t="str">
        <x:v>https://raw.githubusercontent.com/Mar-7th/StarRailRes/dbe8cdfcfb0bf657b9fe1cf92d5537f118ccb487/index_new/cn/character_skill_trees.json</x:v>
      </x:c>
    </x:row>
    <x:row r="1796" ht="38" customHeight="1">
      <x:c r="A1796" s="6" t="str">
        <x:v>1213202_1</x:v>
      </x:c>
      <x:c r="B1796" s="6" t="str">
        <x:v>1213</x:v>
      </x:c>
      <x:c r="C1796" s="6" t="str">
        <x:v>1213202</x:v>
      </x:c>
      <x:c r="D1796" s="6" t="str">
        <x:v>暴击率强化</x:v>
      </x:c>
      <x:c r="E1796" s="6" t="n">
        <x:v>1</x:v>
      </x:c>
      <x:c r="F1796" s="6" t="n">
        <x:v>2</x:v>
      </x:c>
      <x:c r="G1796" s="6" t="n">
        <x:v>0</x:v>
      </x:c>
      <x:c r="H1796" s="7" t="str"/>
      <x:c r="I1796" s="7" t="str">
        <x:v>[{"id": "2", "num": 5000}, {"id": "110111", "num": 3}, {"id": "113001", "num": 6}]</x:v>
      </x:c>
      <x:c r="J1796" s="6" t="str">
        <x:v>https://raw.githubusercontent.com/Mar-7th/StarRailRes/dbe8cdfcfb0bf657b9fe1cf92d5537f118ccb487/index_new/cn/character_skill_trees.json</x:v>
      </x:c>
    </x:row>
    <x:row r="1797" ht="38" customHeight="1">
      <x:c r="A1797" s="6" t="str">
        <x:v>1213203_1</x:v>
      </x:c>
      <x:c r="B1797" s="6" t="str">
        <x:v>1213</x:v>
      </x:c>
      <x:c r="C1797" s="6" t="str">
        <x:v>1213203</x:v>
      </x:c>
      <x:c r="D1797" s="6" t="str">
        <x:v>伤害强化•虚数</x:v>
      </x:c>
      <x:c r="E1797" s="6" t="n">
        <x:v>1</x:v>
      </x:c>
      <x:c r="F1797" s="6" t="n">
        <x:v>3</x:v>
      </x:c>
      <x:c r="G1797" s="6" t="n">
        <x:v>0</x:v>
      </x:c>
      <x:c r="H1797" s="7" t="str"/>
      <x:c r="I1797" s="7" t="str">
        <x:v>[{"id": "2", "num": 10000}, {"id": "110112", "num": 3}, {"id": "113002", "num": 3}]</x:v>
      </x:c>
      <x:c r="J1797" s="6" t="str">
        <x:v>https://raw.githubusercontent.com/Mar-7th/StarRailRes/dbe8cdfcfb0bf657b9fe1cf92d5537f118ccb487/index_new/cn/character_skill_trees.json</x:v>
      </x:c>
    </x:row>
    <x:row r="1798" ht="38" customHeight="1">
      <x:c r="A1798" s="6" t="str">
        <x:v>1213204_1</x:v>
      </x:c>
      <x:c r="B1798" s="6" t="str">
        <x:v>1213</x:v>
      </x:c>
      <x:c r="C1798" s="6" t="str">
        <x:v>1213204</x:v>
      </x:c>
      <x:c r="D1798" s="6" t="str">
        <x:v>生命强化</x:v>
      </x:c>
      <x:c r="E1798" s="6" t="n">
        <x:v>1</x:v>
      </x:c>
      <x:c r="F1798" s="6" t="n">
        <x:v>3</x:v>
      </x:c>
      <x:c r="G1798" s="6" t="n">
        <x:v>0</x:v>
      </x:c>
      <x:c r="H1798" s="7" t="str"/>
      <x:c r="I1798" s="7" t="str">
        <x:v>[{"id": "2", "num": 10000}, {"id": "110112", "num": 3}, {"id": "113002", "num": 3}]</x:v>
      </x:c>
      <x:c r="J1798" s="6" t="str">
        <x:v>https://raw.githubusercontent.com/Mar-7th/StarRailRes/dbe8cdfcfb0bf657b9fe1cf92d5537f118ccb487/index_new/cn/character_skill_trees.json</x:v>
      </x:c>
    </x:row>
    <x:row r="1799" ht="38" customHeight="1">
      <x:c r="A1799" s="6" t="str">
        <x:v>1213205_1</x:v>
      </x:c>
      <x:c r="B1799" s="6" t="str">
        <x:v>1213</x:v>
      </x:c>
      <x:c r="C1799" s="6" t="str">
        <x:v>1213205</x:v>
      </x:c>
      <x:c r="D1799" s="6" t="str">
        <x:v>伤害强化•虚数</x:v>
      </x:c>
      <x:c r="E1799" s="6" t="n">
        <x:v>1</x:v>
      </x:c>
      <x:c r="F1799" s="6" t="n">
        <x:v>4</x:v>
      </x:c>
      <x:c r="G1799" s="6" t="n">
        <x:v>0</x:v>
      </x:c>
      <x:c r="H1799" s="7" t="str"/>
      <x:c r="I1799" s="7" t="str">
        <x:v>[{"id": "2", "num": 20000}, {"id": "110112", "num": 5}, {"id": "113002", "num": 4}]</x:v>
      </x:c>
      <x:c r="J1799" s="6" t="str">
        <x:v>https://raw.githubusercontent.com/Mar-7th/StarRailRes/dbe8cdfcfb0bf657b9fe1cf92d5537f118ccb487/index_new/cn/character_skill_trees.json</x:v>
      </x:c>
    </x:row>
    <x:row r="1800" ht="38" customHeight="1">
      <x:c r="A1800" s="6" t="str">
        <x:v>1213206_1</x:v>
      </x:c>
      <x:c r="B1800" s="6" t="str">
        <x:v>1213</x:v>
      </x:c>
      <x:c r="C1800" s="6" t="str">
        <x:v>1213206</x:v>
      </x:c>
      <x:c r="D1800" s="6" t="str">
        <x:v>暴击率强化</x:v>
      </x:c>
      <x:c r="E1800" s="6" t="n">
        <x:v>1</x:v>
      </x:c>
      <x:c r="F1800" s="6" t="n">
        <x:v>5</x:v>
      </x:c>
      <x:c r="G1800" s="6" t="n">
        <x:v>0</x:v>
      </x:c>
      <x:c r="H1800" s="7" t="str"/>
      <x:c r="I1800" s="7" t="str">
        <x:v>[{"id": "2", "num": 45000}, {"id": "110113", "num": 3}, {"id": "113003", "num": 3}]</x:v>
      </x:c>
      <x:c r="J1800" s="6" t="str">
        <x:v>https://raw.githubusercontent.com/Mar-7th/StarRailRes/dbe8cdfcfb0bf657b9fe1cf92d5537f118ccb487/index_new/cn/character_skill_trees.json</x:v>
      </x:c>
    </x:row>
    <x:row r="1801" ht="38" customHeight="1">
      <x:c r="A1801" s="6" t="str">
        <x:v>1213207_1</x:v>
      </x:c>
      <x:c r="B1801" s="6" t="str">
        <x:v>1213</x:v>
      </x:c>
      <x:c r="C1801" s="6" t="str">
        <x:v>1213207</x:v>
      </x:c>
      <x:c r="D1801" s="6" t="str">
        <x:v>伤害强化•虚数</x:v>
      </x:c>
      <x:c r="E1801" s="6" t="n">
        <x:v>1</x:v>
      </x:c>
      <x:c r="F1801" s="6" t="n">
        <x:v>5</x:v>
      </x:c>
      <x:c r="G1801" s="6" t="n">
        <x:v>0</x:v>
      </x:c>
      <x:c r="H1801" s="7" t="str"/>
      <x:c r="I1801" s="7" t="str">
        <x:v>[{"id": "2", "num": 45000}, {"id": "110113", "num": 3}, {"id": "113003", "num": 3}]</x:v>
      </x:c>
      <x:c r="J1801" s="6" t="str">
        <x:v>https://raw.githubusercontent.com/Mar-7th/StarRailRes/dbe8cdfcfb0bf657b9fe1cf92d5537f118ccb487/index_new/cn/character_skill_trees.json</x:v>
      </x:c>
    </x:row>
    <x:row r="1802" ht="38" customHeight="1">
      <x:c r="A1802" s="6" t="str">
        <x:v>1213208_1</x:v>
      </x:c>
      <x:c r="B1802" s="6" t="str">
        <x:v>1213</x:v>
      </x:c>
      <x:c r="C1802" s="6" t="str">
        <x:v>1213208</x:v>
      </x:c>
      <x:c r="D1802" s="6" t="str">
        <x:v>生命强化</x:v>
      </x:c>
      <x:c r="E1802" s="6" t="n">
        <x:v>1</x:v>
      </x:c>
      <x:c r="F1802" s="6" t="n">
        <x:v>6</x:v>
      </x:c>
      <x:c r="G1802" s="6" t="n">
        <x:v>0</x:v>
      </x:c>
      <x:c r="H1802" s="7" t="str"/>
      <x:c r="I1802" s="7" t="str">
        <x:v>[{"id": "2", "num": 160000}, {"id": "110113", "num": 8}, {"id": "113003", "num": 8}]</x:v>
      </x:c>
      <x:c r="J1802" s="6" t="str">
        <x:v>https://raw.githubusercontent.com/Mar-7th/StarRailRes/dbe8cdfcfb0bf657b9fe1cf92d5537f118ccb487/index_new/cn/character_skill_trees.json</x:v>
      </x:c>
    </x:row>
    <x:row r="1803" ht="38" customHeight="1">
      <x:c r="A1803" s="6" t="str">
        <x:v>1213209_1</x:v>
      </x:c>
      <x:c r="B1803" s="6" t="str">
        <x:v>1213</x:v>
      </x:c>
      <x:c r="C1803" s="6" t="str">
        <x:v>1213209</x:v>
      </x:c>
      <x:c r="D1803" s="6" t="str">
        <x:v>暴击率强化</x:v>
      </x:c>
      <x:c r="E1803" s="6" t="n">
        <x:v>1</x:v>
      </x:c>
      <x:c r="F1803" s="6" t="n">
        <x:v>0</x:v>
      </x:c>
      <x:c r="G1803" s="6" t="n">
        <x:v>75</x:v>
      </x:c>
      <x:c r="H1803" s="7" t="str"/>
      <x:c r="I1803" s="7" t="str">
        <x:v>[{"id": "2", "num": 160000}, {"id": "110113", "num": 8}, {"id": "113003", "num": 8}]</x:v>
      </x:c>
      <x:c r="J1803" s="6" t="str">
        <x:v>https://raw.githubusercontent.com/Mar-7th/StarRailRes/dbe8cdfcfb0bf657b9fe1cf92d5537f118ccb487/index_new/cn/character_skill_trees.json</x:v>
      </x:c>
    </x:row>
    <x:row r="1804" ht="38" customHeight="1">
      <x:c r="A1804" s="6" t="str">
        <x:v>1213210_1</x:v>
      </x:c>
      <x:c r="B1804" s="6" t="str">
        <x:v>1213</x:v>
      </x:c>
      <x:c r="C1804" s="6" t="str">
        <x:v>1213210</x:v>
      </x:c>
      <x:c r="D1804" s="6" t="str">
        <x:v>伤害强化•虚数</x:v>
      </x:c>
      <x:c r="E1804" s="6" t="n">
        <x:v>1</x:v>
      </x:c>
      <x:c r="F1804" s="6" t="n">
        <x:v>0</x:v>
      </x:c>
      <x:c r="G1804" s="6" t="n">
        <x:v>80</x:v>
      </x:c>
      <x:c r="H1804" s="7" t="str"/>
      <x:c r="I1804" s="7" t="str">
        <x:v>[{"id": "2", "num": 160000}, {"id": "110113", "num": 8}, {"id": "113003", "num": 8}]</x:v>
      </x:c>
      <x:c r="J1804" s="6" t="str">
        <x:v>https://raw.githubusercontent.com/Mar-7th/StarRailRes/dbe8cdfcfb0bf657b9fe1cf92d5537f118ccb487/index_new/cn/character_skill_trees.json</x:v>
      </x:c>
    </x:row>
    <x:row r="1805" ht="20" customHeight="1">
      <x:c r="A1805" s="6" t="str">
        <x:v>1214001_1</x:v>
      </x:c>
      <x:c r="B1805" s="6" t="str">
        <x:v>1214</x:v>
      </x:c>
      <x:c r="C1805" s="6" t="str">
        <x:v>1214001</x:v>
      </x:c>
      <x:c r="D1805" s="6" t="str"/>
      <x:c r="E1805" s="6" t="n">
        <x:v>1</x:v>
      </x:c>
      <x:c r="F1805" s="6" t="n">
        <x:v>0</x:v>
      </x:c>
      <x:c r="G1805" s="6" t="n">
        <x:v>0</x:v>
      </x:c>
      <x:c r="H1805" s="7" t="str"/>
      <x:c r="I1805" s="7" t="str">
        <x:v>[]</x:v>
      </x:c>
      <x:c r="J1805" s="6" t="str">
        <x:v>https://raw.githubusercontent.com/Mar-7th/StarRailRes/dbe8cdfcfb0bf657b9fe1cf92d5537f118ccb487/index_new/cn/character_skill_trees.json</x:v>
      </x:c>
    </x:row>
    <x:row r="1806" ht="38" customHeight="1">
      <x:c r="A1806" s="6" t="str">
        <x:v>1214001_2</x:v>
      </x:c>
      <x:c r="B1806" s="6" t="str">
        <x:v>1214</x:v>
      </x:c>
      <x:c r="C1806" s="6" t="str">
        <x:v>1214001</x:v>
      </x:c>
      <x:c r="D1806" s="6" t="str"/>
      <x:c r="E1806" s="6" t="n">
        <x:v>2</x:v>
      </x:c>
      <x:c r="F1806" s="6" t="n">
        <x:v>2</x:v>
      </x:c>
      <x:c r="G1806" s="6" t="n">
        <x:v>0</x:v>
      </x:c>
      <x:c r="H1806" s="7" t="str"/>
      <x:c r="I1806" s="7" t="str">
        <x:v>[{"id": "2", "num": 4000}, {"id": "110111", "num": 2}, {"id": "111001", "num": 4}]</x:v>
      </x:c>
      <x:c r="J1806" s="6" t="str">
        <x:v>https://raw.githubusercontent.com/Mar-7th/StarRailRes/dbe8cdfcfb0bf657b9fe1cf92d5537f118ccb487/index_new/cn/character_skill_trees.json</x:v>
      </x:c>
    </x:row>
    <x:row r="1807" ht="38" customHeight="1">
      <x:c r="A1807" s="6" t="str">
        <x:v>1214001_3</x:v>
      </x:c>
      <x:c r="B1807" s="6" t="str">
        <x:v>1214</x:v>
      </x:c>
      <x:c r="C1807" s="6" t="str">
        <x:v>1214001</x:v>
      </x:c>
      <x:c r="D1807" s="6" t="str"/>
      <x:c r="E1807" s="6" t="n">
        <x:v>3</x:v>
      </x:c>
      <x:c r="F1807" s="6" t="n">
        <x:v>3</x:v>
      </x:c>
      <x:c r="G1807" s="6" t="n">
        <x:v>0</x:v>
      </x:c>
      <x:c r="H1807" s="7" t="str"/>
      <x:c r="I1807" s="7" t="str">
        <x:v>[{"id": "2", "num": 8000}, {"id": "110112", "num": 2}, {"id": "111002", "num": 2}]</x:v>
      </x:c>
      <x:c r="J1807" s="6" t="str">
        <x:v>https://raw.githubusercontent.com/Mar-7th/StarRailRes/dbe8cdfcfb0bf657b9fe1cf92d5537f118ccb487/index_new/cn/character_skill_trees.json</x:v>
      </x:c>
    </x:row>
    <x:row r="1808" ht="38" customHeight="1">
      <x:c r="A1808" s="6" t="str">
        <x:v>1214001_4</x:v>
      </x:c>
      <x:c r="B1808" s="6" t="str">
        <x:v>1214</x:v>
      </x:c>
      <x:c r="C1808" s="6" t="str">
        <x:v>1214001</x:v>
      </x:c>
      <x:c r="D1808" s="6" t="str"/>
      <x:c r="E1808" s="6" t="n">
        <x:v>4</x:v>
      </x:c>
      <x:c r="F1808" s="6" t="n">
        <x:v>4</x:v>
      </x:c>
      <x:c r="G1808" s="6" t="n">
        <x:v>0</x:v>
      </x:c>
      <x:c r="H1808" s="7" t="str"/>
      <x:c r="I1808" s="7" t="str">
        <x:v>[{"id": "2", "num": 16000}, {"id": "110112", "num": 4}, {"id": "111002", "num": 3}]</x:v>
      </x:c>
      <x:c r="J1808" s="6" t="str">
        <x:v>https://raw.githubusercontent.com/Mar-7th/StarRailRes/dbe8cdfcfb0bf657b9fe1cf92d5537f118ccb487/index_new/cn/character_skill_trees.json</x:v>
      </x:c>
    </x:row>
    <x:row r="1809" ht="38" customHeight="1">
      <x:c r="A1809" s="6" t="str">
        <x:v>1214001_5</x:v>
      </x:c>
      <x:c r="B1809" s="6" t="str">
        <x:v>1214</x:v>
      </x:c>
      <x:c r="C1809" s="6" t="str">
        <x:v>1214001</x:v>
      </x:c>
      <x:c r="D1809" s="6" t="str"/>
      <x:c r="E1809" s="6" t="n">
        <x:v>5</x:v>
      </x:c>
      <x:c r="F1809" s="6" t="n">
        <x:v>5</x:v>
      </x:c>
      <x:c r="G1809" s="6" t="n">
        <x:v>0</x:v>
      </x:c>
      <x:c r="H1809" s="7" t="str"/>
      <x:c r="I1809" s="7" t="str">
        <x:v>[{"id": "2", "num": 36000}, {"id": "110113", "num": 2}, {"id": "111003", "num": 2}]</x:v>
      </x:c>
      <x:c r="J1809" s="6" t="str">
        <x:v>https://raw.githubusercontent.com/Mar-7th/StarRailRes/dbe8cdfcfb0bf657b9fe1cf92d5537f118ccb487/index_new/cn/character_skill_trees.json</x:v>
      </x:c>
    </x:row>
    <x:row r="1810" ht="38" customHeight="1">
      <x:c r="A1810" s="6" t="str">
        <x:v>1214001_6</x:v>
      </x:c>
      <x:c r="B1810" s="6" t="str">
        <x:v>1214</x:v>
      </x:c>
      <x:c r="C1810" s="6" t="str">
        <x:v>1214001</x:v>
      </x:c>
      <x:c r="D1810" s="6" t="str"/>
      <x:c r="E1810" s="6" t="n">
        <x:v>6</x:v>
      </x:c>
      <x:c r="F1810" s="6" t="n">
        <x:v>6</x:v>
      </x:c>
      <x:c r="G1810" s="6" t="n">
        <x:v>0</x:v>
      </x:c>
      <x:c r="H1810" s="7" t="str"/>
      <x:c r="I1810" s="7" t="str">
        <x:v>[{"id": "2", "num": 128000}, {"id": "110113", "num": 6}, {"id": "111003", "num": 3}]</x:v>
      </x:c>
      <x:c r="J1810" s="6" t="str">
        <x:v>https://raw.githubusercontent.com/Mar-7th/StarRailRes/dbe8cdfcfb0bf657b9fe1cf92d5537f118ccb487/index_new/cn/character_skill_trees.json</x:v>
      </x:c>
    </x:row>
    <x:row r="1811" ht="20" customHeight="1">
      <x:c r="A1811" s="6" t="str">
        <x:v>1214002_1</x:v>
      </x:c>
      <x:c r="B1811" s="6" t="str">
        <x:v>1214</x:v>
      </x:c>
      <x:c r="C1811" s="6" t="str">
        <x:v>1214002</x:v>
      </x:c>
      <x:c r="D1811" s="6" t="str"/>
      <x:c r="E1811" s="6" t="n">
        <x:v>1</x:v>
      </x:c>
      <x:c r="F1811" s="6" t="n">
        <x:v>0</x:v>
      </x:c>
      <x:c r="G1811" s="6" t="n">
        <x:v>0</x:v>
      </x:c>
      <x:c r="H1811" s="7" t="str"/>
      <x:c r="I1811" s="7" t="str">
        <x:v>[]</x:v>
      </x:c>
      <x:c r="J1811" s="6" t="str">
        <x:v>https://raw.githubusercontent.com/Mar-7th/StarRailRes/dbe8cdfcfb0bf657b9fe1cf92d5537f118ccb487/index_new/cn/character_skill_trees.json</x:v>
      </x:c>
    </x:row>
    <x:row r="1812" ht="38" customHeight="1">
      <x:c r="A1812" s="6" t="str">
        <x:v>1214002_2</x:v>
      </x:c>
      <x:c r="B1812" s="6" t="str">
        <x:v>1214</x:v>
      </x:c>
      <x:c r="C1812" s="6" t="str">
        <x:v>1214002</x:v>
      </x:c>
      <x:c r="D1812" s="6" t="str"/>
      <x:c r="E1812" s="6" t="n">
        <x:v>2</x:v>
      </x:c>
      <x:c r="F1812" s="6" t="n">
        <x:v>1</x:v>
      </x:c>
      <x:c r="G1812" s="6" t="n">
        <x:v>0</x:v>
      </x:c>
      <x:c r="H1812" s="7" t="str"/>
      <x:c r="I1812" s="7" t="str">
        <x:v>[{"id": "2", "num": 2000}, {"id": "111001", "num": 2}]</x:v>
      </x:c>
      <x:c r="J1812" s="6" t="str">
        <x:v>https://raw.githubusercontent.com/Mar-7th/StarRailRes/dbe8cdfcfb0bf657b9fe1cf92d5537f118ccb487/index_new/cn/character_skill_trees.json</x:v>
      </x:c>
    </x:row>
    <x:row r="1813" ht="38" customHeight="1">
      <x:c r="A1813" s="6" t="str">
        <x:v>1214002_3</x:v>
      </x:c>
      <x:c r="B1813" s="6" t="str">
        <x:v>1214</x:v>
      </x:c>
      <x:c r="C1813" s="6" t="str">
        <x:v>1214002</x:v>
      </x:c>
      <x:c r="D1813" s="6" t="str"/>
      <x:c r="E1813" s="6" t="n">
        <x:v>3</x:v>
      </x:c>
      <x:c r="F1813" s="6" t="n">
        <x:v>2</x:v>
      </x:c>
      <x:c r="G1813" s="6" t="n">
        <x:v>0</x:v>
      </x:c>
      <x:c r="H1813" s="7" t="str"/>
      <x:c r="I1813" s="7" t="str">
        <x:v>[{"id": "2", "num": 4000}, {"id": "110111", "num": 2}, {"id": "111001", "num": 4}]</x:v>
      </x:c>
      <x:c r="J1813" s="6" t="str">
        <x:v>https://raw.githubusercontent.com/Mar-7th/StarRailRes/dbe8cdfcfb0bf657b9fe1cf92d5537f118ccb487/index_new/cn/character_skill_trees.json</x:v>
      </x:c>
    </x:row>
    <x:row r="1814" ht="38" customHeight="1">
      <x:c r="A1814" s="6" t="str">
        <x:v>1214002_4</x:v>
      </x:c>
      <x:c r="B1814" s="6" t="str">
        <x:v>1214</x:v>
      </x:c>
      <x:c r="C1814" s="6" t="str">
        <x:v>1214002</x:v>
      </x:c>
      <x:c r="D1814" s="6" t="str"/>
      <x:c r="E1814" s="6" t="n">
        <x:v>4</x:v>
      </x:c>
      <x:c r="F1814" s="6" t="n">
        <x:v>3</x:v>
      </x:c>
      <x:c r="G1814" s="6" t="n">
        <x:v>0</x:v>
      </x:c>
      <x:c r="H1814" s="7" t="str"/>
      <x:c r="I1814" s="7" t="str">
        <x:v>[{"id": "2", "num": 8000}, {"id": "110112", "num": 2}, {"id": "111002", "num": 2}]</x:v>
      </x:c>
      <x:c r="J1814" s="6" t="str">
        <x:v>https://raw.githubusercontent.com/Mar-7th/StarRailRes/dbe8cdfcfb0bf657b9fe1cf92d5537f118ccb487/index_new/cn/character_skill_trees.json</x:v>
      </x:c>
    </x:row>
    <x:row r="1815" ht="38" customHeight="1">
      <x:c r="A1815" s="6" t="str">
        <x:v>1214002_5</x:v>
      </x:c>
      <x:c r="B1815" s="6" t="str">
        <x:v>1214</x:v>
      </x:c>
      <x:c r="C1815" s="6" t="str">
        <x:v>1214002</x:v>
      </x:c>
      <x:c r="D1815" s="6" t="str"/>
      <x:c r="E1815" s="6" t="n">
        <x:v>5</x:v>
      </x:c>
      <x:c r="F1815" s="6" t="n">
        <x:v>4</x:v>
      </x:c>
      <x:c r="G1815" s="6" t="n">
        <x:v>0</x:v>
      </x:c>
      <x:c r="H1815" s="7" t="str"/>
      <x:c r="I1815" s="7" t="str">
        <x:v>[{"id": "2", "num": 16000}, {"id": "110112", "num": 4}, {"id": "111002", "num": 3}]</x:v>
      </x:c>
      <x:c r="J1815" s="6" t="str">
        <x:v>https://raw.githubusercontent.com/Mar-7th/StarRailRes/dbe8cdfcfb0bf657b9fe1cf92d5537f118ccb487/index_new/cn/character_skill_trees.json</x:v>
      </x:c>
    </x:row>
    <x:row r="1816" ht="38" customHeight="1">
      <x:c r="A1816" s="6" t="str">
        <x:v>1214002_6</x:v>
      </x:c>
      <x:c r="B1816" s="6" t="str">
        <x:v>1214</x:v>
      </x:c>
      <x:c r="C1816" s="6" t="str">
        <x:v>1214002</x:v>
      </x:c>
      <x:c r="D1816" s="6" t="str"/>
      <x:c r="E1816" s="6" t="n">
        <x:v>6</x:v>
      </x:c>
      <x:c r="F1816" s="6" t="n">
        <x:v>4</x:v>
      </x:c>
      <x:c r="G1816" s="6" t="n">
        <x:v>0</x:v>
      </x:c>
      <x:c r="H1816" s="7" t="str"/>
      <x:c r="I1816" s="7" t="str">
        <x:v>[{"id": "2", "num": 24000}, {"id": "110112", "num": 6}, {"id": "111002", "num": 5}]</x:v>
      </x:c>
      <x:c r="J1816" s="6" t="str">
        <x:v>https://raw.githubusercontent.com/Mar-7th/StarRailRes/dbe8cdfcfb0bf657b9fe1cf92d5537f118ccb487/index_new/cn/character_skill_trees.json</x:v>
      </x:c>
    </x:row>
    <x:row r="1817" ht="38" customHeight="1">
      <x:c r="A1817" s="6" t="str">
        <x:v>1214002_7</x:v>
      </x:c>
      <x:c r="B1817" s="6" t="str">
        <x:v>1214</x:v>
      </x:c>
      <x:c r="C1817" s="6" t="str">
        <x:v>1214002</x:v>
      </x:c>
      <x:c r="D1817" s="6" t="str"/>
      <x:c r="E1817" s="6" t="n">
        <x:v>7</x:v>
      </x:c>
      <x:c r="F1817" s="6" t="n">
        <x:v>5</x:v>
      </x:c>
      <x:c r="G1817" s="6" t="n">
        <x:v>0</x:v>
      </x:c>
      <x:c r="H1817" s="7" t="str"/>
      <x:c r="I1817" s="7" t="str">
        <x:v>[{"id": "2", "num": 36000}, {"id": "110113", "num": 2}, {"id": "111003", "num": 2}]</x:v>
      </x:c>
      <x:c r="J1817" s="6" t="str">
        <x:v>https://raw.githubusercontent.com/Mar-7th/StarRailRes/dbe8cdfcfb0bf657b9fe1cf92d5537f118ccb487/index_new/cn/character_skill_trees.json</x:v>
      </x:c>
    </x:row>
    <x:row r="1818" ht="53" customHeight="1">
      <x:c r="A1818" s="6" t="str">
        <x:v>1214002_8</x:v>
      </x:c>
      <x:c r="B1818" s="6" t="str">
        <x:v>1214</x:v>
      </x:c>
      <x:c r="C1818" s="6" t="str">
        <x:v>1214002</x:v>
      </x:c>
      <x:c r="D1818" s="6" t="str"/>
      <x:c r="E1818" s="6" t="n">
        <x:v>8</x:v>
      </x:c>
      <x:c r="F1818" s="6" t="n">
        <x:v>5</x:v>
      </x:c>
      <x:c r="G1818" s="6" t="n">
        <x:v>0</x:v>
      </x:c>
      <x:c r="H1818" s="7" t="str"/>
      <x:c r="I1818" s="7" t="str">
        <x:v>[{"id": "2", "num": 64000}, {"id": "110113", "num": 4}, {"id": "110504", "num": 1}, {"id": "111003", "num": 3}]</x:v>
      </x:c>
      <x:c r="J1818" s="6" t="str">
        <x:v>https://raw.githubusercontent.com/Mar-7th/StarRailRes/dbe8cdfcfb0bf657b9fe1cf92d5537f118ccb487/index_new/cn/character_skill_trees.json</x:v>
      </x:c>
    </x:row>
    <x:row r="1819" ht="38" customHeight="1">
      <x:c r="A1819" s="6" t="str">
        <x:v>1214002_9</x:v>
      </x:c>
      <x:c r="B1819" s="6" t="str">
        <x:v>1214</x:v>
      </x:c>
      <x:c r="C1819" s="6" t="str">
        <x:v>1214002</x:v>
      </x:c>
      <x:c r="D1819" s="6" t="str"/>
      <x:c r="E1819" s="6" t="n">
        <x:v>9</x:v>
      </x:c>
      <x:c r="F1819" s="6" t="n">
        <x:v>6</x:v>
      </x:c>
      <x:c r="G1819" s="6" t="n">
        <x:v>0</x:v>
      </x:c>
      <x:c r="H1819" s="7" t="str"/>
      <x:c r="I1819" s="7" t="str">
        <x:v>[{"id": "2", "num": 128000}, {"id": "110113", "num": 6}, {"id": "110504", "num": 1}]</x:v>
      </x:c>
      <x:c r="J1819" s="6" t="str">
        <x:v>https://raw.githubusercontent.com/Mar-7th/StarRailRes/dbe8cdfcfb0bf657b9fe1cf92d5537f118ccb487/index_new/cn/character_skill_trees.json</x:v>
      </x:c>
    </x:row>
    <x:row r="1820" ht="53" customHeight="1">
      <x:c r="A1820" s="6" t="str">
        <x:v>1214002_10</x:v>
      </x:c>
      <x:c r="B1820" s="6" t="str">
        <x:v>1214</x:v>
      </x:c>
      <x:c r="C1820" s="6" t="str">
        <x:v>1214002</x:v>
      </x:c>
      <x:c r="D1820" s="6" t="str"/>
      <x:c r="E1820" s="6" t="n">
        <x:v>10</x:v>
      </x:c>
      <x:c r="F1820" s="6" t="n">
        <x:v>6</x:v>
      </x:c>
      <x:c r="G1820" s="6" t="n">
        <x:v>0</x:v>
      </x:c>
      <x:c r="H1820" s="7" t="str"/>
      <x:c r="I1820" s="7" t="str">
        <x:v>[{"id": "2", "num": 240000}, {"id": "110113", "num": 11}, {"id": "241", "num": 1}, {"id": "110504", "num": 1}]</x:v>
      </x:c>
      <x:c r="J1820" s="6" t="str">
        <x:v>https://raw.githubusercontent.com/Mar-7th/StarRailRes/dbe8cdfcfb0bf657b9fe1cf92d5537f118ccb487/index_new/cn/character_skill_trees.json</x:v>
      </x:c>
    </x:row>
    <x:row r="1821" ht="20" customHeight="1">
      <x:c r="A1821" s="6" t="str">
        <x:v>1214003_1</x:v>
      </x:c>
      <x:c r="B1821" s="6" t="str">
        <x:v>1214</x:v>
      </x:c>
      <x:c r="C1821" s="6" t="str">
        <x:v>1214003</x:v>
      </x:c>
      <x:c r="D1821" s="6" t="str"/>
      <x:c r="E1821" s="6" t="n">
        <x:v>1</x:v>
      </x:c>
      <x:c r="F1821" s="6" t="n">
        <x:v>0</x:v>
      </x:c>
      <x:c r="G1821" s="6" t="n">
        <x:v>0</x:v>
      </x:c>
      <x:c r="H1821" s="7" t="str"/>
      <x:c r="I1821" s="7" t="str">
        <x:v>[]</x:v>
      </x:c>
      <x:c r="J1821" s="6" t="str">
        <x:v>https://raw.githubusercontent.com/Mar-7th/StarRailRes/dbe8cdfcfb0bf657b9fe1cf92d5537f118ccb487/index_new/cn/character_skill_trees.json</x:v>
      </x:c>
    </x:row>
    <x:row r="1822" ht="38" customHeight="1">
      <x:c r="A1822" s="6" t="str">
        <x:v>1214003_2</x:v>
      </x:c>
      <x:c r="B1822" s="6" t="str">
        <x:v>1214</x:v>
      </x:c>
      <x:c r="C1822" s="6" t="str">
        <x:v>1214003</x:v>
      </x:c>
      <x:c r="D1822" s="6" t="str"/>
      <x:c r="E1822" s="6" t="n">
        <x:v>2</x:v>
      </x:c>
      <x:c r="F1822" s="6" t="n">
        <x:v>1</x:v>
      </x:c>
      <x:c r="G1822" s="6" t="n">
        <x:v>0</x:v>
      </x:c>
      <x:c r="H1822" s="7" t="str"/>
      <x:c r="I1822" s="7" t="str">
        <x:v>[{"id": "2", "num": 2000}, {"id": "111001", "num": 2}]</x:v>
      </x:c>
      <x:c r="J1822" s="6" t="str">
        <x:v>https://raw.githubusercontent.com/Mar-7th/StarRailRes/dbe8cdfcfb0bf657b9fe1cf92d5537f118ccb487/index_new/cn/character_skill_trees.json</x:v>
      </x:c>
    </x:row>
    <x:row r="1823" ht="38" customHeight="1">
      <x:c r="A1823" s="6" t="str">
        <x:v>1214003_3</x:v>
      </x:c>
      <x:c r="B1823" s="6" t="str">
        <x:v>1214</x:v>
      </x:c>
      <x:c r="C1823" s="6" t="str">
        <x:v>1214003</x:v>
      </x:c>
      <x:c r="D1823" s="6" t="str"/>
      <x:c r="E1823" s="6" t="n">
        <x:v>3</x:v>
      </x:c>
      <x:c r="F1823" s="6" t="n">
        <x:v>2</x:v>
      </x:c>
      <x:c r="G1823" s="6" t="n">
        <x:v>0</x:v>
      </x:c>
      <x:c r="H1823" s="7" t="str"/>
      <x:c r="I1823" s="7" t="str">
        <x:v>[{"id": "2", "num": 4000}, {"id": "110111", "num": 2}, {"id": "111001", "num": 4}]</x:v>
      </x:c>
      <x:c r="J1823" s="6" t="str">
        <x:v>https://raw.githubusercontent.com/Mar-7th/StarRailRes/dbe8cdfcfb0bf657b9fe1cf92d5537f118ccb487/index_new/cn/character_skill_trees.json</x:v>
      </x:c>
    </x:row>
    <x:row r="1824" ht="38" customHeight="1">
      <x:c r="A1824" s="6" t="str">
        <x:v>1214003_4</x:v>
      </x:c>
      <x:c r="B1824" s="6" t="str">
        <x:v>1214</x:v>
      </x:c>
      <x:c r="C1824" s="6" t="str">
        <x:v>1214003</x:v>
      </x:c>
      <x:c r="D1824" s="6" t="str"/>
      <x:c r="E1824" s="6" t="n">
        <x:v>4</x:v>
      </x:c>
      <x:c r="F1824" s="6" t="n">
        <x:v>3</x:v>
      </x:c>
      <x:c r="G1824" s="6" t="n">
        <x:v>0</x:v>
      </x:c>
      <x:c r="H1824" s="7" t="str"/>
      <x:c r="I1824" s="7" t="str">
        <x:v>[{"id": "2", "num": 8000}, {"id": "110112", "num": 2}, {"id": "111002", "num": 2}]</x:v>
      </x:c>
      <x:c r="J1824" s="6" t="str">
        <x:v>https://raw.githubusercontent.com/Mar-7th/StarRailRes/dbe8cdfcfb0bf657b9fe1cf92d5537f118ccb487/index_new/cn/character_skill_trees.json</x:v>
      </x:c>
    </x:row>
    <x:row r="1825" ht="38" customHeight="1">
      <x:c r="A1825" s="6" t="str">
        <x:v>1214003_5</x:v>
      </x:c>
      <x:c r="B1825" s="6" t="str">
        <x:v>1214</x:v>
      </x:c>
      <x:c r="C1825" s="6" t="str">
        <x:v>1214003</x:v>
      </x:c>
      <x:c r="D1825" s="6" t="str"/>
      <x:c r="E1825" s="6" t="n">
        <x:v>5</x:v>
      </x:c>
      <x:c r="F1825" s="6" t="n">
        <x:v>4</x:v>
      </x:c>
      <x:c r="G1825" s="6" t="n">
        <x:v>0</x:v>
      </x:c>
      <x:c r="H1825" s="7" t="str"/>
      <x:c r="I1825" s="7" t="str">
        <x:v>[{"id": "2", "num": 16000}, {"id": "110112", "num": 4}, {"id": "111002", "num": 3}]</x:v>
      </x:c>
      <x:c r="J1825" s="6" t="str">
        <x:v>https://raw.githubusercontent.com/Mar-7th/StarRailRes/dbe8cdfcfb0bf657b9fe1cf92d5537f118ccb487/index_new/cn/character_skill_trees.json</x:v>
      </x:c>
    </x:row>
    <x:row r="1826" ht="38" customHeight="1">
      <x:c r="A1826" s="6" t="str">
        <x:v>1214003_6</x:v>
      </x:c>
      <x:c r="B1826" s="6" t="str">
        <x:v>1214</x:v>
      </x:c>
      <x:c r="C1826" s="6" t="str">
        <x:v>1214003</x:v>
      </x:c>
      <x:c r="D1826" s="6" t="str"/>
      <x:c r="E1826" s="6" t="n">
        <x:v>6</x:v>
      </x:c>
      <x:c r="F1826" s="6" t="n">
        <x:v>4</x:v>
      </x:c>
      <x:c r="G1826" s="6" t="n">
        <x:v>0</x:v>
      </x:c>
      <x:c r="H1826" s="7" t="str"/>
      <x:c r="I1826" s="7" t="str">
        <x:v>[{"id": "2", "num": 24000}, {"id": "110112", "num": 6}, {"id": "111002", "num": 5}]</x:v>
      </x:c>
      <x:c r="J1826" s="6" t="str">
        <x:v>https://raw.githubusercontent.com/Mar-7th/StarRailRes/dbe8cdfcfb0bf657b9fe1cf92d5537f118ccb487/index_new/cn/character_skill_trees.json</x:v>
      </x:c>
    </x:row>
    <x:row r="1827" ht="38" customHeight="1">
      <x:c r="A1827" s="6" t="str">
        <x:v>1214003_7</x:v>
      </x:c>
      <x:c r="B1827" s="6" t="str">
        <x:v>1214</x:v>
      </x:c>
      <x:c r="C1827" s="6" t="str">
        <x:v>1214003</x:v>
      </x:c>
      <x:c r="D1827" s="6" t="str"/>
      <x:c r="E1827" s="6" t="n">
        <x:v>7</x:v>
      </x:c>
      <x:c r="F1827" s="6" t="n">
        <x:v>5</x:v>
      </x:c>
      <x:c r="G1827" s="6" t="n">
        <x:v>0</x:v>
      </x:c>
      <x:c r="H1827" s="7" t="str"/>
      <x:c r="I1827" s="7" t="str">
        <x:v>[{"id": "2", "num": 36000}, {"id": "110113", "num": 2}, {"id": "111003", "num": 2}]</x:v>
      </x:c>
      <x:c r="J1827" s="6" t="str">
        <x:v>https://raw.githubusercontent.com/Mar-7th/StarRailRes/dbe8cdfcfb0bf657b9fe1cf92d5537f118ccb487/index_new/cn/character_skill_trees.json</x:v>
      </x:c>
    </x:row>
    <x:row r="1828" ht="53" customHeight="1">
      <x:c r="A1828" s="6" t="str">
        <x:v>1214003_8</x:v>
      </x:c>
      <x:c r="B1828" s="6" t="str">
        <x:v>1214</x:v>
      </x:c>
      <x:c r="C1828" s="6" t="str">
        <x:v>1214003</x:v>
      </x:c>
      <x:c r="D1828" s="6" t="str"/>
      <x:c r="E1828" s="6" t="n">
        <x:v>8</x:v>
      </x:c>
      <x:c r="F1828" s="6" t="n">
        <x:v>5</x:v>
      </x:c>
      <x:c r="G1828" s="6" t="n">
        <x:v>0</x:v>
      </x:c>
      <x:c r="H1828" s="7" t="str"/>
      <x:c r="I1828" s="7" t="str">
        <x:v>[{"id": "2", "num": 64000}, {"id": "110113", "num": 4}, {"id": "110504", "num": 1}, {"id": "111003", "num": 3}]</x:v>
      </x:c>
      <x:c r="J1828" s="6" t="str">
        <x:v>https://raw.githubusercontent.com/Mar-7th/StarRailRes/dbe8cdfcfb0bf657b9fe1cf92d5537f118ccb487/index_new/cn/character_skill_trees.json</x:v>
      </x:c>
    </x:row>
    <x:row r="1829" ht="38" customHeight="1">
      <x:c r="A1829" s="6" t="str">
        <x:v>1214003_9</x:v>
      </x:c>
      <x:c r="B1829" s="6" t="str">
        <x:v>1214</x:v>
      </x:c>
      <x:c r="C1829" s="6" t="str">
        <x:v>1214003</x:v>
      </x:c>
      <x:c r="D1829" s="6" t="str"/>
      <x:c r="E1829" s="6" t="n">
        <x:v>9</x:v>
      </x:c>
      <x:c r="F1829" s="6" t="n">
        <x:v>6</x:v>
      </x:c>
      <x:c r="G1829" s="6" t="n">
        <x:v>0</x:v>
      </x:c>
      <x:c r="H1829" s="7" t="str"/>
      <x:c r="I1829" s="7" t="str">
        <x:v>[{"id": "2", "num": 128000}, {"id": "110113", "num": 6}, {"id": "110504", "num": 1}]</x:v>
      </x:c>
      <x:c r="J1829" s="6" t="str">
        <x:v>https://raw.githubusercontent.com/Mar-7th/StarRailRes/dbe8cdfcfb0bf657b9fe1cf92d5537f118ccb487/index_new/cn/character_skill_trees.json</x:v>
      </x:c>
    </x:row>
    <x:row r="1830" ht="53" customHeight="1">
      <x:c r="A1830" s="6" t="str">
        <x:v>1214003_10</x:v>
      </x:c>
      <x:c r="B1830" s="6" t="str">
        <x:v>1214</x:v>
      </x:c>
      <x:c r="C1830" s="6" t="str">
        <x:v>1214003</x:v>
      </x:c>
      <x:c r="D1830" s="6" t="str"/>
      <x:c r="E1830" s="6" t="n">
        <x:v>10</x:v>
      </x:c>
      <x:c r="F1830" s="6" t="n">
        <x:v>6</x:v>
      </x:c>
      <x:c r="G1830" s="6" t="n">
        <x:v>0</x:v>
      </x:c>
      <x:c r="H1830" s="7" t="str"/>
      <x:c r="I1830" s="7" t="str">
        <x:v>[{"id": "2", "num": 240000}, {"id": "110113", "num": 11}, {"id": "241", "num": 1}, {"id": "110504", "num": 1}]</x:v>
      </x:c>
      <x:c r="J1830" s="6" t="str">
        <x:v>https://raw.githubusercontent.com/Mar-7th/StarRailRes/dbe8cdfcfb0bf657b9fe1cf92d5537f118ccb487/index_new/cn/character_skill_trees.json</x:v>
      </x:c>
    </x:row>
    <x:row r="1831" ht="20" customHeight="1">
      <x:c r="A1831" s="6" t="str">
        <x:v>1214004_1</x:v>
      </x:c>
      <x:c r="B1831" s="6" t="str">
        <x:v>1214</x:v>
      </x:c>
      <x:c r="C1831" s="6" t="str">
        <x:v>1214004</x:v>
      </x:c>
      <x:c r="D1831" s="6" t="str"/>
      <x:c r="E1831" s="6" t="n">
        <x:v>1</x:v>
      </x:c>
      <x:c r="F1831" s="6" t="n">
        <x:v>0</x:v>
      </x:c>
      <x:c r="G1831" s="6" t="n">
        <x:v>0</x:v>
      </x:c>
      <x:c r="H1831" s="7" t="str"/>
      <x:c r="I1831" s="7" t="str">
        <x:v>[]</x:v>
      </x:c>
      <x:c r="J1831" s="6" t="str">
        <x:v>https://raw.githubusercontent.com/Mar-7th/StarRailRes/dbe8cdfcfb0bf657b9fe1cf92d5537f118ccb487/index_new/cn/character_skill_trees.json</x:v>
      </x:c>
    </x:row>
    <x:row r="1832" ht="38" customHeight="1">
      <x:c r="A1832" s="6" t="str">
        <x:v>1214004_2</x:v>
      </x:c>
      <x:c r="B1832" s="6" t="str">
        <x:v>1214</x:v>
      </x:c>
      <x:c r="C1832" s="6" t="str">
        <x:v>1214004</x:v>
      </x:c>
      <x:c r="D1832" s="6" t="str"/>
      <x:c r="E1832" s="6" t="n">
        <x:v>2</x:v>
      </x:c>
      <x:c r="F1832" s="6" t="n">
        <x:v>1</x:v>
      </x:c>
      <x:c r="G1832" s="6" t="n">
        <x:v>0</x:v>
      </x:c>
      <x:c r="H1832" s="7" t="str"/>
      <x:c r="I1832" s="7" t="str">
        <x:v>[{"id": "2", "num": 2000}, {"id": "111001", "num": 2}]</x:v>
      </x:c>
      <x:c r="J1832" s="6" t="str">
        <x:v>https://raw.githubusercontent.com/Mar-7th/StarRailRes/dbe8cdfcfb0bf657b9fe1cf92d5537f118ccb487/index_new/cn/character_skill_trees.json</x:v>
      </x:c>
    </x:row>
    <x:row r="1833" ht="38" customHeight="1">
      <x:c r="A1833" s="6" t="str">
        <x:v>1214004_3</x:v>
      </x:c>
      <x:c r="B1833" s="6" t="str">
        <x:v>1214</x:v>
      </x:c>
      <x:c r="C1833" s="6" t="str">
        <x:v>1214004</x:v>
      </x:c>
      <x:c r="D1833" s="6" t="str"/>
      <x:c r="E1833" s="6" t="n">
        <x:v>3</x:v>
      </x:c>
      <x:c r="F1833" s="6" t="n">
        <x:v>2</x:v>
      </x:c>
      <x:c r="G1833" s="6" t="n">
        <x:v>0</x:v>
      </x:c>
      <x:c r="H1833" s="7" t="str"/>
      <x:c r="I1833" s="7" t="str">
        <x:v>[{"id": "2", "num": 4000}, {"id": "110111", "num": 2}, {"id": "111001", "num": 4}]</x:v>
      </x:c>
      <x:c r="J1833" s="6" t="str">
        <x:v>https://raw.githubusercontent.com/Mar-7th/StarRailRes/dbe8cdfcfb0bf657b9fe1cf92d5537f118ccb487/index_new/cn/character_skill_trees.json</x:v>
      </x:c>
    </x:row>
    <x:row r="1834" ht="38" customHeight="1">
      <x:c r="A1834" s="6" t="str">
        <x:v>1214004_4</x:v>
      </x:c>
      <x:c r="B1834" s="6" t="str">
        <x:v>1214</x:v>
      </x:c>
      <x:c r="C1834" s="6" t="str">
        <x:v>1214004</x:v>
      </x:c>
      <x:c r="D1834" s="6" t="str"/>
      <x:c r="E1834" s="6" t="n">
        <x:v>4</x:v>
      </x:c>
      <x:c r="F1834" s="6" t="n">
        <x:v>3</x:v>
      </x:c>
      <x:c r="G1834" s="6" t="n">
        <x:v>0</x:v>
      </x:c>
      <x:c r="H1834" s="7" t="str"/>
      <x:c r="I1834" s="7" t="str">
        <x:v>[{"id": "2", "num": 8000}, {"id": "110112", "num": 2}, {"id": "111002", "num": 2}]</x:v>
      </x:c>
      <x:c r="J1834" s="6" t="str">
        <x:v>https://raw.githubusercontent.com/Mar-7th/StarRailRes/dbe8cdfcfb0bf657b9fe1cf92d5537f118ccb487/index_new/cn/character_skill_trees.json</x:v>
      </x:c>
    </x:row>
    <x:row r="1835" ht="38" customHeight="1">
      <x:c r="A1835" s="6" t="str">
        <x:v>1214004_5</x:v>
      </x:c>
      <x:c r="B1835" s="6" t="str">
        <x:v>1214</x:v>
      </x:c>
      <x:c r="C1835" s="6" t="str">
        <x:v>1214004</x:v>
      </x:c>
      <x:c r="D1835" s="6" t="str"/>
      <x:c r="E1835" s="6" t="n">
        <x:v>5</x:v>
      </x:c>
      <x:c r="F1835" s="6" t="n">
        <x:v>4</x:v>
      </x:c>
      <x:c r="G1835" s="6" t="n">
        <x:v>0</x:v>
      </x:c>
      <x:c r="H1835" s="7" t="str"/>
      <x:c r="I1835" s="7" t="str">
        <x:v>[{"id": "2", "num": 16000}, {"id": "110112", "num": 4}, {"id": "111002", "num": 3}]</x:v>
      </x:c>
      <x:c r="J1835" s="6" t="str">
        <x:v>https://raw.githubusercontent.com/Mar-7th/StarRailRes/dbe8cdfcfb0bf657b9fe1cf92d5537f118ccb487/index_new/cn/character_skill_trees.json</x:v>
      </x:c>
    </x:row>
    <x:row r="1836" ht="38" customHeight="1">
      <x:c r="A1836" s="6" t="str">
        <x:v>1214004_6</x:v>
      </x:c>
      <x:c r="B1836" s="6" t="str">
        <x:v>1214</x:v>
      </x:c>
      <x:c r="C1836" s="6" t="str">
        <x:v>1214004</x:v>
      </x:c>
      <x:c r="D1836" s="6" t="str"/>
      <x:c r="E1836" s="6" t="n">
        <x:v>6</x:v>
      </x:c>
      <x:c r="F1836" s="6" t="n">
        <x:v>4</x:v>
      </x:c>
      <x:c r="G1836" s="6" t="n">
        <x:v>0</x:v>
      </x:c>
      <x:c r="H1836" s="7" t="str"/>
      <x:c r="I1836" s="7" t="str">
        <x:v>[{"id": "2", "num": 24000}, {"id": "110112", "num": 6}, {"id": "111002", "num": 5}]</x:v>
      </x:c>
      <x:c r="J1836" s="6" t="str">
        <x:v>https://raw.githubusercontent.com/Mar-7th/StarRailRes/dbe8cdfcfb0bf657b9fe1cf92d5537f118ccb487/index_new/cn/character_skill_trees.json</x:v>
      </x:c>
    </x:row>
    <x:row r="1837" ht="38" customHeight="1">
      <x:c r="A1837" s="6" t="str">
        <x:v>1214004_7</x:v>
      </x:c>
      <x:c r="B1837" s="6" t="str">
        <x:v>1214</x:v>
      </x:c>
      <x:c r="C1837" s="6" t="str">
        <x:v>1214004</x:v>
      </x:c>
      <x:c r="D1837" s="6" t="str"/>
      <x:c r="E1837" s="6" t="n">
        <x:v>7</x:v>
      </x:c>
      <x:c r="F1837" s="6" t="n">
        <x:v>5</x:v>
      </x:c>
      <x:c r="G1837" s="6" t="n">
        <x:v>0</x:v>
      </x:c>
      <x:c r="H1837" s="7" t="str"/>
      <x:c r="I1837" s="7" t="str">
        <x:v>[{"id": "2", "num": 36000}, {"id": "110113", "num": 2}, {"id": "111003", "num": 2}]</x:v>
      </x:c>
      <x:c r="J1837" s="6" t="str">
        <x:v>https://raw.githubusercontent.com/Mar-7th/StarRailRes/dbe8cdfcfb0bf657b9fe1cf92d5537f118ccb487/index_new/cn/character_skill_trees.json</x:v>
      </x:c>
    </x:row>
    <x:row r="1838" ht="53" customHeight="1">
      <x:c r="A1838" s="6" t="str">
        <x:v>1214004_8</x:v>
      </x:c>
      <x:c r="B1838" s="6" t="str">
        <x:v>1214</x:v>
      </x:c>
      <x:c r="C1838" s="6" t="str">
        <x:v>1214004</x:v>
      </x:c>
      <x:c r="D1838" s="6" t="str"/>
      <x:c r="E1838" s="6" t="n">
        <x:v>8</x:v>
      </x:c>
      <x:c r="F1838" s="6" t="n">
        <x:v>5</x:v>
      </x:c>
      <x:c r="G1838" s="6" t="n">
        <x:v>0</x:v>
      </x:c>
      <x:c r="H1838" s="7" t="str"/>
      <x:c r="I1838" s="7" t="str">
        <x:v>[{"id": "2", "num": 64000}, {"id": "110113", "num": 4}, {"id": "110504", "num": 1}, {"id": "111003", "num": 3}]</x:v>
      </x:c>
      <x:c r="J1838" s="6" t="str">
        <x:v>https://raw.githubusercontent.com/Mar-7th/StarRailRes/dbe8cdfcfb0bf657b9fe1cf92d5537f118ccb487/index_new/cn/character_skill_trees.json</x:v>
      </x:c>
    </x:row>
    <x:row r="1839" ht="38" customHeight="1">
      <x:c r="A1839" s="6" t="str">
        <x:v>1214004_9</x:v>
      </x:c>
      <x:c r="B1839" s="6" t="str">
        <x:v>1214</x:v>
      </x:c>
      <x:c r="C1839" s="6" t="str">
        <x:v>1214004</x:v>
      </x:c>
      <x:c r="D1839" s="6" t="str"/>
      <x:c r="E1839" s="6" t="n">
        <x:v>9</x:v>
      </x:c>
      <x:c r="F1839" s="6" t="n">
        <x:v>6</x:v>
      </x:c>
      <x:c r="G1839" s="6" t="n">
        <x:v>0</x:v>
      </x:c>
      <x:c r="H1839" s="7" t="str"/>
      <x:c r="I1839" s="7" t="str">
        <x:v>[{"id": "2", "num": 128000}, {"id": "110113", "num": 6}, {"id": "110504", "num": 1}]</x:v>
      </x:c>
      <x:c r="J1839" s="6" t="str">
        <x:v>https://raw.githubusercontent.com/Mar-7th/StarRailRes/dbe8cdfcfb0bf657b9fe1cf92d5537f118ccb487/index_new/cn/character_skill_trees.json</x:v>
      </x:c>
    </x:row>
    <x:row r="1840" ht="53" customHeight="1">
      <x:c r="A1840" s="6" t="str">
        <x:v>1214004_10</x:v>
      </x:c>
      <x:c r="B1840" s="6" t="str">
        <x:v>1214</x:v>
      </x:c>
      <x:c r="C1840" s="6" t="str">
        <x:v>1214004</x:v>
      </x:c>
      <x:c r="D1840" s="6" t="str"/>
      <x:c r="E1840" s="6" t="n">
        <x:v>10</x:v>
      </x:c>
      <x:c r="F1840" s="6" t="n">
        <x:v>6</x:v>
      </x:c>
      <x:c r="G1840" s="6" t="n">
        <x:v>0</x:v>
      </x:c>
      <x:c r="H1840" s="7" t="str"/>
      <x:c r="I1840" s="7" t="str">
        <x:v>[{"id": "2", "num": 240000}, {"id": "110113", "num": 11}, {"id": "241", "num": 1}, {"id": "110504", "num": 1}]</x:v>
      </x:c>
      <x:c r="J1840" s="6" t="str">
        <x:v>https://raw.githubusercontent.com/Mar-7th/StarRailRes/dbe8cdfcfb0bf657b9fe1cf92d5537f118ccb487/index_new/cn/character_skill_trees.json</x:v>
      </x:c>
    </x:row>
    <x:row r="1841" ht="20" customHeight="1">
      <x:c r="A1841" s="6" t="str">
        <x:v>1214007_1</x:v>
      </x:c>
      <x:c r="B1841" s="6" t="str">
        <x:v>1214</x:v>
      </x:c>
      <x:c r="C1841" s="6" t="str">
        <x:v>1214007</x:v>
      </x:c>
      <x:c r="D1841" s="6" t="str"/>
      <x:c r="E1841" s="6" t="n">
        <x:v>1</x:v>
      </x:c>
      <x:c r="F1841" s="6" t="n">
        <x:v>0</x:v>
      </x:c>
      <x:c r="G1841" s="6" t="n">
        <x:v>0</x:v>
      </x:c>
      <x:c r="H1841" s="7" t="str"/>
      <x:c r="I1841" s="7" t="str">
        <x:v>[]</x:v>
      </x:c>
      <x:c r="J1841" s="6" t="str">
        <x:v>https://raw.githubusercontent.com/Mar-7th/StarRailRes/dbe8cdfcfb0bf657b9fe1cf92d5537f118ccb487/index_new/cn/character_skill_trees.json</x:v>
      </x:c>
    </x:row>
    <x:row r="1842" ht="38" customHeight="1">
      <x:c r="A1842" s="6" t="str">
        <x:v>1214101_1</x:v>
      </x:c>
      <x:c r="B1842" s="6" t="str">
        <x:v>1214</x:v>
      </x:c>
      <x:c r="C1842" s="6" t="str">
        <x:v>1214101</x:v>
      </x:c>
      <x:c r="D1842" s="6" t="str">
        <x:v>预兆机杼</x:v>
      </x:c>
      <x:c r="E1842" s="6" t="n">
        <x:v>1</x:v>
      </x:c>
      <x:c r="F1842" s="6" t="n">
        <x:v>2</x:v>
      </x:c>
      <x:c r="G1842" s="6" t="n">
        <x:v>0</x:v>
      </x:c>
      <x:c r="H1842" s="7" t="str">
        <x:v>使自身造成的伤害提高，提高数值等同于击破特攻的#1[i]%，最多使造成的伤害提高#2[i]%。</x:v>
      </x:c>
      <x:c r="I1842" s="7" t="str">
        <x:v>[{"id": "2", "num": 4000}, {"id": "110111", "num": 2}, {"id": "110504", "num": 1}]</x:v>
      </x:c>
      <x:c r="J1842" s="6" t="str">
        <x:v>https://raw.githubusercontent.com/Mar-7th/StarRailRes/dbe8cdfcfb0bf657b9fe1cf92d5537f118ccb487/index_new/cn/character_skill_trees.json</x:v>
      </x:c>
    </x:row>
    <x:row r="1843" ht="53" customHeight="1">
      <x:c r="A1843" s="6" t="str">
        <x:v>1214102_1</x:v>
      </x:c>
      <x:c r="B1843" s="6" t="str">
        <x:v>1214</x:v>
      </x:c>
      <x:c r="C1843" s="6" t="str">
        <x:v>1214102</x:v>
      </x:c>
      <x:c r="D1843" s="6" t="str">
        <x:v>摧锋轴承</x:v>
      </x:c>
      <x:c r="E1843" s="6" t="n">
        <x:v>1</x:v>
      </x:c>
      <x:c r="F1843" s="6" t="n">
        <x:v>4</x:v>
      </x:c>
      <x:c r="G1843" s="6" t="n">
        <x:v>0</x:v>
      </x:c>
      <x:c r="H1843" s="7" t="str">
        <x:v>如果敌方目标当前韧性大于等于其自身韧性上限的#1[i]%，施放终结技时造成的伤害提高#2[i]%。</x:v>
      </x:c>
      <x:c r="I1843" s="7" t="str">
        <x:v>[{"id": "2", "num": 16000}, {"id": "110112", "num": 4}, {"id": "241", "num": 1}, {"id": "110504", "num": 1}]</x:v>
      </x:c>
      <x:c r="J1843" s="6" t="str">
        <x:v>https://raw.githubusercontent.com/Mar-7th/StarRailRes/dbe8cdfcfb0bf657b9fe1cf92d5537f118ccb487/index_new/cn/character_skill_trees.json</x:v>
      </x:c>
    </x:row>
    <x:row r="1844" ht="53" customHeight="1">
      <x:c r="A1844" s="6" t="str">
        <x:v>1214103_1</x:v>
      </x:c>
      <x:c r="B1844" s="6" t="str">
        <x:v>1214</x:v>
      </x:c>
      <x:c r="C1844" s="6" t="str">
        <x:v>1214103</x:v>
      </x:c>
      <x:c r="D1844" s="6" t="str">
        <x:v>伺观中枢</x:v>
      </x:c>
      <x:c r="E1844" s="6" t="n">
        <x:v>1</x:v>
      </x:c>
      <x:c r="F1844" s="6" t="n">
        <x:v>6</x:v>
      </x:c>
      <x:c r="G1844" s="6" t="n">
        <x:v>0</x:v>
      </x:c>
      <x:c r="H1844" s="7" t="str">
        <x:v>雪衣会累计溢出的【恶报】层数，最多累计#1[i]层。雪衣触发天赋后，获得相应溢出层数的【恶报】。</x:v>
      </x:c>
      <x:c r="I1844" s="7" t="str">
        <x:v>[{"id": "2", "num": 128000}, {"id": "110113", "num": 6}, {"id": "241", "num": 1}, {"id": "110504", "num": 1}]</x:v>
      </x:c>
      <x:c r="J1844" s="6" t="str">
        <x:v>https://raw.githubusercontent.com/Mar-7th/StarRailRes/dbe8cdfcfb0bf657b9fe1cf92d5537f118ccb487/index_new/cn/character_skill_trees.json</x:v>
      </x:c>
    </x:row>
    <x:row r="1845" ht="38" customHeight="1">
      <x:c r="A1845" s="6" t="str">
        <x:v>1214201_1</x:v>
      </x:c>
      <x:c r="B1845" s="6" t="str">
        <x:v>1214</x:v>
      </x:c>
      <x:c r="C1845" s="6" t="str">
        <x:v>1214201</x:v>
      </x:c>
      <x:c r="D1845" s="6" t="str">
        <x:v>击破强化</x:v>
      </x:c>
      <x:c r="E1845" s="6" t="n">
        <x:v>1</x:v>
      </x:c>
      <x:c r="F1845" s="6" t="n">
        <x:v>0</x:v>
      </x:c>
      <x:c r="G1845" s="6" t="n">
        <x:v>1</x:v>
      </x:c>
      <x:c r="H1845" s="7" t="str"/>
      <x:c r="I1845" s="7" t="str">
        <x:v>[{"id": "2", "num": 2000}, {"id": "111001", "num": 2}]</x:v>
      </x:c>
      <x:c r="J1845" s="6" t="str">
        <x:v>https://raw.githubusercontent.com/Mar-7th/StarRailRes/dbe8cdfcfb0bf657b9fe1cf92d5537f118ccb487/index_new/cn/character_skill_trees.json</x:v>
      </x:c>
    </x:row>
    <x:row r="1846" ht="38" customHeight="1">
      <x:c r="A1846" s="6" t="str">
        <x:v>1214202_1</x:v>
      </x:c>
      <x:c r="B1846" s="6" t="str">
        <x:v>1214</x:v>
      </x:c>
      <x:c r="C1846" s="6" t="str">
        <x:v>1214202</x:v>
      </x:c>
      <x:c r="D1846" s="6" t="str">
        <x:v>生命强化</x:v>
      </x:c>
      <x:c r="E1846" s="6" t="n">
        <x:v>1</x:v>
      </x:c>
      <x:c r="F1846" s="6" t="n">
        <x:v>2</x:v>
      </x:c>
      <x:c r="G1846" s="6" t="n">
        <x:v>0</x:v>
      </x:c>
      <x:c r="H1846" s="7" t="str"/>
      <x:c r="I1846" s="7" t="str">
        <x:v>[{"id": "2", "num": 4000}, {"id": "110111", "num": 2}, {"id": "111001", "num": 4}]</x:v>
      </x:c>
      <x:c r="J1846" s="6" t="str">
        <x:v>https://raw.githubusercontent.com/Mar-7th/StarRailRes/dbe8cdfcfb0bf657b9fe1cf92d5537f118ccb487/index_new/cn/character_skill_trees.json</x:v>
      </x:c>
    </x:row>
    <x:row r="1847" ht="38" customHeight="1">
      <x:c r="A1847" s="6" t="str">
        <x:v>1214203_1</x:v>
      </x:c>
      <x:c r="B1847" s="6" t="str">
        <x:v>1214</x:v>
      </x:c>
      <x:c r="C1847" s="6" t="str">
        <x:v>1214203</x:v>
      </x:c>
      <x:c r="D1847" s="6" t="str">
        <x:v>击破强化</x:v>
      </x:c>
      <x:c r="E1847" s="6" t="n">
        <x:v>1</x:v>
      </x:c>
      <x:c r="F1847" s="6" t="n">
        <x:v>3</x:v>
      </x:c>
      <x:c r="G1847" s="6" t="n">
        <x:v>0</x:v>
      </x:c>
      <x:c r="H1847" s="7" t="str"/>
      <x:c r="I1847" s="7" t="str">
        <x:v>[{"id": "2", "num": 8000}, {"id": "110112", "num": 2}, {"id": "111002", "num": 2}]</x:v>
      </x:c>
      <x:c r="J1847" s="6" t="str">
        <x:v>https://raw.githubusercontent.com/Mar-7th/StarRailRes/dbe8cdfcfb0bf657b9fe1cf92d5537f118ccb487/index_new/cn/character_skill_trees.json</x:v>
      </x:c>
    </x:row>
    <x:row r="1848" ht="38" customHeight="1">
      <x:c r="A1848" s="6" t="str">
        <x:v>1214204_1</x:v>
      </x:c>
      <x:c r="B1848" s="6" t="str">
        <x:v>1214</x:v>
      </x:c>
      <x:c r="C1848" s="6" t="str">
        <x:v>1214204</x:v>
      </x:c>
      <x:c r="D1848" s="6" t="str">
        <x:v>伤害强化•量子</x:v>
      </x:c>
      <x:c r="E1848" s="6" t="n">
        <x:v>1</x:v>
      </x:c>
      <x:c r="F1848" s="6" t="n">
        <x:v>3</x:v>
      </x:c>
      <x:c r="G1848" s="6" t="n">
        <x:v>0</x:v>
      </x:c>
      <x:c r="H1848" s="7" t="str"/>
      <x:c r="I1848" s="7" t="str">
        <x:v>[{"id": "2", "num": 8000}, {"id": "110112", "num": 2}, {"id": "111002", "num": 2}]</x:v>
      </x:c>
      <x:c r="J1848" s="6" t="str">
        <x:v>https://raw.githubusercontent.com/Mar-7th/StarRailRes/dbe8cdfcfb0bf657b9fe1cf92d5537f118ccb487/index_new/cn/character_skill_trees.json</x:v>
      </x:c>
    </x:row>
    <x:row r="1849" ht="38" customHeight="1">
      <x:c r="A1849" s="6" t="str">
        <x:v>1214205_1</x:v>
      </x:c>
      <x:c r="B1849" s="6" t="str">
        <x:v>1214</x:v>
      </x:c>
      <x:c r="C1849" s="6" t="str">
        <x:v>1214205</x:v>
      </x:c>
      <x:c r="D1849" s="6" t="str">
        <x:v>击破强化</x:v>
      </x:c>
      <x:c r="E1849" s="6" t="n">
        <x:v>1</x:v>
      </x:c>
      <x:c r="F1849" s="6" t="n">
        <x:v>4</x:v>
      </x:c>
      <x:c r="G1849" s="6" t="n">
        <x:v>0</x:v>
      </x:c>
      <x:c r="H1849" s="7" t="str"/>
      <x:c r="I1849" s="7" t="str">
        <x:v>[{"id": "2", "num": 16000}, {"id": "110112", "num": 4}, {"id": "111002", "num": 3}]</x:v>
      </x:c>
      <x:c r="J1849" s="6" t="str">
        <x:v>https://raw.githubusercontent.com/Mar-7th/StarRailRes/dbe8cdfcfb0bf657b9fe1cf92d5537f118ccb487/index_new/cn/character_skill_trees.json</x:v>
      </x:c>
    </x:row>
    <x:row r="1850" ht="38" customHeight="1">
      <x:c r="A1850" s="6" t="str">
        <x:v>1214206_1</x:v>
      </x:c>
      <x:c r="B1850" s="6" t="str">
        <x:v>1214</x:v>
      </x:c>
      <x:c r="C1850" s="6" t="str">
        <x:v>1214206</x:v>
      </x:c>
      <x:c r="D1850" s="6" t="str">
        <x:v>生命强化</x:v>
      </x:c>
      <x:c r="E1850" s="6" t="n">
        <x:v>1</x:v>
      </x:c>
      <x:c r="F1850" s="6" t="n">
        <x:v>5</x:v>
      </x:c>
      <x:c r="G1850" s="6" t="n">
        <x:v>0</x:v>
      </x:c>
      <x:c r="H1850" s="7" t="str"/>
      <x:c r="I1850" s="7" t="str">
        <x:v>[{"id": "2", "num": 36000}, {"id": "110113", "num": 2}, {"id": "111003", "num": 2}]</x:v>
      </x:c>
      <x:c r="J1850" s="6" t="str">
        <x:v>https://raw.githubusercontent.com/Mar-7th/StarRailRes/dbe8cdfcfb0bf657b9fe1cf92d5537f118ccb487/index_new/cn/character_skill_trees.json</x:v>
      </x:c>
    </x:row>
    <x:row r="1851" ht="38" customHeight="1">
      <x:c r="A1851" s="6" t="str">
        <x:v>1214207_1</x:v>
      </x:c>
      <x:c r="B1851" s="6" t="str">
        <x:v>1214</x:v>
      </x:c>
      <x:c r="C1851" s="6" t="str">
        <x:v>1214207</x:v>
      </x:c>
      <x:c r="D1851" s="6" t="str">
        <x:v>击破强化</x:v>
      </x:c>
      <x:c r="E1851" s="6" t="n">
        <x:v>1</x:v>
      </x:c>
      <x:c r="F1851" s="6" t="n">
        <x:v>5</x:v>
      </x:c>
      <x:c r="G1851" s="6" t="n">
        <x:v>0</x:v>
      </x:c>
      <x:c r="H1851" s="7" t="str"/>
      <x:c r="I1851" s="7" t="str">
        <x:v>[{"id": "2", "num": 36000}, {"id": "110113", "num": 2}, {"id": "111003", "num": 2}]</x:v>
      </x:c>
      <x:c r="J1851" s="6" t="str">
        <x:v>https://raw.githubusercontent.com/Mar-7th/StarRailRes/dbe8cdfcfb0bf657b9fe1cf92d5537f118ccb487/index_new/cn/character_skill_trees.json</x:v>
      </x:c>
    </x:row>
    <x:row r="1852" ht="38" customHeight="1">
      <x:c r="A1852" s="6" t="str">
        <x:v>1214208_1</x:v>
      </x:c>
      <x:c r="B1852" s="6" t="str">
        <x:v>1214</x:v>
      </x:c>
      <x:c r="C1852" s="6" t="str">
        <x:v>1214208</x:v>
      </x:c>
      <x:c r="D1852" s="6" t="str">
        <x:v>伤害强化•量子</x:v>
      </x:c>
      <x:c r="E1852" s="6" t="n">
        <x:v>1</x:v>
      </x:c>
      <x:c r="F1852" s="6" t="n">
        <x:v>6</x:v>
      </x:c>
      <x:c r="G1852" s="6" t="n">
        <x:v>0</x:v>
      </x:c>
      <x:c r="H1852" s="7" t="str"/>
      <x:c r="I1852" s="7" t="str">
        <x:v>[{"id": "2", "num": 128000}, {"id": "110113", "num": 6}, {"id": "111003", "num": 6}]</x:v>
      </x:c>
      <x:c r="J1852" s="6" t="str">
        <x:v>https://raw.githubusercontent.com/Mar-7th/StarRailRes/dbe8cdfcfb0bf657b9fe1cf92d5537f118ccb487/index_new/cn/character_skill_trees.json</x:v>
      </x:c>
    </x:row>
    <x:row r="1853" ht="38" customHeight="1">
      <x:c r="A1853" s="6" t="str">
        <x:v>1214209_1</x:v>
      </x:c>
      <x:c r="B1853" s="6" t="str">
        <x:v>1214</x:v>
      </x:c>
      <x:c r="C1853" s="6" t="str">
        <x:v>1214209</x:v>
      </x:c>
      <x:c r="D1853" s="6" t="str">
        <x:v>生命强化</x:v>
      </x:c>
      <x:c r="E1853" s="6" t="n">
        <x:v>1</x:v>
      </x:c>
      <x:c r="F1853" s="6" t="n">
        <x:v>0</x:v>
      </x:c>
      <x:c r="G1853" s="6" t="n">
        <x:v>75</x:v>
      </x:c>
      <x:c r="H1853" s="7" t="str"/>
      <x:c r="I1853" s="7" t="str">
        <x:v>[{"id": "2", "num": 128000}, {"id": "110113", "num": 6}, {"id": "111003", "num": 6}]</x:v>
      </x:c>
      <x:c r="J1853" s="6" t="str">
        <x:v>https://raw.githubusercontent.com/Mar-7th/StarRailRes/dbe8cdfcfb0bf657b9fe1cf92d5537f118ccb487/index_new/cn/character_skill_trees.json</x:v>
      </x:c>
    </x:row>
    <x:row r="1854" ht="38" customHeight="1">
      <x:c r="A1854" s="6" t="str">
        <x:v>1214210_1</x:v>
      </x:c>
      <x:c r="B1854" s="6" t="str">
        <x:v>1214</x:v>
      </x:c>
      <x:c r="C1854" s="6" t="str">
        <x:v>1214210</x:v>
      </x:c>
      <x:c r="D1854" s="6" t="str">
        <x:v>击破强化</x:v>
      </x:c>
      <x:c r="E1854" s="6" t="n">
        <x:v>1</x:v>
      </x:c>
      <x:c r="F1854" s="6" t="n">
        <x:v>0</x:v>
      </x:c>
      <x:c r="G1854" s="6" t="n">
        <x:v>80</x:v>
      </x:c>
      <x:c r="H1854" s="7" t="str"/>
      <x:c r="I1854" s="7" t="str">
        <x:v>[{"id": "2", "num": 128000}, {"id": "110113", "num": 6}, {"id": "111003", "num": 6}]</x:v>
      </x:c>
      <x:c r="J1854" s="6" t="str">
        <x:v>https://raw.githubusercontent.com/Mar-7th/StarRailRes/dbe8cdfcfb0bf657b9fe1cf92d5537f118ccb487/index_new/cn/character_skill_trees.json</x:v>
      </x:c>
    </x:row>
    <x:row r="1855" ht="20" customHeight="1">
      <x:c r="A1855" s="6" t="str">
        <x:v>1215001_1</x:v>
      </x:c>
      <x:c r="B1855" s="6" t="str">
        <x:v>1215</x:v>
      </x:c>
      <x:c r="C1855" s="6" t="str">
        <x:v>1215001</x:v>
      </x:c>
      <x:c r="D1855" s="6" t="str"/>
      <x:c r="E1855" s="6" t="n">
        <x:v>1</x:v>
      </x:c>
      <x:c r="F1855" s="6" t="n">
        <x:v>0</x:v>
      </x:c>
      <x:c r="G1855" s="6" t="n">
        <x:v>0</x:v>
      </x:c>
      <x:c r="H1855" s="7" t="str"/>
      <x:c r="I1855" s="7" t="str">
        <x:v>[]</x:v>
      </x:c>
      <x:c r="J1855" s="6" t="str">
        <x:v>https://raw.githubusercontent.com/Mar-7th/StarRailRes/dbe8cdfcfb0bf657b9fe1cf92d5537f118ccb487/index_new/cn/character_skill_trees.json</x:v>
      </x:c>
    </x:row>
    <x:row r="1856" ht="38" customHeight="1">
      <x:c r="A1856" s="6" t="str">
        <x:v>1215001_2</x:v>
      </x:c>
      <x:c r="B1856" s="6" t="str">
        <x:v>1215</x:v>
      </x:c>
      <x:c r="C1856" s="6" t="str">
        <x:v>1215001</x:v>
      </x:c>
      <x:c r="D1856" s="6" t="str"/>
      <x:c r="E1856" s="6" t="n">
        <x:v>2</x:v>
      </x:c>
      <x:c r="F1856" s="6" t="n">
        <x:v>2</x:v>
      </x:c>
      <x:c r="G1856" s="6" t="n">
        <x:v>0</x:v>
      </x:c>
      <x:c r="H1856" s="7" t="str"/>
      <x:c r="I1856" s="7" t="str">
        <x:v>[{"id": "2", "num": 4000}, {"id": "110161", "num": 2}, {"id": "113011", "num": 4}]</x:v>
      </x:c>
      <x:c r="J1856" s="6" t="str">
        <x:v>https://raw.githubusercontent.com/Mar-7th/StarRailRes/dbe8cdfcfb0bf657b9fe1cf92d5537f118ccb487/index_new/cn/character_skill_trees.json</x:v>
      </x:c>
    </x:row>
    <x:row r="1857" ht="38" customHeight="1">
      <x:c r="A1857" s="6" t="str">
        <x:v>1215001_3</x:v>
      </x:c>
      <x:c r="B1857" s="6" t="str">
        <x:v>1215</x:v>
      </x:c>
      <x:c r="C1857" s="6" t="str">
        <x:v>1215001</x:v>
      </x:c>
      <x:c r="D1857" s="6" t="str"/>
      <x:c r="E1857" s="6" t="n">
        <x:v>3</x:v>
      </x:c>
      <x:c r="F1857" s="6" t="n">
        <x:v>3</x:v>
      </x:c>
      <x:c r="G1857" s="6" t="n">
        <x:v>0</x:v>
      </x:c>
      <x:c r="H1857" s="7" t="str"/>
      <x:c r="I1857" s="7" t="str">
        <x:v>[{"id": "2", "num": 8000}, {"id": "110162", "num": 2}, {"id": "113012", "num": 2}]</x:v>
      </x:c>
      <x:c r="J1857" s="6" t="str">
        <x:v>https://raw.githubusercontent.com/Mar-7th/StarRailRes/dbe8cdfcfb0bf657b9fe1cf92d5537f118ccb487/index_new/cn/character_skill_trees.json</x:v>
      </x:c>
    </x:row>
    <x:row r="1858" ht="38" customHeight="1">
      <x:c r="A1858" s="6" t="str">
        <x:v>1215001_4</x:v>
      </x:c>
      <x:c r="B1858" s="6" t="str">
        <x:v>1215</x:v>
      </x:c>
      <x:c r="C1858" s="6" t="str">
        <x:v>1215001</x:v>
      </x:c>
      <x:c r="D1858" s="6" t="str"/>
      <x:c r="E1858" s="6" t="n">
        <x:v>4</x:v>
      </x:c>
      <x:c r="F1858" s="6" t="n">
        <x:v>4</x:v>
      </x:c>
      <x:c r="G1858" s="6" t="n">
        <x:v>0</x:v>
      </x:c>
      <x:c r="H1858" s="7" t="str"/>
      <x:c r="I1858" s="7" t="str">
        <x:v>[{"id": "2", "num": 16000}, {"id": "110162", "num": 4}, {"id": "113012", "num": 3}]</x:v>
      </x:c>
      <x:c r="J1858" s="6" t="str">
        <x:v>https://raw.githubusercontent.com/Mar-7th/StarRailRes/dbe8cdfcfb0bf657b9fe1cf92d5537f118ccb487/index_new/cn/character_skill_trees.json</x:v>
      </x:c>
    </x:row>
    <x:row r="1859" ht="38" customHeight="1">
      <x:c r="A1859" s="6" t="str">
        <x:v>1215001_5</x:v>
      </x:c>
      <x:c r="B1859" s="6" t="str">
        <x:v>1215</x:v>
      </x:c>
      <x:c r="C1859" s="6" t="str">
        <x:v>1215001</x:v>
      </x:c>
      <x:c r="D1859" s="6" t="str"/>
      <x:c r="E1859" s="6" t="n">
        <x:v>5</x:v>
      </x:c>
      <x:c r="F1859" s="6" t="n">
        <x:v>5</x:v>
      </x:c>
      <x:c r="G1859" s="6" t="n">
        <x:v>0</x:v>
      </x:c>
      <x:c r="H1859" s="7" t="str"/>
      <x:c r="I1859" s="7" t="str">
        <x:v>[{"id": "2", "num": 36000}, {"id": "110163", "num": 2}, {"id": "113013", "num": 2}]</x:v>
      </x:c>
      <x:c r="J1859" s="6" t="str">
        <x:v>https://raw.githubusercontent.com/Mar-7th/StarRailRes/dbe8cdfcfb0bf657b9fe1cf92d5537f118ccb487/index_new/cn/character_skill_trees.json</x:v>
      </x:c>
    </x:row>
    <x:row r="1860" ht="38" customHeight="1">
      <x:c r="A1860" s="6" t="str">
        <x:v>1215001_6</x:v>
      </x:c>
      <x:c r="B1860" s="6" t="str">
        <x:v>1215</x:v>
      </x:c>
      <x:c r="C1860" s="6" t="str">
        <x:v>1215001</x:v>
      </x:c>
      <x:c r="D1860" s="6" t="str"/>
      <x:c r="E1860" s="6" t="n">
        <x:v>6</x:v>
      </x:c>
      <x:c r="F1860" s="6" t="n">
        <x:v>6</x:v>
      </x:c>
      <x:c r="G1860" s="6" t="n">
        <x:v>0</x:v>
      </x:c>
      <x:c r="H1860" s="7" t="str"/>
      <x:c r="I1860" s="7" t="str">
        <x:v>[{"id": "2", "num": 128000}, {"id": "110163", "num": 6}, {"id": "113013", "num": 3}]</x:v>
      </x:c>
      <x:c r="J1860" s="6" t="str">
        <x:v>https://raw.githubusercontent.com/Mar-7th/StarRailRes/dbe8cdfcfb0bf657b9fe1cf92d5537f118ccb487/index_new/cn/character_skill_trees.json</x:v>
      </x:c>
    </x:row>
    <x:row r="1861" ht="20" customHeight="1">
      <x:c r="A1861" s="6" t="str">
        <x:v>1215002_1</x:v>
      </x:c>
      <x:c r="B1861" s="6" t="str">
        <x:v>1215</x:v>
      </x:c>
      <x:c r="C1861" s="6" t="str">
        <x:v>1215002</x:v>
      </x:c>
      <x:c r="D1861" s="6" t="str"/>
      <x:c r="E1861" s="6" t="n">
        <x:v>1</x:v>
      </x:c>
      <x:c r="F1861" s="6" t="n">
        <x:v>0</x:v>
      </x:c>
      <x:c r="G1861" s="6" t="n">
        <x:v>0</x:v>
      </x:c>
      <x:c r="H1861" s="7" t="str"/>
      <x:c r="I1861" s="7" t="str">
        <x:v>[]</x:v>
      </x:c>
      <x:c r="J1861" s="6" t="str">
        <x:v>https://raw.githubusercontent.com/Mar-7th/StarRailRes/dbe8cdfcfb0bf657b9fe1cf92d5537f118ccb487/index_new/cn/character_skill_trees.json</x:v>
      </x:c>
    </x:row>
    <x:row r="1862" ht="38" customHeight="1">
      <x:c r="A1862" s="6" t="str">
        <x:v>1215002_2</x:v>
      </x:c>
      <x:c r="B1862" s="6" t="str">
        <x:v>1215</x:v>
      </x:c>
      <x:c r="C1862" s="6" t="str">
        <x:v>1215002</x:v>
      </x:c>
      <x:c r="D1862" s="6" t="str"/>
      <x:c r="E1862" s="6" t="n">
        <x:v>2</x:v>
      </x:c>
      <x:c r="F1862" s="6" t="n">
        <x:v>1</x:v>
      </x:c>
      <x:c r="G1862" s="6" t="n">
        <x:v>0</x:v>
      </x:c>
      <x:c r="H1862" s="7" t="str"/>
      <x:c r="I1862" s="7" t="str">
        <x:v>[{"id": "2", "num": 2000}, {"id": "113011", "num": 2}]</x:v>
      </x:c>
      <x:c r="J1862" s="6" t="str">
        <x:v>https://raw.githubusercontent.com/Mar-7th/StarRailRes/dbe8cdfcfb0bf657b9fe1cf92d5537f118ccb487/index_new/cn/character_skill_trees.json</x:v>
      </x:c>
    </x:row>
    <x:row r="1863" ht="38" customHeight="1">
      <x:c r="A1863" s="6" t="str">
        <x:v>1215002_3</x:v>
      </x:c>
      <x:c r="B1863" s="6" t="str">
        <x:v>1215</x:v>
      </x:c>
      <x:c r="C1863" s="6" t="str">
        <x:v>1215002</x:v>
      </x:c>
      <x:c r="D1863" s="6" t="str"/>
      <x:c r="E1863" s="6" t="n">
        <x:v>3</x:v>
      </x:c>
      <x:c r="F1863" s="6" t="n">
        <x:v>2</x:v>
      </x:c>
      <x:c r="G1863" s="6" t="n">
        <x:v>0</x:v>
      </x:c>
      <x:c r="H1863" s="7" t="str"/>
      <x:c r="I1863" s="7" t="str">
        <x:v>[{"id": "2", "num": 4000}, {"id": "110161", "num": 2}, {"id": "113011", "num": 4}]</x:v>
      </x:c>
      <x:c r="J1863" s="6" t="str">
        <x:v>https://raw.githubusercontent.com/Mar-7th/StarRailRes/dbe8cdfcfb0bf657b9fe1cf92d5537f118ccb487/index_new/cn/character_skill_trees.json</x:v>
      </x:c>
    </x:row>
    <x:row r="1864" ht="38" customHeight="1">
      <x:c r="A1864" s="6" t="str">
        <x:v>1215002_4</x:v>
      </x:c>
      <x:c r="B1864" s="6" t="str">
        <x:v>1215</x:v>
      </x:c>
      <x:c r="C1864" s="6" t="str">
        <x:v>1215002</x:v>
      </x:c>
      <x:c r="D1864" s="6" t="str"/>
      <x:c r="E1864" s="6" t="n">
        <x:v>4</x:v>
      </x:c>
      <x:c r="F1864" s="6" t="n">
        <x:v>3</x:v>
      </x:c>
      <x:c r="G1864" s="6" t="n">
        <x:v>0</x:v>
      </x:c>
      <x:c r="H1864" s="7" t="str"/>
      <x:c r="I1864" s="7" t="str">
        <x:v>[{"id": "2", "num": 8000}, {"id": "110162", "num": 2}, {"id": "113012", "num": 2}]</x:v>
      </x:c>
      <x:c r="J1864" s="6" t="str">
        <x:v>https://raw.githubusercontent.com/Mar-7th/StarRailRes/dbe8cdfcfb0bf657b9fe1cf92d5537f118ccb487/index_new/cn/character_skill_trees.json</x:v>
      </x:c>
    </x:row>
    <x:row r="1865" ht="38" customHeight="1">
      <x:c r="A1865" s="6" t="str">
        <x:v>1215002_5</x:v>
      </x:c>
      <x:c r="B1865" s="6" t="str">
        <x:v>1215</x:v>
      </x:c>
      <x:c r="C1865" s="6" t="str">
        <x:v>1215002</x:v>
      </x:c>
      <x:c r="D1865" s="6" t="str"/>
      <x:c r="E1865" s="6" t="n">
        <x:v>5</x:v>
      </x:c>
      <x:c r="F1865" s="6" t="n">
        <x:v>4</x:v>
      </x:c>
      <x:c r="G1865" s="6" t="n">
        <x:v>0</x:v>
      </x:c>
      <x:c r="H1865" s="7" t="str"/>
      <x:c r="I1865" s="7" t="str">
        <x:v>[{"id": "2", "num": 16000}, {"id": "110162", "num": 4}, {"id": "113012", "num": 3}]</x:v>
      </x:c>
      <x:c r="J1865" s="6" t="str">
        <x:v>https://raw.githubusercontent.com/Mar-7th/StarRailRes/dbe8cdfcfb0bf657b9fe1cf92d5537f118ccb487/index_new/cn/character_skill_trees.json</x:v>
      </x:c>
    </x:row>
    <x:row r="1866" ht="38" customHeight="1">
      <x:c r="A1866" s="6" t="str">
        <x:v>1215002_6</x:v>
      </x:c>
      <x:c r="B1866" s="6" t="str">
        <x:v>1215</x:v>
      </x:c>
      <x:c r="C1866" s="6" t="str">
        <x:v>1215002</x:v>
      </x:c>
      <x:c r="D1866" s="6" t="str"/>
      <x:c r="E1866" s="6" t="n">
        <x:v>6</x:v>
      </x:c>
      <x:c r="F1866" s="6" t="n">
        <x:v>4</x:v>
      </x:c>
      <x:c r="G1866" s="6" t="n">
        <x:v>0</x:v>
      </x:c>
      <x:c r="H1866" s="7" t="str"/>
      <x:c r="I1866" s="7" t="str">
        <x:v>[{"id": "2", "num": 24000}, {"id": "110162", "num": 6}, {"id": "113012", "num": 5}]</x:v>
      </x:c>
      <x:c r="J1866" s="6" t="str">
        <x:v>https://raw.githubusercontent.com/Mar-7th/StarRailRes/dbe8cdfcfb0bf657b9fe1cf92d5537f118ccb487/index_new/cn/character_skill_trees.json</x:v>
      </x:c>
    </x:row>
    <x:row r="1867" ht="38" customHeight="1">
      <x:c r="A1867" s="6" t="str">
        <x:v>1215002_7</x:v>
      </x:c>
      <x:c r="B1867" s="6" t="str">
        <x:v>1215</x:v>
      </x:c>
      <x:c r="C1867" s="6" t="str">
        <x:v>1215002</x:v>
      </x:c>
      <x:c r="D1867" s="6" t="str"/>
      <x:c r="E1867" s="6" t="n">
        <x:v>7</x:v>
      </x:c>
      <x:c r="F1867" s="6" t="n">
        <x:v>5</x:v>
      </x:c>
      <x:c r="G1867" s="6" t="n">
        <x:v>0</x:v>
      </x:c>
      <x:c r="H1867" s="7" t="str"/>
      <x:c r="I1867" s="7" t="str">
        <x:v>[{"id": "2", "num": 36000}, {"id": "110163", "num": 2}, {"id": "113013", "num": 2}]</x:v>
      </x:c>
      <x:c r="J1867" s="6" t="str">
        <x:v>https://raw.githubusercontent.com/Mar-7th/StarRailRes/dbe8cdfcfb0bf657b9fe1cf92d5537f118ccb487/index_new/cn/character_skill_trees.json</x:v>
      </x:c>
    </x:row>
    <x:row r="1868" ht="53" customHeight="1">
      <x:c r="A1868" s="6" t="str">
        <x:v>1215002_8</x:v>
      </x:c>
      <x:c r="B1868" s="6" t="str">
        <x:v>1215</x:v>
      </x:c>
      <x:c r="C1868" s="6" t="str">
        <x:v>1215002</x:v>
      </x:c>
      <x:c r="D1868" s="6" t="str"/>
      <x:c r="E1868" s="6" t="n">
        <x:v>8</x:v>
      </x:c>
      <x:c r="F1868" s="6" t="n">
        <x:v>5</x:v>
      </x:c>
      <x:c r="G1868" s="6" t="n">
        <x:v>0</x:v>
      </x:c>
      <x:c r="H1868" s="7" t="str"/>
      <x:c r="I1868" s="7" t="str">
        <x:v>[{"id": "2", "num": 64000}, {"id": "110163", "num": 4}, {"id": "110503", "num": 1}, {"id": "113013", "num": 3}]</x:v>
      </x:c>
      <x:c r="J1868" s="6" t="str">
        <x:v>https://raw.githubusercontent.com/Mar-7th/StarRailRes/dbe8cdfcfb0bf657b9fe1cf92d5537f118ccb487/index_new/cn/character_skill_trees.json</x:v>
      </x:c>
    </x:row>
    <x:row r="1869" ht="38" customHeight="1">
      <x:c r="A1869" s="6" t="str">
        <x:v>1215002_9</x:v>
      </x:c>
      <x:c r="B1869" s="6" t="str">
        <x:v>1215</x:v>
      </x:c>
      <x:c r="C1869" s="6" t="str">
        <x:v>1215002</x:v>
      </x:c>
      <x:c r="D1869" s="6" t="str"/>
      <x:c r="E1869" s="6" t="n">
        <x:v>9</x:v>
      </x:c>
      <x:c r="F1869" s="6" t="n">
        <x:v>6</x:v>
      </x:c>
      <x:c r="G1869" s="6" t="n">
        <x:v>0</x:v>
      </x:c>
      <x:c r="H1869" s="7" t="str"/>
      <x:c r="I1869" s="7" t="str">
        <x:v>[{"id": "2", "num": 128000}, {"id": "110163", "num": 6}, {"id": "110503", "num": 1}]</x:v>
      </x:c>
      <x:c r="J1869" s="6" t="str">
        <x:v>https://raw.githubusercontent.com/Mar-7th/StarRailRes/dbe8cdfcfb0bf657b9fe1cf92d5537f118ccb487/index_new/cn/character_skill_trees.json</x:v>
      </x:c>
    </x:row>
    <x:row r="1870" ht="53" customHeight="1">
      <x:c r="A1870" s="6" t="str">
        <x:v>1215002_10</x:v>
      </x:c>
      <x:c r="B1870" s="6" t="str">
        <x:v>1215</x:v>
      </x:c>
      <x:c r="C1870" s="6" t="str">
        <x:v>1215002</x:v>
      </x:c>
      <x:c r="D1870" s="6" t="str"/>
      <x:c r="E1870" s="6" t="n">
        <x:v>10</x:v>
      </x:c>
      <x:c r="F1870" s="6" t="n">
        <x:v>6</x:v>
      </x:c>
      <x:c r="G1870" s="6" t="n">
        <x:v>0</x:v>
      </x:c>
      <x:c r="H1870" s="7" t="str"/>
      <x:c r="I1870" s="7" t="str">
        <x:v>[{"id": "2", "num": 240000}, {"id": "110163", "num": 11}, {"id": "241", "num": 1}, {"id": "110503", "num": 1}]</x:v>
      </x:c>
      <x:c r="J1870" s="6" t="str">
        <x:v>https://raw.githubusercontent.com/Mar-7th/StarRailRes/dbe8cdfcfb0bf657b9fe1cf92d5537f118ccb487/index_new/cn/character_skill_trees.json</x:v>
      </x:c>
    </x:row>
    <x:row r="1871" ht="20" customHeight="1">
      <x:c r="A1871" s="6" t="str">
        <x:v>1215003_1</x:v>
      </x:c>
      <x:c r="B1871" s="6" t="str">
        <x:v>1215</x:v>
      </x:c>
      <x:c r="C1871" s="6" t="str">
        <x:v>1215003</x:v>
      </x:c>
      <x:c r="D1871" s="6" t="str"/>
      <x:c r="E1871" s="6" t="n">
        <x:v>1</x:v>
      </x:c>
      <x:c r="F1871" s="6" t="n">
        <x:v>0</x:v>
      </x:c>
      <x:c r="G1871" s="6" t="n">
        <x:v>0</x:v>
      </x:c>
      <x:c r="H1871" s="7" t="str"/>
      <x:c r="I1871" s="7" t="str">
        <x:v>[]</x:v>
      </x:c>
      <x:c r="J1871" s="6" t="str">
        <x:v>https://raw.githubusercontent.com/Mar-7th/StarRailRes/dbe8cdfcfb0bf657b9fe1cf92d5537f118ccb487/index_new/cn/character_skill_trees.json</x:v>
      </x:c>
    </x:row>
    <x:row r="1872" ht="38" customHeight="1">
      <x:c r="A1872" s="6" t="str">
        <x:v>1215003_2</x:v>
      </x:c>
      <x:c r="B1872" s="6" t="str">
        <x:v>1215</x:v>
      </x:c>
      <x:c r="C1872" s="6" t="str">
        <x:v>1215003</x:v>
      </x:c>
      <x:c r="D1872" s="6" t="str"/>
      <x:c r="E1872" s="6" t="n">
        <x:v>2</x:v>
      </x:c>
      <x:c r="F1872" s="6" t="n">
        <x:v>1</x:v>
      </x:c>
      <x:c r="G1872" s="6" t="n">
        <x:v>0</x:v>
      </x:c>
      <x:c r="H1872" s="7" t="str"/>
      <x:c r="I1872" s="7" t="str">
        <x:v>[{"id": "2", "num": 2000}, {"id": "113011", "num": 2}]</x:v>
      </x:c>
      <x:c r="J1872" s="6" t="str">
        <x:v>https://raw.githubusercontent.com/Mar-7th/StarRailRes/dbe8cdfcfb0bf657b9fe1cf92d5537f118ccb487/index_new/cn/character_skill_trees.json</x:v>
      </x:c>
    </x:row>
    <x:row r="1873" ht="38" customHeight="1">
      <x:c r="A1873" s="6" t="str">
        <x:v>1215003_3</x:v>
      </x:c>
      <x:c r="B1873" s="6" t="str">
        <x:v>1215</x:v>
      </x:c>
      <x:c r="C1873" s="6" t="str">
        <x:v>1215003</x:v>
      </x:c>
      <x:c r="D1873" s="6" t="str"/>
      <x:c r="E1873" s="6" t="n">
        <x:v>3</x:v>
      </x:c>
      <x:c r="F1873" s="6" t="n">
        <x:v>2</x:v>
      </x:c>
      <x:c r="G1873" s="6" t="n">
        <x:v>0</x:v>
      </x:c>
      <x:c r="H1873" s="7" t="str"/>
      <x:c r="I1873" s="7" t="str">
        <x:v>[{"id": "2", "num": 4000}, {"id": "110161", "num": 2}, {"id": "113011", "num": 4}]</x:v>
      </x:c>
      <x:c r="J1873" s="6" t="str">
        <x:v>https://raw.githubusercontent.com/Mar-7th/StarRailRes/dbe8cdfcfb0bf657b9fe1cf92d5537f118ccb487/index_new/cn/character_skill_trees.json</x:v>
      </x:c>
    </x:row>
    <x:row r="1874" ht="38" customHeight="1">
      <x:c r="A1874" s="6" t="str">
        <x:v>1215003_4</x:v>
      </x:c>
      <x:c r="B1874" s="6" t="str">
        <x:v>1215</x:v>
      </x:c>
      <x:c r="C1874" s="6" t="str">
        <x:v>1215003</x:v>
      </x:c>
      <x:c r="D1874" s="6" t="str"/>
      <x:c r="E1874" s="6" t="n">
        <x:v>4</x:v>
      </x:c>
      <x:c r="F1874" s="6" t="n">
        <x:v>3</x:v>
      </x:c>
      <x:c r="G1874" s="6" t="n">
        <x:v>0</x:v>
      </x:c>
      <x:c r="H1874" s="7" t="str"/>
      <x:c r="I1874" s="7" t="str">
        <x:v>[{"id": "2", "num": 8000}, {"id": "110162", "num": 2}, {"id": "113012", "num": 2}]</x:v>
      </x:c>
      <x:c r="J1874" s="6" t="str">
        <x:v>https://raw.githubusercontent.com/Mar-7th/StarRailRes/dbe8cdfcfb0bf657b9fe1cf92d5537f118ccb487/index_new/cn/character_skill_trees.json</x:v>
      </x:c>
    </x:row>
    <x:row r="1875" ht="38" customHeight="1">
      <x:c r="A1875" s="6" t="str">
        <x:v>1215003_5</x:v>
      </x:c>
      <x:c r="B1875" s="6" t="str">
        <x:v>1215</x:v>
      </x:c>
      <x:c r="C1875" s="6" t="str">
        <x:v>1215003</x:v>
      </x:c>
      <x:c r="D1875" s="6" t="str"/>
      <x:c r="E1875" s="6" t="n">
        <x:v>5</x:v>
      </x:c>
      <x:c r="F1875" s="6" t="n">
        <x:v>4</x:v>
      </x:c>
      <x:c r="G1875" s="6" t="n">
        <x:v>0</x:v>
      </x:c>
      <x:c r="H1875" s="7" t="str"/>
      <x:c r="I1875" s="7" t="str">
        <x:v>[{"id": "2", "num": 16000}, {"id": "110162", "num": 4}, {"id": "113012", "num": 3}]</x:v>
      </x:c>
      <x:c r="J1875" s="6" t="str">
        <x:v>https://raw.githubusercontent.com/Mar-7th/StarRailRes/dbe8cdfcfb0bf657b9fe1cf92d5537f118ccb487/index_new/cn/character_skill_trees.json</x:v>
      </x:c>
    </x:row>
    <x:row r="1876" ht="38" customHeight="1">
      <x:c r="A1876" s="6" t="str">
        <x:v>1215003_6</x:v>
      </x:c>
      <x:c r="B1876" s="6" t="str">
        <x:v>1215</x:v>
      </x:c>
      <x:c r="C1876" s="6" t="str">
        <x:v>1215003</x:v>
      </x:c>
      <x:c r="D1876" s="6" t="str"/>
      <x:c r="E1876" s="6" t="n">
        <x:v>6</x:v>
      </x:c>
      <x:c r="F1876" s="6" t="n">
        <x:v>4</x:v>
      </x:c>
      <x:c r="G1876" s="6" t="n">
        <x:v>0</x:v>
      </x:c>
      <x:c r="H1876" s="7" t="str"/>
      <x:c r="I1876" s="7" t="str">
        <x:v>[{"id": "2", "num": 24000}, {"id": "110162", "num": 6}, {"id": "113012", "num": 5}]</x:v>
      </x:c>
      <x:c r="J1876" s="6" t="str">
        <x:v>https://raw.githubusercontent.com/Mar-7th/StarRailRes/dbe8cdfcfb0bf657b9fe1cf92d5537f118ccb487/index_new/cn/character_skill_trees.json</x:v>
      </x:c>
    </x:row>
    <x:row r="1877" ht="38" customHeight="1">
      <x:c r="A1877" s="6" t="str">
        <x:v>1215003_7</x:v>
      </x:c>
      <x:c r="B1877" s="6" t="str">
        <x:v>1215</x:v>
      </x:c>
      <x:c r="C1877" s="6" t="str">
        <x:v>1215003</x:v>
      </x:c>
      <x:c r="D1877" s="6" t="str"/>
      <x:c r="E1877" s="6" t="n">
        <x:v>7</x:v>
      </x:c>
      <x:c r="F1877" s="6" t="n">
        <x:v>5</x:v>
      </x:c>
      <x:c r="G1877" s="6" t="n">
        <x:v>0</x:v>
      </x:c>
      <x:c r="H1877" s="7" t="str"/>
      <x:c r="I1877" s="7" t="str">
        <x:v>[{"id": "2", "num": 36000}, {"id": "110163", "num": 2}, {"id": "113013", "num": 2}]</x:v>
      </x:c>
      <x:c r="J1877" s="6" t="str">
        <x:v>https://raw.githubusercontent.com/Mar-7th/StarRailRes/dbe8cdfcfb0bf657b9fe1cf92d5537f118ccb487/index_new/cn/character_skill_trees.json</x:v>
      </x:c>
    </x:row>
    <x:row r="1878" ht="53" customHeight="1">
      <x:c r="A1878" s="6" t="str">
        <x:v>1215003_8</x:v>
      </x:c>
      <x:c r="B1878" s="6" t="str">
        <x:v>1215</x:v>
      </x:c>
      <x:c r="C1878" s="6" t="str">
        <x:v>1215003</x:v>
      </x:c>
      <x:c r="D1878" s="6" t="str"/>
      <x:c r="E1878" s="6" t="n">
        <x:v>8</x:v>
      </x:c>
      <x:c r="F1878" s="6" t="n">
        <x:v>5</x:v>
      </x:c>
      <x:c r="G1878" s="6" t="n">
        <x:v>0</x:v>
      </x:c>
      <x:c r="H1878" s="7" t="str"/>
      <x:c r="I1878" s="7" t="str">
        <x:v>[{"id": "2", "num": 64000}, {"id": "110163", "num": 4}, {"id": "110503", "num": 1}, {"id": "113013", "num": 3}]</x:v>
      </x:c>
      <x:c r="J1878" s="6" t="str">
        <x:v>https://raw.githubusercontent.com/Mar-7th/StarRailRes/dbe8cdfcfb0bf657b9fe1cf92d5537f118ccb487/index_new/cn/character_skill_trees.json</x:v>
      </x:c>
    </x:row>
    <x:row r="1879" ht="38" customHeight="1">
      <x:c r="A1879" s="6" t="str">
        <x:v>1215003_9</x:v>
      </x:c>
      <x:c r="B1879" s="6" t="str">
        <x:v>1215</x:v>
      </x:c>
      <x:c r="C1879" s="6" t="str">
        <x:v>1215003</x:v>
      </x:c>
      <x:c r="D1879" s="6" t="str"/>
      <x:c r="E1879" s="6" t="n">
        <x:v>9</x:v>
      </x:c>
      <x:c r="F1879" s="6" t="n">
        <x:v>6</x:v>
      </x:c>
      <x:c r="G1879" s="6" t="n">
        <x:v>0</x:v>
      </x:c>
      <x:c r="H1879" s="7" t="str"/>
      <x:c r="I1879" s="7" t="str">
        <x:v>[{"id": "2", "num": 128000}, {"id": "110163", "num": 6}, {"id": "110503", "num": 1}]</x:v>
      </x:c>
      <x:c r="J1879" s="6" t="str">
        <x:v>https://raw.githubusercontent.com/Mar-7th/StarRailRes/dbe8cdfcfb0bf657b9fe1cf92d5537f118ccb487/index_new/cn/character_skill_trees.json</x:v>
      </x:c>
    </x:row>
    <x:row r="1880" ht="53" customHeight="1">
      <x:c r="A1880" s="6" t="str">
        <x:v>1215003_10</x:v>
      </x:c>
      <x:c r="B1880" s="6" t="str">
        <x:v>1215</x:v>
      </x:c>
      <x:c r="C1880" s="6" t="str">
        <x:v>1215003</x:v>
      </x:c>
      <x:c r="D1880" s="6" t="str"/>
      <x:c r="E1880" s="6" t="n">
        <x:v>10</x:v>
      </x:c>
      <x:c r="F1880" s="6" t="n">
        <x:v>6</x:v>
      </x:c>
      <x:c r="G1880" s="6" t="n">
        <x:v>0</x:v>
      </x:c>
      <x:c r="H1880" s="7" t="str"/>
      <x:c r="I1880" s="7" t="str">
        <x:v>[{"id": "2", "num": 240000}, {"id": "110163", "num": 11}, {"id": "241", "num": 1}, {"id": "110503", "num": 1}]</x:v>
      </x:c>
      <x:c r="J1880" s="6" t="str">
        <x:v>https://raw.githubusercontent.com/Mar-7th/StarRailRes/dbe8cdfcfb0bf657b9fe1cf92d5537f118ccb487/index_new/cn/character_skill_trees.json</x:v>
      </x:c>
    </x:row>
    <x:row r="1881" ht="20" customHeight="1">
      <x:c r="A1881" s="6" t="str">
        <x:v>1215004_1</x:v>
      </x:c>
      <x:c r="B1881" s="6" t="str">
        <x:v>1215</x:v>
      </x:c>
      <x:c r="C1881" s="6" t="str">
        <x:v>1215004</x:v>
      </x:c>
      <x:c r="D1881" s="6" t="str"/>
      <x:c r="E1881" s="6" t="n">
        <x:v>1</x:v>
      </x:c>
      <x:c r="F1881" s="6" t="n">
        <x:v>0</x:v>
      </x:c>
      <x:c r="G1881" s="6" t="n">
        <x:v>0</x:v>
      </x:c>
      <x:c r="H1881" s="7" t="str"/>
      <x:c r="I1881" s="7" t="str">
        <x:v>[]</x:v>
      </x:c>
      <x:c r="J1881" s="6" t="str">
        <x:v>https://raw.githubusercontent.com/Mar-7th/StarRailRes/dbe8cdfcfb0bf657b9fe1cf92d5537f118ccb487/index_new/cn/character_skill_trees.json</x:v>
      </x:c>
    </x:row>
    <x:row r="1882" ht="38" customHeight="1">
      <x:c r="A1882" s="6" t="str">
        <x:v>1215004_2</x:v>
      </x:c>
      <x:c r="B1882" s="6" t="str">
        <x:v>1215</x:v>
      </x:c>
      <x:c r="C1882" s="6" t="str">
        <x:v>1215004</x:v>
      </x:c>
      <x:c r="D1882" s="6" t="str"/>
      <x:c r="E1882" s="6" t="n">
        <x:v>2</x:v>
      </x:c>
      <x:c r="F1882" s="6" t="n">
        <x:v>1</x:v>
      </x:c>
      <x:c r="G1882" s="6" t="n">
        <x:v>0</x:v>
      </x:c>
      <x:c r="H1882" s="7" t="str"/>
      <x:c r="I1882" s="7" t="str">
        <x:v>[{"id": "2", "num": 2000}, {"id": "113011", "num": 2}]</x:v>
      </x:c>
      <x:c r="J1882" s="6" t="str">
        <x:v>https://raw.githubusercontent.com/Mar-7th/StarRailRes/dbe8cdfcfb0bf657b9fe1cf92d5537f118ccb487/index_new/cn/character_skill_trees.json</x:v>
      </x:c>
    </x:row>
    <x:row r="1883" ht="38" customHeight="1">
      <x:c r="A1883" s="6" t="str">
        <x:v>1215004_3</x:v>
      </x:c>
      <x:c r="B1883" s="6" t="str">
        <x:v>1215</x:v>
      </x:c>
      <x:c r="C1883" s="6" t="str">
        <x:v>1215004</x:v>
      </x:c>
      <x:c r="D1883" s="6" t="str"/>
      <x:c r="E1883" s="6" t="n">
        <x:v>3</x:v>
      </x:c>
      <x:c r="F1883" s="6" t="n">
        <x:v>2</x:v>
      </x:c>
      <x:c r="G1883" s="6" t="n">
        <x:v>0</x:v>
      </x:c>
      <x:c r="H1883" s="7" t="str"/>
      <x:c r="I1883" s="7" t="str">
        <x:v>[{"id": "2", "num": 4000}, {"id": "110161", "num": 2}, {"id": "113011", "num": 4}]</x:v>
      </x:c>
      <x:c r="J1883" s="6" t="str">
        <x:v>https://raw.githubusercontent.com/Mar-7th/StarRailRes/dbe8cdfcfb0bf657b9fe1cf92d5537f118ccb487/index_new/cn/character_skill_trees.json</x:v>
      </x:c>
    </x:row>
    <x:row r="1884" ht="38" customHeight="1">
      <x:c r="A1884" s="6" t="str">
        <x:v>1215004_4</x:v>
      </x:c>
      <x:c r="B1884" s="6" t="str">
        <x:v>1215</x:v>
      </x:c>
      <x:c r="C1884" s="6" t="str">
        <x:v>1215004</x:v>
      </x:c>
      <x:c r="D1884" s="6" t="str"/>
      <x:c r="E1884" s="6" t="n">
        <x:v>4</x:v>
      </x:c>
      <x:c r="F1884" s="6" t="n">
        <x:v>3</x:v>
      </x:c>
      <x:c r="G1884" s="6" t="n">
        <x:v>0</x:v>
      </x:c>
      <x:c r="H1884" s="7" t="str"/>
      <x:c r="I1884" s="7" t="str">
        <x:v>[{"id": "2", "num": 8000}, {"id": "110162", "num": 2}, {"id": "113012", "num": 2}]</x:v>
      </x:c>
      <x:c r="J1884" s="6" t="str">
        <x:v>https://raw.githubusercontent.com/Mar-7th/StarRailRes/dbe8cdfcfb0bf657b9fe1cf92d5537f118ccb487/index_new/cn/character_skill_trees.json</x:v>
      </x:c>
    </x:row>
    <x:row r="1885" ht="38" customHeight="1">
      <x:c r="A1885" s="6" t="str">
        <x:v>1215004_5</x:v>
      </x:c>
      <x:c r="B1885" s="6" t="str">
        <x:v>1215</x:v>
      </x:c>
      <x:c r="C1885" s="6" t="str">
        <x:v>1215004</x:v>
      </x:c>
      <x:c r="D1885" s="6" t="str"/>
      <x:c r="E1885" s="6" t="n">
        <x:v>5</x:v>
      </x:c>
      <x:c r="F1885" s="6" t="n">
        <x:v>4</x:v>
      </x:c>
      <x:c r="G1885" s="6" t="n">
        <x:v>0</x:v>
      </x:c>
      <x:c r="H1885" s="7" t="str"/>
      <x:c r="I1885" s="7" t="str">
        <x:v>[{"id": "2", "num": 16000}, {"id": "110162", "num": 4}, {"id": "113012", "num": 3}]</x:v>
      </x:c>
      <x:c r="J1885" s="6" t="str">
        <x:v>https://raw.githubusercontent.com/Mar-7th/StarRailRes/dbe8cdfcfb0bf657b9fe1cf92d5537f118ccb487/index_new/cn/character_skill_trees.json</x:v>
      </x:c>
    </x:row>
    <x:row r="1886" ht="38" customHeight="1">
      <x:c r="A1886" s="6" t="str">
        <x:v>1215004_6</x:v>
      </x:c>
      <x:c r="B1886" s="6" t="str">
        <x:v>1215</x:v>
      </x:c>
      <x:c r="C1886" s="6" t="str">
        <x:v>1215004</x:v>
      </x:c>
      <x:c r="D1886" s="6" t="str"/>
      <x:c r="E1886" s="6" t="n">
        <x:v>6</x:v>
      </x:c>
      <x:c r="F1886" s="6" t="n">
        <x:v>4</x:v>
      </x:c>
      <x:c r="G1886" s="6" t="n">
        <x:v>0</x:v>
      </x:c>
      <x:c r="H1886" s="7" t="str"/>
      <x:c r="I1886" s="7" t="str">
        <x:v>[{"id": "2", "num": 24000}, {"id": "110162", "num": 6}, {"id": "113012", "num": 5}]</x:v>
      </x:c>
      <x:c r="J1886" s="6" t="str">
        <x:v>https://raw.githubusercontent.com/Mar-7th/StarRailRes/dbe8cdfcfb0bf657b9fe1cf92d5537f118ccb487/index_new/cn/character_skill_trees.json</x:v>
      </x:c>
    </x:row>
    <x:row r="1887" ht="38" customHeight="1">
      <x:c r="A1887" s="6" t="str">
        <x:v>1215004_7</x:v>
      </x:c>
      <x:c r="B1887" s="6" t="str">
        <x:v>1215</x:v>
      </x:c>
      <x:c r="C1887" s="6" t="str">
        <x:v>1215004</x:v>
      </x:c>
      <x:c r="D1887" s="6" t="str"/>
      <x:c r="E1887" s="6" t="n">
        <x:v>7</x:v>
      </x:c>
      <x:c r="F1887" s="6" t="n">
        <x:v>5</x:v>
      </x:c>
      <x:c r="G1887" s="6" t="n">
        <x:v>0</x:v>
      </x:c>
      <x:c r="H1887" s="7" t="str"/>
      <x:c r="I1887" s="7" t="str">
        <x:v>[{"id": "2", "num": 36000}, {"id": "110163", "num": 2}, {"id": "113013", "num": 2}]</x:v>
      </x:c>
      <x:c r="J1887" s="6" t="str">
        <x:v>https://raw.githubusercontent.com/Mar-7th/StarRailRes/dbe8cdfcfb0bf657b9fe1cf92d5537f118ccb487/index_new/cn/character_skill_trees.json</x:v>
      </x:c>
    </x:row>
    <x:row r="1888" ht="53" customHeight="1">
      <x:c r="A1888" s="6" t="str">
        <x:v>1215004_8</x:v>
      </x:c>
      <x:c r="B1888" s="6" t="str">
        <x:v>1215</x:v>
      </x:c>
      <x:c r="C1888" s="6" t="str">
        <x:v>1215004</x:v>
      </x:c>
      <x:c r="D1888" s="6" t="str"/>
      <x:c r="E1888" s="6" t="n">
        <x:v>8</x:v>
      </x:c>
      <x:c r="F1888" s="6" t="n">
        <x:v>5</x:v>
      </x:c>
      <x:c r="G1888" s="6" t="n">
        <x:v>0</x:v>
      </x:c>
      <x:c r="H1888" s="7" t="str"/>
      <x:c r="I1888" s="7" t="str">
        <x:v>[{"id": "2", "num": 64000}, {"id": "110163", "num": 4}, {"id": "110503", "num": 1}, {"id": "113013", "num": 3}]</x:v>
      </x:c>
      <x:c r="J1888" s="6" t="str">
        <x:v>https://raw.githubusercontent.com/Mar-7th/StarRailRes/dbe8cdfcfb0bf657b9fe1cf92d5537f118ccb487/index_new/cn/character_skill_trees.json</x:v>
      </x:c>
    </x:row>
    <x:row r="1889" ht="38" customHeight="1">
      <x:c r="A1889" s="6" t="str">
        <x:v>1215004_9</x:v>
      </x:c>
      <x:c r="B1889" s="6" t="str">
        <x:v>1215</x:v>
      </x:c>
      <x:c r="C1889" s="6" t="str">
        <x:v>1215004</x:v>
      </x:c>
      <x:c r="D1889" s="6" t="str"/>
      <x:c r="E1889" s="6" t="n">
        <x:v>9</x:v>
      </x:c>
      <x:c r="F1889" s="6" t="n">
        <x:v>6</x:v>
      </x:c>
      <x:c r="G1889" s="6" t="n">
        <x:v>0</x:v>
      </x:c>
      <x:c r="H1889" s="7" t="str"/>
      <x:c r="I1889" s="7" t="str">
        <x:v>[{"id": "2", "num": 128000}, {"id": "110163", "num": 6}, {"id": "110503", "num": 1}]</x:v>
      </x:c>
      <x:c r="J1889" s="6" t="str">
        <x:v>https://raw.githubusercontent.com/Mar-7th/StarRailRes/dbe8cdfcfb0bf657b9fe1cf92d5537f118ccb487/index_new/cn/character_skill_trees.json</x:v>
      </x:c>
    </x:row>
    <x:row r="1890" ht="53" customHeight="1">
      <x:c r="A1890" s="6" t="str">
        <x:v>1215004_10</x:v>
      </x:c>
      <x:c r="B1890" s="6" t="str">
        <x:v>1215</x:v>
      </x:c>
      <x:c r="C1890" s="6" t="str">
        <x:v>1215004</x:v>
      </x:c>
      <x:c r="D1890" s="6" t="str"/>
      <x:c r="E1890" s="6" t="n">
        <x:v>10</x:v>
      </x:c>
      <x:c r="F1890" s="6" t="n">
        <x:v>6</x:v>
      </x:c>
      <x:c r="G1890" s="6" t="n">
        <x:v>0</x:v>
      </x:c>
      <x:c r="H1890" s="7" t="str"/>
      <x:c r="I1890" s="7" t="str">
        <x:v>[{"id": "2", "num": 240000}, {"id": "110163", "num": 11}, {"id": "241", "num": 1}, {"id": "110503", "num": 1}]</x:v>
      </x:c>
      <x:c r="J1890" s="6" t="str">
        <x:v>https://raw.githubusercontent.com/Mar-7th/StarRailRes/dbe8cdfcfb0bf657b9fe1cf92d5537f118ccb487/index_new/cn/character_skill_trees.json</x:v>
      </x:c>
    </x:row>
    <x:row r="1891" ht="20" customHeight="1">
      <x:c r="A1891" s="6" t="str">
        <x:v>1215007_1</x:v>
      </x:c>
      <x:c r="B1891" s="6" t="str">
        <x:v>1215</x:v>
      </x:c>
      <x:c r="C1891" s="6" t="str">
        <x:v>1215007</x:v>
      </x:c>
      <x:c r="D1891" s="6" t="str"/>
      <x:c r="E1891" s="6" t="n">
        <x:v>1</x:v>
      </x:c>
      <x:c r="F1891" s="6" t="n">
        <x:v>0</x:v>
      </x:c>
      <x:c r="G1891" s="6" t="n">
        <x:v>0</x:v>
      </x:c>
      <x:c r="H1891" s="7" t="str"/>
      <x:c r="I1891" s="7" t="str">
        <x:v>[]</x:v>
      </x:c>
      <x:c r="J1891" s="6" t="str">
        <x:v>https://raw.githubusercontent.com/Mar-7th/StarRailRes/dbe8cdfcfb0bf657b9fe1cf92d5537f118ccb487/index_new/cn/character_skill_trees.json</x:v>
      </x:c>
    </x:row>
    <x:row r="1892" ht="38" customHeight="1">
      <x:c r="A1892" s="6" t="str">
        <x:v>1215101_1</x:v>
      </x:c>
      <x:c r="B1892" s="6" t="str">
        <x:v>1215</x:v>
      </x:c>
      <x:c r="C1892" s="6" t="str">
        <x:v>1215101</x:v>
      </x:c>
      <x:c r="D1892" s="6" t="str">
        <x:v>录事</x:v>
      </x:c>
      <x:c r="E1892" s="6" t="n">
        <x:v>1</x:v>
      </x:c>
      <x:c r="F1892" s="6" t="n">
        <x:v>2</x:v>
      </x:c>
      <x:c r="G1892" s="6" t="n">
        <x:v>0</x:v>
      </x:c>
      <x:c r="H1892" s="7" t="str">
        <x:v>触发【承负】战技点回复效果的我方单位攻击力提高#1[i]%，持续#2[i]回合。</x:v>
      </x:c>
      <x:c r="I1892" s="7" t="str">
        <x:v>[{"id": "2", "num": 4000}, {"id": "110161", "num": 2}, {"id": "110503", "num": 1}]</x:v>
      </x:c>
      <x:c r="J1892" s="6" t="str">
        <x:v>https://raw.githubusercontent.com/Mar-7th/StarRailRes/dbe8cdfcfb0bf657b9fe1cf92d5537f118ccb487/index_new/cn/character_skill_trees.json</x:v>
      </x:c>
    </x:row>
    <x:row r="1893" ht="53" customHeight="1">
      <x:c r="A1893" s="6" t="str">
        <x:v>1215102_1</x:v>
      </x:c>
      <x:c r="B1893" s="6" t="str">
        <x:v>1215</x:v>
      </x:c>
      <x:c r="C1893" s="6" t="str">
        <x:v>1215102</x:v>
      </x:c>
      <x:c r="D1893" s="6" t="str">
        <x:v>幽府</x:v>
      </x:c>
      <x:c r="E1893" s="6" t="n">
        <x:v>1</x:v>
      </x:c>
      <x:c r="F1893" s="6" t="n">
        <x:v>4</x:v>
      </x:c>
      <x:c r="G1893" s="6" t="n">
        <x:v>0</x:v>
      </x:c>
      <x:c r="H1893" s="7" t="str">
        <x:v>持有【承负】的敌方目标被消灭时，如果【承负】为全队回复战技点的触发次数小于等于#1[i]，则额外回复#2[i]点战技点。</x:v>
      </x:c>
      <x:c r="I1893" s="7" t="str">
        <x:v>[{"id": "2", "num": 16000}, {"id": "110162", "num": 4}, {"id": "241", "num": 1}, {"id": "110503", "num": 1}]</x:v>
      </x:c>
      <x:c r="J1893" s="6" t="str">
        <x:v>https://raw.githubusercontent.com/Mar-7th/StarRailRes/dbe8cdfcfb0bf657b9fe1cf92d5537f118ccb487/index_new/cn/character_skill_trees.json</x:v>
      </x:c>
    </x:row>
    <x:row r="1894" ht="53" customHeight="1">
      <x:c r="A1894" s="6" t="str">
        <x:v>1215103_1</x:v>
      </x:c>
      <x:c r="B1894" s="6" t="str">
        <x:v>1215</x:v>
      </x:c>
      <x:c r="C1894" s="6" t="str">
        <x:v>1215103</x:v>
      </x:c>
      <x:c r="D1894" s="6" t="str">
        <x:v>还阳</x:v>
      </x:c>
      <x:c r="E1894" s="6" t="n">
        <x:v>1</x:v>
      </x:c>
      <x:c r="F1894" s="6" t="n">
        <x:v>6</x:v>
      </x:c>
      <x:c r="G1894" s="6" t="n">
        <x:v>0</x:v>
      </x:c>
      <x:c r="H1894" s="7" t="str">
        <x:v>当【承负】战技点恢复效果被触发时，自身恢复#1[i]点能量。</x:v>
      </x:c>
      <x:c r="I1894" s="7" t="str">
        <x:v>[{"id": "2", "num": 128000}, {"id": "110163", "num": 6}, {"id": "241", "num": 1}, {"id": "110503", "num": 1}]</x:v>
      </x:c>
      <x:c r="J1894" s="6" t="str">
        <x:v>https://raw.githubusercontent.com/Mar-7th/StarRailRes/dbe8cdfcfb0bf657b9fe1cf92d5537f118ccb487/index_new/cn/character_skill_trees.json</x:v>
      </x:c>
    </x:row>
    <x:row r="1895" ht="38" customHeight="1">
      <x:c r="A1895" s="6" t="str">
        <x:v>1215201_1</x:v>
      </x:c>
      <x:c r="B1895" s="6" t="str">
        <x:v>1215</x:v>
      </x:c>
      <x:c r="C1895" s="6" t="str">
        <x:v>1215201</x:v>
      </x:c>
      <x:c r="D1895" s="6" t="str">
        <x:v>攻击强化</x:v>
      </x:c>
      <x:c r="E1895" s="6" t="n">
        <x:v>1</x:v>
      </x:c>
      <x:c r="F1895" s="6" t="n">
        <x:v>0</x:v>
      </x:c>
      <x:c r="G1895" s="6" t="n">
        <x:v>1</x:v>
      </x:c>
      <x:c r="H1895" s="7" t="str"/>
      <x:c r="I1895" s="7" t="str">
        <x:v>[{"id": "2", "num": 2000}, {"id": "113011", "num": 2}]</x:v>
      </x:c>
      <x:c r="J1895" s="6" t="str">
        <x:v>https://raw.githubusercontent.com/Mar-7th/StarRailRes/dbe8cdfcfb0bf657b9fe1cf92d5537f118ccb487/index_new/cn/character_skill_trees.json</x:v>
      </x:c>
    </x:row>
    <x:row r="1896" ht="38" customHeight="1">
      <x:c r="A1896" s="6" t="str">
        <x:v>1215202_1</x:v>
      </x:c>
      <x:c r="B1896" s="6" t="str">
        <x:v>1215</x:v>
      </x:c>
      <x:c r="C1896" s="6" t="str">
        <x:v>1215202</x:v>
      </x:c>
      <x:c r="D1896" s="6" t="str">
        <x:v>速度强化</x:v>
      </x:c>
      <x:c r="E1896" s="6" t="n">
        <x:v>1</x:v>
      </x:c>
      <x:c r="F1896" s="6" t="n">
        <x:v>2</x:v>
      </x:c>
      <x:c r="G1896" s="6" t="n">
        <x:v>0</x:v>
      </x:c>
      <x:c r="H1896" s="7" t="str"/>
      <x:c r="I1896" s="7" t="str">
        <x:v>[{"id": "2", "num": 4000}, {"id": "110161", "num": 2}, {"id": "113011", "num": 4}]</x:v>
      </x:c>
      <x:c r="J1896" s="6" t="str">
        <x:v>https://raw.githubusercontent.com/Mar-7th/StarRailRes/dbe8cdfcfb0bf657b9fe1cf92d5537f118ccb487/index_new/cn/character_skill_trees.json</x:v>
      </x:c>
    </x:row>
    <x:row r="1897" ht="38" customHeight="1">
      <x:c r="A1897" s="6" t="str">
        <x:v>1215203_1</x:v>
      </x:c>
      <x:c r="B1897" s="6" t="str">
        <x:v>1215</x:v>
      </x:c>
      <x:c r="C1897" s="6" t="str">
        <x:v>1215203</x:v>
      </x:c>
      <x:c r="D1897" s="6" t="str">
        <x:v>攻击强化</x:v>
      </x:c>
      <x:c r="E1897" s="6" t="n">
        <x:v>1</x:v>
      </x:c>
      <x:c r="F1897" s="6" t="n">
        <x:v>3</x:v>
      </x:c>
      <x:c r="G1897" s="6" t="n">
        <x:v>0</x:v>
      </x:c>
      <x:c r="H1897" s="7" t="str"/>
      <x:c r="I1897" s="7" t="str">
        <x:v>[{"id": "2", "num": 8000}, {"id": "110162", "num": 2}, {"id": "113012", "num": 2}]</x:v>
      </x:c>
      <x:c r="J1897" s="6" t="str">
        <x:v>https://raw.githubusercontent.com/Mar-7th/StarRailRes/dbe8cdfcfb0bf657b9fe1cf92d5537f118ccb487/index_new/cn/character_skill_trees.json</x:v>
      </x:c>
    </x:row>
    <x:row r="1898" ht="38" customHeight="1">
      <x:c r="A1898" s="6" t="str">
        <x:v>1215204_1</x:v>
      </x:c>
      <x:c r="B1898" s="6" t="str">
        <x:v>1215</x:v>
      </x:c>
      <x:c r="C1898" s="6" t="str">
        <x:v>1215204</x:v>
      </x:c>
      <x:c r="D1898" s="6" t="str">
        <x:v>生命强化</x:v>
      </x:c>
      <x:c r="E1898" s="6" t="n">
        <x:v>1</x:v>
      </x:c>
      <x:c r="F1898" s="6" t="n">
        <x:v>3</x:v>
      </x:c>
      <x:c r="G1898" s="6" t="n">
        <x:v>0</x:v>
      </x:c>
      <x:c r="H1898" s="7" t="str"/>
      <x:c r="I1898" s="7" t="str">
        <x:v>[{"id": "2", "num": 8000}, {"id": "110162", "num": 2}, {"id": "113012", "num": 2}]</x:v>
      </x:c>
      <x:c r="J1898" s="6" t="str">
        <x:v>https://raw.githubusercontent.com/Mar-7th/StarRailRes/dbe8cdfcfb0bf657b9fe1cf92d5537f118ccb487/index_new/cn/character_skill_trees.json</x:v>
      </x:c>
    </x:row>
    <x:row r="1899" ht="38" customHeight="1">
      <x:c r="A1899" s="6" t="str">
        <x:v>1215205_1</x:v>
      </x:c>
      <x:c r="B1899" s="6" t="str">
        <x:v>1215</x:v>
      </x:c>
      <x:c r="C1899" s="6" t="str">
        <x:v>1215205</x:v>
      </x:c>
      <x:c r="D1899" s="6" t="str">
        <x:v>攻击强化</x:v>
      </x:c>
      <x:c r="E1899" s="6" t="n">
        <x:v>1</x:v>
      </x:c>
      <x:c r="F1899" s="6" t="n">
        <x:v>4</x:v>
      </x:c>
      <x:c r="G1899" s="6" t="n">
        <x:v>0</x:v>
      </x:c>
      <x:c r="H1899" s="7" t="str"/>
      <x:c r="I1899" s="7" t="str">
        <x:v>[{"id": "2", "num": 16000}, {"id": "110162", "num": 4}, {"id": "113012", "num": 3}]</x:v>
      </x:c>
      <x:c r="J1899" s="6" t="str">
        <x:v>https://raw.githubusercontent.com/Mar-7th/StarRailRes/dbe8cdfcfb0bf657b9fe1cf92d5537f118ccb487/index_new/cn/character_skill_trees.json</x:v>
      </x:c>
    </x:row>
    <x:row r="1900" ht="38" customHeight="1">
      <x:c r="A1900" s="6" t="str">
        <x:v>1215206_1</x:v>
      </x:c>
      <x:c r="B1900" s="6" t="str">
        <x:v>1215</x:v>
      </x:c>
      <x:c r="C1900" s="6" t="str">
        <x:v>1215206</x:v>
      </x:c>
      <x:c r="D1900" s="6" t="str">
        <x:v>速度强化</x:v>
      </x:c>
      <x:c r="E1900" s="6" t="n">
        <x:v>1</x:v>
      </x:c>
      <x:c r="F1900" s="6" t="n">
        <x:v>5</x:v>
      </x:c>
      <x:c r="G1900" s="6" t="n">
        <x:v>0</x:v>
      </x:c>
      <x:c r="H1900" s="7" t="str"/>
      <x:c r="I1900" s="7" t="str">
        <x:v>[{"id": "2", "num": 36000}, {"id": "110163", "num": 2}, {"id": "113013", "num": 2}]</x:v>
      </x:c>
      <x:c r="J1900" s="6" t="str">
        <x:v>https://raw.githubusercontent.com/Mar-7th/StarRailRes/dbe8cdfcfb0bf657b9fe1cf92d5537f118ccb487/index_new/cn/character_skill_trees.json</x:v>
      </x:c>
    </x:row>
    <x:row r="1901" ht="38" customHeight="1">
      <x:c r="A1901" s="6" t="str">
        <x:v>1215207_1</x:v>
      </x:c>
      <x:c r="B1901" s="6" t="str">
        <x:v>1215</x:v>
      </x:c>
      <x:c r="C1901" s="6" t="str">
        <x:v>1215207</x:v>
      </x:c>
      <x:c r="D1901" s="6" t="str">
        <x:v>攻击强化</x:v>
      </x:c>
      <x:c r="E1901" s="6" t="n">
        <x:v>1</x:v>
      </x:c>
      <x:c r="F1901" s="6" t="n">
        <x:v>5</x:v>
      </x:c>
      <x:c r="G1901" s="6" t="n">
        <x:v>0</x:v>
      </x:c>
      <x:c r="H1901" s="7" t="str"/>
      <x:c r="I1901" s="7" t="str">
        <x:v>[{"id": "2", "num": 36000}, {"id": "110163", "num": 2}, {"id": "113013", "num": 2}]</x:v>
      </x:c>
      <x:c r="J1901" s="6" t="str">
        <x:v>https://raw.githubusercontent.com/Mar-7th/StarRailRes/dbe8cdfcfb0bf657b9fe1cf92d5537f118ccb487/index_new/cn/character_skill_trees.json</x:v>
      </x:c>
    </x:row>
    <x:row r="1902" ht="38" customHeight="1">
      <x:c r="A1902" s="6" t="str">
        <x:v>1215208_1</x:v>
      </x:c>
      <x:c r="B1902" s="6" t="str">
        <x:v>1215</x:v>
      </x:c>
      <x:c r="C1902" s="6" t="str">
        <x:v>1215208</x:v>
      </x:c>
      <x:c r="D1902" s="6" t="str">
        <x:v>生命强化</x:v>
      </x:c>
      <x:c r="E1902" s="6" t="n">
        <x:v>1</x:v>
      </x:c>
      <x:c r="F1902" s="6" t="n">
        <x:v>6</x:v>
      </x:c>
      <x:c r="G1902" s="6" t="n">
        <x:v>0</x:v>
      </x:c>
      <x:c r="H1902" s="7" t="str"/>
      <x:c r="I1902" s="7" t="str">
        <x:v>[{"id": "2", "num": 128000}, {"id": "110163", "num": 6}, {"id": "113013", "num": 6}]</x:v>
      </x:c>
      <x:c r="J1902" s="6" t="str">
        <x:v>https://raw.githubusercontent.com/Mar-7th/StarRailRes/dbe8cdfcfb0bf657b9fe1cf92d5537f118ccb487/index_new/cn/character_skill_trees.json</x:v>
      </x:c>
    </x:row>
    <x:row r="1903" ht="38" customHeight="1">
      <x:c r="A1903" s="6" t="str">
        <x:v>1215209_1</x:v>
      </x:c>
      <x:c r="B1903" s="6" t="str">
        <x:v>1215</x:v>
      </x:c>
      <x:c r="C1903" s="6" t="str">
        <x:v>1215209</x:v>
      </x:c>
      <x:c r="D1903" s="6" t="str">
        <x:v>速度强化</x:v>
      </x:c>
      <x:c r="E1903" s="6" t="n">
        <x:v>1</x:v>
      </x:c>
      <x:c r="F1903" s="6" t="n">
        <x:v>0</x:v>
      </x:c>
      <x:c r="G1903" s="6" t="n">
        <x:v>75</x:v>
      </x:c>
      <x:c r="H1903" s="7" t="str"/>
      <x:c r="I1903" s="7" t="str">
        <x:v>[{"id": "2", "num": 128000}, {"id": "110163", "num": 6}, {"id": "113013", "num": 6}]</x:v>
      </x:c>
      <x:c r="J1903" s="6" t="str">
        <x:v>https://raw.githubusercontent.com/Mar-7th/StarRailRes/dbe8cdfcfb0bf657b9fe1cf92d5537f118ccb487/index_new/cn/character_skill_trees.json</x:v>
      </x:c>
    </x:row>
    <x:row r="1904" ht="38" customHeight="1">
      <x:c r="A1904" s="6" t="str">
        <x:v>1215210_1</x:v>
      </x:c>
      <x:c r="B1904" s="6" t="str">
        <x:v>1215</x:v>
      </x:c>
      <x:c r="C1904" s="6" t="str">
        <x:v>1215210</x:v>
      </x:c>
      <x:c r="D1904" s="6" t="str">
        <x:v>攻击强化</x:v>
      </x:c>
      <x:c r="E1904" s="6" t="n">
        <x:v>1</x:v>
      </x:c>
      <x:c r="F1904" s="6" t="n">
        <x:v>0</x:v>
      </x:c>
      <x:c r="G1904" s="6" t="n">
        <x:v>80</x:v>
      </x:c>
      <x:c r="H1904" s="7" t="str"/>
      <x:c r="I1904" s="7" t="str">
        <x:v>[{"id": "2", "num": 128000}, {"id": "110163", "num": 6}, {"id": "113013", "num": 6}]</x:v>
      </x:c>
      <x:c r="J1904" s="6" t="str">
        <x:v>https://raw.githubusercontent.com/Mar-7th/StarRailRes/dbe8cdfcfb0bf657b9fe1cf92d5537f118ccb487/index_new/cn/character_skill_trees.json</x:v>
      </x:c>
    </x:row>
    <x:row r="1905" ht="20" customHeight="1">
      <x:c r="A1905" s="6" t="str">
        <x:v>1217001_1</x:v>
      </x:c>
      <x:c r="B1905" s="6" t="str">
        <x:v>1217</x:v>
      </x:c>
      <x:c r="C1905" s="6" t="str">
        <x:v>1217001</x:v>
      </x:c>
      <x:c r="D1905" s="6" t="str"/>
      <x:c r="E1905" s="6" t="n">
        <x:v>1</x:v>
      </x:c>
      <x:c r="F1905" s="6" t="n">
        <x:v>0</x:v>
      </x:c>
      <x:c r="G1905" s="6" t="n">
        <x:v>0</x:v>
      </x:c>
      <x:c r="H1905" s="7" t="str"/>
      <x:c r="I1905" s="7" t="str">
        <x:v>[]</x:v>
      </x:c>
      <x:c r="J1905" s="6" t="str">
        <x:v>https://raw.githubusercontent.com/Mar-7th/StarRailRes/dbe8cdfcfb0bf657b9fe1cf92d5537f118ccb487/index_new/cn/character_skill_trees.json</x:v>
      </x:c>
    </x:row>
    <x:row r="1906" ht="38" customHeight="1">
      <x:c r="A1906" s="6" t="str">
        <x:v>1217001_2</x:v>
      </x:c>
      <x:c r="B1906" s="6" t="str">
        <x:v>1217</x:v>
      </x:c>
      <x:c r="C1906" s="6" t="str">
        <x:v>1217001</x:v>
      </x:c>
      <x:c r="D1906" s="6" t="str"/>
      <x:c r="E1906" s="6" t="n">
        <x:v>2</x:v>
      </x:c>
      <x:c r="F1906" s="6" t="n">
        <x:v>2</x:v>
      </x:c>
      <x:c r="G1906" s="6" t="n">
        <x:v>0</x:v>
      </x:c>
      <x:c r="H1906" s="7" t="str"/>
      <x:c r="I1906" s="7" t="str">
        <x:v>[{"id": "2", "num": 5000}, {"id": "110171", "num": 3}, {"id": "113001", "num": 6}]</x:v>
      </x:c>
      <x:c r="J1906" s="6" t="str">
        <x:v>https://raw.githubusercontent.com/Mar-7th/StarRailRes/dbe8cdfcfb0bf657b9fe1cf92d5537f118ccb487/index_new/cn/character_skill_trees.json</x:v>
      </x:c>
    </x:row>
    <x:row r="1907" ht="38" customHeight="1">
      <x:c r="A1907" s="6" t="str">
        <x:v>1217001_3</x:v>
      </x:c>
      <x:c r="B1907" s="6" t="str">
        <x:v>1217</x:v>
      </x:c>
      <x:c r="C1907" s="6" t="str">
        <x:v>1217001</x:v>
      </x:c>
      <x:c r="D1907" s="6" t="str"/>
      <x:c r="E1907" s="6" t="n">
        <x:v>3</x:v>
      </x:c>
      <x:c r="F1907" s="6" t="n">
        <x:v>3</x:v>
      </x:c>
      <x:c r="G1907" s="6" t="n">
        <x:v>0</x:v>
      </x:c>
      <x:c r="H1907" s="7" t="str"/>
      <x:c r="I1907" s="7" t="str">
        <x:v>[{"id": "2", "num": 10000}, {"id": "110172", "num": 3}, {"id": "113002", "num": 3}]</x:v>
      </x:c>
      <x:c r="J1907" s="6" t="str">
        <x:v>https://raw.githubusercontent.com/Mar-7th/StarRailRes/dbe8cdfcfb0bf657b9fe1cf92d5537f118ccb487/index_new/cn/character_skill_trees.json</x:v>
      </x:c>
    </x:row>
    <x:row r="1908" ht="38" customHeight="1">
      <x:c r="A1908" s="6" t="str">
        <x:v>1217001_4</x:v>
      </x:c>
      <x:c r="B1908" s="6" t="str">
        <x:v>1217</x:v>
      </x:c>
      <x:c r="C1908" s="6" t="str">
        <x:v>1217001</x:v>
      </x:c>
      <x:c r="D1908" s="6" t="str"/>
      <x:c r="E1908" s="6" t="n">
        <x:v>4</x:v>
      </x:c>
      <x:c r="F1908" s="6" t="n">
        <x:v>4</x:v>
      </x:c>
      <x:c r="G1908" s="6" t="n">
        <x:v>0</x:v>
      </x:c>
      <x:c r="H1908" s="7" t="str"/>
      <x:c r="I1908" s="7" t="str">
        <x:v>[{"id": "2", "num": 20000}, {"id": "110172", "num": 5}, {"id": "113002", "num": 4}]</x:v>
      </x:c>
      <x:c r="J1908" s="6" t="str">
        <x:v>https://raw.githubusercontent.com/Mar-7th/StarRailRes/dbe8cdfcfb0bf657b9fe1cf92d5537f118ccb487/index_new/cn/character_skill_trees.json</x:v>
      </x:c>
    </x:row>
    <x:row r="1909" ht="38" customHeight="1">
      <x:c r="A1909" s="6" t="str">
        <x:v>1217001_5</x:v>
      </x:c>
      <x:c r="B1909" s="6" t="str">
        <x:v>1217</x:v>
      </x:c>
      <x:c r="C1909" s="6" t="str">
        <x:v>1217001</x:v>
      </x:c>
      <x:c r="D1909" s="6" t="str"/>
      <x:c r="E1909" s="6" t="n">
        <x:v>5</x:v>
      </x:c>
      <x:c r="F1909" s="6" t="n">
        <x:v>5</x:v>
      </x:c>
      <x:c r="G1909" s="6" t="n">
        <x:v>0</x:v>
      </x:c>
      <x:c r="H1909" s="7" t="str"/>
      <x:c r="I1909" s="7" t="str">
        <x:v>[{"id": "2", "num": 45000}, {"id": "110173", "num": 3}, {"id": "113003", "num": 3}]</x:v>
      </x:c>
      <x:c r="J1909" s="6" t="str">
        <x:v>https://raw.githubusercontent.com/Mar-7th/StarRailRes/dbe8cdfcfb0bf657b9fe1cf92d5537f118ccb487/index_new/cn/character_skill_trees.json</x:v>
      </x:c>
    </x:row>
    <x:row r="1910" ht="38" customHeight="1">
      <x:c r="A1910" s="6" t="str">
        <x:v>1217001_6</x:v>
      </x:c>
      <x:c r="B1910" s="6" t="str">
        <x:v>1217</x:v>
      </x:c>
      <x:c r="C1910" s="6" t="str">
        <x:v>1217001</x:v>
      </x:c>
      <x:c r="D1910" s="6" t="str"/>
      <x:c r="E1910" s="6" t="n">
        <x:v>6</x:v>
      </x:c>
      <x:c r="F1910" s="6" t="n">
        <x:v>6</x:v>
      </x:c>
      <x:c r="G1910" s="6" t="n">
        <x:v>0</x:v>
      </x:c>
      <x:c r="H1910" s="7" t="str"/>
      <x:c r="I1910" s="7" t="str">
        <x:v>[{"id": "2", "num": 160000}, {"id": "110173", "num": 8}, {"id": "113003", "num": 4}]</x:v>
      </x:c>
      <x:c r="J1910" s="6" t="str">
        <x:v>https://raw.githubusercontent.com/Mar-7th/StarRailRes/dbe8cdfcfb0bf657b9fe1cf92d5537f118ccb487/index_new/cn/character_skill_trees.json</x:v>
      </x:c>
    </x:row>
    <x:row r="1911" ht="20" customHeight="1">
      <x:c r="A1911" s="6" t="str">
        <x:v>1217002_1</x:v>
      </x:c>
      <x:c r="B1911" s="6" t="str">
        <x:v>1217</x:v>
      </x:c>
      <x:c r="C1911" s="6" t="str">
        <x:v>1217002</x:v>
      </x:c>
      <x:c r="D1911" s="6" t="str"/>
      <x:c r="E1911" s="6" t="n">
        <x:v>1</x:v>
      </x:c>
      <x:c r="F1911" s="6" t="n">
        <x:v>0</x:v>
      </x:c>
      <x:c r="G1911" s="6" t="n">
        <x:v>0</x:v>
      </x:c>
      <x:c r="H1911" s="7" t="str"/>
      <x:c r="I1911" s="7" t="str">
        <x:v>[]</x:v>
      </x:c>
      <x:c r="J1911" s="6" t="str">
        <x:v>https://raw.githubusercontent.com/Mar-7th/StarRailRes/dbe8cdfcfb0bf657b9fe1cf92d5537f118ccb487/index_new/cn/character_skill_trees.json</x:v>
      </x:c>
    </x:row>
    <x:row r="1912" ht="38" customHeight="1">
      <x:c r="A1912" s="6" t="str">
        <x:v>1217002_2</x:v>
      </x:c>
      <x:c r="B1912" s="6" t="str">
        <x:v>1217</x:v>
      </x:c>
      <x:c r="C1912" s="6" t="str">
        <x:v>1217002</x:v>
      </x:c>
      <x:c r="D1912" s="6" t="str"/>
      <x:c r="E1912" s="6" t="n">
        <x:v>2</x:v>
      </x:c>
      <x:c r="F1912" s="6" t="n">
        <x:v>1</x:v>
      </x:c>
      <x:c r="G1912" s="6" t="n">
        <x:v>0</x:v>
      </x:c>
      <x:c r="H1912" s="7" t="str"/>
      <x:c r="I1912" s="7" t="str">
        <x:v>[{"id": "2", "num": 2500}, {"id": "113001", "num": 3}]</x:v>
      </x:c>
      <x:c r="J1912" s="6" t="str">
        <x:v>https://raw.githubusercontent.com/Mar-7th/StarRailRes/dbe8cdfcfb0bf657b9fe1cf92d5537f118ccb487/index_new/cn/character_skill_trees.json</x:v>
      </x:c>
    </x:row>
    <x:row r="1913" ht="38" customHeight="1">
      <x:c r="A1913" s="6" t="str">
        <x:v>1217002_3</x:v>
      </x:c>
      <x:c r="B1913" s="6" t="str">
        <x:v>1217</x:v>
      </x:c>
      <x:c r="C1913" s="6" t="str">
        <x:v>1217002</x:v>
      </x:c>
      <x:c r="D1913" s="6" t="str"/>
      <x:c r="E1913" s="6" t="n">
        <x:v>3</x:v>
      </x:c>
      <x:c r="F1913" s="6" t="n">
        <x:v>2</x:v>
      </x:c>
      <x:c r="G1913" s="6" t="n">
        <x:v>0</x:v>
      </x:c>
      <x:c r="H1913" s="7" t="str"/>
      <x:c r="I1913" s="7" t="str">
        <x:v>[{"id": "2", "num": 5000}, {"id": "110171", "num": 3}, {"id": "113001", "num": 6}]</x:v>
      </x:c>
      <x:c r="J1913" s="6" t="str">
        <x:v>https://raw.githubusercontent.com/Mar-7th/StarRailRes/dbe8cdfcfb0bf657b9fe1cf92d5537f118ccb487/index_new/cn/character_skill_trees.json</x:v>
      </x:c>
    </x:row>
    <x:row r="1914" ht="38" customHeight="1">
      <x:c r="A1914" s="6" t="str">
        <x:v>1217002_4</x:v>
      </x:c>
      <x:c r="B1914" s="6" t="str">
        <x:v>1217</x:v>
      </x:c>
      <x:c r="C1914" s="6" t="str">
        <x:v>1217002</x:v>
      </x:c>
      <x:c r="D1914" s="6" t="str"/>
      <x:c r="E1914" s="6" t="n">
        <x:v>4</x:v>
      </x:c>
      <x:c r="F1914" s="6" t="n">
        <x:v>3</x:v>
      </x:c>
      <x:c r="G1914" s="6" t="n">
        <x:v>0</x:v>
      </x:c>
      <x:c r="H1914" s="7" t="str"/>
      <x:c r="I1914" s="7" t="str">
        <x:v>[{"id": "2", "num": 10000}, {"id": "110172", "num": 3}, {"id": "113002", "num": 3}]</x:v>
      </x:c>
      <x:c r="J1914" s="6" t="str">
        <x:v>https://raw.githubusercontent.com/Mar-7th/StarRailRes/dbe8cdfcfb0bf657b9fe1cf92d5537f118ccb487/index_new/cn/character_skill_trees.json</x:v>
      </x:c>
    </x:row>
    <x:row r="1915" ht="38" customHeight="1">
      <x:c r="A1915" s="6" t="str">
        <x:v>1217002_5</x:v>
      </x:c>
      <x:c r="B1915" s="6" t="str">
        <x:v>1217</x:v>
      </x:c>
      <x:c r="C1915" s="6" t="str">
        <x:v>1217002</x:v>
      </x:c>
      <x:c r="D1915" s="6" t="str"/>
      <x:c r="E1915" s="6" t="n">
        <x:v>5</x:v>
      </x:c>
      <x:c r="F1915" s="6" t="n">
        <x:v>4</x:v>
      </x:c>
      <x:c r="G1915" s="6" t="n">
        <x:v>0</x:v>
      </x:c>
      <x:c r="H1915" s="7" t="str"/>
      <x:c r="I1915" s="7" t="str">
        <x:v>[{"id": "2", "num": 20000}, {"id": "110172", "num": 5}, {"id": "113002", "num": 4}]</x:v>
      </x:c>
      <x:c r="J1915" s="6" t="str">
        <x:v>https://raw.githubusercontent.com/Mar-7th/StarRailRes/dbe8cdfcfb0bf657b9fe1cf92d5537f118ccb487/index_new/cn/character_skill_trees.json</x:v>
      </x:c>
    </x:row>
    <x:row r="1916" ht="38" customHeight="1">
      <x:c r="A1916" s="6" t="str">
        <x:v>1217002_6</x:v>
      </x:c>
      <x:c r="B1916" s="6" t="str">
        <x:v>1217</x:v>
      </x:c>
      <x:c r="C1916" s="6" t="str">
        <x:v>1217002</x:v>
      </x:c>
      <x:c r="D1916" s="6" t="str"/>
      <x:c r="E1916" s="6" t="n">
        <x:v>6</x:v>
      </x:c>
      <x:c r="F1916" s="6" t="n">
        <x:v>4</x:v>
      </x:c>
      <x:c r="G1916" s="6" t="n">
        <x:v>0</x:v>
      </x:c>
      <x:c r="H1916" s="7" t="str"/>
      <x:c r="I1916" s="7" t="str">
        <x:v>[{"id": "2", "num": 30000}, {"id": "110172", "num": 7}, {"id": "113002", "num": 6}]</x:v>
      </x:c>
      <x:c r="J1916" s="6" t="str">
        <x:v>https://raw.githubusercontent.com/Mar-7th/StarRailRes/dbe8cdfcfb0bf657b9fe1cf92d5537f118ccb487/index_new/cn/character_skill_trees.json</x:v>
      </x:c>
    </x:row>
    <x:row r="1917" ht="38" customHeight="1">
      <x:c r="A1917" s="6" t="str">
        <x:v>1217002_7</x:v>
      </x:c>
      <x:c r="B1917" s="6" t="str">
        <x:v>1217</x:v>
      </x:c>
      <x:c r="C1917" s="6" t="str">
        <x:v>1217002</x:v>
      </x:c>
      <x:c r="D1917" s="6" t="str"/>
      <x:c r="E1917" s="6" t="n">
        <x:v>7</x:v>
      </x:c>
      <x:c r="F1917" s="6" t="n">
        <x:v>5</x:v>
      </x:c>
      <x:c r="G1917" s="6" t="n">
        <x:v>0</x:v>
      </x:c>
      <x:c r="H1917" s="7" t="str"/>
      <x:c r="I1917" s="7" t="str">
        <x:v>[{"id": "2", "num": 45000}, {"id": "110173", "num": 3}, {"id": "113003", "num": 3}]</x:v>
      </x:c>
      <x:c r="J1917" s="6" t="str">
        <x:v>https://raw.githubusercontent.com/Mar-7th/StarRailRes/dbe8cdfcfb0bf657b9fe1cf92d5537f118ccb487/index_new/cn/character_skill_trees.json</x:v>
      </x:c>
    </x:row>
    <x:row r="1918" ht="53" customHeight="1">
      <x:c r="A1918" s="6" t="str">
        <x:v>1217002_8</x:v>
      </x:c>
      <x:c r="B1918" s="6" t="str">
        <x:v>1217</x:v>
      </x:c>
      <x:c r="C1918" s="6" t="str">
        <x:v>1217002</x:v>
      </x:c>
      <x:c r="D1918" s="6" t="str"/>
      <x:c r="E1918" s="6" t="n">
        <x:v>8</x:v>
      </x:c>
      <x:c r="F1918" s="6" t="n">
        <x:v>5</x:v>
      </x:c>
      <x:c r="G1918" s="6" t="n">
        <x:v>0</x:v>
      </x:c>
      <x:c r="H1918" s="7" t="str"/>
      <x:c r="I1918" s="7" t="str">
        <x:v>[{"id": "2", "num": 80000}, {"id": "110173", "num": 5}, {"id": "110503", "num": 1}, {"id": "113003", "num": 4}]</x:v>
      </x:c>
      <x:c r="J1918" s="6" t="str">
        <x:v>https://raw.githubusercontent.com/Mar-7th/StarRailRes/dbe8cdfcfb0bf657b9fe1cf92d5537f118ccb487/index_new/cn/character_skill_trees.json</x:v>
      </x:c>
    </x:row>
    <x:row r="1919" ht="53" customHeight="1">
      <x:c r="A1919" s="6" t="str">
        <x:v>1217002_9</x:v>
      </x:c>
      <x:c r="B1919" s="6" t="str">
        <x:v>1217</x:v>
      </x:c>
      <x:c r="C1919" s="6" t="str">
        <x:v>1217002</x:v>
      </x:c>
      <x:c r="D1919" s="6" t="str"/>
      <x:c r="E1919" s="6" t="n">
        <x:v>9</x:v>
      </x:c>
      <x:c r="F1919" s="6" t="n">
        <x:v>6</x:v>
      </x:c>
      <x:c r="G1919" s="6" t="n">
        <x:v>0</x:v>
      </x:c>
      <x:c r="H1919" s="7" t="str"/>
      <x:c r="I1919" s="7" t="str">
        <x:v>[{"id": "2", "num": 160000}, {"id": "110173", "num": 8}, {"id": "241", "num": 1}, {"id": "110503", "num": 1}]</x:v>
      </x:c>
      <x:c r="J1919" s="6" t="str">
        <x:v>https://raw.githubusercontent.com/Mar-7th/StarRailRes/dbe8cdfcfb0bf657b9fe1cf92d5537f118ccb487/index_new/cn/character_skill_trees.json</x:v>
      </x:c>
    </x:row>
    <x:row r="1920" ht="53" customHeight="1">
      <x:c r="A1920" s="6" t="str">
        <x:v>1217002_10</x:v>
      </x:c>
      <x:c r="B1920" s="6" t="str">
        <x:v>1217</x:v>
      </x:c>
      <x:c r="C1920" s="6" t="str">
        <x:v>1217002</x:v>
      </x:c>
      <x:c r="D1920" s="6" t="str"/>
      <x:c r="E1920" s="6" t="n">
        <x:v>10</x:v>
      </x:c>
      <x:c r="F1920" s="6" t="n">
        <x:v>6</x:v>
      </x:c>
      <x:c r="G1920" s="6" t="n">
        <x:v>0</x:v>
      </x:c>
      <x:c r="H1920" s="7" t="str"/>
      <x:c r="I1920" s="7" t="str">
        <x:v>[{"id": "2", "num": 300000}, {"id": "110173", "num": 14}, {"id": "241", "num": 1}, {"id": "110503", "num": 1}]</x:v>
      </x:c>
      <x:c r="J1920" s="6" t="str">
        <x:v>https://raw.githubusercontent.com/Mar-7th/StarRailRes/dbe8cdfcfb0bf657b9fe1cf92d5537f118ccb487/index_new/cn/character_skill_trees.json</x:v>
      </x:c>
    </x:row>
    <x:row r="1921" ht="20" customHeight="1">
      <x:c r="A1921" s="6" t="str">
        <x:v>1217003_1</x:v>
      </x:c>
      <x:c r="B1921" s="6" t="str">
        <x:v>1217</x:v>
      </x:c>
      <x:c r="C1921" s="6" t="str">
        <x:v>1217003</x:v>
      </x:c>
      <x:c r="D1921" s="6" t="str"/>
      <x:c r="E1921" s="6" t="n">
        <x:v>1</x:v>
      </x:c>
      <x:c r="F1921" s="6" t="n">
        <x:v>0</x:v>
      </x:c>
      <x:c r="G1921" s="6" t="n">
        <x:v>0</x:v>
      </x:c>
      <x:c r="H1921" s="7" t="str"/>
      <x:c r="I1921" s="7" t="str">
        <x:v>[]</x:v>
      </x:c>
      <x:c r="J1921" s="6" t="str">
        <x:v>https://raw.githubusercontent.com/Mar-7th/StarRailRes/dbe8cdfcfb0bf657b9fe1cf92d5537f118ccb487/index_new/cn/character_skill_trees.json</x:v>
      </x:c>
    </x:row>
    <x:row r="1922" ht="38" customHeight="1">
      <x:c r="A1922" s="6" t="str">
        <x:v>1217003_2</x:v>
      </x:c>
      <x:c r="B1922" s="6" t="str">
        <x:v>1217</x:v>
      </x:c>
      <x:c r="C1922" s="6" t="str">
        <x:v>1217003</x:v>
      </x:c>
      <x:c r="D1922" s="6" t="str"/>
      <x:c r="E1922" s="6" t="n">
        <x:v>2</x:v>
      </x:c>
      <x:c r="F1922" s="6" t="n">
        <x:v>1</x:v>
      </x:c>
      <x:c r="G1922" s="6" t="n">
        <x:v>0</x:v>
      </x:c>
      <x:c r="H1922" s="7" t="str"/>
      <x:c r="I1922" s="7" t="str">
        <x:v>[{"id": "2", "num": 2500}, {"id": "113001", "num": 3}]</x:v>
      </x:c>
      <x:c r="J1922" s="6" t="str">
        <x:v>https://raw.githubusercontent.com/Mar-7th/StarRailRes/dbe8cdfcfb0bf657b9fe1cf92d5537f118ccb487/index_new/cn/character_skill_trees.json</x:v>
      </x:c>
    </x:row>
    <x:row r="1923" ht="38" customHeight="1">
      <x:c r="A1923" s="6" t="str">
        <x:v>1217003_3</x:v>
      </x:c>
      <x:c r="B1923" s="6" t="str">
        <x:v>1217</x:v>
      </x:c>
      <x:c r="C1923" s="6" t="str">
        <x:v>1217003</x:v>
      </x:c>
      <x:c r="D1923" s="6" t="str"/>
      <x:c r="E1923" s="6" t="n">
        <x:v>3</x:v>
      </x:c>
      <x:c r="F1923" s="6" t="n">
        <x:v>2</x:v>
      </x:c>
      <x:c r="G1923" s="6" t="n">
        <x:v>0</x:v>
      </x:c>
      <x:c r="H1923" s="7" t="str"/>
      <x:c r="I1923" s="7" t="str">
        <x:v>[{"id": "2", "num": 5000}, {"id": "110171", "num": 3}, {"id": "113001", "num": 6}]</x:v>
      </x:c>
      <x:c r="J1923" s="6" t="str">
        <x:v>https://raw.githubusercontent.com/Mar-7th/StarRailRes/dbe8cdfcfb0bf657b9fe1cf92d5537f118ccb487/index_new/cn/character_skill_trees.json</x:v>
      </x:c>
    </x:row>
    <x:row r="1924" ht="38" customHeight="1">
      <x:c r="A1924" s="6" t="str">
        <x:v>1217003_4</x:v>
      </x:c>
      <x:c r="B1924" s="6" t="str">
        <x:v>1217</x:v>
      </x:c>
      <x:c r="C1924" s="6" t="str">
        <x:v>1217003</x:v>
      </x:c>
      <x:c r="D1924" s="6" t="str"/>
      <x:c r="E1924" s="6" t="n">
        <x:v>4</x:v>
      </x:c>
      <x:c r="F1924" s="6" t="n">
        <x:v>3</x:v>
      </x:c>
      <x:c r="G1924" s="6" t="n">
        <x:v>0</x:v>
      </x:c>
      <x:c r="H1924" s="7" t="str"/>
      <x:c r="I1924" s="7" t="str">
        <x:v>[{"id": "2", "num": 10000}, {"id": "110172", "num": 3}, {"id": "113002", "num": 3}]</x:v>
      </x:c>
      <x:c r="J1924" s="6" t="str">
        <x:v>https://raw.githubusercontent.com/Mar-7th/StarRailRes/dbe8cdfcfb0bf657b9fe1cf92d5537f118ccb487/index_new/cn/character_skill_trees.json</x:v>
      </x:c>
    </x:row>
    <x:row r="1925" ht="38" customHeight="1">
      <x:c r="A1925" s="6" t="str">
        <x:v>1217003_5</x:v>
      </x:c>
      <x:c r="B1925" s="6" t="str">
        <x:v>1217</x:v>
      </x:c>
      <x:c r="C1925" s="6" t="str">
        <x:v>1217003</x:v>
      </x:c>
      <x:c r="D1925" s="6" t="str"/>
      <x:c r="E1925" s="6" t="n">
        <x:v>5</x:v>
      </x:c>
      <x:c r="F1925" s="6" t="n">
        <x:v>4</x:v>
      </x:c>
      <x:c r="G1925" s="6" t="n">
        <x:v>0</x:v>
      </x:c>
      <x:c r="H1925" s="7" t="str"/>
      <x:c r="I1925" s="7" t="str">
        <x:v>[{"id": "2", "num": 20000}, {"id": "110172", "num": 5}, {"id": "113002", "num": 4}]</x:v>
      </x:c>
      <x:c r="J1925" s="6" t="str">
        <x:v>https://raw.githubusercontent.com/Mar-7th/StarRailRes/dbe8cdfcfb0bf657b9fe1cf92d5537f118ccb487/index_new/cn/character_skill_trees.json</x:v>
      </x:c>
    </x:row>
    <x:row r="1926" ht="38" customHeight="1">
      <x:c r="A1926" s="6" t="str">
        <x:v>1217003_6</x:v>
      </x:c>
      <x:c r="B1926" s="6" t="str">
        <x:v>1217</x:v>
      </x:c>
      <x:c r="C1926" s="6" t="str">
        <x:v>1217003</x:v>
      </x:c>
      <x:c r="D1926" s="6" t="str"/>
      <x:c r="E1926" s="6" t="n">
        <x:v>6</x:v>
      </x:c>
      <x:c r="F1926" s="6" t="n">
        <x:v>4</x:v>
      </x:c>
      <x:c r="G1926" s="6" t="n">
        <x:v>0</x:v>
      </x:c>
      <x:c r="H1926" s="7" t="str"/>
      <x:c r="I1926" s="7" t="str">
        <x:v>[{"id": "2", "num": 30000}, {"id": "110172", "num": 7}, {"id": "113002", "num": 6}]</x:v>
      </x:c>
      <x:c r="J1926" s="6" t="str">
        <x:v>https://raw.githubusercontent.com/Mar-7th/StarRailRes/dbe8cdfcfb0bf657b9fe1cf92d5537f118ccb487/index_new/cn/character_skill_trees.json</x:v>
      </x:c>
    </x:row>
    <x:row r="1927" ht="38" customHeight="1">
      <x:c r="A1927" s="6" t="str">
        <x:v>1217003_7</x:v>
      </x:c>
      <x:c r="B1927" s="6" t="str">
        <x:v>1217</x:v>
      </x:c>
      <x:c r="C1927" s="6" t="str">
        <x:v>1217003</x:v>
      </x:c>
      <x:c r="D1927" s="6" t="str"/>
      <x:c r="E1927" s="6" t="n">
        <x:v>7</x:v>
      </x:c>
      <x:c r="F1927" s="6" t="n">
        <x:v>5</x:v>
      </x:c>
      <x:c r="G1927" s="6" t="n">
        <x:v>0</x:v>
      </x:c>
      <x:c r="H1927" s="7" t="str"/>
      <x:c r="I1927" s="7" t="str">
        <x:v>[{"id": "2", "num": 45000}, {"id": "110173", "num": 3}, {"id": "113003", "num": 3}]</x:v>
      </x:c>
      <x:c r="J1927" s="6" t="str">
        <x:v>https://raw.githubusercontent.com/Mar-7th/StarRailRes/dbe8cdfcfb0bf657b9fe1cf92d5537f118ccb487/index_new/cn/character_skill_trees.json</x:v>
      </x:c>
    </x:row>
    <x:row r="1928" ht="53" customHeight="1">
      <x:c r="A1928" s="6" t="str">
        <x:v>1217003_8</x:v>
      </x:c>
      <x:c r="B1928" s="6" t="str">
        <x:v>1217</x:v>
      </x:c>
      <x:c r="C1928" s="6" t="str">
        <x:v>1217003</x:v>
      </x:c>
      <x:c r="D1928" s="6" t="str"/>
      <x:c r="E1928" s="6" t="n">
        <x:v>8</x:v>
      </x:c>
      <x:c r="F1928" s="6" t="n">
        <x:v>5</x:v>
      </x:c>
      <x:c r="G1928" s="6" t="n">
        <x:v>0</x:v>
      </x:c>
      <x:c r="H1928" s="7" t="str"/>
      <x:c r="I1928" s="7" t="str">
        <x:v>[{"id": "2", "num": 80000}, {"id": "110173", "num": 5}, {"id": "110503", "num": 1}, {"id": "113003", "num": 4}]</x:v>
      </x:c>
      <x:c r="J1928" s="6" t="str">
        <x:v>https://raw.githubusercontent.com/Mar-7th/StarRailRes/dbe8cdfcfb0bf657b9fe1cf92d5537f118ccb487/index_new/cn/character_skill_trees.json</x:v>
      </x:c>
    </x:row>
    <x:row r="1929" ht="53" customHeight="1">
      <x:c r="A1929" s="6" t="str">
        <x:v>1217003_9</x:v>
      </x:c>
      <x:c r="B1929" s="6" t="str">
        <x:v>1217</x:v>
      </x:c>
      <x:c r="C1929" s="6" t="str">
        <x:v>1217003</x:v>
      </x:c>
      <x:c r="D1929" s="6" t="str"/>
      <x:c r="E1929" s="6" t="n">
        <x:v>9</x:v>
      </x:c>
      <x:c r="F1929" s="6" t="n">
        <x:v>6</x:v>
      </x:c>
      <x:c r="G1929" s="6" t="n">
        <x:v>0</x:v>
      </x:c>
      <x:c r="H1929" s="7" t="str"/>
      <x:c r="I1929" s="7" t="str">
        <x:v>[{"id": "2", "num": 160000}, {"id": "110173", "num": 8}, {"id": "241", "num": 1}, {"id": "110503", "num": 1}]</x:v>
      </x:c>
      <x:c r="J1929" s="6" t="str">
        <x:v>https://raw.githubusercontent.com/Mar-7th/StarRailRes/dbe8cdfcfb0bf657b9fe1cf92d5537f118ccb487/index_new/cn/character_skill_trees.json</x:v>
      </x:c>
    </x:row>
    <x:row r="1930" ht="53" customHeight="1">
      <x:c r="A1930" s="6" t="str">
        <x:v>1217003_10</x:v>
      </x:c>
      <x:c r="B1930" s="6" t="str">
        <x:v>1217</x:v>
      </x:c>
      <x:c r="C1930" s="6" t="str">
        <x:v>1217003</x:v>
      </x:c>
      <x:c r="D1930" s="6" t="str"/>
      <x:c r="E1930" s="6" t="n">
        <x:v>10</x:v>
      </x:c>
      <x:c r="F1930" s="6" t="n">
        <x:v>6</x:v>
      </x:c>
      <x:c r="G1930" s="6" t="n">
        <x:v>0</x:v>
      </x:c>
      <x:c r="H1930" s="7" t="str"/>
      <x:c r="I1930" s="7" t="str">
        <x:v>[{"id": "2", "num": 300000}, {"id": "110173", "num": 14}, {"id": "241", "num": 1}, {"id": "110503", "num": 1}]</x:v>
      </x:c>
      <x:c r="J1930" s="6" t="str">
        <x:v>https://raw.githubusercontent.com/Mar-7th/StarRailRes/dbe8cdfcfb0bf657b9fe1cf92d5537f118ccb487/index_new/cn/character_skill_trees.json</x:v>
      </x:c>
    </x:row>
    <x:row r="1931" ht="20" customHeight="1">
      <x:c r="A1931" s="6" t="str">
        <x:v>1217004_1</x:v>
      </x:c>
      <x:c r="B1931" s="6" t="str">
        <x:v>1217</x:v>
      </x:c>
      <x:c r="C1931" s="6" t="str">
        <x:v>1217004</x:v>
      </x:c>
      <x:c r="D1931" s="6" t="str"/>
      <x:c r="E1931" s="6" t="n">
        <x:v>1</x:v>
      </x:c>
      <x:c r="F1931" s="6" t="n">
        <x:v>0</x:v>
      </x:c>
      <x:c r="G1931" s="6" t="n">
        <x:v>0</x:v>
      </x:c>
      <x:c r="H1931" s="7" t="str"/>
      <x:c r="I1931" s="7" t="str">
        <x:v>[]</x:v>
      </x:c>
      <x:c r="J1931" s="6" t="str">
        <x:v>https://raw.githubusercontent.com/Mar-7th/StarRailRes/dbe8cdfcfb0bf657b9fe1cf92d5537f118ccb487/index_new/cn/character_skill_trees.json</x:v>
      </x:c>
    </x:row>
    <x:row r="1932" ht="38" customHeight="1">
      <x:c r="A1932" s="6" t="str">
        <x:v>1217004_2</x:v>
      </x:c>
      <x:c r="B1932" s="6" t="str">
        <x:v>1217</x:v>
      </x:c>
      <x:c r="C1932" s="6" t="str">
        <x:v>1217004</x:v>
      </x:c>
      <x:c r="D1932" s="6" t="str"/>
      <x:c r="E1932" s="6" t="n">
        <x:v>2</x:v>
      </x:c>
      <x:c r="F1932" s="6" t="n">
        <x:v>1</x:v>
      </x:c>
      <x:c r="G1932" s="6" t="n">
        <x:v>0</x:v>
      </x:c>
      <x:c r="H1932" s="7" t="str"/>
      <x:c r="I1932" s="7" t="str">
        <x:v>[{"id": "2", "num": 2500}, {"id": "113001", "num": 3}]</x:v>
      </x:c>
      <x:c r="J1932" s="6" t="str">
        <x:v>https://raw.githubusercontent.com/Mar-7th/StarRailRes/dbe8cdfcfb0bf657b9fe1cf92d5537f118ccb487/index_new/cn/character_skill_trees.json</x:v>
      </x:c>
    </x:row>
    <x:row r="1933" ht="38" customHeight="1">
      <x:c r="A1933" s="6" t="str">
        <x:v>1217004_3</x:v>
      </x:c>
      <x:c r="B1933" s="6" t="str">
        <x:v>1217</x:v>
      </x:c>
      <x:c r="C1933" s="6" t="str">
        <x:v>1217004</x:v>
      </x:c>
      <x:c r="D1933" s="6" t="str"/>
      <x:c r="E1933" s="6" t="n">
        <x:v>3</x:v>
      </x:c>
      <x:c r="F1933" s="6" t="n">
        <x:v>2</x:v>
      </x:c>
      <x:c r="G1933" s="6" t="n">
        <x:v>0</x:v>
      </x:c>
      <x:c r="H1933" s="7" t="str"/>
      <x:c r="I1933" s="7" t="str">
        <x:v>[{"id": "2", "num": 5000}, {"id": "110171", "num": 3}, {"id": "113001", "num": 6}]</x:v>
      </x:c>
      <x:c r="J1933" s="6" t="str">
        <x:v>https://raw.githubusercontent.com/Mar-7th/StarRailRes/dbe8cdfcfb0bf657b9fe1cf92d5537f118ccb487/index_new/cn/character_skill_trees.json</x:v>
      </x:c>
    </x:row>
    <x:row r="1934" ht="38" customHeight="1">
      <x:c r="A1934" s="6" t="str">
        <x:v>1217004_4</x:v>
      </x:c>
      <x:c r="B1934" s="6" t="str">
        <x:v>1217</x:v>
      </x:c>
      <x:c r="C1934" s="6" t="str">
        <x:v>1217004</x:v>
      </x:c>
      <x:c r="D1934" s="6" t="str"/>
      <x:c r="E1934" s="6" t="n">
        <x:v>4</x:v>
      </x:c>
      <x:c r="F1934" s="6" t="n">
        <x:v>3</x:v>
      </x:c>
      <x:c r="G1934" s="6" t="n">
        <x:v>0</x:v>
      </x:c>
      <x:c r="H1934" s="7" t="str"/>
      <x:c r="I1934" s="7" t="str">
        <x:v>[{"id": "2", "num": 10000}, {"id": "110172", "num": 3}, {"id": "113002", "num": 3}]</x:v>
      </x:c>
      <x:c r="J1934" s="6" t="str">
        <x:v>https://raw.githubusercontent.com/Mar-7th/StarRailRes/dbe8cdfcfb0bf657b9fe1cf92d5537f118ccb487/index_new/cn/character_skill_trees.json</x:v>
      </x:c>
    </x:row>
    <x:row r="1935" ht="38" customHeight="1">
      <x:c r="A1935" s="6" t="str">
        <x:v>1217004_5</x:v>
      </x:c>
      <x:c r="B1935" s="6" t="str">
        <x:v>1217</x:v>
      </x:c>
      <x:c r="C1935" s="6" t="str">
        <x:v>1217004</x:v>
      </x:c>
      <x:c r="D1935" s="6" t="str"/>
      <x:c r="E1935" s="6" t="n">
        <x:v>5</x:v>
      </x:c>
      <x:c r="F1935" s="6" t="n">
        <x:v>4</x:v>
      </x:c>
      <x:c r="G1935" s="6" t="n">
        <x:v>0</x:v>
      </x:c>
      <x:c r="H1935" s="7" t="str"/>
      <x:c r="I1935" s="7" t="str">
        <x:v>[{"id": "2", "num": 20000}, {"id": "110172", "num": 5}, {"id": "113002", "num": 4}]</x:v>
      </x:c>
      <x:c r="J1935" s="6" t="str">
        <x:v>https://raw.githubusercontent.com/Mar-7th/StarRailRes/dbe8cdfcfb0bf657b9fe1cf92d5537f118ccb487/index_new/cn/character_skill_trees.json</x:v>
      </x:c>
    </x:row>
    <x:row r="1936" ht="38" customHeight="1">
      <x:c r="A1936" s="6" t="str">
        <x:v>1217004_6</x:v>
      </x:c>
      <x:c r="B1936" s="6" t="str">
        <x:v>1217</x:v>
      </x:c>
      <x:c r="C1936" s="6" t="str">
        <x:v>1217004</x:v>
      </x:c>
      <x:c r="D1936" s="6" t="str"/>
      <x:c r="E1936" s="6" t="n">
        <x:v>6</x:v>
      </x:c>
      <x:c r="F1936" s="6" t="n">
        <x:v>4</x:v>
      </x:c>
      <x:c r="G1936" s="6" t="n">
        <x:v>0</x:v>
      </x:c>
      <x:c r="H1936" s="7" t="str"/>
      <x:c r="I1936" s="7" t="str">
        <x:v>[{"id": "2", "num": 30000}, {"id": "110172", "num": 7}, {"id": "113002", "num": 6}]</x:v>
      </x:c>
      <x:c r="J1936" s="6" t="str">
        <x:v>https://raw.githubusercontent.com/Mar-7th/StarRailRes/dbe8cdfcfb0bf657b9fe1cf92d5537f118ccb487/index_new/cn/character_skill_trees.json</x:v>
      </x:c>
    </x:row>
    <x:row r="1937" ht="38" customHeight="1">
      <x:c r="A1937" s="6" t="str">
        <x:v>1217004_7</x:v>
      </x:c>
      <x:c r="B1937" s="6" t="str">
        <x:v>1217</x:v>
      </x:c>
      <x:c r="C1937" s="6" t="str">
        <x:v>1217004</x:v>
      </x:c>
      <x:c r="D1937" s="6" t="str"/>
      <x:c r="E1937" s="6" t="n">
        <x:v>7</x:v>
      </x:c>
      <x:c r="F1937" s="6" t="n">
        <x:v>5</x:v>
      </x:c>
      <x:c r="G1937" s="6" t="n">
        <x:v>0</x:v>
      </x:c>
      <x:c r="H1937" s="7" t="str"/>
      <x:c r="I1937" s="7" t="str">
        <x:v>[{"id": "2", "num": 45000}, {"id": "110173", "num": 3}, {"id": "113003", "num": 3}]</x:v>
      </x:c>
      <x:c r="J1937" s="6" t="str">
        <x:v>https://raw.githubusercontent.com/Mar-7th/StarRailRes/dbe8cdfcfb0bf657b9fe1cf92d5537f118ccb487/index_new/cn/character_skill_trees.json</x:v>
      </x:c>
    </x:row>
    <x:row r="1938" ht="53" customHeight="1">
      <x:c r="A1938" s="6" t="str">
        <x:v>1217004_8</x:v>
      </x:c>
      <x:c r="B1938" s="6" t="str">
        <x:v>1217</x:v>
      </x:c>
      <x:c r="C1938" s="6" t="str">
        <x:v>1217004</x:v>
      </x:c>
      <x:c r="D1938" s="6" t="str"/>
      <x:c r="E1938" s="6" t="n">
        <x:v>8</x:v>
      </x:c>
      <x:c r="F1938" s="6" t="n">
        <x:v>5</x:v>
      </x:c>
      <x:c r="G1938" s="6" t="n">
        <x:v>0</x:v>
      </x:c>
      <x:c r="H1938" s="7" t="str"/>
      <x:c r="I1938" s="7" t="str">
        <x:v>[{"id": "2", "num": 80000}, {"id": "110173", "num": 5}, {"id": "110503", "num": 1}, {"id": "113003", "num": 4}]</x:v>
      </x:c>
      <x:c r="J1938" s="6" t="str">
        <x:v>https://raw.githubusercontent.com/Mar-7th/StarRailRes/dbe8cdfcfb0bf657b9fe1cf92d5537f118ccb487/index_new/cn/character_skill_trees.json</x:v>
      </x:c>
    </x:row>
    <x:row r="1939" ht="53" customHeight="1">
      <x:c r="A1939" s="6" t="str">
        <x:v>1217004_9</x:v>
      </x:c>
      <x:c r="B1939" s="6" t="str">
        <x:v>1217</x:v>
      </x:c>
      <x:c r="C1939" s="6" t="str">
        <x:v>1217004</x:v>
      </x:c>
      <x:c r="D1939" s="6" t="str"/>
      <x:c r="E1939" s="6" t="n">
        <x:v>9</x:v>
      </x:c>
      <x:c r="F1939" s="6" t="n">
        <x:v>6</x:v>
      </x:c>
      <x:c r="G1939" s="6" t="n">
        <x:v>0</x:v>
      </x:c>
      <x:c r="H1939" s="7" t="str"/>
      <x:c r="I1939" s="7" t="str">
        <x:v>[{"id": "2", "num": 160000}, {"id": "110173", "num": 8}, {"id": "241", "num": 1}, {"id": "110503", "num": 1}]</x:v>
      </x:c>
      <x:c r="J1939" s="6" t="str">
        <x:v>https://raw.githubusercontent.com/Mar-7th/StarRailRes/dbe8cdfcfb0bf657b9fe1cf92d5537f118ccb487/index_new/cn/character_skill_trees.json</x:v>
      </x:c>
    </x:row>
    <x:row r="1940" ht="53" customHeight="1">
      <x:c r="A1940" s="6" t="str">
        <x:v>1217004_10</x:v>
      </x:c>
      <x:c r="B1940" s="6" t="str">
        <x:v>1217</x:v>
      </x:c>
      <x:c r="C1940" s="6" t="str">
        <x:v>1217004</x:v>
      </x:c>
      <x:c r="D1940" s="6" t="str"/>
      <x:c r="E1940" s="6" t="n">
        <x:v>10</x:v>
      </x:c>
      <x:c r="F1940" s="6" t="n">
        <x:v>6</x:v>
      </x:c>
      <x:c r="G1940" s="6" t="n">
        <x:v>0</x:v>
      </x:c>
      <x:c r="H1940" s="7" t="str"/>
      <x:c r="I1940" s="7" t="str">
        <x:v>[{"id": "2", "num": 300000}, {"id": "110173", "num": 14}, {"id": "241", "num": 1}, {"id": "110503", "num": 1}]</x:v>
      </x:c>
      <x:c r="J1940" s="6" t="str">
        <x:v>https://raw.githubusercontent.com/Mar-7th/StarRailRes/dbe8cdfcfb0bf657b9fe1cf92d5537f118ccb487/index_new/cn/character_skill_trees.json</x:v>
      </x:c>
    </x:row>
    <x:row r="1941" ht="20" customHeight="1">
      <x:c r="A1941" s="6" t="str">
        <x:v>1217007_1</x:v>
      </x:c>
      <x:c r="B1941" s="6" t="str">
        <x:v>1217</x:v>
      </x:c>
      <x:c r="C1941" s="6" t="str">
        <x:v>1217007</x:v>
      </x:c>
      <x:c r="D1941" s="6" t="str"/>
      <x:c r="E1941" s="6" t="n">
        <x:v>1</x:v>
      </x:c>
      <x:c r="F1941" s="6" t="n">
        <x:v>0</x:v>
      </x:c>
      <x:c r="G1941" s="6" t="n">
        <x:v>0</x:v>
      </x:c>
      <x:c r="H1941" s="7" t="str"/>
      <x:c r="I1941" s="7" t="str">
        <x:v>[]</x:v>
      </x:c>
      <x:c r="J1941" s="6" t="str">
        <x:v>https://raw.githubusercontent.com/Mar-7th/StarRailRes/dbe8cdfcfb0bf657b9fe1cf92d5537f118ccb487/index_new/cn/character_skill_trees.json</x:v>
      </x:c>
    </x:row>
    <x:row r="1942" ht="38" customHeight="1">
      <x:c r="A1942" s="6" t="str">
        <x:v>1217101_1</x:v>
      </x:c>
      <x:c r="B1942" s="6" t="str">
        <x:v>1217</x:v>
      </x:c>
      <x:c r="C1942" s="6" t="str">
        <x:v>1217101</x:v>
      </x:c>
      <x:c r="D1942" s="6" t="str">
        <x:v>不敢自专</x:v>
      </x:c>
      <x:c r="E1942" s="6" t="n">
        <x:v>1</x:v>
      </x:c>
      <x:c r="F1942" s="6" t="n">
        <x:v>2</x:v>
      </x:c>
      <x:c r="G1942" s="6" t="n">
        <x:v>0</x:v>
      </x:c>
      <x:c r="H1942" s="7" t="str">
        <x:v>战斗开始时，藿藿获得【禳命】，持续#1[i]回合。</x:v>
      </x:c>
      <x:c r="I1942" s="7" t="str">
        <x:v>[{"id": "2", "num": 5000}, {"id": "110171", "num": 3}, {"id": "110503", "num": 1}]</x:v>
      </x:c>
      <x:c r="J1942" s="6" t="str">
        <x:v>https://raw.githubusercontent.com/Mar-7th/StarRailRes/dbe8cdfcfb0bf657b9fe1cf92d5537f118ccb487/index_new/cn/character_skill_trees.json</x:v>
      </x:c>
    </x:row>
    <x:row r="1943" ht="53" customHeight="1">
      <x:c r="A1943" s="6" t="str">
        <x:v>1217102_1</x:v>
      </x:c>
      <x:c r="B1943" s="6" t="str">
        <x:v>1217</x:v>
      </x:c>
      <x:c r="C1943" s="6" t="str">
        <x:v>1217102</x:v>
      </x:c>
      <x:c r="D1943" s="6" t="str">
        <x:v>贞凶之命</x:v>
      </x:c>
      <x:c r="E1943" s="6" t="n">
        <x:v>1</x:v>
      </x:c>
      <x:c r="F1943" s="6" t="n">
        <x:v>4</x:v>
      </x:c>
      <x:c r="G1943" s="6" t="n">
        <x:v>0</x:v>
      </x:c>
      <x:c r="H1943" s="7" t="str">
        <x:v>抵抗控制类负面状态的概率提高#1[i]%。</x:v>
      </x:c>
      <x:c r="I1943" s="7" t="str">
        <x:v>[{"id": "2", "num": 20000}, {"id": "110172", "num": 5}, {"id": "241", "num": 1}, {"id": "110503", "num": 1}]</x:v>
      </x:c>
      <x:c r="J1943" s="6" t="str">
        <x:v>https://raw.githubusercontent.com/Mar-7th/StarRailRes/dbe8cdfcfb0bf657b9fe1cf92d5537f118ccb487/index_new/cn/character_skill_trees.json</x:v>
      </x:c>
    </x:row>
    <x:row r="1944" ht="53" customHeight="1">
      <x:c r="A1944" s="6" t="str">
        <x:v>1217103_1</x:v>
      </x:c>
      <x:c r="B1944" s="6" t="str">
        <x:v>1217</x:v>
      </x:c>
      <x:c r="C1944" s="6" t="str">
        <x:v>1217103</x:v>
      </x:c>
      <x:c r="D1944" s="6" t="str">
        <x:v>怯惧应激</x:v>
      </x:c>
      <x:c r="E1944" s="6" t="n">
        <x:v>1</x:v>
      </x:c>
      <x:c r="F1944" s="6" t="n">
        <x:v>6</x:v>
      </x:c>
      <x:c r="G1944" s="6" t="n">
        <x:v>0</x:v>
      </x:c>
      <x:c r="H1944" s="7" t="str">
        <x:v>触发天赋为我方目标提供治疗时，藿藿恢复#1[i]点能量。</x:v>
      </x:c>
      <x:c r="I1944" s="7" t="str">
        <x:v>[{"id": "2", "num": 160000}, {"id": "110173", "num": 8}, {"id": "241", "num": 1}, {"id": "110503", "num": 1}]</x:v>
      </x:c>
      <x:c r="J1944" s="6" t="str">
        <x:v>https://raw.githubusercontent.com/Mar-7th/StarRailRes/dbe8cdfcfb0bf657b9fe1cf92d5537f118ccb487/index_new/cn/character_skill_trees.json</x:v>
      </x:c>
    </x:row>
    <x:row r="1945" ht="38" customHeight="1">
      <x:c r="A1945" s="6" t="str">
        <x:v>1217201_1</x:v>
      </x:c>
      <x:c r="B1945" s="6" t="str">
        <x:v>1217</x:v>
      </x:c>
      <x:c r="C1945" s="6" t="str">
        <x:v>1217201</x:v>
      </x:c>
      <x:c r="D1945" s="6" t="str">
        <x:v>生命强化</x:v>
      </x:c>
      <x:c r="E1945" s="6" t="n">
        <x:v>1</x:v>
      </x:c>
      <x:c r="F1945" s="6" t="n">
        <x:v>0</x:v>
      </x:c>
      <x:c r="G1945" s="6" t="n">
        <x:v>1</x:v>
      </x:c>
      <x:c r="H1945" s="7" t="str"/>
      <x:c r="I1945" s="7" t="str">
        <x:v>[{"id": "2", "num": 2500}, {"id": "113001", "num": 2}]</x:v>
      </x:c>
      <x:c r="J1945" s="6" t="str">
        <x:v>https://raw.githubusercontent.com/Mar-7th/StarRailRes/dbe8cdfcfb0bf657b9fe1cf92d5537f118ccb487/index_new/cn/character_skill_trees.json</x:v>
      </x:c>
    </x:row>
    <x:row r="1946" ht="38" customHeight="1">
      <x:c r="A1946" s="6" t="str">
        <x:v>1217202_1</x:v>
      </x:c>
      <x:c r="B1946" s="6" t="str">
        <x:v>1217</x:v>
      </x:c>
      <x:c r="C1946" s="6" t="str">
        <x:v>1217202</x:v>
      </x:c>
      <x:c r="D1946" s="6" t="str">
        <x:v>效果抵抗强化</x:v>
      </x:c>
      <x:c r="E1946" s="6" t="n">
        <x:v>1</x:v>
      </x:c>
      <x:c r="F1946" s="6" t="n">
        <x:v>2</x:v>
      </x:c>
      <x:c r="G1946" s="6" t="n">
        <x:v>0</x:v>
      </x:c>
      <x:c r="H1946" s="7" t="str"/>
      <x:c r="I1946" s="7" t="str">
        <x:v>[{"id": "2", "num": 5000}, {"id": "110171", "num": 3}, {"id": "113001", "num": 6}]</x:v>
      </x:c>
      <x:c r="J1946" s="6" t="str">
        <x:v>https://raw.githubusercontent.com/Mar-7th/StarRailRes/dbe8cdfcfb0bf657b9fe1cf92d5537f118ccb487/index_new/cn/character_skill_trees.json</x:v>
      </x:c>
    </x:row>
    <x:row r="1947" ht="38" customHeight="1">
      <x:c r="A1947" s="6" t="str">
        <x:v>1217203_1</x:v>
      </x:c>
      <x:c r="B1947" s="6" t="str">
        <x:v>1217</x:v>
      </x:c>
      <x:c r="C1947" s="6" t="str">
        <x:v>1217203</x:v>
      </x:c>
      <x:c r="D1947" s="6" t="str">
        <x:v>生命强化</x:v>
      </x:c>
      <x:c r="E1947" s="6" t="n">
        <x:v>1</x:v>
      </x:c>
      <x:c r="F1947" s="6" t="n">
        <x:v>3</x:v>
      </x:c>
      <x:c r="G1947" s="6" t="n">
        <x:v>0</x:v>
      </x:c>
      <x:c r="H1947" s="7" t="str"/>
      <x:c r="I1947" s="7" t="str">
        <x:v>[{"id": "2", "num": 10000}, {"id": "110172", "num": 3}, {"id": "113002", "num": 3}]</x:v>
      </x:c>
      <x:c r="J1947" s="6" t="str">
        <x:v>https://raw.githubusercontent.com/Mar-7th/StarRailRes/dbe8cdfcfb0bf657b9fe1cf92d5537f118ccb487/index_new/cn/character_skill_trees.json</x:v>
      </x:c>
    </x:row>
    <x:row r="1948" ht="38" customHeight="1">
      <x:c r="A1948" s="6" t="str">
        <x:v>1217204_1</x:v>
      </x:c>
      <x:c r="B1948" s="6" t="str">
        <x:v>1217</x:v>
      </x:c>
      <x:c r="C1948" s="6" t="str">
        <x:v>1217204</x:v>
      </x:c>
      <x:c r="D1948" s="6" t="str">
        <x:v>速度强化</x:v>
      </x:c>
      <x:c r="E1948" s="6" t="n">
        <x:v>1</x:v>
      </x:c>
      <x:c r="F1948" s="6" t="n">
        <x:v>3</x:v>
      </x:c>
      <x:c r="G1948" s="6" t="n">
        <x:v>0</x:v>
      </x:c>
      <x:c r="H1948" s="7" t="str"/>
      <x:c r="I1948" s="7" t="str">
        <x:v>[{"id": "2", "num": 10000}, {"id": "110172", "num": 3}, {"id": "113002", "num": 3}]</x:v>
      </x:c>
      <x:c r="J1948" s="6" t="str">
        <x:v>https://raw.githubusercontent.com/Mar-7th/StarRailRes/dbe8cdfcfb0bf657b9fe1cf92d5537f118ccb487/index_new/cn/character_skill_trees.json</x:v>
      </x:c>
    </x:row>
    <x:row r="1949" ht="38" customHeight="1">
      <x:c r="A1949" s="6" t="str">
        <x:v>1217205_1</x:v>
      </x:c>
      <x:c r="B1949" s="6" t="str">
        <x:v>1217</x:v>
      </x:c>
      <x:c r="C1949" s="6" t="str">
        <x:v>1217205</x:v>
      </x:c>
      <x:c r="D1949" s="6" t="str">
        <x:v>生命强化</x:v>
      </x:c>
      <x:c r="E1949" s="6" t="n">
        <x:v>1</x:v>
      </x:c>
      <x:c r="F1949" s="6" t="n">
        <x:v>4</x:v>
      </x:c>
      <x:c r="G1949" s="6" t="n">
        <x:v>0</x:v>
      </x:c>
      <x:c r="H1949" s="7" t="str"/>
      <x:c r="I1949" s="7" t="str">
        <x:v>[{"id": "2", "num": 20000}, {"id": "110172", "num": 5}, {"id": "113002", "num": 4}]</x:v>
      </x:c>
      <x:c r="J1949" s="6" t="str">
        <x:v>https://raw.githubusercontent.com/Mar-7th/StarRailRes/dbe8cdfcfb0bf657b9fe1cf92d5537f118ccb487/index_new/cn/character_skill_trees.json</x:v>
      </x:c>
    </x:row>
    <x:row r="1950" ht="38" customHeight="1">
      <x:c r="A1950" s="6" t="str">
        <x:v>1217206_1</x:v>
      </x:c>
      <x:c r="B1950" s="6" t="str">
        <x:v>1217</x:v>
      </x:c>
      <x:c r="C1950" s="6" t="str">
        <x:v>1217206</x:v>
      </x:c>
      <x:c r="D1950" s="6" t="str">
        <x:v>效果抵抗强化</x:v>
      </x:c>
      <x:c r="E1950" s="6" t="n">
        <x:v>1</x:v>
      </x:c>
      <x:c r="F1950" s="6" t="n">
        <x:v>5</x:v>
      </x:c>
      <x:c r="G1950" s="6" t="n">
        <x:v>0</x:v>
      </x:c>
      <x:c r="H1950" s="7" t="str"/>
      <x:c r="I1950" s="7" t="str">
        <x:v>[{"id": "2", "num": 45000}, {"id": "110173", "num": 3}, {"id": "113003", "num": 3}]</x:v>
      </x:c>
      <x:c r="J1950" s="6" t="str">
        <x:v>https://raw.githubusercontent.com/Mar-7th/StarRailRes/dbe8cdfcfb0bf657b9fe1cf92d5537f118ccb487/index_new/cn/character_skill_trees.json</x:v>
      </x:c>
    </x:row>
    <x:row r="1951" ht="38" customHeight="1">
      <x:c r="A1951" s="6" t="str">
        <x:v>1217207_1</x:v>
      </x:c>
      <x:c r="B1951" s="6" t="str">
        <x:v>1217</x:v>
      </x:c>
      <x:c r="C1951" s="6" t="str">
        <x:v>1217207</x:v>
      </x:c>
      <x:c r="D1951" s="6" t="str">
        <x:v>生命强化</x:v>
      </x:c>
      <x:c r="E1951" s="6" t="n">
        <x:v>1</x:v>
      </x:c>
      <x:c r="F1951" s="6" t="n">
        <x:v>5</x:v>
      </x:c>
      <x:c r="G1951" s="6" t="n">
        <x:v>0</x:v>
      </x:c>
      <x:c r="H1951" s="7" t="str"/>
      <x:c r="I1951" s="7" t="str">
        <x:v>[{"id": "2", "num": 45000}, {"id": "110173", "num": 3}, {"id": "113003", "num": 3}]</x:v>
      </x:c>
      <x:c r="J1951" s="6" t="str">
        <x:v>https://raw.githubusercontent.com/Mar-7th/StarRailRes/dbe8cdfcfb0bf657b9fe1cf92d5537f118ccb487/index_new/cn/character_skill_trees.json</x:v>
      </x:c>
    </x:row>
    <x:row r="1952" ht="38" customHeight="1">
      <x:c r="A1952" s="6" t="str">
        <x:v>1217208_1</x:v>
      </x:c>
      <x:c r="B1952" s="6" t="str">
        <x:v>1217</x:v>
      </x:c>
      <x:c r="C1952" s="6" t="str">
        <x:v>1217208</x:v>
      </x:c>
      <x:c r="D1952" s="6" t="str">
        <x:v>速度强化</x:v>
      </x:c>
      <x:c r="E1952" s="6" t="n">
        <x:v>1</x:v>
      </x:c>
      <x:c r="F1952" s="6" t="n">
        <x:v>6</x:v>
      </x:c>
      <x:c r="G1952" s="6" t="n">
        <x:v>0</x:v>
      </x:c>
      <x:c r="H1952" s="7" t="str"/>
      <x:c r="I1952" s="7" t="str">
        <x:v>[{"id": "2", "num": 160000}, {"id": "110173", "num": 8}, {"id": "113003", "num": 8}]</x:v>
      </x:c>
      <x:c r="J1952" s="6" t="str">
        <x:v>https://raw.githubusercontent.com/Mar-7th/StarRailRes/dbe8cdfcfb0bf657b9fe1cf92d5537f118ccb487/index_new/cn/character_skill_trees.json</x:v>
      </x:c>
    </x:row>
    <x:row r="1953" ht="38" customHeight="1">
      <x:c r="A1953" s="6" t="str">
        <x:v>1217209_1</x:v>
      </x:c>
      <x:c r="B1953" s="6" t="str">
        <x:v>1217</x:v>
      </x:c>
      <x:c r="C1953" s="6" t="str">
        <x:v>1217209</x:v>
      </x:c>
      <x:c r="D1953" s="6" t="str">
        <x:v>效果抵抗强化</x:v>
      </x:c>
      <x:c r="E1953" s="6" t="n">
        <x:v>1</x:v>
      </x:c>
      <x:c r="F1953" s="6" t="n">
        <x:v>0</x:v>
      </x:c>
      <x:c r="G1953" s="6" t="n">
        <x:v>75</x:v>
      </x:c>
      <x:c r="H1953" s="7" t="str"/>
      <x:c r="I1953" s="7" t="str">
        <x:v>[{"id": "2", "num": 160000}, {"id": "110173", "num": 8}, {"id": "113003", "num": 8}]</x:v>
      </x:c>
      <x:c r="J1953" s="6" t="str">
        <x:v>https://raw.githubusercontent.com/Mar-7th/StarRailRes/dbe8cdfcfb0bf657b9fe1cf92d5537f118ccb487/index_new/cn/character_skill_trees.json</x:v>
      </x:c>
    </x:row>
    <x:row r="1954" ht="38" customHeight="1">
      <x:c r="A1954" s="6" t="str">
        <x:v>1217210_1</x:v>
      </x:c>
      <x:c r="B1954" s="6" t="str">
        <x:v>1217</x:v>
      </x:c>
      <x:c r="C1954" s="6" t="str">
        <x:v>1217210</x:v>
      </x:c>
      <x:c r="D1954" s="6" t="str">
        <x:v>生命强化</x:v>
      </x:c>
      <x:c r="E1954" s="6" t="n">
        <x:v>1</x:v>
      </x:c>
      <x:c r="F1954" s="6" t="n">
        <x:v>0</x:v>
      </x:c>
      <x:c r="G1954" s="6" t="n">
        <x:v>80</x:v>
      </x:c>
      <x:c r="H1954" s="7" t="str"/>
      <x:c r="I1954" s="7" t="str">
        <x:v>[{"id": "2", "num": 160000}, {"id": "110173", "num": 8}, {"id": "113003", "num": 8}]</x:v>
      </x:c>
      <x:c r="J1954" s="6" t="str">
        <x:v>https://raw.githubusercontent.com/Mar-7th/StarRailRes/dbe8cdfcfb0bf657b9fe1cf92d5537f118ccb487/index_new/cn/character_skill_trees.json</x:v>
      </x:c>
    </x:row>
    <x:row r="1955" ht="20" customHeight="1">
      <x:c r="A1955" s="6" t="str">
        <x:v>1218001_1</x:v>
      </x:c>
      <x:c r="B1955" s="6" t="str">
        <x:v>1218</x:v>
      </x:c>
      <x:c r="C1955" s="6" t="str">
        <x:v>1218001</x:v>
      </x:c>
      <x:c r="D1955" s="6" t="str"/>
      <x:c r="E1955" s="6" t="n">
        <x:v>1</x:v>
      </x:c>
      <x:c r="F1955" s="6" t="n">
        <x:v>0</x:v>
      </x:c>
      <x:c r="G1955" s="6" t="n">
        <x:v>0</x:v>
      </x:c>
      <x:c r="H1955" s="7" t="str"/>
      <x:c r="I1955" s="7" t="str">
        <x:v>[]</x:v>
      </x:c>
      <x:c r="J1955" s="6" t="str">
        <x:v>https://raw.githubusercontent.com/Mar-7th/StarRailRes/dbe8cdfcfb0bf657b9fe1cf92d5537f118ccb487/index_new/cn/character_skill_trees.json</x:v>
      </x:c>
    </x:row>
    <x:row r="1956" ht="38" customHeight="1">
      <x:c r="A1956" s="6" t="str">
        <x:v>1218001_2</x:v>
      </x:c>
      <x:c r="B1956" s="6" t="str">
        <x:v>1218</x:v>
      </x:c>
      <x:c r="C1956" s="6" t="str">
        <x:v>1218001</x:v>
      </x:c>
      <x:c r="D1956" s="6" t="str"/>
      <x:c r="E1956" s="6" t="n">
        <x:v>2</x:v>
      </x:c>
      <x:c r="F1956" s="6" t="n">
        <x:v>2</x:v>
      </x:c>
      <x:c r="G1956" s="6" t="n">
        <x:v>0</x:v>
      </x:c>
      <x:c r="H1956" s="7" t="str"/>
      <x:c r="I1956" s="7" t="str">
        <x:v>[{"id": "2", "num": 5000}, {"id": "110221", "num": 3}, {"id": "113001", "num": 6}]</x:v>
      </x:c>
      <x:c r="J1956" s="6" t="str">
        <x:v>https://raw.githubusercontent.com/Mar-7th/StarRailRes/dbe8cdfcfb0bf657b9fe1cf92d5537f118ccb487/index_new/cn/character_skill_trees.json</x:v>
      </x:c>
    </x:row>
    <x:row r="1957" ht="38" customHeight="1">
      <x:c r="A1957" s="6" t="str">
        <x:v>1218001_3</x:v>
      </x:c>
      <x:c r="B1957" s="6" t="str">
        <x:v>1218</x:v>
      </x:c>
      <x:c r="C1957" s="6" t="str">
        <x:v>1218001</x:v>
      </x:c>
      <x:c r="D1957" s="6" t="str"/>
      <x:c r="E1957" s="6" t="n">
        <x:v>3</x:v>
      </x:c>
      <x:c r="F1957" s="6" t="n">
        <x:v>3</x:v>
      </x:c>
      <x:c r="G1957" s="6" t="n">
        <x:v>0</x:v>
      </x:c>
      <x:c r="H1957" s="7" t="str"/>
      <x:c r="I1957" s="7" t="str">
        <x:v>[{"id": "2", "num": 10000}, {"id": "110222", "num": 3}, {"id": "113002", "num": 3}]</x:v>
      </x:c>
      <x:c r="J1957" s="6" t="str">
        <x:v>https://raw.githubusercontent.com/Mar-7th/StarRailRes/dbe8cdfcfb0bf657b9fe1cf92d5537f118ccb487/index_new/cn/character_skill_trees.json</x:v>
      </x:c>
    </x:row>
    <x:row r="1958" ht="38" customHeight="1">
      <x:c r="A1958" s="6" t="str">
        <x:v>1218001_4</x:v>
      </x:c>
      <x:c r="B1958" s="6" t="str">
        <x:v>1218</x:v>
      </x:c>
      <x:c r="C1958" s="6" t="str">
        <x:v>1218001</x:v>
      </x:c>
      <x:c r="D1958" s="6" t="str"/>
      <x:c r="E1958" s="6" t="n">
        <x:v>4</x:v>
      </x:c>
      <x:c r="F1958" s="6" t="n">
        <x:v>4</x:v>
      </x:c>
      <x:c r="G1958" s="6" t="n">
        <x:v>0</x:v>
      </x:c>
      <x:c r="H1958" s="7" t="str"/>
      <x:c r="I1958" s="7" t="str">
        <x:v>[{"id": "2", "num": 20000}, {"id": "110222", "num": 5}, {"id": "113002", "num": 4}]</x:v>
      </x:c>
      <x:c r="J1958" s="6" t="str">
        <x:v>https://raw.githubusercontent.com/Mar-7th/StarRailRes/dbe8cdfcfb0bf657b9fe1cf92d5537f118ccb487/index_new/cn/character_skill_trees.json</x:v>
      </x:c>
    </x:row>
    <x:row r="1959" ht="38" customHeight="1">
      <x:c r="A1959" s="6" t="str">
        <x:v>1218001_5</x:v>
      </x:c>
      <x:c r="B1959" s="6" t="str">
        <x:v>1218</x:v>
      </x:c>
      <x:c r="C1959" s="6" t="str">
        <x:v>1218001</x:v>
      </x:c>
      <x:c r="D1959" s="6" t="str"/>
      <x:c r="E1959" s="6" t="n">
        <x:v>5</x:v>
      </x:c>
      <x:c r="F1959" s="6" t="n">
        <x:v>5</x:v>
      </x:c>
      <x:c r="G1959" s="6" t="n">
        <x:v>0</x:v>
      </x:c>
      <x:c r="H1959" s="7" t="str"/>
      <x:c r="I1959" s="7" t="str">
        <x:v>[{"id": "2", "num": 45000}, {"id": "110223", "num": 3}, {"id": "113003", "num": 3}]</x:v>
      </x:c>
      <x:c r="J1959" s="6" t="str">
        <x:v>https://raw.githubusercontent.com/Mar-7th/StarRailRes/dbe8cdfcfb0bf657b9fe1cf92d5537f118ccb487/index_new/cn/character_skill_trees.json</x:v>
      </x:c>
    </x:row>
    <x:row r="1960" ht="38" customHeight="1">
      <x:c r="A1960" s="6" t="str">
        <x:v>1218001_6</x:v>
      </x:c>
      <x:c r="B1960" s="6" t="str">
        <x:v>1218</x:v>
      </x:c>
      <x:c r="C1960" s="6" t="str">
        <x:v>1218001</x:v>
      </x:c>
      <x:c r="D1960" s="6" t="str"/>
      <x:c r="E1960" s="6" t="n">
        <x:v>6</x:v>
      </x:c>
      <x:c r="F1960" s="6" t="n">
        <x:v>6</x:v>
      </x:c>
      <x:c r="G1960" s="6" t="n">
        <x:v>0</x:v>
      </x:c>
      <x:c r="H1960" s="7" t="str"/>
      <x:c r="I1960" s="7" t="str">
        <x:v>[{"id": "2", "num": 160000}, {"id": "110223", "num": 8}, {"id": "113003", "num": 4}]</x:v>
      </x:c>
      <x:c r="J1960" s="6" t="str">
        <x:v>https://raw.githubusercontent.com/Mar-7th/StarRailRes/dbe8cdfcfb0bf657b9fe1cf92d5537f118ccb487/index_new/cn/character_skill_trees.json</x:v>
      </x:c>
    </x:row>
    <x:row r="1961" ht="20" customHeight="1">
      <x:c r="A1961" s="6" t="str">
        <x:v>1218002_1</x:v>
      </x:c>
      <x:c r="B1961" s="6" t="str">
        <x:v>1218</x:v>
      </x:c>
      <x:c r="C1961" s="6" t="str">
        <x:v>1218002</x:v>
      </x:c>
      <x:c r="D1961" s="6" t="str"/>
      <x:c r="E1961" s="6" t="n">
        <x:v>1</x:v>
      </x:c>
      <x:c r="F1961" s="6" t="n">
        <x:v>0</x:v>
      </x:c>
      <x:c r="G1961" s="6" t="n">
        <x:v>0</x:v>
      </x:c>
      <x:c r="H1961" s="7" t="str"/>
      <x:c r="I1961" s="7" t="str">
        <x:v>[]</x:v>
      </x:c>
      <x:c r="J1961" s="6" t="str">
        <x:v>https://raw.githubusercontent.com/Mar-7th/StarRailRes/dbe8cdfcfb0bf657b9fe1cf92d5537f118ccb487/index_new/cn/character_skill_trees.json</x:v>
      </x:c>
    </x:row>
    <x:row r="1962" ht="38" customHeight="1">
      <x:c r="A1962" s="6" t="str">
        <x:v>1218002_2</x:v>
      </x:c>
      <x:c r="B1962" s="6" t="str">
        <x:v>1218</x:v>
      </x:c>
      <x:c r="C1962" s="6" t="str">
        <x:v>1218002</x:v>
      </x:c>
      <x:c r="D1962" s="6" t="str"/>
      <x:c r="E1962" s="6" t="n">
        <x:v>2</x:v>
      </x:c>
      <x:c r="F1962" s="6" t="n">
        <x:v>1</x:v>
      </x:c>
      <x:c r="G1962" s="6" t="n">
        <x:v>0</x:v>
      </x:c>
      <x:c r="H1962" s="7" t="str"/>
      <x:c r="I1962" s="7" t="str">
        <x:v>[{"id": "2", "num": 2500}, {"id": "113001", "num": 3}]</x:v>
      </x:c>
      <x:c r="J1962" s="6" t="str">
        <x:v>https://raw.githubusercontent.com/Mar-7th/StarRailRes/dbe8cdfcfb0bf657b9fe1cf92d5537f118ccb487/index_new/cn/character_skill_trees.json</x:v>
      </x:c>
    </x:row>
    <x:row r="1963" ht="38" customHeight="1">
      <x:c r="A1963" s="6" t="str">
        <x:v>1218002_3</x:v>
      </x:c>
      <x:c r="B1963" s="6" t="str">
        <x:v>1218</x:v>
      </x:c>
      <x:c r="C1963" s="6" t="str">
        <x:v>1218002</x:v>
      </x:c>
      <x:c r="D1963" s="6" t="str"/>
      <x:c r="E1963" s="6" t="n">
        <x:v>3</x:v>
      </x:c>
      <x:c r="F1963" s="6" t="n">
        <x:v>2</x:v>
      </x:c>
      <x:c r="G1963" s="6" t="n">
        <x:v>0</x:v>
      </x:c>
      <x:c r="H1963" s="7" t="str"/>
      <x:c r="I1963" s="7" t="str">
        <x:v>[{"id": "2", "num": 5000}, {"id": "110221", "num": 3}, {"id": "113001", "num": 6}]</x:v>
      </x:c>
      <x:c r="J1963" s="6" t="str">
        <x:v>https://raw.githubusercontent.com/Mar-7th/StarRailRes/dbe8cdfcfb0bf657b9fe1cf92d5537f118ccb487/index_new/cn/character_skill_trees.json</x:v>
      </x:c>
    </x:row>
    <x:row r="1964" ht="38" customHeight="1">
      <x:c r="A1964" s="6" t="str">
        <x:v>1218002_4</x:v>
      </x:c>
      <x:c r="B1964" s="6" t="str">
        <x:v>1218</x:v>
      </x:c>
      <x:c r="C1964" s="6" t="str">
        <x:v>1218002</x:v>
      </x:c>
      <x:c r="D1964" s="6" t="str"/>
      <x:c r="E1964" s="6" t="n">
        <x:v>4</x:v>
      </x:c>
      <x:c r="F1964" s="6" t="n">
        <x:v>3</x:v>
      </x:c>
      <x:c r="G1964" s="6" t="n">
        <x:v>0</x:v>
      </x:c>
      <x:c r="H1964" s="7" t="str"/>
      <x:c r="I1964" s="7" t="str">
        <x:v>[{"id": "2", "num": 10000}, {"id": "110222", "num": 3}, {"id": "113002", "num": 3}]</x:v>
      </x:c>
      <x:c r="J1964" s="6" t="str">
        <x:v>https://raw.githubusercontent.com/Mar-7th/StarRailRes/dbe8cdfcfb0bf657b9fe1cf92d5537f118ccb487/index_new/cn/character_skill_trees.json</x:v>
      </x:c>
    </x:row>
    <x:row r="1965" ht="38" customHeight="1">
      <x:c r="A1965" s="6" t="str">
        <x:v>1218002_5</x:v>
      </x:c>
      <x:c r="B1965" s="6" t="str">
        <x:v>1218</x:v>
      </x:c>
      <x:c r="C1965" s="6" t="str">
        <x:v>1218002</x:v>
      </x:c>
      <x:c r="D1965" s="6" t="str"/>
      <x:c r="E1965" s="6" t="n">
        <x:v>5</x:v>
      </x:c>
      <x:c r="F1965" s="6" t="n">
        <x:v>4</x:v>
      </x:c>
      <x:c r="G1965" s="6" t="n">
        <x:v>0</x:v>
      </x:c>
      <x:c r="H1965" s="7" t="str"/>
      <x:c r="I1965" s="7" t="str">
        <x:v>[{"id": "2", "num": 20000}, {"id": "110222", "num": 5}, {"id": "113002", "num": 4}]</x:v>
      </x:c>
      <x:c r="J1965" s="6" t="str">
        <x:v>https://raw.githubusercontent.com/Mar-7th/StarRailRes/dbe8cdfcfb0bf657b9fe1cf92d5537f118ccb487/index_new/cn/character_skill_trees.json</x:v>
      </x:c>
    </x:row>
    <x:row r="1966" ht="38" customHeight="1">
      <x:c r="A1966" s="6" t="str">
        <x:v>1218002_6</x:v>
      </x:c>
      <x:c r="B1966" s="6" t="str">
        <x:v>1218</x:v>
      </x:c>
      <x:c r="C1966" s="6" t="str">
        <x:v>1218002</x:v>
      </x:c>
      <x:c r="D1966" s="6" t="str"/>
      <x:c r="E1966" s="6" t="n">
        <x:v>6</x:v>
      </x:c>
      <x:c r="F1966" s="6" t="n">
        <x:v>4</x:v>
      </x:c>
      <x:c r="G1966" s="6" t="n">
        <x:v>0</x:v>
      </x:c>
      <x:c r="H1966" s="7" t="str"/>
      <x:c r="I1966" s="7" t="str">
        <x:v>[{"id": "2", "num": 30000}, {"id": "110222", "num": 7}, {"id": "113002", "num": 6}]</x:v>
      </x:c>
      <x:c r="J1966" s="6" t="str">
        <x:v>https://raw.githubusercontent.com/Mar-7th/StarRailRes/dbe8cdfcfb0bf657b9fe1cf92d5537f118ccb487/index_new/cn/character_skill_trees.json</x:v>
      </x:c>
    </x:row>
    <x:row r="1967" ht="38" customHeight="1">
      <x:c r="A1967" s="6" t="str">
        <x:v>1218002_7</x:v>
      </x:c>
      <x:c r="B1967" s="6" t="str">
        <x:v>1218</x:v>
      </x:c>
      <x:c r="C1967" s="6" t="str">
        <x:v>1218002</x:v>
      </x:c>
      <x:c r="D1967" s="6" t="str"/>
      <x:c r="E1967" s="6" t="n">
        <x:v>7</x:v>
      </x:c>
      <x:c r="F1967" s="6" t="n">
        <x:v>5</x:v>
      </x:c>
      <x:c r="G1967" s="6" t="n">
        <x:v>0</x:v>
      </x:c>
      <x:c r="H1967" s="7" t="str"/>
      <x:c r="I1967" s="7" t="str">
        <x:v>[{"id": "2", "num": 45000}, {"id": "110223", "num": 3}, {"id": "113003", "num": 3}]</x:v>
      </x:c>
      <x:c r="J1967" s="6" t="str">
        <x:v>https://raw.githubusercontent.com/Mar-7th/StarRailRes/dbe8cdfcfb0bf657b9fe1cf92d5537f118ccb487/index_new/cn/character_skill_trees.json</x:v>
      </x:c>
    </x:row>
    <x:row r="1968" ht="53" customHeight="1">
      <x:c r="A1968" s="6" t="str">
        <x:v>1218002_8</x:v>
      </x:c>
      <x:c r="B1968" s="6" t="str">
        <x:v>1218</x:v>
      </x:c>
      <x:c r="C1968" s="6" t="str">
        <x:v>1218002</x:v>
      </x:c>
      <x:c r="D1968" s="6" t="str"/>
      <x:c r="E1968" s="6" t="n">
        <x:v>8</x:v>
      </x:c>
      <x:c r="F1968" s="6" t="n">
        <x:v>5</x:v>
      </x:c>
      <x:c r="G1968" s="6" t="n">
        <x:v>0</x:v>
      </x:c>
      <x:c r="H1968" s="7" t="str"/>
      <x:c r="I1968" s="7" t="str">
        <x:v>[{"id": "2", "num": 80000}, {"id": "110223", "num": 5}, {"id": "110503", "num": 1}, {"id": "113003", "num": 4}]</x:v>
      </x:c>
      <x:c r="J1968" s="6" t="str">
        <x:v>https://raw.githubusercontent.com/Mar-7th/StarRailRes/dbe8cdfcfb0bf657b9fe1cf92d5537f118ccb487/index_new/cn/character_skill_trees.json</x:v>
      </x:c>
    </x:row>
    <x:row r="1969" ht="53" customHeight="1">
      <x:c r="A1969" s="6" t="str">
        <x:v>1218002_9</x:v>
      </x:c>
      <x:c r="B1969" s="6" t="str">
        <x:v>1218</x:v>
      </x:c>
      <x:c r="C1969" s="6" t="str">
        <x:v>1218002</x:v>
      </x:c>
      <x:c r="D1969" s="6" t="str"/>
      <x:c r="E1969" s="6" t="n">
        <x:v>9</x:v>
      </x:c>
      <x:c r="F1969" s="6" t="n">
        <x:v>6</x:v>
      </x:c>
      <x:c r="G1969" s="6" t="n">
        <x:v>0</x:v>
      </x:c>
      <x:c r="H1969" s="7" t="str"/>
      <x:c r="I1969" s="7" t="str">
        <x:v>[{"id": "2", "num": 160000}, {"id": "110223", "num": 8}, {"id": "241", "num": 1}, {"id": "110503", "num": 1}]</x:v>
      </x:c>
      <x:c r="J1969" s="6" t="str">
        <x:v>https://raw.githubusercontent.com/Mar-7th/StarRailRes/dbe8cdfcfb0bf657b9fe1cf92d5537f118ccb487/index_new/cn/character_skill_trees.json</x:v>
      </x:c>
    </x:row>
    <x:row r="1970" ht="53" customHeight="1">
      <x:c r="A1970" s="6" t="str">
        <x:v>1218002_10</x:v>
      </x:c>
      <x:c r="B1970" s="6" t="str">
        <x:v>1218</x:v>
      </x:c>
      <x:c r="C1970" s="6" t="str">
        <x:v>1218002</x:v>
      </x:c>
      <x:c r="D1970" s="6" t="str"/>
      <x:c r="E1970" s="6" t="n">
        <x:v>10</x:v>
      </x:c>
      <x:c r="F1970" s="6" t="n">
        <x:v>6</x:v>
      </x:c>
      <x:c r="G1970" s="6" t="n">
        <x:v>0</x:v>
      </x:c>
      <x:c r="H1970" s="7" t="str"/>
      <x:c r="I1970" s="7" t="str">
        <x:v>[{"id": "2", "num": 300000}, {"id": "110223", "num": 14}, {"id": "241", "num": 1}, {"id": "110503", "num": 1}]</x:v>
      </x:c>
      <x:c r="J1970" s="6" t="str">
        <x:v>https://raw.githubusercontent.com/Mar-7th/StarRailRes/dbe8cdfcfb0bf657b9fe1cf92d5537f118ccb487/index_new/cn/character_skill_trees.json</x:v>
      </x:c>
    </x:row>
    <x:row r="1971" ht="20" customHeight="1">
      <x:c r="A1971" s="6" t="str">
        <x:v>1218003_1</x:v>
      </x:c>
      <x:c r="B1971" s="6" t="str">
        <x:v>1218</x:v>
      </x:c>
      <x:c r="C1971" s="6" t="str">
        <x:v>1218003</x:v>
      </x:c>
      <x:c r="D1971" s="6" t="str"/>
      <x:c r="E1971" s="6" t="n">
        <x:v>1</x:v>
      </x:c>
      <x:c r="F1971" s="6" t="n">
        <x:v>0</x:v>
      </x:c>
      <x:c r="G1971" s="6" t="n">
        <x:v>0</x:v>
      </x:c>
      <x:c r="H1971" s="7" t="str"/>
      <x:c r="I1971" s="7" t="str">
        <x:v>[]</x:v>
      </x:c>
      <x:c r="J1971" s="6" t="str">
        <x:v>https://raw.githubusercontent.com/Mar-7th/StarRailRes/dbe8cdfcfb0bf657b9fe1cf92d5537f118ccb487/index_new/cn/character_skill_trees.json</x:v>
      </x:c>
    </x:row>
    <x:row r="1972" ht="38" customHeight="1">
      <x:c r="A1972" s="6" t="str">
        <x:v>1218003_2</x:v>
      </x:c>
      <x:c r="B1972" s="6" t="str">
        <x:v>1218</x:v>
      </x:c>
      <x:c r="C1972" s="6" t="str">
        <x:v>1218003</x:v>
      </x:c>
      <x:c r="D1972" s="6" t="str"/>
      <x:c r="E1972" s="6" t="n">
        <x:v>2</x:v>
      </x:c>
      <x:c r="F1972" s="6" t="n">
        <x:v>1</x:v>
      </x:c>
      <x:c r="G1972" s="6" t="n">
        <x:v>0</x:v>
      </x:c>
      <x:c r="H1972" s="7" t="str"/>
      <x:c r="I1972" s="7" t="str">
        <x:v>[{"id": "2", "num": 2500}, {"id": "113001", "num": 3}]</x:v>
      </x:c>
      <x:c r="J1972" s="6" t="str">
        <x:v>https://raw.githubusercontent.com/Mar-7th/StarRailRes/dbe8cdfcfb0bf657b9fe1cf92d5537f118ccb487/index_new/cn/character_skill_trees.json</x:v>
      </x:c>
    </x:row>
    <x:row r="1973" ht="38" customHeight="1">
      <x:c r="A1973" s="6" t="str">
        <x:v>1218003_3</x:v>
      </x:c>
      <x:c r="B1973" s="6" t="str">
        <x:v>1218</x:v>
      </x:c>
      <x:c r="C1973" s="6" t="str">
        <x:v>1218003</x:v>
      </x:c>
      <x:c r="D1973" s="6" t="str"/>
      <x:c r="E1973" s="6" t="n">
        <x:v>3</x:v>
      </x:c>
      <x:c r="F1973" s="6" t="n">
        <x:v>2</x:v>
      </x:c>
      <x:c r="G1973" s="6" t="n">
        <x:v>0</x:v>
      </x:c>
      <x:c r="H1973" s="7" t="str"/>
      <x:c r="I1973" s="7" t="str">
        <x:v>[{"id": "2", "num": 5000}, {"id": "110221", "num": 3}, {"id": "113001", "num": 6}]</x:v>
      </x:c>
      <x:c r="J1973" s="6" t="str">
        <x:v>https://raw.githubusercontent.com/Mar-7th/StarRailRes/dbe8cdfcfb0bf657b9fe1cf92d5537f118ccb487/index_new/cn/character_skill_trees.json</x:v>
      </x:c>
    </x:row>
    <x:row r="1974" ht="38" customHeight="1">
      <x:c r="A1974" s="6" t="str">
        <x:v>1218003_4</x:v>
      </x:c>
      <x:c r="B1974" s="6" t="str">
        <x:v>1218</x:v>
      </x:c>
      <x:c r="C1974" s="6" t="str">
        <x:v>1218003</x:v>
      </x:c>
      <x:c r="D1974" s="6" t="str"/>
      <x:c r="E1974" s="6" t="n">
        <x:v>4</x:v>
      </x:c>
      <x:c r="F1974" s="6" t="n">
        <x:v>3</x:v>
      </x:c>
      <x:c r="G1974" s="6" t="n">
        <x:v>0</x:v>
      </x:c>
      <x:c r="H1974" s="7" t="str"/>
      <x:c r="I1974" s="7" t="str">
        <x:v>[{"id": "2", "num": 10000}, {"id": "110222", "num": 3}, {"id": "113002", "num": 3}]</x:v>
      </x:c>
      <x:c r="J1974" s="6" t="str">
        <x:v>https://raw.githubusercontent.com/Mar-7th/StarRailRes/dbe8cdfcfb0bf657b9fe1cf92d5537f118ccb487/index_new/cn/character_skill_trees.json</x:v>
      </x:c>
    </x:row>
    <x:row r="1975" ht="38" customHeight="1">
      <x:c r="A1975" s="6" t="str">
        <x:v>1218003_5</x:v>
      </x:c>
      <x:c r="B1975" s="6" t="str">
        <x:v>1218</x:v>
      </x:c>
      <x:c r="C1975" s="6" t="str">
        <x:v>1218003</x:v>
      </x:c>
      <x:c r="D1975" s="6" t="str"/>
      <x:c r="E1975" s="6" t="n">
        <x:v>5</x:v>
      </x:c>
      <x:c r="F1975" s="6" t="n">
        <x:v>4</x:v>
      </x:c>
      <x:c r="G1975" s="6" t="n">
        <x:v>0</x:v>
      </x:c>
      <x:c r="H1975" s="7" t="str"/>
      <x:c r="I1975" s="7" t="str">
        <x:v>[{"id": "2", "num": 20000}, {"id": "110222", "num": 5}, {"id": "113002", "num": 4}]</x:v>
      </x:c>
      <x:c r="J1975" s="6" t="str">
        <x:v>https://raw.githubusercontent.com/Mar-7th/StarRailRes/dbe8cdfcfb0bf657b9fe1cf92d5537f118ccb487/index_new/cn/character_skill_trees.json</x:v>
      </x:c>
    </x:row>
    <x:row r="1976" ht="38" customHeight="1">
      <x:c r="A1976" s="6" t="str">
        <x:v>1218003_6</x:v>
      </x:c>
      <x:c r="B1976" s="6" t="str">
        <x:v>1218</x:v>
      </x:c>
      <x:c r="C1976" s="6" t="str">
        <x:v>1218003</x:v>
      </x:c>
      <x:c r="D1976" s="6" t="str"/>
      <x:c r="E1976" s="6" t="n">
        <x:v>6</x:v>
      </x:c>
      <x:c r="F1976" s="6" t="n">
        <x:v>4</x:v>
      </x:c>
      <x:c r="G1976" s="6" t="n">
        <x:v>0</x:v>
      </x:c>
      <x:c r="H1976" s="7" t="str"/>
      <x:c r="I1976" s="7" t="str">
        <x:v>[{"id": "2", "num": 30000}, {"id": "110222", "num": 7}, {"id": "113002", "num": 6}]</x:v>
      </x:c>
      <x:c r="J1976" s="6" t="str">
        <x:v>https://raw.githubusercontent.com/Mar-7th/StarRailRes/dbe8cdfcfb0bf657b9fe1cf92d5537f118ccb487/index_new/cn/character_skill_trees.json</x:v>
      </x:c>
    </x:row>
    <x:row r="1977" ht="38" customHeight="1">
      <x:c r="A1977" s="6" t="str">
        <x:v>1218003_7</x:v>
      </x:c>
      <x:c r="B1977" s="6" t="str">
        <x:v>1218</x:v>
      </x:c>
      <x:c r="C1977" s="6" t="str">
        <x:v>1218003</x:v>
      </x:c>
      <x:c r="D1977" s="6" t="str"/>
      <x:c r="E1977" s="6" t="n">
        <x:v>7</x:v>
      </x:c>
      <x:c r="F1977" s="6" t="n">
        <x:v>5</x:v>
      </x:c>
      <x:c r="G1977" s="6" t="n">
        <x:v>0</x:v>
      </x:c>
      <x:c r="H1977" s="7" t="str"/>
      <x:c r="I1977" s="7" t="str">
        <x:v>[{"id": "2", "num": 45000}, {"id": "110223", "num": 3}, {"id": "113003", "num": 3}]</x:v>
      </x:c>
      <x:c r="J1977" s="6" t="str">
        <x:v>https://raw.githubusercontent.com/Mar-7th/StarRailRes/dbe8cdfcfb0bf657b9fe1cf92d5537f118ccb487/index_new/cn/character_skill_trees.json</x:v>
      </x:c>
    </x:row>
    <x:row r="1978" ht="53" customHeight="1">
      <x:c r="A1978" s="6" t="str">
        <x:v>1218003_8</x:v>
      </x:c>
      <x:c r="B1978" s="6" t="str">
        <x:v>1218</x:v>
      </x:c>
      <x:c r="C1978" s="6" t="str">
        <x:v>1218003</x:v>
      </x:c>
      <x:c r="D1978" s="6" t="str"/>
      <x:c r="E1978" s="6" t="n">
        <x:v>8</x:v>
      </x:c>
      <x:c r="F1978" s="6" t="n">
        <x:v>5</x:v>
      </x:c>
      <x:c r="G1978" s="6" t="n">
        <x:v>0</x:v>
      </x:c>
      <x:c r="H1978" s="7" t="str"/>
      <x:c r="I1978" s="7" t="str">
        <x:v>[{"id": "2", "num": 80000}, {"id": "110223", "num": 5}, {"id": "110503", "num": 1}, {"id": "113003", "num": 4}]</x:v>
      </x:c>
      <x:c r="J1978" s="6" t="str">
        <x:v>https://raw.githubusercontent.com/Mar-7th/StarRailRes/dbe8cdfcfb0bf657b9fe1cf92d5537f118ccb487/index_new/cn/character_skill_trees.json</x:v>
      </x:c>
    </x:row>
    <x:row r="1979" ht="53" customHeight="1">
      <x:c r="A1979" s="6" t="str">
        <x:v>1218003_9</x:v>
      </x:c>
      <x:c r="B1979" s="6" t="str">
        <x:v>1218</x:v>
      </x:c>
      <x:c r="C1979" s="6" t="str">
        <x:v>1218003</x:v>
      </x:c>
      <x:c r="D1979" s="6" t="str"/>
      <x:c r="E1979" s="6" t="n">
        <x:v>9</x:v>
      </x:c>
      <x:c r="F1979" s="6" t="n">
        <x:v>6</x:v>
      </x:c>
      <x:c r="G1979" s="6" t="n">
        <x:v>0</x:v>
      </x:c>
      <x:c r="H1979" s="7" t="str"/>
      <x:c r="I1979" s="7" t="str">
        <x:v>[{"id": "2", "num": 160000}, {"id": "110223", "num": 8}, {"id": "241", "num": 1}, {"id": "110503", "num": 1}]</x:v>
      </x:c>
      <x:c r="J1979" s="6" t="str">
        <x:v>https://raw.githubusercontent.com/Mar-7th/StarRailRes/dbe8cdfcfb0bf657b9fe1cf92d5537f118ccb487/index_new/cn/character_skill_trees.json</x:v>
      </x:c>
    </x:row>
    <x:row r="1980" ht="53" customHeight="1">
      <x:c r="A1980" s="6" t="str">
        <x:v>1218003_10</x:v>
      </x:c>
      <x:c r="B1980" s="6" t="str">
        <x:v>1218</x:v>
      </x:c>
      <x:c r="C1980" s="6" t="str">
        <x:v>1218003</x:v>
      </x:c>
      <x:c r="D1980" s="6" t="str"/>
      <x:c r="E1980" s="6" t="n">
        <x:v>10</x:v>
      </x:c>
      <x:c r="F1980" s="6" t="n">
        <x:v>6</x:v>
      </x:c>
      <x:c r="G1980" s="6" t="n">
        <x:v>0</x:v>
      </x:c>
      <x:c r="H1980" s="7" t="str"/>
      <x:c r="I1980" s="7" t="str">
        <x:v>[{"id": "2", "num": 300000}, {"id": "110223", "num": 14}, {"id": "241", "num": 1}, {"id": "110503", "num": 1}]</x:v>
      </x:c>
      <x:c r="J1980" s="6" t="str">
        <x:v>https://raw.githubusercontent.com/Mar-7th/StarRailRes/dbe8cdfcfb0bf657b9fe1cf92d5537f118ccb487/index_new/cn/character_skill_trees.json</x:v>
      </x:c>
    </x:row>
    <x:row r="1981" ht="20" customHeight="1">
      <x:c r="A1981" s="6" t="str">
        <x:v>1218004_1</x:v>
      </x:c>
      <x:c r="B1981" s="6" t="str">
        <x:v>1218</x:v>
      </x:c>
      <x:c r="C1981" s="6" t="str">
        <x:v>1218004</x:v>
      </x:c>
      <x:c r="D1981" s="6" t="str"/>
      <x:c r="E1981" s="6" t="n">
        <x:v>1</x:v>
      </x:c>
      <x:c r="F1981" s="6" t="n">
        <x:v>0</x:v>
      </x:c>
      <x:c r="G1981" s="6" t="n">
        <x:v>0</x:v>
      </x:c>
      <x:c r="H1981" s="7" t="str"/>
      <x:c r="I1981" s="7" t="str">
        <x:v>[]</x:v>
      </x:c>
      <x:c r="J1981" s="6" t="str">
        <x:v>https://raw.githubusercontent.com/Mar-7th/StarRailRes/dbe8cdfcfb0bf657b9fe1cf92d5537f118ccb487/index_new/cn/character_skill_trees.json</x:v>
      </x:c>
    </x:row>
    <x:row r="1982" ht="38" customHeight="1">
      <x:c r="A1982" s="6" t="str">
        <x:v>1218004_2</x:v>
      </x:c>
      <x:c r="B1982" s="6" t="str">
        <x:v>1218</x:v>
      </x:c>
      <x:c r="C1982" s="6" t="str">
        <x:v>1218004</x:v>
      </x:c>
      <x:c r="D1982" s="6" t="str"/>
      <x:c r="E1982" s="6" t="n">
        <x:v>2</x:v>
      </x:c>
      <x:c r="F1982" s="6" t="n">
        <x:v>1</x:v>
      </x:c>
      <x:c r="G1982" s="6" t="n">
        <x:v>0</x:v>
      </x:c>
      <x:c r="H1982" s="7" t="str"/>
      <x:c r="I1982" s="7" t="str">
        <x:v>[{"id": "2", "num": 2500}, {"id": "113001", "num": 3}]</x:v>
      </x:c>
      <x:c r="J1982" s="6" t="str">
        <x:v>https://raw.githubusercontent.com/Mar-7th/StarRailRes/dbe8cdfcfb0bf657b9fe1cf92d5537f118ccb487/index_new/cn/character_skill_trees.json</x:v>
      </x:c>
    </x:row>
    <x:row r="1983" ht="38" customHeight="1">
      <x:c r="A1983" s="6" t="str">
        <x:v>1218004_3</x:v>
      </x:c>
      <x:c r="B1983" s="6" t="str">
        <x:v>1218</x:v>
      </x:c>
      <x:c r="C1983" s="6" t="str">
        <x:v>1218004</x:v>
      </x:c>
      <x:c r="D1983" s="6" t="str"/>
      <x:c r="E1983" s="6" t="n">
        <x:v>3</x:v>
      </x:c>
      <x:c r="F1983" s="6" t="n">
        <x:v>2</x:v>
      </x:c>
      <x:c r="G1983" s="6" t="n">
        <x:v>0</x:v>
      </x:c>
      <x:c r="H1983" s="7" t="str"/>
      <x:c r="I1983" s="7" t="str">
        <x:v>[{"id": "2", "num": 5000}, {"id": "110221", "num": 3}, {"id": "113001", "num": 6}]</x:v>
      </x:c>
      <x:c r="J1983" s="6" t="str">
        <x:v>https://raw.githubusercontent.com/Mar-7th/StarRailRes/dbe8cdfcfb0bf657b9fe1cf92d5537f118ccb487/index_new/cn/character_skill_trees.json</x:v>
      </x:c>
    </x:row>
    <x:row r="1984" ht="38" customHeight="1">
      <x:c r="A1984" s="6" t="str">
        <x:v>1218004_4</x:v>
      </x:c>
      <x:c r="B1984" s="6" t="str">
        <x:v>1218</x:v>
      </x:c>
      <x:c r="C1984" s="6" t="str">
        <x:v>1218004</x:v>
      </x:c>
      <x:c r="D1984" s="6" t="str"/>
      <x:c r="E1984" s="6" t="n">
        <x:v>4</x:v>
      </x:c>
      <x:c r="F1984" s="6" t="n">
        <x:v>3</x:v>
      </x:c>
      <x:c r="G1984" s="6" t="n">
        <x:v>0</x:v>
      </x:c>
      <x:c r="H1984" s="7" t="str"/>
      <x:c r="I1984" s="7" t="str">
        <x:v>[{"id": "2", "num": 10000}, {"id": "110222", "num": 3}, {"id": "113002", "num": 3}]</x:v>
      </x:c>
      <x:c r="J1984" s="6" t="str">
        <x:v>https://raw.githubusercontent.com/Mar-7th/StarRailRes/dbe8cdfcfb0bf657b9fe1cf92d5537f118ccb487/index_new/cn/character_skill_trees.json</x:v>
      </x:c>
    </x:row>
    <x:row r="1985" ht="38" customHeight="1">
      <x:c r="A1985" s="6" t="str">
        <x:v>1218004_5</x:v>
      </x:c>
      <x:c r="B1985" s="6" t="str">
        <x:v>1218</x:v>
      </x:c>
      <x:c r="C1985" s="6" t="str">
        <x:v>1218004</x:v>
      </x:c>
      <x:c r="D1985" s="6" t="str"/>
      <x:c r="E1985" s="6" t="n">
        <x:v>5</x:v>
      </x:c>
      <x:c r="F1985" s="6" t="n">
        <x:v>4</x:v>
      </x:c>
      <x:c r="G1985" s="6" t="n">
        <x:v>0</x:v>
      </x:c>
      <x:c r="H1985" s="7" t="str"/>
      <x:c r="I1985" s="7" t="str">
        <x:v>[{"id": "2", "num": 20000}, {"id": "110222", "num": 5}, {"id": "113002", "num": 4}]</x:v>
      </x:c>
      <x:c r="J1985" s="6" t="str">
        <x:v>https://raw.githubusercontent.com/Mar-7th/StarRailRes/dbe8cdfcfb0bf657b9fe1cf92d5537f118ccb487/index_new/cn/character_skill_trees.json</x:v>
      </x:c>
    </x:row>
    <x:row r="1986" ht="38" customHeight="1">
      <x:c r="A1986" s="6" t="str">
        <x:v>1218004_6</x:v>
      </x:c>
      <x:c r="B1986" s="6" t="str">
        <x:v>1218</x:v>
      </x:c>
      <x:c r="C1986" s="6" t="str">
        <x:v>1218004</x:v>
      </x:c>
      <x:c r="D1986" s="6" t="str"/>
      <x:c r="E1986" s="6" t="n">
        <x:v>6</x:v>
      </x:c>
      <x:c r="F1986" s="6" t="n">
        <x:v>4</x:v>
      </x:c>
      <x:c r="G1986" s="6" t="n">
        <x:v>0</x:v>
      </x:c>
      <x:c r="H1986" s="7" t="str"/>
      <x:c r="I1986" s="7" t="str">
        <x:v>[{"id": "2", "num": 30000}, {"id": "110222", "num": 7}, {"id": "113002", "num": 6}]</x:v>
      </x:c>
      <x:c r="J1986" s="6" t="str">
        <x:v>https://raw.githubusercontent.com/Mar-7th/StarRailRes/dbe8cdfcfb0bf657b9fe1cf92d5537f118ccb487/index_new/cn/character_skill_trees.json</x:v>
      </x:c>
    </x:row>
    <x:row r="1987" ht="38" customHeight="1">
      <x:c r="A1987" s="6" t="str">
        <x:v>1218004_7</x:v>
      </x:c>
      <x:c r="B1987" s="6" t="str">
        <x:v>1218</x:v>
      </x:c>
      <x:c r="C1987" s="6" t="str">
        <x:v>1218004</x:v>
      </x:c>
      <x:c r="D1987" s="6" t="str"/>
      <x:c r="E1987" s="6" t="n">
        <x:v>7</x:v>
      </x:c>
      <x:c r="F1987" s="6" t="n">
        <x:v>5</x:v>
      </x:c>
      <x:c r="G1987" s="6" t="n">
        <x:v>0</x:v>
      </x:c>
      <x:c r="H1987" s="7" t="str"/>
      <x:c r="I1987" s="7" t="str">
        <x:v>[{"id": "2", "num": 45000}, {"id": "110223", "num": 3}, {"id": "113003", "num": 3}]</x:v>
      </x:c>
      <x:c r="J1987" s="6" t="str">
        <x:v>https://raw.githubusercontent.com/Mar-7th/StarRailRes/dbe8cdfcfb0bf657b9fe1cf92d5537f118ccb487/index_new/cn/character_skill_trees.json</x:v>
      </x:c>
    </x:row>
    <x:row r="1988" ht="53" customHeight="1">
      <x:c r="A1988" s="6" t="str">
        <x:v>1218004_8</x:v>
      </x:c>
      <x:c r="B1988" s="6" t="str">
        <x:v>1218</x:v>
      </x:c>
      <x:c r="C1988" s="6" t="str">
        <x:v>1218004</x:v>
      </x:c>
      <x:c r="D1988" s="6" t="str"/>
      <x:c r="E1988" s="6" t="n">
        <x:v>8</x:v>
      </x:c>
      <x:c r="F1988" s="6" t="n">
        <x:v>5</x:v>
      </x:c>
      <x:c r="G1988" s="6" t="n">
        <x:v>0</x:v>
      </x:c>
      <x:c r="H1988" s="7" t="str"/>
      <x:c r="I1988" s="7" t="str">
        <x:v>[{"id": "2", "num": 80000}, {"id": "110223", "num": 5}, {"id": "110503", "num": 1}, {"id": "113003", "num": 4}]</x:v>
      </x:c>
      <x:c r="J1988" s="6" t="str">
        <x:v>https://raw.githubusercontent.com/Mar-7th/StarRailRes/dbe8cdfcfb0bf657b9fe1cf92d5537f118ccb487/index_new/cn/character_skill_trees.json</x:v>
      </x:c>
    </x:row>
    <x:row r="1989" ht="53" customHeight="1">
      <x:c r="A1989" s="6" t="str">
        <x:v>1218004_9</x:v>
      </x:c>
      <x:c r="B1989" s="6" t="str">
        <x:v>1218</x:v>
      </x:c>
      <x:c r="C1989" s="6" t="str">
        <x:v>1218004</x:v>
      </x:c>
      <x:c r="D1989" s="6" t="str"/>
      <x:c r="E1989" s="6" t="n">
        <x:v>9</x:v>
      </x:c>
      <x:c r="F1989" s="6" t="n">
        <x:v>6</x:v>
      </x:c>
      <x:c r="G1989" s="6" t="n">
        <x:v>0</x:v>
      </x:c>
      <x:c r="H1989" s="7" t="str"/>
      <x:c r="I1989" s="7" t="str">
        <x:v>[{"id": "2", "num": 160000}, {"id": "110223", "num": 8}, {"id": "241", "num": 1}, {"id": "110503", "num": 1}]</x:v>
      </x:c>
      <x:c r="J1989" s="6" t="str">
        <x:v>https://raw.githubusercontent.com/Mar-7th/StarRailRes/dbe8cdfcfb0bf657b9fe1cf92d5537f118ccb487/index_new/cn/character_skill_trees.json</x:v>
      </x:c>
    </x:row>
    <x:row r="1990" ht="53" customHeight="1">
      <x:c r="A1990" s="6" t="str">
        <x:v>1218004_10</x:v>
      </x:c>
      <x:c r="B1990" s="6" t="str">
        <x:v>1218</x:v>
      </x:c>
      <x:c r="C1990" s="6" t="str">
        <x:v>1218004</x:v>
      </x:c>
      <x:c r="D1990" s="6" t="str"/>
      <x:c r="E1990" s="6" t="n">
        <x:v>10</x:v>
      </x:c>
      <x:c r="F1990" s="6" t="n">
        <x:v>6</x:v>
      </x:c>
      <x:c r="G1990" s="6" t="n">
        <x:v>0</x:v>
      </x:c>
      <x:c r="H1990" s="7" t="str"/>
      <x:c r="I1990" s="7" t="str">
        <x:v>[{"id": "2", "num": 300000}, {"id": "110223", "num": 14}, {"id": "241", "num": 1}, {"id": "110503", "num": 1}]</x:v>
      </x:c>
      <x:c r="J1990" s="6" t="str">
        <x:v>https://raw.githubusercontent.com/Mar-7th/StarRailRes/dbe8cdfcfb0bf657b9fe1cf92d5537f118ccb487/index_new/cn/character_skill_trees.json</x:v>
      </x:c>
    </x:row>
    <x:row r="1991" ht="20" customHeight="1">
      <x:c r="A1991" s="6" t="str">
        <x:v>1218007_1</x:v>
      </x:c>
      <x:c r="B1991" s="6" t="str">
        <x:v>1218</x:v>
      </x:c>
      <x:c r="C1991" s="6" t="str">
        <x:v>1218007</x:v>
      </x:c>
      <x:c r="D1991" s="6" t="str"/>
      <x:c r="E1991" s="6" t="n">
        <x:v>1</x:v>
      </x:c>
      <x:c r="F1991" s="6" t="n">
        <x:v>0</x:v>
      </x:c>
      <x:c r="G1991" s="6" t="n">
        <x:v>0</x:v>
      </x:c>
      <x:c r="H1991" s="7" t="str"/>
      <x:c r="I1991" s="7" t="str">
        <x:v>[]</x:v>
      </x:c>
      <x:c r="J1991" s="6" t="str">
        <x:v>https://raw.githubusercontent.com/Mar-7th/StarRailRes/dbe8cdfcfb0bf657b9fe1cf92d5537f118ccb487/index_new/cn/character_skill_trees.json</x:v>
      </x:c>
    </x:row>
    <x:row r="1992" ht="38" customHeight="1">
      <x:c r="A1992" s="6" t="str">
        <x:v>1218101_1</x:v>
      </x:c>
      <x:c r="B1992" s="6" t="str">
        <x:v>1218</x:v>
      </x:c>
      <x:c r="C1992" s="6" t="str">
        <x:v>1218101</x:v>
      </x:c>
      <x:c r="D1992" s="6" t="str">
        <x:v>爟火</x:v>
      </x:c>
      <x:c r="E1992" s="6" t="n">
        <x:v>1</x:v>
      </x:c>
      <x:c r="F1992" s="6" t="n">
        <x:v>2</x:v>
      </x:c>
      <x:c r="G1992" s="6" t="n">
        <x:v>0</x:v>
      </x:c>
      <x:c r="H1992" s="7" t="str">
        <x:v>战斗开始时，立即恢复#1[i]点能量。</x:v>
      </x:c>
      <x:c r="I1992" s="7" t="str">
        <x:v>[{"id": "2", "num": 5000}, {"id": "110221", "num": 3}, {"id": "110503", "num": 1}]</x:v>
      </x:c>
      <x:c r="J1992" s="6" t="str">
        <x:v>https://raw.githubusercontent.com/Mar-7th/StarRailRes/dbe8cdfcfb0bf657b9fe1cf92d5537f118ccb487/index_new/cn/character_skill_trees.json</x:v>
      </x:c>
    </x:row>
    <x:row r="1993" ht="53" customHeight="1">
      <x:c r="A1993" s="6" t="str">
        <x:v>1218102_1</x:v>
      </x:c>
      <x:c r="B1993" s="6" t="str">
        <x:v>1218</x:v>
      </x:c>
      <x:c r="C1993" s="6" t="str">
        <x:v>1218102</x:v>
      </x:c>
      <x:c r="D1993" s="6" t="str">
        <x:v>举炊</x:v>
      </x:c>
      <x:c r="E1993" s="6" t="n">
        <x:v>1</x:v>
      </x:c>
      <x:c r="F1993" s="6" t="n">
        <x:v>4</x:v>
      </x:c>
      <x:c r="G1993" s="6" t="n">
        <x:v>0</x:v>
      </x:c>
      <x:c r="H1993" s="7" t="str">
        <x:v>椒丘效果命中大于#1[i]%时，每超过#2[i]%，则额外提高#3[i]%攻击力，最高不超过#4[i]%。</x:v>
      </x:c>
      <x:c r="I1993" s="7" t="str">
        <x:v>[{"id": "2", "num": 20000}, {"id": "110222", "num": 5}, {"id": "241", "num": 1}, {"id": "110503", "num": 1}]</x:v>
      </x:c>
      <x:c r="J1993" s="6" t="str">
        <x:v>https://raw.githubusercontent.com/Mar-7th/StarRailRes/dbe8cdfcfb0bf657b9fe1cf92d5537f118ccb487/index_new/cn/character_skill_trees.json</x:v>
      </x:c>
    </x:row>
    <x:row r="1994" ht="53" customHeight="1">
      <x:c r="A1994" s="6" t="str">
        <x:v>1218103_1</x:v>
      </x:c>
      <x:c r="B1994" s="6" t="str">
        <x:v>1218</x:v>
      </x:c>
      <x:c r="C1994" s="6" t="str">
        <x:v>1218103</x:v>
      </x:c>
      <x:c r="D1994" s="6" t="str">
        <x:v>炙香</x:v>
      </x:c>
      <x:c r="E1994" s="6" t="n">
        <x:v>1</x:v>
      </x:c>
      <x:c r="F1994" s="6" t="n">
        <x:v>6</x:v>
      </x:c>
      <x:c r="G1994" s="6" t="n">
        <x:v>0</x:v>
      </x:c>
      <x:c r="H1994" s="7" t="str">
        <x:v>结界存在时，敌方目标进入战斗时，会被施加【烬煨】，层数与结界展开期间【烬煨】层数最高者相同，最低为#1[i]层。</x:v>
      </x:c>
      <x:c r="I1994" s="7" t="str">
        <x:v>[{"id": "2", "num": 160000}, {"id": "110223", "num": 8}, {"id": "241", "num": 1}, {"id": "110503", "num": 1}]</x:v>
      </x:c>
      <x:c r="J1994" s="6" t="str">
        <x:v>https://raw.githubusercontent.com/Mar-7th/StarRailRes/dbe8cdfcfb0bf657b9fe1cf92d5537f118ccb487/index_new/cn/character_skill_trees.json</x:v>
      </x:c>
    </x:row>
    <x:row r="1995" ht="38" customHeight="1">
      <x:c r="A1995" s="6" t="str">
        <x:v>1218201_1</x:v>
      </x:c>
      <x:c r="B1995" s="6" t="str">
        <x:v>1218</x:v>
      </x:c>
      <x:c r="C1995" s="6" t="str">
        <x:v>1218201</x:v>
      </x:c>
      <x:c r="D1995" s="6" t="str">
        <x:v>效果命中强化</x:v>
      </x:c>
      <x:c r="E1995" s="6" t="n">
        <x:v>1</x:v>
      </x:c>
      <x:c r="F1995" s="6" t="n">
        <x:v>0</x:v>
      </x:c>
      <x:c r="G1995" s="6" t="n">
        <x:v>1</x:v>
      </x:c>
      <x:c r="H1995" s="7" t="str"/>
      <x:c r="I1995" s="7" t="str">
        <x:v>[{"id": "2", "num": 2500}, {"id": "113001", "num": 2}]</x:v>
      </x:c>
      <x:c r="J1995" s="6" t="str">
        <x:v>https://raw.githubusercontent.com/Mar-7th/StarRailRes/dbe8cdfcfb0bf657b9fe1cf92d5537f118ccb487/index_new/cn/character_skill_trees.json</x:v>
      </x:c>
    </x:row>
    <x:row r="1996" ht="38" customHeight="1">
      <x:c r="A1996" s="6" t="str">
        <x:v>1218202_1</x:v>
      </x:c>
      <x:c r="B1996" s="6" t="str">
        <x:v>1218</x:v>
      </x:c>
      <x:c r="C1996" s="6" t="str">
        <x:v>1218202</x:v>
      </x:c>
      <x:c r="D1996" s="6" t="str">
        <x:v>伤害强化•火</x:v>
      </x:c>
      <x:c r="E1996" s="6" t="n">
        <x:v>1</x:v>
      </x:c>
      <x:c r="F1996" s="6" t="n">
        <x:v>2</x:v>
      </x:c>
      <x:c r="G1996" s="6" t="n">
        <x:v>0</x:v>
      </x:c>
      <x:c r="H1996" s="7" t="str"/>
      <x:c r="I1996" s="7" t="str">
        <x:v>[{"id": "2", "num": 5000}, {"id": "110221", "num": 3}, {"id": "113001", "num": 6}]</x:v>
      </x:c>
      <x:c r="J1996" s="6" t="str">
        <x:v>https://raw.githubusercontent.com/Mar-7th/StarRailRes/dbe8cdfcfb0bf657b9fe1cf92d5537f118ccb487/index_new/cn/character_skill_trees.json</x:v>
      </x:c>
    </x:row>
    <x:row r="1997" ht="38" customHeight="1">
      <x:c r="A1997" s="6" t="str">
        <x:v>1218203_1</x:v>
      </x:c>
      <x:c r="B1997" s="6" t="str">
        <x:v>1218</x:v>
      </x:c>
      <x:c r="C1997" s="6" t="str">
        <x:v>1218203</x:v>
      </x:c>
      <x:c r="D1997" s="6" t="str">
        <x:v>效果命中强化</x:v>
      </x:c>
      <x:c r="E1997" s="6" t="n">
        <x:v>1</x:v>
      </x:c>
      <x:c r="F1997" s="6" t="n">
        <x:v>3</x:v>
      </x:c>
      <x:c r="G1997" s="6" t="n">
        <x:v>0</x:v>
      </x:c>
      <x:c r="H1997" s="7" t="str"/>
      <x:c r="I1997" s="7" t="str">
        <x:v>[{"id": "2", "num": 10000}, {"id": "110222", "num": 3}, {"id": "113002", "num": 3}]</x:v>
      </x:c>
      <x:c r="J1997" s="6" t="str">
        <x:v>https://raw.githubusercontent.com/Mar-7th/StarRailRes/dbe8cdfcfb0bf657b9fe1cf92d5537f118ccb487/index_new/cn/character_skill_trees.json</x:v>
      </x:c>
    </x:row>
    <x:row r="1998" ht="38" customHeight="1">
      <x:c r="A1998" s="6" t="str">
        <x:v>1218204_1</x:v>
      </x:c>
      <x:c r="B1998" s="6" t="str">
        <x:v>1218</x:v>
      </x:c>
      <x:c r="C1998" s="6" t="str">
        <x:v>1218204</x:v>
      </x:c>
      <x:c r="D1998" s="6" t="str">
        <x:v>速度强化</x:v>
      </x:c>
      <x:c r="E1998" s="6" t="n">
        <x:v>1</x:v>
      </x:c>
      <x:c r="F1998" s="6" t="n">
        <x:v>3</x:v>
      </x:c>
      <x:c r="G1998" s="6" t="n">
        <x:v>0</x:v>
      </x:c>
      <x:c r="H1998" s="7" t="str"/>
      <x:c r="I1998" s="7" t="str">
        <x:v>[{"id": "2", "num": 10000}, {"id": "110222", "num": 3}, {"id": "113002", "num": 3}]</x:v>
      </x:c>
      <x:c r="J1998" s="6" t="str">
        <x:v>https://raw.githubusercontent.com/Mar-7th/StarRailRes/dbe8cdfcfb0bf657b9fe1cf92d5537f118ccb487/index_new/cn/character_skill_trees.json</x:v>
      </x:c>
    </x:row>
    <x:row r="1999" ht="38" customHeight="1">
      <x:c r="A1999" s="6" t="str">
        <x:v>1218205_1</x:v>
      </x:c>
      <x:c r="B1999" s="6" t="str">
        <x:v>1218</x:v>
      </x:c>
      <x:c r="C1999" s="6" t="str">
        <x:v>1218205</x:v>
      </x:c>
      <x:c r="D1999" s="6" t="str">
        <x:v>效果命中强化</x:v>
      </x:c>
      <x:c r="E1999" s="6" t="n">
        <x:v>1</x:v>
      </x:c>
      <x:c r="F1999" s="6" t="n">
        <x:v>4</x:v>
      </x:c>
      <x:c r="G1999" s="6" t="n">
        <x:v>0</x:v>
      </x:c>
      <x:c r="H1999" s="7" t="str"/>
      <x:c r="I1999" s="7" t="str">
        <x:v>[{"id": "2", "num": 20000}, {"id": "110222", "num": 5}, {"id": "113002", "num": 4}]</x:v>
      </x:c>
      <x:c r="J1999" s="6" t="str">
        <x:v>https://raw.githubusercontent.com/Mar-7th/StarRailRes/dbe8cdfcfb0bf657b9fe1cf92d5537f118ccb487/index_new/cn/character_skill_trees.json</x:v>
      </x:c>
    </x:row>
    <x:row r="2000" ht="38" customHeight="1">
      <x:c r="A2000" s="6" t="str">
        <x:v>1218206_1</x:v>
      </x:c>
      <x:c r="B2000" s="6" t="str">
        <x:v>1218</x:v>
      </x:c>
      <x:c r="C2000" s="6" t="str">
        <x:v>1218206</x:v>
      </x:c>
      <x:c r="D2000" s="6" t="str">
        <x:v>伤害强化•火</x:v>
      </x:c>
      <x:c r="E2000" s="6" t="n">
        <x:v>1</x:v>
      </x:c>
      <x:c r="F2000" s="6" t="n">
        <x:v>5</x:v>
      </x:c>
      <x:c r="G2000" s="6" t="n">
        <x:v>0</x:v>
      </x:c>
      <x:c r="H2000" s="7" t="str"/>
      <x:c r="I2000" s="7" t="str">
        <x:v>[{"id": "2", "num": 45000}, {"id": "110223", "num": 3}, {"id": "113003", "num": 3}]</x:v>
      </x:c>
      <x:c r="J2000" s="6" t="str">
        <x:v>https://raw.githubusercontent.com/Mar-7th/StarRailRes/dbe8cdfcfb0bf657b9fe1cf92d5537f118ccb487/index_new/cn/character_skill_trees.json</x:v>
      </x:c>
    </x:row>
    <x:row r="2001" ht="38" customHeight="1">
      <x:c r="A2001" s="6" t="str">
        <x:v>1218207_1</x:v>
      </x:c>
      <x:c r="B2001" s="6" t="str">
        <x:v>1218</x:v>
      </x:c>
      <x:c r="C2001" s="6" t="str">
        <x:v>1218207</x:v>
      </x:c>
      <x:c r="D2001" s="6" t="str">
        <x:v>效果命中强化</x:v>
      </x:c>
      <x:c r="E2001" s="6" t="n">
        <x:v>1</x:v>
      </x:c>
      <x:c r="F2001" s="6" t="n">
        <x:v>5</x:v>
      </x:c>
      <x:c r="G2001" s="6" t="n">
        <x:v>0</x:v>
      </x:c>
      <x:c r="H2001" s="7" t="str"/>
      <x:c r="I2001" s="7" t="str">
        <x:v>[{"id": "2", "num": 45000}, {"id": "110223", "num": 3}, {"id": "113003", "num": 3}]</x:v>
      </x:c>
      <x:c r="J2001" s="6" t="str">
        <x:v>https://raw.githubusercontent.com/Mar-7th/StarRailRes/dbe8cdfcfb0bf657b9fe1cf92d5537f118ccb487/index_new/cn/character_skill_trees.json</x:v>
      </x:c>
    </x:row>
    <x:row r="2002" ht="38" customHeight="1">
      <x:c r="A2002" s="6" t="str">
        <x:v>1218208_1</x:v>
      </x:c>
      <x:c r="B2002" s="6" t="str">
        <x:v>1218</x:v>
      </x:c>
      <x:c r="C2002" s="6" t="str">
        <x:v>1218208</x:v>
      </x:c>
      <x:c r="D2002" s="6" t="str">
        <x:v>速度强化</x:v>
      </x:c>
      <x:c r="E2002" s="6" t="n">
        <x:v>1</x:v>
      </x:c>
      <x:c r="F2002" s="6" t="n">
        <x:v>6</x:v>
      </x:c>
      <x:c r="G2002" s="6" t="n">
        <x:v>0</x:v>
      </x:c>
      <x:c r="H2002" s="7" t="str"/>
      <x:c r="I2002" s="7" t="str">
        <x:v>[{"id": "2", "num": 160000}, {"id": "110223", "num": 8}, {"id": "113003", "num": 8}]</x:v>
      </x:c>
      <x:c r="J2002" s="6" t="str">
        <x:v>https://raw.githubusercontent.com/Mar-7th/StarRailRes/dbe8cdfcfb0bf657b9fe1cf92d5537f118ccb487/index_new/cn/character_skill_trees.json</x:v>
      </x:c>
    </x:row>
    <x:row r="2003" ht="38" customHeight="1">
      <x:c r="A2003" s="6" t="str">
        <x:v>1218209_1</x:v>
      </x:c>
      <x:c r="B2003" s="6" t="str">
        <x:v>1218</x:v>
      </x:c>
      <x:c r="C2003" s="6" t="str">
        <x:v>1218209</x:v>
      </x:c>
      <x:c r="D2003" s="6" t="str">
        <x:v>伤害强化•火</x:v>
      </x:c>
      <x:c r="E2003" s="6" t="n">
        <x:v>1</x:v>
      </x:c>
      <x:c r="F2003" s="6" t="n">
        <x:v>0</x:v>
      </x:c>
      <x:c r="G2003" s="6" t="n">
        <x:v>75</x:v>
      </x:c>
      <x:c r="H2003" s="7" t="str"/>
      <x:c r="I2003" s="7" t="str">
        <x:v>[{"id": "2", "num": 160000}, {"id": "110223", "num": 8}, {"id": "113003", "num": 8}]</x:v>
      </x:c>
      <x:c r="J2003" s="6" t="str">
        <x:v>https://raw.githubusercontent.com/Mar-7th/StarRailRes/dbe8cdfcfb0bf657b9fe1cf92d5537f118ccb487/index_new/cn/character_skill_trees.json</x:v>
      </x:c>
    </x:row>
    <x:row r="2004" ht="38" customHeight="1">
      <x:c r="A2004" s="6" t="str">
        <x:v>1218210_1</x:v>
      </x:c>
      <x:c r="B2004" s="6" t="str">
        <x:v>1218</x:v>
      </x:c>
      <x:c r="C2004" s="6" t="str">
        <x:v>1218210</x:v>
      </x:c>
      <x:c r="D2004" s="6" t="str">
        <x:v>效果命中强化</x:v>
      </x:c>
      <x:c r="E2004" s="6" t="n">
        <x:v>1</x:v>
      </x:c>
      <x:c r="F2004" s="6" t="n">
        <x:v>0</x:v>
      </x:c>
      <x:c r="G2004" s="6" t="n">
        <x:v>80</x:v>
      </x:c>
      <x:c r="H2004" s="7" t="str"/>
      <x:c r="I2004" s="7" t="str">
        <x:v>[{"id": "2", "num": 160000}, {"id": "110223", "num": 8}, {"id": "113003", "num": 8}]</x:v>
      </x:c>
      <x:c r="J2004" s="6" t="str">
        <x:v>https://raw.githubusercontent.com/Mar-7th/StarRailRes/dbe8cdfcfb0bf657b9fe1cf92d5537f118ccb487/index_new/cn/character_skill_trees.json</x:v>
      </x:c>
    </x:row>
    <x:row r="2005" ht="20" customHeight="1">
      <x:c r="A2005" s="6" t="str">
        <x:v>1220001_1</x:v>
      </x:c>
      <x:c r="B2005" s="6" t="str">
        <x:v>1220</x:v>
      </x:c>
      <x:c r="C2005" s="6" t="str">
        <x:v>1220001</x:v>
      </x:c>
      <x:c r="D2005" s="6" t="str"/>
      <x:c r="E2005" s="6" t="n">
        <x:v>1</x:v>
      </x:c>
      <x:c r="F2005" s="6" t="n">
        <x:v>0</x:v>
      </x:c>
      <x:c r="G2005" s="6" t="n">
        <x:v>0</x:v>
      </x:c>
      <x:c r="H2005" s="7" t="str"/>
      <x:c r="I2005" s="7" t="str">
        <x:v>[]</x:v>
      </x:c>
      <x:c r="J2005" s="6" t="str">
        <x:v>https://raw.githubusercontent.com/Mar-7th/StarRailRes/dbe8cdfcfb0bf657b9fe1cf92d5537f118ccb487/index_new/cn/character_skill_trees.json</x:v>
      </x:c>
    </x:row>
    <x:row r="2006" ht="38" customHeight="1">
      <x:c r="A2006" s="6" t="str">
        <x:v>1220001_2</x:v>
      </x:c>
      <x:c r="B2006" s="6" t="str">
        <x:v>1220</x:v>
      </x:c>
      <x:c r="C2006" s="6" t="str">
        <x:v>1220001</x:v>
      </x:c>
      <x:c r="D2006" s="6" t="str"/>
      <x:c r="E2006" s="6" t="n">
        <x:v>2</x:v>
      </x:c>
      <x:c r="F2006" s="6" t="n">
        <x:v>2</x:v>
      </x:c>
      <x:c r="G2006" s="6" t="n">
        <x:v>0</x:v>
      </x:c>
      <x:c r="H2006" s="7" t="str"/>
      <x:c r="I2006" s="7" t="str">
        <x:v>[{"id": "2", "num": 5000}, {"id": "110191", "num": 3}, {"id": "113011", "num": 6}]</x:v>
      </x:c>
      <x:c r="J2006" s="6" t="str">
        <x:v>https://raw.githubusercontent.com/Mar-7th/StarRailRes/dbe8cdfcfb0bf657b9fe1cf92d5537f118ccb487/index_new/cn/character_skill_trees.json</x:v>
      </x:c>
    </x:row>
    <x:row r="2007" ht="38" customHeight="1">
      <x:c r="A2007" s="6" t="str">
        <x:v>1220001_3</x:v>
      </x:c>
      <x:c r="B2007" s="6" t="str">
        <x:v>1220</x:v>
      </x:c>
      <x:c r="C2007" s="6" t="str">
        <x:v>1220001</x:v>
      </x:c>
      <x:c r="D2007" s="6" t="str"/>
      <x:c r="E2007" s="6" t="n">
        <x:v>3</x:v>
      </x:c>
      <x:c r="F2007" s="6" t="n">
        <x:v>3</x:v>
      </x:c>
      <x:c r="G2007" s="6" t="n">
        <x:v>0</x:v>
      </x:c>
      <x:c r="H2007" s="7" t="str"/>
      <x:c r="I2007" s="7" t="str">
        <x:v>[{"id": "2", "num": 10000}, {"id": "110192", "num": 3}, {"id": "113012", "num": 3}]</x:v>
      </x:c>
      <x:c r="J2007" s="6" t="str">
        <x:v>https://raw.githubusercontent.com/Mar-7th/StarRailRes/dbe8cdfcfb0bf657b9fe1cf92d5537f118ccb487/index_new/cn/character_skill_trees.json</x:v>
      </x:c>
    </x:row>
    <x:row r="2008" ht="38" customHeight="1">
      <x:c r="A2008" s="6" t="str">
        <x:v>1220001_4</x:v>
      </x:c>
      <x:c r="B2008" s="6" t="str">
        <x:v>1220</x:v>
      </x:c>
      <x:c r="C2008" s="6" t="str">
        <x:v>1220001</x:v>
      </x:c>
      <x:c r="D2008" s="6" t="str"/>
      <x:c r="E2008" s="6" t="n">
        <x:v>4</x:v>
      </x:c>
      <x:c r="F2008" s="6" t="n">
        <x:v>4</x:v>
      </x:c>
      <x:c r="G2008" s="6" t="n">
        <x:v>0</x:v>
      </x:c>
      <x:c r="H2008" s="7" t="str"/>
      <x:c r="I2008" s="7" t="str">
        <x:v>[{"id": "2", "num": 20000}, {"id": "110192", "num": 5}, {"id": "113012", "num": 4}]</x:v>
      </x:c>
      <x:c r="J2008" s="6" t="str">
        <x:v>https://raw.githubusercontent.com/Mar-7th/StarRailRes/dbe8cdfcfb0bf657b9fe1cf92d5537f118ccb487/index_new/cn/character_skill_trees.json</x:v>
      </x:c>
    </x:row>
    <x:row r="2009" ht="38" customHeight="1">
      <x:c r="A2009" s="6" t="str">
        <x:v>1220001_5</x:v>
      </x:c>
      <x:c r="B2009" s="6" t="str">
        <x:v>1220</x:v>
      </x:c>
      <x:c r="C2009" s="6" t="str">
        <x:v>1220001</x:v>
      </x:c>
      <x:c r="D2009" s="6" t="str"/>
      <x:c r="E2009" s="6" t="n">
        <x:v>5</x:v>
      </x:c>
      <x:c r="F2009" s="6" t="n">
        <x:v>5</x:v>
      </x:c>
      <x:c r="G2009" s="6" t="n">
        <x:v>0</x:v>
      </x:c>
      <x:c r="H2009" s="7" t="str"/>
      <x:c r="I2009" s="7" t="str">
        <x:v>[{"id": "2", "num": 45000}, {"id": "110193", "num": 3}, {"id": "113013", "num": 3}]</x:v>
      </x:c>
      <x:c r="J2009" s="6" t="str">
        <x:v>https://raw.githubusercontent.com/Mar-7th/StarRailRes/dbe8cdfcfb0bf657b9fe1cf92d5537f118ccb487/index_new/cn/character_skill_trees.json</x:v>
      </x:c>
    </x:row>
    <x:row r="2010" ht="38" customHeight="1">
      <x:c r="A2010" s="6" t="str">
        <x:v>1220001_6</x:v>
      </x:c>
      <x:c r="B2010" s="6" t="str">
        <x:v>1220</x:v>
      </x:c>
      <x:c r="C2010" s="6" t="str">
        <x:v>1220001</x:v>
      </x:c>
      <x:c r="D2010" s="6" t="str"/>
      <x:c r="E2010" s="6" t="n">
        <x:v>6</x:v>
      </x:c>
      <x:c r="F2010" s="6" t="n">
        <x:v>6</x:v>
      </x:c>
      <x:c r="G2010" s="6" t="n">
        <x:v>0</x:v>
      </x:c>
      <x:c r="H2010" s="7" t="str"/>
      <x:c r="I2010" s="7" t="str">
        <x:v>[{"id": "2", "num": 160000}, {"id": "110193", "num": 8}, {"id": "113013", "num": 4}]</x:v>
      </x:c>
      <x:c r="J2010" s="6" t="str">
        <x:v>https://raw.githubusercontent.com/Mar-7th/StarRailRes/dbe8cdfcfb0bf657b9fe1cf92d5537f118ccb487/index_new/cn/character_skill_trees.json</x:v>
      </x:c>
    </x:row>
    <x:row r="2011" ht="20" customHeight="1">
      <x:c r="A2011" s="6" t="str">
        <x:v>1220002_1</x:v>
      </x:c>
      <x:c r="B2011" s="6" t="str">
        <x:v>1220</x:v>
      </x:c>
      <x:c r="C2011" s="6" t="str">
        <x:v>1220002</x:v>
      </x:c>
      <x:c r="D2011" s="6" t="str"/>
      <x:c r="E2011" s="6" t="n">
        <x:v>1</x:v>
      </x:c>
      <x:c r="F2011" s="6" t="n">
        <x:v>0</x:v>
      </x:c>
      <x:c r="G2011" s="6" t="n">
        <x:v>0</x:v>
      </x:c>
      <x:c r="H2011" s="7" t="str"/>
      <x:c r="I2011" s="7" t="str">
        <x:v>[]</x:v>
      </x:c>
      <x:c r="J2011" s="6" t="str">
        <x:v>https://raw.githubusercontent.com/Mar-7th/StarRailRes/dbe8cdfcfb0bf657b9fe1cf92d5537f118ccb487/index_new/cn/character_skill_trees.json</x:v>
      </x:c>
    </x:row>
    <x:row r="2012" ht="38" customHeight="1">
      <x:c r="A2012" s="6" t="str">
        <x:v>1220002_2</x:v>
      </x:c>
      <x:c r="B2012" s="6" t="str">
        <x:v>1220</x:v>
      </x:c>
      <x:c r="C2012" s="6" t="str">
        <x:v>1220002</x:v>
      </x:c>
      <x:c r="D2012" s="6" t="str"/>
      <x:c r="E2012" s="6" t="n">
        <x:v>2</x:v>
      </x:c>
      <x:c r="F2012" s="6" t="n">
        <x:v>1</x:v>
      </x:c>
      <x:c r="G2012" s="6" t="n">
        <x:v>0</x:v>
      </x:c>
      <x:c r="H2012" s="7" t="str"/>
      <x:c r="I2012" s="7" t="str">
        <x:v>[{"id": "2", "num": 2500}, {"id": "113011", "num": 3}]</x:v>
      </x:c>
      <x:c r="J2012" s="6" t="str">
        <x:v>https://raw.githubusercontent.com/Mar-7th/StarRailRes/dbe8cdfcfb0bf657b9fe1cf92d5537f118ccb487/index_new/cn/character_skill_trees.json</x:v>
      </x:c>
    </x:row>
    <x:row r="2013" ht="38" customHeight="1">
      <x:c r="A2013" s="6" t="str">
        <x:v>1220002_3</x:v>
      </x:c>
      <x:c r="B2013" s="6" t="str">
        <x:v>1220</x:v>
      </x:c>
      <x:c r="C2013" s="6" t="str">
        <x:v>1220002</x:v>
      </x:c>
      <x:c r="D2013" s="6" t="str"/>
      <x:c r="E2013" s="6" t="n">
        <x:v>3</x:v>
      </x:c>
      <x:c r="F2013" s="6" t="n">
        <x:v>2</x:v>
      </x:c>
      <x:c r="G2013" s="6" t="n">
        <x:v>0</x:v>
      </x:c>
      <x:c r="H2013" s="7" t="str"/>
      <x:c r="I2013" s="7" t="str">
        <x:v>[{"id": "2", "num": 5000}, {"id": "110191", "num": 3}, {"id": "113011", "num": 6}]</x:v>
      </x:c>
      <x:c r="J2013" s="6" t="str">
        <x:v>https://raw.githubusercontent.com/Mar-7th/StarRailRes/dbe8cdfcfb0bf657b9fe1cf92d5537f118ccb487/index_new/cn/character_skill_trees.json</x:v>
      </x:c>
    </x:row>
    <x:row r="2014" ht="38" customHeight="1">
      <x:c r="A2014" s="6" t="str">
        <x:v>1220002_4</x:v>
      </x:c>
      <x:c r="B2014" s="6" t="str">
        <x:v>1220</x:v>
      </x:c>
      <x:c r="C2014" s="6" t="str">
        <x:v>1220002</x:v>
      </x:c>
      <x:c r="D2014" s="6" t="str"/>
      <x:c r="E2014" s="6" t="n">
        <x:v>4</x:v>
      </x:c>
      <x:c r="F2014" s="6" t="n">
        <x:v>3</x:v>
      </x:c>
      <x:c r="G2014" s="6" t="n">
        <x:v>0</x:v>
      </x:c>
      <x:c r="H2014" s="7" t="str"/>
      <x:c r="I2014" s="7" t="str">
        <x:v>[{"id": "2", "num": 10000}, {"id": "110192", "num": 3}, {"id": "113012", "num": 3}]</x:v>
      </x:c>
      <x:c r="J2014" s="6" t="str">
        <x:v>https://raw.githubusercontent.com/Mar-7th/StarRailRes/dbe8cdfcfb0bf657b9fe1cf92d5537f118ccb487/index_new/cn/character_skill_trees.json</x:v>
      </x:c>
    </x:row>
    <x:row r="2015" ht="38" customHeight="1">
      <x:c r="A2015" s="6" t="str">
        <x:v>1220002_5</x:v>
      </x:c>
      <x:c r="B2015" s="6" t="str">
        <x:v>1220</x:v>
      </x:c>
      <x:c r="C2015" s="6" t="str">
        <x:v>1220002</x:v>
      </x:c>
      <x:c r="D2015" s="6" t="str"/>
      <x:c r="E2015" s="6" t="n">
        <x:v>5</x:v>
      </x:c>
      <x:c r="F2015" s="6" t="n">
        <x:v>4</x:v>
      </x:c>
      <x:c r="G2015" s="6" t="n">
        <x:v>0</x:v>
      </x:c>
      <x:c r="H2015" s="7" t="str"/>
      <x:c r="I2015" s="7" t="str">
        <x:v>[{"id": "2", "num": 20000}, {"id": "110192", "num": 5}, {"id": "113012", "num": 4}]</x:v>
      </x:c>
      <x:c r="J2015" s="6" t="str">
        <x:v>https://raw.githubusercontent.com/Mar-7th/StarRailRes/dbe8cdfcfb0bf657b9fe1cf92d5537f118ccb487/index_new/cn/character_skill_trees.json</x:v>
      </x:c>
    </x:row>
    <x:row r="2016" ht="38" customHeight="1">
      <x:c r="A2016" s="6" t="str">
        <x:v>1220002_6</x:v>
      </x:c>
      <x:c r="B2016" s="6" t="str">
        <x:v>1220</x:v>
      </x:c>
      <x:c r="C2016" s="6" t="str">
        <x:v>1220002</x:v>
      </x:c>
      <x:c r="D2016" s="6" t="str"/>
      <x:c r="E2016" s="6" t="n">
        <x:v>6</x:v>
      </x:c>
      <x:c r="F2016" s="6" t="n">
        <x:v>4</x:v>
      </x:c>
      <x:c r="G2016" s="6" t="n">
        <x:v>0</x:v>
      </x:c>
      <x:c r="H2016" s="7" t="str"/>
      <x:c r="I2016" s="7" t="str">
        <x:v>[{"id": "2", "num": 30000}, {"id": "110192", "num": 7}, {"id": "113012", "num": 6}]</x:v>
      </x:c>
      <x:c r="J2016" s="6" t="str">
        <x:v>https://raw.githubusercontent.com/Mar-7th/StarRailRes/dbe8cdfcfb0bf657b9fe1cf92d5537f118ccb487/index_new/cn/character_skill_trees.json</x:v>
      </x:c>
    </x:row>
    <x:row r="2017" ht="38" customHeight="1">
      <x:c r="A2017" s="6" t="str">
        <x:v>1220002_7</x:v>
      </x:c>
      <x:c r="B2017" s="6" t="str">
        <x:v>1220</x:v>
      </x:c>
      <x:c r="C2017" s="6" t="str">
        <x:v>1220002</x:v>
      </x:c>
      <x:c r="D2017" s="6" t="str"/>
      <x:c r="E2017" s="6" t="n">
        <x:v>7</x:v>
      </x:c>
      <x:c r="F2017" s="6" t="n">
        <x:v>5</x:v>
      </x:c>
      <x:c r="G2017" s="6" t="n">
        <x:v>0</x:v>
      </x:c>
      <x:c r="H2017" s="7" t="str"/>
      <x:c r="I2017" s="7" t="str">
        <x:v>[{"id": "2", "num": 45000}, {"id": "110193", "num": 3}, {"id": "113013", "num": 3}]</x:v>
      </x:c>
      <x:c r="J2017" s="6" t="str">
        <x:v>https://raw.githubusercontent.com/Mar-7th/StarRailRes/dbe8cdfcfb0bf657b9fe1cf92d5537f118ccb487/index_new/cn/character_skill_trees.json</x:v>
      </x:c>
    </x:row>
    <x:row r="2018" ht="53" customHeight="1">
      <x:c r="A2018" s="6" t="str">
        <x:v>1220002_8</x:v>
      </x:c>
      <x:c r="B2018" s="6" t="str">
        <x:v>1220</x:v>
      </x:c>
      <x:c r="C2018" s="6" t="str">
        <x:v>1220002</x:v>
      </x:c>
      <x:c r="D2018" s="6" t="str"/>
      <x:c r="E2018" s="6" t="n">
        <x:v>8</x:v>
      </x:c>
      <x:c r="F2018" s="6" t="n">
        <x:v>5</x:v>
      </x:c>
      <x:c r="G2018" s="6" t="n">
        <x:v>0</x:v>
      </x:c>
      <x:c r="H2018" s="7" t="str"/>
      <x:c r="I2018" s="7" t="str">
        <x:v>[{"id": "2", "num": 80000}, {"id": "110193", "num": 5}, {"id": "110503", "num": 1}, {"id": "113013", "num": 4}]</x:v>
      </x:c>
      <x:c r="J2018" s="6" t="str">
        <x:v>https://raw.githubusercontent.com/Mar-7th/StarRailRes/dbe8cdfcfb0bf657b9fe1cf92d5537f118ccb487/index_new/cn/character_skill_trees.json</x:v>
      </x:c>
    </x:row>
    <x:row r="2019" ht="53" customHeight="1">
      <x:c r="A2019" s="6" t="str">
        <x:v>1220002_9</x:v>
      </x:c>
      <x:c r="B2019" s="6" t="str">
        <x:v>1220</x:v>
      </x:c>
      <x:c r="C2019" s="6" t="str">
        <x:v>1220002</x:v>
      </x:c>
      <x:c r="D2019" s="6" t="str"/>
      <x:c r="E2019" s="6" t="n">
        <x:v>9</x:v>
      </x:c>
      <x:c r="F2019" s="6" t="n">
        <x:v>6</x:v>
      </x:c>
      <x:c r="G2019" s="6" t="n">
        <x:v>0</x:v>
      </x:c>
      <x:c r="H2019" s="7" t="str"/>
      <x:c r="I2019" s="7" t="str">
        <x:v>[{"id": "2", "num": 160000}, {"id": "110193", "num": 8}, {"id": "241", "num": 1}, {"id": "110503", "num": 1}]</x:v>
      </x:c>
      <x:c r="J2019" s="6" t="str">
        <x:v>https://raw.githubusercontent.com/Mar-7th/StarRailRes/dbe8cdfcfb0bf657b9fe1cf92d5537f118ccb487/index_new/cn/character_skill_trees.json</x:v>
      </x:c>
    </x:row>
    <x:row r="2020" ht="53" customHeight="1">
      <x:c r="A2020" s="6" t="str">
        <x:v>1220002_10</x:v>
      </x:c>
      <x:c r="B2020" s="6" t="str">
        <x:v>1220</x:v>
      </x:c>
      <x:c r="C2020" s="6" t="str">
        <x:v>1220002</x:v>
      </x:c>
      <x:c r="D2020" s="6" t="str"/>
      <x:c r="E2020" s="6" t="n">
        <x:v>10</x:v>
      </x:c>
      <x:c r="F2020" s="6" t="n">
        <x:v>6</x:v>
      </x:c>
      <x:c r="G2020" s="6" t="n">
        <x:v>0</x:v>
      </x:c>
      <x:c r="H2020" s="7" t="str"/>
      <x:c r="I2020" s="7" t="str">
        <x:v>[{"id": "2", "num": 300000}, {"id": "110193", "num": 14}, {"id": "241", "num": 1}, {"id": "110503", "num": 1}]</x:v>
      </x:c>
      <x:c r="J2020" s="6" t="str">
        <x:v>https://raw.githubusercontent.com/Mar-7th/StarRailRes/dbe8cdfcfb0bf657b9fe1cf92d5537f118ccb487/index_new/cn/character_skill_trees.json</x:v>
      </x:c>
    </x:row>
    <x:row r="2021" ht="20" customHeight="1">
      <x:c r="A2021" s="6" t="str">
        <x:v>1220003_1</x:v>
      </x:c>
      <x:c r="B2021" s="6" t="str">
        <x:v>1220</x:v>
      </x:c>
      <x:c r="C2021" s="6" t="str">
        <x:v>1220003</x:v>
      </x:c>
      <x:c r="D2021" s="6" t="str"/>
      <x:c r="E2021" s="6" t="n">
        <x:v>1</x:v>
      </x:c>
      <x:c r="F2021" s="6" t="n">
        <x:v>0</x:v>
      </x:c>
      <x:c r="G2021" s="6" t="n">
        <x:v>0</x:v>
      </x:c>
      <x:c r="H2021" s="7" t="str"/>
      <x:c r="I2021" s="7" t="str">
        <x:v>[]</x:v>
      </x:c>
      <x:c r="J2021" s="6" t="str">
        <x:v>https://raw.githubusercontent.com/Mar-7th/StarRailRes/dbe8cdfcfb0bf657b9fe1cf92d5537f118ccb487/index_new/cn/character_skill_trees.json</x:v>
      </x:c>
    </x:row>
    <x:row r="2022" ht="38" customHeight="1">
      <x:c r="A2022" s="6" t="str">
        <x:v>1220003_2</x:v>
      </x:c>
      <x:c r="B2022" s="6" t="str">
        <x:v>1220</x:v>
      </x:c>
      <x:c r="C2022" s="6" t="str">
        <x:v>1220003</x:v>
      </x:c>
      <x:c r="D2022" s="6" t="str"/>
      <x:c r="E2022" s="6" t="n">
        <x:v>2</x:v>
      </x:c>
      <x:c r="F2022" s="6" t="n">
        <x:v>1</x:v>
      </x:c>
      <x:c r="G2022" s="6" t="n">
        <x:v>0</x:v>
      </x:c>
      <x:c r="H2022" s="7" t="str"/>
      <x:c r="I2022" s="7" t="str">
        <x:v>[{"id": "2", "num": 2500}, {"id": "113011", "num": 3}]</x:v>
      </x:c>
      <x:c r="J2022" s="6" t="str">
        <x:v>https://raw.githubusercontent.com/Mar-7th/StarRailRes/dbe8cdfcfb0bf657b9fe1cf92d5537f118ccb487/index_new/cn/character_skill_trees.json</x:v>
      </x:c>
    </x:row>
    <x:row r="2023" ht="38" customHeight="1">
      <x:c r="A2023" s="6" t="str">
        <x:v>1220003_3</x:v>
      </x:c>
      <x:c r="B2023" s="6" t="str">
        <x:v>1220</x:v>
      </x:c>
      <x:c r="C2023" s="6" t="str">
        <x:v>1220003</x:v>
      </x:c>
      <x:c r="D2023" s="6" t="str"/>
      <x:c r="E2023" s="6" t="n">
        <x:v>3</x:v>
      </x:c>
      <x:c r="F2023" s="6" t="n">
        <x:v>2</x:v>
      </x:c>
      <x:c r="G2023" s="6" t="n">
        <x:v>0</x:v>
      </x:c>
      <x:c r="H2023" s="7" t="str"/>
      <x:c r="I2023" s="7" t="str">
        <x:v>[{"id": "2", "num": 5000}, {"id": "110191", "num": 3}, {"id": "113011", "num": 6}]</x:v>
      </x:c>
      <x:c r="J2023" s="6" t="str">
        <x:v>https://raw.githubusercontent.com/Mar-7th/StarRailRes/dbe8cdfcfb0bf657b9fe1cf92d5537f118ccb487/index_new/cn/character_skill_trees.json</x:v>
      </x:c>
    </x:row>
    <x:row r="2024" ht="38" customHeight="1">
      <x:c r="A2024" s="6" t="str">
        <x:v>1220003_4</x:v>
      </x:c>
      <x:c r="B2024" s="6" t="str">
        <x:v>1220</x:v>
      </x:c>
      <x:c r="C2024" s="6" t="str">
        <x:v>1220003</x:v>
      </x:c>
      <x:c r="D2024" s="6" t="str"/>
      <x:c r="E2024" s="6" t="n">
        <x:v>4</x:v>
      </x:c>
      <x:c r="F2024" s="6" t="n">
        <x:v>3</x:v>
      </x:c>
      <x:c r="G2024" s="6" t="n">
        <x:v>0</x:v>
      </x:c>
      <x:c r="H2024" s="7" t="str"/>
      <x:c r="I2024" s="7" t="str">
        <x:v>[{"id": "2", "num": 10000}, {"id": "110192", "num": 3}, {"id": "113012", "num": 3}]</x:v>
      </x:c>
      <x:c r="J2024" s="6" t="str">
        <x:v>https://raw.githubusercontent.com/Mar-7th/StarRailRes/dbe8cdfcfb0bf657b9fe1cf92d5537f118ccb487/index_new/cn/character_skill_trees.json</x:v>
      </x:c>
    </x:row>
    <x:row r="2025" ht="38" customHeight="1">
      <x:c r="A2025" s="6" t="str">
        <x:v>1220003_5</x:v>
      </x:c>
      <x:c r="B2025" s="6" t="str">
        <x:v>1220</x:v>
      </x:c>
      <x:c r="C2025" s="6" t="str">
        <x:v>1220003</x:v>
      </x:c>
      <x:c r="D2025" s="6" t="str"/>
      <x:c r="E2025" s="6" t="n">
        <x:v>5</x:v>
      </x:c>
      <x:c r="F2025" s="6" t="n">
        <x:v>4</x:v>
      </x:c>
      <x:c r="G2025" s="6" t="n">
        <x:v>0</x:v>
      </x:c>
      <x:c r="H2025" s="7" t="str"/>
      <x:c r="I2025" s="7" t="str">
        <x:v>[{"id": "2", "num": 20000}, {"id": "110192", "num": 5}, {"id": "113012", "num": 4}]</x:v>
      </x:c>
      <x:c r="J2025" s="6" t="str">
        <x:v>https://raw.githubusercontent.com/Mar-7th/StarRailRes/dbe8cdfcfb0bf657b9fe1cf92d5537f118ccb487/index_new/cn/character_skill_trees.json</x:v>
      </x:c>
    </x:row>
    <x:row r="2026" ht="38" customHeight="1">
      <x:c r="A2026" s="6" t="str">
        <x:v>1220003_6</x:v>
      </x:c>
      <x:c r="B2026" s="6" t="str">
        <x:v>1220</x:v>
      </x:c>
      <x:c r="C2026" s="6" t="str">
        <x:v>1220003</x:v>
      </x:c>
      <x:c r="D2026" s="6" t="str"/>
      <x:c r="E2026" s="6" t="n">
        <x:v>6</x:v>
      </x:c>
      <x:c r="F2026" s="6" t="n">
        <x:v>4</x:v>
      </x:c>
      <x:c r="G2026" s="6" t="n">
        <x:v>0</x:v>
      </x:c>
      <x:c r="H2026" s="7" t="str"/>
      <x:c r="I2026" s="7" t="str">
        <x:v>[{"id": "2", "num": 30000}, {"id": "110192", "num": 7}, {"id": "113012", "num": 6}]</x:v>
      </x:c>
      <x:c r="J2026" s="6" t="str">
        <x:v>https://raw.githubusercontent.com/Mar-7th/StarRailRes/dbe8cdfcfb0bf657b9fe1cf92d5537f118ccb487/index_new/cn/character_skill_trees.json</x:v>
      </x:c>
    </x:row>
    <x:row r="2027" ht="38" customHeight="1">
      <x:c r="A2027" s="6" t="str">
        <x:v>1220003_7</x:v>
      </x:c>
      <x:c r="B2027" s="6" t="str">
        <x:v>1220</x:v>
      </x:c>
      <x:c r="C2027" s="6" t="str">
        <x:v>1220003</x:v>
      </x:c>
      <x:c r="D2027" s="6" t="str"/>
      <x:c r="E2027" s="6" t="n">
        <x:v>7</x:v>
      </x:c>
      <x:c r="F2027" s="6" t="n">
        <x:v>5</x:v>
      </x:c>
      <x:c r="G2027" s="6" t="n">
        <x:v>0</x:v>
      </x:c>
      <x:c r="H2027" s="7" t="str"/>
      <x:c r="I2027" s="7" t="str">
        <x:v>[{"id": "2", "num": 45000}, {"id": "110193", "num": 3}, {"id": "113013", "num": 3}]</x:v>
      </x:c>
      <x:c r="J2027" s="6" t="str">
        <x:v>https://raw.githubusercontent.com/Mar-7th/StarRailRes/dbe8cdfcfb0bf657b9fe1cf92d5537f118ccb487/index_new/cn/character_skill_trees.json</x:v>
      </x:c>
    </x:row>
    <x:row r="2028" ht="53" customHeight="1">
      <x:c r="A2028" s="6" t="str">
        <x:v>1220003_8</x:v>
      </x:c>
      <x:c r="B2028" s="6" t="str">
        <x:v>1220</x:v>
      </x:c>
      <x:c r="C2028" s="6" t="str">
        <x:v>1220003</x:v>
      </x:c>
      <x:c r="D2028" s="6" t="str"/>
      <x:c r="E2028" s="6" t="n">
        <x:v>8</x:v>
      </x:c>
      <x:c r="F2028" s="6" t="n">
        <x:v>5</x:v>
      </x:c>
      <x:c r="G2028" s="6" t="n">
        <x:v>0</x:v>
      </x:c>
      <x:c r="H2028" s="7" t="str"/>
      <x:c r="I2028" s="7" t="str">
        <x:v>[{"id": "2", "num": 80000}, {"id": "110193", "num": 5}, {"id": "110503", "num": 1}, {"id": "113013", "num": 4}]</x:v>
      </x:c>
      <x:c r="J2028" s="6" t="str">
        <x:v>https://raw.githubusercontent.com/Mar-7th/StarRailRes/dbe8cdfcfb0bf657b9fe1cf92d5537f118ccb487/index_new/cn/character_skill_trees.json</x:v>
      </x:c>
    </x:row>
    <x:row r="2029" ht="53" customHeight="1">
      <x:c r="A2029" s="6" t="str">
        <x:v>1220003_9</x:v>
      </x:c>
      <x:c r="B2029" s="6" t="str">
        <x:v>1220</x:v>
      </x:c>
      <x:c r="C2029" s="6" t="str">
        <x:v>1220003</x:v>
      </x:c>
      <x:c r="D2029" s="6" t="str"/>
      <x:c r="E2029" s="6" t="n">
        <x:v>9</x:v>
      </x:c>
      <x:c r="F2029" s="6" t="n">
        <x:v>6</x:v>
      </x:c>
      <x:c r="G2029" s="6" t="n">
        <x:v>0</x:v>
      </x:c>
      <x:c r="H2029" s="7" t="str"/>
      <x:c r="I2029" s="7" t="str">
        <x:v>[{"id": "2", "num": 160000}, {"id": "110193", "num": 8}, {"id": "241", "num": 1}, {"id": "110503", "num": 1}]</x:v>
      </x:c>
      <x:c r="J2029" s="6" t="str">
        <x:v>https://raw.githubusercontent.com/Mar-7th/StarRailRes/dbe8cdfcfb0bf657b9fe1cf92d5537f118ccb487/index_new/cn/character_skill_trees.json</x:v>
      </x:c>
    </x:row>
    <x:row r="2030" ht="53" customHeight="1">
      <x:c r="A2030" s="6" t="str">
        <x:v>1220003_10</x:v>
      </x:c>
      <x:c r="B2030" s="6" t="str">
        <x:v>1220</x:v>
      </x:c>
      <x:c r="C2030" s="6" t="str">
        <x:v>1220003</x:v>
      </x:c>
      <x:c r="D2030" s="6" t="str"/>
      <x:c r="E2030" s="6" t="n">
        <x:v>10</x:v>
      </x:c>
      <x:c r="F2030" s="6" t="n">
        <x:v>6</x:v>
      </x:c>
      <x:c r="G2030" s="6" t="n">
        <x:v>0</x:v>
      </x:c>
      <x:c r="H2030" s="7" t="str"/>
      <x:c r="I2030" s="7" t="str">
        <x:v>[{"id": "2", "num": 300000}, {"id": "110193", "num": 14}, {"id": "241", "num": 1}, {"id": "110503", "num": 1}]</x:v>
      </x:c>
      <x:c r="J2030" s="6" t="str">
        <x:v>https://raw.githubusercontent.com/Mar-7th/StarRailRes/dbe8cdfcfb0bf657b9fe1cf92d5537f118ccb487/index_new/cn/character_skill_trees.json</x:v>
      </x:c>
    </x:row>
    <x:row r="2031" ht="20" customHeight="1">
      <x:c r="A2031" s="6" t="str">
        <x:v>1220004_1</x:v>
      </x:c>
      <x:c r="B2031" s="6" t="str">
        <x:v>1220</x:v>
      </x:c>
      <x:c r="C2031" s="6" t="str">
        <x:v>1220004</x:v>
      </x:c>
      <x:c r="D2031" s="6" t="str"/>
      <x:c r="E2031" s="6" t="n">
        <x:v>1</x:v>
      </x:c>
      <x:c r="F2031" s="6" t="n">
        <x:v>0</x:v>
      </x:c>
      <x:c r="G2031" s="6" t="n">
        <x:v>0</x:v>
      </x:c>
      <x:c r="H2031" s="7" t="str"/>
      <x:c r="I2031" s="7" t="str">
        <x:v>[]</x:v>
      </x:c>
      <x:c r="J2031" s="6" t="str">
        <x:v>https://raw.githubusercontent.com/Mar-7th/StarRailRes/dbe8cdfcfb0bf657b9fe1cf92d5537f118ccb487/index_new/cn/character_skill_trees.json</x:v>
      </x:c>
    </x:row>
    <x:row r="2032" ht="38" customHeight="1">
      <x:c r="A2032" s="6" t="str">
        <x:v>1220004_2</x:v>
      </x:c>
      <x:c r="B2032" s="6" t="str">
        <x:v>1220</x:v>
      </x:c>
      <x:c r="C2032" s="6" t="str">
        <x:v>1220004</x:v>
      </x:c>
      <x:c r="D2032" s="6" t="str"/>
      <x:c r="E2032" s="6" t="n">
        <x:v>2</x:v>
      </x:c>
      <x:c r="F2032" s="6" t="n">
        <x:v>1</x:v>
      </x:c>
      <x:c r="G2032" s="6" t="n">
        <x:v>0</x:v>
      </x:c>
      <x:c r="H2032" s="7" t="str"/>
      <x:c r="I2032" s="7" t="str">
        <x:v>[{"id": "2", "num": 2500}, {"id": "113011", "num": 3}]</x:v>
      </x:c>
      <x:c r="J2032" s="6" t="str">
        <x:v>https://raw.githubusercontent.com/Mar-7th/StarRailRes/dbe8cdfcfb0bf657b9fe1cf92d5537f118ccb487/index_new/cn/character_skill_trees.json</x:v>
      </x:c>
    </x:row>
    <x:row r="2033" ht="38" customHeight="1">
      <x:c r="A2033" s="6" t="str">
        <x:v>1220004_3</x:v>
      </x:c>
      <x:c r="B2033" s="6" t="str">
        <x:v>1220</x:v>
      </x:c>
      <x:c r="C2033" s="6" t="str">
        <x:v>1220004</x:v>
      </x:c>
      <x:c r="D2033" s="6" t="str"/>
      <x:c r="E2033" s="6" t="n">
        <x:v>3</x:v>
      </x:c>
      <x:c r="F2033" s="6" t="n">
        <x:v>2</x:v>
      </x:c>
      <x:c r="G2033" s="6" t="n">
        <x:v>0</x:v>
      </x:c>
      <x:c r="H2033" s="7" t="str"/>
      <x:c r="I2033" s="7" t="str">
        <x:v>[{"id": "2", "num": 5000}, {"id": "110191", "num": 3}, {"id": "113011", "num": 6}]</x:v>
      </x:c>
      <x:c r="J2033" s="6" t="str">
        <x:v>https://raw.githubusercontent.com/Mar-7th/StarRailRes/dbe8cdfcfb0bf657b9fe1cf92d5537f118ccb487/index_new/cn/character_skill_trees.json</x:v>
      </x:c>
    </x:row>
    <x:row r="2034" ht="38" customHeight="1">
      <x:c r="A2034" s="6" t="str">
        <x:v>1220004_4</x:v>
      </x:c>
      <x:c r="B2034" s="6" t="str">
        <x:v>1220</x:v>
      </x:c>
      <x:c r="C2034" s="6" t="str">
        <x:v>1220004</x:v>
      </x:c>
      <x:c r="D2034" s="6" t="str"/>
      <x:c r="E2034" s="6" t="n">
        <x:v>4</x:v>
      </x:c>
      <x:c r="F2034" s="6" t="n">
        <x:v>3</x:v>
      </x:c>
      <x:c r="G2034" s="6" t="n">
        <x:v>0</x:v>
      </x:c>
      <x:c r="H2034" s="7" t="str"/>
      <x:c r="I2034" s="7" t="str">
        <x:v>[{"id": "2", "num": 10000}, {"id": "110192", "num": 3}, {"id": "113012", "num": 3}]</x:v>
      </x:c>
      <x:c r="J2034" s="6" t="str">
        <x:v>https://raw.githubusercontent.com/Mar-7th/StarRailRes/dbe8cdfcfb0bf657b9fe1cf92d5537f118ccb487/index_new/cn/character_skill_trees.json</x:v>
      </x:c>
    </x:row>
    <x:row r="2035" ht="38" customHeight="1">
      <x:c r="A2035" s="6" t="str">
        <x:v>1220004_5</x:v>
      </x:c>
      <x:c r="B2035" s="6" t="str">
        <x:v>1220</x:v>
      </x:c>
      <x:c r="C2035" s="6" t="str">
        <x:v>1220004</x:v>
      </x:c>
      <x:c r="D2035" s="6" t="str"/>
      <x:c r="E2035" s="6" t="n">
        <x:v>5</x:v>
      </x:c>
      <x:c r="F2035" s="6" t="n">
        <x:v>4</x:v>
      </x:c>
      <x:c r="G2035" s="6" t="n">
        <x:v>0</x:v>
      </x:c>
      <x:c r="H2035" s="7" t="str"/>
      <x:c r="I2035" s="7" t="str">
        <x:v>[{"id": "2", "num": 20000}, {"id": "110192", "num": 5}, {"id": "113012", "num": 4}]</x:v>
      </x:c>
      <x:c r="J2035" s="6" t="str">
        <x:v>https://raw.githubusercontent.com/Mar-7th/StarRailRes/dbe8cdfcfb0bf657b9fe1cf92d5537f118ccb487/index_new/cn/character_skill_trees.json</x:v>
      </x:c>
    </x:row>
    <x:row r="2036" ht="38" customHeight="1">
      <x:c r="A2036" s="6" t="str">
        <x:v>1220004_6</x:v>
      </x:c>
      <x:c r="B2036" s="6" t="str">
        <x:v>1220</x:v>
      </x:c>
      <x:c r="C2036" s="6" t="str">
        <x:v>1220004</x:v>
      </x:c>
      <x:c r="D2036" s="6" t="str"/>
      <x:c r="E2036" s="6" t="n">
        <x:v>6</x:v>
      </x:c>
      <x:c r="F2036" s="6" t="n">
        <x:v>4</x:v>
      </x:c>
      <x:c r="G2036" s="6" t="n">
        <x:v>0</x:v>
      </x:c>
      <x:c r="H2036" s="7" t="str"/>
      <x:c r="I2036" s="7" t="str">
        <x:v>[{"id": "2", "num": 30000}, {"id": "110192", "num": 7}, {"id": "113012", "num": 6}]</x:v>
      </x:c>
      <x:c r="J2036" s="6" t="str">
        <x:v>https://raw.githubusercontent.com/Mar-7th/StarRailRes/dbe8cdfcfb0bf657b9fe1cf92d5537f118ccb487/index_new/cn/character_skill_trees.json</x:v>
      </x:c>
    </x:row>
    <x:row r="2037" ht="38" customHeight="1">
      <x:c r="A2037" s="6" t="str">
        <x:v>1220004_7</x:v>
      </x:c>
      <x:c r="B2037" s="6" t="str">
        <x:v>1220</x:v>
      </x:c>
      <x:c r="C2037" s="6" t="str">
        <x:v>1220004</x:v>
      </x:c>
      <x:c r="D2037" s="6" t="str"/>
      <x:c r="E2037" s="6" t="n">
        <x:v>7</x:v>
      </x:c>
      <x:c r="F2037" s="6" t="n">
        <x:v>5</x:v>
      </x:c>
      <x:c r="G2037" s="6" t="n">
        <x:v>0</x:v>
      </x:c>
      <x:c r="H2037" s="7" t="str"/>
      <x:c r="I2037" s="7" t="str">
        <x:v>[{"id": "2", "num": 45000}, {"id": "110193", "num": 3}, {"id": "113013", "num": 3}]</x:v>
      </x:c>
      <x:c r="J2037" s="6" t="str">
        <x:v>https://raw.githubusercontent.com/Mar-7th/StarRailRes/dbe8cdfcfb0bf657b9fe1cf92d5537f118ccb487/index_new/cn/character_skill_trees.json</x:v>
      </x:c>
    </x:row>
    <x:row r="2038" ht="53" customHeight="1">
      <x:c r="A2038" s="6" t="str">
        <x:v>1220004_8</x:v>
      </x:c>
      <x:c r="B2038" s="6" t="str">
        <x:v>1220</x:v>
      </x:c>
      <x:c r="C2038" s="6" t="str">
        <x:v>1220004</x:v>
      </x:c>
      <x:c r="D2038" s="6" t="str"/>
      <x:c r="E2038" s="6" t="n">
        <x:v>8</x:v>
      </x:c>
      <x:c r="F2038" s="6" t="n">
        <x:v>5</x:v>
      </x:c>
      <x:c r="G2038" s="6" t="n">
        <x:v>0</x:v>
      </x:c>
      <x:c r="H2038" s="7" t="str"/>
      <x:c r="I2038" s="7" t="str">
        <x:v>[{"id": "2", "num": 80000}, {"id": "110193", "num": 5}, {"id": "110503", "num": 1}, {"id": "113013", "num": 4}]</x:v>
      </x:c>
      <x:c r="J2038" s="6" t="str">
        <x:v>https://raw.githubusercontent.com/Mar-7th/StarRailRes/dbe8cdfcfb0bf657b9fe1cf92d5537f118ccb487/index_new/cn/character_skill_trees.json</x:v>
      </x:c>
    </x:row>
    <x:row r="2039" ht="53" customHeight="1">
      <x:c r="A2039" s="6" t="str">
        <x:v>1220004_9</x:v>
      </x:c>
      <x:c r="B2039" s="6" t="str">
        <x:v>1220</x:v>
      </x:c>
      <x:c r="C2039" s="6" t="str">
        <x:v>1220004</x:v>
      </x:c>
      <x:c r="D2039" s="6" t="str"/>
      <x:c r="E2039" s="6" t="n">
        <x:v>9</x:v>
      </x:c>
      <x:c r="F2039" s="6" t="n">
        <x:v>6</x:v>
      </x:c>
      <x:c r="G2039" s="6" t="n">
        <x:v>0</x:v>
      </x:c>
      <x:c r="H2039" s="7" t="str"/>
      <x:c r="I2039" s="7" t="str">
        <x:v>[{"id": "2", "num": 160000}, {"id": "110193", "num": 8}, {"id": "241", "num": 1}, {"id": "110503", "num": 1}]</x:v>
      </x:c>
      <x:c r="J2039" s="6" t="str">
        <x:v>https://raw.githubusercontent.com/Mar-7th/StarRailRes/dbe8cdfcfb0bf657b9fe1cf92d5537f118ccb487/index_new/cn/character_skill_trees.json</x:v>
      </x:c>
    </x:row>
    <x:row r="2040" ht="53" customHeight="1">
      <x:c r="A2040" s="6" t="str">
        <x:v>1220004_10</x:v>
      </x:c>
      <x:c r="B2040" s="6" t="str">
        <x:v>1220</x:v>
      </x:c>
      <x:c r="C2040" s="6" t="str">
        <x:v>1220004</x:v>
      </x:c>
      <x:c r="D2040" s="6" t="str"/>
      <x:c r="E2040" s="6" t="n">
        <x:v>10</x:v>
      </x:c>
      <x:c r="F2040" s="6" t="n">
        <x:v>6</x:v>
      </x:c>
      <x:c r="G2040" s="6" t="n">
        <x:v>0</x:v>
      </x:c>
      <x:c r="H2040" s="7" t="str"/>
      <x:c r="I2040" s="7" t="str">
        <x:v>[{"id": "2", "num": 300000}, {"id": "110193", "num": 14}, {"id": "241", "num": 1}, {"id": "110503", "num": 1}]</x:v>
      </x:c>
      <x:c r="J2040" s="6" t="str">
        <x:v>https://raw.githubusercontent.com/Mar-7th/StarRailRes/dbe8cdfcfb0bf657b9fe1cf92d5537f118ccb487/index_new/cn/character_skill_trees.json</x:v>
      </x:c>
    </x:row>
    <x:row r="2041" ht="20" customHeight="1">
      <x:c r="A2041" s="6" t="str">
        <x:v>1220007_1</x:v>
      </x:c>
      <x:c r="B2041" s="6" t="str">
        <x:v>1220</x:v>
      </x:c>
      <x:c r="C2041" s="6" t="str">
        <x:v>1220007</x:v>
      </x:c>
      <x:c r="D2041" s="6" t="str"/>
      <x:c r="E2041" s="6" t="n">
        <x:v>1</x:v>
      </x:c>
      <x:c r="F2041" s="6" t="n">
        <x:v>0</x:v>
      </x:c>
      <x:c r="G2041" s="6" t="n">
        <x:v>0</x:v>
      </x:c>
      <x:c r="H2041" s="7" t="str"/>
      <x:c r="I2041" s="7" t="str">
        <x:v>[]</x:v>
      </x:c>
      <x:c r="J2041" s="6" t="str">
        <x:v>https://raw.githubusercontent.com/Mar-7th/StarRailRes/dbe8cdfcfb0bf657b9fe1cf92d5537f118ccb487/index_new/cn/character_skill_trees.json</x:v>
      </x:c>
    </x:row>
    <x:row r="2042" ht="38" customHeight="1">
      <x:c r="A2042" s="6" t="str">
        <x:v>1220101_1</x:v>
      </x:c>
      <x:c r="B2042" s="6" t="str">
        <x:v>1220</x:v>
      </x:c>
      <x:c r="C2042" s="6" t="str">
        <x:v>1220101</x:v>
      </x:c>
      <x:c r="D2042" s="6" t="str">
        <x:v>天通</x:v>
      </x:c>
      <x:c r="E2042" s="6" t="n">
        <x:v>1</x:v>
      </x:c>
      <x:c r="F2042" s="6" t="n">
        <x:v>2</x:v>
      </x:c>
      <x:c r="G2042" s="6" t="n">
        <x:v>0</x:v>
      </x:c>
      <x:c r="H2042" s="7" t="str">
        <x:v>战斗开始时，获得#1[i]点【飞黄】。
回合开始时，若上回合未通过天赋发动追加攻击，计入1次获得【飞黄】所需的攻击次数。</x:v>
      </x:c>
      <x:c r="I2042" s="7" t="str">
        <x:v>[{"id": "2", "num": 5000}, {"id": "110191", "num": 3}, {"id": "110503", "num": 1}]</x:v>
      </x:c>
      <x:c r="J2042" s="6" t="str">
        <x:v>https://raw.githubusercontent.com/Mar-7th/StarRailRes/dbe8cdfcfb0bf657b9fe1cf92d5537f118ccb487/index_new/cn/character_skill_trees.json</x:v>
      </x:c>
    </x:row>
    <x:row r="2043" ht="53" customHeight="1">
      <x:c r="A2043" s="6" t="str">
        <x:v>1220102_1</x:v>
      </x:c>
      <x:c r="B2043" s="6" t="str">
        <x:v>1220</x:v>
      </x:c>
      <x:c r="C2043" s="6" t="str">
        <x:v>1220102</x:v>
      </x:c>
      <x:c r="D2043" s="6" t="str">
        <x:v>解形</x:v>
      </x:c>
      <x:c r="E2043" s="6" t="n">
        <x:v>1</x:v>
      </x:c>
      <x:c r="F2043" s="6" t="n">
        <x:v>4</x:v>
      </x:c>
      <x:c r="G2043" s="6" t="n">
        <x:v>0</x:v>
      </x:c>
      <x:c r="H2043" s="7" t="str">
        <x:v>施放终结技对敌方目标造成伤害时，被视为发动了追加攻击。追加攻击的暴击伤害提高#1[i]%。</x:v>
      </x:c>
      <x:c r="I2043" s="7" t="str">
        <x:v>[{"id": "2", "num": 20000}, {"id": "110192", "num": 5}, {"id": "241", "num": 1}, {"id": "110503", "num": 1}]</x:v>
      </x:c>
      <x:c r="J2043" s="6" t="str">
        <x:v>https://raw.githubusercontent.com/Mar-7th/StarRailRes/dbe8cdfcfb0bf657b9fe1cf92d5537f118ccb487/index_new/cn/character_skill_trees.json</x:v>
      </x:c>
    </x:row>
    <x:row r="2044" ht="53" customHeight="1">
      <x:c r="A2044" s="6" t="str">
        <x:v>1220103_1</x:v>
      </x:c>
      <x:c r="B2044" s="6" t="str">
        <x:v>1220</x:v>
      </x:c>
      <x:c r="C2044" s="6" t="str">
        <x:v>1220103</x:v>
      </x:c>
      <x:c r="D2044" s="6" t="str">
        <x:v>电举</x:v>
      </x:c>
      <x:c r="E2044" s="6" t="n">
        <x:v>1</x:v>
      </x:c>
      <x:c r="F2044" s="6" t="n">
        <x:v>6</x:v>
      </x:c>
      <x:c r="G2044" s="6" t="n">
        <x:v>0</x:v>
      </x:c>
      <x:c r="H2044" s="7" t="str">
        <x:v>施放战技时，攻击力提高#1[i]%，持续#2[i]回合。</x:v>
      </x:c>
      <x:c r="I2044" s="7" t="str">
        <x:v>[{"id": "2", "num": 160000}, {"id": "110193", "num": 8}, {"id": "241", "num": 1}, {"id": "110503", "num": 1}]</x:v>
      </x:c>
      <x:c r="J2044" s="6" t="str">
        <x:v>https://raw.githubusercontent.com/Mar-7th/StarRailRes/dbe8cdfcfb0bf657b9fe1cf92d5537f118ccb487/index_new/cn/character_skill_trees.json</x:v>
      </x:c>
    </x:row>
    <x:row r="2045" ht="38" customHeight="1">
      <x:c r="A2045" s="6" t="str">
        <x:v>1220201_1</x:v>
      </x:c>
      <x:c r="B2045" s="6" t="str">
        <x:v>1220</x:v>
      </x:c>
      <x:c r="C2045" s="6" t="str">
        <x:v>1220201</x:v>
      </x:c>
      <x:c r="D2045" s="6" t="str">
        <x:v>攻击强化</x:v>
      </x:c>
      <x:c r="E2045" s="6" t="n">
        <x:v>1</x:v>
      </x:c>
      <x:c r="F2045" s="6" t="n">
        <x:v>0</x:v>
      </x:c>
      <x:c r="G2045" s="6" t="n">
        <x:v>1</x:v>
      </x:c>
      <x:c r="H2045" s="7" t="str"/>
      <x:c r="I2045" s="7" t="str">
        <x:v>[{"id": "2", "num": 2500}, {"id": "113011", "num": 2}]</x:v>
      </x:c>
      <x:c r="J2045" s="6" t="str">
        <x:v>https://raw.githubusercontent.com/Mar-7th/StarRailRes/dbe8cdfcfb0bf657b9fe1cf92d5537f118ccb487/index_new/cn/character_skill_trees.json</x:v>
      </x:c>
    </x:row>
    <x:row r="2046" ht="38" customHeight="1">
      <x:c r="A2046" s="6" t="str">
        <x:v>1220202_1</x:v>
      </x:c>
      <x:c r="B2046" s="6" t="str">
        <x:v>1220</x:v>
      </x:c>
      <x:c r="C2046" s="6" t="str">
        <x:v>1220202</x:v>
      </x:c>
      <x:c r="D2046" s="6" t="str">
        <x:v>暴击率强化</x:v>
      </x:c>
      <x:c r="E2046" s="6" t="n">
        <x:v>1</x:v>
      </x:c>
      <x:c r="F2046" s="6" t="n">
        <x:v>2</x:v>
      </x:c>
      <x:c r="G2046" s="6" t="n">
        <x:v>0</x:v>
      </x:c>
      <x:c r="H2046" s="7" t="str"/>
      <x:c r="I2046" s="7" t="str">
        <x:v>[{"id": "2", "num": 5000}, {"id": "110191", "num": 3}, {"id": "113011", "num": 6}]</x:v>
      </x:c>
      <x:c r="J2046" s="6" t="str">
        <x:v>https://raw.githubusercontent.com/Mar-7th/StarRailRes/dbe8cdfcfb0bf657b9fe1cf92d5537f118ccb487/index_new/cn/character_skill_trees.json</x:v>
      </x:c>
    </x:row>
    <x:row r="2047" ht="38" customHeight="1">
      <x:c r="A2047" s="6" t="str">
        <x:v>1220203_1</x:v>
      </x:c>
      <x:c r="B2047" s="6" t="str">
        <x:v>1220</x:v>
      </x:c>
      <x:c r="C2047" s="6" t="str">
        <x:v>1220203</x:v>
      </x:c>
      <x:c r="D2047" s="6" t="str">
        <x:v>攻击强化</x:v>
      </x:c>
      <x:c r="E2047" s="6" t="n">
        <x:v>1</x:v>
      </x:c>
      <x:c r="F2047" s="6" t="n">
        <x:v>3</x:v>
      </x:c>
      <x:c r="G2047" s="6" t="n">
        <x:v>0</x:v>
      </x:c>
      <x:c r="H2047" s="7" t="str"/>
      <x:c r="I2047" s="7" t="str">
        <x:v>[{"id": "2", "num": 10000}, {"id": "110192", "num": 3}, {"id": "113012", "num": 3}]</x:v>
      </x:c>
      <x:c r="J2047" s="6" t="str">
        <x:v>https://raw.githubusercontent.com/Mar-7th/StarRailRes/dbe8cdfcfb0bf657b9fe1cf92d5537f118ccb487/index_new/cn/character_skill_trees.json</x:v>
      </x:c>
    </x:row>
    <x:row r="2048" ht="38" customHeight="1">
      <x:c r="A2048" s="6" t="str">
        <x:v>1220204_1</x:v>
      </x:c>
      <x:c r="B2048" s="6" t="str">
        <x:v>1220</x:v>
      </x:c>
      <x:c r="C2048" s="6" t="str">
        <x:v>1220204</x:v>
      </x:c>
      <x:c r="D2048" s="6" t="str">
        <x:v>防御强化</x:v>
      </x:c>
      <x:c r="E2048" s="6" t="n">
        <x:v>1</x:v>
      </x:c>
      <x:c r="F2048" s="6" t="n">
        <x:v>3</x:v>
      </x:c>
      <x:c r="G2048" s="6" t="n">
        <x:v>0</x:v>
      </x:c>
      <x:c r="H2048" s="7" t="str"/>
      <x:c r="I2048" s="7" t="str">
        <x:v>[{"id": "2", "num": 10000}, {"id": "110192", "num": 3}, {"id": "113012", "num": 3}]</x:v>
      </x:c>
      <x:c r="J2048" s="6" t="str">
        <x:v>https://raw.githubusercontent.com/Mar-7th/StarRailRes/dbe8cdfcfb0bf657b9fe1cf92d5537f118ccb487/index_new/cn/character_skill_trees.json</x:v>
      </x:c>
    </x:row>
    <x:row r="2049" ht="38" customHeight="1">
      <x:c r="A2049" s="6" t="str">
        <x:v>1220205_1</x:v>
      </x:c>
      <x:c r="B2049" s="6" t="str">
        <x:v>1220</x:v>
      </x:c>
      <x:c r="C2049" s="6" t="str">
        <x:v>1220205</x:v>
      </x:c>
      <x:c r="D2049" s="6" t="str">
        <x:v>攻击强化</x:v>
      </x:c>
      <x:c r="E2049" s="6" t="n">
        <x:v>1</x:v>
      </x:c>
      <x:c r="F2049" s="6" t="n">
        <x:v>4</x:v>
      </x:c>
      <x:c r="G2049" s="6" t="n">
        <x:v>0</x:v>
      </x:c>
      <x:c r="H2049" s="7" t="str"/>
      <x:c r="I2049" s="7" t="str">
        <x:v>[{"id": "2", "num": 20000}, {"id": "110192", "num": 5}, {"id": "113012", "num": 4}]</x:v>
      </x:c>
      <x:c r="J2049" s="6" t="str">
        <x:v>https://raw.githubusercontent.com/Mar-7th/StarRailRes/dbe8cdfcfb0bf657b9fe1cf92d5537f118ccb487/index_new/cn/character_skill_trees.json</x:v>
      </x:c>
    </x:row>
    <x:row r="2050" ht="38" customHeight="1">
      <x:c r="A2050" s="6" t="str">
        <x:v>1220206_1</x:v>
      </x:c>
      <x:c r="B2050" s="6" t="str">
        <x:v>1220</x:v>
      </x:c>
      <x:c r="C2050" s="6" t="str">
        <x:v>1220206</x:v>
      </x:c>
      <x:c r="D2050" s="6" t="str">
        <x:v>暴击率强化</x:v>
      </x:c>
      <x:c r="E2050" s="6" t="n">
        <x:v>1</x:v>
      </x:c>
      <x:c r="F2050" s="6" t="n">
        <x:v>5</x:v>
      </x:c>
      <x:c r="G2050" s="6" t="n">
        <x:v>0</x:v>
      </x:c>
      <x:c r="H2050" s="7" t="str"/>
      <x:c r="I2050" s="7" t="str">
        <x:v>[{"id": "2", "num": 45000}, {"id": "110193", "num": 3}, {"id": "113013", "num": 3}]</x:v>
      </x:c>
      <x:c r="J2050" s="6" t="str">
        <x:v>https://raw.githubusercontent.com/Mar-7th/StarRailRes/dbe8cdfcfb0bf657b9fe1cf92d5537f118ccb487/index_new/cn/character_skill_trees.json</x:v>
      </x:c>
    </x:row>
    <x:row r="2051" ht="38" customHeight="1">
      <x:c r="A2051" s="6" t="str">
        <x:v>1220207_1</x:v>
      </x:c>
      <x:c r="B2051" s="6" t="str">
        <x:v>1220</x:v>
      </x:c>
      <x:c r="C2051" s="6" t="str">
        <x:v>1220207</x:v>
      </x:c>
      <x:c r="D2051" s="6" t="str">
        <x:v>攻击强化</x:v>
      </x:c>
      <x:c r="E2051" s="6" t="n">
        <x:v>1</x:v>
      </x:c>
      <x:c r="F2051" s="6" t="n">
        <x:v>5</x:v>
      </x:c>
      <x:c r="G2051" s="6" t="n">
        <x:v>0</x:v>
      </x:c>
      <x:c r="H2051" s="7" t="str"/>
      <x:c r="I2051" s="7" t="str">
        <x:v>[{"id": "2", "num": 45000}, {"id": "110193", "num": 3}, {"id": "113013", "num": 3}]</x:v>
      </x:c>
      <x:c r="J2051" s="6" t="str">
        <x:v>https://raw.githubusercontent.com/Mar-7th/StarRailRes/dbe8cdfcfb0bf657b9fe1cf92d5537f118ccb487/index_new/cn/character_skill_trees.json</x:v>
      </x:c>
    </x:row>
    <x:row r="2052" ht="38" customHeight="1">
      <x:c r="A2052" s="6" t="str">
        <x:v>1220208_1</x:v>
      </x:c>
      <x:c r="B2052" s="6" t="str">
        <x:v>1220</x:v>
      </x:c>
      <x:c r="C2052" s="6" t="str">
        <x:v>1220208</x:v>
      </x:c>
      <x:c r="D2052" s="6" t="str">
        <x:v>防御强化</x:v>
      </x:c>
      <x:c r="E2052" s="6" t="n">
        <x:v>1</x:v>
      </x:c>
      <x:c r="F2052" s="6" t="n">
        <x:v>6</x:v>
      </x:c>
      <x:c r="G2052" s="6" t="n">
        <x:v>0</x:v>
      </x:c>
      <x:c r="H2052" s="7" t="str"/>
      <x:c r="I2052" s="7" t="str">
        <x:v>[{"id": "2", "num": 160000}, {"id": "110193", "num": 8}, {"id": "113013", "num": 8}]</x:v>
      </x:c>
      <x:c r="J2052" s="6" t="str">
        <x:v>https://raw.githubusercontent.com/Mar-7th/StarRailRes/dbe8cdfcfb0bf657b9fe1cf92d5537f118ccb487/index_new/cn/character_skill_trees.json</x:v>
      </x:c>
    </x:row>
    <x:row r="2053" ht="38" customHeight="1">
      <x:c r="A2053" s="6" t="str">
        <x:v>1220209_1</x:v>
      </x:c>
      <x:c r="B2053" s="6" t="str">
        <x:v>1220</x:v>
      </x:c>
      <x:c r="C2053" s="6" t="str">
        <x:v>1220209</x:v>
      </x:c>
      <x:c r="D2053" s="6" t="str">
        <x:v>暴击率强化</x:v>
      </x:c>
      <x:c r="E2053" s="6" t="n">
        <x:v>1</x:v>
      </x:c>
      <x:c r="F2053" s="6" t="n">
        <x:v>0</x:v>
      </x:c>
      <x:c r="G2053" s="6" t="n">
        <x:v>75</x:v>
      </x:c>
      <x:c r="H2053" s="7" t="str"/>
      <x:c r="I2053" s="7" t="str">
        <x:v>[{"id": "2", "num": 160000}, {"id": "110193", "num": 8}, {"id": "113013", "num": 8}]</x:v>
      </x:c>
      <x:c r="J2053" s="6" t="str">
        <x:v>https://raw.githubusercontent.com/Mar-7th/StarRailRes/dbe8cdfcfb0bf657b9fe1cf92d5537f118ccb487/index_new/cn/character_skill_trees.json</x:v>
      </x:c>
    </x:row>
    <x:row r="2054" ht="38" customHeight="1">
      <x:c r="A2054" s="6" t="str">
        <x:v>1220210_1</x:v>
      </x:c>
      <x:c r="B2054" s="6" t="str">
        <x:v>1220</x:v>
      </x:c>
      <x:c r="C2054" s="6" t="str">
        <x:v>1220210</x:v>
      </x:c>
      <x:c r="D2054" s="6" t="str">
        <x:v>攻击强化</x:v>
      </x:c>
      <x:c r="E2054" s="6" t="n">
        <x:v>1</x:v>
      </x:c>
      <x:c r="F2054" s="6" t="n">
        <x:v>0</x:v>
      </x:c>
      <x:c r="G2054" s="6" t="n">
        <x:v>80</x:v>
      </x:c>
      <x:c r="H2054" s="7" t="str"/>
      <x:c r="I2054" s="7" t="str">
        <x:v>[{"id": "2", "num": 160000}, {"id": "110193", "num": 8}, {"id": "113013", "num": 8}]</x:v>
      </x:c>
      <x:c r="J2054" s="6" t="str">
        <x:v>https://raw.githubusercontent.com/Mar-7th/StarRailRes/dbe8cdfcfb0bf657b9fe1cf92d5537f118ccb487/index_new/cn/character_skill_trees.json</x:v>
      </x:c>
    </x:row>
    <x:row r="2055" ht="20" customHeight="1">
      <x:c r="A2055" s="6" t="str">
        <x:v>1221001_1</x:v>
      </x:c>
      <x:c r="B2055" s="6" t="str">
        <x:v>1221</x:v>
      </x:c>
      <x:c r="C2055" s="6" t="str">
        <x:v>1221001</x:v>
      </x:c>
      <x:c r="D2055" s="6" t="str"/>
      <x:c r="E2055" s="6" t="n">
        <x:v>1</x:v>
      </x:c>
      <x:c r="F2055" s="6" t="n">
        <x:v>0</x:v>
      </x:c>
      <x:c r="G2055" s="6" t="n">
        <x:v>0</x:v>
      </x:c>
      <x:c r="H2055" s="7" t="str"/>
      <x:c r="I2055" s="7" t="str">
        <x:v>[]</x:v>
      </x:c>
      <x:c r="J2055" s="6" t="str">
        <x:v>https://raw.githubusercontent.com/Mar-7th/StarRailRes/dbe8cdfcfb0bf657b9fe1cf92d5537f118ccb487/index_new/cn/character_skill_trees.json</x:v>
      </x:c>
    </x:row>
    <x:row r="2056" ht="38" customHeight="1">
      <x:c r="A2056" s="6" t="str">
        <x:v>1221001_2</x:v>
      </x:c>
      <x:c r="B2056" s="6" t="str">
        <x:v>1221</x:v>
      </x:c>
      <x:c r="C2056" s="6" t="str">
        <x:v>1221001</x:v>
      </x:c>
      <x:c r="D2056" s="6" t="str"/>
      <x:c r="E2056" s="6" t="n">
        <x:v>2</x:v>
      </x:c>
      <x:c r="F2056" s="6" t="n">
        <x:v>2</x:v>
      </x:c>
      <x:c r="G2056" s="6" t="n">
        <x:v>0</x:v>
      </x:c>
      <x:c r="H2056" s="7" t="str"/>
      <x:c r="I2056" s="7" t="str">
        <x:v>[{"id": "2", "num": 5000}, {"id": "110181", "num": 3}, {"id": "113011", "num": 6}]</x:v>
      </x:c>
      <x:c r="J2056" s="6" t="str">
        <x:v>https://raw.githubusercontent.com/Mar-7th/StarRailRes/dbe8cdfcfb0bf657b9fe1cf92d5537f118ccb487/index_new/cn/character_skill_trees.json</x:v>
      </x:c>
    </x:row>
    <x:row r="2057" ht="38" customHeight="1">
      <x:c r="A2057" s="6" t="str">
        <x:v>1221001_3</x:v>
      </x:c>
      <x:c r="B2057" s="6" t="str">
        <x:v>1221</x:v>
      </x:c>
      <x:c r="C2057" s="6" t="str">
        <x:v>1221001</x:v>
      </x:c>
      <x:c r="D2057" s="6" t="str"/>
      <x:c r="E2057" s="6" t="n">
        <x:v>3</x:v>
      </x:c>
      <x:c r="F2057" s="6" t="n">
        <x:v>3</x:v>
      </x:c>
      <x:c r="G2057" s="6" t="n">
        <x:v>0</x:v>
      </x:c>
      <x:c r="H2057" s="7" t="str"/>
      <x:c r="I2057" s="7" t="str">
        <x:v>[{"id": "2", "num": 10000}, {"id": "110182", "num": 3}, {"id": "113012", "num": 3}]</x:v>
      </x:c>
      <x:c r="J2057" s="6" t="str">
        <x:v>https://raw.githubusercontent.com/Mar-7th/StarRailRes/dbe8cdfcfb0bf657b9fe1cf92d5537f118ccb487/index_new/cn/character_skill_trees.json</x:v>
      </x:c>
    </x:row>
    <x:row r="2058" ht="38" customHeight="1">
      <x:c r="A2058" s="6" t="str">
        <x:v>1221001_4</x:v>
      </x:c>
      <x:c r="B2058" s="6" t="str">
        <x:v>1221</x:v>
      </x:c>
      <x:c r="C2058" s="6" t="str">
        <x:v>1221001</x:v>
      </x:c>
      <x:c r="D2058" s="6" t="str"/>
      <x:c r="E2058" s="6" t="n">
        <x:v>4</x:v>
      </x:c>
      <x:c r="F2058" s="6" t="n">
        <x:v>4</x:v>
      </x:c>
      <x:c r="G2058" s="6" t="n">
        <x:v>0</x:v>
      </x:c>
      <x:c r="H2058" s="7" t="str"/>
      <x:c r="I2058" s="7" t="str">
        <x:v>[{"id": "2", "num": 20000}, {"id": "110182", "num": 5}, {"id": "113012", "num": 4}]</x:v>
      </x:c>
      <x:c r="J2058" s="6" t="str">
        <x:v>https://raw.githubusercontent.com/Mar-7th/StarRailRes/dbe8cdfcfb0bf657b9fe1cf92d5537f118ccb487/index_new/cn/character_skill_trees.json</x:v>
      </x:c>
    </x:row>
    <x:row r="2059" ht="38" customHeight="1">
      <x:c r="A2059" s="6" t="str">
        <x:v>1221001_5</x:v>
      </x:c>
      <x:c r="B2059" s="6" t="str">
        <x:v>1221</x:v>
      </x:c>
      <x:c r="C2059" s="6" t="str">
        <x:v>1221001</x:v>
      </x:c>
      <x:c r="D2059" s="6" t="str"/>
      <x:c r="E2059" s="6" t="n">
        <x:v>5</x:v>
      </x:c>
      <x:c r="F2059" s="6" t="n">
        <x:v>5</x:v>
      </x:c>
      <x:c r="G2059" s="6" t="n">
        <x:v>0</x:v>
      </x:c>
      <x:c r="H2059" s="7" t="str"/>
      <x:c r="I2059" s="7" t="str">
        <x:v>[{"id": "2", "num": 45000}, {"id": "110183", "num": 3}, {"id": "113013", "num": 3}]</x:v>
      </x:c>
      <x:c r="J2059" s="6" t="str">
        <x:v>https://raw.githubusercontent.com/Mar-7th/StarRailRes/dbe8cdfcfb0bf657b9fe1cf92d5537f118ccb487/index_new/cn/character_skill_trees.json</x:v>
      </x:c>
    </x:row>
    <x:row r="2060" ht="38" customHeight="1">
      <x:c r="A2060" s="6" t="str">
        <x:v>1221001_6</x:v>
      </x:c>
      <x:c r="B2060" s="6" t="str">
        <x:v>1221</x:v>
      </x:c>
      <x:c r="C2060" s="6" t="str">
        <x:v>1221001</x:v>
      </x:c>
      <x:c r="D2060" s="6" t="str"/>
      <x:c r="E2060" s="6" t="n">
        <x:v>6</x:v>
      </x:c>
      <x:c r="F2060" s="6" t="n">
        <x:v>6</x:v>
      </x:c>
      <x:c r="G2060" s="6" t="n">
        <x:v>0</x:v>
      </x:c>
      <x:c r="H2060" s="7" t="str"/>
      <x:c r="I2060" s="7" t="str">
        <x:v>[{"id": "2", "num": 160000}, {"id": "110183", "num": 8}, {"id": "113013", "num": 4}]</x:v>
      </x:c>
      <x:c r="J2060" s="6" t="str">
        <x:v>https://raw.githubusercontent.com/Mar-7th/StarRailRes/dbe8cdfcfb0bf657b9fe1cf92d5537f118ccb487/index_new/cn/character_skill_trees.json</x:v>
      </x:c>
    </x:row>
    <x:row r="2061" ht="20" customHeight="1">
      <x:c r="A2061" s="6" t="str">
        <x:v>1221002_1</x:v>
      </x:c>
      <x:c r="B2061" s="6" t="str">
        <x:v>1221</x:v>
      </x:c>
      <x:c r="C2061" s="6" t="str">
        <x:v>1221002</x:v>
      </x:c>
      <x:c r="D2061" s="6" t="str"/>
      <x:c r="E2061" s="6" t="n">
        <x:v>1</x:v>
      </x:c>
      <x:c r="F2061" s="6" t="n">
        <x:v>0</x:v>
      </x:c>
      <x:c r="G2061" s="6" t="n">
        <x:v>0</x:v>
      </x:c>
      <x:c r="H2061" s="7" t="str"/>
      <x:c r="I2061" s="7" t="str">
        <x:v>[]</x:v>
      </x:c>
      <x:c r="J2061" s="6" t="str">
        <x:v>https://raw.githubusercontent.com/Mar-7th/StarRailRes/dbe8cdfcfb0bf657b9fe1cf92d5537f118ccb487/index_new/cn/character_skill_trees.json</x:v>
      </x:c>
    </x:row>
    <x:row r="2062" ht="38" customHeight="1">
      <x:c r="A2062" s="6" t="str">
        <x:v>1221002_2</x:v>
      </x:c>
      <x:c r="B2062" s="6" t="str">
        <x:v>1221</x:v>
      </x:c>
      <x:c r="C2062" s="6" t="str">
        <x:v>1221002</x:v>
      </x:c>
      <x:c r="D2062" s="6" t="str"/>
      <x:c r="E2062" s="6" t="n">
        <x:v>2</x:v>
      </x:c>
      <x:c r="F2062" s="6" t="n">
        <x:v>1</x:v>
      </x:c>
      <x:c r="G2062" s="6" t="n">
        <x:v>0</x:v>
      </x:c>
      <x:c r="H2062" s="7" t="str"/>
      <x:c r="I2062" s="7" t="str">
        <x:v>[{"id": "2", "num": 2500}, {"id": "113011", "num": 3}]</x:v>
      </x:c>
      <x:c r="J2062" s="6" t="str">
        <x:v>https://raw.githubusercontent.com/Mar-7th/StarRailRes/dbe8cdfcfb0bf657b9fe1cf92d5537f118ccb487/index_new/cn/character_skill_trees.json</x:v>
      </x:c>
    </x:row>
    <x:row r="2063" ht="38" customHeight="1">
      <x:c r="A2063" s="6" t="str">
        <x:v>1221002_3</x:v>
      </x:c>
      <x:c r="B2063" s="6" t="str">
        <x:v>1221</x:v>
      </x:c>
      <x:c r="C2063" s="6" t="str">
        <x:v>1221002</x:v>
      </x:c>
      <x:c r="D2063" s="6" t="str"/>
      <x:c r="E2063" s="6" t="n">
        <x:v>3</x:v>
      </x:c>
      <x:c r="F2063" s="6" t="n">
        <x:v>2</x:v>
      </x:c>
      <x:c r="G2063" s="6" t="n">
        <x:v>0</x:v>
      </x:c>
      <x:c r="H2063" s="7" t="str"/>
      <x:c r="I2063" s="7" t="str">
        <x:v>[{"id": "2", "num": 5000}, {"id": "110181", "num": 3}, {"id": "113011", "num": 6}]</x:v>
      </x:c>
      <x:c r="J2063" s="6" t="str">
        <x:v>https://raw.githubusercontent.com/Mar-7th/StarRailRes/dbe8cdfcfb0bf657b9fe1cf92d5537f118ccb487/index_new/cn/character_skill_trees.json</x:v>
      </x:c>
    </x:row>
    <x:row r="2064" ht="38" customHeight="1">
      <x:c r="A2064" s="6" t="str">
        <x:v>1221002_4</x:v>
      </x:c>
      <x:c r="B2064" s="6" t="str">
        <x:v>1221</x:v>
      </x:c>
      <x:c r="C2064" s="6" t="str">
        <x:v>1221002</x:v>
      </x:c>
      <x:c r="D2064" s="6" t="str"/>
      <x:c r="E2064" s="6" t="n">
        <x:v>4</x:v>
      </x:c>
      <x:c r="F2064" s="6" t="n">
        <x:v>3</x:v>
      </x:c>
      <x:c r="G2064" s="6" t="n">
        <x:v>0</x:v>
      </x:c>
      <x:c r="H2064" s="7" t="str"/>
      <x:c r="I2064" s="7" t="str">
        <x:v>[{"id": "2", "num": 10000}, {"id": "110182", "num": 3}, {"id": "113012", "num": 3}]</x:v>
      </x:c>
      <x:c r="J2064" s="6" t="str">
        <x:v>https://raw.githubusercontent.com/Mar-7th/StarRailRes/dbe8cdfcfb0bf657b9fe1cf92d5537f118ccb487/index_new/cn/character_skill_trees.json</x:v>
      </x:c>
    </x:row>
    <x:row r="2065" ht="38" customHeight="1">
      <x:c r="A2065" s="6" t="str">
        <x:v>1221002_5</x:v>
      </x:c>
      <x:c r="B2065" s="6" t="str">
        <x:v>1221</x:v>
      </x:c>
      <x:c r="C2065" s="6" t="str">
        <x:v>1221002</x:v>
      </x:c>
      <x:c r="D2065" s="6" t="str"/>
      <x:c r="E2065" s="6" t="n">
        <x:v>5</x:v>
      </x:c>
      <x:c r="F2065" s="6" t="n">
        <x:v>4</x:v>
      </x:c>
      <x:c r="G2065" s="6" t="n">
        <x:v>0</x:v>
      </x:c>
      <x:c r="H2065" s="7" t="str"/>
      <x:c r="I2065" s="7" t="str">
        <x:v>[{"id": "2", "num": 20000}, {"id": "110182", "num": 5}, {"id": "113012", "num": 4}]</x:v>
      </x:c>
      <x:c r="J2065" s="6" t="str">
        <x:v>https://raw.githubusercontent.com/Mar-7th/StarRailRes/dbe8cdfcfb0bf657b9fe1cf92d5537f118ccb487/index_new/cn/character_skill_trees.json</x:v>
      </x:c>
    </x:row>
    <x:row r="2066" ht="38" customHeight="1">
      <x:c r="A2066" s="6" t="str">
        <x:v>1221002_6</x:v>
      </x:c>
      <x:c r="B2066" s="6" t="str">
        <x:v>1221</x:v>
      </x:c>
      <x:c r="C2066" s="6" t="str">
        <x:v>1221002</x:v>
      </x:c>
      <x:c r="D2066" s="6" t="str"/>
      <x:c r="E2066" s="6" t="n">
        <x:v>6</x:v>
      </x:c>
      <x:c r="F2066" s="6" t="n">
        <x:v>4</x:v>
      </x:c>
      <x:c r="G2066" s="6" t="n">
        <x:v>0</x:v>
      </x:c>
      <x:c r="H2066" s="7" t="str"/>
      <x:c r="I2066" s="7" t="str">
        <x:v>[{"id": "2", "num": 30000}, {"id": "110182", "num": 7}, {"id": "113012", "num": 6}]</x:v>
      </x:c>
      <x:c r="J2066" s="6" t="str">
        <x:v>https://raw.githubusercontent.com/Mar-7th/StarRailRes/dbe8cdfcfb0bf657b9fe1cf92d5537f118ccb487/index_new/cn/character_skill_trees.json</x:v>
      </x:c>
    </x:row>
    <x:row r="2067" ht="38" customHeight="1">
      <x:c r="A2067" s="6" t="str">
        <x:v>1221002_7</x:v>
      </x:c>
      <x:c r="B2067" s="6" t="str">
        <x:v>1221</x:v>
      </x:c>
      <x:c r="C2067" s="6" t="str">
        <x:v>1221002</x:v>
      </x:c>
      <x:c r="D2067" s="6" t="str"/>
      <x:c r="E2067" s="6" t="n">
        <x:v>7</x:v>
      </x:c>
      <x:c r="F2067" s="6" t="n">
        <x:v>5</x:v>
      </x:c>
      <x:c r="G2067" s="6" t="n">
        <x:v>0</x:v>
      </x:c>
      <x:c r="H2067" s="7" t="str"/>
      <x:c r="I2067" s="7" t="str">
        <x:v>[{"id": "2", "num": 45000}, {"id": "110183", "num": 3}, {"id": "113013", "num": 3}]</x:v>
      </x:c>
      <x:c r="J2067" s="6" t="str">
        <x:v>https://raw.githubusercontent.com/Mar-7th/StarRailRes/dbe8cdfcfb0bf657b9fe1cf92d5537f118ccb487/index_new/cn/character_skill_trees.json</x:v>
      </x:c>
    </x:row>
    <x:row r="2068" ht="53" customHeight="1">
      <x:c r="A2068" s="6" t="str">
        <x:v>1221002_8</x:v>
      </x:c>
      <x:c r="B2068" s="6" t="str">
        <x:v>1221</x:v>
      </x:c>
      <x:c r="C2068" s="6" t="str">
        <x:v>1221002</x:v>
      </x:c>
      <x:c r="D2068" s="6" t="str"/>
      <x:c r="E2068" s="6" t="n">
        <x:v>8</x:v>
      </x:c>
      <x:c r="F2068" s="6" t="n">
        <x:v>5</x:v>
      </x:c>
      <x:c r="G2068" s="6" t="n">
        <x:v>0</x:v>
      </x:c>
      <x:c r="H2068" s="7" t="str"/>
      <x:c r="I2068" s="7" t="str">
        <x:v>[{"id": "2", "num": 80000}, {"id": "110183", "num": 5}, {"id": "110503", "num": 1}, {"id": "113013", "num": 4}]</x:v>
      </x:c>
      <x:c r="J2068" s="6" t="str">
        <x:v>https://raw.githubusercontent.com/Mar-7th/StarRailRes/dbe8cdfcfb0bf657b9fe1cf92d5537f118ccb487/index_new/cn/character_skill_trees.json</x:v>
      </x:c>
    </x:row>
    <x:row r="2069" ht="53" customHeight="1">
      <x:c r="A2069" s="6" t="str">
        <x:v>1221002_9</x:v>
      </x:c>
      <x:c r="B2069" s="6" t="str">
        <x:v>1221</x:v>
      </x:c>
      <x:c r="C2069" s="6" t="str">
        <x:v>1221002</x:v>
      </x:c>
      <x:c r="D2069" s="6" t="str"/>
      <x:c r="E2069" s="6" t="n">
        <x:v>9</x:v>
      </x:c>
      <x:c r="F2069" s="6" t="n">
        <x:v>6</x:v>
      </x:c>
      <x:c r="G2069" s="6" t="n">
        <x:v>0</x:v>
      </x:c>
      <x:c r="H2069" s="7" t="str"/>
      <x:c r="I2069" s="7" t="str">
        <x:v>[{"id": "2", "num": 160000}, {"id": "110183", "num": 8}, {"id": "241", "num": 1}, {"id": "110503", "num": 1}]</x:v>
      </x:c>
      <x:c r="J2069" s="6" t="str">
        <x:v>https://raw.githubusercontent.com/Mar-7th/StarRailRes/dbe8cdfcfb0bf657b9fe1cf92d5537f118ccb487/index_new/cn/character_skill_trees.json</x:v>
      </x:c>
    </x:row>
    <x:row r="2070" ht="53" customHeight="1">
      <x:c r="A2070" s="6" t="str">
        <x:v>1221002_10</x:v>
      </x:c>
      <x:c r="B2070" s="6" t="str">
        <x:v>1221</x:v>
      </x:c>
      <x:c r="C2070" s="6" t="str">
        <x:v>1221002</x:v>
      </x:c>
      <x:c r="D2070" s="6" t="str"/>
      <x:c r="E2070" s="6" t="n">
        <x:v>10</x:v>
      </x:c>
      <x:c r="F2070" s="6" t="n">
        <x:v>6</x:v>
      </x:c>
      <x:c r="G2070" s="6" t="n">
        <x:v>0</x:v>
      </x:c>
      <x:c r="H2070" s="7" t="str"/>
      <x:c r="I2070" s="7" t="str">
        <x:v>[{"id": "2", "num": 300000}, {"id": "110183", "num": 14}, {"id": "241", "num": 1}, {"id": "110503", "num": 1}]</x:v>
      </x:c>
      <x:c r="J2070" s="6" t="str">
        <x:v>https://raw.githubusercontent.com/Mar-7th/StarRailRes/dbe8cdfcfb0bf657b9fe1cf92d5537f118ccb487/index_new/cn/character_skill_trees.json</x:v>
      </x:c>
    </x:row>
    <x:row r="2071" ht="20" customHeight="1">
      <x:c r="A2071" s="6" t="str">
        <x:v>1221003_1</x:v>
      </x:c>
      <x:c r="B2071" s="6" t="str">
        <x:v>1221</x:v>
      </x:c>
      <x:c r="C2071" s="6" t="str">
        <x:v>1221003</x:v>
      </x:c>
      <x:c r="D2071" s="6" t="str"/>
      <x:c r="E2071" s="6" t="n">
        <x:v>1</x:v>
      </x:c>
      <x:c r="F2071" s="6" t="n">
        <x:v>0</x:v>
      </x:c>
      <x:c r="G2071" s="6" t="n">
        <x:v>0</x:v>
      </x:c>
      <x:c r="H2071" s="7" t="str"/>
      <x:c r="I2071" s="7" t="str">
        <x:v>[]</x:v>
      </x:c>
      <x:c r="J2071" s="6" t="str">
        <x:v>https://raw.githubusercontent.com/Mar-7th/StarRailRes/dbe8cdfcfb0bf657b9fe1cf92d5537f118ccb487/index_new/cn/character_skill_trees.json</x:v>
      </x:c>
    </x:row>
    <x:row r="2072" ht="38" customHeight="1">
      <x:c r="A2072" s="6" t="str">
        <x:v>1221003_2</x:v>
      </x:c>
      <x:c r="B2072" s="6" t="str">
        <x:v>1221</x:v>
      </x:c>
      <x:c r="C2072" s="6" t="str">
        <x:v>1221003</x:v>
      </x:c>
      <x:c r="D2072" s="6" t="str"/>
      <x:c r="E2072" s="6" t="n">
        <x:v>2</x:v>
      </x:c>
      <x:c r="F2072" s="6" t="n">
        <x:v>1</x:v>
      </x:c>
      <x:c r="G2072" s="6" t="n">
        <x:v>0</x:v>
      </x:c>
      <x:c r="H2072" s="7" t="str"/>
      <x:c r="I2072" s="7" t="str">
        <x:v>[{"id": "2", "num": 2500}, {"id": "113011", "num": 3}]</x:v>
      </x:c>
      <x:c r="J2072" s="6" t="str">
        <x:v>https://raw.githubusercontent.com/Mar-7th/StarRailRes/dbe8cdfcfb0bf657b9fe1cf92d5537f118ccb487/index_new/cn/character_skill_trees.json</x:v>
      </x:c>
    </x:row>
    <x:row r="2073" ht="38" customHeight="1">
      <x:c r="A2073" s="6" t="str">
        <x:v>1221003_3</x:v>
      </x:c>
      <x:c r="B2073" s="6" t="str">
        <x:v>1221</x:v>
      </x:c>
      <x:c r="C2073" s="6" t="str">
        <x:v>1221003</x:v>
      </x:c>
      <x:c r="D2073" s="6" t="str"/>
      <x:c r="E2073" s="6" t="n">
        <x:v>3</x:v>
      </x:c>
      <x:c r="F2073" s="6" t="n">
        <x:v>2</x:v>
      </x:c>
      <x:c r="G2073" s="6" t="n">
        <x:v>0</x:v>
      </x:c>
      <x:c r="H2073" s="7" t="str"/>
      <x:c r="I2073" s="7" t="str">
        <x:v>[{"id": "2", "num": 5000}, {"id": "110181", "num": 3}, {"id": "113011", "num": 6}]</x:v>
      </x:c>
      <x:c r="J2073" s="6" t="str">
        <x:v>https://raw.githubusercontent.com/Mar-7th/StarRailRes/dbe8cdfcfb0bf657b9fe1cf92d5537f118ccb487/index_new/cn/character_skill_trees.json</x:v>
      </x:c>
    </x:row>
    <x:row r="2074" ht="38" customHeight="1">
      <x:c r="A2074" s="6" t="str">
        <x:v>1221003_4</x:v>
      </x:c>
      <x:c r="B2074" s="6" t="str">
        <x:v>1221</x:v>
      </x:c>
      <x:c r="C2074" s="6" t="str">
        <x:v>1221003</x:v>
      </x:c>
      <x:c r="D2074" s="6" t="str"/>
      <x:c r="E2074" s="6" t="n">
        <x:v>4</x:v>
      </x:c>
      <x:c r="F2074" s="6" t="n">
        <x:v>3</x:v>
      </x:c>
      <x:c r="G2074" s="6" t="n">
        <x:v>0</x:v>
      </x:c>
      <x:c r="H2074" s="7" t="str"/>
      <x:c r="I2074" s="7" t="str">
        <x:v>[{"id": "2", "num": 10000}, {"id": "110182", "num": 3}, {"id": "113012", "num": 3}]</x:v>
      </x:c>
      <x:c r="J2074" s="6" t="str">
        <x:v>https://raw.githubusercontent.com/Mar-7th/StarRailRes/dbe8cdfcfb0bf657b9fe1cf92d5537f118ccb487/index_new/cn/character_skill_trees.json</x:v>
      </x:c>
    </x:row>
    <x:row r="2075" ht="38" customHeight="1">
      <x:c r="A2075" s="6" t="str">
        <x:v>1221003_5</x:v>
      </x:c>
      <x:c r="B2075" s="6" t="str">
        <x:v>1221</x:v>
      </x:c>
      <x:c r="C2075" s="6" t="str">
        <x:v>1221003</x:v>
      </x:c>
      <x:c r="D2075" s="6" t="str"/>
      <x:c r="E2075" s="6" t="n">
        <x:v>5</x:v>
      </x:c>
      <x:c r="F2075" s="6" t="n">
        <x:v>4</x:v>
      </x:c>
      <x:c r="G2075" s="6" t="n">
        <x:v>0</x:v>
      </x:c>
      <x:c r="H2075" s="7" t="str"/>
      <x:c r="I2075" s="7" t="str">
        <x:v>[{"id": "2", "num": 20000}, {"id": "110182", "num": 5}, {"id": "113012", "num": 4}]</x:v>
      </x:c>
      <x:c r="J2075" s="6" t="str">
        <x:v>https://raw.githubusercontent.com/Mar-7th/StarRailRes/dbe8cdfcfb0bf657b9fe1cf92d5537f118ccb487/index_new/cn/character_skill_trees.json</x:v>
      </x:c>
    </x:row>
    <x:row r="2076" ht="38" customHeight="1">
      <x:c r="A2076" s="6" t="str">
        <x:v>1221003_6</x:v>
      </x:c>
      <x:c r="B2076" s="6" t="str">
        <x:v>1221</x:v>
      </x:c>
      <x:c r="C2076" s="6" t="str">
        <x:v>1221003</x:v>
      </x:c>
      <x:c r="D2076" s="6" t="str"/>
      <x:c r="E2076" s="6" t="n">
        <x:v>6</x:v>
      </x:c>
      <x:c r="F2076" s="6" t="n">
        <x:v>4</x:v>
      </x:c>
      <x:c r="G2076" s="6" t="n">
        <x:v>0</x:v>
      </x:c>
      <x:c r="H2076" s="7" t="str"/>
      <x:c r="I2076" s="7" t="str">
        <x:v>[{"id": "2", "num": 30000}, {"id": "110182", "num": 7}, {"id": "113012", "num": 6}]</x:v>
      </x:c>
      <x:c r="J2076" s="6" t="str">
        <x:v>https://raw.githubusercontent.com/Mar-7th/StarRailRes/dbe8cdfcfb0bf657b9fe1cf92d5537f118ccb487/index_new/cn/character_skill_trees.json</x:v>
      </x:c>
    </x:row>
    <x:row r="2077" ht="38" customHeight="1">
      <x:c r="A2077" s="6" t="str">
        <x:v>1221003_7</x:v>
      </x:c>
      <x:c r="B2077" s="6" t="str">
        <x:v>1221</x:v>
      </x:c>
      <x:c r="C2077" s="6" t="str">
        <x:v>1221003</x:v>
      </x:c>
      <x:c r="D2077" s="6" t="str"/>
      <x:c r="E2077" s="6" t="n">
        <x:v>7</x:v>
      </x:c>
      <x:c r="F2077" s="6" t="n">
        <x:v>5</x:v>
      </x:c>
      <x:c r="G2077" s="6" t="n">
        <x:v>0</x:v>
      </x:c>
      <x:c r="H2077" s="7" t="str"/>
      <x:c r="I2077" s="7" t="str">
        <x:v>[{"id": "2", "num": 45000}, {"id": "110183", "num": 3}, {"id": "113013", "num": 3}]</x:v>
      </x:c>
      <x:c r="J2077" s="6" t="str">
        <x:v>https://raw.githubusercontent.com/Mar-7th/StarRailRes/dbe8cdfcfb0bf657b9fe1cf92d5537f118ccb487/index_new/cn/character_skill_trees.json</x:v>
      </x:c>
    </x:row>
    <x:row r="2078" ht="53" customHeight="1">
      <x:c r="A2078" s="6" t="str">
        <x:v>1221003_8</x:v>
      </x:c>
      <x:c r="B2078" s="6" t="str">
        <x:v>1221</x:v>
      </x:c>
      <x:c r="C2078" s="6" t="str">
        <x:v>1221003</x:v>
      </x:c>
      <x:c r="D2078" s="6" t="str"/>
      <x:c r="E2078" s="6" t="n">
        <x:v>8</x:v>
      </x:c>
      <x:c r="F2078" s="6" t="n">
        <x:v>5</x:v>
      </x:c>
      <x:c r="G2078" s="6" t="n">
        <x:v>0</x:v>
      </x:c>
      <x:c r="H2078" s="7" t="str"/>
      <x:c r="I2078" s="7" t="str">
        <x:v>[{"id": "2", "num": 80000}, {"id": "110183", "num": 5}, {"id": "110503", "num": 1}, {"id": "113013", "num": 4}]</x:v>
      </x:c>
      <x:c r="J2078" s="6" t="str">
        <x:v>https://raw.githubusercontent.com/Mar-7th/StarRailRes/dbe8cdfcfb0bf657b9fe1cf92d5537f118ccb487/index_new/cn/character_skill_trees.json</x:v>
      </x:c>
    </x:row>
    <x:row r="2079" ht="53" customHeight="1">
      <x:c r="A2079" s="6" t="str">
        <x:v>1221003_9</x:v>
      </x:c>
      <x:c r="B2079" s="6" t="str">
        <x:v>1221</x:v>
      </x:c>
      <x:c r="C2079" s="6" t="str">
        <x:v>1221003</x:v>
      </x:c>
      <x:c r="D2079" s="6" t="str"/>
      <x:c r="E2079" s="6" t="n">
        <x:v>9</x:v>
      </x:c>
      <x:c r="F2079" s="6" t="n">
        <x:v>6</x:v>
      </x:c>
      <x:c r="G2079" s="6" t="n">
        <x:v>0</x:v>
      </x:c>
      <x:c r="H2079" s="7" t="str"/>
      <x:c r="I2079" s="7" t="str">
        <x:v>[{"id": "2", "num": 160000}, {"id": "110183", "num": 8}, {"id": "241", "num": 1}, {"id": "110503", "num": 1}]</x:v>
      </x:c>
      <x:c r="J2079" s="6" t="str">
        <x:v>https://raw.githubusercontent.com/Mar-7th/StarRailRes/dbe8cdfcfb0bf657b9fe1cf92d5537f118ccb487/index_new/cn/character_skill_trees.json</x:v>
      </x:c>
    </x:row>
    <x:row r="2080" ht="53" customHeight="1">
      <x:c r="A2080" s="6" t="str">
        <x:v>1221003_10</x:v>
      </x:c>
      <x:c r="B2080" s="6" t="str">
        <x:v>1221</x:v>
      </x:c>
      <x:c r="C2080" s="6" t="str">
        <x:v>1221003</x:v>
      </x:c>
      <x:c r="D2080" s="6" t="str"/>
      <x:c r="E2080" s="6" t="n">
        <x:v>10</x:v>
      </x:c>
      <x:c r="F2080" s="6" t="n">
        <x:v>6</x:v>
      </x:c>
      <x:c r="G2080" s="6" t="n">
        <x:v>0</x:v>
      </x:c>
      <x:c r="H2080" s="7" t="str"/>
      <x:c r="I2080" s="7" t="str">
        <x:v>[{"id": "2", "num": 300000}, {"id": "110183", "num": 14}, {"id": "241", "num": 1}, {"id": "110503", "num": 1}]</x:v>
      </x:c>
      <x:c r="J2080" s="6" t="str">
        <x:v>https://raw.githubusercontent.com/Mar-7th/StarRailRes/dbe8cdfcfb0bf657b9fe1cf92d5537f118ccb487/index_new/cn/character_skill_trees.json</x:v>
      </x:c>
    </x:row>
    <x:row r="2081" ht="20" customHeight="1">
      <x:c r="A2081" s="6" t="str">
        <x:v>1221004_1</x:v>
      </x:c>
      <x:c r="B2081" s="6" t="str">
        <x:v>1221</x:v>
      </x:c>
      <x:c r="C2081" s="6" t="str">
        <x:v>1221004</x:v>
      </x:c>
      <x:c r="D2081" s="6" t="str"/>
      <x:c r="E2081" s="6" t="n">
        <x:v>1</x:v>
      </x:c>
      <x:c r="F2081" s="6" t="n">
        <x:v>0</x:v>
      </x:c>
      <x:c r="G2081" s="6" t="n">
        <x:v>0</x:v>
      </x:c>
      <x:c r="H2081" s="7" t="str"/>
      <x:c r="I2081" s="7" t="str">
        <x:v>[]</x:v>
      </x:c>
      <x:c r="J2081" s="6" t="str">
        <x:v>https://raw.githubusercontent.com/Mar-7th/StarRailRes/dbe8cdfcfb0bf657b9fe1cf92d5537f118ccb487/index_new/cn/character_skill_trees.json</x:v>
      </x:c>
    </x:row>
    <x:row r="2082" ht="38" customHeight="1">
      <x:c r="A2082" s="6" t="str">
        <x:v>1221004_2</x:v>
      </x:c>
      <x:c r="B2082" s="6" t="str">
        <x:v>1221</x:v>
      </x:c>
      <x:c r="C2082" s="6" t="str">
        <x:v>1221004</x:v>
      </x:c>
      <x:c r="D2082" s="6" t="str"/>
      <x:c r="E2082" s="6" t="n">
        <x:v>2</x:v>
      </x:c>
      <x:c r="F2082" s="6" t="n">
        <x:v>1</x:v>
      </x:c>
      <x:c r="G2082" s="6" t="n">
        <x:v>0</x:v>
      </x:c>
      <x:c r="H2082" s="7" t="str"/>
      <x:c r="I2082" s="7" t="str">
        <x:v>[{"id": "2", "num": 2500}, {"id": "113011", "num": 3}]</x:v>
      </x:c>
      <x:c r="J2082" s="6" t="str">
        <x:v>https://raw.githubusercontent.com/Mar-7th/StarRailRes/dbe8cdfcfb0bf657b9fe1cf92d5537f118ccb487/index_new/cn/character_skill_trees.json</x:v>
      </x:c>
    </x:row>
    <x:row r="2083" ht="38" customHeight="1">
      <x:c r="A2083" s="6" t="str">
        <x:v>1221004_3</x:v>
      </x:c>
      <x:c r="B2083" s="6" t="str">
        <x:v>1221</x:v>
      </x:c>
      <x:c r="C2083" s="6" t="str">
        <x:v>1221004</x:v>
      </x:c>
      <x:c r="D2083" s="6" t="str"/>
      <x:c r="E2083" s="6" t="n">
        <x:v>3</x:v>
      </x:c>
      <x:c r="F2083" s="6" t="n">
        <x:v>2</x:v>
      </x:c>
      <x:c r="G2083" s="6" t="n">
        <x:v>0</x:v>
      </x:c>
      <x:c r="H2083" s="7" t="str"/>
      <x:c r="I2083" s="7" t="str">
        <x:v>[{"id": "2", "num": 5000}, {"id": "110181", "num": 3}, {"id": "113011", "num": 6}]</x:v>
      </x:c>
      <x:c r="J2083" s="6" t="str">
        <x:v>https://raw.githubusercontent.com/Mar-7th/StarRailRes/dbe8cdfcfb0bf657b9fe1cf92d5537f118ccb487/index_new/cn/character_skill_trees.json</x:v>
      </x:c>
    </x:row>
    <x:row r="2084" ht="38" customHeight="1">
      <x:c r="A2084" s="6" t="str">
        <x:v>1221004_4</x:v>
      </x:c>
      <x:c r="B2084" s="6" t="str">
        <x:v>1221</x:v>
      </x:c>
      <x:c r="C2084" s="6" t="str">
        <x:v>1221004</x:v>
      </x:c>
      <x:c r="D2084" s="6" t="str"/>
      <x:c r="E2084" s="6" t="n">
        <x:v>4</x:v>
      </x:c>
      <x:c r="F2084" s="6" t="n">
        <x:v>3</x:v>
      </x:c>
      <x:c r="G2084" s="6" t="n">
        <x:v>0</x:v>
      </x:c>
      <x:c r="H2084" s="7" t="str"/>
      <x:c r="I2084" s="7" t="str">
        <x:v>[{"id": "2", "num": 10000}, {"id": "110182", "num": 3}, {"id": "113012", "num": 3}]</x:v>
      </x:c>
      <x:c r="J2084" s="6" t="str">
        <x:v>https://raw.githubusercontent.com/Mar-7th/StarRailRes/dbe8cdfcfb0bf657b9fe1cf92d5537f118ccb487/index_new/cn/character_skill_trees.json</x:v>
      </x:c>
    </x:row>
    <x:row r="2085" ht="38" customHeight="1">
      <x:c r="A2085" s="6" t="str">
        <x:v>1221004_5</x:v>
      </x:c>
      <x:c r="B2085" s="6" t="str">
        <x:v>1221</x:v>
      </x:c>
      <x:c r="C2085" s="6" t="str">
        <x:v>1221004</x:v>
      </x:c>
      <x:c r="D2085" s="6" t="str"/>
      <x:c r="E2085" s="6" t="n">
        <x:v>5</x:v>
      </x:c>
      <x:c r="F2085" s="6" t="n">
        <x:v>4</x:v>
      </x:c>
      <x:c r="G2085" s="6" t="n">
        <x:v>0</x:v>
      </x:c>
      <x:c r="H2085" s="7" t="str"/>
      <x:c r="I2085" s="7" t="str">
        <x:v>[{"id": "2", "num": 20000}, {"id": "110182", "num": 5}, {"id": "113012", "num": 4}]</x:v>
      </x:c>
      <x:c r="J2085" s="6" t="str">
        <x:v>https://raw.githubusercontent.com/Mar-7th/StarRailRes/dbe8cdfcfb0bf657b9fe1cf92d5537f118ccb487/index_new/cn/character_skill_trees.json</x:v>
      </x:c>
    </x:row>
    <x:row r="2086" ht="38" customHeight="1">
      <x:c r="A2086" s="6" t="str">
        <x:v>1221004_6</x:v>
      </x:c>
      <x:c r="B2086" s="6" t="str">
        <x:v>1221</x:v>
      </x:c>
      <x:c r="C2086" s="6" t="str">
        <x:v>1221004</x:v>
      </x:c>
      <x:c r="D2086" s="6" t="str"/>
      <x:c r="E2086" s="6" t="n">
        <x:v>6</x:v>
      </x:c>
      <x:c r="F2086" s="6" t="n">
        <x:v>4</x:v>
      </x:c>
      <x:c r="G2086" s="6" t="n">
        <x:v>0</x:v>
      </x:c>
      <x:c r="H2086" s="7" t="str"/>
      <x:c r="I2086" s="7" t="str">
        <x:v>[{"id": "2", "num": 30000}, {"id": "110182", "num": 7}, {"id": "113012", "num": 6}]</x:v>
      </x:c>
      <x:c r="J2086" s="6" t="str">
        <x:v>https://raw.githubusercontent.com/Mar-7th/StarRailRes/dbe8cdfcfb0bf657b9fe1cf92d5537f118ccb487/index_new/cn/character_skill_trees.json</x:v>
      </x:c>
    </x:row>
    <x:row r="2087" ht="38" customHeight="1">
      <x:c r="A2087" s="6" t="str">
        <x:v>1221004_7</x:v>
      </x:c>
      <x:c r="B2087" s="6" t="str">
        <x:v>1221</x:v>
      </x:c>
      <x:c r="C2087" s="6" t="str">
        <x:v>1221004</x:v>
      </x:c>
      <x:c r="D2087" s="6" t="str"/>
      <x:c r="E2087" s="6" t="n">
        <x:v>7</x:v>
      </x:c>
      <x:c r="F2087" s="6" t="n">
        <x:v>5</x:v>
      </x:c>
      <x:c r="G2087" s="6" t="n">
        <x:v>0</x:v>
      </x:c>
      <x:c r="H2087" s="7" t="str"/>
      <x:c r="I2087" s="7" t="str">
        <x:v>[{"id": "2", "num": 45000}, {"id": "110183", "num": 3}, {"id": "113013", "num": 3}]</x:v>
      </x:c>
      <x:c r="J2087" s="6" t="str">
        <x:v>https://raw.githubusercontent.com/Mar-7th/StarRailRes/dbe8cdfcfb0bf657b9fe1cf92d5537f118ccb487/index_new/cn/character_skill_trees.json</x:v>
      </x:c>
    </x:row>
    <x:row r="2088" ht="53" customHeight="1">
      <x:c r="A2088" s="6" t="str">
        <x:v>1221004_8</x:v>
      </x:c>
      <x:c r="B2088" s="6" t="str">
        <x:v>1221</x:v>
      </x:c>
      <x:c r="C2088" s="6" t="str">
        <x:v>1221004</x:v>
      </x:c>
      <x:c r="D2088" s="6" t="str"/>
      <x:c r="E2088" s="6" t="n">
        <x:v>8</x:v>
      </x:c>
      <x:c r="F2088" s="6" t="n">
        <x:v>5</x:v>
      </x:c>
      <x:c r="G2088" s="6" t="n">
        <x:v>0</x:v>
      </x:c>
      <x:c r="H2088" s="7" t="str"/>
      <x:c r="I2088" s="7" t="str">
        <x:v>[{"id": "2", "num": 80000}, {"id": "110183", "num": 5}, {"id": "110503", "num": 1}, {"id": "113013", "num": 4}]</x:v>
      </x:c>
      <x:c r="J2088" s="6" t="str">
        <x:v>https://raw.githubusercontent.com/Mar-7th/StarRailRes/dbe8cdfcfb0bf657b9fe1cf92d5537f118ccb487/index_new/cn/character_skill_trees.json</x:v>
      </x:c>
    </x:row>
    <x:row r="2089" ht="53" customHeight="1">
      <x:c r="A2089" s="6" t="str">
        <x:v>1221004_9</x:v>
      </x:c>
      <x:c r="B2089" s="6" t="str">
        <x:v>1221</x:v>
      </x:c>
      <x:c r="C2089" s="6" t="str">
        <x:v>1221004</x:v>
      </x:c>
      <x:c r="D2089" s="6" t="str"/>
      <x:c r="E2089" s="6" t="n">
        <x:v>9</x:v>
      </x:c>
      <x:c r="F2089" s="6" t="n">
        <x:v>6</x:v>
      </x:c>
      <x:c r="G2089" s="6" t="n">
        <x:v>0</x:v>
      </x:c>
      <x:c r="H2089" s="7" t="str"/>
      <x:c r="I2089" s="7" t="str">
        <x:v>[{"id": "2", "num": 160000}, {"id": "110183", "num": 8}, {"id": "241", "num": 1}, {"id": "110503", "num": 1}]</x:v>
      </x:c>
      <x:c r="J2089" s="6" t="str">
        <x:v>https://raw.githubusercontent.com/Mar-7th/StarRailRes/dbe8cdfcfb0bf657b9fe1cf92d5537f118ccb487/index_new/cn/character_skill_trees.json</x:v>
      </x:c>
    </x:row>
    <x:row r="2090" ht="53" customHeight="1">
      <x:c r="A2090" s="6" t="str">
        <x:v>1221004_10</x:v>
      </x:c>
      <x:c r="B2090" s="6" t="str">
        <x:v>1221</x:v>
      </x:c>
      <x:c r="C2090" s="6" t="str">
        <x:v>1221004</x:v>
      </x:c>
      <x:c r="D2090" s="6" t="str"/>
      <x:c r="E2090" s="6" t="n">
        <x:v>10</x:v>
      </x:c>
      <x:c r="F2090" s="6" t="n">
        <x:v>6</x:v>
      </x:c>
      <x:c r="G2090" s="6" t="n">
        <x:v>0</x:v>
      </x:c>
      <x:c r="H2090" s="7" t="str"/>
      <x:c r="I2090" s="7" t="str">
        <x:v>[{"id": "2", "num": 300000}, {"id": "110183", "num": 14}, {"id": "241", "num": 1}, {"id": "110503", "num": 1}]</x:v>
      </x:c>
      <x:c r="J2090" s="6" t="str">
        <x:v>https://raw.githubusercontent.com/Mar-7th/StarRailRes/dbe8cdfcfb0bf657b9fe1cf92d5537f118ccb487/index_new/cn/character_skill_trees.json</x:v>
      </x:c>
    </x:row>
    <x:row r="2091" ht="20" customHeight="1">
      <x:c r="A2091" s="6" t="str">
        <x:v>1221007_1</x:v>
      </x:c>
      <x:c r="B2091" s="6" t="str">
        <x:v>1221</x:v>
      </x:c>
      <x:c r="C2091" s="6" t="str">
        <x:v>1221007</x:v>
      </x:c>
      <x:c r="D2091" s="6" t="str"/>
      <x:c r="E2091" s="6" t="n">
        <x:v>1</x:v>
      </x:c>
      <x:c r="F2091" s="6" t="n">
        <x:v>0</x:v>
      </x:c>
      <x:c r="G2091" s="6" t="n">
        <x:v>0</x:v>
      </x:c>
      <x:c r="H2091" s="7" t="str"/>
      <x:c r="I2091" s="7" t="str">
        <x:v>[]</x:v>
      </x:c>
      <x:c r="J2091" s="6" t="str">
        <x:v>https://raw.githubusercontent.com/Mar-7th/StarRailRes/dbe8cdfcfb0bf657b9fe1cf92d5537f118ccb487/index_new/cn/character_skill_trees.json</x:v>
      </x:c>
    </x:row>
    <x:row r="2092" ht="38" customHeight="1">
      <x:c r="A2092" s="6" t="str">
        <x:v>1221101_1</x:v>
      </x:c>
      <x:c r="B2092" s="6" t="str">
        <x:v>1221</x:v>
      </x:c>
      <x:c r="C2092" s="6" t="str">
        <x:v>1221101</x:v>
      </x:c>
      <x:c r="D2092" s="6" t="str">
        <x:v>灼毂</x:v>
      </x:c>
      <x:c r="E2092" s="6" t="n">
        <x:v>1</x:v>
      </x:c>
      <x:c r="F2092" s="6" t="n">
        <x:v>2</x:v>
      </x:c>
      <x:c r="G2092" s="6" t="n">
        <x:v>0</x:v>
      </x:c>
      <x:c r="H2092" s="7" t="str">
        <x:v>每发动1次【勘破•斩】后，下一次【勘破•斩】将替换为【勘破•灭】。</x:v>
      </x:c>
      <x:c r="I2092" s="7" t="str">
        <x:v>[{"id": "2", "num": 5000}, {"id": "110181", "num": 3}, {"id": "110503", "num": 1}]</x:v>
      </x:c>
      <x:c r="J2092" s="6" t="str">
        <x:v>https://raw.githubusercontent.com/Mar-7th/StarRailRes/dbe8cdfcfb0bf657b9fe1cf92d5537f118ccb487/index_new/cn/character_skill_trees.json</x:v>
      </x:c>
    </x:row>
    <x:row r="2093" ht="53" customHeight="1">
      <x:c r="A2093" s="6" t="str">
        <x:v>1221102_1</x:v>
      </x:c>
      <x:c r="B2093" s="6" t="str">
        <x:v>1221</x:v>
      </x:c>
      <x:c r="C2093" s="6" t="str">
        <x:v>1221102</x:v>
      </x:c>
      <x:c r="D2093" s="6" t="str">
        <x:v>却邪</x:v>
      </x:c>
      <x:c r="E2093" s="6" t="n">
        <x:v>1</x:v>
      </x:c>
      <x:c r="F2093" s="6" t="n">
        <x:v>4</x:v>
      </x:c>
      <x:c r="G2093" s="6" t="n">
        <x:v>0</x:v>
      </x:c>
      <x:c r="H2093" s="7" t="str">
        <x:v>【格挡】状态下抵抗受到的控制类负面效果，并使受到的伤害降低#1[i]%。</x:v>
      </x:c>
      <x:c r="I2093" s="7" t="str">
        <x:v>[{"id": "2", "num": 20000}, {"id": "110182", "num": 5}, {"id": "241", "num": 1}, {"id": "110503", "num": 1}]</x:v>
      </x:c>
      <x:c r="J2093" s="6" t="str">
        <x:v>https://raw.githubusercontent.com/Mar-7th/StarRailRes/dbe8cdfcfb0bf657b9fe1cf92d5537f118ccb487/index_new/cn/character_skill_trees.json</x:v>
      </x:c>
    </x:row>
    <x:row r="2094" ht="53" customHeight="1">
      <x:c r="A2094" s="6" t="str">
        <x:v>1221103_1</x:v>
      </x:c>
      <x:c r="B2094" s="6" t="str">
        <x:v>1221</x:v>
      </x:c>
      <x:c r="C2094" s="6" t="str">
        <x:v>1221103</x:v>
      </x:c>
      <x:c r="D2094" s="6" t="str">
        <x:v>真刚</x:v>
      </x:c>
      <x:c r="E2094" s="6" t="n">
        <x:v>1</x:v>
      </x:c>
      <x:c r="F2094" s="6" t="n">
        <x:v>6</x:v>
      </x:c>
      <x:c r="G2094" s="6" t="n">
        <x:v>0</x:v>
      </x:c>
      <x:c r="H2094" s="7" t="str">
        <x:v>施放反击时，云璃的攻击力提高#1[i]%，持续1回合。</x:v>
      </x:c>
      <x:c r="I2094" s="7" t="str">
        <x:v>[{"id": "2", "num": 160000}, {"id": "110183", "num": 8}, {"id": "241", "num": 1}, {"id": "110503", "num": 1}]</x:v>
      </x:c>
      <x:c r="J2094" s="6" t="str">
        <x:v>https://raw.githubusercontent.com/Mar-7th/StarRailRes/dbe8cdfcfb0bf657b9fe1cf92d5537f118ccb487/index_new/cn/character_skill_trees.json</x:v>
      </x:c>
    </x:row>
    <x:row r="2095" ht="38" customHeight="1">
      <x:c r="A2095" s="6" t="str">
        <x:v>1221201_1</x:v>
      </x:c>
      <x:c r="B2095" s="6" t="str">
        <x:v>1221</x:v>
      </x:c>
      <x:c r="C2095" s="6" t="str">
        <x:v>1221201</x:v>
      </x:c>
      <x:c r="D2095" s="6" t="str">
        <x:v>攻击强化</x:v>
      </x:c>
      <x:c r="E2095" s="6" t="n">
        <x:v>1</x:v>
      </x:c>
      <x:c r="F2095" s="6" t="n">
        <x:v>0</x:v>
      </x:c>
      <x:c r="G2095" s="6" t="n">
        <x:v>1</x:v>
      </x:c>
      <x:c r="H2095" s="7" t="str"/>
      <x:c r="I2095" s="7" t="str">
        <x:v>[{"id": "2", "num": 2500}, {"id": "113011", "num": 2}]</x:v>
      </x:c>
      <x:c r="J2095" s="6" t="str">
        <x:v>https://raw.githubusercontent.com/Mar-7th/StarRailRes/dbe8cdfcfb0bf657b9fe1cf92d5537f118ccb487/index_new/cn/character_skill_trees.json</x:v>
      </x:c>
    </x:row>
    <x:row r="2096" ht="38" customHeight="1">
      <x:c r="A2096" s="6" t="str">
        <x:v>1221202_1</x:v>
      </x:c>
      <x:c r="B2096" s="6" t="str">
        <x:v>1221</x:v>
      </x:c>
      <x:c r="C2096" s="6" t="str">
        <x:v>1221202</x:v>
      </x:c>
      <x:c r="D2096" s="6" t="str">
        <x:v>生命强化</x:v>
      </x:c>
      <x:c r="E2096" s="6" t="n">
        <x:v>1</x:v>
      </x:c>
      <x:c r="F2096" s="6" t="n">
        <x:v>2</x:v>
      </x:c>
      <x:c r="G2096" s="6" t="n">
        <x:v>0</x:v>
      </x:c>
      <x:c r="H2096" s="7" t="str"/>
      <x:c r="I2096" s="7" t="str">
        <x:v>[{"id": "2", "num": 5000}, {"id": "110181", "num": 3}, {"id": "113011", "num": 6}]</x:v>
      </x:c>
      <x:c r="J2096" s="6" t="str">
        <x:v>https://raw.githubusercontent.com/Mar-7th/StarRailRes/dbe8cdfcfb0bf657b9fe1cf92d5537f118ccb487/index_new/cn/character_skill_trees.json</x:v>
      </x:c>
    </x:row>
    <x:row r="2097" ht="38" customHeight="1">
      <x:c r="A2097" s="6" t="str">
        <x:v>1221203_1</x:v>
      </x:c>
      <x:c r="B2097" s="6" t="str">
        <x:v>1221</x:v>
      </x:c>
      <x:c r="C2097" s="6" t="str">
        <x:v>1221203</x:v>
      </x:c>
      <x:c r="D2097" s="6" t="str">
        <x:v>攻击强化</x:v>
      </x:c>
      <x:c r="E2097" s="6" t="n">
        <x:v>1</x:v>
      </x:c>
      <x:c r="F2097" s="6" t="n">
        <x:v>3</x:v>
      </x:c>
      <x:c r="G2097" s="6" t="n">
        <x:v>0</x:v>
      </x:c>
      <x:c r="H2097" s="7" t="str"/>
      <x:c r="I2097" s="7" t="str">
        <x:v>[{"id": "2", "num": 10000}, {"id": "110182", "num": 3}, {"id": "113012", "num": 3}]</x:v>
      </x:c>
      <x:c r="J2097" s="6" t="str">
        <x:v>https://raw.githubusercontent.com/Mar-7th/StarRailRes/dbe8cdfcfb0bf657b9fe1cf92d5537f118ccb487/index_new/cn/character_skill_trees.json</x:v>
      </x:c>
    </x:row>
    <x:row r="2098" ht="38" customHeight="1">
      <x:c r="A2098" s="6" t="str">
        <x:v>1221204_1</x:v>
      </x:c>
      <x:c r="B2098" s="6" t="str">
        <x:v>1221</x:v>
      </x:c>
      <x:c r="C2098" s="6" t="str">
        <x:v>1221204</x:v>
      </x:c>
      <x:c r="D2098" s="6" t="str">
        <x:v>暴击率强化</x:v>
      </x:c>
      <x:c r="E2098" s="6" t="n">
        <x:v>1</x:v>
      </x:c>
      <x:c r="F2098" s="6" t="n">
        <x:v>3</x:v>
      </x:c>
      <x:c r="G2098" s="6" t="n">
        <x:v>0</x:v>
      </x:c>
      <x:c r="H2098" s="7" t="str"/>
      <x:c r="I2098" s="7" t="str">
        <x:v>[{"id": "2", "num": 10000}, {"id": "110182", "num": 3}, {"id": "113012", "num": 3}]</x:v>
      </x:c>
      <x:c r="J2098" s="6" t="str">
        <x:v>https://raw.githubusercontent.com/Mar-7th/StarRailRes/dbe8cdfcfb0bf657b9fe1cf92d5537f118ccb487/index_new/cn/character_skill_trees.json</x:v>
      </x:c>
    </x:row>
    <x:row r="2099" ht="38" customHeight="1">
      <x:c r="A2099" s="6" t="str">
        <x:v>1221205_1</x:v>
      </x:c>
      <x:c r="B2099" s="6" t="str">
        <x:v>1221</x:v>
      </x:c>
      <x:c r="C2099" s="6" t="str">
        <x:v>1221205</x:v>
      </x:c>
      <x:c r="D2099" s="6" t="str">
        <x:v>攻击强化</x:v>
      </x:c>
      <x:c r="E2099" s="6" t="n">
        <x:v>1</x:v>
      </x:c>
      <x:c r="F2099" s="6" t="n">
        <x:v>4</x:v>
      </x:c>
      <x:c r="G2099" s="6" t="n">
        <x:v>0</x:v>
      </x:c>
      <x:c r="H2099" s="7" t="str"/>
      <x:c r="I2099" s="7" t="str">
        <x:v>[{"id": "2", "num": 20000}, {"id": "110182", "num": 5}, {"id": "113012", "num": 4}]</x:v>
      </x:c>
      <x:c r="J2099" s="6" t="str">
        <x:v>https://raw.githubusercontent.com/Mar-7th/StarRailRes/dbe8cdfcfb0bf657b9fe1cf92d5537f118ccb487/index_new/cn/character_skill_trees.json</x:v>
      </x:c>
    </x:row>
    <x:row r="2100" ht="38" customHeight="1">
      <x:c r="A2100" s="6" t="str">
        <x:v>1221206_1</x:v>
      </x:c>
      <x:c r="B2100" s="6" t="str">
        <x:v>1221</x:v>
      </x:c>
      <x:c r="C2100" s="6" t="str">
        <x:v>1221206</x:v>
      </x:c>
      <x:c r="D2100" s="6" t="str">
        <x:v>生命强化</x:v>
      </x:c>
      <x:c r="E2100" s="6" t="n">
        <x:v>1</x:v>
      </x:c>
      <x:c r="F2100" s="6" t="n">
        <x:v>5</x:v>
      </x:c>
      <x:c r="G2100" s="6" t="n">
        <x:v>0</x:v>
      </x:c>
      <x:c r="H2100" s="7" t="str"/>
      <x:c r="I2100" s="7" t="str">
        <x:v>[{"id": "2", "num": 45000}, {"id": "110183", "num": 3}, {"id": "113013", "num": 3}]</x:v>
      </x:c>
      <x:c r="J2100" s="6" t="str">
        <x:v>https://raw.githubusercontent.com/Mar-7th/StarRailRes/dbe8cdfcfb0bf657b9fe1cf92d5537f118ccb487/index_new/cn/character_skill_trees.json</x:v>
      </x:c>
    </x:row>
    <x:row r="2101" ht="38" customHeight="1">
      <x:c r="A2101" s="6" t="str">
        <x:v>1221207_1</x:v>
      </x:c>
      <x:c r="B2101" s="6" t="str">
        <x:v>1221</x:v>
      </x:c>
      <x:c r="C2101" s="6" t="str">
        <x:v>1221207</x:v>
      </x:c>
      <x:c r="D2101" s="6" t="str">
        <x:v>攻击强化</x:v>
      </x:c>
      <x:c r="E2101" s="6" t="n">
        <x:v>1</x:v>
      </x:c>
      <x:c r="F2101" s="6" t="n">
        <x:v>5</x:v>
      </x:c>
      <x:c r="G2101" s="6" t="n">
        <x:v>0</x:v>
      </x:c>
      <x:c r="H2101" s="7" t="str"/>
      <x:c r="I2101" s="7" t="str">
        <x:v>[{"id": "2", "num": 45000}, {"id": "110183", "num": 3}, {"id": "113013", "num": 3}]</x:v>
      </x:c>
      <x:c r="J2101" s="6" t="str">
        <x:v>https://raw.githubusercontent.com/Mar-7th/StarRailRes/dbe8cdfcfb0bf657b9fe1cf92d5537f118ccb487/index_new/cn/character_skill_trees.json</x:v>
      </x:c>
    </x:row>
    <x:row r="2102" ht="38" customHeight="1">
      <x:c r="A2102" s="6" t="str">
        <x:v>1221208_1</x:v>
      </x:c>
      <x:c r="B2102" s="6" t="str">
        <x:v>1221</x:v>
      </x:c>
      <x:c r="C2102" s="6" t="str">
        <x:v>1221208</x:v>
      </x:c>
      <x:c r="D2102" s="6" t="str">
        <x:v>暴击率强化</x:v>
      </x:c>
      <x:c r="E2102" s="6" t="n">
        <x:v>1</x:v>
      </x:c>
      <x:c r="F2102" s="6" t="n">
        <x:v>6</x:v>
      </x:c>
      <x:c r="G2102" s="6" t="n">
        <x:v>0</x:v>
      </x:c>
      <x:c r="H2102" s="7" t="str"/>
      <x:c r="I2102" s="7" t="str">
        <x:v>[{"id": "2", "num": 160000}, {"id": "110183", "num": 8}, {"id": "113013", "num": 8}]</x:v>
      </x:c>
      <x:c r="J2102" s="6" t="str">
        <x:v>https://raw.githubusercontent.com/Mar-7th/StarRailRes/dbe8cdfcfb0bf657b9fe1cf92d5537f118ccb487/index_new/cn/character_skill_trees.json</x:v>
      </x:c>
    </x:row>
    <x:row r="2103" ht="38" customHeight="1">
      <x:c r="A2103" s="6" t="str">
        <x:v>1221209_1</x:v>
      </x:c>
      <x:c r="B2103" s="6" t="str">
        <x:v>1221</x:v>
      </x:c>
      <x:c r="C2103" s="6" t="str">
        <x:v>1221209</x:v>
      </x:c>
      <x:c r="D2103" s="6" t="str">
        <x:v>生命强化</x:v>
      </x:c>
      <x:c r="E2103" s="6" t="n">
        <x:v>1</x:v>
      </x:c>
      <x:c r="F2103" s="6" t="n">
        <x:v>0</x:v>
      </x:c>
      <x:c r="G2103" s="6" t="n">
        <x:v>75</x:v>
      </x:c>
      <x:c r="H2103" s="7" t="str"/>
      <x:c r="I2103" s="7" t="str">
        <x:v>[{"id": "2", "num": 160000}, {"id": "110183", "num": 8}, {"id": "113013", "num": 8}]</x:v>
      </x:c>
      <x:c r="J2103" s="6" t="str">
        <x:v>https://raw.githubusercontent.com/Mar-7th/StarRailRes/dbe8cdfcfb0bf657b9fe1cf92d5537f118ccb487/index_new/cn/character_skill_trees.json</x:v>
      </x:c>
    </x:row>
    <x:row r="2104" ht="38" customHeight="1">
      <x:c r="A2104" s="6" t="str">
        <x:v>1221210_1</x:v>
      </x:c>
      <x:c r="B2104" s="6" t="str">
        <x:v>1221</x:v>
      </x:c>
      <x:c r="C2104" s="6" t="str">
        <x:v>1221210</x:v>
      </x:c>
      <x:c r="D2104" s="6" t="str">
        <x:v>攻击强化</x:v>
      </x:c>
      <x:c r="E2104" s="6" t="n">
        <x:v>1</x:v>
      </x:c>
      <x:c r="F2104" s="6" t="n">
        <x:v>0</x:v>
      </x:c>
      <x:c r="G2104" s="6" t="n">
        <x:v>80</x:v>
      </x:c>
      <x:c r="H2104" s="7" t="str"/>
      <x:c r="I2104" s="7" t="str">
        <x:v>[{"id": "2", "num": 160000}, {"id": "110183", "num": 8}, {"id": "113013", "num": 8}]</x:v>
      </x:c>
      <x:c r="J2104" s="6" t="str">
        <x:v>https://raw.githubusercontent.com/Mar-7th/StarRailRes/dbe8cdfcfb0bf657b9fe1cf92d5537f118ccb487/index_new/cn/character_skill_trees.json</x:v>
      </x:c>
    </x:row>
    <x:row r="2105" ht="20" customHeight="1">
      <x:c r="A2105" s="6" t="str">
        <x:v>1222001_1</x:v>
      </x:c>
      <x:c r="B2105" s="6" t="str">
        <x:v>1222</x:v>
      </x:c>
      <x:c r="C2105" s="6" t="str">
        <x:v>1222001</x:v>
      </x:c>
      <x:c r="D2105" s="6" t="str"/>
      <x:c r="E2105" s="6" t="n">
        <x:v>1</x:v>
      </x:c>
      <x:c r="F2105" s="6" t="n">
        <x:v>0</x:v>
      </x:c>
      <x:c r="G2105" s="6" t="n">
        <x:v>0</x:v>
      </x:c>
      <x:c r="H2105" s="7" t="str"/>
      <x:c r="I2105" s="7" t="str">
        <x:v>[]</x:v>
      </x:c>
      <x:c r="J2105" s="6" t="str">
        <x:v>https://raw.githubusercontent.com/Mar-7th/StarRailRes/dbe8cdfcfb0bf657b9fe1cf92d5537f118ccb487/index_new/cn/character_skill_trees.json</x:v>
      </x:c>
    </x:row>
    <x:row r="2106" ht="38" customHeight="1">
      <x:c r="A2106" s="6" t="str">
        <x:v>1222001_2</x:v>
      </x:c>
      <x:c r="B2106" s="6" t="str">
        <x:v>1222</x:v>
      </x:c>
      <x:c r="C2106" s="6" t="str">
        <x:v>1222001</x:v>
      </x:c>
      <x:c r="D2106" s="6" t="str"/>
      <x:c r="E2106" s="6" t="n">
        <x:v>2</x:v>
      </x:c>
      <x:c r="F2106" s="6" t="n">
        <x:v>2</x:v>
      </x:c>
      <x:c r="G2106" s="6" t="n">
        <x:v>0</x:v>
      </x:c>
      <x:c r="H2106" s="7" t="str"/>
      <x:c r="I2106" s="7" t="str">
        <x:v>[{"id": "2", "num": 5000}, {"id": "110241", "num": 3}, {"id": "113001", "num": 6}]</x:v>
      </x:c>
      <x:c r="J2106" s="6" t="str">
        <x:v>https://raw.githubusercontent.com/Mar-7th/StarRailRes/dbe8cdfcfb0bf657b9fe1cf92d5537f118ccb487/index_new/cn/character_skill_trees.json</x:v>
      </x:c>
    </x:row>
    <x:row r="2107" ht="38" customHeight="1">
      <x:c r="A2107" s="6" t="str">
        <x:v>1222001_3</x:v>
      </x:c>
      <x:c r="B2107" s="6" t="str">
        <x:v>1222</x:v>
      </x:c>
      <x:c r="C2107" s="6" t="str">
        <x:v>1222001</x:v>
      </x:c>
      <x:c r="D2107" s="6" t="str"/>
      <x:c r="E2107" s="6" t="n">
        <x:v>3</x:v>
      </x:c>
      <x:c r="F2107" s="6" t="n">
        <x:v>3</x:v>
      </x:c>
      <x:c r="G2107" s="6" t="n">
        <x:v>0</x:v>
      </x:c>
      <x:c r="H2107" s="7" t="str"/>
      <x:c r="I2107" s="7" t="str">
        <x:v>[{"id": "2", "num": 10000}, {"id": "110242", "num": 3}, {"id": "113002", "num": 3}]</x:v>
      </x:c>
      <x:c r="J2107" s="6" t="str">
        <x:v>https://raw.githubusercontent.com/Mar-7th/StarRailRes/dbe8cdfcfb0bf657b9fe1cf92d5537f118ccb487/index_new/cn/character_skill_trees.json</x:v>
      </x:c>
    </x:row>
    <x:row r="2108" ht="38" customHeight="1">
      <x:c r="A2108" s="6" t="str">
        <x:v>1222001_4</x:v>
      </x:c>
      <x:c r="B2108" s="6" t="str">
        <x:v>1222</x:v>
      </x:c>
      <x:c r="C2108" s="6" t="str">
        <x:v>1222001</x:v>
      </x:c>
      <x:c r="D2108" s="6" t="str"/>
      <x:c r="E2108" s="6" t="n">
        <x:v>4</x:v>
      </x:c>
      <x:c r="F2108" s="6" t="n">
        <x:v>4</x:v>
      </x:c>
      <x:c r="G2108" s="6" t="n">
        <x:v>0</x:v>
      </x:c>
      <x:c r="H2108" s="7" t="str"/>
      <x:c r="I2108" s="7" t="str">
        <x:v>[{"id": "2", "num": 20000}, {"id": "110242", "num": 5}, {"id": "113002", "num": 4}]</x:v>
      </x:c>
      <x:c r="J2108" s="6" t="str">
        <x:v>https://raw.githubusercontent.com/Mar-7th/StarRailRes/dbe8cdfcfb0bf657b9fe1cf92d5537f118ccb487/index_new/cn/character_skill_trees.json</x:v>
      </x:c>
    </x:row>
    <x:row r="2109" ht="38" customHeight="1">
      <x:c r="A2109" s="6" t="str">
        <x:v>1222001_5</x:v>
      </x:c>
      <x:c r="B2109" s="6" t="str">
        <x:v>1222</x:v>
      </x:c>
      <x:c r="C2109" s="6" t="str">
        <x:v>1222001</x:v>
      </x:c>
      <x:c r="D2109" s="6" t="str"/>
      <x:c r="E2109" s="6" t="n">
        <x:v>5</x:v>
      </x:c>
      <x:c r="F2109" s="6" t="n">
        <x:v>5</x:v>
      </x:c>
      <x:c r="G2109" s="6" t="n">
        <x:v>0</x:v>
      </x:c>
      <x:c r="H2109" s="7" t="str"/>
      <x:c r="I2109" s="7" t="str">
        <x:v>[{"id": "2", "num": 45000}, {"id": "110243", "num": 3}, {"id": "113003", "num": 3}]</x:v>
      </x:c>
      <x:c r="J2109" s="6" t="str">
        <x:v>https://raw.githubusercontent.com/Mar-7th/StarRailRes/dbe8cdfcfb0bf657b9fe1cf92d5537f118ccb487/index_new/cn/character_skill_trees.json</x:v>
      </x:c>
    </x:row>
    <x:row r="2110" ht="38" customHeight="1">
      <x:c r="A2110" s="6" t="str">
        <x:v>1222001_6</x:v>
      </x:c>
      <x:c r="B2110" s="6" t="str">
        <x:v>1222</x:v>
      </x:c>
      <x:c r="C2110" s="6" t="str">
        <x:v>1222001</x:v>
      </x:c>
      <x:c r="D2110" s="6" t="str"/>
      <x:c r="E2110" s="6" t="n">
        <x:v>6</x:v>
      </x:c>
      <x:c r="F2110" s="6" t="n">
        <x:v>6</x:v>
      </x:c>
      <x:c r="G2110" s="6" t="n">
        <x:v>0</x:v>
      </x:c>
      <x:c r="H2110" s="7" t="str"/>
      <x:c r="I2110" s="7" t="str">
        <x:v>[{"id": "2", "num": 160000}, {"id": "110243", "num": 8}, {"id": "113003", "num": 4}]</x:v>
      </x:c>
      <x:c r="J2110" s="6" t="str">
        <x:v>https://raw.githubusercontent.com/Mar-7th/StarRailRes/dbe8cdfcfb0bf657b9fe1cf92d5537f118ccb487/index_new/cn/character_skill_trees.json</x:v>
      </x:c>
    </x:row>
    <x:row r="2111" ht="20" customHeight="1">
      <x:c r="A2111" s="6" t="str">
        <x:v>1222002_1</x:v>
      </x:c>
      <x:c r="B2111" s="6" t="str">
        <x:v>1222</x:v>
      </x:c>
      <x:c r="C2111" s="6" t="str">
        <x:v>1222002</x:v>
      </x:c>
      <x:c r="D2111" s="6" t="str"/>
      <x:c r="E2111" s="6" t="n">
        <x:v>1</x:v>
      </x:c>
      <x:c r="F2111" s="6" t="n">
        <x:v>0</x:v>
      </x:c>
      <x:c r="G2111" s="6" t="n">
        <x:v>0</x:v>
      </x:c>
      <x:c r="H2111" s="7" t="str"/>
      <x:c r="I2111" s="7" t="str">
        <x:v>[]</x:v>
      </x:c>
      <x:c r="J2111" s="6" t="str">
        <x:v>https://raw.githubusercontent.com/Mar-7th/StarRailRes/dbe8cdfcfb0bf657b9fe1cf92d5537f118ccb487/index_new/cn/character_skill_trees.json</x:v>
      </x:c>
    </x:row>
    <x:row r="2112" ht="38" customHeight="1">
      <x:c r="A2112" s="6" t="str">
        <x:v>1222002_2</x:v>
      </x:c>
      <x:c r="B2112" s="6" t="str">
        <x:v>1222</x:v>
      </x:c>
      <x:c r="C2112" s="6" t="str">
        <x:v>1222002</x:v>
      </x:c>
      <x:c r="D2112" s="6" t="str"/>
      <x:c r="E2112" s="6" t="n">
        <x:v>2</x:v>
      </x:c>
      <x:c r="F2112" s="6" t="n">
        <x:v>1</x:v>
      </x:c>
      <x:c r="G2112" s="6" t="n">
        <x:v>0</x:v>
      </x:c>
      <x:c r="H2112" s="7" t="str"/>
      <x:c r="I2112" s="7" t="str">
        <x:v>[{"id": "2", "num": 2500}, {"id": "113001", "num": 3}]</x:v>
      </x:c>
      <x:c r="J2112" s="6" t="str">
        <x:v>https://raw.githubusercontent.com/Mar-7th/StarRailRes/dbe8cdfcfb0bf657b9fe1cf92d5537f118ccb487/index_new/cn/character_skill_trees.json</x:v>
      </x:c>
    </x:row>
    <x:row r="2113" ht="38" customHeight="1">
      <x:c r="A2113" s="6" t="str">
        <x:v>1222002_3</x:v>
      </x:c>
      <x:c r="B2113" s="6" t="str">
        <x:v>1222</x:v>
      </x:c>
      <x:c r="C2113" s="6" t="str">
        <x:v>1222002</x:v>
      </x:c>
      <x:c r="D2113" s="6" t="str"/>
      <x:c r="E2113" s="6" t="n">
        <x:v>3</x:v>
      </x:c>
      <x:c r="F2113" s="6" t="n">
        <x:v>2</x:v>
      </x:c>
      <x:c r="G2113" s="6" t="n">
        <x:v>0</x:v>
      </x:c>
      <x:c r="H2113" s="7" t="str"/>
      <x:c r="I2113" s="7" t="str">
        <x:v>[{"id": "2", "num": 5000}, {"id": "110241", "num": 3}, {"id": "113001", "num": 6}]</x:v>
      </x:c>
      <x:c r="J2113" s="6" t="str">
        <x:v>https://raw.githubusercontent.com/Mar-7th/StarRailRes/dbe8cdfcfb0bf657b9fe1cf92d5537f118ccb487/index_new/cn/character_skill_trees.json</x:v>
      </x:c>
    </x:row>
    <x:row r="2114" ht="38" customHeight="1">
      <x:c r="A2114" s="6" t="str">
        <x:v>1222002_4</x:v>
      </x:c>
      <x:c r="B2114" s="6" t="str">
        <x:v>1222</x:v>
      </x:c>
      <x:c r="C2114" s="6" t="str">
        <x:v>1222002</x:v>
      </x:c>
      <x:c r="D2114" s="6" t="str"/>
      <x:c r="E2114" s="6" t="n">
        <x:v>4</x:v>
      </x:c>
      <x:c r="F2114" s="6" t="n">
        <x:v>3</x:v>
      </x:c>
      <x:c r="G2114" s="6" t="n">
        <x:v>0</x:v>
      </x:c>
      <x:c r="H2114" s="7" t="str"/>
      <x:c r="I2114" s="7" t="str">
        <x:v>[{"id": "2", "num": 10000}, {"id": "110242", "num": 3}, {"id": "113002", "num": 3}]</x:v>
      </x:c>
      <x:c r="J2114" s="6" t="str">
        <x:v>https://raw.githubusercontent.com/Mar-7th/StarRailRes/dbe8cdfcfb0bf657b9fe1cf92d5537f118ccb487/index_new/cn/character_skill_trees.json</x:v>
      </x:c>
    </x:row>
    <x:row r="2115" ht="38" customHeight="1">
      <x:c r="A2115" s="6" t="str">
        <x:v>1222002_5</x:v>
      </x:c>
      <x:c r="B2115" s="6" t="str">
        <x:v>1222</x:v>
      </x:c>
      <x:c r="C2115" s="6" t="str">
        <x:v>1222002</x:v>
      </x:c>
      <x:c r="D2115" s="6" t="str"/>
      <x:c r="E2115" s="6" t="n">
        <x:v>5</x:v>
      </x:c>
      <x:c r="F2115" s="6" t="n">
        <x:v>4</x:v>
      </x:c>
      <x:c r="G2115" s="6" t="n">
        <x:v>0</x:v>
      </x:c>
      <x:c r="H2115" s="7" t="str"/>
      <x:c r="I2115" s="7" t="str">
        <x:v>[{"id": "2", "num": 20000}, {"id": "110242", "num": 5}, {"id": "113002", "num": 4}]</x:v>
      </x:c>
      <x:c r="J2115" s="6" t="str">
        <x:v>https://raw.githubusercontent.com/Mar-7th/StarRailRes/dbe8cdfcfb0bf657b9fe1cf92d5537f118ccb487/index_new/cn/character_skill_trees.json</x:v>
      </x:c>
    </x:row>
    <x:row r="2116" ht="38" customHeight="1">
      <x:c r="A2116" s="6" t="str">
        <x:v>1222002_6</x:v>
      </x:c>
      <x:c r="B2116" s="6" t="str">
        <x:v>1222</x:v>
      </x:c>
      <x:c r="C2116" s="6" t="str">
        <x:v>1222002</x:v>
      </x:c>
      <x:c r="D2116" s="6" t="str"/>
      <x:c r="E2116" s="6" t="n">
        <x:v>6</x:v>
      </x:c>
      <x:c r="F2116" s="6" t="n">
        <x:v>4</x:v>
      </x:c>
      <x:c r="G2116" s="6" t="n">
        <x:v>0</x:v>
      </x:c>
      <x:c r="H2116" s="7" t="str"/>
      <x:c r="I2116" s="7" t="str">
        <x:v>[{"id": "2", "num": 30000}, {"id": "110242", "num": 7}, {"id": "113002", "num": 6}]</x:v>
      </x:c>
      <x:c r="J2116" s="6" t="str">
        <x:v>https://raw.githubusercontent.com/Mar-7th/StarRailRes/dbe8cdfcfb0bf657b9fe1cf92d5537f118ccb487/index_new/cn/character_skill_trees.json</x:v>
      </x:c>
    </x:row>
    <x:row r="2117" ht="38" customHeight="1">
      <x:c r="A2117" s="6" t="str">
        <x:v>1222002_7</x:v>
      </x:c>
      <x:c r="B2117" s="6" t="str">
        <x:v>1222</x:v>
      </x:c>
      <x:c r="C2117" s="6" t="str">
        <x:v>1222002</x:v>
      </x:c>
      <x:c r="D2117" s="6" t="str"/>
      <x:c r="E2117" s="6" t="n">
        <x:v>7</x:v>
      </x:c>
      <x:c r="F2117" s="6" t="n">
        <x:v>5</x:v>
      </x:c>
      <x:c r="G2117" s="6" t="n">
        <x:v>0</x:v>
      </x:c>
      <x:c r="H2117" s="7" t="str"/>
      <x:c r="I2117" s="7" t="str">
        <x:v>[{"id": "2", "num": 45000}, {"id": "110243", "num": 3}, {"id": "113003", "num": 3}]</x:v>
      </x:c>
      <x:c r="J2117" s="6" t="str">
        <x:v>https://raw.githubusercontent.com/Mar-7th/StarRailRes/dbe8cdfcfb0bf657b9fe1cf92d5537f118ccb487/index_new/cn/character_skill_trees.json</x:v>
      </x:c>
    </x:row>
    <x:row r="2118" ht="53" customHeight="1">
      <x:c r="A2118" s="6" t="str">
        <x:v>1222002_8</x:v>
      </x:c>
      <x:c r="B2118" s="6" t="str">
        <x:v>1222</x:v>
      </x:c>
      <x:c r="C2118" s="6" t="str">
        <x:v>1222002</x:v>
      </x:c>
      <x:c r="D2118" s="6" t="str"/>
      <x:c r="E2118" s="6" t="n">
        <x:v>8</x:v>
      </x:c>
      <x:c r="F2118" s="6" t="n">
        <x:v>5</x:v>
      </x:c>
      <x:c r="G2118" s="6" t="n">
        <x:v>0</x:v>
      </x:c>
      <x:c r="H2118" s="7" t="str"/>
      <x:c r="I2118" s="7" t="str">
        <x:v>[{"id": "2", "num": 80000}, {"id": "110243", "num": 5}, {"id": "110506", "num": 1}, {"id": "113003", "num": 4}]</x:v>
      </x:c>
      <x:c r="J2118" s="6" t="str">
        <x:v>https://raw.githubusercontent.com/Mar-7th/StarRailRes/dbe8cdfcfb0bf657b9fe1cf92d5537f118ccb487/index_new/cn/character_skill_trees.json</x:v>
      </x:c>
    </x:row>
    <x:row r="2119" ht="53" customHeight="1">
      <x:c r="A2119" s="6" t="str">
        <x:v>1222002_9</x:v>
      </x:c>
      <x:c r="B2119" s="6" t="str">
        <x:v>1222</x:v>
      </x:c>
      <x:c r="C2119" s="6" t="str">
        <x:v>1222002</x:v>
      </x:c>
      <x:c r="D2119" s="6" t="str"/>
      <x:c r="E2119" s="6" t="n">
        <x:v>9</x:v>
      </x:c>
      <x:c r="F2119" s="6" t="n">
        <x:v>6</x:v>
      </x:c>
      <x:c r="G2119" s="6" t="n">
        <x:v>0</x:v>
      </x:c>
      <x:c r="H2119" s="7" t="str"/>
      <x:c r="I2119" s="7" t="str">
        <x:v>[{"id": "2", "num": 160000}, {"id": "110243", "num": 8}, {"id": "241", "num": 1}, {"id": "110506", "num": 1}]</x:v>
      </x:c>
      <x:c r="J2119" s="6" t="str">
        <x:v>https://raw.githubusercontent.com/Mar-7th/StarRailRes/dbe8cdfcfb0bf657b9fe1cf92d5537f118ccb487/index_new/cn/character_skill_trees.json</x:v>
      </x:c>
    </x:row>
    <x:row r="2120" ht="53" customHeight="1">
      <x:c r="A2120" s="6" t="str">
        <x:v>1222002_10</x:v>
      </x:c>
      <x:c r="B2120" s="6" t="str">
        <x:v>1222</x:v>
      </x:c>
      <x:c r="C2120" s="6" t="str">
        <x:v>1222002</x:v>
      </x:c>
      <x:c r="D2120" s="6" t="str"/>
      <x:c r="E2120" s="6" t="n">
        <x:v>10</x:v>
      </x:c>
      <x:c r="F2120" s="6" t="n">
        <x:v>6</x:v>
      </x:c>
      <x:c r="G2120" s="6" t="n">
        <x:v>0</x:v>
      </x:c>
      <x:c r="H2120" s="7" t="str"/>
      <x:c r="I2120" s="7" t="str">
        <x:v>[{"id": "2", "num": 300000}, {"id": "110243", "num": 14}, {"id": "241", "num": 1}, {"id": "110506", "num": 1}]</x:v>
      </x:c>
      <x:c r="J2120" s="6" t="str">
        <x:v>https://raw.githubusercontent.com/Mar-7th/StarRailRes/dbe8cdfcfb0bf657b9fe1cf92d5537f118ccb487/index_new/cn/character_skill_trees.json</x:v>
      </x:c>
    </x:row>
    <x:row r="2121" ht="20" customHeight="1">
      <x:c r="A2121" s="6" t="str">
        <x:v>1222003_1</x:v>
      </x:c>
      <x:c r="B2121" s="6" t="str">
        <x:v>1222</x:v>
      </x:c>
      <x:c r="C2121" s="6" t="str">
        <x:v>1222003</x:v>
      </x:c>
      <x:c r="D2121" s="6" t="str"/>
      <x:c r="E2121" s="6" t="n">
        <x:v>1</x:v>
      </x:c>
      <x:c r="F2121" s="6" t="n">
        <x:v>0</x:v>
      </x:c>
      <x:c r="G2121" s="6" t="n">
        <x:v>0</x:v>
      </x:c>
      <x:c r="H2121" s="7" t="str"/>
      <x:c r="I2121" s="7" t="str">
        <x:v>[]</x:v>
      </x:c>
      <x:c r="J2121" s="6" t="str">
        <x:v>https://raw.githubusercontent.com/Mar-7th/StarRailRes/dbe8cdfcfb0bf657b9fe1cf92d5537f118ccb487/index_new/cn/character_skill_trees.json</x:v>
      </x:c>
    </x:row>
    <x:row r="2122" ht="38" customHeight="1">
      <x:c r="A2122" s="6" t="str">
        <x:v>1222003_2</x:v>
      </x:c>
      <x:c r="B2122" s="6" t="str">
        <x:v>1222</x:v>
      </x:c>
      <x:c r="C2122" s="6" t="str">
        <x:v>1222003</x:v>
      </x:c>
      <x:c r="D2122" s="6" t="str"/>
      <x:c r="E2122" s="6" t="n">
        <x:v>2</x:v>
      </x:c>
      <x:c r="F2122" s="6" t="n">
        <x:v>1</x:v>
      </x:c>
      <x:c r="G2122" s="6" t="n">
        <x:v>0</x:v>
      </x:c>
      <x:c r="H2122" s="7" t="str"/>
      <x:c r="I2122" s="7" t="str">
        <x:v>[{"id": "2", "num": 2500}, {"id": "113001", "num": 3}]</x:v>
      </x:c>
      <x:c r="J2122" s="6" t="str">
        <x:v>https://raw.githubusercontent.com/Mar-7th/StarRailRes/dbe8cdfcfb0bf657b9fe1cf92d5537f118ccb487/index_new/cn/character_skill_trees.json</x:v>
      </x:c>
    </x:row>
    <x:row r="2123" ht="38" customHeight="1">
      <x:c r="A2123" s="6" t="str">
        <x:v>1222003_3</x:v>
      </x:c>
      <x:c r="B2123" s="6" t="str">
        <x:v>1222</x:v>
      </x:c>
      <x:c r="C2123" s="6" t="str">
        <x:v>1222003</x:v>
      </x:c>
      <x:c r="D2123" s="6" t="str"/>
      <x:c r="E2123" s="6" t="n">
        <x:v>3</x:v>
      </x:c>
      <x:c r="F2123" s="6" t="n">
        <x:v>2</x:v>
      </x:c>
      <x:c r="G2123" s="6" t="n">
        <x:v>0</x:v>
      </x:c>
      <x:c r="H2123" s="7" t="str"/>
      <x:c r="I2123" s="7" t="str">
        <x:v>[{"id": "2", "num": 5000}, {"id": "110241", "num": 3}, {"id": "113001", "num": 6}]</x:v>
      </x:c>
      <x:c r="J2123" s="6" t="str">
        <x:v>https://raw.githubusercontent.com/Mar-7th/StarRailRes/dbe8cdfcfb0bf657b9fe1cf92d5537f118ccb487/index_new/cn/character_skill_trees.json</x:v>
      </x:c>
    </x:row>
    <x:row r="2124" ht="38" customHeight="1">
      <x:c r="A2124" s="6" t="str">
        <x:v>1222003_4</x:v>
      </x:c>
      <x:c r="B2124" s="6" t="str">
        <x:v>1222</x:v>
      </x:c>
      <x:c r="C2124" s="6" t="str">
        <x:v>1222003</x:v>
      </x:c>
      <x:c r="D2124" s="6" t="str"/>
      <x:c r="E2124" s="6" t="n">
        <x:v>4</x:v>
      </x:c>
      <x:c r="F2124" s="6" t="n">
        <x:v>3</x:v>
      </x:c>
      <x:c r="G2124" s="6" t="n">
        <x:v>0</x:v>
      </x:c>
      <x:c r="H2124" s="7" t="str"/>
      <x:c r="I2124" s="7" t="str">
        <x:v>[{"id": "2", "num": 10000}, {"id": "110242", "num": 3}, {"id": "113002", "num": 3}]</x:v>
      </x:c>
      <x:c r="J2124" s="6" t="str">
        <x:v>https://raw.githubusercontent.com/Mar-7th/StarRailRes/dbe8cdfcfb0bf657b9fe1cf92d5537f118ccb487/index_new/cn/character_skill_trees.json</x:v>
      </x:c>
    </x:row>
    <x:row r="2125" ht="38" customHeight="1">
      <x:c r="A2125" s="6" t="str">
        <x:v>1222003_5</x:v>
      </x:c>
      <x:c r="B2125" s="6" t="str">
        <x:v>1222</x:v>
      </x:c>
      <x:c r="C2125" s="6" t="str">
        <x:v>1222003</x:v>
      </x:c>
      <x:c r="D2125" s="6" t="str"/>
      <x:c r="E2125" s="6" t="n">
        <x:v>5</x:v>
      </x:c>
      <x:c r="F2125" s="6" t="n">
        <x:v>4</x:v>
      </x:c>
      <x:c r="G2125" s="6" t="n">
        <x:v>0</x:v>
      </x:c>
      <x:c r="H2125" s="7" t="str"/>
      <x:c r="I2125" s="7" t="str">
        <x:v>[{"id": "2", "num": 20000}, {"id": "110242", "num": 5}, {"id": "113002", "num": 4}]</x:v>
      </x:c>
      <x:c r="J2125" s="6" t="str">
        <x:v>https://raw.githubusercontent.com/Mar-7th/StarRailRes/dbe8cdfcfb0bf657b9fe1cf92d5537f118ccb487/index_new/cn/character_skill_trees.json</x:v>
      </x:c>
    </x:row>
    <x:row r="2126" ht="38" customHeight="1">
      <x:c r="A2126" s="6" t="str">
        <x:v>1222003_6</x:v>
      </x:c>
      <x:c r="B2126" s="6" t="str">
        <x:v>1222</x:v>
      </x:c>
      <x:c r="C2126" s="6" t="str">
        <x:v>1222003</x:v>
      </x:c>
      <x:c r="D2126" s="6" t="str"/>
      <x:c r="E2126" s="6" t="n">
        <x:v>6</x:v>
      </x:c>
      <x:c r="F2126" s="6" t="n">
        <x:v>4</x:v>
      </x:c>
      <x:c r="G2126" s="6" t="n">
        <x:v>0</x:v>
      </x:c>
      <x:c r="H2126" s="7" t="str"/>
      <x:c r="I2126" s="7" t="str">
        <x:v>[{"id": "2", "num": 30000}, {"id": "110242", "num": 7}, {"id": "113002", "num": 6}]</x:v>
      </x:c>
      <x:c r="J2126" s="6" t="str">
        <x:v>https://raw.githubusercontent.com/Mar-7th/StarRailRes/dbe8cdfcfb0bf657b9fe1cf92d5537f118ccb487/index_new/cn/character_skill_trees.json</x:v>
      </x:c>
    </x:row>
    <x:row r="2127" ht="38" customHeight="1">
      <x:c r="A2127" s="6" t="str">
        <x:v>1222003_7</x:v>
      </x:c>
      <x:c r="B2127" s="6" t="str">
        <x:v>1222</x:v>
      </x:c>
      <x:c r="C2127" s="6" t="str">
        <x:v>1222003</x:v>
      </x:c>
      <x:c r="D2127" s="6" t="str"/>
      <x:c r="E2127" s="6" t="n">
        <x:v>7</x:v>
      </x:c>
      <x:c r="F2127" s="6" t="n">
        <x:v>5</x:v>
      </x:c>
      <x:c r="G2127" s="6" t="n">
        <x:v>0</x:v>
      </x:c>
      <x:c r="H2127" s="7" t="str"/>
      <x:c r="I2127" s="7" t="str">
        <x:v>[{"id": "2", "num": 45000}, {"id": "110243", "num": 3}, {"id": "113003", "num": 3}]</x:v>
      </x:c>
      <x:c r="J2127" s="6" t="str">
        <x:v>https://raw.githubusercontent.com/Mar-7th/StarRailRes/dbe8cdfcfb0bf657b9fe1cf92d5537f118ccb487/index_new/cn/character_skill_trees.json</x:v>
      </x:c>
    </x:row>
    <x:row r="2128" ht="53" customHeight="1">
      <x:c r="A2128" s="6" t="str">
        <x:v>1222003_8</x:v>
      </x:c>
      <x:c r="B2128" s="6" t="str">
        <x:v>1222</x:v>
      </x:c>
      <x:c r="C2128" s="6" t="str">
        <x:v>1222003</x:v>
      </x:c>
      <x:c r="D2128" s="6" t="str"/>
      <x:c r="E2128" s="6" t="n">
        <x:v>8</x:v>
      </x:c>
      <x:c r="F2128" s="6" t="n">
        <x:v>5</x:v>
      </x:c>
      <x:c r="G2128" s="6" t="n">
        <x:v>0</x:v>
      </x:c>
      <x:c r="H2128" s="7" t="str"/>
      <x:c r="I2128" s="7" t="str">
        <x:v>[{"id": "2", "num": 80000}, {"id": "110243", "num": 5}, {"id": "110506", "num": 1}, {"id": "113003", "num": 4}]</x:v>
      </x:c>
      <x:c r="J2128" s="6" t="str">
        <x:v>https://raw.githubusercontent.com/Mar-7th/StarRailRes/dbe8cdfcfb0bf657b9fe1cf92d5537f118ccb487/index_new/cn/character_skill_trees.json</x:v>
      </x:c>
    </x:row>
    <x:row r="2129" ht="53" customHeight="1">
      <x:c r="A2129" s="6" t="str">
        <x:v>1222003_9</x:v>
      </x:c>
      <x:c r="B2129" s="6" t="str">
        <x:v>1222</x:v>
      </x:c>
      <x:c r="C2129" s="6" t="str">
        <x:v>1222003</x:v>
      </x:c>
      <x:c r="D2129" s="6" t="str"/>
      <x:c r="E2129" s="6" t="n">
        <x:v>9</x:v>
      </x:c>
      <x:c r="F2129" s="6" t="n">
        <x:v>6</x:v>
      </x:c>
      <x:c r="G2129" s="6" t="n">
        <x:v>0</x:v>
      </x:c>
      <x:c r="H2129" s="7" t="str"/>
      <x:c r="I2129" s="7" t="str">
        <x:v>[{"id": "2", "num": 160000}, {"id": "110243", "num": 8}, {"id": "241", "num": 1}, {"id": "110506", "num": 1}]</x:v>
      </x:c>
      <x:c r="J2129" s="6" t="str">
        <x:v>https://raw.githubusercontent.com/Mar-7th/StarRailRes/dbe8cdfcfb0bf657b9fe1cf92d5537f118ccb487/index_new/cn/character_skill_trees.json</x:v>
      </x:c>
    </x:row>
    <x:row r="2130" ht="53" customHeight="1">
      <x:c r="A2130" s="6" t="str">
        <x:v>1222003_10</x:v>
      </x:c>
      <x:c r="B2130" s="6" t="str">
        <x:v>1222</x:v>
      </x:c>
      <x:c r="C2130" s="6" t="str">
        <x:v>1222003</x:v>
      </x:c>
      <x:c r="D2130" s="6" t="str"/>
      <x:c r="E2130" s="6" t="n">
        <x:v>10</x:v>
      </x:c>
      <x:c r="F2130" s="6" t="n">
        <x:v>6</x:v>
      </x:c>
      <x:c r="G2130" s="6" t="n">
        <x:v>0</x:v>
      </x:c>
      <x:c r="H2130" s="7" t="str"/>
      <x:c r="I2130" s="7" t="str">
        <x:v>[{"id": "2", "num": 300000}, {"id": "110243", "num": 14}, {"id": "241", "num": 1}, {"id": "110506", "num": 1}]</x:v>
      </x:c>
      <x:c r="J2130" s="6" t="str">
        <x:v>https://raw.githubusercontent.com/Mar-7th/StarRailRes/dbe8cdfcfb0bf657b9fe1cf92d5537f118ccb487/index_new/cn/character_skill_trees.json</x:v>
      </x:c>
    </x:row>
    <x:row r="2131" ht="20" customHeight="1">
      <x:c r="A2131" s="6" t="str">
        <x:v>1222004_1</x:v>
      </x:c>
      <x:c r="B2131" s="6" t="str">
        <x:v>1222</x:v>
      </x:c>
      <x:c r="C2131" s="6" t="str">
        <x:v>1222004</x:v>
      </x:c>
      <x:c r="D2131" s="6" t="str"/>
      <x:c r="E2131" s="6" t="n">
        <x:v>1</x:v>
      </x:c>
      <x:c r="F2131" s="6" t="n">
        <x:v>0</x:v>
      </x:c>
      <x:c r="G2131" s="6" t="n">
        <x:v>0</x:v>
      </x:c>
      <x:c r="H2131" s="7" t="str"/>
      <x:c r="I2131" s="7" t="str">
        <x:v>[]</x:v>
      </x:c>
      <x:c r="J2131" s="6" t="str">
        <x:v>https://raw.githubusercontent.com/Mar-7th/StarRailRes/dbe8cdfcfb0bf657b9fe1cf92d5537f118ccb487/index_new/cn/character_skill_trees.json</x:v>
      </x:c>
    </x:row>
    <x:row r="2132" ht="38" customHeight="1">
      <x:c r="A2132" s="6" t="str">
        <x:v>1222004_2</x:v>
      </x:c>
      <x:c r="B2132" s="6" t="str">
        <x:v>1222</x:v>
      </x:c>
      <x:c r="C2132" s="6" t="str">
        <x:v>1222004</x:v>
      </x:c>
      <x:c r="D2132" s="6" t="str"/>
      <x:c r="E2132" s="6" t="n">
        <x:v>2</x:v>
      </x:c>
      <x:c r="F2132" s="6" t="n">
        <x:v>1</x:v>
      </x:c>
      <x:c r="G2132" s="6" t="n">
        <x:v>0</x:v>
      </x:c>
      <x:c r="H2132" s="7" t="str"/>
      <x:c r="I2132" s="7" t="str">
        <x:v>[{"id": "2", "num": 2500}, {"id": "113001", "num": 3}]</x:v>
      </x:c>
      <x:c r="J2132" s="6" t="str">
        <x:v>https://raw.githubusercontent.com/Mar-7th/StarRailRes/dbe8cdfcfb0bf657b9fe1cf92d5537f118ccb487/index_new/cn/character_skill_trees.json</x:v>
      </x:c>
    </x:row>
    <x:row r="2133" ht="38" customHeight="1">
      <x:c r="A2133" s="6" t="str">
        <x:v>1222004_3</x:v>
      </x:c>
      <x:c r="B2133" s="6" t="str">
        <x:v>1222</x:v>
      </x:c>
      <x:c r="C2133" s="6" t="str">
        <x:v>1222004</x:v>
      </x:c>
      <x:c r="D2133" s="6" t="str"/>
      <x:c r="E2133" s="6" t="n">
        <x:v>3</x:v>
      </x:c>
      <x:c r="F2133" s="6" t="n">
        <x:v>2</x:v>
      </x:c>
      <x:c r="G2133" s="6" t="n">
        <x:v>0</x:v>
      </x:c>
      <x:c r="H2133" s="7" t="str"/>
      <x:c r="I2133" s="7" t="str">
        <x:v>[{"id": "2", "num": 5000}, {"id": "110241", "num": 3}, {"id": "113001", "num": 6}]</x:v>
      </x:c>
      <x:c r="J2133" s="6" t="str">
        <x:v>https://raw.githubusercontent.com/Mar-7th/StarRailRes/dbe8cdfcfb0bf657b9fe1cf92d5537f118ccb487/index_new/cn/character_skill_trees.json</x:v>
      </x:c>
    </x:row>
    <x:row r="2134" ht="38" customHeight="1">
      <x:c r="A2134" s="6" t="str">
        <x:v>1222004_4</x:v>
      </x:c>
      <x:c r="B2134" s="6" t="str">
        <x:v>1222</x:v>
      </x:c>
      <x:c r="C2134" s="6" t="str">
        <x:v>1222004</x:v>
      </x:c>
      <x:c r="D2134" s="6" t="str"/>
      <x:c r="E2134" s="6" t="n">
        <x:v>4</x:v>
      </x:c>
      <x:c r="F2134" s="6" t="n">
        <x:v>3</x:v>
      </x:c>
      <x:c r="G2134" s="6" t="n">
        <x:v>0</x:v>
      </x:c>
      <x:c r="H2134" s="7" t="str"/>
      <x:c r="I2134" s="7" t="str">
        <x:v>[{"id": "2", "num": 10000}, {"id": "110242", "num": 3}, {"id": "113002", "num": 3}]</x:v>
      </x:c>
      <x:c r="J2134" s="6" t="str">
        <x:v>https://raw.githubusercontent.com/Mar-7th/StarRailRes/dbe8cdfcfb0bf657b9fe1cf92d5537f118ccb487/index_new/cn/character_skill_trees.json</x:v>
      </x:c>
    </x:row>
    <x:row r="2135" ht="38" customHeight="1">
      <x:c r="A2135" s="6" t="str">
        <x:v>1222004_5</x:v>
      </x:c>
      <x:c r="B2135" s="6" t="str">
        <x:v>1222</x:v>
      </x:c>
      <x:c r="C2135" s="6" t="str">
        <x:v>1222004</x:v>
      </x:c>
      <x:c r="D2135" s="6" t="str"/>
      <x:c r="E2135" s="6" t="n">
        <x:v>5</x:v>
      </x:c>
      <x:c r="F2135" s="6" t="n">
        <x:v>4</x:v>
      </x:c>
      <x:c r="G2135" s="6" t="n">
        <x:v>0</x:v>
      </x:c>
      <x:c r="H2135" s="7" t="str"/>
      <x:c r="I2135" s="7" t="str">
        <x:v>[{"id": "2", "num": 20000}, {"id": "110242", "num": 5}, {"id": "113002", "num": 4}]</x:v>
      </x:c>
      <x:c r="J2135" s="6" t="str">
        <x:v>https://raw.githubusercontent.com/Mar-7th/StarRailRes/dbe8cdfcfb0bf657b9fe1cf92d5537f118ccb487/index_new/cn/character_skill_trees.json</x:v>
      </x:c>
    </x:row>
    <x:row r="2136" ht="38" customHeight="1">
      <x:c r="A2136" s="6" t="str">
        <x:v>1222004_6</x:v>
      </x:c>
      <x:c r="B2136" s="6" t="str">
        <x:v>1222</x:v>
      </x:c>
      <x:c r="C2136" s="6" t="str">
        <x:v>1222004</x:v>
      </x:c>
      <x:c r="D2136" s="6" t="str"/>
      <x:c r="E2136" s="6" t="n">
        <x:v>6</x:v>
      </x:c>
      <x:c r="F2136" s="6" t="n">
        <x:v>4</x:v>
      </x:c>
      <x:c r="G2136" s="6" t="n">
        <x:v>0</x:v>
      </x:c>
      <x:c r="H2136" s="7" t="str"/>
      <x:c r="I2136" s="7" t="str">
        <x:v>[{"id": "2", "num": 30000}, {"id": "110242", "num": 7}, {"id": "113002", "num": 6}]</x:v>
      </x:c>
      <x:c r="J2136" s="6" t="str">
        <x:v>https://raw.githubusercontent.com/Mar-7th/StarRailRes/dbe8cdfcfb0bf657b9fe1cf92d5537f118ccb487/index_new/cn/character_skill_trees.json</x:v>
      </x:c>
    </x:row>
    <x:row r="2137" ht="38" customHeight="1">
      <x:c r="A2137" s="6" t="str">
        <x:v>1222004_7</x:v>
      </x:c>
      <x:c r="B2137" s="6" t="str">
        <x:v>1222</x:v>
      </x:c>
      <x:c r="C2137" s="6" t="str">
        <x:v>1222004</x:v>
      </x:c>
      <x:c r="D2137" s="6" t="str"/>
      <x:c r="E2137" s="6" t="n">
        <x:v>7</x:v>
      </x:c>
      <x:c r="F2137" s="6" t="n">
        <x:v>5</x:v>
      </x:c>
      <x:c r="G2137" s="6" t="n">
        <x:v>0</x:v>
      </x:c>
      <x:c r="H2137" s="7" t="str"/>
      <x:c r="I2137" s="7" t="str">
        <x:v>[{"id": "2", "num": 45000}, {"id": "110243", "num": 3}, {"id": "113003", "num": 3}]</x:v>
      </x:c>
      <x:c r="J2137" s="6" t="str">
        <x:v>https://raw.githubusercontent.com/Mar-7th/StarRailRes/dbe8cdfcfb0bf657b9fe1cf92d5537f118ccb487/index_new/cn/character_skill_trees.json</x:v>
      </x:c>
    </x:row>
    <x:row r="2138" ht="53" customHeight="1">
      <x:c r="A2138" s="6" t="str">
        <x:v>1222004_8</x:v>
      </x:c>
      <x:c r="B2138" s="6" t="str">
        <x:v>1222</x:v>
      </x:c>
      <x:c r="C2138" s="6" t="str">
        <x:v>1222004</x:v>
      </x:c>
      <x:c r="D2138" s="6" t="str"/>
      <x:c r="E2138" s="6" t="n">
        <x:v>8</x:v>
      </x:c>
      <x:c r="F2138" s="6" t="n">
        <x:v>5</x:v>
      </x:c>
      <x:c r="G2138" s="6" t="n">
        <x:v>0</x:v>
      </x:c>
      <x:c r="H2138" s="7" t="str"/>
      <x:c r="I2138" s="7" t="str">
        <x:v>[{"id": "2", "num": 80000}, {"id": "110243", "num": 5}, {"id": "110506", "num": 1}, {"id": "113003", "num": 4}]</x:v>
      </x:c>
      <x:c r="J2138" s="6" t="str">
        <x:v>https://raw.githubusercontent.com/Mar-7th/StarRailRes/dbe8cdfcfb0bf657b9fe1cf92d5537f118ccb487/index_new/cn/character_skill_trees.json</x:v>
      </x:c>
    </x:row>
    <x:row r="2139" ht="53" customHeight="1">
      <x:c r="A2139" s="6" t="str">
        <x:v>1222004_9</x:v>
      </x:c>
      <x:c r="B2139" s="6" t="str">
        <x:v>1222</x:v>
      </x:c>
      <x:c r="C2139" s="6" t="str">
        <x:v>1222004</x:v>
      </x:c>
      <x:c r="D2139" s="6" t="str"/>
      <x:c r="E2139" s="6" t="n">
        <x:v>9</x:v>
      </x:c>
      <x:c r="F2139" s="6" t="n">
        <x:v>6</x:v>
      </x:c>
      <x:c r="G2139" s="6" t="n">
        <x:v>0</x:v>
      </x:c>
      <x:c r="H2139" s="7" t="str"/>
      <x:c r="I2139" s="7" t="str">
        <x:v>[{"id": "2", "num": 160000}, {"id": "110243", "num": 8}, {"id": "241", "num": 1}, {"id": "110506", "num": 1}]</x:v>
      </x:c>
      <x:c r="J2139" s="6" t="str">
        <x:v>https://raw.githubusercontent.com/Mar-7th/StarRailRes/dbe8cdfcfb0bf657b9fe1cf92d5537f118ccb487/index_new/cn/character_skill_trees.json</x:v>
      </x:c>
    </x:row>
    <x:row r="2140" ht="53" customHeight="1">
      <x:c r="A2140" s="6" t="str">
        <x:v>1222004_10</x:v>
      </x:c>
      <x:c r="B2140" s="6" t="str">
        <x:v>1222</x:v>
      </x:c>
      <x:c r="C2140" s="6" t="str">
        <x:v>1222004</x:v>
      </x:c>
      <x:c r="D2140" s="6" t="str"/>
      <x:c r="E2140" s="6" t="n">
        <x:v>10</x:v>
      </x:c>
      <x:c r="F2140" s="6" t="n">
        <x:v>6</x:v>
      </x:c>
      <x:c r="G2140" s="6" t="n">
        <x:v>0</x:v>
      </x:c>
      <x:c r="H2140" s="7" t="str"/>
      <x:c r="I2140" s="7" t="str">
        <x:v>[{"id": "2", "num": 300000}, {"id": "110243", "num": 14}, {"id": "241", "num": 1}, {"id": "110506", "num": 1}]</x:v>
      </x:c>
      <x:c r="J2140" s="6" t="str">
        <x:v>https://raw.githubusercontent.com/Mar-7th/StarRailRes/dbe8cdfcfb0bf657b9fe1cf92d5537f118ccb487/index_new/cn/character_skill_trees.json</x:v>
      </x:c>
    </x:row>
    <x:row r="2141" ht="20" customHeight="1">
      <x:c r="A2141" s="6" t="str">
        <x:v>1222007_1</x:v>
      </x:c>
      <x:c r="B2141" s="6" t="str">
        <x:v>1222</x:v>
      </x:c>
      <x:c r="C2141" s="6" t="str">
        <x:v>1222007</x:v>
      </x:c>
      <x:c r="D2141" s="6" t="str"/>
      <x:c r="E2141" s="6" t="n">
        <x:v>1</x:v>
      </x:c>
      <x:c r="F2141" s="6" t="n">
        <x:v>0</x:v>
      </x:c>
      <x:c r="G2141" s="6" t="n">
        <x:v>0</x:v>
      </x:c>
      <x:c r="H2141" s="7" t="str"/>
      <x:c r="I2141" s="7" t="str">
        <x:v>[]</x:v>
      </x:c>
      <x:c r="J2141" s="6" t="str">
        <x:v>https://raw.githubusercontent.com/Mar-7th/StarRailRes/dbe8cdfcfb0bf657b9fe1cf92d5537f118ccb487/index_new/cn/character_skill_trees.json</x:v>
      </x:c>
    </x:row>
    <x:row r="2142" ht="38" customHeight="1">
      <x:c r="A2142" s="6" t="str">
        <x:v>1222101_1</x:v>
      </x:c>
      <x:c r="B2142" s="6" t="str">
        <x:v>1222</x:v>
      </x:c>
      <x:c r="C2142" s="6" t="str">
        <x:v>1222101</x:v>
      </x:c>
      <x:c r="D2142" s="6" t="str">
        <x:v>朱燎</x:v>
      </x:c>
      <x:c r="E2142" s="6" t="n">
        <x:v>1</x:v>
      </x:c>
      <x:c r="F2142" s="6" t="n">
        <x:v>2</x:v>
      </x:c>
      <x:c r="G2142" s="6" t="n">
        <x:v>0</x:v>
      </x:c>
      <x:c r="H2142" s="7" t="str">
        <x:v>使自身攻击力/治疗量提高，提高数值等同于击破特攻的#1[i]%/#2[i]%，最多使攻击力/治疗量提高#3[i]%/#4[i]%。</x:v>
      </x:c>
      <x:c r="I2142" s="7" t="str">
        <x:v>[{"id": "2", "num": 5000}, {"id": "110241", "num": 3}, {"id": "110506", "num": 1}]</x:v>
      </x:c>
      <x:c r="J2142" s="6" t="str">
        <x:v>https://raw.githubusercontent.com/Mar-7th/StarRailRes/dbe8cdfcfb0bf657b9fe1cf92d5537f118ccb487/index_new/cn/character_skill_trees.json</x:v>
      </x:c>
    </x:row>
    <x:row r="2143" ht="53" customHeight="1">
      <x:c r="A2143" s="6" t="str">
        <x:v>1222102_1</x:v>
      </x:c>
      <x:c r="B2143" s="6" t="str">
        <x:v>1222</x:v>
      </x:c>
      <x:c r="C2143" s="6" t="str">
        <x:v>1222102</x:v>
      </x:c>
      <x:c r="D2143" s="6" t="str">
        <x:v>兰烟</x:v>
      </x:c>
      <x:c r="E2143" s="6" t="n">
        <x:v>1</x:v>
      </x:c>
      <x:c r="F2143" s="6" t="n">
        <x:v>4</x:v>
      </x:c>
      <x:c r="G2143" s="6" t="n">
        <x:v>0</x:v>
      </x:c>
      <x:c r="H2143" s="7" t="str">
        <x:v>施放普攻时额外恢复#1[i]点能量。</x:v>
      </x:c>
      <x:c r="I2143" s="7" t="str">
        <x:v>[{"id": "2", "num": 20000}, {"id": "110242", "num": 5}, {"id": "241", "num": 1}, {"id": "110506", "num": 1}]</x:v>
      </x:c>
      <x:c r="J2143" s="6" t="str">
        <x:v>https://raw.githubusercontent.com/Mar-7th/StarRailRes/dbe8cdfcfb0bf657b9fe1cf92d5537f118ccb487/index_new/cn/character_skill_trees.json</x:v>
      </x:c>
    </x:row>
    <x:row r="2144" ht="53" customHeight="1">
      <x:c r="A2144" s="6" t="str">
        <x:v>1222103_1</x:v>
      </x:c>
      <x:c r="B2144" s="6" t="str">
        <x:v>1222</x:v>
      </x:c>
      <x:c r="C2144" s="6" t="str">
        <x:v>1222103</x:v>
      </x:c>
      <x:c r="D2144" s="6" t="str">
        <x:v>遗爇</x:v>
      </x:c>
      <x:c r="E2144" s="6" t="n">
        <x:v>1</x:v>
      </x:c>
      <x:c r="F2144" s="6" t="n">
        <x:v>6</x:v>
      </x:c>
      <x:c r="G2144" s="6" t="n">
        <x:v>0</x:v>
      </x:c>
      <x:c r="H2144" s="7" t="str">
        <x:v>【浮元】在场时，我方任意角色受到伤害或消耗生命值时，若队伍中有存在当前生命值百分比小于等于#1[i]%的角色，【浮元】会立即对敌人发动天赋的追加攻击，此次触发不消耗【浮元】行动次数，该效果在#2[i]回合后可再次触发。</x:v>
      </x:c>
      <x:c r="I2144" s="7" t="str">
        <x:v>[{"id": "2", "num": 160000}, {"id": "110243", "num": 8}, {"id": "241", "num": 1}, {"id": "110506", "num": 1}]</x:v>
      </x:c>
      <x:c r="J2144" s="6" t="str">
        <x:v>https://raw.githubusercontent.com/Mar-7th/StarRailRes/dbe8cdfcfb0bf657b9fe1cf92d5537f118ccb487/index_new/cn/character_skill_trees.json</x:v>
      </x:c>
    </x:row>
    <x:row r="2145" ht="38" customHeight="1">
      <x:c r="A2145" s="6" t="str">
        <x:v>1222201_1</x:v>
      </x:c>
      <x:c r="B2145" s="6" t="str">
        <x:v>1222</x:v>
      </x:c>
      <x:c r="C2145" s="6" t="str">
        <x:v>1222201</x:v>
      </x:c>
      <x:c r="D2145" s="6" t="str">
        <x:v>击破强化</x:v>
      </x:c>
      <x:c r="E2145" s="6" t="n">
        <x:v>1</x:v>
      </x:c>
      <x:c r="F2145" s="6" t="n">
        <x:v>0</x:v>
      </x:c>
      <x:c r="G2145" s="6" t="n">
        <x:v>1</x:v>
      </x:c>
      <x:c r="H2145" s="7" t="str"/>
      <x:c r="I2145" s="7" t="str">
        <x:v>[{"id": "2", "num": 2500}, {"id": "113001", "num": 2}]</x:v>
      </x:c>
      <x:c r="J2145" s="6" t="str">
        <x:v>https://raw.githubusercontent.com/Mar-7th/StarRailRes/dbe8cdfcfb0bf657b9fe1cf92d5537f118ccb487/index_new/cn/character_skill_trees.json</x:v>
      </x:c>
    </x:row>
    <x:row r="2146" ht="38" customHeight="1">
      <x:c r="A2146" s="6" t="str">
        <x:v>1222202_1</x:v>
      </x:c>
      <x:c r="B2146" s="6" t="str">
        <x:v>1222</x:v>
      </x:c>
      <x:c r="C2146" s="6" t="str">
        <x:v>1222202</x:v>
      </x:c>
      <x:c r="D2146" s="6" t="str">
        <x:v>生命强化</x:v>
      </x:c>
      <x:c r="E2146" s="6" t="n">
        <x:v>1</x:v>
      </x:c>
      <x:c r="F2146" s="6" t="n">
        <x:v>2</x:v>
      </x:c>
      <x:c r="G2146" s="6" t="n">
        <x:v>0</x:v>
      </x:c>
      <x:c r="H2146" s="7" t="str"/>
      <x:c r="I2146" s="7" t="str">
        <x:v>[{"id": "2", "num": 5000}, {"id": "110241", "num": 3}, {"id": "113001", "num": 6}]</x:v>
      </x:c>
      <x:c r="J2146" s="6" t="str">
        <x:v>https://raw.githubusercontent.com/Mar-7th/StarRailRes/dbe8cdfcfb0bf657b9fe1cf92d5537f118ccb487/index_new/cn/character_skill_trees.json</x:v>
      </x:c>
    </x:row>
    <x:row r="2147" ht="38" customHeight="1">
      <x:c r="A2147" s="6" t="str">
        <x:v>1222203_1</x:v>
      </x:c>
      <x:c r="B2147" s="6" t="str">
        <x:v>1222</x:v>
      </x:c>
      <x:c r="C2147" s="6" t="str">
        <x:v>1222203</x:v>
      </x:c>
      <x:c r="D2147" s="6" t="str">
        <x:v>击破强化</x:v>
      </x:c>
      <x:c r="E2147" s="6" t="n">
        <x:v>1</x:v>
      </x:c>
      <x:c r="F2147" s="6" t="n">
        <x:v>3</x:v>
      </x:c>
      <x:c r="G2147" s="6" t="n">
        <x:v>0</x:v>
      </x:c>
      <x:c r="H2147" s="7" t="str"/>
      <x:c r="I2147" s="7" t="str">
        <x:v>[{"id": "2", "num": 10000}, {"id": "110242", "num": 3}, {"id": "113002", "num": 3}]</x:v>
      </x:c>
      <x:c r="J2147" s="6" t="str">
        <x:v>https://raw.githubusercontent.com/Mar-7th/StarRailRes/dbe8cdfcfb0bf657b9fe1cf92d5537f118ccb487/index_new/cn/character_skill_trees.json</x:v>
      </x:c>
    </x:row>
    <x:row r="2148" ht="38" customHeight="1">
      <x:c r="A2148" s="6" t="str">
        <x:v>1222204_1</x:v>
      </x:c>
      <x:c r="B2148" s="6" t="str">
        <x:v>1222</x:v>
      </x:c>
      <x:c r="C2148" s="6" t="str">
        <x:v>1222204</x:v>
      </x:c>
      <x:c r="D2148" s="6" t="str">
        <x:v>攻击强化</x:v>
      </x:c>
      <x:c r="E2148" s="6" t="n">
        <x:v>1</x:v>
      </x:c>
      <x:c r="F2148" s="6" t="n">
        <x:v>3</x:v>
      </x:c>
      <x:c r="G2148" s="6" t="n">
        <x:v>0</x:v>
      </x:c>
      <x:c r="H2148" s="7" t="str"/>
      <x:c r="I2148" s="7" t="str">
        <x:v>[{"id": "2", "num": 10000}, {"id": "110242", "num": 3}, {"id": "113002", "num": 3}]</x:v>
      </x:c>
      <x:c r="J2148" s="6" t="str">
        <x:v>https://raw.githubusercontent.com/Mar-7th/StarRailRes/dbe8cdfcfb0bf657b9fe1cf92d5537f118ccb487/index_new/cn/character_skill_trees.json</x:v>
      </x:c>
    </x:row>
    <x:row r="2149" ht="38" customHeight="1">
      <x:c r="A2149" s="6" t="str">
        <x:v>1222205_1</x:v>
      </x:c>
      <x:c r="B2149" s="6" t="str">
        <x:v>1222</x:v>
      </x:c>
      <x:c r="C2149" s="6" t="str">
        <x:v>1222205</x:v>
      </x:c>
      <x:c r="D2149" s="6" t="str">
        <x:v>击破强化</x:v>
      </x:c>
      <x:c r="E2149" s="6" t="n">
        <x:v>1</x:v>
      </x:c>
      <x:c r="F2149" s="6" t="n">
        <x:v>4</x:v>
      </x:c>
      <x:c r="G2149" s="6" t="n">
        <x:v>0</x:v>
      </x:c>
      <x:c r="H2149" s="7" t="str"/>
      <x:c r="I2149" s="7" t="str">
        <x:v>[{"id": "2", "num": 20000}, {"id": "110242", "num": 5}, {"id": "113002", "num": 4}]</x:v>
      </x:c>
      <x:c r="J2149" s="6" t="str">
        <x:v>https://raw.githubusercontent.com/Mar-7th/StarRailRes/dbe8cdfcfb0bf657b9fe1cf92d5537f118ccb487/index_new/cn/character_skill_trees.json</x:v>
      </x:c>
    </x:row>
    <x:row r="2150" ht="38" customHeight="1">
      <x:c r="A2150" s="6" t="str">
        <x:v>1222206_1</x:v>
      </x:c>
      <x:c r="B2150" s="6" t="str">
        <x:v>1222</x:v>
      </x:c>
      <x:c r="C2150" s="6" t="str">
        <x:v>1222206</x:v>
      </x:c>
      <x:c r="D2150" s="6" t="str">
        <x:v>生命强化</x:v>
      </x:c>
      <x:c r="E2150" s="6" t="n">
        <x:v>1</x:v>
      </x:c>
      <x:c r="F2150" s="6" t="n">
        <x:v>5</x:v>
      </x:c>
      <x:c r="G2150" s="6" t="n">
        <x:v>0</x:v>
      </x:c>
      <x:c r="H2150" s="7" t="str"/>
      <x:c r="I2150" s="7" t="str">
        <x:v>[{"id": "2", "num": 45000}, {"id": "110243", "num": 3}, {"id": "113003", "num": 3}]</x:v>
      </x:c>
      <x:c r="J2150" s="6" t="str">
        <x:v>https://raw.githubusercontent.com/Mar-7th/StarRailRes/dbe8cdfcfb0bf657b9fe1cf92d5537f118ccb487/index_new/cn/character_skill_trees.json</x:v>
      </x:c>
    </x:row>
    <x:row r="2151" ht="38" customHeight="1">
      <x:c r="A2151" s="6" t="str">
        <x:v>1222207_1</x:v>
      </x:c>
      <x:c r="B2151" s="6" t="str">
        <x:v>1222</x:v>
      </x:c>
      <x:c r="C2151" s="6" t="str">
        <x:v>1222207</x:v>
      </x:c>
      <x:c r="D2151" s="6" t="str">
        <x:v>击破强化</x:v>
      </x:c>
      <x:c r="E2151" s="6" t="n">
        <x:v>1</x:v>
      </x:c>
      <x:c r="F2151" s="6" t="n">
        <x:v>5</x:v>
      </x:c>
      <x:c r="G2151" s="6" t="n">
        <x:v>0</x:v>
      </x:c>
      <x:c r="H2151" s="7" t="str"/>
      <x:c r="I2151" s="7" t="str">
        <x:v>[{"id": "2", "num": 45000}, {"id": "110243", "num": 3}, {"id": "113003", "num": 3}]</x:v>
      </x:c>
      <x:c r="J2151" s="6" t="str">
        <x:v>https://raw.githubusercontent.com/Mar-7th/StarRailRes/dbe8cdfcfb0bf657b9fe1cf92d5537f118ccb487/index_new/cn/character_skill_trees.json</x:v>
      </x:c>
    </x:row>
    <x:row r="2152" ht="38" customHeight="1">
      <x:c r="A2152" s="6" t="str">
        <x:v>1222208_1</x:v>
      </x:c>
      <x:c r="B2152" s="6" t="str">
        <x:v>1222</x:v>
      </x:c>
      <x:c r="C2152" s="6" t="str">
        <x:v>1222208</x:v>
      </x:c>
      <x:c r="D2152" s="6" t="str">
        <x:v>攻击强化</x:v>
      </x:c>
      <x:c r="E2152" s="6" t="n">
        <x:v>1</x:v>
      </x:c>
      <x:c r="F2152" s="6" t="n">
        <x:v>6</x:v>
      </x:c>
      <x:c r="G2152" s="6" t="n">
        <x:v>0</x:v>
      </x:c>
      <x:c r="H2152" s="7" t="str"/>
      <x:c r="I2152" s="7" t="str">
        <x:v>[{"id": "2", "num": 160000}, {"id": "110243", "num": 8}, {"id": "113003", "num": 8}]</x:v>
      </x:c>
      <x:c r="J2152" s="6" t="str">
        <x:v>https://raw.githubusercontent.com/Mar-7th/StarRailRes/dbe8cdfcfb0bf657b9fe1cf92d5537f118ccb487/index_new/cn/character_skill_trees.json</x:v>
      </x:c>
    </x:row>
    <x:row r="2153" ht="38" customHeight="1">
      <x:c r="A2153" s="6" t="str">
        <x:v>1222209_1</x:v>
      </x:c>
      <x:c r="B2153" s="6" t="str">
        <x:v>1222</x:v>
      </x:c>
      <x:c r="C2153" s="6" t="str">
        <x:v>1222209</x:v>
      </x:c>
      <x:c r="D2153" s="6" t="str">
        <x:v>生命强化</x:v>
      </x:c>
      <x:c r="E2153" s="6" t="n">
        <x:v>1</x:v>
      </x:c>
      <x:c r="F2153" s="6" t="n">
        <x:v>0</x:v>
      </x:c>
      <x:c r="G2153" s="6" t="n">
        <x:v>75</x:v>
      </x:c>
      <x:c r="H2153" s="7" t="str"/>
      <x:c r="I2153" s="7" t="str">
        <x:v>[{"id": "2", "num": 160000}, {"id": "110243", "num": 8}, {"id": "113003", "num": 8}]</x:v>
      </x:c>
      <x:c r="J2153" s="6" t="str">
        <x:v>https://raw.githubusercontent.com/Mar-7th/StarRailRes/dbe8cdfcfb0bf657b9fe1cf92d5537f118ccb487/index_new/cn/character_skill_trees.json</x:v>
      </x:c>
    </x:row>
    <x:row r="2154" ht="38" customHeight="1">
      <x:c r="A2154" s="6" t="str">
        <x:v>1222210_1</x:v>
      </x:c>
      <x:c r="B2154" s="6" t="str">
        <x:v>1222</x:v>
      </x:c>
      <x:c r="C2154" s="6" t="str">
        <x:v>1222210</x:v>
      </x:c>
      <x:c r="D2154" s="6" t="str">
        <x:v>击破强化</x:v>
      </x:c>
      <x:c r="E2154" s="6" t="n">
        <x:v>1</x:v>
      </x:c>
      <x:c r="F2154" s="6" t="n">
        <x:v>0</x:v>
      </x:c>
      <x:c r="G2154" s="6" t="n">
        <x:v>80</x:v>
      </x:c>
      <x:c r="H2154" s="7" t="str"/>
      <x:c r="I2154" s="7" t="str">
        <x:v>[{"id": "2", "num": 160000}, {"id": "110243", "num": 8}, {"id": "113003", "num": 8}]</x:v>
      </x:c>
      <x:c r="J2154" s="6" t="str">
        <x:v>https://raw.githubusercontent.com/Mar-7th/StarRailRes/dbe8cdfcfb0bf657b9fe1cf92d5537f118ccb487/index_new/cn/character_skill_trees.json</x:v>
      </x:c>
    </x:row>
    <x:row r="2155" ht="20" customHeight="1">
      <x:c r="A2155" s="6" t="str">
        <x:v>1223001_1</x:v>
      </x:c>
      <x:c r="B2155" s="6" t="str">
        <x:v>1223</x:v>
      </x:c>
      <x:c r="C2155" s="6" t="str">
        <x:v>1223001</x:v>
      </x:c>
      <x:c r="D2155" s="6" t="str"/>
      <x:c r="E2155" s="6" t="n">
        <x:v>1</x:v>
      </x:c>
      <x:c r="F2155" s="6" t="n">
        <x:v>0</x:v>
      </x:c>
      <x:c r="G2155" s="6" t="n">
        <x:v>0</x:v>
      </x:c>
      <x:c r="H2155" s="7" t="str"/>
      <x:c r="I2155" s="7" t="str">
        <x:v>[]</x:v>
      </x:c>
      <x:c r="J2155" s="6" t="str">
        <x:v>https://raw.githubusercontent.com/Mar-7th/StarRailRes/dbe8cdfcfb0bf657b9fe1cf92d5537f118ccb487/index_new/cn/character_skill_trees.json</x:v>
      </x:c>
    </x:row>
    <x:row r="2156" ht="38" customHeight="1">
      <x:c r="A2156" s="6" t="str">
        <x:v>1223001_2</x:v>
      </x:c>
      <x:c r="B2156" s="6" t="str">
        <x:v>1223</x:v>
      </x:c>
      <x:c r="C2156" s="6" t="str">
        <x:v>1223001</x:v>
      </x:c>
      <x:c r="D2156" s="6" t="str"/>
      <x:c r="E2156" s="6" t="n">
        <x:v>2</x:v>
      </x:c>
      <x:c r="F2156" s="6" t="n">
        <x:v>2</x:v>
      </x:c>
      <x:c r="G2156" s="6" t="n">
        <x:v>0</x:v>
      </x:c>
      <x:c r="H2156" s="7" t="str"/>
      <x:c r="I2156" s="7" t="str">
        <x:v>[{"id": "2", "num": 4000}, {"id": "110191", "num": 2}, {"id": "113011", "num": 4}]</x:v>
      </x:c>
      <x:c r="J2156" s="6" t="str">
        <x:v>https://raw.githubusercontent.com/Mar-7th/StarRailRes/dbe8cdfcfb0bf657b9fe1cf92d5537f118ccb487/index_new/cn/character_skill_trees.json</x:v>
      </x:c>
    </x:row>
    <x:row r="2157" ht="38" customHeight="1">
      <x:c r="A2157" s="6" t="str">
        <x:v>1223001_3</x:v>
      </x:c>
      <x:c r="B2157" s="6" t="str">
        <x:v>1223</x:v>
      </x:c>
      <x:c r="C2157" s="6" t="str">
        <x:v>1223001</x:v>
      </x:c>
      <x:c r="D2157" s="6" t="str"/>
      <x:c r="E2157" s="6" t="n">
        <x:v>3</x:v>
      </x:c>
      <x:c r="F2157" s="6" t="n">
        <x:v>3</x:v>
      </x:c>
      <x:c r="G2157" s="6" t="n">
        <x:v>0</x:v>
      </x:c>
      <x:c r="H2157" s="7" t="str"/>
      <x:c r="I2157" s="7" t="str">
        <x:v>[{"id": "2", "num": 8000}, {"id": "110192", "num": 2}, {"id": "113012", "num": 2}]</x:v>
      </x:c>
      <x:c r="J2157" s="6" t="str">
        <x:v>https://raw.githubusercontent.com/Mar-7th/StarRailRes/dbe8cdfcfb0bf657b9fe1cf92d5537f118ccb487/index_new/cn/character_skill_trees.json</x:v>
      </x:c>
    </x:row>
    <x:row r="2158" ht="38" customHeight="1">
      <x:c r="A2158" s="6" t="str">
        <x:v>1223001_4</x:v>
      </x:c>
      <x:c r="B2158" s="6" t="str">
        <x:v>1223</x:v>
      </x:c>
      <x:c r="C2158" s="6" t="str">
        <x:v>1223001</x:v>
      </x:c>
      <x:c r="D2158" s="6" t="str"/>
      <x:c r="E2158" s="6" t="n">
        <x:v>4</x:v>
      </x:c>
      <x:c r="F2158" s="6" t="n">
        <x:v>4</x:v>
      </x:c>
      <x:c r="G2158" s="6" t="n">
        <x:v>0</x:v>
      </x:c>
      <x:c r="H2158" s="7" t="str"/>
      <x:c r="I2158" s="7" t="str">
        <x:v>[{"id": "2", "num": 16000}, {"id": "110192", "num": 4}, {"id": "113012", "num": 3}]</x:v>
      </x:c>
      <x:c r="J2158" s="6" t="str">
        <x:v>https://raw.githubusercontent.com/Mar-7th/StarRailRes/dbe8cdfcfb0bf657b9fe1cf92d5537f118ccb487/index_new/cn/character_skill_trees.json</x:v>
      </x:c>
    </x:row>
    <x:row r="2159" ht="38" customHeight="1">
      <x:c r="A2159" s="6" t="str">
        <x:v>1223001_5</x:v>
      </x:c>
      <x:c r="B2159" s="6" t="str">
        <x:v>1223</x:v>
      </x:c>
      <x:c r="C2159" s="6" t="str">
        <x:v>1223001</x:v>
      </x:c>
      <x:c r="D2159" s="6" t="str"/>
      <x:c r="E2159" s="6" t="n">
        <x:v>5</x:v>
      </x:c>
      <x:c r="F2159" s="6" t="n">
        <x:v>5</x:v>
      </x:c>
      <x:c r="G2159" s="6" t="n">
        <x:v>0</x:v>
      </x:c>
      <x:c r="H2159" s="7" t="str"/>
      <x:c r="I2159" s="7" t="str">
        <x:v>[{"id": "2", "num": 36000}, {"id": "110193", "num": 2}, {"id": "113013", "num": 2}]</x:v>
      </x:c>
      <x:c r="J2159" s="6" t="str">
        <x:v>https://raw.githubusercontent.com/Mar-7th/StarRailRes/dbe8cdfcfb0bf657b9fe1cf92d5537f118ccb487/index_new/cn/character_skill_trees.json</x:v>
      </x:c>
    </x:row>
    <x:row r="2160" ht="38" customHeight="1">
      <x:c r="A2160" s="6" t="str">
        <x:v>1223001_6</x:v>
      </x:c>
      <x:c r="B2160" s="6" t="str">
        <x:v>1223</x:v>
      </x:c>
      <x:c r="C2160" s="6" t="str">
        <x:v>1223001</x:v>
      </x:c>
      <x:c r="D2160" s="6" t="str"/>
      <x:c r="E2160" s="6" t="n">
        <x:v>6</x:v>
      </x:c>
      <x:c r="F2160" s="6" t="n">
        <x:v>6</x:v>
      </x:c>
      <x:c r="G2160" s="6" t="n">
        <x:v>0</x:v>
      </x:c>
      <x:c r="H2160" s="7" t="str"/>
      <x:c r="I2160" s="7" t="str">
        <x:v>[{"id": "2", "num": 128000}, {"id": "110193", "num": 6}, {"id": "113013", "num": 3}]</x:v>
      </x:c>
      <x:c r="J2160" s="6" t="str">
        <x:v>https://raw.githubusercontent.com/Mar-7th/StarRailRes/dbe8cdfcfb0bf657b9fe1cf92d5537f118ccb487/index_new/cn/character_skill_trees.json</x:v>
      </x:c>
    </x:row>
    <x:row r="2161" ht="20" customHeight="1">
      <x:c r="A2161" s="6" t="str">
        <x:v>1223002_1</x:v>
      </x:c>
      <x:c r="B2161" s="6" t="str">
        <x:v>1223</x:v>
      </x:c>
      <x:c r="C2161" s="6" t="str">
        <x:v>1223002</x:v>
      </x:c>
      <x:c r="D2161" s="6" t="str"/>
      <x:c r="E2161" s="6" t="n">
        <x:v>1</x:v>
      </x:c>
      <x:c r="F2161" s="6" t="n">
        <x:v>0</x:v>
      </x:c>
      <x:c r="G2161" s="6" t="n">
        <x:v>0</x:v>
      </x:c>
      <x:c r="H2161" s="7" t="str"/>
      <x:c r="I2161" s="7" t="str">
        <x:v>[]</x:v>
      </x:c>
      <x:c r="J2161" s="6" t="str">
        <x:v>https://raw.githubusercontent.com/Mar-7th/StarRailRes/dbe8cdfcfb0bf657b9fe1cf92d5537f118ccb487/index_new/cn/character_skill_trees.json</x:v>
      </x:c>
    </x:row>
    <x:row r="2162" ht="38" customHeight="1">
      <x:c r="A2162" s="6" t="str">
        <x:v>1223002_2</x:v>
      </x:c>
      <x:c r="B2162" s="6" t="str">
        <x:v>1223</x:v>
      </x:c>
      <x:c r="C2162" s="6" t="str">
        <x:v>1223002</x:v>
      </x:c>
      <x:c r="D2162" s="6" t="str"/>
      <x:c r="E2162" s="6" t="n">
        <x:v>2</x:v>
      </x:c>
      <x:c r="F2162" s="6" t="n">
        <x:v>1</x:v>
      </x:c>
      <x:c r="G2162" s="6" t="n">
        <x:v>0</x:v>
      </x:c>
      <x:c r="H2162" s="7" t="str"/>
      <x:c r="I2162" s="7" t="str">
        <x:v>[{"id": "2", "num": 2000}, {"id": "113011", "num": 2}]</x:v>
      </x:c>
      <x:c r="J2162" s="6" t="str">
        <x:v>https://raw.githubusercontent.com/Mar-7th/StarRailRes/dbe8cdfcfb0bf657b9fe1cf92d5537f118ccb487/index_new/cn/character_skill_trees.json</x:v>
      </x:c>
    </x:row>
    <x:row r="2163" ht="38" customHeight="1">
      <x:c r="A2163" s="6" t="str">
        <x:v>1223002_3</x:v>
      </x:c>
      <x:c r="B2163" s="6" t="str">
        <x:v>1223</x:v>
      </x:c>
      <x:c r="C2163" s="6" t="str">
        <x:v>1223002</x:v>
      </x:c>
      <x:c r="D2163" s="6" t="str"/>
      <x:c r="E2163" s="6" t="n">
        <x:v>3</x:v>
      </x:c>
      <x:c r="F2163" s="6" t="n">
        <x:v>2</x:v>
      </x:c>
      <x:c r="G2163" s="6" t="n">
        <x:v>0</x:v>
      </x:c>
      <x:c r="H2163" s="7" t="str"/>
      <x:c r="I2163" s="7" t="str">
        <x:v>[{"id": "2", "num": 4000}, {"id": "110191", "num": 2}, {"id": "113011", "num": 4}]</x:v>
      </x:c>
      <x:c r="J2163" s="6" t="str">
        <x:v>https://raw.githubusercontent.com/Mar-7th/StarRailRes/dbe8cdfcfb0bf657b9fe1cf92d5537f118ccb487/index_new/cn/character_skill_trees.json</x:v>
      </x:c>
    </x:row>
    <x:row r="2164" ht="38" customHeight="1">
      <x:c r="A2164" s="6" t="str">
        <x:v>1223002_4</x:v>
      </x:c>
      <x:c r="B2164" s="6" t="str">
        <x:v>1223</x:v>
      </x:c>
      <x:c r="C2164" s="6" t="str">
        <x:v>1223002</x:v>
      </x:c>
      <x:c r="D2164" s="6" t="str"/>
      <x:c r="E2164" s="6" t="n">
        <x:v>4</x:v>
      </x:c>
      <x:c r="F2164" s="6" t="n">
        <x:v>3</x:v>
      </x:c>
      <x:c r="G2164" s="6" t="n">
        <x:v>0</x:v>
      </x:c>
      <x:c r="H2164" s="7" t="str"/>
      <x:c r="I2164" s="7" t="str">
        <x:v>[{"id": "2", "num": 8000}, {"id": "110192", "num": 2}, {"id": "113012", "num": 2}]</x:v>
      </x:c>
      <x:c r="J2164" s="6" t="str">
        <x:v>https://raw.githubusercontent.com/Mar-7th/StarRailRes/dbe8cdfcfb0bf657b9fe1cf92d5537f118ccb487/index_new/cn/character_skill_trees.json</x:v>
      </x:c>
    </x:row>
    <x:row r="2165" ht="38" customHeight="1">
      <x:c r="A2165" s="6" t="str">
        <x:v>1223002_5</x:v>
      </x:c>
      <x:c r="B2165" s="6" t="str">
        <x:v>1223</x:v>
      </x:c>
      <x:c r="C2165" s="6" t="str">
        <x:v>1223002</x:v>
      </x:c>
      <x:c r="D2165" s="6" t="str"/>
      <x:c r="E2165" s="6" t="n">
        <x:v>5</x:v>
      </x:c>
      <x:c r="F2165" s="6" t="n">
        <x:v>4</x:v>
      </x:c>
      <x:c r="G2165" s="6" t="n">
        <x:v>0</x:v>
      </x:c>
      <x:c r="H2165" s="7" t="str"/>
      <x:c r="I2165" s="7" t="str">
        <x:v>[{"id": "2", "num": 16000}, {"id": "110192", "num": 4}, {"id": "113012", "num": 3}]</x:v>
      </x:c>
      <x:c r="J2165" s="6" t="str">
        <x:v>https://raw.githubusercontent.com/Mar-7th/StarRailRes/dbe8cdfcfb0bf657b9fe1cf92d5537f118ccb487/index_new/cn/character_skill_trees.json</x:v>
      </x:c>
    </x:row>
    <x:row r="2166" ht="38" customHeight="1">
      <x:c r="A2166" s="6" t="str">
        <x:v>1223002_6</x:v>
      </x:c>
      <x:c r="B2166" s="6" t="str">
        <x:v>1223</x:v>
      </x:c>
      <x:c r="C2166" s="6" t="str">
        <x:v>1223002</x:v>
      </x:c>
      <x:c r="D2166" s="6" t="str"/>
      <x:c r="E2166" s="6" t="n">
        <x:v>6</x:v>
      </x:c>
      <x:c r="F2166" s="6" t="n">
        <x:v>4</x:v>
      </x:c>
      <x:c r="G2166" s="6" t="n">
        <x:v>0</x:v>
      </x:c>
      <x:c r="H2166" s="7" t="str"/>
      <x:c r="I2166" s="7" t="str">
        <x:v>[{"id": "2", "num": 24000}, {"id": "110192", "num": 6}, {"id": "113012", "num": 5}]</x:v>
      </x:c>
      <x:c r="J2166" s="6" t="str">
        <x:v>https://raw.githubusercontent.com/Mar-7th/StarRailRes/dbe8cdfcfb0bf657b9fe1cf92d5537f118ccb487/index_new/cn/character_skill_trees.json</x:v>
      </x:c>
    </x:row>
    <x:row r="2167" ht="38" customHeight="1">
      <x:c r="A2167" s="6" t="str">
        <x:v>1223002_7</x:v>
      </x:c>
      <x:c r="B2167" s="6" t="str">
        <x:v>1223</x:v>
      </x:c>
      <x:c r="C2167" s="6" t="str">
        <x:v>1223002</x:v>
      </x:c>
      <x:c r="D2167" s="6" t="str"/>
      <x:c r="E2167" s="6" t="n">
        <x:v>7</x:v>
      </x:c>
      <x:c r="F2167" s="6" t="n">
        <x:v>5</x:v>
      </x:c>
      <x:c r="G2167" s="6" t="n">
        <x:v>0</x:v>
      </x:c>
      <x:c r="H2167" s="7" t="str"/>
      <x:c r="I2167" s="7" t="str">
        <x:v>[{"id": "2", "num": 36000}, {"id": "110193", "num": 2}, {"id": "113013", "num": 2}]</x:v>
      </x:c>
      <x:c r="J2167" s="6" t="str">
        <x:v>https://raw.githubusercontent.com/Mar-7th/StarRailRes/dbe8cdfcfb0bf657b9fe1cf92d5537f118ccb487/index_new/cn/character_skill_trees.json</x:v>
      </x:c>
    </x:row>
    <x:row r="2168" ht="53" customHeight="1">
      <x:c r="A2168" s="6" t="str">
        <x:v>1223002_8</x:v>
      </x:c>
      <x:c r="B2168" s="6" t="str">
        <x:v>1223</x:v>
      </x:c>
      <x:c r="C2168" s="6" t="str">
        <x:v>1223002</x:v>
      </x:c>
      <x:c r="D2168" s="6" t="str"/>
      <x:c r="E2168" s="6" t="n">
        <x:v>8</x:v>
      </x:c>
      <x:c r="F2168" s="6" t="n">
        <x:v>5</x:v>
      </x:c>
      <x:c r="G2168" s="6" t="n">
        <x:v>0</x:v>
      </x:c>
      <x:c r="H2168" s="7" t="str"/>
      <x:c r="I2168" s="7" t="str">
        <x:v>[{"id": "2", "num": 64000}, {"id": "110193", "num": 4}, {"id": "110506", "num": 1}, {"id": "113013", "num": 3}]</x:v>
      </x:c>
      <x:c r="J2168" s="6" t="str">
        <x:v>https://raw.githubusercontent.com/Mar-7th/StarRailRes/dbe8cdfcfb0bf657b9fe1cf92d5537f118ccb487/index_new/cn/character_skill_trees.json</x:v>
      </x:c>
    </x:row>
    <x:row r="2169" ht="38" customHeight="1">
      <x:c r="A2169" s="6" t="str">
        <x:v>1223002_9</x:v>
      </x:c>
      <x:c r="B2169" s="6" t="str">
        <x:v>1223</x:v>
      </x:c>
      <x:c r="C2169" s="6" t="str">
        <x:v>1223002</x:v>
      </x:c>
      <x:c r="D2169" s="6" t="str"/>
      <x:c r="E2169" s="6" t="n">
        <x:v>9</x:v>
      </x:c>
      <x:c r="F2169" s="6" t="n">
        <x:v>6</x:v>
      </x:c>
      <x:c r="G2169" s="6" t="n">
        <x:v>0</x:v>
      </x:c>
      <x:c r="H2169" s="7" t="str"/>
      <x:c r="I2169" s="7" t="str">
        <x:v>[{"id": "2", "num": 128000}, {"id": "110193", "num": 6}, {"id": "110506", "num": 1}]</x:v>
      </x:c>
      <x:c r="J2169" s="6" t="str">
        <x:v>https://raw.githubusercontent.com/Mar-7th/StarRailRes/dbe8cdfcfb0bf657b9fe1cf92d5537f118ccb487/index_new/cn/character_skill_trees.json</x:v>
      </x:c>
    </x:row>
    <x:row r="2170" ht="53" customHeight="1">
      <x:c r="A2170" s="6" t="str">
        <x:v>1223002_10</x:v>
      </x:c>
      <x:c r="B2170" s="6" t="str">
        <x:v>1223</x:v>
      </x:c>
      <x:c r="C2170" s="6" t="str">
        <x:v>1223002</x:v>
      </x:c>
      <x:c r="D2170" s="6" t="str"/>
      <x:c r="E2170" s="6" t="n">
        <x:v>10</x:v>
      </x:c>
      <x:c r="F2170" s="6" t="n">
        <x:v>6</x:v>
      </x:c>
      <x:c r="G2170" s="6" t="n">
        <x:v>0</x:v>
      </x:c>
      <x:c r="H2170" s="7" t="str"/>
      <x:c r="I2170" s="7" t="str">
        <x:v>[{"id": "2", "num": 240000}, {"id": "110193", "num": 11}, {"id": "241", "num": 1}, {"id": "110506", "num": 1}]</x:v>
      </x:c>
      <x:c r="J2170" s="6" t="str">
        <x:v>https://raw.githubusercontent.com/Mar-7th/StarRailRes/dbe8cdfcfb0bf657b9fe1cf92d5537f118ccb487/index_new/cn/character_skill_trees.json</x:v>
      </x:c>
    </x:row>
    <x:row r="2171" ht="20" customHeight="1">
      <x:c r="A2171" s="6" t="str">
        <x:v>1223003_1</x:v>
      </x:c>
      <x:c r="B2171" s="6" t="str">
        <x:v>1223</x:v>
      </x:c>
      <x:c r="C2171" s="6" t="str">
        <x:v>1223003</x:v>
      </x:c>
      <x:c r="D2171" s="6" t="str"/>
      <x:c r="E2171" s="6" t="n">
        <x:v>1</x:v>
      </x:c>
      <x:c r="F2171" s="6" t="n">
        <x:v>0</x:v>
      </x:c>
      <x:c r="G2171" s="6" t="n">
        <x:v>0</x:v>
      </x:c>
      <x:c r="H2171" s="7" t="str"/>
      <x:c r="I2171" s="7" t="str">
        <x:v>[]</x:v>
      </x:c>
      <x:c r="J2171" s="6" t="str">
        <x:v>https://raw.githubusercontent.com/Mar-7th/StarRailRes/dbe8cdfcfb0bf657b9fe1cf92d5537f118ccb487/index_new/cn/character_skill_trees.json</x:v>
      </x:c>
    </x:row>
    <x:row r="2172" ht="38" customHeight="1">
      <x:c r="A2172" s="6" t="str">
        <x:v>1223003_2</x:v>
      </x:c>
      <x:c r="B2172" s="6" t="str">
        <x:v>1223</x:v>
      </x:c>
      <x:c r="C2172" s="6" t="str">
        <x:v>1223003</x:v>
      </x:c>
      <x:c r="D2172" s="6" t="str"/>
      <x:c r="E2172" s="6" t="n">
        <x:v>2</x:v>
      </x:c>
      <x:c r="F2172" s="6" t="n">
        <x:v>1</x:v>
      </x:c>
      <x:c r="G2172" s="6" t="n">
        <x:v>0</x:v>
      </x:c>
      <x:c r="H2172" s="7" t="str"/>
      <x:c r="I2172" s="7" t="str">
        <x:v>[{"id": "2", "num": 2000}, {"id": "113011", "num": 2}]</x:v>
      </x:c>
      <x:c r="J2172" s="6" t="str">
        <x:v>https://raw.githubusercontent.com/Mar-7th/StarRailRes/dbe8cdfcfb0bf657b9fe1cf92d5537f118ccb487/index_new/cn/character_skill_trees.json</x:v>
      </x:c>
    </x:row>
    <x:row r="2173" ht="38" customHeight="1">
      <x:c r="A2173" s="6" t="str">
        <x:v>1223003_3</x:v>
      </x:c>
      <x:c r="B2173" s="6" t="str">
        <x:v>1223</x:v>
      </x:c>
      <x:c r="C2173" s="6" t="str">
        <x:v>1223003</x:v>
      </x:c>
      <x:c r="D2173" s="6" t="str"/>
      <x:c r="E2173" s="6" t="n">
        <x:v>3</x:v>
      </x:c>
      <x:c r="F2173" s="6" t="n">
        <x:v>2</x:v>
      </x:c>
      <x:c r="G2173" s="6" t="n">
        <x:v>0</x:v>
      </x:c>
      <x:c r="H2173" s="7" t="str"/>
      <x:c r="I2173" s="7" t="str">
        <x:v>[{"id": "2", "num": 4000}, {"id": "110191", "num": 2}, {"id": "113011", "num": 4}]</x:v>
      </x:c>
      <x:c r="J2173" s="6" t="str">
        <x:v>https://raw.githubusercontent.com/Mar-7th/StarRailRes/dbe8cdfcfb0bf657b9fe1cf92d5537f118ccb487/index_new/cn/character_skill_trees.json</x:v>
      </x:c>
    </x:row>
    <x:row r="2174" ht="38" customHeight="1">
      <x:c r="A2174" s="6" t="str">
        <x:v>1223003_4</x:v>
      </x:c>
      <x:c r="B2174" s="6" t="str">
        <x:v>1223</x:v>
      </x:c>
      <x:c r="C2174" s="6" t="str">
        <x:v>1223003</x:v>
      </x:c>
      <x:c r="D2174" s="6" t="str"/>
      <x:c r="E2174" s="6" t="n">
        <x:v>4</x:v>
      </x:c>
      <x:c r="F2174" s="6" t="n">
        <x:v>3</x:v>
      </x:c>
      <x:c r="G2174" s="6" t="n">
        <x:v>0</x:v>
      </x:c>
      <x:c r="H2174" s="7" t="str"/>
      <x:c r="I2174" s="7" t="str">
        <x:v>[{"id": "2", "num": 8000}, {"id": "110192", "num": 2}, {"id": "113012", "num": 2}]</x:v>
      </x:c>
      <x:c r="J2174" s="6" t="str">
        <x:v>https://raw.githubusercontent.com/Mar-7th/StarRailRes/dbe8cdfcfb0bf657b9fe1cf92d5537f118ccb487/index_new/cn/character_skill_trees.json</x:v>
      </x:c>
    </x:row>
    <x:row r="2175" ht="38" customHeight="1">
      <x:c r="A2175" s="6" t="str">
        <x:v>1223003_5</x:v>
      </x:c>
      <x:c r="B2175" s="6" t="str">
        <x:v>1223</x:v>
      </x:c>
      <x:c r="C2175" s="6" t="str">
        <x:v>1223003</x:v>
      </x:c>
      <x:c r="D2175" s="6" t="str"/>
      <x:c r="E2175" s="6" t="n">
        <x:v>5</x:v>
      </x:c>
      <x:c r="F2175" s="6" t="n">
        <x:v>4</x:v>
      </x:c>
      <x:c r="G2175" s="6" t="n">
        <x:v>0</x:v>
      </x:c>
      <x:c r="H2175" s="7" t="str"/>
      <x:c r="I2175" s="7" t="str">
        <x:v>[{"id": "2", "num": 16000}, {"id": "110192", "num": 4}, {"id": "113012", "num": 3}]</x:v>
      </x:c>
      <x:c r="J2175" s="6" t="str">
        <x:v>https://raw.githubusercontent.com/Mar-7th/StarRailRes/dbe8cdfcfb0bf657b9fe1cf92d5537f118ccb487/index_new/cn/character_skill_trees.json</x:v>
      </x:c>
    </x:row>
    <x:row r="2176" ht="38" customHeight="1">
      <x:c r="A2176" s="6" t="str">
        <x:v>1223003_6</x:v>
      </x:c>
      <x:c r="B2176" s="6" t="str">
        <x:v>1223</x:v>
      </x:c>
      <x:c r="C2176" s="6" t="str">
        <x:v>1223003</x:v>
      </x:c>
      <x:c r="D2176" s="6" t="str"/>
      <x:c r="E2176" s="6" t="n">
        <x:v>6</x:v>
      </x:c>
      <x:c r="F2176" s="6" t="n">
        <x:v>4</x:v>
      </x:c>
      <x:c r="G2176" s="6" t="n">
        <x:v>0</x:v>
      </x:c>
      <x:c r="H2176" s="7" t="str"/>
      <x:c r="I2176" s="7" t="str">
        <x:v>[{"id": "2", "num": 24000}, {"id": "110192", "num": 6}, {"id": "113012", "num": 5}]</x:v>
      </x:c>
      <x:c r="J2176" s="6" t="str">
        <x:v>https://raw.githubusercontent.com/Mar-7th/StarRailRes/dbe8cdfcfb0bf657b9fe1cf92d5537f118ccb487/index_new/cn/character_skill_trees.json</x:v>
      </x:c>
    </x:row>
    <x:row r="2177" ht="38" customHeight="1">
      <x:c r="A2177" s="6" t="str">
        <x:v>1223003_7</x:v>
      </x:c>
      <x:c r="B2177" s="6" t="str">
        <x:v>1223</x:v>
      </x:c>
      <x:c r="C2177" s="6" t="str">
        <x:v>1223003</x:v>
      </x:c>
      <x:c r="D2177" s="6" t="str"/>
      <x:c r="E2177" s="6" t="n">
        <x:v>7</x:v>
      </x:c>
      <x:c r="F2177" s="6" t="n">
        <x:v>5</x:v>
      </x:c>
      <x:c r="G2177" s="6" t="n">
        <x:v>0</x:v>
      </x:c>
      <x:c r="H2177" s="7" t="str"/>
      <x:c r="I2177" s="7" t="str">
        <x:v>[{"id": "2", "num": 36000}, {"id": "110193", "num": 2}, {"id": "113013", "num": 2}]</x:v>
      </x:c>
      <x:c r="J2177" s="6" t="str">
        <x:v>https://raw.githubusercontent.com/Mar-7th/StarRailRes/dbe8cdfcfb0bf657b9fe1cf92d5537f118ccb487/index_new/cn/character_skill_trees.json</x:v>
      </x:c>
    </x:row>
    <x:row r="2178" ht="53" customHeight="1">
      <x:c r="A2178" s="6" t="str">
        <x:v>1223003_8</x:v>
      </x:c>
      <x:c r="B2178" s="6" t="str">
        <x:v>1223</x:v>
      </x:c>
      <x:c r="C2178" s="6" t="str">
        <x:v>1223003</x:v>
      </x:c>
      <x:c r="D2178" s="6" t="str"/>
      <x:c r="E2178" s="6" t="n">
        <x:v>8</x:v>
      </x:c>
      <x:c r="F2178" s="6" t="n">
        <x:v>5</x:v>
      </x:c>
      <x:c r="G2178" s="6" t="n">
        <x:v>0</x:v>
      </x:c>
      <x:c r="H2178" s="7" t="str"/>
      <x:c r="I2178" s="7" t="str">
        <x:v>[{"id": "2", "num": 64000}, {"id": "110193", "num": 4}, {"id": "110506", "num": 1}, {"id": "113013", "num": 3}]</x:v>
      </x:c>
      <x:c r="J2178" s="6" t="str">
        <x:v>https://raw.githubusercontent.com/Mar-7th/StarRailRes/dbe8cdfcfb0bf657b9fe1cf92d5537f118ccb487/index_new/cn/character_skill_trees.json</x:v>
      </x:c>
    </x:row>
    <x:row r="2179" ht="38" customHeight="1">
      <x:c r="A2179" s="6" t="str">
        <x:v>1223003_9</x:v>
      </x:c>
      <x:c r="B2179" s="6" t="str">
        <x:v>1223</x:v>
      </x:c>
      <x:c r="C2179" s="6" t="str">
        <x:v>1223003</x:v>
      </x:c>
      <x:c r="D2179" s="6" t="str"/>
      <x:c r="E2179" s="6" t="n">
        <x:v>9</x:v>
      </x:c>
      <x:c r="F2179" s="6" t="n">
        <x:v>6</x:v>
      </x:c>
      <x:c r="G2179" s="6" t="n">
        <x:v>0</x:v>
      </x:c>
      <x:c r="H2179" s="7" t="str"/>
      <x:c r="I2179" s="7" t="str">
        <x:v>[{"id": "2", "num": 128000}, {"id": "110193", "num": 6}, {"id": "110506", "num": 1}]</x:v>
      </x:c>
      <x:c r="J2179" s="6" t="str">
        <x:v>https://raw.githubusercontent.com/Mar-7th/StarRailRes/dbe8cdfcfb0bf657b9fe1cf92d5537f118ccb487/index_new/cn/character_skill_trees.json</x:v>
      </x:c>
    </x:row>
    <x:row r="2180" ht="53" customHeight="1">
      <x:c r="A2180" s="6" t="str">
        <x:v>1223003_10</x:v>
      </x:c>
      <x:c r="B2180" s="6" t="str">
        <x:v>1223</x:v>
      </x:c>
      <x:c r="C2180" s="6" t="str">
        <x:v>1223003</x:v>
      </x:c>
      <x:c r="D2180" s="6" t="str"/>
      <x:c r="E2180" s="6" t="n">
        <x:v>10</x:v>
      </x:c>
      <x:c r="F2180" s="6" t="n">
        <x:v>6</x:v>
      </x:c>
      <x:c r="G2180" s="6" t="n">
        <x:v>0</x:v>
      </x:c>
      <x:c r="H2180" s="7" t="str"/>
      <x:c r="I2180" s="7" t="str">
        <x:v>[{"id": "2", "num": 240000}, {"id": "110193", "num": 11}, {"id": "241", "num": 1}, {"id": "110506", "num": 1}]</x:v>
      </x:c>
      <x:c r="J2180" s="6" t="str">
        <x:v>https://raw.githubusercontent.com/Mar-7th/StarRailRes/dbe8cdfcfb0bf657b9fe1cf92d5537f118ccb487/index_new/cn/character_skill_trees.json</x:v>
      </x:c>
    </x:row>
    <x:row r="2181" ht="20" customHeight="1">
      <x:c r="A2181" s="6" t="str">
        <x:v>1223004_1</x:v>
      </x:c>
      <x:c r="B2181" s="6" t="str">
        <x:v>1223</x:v>
      </x:c>
      <x:c r="C2181" s="6" t="str">
        <x:v>1223004</x:v>
      </x:c>
      <x:c r="D2181" s="6" t="str"/>
      <x:c r="E2181" s="6" t="n">
        <x:v>1</x:v>
      </x:c>
      <x:c r="F2181" s="6" t="n">
        <x:v>0</x:v>
      </x:c>
      <x:c r="G2181" s="6" t="n">
        <x:v>0</x:v>
      </x:c>
      <x:c r="H2181" s="7" t="str"/>
      <x:c r="I2181" s="7" t="str">
        <x:v>[]</x:v>
      </x:c>
      <x:c r="J2181" s="6" t="str">
        <x:v>https://raw.githubusercontent.com/Mar-7th/StarRailRes/dbe8cdfcfb0bf657b9fe1cf92d5537f118ccb487/index_new/cn/character_skill_trees.json</x:v>
      </x:c>
    </x:row>
    <x:row r="2182" ht="38" customHeight="1">
      <x:c r="A2182" s="6" t="str">
        <x:v>1223004_2</x:v>
      </x:c>
      <x:c r="B2182" s="6" t="str">
        <x:v>1223</x:v>
      </x:c>
      <x:c r="C2182" s="6" t="str">
        <x:v>1223004</x:v>
      </x:c>
      <x:c r="D2182" s="6" t="str"/>
      <x:c r="E2182" s="6" t="n">
        <x:v>2</x:v>
      </x:c>
      <x:c r="F2182" s="6" t="n">
        <x:v>1</x:v>
      </x:c>
      <x:c r="G2182" s="6" t="n">
        <x:v>0</x:v>
      </x:c>
      <x:c r="H2182" s="7" t="str"/>
      <x:c r="I2182" s="7" t="str">
        <x:v>[{"id": "2", "num": 2000}, {"id": "113011", "num": 2}]</x:v>
      </x:c>
      <x:c r="J2182" s="6" t="str">
        <x:v>https://raw.githubusercontent.com/Mar-7th/StarRailRes/dbe8cdfcfb0bf657b9fe1cf92d5537f118ccb487/index_new/cn/character_skill_trees.json</x:v>
      </x:c>
    </x:row>
    <x:row r="2183" ht="38" customHeight="1">
      <x:c r="A2183" s="6" t="str">
        <x:v>1223004_3</x:v>
      </x:c>
      <x:c r="B2183" s="6" t="str">
        <x:v>1223</x:v>
      </x:c>
      <x:c r="C2183" s="6" t="str">
        <x:v>1223004</x:v>
      </x:c>
      <x:c r="D2183" s="6" t="str"/>
      <x:c r="E2183" s="6" t="n">
        <x:v>3</x:v>
      </x:c>
      <x:c r="F2183" s="6" t="n">
        <x:v>2</x:v>
      </x:c>
      <x:c r="G2183" s="6" t="n">
        <x:v>0</x:v>
      </x:c>
      <x:c r="H2183" s="7" t="str"/>
      <x:c r="I2183" s="7" t="str">
        <x:v>[{"id": "2", "num": 4000}, {"id": "110191", "num": 2}, {"id": "113011", "num": 4}]</x:v>
      </x:c>
      <x:c r="J2183" s="6" t="str">
        <x:v>https://raw.githubusercontent.com/Mar-7th/StarRailRes/dbe8cdfcfb0bf657b9fe1cf92d5537f118ccb487/index_new/cn/character_skill_trees.json</x:v>
      </x:c>
    </x:row>
    <x:row r="2184" ht="38" customHeight="1">
      <x:c r="A2184" s="6" t="str">
        <x:v>1223004_4</x:v>
      </x:c>
      <x:c r="B2184" s="6" t="str">
        <x:v>1223</x:v>
      </x:c>
      <x:c r="C2184" s="6" t="str">
        <x:v>1223004</x:v>
      </x:c>
      <x:c r="D2184" s="6" t="str"/>
      <x:c r="E2184" s="6" t="n">
        <x:v>4</x:v>
      </x:c>
      <x:c r="F2184" s="6" t="n">
        <x:v>3</x:v>
      </x:c>
      <x:c r="G2184" s="6" t="n">
        <x:v>0</x:v>
      </x:c>
      <x:c r="H2184" s="7" t="str"/>
      <x:c r="I2184" s="7" t="str">
        <x:v>[{"id": "2", "num": 8000}, {"id": "110192", "num": 2}, {"id": "113012", "num": 2}]</x:v>
      </x:c>
      <x:c r="J2184" s="6" t="str">
        <x:v>https://raw.githubusercontent.com/Mar-7th/StarRailRes/dbe8cdfcfb0bf657b9fe1cf92d5537f118ccb487/index_new/cn/character_skill_trees.json</x:v>
      </x:c>
    </x:row>
    <x:row r="2185" ht="38" customHeight="1">
      <x:c r="A2185" s="6" t="str">
        <x:v>1223004_5</x:v>
      </x:c>
      <x:c r="B2185" s="6" t="str">
        <x:v>1223</x:v>
      </x:c>
      <x:c r="C2185" s="6" t="str">
        <x:v>1223004</x:v>
      </x:c>
      <x:c r="D2185" s="6" t="str"/>
      <x:c r="E2185" s="6" t="n">
        <x:v>5</x:v>
      </x:c>
      <x:c r="F2185" s="6" t="n">
        <x:v>4</x:v>
      </x:c>
      <x:c r="G2185" s="6" t="n">
        <x:v>0</x:v>
      </x:c>
      <x:c r="H2185" s="7" t="str"/>
      <x:c r="I2185" s="7" t="str">
        <x:v>[{"id": "2", "num": 16000}, {"id": "110192", "num": 4}, {"id": "113012", "num": 3}]</x:v>
      </x:c>
      <x:c r="J2185" s="6" t="str">
        <x:v>https://raw.githubusercontent.com/Mar-7th/StarRailRes/dbe8cdfcfb0bf657b9fe1cf92d5537f118ccb487/index_new/cn/character_skill_trees.json</x:v>
      </x:c>
    </x:row>
    <x:row r="2186" ht="38" customHeight="1">
      <x:c r="A2186" s="6" t="str">
        <x:v>1223004_6</x:v>
      </x:c>
      <x:c r="B2186" s="6" t="str">
        <x:v>1223</x:v>
      </x:c>
      <x:c r="C2186" s="6" t="str">
        <x:v>1223004</x:v>
      </x:c>
      <x:c r="D2186" s="6" t="str"/>
      <x:c r="E2186" s="6" t="n">
        <x:v>6</x:v>
      </x:c>
      <x:c r="F2186" s="6" t="n">
        <x:v>4</x:v>
      </x:c>
      <x:c r="G2186" s="6" t="n">
        <x:v>0</x:v>
      </x:c>
      <x:c r="H2186" s="7" t="str"/>
      <x:c r="I2186" s="7" t="str">
        <x:v>[{"id": "2", "num": 24000}, {"id": "110192", "num": 6}, {"id": "113012", "num": 5}]</x:v>
      </x:c>
      <x:c r="J2186" s="6" t="str">
        <x:v>https://raw.githubusercontent.com/Mar-7th/StarRailRes/dbe8cdfcfb0bf657b9fe1cf92d5537f118ccb487/index_new/cn/character_skill_trees.json</x:v>
      </x:c>
    </x:row>
    <x:row r="2187" ht="38" customHeight="1">
      <x:c r="A2187" s="6" t="str">
        <x:v>1223004_7</x:v>
      </x:c>
      <x:c r="B2187" s="6" t="str">
        <x:v>1223</x:v>
      </x:c>
      <x:c r="C2187" s="6" t="str">
        <x:v>1223004</x:v>
      </x:c>
      <x:c r="D2187" s="6" t="str"/>
      <x:c r="E2187" s="6" t="n">
        <x:v>7</x:v>
      </x:c>
      <x:c r="F2187" s="6" t="n">
        <x:v>5</x:v>
      </x:c>
      <x:c r="G2187" s="6" t="n">
        <x:v>0</x:v>
      </x:c>
      <x:c r="H2187" s="7" t="str"/>
      <x:c r="I2187" s="7" t="str">
        <x:v>[{"id": "2", "num": 36000}, {"id": "110193", "num": 2}, {"id": "113013", "num": 2}]</x:v>
      </x:c>
      <x:c r="J2187" s="6" t="str">
        <x:v>https://raw.githubusercontent.com/Mar-7th/StarRailRes/dbe8cdfcfb0bf657b9fe1cf92d5537f118ccb487/index_new/cn/character_skill_trees.json</x:v>
      </x:c>
    </x:row>
    <x:row r="2188" ht="53" customHeight="1">
      <x:c r="A2188" s="6" t="str">
        <x:v>1223004_8</x:v>
      </x:c>
      <x:c r="B2188" s="6" t="str">
        <x:v>1223</x:v>
      </x:c>
      <x:c r="C2188" s="6" t="str">
        <x:v>1223004</x:v>
      </x:c>
      <x:c r="D2188" s="6" t="str"/>
      <x:c r="E2188" s="6" t="n">
        <x:v>8</x:v>
      </x:c>
      <x:c r="F2188" s="6" t="n">
        <x:v>5</x:v>
      </x:c>
      <x:c r="G2188" s="6" t="n">
        <x:v>0</x:v>
      </x:c>
      <x:c r="H2188" s="7" t="str"/>
      <x:c r="I2188" s="7" t="str">
        <x:v>[{"id": "2", "num": 64000}, {"id": "110193", "num": 4}, {"id": "110506", "num": 1}, {"id": "113013", "num": 3}]</x:v>
      </x:c>
      <x:c r="J2188" s="6" t="str">
        <x:v>https://raw.githubusercontent.com/Mar-7th/StarRailRes/dbe8cdfcfb0bf657b9fe1cf92d5537f118ccb487/index_new/cn/character_skill_trees.json</x:v>
      </x:c>
    </x:row>
    <x:row r="2189" ht="38" customHeight="1">
      <x:c r="A2189" s="6" t="str">
        <x:v>1223004_9</x:v>
      </x:c>
      <x:c r="B2189" s="6" t="str">
        <x:v>1223</x:v>
      </x:c>
      <x:c r="C2189" s="6" t="str">
        <x:v>1223004</x:v>
      </x:c>
      <x:c r="D2189" s="6" t="str"/>
      <x:c r="E2189" s="6" t="n">
        <x:v>9</x:v>
      </x:c>
      <x:c r="F2189" s="6" t="n">
        <x:v>6</x:v>
      </x:c>
      <x:c r="G2189" s="6" t="n">
        <x:v>0</x:v>
      </x:c>
      <x:c r="H2189" s="7" t="str"/>
      <x:c r="I2189" s="7" t="str">
        <x:v>[{"id": "2", "num": 128000}, {"id": "110193", "num": 6}, {"id": "110506", "num": 1}]</x:v>
      </x:c>
      <x:c r="J2189" s="6" t="str">
        <x:v>https://raw.githubusercontent.com/Mar-7th/StarRailRes/dbe8cdfcfb0bf657b9fe1cf92d5537f118ccb487/index_new/cn/character_skill_trees.json</x:v>
      </x:c>
    </x:row>
    <x:row r="2190" ht="53" customHeight="1">
      <x:c r="A2190" s="6" t="str">
        <x:v>1223004_10</x:v>
      </x:c>
      <x:c r="B2190" s="6" t="str">
        <x:v>1223</x:v>
      </x:c>
      <x:c r="C2190" s="6" t="str">
        <x:v>1223004</x:v>
      </x:c>
      <x:c r="D2190" s="6" t="str"/>
      <x:c r="E2190" s="6" t="n">
        <x:v>10</x:v>
      </x:c>
      <x:c r="F2190" s="6" t="n">
        <x:v>6</x:v>
      </x:c>
      <x:c r="G2190" s="6" t="n">
        <x:v>0</x:v>
      </x:c>
      <x:c r="H2190" s="7" t="str"/>
      <x:c r="I2190" s="7" t="str">
        <x:v>[{"id": "2", "num": 240000}, {"id": "110193", "num": 11}, {"id": "241", "num": 1}, {"id": "110506", "num": 1}]</x:v>
      </x:c>
      <x:c r="J2190" s="6" t="str">
        <x:v>https://raw.githubusercontent.com/Mar-7th/StarRailRes/dbe8cdfcfb0bf657b9fe1cf92d5537f118ccb487/index_new/cn/character_skill_trees.json</x:v>
      </x:c>
    </x:row>
    <x:row r="2191" ht="20" customHeight="1">
      <x:c r="A2191" s="6" t="str">
        <x:v>1223007_1</x:v>
      </x:c>
      <x:c r="B2191" s="6" t="str">
        <x:v>1223</x:v>
      </x:c>
      <x:c r="C2191" s="6" t="str">
        <x:v>1223007</x:v>
      </x:c>
      <x:c r="D2191" s="6" t="str"/>
      <x:c r="E2191" s="6" t="n">
        <x:v>1</x:v>
      </x:c>
      <x:c r="F2191" s="6" t="n">
        <x:v>0</x:v>
      </x:c>
      <x:c r="G2191" s="6" t="n">
        <x:v>0</x:v>
      </x:c>
      <x:c r="H2191" s="7" t="str"/>
      <x:c r="I2191" s="7" t="str">
        <x:v>[]</x:v>
      </x:c>
      <x:c r="J2191" s="6" t="str">
        <x:v>https://raw.githubusercontent.com/Mar-7th/StarRailRes/dbe8cdfcfb0bf657b9fe1cf92d5537f118ccb487/index_new/cn/character_skill_trees.json</x:v>
      </x:c>
    </x:row>
    <x:row r="2192" ht="38" customHeight="1">
      <x:c r="A2192" s="6" t="str">
        <x:v>1223101_1</x:v>
      </x:c>
      <x:c r="B2192" s="6" t="str">
        <x:v>1223</x:v>
      </x:c>
      <x:c r="C2192" s="6" t="str">
        <x:v>1223101</x:v>
      </x:c>
      <x:c r="D2192" s="6" t="str">
        <x:v>墨毫绣衣</x:v>
      </x:c>
      <x:c r="E2192" s="6" t="n">
        <x:v>1</x:v>
      </x:c>
      <x:c r="F2192" s="6" t="n">
        <x:v>2</x:v>
      </x:c>
      <x:c r="G2192" s="6" t="n">
        <x:v>0</x:v>
      </x:c>
      <x:c r="H2192" s="7" t="str">
        <x:v>施放天赋的追加攻击后，恢复#1[i]个战技点，该效果在#2[i]回合后可再次触发。</x:v>
      </x:c>
      <x:c r="I2192" s="7" t="str">
        <x:v>[{"id": "2", "num": 4000}, {"id": "110191", "num": 2}, {"id": "110506", "num": 1}]</x:v>
      </x:c>
      <x:c r="J2192" s="6" t="str">
        <x:v>https://raw.githubusercontent.com/Mar-7th/StarRailRes/dbe8cdfcfb0bf657b9fe1cf92d5537f118ccb487/index_new/cn/character_skill_trees.json</x:v>
      </x:c>
    </x:row>
    <x:row r="2193" ht="53" customHeight="1">
      <x:c r="A2193" s="6" t="str">
        <x:v>1223102_1</x:v>
      </x:c>
      <x:c r="B2193" s="6" t="str">
        <x:v>1223</x:v>
      </x:c>
      <x:c r="C2193" s="6" t="str">
        <x:v>1223102</x:v>
      </x:c>
      <x:c r="D2193" s="6" t="str">
        <x:v>手奋匕尺</x:v>
      </x:c>
      <x:c r="E2193" s="6" t="n">
        <x:v>1</x:v>
      </x:c>
      <x:c r="F2193" s="6" t="n">
        <x:v>4</x:v>
      </x:c>
      <x:c r="G2193" s="6" t="n">
        <x:v>0</x:v>
      </x:c>
      <x:c r="H2193" s="7" t="str">
        <x:v>貊泽解除离场状态时，行动提前#1[i]%。每个波次开始时，貊泽行动提前#2[i]%。</x:v>
      </x:c>
      <x:c r="I2193" s="7" t="str">
        <x:v>[{"id": "2", "num": 16000}, {"id": "110192", "num": 4}, {"id": "241", "num": 1}, {"id": "110506", "num": 1}]</x:v>
      </x:c>
      <x:c r="J2193" s="6" t="str">
        <x:v>https://raw.githubusercontent.com/Mar-7th/StarRailRes/dbe8cdfcfb0bf657b9fe1cf92d5537f118ccb487/index_new/cn/character_skill_trees.json</x:v>
      </x:c>
    </x:row>
    <x:row r="2194" ht="53" customHeight="1">
      <x:c r="A2194" s="6" t="str">
        <x:v>1223103_1</x:v>
      </x:c>
      <x:c r="B2194" s="6" t="str">
        <x:v>1223</x:v>
      </x:c>
      <x:c r="C2194" s="6" t="str">
        <x:v>1223103</x:v>
      </x:c>
      <x:c r="D2194" s="6" t="str">
        <x:v>不折镆干</x:v>
      </x:c>
      <x:c r="E2194" s="6" t="n">
        <x:v>1</x:v>
      </x:c>
      <x:c r="F2194" s="6" t="n">
        <x:v>6</x:v>
      </x:c>
      <x:c r="G2194" s="6" t="n">
        <x:v>0</x:v>
      </x:c>
      <x:c r="H2194" s="7" t="str">
        <x:v>施放终结技造成伤害时，被视为发动了追加攻击。【猎物】受到的追加攻击伤害提高#1[i]%。</x:v>
      </x:c>
      <x:c r="I2194" s="7" t="str">
        <x:v>[{"id": "2", "num": 128000}, {"id": "110193", "num": 6}, {"id": "241", "num": 1}, {"id": "110506", "num": 1}]</x:v>
      </x:c>
      <x:c r="J2194" s="6" t="str">
        <x:v>https://raw.githubusercontent.com/Mar-7th/StarRailRes/dbe8cdfcfb0bf657b9fe1cf92d5537f118ccb487/index_new/cn/character_skill_trees.json</x:v>
      </x:c>
    </x:row>
    <x:row r="2195" ht="38" customHeight="1">
      <x:c r="A2195" s="6" t="str">
        <x:v>1223201_1</x:v>
      </x:c>
      <x:c r="B2195" s="6" t="str">
        <x:v>1223</x:v>
      </x:c>
      <x:c r="C2195" s="6" t="str">
        <x:v>1223201</x:v>
      </x:c>
      <x:c r="D2195" s="6" t="str">
        <x:v>暴击伤害强化</x:v>
      </x:c>
      <x:c r="E2195" s="6" t="n">
        <x:v>1</x:v>
      </x:c>
      <x:c r="F2195" s="6" t="n">
        <x:v>0</x:v>
      </x:c>
      <x:c r="G2195" s="6" t="n">
        <x:v>1</x:v>
      </x:c>
      <x:c r="H2195" s="7" t="str"/>
      <x:c r="I2195" s="7" t="str">
        <x:v>[{"id": "2", "num": 2000}, {"id": "113011", "num": 2}]</x:v>
      </x:c>
      <x:c r="J2195" s="6" t="str">
        <x:v>https://raw.githubusercontent.com/Mar-7th/StarRailRes/dbe8cdfcfb0bf657b9fe1cf92d5537f118ccb487/index_new/cn/character_skill_trees.json</x:v>
      </x:c>
    </x:row>
    <x:row r="2196" ht="38" customHeight="1">
      <x:c r="A2196" s="6" t="str">
        <x:v>1223202_1</x:v>
      </x:c>
      <x:c r="B2196" s="6" t="str">
        <x:v>1223</x:v>
      </x:c>
      <x:c r="C2196" s="6" t="str">
        <x:v>1223202</x:v>
      </x:c>
      <x:c r="D2196" s="6" t="str">
        <x:v>攻击强化</x:v>
      </x:c>
      <x:c r="E2196" s="6" t="n">
        <x:v>1</x:v>
      </x:c>
      <x:c r="F2196" s="6" t="n">
        <x:v>2</x:v>
      </x:c>
      <x:c r="G2196" s="6" t="n">
        <x:v>0</x:v>
      </x:c>
      <x:c r="H2196" s="7" t="str"/>
      <x:c r="I2196" s="7" t="str">
        <x:v>[{"id": "2", "num": 4000}, {"id": "110191", "num": 2}, {"id": "113011", "num": 4}]</x:v>
      </x:c>
      <x:c r="J2196" s="6" t="str">
        <x:v>https://raw.githubusercontent.com/Mar-7th/StarRailRes/dbe8cdfcfb0bf657b9fe1cf92d5537f118ccb487/index_new/cn/character_skill_trees.json</x:v>
      </x:c>
    </x:row>
    <x:row r="2197" ht="38" customHeight="1">
      <x:c r="A2197" s="6" t="str">
        <x:v>1223203_1</x:v>
      </x:c>
      <x:c r="B2197" s="6" t="str">
        <x:v>1223</x:v>
      </x:c>
      <x:c r="C2197" s="6" t="str">
        <x:v>1223203</x:v>
      </x:c>
      <x:c r="D2197" s="6" t="str">
        <x:v>暴击伤害强化</x:v>
      </x:c>
      <x:c r="E2197" s="6" t="n">
        <x:v>1</x:v>
      </x:c>
      <x:c r="F2197" s="6" t="n">
        <x:v>3</x:v>
      </x:c>
      <x:c r="G2197" s="6" t="n">
        <x:v>0</x:v>
      </x:c>
      <x:c r="H2197" s="7" t="str"/>
      <x:c r="I2197" s="7" t="str">
        <x:v>[{"id": "2", "num": 8000}, {"id": "110192", "num": 2}, {"id": "113012", "num": 2}]</x:v>
      </x:c>
      <x:c r="J2197" s="6" t="str">
        <x:v>https://raw.githubusercontent.com/Mar-7th/StarRailRes/dbe8cdfcfb0bf657b9fe1cf92d5537f118ccb487/index_new/cn/character_skill_trees.json</x:v>
      </x:c>
    </x:row>
    <x:row r="2198" ht="38" customHeight="1">
      <x:c r="A2198" s="6" t="str">
        <x:v>1223204_1</x:v>
      </x:c>
      <x:c r="B2198" s="6" t="str">
        <x:v>1223</x:v>
      </x:c>
      <x:c r="C2198" s="6" t="str">
        <x:v>1223204</x:v>
      </x:c>
      <x:c r="D2198" s="6" t="str">
        <x:v>生命强化</x:v>
      </x:c>
      <x:c r="E2198" s="6" t="n">
        <x:v>1</x:v>
      </x:c>
      <x:c r="F2198" s="6" t="n">
        <x:v>3</x:v>
      </x:c>
      <x:c r="G2198" s="6" t="n">
        <x:v>0</x:v>
      </x:c>
      <x:c r="H2198" s="7" t="str"/>
      <x:c r="I2198" s="7" t="str">
        <x:v>[{"id": "2", "num": 8000}, {"id": "110192", "num": 2}, {"id": "113012", "num": 2}]</x:v>
      </x:c>
      <x:c r="J2198" s="6" t="str">
        <x:v>https://raw.githubusercontent.com/Mar-7th/StarRailRes/dbe8cdfcfb0bf657b9fe1cf92d5537f118ccb487/index_new/cn/character_skill_trees.json</x:v>
      </x:c>
    </x:row>
    <x:row r="2199" ht="38" customHeight="1">
      <x:c r="A2199" s="6" t="str">
        <x:v>1223205_1</x:v>
      </x:c>
      <x:c r="B2199" s="6" t="str">
        <x:v>1223</x:v>
      </x:c>
      <x:c r="C2199" s="6" t="str">
        <x:v>1223205</x:v>
      </x:c>
      <x:c r="D2199" s="6" t="str">
        <x:v>暴击伤害强化</x:v>
      </x:c>
      <x:c r="E2199" s="6" t="n">
        <x:v>1</x:v>
      </x:c>
      <x:c r="F2199" s="6" t="n">
        <x:v>4</x:v>
      </x:c>
      <x:c r="G2199" s="6" t="n">
        <x:v>0</x:v>
      </x:c>
      <x:c r="H2199" s="7" t="str"/>
      <x:c r="I2199" s="7" t="str">
        <x:v>[{"id": "2", "num": 16000}, {"id": "110192", "num": 4}, {"id": "113012", "num": 3}]</x:v>
      </x:c>
      <x:c r="J2199" s="6" t="str">
        <x:v>https://raw.githubusercontent.com/Mar-7th/StarRailRes/dbe8cdfcfb0bf657b9fe1cf92d5537f118ccb487/index_new/cn/character_skill_trees.json</x:v>
      </x:c>
    </x:row>
    <x:row r="2200" ht="38" customHeight="1">
      <x:c r="A2200" s="6" t="str">
        <x:v>1223206_1</x:v>
      </x:c>
      <x:c r="B2200" s="6" t="str">
        <x:v>1223</x:v>
      </x:c>
      <x:c r="C2200" s="6" t="str">
        <x:v>1223206</x:v>
      </x:c>
      <x:c r="D2200" s="6" t="str">
        <x:v>攻击强化</x:v>
      </x:c>
      <x:c r="E2200" s="6" t="n">
        <x:v>1</x:v>
      </x:c>
      <x:c r="F2200" s="6" t="n">
        <x:v>5</x:v>
      </x:c>
      <x:c r="G2200" s="6" t="n">
        <x:v>0</x:v>
      </x:c>
      <x:c r="H2200" s="7" t="str"/>
      <x:c r="I2200" s="7" t="str">
        <x:v>[{"id": "2", "num": 36000}, {"id": "110193", "num": 2}, {"id": "113013", "num": 2}]</x:v>
      </x:c>
      <x:c r="J2200" s="6" t="str">
        <x:v>https://raw.githubusercontent.com/Mar-7th/StarRailRes/dbe8cdfcfb0bf657b9fe1cf92d5537f118ccb487/index_new/cn/character_skill_trees.json</x:v>
      </x:c>
    </x:row>
    <x:row r="2201" ht="38" customHeight="1">
      <x:c r="A2201" s="6" t="str">
        <x:v>1223207_1</x:v>
      </x:c>
      <x:c r="B2201" s="6" t="str">
        <x:v>1223</x:v>
      </x:c>
      <x:c r="C2201" s="6" t="str">
        <x:v>1223207</x:v>
      </x:c>
      <x:c r="D2201" s="6" t="str">
        <x:v>暴击伤害强化</x:v>
      </x:c>
      <x:c r="E2201" s="6" t="n">
        <x:v>1</x:v>
      </x:c>
      <x:c r="F2201" s="6" t="n">
        <x:v>5</x:v>
      </x:c>
      <x:c r="G2201" s="6" t="n">
        <x:v>0</x:v>
      </x:c>
      <x:c r="H2201" s="7" t="str"/>
      <x:c r="I2201" s="7" t="str">
        <x:v>[{"id": "2", "num": 36000}, {"id": "110193", "num": 2}, {"id": "113013", "num": 2}]</x:v>
      </x:c>
      <x:c r="J2201" s="6" t="str">
        <x:v>https://raw.githubusercontent.com/Mar-7th/StarRailRes/dbe8cdfcfb0bf657b9fe1cf92d5537f118ccb487/index_new/cn/character_skill_trees.json</x:v>
      </x:c>
    </x:row>
    <x:row r="2202" ht="38" customHeight="1">
      <x:c r="A2202" s="6" t="str">
        <x:v>1223208_1</x:v>
      </x:c>
      <x:c r="B2202" s="6" t="str">
        <x:v>1223</x:v>
      </x:c>
      <x:c r="C2202" s="6" t="str">
        <x:v>1223208</x:v>
      </x:c>
      <x:c r="D2202" s="6" t="str">
        <x:v>生命强化</x:v>
      </x:c>
      <x:c r="E2202" s="6" t="n">
        <x:v>1</x:v>
      </x:c>
      <x:c r="F2202" s="6" t="n">
        <x:v>6</x:v>
      </x:c>
      <x:c r="G2202" s="6" t="n">
        <x:v>0</x:v>
      </x:c>
      <x:c r="H2202" s="7" t="str"/>
      <x:c r="I2202" s="7" t="str">
        <x:v>[{"id": "2", "num": 128000}, {"id": "110193", "num": 6}, {"id": "113013", "num": 6}]</x:v>
      </x:c>
      <x:c r="J2202" s="6" t="str">
        <x:v>https://raw.githubusercontent.com/Mar-7th/StarRailRes/dbe8cdfcfb0bf657b9fe1cf92d5537f118ccb487/index_new/cn/character_skill_trees.json</x:v>
      </x:c>
    </x:row>
    <x:row r="2203" ht="38" customHeight="1">
      <x:c r="A2203" s="6" t="str">
        <x:v>1223209_1</x:v>
      </x:c>
      <x:c r="B2203" s="6" t="str">
        <x:v>1223</x:v>
      </x:c>
      <x:c r="C2203" s="6" t="str">
        <x:v>1223209</x:v>
      </x:c>
      <x:c r="D2203" s="6" t="str">
        <x:v>攻击强化</x:v>
      </x:c>
      <x:c r="E2203" s="6" t="n">
        <x:v>1</x:v>
      </x:c>
      <x:c r="F2203" s="6" t="n">
        <x:v>0</x:v>
      </x:c>
      <x:c r="G2203" s="6" t="n">
        <x:v>75</x:v>
      </x:c>
      <x:c r="H2203" s="7" t="str"/>
      <x:c r="I2203" s="7" t="str">
        <x:v>[{"id": "2", "num": 128000}, {"id": "110193", "num": 6}, {"id": "113013", "num": 6}]</x:v>
      </x:c>
      <x:c r="J2203" s="6" t="str">
        <x:v>https://raw.githubusercontent.com/Mar-7th/StarRailRes/dbe8cdfcfb0bf657b9fe1cf92d5537f118ccb487/index_new/cn/character_skill_trees.json</x:v>
      </x:c>
    </x:row>
    <x:row r="2204" ht="38" customHeight="1">
      <x:c r="A2204" s="6" t="str">
        <x:v>1223210_1</x:v>
      </x:c>
      <x:c r="B2204" s="6" t="str">
        <x:v>1223</x:v>
      </x:c>
      <x:c r="C2204" s="6" t="str">
        <x:v>1223210</x:v>
      </x:c>
      <x:c r="D2204" s="6" t="str">
        <x:v>暴击伤害强化</x:v>
      </x:c>
      <x:c r="E2204" s="6" t="n">
        <x:v>1</x:v>
      </x:c>
      <x:c r="F2204" s="6" t="n">
        <x:v>0</x:v>
      </x:c>
      <x:c r="G2204" s="6" t="n">
        <x:v>80</x:v>
      </x:c>
      <x:c r="H2204" s="7" t="str"/>
      <x:c r="I2204" s="7" t="str">
        <x:v>[{"id": "2", "num": 128000}, {"id": "110193", "num": 6}, {"id": "113013", "num": 6}]</x:v>
      </x:c>
      <x:c r="J2204" s="6" t="str">
        <x:v>https://raw.githubusercontent.com/Mar-7th/StarRailRes/dbe8cdfcfb0bf657b9fe1cf92d5537f118ccb487/index_new/cn/character_skill_trees.json</x:v>
      </x:c>
    </x:row>
    <x:row r="2205" ht="20" customHeight="1">
      <x:c r="A2205" s="6" t="str">
        <x:v>1224001_1</x:v>
      </x:c>
      <x:c r="B2205" s="6" t="str">
        <x:v>1224</x:v>
      </x:c>
      <x:c r="C2205" s="6" t="str">
        <x:v>1224001</x:v>
      </x:c>
      <x:c r="D2205" s="6" t="str"/>
      <x:c r="E2205" s="6" t="n">
        <x:v>1</x:v>
      </x:c>
      <x:c r="F2205" s="6" t="n">
        <x:v>0</x:v>
      </x:c>
      <x:c r="G2205" s="6" t="n">
        <x:v>0</x:v>
      </x:c>
      <x:c r="H2205" s="7" t="str"/>
      <x:c r="I2205" s="7" t="str">
        <x:v>[]</x:v>
      </x:c>
      <x:c r="J2205" s="6" t="str">
        <x:v>https://raw.githubusercontent.com/Mar-7th/StarRailRes/dbe8cdfcfb0bf657b9fe1cf92d5537f118ccb487/index_new/cn/character_skill_trees.json</x:v>
      </x:c>
    </x:row>
    <x:row r="2206" ht="38" customHeight="1">
      <x:c r="A2206" s="6" t="str">
        <x:v>1224001_2</x:v>
      </x:c>
      <x:c r="B2206" s="6" t="str">
        <x:v>1224</x:v>
      </x:c>
      <x:c r="C2206" s="6" t="str">
        <x:v>1224001</x:v>
      </x:c>
      <x:c r="D2206" s="6" t="str"/>
      <x:c r="E2206" s="6" t="n">
        <x:v>2</x:v>
      </x:c>
      <x:c r="F2206" s="6" t="n">
        <x:v>2</x:v>
      </x:c>
      <x:c r="G2206" s="6" t="n">
        <x:v>0</x:v>
      </x:c>
      <x:c r="H2206" s="7" t="str"/>
      <x:c r="I2206" s="7" t="str">
        <x:v>[{"id": "2", "num": 4000}, {"id": "110191", "num": 2}, {"id": "111011", "num": 4}]</x:v>
      </x:c>
      <x:c r="J2206" s="6" t="str">
        <x:v>https://raw.githubusercontent.com/Mar-7th/StarRailRes/dbe8cdfcfb0bf657b9fe1cf92d5537f118ccb487/index_new/cn/character_skill_trees.json</x:v>
      </x:c>
    </x:row>
    <x:row r="2207" ht="38" customHeight="1">
      <x:c r="A2207" s="6" t="str">
        <x:v>1224001_3</x:v>
      </x:c>
      <x:c r="B2207" s="6" t="str">
        <x:v>1224</x:v>
      </x:c>
      <x:c r="C2207" s="6" t="str">
        <x:v>1224001</x:v>
      </x:c>
      <x:c r="D2207" s="6" t="str"/>
      <x:c r="E2207" s="6" t="n">
        <x:v>3</x:v>
      </x:c>
      <x:c r="F2207" s="6" t="n">
        <x:v>3</x:v>
      </x:c>
      <x:c r="G2207" s="6" t="n">
        <x:v>0</x:v>
      </x:c>
      <x:c r="H2207" s="7" t="str"/>
      <x:c r="I2207" s="7" t="str">
        <x:v>[{"id": "2", "num": 8000}, {"id": "110192", "num": 2}, {"id": "111012", "num": 2}]</x:v>
      </x:c>
      <x:c r="J2207" s="6" t="str">
        <x:v>https://raw.githubusercontent.com/Mar-7th/StarRailRes/dbe8cdfcfb0bf657b9fe1cf92d5537f118ccb487/index_new/cn/character_skill_trees.json</x:v>
      </x:c>
    </x:row>
    <x:row r="2208" ht="38" customHeight="1">
      <x:c r="A2208" s="6" t="str">
        <x:v>1224001_4</x:v>
      </x:c>
      <x:c r="B2208" s="6" t="str">
        <x:v>1224</x:v>
      </x:c>
      <x:c r="C2208" s="6" t="str">
        <x:v>1224001</x:v>
      </x:c>
      <x:c r="D2208" s="6" t="str"/>
      <x:c r="E2208" s="6" t="n">
        <x:v>4</x:v>
      </x:c>
      <x:c r="F2208" s="6" t="n">
        <x:v>4</x:v>
      </x:c>
      <x:c r="G2208" s="6" t="n">
        <x:v>0</x:v>
      </x:c>
      <x:c r="H2208" s="7" t="str"/>
      <x:c r="I2208" s="7" t="str">
        <x:v>[{"id": "2", "num": 16000}, {"id": "110192", "num": 4}, {"id": "111012", "num": 3}]</x:v>
      </x:c>
      <x:c r="J2208" s="6" t="str">
        <x:v>https://raw.githubusercontent.com/Mar-7th/StarRailRes/dbe8cdfcfb0bf657b9fe1cf92d5537f118ccb487/index_new/cn/character_skill_trees.json</x:v>
      </x:c>
    </x:row>
    <x:row r="2209" ht="38" customHeight="1">
      <x:c r="A2209" s="6" t="str">
        <x:v>1224001_5</x:v>
      </x:c>
      <x:c r="B2209" s="6" t="str">
        <x:v>1224</x:v>
      </x:c>
      <x:c r="C2209" s="6" t="str">
        <x:v>1224001</x:v>
      </x:c>
      <x:c r="D2209" s="6" t="str"/>
      <x:c r="E2209" s="6" t="n">
        <x:v>5</x:v>
      </x:c>
      <x:c r="F2209" s="6" t="n">
        <x:v>5</x:v>
      </x:c>
      <x:c r="G2209" s="6" t="n">
        <x:v>0</x:v>
      </x:c>
      <x:c r="H2209" s="7" t="str"/>
      <x:c r="I2209" s="7" t="str">
        <x:v>[{"id": "2", "num": 36000}, {"id": "110193", "num": 2}, {"id": "111013", "num": 2}]</x:v>
      </x:c>
      <x:c r="J2209" s="6" t="str">
        <x:v>https://raw.githubusercontent.com/Mar-7th/StarRailRes/dbe8cdfcfb0bf657b9fe1cf92d5537f118ccb487/index_new/cn/character_skill_trees.json</x:v>
      </x:c>
    </x:row>
    <x:row r="2210" ht="38" customHeight="1">
      <x:c r="A2210" s="6" t="str">
        <x:v>1224001_6</x:v>
      </x:c>
      <x:c r="B2210" s="6" t="str">
        <x:v>1224</x:v>
      </x:c>
      <x:c r="C2210" s="6" t="str">
        <x:v>1224001</x:v>
      </x:c>
      <x:c r="D2210" s="6" t="str"/>
      <x:c r="E2210" s="6" t="n">
        <x:v>6</x:v>
      </x:c>
      <x:c r="F2210" s="6" t="n">
        <x:v>6</x:v>
      </x:c>
      <x:c r="G2210" s="6" t="n">
        <x:v>0</x:v>
      </x:c>
      <x:c r="H2210" s="7" t="str"/>
      <x:c r="I2210" s="7" t="str">
        <x:v>[{"id": "2", "num": 128000}, {"id": "110193", "num": 6}, {"id": "111013", "num": 3}]</x:v>
      </x:c>
      <x:c r="J2210" s="6" t="str">
        <x:v>https://raw.githubusercontent.com/Mar-7th/StarRailRes/dbe8cdfcfb0bf657b9fe1cf92d5537f118ccb487/index_new/cn/character_skill_trees.json</x:v>
      </x:c>
    </x:row>
    <x:row r="2211" ht="20" customHeight="1">
      <x:c r="A2211" s="6" t="str">
        <x:v>1224002_1</x:v>
      </x:c>
      <x:c r="B2211" s="6" t="str">
        <x:v>1224</x:v>
      </x:c>
      <x:c r="C2211" s="6" t="str">
        <x:v>1224002</x:v>
      </x:c>
      <x:c r="D2211" s="6" t="str"/>
      <x:c r="E2211" s="6" t="n">
        <x:v>1</x:v>
      </x:c>
      <x:c r="F2211" s="6" t="n">
        <x:v>0</x:v>
      </x:c>
      <x:c r="G2211" s="6" t="n">
        <x:v>0</x:v>
      </x:c>
      <x:c r="H2211" s="7" t="str"/>
      <x:c r="I2211" s="7" t="str">
        <x:v>[]</x:v>
      </x:c>
      <x:c r="J2211" s="6" t="str">
        <x:v>https://raw.githubusercontent.com/Mar-7th/StarRailRes/dbe8cdfcfb0bf657b9fe1cf92d5537f118ccb487/index_new/cn/character_skill_trees.json</x:v>
      </x:c>
    </x:row>
    <x:row r="2212" ht="38" customHeight="1">
      <x:c r="A2212" s="6" t="str">
        <x:v>1224002_2</x:v>
      </x:c>
      <x:c r="B2212" s="6" t="str">
        <x:v>1224</x:v>
      </x:c>
      <x:c r="C2212" s="6" t="str">
        <x:v>1224002</x:v>
      </x:c>
      <x:c r="D2212" s="6" t="str"/>
      <x:c r="E2212" s="6" t="n">
        <x:v>2</x:v>
      </x:c>
      <x:c r="F2212" s="6" t="n">
        <x:v>1</x:v>
      </x:c>
      <x:c r="G2212" s="6" t="n">
        <x:v>0</x:v>
      </x:c>
      <x:c r="H2212" s="7" t="str"/>
      <x:c r="I2212" s="7" t="str">
        <x:v>[{"id": "2", "num": 2000}, {"id": "111011", "num": 2}]</x:v>
      </x:c>
      <x:c r="J2212" s="6" t="str">
        <x:v>https://raw.githubusercontent.com/Mar-7th/StarRailRes/dbe8cdfcfb0bf657b9fe1cf92d5537f118ccb487/index_new/cn/character_skill_trees.json</x:v>
      </x:c>
    </x:row>
    <x:row r="2213" ht="38" customHeight="1">
      <x:c r="A2213" s="6" t="str">
        <x:v>1224002_3</x:v>
      </x:c>
      <x:c r="B2213" s="6" t="str">
        <x:v>1224</x:v>
      </x:c>
      <x:c r="C2213" s="6" t="str">
        <x:v>1224002</x:v>
      </x:c>
      <x:c r="D2213" s="6" t="str"/>
      <x:c r="E2213" s="6" t="n">
        <x:v>3</x:v>
      </x:c>
      <x:c r="F2213" s="6" t="n">
        <x:v>2</x:v>
      </x:c>
      <x:c r="G2213" s="6" t="n">
        <x:v>0</x:v>
      </x:c>
      <x:c r="H2213" s="7" t="str"/>
      <x:c r="I2213" s="7" t="str">
        <x:v>[{"id": "2", "num": 4000}, {"id": "110191", "num": 2}, {"id": "111011", "num": 4}]</x:v>
      </x:c>
      <x:c r="J2213" s="6" t="str">
        <x:v>https://raw.githubusercontent.com/Mar-7th/StarRailRes/dbe8cdfcfb0bf657b9fe1cf92d5537f118ccb487/index_new/cn/character_skill_trees.json</x:v>
      </x:c>
    </x:row>
    <x:row r="2214" ht="38" customHeight="1">
      <x:c r="A2214" s="6" t="str">
        <x:v>1224002_4</x:v>
      </x:c>
      <x:c r="B2214" s="6" t="str">
        <x:v>1224</x:v>
      </x:c>
      <x:c r="C2214" s="6" t="str">
        <x:v>1224002</x:v>
      </x:c>
      <x:c r="D2214" s="6" t="str"/>
      <x:c r="E2214" s="6" t="n">
        <x:v>4</x:v>
      </x:c>
      <x:c r="F2214" s="6" t="n">
        <x:v>3</x:v>
      </x:c>
      <x:c r="G2214" s="6" t="n">
        <x:v>0</x:v>
      </x:c>
      <x:c r="H2214" s="7" t="str"/>
      <x:c r="I2214" s="7" t="str">
        <x:v>[{"id": "2", "num": 8000}, {"id": "110192", "num": 2}, {"id": "111012", "num": 2}]</x:v>
      </x:c>
      <x:c r="J2214" s="6" t="str">
        <x:v>https://raw.githubusercontent.com/Mar-7th/StarRailRes/dbe8cdfcfb0bf657b9fe1cf92d5537f118ccb487/index_new/cn/character_skill_trees.json</x:v>
      </x:c>
    </x:row>
    <x:row r="2215" ht="38" customHeight="1">
      <x:c r="A2215" s="6" t="str">
        <x:v>1224002_5</x:v>
      </x:c>
      <x:c r="B2215" s="6" t="str">
        <x:v>1224</x:v>
      </x:c>
      <x:c r="C2215" s="6" t="str">
        <x:v>1224002</x:v>
      </x:c>
      <x:c r="D2215" s="6" t="str"/>
      <x:c r="E2215" s="6" t="n">
        <x:v>5</x:v>
      </x:c>
      <x:c r="F2215" s="6" t="n">
        <x:v>4</x:v>
      </x:c>
      <x:c r="G2215" s="6" t="n">
        <x:v>0</x:v>
      </x:c>
      <x:c r="H2215" s="7" t="str"/>
      <x:c r="I2215" s="7" t="str">
        <x:v>[{"id": "2", "num": 16000}, {"id": "110192", "num": 4}, {"id": "111012", "num": 3}]</x:v>
      </x:c>
      <x:c r="J2215" s="6" t="str">
        <x:v>https://raw.githubusercontent.com/Mar-7th/StarRailRes/dbe8cdfcfb0bf657b9fe1cf92d5537f118ccb487/index_new/cn/character_skill_trees.json</x:v>
      </x:c>
    </x:row>
    <x:row r="2216" ht="38" customHeight="1">
      <x:c r="A2216" s="6" t="str">
        <x:v>1224002_6</x:v>
      </x:c>
      <x:c r="B2216" s="6" t="str">
        <x:v>1224</x:v>
      </x:c>
      <x:c r="C2216" s="6" t="str">
        <x:v>1224002</x:v>
      </x:c>
      <x:c r="D2216" s="6" t="str"/>
      <x:c r="E2216" s="6" t="n">
        <x:v>6</x:v>
      </x:c>
      <x:c r="F2216" s="6" t="n">
        <x:v>4</x:v>
      </x:c>
      <x:c r="G2216" s="6" t="n">
        <x:v>0</x:v>
      </x:c>
      <x:c r="H2216" s="7" t="str"/>
      <x:c r="I2216" s="7" t="str">
        <x:v>[{"id": "2", "num": 24000}, {"id": "110192", "num": 6}, {"id": "111012", "num": 5}]</x:v>
      </x:c>
      <x:c r="J2216" s="6" t="str">
        <x:v>https://raw.githubusercontent.com/Mar-7th/StarRailRes/dbe8cdfcfb0bf657b9fe1cf92d5537f118ccb487/index_new/cn/character_skill_trees.json</x:v>
      </x:c>
    </x:row>
    <x:row r="2217" ht="38" customHeight="1">
      <x:c r="A2217" s="6" t="str">
        <x:v>1224002_7</x:v>
      </x:c>
      <x:c r="B2217" s="6" t="str">
        <x:v>1224</x:v>
      </x:c>
      <x:c r="C2217" s="6" t="str">
        <x:v>1224002</x:v>
      </x:c>
      <x:c r="D2217" s="6" t="str"/>
      <x:c r="E2217" s="6" t="n">
        <x:v>7</x:v>
      </x:c>
      <x:c r="F2217" s="6" t="n">
        <x:v>5</x:v>
      </x:c>
      <x:c r="G2217" s="6" t="n">
        <x:v>0</x:v>
      </x:c>
      <x:c r="H2217" s="7" t="str"/>
      <x:c r="I2217" s="7" t="str">
        <x:v>[{"id": "2", "num": 36000}, {"id": "110193", "num": 2}, {"id": "111013", "num": 2}]</x:v>
      </x:c>
      <x:c r="J2217" s="6" t="str">
        <x:v>https://raw.githubusercontent.com/Mar-7th/StarRailRes/dbe8cdfcfb0bf657b9fe1cf92d5537f118ccb487/index_new/cn/character_skill_trees.json</x:v>
      </x:c>
    </x:row>
    <x:row r="2218" ht="53" customHeight="1">
      <x:c r="A2218" s="6" t="str">
        <x:v>1224002_8</x:v>
      </x:c>
      <x:c r="B2218" s="6" t="str">
        <x:v>1224</x:v>
      </x:c>
      <x:c r="C2218" s="6" t="str">
        <x:v>1224002</x:v>
      </x:c>
      <x:c r="D2218" s="6" t="str"/>
      <x:c r="E2218" s="6" t="n">
        <x:v>8</x:v>
      </x:c>
      <x:c r="F2218" s="6" t="n">
        <x:v>5</x:v>
      </x:c>
      <x:c r="G2218" s="6" t="n">
        <x:v>0</x:v>
      </x:c>
      <x:c r="H2218" s="7" t="str"/>
      <x:c r="I2218" s="7" t="str">
        <x:v>[{"id": "2", "num": 64000}, {"id": "110193", "num": 4}, {"id": "110501", "num": 1}, {"id": "111013", "num": 3}]</x:v>
      </x:c>
      <x:c r="J2218" s="6" t="str">
        <x:v>https://raw.githubusercontent.com/Mar-7th/StarRailRes/dbe8cdfcfb0bf657b9fe1cf92d5537f118ccb487/index_new/cn/character_skill_trees.json</x:v>
      </x:c>
    </x:row>
    <x:row r="2219" ht="38" customHeight="1">
      <x:c r="A2219" s="6" t="str">
        <x:v>1224002_9</x:v>
      </x:c>
      <x:c r="B2219" s="6" t="str">
        <x:v>1224</x:v>
      </x:c>
      <x:c r="C2219" s="6" t="str">
        <x:v>1224002</x:v>
      </x:c>
      <x:c r="D2219" s="6" t="str"/>
      <x:c r="E2219" s="6" t="n">
        <x:v>9</x:v>
      </x:c>
      <x:c r="F2219" s="6" t="n">
        <x:v>6</x:v>
      </x:c>
      <x:c r="G2219" s="6" t="n">
        <x:v>0</x:v>
      </x:c>
      <x:c r="H2219" s="7" t="str"/>
      <x:c r="I2219" s="7" t="str">
        <x:v>[{"id": "2", "num": 128000}, {"id": "110193", "num": 6}, {"id": "110501", "num": 1}]</x:v>
      </x:c>
      <x:c r="J2219" s="6" t="str">
        <x:v>https://raw.githubusercontent.com/Mar-7th/StarRailRes/dbe8cdfcfb0bf657b9fe1cf92d5537f118ccb487/index_new/cn/character_skill_trees.json</x:v>
      </x:c>
    </x:row>
    <x:row r="2220" ht="53" customHeight="1">
      <x:c r="A2220" s="6" t="str">
        <x:v>1224002_10</x:v>
      </x:c>
      <x:c r="B2220" s="6" t="str">
        <x:v>1224</x:v>
      </x:c>
      <x:c r="C2220" s="6" t="str">
        <x:v>1224002</x:v>
      </x:c>
      <x:c r="D2220" s="6" t="str"/>
      <x:c r="E2220" s="6" t="n">
        <x:v>10</x:v>
      </x:c>
      <x:c r="F2220" s="6" t="n">
        <x:v>6</x:v>
      </x:c>
      <x:c r="G2220" s="6" t="n">
        <x:v>0</x:v>
      </x:c>
      <x:c r="H2220" s="7" t="str"/>
      <x:c r="I2220" s="7" t="str">
        <x:v>[{"id": "2", "num": 240000}, {"id": "110193", "num": 11}, {"id": "241", "num": 1}, {"id": "110501", "num": 1}]</x:v>
      </x:c>
      <x:c r="J2220" s="6" t="str">
        <x:v>https://raw.githubusercontent.com/Mar-7th/StarRailRes/dbe8cdfcfb0bf657b9fe1cf92d5537f118ccb487/index_new/cn/character_skill_trees.json</x:v>
      </x:c>
    </x:row>
    <x:row r="2221" ht="20" customHeight="1">
      <x:c r="A2221" s="6" t="str">
        <x:v>1224003_1</x:v>
      </x:c>
      <x:c r="B2221" s="6" t="str">
        <x:v>1224</x:v>
      </x:c>
      <x:c r="C2221" s="6" t="str">
        <x:v>1224003</x:v>
      </x:c>
      <x:c r="D2221" s="6" t="str"/>
      <x:c r="E2221" s="6" t="n">
        <x:v>1</x:v>
      </x:c>
      <x:c r="F2221" s="6" t="n">
        <x:v>0</x:v>
      </x:c>
      <x:c r="G2221" s="6" t="n">
        <x:v>0</x:v>
      </x:c>
      <x:c r="H2221" s="7" t="str"/>
      <x:c r="I2221" s="7" t="str">
        <x:v>[]</x:v>
      </x:c>
      <x:c r="J2221" s="6" t="str">
        <x:v>https://raw.githubusercontent.com/Mar-7th/StarRailRes/dbe8cdfcfb0bf657b9fe1cf92d5537f118ccb487/index_new/cn/character_skill_trees.json</x:v>
      </x:c>
    </x:row>
    <x:row r="2222" ht="38" customHeight="1">
      <x:c r="A2222" s="6" t="str">
        <x:v>1224003_2</x:v>
      </x:c>
      <x:c r="B2222" s="6" t="str">
        <x:v>1224</x:v>
      </x:c>
      <x:c r="C2222" s="6" t="str">
        <x:v>1224003</x:v>
      </x:c>
      <x:c r="D2222" s="6" t="str"/>
      <x:c r="E2222" s="6" t="n">
        <x:v>2</x:v>
      </x:c>
      <x:c r="F2222" s="6" t="n">
        <x:v>1</x:v>
      </x:c>
      <x:c r="G2222" s="6" t="n">
        <x:v>0</x:v>
      </x:c>
      <x:c r="H2222" s="7" t="str"/>
      <x:c r="I2222" s="7" t="str">
        <x:v>[{"id": "2", "num": 2000}, {"id": "111011", "num": 2}]</x:v>
      </x:c>
      <x:c r="J2222" s="6" t="str">
        <x:v>https://raw.githubusercontent.com/Mar-7th/StarRailRes/dbe8cdfcfb0bf657b9fe1cf92d5537f118ccb487/index_new/cn/character_skill_trees.json</x:v>
      </x:c>
    </x:row>
    <x:row r="2223" ht="38" customHeight="1">
      <x:c r="A2223" s="6" t="str">
        <x:v>1224003_3</x:v>
      </x:c>
      <x:c r="B2223" s="6" t="str">
        <x:v>1224</x:v>
      </x:c>
      <x:c r="C2223" s="6" t="str">
        <x:v>1224003</x:v>
      </x:c>
      <x:c r="D2223" s="6" t="str"/>
      <x:c r="E2223" s="6" t="n">
        <x:v>3</x:v>
      </x:c>
      <x:c r="F2223" s="6" t="n">
        <x:v>2</x:v>
      </x:c>
      <x:c r="G2223" s="6" t="n">
        <x:v>0</x:v>
      </x:c>
      <x:c r="H2223" s="7" t="str"/>
      <x:c r="I2223" s="7" t="str">
        <x:v>[{"id": "2", "num": 4000}, {"id": "110191", "num": 2}, {"id": "111011", "num": 4}]</x:v>
      </x:c>
      <x:c r="J2223" s="6" t="str">
        <x:v>https://raw.githubusercontent.com/Mar-7th/StarRailRes/dbe8cdfcfb0bf657b9fe1cf92d5537f118ccb487/index_new/cn/character_skill_trees.json</x:v>
      </x:c>
    </x:row>
    <x:row r="2224" ht="38" customHeight="1">
      <x:c r="A2224" s="6" t="str">
        <x:v>1224003_4</x:v>
      </x:c>
      <x:c r="B2224" s="6" t="str">
        <x:v>1224</x:v>
      </x:c>
      <x:c r="C2224" s="6" t="str">
        <x:v>1224003</x:v>
      </x:c>
      <x:c r="D2224" s="6" t="str"/>
      <x:c r="E2224" s="6" t="n">
        <x:v>4</x:v>
      </x:c>
      <x:c r="F2224" s="6" t="n">
        <x:v>3</x:v>
      </x:c>
      <x:c r="G2224" s="6" t="n">
        <x:v>0</x:v>
      </x:c>
      <x:c r="H2224" s="7" t="str"/>
      <x:c r="I2224" s="7" t="str">
        <x:v>[{"id": "2", "num": 8000}, {"id": "110192", "num": 2}, {"id": "111012", "num": 2}]</x:v>
      </x:c>
      <x:c r="J2224" s="6" t="str">
        <x:v>https://raw.githubusercontent.com/Mar-7th/StarRailRes/dbe8cdfcfb0bf657b9fe1cf92d5537f118ccb487/index_new/cn/character_skill_trees.json</x:v>
      </x:c>
    </x:row>
    <x:row r="2225" ht="38" customHeight="1">
      <x:c r="A2225" s="6" t="str">
        <x:v>1224003_5</x:v>
      </x:c>
      <x:c r="B2225" s="6" t="str">
        <x:v>1224</x:v>
      </x:c>
      <x:c r="C2225" s="6" t="str">
        <x:v>1224003</x:v>
      </x:c>
      <x:c r="D2225" s="6" t="str"/>
      <x:c r="E2225" s="6" t="n">
        <x:v>5</x:v>
      </x:c>
      <x:c r="F2225" s="6" t="n">
        <x:v>4</x:v>
      </x:c>
      <x:c r="G2225" s="6" t="n">
        <x:v>0</x:v>
      </x:c>
      <x:c r="H2225" s="7" t="str"/>
      <x:c r="I2225" s="7" t="str">
        <x:v>[{"id": "2", "num": 16000}, {"id": "110192", "num": 4}, {"id": "111012", "num": 3}]</x:v>
      </x:c>
      <x:c r="J2225" s="6" t="str">
        <x:v>https://raw.githubusercontent.com/Mar-7th/StarRailRes/dbe8cdfcfb0bf657b9fe1cf92d5537f118ccb487/index_new/cn/character_skill_trees.json</x:v>
      </x:c>
    </x:row>
    <x:row r="2226" ht="38" customHeight="1">
      <x:c r="A2226" s="6" t="str">
        <x:v>1224003_6</x:v>
      </x:c>
      <x:c r="B2226" s="6" t="str">
        <x:v>1224</x:v>
      </x:c>
      <x:c r="C2226" s="6" t="str">
        <x:v>1224003</x:v>
      </x:c>
      <x:c r="D2226" s="6" t="str"/>
      <x:c r="E2226" s="6" t="n">
        <x:v>6</x:v>
      </x:c>
      <x:c r="F2226" s="6" t="n">
        <x:v>4</x:v>
      </x:c>
      <x:c r="G2226" s="6" t="n">
        <x:v>0</x:v>
      </x:c>
      <x:c r="H2226" s="7" t="str"/>
      <x:c r="I2226" s="7" t="str">
        <x:v>[{"id": "2", "num": 24000}, {"id": "110192", "num": 6}, {"id": "111012", "num": 5}]</x:v>
      </x:c>
      <x:c r="J2226" s="6" t="str">
        <x:v>https://raw.githubusercontent.com/Mar-7th/StarRailRes/dbe8cdfcfb0bf657b9fe1cf92d5537f118ccb487/index_new/cn/character_skill_trees.json</x:v>
      </x:c>
    </x:row>
    <x:row r="2227" ht="38" customHeight="1">
      <x:c r="A2227" s="6" t="str">
        <x:v>1224003_7</x:v>
      </x:c>
      <x:c r="B2227" s="6" t="str">
        <x:v>1224</x:v>
      </x:c>
      <x:c r="C2227" s="6" t="str">
        <x:v>1224003</x:v>
      </x:c>
      <x:c r="D2227" s="6" t="str"/>
      <x:c r="E2227" s="6" t="n">
        <x:v>7</x:v>
      </x:c>
      <x:c r="F2227" s="6" t="n">
        <x:v>5</x:v>
      </x:c>
      <x:c r="G2227" s="6" t="n">
        <x:v>0</x:v>
      </x:c>
      <x:c r="H2227" s="7" t="str"/>
      <x:c r="I2227" s="7" t="str">
        <x:v>[{"id": "2", "num": 36000}, {"id": "110193", "num": 2}, {"id": "111013", "num": 2}]</x:v>
      </x:c>
      <x:c r="J2227" s="6" t="str">
        <x:v>https://raw.githubusercontent.com/Mar-7th/StarRailRes/dbe8cdfcfb0bf657b9fe1cf92d5537f118ccb487/index_new/cn/character_skill_trees.json</x:v>
      </x:c>
    </x:row>
    <x:row r="2228" ht="53" customHeight="1">
      <x:c r="A2228" s="6" t="str">
        <x:v>1224003_8</x:v>
      </x:c>
      <x:c r="B2228" s="6" t="str">
        <x:v>1224</x:v>
      </x:c>
      <x:c r="C2228" s="6" t="str">
        <x:v>1224003</x:v>
      </x:c>
      <x:c r="D2228" s="6" t="str"/>
      <x:c r="E2228" s="6" t="n">
        <x:v>8</x:v>
      </x:c>
      <x:c r="F2228" s="6" t="n">
        <x:v>5</x:v>
      </x:c>
      <x:c r="G2228" s="6" t="n">
        <x:v>0</x:v>
      </x:c>
      <x:c r="H2228" s="7" t="str"/>
      <x:c r="I2228" s="7" t="str">
        <x:v>[{"id": "2", "num": 64000}, {"id": "110193", "num": 4}, {"id": "110501", "num": 1}, {"id": "111013", "num": 3}]</x:v>
      </x:c>
      <x:c r="J2228" s="6" t="str">
        <x:v>https://raw.githubusercontent.com/Mar-7th/StarRailRes/dbe8cdfcfb0bf657b9fe1cf92d5537f118ccb487/index_new/cn/character_skill_trees.json</x:v>
      </x:c>
    </x:row>
    <x:row r="2229" ht="38" customHeight="1">
      <x:c r="A2229" s="6" t="str">
        <x:v>1224003_9</x:v>
      </x:c>
      <x:c r="B2229" s="6" t="str">
        <x:v>1224</x:v>
      </x:c>
      <x:c r="C2229" s="6" t="str">
        <x:v>1224003</x:v>
      </x:c>
      <x:c r="D2229" s="6" t="str"/>
      <x:c r="E2229" s="6" t="n">
        <x:v>9</x:v>
      </x:c>
      <x:c r="F2229" s="6" t="n">
        <x:v>6</x:v>
      </x:c>
      <x:c r="G2229" s="6" t="n">
        <x:v>0</x:v>
      </x:c>
      <x:c r="H2229" s="7" t="str"/>
      <x:c r="I2229" s="7" t="str">
        <x:v>[{"id": "2", "num": 128000}, {"id": "110193", "num": 6}, {"id": "110501", "num": 1}]</x:v>
      </x:c>
      <x:c r="J2229" s="6" t="str">
        <x:v>https://raw.githubusercontent.com/Mar-7th/StarRailRes/dbe8cdfcfb0bf657b9fe1cf92d5537f118ccb487/index_new/cn/character_skill_trees.json</x:v>
      </x:c>
    </x:row>
    <x:row r="2230" ht="53" customHeight="1">
      <x:c r="A2230" s="6" t="str">
        <x:v>1224003_10</x:v>
      </x:c>
      <x:c r="B2230" s="6" t="str">
        <x:v>1224</x:v>
      </x:c>
      <x:c r="C2230" s="6" t="str">
        <x:v>1224003</x:v>
      </x:c>
      <x:c r="D2230" s="6" t="str"/>
      <x:c r="E2230" s="6" t="n">
        <x:v>10</x:v>
      </x:c>
      <x:c r="F2230" s="6" t="n">
        <x:v>6</x:v>
      </x:c>
      <x:c r="G2230" s="6" t="n">
        <x:v>0</x:v>
      </x:c>
      <x:c r="H2230" s="7" t="str"/>
      <x:c r="I2230" s="7" t="str">
        <x:v>[{"id": "2", "num": 240000}, {"id": "110193", "num": 11}, {"id": "241", "num": 1}, {"id": "110501", "num": 1}]</x:v>
      </x:c>
      <x:c r="J2230" s="6" t="str">
        <x:v>https://raw.githubusercontent.com/Mar-7th/StarRailRes/dbe8cdfcfb0bf657b9fe1cf92d5537f118ccb487/index_new/cn/character_skill_trees.json</x:v>
      </x:c>
    </x:row>
    <x:row r="2231" ht="20" customHeight="1">
      <x:c r="A2231" s="6" t="str">
        <x:v>1224004_1</x:v>
      </x:c>
      <x:c r="B2231" s="6" t="str">
        <x:v>1224</x:v>
      </x:c>
      <x:c r="C2231" s="6" t="str">
        <x:v>1224004</x:v>
      </x:c>
      <x:c r="D2231" s="6" t="str"/>
      <x:c r="E2231" s="6" t="n">
        <x:v>1</x:v>
      </x:c>
      <x:c r="F2231" s="6" t="n">
        <x:v>0</x:v>
      </x:c>
      <x:c r="G2231" s="6" t="n">
        <x:v>0</x:v>
      </x:c>
      <x:c r="H2231" s="7" t="str"/>
      <x:c r="I2231" s="7" t="str">
        <x:v>[]</x:v>
      </x:c>
      <x:c r="J2231" s="6" t="str">
        <x:v>https://raw.githubusercontent.com/Mar-7th/StarRailRes/dbe8cdfcfb0bf657b9fe1cf92d5537f118ccb487/index_new/cn/character_skill_trees.json</x:v>
      </x:c>
    </x:row>
    <x:row r="2232" ht="38" customHeight="1">
      <x:c r="A2232" s="6" t="str">
        <x:v>1224004_2</x:v>
      </x:c>
      <x:c r="B2232" s="6" t="str">
        <x:v>1224</x:v>
      </x:c>
      <x:c r="C2232" s="6" t="str">
        <x:v>1224004</x:v>
      </x:c>
      <x:c r="D2232" s="6" t="str"/>
      <x:c r="E2232" s="6" t="n">
        <x:v>2</x:v>
      </x:c>
      <x:c r="F2232" s="6" t="n">
        <x:v>1</x:v>
      </x:c>
      <x:c r="G2232" s="6" t="n">
        <x:v>0</x:v>
      </x:c>
      <x:c r="H2232" s="7" t="str"/>
      <x:c r="I2232" s="7" t="str">
        <x:v>[{"id": "2", "num": 2000}, {"id": "111011", "num": 2}]</x:v>
      </x:c>
      <x:c r="J2232" s="6" t="str">
        <x:v>https://raw.githubusercontent.com/Mar-7th/StarRailRes/dbe8cdfcfb0bf657b9fe1cf92d5537f118ccb487/index_new/cn/character_skill_trees.json</x:v>
      </x:c>
    </x:row>
    <x:row r="2233" ht="38" customHeight="1">
      <x:c r="A2233" s="6" t="str">
        <x:v>1224004_3</x:v>
      </x:c>
      <x:c r="B2233" s="6" t="str">
        <x:v>1224</x:v>
      </x:c>
      <x:c r="C2233" s="6" t="str">
        <x:v>1224004</x:v>
      </x:c>
      <x:c r="D2233" s="6" t="str"/>
      <x:c r="E2233" s="6" t="n">
        <x:v>3</x:v>
      </x:c>
      <x:c r="F2233" s="6" t="n">
        <x:v>2</x:v>
      </x:c>
      <x:c r="G2233" s="6" t="n">
        <x:v>0</x:v>
      </x:c>
      <x:c r="H2233" s="7" t="str"/>
      <x:c r="I2233" s="7" t="str">
        <x:v>[{"id": "2", "num": 4000}, {"id": "110191", "num": 2}, {"id": "111011", "num": 4}]</x:v>
      </x:c>
      <x:c r="J2233" s="6" t="str">
        <x:v>https://raw.githubusercontent.com/Mar-7th/StarRailRes/dbe8cdfcfb0bf657b9fe1cf92d5537f118ccb487/index_new/cn/character_skill_trees.json</x:v>
      </x:c>
    </x:row>
    <x:row r="2234" ht="38" customHeight="1">
      <x:c r="A2234" s="6" t="str">
        <x:v>1224004_4</x:v>
      </x:c>
      <x:c r="B2234" s="6" t="str">
        <x:v>1224</x:v>
      </x:c>
      <x:c r="C2234" s="6" t="str">
        <x:v>1224004</x:v>
      </x:c>
      <x:c r="D2234" s="6" t="str"/>
      <x:c r="E2234" s="6" t="n">
        <x:v>4</x:v>
      </x:c>
      <x:c r="F2234" s="6" t="n">
        <x:v>3</x:v>
      </x:c>
      <x:c r="G2234" s="6" t="n">
        <x:v>0</x:v>
      </x:c>
      <x:c r="H2234" s="7" t="str"/>
      <x:c r="I2234" s="7" t="str">
        <x:v>[{"id": "2", "num": 8000}, {"id": "110192", "num": 2}, {"id": "111012", "num": 2}]</x:v>
      </x:c>
      <x:c r="J2234" s="6" t="str">
        <x:v>https://raw.githubusercontent.com/Mar-7th/StarRailRes/dbe8cdfcfb0bf657b9fe1cf92d5537f118ccb487/index_new/cn/character_skill_trees.json</x:v>
      </x:c>
    </x:row>
    <x:row r="2235" ht="38" customHeight="1">
      <x:c r="A2235" s="6" t="str">
        <x:v>1224004_5</x:v>
      </x:c>
      <x:c r="B2235" s="6" t="str">
        <x:v>1224</x:v>
      </x:c>
      <x:c r="C2235" s="6" t="str">
        <x:v>1224004</x:v>
      </x:c>
      <x:c r="D2235" s="6" t="str"/>
      <x:c r="E2235" s="6" t="n">
        <x:v>5</x:v>
      </x:c>
      <x:c r="F2235" s="6" t="n">
        <x:v>4</x:v>
      </x:c>
      <x:c r="G2235" s="6" t="n">
        <x:v>0</x:v>
      </x:c>
      <x:c r="H2235" s="7" t="str"/>
      <x:c r="I2235" s="7" t="str">
        <x:v>[{"id": "2", "num": 16000}, {"id": "110192", "num": 4}, {"id": "111012", "num": 3}]</x:v>
      </x:c>
      <x:c r="J2235" s="6" t="str">
        <x:v>https://raw.githubusercontent.com/Mar-7th/StarRailRes/dbe8cdfcfb0bf657b9fe1cf92d5537f118ccb487/index_new/cn/character_skill_trees.json</x:v>
      </x:c>
    </x:row>
    <x:row r="2236" ht="38" customHeight="1">
      <x:c r="A2236" s="6" t="str">
        <x:v>1224004_6</x:v>
      </x:c>
      <x:c r="B2236" s="6" t="str">
        <x:v>1224</x:v>
      </x:c>
      <x:c r="C2236" s="6" t="str">
        <x:v>1224004</x:v>
      </x:c>
      <x:c r="D2236" s="6" t="str"/>
      <x:c r="E2236" s="6" t="n">
        <x:v>6</x:v>
      </x:c>
      <x:c r="F2236" s="6" t="n">
        <x:v>4</x:v>
      </x:c>
      <x:c r="G2236" s="6" t="n">
        <x:v>0</x:v>
      </x:c>
      <x:c r="H2236" s="7" t="str"/>
      <x:c r="I2236" s="7" t="str">
        <x:v>[{"id": "2", "num": 24000}, {"id": "110192", "num": 6}, {"id": "111012", "num": 5}]</x:v>
      </x:c>
      <x:c r="J2236" s="6" t="str">
        <x:v>https://raw.githubusercontent.com/Mar-7th/StarRailRes/dbe8cdfcfb0bf657b9fe1cf92d5537f118ccb487/index_new/cn/character_skill_trees.json</x:v>
      </x:c>
    </x:row>
    <x:row r="2237" ht="38" customHeight="1">
      <x:c r="A2237" s="6" t="str">
        <x:v>1224004_7</x:v>
      </x:c>
      <x:c r="B2237" s="6" t="str">
        <x:v>1224</x:v>
      </x:c>
      <x:c r="C2237" s="6" t="str">
        <x:v>1224004</x:v>
      </x:c>
      <x:c r="D2237" s="6" t="str"/>
      <x:c r="E2237" s="6" t="n">
        <x:v>7</x:v>
      </x:c>
      <x:c r="F2237" s="6" t="n">
        <x:v>5</x:v>
      </x:c>
      <x:c r="G2237" s="6" t="n">
        <x:v>0</x:v>
      </x:c>
      <x:c r="H2237" s="7" t="str"/>
      <x:c r="I2237" s="7" t="str">
        <x:v>[{"id": "2", "num": 36000}, {"id": "110193", "num": 2}, {"id": "111013", "num": 2}]</x:v>
      </x:c>
      <x:c r="J2237" s="6" t="str">
        <x:v>https://raw.githubusercontent.com/Mar-7th/StarRailRes/dbe8cdfcfb0bf657b9fe1cf92d5537f118ccb487/index_new/cn/character_skill_trees.json</x:v>
      </x:c>
    </x:row>
    <x:row r="2238" ht="53" customHeight="1">
      <x:c r="A2238" s="6" t="str">
        <x:v>1224004_8</x:v>
      </x:c>
      <x:c r="B2238" s="6" t="str">
        <x:v>1224</x:v>
      </x:c>
      <x:c r="C2238" s="6" t="str">
        <x:v>1224004</x:v>
      </x:c>
      <x:c r="D2238" s="6" t="str"/>
      <x:c r="E2238" s="6" t="n">
        <x:v>8</x:v>
      </x:c>
      <x:c r="F2238" s="6" t="n">
        <x:v>5</x:v>
      </x:c>
      <x:c r="G2238" s="6" t="n">
        <x:v>0</x:v>
      </x:c>
      <x:c r="H2238" s="7" t="str"/>
      <x:c r="I2238" s="7" t="str">
        <x:v>[{"id": "2", "num": 64000}, {"id": "110193", "num": 4}, {"id": "110501", "num": 1}, {"id": "111013", "num": 3}]</x:v>
      </x:c>
      <x:c r="J2238" s="6" t="str">
        <x:v>https://raw.githubusercontent.com/Mar-7th/StarRailRes/dbe8cdfcfb0bf657b9fe1cf92d5537f118ccb487/index_new/cn/character_skill_trees.json</x:v>
      </x:c>
    </x:row>
    <x:row r="2239" ht="38" customHeight="1">
      <x:c r="A2239" s="6" t="str">
        <x:v>1224004_9</x:v>
      </x:c>
      <x:c r="B2239" s="6" t="str">
        <x:v>1224</x:v>
      </x:c>
      <x:c r="C2239" s="6" t="str">
        <x:v>1224004</x:v>
      </x:c>
      <x:c r="D2239" s="6" t="str"/>
      <x:c r="E2239" s="6" t="n">
        <x:v>9</x:v>
      </x:c>
      <x:c r="F2239" s="6" t="n">
        <x:v>6</x:v>
      </x:c>
      <x:c r="G2239" s="6" t="n">
        <x:v>0</x:v>
      </x:c>
      <x:c r="H2239" s="7" t="str"/>
      <x:c r="I2239" s="7" t="str">
        <x:v>[{"id": "2", "num": 128000}, {"id": "110193", "num": 6}, {"id": "110501", "num": 1}]</x:v>
      </x:c>
      <x:c r="J2239" s="6" t="str">
        <x:v>https://raw.githubusercontent.com/Mar-7th/StarRailRes/dbe8cdfcfb0bf657b9fe1cf92d5537f118ccb487/index_new/cn/character_skill_trees.json</x:v>
      </x:c>
    </x:row>
    <x:row r="2240" ht="53" customHeight="1">
      <x:c r="A2240" s="6" t="str">
        <x:v>1224004_10</x:v>
      </x:c>
      <x:c r="B2240" s="6" t="str">
        <x:v>1224</x:v>
      </x:c>
      <x:c r="C2240" s="6" t="str">
        <x:v>1224004</x:v>
      </x:c>
      <x:c r="D2240" s="6" t="str"/>
      <x:c r="E2240" s="6" t="n">
        <x:v>10</x:v>
      </x:c>
      <x:c r="F2240" s="6" t="n">
        <x:v>6</x:v>
      </x:c>
      <x:c r="G2240" s="6" t="n">
        <x:v>0</x:v>
      </x:c>
      <x:c r="H2240" s="7" t="str"/>
      <x:c r="I2240" s="7" t="str">
        <x:v>[{"id": "2", "num": 240000}, {"id": "110193", "num": 11}, {"id": "241", "num": 1}, {"id": "110501", "num": 1}]</x:v>
      </x:c>
      <x:c r="J2240" s="6" t="str">
        <x:v>https://raw.githubusercontent.com/Mar-7th/StarRailRes/dbe8cdfcfb0bf657b9fe1cf92d5537f118ccb487/index_new/cn/character_skill_trees.json</x:v>
      </x:c>
    </x:row>
    <x:row r="2241" ht="20" customHeight="1">
      <x:c r="A2241" s="6" t="str">
        <x:v>1224007_1</x:v>
      </x:c>
      <x:c r="B2241" s="6" t="str">
        <x:v>1224</x:v>
      </x:c>
      <x:c r="C2241" s="6" t="str">
        <x:v>1224007</x:v>
      </x:c>
      <x:c r="D2241" s="6" t="str"/>
      <x:c r="E2241" s="6" t="n">
        <x:v>1</x:v>
      </x:c>
      <x:c r="F2241" s="6" t="n">
        <x:v>0</x:v>
      </x:c>
      <x:c r="G2241" s="6" t="n">
        <x:v>0</x:v>
      </x:c>
      <x:c r="H2241" s="7" t="str"/>
      <x:c r="I2241" s="7" t="str">
        <x:v>[]</x:v>
      </x:c>
      <x:c r="J2241" s="6" t="str">
        <x:v>https://raw.githubusercontent.com/Mar-7th/StarRailRes/dbe8cdfcfb0bf657b9fe1cf92d5537f118ccb487/index_new/cn/character_skill_trees.json</x:v>
      </x:c>
    </x:row>
    <x:row r="2242" ht="38" customHeight="1">
      <x:c r="A2242" s="6" t="str">
        <x:v>1224101_1</x:v>
      </x:c>
      <x:c r="B2242" s="6" t="str">
        <x:v>1224</x:v>
      </x:c>
      <x:c r="C2242" s="6" t="str">
        <x:v>1224101</x:v>
      </x:c>
      <x:c r="D2242" s="6" t="str">
        <x:v>惊鸿</x:v>
      </x:c>
      <x:c r="E2242" s="6" t="n">
        <x:v>1</x:v>
      </x:c>
      <x:c r="F2242" s="6" t="n">
        <x:v>2</x:v>
      </x:c>
      <x:c r="G2242" s="6" t="n">
        <x:v>0</x:v>
      </x:c>
      <x:c r="H2242" s="7" t="str">
        <x:v>战斗开始时，三月七的行动提前#1[i]%。</x:v>
      </x:c>
      <x:c r="I2242" s="7" t="str">
        <x:v>[{"id": "2", "num": 4000}, {"id": "110191", "num": 2}, {"id": "110501", "num": 1}]</x:v>
      </x:c>
      <x:c r="J2242" s="6" t="str">
        <x:v>https://raw.githubusercontent.com/Mar-7th/StarRailRes/dbe8cdfcfb0bf657b9fe1cf92d5537f118ccb487/index_new/cn/character_skill_trees.json</x:v>
      </x:c>
    </x:row>
    <x:row r="2243" ht="53" customHeight="1">
      <x:c r="A2243" s="6" t="str">
        <x:v>1224102_1</x:v>
      </x:c>
      <x:c r="B2243" s="6" t="str">
        <x:v>1224</x:v>
      </x:c>
      <x:c r="C2243" s="6" t="str">
        <x:v>1224102</x:v>
      </x:c>
      <x:c r="D2243" s="6" t="str">
        <x:v>玲珑</x:v>
      </x:c>
      <x:c r="E2243" s="6" t="n">
        <x:v>1</x:v>
      </x:c>
      <x:c r="F2243" s="6" t="n">
        <x:v>4</x:v>
      </x:c>
      <x:c r="G2243" s="6" t="n">
        <x:v>0</x:v>
      </x:c>
      <x:c r="H2243" s="7" t="str">
        <x:v>三月七能够削减具有【师父】属性弱点的敌方目标的韧性。击破弱点时，触发虚数属性的弱点击破效果。</x:v>
      </x:c>
      <x:c r="I2243" s="7" t="str">
        <x:v>[{"id": "2", "num": 16000}, {"id": "110192", "num": 4}, {"id": "241", "num": 1}, {"id": "110501", "num": 1}]</x:v>
      </x:c>
      <x:c r="J2243" s="6" t="str">
        <x:v>https://raw.githubusercontent.com/Mar-7th/StarRailRes/dbe8cdfcfb0bf657b9fe1cf92d5537f118ccb487/index_new/cn/character_skill_trees.json</x:v>
      </x:c>
    </x:row>
    <x:row r="2244" ht="53" customHeight="1">
      <x:c r="A2244" s="6" t="str">
        <x:v>1224103_1</x:v>
      </x:c>
      <x:c r="B2244" s="6" t="str">
        <x:v>1224</x:v>
      </x:c>
      <x:c r="C2244" s="6" t="str">
        <x:v>1224103</x:v>
      </x:c>
      <x:c r="D2244" s="6" t="str">
        <x:v>斡波</x:v>
      </x:c>
      <x:c r="E2244" s="6" t="n">
        <x:v>1</x:v>
      </x:c>
      <x:c r="F2244" s="6" t="n">
        <x:v>6</x:v>
      </x:c>
      <x:c r="G2244" s="6" t="n">
        <x:v>0</x:v>
      </x:c>
      <x:c r="H2244" s="7" t="str">
        <x:v>施放强化普攻后，使【师父】的暴击伤害提高#1[i]%，击破特攻提高#2[i]%，持续#3[i]回合。</x:v>
      </x:c>
      <x:c r="I2244" s="7" t="str">
        <x:v>[{"id": "2", "num": 128000}, {"id": "110193", "num": 6}, {"id": "241", "num": 1}, {"id": "110501", "num": 1}]</x:v>
      </x:c>
      <x:c r="J2244" s="6" t="str">
        <x:v>https://raw.githubusercontent.com/Mar-7th/StarRailRes/dbe8cdfcfb0bf657b9fe1cf92d5537f118ccb487/index_new/cn/character_skill_trees.json</x:v>
      </x:c>
    </x:row>
    <x:row r="2245" ht="38" customHeight="1">
      <x:c r="A2245" s="6" t="str">
        <x:v>1224201_1</x:v>
      </x:c>
      <x:c r="B2245" s="6" t="str">
        <x:v>1224</x:v>
      </x:c>
      <x:c r="C2245" s="6" t="str">
        <x:v>1224201</x:v>
      </x:c>
      <x:c r="D2245" s="6" t="str">
        <x:v>攻击强化</x:v>
      </x:c>
      <x:c r="E2245" s="6" t="n">
        <x:v>1</x:v>
      </x:c>
      <x:c r="F2245" s="6" t="n">
        <x:v>0</x:v>
      </x:c>
      <x:c r="G2245" s="6" t="n">
        <x:v>1</x:v>
      </x:c>
      <x:c r="H2245" s="7" t="str"/>
      <x:c r="I2245" s="7" t="str">
        <x:v>[{"id": "2", "num": 2000}, {"id": "111011", "num": 2}]</x:v>
      </x:c>
      <x:c r="J2245" s="6" t="str">
        <x:v>https://raw.githubusercontent.com/Mar-7th/StarRailRes/dbe8cdfcfb0bf657b9fe1cf92d5537f118ccb487/index_new/cn/character_skill_trees.json</x:v>
      </x:c>
    </x:row>
    <x:row r="2246" ht="38" customHeight="1">
      <x:c r="A2246" s="6" t="str">
        <x:v>1224202_1</x:v>
      </x:c>
      <x:c r="B2246" s="6" t="str">
        <x:v>1224</x:v>
      </x:c>
      <x:c r="C2246" s="6" t="str">
        <x:v>1224202</x:v>
      </x:c>
      <x:c r="D2246" s="6" t="str">
        <x:v>暴击伤害强化</x:v>
      </x:c>
      <x:c r="E2246" s="6" t="n">
        <x:v>1</x:v>
      </x:c>
      <x:c r="F2246" s="6" t="n">
        <x:v>2</x:v>
      </x:c>
      <x:c r="G2246" s="6" t="n">
        <x:v>0</x:v>
      </x:c>
      <x:c r="H2246" s="7" t="str"/>
      <x:c r="I2246" s="7" t="str">
        <x:v>[{"id": "2", "num": 4000}, {"id": "110191", "num": 2}, {"id": "111011", "num": 4}]</x:v>
      </x:c>
      <x:c r="J2246" s="6" t="str">
        <x:v>https://raw.githubusercontent.com/Mar-7th/StarRailRes/dbe8cdfcfb0bf657b9fe1cf92d5537f118ccb487/index_new/cn/character_skill_trees.json</x:v>
      </x:c>
    </x:row>
    <x:row r="2247" ht="38" customHeight="1">
      <x:c r="A2247" s="6" t="str">
        <x:v>1224203_1</x:v>
      </x:c>
      <x:c r="B2247" s="6" t="str">
        <x:v>1224</x:v>
      </x:c>
      <x:c r="C2247" s="6" t="str">
        <x:v>1224203</x:v>
      </x:c>
      <x:c r="D2247" s="6" t="str">
        <x:v>攻击强化</x:v>
      </x:c>
      <x:c r="E2247" s="6" t="n">
        <x:v>1</x:v>
      </x:c>
      <x:c r="F2247" s="6" t="n">
        <x:v>3</x:v>
      </x:c>
      <x:c r="G2247" s="6" t="n">
        <x:v>0</x:v>
      </x:c>
      <x:c r="H2247" s="7" t="str"/>
      <x:c r="I2247" s="7" t="str">
        <x:v>[{"id": "2", "num": 8000}, {"id": "110192", "num": 2}, {"id": "111012", "num": 2}]</x:v>
      </x:c>
      <x:c r="J2247" s="6" t="str">
        <x:v>https://raw.githubusercontent.com/Mar-7th/StarRailRes/dbe8cdfcfb0bf657b9fe1cf92d5537f118ccb487/index_new/cn/character_skill_trees.json</x:v>
      </x:c>
    </x:row>
    <x:row r="2248" ht="38" customHeight="1">
      <x:c r="A2248" s="6" t="str">
        <x:v>1224204_1</x:v>
      </x:c>
      <x:c r="B2248" s="6" t="str">
        <x:v>1224</x:v>
      </x:c>
      <x:c r="C2248" s="6" t="str">
        <x:v>1224204</x:v>
      </x:c>
      <x:c r="D2248" s="6" t="str">
        <x:v>防御强化</x:v>
      </x:c>
      <x:c r="E2248" s="6" t="n">
        <x:v>1</x:v>
      </x:c>
      <x:c r="F2248" s="6" t="n">
        <x:v>3</x:v>
      </x:c>
      <x:c r="G2248" s="6" t="n">
        <x:v>0</x:v>
      </x:c>
      <x:c r="H2248" s="7" t="str"/>
      <x:c r="I2248" s="7" t="str">
        <x:v>[{"id": "2", "num": 8000}, {"id": "110192", "num": 2}, {"id": "111012", "num": 2}]</x:v>
      </x:c>
      <x:c r="J2248" s="6" t="str">
        <x:v>https://raw.githubusercontent.com/Mar-7th/StarRailRes/dbe8cdfcfb0bf657b9fe1cf92d5537f118ccb487/index_new/cn/character_skill_trees.json</x:v>
      </x:c>
    </x:row>
    <x:row r="2249" ht="38" customHeight="1">
      <x:c r="A2249" s="6" t="str">
        <x:v>1224205_1</x:v>
      </x:c>
      <x:c r="B2249" s="6" t="str">
        <x:v>1224</x:v>
      </x:c>
      <x:c r="C2249" s="6" t="str">
        <x:v>1224205</x:v>
      </x:c>
      <x:c r="D2249" s="6" t="str">
        <x:v>攻击强化</x:v>
      </x:c>
      <x:c r="E2249" s="6" t="n">
        <x:v>1</x:v>
      </x:c>
      <x:c r="F2249" s="6" t="n">
        <x:v>4</x:v>
      </x:c>
      <x:c r="G2249" s="6" t="n">
        <x:v>0</x:v>
      </x:c>
      <x:c r="H2249" s="7" t="str"/>
      <x:c r="I2249" s="7" t="str">
        <x:v>[{"id": "2", "num": 16000}, {"id": "110192", "num": 4}, {"id": "111012", "num": 3}]</x:v>
      </x:c>
      <x:c r="J2249" s="6" t="str">
        <x:v>https://raw.githubusercontent.com/Mar-7th/StarRailRes/dbe8cdfcfb0bf657b9fe1cf92d5537f118ccb487/index_new/cn/character_skill_trees.json</x:v>
      </x:c>
    </x:row>
    <x:row r="2250" ht="38" customHeight="1">
      <x:c r="A2250" s="6" t="str">
        <x:v>1224206_1</x:v>
      </x:c>
      <x:c r="B2250" s="6" t="str">
        <x:v>1224</x:v>
      </x:c>
      <x:c r="C2250" s="6" t="str">
        <x:v>1224206</x:v>
      </x:c>
      <x:c r="D2250" s="6" t="str">
        <x:v>暴击伤害强化</x:v>
      </x:c>
      <x:c r="E2250" s="6" t="n">
        <x:v>1</x:v>
      </x:c>
      <x:c r="F2250" s="6" t="n">
        <x:v>5</x:v>
      </x:c>
      <x:c r="G2250" s="6" t="n">
        <x:v>0</x:v>
      </x:c>
      <x:c r="H2250" s="7" t="str"/>
      <x:c r="I2250" s="7" t="str">
        <x:v>[{"id": "2", "num": 36000}, {"id": "110193", "num": 2}, {"id": "111013", "num": 2}]</x:v>
      </x:c>
      <x:c r="J2250" s="6" t="str">
        <x:v>https://raw.githubusercontent.com/Mar-7th/StarRailRes/dbe8cdfcfb0bf657b9fe1cf92d5537f118ccb487/index_new/cn/character_skill_trees.json</x:v>
      </x:c>
    </x:row>
    <x:row r="2251" ht="38" customHeight="1">
      <x:c r="A2251" s="6" t="str">
        <x:v>1224207_1</x:v>
      </x:c>
      <x:c r="B2251" s="6" t="str">
        <x:v>1224</x:v>
      </x:c>
      <x:c r="C2251" s="6" t="str">
        <x:v>1224207</x:v>
      </x:c>
      <x:c r="D2251" s="6" t="str">
        <x:v>攻击强化</x:v>
      </x:c>
      <x:c r="E2251" s="6" t="n">
        <x:v>1</x:v>
      </x:c>
      <x:c r="F2251" s="6" t="n">
        <x:v>5</x:v>
      </x:c>
      <x:c r="G2251" s="6" t="n">
        <x:v>0</x:v>
      </x:c>
      <x:c r="H2251" s="7" t="str"/>
      <x:c r="I2251" s="7" t="str">
        <x:v>[{"id": "2", "num": 36000}, {"id": "110193", "num": 2}, {"id": "111013", "num": 2}]</x:v>
      </x:c>
      <x:c r="J2251" s="6" t="str">
        <x:v>https://raw.githubusercontent.com/Mar-7th/StarRailRes/dbe8cdfcfb0bf657b9fe1cf92d5537f118ccb487/index_new/cn/character_skill_trees.json</x:v>
      </x:c>
    </x:row>
    <x:row r="2252" ht="38" customHeight="1">
      <x:c r="A2252" s="6" t="str">
        <x:v>1224208_1</x:v>
      </x:c>
      <x:c r="B2252" s="6" t="str">
        <x:v>1224</x:v>
      </x:c>
      <x:c r="C2252" s="6" t="str">
        <x:v>1224208</x:v>
      </x:c>
      <x:c r="D2252" s="6" t="str">
        <x:v>防御强化</x:v>
      </x:c>
      <x:c r="E2252" s="6" t="n">
        <x:v>1</x:v>
      </x:c>
      <x:c r="F2252" s="6" t="n">
        <x:v>6</x:v>
      </x:c>
      <x:c r="G2252" s="6" t="n">
        <x:v>0</x:v>
      </x:c>
      <x:c r="H2252" s="7" t="str"/>
      <x:c r="I2252" s="7" t="str">
        <x:v>[{"id": "2", "num": 128000}, {"id": "110193", "num": 6}, {"id": "111013", "num": 6}]</x:v>
      </x:c>
      <x:c r="J2252" s="6" t="str">
        <x:v>https://raw.githubusercontent.com/Mar-7th/StarRailRes/dbe8cdfcfb0bf657b9fe1cf92d5537f118ccb487/index_new/cn/character_skill_trees.json</x:v>
      </x:c>
    </x:row>
    <x:row r="2253" ht="38" customHeight="1">
      <x:c r="A2253" s="6" t="str">
        <x:v>1224209_1</x:v>
      </x:c>
      <x:c r="B2253" s="6" t="str">
        <x:v>1224</x:v>
      </x:c>
      <x:c r="C2253" s="6" t="str">
        <x:v>1224209</x:v>
      </x:c>
      <x:c r="D2253" s="6" t="str">
        <x:v>暴击伤害强化</x:v>
      </x:c>
      <x:c r="E2253" s="6" t="n">
        <x:v>1</x:v>
      </x:c>
      <x:c r="F2253" s="6" t="n">
        <x:v>0</x:v>
      </x:c>
      <x:c r="G2253" s="6" t="n">
        <x:v>75</x:v>
      </x:c>
      <x:c r="H2253" s="7" t="str"/>
      <x:c r="I2253" s="7" t="str">
        <x:v>[{"id": "2", "num": 128000}, {"id": "110193", "num": 6}, {"id": "111013", "num": 6}]</x:v>
      </x:c>
      <x:c r="J2253" s="6" t="str">
        <x:v>https://raw.githubusercontent.com/Mar-7th/StarRailRes/dbe8cdfcfb0bf657b9fe1cf92d5537f118ccb487/index_new/cn/character_skill_trees.json</x:v>
      </x:c>
    </x:row>
    <x:row r="2254" ht="38" customHeight="1">
      <x:c r="A2254" s="6" t="str">
        <x:v>1224210_1</x:v>
      </x:c>
      <x:c r="B2254" s="6" t="str">
        <x:v>1224</x:v>
      </x:c>
      <x:c r="C2254" s="6" t="str">
        <x:v>1224210</x:v>
      </x:c>
      <x:c r="D2254" s="6" t="str">
        <x:v>攻击强化</x:v>
      </x:c>
      <x:c r="E2254" s="6" t="n">
        <x:v>1</x:v>
      </x:c>
      <x:c r="F2254" s="6" t="n">
        <x:v>0</x:v>
      </x:c>
      <x:c r="G2254" s="6" t="n">
        <x:v>80</x:v>
      </x:c>
      <x:c r="H2254" s="7" t="str"/>
      <x:c r="I2254" s="7" t="str">
        <x:v>[{"id": "2", "num": 128000}, {"id": "110193", "num": 6}, {"id": "111013", "num": 6}]</x:v>
      </x:c>
      <x:c r="J2254" s="6" t="str">
        <x:v>https://raw.githubusercontent.com/Mar-7th/StarRailRes/dbe8cdfcfb0bf657b9fe1cf92d5537f118ccb487/index_new/cn/character_skill_trees.json</x:v>
      </x:c>
    </x:row>
    <x:row r="2255" ht="20" customHeight="1">
      <x:c r="A2255" s="6" t="str">
        <x:v>1225001_1</x:v>
      </x:c>
      <x:c r="B2255" s="6" t="str">
        <x:v>1225</x:v>
      </x:c>
      <x:c r="C2255" s="6" t="str">
        <x:v>1225001</x:v>
      </x:c>
      <x:c r="D2255" s="6" t="str"/>
      <x:c r="E2255" s="6" t="n">
        <x:v>1</x:v>
      </x:c>
      <x:c r="F2255" s="6" t="n">
        <x:v>0</x:v>
      </x:c>
      <x:c r="G2255" s="6" t="n">
        <x:v>0</x:v>
      </x:c>
      <x:c r="H2255" s="7" t="str"/>
      <x:c r="I2255" s="7" t="str">
        <x:v>[]</x:v>
      </x:c>
      <x:c r="J2255" s="6" t="str">
        <x:v>https://raw.githubusercontent.com/Mar-7th/StarRailRes/dbe8cdfcfb0bf657b9fe1cf92d5537f118ccb487/index_new/cn/character_skill_trees.json</x:v>
      </x:c>
    </x:row>
    <x:row r="2256" ht="38" customHeight="1">
      <x:c r="A2256" s="6" t="str">
        <x:v>1225001_2</x:v>
      </x:c>
      <x:c r="B2256" s="6" t="str">
        <x:v>1225</x:v>
      </x:c>
      <x:c r="C2256" s="6" t="str">
        <x:v>1225001</x:v>
      </x:c>
      <x:c r="D2256" s="6" t="str"/>
      <x:c r="E2256" s="6" t="n">
        <x:v>2</x:v>
      </x:c>
      <x:c r="F2256" s="6" t="n">
        <x:v>2</x:v>
      </x:c>
      <x:c r="G2256" s="6" t="n">
        <x:v>0</x:v>
      </x:c>
      <x:c r="H2256" s="7" t="str"/>
      <x:c r="I2256" s="7" t="str">
        <x:v>[{"id": "2", "num": 5000}, {"id": "110221", "num": 3}, {"id": "113001", "num": 6}]</x:v>
      </x:c>
      <x:c r="J2256" s="6" t="str">
        <x:v>https://raw.githubusercontent.com/Mar-7th/StarRailRes/dbe8cdfcfb0bf657b9fe1cf92d5537f118ccb487/index_new/cn/character_skill_trees.json</x:v>
      </x:c>
    </x:row>
    <x:row r="2257" ht="38" customHeight="1">
      <x:c r="A2257" s="6" t="str">
        <x:v>1225001_3</x:v>
      </x:c>
      <x:c r="B2257" s="6" t="str">
        <x:v>1225</x:v>
      </x:c>
      <x:c r="C2257" s="6" t="str">
        <x:v>1225001</x:v>
      </x:c>
      <x:c r="D2257" s="6" t="str"/>
      <x:c r="E2257" s="6" t="n">
        <x:v>3</x:v>
      </x:c>
      <x:c r="F2257" s="6" t="n">
        <x:v>3</x:v>
      </x:c>
      <x:c r="G2257" s="6" t="n">
        <x:v>0</x:v>
      </x:c>
      <x:c r="H2257" s="7" t="str"/>
      <x:c r="I2257" s="7" t="str">
        <x:v>[{"id": "2", "num": 10000}, {"id": "110222", "num": 3}, {"id": "113002", "num": 3}]</x:v>
      </x:c>
      <x:c r="J2257" s="6" t="str">
        <x:v>https://raw.githubusercontent.com/Mar-7th/StarRailRes/dbe8cdfcfb0bf657b9fe1cf92d5537f118ccb487/index_new/cn/character_skill_trees.json</x:v>
      </x:c>
    </x:row>
    <x:row r="2258" ht="38" customHeight="1">
      <x:c r="A2258" s="6" t="str">
        <x:v>1225001_4</x:v>
      </x:c>
      <x:c r="B2258" s="6" t="str">
        <x:v>1225</x:v>
      </x:c>
      <x:c r="C2258" s="6" t="str">
        <x:v>1225001</x:v>
      </x:c>
      <x:c r="D2258" s="6" t="str"/>
      <x:c r="E2258" s="6" t="n">
        <x:v>4</x:v>
      </x:c>
      <x:c r="F2258" s="6" t="n">
        <x:v>4</x:v>
      </x:c>
      <x:c r="G2258" s="6" t="n">
        <x:v>0</x:v>
      </x:c>
      <x:c r="H2258" s="7" t="str"/>
      <x:c r="I2258" s="7" t="str">
        <x:v>[{"id": "2", "num": 20000}, {"id": "110222", "num": 5}, {"id": "113002", "num": 4}]</x:v>
      </x:c>
      <x:c r="J2258" s="6" t="str">
        <x:v>https://raw.githubusercontent.com/Mar-7th/StarRailRes/dbe8cdfcfb0bf657b9fe1cf92d5537f118ccb487/index_new/cn/character_skill_trees.json</x:v>
      </x:c>
    </x:row>
    <x:row r="2259" ht="38" customHeight="1">
      <x:c r="A2259" s="6" t="str">
        <x:v>1225001_5</x:v>
      </x:c>
      <x:c r="B2259" s="6" t="str">
        <x:v>1225</x:v>
      </x:c>
      <x:c r="C2259" s="6" t="str">
        <x:v>1225001</x:v>
      </x:c>
      <x:c r="D2259" s="6" t="str"/>
      <x:c r="E2259" s="6" t="n">
        <x:v>5</x:v>
      </x:c>
      <x:c r="F2259" s="6" t="n">
        <x:v>5</x:v>
      </x:c>
      <x:c r="G2259" s="6" t="n">
        <x:v>0</x:v>
      </x:c>
      <x:c r="H2259" s="7" t="str"/>
      <x:c r="I2259" s="7" t="str">
        <x:v>[{"id": "2", "num": 45000}, {"id": "110223", "num": 3}, {"id": "113003", "num": 3}]</x:v>
      </x:c>
      <x:c r="J2259" s="6" t="str">
        <x:v>https://raw.githubusercontent.com/Mar-7th/StarRailRes/dbe8cdfcfb0bf657b9fe1cf92d5537f118ccb487/index_new/cn/character_skill_trees.json</x:v>
      </x:c>
    </x:row>
    <x:row r="2260" ht="38" customHeight="1">
      <x:c r="A2260" s="6" t="str">
        <x:v>1225001_6</x:v>
      </x:c>
      <x:c r="B2260" s="6" t="str">
        <x:v>1225</x:v>
      </x:c>
      <x:c r="C2260" s="6" t="str">
        <x:v>1225001</x:v>
      </x:c>
      <x:c r="D2260" s="6" t="str"/>
      <x:c r="E2260" s="6" t="n">
        <x:v>6</x:v>
      </x:c>
      <x:c r="F2260" s="6" t="n">
        <x:v>6</x:v>
      </x:c>
      <x:c r="G2260" s="6" t="n">
        <x:v>0</x:v>
      </x:c>
      <x:c r="H2260" s="7" t="str"/>
      <x:c r="I2260" s="7" t="str">
        <x:v>[{"id": "2", "num": 160000}, {"id": "110223", "num": 8}, {"id": "113003", "num": 4}]</x:v>
      </x:c>
      <x:c r="J2260" s="6" t="str">
        <x:v>https://raw.githubusercontent.com/Mar-7th/StarRailRes/dbe8cdfcfb0bf657b9fe1cf92d5537f118ccb487/index_new/cn/character_skill_trees.json</x:v>
      </x:c>
    </x:row>
    <x:row r="2261" ht="20" customHeight="1">
      <x:c r="A2261" s="6" t="str">
        <x:v>1225002_1</x:v>
      </x:c>
      <x:c r="B2261" s="6" t="str">
        <x:v>1225</x:v>
      </x:c>
      <x:c r="C2261" s="6" t="str">
        <x:v>1225002</x:v>
      </x:c>
      <x:c r="D2261" s="6" t="str"/>
      <x:c r="E2261" s="6" t="n">
        <x:v>1</x:v>
      </x:c>
      <x:c r="F2261" s="6" t="n">
        <x:v>0</x:v>
      </x:c>
      <x:c r="G2261" s="6" t="n">
        <x:v>0</x:v>
      </x:c>
      <x:c r="H2261" s="7" t="str"/>
      <x:c r="I2261" s="7" t="str">
        <x:v>[]</x:v>
      </x:c>
      <x:c r="J2261" s="6" t="str">
        <x:v>https://raw.githubusercontent.com/Mar-7th/StarRailRes/dbe8cdfcfb0bf657b9fe1cf92d5537f118ccb487/index_new/cn/character_skill_trees.json</x:v>
      </x:c>
    </x:row>
    <x:row r="2262" ht="38" customHeight="1">
      <x:c r="A2262" s="6" t="str">
        <x:v>1225002_2</x:v>
      </x:c>
      <x:c r="B2262" s="6" t="str">
        <x:v>1225</x:v>
      </x:c>
      <x:c r="C2262" s="6" t="str">
        <x:v>1225002</x:v>
      </x:c>
      <x:c r="D2262" s="6" t="str"/>
      <x:c r="E2262" s="6" t="n">
        <x:v>2</x:v>
      </x:c>
      <x:c r="F2262" s="6" t="n">
        <x:v>1</x:v>
      </x:c>
      <x:c r="G2262" s="6" t="n">
        <x:v>0</x:v>
      </x:c>
      <x:c r="H2262" s="7" t="str"/>
      <x:c r="I2262" s="7" t="str">
        <x:v>[{"id": "2", "num": 2500}, {"id": "113001", "num": 3}]</x:v>
      </x:c>
      <x:c r="J2262" s="6" t="str">
        <x:v>https://raw.githubusercontent.com/Mar-7th/StarRailRes/dbe8cdfcfb0bf657b9fe1cf92d5537f118ccb487/index_new/cn/character_skill_trees.json</x:v>
      </x:c>
    </x:row>
    <x:row r="2263" ht="38" customHeight="1">
      <x:c r="A2263" s="6" t="str">
        <x:v>1225002_3</x:v>
      </x:c>
      <x:c r="B2263" s="6" t="str">
        <x:v>1225</x:v>
      </x:c>
      <x:c r="C2263" s="6" t="str">
        <x:v>1225002</x:v>
      </x:c>
      <x:c r="D2263" s="6" t="str"/>
      <x:c r="E2263" s="6" t="n">
        <x:v>3</x:v>
      </x:c>
      <x:c r="F2263" s="6" t="n">
        <x:v>2</x:v>
      </x:c>
      <x:c r="G2263" s="6" t="n">
        <x:v>0</x:v>
      </x:c>
      <x:c r="H2263" s="7" t="str"/>
      <x:c r="I2263" s="7" t="str">
        <x:v>[{"id": "2", "num": 5000}, {"id": "110221", "num": 3}, {"id": "113001", "num": 6}]</x:v>
      </x:c>
      <x:c r="J2263" s="6" t="str">
        <x:v>https://raw.githubusercontent.com/Mar-7th/StarRailRes/dbe8cdfcfb0bf657b9fe1cf92d5537f118ccb487/index_new/cn/character_skill_trees.json</x:v>
      </x:c>
    </x:row>
    <x:row r="2264" ht="38" customHeight="1">
      <x:c r="A2264" s="6" t="str">
        <x:v>1225002_4</x:v>
      </x:c>
      <x:c r="B2264" s="6" t="str">
        <x:v>1225</x:v>
      </x:c>
      <x:c r="C2264" s="6" t="str">
        <x:v>1225002</x:v>
      </x:c>
      <x:c r="D2264" s="6" t="str"/>
      <x:c r="E2264" s="6" t="n">
        <x:v>4</x:v>
      </x:c>
      <x:c r="F2264" s="6" t="n">
        <x:v>3</x:v>
      </x:c>
      <x:c r="G2264" s="6" t="n">
        <x:v>0</x:v>
      </x:c>
      <x:c r="H2264" s="7" t="str"/>
      <x:c r="I2264" s="7" t="str">
        <x:v>[{"id": "2", "num": 10000}, {"id": "110222", "num": 3}, {"id": "113002", "num": 3}]</x:v>
      </x:c>
      <x:c r="J2264" s="6" t="str">
        <x:v>https://raw.githubusercontent.com/Mar-7th/StarRailRes/dbe8cdfcfb0bf657b9fe1cf92d5537f118ccb487/index_new/cn/character_skill_trees.json</x:v>
      </x:c>
    </x:row>
    <x:row r="2265" ht="38" customHeight="1">
      <x:c r="A2265" s="6" t="str">
        <x:v>1225002_5</x:v>
      </x:c>
      <x:c r="B2265" s="6" t="str">
        <x:v>1225</x:v>
      </x:c>
      <x:c r="C2265" s="6" t="str">
        <x:v>1225002</x:v>
      </x:c>
      <x:c r="D2265" s="6" t="str"/>
      <x:c r="E2265" s="6" t="n">
        <x:v>5</x:v>
      </x:c>
      <x:c r="F2265" s="6" t="n">
        <x:v>4</x:v>
      </x:c>
      <x:c r="G2265" s="6" t="n">
        <x:v>0</x:v>
      </x:c>
      <x:c r="H2265" s="7" t="str"/>
      <x:c r="I2265" s="7" t="str">
        <x:v>[{"id": "2", "num": 20000}, {"id": "110222", "num": 5}, {"id": "113002", "num": 4}]</x:v>
      </x:c>
      <x:c r="J2265" s="6" t="str">
        <x:v>https://raw.githubusercontent.com/Mar-7th/StarRailRes/dbe8cdfcfb0bf657b9fe1cf92d5537f118ccb487/index_new/cn/character_skill_trees.json</x:v>
      </x:c>
    </x:row>
    <x:row r="2266" ht="38" customHeight="1">
      <x:c r="A2266" s="6" t="str">
        <x:v>1225002_6</x:v>
      </x:c>
      <x:c r="B2266" s="6" t="str">
        <x:v>1225</x:v>
      </x:c>
      <x:c r="C2266" s="6" t="str">
        <x:v>1225002</x:v>
      </x:c>
      <x:c r="D2266" s="6" t="str"/>
      <x:c r="E2266" s="6" t="n">
        <x:v>6</x:v>
      </x:c>
      <x:c r="F2266" s="6" t="n">
        <x:v>4</x:v>
      </x:c>
      <x:c r="G2266" s="6" t="n">
        <x:v>0</x:v>
      </x:c>
      <x:c r="H2266" s="7" t="str"/>
      <x:c r="I2266" s="7" t="str">
        <x:v>[{"id": "2", "num": 30000}, {"id": "110222", "num": 7}, {"id": "113002", "num": 6}]</x:v>
      </x:c>
      <x:c r="J2266" s="6" t="str">
        <x:v>https://raw.githubusercontent.com/Mar-7th/StarRailRes/dbe8cdfcfb0bf657b9fe1cf92d5537f118ccb487/index_new/cn/character_skill_trees.json</x:v>
      </x:c>
    </x:row>
    <x:row r="2267" ht="38" customHeight="1">
      <x:c r="A2267" s="6" t="str">
        <x:v>1225002_7</x:v>
      </x:c>
      <x:c r="B2267" s="6" t="str">
        <x:v>1225</x:v>
      </x:c>
      <x:c r="C2267" s="6" t="str">
        <x:v>1225002</x:v>
      </x:c>
      <x:c r="D2267" s="6" t="str"/>
      <x:c r="E2267" s="6" t="n">
        <x:v>7</x:v>
      </x:c>
      <x:c r="F2267" s="6" t="n">
        <x:v>5</x:v>
      </x:c>
      <x:c r="G2267" s="6" t="n">
        <x:v>0</x:v>
      </x:c>
      <x:c r="H2267" s="7" t="str"/>
      <x:c r="I2267" s="7" t="str">
        <x:v>[{"id": "2", "num": 45000}, {"id": "110223", "num": 3}, {"id": "113003", "num": 3}]</x:v>
      </x:c>
      <x:c r="J2267" s="6" t="str">
        <x:v>https://raw.githubusercontent.com/Mar-7th/StarRailRes/dbe8cdfcfb0bf657b9fe1cf92d5537f118ccb487/index_new/cn/character_skill_trees.json</x:v>
      </x:c>
    </x:row>
    <x:row r="2268" ht="53" customHeight="1">
      <x:c r="A2268" s="6" t="str">
        <x:v>1225002_8</x:v>
      </x:c>
      <x:c r="B2268" s="6" t="str">
        <x:v>1225</x:v>
      </x:c>
      <x:c r="C2268" s="6" t="str">
        <x:v>1225002</x:v>
      </x:c>
      <x:c r="D2268" s="6" t="str"/>
      <x:c r="E2268" s="6" t="n">
        <x:v>8</x:v>
      </x:c>
      <x:c r="F2268" s="6" t="n">
        <x:v>5</x:v>
      </x:c>
      <x:c r="G2268" s="6" t="n">
        <x:v>0</x:v>
      </x:c>
      <x:c r="H2268" s="7" t="str"/>
      <x:c r="I2268" s="7" t="str">
        <x:v>[{"id": "2", "num": 80000}, {"id": "110223", "num": 5}, {"id": "110503", "num": 1}, {"id": "113003", "num": 4}]</x:v>
      </x:c>
      <x:c r="J2268" s="6" t="str">
        <x:v>https://raw.githubusercontent.com/Mar-7th/StarRailRes/dbe8cdfcfb0bf657b9fe1cf92d5537f118ccb487/index_new/cn/character_skill_trees.json</x:v>
      </x:c>
    </x:row>
    <x:row r="2269" ht="53" customHeight="1">
      <x:c r="A2269" s="6" t="str">
        <x:v>1225002_9</x:v>
      </x:c>
      <x:c r="B2269" s="6" t="str">
        <x:v>1225</x:v>
      </x:c>
      <x:c r="C2269" s="6" t="str">
        <x:v>1225002</x:v>
      </x:c>
      <x:c r="D2269" s="6" t="str"/>
      <x:c r="E2269" s="6" t="n">
        <x:v>9</x:v>
      </x:c>
      <x:c r="F2269" s="6" t="n">
        <x:v>6</x:v>
      </x:c>
      <x:c r="G2269" s="6" t="n">
        <x:v>0</x:v>
      </x:c>
      <x:c r="H2269" s="7" t="str"/>
      <x:c r="I2269" s="7" t="str">
        <x:v>[{"id": "2", "num": 160000}, {"id": "110223", "num": 8}, {"id": "241", "num": 1}, {"id": "110503", "num": 1}]</x:v>
      </x:c>
      <x:c r="J2269" s="6" t="str">
        <x:v>https://raw.githubusercontent.com/Mar-7th/StarRailRes/dbe8cdfcfb0bf657b9fe1cf92d5537f118ccb487/index_new/cn/character_skill_trees.json</x:v>
      </x:c>
    </x:row>
    <x:row r="2270" ht="53" customHeight="1">
      <x:c r="A2270" s="6" t="str">
        <x:v>1225002_10</x:v>
      </x:c>
      <x:c r="B2270" s="6" t="str">
        <x:v>1225</x:v>
      </x:c>
      <x:c r="C2270" s="6" t="str">
        <x:v>1225002</x:v>
      </x:c>
      <x:c r="D2270" s="6" t="str"/>
      <x:c r="E2270" s="6" t="n">
        <x:v>10</x:v>
      </x:c>
      <x:c r="F2270" s="6" t="n">
        <x:v>6</x:v>
      </x:c>
      <x:c r="G2270" s="6" t="n">
        <x:v>0</x:v>
      </x:c>
      <x:c r="H2270" s="7" t="str"/>
      <x:c r="I2270" s="7" t="str">
        <x:v>[{"id": "2", "num": 300000}, {"id": "110223", "num": 14}, {"id": "241", "num": 1}, {"id": "110503", "num": 1}]</x:v>
      </x:c>
      <x:c r="J2270" s="6" t="str">
        <x:v>https://raw.githubusercontent.com/Mar-7th/StarRailRes/dbe8cdfcfb0bf657b9fe1cf92d5537f118ccb487/index_new/cn/character_skill_trees.json</x:v>
      </x:c>
    </x:row>
    <x:row r="2271" ht="20" customHeight="1">
      <x:c r="A2271" s="6" t="str">
        <x:v>1225003_1</x:v>
      </x:c>
      <x:c r="B2271" s="6" t="str">
        <x:v>1225</x:v>
      </x:c>
      <x:c r="C2271" s="6" t="str">
        <x:v>1225003</x:v>
      </x:c>
      <x:c r="D2271" s="6" t="str"/>
      <x:c r="E2271" s="6" t="n">
        <x:v>1</x:v>
      </x:c>
      <x:c r="F2271" s="6" t="n">
        <x:v>0</x:v>
      </x:c>
      <x:c r="G2271" s="6" t="n">
        <x:v>0</x:v>
      </x:c>
      <x:c r="H2271" s="7" t="str"/>
      <x:c r="I2271" s="7" t="str">
        <x:v>[]</x:v>
      </x:c>
      <x:c r="J2271" s="6" t="str">
        <x:v>https://raw.githubusercontent.com/Mar-7th/StarRailRes/dbe8cdfcfb0bf657b9fe1cf92d5537f118ccb487/index_new/cn/character_skill_trees.json</x:v>
      </x:c>
    </x:row>
    <x:row r="2272" ht="38" customHeight="1">
      <x:c r="A2272" s="6" t="str">
        <x:v>1225003_2</x:v>
      </x:c>
      <x:c r="B2272" s="6" t="str">
        <x:v>1225</x:v>
      </x:c>
      <x:c r="C2272" s="6" t="str">
        <x:v>1225003</x:v>
      </x:c>
      <x:c r="D2272" s="6" t="str"/>
      <x:c r="E2272" s="6" t="n">
        <x:v>2</x:v>
      </x:c>
      <x:c r="F2272" s="6" t="n">
        <x:v>1</x:v>
      </x:c>
      <x:c r="G2272" s="6" t="n">
        <x:v>0</x:v>
      </x:c>
      <x:c r="H2272" s="7" t="str"/>
      <x:c r="I2272" s="7" t="str">
        <x:v>[{"id": "2", "num": 2500}, {"id": "113001", "num": 3}]</x:v>
      </x:c>
      <x:c r="J2272" s="6" t="str">
        <x:v>https://raw.githubusercontent.com/Mar-7th/StarRailRes/dbe8cdfcfb0bf657b9fe1cf92d5537f118ccb487/index_new/cn/character_skill_trees.json</x:v>
      </x:c>
    </x:row>
    <x:row r="2273" ht="38" customHeight="1">
      <x:c r="A2273" s="6" t="str">
        <x:v>1225003_3</x:v>
      </x:c>
      <x:c r="B2273" s="6" t="str">
        <x:v>1225</x:v>
      </x:c>
      <x:c r="C2273" s="6" t="str">
        <x:v>1225003</x:v>
      </x:c>
      <x:c r="D2273" s="6" t="str"/>
      <x:c r="E2273" s="6" t="n">
        <x:v>3</x:v>
      </x:c>
      <x:c r="F2273" s="6" t="n">
        <x:v>2</x:v>
      </x:c>
      <x:c r="G2273" s="6" t="n">
        <x:v>0</x:v>
      </x:c>
      <x:c r="H2273" s="7" t="str"/>
      <x:c r="I2273" s="7" t="str">
        <x:v>[{"id": "2", "num": 5000}, {"id": "110221", "num": 3}, {"id": "113001", "num": 6}]</x:v>
      </x:c>
      <x:c r="J2273" s="6" t="str">
        <x:v>https://raw.githubusercontent.com/Mar-7th/StarRailRes/dbe8cdfcfb0bf657b9fe1cf92d5537f118ccb487/index_new/cn/character_skill_trees.json</x:v>
      </x:c>
    </x:row>
    <x:row r="2274" ht="38" customHeight="1">
      <x:c r="A2274" s="6" t="str">
        <x:v>1225003_4</x:v>
      </x:c>
      <x:c r="B2274" s="6" t="str">
        <x:v>1225</x:v>
      </x:c>
      <x:c r="C2274" s="6" t="str">
        <x:v>1225003</x:v>
      </x:c>
      <x:c r="D2274" s="6" t="str"/>
      <x:c r="E2274" s="6" t="n">
        <x:v>4</x:v>
      </x:c>
      <x:c r="F2274" s="6" t="n">
        <x:v>3</x:v>
      </x:c>
      <x:c r="G2274" s="6" t="n">
        <x:v>0</x:v>
      </x:c>
      <x:c r="H2274" s="7" t="str"/>
      <x:c r="I2274" s="7" t="str">
        <x:v>[{"id": "2", "num": 10000}, {"id": "110222", "num": 3}, {"id": "113002", "num": 3}]</x:v>
      </x:c>
      <x:c r="J2274" s="6" t="str">
        <x:v>https://raw.githubusercontent.com/Mar-7th/StarRailRes/dbe8cdfcfb0bf657b9fe1cf92d5537f118ccb487/index_new/cn/character_skill_trees.json</x:v>
      </x:c>
    </x:row>
    <x:row r="2275" ht="38" customHeight="1">
      <x:c r="A2275" s="6" t="str">
        <x:v>1225003_5</x:v>
      </x:c>
      <x:c r="B2275" s="6" t="str">
        <x:v>1225</x:v>
      </x:c>
      <x:c r="C2275" s="6" t="str">
        <x:v>1225003</x:v>
      </x:c>
      <x:c r="D2275" s="6" t="str"/>
      <x:c r="E2275" s="6" t="n">
        <x:v>5</x:v>
      </x:c>
      <x:c r="F2275" s="6" t="n">
        <x:v>4</x:v>
      </x:c>
      <x:c r="G2275" s="6" t="n">
        <x:v>0</x:v>
      </x:c>
      <x:c r="H2275" s="7" t="str"/>
      <x:c r="I2275" s="7" t="str">
        <x:v>[{"id": "2", "num": 20000}, {"id": "110222", "num": 5}, {"id": "113002", "num": 4}]</x:v>
      </x:c>
      <x:c r="J2275" s="6" t="str">
        <x:v>https://raw.githubusercontent.com/Mar-7th/StarRailRes/dbe8cdfcfb0bf657b9fe1cf92d5537f118ccb487/index_new/cn/character_skill_trees.json</x:v>
      </x:c>
    </x:row>
    <x:row r="2276" ht="38" customHeight="1">
      <x:c r="A2276" s="6" t="str">
        <x:v>1225003_6</x:v>
      </x:c>
      <x:c r="B2276" s="6" t="str">
        <x:v>1225</x:v>
      </x:c>
      <x:c r="C2276" s="6" t="str">
        <x:v>1225003</x:v>
      </x:c>
      <x:c r="D2276" s="6" t="str"/>
      <x:c r="E2276" s="6" t="n">
        <x:v>6</x:v>
      </x:c>
      <x:c r="F2276" s="6" t="n">
        <x:v>4</x:v>
      </x:c>
      <x:c r="G2276" s="6" t="n">
        <x:v>0</x:v>
      </x:c>
      <x:c r="H2276" s="7" t="str"/>
      <x:c r="I2276" s="7" t="str">
        <x:v>[{"id": "2", "num": 30000}, {"id": "110222", "num": 7}, {"id": "113002", "num": 6}]</x:v>
      </x:c>
      <x:c r="J2276" s="6" t="str">
        <x:v>https://raw.githubusercontent.com/Mar-7th/StarRailRes/dbe8cdfcfb0bf657b9fe1cf92d5537f118ccb487/index_new/cn/character_skill_trees.json</x:v>
      </x:c>
    </x:row>
    <x:row r="2277" ht="38" customHeight="1">
      <x:c r="A2277" s="6" t="str">
        <x:v>1225003_7</x:v>
      </x:c>
      <x:c r="B2277" s="6" t="str">
        <x:v>1225</x:v>
      </x:c>
      <x:c r="C2277" s="6" t="str">
        <x:v>1225003</x:v>
      </x:c>
      <x:c r="D2277" s="6" t="str"/>
      <x:c r="E2277" s="6" t="n">
        <x:v>7</x:v>
      </x:c>
      <x:c r="F2277" s="6" t="n">
        <x:v>5</x:v>
      </x:c>
      <x:c r="G2277" s="6" t="n">
        <x:v>0</x:v>
      </x:c>
      <x:c r="H2277" s="7" t="str"/>
      <x:c r="I2277" s="7" t="str">
        <x:v>[{"id": "2", "num": 45000}, {"id": "110223", "num": 3}, {"id": "113003", "num": 3}]</x:v>
      </x:c>
      <x:c r="J2277" s="6" t="str">
        <x:v>https://raw.githubusercontent.com/Mar-7th/StarRailRes/dbe8cdfcfb0bf657b9fe1cf92d5537f118ccb487/index_new/cn/character_skill_trees.json</x:v>
      </x:c>
    </x:row>
    <x:row r="2278" ht="53" customHeight="1">
      <x:c r="A2278" s="6" t="str">
        <x:v>1225003_8</x:v>
      </x:c>
      <x:c r="B2278" s="6" t="str">
        <x:v>1225</x:v>
      </x:c>
      <x:c r="C2278" s="6" t="str">
        <x:v>1225003</x:v>
      </x:c>
      <x:c r="D2278" s="6" t="str"/>
      <x:c r="E2278" s="6" t="n">
        <x:v>8</x:v>
      </x:c>
      <x:c r="F2278" s="6" t="n">
        <x:v>5</x:v>
      </x:c>
      <x:c r="G2278" s="6" t="n">
        <x:v>0</x:v>
      </x:c>
      <x:c r="H2278" s="7" t="str"/>
      <x:c r="I2278" s="7" t="str">
        <x:v>[{"id": "2", "num": 80000}, {"id": "110223", "num": 5}, {"id": "110503", "num": 1}, {"id": "113003", "num": 4}]</x:v>
      </x:c>
      <x:c r="J2278" s="6" t="str">
        <x:v>https://raw.githubusercontent.com/Mar-7th/StarRailRes/dbe8cdfcfb0bf657b9fe1cf92d5537f118ccb487/index_new/cn/character_skill_trees.json</x:v>
      </x:c>
    </x:row>
    <x:row r="2279" ht="53" customHeight="1">
      <x:c r="A2279" s="6" t="str">
        <x:v>1225003_9</x:v>
      </x:c>
      <x:c r="B2279" s="6" t="str">
        <x:v>1225</x:v>
      </x:c>
      <x:c r="C2279" s="6" t="str">
        <x:v>1225003</x:v>
      </x:c>
      <x:c r="D2279" s="6" t="str"/>
      <x:c r="E2279" s="6" t="n">
        <x:v>9</x:v>
      </x:c>
      <x:c r="F2279" s="6" t="n">
        <x:v>6</x:v>
      </x:c>
      <x:c r="G2279" s="6" t="n">
        <x:v>0</x:v>
      </x:c>
      <x:c r="H2279" s="7" t="str"/>
      <x:c r="I2279" s="7" t="str">
        <x:v>[{"id": "2", "num": 160000}, {"id": "110223", "num": 8}, {"id": "241", "num": 1}, {"id": "110503", "num": 1}]</x:v>
      </x:c>
      <x:c r="J2279" s="6" t="str">
        <x:v>https://raw.githubusercontent.com/Mar-7th/StarRailRes/dbe8cdfcfb0bf657b9fe1cf92d5537f118ccb487/index_new/cn/character_skill_trees.json</x:v>
      </x:c>
    </x:row>
    <x:row r="2280" ht="53" customHeight="1">
      <x:c r="A2280" s="6" t="str">
        <x:v>1225003_10</x:v>
      </x:c>
      <x:c r="B2280" s="6" t="str">
        <x:v>1225</x:v>
      </x:c>
      <x:c r="C2280" s="6" t="str">
        <x:v>1225003</x:v>
      </x:c>
      <x:c r="D2280" s="6" t="str"/>
      <x:c r="E2280" s="6" t="n">
        <x:v>10</x:v>
      </x:c>
      <x:c r="F2280" s="6" t="n">
        <x:v>6</x:v>
      </x:c>
      <x:c r="G2280" s="6" t="n">
        <x:v>0</x:v>
      </x:c>
      <x:c r="H2280" s="7" t="str"/>
      <x:c r="I2280" s="7" t="str">
        <x:v>[{"id": "2", "num": 300000}, {"id": "110223", "num": 14}, {"id": "241", "num": 1}, {"id": "110503", "num": 1}]</x:v>
      </x:c>
      <x:c r="J2280" s="6" t="str">
        <x:v>https://raw.githubusercontent.com/Mar-7th/StarRailRes/dbe8cdfcfb0bf657b9fe1cf92d5537f118ccb487/index_new/cn/character_skill_trees.json</x:v>
      </x:c>
    </x:row>
    <x:row r="2281" ht="20" customHeight="1">
      <x:c r="A2281" s="6" t="str">
        <x:v>1225004_1</x:v>
      </x:c>
      <x:c r="B2281" s="6" t="str">
        <x:v>1225</x:v>
      </x:c>
      <x:c r="C2281" s="6" t="str">
        <x:v>1225004</x:v>
      </x:c>
      <x:c r="D2281" s="6" t="str"/>
      <x:c r="E2281" s="6" t="n">
        <x:v>1</x:v>
      </x:c>
      <x:c r="F2281" s="6" t="n">
        <x:v>0</x:v>
      </x:c>
      <x:c r="G2281" s="6" t="n">
        <x:v>0</x:v>
      </x:c>
      <x:c r="H2281" s="7" t="str"/>
      <x:c r="I2281" s="7" t="str">
        <x:v>[]</x:v>
      </x:c>
      <x:c r="J2281" s="6" t="str">
        <x:v>https://raw.githubusercontent.com/Mar-7th/StarRailRes/dbe8cdfcfb0bf657b9fe1cf92d5537f118ccb487/index_new/cn/character_skill_trees.json</x:v>
      </x:c>
    </x:row>
    <x:row r="2282" ht="38" customHeight="1">
      <x:c r="A2282" s="6" t="str">
        <x:v>1225004_2</x:v>
      </x:c>
      <x:c r="B2282" s="6" t="str">
        <x:v>1225</x:v>
      </x:c>
      <x:c r="C2282" s="6" t="str">
        <x:v>1225004</x:v>
      </x:c>
      <x:c r="D2282" s="6" t="str"/>
      <x:c r="E2282" s="6" t="n">
        <x:v>2</x:v>
      </x:c>
      <x:c r="F2282" s="6" t="n">
        <x:v>1</x:v>
      </x:c>
      <x:c r="G2282" s="6" t="n">
        <x:v>0</x:v>
      </x:c>
      <x:c r="H2282" s="7" t="str"/>
      <x:c r="I2282" s="7" t="str">
        <x:v>[{"id": "2", "num": 2500}, {"id": "113001", "num": 3}]</x:v>
      </x:c>
      <x:c r="J2282" s="6" t="str">
        <x:v>https://raw.githubusercontent.com/Mar-7th/StarRailRes/dbe8cdfcfb0bf657b9fe1cf92d5537f118ccb487/index_new/cn/character_skill_trees.json</x:v>
      </x:c>
    </x:row>
    <x:row r="2283" ht="38" customHeight="1">
      <x:c r="A2283" s="6" t="str">
        <x:v>1225004_3</x:v>
      </x:c>
      <x:c r="B2283" s="6" t="str">
        <x:v>1225</x:v>
      </x:c>
      <x:c r="C2283" s="6" t="str">
        <x:v>1225004</x:v>
      </x:c>
      <x:c r="D2283" s="6" t="str"/>
      <x:c r="E2283" s="6" t="n">
        <x:v>3</x:v>
      </x:c>
      <x:c r="F2283" s="6" t="n">
        <x:v>2</x:v>
      </x:c>
      <x:c r="G2283" s="6" t="n">
        <x:v>0</x:v>
      </x:c>
      <x:c r="H2283" s="7" t="str"/>
      <x:c r="I2283" s="7" t="str">
        <x:v>[{"id": "2", "num": 5000}, {"id": "110221", "num": 3}, {"id": "113001", "num": 6}]</x:v>
      </x:c>
      <x:c r="J2283" s="6" t="str">
        <x:v>https://raw.githubusercontent.com/Mar-7th/StarRailRes/dbe8cdfcfb0bf657b9fe1cf92d5537f118ccb487/index_new/cn/character_skill_trees.json</x:v>
      </x:c>
    </x:row>
    <x:row r="2284" ht="38" customHeight="1">
      <x:c r="A2284" s="6" t="str">
        <x:v>1225004_4</x:v>
      </x:c>
      <x:c r="B2284" s="6" t="str">
        <x:v>1225</x:v>
      </x:c>
      <x:c r="C2284" s="6" t="str">
        <x:v>1225004</x:v>
      </x:c>
      <x:c r="D2284" s="6" t="str"/>
      <x:c r="E2284" s="6" t="n">
        <x:v>4</x:v>
      </x:c>
      <x:c r="F2284" s="6" t="n">
        <x:v>3</x:v>
      </x:c>
      <x:c r="G2284" s="6" t="n">
        <x:v>0</x:v>
      </x:c>
      <x:c r="H2284" s="7" t="str"/>
      <x:c r="I2284" s="7" t="str">
        <x:v>[{"id": "2", "num": 10000}, {"id": "110222", "num": 3}, {"id": "113002", "num": 3}]</x:v>
      </x:c>
      <x:c r="J2284" s="6" t="str">
        <x:v>https://raw.githubusercontent.com/Mar-7th/StarRailRes/dbe8cdfcfb0bf657b9fe1cf92d5537f118ccb487/index_new/cn/character_skill_trees.json</x:v>
      </x:c>
    </x:row>
    <x:row r="2285" ht="38" customHeight="1">
      <x:c r="A2285" s="6" t="str">
        <x:v>1225004_5</x:v>
      </x:c>
      <x:c r="B2285" s="6" t="str">
        <x:v>1225</x:v>
      </x:c>
      <x:c r="C2285" s="6" t="str">
        <x:v>1225004</x:v>
      </x:c>
      <x:c r="D2285" s="6" t="str"/>
      <x:c r="E2285" s="6" t="n">
        <x:v>5</x:v>
      </x:c>
      <x:c r="F2285" s="6" t="n">
        <x:v>4</x:v>
      </x:c>
      <x:c r="G2285" s="6" t="n">
        <x:v>0</x:v>
      </x:c>
      <x:c r="H2285" s="7" t="str"/>
      <x:c r="I2285" s="7" t="str">
        <x:v>[{"id": "2", "num": 20000}, {"id": "110222", "num": 5}, {"id": "113002", "num": 4}]</x:v>
      </x:c>
      <x:c r="J2285" s="6" t="str">
        <x:v>https://raw.githubusercontent.com/Mar-7th/StarRailRes/dbe8cdfcfb0bf657b9fe1cf92d5537f118ccb487/index_new/cn/character_skill_trees.json</x:v>
      </x:c>
    </x:row>
    <x:row r="2286" ht="38" customHeight="1">
      <x:c r="A2286" s="6" t="str">
        <x:v>1225004_6</x:v>
      </x:c>
      <x:c r="B2286" s="6" t="str">
        <x:v>1225</x:v>
      </x:c>
      <x:c r="C2286" s="6" t="str">
        <x:v>1225004</x:v>
      </x:c>
      <x:c r="D2286" s="6" t="str"/>
      <x:c r="E2286" s="6" t="n">
        <x:v>6</x:v>
      </x:c>
      <x:c r="F2286" s="6" t="n">
        <x:v>4</x:v>
      </x:c>
      <x:c r="G2286" s="6" t="n">
        <x:v>0</x:v>
      </x:c>
      <x:c r="H2286" s="7" t="str"/>
      <x:c r="I2286" s="7" t="str">
        <x:v>[{"id": "2", "num": 30000}, {"id": "110222", "num": 7}, {"id": "113002", "num": 6}]</x:v>
      </x:c>
      <x:c r="J2286" s="6" t="str">
        <x:v>https://raw.githubusercontent.com/Mar-7th/StarRailRes/dbe8cdfcfb0bf657b9fe1cf92d5537f118ccb487/index_new/cn/character_skill_trees.json</x:v>
      </x:c>
    </x:row>
    <x:row r="2287" ht="38" customHeight="1">
      <x:c r="A2287" s="6" t="str">
        <x:v>1225004_7</x:v>
      </x:c>
      <x:c r="B2287" s="6" t="str">
        <x:v>1225</x:v>
      </x:c>
      <x:c r="C2287" s="6" t="str">
        <x:v>1225004</x:v>
      </x:c>
      <x:c r="D2287" s="6" t="str"/>
      <x:c r="E2287" s="6" t="n">
        <x:v>7</x:v>
      </x:c>
      <x:c r="F2287" s="6" t="n">
        <x:v>5</x:v>
      </x:c>
      <x:c r="G2287" s="6" t="n">
        <x:v>0</x:v>
      </x:c>
      <x:c r="H2287" s="7" t="str"/>
      <x:c r="I2287" s="7" t="str">
        <x:v>[{"id": "2", "num": 45000}, {"id": "110223", "num": 3}, {"id": "113003", "num": 3}]</x:v>
      </x:c>
      <x:c r="J2287" s="6" t="str">
        <x:v>https://raw.githubusercontent.com/Mar-7th/StarRailRes/dbe8cdfcfb0bf657b9fe1cf92d5537f118ccb487/index_new/cn/character_skill_trees.json</x:v>
      </x:c>
    </x:row>
    <x:row r="2288" ht="53" customHeight="1">
      <x:c r="A2288" s="6" t="str">
        <x:v>1225004_8</x:v>
      </x:c>
      <x:c r="B2288" s="6" t="str">
        <x:v>1225</x:v>
      </x:c>
      <x:c r="C2288" s="6" t="str">
        <x:v>1225004</x:v>
      </x:c>
      <x:c r="D2288" s="6" t="str"/>
      <x:c r="E2288" s="6" t="n">
        <x:v>8</x:v>
      </x:c>
      <x:c r="F2288" s="6" t="n">
        <x:v>5</x:v>
      </x:c>
      <x:c r="G2288" s="6" t="n">
        <x:v>0</x:v>
      </x:c>
      <x:c r="H2288" s="7" t="str"/>
      <x:c r="I2288" s="7" t="str">
        <x:v>[{"id": "2", "num": 80000}, {"id": "110223", "num": 5}, {"id": "110503", "num": 1}, {"id": "113003", "num": 4}]</x:v>
      </x:c>
      <x:c r="J2288" s="6" t="str">
        <x:v>https://raw.githubusercontent.com/Mar-7th/StarRailRes/dbe8cdfcfb0bf657b9fe1cf92d5537f118ccb487/index_new/cn/character_skill_trees.json</x:v>
      </x:c>
    </x:row>
    <x:row r="2289" ht="53" customHeight="1">
      <x:c r="A2289" s="6" t="str">
        <x:v>1225004_9</x:v>
      </x:c>
      <x:c r="B2289" s="6" t="str">
        <x:v>1225</x:v>
      </x:c>
      <x:c r="C2289" s="6" t="str">
        <x:v>1225004</x:v>
      </x:c>
      <x:c r="D2289" s="6" t="str"/>
      <x:c r="E2289" s="6" t="n">
        <x:v>9</x:v>
      </x:c>
      <x:c r="F2289" s="6" t="n">
        <x:v>6</x:v>
      </x:c>
      <x:c r="G2289" s="6" t="n">
        <x:v>0</x:v>
      </x:c>
      <x:c r="H2289" s="7" t="str"/>
      <x:c r="I2289" s="7" t="str">
        <x:v>[{"id": "2", "num": 160000}, {"id": "110223", "num": 8}, {"id": "241", "num": 1}, {"id": "110503", "num": 1}]</x:v>
      </x:c>
      <x:c r="J2289" s="6" t="str">
        <x:v>https://raw.githubusercontent.com/Mar-7th/StarRailRes/dbe8cdfcfb0bf657b9fe1cf92d5537f118ccb487/index_new/cn/character_skill_trees.json</x:v>
      </x:c>
    </x:row>
    <x:row r="2290" ht="53" customHeight="1">
      <x:c r="A2290" s="6" t="str">
        <x:v>1225004_10</x:v>
      </x:c>
      <x:c r="B2290" s="6" t="str">
        <x:v>1225</x:v>
      </x:c>
      <x:c r="C2290" s="6" t="str">
        <x:v>1225004</x:v>
      </x:c>
      <x:c r="D2290" s="6" t="str"/>
      <x:c r="E2290" s="6" t="n">
        <x:v>10</x:v>
      </x:c>
      <x:c r="F2290" s="6" t="n">
        <x:v>6</x:v>
      </x:c>
      <x:c r="G2290" s="6" t="n">
        <x:v>0</x:v>
      </x:c>
      <x:c r="H2290" s="7" t="str"/>
      <x:c r="I2290" s="7" t="str">
        <x:v>[{"id": "2", "num": 300000}, {"id": "110223", "num": 14}, {"id": "241", "num": 1}, {"id": "110503", "num": 1}]</x:v>
      </x:c>
      <x:c r="J2290" s="6" t="str">
        <x:v>https://raw.githubusercontent.com/Mar-7th/StarRailRes/dbe8cdfcfb0bf657b9fe1cf92d5537f118ccb487/index_new/cn/character_skill_trees.json</x:v>
      </x:c>
    </x:row>
    <x:row r="2291" ht="20" customHeight="1">
      <x:c r="A2291" s="6" t="str">
        <x:v>1225007_1</x:v>
      </x:c>
      <x:c r="B2291" s="6" t="str">
        <x:v>1225</x:v>
      </x:c>
      <x:c r="C2291" s="6" t="str">
        <x:v>1225007</x:v>
      </x:c>
      <x:c r="D2291" s="6" t="str"/>
      <x:c r="E2291" s="6" t="n">
        <x:v>1</x:v>
      </x:c>
      <x:c r="F2291" s="6" t="n">
        <x:v>0</x:v>
      </x:c>
      <x:c r="G2291" s="6" t="n">
        <x:v>0</x:v>
      </x:c>
      <x:c r="H2291" s="7" t="str"/>
      <x:c r="I2291" s="7" t="str">
        <x:v>[]</x:v>
      </x:c>
      <x:c r="J2291" s="6" t="str">
        <x:v>https://raw.githubusercontent.com/Mar-7th/StarRailRes/dbe8cdfcfb0bf657b9fe1cf92d5537f118ccb487/index_new/cn/character_skill_trees.json</x:v>
      </x:c>
    </x:row>
    <x:row r="2292" ht="38" customHeight="1">
      <x:c r="A2292" s="6" t="str">
        <x:v>1225101_1</x:v>
      </x:c>
      <x:c r="B2292" s="6" t="str">
        <x:v>1225</x:v>
      </x:c>
      <x:c r="C2292" s="6" t="str">
        <x:v>1225101</x:v>
      </x:c>
      <x:c r="D2292" s="6" t="str">
        <x:v>青丘重光</x:v>
      </x:c>
      <x:c r="E2292" s="6" t="n">
        <x:v>1</x:v>
      </x:c>
      <x:c r="F2292" s="6" t="n">
        <x:v>2</x:v>
      </x:c>
      <x:c r="G2292" s="6" t="n">
        <x:v>0</x:v>
      </x:c>
      <x:c r="H2292" s="7" t="str">
        <x:v>我方目标造成弱点击破后额外使敌方目标行动延后#1[i]%。</x:v>
      </x:c>
      <x:c r="I2292" s="7" t="str">
        <x:v>[{"id": "2", "num": 5000}, {"id": "110221", "num": 3}, {"id": "110503", "num": 1}]</x:v>
      </x:c>
      <x:c r="J2292" s="6" t="str">
        <x:v>https://raw.githubusercontent.com/Mar-7th/StarRailRes/dbe8cdfcfb0bf657b9fe1cf92d5537f118ccb487/index_new/cn/character_skill_trees.json</x:v>
      </x:c>
    </x:row>
    <x:row r="2293" ht="53" customHeight="1">
      <x:c r="A2293" s="6" t="str">
        <x:v>1225102_1</x:v>
      </x:c>
      <x:c r="B2293" s="6" t="str">
        <x:v>1225</x:v>
      </x:c>
      <x:c r="C2293" s="6" t="str">
        <x:v>1225102</x:v>
      </x:c>
      <x:c r="D2293" s="6" t="str">
        <x:v>涂山玄设</x:v>
      </x:c>
      <x:c r="E2293" s="6" t="n">
        <x:v>1</x:v>
      </x:c>
      <x:c r="F2293" s="6" t="n">
        <x:v>4</x:v>
      </x:c>
      <x:c r="G2293" s="6" t="n">
        <x:v>0</x:v>
      </x:c>
      <x:c r="H2293" s="7" t="str">
        <x:v>使自身击破特攻提高#1[i]%，施放首次战技后立即恢复#2[i]点战技点。</x:v>
      </x:c>
      <x:c r="I2293" s="7" t="str">
        <x:v>[{"id": "2", "num": 20000}, {"id": "110222", "num": 5}, {"id": "241", "num": 1}, {"id": "110503", "num": 1}]</x:v>
      </x:c>
      <x:c r="J2293" s="6" t="str">
        <x:v>https://raw.githubusercontent.com/Mar-7th/StarRailRes/dbe8cdfcfb0bf657b9fe1cf92d5537f118ccb487/index_new/cn/character_skill_trees.json</x:v>
      </x:c>
    </x:row>
    <x:row r="2294" ht="53" customHeight="1">
      <x:c r="A2294" s="6" t="str">
        <x:v>1225103_1</x:v>
      </x:c>
      <x:c r="B2294" s="6" t="str">
        <x:v>1225</x:v>
      </x:c>
      <x:c r="C2294" s="6" t="str">
        <x:v>1225103</x:v>
      </x:c>
      <x:c r="D2294" s="6" t="str">
        <x:v>玑星太素</x:v>
      </x:c>
      <x:c r="E2294" s="6" t="n">
        <x:v>1</x:v>
      </x:c>
      <x:c r="F2294" s="6" t="n">
        <x:v>6</x:v>
      </x:c>
      <x:c r="G2294" s="6" t="n">
        <x:v>0</x:v>
      </x:c>
      <x:c r="H2294" s="7" t="str">
        <x:v>当有敌方目标的弱点被击破时，使除自身以外的队友击破特攻提高#1[i]%，若忘归人的击破特攻大于等于#4[i]%，击破特攻提高的效果额外提高#5[i]%，持续#2[i]回合，该效果最多可叠加#3[i]层。</x:v>
      </x:c>
      <x:c r="I2294" s="7" t="str">
        <x:v>[{"id": "2", "num": 160000}, {"id": "110223", "num": 8}, {"id": "241", "num": 1}, {"id": "110503", "num": 1}]</x:v>
      </x:c>
      <x:c r="J2294" s="6" t="str">
        <x:v>https://raw.githubusercontent.com/Mar-7th/StarRailRes/dbe8cdfcfb0bf657b9fe1cf92d5537f118ccb487/index_new/cn/character_skill_trees.json</x:v>
      </x:c>
    </x:row>
    <x:row r="2295" ht="38" customHeight="1">
      <x:c r="A2295" s="6" t="str">
        <x:v>1225201_1</x:v>
      </x:c>
      <x:c r="B2295" s="6" t="str">
        <x:v>1225</x:v>
      </x:c>
      <x:c r="C2295" s="6" t="str">
        <x:v>1225201</x:v>
      </x:c>
      <x:c r="D2295" s="6" t="str">
        <x:v>速度强化</x:v>
      </x:c>
      <x:c r="E2295" s="6" t="n">
        <x:v>1</x:v>
      </x:c>
      <x:c r="F2295" s="6" t="n">
        <x:v>0</x:v>
      </x:c>
      <x:c r="G2295" s="6" t="n">
        <x:v>1</x:v>
      </x:c>
      <x:c r="H2295" s="7" t="str"/>
      <x:c r="I2295" s="7" t="str">
        <x:v>[{"id": "2", "num": 2500}, {"id": "113001", "num": 2}]</x:v>
      </x:c>
      <x:c r="J2295" s="6" t="str">
        <x:v>https://raw.githubusercontent.com/Mar-7th/StarRailRes/dbe8cdfcfb0bf657b9fe1cf92d5537f118ccb487/index_new/cn/character_skill_trees.json</x:v>
      </x:c>
    </x:row>
    <x:row r="2296" ht="38" customHeight="1">
      <x:c r="A2296" s="6" t="str">
        <x:v>1225202_1</x:v>
      </x:c>
      <x:c r="B2296" s="6" t="str">
        <x:v>1225</x:v>
      </x:c>
      <x:c r="C2296" s="6" t="str">
        <x:v>1225202</x:v>
      </x:c>
      <x:c r="D2296" s="6" t="str">
        <x:v>击破强化</x:v>
      </x:c>
      <x:c r="E2296" s="6" t="n">
        <x:v>1</x:v>
      </x:c>
      <x:c r="F2296" s="6" t="n">
        <x:v>2</x:v>
      </x:c>
      <x:c r="G2296" s="6" t="n">
        <x:v>0</x:v>
      </x:c>
      <x:c r="H2296" s="7" t="str"/>
      <x:c r="I2296" s="7" t="str">
        <x:v>[{"id": "2", "num": 5000}, {"id": "110221", "num": 3}, {"id": "113001", "num": 6}]</x:v>
      </x:c>
      <x:c r="J2296" s="6" t="str">
        <x:v>https://raw.githubusercontent.com/Mar-7th/StarRailRes/dbe8cdfcfb0bf657b9fe1cf92d5537f118ccb487/index_new/cn/character_skill_trees.json</x:v>
      </x:c>
    </x:row>
    <x:row r="2297" ht="38" customHeight="1">
      <x:c r="A2297" s="6" t="str">
        <x:v>1225203_1</x:v>
      </x:c>
      <x:c r="B2297" s="6" t="str">
        <x:v>1225</x:v>
      </x:c>
      <x:c r="C2297" s="6" t="str">
        <x:v>1225203</x:v>
      </x:c>
      <x:c r="D2297" s="6" t="str">
        <x:v>速度强化</x:v>
      </x:c>
      <x:c r="E2297" s="6" t="n">
        <x:v>1</x:v>
      </x:c>
      <x:c r="F2297" s="6" t="n">
        <x:v>3</x:v>
      </x:c>
      <x:c r="G2297" s="6" t="n">
        <x:v>0</x:v>
      </x:c>
      <x:c r="H2297" s="7" t="str"/>
      <x:c r="I2297" s="7" t="str">
        <x:v>[{"id": "2", "num": 10000}, {"id": "110222", "num": 3}, {"id": "113002", "num": 3}]</x:v>
      </x:c>
      <x:c r="J2297" s="6" t="str">
        <x:v>https://raw.githubusercontent.com/Mar-7th/StarRailRes/dbe8cdfcfb0bf657b9fe1cf92d5537f118ccb487/index_new/cn/character_skill_trees.json</x:v>
      </x:c>
    </x:row>
    <x:row r="2298" ht="38" customHeight="1">
      <x:c r="A2298" s="6" t="str">
        <x:v>1225204_1</x:v>
      </x:c>
      <x:c r="B2298" s="6" t="str">
        <x:v>1225</x:v>
      </x:c>
      <x:c r="C2298" s="6" t="str">
        <x:v>1225204</x:v>
      </x:c>
      <x:c r="D2298" s="6" t="str">
        <x:v>生命强化</x:v>
      </x:c>
      <x:c r="E2298" s="6" t="n">
        <x:v>1</x:v>
      </x:c>
      <x:c r="F2298" s="6" t="n">
        <x:v>3</x:v>
      </x:c>
      <x:c r="G2298" s="6" t="n">
        <x:v>0</x:v>
      </x:c>
      <x:c r="H2298" s="7" t="str"/>
      <x:c r="I2298" s="7" t="str">
        <x:v>[{"id": "2", "num": 10000}, {"id": "110222", "num": 3}, {"id": "113002", "num": 3}]</x:v>
      </x:c>
      <x:c r="J2298" s="6" t="str">
        <x:v>https://raw.githubusercontent.com/Mar-7th/StarRailRes/dbe8cdfcfb0bf657b9fe1cf92d5537f118ccb487/index_new/cn/character_skill_trees.json</x:v>
      </x:c>
    </x:row>
    <x:row r="2299" ht="38" customHeight="1">
      <x:c r="A2299" s="6" t="str">
        <x:v>1225205_1</x:v>
      </x:c>
      <x:c r="B2299" s="6" t="str">
        <x:v>1225</x:v>
      </x:c>
      <x:c r="C2299" s="6" t="str">
        <x:v>1225205</x:v>
      </x:c>
      <x:c r="D2299" s="6" t="str">
        <x:v>速度强化</x:v>
      </x:c>
      <x:c r="E2299" s="6" t="n">
        <x:v>1</x:v>
      </x:c>
      <x:c r="F2299" s="6" t="n">
        <x:v>4</x:v>
      </x:c>
      <x:c r="G2299" s="6" t="n">
        <x:v>0</x:v>
      </x:c>
      <x:c r="H2299" s="7" t="str"/>
      <x:c r="I2299" s="7" t="str">
        <x:v>[{"id": "2", "num": 20000}, {"id": "110222", "num": 5}, {"id": "113002", "num": 4}]</x:v>
      </x:c>
      <x:c r="J2299" s="6" t="str">
        <x:v>https://raw.githubusercontent.com/Mar-7th/StarRailRes/dbe8cdfcfb0bf657b9fe1cf92d5537f118ccb487/index_new/cn/character_skill_trees.json</x:v>
      </x:c>
    </x:row>
    <x:row r="2300" ht="38" customHeight="1">
      <x:c r="A2300" s="6" t="str">
        <x:v>1225206_1</x:v>
      </x:c>
      <x:c r="B2300" s="6" t="str">
        <x:v>1225</x:v>
      </x:c>
      <x:c r="C2300" s="6" t="str">
        <x:v>1225206</x:v>
      </x:c>
      <x:c r="D2300" s="6" t="str">
        <x:v>击破强化</x:v>
      </x:c>
      <x:c r="E2300" s="6" t="n">
        <x:v>1</x:v>
      </x:c>
      <x:c r="F2300" s="6" t="n">
        <x:v>5</x:v>
      </x:c>
      <x:c r="G2300" s="6" t="n">
        <x:v>0</x:v>
      </x:c>
      <x:c r="H2300" s="7" t="str"/>
      <x:c r="I2300" s="7" t="str">
        <x:v>[{"id": "2", "num": 45000}, {"id": "110223", "num": 3}, {"id": "113003", "num": 3}]</x:v>
      </x:c>
      <x:c r="J2300" s="6" t="str">
        <x:v>https://raw.githubusercontent.com/Mar-7th/StarRailRes/dbe8cdfcfb0bf657b9fe1cf92d5537f118ccb487/index_new/cn/character_skill_trees.json</x:v>
      </x:c>
    </x:row>
    <x:row r="2301" ht="38" customHeight="1">
      <x:c r="A2301" s="6" t="str">
        <x:v>1225207_1</x:v>
      </x:c>
      <x:c r="B2301" s="6" t="str">
        <x:v>1225</x:v>
      </x:c>
      <x:c r="C2301" s="6" t="str">
        <x:v>1225207</x:v>
      </x:c>
      <x:c r="D2301" s="6" t="str">
        <x:v>速度强化</x:v>
      </x:c>
      <x:c r="E2301" s="6" t="n">
        <x:v>1</x:v>
      </x:c>
      <x:c r="F2301" s="6" t="n">
        <x:v>5</x:v>
      </x:c>
      <x:c r="G2301" s="6" t="n">
        <x:v>0</x:v>
      </x:c>
      <x:c r="H2301" s="7" t="str"/>
      <x:c r="I2301" s="7" t="str">
        <x:v>[{"id": "2", "num": 45000}, {"id": "110223", "num": 3}, {"id": "113003", "num": 3}]</x:v>
      </x:c>
      <x:c r="J2301" s="6" t="str">
        <x:v>https://raw.githubusercontent.com/Mar-7th/StarRailRes/dbe8cdfcfb0bf657b9fe1cf92d5537f118ccb487/index_new/cn/character_skill_trees.json</x:v>
      </x:c>
    </x:row>
    <x:row r="2302" ht="38" customHeight="1">
      <x:c r="A2302" s="6" t="str">
        <x:v>1225208_1</x:v>
      </x:c>
      <x:c r="B2302" s="6" t="str">
        <x:v>1225</x:v>
      </x:c>
      <x:c r="C2302" s="6" t="str">
        <x:v>1225208</x:v>
      </x:c>
      <x:c r="D2302" s="6" t="str">
        <x:v>生命强化</x:v>
      </x:c>
      <x:c r="E2302" s="6" t="n">
        <x:v>1</x:v>
      </x:c>
      <x:c r="F2302" s="6" t="n">
        <x:v>6</x:v>
      </x:c>
      <x:c r="G2302" s="6" t="n">
        <x:v>0</x:v>
      </x:c>
      <x:c r="H2302" s="7" t="str"/>
      <x:c r="I2302" s="7" t="str">
        <x:v>[{"id": "2", "num": 160000}, {"id": "110223", "num": 8}, {"id": "113003", "num": 8}]</x:v>
      </x:c>
      <x:c r="J2302" s="6" t="str">
        <x:v>https://raw.githubusercontent.com/Mar-7th/StarRailRes/dbe8cdfcfb0bf657b9fe1cf92d5537f118ccb487/index_new/cn/character_skill_trees.json</x:v>
      </x:c>
    </x:row>
    <x:row r="2303" ht="38" customHeight="1">
      <x:c r="A2303" s="6" t="str">
        <x:v>1225209_1</x:v>
      </x:c>
      <x:c r="B2303" s="6" t="str">
        <x:v>1225</x:v>
      </x:c>
      <x:c r="C2303" s="6" t="str">
        <x:v>1225209</x:v>
      </x:c>
      <x:c r="D2303" s="6" t="str">
        <x:v>击破强化</x:v>
      </x:c>
      <x:c r="E2303" s="6" t="n">
        <x:v>1</x:v>
      </x:c>
      <x:c r="F2303" s="6" t="n">
        <x:v>0</x:v>
      </x:c>
      <x:c r="G2303" s="6" t="n">
        <x:v>75</x:v>
      </x:c>
      <x:c r="H2303" s="7" t="str"/>
      <x:c r="I2303" s="7" t="str">
        <x:v>[{"id": "2", "num": 160000}, {"id": "110223", "num": 8}, {"id": "113003", "num": 8}]</x:v>
      </x:c>
      <x:c r="J2303" s="6" t="str">
        <x:v>https://raw.githubusercontent.com/Mar-7th/StarRailRes/dbe8cdfcfb0bf657b9fe1cf92d5537f118ccb487/index_new/cn/character_skill_trees.json</x:v>
      </x:c>
    </x:row>
    <x:row r="2304" ht="38" customHeight="1">
      <x:c r="A2304" s="6" t="str">
        <x:v>1225210_1</x:v>
      </x:c>
      <x:c r="B2304" s="6" t="str">
        <x:v>1225</x:v>
      </x:c>
      <x:c r="C2304" s="6" t="str">
        <x:v>1225210</x:v>
      </x:c>
      <x:c r="D2304" s="6" t="str">
        <x:v>速度强化</x:v>
      </x:c>
      <x:c r="E2304" s="6" t="n">
        <x:v>1</x:v>
      </x:c>
      <x:c r="F2304" s="6" t="n">
        <x:v>0</x:v>
      </x:c>
      <x:c r="G2304" s="6" t="n">
        <x:v>80</x:v>
      </x:c>
      <x:c r="H2304" s="7" t="str"/>
      <x:c r="I2304" s="7" t="str">
        <x:v>[{"id": "2", "num": 160000}, {"id": "110223", "num": 8}, {"id": "113003", "num": 8}]</x:v>
      </x:c>
      <x:c r="J2304" s="6" t="str">
        <x:v>https://raw.githubusercontent.com/Mar-7th/StarRailRes/dbe8cdfcfb0bf657b9fe1cf92d5537f118ccb487/index_new/cn/character_skill_trees.json</x:v>
      </x:c>
    </x:row>
    <x:row r="2305" ht="20" customHeight="1">
      <x:c r="A2305" s="6" t="str">
        <x:v>1301001_1</x:v>
      </x:c>
      <x:c r="B2305" s="6" t="str">
        <x:v>1301</x:v>
      </x:c>
      <x:c r="C2305" s="6" t="str">
        <x:v>1301001</x:v>
      </x:c>
      <x:c r="D2305" s="6" t="str"/>
      <x:c r="E2305" s="6" t="n">
        <x:v>1</x:v>
      </x:c>
      <x:c r="F2305" s="6" t="n">
        <x:v>0</x:v>
      </x:c>
      <x:c r="G2305" s="6" t="n">
        <x:v>0</x:v>
      </x:c>
      <x:c r="H2305" s="7" t="str"/>
      <x:c r="I2305" s="7" t="str">
        <x:v>[]</x:v>
      </x:c>
      <x:c r="J2305" s="6" t="str">
        <x:v>https://raw.githubusercontent.com/Mar-7th/StarRailRes/dbe8cdfcfb0bf657b9fe1cf92d5537f118ccb487/index_new/cn/character_skill_trees.json</x:v>
      </x:c>
    </x:row>
    <x:row r="2306" ht="38" customHeight="1">
      <x:c r="A2306" s="6" t="str">
        <x:v>1301001_2</x:v>
      </x:c>
      <x:c r="B2306" s="6" t="str">
        <x:v>1301</x:v>
      </x:c>
      <x:c r="C2306" s="6" t="str">
        <x:v>1301001</x:v>
      </x:c>
      <x:c r="D2306" s="6" t="str"/>
      <x:c r="E2306" s="6" t="n">
        <x:v>2</x:v>
      </x:c>
      <x:c r="F2306" s="6" t="n">
        <x:v>2</x:v>
      </x:c>
      <x:c r="G2306" s="6" t="n">
        <x:v>0</x:v>
      </x:c>
      <x:c r="H2306" s="7" t="str"/>
      <x:c r="I2306" s="7" t="str">
        <x:v>[{"id": "2", "num": 4000}, {"id": "110241", "num": 2}, {"id": "114001", "num": 4}]</x:v>
      </x:c>
      <x:c r="J2306" s="6" t="str">
        <x:v>https://raw.githubusercontent.com/Mar-7th/StarRailRes/dbe8cdfcfb0bf657b9fe1cf92d5537f118ccb487/index_new/cn/character_skill_trees.json</x:v>
      </x:c>
    </x:row>
    <x:row r="2307" ht="38" customHeight="1">
      <x:c r="A2307" s="6" t="str">
        <x:v>1301001_3</x:v>
      </x:c>
      <x:c r="B2307" s="6" t="str">
        <x:v>1301</x:v>
      </x:c>
      <x:c r="C2307" s="6" t="str">
        <x:v>1301001</x:v>
      </x:c>
      <x:c r="D2307" s="6" t="str"/>
      <x:c r="E2307" s="6" t="n">
        <x:v>3</x:v>
      </x:c>
      <x:c r="F2307" s="6" t="n">
        <x:v>3</x:v>
      </x:c>
      <x:c r="G2307" s="6" t="n">
        <x:v>0</x:v>
      </x:c>
      <x:c r="H2307" s="7" t="str"/>
      <x:c r="I2307" s="7" t="str">
        <x:v>[{"id": "2", "num": 8000}, {"id": "110242", "num": 2}, {"id": "114002", "num": 2}]</x:v>
      </x:c>
      <x:c r="J2307" s="6" t="str">
        <x:v>https://raw.githubusercontent.com/Mar-7th/StarRailRes/dbe8cdfcfb0bf657b9fe1cf92d5537f118ccb487/index_new/cn/character_skill_trees.json</x:v>
      </x:c>
    </x:row>
    <x:row r="2308" ht="38" customHeight="1">
      <x:c r="A2308" s="6" t="str">
        <x:v>1301001_4</x:v>
      </x:c>
      <x:c r="B2308" s="6" t="str">
        <x:v>1301</x:v>
      </x:c>
      <x:c r="C2308" s="6" t="str">
        <x:v>1301001</x:v>
      </x:c>
      <x:c r="D2308" s="6" t="str"/>
      <x:c r="E2308" s="6" t="n">
        <x:v>4</x:v>
      </x:c>
      <x:c r="F2308" s="6" t="n">
        <x:v>4</x:v>
      </x:c>
      <x:c r="G2308" s="6" t="n">
        <x:v>0</x:v>
      </x:c>
      <x:c r="H2308" s="7" t="str"/>
      <x:c r="I2308" s="7" t="str">
        <x:v>[{"id": "2", "num": 16000}, {"id": "110242", "num": 4}, {"id": "114002", "num": 3}]</x:v>
      </x:c>
      <x:c r="J2308" s="6" t="str">
        <x:v>https://raw.githubusercontent.com/Mar-7th/StarRailRes/dbe8cdfcfb0bf657b9fe1cf92d5537f118ccb487/index_new/cn/character_skill_trees.json</x:v>
      </x:c>
    </x:row>
    <x:row r="2309" ht="38" customHeight="1">
      <x:c r="A2309" s="6" t="str">
        <x:v>1301001_5</x:v>
      </x:c>
      <x:c r="B2309" s="6" t="str">
        <x:v>1301</x:v>
      </x:c>
      <x:c r="C2309" s="6" t="str">
        <x:v>1301001</x:v>
      </x:c>
      <x:c r="D2309" s="6" t="str"/>
      <x:c r="E2309" s="6" t="n">
        <x:v>5</x:v>
      </x:c>
      <x:c r="F2309" s="6" t="n">
        <x:v>5</x:v>
      </x:c>
      <x:c r="G2309" s="6" t="n">
        <x:v>0</x:v>
      </x:c>
      <x:c r="H2309" s="7" t="str"/>
      <x:c r="I2309" s="7" t="str">
        <x:v>[{"id": "2", "num": 36000}, {"id": "110243", "num": 2}, {"id": "114003", "num": 2}]</x:v>
      </x:c>
      <x:c r="J2309" s="6" t="str">
        <x:v>https://raw.githubusercontent.com/Mar-7th/StarRailRes/dbe8cdfcfb0bf657b9fe1cf92d5537f118ccb487/index_new/cn/character_skill_trees.json</x:v>
      </x:c>
    </x:row>
    <x:row r="2310" ht="38" customHeight="1">
      <x:c r="A2310" s="6" t="str">
        <x:v>1301001_6</x:v>
      </x:c>
      <x:c r="B2310" s="6" t="str">
        <x:v>1301</x:v>
      </x:c>
      <x:c r="C2310" s="6" t="str">
        <x:v>1301001</x:v>
      </x:c>
      <x:c r="D2310" s="6" t="str"/>
      <x:c r="E2310" s="6" t="n">
        <x:v>6</x:v>
      </x:c>
      <x:c r="F2310" s="6" t="n">
        <x:v>6</x:v>
      </x:c>
      <x:c r="G2310" s="6" t="n">
        <x:v>0</x:v>
      </x:c>
      <x:c r="H2310" s="7" t="str"/>
      <x:c r="I2310" s="7" t="str">
        <x:v>[{"id": "2", "num": 128000}, {"id": "110243", "num": 6}, {"id": "114003", "num": 3}]</x:v>
      </x:c>
      <x:c r="J2310" s="6" t="str">
        <x:v>https://raw.githubusercontent.com/Mar-7th/StarRailRes/dbe8cdfcfb0bf657b9fe1cf92d5537f118ccb487/index_new/cn/character_skill_trees.json</x:v>
      </x:c>
    </x:row>
    <x:row r="2311" ht="20" customHeight="1">
      <x:c r="A2311" s="6" t="str">
        <x:v>1301002_1</x:v>
      </x:c>
      <x:c r="B2311" s="6" t="str">
        <x:v>1301</x:v>
      </x:c>
      <x:c r="C2311" s="6" t="str">
        <x:v>1301002</x:v>
      </x:c>
      <x:c r="D2311" s="6" t="str"/>
      <x:c r="E2311" s="6" t="n">
        <x:v>1</x:v>
      </x:c>
      <x:c r="F2311" s="6" t="n">
        <x:v>0</x:v>
      </x:c>
      <x:c r="G2311" s="6" t="n">
        <x:v>0</x:v>
      </x:c>
      <x:c r="H2311" s="7" t="str"/>
      <x:c r="I2311" s="7" t="str">
        <x:v>[]</x:v>
      </x:c>
      <x:c r="J2311" s="6" t="str">
        <x:v>https://raw.githubusercontent.com/Mar-7th/StarRailRes/dbe8cdfcfb0bf657b9fe1cf92d5537f118ccb487/index_new/cn/character_skill_trees.json</x:v>
      </x:c>
    </x:row>
    <x:row r="2312" ht="38" customHeight="1">
      <x:c r="A2312" s="6" t="str">
        <x:v>1301002_2</x:v>
      </x:c>
      <x:c r="B2312" s="6" t="str">
        <x:v>1301</x:v>
      </x:c>
      <x:c r="C2312" s="6" t="str">
        <x:v>1301002</x:v>
      </x:c>
      <x:c r="D2312" s="6" t="str"/>
      <x:c r="E2312" s="6" t="n">
        <x:v>2</x:v>
      </x:c>
      <x:c r="F2312" s="6" t="n">
        <x:v>1</x:v>
      </x:c>
      <x:c r="G2312" s="6" t="n">
        <x:v>0</x:v>
      </x:c>
      <x:c r="H2312" s="7" t="str"/>
      <x:c r="I2312" s="7" t="str">
        <x:v>[{"id": "2", "num": 2000}, {"id": "114001", "num": 2}]</x:v>
      </x:c>
      <x:c r="J2312" s="6" t="str">
        <x:v>https://raw.githubusercontent.com/Mar-7th/StarRailRes/dbe8cdfcfb0bf657b9fe1cf92d5537f118ccb487/index_new/cn/character_skill_trees.json</x:v>
      </x:c>
    </x:row>
    <x:row r="2313" ht="38" customHeight="1">
      <x:c r="A2313" s="6" t="str">
        <x:v>1301002_3</x:v>
      </x:c>
      <x:c r="B2313" s="6" t="str">
        <x:v>1301</x:v>
      </x:c>
      <x:c r="C2313" s="6" t="str">
        <x:v>1301002</x:v>
      </x:c>
      <x:c r="D2313" s="6" t="str"/>
      <x:c r="E2313" s="6" t="n">
        <x:v>3</x:v>
      </x:c>
      <x:c r="F2313" s="6" t="n">
        <x:v>2</x:v>
      </x:c>
      <x:c r="G2313" s="6" t="n">
        <x:v>0</x:v>
      </x:c>
      <x:c r="H2313" s="7" t="str"/>
      <x:c r="I2313" s="7" t="str">
        <x:v>[{"id": "2", "num": 4000}, {"id": "110241", "num": 2}, {"id": "114001", "num": 4}]</x:v>
      </x:c>
      <x:c r="J2313" s="6" t="str">
        <x:v>https://raw.githubusercontent.com/Mar-7th/StarRailRes/dbe8cdfcfb0bf657b9fe1cf92d5537f118ccb487/index_new/cn/character_skill_trees.json</x:v>
      </x:c>
    </x:row>
    <x:row r="2314" ht="38" customHeight="1">
      <x:c r="A2314" s="6" t="str">
        <x:v>1301002_4</x:v>
      </x:c>
      <x:c r="B2314" s="6" t="str">
        <x:v>1301</x:v>
      </x:c>
      <x:c r="C2314" s="6" t="str">
        <x:v>1301002</x:v>
      </x:c>
      <x:c r="D2314" s="6" t="str"/>
      <x:c r="E2314" s="6" t="n">
        <x:v>4</x:v>
      </x:c>
      <x:c r="F2314" s="6" t="n">
        <x:v>3</x:v>
      </x:c>
      <x:c r="G2314" s="6" t="n">
        <x:v>0</x:v>
      </x:c>
      <x:c r="H2314" s="7" t="str"/>
      <x:c r="I2314" s="7" t="str">
        <x:v>[{"id": "2", "num": 8000}, {"id": "110242", "num": 2}, {"id": "114002", "num": 2}]</x:v>
      </x:c>
      <x:c r="J2314" s="6" t="str">
        <x:v>https://raw.githubusercontent.com/Mar-7th/StarRailRes/dbe8cdfcfb0bf657b9fe1cf92d5537f118ccb487/index_new/cn/character_skill_trees.json</x:v>
      </x:c>
    </x:row>
    <x:row r="2315" ht="38" customHeight="1">
      <x:c r="A2315" s="6" t="str">
        <x:v>1301002_5</x:v>
      </x:c>
      <x:c r="B2315" s="6" t="str">
        <x:v>1301</x:v>
      </x:c>
      <x:c r="C2315" s="6" t="str">
        <x:v>1301002</x:v>
      </x:c>
      <x:c r="D2315" s="6" t="str"/>
      <x:c r="E2315" s="6" t="n">
        <x:v>5</x:v>
      </x:c>
      <x:c r="F2315" s="6" t="n">
        <x:v>4</x:v>
      </x:c>
      <x:c r="G2315" s="6" t="n">
        <x:v>0</x:v>
      </x:c>
      <x:c r="H2315" s="7" t="str"/>
      <x:c r="I2315" s="7" t="str">
        <x:v>[{"id": "2", "num": 16000}, {"id": "110242", "num": 4}, {"id": "114002", "num": 3}]</x:v>
      </x:c>
      <x:c r="J2315" s="6" t="str">
        <x:v>https://raw.githubusercontent.com/Mar-7th/StarRailRes/dbe8cdfcfb0bf657b9fe1cf92d5537f118ccb487/index_new/cn/character_skill_trees.json</x:v>
      </x:c>
    </x:row>
    <x:row r="2316" ht="38" customHeight="1">
      <x:c r="A2316" s="6" t="str">
        <x:v>1301002_6</x:v>
      </x:c>
      <x:c r="B2316" s="6" t="str">
        <x:v>1301</x:v>
      </x:c>
      <x:c r="C2316" s="6" t="str">
        <x:v>1301002</x:v>
      </x:c>
      <x:c r="D2316" s="6" t="str"/>
      <x:c r="E2316" s="6" t="n">
        <x:v>6</x:v>
      </x:c>
      <x:c r="F2316" s="6" t="n">
        <x:v>4</x:v>
      </x:c>
      <x:c r="G2316" s="6" t="n">
        <x:v>0</x:v>
      </x:c>
      <x:c r="H2316" s="7" t="str"/>
      <x:c r="I2316" s="7" t="str">
        <x:v>[{"id": "2", "num": 24000}, {"id": "110242", "num": 6}, {"id": "114002", "num": 5}]</x:v>
      </x:c>
      <x:c r="J2316" s="6" t="str">
        <x:v>https://raw.githubusercontent.com/Mar-7th/StarRailRes/dbe8cdfcfb0bf657b9fe1cf92d5537f118ccb487/index_new/cn/character_skill_trees.json</x:v>
      </x:c>
    </x:row>
    <x:row r="2317" ht="38" customHeight="1">
      <x:c r="A2317" s="6" t="str">
        <x:v>1301002_7</x:v>
      </x:c>
      <x:c r="B2317" s="6" t="str">
        <x:v>1301</x:v>
      </x:c>
      <x:c r="C2317" s="6" t="str">
        <x:v>1301002</x:v>
      </x:c>
      <x:c r="D2317" s="6" t="str"/>
      <x:c r="E2317" s="6" t="n">
        <x:v>7</x:v>
      </x:c>
      <x:c r="F2317" s="6" t="n">
        <x:v>5</x:v>
      </x:c>
      <x:c r="G2317" s="6" t="n">
        <x:v>0</x:v>
      </x:c>
      <x:c r="H2317" s="7" t="str"/>
      <x:c r="I2317" s="7" t="str">
        <x:v>[{"id": "2", "num": 36000}, {"id": "110243", "num": 2}, {"id": "114003", "num": 2}]</x:v>
      </x:c>
      <x:c r="J2317" s="6" t="str">
        <x:v>https://raw.githubusercontent.com/Mar-7th/StarRailRes/dbe8cdfcfb0bf657b9fe1cf92d5537f118ccb487/index_new/cn/character_skill_trees.json</x:v>
      </x:c>
    </x:row>
    <x:row r="2318" ht="53" customHeight="1">
      <x:c r="A2318" s="6" t="str">
        <x:v>1301002_8</x:v>
      </x:c>
      <x:c r="B2318" s="6" t="str">
        <x:v>1301</x:v>
      </x:c>
      <x:c r="C2318" s="6" t="str">
        <x:v>1301002</x:v>
      </x:c>
      <x:c r="D2318" s="6" t="str"/>
      <x:c r="E2318" s="6" t="n">
        <x:v>8</x:v>
      </x:c>
      <x:c r="F2318" s="6" t="n">
        <x:v>5</x:v>
      </x:c>
      <x:c r="G2318" s="6" t="n">
        <x:v>0</x:v>
      </x:c>
      <x:c r="H2318" s="7" t="str"/>
      <x:c r="I2318" s="7" t="str">
        <x:v>[{"id": "2", "num": 64000}, {"id": "110243", "num": 4}, {"id": "110504", "num": 1}, {"id": "114003", "num": 3}]</x:v>
      </x:c>
      <x:c r="J2318" s="6" t="str">
        <x:v>https://raw.githubusercontent.com/Mar-7th/StarRailRes/dbe8cdfcfb0bf657b9fe1cf92d5537f118ccb487/index_new/cn/character_skill_trees.json</x:v>
      </x:c>
    </x:row>
    <x:row r="2319" ht="38" customHeight="1">
      <x:c r="A2319" s="6" t="str">
        <x:v>1301002_9</x:v>
      </x:c>
      <x:c r="B2319" s="6" t="str">
        <x:v>1301</x:v>
      </x:c>
      <x:c r="C2319" s="6" t="str">
        <x:v>1301002</x:v>
      </x:c>
      <x:c r="D2319" s="6" t="str"/>
      <x:c r="E2319" s="6" t="n">
        <x:v>9</x:v>
      </x:c>
      <x:c r="F2319" s="6" t="n">
        <x:v>6</x:v>
      </x:c>
      <x:c r="G2319" s="6" t="n">
        <x:v>0</x:v>
      </x:c>
      <x:c r="H2319" s="7" t="str"/>
      <x:c r="I2319" s="7" t="str">
        <x:v>[{"id": "2", "num": 128000}, {"id": "110243", "num": 6}, {"id": "110504", "num": 1}]</x:v>
      </x:c>
      <x:c r="J2319" s="6" t="str">
        <x:v>https://raw.githubusercontent.com/Mar-7th/StarRailRes/dbe8cdfcfb0bf657b9fe1cf92d5537f118ccb487/index_new/cn/character_skill_trees.json</x:v>
      </x:c>
    </x:row>
    <x:row r="2320" ht="53" customHeight="1">
      <x:c r="A2320" s="6" t="str">
        <x:v>1301002_10</x:v>
      </x:c>
      <x:c r="B2320" s="6" t="str">
        <x:v>1301</x:v>
      </x:c>
      <x:c r="C2320" s="6" t="str">
        <x:v>1301002</x:v>
      </x:c>
      <x:c r="D2320" s="6" t="str"/>
      <x:c r="E2320" s="6" t="n">
        <x:v>10</x:v>
      </x:c>
      <x:c r="F2320" s="6" t="n">
        <x:v>6</x:v>
      </x:c>
      <x:c r="G2320" s="6" t="n">
        <x:v>0</x:v>
      </x:c>
      <x:c r="H2320" s="7" t="str"/>
      <x:c r="I2320" s="7" t="str">
        <x:v>[{"id": "2", "num": 240000}, {"id": "110243", "num": 11}, {"id": "241", "num": 1}, {"id": "110504", "num": 1}]</x:v>
      </x:c>
      <x:c r="J2320" s="6" t="str">
        <x:v>https://raw.githubusercontent.com/Mar-7th/StarRailRes/dbe8cdfcfb0bf657b9fe1cf92d5537f118ccb487/index_new/cn/character_skill_trees.json</x:v>
      </x:c>
    </x:row>
    <x:row r="2321" ht="20" customHeight="1">
      <x:c r="A2321" s="6" t="str">
        <x:v>1301003_1</x:v>
      </x:c>
      <x:c r="B2321" s="6" t="str">
        <x:v>1301</x:v>
      </x:c>
      <x:c r="C2321" s="6" t="str">
        <x:v>1301003</x:v>
      </x:c>
      <x:c r="D2321" s="6" t="str"/>
      <x:c r="E2321" s="6" t="n">
        <x:v>1</x:v>
      </x:c>
      <x:c r="F2321" s="6" t="n">
        <x:v>0</x:v>
      </x:c>
      <x:c r="G2321" s="6" t="n">
        <x:v>0</x:v>
      </x:c>
      <x:c r="H2321" s="7" t="str"/>
      <x:c r="I2321" s="7" t="str">
        <x:v>[]</x:v>
      </x:c>
      <x:c r="J2321" s="6" t="str">
        <x:v>https://raw.githubusercontent.com/Mar-7th/StarRailRes/dbe8cdfcfb0bf657b9fe1cf92d5537f118ccb487/index_new/cn/character_skill_trees.json</x:v>
      </x:c>
    </x:row>
    <x:row r="2322" ht="38" customHeight="1">
      <x:c r="A2322" s="6" t="str">
        <x:v>1301003_2</x:v>
      </x:c>
      <x:c r="B2322" s="6" t="str">
        <x:v>1301</x:v>
      </x:c>
      <x:c r="C2322" s="6" t="str">
        <x:v>1301003</x:v>
      </x:c>
      <x:c r="D2322" s="6" t="str"/>
      <x:c r="E2322" s="6" t="n">
        <x:v>2</x:v>
      </x:c>
      <x:c r="F2322" s="6" t="n">
        <x:v>1</x:v>
      </x:c>
      <x:c r="G2322" s="6" t="n">
        <x:v>0</x:v>
      </x:c>
      <x:c r="H2322" s="7" t="str"/>
      <x:c r="I2322" s="7" t="str">
        <x:v>[{"id": "2", "num": 2000}, {"id": "114001", "num": 2}]</x:v>
      </x:c>
      <x:c r="J2322" s="6" t="str">
        <x:v>https://raw.githubusercontent.com/Mar-7th/StarRailRes/dbe8cdfcfb0bf657b9fe1cf92d5537f118ccb487/index_new/cn/character_skill_trees.json</x:v>
      </x:c>
    </x:row>
    <x:row r="2323" ht="38" customHeight="1">
      <x:c r="A2323" s="6" t="str">
        <x:v>1301003_3</x:v>
      </x:c>
      <x:c r="B2323" s="6" t="str">
        <x:v>1301</x:v>
      </x:c>
      <x:c r="C2323" s="6" t="str">
        <x:v>1301003</x:v>
      </x:c>
      <x:c r="D2323" s="6" t="str"/>
      <x:c r="E2323" s="6" t="n">
        <x:v>3</x:v>
      </x:c>
      <x:c r="F2323" s="6" t="n">
        <x:v>2</x:v>
      </x:c>
      <x:c r="G2323" s="6" t="n">
        <x:v>0</x:v>
      </x:c>
      <x:c r="H2323" s="7" t="str"/>
      <x:c r="I2323" s="7" t="str">
        <x:v>[{"id": "2", "num": 4000}, {"id": "110241", "num": 2}, {"id": "114001", "num": 4}]</x:v>
      </x:c>
      <x:c r="J2323" s="6" t="str">
        <x:v>https://raw.githubusercontent.com/Mar-7th/StarRailRes/dbe8cdfcfb0bf657b9fe1cf92d5537f118ccb487/index_new/cn/character_skill_trees.json</x:v>
      </x:c>
    </x:row>
    <x:row r="2324" ht="38" customHeight="1">
      <x:c r="A2324" s="6" t="str">
        <x:v>1301003_4</x:v>
      </x:c>
      <x:c r="B2324" s="6" t="str">
        <x:v>1301</x:v>
      </x:c>
      <x:c r="C2324" s="6" t="str">
        <x:v>1301003</x:v>
      </x:c>
      <x:c r="D2324" s="6" t="str"/>
      <x:c r="E2324" s="6" t="n">
        <x:v>4</x:v>
      </x:c>
      <x:c r="F2324" s="6" t="n">
        <x:v>3</x:v>
      </x:c>
      <x:c r="G2324" s="6" t="n">
        <x:v>0</x:v>
      </x:c>
      <x:c r="H2324" s="7" t="str"/>
      <x:c r="I2324" s="7" t="str">
        <x:v>[{"id": "2", "num": 8000}, {"id": "110242", "num": 2}, {"id": "114002", "num": 2}]</x:v>
      </x:c>
      <x:c r="J2324" s="6" t="str">
        <x:v>https://raw.githubusercontent.com/Mar-7th/StarRailRes/dbe8cdfcfb0bf657b9fe1cf92d5537f118ccb487/index_new/cn/character_skill_trees.json</x:v>
      </x:c>
    </x:row>
    <x:row r="2325" ht="38" customHeight="1">
      <x:c r="A2325" s="6" t="str">
        <x:v>1301003_5</x:v>
      </x:c>
      <x:c r="B2325" s="6" t="str">
        <x:v>1301</x:v>
      </x:c>
      <x:c r="C2325" s="6" t="str">
        <x:v>1301003</x:v>
      </x:c>
      <x:c r="D2325" s="6" t="str"/>
      <x:c r="E2325" s="6" t="n">
        <x:v>5</x:v>
      </x:c>
      <x:c r="F2325" s="6" t="n">
        <x:v>4</x:v>
      </x:c>
      <x:c r="G2325" s="6" t="n">
        <x:v>0</x:v>
      </x:c>
      <x:c r="H2325" s="7" t="str"/>
      <x:c r="I2325" s="7" t="str">
        <x:v>[{"id": "2", "num": 16000}, {"id": "110242", "num": 4}, {"id": "114002", "num": 3}]</x:v>
      </x:c>
      <x:c r="J2325" s="6" t="str">
        <x:v>https://raw.githubusercontent.com/Mar-7th/StarRailRes/dbe8cdfcfb0bf657b9fe1cf92d5537f118ccb487/index_new/cn/character_skill_trees.json</x:v>
      </x:c>
    </x:row>
    <x:row r="2326" ht="38" customHeight="1">
      <x:c r="A2326" s="6" t="str">
        <x:v>1301003_6</x:v>
      </x:c>
      <x:c r="B2326" s="6" t="str">
        <x:v>1301</x:v>
      </x:c>
      <x:c r="C2326" s="6" t="str">
        <x:v>1301003</x:v>
      </x:c>
      <x:c r="D2326" s="6" t="str"/>
      <x:c r="E2326" s="6" t="n">
        <x:v>6</x:v>
      </x:c>
      <x:c r="F2326" s="6" t="n">
        <x:v>4</x:v>
      </x:c>
      <x:c r="G2326" s="6" t="n">
        <x:v>0</x:v>
      </x:c>
      <x:c r="H2326" s="7" t="str"/>
      <x:c r="I2326" s="7" t="str">
        <x:v>[{"id": "2", "num": 24000}, {"id": "110242", "num": 6}, {"id": "114002", "num": 5}]</x:v>
      </x:c>
      <x:c r="J2326" s="6" t="str">
        <x:v>https://raw.githubusercontent.com/Mar-7th/StarRailRes/dbe8cdfcfb0bf657b9fe1cf92d5537f118ccb487/index_new/cn/character_skill_trees.json</x:v>
      </x:c>
    </x:row>
    <x:row r="2327" ht="38" customHeight="1">
      <x:c r="A2327" s="6" t="str">
        <x:v>1301003_7</x:v>
      </x:c>
      <x:c r="B2327" s="6" t="str">
        <x:v>1301</x:v>
      </x:c>
      <x:c r="C2327" s="6" t="str">
        <x:v>1301003</x:v>
      </x:c>
      <x:c r="D2327" s="6" t="str"/>
      <x:c r="E2327" s="6" t="n">
        <x:v>7</x:v>
      </x:c>
      <x:c r="F2327" s="6" t="n">
        <x:v>5</x:v>
      </x:c>
      <x:c r="G2327" s="6" t="n">
        <x:v>0</x:v>
      </x:c>
      <x:c r="H2327" s="7" t="str"/>
      <x:c r="I2327" s="7" t="str">
        <x:v>[{"id": "2", "num": 36000}, {"id": "110243", "num": 2}, {"id": "114003", "num": 2}]</x:v>
      </x:c>
      <x:c r="J2327" s="6" t="str">
        <x:v>https://raw.githubusercontent.com/Mar-7th/StarRailRes/dbe8cdfcfb0bf657b9fe1cf92d5537f118ccb487/index_new/cn/character_skill_trees.json</x:v>
      </x:c>
    </x:row>
    <x:row r="2328" ht="53" customHeight="1">
      <x:c r="A2328" s="6" t="str">
        <x:v>1301003_8</x:v>
      </x:c>
      <x:c r="B2328" s="6" t="str">
        <x:v>1301</x:v>
      </x:c>
      <x:c r="C2328" s="6" t="str">
        <x:v>1301003</x:v>
      </x:c>
      <x:c r="D2328" s="6" t="str"/>
      <x:c r="E2328" s="6" t="n">
        <x:v>8</x:v>
      </x:c>
      <x:c r="F2328" s="6" t="n">
        <x:v>5</x:v>
      </x:c>
      <x:c r="G2328" s="6" t="n">
        <x:v>0</x:v>
      </x:c>
      <x:c r="H2328" s="7" t="str"/>
      <x:c r="I2328" s="7" t="str">
        <x:v>[{"id": "2", "num": 64000}, {"id": "110243", "num": 4}, {"id": "110504", "num": 1}, {"id": "114003", "num": 3}]</x:v>
      </x:c>
      <x:c r="J2328" s="6" t="str">
        <x:v>https://raw.githubusercontent.com/Mar-7th/StarRailRes/dbe8cdfcfb0bf657b9fe1cf92d5537f118ccb487/index_new/cn/character_skill_trees.json</x:v>
      </x:c>
    </x:row>
    <x:row r="2329" ht="38" customHeight="1">
      <x:c r="A2329" s="6" t="str">
        <x:v>1301003_9</x:v>
      </x:c>
      <x:c r="B2329" s="6" t="str">
        <x:v>1301</x:v>
      </x:c>
      <x:c r="C2329" s="6" t="str">
        <x:v>1301003</x:v>
      </x:c>
      <x:c r="D2329" s="6" t="str"/>
      <x:c r="E2329" s="6" t="n">
        <x:v>9</x:v>
      </x:c>
      <x:c r="F2329" s="6" t="n">
        <x:v>6</x:v>
      </x:c>
      <x:c r="G2329" s="6" t="n">
        <x:v>0</x:v>
      </x:c>
      <x:c r="H2329" s="7" t="str"/>
      <x:c r="I2329" s="7" t="str">
        <x:v>[{"id": "2", "num": 128000}, {"id": "110243", "num": 6}, {"id": "110504", "num": 1}]</x:v>
      </x:c>
      <x:c r="J2329" s="6" t="str">
        <x:v>https://raw.githubusercontent.com/Mar-7th/StarRailRes/dbe8cdfcfb0bf657b9fe1cf92d5537f118ccb487/index_new/cn/character_skill_trees.json</x:v>
      </x:c>
    </x:row>
    <x:row r="2330" ht="53" customHeight="1">
      <x:c r="A2330" s="6" t="str">
        <x:v>1301003_10</x:v>
      </x:c>
      <x:c r="B2330" s="6" t="str">
        <x:v>1301</x:v>
      </x:c>
      <x:c r="C2330" s="6" t="str">
        <x:v>1301003</x:v>
      </x:c>
      <x:c r="D2330" s="6" t="str"/>
      <x:c r="E2330" s="6" t="n">
        <x:v>10</x:v>
      </x:c>
      <x:c r="F2330" s="6" t="n">
        <x:v>6</x:v>
      </x:c>
      <x:c r="G2330" s="6" t="n">
        <x:v>0</x:v>
      </x:c>
      <x:c r="H2330" s="7" t="str"/>
      <x:c r="I2330" s="7" t="str">
        <x:v>[{"id": "2", "num": 240000}, {"id": "110243", "num": 11}, {"id": "241", "num": 1}, {"id": "110504", "num": 1}]</x:v>
      </x:c>
      <x:c r="J2330" s="6" t="str">
        <x:v>https://raw.githubusercontent.com/Mar-7th/StarRailRes/dbe8cdfcfb0bf657b9fe1cf92d5537f118ccb487/index_new/cn/character_skill_trees.json</x:v>
      </x:c>
    </x:row>
    <x:row r="2331" ht="20" customHeight="1">
      <x:c r="A2331" s="6" t="str">
        <x:v>1301004_1</x:v>
      </x:c>
      <x:c r="B2331" s="6" t="str">
        <x:v>1301</x:v>
      </x:c>
      <x:c r="C2331" s="6" t="str">
        <x:v>1301004</x:v>
      </x:c>
      <x:c r="D2331" s="6" t="str"/>
      <x:c r="E2331" s="6" t="n">
        <x:v>1</x:v>
      </x:c>
      <x:c r="F2331" s="6" t="n">
        <x:v>0</x:v>
      </x:c>
      <x:c r="G2331" s="6" t="n">
        <x:v>0</x:v>
      </x:c>
      <x:c r="H2331" s="7" t="str"/>
      <x:c r="I2331" s="7" t="str">
        <x:v>[]</x:v>
      </x:c>
      <x:c r="J2331" s="6" t="str">
        <x:v>https://raw.githubusercontent.com/Mar-7th/StarRailRes/dbe8cdfcfb0bf657b9fe1cf92d5537f118ccb487/index_new/cn/character_skill_trees.json</x:v>
      </x:c>
    </x:row>
    <x:row r="2332" ht="38" customHeight="1">
      <x:c r="A2332" s="6" t="str">
        <x:v>1301004_2</x:v>
      </x:c>
      <x:c r="B2332" s="6" t="str">
        <x:v>1301</x:v>
      </x:c>
      <x:c r="C2332" s="6" t="str">
        <x:v>1301004</x:v>
      </x:c>
      <x:c r="D2332" s="6" t="str"/>
      <x:c r="E2332" s="6" t="n">
        <x:v>2</x:v>
      </x:c>
      <x:c r="F2332" s="6" t="n">
        <x:v>1</x:v>
      </x:c>
      <x:c r="G2332" s="6" t="n">
        <x:v>0</x:v>
      </x:c>
      <x:c r="H2332" s="7" t="str"/>
      <x:c r="I2332" s="7" t="str">
        <x:v>[{"id": "2", "num": 2000}, {"id": "114001", "num": 2}]</x:v>
      </x:c>
      <x:c r="J2332" s="6" t="str">
        <x:v>https://raw.githubusercontent.com/Mar-7th/StarRailRes/dbe8cdfcfb0bf657b9fe1cf92d5537f118ccb487/index_new/cn/character_skill_trees.json</x:v>
      </x:c>
    </x:row>
    <x:row r="2333" ht="38" customHeight="1">
      <x:c r="A2333" s="6" t="str">
        <x:v>1301004_3</x:v>
      </x:c>
      <x:c r="B2333" s="6" t="str">
        <x:v>1301</x:v>
      </x:c>
      <x:c r="C2333" s="6" t="str">
        <x:v>1301004</x:v>
      </x:c>
      <x:c r="D2333" s="6" t="str"/>
      <x:c r="E2333" s="6" t="n">
        <x:v>3</x:v>
      </x:c>
      <x:c r="F2333" s="6" t="n">
        <x:v>2</x:v>
      </x:c>
      <x:c r="G2333" s="6" t="n">
        <x:v>0</x:v>
      </x:c>
      <x:c r="H2333" s="7" t="str"/>
      <x:c r="I2333" s="7" t="str">
        <x:v>[{"id": "2", "num": 4000}, {"id": "110241", "num": 2}, {"id": "114001", "num": 4}]</x:v>
      </x:c>
      <x:c r="J2333" s="6" t="str">
        <x:v>https://raw.githubusercontent.com/Mar-7th/StarRailRes/dbe8cdfcfb0bf657b9fe1cf92d5537f118ccb487/index_new/cn/character_skill_trees.json</x:v>
      </x:c>
    </x:row>
    <x:row r="2334" ht="38" customHeight="1">
      <x:c r="A2334" s="6" t="str">
        <x:v>1301004_4</x:v>
      </x:c>
      <x:c r="B2334" s="6" t="str">
        <x:v>1301</x:v>
      </x:c>
      <x:c r="C2334" s="6" t="str">
        <x:v>1301004</x:v>
      </x:c>
      <x:c r="D2334" s="6" t="str"/>
      <x:c r="E2334" s="6" t="n">
        <x:v>4</x:v>
      </x:c>
      <x:c r="F2334" s="6" t="n">
        <x:v>3</x:v>
      </x:c>
      <x:c r="G2334" s="6" t="n">
        <x:v>0</x:v>
      </x:c>
      <x:c r="H2334" s="7" t="str"/>
      <x:c r="I2334" s="7" t="str">
        <x:v>[{"id": "2", "num": 8000}, {"id": "110242", "num": 2}, {"id": "114002", "num": 2}]</x:v>
      </x:c>
      <x:c r="J2334" s="6" t="str">
        <x:v>https://raw.githubusercontent.com/Mar-7th/StarRailRes/dbe8cdfcfb0bf657b9fe1cf92d5537f118ccb487/index_new/cn/character_skill_trees.json</x:v>
      </x:c>
    </x:row>
    <x:row r="2335" ht="38" customHeight="1">
      <x:c r="A2335" s="6" t="str">
        <x:v>1301004_5</x:v>
      </x:c>
      <x:c r="B2335" s="6" t="str">
        <x:v>1301</x:v>
      </x:c>
      <x:c r="C2335" s="6" t="str">
        <x:v>1301004</x:v>
      </x:c>
      <x:c r="D2335" s="6" t="str"/>
      <x:c r="E2335" s="6" t="n">
        <x:v>5</x:v>
      </x:c>
      <x:c r="F2335" s="6" t="n">
        <x:v>4</x:v>
      </x:c>
      <x:c r="G2335" s="6" t="n">
        <x:v>0</x:v>
      </x:c>
      <x:c r="H2335" s="7" t="str"/>
      <x:c r="I2335" s="7" t="str">
        <x:v>[{"id": "2", "num": 16000}, {"id": "110242", "num": 4}, {"id": "114002", "num": 3}]</x:v>
      </x:c>
      <x:c r="J2335" s="6" t="str">
        <x:v>https://raw.githubusercontent.com/Mar-7th/StarRailRes/dbe8cdfcfb0bf657b9fe1cf92d5537f118ccb487/index_new/cn/character_skill_trees.json</x:v>
      </x:c>
    </x:row>
    <x:row r="2336" ht="38" customHeight="1">
      <x:c r="A2336" s="6" t="str">
        <x:v>1301004_6</x:v>
      </x:c>
      <x:c r="B2336" s="6" t="str">
        <x:v>1301</x:v>
      </x:c>
      <x:c r="C2336" s="6" t="str">
        <x:v>1301004</x:v>
      </x:c>
      <x:c r="D2336" s="6" t="str"/>
      <x:c r="E2336" s="6" t="n">
        <x:v>6</x:v>
      </x:c>
      <x:c r="F2336" s="6" t="n">
        <x:v>4</x:v>
      </x:c>
      <x:c r="G2336" s="6" t="n">
        <x:v>0</x:v>
      </x:c>
      <x:c r="H2336" s="7" t="str"/>
      <x:c r="I2336" s="7" t="str">
        <x:v>[{"id": "2", "num": 24000}, {"id": "110242", "num": 6}, {"id": "114002", "num": 5}]</x:v>
      </x:c>
      <x:c r="J2336" s="6" t="str">
        <x:v>https://raw.githubusercontent.com/Mar-7th/StarRailRes/dbe8cdfcfb0bf657b9fe1cf92d5537f118ccb487/index_new/cn/character_skill_trees.json</x:v>
      </x:c>
    </x:row>
    <x:row r="2337" ht="38" customHeight="1">
      <x:c r="A2337" s="6" t="str">
        <x:v>1301004_7</x:v>
      </x:c>
      <x:c r="B2337" s="6" t="str">
        <x:v>1301</x:v>
      </x:c>
      <x:c r="C2337" s="6" t="str">
        <x:v>1301004</x:v>
      </x:c>
      <x:c r="D2337" s="6" t="str"/>
      <x:c r="E2337" s="6" t="n">
        <x:v>7</x:v>
      </x:c>
      <x:c r="F2337" s="6" t="n">
        <x:v>5</x:v>
      </x:c>
      <x:c r="G2337" s="6" t="n">
        <x:v>0</x:v>
      </x:c>
      <x:c r="H2337" s="7" t="str"/>
      <x:c r="I2337" s="7" t="str">
        <x:v>[{"id": "2", "num": 36000}, {"id": "110243", "num": 2}, {"id": "114003", "num": 2}]</x:v>
      </x:c>
      <x:c r="J2337" s="6" t="str">
        <x:v>https://raw.githubusercontent.com/Mar-7th/StarRailRes/dbe8cdfcfb0bf657b9fe1cf92d5537f118ccb487/index_new/cn/character_skill_trees.json</x:v>
      </x:c>
    </x:row>
    <x:row r="2338" ht="53" customHeight="1">
      <x:c r="A2338" s="6" t="str">
        <x:v>1301004_8</x:v>
      </x:c>
      <x:c r="B2338" s="6" t="str">
        <x:v>1301</x:v>
      </x:c>
      <x:c r="C2338" s="6" t="str">
        <x:v>1301004</x:v>
      </x:c>
      <x:c r="D2338" s="6" t="str"/>
      <x:c r="E2338" s="6" t="n">
        <x:v>8</x:v>
      </x:c>
      <x:c r="F2338" s="6" t="n">
        <x:v>5</x:v>
      </x:c>
      <x:c r="G2338" s="6" t="n">
        <x:v>0</x:v>
      </x:c>
      <x:c r="H2338" s="7" t="str"/>
      <x:c r="I2338" s="7" t="str">
        <x:v>[{"id": "2", "num": 64000}, {"id": "110243", "num": 4}, {"id": "110504", "num": 1}, {"id": "114003", "num": 3}]</x:v>
      </x:c>
      <x:c r="J2338" s="6" t="str">
        <x:v>https://raw.githubusercontent.com/Mar-7th/StarRailRes/dbe8cdfcfb0bf657b9fe1cf92d5537f118ccb487/index_new/cn/character_skill_trees.json</x:v>
      </x:c>
    </x:row>
    <x:row r="2339" ht="38" customHeight="1">
      <x:c r="A2339" s="6" t="str">
        <x:v>1301004_9</x:v>
      </x:c>
      <x:c r="B2339" s="6" t="str">
        <x:v>1301</x:v>
      </x:c>
      <x:c r="C2339" s="6" t="str">
        <x:v>1301004</x:v>
      </x:c>
      <x:c r="D2339" s="6" t="str"/>
      <x:c r="E2339" s="6" t="n">
        <x:v>9</x:v>
      </x:c>
      <x:c r="F2339" s="6" t="n">
        <x:v>6</x:v>
      </x:c>
      <x:c r="G2339" s="6" t="n">
        <x:v>0</x:v>
      </x:c>
      <x:c r="H2339" s="7" t="str"/>
      <x:c r="I2339" s="7" t="str">
        <x:v>[{"id": "2", "num": 128000}, {"id": "110243", "num": 6}, {"id": "110504", "num": 1}]</x:v>
      </x:c>
      <x:c r="J2339" s="6" t="str">
        <x:v>https://raw.githubusercontent.com/Mar-7th/StarRailRes/dbe8cdfcfb0bf657b9fe1cf92d5537f118ccb487/index_new/cn/character_skill_trees.json</x:v>
      </x:c>
    </x:row>
    <x:row r="2340" ht="53" customHeight="1">
      <x:c r="A2340" s="6" t="str">
        <x:v>1301004_10</x:v>
      </x:c>
      <x:c r="B2340" s="6" t="str">
        <x:v>1301</x:v>
      </x:c>
      <x:c r="C2340" s="6" t="str">
        <x:v>1301004</x:v>
      </x:c>
      <x:c r="D2340" s="6" t="str"/>
      <x:c r="E2340" s="6" t="n">
        <x:v>10</x:v>
      </x:c>
      <x:c r="F2340" s="6" t="n">
        <x:v>6</x:v>
      </x:c>
      <x:c r="G2340" s="6" t="n">
        <x:v>0</x:v>
      </x:c>
      <x:c r="H2340" s="7" t="str"/>
      <x:c r="I2340" s="7" t="str">
        <x:v>[{"id": "2", "num": 240000}, {"id": "110243", "num": 11}, {"id": "241", "num": 1}, {"id": "110504", "num": 1}]</x:v>
      </x:c>
      <x:c r="J2340" s="6" t="str">
        <x:v>https://raw.githubusercontent.com/Mar-7th/StarRailRes/dbe8cdfcfb0bf657b9fe1cf92d5537f118ccb487/index_new/cn/character_skill_trees.json</x:v>
      </x:c>
    </x:row>
    <x:row r="2341" ht="20" customHeight="1">
      <x:c r="A2341" s="6" t="str">
        <x:v>1301007_1</x:v>
      </x:c>
      <x:c r="B2341" s="6" t="str">
        <x:v>1301</x:v>
      </x:c>
      <x:c r="C2341" s="6" t="str">
        <x:v>1301007</x:v>
      </x:c>
      <x:c r="D2341" s="6" t="str"/>
      <x:c r="E2341" s="6" t="n">
        <x:v>1</x:v>
      </x:c>
      <x:c r="F2341" s="6" t="n">
        <x:v>0</x:v>
      </x:c>
      <x:c r="G2341" s="6" t="n">
        <x:v>0</x:v>
      </x:c>
      <x:c r="H2341" s="7" t="str"/>
      <x:c r="I2341" s="7" t="str">
        <x:v>[]</x:v>
      </x:c>
      <x:c r="J2341" s="6" t="str">
        <x:v>https://raw.githubusercontent.com/Mar-7th/StarRailRes/dbe8cdfcfb0bf657b9fe1cf92d5537f118ccb487/index_new/cn/character_skill_trees.json</x:v>
      </x:c>
    </x:row>
    <x:row r="2342" ht="38" customHeight="1">
      <x:c r="A2342" s="6" t="str">
        <x:v>1301101_1</x:v>
      </x:c>
      <x:c r="B2342" s="6" t="str">
        <x:v>1301</x:v>
      </x:c>
      <x:c r="C2342" s="6" t="str">
        <x:v>1301101</x:v>
      </x:c>
      <x:c r="D2342" s="6" t="str">
        <x:v>崭新配方</x:v>
      </x:c>
      <x:c r="E2342" s="6" t="n">
        <x:v>1</x:v>
      </x:c>
      <x:c r="F2342" s="6" t="n">
        <x:v>2</x:v>
      </x:c>
      <x:c r="G2342" s="6" t="n">
        <x:v>0</x:v>
      </x:c>
      <x:c r="H2342" s="7" t="str">
        <x:v>使自身提供的治疗量提高，提高数值等同于击破特攻的#1[i]%，最多使提供的治疗量提高#2[i]%。</x:v>
      </x:c>
      <x:c r="I2342" s="7" t="str">
        <x:v>[{"id": "2", "num": 4000}, {"id": "110241", "num": 2}, {"id": "110504", "num": 1}]</x:v>
      </x:c>
      <x:c r="J2342" s="6" t="str">
        <x:v>https://raw.githubusercontent.com/Mar-7th/StarRailRes/dbe8cdfcfb0bf657b9fe1cf92d5537f118ccb487/index_new/cn/character_skill_trees.json</x:v>
      </x:c>
    </x:row>
    <x:row r="2343" ht="53" customHeight="1">
      <x:c r="A2343" s="6" t="str">
        <x:v>1301102_1</x:v>
      </x:c>
      <x:c r="B2343" s="6" t="str">
        <x:v>1301</x:v>
      </x:c>
      <x:c r="C2343" s="6" t="str">
        <x:v>1301102</x:v>
      </x:c>
      <x:c r="D2343" s="6" t="str">
        <x:v>天然酵母</x:v>
      </x:c>
      <x:c r="E2343" s="6" t="n">
        <x:v>1</x:v>
      </x:c>
      <x:c r="F2343" s="6" t="n">
        <x:v>4</x:v>
      </x:c>
      <x:c r="G2343" s="6" t="n">
        <x:v>0</x:v>
      </x:c>
      <x:c r="H2343" s="7" t="str">
        <x:v>施放终结技后，立刻使自己行动提前100%。</x:v>
      </x:c>
      <x:c r="I2343" s="7" t="str">
        <x:v>[{"id": "2", "num": 16000}, {"id": "110242", "num": 4}, {"id": "241", "num": 1}, {"id": "110504", "num": 1}]</x:v>
      </x:c>
      <x:c r="J2343" s="6" t="str">
        <x:v>https://raw.githubusercontent.com/Mar-7th/StarRailRes/dbe8cdfcfb0bf657b9fe1cf92d5537f118ccb487/index_new/cn/character_skill_trees.json</x:v>
      </x:c>
    </x:row>
    <x:row r="2344" ht="53" customHeight="1">
      <x:c r="A2344" s="6" t="str">
        <x:v>1301103_1</x:v>
      </x:c>
      <x:c r="B2344" s="6" t="str">
        <x:v>1301</x:v>
      </x:c>
      <x:c r="C2344" s="6" t="str">
        <x:v>1301103</x:v>
      </x:c>
      <x:c r="D2344" s="6" t="str">
        <x:v>敬请干杯</x:v>
      </x:c>
      <x:c r="E2344" s="6" t="n">
        <x:v>1</x:v>
      </x:c>
      <x:c r="F2344" s="6" t="n">
        <x:v>6</x:v>
      </x:c>
      <x:c r="G2344" s="6" t="n">
        <x:v>0</x:v>
      </x:c>
      <x:c r="H2344" s="7" t="str">
        <x:v>加拉赫施放【酒花奔涌】攻击陷入【酩酊】状态的目标时，使此次天赋提供的生命回复效果对我方队友也会生效。</x:v>
      </x:c>
      <x:c r="I2344" s="7" t="str">
        <x:v>[{"id": "2", "num": 128000}, {"id": "110243", "num": 6}, {"id": "241", "num": 1}, {"id": "110504", "num": 1}]</x:v>
      </x:c>
      <x:c r="J2344" s="6" t="str">
        <x:v>https://raw.githubusercontent.com/Mar-7th/StarRailRes/dbe8cdfcfb0bf657b9fe1cf92d5537f118ccb487/index_new/cn/character_skill_trees.json</x:v>
      </x:c>
    </x:row>
    <x:row r="2345" ht="38" customHeight="1">
      <x:c r="A2345" s="6" t="str">
        <x:v>1301201_1</x:v>
      </x:c>
      <x:c r="B2345" s="6" t="str">
        <x:v>1301</x:v>
      </x:c>
      <x:c r="C2345" s="6" t="str">
        <x:v>1301201</x:v>
      </x:c>
      <x:c r="D2345" s="6" t="str">
        <x:v>效果抵抗强化</x:v>
      </x:c>
      <x:c r="E2345" s="6" t="n">
        <x:v>1</x:v>
      </x:c>
      <x:c r="F2345" s="6" t="n">
        <x:v>0</x:v>
      </x:c>
      <x:c r="G2345" s="6" t="n">
        <x:v>1</x:v>
      </x:c>
      <x:c r="H2345" s="7" t="str"/>
      <x:c r="I2345" s="7" t="str">
        <x:v>[{"id": "2", "num": 2000}, {"id": "114001", "num": 2}]</x:v>
      </x:c>
      <x:c r="J2345" s="6" t="str">
        <x:v>https://raw.githubusercontent.com/Mar-7th/StarRailRes/dbe8cdfcfb0bf657b9fe1cf92d5537f118ccb487/index_new/cn/character_skill_trees.json</x:v>
      </x:c>
    </x:row>
    <x:row r="2346" ht="38" customHeight="1">
      <x:c r="A2346" s="6" t="str">
        <x:v>1301202_1</x:v>
      </x:c>
      <x:c r="B2346" s="6" t="str">
        <x:v>1301</x:v>
      </x:c>
      <x:c r="C2346" s="6" t="str">
        <x:v>1301202</x:v>
      </x:c>
      <x:c r="D2346" s="6" t="str">
        <x:v>击破强化</x:v>
      </x:c>
      <x:c r="E2346" s="6" t="n">
        <x:v>1</x:v>
      </x:c>
      <x:c r="F2346" s="6" t="n">
        <x:v>2</x:v>
      </x:c>
      <x:c r="G2346" s="6" t="n">
        <x:v>0</x:v>
      </x:c>
      <x:c r="H2346" s="7" t="str"/>
      <x:c r="I2346" s="7" t="str">
        <x:v>[{"id": "2", "num": 4000}, {"id": "110241", "num": 2}, {"id": "114001", "num": 4}]</x:v>
      </x:c>
      <x:c r="J2346" s="6" t="str">
        <x:v>https://raw.githubusercontent.com/Mar-7th/StarRailRes/dbe8cdfcfb0bf657b9fe1cf92d5537f118ccb487/index_new/cn/character_skill_trees.json</x:v>
      </x:c>
    </x:row>
    <x:row r="2347" ht="38" customHeight="1">
      <x:c r="A2347" s="6" t="str">
        <x:v>1301203_1</x:v>
      </x:c>
      <x:c r="B2347" s="6" t="str">
        <x:v>1301</x:v>
      </x:c>
      <x:c r="C2347" s="6" t="str">
        <x:v>1301203</x:v>
      </x:c>
      <x:c r="D2347" s="6" t="str">
        <x:v>效果抵抗强化</x:v>
      </x:c>
      <x:c r="E2347" s="6" t="n">
        <x:v>1</x:v>
      </x:c>
      <x:c r="F2347" s="6" t="n">
        <x:v>3</x:v>
      </x:c>
      <x:c r="G2347" s="6" t="n">
        <x:v>0</x:v>
      </x:c>
      <x:c r="H2347" s="7" t="str"/>
      <x:c r="I2347" s="7" t="str">
        <x:v>[{"id": "2", "num": 8000}, {"id": "110242", "num": 2}, {"id": "114002", "num": 2}]</x:v>
      </x:c>
      <x:c r="J2347" s="6" t="str">
        <x:v>https://raw.githubusercontent.com/Mar-7th/StarRailRes/dbe8cdfcfb0bf657b9fe1cf92d5537f118ccb487/index_new/cn/character_skill_trees.json</x:v>
      </x:c>
    </x:row>
    <x:row r="2348" ht="38" customHeight="1">
      <x:c r="A2348" s="6" t="str">
        <x:v>1301204_1</x:v>
      </x:c>
      <x:c r="B2348" s="6" t="str">
        <x:v>1301</x:v>
      </x:c>
      <x:c r="C2348" s="6" t="str">
        <x:v>1301204</x:v>
      </x:c>
      <x:c r="D2348" s="6" t="str">
        <x:v>生命强化</x:v>
      </x:c>
      <x:c r="E2348" s="6" t="n">
        <x:v>1</x:v>
      </x:c>
      <x:c r="F2348" s="6" t="n">
        <x:v>3</x:v>
      </x:c>
      <x:c r="G2348" s="6" t="n">
        <x:v>0</x:v>
      </x:c>
      <x:c r="H2348" s="7" t="str"/>
      <x:c r="I2348" s="7" t="str">
        <x:v>[{"id": "2", "num": 8000}, {"id": "110242", "num": 2}, {"id": "114002", "num": 2}]</x:v>
      </x:c>
      <x:c r="J2348" s="6" t="str">
        <x:v>https://raw.githubusercontent.com/Mar-7th/StarRailRes/dbe8cdfcfb0bf657b9fe1cf92d5537f118ccb487/index_new/cn/character_skill_trees.json</x:v>
      </x:c>
    </x:row>
    <x:row r="2349" ht="38" customHeight="1">
      <x:c r="A2349" s="6" t="str">
        <x:v>1301205_1</x:v>
      </x:c>
      <x:c r="B2349" s="6" t="str">
        <x:v>1301</x:v>
      </x:c>
      <x:c r="C2349" s="6" t="str">
        <x:v>1301205</x:v>
      </x:c>
      <x:c r="D2349" s="6" t="str">
        <x:v>效果抵抗强化</x:v>
      </x:c>
      <x:c r="E2349" s="6" t="n">
        <x:v>1</x:v>
      </x:c>
      <x:c r="F2349" s="6" t="n">
        <x:v>4</x:v>
      </x:c>
      <x:c r="G2349" s="6" t="n">
        <x:v>0</x:v>
      </x:c>
      <x:c r="H2349" s="7" t="str"/>
      <x:c r="I2349" s="7" t="str">
        <x:v>[{"id": "2", "num": 16000}, {"id": "110242", "num": 4}, {"id": "114002", "num": 3}]</x:v>
      </x:c>
      <x:c r="J2349" s="6" t="str">
        <x:v>https://raw.githubusercontent.com/Mar-7th/StarRailRes/dbe8cdfcfb0bf657b9fe1cf92d5537f118ccb487/index_new/cn/character_skill_trees.json</x:v>
      </x:c>
    </x:row>
    <x:row r="2350" ht="38" customHeight="1">
      <x:c r="A2350" s="6" t="str">
        <x:v>1301206_1</x:v>
      </x:c>
      <x:c r="B2350" s="6" t="str">
        <x:v>1301</x:v>
      </x:c>
      <x:c r="C2350" s="6" t="str">
        <x:v>1301206</x:v>
      </x:c>
      <x:c r="D2350" s="6" t="str">
        <x:v>击破强化</x:v>
      </x:c>
      <x:c r="E2350" s="6" t="n">
        <x:v>1</x:v>
      </x:c>
      <x:c r="F2350" s="6" t="n">
        <x:v>5</x:v>
      </x:c>
      <x:c r="G2350" s="6" t="n">
        <x:v>0</x:v>
      </x:c>
      <x:c r="H2350" s="7" t="str"/>
      <x:c r="I2350" s="7" t="str">
        <x:v>[{"id": "2", "num": 36000}, {"id": "110243", "num": 2}, {"id": "114003", "num": 2}]</x:v>
      </x:c>
      <x:c r="J2350" s="6" t="str">
        <x:v>https://raw.githubusercontent.com/Mar-7th/StarRailRes/dbe8cdfcfb0bf657b9fe1cf92d5537f118ccb487/index_new/cn/character_skill_trees.json</x:v>
      </x:c>
    </x:row>
    <x:row r="2351" ht="38" customHeight="1">
      <x:c r="A2351" s="6" t="str">
        <x:v>1301207_1</x:v>
      </x:c>
      <x:c r="B2351" s="6" t="str">
        <x:v>1301</x:v>
      </x:c>
      <x:c r="C2351" s="6" t="str">
        <x:v>1301207</x:v>
      </x:c>
      <x:c r="D2351" s="6" t="str">
        <x:v>效果抵抗强化</x:v>
      </x:c>
      <x:c r="E2351" s="6" t="n">
        <x:v>1</x:v>
      </x:c>
      <x:c r="F2351" s="6" t="n">
        <x:v>5</x:v>
      </x:c>
      <x:c r="G2351" s="6" t="n">
        <x:v>0</x:v>
      </x:c>
      <x:c r="H2351" s="7" t="str"/>
      <x:c r="I2351" s="7" t="str">
        <x:v>[{"id": "2", "num": 36000}, {"id": "110243", "num": 2}, {"id": "114003", "num": 2}]</x:v>
      </x:c>
      <x:c r="J2351" s="6" t="str">
        <x:v>https://raw.githubusercontent.com/Mar-7th/StarRailRes/dbe8cdfcfb0bf657b9fe1cf92d5537f118ccb487/index_new/cn/character_skill_trees.json</x:v>
      </x:c>
    </x:row>
    <x:row r="2352" ht="38" customHeight="1">
      <x:c r="A2352" s="6" t="str">
        <x:v>1301208_1</x:v>
      </x:c>
      <x:c r="B2352" s="6" t="str">
        <x:v>1301</x:v>
      </x:c>
      <x:c r="C2352" s="6" t="str">
        <x:v>1301208</x:v>
      </x:c>
      <x:c r="D2352" s="6" t="str">
        <x:v>生命强化</x:v>
      </x:c>
      <x:c r="E2352" s="6" t="n">
        <x:v>1</x:v>
      </x:c>
      <x:c r="F2352" s="6" t="n">
        <x:v>6</x:v>
      </x:c>
      <x:c r="G2352" s="6" t="n">
        <x:v>0</x:v>
      </x:c>
      <x:c r="H2352" s="7" t="str"/>
      <x:c r="I2352" s="7" t="str">
        <x:v>[{"id": "2", "num": 128000}, {"id": "110243", "num": 6}, {"id": "114003", "num": 6}]</x:v>
      </x:c>
      <x:c r="J2352" s="6" t="str">
        <x:v>https://raw.githubusercontent.com/Mar-7th/StarRailRes/dbe8cdfcfb0bf657b9fe1cf92d5537f118ccb487/index_new/cn/character_skill_trees.json</x:v>
      </x:c>
    </x:row>
    <x:row r="2353" ht="38" customHeight="1">
      <x:c r="A2353" s="6" t="str">
        <x:v>1301209_1</x:v>
      </x:c>
      <x:c r="B2353" s="6" t="str">
        <x:v>1301</x:v>
      </x:c>
      <x:c r="C2353" s="6" t="str">
        <x:v>1301209</x:v>
      </x:c>
      <x:c r="D2353" s="6" t="str">
        <x:v>效果抵抗强化</x:v>
      </x:c>
      <x:c r="E2353" s="6" t="n">
        <x:v>1</x:v>
      </x:c>
      <x:c r="F2353" s="6" t="n">
        <x:v>0</x:v>
      </x:c>
      <x:c r="G2353" s="6" t="n">
        <x:v>75</x:v>
      </x:c>
      <x:c r="H2353" s="7" t="str"/>
      <x:c r="I2353" s="7" t="str">
        <x:v>[{"id": "2", "num": 128000}, {"id": "110243", "num": 6}, {"id": "114003", "num": 6}]</x:v>
      </x:c>
      <x:c r="J2353" s="6" t="str">
        <x:v>https://raw.githubusercontent.com/Mar-7th/StarRailRes/dbe8cdfcfb0bf657b9fe1cf92d5537f118ccb487/index_new/cn/character_skill_trees.json</x:v>
      </x:c>
    </x:row>
    <x:row r="2354" ht="38" customHeight="1">
      <x:c r="A2354" s="6" t="str">
        <x:v>1301210_1</x:v>
      </x:c>
      <x:c r="B2354" s="6" t="str">
        <x:v>1301</x:v>
      </x:c>
      <x:c r="C2354" s="6" t="str">
        <x:v>1301210</x:v>
      </x:c>
      <x:c r="D2354" s="6" t="str">
        <x:v>生命强化</x:v>
      </x:c>
      <x:c r="E2354" s="6" t="n">
        <x:v>1</x:v>
      </x:c>
      <x:c r="F2354" s="6" t="n">
        <x:v>0</x:v>
      </x:c>
      <x:c r="G2354" s="6" t="n">
        <x:v>80</x:v>
      </x:c>
      <x:c r="H2354" s="7" t="str"/>
      <x:c r="I2354" s="7" t="str">
        <x:v>[{"id": "2", "num": 128000}, {"id": "110243", "num": 6}, {"id": "114003", "num": 6}]</x:v>
      </x:c>
      <x:c r="J2354" s="6" t="str">
        <x:v>https://raw.githubusercontent.com/Mar-7th/StarRailRes/dbe8cdfcfb0bf657b9fe1cf92d5537f118ccb487/index_new/cn/character_skill_trees.json</x:v>
      </x:c>
    </x:row>
    <x:row r="2355" ht="20" customHeight="1">
      <x:c r="A2355" s="6" t="str">
        <x:v>1302001_1</x:v>
      </x:c>
      <x:c r="B2355" s="6" t="str">
        <x:v>1302</x:v>
      </x:c>
      <x:c r="C2355" s="6" t="str">
        <x:v>1302001</x:v>
      </x:c>
      <x:c r="D2355" s="6" t="str"/>
      <x:c r="E2355" s="6" t="n">
        <x:v>1</x:v>
      </x:c>
      <x:c r="F2355" s="6" t="n">
        <x:v>0</x:v>
      </x:c>
      <x:c r="G2355" s="6" t="n">
        <x:v>0</x:v>
      </x:c>
      <x:c r="H2355" s="7" t="str"/>
      <x:c r="I2355" s="7" t="str">
        <x:v>[]</x:v>
      </x:c>
      <x:c r="J2355" s="6" t="str">
        <x:v>https://raw.githubusercontent.com/Mar-7th/StarRailRes/dbe8cdfcfb0bf657b9fe1cf92d5537f118ccb487/index_new/cn/character_skill_trees.json</x:v>
      </x:c>
    </x:row>
    <x:row r="2356" ht="38" customHeight="1">
      <x:c r="A2356" s="6" t="str">
        <x:v>1302001_2</x:v>
      </x:c>
      <x:c r="B2356" s="6" t="str">
        <x:v>1302</x:v>
      </x:c>
      <x:c r="C2356" s="6" t="str">
        <x:v>1302001</x:v>
      </x:c>
      <x:c r="D2356" s="6" t="str"/>
      <x:c r="E2356" s="6" t="n">
        <x:v>2</x:v>
      </x:c>
      <x:c r="F2356" s="6" t="n">
        <x:v>2</x:v>
      </x:c>
      <x:c r="G2356" s="6" t="n">
        <x:v>0</x:v>
      </x:c>
      <x:c r="H2356" s="7" t="str"/>
      <x:c r="I2356" s="7" t="str">
        <x:v>[{"id": "2", "num": 5000}, {"id": "110131", "num": 3}, {"id": "111001", "num": 6}]</x:v>
      </x:c>
      <x:c r="J2356" s="6" t="str">
        <x:v>https://raw.githubusercontent.com/Mar-7th/StarRailRes/dbe8cdfcfb0bf657b9fe1cf92d5537f118ccb487/index_new/cn/character_skill_trees.json</x:v>
      </x:c>
    </x:row>
    <x:row r="2357" ht="38" customHeight="1">
      <x:c r="A2357" s="6" t="str">
        <x:v>1302001_3</x:v>
      </x:c>
      <x:c r="B2357" s="6" t="str">
        <x:v>1302</x:v>
      </x:c>
      <x:c r="C2357" s="6" t="str">
        <x:v>1302001</x:v>
      </x:c>
      <x:c r="D2357" s="6" t="str"/>
      <x:c r="E2357" s="6" t="n">
        <x:v>3</x:v>
      </x:c>
      <x:c r="F2357" s="6" t="n">
        <x:v>3</x:v>
      </x:c>
      <x:c r="G2357" s="6" t="n">
        <x:v>0</x:v>
      </x:c>
      <x:c r="H2357" s="7" t="str"/>
      <x:c r="I2357" s="7" t="str">
        <x:v>[{"id": "2", "num": 10000}, {"id": "110132", "num": 3}, {"id": "111002", "num": 3}]</x:v>
      </x:c>
      <x:c r="J2357" s="6" t="str">
        <x:v>https://raw.githubusercontent.com/Mar-7th/StarRailRes/dbe8cdfcfb0bf657b9fe1cf92d5537f118ccb487/index_new/cn/character_skill_trees.json</x:v>
      </x:c>
    </x:row>
    <x:row r="2358" ht="38" customHeight="1">
      <x:c r="A2358" s="6" t="str">
        <x:v>1302001_4</x:v>
      </x:c>
      <x:c r="B2358" s="6" t="str">
        <x:v>1302</x:v>
      </x:c>
      <x:c r="C2358" s="6" t="str">
        <x:v>1302001</x:v>
      </x:c>
      <x:c r="D2358" s="6" t="str"/>
      <x:c r="E2358" s="6" t="n">
        <x:v>4</x:v>
      </x:c>
      <x:c r="F2358" s="6" t="n">
        <x:v>4</x:v>
      </x:c>
      <x:c r="G2358" s="6" t="n">
        <x:v>0</x:v>
      </x:c>
      <x:c r="H2358" s="7" t="str"/>
      <x:c r="I2358" s="7" t="str">
        <x:v>[{"id": "2", "num": 20000}, {"id": "110132", "num": 5}, {"id": "111002", "num": 4}]</x:v>
      </x:c>
      <x:c r="J2358" s="6" t="str">
        <x:v>https://raw.githubusercontent.com/Mar-7th/StarRailRes/dbe8cdfcfb0bf657b9fe1cf92d5537f118ccb487/index_new/cn/character_skill_trees.json</x:v>
      </x:c>
    </x:row>
    <x:row r="2359" ht="38" customHeight="1">
      <x:c r="A2359" s="6" t="str">
        <x:v>1302001_5</x:v>
      </x:c>
      <x:c r="B2359" s="6" t="str">
        <x:v>1302</x:v>
      </x:c>
      <x:c r="C2359" s="6" t="str">
        <x:v>1302001</x:v>
      </x:c>
      <x:c r="D2359" s="6" t="str"/>
      <x:c r="E2359" s="6" t="n">
        <x:v>5</x:v>
      </x:c>
      <x:c r="F2359" s="6" t="n">
        <x:v>5</x:v>
      </x:c>
      <x:c r="G2359" s="6" t="n">
        <x:v>0</x:v>
      </x:c>
      <x:c r="H2359" s="7" t="str"/>
      <x:c r="I2359" s="7" t="str">
        <x:v>[{"id": "2", "num": 45000}, {"id": "110133", "num": 3}, {"id": "111003", "num": 3}]</x:v>
      </x:c>
      <x:c r="J2359" s="6" t="str">
        <x:v>https://raw.githubusercontent.com/Mar-7th/StarRailRes/dbe8cdfcfb0bf657b9fe1cf92d5537f118ccb487/index_new/cn/character_skill_trees.json</x:v>
      </x:c>
    </x:row>
    <x:row r="2360" ht="38" customHeight="1">
      <x:c r="A2360" s="6" t="str">
        <x:v>1302001_6</x:v>
      </x:c>
      <x:c r="B2360" s="6" t="str">
        <x:v>1302</x:v>
      </x:c>
      <x:c r="C2360" s="6" t="str">
        <x:v>1302001</x:v>
      </x:c>
      <x:c r="D2360" s="6" t="str"/>
      <x:c r="E2360" s="6" t="n">
        <x:v>6</x:v>
      </x:c>
      <x:c r="F2360" s="6" t="n">
        <x:v>6</x:v>
      </x:c>
      <x:c r="G2360" s="6" t="n">
        <x:v>0</x:v>
      </x:c>
      <x:c r="H2360" s="7" t="str"/>
      <x:c r="I2360" s="7" t="str">
        <x:v>[{"id": "2", "num": 160000}, {"id": "110133", "num": 8}, {"id": "111003", "num": 4}]</x:v>
      </x:c>
      <x:c r="J2360" s="6" t="str">
        <x:v>https://raw.githubusercontent.com/Mar-7th/StarRailRes/dbe8cdfcfb0bf657b9fe1cf92d5537f118ccb487/index_new/cn/character_skill_trees.json</x:v>
      </x:c>
    </x:row>
    <x:row r="2361" ht="20" customHeight="1">
      <x:c r="A2361" s="6" t="str">
        <x:v>1302002_1</x:v>
      </x:c>
      <x:c r="B2361" s="6" t="str">
        <x:v>1302</x:v>
      </x:c>
      <x:c r="C2361" s="6" t="str">
        <x:v>1302002</x:v>
      </x:c>
      <x:c r="D2361" s="6" t="str"/>
      <x:c r="E2361" s="6" t="n">
        <x:v>1</x:v>
      </x:c>
      <x:c r="F2361" s="6" t="n">
        <x:v>0</x:v>
      </x:c>
      <x:c r="G2361" s="6" t="n">
        <x:v>0</x:v>
      </x:c>
      <x:c r="H2361" s="7" t="str"/>
      <x:c r="I2361" s="7" t="str">
        <x:v>[]</x:v>
      </x:c>
      <x:c r="J2361" s="6" t="str">
        <x:v>https://raw.githubusercontent.com/Mar-7th/StarRailRes/dbe8cdfcfb0bf657b9fe1cf92d5537f118ccb487/index_new/cn/character_skill_trees.json</x:v>
      </x:c>
    </x:row>
    <x:row r="2362" ht="38" customHeight="1">
      <x:c r="A2362" s="6" t="str">
        <x:v>1302002_2</x:v>
      </x:c>
      <x:c r="B2362" s="6" t="str">
        <x:v>1302</x:v>
      </x:c>
      <x:c r="C2362" s="6" t="str">
        <x:v>1302002</x:v>
      </x:c>
      <x:c r="D2362" s="6" t="str"/>
      <x:c r="E2362" s="6" t="n">
        <x:v>2</x:v>
      </x:c>
      <x:c r="F2362" s="6" t="n">
        <x:v>1</x:v>
      </x:c>
      <x:c r="G2362" s="6" t="n">
        <x:v>0</x:v>
      </x:c>
      <x:c r="H2362" s="7" t="str"/>
      <x:c r="I2362" s="7" t="str">
        <x:v>[{"id": "2", "num": 2500}, {"id": "111001", "num": 3}]</x:v>
      </x:c>
      <x:c r="J2362" s="6" t="str">
        <x:v>https://raw.githubusercontent.com/Mar-7th/StarRailRes/dbe8cdfcfb0bf657b9fe1cf92d5537f118ccb487/index_new/cn/character_skill_trees.json</x:v>
      </x:c>
    </x:row>
    <x:row r="2363" ht="38" customHeight="1">
      <x:c r="A2363" s="6" t="str">
        <x:v>1302002_3</x:v>
      </x:c>
      <x:c r="B2363" s="6" t="str">
        <x:v>1302</x:v>
      </x:c>
      <x:c r="C2363" s="6" t="str">
        <x:v>1302002</x:v>
      </x:c>
      <x:c r="D2363" s="6" t="str"/>
      <x:c r="E2363" s="6" t="n">
        <x:v>3</x:v>
      </x:c>
      <x:c r="F2363" s="6" t="n">
        <x:v>2</x:v>
      </x:c>
      <x:c r="G2363" s="6" t="n">
        <x:v>0</x:v>
      </x:c>
      <x:c r="H2363" s="7" t="str"/>
      <x:c r="I2363" s="7" t="str">
        <x:v>[{"id": "2", "num": 5000}, {"id": "110131", "num": 3}, {"id": "111001", "num": 6}]</x:v>
      </x:c>
      <x:c r="J2363" s="6" t="str">
        <x:v>https://raw.githubusercontent.com/Mar-7th/StarRailRes/dbe8cdfcfb0bf657b9fe1cf92d5537f118ccb487/index_new/cn/character_skill_trees.json</x:v>
      </x:c>
    </x:row>
    <x:row r="2364" ht="38" customHeight="1">
      <x:c r="A2364" s="6" t="str">
        <x:v>1302002_4</x:v>
      </x:c>
      <x:c r="B2364" s="6" t="str">
        <x:v>1302</x:v>
      </x:c>
      <x:c r="C2364" s="6" t="str">
        <x:v>1302002</x:v>
      </x:c>
      <x:c r="D2364" s="6" t="str"/>
      <x:c r="E2364" s="6" t="n">
        <x:v>4</x:v>
      </x:c>
      <x:c r="F2364" s="6" t="n">
        <x:v>3</x:v>
      </x:c>
      <x:c r="G2364" s="6" t="n">
        <x:v>0</x:v>
      </x:c>
      <x:c r="H2364" s="7" t="str"/>
      <x:c r="I2364" s="7" t="str">
        <x:v>[{"id": "2", "num": 10000}, {"id": "110132", "num": 3}, {"id": "111002", "num": 3}]</x:v>
      </x:c>
      <x:c r="J2364" s="6" t="str">
        <x:v>https://raw.githubusercontent.com/Mar-7th/StarRailRes/dbe8cdfcfb0bf657b9fe1cf92d5537f118ccb487/index_new/cn/character_skill_trees.json</x:v>
      </x:c>
    </x:row>
    <x:row r="2365" ht="38" customHeight="1">
      <x:c r="A2365" s="6" t="str">
        <x:v>1302002_5</x:v>
      </x:c>
      <x:c r="B2365" s="6" t="str">
        <x:v>1302</x:v>
      </x:c>
      <x:c r="C2365" s="6" t="str">
        <x:v>1302002</x:v>
      </x:c>
      <x:c r="D2365" s="6" t="str"/>
      <x:c r="E2365" s="6" t="n">
        <x:v>5</x:v>
      </x:c>
      <x:c r="F2365" s="6" t="n">
        <x:v>4</x:v>
      </x:c>
      <x:c r="G2365" s="6" t="n">
        <x:v>0</x:v>
      </x:c>
      <x:c r="H2365" s="7" t="str"/>
      <x:c r="I2365" s="7" t="str">
        <x:v>[{"id": "2", "num": 20000}, {"id": "110132", "num": 5}, {"id": "111002", "num": 4}]</x:v>
      </x:c>
      <x:c r="J2365" s="6" t="str">
        <x:v>https://raw.githubusercontent.com/Mar-7th/StarRailRes/dbe8cdfcfb0bf657b9fe1cf92d5537f118ccb487/index_new/cn/character_skill_trees.json</x:v>
      </x:c>
    </x:row>
    <x:row r="2366" ht="38" customHeight="1">
      <x:c r="A2366" s="6" t="str">
        <x:v>1302002_6</x:v>
      </x:c>
      <x:c r="B2366" s="6" t="str">
        <x:v>1302</x:v>
      </x:c>
      <x:c r="C2366" s="6" t="str">
        <x:v>1302002</x:v>
      </x:c>
      <x:c r="D2366" s="6" t="str"/>
      <x:c r="E2366" s="6" t="n">
        <x:v>6</x:v>
      </x:c>
      <x:c r="F2366" s="6" t="n">
        <x:v>4</x:v>
      </x:c>
      <x:c r="G2366" s="6" t="n">
        <x:v>0</x:v>
      </x:c>
      <x:c r="H2366" s="7" t="str"/>
      <x:c r="I2366" s="7" t="str">
        <x:v>[{"id": "2", "num": 30000}, {"id": "110132", "num": 7}, {"id": "111002", "num": 6}]</x:v>
      </x:c>
      <x:c r="J2366" s="6" t="str">
        <x:v>https://raw.githubusercontent.com/Mar-7th/StarRailRes/dbe8cdfcfb0bf657b9fe1cf92d5537f118ccb487/index_new/cn/character_skill_trees.json</x:v>
      </x:c>
    </x:row>
    <x:row r="2367" ht="38" customHeight="1">
      <x:c r="A2367" s="6" t="str">
        <x:v>1302002_7</x:v>
      </x:c>
      <x:c r="B2367" s="6" t="str">
        <x:v>1302</x:v>
      </x:c>
      <x:c r="C2367" s="6" t="str">
        <x:v>1302002</x:v>
      </x:c>
      <x:c r="D2367" s="6" t="str"/>
      <x:c r="E2367" s="6" t="n">
        <x:v>7</x:v>
      </x:c>
      <x:c r="F2367" s="6" t="n">
        <x:v>5</x:v>
      </x:c>
      <x:c r="G2367" s="6" t="n">
        <x:v>0</x:v>
      </x:c>
      <x:c r="H2367" s="7" t="str"/>
      <x:c r="I2367" s="7" t="str">
        <x:v>[{"id": "2", "num": 45000}, {"id": "110133", "num": 3}, {"id": "111003", "num": 3}]</x:v>
      </x:c>
      <x:c r="J2367" s="6" t="str">
        <x:v>https://raw.githubusercontent.com/Mar-7th/StarRailRes/dbe8cdfcfb0bf657b9fe1cf92d5537f118ccb487/index_new/cn/character_skill_trees.json</x:v>
      </x:c>
    </x:row>
    <x:row r="2368" ht="53" customHeight="1">
      <x:c r="A2368" s="6" t="str">
        <x:v>1302002_8</x:v>
      </x:c>
      <x:c r="B2368" s="6" t="str">
        <x:v>1302</x:v>
      </x:c>
      <x:c r="C2368" s="6" t="str">
        <x:v>1302002</x:v>
      </x:c>
      <x:c r="D2368" s="6" t="str"/>
      <x:c r="E2368" s="6" t="n">
        <x:v>8</x:v>
      </x:c>
      <x:c r="F2368" s="6" t="n">
        <x:v>5</x:v>
      </x:c>
      <x:c r="G2368" s="6" t="n">
        <x:v>0</x:v>
      </x:c>
      <x:c r="H2368" s="7" t="str"/>
      <x:c r="I2368" s="7" t="str">
        <x:v>[{"id": "2", "num": 80000}, {"id": "110133", "num": 5}, {"id": "110503", "num": 1}, {"id": "111003", "num": 4}]</x:v>
      </x:c>
      <x:c r="J2368" s="6" t="str">
        <x:v>https://raw.githubusercontent.com/Mar-7th/StarRailRes/dbe8cdfcfb0bf657b9fe1cf92d5537f118ccb487/index_new/cn/character_skill_trees.json</x:v>
      </x:c>
    </x:row>
    <x:row r="2369" ht="53" customHeight="1">
      <x:c r="A2369" s="6" t="str">
        <x:v>1302002_9</x:v>
      </x:c>
      <x:c r="B2369" s="6" t="str">
        <x:v>1302</x:v>
      </x:c>
      <x:c r="C2369" s="6" t="str">
        <x:v>1302002</x:v>
      </x:c>
      <x:c r="D2369" s="6" t="str"/>
      <x:c r="E2369" s="6" t="n">
        <x:v>9</x:v>
      </x:c>
      <x:c r="F2369" s="6" t="n">
        <x:v>6</x:v>
      </x:c>
      <x:c r="G2369" s="6" t="n">
        <x:v>0</x:v>
      </x:c>
      <x:c r="H2369" s="7" t="str"/>
      <x:c r="I2369" s="7" t="str">
        <x:v>[{"id": "2", "num": 160000}, {"id": "110133", "num": 8}, {"id": "241", "num": 1}, {"id": "110503", "num": 1}]</x:v>
      </x:c>
      <x:c r="J2369" s="6" t="str">
        <x:v>https://raw.githubusercontent.com/Mar-7th/StarRailRes/dbe8cdfcfb0bf657b9fe1cf92d5537f118ccb487/index_new/cn/character_skill_trees.json</x:v>
      </x:c>
    </x:row>
    <x:row r="2370" ht="53" customHeight="1">
      <x:c r="A2370" s="6" t="str">
        <x:v>1302002_10</x:v>
      </x:c>
      <x:c r="B2370" s="6" t="str">
        <x:v>1302</x:v>
      </x:c>
      <x:c r="C2370" s="6" t="str">
        <x:v>1302002</x:v>
      </x:c>
      <x:c r="D2370" s="6" t="str"/>
      <x:c r="E2370" s="6" t="n">
        <x:v>10</x:v>
      </x:c>
      <x:c r="F2370" s="6" t="n">
        <x:v>6</x:v>
      </x:c>
      <x:c r="G2370" s="6" t="n">
        <x:v>0</x:v>
      </x:c>
      <x:c r="H2370" s="7" t="str"/>
      <x:c r="I2370" s="7" t="str">
        <x:v>[{"id": "2", "num": 300000}, {"id": "110133", "num": 14}, {"id": "241", "num": 1}, {"id": "110503", "num": 1}]</x:v>
      </x:c>
      <x:c r="J2370" s="6" t="str">
        <x:v>https://raw.githubusercontent.com/Mar-7th/StarRailRes/dbe8cdfcfb0bf657b9fe1cf92d5537f118ccb487/index_new/cn/character_skill_trees.json</x:v>
      </x:c>
    </x:row>
    <x:row r="2371" ht="20" customHeight="1">
      <x:c r="A2371" s="6" t="str">
        <x:v>1302003_1</x:v>
      </x:c>
      <x:c r="B2371" s="6" t="str">
        <x:v>1302</x:v>
      </x:c>
      <x:c r="C2371" s="6" t="str">
        <x:v>1302003</x:v>
      </x:c>
      <x:c r="D2371" s="6" t="str"/>
      <x:c r="E2371" s="6" t="n">
        <x:v>1</x:v>
      </x:c>
      <x:c r="F2371" s="6" t="n">
        <x:v>0</x:v>
      </x:c>
      <x:c r="G2371" s="6" t="n">
        <x:v>0</x:v>
      </x:c>
      <x:c r="H2371" s="7" t="str"/>
      <x:c r="I2371" s="7" t="str">
        <x:v>[]</x:v>
      </x:c>
      <x:c r="J2371" s="6" t="str">
        <x:v>https://raw.githubusercontent.com/Mar-7th/StarRailRes/dbe8cdfcfb0bf657b9fe1cf92d5537f118ccb487/index_new/cn/character_skill_trees.json</x:v>
      </x:c>
    </x:row>
    <x:row r="2372" ht="38" customHeight="1">
      <x:c r="A2372" s="6" t="str">
        <x:v>1302003_2</x:v>
      </x:c>
      <x:c r="B2372" s="6" t="str">
        <x:v>1302</x:v>
      </x:c>
      <x:c r="C2372" s="6" t="str">
        <x:v>1302003</x:v>
      </x:c>
      <x:c r="D2372" s="6" t="str"/>
      <x:c r="E2372" s="6" t="n">
        <x:v>2</x:v>
      </x:c>
      <x:c r="F2372" s="6" t="n">
        <x:v>1</x:v>
      </x:c>
      <x:c r="G2372" s="6" t="n">
        <x:v>0</x:v>
      </x:c>
      <x:c r="H2372" s="7" t="str"/>
      <x:c r="I2372" s="7" t="str">
        <x:v>[{"id": "2", "num": 2500}, {"id": "111001", "num": 3}]</x:v>
      </x:c>
      <x:c r="J2372" s="6" t="str">
        <x:v>https://raw.githubusercontent.com/Mar-7th/StarRailRes/dbe8cdfcfb0bf657b9fe1cf92d5537f118ccb487/index_new/cn/character_skill_trees.json</x:v>
      </x:c>
    </x:row>
    <x:row r="2373" ht="38" customHeight="1">
      <x:c r="A2373" s="6" t="str">
        <x:v>1302003_3</x:v>
      </x:c>
      <x:c r="B2373" s="6" t="str">
        <x:v>1302</x:v>
      </x:c>
      <x:c r="C2373" s="6" t="str">
        <x:v>1302003</x:v>
      </x:c>
      <x:c r="D2373" s="6" t="str"/>
      <x:c r="E2373" s="6" t="n">
        <x:v>3</x:v>
      </x:c>
      <x:c r="F2373" s="6" t="n">
        <x:v>2</x:v>
      </x:c>
      <x:c r="G2373" s="6" t="n">
        <x:v>0</x:v>
      </x:c>
      <x:c r="H2373" s="7" t="str"/>
      <x:c r="I2373" s="7" t="str">
        <x:v>[{"id": "2", "num": 5000}, {"id": "110131", "num": 3}, {"id": "111001", "num": 6}]</x:v>
      </x:c>
      <x:c r="J2373" s="6" t="str">
        <x:v>https://raw.githubusercontent.com/Mar-7th/StarRailRes/dbe8cdfcfb0bf657b9fe1cf92d5537f118ccb487/index_new/cn/character_skill_trees.json</x:v>
      </x:c>
    </x:row>
    <x:row r="2374" ht="38" customHeight="1">
      <x:c r="A2374" s="6" t="str">
        <x:v>1302003_4</x:v>
      </x:c>
      <x:c r="B2374" s="6" t="str">
        <x:v>1302</x:v>
      </x:c>
      <x:c r="C2374" s="6" t="str">
        <x:v>1302003</x:v>
      </x:c>
      <x:c r="D2374" s="6" t="str"/>
      <x:c r="E2374" s="6" t="n">
        <x:v>4</x:v>
      </x:c>
      <x:c r="F2374" s="6" t="n">
        <x:v>3</x:v>
      </x:c>
      <x:c r="G2374" s="6" t="n">
        <x:v>0</x:v>
      </x:c>
      <x:c r="H2374" s="7" t="str"/>
      <x:c r="I2374" s="7" t="str">
        <x:v>[{"id": "2", "num": 10000}, {"id": "110132", "num": 3}, {"id": "111002", "num": 3}]</x:v>
      </x:c>
      <x:c r="J2374" s="6" t="str">
        <x:v>https://raw.githubusercontent.com/Mar-7th/StarRailRes/dbe8cdfcfb0bf657b9fe1cf92d5537f118ccb487/index_new/cn/character_skill_trees.json</x:v>
      </x:c>
    </x:row>
    <x:row r="2375" ht="38" customHeight="1">
      <x:c r="A2375" s="6" t="str">
        <x:v>1302003_5</x:v>
      </x:c>
      <x:c r="B2375" s="6" t="str">
        <x:v>1302</x:v>
      </x:c>
      <x:c r="C2375" s="6" t="str">
        <x:v>1302003</x:v>
      </x:c>
      <x:c r="D2375" s="6" t="str"/>
      <x:c r="E2375" s="6" t="n">
        <x:v>5</x:v>
      </x:c>
      <x:c r="F2375" s="6" t="n">
        <x:v>4</x:v>
      </x:c>
      <x:c r="G2375" s="6" t="n">
        <x:v>0</x:v>
      </x:c>
      <x:c r="H2375" s="7" t="str"/>
      <x:c r="I2375" s="7" t="str">
        <x:v>[{"id": "2", "num": 20000}, {"id": "110132", "num": 5}, {"id": "111002", "num": 4}]</x:v>
      </x:c>
      <x:c r="J2375" s="6" t="str">
        <x:v>https://raw.githubusercontent.com/Mar-7th/StarRailRes/dbe8cdfcfb0bf657b9fe1cf92d5537f118ccb487/index_new/cn/character_skill_trees.json</x:v>
      </x:c>
    </x:row>
    <x:row r="2376" ht="38" customHeight="1">
      <x:c r="A2376" s="6" t="str">
        <x:v>1302003_6</x:v>
      </x:c>
      <x:c r="B2376" s="6" t="str">
        <x:v>1302</x:v>
      </x:c>
      <x:c r="C2376" s="6" t="str">
        <x:v>1302003</x:v>
      </x:c>
      <x:c r="D2376" s="6" t="str"/>
      <x:c r="E2376" s="6" t="n">
        <x:v>6</x:v>
      </x:c>
      <x:c r="F2376" s="6" t="n">
        <x:v>4</x:v>
      </x:c>
      <x:c r="G2376" s="6" t="n">
        <x:v>0</x:v>
      </x:c>
      <x:c r="H2376" s="7" t="str"/>
      <x:c r="I2376" s="7" t="str">
        <x:v>[{"id": "2", "num": 30000}, {"id": "110132", "num": 7}, {"id": "111002", "num": 6}]</x:v>
      </x:c>
      <x:c r="J2376" s="6" t="str">
        <x:v>https://raw.githubusercontent.com/Mar-7th/StarRailRes/dbe8cdfcfb0bf657b9fe1cf92d5537f118ccb487/index_new/cn/character_skill_trees.json</x:v>
      </x:c>
    </x:row>
    <x:row r="2377" ht="38" customHeight="1">
      <x:c r="A2377" s="6" t="str">
        <x:v>1302003_7</x:v>
      </x:c>
      <x:c r="B2377" s="6" t="str">
        <x:v>1302</x:v>
      </x:c>
      <x:c r="C2377" s="6" t="str">
        <x:v>1302003</x:v>
      </x:c>
      <x:c r="D2377" s="6" t="str"/>
      <x:c r="E2377" s="6" t="n">
        <x:v>7</x:v>
      </x:c>
      <x:c r="F2377" s="6" t="n">
        <x:v>5</x:v>
      </x:c>
      <x:c r="G2377" s="6" t="n">
        <x:v>0</x:v>
      </x:c>
      <x:c r="H2377" s="7" t="str"/>
      <x:c r="I2377" s="7" t="str">
        <x:v>[{"id": "2", "num": 45000}, {"id": "110133", "num": 3}, {"id": "111003", "num": 3}]</x:v>
      </x:c>
      <x:c r="J2377" s="6" t="str">
        <x:v>https://raw.githubusercontent.com/Mar-7th/StarRailRes/dbe8cdfcfb0bf657b9fe1cf92d5537f118ccb487/index_new/cn/character_skill_trees.json</x:v>
      </x:c>
    </x:row>
    <x:row r="2378" ht="53" customHeight="1">
      <x:c r="A2378" s="6" t="str">
        <x:v>1302003_8</x:v>
      </x:c>
      <x:c r="B2378" s="6" t="str">
        <x:v>1302</x:v>
      </x:c>
      <x:c r="C2378" s="6" t="str">
        <x:v>1302003</x:v>
      </x:c>
      <x:c r="D2378" s="6" t="str"/>
      <x:c r="E2378" s="6" t="n">
        <x:v>8</x:v>
      </x:c>
      <x:c r="F2378" s="6" t="n">
        <x:v>5</x:v>
      </x:c>
      <x:c r="G2378" s="6" t="n">
        <x:v>0</x:v>
      </x:c>
      <x:c r="H2378" s="7" t="str"/>
      <x:c r="I2378" s="7" t="str">
        <x:v>[{"id": "2", "num": 80000}, {"id": "110133", "num": 5}, {"id": "110503", "num": 1}, {"id": "111003", "num": 4}]</x:v>
      </x:c>
      <x:c r="J2378" s="6" t="str">
        <x:v>https://raw.githubusercontent.com/Mar-7th/StarRailRes/dbe8cdfcfb0bf657b9fe1cf92d5537f118ccb487/index_new/cn/character_skill_trees.json</x:v>
      </x:c>
    </x:row>
    <x:row r="2379" ht="53" customHeight="1">
      <x:c r="A2379" s="6" t="str">
        <x:v>1302003_9</x:v>
      </x:c>
      <x:c r="B2379" s="6" t="str">
        <x:v>1302</x:v>
      </x:c>
      <x:c r="C2379" s="6" t="str">
        <x:v>1302003</x:v>
      </x:c>
      <x:c r="D2379" s="6" t="str"/>
      <x:c r="E2379" s="6" t="n">
        <x:v>9</x:v>
      </x:c>
      <x:c r="F2379" s="6" t="n">
        <x:v>6</x:v>
      </x:c>
      <x:c r="G2379" s="6" t="n">
        <x:v>0</x:v>
      </x:c>
      <x:c r="H2379" s="7" t="str"/>
      <x:c r="I2379" s="7" t="str">
        <x:v>[{"id": "2", "num": 160000}, {"id": "110133", "num": 8}, {"id": "241", "num": 1}, {"id": "110503", "num": 1}]</x:v>
      </x:c>
      <x:c r="J2379" s="6" t="str">
        <x:v>https://raw.githubusercontent.com/Mar-7th/StarRailRes/dbe8cdfcfb0bf657b9fe1cf92d5537f118ccb487/index_new/cn/character_skill_trees.json</x:v>
      </x:c>
    </x:row>
    <x:row r="2380" ht="53" customHeight="1">
      <x:c r="A2380" s="6" t="str">
        <x:v>1302003_10</x:v>
      </x:c>
      <x:c r="B2380" s="6" t="str">
        <x:v>1302</x:v>
      </x:c>
      <x:c r="C2380" s="6" t="str">
        <x:v>1302003</x:v>
      </x:c>
      <x:c r="D2380" s="6" t="str"/>
      <x:c r="E2380" s="6" t="n">
        <x:v>10</x:v>
      </x:c>
      <x:c r="F2380" s="6" t="n">
        <x:v>6</x:v>
      </x:c>
      <x:c r="G2380" s="6" t="n">
        <x:v>0</x:v>
      </x:c>
      <x:c r="H2380" s="7" t="str"/>
      <x:c r="I2380" s="7" t="str">
        <x:v>[{"id": "2", "num": 300000}, {"id": "110133", "num": 14}, {"id": "241", "num": 1}, {"id": "110503", "num": 1}]</x:v>
      </x:c>
      <x:c r="J2380" s="6" t="str">
        <x:v>https://raw.githubusercontent.com/Mar-7th/StarRailRes/dbe8cdfcfb0bf657b9fe1cf92d5537f118ccb487/index_new/cn/character_skill_trees.json</x:v>
      </x:c>
    </x:row>
    <x:row r="2381" ht="20" customHeight="1">
      <x:c r="A2381" s="6" t="str">
        <x:v>1302004_1</x:v>
      </x:c>
      <x:c r="B2381" s="6" t="str">
        <x:v>1302</x:v>
      </x:c>
      <x:c r="C2381" s="6" t="str">
        <x:v>1302004</x:v>
      </x:c>
      <x:c r="D2381" s="6" t="str"/>
      <x:c r="E2381" s="6" t="n">
        <x:v>1</x:v>
      </x:c>
      <x:c r="F2381" s="6" t="n">
        <x:v>0</x:v>
      </x:c>
      <x:c r="G2381" s="6" t="n">
        <x:v>0</x:v>
      </x:c>
      <x:c r="H2381" s="7" t="str"/>
      <x:c r="I2381" s="7" t="str">
        <x:v>[]</x:v>
      </x:c>
      <x:c r="J2381" s="6" t="str">
        <x:v>https://raw.githubusercontent.com/Mar-7th/StarRailRes/dbe8cdfcfb0bf657b9fe1cf92d5537f118ccb487/index_new/cn/character_skill_trees.json</x:v>
      </x:c>
    </x:row>
    <x:row r="2382" ht="38" customHeight="1">
      <x:c r="A2382" s="6" t="str">
        <x:v>1302004_2</x:v>
      </x:c>
      <x:c r="B2382" s="6" t="str">
        <x:v>1302</x:v>
      </x:c>
      <x:c r="C2382" s="6" t="str">
        <x:v>1302004</x:v>
      </x:c>
      <x:c r="D2382" s="6" t="str"/>
      <x:c r="E2382" s="6" t="n">
        <x:v>2</x:v>
      </x:c>
      <x:c r="F2382" s="6" t="n">
        <x:v>1</x:v>
      </x:c>
      <x:c r="G2382" s="6" t="n">
        <x:v>0</x:v>
      </x:c>
      <x:c r="H2382" s="7" t="str"/>
      <x:c r="I2382" s="7" t="str">
        <x:v>[{"id": "2", "num": 2500}, {"id": "111001", "num": 3}]</x:v>
      </x:c>
      <x:c r="J2382" s="6" t="str">
        <x:v>https://raw.githubusercontent.com/Mar-7th/StarRailRes/dbe8cdfcfb0bf657b9fe1cf92d5537f118ccb487/index_new/cn/character_skill_trees.json</x:v>
      </x:c>
    </x:row>
    <x:row r="2383" ht="38" customHeight="1">
      <x:c r="A2383" s="6" t="str">
        <x:v>1302004_3</x:v>
      </x:c>
      <x:c r="B2383" s="6" t="str">
        <x:v>1302</x:v>
      </x:c>
      <x:c r="C2383" s="6" t="str">
        <x:v>1302004</x:v>
      </x:c>
      <x:c r="D2383" s="6" t="str"/>
      <x:c r="E2383" s="6" t="n">
        <x:v>3</x:v>
      </x:c>
      <x:c r="F2383" s="6" t="n">
        <x:v>2</x:v>
      </x:c>
      <x:c r="G2383" s="6" t="n">
        <x:v>0</x:v>
      </x:c>
      <x:c r="H2383" s="7" t="str"/>
      <x:c r="I2383" s="7" t="str">
        <x:v>[{"id": "2", "num": 5000}, {"id": "110131", "num": 3}, {"id": "111001", "num": 6}]</x:v>
      </x:c>
      <x:c r="J2383" s="6" t="str">
        <x:v>https://raw.githubusercontent.com/Mar-7th/StarRailRes/dbe8cdfcfb0bf657b9fe1cf92d5537f118ccb487/index_new/cn/character_skill_trees.json</x:v>
      </x:c>
    </x:row>
    <x:row r="2384" ht="38" customHeight="1">
      <x:c r="A2384" s="6" t="str">
        <x:v>1302004_4</x:v>
      </x:c>
      <x:c r="B2384" s="6" t="str">
        <x:v>1302</x:v>
      </x:c>
      <x:c r="C2384" s="6" t="str">
        <x:v>1302004</x:v>
      </x:c>
      <x:c r="D2384" s="6" t="str"/>
      <x:c r="E2384" s="6" t="n">
        <x:v>4</x:v>
      </x:c>
      <x:c r="F2384" s="6" t="n">
        <x:v>3</x:v>
      </x:c>
      <x:c r="G2384" s="6" t="n">
        <x:v>0</x:v>
      </x:c>
      <x:c r="H2384" s="7" t="str"/>
      <x:c r="I2384" s="7" t="str">
        <x:v>[{"id": "2", "num": 10000}, {"id": "110132", "num": 3}, {"id": "111002", "num": 3}]</x:v>
      </x:c>
      <x:c r="J2384" s="6" t="str">
        <x:v>https://raw.githubusercontent.com/Mar-7th/StarRailRes/dbe8cdfcfb0bf657b9fe1cf92d5537f118ccb487/index_new/cn/character_skill_trees.json</x:v>
      </x:c>
    </x:row>
    <x:row r="2385" ht="38" customHeight="1">
      <x:c r="A2385" s="6" t="str">
        <x:v>1302004_5</x:v>
      </x:c>
      <x:c r="B2385" s="6" t="str">
        <x:v>1302</x:v>
      </x:c>
      <x:c r="C2385" s="6" t="str">
        <x:v>1302004</x:v>
      </x:c>
      <x:c r="D2385" s="6" t="str"/>
      <x:c r="E2385" s="6" t="n">
        <x:v>5</x:v>
      </x:c>
      <x:c r="F2385" s="6" t="n">
        <x:v>4</x:v>
      </x:c>
      <x:c r="G2385" s="6" t="n">
        <x:v>0</x:v>
      </x:c>
      <x:c r="H2385" s="7" t="str"/>
      <x:c r="I2385" s="7" t="str">
        <x:v>[{"id": "2", "num": 20000}, {"id": "110132", "num": 5}, {"id": "111002", "num": 4}]</x:v>
      </x:c>
      <x:c r="J2385" s="6" t="str">
        <x:v>https://raw.githubusercontent.com/Mar-7th/StarRailRes/dbe8cdfcfb0bf657b9fe1cf92d5537f118ccb487/index_new/cn/character_skill_trees.json</x:v>
      </x:c>
    </x:row>
    <x:row r="2386" ht="38" customHeight="1">
      <x:c r="A2386" s="6" t="str">
        <x:v>1302004_6</x:v>
      </x:c>
      <x:c r="B2386" s="6" t="str">
        <x:v>1302</x:v>
      </x:c>
      <x:c r="C2386" s="6" t="str">
        <x:v>1302004</x:v>
      </x:c>
      <x:c r="D2386" s="6" t="str"/>
      <x:c r="E2386" s="6" t="n">
        <x:v>6</x:v>
      </x:c>
      <x:c r="F2386" s="6" t="n">
        <x:v>4</x:v>
      </x:c>
      <x:c r="G2386" s="6" t="n">
        <x:v>0</x:v>
      </x:c>
      <x:c r="H2386" s="7" t="str"/>
      <x:c r="I2386" s="7" t="str">
        <x:v>[{"id": "2", "num": 30000}, {"id": "110132", "num": 7}, {"id": "111002", "num": 6}]</x:v>
      </x:c>
      <x:c r="J2386" s="6" t="str">
        <x:v>https://raw.githubusercontent.com/Mar-7th/StarRailRes/dbe8cdfcfb0bf657b9fe1cf92d5537f118ccb487/index_new/cn/character_skill_trees.json</x:v>
      </x:c>
    </x:row>
    <x:row r="2387" ht="38" customHeight="1">
      <x:c r="A2387" s="6" t="str">
        <x:v>1302004_7</x:v>
      </x:c>
      <x:c r="B2387" s="6" t="str">
        <x:v>1302</x:v>
      </x:c>
      <x:c r="C2387" s="6" t="str">
        <x:v>1302004</x:v>
      </x:c>
      <x:c r="D2387" s="6" t="str"/>
      <x:c r="E2387" s="6" t="n">
        <x:v>7</x:v>
      </x:c>
      <x:c r="F2387" s="6" t="n">
        <x:v>5</x:v>
      </x:c>
      <x:c r="G2387" s="6" t="n">
        <x:v>0</x:v>
      </x:c>
      <x:c r="H2387" s="7" t="str"/>
      <x:c r="I2387" s="7" t="str">
        <x:v>[{"id": "2", "num": 45000}, {"id": "110133", "num": 3}, {"id": "111003", "num": 3}]</x:v>
      </x:c>
      <x:c r="J2387" s="6" t="str">
        <x:v>https://raw.githubusercontent.com/Mar-7th/StarRailRes/dbe8cdfcfb0bf657b9fe1cf92d5537f118ccb487/index_new/cn/character_skill_trees.json</x:v>
      </x:c>
    </x:row>
    <x:row r="2388" ht="53" customHeight="1">
      <x:c r="A2388" s="6" t="str">
        <x:v>1302004_8</x:v>
      </x:c>
      <x:c r="B2388" s="6" t="str">
        <x:v>1302</x:v>
      </x:c>
      <x:c r="C2388" s="6" t="str">
        <x:v>1302004</x:v>
      </x:c>
      <x:c r="D2388" s="6" t="str"/>
      <x:c r="E2388" s="6" t="n">
        <x:v>8</x:v>
      </x:c>
      <x:c r="F2388" s="6" t="n">
        <x:v>5</x:v>
      </x:c>
      <x:c r="G2388" s="6" t="n">
        <x:v>0</x:v>
      </x:c>
      <x:c r="H2388" s="7" t="str"/>
      <x:c r="I2388" s="7" t="str">
        <x:v>[{"id": "2", "num": 80000}, {"id": "110133", "num": 5}, {"id": "110503", "num": 1}, {"id": "111003", "num": 4}]</x:v>
      </x:c>
      <x:c r="J2388" s="6" t="str">
        <x:v>https://raw.githubusercontent.com/Mar-7th/StarRailRes/dbe8cdfcfb0bf657b9fe1cf92d5537f118ccb487/index_new/cn/character_skill_trees.json</x:v>
      </x:c>
    </x:row>
    <x:row r="2389" ht="53" customHeight="1">
      <x:c r="A2389" s="6" t="str">
        <x:v>1302004_9</x:v>
      </x:c>
      <x:c r="B2389" s="6" t="str">
        <x:v>1302</x:v>
      </x:c>
      <x:c r="C2389" s="6" t="str">
        <x:v>1302004</x:v>
      </x:c>
      <x:c r="D2389" s="6" t="str"/>
      <x:c r="E2389" s="6" t="n">
        <x:v>9</x:v>
      </x:c>
      <x:c r="F2389" s="6" t="n">
        <x:v>6</x:v>
      </x:c>
      <x:c r="G2389" s="6" t="n">
        <x:v>0</x:v>
      </x:c>
      <x:c r="H2389" s="7" t="str"/>
      <x:c r="I2389" s="7" t="str">
        <x:v>[{"id": "2", "num": 160000}, {"id": "110133", "num": 8}, {"id": "241", "num": 1}, {"id": "110503", "num": 1}]</x:v>
      </x:c>
      <x:c r="J2389" s="6" t="str">
        <x:v>https://raw.githubusercontent.com/Mar-7th/StarRailRes/dbe8cdfcfb0bf657b9fe1cf92d5537f118ccb487/index_new/cn/character_skill_trees.json</x:v>
      </x:c>
    </x:row>
    <x:row r="2390" ht="53" customHeight="1">
      <x:c r="A2390" s="6" t="str">
        <x:v>1302004_10</x:v>
      </x:c>
      <x:c r="B2390" s="6" t="str">
        <x:v>1302</x:v>
      </x:c>
      <x:c r="C2390" s="6" t="str">
        <x:v>1302004</x:v>
      </x:c>
      <x:c r="D2390" s="6" t="str"/>
      <x:c r="E2390" s="6" t="n">
        <x:v>10</x:v>
      </x:c>
      <x:c r="F2390" s="6" t="n">
        <x:v>6</x:v>
      </x:c>
      <x:c r="G2390" s="6" t="n">
        <x:v>0</x:v>
      </x:c>
      <x:c r="H2390" s="7" t="str"/>
      <x:c r="I2390" s="7" t="str">
        <x:v>[{"id": "2", "num": 300000}, {"id": "110133", "num": 14}, {"id": "241", "num": 1}, {"id": "110503", "num": 1}]</x:v>
      </x:c>
      <x:c r="J2390" s="6" t="str">
        <x:v>https://raw.githubusercontent.com/Mar-7th/StarRailRes/dbe8cdfcfb0bf657b9fe1cf92d5537f118ccb487/index_new/cn/character_skill_trees.json</x:v>
      </x:c>
    </x:row>
    <x:row r="2391" ht="20" customHeight="1">
      <x:c r="A2391" s="6" t="str">
        <x:v>1302007_1</x:v>
      </x:c>
      <x:c r="B2391" s="6" t="str">
        <x:v>1302</x:v>
      </x:c>
      <x:c r="C2391" s="6" t="str">
        <x:v>1302007</x:v>
      </x:c>
      <x:c r="D2391" s="6" t="str"/>
      <x:c r="E2391" s="6" t="n">
        <x:v>1</x:v>
      </x:c>
      <x:c r="F2391" s="6" t="n">
        <x:v>0</x:v>
      </x:c>
      <x:c r="G2391" s="6" t="n">
        <x:v>0</x:v>
      </x:c>
      <x:c r="H2391" s="7" t="str"/>
      <x:c r="I2391" s="7" t="str">
        <x:v>[]</x:v>
      </x:c>
      <x:c r="J2391" s="6" t="str">
        <x:v>https://raw.githubusercontent.com/Mar-7th/StarRailRes/dbe8cdfcfb0bf657b9fe1cf92d5537f118ccb487/index_new/cn/character_skill_trees.json</x:v>
      </x:c>
    </x:row>
    <x:row r="2392" ht="38" customHeight="1">
      <x:c r="A2392" s="6" t="str">
        <x:v>1302101_1</x:v>
      </x:c>
      <x:c r="B2392" s="6" t="str">
        <x:v>1302</x:v>
      </x:c>
      <x:c r="C2392" s="6" t="str">
        <x:v>1302101</x:v>
      </x:c>
      <x:c r="D2392" s="6" t="str">
        <x:v>虔诚</x:v>
      </x:c>
      <x:c r="E2392" s="6" t="n">
        <x:v>1</x:v>
      </x:c>
      <x:c r="F2392" s="6" t="n">
        <x:v>2</x:v>
      </x:c>
      <x:c r="G2392" s="6" t="n">
        <x:v>0</x:v>
      </x:c>
      <x:c r="H2392" s="7" t="str">
        <x:v>回合开始时，立即获得#1[i]层【升格】。</x:v>
      </x:c>
      <x:c r="I2392" s="7" t="str">
        <x:v>[{"id": "2", "num": 5000}, {"id": "110131", "num": 3}, {"id": "110503", "num": 1}]</x:v>
      </x:c>
      <x:c r="J2392" s="6" t="str">
        <x:v>https://raw.githubusercontent.com/Mar-7th/StarRailRes/dbe8cdfcfb0bf657b9fe1cf92d5537f118ccb487/index_new/cn/character_skill_trees.json</x:v>
      </x:c>
    </x:row>
    <x:row r="2393" ht="53" customHeight="1">
      <x:c r="A2393" s="6" t="str">
        <x:v>1302102_1</x:v>
      </x:c>
      <x:c r="B2393" s="6" t="str">
        <x:v>1302</x:v>
      </x:c>
      <x:c r="C2393" s="6" t="str">
        <x:v>1302102</x:v>
      </x:c>
      <x:c r="D2393" s="6" t="str">
        <x:v>慷慨</x:v>
      </x:c>
      <x:c r="E2393" s="6" t="n">
        <x:v>1</x:v>
      </x:c>
      <x:c r="F2393" s="6" t="n">
        <x:v>4</x:v>
      </x:c>
      <x:c r="G2393" s="6" t="n">
        <x:v>0</x:v>
      </x:c>
      <x:c r="H2393" s="7" t="str">
        <x:v>在敌方目标进入战斗时，自身立即恢复#1[i]点能量。</x:v>
      </x:c>
      <x:c r="I2393" s="7" t="str">
        <x:v>[{"id": "2", "num": 20000}, {"id": "110132", "num": 5}, {"id": "241", "num": 1}, {"id": "110503", "num": 1}]</x:v>
      </x:c>
      <x:c r="J2393" s="6" t="str">
        <x:v>https://raw.githubusercontent.com/Mar-7th/StarRailRes/dbe8cdfcfb0bf657b9fe1cf92d5537f118ccb487/index_new/cn/character_skill_trees.json</x:v>
      </x:c>
    </x:row>
    <x:row r="2394" ht="53" customHeight="1">
      <x:c r="A2394" s="6" t="str">
        <x:v>1302103_1</x:v>
      </x:c>
      <x:c r="B2394" s="6" t="str">
        <x:v>1302</x:v>
      </x:c>
      <x:c r="C2394" s="6" t="str">
        <x:v>1302103</x:v>
      </x:c>
      <x:c r="D2394" s="6" t="str">
        <x:v>勇气</x:v>
      </x:c>
      <x:c r="E2394" s="6" t="n">
        <x:v>1</x:v>
      </x:c>
      <x:c r="F2394" s="6" t="n">
        <x:v>6</x:v>
      </x:c>
      <x:c r="G2394" s="6" t="n">
        <x:v>0</x:v>
      </x:c>
      <x:c r="H2394" s="7" t="str">
        <x:v>对当前生命值百分比小于等于#1[i]%的敌方目标造成的伤害提高#2[i]%。</x:v>
      </x:c>
      <x:c r="I2394" s="7" t="str">
        <x:v>[{"id": "2", "num": 160000}, {"id": "110133", "num": 8}, {"id": "241", "num": 1}, {"id": "110503", "num": 1}]</x:v>
      </x:c>
      <x:c r="J2394" s="6" t="str">
        <x:v>https://raw.githubusercontent.com/Mar-7th/StarRailRes/dbe8cdfcfb0bf657b9fe1cf92d5537f118ccb487/index_new/cn/character_skill_trees.json</x:v>
      </x:c>
    </x:row>
    <x:row r="2395" ht="38" customHeight="1">
      <x:c r="A2395" s="6" t="str">
        <x:v>1302201_1</x:v>
      </x:c>
      <x:c r="B2395" s="6" t="str">
        <x:v>1302</x:v>
      </x:c>
      <x:c r="C2395" s="6" t="str">
        <x:v>1302201</x:v>
      </x:c>
      <x:c r="D2395" s="6" t="str">
        <x:v>攻击强化</x:v>
      </x:c>
      <x:c r="E2395" s="6" t="n">
        <x:v>1</x:v>
      </x:c>
      <x:c r="F2395" s="6" t="n">
        <x:v>0</x:v>
      </x:c>
      <x:c r="G2395" s="6" t="n">
        <x:v>1</x:v>
      </x:c>
      <x:c r="H2395" s="7" t="str"/>
      <x:c r="I2395" s="7" t="str">
        <x:v>[{"id": "2", "num": 2500}, {"id": "111001", "num": 2}]</x:v>
      </x:c>
      <x:c r="J2395" s="6" t="str">
        <x:v>https://raw.githubusercontent.com/Mar-7th/StarRailRes/dbe8cdfcfb0bf657b9fe1cf92d5537f118ccb487/index_new/cn/character_skill_trees.json</x:v>
      </x:c>
    </x:row>
    <x:row r="2396" ht="38" customHeight="1">
      <x:c r="A2396" s="6" t="str">
        <x:v>1302202_1</x:v>
      </x:c>
      <x:c r="B2396" s="6" t="str">
        <x:v>1302</x:v>
      </x:c>
      <x:c r="C2396" s="6" t="str">
        <x:v>1302202</x:v>
      </x:c>
      <x:c r="D2396" s="6" t="str">
        <x:v>伤害强化•物理</x:v>
      </x:c>
      <x:c r="E2396" s="6" t="n">
        <x:v>1</x:v>
      </x:c>
      <x:c r="F2396" s="6" t="n">
        <x:v>2</x:v>
      </x:c>
      <x:c r="G2396" s="6" t="n">
        <x:v>0</x:v>
      </x:c>
      <x:c r="H2396" s="7" t="str"/>
      <x:c r="I2396" s="7" t="str">
        <x:v>[{"id": "2", "num": 5000}, {"id": "110131", "num": 3}, {"id": "111001", "num": 6}]</x:v>
      </x:c>
      <x:c r="J2396" s="6" t="str">
        <x:v>https://raw.githubusercontent.com/Mar-7th/StarRailRes/dbe8cdfcfb0bf657b9fe1cf92d5537f118ccb487/index_new/cn/character_skill_trees.json</x:v>
      </x:c>
    </x:row>
    <x:row r="2397" ht="38" customHeight="1">
      <x:c r="A2397" s="6" t="str">
        <x:v>1302203_1</x:v>
      </x:c>
      <x:c r="B2397" s="6" t="str">
        <x:v>1302</x:v>
      </x:c>
      <x:c r="C2397" s="6" t="str">
        <x:v>1302203</x:v>
      </x:c>
      <x:c r="D2397" s="6" t="str">
        <x:v>攻击强化</x:v>
      </x:c>
      <x:c r="E2397" s="6" t="n">
        <x:v>1</x:v>
      </x:c>
      <x:c r="F2397" s="6" t="n">
        <x:v>3</x:v>
      </x:c>
      <x:c r="G2397" s="6" t="n">
        <x:v>0</x:v>
      </x:c>
      <x:c r="H2397" s="7" t="str"/>
      <x:c r="I2397" s="7" t="str">
        <x:v>[{"id": "2", "num": 10000}, {"id": "110132", "num": 3}, {"id": "111002", "num": 3}]</x:v>
      </x:c>
      <x:c r="J2397" s="6" t="str">
        <x:v>https://raw.githubusercontent.com/Mar-7th/StarRailRes/dbe8cdfcfb0bf657b9fe1cf92d5537f118ccb487/index_new/cn/character_skill_trees.json</x:v>
      </x:c>
    </x:row>
    <x:row r="2398" ht="38" customHeight="1">
      <x:c r="A2398" s="6" t="str">
        <x:v>1302204_1</x:v>
      </x:c>
      <x:c r="B2398" s="6" t="str">
        <x:v>1302</x:v>
      </x:c>
      <x:c r="C2398" s="6" t="str">
        <x:v>1302204</x:v>
      </x:c>
      <x:c r="D2398" s="6" t="str">
        <x:v>生命强化</x:v>
      </x:c>
      <x:c r="E2398" s="6" t="n">
        <x:v>1</x:v>
      </x:c>
      <x:c r="F2398" s="6" t="n">
        <x:v>3</x:v>
      </x:c>
      <x:c r="G2398" s="6" t="n">
        <x:v>0</x:v>
      </x:c>
      <x:c r="H2398" s="7" t="str"/>
      <x:c r="I2398" s="7" t="str">
        <x:v>[{"id": "2", "num": 10000}, {"id": "110132", "num": 3}, {"id": "111002", "num": 3}]</x:v>
      </x:c>
      <x:c r="J2398" s="6" t="str">
        <x:v>https://raw.githubusercontent.com/Mar-7th/StarRailRes/dbe8cdfcfb0bf657b9fe1cf92d5537f118ccb487/index_new/cn/character_skill_trees.json</x:v>
      </x:c>
    </x:row>
    <x:row r="2399" ht="38" customHeight="1">
      <x:c r="A2399" s="6" t="str">
        <x:v>1302205_1</x:v>
      </x:c>
      <x:c r="B2399" s="6" t="str">
        <x:v>1302</x:v>
      </x:c>
      <x:c r="C2399" s="6" t="str">
        <x:v>1302205</x:v>
      </x:c>
      <x:c r="D2399" s="6" t="str">
        <x:v>攻击强化</x:v>
      </x:c>
      <x:c r="E2399" s="6" t="n">
        <x:v>1</x:v>
      </x:c>
      <x:c r="F2399" s="6" t="n">
        <x:v>4</x:v>
      </x:c>
      <x:c r="G2399" s="6" t="n">
        <x:v>0</x:v>
      </x:c>
      <x:c r="H2399" s="7" t="str"/>
      <x:c r="I2399" s="7" t="str">
        <x:v>[{"id": "2", "num": 20000}, {"id": "110132", "num": 5}, {"id": "111002", "num": 4}]</x:v>
      </x:c>
      <x:c r="J2399" s="6" t="str">
        <x:v>https://raw.githubusercontent.com/Mar-7th/StarRailRes/dbe8cdfcfb0bf657b9fe1cf92d5537f118ccb487/index_new/cn/character_skill_trees.json</x:v>
      </x:c>
    </x:row>
    <x:row r="2400" ht="38" customHeight="1">
      <x:c r="A2400" s="6" t="str">
        <x:v>1302206_1</x:v>
      </x:c>
      <x:c r="B2400" s="6" t="str">
        <x:v>1302</x:v>
      </x:c>
      <x:c r="C2400" s="6" t="str">
        <x:v>1302206</x:v>
      </x:c>
      <x:c r="D2400" s="6" t="str">
        <x:v>伤害强化•物理</x:v>
      </x:c>
      <x:c r="E2400" s="6" t="n">
        <x:v>1</x:v>
      </x:c>
      <x:c r="F2400" s="6" t="n">
        <x:v>5</x:v>
      </x:c>
      <x:c r="G2400" s="6" t="n">
        <x:v>0</x:v>
      </x:c>
      <x:c r="H2400" s="7" t="str"/>
      <x:c r="I2400" s="7" t="str">
        <x:v>[{"id": "2", "num": 45000}, {"id": "110133", "num": 3}, {"id": "111003", "num": 3}]</x:v>
      </x:c>
      <x:c r="J2400" s="6" t="str">
        <x:v>https://raw.githubusercontent.com/Mar-7th/StarRailRes/dbe8cdfcfb0bf657b9fe1cf92d5537f118ccb487/index_new/cn/character_skill_trees.json</x:v>
      </x:c>
    </x:row>
    <x:row r="2401" ht="38" customHeight="1">
      <x:c r="A2401" s="6" t="str">
        <x:v>1302207_1</x:v>
      </x:c>
      <x:c r="B2401" s="6" t="str">
        <x:v>1302</x:v>
      </x:c>
      <x:c r="C2401" s="6" t="str">
        <x:v>1302207</x:v>
      </x:c>
      <x:c r="D2401" s="6" t="str">
        <x:v>攻击强化</x:v>
      </x:c>
      <x:c r="E2401" s="6" t="n">
        <x:v>1</x:v>
      </x:c>
      <x:c r="F2401" s="6" t="n">
        <x:v>5</x:v>
      </x:c>
      <x:c r="G2401" s="6" t="n">
        <x:v>0</x:v>
      </x:c>
      <x:c r="H2401" s="7" t="str"/>
      <x:c r="I2401" s="7" t="str">
        <x:v>[{"id": "2", "num": 45000}, {"id": "110133", "num": 3}, {"id": "111003", "num": 3}]</x:v>
      </x:c>
      <x:c r="J2401" s="6" t="str">
        <x:v>https://raw.githubusercontent.com/Mar-7th/StarRailRes/dbe8cdfcfb0bf657b9fe1cf92d5537f118ccb487/index_new/cn/character_skill_trees.json</x:v>
      </x:c>
    </x:row>
    <x:row r="2402" ht="38" customHeight="1">
      <x:c r="A2402" s="6" t="str">
        <x:v>1302208_1</x:v>
      </x:c>
      <x:c r="B2402" s="6" t="str">
        <x:v>1302</x:v>
      </x:c>
      <x:c r="C2402" s="6" t="str">
        <x:v>1302208</x:v>
      </x:c>
      <x:c r="D2402" s="6" t="str">
        <x:v>生命强化</x:v>
      </x:c>
      <x:c r="E2402" s="6" t="n">
        <x:v>1</x:v>
      </x:c>
      <x:c r="F2402" s="6" t="n">
        <x:v>6</x:v>
      </x:c>
      <x:c r="G2402" s="6" t="n">
        <x:v>0</x:v>
      </x:c>
      <x:c r="H2402" s="7" t="str"/>
      <x:c r="I2402" s="7" t="str">
        <x:v>[{"id": "2", "num": 160000}, {"id": "110133", "num": 8}, {"id": "111003", "num": 8}]</x:v>
      </x:c>
      <x:c r="J2402" s="6" t="str">
        <x:v>https://raw.githubusercontent.com/Mar-7th/StarRailRes/dbe8cdfcfb0bf657b9fe1cf92d5537f118ccb487/index_new/cn/character_skill_trees.json</x:v>
      </x:c>
    </x:row>
    <x:row r="2403" ht="38" customHeight="1">
      <x:c r="A2403" s="6" t="str">
        <x:v>1302209_1</x:v>
      </x:c>
      <x:c r="B2403" s="6" t="str">
        <x:v>1302</x:v>
      </x:c>
      <x:c r="C2403" s="6" t="str">
        <x:v>1302209</x:v>
      </x:c>
      <x:c r="D2403" s="6" t="str">
        <x:v>伤害强化•物理</x:v>
      </x:c>
      <x:c r="E2403" s="6" t="n">
        <x:v>1</x:v>
      </x:c>
      <x:c r="F2403" s="6" t="n">
        <x:v>0</x:v>
      </x:c>
      <x:c r="G2403" s="6" t="n">
        <x:v>75</x:v>
      </x:c>
      <x:c r="H2403" s="7" t="str"/>
      <x:c r="I2403" s="7" t="str">
        <x:v>[{"id": "2", "num": 160000}, {"id": "110133", "num": 8}, {"id": "111003", "num": 8}]</x:v>
      </x:c>
      <x:c r="J2403" s="6" t="str">
        <x:v>https://raw.githubusercontent.com/Mar-7th/StarRailRes/dbe8cdfcfb0bf657b9fe1cf92d5537f118ccb487/index_new/cn/character_skill_trees.json</x:v>
      </x:c>
    </x:row>
    <x:row r="2404" ht="38" customHeight="1">
      <x:c r="A2404" s="6" t="str">
        <x:v>1302210_1</x:v>
      </x:c>
      <x:c r="B2404" s="6" t="str">
        <x:v>1302</x:v>
      </x:c>
      <x:c r="C2404" s="6" t="str">
        <x:v>1302210</x:v>
      </x:c>
      <x:c r="D2404" s="6" t="str">
        <x:v>攻击强化</x:v>
      </x:c>
      <x:c r="E2404" s="6" t="n">
        <x:v>1</x:v>
      </x:c>
      <x:c r="F2404" s="6" t="n">
        <x:v>0</x:v>
      </x:c>
      <x:c r="G2404" s="6" t="n">
        <x:v>80</x:v>
      </x:c>
      <x:c r="H2404" s="7" t="str"/>
      <x:c r="I2404" s="7" t="str">
        <x:v>[{"id": "2", "num": 160000}, {"id": "110133", "num": 8}, {"id": "111003", "num": 8}]</x:v>
      </x:c>
      <x:c r="J2404" s="6" t="str">
        <x:v>https://raw.githubusercontent.com/Mar-7th/StarRailRes/dbe8cdfcfb0bf657b9fe1cf92d5537f118ccb487/index_new/cn/character_skill_trees.json</x:v>
      </x:c>
    </x:row>
    <x:row r="2405" ht="20" customHeight="1">
      <x:c r="A2405" s="6" t="str">
        <x:v>1303001_1</x:v>
      </x:c>
      <x:c r="B2405" s="6" t="str">
        <x:v>1303</x:v>
      </x:c>
      <x:c r="C2405" s="6" t="str">
        <x:v>1303001</x:v>
      </x:c>
      <x:c r="D2405" s="6" t="str"/>
      <x:c r="E2405" s="6" t="n">
        <x:v>1</x:v>
      </x:c>
      <x:c r="F2405" s="6" t="n">
        <x:v>0</x:v>
      </x:c>
      <x:c r="G2405" s="6" t="n">
        <x:v>0</x:v>
      </x:c>
      <x:c r="H2405" s="7" t="str"/>
      <x:c r="I2405" s="7" t="str">
        <x:v>[]</x:v>
      </x:c>
      <x:c r="J2405" s="6" t="str">
        <x:v>https://raw.githubusercontent.com/Mar-7th/StarRailRes/dbe8cdfcfb0bf657b9fe1cf92d5537f118ccb487/index_new/cn/character_skill_trees.json</x:v>
      </x:c>
    </x:row>
    <x:row r="2406" ht="38" customHeight="1">
      <x:c r="A2406" s="6" t="str">
        <x:v>1303001_2</x:v>
      </x:c>
      <x:c r="B2406" s="6" t="str">
        <x:v>1303</x:v>
      </x:c>
      <x:c r="C2406" s="6" t="str">
        <x:v>1303001</x:v>
      </x:c>
      <x:c r="D2406" s="6" t="str"/>
      <x:c r="E2406" s="6" t="n">
        <x:v>2</x:v>
      </x:c>
      <x:c r="F2406" s="6" t="n">
        <x:v>2</x:v>
      </x:c>
      <x:c r="G2406" s="6" t="n">
        <x:v>0</x:v>
      </x:c>
      <x:c r="H2406" s="7" t="str"/>
      <x:c r="I2406" s="7" t="str">
        <x:v>[{"id": "2", "num": 5000}, {"id": "110161", "num": 3}, {"id": "113001", "num": 6}]</x:v>
      </x:c>
      <x:c r="J2406" s="6" t="str">
        <x:v>https://raw.githubusercontent.com/Mar-7th/StarRailRes/dbe8cdfcfb0bf657b9fe1cf92d5537f118ccb487/index_new/cn/character_skill_trees.json</x:v>
      </x:c>
    </x:row>
    <x:row r="2407" ht="38" customHeight="1">
      <x:c r="A2407" s="6" t="str">
        <x:v>1303001_3</x:v>
      </x:c>
      <x:c r="B2407" s="6" t="str">
        <x:v>1303</x:v>
      </x:c>
      <x:c r="C2407" s="6" t="str">
        <x:v>1303001</x:v>
      </x:c>
      <x:c r="D2407" s="6" t="str"/>
      <x:c r="E2407" s="6" t="n">
        <x:v>3</x:v>
      </x:c>
      <x:c r="F2407" s="6" t="n">
        <x:v>3</x:v>
      </x:c>
      <x:c r="G2407" s="6" t="n">
        <x:v>0</x:v>
      </x:c>
      <x:c r="H2407" s="7" t="str"/>
      <x:c r="I2407" s="7" t="str">
        <x:v>[{"id": "2", "num": 10000}, {"id": "110162", "num": 3}, {"id": "113002", "num": 3}]</x:v>
      </x:c>
      <x:c r="J2407" s="6" t="str">
        <x:v>https://raw.githubusercontent.com/Mar-7th/StarRailRes/dbe8cdfcfb0bf657b9fe1cf92d5537f118ccb487/index_new/cn/character_skill_trees.json</x:v>
      </x:c>
    </x:row>
    <x:row r="2408" ht="38" customHeight="1">
      <x:c r="A2408" s="6" t="str">
        <x:v>1303001_4</x:v>
      </x:c>
      <x:c r="B2408" s="6" t="str">
        <x:v>1303</x:v>
      </x:c>
      <x:c r="C2408" s="6" t="str">
        <x:v>1303001</x:v>
      </x:c>
      <x:c r="D2408" s="6" t="str"/>
      <x:c r="E2408" s="6" t="n">
        <x:v>4</x:v>
      </x:c>
      <x:c r="F2408" s="6" t="n">
        <x:v>4</x:v>
      </x:c>
      <x:c r="G2408" s="6" t="n">
        <x:v>0</x:v>
      </x:c>
      <x:c r="H2408" s="7" t="str"/>
      <x:c r="I2408" s="7" t="str">
        <x:v>[{"id": "2", "num": 20000}, {"id": "110162", "num": 5}, {"id": "113002", "num": 4}]</x:v>
      </x:c>
      <x:c r="J2408" s="6" t="str">
        <x:v>https://raw.githubusercontent.com/Mar-7th/StarRailRes/dbe8cdfcfb0bf657b9fe1cf92d5537f118ccb487/index_new/cn/character_skill_trees.json</x:v>
      </x:c>
    </x:row>
    <x:row r="2409" ht="38" customHeight="1">
      <x:c r="A2409" s="6" t="str">
        <x:v>1303001_5</x:v>
      </x:c>
      <x:c r="B2409" s="6" t="str">
        <x:v>1303</x:v>
      </x:c>
      <x:c r="C2409" s="6" t="str">
        <x:v>1303001</x:v>
      </x:c>
      <x:c r="D2409" s="6" t="str"/>
      <x:c r="E2409" s="6" t="n">
        <x:v>5</x:v>
      </x:c>
      <x:c r="F2409" s="6" t="n">
        <x:v>5</x:v>
      </x:c>
      <x:c r="G2409" s="6" t="n">
        <x:v>0</x:v>
      </x:c>
      <x:c r="H2409" s="7" t="str"/>
      <x:c r="I2409" s="7" t="str">
        <x:v>[{"id": "2", "num": 45000}, {"id": "110163", "num": 3}, {"id": "113003", "num": 3}]</x:v>
      </x:c>
      <x:c r="J2409" s="6" t="str">
        <x:v>https://raw.githubusercontent.com/Mar-7th/StarRailRes/dbe8cdfcfb0bf657b9fe1cf92d5537f118ccb487/index_new/cn/character_skill_trees.json</x:v>
      </x:c>
    </x:row>
    <x:row r="2410" ht="38" customHeight="1">
      <x:c r="A2410" s="6" t="str">
        <x:v>1303001_6</x:v>
      </x:c>
      <x:c r="B2410" s="6" t="str">
        <x:v>1303</x:v>
      </x:c>
      <x:c r="C2410" s="6" t="str">
        <x:v>1303001</x:v>
      </x:c>
      <x:c r="D2410" s="6" t="str"/>
      <x:c r="E2410" s="6" t="n">
        <x:v>6</x:v>
      </x:c>
      <x:c r="F2410" s="6" t="n">
        <x:v>6</x:v>
      </x:c>
      <x:c r="G2410" s="6" t="n">
        <x:v>0</x:v>
      </x:c>
      <x:c r="H2410" s="7" t="str"/>
      <x:c r="I2410" s="7" t="str">
        <x:v>[{"id": "2", "num": 160000}, {"id": "110163", "num": 8}, {"id": "113003", "num": 4}]</x:v>
      </x:c>
      <x:c r="J2410" s="6" t="str">
        <x:v>https://raw.githubusercontent.com/Mar-7th/StarRailRes/dbe8cdfcfb0bf657b9fe1cf92d5537f118ccb487/index_new/cn/character_skill_trees.json</x:v>
      </x:c>
    </x:row>
    <x:row r="2411" ht="20" customHeight="1">
      <x:c r="A2411" s="6" t="str">
        <x:v>1303002_1</x:v>
      </x:c>
      <x:c r="B2411" s="6" t="str">
        <x:v>1303</x:v>
      </x:c>
      <x:c r="C2411" s="6" t="str">
        <x:v>1303002</x:v>
      </x:c>
      <x:c r="D2411" s="6" t="str"/>
      <x:c r="E2411" s="6" t="n">
        <x:v>1</x:v>
      </x:c>
      <x:c r="F2411" s="6" t="n">
        <x:v>0</x:v>
      </x:c>
      <x:c r="G2411" s="6" t="n">
        <x:v>0</x:v>
      </x:c>
      <x:c r="H2411" s="7" t="str"/>
      <x:c r="I2411" s="7" t="str">
        <x:v>[]</x:v>
      </x:c>
      <x:c r="J2411" s="6" t="str">
        <x:v>https://raw.githubusercontent.com/Mar-7th/StarRailRes/dbe8cdfcfb0bf657b9fe1cf92d5537f118ccb487/index_new/cn/character_skill_trees.json</x:v>
      </x:c>
    </x:row>
    <x:row r="2412" ht="38" customHeight="1">
      <x:c r="A2412" s="6" t="str">
        <x:v>1303002_2</x:v>
      </x:c>
      <x:c r="B2412" s="6" t="str">
        <x:v>1303</x:v>
      </x:c>
      <x:c r="C2412" s="6" t="str">
        <x:v>1303002</x:v>
      </x:c>
      <x:c r="D2412" s="6" t="str"/>
      <x:c r="E2412" s="6" t="n">
        <x:v>2</x:v>
      </x:c>
      <x:c r="F2412" s="6" t="n">
        <x:v>1</x:v>
      </x:c>
      <x:c r="G2412" s="6" t="n">
        <x:v>0</x:v>
      </x:c>
      <x:c r="H2412" s="7" t="str"/>
      <x:c r="I2412" s="7" t="str">
        <x:v>[{"id": "2", "num": 2500}, {"id": "113001", "num": 3}]</x:v>
      </x:c>
      <x:c r="J2412" s="6" t="str">
        <x:v>https://raw.githubusercontent.com/Mar-7th/StarRailRes/dbe8cdfcfb0bf657b9fe1cf92d5537f118ccb487/index_new/cn/character_skill_trees.json</x:v>
      </x:c>
    </x:row>
    <x:row r="2413" ht="38" customHeight="1">
      <x:c r="A2413" s="6" t="str">
        <x:v>1303002_3</x:v>
      </x:c>
      <x:c r="B2413" s="6" t="str">
        <x:v>1303</x:v>
      </x:c>
      <x:c r="C2413" s="6" t="str">
        <x:v>1303002</x:v>
      </x:c>
      <x:c r="D2413" s="6" t="str"/>
      <x:c r="E2413" s="6" t="n">
        <x:v>3</x:v>
      </x:c>
      <x:c r="F2413" s="6" t="n">
        <x:v>2</x:v>
      </x:c>
      <x:c r="G2413" s="6" t="n">
        <x:v>0</x:v>
      </x:c>
      <x:c r="H2413" s="7" t="str"/>
      <x:c r="I2413" s="7" t="str">
        <x:v>[{"id": "2", "num": 5000}, {"id": "110161", "num": 3}, {"id": "113001", "num": 6}]</x:v>
      </x:c>
      <x:c r="J2413" s="6" t="str">
        <x:v>https://raw.githubusercontent.com/Mar-7th/StarRailRes/dbe8cdfcfb0bf657b9fe1cf92d5537f118ccb487/index_new/cn/character_skill_trees.json</x:v>
      </x:c>
    </x:row>
    <x:row r="2414" ht="38" customHeight="1">
      <x:c r="A2414" s="6" t="str">
        <x:v>1303002_4</x:v>
      </x:c>
      <x:c r="B2414" s="6" t="str">
        <x:v>1303</x:v>
      </x:c>
      <x:c r="C2414" s="6" t="str">
        <x:v>1303002</x:v>
      </x:c>
      <x:c r="D2414" s="6" t="str"/>
      <x:c r="E2414" s="6" t="n">
        <x:v>4</x:v>
      </x:c>
      <x:c r="F2414" s="6" t="n">
        <x:v>3</x:v>
      </x:c>
      <x:c r="G2414" s="6" t="n">
        <x:v>0</x:v>
      </x:c>
      <x:c r="H2414" s="7" t="str"/>
      <x:c r="I2414" s="7" t="str">
        <x:v>[{"id": "2", "num": 10000}, {"id": "110162", "num": 3}, {"id": "113002", "num": 3}]</x:v>
      </x:c>
      <x:c r="J2414" s="6" t="str">
        <x:v>https://raw.githubusercontent.com/Mar-7th/StarRailRes/dbe8cdfcfb0bf657b9fe1cf92d5537f118ccb487/index_new/cn/character_skill_trees.json</x:v>
      </x:c>
    </x:row>
    <x:row r="2415" ht="38" customHeight="1">
      <x:c r="A2415" s="6" t="str">
        <x:v>1303002_5</x:v>
      </x:c>
      <x:c r="B2415" s="6" t="str">
        <x:v>1303</x:v>
      </x:c>
      <x:c r="C2415" s="6" t="str">
        <x:v>1303002</x:v>
      </x:c>
      <x:c r="D2415" s="6" t="str"/>
      <x:c r="E2415" s="6" t="n">
        <x:v>5</x:v>
      </x:c>
      <x:c r="F2415" s="6" t="n">
        <x:v>4</x:v>
      </x:c>
      <x:c r="G2415" s="6" t="n">
        <x:v>0</x:v>
      </x:c>
      <x:c r="H2415" s="7" t="str"/>
      <x:c r="I2415" s="7" t="str">
        <x:v>[{"id": "2", "num": 20000}, {"id": "110162", "num": 5}, {"id": "113002", "num": 4}]</x:v>
      </x:c>
      <x:c r="J2415" s="6" t="str">
        <x:v>https://raw.githubusercontent.com/Mar-7th/StarRailRes/dbe8cdfcfb0bf657b9fe1cf92d5537f118ccb487/index_new/cn/character_skill_trees.json</x:v>
      </x:c>
    </x:row>
    <x:row r="2416" ht="38" customHeight="1">
      <x:c r="A2416" s="6" t="str">
        <x:v>1303002_6</x:v>
      </x:c>
      <x:c r="B2416" s="6" t="str">
        <x:v>1303</x:v>
      </x:c>
      <x:c r="C2416" s="6" t="str">
        <x:v>1303002</x:v>
      </x:c>
      <x:c r="D2416" s="6" t="str"/>
      <x:c r="E2416" s="6" t="n">
        <x:v>6</x:v>
      </x:c>
      <x:c r="F2416" s="6" t="n">
        <x:v>4</x:v>
      </x:c>
      <x:c r="G2416" s="6" t="n">
        <x:v>0</x:v>
      </x:c>
      <x:c r="H2416" s="7" t="str"/>
      <x:c r="I2416" s="7" t="str">
        <x:v>[{"id": "2", "num": 30000}, {"id": "110162", "num": 7}, {"id": "113002", "num": 6}]</x:v>
      </x:c>
      <x:c r="J2416" s="6" t="str">
        <x:v>https://raw.githubusercontent.com/Mar-7th/StarRailRes/dbe8cdfcfb0bf657b9fe1cf92d5537f118ccb487/index_new/cn/character_skill_trees.json</x:v>
      </x:c>
    </x:row>
    <x:row r="2417" ht="38" customHeight="1">
      <x:c r="A2417" s="6" t="str">
        <x:v>1303002_7</x:v>
      </x:c>
      <x:c r="B2417" s="6" t="str">
        <x:v>1303</x:v>
      </x:c>
      <x:c r="C2417" s="6" t="str">
        <x:v>1303002</x:v>
      </x:c>
      <x:c r="D2417" s="6" t="str"/>
      <x:c r="E2417" s="6" t="n">
        <x:v>7</x:v>
      </x:c>
      <x:c r="F2417" s="6" t="n">
        <x:v>5</x:v>
      </x:c>
      <x:c r="G2417" s="6" t="n">
        <x:v>0</x:v>
      </x:c>
      <x:c r="H2417" s="7" t="str"/>
      <x:c r="I2417" s="7" t="str">
        <x:v>[{"id": "2", "num": 45000}, {"id": "110163", "num": 3}, {"id": "113003", "num": 3}]</x:v>
      </x:c>
      <x:c r="J2417" s="6" t="str">
        <x:v>https://raw.githubusercontent.com/Mar-7th/StarRailRes/dbe8cdfcfb0bf657b9fe1cf92d5537f118ccb487/index_new/cn/character_skill_trees.json</x:v>
      </x:c>
    </x:row>
    <x:row r="2418" ht="53" customHeight="1">
      <x:c r="A2418" s="6" t="str">
        <x:v>1303002_8</x:v>
      </x:c>
      <x:c r="B2418" s="6" t="str">
        <x:v>1303</x:v>
      </x:c>
      <x:c r="C2418" s="6" t="str">
        <x:v>1303002</x:v>
      </x:c>
      <x:c r="D2418" s="6" t="str"/>
      <x:c r="E2418" s="6" t="n">
        <x:v>8</x:v>
      </x:c>
      <x:c r="F2418" s="6" t="n">
        <x:v>5</x:v>
      </x:c>
      <x:c r="G2418" s="6" t="n">
        <x:v>0</x:v>
      </x:c>
      <x:c r="H2418" s="7" t="str"/>
      <x:c r="I2418" s="7" t="str">
        <x:v>[{"id": "2", "num": 80000}, {"id": "110163", "num": 5}, {"id": "110504", "num": 1}, {"id": "113003", "num": 4}]</x:v>
      </x:c>
      <x:c r="J2418" s="6" t="str">
        <x:v>https://raw.githubusercontent.com/Mar-7th/StarRailRes/dbe8cdfcfb0bf657b9fe1cf92d5537f118ccb487/index_new/cn/character_skill_trees.json</x:v>
      </x:c>
    </x:row>
    <x:row r="2419" ht="53" customHeight="1">
      <x:c r="A2419" s="6" t="str">
        <x:v>1303002_9</x:v>
      </x:c>
      <x:c r="B2419" s="6" t="str">
        <x:v>1303</x:v>
      </x:c>
      <x:c r="C2419" s="6" t="str">
        <x:v>1303002</x:v>
      </x:c>
      <x:c r="D2419" s="6" t="str"/>
      <x:c r="E2419" s="6" t="n">
        <x:v>9</x:v>
      </x:c>
      <x:c r="F2419" s="6" t="n">
        <x:v>6</x:v>
      </x:c>
      <x:c r="G2419" s="6" t="n">
        <x:v>0</x:v>
      </x:c>
      <x:c r="H2419" s="7" t="str"/>
      <x:c r="I2419" s="7" t="str">
        <x:v>[{"id": "2", "num": 160000}, {"id": "110163", "num": 8}, {"id": "241", "num": 1}, {"id": "110504", "num": 1}]</x:v>
      </x:c>
      <x:c r="J2419" s="6" t="str">
        <x:v>https://raw.githubusercontent.com/Mar-7th/StarRailRes/dbe8cdfcfb0bf657b9fe1cf92d5537f118ccb487/index_new/cn/character_skill_trees.json</x:v>
      </x:c>
    </x:row>
    <x:row r="2420" ht="53" customHeight="1">
      <x:c r="A2420" s="6" t="str">
        <x:v>1303002_10</x:v>
      </x:c>
      <x:c r="B2420" s="6" t="str">
        <x:v>1303</x:v>
      </x:c>
      <x:c r="C2420" s="6" t="str">
        <x:v>1303002</x:v>
      </x:c>
      <x:c r="D2420" s="6" t="str"/>
      <x:c r="E2420" s="6" t="n">
        <x:v>10</x:v>
      </x:c>
      <x:c r="F2420" s="6" t="n">
        <x:v>6</x:v>
      </x:c>
      <x:c r="G2420" s="6" t="n">
        <x:v>0</x:v>
      </x:c>
      <x:c r="H2420" s="7" t="str"/>
      <x:c r="I2420" s="7" t="str">
        <x:v>[{"id": "2", "num": 300000}, {"id": "110163", "num": 14}, {"id": "241", "num": 1}, {"id": "110504", "num": 1}]</x:v>
      </x:c>
      <x:c r="J2420" s="6" t="str">
        <x:v>https://raw.githubusercontent.com/Mar-7th/StarRailRes/dbe8cdfcfb0bf657b9fe1cf92d5537f118ccb487/index_new/cn/character_skill_trees.json</x:v>
      </x:c>
    </x:row>
    <x:row r="2421" ht="20" customHeight="1">
      <x:c r="A2421" s="6" t="str">
        <x:v>1303003_1</x:v>
      </x:c>
      <x:c r="B2421" s="6" t="str">
        <x:v>1303</x:v>
      </x:c>
      <x:c r="C2421" s="6" t="str">
        <x:v>1303003</x:v>
      </x:c>
      <x:c r="D2421" s="6" t="str"/>
      <x:c r="E2421" s="6" t="n">
        <x:v>1</x:v>
      </x:c>
      <x:c r="F2421" s="6" t="n">
        <x:v>0</x:v>
      </x:c>
      <x:c r="G2421" s="6" t="n">
        <x:v>0</x:v>
      </x:c>
      <x:c r="H2421" s="7" t="str"/>
      <x:c r="I2421" s="7" t="str">
        <x:v>[]</x:v>
      </x:c>
      <x:c r="J2421" s="6" t="str">
        <x:v>https://raw.githubusercontent.com/Mar-7th/StarRailRes/dbe8cdfcfb0bf657b9fe1cf92d5537f118ccb487/index_new/cn/character_skill_trees.json</x:v>
      </x:c>
    </x:row>
    <x:row r="2422" ht="38" customHeight="1">
      <x:c r="A2422" s="6" t="str">
        <x:v>1303003_2</x:v>
      </x:c>
      <x:c r="B2422" s="6" t="str">
        <x:v>1303</x:v>
      </x:c>
      <x:c r="C2422" s="6" t="str">
        <x:v>1303003</x:v>
      </x:c>
      <x:c r="D2422" s="6" t="str"/>
      <x:c r="E2422" s="6" t="n">
        <x:v>2</x:v>
      </x:c>
      <x:c r="F2422" s="6" t="n">
        <x:v>1</x:v>
      </x:c>
      <x:c r="G2422" s="6" t="n">
        <x:v>0</x:v>
      </x:c>
      <x:c r="H2422" s="7" t="str"/>
      <x:c r="I2422" s="7" t="str">
        <x:v>[{"id": "2", "num": 2500}, {"id": "113001", "num": 3}]</x:v>
      </x:c>
      <x:c r="J2422" s="6" t="str">
        <x:v>https://raw.githubusercontent.com/Mar-7th/StarRailRes/dbe8cdfcfb0bf657b9fe1cf92d5537f118ccb487/index_new/cn/character_skill_trees.json</x:v>
      </x:c>
    </x:row>
    <x:row r="2423" ht="38" customHeight="1">
      <x:c r="A2423" s="6" t="str">
        <x:v>1303003_3</x:v>
      </x:c>
      <x:c r="B2423" s="6" t="str">
        <x:v>1303</x:v>
      </x:c>
      <x:c r="C2423" s="6" t="str">
        <x:v>1303003</x:v>
      </x:c>
      <x:c r="D2423" s="6" t="str"/>
      <x:c r="E2423" s="6" t="n">
        <x:v>3</x:v>
      </x:c>
      <x:c r="F2423" s="6" t="n">
        <x:v>2</x:v>
      </x:c>
      <x:c r="G2423" s="6" t="n">
        <x:v>0</x:v>
      </x:c>
      <x:c r="H2423" s="7" t="str"/>
      <x:c r="I2423" s="7" t="str">
        <x:v>[{"id": "2", "num": 5000}, {"id": "110161", "num": 3}, {"id": "113001", "num": 6}]</x:v>
      </x:c>
      <x:c r="J2423" s="6" t="str">
        <x:v>https://raw.githubusercontent.com/Mar-7th/StarRailRes/dbe8cdfcfb0bf657b9fe1cf92d5537f118ccb487/index_new/cn/character_skill_trees.json</x:v>
      </x:c>
    </x:row>
    <x:row r="2424" ht="38" customHeight="1">
      <x:c r="A2424" s="6" t="str">
        <x:v>1303003_4</x:v>
      </x:c>
      <x:c r="B2424" s="6" t="str">
        <x:v>1303</x:v>
      </x:c>
      <x:c r="C2424" s="6" t="str">
        <x:v>1303003</x:v>
      </x:c>
      <x:c r="D2424" s="6" t="str"/>
      <x:c r="E2424" s="6" t="n">
        <x:v>4</x:v>
      </x:c>
      <x:c r="F2424" s="6" t="n">
        <x:v>3</x:v>
      </x:c>
      <x:c r="G2424" s="6" t="n">
        <x:v>0</x:v>
      </x:c>
      <x:c r="H2424" s="7" t="str"/>
      <x:c r="I2424" s="7" t="str">
        <x:v>[{"id": "2", "num": 10000}, {"id": "110162", "num": 3}, {"id": "113002", "num": 3}]</x:v>
      </x:c>
      <x:c r="J2424" s="6" t="str">
        <x:v>https://raw.githubusercontent.com/Mar-7th/StarRailRes/dbe8cdfcfb0bf657b9fe1cf92d5537f118ccb487/index_new/cn/character_skill_trees.json</x:v>
      </x:c>
    </x:row>
    <x:row r="2425" ht="38" customHeight="1">
      <x:c r="A2425" s="6" t="str">
        <x:v>1303003_5</x:v>
      </x:c>
      <x:c r="B2425" s="6" t="str">
        <x:v>1303</x:v>
      </x:c>
      <x:c r="C2425" s="6" t="str">
        <x:v>1303003</x:v>
      </x:c>
      <x:c r="D2425" s="6" t="str"/>
      <x:c r="E2425" s="6" t="n">
        <x:v>5</x:v>
      </x:c>
      <x:c r="F2425" s="6" t="n">
        <x:v>4</x:v>
      </x:c>
      <x:c r="G2425" s="6" t="n">
        <x:v>0</x:v>
      </x:c>
      <x:c r="H2425" s="7" t="str"/>
      <x:c r="I2425" s="7" t="str">
        <x:v>[{"id": "2", "num": 20000}, {"id": "110162", "num": 5}, {"id": "113002", "num": 4}]</x:v>
      </x:c>
      <x:c r="J2425" s="6" t="str">
        <x:v>https://raw.githubusercontent.com/Mar-7th/StarRailRes/dbe8cdfcfb0bf657b9fe1cf92d5537f118ccb487/index_new/cn/character_skill_trees.json</x:v>
      </x:c>
    </x:row>
    <x:row r="2426" ht="38" customHeight="1">
      <x:c r="A2426" s="6" t="str">
        <x:v>1303003_6</x:v>
      </x:c>
      <x:c r="B2426" s="6" t="str">
        <x:v>1303</x:v>
      </x:c>
      <x:c r="C2426" s="6" t="str">
        <x:v>1303003</x:v>
      </x:c>
      <x:c r="D2426" s="6" t="str"/>
      <x:c r="E2426" s="6" t="n">
        <x:v>6</x:v>
      </x:c>
      <x:c r="F2426" s="6" t="n">
        <x:v>4</x:v>
      </x:c>
      <x:c r="G2426" s="6" t="n">
        <x:v>0</x:v>
      </x:c>
      <x:c r="H2426" s="7" t="str"/>
      <x:c r="I2426" s="7" t="str">
        <x:v>[{"id": "2", "num": 30000}, {"id": "110162", "num": 7}, {"id": "113002", "num": 6}]</x:v>
      </x:c>
      <x:c r="J2426" s="6" t="str">
        <x:v>https://raw.githubusercontent.com/Mar-7th/StarRailRes/dbe8cdfcfb0bf657b9fe1cf92d5537f118ccb487/index_new/cn/character_skill_trees.json</x:v>
      </x:c>
    </x:row>
    <x:row r="2427" ht="38" customHeight="1">
      <x:c r="A2427" s="6" t="str">
        <x:v>1303003_7</x:v>
      </x:c>
      <x:c r="B2427" s="6" t="str">
        <x:v>1303</x:v>
      </x:c>
      <x:c r="C2427" s="6" t="str">
        <x:v>1303003</x:v>
      </x:c>
      <x:c r="D2427" s="6" t="str"/>
      <x:c r="E2427" s="6" t="n">
        <x:v>7</x:v>
      </x:c>
      <x:c r="F2427" s="6" t="n">
        <x:v>5</x:v>
      </x:c>
      <x:c r="G2427" s="6" t="n">
        <x:v>0</x:v>
      </x:c>
      <x:c r="H2427" s="7" t="str"/>
      <x:c r="I2427" s="7" t="str">
        <x:v>[{"id": "2", "num": 45000}, {"id": "110163", "num": 3}, {"id": "113003", "num": 3}]</x:v>
      </x:c>
      <x:c r="J2427" s="6" t="str">
        <x:v>https://raw.githubusercontent.com/Mar-7th/StarRailRes/dbe8cdfcfb0bf657b9fe1cf92d5537f118ccb487/index_new/cn/character_skill_trees.json</x:v>
      </x:c>
    </x:row>
    <x:row r="2428" ht="53" customHeight="1">
      <x:c r="A2428" s="6" t="str">
        <x:v>1303003_8</x:v>
      </x:c>
      <x:c r="B2428" s="6" t="str">
        <x:v>1303</x:v>
      </x:c>
      <x:c r="C2428" s="6" t="str">
        <x:v>1303003</x:v>
      </x:c>
      <x:c r="D2428" s="6" t="str"/>
      <x:c r="E2428" s="6" t="n">
        <x:v>8</x:v>
      </x:c>
      <x:c r="F2428" s="6" t="n">
        <x:v>5</x:v>
      </x:c>
      <x:c r="G2428" s="6" t="n">
        <x:v>0</x:v>
      </x:c>
      <x:c r="H2428" s="7" t="str"/>
      <x:c r="I2428" s="7" t="str">
        <x:v>[{"id": "2", "num": 80000}, {"id": "110163", "num": 5}, {"id": "110504", "num": 1}, {"id": "113003", "num": 4}]</x:v>
      </x:c>
      <x:c r="J2428" s="6" t="str">
        <x:v>https://raw.githubusercontent.com/Mar-7th/StarRailRes/dbe8cdfcfb0bf657b9fe1cf92d5537f118ccb487/index_new/cn/character_skill_trees.json</x:v>
      </x:c>
    </x:row>
    <x:row r="2429" ht="53" customHeight="1">
      <x:c r="A2429" s="6" t="str">
        <x:v>1303003_9</x:v>
      </x:c>
      <x:c r="B2429" s="6" t="str">
        <x:v>1303</x:v>
      </x:c>
      <x:c r="C2429" s="6" t="str">
        <x:v>1303003</x:v>
      </x:c>
      <x:c r="D2429" s="6" t="str"/>
      <x:c r="E2429" s="6" t="n">
        <x:v>9</x:v>
      </x:c>
      <x:c r="F2429" s="6" t="n">
        <x:v>6</x:v>
      </x:c>
      <x:c r="G2429" s="6" t="n">
        <x:v>0</x:v>
      </x:c>
      <x:c r="H2429" s="7" t="str"/>
      <x:c r="I2429" s="7" t="str">
        <x:v>[{"id": "2", "num": 160000}, {"id": "110163", "num": 8}, {"id": "241", "num": 1}, {"id": "110504", "num": 1}]</x:v>
      </x:c>
      <x:c r="J2429" s="6" t="str">
        <x:v>https://raw.githubusercontent.com/Mar-7th/StarRailRes/dbe8cdfcfb0bf657b9fe1cf92d5537f118ccb487/index_new/cn/character_skill_trees.json</x:v>
      </x:c>
    </x:row>
    <x:row r="2430" ht="53" customHeight="1">
      <x:c r="A2430" s="6" t="str">
        <x:v>1303003_10</x:v>
      </x:c>
      <x:c r="B2430" s="6" t="str">
        <x:v>1303</x:v>
      </x:c>
      <x:c r="C2430" s="6" t="str">
        <x:v>1303003</x:v>
      </x:c>
      <x:c r="D2430" s="6" t="str"/>
      <x:c r="E2430" s="6" t="n">
        <x:v>10</x:v>
      </x:c>
      <x:c r="F2430" s="6" t="n">
        <x:v>6</x:v>
      </x:c>
      <x:c r="G2430" s="6" t="n">
        <x:v>0</x:v>
      </x:c>
      <x:c r="H2430" s="7" t="str"/>
      <x:c r="I2430" s="7" t="str">
        <x:v>[{"id": "2", "num": 300000}, {"id": "110163", "num": 14}, {"id": "241", "num": 1}, {"id": "110504", "num": 1}]</x:v>
      </x:c>
      <x:c r="J2430" s="6" t="str">
        <x:v>https://raw.githubusercontent.com/Mar-7th/StarRailRes/dbe8cdfcfb0bf657b9fe1cf92d5537f118ccb487/index_new/cn/character_skill_trees.json</x:v>
      </x:c>
    </x:row>
    <x:row r="2431" ht="20" customHeight="1">
      <x:c r="A2431" s="6" t="str">
        <x:v>1303004_1</x:v>
      </x:c>
      <x:c r="B2431" s="6" t="str">
        <x:v>1303</x:v>
      </x:c>
      <x:c r="C2431" s="6" t="str">
        <x:v>1303004</x:v>
      </x:c>
      <x:c r="D2431" s="6" t="str"/>
      <x:c r="E2431" s="6" t="n">
        <x:v>1</x:v>
      </x:c>
      <x:c r="F2431" s="6" t="n">
        <x:v>0</x:v>
      </x:c>
      <x:c r="G2431" s="6" t="n">
        <x:v>0</x:v>
      </x:c>
      <x:c r="H2431" s="7" t="str"/>
      <x:c r="I2431" s="7" t="str">
        <x:v>[]</x:v>
      </x:c>
      <x:c r="J2431" s="6" t="str">
        <x:v>https://raw.githubusercontent.com/Mar-7th/StarRailRes/dbe8cdfcfb0bf657b9fe1cf92d5537f118ccb487/index_new/cn/character_skill_trees.json</x:v>
      </x:c>
    </x:row>
    <x:row r="2432" ht="38" customHeight="1">
      <x:c r="A2432" s="6" t="str">
        <x:v>1303004_2</x:v>
      </x:c>
      <x:c r="B2432" s="6" t="str">
        <x:v>1303</x:v>
      </x:c>
      <x:c r="C2432" s="6" t="str">
        <x:v>1303004</x:v>
      </x:c>
      <x:c r="D2432" s="6" t="str"/>
      <x:c r="E2432" s="6" t="n">
        <x:v>2</x:v>
      </x:c>
      <x:c r="F2432" s="6" t="n">
        <x:v>1</x:v>
      </x:c>
      <x:c r="G2432" s="6" t="n">
        <x:v>0</x:v>
      </x:c>
      <x:c r="H2432" s="7" t="str"/>
      <x:c r="I2432" s="7" t="str">
        <x:v>[{"id": "2", "num": 2500}, {"id": "113001", "num": 3}]</x:v>
      </x:c>
      <x:c r="J2432" s="6" t="str">
        <x:v>https://raw.githubusercontent.com/Mar-7th/StarRailRes/dbe8cdfcfb0bf657b9fe1cf92d5537f118ccb487/index_new/cn/character_skill_trees.json</x:v>
      </x:c>
    </x:row>
    <x:row r="2433" ht="38" customHeight="1">
      <x:c r="A2433" s="6" t="str">
        <x:v>1303004_3</x:v>
      </x:c>
      <x:c r="B2433" s="6" t="str">
        <x:v>1303</x:v>
      </x:c>
      <x:c r="C2433" s="6" t="str">
        <x:v>1303004</x:v>
      </x:c>
      <x:c r="D2433" s="6" t="str"/>
      <x:c r="E2433" s="6" t="n">
        <x:v>3</x:v>
      </x:c>
      <x:c r="F2433" s="6" t="n">
        <x:v>2</x:v>
      </x:c>
      <x:c r="G2433" s="6" t="n">
        <x:v>0</x:v>
      </x:c>
      <x:c r="H2433" s="7" t="str"/>
      <x:c r="I2433" s="7" t="str">
        <x:v>[{"id": "2", "num": 5000}, {"id": "110161", "num": 3}, {"id": "113001", "num": 6}]</x:v>
      </x:c>
      <x:c r="J2433" s="6" t="str">
        <x:v>https://raw.githubusercontent.com/Mar-7th/StarRailRes/dbe8cdfcfb0bf657b9fe1cf92d5537f118ccb487/index_new/cn/character_skill_trees.json</x:v>
      </x:c>
    </x:row>
    <x:row r="2434" ht="38" customHeight="1">
      <x:c r="A2434" s="6" t="str">
        <x:v>1303004_4</x:v>
      </x:c>
      <x:c r="B2434" s="6" t="str">
        <x:v>1303</x:v>
      </x:c>
      <x:c r="C2434" s="6" t="str">
        <x:v>1303004</x:v>
      </x:c>
      <x:c r="D2434" s="6" t="str"/>
      <x:c r="E2434" s="6" t="n">
        <x:v>4</x:v>
      </x:c>
      <x:c r="F2434" s="6" t="n">
        <x:v>3</x:v>
      </x:c>
      <x:c r="G2434" s="6" t="n">
        <x:v>0</x:v>
      </x:c>
      <x:c r="H2434" s="7" t="str"/>
      <x:c r="I2434" s="7" t="str">
        <x:v>[{"id": "2", "num": 10000}, {"id": "110162", "num": 3}, {"id": "113002", "num": 3}]</x:v>
      </x:c>
      <x:c r="J2434" s="6" t="str">
        <x:v>https://raw.githubusercontent.com/Mar-7th/StarRailRes/dbe8cdfcfb0bf657b9fe1cf92d5537f118ccb487/index_new/cn/character_skill_trees.json</x:v>
      </x:c>
    </x:row>
    <x:row r="2435" ht="38" customHeight="1">
      <x:c r="A2435" s="6" t="str">
        <x:v>1303004_5</x:v>
      </x:c>
      <x:c r="B2435" s="6" t="str">
        <x:v>1303</x:v>
      </x:c>
      <x:c r="C2435" s="6" t="str">
        <x:v>1303004</x:v>
      </x:c>
      <x:c r="D2435" s="6" t="str"/>
      <x:c r="E2435" s="6" t="n">
        <x:v>5</x:v>
      </x:c>
      <x:c r="F2435" s="6" t="n">
        <x:v>4</x:v>
      </x:c>
      <x:c r="G2435" s="6" t="n">
        <x:v>0</x:v>
      </x:c>
      <x:c r="H2435" s="7" t="str"/>
      <x:c r="I2435" s="7" t="str">
        <x:v>[{"id": "2", "num": 20000}, {"id": "110162", "num": 5}, {"id": "113002", "num": 4}]</x:v>
      </x:c>
      <x:c r="J2435" s="6" t="str">
        <x:v>https://raw.githubusercontent.com/Mar-7th/StarRailRes/dbe8cdfcfb0bf657b9fe1cf92d5537f118ccb487/index_new/cn/character_skill_trees.json</x:v>
      </x:c>
    </x:row>
    <x:row r="2436" ht="38" customHeight="1">
      <x:c r="A2436" s="6" t="str">
        <x:v>1303004_6</x:v>
      </x:c>
      <x:c r="B2436" s="6" t="str">
        <x:v>1303</x:v>
      </x:c>
      <x:c r="C2436" s="6" t="str">
        <x:v>1303004</x:v>
      </x:c>
      <x:c r="D2436" s="6" t="str"/>
      <x:c r="E2436" s="6" t="n">
        <x:v>6</x:v>
      </x:c>
      <x:c r="F2436" s="6" t="n">
        <x:v>4</x:v>
      </x:c>
      <x:c r="G2436" s="6" t="n">
        <x:v>0</x:v>
      </x:c>
      <x:c r="H2436" s="7" t="str"/>
      <x:c r="I2436" s="7" t="str">
        <x:v>[{"id": "2", "num": 30000}, {"id": "110162", "num": 7}, {"id": "113002", "num": 6}]</x:v>
      </x:c>
      <x:c r="J2436" s="6" t="str">
        <x:v>https://raw.githubusercontent.com/Mar-7th/StarRailRes/dbe8cdfcfb0bf657b9fe1cf92d5537f118ccb487/index_new/cn/character_skill_trees.json</x:v>
      </x:c>
    </x:row>
    <x:row r="2437" ht="38" customHeight="1">
      <x:c r="A2437" s="6" t="str">
        <x:v>1303004_7</x:v>
      </x:c>
      <x:c r="B2437" s="6" t="str">
        <x:v>1303</x:v>
      </x:c>
      <x:c r="C2437" s="6" t="str">
        <x:v>1303004</x:v>
      </x:c>
      <x:c r="D2437" s="6" t="str"/>
      <x:c r="E2437" s="6" t="n">
        <x:v>7</x:v>
      </x:c>
      <x:c r="F2437" s="6" t="n">
        <x:v>5</x:v>
      </x:c>
      <x:c r="G2437" s="6" t="n">
        <x:v>0</x:v>
      </x:c>
      <x:c r="H2437" s="7" t="str"/>
      <x:c r="I2437" s="7" t="str">
        <x:v>[{"id": "2", "num": 45000}, {"id": "110163", "num": 3}, {"id": "113003", "num": 3}]</x:v>
      </x:c>
      <x:c r="J2437" s="6" t="str">
        <x:v>https://raw.githubusercontent.com/Mar-7th/StarRailRes/dbe8cdfcfb0bf657b9fe1cf92d5537f118ccb487/index_new/cn/character_skill_trees.json</x:v>
      </x:c>
    </x:row>
    <x:row r="2438" ht="53" customHeight="1">
      <x:c r="A2438" s="6" t="str">
        <x:v>1303004_8</x:v>
      </x:c>
      <x:c r="B2438" s="6" t="str">
        <x:v>1303</x:v>
      </x:c>
      <x:c r="C2438" s="6" t="str">
        <x:v>1303004</x:v>
      </x:c>
      <x:c r="D2438" s="6" t="str"/>
      <x:c r="E2438" s="6" t="n">
        <x:v>8</x:v>
      </x:c>
      <x:c r="F2438" s="6" t="n">
        <x:v>5</x:v>
      </x:c>
      <x:c r="G2438" s="6" t="n">
        <x:v>0</x:v>
      </x:c>
      <x:c r="H2438" s="7" t="str"/>
      <x:c r="I2438" s="7" t="str">
        <x:v>[{"id": "2", "num": 80000}, {"id": "110163", "num": 5}, {"id": "110504", "num": 1}, {"id": "113003", "num": 4}]</x:v>
      </x:c>
      <x:c r="J2438" s="6" t="str">
        <x:v>https://raw.githubusercontent.com/Mar-7th/StarRailRes/dbe8cdfcfb0bf657b9fe1cf92d5537f118ccb487/index_new/cn/character_skill_trees.json</x:v>
      </x:c>
    </x:row>
    <x:row r="2439" ht="53" customHeight="1">
      <x:c r="A2439" s="6" t="str">
        <x:v>1303004_9</x:v>
      </x:c>
      <x:c r="B2439" s="6" t="str">
        <x:v>1303</x:v>
      </x:c>
      <x:c r="C2439" s="6" t="str">
        <x:v>1303004</x:v>
      </x:c>
      <x:c r="D2439" s="6" t="str"/>
      <x:c r="E2439" s="6" t="n">
        <x:v>9</x:v>
      </x:c>
      <x:c r="F2439" s="6" t="n">
        <x:v>6</x:v>
      </x:c>
      <x:c r="G2439" s="6" t="n">
        <x:v>0</x:v>
      </x:c>
      <x:c r="H2439" s="7" t="str"/>
      <x:c r="I2439" s="7" t="str">
        <x:v>[{"id": "2", "num": 160000}, {"id": "110163", "num": 8}, {"id": "241", "num": 1}, {"id": "110504", "num": 1}]</x:v>
      </x:c>
      <x:c r="J2439" s="6" t="str">
        <x:v>https://raw.githubusercontent.com/Mar-7th/StarRailRes/dbe8cdfcfb0bf657b9fe1cf92d5537f118ccb487/index_new/cn/character_skill_trees.json</x:v>
      </x:c>
    </x:row>
    <x:row r="2440" ht="53" customHeight="1">
      <x:c r="A2440" s="6" t="str">
        <x:v>1303004_10</x:v>
      </x:c>
      <x:c r="B2440" s="6" t="str">
        <x:v>1303</x:v>
      </x:c>
      <x:c r="C2440" s="6" t="str">
        <x:v>1303004</x:v>
      </x:c>
      <x:c r="D2440" s="6" t="str"/>
      <x:c r="E2440" s="6" t="n">
        <x:v>10</x:v>
      </x:c>
      <x:c r="F2440" s="6" t="n">
        <x:v>6</x:v>
      </x:c>
      <x:c r="G2440" s="6" t="n">
        <x:v>0</x:v>
      </x:c>
      <x:c r="H2440" s="7" t="str"/>
      <x:c r="I2440" s="7" t="str">
        <x:v>[{"id": "2", "num": 300000}, {"id": "110163", "num": 14}, {"id": "241", "num": 1}, {"id": "110504", "num": 1}]</x:v>
      </x:c>
      <x:c r="J2440" s="6" t="str">
        <x:v>https://raw.githubusercontent.com/Mar-7th/StarRailRes/dbe8cdfcfb0bf657b9fe1cf92d5537f118ccb487/index_new/cn/character_skill_trees.json</x:v>
      </x:c>
    </x:row>
    <x:row r="2441" ht="20" customHeight="1">
      <x:c r="A2441" s="6" t="str">
        <x:v>1303007_1</x:v>
      </x:c>
      <x:c r="B2441" s="6" t="str">
        <x:v>1303</x:v>
      </x:c>
      <x:c r="C2441" s="6" t="str">
        <x:v>1303007</x:v>
      </x:c>
      <x:c r="D2441" s="6" t="str"/>
      <x:c r="E2441" s="6" t="n">
        <x:v>1</x:v>
      </x:c>
      <x:c r="F2441" s="6" t="n">
        <x:v>0</x:v>
      </x:c>
      <x:c r="G2441" s="6" t="n">
        <x:v>0</x:v>
      </x:c>
      <x:c r="H2441" s="7" t="str"/>
      <x:c r="I2441" s="7" t="str">
        <x:v>[]</x:v>
      </x:c>
      <x:c r="J2441" s="6" t="str">
        <x:v>https://raw.githubusercontent.com/Mar-7th/StarRailRes/dbe8cdfcfb0bf657b9fe1cf92d5537f118ccb487/index_new/cn/character_skill_trees.json</x:v>
      </x:c>
    </x:row>
    <x:row r="2442" ht="38" customHeight="1">
      <x:c r="A2442" s="6" t="str">
        <x:v>1303101_1</x:v>
      </x:c>
      <x:c r="B2442" s="6" t="str">
        <x:v>1303</x:v>
      </x:c>
      <x:c r="C2442" s="6" t="str">
        <x:v>1303101</x:v>
      </x:c>
      <x:c r="D2442" s="6" t="str">
        <x:v>物体呼吸中</x:v>
      </x:c>
      <x:c r="E2442" s="6" t="n">
        <x:v>1</x:v>
      </x:c>
      <x:c r="F2442" s="6" t="n">
        <x:v>2</x:v>
      </x:c>
      <x:c r="G2442" s="6" t="n">
        <x:v>0</x:v>
      </x:c>
      <x:c r="H2442" s="7" t="str">
        <x:v>我方全体击破特攻提高#1[i]%。</x:v>
      </x:c>
      <x:c r="I2442" s="7" t="str">
        <x:v>[{"id": "2", "num": 5000}, {"id": "110161", "num": 3}, {"id": "110504", "num": 1}]</x:v>
      </x:c>
      <x:c r="J2442" s="6" t="str">
        <x:v>https://raw.githubusercontent.com/Mar-7th/StarRailRes/dbe8cdfcfb0bf657b9fe1cf92d5537f118ccb487/index_new/cn/character_skill_trees.json</x:v>
      </x:c>
    </x:row>
    <x:row r="2443" ht="53" customHeight="1">
      <x:c r="A2443" s="6" t="str">
        <x:v>1303102_1</x:v>
      </x:c>
      <x:c r="B2443" s="6" t="str">
        <x:v>1303</x:v>
      </x:c>
      <x:c r="C2443" s="6" t="str">
        <x:v>1303102</x:v>
      </x:c>
      <x:c r="D2443" s="6" t="str">
        <x:v>日消遐思长</x:v>
      </x:c>
      <x:c r="E2443" s="6" t="n">
        <x:v>1</x:v>
      </x:c>
      <x:c r="F2443" s="6" t="n">
        <x:v>4</x:v>
      </x:c>
      <x:c r="G2443" s="6" t="n">
        <x:v>0</x:v>
      </x:c>
      <x:c r="H2443" s="7" t="str">
        <x:v>阮•梅的回合开始时，自身恢复#1[i]点能量。</x:v>
      </x:c>
      <x:c r="I2443" s="7" t="str">
        <x:v>[{"id": "2", "num": 20000}, {"id": "110162", "num": 5}, {"id": "241", "num": 1}, {"id": "110504", "num": 1}]</x:v>
      </x:c>
      <x:c r="J2443" s="6" t="str">
        <x:v>https://raw.githubusercontent.com/Mar-7th/StarRailRes/dbe8cdfcfb0bf657b9fe1cf92d5537f118ccb487/index_new/cn/character_skill_trees.json</x:v>
      </x:c>
    </x:row>
    <x:row r="2444" ht="53" customHeight="1">
      <x:c r="A2444" s="6" t="str">
        <x:v>1303103_1</x:v>
      </x:c>
      <x:c r="B2444" s="6" t="str">
        <x:v>1303</x:v>
      </x:c>
      <x:c r="C2444" s="6" t="str">
        <x:v>1303103</x:v>
      </x:c>
      <x:c r="D2444" s="6" t="str">
        <x:v>落烛照水燃</x:v>
      </x:c>
      <x:c r="E2444" s="6" t="n">
        <x:v>1</x:v>
      </x:c>
      <x:c r="F2444" s="6" t="n">
        <x:v>6</x:v>
      </x:c>
      <x:c r="G2444" s="6" t="n">
        <x:v>0</x:v>
      </x:c>
      <x:c r="H2444" s="7" t="str">
        <x:v>战斗中阮•梅的击破特攻大于#1[i]%时，每超过#2[i]%，则战技使我方全体伤害提高的效果额外提高#3[i]%，最高不超过#4[i]%。</x:v>
      </x:c>
      <x:c r="I2444" s="7" t="str">
        <x:v>[{"id": "2", "num": 160000}, {"id": "110163", "num": 8}, {"id": "241", "num": 1}, {"id": "110504", "num": 1}]</x:v>
      </x:c>
      <x:c r="J2444" s="6" t="str">
        <x:v>https://raw.githubusercontent.com/Mar-7th/StarRailRes/dbe8cdfcfb0bf657b9fe1cf92d5537f118ccb487/index_new/cn/character_skill_trees.json</x:v>
      </x:c>
    </x:row>
    <x:row r="2445" ht="38" customHeight="1">
      <x:c r="A2445" s="6" t="str">
        <x:v>1303201_1</x:v>
      </x:c>
      <x:c r="B2445" s="6" t="str">
        <x:v>1303</x:v>
      </x:c>
      <x:c r="C2445" s="6" t="str">
        <x:v>1303201</x:v>
      </x:c>
      <x:c r="D2445" s="6" t="str">
        <x:v>击破强化</x:v>
      </x:c>
      <x:c r="E2445" s="6" t="n">
        <x:v>1</x:v>
      </x:c>
      <x:c r="F2445" s="6" t="n">
        <x:v>0</x:v>
      </x:c>
      <x:c r="G2445" s="6" t="n">
        <x:v>1</x:v>
      </x:c>
      <x:c r="H2445" s="7" t="str"/>
      <x:c r="I2445" s="7" t="str">
        <x:v>[{"id": "2", "num": 2500}, {"id": "113001", "num": 2}]</x:v>
      </x:c>
      <x:c r="J2445" s="6" t="str">
        <x:v>https://raw.githubusercontent.com/Mar-7th/StarRailRes/dbe8cdfcfb0bf657b9fe1cf92d5537f118ccb487/index_new/cn/character_skill_trees.json</x:v>
      </x:c>
    </x:row>
    <x:row r="2446" ht="38" customHeight="1">
      <x:c r="A2446" s="6" t="str">
        <x:v>1303202_1</x:v>
      </x:c>
      <x:c r="B2446" s="6" t="str">
        <x:v>1303</x:v>
      </x:c>
      <x:c r="C2446" s="6" t="str">
        <x:v>1303202</x:v>
      </x:c>
      <x:c r="D2446" s="6" t="str">
        <x:v>防御强化</x:v>
      </x:c>
      <x:c r="E2446" s="6" t="n">
        <x:v>1</x:v>
      </x:c>
      <x:c r="F2446" s="6" t="n">
        <x:v>2</x:v>
      </x:c>
      <x:c r="G2446" s="6" t="n">
        <x:v>0</x:v>
      </x:c>
      <x:c r="H2446" s="7" t="str"/>
      <x:c r="I2446" s="7" t="str">
        <x:v>[{"id": "2", "num": 5000}, {"id": "110161", "num": 3}, {"id": "113001", "num": 6}]</x:v>
      </x:c>
      <x:c r="J2446" s="6" t="str">
        <x:v>https://raw.githubusercontent.com/Mar-7th/StarRailRes/dbe8cdfcfb0bf657b9fe1cf92d5537f118ccb487/index_new/cn/character_skill_trees.json</x:v>
      </x:c>
    </x:row>
    <x:row r="2447" ht="38" customHeight="1">
      <x:c r="A2447" s="6" t="str">
        <x:v>1303203_1</x:v>
      </x:c>
      <x:c r="B2447" s="6" t="str">
        <x:v>1303</x:v>
      </x:c>
      <x:c r="C2447" s="6" t="str">
        <x:v>1303203</x:v>
      </x:c>
      <x:c r="D2447" s="6" t="str">
        <x:v>击破强化</x:v>
      </x:c>
      <x:c r="E2447" s="6" t="n">
        <x:v>1</x:v>
      </x:c>
      <x:c r="F2447" s="6" t="n">
        <x:v>3</x:v>
      </x:c>
      <x:c r="G2447" s="6" t="n">
        <x:v>0</x:v>
      </x:c>
      <x:c r="H2447" s="7" t="str"/>
      <x:c r="I2447" s="7" t="str">
        <x:v>[{"id": "2", "num": 10000}, {"id": "110162", "num": 3}, {"id": "113002", "num": 3}]</x:v>
      </x:c>
      <x:c r="J2447" s="6" t="str">
        <x:v>https://raw.githubusercontent.com/Mar-7th/StarRailRes/dbe8cdfcfb0bf657b9fe1cf92d5537f118ccb487/index_new/cn/character_skill_trees.json</x:v>
      </x:c>
    </x:row>
    <x:row r="2448" ht="38" customHeight="1">
      <x:c r="A2448" s="6" t="str">
        <x:v>1303204_1</x:v>
      </x:c>
      <x:c r="B2448" s="6" t="str">
        <x:v>1303</x:v>
      </x:c>
      <x:c r="C2448" s="6" t="str">
        <x:v>1303204</x:v>
      </x:c>
      <x:c r="D2448" s="6" t="str">
        <x:v>速度强化</x:v>
      </x:c>
      <x:c r="E2448" s="6" t="n">
        <x:v>1</x:v>
      </x:c>
      <x:c r="F2448" s="6" t="n">
        <x:v>3</x:v>
      </x:c>
      <x:c r="G2448" s="6" t="n">
        <x:v>0</x:v>
      </x:c>
      <x:c r="H2448" s="7" t="str"/>
      <x:c r="I2448" s="7" t="str">
        <x:v>[{"id": "2", "num": 10000}, {"id": "110162", "num": 3}, {"id": "113002", "num": 3}]</x:v>
      </x:c>
      <x:c r="J2448" s="6" t="str">
        <x:v>https://raw.githubusercontent.com/Mar-7th/StarRailRes/dbe8cdfcfb0bf657b9fe1cf92d5537f118ccb487/index_new/cn/character_skill_trees.json</x:v>
      </x:c>
    </x:row>
    <x:row r="2449" ht="38" customHeight="1">
      <x:c r="A2449" s="6" t="str">
        <x:v>1303205_1</x:v>
      </x:c>
      <x:c r="B2449" s="6" t="str">
        <x:v>1303</x:v>
      </x:c>
      <x:c r="C2449" s="6" t="str">
        <x:v>1303205</x:v>
      </x:c>
      <x:c r="D2449" s="6" t="str">
        <x:v>击破强化</x:v>
      </x:c>
      <x:c r="E2449" s="6" t="n">
        <x:v>1</x:v>
      </x:c>
      <x:c r="F2449" s="6" t="n">
        <x:v>4</x:v>
      </x:c>
      <x:c r="G2449" s="6" t="n">
        <x:v>0</x:v>
      </x:c>
      <x:c r="H2449" s="7" t="str"/>
      <x:c r="I2449" s="7" t="str">
        <x:v>[{"id": "2", "num": 20000}, {"id": "110162", "num": 5}, {"id": "113002", "num": 4}]</x:v>
      </x:c>
      <x:c r="J2449" s="6" t="str">
        <x:v>https://raw.githubusercontent.com/Mar-7th/StarRailRes/dbe8cdfcfb0bf657b9fe1cf92d5537f118ccb487/index_new/cn/character_skill_trees.json</x:v>
      </x:c>
    </x:row>
    <x:row r="2450" ht="38" customHeight="1">
      <x:c r="A2450" s="6" t="str">
        <x:v>1303206_1</x:v>
      </x:c>
      <x:c r="B2450" s="6" t="str">
        <x:v>1303</x:v>
      </x:c>
      <x:c r="C2450" s="6" t="str">
        <x:v>1303206</x:v>
      </x:c>
      <x:c r="D2450" s="6" t="str">
        <x:v>防御强化</x:v>
      </x:c>
      <x:c r="E2450" s="6" t="n">
        <x:v>1</x:v>
      </x:c>
      <x:c r="F2450" s="6" t="n">
        <x:v>5</x:v>
      </x:c>
      <x:c r="G2450" s="6" t="n">
        <x:v>0</x:v>
      </x:c>
      <x:c r="H2450" s="7" t="str"/>
      <x:c r="I2450" s="7" t="str">
        <x:v>[{"id": "2", "num": 45000}, {"id": "110163", "num": 3}, {"id": "113003", "num": 3}]</x:v>
      </x:c>
      <x:c r="J2450" s="6" t="str">
        <x:v>https://raw.githubusercontent.com/Mar-7th/StarRailRes/dbe8cdfcfb0bf657b9fe1cf92d5537f118ccb487/index_new/cn/character_skill_trees.json</x:v>
      </x:c>
    </x:row>
    <x:row r="2451" ht="38" customHeight="1">
      <x:c r="A2451" s="6" t="str">
        <x:v>1303207_1</x:v>
      </x:c>
      <x:c r="B2451" s="6" t="str">
        <x:v>1303</x:v>
      </x:c>
      <x:c r="C2451" s="6" t="str">
        <x:v>1303207</x:v>
      </x:c>
      <x:c r="D2451" s="6" t="str">
        <x:v>击破强化</x:v>
      </x:c>
      <x:c r="E2451" s="6" t="n">
        <x:v>1</x:v>
      </x:c>
      <x:c r="F2451" s="6" t="n">
        <x:v>5</x:v>
      </x:c>
      <x:c r="G2451" s="6" t="n">
        <x:v>0</x:v>
      </x:c>
      <x:c r="H2451" s="7" t="str"/>
      <x:c r="I2451" s="7" t="str">
        <x:v>[{"id": "2", "num": 45000}, {"id": "110163", "num": 3}, {"id": "113003", "num": 3}]</x:v>
      </x:c>
      <x:c r="J2451" s="6" t="str">
        <x:v>https://raw.githubusercontent.com/Mar-7th/StarRailRes/dbe8cdfcfb0bf657b9fe1cf92d5537f118ccb487/index_new/cn/character_skill_trees.json</x:v>
      </x:c>
    </x:row>
    <x:row r="2452" ht="38" customHeight="1">
      <x:c r="A2452" s="6" t="str">
        <x:v>1303208_1</x:v>
      </x:c>
      <x:c r="B2452" s="6" t="str">
        <x:v>1303</x:v>
      </x:c>
      <x:c r="C2452" s="6" t="str">
        <x:v>1303208</x:v>
      </x:c>
      <x:c r="D2452" s="6" t="str">
        <x:v>速度强化</x:v>
      </x:c>
      <x:c r="E2452" s="6" t="n">
        <x:v>1</x:v>
      </x:c>
      <x:c r="F2452" s="6" t="n">
        <x:v>6</x:v>
      </x:c>
      <x:c r="G2452" s="6" t="n">
        <x:v>0</x:v>
      </x:c>
      <x:c r="H2452" s="7" t="str"/>
      <x:c r="I2452" s="7" t="str">
        <x:v>[{"id": "2", "num": 160000}, {"id": "110163", "num": 8}, {"id": "113003", "num": 8}]</x:v>
      </x:c>
      <x:c r="J2452" s="6" t="str">
        <x:v>https://raw.githubusercontent.com/Mar-7th/StarRailRes/dbe8cdfcfb0bf657b9fe1cf92d5537f118ccb487/index_new/cn/character_skill_trees.json</x:v>
      </x:c>
    </x:row>
    <x:row r="2453" ht="38" customHeight="1">
      <x:c r="A2453" s="6" t="str">
        <x:v>1303209_1</x:v>
      </x:c>
      <x:c r="B2453" s="6" t="str">
        <x:v>1303</x:v>
      </x:c>
      <x:c r="C2453" s="6" t="str">
        <x:v>1303209</x:v>
      </x:c>
      <x:c r="D2453" s="6" t="str">
        <x:v>防御强化</x:v>
      </x:c>
      <x:c r="E2453" s="6" t="n">
        <x:v>1</x:v>
      </x:c>
      <x:c r="F2453" s="6" t="n">
        <x:v>0</x:v>
      </x:c>
      <x:c r="G2453" s="6" t="n">
        <x:v>75</x:v>
      </x:c>
      <x:c r="H2453" s="7" t="str"/>
      <x:c r="I2453" s="7" t="str">
        <x:v>[{"id": "2", "num": 160000}, {"id": "110163", "num": 8}, {"id": "113003", "num": 8}]</x:v>
      </x:c>
      <x:c r="J2453" s="6" t="str">
        <x:v>https://raw.githubusercontent.com/Mar-7th/StarRailRes/dbe8cdfcfb0bf657b9fe1cf92d5537f118ccb487/index_new/cn/character_skill_trees.json</x:v>
      </x:c>
    </x:row>
    <x:row r="2454" ht="38" customHeight="1">
      <x:c r="A2454" s="6" t="str">
        <x:v>1303210_1</x:v>
      </x:c>
      <x:c r="B2454" s="6" t="str">
        <x:v>1303</x:v>
      </x:c>
      <x:c r="C2454" s="6" t="str">
        <x:v>1303210</x:v>
      </x:c>
      <x:c r="D2454" s="6" t="str">
        <x:v>击破强化</x:v>
      </x:c>
      <x:c r="E2454" s="6" t="n">
        <x:v>1</x:v>
      </x:c>
      <x:c r="F2454" s="6" t="n">
        <x:v>0</x:v>
      </x:c>
      <x:c r="G2454" s="6" t="n">
        <x:v>80</x:v>
      </x:c>
      <x:c r="H2454" s="7" t="str"/>
      <x:c r="I2454" s="7" t="str">
        <x:v>[{"id": "2", "num": 160000}, {"id": "110163", "num": 8}, {"id": "113003", "num": 8}]</x:v>
      </x:c>
      <x:c r="J2454" s="6" t="str">
        <x:v>https://raw.githubusercontent.com/Mar-7th/StarRailRes/dbe8cdfcfb0bf657b9fe1cf92d5537f118ccb487/index_new/cn/character_skill_trees.json</x:v>
      </x:c>
    </x:row>
    <x:row r="2455" ht="20" customHeight="1">
      <x:c r="A2455" s="6" t="str">
        <x:v>1304001_1</x:v>
      </x:c>
      <x:c r="B2455" s="6" t="str">
        <x:v>1304</x:v>
      </x:c>
      <x:c r="C2455" s="6" t="str">
        <x:v>1304001</x:v>
      </x:c>
      <x:c r="D2455" s="6" t="str"/>
      <x:c r="E2455" s="6" t="n">
        <x:v>1</x:v>
      </x:c>
      <x:c r="F2455" s="6" t="n">
        <x:v>0</x:v>
      </x:c>
      <x:c r="G2455" s="6" t="n">
        <x:v>0</x:v>
      </x:c>
      <x:c r="H2455" s="7" t="str"/>
      <x:c r="I2455" s="7" t="str">
        <x:v>[]</x:v>
      </x:c>
      <x:c r="J2455" s="6" t="str">
        <x:v>https://raw.githubusercontent.com/Mar-7th/StarRailRes/dbe8cdfcfb0bf657b9fe1cf92d5537f118ccb487/index_new/cn/character_skill_trees.json</x:v>
      </x:c>
    </x:row>
    <x:row r="2456" ht="38" customHeight="1">
      <x:c r="A2456" s="6" t="str">
        <x:v>1304001_2</x:v>
      </x:c>
      <x:c r="B2456" s="6" t="str">
        <x:v>1304</x:v>
      </x:c>
      <x:c r="C2456" s="6" t="str">
        <x:v>1304001</x:v>
      </x:c>
      <x:c r="D2456" s="6" t="str"/>
      <x:c r="E2456" s="6" t="n">
        <x:v>2</x:v>
      </x:c>
      <x:c r="F2456" s="6" t="n">
        <x:v>2</x:v>
      </x:c>
      <x:c r="G2456" s="6" t="n">
        <x:v>0</x:v>
      </x:c>
      <x:c r="H2456" s="7" t="str"/>
      <x:c r="I2456" s="7" t="str">
        <x:v>[{"id": "2", "num": 5000}, {"id": "110211", "num": 3}, {"id": "114011", "num": 6}]</x:v>
      </x:c>
      <x:c r="J2456" s="6" t="str">
        <x:v>https://raw.githubusercontent.com/Mar-7th/StarRailRes/dbe8cdfcfb0bf657b9fe1cf92d5537f118ccb487/index_new/cn/character_skill_trees.json</x:v>
      </x:c>
    </x:row>
    <x:row r="2457" ht="38" customHeight="1">
      <x:c r="A2457" s="6" t="str">
        <x:v>1304001_3</x:v>
      </x:c>
      <x:c r="B2457" s="6" t="str">
        <x:v>1304</x:v>
      </x:c>
      <x:c r="C2457" s="6" t="str">
        <x:v>1304001</x:v>
      </x:c>
      <x:c r="D2457" s="6" t="str"/>
      <x:c r="E2457" s="6" t="n">
        <x:v>3</x:v>
      </x:c>
      <x:c r="F2457" s="6" t="n">
        <x:v>3</x:v>
      </x:c>
      <x:c r="G2457" s="6" t="n">
        <x:v>0</x:v>
      </x:c>
      <x:c r="H2457" s="7" t="str"/>
      <x:c r="I2457" s="7" t="str">
        <x:v>[{"id": "2", "num": 10000}, {"id": "110212", "num": 3}, {"id": "114012", "num": 3}]</x:v>
      </x:c>
      <x:c r="J2457" s="6" t="str">
        <x:v>https://raw.githubusercontent.com/Mar-7th/StarRailRes/dbe8cdfcfb0bf657b9fe1cf92d5537f118ccb487/index_new/cn/character_skill_trees.json</x:v>
      </x:c>
    </x:row>
    <x:row r="2458" ht="38" customHeight="1">
      <x:c r="A2458" s="6" t="str">
        <x:v>1304001_4</x:v>
      </x:c>
      <x:c r="B2458" s="6" t="str">
        <x:v>1304</x:v>
      </x:c>
      <x:c r="C2458" s="6" t="str">
        <x:v>1304001</x:v>
      </x:c>
      <x:c r="D2458" s="6" t="str"/>
      <x:c r="E2458" s="6" t="n">
        <x:v>4</x:v>
      </x:c>
      <x:c r="F2458" s="6" t="n">
        <x:v>4</x:v>
      </x:c>
      <x:c r="G2458" s="6" t="n">
        <x:v>0</x:v>
      </x:c>
      <x:c r="H2458" s="7" t="str"/>
      <x:c r="I2458" s="7" t="str">
        <x:v>[{"id": "2", "num": 20000}, {"id": "110212", "num": 5}, {"id": "114012", "num": 4}]</x:v>
      </x:c>
      <x:c r="J2458" s="6" t="str">
        <x:v>https://raw.githubusercontent.com/Mar-7th/StarRailRes/dbe8cdfcfb0bf657b9fe1cf92d5537f118ccb487/index_new/cn/character_skill_trees.json</x:v>
      </x:c>
    </x:row>
    <x:row r="2459" ht="38" customHeight="1">
      <x:c r="A2459" s="6" t="str">
        <x:v>1304001_5</x:v>
      </x:c>
      <x:c r="B2459" s="6" t="str">
        <x:v>1304</x:v>
      </x:c>
      <x:c r="C2459" s="6" t="str">
        <x:v>1304001</x:v>
      </x:c>
      <x:c r="D2459" s="6" t="str"/>
      <x:c r="E2459" s="6" t="n">
        <x:v>5</x:v>
      </x:c>
      <x:c r="F2459" s="6" t="n">
        <x:v>5</x:v>
      </x:c>
      <x:c r="G2459" s="6" t="n">
        <x:v>0</x:v>
      </x:c>
      <x:c r="H2459" s="7" t="str"/>
      <x:c r="I2459" s="7" t="str">
        <x:v>[{"id": "2", "num": 45000}, {"id": "110213", "num": 3}, {"id": "114013", "num": 3}]</x:v>
      </x:c>
      <x:c r="J2459" s="6" t="str">
        <x:v>https://raw.githubusercontent.com/Mar-7th/StarRailRes/dbe8cdfcfb0bf657b9fe1cf92d5537f118ccb487/index_new/cn/character_skill_trees.json</x:v>
      </x:c>
    </x:row>
    <x:row r="2460" ht="38" customHeight="1">
      <x:c r="A2460" s="6" t="str">
        <x:v>1304001_6</x:v>
      </x:c>
      <x:c r="B2460" s="6" t="str">
        <x:v>1304</x:v>
      </x:c>
      <x:c r="C2460" s="6" t="str">
        <x:v>1304001</x:v>
      </x:c>
      <x:c r="D2460" s="6" t="str"/>
      <x:c r="E2460" s="6" t="n">
        <x:v>6</x:v>
      </x:c>
      <x:c r="F2460" s="6" t="n">
        <x:v>6</x:v>
      </x:c>
      <x:c r="G2460" s="6" t="n">
        <x:v>0</x:v>
      </x:c>
      <x:c r="H2460" s="7" t="str"/>
      <x:c r="I2460" s="7" t="str">
        <x:v>[{"id": "2", "num": 160000}, {"id": "110213", "num": 8}, {"id": "114013", "num": 4}]</x:v>
      </x:c>
      <x:c r="J2460" s="6" t="str">
        <x:v>https://raw.githubusercontent.com/Mar-7th/StarRailRes/dbe8cdfcfb0bf657b9fe1cf92d5537f118ccb487/index_new/cn/character_skill_trees.json</x:v>
      </x:c>
    </x:row>
    <x:row r="2461" ht="20" customHeight="1">
      <x:c r="A2461" s="6" t="str">
        <x:v>1304002_1</x:v>
      </x:c>
      <x:c r="B2461" s="6" t="str">
        <x:v>1304</x:v>
      </x:c>
      <x:c r="C2461" s="6" t="str">
        <x:v>1304002</x:v>
      </x:c>
      <x:c r="D2461" s="6" t="str"/>
      <x:c r="E2461" s="6" t="n">
        <x:v>1</x:v>
      </x:c>
      <x:c r="F2461" s="6" t="n">
        <x:v>0</x:v>
      </x:c>
      <x:c r="G2461" s="6" t="n">
        <x:v>0</x:v>
      </x:c>
      <x:c r="H2461" s="7" t="str"/>
      <x:c r="I2461" s="7" t="str">
        <x:v>[]</x:v>
      </x:c>
      <x:c r="J2461" s="6" t="str">
        <x:v>https://raw.githubusercontent.com/Mar-7th/StarRailRes/dbe8cdfcfb0bf657b9fe1cf92d5537f118ccb487/index_new/cn/character_skill_trees.json</x:v>
      </x:c>
    </x:row>
    <x:row r="2462" ht="38" customHeight="1">
      <x:c r="A2462" s="6" t="str">
        <x:v>1304002_2</x:v>
      </x:c>
      <x:c r="B2462" s="6" t="str">
        <x:v>1304</x:v>
      </x:c>
      <x:c r="C2462" s="6" t="str">
        <x:v>1304002</x:v>
      </x:c>
      <x:c r="D2462" s="6" t="str"/>
      <x:c r="E2462" s="6" t="n">
        <x:v>2</x:v>
      </x:c>
      <x:c r="F2462" s="6" t="n">
        <x:v>1</x:v>
      </x:c>
      <x:c r="G2462" s="6" t="n">
        <x:v>0</x:v>
      </x:c>
      <x:c r="H2462" s="7" t="str"/>
      <x:c r="I2462" s="7" t="str">
        <x:v>[{"id": "2", "num": 2500}, {"id": "114011", "num": 3}]</x:v>
      </x:c>
      <x:c r="J2462" s="6" t="str">
        <x:v>https://raw.githubusercontent.com/Mar-7th/StarRailRes/dbe8cdfcfb0bf657b9fe1cf92d5537f118ccb487/index_new/cn/character_skill_trees.json</x:v>
      </x:c>
    </x:row>
    <x:row r="2463" ht="38" customHeight="1">
      <x:c r="A2463" s="6" t="str">
        <x:v>1304002_3</x:v>
      </x:c>
      <x:c r="B2463" s="6" t="str">
        <x:v>1304</x:v>
      </x:c>
      <x:c r="C2463" s="6" t="str">
        <x:v>1304002</x:v>
      </x:c>
      <x:c r="D2463" s="6" t="str"/>
      <x:c r="E2463" s="6" t="n">
        <x:v>3</x:v>
      </x:c>
      <x:c r="F2463" s="6" t="n">
        <x:v>2</x:v>
      </x:c>
      <x:c r="G2463" s="6" t="n">
        <x:v>0</x:v>
      </x:c>
      <x:c r="H2463" s="7" t="str"/>
      <x:c r="I2463" s="7" t="str">
        <x:v>[{"id": "2", "num": 5000}, {"id": "110211", "num": 3}, {"id": "114011", "num": 6}]</x:v>
      </x:c>
      <x:c r="J2463" s="6" t="str">
        <x:v>https://raw.githubusercontent.com/Mar-7th/StarRailRes/dbe8cdfcfb0bf657b9fe1cf92d5537f118ccb487/index_new/cn/character_skill_trees.json</x:v>
      </x:c>
    </x:row>
    <x:row r="2464" ht="38" customHeight="1">
      <x:c r="A2464" s="6" t="str">
        <x:v>1304002_4</x:v>
      </x:c>
      <x:c r="B2464" s="6" t="str">
        <x:v>1304</x:v>
      </x:c>
      <x:c r="C2464" s="6" t="str">
        <x:v>1304002</x:v>
      </x:c>
      <x:c r="D2464" s="6" t="str"/>
      <x:c r="E2464" s="6" t="n">
        <x:v>4</x:v>
      </x:c>
      <x:c r="F2464" s="6" t="n">
        <x:v>3</x:v>
      </x:c>
      <x:c r="G2464" s="6" t="n">
        <x:v>0</x:v>
      </x:c>
      <x:c r="H2464" s="7" t="str"/>
      <x:c r="I2464" s="7" t="str">
        <x:v>[{"id": "2", "num": 10000}, {"id": "110212", "num": 3}, {"id": "114012", "num": 3}]</x:v>
      </x:c>
      <x:c r="J2464" s="6" t="str">
        <x:v>https://raw.githubusercontent.com/Mar-7th/StarRailRes/dbe8cdfcfb0bf657b9fe1cf92d5537f118ccb487/index_new/cn/character_skill_trees.json</x:v>
      </x:c>
    </x:row>
    <x:row r="2465" ht="38" customHeight="1">
      <x:c r="A2465" s="6" t="str">
        <x:v>1304002_5</x:v>
      </x:c>
      <x:c r="B2465" s="6" t="str">
        <x:v>1304</x:v>
      </x:c>
      <x:c r="C2465" s="6" t="str">
        <x:v>1304002</x:v>
      </x:c>
      <x:c r="D2465" s="6" t="str"/>
      <x:c r="E2465" s="6" t="n">
        <x:v>5</x:v>
      </x:c>
      <x:c r="F2465" s="6" t="n">
        <x:v>4</x:v>
      </x:c>
      <x:c r="G2465" s="6" t="n">
        <x:v>0</x:v>
      </x:c>
      <x:c r="H2465" s="7" t="str"/>
      <x:c r="I2465" s="7" t="str">
        <x:v>[{"id": "2", "num": 20000}, {"id": "110212", "num": 5}, {"id": "114012", "num": 4}]</x:v>
      </x:c>
      <x:c r="J2465" s="6" t="str">
        <x:v>https://raw.githubusercontent.com/Mar-7th/StarRailRes/dbe8cdfcfb0bf657b9fe1cf92d5537f118ccb487/index_new/cn/character_skill_trees.json</x:v>
      </x:c>
    </x:row>
    <x:row r="2466" ht="38" customHeight="1">
      <x:c r="A2466" s="6" t="str">
        <x:v>1304002_6</x:v>
      </x:c>
      <x:c r="B2466" s="6" t="str">
        <x:v>1304</x:v>
      </x:c>
      <x:c r="C2466" s="6" t="str">
        <x:v>1304002</x:v>
      </x:c>
      <x:c r="D2466" s="6" t="str"/>
      <x:c r="E2466" s="6" t="n">
        <x:v>6</x:v>
      </x:c>
      <x:c r="F2466" s="6" t="n">
        <x:v>4</x:v>
      </x:c>
      <x:c r="G2466" s="6" t="n">
        <x:v>0</x:v>
      </x:c>
      <x:c r="H2466" s="7" t="str"/>
      <x:c r="I2466" s="7" t="str">
        <x:v>[{"id": "2", "num": 30000}, {"id": "110212", "num": 7}, {"id": "114012", "num": 6}]</x:v>
      </x:c>
      <x:c r="J2466" s="6" t="str">
        <x:v>https://raw.githubusercontent.com/Mar-7th/StarRailRes/dbe8cdfcfb0bf657b9fe1cf92d5537f118ccb487/index_new/cn/character_skill_trees.json</x:v>
      </x:c>
    </x:row>
    <x:row r="2467" ht="38" customHeight="1">
      <x:c r="A2467" s="6" t="str">
        <x:v>1304002_7</x:v>
      </x:c>
      <x:c r="B2467" s="6" t="str">
        <x:v>1304</x:v>
      </x:c>
      <x:c r="C2467" s="6" t="str">
        <x:v>1304002</x:v>
      </x:c>
      <x:c r="D2467" s="6" t="str"/>
      <x:c r="E2467" s="6" t="n">
        <x:v>7</x:v>
      </x:c>
      <x:c r="F2467" s="6" t="n">
        <x:v>5</x:v>
      </x:c>
      <x:c r="G2467" s="6" t="n">
        <x:v>0</x:v>
      </x:c>
      <x:c r="H2467" s="7" t="str"/>
      <x:c r="I2467" s="7" t="str">
        <x:v>[{"id": "2", "num": 45000}, {"id": "110213", "num": 3}, {"id": "114013", "num": 3}]</x:v>
      </x:c>
      <x:c r="J2467" s="6" t="str">
        <x:v>https://raw.githubusercontent.com/Mar-7th/StarRailRes/dbe8cdfcfb0bf657b9fe1cf92d5537f118ccb487/index_new/cn/character_skill_trees.json</x:v>
      </x:c>
    </x:row>
    <x:row r="2468" ht="53" customHeight="1">
      <x:c r="A2468" s="6" t="str">
        <x:v>1304002_8</x:v>
      </x:c>
      <x:c r="B2468" s="6" t="str">
        <x:v>1304</x:v>
      </x:c>
      <x:c r="C2468" s="6" t="str">
        <x:v>1304002</x:v>
      </x:c>
      <x:c r="D2468" s="6" t="str"/>
      <x:c r="E2468" s="6" t="n">
        <x:v>8</x:v>
      </x:c>
      <x:c r="F2468" s="6" t="n">
        <x:v>5</x:v>
      </x:c>
      <x:c r="G2468" s="6" t="n">
        <x:v>0</x:v>
      </x:c>
      <x:c r="H2468" s="7" t="str"/>
      <x:c r="I2468" s="7" t="str">
        <x:v>[{"id": "2", "num": 80000}, {"id": "110213", "num": 5}, {"id": "110504", "num": 1}, {"id": "114013", "num": 4}]</x:v>
      </x:c>
      <x:c r="J2468" s="6" t="str">
        <x:v>https://raw.githubusercontent.com/Mar-7th/StarRailRes/dbe8cdfcfb0bf657b9fe1cf92d5537f118ccb487/index_new/cn/character_skill_trees.json</x:v>
      </x:c>
    </x:row>
    <x:row r="2469" ht="53" customHeight="1">
      <x:c r="A2469" s="6" t="str">
        <x:v>1304002_9</x:v>
      </x:c>
      <x:c r="B2469" s="6" t="str">
        <x:v>1304</x:v>
      </x:c>
      <x:c r="C2469" s="6" t="str">
        <x:v>1304002</x:v>
      </x:c>
      <x:c r="D2469" s="6" t="str"/>
      <x:c r="E2469" s="6" t="n">
        <x:v>9</x:v>
      </x:c>
      <x:c r="F2469" s="6" t="n">
        <x:v>6</x:v>
      </x:c>
      <x:c r="G2469" s="6" t="n">
        <x:v>0</x:v>
      </x:c>
      <x:c r="H2469" s="7" t="str"/>
      <x:c r="I2469" s="7" t="str">
        <x:v>[{"id": "2", "num": 160000}, {"id": "110213", "num": 8}, {"id": "241", "num": 1}, {"id": "110504", "num": 1}]</x:v>
      </x:c>
      <x:c r="J2469" s="6" t="str">
        <x:v>https://raw.githubusercontent.com/Mar-7th/StarRailRes/dbe8cdfcfb0bf657b9fe1cf92d5537f118ccb487/index_new/cn/character_skill_trees.json</x:v>
      </x:c>
    </x:row>
    <x:row r="2470" ht="53" customHeight="1">
      <x:c r="A2470" s="6" t="str">
        <x:v>1304002_10</x:v>
      </x:c>
      <x:c r="B2470" s="6" t="str">
        <x:v>1304</x:v>
      </x:c>
      <x:c r="C2470" s="6" t="str">
        <x:v>1304002</x:v>
      </x:c>
      <x:c r="D2470" s="6" t="str"/>
      <x:c r="E2470" s="6" t="n">
        <x:v>10</x:v>
      </x:c>
      <x:c r="F2470" s="6" t="n">
        <x:v>6</x:v>
      </x:c>
      <x:c r="G2470" s="6" t="n">
        <x:v>0</x:v>
      </x:c>
      <x:c r="H2470" s="7" t="str"/>
      <x:c r="I2470" s="7" t="str">
        <x:v>[{"id": "2", "num": 300000}, {"id": "110213", "num": 14}, {"id": "241", "num": 1}, {"id": "110504", "num": 1}]</x:v>
      </x:c>
      <x:c r="J2470" s="6" t="str">
        <x:v>https://raw.githubusercontent.com/Mar-7th/StarRailRes/dbe8cdfcfb0bf657b9fe1cf92d5537f118ccb487/index_new/cn/character_skill_trees.json</x:v>
      </x:c>
    </x:row>
    <x:row r="2471" ht="20" customHeight="1">
      <x:c r="A2471" s="6" t="str">
        <x:v>1304003_1</x:v>
      </x:c>
      <x:c r="B2471" s="6" t="str">
        <x:v>1304</x:v>
      </x:c>
      <x:c r="C2471" s="6" t="str">
        <x:v>1304003</x:v>
      </x:c>
      <x:c r="D2471" s="6" t="str"/>
      <x:c r="E2471" s="6" t="n">
        <x:v>1</x:v>
      </x:c>
      <x:c r="F2471" s="6" t="n">
        <x:v>0</x:v>
      </x:c>
      <x:c r="G2471" s="6" t="n">
        <x:v>0</x:v>
      </x:c>
      <x:c r="H2471" s="7" t="str"/>
      <x:c r="I2471" s="7" t="str">
        <x:v>[]</x:v>
      </x:c>
      <x:c r="J2471" s="6" t="str">
        <x:v>https://raw.githubusercontent.com/Mar-7th/StarRailRes/dbe8cdfcfb0bf657b9fe1cf92d5537f118ccb487/index_new/cn/character_skill_trees.json</x:v>
      </x:c>
    </x:row>
    <x:row r="2472" ht="38" customHeight="1">
      <x:c r="A2472" s="6" t="str">
        <x:v>1304003_2</x:v>
      </x:c>
      <x:c r="B2472" s="6" t="str">
        <x:v>1304</x:v>
      </x:c>
      <x:c r="C2472" s="6" t="str">
        <x:v>1304003</x:v>
      </x:c>
      <x:c r="D2472" s="6" t="str"/>
      <x:c r="E2472" s="6" t="n">
        <x:v>2</x:v>
      </x:c>
      <x:c r="F2472" s="6" t="n">
        <x:v>1</x:v>
      </x:c>
      <x:c r="G2472" s="6" t="n">
        <x:v>0</x:v>
      </x:c>
      <x:c r="H2472" s="7" t="str"/>
      <x:c r="I2472" s="7" t="str">
        <x:v>[{"id": "2", "num": 2500}, {"id": "114011", "num": 3}]</x:v>
      </x:c>
      <x:c r="J2472" s="6" t="str">
        <x:v>https://raw.githubusercontent.com/Mar-7th/StarRailRes/dbe8cdfcfb0bf657b9fe1cf92d5537f118ccb487/index_new/cn/character_skill_trees.json</x:v>
      </x:c>
    </x:row>
    <x:row r="2473" ht="38" customHeight="1">
      <x:c r="A2473" s="6" t="str">
        <x:v>1304003_3</x:v>
      </x:c>
      <x:c r="B2473" s="6" t="str">
        <x:v>1304</x:v>
      </x:c>
      <x:c r="C2473" s="6" t="str">
        <x:v>1304003</x:v>
      </x:c>
      <x:c r="D2473" s="6" t="str"/>
      <x:c r="E2473" s="6" t="n">
        <x:v>3</x:v>
      </x:c>
      <x:c r="F2473" s="6" t="n">
        <x:v>2</x:v>
      </x:c>
      <x:c r="G2473" s="6" t="n">
        <x:v>0</x:v>
      </x:c>
      <x:c r="H2473" s="7" t="str"/>
      <x:c r="I2473" s="7" t="str">
        <x:v>[{"id": "2", "num": 5000}, {"id": "110211", "num": 3}, {"id": "114011", "num": 6}]</x:v>
      </x:c>
      <x:c r="J2473" s="6" t="str">
        <x:v>https://raw.githubusercontent.com/Mar-7th/StarRailRes/dbe8cdfcfb0bf657b9fe1cf92d5537f118ccb487/index_new/cn/character_skill_trees.json</x:v>
      </x:c>
    </x:row>
    <x:row r="2474" ht="38" customHeight="1">
      <x:c r="A2474" s="6" t="str">
        <x:v>1304003_4</x:v>
      </x:c>
      <x:c r="B2474" s="6" t="str">
        <x:v>1304</x:v>
      </x:c>
      <x:c r="C2474" s="6" t="str">
        <x:v>1304003</x:v>
      </x:c>
      <x:c r="D2474" s="6" t="str"/>
      <x:c r="E2474" s="6" t="n">
        <x:v>4</x:v>
      </x:c>
      <x:c r="F2474" s="6" t="n">
        <x:v>3</x:v>
      </x:c>
      <x:c r="G2474" s="6" t="n">
        <x:v>0</x:v>
      </x:c>
      <x:c r="H2474" s="7" t="str"/>
      <x:c r="I2474" s="7" t="str">
        <x:v>[{"id": "2", "num": 10000}, {"id": "110212", "num": 3}, {"id": "114012", "num": 3}]</x:v>
      </x:c>
      <x:c r="J2474" s="6" t="str">
        <x:v>https://raw.githubusercontent.com/Mar-7th/StarRailRes/dbe8cdfcfb0bf657b9fe1cf92d5537f118ccb487/index_new/cn/character_skill_trees.json</x:v>
      </x:c>
    </x:row>
    <x:row r="2475" ht="38" customHeight="1">
      <x:c r="A2475" s="6" t="str">
        <x:v>1304003_5</x:v>
      </x:c>
      <x:c r="B2475" s="6" t="str">
        <x:v>1304</x:v>
      </x:c>
      <x:c r="C2475" s="6" t="str">
        <x:v>1304003</x:v>
      </x:c>
      <x:c r="D2475" s="6" t="str"/>
      <x:c r="E2475" s="6" t="n">
        <x:v>5</x:v>
      </x:c>
      <x:c r="F2475" s="6" t="n">
        <x:v>4</x:v>
      </x:c>
      <x:c r="G2475" s="6" t="n">
        <x:v>0</x:v>
      </x:c>
      <x:c r="H2475" s="7" t="str"/>
      <x:c r="I2475" s="7" t="str">
        <x:v>[{"id": "2", "num": 20000}, {"id": "110212", "num": 5}, {"id": "114012", "num": 4}]</x:v>
      </x:c>
      <x:c r="J2475" s="6" t="str">
        <x:v>https://raw.githubusercontent.com/Mar-7th/StarRailRes/dbe8cdfcfb0bf657b9fe1cf92d5537f118ccb487/index_new/cn/character_skill_trees.json</x:v>
      </x:c>
    </x:row>
    <x:row r="2476" ht="38" customHeight="1">
      <x:c r="A2476" s="6" t="str">
        <x:v>1304003_6</x:v>
      </x:c>
      <x:c r="B2476" s="6" t="str">
        <x:v>1304</x:v>
      </x:c>
      <x:c r="C2476" s="6" t="str">
        <x:v>1304003</x:v>
      </x:c>
      <x:c r="D2476" s="6" t="str"/>
      <x:c r="E2476" s="6" t="n">
        <x:v>6</x:v>
      </x:c>
      <x:c r="F2476" s="6" t="n">
        <x:v>4</x:v>
      </x:c>
      <x:c r="G2476" s="6" t="n">
        <x:v>0</x:v>
      </x:c>
      <x:c r="H2476" s="7" t="str"/>
      <x:c r="I2476" s="7" t="str">
        <x:v>[{"id": "2", "num": 30000}, {"id": "110212", "num": 7}, {"id": "114012", "num": 6}]</x:v>
      </x:c>
      <x:c r="J2476" s="6" t="str">
        <x:v>https://raw.githubusercontent.com/Mar-7th/StarRailRes/dbe8cdfcfb0bf657b9fe1cf92d5537f118ccb487/index_new/cn/character_skill_trees.json</x:v>
      </x:c>
    </x:row>
    <x:row r="2477" ht="38" customHeight="1">
      <x:c r="A2477" s="6" t="str">
        <x:v>1304003_7</x:v>
      </x:c>
      <x:c r="B2477" s="6" t="str">
        <x:v>1304</x:v>
      </x:c>
      <x:c r="C2477" s="6" t="str">
        <x:v>1304003</x:v>
      </x:c>
      <x:c r="D2477" s="6" t="str"/>
      <x:c r="E2477" s="6" t="n">
        <x:v>7</x:v>
      </x:c>
      <x:c r="F2477" s="6" t="n">
        <x:v>5</x:v>
      </x:c>
      <x:c r="G2477" s="6" t="n">
        <x:v>0</x:v>
      </x:c>
      <x:c r="H2477" s="7" t="str"/>
      <x:c r="I2477" s="7" t="str">
        <x:v>[{"id": "2", "num": 45000}, {"id": "110213", "num": 3}, {"id": "114013", "num": 3}]</x:v>
      </x:c>
      <x:c r="J2477" s="6" t="str">
        <x:v>https://raw.githubusercontent.com/Mar-7th/StarRailRes/dbe8cdfcfb0bf657b9fe1cf92d5537f118ccb487/index_new/cn/character_skill_trees.json</x:v>
      </x:c>
    </x:row>
    <x:row r="2478" ht="53" customHeight="1">
      <x:c r="A2478" s="6" t="str">
        <x:v>1304003_8</x:v>
      </x:c>
      <x:c r="B2478" s="6" t="str">
        <x:v>1304</x:v>
      </x:c>
      <x:c r="C2478" s="6" t="str">
        <x:v>1304003</x:v>
      </x:c>
      <x:c r="D2478" s="6" t="str"/>
      <x:c r="E2478" s="6" t="n">
        <x:v>8</x:v>
      </x:c>
      <x:c r="F2478" s="6" t="n">
        <x:v>5</x:v>
      </x:c>
      <x:c r="G2478" s="6" t="n">
        <x:v>0</x:v>
      </x:c>
      <x:c r="H2478" s="7" t="str"/>
      <x:c r="I2478" s="7" t="str">
        <x:v>[{"id": "2", "num": 80000}, {"id": "110213", "num": 5}, {"id": "110504", "num": 1}, {"id": "114013", "num": 4}]</x:v>
      </x:c>
      <x:c r="J2478" s="6" t="str">
        <x:v>https://raw.githubusercontent.com/Mar-7th/StarRailRes/dbe8cdfcfb0bf657b9fe1cf92d5537f118ccb487/index_new/cn/character_skill_trees.json</x:v>
      </x:c>
    </x:row>
    <x:row r="2479" ht="53" customHeight="1">
      <x:c r="A2479" s="6" t="str">
        <x:v>1304003_9</x:v>
      </x:c>
      <x:c r="B2479" s="6" t="str">
        <x:v>1304</x:v>
      </x:c>
      <x:c r="C2479" s="6" t="str">
        <x:v>1304003</x:v>
      </x:c>
      <x:c r="D2479" s="6" t="str"/>
      <x:c r="E2479" s="6" t="n">
        <x:v>9</x:v>
      </x:c>
      <x:c r="F2479" s="6" t="n">
        <x:v>6</x:v>
      </x:c>
      <x:c r="G2479" s="6" t="n">
        <x:v>0</x:v>
      </x:c>
      <x:c r="H2479" s="7" t="str"/>
      <x:c r="I2479" s="7" t="str">
        <x:v>[{"id": "2", "num": 160000}, {"id": "110213", "num": 8}, {"id": "241", "num": 1}, {"id": "110504", "num": 1}]</x:v>
      </x:c>
      <x:c r="J2479" s="6" t="str">
        <x:v>https://raw.githubusercontent.com/Mar-7th/StarRailRes/dbe8cdfcfb0bf657b9fe1cf92d5537f118ccb487/index_new/cn/character_skill_trees.json</x:v>
      </x:c>
    </x:row>
    <x:row r="2480" ht="53" customHeight="1">
      <x:c r="A2480" s="6" t="str">
        <x:v>1304003_10</x:v>
      </x:c>
      <x:c r="B2480" s="6" t="str">
        <x:v>1304</x:v>
      </x:c>
      <x:c r="C2480" s="6" t="str">
        <x:v>1304003</x:v>
      </x:c>
      <x:c r="D2480" s="6" t="str"/>
      <x:c r="E2480" s="6" t="n">
        <x:v>10</x:v>
      </x:c>
      <x:c r="F2480" s="6" t="n">
        <x:v>6</x:v>
      </x:c>
      <x:c r="G2480" s="6" t="n">
        <x:v>0</x:v>
      </x:c>
      <x:c r="H2480" s="7" t="str"/>
      <x:c r="I2480" s="7" t="str">
        <x:v>[{"id": "2", "num": 300000}, {"id": "110213", "num": 14}, {"id": "241", "num": 1}, {"id": "110504", "num": 1}]</x:v>
      </x:c>
      <x:c r="J2480" s="6" t="str">
        <x:v>https://raw.githubusercontent.com/Mar-7th/StarRailRes/dbe8cdfcfb0bf657b9fe1cf92d5537f118ccb487/index_new/cn/character_skill_trees.json</x:v>
      </x:c>
    </x:row>
    <x:row r="2481" ht="20" customHeight="1">
      <x:c r="A2481" s="6" t="str">
        <x:v>1304004_1</x:v>
      </x:c>
      <x:c r="B2481" s="6" t="str">
        <x:v>1304</x:v>
      </x:c>
      <x:c r="C2481" s="6" t="str">
        <x:v>1304004</x:v>
      </x:c>
      <x:c r="D2481" s="6" t="str"/>
      <x:c r="E2481" s="6" t="n">
        <x:v>1</x:v>
      </x:c>
      <x:c r="F2481" s="6" t="n">
        <x:v>0</x:v>
      </x:c>
      <x:c r="G2481" s="6" t="n">
        <x:v>0</x:v>
      </x:c>
      <x:c r="H2481" s="7" t="str"/>
      <x:c r="I2481" s="7" t="str">
        <x:v>[]</x:v>
      </x:c>
      <x:c r="J2481" s="6" t="str">
        <x:v>https://raw.githubusercontent.com/Mar-7th/StarRailRes/dbe8cdfcfb0bf657b9fe1cf92d5537f118ccb487/index_new/cn/character_skill_trees.json</x:v>
      </x:c>
    </x:row>
    <x:row r="2482" ht="38" customHeight="1">
      <x:c r="A2482" s="6" t="str">
        <x:v>1304004_2</x:v>
      </x:c>
      <x:c r="B2482" s="6" t="str">
        <x:v>1304</x:v>
      </x:c>
      <x:c r="C2482" s="6" t="str">
        <x:v>1304004</x:v>
      </x:c>
      <x:c r="D2482" s="6" t="str"/>
      <x:c r="E2482" s="6" t="n">
        <x:v>2</x:v>
      </x:c>
      <x:c r="F2482" s="6" t="n">
        <x:v>1</x:v>
      </x:c>
      <x:c r="G2482" s="6" t="n">
        <x:v>0</x:v>
      </x:c>
      <x:c r="H2482" s="7" t="str"/>
      <x:c r="I2482" s="7" t="str">
        <x:v>[{"id": "2", "num": 2500}, {"id": "114011", "num": 3}]</x:v>
      </x:c>
      <x:c r="J2482" s="6" t="str">
        <x:v>https://raw.githubusercontent.com/Mar-7th/StarRailRes/dbe8cdfcfb0bf657b9fe1cf92d5537f118ccb487/index_new/cn/character_skill_trees.json</x:v>
      </x:c>
    </x:row>
    <x:row r="2483" ht="38" customHeight="1">
      <x:c r="A2483" s="6" t="str">
        <x:v>1304004_3</x:v>
      </x:c>
      <x:c r="B2483" s="6" t="str">
        <x:v>1304</x:v>
      </x:c>
      <x:c r="C2483" s="6" t="str">
        <x:v>1304004</x:v>
      </x:c>
      <x:c r="D2483" s="6" t="str"/>
      <x:c r="E2483" s="6" t="n">
        <x:v>3</x:v>
      </x:c>
      <x:c r="F2483" s="6" t="n">
        <x:v>2</x:v>
      </x:c>
      <x:c r="G2483" s="6" t="n">
        <x:v>0</x:v>
      </x:c>
      <x:c r="H2483" s="7" t="str"/>
      <x:c r="I2483" s="7" t="str">
        <x:v>[{"id": "2", "num": 5000}, {"id": "110211", "num": 3}, {"id": "114011", "num": 6}]</x:v>
      </x:c>
      <x:c r="J2483" s="6" t="str">
        <x:v>https://raw.githubusercontent.com/Mar-7th/StarRailRes/dbe8cdfcfb0bf657b9fe1cf92d5537f118ccb487/index_new/cn/character_skill_trees.json</x:v>
      </x:c>
    </x:row>
    <x:row r="2484" ht="38" customHeight="1">
      <x:c r="A2484" s="6" t="str">
        <x:v>1304004_4</x:v>
      </x:c>
      <x:c r="B2484" s="6" t="str">
        <x:v>1304</x:v>
      </x:c>
      <x:c r="C2484" s="6" t="str">
        <x:v>1304004</x:v>
      </x:c>
      <x:c r="D2484" s="6" t="str"/>
      <x:c r="E2484" s="6" t="n">
        <x:v>4</x:v>
      </x:c>
      <x:c r="F2484" s="6" t="n">
        <x:v>3</x:v>
      </x:c>
      <x:c r="G2484" s="6" t="n">
        <x:v>0</x:v>
      </x:c>
      <x:c r="H2484" s="7" t="str"/>
      <x:c r="I2484" s="7" t="str">
        <x:v>[{"id": "2", "num": 10000}, {"id": "110212", "num": 3}, {"id": "114012", "num": 3}]</x:v>
      </x:c>
      <x:c r="J2484" s="6" t="str">
        <x:v>https://raw.githubusercontent.com/Mar-7th/StarRailRes/dbe8cdfcfb0bf657b9fe1cf92d5537f118ccb487/index_new/cn/character_skill_trees.json</x:v>
      </x:c>
    </x:row>
    <x:row r="2485" ht="38" customHeight="1">
      <x:c r="A2485" s="6" t="str">
        <x:v>1304004_5</x:v>
      </x:c>
      <x:c r="B2485" s="6" t="str">
        <x:v>1304</x:v>
      </x:c>
      <x:c r="C2485" s="6" t="str">
        <x:v>1304004</x:v>
      </x:c>
      <x:c r="D2485" s="6" t="str"/>
      <x:c r="E2485" s="6" t="n">
        <x:v>5</x:v>
      </x:c>
      <x:c r="F2485" s="6" t="n">
        <x:v>4</x:v>
      </x:c>
      <x:c r="G2485" s="6" t="n">
        <x:v>0</x:v>
      </x:c>
      <x:c r="H2485" s="7" t="str"/>
      <x:c r="I2485" s="7" t="str">
        <x:v>[{"id": "2", "num": 20000}, {"id": "110212", "num": 5}, {"id": "114012", "num": 4}]</x:v>
      </x:c>
      <x:c r="J2485" s="6" t="str">
        <x:v>https://raw.githubusercontent.com/Mar-7th/StarRailRes/dbe8cdfcfb0bf657b9fe1cf92d5537f118ccb487/index_new/cn/character_skill_trees.json</x:v>
      </x:c>
    </x:row>
    <x:row r="2486" ht="38" customHeight="1">
      <x:c r="A2486" s="6" t="str">
        <x:v>1304004_6</x:v>
      </x:c>
      <x:c r="B2486" s="6" t="str">
        <x:v>1304</x:v>
      </x:c>
      <x:c r="C2486" s="6" t="str">
        <x:v>1304004</x:v>
      </x:c>
      <x:c r="D2486" s="6" t="str"/>
      <x:c r="E2486" s="6" t="n">
        <x:v>6</x:v>
      </x:c>
      <x:c r="F2486" s="6" t="n">
        <x:v>4</x:v>
      </x:c>
      <x:c r="G2486" s="6" t="n">
        <x:v>0</x:v>
      </x:c>
      <x:c r="H2486" s="7" t="str"/>
      <x:c r="I2486" s="7" t="str">
        <x:v>[{"id": "2", "num": 30000}, {"id": "110212", "num": 7}, {"id": "114012", "num": 6}]</x:v>
      </x:c>
      <x:c r="J2486" s="6" t="str">
        <x:v>https://raw.githubusercontent.com/Mar-7th/StarRailRes/dbe8cdfcfb0bf657b9fe1cf92d5537f118ccb487/index_new/cn/character_skill_trees.json</x:v>
      </x:c>
    </x:row>
    <x:row r="2487" ht="38" customHeight="1">
      <x:c r="A2487" s="6" t="str">
        <x:v>1304004_7</x:v>
      </x:c>
      <x:c r="B2487" s="6" t="str">
        <x:v>1304</x:v>
      </x:c>
      <x:c r="C2487" s="6" t="str">
        <x:v>1304004</x:v>
      </x:c>
      <x:c r="D2487" s="6" t="str"/>
      <x:c r="E2487" s="6" t="n">
        <x:v>7</x:v>
      </x:c>
      <x:c r="F2487" s="6" t="n">
        <x:v>5</x:v>
      </x:c>
      <x:c r="G2487" s="6" t="n">
        <x:v>0</x:v>
      </x:c>
      <x:c r="H2487" s="7" t="str"/>
      <x:c r="I2487" s="7" t="str">
        <x:v>[{"id": "2", "num": 45000}, {"id": "110213", "num": 3}, {"id": "114013", "num": 3}]</x:v>
      </x:c>
      <x:c r="J2487" s="6" t="str">
        <x:v>https://raw.githubusercontent.com/Mar-7th/StarRailRes/dbe8cdfcfb0bf657b9fe1cf92d5537f118ccb487/index_new/cn/character_skill_trees.json</x:v>
      </x:c>
    </x:row>
    <x:row r="2488" ht="53" customHeight="1">
      <x:c r="A2488" s="6" t="str">
        <x:v>1304004_8</x:v>
      </x:c>
      <x:c r="B2488" s="6" t="str">
        <x:v>1304</x:v>
      </x:c>
      <x:c r="C2488" s="6" t="str">
        <x:v>1304004</x:v>
      </x:c>
      <x:c r="D2488" s="6" t="str"/>
      <x:c r="E2488" s="6" t="n">
        <x:v>8</x:v>
      </x:c>
      <x:c r="F2488" s="6" t="n">
        <x:v>5</x:v>
      </x:c>
      <x:c r="G2488" s="6" t="n">
        <x:v>0</x:v>
      </x:c>
      <x:c r="H2488" s="7" t="str"/>
      <x:c r="I2488" s="7" t="str">
        <x:v>[{"id": "2", "num": 80000}, {"id": "110213", "num": 5}, {"id": "110504", "num": 1}, {"id": "114013", "num": 4}]</x:v>
      </x:c>
      <x:c r="J2488" s="6" t="str">
        <x:v>https://raw.githubusercontent.com/Mar-7th/StarRailRes/dbe8cdfcfb0bf657b9fe1cf92d5537f118ccb487/index_new/cn/character_skill_trees.json</x:v>
      </x:c>
    </x:row>
    <x:row r="2489" ht="53" customHeight="1">
      <x:c r="A2489" s="6" t="str">
        <x:v>1304004_9</x:v>
      </x:c>
      <x:c r="B2489" s="6" t="str">
        <x:v>1304</x:v>
      </x:c>
      <x:c r="C2489" s="6" t="str">
        <x:v>1304004</x:v>
      </x:c>
      <x:c r="D2489" s="6" t="str"/>
      <x:c r="E2489" s="6" t="n">
        <x:v>9</x:v>
      </x:c>
      <x:c r="F2489" s="6" t="n">
        <x:v>6</x:v>
      </x:c>
      <x:c r="G2489" s="6" t="n">
        <x:v>0</x:v>
      </x:c>
      <x:c r="H2489" s="7" t="str"/>
      <x:c r="I2489" s="7" t="str">
        <x:v>[{"id": "2", "num": 160000}, {"id": "110213", "num": 8}, {"id": "241", "num": 1}, {"id": "110504", "num": 1}]</x:v>
      </x:c>
      <x:c r="J2489" s="6" t="str">
        <x:v>https://raw.githubusercontent.com/Mar-7th/StarRailRes/dbe8cdfcfb0bf657b9fe1cf92d5537f118ccb487/index_new/cn/character_skill_trees.json</x:v>
      </x:c>
    </x:row>
    <x:row r="2490" ht="53" customHeight="1">
      <x:c r="A2490" s="6" t="str">
        <x:v>1304004_10</x:v>
      </x:c>
      <x:c r="B2490" s="6" t="str">
        <x:v>1304</x:v>
      </x:c>
      <x:c r="C2490" s="6" t="str">
        <x:v>1304004</x:v>
      </x:c>
      <x:c r="D2490" s="6" t="str"/>
      <x:c r="E2490" s="6" t="n">
        <x:v>10</x:v>
      </x:c>
      <x:c r="F2490" s="6" t="n">
        <x:v>6</x:v>
      </x:c>
      <x:c r="G2490" s="6" t="n">
        <x:v>0</x:v>
      </x:c>
      <x:c r="H2490" s="7" t="str"/>
      <x:c r="I2490" s="7" t="str">
        <x:v>[{"id": "2", "num": 300000}, {"id": "110213", "num": 14}, {"id": "241", "num": 1}, {"id": "110504", "num": 1}]</x:v>
      </x:c>
      <x:c r="J2490" s="6" t="str">
        <x:v>https://raw.githubusercontent.com/Mar-7th/StarRailRes/dbe8cdfcfb0bf657b9fe1cf92d5537f118ccb487/index_new/cn/character_skill_trees.json</x:v>
      </x:c>
    </x:row>
    <x:row r="2491" ht="20" customHeight="1">
      <x:c r="A2491" s="6" t="str">
        <x:v>1304007_1</x:v>
      </x:c>
      <x:c r="B2491" s="6" t="str">
        <x:v>1304</x:v>
      </x:c>
      <x:c r="C2491" s="6" t="str">
        <x:v>1304007</x:v>
      </x:c>
      <x:c r="D2491" s="6" t="str"/>
      <x:c r="E2491" s="6" t="n">
        <x:v>1</x:v>
      </x:c>
      <x:c r="F2491" s="6" t="n">
        <x:v>0</x:v>
      </x:c>
      <x:c r="G2491" s="6" t="n">
        <x:v>0</x:v>
      </x:c>
      <x:c r="H2491" s="7" t="str"/>
      <x:c r="I2491" s="7" t="str">
        <x:v>[]</x:v>
      </x:c>
      <x:c r="J2491" s="6" t="str">
        <x:v>https://raw.githubusercontent.com/Mar-7th/StarRailRes/dbe8cdfcfb0bf657b9fe1cf92d5537f118ccb487/index_new/cn/character_skill_trees.json</x:v>
      </x:c>
    </x:row>
    <x:row r="2492" ht="38" customHeight="1">
      <x:c r="A2492" s="6" t="str">
        <x:v>1304101_1</x:v>
      </x:c>
      <x:c r="B2492" s="6" t="str">
        <x:v>1304</x:v>
      </x:c>
      <x:c r="C2492" s="6" t="str">
        <x:v>1304101</x:v>
      </x:c>
      <x:c r="D2492" s="6" t="str">
        <x:v>杠杆</x:v>
      </x:c>
      <x:c r="E2492" s="6" t="n">
        <x:v>1</x:v>
      </x:c>
      <x:c r="F2492" s="6" t="n">
        <x:v>2</x:v>
      </x:c>
      <x:c r="G2492" s="6" t="n">
        <x:v>0</x:v>
      </x:c>
      <x:c r="H2492" s="7" t="str">
        <x:v>若砂金的防御力高于#3[i]点，每超过100点防御力可使自身暴击率提高#1[i]%，最多提高#2[i]%。</x:v>
      </x:c>
      <x:c r="I2492" s="7" t="str">
        <x:v>[{"id": "2", "num": 5000}, {"id": "110211", "num": 3}, {"id": "110504", "num": 1}]</x:v>
      </x:c>
      <x:c r="J2492" s="6" t="str">
        <x:v>https://raw.githubusercontent.com/Mar-7th/StarRailRes/dbe8cdfcfb0bf657b9fe1cf92d5537f118ccb487/index_new/cn/character_skill_trees.json</x:v>
      </x:c>
    </x:row>
    <x:row r="2493" ht="53" customHeight="1">
      <x:c r="A2493" s="6" t="str">
        <x:v>1304102_1</x:v>
      </x:c>
      <x:c r="B2493" s="6" t="str">
        <x:v>1304</x:v>
      </x:c>
      <x:c r="C2493" s="6" t="str">
        <x:v>1304102</x:v>
      </x:c>
      <x:c r="D2493" s="6" t="str">
        <x:v>热手</x:v>
      </x:c>
      <x:c r="E2493" s="6" t="n">
        <x:v>1</x:v>
      </x:c>
      <x:c r="F2493" s="6" t="n">
        <x:v>4</x:v>
      </x:c>
      <x:c r="G2493" s="6" t="n">
        <x:v>0</x:v>
      </x:c>
      <x:c r="H2493" s="7" t="str">
        <x:v>战斗开始时，为我方全体提供护盾【坚垣筹码】，护盾量等同于战技提供的护盾量的#2[i]%，持续#1[i]回合。</x:v>
      </x:c>
      <x:c r="I2493" s="7" t="str">
        <x:v>[{"id": "2", "num": 20000}, {"id": "110212", "num": 5}, {"id": "241", "num": 1}, {"id": "110504", "num": 1}]</x:v>
      </x:c>
      <x:c r="J2493" s="6" t="str">
        <x:v>https://raw.githubusercontent.com/Mar-7th/StarRailRes/dbe8cdfcfb0bf657b9fe1cf92d5537f118ccb487/index_new/cn/character_skill_trees.json</x:v>
      </x:c>
    </x:row>
    <x:row r="2494" ht="53" customHeight="1">
      <x:c r="A2494" s="6" t="str">
        <x:v>1304103_1</x:v>
      </x:c>
      <x:c r="B2494" s="6" t="str">
        <x:v>1304</x:v>
      </x:c>
      <x:c r="C2494" s="6" t="str">
        <x:v>1304103</x:v>
      </x:c>
      <x:c r="D2494" s="6" t="str">
        <x:v>宾果！</x:v>
      </x:c>
      <x:c r="E2494" s="6" t="n">
        <x:v>1</x:v>
      </x:c>
      <x:c r="F2494" s="6" t="n">
        <x:v>6</x:v>
      </x:c>
      <x:c r="G2494" s="6" t="n">
        <x:v>0</x:v>
      </x:c>
      <x:c r="H2494" s="7" t="str">
        <x:v>持有【坚垣筹码】的队友发动追加攻击后，为砂金积攒1点【盲注】，该效果最多触发#3[i]次，当砂金回合开始时，重置该效果触发次数。砂金在发动天赋的追加攻击后，为我方全体提供能够抵消等同于砂金#1[i]%防御力+#2[i]伤害的【坚垣筹码】，并为护盾值最低的我方目标额外提供能够抵消等同于砂金#4[i]%防御力+#5[i]伤害的【坚垣筹码】，持续3回合。</x:v>
      </x:c>
      <x:c r="I2494" s="7" t="str">
        <x:v>[{"id": "2", "num": 160000}, {"id": "110213", "num": 8}, {"id": "241", "num": 1}, {"id": "110504", "num": 1}]</x:v>
      </x:c>
      <x:c r="J2494" s="6" t="str">
        <x:v>https://raw.githubusercontent.com/Mar-7th/StarRailRes/dbe8cdfcfb0bf657b9fe1cf92d5537f118ccb487/index_new/cn/character_skill_trees.json</x:v>
      </x:c>
    </x:row>
    <x:row r="2495" ht="38" customHeight="1">
      <x:c r="A2495" s="6" t="str">
        <x:v>1304201_1</x:v>
      </x:c>
      <x:c r="B2495" s="6" t="str">
        <x:v>1304</x:v>
      </x:c>
      <x:c r="C2495" s="6" t="str">
        <x:v>1304201</x:v>
      </x:c>
      <x:c r="D2495" s="6" t="str">
        <x:v>防御强化</x:v>
      </x:c>
      <x:c r="E2495" s="6" t="n">
        <x:v>1</x:v>
      </x:c>
      <x:c r="F2495" s="6" t="n">
        <x:v>0</x:v>
      </x:c>
      <x:c r="G2495" s="6" t="n">
        <x:v>1</x:v>
      </x:c>
      <x:c r="H2495" s="7" t="str"/>
      <x:c r="I2495" s="7" t="str">
        <x:v>[{"id": "2", "num": 2500}, {"id": "114011", "num": 2}]</x:v>
      </x:c>
      <x:c r="J2495" s="6" t="str">
        <x:v>https://raw.githubusercontent.com/Mar-7th/StarRailRes/dbe8cdfcfb0bf657b9fe1cf92d5537f118ccb487/index_new/cn/character_skill_trees.json</x:v>
      </x:c>
    </x:row>
    <x:row r="2496" ht="38" customHeight="1">
      <x:c r="A2496" s="6" t="str">
        <x:v>1304202_1</x:v>
      </x:c>
      <x:c r="B2496" s="6" t="str">
        <x:v>1304</x:v>
      </x:c>
      <x:c r="C2496" s="6" t="str">
        <x:v>1304202</x:v>
      </x:c>
      <x:c r="D2496" s="6" t="str">
        <x:v>伤害强化•虚数</x:v>
      </x:c>
      <x:c r="E2496" s="6" t="n">
        <x:v>1</x:v>
      </x:c>
      <x:c r="F2496" s="6" t="n">
        <x:v>2</x:v>
      </x:c>
      <x:c r="G2496" s="6" t="n">
        <x:v>0</x:v>
      </x:c>
      <x:c r="H2496" s="7" t="str"/>
      <x:c r="I2496" s="7" t="str">
        <x:v>[{"id": "2", "num": 5000}, {"id": "110211", "num": 3}, {"id": "114011", "num": 6}]</x:v>
      </x:c>
      <x:c r="J2496" s="6" t="str">
        <x:v>https://raw.githubusercontent.com/Mar-7th/StarRailRes/dbe8cdfcfb0bf657b9fe1cf92d5537f118ccb487/index_new/cn/character_skill_trees.json</x:v>
      </x:c>
    </x:row>
    <x:row r="2497" ht="38" customHeight="1">
      <x:c r="A2497" s="6" t="str">
        <x:v>1304203_1</x:v>
      </x:c>
      <x:c r="B2497" s="6" t="str">
        <x:v>1304</x:v>
      </x:c>
      <x:c r="C2497" s="6" t="str">
        <x:v>1304203</x:v>
      </x:c>
      <x:c r="D2497" s="6" t="str">
        <x:v>防御强化</x:v>
      </x:c>
      <x:c r="E2497" s="6" t="n">
        <x:v>1</x:v>
      </x:c>
      <x:c r="F2497" s="6" t="n">
        <x:v>3</x:v>
      </x:c>
      <x:c r="G2497" s="6" t="n">
        <x:v>0</x:v>
      </x:c>
      <x:c r="H2497" s="7" t="str"/>
      <x:c r="I2497" s="7" t="str">
        <x:v>[{"id": "2", "num": 10000}, {"id": "110212", "num": 3}, {"id": "114012", "num": 3}]</x:v>
      </x:c>
      <x:c r="J2497" s="6" t="str">
        <x:v>https://raw.githubusercontent.com/Mar-7th/StarRailRes/dbe8cdfcfb0bf657b9fe1cf92d5537f118ccb487/index_new/cn/character_skill_trees.json</x:v>
      </x:c>
    </x:row>
    <x:row r="2498" ht="38" customHeight="1">
      <x:c r="A2498" s="6" t="str">
        <x:v>1304204_1</x:v>
      </x:c>
      <x:c r="B2498" s="6" t="str">
        <x:v>1304</x:v>
      </x:c>
      <x:c r="C2498" s="6" t="str">
        <x:v>1304204</x:v>
      </x:c>
      <x:c r="D2498" s="6" t="str">
        <x:v>效果抵抗强化</x:v>
      </x:c>
      <x:c r="E2498" s="6" t="n">
        <x:v>1</x:v>
      </x:c>
      <x:c r="F2498" s="6" t="n">
        <x:v>3</x:v>
      </x:c>
      <x:c r="G2498" s="6" t="n">
        <x:v>0</x:v>
      </x:c>
      <x:c r="H2498" s="7" t="str"/>
      <x:c r="I2498" s="7" t="str">
        <x:v>[{"id": "2", "num": 10000}, {"id": "110212", "num": 3}, {"id": "114012", "num": 3}]</x:v>
      </x:c>
      <x:c r="J2498" s="6" t="str">
        <x:v>https://raw.githubusercontent.com/Mar-7th/StarRailRes/dbe8cdfcfb0bf657b9fe1cf92d5537f118ccb487/index_new/cn/character_skill_trees.json</x:v>
      </x:c>
    </x:row>
    <x:row r="2499" ht="38" customHeight="1">
      <x:c r="A2499" s="6" t="str">
        <x:v>1304205_1</x:v>
      </x:c>
      <x:c r="B2499" s="6" t="str">
        <x:v>1304</x:v>
      </x:c>
      <x:c r="C2499" s="6" t="str">
        <x:v>1304205</x:v>
      </x:c>
      <x:c r="D2499" s="6" t="str">
        <x:v>防御强化</x:v>
      </x:c>
      <x:c r="E2499" s="6" t="n">
        <x:v>1</x:v>
      </x:c>
      <x:c r="F2499" s="6" t="n">
        <x:v>4</x:v>
      </x:c>
      <x:c r="G2499" s="6" t="n">
        <x:v>0</x:v>
      </x:c>
      <x:c r="H2499" s="7" t="str"/>
      <x:c r="I2499" s="7" t="str">
        <x:v>[{"id": "2", "num": 20000}, {"id": "110212", "num": 5}, {"id": "114012", "num": 4}]</x:v>
      </x:c>
      <x:c r="J2499" s="6" t="str">
        <x:v>https://raw.githubusercontent.com/Mar-7th/StarRailRes/dbe8cdfcfb0bf657b9fe1cf92d5537f118ccb487/index_new/cn/character_skill_trees.json</x:v>
      </x:c>
    </x:row>
    <x:row r="2500" ht="38" customHeight="1">
      <x:c r="A2500" s="6" t="str">
        <x:v>1304206_1</x:v>
      </x:c>
      <x:c r="B2500" s="6" t="str">
        <x:v>1304</x:v>
      </x:c>
      <x:c r="C2500" s="6" t="str">
        <x:v>1304206</x:v>
      </x:c>
      <x:c r="D2500" s="6" t="str">
        <x:v>伤害强化•虚数</x:v>
      </x:c>
      <x:c r="E2500" s="6" t="n">
        <x:v>1</x:v>
      </x:c>
      <x:c r="F2500" s="6" t="n">
        <x:v>5</x:v>
      </x:c>
      <x:c r="G2500" s="6" t="n">
        <x:v>0</x:v>
      </x:c>
      <x:c r="H2500" s="7" t="str"/>
      <x:c r="I2500" s="7" t="str">
        <x:v>[{"id": "2", "num": 45000}, {"id": "110213", "num": 3}, {"id": "114013", "num": 3}]</x:v>
      </x:c>
      <x:c r="J2500" s="6" t="str">
        <x:v>https://raw.githubusercontent.com/Mar-7th/StarRailRes/dbe8cdfcfb0bf657b9fe1cf92d5537f118ccb487/index_new/cn/character_skill_trees.json</x:v>
      </x:c>
    </x:row>
    <x:row r="2501" ht="38" customHeight="1">
      <x:c r="A2501" s="6" t="str">
        <x:v>1304207_1</x:v>
      </x:c>
      <x:c r="B2501" s="6" t="str">
        <x:v>1304</x:v>
      </x:c>
      <x:c r="C2501" s="6" t="str">
        <x:v>1304207</x:v>
      </x:c>
      <x:c r="D2501" s="6" t="str">
        <x:v>防御强化</x:v>
      </x:c>
      <x:c r="E2501" s="6" t="n">
        <x:v>1</x:v>
      </x:c>
      <x:c r="F2501" s="6" t="n">
        <x:v>5</x:v>
      </x:c>
      <x:c r="G2501" s="6" t="n">
        <x:v>0</x:v>
      </x:c>
      <x:c r="H2501" s="7" t="str"/>
      <x:c r="I2501" s="7" t="str">
        <x:v>[{"id": "2", "num": 45000}, {"id": "110213", "num": 3}, {"id": "114013", "num": 3}]</x:v>
      </x:c>
      <x:c r="J2501" s="6" t="str">
        <x:v>https://raw.githubusercontent.com/Mar-7th/StarRailRes/dbe8cdfcfb0bf657b9fe1cf92d5537f118ccb487/index_new/cn/character_skill_trees.json</x:v>
      </x:c>
    </x:row>
    <x:row r="2502" ht="38" customHeight="1">
      <x:c r="A2502" s="6" t="str">
        <x:v>1304208_1</x:v>
      </x:c>
      <x:c r="B2502" s="6" t="str">
        <x:v>1304</x:v>
      </x:c>
      <x:c r="C2502" s="6" t="str">
        <x:v>1304208</x:v>
      </x:c>
      <x:c r="D2502" s="6" t="str">
        <x:v>效果抵抗强化</x:v>
      </x:c>
      <x:c r="E2502" s="6" t="n">
        <x:v>1</x:v>
      </x:c>
      <x:c r="F2502" s="6" t="n">
        <x:v>6</x:v>
      </x:c>
      <x:c r="G2502" s="6" t="n">
        <x:v>0</x:v>
      </x:c>
      <x:c r="H2502" s="7" t="str"/>
      <x:c r="I2502" s="7" t="str">
        <x:v>[{"id": "2", "num": 160000}, {"id": "110213", "num": 8}, {"id": "114013", "num": 8}]</x:v>
      </x:c>
      <x:c r="J2502" s="6" t="str">
        <x:v>https://raw.githubusercontent.com/Mar-7th/StarRailRes/dbe8cdfcfb0bf657b9fe1cf92d5537f118ccb487/index_new/cn/character_skill_trees.json</x:v>
      </x:c>
    </x:row>
    <x:row r="2503" ht="38" customHeight="1">
      <x:c r="A2503" s="6" t="str">
        <x:v>1304209_1</x:v>
      </x:c>
      <x:c r="B2503" s="6" t="str">
        <x:v>1304</x:v>
      </x:c>
      <x:c r="C2503" s="6" t="str">
        <x:v>1304209</x:v>
      </x:c>
      <x:c r="D2503" s="6" t="str">
        <x:v>伤害强化•虚数</x:v>
      </x:c>
      <x:c r="E2503" s="6" t="n">
        <x:v>1</x:v>
      </x:c>
      <x:c r="F2503" s="6" t="n">
        <x:v>0</x:v>
      </x:c>
      <x:c r="G2503" s="6" t="n">
        <x:v>75</x:v>
      </x:c>
      <x:c r="H2503" s="7" t="str"/>
      <x:c r="I2503" s="7" t="str">
        <x:v>[{"id": "2", "num": 160000}, {"id": "110213", "num": 8}, {"id": "114013", "num": 8}]</x:v>
      </x:c>
      <x:c r="J2503" s="6" t="str">
        <x:v>https://raw.githubusercontent.com/Mar-7th/StarRailRes/dbe8cdfcfb0bf657b9fe1cf92d5537f118ccb487/index_new/cn/character_skill_trees.json</x:v>
      </x:c>
    </x:row>
    <x:row r="2504" ht="38" customHeight="1">
      <x:c r="A2504" s="6" t="str">
        <x:v>1304210_1</x:v>
      </x:c>
      <x:c r="B2504" s="6" t="str">
        <x:v>1304</x:v>
      </x:c>
      <x:c r="C2504" s="6" t="str">
        <x:v>1304210</x:v>
      </x:c>
      <x:c r="D2504" s="6" t="str">
        <x:v>防御强化</x:v>
      </x:c>
      <x:c r="E2504" s="6" t="n">
        <x:v>1</x:v>
      </x:c>
      <x:c r="F2504" s="6" t="n">
        <x:v>0</x:v>
      </x:c>
      <x:c r="G2504" s="6" t="n">
        <x:v>80</x:v>
      </x:c>
      <x:c r="H2504" s="7" t="str"/>
      <x:c r="I2504" s="7" t="str">
        <x:v>[{"id": "2", "num": 160000}, {"id": "110213", "num": 8}, {"id": "114013", "num": 8}]</x:v>
      </x:c>
      <x:c r="J2504" s="6" t="str">
        <x:v>https://raw.githubusercontent.com/Mar-7th/StarRailRes/dbe8cdfcfb0bf657b9fe1cf92d5537f118ccb487/index_new/cn/character_skill_trees.json</x:v>
      </x:c>
    </x:row>
    <x:row r="2505" ht="20" customHeight="1">
      <x:c r="A2505" s="6" t="str">
        <x:v>1305001_1</x:v>
      </x:c>
      <x:c r="B2505" s="6" t="str">
        <x:v>1305</x:v>
      </x:c>
      <x:c r="C2505" s="6" t="str">
        <x:v>1305001</x:v>
      </x:c>
      <x:c r="D2505" s="6" t="str"/>
      <x:c r="E2505" s="6" t="n">
        <x:v>1</x:v>
      </x:c>
      <x:c r="F2505" s="6" t="n">
        <x:v>0</x:v>
      </x:c>
      <x:c r="G2505" s="6" t="n">
        <x:v>0</x:v>
      </x:c>
      <x:c r="H2505" s="7" t="str"/>
      <x:c r="I2505" s="7" t="str">
        <x:v>[]</x:v>
      </x:c>
      <x:c r="J2505" s="6" t="str">
        <x:v>https://raw.githubusercontent.com/Mar-7th/StarRailRes/dbe8cdfcfb0bf657b9fe1cf92d5537f118ccb487/index_new/cn/character_skill_trees.json</x:v>
      </x:c>
    </x:row>
    <x:row r="2506" ht="38" customHeight="1">
      <x:c r="A2506" s="6" t="str">
        <x:v>1305001_2</x:v>
      </x:c>
      <x:c r="B2506" s="6" t="str">
        <x:v>1305</x:v>
      </x:c>
      <x:c r="C2506" s="6" t="str">
        <x:v>1305001</x:v>
      </x:c>
      <x:c r="D2506" s="6" t="str"/>
      <x:c r="E2506" s="6" t="n">
        <x:v>2</x:v>
      </x:c>
      <x:c r="F2506" s="6" t="n">
        <x:v>2</x:v>
      </x:c>
      <x:c r="G2506" s="6" t="n">
        <x:v>0</x:v>
      </x:c>
      <x:c r="H2506" s="7" t="str"/>
      <x:c r="I2506" s="7" t="str">
        <x:v>[{"id": "2", "num": 5000}, {"id": "110121", "num": 3}, {"id": "111011", "num": 6}]</x:v>
      </x:c>
      <x:c r="J2506" s="6" t="str">
        <x:v>https://raw.githubusercontent.com/Mar-7th/StarRailRes/dbe8cdfcfb0bf657b9fe1cf92d5537f118ccb487/index_new/cn/character_skill_trees.json</x:v>
      </x:c>
    </x:row>
    <x:row r="2507" ht="38" customHeight="1">
      <x:c r="A2507" s="6" t="str">
        <x:v>1305001_3</x:v>
      </x:c>
      <x:c r="B2507" s="6" t="str">
        <x:v>1305</x:v>
      </x:c>
      <x:c r="C2507" s="6" t="str">
        <x:v>1305001</x:v>
      </x:c>
      <x:c r="D2507" s="6" t="str"/>
      <x:c r="E2507" s="6" t="n">
        <x:v>3</x:v>
      </x:c>
      <x:c r="F2507" s="6" t="n">
        <x:v>3</x:v>
      </x:c>
      <x:c r="G2507" s="6" t="n">
        <x:v>0</x:v>
      </x:c>
      <x:c r="H2507" s="7" t="str"/>
      <x:c r="I2507" s="7" t="str">
        <x:v>[{"id": "2", "num": 10000}, {"id": "110122", "num": 3}, {"id": "111012", "num": 3}]</x:v>
      </x:c>
      <x:c r="J2507" s="6" t="str">
        <x:v>https://raw.githubusercontent.com/Mar-7th/StarRailRes/dbe8cdfcfb0bf657b9fe1cf92d5537f118ccb487/index_new/cn/character_skill_trees.json</x:v>
      </x:c>
    </x:row>
    <x:row r="2508" ht="38" customHeight="1">
      <x:c r="A2508" s="6" t="str">
        <x:v>1305001_4</x:v>
      </x:c>
      <x:c r="B2508" s="6" t="str">
        <x:v>1305</x:v>
      </x:c>
      <x:c r="C2508" s="6" t="str">
        <x:v>1305001</x:v>
      </x:c>
      <x:c r="D2508" s="6" t="str"/>
      <x:c r="E2508" s="6" t="n">
        <x:v>4</x:v>
      </x:c>
      <x:c r="F2508" s="6" t="n">
        <x:v>4</x:v>
      </x:c>
      <x:c r="G2508" s="6" t="n">
        <x:v>0</x:v>
      </x:c>
      <x:c r="H2508" s="7" t="str"/>
      <x:c r="I2508" s="7" t="str">
        <x:v>[{"id": "2", "num": 20000}, {"id": "110122", "num": 5}, {"id": "111012", "num": 4}]</x:v>
      </x:c>
      <x:c r="J2508" s="6" t="str">
        <x:v>https://raw.githubusercontent.com/Mar-7th/StarRailRes/dbe8cdfcfb0bf657b9fe1cf92d5537f118ccb487/index_new/cn/character_skill_trees.json</x:v>
      </x:c>
    </x:row>
    <x:row r="2509" ht="38" customHeight="1">
      <x:c r="A2509" s="6" t="str">
        <x:v>1305001_5</x:v>
      </x:c>
      <x:c r="B2509" s="6" t="str">
        <x:v>1305</x:v>
      </x:c>
      <x:c r="C2509" s="6" t="str">
        <x:v>1305001</x:v>
      </x:c>
      <x:c r="D2509" s="6" t="str"/>
      <x:c r="E2509" s="6" t="n">
        <x:v>5</x:v>
      </x:c>
      <x:c r="F2509" s="6" t="n">
        <x:v>5</x:v>
      </x:c>
      <x:c r="G2509" s="6" t="n">
        <x:v>0</x:v>
      </x:c>
      <x:c r="H2509" s="7" t="str"/>
      <x:c r="I2509" s="7" t="str">
        <x:v>[{"id": "2", "num": 45000}, {"id": "110123", "num": 3}, {"id": "111013", "num": 3}]</x:v>
      </x:c>
      <x:c r="J2509" s="6" t="str">
        <x:v>https://raw.githubusercontent.com/Mar-7th/StarRailRes/dbe8cdfcfb0bf657b9fe1cf92d5537f118ccb487/index_new/cn/character_skill_trees.json</x:v>
      </x:c>
    </x:row>
    <x:row r="2510" ht="38" customHeight="1">
      <x:c r="A2510" s="6" t="str">
        <x:v>1305001_6</x:v>
      </x:c>
      <x:c r="B2510" s="6" t="str">
        <x:v>1305</x:v>
      </x:c>
      <x:c r="C2510" s="6" t="str">
        <x:v>1305001</x:v>
      </x:c>
      <x:c r="D2510" s="6" t="str"/>
      <x:c r="E2510" s="6" t="n">
        <x:v>6</x:v>
      </x:c>
      <x:c r="F2510" s="6" t="n">
        <x:v>6</x:v>
      </x:c>
      <x:c r="G2510" s="6" t="n">
        <x:v>0</x:v>
      </x:c>
      <x:c r="H2510" s="7" t="str"/>
      <x:c r="I2510" s="7" t="str">
        <x:v>[{"id": "2", "num": 160000}, {"id": "110123", "num": 8}, {"id": "111013", "num": 4}]</x:v>
      </x:c>
      <x:c r="J2510" s="6" t="str">
        <x:v>https://raw.githubusercontent.com/Mar-7th/StarRailRes/dbe8cdfcfb0bf657b9fe1cf92d5537f118ccb487/index_new/cn/character_skill_trees.json</x:v>
      </x:c>
    </x:row>
    <x:row r="2511" ht="20" customHeight="1">
      <x:c r="A2511" s="6" t="str">
        <x:v>1305002_1</x:v>
      </x:c>
      <x:c r="B2511" s="6" t="str">
        <x:v>1305</x:v>
      </x:c>
      <x:c r="C2511" s="6" t="str">
        <x:v>1305002</x:v>
      </x:c>
      <x:c r="D2511" s="6" t="str"/>
      <x:c r="E2511" s="6" t="n">
        <x:v>1</x:v>
      </x:c>
      <x:c r="F2511" s="6" t="n">
        <x:v>0</x:v>
      </x:c>
      <x:c r="G2511" s="6" t="n">
        <x:v>0</x:v>
      </x:c>
      <x:c r="H2511" s="7" t="str"/>
      <x:c r="I2511" s="7" t="str">
        <x:v>[]</x:v>
      </x:c>
      <x:c r="J2511" s="6" t="str">
        <x:v>https://raw.githubusercontent.com/Mar-7th/StarRailRes/dbe8cdfcfb0bf657b9fe1cf92d5537f118ccb487/index_new/cn/character_skill_trees.json</x:v>
      </x:c>
    </x:row>
    <x:row r="2512" ht="38" customHeight="1">
      <x:c r="A2512" s="6" t="str">
        <x:v>1305002_2</x:v>
      </x:c>
      <x:c r="B2512" s="6" t="str">
        <x:v>1305</x:v>
      </x:c>
      <x:c r="C2512" s="6" t="str">
        <x:v>1305002</x:v>
      </x:c>
      <x:c r="D2512" s="6" t="str"/>
      <x:c r="E2512" s="6" t="n">
        <x:v>2</x:v>
      </x:c>
      <x:c r="F2512" s="6" t="n">
        <x:v>1</x:v>
      </x:c>
      <x:c r="G2512" s="6" t="n">
        <x:v>0</x:v>
      </x:c>
      <x:c r="H2512" s="7" t="str"/>
      <x:c r="I2512" s="7" t="str">
        <x:v>[{"id": "2", "num": 2500}, {"id": "111011", "num": 3}]</x:v>
      </x:c>
      <x:c r="J2512" s="6" t="str">
        <x:v>https://raw.githubusercontent.com/Mar-7th/StarRailRes/dbe8cdfcfb0bf657b9fe1cf92d5537f118ccb487/index_new/cn/character_skill_trees.json</x:v>
      </x:c>
    </x:row>
    <x:row r="2513" ht="38" customHeight="1">
      <x:c r="A2513" s="6" t="str">
        <x:v>1305002_3</x:v>
      </x:c>
      <x:c r="B2513" s="6" t="str">
        <x:v>1305</x:v>
      </x:c>
      <x:c r="C2513" s="6" t="str">
        <x:v>1305002</x:v>
      </x:c>
      <x:c r="D2513" s="6" t="str"/>
      <x:c r="E2513" s="6" t="n">
        <x:v>3</x:v>
      </x:c>
      <x:c r="F2513" s="6" t="n">
        <x:v>2</x:v>
      </x:c>
      <x:c r="G2513" s="6" t="n">
        <x:v>0</x:v>
      </x:c>
      <x:c r="H2513" s="7" t="str"/>
      <x:c r="I2513" s="7" t="str">
        <x:v>[{"id": "2", "num": 5000}, {"id": "110121", "num": 3}, {"id": "111011", "num": 6}]</x:v>
      </x:c>
      <x:c r="J2513" s="6" t="str">
        <x:v>https://raw.githubusercontent.com/Mar-7th/StarRailRes/dbe8cdfcfb0bf657b9fe1cf92d5537f118ccb487/index_new/cn/character_skill_trees.json</x:v>
      </x:c>
    </x:row>
    <x:row r="2514" ht="38" customHeight="1">
      <x:c r="A2514" s="6" t="str">
        <x:v>1305002_4</x:v>
      </x:c>
      <x:c r="B2514" s="6" t="str">
        <x:v>1305</x:v>
      </x:c>
      <x:c r="C2514" s="6" t="str">
        <x:v>1305002</x:v>
      </x:c>
      <x:c r="D2514" s="6" t="str"/>
      <x:c r="E2514" s="6" t="n">
        <x:v>4</x:v>
      </x:c>
      <x:c r="F2514" s="6" t="n">
        <x:v>3</x:v>
      </x:c>
      <x:c r="G2514" s="6" t="n">
        <x:v>0</x:v>
      </x:c>
      <x:c r="H2514" s="7" t="str"/>
      <x:c r="I2514" s="7" t="str">
        <x:v>[{"id": "2", "num": 10000}, {"id": "110122", "num": 3}, {"id": "111012", "num": 3}]</x:v>
      </x:c>
      <x:c r="J2514" s="6" t="str">
        <x:v>https://raw.githubusercontent.com/Mar-7th/StarRailRes/dbe8cdfcfb0bf657b9fe1cf92d5537f118ccb487/index_new/cn/character_skill_trees.json</x:v>
      </x:c>
    </x:row>
    <x:row r="2515" ht="38" customHeight="1">
      <x:c r="A2515" s="6" t="str">
        <x:v>1305002_5</x:v>
      </x:c>
      <x:c r="B2515" s="6" t="str">
        <x:v>1305</x:v>
      </x:c>
      <x:c r="C2515" s="6" t="str">
        <x:v>1305002</x:v>
      </x:c>
      <x:c r="D2515" s="6" t="str"/>
      <x:c r="E2515" s="6" t="n">
        <x:v>5</x:v>
      </x:c>
      <x:c r="F2515" s="6" t="n">
        <x:v>4</x:v>
      </x:c>
      <x:c r="G2515" s="6" t="n">
        <x:v>0</x:v>
      </x:c>
      <x:c r="H2515" s="7" t="str"/>
      <x:c r="I2515" s="7" t="str">
        <x:v>[{"id": "2", "num": 20000}, {"id": "110122", "num": 5}, {"id": "111012", "num": 4}]</x:v>
      </x:c>
      <x:c r="J2515" s="6" t="str">
        <x:v>https://raw.githubusercontent.com/Mar-7th/StarRailRes/dbe8cdfcfb0bf657b9fe1cf92d5537f118ccb487/index_new/cn/character_skill_trees.json</x:v>
      </x:c>
    </x:row>
    <x:row r="2516" ht="38" customHeight="1">
      <x:c r="A2516" s="6" t="str">
        <x:v>1305002_6</x:v>
      </x:c>
      <x:c r="B2516" s="6" t="str">
        <x:v>1305</x:v>
      </x:c>
      <x:c r="C2516" s="6" t="str">
        <x:v>1305002</x:v>
      </x:c>
      <x:c r="D2516" s="6" t="str"/>
      <x:c r="E2516" s="6" t="n">
        <x:v>6</x:v>
      </x:c>
      <x:c r="F2516" s="6" t="n">
        <x:v>4</x:v>
      </x:c>
      <x:c r="G2516" s="6" t="n">
        <x:v>0</x:v>
      </x:c>
      <x:c r="H2516" s="7" t="str"/>
      <x:c r="I2516" s="7" t="str">
        <x:v>[{"id": "2", "num": 30000}, {"id": "110122", "num": 7}, {"id": "111012", "num": 6}]</x:v>
      </x:c>
      <x:c r="J2516" s="6" t="str">
        <x:v>https://raw.githubusercontent.com/Mar-7th/StarRailRes/dbe8cdfcfb0bf657b9fe1cf92d5537f118ccb487/index_new/cn/character_skill_trees.json</x:v>
      </x:c>
    </x:row>
    <x:row r="2517" ht="38" customHeight="1">
      <x:c r="A2517" s="6" t="str">
        <x:v>1305002_7</x:v>
      </x:c>
      <x:c r="B2517" s="6" t="str">
        <x:v>1305</x:v>
      </x:c>
      <x:c r="C2517" s="6" t="str">
        <x:v>1305002</x:v>
      </x:c>
      <x:c r="D2517" s="6" t="str"/>
      <x:c r="E2517" s="6" t="n">
        <x:v>7</x:v>
      </x:c>
      <x:c r="F2517" s="6" t="n">
        <x:v>5</x:v>
      </x:c>
      <x:c r="G2517" s="6" t="n">
        <x:v>0</x:v>
      </x:c>
      <x:c r="H2517" s="7" t="str"/>
      <x:c r="I2517" s="7" t="str">
        <x:v>[{"id": "2", "num": 45000}, {"id": "110123", "num": 3}, {"id": "111013", "num": 3}]</x:v>
      </x:c>
      <x:c r="J2517" s="6" t="str">
        <x:v>https://raw.githubusercontent.com/Mar-7th/StarRailRes/dbe8cdfcfb0bf657b9fe1cf92d5537f118ccb487/index_new/cn/character_skill_trees.json</x:v>
      </x:c>
    </x:row>
    <x:row r="2518" ht="53" customHeight="1">
      <x:c r="A2518" s="6" t="str">
        <x:v>1305002_8</x:v>
      </x:c>
      <x:c r="B2518" s="6" t="str">
        <x:v>1305</x:v>
      </x:c>
      <x:c r="C2518" s="6" t="str">
        <x:v>1305002</x:v>
      </x:c>
      <x:c r="D2518" s="6" t="str"/>
      <x:c r="E2518" s="6" t="n">
        <x:v>8</x:v>
      </x:c>
      <x:c r="F2518" s="6" t="n">
        <x:v>5</x:v>
      </x:c>
      <x:c r="G2518" s="6" t="n">
        <x:v>0</x:v>
      </x:c>
      <x:c r="H2518" s="7" t="str"/>
      <x:c r="I2518" s="7" t="str">
        <x:v>[{"id": "2", "num": 80000}, {"id": "110123", "num": 5}, {"id": "110504", "num": 1}, {"id": "111013", "num": 4}]</x:v>
      </x:c>
      <x:c r="J2518" s="6" t="str">
        <x:v>https://raw.githubusercontent.com/Mar-7th/StarRailRes/dbe8cdfcfb0bf657b9fe1cf92d5537f118ccb487/index_new/cn/character_skill_trees.json</x:v>
      </x:c>
    </x:row>
    <x:row r="2519" ht="53" customHeight="1">
      <x:c r="A2519" s="6" t="str">
        <x:v>1305002_9</x:v>
      </x:c>
      <x:c r="B2519" s="6" t="str">
        <x:v>1305</x:v>
      </x:c>
      <x:c r="C2519" s="6" t="str">
        <x:v>1305002</x:v>
      </x:c>
      <x:c r="D2519" s="6" t="str"/>
      <x:c r="E2519" s="6" t="n">
        <x:v>9</x:v>
      </x:c>
      <x:c r="F2519" s="6" t="n">
        <x:v>6</x:v>
      </x:c>
      <x:c r="G2519" s="6" t="n">
        <x:v>0</x:v>
      </x:c>
      <x:c r="H2519" s="7" t="str"/>
      <x:c r="I2519" s="7" t="str">
        <x:v>[{"id": "2", "num": 160000}, {"id": "110123", "num": 8}, {"id": "241", "num": 1}, {"id": "110504", "num": 1}]</x:v>
      </x:c>
      <x:c r="J2519" s="6" t="str">
        <x:v>https://raw.githubusercontent.com/Mar-7th/StarRailRes/dbe8cdfcfb0bf657b9fe1cf92d5537f118ccb487/index_new/cn/character_skill_trees.json</x:v>
      </x:c>
    </x:row>
    <x:row r="2520" ht="53" customHeight="1">
      <x:c r="A2520" s="6" t="str">
        <x:v>1305002_10</x:v>
      </x:c>
      <x:c r="B2520" s="6" t="str">
        <x:v>1305</x:v>
      </x:c>
      <x:c r="C2520" s="6" t="str">
        <x:v>1305002</x:v>
      </x:c>
      <x:c r="D2520" s="6" t="str"/>
      <x:c r="E2520" s="6" t="n">
        <x:v>10</x:v>
      </x:c>
      <x:c r="F2520" s="6" t="n">
        <x:v>6</x:v>
      </x:c>
      <x:c r="G2520" s="6" t="n">
        <x:v>0</x:v>
      </x:c>
      <x:c r="H2520" s="7" t="str"/>
      <x:c r="I2520" s="7" t="str">
        <x:v>[{"id": "2", "num": 300000}, {"id": "110123", "num": 14}, {"id": "241", "num": 1}, {"id": "110504", "num": 1}]</x:v>
      </x:c>
      <x:c r="J2520" s="6" t="str">
        <x:v>https://raw.githubusercontent.com/Mar-7th/StarRailRes/dbe8cdfcfb0bf657b9fe1cf92d5537f118ccb487/index_new/cn/character_skill_trees.json</x:v>
      </x:c>
    </x:row>
    <x:row r="2521" ht="20" customHeight="1">
      <x:c r="A2521" s="6" t="str">
        <x:v>1305003_1</x:v>
      </x:c>
      <x:c r="B2521" s="6" t="str">
        <x:v>1305</x:v>
      </x:c>
      <x:c r="C2521" s="6" t="str">
        <x:v>1305003</x:v>
      </x:c>
      <x:c r="D2521" s="6" t="str"/>
      <x:c r="E2521" s="6" t="n">
        <x:v>1</x:v>
      </x:c>
      <x:c r="F2521" s="6" t="n">
        <x:v>0</x:v>
      </x:c>
      <x:c r="G2521" s="6" t="n">
        <x:v>0</x:v>
      </x:c>
      <x:c r="H2521" s="7" t="str"/>
      <x:c r="I2521" s="7" t="str">
        <x:v>[]</x:v>
      </x:c>
      <x:c r="J2521" s="6" t="str">
        <x:v>https://raw.githubusercontent.com/Mar-7th/StarRailRes/dbe8cdfcfb0bf657b9fe1cf92d5537f118ccb487/index_new/cn/character_skill_trees.json</x:v>
      </x:c>
    </x:row>
    <x:row r="2522" ht="38" customHeight="1">
      <x:c r="A2522" s="6" t="str">
        <x:v>1305003_2</x:v>
      </x:c>
      <x:c r="B2522" s="6" t="str">
        <x:v>1305</x:v>
      </x:c>
      <x:c r="C2522" s="6" t="str">
        <x:v>1305003</x:v>
      </x:c>
      <x:c r="D2522" s="6" t="str"/>
      <x:c r="E2522" s="6" t="n">
        <x:v>2</x:v>
      </x:c>
      <x:c r="F2522" s="6" t="n">
        <x:v>1</x:v>
      </x:c>
      <x:c r="G2522" s="6" t="n">
        <x:v>0</x:v>
      </x:c>
      <x:c r="H2522" s="7" t="str"/>
      <x:c r="I2522" s="7" t="str">
        <x:v>[{"id": "2", "num": 2500}, {"id": "111011", "num": 3}]</x:v>
      </x:c>
      <x:c r="J2522" s="6" t="str">
        <x:v>https://raw.githubusercontent.com/Mar-7th/StarRailRes/dbe8cdfcfb0bf657b9fe1cf92d5537f118ccb487/index_new/cn/character_skill_trees.json</x:v>
      </x:c>
    </x:row>
    <x:row r="2523" ht="38" customHeight="1">
      <x:c r="A2523" s="6" t="str">
        <x:v>1305003_3</x:v>
      </x:c>
      <x:c r="B2523" s="6" t="str">
        <x:v>1305</x:v>
      </x:c>
      <x:c r="C2523" s="6" t="str">
        <x:v>1305003</x:v>
      </x:c>
      <x:c r="D2523" s="6" t="str"/>
      <x:c r="E2523" s="6" t="n">
        <x:v>3</x:v>
      </x:c>
      <x:c r="F2523" s="6" t="n">
        <x:v>2</x:v>
      </x:c>
      <x:c r="G2523" s="6" t="n">
        <x:v>0</x:v>
      </x:c>
      <x:c r="H2523" s="7" t="str"/>
      <x:c r="I2523" s="7" t="str">
        <x:v>[{"id": "2", "num": 5000}, {"id": "110121", "num": 3}, {"id": "111011", "num": 6}]</x:v>
      </x:c>
      <x:c r="J2523" s="6" t="str">
        <x:v>https://raw.githubusercontent.com/Mar-7th/StarRailRes/dbe8cdfcfb0bf657b9fe1cf92d5537f118ccb487/index_new/cn/character_skill_trees.json</x:v>
      </x:c>
    </x:row>
    <x:row r="2524" ht="38" customHeight="1">
      <x:c r="A2524" s="6" t="str">
        <x:v>1305003_4</x:v>
      </x:c>
      <x:c r="B2524" s="6" t="str">
        <x:v>1305</x:v>
      </x:c>
      <x:c r="C2524" s="6" t="str">
        <x:v>1305003</x:v>
      </x:c>
      <x:c r="D2524" s="6" t="str"/>
      <x:c r="E2524" s="6" t="n">
        <x:v>4</x:v>
      </x:c>
      <x:c r="F2524" s="6" t="n">
        <x:v>3</x:v>
      </x:c>
      <x:c r="G2524" s="6" t="n">
        <x:v>0</x:v>
      </x:c>
      <x:c r="H2524" s="7" t="str"/>
      <x:c r="I2524" s="7" t="str">
        <x:v>[{"id": "2", "num": 10000}, {"id": "110122", "num": 3}, {"id": "111012", "num": 3}]</x:v>
      </x:c>
      <x:c r="J2524" s="6" t="str">
        <x:v>https://raw.githubusercontent.com/Mar-7th/StarRailRes/dbe8cdfcfb0bf657b9fe1cf92d5537f118ccb487/index_new/cn/character_skill_trees.json</x:v>
      </x:c>
    </x:row>
    <x:row r="2525" ht="38" customHeight="1">
      <x:c r="A2525" s="6" t="str">
        <x:v>1305003_5</x:v>
      </x:c>
      <x:c r="B2525" s="6" t="str">
        <x:v>1305</x:v>
      </x:c>
      <x:c r="C2525" s="6" t="str">
        <x:v>1305003</x:v>
      </x:c>
      <x:c r="D2525" s="6" t="str"/>
      <x:c r="E2525" s="6" t="n">
        <x:v>5</x:v>
      </x:c>
      <x:c r="F2525" s="6" t="n">
        <x:v>4</x:v>
      </x:c>
      <x:c r="G2525" s="6" t="n">
        <x:v>0</x:v>
      </x:c>
      <x:c r="H2525" s="7" t="str"/>
      <x:c r="I2525" s="7" t="str">
        <x:v>[{"id": "2", "num": 20000}, {"id": "110122", "num": 5}, {"id": "111012", "num": 4}]</x:v>
      </x:c>
      <x:c r="J2525" s="6" t="str">
        <x:v>https://raw.githubusercontent.com/Mar-7th/StarRailRes/dbe8cdfcfb0bf657b9fe1cf92d5537f118ccb487/index_new/cn/character_skill_trees.json</x:v>
      </x:c>
    </x:row>
    <x:row r="2526" ht="38" customHeight="1">
      <x:c r="A2526" s="6" t="str">
        <x:v>1305003_6</x:v>
      </x:c>
      <x:c r="B2526" s="6" t="str">
        <x:v>1305</x:v>
      </x:c>
      <x:c r="C2526" s="6" t="str">
        <x:v>1305003</x:v>
      </x:c>
      <x:c r="D2526" s="6" t="str"/>
      <x:c r="E2526" s="6" t="n">
        <x:v>6</x:v>
      </x:c>
      <x:c r="F2526" s="6" t="n">
        <x:v>4</x:v>
      </x:c>
      <x:c r="G2526" s="6" t="n">
        <x:v>0</x:v>
      </x:c>
      <x:c r="H2526" s="7" t="str"/>
      <x:c r="I2526" s="7" t="str">
        <x:v>[{"id": "2", "num": 30000}, {"id": "110122", "num": 7}, {"id": "111012", "num": 6}]</x:v>
      </x:c>
      <x:c r="J2526" s="6" t="str">
        <x:v>https://raw.githubusercontent.com/Mar-7th/StarRailRes/dbe8cdfcfb0bf657b9fe1cf92d5537f118ccb487/index_new/cn/character_skill_trees.json</x:v>
      </x:c>
    </x:row>
    <x:row r="2527" ht="38" customHeight="1">
      <x:c r="A2527" s="6" t="str">
        <x:v>1305003_7</x:v>
      </x:c>
      <x:c r="B2527" s="6" t="str">
        <x:v>1305</x:v>
      </x:c>
      <x:c r="C2527" s="6" t="str">
        <x:v>1305003</x:v>
      </x:c>
      <x:c r="D2527" s="6" t="str"/>
      <x:c r="E2527" s="6" t="n">
        <x:v>7</x:v>
      </x:c>
      <x:c r="F2527" s="6" t="n">
        <x:v>5</x:v>
      </x:c>
      <x:c r="G2527" s="6" t="n">
        <x:v>0</x:v>
      </x:c>
      <x:c r="H2527" s="7" t="str"/>
      <x:c r="I2527" s="7" t="str">
        <x:v>[{"id": "2", "num": 45000}, {"id": "110123", "num": 3}, {"id": "111013", "num": 3}]</x:v>
      </x:c>
      <x:c r="J2527" s="6" t="str">
        <x:v>https://raw.githubusercontent.com/Mar-7th/StarRailRes/dbe8cdfcfb0bf657b9fe1cf92d5537f118ccb487/index_new/cn/character_skill_trees.json</x:v>
      </x:c>
    </x:row>
    <x:row r="2528" ht="53" customHeight="1">
      <x:c r="A2528" s="6" t="str">
        <x:v>1305003_8</x:v>
      </x:c>
      <x:c r="B2528" s="6" t="str">
        <x:v>1305</x:v>
      </x:c>
      <x:c r="C2528" s="6" t="str">
        <x:v>1305003</x:v>
      </x:c>
      <x:c r="D2528" s="6" t="str"/>
      <x:c r="E2528" s="6" t="n">
        <x:v>8</x:v>
      </x:c>
      <x:c r="F2528" s="6" t="n">
        <x:v>5</x:v>
      </x:c>
      <x:c r="G2528" s="6" t="n">
        <x:v>0</x:v>
      </x:c>
      <x:c r="H2528" s="7" t="str"/>
      <x:c r="I2528" s="7" t="str">
        <x:v>[{"id": "2", "num": 80000}, {"id": "110123", "num": 5}, {"id": "110504", "num": 1}, {"id": "111013", "num": 4}]</x:v>
      </x:c>
      <x:c r="J2528" s="6" t="str">
        <x:v>https://raw.githubusercontent.com/Mar-7th/StarRailRes/dbe8cdfcfb0bf657b9fe1cf92d5537f118ccb487/index_new/cn/character_skill_trees.json</x:v>
      </x:c>
    </x:row>
    <x:row r="2529" ht="53" customHeight="1">
      <x:c r="A2529" s="6" t="str">
        <x:v>1305003_9</x:v>
      </x:c>
      <x:c r="B2529" s="6" t="str">
        <x:v>1305</x:v>
      </x:c>
      <x:c r="C2529" s="6" t="str">
        <x:v>1305003</x:v>
      </x:c>
      <x:c r="D2529" s="6" t="str"/>
      <x:c r="E2529" s="6" t="n">
        <x:v>9</x:v>
      </x:c>
      <x:c r="F2529" s="6" t="n">
        <x:v>6</x:v>
      </x:c>
      <x:c r="G2529" s="6" t="n">
        <x:v>0</x:v>
      </x:c>
      <x:c r="H2529" s="7" t="str"/>
      <x:c r="I2529" s="7" t="str">
        <x:v>[{"id": "2", "num": 160000}, {"id": "110123", "num": 8}, {"id": "241", "num": 1}, {"id": "110504", "num": 1}]</x:v>
      </x:c>
      <x:c r="J2529" s="6" t="str">
        <x:v>https://raw.githubusercontent.com/Mar-7th/StarRailRes/dbe8cdfcfb0bf657b9fe1cf92d5537f118ccb487/index_new/cn/character_skill_trees.json</x:v>
      </x:c>
    </x:row>
    <x:row r="2530" ht="53" customHeight="1">
      <x:c r="A2530" s="6" t="str">
        <x:v>1305003_10</x:v>
      </x:c>
      <x:c r="B2530" s="6" t="str">
        <x:v>1305</x:v>
      </x:c>
      <x:c r="C2530" s="6" t="str">
        <x:v>1305003</x:v>
      </x:c>
      <x:c r="D2530" s="6" t="str"/>
      <x:c r="E2530" s="6" t="n">
        <x:v>10</x:v>
      </x:c>
      <x:c r="F2530" s="6" t="n">
        <x:v>6</x:v>
      </x:c>
      <x:c r="G2530" s="6" t="n">
        <x:v>0</x:v>
      </x:c>
      <x:c r="H2530" s="7" t="str"/>
      <x:c r="I2530" s="7" t="str">
        <x:v>[{"id": "2", "num": 300000}, {"id": "110123", "num": 14}, {"id": "241", "num": 1}, {"id": "110504", "num": 1}]</x:v>
      </x:c>
      <x:c r="J2530" s="6" t="str">
        <x:v>https://raw.githubusercontent.com/Mar-7th/StarRailRes/dbe8cdfcfb0bf657b9fe1cf92d5537f118ccb487/index_new/cn/character_skill_trees.json</x:v>
      </x:c>
    </x:row>
    <x:row r="2531" ht="20" customHeight="1">
      <x:c r="A2531" s="6" t="str">
        <x:v>1305004_1</x:v>
      </x:c>
      <x:c r="B2531" s="6" t="str">
        <x:v>1305</x:v>
      </x:c>
      <x:c r="C2531" s="6" t="str">
        <x:v>1305004</x:v>
      </x:c>
      <x:c r="D2531" s="6" t="str"/>
      <x:c r="E2531" s="6" t="n">
        <x:v>1</x:v>
      </x:c>
      <x:c r="F2531" s="6" t="n">
        <x:v>0</x:v>
      </x:c>
      <x:c r="G2531" s="6" t="n">
        <x:v>0</x:v>
      </x:c>
      <x:c r="H2531" s="7" t="str"/>
      <x:c r="I2531" s="7" t="str">
        <x:v>[]</x:v>
      </x:c>
      <x:c r="J2531" s="6" t="str">
        <x:v>https://raw.githubusercontent.com/Mar-7th/StarRailRes/dbe8cdfcfb0bf657b9fe1cf92d5537f118ccb487/index_new/cn/character_skill_trees.json</x:v>
      </x:c>
    </x:row>
    <x:row r="2532" ht="38" customHeight="1">
      <x:c r="A2532" s="6" t="str">
        <x:v>1305004_2</x:v>
      </x:c>
      <x:c r="B2532" s="6" t="str">
        <x:v>1305</x:v>
      </x:c>
      <x:c r="C2532" s="6" t="str">
        <x:v>1305004</x:v>
      </x:c>
      <x:c r="D2532" s="6" t="str"/>
      <x:c r="E2532" s="6" t="n">
        <x:v>2</x:v>
      </x:c>
      <x:c r="F2532" s="6" t="n">
        <x:v>1</x:v>
      </x:c>
      <x:c r="G2532" s="6" t="n">
        <x:v>0</x:v>
      </x:c>
      <x:c r="H2532" s="7" t="str"/>
      <x:c r="I2532" s="7" t="str">
        <x:v>[{"id": "2", "num": 2500}, {"id": "111011", "num": 3}]</x:v>
      </x:c>
      <x:c r="J2532" s="6" t="str">
        <x:v>https://raw.githubusercontent.com/Mar-7th/StarRailRes/dbe8cdfcfb0bf657b9fe1cf92d5537f118ccb487/index_new/cn/character_skill_trees.json</x:v>
      </x:c>
    </x:row>
    <x:row r="2533" ht="38" customHeight="1">
      <x:c r="A2533" s="6" t="str">
        <x:v>1305004_3</x:v>
      </x:c>
      <x:c r="B2533" s="6" t="str">
        <x:v>1305</x:v>
      </x:c>
      <x:c r="C2533" s="6" t="str">
        <x:v>1305004</x:v>
      </x:c>
      <x:c r="D2533" s="6" t="str"/>
      <x:c r="E2533" s="6" t="n">
        <x:v>3</x:v>
      </x:c>
      <x:c r="F2533" s="6" t="n">
        <x:v>2</x:v>
      </x:c>
      <x:c r="G2533" s="6" t="n">
        <x:v>0</x:v>
      </x:c>
      <x:c r="H2533" s="7" t="str"/>
      <x:c r="I2533" s="7" t="str">
        <x:v>[{"id": "2", "num": 5000}, {"id": "110121", "num": 3}, {"id": "111011", "num": 6}]</x:v>
      </x:c>
      <x:c r="J2533" s="6" t="str">
        <x:v>https://raw.githubusercontent.com/Mar-7th/StarRailRes/dbe8cdfcfb0bf657b9fe1cf92d5537f118ccb487/index_new/cn/character_skill_trees.json</x:v>
      </x:c>
    </x:row>
    <x:row r="2534" ht="38" customHeight="1">
      <x:c r="A2534" s="6" t="str">
        <x:v>1305004_4</x:v>
      </x:c>
      <x:c r="B2534" s="6" t="str">
        <x:v>1305</x:v>
      </x:c>
      <x:c r="C2534" s="6" t="str">
        <x:v>1305004</x:v>
      </x:c>
      <x:c r="D2534" s="6" t="str"/>
      <x:c r="E2534" s="6" t="n">
        <x:v>4</x:v>
      </x:c>
      <x:c r="F2534" s="6" t="n">
        <x:v>3</x:v>
      </x:c>
      <x:c r="G2534" s="6" t="n">
        <x:v>0</x:v>
      </x:c>
      <x:c r="H2534" s="7" t="str"/>
      <x:c r="I2534" s="7" t="str">
        <x:v>[{"id": "2", "num": 10000}, {"id": "110122", "num": 3}, {"id": "111012", "num": 3}]</x:v>
      </x:c>
      <x:c r="J2534" s="6" t="str">
        <x:v>https://raw.githubusercontent.com/Mar-7th/StarRailRes/dbe8cdfcfb0bf657b9fe1cf92d5537f118ccb487/index_new/cn/character_skill_trees.json</x:v>
      </x:c>
    </x:row>
    <x:row r="2535" ht="38" customHeight="1">
      <x:c r="A2535" s="6" t="str">
        <x:v>1305004_5</x:v>
      </x:c>
      <x:c r="B2535" s="6" t="str">
        <x:v>1305</x:v>
      </x:c>
      <x:c r="C2535" s="6" t="str">
        <x:v>1305004</x:v>
      </x:c>
      <x:c r="D2535" s="6" t="str"/>
      <x:c r="E2535" s="6" t="n">
        <x:v>5</x:v>
      </x:c>
      <x:c r="F2535" s="6" t="n">
        <x:v>4</x:v>
      </x:c>
      <x:c r="G2535" s="6" t="n">
        <x:v>0</x:v>
      </x:c>
      <x:c r="H2535" s="7" t="str"/>
      <x:c r="I2535" s="7" t="str">
        <x:v>[{"id": "2", "num": 20000}, {"id": "110122", "num": 5}, {"id": "111012", "num": 4}]</x:v>
      </x:c>
      <x:c r="J2535" s="6" t="str">
        <x:v>https://raw.githubusercontent.com/Mar-7th/StarRailRes/dbe8cdfcfb0bf657b9fe1cf92d5537f118ccb487/index_new/cn/character_skill_trees.json</x:v>
      </x:c>
    </x:row>
    <x:row r="2536" ht="38" customHeight="1">
      <x:c r="A2536" s="6" t="str">
        <x:v>1305004_6</x:v>
      </x:c>
      <x:c r="B2536" s="6" t="str">
        <x:v>1305</x:v>
      </x:c>
      <x:c r="C2536" s="6" t="str">
        <x:v>1305004</x:v>
      </x:c>
      <x:c r="D2536" s="6" t="str"/>
      <x:c r="E2536" s="6" t="n">
        <x:v>6</x:v>
      </x:c>
      <x:c r="F2536" s="6" t="n">
        <x:v>4</x:v>
      </x:c>
      <x:c r="G2536" s="6" t="n">
        <x:v>0</x:v>
      </x:c>
      <x:c r="H2536" s="7" t="str"/>
      <x:c r="I2536" s="7" t="str">
        <x:v>[{"id": "2", "num": 30000}, {"id": "110122", "num": 7}, {"id": "111012", "num": 6}]</x:v>
      </x:c>
      <x:c r="J2536" s="6" t="str">
        <x:v>https://raw.githubusercontent.com/Mar-7th/StarRailRes/dbe8cdfcfb0bf657b9fe1cf92d5537f118ccb487/index_new/cn/character_skill_trees.json</x:v>
      </x:c>
    </x:row>
    <x:row r="2537" ht="38" customHeight="1">
      <x:c r="A2537" s="6" t="str">
        <x:v>1305004_7</x:v>
      </x:c>
      <x:c r="B2537" s="6" t="str">
        <x:v>1305</x:v>
      </x:c>
      <x:c r="C2537" s="6" t="str">
        <x:v>1305004</x:v>
      </x:c>
      <x:c r="D2537" s="6" t="str"/>
      <x:c r="E2537" s="6" t="n">
        <x:v>7</x:v>
      </x:c>
      <x:c r="F2537" s="6" t="n">
        <x:v>5</x:v>
      </x:c>
      <x:c r="G2537" s="6" t="n">
        <x:v>0</x:v>
      </x:c>
      <x:c r="H2537" s="7" t="str"/>
      <x:c r="I2537" s="7" t="str">
        <x:v>[{"id": "2", "num": 45000}, {"id": "110123", "num": 3}, {"id": "111013", "num": 3}]</x:v>
      </x:c>
      <x:c r="J2537" s="6" t="str">
        <x:v>https://raw.githubusercontent.com/Mar-7th/StarRailRes/dbe8cdfcfb0bf657b9fe1cf92d5537f118ccb487/index_new/cn/character_skill_trees.json</x:v>
      </x:c>
    </x:row>
    <x:row r="2538" ht="53" customHeight="1">
      <x:c r="A2538" s="6" t="str">
        <x:v>1305004_8</x:v>
      </x:c>
      <x:c r="B2538" s="6" t="str">
        <x:v>1305</x:v>
      </x:c>
      <x:c r="C2538" s="6" t="str">
        <x:v>1305004</x:v>
      </x:c>
      <x:c r="D2538" s="6" t="str"/>
      <x:c r="E2538" s="6" t="n">
        <x:v>8</x:v>
      </x:c>
      <x:c r="F2538" s="6" t="n">
        <x:v>5</x:v>
      </x:c>
      <x:c r="G2538" s="6" t="n">
        <x:v>0</x:v>
      </x:c>
      <x:c r="H2538" s="7" t="str"/>
      <x:c r="I2538" s="7" t="str">
        <x:v>[{"id": "2", "num": 80000}, {"id": "110123", "num": 5}, {"id": "110504", "num": 1}, {"id": "111013", "num": 4}]</x:v>
      </x:c>
      <x:c r="J2538" s="6" t="str">
        <x:v>https://raw.githubusercontent.com/Mar-7th/StarRailRes/dbe8cdfcfb0bf657b9fe1cf92d5537f118ccb487/index_new/cn/character_skill_trees.json</x:v>
      </x:c>
    </x:row>
    <x:row r="2539" ht="53" customHeight="1">
      <x:c r="A2539" s="6" t="str">
        <x:v>1305004_9</x:v>
      </x:c>
      <x:c r="B2539" s="6" t="str">
        <x:v>1305</x:v>
      </x:c>
      <x:c r="C2539" s="6" t="str">
        <x:v>1305004</x:v>
      </x:c>
      <x:c r="D2539" s="6" t="str"/>
      <x:c r="E2539" s="6" t="n">
        <x:v>9</x:v>
      </x:c>
      <x:c r="F2539" s="6" t="n">
        <x:v>6</x:v>
      </x:c>
      <x:c r="G2539" s="6" t="n">
        <x:v>0</x:v>
      </x:c>
      <x:c r="H2539" s="7" t="str"/>
      <x:c r="I2539" s="7" t="str">
        <x:v>[{"id": "2", "num": 160000}, {"id": "110123", "num": 8}, {"id": "241", "num": 1}, {"id": "110504", "num": 1}]</x:v>
      </x:c>
      <x:c r="J2539" s="6" t="str">
        <x:v>https://raw.githubusercontent.com/Mar-7th/StarRailRes/dbe8cdfcfb0bf657b9fe1cf92d5537f118ccb487/index_new/cn/character_skill_trees.json</x:v>
      </x:c>
    </x:row>
    <x:row r="2540" ht="53" customHeight="1">
      <x:c r="A2540" s="6" t="str">
        <x:v>1305004_10</x:v>
      </x:c>
      <x:c r="B2540" s="6" t="str">
        <x:v>1305</x:v>
      </x:c>
      <x:c r="C2540" s="6" t="str">
        <x:v>1305004</x:v>
      </x:c>
      <x:c r="D2540" s="6" t="str"/>
      <x:c r="E2540" s="6" t="n">
        <x:v>10</x:v>
      </x:c>
      <x:c r="F2540" s="6" t="n">
        <x:v>6</x:v>
      </x:c>
      <x:c r="G2540" s="6" t="n">
        <x:v>0</x:v>
      </x:c>
      <x:c r="H2540" s="7" t="str"/>
      <x:c r="I2540" s="7" t="str">
        <x:v>[{"id": "2", "num": 300000}, {"id": "110123", "num": 14}, {"id": "241", "num": 1}, {"id": "110504", "num": 1}]</x:v>
      </x:c>
      <x:c r="J2540" s="6" t="str">
        <x:v>https://raw.githubusercontent.com/Mar-7th/StarRailRes/dbe8cdfcfb0bf657b9fe1cf92d5537f118ccb487/index_new/cn/character_skill_trees.json</x:v>
      </x:c>
    </x:row>
    <x:row r="2541" ht="20" customHeight="1">
      <x:c r="A2541" s="6" t="str">
        <x:v>1305007_1</x:v>
      </x:c>
      <x:c r="B2541" s="6" t="str">
        <x:v>1305</x:v>
      </x:c>
      <x:c r="C2541" s="6" t="str">
        <x:v>1305007</x:v>
      </x:c>
      <x:c r="D2541" s="6" t="str"/>
      <x:c r="E2541" s="6" t="n">
        <x:v>1</x:v>
      </x:c>
      <x:c r="F2541" s="6" t="n">
        <x:v>0</x:v>
      </x:c>
      <x:c r="G2541" s="6" t="n">
        <x:v>0</x:v>
      </x:c>
      <x:c r="H2541" s="7" t="str"/>
      <x:c r="I2541" s="7" t="str">
        <x:v>[]</x:v>
      </x:c>
      <x:c r="J2541" s="6" t="str">
        <x:v>https://raw.githubusercontent.com/Mar-7th/StarRailRes/dbe8cdfcfb0bf657b9fe1cf92d5537f118ccb487/index_new/cn/character_skill_trees.json</x:v>
      </x:c>
    </x:row>
    <x:row r="2542" ht="38" customHeight="1">
      <x:c r="A2542" s="6" t="str">
        <x:v>1305101_1</x:v>
      </x:c>
      <x:c r="B2542" s="6" t="str">
        <x:v>1305</x:v>
      </x:c>
      <x:c r="C2542" s="6" t="str">
        <x:v>1305101</x:v>
      </x:c>
      <x:c r="D2542" s="6" t="str">
        <x:v>归纳</x:v>
      </x:c>
      <x:c r="E2542" s="6" t="n">
        <x:v>1</x:v>
      </x:c>
      <x:c r="F2542" s="6" t="n">
        <x:v>2</x:v>
      </x:c>
      <x:c r="G2542" s="6" t="n">
        <x:v>0</x:v>
      </x:c>
      <x:c r="H2542" s="7" t="str">
        <x:v>施放战技时，目标每有1个负面效果，真理医生暴击率提高#1[f1]%、暴击伤害提高#2[i]%，该效果最多叠加#3[i]层。</x:v>
      </x:c>
      <x:c r="I2542" s="7" t="str">
        <x:v>[{"id": "2", "num": 5000}, {"id": "110121", "num": 3}, {"id": "110504", "num": 1}]</x:v>
      </x:c>
      <x:c r="J2542" s="6" t="str">
        <x:v>https://raw.githubusercontent.com/Mar-7th/StarRailRes/dbe8cdfcfb0bf657b9fe1cf92d5537f118ccb487/index_new/cn/character_skill_trees.json</x:v>
      </x:c>
    </x:row>
    <x:row r="2543" ht="53" customHeight="1">
      <x:c r="A2543" s="6" t="str">
        <x:v>1305102_1</x:v>
      </x:c>
      <x:c r="B2543" s="6" t="str">
        <x:v>1305</x:v>
      </x:c>
      <x:c r="C2543" s="6" t="str">
        <x:v>1305102</x:v>
      </x:c>
      <x:c r="D2543" s="6" t="str">
        <x:v>演绎</x:v>
      </x:c>
      <x:c r="E2543" s="6" t="n">
        <x:v>1</x:v>
      </x:c>
      <x:c r="F2543" s="6" t="n">
        <x:v>4</x:v>
      </x:c>
      <x:c r="G2543" s="6" t="n">
        <x:v>0</x:v>
      </x:c>
      <x:c r="H2543" s="7" t="str">
        <x:v>施放战技攻击敌方目标后，有#1[i]%的基础概率使受到攻击的敌方目标效果抵抗降低#2[i]%，持续#3[i]回合。</x:v>
      </x:c>
      <x:c r="I2543" s="7" t="str">
        <x:v>[{"id": "2", "num": 20000}, {"id": "110122", "num": 5}, {"id": "241", "num": 1}, {"id": "110504", "num": 1}]</x:v>
      </x:c>
      <x:c r="J2543" s="6" t="str">
        <x:v>https://raw.githubusercontent.com/Mar-7th/StarRailRes/dbe8cdfcfb0bf657b9fe1cf92d5537f118ccb487/index_new/cn/character_skill_trees.json</x:v>
      </x:c>
    </x:row>
    <x:row r="2544" ht="53" customHeight="1">
      <x:c r="A2544" s="6" t="str">
        <x:v>1305103_1</x:v>
      </x:c>
      <x:c r="B2544" s="6" t="str">
        <x:v>1305</x:v>
      </x:c>
      <x:c r="C2544" s="6" t="str">
        <x:v>1305103</x:v>
      </x:c>
      <x:c r="D2544" s="6" t="str">
        <x:v>推理</x:v>
      </x:c>
      <x:c r="E2544" s="6" t="n">
        <x:v>1</x:v>
      </x:c>
      <x:c r="F2544" s="6" t="n">
        <x:v>6</x:v>
      </x:c>
      <x:c r="G2544" s="6" t="n">
        <x:v>0</x:v>
      </x:c>
      <x:c r="H2544" s="7" t="str">
        <x:v>造成伤害时，若目标负面状态大于等于#1[i]个，目标每有1个负面效果，真理医生对其造成的伤害提高#2[i]%，最多提高#3[i]%。</x:v>
      </x:c>
      <x:c r="I2544" s="7" t="str">
        <x:v>[{"id": "2", "num": 160000}, {"id": "110123", "num": 8}, {"id": "241", "num": 1}, {"id": "110504", "num": 1}]</x:v>
      </x:c>
      <x:c r="J2544" s="6" t="str">
        <x:v>https://raw.githubusercontent.com/Mar-7th/StarRailRes/dbe8cdfcfb0bf657b9fe1cf92d5537f118ccb487/index_new/cn/character_skill_trees.json</x:v>
      </x:c>
    </x:row>
    <x:row r="2545" ht="38" customHeight="1">
      <x:c r="A2545" s="6" t="str">
        <x:v>1305201_1</x:v>
      </x:c>
      <x:c r="B2545" s="6" t="str">
        <x:v>1305</x:v>
      </x:c>
      <x:c r="C2545" s="6" t="str">
        <x:v>1305201</x:v>
      </x:c>
      <x:c r="D2545" s="6" t="str">
        <x:v>攻击强化</x:v>
      </x:c>
      <x:c r="E2545" s="6" t="n">
        <x:v>1</x:v>
      </x:c>
      <x:c r="F2545" s="6" t="n">
        <x:v>0</x:v>
      </x:c>
      <x:c r="G2545" s="6" t="n">
        <x:v>1</x:v>
      </x:c>
      <x:c r="H2545" s="7" t="str"/>
      <x:c r="I2545" s="7" t="str">
        <x:v>[{"id": "2", "num": 2500}, {"id": "111011", "num": 2}]</x:v>
      </x:c>
      <x:c r="J2545" s="6" t="str">
        <x:v>https://raw.githubusercontent.com/Mar-7th/StarRailRes/dbe8cdfcfb0bf657b9fe1cf92d5537f118ccb487/index_new/cn/character_skill_trees.json</x:v>
      </x:c>
    </x:row>
    <x:row r="2546" ht="38" customHeight="1">
      <x:c r="A2546" s="6" t="str">
        <x:v>1305202_1</x:v>
      </x:c>
      <x:c r="B2546" s="6" t="str">
        <x:v>1305</x:v>
      </x:c>
      <x:c r="C2546" s="6" t="str">
        <x:v>1305202</x:v>
      </x:c>
      <x:c r="D2546" s="6" t="str">
        <x:v>暴击率强化</x:v>
      </x:c>
      <x:c r="E2546" s="6" t="n">
        <x:v>1</x:v>
      </x:c>
      <x:c r="F2546" s="6" t="n">
        <x:v>2</x:v>
      </x:c>
      <x:c r="G2546" s="6" t="n">
        <x:v>0</x:v>
      </x:c>
      <x:c r="H2546" s="7" t="str"/>
      <x:c r="I2546" s="7" t="str">
        <x:v>[{"id": "2", "num": 5000}, {"id": "110121", "num": 3}, {"id": "111011", "num": 6}]</x:v>
      </x:c>
      <x:c r="J2546" s="6" t="str">
        <x:v>https://raw.githubusercontent.com/Mar-7th/StarRailRes/dbe8cdfcfb0bf657b9fe1cf92d5537f118ccb487/index_new/cn/character_skill_trees.json</x:v>
      </x:c>
    </x:row>
    <x:row r="2547" ht="38" customHeight="1">
      <x:c r="A2547" s="6" t="str">
        <x:v>1305203_1</x:v>
      </x:c>
      <x:c r="B2547" s="6" t="str">
        <x:v>1305</x:v>
      </x:c>
      <x:c r="C2547" s="6" t="str">
        <x:v>1305203</x:v>
      </x:c>
      <x:c r="D2547" s="6" t="str">
        <x:v>攻击强化</x:v>
      </x:c>
      <x:c r="E2547" s="6" t="n">
        <x:v>1</x:v>
      </x:c>
      <x:c r="F2547" s="6" t="n">
        <x:v>3</x:v>
      </x:c>
      <x:c r="G2547" s="6" t="n">
        <x:v>0</x:v>
      </x:c>
      <x:c r="H2547" s="7" t="str"/>
      <x:c r="I2547" s="7" t="str">
        <x:v>[{"id": "2", "num": 10000}, {"id": "110122", "num": 3}, {"id": "111012", "num": 3}]</x:v>
      </x:c>
      <x:c r="J2547" s="6" t="str">
        <x:v>https://raw.githubusercontent.com/Mar-7th/StarRailRes/dbe8cdfcfb0bf657b9fe1cf92d5537f118ccb487/index_new/cn/character_skill_trees.json</x:v>
      </x:c>
    </x:row>
    <x:row r="2548" ht="38" customHeight="1">
      <x:c r="A2548" s="6" t="str">
        <x:v>1305204_1</x:v>
      </x:c>
      <x:c r="B2548" s="6" t="str">
        <x:v>1305</x:v>
      </x:c>
      <x:c r="C2548" s="6" t="str">
        <x:v>1305204</x:v>
      </x:c>
      <x:c r="D2548" s="6" t="str">
        <x:v>防御强化</x:v>
      </x:c>
      <x:c r="E2548" s="6" t="n">
        <x:v>1</x:v>
      </x:c>
      <x:c r="F2548" s="6" t="n">
        <x:v>3</x:v>
      </x:c>
      <x:c r="G2548" s="6" t="n">
        <x:v>0</x:v>
      </x:c>
      <x:c r="H2548" s="7" t="str"/>
      <x:c r="I2548" s="7" t="str">
        <x:v>[{"id": "2", "num": 10000}, {"id": "110122", "num": 3}, {"id": "111012", "num": 3}]</x:v>
      </x:c>
      <x:c r="J2548" s="6" t="str">
        <x:v>https://raw.githubusercontent.com/Mar-7th/StarRailRes/dbe8cdfcfb0bf657b9fe1cf92d5537f118ccb487/index_new/cn/character_skill_trees.json</x:v>
      </x:c>
    </x:row>
    <x:row r="2549" ht="38" customHeight="1">
      <x:c r="A2549" s="6" t="str">
        <x:v>1305205_1</x:v>
      </x:c>
      <x:c r="B2549" s="6" t="str">
        <x:v>1305</x:v>
      </x:c>
      <x:c r="C2549" s="6" t="str">
        <x:v>1305205</x:v>
      </x:c>
      <x:c r="D2549" s="6" t="str">
        <x:v>攻击强化</x:v>
      </x:c>
      <x:c r="E2549" s="6" t="n">
        <x:v>1</x:v>
      </x:c>
      <x:c r="F2549" s="6" t="n">
        <x:v>4</x:v>
      </x:c>
      <x:c r="G2549" s="6" t="n">
        <x:v>0</x:v>
      </x:c>
      <x:c r="H2549" s="7" t="str"/>
      <x:c r="I2549" s="7" t="str">
        <x:v>[{"id": "2", "num": 20000}, {"id": "110122", "num": 5}, {"id": "111012", "num": 4}]</x:v>
      </x:c>
      <x:c r="J2549" s="6" t="str">
        <x:v>https://raw.githubusercontent.com/Mar-7th/StarRailRes/dbe8cdfcfb0bf657b9fe1cf92d5537f118ccb487/index_new/cn/character_skill_trees.json</x:v>
      </x:c>
    </x:row>
    <x:row r="2550" ht="38" customHeight="1">
      <x:c r="A2550" s="6" t="str">
        <x:v>1305206_1</x:v>
      </x:c>
      <x:c r="B2550" s="6" t="str">
        <x:v>1305</x:v>
      </x:c>
      <x:c r="C2550" s="6" t="str">
        <x:v>1305206</x:v>
      </x:c>
      <x:c r="D2550" s="6" t="str">
        <x:v>暴击率强化</x:v>
      </x:c>
      <x:c r="E2550" s="6" t="n">
        <x:v>1</x:v>
      </x:c>
      <x:c r="F2550" s="6" t="n">
        <x:v>5</x:v>
      </x:c>
      <x:c r="G2550" s="6" t="n">
        <x:v>0</x:v>
      </x:c>
      <x:c r="H2550" s="7" t="str"/>
      <x:c r="I2550" s="7" t="str">
        <x:v>[{"id": "2", "num": 45000}, {"id": "110123", "num": 3}, {"id": "111013", "num": 3}]</x:v>
      </x:c>
      <x:c r="J2550" s="6" t="str">
        <x:v>https://raw.githubusercontent.com/Mar-7th/StarRailRes/dbe8cdfcfb0bf657b9fe1cf92d5537f118ccb487/index_new/cn/character_skill_trees.json</x:v>
      </x:c>
    </x:row>
    <x:row r="2551" ht="38" customHeight="1">
      <x:c r="A2551" s="6" t="str">
        <x:v>1305207_1</x:v>
      </x:c>
      <x:c r="B2551" s="6" t="str">
        <x:v>1305</x:v>
      </x:c>
      <x:c r="C2551" s="6" t="str">
        <x:v>1305207</x:v>
      </x:c>
      <x:c r="D2551" s="6" t="str">
        <x:v>攻击强化</x:v>
      </x:c>
      <x:c r="E2551" s="6" t="n">
        <x:v>1</x:v>
      </x:c>
      <x:c r="F2551" s="6" t="n">
        <x:v>5</x:v>
      </x:c>
      <x:c r="G2551" s="6" t="n">
        <x:v>0</x:v>
      </x:c>
      <x:c r="H2551" s="7" t="str"/>
      <x:c r="I2551" s="7" t="str">
        <x:v>[{"id": "2", "num": 45000}, {"id": "110123", "num": 3}, {"id": "111013", "num": 3}]</x:v>
      </x:c>
      <x:c r="J2551" s="6" t="str">
        <x:v>https://raw.githubusercontent.com/Mar-7th/StarRailRes/dbe8cdfcfb0bf657b9fe1cf92d5537f118ccb487/index_new/cn/character_skill_trees.json</x:v>
      </x:c>
    </x:row>
    <x:row r="2552" ht="38" customHeight="1">
      <x:c r="A2552" s="6" t="str">
        <x:v>1305208_1</x:v>
      </x:c>
      <x:c r="B2552" s="6" t="str">
        <x:v>1305</x:v>
      </x:c>
      <x:c r="C2552" s="6" t="str">
        <x:v>1305208</x:v>
      </x:c>
      <x:c r="D2552" s="6" t="str">
        <x:v>防御强化</x:v>
      </x:c>
      <x:c r="E2552" s="6" t="n">
        <x:v>1</x:v>
      </x:c>
      <x:c r="F2552" s="6" t="n">
        <x:v>6</x:v>
      </x:c>
      <x:c r="G2552" s="6" t="n">
        <x:v>0</x:v>
      </x:c>
      <x:c r="H2552" s="7" t="str"/>
      <x:c r="I2552" s="7" t="str">
        <x:v>[{"id": "2", "num": 160000}, {"id": "110123", "num": 8}, {"id": "111013", "num": 8}]</x:v>
      </x:c>
      <x:c r="J2552" s="6" t="str">
        <x:v>https://raw.githubusercontent.com/Mar-7th/StarRailRes/dbe8cdfcfb0bf657b9fe1cf92d5537f118ccb487/index_new/cn/character_skill_trees.json</x:v>
      </x:c>
    </x:row>
    <x:row r="2553" ht="38" customHeight="1">
      <x:c r="A2553" s="6" t="str">
        <x:v>1305209_1</x:v>
      </x:c>
      <x:c r="B2553" s="6" t="str">
        <x:v>1305</x:v>
      </x:c>
      <x:c r="C2553" s="6" t="str">
        <x:v>1305209</x:v>
      </x:c>
      <x:c r="D2553" s="6" t="str">
        <x:v>暴击率强化</x:v>
      </x:c>
      <x:c r="E2553" s="6" t="n">
        <x:v>1</x:v>
      </x:c>
      <x:c r="F2553" s="6" t="n">
        <x:v>0</x:v>
      </x:c>
      <x:c r="G2553" s="6" t="n">
        <x:v>75</x:v>
      </x:c>
      <x:c r="H2553" s="7" t="str"/>
      <x:c r="I2553" s="7" t="str">
        <x:v>[{"id": "2", "num": 160000}, {"id": "110123", "num": 8}, {"id": "111013", "num": 8}]</x:v>
      </x:c>
      <x:c r="J2553" s="6" t="str">
        <x:v>https://raw.githubusercontent.com/Mar-7th/StarRailRes/dbe8cdfcfb0bf657b9fe1cf92d5537f118ccb487/index_new/cn/character_skill_trees.json</x:v>
      </x:c>
    </x:row>
    <x:row r="2554" ht="38" customHeight="1">
      <x:c r="A2554" s="6" t="str">
        <x:v>1305210_1</x:v>
      </x:c>
      <x:c r="B2554" s="6" t="str">
        <x:v>1305</x:v>
      </x:c>
      <x:c r="C2554" s="6" t="str">
        <x:v>1305210</x:v>
      </x:c>
      <x:c r="D2554" s="6" t="str">
        <x:v>攻击强化</x:v>
      </x:c>
      <x:c r="E2554" s="6" t="n">
        <x:v>1</x:v>
      </x:c>
      <x:c r="F2554" s="6" t="n">
        <x:v>0</x:v>
      </x:c>
      <x:c r="G2554" s="6" t="n">
        <x:v>80</x:v>
      </x:c>
      <x:c r="H2554" s="7" t="str"/>
      <x:c r="I2554" s="7" t="str">
        <x:v>[{"id": "2", "num": 160000}, {"id": "110123", "num": 8}, {"id": "111013", "num": 8}]</x:v>
      </x:c>
      <x:c r="J2554" s="6" t="str">
        <x:v>https://raw.githubusercontent.com/Mar-7th/StarRailRes/dbe8cdfcfb0bf657b9fe1cf92d5537f118ccb487/index_new/cn/character_skill_trees.json</x:v>
      </x:c>
    </x:row>
    <x:row r="2555" ht="20" customHeight="1">
      <x:c r="A2555" s="6" t="str">
        <x:v>1306001_1</x:v>
      </x:c>
      <x:c r="B2555" s="6" t="str">
        <x:v>1306</x:v>
      </x:c>
      <x:c r="C2555" s="6" t="str">
        <x:v>1306001</x:v>
      </x:c>
      <x:c r="D2555" s="6" t="str"/>
      <x:c r="E2555" s="6" t="n">
        <x:v>1</x:v>
      </x:c>
      <x:c r="F2555" s="6" t="n">
        <x:v>0</x:v>
      </x:c>
      <x:c r="G2555" s="6" t="n">
        <x:v>0</x:v>
      </x:c>
      <x:c r="H2555" s="7" t="str"/>
      <x:c r="I2555" s="7" t="str">
        <x:v>[]</x:v>
      </x:c>
      <x:c r="J2555" s="6" t="str">
        <x:v>https://raw.githubusercontent.com/Mar-7th/StarRailRes/dbe8cdfcfb0bf657b9fe1cf92d5537f118ccb487/index_new/cn/character_skill_trees.json</x:v>
      </x:c>
    </x:row>
    <x:row r="2556" ht="38" customHeight="1">
      <x:c r="A2556" s="6" t="str">
        <x:v>1306001_2</x:v>
      </x:c>
      <x:c r="B2556" s="6" t="str">
        <x:v>1306</x:v>
      </x:c>
      <x:c r="C2556" s="6" t="str">
        <x:v>1306001</x:v>
      </x:c>
      <x:c r="D2556" s="6" t="str"/>
      <x:c r="E2556" s="6" t="n">
        <x:v>2</x:v>
      </x:c>
      <x:c r="F2556" s="6" t="n">
        <x:v>2</x:v>
      </x:c>
      <x:c r="G2556" s="6" t="n">
        <x:v>0</x:v>
      </x:c>
      <x:c r="H2556" s="7" t="str"/>
      <x:c r="I2556" s="7" t="str">
        <x:v>[{"id": "2", "num": 5000}, {"id": "110231", "num": 3}, {"id": "114011", "num": 6}]</x:v>
      </x:c>
      <x:c r="J2556" s="6" t="str">
        <x:v>https://raw.githubusercontent.com/Mar-7th/StarRailRes/dbe8cdfcfb0bf657b9fe1cf92d5537f118ccb487/index_new/cn/character_skill_trees.json</x:v>
      </x:c>
    </x:row>
    <x:row r="2557" ht="38" customHeight="1">
      <x:c r="A2557" s="6" t="str">
        <x:v>1306001_3</x:v>
      </x:c>
      <x:c r="B2557" s="6" t="str">
        <x:v>1306</x:v>
      </x:c>
      <x:c r="C2557" s="6" t="str">
        <x:v>1306001</x:v>
      </x:c>
      <x:c r="D2557" s="6" t="str"/>
      <x:c r="E2557" s="6" t="n">
        <x:v>3</x:v>
      </x:c>
      <x:c r="F2557" s="6" t="n">
        <x:v>3</x:v>
      </x:c>
      <x:c r="G2557" s="6" t="n">
        <x:v>0</x:v>
      </x:c>
      <x:c r="H2557" s="7" t="str"/>
      <x:c r="I2557" s="7" t="str">
        <x:v>[{"id": "2", "num": 10000}, {"id": "110232", "num": 3}, {"id": "114012", "num": 3}]</x:v>
      </x:c>
      <x:c r="J2557" s="6" t="str">
        <x:v>https://raw.githubusercontent.com/Mar-7th/StarRailRes/dbe8cdfcfb0bf657b9fe1cf92d5537f118ccb487/index_new/cn/character_skill_trees.json</x:v>
      </x:c>
    </x:row>
    <x:row r="2558" ht="38" customHeight="1">
      <x:c r="A2558" s="6" t="str">
        <x:v>1306001_4</x:v>
      </x:c>
      <x:c r="B2558" s="6" t="str">
        <x:v>1306</x:v>
      </x:c>
      <x:c r="C2558" s="6" t="str">
        <x:v>1306001</x:v>
      </x:c>
      <x:c r="D2558" s="6" t="str"/>
      <x:c r="E2558" s="6" t="n">
        <x:v>4</x:v>
      </x:c>
      <x:c r="F2558" s="6" t="n">
        <x:v>4</x:v>
      </x:c>
      <x:c r="G2558" s="6" t="n">
        <x:v>0</x:v>
      </x:c>
      <x:c r="H2558" s="7" t="str"/>
      <x:c r="I2558" s="7" t="str">
        <x:v>[{"id": "2", "num": 20000}, {"id": "110232", "num": 5}, {"id": "114012", "num": 4}]</x:v>
      </x:c>
      <x:c r="J2558" s="6" t="str">
        <x:v>https://raw.githubusercontent.com/Mar-7th/StarRailRes/dbe8cdfcfb0bf657b9fe1cf92d5537f118ccb487/index_new/cn/character_skill_trees.json</x:v>
      </x:c>
    </x:row>
    <x:row r="2559" ht="38" customHeight="1">
      <x:c r="A2559" s="6" t="str">
        <x:v>1306001_5</x:v>
      </x:c>
      <x:c r="B2559" s="6" t="str">
        <x:v>1306</x:v>
      </x:c>
      <x:c r="C2559" s="6" t="str">
        <x:v>1306001</x:v>
      </x:c>
      <x:c r="D2559" s="6" t="str"/>
      <x:c r="E2559" s="6" t="n">
        <x:v>5</x:v>
      </x:c>
      <x:c r="F2559" s="6" t="n">
        <x:v>5</x:v>
      </x:c>
      <x:c r="G2559" s="6" t="n">
        <x:v>0</x:v>
      </x:c>
      <x:c r="H2559" s="7" t="str"/>
      <x:c r="I2559" s="7" t="str">
        <x:v>[{"id": "2", "num": 45000}, {"id": "110233", "num": 3}, {"id": "114013", "num": 3}]</x:v>
      </x:c>
      <x:c r="J2559" s="6" t="str">
        <x:v>https://raw.githubusercontent.com/Mar-7th/StarRailRes/dbe8cdfcfb0bf657b9fe1cf92d5537f118ccb487/index_new/cn/character_skill_trees.json</x:v>
      </x:c>
    </x:row>
    <x:row r="2560" ht="38" customHeight="1">
      <x:c r="A2560" s="6" t="str">
        <x:v>1306001_6</x:v>
      </x:c>
      <x:c r="B2560" s="6" t="str">
        <x:v>1306</x:v>
      </x:c>
      <x:c r="C2560" s="6" t="str">
        <x:v>1306001</x:v>
      </x:c>
      <x:c r="D2560" s="6" t="str"/>
      <x:c r="E2560" s="6" t="n">
        <x:v>6</x:v>
      </x:c>
      <x:c r="F2560" s="6" t="n">
        <x:v>6</x:v>
      </x:c>
      <x:c r="G2560" s="6" t="n">
        <x:v>0</x:v>
      </x:c>
      <x:c r="H2560" s="7" t="str"/>
      <x:c r="I2560" s="7" t="str">
        <x:v>[{"id": "2", "num": 160000}, {"id": "110233", "num": 8}, {"id": "114013", "num": 4}]</x:v>
      </x:c>
      <x:c r="J2560" s="6" t="str">
        <x:v>https://raw.githubusercontent.com/Mar-7th/StarRailRes/dbe8cdfcfb0bf657b9fe1cf92d5537f118ccb487/index_new/cn/character_skill_trees.json</x:v>
      </x:c>
    </x:row>
    <x:row r="2561" ht="20" customHeight="1">
      <x:c r="A2561" s="6" t="str">
        <x:v>1306002_1</x:v>
      </x:c>
      <x:c r="B2561" s="6" t="str">
        <x:v>1306</x:v>
      </x:c>
      <x:c r="C2561" s="6" t="str">
        <x:v>1306002</x:v>
      </x:c>
      <x:c r="D2561" s="6" t="str"/>
      <x:c r="E2561" s="6" t="n">
        <x:v>1</x:v>
      </x:c>
      <x:c r="F2561" s="6" t="n">
        <x:v>0</x:v>
      </x:c>
      <x:c r="G2561" s="6" t="n">
        <x:v>0</x:v>
      </x:c>
      <x:c r="H2561" s="7" t="str"/>
      <x:c r="I2561" s="7" t="str">
        <x:v>[]</x:v>
      </x:c>
      <x:c r="J2561" s="6" t="str">
        <x:v>https://raw.githubusercontent.com/Mar-7th/StarRailRes/dbe8cdfcfb0bf657b9fe1cf92d5537f118ccb487/index_new/cn/character_skill_trees.json</x:v>
      </x:c>
    </x:row>
    <x:row r="2562" ht="38" customHeight="1">
      <x:c r="A2562" s="6" t="str">
        <x:v>1306002_2</x:v>
      </x:c>
      <x:c r="B2562" s="6" t="str">
        <x:v>1306</x:v>
      </x:c>
      <x:c r="C2562" s="6" t="str">
        <x:v>1306002</x:v>
      </x:c>
      <x:c r="D2562" s="6" t="str"/>
      <x:c r="E2562" s="6" t="n">
        <x:v>2</x:v>
      </x:c>
      <x:c r="F2562" s="6" t="n">
        <x:v>1</x:v>
      </x:c>
      <x:c r="G2562" s="6" t="n">
        <x:v>0</x:v>
      </x:c>
      <x:c r="H2562" s="7" t="str"/>
      <x:c r="I2562" s="7" t="str">
        <x:v>[{"id": "2", "num": 2500}, {"id": "114011", "num": 3}]</x:v>
      </x:c>
      <x:c r="J2562" s="6" t="str">
        <x:v>https://raw.githubusercontent.com/Mar-7th/StarRailRes/dbe8cdfcfb0bf657b9fe1cf92d5537f118ccb487/index_new/cn/character_skill_trees.json</x:v>
      </x:c>
    </x:row>
    <x:row r="2563" ht="38" customHeight="1">
      <x:c r="A2563" s="6" t="str">
        <x:v>1306002_3</x:v>
      </x:c>
      <x:c r="B2563" s="6" t="str">
        <x:v>1306</x:v>
      </x:c>
      <x:c r="C2563" s="6" t="str">
        <x:v>1306002</x:v>
      </x:c>
      <x:c r="D2563" s="6" t="str"/>
      <x:c r="E2563" s="6" t="n">
        <x:v>3</x:v>
      </x:c>
      <x:c r="F2563" s="6" t="n">
        <x:v>2</x:v>
      </x:c>
      <x:c r="G2563" s="6" t="n">
        <x:v>0</x:v>
      </x:c>
      <x:c r="H2563" s="7" t="str"/>
      <x:c r="I2563" s="7" t="str">
        <x:v>[{"id": "2", "num": 5000}, {"id": "110231", "num": 3}, {"id": "114011", "num": 6}]</x:v>
      </x:c>
      <x:c r="J2563" s="6" t="str">
        <x:v>https://raw.githubusercontent.com/Mar-7th/StarRailRes/dbe8cdfcfb0bf657b9fe1cf92d5537f118ccb487/index_new/cn/character_skill_trees.json</x:v>
      </x:c>
    </x:row>
    <x:row r="2564" ht="38" customHeight="1">
      <x:c r="A2564" s="6" t="str">
        <x:v>1306002_4</x:v>
      </x:c>
      <x:c r="B2564" s="6" t="str">
        <x:v>1306</x:v>
      </x:c>
      <x:c r="C2564" s="6" t="str">
        <x:v>1306002</x:v>
      </x:c>
      <x:c r="D2564" s="6" t="str"/>
      <x:c r="E2564" s="6" t="n">
        <x:v>4</x:v>
      </x:c>
      <x:c r="F2564" s="6" t="n">
        <x:v>3</x:v>
      </x:c>
      <x:c r="G2564" s="6" t="n">
        <x:v>0</x:v>
      </x:c>
      <x:c r="H2564" s="7" t="str"/>
      <x:c r="I2564" s="7" t="str">
        <x:v>[{"id": "2", "num": 10000}, {"id": "110232", "num": 3}, {"id": "114012", "num": 3}]</x:v>
      </x:c>
      <x:c r="J2564" s="6" t="str">
        <x:v>https://raw.githubusercontent.com/Mar-7th/StarRailRes/dbe8cdfcfb0bf657b9fe1cf92d5537f118ccb487/index_new/cn/character_skill_trees.json</x:v>
      </x:c>
    </x:row>
    <x:row r="2565" ht="38" customHeight="1">
      <x:c r="A2565" s="6" t="str">
        <x:v>1306002_5</x:v>
      </x:c>
      <x:c r="B2565" s="6" t="str">
        <x:v>1306</x:v>
      </x:c>
      <x:c r="C2565" s="6" t="str">
        <x:v>1306002</x:v>
      </x:c>
      <x:c r="D2565" s="6" t="str"/>
      <x:c r="E2565" s="6" t="n">
        <x:v>5</x:v>
      </x:c>
      <x:c r="F2565" s="6" t="n">
        <x:v>4</x:v>
      </x:c>
      <x:c r="G2565" s="6" t="n">
        <x:v>0</x:v>
      </x:c>
      <x:c r="H2565" s="7" t="str"/>
      <x:c r="I2565" s="7" t="str">
        <x:v>[{"id": "2", "num": 20000}, {"id": "110232", "num": 5}, {"id": "114012", "num": 4}]</x:v>
      </x:c>
      <x:c r="J2565" s="6" t="str">
        <x:v>https://raw.githubusercontent.com/Mar-7th/StarRailRes/dbe8cdfcfb0bf657b9fe1cf92d5537f118ccb487/index_new/cn/character_skill_trees.json</x:v>
      </x:c>
    </x:row>
    <x:row r="2566" ht="38" customHeight="1">
      <x:c r="A2566" s="6" t="str">
        <x:v>1306002_6</x:v>
      </x:c>
      <x:c r="B2566" s="6" t="str">
        <x:v>1306</x:v>
      </x:c>
      <x:c r="C2566" s="6" t="str">
        <x:v>1306002</x:v>
      </x:c>
      <x:c r="D2566" s="6" t="str"/>
      <x:c r="E2566" s="6" t="n">
        <x:v>6</x:v>
      </x:c>
      <x:c r="F2566" s="6" t="n">
        <x:v>4</x:v>
      </x:c>
      <x:c r="G2566" s="6" t="n">
        <x:v>0</x:v>
      </x:c>
      <x:c r="H2566" s="7" t="str"/>
      <x:c r="I2566" s="7" t="str">
        <x:v>[{"id": "2", "num": 30000}, {"id": "110232", "num": 7}, {"id": "114012", "num": 6}]</x:v>
      </x:c>
      <x:c r="J2566" s="6" t="str">
        <x:v>https://raw.githubusercontent.com/Mar-7th/StarRailRes/dbe8cdfcfb0bf657b9fe1cf92d5537f118ccb487/index_new/cn/character_skill_trees.json</x:v>
      </x:c>
    </x:row>
    <x:row r="2567" ht="38" customHeight="1">
      <x:c r="A2567" s="6" t="str">
        <x:v>1306002_7</x:v>
      </x:c>
      <x:c r="B2567" s="6" t="str">
        <x:v>1306</x:v>
      </x:c>
      <x:c r="C2567" s="6" t="str">
        <x:v>1306002</x:v>
      </x:c>
      <x:c r="D2567" s="6" t="str"/>
      <x:c r="E2567" s="6" t="n">
        <x:v>7</x:v>
      </x:c>
      <x:c r="F2567" s="6" t="n">
        <x:v>5</x:v>
      </x:c>
      <x:c r="G2567" s="6" t="n">
        <x:v>0</x:v>
      </x:c>
      <x:c r="H2567" s="7" t="str"/>
      <x:c r="I2567" s="7" t="str">
        <x:v>[{"id": "2", "num": 45000}, {"id": "110233", "num": 3}, {"id": "114013", "num": 3}]</x:v>
      </x:c>
      <x:c r="J2567" s="6" t="str">
        <x:v>https://raw.githubusercontent.com/Mar-7th/StarRailRes/dbe8cdfcfb0bf657b9fe1cf92d5537f118ccb487/index_new/cn/character_skill_trees.json</x:v>
      </x:c>
    </x:row>
    <x:row r="2568" ht="53" customHeight="1">
      <x:c r="A2568" s="6" t="str">
        <x:v>1306002_8</x:v>
      </x:c>
      <x:c r="B2568" s="6" t="str">
        <x:v>1306</x:v>
      </x:c>
      <x:c r="C2568" s="6" t="str">
        <x:v>1306002</x:v>
      </x:c>
      <x:c r="D2568" s="6" t="str"/>
      <x:c r="E2568" s="6" t="n">
        <x:v>8</x:v>
      </x:c>
      <x:c r="F2568" s="6" t="n">
        <x:v>5</x:v>
      </x:c>
      <x:c r="G2568" s="6" t="n">
        <x:v>0</x:v>
      </x:c>
      <x:c r="H2568" s="7" t="str"/>
      <x:c r="I2568" s="7" t="str">
        <x:v>[{"id": "2", "num": 80000}, {"id": "110233", "num": 5}, {"id": "110504", "num": 1}, {"id": "114013", "num": 4}]</x:v>
      </x:c>
      <x:c r="J2568" s="6" t="str">
        <x:v>https://raw.githubusercontent.com/Mar-7th/StarRailRes/dbe8cdfcfb0bf657b9fe1cf92d5537f118ccb487/index_new/cn/character_skill_trees.json</x:v>
      </x:c>
    </x:row>
    <x:row r="2569" ht="53" customHeight="1">
      <x:c r="A2569" s="6" t="str">
        <x:v>1306002_9</x:v>
      </x:c>
      <x:c r="B2569" s="6" t="str">
        <x:v>1306</x:v>
      </x:c>
      <x:c r="C2569" s="6" t="str">
        <x:v>1306002</x:v>
      </x:c>
      <x:c r="D2569" s="6" t="str"/>
      <x:c r="E2569" s="6" t="n">
        <x:v>9</x:v>
      </x:c>
      <x:c r="F2569" s="6" t="n">
        <x:v>6</x:v>
      </x:c>
      <x:c r="G2569" s="6" t="n">
        <x:v>0</x:v>
      </x:c>
      <x:c r="H2569" s="7" t="str"/>
      <x:c r="I2569" s="7" t="str">
        <x:v>[{"id": "2", "num": 160000}, {"id": "110233", "num": 8}, {"id": "241", "num": 1}, {"id": "110504", "num": 1}]</x:v>
      </x:c>
      <x:c r="J2569" s="6" t="str">
        <x:v>https://raw.githubusercontent.com/Mar-7th/StarRailRes/dbe8cdfcfb0bf657b9fe1cf92d5537f118ccb487/index_new/cn/character_skill_trees.json</x:v>
      </x:c>
    </x:row>
    <x:row r="2570" ht="53" customHeight="1">
      <x:c r="A2570" s="6" t="str">
        <x:v>1306002_10</x:v>
      </x:c>
      <x:c r="B2570" s="6" t="str">
        <x:v>1306</x:v>
      </x:c>
      <x:c r="C2570" s="6" t="str">
        <x:v>1306002</x:v>
      </x:c>
      <x:c r="D2570" s="6" t="str"/>
      <x:c r="E2570" s="6" t="n">
        <x:v>10</x:v>
      </x:c>
      <x:c r="F2570" s="6" t="n">
        <x:v>6</x:v>
      </x:c>
      <x:c r="G2570" s="6" t="n">
        <x:v>0</x:v>
      </x:c>
      <x:c r="H2570" s="7" t="str"/>
      <x:c r="I2570" s="7" t="str">
        <x:v>[{"id": "2", "num": 300000}, {"id": "110233", "num": 14}, {"id": "241", "num": 1}, {"id": "110504", "num": 1}]</x:v>
      </x:c>
      <x:c r="J2570" s="6" t="str">
        <x:v>https://raw.githubusercontent.com/Mar-7th/StarRailRes/dbe8cdfcfb0bf657b9fe1cf92d5537f118ccb487/index_new/cn/character_skill_trees.json</x:v>
      </x:c>
    </x:row>
    <x:row r="2571" ht="20" customHeight="1">
      <x:c r="A2571" s="6" t="str">
        <x:v>1306003_1</x:v>
      </x:c>
      <x:c r="B2571" s="6" t="str">
        <x:v>1306</x:v>
      </x:c>
      <x:c r="C2571" s="6" t="str">
        <x:v>1306003</x:v>
      </x:c>
      <x:c r="D2571" s="6" t="str"/>
      <x:c r="E2571" s="6" t="n">
        <x:v>1</x:v>
      </x:c>
      <x:c r="F2571" s="6" t="n">
        <x:v>0</x:v>
      </x:c>
      <x:c r="G2571" s="6" t="n">
        <x:v>0</x:v>
      </x:c>
      <x:c r="H2571" s="7" t="str"/>
      <x:c r="I2571" s="7" t="str">
        <x:v>[]</x:v>
      </x:c>
      <x:c r="J2571" s="6" t="str">
        <x:v>https://raw.githubusercontent.com/Mar-7th/StarRailRes/dbe8cdfcfb0bf657b9fe1cf92d5537f118ccb487/index_new/cn/character_skill_trees.json</x:v>
      </x:c>
    </x:row>
    <x:row r="2572" ht="38" customHeight="1">
      <x:c r="A2572" s="6" t="str">
        <x:v>1306003_2</x:v>
      </x:c>
      <x:c r="B2572" s="6" t="str">
        <x:v>1306</x:v>
      </x:c>
      <x:c r="C2572" s="6" t="str">
        <x:v>1306003</x:v>
      </x:c>
      <x:c r="D2572" s="6" t="str"/>
      <x:c r="E2572" s="6" t="n">
        <x:v>2</x:v>
      </x:c>
      <x:c r="F2572" s="6" t="n">
        <x:v>1</x:v>
      </x:c>
      <x:c r="G2572" s="6" t="n">
        <x:v>0</x:v>
      </x:c>
      <x:c r="H2572" s="7" t="str"/>
      <x:c r="I2572" s="7" t="str">
        <x:v>[{"id": "2", "num": 2500}, {"id": "114011", "num": 3}]</x:v>
      </x:c>
      <x:c r="J2572" s="6" t="str">
        <x:v>https://raw.githubusercontent.com/Mar-7th/StarRailRes/dbe8cdfcfb0bf657b9fe1cf92d5537f118ccb487/index_new/cn/character_skill_trees.json</x:v>
      </x:c>
    </x:row>
    <x:row r="2573" ht="38" customHeight="1">
      <x:c r="A2573" s="6" t="str">
        <x:v>1306003_3</x:v>
      </x:c>
      <x:c r="B2573" s="6" t="str">
        <x:v>1306</x:v>
      </x:c>
      <x:c r="C2573" s="6" t="str">
        <x:v>1306003</x:v>
      </x:c>
      <x:c r="D2573" s="6" t="str"/>
      <x:c r="E2573" s="6" t="n">
        <x:v>3</x:v>
      </x:c>
      <x:c r="F2573" s="6" t="n">
        <x:v>2</x:v>
      </x:c>
      <x:c r="G2573" s="6" t="n">
        <x:v>0</x:v>
      </x:c>
      <x:c r="H2573" s="7" t="str"/>
      <x:c r="I2573" s="7" t="str">
        <x:v>[{"id": "2", "num": 5000}, {"id": "110231", "num": 3}, {"id": "114011", "num": 6}]</x:v>
      </x:c>
      <x:c r="J2573" s="6" t="str">
        <x:v>https://raw.githubusercontent.com/Mar-7th/StarRailRes/dbe8cdfcfb0bf657b9fe1cf92d5537f118ccb487/index_new/cn/character_skill_trees.json</x:v>
      </x:c>
    </x:row>
    <x:row r="2574" ht="38" customHeight="1">
      <x:c r="A2574" s="6" t="str">
        <x:v>1306003_4</x:v>
      </x:c>
      <x:c r="B2574" s="6" t="str">
        <x:v>1306</x:v>
      </x:c>
      <x:c r="C2574" s="6" t="str">
        <x:v>1306003</x:v>
      </x:c>
      <x:c r="D2574" s="6" t="str"/>
      <x:c r="E2574" s="6" t="n">
        <x:v>4</x:v>
      </x:c>
      <x:c r="F2574" s="6" t="n">
        <x:v>3</x:v>
      </x:c>
      <x:c r="G2574" s="6" t="n">
        <x:v>0</x:v>
      </x:c>
      <x:c r="H2574" s="7" t="str"/>
      <x:c r="I2574" s="7" t="str">
        <x:v>[{"id": "2", "num": 10000}, {"id": "110232", "num": 3}, {"id": "114012", "num": 3}]</x:v>
      </x:c>
      <x:c r="J2574" s="6" t="str">
        <x:v>https://raw.githubusercontent.com/Mar-7th/StarRailRes/dbe8cdfcfb0bf657b9fe1cf92d5537f118ccb487/index_new/cn/character_skill_trees.json</x:v>
      </x:c>
    </x:row>
    <x:row r="2575" ht="38" customHeight="1">
      <x:c r="A2575" s="6" t="str">
        <x:v>1306003_5</x:v>
      </x:c>
      <x:c r="B2575" s="6" t="str">
        <x:v>1306</x:v>
      </x:c>
      <x:c r="C2575" s="6" t="str">
        <x:v>1306003</x:v>
      </x:c>
      <x:c r="D2575" s="6" t="str"/>
      <x:c r="E2575" s="6" t="n">
        <x:v>5</x:v>
      </x:c>
      <x:c r="F2575" s="6" t="n">
        <x:v>4</x:v>
      </x:c>
      <x:c r="G2575" s="6" t="n">
        <x:v>0</x:v>
      </x:c>
      <x:c r="H2575" s="7" t="str"/>
      <x:c r="I2575" s="7" t="str">
        <x:v>[{"id": "2", "num": 20000}, {"id": "110232", "num": 5}, {"id": "114012", "num": 4}]</x:v>
      </x:c>
      <x:c r="J2575" s="6" t="str">
        <x:v>https://raw.githubusercontent.com/Mar-7th/StarRailRes/dbe8cdfcfb0bf657b9fe1cf92d5537f118ccb487/index_new/cn/character_skill_trees.json</x:v>
      </x:c>
    </x:row>
    <x:row r="2576" ht="38" customHeight="1">
      <x:c r="A2576" s="6" t="str">
        <x:v>1306003_6</x:v>
      </x:c>
      <x:c r="B2576" s="6" t="str">
        <x:v>1306</x:v>
      </x:c>
      <x:c r="C2576" s="6" t="str">
        <x:v>1306003</x:v>
      </x:c>
      <x:c r="D2576" s="6" t="str"/>
      <x:c r="E2576" s="6" t="n">
        <x:v>6</x:v>
      </x:c>
      <x:c r="F2576" s="6" t="n">
        <x:v>4</x:v>
      </x:c>
      <x:c r="G2576" s="6" t="n">
        <x:v>0</x:v>
      </x:c>
      <x:c r="H2576" s="7" t="str"/>
      <x:c r="I2576" s="7" t="str">
        <x:v>[{"id": "2", "num": 30000}, {"id": "110232", "num": 7}, {"id": "114012", "num": 6}]</x:v>
      </x:c>
      <x:c r="J2576" s="6" t="str">
        <x:v>https://raw.githubusercontent.com/Mar-7th/StarRailRes/dbe8cdfcfb0bf657b9fe1cf92d5537f118ccb487/index_new/cn/character_skill_trees.json</x:v>
      </x:c>
    </x:row>
    <x:row r="2577" ht="38" customHeight="1">
      <x:c r="A2577" s="6" t="str">
        <x:v>1306003_7</x:v>
      </x:c>
      <x:c r="B2577" s="6" t="str">
        <x:v>1306</x:v>
      </x:c>
      <x:c r="C2577" s="6" t="str">
        <x:v>1306003</x:v>
      </x:c>
      <x:c r="D2577" s="6" t="str"/>
      <x:c r="E2577" s="6" t="n">
        <x:v>7</x:v>
      </x:c>
      <x:c r="F2577" s="6" t="n">
        <x:v>5</x:v>
      </x:c>
      <x:c r="G2577" s="6" t="n">
        <x:v>0</x:v>
      </x:c>
      <x:c r="H2577" s="7" t="str"/>
      <x:c r="I2577" s="7" t="str">
        <x:v>[{"id": "2", "num": 45000}, {"id": "110233", "num": 3}, {"id": "114013", "num": 3}]</x:v>
      </x:c>
      <x:c r="J2577" s="6" t="str">
        <x:v>https://raw.githubusercontent.com/Mar-7th/StarRailRes/dbe8cdfcfb0bf657b9fe1cf92d5537f118ccb487/index_new/cn/character_skill_trees.json</x:v>
      </x:c>
    </x:row>
    <x:row r="2578" ht="53" customHeight="1">
      <x:c r="A2578" s="6" t="str">
        <x:v>1306003_8</x:v>
      </x:c>
      <x:c r="B2578" s="6" t="str">
        <x:v>1306</x:v>
      </x:c>
      <x:c r="C2578" s="6" t="str">
        <x:v>1306003</x:v>
      </x:c>
      <x:c r="D2578" s="6" t="str"/>
      <x:c r="E2578" s="6" t="n">
        <x:v>8</x:v>
      </x:c>
      <x:c r="F2578" s="6" t="n">
        <x:v>5</x:v>
      </x:c>
      <x:c r="G2578" s="6" t="n">
        <x:v>0</x:v>
      </x:c>
      <x:c r="H2578" s="7" t="str"/>
      <x:c r="I2578" s="7" t="str">
        <x:v>[{"id": "2", "num": 80000}, {"id": "110233", "num": 5}, {"id": "110504", "num": 1}, {"id": "114013", "num": 4}]</x:v>
      </x:c>
      <x:c r="J2578" s="6" t="str">
        <x:v>https://raw.githubusercontent.com/Mar-7th/StarRailRes/dbe8cdfcfb0bf657b9fe1cf92d5537f118ccb487/index_new/cn/character_skill_trees.json</x:v>
      </x:c>
    </x:row>
    <x:row r="2579" ht="53" customHeight="1">
      <x:c r="A2579" s="6" t="str">
        <x:v>1306003_9</x:v>
      </x:c>
      <x:c r="B2579" s="6" t="str">
        <x:v>1306</x:v>
      </x:c>
      <x:c r="C2579" s="6" t="str">
        <x:v>1306003</x:v>
      </x:c>
      <x:c r="D2579" s="6" t="str"/>
      <x:c r="E2579" s="6" t="n">
        <x:v>9</x:v>
      </x:c>
      <x:c r="F2579" s="6" t="n">
        <x:v>6</x:v>
      </x:c>
      <x:c r="G2579" s="6" t="n">
        <x:v>0</x:v>
      </x:c>
      <x:c r="H2579" s="7" t="str"/>
      <x:c r="I2579" s="7" t="str">
        <x:v>[{"id": "2", "num": 160000}, {"id": "110233", "num": 8}, {"id": "241", "num": 1}, {"id": "110504", "num": 1}]</x:v>
      </x:c>
      <x:c r="J2579" s="6" t="str">
        <x:v>https://raw.githubusercontent.com/Mar-7th/StarRailRes/dbe8cdfcfb0bf657b9fe1cf92d5537f118ccb487/index_new/cn/character_skill_trees.json</x:v>
      </x:c>
    </x:row>
    <x:row r="2580" ht="53" customHeight="1">
      <x:c r="A2580" s="6" t="str">
        <x:v>1306003_10</x:v>
      </x:c>
      <x:c r="B2580" s="6" t="str">
        <x:v>1306</x:v>
      </x:c>
      <x:c r="C2580" s="6" t="str">
        <x:v>1306003</x:v>
      </x:c>
      <x:c r="D2580" s="6" t="str"/>
      <x:c r="E2580" s="6" t="n">
        <x:v>10</x:v>
      </x:c>
      <x:c r="F2580" s="6" t="n">
        <x:v>6</x:v>
      </x:c>
      <x:c r="G2580" s="6" t="n">
        <x:v>0</x:v>
      </x:c>
      <x:c r="H2580" s="7" t="str"/>
      <x:c r="I2580" s="7" t="str">
        <x:v>[{"id": "2", "num": 300000}, {"id": "110233", "num": 14}, {"id": "241", "num": 1}, {"id": "110504", "num": 1}]</x:v>
      </x:c>
      <x:c r="J2580" s="6" t="str">
        <x:v>https://raw.githubusercontent.com/Mar-7th/StarRailRes/dbe8cdfcfb0bf657b9fe1cf92d5537f118ccb487/index_new/cn/character_skill_trees.json</x:v>
      </x:c>
    </x:row>
    <x:row r="2581" ht="20" customHeight="1">
      <x:c r="A2581" s="6" t="str">
        <x:v>1306004_1</x:v>
      </x:c>
      <x:c r="B2581" s="6" t="str">
        <x:v>1306</x:v>
      </x:c>
      <x:c r="C2581" s="6" t="str">
        <x:v>1306004</x:v>
      </x:c>
      <x:c r="D2581" s="6" t="str"/>
      <x:c r="E2581" s="6" t="n">
        <x:v>1</x:v>
      </x:c>
      <x:c r="F2581" s="6" t="n">
        <x:v>0</x:v>
      </x:c>
      <x:c r="G2581" s="6" t="n">
        <x:v>0</x:v>
      </x:c>
      <x:c r="H2581" s="7" t="str"/>
      <x:c r="I2581" s="7" t="str">
        <x:v>[]</x:v>
      </x:c>
      <x:c r="J2581" s="6" t="str">
        <x:v>https://raw.githubusercontent.com/Mar-7th/StarRailRes/dbe8cdfcfb0bf657b9fe1cf92d5537f118ccb487/index_new/cn/character_skill_trees.json</x:v>
      </x:c>
    </x:row>
    <x:row r="2582" ht="38" customHeight="1">
      <x:c r="A2582" s="6" t="str">
        <x:v>1306004_2</x:v>
      </x:c>
      <x:c r="B2582" s="6" t="str">
        <x:v>1306</x:v>
      </x:c>
      <x:c r="C2582" s="6" t="str">
        <x:v>1306004</x:v>
      </x:c>
      <x:c r="D2582" s="6" t="str"/>
      <x:c r="E2582" s="6" t="n">
        <x:v>2</x:v>
      </x:c>
      <x:c r="F2582" s="6" t="n">
        <x:v>1</x:v>
      </x:c>
      <x:c r="G2582" s="6" t="n">
        <x:v>0</x:v>
      </x:c>
      <x:c r="H2582" s="7" t="str"/>
      <x:c r="I2582" s="7" t="str">
        <x:v>[{"id": "2", "num": 2500}, {"id": "114011", "num": 3}]</x:v>
      </x:c>
      <x:c r="J2582" s="6" t="str">
        <x:v>https://raw.githubusercontent.com/Mar-7th/StarRailRes/dbe8cdfcfb0bf657b9fe1cf92d5537f118ccb487/index_new/cn/character_skill_trees.json</x:v>
      </x:c>
    </x:row>
    <x:row r="2583" ht="38" customHeight="1">
      <x:c r="A2583" s="6" t="str">
        <x:v>1306004_3</x:v>
      </x:c>
      <x:c r="B2583" s="6" t="str">
        <x:v>1306</x:v>
      </x:c>
      <x:c r="C2583" s="6" t="str">
        <x:v>1306004</x:v>
      </x:c>
      <x:c r="D2583" s="6" t="str"/>
      <x:c r="E2583" s="6" t="n">
        <x:v>3</x:v>
      </x:c>
      <x:c r="F2583" s="6" t="n">
        <x:v>2</x:v>
      </x:c>
      <x:c r="G2583" s="6" t="n">
        <x:v>0</x:v>
      </x:c>
      <x:c r="H2583" s="7" t="str"/>
      <x:c r="I2583" s="7" t="str">
        <x:v>[{"id": "2", "num": 5000}, {"id": "110231", "num": 3}, {"id": "114011", "num": 6}]</x:v>
      </x:c>
      <x:c r="J2583" s="6" t="str">
        <x:v>https://raw.githubusercontent.com/Mar-7th/StarRailRes/dbe8cdfcfb0bf657b9fe1cf92d5537f118ccb487/index_new/cn/character_skill_trees.json</x:v>
      </x:c>
    </x:row>
    <x:row r="2584" ht="38" customHeight="1">
      <x:c r="A2584" s="6" t="str">
        <x:v>1306004_4</x:v>
      </x:c>
      <x:c r="B2584" s="6" t="str">
        <x:v>1306</x:v>
      </x:c>
      <x:c r="C2584" s="6" t="str">
        <x:v>1306004</x:v>
      </x:c>
      <x:c r="D2584" s="6" t="str"/>
      <x:c r="E2584" s="6" t="n">
        <x:v>4</x:v>
      </x:c>
      <x:c r="F2584" s="6" t="n">
        <x:v>3</x:v>
      </x:c>
      <x:c r="G2584" s="6" t="n">
        <x:v>0</x:v>
      </x:c>
      <x:c r="H2584" s="7" t="str"/>
      <x:c r="I2584" s="7" t="str">
        <x:v>[{"id": "2", "num": 10000}, {"id": "110232", "num": 3}, {"id": "114012", "num": 3}]</x:v>
      </x:c>
      <x:c r="J2584" s="6" t="str">
        <x:v>https://raw.githubusercontent.com/Mar-7th/StarRailRes/dbe8cdfcfb0bf657b9fe1cf92d5537f118ccb487/index_new/cn/character_skill_trees.json</x:v>
      </x:c>
    </x:row>
    <x:row r="2585" ht="38" customHeight="1">
      <x:c r="A2585" s="6" t="str">
        <x:v>1306004_5</x:v>
      </x:c>
      <x:c r="B2585" s="6" t="str">
        <x:v>1306</x:v>
      </x:c>
      <x:c r="C2585" s="6" t="str">
        <x:v>1306004</x:v>
      </x:c>
      <x:c r="D2585" s="6" t="str"/>
      <x:c r="E2585" s="6" t="n">
        <x:v>5</x:v>
      </x:c>
      <x:c r="F2585" s="6" t="n">
        <x:v>4</x:v>
      </x:c>
      <x:c r="G2585" s="6" t="n">
        <x:v>0</x:v>
      </x:c>
      <x:c r="H2585" s="7" t="str"/>
      <x:c r="I2585" s="7" t="str">
        <x:v>[{"id": "2", "num": 20000}, {"id": "110232", "num": 5}, {"id": "114012", "num": 4}]</x:v>
      </x:c>
      <x:c r="J2585" s="6" t="str">
        <x:v>https://raw.githubusercontent.com/Mar-7th/StarRailRes/dbe8cdfcfb0bf657b9fe1cf92d5537f118ccb487/index_new/cn/character_skill_trees.json</x:v>
      </x:c>
    </x:row>
    <x:row r="2586" ht="38" customHeight="1">
      <x:c r="A2586" s="6" t="str">
        <x:v>1306004_6</x:v>
      </x:c>
      <x:c r="B2586" s="6" t="str">
        <x:v>1306</x:v>
      </x:c>
      <x:c r="C2586" s="6" t="str">
        <x:v>1306004</x:v>
      </x:c>
      <x:c r="D2586" s="6" t="str"/>
      <x:c r="E2586" s="6" t="n">
        <x:v>6</x:v>
      </x:c>
      <x:c r="F2586" s="6" t="n">
        <x:v>4</x:v>
      </x:c>
      <x:c r="G2586" s="6" t="n">
        <x:v>0</x:v>
      </x:c>
      <x:c r="H2586" s="7" t="str"/>
      <x:c r="I2586" s="7" t="str">
        <x:v>[{"id": "2", "num": 30000}, {"id": "110232", "num": 7}, {"id": "114012", "num": 6}]</x:v>
      </x:c>
      <x:c r="J2586" s="6" t="str">
        <x:v>https://raw.githubusercontent.com/Mar-7th/StarRailRes/dbe8cdfcfb0bf657b9fe1cf92d5537f118ccb487/index_new/cn/character_skill_trees.json</x:v>
      </x:c>
    </x:row>
    <x:row r="2587" ht="38" customHeight="1">
      <x:c r="A2587" s="6" t="str">
        <x:v>1306004_7</x:v>
      </x:c>
      <x:c r="B2587" s="6" t="str">
        <x:v>1306</x:v>
      </x:c>
      <x:c r="C2587" s="6" t="str">
        <x:v>1306004</x:v>
      </x:c>
      <x:c r="D2587" s="6" t="str"/>
      <x:c r="E2587" s="6" t="n">
        <x:v>7</x:v>
      </x:c>
      <x:c r="F2587" s="6" t="n">
        <x:v>5</x:v>
      </x:c>
      <x:c r="G2587" s="6" t="n">
        <x:v>0</x:v>
      </x:c>
      <x:c r="H2587" s="7" t="str"/>
      <x:c r="I2587" s="7" t="str">
        <x:v>[{"id": "2", "num": 45000}, {"id": "110233", "num": 3}, {"id": "114013", "num": 3}]</x:v>
      </x:c>
      <x:c r="J2587" s="6" t="str">
        <x:v>https://raw.githubusercontent.com/Mar-7th/StarRailRes/dbe8cdfcfb0bf657b9fe1cf92d5537f118ccb487/index_new/cn/character_skill_trees.json</x:v>
      </x:c>
    </x:row>
    <x:row r="2588" ht="53" customHeight="1">
      <x:c r="A2588" s="6" t="str">
        <x:v>1306004_8</x:v>
      </x:c>
      <x:c r="B2588" s="6" t="str">
        <x:v>1306</x:v>
      </x:c>
      <x:c r="C2588" s="6" t="str">
        <x:v>1306004</x:v>
      </x:c>
      <x:c r="D2588" s="6" t="str"/>
      <x:c r="E2588" s="6" t="n">
        <x:v>8</x:v>
      </x:c>
      <x:c r="F2588" s="6" t="n">
        <x:v>5</x:v>
      </x:c>
      <x:c r="G2588" s="6" t="n">
        <x:v>0</x:v>
      </x:c>
      <x:c r="H2588" s="7" t="str"/>
      <x:c r="I2588" s="7" t="str">
        <x:v>[{"id": "2", "num": 80000}, {"id": "110233", "num": 5}, {"id": "110504", "num": 1}, {"id": "114013", "num": 4}]</x:v>
      </x:c>
      <x:c r="J2588" s="6" t="str">
        <x:v>https://raw.githubusercontent.com/Mar-7th/StarRailRes/dbe8cdfcfb0bf657b9fe1cf92d5537f118ccb487/index_new/cn/character_skill_trees.json</x:v>
      </x:c>
    </x:row>
    <x:row r="2589" ht="53" customHeight="1">
      <x:c r="A2589" s="6" t="str">
        <x:v>1306004_9</x:v>
      </x:c>
      <x:c r="B2589" s="6" t="str">
        <x:v>1306</x:v>
      </x:c>
      <x:c r="C2589" s="6" t="str">
        <x:v>1306004</x:v>
      </x:c>
      <x:c r="D2589" s="6" t="str"/>
      <x:c r="E2589" s="6" t="n">
        <x:v>9</x:v>
      </x:c>
      <x:c r="F2589" s="6" t="n">
        <x:v>6</x:v>
      </x:c>
      <x:c r="G2589" s="6" t="n">
        <x:v>0</x:v>
      </x:c>
      <x:c r="H2589" s="7" t="str"/>
      <x:c r="I2589" s="7" t="str">
        <x:v>[{"id": "2", "num": 160000}, {"id": "110233", "num": 8}, {"id": "241", "num": 1}, {"id": "110504", "num": 1}]</x:v>
      </x:c>
      <x:c r="J2589" s="6" t="str">
        <x:v>https://raw.githubusercontent.com/Mar-7th/StarRailRes/dbe8cdfcfb0bf657b9fe1cf92d5537f118ccb487/index_new/cn/character_skill_trees.json</x:v>
      </x:c>
    </x:row>
    <x:row r="2590" ht="53" customHeight="1">
      <x:c r="A2590" s="6" t="str">
        <x:v>1306004_10</x:v>
      </x:c>
      <x:c r="B2590" s="6" t="str">
        <x:v>1306</x:v>
      </x:c>
      <x:c r="C2590" s="6" t="str">
        <x:v>1306004</x:v>
      </x:c>
      <x:c r="D2590" s="6" t="str"/>
      <x:c r="E2590" s="6" t="n">
        <x:v>10</x:v>
      </x:c>
      <x:c r="F2590" s="6" t="n">
        <x:v>6</x:v>
      </x:c>
      <x:c r="G2590" s="6" t="n">
        <x:v>0</x:v>
      </x:c>
      <x:c r="H2590" s="7" t="str"/>
      <x:c r="I2590" s="7" t="str">
        <x:v>[{"id": "2", "num": 300000}, {"id": "110233", "num": 14}, {"id": "241", "num": 1}, {"id": "110504", "num": 1}]</x:v>
      </x:c>
      <x:c r="J2590" s="6" t="str">
        <x:v>https://raw.githubusercontent.com/Mar-7th/StarRailRes/dbe8cdfcfb0bf657b9fe1cf92d5537f118ccb487/index_new/cn/character_skill_trees.json</x:v>
      </x:c>
    </x:row>
    <x:row r="2591" ht="20" customHeight="1">
      <x:c r="A2591" s="6" t="str">
        <x:v>1306007_1</x:v>
      </x:c>
      <x:c r="B2591" s="6" t="str">
        <x:v>1306</x:v>
      </x:c>
      <x:c r="C2591" s="6" t="str">
        <x:v>1306007</x:v>
      </x:c>
      <x:c r="D2591" s="6" t="str"/>
      <x:c r="E2591" s="6" t="n">
        <x:v>1</x:v>
      </x:c>
      <x:c r="F2591" s="6" t="n">
        <x:v>0</x:v>
      </x:c>
      <x:c r="G2591" s="6" t="n">
        <x:v>0</x:v>
      </x:c>
      <x:c r="H2591" s="7" t="str"/>
      <x:c r="I2591" s="7" t="str">
        <x:v>[]</x:v>
      </x:c>
      <x:c r="J2591" s="6" t="str">
        <x:v>https://raw.githubusercontent.com/Mar-7th/StarRailRes/dbe8cdfcfb0bf657b9fe1cf92d5537f118ccb487/index_new/cn/character_skill_trees.json</x:v>
      </x:c>
    </x:row>
    <x:row r="2592" ht="38" customHeight="1">
      <x:c r="A2592" s="6" t="str">
        <x:v>1306101_1</x:v>
      </x:c>
      <x:c r="B2592" s="6" t="str">
        <x:v>1306</x:v>
      </x:c>
      <x:c r="C2592" s="6" t="str">
        <x:v>1306101</x:v>
      </x:c>
      <x:c r="D2592" s="6" t="str">
        <x:v>岁时记</x:v>
      </x:c>
      <x:c r="E2592" s="6" t="n">
        <x:v>1</x:v>
      </x:c>
      <x:c r="F2592" s="6" t="n">
        <x:v>2</x:v>
      </x:c>
      <x:c r="G2592" s="6" t="n">
        <x:v>0</x:v>
      </x:c>
      <x:c r="H2592" s="7" t="str">
        <x:v>施放普攻时额外恢复#1[i]点能量。</x:v>
      </x:c>
      <x:c r="I2592" s="7" t="str">
        <x:v>[{"id": "2", "num": 5000}, {"id": "110231", "num": 3}, {"id": "110504", "num": 1}]</x:v>
      </x:c>
      <x:c r="J2592" s="6" t="str">
        <x:v>https://raw.githubusercontent.com/Mar-7th/StarRailRes/dbe8cdfcfb0bf657b9fe1cf92d5537f118ccb487/index_new/cn/character_skill_trees.json</x:v>
      </x:c>
    </x:row>
    <x:row r="2593" ht="53" customHeight="1">
      <x:c r="A2593" s="6" t="str">
        <x:v>1306102_1</x:v>
      </x:c>
      <x:c r="B2593" s="6" t="str">
        <x:v>1306</x:v>
      </x:c>
      <x:c r="C2593" s="6" t="str">
        <x:v>1306102</x:v>
      </x:c>
      <x:c r="D2593" s="6" t="str">
        <x:v>人造花</x:v>
      </x:c>
      <x:c r="E2593" s="6" t="n">
        <x:v>1</x:v>
      </x:c>
      <x:c r="F2593" s="6" t="n">
        <x:v>4</x:v>
      </x:c>
      <x:c r="G2593" s="6" t="n">
        <x:v>0</x:v>
      </x:c>
      <x:c r="H2593" s="7" t="str">
        <x:v>战技提供的暴击伤害提高效果会延长到目标下一个回合开始。</x:v>
      </x:c>
      <x:c r="I2593" s="7" t="str">
        <x:v>[{"id": "2", "num": 20000}, {"id": "110232", "num": 5}, {"id": "241", "num": 1}, {"id": "110504", "num": 1}]</x:v>
      </x:c>
      <x:c r="J2593" s="6" t="str">
        <x:v>https://raw.githubusercontent.com/Mar-7th/StarRailRes/dbe8cdfcfb0bf657b9fe1cf92d5537f118ccb487/index_new/cn/character_skill_trees.json</x:v>
      </x:c>
    </x:row>
    <x:row r="2594" ht="53" customHeight="1">
      <x:c r="A2594" s="6" t="str">
        <x:v>1306103_1</x:v>
      </x:c>
      <x:c r="B2594" s="6" t="str">
        <x:v>1306</x:v>
      </x:c>
      <x:c r="C2594" s="6" t="str">
        <x:v>1306103</x:v>
      </x:c>
      <x:c r="D2594" s="6" t="str">
        <x:v>夜想曲</x:v>
      </x:c>
      <x:c r="E2594" s="6" t="n">
        <x:v>1</x:v>
      </x:c>
      <x:c r="F2594" s="6" t="n">
        <x:v>6</x:v>
      </x:c>
      <x:c r="G2594" s="6" t="n">
        <x:v>0</x:v>
      </x:c>
      <x:c r="H2594" s="7" t="str">
        <x:v>我方全体的攻击力提高#4[i]%。当我方队伍中存在1名/2名/3名量子属性的角色时，我方量子属性的角色的攻击力额外提高#1[i]%/#2[i]%/#3[i]%。</x:v>
      </x:c>
      <x:c r="I2594" s="7" t="str">
        <x:v>[{"id": "2", "num": 160000}, {"id": "110233", "num": 8}, {"id": "241", "num": 1}, {"id": "110504", "num": 1}]</x:v>
      </x:c>
      <x:c r="J2594" s="6" t="str">
        <x:v>https://raw.githubusercontent.com/Mar-7th/StarRailRes/dbe8cdfcfb0bf657b9fe1cf92d5537f118ccb487/index_new/cn/character_skill_trees.json</x:v>
      </x:c>
    </x:row>
    <x:row r="2595" ht="38" customHeight="1">
      <x:c r="A2595" s="6" t="str">
        <x:v>1306201_1</x:v>
      </x:c>
      <x:c r="B2595" s="6" t="str">
        <x:v>1306</x:v>
      </x:c>
      <x:c r="C2595" s="6" t="str">
        <x:v>1306201</x:v>
      </x:c>
      <x:c r="D2595" s="6" t="str">
        <x:v>生命强化</x:v>
      </x:c>
      <x:c r="E2595" s="6" t="n">
        <x:v>1</x:v>
      </x:c>
      <x:c r="F2595" s="6" t="n">
        <x:v>0</x:v>
      </x:c>
      <x:c r="G2595" s="6" t="n">
        <x:v>1</x:v>
      </x:c>
      <x:c r="H2595" s="7" t="str"/>
      <x:c r="I2595" s="7" t="str">
        <x:v>[{"id": "2", "num": 2500}, {"id": "114011", "num": 2}]</x:v>
      </x:c>
      <x:c r="J2595" s="6" t="str">
        <x:v>https://raw.githubusercontent.com/Mar-7th/StarRailRes/dbe8cdfcfb0bf657b9fe1cf92d5537f118ccb487/index_new/cn/character_skill_trees.json</x:v>
      </x:c>
    </x:row>
    <x:row r="2596" ht="38" customHeight="1">
      <x:c r="A2596" s="6" t="str">
        <x:v>1306202_1</x:v>
      </x:c>
      <x:c r="B2596" s="6" t="str">
        <x:v>1306</x:v>
      </x:c>
      <x:c r="C2596" s="6" t="str">
        <x:v>1306202</x:v>
      </x:c>
      <x:c r="D2596" s="6" t="str">
        <x:v>暴击伤害强化</x:v>
      </x:c>
      <x:c r="E2596" s="6" t="n">
        <x:v>1</x:v>
      </x:c>
      <x:c r="F2596" s="6" t="n">
        <x:v>2</x:v>
      </x:c>
      <x:c r="G2596" s="6" t="n">
        <x:v>0</x:v>
      </x:c>
      <x:c r="H2596" s="7" t="str"/>
      <x:c r="I2596" s="7" t="str">
        <x:v>[{"id": "2", "num": 5000}, {"id": "110231", "num": 3}, {"id": "114011", "num": 6}]</x:v>
      </x:c>
      <x:c r="J2596" s="6" t="str">
        <x:v>https://raw.githubusercontent.com/Mar-7th/StarRailRes/dbe8cdfcfb0bf657b9fe1cf92d5537f118ccb487/index_new/cn/character_skill_trees.json</x:v>
      </x:c>
    </x:row>
    <x:row r="2597" ht="38" customHeight="1">
      <x:c r="A2597" s="6" t="str">
        <x:v>1306203_1</x:v>
      </x:c>
      <x:c r="B2597" s="6" t="str">
        <x:v>1306</x:v>
      </x:c>
      <x:c r="C2597" s="6" t="str">
        <x:v>1306203</x:v>
      </x:c>
      <x:c r="D2597" s="6" t="str">
        <x:v>生命强化</x:v>
      </x:c>
      <x:c r="E2597" s="6" t="n">
        <x:v>1</x:v>
      </x:c>
      <x:c r="F2597" s="6" t="n">
        <x:v>3</x:v>
      </x:c>
      <x:c r="G2597" s="6" t="n">
        <x:v>0</x:v>
      </x:c>
      <x:c r="H2597" s="7" t="str"/>
      <x:c r="I2597" s="7" t="str">
        <x:v>[{"id": "2", "num": 10000}, {"id": "110232", "num": 3}, {"id": "114012", "num": 3}]</x:v>
      </x:c>
      <x:c r="J2597" s="6" t="str">
        <x:v>https://raw.githubusercontent.com/Mar-7th/StarRailRes/dbe8cdfcfb0bf657b9fe1cf92d5537f118ccb487/index_new/cn/character_skill_trees.json</x:v>
      </x:c>
    </x:row>
    <x:row r="2598" ht="38" customHeight="1">
      <x:c r="A2598" s="6" t="str">
        <x:v>1306204_1</x:v>
      </x:c>
      <x:c r="B2598" s="6" t="str">
        <x:v>1306</x:v>
      </x:c>
      <x:c r="C2598" s="6" t="str">
        <x:v>1306204</x:v>
      </x:c>
      <x:c r="D2598" s="6" t="str">
        <x:v>效果抵抗强化</x:v>
      </x:c>
      <x:c r="E2598" s="6" t="n">
        <x:v>1</x:v>
      </x:c>
      <x:c r="F2598" s="6" t="n">
        <x:v>3</x:v>
      </x:c>
      <x:c r="G2598" s="6" t="n">
        <x:v>0</x:v>
      </x:c>
      <x:c r="H2598" s="7" t="str"/>
      <x:c r="I2598" s="7" t="str">
        <x:v>[{"id": "2", "num": 10000}, {"id": "110232", "num": 3}, {"id": "114012", "num": 3}]</x:v>
      </x:c>
      <x:c r="J2598" s="6" t="str">
        <x:v>https://raw.githubusercontent.com/Mar-7th/StarRailRes/dbe8cdfcfb0bf657b9fe1cf92d5537f118ccb487/index_new/cn/character_skill_trees.json</x:v>
      </x:c>
    </x:row>
    <x:row r="2599" ht="38" customHeight="1">
      <x:c r="A2599" s="6" t="str">
        <x:v>1306205_1</x:v>
      </x:c>
      <x:c r="B2599" s="6" t="str">
        <x:v>1306</x:v>
      </x:c>
      <x:c r="C2599" s="6" t="str">
        <x:v>1306205</x:v>
      </x:c>
      <x:c r="D2599" s="6" t="str">
        <x:v>生命强化</x:v>
      </x:c>
      <x:c r="E2599" s="6" t="n">
        <x:v>1</x:v>
      </x:c>
      <x:c r="F2599" s="6" t="n">
        <x:v>4</x:v>
      </x:c>
      <x:c r="G2599" s="6" t="n">
        <x:v>0</x:v>
      </x:c>
      <x:c r="H2599" s="7" t="str"/>
      <x:c r="I2599" s="7" t="str">
        <x:v>[{"id": "2", "num": 20000}, {"id": "110232", "num": 5}, {"id": "114012", "num": 4}]</x:v>
      </x:c>
      <x:c r="J2599" s="6" t="str">
        <x:v>https://raw.githubusercontent.com/Mar-7th/StarRailRes/dbe8cdfcfb0bf657b9fe1cf92d5537f118ccb487/index_new/cn/character_skill_trees.json</x:v>
      </x:c>
    </x:row>
    <x:row r="2600" ht="38" customHeight="1">
      <x:c r="A2600" s="6" t="str">
        <x:v>1306206_1</x:v>
      </x:c>
      <x:c r="B2600" s="6" t="str">
        <x:v>1306</x:v>
      </x:c>
      <x:c r="C2600" s="6" t="str">
        <x:v>1306206</x:v>
      </x:c>
      <x:c r="D2600" s="6" t="str">
        <x:v>暴击伤害强化</x:v>
      </x:c>
      <x:c r="E2600" s="6" t="n">
        <x:v>1</x:v>
      </x:c>
      <x:c r="F2600" s="6" t="n">
        <x:v>5</x:v>
      </x:c>
      <x:c r="G2600" s="6" t="n">
        <x:v>0</x:v>
      </x:c>
      <x:c r="H2600" s="7" t="str"/>
      <x:c r="I2600" s="7" t="str">
        <x:v>[{"id": "2", "num": 45000}, {"id": "110233", "num": 3}, {"id": "114013", "num": 3}]</x:v>
      </x:c>
      <x:c r="J2600" s="6" t="str">
        <x:v>https://raw.githubusercontent.com/Mar-7th/StarRailRes/dbe8cdfcfb0bf657b9fe1cf92d5537f118ccb487/index_new/cn/character_skill_trees.json</x:v>
      </x:c>
    </x:row>
    <x:row r="2601" ht="38" customHeight="1">
      <x:c r="A2601" s="6" t="str">
        <x:v>1306207_1</x:v>
      </x:c>
      <x:c r="B2601" s="6" t="str">
        <x:v>1306</x:v>
      </x:c>
      <x:c r="C2601" s="6" t="str">
        <x:v>1306207</x:v>
      </x:c>
      <x:c r="D2601" s="6" t="str">
        <x:v>生命强化</x:v>
      </x:c>
      <x:c r="E2601" s="6" t="n">
        <x:v>1</x:v>
      </x:c>
      <x:c r="F2601" s="6" t="n">
        <x:v>5</x:v>
      </x:c>
      <x:c r="G2601" s="6" t="n">
        <x:v>0</x:v>
      </x:c>
      <x:c r="H2601" s="7" t="str"/>
      <x:c r="I2601" s="7" t="str">
        <x:v>[{"id": "2", "num": 45000}, {"id": "110233", "num": 3}, {"id": "114013", "num": 3}]</x:v>
      </x:c>
      <x:c r="J2601" s="6" t="str">
        <x:v>https://raw.githubusercontent.com/Mar-7th/StarRailRes/dbe8cdfcfb0bf657b9fe1cf92d5537f118ccb487/index_new/cn/character_skill_trees.json</x:v>
      </x:c>
    </x:row>
    <x:row r="2602" ht="38" customHeight="1">
      <x:c r="A2602" s="6" t="str">
        <x:v>1306208_1</x:v>
      </x:c>
      <x:c r="B2602" s="6" t="str">
        <x:v>1306</x:v>
      </x:c>
      <x:c r="C2602" s="6" t="str">
        <x:v>1306208</x:v>
      </x:c>
      <x:c r="D2602" s="6" t="str">
        <x:v>效果抵抗强化</x:v>
      </x:c>
      <x:c r="E2602" s="6" t="n">
        <x:v>1</x:v>
      </x:c>
      <x:c r="F2602" s="6" t="n">
        <x:v>6</x:v>
      </x:c>
      <x:c r="G2602" s="6" t="n">
        <x:v>0</x:v>
      </x:c>
      <x:c r="H2602" s="7" t="str"/>
      <x:c r="I2602" s="7" t="str">
        <x:v>[{"id": "2", "num": 160000}, {"id": "110233", "num": 8}, {"id": "114013", "num": 8}]</x:v>
      </x:c>
      <x:c r="J2602" s="6" t="str">
        <x:v>https://raw.githubusercontent.com/Mar-7th/StarRailRes/dbe8cdfcfb0bf657b9fe1cf92d5537f118ccb487/index_new/cn/character_skill_trees.json</x:v>
      </x:c>
    </x:row>
    <x:row r="2603" ht="38" customHeight="1">
      <x:c r="A2603" s="6" t="str">
        <x:v>1306209_1</x:v>
      </x:c>
      <x:c r="B2603" s="6" t="str">
        <x:v>1306</x:v>
      </x:c>
      <x:c r="C2603" s="6" t="str">
        <x:v>1306209</x:v>
      </x:c>
      <x:c r="D2603" s="6" t="str">
        <x:v>暴击伤害强化</x:v>
      </x:c>
      <x:c r="E2603" s="6" t="n">
        <x:v>1</x:v>
      </x:c>
      <x:c r="F2603" s="6" t="n">
        <x:v>0</x:v>
      </x:c>
      <x:c r="G2603" s="6" t="n">
        <x:v>75</x:v>
      </x:c>
      <x:c r="H2603" s="7" t="str"/>
      <x:c r="I2603" s="7" t="str">
        <x:v>[{"id": "2", "num": 160000}, {"id": "110233", "num": 8}, {"id": "114013", "num": 8}]</x:v>
      </x:c>
      <x:c r="J2603" s="6" t="str">
        <x:v>https://raw.githubusercontent.com/Mar-7th/StarRailRes/dbe8cdfcfb0bf657b9fe1cf92d5537f118ccb487/index_new/cn/character_skill_trees.json</x:v>
      </x:c>
    </x:row>
    <x:row r="2604" ht="38" customHeight="1">
      <x:c r="A2604" s="6" t="str">
        <x:v>1306210_1</x:v>
      </x:c>
      <x:c r="B2604" s="6" t="str">
        <x:v>1306</x:v>
      </x:c>
      <x:c r="C2604" s="6" t="str">
        <x:v>1306210</x:v>
      </x:c>
      <x:c r="D2604" s="6" t="str">
        <x:v>生命强化</x:v>
      </x:c>
      <x:c r="E2604" s="6" t="n">
        <x:v>1</x:v>
      </x:c>
      <x:c r="F2604" s="6" t="n">
        <x:v>0</x:v>
      </x:c>
      <x:c r="G2604" s="6" t="n">
        <x:v>80</x:v>
      </x:c>
      <x:c r="H2604" s="7" t="str"/>
      <x:c r="I2604" s="7" t="str">
        <x:v>[{"id": "2", "num": 160000}, {"id": "110233", "num": 8}, {"id": "114013", "num": 8}]</x:v>
      </x:c>
      <x:c r="J2604" s="6" t="str">
        <x:v>https://raw.githubusercontent.com/Mar-7th/StarRailRes/dbe8cdfcfb0bf657b9fe1cf92d5537f118ccb487/index_new/cn/character_skill_trees.json</x:v>
      </x:c>
    </x:row>
    <x:row r="2605" ht="20" customHeight="1">
      <x:c r="A2605" s="6" t="str">
        <x:v>1307001_1</x:v>
      </x:c>
      <x:c r="B2605" s="6" t="str">
        <x:v>1307</x:v>
      </x:c>
      <x:c r="C2605" s="6" t="str">
        <x:v>1307001</x:v>
      </x:c>
      <x:c r="D2605" s="6" t="str"/>
      <x:c r="E2605" s="6" t="n">
        <x:v>1</x:v>
      </x:c>
      <x:c r="F2605" s="6" t="n">
        <x:v>0</x:v>
      </x:c>
      <x:c r="G2605" s="6" t="n">
        <x:v>0</x:v>
      </x:c>
      <x:c r="H2605" s="7" t="str"/>
      <x:c r="I2605" s="7" t="str">
        <x:v>[]</x:v>
      </x:c>
      <x:c r="J2605" s="6" t="str">
        <x:v>https://raw.githubusercontent.com/Mar-7th/StarRailRes/dbe8cdfcfb0bf657b9fe1cf92d5537f118ccb487/index_new/cn/character_skill_trees.json</x:v>
      </x:c>
    </x:row>
    <x:row r="2606" ht="38" customHeight="1">
      <x:c r="A2606" s="6" t="str">
        <x:v>1307001_2</x:v>
      </x:c>
      <x:c r="B2606" s="6" t="str">
        <x:v>1307</x:v>
      </x:c>
      <x:c r="C2606" s="6" t="str">
        <x:v>1307001</x:v>
      </x:c>
      <x:c r="D2606" s="6" t="str"/>
      <x:c r="E2606" s="6" t="n">
        <x:v>2</x:v>
      </x:c>
      <x:c r="F2606" s="6" t="n">
        <x:v>2</x:v>
      </x:c>
      <x:c r="G2606" s="6" t="n">
        <x:v>0</x:v>
      </x:c>
      <x:c r="H2606" s="7" t="str"/>
      <x:c r="I2606" s="7" t="str">
        <x:v>[{"id": "2", "num": 5000}, {"id": "110221", "num": 3}, {"id": "111001", "num": 6}]</x:v>
      </x:c>
      <x:c r="J2606" s="6" t="str">
        <x:v>https://raw.githubusercontent.com/Mar-7th/StarRailRes/dbe8cdfcfb0bf657b9fe1cf92d5537f118ccb487/index_new/cn/character_skill_trees.json</x:v>
      </x:c>
    </x:row>
    <x:row r="2607" ht="38" customHeight="1">
      <x:c r="A2607" s="6" t="str">
        <x:v>1307001_3</x:v>
      </x:c>
      <x:c r="B2607" s="6" t="str">
        <x:v>1307</x:v>
      </x:c>
      <x:c r="C2607" s="6" t="str">
        <x:v>1307001</x:v>
      </x:c>
      <x:c r="D2607" s="6" t="str"/>
      <x:c r="E2607" s="6" t="n">
        <x:v>3</x:v>
      </x:c>
      <x:c r="F2607" s="6" t="n">
        <x:v>3</x:v>
      </x:c>
      <x:c r="G2607" s="6" t="n">
        <x:v>0</x:v>
      </x:c>
      <x:c r="H2607" s="7" t="str"/>
      <x:c r="I2607" s="7" t="str">
        <x:v>[{"id": "2", "num": 10000}, {"id": "110222", "num": 3}, {"id": "111002", "num": 3}]</x:v>
      </x:c>
      <x:c r="J2607" s="6" t="str">
        <x:v>https://raw.githubusercontent.com/Mar-7th/StarRailRes/dbe8cdfcfb0bf657b9fe1cf92d5537f118ccb487/index_new/cn/character_skill_trees.json</x:v>
      </x:c>
    </x:row>
    <x:row r="2608" ht="38" customHeight="1">
      <x:c r="A2608" s="6" t="str">
        <x:v>1307001_4</x:v>
      </x:c>
      <x:c r="B2608" s="6" t="str">
        <x:v>1307</x:v>
      </x:c>
      <x:c r="C2608" s="6" t="str">
        <x:v>1307001</x:v>
      </x:c>
      <x:c r="D2608" s="6" t="str"/>
      <x:c r="E2608" s="6" t="n">
        <x:v>4</x:v>
      </x:c>
      <x:c r="F2608" s="6" t="n">
        <x:v>4</x:v>
      </x:c>
      <x:c r="G2608" s="6" t="n">
        <x:v>0</x:v>
      </x:c>
      <x:c r="H2608" s="7" t="str"/>
      <x:c r="I2608" s="7" t="str">
        <x:v>[{"id": "2", "num": 20000}, {"id": "110222", "num": 5}, {"id": "111002", "num": 4}]</x:v>
      </x:c>
      <x:c r="J2608" s="6" t="str">
        <x:v>https://raw.githubusercontent.com/Mar-7th/StarRailRes/dbe8cdfcfb0bf657b9fe1cf92d5537f118ccb487/index_new/cn/character_skill_trees.json</x:v>
      </x:c>
    </x:row>
    <x:row r="2609" ht="38" customHeight="1">
      <x:c r="A2609" s="6" t="str">
        <x:v>1307001_5</x:v>
      </x:c>
      <x:c r="B2609" s="6" t="str">
        <x:v>1307</x:v>
      </x:c>
      <x:c r="C2609" s="6" t="str">
        <x:v>1307001</x:v>
      </x:c>
      <x:c r="D2609" s="6" t="str"/>
      <x:c r="E2609" s="6" t="n">
        <x:v>5</x:v>
      </x:c>
      <x:c r="F2609" s="6" t="n">
        <x:v>5</x:v>
      </x:c>
      <x:c r="G2609" s="6" t="n">
        <x:v>0</x:v>
      </x:c>
      <x:c r="H2609" s="7" t="str"/>
      <x:c r="I2609" s="7" t="str">
        <x:v>[{"id": "2", "num": 45000}, {"id": "110223", "num": 3}, {"id": "111003", "num": 3}]</x:v>
      </x:c>
      <x:c r="J2609" s="6" t="str">
        <x:v>https://raw.githubusercontent.com/Mar-7th/StarRailRes/dbe8cdfcfb0bf657b9fe1cf92d5537f118ccb487/index_new/cn/character_skill_trees.json</x:v>
      </x:c>
    </x:row>
    <x:row r="2610" ht="38" customHeight="1">
      <x:c r="A2610" s="6" t="str">
        <x:v>1307001_6</x:v>
      </x:c>
      <x:c r="B2610" s="6" t="str">
        <x:v>1307</x:v>
      </x:c>
      <x:c r="C2610" s="6" t="str">
        <x:v>1307001</x:v>
      </x:c>
      <x:c r="D2610" s="6" t="str"/>
      <x:c r="E2610" s="6" t="n">
        <x:v>6</x:v>
      </x:c>
      <x:c r="F2610" s="6" t="n">
        <x:v>6</x:v>
      </x:c>
      <x:c r="G2610" s="6" t="n">
        <x:v>0</x:v>
      </x:c>
      <x:c r="H2610" s="7" t="str"/>
      <x:c r="I2610" s="7" t="str">
        <x:v>[{"id": "2", "num": 160000}, {"id": "110223", "num": 8}, {"id": "111003", "num": 4}]</x:v>
      </x:c>
      <x:c r="J2610" s="6" t="str">
        <x:v>https://raw.githubusercontent.com/Mar-7th/StarRailRes/dbe8cdfcfb0bf657b9fe1cf92d5537f118ccb487/index_new/cn/character_skill_trees.json</x:v>
      </x:c>
    </x:row>
    <x:row r="2611" ht="20" customHeight="1">
      <x:c r="A2611" s="6" t="str">
        <x:v>1307002_1</x:v>
      </x:c>
      <x:c r="B2611" s="6" t="str">
        <x:v>1307</x:v>
      </x:c>
      <x:c r="C2611" s="6" t="str">
        <x:v>1307002</x:v>
      </x:c>
      <x:c r="D2611" s="6" t="str"/>
      <x:c r="E2611" s="6" t="n">
        <x:v>1</x:v>
      </x:c>
      <x:c r="F2611" s="6" t="n">
        <x:v>0</x:v>
      </x:c>
      <x:c r="G2611" s="6" t="n">
        <x:v>0</x:v>
      </x:c>
      <x:c r="H2611" s="7" t="str"/>
      <x:c r="I2611" s="7" t="str">
        <x:v>[]</x:v>
      </x:c>
      <x:c r="J2611" s="6" t="str">
        <x:v>https://raw.githubusercontent.com/Mar-7th/StarRailRes/dbe8cdfcfb0bf657b9fe1cf92d5537f118ccb487/index_new/cn/character_skill_trees.json</x:v>
      </x:c>
    </x:row>
    <x:row r="2612" ht="38" customHeight="1">
      <x:c r="A2612" s="6" t="str">
        <x:v>1307002_2</x:v>
      </x:c>
      <x:c r="B2612" s="6" t="str">
        <x:v>1307</x:v>
      </x:c>
      <x:c r="C2612" s="6" t="str">
        <x:v>1307002</x:v>
      </x:c>
      <x:c r="D2612" s="6" t="str"/>
      <x:c r="E2612" s="6" t="n">
        <x:v>2</x:v>
      </x:c>
      <x:c r="F2612" s="6" t="n">
        <x:v>1</x:v>
      </x:c>
      <x:c r="G2612" s="6" t="n">
        <x:v>0</x:v>
      </x:c>
      <x:c r="H2612" s="7" t="str"/>
      <x:c r="I2612" s="7" t="str">
        <x:v>[{"id": "2", "num": 2500}, {"id": "111001", "num": 3}]</x:v>
      </x:c>
      <x:c r="J2612" s="6" t="str">
        <x:v>https://raw.githubusercontent.com/Mar-7th/StarRailRes/dbe8cdfcfb0bf657b9fe1cf92d5537f118ccb487/index_new/cn/character_skill_trees.json</x:v>
      </x:c>
    </x:row>
    <x:row r="2613" ht="38" customHeight="1">
      <x:c r="A2613" s="6" t="str">
        <x:v>1307002_3</x:v>
      </x:c>
      <x:c r="B2613" s="6" t="str">
        <x:v>1307</x:v>
      </x:c>
      <x:c r="C2613" s="6" t="str">
        <x:v>1307002</x:v>
      </x:c>
      <x:c r="D2613" s="6" t="str"/>
      <x:c r="E2613" s="6" t="n">
        <x:v>3</x:v>
      </x:c>
      <x:c r="F2613" s="6" t="n">
        <x:v>2</x:v>
      </x:c>
      <x:c r="G2613" s="6" t="n">
        <x:v>0</x:v>
      </x:c>
      <x:c r="H2613" s="7" t="str"/>
      <x:c r="I2613" s="7" t="str">
        <x:v>[{"id": "2", "num": 5000}, {"id": "110221", "num": 3}, {"id": "111001", "num": 6}]</x:v>
      </x:c>
      <x:c r="J2613" s="6" t="str">
        <x:v>https://raw.githubusercontent.com/Mar-7th/StarRailRes/dbe8cdfcfb0bf657b9fe1cf92d5537f118ccb487/index_new/cn/character_skill_trees.json</x:v>
      </x:c>
    </x:row>
    <x:row r="2614" ht="38" customHeight="1">
      <x:c r="A2614" s="6" t="str">
        <x:v>1307002_4</x:v>
      </x:c>
      <x:c r="B2614" s="6" t="str">
        <x:v>1307</x:v>
      </x:c>
      <x:c r="C2614" s="6" t="str">
        <x:v>1307002</x:v>
      </x:c>
      <x:c r="D2614" s="6" t="str"/>
      <x:c r="E2614" s="6" t="n">
        <x:v>4</x:v>
      </x:c>
      <x:c r="F2614" s="6" t="n">
        <x:v>3</x:v>
      </x:c>
      <x:c r="G2614" s="6" t="n">
        <x:v>0</x:v>
      </x:c>
      <x:c r="H2614" s="7" t="str"/>
      <x:c r="I2614" s="7" t="str">
        <x:v>[{"id": "2", "num": 10000}, {"id": "110222", "num": 3}, {"id": "111002", "num": 3}]</x:v>
      </x:c>
      <x:c r="J2614" s="6" t="str">
        <x:v>https://raw.githubusercontent.com/Mar-7th/StarRailRes/dbe8cdfcfb0bf657b9fe1cf92d5537f118ccb487/index_new/cn/character_skill_trees.json</x:v>
      </x:c>
    </x:row>
    <x:row r="2615" ht="38" customHeight="1">
      <x:c r="A2615" s="6" t="str">
        <x:v>1307002_5</x:v>
      </x:c>
      <x:c r="B2615" s="6" t="str">
        <x:v>1307</x:v>
      </x:c>
      <x:c r="C2615" s="6" t="str">
        <x:v>1307002</x:v>
      </x:c>
      <x:c r="D2615" s="6" t="str"/>
      <x:c r="E2615" s="6" t="n">
        <x:v>5</x:v>
      </x:c>
      <x:c r="F2615" s="6" t="n">
        <x:v>4</x:v>
      </x:c>
      <x:c r="G2615" s="6" t="n">
        <x:v>0</x:v>
      </x:c>
      <x:c r="H2615" s="7" t="str"/>
      <x:c r="I2615" s="7" t="str">
        <x:v>[{"id": "2", "num": 20000}, {"id": "110222", "num": 5}, {"id": "111002", "num": 4}]</x:v>
      </x:c>
      <x:c r="J2615" s="6" t="str">
        <x:v>https://raw.githubusercontent.com/Mar-7th/StarRailRes/dbe8cdfcfb0bf657b9fe1cf92d5537f118ccb487/index_new/cn/character_skill_trees.json</x:v>
      </x:c>
    </x:row>
    <x:row r="2616" ht="38" customHeight="1">
      <x:c r="A2616" s="6" t="str">
        <x:v>1307002_6</x:v>
      </x:c>
      <x:c r="B2616" s="6" t="str">
        <x:v>1307</x:v>
      </x:c>
      <x:c r="C2616" s="6" t="str">
        <x:v>1307002</x:v>
      </x:c>
      <x:c r="D2616" s="6" t="str"/>
      <x:c r="E2616" s="6" t="n">
        <x:v>6</x:v>
      </x:c>
      <x:c r="F2616" s="6" t="n">
        <x:v>4</x:v>
      </x:c>
      <x:c r="G2616" s="6" t="n">
        <x:v>0</x:v>
      </x:c>
      <x:c r="H2616" s="7" t="str"/>
      <x:c r="I2616" s="7" t="str">
        <x:v>[{"id": "2", "num": 30000}, {"id": "110222", "num": 7}, {"id": "111002", "num": 6}]</x:v>
      </x:c>
      <x:c r="J2616" s="6" t="str">
        <x:v>https://raw.githubusercontent.com/Mar-7th/StarRailRes/dbe8cdfcfb0bf657b9fe1cf92d5537f118ccb487/index_new/cn/character_skill_trees.json</x:v>
      </x:c>
    </x:row>
    <x:row r="2617" ht="38" customHeight="1">
      <x:c r="A2617" s="6" t="str">
        <x:v>1307002_7</x:v>
      </x:c>
      <x:c r="B2617" s="6" t="str">
        <x:v>1307</x:v>
      </x:c>
      <x:c r="C2617" s="6" t="str">
        <x:v>1307002</x:v>
      </x:c>
      <x:c r="D2617" s="6" t="str"/>
      <x:c r="E2617" s="6" t="n">
        <x:v>7</x:v>
      </x:c>
      <x:c r="F2617" s="6" t="n">
        <x:v>5</x:v>
      </x:c>
      <x:c r="G2617" s="6" t="n">
        <x:v>0</x:v>
      </x:c>
      <x:c r="H2617" s="7" t="str"/>
      <x:c r="I2617" s="7" t="str">
        <x:v>[{"id": "2", "num": 45000}, {"id": "110223", "num": 3}, {"id": "111003", "num": 3}]</x:v>
      </x:c>
      <x:c r="J2617" s="6" t="str">
        <x:v>https://raw.githubusercontent.com/Mar-7th/StarRailRes/dbe8cdfcfb0bf657b9fe1cf92d5537f118ccb487/index_new/cn/character_skill_trees.json</x:v>
      </x:c>
    </x:row>
    <x:row r="2618" ht="53" customHeight="1">
      <x:c r="A2618" s="6" t="str">
        <x:v>1307002_8</x:v>
      </x:c>
      <x:c r="B2618" s="6" t="str">
        <x:v>1307</x:v>
      </x:c>
      <x:c r="C2618" s="6" t="str">
        <x:v>1307002</x:v>
      </x:c>
      <x:c r="D2618" s="6" t="str"/>
      <x:c r="E2618" s="6" t="n">
        <x:v>8</x:v>
      </x:c>
      <x:c r="F2618" s="6" t="n">
        <x:v>5</x:v>
      </x:c>
      <x:c r="G2618" s="6" t="n">
        <x:v>0</x:v>
      </x:c>
      <x:c r="H2618" s="7" t="str"/>
      <x:c r="I2618" s="7" t="str">
        <x:v>[{"id": "2", "num": 80000}, {"id": "110223", "num": 5}, {"id": "110504", "num": 1}, {"id": "111003", "num": 4}]</x:v>
      </x:c>
      <x:c r="J2618" s="6" t="str">
        <x:v>https://raw.githubusercontent.com/Mar-7th/StarRailRes/dbe8cdfcfb0bf657b9fe1cf92d5537f118ccb487/index_new/cn/character_skill_trees.json</x:v>
      </x:c>
    </x:row>
    <x:row r="2619" ht="53" customHeight="1">
      <x:c r="A2619" s="6" t="str">
        <x:v>1307002_9</x:v>
      </x:c>
      <x:c r="B2619" s="6" t="str">
        <x:v>1307</x:v>
      </x:c>
      <x:c r="C2619" s="6" t="str">
        <x:v>1307002</x:v>
      </x:c>
      <x:c r="D2619" s="6" t="str"/>
      <x:c r="E2619" s="6" t="n">
        <x:v>9</x:v>
      </x:c>
      <x:c r="F2619" s="6" t="n">
        <x:v>6</x:v>
      </x:c>
      <x:c r="G2619" s="6" t="n">
        <x:v>0</x:v>
      </x:c>
      <x:c r="H2619" s="7" t="str"/>
      <x:c r="I2619" s="7" t="str">
        <x:v>[{"id": "2", "num": 160000}, {"id": "110223", "num": 8}, {"id": "241", "num": 1}, {"id": "110504", "num": 1}]</x:v>
      </x:c>
      <x:c r="J2619" s="6" t="str">
        <x:v>https://raw.githubusercontent.com/Mar-7th/StarRailRes/dbe8cdfcfb0bf657b9fe1cf92d5537f118ccb487/index_new/cn/character_skill_trees.json</x:v>
      </x:c>
    </x:row>
    <x:row r="2620" ht="53" customHeight="1">
      <x:c r="A2620" s="6" t="str">
        <x:v>1307002_10</x:v>
      </x:c>
      <x:c r="B2620" s="6" t="str">
        <x:v>1307</x:v>
      </x:c>
      <x:c r="C2620" s="6" t="str">
        <x:v>1307002</x:v>
      </x:c>
      <x:c r="D2620" s="6" t="str"/>
      <x:c r="E2620" s="6" t="n">
        <x:v>10</x:v>
      </x:c>
      <x:c r="F2620" s="6" t="n">
        <x:v>6</x:v>
      </x:c>
      <x:c r="G2620" s="6" t="n">
        <x:v>0</x:v>
      </x:c>
      <x:c r="H2620" s="7" t="str"/>
      <x:c r="I2620" s="7" t="str">
        <x:v>[{"id": "2", "num": 300000}, {"id": "110223", "num": 14}, {"id": "241", "num": 1}, {"id": "110504", "num": 1}]</x:v>
      </x:c>
      <x:c r="J2620" s="6" t="str">
        <x:v>https://raw.githubusercontent.com/Mar-7th/StarRailRes/dbe8cdfcfb0bf657b9fe1cf92d5537f118ccb487/index_new/cn/character_skill_trees.json</x:v>
      </x:c>
    </x:row>
    <x:row r="2621" ht="20" customHeight="1">
      <x:c r="A2621" s="6" t="str">
        <x:v>1307003_1</x:v>
      </x:c>
      <x:c r="B2621" s="6" t="str">
        <x:v>1307</x:v>
      </x:c>
      <x:c r="C2621" s="6" t="str">
        <x:v>1307003</x:v>
      </x:c>
      <x:c r="D2621" s="6" t="str"/>
      <x:c r="E2621" s="6" t="n">
        <x:v>1</x:v>
      </x:c>
      <x:c r="F2621" s="6" t="n">
        <x:v>0</x:v>
      </x:c>
      <x:c r="G2621" s="6" t="n">
        <x:v>0</x:v>
      </x:c>
      <x:c r="H2621" s="7" t="str"/>
      <x:c r="I2621" s="7" t="str">
        <x:v>[]</x:v>
      </x:c>
      <x:c r="J2621" s="6" t="str">
        <x:v>https://raw.githubusercontent.com/Mar-7th/StarRailRes/dbe8cdfcfb0bf657b9fe1cf92d5537f118ccb487/index_new/cn/character_skill_trees.json</x:v>
      </x:c>
    </x:row>
    <x:row r="2622" ht="38" customHeight="1">
      <x:c r="A2622" s="6" t="str">
        <x:v>1307003_2</x:v>
      </x:c>
      <x:c r="B2622" s="6" t="str">
        <x:v>1307</x:v>
      </x:c>
      <x:c r="C2622" s="6" t="str">
        <x:v>1307003</x:v>
      </x:c>
      <x:c r="D2622" s="6" t="str"/>
      <x:c r="E2622" s="6" t="n">
        <x:v>2</x:v>
      </x:c>
      <x:c r="F2622" s="6" t="n">
        <x:v>1</x:v>
      </x:c>
      <x:c r="G2622" s="6" t="n">
        <x:v>0</x:v>
      </x:c>
      <x:c r="H2622" s="7" t="str"/>
      <x:c r="I2622" s="7" t="str">
        <x:v>[{"id": "2", "num": 2500}, {"id": "111001", "num": 3}]</x:v>
      </x:c>
      <x:c r="J2622" s="6" t="str">
        <x:v>https://raw.githubusercontent.com/Mar-7th/StarRailRes/dbe8cdfcfb0bf657b9fe1cf92d5537f118ccb487/index_new/cn/character_skill_trees.json</x:v>
      </x:c>
    </x:row>
    <x:row r="2623" ht="38" customHeight="1">
      <x:c r="A2623" s="6" t="str">
        <x:v>1307003_3</x:v>
      </x:c>
      <x:c r="B2623" s="6" t="str">
        <x:v>1307</x:v>
      </x:c>
      <x:c r="C2623" s="6" t="str">
        <x:v>1307003</x:v>
      </x:c>
      <x:c r="D2623" s="6" t="str"/>
      <x:c r="E2623" s="6" t="n">
        <x:v>3</x:v>
      </x:c>
      <x:c r="F2623" s="6" t="n">
        <x:v>2</x:v>
      </x:c>
      <x:c r="G2623" s="6" t="n">
        <x:v>0</x:v>
      </x:c>
      <x:c r="H2623" s="7" t="str"/>
      <x:c r="I2623" s="7" t="str">
        <x:v>[{"id": "2", "num": 5000}, {"id": "110221", "num": 3}, {"id": "111001", "num": 6}]</x:v>
      </x:c>
      <x:c r="J2623" s="6" t="str">
        <x:v>https://raw.githubusercontent.com/Mar-7th/StarRailRes/dbe8cdfcfb0bf657b9fe1cf92d5537f118ccb487/index_new/cn/character_skill_trees.json</x:v>
      </x:c>
    </x:row>
    <x:row r="2624" ht="38" customHeight="1">
      <x:c r="A2624" s="6" t="str">
        <x:v>1307003_4</x:v>
      </x:c>
      <x:c r="B2624" s="6" t="str">
        <x:v>1307</x:v>
      </x:c>
      <x:c r="C2624" s="6" t="str">
        <x:v>1307003</x:v>
      </x:c>
      <x:c r="D2624" s="6" t="str"/>
      <x:c r="E2624" s="6" t="n">
        <x:v>4</x:v>
      </x:c>
      <x:c r="F2624" s="6" t="n">
        <x:v>3</x:v>
      </x:c>
      <x:c r="G2624" s="6" t="n">
        <x:v>0</x:v>
      </x:c>
      <x:c r="H2624" s="7" t="str"/>
      <x:c r="I2624" s="7" t="str">
        <x:v>[{"id": "2", "num": 10000}, {"id": "110222", "num": 3}, {"id": "111002", "num": 3}]</x:v>
      </x:c>
      <x:c r="J2624" s="6" t="str">
        <x:v>https://raw.githubusercontent.com/Mar-7th/StarRailRes/dbe8cdfcfb0bf657b9fe1cf92d5537f118ccb487/index_new/cn/character_skill_trees.json</x:v>
      </x:c>
    </x:row>
    <x:row r="2625" ht="38" customHeight="1">
      <x:c r="A2625" s="6" t="str">
        <x:v>1307003_5</x:v>
      </x:c>
      <x:c r="B2625" s="6" t="str">
        <x:v>1307</x:v>
      </x:c>
      <x:c r="C2625" s="6" t="str">
        <x:v>1307003</x:v>
      </x:c>
      <x:c r="D2625" s="6" t="str"/>
      <x:c r="E2625" s="6" t="n">
        <x:v>5</x:v>
      </x:c>
      <x:c r="F2625" s="6" t="n">
        <x:v>4</x:v>
      </x:c>
      <x:c r="G2625" s="6" t="n">
        <x:v>0</x:v>
      </x:c>
      <x:c r="H2625" s="7" t="str"/>
      <x:c r="I2625" s="7" t="str">
        <x:v>[{"id": "2", "num": 20000}, {"id": "110222", "num": 5}, {"id": "111002", "num": 4}]</x:v>
      </x:c>
      <x:c r="J2625" s="6" t="str">
        <x:v>https://raw.githubusercontent.com/Mar-7th/StarRailRes/dbe8cdfcfb0bf657b9fe1cf92d5537f118ccb487/index_new/cn/character_skill_trees.json</x:v>
      </x:c>
    </x:row>
    <x:row r="2626" ht="38" customHeight="1">
      <x:c r="A2626" s="6" t="str">
        <x:v>1307003_6</x:v>
      </x:c>
      <x:c r="B2626" s="6" t="str">
        <x:v>1307</x:v>
      </x:c>
      <x:c r="C2626" s="6" t="str">
        <x:v>1307003</x:v>
      </x:c>
      <x:c r="D2626" s="6" t="str"/>
      <x:c r="E2626" s="6" t="n">
        <x:v>6</x:v>
      </x:c>
      <x:c r="F2626" s="6" t="n">
        <x:v>4</x:v>
      </x:c>
      <x:c r="G2626" s="6" t="n">
        <x:v>0</x:v>
      </x:c>
      <x:c r="H2626" s="7" t="str"/>
      <x:c r="I2626" s="7" t="str">
        <x:v>[{"id": "2", "num": 30000}, {"id": "110222", "num": 7}, {"id": "111002", "num": 6}]</x:v>
      </x:c>
      <x:c r="J2626" s="6" t="str">
        <x:v>https://raw.githubusercontent.com/Mar-7th/StarRailRes/dbe8cdfcfb0bf657b9fe1cf92d5537f118ccb487/index_new/cn/character_skill_trees.json</x:v>
      </x:c>
    </x:row>
    <x:row r="2627" ht="38" customHeight="1">
      <x:c r="A2627" s="6" t="str">
        <x:v>1307003_7</x:v>
      </x:c>
      <x:c r="B2627" s="6" t="str">
        <x:v>1307</x:v>
      </x:c>
      <x:c r="C2627" s="6" t="str">
        <x:v>1307003</x:v>
      </x:c>
      <x:c r="D2627" s="6" t="str"/>
      <x:c r="E2627" s="6" t="n">
        <x:v>7</x:v>
      </x:c>
      <x:c r="F2627" s="6" t="n">
        <x:v>5</x:v>
      </x:c>
      <x:c r="G2627" s="6" t="n">
        <x:v>0</x:v>
      </x:c>
      <x:c r="H2627" s="7" t="str"/>
      <x:c r="I2627" s="7" t="str">
        <x:v>[{"id": "2", "num": 45000}, {"id": "110223", "num": 3}, {"id": "111003", "num": 3}]</x:v>
      </x:c>
      <x:c r="J2627" s="6" t="str">
        <x:v>https://raw.githubusercontent.com/Mar-7th/StarRailRes/dbe8cdfcfb0bf657b9fe1cf92d5537f118ccb487/index_new/cn/character_skill_trees.json</x:v>
      </x:c>
    </x:row>
    <x:row r="2628" ht="53" customHeight="1">
      <x:c r="A2628" s="6" t="str">
        <x:v>1307003_8</x:v>
      </x:c>
      <x:c r="B2628" s="6" t="str">
        <x:v>1307</x:v>
      </x:c>
      <x:c r="C2628" s="6" t="str">
        <x:v>1307003</x:v>
      </x:c>
      <x:c r="D2628" s="6" t="str"/>
      <x:c r="E2628" s="6" t="n">
        <x:v>8</x:v>
      </x:c>
      <x:c r="F2628" s="6" t="n">
        <x:v>5</x:v>
      </x:c>
      <x:c r="G2628" s="6" t="n">
        <x:v>0</x:v>
      </x:c>
      <x:c r="H2628" s="7" t="str"/>
      <x:c r="I2628" s="7" t="str">
        <x:v>[{"id": "2", "num": 80000}, {"id": "110223", "num": 5}, {"id": "110504", "num": 1}, {"id": "111003", "num": 4}]</x:v>
      </x:c>
      <x:c r="J2628" s="6" t="str">
        <x:v>https://raw.githubusercontent.com/Mar-7th/StarRailRes/dbe8cdfcfb0bf657b9fe1cf92d5537f118ccb487/index_new/cn/character_skill_trees.json</x:v>
      </x:c>
    </x:row>
    <x:row r="2629" ht="53" customHeight="1">
      <x:c r="A2629" s="6" t="str">
        <x:v>1307003_9</x:v>
      </x:c>
      <x:c r="B2629" s="6" t="str">
        <x:v>1307</x:v>
      </x:c>
      <x:c r="C2629" s="6" t="str">
        <x:v>1307003</x:v>
      </x:c>
      <x:c r="D2629" s="6" t="str"/>
      <x:c r="E2629" s="6" t="n">
        <x:v>9</x:v>
      </x:c>
      <x:c r="F2629" s="6" t="n">
        <x:v>6</x:v>
      </x:c>
      <x:c r="G2629" s="6" t="n">
        <x:v>0</x:v>
      </x:c>
      <x:c r="H2629" s="7" t="str"/>
      <x:c r="I2629" s="7" t="str">
        <x:v>[{"id": "2", "num": 160000}, {"id": "110223", "num": 8}, {"id": "241", "num": 1}, {"id": "110504", "num": 1}]</x:v>
      </x:c>
      <x:c r="J2629" s="6" t="str">
        <x:v>https://raw.githubusercontent.com/Mar-7th/StarRailRes/dbe8cdfcfb0bf657b9fe1cf92d5537f118ccb487/index_new/cn/character_skill_trees.json</x:v>
      </x:c>
    </x:row>
    <x:row r="2630" ht="53" customHeight="1">
      <x:c r="A2630" s="6" t="str">
        <x:v>1307003_10</x:v>
      </x:c>
      <x:c r="B2630" s="6" t="str">
        <x:v>1307</x:v>
      </x:c>
      <x:c r="C2630" s="6" t="str">
        <x:v>1307003</x:v>
      </x:c>
      <x:c r="D2630" s="6" t="str"/>
      <x:c r="E2630" s="6" t="n">
        <x:v>10</x:v>
      </x:c>
      <x:c r="F2630" s="6" t="n">
        <x:v>6</x:v>
      </x:c>
      <x:c r="G2630" s="6" t="n">
        <x:v>0</x:v>
      </x:c>
      <x:c r="H2630" s="7" t="str"/>
      <x:c r="I2630" s="7" t="str">
        <x:v>[{"id": "2", "num": 300000}, {"id": "110223", "num": 14}, {"id": "241", "num": 1}, {"id": "110504", "num": 1}]</x:v>
      </x:c>
      <x:c r="J2630" s="6" t="str">
        <x:v>https://raw.githubusercontent.com/Mar-7th/StarRailRes/dbe8cdfcfb0bf657b9fe1cf92d5537f118ccb487/index_new/cn/character_skill_trees.json</x:v>
      </x:c>
    </x:row>
    <x:row r="2631" ht="20" customHeight="1">
      <x:c r="A2631" s="6" t="str">
        <x:v>1307004_1</x:v>
      </x:c>
      <x:c r="B2631" s="6" t="str">
        <x:v>1307</x:v>
      </x:c>
      <x:c r="C2631" s="6" t="str">
        <x:v>1307004</x:v>
      </x:c>
      <x:c r="D2631" s="6" t="str"/>
      <x:c r="E2631" s="6" t="n">
        <x:v>1</x:v>
      </x:c>
      <x:c r="F2631" s="6" t="n">
        <x:v>0</x:v>
      </x:c>
      <x:c r="G2631" s="6" t="n">
        <x:v>0</x:v>
      </x:c>
      <x:c r="H2631" s="7" t="str"/>
      <x:c r="I2631" s="7" t="str">
        <x:v>[]</x:v>
      </x:c>
      <x:c r="J2631" s="6" t="str">
        <x:v>https://raw.githubusercontent.com/Mar-7th/StarRailRes/dbe8cdfcfb0bf657b9fe1cf92d5537f118ccb487/index_new/cn/character_skill_trees.json</x:v>
      </x:c>
    </x:row>
    <x:row r="2632" ht="38" customHeight="1">
      <x:c r="A2632" s="6" t="str">
        <x:v>1307004_2</x:v>
      </x:c>
      <x:c r="B2632" s="6" t="str">
        <x:v>1307</x:v>
      </x:c>
      <x:c r="C2632" s="6" t="str">
        <x:v>1307004</x:v>
      </x:c>
      <x:c r="D2632" s="6" t="str"/>
      <x:c r="E2632" s="6" t="n">
        <x:v>2</x:v>
      </x:c>
      <x:c r="F2632" s="6" t="n">
        <x:v>1</x:v>
      </x:c>
      <x:c r="G2632" s="6" t="n">
        <x:v>0</x:v>
      </x:c>
      <x:c r="H2632" s="7" t="str"/>
      <x:c r="I2632" s="7" t="str">
        <x:v>[{"id": "2", "num": 2500}, {"id": "111001", "num": 3}]</x:v>
      </x:c>
      <x:c r="J2632" s="6" t="str">
        <x:v>https://raw.githubusercontent.com/Mar-7th/StarRailRes/dbe8cdfcfb0bf657b9fe1cf92d5537f118ccb487/index_new/cn/character_skill_trees.json</x:v>
      </x:c>
    </x:row>
    <x:row r="2633" ht="38" customHeight="1">
      <x:c r="A2633" s="6" t="str">
        <x:v>1307004_3</x:v>
      </x:c>
      <x:c r="B2633" s="6" t="str">
        <x:v>1307</x:v>
      </x:c>
      <x:c r="C2633" s="6" t="str">
        <x:v>1307004</x:v>
      </x:c>
      <x:c r="D2633" s="6" t="str"/>
      <x:c r="E2633" s="6" t="n">
        <x:v>3</x:v>
      </x:c>
      <x:c r="F2633" s="6" t="n">
        <x:v>2</x:v>
      </x:c>
      <x:c r="G2633" s="6" t="n">
        <x:v>0</x:v>
      </x:c>
      <x:c r="H2633" s="7" t="str"/>
      <x:c r="I2633" s="7" t="str">
        <x:v>[{"id": "2", "num": 5000}, {"id": "110221", "num": 3}, {"id": "111001", "num": 6}]</x:v>
      </x:c>
      <x:c r="J2633" s="6" t="str">
        <x:v>https://raw.githubusercontent.com/Mar-7th/StarRailRes/dbe8cdfcfb0bf657b9fe1cf92d5537f118ccb487/index_new/cn/character_skill_trees.json</x:v>
      </x:c>
    </x:row>
    <x:row r="2634" ht="38" customHeight="1">
      <x:c r="A2634" s="6" t="str">
        <x:v>1307004_4</x:v>
      </x:c>
      <x:c r="B2634" s="6" t="str">
        <x:v>1307</x:v>
      </x:c>
      <x:c r="C2634" s="6" t="str">
        <x:v>1307004</x:v>
      </x:c>
      <x:c r="D2634" s="6" t="str"/>
      <x:c r="E2634" s="6" t="n">
        <x:v>4</x:v>
      </x:c>
      <x:c r="F2634" s="6" t="n">
        <x:v>3</x:v>
      </x:c>
      <x:c r="G2634" s="6" t="n">
        <x:v>0</x:v>
      </x:c>
      <x:c r="H2634" s="7" t="str"/>
      <x:c r="I2634" s="7" t="str">
        <x:v>[{"id": "2", "num": 10000}, {"id": "110222", "num": 3}, {"id": "111002", "num": 3}]</x:v>
      </x:c>
      <x:c r="J2634" s="6" t="str">
        <x:v>https://raw.githubusercontent.com/Mar-7th/StarRailRes/dbe8cdfcfb0bf657b9fe1cf92d5537f118ccb487/index_new/cn/character_skill_trees.json</x:v>
      </x:c>
    </x:row>
    <x:row r="2635" ht="38" customHeight="1">
      <x:c r="A2635" s="6" t="str">
        <x:v>1307004_5</x:v>
      </x:c>
      <x:c r="B2635" s="6" t="str">
        <x:v>1307</x:v>
      </x:c>
      <x:c r="C2635" s="6" t="str">
        <x:v>1307004</x:v>
      </x:c>
      <x:c r="D2635" s="6" t="str"/>
      <x:c r="E2635" s="6" t="n">
        <x:v>5</x:v>
      </x:c>
      <x:c r="F2635" s="6" t="n">
        <x:v>4</x:v>
      </x:c>
      <x:c r="G2635" s="6" t="n">
        <x:v>0</x:v>
      </x:c>
      <x:c r="H2635" s="7" t="str"/>
      <x:c r="I2635" s="7" t="str">
        <x:v>[{"id": "2", "num": 20000}, {"id": "110222", "num": 5}, {"id": "111002", "num": 4}]</x:v>
      </x:c>
      <x:c r="J2635" s="6" t="str">
        <x:v>https://raw.githubusercontent.com/Mar-7th/StarRailRes/dbe8cdfcfb0bf657b9fe1cf92d5537f118ccb487/index_new/cn/character_skill_trees.json</x:v>
      </x:c>
    </x:row>
    <x:row r="2636" ht="38" customHeight="1">
      <x:c r="A2636" s="6" t="str">
        <x:v>1307004_6</x:v>
      </x:c>
      <x:c r="B2636" s="6" t="str">
        <x:v>1307</x:v>
      </x:c>
      <x:c r="C2636" s="6" t="str">
        <x:v>1307004</x:v>
      </x:c>
      <x:c r="D2636" s="6" t="str"/>
      <x:c r="E2636" s="6" t="n">
        <x:v>6</x:v>
      </x:c>
      <x:c r="F2636" s="6" t="n">
        <x:v>4</x:v>
      </x:c>
      <x:c r="G2636" s="6" t="n">
        <x:v>0</x:v>
      </x:c>
      <x:c r="H2636" s="7" t="str"/>
      <x:c r="I2636" s="7" t="str">
        <x:v>[{"id": "2", "num": 30000}, {"id": "110222", "num": 7}, {"id": "111002", "num": 6}]</x:v>
      </x:c>
      <x:c r="J2636" s="6" t="str">
        <x:v>https://raw.githubusercontent.com/Mar-7th/StarRailRes/dbe8cdfcfb0bf657b9fe1cf92d5537f118ccb487/index_new/cn/character_skill_trees.json</x:v>
      </x:c>
    </x:row>
    <x:row r="2637" ht="38" customHeight="1">
      <x:c r="A2637" s="6" t="str">
        <x:v>1307004_7</x:v>
      </x:c>
      <x:c r="B2637" s="6" t="str">
        <x:v>1307</x:v>
      </x:c>
      <x:c r="C2637" s="6" t="str">
        <x:v>1307004</x:v>
      </x:c>
      <x:c r="D2637" s="6" t="str"/>
      <x:c r="E2637" s="6" t="n">
        <x:v>7</x:v>
      </x:c>
      <x:c r="F2637" s="6" t="n">
        <x:v>5</x:v>
      </x:c>
      <x:c r="G2637" s="6" t="n">
        <x:v>0</x:v>
      </x:c>
      <x:c r="H2637" s="7" t="str"/>
      <x:c r="I2637" s="7" t="str">
        <x:v>[{"id": "2", "num": 45000}, {"id": "110223", "num": 3}, {"id": "111003", "num": 3}]</x:v>
      </x:c>
      <x:c r="J2637" s="6" t="str">
        <x:v>https://raw.githubusercontent.com/Mar-7th/StarRailRes/dbe8cdfcfb0bf657b9fe1cf92d5537f118ccb487/index_new/cn/character_skill_trees.json</x:v>
      </x:c>
    </x:row>
    <x:row r="2638" ht="53" customHeight="1">
      <x:c r="A2638" s="6" t="str">
        <x:v>1307004_8</x:v>
      </x:c>
      <x:c r="B2638" s="6" t="str">
        <x:v>1307</x:v>
      </x:c>
      <x:c r="C2638" s="6" t="str">
        <x:v>1307004</x:v>
      </x:c>
      <x:c r="D2638" s="6" t="str"/>
      <x:c r="E2638" s="6" t="n">
        <x:v>8</x:v>
      </x:c>
      <x:c r="F2638" s="6" t="n">
        <x:v>5</x:v>
      </x:c>
      <x:c r="G2638" s="6" t="n">
        <x:v>0</x:v>
      </x:c>
      <x:c r="H2638" s="7" t="str"/>
      <x:c r="I2638" s="7" t="str">
        <x:v>[{"id": "2", "num": 80000}, {"id": "110223", "num": 5}, {"id": "110504", "num": 1}, {"id": "111003", "num": 4}]</x:v>
      </x:c>
      <x:c r="J2638" s="6" t="str">
        <x:v>https://raw.githubusercontent.com/Mar-7th/StarRailRes/dbe8cdfcfb0bf657b9fe1cf92d5537f118ccb487/index_new/cn/character_skill_trees.json</x:v>
      </x:c>
    </x:row>
    <x:row r="2639" ht="53" customHeight="1">
      <x:c r="A2639" s="6" t="str">
        <x:v>1307004_9</x:v>
      </x:c>
      <x:c r="B2639" s="6" t="str">
        <x:v>1307</x:v>
      </x:c>
      <x:c r="C2639" s="6" t="str">
        <x:v>1307004</x:v>
      </x:c>
      <x:c r="D2639" s="6" t="str"/>
      <x:c r="E2639" s="6" t="n">
        <x:v>9</x:v>
      </x:c>
      <x:c r="F2639" s="6" t="n">
        <x:v>6</x:v>
      </x:c>
      <x:c r="G2639" s="6" t="n">
        <x:v>0</x:v>
      </x:c>
      <x:c r="H2639" s="7" t="str"/>
      <x:c r="I2639" s="7" t="str">
        <x:v>[{"id": "2", "num": 160000}, {"id": "110223", "num": 8}, {"id": "241", "num": 1}, {"id": "110504", "num": 1}]</x:v>
      </x:c>
      <x:c r="J2639" s="6" t="str">
        <x:v>https://raw.githubusercontent.com/Mar-7th/StarRailRes/dbe8cdfcfb0bf657b9fe1cf92d5537f118ccb487/index_new/cn/character_skill_trees.json</x:v>
      </x:c>
    </x:row>
    <x:row r="2640" ht="53" customHeight="1">
      <x:c r="A2640" s="6" t="str">
        <x:v>1307004_10</x:v>
      </x:c>
      <x:c r="B2640" s="6" t="str">
        <x:v>1307</x:v>
      </x:c>
      <x:c r="C2640" s="6" t="str">
        <x:v>1307004</x:v>
      </x:c>
      <x:c r="D2640" s="6" t="str"/>
      <x:c r="E2640" s="6" t="n">
        <x:v>10</x:v>
      </x:c>
      <x:c r="F2640" s="6" t="n">
        <x:v>6</x:v>
      </x:c>
      <x:c r="G2640" s="6" t="n">
        <x:v>0</x:v>
      </x:c>
      <x:c r="H2640" s="7" t="str"/>
      <x:c r="I2640" s="7" t="str">
        <x:v>[{"id": "2", "num": 300000}, {"id": "110223", "num": 14}, {"id": "241", "num": 1}, {"id": "110504", "num": 1}]</x:v>
      </x:c>
      <x:c r="J2640" s="6" t="str">
        <x:v>https://raw.githubusercontent.com/Mar-7th/StarRailRes/dbe8cdfcfb0bf657b9fe1cf92d5537f118ccb487/index_new/cn/character_skill_trees.json</x:v>
      </x:c>
    </x:row>
    <x:row r="2641" ht="20" customHeight="1">
      <x:c r="A2641" s="6" t="str">
        <x:v>1307007_1</x:v>
      </x:c>
      <x:c r="B2641" s="6" t="str">
        <x:v>1307</x:v>
      </x:c>
      <x:c r="C2641" s="6" t="str">
        <x:v>1307007</x:v>
      </x:c>
      <x:c r="D2641" s="6" t="str"/>
      <x:c r="E2641" s="6" t="n">
        <x:v>1</x:v>
      </x:c>
      <x:c r="F2641" s="6" t="n">
        <x:v>0</x:v>
      </x:c>
      <x:c r="G2641" s="6" t="n">
        <x:v>0</x:v>
      </x:c>
      <x:c r="H2641" s="7" t="str"/>
      <x:c r="I2641" s="7" t="str">
        <x:v>[]</x:v>
      </x:c>
      <x:c r="J2641" s="6" t="str">
        <x:v>https://raw.githubusercontent.com/Mar-7th/StarRailRes/dbe8cdfcfb0bf657b9fe1cf92d5537f118ccb487/index_new/cn/character_skill_trees.json</x:v>
      </x:c>
    </x:row>
    <x:row r="2642" ht="38" customHeight="1">
      <x:c r="A2642" s="6" t="str">
        <x:v>1307101_1</x:v>
      </x:c>
      <x:c r="B2642" s="6" t="str">
        <x:v>1307</x:v>
      </x:c>
      <x:c r="C2642" s="6" t="str">
        <x:v>1307101</x:v>
      </x:c>
      <x:c r="D2642" s="6" t="str">
        <x:v>脏中躁动</x:v>
      </x:c>
      <x:c r="E2642" s="6" t="n">
        <x:v>1</x:v>
      </x:c>
      <x:c r="F2642" s="6" t="n">
        <x:v>2</x:v>
      </x:c>
      <x:c r="G2642" s="6" t="n">
        <x:v>0</x:v>
      </x:c>
      <x:c r="H2642" s="7" t="str">
        <x:v>施放战技攻击陷入风化、裂伤、灼烧、触电状态的指定敌方单体后，分别各有#1[i]%的基础概率额外使目标陷入1层【奥迹】。</x:v>
      </x:c>
      <x:c r="I2642" s="7" t="str">
        <x:v>[{"id": "2", "num": 5000}, {"id": "110221", "num": 3}, {"id": "110504", "num": 1}]</x:v>
      </x:c>
      <x:c r="J2642" s="6" t="str">
        <x:v>https://raw.githubusercontent.com/Mar-7th/StarRailRes/dbe8cdfcfb0bf657b9fe1cf92d5537f118ccb487/index_new/cn/character_skill_trees.json</x:v>
      </x:c>
    </x:row>
    <x:row r="2643" ht="53" customHeight="1">
      <x:c r="A2643" s="6" t="str">
        <x:v>1307102_1</x:v>
      </x:c>
      <x:c r="B2643" s="6" t="str">
        <x:v>1307</x:v>
      </x:c>
      <x:c r="C2643" s="6" t="str">
        <x:v>1307102</x:v>
      </x:c>
      <x:c r="D2643" s="6" t="str">
        <x:v>杯底端倪</x:v>
      </x:c>
      <x:c r="E2643" s="6" t="n">
        <x:v>1</x:v>
      </x:c>
      <x:c r="F2643" s="6" t="n">
        <x:v>4</x:v>
      </x:c>
      <x:c r="G2643" s="6" t="n">
        <x:v>0</x:v>
      </x:c>
      <x:c r="H2643" s="7" t="str">
        <x:v>在敌方目标进入战斗时，有#1[i]%的基础概率陷入1层【奥迹】。
敌方目标在我方单次攻击内每受到1次持续伤害，有#1[i]%的基础概率陷入1层【奥迹】，单次攻击内最多陷入#2[i]层。</x:v>
      </x:c>
      <x:c r="I2643" s="7" t="str">
        <x:v>[{"id": "2", "num": 20000}, {"id": "110222", "num": 5}, {"id": "241", "num": 1}, {"id": "110504", "num": 1}]</x:v>
      </x:c>
      <x:c r="J2643" s="6" t="str">
        <x:v>https://raw.githubusercontent.com/Mar-7th/StarRailRes/dbe8cdfcfb0bf657b9fe1cf92d5537f118ccb487/index_new/cn/character_skill_trees.json</x:v>
      </x:c>
    </x:row>
    <x:row r="2644" ht="53" customHeight="1">
      <x:c r="A2644" s="6" t="str">
        <x:v>1307103_1</x:v>
      </x:c>
      <x:c r="B2644" s="6" t="str">
        <x:v>1307</x:v>
      </x:c>
      <x:c r="C2644" s="6" t="str">
        <x:v>1307103</x:v>
      </x:c>
      <x:c r="D2644" s="6" t="str">
        <x:v>烛影朕兆</x:v>
      </x:c>
      <x:c r="E2644" s="6" t="n">
        <x:v>1</x:v>
      </x:c>
      <x:c r="F2644" s="6" t="n">
        <x:v>6</x:v>
      </x:c>
      <x:c r="G2644" s="6" t="n">
        <x:v>0</x:v>
      </x:c>
      <x:c r="H2644" s="7" t="str">
        <x:v>使自身造成的伤害提高，提高数值等同于效果命中的#1[i]%，最多使造成的伤害提高#2[i]%。</x:v>
      </x:c>
      <x:c r="I2644" s="7" t="str">
        <x:v>[{"id": "2", "num": 160000}, {"id": "110223", "num": 8}, {"id": "241", "num": 1}, {"id": "110504", "num": 1}]</x:v>
      </x:c>
      <x:c r="J2644" s="6" t="str">
        <x:v>https://raw.githubusercontent.com/Mar-7th/StarRailRes/dbe8cdfcfb0bf657b9fe1cf92d5537f118ccb487/index_new/cn/character_skill_trees.json</x:v>
      </x:c>
    </x:row>
    <x:row r="2645" ht="38" customHeight="1">
      <x:c r="A2645" s="6" t="str">
        <x:v>1307201_1</x:v>
      </x:c>
      <x:c r="B2645" s="6" t="str">
        <x:v>1307</x:v>
      </x:c>
      <x:c r="C2645" s="6" t="str">
        <x:v>1307201</x:v>
      </x:c>
      <x:c r="D2645" s="6" t="str">
        <x:v>攻击强化</x:v>
      </x:c>
      <x:c r="E2645" s="6" t="n">
        <x:v>1</x:v>
      </x:c>
      <x:c r="F2645" s="6" t="n">
        <x:v>0</x:v>
      </x:c>
      <x:c r="G2645" s="6" t="n">
        <x:v>1</x:v>
      </x:c>
      <x:c r="H2645" s="7" t="str"/>
      <x:c r="I2645" s="7" t="str">
        <x:v>[{"id": "2", "num": 2500}, {"id": "111001", "num": 2}]</x:v>
      </x:c>
      <x:c r="J2645" s="6" t="str">
        <x:v>https://raw.githubusercontent.com/Mar-7th/StarRailRes/dbe8cdfcfb0bf657b9fe1cf92d5537f118ccb487/index_new/cn/character_skill_trees.json</x:v>
      </x:c>
    </x:row>
    <x:row r="2646" ht="38" customHeight="1">
      <x:c r="A2646" s="6" t="str">
        <x:v>1307202_1</x:v>
      </x:c>
      <x:c r="B2646" s="6" t="str">
        <x:v>1307</x:v>
      </x:c>
      <x:c r="C2646" s="6" t="str">
        <x:v>1307202</x:v>
      </x:c>
      <x:c r="D2646" s="6" t="str">
        <x:v>伤害强化•风</x:v>
      </x:c>
      <x:c r="E2646" s="6" t="n">
        <x:v>1</x:v>
      </x:c>
      <x:c r="F2646" s="6" t="n">
        <x:v>2</x:v>
      </x:c>
      <x:c r="G2646" s="6" t="n">
        <x:v>0</x:v>
      </x:c>
      <x:c r="H2646" s="7" t="str"/>
      <x:c r="I2646" s="7" t="str">
        <x:v>[{"id": "2", "num": 5000}, {"id": "110221", "num": 3}, {"id": "111001", "num": 6}]</x:v>
      </x:c>
      <x:c r="J2646" s="6" t="str">
        <x:v>https://raw.githubusercontent.com/Mar-7th/StarRailRes/dbe8cdfcfb0bf657b9fe1cf92d5537f118ccb487/index_new/cn/character_skill_trees.json</x:v>
      </x:c>
    </x:row>
    <x:row r="2647" ht="38" customHeight="1">
      <x:c r="A2647" s="6" t="str">
        <x:v>1307203_1</x:v>
      </x:c>
      <x:c r="B2647" s="6" t="str">
        <x:v>1307</x:v>
      </x:c>
      <x:c r="C2647" s="6" t="str">
        <x:v>1307203</x:v>
      </x:c>
      <x:c r="D2647" s="6" t="str">
        <x:v>攻击强化</x:v>
      </x:c>
      <x:c r="E2647" s="6" t="n">
        <x:v>1</x:v>
      </x:c>
      <x:c r="F2647" s="6" t="n">
        <x:v>3</x:v>
      </x:c>
      <x:c r="G2647" s="6" t="n">
        <x:v>0</x:v>
      </x:c>
      <x:c r="H2647" s="7" t="str"/>
      <x:c r="I2647" s="7" t="str">
        <x:v>[{"id": "2", "num": 10000}, {"id": "110222", "num": 3}, {"id": "111002", "num": 3}]</x:v>
      </x:c>
      <x:c r="J2647" s="6" t="str">
        <x:v>https://raw.githubusercontent.com/Mar-7th/StarRailRes/dbe8cdfcfb0bf657b9fe1cf92d5537f118ccb487/index_new/cn/character_skill_trees.json</x:v>
      </x:c>
    </x:row>
    <x:row r="2648" ht="38" customHeight="1">
      <x:c r="A2648" s="6" t="str">
        <x:v>1307204_1</x:v>
      </x:c>
      <x:c r="B2648" s="6" t="str">
        <x:v>1307</x:v>
      </x:c>
      <x:c r="C2648" s="6" t="str">
        <x:v>1307204</x:v>
      </x:c>
      <x:c r="D2648" s="6" t="str">
        <x:v>效果命中强化</x:v>
      </x:c>
      <x:c r="E2648" s="6" t="n">
        <x:v>1</x:v>
      </x:c>
      <x:c r="F2648" s="6" t="n">
        <x:v>3</x:v>
      </x:c>
      <x:c r="G2648" s="6" t="n">
        <x:v>0</x:v>
      </x:c>
      <x:c r="H2648" s="7" t="str"/>
      <x:c r="I2648" s="7" t="str">
        <x:v>[{"id": "2", "num": 10000}, {"id": "110222", "num": 3}, {"id": "111002", "num": 3}]</x:v>
      </x:c>
      <x:c r="J2648" s="6" t="str">
        <x:v>https://raw.githubusercontent.com/Mar-7th/StarRailRes/dbe8cdfcfb0bf657b9fe1cf92d5537f118ccb487/index_new/cn/character_skill_trees.json</x:v>
      </x:c>
    </x:row>
    <x:row r="2649" ht="38" customHeight="1">
      <x:c r="A2649" s="6" t="str">
        <x:v>1307205_1</x:v>
      </x:c>
      <x:c r="B2649" s="6" t="str">
        <x:v>1307</x:v>
      </x:c>
      <x:c r="C2649" s="6" t="str">
        <x:v>1307205</x:v>
      </x:c>
      <x:c r="D2649" s="6" t="str">
        <x:v>攻击强化</x:v>
      </x:c>
      <x:c r="E2649" s="6" t="n">
        <x:v>1</x:v>
      </x:c>
      <x:c r="F2649" s="6" t="n">
        <x:v>4</x:v>
      </x:c>
      <x:c r="G2649" s="6" t="n">
        <x:v>0</x:v>
      </x:c>
      <x:c r="H2649" s="7" t="str"/>
      <x:c r="I2649" s="7" t="str">
        <x:v>[{"id": "2", "num": 20000}, {"id": "110222", "num": 5}, {"id": "111002", "num": 4}]</x:v>
      </x:c>
      <x:c r="J2649" s="6" t="str">
        <x:v>https://raw.githubusercontent.com/Mar-7th/StarRailRes/dbe8cdfcfb0bf657b9fe1cf92d5537f118ccb487/index_new/cn/character_skill_trees.json</x:v>
      </x:c>
    </x:row>
    <x:row r="2650" ht="38" customHeight="1">
      <x:c r="A2650" s="6" t="str">
        <x:v>1307206_1</x:v>
      </x:c>
      <x:c r="B2650" s="6" t="str">
        <x:v>1307</x:v>
      </x:c>
      <x:c r="C2650" s="6" t="str">
        <x:v>1307206</x:v>
      </x:c>
      <x:c r="D2650" s="6" t="str">
        <x:v>伤害强化•风</x:v>
      </x:c>
      <x:c r="E2650" s="6" t="n">
        <x:v>1</x:v>
      </x:c>
      <x:c r="F2650" s="6" t="n">
        <x:v>5</x:v>
      </x:c>
      <x:c r="G2650" s="6" t="n">
        <x:v>0</x:v>
      </x:c>
      <x:c r="H2650" s="7" t="str"/>
      <x:c r="I2650" s="7" t="str">
        <x:v>[{"id": "2", "num": 45000}, {"id": "110223", "num": 3}, {"id": "111003", "num": 3}]</x:v>
      </x:c>
      <x:c r="J2650" s="6" t="str">
        <x:v>https://raw.githubusercontent.com/Mar-7th/StarRailRes/dbe8cdfcfb0bf657b9fe1cf92d5537f118ccb487/index_new/cn/character_skill_trees.json</x:v>
      </x:c>
    </x:row>
    <x:row r="2651" ht="38" customHeight="1">
      <x:c r="A2651" s="6" t="str">
        <x:v>1307207_1</x:v>
      </x:c>
      <x:c r="B2651" s="6" t="str">
        <x:v>1307</x:v>
      </x:c>
      <x:c r="C2651" s="6" t="str">
        <x:v>1307207</x:v>
      </x:c>
      <x:c r="D2651" s="6" t="str">
        <x:v>攻击强化</x:v>
      </x:c>
      <x:c r="E2651" s="6" t="n">
        <x:v>1</x:v>
      </x:c>
      <x:c r="F2651" s="6" t="n">
        <x:v>5</x:v>
      </x:c>
      <x:c r="G2651" s="6" t="n">
        <x:v>0</x:v>
      </x:c>
      <x:c r="H2651" s="7" t="str"/>
      <x:c r="I2651" s="7" t="str">
        <x:v>[{"id": "2", "num": 45000}, {"id": "110223", "num": 3}, {"id": "111003", "num": 3}]</x:v>
      </x:c>
      <x:c r="J2651" s="6" t="str">
        <x:v>https://raw.githubusercontent.com/Mar-7th/StarRailRes/dbe8cdfcfb0bf657b9fe1cf92d5537f118ccb487/index_new/cn/character_skill_trees.json</x:v>
      </x:c>
    </x:row>
    <x:row r="2652" ht="38" customHeight="1">
      <x:c r="A2652" s="6" t="str">
        <x:v>1307208_1</x:v>
      </x:c>
      <x:c r="B2652" s="6" t="str">
        <x:v>1307</x:v>
      </x:c>
      <x:c r="C2652" s="6" t="str">
        <x:v>1307208</x:v>
      </x:c>
      <x:c r="D2652" s="6" t="str">
        <x:v>效果命中强化</x:v>
      </x:c>
      <x:c r="E2652" s="6" t="n">
        <x:v>1</x:v>
      </x:c>
      <x:c r="F2652" s="6" t="n">
        <x:v>6</x:v>
      </x:c>
      <x:c r="G2652" s="6" t="n">
        <x:v>0</x:v>
      </x:c>
      <x:c r="H2652" s="7" t="str"/>
      <x:c r="I2652" s="7" t="str">
        <x:v>[{"id": "2", "num": 160000}, {"id": "110223", "num": 8}, {"id": "111003", "num": 8}]</x:v>
      </x:c>
      <x:c r="J2652" s="6" t="str">
        <x:v>https://raw.githubusercontent.com/Mar-7th/StarRailRes/dbe8cdfcfb0bf657b9fe1cf92d5537f118ccb487/index_new/cn/character_skill_trees.json</x:v>
      </x:c>
    </x:row>
    <x:row r="2653" ht="38" customHeight="1">
      <x:c r="A2653" s="6" t="str">
        <x:v>1307209_1</x:v>
      </x:c>
      <x:c r="B2653" s="6" t="str">
        <x:v>1307</x:v>
      </x:c>
      <x:c r="C2653" s="6" t="str">
        <x:v>1307209</x:v>
      </x:c>
      <x:c r="D2653" s="6" t="str">
        <x:v>伤害强化•风</x:v>
      </x:c>
      <x:c r="E2653" s="6" t="n">
        <x:v>1</x:v>
      </x:c>
      <x:c r="F2653" s="6" t="n">
        <x:v>0</x:v>
      </x:c>
      <x:c r="G2653" s="6" t="n">
        <x:v>75</x:v>
      </x:c>
      <x:c r="H2653" s="7" t="str"/>
      <x:c r="I2653" s="7" t="str">
        <x:v>[{"id": "2", "num": 160000}, {"id": "110223", "num": 8}, {"id": "111003", "num": 8}]</x:v>
      </x:c>
      <x:c r="J2653" s="6" t="str">
        <x:v>https://raw.githubusercontent.com/Mar-7th/StarRailRes/dbe8cdfcfb0bf657b9fe1cf92d5537f118ccb487/index_new/cn/character_skill_trees.json</x:v>
      </x:c>
    </x:row>
    <x:row r="2654" ht="38" customHeight="1">
      <x:c r="A2654" s="6" t="str">
        <x:v>1307210_1</x:v>
      </x:c>
      <x:c r="B2654" s="6" t="str">
        <x:v>1307</x:v>
      </x:c>
      <x:c r="C2654" s="6" t="str">
        <x:v>1307210</x:v>
      </x:c>
      <x:c r="D2654" s="6" t="str">
        <x:v>攻击强化</x:v>
      </x:c>
      <x:c r="E2654" s="6" t="n">
        <x:v>1</x:v>
      </x:c>
      <x:c r="F2654" s="6" t="n">
        <x:v>0</x:v>
      </x:c>
      <x:c r="G2654" s="6" t="n">
        <x:v>80</x:v>
      </x:c>
      <x:c r="H2654" s="7" t="str"/>
      <x:c r="I2654" s="7" t="str">
        <x:v>[{"id": "2", "num": 160000}, {"id": "110223", "num": 8}, {"id": "111003", "num": 8}]</x:v>
      </x:c>
      <x:c r="J2654" s="6" t="str">
        <x:v>https://raw.githubusercontent.com/Mar-7th/StarRailRes/dbe8cdfcfb0bf657b9fe1cf92d5537f118ccb487/index_new/cn/character_skill_trees.json</x:v>
      </x:c>
    </x:row>
    <x:row r="2655" ht="20" customHeight="1">
      <x:c r="A2655" s="6" t="str">
        <x:v>1308001_1</x:v>
      </x:c>
      <x:c r="B2655" s="6" t="str">
        <x:v>1308</x:v>
      </x:c>
      <x:c r="C2655" s="6" t="str">
        <x:v>1308001</x:v>
      </x:c>
      <x:c r="D2655" s="6" t="str"/>
      <x:c r="E2655" s="6" t="n">
        <x:v>1</x:v>
      </x:c>
      <x:c r="F2655" s="6" t="n">
        <x:v>0</x:v>
      </x:c>
      <x:c r="G2655" s="6" t="n">
        <x:v>0</x:v>
      </x:c>
      <x:c r="H2655" s="7" t="str"/>
      <x:c r="I2655" s="7" t="str">
        <x:v>[]</x:v>
      </x:c>
      <x:c r="J2655" s="6" t="str">
        <x:v>https://raw.githubusercontent.com/Mar-7th/StarRailRes/dbe8cdfcfb0bf657b9fe1cf92d5537f118ccb487/index_new/cn/character_skill_trees.json</x:v>
      </x:c>
    </x:row>
    <x:row r="2656" ht="38" customHeight="1">
      <x:c r="A2656" s="6" t="str">
        <x:v>1308001_2</x:v>
      </x:c>
      <x:c r="B2656" s="6" t="str">
        <x:v>1308</x:v>
      </x:c>
      <x:c r="C2656" s="6" t="str">
        <x:v>1308001</x:v>
      </x:c>
      <x:c r="D2656" s="6" t="str"/>
      <x:c r="E2656" s="6" t="n">
        <x:v>2</x:v>
      </x:c>
      <x:c r="F2656" s="6" t="n">
        <x:v>2</x:v>
      </x:c>
      <x:c r="G2656" s="6" t="n">
        <x:v>0</x:v>
      </x:c>
      <x:c r="H2656" s="7" t="str"/>
      <x:c r="I2656" s="7" t="str">
        <x:v>[{"id": "2", "num": 5000}, {"id": "110221", "num": 3}, {"id": "114001", "num": 6}]</x:v>
      </x:c>
      <x:c r="J2656" s="6" t="str">
        <x:v>https://raw.githubusercontent.com/Mar-7th/StarRailRes/dbe8cdfcfb0bf657b9fe1cf92d5537f118ccb487/index_new/cn/character_skill_trees.json</x:v>
      </x:c>
    </x:row>
    <x:row r="2657" ht="38" customHeight="1">
      <x:c r="A2657" s="6" t="str">
        <x:v>1308001_3</x:v>
      </x:c>
      <x:c r="B2657" s="6" t="str">
        <x:v>1308</x:v>
      </x:c>
      <x:c r="C2657" s="6" t="str">
        <x:v>1308001</x:v>
      </x:c>
      <x:c r="D2657" s="6" t="str"/>
      <x:c r="E2657" s="6" t="n">
        <x:v>3</x:v>
      </x:c>
      <x:c r="F2657" s="6" t="n">
        <x:v>3</x:v>
      </x:c>
      <x:c r="G2657" s="6" t="n">
        <x:v>0</x:v>
      </x:c>
      <x:c r="H2657" s="7" t="str"/>
      <x:c r="I2657" s="7" t="str">
        <x:v>[{"id": "2", "num": 10000}, {"id": "110222", "num": 3}, {"id": "114002", "num": 3}]</x:v>
      </x:c>
      <x:c r="J2657" s="6" t="str">
        <x:v>https://raw.githubusercontent.com/Mar-7th/StarRailRes/dbe8cdfcfb0bf657b9fe1cf92d5537f118ccb487/index_new/cn/character_skill_trees.json</x:v>
      </x:c>
    </x:row>
    <x:row r="2658" ht="38" customHeight="1">
      <x:c r="A2658" s="6" t="str">
        <x:v>1308001_4</x:v>
      </x:c>
      <x:c r="B2658" s="6" t="str">
        <x:v>1308</x:v>
      </x:c>
      <x:c r="C2658" s="6" t="str">
        <x:v>1308001</x:v>
      </x:c>
      <x:c r="D2658" s="6" t="str"/>
      <x:c r="E2658" s="6" t="n">
        <x:v>4</x:v>
      </x:c>
      <x:c r="F2658" s="6" t="n">
        <x:v>4</x:v>
      </x:c>
      <x:c r="G2658" s="6" t="n">
        <x:v>0</x:v>
      </x:c>
      <x:c r="H2658" s="7" t="str"/>
      <x:c r="I2658" s="7" t="str">
        <x:v>[{"id": "2", "num": 20000}, {"id": "110222", "num": 5}, {"id": "114002", "num": 4}]</x:v>
      </x:c>
      <x:c r="J2658" s="6" t="str">
        <x:v>https://raw.githubusercontent.com/Mar-7th/StarRailRes/dbe8cdfcfb0bf657b9fe1cf92d5537f118ccb487/index_new/cn/character_skill_trees.json</x:v>
      </x:c>
    </x:row>
    <x:row r="2659" ht="38" customHeight="1">
      <x:c r="A2659" s="6" t="str">
        <x:v>1308001_5</x:v>
      </x:c>
      <x:c r="B2659" s="6" t="str">
        <x:v>1308</x:v>
      </x:c>
      <x:c r="C2659" s="6" t="str">
        <x:v>1308001</x:v>
      </x:c>
      <x:c r="D2659" s="6" t="str"/>
      <x:c r="E2659" s="6" t="n">
        <x:v>5</x:v>
      </x:c>
      <x:c r="F2659" s="6" t="n">
        <x:v>5</x:v>
      </x:c>
      <x:c r="G2659" s="6" t="n">
        <x:v>0</x:v>
      </x:c>
      <x:c r="H2659" s="7" t="str"/>
      <x:c r="I2659" s="7" t="str">
        <x:v>[{"id": "2", "num": 45000}, {"id": "110223", "num": 3}, {"id": "114003", "num": 3}]</x:v>
      </x:c>
      <x:c r="J2659" s="6" t="str">
        <x:v>https://raw.githubusercontent.com/Mar-7th/StarRailRes/dbe8cdfcfb0bf657b9fe1cf92d5537f118ccb487/index_new/cn/character_skill_trees.json</x:v>
      </x:c>
    </x:row>
    <x:row r="2660" ht="38" customHeight="1">
      <x:c r="A2660" s="6" t="str">
        <x:v>1308001_6</x:v>
      </x:c>
      <x:c r="B2660" s="6" t="str">
        <x:v>1308</x:v>
      </x:c>
      <x:c r="C2660" s="6" t="str">
        <x:v>1308001</x:v>
      </x:c>
      <x:c r="D2660" s="6" t="str"/>
      <x:c r="E2660" s="6" t="n">
        <x:v>6</x:v>
      </x:c>
      <x:c r="F2660" s="6" t="n">
        <x:v>6</x:v>
      </x:c>
      <x:c r="G2660" s="6" t="n">
        <x:v>0</x:v>
      </x:c>
      <x:c r="H2660" s="7" t="str"/>
      <x:c r="I2660" s="7" t="str">
        <x:v>[{"id": "2", "num": 160000}, {"id": "110223", "num": 8}, {"id": "114003", "num": 4}]</x:v>
      </x:c>
      <x:c r="J2660" s="6" t="str">
        <x:v>https://raw.githubusercontent.com/Mar-7th/StarRailRes/dbe8cdfcfb0bf657b9fe1cf92d5537f118ccb487/index_new/cn/character_skill_trees.json</x:v>
      </x:c>
    </x:row>
    <x:row r="2661" ht="20" customHeight="1">
      <x:c r="A2661" s="6" t="str">
        <x:v>1308002_1</x:v>
      </x:c>
      <x:c r="B2661" s="6" t="str">
        <x:v>1308</x:v>
      </x:c>
      <x:c r="C2661" s="6" t="str">
        <x:v>1308002</x:v>
      </x:c>
      <x:c r="D2661" s="6" t="str"/>
      <x:c r="E2661" s="6" t="n">
        <x:v>1</x:v>
      </x:c>
      <x:c r="F2661" s="6" t="n">
        <x:v>0</x:v>
      </x:c>
      <x:c r="G2661" s="6" t="n">
        <x:v>0</x:v>
      </x:c>
      <x:c r="H2661" s="7" t="str"/>
      <x:c r="I2661" s="7" t="str">
        <x:v>[]</x:v>
      </x:c>
      <x:c r="J2661" s="6" t="str">
        <x:v>https://raw.githubusercontent.com/Mar-7th/StarRailRes/dbe8cdfcfb0bf657b9fe1cf92d5537f118ccb487/index_new/cn/character_skill_trees.json</x:v>
      </x:c>
    </x:row>
    <x:row r="2662" ht="38" customHeight="1">
      <x:c r="A2662" s="6" t="str">
        <x:v>1308002_2</x:v>
      </x:c>
      <x:c r="B2662" s="6" t="str">
        <x:v>1308</x:v>
      </x:c>
      <x:c r="C2662" s="6" t="str">
        <x:v>1308002</x:v>
      </x:c>
      <x:c r="D2662" s="6" t="str"/>
      <x:c r="E2662" s="6" t="n">
        <x:v>2</x:v>
      </x:c>
      <x:c r="F2662" s="6" t="n">
        <x:v>1</x:v>
      </x:c>
      <x:c r="G2662" s="6" t="n">
        <x:v>0</x:v>
      </x:c>
      <x:c r="H2662" s="7" t="str"/>
      <x:c r="I2662" s="7" t="str">
        <x:v>[{"id": "2", "num": 2500}, {"id": "114001", "num": 3}]</x:v>
      </x:c>
      <x:c r="J2662" s="6" t="str">
        <x:v>https://raw.githubusercontent.com/Mar-7th/StarRailRes/dbe8cdfcfb0bf657b9fe1cf92d5537f118ccb487/index_new/cn/character_skill_trees.json</x:v>
      </x:c>
    </x:row>
    <x:row r="2663" ht="38" customHeight="1">
      <x:c r="A2663" s="6" t="str">
        <x:v>1308002_3</x:v>
      </x:c>
      <x:c r="B2663" s="6" t="str">
        <x:v>1308</x:v>
      </x:c>
      <x:c r="C2663" s="6" t="str">
        <x:v>1308002</x:v>
      </x:c>
      <x:c r="D2663" s="6" t="str"/>
      <x:c r="E2663" s="6" t="n">
        <x:v>3</x:v>
      </x:c>
      <x:c r="F2663" s="6" t="n">
        <x:v>2</x:v>
      </x:c>
      <x:c r="G2663" s="6" t="n">
        <x:v>0</x:v>
      </x:c>
      <x:c r="H2663" s="7" t="str"/>
      <x:c r="I2663" s="7" t="str">
        <x:v>[{"id": "2", "num": 5000}, {"id": "110221", "num": 3}, {"id": "114001", "num": 6}]</x:v>
      </x:c>
      <x:c r="J2663" s="6" t="str">
        <x:v>https://raw.githubusercontent.com/Mar-7th/StarRailRes/dbe8cdfcfb0bf657b9fe1cf92d5537f118ccb487/index_new/cn/character_skill_trees.json</x:v>
      </x:c>
    </x:row>
    <x:row r="2664" ht="38" customHeight="1">
      <x:c r="A2664" s="6" t="str">
        <x:v>1308002_4</x:v>
      </x:c>
      <x:c r="B2664" s="6" t="str">
        <x:v>1308</x:v>
      </x:c>
      <x:c r="C2664" s="6" t="str">
        <x:v>1308002</x:v>
      </x:c>
      <x:c r="D2664" s="6" t="str"/>
      <x:c r="E2664" s="6" t="n">
        <x:v>4</x:v>
      </x:c>
      <x:c r="F2664" s="6" t="n">
        <x:v>3</x:v>
      </x:c>
      <x:c r="G2664" s="6" t="n">
        <x:v>0</x:v>
      </x:c>
      <x:c r="H2664" s="7" t="str"/>
      <x:c r="I2664" s="7" t="str">
        <x:v>[{"id": "2", "num": 10000}, {"id": "110222", "num": 3}, {"id": "114002", "num": 3}]</x:v>
      </x:c>
      <x:c r="J2664" s="6" t="str">
        <x:v>https://raw.githubusercontent.com/Mar-7th/StarRailRes/dbe8cdfcfb0bf657b9fe1cf92d5537f118ccb487/index_new/cn/character_skill_trees.json</x:v>
      </x:c>
    </x:row>
    <x:row r="2665" ht="38" customHeight="1">
      <x:c r="A2665" s="6" t="str">
        <x:v>1308002_5</x:v>
      </x:c>
      <x:c r="B2665" s="6" t="str">
        <x:v>1308</x:v>
      </x:c>
      <x:c r="C2665" s="6" t="str">
        <x:v>1308002</x:v>
      </x:c>
      <x:c r="D2665" s="6" t="str"/>
      <x:c r="E2665" s="6" t="n">
        <x:v>5</x:v>
      </x:c>
      <x:c r="F2665" s="6" t="n">
        <x:v>4</x:v>
      </x:c>
      <x:c r="G2665" s="6" t="n">
        <x:v>0</x:v>
      </x:c>
      <x:c r="H2665" s="7" t="str"/>
      <x:c r="I2665" s="7" t="str">
        <x:v>[{"id": "2", "num": 20000}, {"id": "110222", "num": 5}, {"id": "114002", "num": 4}]</x:v>
      </x:c>
      <x:c r="J2665" s="6" t="str">
        <x:v>https://raw.githubusercontent.com/Mar-7th/StarRailRes/dbe8cdfcfb0bf657b9fe1cf92d5537f118ccb487/index_new/cn/character_skill_trees.json</x:v>
      </x:c>
    </x:row>
    <x:row r="2666" ht="38" customHeight="1">
      <x:c r="A2666" s="6" t="str">
        <x:v>1308002_6</x:v>
      </x:c>
      <x:c r="B2666" s="6" t="str">
        <x:v>1308</x:v>
      </x:c>
      <x:c r="C2666" s="6" t="str">
        <x:v>1308002</x:v>
      </x:c>
      <x:c r="D2666" s="6" t="str"/>
      <x:c r="E2666" s="6" t="n">
        <x:v>6</x:v>
      </x:c>
      <x:c r="F2666" s="6" t="n">
        <x:v>4</x:v>
      </x:c>
      <x:c r="G2666" s="6" t="n">
        <x:v>0</x:v>
      </x:c>
      <x:c r="H2666" s="7" t="str"/>
      <x:c r="I2666" s="7" t="str">
        <x:v>[{"id": "2", "num": 30000}, {"id": "110222", "num": 7}, {"id": "114002", "num": 6}]</x:v>
      </x:c>
      <x:c r="J2666" s="6" t="str">
        <x:v>https://raw.githubusercontent.com/Mar-7th/StarRailRes/dbe8cdfcfb0bf657b9fe1cf92d5537f118ccb487/index_new/cn/character_skill_trees.json</x:v>
      </x:c>
    </x:row>
    <x:row r="2667" ht="38" customHeight="1">
      <x:c r="A2667" s="6" t="str">
        <x:v>1308002_7</x:v>
      </x:c>
      <x:c r="B2667" s="6" t="str">
        <x:v>1308</x:v>
      </x:c>
      <x:c r="C2667" s="6" t="str">
        <x:v>1308002</x:v>
      </x:c>
      <x:c r="D2667" s="6" t="str"/>
      <x:c r="E2667" s="6" t="n">
        <x:v>7</x:v>
      </x:c>
      <x:c r="F2667" s="6" t="n">
        <x:v>5</x:v>
      </x:c>
      <x:c r="G2667" s="6" t="n">
        <x:v>0</x:v>
      </x:c>
      <x:c r="H2667" s="7" t="str"/>
      <x:c r="I2667" s="7" t="str">
        <x:v>[{"id": "2", "num": 45000}, {"id": "110223", "num": 3}, {"id": "114003", "num": 3}]</x:v>
      </x:c>
      <x:c r="J2667" s="6" t="str">
        <x:v>https://raw.githubusercontent.com/Mar-7th/StarRailRes/dbe8cdfcfb0bf657b9fe1cf92d5537f118ccb487/index_new/cn/character_skill_trees.json</x:v>
      </x:c>
    </x:row>
    <x:row r="2668" ht="53" customHeight="1">
      <x:c r="A2668" s="6" t="str">
        <x:v>1308002_8</x:v>
      </x:c>
      <x:c r="B2668" s="6" t="str">
        <x:v>1308</x:v>
      </x:c>
      <x:c r="C2668" s="6" t="str">
        <x:v>1308002</x:v>
      </x:c>
      <x:c r="D2668" s="6" t="str"/>
      <x:c r="E2668" s="6" t="n">
        <x:v>8</x:v>
      </x:c>
      <x:c r="F2668" s="6" t="n">
        <x:v>5</x:v>
      </x:c>
      <x:c r="G2668" s="6" t="n">
        <x:v>0</x:v>
      </x:c>
      <x:c r="H2668" s="7" t="str"/>
      <x:c r="I2668" s="7" t="str">
        <x:v>[{"id": "2", "num": 80000}, {"id": "110223", "num": 5}, {"id": "110504", "num": 1}, {"id": "114003", "num": 4}]</x:v>
      </x:c>
      <x:c r="J2668" s="6" t="str">
        <x:v>https://raw.githubusercontent.com/Mar-7th/StarRailRes/dbe8cdfcfb0bf657b9fe1cf92d5537f118ccb487/index_new/cn/character_skill_trees.json</x:v>
      </x:c>
    </x:row>
    <x:row r="2669" ht="53" customHeight="1">
      <x:c r="A2669" s="6" t="str">
        <x:v>1308002_9</x:v>
      </x:c>
      <x:c r="B2669" s="6" t="str">
        <x:v>1308</x:v>
      </x:c>
      <x:c r="C2669" s="6" t="str">
        <x:v>1308002</x:v>
      </x:c>
      <x:c r="D2669" s="6" t="str"/>
      <x:c r="E2669" s="6" t="n">
        <x:v>9</x:v>
      </x:c>
      <x:c r="F2669" s="6" t="n">
        <x:v>6</x:v>
      </x:c>
      <x:c r="G2669" s="6" t="n">
        <x:v>0</x:v>
      </x:c>
      <x:c r="H2669" s="7" t="str"/>
      <x:c r="I2669" s="7" t="str">
        <x:v>[{"id": "2", "num": 160000}, {"id": "110223", "num": 8}, {"id": "241", "num": 1}, {"id": "110504", "num": 1}]</x:v>
      </x:c>
      <x:c r="J2669" s="6" t="str">
        <x:v>https://raw.githubusercontent.com/Mar-7th/StarRailRes/dbe8cdfcfb0bf657b9fe1cf92d5537f118ccb487/index_new/cn/character_skill_trees.json</x:v>
      </x:c>
    </x:row>
    <x:row r="2670" ht="53" customHeight="1">
      <x:c r="A2670" s="6" t="str">
        <x:v>1308002_10</x:v>
      </x:c>
      <x:c r="B2670" s="6" t="str">
        <x:v>1308</x:v>
      </x:c>
      <x:c r="C2670" s="6" t="str">
        <x:v>1308002</x:v>
      </x:c>
      <x:c r="D2670" s="6" t="str"/>
      <x:c r="E2670" s="6" t="n">
        <x:v>10</x:v>
      </x:c>
      <x:c r="F2670" s="6" t="n">
        <x:v>6</x:v>
      </x:c>
      <x:c r="G2670" s="6" t="n">
        <x:v>0</x:v>
      </x:c>
      <x:c r="H2670" s="7" t="str"/>
      <x:c r="I2670" s="7" t="str">
        <x:v>[{"id": "2", "num": 300000}, {"id": "110223", "num": 14}, {"id": "241", "num": 1}, {"id": "110504", "num": 1}]</x:v>
      </x:c>
      <x:c r="J2670" s="6" t="str">
        <x:v>https://raw.githubusercontent.com/Mar-7th/StarRailRes/dbe8cdfcfb0bf657b9fe1cf92d5537f118ccb487/index_new/cn/character_skill_trees.json</x:v>
      </x:c>
    </x:row>
    <x:row r="2671" ht="20" customHeight="1">
      <x:c r="A2671" s="6" t="str">
        <x:v>1308003_1</x:v>
      </x:c>
      <x:c r="B2671" s="6" t="str">
        <x:v>1308</x:v>
      </x:c>
      <x:c r="C2671" s="6" t="str">
        <x:v>1308003</x:v>
      </x:c>
      <x:c r="D2671" s="6" t="str"/>
      <x:c r="E2671" s="6" t="n">
        <x:v>1</x:v>
      </x:c>
      <x:c r="F2671" s="6" t="n">
        <x:v>0</x:v>
      </x:c>
      <x:c r="G2671" s="6" t="n">
        <x:v>0</x:v>
      </x:c>
      <x:c r="H2671" s="7" t="str"/>
      <x:c r="I2671" s="7" t="str">
        <x:v>[]</x:v>
      </x:c>
      <x:c r="J2671" s="6" t="str">
        <x:v>https://raw.githubusercontent.com/Mar-7th/StarRailRes/dbe8cdfcfb0bf657b9fe1cf92d5537f118ccb487/index_new/cn/character_skill_trees.json</x:v>
      </x:c>
    </x:row>
    <x:row r="2672" ht="38" customHeight="1">
      <x:c r="A2672" s="6" t="str">
        <x:v>1308003_2</x:v>
      </x:c>
      <x:c r="B2672" s="6" t="str">
        <x:v>1308</x:v>
      </x:c>
      <x:c r="C2672" s="6" t="str">
        <x:v>1308003</x:v>
      </x:c>
      <x:c r="D2672" s="6" t="str"/>
      <x:c r="E2672" s="6" t="n">
        <x:v>2</x:v>
      </x:c>
      <x:c r="F2672" s="6" t="n">
        <x:v>1</x:v>
      </x:c>
      <x:c r="G2672" s="6" t="n">
        <x:v>0</x:v>
      </x:c>
      <x:c r="H2672" s="7" t="str"/>
      <x:c r="I2672" s="7" t="str">
        <x:v>[{"id": "2", "num": 2500}, {"id": "114001", "num": 3}]</x:v>
      </x:c>
      <x:c r="J2672" s="6" t="str">
        <x:v>https://raw.githubusercontent.com/Mar-7th/StarRailRes/dbe8cdfcfb0bf657b9fe1cf92d5537f118ccb487/index_new/cn/character_skill_trees.json</x:v>
      </x:c>
    </x:row>
    <x:row r="2673" ht="38" customHeight="1">
      <x:c r="A2673" s="6" t="str">
        <x:v>1308003_3</x:v>
      </x:c>
      <x:c r="B2673" s="6" t="str">
        <x:v>1308</x:v>
      </x:c>
      <x:c r="C2673" s="6" t="str">
        <x:v>1308003</x:v>
      </x:c>
      <x:c r="D2673" s="6" t="str"/>
      <x:c r="E2673" s="6" t="n">
        <x:v>3</x:v>
      </x:c>
      <x:c r="F2673" s="6" t="n">
        <x:v>2</x:v>
      </x:c>
      <x:c r="G2673" s="6" t="n">
        <x:v>0</x:v>
      </x:c>
      <x:c r="H2673" s="7" t="str"/>
      <x:c r="I2673" s="7" t="str">
        <x:v>[{"id": "2", "num": 5000}, {"id": "110221", "num": 3}, {"id": "114001", "num": 6}]</x:v>
      </x:c>
      <x:c r="J2673" s="6" t="str">
        <x:v>https://raw.githubusercontent.com/Mar-7th/StarRailRes/dbe8cdfcfb0bf657b9fe1cf92d5537f118ccb487/index_new/cn/character_skill_trees.json</x:v>
      </x:c>
    </x:row>
    <x:row r="2674" ht="38" customHeight="1">
      <x:c r="A2674" s="6" t="str">
        <x:v>1308003_4</x:v>
      </x:c>
      <x:c r="B2674" s="6" t="str">
        <x:v>1308</x:v>
      </x:c>
      <x:c r="C2674" s="6" t="str">
        <x:v>1308003</x:v>
      </x:c>
      <x:c r="D2674" s="6" t="str"/>
      <x:c r="E2674" s="6" t="n">
        <x:v>4</x:v>
      </x:c>
      <x:c r="F2674" s="6" t="n">
        <x:v>3</x:v>
      </x:c>
      <x:c r="G2674" s="6" t="n">
        <x:v>0</x:v>
      </x:c>
      <x:c r="H2674" s="7" t="str"/>
      <x:c r="I2674" s="7" t="str">
        <x:v>[{"id": "2", "num": 10000}, {"id": "110222", "num": 3}, {"id": "114002", "num": 3}]</x:v>
      </x:c>
      <x:c r="J2674" s="6" t="str">
        <x:v>https://raw.githubusercontent.com/Mar-7th/StarRailRes/dbe8cdfcfb0bf657b9fe1cf92d5537f118ccb487/index_new/cn/character_skill_trees.json</x:v>
      </x:c>
    </x:row>
    <x:row r="2675" ht="38" customHeight="1">
      <x:c r="A2675" s="6" t="str">
        <x:v>1308003_5</x:v>
      </x:c>
      <x:c r="B2675" s="6" t="str">
        <x:v>1308</x:v>
      </x:c>
      <x:c r="C2675" s="6" t="str">
        <x:v>1308003</x:v>
      </x:c>
      <x:c r="D2675" s="6" t="str"/>
      <x:c r="E2675" s="6" t="n">
        <x:v>5</x:v>
      </x:c>
      <x:c r="F2675" s="6" t="n">
        <x:v>4</x:v>
      </x:c>
      <x:c r="G2675" s="6" t="n">
        <x:v>0</x:v>
      </x:c>
      <x:c r="H2675" s="7" t="str"/>
      <x:c r="I2675" s="7" t="str">
        <x:v>[{"id": "2", "num": 20000}, {"id": "110222", "num": 5}, {"id": "114002", "num": 4}]</x:v>
      </x:c>
      <x:c r="J2675" s="6" t="str">
        <x:v>https://raw.githubusercontent.com/Mar-7th/StarRailRes/dbe8cdfcfb0bf657b9fe1cf92d5537f118ccb487/index_new/cn/character_skill_trees.json</x:v>
      </x:c>
    </x:row>
    <x:row r="2676" ht="38" customHeight="1">
      <x:c r="A2676" s="6" t="str">
        <x:v>1308003_6</x:v>
      </x:c>
      <x:c r="B2676" s="6" t="str">
        <x:v>1308</x:v>
      </x:c>
      <x:c r="C2676" s="6" t="str">
        <x:v>1308003</x:v>
      </x:c>
      <x:c r="D2676" s="6" t="str"/>
      <x:c r="E2676" s="6" t="n">
        <x:v>6</x:v>
      </x:c>
      <x:c r="F2676" s="6" t="n">
        <x:v>4</x:v>
      </x:c>
      <x:c r="G2676" s="6" t="n">
        <x:v>0</x:v>
      </x:c>
      <x:c r="H2676" s="7" t="str"/>
      <x:c r="I2676" s="7" t="str">
        <x:v>[{"id": "2", "num": 30000}, {"id": "110222", "num": 7}, {"id": "114002", "num": 6}]</x:v>
      </x:c>
      <x:c r="J2676" s="6" t="str">
        <x:v>https://raw.githubusercontent.com/Mar-7th/StarRailRes/dbe8cdfcfb0bf657b9fe1cf92d5537f118ccb487/index_new/cn/character_skill_trees.json</x:v>
      </x:c>
    </x:row>
    <x:row r="2677" ht="38" customHeight="1">
      <x:c r="A2677" s="6" t="str">
        <x:v>1308003_7</x:v>
      </x:c>
      <x:c r="B2677" s="6" t="str">
        <x:v>1308</x:v>
      </x:c>
      <x:c r="C2677" s="6" t="str">
        <x:v>1308003</x:v>
      </x:c>
      <x:c r="D2677" s="6" t="str"/>
      <x:c r="E2677" s="6" t="n">
        <x:v>7</x:v>
      </x:c>
      <x:c r="F2677" s="6" t="n">
        <x:v>5</x:v>
      </x:c>
      <x:c r="G2677" s="6" t="n">
        <x:v>0</x:v>
      </x:c>
      <x:c r="H2677" s="7" t="str"/>
      <x:c r="I2677" s="7" t="str">
        <x:v>[{"id": "2", "num": 45000}, {"id": "110223", "num": 3}, {"id": "114003", "num": 3}]</x:v>
      </x:c>
      <x:c r="J2677" s="6" t="str">
        <x:v>https://raw.githubusercontent.com/Mar-7th/StarRailRes/dbe8cdfcfb0bf657b9fe1cf92d5537f118ccb487/index_new/cn/character_skill_trees.json</x:v>
      </x:c>
    </x:row>
    <x:row r="2678" ht="53" customHeight="1">
      <x:c r="A2678" s="6" t="str">
        <x:v>1308003_8</x:v>
      </x:c>
      <x:c r="B2678" s="6" t="str">
        <x:v>1308</x:v>
      </x:c>
      <x:c r="C2678" s="6" t="str">
        <x:v>1308003</x:v>
      </x:c>
      <x:c r="D2678" s="6" t="str"/>
      <x:c r="E2678" s="6" t="n">
        <x:v>8</x:v>
      </x:c>
      <x:c r="F2678" s="6" t="n">
        <x:v>5</x:v>
      </x:c>
      <x:c r="G2678" s="6" t="n">
        <x:v>0</x:v>
      </x:c>
      <x:c r="H2678" s="7" t="str"/>
      <x:c r="I2678" s="7" t="str">
        <x:v>[{"id": "2", "num": 80000}, {"id": "110223", "num": 5}, {"id": "110504", "num": 1}, {"id": "114003", "num": 4}]</x:v>
      </x:c>
      <x:c r="J2678" s="6" t="str">
        <x:v>https://raw.githubusercontent.com/Mar-7th/StarRailRes/dbe8cdfcfb0bf657b9fe1cf92d5537f118ccb487/index_new/cn/character_skill_trees.json</x:v>
      </x:c>
    </x:row>
    <x:row r="2679" ht="53" customHeight="1">
      <x:c r="A2679" s="6" t="str">
        <x:v>1308003_9</x:v>
      </x:c>
      <x:c r="B2679" s="6" t="str">
        <x:v>1308</x:v>
      </x:c>
      <x:c r="C2679" s="6" t="str">
        <x:v>1308003</x:v>
      </x:c>
      <x:c r="D2679" s="6" t="str"/>
      <x:c r="E2679" s="6" t="n">
        <x:v>9</x:v>
      </x:c>
      <x:c r="F2679" s="6" t="n">
        <x:v>6</x:v>
      </x:c>
      <x:c r="G2679" s="6" t="n">
        <x:v>0</x:v>
      </x:c>
      <x:c r="H2679" s="7" t="str"/>
      <x:c r="I2679" s="7" t="str">
        <x:v>[{"id": "2", "num": 160000}, {"id": "110223", "num": 8}, {"id": "241", "num": 1}, {"id": "110504", "num": 1}]</x:v>
      </x:c>
      <x:c r="J2679" s="6" t="str">
        <x:v>https://raw.githubusercontent.com/Mar-7th/StarRailRes/dbe8cdfcfb0bf657b9fe1cf92d5537f118ccb487/index_new/cn/character_skill_trees.json</x:v>
      </x:c>
    </x:row>
    <x:row r="2680" ht="53" customHeight="1">
      <x:c r="A2680" s="6" t="str">
        <x:v>1308003_10</x:v>
      </x:c>
      <x:c r="B2680" s="6" t="str">
        <x:v>1308</x:v>
      </x:c>
      <x:c r="C2680" s="6" t="str">
        <x:v>1308003</x:v>
      </x:c>
      <x:c r="D2680" s="6" t="str"/>
      <x:c r="E2680" s="6" t="n">
        <x:v>10</x:v>
      </x:c>
      <x:c r="F2680" s="6" t="n">
        <x:v>6</x:v>
      </x:c>
      <x:c r="G2680" s="6" t="n">
        <x:v>0</x:v>
      </x:c>
      <x:c r="H2680" s="7" t="str"/>
      <x:c r="I2680" s="7" t="str">
        <x:v>[{"id": "2", "num": 300000}, {"id": "110223", "num": 14}, {"id": "241", "num": 1}, {"id": "110504", "num": 1}]</x:v>
      </x:c>
      <x:c r="J2680" s="6" t="str">
        <x:v>https://raw.githubusercontent.com/Mar-7th/StarRailRes/dbe8cdfcfb0bf657b9fe1cf92d5537f118ccb487/index_new/cn/character_skill_trees.json</x:v>
      </x:c>
    </x:row>
    <x:row r="2681" ht="20" customHeight="1">
      <x:c r="A2681" s="6" t="str">
        <x:v>1308004_1</x:v>
      </x:c>
      <x:c r="B2681" s="6" t="str">
        <x:v>1308</x:v>
      </x:c>
      <x:c r="C2681" s="6" t="str">
        <x:v>1308004</x:v>
      </x:c>
      <x:c r="D2681" s="6" t="str"/>
      <x:c r="E2681" s="6" t="n">
        <x:v>1</x:v>
      </x:c>
      <x:c r="F2681" s="6" t="n">
        <x:v>0</x:v>
      </x:c>
      <x:c r="G2681" s="6" t="n">
        <x:v>0</x:v>
      </x:c>
      <x:c r="H2681" s="7" t="str"/>
      <x:c r="I2681" s="7" t="str">
        <x:v>[]</x:v>
      </x:c>
      <x:c r="J2681" s="6" t="str">
        <x:v>https://raw.githubusercontent.com/Mar-7th/StarRailRes/dbe8cdfcfb0bf657b9fe1cf92d5537f118ccb487/index_new/cn/character_skill_trees.json</x:v>
      </x:c>
    </x:row>
    <x:row r="2682" ht="38" customHeight="1">
      <x:c r="A2682" s="6" t="str">
        <x:v>1308004_2</x:v>
      </x:c>
      <x:c r="B2682" s="6" t="str">
        <x:v>1308</x:v>
      </x:c>
      <x:c r="C2682" s="6" t="str">
        <x:v>1308004</x:v>
      </x:c>
      <x:c r="D2682" s="6" t="str"/>
      <x:c r="E2682" s="6" t="n">
        <x:v>2</x:v>
      </x:c>
      <x:c r="F2682" s="6" t="n">
        <x:v>1</x:v>
      </x:c>
      <x:c r="G2682" s="6" t="n">
        <x:v>0</x:v>
      </x:c>
      <x:c r="H2682" s="7" t="str"/>
      <x:c r="I2682" s="7" t="str">
        <x:v>[{"id": "2", "num": 2500}, {"id": "114001", "num": 3}]</x:v>
      </x:c>
      <x:c r="J2682" s="6" t="str">
        <x:v>https://raw.githubusercontent.com/Mar-7th/StarRailRes/dbe8cdfcfb0bf657b9fe1cf92d5537f118ccb487/index_new/cn/character_skill_trees.json</x:v>
      </x:c>
    </x:row>
    <x:row r="2683" ht="38" customHeight="1">
      <x:c r="A2683" s="6" t="str">
        <x:v>1308004_3</x:v>
      </x:c>
      <x:c r="B2683" s="6" t="str">
        <x:v>1308</x:v>
      </x:c>
      <x:c r="C2683" s="6" t="str">
        <x:v>1308004</x:v>
      </x:c>
      <x:c r="D2683" s="6" t="str"/>
      <x:c r="E2683" s="6" t="n">
        <x:v>3</x:v>
      </x:c>
      <x:c r="F2683" s="6" t="n">
        <x:v>2</x:v>
      </x:c>
      <x:c r="G2683" s="6" t="n">
        <x:v>0</x:v>
      </x:c>
      <x:c r="H2683" s="7" t="str"/>
      <x:c r="I2683" s="7" t="str">
        <x:v>[{"id": "2", "num": 5000}, {"id": "110221", "num": 3}, {"id": "114001", "num": 6}]</x:v>
      </x:c>
      <x:c r="J2683" s="6" t="str">
        <x:v>https://raw.githubusercontent.com/Mar-7th/StarRailRes/dbe8cdfcfb0bf657b9fe1cf92d5537f118ccb487/index_new/cn/character_skill_trees.json</x:v>
      </x:c>
    </x:row>
    <x:row r="2684" ht="38" customHeight="1">
      <x:c r="A2684" s="6" t="str">
        <x:v>1308004_4</x:v>
      </x:c>
      <x:c r="B2684" s="6" t="str">
        <x:v>1308</x:v>
      </x:c>
      <x:c r="C2684" s="6" t="str">
        <x:v>1308004</x:v>
      </x:c>
      <x:c r="D2684" s="6" t="str"/>
      <x:c r="E2684" s="6" t="n">
        <x:v>4</x:v>
      </x:c>
      <x:c r="F2684" s="6" t="n">
        <x:v>3</x:v>
      </x:c>
      <x:c r="G2684" s="6" t="n">
        <x:v>0</x:v>
      </x:c>
      <x:c r="H2684" s="7" t="str"/>
      <x:c r="I2684" s="7" t="str">
        <x:v>[{"id": "2", "num": 10000}, {"id": "110222", "num": 3}, {"id": "114002", "num": 3}]</x:v>
      </x:c>
      <x:c r="J2684" s="6" t="str">
        <x:v>https://raw.githubusercontent.com/Mar-7th/StarRailRes/dbe8cdfcfb0bf657b9fe1cf92d5537f118ccb487/index_new/cn/character_skill_trees.json</x:v>
      </x:c>
    </x:row>
    <x:row r="2685" ht="38" customHeight="1">
      <x:c r="A2685" s="6" t="str">
        <x:v>1308004_5</x:v>
      </x:c>
      <x:c r="B2685" s="6" t="str">
        <x:v>1308</x:v>
      </x:c>
      <x:c r="C2685" s="6" t="str">
        <x:v>1308004</x:v>
      </x:c>
      <x:c r="D2685" s="6" t="str"/>
      <x:c r="E2685" s="6" t="n">
        <x:v>5</x:v>
      </x:c>
      <x:c r="F2685" s="6" t="n">
        <x:v>4</x:v>
      </x:c>
      <x:c r="G2685" s="6" t="n">
        <x:v>0</x:v>
      </x:c>
      <x:c r="H2685" s="7" t="str"/>
      <x:c r="I2685" s="7" t="str">
        <x:v>[{"id": "2", "num": 20000}, {"id": "110222", "num": 5}, {"id": "114002", "num": 4}]</x:v>
      </x:c>
      <x:c r="J2685" s="6" t="str">
        <x:v>https://raw.githubusercontent.com/Mar-7th/StarRailRes/dbe8cdfcfb0bf657b9fe1cf92d5537f118ccb487/index_new/cn/character_skill_trees.json</x:v>
      </x:c>
    </x:row>
    <x:row r="2686" ht="38" customHeight="1">
      <x:c r="A2686" s="6" t="str">
        <x:v>1308004_6</x:v>
      </x:c>
      <x:c r="B2686" s="6" t="str">
        <x:v>1308</x:v>
      </x:c>
      <x:c r="C2686" s="6" t="str">
        <x:v>1308004</x:v>
      </x:c>
      <x:c r="D2686" s="6" t="str"/>
      <x:c r="E2686" s="6" t="n">
        <x:v>6</x:v>
      </x:c>
      <x:c r="F2686" s="6" t="n">
        <x:v>4</x:v>
      </x:c>
      <x:c r="G2686" s="6" t="n">
        <x:v>0</x:v>
      </x:c>
      <x:c r="H2686" s="7" t="str"/>
      <x:c r="I2686" s="7" t="str">
        <x:v>[{"id": "2", "num": 30000}, {"id": "110222", "num": 7}, {"id": "114002", "num": 6}]</x:v>
      </x:c>
      <x:c r="J2686" s="6" t="str">
        <x:v>https://raw.githubusercontent.com/Mar-7th/StarRailRes/dbe8cdfcfb0bf657b9fe1cf92d5537f118ccb487/index_new/cn/character_skill_trees.json</x:v>
      </x:c>
    </x:row>
    <x:row r="2687" ht="38" customHeight="1">
      <x:c r="A2687" s="6" t="str">
        <x:v>1308004_7</x:v>
      </x:c>
      <x:c r="B2687" s="6" t="str">
        <x:v>1308</x:v>
      </x:c>
      <x:c r="C2687" s="6" t="str">
        <x:v>1308004</x:v>
      </x:c>
      <x:c r="D2687" s="6" t="str"/>
      <x:c r="E2687" s="6" t="n">
        <x:v>7</x:v>
      </x:c>
      <x:c r="F2687" s="6" t="n">
        <x:v>5</x:v>
      </x:c>
      <x:c r="G2687" s="6" t="n">
        <x:v>0</x:v>
      </x:c>
      <x:c r="H2687" s="7" t="str"/>
      <x:c r="I2687" s="7" t="str">
        <x:v>[{"id": "2", "num": 45000}, {"id": "110223", "num": 3}, {"id": "114003", "num": 3}]</x:v>
      </x:c>
      <x:c r="J2687" s="6" t="str">
        <x:v>https://raw.githubusercontent.com/Mar-7th/StarRailRes/dbe8cdfcfb0bf657b9fe1cf92d5537f118ccb487/index_new/cn/character_skill_trees.json</x:v>
      </x:c>
    </x:row>
    <x:row r="2688" ht="53" customHeight="1">
      <x:c r="A2688" s="6" t="str">
        <x:v>1308004_8</x:v>
      </x:c>
      <x:c r="B2688" s="6" t="str">
        <x:v>1308</x:v>
      </x:c>
      <x:c r="C2688" s="6" t="str">
        <x:v>1308004</x:v>
      </x:c>
      <x:c r="D2688" s="6" t="str"/>
      <x:c r="E2688" s="6" t="n">
        <x:v>8</x:v>
      </x:c>
      <x:c r="F2688" s="6" t="n">
        <x:v>5</x:v>
      </x:c>
      <x:c r="G2688" s="6" t="n">
        <x:v>0</x:v>
      </x:c>
      <x:c r="H2688" s="7" t="str"/>
      <x:c r="I2688" s="7" t="str">
        <x:v>[{"id": "2", "num": 80000}, {"id": "110223", "num": 5}, {"id": "110504", "num": 1}, {"id": "114003", "num": 4}]</x:v>
      </x:c>
      <x:c r="J2688" s="6" t="str">
        <x:v>https://raw.githubusercontent.com/Mar-7th/StarRailRes/dbe8cdfcfb0bf657b9fe1cf92d5537f118ccb487/index_new/cn/character_skill_trees.json</x:v>
      </x:c>
    </x:row>
    <x:row r="2689" ht="53" customHeight="1">
      <x:c r="A2689" s="6" t="str">
        <x:v>1308004_9</x:v>
      </x:c>
      <x:c r="B2689" s="6" t="str">
        <x:v>1308</x:v>
      </x:c>
      <x:c r="C2689" s="6" t="str">
        <x:v>1308004</x:v>
      </x:c>
      <x:c r="D2689" s="6" t="str"/>
      <x:c r="E2689" s="6" t="n">
        <x:v>9</x:v>
      </x:c>
      <x:c r="F2689" s="6" t="n">
        <x:v>6</x:v>
      </x:c>
      <x:c r="G2689" s="6" t="n">
        <x:v>0</x:v>
      </x:c>
      <x:c r="H2689" s="7" t="str"/>
      <x:c r="I2689" s="7" t="str">
        <x:v>[{"id": "2", "num": 160000}, {"id": "110223", "num": 8}, {"id": "241", "num": 1}, {"id": "110504", "num": 1}]</x:v>
      </x:c>
      <x:c r="J2689" s="6" t="str">
        <x:v>https://raw.githubusercontent.com/Mar-7th/StarRailRes/dbe8cdfcfb0bf657b9fe1cf92d5537f118ccb487/index_new/cn/character_skill_trees.json</x:v>
      </x:c>
    </x:row>
    <x:row r="2690" ht="53" customHeight="1">
      <x:c r="A2690" s="6" t="str">
        <x:v>1308004_10</x:v>
      </x:c>
      <x:c r="B2690" s="6" t="str">
        <x:v>1308</x:v>
      </x:c>
      <x:c r="C2690" s="6" t="str">
        <x:v>1308004</x:v>
      </x:c>
      <x:c r="D2690" s="6" t="str"/>
      <x:c r="E2690" s="6" t="n">
        <x:v>10</x:v>
      </x:c>
      <x:c r="F2690" s="6" t="n">
        <x:v>6</x:v>
      </x:c>
      <x:c r="G2690" s="6" t="n">
        <x:v>0</x:v>
      </x:c>
      <x:c r="H2690" s="7" t="str"/>
      <x:c r="I2690" s="7" t="str">
        <x:v>[{"id": "2", "num": 300000}, {"id": "110223", "num": 14}, {"id": "241", "num": 1}, {"id": "110504", "num": 1}]</x:v>
      </x:c>
      <x:c r="J2690" s="6" t="str">
        <x:v>https://raw.githubusercontent.com/Mar-7th/StarRailRes/dbe8cdfcfb0bf657b9fe1cf92d5537f118ccb487/index_new/cn/character_skill_trees.json</x:v>
      </x:c>
    </x:row>
    <x:row r="2691" ht="20" customHeight="1">
      <x:c r="A2691" s="6" t="str">
        <x:v>1308007_1</x:v>
      </x:c>
      <x:c r="B2691" s="6" t="str">
        <x:v>1308</x:v>
      </x:c>
      <x:c r="C2691" s="6" t="str">
        <x:v>1308007</x:v>
      </x:c>
      <x:c r="D2691" s="6" t="str"/>
      <x:c r="E2691" s="6" t="n">
        <x:v>1</x:v>
      </x:c>
      <x:c r="F2691" s="6" t="n">
        <x:v>0</x:v>
      </x:c>
      <x:c r="G2691" s="6" t="n">
        <x:v>0</x:v>
      </x:c>
      <x:c r="H2691" s="7" t="str"/>
      <x:c r="I2691" s="7" t="str">
        <x:v>[]</x:v>
      </x:c>
      <x:c r="J2691" s="6" t="str">
        <x:v>https://raw.githubusercontent.com/Mar-7th/StarRailRes/dbe8cdfcfb0bf657b9fe1cf92d5537f118ccb487/index_new/cn/character_skill_trees.json</x:v>
      </x:c>
    </x:row>
    <x:row r="2692" ht="38" customHeight="1">
      <x:c r="A2692" s="6" t="str">
        <x:v>1308101_1</x:v>
      </x:c>
      <x:c r="B2692" s="6" t="str">
        <x:v>1308</x:v>
      </x:c>
      <x:c r="C2692" s="6" t="str">
        <x:v>1308101</x:v>
      </x:c>
      <x:c r="D2692" s="6" t="str">
        <x:v>赤鬼</x:v>
      </x:c>
      <x:c r="E2692" s="6" t="n">
        <x:v>1</x:v>
      </x:c>
      <x:c r="F2692" s="6" t="n">
        <x:v>2</x:v>
      </x:c>
      <x:c r="G2692" s="6" t="n">
        <x:v>0</x:v>
      </x:c>
      <x:c r="H2692" s="7" t="str">
        <x:v>战斗开始时，立即获得#1[i]点【残梦】，并为随机1名敌方附上#1[i]层【集真赤】。当【残梦】达到上限时，每溢出1点【残梦】获得1层【四相断我】，使【四相断我】最多可以叠加至#2[i]层。</x:v>
      </x:c>
      <x:c r="I2692" s="7" t="str">
        <x:v>[{"id": "2", "num": 5000}, {"id": "110221", "num": 3}, {"id": "110504", "num": 1}]</x:v>
      </x:c>
      <x:c r="J2692" s="6" t="str">
        <x:v>https://raw.githubusercontent.com/Mar-7th/StarRailRes/dbe8cdfcfb0bf657b9fe1cf92d5537f118ccb487/index_new/cn/character_skill_trees.json</x:v>
      </x:c>
    </x:row>
    <x:row r="2693" ht="53" customHeight="1">
      <x:c r="A2693" s="6" t="str">
        <x:v>1308102_1</x:v>
      </x:c>
      <x:c r="B2693" s="6" t="str">
        <x:v>1308</x:v>
      </x:c>
      <x:c r="C2693" s="6" t="str">
        <x:v>1308102</x:v>
      </x:c>
      <x:c r="D2693" s="6" t="str">
        <x:v>奈落</x:v>
      </x:c>
      <x:c r="E2693" s="6" t="n">
        <x:v>1</x:v>
      </x:c>
      <x:c r="F2693" s="6" t="n">
        <x:v>4</x:v>
      </x:c>
      <x:c r="G2693" s="6" t="n">
        <x:v>0</x:v>
      </x:c>
      <x:c r="H2693" s="7" t="str">
        <x:v>我方队伍中存在1名/2名除黄泉之外的「虚无」命途角色时，使黄泉普攻、战技、终结技造成的伤害为原伤害的#1[i]%/#2[i]%。</x:v>
      </x:c>
      <x:c r="I2693" s="7" t="str">
        <x:v>[{"id": "2", "num": 20000}, {"id": "110222", "num": 5}, {"id": "241", "num": 1}, {"id": "110504", "num": 1}]</x:v>
      </x:c>
      <x:c r="J2693" s="6" t="str">
        <x:v>https://raw.githubusercontent.com/Mar-7th/StarRailRes/dbe8cdfcfb0bf657b9fe1cf92d5537f118ccb487/index_new/cn/character_skill_trees.json</x:v>
      </x:c>
    </x:row>
    <x:row r="2694" ht="53" customHeight="1">
      <x:c r="A2694" s="6" t="str">
        <x:v>1308103_1</x:v>
      </x:c>
      <x:c r="B2694" s="6" t="str">
        <x:v>1308</x:v>
      </x:c>
      <x:c r="C2694" s="6" t="str">
        <x:v>1308103</x:v>
      </x:c>
      <x:c r="D2694" s="6" t="str">
        <x:v>雷心</x:v>
      </x:c>
      <x:c r="E2694" s="6" t="n">
        <x:v>1</x:v>
      </x:c>
      <x:c r="F2694" s="6" t="n">
        <x:v>6</x:v>
      </x:c>
      <x:c r="G2694" s="6" t="n">
        <x:v>0</x:v>
      </x:c>
      <x:c r="H2694" s="7" t="str">
        <x:v>终结技的【啼泽雨斩】击中持有【集真赤】的敌方目标时，使黄泉造成的伤害提高#1[i]%，该效果最多叠加#2[i]层，持续#3[i]回合，并在发动【黄泉返渡】时额外造成#4[i]次伤害，每次伤害对敌方随机单体造成等同于黄泉#5[i]%攻击力的雷属性伤害，该伤害视为终结技伤害。</x:v>
      </x:c>
      <x:c r="I2694" s="7" t="str">
        <x:v>[{"id": "2", "num": 160000}, {"id": "110223", "num": 8}, {"id": "241", "num": 1}, {"id": "110504", "num": 1}]</x:v>
      </x:c>
      <x:c r="J2694" s="6" t="str">
        <x:v>https://raw.githubusercontent.com/Mar-7th/StarRailRes/dbe8cdfcfb0bf657b9fe1cf92d5537f118ccb487/index_new/cn/character_skill_trees.json</x:v>
      </x:c>
    </x:row>
    <x:row r="2695" ht="38" customHeight="1">
      <x:c r="A2695" s="6" t="str">
        <x:v>1308201_1</x:v>
      </x:c>
      <x:c r="B2695" s="6" t="str">
        <x:v>1308</x:v>
      </x:c>
      <x:c r="C2695" s="6" t="str">
        <x:v>1308201</x:v>
      </x:c>
      <x:c r="D2695" s="6" t="str">
        <x:v>攻击强化</x:v>
      </x:c>
      <x:c r="E2695" s="6" t="n">
        <x:v>1</x:v>
      </x:c>
      <x:c r="F2695" s="6" t="n">
        <x:v>0</x:v>
      </x:c>
      <x:c r="G2695" s="6" t="n">
        <x:v>1</x:v>
      </x:c>
      <x:c r="H2695" s="7" t="str"/>
      <x:c r="I2695" s="7" t="str">
        <x:v>[{"id": "2", "num": 2500}, {"id": "114001", "num": 2}]</x:v>
      </x:c>
      <x:c r="J2695" s="6" t="str">
        <x:v>https://raw.githubusercontent.com/Mar-7th/StarRailRes/dbe8cdfcfb0bf657b9fe1cf92d5537f118ccb487/index_new/cn/character_skill_trees.json</x:v>
      </x:c>
    </x:row>
    <x:row r="2696" ht="38" customHeight="1">
      <x:c r="A2696" s="6" t="str">
        <x:v>1308202_1</x:v>
      </x:c>
      <x:c r="B2696" s="6" t="str">
        <x:v>1308</x:v>
      </x:c>
      <x:c r="C2696" s="6" t="str">
        <x:v>1308202</x:v>
      </x:c>
      <x:c r="D2696" s="6" t="str">
        <x:v>暴击伤害强化</x:v>
      </x:c>
      <x:c r="E2696" s="6" t="n">
        <x:v>1</x:v>
      </x:c>
      <x:c r="F2696" s="6" t="n">
        <x:v>2</x:v>
      </x:c>
      <x:c r="G2696" s="6" t="n">
        <x:v>0</x:v>
      </x:c>
      <x:c r="H2696" s="7" t="str"/>
      <x:c r="I2696" s="7" t="str">
        <x:v>[{"id": "2", "num": 5000}, {"id": "110221", "num": 3}, {"id": "114001", "num": 6}]</x:v>
      </x:c>
      <x:c r="J2696" s="6" t="str">
        <x:v>https://raw.githubusercontent.com/Mar-7th/StarRailRes/dbe8cdfcfb0bf657b9fe1cf92d5537f118ccb487/index_new/cn/character_skill_trees.json</x:v>
      </x:c>
    </x:row>
    <x:row r="2697" ht="38" customHeight="1">
      <x:c r="A2697" s="6" t="str">
        <x:v>1308203_1</x:v>
      </x:c>
      <x:c r="B2697" s="6" t="str">
        <x:v>1308</x:v>
      </x:c>
      <x:c r="C2697" s="6" t="str">
        <x:v>1308203</x:v>
      </x:c>
      <x:c r="D2697" s="6" t="str">
        <x:v>攻击强化</x:v>
      </x:c>
      <x:c r="E2697" s="6" t="n">
        <x:v>1</x:v>
      </x:c>
      <x:c r="F2697" s="6" t="n">
        <x:v>3</x:v>
      </x:c>
      <x:c r="G2697" s="6" t="n">
        <x:v>0</x:v>
      </x:c>
      <x:c r="H2697" s="7" t="str"/>
      <x:c r="I2697" s="7" t="str">
        <x:v>[{"id": "2", "num": 10000}, {"id": "110222", "num": 3}, {"id": "114002", "num": 3}]</x:v>
      </x:c>
      <x:c r="J2697" s="6" t="str">
        <x:v>https://raw.githubusercontent.com/Mar-7th/StarRailRes/dbe8cdfcfb0bf657b9fe1cf92d5537f118ccb487/index_new/cn/character_skill_trees.json</x:v>
      </x:c>
    </x:row>
    <x:row r="2698" ht="38" customHeight="1">
      <x:c r="A2698" s="6" t="str">
        <x:v>1308204_1</x:v>
      </x:c>
      <x:c r="B2698" s="6" t="str">
        <x:v>1308</x:v>
      </x:c>
      <x:c r="C2698" s="6" t="str">
        <x:v>1308204</x:v>
      </x:c>
      <x:c r="D2698" s="6" t="str">
        <x:v>伤害强化•雷</x:v>
      </x:c>
      <x:c r="E2698" s="6" t="n">
        <x:v>1</x:v>
      </x:c>
      <x:c r="F2698" s="6" t="n">
        <x:v>3</x:v>
      </x:c>
      <x:c r="G2698" s="6" t="n">
        <x:v>0</x:v>
      </x:c>
      <x:c r="H2698" s="7" t="str"/>
      <x:c r="I2698" s="7" t="str">
        <x:v>[{"id": "2", "num": 10000}, {"id": "110222", "num": 3}, {"id": "114002", "num": 3}]</x:v>
      </x:c>
      <x:c r="J2698" s="6" t="str">
        <x:v>https://raw.githubusercontent.com/Mar-7th/StarRailRes/dbe8cdfcfb0bf657b9fe1cf92d5537f118ccb487/index_new/cn/character_skill_trees.json</x:v>
      </x:c>
    </x:row>
    <x:row r="2699" ht="38" customHeight="1">
      <x:c r="A2699" s="6" t="str">
        <x:v>1308205_1</x:v>
      </x:c>
      <x:c r="B2699" s="6" t="str">
        <x:v>1308</x:v>
      </x:c>
      <x:c r="C2699" s="6" t="str">
        <x:v>1308205</x:v>
      </x:c>
      <x:c r="D2699" s="6" t="str">
        <x:v>攻击强化</x:v>
      </x:c>
      <x:c r="E2699" s="6" t="n">
        <x:v>1</x:v>
      </x:c>
      <x:c r="F2699" s="6" t="n">
        <x:v>4</x:v>
      </x:c>
      <x:c r="G2699" s="6" t="n">
        <x:v>0</x:v>
      </x:c>
      <x:c r="H2699" s="7" t="str"/>
      <x:c r="I2699" s="7" t="str">
        <x:v>[{"id": "2", "num": 20000}, {"id": "110222", "num": 5}, {"id": "114002", "num": 4}]</x:v>
      </x:c>
      <x:c r="J2699" s="6" t="str">
        <x:v>https://raw.githubusercontent.com/Mar-7th/StarRailRes/dbe8cdfcfb0bf657b9fe1cf92d5537f118ccb487/index_new/cn/character_skill_trees.json</x:v>
      </x:c>
    </x:row>
    <x:row r="2700" ht="38" customHeight="1">
      <x:c r="A2700" s="6" t="str">
        <x:v>1308206_1</x:v>
      </x:c>
      <x:c r="B2700" s="6" t="str">
        <x:v>1308</x:v>
      </x:c>
      <x:c r="C2700" s="6" t="str">
        <x:v>1308206</x:v>
      </x:c>
      <x:c r="D2700" s="6" t="str">
        <x:v>暴击伤害强化</x:v>
      </x:c>
      <x:c r="E2700" s="6" t="n">
        <x:v>1</x:v>
      </x:c>
      <x:c r="F2700" s="6" t="n">
        <x:v>5</x:v>
      </x:c>
      <x:c r="G2700" s="6" t="n">
        <x:v>0</x:v>
      </x:c>
      <x:c r="H2700" s="7" t="str"/>
      <x:c r="I2700" s="7" t="str">
        <x:v>[{"id": "2", "num": 45000}, {"id": "110223", "num": 3}, {"id": "114003", "num": 3}]</x:v>
      </x:c>
      <x:c r="J2700" s="6" t="str">
        <x:v>https://raw.githubusercontent.com/Mar-7th/StarRailRes/dbe8cdfcfb0bf657b9fe1cf92d5537f118ccb487/index_new/cn/character_skill_trees.json</x:v>
      </x:c>
    </x:row>
    <x:row r="2701" ht="38" customHeight="1">
      <x:c r="A2701" s="6" t="str">
        <x:v>1308207_1</x:v>
      </x:c>
      <x:c r="B2701" s="6" t="str">
        <x:v>1308</x:v>
      </x:c>
      <x:c r="C2701" s="6" t="str">
        <x:v>1308207</x:v>
      </x:c>
      <x:c r="D2701" s="6" t="str">
        <x:v>攻击强化</x:v>
      </x:c>
      <x:c r="E2701" s="6" t="n">
        <x:v>1</x:v>
      </x:c>
      <x:c r="F2701" s="6" t="n">
        <x:v>5</x:v>
      </x:c>
      <x:c r="G2701" s="6" t="n">
        <x:v>0</x:v>
      </x:c>
      <x:c r="H2701" s="7" t="str"/>
      <x:c r="I2701" s="7" t="str">
        <x:v>[{"id": "2", "num": 45000}, {"id": "110223", "num": 3}, {"id": "114003", "num": 3}]</x:v>
      </x:c>
      <x:c r="J2701" s="6" t="str">
        <x:v>https://raw.githubusercontent.com/Mar-7th/StarRailRes/dbe8cdfcfb0bf657b9fe1cf92d5537f118ccb487/index_new/cn/character_skill_trees.json</x:v>
      </x:c>
    </x:row>
    <x:row r="2702" ht="38" customHeight="1">
      <x:c r="A2702" s="6" t="str">
        <x:v>1308208_1</x:v>
      </x:c>
      <x:c r="B2702" s="6" t="str">
        <x:v>1308</x:v>
      </x:c>
      <x:c r="C2702" s="6" t="str">
        <x:v>1308208</x:v>
      </x:c>
      <x:c r="D2702" s="6" t="str">
        <x:v>伤害强化•雷</x:v>
      </x:c>
      <x:c r="E2702" s="6" t="n">
        <x:v>1</x:v>
      </x:c>
      <x:c r="F2702" s="6" t="n">
        <x:v>6</x:v>
      </x:c>
      <x:c r="G2702" s="6" t="n">
        <x:v>0</x:v>
      </x:c>
      <x:c r="H2702" s="7" t="str"/>
      <x:c r="I2702" s="7" t="str">
        <x:v>[{"id": "2", "num": 160000}, {"id": "110223", "num": 8}, {"id": "114003", "num": 8}]</x:v>
      </x:c>
      <x:c r="J2702" s="6" t="str">
        <x:v>https://raw.githubusercontent.com/Mar-7th/StarRailRes/dbe8cdfcfb0bf657b9fe1cf92d5537f118ccb487/index_new/cn/character_skill_trees.json</x:v>
      </x:c>
    </x:row>
    <x:row r="2703" ht="38" customHeight="1">
      <x:c r="A2703" s="6" t="str">
        <x:v>1308209_1</x:v>
      </x:c>
      <x:c r="B2703" s="6" t="str">
        <x:v>1308</x:v>
      </x:c>
      <x:c r="C2703" s="6" t="str">
        <x:v>1308209</x:v>
      </x:c>
      <x:c r="D2703" s="6" t="str">
        <x:v>暴击伤害强化</x:v>
      </x:c>
      <x:c r="E2703" s="6" t="n">
        <x:v>1</x:v>
      </x:c>
      <x:c r="F2703" s="6" t="n">
        <x:v>0</x:v>
      </x:c>
      <x:c r="G2703" s="6" t="n">
        <x:v>75</x:v>
      </x:c>
      <x:c r="H2703" s="7" t="str"/>
      <x:c r="I2703" s="7" t="str">
        <x:v>[{"id": "2", "num": 160000}, {"id": "110223", "num": 8}, {"id": "114003", "num": 8}]</x:v>
      </x:c>
      <x:c r="J2703" s="6" t="str">
        <x:v>https://raw.githubusercontent.com/Mar-7th/StarRailRes/dbe8cdfcfb0bf657b9fe1cf92d5537f118ccb487/index_new/cn/character_skill_trees.json</x:v>
      </x:c>
    </x:row>
    <x:row r="2704" ht="38" customHeight="1">
      <x:c r="A2704" s="6" t="str">
        <x:v>1308210_1</x:v>
      </x:c>
      <x:c r="B2704" s="6" t="str">
        <x:v>1308</x:v>
      </x:c>
      <x:c r="C2704" s="6" t="str">
        <x:v>1308210</x:v>
      </x:c>
      <x:c r="D2704" s="6" t="str">
        <x:v>攻击强化</x:v>
      </x:c>
      <x:c r="E2704" s="6" t="n">
        <x:v>1</x:v>
      </x:c>
      <x:c r="F2704" s="6" t="n">
        <x:v>0</x:v>
      </x:c>
      <x:c r="G2704" s="6" t="n">
        <x:v>80</x:v>
      </x:c>
      <x:c r="H2704" s="7" t="str"/>
      <x:c r="I2704" s="7" t="str">
        <x:v>[{"id": "2", "num": 160000}, {"id": "110223", "num": 8}, {"id": "114003", "num": 8}]</x:v>
      </x:c>
      <x:c r="J2704" s="6" t="str">
        <x:v>https://raw.githubusercontent.com/Mar-7th/StarRailRes/dbe8cdfcfb0bf657b9fe1cf92d5537f118ccb487/index_new/cn/character_skill_trees.json</x:v>
      </x:c>
    </x:row>
    <x:row r="2705" ht="20" customHeight="1">
      <x:c r="A2705" s="6" t="str">
        <x:v>1309001_1</x:v>
      </x:c>
      <x:c r="B2705" s="6" t="str">
        <x:v>1309</x:v>
      </x:c>
      <x:c r="C2705" s="6" t="str">
        <x:v>1309001</x:v>
      </x:c>
      <x:c r="D2705" s="6" t="str"/>
      <x:c r="E2705" s="6" t="n">
        <x:v>1</x:v>
      </x:c>
      <x:c r="F2705" s="6" t="n">
        <x:v>0</x:v>
      </x:c>
      <x:c r="G2705" s="6" t="n">
        <x:v>0</x:v>
      </x:c>
      <x:c r="H2705" s="7" t="str"/>
      <x:c r="I2705" s="7" t="str">
        <x:v>[]</x:v>
      </x:c>
      <x:c r="J2705" s="6" t="str">
        <x:v>https://raw.githubusercontent.com/Mar-7th/StarRailRes/dbe8cdfcfb0bf657b9fe1cf92d5537f118ccb487/index_new/cn/character_skill_trees.json</x:v>
      </x:c>
    </x:row>
    <x:row r="2706" ht="38" customHeight="1">
      <x:c r="A2706" s="6" t="str">
        <x:v>1309001_2</x:v>
      </x:c>
      <x:c r="B2706" s="6" t="str">
        <x:v>1309</x:v>
      </x:c>
      <x:c r="C2706" s="6" t="str">
        <x:v>1309001</x:v>
      </x:c>
      <x:c r="D2706" s="6" t="str"/>
      <x:c r="E2706" s="6" t="n">
        <x:v>2</x:v>
      </x:c>
      <x:c r="F2706" s="6" t="n">
        <x:v>2</x:v>
      </x:c>
      <x:c r="G2706" s="6" t="n">
        <x:v>0</x:v>
      </x:c>
      <x:c r="H2706" s="7" t="str"/>
      <x:c r="I2706" s="7" t="str">
        <x:v>[{"id": "2", "num": 5000}, {"id": "110231", "num": 3}, {"id": "114001", "num": 6}]</x:v>
      </x:c>
      <x:c r="J2706" s="6" t="str">
        <x:v>https://raw.githubusercontent.com/Mar-7th/StarRailRes/dbe8cdfcfb0bf657b9fe1cf92d5537f118ccb487/index_new/cn/character_skill_trees.json</x:v>
      </x:c>
    </x:row>
    <x:row r="2707" ht="38" customHeight="1">
      <x:c r="A2707" s="6" t="str">
        <x:v>1309001_3</x:v>
      </x:c>
      <x:c r="B2707" s="6" t="str">
        <x:v>1309</x:v>
      </x:c>
      <x:c r="C2707" s="6" t="str">
        <x:v>1309001</x:v>
      </x:c>
      <x:c r="D2707" s="6" t="str"/>
      <x:c r="E2707" s="6" t="n">
        <x:v>3</x:v>
      </x:c>
      <x:c r="F2707" s="6" t="n">
        <x:v>3</x:v>
      </x:c>
      <x:c r="G2707" s="6" t="n">
        <x:v>0</x:v>
      </x:c>
      <x:c r="H2707" s="7" t="str"/>
      <x:c r="I2707" s="7" t="str">
        <x:v>[{"id": "2", "num": 10000}, {"id": "110232", "num": 3}, {"id": "114002", "num": 3}]</x:v>
      </x:c>
      <x:c r="J2707" s="6" t="str">
        <x:v>https://raw.githubusercontent.com/Mar-7th/StarRailRes/dbe8cdfcfb0bf657b9fe1cf92d5537f118ccb487/index_new/cn/character_skill_trees.json</x:v>
      </x:c>
    </x:row>
    <x:row r="2708" ht="38" customHeight="1">
      <x:c r="A2708" s="6" t="str">
        <x:v>1309001_4</x:v>
      </x:c>
      <x:c r="B2708" s="6" t="str">
        <x:v>1309</x:v>
      </x:c>
      <x:c r="C2708" s="6" t="str">
        <x:v>1309001</x:v>
      </x:c>
      <x:c r="D2708" s="6" t="str"/>
      <x:c r="E2708" s="6" t="n">
        <x:v>4</x:v>
      </x:c>
      <x:c r="F2708" s="6" t="n">
        <x:v>4</x:v>
      </x:c>
      <x:c r="G2708" s="6" t="n">
        <x:v>0</x:v>
      </x:c>
      <x:c r="H2708" s="7" t="str"/>
      <x:c r="I2708" s="7" t="str">
        <x:v>[{"id": "2", "num": 20000}, {"id": "110232", "num": 5}, {"id": "114002", "num": 4}]</x:v>
      </x:c>
      <x:c r="J2708" s="6" t="str">
        <x:v>https://raw.githubusercontent.com/Mar-7th/StarRailRes/dbe8cdfcfb0bf657b9fe1cf92d5537f118ccb487/index_new/cn/character_skill_trees.json</x:v>
      </x:c>
    </x:row>
    <x:row r="2709" ht="38" customHeight="1">
      <x:c r="A2709" s="6" t="str">
        <x:v>1309001_5</x:v>
      </x:c>
      <x:c r="B2709" s="6" t="str">
        <x:v>1309</x:v>
      </x:c>
      <x:c r="C2709" s="6" t="str">
        <x:v>1309001</x:v>
      </x:c>
      <x:c r="D2709" s="6" t="str"/>
      <x:c r="E2709" s="6" t="n">
        <x:v>5</x:v>
      </x:c>
      <x:c r="F2709" s="6" t="n">
        <x:v>5</x:v>
      </x:c>
      <x:c r="G2709" s="6" t="n">
        <x:v>0</x:v>
      </x:c>
      <x:c r="H2709" s="7" t="str"/>
      <x:c r="I2709" s="7" t="str">
        <x:v>[{"id": "2", "num": 45000}, {"id": "110233", "num": 3}, {"id": "114003", "num": 3}]</x:v>
      </x:c>
      <x:c r="J2709" s="6" t="str">
        <x:v>https://raw.githubusercontent.com/Mar-7th/StarRailRes/dbe8cdfcfb0bf657b9fe1cf92d5537f118ccb487/index_new/cn/character_skill_trees.json</x:v>
      </x:c>
    </x:row>
    <x:row r="2710" ht="38" customHeight="1">
      <x:c r="A2710" s="6" t="str">
        <x:v>1309001_6</x:v>
      </x:c>
      <x:c r="B2710" s="6" t="str">
        <x:v>1309</x:v>
      </x:c>
      <x:c r="C2710" s="6" t="str">
        <x:v>1309001</x:v>
      </x:c>
      <x:c r="D2710" s="6" t="str"/>
      <x:c r="E2710" s="6" t="n">
        <x:v>6</x:v>
      </x:c>
      <x:c r="F2710" s="6" t="n">
        <x:v>6</x:v>
      </x:c>
      <x:c r="G2710" s="6" t="n">
        <x:v>0</x:v>
      </x:c>
      <x:c r="H2710" s="7" t="str"/>
      <x:c r="I2710" s="7" t="str">
        <x:v>[{"id": "2", "num": 160000}, {"id": "110233", "num": 8}, {"id": "114003", "num": 4}]</x:v>
      </x:c>
      <x:c r="J2710" s="6" t="str">
        <x:v>https://raw.githubusercontent.com/Mar-7th/StarRailRes/dbe8cdfcfb0bf657b9fe1cf92d5537f118ccb487/index_new/cn/character_skill_trees.json</x:v>
      </x:c>
    </x:row>
    <x:row r="2711" ht="20" customHeight="1">
      <x:c r="A2711" s="6" t="str">
        <x:v>1309002_1</x:v>
      </x:c>
      <x:c r="B2711" s="6" t="str">
        <x:v>1309</x:v>
      </x:c>
      <x:c r="C2711" s="6" t="str">
        <x:v>1309002</x:v>
      </x:c>
      <x:c r="D2711" s="6" t="str"/>
      <x:c r="E2711" s="6" t="n">
        <x:v>1</x:v>
      </x:c>
      <x:c r="F2711" s="6" t="n">
        <x:v>0</x:v>
      </x:c>
      <x:c r="G2711" s="6" t="n">
        <x:v>0</x:v>
      </x:c>
      <x:c r="H2711" s="7" t="str"/>
      <x:c r="I2711" s="7" t="str">
        <x:v>[]</x:v>
      </x:c>
      <x:c r="J2711" s="6" t="str">
        <x:v>https://raw.githubusercontent.com/Mar-7th/StarRailRes/dbe8cdfcfb0bf657b9fe1cf92d5537f118ccb487/index_new/cn/character_skill_trees.json</x:v>
      </x:c>
    </x:row>
    <x:row r="2712" ht="38" customHeight="1">
      <x:c r="A2712" s="6" t="str">
        <x:v>1309002_2</x:v>
      </x:c>
      <x:c r="B2712" s="6" t="str">
        <x:v>1309</x:v>
      </x:c>
      <x:c r="C2712" s="6" t="str">
        <x:v>1309002</x:v>
      </x:c>
      <x:c r="D2712" s="6" t="str"/>
      <x:c r="E2712" s="6" t="n">
        <x:v>2</x:v>
      </x:c>
      <x:c r="F2712" s="6" t="n">
        <x:v>1</x:v>
      </x:c>
      <x:c r="G2712" s="6" t="n">
        <x:v>0</x:v>
      </x:c>
      <x:c r="H2712" s="7" t="str"/>
      <x:c r="I2712" s="7" t="str">
        <x:v>[{"id": "2", "num": 2500}, {"id": "114001", "num": 3}]</x:v>
      </x:c>
      <x:c r="J2712" s="6" t="str">
        <x:v>https://raw.githubusercontent.com/Mar-7th/StarRailRes/dbe8cdfcfb0bf657b9fe1cf92d5537f118ccb487/index_new/cn/character_skill_trees.json</x:v>
      </x:c>
    </x:row>
    <x:row r="2713" ht="38" customHeight="1">
      <x:c r="A2713" s="6" t="str">
        <x:v>1309002_3</x:v>
      </x:c>
      <x:c r="B2713" s="6" t="str">
        <x:v>1309</x:v>
      </x:c>
      <x:c r="C2713" s="6" t="str">
        <x:v>1309002</x:v>
      </x:c>
      <x:c r="D2713" s="6" t="str"/>
      <x:c r="E2713" s="6" t="n">
        <x:v>3</x:v>
      </x:c>
      <x:c r="F2713" s="6" t="n">
        <x:v>2</x:v>
      </x:c>
      <x:c r="G2713" s="6" t="n">
        <x:v>0</x:v>
      </x:c>
      <x:c r="H2713" s="7" t="str"/>
      <x:c r="I2713" s="7" t="str">
        <x:v>[{"id": "2", "num": 5000}, {"id": "110231", "num": 3}, {"id": "114001", "num": 6}]</x:v>
      </x:c>
      <x:c r="J2713" s="6" t="str">
        <x:v>https://raw.githubusercontent.com/Mar-7th/StarRailRes/dbe8cdfcfb0bf657b9fe1cf92d5537f118ccb487/index_new/cn/character_skill_trees.json</x:v>
      </x:c>
    </x:row>
    <x:row r="2714" ht="38" customHeight="1">
      <x:c r="A2714" s="6" t="str">
        <x:v>1309002_4</x:v>
      </x:c>
      <x:c r="B2714" s="6" t="str">
        <x:v>1309</x:v>
      </x:c>
      <x:c r="C2714" s="6" t="str">
        <x:v>1309002</x:v>
      </x:c>
      <x:c r="D2714" s="6" t="str"/>
      <x:c r="E2714" s="6" t="n">
        <x:v>4</x:v>
      </x:c>
      <x:c r="F2714" s="6" t="n">
        <x:v>3</x:v>
      </x:c>
      <x:c r="G2714" s="6" t="n">
        <x:v>0</x:v>
      </x:c>
      <x:c r="H2714" s="7" t="str"/>
      <x:c r="I2714" s="7" t="str">
        <x:v>[{"id": "2", "num": 10000}, {"id": "110232", "num": 3}, {"id": "114002", "num": 3}]</x:v>
      </x:c>
      <x:c r="J2714" s="6" t="str">
        <x:v>https://raw.githubusercontent.com/Mar-7th/StarRailRes/dbe8cdfcfb0bf657b9fe1cf92d5537f118ccb487/index_new/cn/character_skill_trees.json</x:v>
      </x:c>
    </x:row>
    <x:row r="2715" ht="38" customHeight="1">
      <x:c r="A2715" s="6" t="str">
        <x:v>1309002_5</x:v>
      </x:c>
      <x:c r="B2715" s="6" t="str">
        <x:v>1309</x:v>
      </x:c>
      <x:c r="C2715" s="6" t="str">
        <x:v>1309002</x:v>
      </x:c>
      <x:c r="D2715" s="6" t="str"/>
      <x:c r="E2715" s="6" t="n">
        <x:v>5</x:v>
      </x:c>
      <x:c r="F2715" s="6" t="n">
        <x:v>4</x:v>
      </x:c>
      <x:c r="G2715" s="6" t="n">
        <x:v>0</x:v>
      </x:c>
      <x:c r="H2715" s="7" t="str"/>
      <x:c r="I2715" s="7" t="str">
        <x:v>[{"id": "2", "num": 20000}, {"id": "110232", "num": 5}, {"id": "114002", "num": 4}]</x:v>
      </x:c>
      <x:c r="J2715" s="6" t="str">
        <x:v>https://raw.githubusercontent.com/Mar-7th/StarRailRes/dbe8cdfcfb0bf657b9fe1cf92d5537f118ccb487/index_new/cn/character_skill_trees.json</x:v>
      </x:c>
    </x:row>
    <x:row r="2716" ht="38" customHeight="1">
      <x:c r="A2716" s="6" t="str">
        <x:v>1309002_6</x:v>
      </x:c>
      <x:c r="B2716" s="6" t="str">
        <x:v>1309</x:v>
      </x:c>
      <x:c r="C2716" s="6" t="str">
        <x:v>1309002</x:v>
      </x:c>
      <x:c r="D2716" s="6" t="str"/>
      <x:c r="E2716" s="6" t="n">
        <x:v>6</x:v>
      </x:c>
      <x:c r="F2716" s="6" t="n">
        <x:v>4</x:v>
      </x:c>
      <x:c r="G2716" s="6" t="n">
        <x:v>0</x:v>
      </x:c>
      <x:c r="H2716" s="7" t="str"/>
      <x:c r="I2716" s="7" t="str">
        <x:v>[{"id": "2", "num": 30000}, {"id": "110232", "num": 7}, {"id": "114002", "num": 6}]</x:v>
      </x:c>
      <x:c r="J2716" s="6" t="str">
        <x:v>https://raw.githubusercontent.com/Mar-7th/StarRailRes/dbe8cdfcfb0bf657b9fe1cf92d5537f118ccb487/index_new/cn/character_skill_trees.json</x:v>
      </x:c>
    </x:row>
    <x:row r="2717" ht="38" customHeight="1">
      <x:c r="A2717" s="6" t="str">
        <x:v>1309002_7</x:v>
      </x:c>
      <x:c r="B2717" s="6" t="str">
        <x:v>1309</x:v>
      </x:c>
      <x:c r="C2717" s="6" t="str">
        <x:v>1309002</x:v>
      </x:c>
      <x:c r="D2717" s="6" t="str"/>
      <x:c r="E2717" s="6" t="n">
        <x:v>7</x:v>
      </x:c>
      <x:c r="F2717" s="6" t="n">
        <x:v>5</x:v>
      </x:c>
      <x:c r="G2717" s="6" t="n">
        <x:v>0</x:v>
      </x:c>
      <x:c r="H2717" s="7" t="str"/>
      <x:c r="I2717" s="7" t="str">
        <x:v>[{"id": "2", "num": 45000}, {"id": "110233", "num": 3}, {"id": "114003", "num": 3}]</x:v>
      </x:c>
      <x:c r="J2717" s="6" t="str">
        <x:v>https://raw.githubusercontent.com/Mar-7th/StarRailRes/dbe8cdfcfb0bf657b9fe1cf92d5537f118ccb487/index_new/cn/character_skill_trees.json</x:v>
      </x:c>
    </x:row>
    <x:row r="2718" ht="53" customHeight="1">
      <x:c r="A2718" s="6" t="str">
        <x:v>1309002_8</x:v>
      </x:c>
      <x:c r="B2718" s="6" t="str">
        <x:v>1309</x:v>
      </x:c>
      <x:c r="C2718" s="6" t="str">
        <x:v>1309002</x:v>
      </x:c>
      <x:c r="D2718" s="6" t="str"/>
      <x:c r="E2718" s="6" t="n">
        <x:v>8</x:v>
      </x:c>
      <x:c r="F2718" s="6" t="n">
        <x:v>5</x:v>
      </x:c>
      <x:c r="G2718" s="6" t="n">
        <x:v>0</x:v>
      </x:c>
      <x:c r="H2718" s="7" t="str"/>
      <x:c r="I2718" s="7" t="str">
        <x:v>[{"id": "2", "num": 80000}, {"id": "110233", "num": 5}, {"id": "110504", "num": 1}, {"id": "114003", "num": 4}]</x:v>
      </x:c>
      <x:c r="J2718" s="6" t="str">
        <x:v>https://raw.githubusercontent.com/Mar-7th/StarRailRes/dbe8cdfcfb0bf657b9fe1cf92d5537f118ccb487/index_new/cn/character_skill_trees.json</x:v>
      </x:c>
    </x:row>
    <x:row r="2719" ht="53" customHeight="1">
      <x:c r="A2719" s="6" t="str">
        <x:v>1309002_9</x:v>
      </x:c>
      <x:c r="B2719" s="6" t="str">
        <x:v>1309</x:v>
      </x:c>
      <x:c r="C2719" s="6" t="str">
        <x:v>1309002</x:v>
      </x:c>
      <x:c r="D2719" s="6" t="str"/>
      <x:c r="E2719" s="6" t="n">
        <x:v>9</x:v>
      </x:c>
      <x:c r="F2719" s="6" t="n">
        <x:v>6</x:v>
      </x:c>
      <x:c r="G2719" s="6" t="n">
        <x:v>0</x:v>
      </x:c>
      <x:c r="H2719" s="7" t="str"/>
      <x:c r="I2719" s="7" t="str">
        <x:v>[{"id": "2", "num": 160000}, {"id": "110233", "num": 8}, {"id": "241", "num": 1}, {"id": "110504", "num": 1}]</x:v>
      </x:c>
      <x:c r="J2719" s="6" t="str">
        <x:v>https://raw.githubusercontent.com/Mar-7th/StarRailRes/dbe8cdfcfb0bf657b9fe1cf92d5537f118ccb487/index_new/cn/character_skill_trees.json</x:v>
      </x:c>
    </x:row>
    <x:row r="2720" ht="53" customHeight="1">
      <x:c r="A2720" s="6" t="str">
        <x:v>1309002_10</x:v>
      </x:c>
      <x:c r="B2720" s="6" t="str">
        <x:v>1309</x:v>
      </x:c>
      <x:c r="C2720" s="6" t="str">
        <x:v>1309002</x:v>
      </x:c>
      <x:c r="D2720" s="6" t="str"/>
      <x:c r="E2720" s="6" t="n">
        <x:v>10</x:v>
      </x:c>
      <x:c r="F2720" s="6" t="n">
        <x:v>6</x:v>
      </x:c>
      <x:c r="G2720" s="6" t="n">
        <x:v>0</x:v>
      </x:c>
      <x:c r="H2720" s="7" t="str"/>
      <x:c r="I2720" s="7" t="str">
        <x:v>[{"id": "2", "num": 300000}, {"id": "110233", "num": 14}, {"id": "241", "num": 1}, {"id": "110504", "num": 1}]</x:v>
      </x:c>
      <x:c r="J2720" s="6" t="str">
        <x:v>https://raw.githubusercontent.com/Mar-7th/StarRailRes/dbe8cdfcfb0bf657b9fe1cf92d5537f118ccb487/index_new/cn/character_skill_trees.json</x:v>
      </x:c>
    </x:row>
    <x:row r="2721" ht="20" customHeight="1">
      <x:c r="A2721" s="6" t="str">
        <x:v>1309003_1</x:v>
      </x:c>
      <x:c r="B2721" s="6" t="str">
        <x:v>1309</x:v>
      </x:c>
      <x:c r="C2721" s="6" t="str">
        <x:v>1309003</x:v>
      </x:c>
      <x:c r="D2721" s="6" t="str"/>
      <x:c r="E2721" s="6" t="n">
        <x:v>1</x:v>
      </x:c>
      <x:c r="F2721" s="6" t="n">
        <x:v>0</x:v>
      </x:c>
      <x:c r="G2721" s="6" t="n">
        <x:v>0</x:v>
      </x:c>
      <x:c r="H2721" s="7" t="str"/>
      <x:c r="I2721" s="7" t="str">
        <x:v>[]</x:v>
      </x:c>
      <x:c r="J2721" s="6" t="str">
        <x:v>https://raw.githubusercontent.com/Mar-7th/StarRailRes/dbe8cdfcfb0bf657b9fe1cf92d5537f118ccb487/index_new/cn/character_skill_trees.json</x:v>
      </x:c>
    </x:row>
    <x:row r="2722" ht="38" customHeight="1">
      <x:c r="A2722" s="6" t="str">
        <x:v>1309003_2</x:v>
      </x:c>
      <x:c r="B2722" s="6" t="str">
        <x:v>1309</x:v>
      </x:c>
      <x:c r="C2722" s="6" t="str">
        <x:v>1309003</x:v>
      </x:c>
      <x:c r="D2722" s="6" t="str"/>
      <x:c r="E2722" s="6" t="n">
        <x:v>2</x:v>
      </x:c>
      <x:c r="F2722" s="6" t="n">
        <x:v>1</x:v>
      </x:c>
      <x:c r="G2722" s="6" t="n">
        <x:v>0</x:v>
      </x:c>
      <x:c r="H2722" s="7" t="str"/>
      <x:c r="I2722" s="7" t="str">
        <x:v>[{"id": "2", "num": 2500}, {"id": "114001", "num": 3}]</x:v>
      </x:c>
      <x:c r="J2722" s="6" t="str">
        <x:v>https://raw.githubusercontent.com/Mar-7th/StarRailRes/dbe8cdfcfb0bf657b9fe1cf92d5537f118ccb487/index_new/cn/character_skill_trees.json</x:v>
      </x:c>
    </x:row>
    <x:row r="2723" ht="38" customHeight="1">
      <x:c r="A2723" s="6" t="str">
        <x:v>1309003_3</x:v>
      </x:c>
      <x:c r="B2723" s="6" t="str">
        <x:v>1309</x:v>
      </x:c>
      <x:c r="C2723" s="6" t="str">
        <x:v>1309003</x:v>
      </x:c>
      <x:c r="D2723" s="6" t="str"/>
      <x:c r="E2723" s="6" t="n">
        <x:v>3</x:v>
      </x:c>
      <x:c r="F2723" s="6" t="n">
        <x:v>2</x:v>
      </x:c>
      <x:c r="G2723" s="6" t="n">
        <x:v>0</x:v>
      </x:c>
      <x:c r="H2723" s="7" t="str"/>
      <x:c r="I2723" s="7" t="str">
        <x:v>[{"id": "2", "num": 5000}, {"id": "110231", "num": 3}, {"id": "114001", "num": 6}]</x:v>
      </x:c>
      <x:c r="J2723" s="6" t="str">
        <x:v>https://raw.githubusercontent.com/Mar-7th/StarRailRes/dbe8cdfcfb0bf657b9fe1cf92d5537f118ccb487/index_new/cn/character_skill_trees.json</x:v>
      </x:c>
    </x:row>
    <x:row r="2724" ht="38" customHeight="1">
      <x:c r="A2724" s="6" t="str">
        <x:v>1309003_4</x:v>
      </x:c>
      <x:c r="B2724" s="6" t="str">
        <x:v>1309</x:v>
      </x:c>
      <x:c r="C2724" s="6" t="str">
        <x:v>1309003</x:v>
      </x:c>
      <x:c r="D2724" s="6" t="str"/>
      <x:c r="E2724" s="6" t="n">
        <x:v>4</x:v>
      </x:c>
      <x:c r="F2724" s="6" t="n">
        <x:v>3</x:v>
      </x:c>
      <x:c r="G2724" s="6" t="n">
        <x:v>0</x:v>
      </x:c>
      <x:c r="H2724" s="7" t="str"/>
      <x:c r="I2724" s="7" t="str">
        <x:v>[{"id": "2", "num": 10000}, {"id": "110232", "num": 3}, {"id": "114002", "num": 3}]</x:v>
      </x:c>
      <x:c r="J2724" s="6" t="str">
        <x:v>https://raw.githubusercontent.com/Mar-7th/StarRailRes/dbe8cdfcfb0bf657b9fe1cf92d5537f118ccb487/index_new/cn/character_skill_trees.json</x:v>
      </x:c>
    </x:row>
    <x:row r="2725" ht="38" customHeight="1">
      <x:c r="A2725" s="6" t="str">
        <x:v>1309003_5</x:v>
      </x:c>
      <x:c r="B2725" s="6" t="str">
        <x:v>1309</x:v>
      </x:c>
      <x:c r="C2725" s="6" t="str">
        <x:v>1309003</x:v>
      </x:c>
      <x:c r="D2725" s="6" t="str"/>
      <x:c r="E2725" s="6" t="n">
        <x:v>5</x:v>
      </x:c>
      <x:c r="F2725" s="6" t="n">
        <x:v>4</x:v>
      </x:c>
      <x:c r="G2725" s="6" t="n">
        <x:v>0</x:v>
      </x:c>
      <x:c r="H2725" s="7" t="str"/>
      <x:c r="I2725" s="7" t="str">
        <x:v>[{"id": "2", "num": 20000}, {"id": "110232", "num": 5}, {"id": "114002", "num": 4}]</x:v>
      </x:c>
      <x:c r="J2725" s="6" t="str">
        <x:v>https://raw.githubusercontent.com/Mar-7th/StarRailRes/dbe8cdfcfb0bf657b9fe1cf92d5537f118ccb487/index_new/cn/character_skill_trees.json</x:v>
      </x:c>
    </x:row>
    <x:row r="2726" ht="38" customHeight="1">
      <x:c r="A2726" s="6" t="str">
        <x:v>1309003_6</x:v>
      </x:c>
      <x:c r="B2726" s="6" t="str">
        <x:v>1309</x:v>
      </x:c>
      <x:c r="C2726" s="6" t="str">
        <x:v>1309003</x:v>
      </x:c>
      <x:c r="D2726" s="6" t="str"/>
      <x:c r="E2726" s="6" t="n">
        <x:v>6</x:v>
      </x:c>
      <x:c r="F2726" s="6" t="n">
        <x:v>4</x:v>
      </x:c>
      <x:c r="G2726" s="6" t="n">
        <x:v>0</x:v>
      </x:c>
      <x:c r="H2726" s="7" t="str"/>
      <x:c r="I2726" s="7" t="str">
        <x:v>[{"id": "2", "num": 30000}, {"id": "110232", "num": 7}, {"id": "114002", "num": 6}]</x:v>
      </x:c>
      <x:c r="J2726" s="6" t="str">
        <x:v>https://raw.githubusercontent.com/Mar-7th/StarRailRes/dbe8cdfcfb0bf657b9fe1cf92d5537f118ccb487/index_new/cn/character_skill_trees.json</x:v>
      </x:c>
    </x:row>
    <x:row r="2727" ht="38" customHeight="1">
      <x:c r="A2727" s="6" t="str">
        <x:v>1309003_7</x:v>
      </x:c>
      <x:c r="B2727" s="6" t="str">
        <x:v>1309</x:v>
      </x:c>
      <x:c r="C2727" s="6" t="str">
        <x:v>1309003</x:v>
      </x:c>
      <x:c r="D2727" s="6" t="str"/>
      <x:c r="E2727" s="6" t="n">
        <x:v>7</x:v>
      </x:c>
      <x:c r="F2727" s="6" t="n">
        <x:v>5</x:v>
      </x:c>
      <x:c r="G2727" s="6" t="n">
        <x:v>0</x:v>
      </x:c>
      <x:c r="H2727" s="7" t="str"/>
      <x:c r="I2727" s="7" t="str">
        <x:v>[{"id": "2", "num": 45000}, {"id": "110233", "num": 3}, {"id": "114003", "num": 3}]</x:v>
      </x:c>
      <x:c r="J2727" s="6" t="str">
        <x:v>https://raw.githubusercontent.com/Mar-7th/StarRailRes/dbe8cdfcfb0bf657b9fe1cf92d5537f118ccb487/index_new/cn/character_skill_trees.json</x:v>
      </x:c>
    </x:row>
    <x:row r="2728" ht="53" customHeight="1">
      <x:c r="A2728" s="6" t="str">
        <x:v>1309003_8</x:v>
      </x:c>
      <x:c r="B2728" s="6" t="str">
        <x:v>1309</x:v>
      </x:c>
      <x:c r="C2728" s="6" t="str">
        <x:v>1309003</x:v>
      </x:c>
      <x:c r="D2728" s="6" t="str"/>
      <x:c r="E2728" s="6" t="n">
        <x:v>8</x:v>
      </x:c>
      <x:c r="F2728" s="6" t="n">
        <x:v>5</x:v>
      </x:c>
      <x:c r="G2728" s="6" t="n">
        <x:v>0</x:v>
      </x:c>
      <x:c r="H2728" s="7" t="str"/>
      <x:c r="I2728" s="7" t="str">
        <x:v>[{"id": "2", "num": 80000}, {"id": "110233", "num": 5}, {"id": "110504", "num": 1}, {"id": "114003", "num": 4}]</x:v>
      </x:c>
      <x:c r="J2728" s="6" t="str">
        <x:v>https://raw.githubusercontent.com/Mar-7th/StarRailRes/dbe8cdfcfb0bf657b9fe1cf92d5537f118ccb487/index_new/cn/character_skill_trees.json</x:v>
      </x:c>
    </x:row>
    <x:row r="2729" ht="53" customHeight="1">
      <x:c r="A2729" s="6" t="str">
        <x:v>1309003_9</x:v>
      </x:c>
      <x:c r="B2729" s="6" t="str">
        <x:v>1309</x:v>
      </x:c>
      <x:c r="C2729" s="6" t="str">
        <x:v>1309003</x:v>
      </x:c>
      <x:c r="D2729" s="6" t="str"/>
      <x:c r="E2729" s="6" t="n">
        <x:v>9</x:v>
      </x:c>
      <x:c r="F2729" s="6" t="n">
        <x:v>6</x:v>
      </x:c>
      <x:c r="G2729" s="6" t="n">
        <x:v>0</x:v>
      </x:c>
      <x:c r="H2729" s="7" t="str"/>
      <x:c r="I2729" s="7" t="str">
        <x:v>[{"id": "2", "num": 160000}, {"id": "110233", "num": 8}, {"id": "241", "num": 1}, {"id": "110504", "num": 1}]</x:v>
      </x:c>
      <x:c r="J2729" s="6" t="str">
        <x:v>https://raw.githubusercontent.com/Mar-7th/StarRailRes/dbe8cdfcfb0bf657b9fe1cf92d5537f118ccb487/index_new/cn/character_skill_trees.json</x:v>
      </x:c>
    </x:row>
    <x:row r="2730" ht="53" customHeight="1">
      <x:c r="A2730" s="6" t="str">
        <x:v>1309003_10</x:v>
      </x:c>
      <x:c r="B2730" s="6" t="str">
        <x:v>1309</x:v>
      </x:c>
      <x:c r="C2730" s="6" t="str">
        <x:v>1309003</x:v>
      </x:c>
      <x:c r="D2730" s="6" t="str"/>
      <x:c r="E2730" s="6" t="n">
        <x:v>10</x:v>
      </x:c>
      <x:c r="F2730" s="6" t="n">
        <x:v>6</x:v>
      </x:c>
      <x:c r="G2730" s="6" t="n">
        <x:v>0</x:v>
      </x:c>
      <x:c r="H2730" s="7" t="str"/>
      <x:c r="I2730" s="7" t="str">
        <x:v>[{"id": "2", "num": 300000}, {"id": "110233", "num": 14}, {"id": "241", "num": 1}, {"id": "110504", "num": 1}]</x:v>
      </x:c>
      <x:c r="J2730" s="6" t="str">
        <x:v>https://raw.githubusercontent.com/Mar-7th/StarRailRes/dbe8cdfcfb0bf657b9fe1cf92d5537f118ccb487/index_new/cn/character_skill_trees.json</x:v>
      </x:c>
    </x:row>
    <x:row r="2731" ht="20" customHeight="1">
      <x:c r="A2731" s="6" t="str">
        <x:v>1309004_1</x:v>
      </x:c>
      <x:c r="B2731" s="6" t="str">
        <x:v>1309</x:v>
      </x:c>
      <x:c r="C2731" s="6" t="str">
        <x:v>1309004</x:v>
      </x:c>
      <x:c r="D2731" s="6" t="str"/>
      <x:c r="E2731" s="6" t="n">
        <x:v>1</x:v>
      </x:c>
      <x:c r="F2731" s="6" t="n">
        <x:v>0</x:v>
      </x:c>
      <x:c r="G2731" s="6" t="n">
        <x:v>0</x:v>
      </x:c>
      <x:c r="H2731" s="7" t="str"/>
      <x:c r="I2731" s="7" t="str">
        <x:v>[]</x:v>
      </x:c>
      <x:c r="J2731" s="6" t="str">
        <x:v>https://raw.githubusercontent.com/Mar-7th/StarRailRes/dbe8cdfcfb0bf657b9fe1cf92d5537f118ccb487/index_new/cn/character_skill_trees.json</x:v>
      </x:c>
    </x:row>
    <x:row r="2732" ht="38" customHeight="1">
      <x:c r="A2732" s="6" t="str">
        <x:v>1309004_2</x:v>
      </x:c>
      <x:c r="B2732" s="6" t="str">
        <x:v>1309</x:v>
      </x:c>
      <x:c r="C2732" s="6" t="str">
        <x:v>1309004</x:v>
      </x:c>
      <x:c r="D2732" s="6" t="str"/>
      <x:c r="E2732" s="6" t="n">
        <x:v>2</x:v>
      </x:c>
      <x:c r="F2732" s="6" t="n">
        <x:v>1</x:v>
      </x:c>
      <x:c r="G2732" s="6" t="n">
        <x:v>0</x:v>
      </x:c>
      <x:c r="H2732" s="7" t="str"/>
      <x:c r="I2732" s="7" t="str">
        <x:v>[{"id": "2", "num": 2500}, {"id": "114001", "num": 3}]</x:v>
      </x:c>
      <x:c r="J2732" s="6" t="str">
        <x:v>https://raw.githubusercontent.com/Mar-7th/StarRailRes/dbe8cdfcfb0bf657b9fe1cf92d5537f118ccb487/index_new/cn/character_skill_trees.json</x:v>
      </x:c>
    </x:row>
    <x:row r="2733" ht="38" customHeight="1">
      <x:c r="A2733" s="6" t="str">
        <x:v>1309004_3</x:v>
      </x:c>
      <x:c r="B2733" s="6" t="str">
        <x:v>1309</x:v>
      </x:c>
      <x:c r="C2733" s="6" t="str">
        <x:v>1309004</x:v>
      </x:c>
      <x:c r="D2733" s="6" t="str"/>
      <x:c r="E2733" s="6" t="n">
        <x:v>3</x:v>
      </x:c>
      <x:c r="F2733" s="6" t="n">
        <x:v>2</x:v>
      </x:c>
      <x:c r="G2733" s="6" t="n">
        <x:v>0</x:v>
      </x:c>
      <x:c r="H2733" s="7" t="str"/>
      <x:c r="I2733" s="7" t="str">
        <x:v>[{"id": "2", "num": 5000}, {"id": "110231", "num": 3}, {"id": "114001", "num": 6}]</x:v>
      </x:c>
      <x:c r="J2733" s="6" t="str">
        <x:v>https://raw.githubusercontent.com/Mar-7th/StarRailRes/dbe8cdfcfb0bf657b9fe1cf92d5537f118ccb487/index_new/cn/character_skill_trees.json</x:v>
      </x:c>
    </x:row>
    <x:row r="2734" ht="38" customHeight="1">
      <x:c r="A2734" s="6" t="str">
        <x:v>1309004_4</x:v>
      </x:c>
      <x:c r="B2734" s="6" t="str">
        <x:v>1309</x:v>
      </x:c>
      <x:c r="C2734" s="6" t="str">
        <x:v>1309004</x:v>
      </x:c>
      <x:c r="D2734" s="6" t="str"/>
      <x:c r="E2734" s="6" t="n">
        <x:v>4</x:v>
      </x:c>
      <x:c r="F2734" s="6" t="n">
        <x:v>3</x:v>
      </x:c>
      <x:c r="G2734" s="6" t="n">
        <x:v>0</x:v>
      </x:c>
      <x:c r="H2734" s="7" t="str"/>
      <x:c r="I2734" s="7" t="str">
        <x:v>[{"id": "2", "num": 10000}, {"id": "110232", "num": 3}, {"id": "114002", "num": 3}]</x:v>
      </x:c>
      <x:c r="J2734" s="6" t="str">
        <x:v>https://raw.githubusercontent.com/Mar-7th/StarRailRes/dbe8cdfcfb0bf657b9fe1cf92d5537f118ccb487/index_new/cn/character_skill_trees.json</x:v>
      </x:c>
    </x:row>
    <x:row r="2735" ht="38" customHeight="1">
      <x:c r="A2735" s="6" t="str">
        <x:v>1309004_5</x:v>
      </x:c>
      <x:c r="B2735" s="6" t="str">
        <x:v>1309</x:v>
      </x:c>
      <x:c r="C2735" s="6" t="str">
        <x:v>1309004</x:v>
      </x:c>
      <x:c r="D2735" s="6" t="str"/>
      <x:c r="E2735" s="6" t="n">
        <x:v>5</x:v>
      </x:c>
      <x:c r="F2735" s="6" t="n">
        <x:v>4</x:v>
      </x:c>
      <x:c r="G2735" s="6" t="n">
        <x:v>0</x:v>
      </x:c>
      <x:c r="H2735" s="7" t="str"/>
      <x:c r="I2735" s="7" t="str">
        <x:v>[{"id": "2", "num": 20000}, {"id": "110232", "num": 5}, {"id": "114002", "num": 4}]</x:v>
      </x:c>
      <x:c r="J2735" s="6" t="str">
        <x:v>https://raw.githubusercontent.com/Mar-7th/StarRailRes/dbe8cdfcfb0bf657b9fe1cf92d5537f118ccb487/index_new/cn/character_skill_trees.json</x:v>
      </x:c>
    </x:row>
    <x:row r="2736" ht="38" customHeight="1">
      <x:c r="A2736" s="6" t="str">
        <x:v>1309004_6</x:v>
      </x:c>
      <x:c r="B2736" s="6" t="str">
        <x:v>1309</x:v>
      </x:c>
      <x:c r="C2736" s="6" t="str">
        <x:v>1309004</x:v>
      </x:c>
      <x:c r="D2736" s="6" t="str"/>
      <x:c r="E2736" s="6" t="n">
        <x:v>6</x:v>
      </x:c>
      <x:c r="F2736" s="6" t="n">
        <x:v>4</x:v>
      </x:c>
      <x:c r="G2736" s="6" t="n">
        <x:v>0</x:v>
      </x:c>
      <x:c r="H2736" s="7" t="str"/>
      <x:c r="I2736" s="7" t="str">
        <x:v>[{"id": "2", "num": 30000}, {"id": "110232", "num": 7}, {"id": "114002", "num": 6}]</x:v>
      </x:c>
      <x:c r="J2736" s="6" t="str">
        <x:v>https://raw.githubusercontent.com/Mar-7th/StarRailRes/dbe8cdfcfb0bf657b9fe1cf92d5537f118ccb487/index_new/cn/character_skill_trees.json</x:v>
      </x:c>
    </x:row>
    <x:row r="2737" ht="38" customHeight="1">
      <x:c r="A2737" s="6" t="str">
        <x:v>1309004_7</x:v>
      </x:c>
      <x:c r="B2737" s="6" t="str">
        <x:v>1309</x:v>
      </x:c>
      <x:c r="C2737" s="6" t="str">
        <x:v>1309004</x:v>
      </x:c>
      <x:c r="D2737" s="6" t="str"/>
      <x:c r="E2737" s="6" t="n">
        <x:v>7</x:v>
      </x:c>
      <x:c r="F2737" s="6" t="n">
        <x:v>5</x:v>
      </x:c>
      <x:c r="G2737" s="6" t="n">
        <x:v>0</x:v>
      </x:c>
      <x:c r="H2737" s="7" t="str"/>
      <x:c r="I2737" s="7" t="str">
        <x:v>[{"id": "2", "num": 45000}, {"id": "110233", "num": 3}, {"id": "114003", "num": 3}]</x:v>
      </x:c>
      <x:c r="J2737" s="6" t="str">
        <x:v>https://raw.githubusercontent.com/Mar-7th/StarRailRes/dbe8cdfcfb0bf657b9fe1cf92d5537f118ccb487/index_new/cn/character_skill_trees.json</x:v>
      </x:c>
    </x:row>
    <x:row r="2738" ht="53" customHeight="1">
      <x:c r="A2738" s="6" t="str">
        <x:v>1309004_8</x:v>
      </x:c>
      <x:c r="B2738" s="6" t="str">
        <x:v>1309</x:v>
      </x:c>
      <x:c r="C2738" s="6" t="str">
        <x:v>1309004</x:v>
      </x:c>
      <x:c r="D2738" s="6" t="str"/>
      <x:c r="E2738" s="6" t="n">
        <x:v>8</x:v>
      </x:c>
      <x:c r="F2738" s="6" t="n">
        <x:v>5</x:v>
      </x:c>
      <x:c r="G2738" s="6" t="n">
        <x:v>0</x:v>
      </x:c>
      <x:c r="H2738" s="7" t="str"/>
      <x:c r="I2738" s="7" t="str">
        <x:v>[{"id": "2", "num": 80000}, {"id": "110233", "num": 5}, {"id": "110504", "num": 1}, {"id": "114003", "num": 4}]</x:v>
      </x:c>
      <x:c r="J2738" s="6" t="str">
        <x:v>https://raw.githubusercontent.com/Mar-7th/StarRailRes/dbe8cdfcfb0bf657b9fe1cf92d5537f118ccb487/index_new/cn/character_skill_trees.json</x:v>
      </x:c>
    </x:row>
    <x:row r="2739" ht="53" customHeight="1">
      <x:c r="A2739" s="6" t="str">
        <x:v>1309004_9</x:v>
      </x:c>
      <x:c r="B2739" s="6" t="str">
        <x:v>1309</x:v>
      </x:c>
      <x:c r="C2739" s="6" t="str">
        <x:v>1309004</x:v>
      </x:c>
      <x:c r="D2739" s="6" t="str"/>
      <x:c r="E2739" s="6" t="n">
        <x:v>9</x:v>
      </x:c>
      <x:c r="F2739" s="6" t="n">
        <x:v>6</x:v>
      </x:c>
      <x:c r="G2739" s="6" t="n">
        <x:v>0</x:v>
      </x:c>
      <x:c r="H2739" s="7" t="str"/>
      <x:c r="I2739" s="7" t="str">
        <x:v>[{"id": "2", "num": 160000}, {"id": "110233", "num": 8}, {"id": "241", "num": 1}, {"id": "110504", "num": 1}]</x:v>
      </x:c>
      <x:c r="J2739" s="6" t="str">
        <x:v>https://raw.githubusercontent.com/Mar-7th/StarRailRes/dbe8cdfcfb0bf657b9fe1cf92d5537f118ccb487/index_new/cn/character_skill_trees.json</x:v>
      </x:c>
    </x:row>
    <x:row r="2740" ht="53" customHeight="1">
      <x:c r="A2740" s="6" t="str">
        <x:v>1309004_10</x:v>
      </x:c>
      <x:c r="B2740" s="6" t="str">
        <x:v>1309</x:v>
      </x:c>
      <x:c r="C2740" s="6" t="str">
        <x:v>1309004</x:v>
      </x:c>
      <x:c r="D2740" s="6" t="str"/>
      <x:c r="E2740" s="6" t="n">
        <x:v>10</x:v>
      </x:c>
      <x:c r="F2740" s="6" t="n">
        <x:v>6</x:v>
      </x:c>
      <x:c r="G2740" s="6" t="n">
        <x:v>0</x:v>
      </x:c>
      <x:c r="H2740" s="7" t="str"/>
      <x:c r="I2740" s="7" t="str">
        <x:v>[{"id": "2", "num": 300000}, {"id": "110233", "num": 14}, {"id": "241", "num": 1}, {"id": "110504", "num": 1}]</x:v>
      </x:c>
      <x:c r="J2740" s="6" t="str">
        <x:v>https://raw.githubusercontent.com/Mar-7th/StarRailRes/dbe8cdfcfb0bf657b9fe1cf92d5537f118ccb487/index_new/cn/character_skill_trees.json</x:v>
      </x:c>
    </x:row>
    <x:row r="2741" ht="20" customHeight="1">
      <x:c r="A2741" s="6" t="str">
        <x:v>1309007_1</x:v>
      </x:c>
      <x:c r="B2741" s="6" t="str">
        <x:v>1309</x:v>
      </x:c>
      <x:c r="C2741" s="6" t="str">
        <x:v>1309007</x:v>
      </x:c>
      <x:c r="D2741" s="6" t="str"/>
      <x:c r="E2741" s="6" t="n">
        <x:v>1</x:v>
      </x:c>
      <x:c r="F2741" s="6" t="n">
        <x:v>0</x:v>
      </x:c>
      <x:c r="G2741" s="6" t="n">
        <x:v>0</x:v>
      </x:c>
      <x:c r="H2741" s="7" t="str"/>
      <x:c r="I2741" s="7" t="str">
        <x:v>[]</x:v>
      </x:c>
      <x:c r="J2741" s="6" t="str">
        <x:v>https://raw.githubusercontent.com/Mar-7th/StarRailRes/dbe8cdfcfb0bf657b9fe1cf92d5537f118ccb487/index_new/cn/character_skill_trees.json</x:v>
      </x:c>
    </x:row>
    <x:row r="2742" ht="38" customHeight="1">
      <x:c r="A2742" s="6" t="str">
        <x:v>1309101_1</x:v>
      </x:c>
      <x:c r="B2742" s="6" t="str">
        <x:v>1309</x:v>
      </x:c>
      <x:c r="C2742" s="6" t="str">
        <x:v>1309101</x:v>
      </x:c>
      <x:c r="D2742" s="6" t="str">
        <x:v>华彩花腔</x:v>
      </x:c>
      <x:c r="E2742" s="6" t="n">
        <x:v>1</x:v>
      </x:c>
      <x:c r="F2742" s="6" t="n">
        <x:v>2</x:v>
      </x:c>
      <x:c r="G2742" s="6" t="n">
        <x:v>0</x:v>
      </x:c>
      <x:c r="H2742" s="7" t="str">
        <x:v>战斗开始时，自身行动提前#1[i]%。</x:v>
      </x:c>
      <x:c r="I2742" s="7" t="str">
        <x:v>[{"id": "2", "num": 5000}, {"id": "110231", "num": 3}, {"id": "110504", "num": 1}]</x:v>
      </x:c>
      <x:c r="J2742" s="6" t="str">
        <x:v>https://raw.githubusercontent.com/Mar-7th/StarRailRes/dbe8cdfcfb0bf657b9fe1cf92d5537f118ccb487/index_new/cn/character_skill_trees.json</x:v>
      </x:c>
    </x:row>
    <x:row r="2743" ht="53" customHeight="1">
      <x:c r="A2743" s="6" t="str">
        <x:v>1309102_1</x:v>
      </x:c>
      <x:c r="B2743" s="6" t="str">
        <x:v>1309</x:v>
      </x:c>
      <x:c r="C2743" s="6" t="str">
        <x:v>1309102</x:v>
      </x:c>
      <x:c r="D2743" s="6" t="str">
        <x:v>即兴装饰</x:v>
      </x:c>
      <x:c r="E2743" s="6" t="n">
        <x:v>1</x:v>
      </x:c>
      <x:c r="F2743" s="6" t="n">
        <x:v>4</x:v>
      </x:c>
      <x:c r="G2743" s="6" t="n">
        <x:v>0</x:v>
      </x:c>
      <x:c r="H2743" s="7" t="str">
        <x:v>处于【协奏】状态时，我方全体发动追加攻击造成的暴击伤害提高#1[i]%。</x:v>
      </x:c>
      <x:c r="I2743" s="7" t="str">
        <x:v>[{"id": "2", "num": 20000}, {"id": "110232", "num": 5}, {"id": "241", "num": 1}, {"id": "110504", "num": 1}]</x:v>
      </x:c>
      <x:c r="J2743" s="6" t="str">
        <x:v>https://raw.githubusercontent.com/Mar-7th/StarRailRes/dbe8cdfcfb0bf657b9fe1cf92d5537f118ccb487/index_new/cn/character_skill_trees.json</x:v>
      </x:c>
    </x:row>
    <x:row r="2744" ht="53" customHeight="1">
      <x:c r="A2744" s="6" t="str">
        <x:v>1309103_1</x:v>
      </x:c>
      <x:c r="B2744" s="6" t="str">
        <x:v>1309</x:v>
      </x:c>
      <x:c r="C2744" s="6" t="str">
        <x:v>1309103</x:v>
      </x:c>
      <x:c r="D2744" s="6" t="str">
        <x:v>模进乐段</x:v>
      </x:c>
      <x:c r="E2744" s="6" t="n">
        <x:v>1</x:v>
      </x:c>
      <x:c r="F2744" s="6" t="n">
        <x:v>6</x:v>
      </x:c>
      <x:c r="G2744" s="6" t="n">
        <x:v>0</x:v>
      </x:c>
      <x:c r="H2744" s="7" t="str">
        <x:v>施放战技时额外恢复#1[i]点能量。</x:v>
      </x:c>
      <x:c r="I2744" s="7" t="str">
        <x:v>[{"id": "2", "num": 160000}, {"id": "110233", "num": 8}, {"id": "241", "num": 1}, {"id": "110504", "num": 1}]</x:v>
      </x:c>
      <x:c r="J2744" s="6" t="str">
        <x:v>https://raw.githubusercontent.com/Mar-7th/StarRailRes/dbe8cdfcfb0bf657b9fe1cf92d5537f118ccb487/index_new/cn/character_skill_trees.json</x:v>
      </x:c>
    </x:row>
    <x:row r="2745" ht="38" customHeight="1">
      <x:c r="A2745" s="6" t="str">
        <x:v>1309201_1</x:v>
      </x:c>
      <x:c r="B2745" s="6" t="str">
        <x:v>1309</x:v>
      </x:c>
      <x:c r="C2745" s="6" t="str">
        <x:v>1309201</x:v>
      </x:c>
      <x:c r="D2745" s="6" t="str">
        <x:v>攻击强化</x:v>
      </x:c>
      <x:c r="E2745" s="6" t="n">
        <x:v>1</x:v>
      </x:c>
      <x:c r="F2745" s="6" t="n">
        <x:v>0</x:v>
      </x:c>
      <x:c r="G2745" s="6" t="n">
        <x:v>1</x:v>
      </x:c>
      <x:c r="H2745" s="7" t="str"/>
      <x:c r="I2745" s="7" t="str">
        <x:v>[{"id": "2", "num": 2500}, {"id": "114001", "num": 2}]</x:v>
      </x:c>
      <x:c r="J2745" s="6" t="str">
        <x:v>https://raw.githubusercontent.com/Mar-7th/StarRailRes/dbe8cdfcfb0bf657b9fe1cf92d5537f118ccb487/index_new/cn/character_skill_trees.json</x:v>
      </x:c>
    </x:row>
    <x:row r="2746" ht="38" customHeight="1">
      <x:c r="A2746" s="6" t="str">
        <x:v>1309202_1</x:v>
      </x:c>
      <x:c r="B2746" s="6" t="str">
        <x:v>1309</x:v>
      </x:c>
      <x:c r="C2746" s="6" t="str">
        <x:v>1309202</x:v>
      </x:c>
      <x:c r="D2746" s="6" t="str">
        <x:v>生命强化</x:v>
      </x:c>
      <x:c r="E2746" s="6" t="n">
        <x:v>1</x:v>
      </x:c>
      <x:c r="F2746" s="6" t="n">
        <x:v>2</x:v>
      </x:c>
      <x:c r="G2746" s="6" t="n">
        <x:v>0</x:v>
      </x:c>
      <x:c r="H2746" s="7" t="str"/>
      <x:c r="I2746" s="7" t="str">
        <x:v>[{"id": "2", "num": 5000}, {"id": "110231", "num": 3}, {"id": "114001", "num": 6}]</x:v>
      </x:c>
      <x:c r="J2746" s="6" t="str">
        <x:v>https://raw.githubusercontent.com/Mar-7th/StarRailRes/dbe8cdfcfb0bf657b9fe1cf92d5537f118ccb487/index_new/cn/character_skill_trees.json</x:v>
      </x:c>
    </x:row>
    <x:row r="2747" ht="38" customHeight="1">
      <x:c r="A2747" s="6" t="str">
        <x:v>1309203_1</x:v>
      </x:c>
      <x:c r="B2747" s="6" t="str">
        <x:v>1309</x:v>
      </x:c>
      <x:c r="C2747" s="6" t="str">
        <x:v>1309203</x:v>
      </x:c>
      <x:c r="D2747" s="6" t="str">
        <x:v>攻击强化</x:v>
      </x:c>
      <x:c r="E2747" s="6" t="n">
        <x:v>1</x:v>
      </x:c>
      <x:c r="F2747" s="6" t="n">
        <x:v>3</x:v>
      </x:c>
      <x:c r="G2747" s="6" t="n">
        <x:v>0</x:v>
      </x:c>
      <x:c r="H2747" s="7" t="str"/>
      <x:c r="I2747" s="7" t="str">
        <x:v>[{"id": "2", "num": 10000}, {"id": "110232", "num": 3}, {"id": "114002", "num": 3}]</x:v>
      </x:c>
      <x:c r="J2747" s="6" t="str">
        <x:v>https://raw.githubusercontent.com/Mar-7th/StarRailRes/dbe8cdfcfb0bf657b9fe1cf92d5537f118ccb487/index_new/cn/character_skill_trees.json</x:v>
      </x:c>
    </x:row>
    <x:row r="2748" ht="38" customHeight="1">
      <x:c r="A2748" s="6" t="str">
        <x:v>1309204_1</x:v>
      </x:c>
      <x:c r="B2748" s="6" t="str">
        <x:v>1309</x:v>
      </x:c>
      <x:c r="C2748" s="6" t="str">
        <x:v>1309204</x:v>
      </x:c>
      <x:c r="D2748" s="6" t="str">
        <x:v>速度强化</x:v>
      </x:c>
      <x:c r="E2748" s="6" t="n">
        <x:v>1</x:v>
      </x:c>
      <x:c r="F2748" s="6" t="n">
        <x:v>3</x:v>
      </x:c>
      <x:c r="G2748" s="6" t="n">
        <x:v>0</x:v>
      </x:c>
      <x:c r="H2748" s="7" t="str"/>
      <x:c r="I2748" s="7" t="str">
        <x:v>[{"id": "2", "num": 10000}, {"id": "110232", "num": 3}, {"id": "114002", "num": 3}]</x:v>
      </x:c>
      <x:c r="J2748" s="6" t="str">
        <x:v>https://raw.githubusercontent.com/Mar-7th/StarRailRes/dbe8cdfcfb0bf657b9fe1cf92d5537f118ccb487/index_new/cn/character_skill_trees.json</x:v>
      </x:c>
    </x:row>
    <x:row r="2749" ht="38" customHeight="1">
      <x:c r="A2749" s="6" t="str">
        <x:v>1309205_1</x:v>
      </x:c>
      <x:c r="B2749" s="6" t="str">
        <x:v>1309</x:v>
      </x:c>
      <x:c r="C2749" s="6" t="str">
        <x:v>1309205</x:v>
      </x:c>
      <x:c r="D2749" s="6" t="str">
        <x:v>攻击强化</x:v>
      </x:c>
      <x:c r="E2749" s="6" t="n">
        <x:v>1</x:v>
      </x:c>
      <x:c r="F2749" s="6" t="n">
        <x:v>4</x:v>
      </x:c>
      <x:c r="G2749" s="6" t="n">
        <x:v>0</x:v>
      </x:c>
      <x:c r="H2749" s="7" t="str"/>
      <x:c r="I2749" s="7" t="str">
        <x:v>[{"id": "2", "num": 20000}, {"id": "110232", "num": 5}, {"id": "114002", "num": 4}]</x:v>
      </x:c>
      <x:c r="J2749" s="6" t="str">
        <x:v>https://raw.githubusercontent.com/Mar-7th/StarRailRes/dbe8cdfcfb0bf657b9fe1cf92d5537f118ccb487/index_new/cn/character_skill_trees.json</x:v>
      </x:c>
    </x:row>
    <x:row r="2750" ht="38" customHeight="1">
      <x:c r="A2750" s="6" t="str">
        <x:v>1309206_1</x:v>
      </x:c>
      <x:c r="B2750" s="6" t="str">
        <x:v>1309</x:v>
      </x:c>
      <x:c r="C2750" s="6" t="str">
        <x:v>1309206</x:v>
      </x:c>
      <x:c r="D2750" s="6" t="str">
        <x:v>生命强化</x:v>
      </x:c>
      <x:c r="E2750" s="6" t="n">
        <x:v>1</x:v>
      </x:c>
      <x:c r="F2750" s="6" t="n">
        <x:v>5</x:v>
      </x:c>
      <x:c r="G2750" s="6" t="n">
        <x:v>0</x:v>
      </x:c>
      <x:c r="H2750" s="7" t="str"/>
      <x:c r="I2750" s="7" t="str">
        <x:v>[{"id": "2", "num": 45000}, {"id": "110233", "num": 3}, {"id": "114003", "num": 3}]</x:v>
      </x:c>
      <x:c r="J2750" s="6" t="str">
        <x:v>https://raw.githubusercontent.com/Mar-7th/StarRailRes/dbe8cdfcfb0bf657b9fe1cf92d5537f118ccb487/index_new/cn/character_skill_trees.json</x:v>
      </x:c>
    </x:row>
    <x:row r="2751" ht="38" customHeight="1">
      <x:c r="A2751" s="6" t="str">
        <x:v>1309207_1</x:v>
      </x:c>
      <x:c r="B2751" s="6" t="str">
        <x:v>1309</x:v>
      </x:c>
      <x:c r="C2751" s="6" t="str">
        <x:v>1309207</x:v>
      </x:c>
      <x:c r="D2751" s="6" t="str">
        <x:v>攻击强化</x:v>
      </x:c>
      <x:c r="E2751" s="6" t="n">
        <x:v>1</x:v>
      </x:c>
      <x:c r="F2751" s="6" t="n">
        <x:v>5</x:v>
      </x:c>
      <x:c r="G2751" s="6" t="n">
        <x:v>0</x:v>
      </x:c>
      <x:c r="H2751" s="7" t="str"/>
      <x:c r="I2751" s="7" t="str">
        <x:v>[{"id": "2", "num": 45000}, {"id": "110233", "num": 3}, {"id": "114003", "num": 3}]</x:v>
      </x:c>
      <x:c r="J2751" s="6" t="str">
        <x:v>https://raw.githubusercontent.com/Mar-7th/StarRailRes/dbe8cdfcfb0bf657b9fe1cf92d5537f118ccb487/index_new/cn/character_skill_trees.json</x:v>
      </x:c>
    </x:row>
    <x:row r="2752" ht="38" customHeight="1">
      <x:c r="A2752" s="6" t="str">
        <x:v>1309208_1</x:v>
      </x:c>
      <x:c r="B2752" s="6" t="str">
        <x:v>1309</x:v>
      </x:c>
      <x:c r="C2752" s="6" t="str">
        <x:v>1309208</x:v>
      </x:c>
      <x:c r="D2752" s="6" t="str">
        <x:v>速度强化</x:v>
      </x:c>
      <x:c r="E2752" s="6" t="n">
        <x:v>1</x:v>
      </x:c>
      <x:c r="F2752" s="6" t="n">
        <x:v>6</x:v>
      </x:c>
      <x:c r="G2752" s="6" t="n">
        <x:v>0</x:v>
      </x:c>
      <x:c r="H2752" s="7" t="str"/>
      <x:c r="I2752" s="7" t="str">
        <x:v>[{"id": "2", "num": 160000}, {"id": "110233", "num": 8}, {"id": "114003", "num": 8}]</x:v>
      </x:c>
      <x:c r="J2752" s="6" t="str">
        <x:v>https://raw.githubusercontent.com/Mar-7th/StarRailRes/dbe8cdfcfb0bf657b9fe1cf92d5537f118ccb487/index_new/cn/character_skill_trees.json</x:v>
      </x:c>
    </x:row>
    <x:row r="2753" ht="38" customHeight="1">
      <x:c r="A2753" s="6" t="str">
        <x:v>1309209_1</x:v>
      </x:c>
      <x:c r="B2753" s="6" t="str">
        <x:v>1309</x:v>
      </x:c>
      <x:c r="C2753" s="6" t="str">
        <x:v>1309209</x:v>
      </x:c>
      <x:c r="D2753" s="6" t="str">
        <x:v>生命强化</x:v>
      </x:c>
      <x:c r="E2753" s="6" t="n">
        <x:v>1</x:v>
      </x:c>
      <x:c r="F2753" s="6" t="n">
        <x:v>0</x:v>
      </x:c>
      <x:c r="G2753" s="6" t="n">
        <x:v>75</x:v>
      </x:c>
      <x:c r="H2753" s="7" t="str"/>
      <x:c r="I2753" s="7" t="str">
        <x:v>[{"id": "2", "num": 160000}, {"id": "110233", "num": 8}, {"id": "114003", "num": 8}]</x:v>
      </x:c>
      <x:c r="J2753" s="6" t="str">
        <x:v>https://raw.githubusercontent.com/Mar-7th/StarRailRes/dbe8cdfcfb0bf657b9fe1cf92d5537f118ccb487/index_new/cn/character_skill_trees.json</x:v>
      </x:c>
    </x:row>
    <x:row r="2754" ht="38" customHeight="1">
      <x:c r="A2754" s="6" t="str">
        <x:v>1309210_1</x:v>
      </x:c>
      <x:c r="B2754" s="6" t="str">
        <x:v>1309</x:v>
      </x:c>
      <x:c r="C2754" s="6" t="str">
        <x:v>1309210</x:v>
      </x:c>
      <x:c r="D2754" s="6" t="str">
        <x:v>攻击强化</x:v>
      </x:c>
      <x:c r="E2754" s="6" t="n">
        <x:v>1</x:v>
      </x:c>
      <x:c r="F2754" s="6" t="n">
        <x:v>0</x:v>
      </x:c>
      <x:c r="G2754" s="6" t="n">
        <x:v>80</x:v>
      </x:c>
      <x:c r="H2754" s="7" t="str"/>
      <x:c r="I2754" s="7" t="str">
        <x:v>[{"id": "2", "num": 160000}, {"id": "110233", "num": 8}, {"id": "114003", "num": 8}]</x:v>
      </x:c>
      <x:c r="J2754" s="6" t="str">
        <x:v>https://raw.githubusercontent.com/Mar-7th/StarRailRes/dbe8cdfcfb0bf657b9fe1cf92d5537f118ccb487/index_new/cn/character_skill_trees.json</x:v>
      </x:c>
    </x:row>
    <x:row r="2755" ht="20" customHeight="1">
      <x:c r="A2755" s="6" t="str">
        <x:v>1310001_1</x:v>
      </x:c>
      <x:c r="B2755" s="6" t="str">
        <x:v>1310</x:v>
      </x:c>
      <x:c r="C2755" s="6" t="str">
        <x:v>1310001</x:v>
      </x:c>
      <x:c r="D2755" s="6" t="str"/>
      <x:c r="E2755" s="6" t="n">
        <x:v>1</x:v>
      </x:c>
      <x:c r="F2755" s="6" t="n">
        <x:v>0</x:v>
      </x:c>
      <x:c r="G2755" s="6" t="n">
        <x:v>0</x:v>
      </x:c>
      <x:c r="H2755" s="7" t="str"/>
      <x:c r="I2755" s="7" t="str">
        <x:v>[]</x:v>
      </x:c>
      <x:c r="J2755" s="6" t="str">
        <x:v>https://raw.githubusercontent.com/Mar-7th/StarRailRes/dbe8cdfcfb0bf657b9fe1cf92d5537f118ccb487/index_new/cn/character_skill_trees.json</x:v>
      </x:c>
    </x:row>
    <x:row r="2756" ht="38" customHeight="1">
      <x:c r="A2756" s="6" t="str">
        <x:v>1310001_2</x:v>
      </x:c>
      <x:c r="B2756" s="6" t="str">
        <x:v>1310</x:v>
      </x:c>
      <x:c r="C2756" s="6" t="str">
        <x:v>1310001</x:v>
      </x:c>
      <x:c r="D2756" s="6" t="str"/>
      <x:c r="E2756" s="6" t="n">
        <x:v>2</x:v>
      </x:c>
      <x:c r="F2756" s="6" t="n">
        <x:v>2</x:v>
      </x:c>
      <x:c r="G2756" s="6" t="n">
        <x:v>0</x:v>
      </x:c>
      <x:c r="H2756" s="7" t="str"/>
      <x:c r="I2756" s="7" t="str">
        <x:v>[{"id": "2", "num": 5000}, {"id": "110181", "num": 3}, {"id": "114011", "num": 6}]</x:v>
      </x:c>
      <x:c r="J2756" s="6" t="str">
        <x:v>https://raw.githubusercontent.com/Mar-7th/StarRailRes/dbe8cdfcfb0bf657b9fe1cf92d5537f118ccb487/index_new/cn/character_skill_trees.json</x:v>
      </x:c>
    </x:row>
    <x:row r="2757" ht="38" customHeight="1">
      <x:c r="A2757" s="6" t="str">
        <x:v>1310001_3</x:v>
      </x:c>
      <x:c r="B2757" s="6" t="str">
        <x:v>1310</x:v>
      </x:c>
      <x:c r="C2757" s="6" t="str">
        <x:v>1310001</x:v>
      </x:c>
      <x:c r="D2757" s="6" t="str"/>
      <x:c r="E2757" s="6" t="n">
        <x:v>3</x:v>
      </x:c>
      <x:c r="F2757" s="6" t="n">
        <x:v>3</x:v>
      </x:c>
      <x:c r="G2757" s="6" t="n">
        <x:v>0</x:v>
      </x:c>
      <x:c r="H2757" s="7" t="str"/>
      <x:c r="I2757" s="7" t="str">
        <x:v>[{"id": "2", "num": 10000}, {"id": "110182", "num": 3}, {"id": "114012", "num": 3}]</x:v>
      </x:c>
      <x:c r="J2757" s="6" t="str">
        <x:v>https://raw.githubusercontent.com/Mar-7th/StarRailRes/dbe8cdfcfb0bf657b9fe1cf92d5537f118ccb487/index_new/cn/character_skill_trees.json</x:v>
      </x:c>
    </x:row>
    <x:row r="2758" ht="38" customHeight="1">
      <x:c r="A2758" s="6" t="str">
        <x:v>1310001_4</x:v>
      </x:c>
      <x:c r="B2758" s="6" t="str">
        <x:v>1310</x:v>
      </x:c>
      <x:c r="C2758" s="6" t="str">
        <x:v>1310001</x:v>
      </x:c>
      <x:c r="D2758" s="6" t="str"/>
      <x:c r="E2758" s="6" t="n">
        <x:v>4</x:v>
      </x:c>
      <x:c r="F2758" s="6" t="n">
        <x:v>4</x:v>
      </x:c>
      <x:c r="G2758" s="6" t="n">
        <x:v>0</x:v>
      </x:c>
      <x:c r="H2758" s="7" t="str"/>
      <x:c r="I2758" s="7" t="str">
        <x:v>[{"id": "2", "num": 20000}, {"id": "110182", "num": 5}, {"id": "114012", "num": 4}]</x:v>
      </x:c>
      <x:c r="J2758" s="6" t="str">
        <x:v>https://raw.githubusercontent.com/Mar-7th/StarRailRes/dbe8cdfcfb0bf657b9fe1cf92d5537f118ccb487/index_new/cn/character_skill_trees.json</x:v>
      </x:c>
    </x:row>
    <x:row r="2759" ht="38" customHeight="1">
      <x:c r="A2759" s="6" t="str">
        <x:v>1310001_5</x:v>
      </x:c>
      <x:c r="B2759" s="6" t="str">
        <x:v>1310</x:v>
      </x:c>
      <x:c r="C2759" s="6" t="str">
        <x:v>1310001</x:v>
      </x:c>
      <x:c r="D2759" s="6" t="str"/>
      <x:c r="E2759" s="6" t="n">
        <x:v>5</x:v>
      </x:c>
      <x:c r="F2759" s="6" t="n">
        <x:v>5</x:v>
      </x:c>
      <x:c r="G2759" s="6" t="n">
        <x:v>0</x:v>
      </x:c>
      <x:c r="H2759" s="7" t="str"/>
      <x:c r="I2759" s="7" t="str">
        <x:v>[{"id": "2", "num": 45000}, {"id": "110183", "num": 3}, {"id": "114013", "num": 3}]</x:v>
      </x:c>
      <x:c r="J2759" s="6" t="str">
        <x:v>https://raw.githubusercontent.com/Mar-7th/StarRailRes/dbe8cdfcfb0bf657b9fe1cf92d5537f118ccb487/index_new/cn/character_skill_trees.json</x:v>
      </x:c>
    </x:row>
    <x:row r="2760" ht="38" customHeight="1">
      <x:c r="A2760" s="6" t="str">
        <x:v>1310001_6</x:v>
      </x:c>
      <x:c r="B2760" s="6" t="str">
        <x:v>1310</x:v>
      </x:c>
      <x:c r="C2760" s="6" t="str">
        <x:v>1310001</x:v>
      </x:c>
      <x:c r="D2760" s="6" t="str"/>
      <x:c r="E2760" s="6" t="n">
        <x:v>6</x:v>
      </x:c>
      <x:c r="F2760" s="6" t="n">
        <x:v>6</x:v>
      </x:c>
      <x:c r="G2760" s="6" t="n">
        <x:v>0</x:v>
      </x:c>
      <x:c r="H2760" s="7" t="str"/>
      <x:c r="I2760" s="7" t="str">
        <x:v>[{"id": "2", "num": 160000}, {"id": "110183", "num": 8}, {"id": "114013", "num": 4}]</x:v>
      </x:c>
      <x:c r="J2760" s="6" t="str">
        <x:v>https://raw.githubusercontent.com/Mar-7th/StarRailRes/dbe8cdfcfb0bf657b9fe1cf92d5537f118ccb487/index_new/cn/character_skill_trees.json</x:v>
      </x:c>
    </x:row>
    <x:row r="2761" ht="20" customHeight="1">
      <x:c r="A2761" s="6" t="str">
        <x:v>1310002_1</x:v>
      </x:c>
      <x:c r="B2761" s="6" t="str">
        <x:v>1310</x:v>
      </x:c>
      <x:c r="C2761" s="6" t="str">
        <x:v>1310002</x:v>
      </x:c>
      <x:c r="D2761" s="6" t="str"/>
      <x:c r="E2761" s="6" t="n">
        <x:v>1</x:v>
      </x:c>
      <x:c r="F2761" s="6" t="n">
        <x:v>0</x:v>
      </x:c>
      <x:c r="G2761" s="6" t="n">
        <x:v>0</x:v>
      </x:c>
      <x:c r="H2761" s="7" t="str"/>
      <x:c r="I2761" s="7" t="str">
        <x:v>[]</x:v>
      </x:c>
      <x:c r="J2761" s="6" t="str">
        <x:v>https://raw.githubusercontent.com/Mar-7th/StarRailRes/dbe8cdfcfb0bf657b9fe1cf92d5537f118ccb487/index_new/cn/character_skill_trees.json</x:v>
      </x:c>
    </x:row>
    <x:row r="2762" ht="38" customHeight="1">
      <x:c r="A2762" s="6" t="str">
        <x:v>1310002_2</x:v>
      </x:c>
      <x:c r="B2762" s="6" t="str">
        <x:v>1310</x:v>
      </x:c>
      <x:c r="C2762" s="6" t="str">
        <x:v>1310002</x:v>
      </x:c>
      <x:c r="D2762" s="6" t="str"/>
      <x:c r="E2762" s="6" t="n">
        <x:v>2</x:v>
      </x:c>
      <x:c r="F2762" s="6" t="n">
        <x:v>1</x:v>
      </x:c>
      <x:c r="G2762" s="6" t="n">
        <x:v>0</x:v>
      </x:c>
      <x:c r="H2762" s="7" t="str"/>
      <x:c r="I2762" s="7" t="str">
        <x:v>[{"id": "2", "num": 2500}, {"id": "114011", "num": 3}]</x:v>
      </x:c>
      <x:c r="J2762" s="6" t="str">
        <x:v>https://raw.githubusercontent.com/Mar-7th/StarRailRes/dbe8cdfcfb0bf657b9fe1cf92d5537f118ccb487/index_new/cn/character_skill_trees.json</x:v>
      </x:c>
    </x:row>
    <x:row r="2763" ht="38" customHeight="1">
      <x:c r="A2763" s="6" t="str">
        <x:v>1310002_3</x:v>
      </x:c>
      <x:c r="B2763" s="6" t="str">
        <x:v>1310</x:v>
      </x:c>
      <x:c r="C2763" s="6" t="str">
        <x:v>1310002</x:v>
      </x:c>
      <x:c r="D2763" s="6" t="str"/>
      <x:c r="E2763" s="6" t="n">
        <x:v>3</x:v>
      </x:c>
      <x:c r="F2763" s="6" t="n">
        <x:v>2</x:v>
      </x:c>
      <x:c r="G2763" s="6" t="n">
        <x:v>0</x:v>
      </x:c>
      <x:c r="H2763" s="7" t="str"/>
      <x:c r="I2763" s="7" t="str">
        <x:v>[{"id": "2", "num": 5000}, {"id": "110181", "num": 3}, {"id": "114011", "num": 6}]</x:v>
      </x:c>
      <x:c r="J2763" s="6" t="str">
        <x:v>https://raw.githubusercontent.com/Mar-7th/StarRailRes/dbe8cdfcfb0bf657b9fe1cf92d5537f118ccb487/index_new/cn/character_skill_trees.json</x:v>
      </x:c>
    </x:row>
    <x:row r="2764" ht="38" customHeight="1">
      <x:c r="A2764" s="6" t="str">
        <x:v>1310002_4</x:v>
      </x:c>
      <x:c r="B2764" s="6" t="str">
        <x:v>1310</x:v>
      </x:c>
      <x:c r="C2764" s="6" t="str">
        <x:v>1310002</x:v>
      </x:c>
      <x:c r="D2764" s="6" t="str"/>
      <x:c r="E2764" s="6" t="n">
        <x:v>4</x:v>
      </x:c>
      <x:c r="F2764" s="6" t="n">
        <x:v>3</x:v>
      </x:c>
      <x:c r="G2764" s="6" t="n">
        <x:v>0</x:v>
      </x:c>
      <x:c r="H2764" s="7" t="str"/>
      <x:c r="I2764" s="7" t="str">
        <x:v>[{"id": "2", "num": 10000}, {"id": "110182", "num": 3}, {"id": "114012", "num": 3}]</x:v>
      </x:c>
      <x:c r="J2764" s="6" t="str">
        <x:v>https://raw.githubusercontent.com/Mar-7th/StarRailRes/dbe8cdfcfb0bf657b9fe1cf92d5537f118ccb487/index_new/cn/character_skill_trees.json</x:v>
      </x:c>
    </x:row>
    <x:row r="2765" ht="38" customHeight="1">
      <x:c r="A2765" s="6" t="str">
        <x:v>1310002_5</x:v>
      </x:c>
      <x:c r="B2765" s="6" t="str">
        <x:v>1310</x:v>
      </x:c>
      <x:c r="C2765" s="6" t="str">
        <x:v>1310002</x:v>
      </x:c>
      <x:c r="D2765" s="6" t="str"/>
      <x:c r="E2765" s="6" t="n">
        <x:v>5</x:v>
      </x:c>
      <x:c r="F2765" s="6" t="n">
        <x:v>4</x:v>
      </x:c>
      <x:c r="G2765" s="6" t="n">
        <x:v>0</x:v>
      </x:c>
      <x:c r="H2765" s="7" t="str"/>
      <x:c r="I2765" s="7" t="str">
        <x:v>[{"id": "2", "num": 20000}, {"id": "110182", "num": 5}, {"id": "114012", "num": 4}]</x:v>
      </x:c>
      <x:c r="J2765" s="6" t="str">
        <x:v>https://raw.githubusercontent.com/Mar-7th/StarRailRes/dbe8cdfcfb0bf657b9fe1cf92d5537f118ccb487/index_new/cn/character_skill_trees.json</x:v>
      </x:c>
    </x:row>
    <x:row r="2766" ht="38" customHeight="1">
      <x:c r="A2766" s="6" t="str">
        <x:v>1310002_6</x:v>
      </x:c>
      <x:c r="B2766" s="6" t="str">
        <x:v>1310</x:v>
      </x:c>
      <x:c r="C2766" s="6" t="str">
        <x:v>1310002</x:v>
      </x:c>
      <x:c r="D2766" s="6" t="str"/>
      <x:c r="E2766" s="6" t="n">
        <x:v>6</x:v>
      </x:c>
      <x:c r="F2766" s="6" t="n">
        <x:v>4</x:v>
      </x:c>
      <x:c r="G2766" s="6" t="n">
        <x:v>0</x:v>
      </x:c>
      <x:c r="H2766" s="7" t="str"/>
      <x:c r="I2766" s="7" t="str">
        <x:v>[{"id": "2", "num": 30000}, {"id": "110182", "num": 7}, {"id": "114012", "num": 6}]</x:v>
      </x:c>
      <x:c r="J2766" s="6" t="str">
        <x:v>https://raw.githubusercontent.com/Mar-7th/StarRailRes/dbe8cdfcfb0bf657b9fe1cf92d5537f118ccb487/index_new/cn/character_skill_trees.json</x:v>
      </x:c>
    </x:row>
    <x:row r="2767" ht="38" customHeight="1">
      <x:c r="A2767" s="6" t="str">
        <x:v>1310002_7</x:v>
      </x:c>
      <x:c r="B2767" s="6" t="str">
        <x:v>1310</x:v>
      </x:c>
      <x:c r="C2767" s="6" t="str">
        <x:v>1310002</x:v>
      </x:c>
      <x:c r="D2767" s="6" t="str"/>
      <x:c r="E2767" s="6" t="n">
        <x:v>7</x:v>
      </x:c>
      <x:c r="F2767" s="6" t="n">
        <x:v>5</x:v>
      </x:c>
      <x:c r="G2767" s="6" t="n">
        <x:v>0</x:v>
      </x:c>
      <x:c r="H2767" s="7" t="str"/>
      <x:c r="I2767" s="7" t="str">
        <x:v>[{"id": "2", "num": 45000}, {"id": "110183", "num": 3}, {"id": "114013", "num": 3}]</x:v>
      </x:c>
      <x:c r="J2767" s="6" t="str">
        <x:v>https://raw.githubusercontent.com/Mar-7th/StarRailRes/dbe8cdfcfb0bf657b9fe1cf92d5537f118ccb487/index_new/cn/character_skill_trees.json</x:v>
      </x:c>
    </x:row>
    <x:row r="2768" ht="53" customHeight="1">
      <x:c r="A2768" s="6" t="str">
        <x:v>1310002_8</x:v>
      </x:c>
      <x:c r="B2768" s="6" t="str">
        <x:v>1310</x:v>
      </x:c>
      <x:c r="C2768" s="6" t="str">
        <x:v>1310002</x:v>
      </x:c>
      <x:c r="D2768" s="6" t="str"/>
      <x:c r="E2768" s="6" t="n">
        <x:v>8</x:v>
      </x:c>
      <x:c r="F2768" s="6" t="n">
        <x:v>5</x:v>
      </x:c>
      <x:c r="G2768" s="6" t="n">
        <x:v>0</x:v>
      </x:c>
      <x:c r="H2768" s="7" t="str"/>
      <x:c r="I2768" s="7" t="str">
        <x:v>[{"id": "2", "num": 80000}, {"id": "110183", "num": 5}, {"id": "110505", "num": 1}, {"id": "114013", "num": 4}]</x:v>
      </x:c>
      <x:c r="J2768" s="6" t="str">
        <x:v>https://raw.githubusercontent.com/Mar-7th/StarRailRes/dbe8cdfcfb0bf657b9fe1cf92d5537f118ccb487/index_new/cn/character_skill_trees.json</x:v>
      </x:c>
    </x:row>
    <x:row r="2769" ht="53" customHeight="1">
      <x:c r="A2769" s="6" t="str">
        <x:v>1310002_9</x:v>
      </x:c>
      <x:c r="B2769" s="6" t="str">
        <x:v>1310</x:v>
      </x:c>
      <x:c r="C2769" s="6" t="str">
        <x:v>1310002</x:v>
      </x:c>
      <x:c r="D2769" s="6" t="str"/>
      <x:c r="E2769" s="6" t="n">
        <x:v>9</x:v>
      </x:c>
      <x:c r="F2769" s="6" t="n">
        <x:v>6</x:v>
      </x:c>
      <x:c r="G2769" s="6" t="n">
        <x:v>0</x:v>
      </x:c>
      <x:c r="H2769" s="7" t="str"/>
      <x:c r="I2769" s="7" t="str">
        <x:v>[{"id": "2", "num": 160000}, {"id": "110183", "num": 8}, {"id": "241", "num": 1}, {"id": "110505", "num": 1}]</x:v>
      </x:c>
      <x:c r="J2769" s="6" t="str">
        <x:v>https://raw.githubusercontent.com/Mar-7th/StarRailRes/dbe8cdfcfb0bf657b9fe1cf92d5537f118ccb487/index_new/cn/character_skill_trees.json</x:v>
      </x:c>
    </x:row>
    <x:row r="2770" ht="53" customHeight="1">
      <x:c r="A2770" s="6" t="str">
        <x:v>1310002_10</x:v>
      </x:c>
      <x:c r="B2770" s="6" t="str">
        <x:v>1310</x:v>
      </x:c>
      <x:c r="C2770" s="6" t="str">
        <x:v>1310002</x:v>
      </x:c>
      <x:c r="D2770" s="6" t="str"/>
      <x:c r="E2770" s="6" t="n">
        <x:v>10</x:v>
      </x:c>
      <x:c r="F2770" s="6" t="n">
        <x:v>6</x:v>
      </x:c>
      <x:c r="G2770" s="6" t="n">
        <x:v>0</x:v>
      </x:c>
      <x:c r="H2770" s="7" t="str"/>
      <x:c r="I2770" s="7" t="str">
        <x:v>[{"id": "2", "num": 300000}, {"id": "110183", "num": 14}, {"id": "241", "num": 1}, {"id": "110505", "num": 1}]</x:v>
      </x:c>
      <x:c r="J2770" s="6" t="str">
        <x:v>https://raw.githubusercontent.com/Mar-7th/StarRailRes/dbe8cdfcfb0bf657b9fe1cf92d5537f118ccb487/index_new/cn/character_skill_trees.json</x:v>
      </x:c>
    </x:row>
    <x:row r="2771" ht="20" customHeight="1">
      <x:c r="A2771" s="6" t="str">
        <x:v>1310003_1</x:v>
      </x:c>
      <x:c r="B2771" s="6" t="str">
        <x:v>1310</x:v>
      </x:c>
      <x:c r="C2771" s="6" t="str">
        <x:v>1310003</x:v>
      </x:c>
      <x:c r="D2771" s="6" t="str"/>
      <x:c r="E2771" s="6" t="n">
        <x:v>1</x:v>
      </x:c>
      <x:c r="F2771" s="6" t="n">
        <x:v>0</x:v>
      </x:c>
      <x:c r="G2771" s="6" t="n">
        <x:v>0</x:v>
      </x:c>
      <x:c r="H2771" s="7" t="str"/>
      <x:c r="I2771" s="7" t="str">
        <x:v>[]</x:v>
      </x:c>
      <x:c r="J2771" s="6" t="str">
        <x:v>https://raw.githubusercontent.com/Mar-7th/StarRailRes/dbe8cdfcfb0bf657b9fe1cf92d5537f118ccb487/index_new/cn/character_skill_trees.json</x:v>
      </x:c>
    </x:row>
    <x:row r="2772" ht="38" customHeight="1">
      <x:c r="A2772" s="6" t="str">
        <x:v>1310003_2</x:v>
      </x:c>
      <x:c r="B2772" s="6" t="str">
        <x:v>1310</x:v>
      </x:c>
      <x:c r="C2772" s="6" t="str">
        <x:v>1310003</x:v>
      </x:c>
      <x:c r="D2772" s="6" t="str"/>
      <x:c r="E2772" s="6" t="n">
        <x:v>2</x:v>
      </x:c>
      <x:c r="F2772" s="6" t="n">
        <x:v>1</x:v>
      </x:c>
      <x:c r="G2772" s="6" t="n">
        <x:v>0</x:v>
      </x:c>
      <x:c r="H2772" s="7" t="str"/>
      <x:c r="I2772" s="7" t="str">
        <x:v>[{"id": "2", "num": 2500}, {"id": "114011", "num": 3}]</x:v>
      </x:c>
      <x:c r="J2772" s="6" t="str">
        <x:v>https://raw.githubusercontent.com/Mar-7th/StarRailRes/dbe8cdfcfb0bf657b9fe1cf92d5537f118ccb487/index_new/cn/character_skill_trees.json</x:v>
      </x:c>
    </x:row>
    <x:row r="2773" ht="38" customHeight="1">
      <x:c r="A2773" s="6" t="str">
        <x:v>1310003_3</x:v>
      </x:c>
      <x:c r="B2773" s="6" t="str">
        <x:v>1310</x:v>
      </x:c>
      <x:c r="C2773" s="6" t="str">
        <x:v>1310003</x:v>
      </x:c>
      <x:c r="D2773" s="6" t="str"/>
      <x:c r="E2773" s="6" t="n">
        <x:v>3</x:v>
      </x:c>
      <x:c r="F2773" s="6" t="n">
        <x:v>2</x:v>
      </x:c>
      <x:c r="G2773" s="6" t="n">
        <x:v>0</x:v>
      </x:c>
      <x:c r="H2773" s="7" t="str"/>
      <x:c r="I2773" s="7" t="str">
        <x:v>[{"id": "2", "num": 5000}, {"id": "110181", "num": 3}, {"id": "114011", "num": 6}]</x:v>
      </x:c>
      <x:c r="J2773" s="6" t="str">
        <x:v>https://raw.githubusercontent.com/Mar-7th/StarRailRes/dbe8cdfcfb0bf657b9fe1cf92d5537f118ccb487/index_new/cn/character_skill_trees.json</x:v>
      </x:c>
    </x:row>
    <x:row r="2774" ht="38" customHeight="1">
      <x:c r="A2774" s="6" t="str">
        <x:v>1310003_4</x:v>
      </x:c>
      <x:c r="B2774" s="6" t="str">
        <x:v>1310</x:v>
      </x:c>
      <x:c r="C2774" s="6" t="str">
        <x:v>1310003</x:v>
      </x:c>
      <x:c r="D2774" s="6" t="str"/>
      <x:c r="E2774" s="6" t="n">
        <x:v>4</x:v>
      </x:c>
      <x:c r="F2774" s="6" t="n">
        <x:v>3</x:v>
      </x:c>
      <x:c r="G2774" s="6" t="n">
        <x:v>0</x:v>
      </x:c>
      <x:c r="H2774" s="7" t="str"/>
      <x:c r="I2774" s="7" t="str">
        <x:v>[{"id": "2", "num": 10000}, {"id": "110182", "num": 3}, {"id": "114012", "num": 3}]</x:v>
      </x:c>
      <x:c r="J2774" s="6" t="str">
        <x:v>https://raw.githubusercontent.com/Mar-7th/StarRailRes/dbe8cdfcfb0bf657b9fe1cf92d5537f118ccb487/index_new/cn/character_skill_trees.json</x:v>
      </x:c>
    </x:row>
    <x:row r="2775" ht="38" customHeight="1">
      <x:c r="A2775" s="6" t="str">
        <x:v>1310003_5</x:v>
      </x:c>
      <x:c r="B2775" s="6" t="str">
        <x:v>1310</x:v>
      </x:c>
      <x:c r="C2775" s="6" t="str">
        <x:v>1310003</x:v>
      </x:c>
      <x:c r="D2775" s="6" t="str"/>
      <x:c r="E2775" s="6" t="n">
        <x:v>5</x:v>
      </x:c>
      <x:c r="F2775" s="6" t="n">
        <x:v>4</x:v>
      </x:c>
      <x:c r="G2775" s="6" t="n">
        <x:v>0</x:v>
      </x:c>
      <x:c r="H2775" s="7" t="str"/>
      <x:c r="I2775" s="7" t="str">
        <x:v>[{"id": "2", "num": 20000}, {"id": "110182", "num": 5}, {"id": "114012", "num": 4}]</x:v>
      </x:c>
      <x:c r="J2775" s="6" t="str">
        <x:v>https://raw.githubusercontent.com/Mar-7th/StarRailRes/dbe8cdfcfb0bf657b9fe1cf92d5537f118ccb487/index_new/cn/character_skill_trees.json</x:v>
      </x:c>
    </x:row>
    <x:row r="2776" ht="38" customHeight="1">
      <x:c r="A2776" s="6" t="str">
        <x:v>1310003_6</x:v>
      </x:c>
      <x:c r="B2776" s="6" t="str">
        <x:v>1310</x:v>
      </x:c>
      <x:c r="C2776" s="6" t="str">
        <x:v>1310003</x:v>
      </x:c>
      <x:c r="D2776" s="6" t="str"/>
      <x:c r="E2776" s="6" t="n">
        <x:v>6</x:v>
      </x:c>
      <x:c r="F2776" s="6" t="n">
        <x:v>4</x:v>
      </x:c>
      <x:c r="G2776" s="6" t="n">
        <x:v>0</x:v>
      </x:c>
      <x:c r="H2776" s="7" t="str"/>
      <x:c r="I2776" s="7" t="str">
        <x:v>[{"id": "2", "num": 30000}, {"id": "110182", "num": 7}, {"id": "114012", "num": 6}]</x:v>
      </x:c>
      <x:c r="J2776" s="6" t="str">
        <x:v>https://raw.githubusercontent.com/Mar-7th/StarRailRes/dbe8cdfcfb0bf657b9fe1cf92d5537f118ccb487/index_new/cn/character_skill_trees.json</x:v>
      </x:c>
    </x:row>
    <x:row r="2777" ht="38" customHeight="1">
      <x:c r="A2777" s="6" t="str">
        <x:v>1310003_7</x:v>
      </x:c>
      <x:c r="B2777" s="6" t="str">
        <x:v>1310</x:v>
      </x:c>
      <x:c r="C2777" s="6" t="str">
        <x:v>1310003</x:v>
      </x:c>
      <x:c r="D2777" s="6" t="str"/>
      <x:c r="E2777" s="6" t="n">
        <x:v>7</x:v>
      </x:c>
      <x:c r="F2777" s="6" t="n">
        <x:v>5</x:v>
      </x:c>
      <x:c r="G2777" s="6" t="n">
        <x:v>0</x:v>
      </x:c>
      <x:c r="H2777" s="7" t="str"/>
      <x:c r="I2777" s="7" t="str">
        <x:v>[{"id": "2", "num": 45000}, {"id": "110183", "num": 3}, {"id": "114013", "num": 3}]</x:v>
      </x:c>
      <x:c r="J2777" s="6" t="str">
        <x:v>https://raw.githubusercontent.com/Mar-7th/StarRailRes/dbe8cdfcfb0bf657b9fe1cf92d5537f118ccb487/index_new/cn/character_skill_trees.json</x:v>
      </x:c>
    </x:row>
    <x:row r="2778" ht="53" customHeight="1">
      <x:c r="A2778" s="6" t="str">
        <x:v>1310003_8</x:v>
      </x:c>
      <x:c r="B2778" s="6" t="str">
        <x:v>1310</x:v>
      </x:c>
      <x:c r="C2778" s="6" t="str">
        <x:v>1310003</x:v>
      </x:c>
      <x:c r="D2778" s="6" t="str"/>
      <x:c r="E2778" s="6" t="n">
        <x:v>8</x:v>
      </x:c>
      <x:c r="F2778" s="6" t="n">
        <x:v>5</x:v>
      </x:c>
      <x:c r="G2778" s="6" t="n">
        <x:v>0</x:v>
      </x:c>
      <x:c r="H2778" s="7" t="str"/>
      <x:c r="I2778" s="7" t="str">
        <x:v>[{"id": "2", "num": 80000}, {"id": "110183", "num": 5}, {"id": "110505", "num": 1}, {"id": "114013", "num": 4}]</x:v>
      </x:c>
      <x:c r="J2778" s="6" t="str">
        <x:v>https://raw.githubusercontent.com/Mar-7th/StarRailRes/dbe8cdfcfb0bf657b9fe1cf92d5537f118ccb487/index_new/cn/character_skill_trees.json</x:v>
      </x:c>
    </x:row>
    <x:row r="2779" ht="53" customHeight="1">
      <x:c r="A2779" s="6" t="str">
        <x:v>1310003_9</x:v>
      </x:c>
      <x:c r="B2779" s="6" t="str">
        <x:v>1310</x:v>
      </x:c>
      <x:c r="C2779" s="6" t="str">
        <x:v>1310003</x:v>
      </x:c>
      <x:c r="D2779" s="6" t="str"/>
      <x:c r="E2779" s="6" t="n">
        <x:v>9</x:v>
      </x:c>
      <x:c r="F2779" s="6" t="n">
        <x:v>6</x:v>
      </x:c>
      <x:c r="G2779" s="6" t="n">
        <x:v>0</x:v>
      </x:c>
      <x:c r="H2779" s="7" t="str"/>
      <x:c r="I2779" s="7" t="str">
        <x:v>[{"id": "2", "num": 160000}, {"id": "110183", "num": 8}, {"id": "241", "num": 1}, {"id": "110505", "num": 1}]</x:v>
      </x:c>
      <x:c r="J2779" s="6" t="str">
        <x:v>https://raw.githubusercontent.com/Mar-7th/StarRailRes/dbe8cdfcfb0bf657b9fe1cf92d5537f118ccb487/index_new/cn/character_skill_trees.json</x:v>
      </x:c>
    </x:row>
    <x:row r="2780" ht="53" customHeight="1">
      <x:c r="A2780" s="6" t="str">
        <x:v>1310003_10</x:v>
      </x:c>
      <x:c r="B2780" s="6" t="str">
        <x:v>1310</x:v>
      </x:c>
      <x:c r="C2780" s="6" t="str">
        <x:v>1310003</x:v>
      </x:c>
      <x:c r="D2780" s="6" t="str"/>
      <x:c r="E2780" s="6" t="n">
        <x:v>10</x:v>
      </x:c>
      <x:c r="F2780" s="6" t="n">
        <x:v>6</x:v>
      </x:c>
      <x:c r="G2780" s="6" t="n">
        <x:v>0</x:v>
      </x:c>
      <x:c r="H2780" s="7" t="str"/>
      <x:c r="I2780" s="7" t="str">
        <x:v>[{"id": "2", "num": 300000}, {"id": "110183", "num": 14}, {"id": "241", "num": 1}, {"id": "110505", "num": 1}]</x:v>
      </x:c>
      <x:c r="J2780" s="6" t="str">
        <x:v>https://raw.githubusercontent.com/Mar-7th/StarRailRes/dbe8cdfcfb0bf657b9fe1cf92d5537f118ccb487/index_new/cn/character_skill_trees.json</x:v>
      </x:c>
    </x:row>
    <x:row r="2781" ht="20" customHeight="1">
      <x:c r="A2781" s="6" t="str">
        <x:v>1310004_1</x:v>
      </x:c>
      <x:c r="B2781" s="6" t="str">
        <x:v>1310</x:v>
      </x:c>
      <x:c r="C2781" s="6" t="str">
        <x:v>1310004</x:v>
      </x:c>
      <x:c r="D2781" s="6" t="str"/>
      <x:c r="E2781" s="6" t="n">
        <x:v>1</x:v>
      </x:c>
      <x:c r="F2781" s="6" t="n">
        <x:v>0</x:v>
      </x:c>
      <x:c r="G2781" s="6" t="n">
        <x:v>0</x:v>
      </x:c>
      <x:c r="H2781" s="7" t="str"/>
      <x:c r="I2781" s="7" t="str">
        <x:v>[]</x:v>
      </x:c>
      <x:c r="J2781" s="6" t="str">
        <x:v>https://raw.githubusercontent.com/Mar-7th/StarRailRes/dbe8cdfcfb0bf657b9fe1cf92d5537f118ccb487/index_new/cn/character_skill_trees.json</x:v>
      </x:c>
    </x:row>
    <x:row r="2782" ht="38" customHeight="1">
      <x:c r="A2782" s="6" t="str">
        <x:v>1310004_2</x:v>
      </x:c>
      <x:c r="B2782" s="6" t="str">
        <x:v>1310</x:v>
      </x:c>
      <x:c r="C2782" s="6" t="str">
        <x:v>1310004</x:v>
      </x:c>
      <x:c r="D2782" s="6" t="str"/>
      <x:c r="E2782" s="6" t="n">
        <x:v>2</x:v>
      </x:c>
      <x:c r="F2782" s="6" t="n">
        <x:v>1</x:v>
      </x:c>
      <x:c r="G2782" s="6" t="n">
        <x:v>0</x:v>
      </x:c>
      <x:c r="H2782" s="7" t="str"/>
      <x:c r="I2782" s="7" t="str">
        <x:v>[{"id": "2", "num": 2500}, {"id": "114011", "num": 3}]</x:v>
      </x:c>
      <x:c r="J2782" s="6" t="str">
        <x:v>https://raw.githubusercontent.com/Mar-7th/StarRailRes/dbe8cdfcfb0bf657b9fe1cf92d5537f118ccb487/index_new/cn/character_skill_trees.json</x:v>
      </x:c>
    </x:row>
    <x:row r="2783" ht="38" customHeight="1">
      <x:c r="A2783" s="6" t="str">
        <x:v>1310004_3</x:v>
      </x:c>
      <x:c r="B2783" s="6" t="str">
        <x:v>1310</x:v>
      </x:c>
      <x:c r="C2783" s="6" t="str">
        <x:v>1310004</x:v>
      </x:c>
      <x:c r="D2783" s="6" t="str"/>
      <x:c r="E2783" s="6" t="n">
        <x:v>3</x:v>
      </x:c>
      <x:c r="F2783" s="6" t="n">
        <x:v>2</x:v>
      </x:c>
      <x:c r="G2783" s="6" t="n">
        <x:v>0</x:v>
      </x:c>
      <x:c r="H2783" s="7" t="str"/>
      <x:c r="I2783" s="7" t="str">
        <x:v>[{"id": "2", "num": 5000}, {"id": "110181", "num": 3}, {"id": "114011", "num": 6}]</x:v>
      </x:c>
      <x:c r="J2783" s="6" t="str">
        <x:v>https://raw.githubusercontent.com/Mar-7th/StarRailRes/dbe8cdfcfb0bf657b9fe1cf92d5537f118ccb487/index_new/cn/character_skill_trees.json</x:v>
      </x:c>
    </x:row>
    <x:row r="2784" ht="38" customHeight="1">
      <x:c r="A2784" s="6" t="str">
        <x:v>1310004_4</x:v>
      </x:c>
      <x:c r="B2784" s="6" t="str">
        <x:v>1310</x:v>
      </x:c>
      <x:c r="C2784" s="6" t="str">
        <x:v>1310004</x:v>
      </x:c>
      <x:c r="D2784" s="6" t="str"/>
      <x:c r="E2784" s="6" t="n">
        <x:v>4</x:v>
      </x:c>
      <x:c r="F2784" s="6" t="n">
        <x:v>3</x:v>
      </x:c>
      <x:c r="G2784" s="6" t="n">
        <x:v>0</x:v>
      </x:c>
      <x:c r="H2784" s="7" t="str"/>
      <x:c r="I2784" s="7" t="str">
        <x:v>[{"id": "2", "num": 10000}, {"id": "110182", "num": 3}, {"id": "114012", "num": 3}]</x:v>
      </x:c>
      <x:c r="J2784" s="6" t="str">
        <x:v>https://raw.githubusercontent.com/Mar-7th/StarRailRes/dbe8cdfcfb0bf657b9fe1cf92d5537f118ccb487/index_new/cn/character_skill_trees.json</x:v>
      </x:c>
    </x:row>
    <x:row r="2785" ht="38" customHeight="1">
      <x:c r="A2785" s="6" t="str">
        <x:v>1310004_5</x:v>
      </x:c>
      <x:c r="B2785" s="6" t="str">
        <x:v>1310</x:v>
      </x:c>
      <x:c r="C2785" s="6" t="str">
        <x:v>1310004</x:v>
      </x:c>
      <x:c r="D2785" s="6" t="str"/>
      <x:c r="E2785" s="6" t="n">
        <x:v>5</x:v>
      </x:c>
      <x:c r="F2785" s="6" t="n">
        <x:v>4</x:v>
      </x:c>
      <x:c r="G2785" s="6" t="n">
        <x:v>0</x:v>
      </x:c>
      <x:c r="H2785" s="7" t="str"/>
      <x:c r="I2785" s="7" t="str">
        <x:v>[{"id": "2", "num": 20000}, {"id": "110182", "num": 5}, {"id": "114012", "num": 4}]</x:v>
      </x:c>
      <x:c r="J2785" s="6" t="str">
        <x:v>https://raw.githubusercontent.com/Mar-7th/StarRailRes/dbe8cdfcfb0bf657b9fe1cf92d5537f118ccb487/index_new/cn/character_skill_trees.json</x:v>
      </x:c>
    </x:row>
    <x:row r="2786" ht="38" customHeight="1">
      <x:c r="A2786" s="6" t="str">
        <x:v>1310004_6</x:v>
      </x:c>
      <x:c r="B2786" s="6" t="str">
        <x:v>1310</x:v>
      </x:c>
      <x:c r="C2786" s="6" t="str">
        <x:v>1310004</x:v>
      </x:c>
      <x:c r="D2786" s="6" t="str"/>
      <x:c r="E2786" s="6" t="n">
        <x:v>6</x:v>
      </x:c>
      <x:c r="F2786" s="6" t="n">
        <x:v>4</x:v>
      </x:c>
      <x:c r="G2786" s="6" t="n">
        <x:v>0</x:v>
      </x:c>
      <x:c r="H2786" s="7" t="str"/>
      <x:c r="I2786" s="7" t="str">
        <x:v>[{"id": "2", "num": 30000}, {"id": "110182", "num": 7}, {"id": "114012", "num": 6}]</x:v>
      </x:c>
      <x:c r="J2786" s="6" t="str">
        <x:v>https://raw.githubusercontent.com/Mar-7th/StarRailRes/dbe8cdfcfb0bf657b9fe1cf92d5537f118ccb487/index_new/cn/character_skill_trees.json</x:v>
      </x:c>
    </x:row>
    <x:row r="2787" ht="38" customHeight="1">
      <x:c r="A2787" s="6" t="str">
        <x:v>1310004_7</x:v>
      </x:c>
      <x:c r="B2787" s="6" t="str">
        <x:v>1310</x:v>
      </x:c>
      <x:c r="C2787" s="6" t="str">
        <x:v>1310004</x:v>
      </x:c>
      <x:c r="D2787" s="6" t="str"/>
      <x:c r="E2787" s="6" t="n">
        <x:v>7</x:v>
      </x:c>
      <x:c r="F2787" s="6" t="n">
        <x:v>5</x:v>
      </x:c>
      <x:c r="G2787" s="6" t="n">
        <x:v>0</x:v>
      </x:c>
      <x:c r="H2787" s="7" t="str"/>
      <x:c r="I2787" s="7" t="str">
        <x:v>[{"id": "2", "num": 45000}, {"id": "110183", "num": 3}, {"id": "114013", "num": 3}]</x:v>
      </x:c>
      <x:c r="J2787" s="6" t="str">
        <x:v>https://raw.githubusercontent.com/Mar-7th/StarRailRes/dbe8cdfcfb0bf657b9fe1cf92d5537f118ccb487/index_new/cn/character_skill_trees.json</x:v>
      </x:c>
    </x:row>
    <x:row r="2788" ht="53" customHeight="1">
      <x:c r="A2788" s="6" t="str">
        <x:v>1310004_8</x:v>
      </x:c>
      <x:c r="B2788" s="6" t="str">
        <x:v>1310</x:v>
      </x:c>
      <x:c r="C2788" s="6" t="str">
        <x:v>1310004</x:v>
      </x:c>
      <x:c r="D2788" s="6" t="str"/>
      <x:c r="E2788" s="6" t="n">
        <x:v>8</x:v>
      </x:c>
      <x:c r="F2788" s="6" t="n">
        <x:v>5</x:v>
      </x:c>
      <x:c r="G2788" s="6" t="n">
        <x:v>0</x:v>
      </x:c>
      <x:c r="H2788" s="7" t="str"/>
      <x:c r="I2788" s="7" t="str">
        <x:v>[{"id": "2", "num": 80000}, {"id": "110183", "num": 5}, {"id": "110505", "num": 1}, {"id": "114013", "num": 4}]</x:v>
      </x:c>
      <x:c r="J2788" s="6" t="str">
        <x:v>https://raw.githubusercontent.com/Mar-7th/StarRailRes/dbe8cdfcfb0bf657b9fe1cf92d5537f118ccb487/index_new/cn/character_skill_trees.json</x:v>
      </x:c>
    </x:row>
    <x:row r="2789" ht="53" customHeight="1">
      <x:c r="A2789" s="6" t="str">
        <x:v>1310004_9</x:v>
      </x:c>
      <x:c r="B2789" s="6" t="str">
        <x:v>1310</x:v>
      </x:c>
      <x:c r="C2789" s="6" t="str">
        <x:v>1310004</x:v>
      </x:c>
      <x:c r="D2789" s="6" t="str"/>
      <x:c r="E2789" s="6" t="n">
        <x:v>9</x:v>
      </x:c>
      <x:c r="F2789" s="6" t="n">
        <x:v>6</x:v>
      </x:c>
      <x:c r="G2789" s="6" t="n">
        <x:v>0</x:v>
      </x:c>
      <x:c r="H2789" s="7" t="str"/>
      <x:c r="I2789" s="7" t="str">
        <x:v>[{"id": "2", "num": 160000}, {"id": "110183", "num": 8}, {"id": "241", "num": 1}, {"id": "110505", "num": 1}]</x:v>
      </x:c>
      <x:c r="J2789" s="6" t="str">
        <x:v>https://raw.githubusercontent.com/Mar-7th/StarRailRes/dbe8cdfcfb0bf657b9fe1cf92d5537f118ccb487/index_new/cn/character_skill_trees.json</x:v>
      </x:c>
    </x:row>
    <x:row r="2790" ht="53" customHeight="1">
      <x:c r="A2790" s="6" t="str">
        <x:v>1310004_10</x:v>
      </x:c>
      <x:c r="B2790" s="6" t="str">
        <x:v>1310</x:v>
      </x:c>
      <x:c r="C2790" s="6" t="str">
        <x:v>1310004</x:v>
      </x:c>
      <x:c r="D2790" s="6" t="str"/>
      <x:c r="E2790" s="6" t="n">
        <x:v>10</x:v>
      </x:c>
      <x:c r="F2790" s="6" t="n">
        <x:v>6</x:v>
      </x:c>
      <x:c r="G2790" s="6" t="n">
        <x:v>0</x:v>
      </x:c>
      <x:c r="H2790" s="7" t="str"/>
      <x:c r="I2790" s="7" t="str">
        <x:v>[{"id": "2", "num": 300000}, {"id": "110183", "num": 14}, {"id": "241", "num": 1}, {"id": "110505", "num": 1}]</x:v>
      </x:c>
      <x:c r="J2790" s="6" t="str">
        <x:v>https://raw.githubusercontent.com/Mar-7th/StarRailRes/dbe8cdfcfb0bf657b9fe1cf92d5537f118ccb487/index_new/cn/character_skill_trees.json</x:v>
      </x:c>
    </x:row>
    <x:row r="2791" ht="20" customHeight="1">
      <x:c r="A2791" s="6" t="str">
        <x:v>1310007_1</x:v>
      </x:c>
      <x:c r="B2791" s="6" t="str">
        <x:v>1310</x:v>
      </x:c>
      <x:c r="C2791" s="6" t="str">
        <x:v>1310007</x:v>
      </x:c>
      <x:c r="D2791" s="6" t="str"/>
      <x:c r="E2791" s="6" t="n">
        <x:v>1</x:v>
      </x:c>
      <x:c r="F2791" s="6" t="n">
        <x:v>0</x:v>
      </x:c>
      <x:c r="G2791" s="6" t="n">
        <x:v>0</x:v>
      </x:c>
      <x:c r="H2791" s="7" t="str"/>
      <x:c r="I2791" s="7" t="str">
        <x:v>[]</x:v>
      </x:c>
      <x:c r="J2791" s="6" t="str">
        <x:v>https://raw.githubusercontent.com/Mar-7th/StarRailRes/dbe8cdfcfb0bf657b9fe1cf92d5537f118ccb487/index_new/cn/character_skill_trees.json</x:v>
      </x:c>
    </x:row>
    <x:row r="2792" ht="38" customHeight="1">
      <x:c r="A2792" s="6" t="str">
        <x:v>1310101_1</x:v>
      </x:c>
      <x:c r="B2792" s="6" t="str">
        <x:v>1310</x:v>
      </x:c>
      <x:c r="C2792" s="6" t="str">
        <x:v>1310101</x:v>
      </x:c>
      <x:c r="D2792" s="6" t="str">
        <x:v>α模组-偏时迸发</x:v>
      </x:c>
      <x:c r="E2792" s="6" t="n">
        <x:v>1</x:v>
      </x:c>
      <x:c r="F2792" s="6" t="n">
        <x:v>2</x:v>
      </x:c>
      <x:c r="G2792" s="6" t="n">
        <x:v>0</x:v>
      </x:c>
      <x:c r="H2792" s="7" t="str">
        <x:v>「完全燃烧」状态下，攻击没有火属性弱点的敌人也能削减韧性，效果等同于原技能削韧值的#1[i]%。</x:v>
      </x:c>
      <x:c r="I2792" s="7" t="str">
        <x:v>[{"id": "2", "num": 5000}, {"id": "110181", "num": 3}, {"id": "110505", "num": 1}]</x:v>
      </x:c>
      <x:c r="J2792" s="6" t="str">
        <x:v>https://raw.githubusercontent.com/Mar-7th/StarRailRes/dbe8cdfcfb0bf657b9fe1cf92d5537f118ccb487/index_new/cn/character_skill_trees.json</x:v>
      </x:c>
    </x:row>
    <x:row r="2793" ht="53" customHeight="1">
      <x:c r="A2793" s="6" t="str">
        <x:v>1310102_1</x:v>
      </x:c>
      <x:c r="B2793" s="6" t="str">
        <x:v>1310</x:v>
      </x:c>
      <x:c r="C2793" s="6" t="str">
        <x:v>1310102</x:v>
      </x:c>
      <x:c r="D2793" s="6" t="str">
        <x:v>β模组-自限装甲</x:v>
      </x:c>
      <x:c r="E2793" s="6" t="n">
        <x:v>1</x:v>
      </x:c>
      <x:c r="F2793" s="6" t="n">
        <x:v>4</x:v>
      </x:c>
      <x:c r="G2793" s="6" t="n">
        <x:v>0</x:v>
      </x:c>
      <x:c r="H2793" s="7" t="str">
        <x:v>「完全燃烧」状态下，当装甲「萨姆」的击破特攻大于等于#1[i]%/#2[i]%时，攻击处于弱点击破状态下的敌方目标后，会将本次攻击的削韧值转化为1次#3[i]%/#4[i]%的超击破伤害。</x:v>
      </x:c>
      <x:c r="I2793" s="7" t="str">
        <x:v>[{"id": "2", "num": 20000}, {"id": "110182", "num": 5}, {"id": "241", "num": 1}, {"id": "110505", "num": 1}]</x:v>
      </x:c>
      <x:c r="J2793" s="6" t="str">
        <x:v>https://raw.githubusercontent.com/Mar-7th/StarRailRes/dbe8cdfcfb0bf657b9fe1cf92d5537f118ccb487/index_new/cn/character_skill_trees.json</x:v>
      </x:c>
    </x:row>
    <x:row r="2794" ht="53" customHeight="1">
      <x:c r="A2794" s="6" t="str">
        <x:v>1310103_1</x:v>
      </x:c>
      <x:c r="B2794" s="6" t="str">
        <x:v>1310</x:v>
      </x:c>
      <x:c r="C2794" s="6" t="str">
        <x:v>1310103</x:v>
      </x:c>
      <x:c r="D2794" s="6" t="str">
        <x:v>γ模组-过载核心</x:v>
      </x:c>
      <x:c r="E2794" s="6" t="n">
        <x:v>1</x:v>
      </x:c>
      <x:c r="F2794" s="6" t="n">
        <x:v>6</x:v>
      </x:c>
      <x:c r="G2794" s="6" t="n">
        <x:v>0</x:v>
      </x:c>
      <x:c r="H2794" s="7" t="str">
        <x:v>若装甲「萨姆」的攻击力高于#1[i]点，每超过#2[i]点攻击力可使自身击破特攻提高#3[f1]%。</x:v>
      </x:c>
      <x:c r="I2794" s="7" t="str">
        <x:v>[{"id": "2", "num": 160000}, {"id": "110183", "num": 8}, {"id": "241", "num": 1}, {"id": "110505", "num": 1}]</x:v>
      </x:c>
      <x:c r="J2794" s="6" t="str">
        <x:v>https://raw.githubusercontent.com/Mar-7th/StarRailRes/dbe8cdfcfb0bf657b9fe1cf92d5537f118ccb487/index_new/cn/character_skill_trees.json</x:v>
      </x:c>
    </x:row>
    <x:row r="2795" ht="38" customHeight="1">
      <x:c r="A2795" s="6" t="str">
        <x:v>1310201_1</x:v>
      </x:c>
      <x:c r="B2795" s="6" t="str">
        <x:v>1310</x:v>
      </x:c>
      <x:c r="C2795" s="6" t="str">
        <x:v>1310201</x:v>
      </x:c>
      <x:c r="D2795" s="6" t="str">
        <x:v>击破强化</x:v>
      </x:c>
      <x:c r="E2795" s="6" t="n">
        <x:v>1</x:v>
      </x:c>
      <x:c r="F2795" s="6" t="n">
        <x:v>0</x:v>
      </x:c>
      <x:c r="G2795" s="6" t="n">
        <x:v>1</x:v>
      </x:c>
      <x:c r="H2795" s="7" t="str"/>
      <x:c r="I2795" s="7" t="str">
        <x:v>[{"id": "2", "num": 2500}, {"id": "114011", "num": 2}]</x:v>
      </x:c>
      <x:c r="J2795" s="6" t="str">
        <x:v>https://raw.githubusercontent.com/Mar-7th/StarRailRes/dbe8cdfcfb0bf657b9fe1cf92d5537f118ccb487/index_new/cn/character_skill_trees.json</x:v>
      </x:c>
    </x:row>
    <x:row r="2796" ht="38" customHeight="1">
      <x:c r="A2796" s="6" t="str">
        <x:v>1310202_1</x:v>
      </x:c>
      <x:c r="B2796" s="6" t="str">
        <x:v>1310</x:v>
      </x:c>
      <x:c r="C2796" s="6" t="str">
        <x:v>1310202</x:v>
      </x:c>
      <x:c r="D2796" s="6" t="str">
        <x:v>效果抵抗强化</x:v>
      </x:c>
      <x:c r="E2796" s="6" t="n">
        <x:v>1</x:v>
      </x:c>
      <x:c r="F2796" s="6" t="n">
        <x:v>2</x:v>
      </x:c>
      <x:c r="G2796" s="6" t="n">
        <x:v>0</x:v>
      </x:c>
      <x:c r="H2796" s="7" t="str"/>
      <x:c r="I2796" s="7" t="str">
        <x:v>[{"id": "2", "num": 5000}, {"id": "110181", "num": 3}, {"id": "114011", "num": 6}]</x:v>
      </x:c>
      <x:c r="J2796" s="6" t="str">
        <x:v>https://raw.githubusercontent.com/Mar-7th/StarRailRes/dbe8cdfcfb0bf657b9fe1cf92d5537f118ccb487/index_new/cn/character_skill_trees.json</x:v>
      </x:c>
    </x:row>
    <x:row r="2797" ht="38" customHeight="1">
      <x:c r="A2797" s="6" t="str">
        <x:v>1310203_1</x:v>
      </x:c>
      <x:c r="B2797" s="6" t="str">
        <x:v>1310</x:v>
      </x:c>
      <x:c r="C2797" s="6" t="str">
        <x:v>1310203</x:v>
      </x:c>
      <x:c r="D2797" s="6" t="str">
        <x:v>击破强化</x:v>
      </x:c>
      <x:c r="E2797" s="6" t="n">
        <x:v>1</x:v>
      </x:c>
      <x:c r="F2797" s="6" t="n">
        <x:v>3</x:v>
      </x:c>
      <x:c r="G2797" s="6" t="n">
        <x:v>0</x:v>
      </x:c>
      <x:c r="H2797" s="7" t="str"/>
      <x:c r="I2797" s="7" t="str">
        <x:v>[{"id": "2", "num": 10000}, {"id": "110182", "num": 3}, {"id": "114012", "num": 3}]</x:v>
      </x:c>
      <x:c r="J2797" s="6" t="str">
        <x:v>https://raw.githubusercontent.com/Mar-7th/StarRailRes/dbe8cdfcfb0bf657b9fe1cf92d5537f118ccb487/index_new/cn/character_skill_trees.json</x:v>
      </x:c>
    </x:row>
    <x:row r="2798" ht="38" customHeight="1">
      <x:c r="A2798" s="6" t="str">
        <x:v>1310204_1</x:v>
      </x:c>
      <x:c r="B2798" s="6" t="str">
        <x:v>1310</x:v>
      </x:c>
      <x:c r="C2798" s="6" t="str">
        <x:v>1310204</x:v>
      </x:c>
      <x:c r="D2798" s="6" t="str">
        <x:v>速度强化</x:v>
      </x:c>
      <x:c r="E2798" s="6" t="n">
        <x:v>1</x:v>
      </x:c>
      <x:c r="F2798" s="6" t="n">
        <x:v>3</x:v>
      </x:c>
      <x:c r="G2798" s="6" t="n">
        <x:v>0</x:v>
      </x:c>
      <x:c r="H2798" s="7" t="str"/>
      <x:c r="I2798" s="7" t="str">
        <x:v>[{"id": "2", "num": 10000}, {"id": "110182", "num": 3}, {"id": "114012", "num": 3}]</x:v>
      </x:c>
      <x:c r="J2798" s="6" t="str">
        <x:v>https://raw.githubusercontent.com/Mar-7th/StarRailRes/dbe8cdfcfb0bf657b9fe1cf92d5537f118ccb487/index_new/cn/character_skill_trees.json</x:v>
      </x:c>
    </x:row>
    <x:row r="2799" ht="38" customHeight="1">
      <x:c r="A2799" s="6" t="str">
        <x:v>1310205_1</x:v>
      </x:c>
      <x:c r="B2799" s="6" t="str">
        <x:v>1310</x:v>
      </x:c>
      <x:c r="C2799" s="6" t="str">
        <x:v>1310205</x:v>
      </x:c>
      <x:c r="D2799" s="6" t="str">
        <x:v>击破强化</x:v>
      </x:c>
      <x:c r="E2799" s="6" t="n">
        <x:v>1</x:v>
      </x:c>
      <x:c r="F2799" s="6" t="n">
        <x:v>4</x:v>
      </x:c>
      <x:c r="G2799" s="6" t="n">
        <x:v>0</x:v>
      </x:c>
      <x:c r="H2799" s="7" t="str"/>
      <x:c r="I2799" s="7" t="str">
        <x:v>[{"id": "2", "num": 20000}, {"id": "110182", "num": 5}, {"id": "114012", "num": 4}]</x:v>
      </x:c>
      <x:c r="J2799" s="6" t="str">
        <x:v>https://raw.githubusercontent.com/Mar-7th/StarRailRes/dbe8cdfcfb0bf657b9fe1cf92d5537f118ccb487/index_new/cn/character_skill_trees.json</x:v>
      </x:c>
    </x:row>
    <x:row r="2800" ht="38" customHeight="1">
      <x:c r="A2800" s="6" t="str">
        <x:v>1310206_1</x:v>
      </x:c>
      <x:c r="B2800" s="6" t="str">
        <x:v>1310</x:v>
      </x:c>
      <x:c r="C2800" s="6" t="str">
        <x:v>1310206</x:v>
      </x:c>
      <x:c r="D2800" s="6" t="str">
        <x:v>效果抵抗强化</x:v>
      </x:c>
      <x:c r="E2800" s="6" t="n">
        <x:v>1</x:v>
      </x:c>
      <x:c r="F2800" s="6" t="n">
        <x:v>5</x:v>
      </x:c>
      <x:c r="G2800" s="6" t="n">
        <x:v>0</x:v>
      </x:c>
      <x:c r="H2800" s="7" t="str"/>
      <x:c r="I2800" s="7" t="str">
        <x:v>[{"id": "2", "num": 45000}, {"id": "110183", "num": 3}, {"id": "114013", "num": 3}]</x:v>
      </x:c>
      <x:c r="J2800" s="6" t="str">
        <x:v>https://raw.githubusercontent.com/Mar-7th/StarRailRes/dbe8cdfcfb0bf657b9fe1cf92d5537f118ccb487/index_new/cn/character_skill_trees.json</x:v>
      </x:c>
    </x:row>
    <x:row r="2801" ht="38" customHeight="1">
      <x:c r="A2801" s="6" t="str">
        <x:v>1310207_1</x:v>
      </x:c>
      <x:c r="B2801" s="6" t="str">
        <x:v>1310</x:v>
      </x:c>
      <x:c r="C2801" s="6" t="str">
        <x:v>1310207</x:v>
      </x:c>
      <x:c r="D2801" s="6" t="str">
        <x:v>击破强化</x:v>
      </x:c>
      <x:c r="E2801" s="6" t="n">
        <x:v>1</x:v>
      </x:c>
      <x:c r="F2801" s="6" t="n">
        <x:v>5</x:v>
      </x:c>
      <x:c r="G2801" s="6" t="n">
        <x:v>0</x:v>
      </x:c>
      <x:c r="H2801" s="7" t="str"/>
      <x:c r="I2801" s="7" t="str">
        <x:v>[{"id": "2", "num": 45000}, {"id": "110183", "num": 3}, {"id": "114013", "num": 3}]</x:v>
      </x:c>
      <x:c r="J2801" s="6" t="str">
        <x:v>https://raw.githubusercontent.com/Mar-7th/StarRailRes/dbe8cdfcfb0bf657b9fe1cf92d5537f118ccb487/index_new/cn/character_skill_trees.json</x:v>
      </x:c>
    </x:row>
    <x:row r="2802" ht="38" customHeight="1">
      <x:c r="A2802" s="6" t="str">
        <x:v>1310208_1</x:v>
      </x:c>
      <x:c r="B2802" s="6" t="str">
        <x:v>1310</x:v>
      </x:c>
      <x:c r="C2802" s="6" t="str">
        <x:v>1310208</x:v>
      </x:c>
      <x:c r="D2802" s="6" t="str">
        <x:v>速度强化</x:v>
      </x:c>
      <x:c r="E2802" s="6" t="n">
        <x:v>1</x:v>
      </x:c>
      <x:c r="F2802" s="6" t="n">
        <x:v>6</x:v>
      </x:c>
      <x:c r="G2802" s="6" t="n">
        <x:v>0</x:v>
      </x:c>
      <x:c r="H2802" s="7" t="str"/>
      <x:c r="I2802" s="7" t="str">
        <x:v>[{"id": "2", "num": 160000}, {"id": "110183", "num": 8}, {"id": "114013", "num": 8}]</x:v>
      </x:c>
      <x:c r="J2802" s="6" t="str">
        <x:v>https://raw.githubusercontent.com/Mar-7th/StarRailRes/dbe8cdfcfb0bf657b9fe1cf92d5537f118ccb487/index_new/cn/character_skill_trees.json</x:v>
      </x:c>
    </x:row>
    <x:row r="2803" ht="38" customHeight="1">
      <x:c r="A2803" s="6" t="str">
        <x:v>1310209_1</x:v>
      </x:c>
      <x:c r="B2803" s="6" t="str">
        <x:v>1310</x:v>
      </x:c>
      <x:c r="C2803" s="6" t="str">
        <x:v>1310209</x:v>
      </x:c>
      <x:c r="D2803" s="6" t="str">
        <x:v>效果抵抗强化</x:v>
      </x:c>
      <x:c r="E2803" s="6" t="n">
        <x:v>1</x:v>
      </x:c>
      <x:c r="F2803" s="6" t="n">
        <x:v>0</x:v>
      </x:c>
      <x:c r="G2803" s="6" t="n">
        <x:v>75</x:v>
      </x:c>
      <x:c r="H2803" s="7" t="str"/>
      <x:c r="I2803" s="7" t="str">
        <x:v>[{"id": "2", "num": 160000}, {"id": "110183", "num": 8}, {"id": "114013", "num": 8}]</x:v>
      </x:c>
      <x:c r="J2803" s="6" t="str">
        <x:v>https://raw.githubusercontent.com/Mar-7th/StarRailRes/dbe8cdfcfb0bf657b9fe1cf92d5537f118ccb487/index_new/cn/character_skill_trees.json</x:v>
      </x:c>
    </x:row>
    <x:row r="2804" ht="38" customHeight="1">
      <x:c r="A2804" s="6" t="str">
        <x:v>1310210_1</x:v>
      </x:c>
      <x:c r="B2804" s="6" t="str">
        <x:v>1310</x:v>
      </x:c>
      <x:c r="C2804" s="6" t="str">
        <x:v>1310210</x:v>
      </x:c>
      <x:c r="D2804" s="6" t="str">
        <x:v>击破强化</x:v>
      </x:c>
      <x:c r="E2804" s="6" t="n">
        <x:v>1</x:v>
      </x:c>
      <x:c r="F2804" s="6" t="n">
        <x:v>0</x:v>
      </x:c>
      <x:c r="G2804" s="6" t="n">
        <x:v>80</x:v>
      </x:c>
      <x:c r="H2804" s="7" t="str"/>
      <x:c r="I2804" s="7" t="str">
        <x:v>[{"id": "2", "num": 160000}, {"id": "110183", "num": 8}, {"id": "114013", "num": 8}]</x:v>
      </x:c>
      <x:c r="J2804" s="6" t="str">
        <x:v>https://raw.githubusercontent.com/Mar-7th/StarRailRes/dbe8cdfcfb0bf657b9fe1cf92d5537f118ccb487/index_new/cn/character_skill_trees.json</x:v>
      </x:c>
    </x:row>
    <x:row r="2805" ht="20" customHeight="1">
      <x:c r="A2805" s="6" t="str">
        <x:v>1312001_1</x:v>
      </x:c>
      <x:c r="B2805" s="6" t="str">
        <x:v>1312</x:v>
      </x:c>
      <x:c r="C2805" s="6" t="str">
        <x:v>1312001</x:v>
      </x:c>
      <x:c r="D2805" s="6" t="str"/>
      <x:c r="E2805" s="6" t="n">
        <x:v>1</x:v>
      </x:c>
      <x:c r="F2805" s="6" t="n">
        <x:v>0</x:v>
      </x:c>
      <x:c r="G2805" s="6" t="n">
        <x:v>0</x:v>
      </x:c>
      <x:c r="H2805" s="7" t="str"/>
      <x:c r="I2805" s="7" t="str">
        <x:v>[]</x:v>
      </x:c>
      <x:c r="J2805" s="6" t="str">
        <x:v>https://raw.githubusercontent.com/Mar-7th/StarRailRes/dbe8cdfcfb0bf657b9fe1cf92d5537f118ccb487/index_new/cn/character_skill_trees.json</x:v>
      </x:c>
    </x:row>
    <x:row r="2806" ht="38" customHeight="1">
      <x:c r="A2806" s="6" t="str">
        <x:v>1312001_2</x:v>
      </x:c>
      <x:c r="B2806" s="6" t="str">
        <x:v>1312</x:v>
      </x:c>
      <x:c r="C2806" s="6" t="str">
        <x:v>1312001</x:v>
      </x:c>
      <x:c r="D2806" s="6" t="str"/>
      <x:c r="E2806" s="6" t="n">
        <x:v>2</x:v>
      </x:c>
      <x:c r="F2806" s="6" t="n">
        <x:v>2</x:v>
      </x:c>
      <x:c r="G2806" s="6" t="n">
        <x:v>0</x:v>
      </x:c>
      <x:c r="H2806" s="7" t="str"/>
      <x:c r="I2806" s="7" t="str">
        <x:v>[{"id": "2", "num": 4000}, {"id": "110181", "num": 2}, {"id": "114001", "num": 4}]</x:v>
      </x:c>
      <x:c r="J2806" s="6" t="str">
        <x:v>https://raw.githubusercontent.com/Mar-7th/StarRailRes/dbe8cdfcfb0bf657b9fe1cf92d5537f118ccb487/index_new/cn/character_skill_trees.json</x:v>
      </x:c>
    </x:row>
    <x:row r="2807" ht="38" customHeight="1">
      <x:c r="A2807" s="6" t="str">
        <x:v>1312001_3</x:v>
      </x:c>
      <x:c r="B2807" s="6" t="str">
        <x:v>1312</x:v>
      </x:c>
      <x:c r="C2807" s="6" t="str">
        <x:v>1312001</x:v>
      </x:c>
      <x:c r="D2807" s="6" t="str"/>
      <x:c r="E2807" s="6" t="n">
        <x:v>3</x:v>
      </x:c>
      <x:c r="F2807" s="6" t="n">
        <x:v>3</x:v>
      </x:c>
      <x:c r="G2807" s="6" t="n">
        <x:v>0</x:v>
      </x:c>
      <x:c r="H2807" s="7" t="str"/>
      <x:c r="I2807" s="7" t="str">
        <x:v>[{"id": "2", "num": 8000}, {"id": "110182", "num": 2}, {"id": "114002", "num": 2}]</x:v>
      </x:c>
      <x:c r="J2807" s="6" t="str">
        <x:v>https://raw.githubusercontent.com/Mar-7th/StarRailRes/dbe8cdfcfb0bf657b9fe1cf92d5537f118ccb487/index_new/cn/character_skill_trees.json</x:v>
      </x:c>
    </x:row>
    <x:row r="2808" ht="38" customHeight="1">
      <x:c r="A2808" s="6" t="str">
        <x:v>1312001_4</x:v>
      </x:c>
      <x:c r="B2808" s="6" t="str">
        <x:v>1312</x:v>
      </x:c>
      <x:c r="C2808" s="6" t="str">
        <x:v>1312001</x:v>
      </x:c>
      <x:c r="D2808" s="6" t="str"/>
      <x:c r="E2808" s="6" t="n">
        <x:v>4</x:v>
      </x:c>
      <x:c r="F2808" s="6" t="n">
        <x:v>4</x:v>
      </x:c>
      <x:c r="G2808" s="6" t="n">
        <x:v>0</x:v>
      </x:c>
      <x:c r="H2808" s="7" t="str"/>
      <x:c r="I2808" s="7" t="str">
        <x:v>[{"id": "2", "num": 16000}, {"id": "110182", "num": 4}, {"id": "114002", "num": 3}]</x:v>
      </x:c>
      <x:c r="J2808" s="6" t="str">
        <x:v>https://raw.githubusercontent.com/Mar-7th/StarRailRes/dbe8cdfcfb0bf657b9fe1cf92d5537f118ccb487/index_new/cn/character_skill_trees.json</x:v>
      </x:c>
    </x:row>
    <x:row r="2809" ht="38" customHeight="1">
      <x:c r="A2809" s="6" t="str">
        <x:v>1312001_5</x:v>
      </x:c>
      <x:c r="B2809" s="6" t="str">
        <x:v>1312</x:v>
      </x:c>
      <x:c r="C2809" s="6" t="str">
        <x:v>1312001</x:v>
      </x:c>
      <x:c r="D2809" s="6" t="str"/>
      <x:c r="E2809" s="6" t="n">
        <x:v>5</x:v>
      </x:c>
      <x:c r="F2809" s="6" t="n">
        <x:v>5</x:v>
      </x:c>
      <x:c r="G2809" s="6" t="n">
        <x:v>0</x:v>
      </x:c>
      <x:c r="H2809" s="7" t="str"/>
      <x:c r="I2809" s="7" t="str">
        <x:v>[{"id": "2", "num": 36000}, {"id": "110183", "num": 2}, {"id": "114003", "num": 2}]</x:v>
      </x:c>
      <x:c r="J2809" s="6" t="str">
        <x:v>https://raw.githubusercontent.com/Mar-7th/StarRailRes/dbe8cdfcfb0bf657b9fe1cf92d5537f118ccb487/index_new/cn/character_skill_trees.json</x:v>
      </x:c>
    </x:row>
    <x:row r="2810" ht="38" customHeight="1">
      <x:c r="A2810" s="6" t="str">
        <x:v>1312001_6</x:v>
      </x:c>
      <x:c r="B2810" s="6" t="str">
        <x:v>1312</x:v>
      </x:c>
      <x:c r="C2810" s="6" t="str">
        <x:v>1312001</x:v>
      </x:c>
      <x:c r="D2810" s="6" t="str"/>
      <x:c r="E2810" s="6" t="n">
        <x:v>6</x:v>
      </x:c>
      <x:c r="F2810" s="6" t="n">
        <x:v>6</x:v>
      </x:c>
      <x:c r="G2810" s="6" t="n">
        <x:v>0</x:v>
      </x:c>
      <x:c r="H2810" s="7" t="str"/>
      <x:c r="I2810" s="7" t="str">
        <x:v>[{"id": "2", "num": 128000}, {"id": "110183", "num": 6}, {"id": "114003", "num": 3}]</x:v>
      </x:c>
      <x:c r="J2810" s="6" t="str">
        <x:v>https://raw.githubusercontent.com/Mar-7th/StarRailRes/dbe8cdfcfb0bf657b9fe1cf92d5537f118ccb487/index_new/cn/character_skill_trees.json</x:v>
      </x:c>
    </x:row>
    <x:row r="2811" ht="20" customHeight="1">
      <x:c r="A2811" s="6" t="str">
        <x:v>1312002_1</x:v>
      </x:c>
      <x:c r="B2811" s="6" t="str">
        <x:v>1312</x:v>
      </x:c>
      <x:c r="C2811" s="6" t="str">
        <x:v>1312002</x:v>
      </x:c>
      <x:c r="D2811" s="6" t="str"/>
      <x:c r="E2811" s="6" t="n">
        <x:v>1</x:v>
      </x:c>
      <x:c r="F2811" s="6" t="n">
        <x:v>0</x:v>
      </x:c>
      <x:c r="G2811" s="6" t="n">
        <x:v>0</x:v>
      </x:c>
      <x:c r="H2811" s="7" t="str"/>
      <x:c r="I2811" s="7" t="str">
        <x:v>[]</x:v>
      </x:c>
      <x:c r="J2811" s="6" t="str">
        <x:v>https://raw.githubusercontent.com/Mar-7th/StarRailRes/dbe8cdfcfb0bf657b9fe1cf92d5537f118ccb487/index_new/cn/character_skill_trees.json</x:v>
      </x:c>
    </x:row>
    <x:row r="2812" ht="38" customHeight="1">
      <x:c r="A2812" s="6" t="str">
        <x:v>1312002_2</x:v>
      </x:c>
      <x:c r="B2812" s="6" t="str">
        <x:v>1312</x:v>
      </x:c>
      <x:c r="C2812" s="6" t="str">
        <x:v>1312002</x:v>
      </x:c>
      <x:c r="D2812" s="6" t="str"/>
      <x:c r="E2812" s="6" t="n">
        <x:v>2</x:v>
      </x:c>
      <x:c r="F2812" s="6" t="n">
        <x:v>1</x:v>
      </x:c>
      <x:c r="G2812" s="6" t="n">
        <x:v>0</x:v>
      </x:c>
      <x:c r="H2812" s="7" t="str"/>
      <x:c r="I2812" s="7" t="str">
        <x:v>[{"id": "2", "num": 2000}, {"id": "114001", "num": 2}]</x:v>
      </x:c>
      <x:c r="J2812" s="6" t="str">
        <x:v>https://raw.githubusercontent.com/Mar-7th/StarRailRes/dbe8cdfcfb0bf657b9fe1cf92d5537f118ccb487/index_new/cn/character_skill_trees.json</x:v>
      </x:c>
    </x:row>
    <x:row r="2813" ht="38" customHeight="1">
      <x:c r="A2813" s="6" t="str">
        <x:v>1312002_3</x:v>
      </x:c>
      <x:c r="B2813" s="6" t="str">
        <x:v>1312</x:v>
      </x:c>
      <x:c r="C2813" s="6" t="str">
        <x:v>1312002</x:v>
      </x:c>
      <x:c r="D2813" s="6" t="str"/>
      <x:c r="E2813" s="6" t="n">
        <x:v>3</x:v>
      </x:c>
      <x:c r="F2813" s="6" t="n">
        <x:v>2</x:v>
      </x:c>
      <x:c r="G2813" s="6" t="n">
        <x:v>0</x:v>
      </x:c>
      <x:c r="H2813" s="7" t="str"/>
      <x:c r="I2813" s="7" t="str">
        <x:v>[{"id": "2", "num": 4000}, {"id": "110181", "num": 2}, {"id": "114001", "num": 4}]</x:v>
      </x:c>
      <x:c r="J2813" s="6" t="str">
        <x:v>https://raw.githubusercontent.com/Mar-7th/StarRailRes/dbe8cdfcfb0bf657b9fe1cf92d5537f118ccb487/index_new/cn/character_skill_trees.json</x:v>
      </x:c>
    </x:row>
    <x:row r="2814" ht="38" customHeight="1">
      <x:c r="A2814" s="6" t="str">
        <x:v>1312002_4</x:v>
      </x:c>
      <x:c r="B2814" s="6" t="str">
        <x:v>1312</x:v>
      </x:c>
      <x:c r="C2814" s="6" t="str">
        <x:v>1312002</x:v>
      </x:c>
      <x:c r="D2814" s="6" t="str"/>
      <x:c r="E2814" s="6" t="n">
        <x:v>4</x:v>
      </x:c>
      <x:c r="F2814" s="6" t="n">
        <x:v>3</x:v>
      </x:c>
      <x:c r="G2814" s="6" t="n">
        <x:v>0</x:v>
      </x:c>
      <x:c r="H2814" s="7" t="str"/>
      <x:c r="I2814" s="7" t="str">
        <x:v>[{"id": "2", "num": 8000}, {"id": "110182", "num": 2}, {"id": "114002", "num": 2}]</x:v>
      </x:c>
      <x:c r="J2814" s="6" t="str">
        <x:v>https://raw.githubusercontent.com/Mar-7th/StarRailRes/dbe8cdfcfb0bf657b9fe1cf92d5537f118ccb487/index_new/cn/character_skill_trees.json</x:v>
      </x:c>
    </x:row>
    <x:row r="2815" ht="38" customHeight="1">
      <x:c r="A2815" s="6" t="str">
        <x:v>1312002_5</x:v>
      </x:c>
      <x:c r="B2815" s="6" t="str">
        <x:v>1312</x:v>
      </x:c>
      <x:c r="C2815" s="6" t="str">
        <x:v>1312002</x:v>
      </x:c>
      <x:c r="D2815" s="6" t="str"/>
      <x:c r="E2815" s="6" t="n">
        <x:v>5</x:v>
      </x:c>
      <x:c r="F2815" s="6" t="n">
        <x:v>4</x:v>
      </x:c>
      <x:c r="G2815" s="6" t="n">
        <x:v>0</x:v>
      </x:c>
      <x:c r="H2815" s="7" t="str"/>
      <x:c r="I2815" s="7" t="str">
        <x:v>[{"id": "2", "num": 16000}, {"id": "110182", "num": 4}, {"id": "114002", "num": 3}]</x:v>
      </x:c>
      <x:c r="J2815" s="6" t="str">
        <x:v>https://raw.githubusercontent.com/Mar-7th/StarRailRes/dbe8cdfcfb0bf657b9fe1cf92d5537f118ccb487/index_new/cn/character_skill_trees.json</x:v>
      </x:c>
    </x:row>
    <x:row r="2816" ht="38" customHeight="1">
      <x:c r="A2816" s="6" t="str">
        <x:v>1312002_6</x:v>
      </x:c>
      <x:c r="B2816" s="6" t="str">
        <x:v>1312</x:v>
      </x:c>
      <x:c r="C2816" s="6" t="str">
        <x:v>1312002</x:v>
      </x:c>
      <x:c r="D2816" s="6" t="str"/>
      <x:c r="E2816" s="6" t="n">
        <x:v>6</x:v>
      </x:c>
      <x:c r="F2816" s="6" t="n">
        <x:v>4</x:v>
      </x:c>
      <x:c r="G2816" s="6" t="n">
        <x:v>0</x:v>
      </x:c>
      <x:c r="H2816" s="7" t="str"/>
      <x:c r="I2816" s="7" t="str">
        <x:v>[{"id": "2", "num": 24000}, {"id": "110182", "num": 6}, {"id": "114002", "num": 5}]</x:v>
      </x:c>
      <x:c r="J2816" s="6" t="str">
        <x:v>https://raw.githubusercontent.com/Mar-7th/StarRailRes/dbe8cdfcfb0bf657b9fe1cf92d5537f118ccb487/index_new/cn/character_skill_trees.json</x:v>
      </x:c>
    </x:row>
    <x:row r="2817" ht="38" customHeight="1">
      <x:c r="A2817" s="6" t="str">
        <x:v>1312002_7</x:v>
      </x:c>
      <x:c r="B2817" s="6" t="str">
        <x:v>1312</x:v>
      </x:c>
      <x:c r="C2817" s="6" t="str">
        <x:v>1312002</x:v>
      </x:c>
      <x:c r="D2817" s="6" t="str"/>
      <x:c r="E2817" s="6" t="n">
        <x:v>7</x:v>
      </x:c>
      <x:c r="F2817" s="6" t="n">
        <x:v>5</x:v>
      </x:c>
      <x:c r="G2817" s="6" t="n">
        <x:v>0</x:v>
      </x:c>
      <x:c r="H2817" s="7" t="str"/>
      <x:c r="I2817" s="7" t="str">
        <x:v>[{"id": "2", "num": 36000}, {"id": "110183", "num": 2}, {"id": "114003", "num": 2}]</x:v>
      </x:c>
      <x:c r="J2817" s="6" t="str">
        <x:v>https://raw.githubusercontent.com/Mar-7th/StarRailRes/dbe8cdfcfb0bf657b9fe1cf92d5537f118ccb487/index_new/cn/character_skill_trees.json</x:v>
      </x:c>
    </x:row>
    <x:row r="2818" ht="53" customHeight="1">
      <x:c r="A2818" s="6" t="str">
        <x:v>1312002_8</x:v>
      </x:c>
      <x:c r="B2818" s="6" t="str">
        <x:v>1312</x:v>
      </x:c>
      <x:c r="C2818" s="6" t="str">
        <x:v>1312002</x:v>
      </x:c>
      <x:c r="D2818" s="6" t="str"/>
      <x:c r="E2818" s="6" t="n">
        <x:v>8</x:v>
      </x:c>
      <x:c r="F2818" s="6" t="n">
        <x:v>5</x:v>
      </x:c>
      <x:c r="G2818" s="6" t="n">
        <x:v>0</x:v>
      </x:c>
      <x:c r="H2818" s="7" t="str"/>
      <x:c r="I2818" s="7" t="str">
        <x:v>[{"id": "2", "num": 64000}, {"id": "110183", "num": 4}, {"id": "110504", "num": 1}, {"id": "114003", "num": 3}]</x:v>
      </x:c>
      <x:c r="J2818" s="6" t="str">
        <x:v>https://raw.githubusercontent.com/Mar-7th/StarRailRes/dbe8cdfcfb0bf657b9fe1cf92d5537f118ccb487/index_new/cn/character_skill_trees.json</x:v>
      </x:c>
    </x:row>
    <x:row r="2819" ht="38" customHeight="1">
      <x:c r="A2819" s="6" t="str">
        <x:v>1312002_9</x:v>
      </x:c>
      <x:c r="B2819" s="6" t="str">
        <x:v>1312</x:v>
      </x:c>
      <x:c r="C2819" s="6" t="str">
        <x:v>1312002</x:v>
      </x:c>
      <x:c r="D2819" s="6" t="str"/>
      <x:c r="E2819" s="6" t="n">
        <x:v>9</x:v>
      </x:c>
      <x:c r="F2819" s="6" t="n">
        <x:v>6</x:v>
      </x:c>
      <x:c r="G2819" s="6" t="n">
        <x:v>0</x:v>
      </x:c>
      <x:c r="H2819" s="7" t="str"/>
      <x:c r="I2819" s="7" t="str">
        <x:v>[{"id": "2", "num": 128000}, {"id": "110183", "num": 6}, {"id": "110504", "num": 1}]</x:v>
      </x:c>
      <x:c r="J2819" s="6" t="str">
        <x:v>https://raw.githubusercontent.com/Mar-7th/StarRailRes/dbe8cdfcfb0bf657b9fe1cf92d5537f118ccb487/index_new/cn/character_skill_trees.json</x:v>
      </x:c>
    </x:row>
    <x:row r="2820" ht="53" customHeight="1">
      <x:c r="A2820" s="6" t="str">
        <x:v>1312002_10</x:v>
      </x:c>
      <x:c r="B2820" s="6" t="str">
        <x:v>1312</x:v>
      </x:c>
      <x:c r="C2820" s="6" t="str">
        <x:v>1312002</x:v>
      </x:c>
      <x:c r="D2820" s="6" t="str"/>
      <x:c r="E2820" s="6" t="n">
        <x:v>10</x:v>
      </x:c>
      <x:c r="F2820" s="6" t="n">
        <x:v>6</x:v>
      </x:c>
      <x:c r="G2820" s="6" t="n">
        <x:v>0</x:v>
      </x:c>
      <x:c r="H2820" s="7" t="str"/>
      <x:c r="I2820" s="7" t="str">
        <x:v>[{"id": "2", "num": 240000}, {"id": "110183", "num": 11}, {"id": "241", "num": 1}, {"id": "110504", "num": 1}]</x:v>
      </x:c>
      <x:c r="J2820" s="6" t="str">
        <x:v>https://raw.githubusercontent.com/Mar-7th/StarRailRes/dbe8cdfcfb0bf657b9fe1cf92d5537f118ccb487/index_new/cn/character_skill_trees.json</x:v>
      </x:c>
    </x:row>
    <x:row r="2821" ht="20" customHeight="1">
      <x:c r="A2821" s="6" t="str">
        <x:v>1312003_1</x:v>
      </x:c>
      <x:c r="B2821" s="6" t="str">
        <x:v>1312</x:v>
      </x:c>
      <x:c r="C2821" s="6" t="str">
        <x:v>1312003</x:v>
      </x:c>
      <x:c r="D2821" s="6" t="str"/>
      <x:c r="E2821" s="6" t="n">
        <x:v>1</x:v>
      </x:c>
      <x:c r="F2821" s="6" t="n">
        <x:v>0</x:v>
      </x:c>
      <x:c r="G2821" s="6" t="n">
        <x:v>0</x:v>
      </x:c>
      <x:c r="H2821" s="7" t="str"/>
      <x:c r="I2821" s="7" t="str">
        <x:v>[]</x:v>
      </x:c>
      <x:c r="J2821" s="6" t="str">
        <x:v>https://raw.githubusercontent.com/Mar-7th/StarRailRes/dbe8cdfcfb0bf657b9fe1cf92d5537f118ccb487/index_new/cn/character_skill_trees.json</x:v>
      </x:c>
    </x:row>
    <x:row r="2822" ht="38" customHeight="1">
      <x:c r="A2822" s="6" t="str">
        <x:v>1312003_2</x:v>
      </x:c>
      <x:c r="B2822" s="6" t="str">
        <x:v>1312</x:v>
      </x:c>
      <x:c r="C2822" s="6" t="str">
        <x:v>1312003</x:v>
      </x:c>
      <x:c r="D2822" s="6" t="str"/>
      <x:c r="E2822" s="6" t="n">
        <x:v>2</x:v>
      </x:c>
      <x:c r="F2822" s="6" t="n">
        <x:v>1</x:v>
      </x:c>
      <x:c r="G2822" s="6" t="n">
        <x:v>0</x:v>
      </x:c>
      <x:c r="H2822" s="7" t="str"/>
      <x:c r="I2822" s="7" t="str">
        <x:v>[{"id": "2", "num": 2000}, {"id": "114001", "num": 2}]</x:v>
      </x:c>
      <x:c r="J2822" s="6" t="str">
        <x:v>https://raw.githubusercontent.com/Mar-7th/StarRailRes/dbe8cdfcfb0bf657b9fe1cf92d5537f118ccb487/index_new/cn/character_skill_trees.json</x:v>
      </x:c>
    </x:row>
    <x:row r="2823" ht="38" customHeight="1">
      <x:c r="A2823" s="6" t="str">
        <x:v>1312003_3</x:v>
      </x:c>
      <x:c r="B2823" s="6" t="str">
        <x:v>1312</x:v>
      </x:c>
      <x:c r="C2823" s="6" t="str">
        <x:v>1312003</x:v>
      </x:c>
      <x:c r="D2823" s="6" t="str"/>
      <x:c r="E2823" s="6" t="n">
        <x:v>3</x:v>
      </x:c>
      <x:c r="F2823" s="6" t="n">
        <x:v>2</x:v>
      </x:c>
      <x:c r="G2823" s="6" t="n">
        <x:v>0</x:v>
      </x:c>
      <x:c r="H2823" s="7" t="str"/>
      <x:c r="I2823" s="7" t="str">
        <x:v>[{"id": "2", "num": 4000}, {"id": "110181", "num": 2}, {"id": "114001", "num": 4}]</x:v>
      </x:c>
      <x:c r="J2823" s="6" t="str">
        <x:v>https://raw.githubusercontent.com/Mar-7th/StarRailRes/dbe8cdfcfb0bf657b9fe1cf92d5537f118ccb487/index_new/cn/character_skill_trees.json</x:v>
      </x:c>
    </x:row>
    <x:row r="2824" ht="38" customHeight="1">
      <x:c r="A2824" s="6" t="str">
        <x:v>1312003_4</x:v>
      </x:c>
      <x:c r="B2824" s="6" t="str">
        <x:v>1312</x:v>
      </x:c>
      <x:c r="C2824" s="6" t="str">
        <x:v>1312003</x:v>
      </x:c>
      <x:c r="D2824" s="6" t="str"/>
      <x:c r="E2824" s="6" t="n">
        <x:v>4</x:v>
      </x:c>
      <x:c r="F2824" s="6" t="n">
        <x:v>3</x:v>
      </x:c>
      <x:c r="G2824" s="6" t="n">
        <x:v>0</x:v>
      </x:c>
      <x:c r="H2824" s="7" t="str"/>
      <x:c r="I2824" s="7" t="str">
        <x:v>[{"id": "2", "num": 8000}, {"id": "110182", "num": 2}, {"id": "114002", "num": 2}]</x:v>
      </x:c>
      <x:c r="J2824" s="6" t="str">
        <x:v>https://raw.githubusercontent.com/Mar-7th/StarRailRes/dbe8cdfcfb0bf657b9fe1cf92d5537f118ccb487/index_new/cn/character_skill_trees.json</x:v>
      </x:c>
    </x:row>
    <x:row r="2825" ht="38" customHeight="1">
      <x:c r="A2825" s="6" t="str">
        <x:v>1312003_5</x:v>
      </x:c>
      <x:c r="B2825" s="6" t="str">
        <x:v>1312</x:v>
      </x:c>
      <x:c r="C2825" s="6" t="str">
        <x:v>1312003</x:v>
      </x:c>
      <x:c r="D2825" s="6" t="str"/>
      <x:c r="E2825" s="6" t="n">
        <x:v>5</x:v>
      </x:c>
      <x:c r="F2825" s="6" t="n">
        <x:v>4</x:v>
      </x:c>
      <x:c r="G2825" s="6" t="n">
        <x:v>0</x:v>
      </x:c>
      <x:c r="H2825" s="7" t="str"/>
      <x:c r="I2825" s="7" t="str">
        <x:v>[{"id": "2", "num": 16000}, {"id": "110182", "num": 4}, {"id": "114002", "num": 3}]</x:v>
      </x:c>
      <x:c r="J2825" s="6" t="str">
        <x:v>https://raw.githubusercontent.com/Mar-7th/StarRailRes/dbe8cdfcfb0bf657b9fe1cf92d5537f118ccb487/index_new/cn/character_skill_trees.json</x:v>
      </x:c>
    </x:row>
    <x:row r="2826" ht="38" customHeight="1">
      <x:c r="A2826" s="6" t="str">
        <x:v>1312003_6</x:v>
      </x:c>
      <x:c r="B2826" s="6" t="str">
        <x:v>1312</x:v>
      </x:c>
      <x:c r="C2826" s="6" t="str">
        <x:v>1312003</x:v>
      </x:c>
      <x:c r="D2826" s="6" t="str"/>
      <x:c r="E2826" s="6" t="n">
        <x:v>6</x:v>
      </x:c>
      <x:c r="F2826" s="6" t="n">
        <x:v>4</x:v>
      </x:c>
      <x:c r="G2826" s="6" t="n">
        <x:v>0</x:v>
      </x:c>
      <x:c r="H2826" s="7" t="str"/>
      <x:c r="I2826" s="7" t="str">
        <x:v>[{"id": "2", "num": 24000}, {"id": "110182", "num": 6}, {"id": "114002", "num": 5}]</x:v>
      </x:c>
      <x:c r="J2826" s="6" t="str">
        <x:v>https://raw.githubusercontent.com/Mar-7th/StarRailRes/dbe8cdfcfb0bf657b9fe1cf92d5537f118ccb487/index_new/cn/character_skill_trees.json</x:v>
      </x:c>
    </x:row>
    <x:row r="2827" ht="38" customHeight="1">
      <x:c r="A2827" s="6" t="str">
        <x:v>1312003_7</x:v>
      </x:c>
      <x:c r="B2827" s="6" t="str">
        <x:v>1312</x:v>
      </x:c>
      <x:c r="C2827" s="6" t="str">
        <x:v>1312003</x:v>
      </x:c>
      <x:c r="D2827" s="6" t="str"/>
      <x:c r="E2827" s="6" t="n">
        <x:v>7</x:v>
      </x:c>
      <x:c r="F2827" s="6" t="n">
        <x:v>5</x:v>
      </x:c>
      <x:c r="G2827" s="6" t="n">
        <x:v>0</x:v>
      </x:c>
      <x:c r="H2827" s="7" t="str"/>
      <x:c r="I2827" s="7" t="str">
        <x:v>[{"id": "2", "num": 36000}, {"id": "110183", "num": 2}, {"id": "114003", "num": 2}]</x:v>
      </x:c>
      <x:c r="J2827" s="6" t="str">
        <x:v>https://raw.githubusercontent.com/Mar-7th/StarRailRes/dbe8cdfcfb0bf657b9fe1cf92d5537f118ccb487/index_new/cn/character_skill_trees.json</x:v>
      </x:c>
    </x:row>
    <x:row r="2828" ht="53" customHeight="1">
      <x:c r="A2828" s="6" t="str">
        <x:v>1312003_8</x:v>
      </x:c>
      <x:c r="B2828" s="6" t="str">
        <x:v>1312</x:v>
      </x:c>
      <x:c r="C2828" s="6" t="str">
        <x:v>1312003</x:v>
      </x:c>
      <x:c r="D2828" s="6" t="str"/>
      <x:c r="E2828" s="6" t="n">
        <x:v>8</x:v>
      </x:c>
      <x:c r="F2828" s="6" t="n">
        <x:v>5</x:v>
      </x:c>
      <x:c r="G2828" s="6" t="n">
        <x:v>0</x:v>
      </x:c>
      <x:c r="H2828" s="7" t="str"/>
      <x:c r="I2828" s="7" t="str">
        <x:v>[{"id": "2", "num": 64000}, {"id": "110183", "num": 4}, {"id": "110504", "num": 1}, {"id": "114003", "num": 3}]</x:v>
      </x:c>
      <x:c r="J2828" s="6" t="str">
        <x:v>https://raw.githubusercontent.com/Mar-7th/StarRailRes/dbe8cdfcfb0bf657b9fe1cf92d5537f118ccb487/index_new/cn/character_skill_trees.json</x:v>
      </x:c>
    </x:row>
    <x:row r="2829" ht="38" customHeight="1">
      <x:c r="A2829" s="6" t="str">
        <x:v>1312003_9</x:v>
      </x:c>
      <x:c r="B2829" s="6" t="str">
        <x:v>1312</x:v>
      </x:c>
      <x:c r="C2829" s="6" t="str">
        <x:v>1312003</x:v>
      </x:c>
      <x:c r="D2829" s="6" t="str"/>
      <x:c r="E2829" s="6" t="n">
        <x:v>9</x:v>
      </x:c>
      <x:c r="F2829" s="6" t="n">
        <x:v>6</x:v>
      </x:c>
      <x:c r="G2829" s="6" t="n">
        <x:v>0</x:v>
      </x:c>
      <x:c r="H2829" s="7" t="str"/>
      <x:c r="I2829" s="7" t="str">
        <x:v>[{"id": "2", "num": 128000}, {"id": "110183", "num": 6}, {"id": "110504", "num": 1}]</x:v>
      </x:c>
      <x:c r="J2829" s="6" t="str">
        <x:v>https://raw.githubusercontent.com/Mar-7th/StarRailRes/dbe8cdfcfb0bf657b9fe1cf92d5537f118ccb487/index_new/cn/character_skill_trees.json</x:v>
      </x:c>
    </x:row>
    <x:row r="2830" ht="53" customHeight="1">
      <x:c r="A2830" s="6" t="str">
        <x:v>1312003_10</x:v>
      </x:c>
      <x:c r="B2830" s="6" t="str">
        <x:v>1312</x:v>
      </x:c>
      <x:c r="C2830" s="6" t="str">
        <x:v>1312003</x:v>
      </x:c>
      <x:c r="D2830" s="6" t="str"/>
      <x:c r="E2830" s="6" t="n">
        <x:v>10</x:v>
      </x:c>
      <x:c r="F2830" s="6" t="n">
        <x:v>6</x:v>
      </x:c>
      <x:c r="G2830" s="6" t="n">
        <x:v>0</x:v>
      </x:c>
      <x:c r="H2830" s="7" t="str"/>
      <x:c r="I2830" s="7" t="str">
        <x:v>[{"id": "2", "num": 240000}, {"id": "110183", "num": 11}, {"id": "241", "num": 1}, {"id": "110504", "num": 1}]</x:v>
      </x:c>
      <x:c r="J2830" s="6" t="str">
        <x:v>https://raw.githubusercontent.com/Mar-7th/StarRailRes/dbe8cdfcfb0bf657b9fe1cf92d5537f118ccb487/index_new/cn/character_skill_trees.json</x:v>
      </x:c>
    </x:row>
    <x:row r="2831" ht="20" customHeight="1">
      <x:c r="A2831" s="6" t="str">
        <x:v>1312004_1</x:v>
      </x:c>
      <x:c r="B2831" s="6" t="str">
        <x:v>1312</x:v>
      </x:c>
      <x:c r="C2831" s="6" t="str">
        <x:v>1312004</x:v>
      </x:c>
      <x:c r="D2831" s="6" t="str"/>
      <x:c r="E2831" s="6" t="n">
        <x:v>1</x:v>
      </x:c>
      <x:c r="F2831" s="6" t="n">
        <x:v>0</x:v>
      </x:c>
      <x:c r="G2831" s="6" t="n">
        <x:v>0</x:v>
      </x:c>
      <x:c r="H2831" s="7" t="str"/>
      <x:c r="I2831" s="7" t="str">
        <x:v>[]</x:v>
      </x:c>
      <x:c r="J2831" s="6" t="str">
        <x:v>https://raw.githubusercontent.com/Mar-7th/StarRailRes/dbe8cdfcfb0bf657b9fe1cf92d5537f118ccb487/index_new/cn/character_skill_trees.json</x:v>
      </x:c>
    </x:row>
    <x:row r="2832" ht="38" customHeight="1">
      <x:c r="A2832" s="6" t="str">
        <x:v>1312004_2</x:v>
      </x:c>
      <x:c r="B2832" s="6" t="str">
        <x:v>1312</x:v>
      </x:c>
      <x:c r="C2832" s="6" t="str">
        <x:v>1312004</x:v>
      </x:c>
      <x:c r="D2832" s="6" t="str"/>
      <x:c r="E2832" s="6" t="n">
        <x:v>2</x:v>
      </x:c>
      <x:c r="F2832" s="6" t="n">
        <x:v>1</x:v>
      </x:c>
      <x:c r="G2832" s="6" t="n">
        <x:v>0</x:v>
      </x:c>
      <x:c r="H2832" s="7" t="str"/>
      <x:c r="I2832" s="7" t="str">
        <x:v>[{"id": "2", "num": 2000}, {"id": "114001", "num": 2}]</x:v>
      </x:c>
      <x:c r="J2832" s="6" t="str">
        <x:v>https://raw.githubusercontent.com/Mar-7th/StarRailRes/dbe8cdfcfb0bf657b9fe1cf92d5537f118ccb487/index_new/cn/character_skill_trees.json</x:v>
      </x:c>
    </x:row>
    <x:row r="2833" ht="38" customHeight="1">
      <x:c r="A2833" s="6" t="str">
        <x:v>1312004_3</x:v>
      </x:c>
      <x:c r="B2833" s="6" t="str">
        <x:v>1312</x:v>
      </x:c>
      <x:c r="C2833" s="6" t="str">
        <x:v>1312004</x:v>
      </x:c>
      <x:c r="D2833" s="6" t="str"/>
      <x:c r="E2833" s="6" t="n">
        <x:v>3</x:v>
      </x:c>
      <x:c r="F2833" s="6" t="n">
        <x:v>2</x:v>
      </x:c>
      <x:c r="G2833" s="6" t="n">
        <x:v>0</x:v>
      </x:c>
      <x:c r="H2833" s="7" t="str"/>
      <x:c r="I2833" s="7" t="str">
        <x:v>[{"id": "2", "num": 4000}, {"id": "110181", "num": 2}, {"id": "114001", "num": 4}]</x:v>
      </x:c>
      <x:c r="J2833" s="6" t="str">
        <x:v>https://raw.githubusercontent.com/Mar-7th/StarRailRes/dbe8cdfcfb0bf657b9fe1cf92d5537f118ccb487/index_new/cn/character_skill_trees.json</x:v>
      </x:c>
    </x:row>
    <x:row r="2834" ht="38" customHeight="1">
      <x:c r="A2834" s="6" t="str">
        <x:v>1312004_4</x:v>
      </x:c>
      <x:c r="B2834" s="6" t="str">
        <x:v>1312</x:v>
      </x:c>
      <x:c r="C2834" s="6" t="str">
        <x:v>1312004</x:v>
      </x:c>
      <x:c r="D2834" s="6" t="str"/>
      <x:c r="E2834" s="6" t="n">
        <x:v>4</x:v>
      </x:c>
      <x:c r="F2834" s="6" t="n">
        <x:v>3</x:v>
      </x:c>
      <x:c r="G2834" s="6" t="n">
        <x:v>0</x:v>
      </x:c>
      <x:c r="H2834" s="7" t="str"/>
      <x:c r="I2834" s="7" t="str">
        <x:v>[{"id": "2", "num": 8000}, {"id": "110182", "num": 2}, {"id": "114002", "num": 2}]</x:v>
      </x:c>
      <x:c r="J2834" s="6" t="str">
        <x:v>https://raw.githubusercontent.com/Mar-7th/StarRailRes/dbe8cdfcfb0bf657b9fe1cf92d5537f118ccb487/index_new/cn/character_skill_trees.json</x:v>
      </x:c>
    </x:row>
    <x:row r="2835" ht="38" customHeight="1">
      <x:c r="A2835" s="6" t="str">
        <x:v>1312004_5</x:v>
      </x:c>
      <x:c r="B2835" s="6" t="str">
        <x:v>1312</x:v>
      </x:c>
      <x:c r="C2835" s="6" t="str">
        <x:v>1312004</x:v>
      </x:c>
      <x:c r="D2835" s="6" t="str"/>
      <x:c r="E2835" s="6" t="n">
        <x:v>5</x:v>
      </x:c>
      <x:c r="F2835" s="6" t="n">
        <x:v>4</x:v>
      </x:c>
      <x:c r="G2835" s="6" t="n">
        <x:v>0</x:v>
      </x:c>
      <x:c r="H2835" s="7" t="str"/>
      <x:c r="I2835" s="7" t="str">
        <x:v>[{"id": "2", "num": 16000}, {"id": "110182", "num": 4}, {"id": "114002", "num": 3}]</x:v>
      </x:c>
      <x:c r="J2835" s="6" t="str">
        <x:v>https://raw.githubusercontent.com/Mar-7th/StarRailRes/dbe8cdfcfb0bf657b9fe1cf92d5537f118ccb487/index_new/cn/character_skill_trees.json</x:v>
      </x:c>
    </x:row>
    <x:row r="2836" ht="38" customHeight="1">
      <x:c r="A2836" s="6" t="str">
        <x:v>1312004_6</x:v>
      </x:c>
      <x:c r="B2836" s="6" t="str">
        <x:v>1312</x:v>
      </x:c>
      <x:c r="C2836" s="6" t="str">
        <x:v>1312004</x:v>
      </x:c>
      <x:c r="D2836" s="6" t="str"/>
      <x:c r="E2836" s="6" t="n">
        <x:v>6</x:v>
      </x:c>
      <x:c r="F2836" s="6" t="n">
        <x:v>4</x:v>
      </x:c>
      <x:c r="G2836" s="6" t="n">
        <x:v>0</x:v>
      </x:c>
      <x:c r="H2836" s="7" t="str"/>
      <x:c r="I2836" s="7" t="str">
        <x:v>[{"id": "2", "num": 24000}, {"id": "110182", "num": 6}, {"id": "114002", "num": 5}]</x:v>
      </x:c>
      <x:c r="J2836" s="6" t="str">
        <x:v>https://raw.githubusercontent.com/Mar-7th/StarRailRes/dbe8cdfcfb0bf657b9fe1cf92d5537f118ccb487/index_new/cn/character_skill_trees.json</x:v>
      </x:c>
    </x:row>
    <x:row r="2837" ht="38" customHeight="1">
      <x:c r="A2837" s="6" t="str">
        <x:v>1312004_7</x:v>
      </x:c>
      <x:c r="B2837" s="6" t="str">
        <x:v>1312</x:v>
      </x:c>
      <x:c r="C2837" s="6" t="str">
        <x:v>1312004</x:v>
      </x:c>
      <x:c r="D2837" s="6" t="str"/>
      <x:c r="E2837" s="6" t="n">
        <x:v>7</x:v>
      </x:c>
      <x:c r="F2837" s="6" t="n">
        <x:v>5</x:v>
      </x:c>
      <x:c r="G2837" s="6" t="n">
        <x:v>0</x:v>
      </x:c>
      <x:c r="H2837" s="7" t="str"/>
      <x:c r="I2837" s="7" t="str">
        <x:v>[{"id": "2", "num": 36000}, {"id": "110183", "num": 2}, {"id": "114003", "num": 2}]</x:v>
      </x:c>
      <x:c r="J2837" s="6" t="str">
        <x:v>https://raw.githubusercontent.com/Mar-7th/StarRailRes/dbe8cdfcfb0bf657b9fe1cf92d5537f118ccb487/index_new/cn/character_skill_trees.json</x:v>
      </x:c>
    </x:row>
    <x:row r="2838" ht="53" customHeight="1">
      <x:c r="A2838" s="6" t="str">
        <x:v>1312004_8</x:v>
      </x:c>
      <x:c r="B2838" s="6" t="str">
        <x:v>1312</x:v>
      </x:c>
      <x:c r="C2838" s="6" t="str">
        <x:v>1312004</x:v>
      </x:c>
      <x:c r="D2838" s="6" t="str"/>
      <x:c r="E2838" s="6" t="n">
        <x:v>8</x:v>
      </x:c>
      <x:c r="F2838" s="6" t="n">
        <x:v>5</x:v>
      </x:c>
      <x:c r="G2838" s="6" t="n">
        <x:v>0</x:v>
      </x:c>
      <x:c r="H2838" s="7" t="str"/>
      <x:c r="I2838" s="7" t="str">
        <x:v>[{"id": "2", "num": 64000}, {"id": "110183", "num": 4}, {"id": "110504", "num": 1}, {"id": "114003", "num": 3}]</x:v>
      </x:c>
      <x:c r="J2838" s="6" t="str">
        <x:v>https://raw.githubusercontent.com/Mar-7th/StarRailRes/dbe8cdfcfb0bf657b9fe1cf92d5537f118ccb487/index_new/cn/character_skill_trees.json</x:v>
      </x:c>
    </x:row>
    <x:row r="2839" ht="38" customHeight="1">
      <x:c r="A2839" s="6" t="str">
        <x:v>1312004_9</x:v>
      </x:c>
      <x:c r="B2839" s="6" t="str">
        <x:v>1312</x:v>
      </x:c>
      <x:c r="C2839" s="6" t="str">
        <x:v>1312004</x:v>
      </x:c>
      <x:c r="D2839" s="6" t="str"/>
      <x:c r="E2839" s="6" t="n">
        <x:v>9</x:v>
      </x:c>
      <x:c r="F2839" s="6" t="n">
        <x:v>6</x:v>
      </x:c>
      <x:c r="G2839" s="6" t="n">
        <x:v>0</x:v>
      </x:c>
      <x:c r="H2839" s="7" t="str"/>
      <x:c r="I2839" s="7" t="str">
        <x:v>[{"id": "2", "num": 128000}, {"id": "110183", "num": 6}, {"id": "110504", "num": 1}]</x:v>
      </x:c>
      <x:c r="J2839" s="6" t="str">
        <x:v>https://raw.githubusercontent.com/Mar-7th/StarRailRes/dbe8cdfcfb0bf657b9fe1cf92d5537f118ccb487/index_new/cn/character_skill_trees.json</x:v>
      </x:c>
    </x:row>
    <x:row r="2840" ht="53" customHeight="1">
      <x:c r="A2840" s="6" t="str">
        <x:v>1312004_10</x:v>
      </x:c>
      <x:c r="B2840" s="6" t="str">
        <x:v>1312</x:v>
      </x:c>
      <x:c r="C2840" s="6" t="str">
        <x:v>1312004</x:v>
      </x:c>
      <x:c r="D2840" s="6" t="str"/>
      <x:c r="E2840" s="6" t="n">
        <x:v>10</x:v>
      </x:c>
      <x:c r="F2840" s="6" t="n">
        <x:v>6</x:v>
      </x:c>
      <x:c r="G2840" s="6" t="n">
        <x:v>0</x:v>
      </x:c>
      <x:c r="H2840" s="7" t="str"/>
      <x:c r="I2840" s="7" t="str">
        <x:v>[{"id": "2", "num": 240000}, {"id": "110183", "num": 11}, {"id": "241", "num": 1}, {"id": "110504", "num": 1}]</x:v>
      </x:c>
      <x:c r="J2840" s="6" t="str">
        <x:v>https://raw.githubusercontent.com/Mar-7th/StarRailRes/dbe8cdfcfb0bf657b9fe1cf92d5537f118ccb487/index_new/cn/character_skill_trees.json</x:v>
      </x:c>
    </x:row>
    <x:row r="2841" ht="20" customHeight="1">
      <x:c r="A2841" s="6" t="str">
        <x:v>1312007_1</x:v>
      </x:c>
      <x:c r="B2841" s="6" t="str">
        <x:v>1312</x:v>
      </x:c>
      <x:c r="C2841" s="6" t="str">
        <x:v>1312007</x:v>
      </x:c>
      <x:c r="D2841" s="6" t="str"/>
      <x:c r="E2841" s="6" t="n">
        <x:v>1</x:v>
      </x:c>
      <x:c r="F2841" s="6" t="n">
        <x:v>0</x:v>
      </x:c>
      <x:c r="G2841" s="6" t="n">
        <x:v>0</x:v>
      </x:c>
      <x:c r="H2841" s="7" t="str"/>
      <x:c r="I2841" s="7" t="str">
        <x:v>[]</x:v>
      </x:c>
      <x:c r="J2841" s="6" t="str">
        <x:v>https://raw.githubusercontent.com/Mar-7th/StarRailRes/dbe8cdfcfb0bf657b9fe1cf92d5537f118ccb487/index_new/cn/character_skill_trees.json</x:v>
      </x:c>
    </x:row>
    <x:row r="2842" ht="38" customHeight="1">
      <x:c r="A2842" s="6" t="str">
        <x:v>1312101_1</x:v>
      </x:c>
      <x:c r="B2842" s="6" t="str">
        <x:v>1312</x:v>
      </x:c>
      <x:c r="C2842" s="6" t="str">
        <x:v>1312101</x:v>
      </x:c>
      <x:c r="D2842" s="6" t="str">
        <x:v>释放</x:v>
      </x:c>
      <x:c r="E2842" s="6" t="n">
        <x:v>1</x:v>
      </x:c>
      <x:c r="F2842" s="6" t="n">
        <x:v>2</x:v>
      </x:c>
      <x:c r="G2842" s="6" t="n">
        <x:v>0</x:v>
      </x:c>
      <x:c r="H2842" s="7" t="str">
        <x:v>终结技首段攻击前，使目标陷入冻结状态的基础概率提高#1[i]%。</x:v>
      </x:c>
      <x:c r="I2842" s="7" t="str">
        <x:v>[{"id": "2", "num": 4000}, {"id": "110181", "num": 2}, {"id": "110504", "num": 1}]</x:v>
      </x:c>
      <x:c r="J2842" s="6" t="str">
        <x:v>https://raw.githubusercontent.com/Mar-7th/StarRailRes/dbe8cdfcfb0bf657b9fe1cf92d5537f118ccb487/index_new/cn/character_skill_trees.json</x:v>
      </x:c>
    </x:row>
    <x:row r="2843" ht="53" customHeight="1">
      <x:c r="A2843" s="6" t="str">
        <x:v>1312102_1</x:v>
      </x:c>
      <x:c r="B2843" s="6" t="str">
        <x:v>1312</x:v>
      </x:c>
      <x:c r="C2843" s="6" t="str">
        <x:v>1312102</x:v>
      </x:c>
      <x:c r="D2843" s="6" t="str">
        <x:v>锁接</x:v>
      </x:c>
      <x:c r="E2843" s="6" t="n">
        <x:v>1</x:v>
      </x:c>
      <x:c r="F2843" s="6" t="n">
        <x:v>4</x:v>
      </x:c>
      <x:c r="G2843" s="6" t="n">
        <x:v>0</x:v>
      </x:c>
      <x:c r="H2843" s="7" t="str">
        <x:v>施放终结技时，效果命中提高#1[i]%，持续至本次终结技行动结束。</x:v>
      </x:c>
      <x:c r="I2843" s="7" t="str">
        <x:v>[{"id": "2", "num": 16000}, {"id": "110182", "num": 4}, {"id": "241", "num": 1}, {"id": "110504", "num": 1}]</x:v>
      </x:c>
      <x:c r="J2843" s="6" t="str">
        <x:v>https://raw.githubusercontent.com/Mar-7th/StarRailRes/dbe8cdfcfb0bf657b9fe1cf92d5537f118ccb487/index_new/cn/character_skill_trees.json</x:v>
      </x:c>
    </x:row>
    <x:row r="2844" ht="53" customHeight="1">
      <x:c r="A2844" s="6" t="str">
        <x:v>1312103_1</x:v>
      </x:c>
      <x:c r="B2844" s="6" t="str">
        <x:v>1312</x:v>
      </x:c>
      <x:c r="C2844" s="6" t="str">
        <x:v>1312103</x:v>
      </x:c>
      <x:c r="D2844" s="6" t="str">
        <x:v>传冲</x:v>
      </x:c>
      <x:c r="E2844" s="6" t="n">
        <x:v>1</x:v>
      </x:c>
      <x:c r="F2844" s="6" t="n">
        <x:v>6</x:v>
      </x:c>
      <x:c r="G2844" s="6" t="n">
        <x:v>0</x:v>
      </x:c>
      <x:c r="H2844" s="7" t="str">
        <x:v>对陷入冻结状态的敌方目标造成伤害时，暴击伤害提升#1[i]%。</x:v>
      </x:c>
      <x:c r="I2844" s="7" t="str">
        <x:v>[{"id": "2", "num": 128000}, {"id": "110183", "num": 6}, {"id": "241", "num": 1}, {"id": "110504", "num": 1}]</x:v>
      </x:c>
      <x:c r="J2844" s="6" t="str">
        <x:v>https://raw.githubusercontent.com/Mar-7th/StarRailRes/dbe8cdfcfb0bf657b9fe1cf92d5537f118ccb487/index_new/cn/character_skill_trees.json</x:v>
      </x:c>
    </x:row>
    <x:row r="2845" ht="38" customHeight="1">
      <x:c r="A2845" s="6" t="str">
        <x:v>1312201_1</x:v>
      </x:c>
      <x:c r="B2845" s="6" t="str">
        <x:v>1312</x:v>
      </x:c>
      <x:c r="C2845" s="6" t="str">
        <x:v>1312201</x:v>
      </x:c>
      <x:c r="D2845" s="6" t="str">
        <x:v>伤害强化•冰</x:v>
      </x:c>
      <x:c r="E2845" s="6" t="n">
        <x:v>1</x:v>
      </x:c>
      <x:c r="F2845" s="6" t="n">
        <x:v>0</x:v>
      </x:c>
      <x:c r="G2845" s="6" t="n">
        <x:v>1</x:v>
      </x:c>
      <x:c r="H2845" s="7" t="str"/>
      <x:c r="I2845" s="7" t="str">
        <x:v>[{"id": "2", "num": 2000}, {"id": "114001", "num": 2}]</x:v>
      </x:c>
      <x:c r="J2845" s="6" t="str">
        <x:v>https://raw.githubusercontent.com/Mar-7th/StarRailRes/dbe8cdfcfb0bf657b9fe1cf92d5537f118ccb487/index_new/cn/character_skill_trees.json</x:v>
      </x:c>
    </x:row>
    <x:row r="2846" ht="38" customHeight="1">
      <x:c r="A2846" s="6" t="str">
        <x:v>1312202_1</x:v>
      </x:c>
      <x:c r="B2846" s="6" t="str">
        <x:v>1312</x:v>
      </x:c>
      <x:c r="C2846" s="6" t="str">
        <x:v>1312202</x:v>
      </x:c>
      <x:c r="D2846" s="6" t="str">
        <x:v>防御强化</x:v>
      </x:c>
      <x:c r="E2846" s="6" t="n">
        <x:v>1</x:v>
      </x:c>
      <x:c r="F2846" s="6" t="n">
        <x:v>2</x:v>
      </x:c>
      <x:c r="G2846" s="6" t="n">
        <x:v>0</x:v>
      </x:c>
      <x:c r="H2846" s="7" t="str"/>
      <x:c r="I2846" s="7" t="str">
        <x:v>[{"id": "2", "num": 4000}, {"id": "110181", "num": 2}, {"id": "114001", "num": 4}]</x:v>
      </x:c>
      <x:c r="J2846" s="6" t="str">
        <x:v>https://raw.githubusercontent.com/Mar-7th/StarRailRes/dbe8cdfcfb0bf657b9fe1cf92d5537f118ccb487/index_new/cn/character_skill_trees.json</x:v>
      </x:c>
    </x:row>
    <x:row r="2847" ht="38" customHeight="1">
      <x:c r="A2847" s="6" t="str">
        <x:v>1312203_1</x:v>
      </x:c>
      <x:c r="B2847" s="6" t="str">
        <x:v>1312</x:v>
      </x:c>
      <x:c r="C2847" s="6" t="str">
        <x:v>1312203</x:v>
      </x:c>
      <x:c r="D2847" s="6" t="str">
        <x:v>伤害强化•冰</x:v>
      </x:c>
      <x:c r="E2847" s="6" t="n">
        <x:v>1</x:v>
      </x:c>
      <x:c r="F2847" s="6" t="n">
        <x:v>3</x:v>
      </x:c>
      <x:c r="G2847" s="6" t="n">
        <x:v>0</x:v>
      </x:c>
      <x:c r="H2847" s="7" t="str"/>
      <x:c r="I2847" s="7" t="str">
        <x:v>[{"id": "2", "num": 8000}, {"id": "110182", "num": 2}, {"id": "114002", "num": 2}]</x:v>
      </x:c>
      <x:c r="J2847" s="6" t="str">
        <x:v>https://raw.githubusercontent.com/Mar-7th/StarRailRes/dbe8cdfcfb0bf657b9fe1cf92d5537f118ccb487/index_new/cn/character_skill_trees.json</x:v>
      </x:c>
    </x:row>
    <x:row r="2848" ht="38" customHeight="1">
      <x:c r="A2848" s="6" t="str">
        <x:v>1312204_1</x:v>
      </x:c>
      <x:c r="B2848" s="6" t="str">
        <x:v>1312</x:v>
      </x:c>
      <x:c r="C2848" s="6" t="str">
        <x:v>1312204</x:v>
      </x:c>
      <x:c r="D2848" s="6" t="str">
        <x:v>暴击率强化</x:v>
      </x:c>
      <x:c r="E2848" s="6" t="n">
        <x:v>1</x:v>
      </x:c>
      <x:c r="F2848" s="6" t="n">
        <x:v>3</x:v>
      </x:c>
      <x:c r="G2848" s="6" t="n">
        <x:v>0</x:v>
      </x:c>
      <x:c r="H2848" s="7" t="str"/>
      <x:c r="I2848" s="7" t="str">
        <x:v>[{"id": "2", "num": 8000}, {"id": "110182", "num": 2}, {"id": "114002", "num": 2}]</x:v>
      </x:c>
      <x:c r="J2848" s="6" t="str">
        <x:v>https://raw.githubusercontent.com/Mar-7th/StarRailRes/dbe8cdfcfb0bf657b9fe1cf92d5537f118ccb487/index_new/cn/character_skill_trees.json</x:v>
      </x:c>
    </x:row>
    <x:row r="2849" ht="38" customHeight="1">
      <x:c r="A2849" s="6" t="str">
        <x:v>1312205_1</x:v>
      </x:c>
      <x:c r="B2849" s="6" t="str">
        <x:v>1312</x:v>
      </x:c>
      <x:c r="C2849" s="6" t="str">
        <x:v>1312205</x:v>
      </x:c>
      <x:c r="D2849" s="6" t="str">
        <x:v>伤害强化•冰</x:v>
      </x:c>
      <x:c r="E2849" s="6" t="n">
        <x:v>1</x:v>
      </x:c>
      <x:c r="F2849" s="6" t="n">
        <x:v>4</x:v>
      </x:c>
      <x:c r="G2849" s="6" t="n">
        <x:v>0</x:v>
      </x:c>
      <x:c r="H2849" s="7" t="str"/>
      <x:c r="I2849" s="7" t="str">
        <x:v>[{"id": "2", "num": 16000}, {"id": "110182", "num": 4}, {"id": "114002", "num": 3}]</x:v>
      </x:c>
      <x:c r="J2849" s="6" t="str">
        <x:v>https://raw.githubusercontent.com/Mar-7th/StarRailRes/dbe8cdfcfb0bf657b9fe1cf92d5537f118ccb487/index_new/cn/character_skill_trees.json</x:v>
      </x:c>
    </x:row>
    <x:row r="2850" ht="38" customHeight="1">
      <x:c r="A2850" s="6" t="str">
        <x:v>1312206_1</x:v>
      </x:c>
      <x:c r="B2850" s="6" t="str">
        <x:v>1312</x:v>
      </x:c>
      <x:c r="C2850" s="6" t="str">
        <x:v>1312206</x:v>
      </x:c>
      <x:c r="D2850" s="6" t="str">
        <x:v>防御强化</x:v>
      </x:c>
      <x:c r="E2850" s="6" t="n">
        <x:v>1</x:v>
      </x:c>
      <x:c r="F2850" s="6" t="n">
        <x:v>5</x:v>
      </x:c>
      <x:c r="G2850" s="6" t="n">
        <x:v>0</x:v>
      </x:c>
      <x:c r="H2850" s="7" t="str"/>
      <x:c r="I2850" s="7" t="str">
        <x:v>[{"id": "2", "num": 36000}, {"id": "110183", "num": 2}, {"id": "114003", "num": 2}]</x:v>
      </x:c>
      <x:c r="J2850" s="6" t="str">
        <x:v>https://raw.githubusercontent.com/Mar-7th/StarRailRes/dbe8cdfcfb0bf657b9fe1cf92d5537f118ccb487/index_new/cn/character_skill_trees.json</x:v>
      </x:c>
    </x:row>
    <x:row r="2851" ht="38" customHeight="1">
      <x:c r="A2851" s="6" t="str">
        <x:v>1312207_1</x:v>
      </x:c>
      <x:c r="B2851" s="6" t="str">
        <x:v>1312</x:v>
      </x:c>
      <x:c r="C2851" s="6" t="str">
        <x:v>1312207</x:v>
      </x:c>
      <x:c r="D2851" s="6" t="str">
        <x:v>伤害强化•冰</x:v>
      </x:c>
      <x:c r="E2851" s="6" t="n">
        <x:v>1</x:v>
      </x:c>
      <x:c r="F2851" s="6" t="n">
        <x:v>5</x:v>
      </x:c>
      <x:c r="G2851" s="6" t="n">
        <x:v>0</x:v>
      </x:c>
      <x:c r="H2851" s="7" t="str"/>
      <x:c r="I2851" s="7" t="str">
        <x:v>[{"id": "2", "num": 36000}, {"id": "110183", "num": 2}, {"id": "114003", "num": 2}]</x:v>
      </x:c>
      <x:c r="J2851" s="6" t="str">
        <x:v>https://raw.githubusercontent.com/Mar-7th/StarRailRes/dbe8cdfcfb0bf657b9fe1cf92d5537f118ccb487/index_new/cn/character_skill_trees.json</x:v>
      </x:c>
    </x:row>
    <x:row r="2852" ht="38" customHeight="1">
      <x:c r="A2852" s="6" t="str">
        <x:v>1312208_1</x:v>
      </x:c>
      <x:c r="B2852" s="6" t="str">
        <x:v>1312</x:v>
      </x:c>
      <x:c r="C2852" s="6" t="str">
        <x:v>1312208</x:v>
      </x:c>
      <x:c r="D2852" s="6" t="str">
        <x:v>暴击率强化</x:v>
      </x:c>
      <x:c r="E2852" s="6" t="n">
        <x:v>1</x:v>
      </x:c>
      <x:c r="F2852" s="6" t="n">
        <x:v>6</x:v>
      </x:c>
      <x:c r="G2852" s="6" t="n">
        <x:v>0</x:v>
      </x:c>
      <x:c r="H2852" s="7" t="str"/>
      <x:c r="I2852" s="7" t="str">
        <x:v>[{"id": "2", "num": 128000}, {"id": "110183", "num": 6}, {"id": "114003", "num": 6}]</x:v>
      </x:c>
      <x:c r="J2852" s="6" t="str">
        <x:v>https://raw.githubusercontent.com/Mar-7th/StarRailRes/dbe8cdfcfb0bf657b9fe1cf92d5537f118ccb487/index_new/cn/character_skill_trees.json</x:v>
      </x:c>
    </x:row>
    <x:row r="2853" ht="38" customHeight="1">
      <x:c r="A2853" s="6" t="str">
        <x:v>1312209_1</x:v>
      </x:c>
      <x:c r="B2853" s="6" t="str">
        <x:v>1312</x:v>
      </x:c>
      <x:c r="C2853" s="6" t="str">
        <x:v>1312209</x:v>
      </x:c>
      <x:c r="D2853" s="6" t="str">
        <x:v>防御强化</x:v>
      </x:c>
      <x:c r="E2853" s="6" t="n">
        <x:v>1</x:v>
      </x:c>
      <x:c r="F2853" s="6" t="n">
        <x:v>0</x:v>
      </x:c>
      <x:c r="G2853" s="6" t="n">
        <x:v>75</x:v>
      </x:c>
      <x:c r="H2853" s="7" t="str"/>
      <x:c r="I2853" s="7" t="str">
        <x:v>[{"id": "2", "num": 128000}, {"id": "110183", "num": 6}, {"id": "114003", "num": 6}]</x:v>
      </x:c>
      <x:c r="J2853" s="6" t="str">
        <x:v>https://raw.githubusercontent.com/Mar-7th/StarRailRes/dbe8cdfcfb0bf657b9fe1cf92d5537f118ccb487/index_new/cn/character_skill_trees.json</x:v>
      </x:c>
    </x:row>
    <x:row r="2854" ht="38" customHeight="1">
      <x:c r="A2854" s="6" t="str">
        <x:v>1312210_1</x:v>
      </x:c>
      <x:c r="B2854" s="6" t="str">
        <x:v>1312</x:v>
      </x:c>
      <x:c r="C2854" s="6" t="str">
        <x:v>1312210</x:v>
      </x:c>
      <x:c r="D2854" s="6" t="str">
        <x:v>伤害强化•冰</x:v>
      </x:c>
      <x:c r="E2854" s="6" t="n">
        <x:v>1</x:v>
      </x:c>
      <x:c r="F2854" s="6" t="n">
        <x:v>0</x:v>
      </x:c>
      <x:c r="G2854" s="6" t="n">
        <x:v>80</x:v>
      </x:c>
      <x:c r="H2854" s="7" t="str"/>
      <x:c r="I2854" s="7" t="str">
        <x:v>[{"id": "2", "num": 128000}, {"id": "110183", "num": 6}, {"id": "114003", "num": 6}]</x:v>
      </x:c>
      <x:c r="J2854" s="6" t="str">
        <x:v>https://raw.githubusercontent.com/Mar-7th/StarRailRes/dbe8cdfcfb0bf657b9fe1cf92d5537f118ccb487/index_new/cn/character_skill_trees.json</x:v>
      </x:c>
    </x:row>
    <x:row r="2855" ht="20" customHeight="1">
      <x:c r="A2855" s="6" t="str">
        <x:v>1313001_1</x:v>
      </x:c>
      <x:c r="B2855" s="6" t="str">
        <x:v>1313</x:v>
      </x:c>
      <x:c r="C2855" s="6" t="str">
        <x:v>1313001</x:v>
      </x:c>
      <x:c r="D2855" s="6" t="str"/>
      <x:c r="E2855" s="6" t="n">
        <x:v>1</x:v>
      </x:c>
      <x:c r="F2855" s="6" t="n">
        <x:v>0</x:v>
      </x:c>
      <x:c r="G2855" s="6" t="n">
        <x:v>0</x:v>
      </x:c>
      <x:c r="H2855" s="7" t="str"/>
      <x:c r="I2855" s="7" t="str">
        <x:v>[]</x:v>
      </x:c>
      <x:c r="J2855" s="6" t="str">
        <x:v>https://raw.githubusercontent.com/Mar-7th/StarRailRes/dbe8cdfcfb0bf657b9fe1cf92d5537f118ccb487/index_new/cn/character_skill_trees.json</x:v>
      </x:c>
    </x:row>
    <x:row r="2856" ht="38" customHeight="1">
      <x:c r="A2856" s="6" t="str">
        <x:v>1313001_2</x:v>
      </x:c>
      <x:c r="B2856" s="6" t="str">
        <x:v>1313</x:v>
      </x:c>
      <x:c r="C2856" s="6" t="str">
        <x:v>1313001</x:v>
      </x:c>
      <x:c r="D2856" s="6" t="str"/>
      <x:c r="E2856" s="6" t="n">
        <x:v>2</x:v>
      </x:c>
      <x:c r="F2856" s="6" t="n">
        <x:v>2</x:v>
      </x:c>
      <x:c r="G2856" s="6" t="n">
        <x:v>0</x:v>
      </x:c>
      <x:c r="H2856" s="7" t="str"/>
      <x:c r="I2856" s="7" t="str">
        <x:v>[{"id": "2", "num": 5000}, {"id": "110231", "num": 3}, {"id": "114011", "num": 6}]</x:v>
      </x:c>
      <x:c r="J2856" s="6" t="str">
        <x:v>https://raw.githubusercontent.com/Mar-7th/StarRailRes/dbe8cdfcfb0bf657b9fe1cf92d5537f118ccb487/index_new/cn/character_skill_trees.json</x:v>
      </x:c>
    </x:row>
    <x:row r="2857" ht="38" customHeight="1">
      <x:c r="A2857" s="6" t="str">
        <x:v>1313001_3</x:v>
      </x:c>
      <x:c r="B2857" s="6" t="str">
        <x:v>1313</x:v>
      </x:c>
      <x:c r="C2857" s="6" t="str">
        <x:v>1313001</x:v>
      </x:c>
      <x:c r="D2857" s="6" t="str"/>
      <x:c r="E2857" s="6" t="n">
        <x:v>3</x:v>
      </x:c>
      <x:c r="F2857" s="6" t="n">
        <x:v>3</x:v>
      </x:c>
      <x:c r="G2857" s="6" t="n">
        <x:v>0</x:v>
      </x:c>
      <x:c r="H2857" s="7" t="str"/>
      <x:c r="I2857" s="7" t="str">
        <x:v>[{"id": "2", "num": 10000}, {"id": "110232", "num": 3}, {"id": "114012", "num": 3}]</x:v>
      </x:c>
      <x:c r="J2857" s="6" t="str">
        <x:v>https://raw.githubusercontent.com/Mar-7th/StarRailRes/dbe8cdfcfb0bf657b9fe1cf92d5537f118ccb487/index_new/cn/character_skill_trees.json</x:v>
      </x:c>
    </x:row>
    <x:row r="2858" ht="38" customHeight="1">
      <x:c r="A2858" s="6" t="str">
        <x:v>1313001_4</x:v>
      </x:c>
      <x:c r="B2858" s="6" t="str">
        <x:v>1313</x:v>
      </x:c>
      <x:c r="C2858" s="6" t="str">
        <x:v>1313001</x:v>
      </x:c>
      <x:c r="D2858" s="6" t="str"/>
      <x:c r="E2858" s="6" t="n">
        <x:v>4</x:v>
      </x:c>
      <x:c r="F2858" s="6" t="n">
        <x:v>4</x:v>
      </x:c>
      <x:c r="G2858" s="6" t="n">
        <x:v>0</x:v>
      </x:c>
      <x:c r="H2858" s="7" t="str"/>
      <x:c r="I2858" s="7" t="str">
        <x:v>[{"id": "2", "num": 20000}, {"id": "110232", "num": 5}, {"id": "114012", "num": 4}]</x:v>
      </x:c>
      <x:c r="J2858" s="6" t="str">
        <x:v>https://raw.githubusercontent.com/Mar-7th/StarRailRes/dbe8cdfcfb0bf657b9fe1cf92d5537f118ccb487/index_new/cn/character_skill_trees.json</x:v>
      </x:c>
    </x:row>
    <x:row r="2859" ht="38" customHeight="1">
      <x:c r="A2859" s="6" t="str">
        <x:v>1313001_5</x:v>
      </x:c>
      <x:c r="B2859" s="6" t="str">
        <x:v>1313</x:v>
      </x:c>
      <x:c r="C2859" s="6" t="str">
        <x:v>1313001</x:v>
      </x:c>
      <x:c r="D2859" s="6" t="str"/>
      <x:c r="E2859" s="6" t="n">
        <x:v>5</x:v>
      </x:c>
      <x:c r="F2859" s="6" t="n">
        <x:v>5</x:v>
      </x:c>
      <x:c r="G2859" s="6" t="n">
        <x:v>0</x:v>
      </x:c>
      <x:c r="H2859" s="7" t="str"/>
      <x:c r="I2859" s="7" t="str">
        <x:v>[{"id": "2", "num": 45000}, {"id": "110233", "num": 3}, {"id": "114013", "num": 3}]</x:v>
      </x:c>
      <x:c r="J2859" s="6" t="str">
        <x:v>https://raw.githubusercontent.com/Mar-7th/StarRailRes/dbe8cdfcfb0bf657b9fe1cf92d5537f118ccb487/index_new/cn/character_skill_trees.json</x:v>
      </x:c>
    </x:row>
    <x:row r="2860" ht="38" customHeight="1">
      <x:c r="A2860" s="6" t="str">
        <x:v>1313001_6</x:v>
      </x:c>
      <x:c r="B2860" s="6" t="str">
        <x:v>1313</x:v>
      </x:c>
      <x:c r="C2860" s="6" t="str">
        <x:v>1313001</x:v>
      </x:c>
      <x:c r="D2860" s="6" t="str"/>
      <x:c r="E2860" s="6" t="n">
        <x:v>6</x:v>
      </x:c>
      <x:c r="F2860" s="6" t="n">
        <x:v>6</x:v>
      </x:c>
      <x:c r="G2860" s="6" t="n">
        <x:v>0</x:v>
      </x:c>
      <x:c r="H2860" s="7" t="str"/>
      <x:c r="I2860" s="7" t="str">
        <x:v>[{"id": "2", "num": 160000}, {"id": "110233", "num": 8}, {"id": "114013", "num": 4}]</x:v>
      </x:c>
      <x:c r="J2860" s="6" t="str">
        <x:v>https://raw.githubusercontent.com/Mar-7th/StarRailRes/dbe8cdfcfb0bf657b9fe1cf92d5537f118ccb487/index_new/cn/character_skill_trees.json</x:v>
      </x:c>
    </x:row>
    <x:row r="2861" ht="20" customHeight="1">
      <x:c r="A2861" s="6" t="str">
        <x:v>1313002_1</x:v>
      </x:c>
      <x:c r="B2861" s="6" t="str">
        <x:v>1313</x:v>
      </x:c>
      <x:c r="C2861" s="6" t="str">
        <x:v>1313002</x:v>
      </x:c>
      <x:c r="D2861" s="6" t="str"/>
      <x:c r="E2861" s="6" t="n">
        <x:v>1</x:v>
      </x:c>
      <x:c r="F2861" s="6" t="n">
        <x:v>0</x:v>
      </x:c>
      <x:c r="G2861" s="6" t="n">
        <x:v>0</x:v>
      </x:c>
      <x:c r="H2861" s="7" t="str"/>
      <x:c r="I2861" s="7" t="str">
        <x:v>[]</x:v>
      </x:c>
      <x:c r="J2861" s="6" t="str">
        <x:v>https://raw.githubusercontent.com/Mar-7th/StarRailRes/dbe8cdfcfb0bf657b9fe1cf92d5537f118ccb487/index_new/cn/character_skill_trees.json</x:v>
      </x:c>
    </x:row>
    <x:row r="2862" ht="38" customHeight="1">
      <x:c r="A2862" s="6" t="str">
        <x:v>1313002_2</x:v>
      </x:c>
      <x:c r="B2862" s="6" t="str">
        <x:v>1313</x:v>
      </x:c>
      <x:c r="C2862" s="6" t="str">
        <x:v>1313002</x:v>
      </x:c>
      <x:c r="D2862" s="6" t="str"/>
      <x:c r="E2862" s="6" t="n">
        <x:v>2</x:v>
      </x:c>
      <x:c r="F2862" s="6" t="n">
        <x:v>1</x:v>
      </x:c>
      <x:c r="G2862" s="6" t="n">
        <x:v>0</x:v>
      </x:c>
      <x:c r="H2862" s="7" t="str"/>
      <x:c r="I2862" s="7" t="str">
        <x:v>[{"id": "2", "num": 2500}, {"id": "114011", "num": 3}]</x:v>
      </x:c>
      <x:c r="J2862" s="6" t="str">
        <x:v>https://raw.githubusercontent.com/Mar-7th/StarRailRes/dbe8cdfcfb0bf657b9fe1cf92d5537f118ccb487/index_new/cn/character_skill_trees.json</x:v>
      </x:c>
    </x:row>
    <x:row r="2863" ht="38" customHeight="1">
      <x:c r="A2863" s="6" t="str">
        <x:v>1313002_3</x:v>
      </x:c>
      <x:c r="B2863" s="6" t="str">
        <x:v>1313</x:v>
      </x:c>
      <x:c r="C2863" s="6" t="str">
        <x:v>1313002</x:v>
      </x:c>
      <x:c r="D2863" s="6" t="str"/>
      <x:c r="E2863" s="6" t="n">
        <x:v>3</x:v>
      </x:c>
      <x:c r="F2863" s="6" t="n">
        <x:v>2</x:v>
      </x:c>
      <x:c r="G2863" s="6" t="n">
        <x:v>0</x:v>
      </x:c>
      <x:c r="H2863" s="7" t="str"/>
      <x:c r="I2863" s="7" t="str">
        <x:v>[{"id": "2", "num": 5000}, {"id": "110231", "num": 3}, {"id": "114011", "num": 6}]</x:v>
      </x:c>
      <x:c r="J2863" s="6" t="str">
        <x:v>https://raw.githubusercontent.com/Mar-7th/StarRailRes/dbe8cdfcfb0bf657b9fe1cf92d5537f118ccb487/index_new/cn/character_skill_trees.json</x:v>
      </x:c>
    </x:row>
    <x:row r="2864" ht="38" customHeight="1">
      <x:c r="A2864" s="6" t="str">
        <x:v>1313002_4</x:v>
      </x:c>
      <x:c r="B2864" s="6" t="str">
        <x:v>1313</x:v>
      </x:c>
      <x:c r="C2864" s="6" t="str">
        <x:v>1313002</x:v>
      </x:c>
      <x:c r="D2864" s="6" t="str"/>
      <x:c r="E2864" s="6" t="n">
        <x:v>4</x:v>
      </x:c>
      <x:c r="F2864" s="6" t="n">
        <x:v>3</x:v>
      </x:c>
      <x:c r="G2864" s="6" t="n">
        <x:v>0</x:v>
      </x:c>
      <x:c r="H2864" s="7" t="str"/>
      <x:c r="I2864" s="7" t="str">
        <x:v>[{"id": "2", "num": 10000}, {"id": "110232", "num": 3}, {"id": "114012", "num": 3}]</x:v>
      </x:c>
      <x:c r="J2864" s="6" t="str">
        <x:v>https://raw.githubusercontent.com/Mar-7th/StarRailRes/dbe8cdfcfb0bf657b9fe1cf92d5537f118ccb487/index_new/cn/character_skill_trees.json</x:v>
      </x:c>
    </x:row>
    <x:row r="2865" ht="38" customHeight="1">
      <x:c r="A2865" s="6" t="str">
        <x:v>1313002_5</x:v>
      </x:c>
      <x:c r="B2865" s="6" t="str">
        <x:v>1313</x:v>
      </x:c>
      <x:c r="C2865" s="6" t="str">
        <x:v>1313002</x:v>
      </x:c>
      <x:c r="D2865" s="6" t="str"/>
      <x:c r="E2865" s="6" t="n">
        <x:v>5</x:v>
      </x:c>
      <x:c r="F2865" s="6" t="n">
        <x:v>4</x:v>
      </x:c>
      <x:c r="G2865" s="6" t="n">
        <x:v>0</x:v>
      </x:c>
      <x:c r="H2865" s="7" t="str"/>
      <x:c r="I2865" s="7" t="str">
        <x:v>[{"id": "2", "num": 20000}, {"id": "110232", "num": 5}, {"id": "114012", "num": 4}]</x:v>
      </x:c>
      <x:c r="J2865" s="6" t="str">
        <x:v>https://raw.githubusercontent.com/Mar-7th/StarRailRes/dbe8cdfcfb0bf657b9fe1cf92d5537f118ccb487/index_new/cn/character_skill_trees.json</x:v>
      </x:c>
    </x:row>
    <x:row r="2866" ht="38" customHeight="1">
      <x:c r="A2866" s="6" t="str">
        <x:v>1313002_6</x:v>
      </x:c>
      <x:c r="B2866" s="6" t="str">
        <x:v>1313</x:v>
      </x:c>
      <x:c r="C2866" s="6" t="str">
        <x:v>1313002</x:v>
      </x:c>
      <x:c r="D2866" s="6" t="str"/>
      <x:c r="E2866" s="6" t="n">
        <x:v>6</x:v>
      </x:c>
      <x:c r="F2866" s="6" t="n">
        <x:v>4</x:v>
      </x:c>
      <x:c r="G2866" s="6" t="n">
        <x:v>0</x:v>
      </x:c>
      <x:c r="H2866" s="7" t="str"/>
      <x:c r="I2866" s="7" t="str">
        <x:v>[{"id": "2", "num": 30000}, {"id": "110232", "num": 7}, {"id": "114012", "num": 6}]</x:v>
      </x:c>
      <x:c r="J2866" s="6" t="str">
        <x:v>https://raw.githubusercontent.com/Mar-7th/StarRailRes/dbe8cdfcfb0bf657b9fe1cf92d5537f118ccb487/index_new/cn/character_skill_trees.json</x:v>
      </x:c>
    </x:row>
    <x:row r="2867" ht="38" customHeight="1">
      <x:c r="A2867" s="6" t="str">
        <x:v>1313002_7</x:v>
      </x:c>
      <x:c r="B2867" s="6" t="str">
        <x:v>1313</x:v>
      </x:c>
      <x:c r="C2867" s="6" t="str">
        <x:v>1313002</x:v>
      </x:c>
      <x:c r="D2867" s="6" t="str"/>
      <x:c r="E2867" s="6" t="n">
        <x:v>7</x:v>
      </x:c>
      <x:c r="F2867" s="6" t="n">
        <x:v>5</x:v>
      </x:c>
      <x:c r="G2867" s="6" t="n">
        <x:v>0</x:v>
      </x:c>
      <x:c r="H2867" s="7" t="str"/>
      <x:c r="I2867" s="7" t="str">
        <x:v>[{"id": "2", "num": 45000}, {"id": "110233", "num": 3}, {"id": "114013", "num": 3}]</x:v>
      </x:c>
      <x:c r="J2867" s="6" t="str">
        <x:v>https://raw.githubusercontent.com/Mar-7th/StarRailRes/dbe8cdfcfb0bf657b9fe1cf92d5537f118ccb487/index_new/cn/character_skill_trees.json</x:v>
      </x:c>
    </x:row>
    <x:row r="2868" ht="53" customHeight="1">
      <x:c r="A2868" s="6" t="str">
        <x:v>1313002_8</x:v>
      </x:c>
      <x:c r="B2868" s="6" t="str">
        <x:v>1313</x:v>
      </x:c>
      <x:c r="C2868" s="6" t="str">
        <x:v>1313002</x:v>
      </x:c>
      <x:c r="D2868" s="6" t="str"/>
      <x:c r="E2868" s="6" t="n">
        <x:v>8</x:v>
      </x:c>
      <x:c r="F2868" s="6" t="n">
        <x:v>5</x:v>
      </x:c>
      <x:c r="G2868" s="6" t="n">
        <x:v>0</x:v>
      </x:c>
      <x:c r="H2868" s="7" t="str"/>
      <x:c r="I2868" s="7" t="str">
        <x:v>[{"id": "2", "num": 80000}, {"id": "110233", "num": 5}, {"id": "110505", "num": 1}, {"id": "114013", "num": 4}]</x:v>
      </x:c>
      <x:c r="J2868" s="6" t="str">
        <x:v>https://raw.githubusercontent.com/Mar-7th/StarRailRes/dbe8cdfcfb0bf657b9fe1cf92d5537f118ccb487/index_new/cn/character_skill_trees.json</x:v>
      </x:c>
    </x:row>
    <x:row r="2869" ht="53" customHeight="1">
      <x:c r="A2869" s="6" t="str">
        <x:v>1313002_9</x:v>
      </x:c>
      <x:c r="B2869" s="6" t="str">
        <x:v>1313</x:v>
      </x:c>
      <x:c r="C2869" s="6" t="str">
        <x:v>1313002</x:v>
      </x:c>
      <x:c r="D2869" s="6" t="str"/>
      <x:c r="E2869" s="6" t="n">
        <x:v>9</x:v>
      </x:c>
      <x:c r="F2869" s="6" t="n">
        <x:v>6</x:v>
      </x:c>
      <x:c r="G2869" s="6" t="n">
        <x:v>0</x:v>
      </x:c>
      <x:c r="H2869" s="7" t="str"/>
      <x:c r="I2869" s="7" t="str">
        <x:v>[{"id": "2", "num": 160000}, {"id": "110233", "num": 8}, {"id": "241", "num": 1}, {"id": "110505", "num": 1}]</x:v>
      </x:c>
      <x:c r="J2869" s="6" t="str">
        <x:v>https://raw.githubusercontent.com/Mar-7th/StarRailRes/dbe8cdfcfb0bf657b9fe1cf92d5537f118ccb487/index_new/cn/character_skill_trees.json</x:v>
      </x:c>
    </x:row>
    <x:row r="2870" ht="53" customHeight="1">
      <x:c r="A2870" s="6" t="str">
        <x:v>1313002_10</x:v>
      </x:c>
      <x:c r="B2870" s="6" t="str">
        <x:v>1313</x:v>
      </x:c>
      <x:c r="C2870" s="6" t="str">
        <x:v>1313002</x:v>
      </x:c>
      <x:c r="D2870" s="6" t="str"/>
      <x:c r="E2870" s="6" t="n">
        <x:v>10</x:v>
      </x:c>
      <x:c r="F2870" s="6" t="n">
        <x:v>6</x:v>
      </x:c>
      <x:c r="G2870" s="6" t="n">
        <x:v>0</x:v>
      </x:c>
      <x:c r="H2870" s="7" t="str"/>
      <x:c r="I2870" s="7" t="str">
        <x:v>[{"id": "2", "num": 300000}, {"id": "110233", "num": 14}, {"id": "241", "num": 1}, {"id": "110505", "num": 1}]</x:v>
      </x:c>
      <x:c r="J2870" s="6" t="str">
        <x:v>https://raw.githubusercontent.com/Mar-7th/StarRailRes/dbe8cdfcfb0bf657b9fe1cf92d5537f118ccb487/index_new/cn/character_skill_trees.json</x:v>
      </x:c>
    </x:row>
    <x:row r="2871" ht="20" customHeight="1">
      <x:c r="A2871" s="6" t="str">
        <x:v>1313003_1</x:v>
      </x:c>
      <x:c r="B2871" s="6" t="str">
        <x:v>1313</x:v>
      </x:c>
      <x:c r="C2871" s="6" t="str">
        <x:v>1313003</x:v>
      </x:c>
      <x:c r="D2871" s="6" t="str"/>
      <x:c r="E2871" s="6" t="n">
        <x:v>1</x:v>
      </x:c>
      <x:c r="F2871" s="6" t="n">
        <x:v>0</x:v>
      </x:c>
      <x:c r="G2871" s="6" t="n">
        <x:v>0</x:v>
      </x:c>
      <x:c r="H2871" s="7" t="str"/>
      <x:c r="I2871" s="7" t="str">
        <x:v>[]</x:v>
      </x:c>
      <x:c r="J2871" s="6" t="str">
        <x:v>https://raw.githubusercontent.com/Mar-7th/StarRailRes/dbe8cdfcfb0bf657b9fe1cf92d5537f118ccb487/index_new/cn/character_skill_trees.json</x:v>
      </x:c>
    </x:row>
    <x:row r="2872" ht="38" customHeight="1">
      <x:c r="A2872" s="6" t="str">
        <x:v>1313003_2</x:v>
      </x:c>
      <x:c r="B2872" s="6" t="str">
        <x:v>1313</x:v>
      </x:c>
      <x:c r="C2872" s="6" t="str">
        <x:v>1313003</x:v>
      </x:c>
      <x:c r="D2872" s="6" t="str"/>
      <x:c r="E2872" s="6" t="n">
        <x:v>2</x:v>
      </x:c>
      <x:c r="F2872" s="6" t="n">
        <x:v>1</x:v>
      </x:c>
      <x:c r="G2872" s="6" t="n">
        <x:v>0</x:v>
      </x:c>
      <x:c r="H2872" s="7" t="str"/>
      <x:c r="I2872" s="7" t="str">
        <x:v>[{"id": "2", "num": 2500}, {"id": "114011", "num": 3}]</x:v>
      </x:c>
      <x:c r="J2872" s="6" t="str">
        <x:v>https://raw.githubusercontent.com/Mar-7th/StarRailRes/dbe8cdfcfb0bf657b9fe1cf92d5537f118ccb487/index_new/cn/character_skill_trees.json</x:v>
      </x:c>
    </x:row>
    <x:row r="2873" ht="38" customHeight="1">
      <x:c r="A2873" s="6" t="str">
        <x:v>1313003_3</x:v>
      </x:c>
      <x:c r="B2873" s="6" t="str">
        <x:v>1313</x:v>
      </x:c>
      <x:c r="C2873" s="6" t="str">
        <x:v>1313003</x:v>
      </x:c>
      <x:c r="D2873" s="6" t="str"/>
      <x:c r="E2873" s="6" t="n">
        <x:v>3</x:v>
      </x:c>
      <x:c r="F2873" s="6" t="n">
        <x:v>2</x:v>
      </x:c>
      <x:c r="G2873" s="6" t="n">
        <x:v>0</x:v>
      </x:c>
      <x:c r="H2873" s="7" t="str"/>
      <x:c r="I2873" s="7" t="str">
        <x:v>[{"id": "2", "num": 5000}, {"id": "110231", "num": 3}, {"id": "114011", "num": 6}]</x:v>
      </x:c>
      <x:c r="J2873" s="6" t="str">
        <x:v>https://raw.githubusercontent.com/Mar-7th/StarRailRes/dbe8cdfcfb0bf657b9fe1cf92d5537f118ccb487/index_new/cn/character_skill_trees.json</x:v>
      </x:c>
    </x:row>
    <x:row r="2874" ht="38" customHeight="1">
      <x:c r="A2874" s="6" t="str">
        <x:v>1313003_4</x:v>
      </x:c>
      <x:c r="B2874" s="6" t="str">
        <x:v>1313</x:v>
      </x:c>
      <x:c r="C2874" s="6" t="str">
        <x:v>1313003</x:v>
      </x:c>
      <x:c r="D2874" s="6" t="str"/>
      <x:c r="E2874" s="6" t="n">
        <x:v>4</x:v>
      </x:c>
      <x:c r="F2874" s="6" t="n">
        <x:v>3</x:v>
      </x:c>
      <x:c r="G2874" s="6" t="n">
        <x:v>0</x:v>
      </x:c>
      <x:c r="H2874" s="7" t="str"/>
      <x:c r="I2874" s="7" t="str">
        <x:v>[{"id": "2", "num": 10000}, {"id": "110232", "num": 3}, {"id": "114012", "num": 3}]</x:v>
      </x:c>
      <x:c r="J2874" s="6" t="str">
        <x:v>https://raw.githubusercontent.com/Mar-7th/StarRailRes/dbe8cdfcfb0bf657b9fe1cf92d5537f118ccb487/index_new/cn/character_skill_trees.json</x:v>
      </x:c>
    </x:row>
    <x:row r="2875" ht="38" customHeight="1">
      <x:c r="A2875" s="6" t="str">
        <x:v>1313003_5</x:v>
      </x:c>
      <x:c r="B2875" s="6" t="str">
        <x:v>1313</x:v>
      </x:c>
      <x:c r="C2875" s="6" t="str">
        <x:v>1313003</x:v>
      </x:c>
      <x:c r="D2875" s="6" t="str"/>
      <x:c r="E2875" s="6" t="n">
        <x:v>5</x:v>
      </x:c>
      <x:c r="F2875" s="6" t="n">
        <x:v>4</x:v>
      </x:c>
      <x:c r="G2875" s="6" t="n">
        <x:v>0</x:v>
      </x:c>
      <x:c r="H2875" s="7" t="str"/>
      <x:c r="I2875" s="7" t="str">
        <x:v>[{"id": "2", "num": 20000}, {"id": "110232", "num": 5}, {"id": "114012", "num": 4}]</x:v>
      </x:c>
      <x:c r="J2875" s="6" t="str">
        <x:v>https://raw.githubusercontent.com/Mar-7th/StarRailRes/dbe8cdfcfb0bf657b9fe1cf92d5537f118ccb487/index_new/cn/character_skill_trees.json</x:v>
      </x:c>
    </x:row>
    <x:row r="2876" ht="38" customHeight="1">
      <x:c r="A2876" s="6" t="str">
        <x:v>1313003_6</x:v>
      </x:c>
      <x:c r="B2876" s="6" t="str">
        <x:v>1313</x:v>
      </x:c>
      <x:c r="C2876" s="6" t="str">
        <x:v>1313003</x:v>
      </x:c>
      <x:c r="D2876" s="6" t="str"/>
      <x:c r="E2876" s="6" t="n">
        <x:v>6</x:v>
      </x:c>
      <x:c r="F2876" s="6" t="n">
        <x:v>4</x:v>
      </x:c>
      <x:c r="G2876" s="6" t="n">
        <x:v>0</x:v>
      </x:c>
      <x:c r="H2876" s="7" t="str"/>
      <x:c r="I2876" s="7" t="str">
        <x:v>[{"id": "2", "num": 30000}, {"id": "110232", "num": 7}, {"id": "114012", "num": 6}]</x:v>
      </x:c>
      <x:c r="J2876" s="6" t="str">
        <x:v>https://raw.githubusercontent.com/Mar-7th/StarRailRes/dbe8cdfcfb0bf657b9fe1cf92d5537f118ccb487/index_new/cn/character_skill_trees.json</x:v>
      </x:c>
    </x:row>
    <x:row r="2877" ht="38" customHeight="1">
      <x:c r="A2877" s="6" t="str">
        <x:v>1313003_7</x:v>
      </x:c>
      <x:c r="B2877" s="6" t="str">
        <x:v>1313</x:v>
      </x:c>
      <x:c r="C2877" s="6" t="str">
        <x:v>1313003</x:v>
      </x:c>
      <x:c r="D2877" s="6" t="str"/>
      <x:c r="E2877" s="6" t="n">
        <x:v>7</x:v>
      </x:c>
      <x:c r="F2877" s="6" t="n">
        <x:v>5</x:v>
      </x:c>
      <x:c r="G2877" s="6" t="n">
        <x:v>0</x:v>
      </x:c>
      <x:c r="H2877" s="7" t="str"/>
      <x:c r="I2877" s="7" t="str">
        <x:v>[{"id": "2", "num": 45000}, {"id": "110233", "num": 3}, {"id": "114013", "num": 3}]</x:v>
      </x:c>
      <x:c r="J2877" s="6" t="str">
        <x:v>https://raw.githubusercontent.com/Mar-7th/StarRailRes/dbe8cdfcfb0bf657b9fe1cf92d5537f118ccb487/index_new/cn/character_skill_trees.json</x:v>
      </x:c>
    </x:row>
    <x:row r="2878" ht="53" customHeight="1">
      <x:c r="A2878" s="6" t="str">
        <x:v>1313003_8</x:v>
      </x:c>
      <x:c r="B2878" s="6" t="str">
        <x:v>1313</x:v>
      </x:c>
      <x:c r="C2878" s="6" t="str">
        <x:v>1313003</x:v>
      </x:c>
      <x:c r="D2878" s="6" t="str"/>
      <x:c r="E2878" s="6" t="n">
        <x:v>8</x:v>
      </x:c>
      <x:c r="F2878" s="6" t="n">
        <x:v>5</x:v>
      </x:c>
      <x:c r="G2878" s="6" t="n">
        <x:v>0</x:v>
      </x:c>
      <x:c r="H2878" s="7" t="str"/>
      <x:c r="I2878" s="7" t="str">
        <x:v>[{"id": "2", "num": 80000}, {"id": "110233", "num": 5}, {"id": "110505", "num": 1}, {"id": "114013", "num": 4}]</x:v>
      </x:c>
      <x:c r="J2878" s="6" t="str">
        <x:v>https://raw.githubusercontent.com/Mar-7th/StarRailRes/dbe8cdfcfb0bf657b9fe1cf92d5537f118ccb487/index_new/cn/character_skill_trees.json</x:v>
      </x:c>
    </x:row>
    <x:row r="2879" ht="53" customHeight="1">
      <x:c r="A2879" s="6" t="str">
        <x:v>1313003_9</x:v>
      </x:c>
      <x:c r="B2879" s="6" t="str">
        <x:v>1313</x:v>
      </x:c>
      <x:c r="C2879" s="6" t="str">
        <x:v>1313003</x:v>
      </x:c>
      <x:c r="D2879" s="6" t="str"/>
      <x:c r="E2879" s="6" t="n">
        <x:v>9</x:v>
      </x:c>
      <x:c r="F2879" s="6" t="n">
        <x:v>6</x:v>
      </x:c>
      <x:c r="G2879" s="6" t="n">
        <x:v>0</x:v>
      </x:c>
      <x:c r="H2879" s="7" t="str"/>
      <x:c r="I2879" s="7" t="str">
        <x:v>[{"id": "2", "num": 160000}, {"id": "110233", "num": 8}, {"id": "241", "num": 1}, {"id": "110505", "num": 1}]</x:v>
      </x:c>
      <x:c r="J2879" s="6" t="str">
        <x:v>https://raw.githubusercontent.com/Mar-7th/StarRailRes/dbe8cdfcfb0bf657b9fe1cf92d5537f118ccb487/index_new/cn/character_skill_trees.json</x:v>
      </x:c>
    </x:row>
    <x:row r="2880" ht="53" customHeight="1">
      <x:c r="A2880" s="6" t="str">
        <x:v>1313003_10</x:v>
      </x:c>
      <x:c r="B2880" s="6" t="str">
        <x:v>1313</x:v>
      </x:c>
      <x:c r="C2880" s="6" t="str">
        <x:v>1313003</x:v>
      </x:c>
      <x:c r="D2880" s="6" t="str"/>
      <x:c r="E2880" s="6" t="n">
        <x:v>10</x:v>
      </x:c>
      <x:c r="F2880" s="6" t="n">
        <x:v>6</x:v>
      </x:c>
      <x:c r="G2880" s="6" t="n">
        <x:v>0</x:v>
      </x:c>
      <x:c r="H2880" s="7" t="str"/>
      <x:c r="I2880" s="7" t="str">
        <x:v>[{"id": "2", "num": 300000}, {"id": "110233", "num": 14}, {"id": "241", "num": 1}, {"id": "110505", "num": 1}]</x:v>
      </x:c>
      <x:c r="J2880" s="6" t="str">
        <x:v>https://raw.githubusercontent.com/Mar-7th/StarRailRes/dbe8cdfcfb0bf657b9fe1cf92d5537f118ccb487/index_new/cn/character_skill_trees.json</x:v>
      </x:c>
    </x:row>
    <x:row r="2881" ht="20" customHeight="1">
      <x:c r="A2881" s="6" t="str">
        <x:v>1313004_1</x:v>
      </x:c>
      <x:c r="B2881" s="6" t="str">
        <x:v>1313</x:v>
      </x:c>
      <x:c r="C2881" s="6" t="str">
        <x:v>1313004</x:v>
      </x:c>
      <x:c r="D2881" s="6" t="str"/>
      <x:c r="E2881" s="6" t="n">
        <x:v>1</x:v>
      </x:c>
      <x:c r="F2881" s="6" t="n">
        <x:v>0</x:v>
      </x:c>
      <x:c r="G2881" s="6" t="n">
        <x:v>0</x:v>
      </x:c>
      <x:c r="H2881" s="7" t="str"/>
      <x:c r="I2881" s="7" t="str">
        <x:v>[]</x:v>
      </x:c>
      <x:c r="J2881" s="6" t="str">
        <x:v>https://raw.githubusercontent.com/Mar-7th/StarRailRes/dbe8cdfcfb0bf657b9fe1cf92d5537f118ccb487/index_new/cn/character_skill_trees.json</x:v>
      </x:c>
    </x:row>
    <x:row r="2882" ht="38" customHeight="1">
      <x:c r="A2882" s="6" t="str">
        <x:v>1313004_2</x:v>
      </x:c>
      <x:c r="B2882" s="6" t="str">
        <x:v>1313</x:v>
      </x:c>
      <x:c r="C2882" s="6" t="str">
        <x:v>1313004</x:v>
      </x:c>
      <x:c r="D2882" s="6" t="str"/>
      <x:c r="E2882" s="6" t="n">
        <x:v>2</x:v>
      </x:c>
      <x:c r="F2882" s="6" t="n">
        <x:v>1</x:v>
      </x:c>
      <x:c r="G2882" s="6" t="n">
        <x:v>0</x:v>
      </x:c>
      <x:c r="H2882" s="7" t="str"/>
      <x:c r="I2882" s="7" t="str">
        <x:v>[{"id": "2", "num": 2500}, {"id": "114011", "num": 3}]</x:v>
      </x:c>
      <x:c r="J2882" s="6" t="str">
        <x:v>https://raw.githubusercontent.com/Mar-7th/StarRailRes/dbe8cdfcfb0bf657b9fe1cf92d5537f118ccb487/index_new/cn/character_skill_trees.json</x:v>
      </x:c>
    </x:row>
    <x:row r="2883" ht="38" customHeight="1">
      <x:c r="A2883" s="6" t="str">
        <x:v>1313004_3</x:v>
      </x:c>
      <x:c r="B2883" s="6" t="str">
        <x:v>1313</x:v>
      </x:c>
      <x:c r="C2883" s="6" t="str">
        <x:v>1313004</x:v>
      </x:c>
      <x:c r="D2883" s="6" t="str"/>
      <x:c r="E2883" s="6" t="n">
        <x:v>3</x:v>
      </x:c>
      <x:c r="F2883" s="6" t="n">
        <x:v>2</x:v>
      </x:c>
      <x:c r="G2883" s="6" t="n">
        <x:v>0</x:v>
      </x:c>
      <x:c r="H2883" s="7" t="str"/>
      <x:c r="I2883" s="7" t="str">
        <x:v>[{"id": "2", "num": 5000}, {"id": "110231", "num": 3}, {"id": "114011", "num": 6}]</x:v>
      </x:c>
      <x:c r="J2883" s="6" t="str">
        <x:v>https://raw.githubusercontent.com/Mar-7th/StarRailRes/dbe8cdfcfb0bf657b9fe1cf92d5537f118ccb487/index_new/cn/character_skill_trees.json</x:v>
      </x:c>
    </x:row>
    <x:row r="2884" ht="38" customHeight="1">
      <x:c r="A2884" s="6" t="str">
        <x:v>1313004_4</x:v>
      </x:c>
      <x:c r="B2884" s="6" t="str">
        <x:v>1313</x:v>
      </x:c>
      <x:c r="C2884" s="6" t="str">
        <x:v>1313004</x:v>
      </x:c>
      <x:c r="D2884" s="6" t="str"/>
      <x:c r="E2884" s="6" t="n">
        <x:v>4</x:v>
      </x:c>
      <x:c r="F2884" s="6" t="n">
        <x:v>3</x:v>
      </x:c>
      <x:c r="G2884" s="6" t="n">
        <x:v>0</x:v>
      </x:c>
      <x:c r="H2884" s="7" t="str"/>
      <x:c r="I2884" s="7" t="str">
        <x:v>[{"id": "2", "num": 10000}, {"id": "110232", "num": 3}, {"id": "114012", "num": 3}]</x:v>
      </x:c>
      <x:c r="J2884" s="6" t="str">
        <x:v>https://raw.githubusercontent.com/Mar-7th/StarRailRes/dbe8cdfcfb0bf657b9fe1cf92d5537f118ccb487/index_new/cn/character_skill_trees.json</x:v>
      </x:c>
    </x:row>
    <x:row r="2885" ht="38" customHeight="1">
      <x:c r="A2885" s="6" t="str">
        <x:v>1313004_5</x:v>
      </x:c>
      <x:c r="B2885" s="6" t="str">
        <x:v>1313</x:v>
      </x:c>
      <x:c r="C2885" s="6" t="str">
        <x:v>1313004</x:v>
      </x:c>
      <x:c r="D2885" s="6" t="str"/>
      <x:c r="E2885" s="6" t="n">
        <x:v>5</x:v>
      </x:c>
      <x:c r="F2885" s="6" t="n">
        <x:v>4</x:v>
      </x:c>
      <x:c r="G2885" s="6" t="n">
        <x:v>0</x:v>
      </x:c>
      <x:c r="H2885" s="7" t="str"/>
      <x:c r="I2885" s="7" t="str">
        <x:v>[{"id": "2", "num": 20000}, {"id": "110232", "num": 5}, {"id": "114012", "num": 4}]</x:v>
      </x:c>
      <x:c r="J2885" s="6" t="str">
        <x:v>https://raw.githubusercontent.com/Mar-7th/StarRailRes/dbe8cdfcfb0bf657b9fe1cf92d5537f118ccb487/index_new/cn/character_skill_trees.json</x:v>
      </x:c>
    </x:row>
    <x:row r="2886" ht="38" customHeight="1">
      <x:c r="A2886" s="6" t="str">
        <x:v>1313004_6</x:v>
      </x:c>
      <x:c r="B2886" s="6" t="str">
        <x:v>1313</x:v>
      </x:c>
      <x:c r="C2886" s="6" t="str">
        <x:v>1313004</x:v>
      </x:c>
      <x:c r="D2886" s="6" t="str"/>
      <x:c r="E2886" s="6" t="n">
        <x:v>6</x:v>
      </x:c>
      <x:c r="F2886" s="6" t="n">
        <x:v>4</x:v>
      </x:c>
      <x:c r="G2886" s="6" t="n">
        <x:v>0</x:v>
      </x:c>
      <x:c r="H2886" s="7" t="str"/>
      <x:c r="I2886" s="7" t="str">
        <x:v>[{"id": "2", "num": 30000}, {"id": "110232", "num": 7}, {"id": "114012", "num": 6}]</x:v>
      </x:c>
      <x:c r="J2886" s="6" t="str">
        <x:v>https://raw.githubusercontent.com/Mar-7th/StarRailRes/dbe8cdfcfb0bf657b9fe1cf92d5537f118ccb487/index_new/cn/character_skill_trees.json</x:v>
      </x:c>
    </x:row>
    <x:row r="2887" ht="38" customHeight="1">
      <x:c r="A2887" s="6" t="str">
        <x:v>1313004_7</x:v>
      </x:c>
      <x:c r="B2887" s="6" t="str">
        <x:v>1313</x:v>
      </x:c>
      <x:c r="C2887" s="6" t="str">
        <x:v>1313004</x:v>
      </x:c>
      <x:c r="D2887" s="6" t="str"/>
      <x:c r="E2887" s="6" t="n">
        <x:v>7</x:v>
      </x:c>
      <x:c r="F2887" s="6" t="n">
        <x:v>5</x:v>
      </x:c>
      <x:c r="G2887" s="6" t="n">
        <x:v>0</x:v>
      </x:c>
      <x:c r="H2887" s="7" t="str"/>
      <x:c r="I2887" s="7" t="str">
        <x:v>[{"id": "2", "num": 45000}, {"id": "110233", "num": 3}, {"id": "114013", "num": 3}]</x:v>
      </x:c>
      <x:c r="J2887" s="6" t="str">
        <x:v>https://raw.githubusercontent.com/Mar-7th/StarRailRes/dbe8cdfcfb0bf657b9fe1cf92d5537f118ccb487/index_new/cn/character_skill_trees.json</x:v>
      </x:c>
    </x:row>
    <x:row r="2888" ht="53" customHeight="1">
      <x:c r="A2888" s="6" t="str">
        <x:v>1313004_8</x:v>
      </x:c>
      <x:c r="B2888" s="6" t="str">
        <x:v>1313</x:v>
      </x:c>
      <x:c r="C2888" s="6" t="str">
        <x:v>1313004</x:v>
      </x:c>
      <x:c r="D2888" s="6" t="str"/>
      <x:c r="E2888" s="6" t="n">
        <x:v>8</x:v>
      </x:c>
      <x:c r="F2888" s="6" t="n">
        <x:v>5</x:v>
      </x:c>
      <x:c r="G2888" s="6" t="n">
        <x:v>0</x:v>
      </x:c>
      <x:c r="H2888" s="7" t="str"/>
      <x:c r="I2888" s="7" t="str">
        <x:v>[{"id": "2", "num": 80000}, {"id": "110233", "num": 5}, {"id": "110505", "num": 1}, {"id": "114013", "num": 4}]</x:v>
      </x:c>
      <x:c r="J2888" s="6" t="str">
        <x:v>https://raw.githubusercontent.com/Mar-7th/StarRailRes/dbe8cdfcfb0bf657b9fe1cf92d5537f118ccb487/index_new/cn/character_skill_trees.json</x:v>
      </x:c>
    </x:row>
    <x:row r="2889" ht="53" customHeight="1">
      <x:c r="A2889" s="6" t="str">
        <x:v>1313004_9</x:v>
      </x:c>
      <x:c r="B2889" s="6" t="str">
        <x:v>1313</x:v>
      </x:c>
      <x:c r="C2889" s="6" t="str">
        <x:v>1313004</x:v>
      </x:c>
      <x:c r="D2889" s="6" t="str"/>
      <x:c r="E2889" s="6" t="n">
        <x:v>9</x:v>
      </x:c>
      <x:c r="F2889" s="6" t="n">
        <x:v>6</x:v>
      </x:c>
      <x:c r="G2889" s="6" t="n">
        <x:v>0</x:v>
      </x:c>
      <x:c r="H2889" s="7" t="str"/>
      <x:c r="I2889" s="7" t="str">
        <x:v>[{"id": "2", "num": 160000}, {"id": "110233", "num": 8}, {"id": "241", "num": 1}, {"id": "110505", "num": 1}]</x:v>
      </x:c>
      <x:c r="J2889" s="6" t="str">
        <x:v>https://raw.githubusercontent.com/Mar-7th/StarRailRes/dbe8cdfcfb0bf657b9fe1cf92d5537f118ccb487/index_new/cn/character_skill_trees.json</x:v>
      </x:c>
    </x:row>
    <x:row r="2890" ht="53" customHeight="1">
      <x:c r="A2890" s="6" t="str">
        <x:v>1313004_10</x:v>
      </x:c>
      <x:c r="B2890" s="6" t="str">
        <x:v>1313</x:v>
      </x:c>
      <x:c r="C2890" s="6" t="str">
        <x:v>1313004</x:v>
      </x:c>
      <x:c r="D2890" s="6" t="str"/>
      <x:c r="E2890" s="6" t="n">
        <x:v>10</x:v>
      </x:c>
      <x:c r="F2890" s="6" t="n">
        <x:v>6</x:v>
      </x:c>
      <x:c r="G2890" s="6" t="n">
        <x:v>0</x:v>
      </x:c>
      <x:c r="H2890" s="7" t="str"/>
      <x:c r="I2890" s="7" t="str">
        <x:v>[{"id": "2", "num": 300000}, {"id": "110233", "num": 14}, {"id": "241", "num": 1}, {"id": "110505", "num": 1}]</x:v>
      </x:c>
      <x:c r="J2890" s="6" t="str">
        <x:v>https://raw.githubusercontent.com/Mar-7th/StarRailRes/dbe8cdfcfb0bf657b9fe1cf92d5537f118ccb487/index_new/cn/character_skill_trees.json</x:v>
      </x:c>
    </x:row>
    <x:row r="2891" ht="20" customHeight="1">
      <x:c r="A2891" s="6" t="str">
        <x:v>1313007_1</x:v>
      </x:c>
      <x:c r="B2891" s="6" t="str">
        <x:v>1313</x:v>
      </x:c>
      <x:c r="C2891" s="6" t="str">
        <x:v>1313007</x:v>
      </x:c>
      <x:c r="D2891" s="6" t="str"/>
      <x:c r="E2891" s="6" t="n">
        <x:v>1</x:v>
      </x:c>
      <x:c r="F2891" s="6" t="n">
        <x:v>0</x:v>
      </x:c>
      <x:c r="G2891" s="6" t="n">
        <x:v>0</x:v>
      </x:c>
      <x:c r="H2891" s="7" t="str"/>
      <x:c r="I2891" s="7" t="str">
        <x:v>[]</x:v>
      </x:c>
      <x:c r="J2891" s="6" t="str">
        <x:v>https://raw.githubusercontent.com/Mar-7th/StarRailRes/dbe8cdfcfb0bf657b9fe1cf92d5537f118ccb487/index_new/cn/character_skill_trees.json</x:v>
      </x:c>
    </x:row>
    <x:row r="2892" ht="38" customHeight="1">
      <x:c r="A2892" s="6" t="str">
        <x:v>1313101_1</x:v>
      </x:c>
      <x:c r="B2892" s="6" t="str">
        <x:v>1313</x:v>
      </x:c>
      <x:c r="C2892" s="6" t="str">
        <x:v>1313101</x:v>
      </x:c>
      <x:c r="D2892" s="6" t="str">
        <x:v>主日渴慕</x:v>
      </x:c>
      <x:c r="E2892" s="6" t="n">
        <x:v>1</x:v>
      </x:c>
      <x:c r="F2892" s="6" t="n">
        <x:v>2</x:v>
      </x:c>
      <x:c r="G2892" s="6" t="n">
        <x:v>0</x:v>
      </x:c>
      <x:c r="H2892" s="7" t="str">
        <x:v>施放终结技时，若为目标恢复的能量不足#1[i]点，恢复的能量提高至#1[i]点。</x:v>
      </x:c>
      <x:c r="I2892" s="7" t="str">
        <x:v>[{"id": "2", "num": 5000}, {"id": "110231", "num": 3}, {"id": "110505", "num": 1}]</x:v>
      </x:c>
      <x:c r="J2892" s="6" t="str">
        <x:v>https://raw.githubusercontent.com/Mar-7th/StarRailRes/dbe8cdfcfb0bf657b9fe1cf92d5537f118ccb487/index_new/cn/character_skill_trees.json</x:v>
      </x:c>
    </x:row>
    <x:row r="2893" ht="53" customHeight="1">
      <x:c r="A2893" s="6" t="str">
        <x:v>1313102_1</x:v>
      </x:c>
      <x:c r="B2893" s="6" t="str">
        <x:v>1313</x:v>
      </x:c>
      <x:c r="C2893" s="6" t="str">
        <x:v>1313102</x:v>
      </x:c>
      <x:c r="D2893" s="6" t="str">
        <x:v>崇高拂尘</x:v>
      </x:c>
      <x:c r="E2893" s="6" t="n">
        <x:v>1</x:v>
      </x:c>
      <x:c r="F2893" s="6" t="n">
        <x:v>4</x:v>
      </x:c>
      <x:c r="G2893" s="6" t="n">
        <x:v>0</x:v>
      </x:c>
      <x:c r="H2893" s="7" t="str">
        <x:v>战斗开始时，星期日恢复#1[i]点能量。</x:v>
      </x:c>
      <x:c r="I2893" s="7" t="str">
        <x:v>[{"id": "2", "num": 20000}, {"id": "110232", "num": 5}, {"id": "241", "num": 1}, {"id": "110505", "num": 1}]</x:v>
      </x:c>
      <x:c r="J2893" s="6" t="str">
        <x:v>https://raw.githubusercontent.com/Mar-7th/StarRailRes/dbe8cdfcfb0bf657b9fe1cf92d5537f118ccb487/index_new/cn/character_skill_trees.json</x:v>
      </x:c>
    </x:row>
    <x:row r="2894" ht="53" customHeight="1">
      <x:c r="A2894" s="6" t="str">
        <x:v>1313103_1</x:v>
      </x:c>
      <x:c r="B2894" s="6" t="str">
        <x:v>1313</x:v>
      </x:c>
      <x:c r="C2894" s="6" t="str">
        <x:v>1313103</x:v>
      </x:c>
      <x:c r="D2894" s="6" t="str">
        <x:v>掌中安港</x:v>
      </x:c>
      <x:c r="E2894" s="6" t="n">
        <x:v>1</x:v>
      </x:c>
      <x:c r="F2894" s="6" t="n">
        <x:v>6</x:v>
      </x:c>
      <x:c r="G2894" s="6" t="n">
        <x:v>0</x:v>
      </x:c>
      <x:c r="H2894" s="7" t="str">
        <x:v>施放战技时，解除目标的#1[i]个负面效果。</x:v>
      </x:c>
      <x:c r="I2894" s="7" t="str">
        <x:v>[{"id": "2", "num": 160000}, {"id": "110233", "num": 8}, {"id": "241", "num": 1}, {"id": "110505", "num": 1}]</x:v>
      </x:c>
      <x:c r="J2894" s="6" t="str">
        <x:v>https://raw.githubusercontent.com/Mar-7th/StarRailRes/dbe8cdfcfb0bf657b9fe1cf92d5537f118ccb487/index_new/cn/character_skill_trees.json</x:v>
      </x:c>
    </x:row>
    <x:row r="2895" ht="38" customHeight="1">
      <x:c r="A2895" s="6" t="str">
        <x:v>1313201_1</x:v>
      </x:c>
      <x:c r="B2895" s="6" t="str">
        <x:v>1313</x:v>
      </x:c>
      <x:c r="C2895" s="6" t="str">
        <x:v>1313201</x:v>
      </x:c>
      <x:c r="D2895" s="6" t="str">
        <x:v>暴击伤害强化</x:v>
      </x:c>
      <x:c r="E2895" s="6" t="n">
        <x:v>1</x:v>
      </x:c>
      <x:c r="F2895" s="6" t="n">
        <x:v>0</x:v>
      </x:c>
      <x:c r="G2895" s="6" t="n">
        <x:v>1</x:v>
      </x:c>
      <x:c r="H2895" s="7" t="str"/>
      <x:c r="I2895" s="7" t="str">
        <x:v>[{"id": "2", "num": 2500}, {"id": "114011", "num": 2}]</x:v>
      </x:c>
      <x:c r="J2895" s="6" t="str">
        <x:v>https://raw.githubusercontent.com/Mar-7th/StarRailRes/dbe8cdfcfb0bf657b9fe1cf92d5537f118ccb487/index_new/cn/character_skill_trees.json</x:v>
      </x:c>
    </x:row>
    <x:row r="2896" ht="38" customHeight="1">
      <x:c r="A2896" s="6" t="str">
        <x:v>1313202_1</x:v>
      </x:c>
      <x:c r="B2896" s="6" t="str">
        <x:v>1313</x:v>
      </x:c>
      <x:c r="C2896" s="6" t="str">
        <x:v>1313202</x:v>
      </x:c>
      <x:c r="D2896" s="6" t="str">
        <x:v>效果抵抗强化</x:v>
      </x:c>
      <x:c r="E2896" s="6" t="n">
        <x:v>1</x:v>
      </x:c>
      <x:c r="F2896" s="6" t="n">
        <x:v>2</x:v>
      </x:c>
      <x:c r="G2896" s="6" t="n">
        <x:v>0</x:v>
      </x:c>
      <x:c r="H2896" s="7" t="str"/>
      <x:c r="I2896" s="7" t="str">
        <x:v>[{"id": "2", "num": 5000}, {"id": "110231", "num": 3}, {"id": "114011", "num": 6}]</x:v>
      </x:c>
      <x:c r="J2896" s="6" t="str">
        <x:v>https://raw.githubusercontent.com/Mar-7th/StarRailRes/dbe8cdfcfb0bf657b9fe1cf92d5537f118ccb487/index_new/cn/character_skill_trees.json</x:v>
      </x:c>
    </x:row>
    <x:row r="2897" ht="38" customHeight="1">
      <x:c r="A2897" s="6" t="str">
        <x:v>1313203_1</x:v>
      </x:c>
      <x:c r="B2897" s="6" t="str">
        <x:v>1313</x:v>
      </x:c>
      <x:c r="C2897" s="6" t="str">
        <x:v>1313203</x:v>
      </x:c>
      <x:c r="D2897" s="6" t="str">
        <x:v>暴击伤害强化</x:v>
      </x:c>
      <x:c r="E2897" s="6" t="n">
        <x:v>1</x:v>
      </x:c>
      <x:c r="F2897" s="6" t="n">
        <x:v>3</x:v>
      </x:c>
      <x:c r="G2897" s="6" t="n">
        <x:v>0</x:v>
      </x:c>
      <x:c r="H2897" s="7" t="str"/>
      <x:c r="I2897" s="7" t="str">
        <x:v>[{"id": "2", "num": 10000}, {"id": "110232", "num": 3}, {"id": "114012", "num": 3}]</x:v>
      </x:c>
      <x:c r="J2897" s="6" t="str">
        <x:v>https://raw.githubusercontent.com/Mar-7th/StarRailRes/dbe8cdfcfb0bf657b9fe1cf92d5537f118ccb487/index_new/cn/character_skill_trees.json</x:v>
      </x:c>
    </x:row>
    <x:row r="2898" ht="38" customHeight="1">
      <x:c r="A2898" s="6" t="str">
        <x:v>1313204_1</x:v>
      </x:c>
      <x:c r="B2898" s="6" t="str">
        <x:v>1313</x:v>
      </x:c>
      <x:c r="C2898" s="6" t="str">
        <x:v>1313204</x:v>
      </x:c>
      <x:c r="D2898" s="6" t="str">
        <x:v>防御强化</x:v>
      </x:c>
      <x:c r="E2898" s="6" t="n">
        <x:v>1</x:v>
      </x:c>
      <x:c r="F2898" s="6" t="n">
        <x:v>3</x:v>
      </x:c>
      <x:c r="G2898" s="6" t="n">
        <x:v>0</x:v>
      </x:c>
      <x:c r="H2898" s="7" t="str"/>
      <x:c r="I2898" s="7" t="str">
        <x:v>[{"id": "2", "num": 10000}, {"id": "110232", "num": 3}, {"id": "114012", "num": 3}]</x:v>
      </x:c>
      <x:c r="J2898" s="6" t="str">
        <x:v>https://raw.githubusercontent.com/Mar-7th/StarRailRes/dbe8cdfcfb0bf657b9fe1cf92d5537f118ccb487/index_new/cn/character_skill_trees.json</x:v>
      </x:c>
    </x:row>
    <x:row r="2899" ht="38" customHeight="1">
      <x:c r="A2899" s="6" t="str">
        <x:v>1313205_1</x:v>
      </x:c>
      <x:c r="B2899" s="6" t="str">
        <x:v>1313</x:v>
      </x:c>
      <x:c r="C2899" s="6" t="str">
        <x:v>1313205</x:v>
      </x:c>
      <x:c r="D2899" s="6" t="str">
        <x:v>暴击伤害强化</x:v>
      </x:c>
      <x:c r="E2899" s="6" t="n">
        <x:v>1</x:v>
      </x:c>
      <x:c r="F2899" s="6" t="n">
        <x:v>4</x:v>
      </x:c>
      <x:c r="G2899" s="6" t="n">
        <x:v>0</x:v>
      </x:c>
      <x:c r="H2899" s="7" t="str"/>
      <x:c r="I2899" s="7" t="str">
        <x:v>[{"id": "2", "num": 20000}, {"id": "110232", "num": 5}, {"id": "114012", "num": 4}]</x:v>
      </x:c>
      <x:c r="J2899" s="6" t="str">
        <x:v>https://raw.githubusercontent.com/Mar-7th/StarRailRes/dbe8cdfcfb0bf657b9fe1cf92d5537f118ccb487/index_new/cn/character_skill_trees.json</x:v>
      </x:c>
    </x:row>
    <x:row r="2900" ht="38" customHeight="1">
      <x:c r="A2900" s="6" t="str">
        <x:v>1313206_1</x:v>
      </x:c>
      <x:c r="B2900" s="6" t="str">
        <x:v>1313</x:v>
      </x:c>
      <x:c r="C2900" s="6" t="str">
        <x:v>1313206</x:v>
      </x:c>
      <x:c r="D2900" s="6" t="str">
        <x:v>效果抵抗强化</x:v>
      </x:c>
      <x:c r="E2900" s="6" t="n">
        <x:v>1</x:v>
      </x:c>
      <x:c r="F2900" s="6" t="n">
        <x:v>5</x:v>
      </x:c>
      <x:c r="G2900" s="6" t="n">
        <x:v>0</x:v>
      </x:c>
      <x:c r="H2900" s="7" t="str"/>
      <x:c r="I2900" s="7" t="str">
        <x:v>[{"id": "2", "num": 45000}, {"id": "110233", "num": 3}, {"id": "114013", "num": 3}]</x:v>
      </x:c>
      <x:c r="J2900" s="6" t="str">
        <x:v>https://raw.githubusercontent.com/Mar-7th/StarRailRes/dbe8cdfcfb0bf657b9fe1cf92d5537f118ccb487/index_new/cn/character_skill_trees.json</x:v>
      </x:c>
    </x:row>
    <x:row r="2901" ht="38" customHeight="1">
      <x:c r="A2901" s="6" t="str">
        <x:v>1313207_1</x:v>
      </x:c>
      <x:c r="B2901" s="6" t="str">
        <x:v>1313</x:v>
      </x:c>
      <x:c r="C2901" s="6" t="str">
        <x:v>1313207</x:v>
      </x:c>
      <x:c r="D2901" s="6" t="str">
        <x:v>暴击伤害强化</x:v>
      </x:c>
      <x:c r="E2901" s="6" t="n">
        <x:v>1</x:v>
      </x:c>
      <x:c r="F2901" s="6" t="n">
        <x:v>5</x:v>
      </x:c>
      <x:c r="G2901" s="6" t="n">
        <x:v>0</x:v>
      </x:c>
      <x:c r="H2901" s="7" t="str"/>
      <x:c r="I2901" s="7" t="str">
        <x:v>[{"id": "2", "num": 45000}, {"id": "110233", "num": 3}, {"id": "114013", "num": 3}]</x:v>
      </x:c>
      <x:c r="J2901" s="6" t="str">
        <x:v>https://raw.githubusercontent.com/Mar-7th/StarRailRes/dbe8cdfcfb0bf657b9fe1cf92d5537f118ccb487/index_new/cn/character_skill_trees.json</x:v>
      </x:c>
    </x:row>
    <x:row r="2902" ht="38" customHeight="1">
      <x:c r="A2902" s="6" t="str">
        <x:v>1313208_1</x:v>
      </x:c>
      <x:c r="B2902" s="6" t="str">
        <x:v>1313</x:v>
      </x:c>
      <x:c r="C2902" s="6" t="str">
        <x:v>1313208</x:v>
      </x:c>
      <x:c r="D2902" s="6" t="str">
        <x:v>防御强化</x:v>
      </x:c>
      <x:c r="E2902" s="6" t="n">
        <x:v>1</x:v>
      </x:c>
      <x:c r="F2902" s="6" t="n">
        <x:v>6</x:v>
      </x:c>
      <x:c r="G2902" s="6" t="n">
        <x:v>0</x:v>
      </x:c>
      <x:c r="H2902" s="7" t="str"/>
      <x:c r="I2902" s="7" t="str">
        <x:v>[{"id": "2", "num": 160000}, {"id": "110233", "num": 8}, {"id": "114013", "num": 8}]</x:v>
      </x:c>
      <x:c r="J2902" s="6" t="str">
        <x:v>https://raw.githubusercontent.com/Mar-7th/StarRailRes/dbe8cdfcfb0bf657b9fe1cf92d5537f118ccb487/index_new/cn/character_skill_trees.json</x:v>
      </x:c>
    </x:row>
    <x:row r="2903" ht="38" customHeight="1">
      <x:c r="A2903" s="6" t="str">
        <x:v>1313209_1</x:v>
      </x:c>
      <x:c r="B2903" s="6" t="str">
        <x:v>1313</x:v>
      </x:c>
      <x:c r="C2903" s="6" t="str">
        <x:v>1313209</x:v>
      </x:c>
      <x:c r="D2903" s="6" t="str">
        <x:v>效果抵抗强化</x:v>
      </x:c>
      <x:c r="E2903" s="6" t="n">
        <x:v>1</x:v>
      </x:c>
      <x:c r="F2903" s="6" t="n">
        <x:v>0</x:v>
      </x:c>
      <x:c r="G2903" s="6" t="n">
        <x:v>75</x:v>
      </x:c>
      <x:c r="H2903" s="7" t="str"/>
      <x:c r="I2903" s="7" t="str">
        <x:v>[{"id": "2", "num": 160000}, {"id": "110233", "num": 8}, {"id": "114013", "num": 8}]</x:v>
      </x:c>
      <x:c r="J2903" s="6" t="str">
        <x:v>https://raw.githubusercontent.com/Mar-7th/StarRailRes/dbe8cdfcfb0bf657b9fe1cf92d5537f118ccb487/index_new/cn/character_skill_trees.json</x:v>
      </x:c>
    </x:row>
    <x:row r="2904" ht="38" customHeight="1">
      <x:c r="A2904" s="6" t="str">
        <x:v>1313210_1</x:v>
      </x:c>
      <x:c r="B2904" s="6" t="str">
        <x:v>1313</x:v>
      </x:c>
      <x:c r="C2904" s="6" t="str">
        <x:v>1313210</x:v>
      </x:c>
      <x:c r="D2904" s="6" t="str">
        <x:v>暴击伤害强化</x:v>
      </x:c>
      <x:c r="E2904" s="6" t="n">
        <x:v>1</x:v>
      </x:c>
      <x:c r="F2904" s="6" t="n">
        <x:v>0</x:v>
      </x:c>
      <x:c r="G2904" s="6" t="n">
        <x:v>80</x:v>
      </x:c>
      <x:c r="H2904" s="7" t="str"/>
      <x:c r="I2904" s="7" t="str">
        <x:v>[{"id": "2", "num": 160000}, {"id": "110233", "num": 8}, {"id": "114013", "num": 8}]</x:v>
      </x:c>
      <x:c r="J2904" s="6" t="str">
        <x:v>https://raw.githubusercontent.com/Mar-7th/StarRailRes/dbe8cdfcfb0bf657b9fe1cf92d5537f118ccb487/index_new/cn/character_skill_trees.json</x:v>
      </x:c>
    </x:row>
    <x:row r="2905" ht="20" customHeight="1">
      <x:c r="A2905" s="6" t="str">
        <x:v>1314001_1</x:v>
      </x:c>
      <x:c r="B2905" s="6" t="str">
        <x:v>1314</x:v>
      </x:c>
      <x:c r="C2905" s="6" t="str">
        <x:v>1314001</x:v>
      </x:c>
      <x:c r="D2905" s="6" t="str"/>
      <x:c r="E2905" s="6" t="n">
        <x:v>1</x:v>
      </x:c>
      <x:c r="F2905" s="6" t="n">
        <x:v>0</x:v>
      </x:c>
      <x:c r="G2905" s="6" t="n">
        <x:v>0</x:v>
      </x:c>
      <x:c r="H2905" s="7" t="str"/>
      <x:c r="I2905" s="7" t="str">
        <x:v>[]</x:v>
      </x:c>
      <x:c r="J2905" s="6" t="str">
        <x:v>https://raw.githubusercontent.com/Mar-7th/StarRailRes/dbe8cdfcfb0bf657b9fe1cf92d5537f118ccb487/index_new/cn/character_skill_trees.json</x:v>
      </x:c>
    </x:row>
    <x:row r="2906" ht="38" customHeight="1">
      <x:c r="A2906" s="6" t="str">
        <x:v>1314001_2</x:v>
      </x:c>
      <x:c r="B2906" s="6" t="str">
        <x:v>1314</x:v>
      </x:c>
      <x:c r="C2906" s="6" t="str">
        <x:v>1314001</x:v>
      </x:c>
      <x:c r="D2906" s="6" t="str"/>
      <x:c r="E2906" s="6" t="n">
        <x:v>2</x:v>
      </x:c>
      <x:c r="F2906" s="6" t="n">
        <x:v>2</x:v>
      </x:c>
      <x:c r="G2906" s="6" t="n">
        <x:v>0</x:v>
      </x:c>
      <x:c r="H2906" s="7" t="str"/>
      <x:c r="I2906" s="7" t="str">
        <x:v>[{"id": "2", "num": 5000}, {"id": "110201", "num": 3}, {"id": "114001", "num": 6}]</x:v>
      </x:c>
      <x:c r="J2906" s="6" t="str">
        <x:v>https://raw.githubusercontent.com/Mar-7th/StarRailRes/dbe8cdfcfb0bf657b9fe1cf92d5537f118ccb487/index_new/cn/character_skill_trees.json</x:v>
      </x:c>
    </x:row>
    <x:row r="2907" ht="38" customHeight="1">
      <x:c r="A2907" s="6" t="str">
        <x:v>1314001_3</x:v>
      </x:c>
      <x:c r="B2907" s="6" t="str">
        <x:v>1314</x:v>
      </x:c>
      <x:c r="C2907" s="6" t="str">
        <x:v>1314001</x:v>
      </x:c>
      <x:c r="D2907" s="6" t="str"/>
      <x:c r="E2907" s="6" t="n">
        <x:v>3</x:v>
      </x:c>
      <x:c r="F2907" s="6" t="n">
        <x:v>3</x:v>
      </x:c>
      <x:c r="G2907" s="6" t="n">
        <x:v>0</x:v>
      </x:c>
      <x:c r="H2907" s="7" t="str"/>
      <x:c r="I2907" s="7" t="str">
        <x:v>[{"id": "2", "num": 10000}, {"id": "110202", "num": 3}, {"id": "114002", "num": 3}]</x:v>
      </x:c>
      <x:c r="J2907" s="6" t="str">
        <x:v>https://raw.githubusercontent.com/Mar-7th/StarRailRes/dbe8cdfcfb0bf657b9fe1cf92d5537f118ccb487/index_new/cn/character_skill_trees.json</x:v>
      </x:c>
    </x:row>
    <x:row r="2908" ht="38" customHeight="1">
      <x:c r="A2908" s="6" t="str">
        <x:v>1314001_4</x:v>
      </x:c>
      <x:c r="B2908" s="6" t="str">
        <x:v>1314</x:v>
      </x:c>
      <x:c r="C2908" s="6" t="str">
        <x:v>1314001</x:v>
      </x:c>
      <x:c r="D2908" s="6" t="str"/>
      <x:c r="E2908" s="6" t="n">
        <x:v>4</x:v>
      </x:c>
      <x:c r="F2908" s="6" t="n">
        <x:v>4</x:v>
      </x:c>
      <x:c r="G2908" s="6" t="n">
        <x:v>0</x:v>
      </x:c>
      <x:c r="H2908" s="7" t="str"/>
      <x:c r="I2908" s="7" t="str">
        <x:v>[{"id": "2", "num": 20000}, {"id": "110202", "num": 5}, {"id": "114002", "num": 4}]</x:v>
      </x:c>
      <x:c r="J2908" s="6" t="str">
        <x:v>https://raw.githubusercontent.com/Mar-7th/StarRailRes/dbe8cdfcfb0bf657b9fe1cf92d5537f118ccb487/index_new/cn/character_skill_trees.json</x:v>
      </x:c>
    </x:row>
    <x:row r="2909" ht="38" customHeight="1">
      <x:c r="A2909" s="6" t="str">
        <x:v>1314001_5</x:v>
      </x:c>
      <x:c r="B2909" s="6" t="str">
        <x:v>1314</x:v>
      </x:c>
      <x:c r="C2909" s="6" t="str">
        <x:v>1314001</x:v>
      </x:c>
      <x:c r="D2909" s="6" t="str"/>
      <x:c r="E2909" s="6" t="n">
        <x:v>5</x:v>
      </x:c>
      <x:c r="F2909" s="6" t="n">
        <x:v>5</x:v>
      </x:c>
      <x:c r="G2909" s="6" t="n">
        <x:v>0</x:v>
      </x:c>
      <x:c r="H2909" s="7" t="str"/>
      <x:c r="I2909" s="7" t="str">
        <x:v>[{"id": "2", "num": 45000}, {"id": "110203", "num": 3}, {"id": "114003", "num": 3}]</x:v>
      </x:c>
      <x:c r="J2909" s="6" t="str">
        <x:v>https://raw.githubusercontent.com/Mar-7th/StarRailRes/dbe8cdfcfb0bf657b9fe1cf92d5537f118ccb487/index_new/cn/character_skill_trees.json</x:v>
      </x:c>
    </x:row>
    <x:row r="2910" ht="38" customHeight="1">
      <x:c r="A2910" s="6" t="str">
        <x:v>1314001_6</x:v>
      </x:c>
      <x:c r="B2910" s="6" t="str">
        <x:v>1314</x:v>
      </x:c>
      <x:c r="C2910" s="6" t="str">
        <x:v>1314001</x:v>
      </x:c>
      <x:c r="D2910" s="6" t="str"/>
      <x:c r="E2910" s="6" t="n">
        <x:v>6</x:v>
      </x:c>
      <x:c r="F2910" s="6" t="n">
        <x:v>6</x:v>
      </x:c>
      <x:c r="G2910" s="6" t="n">
        <x:v>0</x:v>
      </x:c>
      <x:c r="H2910" s="7" t="str"/>
      <x:c r="I2910" s="7" t="str">
        <x:v>[{"id": "2", "num": 160000}, {"id": "110203", "num": 8}, {"id": "114003", "num": 4}]</x:v>
      </x:c>
      <x:c r="J2910" s="6" t="str">
        <x:v>https://raw.githubusercontent.com/Mar-7th/StarRailRes/dbe8cdfcfb0bf657b9fe1cf92d5537f118ccb487/index_new/cn/character_skill_trees.json</x:v>
      </x:c>
    </x:row>
    <x:row r="2911" ht="20" customHeight="1">
      <x:c r="A2911" s="6" t="str">
        <x:v>1314002_1</x:v>
      </x:c>
      <x:c r="B2911" s="6" t="str">
        <x:v>1314</x:v>
      </x:c>
      <x:c r="C2911" s="6" t="str">
        <x:v>1314002</x:v>
      </x:c>
      <x:c r="D2911" s="6" t="str"/>
      <x:c r="E2911" s="6" t="n">
        <x:v>1</x:v>
      </x:c>
      <x:c r="F2911" s="6" t="n">
        <x:v>0</x:v>
      </x:c>
      <x:c r="G2911" s="6" t="n">
        <x:v>0</x:v>
      </x:c>
      <x:c r="H2911" s="7" t="str"/>
      <x:c r="I2911" s="7" t="str">
        <x:v>[]</x:v>
      </x:c>
      <x:c r="J2911" s="6" t="str">
        <x:v>https://raw.githubusercontent.com/Mar-7th/StarRailRes/dbe8cdfcfb0bf657b9fe1cf92d5537f118ccb487/index_new/cn/character_skill_trees.json</x:v>
      </x:c>
    </x:row>
    <x:row r="2912" ht="38" customHeight="1">
      <x:c r="A2912" s="6" t="str">
        <x:v>1314002_2</x:v>
      </x:c>
      <x:c r="B2912" s="6" t="str">
        <x:v>1314</x:v>
      </x:c>
      <x:c r="C2912" s="6" t="str">
        <x:v>1314002</x:v>
      </x:c>
      <x:c r="D2912" s="6" t="str"/>
      <x:c r="E2912" s="6" t="n">
        <x:v>2</x:v>
      </x:c>
      <x:c r="F2912" s="6" t="n">
        <x:v>1</x:v>
      </x:c>
      <x:c r="G2912" s="6" t="n">
        <x:v>0</x:v>
      </x:c>
      <x:c r="H2912" s="7" t="str"/>
      <x:c r="I2912" s="7" t="str">
        <x:v>[{"id": "2", "num": 2500}, {"id": "114001", "num": 3}]</x:v>
      </x:c>
      <x:c r="J2912" s="6" t="str">
        <x:v>https://raw.githubusercontent.com/Mar-7th/StarRailRes/dbe8cdfcfb0bf657b9fe1cf92d5537f118ccb487/index_new/cn/character_skill_trees.json</x:v>
      </x:c>
    </x:row>
    <x:row r="2913" ht="38" customHeight="1">
      <x:c r="A2913" s="6" t="str">
        <x:v>1314002_3</x:v>
      </x:c>
      <x:c r="B2913" s="6" t="str">
        <x:v>1314</x:v>
      </x:c>
      <x:c r="C2913" s="6" t="str">
        <x:v>1314002</x:v>
      </x:c>
      <x:c r="D2913" s="6" t="str"/>
      <x:c r="E2913" s="6" t="n">
        <x:v>3</x:v>
      </x:c>
      <x:c r="F2913" s="6" t="n">
        <x:v>2</x:v>
      </x:c>
      <x:c r="G2913" s="6" t="n">
        <x:v>0</x:v>
      </x:c>
      <x:c r="H2913" s="7" t="str"/>
      <x:c r="I2913" s="7" t="str">
        <x:v>[{"id": "2", "num": 5000}, {"id": "110201", "num": 3}, {"id": "114001", "num": 6}]</x:v>
      </x:c>
      <x:c r="J2913" s="6" t="str">
        <x:v>https://raw.githubusercontent.com/Mar-7th/StarRailRes/dbe8cdfcfb0bf657b9fe1cf92d5537f118ccb487/index_new/cn/character_skill_trees.json</x:v>
      </x:c>
    </x:row>
    <x:row r="2914" ht="38" customHeight="1">
      <x:c r="A2914" s="6" t="str">
        <x:v>1314002_4</x:v>
      </x:c>
      <x:c r="B2914" s="6" t="str">
        <x:v>1314</x:v>
      </x:c>
      <x:c r="C2914" s="6" t="str">
        <x:v>1314002</x:v>
      </x:c>
      <x:c r="D2914" s="6" t="str"/>
      <x:c r="E2914" s="6" t="n">
        <x:v>4</x:v>
      </x:c>
      <x:c r="F2914" s="6" t="n">
        <x:v>3</x:v>
      </x:c>
      <x:c r="G2914" s="6" t="n">
        <x:v>0</x:v>
      </x:c>
      <x:c r="H2914" s="7" t="str"/>
      <x:c r="I2914" s="7" t="str">
        <x:v>[{"id": "2", "num": 10000}, {"id": "110202", "num": 3}, {"id": "114002", "num": 3}]</x:v>
      </x:c>
      <x:c r="J2914" s="6" t="str">
        <x:v>https://raw.githubusercontent.com/Mar-7th/StarRailRes/dbe8cdfcfb0bf657b9fe1cf92d5537f118ccb487/index_new/cn/character_skill_trees.json</x:v>
      </x:c>
    </x:row>
    <x:row r="2915" ht="38" customHeight="1">
      <x:c r="A2915" s="6" t="str">
        <x:v>1314002_5</x:v>
      </x:c>
      <x:c r="B2915" s="6" t="str">
        <x:v>1314</x:v>
      </x:c>
      <x:c r="C2915" s="6" t="str">
        <x:v>1314002</x:v>
      </x:c>
      <x:c r="D2915" s="6" t="str"/>
      <x:c r="E2915" s="6" t="n">
        <x:v>5</x:v>
      </x:c>
      <x:c r="F2915" s="6" t="n">
        <x:v>4</x:v>
      </x:c>
      <x:c r="G2915" s="6" t="n">
        <x:v>0</x:v>
      </x:c>
      <x:c r="H2915" s="7" t="str"/>
      <x:c r="I2915" s="7" t="str">
        <x:v>[{"id": "2", "num": 20000}, {"id": "110202", "num": 5}, {"id": "114002", "num": 4}]</x:v>
      </x:c>
      <x:c r="J2915" s="6" t="str">
        <x:v>https://raw.githubusercontent.com/Mar-7th/StarRailRes/dbe8cdfcfb0bf657b9fe1cf92d5537f118ccb487/index_new/cn/character_skill_trees.json</x:v>
      </x:c>
    </x:row>
    <x:row r="2916" ht="38" customHeight="1">
      <x:c r="A2916" s="6" t="str">
        <x:v>1314002_6</x:v>
      </x:c>
      <x:c r="B2916" s="6" t="str">
        <x:v>1314</x:v>
      </x:c>
      <x:c r="C2916" s="6" t="str">
        <x:v>1314002</x:v>
      </x:c>
      <x:c r="D2916" s="6" t="str"/>
      <x:c r="E2916" s="6" t="n">
        <x:v>6</x:v>
      </x:c>
      <x:c r="F2916" s="6" t="n">
        <x:v>4</x:v>
      </x:c>
      <x:c r="G2916" s="6" t="n">
        <x:v>0</x:v>
      </x:c>
      <x:c r="H2916" s="7" t="str"/>
      <x:c r="I2916" s="7" t="str">
        <x:v>[{"id": "2", "num": 30000}, {"id": "110202", "num": 7}, {"id": "114002", "num": 6}]</x:v>
      </x:c>
      <x:c r="J2916" s="6" t="str">
        <x:v>https://raw.githubusercontent.com/Mar-7th/StarRailRes/dbe8cdfcfb0bf657b9fe1cf92d5537f118ccb487/index_new/cn/character_skill_trees.json</x:v>
      </x:c>
    </x:row>
    <x:row r="2917" ht="38" customHeight="1">
      <x:c r="A2917" s="6" t="str">
        <x:v>1314002_7</x:v>
      </x:c>
      <x:c r="B2917" s="6" t="str">
        <x:v>1314</x:v>
      </x:c>
      <x:c r="C2917" s="6" t="str">
        <x:v>1314002</x:v>
      </x:c>
      <x:c r="D2917" s="6" t="str"/>
      <x:c r="E2917" s="6" t="n">
        <x:v>7</x:v>
      </x:c>
      <x:c r="F2917" s="6" t="n">
        <x:v>5</x:v>
      </x:c>
      <x:c r="G2917" s="6" t="n">
        <x:v>0</x:v>
      </x:c>
      <x:c r="H2917" s="7" t="str"/>
      <x:c r="I2917" s="7" t="str">
        <x:v>[{"id": "2", "num": 45000}, {"id": "110203", "num": 3}, {"id": "114003", "num": 3}]</x:v>
      </x:c>
      <x:c r="J2917" s="6" t="str">
        <x:v>https://raw.githubusercontent.com/Mar-7th/StarRailRes/dbe8cdfcfb0bf657b9fe1cf92d5537f118ccb487/index_new/cn/character_skill_trees.json</x:v>
      </x:c>
    </x:row>
    <x:row r="2918" ht="53" customHeight="1">
      <x:c r="A2918" s="6" t="str">
        <x:v>1314002_8</x:v>
      </x:c>
      <x:c r="B2918" s="6" t="str">
        <x:v>1314</x:v>
      </x:c>
      <x:c r="C2918" s="6" t="str">
        <x:v>1314002</x:v>
      </x:c>
      <x:c r="D2918" s="6" t="str"/>
      <x:c r="E2918" s="6" t="n">
        <x:v>8</x:v>
      </x:c>
      <x:c r="F2918" s="6" t="n">
        <x:v>5</x:v>
      </x:c>
      <x:c r="G2918" s="6" t="n">
        <x:v>0</x:v>
      </x:c>
      <x:c r="H2918" s="7" t="str"/>
      <x:c r="I2918" s="7" t="str">
        <x:v>[{"id": "2", "num": 80000}, {"id": "110203", "num": 5}, {"id": "110505", "num": 1}, {"id": "114003", "num": 4}]</x:v>
      </x:c>
      <x:c r="J2918" s="6" t="str">
        <x:v>https://raw.githubusercontent.com/Mar-7th/StarRailRes/dbe8cdfcfb0bf657b9fe1cf92d5537f118ccb487/index_new/cn/character_skill_trees.json</x:v>
      </x:c>
    </x:row>
    <x:row r="2919" ht="53" customHeight="1">
      <x:c r="A2919" s="6" t="str">
        <x:v>1314002_9</x:v>
      </x:c>
      <x:c r="B2919" s="6" t="str">
        <x:v>1314</x:v>
      </x:c>
      <x:c r="C2919" s="6" t="str">
        <x:v>1314002</x:v>
      </x:c>
      <x:c r="D2919" s="6" t="str"/>
      <x:c r="E2919" s="6" t="n">
        <x:v>9</x:v>
      </x:c>
      <x:c r="F2919" s="6" t="n">
        <x:v>6</x:v>
      </x:c>
      <x:c r="G2919" s="6" t="n">
        <x:v>0</x:v>
      </x:c>
      <x:c r="H2919" s="7" t="str"/>
      <x:c r="I2919" s="7" t="str">
        <x:v>[{"id": "2", "num": 160000}, {"id": "110203", "num": 8}, {"id": "241", "num": 1}, {"id": "110505", "num": 1}]</x:v>
      </x:c>
      <x:c r="J2919" s="6" t="str">
        <x:v>https://raw.githubusercontent.com/Mar-7th/StarRailRes/dbe8cdfcfb0bf657b9fe1cf92d5537f118ccb487/index_new/cn/character_skill_trees.json</x:v>
      </x:c>
    </x:row>
    <x:row r="2920" ht="53" customHeight="1">
      <x:c r="A2920" s="6" t="str">
        <x:v>1314002_10</x:v>
      </x:c>
      <x:c r="B2920" s="6" t="str">
        <x:v>1314</x:v>
      </x:c>
      <x:c r="C2920" s="6" t="str">
        <x:v>1314002</x:v>
      </x:c>
      <x:c r="D2920" s="6" t="str"/>
      <x:c r="E2920" s="6" t="n">
        <x:v>10</x:v>
      </x:c>
      <x:c r="F2920" s="6" t="n">
        <x:v>6</x:v>
      </x:c>
      <x:c r="G2920" s="6" t="n">
        <x:v>0</x:v>
      </x:c>
      <x:c r="H2920" s="7" t="str"/>
      <x:c r="I2920" s="7" t="str">
        <x:v>[{"id": "2", "num": 300000}, {"id": "110203", "num": 14}, {"id": "241", "num": 1}, {"id": "110505", "num": 1}]</x:v>
      </x:c>
      <x:c r="J2920" s="6" t="str">
        <x:v>https://raw.githubusercontent.com/Mar-7th/StarRailRes/dbe8cdfcfb0bf657b9fe1cf92d5537f118ccb487/index_new/cn/character_skill_trees.json</x:v>
      </x:c>
    </x:row>
    <x:row r="2921" ht="20" customHeight="1">
      <x:c r="A2921" s="6" t="str">
        <x:v>1314003_1</x:v>
      </x:c>
      <x:c r="B2921" s="6" t="str">
        <x:v>1314</x:v>
      </x:c>
      <x:c r="C2921" s="6" t="str">
        <x:v>1314003</x:v>
      </x:c>
      <x:c r="D2921" s="6" t="str"/>
      <x:c r="E2921" s="6" t="n">
        <x:v>1</x:v>
      </x:c>
      <x:c r="F2921" s="6" t="n">
        <x:v>0</x:v>
      </x:c>
      <x:c r="G2921" s="6" t="n">
        <x:v>0</x:v>
      </x:c>
      <x:c r="H2921" s="7" t="str"/>
      <x:c r="I2921" s="7" t="str">
        <x:v>[]</x:v>
      </x:c>
      <x:c r="J2921" s="6" t="str">
        <x:v>https://raw.githubusercontent.com/Mar-7th/StarRailRes/dbe8cdfcfb0bf657b9fe1cf92d5537f118ccb487/index_new/cn/character_skill_trees.json</x:v>
      </x:c>
    </x:row>
    <x:row r="2922" ht="38" customHeight="1">
      <x:c r="A2922" s="6" t="str">
        <x:v>1314003_2</x:v>
      </x:c>
      <x:c r="B2922" s="6" t="str">
        <x:v>1314</x:v>
      </x:c>
      <x:c r="C2922" s="6" t="str">
        <x:v>1314003</x:v>
      </x:c>
      <x:c r="D2922" s="6" t="str"/>
      <x:c r="E2922" s="6" t="n">
        <x:v>2</x:v>
      </x:c>
      <x:c r="F2922" s="6" t="n">
        <x:v>1</x:v>
      </x:c>
      <x:c r="G2922" s="6" t="n">
        <x:v>0</x:v>
      </x:c>
      <x:c r="H2922" s="7" t="str"/>
      <x:c r="I2922" s="7" t="str">
        <x:v>[{"id": "2", "num": 2500}, {"id": "114001", "num": 3}]</x:v>
      </x:c>
      <x:c r="J2922" s="6" t="str">
        <x:v>https://raw.githubusercontent.com/Mar-7th/StarRailRes/dbe8cdfcfb0bf657b9fe1cf92d5537f118ccb487/index_new/cn/character_skill_trees.json</x:v>
      </x:c>
    </x:row>
    <x:row r="2923" ht="38" customHeight="1">
      <x:c r="A2923" s="6" t="str">
        <x:v>1314003_3</x:v>
      </x:c>
      <x:c r="B2923" s="6" t="str">
        <x:v>1314</x:v>
      </x:c>
      <x:c r="C2923" s="6" t="str">
        <x:v>1314003</x:v>
      </x:c>
      <x:c r="D2923" s="6" t="str"/>
      <x:c r="E2923" s="6" t="n">
        <x:v>3</x:v>
      </x:c>
      <x:c r="F2923" s="6" t="n">
        <x:v>2</x:v>
      </x:c>
      <x:c r="G2923" s="6" t="n">
        <x:v>0</x:v>
      </x:c>
      <x:c r="H2923" s="7" t="str"/>
      <x:c r="I2923" s="7" t="str">
        <x:v>[{"id": "2", "num": 5000}, {"id": "110201", "num": 3}, {"id": "114001", "num": 6}]</x:v>
      </x:c>
      <x:c r="J2923" s="6" t="str">
        <x:v>https://raw.githubusercontent.com/Mar-7th/StarRailRes/dbe8cdfcfb0bf657b9fe1cf92d5537f118ccb487/index_new/cn/character_skill_trees.json</x:v>
      </x:c>
    </x:row>
    <x:row r="2924" ht="38" customHeight="1">
      <x:c r="A2924" s="6" t="str">
        <x:v>1314003_4</x:v>
      </x:c>
      <x:c r="B2924" s="6" t="str">
        <x:v>1314</x:v>
      </x:c>
      <x:c r="C2924" s="6" t="str">
        <x:v>1314003</x:v>
      </x:c>
      <x:c r="D2924" s="6" t="str"/>
      <x:c r="E2924" s="6" t="n">
        <x:v>4</x:v>
      </x:c>
      <x:c r="F2924" s="6" t="n">
        <x:v>3</x:v>
      </x:c>
      <x:c r="G2924" s="6" t="n">
        <x:v>0</x:v>
      </x:c>
      <x:c r="H2924" s="7" t="str"/>
      <x:c r="I2924" s="7" t="str">
        <x:v>[{"id": "2", "num": 10000}, {"id": "110202", "num": 3}, {"id": "114002", "num": 3}]</x:v>
      </x:c>
      <x:c r="J2924" s="6" t="str">
        <x:v>https://raw.githubusercontent.com/Mar-7th/StarRailRes/dbe8cdfcfb0bf657b9fe1cf92d5537f118ccb487/index_new/cn/character_skill_trees.json</x:v>
      </x:c>
    </x:row>
    <x:row r="2925" ht="38" customHeight="1">
      <x:c r="A2925" s="6" t="str">
        <x:v>1314003_5</x:v>
      </x:c>
      <x:c r="B2925" s="6" t="str">
        <x:v>1314</x:v>
      </x:c>
      <x:c r="C2925" s="6" t="str">
        <x:v>1314003</x:v>
      </x:c>
      <x:c r="D2925" s="6" t="str"/>
      <x:c r="E2925" s="6" t="n">
        <x:v>5</x:v>
      </x:c>
      <x:c r="F2925" s="6" t="n">
        <x:v>4</x:v>
      </x:c>
      <x:c r="G2925" s="6" t="n">
        <x:v>0</x:v>
      </x:c>
      <x:c r="H2925" s="7" t="str"/>
      <x:c r="I2925" s="7" t="str">
        <x:v>[{"id": "2", "num": 20000}, {"id": "110202", "num": 5}, {"id": "114002", "num": 4}]</x:v>
      </x:c>
      <x:c r="J2925" s="6" t="str">
        <x:v>https://raw.githubusercontent.com/Mar-7th/StarRailRes/dbe8cdfcfb0bf657b9fe1cf92d5537f118ccb487/index_new/cn/character_skill_trees.json</x:v>
      </x:c>
    </x:row>
    <x:row r="2926" ht="38" customHeight="1">
      <x:c r="A2926" s="6" t="str">
        <x:v>1314003_6</x:v>
      </x:c>
      <x:c r="B2926" s="6" t="str">
        <x:v>1314</x:v>
      </x:c>
      <x:c r="C2926" s="6" t="str">
        <x:v>1314003</x:v>
      </x:c>
      <x:c r="D2926" s="6" t="str"/>
      <x:c r="E2926" s="6" t="n">
        <x:v>6</x:v>
      </x:c>
      <x:c r="F2926" s="6" t="n">
        <x:v>4</x:v>
      </x:c>
      <x:c r="G2926" s="6" t="n">
        <x:v>0</x:v>
      </x:c>
      <x:c r="H2926" s="7" t="str"/>
      <x:c r="I2926" s="7" t="str">
        <x:v>[{"id": "2", "num": 30000}, {"id": "110202", "num": 7}, {"id": "114002", "num": 6}]</x:v>
      </x:c>
      <x:c r="J2926" s="6" t="str">
        <x:v>https://raw.githubusercontent.com/Mar-7th/StarRailRes/dbe8cdfcfb0bf657b9fe1cf92d5537f118ccb487/index_new/cn/character_skill_trees.json</x:v>
      </x:c>
    </x:row>
    <x:row r="2927" ht="38" customHeight="1">
      <x:c r="A2927" s="6" t="str">
        <x:v>1314003_7</x:v>
      </x:c>
      <x:c r="B2927" s="6" t="str">
        <x:v>1314</x:v>
      </x:c>
      <x:c r="C2927" s="6" t="str">
        <x:v>1314003</x:v>
      </x:c>
      <x:c r="D2927" s="6" t="str"/>
      <x:c r="E2927" s="6" t="n">
        <x:v>7</x:v>
      </x:c>
      <x:c r="F2927" s="6" t="n">
        <x:v>5</x:v>
      </x:c>
      <x:c r="G2927" s="6" t="n">
        <x:v>0</x:v>
      </x:c>
      <x:c r="H2927" s="7" t="str"/>
      <x:c r="I2927" s="7" t="str">
        <x:v>[{"id": "2", "num": 45000}, {"id": "110203", "num": 3}, {"id": "114003", "num": 3}]</x:v>
      </x:c>
      <x:c r="J2927" s="6" t="str">
        <x:v>https://raw.githubusercontent.com/Mar-7th/StarRailRes/dbe8cdfcfb0bf657b9fe1cf92d5537f118ccb487/index_new/cn/character_skill_trees.json</x:v>
      </x:c>
    </x:row>
    <x:row r="2928" ht="53" customHeight="1">
      <x:c r="A2928" s="6" t="str">
        <x:v>1314003_8</x:v>
      </x:c>
      <x:c r="B2928" s="6" t="str">
        <x:v>1314</x:v>
      </x:c>
      <x:c r="C2928" s="6" t="str">
        <x:v>1314003</x:v>
      </x:c>
      <x:c r="D2928" s="6" t="str"/>
      <x:c r="E2928" s="6" t="n">
        <x:v>8</x:v>
      </x:c>
      <x:c r="F2928" s="6" t="n">
        <x:v>5</x:v>
      </x:c>
      <x:c r="G2928" s="6" t="n">
        <x:v>0</x:v>
      </x:c>
      <x:c r="H2928" s="7" t="str"/>
      <x:c r="I2928" s="7" t="str">
        <x:v>[{"id": "2", "num": 80000}, {"id": "110203", "num": 5}, {"id": "110505", "num": 1}, {"id": "114003", "num": 4}]</x:v>
      </x:c>
      <x:c r="J2928" s="6" t="str">
        <x:v>https://raw.githubusercontent.com/Mar-7th/StarRailRes/dbe8cdfcfb0bf657b9fe1cf92d5537f118ccb487/index_new/cn/character_skill_trees.json</x:v>
      </x:c>
    </x:row>
    <x:row r="2929" ht="53" customHeight="1">
      <x:c r="A2929" s="6" t="str">
        <x:v>1314003_9</x:v>
      </x:c>
      <x:c r="B2929" s="6" t="str">
        <x:v>1314</x:v>
      </x:c>
      <x:c r="C2929" s="6" t="str">
        <x:v>1314003</x:v>
      </x:c>
      <x:c r="D2929" s="6" t="str"/>
      <x:c r="E2929" s="6" t="n">
        <x:v>9</x:v>
      </x:c>
      <x:c r="F2929" s="6" t="n">
        <x:v>6</x:v>
      </x:c>
      <x:c r="G2929" s="6" t="n">
        <x:v>0</x:v>
      </x:c>
      <x:c r="H2929" s="7" t="str"/>
      <x:c r="I2929" s="7" t="str">
        <x:v>[{"id": "2", "num": 160000}, {"id": "110203", "num": 8}, {"id": "241", "num": 1}, {"id": "110505", "num": 1}]</x:v>
      </x:c>
      <x:c r="J2929" s="6" t="str">
        <x:v>https://raw.githubusercontent.com/Mar-7th/StarRailRes/dbe8cdfcfb0bf657b9fe1cf92d5537f118ccb487/index_new/cn/character_skill_trees.json</x:v>
      </x:c>
    </x:row>
    <x:row r="2930" ht="53" customHeight="1">
      <x:c r="A2930" s="6" t="str">
        <x:v>1314003_10</x:v>
      </x:c>
      <x:c r="B2930" s="6" t="str">
        <x:v>1314</x:v>
      </x:c>
      <x:c r="C2930" s="6" t="str">
        <x:v>1314003</x:v>
      </x:c>
      <x:c r="D2930" s="6" t="str"/>
      <x:c r="E2930" s="6" t="n">
        <x:v>10</x:v>
      </x:c>
      <x:c r="F2930" s="6" t="n">
        <x:v>6</x:v>
      </x:c>
      <x:c r="G2930" s="6" t="n">
        <x:v>0</x:v>
      </x:c>
      <x:c r="H2930" s="7" t="str"/>
      <x:c r="I2930" s="7" t="str">
        <x:v>[{"id": "2", "num": 300000}, {"id": "110203", "num": 14}, {"id": "241", "num": 1}, {"id": "110505", "num": 1}]</x:v>
      </x:c>
      <x:c r="J2930" s="6" t="str">
        <x:v>https://raw.githubusercontent.com/Mar-7th/StarRailRes/dbe8cdfcfb0bf657b9fe1cf92d5537f118ccb487/index_new/cn/character_skill_trees.json</x:v>
      </x:c>
    </x:row>
    <x:row r="2931" ht="20" customHeight="1">
      <x:c r="A2931" s="6" t="str">
        <x:v>1314004_1</x:v>
      </x:c>
      <x:c r="B2931" s="6" t="str">
        <x:v>1314</x:v>
      </x:c>
      <x:c r="C2931" s="6" t="str">
        <x:v>1314004</x:v>
      </x:c>
      <x:c r="D2931" s="6" t="str"/>
      <x:c r="E2931" s="6" t="n">
        <x:v>1</x:v>
      </x:c>
      <x:c r="F2931" s="6" t="n">
        <x:v>0</x:v>
      </x:c>
      <x:c r="G2931" s="6" t="n">
        <x:v>0</x:v>
      </x:c>
      <x:c r="H2931" s="7" t="str"/>
      <x:c r="I2931" s="7" t="str">
        <x:v>[]</x:v>
      </x:c>
      <x:c r="J2931" s="6" t="str">
        <x:v>https://raw.githubusercontent.com/Mar-7th/StarRailRes/dbe8cdfcfb0bf657b9fe1cf92d5537f118ccb487/index_new/cn/character_skill_trees.json</x:v>
      </x:c>
    </x:row>
    <x:row r="2932" ht="38" customHeight="1">
      <x:c r="A2932" s="6" t="str">
        <x:v>1314004_2</x:v>
      </x:c>
      <x:c r="B2932" s="6" t="str">
        <x:v>1314</x:v>
      </x:c>
      <x:c r="C2932" s="6" t="str">
        <x:v>1314004</x:v>
      </x:c>
      <x:c r="D2932" s="6" t="str"/>
      <x:c r="E2932" s="6" t="n">
        <x:v>2</x:v>
      </x:c>
      <x:c r="F2932" s="6" t="n">
        <x:v>1</x:v>
      </x:c>
      <x:c r="G2932" s="6" t="n">
        <x:v>0</x:v>
      </x:c>
      <x:c r="H2932" s="7" t="str"/>
      <x:c r="I2932" s="7" t="str">
        <x:v>[{"id": "2", "num": 2500}, {"id": "114001", "num": 3}]</x:v>
      </x:c>
      <x:c r="J2932" s="6" t="str">
        <x:v>https://raw.githubusercontent.com/Mar-7th/StarRailRes/dbe8cdfcfb0bf657b9fe1cf92d5537f118ccb487/index_new/cn/character_skill_trees.json</x:v>
      </x:c>
    </x:row>
    <x:row r="2933" ht="38" customHeight="1">
      <x:c r="A2933" s="6" t="str">
        <x:v>1314004_3</x:v>
      </x:c>
      <x:c r="B2933" s="6" t="str">
        <x:v>1314</x:v>
      </x:c>
      <x:c r="C2933" s="6" t="str">
        <x:v>1314004</x:v>
      </x:c>
      <x:c r="D2933" s="6" t="str"/>
      <x:c r="E2933" s="6" t="n">
        <x:v>3</x:v>
      </x:c>
      <x:c r="F2933" s="6" t="n">
        <x:v>2</x:v>
      </x:c>
      <x:c r="G2933" s="6" t="n">
        <x:v>0</x:v>
      </x:c>
      <x:c r="H2933" s="7" t="str"/>
      <x:c r="I2933" s="7" t="str">
        <x:v>[{"id": "2", "num": 5000}, {"id": "110201", "num": 3}, {"id": "114001", "num": 6}]</x:v>
      </x:c>
      <x:c r="J2933" s="6" t="str">
        <x:v>https://raw.githubusercontent.com/Mar-7th/StarRailRes/dbe8cdfcfb0bf657b9fe1cf92d5537f118ccb487/index_new/cn/character_skill_trees.json</x:v>
      </x:c>
    </x:row>
    <x:row r="2934" ht="38" customHeight="1">
      <x:c r="A2934" s="6" t="str">
        <x:v>1314004_4</x:v>
      </x:c>
      <x:c r="B2934" s="6" t="str">
        <x:v>1314</x:v>
      </x:c>
      <x:c r="C2934" s="6" t="str">
        <x:v>1314004</x:v>
      </x:c>
      <x:c r="D2934" s="6" t="str"/>
      <x:c r="E2934" s="6" t="n">
        <x:v>4</x:v>
      </x:c>
      <x:c r="F2934" s="6" t="n">
        <x:v>3</x:v>
      </x:c>
      <x:c r="G2934" s="6" t="n">
        <x:v>0</x:v>
      </x:c>
      <x:c r="H2934" s="7" t="str"/>
      <x:c r="I2934" s="7" t="str">
        <x:v>[{"id": "2", "num": 10000}, {"id": "110202", "num": 3}, {"id": "114002", "num": 3}]</x:v>
      </x:c>
      <x:c r="J2934" s="6" t="str">
        <x:v>https://raw.githubusercontent.com/Mar-7th/StarRailRes/dbe8cdfcfb0bf657b9fe1cf92d5537f118ccb487/index_new/cn/character_skill_trees.json</x:v>
      </x:c>
    </x:row>
    <x:row r="2935" ht="38" customHeight="1">
      <x:c r="A2935" s="6" t="str">
        <x:v>1314004_5</x:v>
      </x:c>
      <x:c r="B2935" s="6" t="str">
        <x:v>1314</x:v>
      </x:c>
      <x:c r="C2935" s="6" t="str">
        <x:v>1314004</x:v>
      </x:c>
      <x:c r="D2935" s="6" t="str"/>
      <x:c r="E2935" s="6" t="n">
        <x:v>5</x:v>
      </x:c>
      <x:c r="F2935" s="6" t="n">
        <x:v>4</x:v>
      </x:c>
      <x:c r="G2935" s="6" t="n">
        <x:v>0</x:v>
      </x:c>
      <x:c r="H2935" s="7" t="str"/>
      <x:c r="I2935" s="7" t="str">
        <x:v>[{"id": "2", "num": 20000}, {"id": "110202", "num": 5}, {"id": "114002", "num": 4}]</x:v>
      </x:c>
      <x:c r="J2935" s="6" t="str">
        <x:v>https://raw.githubusercontent.com/Mar-7th/StarRailRes/dbe8cdfcfb0bf657b9fe1cf92d5537f118ccb487/index_new/cn/character_skill_trees.json</x:v>
      </x:c>
    </x:row>
    <x:row r="2936" ht="38" customHeight="1">
      <x:c r="A2936" s="6" t="str">
        <x:v>1314004_6</x:v>
      </x:c>
      <x:c r="B2936" s="6" t="str">
        <x:v>1314</x:v>
      </x:c>
      <x:c r="C2936" s="6" t="str">
        <x:v>1314004</x:v>
      </x:c>
      <x:c r="D2936" s="6" t="str"/>
      <x:c r="E2936" s="6" t="n">
        <x:v>6</x:v>
      </x:c>
      <x:c r="F2936" s="6" t="n">
        <x:v>4</x:v>
      </x:c>
      <x:c r="G2936" s="6" t="n">
        <x:v>0</x:v>
      </x:c>
      <x:c r="H2936" s="7" t="str"/>
      <x:c r="I2936" s="7" t="str">
        <x:v>[{"id": "2", "num": 30000}, {"id": "110202", "num": 7}, {"id": "114002", "num": 6}]</x:v>
      </x:c>
      <x:c r="J2936" s="6" t="str">
        <x:v>https://raw.githubusercontent.com/Mar-7th/StarRailRes/dbe8cdfcfb0bf657b9fe1cf92d5537f118ccb487/index_new/cn/character_skill_trees.json</x:v>
      </x:c>
    </x:row>
    <x:row r="2937" ht="38" customHeight="1">
      <x:c r="A2937" s="6" t="str">
        <x:v>1314004_7</x:v>
      </x:c>
      <x:c r="B2937" s="6" t="str">
        <x:v>1314</x:v>
      </x:c>
      <x:c r="C2937" s="6" t="str">
        <x:v>1314004</x:v>
      </x:c>
      <x:c r="D2937" s="6" t="str"/>
      <x:c r="E2937" s="6" t="n">
        <x:v>7</x:v>
      </x:c>
      <x:c r="F2937" s="6" t="n">
        <x:v>5</x:v>
      </x:c>
      <x:c r="G2937" s="6" t="n">
        <x:v>0</x:v>
      </x:c>
      <x:c r="H2937" s="7" t="str"/>
      <x:c r="I2937" s="7" t="str">
        <x:v>[{"id": "2", "num": 45000}, {"id": "110203", "num": 3}, {"id": "114003", "num": 3}]</x:v>
      </x:c>
      <x:c r="J2937" s="6" t="str">
        <x:v>https://raw.githubusercontent.com/Mar-7th/StarRailRes/dbe8cdfcfb0bf657b9fe1cf92d5537f118ccb487/index_new/cn/character_skill_trees.json</x:v>
      </x:c>
    </x:row>
    <x:row r="2938" ht="53" customHeight="1">
      <x:c r="A2938" s="6" t="str">
        <x:v>1314004_8</x:v>
      </x:c>
      <x:c r="B2938" s="6" t="str">
        <x:v>1314</x:v>
      </x:c>
      <x:c r="C2938" s="6" t="str">
        <x:v>1314004</x:v>
      </x:c>
      <x:c r="D2938" s="6" t="str"/>
      <x:c r="E2938" s="6" t="n">
        <x:v>8</x:v>
      </x:c>
      <x:c r="F2938" s="6" t="n">
        <x:v>5</x:v>
      </x:c>
      <x:c r="G2938" s="6" t="n">
        <x:v>0</x:v>
      </x:c>
      <x:c r="H2938" s="7" t="str"/>
      <x:c r="I2938" s="7" t="str">
        <x:v>[{"id": "2", "num": 80000}, {"id": "110203", "num": 5}, {"id": "110505", "num": 1}, {"id": "114003", "num": 4}]</x:v>
      </x:c>
      <x:c r="J2938" s="6" t="str">
        <x:v>https://raw.githubusercontent.com/Mar-7th/StarRailRes/dbe8cdfcfb0bf657b9fe1cf92d5537f118ccb487/index_new/cn/character_skill_trees.json</x:v>
      </x:c>
    </x:row>
    <x:row r="2939" ht="53" customHeight="1">
      <x:c r="A2939" s="6" t="str">
        <x:v>1314004_9</x:v>
      </x:c>
      <x:c r="B2939" s="6" t="str">
        <x:v>1314</x:v>
      </x:c>
      <x:c r="C2939" s="6" t="str">
        <x:v>1314004</x:v>
      </x:c>
      <x:c r="D2939" s="6" t="str"/>
      <x:c r="E2939" s="6" t="n">
        <x:v>9</x:v>
      </x:c>
      <x:c r="F2939" s="6" t="n">
        <x:v>6</x:v>
      </x:c>
      <x:c r="G2939" s="6" t="n">
        <x:v>0</x:v>
      </x:c>
      <x:c r="H2939" s="7" t="str"/>
      <x:c r="I2939" s="7" t="str">
        <x:v>[{"id": "2", "num": 160000}, {"id": "110203", "num": 8}, {"id": "241", "num": 1}, {"id": "110505", "num": 1}]</x:v>
      </x:c>
      <x:c r="J2939" s="6" t="str">
        <x:v>https://raw.githubusercontent.com/Mar-7th/StarRailRes/dbe8cdfcfb0bf657b9fe1cf92d5537f118ccb487/index_new/cn/character_skill_trees.json</x:v>
      </x:c>
    </x:row>
    <x:row r="2940" ht="53" customHeight="1">
      <x:c r="A2940" s="6" t="str">
        <x:v>1314004_10</x:v>
      </x:c>
      <x:c r="B2940" s="6" t="str">
        <x:v>1314</x:v>
      </x:c>
      <x:c r="C2940" s="6" t="str">
        <x:v>1314004</x:v>
      </x:c>
      <x:c r="D2940" s="6" t="str"/>
      <x:c r="E2940" s="6" t="n">
        <x:v>10</x:v>
      </x:c>
      <x:c r="F2940" s="6" t="n">
        <x:v>6</x:v>
      </x:c>
      <x:c r="G2940" s="6" t="n">
        <x:v>0</x:v>
      </x:c>
      <x:c r="H2940" s="7" t="str"/>
      <x:c r="I2940" s="7" t="str">
        <x:v>[{"id": "2", "num": 300000}, {"id": "110203", "num": 14}, {"id": "241", "num": 1}, {"id": "110505", "num": 1}]</x:v>
      </x:c>
      <x:c r="J2940" s="6" t="str">
        <x:v>https://raw.githubusercontent.com/Mar-7th/StarRailRes/dbe8cdfcfb0bf657b9fe1cf92d5537f118ccb487/index_new/cn/character_skill_trees.json</x:v>
      </x:c>
    </x:row>
    <x:row r="2941" ht="20" customHeight="1">
      <x:c r="A2941" s="6" t="str">
        <x:v>1314007_1</x:v>
      </x:c>
      <x:c r="B2941" s="6" t="str">
        <x:v>1314</x:v>
      </x:c>
      <x:c r="C2941" s="6" t="str">
        <x:v>1314007</x:v>
      </x:c>
      <x:c r="D2941" s="6" t="str"/>
      <x:c r="E2941" s="6" t="n">
        <x:v>1</x:v>
      </x:c>
      <x:c r="F2941" s="6" t="n">
        <x:v>0</x:v>
      </x:c>
      <x:c r="G2941" s="6" t="n">
        <x:v>0</x:v>
      </x:c>
      <x:c r="H2941" s="7" t="str"/>
      <x:c r="I2941" s="7" t="str">
        <x:v>[]</x:v>
      </x:c>
      <x:c r="J2941" s="6" t="str">
        <x:v>https://raw.githubusercontent.com/Mar-7th/StarRailRes/dbe8cdfcfb0bf657b9fe1cf92d5537f118ccb487/index_new/cn/character_skill_trees.json</x:v>
      </x:c>
    </x:row>
    <x:row r="2942" ht="38" customHeight="1">
      <x:c r="A2942" s="6" t="str">
        <x:v>1314101_1</x:v>
      </x:c>
      <x:c r="B2942" s="6" t="str">
        <x:v>1314</x:v>
      </x:c>
      <x:c r="C2942" s="6" t="str">
        <x:v>1314101</x:v>
      </x:c>
      <x:c r="D2942" s="6" t="str">
        <x:v>逆回购</x:v>
      </x:c>
      <x:c r="E2942" s="6" t="n">
        <x:v>1</x:v>
      </x:c>
      <x:c r="F2942" s="6" t="n">
        <x:v>2</x:v>
      </x:c>
      <x:c r="G2942" s="6" t="n">
        <x:v>0</x:v>
      </x:c>
      <x:c r="H2942" s="7" t="str">
        <x:v>在敌方目标进入战斗时，翡翠获得#2[i]层【当品】。处于【收债人】状态的角色回合开始时，额外获得#1[i]层【当品】。</x:v>
      </x:c>
      <x:c r="I2942" s="7" t="str">
        <x:v>[{"id": "2", "num": 5000}, {"id": "110201", "num": 3}, {"id": "110505", "num": 1}]</x:v>
      </x:c>
      <x:c r="J2942" s="6" t="str">
        <x:v>https://raw.githubusercontent.com/Mar-7th/StarRailRes/dbe8cdfcfb0bf657b9fe1cf92d5537f118ccb487/index_new/cn/character_skill_trees.json</x:v>
      </x:c>
    </x:row>
    <x:row r="2943" ht="53" customHeight="1">
      <x:c r="A2943" s="6" t="str">
        <x:v>1314102_1</x:v>
      </x:c>
      <x:c r="B2943" s="6" t="str">
        <x:v>1314</x:v>
      </x:c>
      <x:c r="C2943" s="6" t="str">
        <x:v>1314102</x:v>
      </x:c>
      <x:c r="D2943" s="6" t="str">
        <x:v>折牙票</x:v>
      </x:c>
      <x:c r="E2943" s="6" t="n">
        <x:v>1</x:v>
      </x:c>
      <x:c r="F2943" s="6" t="n">
        <x:v>4</x:v>
      </x:c>
      <x:c r="G2943" s="6" t="n">
        <x:v>0</x:v>
      </x:c>
      <x:c r="H2943" s="7" t="str">
        <x:v>战斗开始时，翡翠的行动提前#1[i]%。</x:v>
      </x:c>
      <x:c r="I2943" s="7" t="str">
        <x:v>[{"id": "2", "num": 20000}, {"id": "110202", "num": 5}, {"id": "241", "num": 1}, {"id": "110505", "num": 1}]</x:v>
      </x:c>
      <x:c r="J2943" s="6" t="str">
        <x:v>https://raw.githubusercontent.com/Mar-7th/StarRailRes/dbe8cdfcfb0bf657b9fe1cf92d5537f118ccb487/index_new/cn/character_skill_trees.json</x:v>
      </x:c>
    </x:row>
    <x:row r="2944" ht="53" customHeight="1">
      <x:c r="A2944" s="6" t="str">
        <x:v>1314103_1</x:v>
      </x:c>
      <x:c r="B2944" s="6" t="str">
        <x:v>1314</x:v>
      </x:c>
      <x:c r="C2944" s="6" t="str">
        <x:v>1314103</x:v>
      </x:c>
      <x:c r="D2944" s="6" t="str">
        <x:v>绝当品</x:v>
      </x:c>
      <x:c r="E2944" s="6" t="n">
        <x:v>1</x:v>
      </x:c>
      <x:c r="F2944" s="6" t="n">
        <x:v>6</x:v>
      </x:c>
      <x:c r="G2944" s="6" t="n">
        <x:v>0</x:v>
      </x:c>
      <x:c r="H2944" s="7" t="str">
        <x:v>天赋中每层【当品】额外使翡翠的攻击力提高#1[f1]%。</x:v>
      </x:c>
      <x:c r="I2944" s="7" t="str">
        <x:v>[{"id": "2", "num": 160000}, {"id": "110203", "num": 8}, {"id": "241", "num": 1}, {"id": "110505", "num": 1}]</x:v>
      </x:c>
      <x:c r="J2944" s="6" t="str">
        <x:v>https://raw.githubusercontent.com/Mar-7th/StarRailRes/dbe8cdfcfb0bf657b9fe1cf92d5537f118ccb487/index_new/cn/character_skill_trees.json</x:v>
      </x:c>
    </x:row>
    <x:row r="2945" ht="38" customHeight="1">
      <x:c r="A2945" s="6" t="str">
        <x:v>1314201_1</x:v>
      </x:c>
      <x:c r="B2945" s="6" t="str">
        <x:v>1314</x:v>
      </x:c>
      <x:c r="C2945" s="6" t="str">
        <x:v>1314201</x:v>
      </x:c>
      <x:c r="D2945" s="6" t="str">
        <x:v>伤害强化•量子</x:v>
      </x:c>
      <x:c r="E2945" s="6" t="n">
        <x:v>1</x:v>
      </x:c>
      <x:c r="F2945" s="6" t="n">
        <x:v>0</x:v>
      </x:c>
      <x:c r="G2945" s="6" t="n">
        <x:v>1</x:v>
      </x:c>
      <x:c r="H2945" s="7" t="str"/>
      <x:c r="I2945" s="7" t="str">
        <x:v>[{"id": "2", "num": 2500}, {"id": "114001", "num": 2}]</x:v>
      </x:c>
      <x:c r="J2945" s="6" t="str">
        <x:v>https://raw.githubusercontent.com/Mar-7th/StarRailRes/dbe8cdfcfb0bf657b9fe1cf92d5537f118ccb487/index_new/cn/character_skill_trees.json</x:v>
      </x:c>
    </x:row>
    <x:row r="2946" ht="38" customHeight="1">
      <x:c r="A2946" s="6" t="str">
        <x:v>1314202_1</x:v>
      </x:c>
      <x:c r="B2946" s="6" t="str">
        <x:v>1314</x:v>
      </x:c>
      <x:c r="C2946" s="6" t="str">
        <x:v>1314202</x:v>
      </x:c>
      <x:c r="D2946" s="6" t="str">
        <x:v>攻击强化</x:v>
      </x:c>
      <x:c r="E2946" s="6" t="n">
        <x:v>1</x:v>
      </x:c>
      <x:c r="F2946" s="6" t="n">
        <x:v>2</x:v>
      </x:c>
      <x:c r="G2946" s="6" t="n">
        <x:v>0</x:v>
      </x:c>
      <x:c r="H2946" s="7" t="str"/>
      <x:c r="I2946" s="7" t="str">
        <x:v>[{"id": "2", "num": 5000}, {"id": "110201", "num": 3}, {"id": "114001", "num": 6}]</x:v>
      </x:c>
      <x:c r="J2946" s="6" t="str">
        <x:v>https://raw.githubusercontent.com/Mar-7th/StarRailRes/dbe8cdfcfb0bf657b9fe1cf92d5537f118ccb487/index_new/cn/character_skill_trees.json</x:v>
      </x:c>
    </x:row>
    <x:row r="2947" ht="38" customHeight="1">
      <x:c r="A2947" s="6" t="str">
        <x:v>1314203_1</x:v>
      </x:c>
      <x:c r="B2947" s="6" t="str">
        <x:v>1314</x:v>
      </x:c>
      <x:c r="C2947" s="6" t="str">
        <x:v>1314203</x:v>
      </x:c>
      <x:c r="D2947" s="6" t="str">
        <x:v>伤害强化•量子</x:v>
      </x:c>
      <x:c r="E2947" s="6" t="n">
        <x:v>1</x:v>
      </x:c>
      <x:c r="F2947" s="6" t="n">
        <x:v>3</x:v>
      </x:c>
      <x:c r="G2947" s="6" t="n">
        <x:v>0</x:v>
      </x:c>
      <x:c r="H2947" s="7" t="str"/>
      <x:c r="I2947" s="7" t="str">
        <x:v>[{"id": "2", "num": 10000}, {"id": "110202", "num": 3}, {"id": "114002", "num": 3}]</x:v>
      </x:c>
      <x:c r="J2947" s="6" t="str">
        <x:v>https://raw.githubusercontent.com/Mar-7th/StarRailRes/dbe8cdfcfb0bf657b9fe1cf92d5537f118ccb487/index_new/cn/character_skill_trees.json</x:v>
      </x:c>
    </x:row>
    <x:row r="2948" ht="38" customHeight="1">
      <x:c r="A2948" s="6" t="str">
        <x:v>1314204_1</x:v>
      </x:c>
      <x:c r="B2948" s="6" t="str">
        <x:v>1314</x:v>
      </x:c>
      <x:c r="C2948" s="6" t="str">
        <x:v>1314204</x:v>
      </x:c>
      <x:c r="D2948" s="6" t="str">
        <x:v>效果抵抗强化</x:v>
      </x:c>
      <x:c r="E2948" s="6" t="n">
        <x:v>1</x:v>
      </x:c>
      <x:c r="F2948" s="6" t="n">
        <x:v>3</x:v>
      </x:c>
      <x:c r="G2948" s="6" t="n">
        <x:v>0</x:v>
      </x:c>
      <x:c r="H2948" s="7" t="str"/>
      <x:c r="I2948" s="7" t="str">
        <x:v>[{"id": "2", "num": 10000}, {"id": "110202", "num": 3}, {"id": "114002", "num": 3}]</x:v>
      </x:c>
      <x:c r="J2948" s="6" t="str">
        <x:v>https://raw.githubusercontent.com/Mar-7th/StarRailRes/dbe8cdfcfb0bf657b9fe1cf92d5537f118ccb487/index_new/cn/character_skill_trees.json</x:v>
      </x:c>
    </x:row>
    <x:row r="2949" ht="38" customHeight="1">
      <x:c r="A2949" s="6" t="str">
        <x:v>1314205_1</x:v>
      </x:c>
      <x:c r="B2949" s="6" t="str">
        <x:v>1314</x:v>
      </x:c>
      <x:c r="C2949" s="6" t="str">
        <x:v>1314205</x:v>
      </x:c>
      <x:c r="D2949" s="6" t="str">
        <x:v>伤害强化•量子</x:v>
      </x:c>
      <x:c r="E2949" s="6" t="n">
        <x:v>1</x:v>
      </x:c>
      <x:c r="F2949" s="6" t="n">
        <x:v>4</x:v>
      </x:c>
      <x:c r="G2949" s="6" t="n">
        <x:v>0</x:v>
      </x:c>
      <x:c r="H2949" s="7" t="str"/>
      <x:c r="I2949" s="7" t="str">
        <x:v>[{"id": "2", "num": 20000}, {"id": "110202", "num": 5}, {"id": "114002", "num": 4}]</x:v>
      </x:c>
      <x:c r="J2949" s="6" t="str">
        <x:v>https://raw.githubusercontent.com/Mar-7th/StarRailRes/dbe8cdfcfb0bf657b9fe1cf92d5537f118ccb487/index_new/cn/character_skill_trees.json</x:v>
      </x:c>
    </x:row>
    <x:row r="2950" ht="38" customHeight="1">
      <x:c r="A2950" s="6" t="str">
        <x:v>1314206_1</x:v>
      </x:c>
      <x:c r="B2950" s="6" t="str">
        <x:v>1314</x:v>
      </x:c>
      <x:c r="C2950" s="6" t="str">
        <x:v>1314206</x:v>
      </x:c>
      <x:c r="D2950" s="6" t="str">
        <x:v>攻击强化</x:v>
      </x:c>
      <x:c r="E2950" s="6" t="n">
        <x:v>1</x:v>
      </x:c>
      <x:c r="F2950" s="6" t="n">
        <x:v>5</x:v>
      </x:c>
      <x:c r="G2950" s="6" t="n">
        <x:v>0</x:v>
      </x:c>
      <x:c r="H2950" s="7" t="str"/>
      <x:c r="I2950" s="7" t="str">
        <x:v>[{"id": "2", "num": 45000}, {"id": "110203", "num": 3}, {"id": "114003", "num": 3}]</x:v>
      </x:c>
      <x:c r="J2950" s="6" t="str">
        <x:v>https://raw.githubusercontent.com/Mar-7th/StarRailRes/dbe8cdfcfb0bf657b9fe1cf92d5537f118ccb487/index_new/cn/character_skill_trees.json</x:v>
      </x:c>
    </x:row>
    <x:row r="2951" ht="38" customHeight="1">
      <x:c r="A2951" s="6" t="str">
        <x:v>1314207_1</x:v>
      </x:c>
      <x:c r="B2951" s="6" t="str">
        <x:v>1314</x:v>
      </x:c>
      <x:c r="C2951" s="6" t="str">
        <x:v>1314207</x:v>
      </x:c>
      <x:c r="D2951" s="6" t="str">
        <x:v>伤害强化•量子</x:v>
      </x:c>
      <x:c r="E2951" s="6" t="n">
        <x:v>1</x:v>
      </x:c>
      <x:c r="F2951" s="6" t="n">
        <x:v>5</x:v>
      </x:c>
      <x:c r="G2951" s="6" t="n">
        <x:v>0</x:v>
      </x:c>
      <x:c r="H2951" s="7" t="str"/>
      <x:c r="I2951" s="7" t="str">
        <x:v>[{"id": "2", "num": 45000}, {"id": "110203", "num": 3}, {"id": "114003", "num": 3}]</x:v>
      </x:c>
      <x:c r="J2951" s="6" t="str">
        <x:v>https://raw.githubusercontent.com/Mar-7th/StarRailRes/dbe8cdfcfb0bf657b9fe1cf92d5537f118ccb487/index_new/cn/character_skill_trees.json</x:v>
      </x:c>
    </x:row>
    <x:row r="2952" ht="38" customHeight="1">
      <x:c r="A2952" s="6" t="str">
        <x:v>1314208_1</x:v>
      </x:c>
      <x:c r="B2952" s="6" t="str">
        <x:v>1314</x:v>
      </x:c>
      <x:c r="C2952" s="6" t="str">
        <x:v>1314208</x:v>
      </x:c>
      <x:c r="D2952" s="6" t="str">
        <x:v>效果抵抗强化</x:v>
      </x:c>
      <x:c r="E2952" s="6" t="n">
        <x:v>1</x:v>
      </x:c>
      <x:c r="F2952" s="6" t="n">
        <x:v>6</x:v>
      </x:c>
      <x:c r="G2952" s="6" t="n">
        <x:v>0</x:v>
      </x:c>
      <x:c r="H2952" s="7" t="str"/>
      <x:c r="I2952" s="7" t="str">
        <x:v>[{"id": "2", "num": 160000}, {"id": "110203", "num": 8}, {"id": "114003", "num": 8}]</x:v>
      </x:c>
      <x:c r="J2952" s="6" t="str">
        <x:v>https://raw.githubusercontent.com/Mar-7th/StarRailRes/dbe8cdfcfb0bf657b9fe1cf92d5537f118ccb487/index_new/cn/character_skill_trees.json</x:v>
      </x:c>
    </x:row>
    <x:row r="2953" ht="38" customHeight="1">
      <x:c r="A2953" s="6" t="str">
        <x:v>1314209_1</x:v>
      </x:c>
      <x:c r="B2953" s="6" t="str">
        <x:v>1314</x:v>
      </x:c>
      <x:c r="C2953" s="6" t="str">
        <x:v>1314209</x:v>
      </x:c>
      <x:c r="D2953" s="6" t="str">
        <x:v>攻击强化</x:v>
      </x:c>
      <x:c r="E2953" s="6" t="n">
        <x:v>1</x:v>
      </x:c>
      <x:c r="F2953" s="6" t="n">
        <x:v>0</x:v>
      </x:c>
      <x:c r="G2953" s="6" t="n">
        <x:v>75</x:v>
      </x:c>
      <x:c r="H2953" s="7" t="str"/>
      <x:c r="I2953" s="7" t="str">
        <x:v>[{"id": "2", "num": 160000}, {"id": "110203", "num": 8}, {"id": "114003", "num": 8}]</x:v>
      </x:c>
      <x:c r="J2953" s="6" t="str">
        <x:v>https://raw.githubusercontent.com/Mar-7th/StarRailRes/dbe8cdfcfb0bf657b9fe1cf92d5537f118ccb487/index_new/cn/character_skill_trees.json</x:v>
      </x:c>
    </x:row>
    <x:row r="2954" ht="38" customHeight="1">
      <x:c r="A2954" s="6" t="str">
        <x:v>1314210_1</x:v>
      </x:c>
      <x:c r="B2954" s="6" t="str">
        <x:v>1314</x:v>
      </x:c>
      <x:c r="C2954" s="6" t="str">
        <x:v>1314210</x:v>
      </x:c>
      <x:c r="D2954" s="6" t="str">
        <x:v>伤害强化•量子</x:v>
      </x:c>
      <x:c r="E2954" s="6" t="n">
        <x:v>1</x:v>
      </x:c>
      <x:c r="F2954" s="6" t="n">
        <x:v>0</x:v>
      </x:c>
      <x:c r="G2954" s="6" t="n">
        <x:v>80</x:v>
      </x:c>
      <x:c r="H2954" s="7" t="str"/>
      <x:c r="I2954" s="7" t="str">
        <x:v>[{"id": "2", "num": 160000}, {"id": "110203", "num": 8}, {"id": "114003", "num": 8}]</x:v>
      </x:c>
      <x:c r="J2954" s="6" t="str">
        <x:v>https://raw.githubusercontent.com/Mar-7th/StarRailRes/dbe8cdfcfb0bf657b9fe1cf92d5537f118ccb487/index_new/cn/character_skill_trees.json</x:v>
      </x:c>
    </x:row>
    <x:row r="2955" ht="20" customHeight="1">
      <x:c r="A2955" s="6" t="str">
        <x:v>1315001_1</x:v>
      </x:c>
      <x:c r="B2955" s="6" t="str">
        <x:v>1315</x:v>
      </x:c>
      <x:c r="C2955" s="6" t="str">
        <x:v>1315001</x:v>
      </x:c>
      <x:c r="D2955" s="6" t="str"/>
      <x:c r="E2955" s="6" t="n">
        <x:v>1</x:v>
      </x:c>
      <x:c r="F2955" s="6" t="n">
        <x:v>0</x:v>
      </x:c>
      <x:c r="G2955" s="6" t="n">
        <x:v>0</x:v>
      </x:c>
      <x:c r="H2955" s="7" t="str"/>
      <x:c r="I2955" s="7" t="str">
        <x:v>[]</x:v>
      </x:c>
      <x:c r="J2955" s="6" t="str">
        <x:v>https://raw.githubusercontent.com/Mar-7th/StarRailRes/dbe8cdfcfb0bf657b9fe1cf92d5537f118ccb487/index_new/cn/character_skill_trees.json</x:v>
      </x:c>
    </x:row>
    <x:row r="2956" ht="38" customHeight="1">
      <x:c r="A2956" s="6" t="str">
        <x:v>1315001_2</x:v>
      </x:c>
      <x:c r="B2956" s="6" t="str">
        <x:v>1315</x:v>
      </x:c>
      <x:c r="C2956" s="6" t="str">
        <x:v>1315001</x:v>
      </x:c>
      <x:c r="D2956" s="6" t="str"/>
      <x:c r="E2956" s="6" t="n">
        <x:v>2</x:v>
      </x:c>
      <x:c r="F2956" s="6" t="n">
        <x:v>2</x:v>
      </x:c>
      <x:c r="G2956" s="6" t="n">
        <x:v>0</x:v>
      </x:c>
      <x:c r="H2956" s="7" t="str"/>
      <x:c r="I2956" s="7" t="str">
        <x:v>[{"id": "2", "num": 5000}, {"id": "110191", "num": 3}, {"id": "114011", "num": 6}]</x:v>
      </x:c>
      <x:c r="J2956" s="6" t="str">
        <x:v>https://raw.githubusercontent.com/Mar-7th/StarRailRes/dbe8cdfcfb0bf657b9fe1cf92d5537f118ccb487/index_new/cn/character_skill_trees.json</x:v>
      </x:c>
    </x:row>
    <x:row r="2957" ht="38" customHeight="1">
      <x:c r="A2957" s="6" t="str">
        <x:v>1315001_3</x:v>
      </x:c>
      <x:c r="B2957" s="6" t="str">
        <x:v>1315</x:v>
      </x:c>
      <x:c r="C2957" s="6" t="str">
        <x:v>1315001</x:v>
      </x:c>
      <x:c r="D2957" s="6" t="str"/>
      <x:c r="E2957" s="6" t="n">
        <x:v>3</x:v>
      </x:c>
      <x:c r="F2957" s="6" t="n">
        <x:v>3</x:v>
      </x:c>
      <x:c r="G2957" s="6" t="n">
        <x:v>0</x:v>
      </x:c>
      <x:c r="H2957" s="7" t="str"/>
      <x:c r="I2957" s="7" t="str">
        <x:v>[{"id": "2", "num": 10000}, {"id": "110192", "num": 3}, {"id": "114012", "num": 3}]</x:v>
      </x:c>
      <x:c r="J2957" s="6" t="str">
        <x:v>https://raw.githubusercontent.com/Mar-7th/StarRailRes/dbe8cdfcfb0bf657b9fe1cf92d5537f118ccb487/index_new/cn/character_skill_trees.json</x:v>
      </x:c>
    </x:row>
    <x:row r="2958" ht="38" customHeight="1">
      <x:c r="A2958" s="6" t="str">
        <x:v>1315001_4</x:v>
      </x:c>
      <x:c r="B2958" s="6" t="str">
        <x:v>1315</x:v>
      </x:c>
      <x:c r="C2958" s="6" t="str">
        <x:v>1315001</x:v>
      </x:c>
      <x:c r="D2958" s="6" t="str"/>
      <x:c r="E2958" s="6" t="n">
        <x:v>4</x:v>
      </x:c>
      <x:c r="F2958" s="6" t="n">
        <x:v>4</x:v>
      </x:c>
      <x:c r="G2958" s="6" t="n">
        <x:v>0</x:v>
      </x:c>
      <x:c r="H2958" s="7" t="str"/>
      <x:c r="I2958" s="7" t="str">
        <x:v>[{"id": "2", "num": 20000}, {"id": "110192", "num": 5}, {"id": "114012", "num": 4}]</x:v>
      </x:c>
      <x:c r="J2958" s="6" t="str">
        <x:v>https://raw.githubusercontent.com/Mar-7th/StarRailRes/dbe8cdfcfb0bf657b9fe1cf92d5537f118ccb487/index_new/cn/character_skill_trees.json</x:v>
      </x:c>
    </x:row>
    <x:row r="2959" ht="38" customHeight="1">
      <x:c r="A2959" s="6" t="str">
        <x:v>1315001_5</x:v>
      </x:c>
      <x:c r="B2959" s="6" t="str">
        <x:v>1315</x:v>
      </x:c>
      <x:c r="C2959" s="6" t="str">
        <x:v>1315001</x:v>
      </x:c>
      <x:c r="D2959" s="6" t="str"/>
      <x:c r="E2959" s="6" t="n">
        <x:v>5</x:v>
      </x:c>
      <x:c r="F2959" s="6" t="n">
        <x:v>5</x:v>
      </x:c>
      <x:c r="G2959" s="6" t="n">
        <x:v>0</x:v>
      </x:c>
      <x:c r="H2959" s="7" t="str"/>
      <x:c r="I2959" s="7" t="str">
        <x:v>[{"id": "2", "num": 45000}, {"id": "110193", "num": 3}, {"id": "114013", "num": 3}]</x:v>
      </x:c>
      <x:c r="J2959" s="6" t="str">
        <x:v>https://raw.githubusercontent.com/Mar-7th/StarRailRes/dbe8cdfcfb0bf657b9fe1cf92d5537f118ccb487/index_new/cn/character_skill_trees.json</x:v>
      </x:c>
    </x:row>
    <x:row r="2960" ht="38" customHeight="1">
      <x:c r="A2960" s="6" t="str">
        <x:v>1315001_6</x:v>
      </x:c>
      <x:c r="B2960" s="6" t="str">
        <x:v>1315</x:v>
      </x:c>
      <x:c r="C2960" s="6" t="str">
        <x:v>1315001</x:v>
      </x:c>
      <x:c r="D2960" s="6" t="str"/>
      <x:c r="E2960" s="6" t="n">
        <x:v>6</x:v>
      </x:c>
      <x:c r="F2960" s="6" t="n">
        <x:v>6</x:v>
      </x:c>
      <x:c r="G2960" s="6" t="n">
        <x:v>0</x:v>
      </x:c>
      <x:c r="H2960" s="7" t="str"/>
      <x:c r="I2960" s="7" t="str">
        <x:v>[{"id": "2", "num": 160000}, {"id": "110193", "num": 8}, {"id": "114013", "num": 4}]</x:v>
      </x:c>
      <x:c r="J2960" s="6" t="str">
        <x:v>https://raw.githubusercontent.com/Mar-7th/StarRailRes/dbe8cdfcfb0bf657b9fe1cf92d5537f118ccb487/index_new/cn/character_skill_trees.json</x:v>
      </x:c>
    </x:row>
    <x:row r="2961" ht="20" customHeight="1">
      <x:c r="A2961" s="6" t="str">
        <x:v>1315002_1</x:v>
      </x:c>
      <x:c r="B2961" s="6" t="str">
        <x:v>1315</x:v>
      </x:c>
      <x:c r="C2961" s="6" t="str">
        <x:v>1315002</x:v>
      </x:c>
      <x:c r="D2961" s="6" t="str"/>
      <x:c r="E2961" s="6" t="n">
        <x:v>1</x:v>
      </x:c>
      <x:c r="F2961" s="6" t="n">
        <x:v>0</x:v>
      </x:c>
      <x:c r="G2961" s="6" t="n">
        <x:v>0</x:v>
      </x:c>
      <x:c r="H2961" s="7" t="str"/>
      <x:c r="I2961" s="7" t="str">
        <x:v>[]</x:v>
      </x:c>
      <x:c r="J2961" s="6" t="str">
        <x:v>https://raw.githubusercontent.com/Mar-7th/StarRailRes/dbe8cdfcfb0bf657b9fe1cf92d5537f118ccb487/index_new/cn/character_skill_trees.json</x:v>
      </x:c>
    </x:row>
    <x:row r="2962" ht="38" customHeight="1">
      <x:c r="A2962" s="6" t="str">
        <x:v>1315002_2</x:v>
      </x:c>
      <x:c r="B2962" s="6" t="str">
        <x:v>1315</x:v>
      </x:c>
      <x:c r="C2962" s="6" t="str">
        <x:v>1315002</x:v>
      </x:c>
      <x:c r="D2962" s="6" t="str"/>
      <x:c r="E2962" s="6" t="n">
        <x:v>2</x:v>
      </x:c>
      <x:c r="F2962" s="6" t="n">
        <x:v>1</x:v>
      </x:c>
      <x:c r="G2962" s="6" t="n">
        <x:v>0</x:v>
      </x:c>
      <x:c r="H2962" s="7" t="str"/>
      <x:c r="I2962" s="7" t="str">
        <x:v>[{"id": "2", "num": 2500}, {"id": "114011", "num": 3}]</x:v>
      </x:c>
      <x:c r="J2962" s="6" t="str">
        <x:v>https://raw.githubusercontent.com/Mar-7th/StarRailRes/dbe8cdfcfb0bf657b9fe1cf92d5537f118ccb487/index_new/cn/character_skill_trees.json</x:v>
      </x:c>
    </x:row>
    <x:row r="2963" ht="38" customHeight="1">
      <x:c r="A2963" s="6" t="str">
        <x:v>1315002_3</x:v>
      </x:c>
      <x:c r="B2963" s="6" t="str">
        <x:v>1315</x:v>
      </x:c>
      <x:c r="C2963" s="6" t="str">
        <x:v>1315002</x:v>
      </x:c>
      <x:c r="D2963" s="6" t="str"/>
      <x:c r="E2963" s="6" t="n">
        <x:v>3</x:v>
      </x:c>
      <x:c r="F2963" s="6" t="n">
        <x:v>2</x:v>
      </x:c>
      <x:c r="G2963" s="6" t="n">
        <x:v>0</x:v>
      </x:c>
      <x:c r="H2963" s="7" t="str"/>
      <x:c r="I2963" s="7" t="str">
        <x:v>[{"id": "2", "num": 5000}, {"id": "110191", "num": 3}, {"id": "114011", "num": 6}]</x:v>
      </x:c>
      <x:c r="J2963" s="6" t="str">
        <x:v>https://raw.githubusercontent.com/Mar-7th/StarRailRes/dbe8cdfcfb0bf657b9fe1cf92d5537f118ccb487/index_new/cn/character_skill_trees.json</x:v>
      </x:c>
    </x:row>
    <x:row r="2964" ht="38" customHeight="1">
      <x:c r="A2964" s="6" t="str">
        <x:v>1315002_4</x:v>
      </x:c>
      <x:c r="B2964" s="6" t="str">
        <x:v>1315</x:v>
      </x:c>
      <x:c r="C2964" s="6" t="str">
        <x:v>1315002</x:v>
      </x:c>
      <x:c r="D2964" s="6" t="str"/>
      <x:c r="E2964" s="6" t="n">
        <x:v>4</x:v>
      </x:c>
      <x:c r="F2964" s="6" t="n">
        <x:v>3</x:v>
      </x:c>
      <x:c r="G2964" s="6" t="n">
        <x:v>0</x:v>
      </x:c>
      <x:c r="H2964" s="7" t="str"/>
      <x:c r="I2964" s="7" t="str">
        <x:v>[{"id": "2", "num": 10000}, {"id": "110192", "num": 3}, {"id": "114012", "num": 3}]</x:v>
      </x:c>
      <x:c r="J2964" s="6" t="str">
        <x:v>https://raw.githubusercontent.com/Mar-7th/StarRailRes/dbe8cdfcfb0bf657b9fe1cf92d5537f118ccb487/index_new/cn/character_skill_trees.json</x:v>
      </x:c>
    </x:row>
    <x:row r="2965" ht="38" customHeight="1">
      <x:c r="A2965" s="6" t="str">
        <x:v>1315002_5</x:v>
      </x:c>
      <x:c r="B2965" s="6" t="str">
        <x:v>1315</x:v>
      </x:c>
      <x:c r="C2965" s="6" t="str">
        <x:v>1315002</x:v>
      </x:c>
      <x:c r="D2965" s="6" t="str"/>
      <x:c r="E2965" s="6" t="n">
        <x:v>5</x:v>
      </x:c>
      <x:c r="F2965" s="6" t="n">
        <x:v>4</x:v>
      </x:c>
      <x:c r="G2965" s="6" t="n">
        <x:v>0</x:v>
      </x:c>
      <x:c r="H2965" s="7" t="str"/>
      <x:c r="I2965" s="7" t="str">
        <x:v>[{"id": "2", "num": 20000}, {"id": "110192", "num": 5}, {"id": "114012", "num": 4}]</x:v>
      </x:c>
      <x:c r="J2965" s="6" t="str">
        <x:v>https://raw.githubusercontent.com/Mar-7th/StarRailRes/dbe8cdfcfb0bf657b9fe1cf92d5537f118ccb487/index_new/cn/character_skill_trees.json</x:v>
      </x:c>
    </x:row>
    <x:row r="2966" ht="38" customHeight="1">
      <x:c r="A2966" s="6" t="str">
        <x:v>1315002_6</x:v>
      </x:c>
      <x:c r="B2966" s="6" t="str">
        <x:v>1315</x:v>
      </x:c>
      <x:c r="C2966" s="6" t="str">
        <x:v>1315002</x:v>
      </x:c>
      <x:c r="D2966" s="6" t="str"/>
      <x:c r="E2966" s="6" t="n">
        <x:v>6</x:v>
      </x:c>
      <x:c r="F2966" s="6" t="n">
        <x:v>4</x:v>
      </x:c>
      <x:c r="G2966" s="6" t="n">
        <x:v>0</x:v>
      </x:c>
      <x:c r="H2966" s="7" t="str"/>
      <x:c r="I2966" s="7" t="str">
        <x:v>[{"id": "2", "num": 30000}, {"id": "110192", "num": 7}, {"id": "114012", "num": 6}]</x:v>
      </x:c>
      <x:c r="J2966" s="6" t="str">
        <x:v>https://raw.githubusercontent.com/Mar-7th/StarRailRes/dbe8cdfcfb0bf657b9fe1cf92d5537f118ccb487/index_new/cn/character_skill_trees.json</x:v>
      </x:c>
    </x:row>
    <x:row r="2967" ht="38" customHeight="1">
      <x:c r="A2967" s="6" t="str">
        <x:v>1315002_7</x:v>
      </x:c>
      <x:c r="B2967" s="6" t="str">
        <x:v>1315</x:v>
      </x:c>
      <x:c r="C2967" s="6" t="str">
        <x:v>1315002</x:v>
      </x:c>
      <x:c r="D2967" s="6" t="str"/>
      <x:c r="E2967" s="6" t="n">
        <x:v>7</x:v>
      </x:c>
      <x:c r="F2967" s="6" t="n">
        <x:v>5</x:v>
      </x:c>
      <x:c r="G2967" s="6" t="n">
        <x:v>0</x:v>
      </x:c>
      <x:c r="H2967" s="7" t="str"/>
      <x:c r="I2967" s="7" t="str">
        <x:v>[{"id": "2", "num": 45000}, {"id": "110193", "num": 3}, {"id": "114013", "num": 3}]</x:v>
      </x:c>
      <x:c r="J2967" s="6" t="str">
        <x:v>https://raw.githubusercontent.com/Mar-7th/StarRailRes/dbe8cdfcfb0bf657b9fe1cf92d5537f118ccb487/index_new/cn/character_skill_trees.json</x:v>
      </x:c>
    </x:row>
    <x:row r="2968" ht="53" customHeight="1">
      <x:c r="A2968" s="6" t="str">
        <x:v>1315002_8</x:v>
      </x:c>
      <x:c r="B2968" s="6" t="str">
        <x:v>1315</x:v>
      </x:c>
      <x:c r="C2968" s="6" t="str">
        <x:v>1315002</x:v>
      </x:c>
      <x:c r="D2968" s="6" t="str"/>
      <x:c r="E2968" s="6" t="n">
        <x:v>8</x:v>
      </x:c>
      <x:c r="F2968" s="6" t="n">
        <x:v>5</x:v>
      </x:c>
      <x:c r="G2968" s="6" t="n">
        <x:v>0</x:v>
      </x:c>
      <x:c r="H2968" s="7" t="str"/>
      <x:c r="I2968" s="7" t="str">
        <x:v>[{"id": "2", "num": 80000}, {"id": "110193", "num": 5}, {"id": "110505", "num": 1}, {"id": "114013", "num": 4}]</x:v>
      </x:c>
      <x:c r="J2968" s="6" t="str">
        <x:v>https://raw.githubusercontent.com/Mar-7th/StarRailRes/dbe8cdfcfb0bf657b9fe1cf92d5537f118ccb487/index_new/cn/character_skill_trees.json</x:v>
      </x:c>
    </x:row>
    <x:row r="2969" ht="53" customHeight="1">
      <x:c r="A2969" s="6" t="str">
        <x:v>1315002_9</x:v>
      </x:c>
      <x:c r="B2969" s="6" t="str">
        <x:v>1315</x:v>
      </x:c>
      <x:c r="C2969" s="6" t="str">
        <x:v>1315002</x:v>
      </x:c>
      <x:c r="D2969" s="6" t="str"/>
      <x:c r="E2969" s="6" t="n">
        <x:v>9</x:v>
      </x:c>
      <x:c r="F2969" s="6" t="n">
        <x:v>6</x:v>
      </x:c>
      <x:c r="G2969" s="6" t="n">
        <x:v>0</x:v>
      </x:c>
      <x:c r="H2969" s="7" t="str"/>
      <x:c r="I2969" s="7" t="str">
        <x:v>[{"id": "2", "num": 160000}, {"id": "110193", "num": 8}, {"id": "241", "num": 1}, {"id": "110505", "num": 1}]</x:v>
      </x:c>
      <x:c r="J2969" s="6" t="str">
        <x:v>https://raw.githubusercontent.com/Mar-7th/StarRailRes/dbe8cdfcfb0bf657b9fe1cf92d5537f118ccb487/index_new/cn/character_skill_trees.json</x:v>
      </x:c>
    </x:row>
    <x:row r="2970" ht="53" customHeight="1">
      <x:c r="A2970" s="6" t="str">
        <x:v>1315002_10</x:v>
      </x:c>
      <x:c r="B2970" s="6" t="str">
        <x:v>1315</x:v>
      </x:c>
      <x:c r="C2970" s="6" t="str">
        <x:v>1315002</x:v>
      </x:c>
      <x:c r="D2970" s="6" t="str"/>
      <x:c r="E2970" s="6" t="n">
        <x:v>10</x:v>
      </x:c>
      <x:c r="F2970" s="6" t="n">
        <x:v>6</x:v>
      </x:c>
      <x:c r="G2970" s="6" t="n">
        <x:v>0</x:v>
      </x:c>
      <x:c r="H2970" s="7" t="str"/>
      <x:c r="I2970" s="7" t="str">
        <x:v>[{"id": "2", "num": 300000}, {"id": "110193", "num": 14}, {"id": "241", "num": 1}, {"id": "110505", "num": 1}]</x:v>
      </x:c>
      <x:c r="J2970" s="6" t="str">
        <x:v>https://raw.githubusercontent.com/Mar-7th/StarRailRes/dbe8cdfcfb0bf657b9fe1cf92d5537f118ccb487/index_new/cn/character_skill_trees.json</x:v>
      </x:c>
    </x:row>
    <x:row r="2971" ht="20" customHeight="1">
      <x:c r="A2971" s="6" t="str">
        <x:v>1315003_1</x:v>
      </x:c>
      <x:c r="B2971" s="6" t="str">
        <x:v>1315</x:v>
      </x:c>
      <x:c r="C2971" s="6" t="str">
        <x:v>1315003</x:v>
      </x:c>
      <x:c r="D2971" s="6" t="str"/>
      <x:c r="E2971" s="6" t="n">
        <x:v>1</x:v>
      </x:c>
      <x:c r="F2971" s="6" t="n">
        <x:v>0</x:v>
      </x:c>
      <x:c r="G2971" s="6" t="n">
        <x:v>0</x:v>
      </x:c>
      <x:c r="H2971" s="7" t="str"/>
      <x:c r="I2971" s="7" t="str">
        <x:v>[]</x:v>
      </x:c>
      <x:c r="J2971" s="6" t="str">
        <x:v>https://raw.githubusercontent.com/Mar-7th/StarRailRes/dbe8cdfcfb0bf657b9fe1cf92d5537f118ccb487/index_new/cn/character_skill_trees.json</x:v>
      </x:c>
    </x:row>
    <x:row r="2972" ht="38" customHeight="1">
      <x:c r="A2972" s="6" t="str">
        <x:v>1315003_2</x:v>
      </x:c>
      <x:c r="B2972" s="6" t="str">
        <x:v>1315</x:v>
      </x:c>
      <x:c r="C2972" s="6" t="str">
        <x:v>1315003</x:v>
      </x:c>
      <x:c r="D2972" s="6" t="str"/>
      <x:c r="E2972" s="6" t="n">
        <x:v>2</x:v>
      </x:c>
      <x:c r="F2972" s="6" t="n">
        <x:v>1</x:v>
      </x:c>
      <x:c r="G2972" s="6" t="n">
        <x:v>0</x:v>
      </x:c>
      <x:c r="H2972" s="7" t="str"/>
      <x:c r="I2972" s="7" t="str">
        <x:v>[{"id": "2", "num": 2500}, {"id": "114011", "num": 3}]</x:v>
      </x:c>
      <x:c r="J2972" s="6" t="str">
        <x:v>https://raw.githubusercontent.com/Mar-7th/StarRailRes/dbe8cdfcfb0bf657b9fe1cf92d5537f118ccb487/index_new/cn/character_skill_trees.json</x:v>
      </x:c>
    </x:row>
    <x:row r="2973" ht="38" customHeight="1">
      <x:c r="A2973" s="6" t="str">
        <x:v>1315003_3</x:v>
      </x:c>
      <x:c r="B2973" s="6" t="str">
        <x:v>1315</x:v>
      </x:c>
      <x:c r="C2973" s="6" t="str">
        <x:v>1315003</x:v>
      </x:c>
      <x:c r="D2973" s="6" t="str"/>
      <x:c r="E2973" s="6" t="n">
        <x:v>3</x:v>
      </x:c>
      <x:c r="F2973" s="6" t="n">
        <x:v>2</x:v>
      </x:c>
      <x:c r="G2973" s="6" t="n">
        <x:v>0</x:v>
      </x:c>
      <x:c r="H2973" s="7" t="str"/>
      <x:c r="I2973" s="7" t="str">
        <x:v>[{"id": "2", "num": 5000}, {"id": "110191", "num": 3}, {"id": "114011", "num": 6}]</x:v>
      </x:c>
      <x:c r="J2973" s="6" t="str">
        <x:v>https://raw.githubusercontent.com/Mar-7th/StarRailRes/dbe8cdfcfb0bf657b9fe1cf92d5537f118ccb487/index_new/cn/character_skill_trees.json</x:v>
      </x:c>
    </x:row>
    <x:row r="2974" ht="38" customHeight="1">
      <x:c r="A2974" s="6" t="str">
        <x:v>1315003_4</x:v>
      </x:c>
      <x:c r="B2974" s="6" t="str">
        <x:v>1315</x:v>
      </x:c>
      <x:c r="C2974" s="6" t="str">
        <x:v>1315003</x:v>
      </x:c>
      <x:c r="D2974" s="6" t="str"/>
      <x:c r="E2974" s="6" t="n">
        <x:v>4</x:v>
      </x:c>
      <x:c r="F2974" s="6" t="n">
        <x:v>3</x:v>
      </x:c>
      <x:c r="G2974" s="6" t="n">
        <x:v>0</x:v>
      </x:c>
      <x:c r="H2974" s="7" t="str"/>
      <x:c r="I2974" s="7" t="str">
        <x:v>[{"id": "2", "num": 10000}, {"id": "110192", "num": 3}, {"id": "114012", "num": 3}]</x:v>
      </x:c>
      <x:c r="J2974" s="6" t="str">
        <x:v>https://raw.githubusercontent.com/Mar-7th/StarRailRes/dbe8cdfcfb0bf657b9fe1cf92d5537f118ccb487/index_new/cn/character_skill_trees.json</x:v>
      </x:c>
    </x:row>
    <x:row r="2975" ht="38" customHeight="1">
      <x:c r="A2975" s="6" t="str">
        <x:v>1315003_5</x:v>
      </x:c>
      <x:c r="B2975" s="6" t="str">
        <x:v>1315</x:v>
      </x:c>
      <x:c r="C2975" s="6" t="str">
        <x:v>1315003</x:v>
      </x:c>
      <x:c r="D2975" s="6" t="str"/>
      <x:c r="E2975" s="6" t="n">
        <x:v>5</x:v>
      </x:c>
      <x:c r="F2975" s="6" t="n">
        <x:v>4</x:v>
      </x:c>
      <x:c r="G2975" s="6" t="n">
        <x:v>0</x:v>
      </x:c>
      <x:c r="H2975" s="7" t="str"/>
      <x:c r="I2975" s="7" t="str">
        <x:v>[{"id": "2", "num": 20000}, {"id": "110192", "num": 5}, {"id": "114012", "num": 4}]</x:v>
      </x:c>
      <x:c r="J2975" s="6" t="str">
        <x:v>https://raw.githubusercontent.com/Mar-7th/StarRailRes/dbe8cdfcfb0bf657b9fe1cf92d5537f118ccb487/index_new/cn/character_skill_trees.json</x:v>
      </x:c>
    </x:row>
    <x:row r="2976" ht="38" customHeight="1">
      <x:c r="A2976" s="6" t="str">
        <x:v>1315003_6</x:v>
      </x:c>
      <x:c r="B2976" s="6" t="str">
        <x:v>1315</x:v>
      </x:c>
      <x:c r="C2976" s="6" t="str">
        <x:v>1315003</x:v>
      </x:c>
      <x:c r="D2976" s="6" t="str"/>
      <x:c r="E2976" s="6" t="n">
        <x:v>6</x:v>
      </x:c>
      <x:c r="F2976" s="6" t="n">
        <x:v>4</x:v>
      </x:c>
      <x:c r="G2976" s="6" t="n">
        <x:v>0</x:v>
      </x:c>
      <x:c r="H2976" s="7" t="str"/>
      <x:c r="I2976" s="7" t="str">
        <x:v>[{"id": "2", "num": 30000}, {"id": "110192", "num": 7}, {"id": "114012", "num": 6}]</x:v>
      </x:c>
      <x:c r="J2976" s="6" t="str">
        <x:v>https://raw.githubusercontent.com/Mar-7th/StarRailRes/dbe8cdfcfb0bf657b9fe1cf92d5537f118ccb487/index_new/cn/character_skill_trees.json</x:v>
      </x:c>
    </x:row>
    <x:row r="2977" ht="38" customHeight="1">
      <x:c r="A2977" s="6" t="str">
        <x:v>1315003_7</x:v>
      </x:c>
      <x:c r="B2977" s="6" t="str">
        <x:v>1315</x:v>
      </x:c>
      <x:c r="C2977" s="6" t="str">
        <x:v>1315003</x:v>
      </x:c>
      <x:c r="D2977" s="6" t="str"/>
      <x:c r="E2977" s="6" t="n">
        <x:v>7</x:v>
      </x:c>
      <x:c r="F2977" s="6" t="n">
        <x:v>5</x:v>
      </x:c>
      <x:c r="G2977" s="6" t="n">
        <x:v>0</x:v>
      </x:c>
      <x:c r="H2977" s="7" t="str"/>
      <x:c r="I2977" s="7" t="str">
        <x:v>[{"id": "2", "num": 45000}, {"id": "110193", "num": 3}, {"id": "114013", "num": 3}]</x:v>
      </x:c>
      <x:c r="J2977" s="6" t="str">
        <x:v>https://raw.githubusercontent.com/Mar-7th/StarRailRes/dbe8cdfcfb0bf657b9fe1cf92d5537f118ccb487/index_new/cn/character_skill_trees.json</x:v>
      </x:c>
    </x:row>
    <x:row r="2978" ht="53" customHeight="1">
      <x:c r="A2978" s="6" t="str">
        <x:v>1315003_8</x:v>
      </x:c>
      <x:c r="B2978" s="6" t="str">
        <x:v>1315</x:v>
      </x:c>
      <x:c r="C2978" s="6" t="str">
        <x:v>1315003</x:v>
      </x:c>
      <x:c r="D2978" s="6" t="str"/>
      <x:c r="E2978" s="6" t="n">
        <x:v>8</x:v>
      </x:c>
      <x:c r="F2978" s="6" t="n">
        <x:v>5</x:v>
      </x:c>
      <x:c r="G2978" s="6" t="n">
        <x:v>0</x:v>
      </x:c>
      <x:c r="H2978" s="7" t="str"/>
      <x:c r="I2978" s="7" t="str">
        <x:v>[{"id": "2", "num": 80000}, {"id": "110193", "num": 5}, {"id": "110505", "num": 1}, {"id": "114013", "num": 4}]</x:v>
      </x:c>
      <x:c r="J2978" s="6" t="str">
        <x:v>https://raw.githubusercontent.com/Mar-7th/StarRailRes/dbe8cdfcfb0bf657b9fe1cf92d5537f118ccb487/index_new/cn/character_skill_trees.json</x:v>
      </x:c>
    </x:row>
    <x:row r="2979" ht="53" customHeight="1">
      <x:c r="A2979" s="6" t="str">
        <x:v>1315003_9</x:v>
      </x:c>
      <x:c r="B2979" s="6" t="str">
        <x:v>1315</x:v>
      </x:c>
      <x:c r="C2979" s="6" t="str">
        <x:v>1315003</x:v>
      </x:c>
      <x:c r="D2979" s="6" t="str"/>
      <x:c r="E2979" s="6" t="n">
        <x:v>9</x:v>
      </x:c>
      <x:c r="F2979" s="6" t="n">
        <x:v>6</x:v>
      </x:c>
      <x:c r="G2979" s="6" t="n">
        <x:v>0</x:v>
      </x:c>
      <x:c r="H2979" s="7" t="str"/>
      <x:c r="I2979" s="7" t="str">
        <x:v>[{"id": "2", "num": 160000}, {"id": "110193", "num": 8}, {"id": "241", "num": 1}, {"id": "110505", "num": 1}]</x:v>
      </x:c>
      <x:c r="J2979" s="6" t="str">
        <x:v>https://raw.githubusercontent.com/Mar-7th/StarRailRes/dbe8cdfcfb0bf657b9fe1cf92d5537f118ccb487/index_new/cn/character_skill_trees.json</x:v>
      </x:c>
    </x:row>
    <x:row r="2980" ht="53" customHeight="1">
      <x:c r="A2980" s="6" t="str">
        <x:v>1315003_10</x:v>
      </x:c>
      <x:c r="B2980" s="6" t="str">
        <x:v>1315</x:v>
      </x:c>
      <x:c r="C2980" s="6" t="str">
        <x:v>1315003</x:v>
      </x:c>
      <x:c r="D2980" s="6" t="str"/>
      <x:c r="E2980" s="6" t="n">
        <x:v>10</x:v>
      </x:c>
      <x:c r="F2980" s="6" t="n">
        <x:v>6</x:v>
      </x:c>
      <x:c r="G2980" s="6" t="n">
        <x:v>0</x:v>
      </x:c>
      <x:c r="H2980" s="7" t="str"/>
      <x:c r="I2980" s="7" t="str">
        <x:v>[{"id": "2", "num": 300000}, {"id": "110193", "num": 14}, {"id": "241", "num": 1}, {"id": "110505", "num": 1}]</x:v>
      </x:c>
      <x:c r="J2980" s="6" t="str">
        <x:v>https://raw.githubusercontent.com/Mar-7th/StarRailRes/dbe8cdfcfb0bf657b9fe1cf92d5537f118ccb487/index_new/cn/character_skill_trees.json</x:v>
      </x:c>
    </x:row>
    <x:row r="2981" ht="20" customHeight="1">
      <x:c r="A2981" s="6" t="str">
        <x:v>1315004_1</x:v>
      </x:c>
      <x:c r="B2981" s="6" t="str">
        <x:v>1315</x:v>
      </x:c>
      <x:c r="C2981" s="6" t="str">
        <x:v>1315004</x:v>
      </x:c>
      <x:c r="D2981" s="6" t="str"/>
      <x:c r="E2981" s="6" t="n">
        <x:v>1</x:v>
      </x:c>
      <x:c r="F2981" s="6" t="n">
        <x:v>0</x:v>
      </x:c>
      <x:c r="G2981" s="6" t="n">
        <x:v>0</x:v>
      </x:c>
      <x:c r="H2981" s="7" t="str"/>
      <x:c r="I2981" s="7" t="str">
        <x:v>[]</x:v>
      </x:c>
      <x:c r="J2981" s="6" t="str">
        <x:v>https://raw.githubusercontent.com/Mar-7th/StarRailRes/dbe8cdfcfb0bf657b9fe1cf92d5537f118ccb487/index_new/cn/character_skill_trees.json</x:v>
      </x:c>
    </x:row>
    <x:row r="2982" ht="38" customHeight="1">
      <x:c r="A2982" s="6" t="str">
        <x:v>1315004_2</x:v>
      </x:c>
      <x:c r="B2982" s="6" t="str">
        <x:v>1315</x:v>
      </x:c>
      <x:c r="C2982" s="6" t="str">
        <x:v>1315004</x:v>
      </x:c>
      <x:c r="D2982" s="6" t="str"/>
      <x:c r="E2982" s="6" t="n">
        <x:v>2</x:v>
      </x:c>
      <x:c r="F2982" s="6" t="n">
        <x:v>1</x:v>
      </x:c>
      <x:c r="G2982" s="6" t="n">
        <x:v>0</x:v>
      </x:c>
      <x:c r="H2982" s="7" t="str"/>
      <x:c r="I2982" s="7" t="str">
        <x:v>[{"id": "2", "num": 2500}, {"id": "114011", "num": 3}]</x:v>
      </x:c>
      <x:c r="J2982" s="6" t="str">
        <x:v>https://raw.githubusercontent.com/Mar-7th/StarRailRes/dbe8cdfcfb0bf657b9fe1cf92d5537f118ccb487/index_new/cn/character_skill_trees.json</x:v>
      </x:c>
    </x:row>
    <x:row r="2983" ht="38" customHeight="1">
      <x:c r="A2983" s="6" t="str">
        <x:v>1315004_3</x:v>
      </x:c>
      <x:c r="B2983" s="6" t="str">
        <x:v>1315</x:v>
      </x:c>
      <x:c r="C2983" s="6" t="str">
        <x:v>1315004</x:v>
      </x:c>
      <x:c r="D2983" s="6" t="str"/>
      <x:c r="E2983" s="6" t="n">
        <x:v>3</x:v>
      </x:c>
      <x:c r="F2983" s="6" t="n">
        <x:v>2</x:v>
      </x:c>
      <x:c r="G2983" s="6" t="n">
        <x:v>0</x:v>
      </x:c>
      <x:c r="H2983" s="7" t="str"/>
      <x:c r="I2983" s="7" t="str">
        <x:v>[{"id": "2", "num": 5000}, {"id": "110191", "num": 3}, {"id": "114011", "num": 6}]</x:v>
      </x:c>
      <x:c r="J2983" s="6" t="str">
        <x:v>https://raw.githubusercontent.com/Mar-7th/StarRailRes/dbe8cdfcfb0bf657b9fe1cf92d5537f118ccb487/index_new/cn/character_skill_trees.json</x:v>
      </x:c>
    </x:row>
    <x:row r="2984" ht="38" customHeight="1">
      <x:c r="A2984" s="6" t="str">
        <x:v>1315004_4</x:v>
      </x:c>
      <x:c r="B2984" s="6" t="str">
        <x:v>1315</x:v>
      </x:c>
      <x:c r="C2984" s="6" t="str">
        <x:v>1315004</x:v>
      </x:c>
      <x:c r="D2984" s="6" t="str"/>
      <x:c r="E2984" s="6" t="n">
        <x:v>4</x:v>
      </x:c>
      <x:c r="F2984" s="6" t="n">
        <x:v>3</x:v>
      </x:c>
      <x:c r="G2984" s="6" t="n">
        <x:v>0</x:v>
      </x:c>
      <x:c r="H2984" s="7" t="str"/>
      <x:c r="I2984" s="7" t="str">
        <x:v>[{"id": "2", "num": 10000}, {"id": "110192", "num": 3}, {"id": "114012", "num": 3}]</x:v>
      </x:c>
      <x:c r="J2984" s="6" t="str">
        <x:v>https://raw.githubusercontent.com/Mar-7th/StarRailRes/dbe8cdfcfb0bf657b9fe1cf92d5537f118ccb487/index_new/cn/character_skill_trees.json</x:v>
      </x:c>
    </x:row>
    <x:row r="2985" ht="38" customHeight="1">
      <x:c r="A2985" s="6" t="str">
        <x:v>1315004_5</x:v>
      </x:c>
      <x:c r="B2985" s="6" t="str">
        <x:v>1315</x:v>
      </x:c>
      <x:c r="C2985" s="6" t="str">
        <x:v>1315004</x:v>
      </x:c>
      <x:c r="D2985" s="6" t="str"/>
      <x:c r="E2985" s="6" t="n">
        <x:v>5</x:v>
      </x:c>
      <x:c r="F2985" s="6" t="n">
        <x:v>4</x:v>
      </x:c>
      <x:c r="G2985" s="6" t="n">
        <x:v>0</x:v>
      </x:c>
      <x:c r="H2985" s="7" t="str"/>
      <x:c r="I2985" s="7" t="str">
        <x:v>[{"id": "2", "num": 20000}, {"id": "110192", "num": 5}, {"id": "114012", "num": 4}]</x:v>
      </x:c>
      <x:c r="J2985" s="6" t="str">
        <x:v>https://raw.githubusercontent.com/Mar-7th/StarRailRes/dbe8cdfcfb0bf657b9fe1cf92d5537f118ccb487/index_new/cn/character_skill_trees.json</x:v>
      </x:c>
    </x:row>
    <x:row r="2986" ht="38" customHeight="1">
      <x:c r="A2986" s="6" t="str">
        <x:v>1315004_6</x:v>
      </x:c>
      <x:c r="B2986" s="6" t="str">
        <x:v>1315</x:v>
      </x:c>
      <x:c r="C2986" s="6" t="str">
        <x:v>1315004</x:v>
      </x:c>
      <x:c r="D2986" s="6" t="str"/>
      <x:c r="E2986" s="6" t="n">
        <x:v>6</x:v>
      </x:c>
      <x:c r="F2986" s="6" t="n">
        <x:v>4</x:v>
      </x:c>
      <x:c r="G2986" s="6" t="n">
        <x:v>0</x:v>
      </x:c>
      <x:c r="H2986" s="7" t="str"/>
      <x:c r="I2986" s="7" t="str">
        <x:v>[{"id": "2", "num": 30000}, {"id": "110192", "num": 7}, {"id": "114012", "num": 6}]</x:v>
      </x:c>
      <x:c r="J2986" s="6" t="str">
        <x:v>https://raw.githubusercontent.com/Mar-7th/StarRailRes/dbe8cdfcfb0bf657b9fe1cf92d5537f118ccb487/index_new/cn/character_skill_trees.json</x:v>
      </x:c>
    </x:row>
    <x:row r="2987" ht="38" customHeight="1">
      <x:c r="A2987" s="6" t="str">
        <x:v>1315004_7</x:v>
      </x:c>
      <x:c r="B2987" s="6" t="str">
        <x:v>1315</x:v>
      </x:c>
      <x:c r="C2987" s="6" t="str">
        <x:v>1315004</x:v>
      </x:c>
      <x:c r="D2987" s="6" t="str"/>
      <x:c r="E2987" s="6" t="n">
        <x:v>7</x:v>
      </x:c>
      <x:c r="F2987" s="6" t="n">
        <x:v>5</x:v>
      </x:c>
      <x:c r="G2987" s="6" t="n">
        <x:v>0</x:v>
      </x:c>
      <x:c r="H2987" s="7" t="str"/>
      <x:c r="I2987" s="7" t="str">
        <x:v>[{"id": "2", "num": 45000}, {"id": "110193", "num": 3}, {"id": "114013", "num": 3}]</x:v>
      </x:c>
      <x:c r="J2987" s="6" t="str">
        <x:v>https://raw.githubusercontent.com/Mar-7th/StarRailRes/dbe8cdfcfb0bf657b9fe1cf92d5537f118ccb487/index_new/cn/character_skill_trees.json</x:v>
      </x:c>
    </x:row>
    <x:row r="2988" ht="53" customHeight="1">
      <x:c r="A2988" s="6" t="str">
        <x:v>1315004_8</x:v>
      </x:c>
      <x:c r="B2988" s="6" t="str">
        <x:v>1315</x:v>
      </x:c>
      <x:c r="C2988" s="6" t="str">
        <x:v>1315004</x:v>
      </x:c>
      <x:c r="D2988" s="6" t="str"/>
      <x:c r="E2988" s="6" t="n">
        <x:v>8</x:v>
      </x:c>
      <x:c r="F2988" s="6" t="n">
        <x:v>5</x:v>
      </x:c>
      <x:c r="G2988" s="6" t="n">
        <x:v>0</x:v>
      </x:c>
      <x:c r="H2988" s="7" t="str"/>
      <x:c r="I2988" s="7" t="str">
        <x:v>[{"id": "2", "num": 80000}, {"id": "110193", "num": 5}, {"id": "110505", "num": 1}, {"id": "114013", "num": 4}]</x:v>
      </x:c>
      <x:c r="J2988" s="6" t="str">
        <x:v>https://raw.githubusercontent.com/Mar-7th/StarRailRes/dbe8cdfcfb0bf657b9fe1cf92d5537f118ccb487/index_new/cn/character_skill_trees.json</x:v>
      </x:c>
    </x:row>
    <x:row r="2989" ht="53" customHeight="1">
      <x:c r="A2989" s="6" t="str">
        <x:v>1315004_9</x:v>
      </x:c>
      <x:c r="B2989" s="6" t="str">
        <x:v>1315</x:v>
      </x:c>
      <x:c r="C2989" s="6" t="str">
        <x:v>1315004</x:v>
      </x:c>
      <x:c r="D2989" s="6" t="str"/>
      <x:c r="E2989" s="6" t="n">
        <x:v>9</x:v>
      </x:c>
      <x:c r="F2989" s="6" t="n">
        <x:v>6</x:v>
      </x:c>
      <x:c r="G2989" s="6" t="n">
        <x:v>0</x:v>
      </x:c>
      <x:c r="H2989" s="7" t="str"/>
      <x:c r="I2989" s="7" t="str">
        <x:v>[{"id": "2", "num": 160000}, {"id": "110193", "num": 8}, {"id": "241", "num": 1}, {"id": "110505", "num": 1}]</x:v>
      </x:c>
      <x:c r="J2989" s="6" t="str">
        <x:v>https://raw.githubusercontent.com/Mar-7th/StarRailRes/dbe8cdfcfb0bf657b9fe1cf92d5537f118ccb487/index_new/cn/character_skill_trees.json</x:v>
      </x:c>
    </x:row>
    <x:row r="2990" ht="53" customHeight="1">
      <x:c r="A2990" s="6" t="str">
        <x:v>1315004_10</x:v>
      </x:c>
      <x:c r="B2990" s="6" t="str">
        <x:v>1315</x:v>
      </x:c>
      <x:c r="C2990" s="6" t="str">
        <x:v>1315004</x:v>
      </x:c>
      <x:c r="D2990" s="6" t="str"/>
      <x:c r="E2990" s="6" t="n">
        <x:v>10</x:v>
      </x:c>
      <x:c r="F2990" s="6" t="n">
        <x:v>6</x:v>
      </x:c>
      <x:c r="G2990" s="6" t="n">
        <x:v>0</x:v>
      </x:c>
      <x:c r="H2990" s="7" t="str"/>
      <x:c r="I2990" s="7" t="str">
        <x:v>[{"id": "2", "num": 300000}, {"id": "110193", "num": 14}, {"id": "241", "num": 1}, {"id": "110505", "num": 1}]</x:v>
      </x:c>
      <x:c r="J2990" s="6" t="str">
        <x:v>https://raw.githubusercontent.com/Mar-7th/StarRailRes/dbe8cdfcfb0bf657b9fe1cf92d5537f118ccb487/index_new/cn/character_skill_trees.json</x:v>
      </x:c>
    </x:row>
    <x:row r="2991" ht="20" customHeight="1">
      <x:c r="A2991" s="6" t="str">
        <x:v>1315007_1</x:v>
      </x:c>
      <x:c r="B2991" s="6" t="str">
        <x:v>1315</x:v>
      </x:c>
      <x:c r="C2991" s="6" t="str">
        <x:v>1315007</x:v>
      </x:c>
      <x:c r="D2991" s="6" t="str"/>
      <x:c r="E2991" s="6" t="n">
        <x:v>1</x:v>
      </x:c>
      <x:c r="F2991" s="6" t="n">
        <x:v>0</x:v>
      </x:c>
      <x:c r="G2991" s="6" t="n">
        <x:v>0</x:v>
      </x:c>
      <x:c r="H2991" s="7" t="str"/>
      <x:c r="I2991" s="7" t="str">
        <x:v>[]</x:v>
      </x:c>
      <x:c r="J2991" s="6" t="str">
        <x:v>https://raw.githubusercontent.com/Mar-7th/StarRailRes/dbe8cdfcfb0bf657b9fe1cf92d5537f118ccb487/index_new/cn/character_skill_trees.json</x:v>
      </x:c>
    </x:row>
    <x:row r="2992" ht="38" customHeight="1">
      <x:c r="A2992" s="6" t="str">
        <x:v>1315101_1</x:v>
      </x:c>
      <x:c r="B2992" s="6" t="str">
        <x:v>1315</x:v>
      </x:c>
      <x:c r="C2992" s="6" t="str">
        <x:v>1315101</x:v>
      </x:c>
      <x:c r="D2992" s="6" t="str">
        <x:v>幽灵装填</x:v>
      </x:c>
      <x:c r="E2992" s="6" t="n">
        <x:v>1</x:v>
      </x:c>
      <x:c r="F2992" s="6" t="n">
        <x:v>2</x:v>
      </x:c>
      <x:c r="G2992" s="6" t="n">
        <x:v>0</x:v>
      </x:c>
      <x:c r="H2992" s="7" t="str">
        <x:v>使自身暴击率/暴击伤害提高，提高数值等同于击破特攻的#1[i]%/#3[i]%，最多使暴击率/暴击伤害提高#2[i]%/#4[i]%。</x:v>
      </x:c>
      <x:c r="I2992" s="7" t="str">
        <x:v>[{"id": "2", "num": 5000}, {"id": "110191", "num": 3}, {"id": "110505", "num": 1}]</x:v>
      </x:c>
      <x:c r="J2992" s="6" t="str">
        <x:v>https://raw.githubusercontent.com/Mar-7th/StarRailRes/dbe8cdfcfb0bf657b9fe1cf92d5537f118ccb487/index_new/cn/character_skill_trees.json</x:v>
      </x:c>
    </x:row>
    <x:row r="2993" ht="53" customHeight="1">
      <x:c r="A2993" s="6" t="str">
        <x:v>1315102_1</x:v>
      </x:c>
      <x:c r="B2993" s="6" t="str">
        <x:v>1315</x:v>
      </x:c>
      <x:c r="C2993" s="6" t="str">
        <x:v>1315102</x:v>
      </x:c>
      <x:c r="D2993" s="6" t="str">
        <x:v>蛇之上行</x:v>
      </x:c>
      <x:c r="E2993" s="6" t="n">
        <x:v>1</x:v>
      </x:c>
      <x:c r="F2993" s="6" t="n">
        <x:v>4</x:v>
      </x:c>
      <x:c r="G2993" s="6" t="n">
        <x:v>0</x:v>
      </x:c>
      <x:c r="H2993" s="7" t="str">
        <x:v>波提欧处于【绝命对峙】时，受到未处于【绝命对峙】目标的伤害降低#1[i]%。</x:v>
      </x:c>
      <x:c r="I2993" s="7" t="str">
        <x:v>[{"id": "2", "num": 20000}, {"id": "110192", "num": 5}, {"id": "241", "num": 1}, {"id": "110505", "num": 1}]</x:v>
      </x:c>
      <x:c r="J2993" s="6" t="str">
        <x:v>https://raw.githubusercontent.com/Mar-7th/StarRailRes/dbe8cdfcfb0bf657b9fe1cf92d5537f118ccb487/index_new/cn/character_skill_trees.json</x:v>
      </x:c>
    </x:row>
    <x:row r="2994" ht="53" customHeight="1">
      <x:c r="A2994" s="6" t="str">
        <x:v>1315103_1</x:v>
      </x:c>
      <x:c r="B2994" s="6" t="str">
        <x:v>1315</x:v>
      </x:c>
      <x:c r="C2994" s="6" t="str">
        <x:v>1315103</x:v>
      </x:c>
      <x:c r="D2994" s="6" t="str">
        <x:v>抵近射击</x:v>
      </x:c>
      <x:c r="E2994" s="6" t="n">
        <x:v>1</x:v>
      </x:c>
      <x:c r="F2994" s="6" t="n">
        <x:v>6</x:v>
      </x:c>
      <x:c r="G2994" s="6" t="n">
        <x:v>0</x:v>
      </x:c>
      <x:c r="H2994" s="7" t="str">
        <x:v>处于【绝命对峙】并获得【优势口袋】时，恢复#1[i]点能量。该效果在获得溢出的【优势口袋】时也会触发。</x:v>
      </x:c>
      <x:c r="I2994" s="7" t="str">
        <x:v>[{"id": "2", "num": 160000}, {"id": "110193", "num": 8}, {"id": "241", "num": 1}, {"id": "110505", "num": 1}]</x:v>
      </x:c>
      <x:c r="J2994" s="6" t="str">
        <x:v>https://raw.githubusercontent.com/Mar-7th/StarRailRes/dbe8cdfcfb0bf657b9fe1cf92d5537f118ccb487/index_new/cn/character_skill_trees.json</x:v>
      </x:c>
    </x:row>
    <x:row r="2995" ht="38" customHeight="1">
      <x:c r="A2995" s="6" t="str">
        <x:v>1315201_1</x:v>
      </x:c>
      <x:c r="B2995" s="6" t="str">
        <x:v>1315</x:v>
      </x:c>
      <x:c r="C2995" s="6" t="str">
        <x:v>1315201</x:v>
      </x:c>
      <x:c r="D2995" s="6" t="str">
        <x:v>击破强化</x:v>
      </x:c>
      <x:c r="E2995" s="6" t="n">
        <x:v>1</x:v>
      </x:c>
      <x:c r="F2995" s="6" t="n">
        <x:v>0</x:v>
      </x:c>
      <x:c r="G2995" s="6" t="n">
        <x:v>1</x:v>
      </x:c>
      <x:c r="H2995" s="7" t="str"/>
      <x:c r="I2995" s="7" t="str">
        <x:v>[{"id": "2", "num": 2500}, {"id": "114011", "num": 2}]</x:v>
      </x:c>
      <x:c r="J2995" s="6" t="str">
        <x:v>https://raw.githubusercontent.com/Mar-7th/StarRailRes/dbe8cdfcfb0bf657b9fe1cf92d5537f118ccb487/index_new/cn/character_skill_trees.json</x:v>
      </x:c>
    </x:row>
    <x:row r="2996" ht="38" customHeight="1">
      <x:c r="A2996" s="6" t="str">
        <x:v>1315202_1</x:v>
      </x:c>
      <x:c r="B2996" s="6" t="str">
        <x:v>1315</x:v>
      </x:c>
      <x:c r="C2996" s="6" t="str">
        <x:v>1315202</x:v>
      </x:c>
      <x:c r="D2996" s="6" t="str">
        <x:v>攻击强化</x:v>
      </x:c>
      <x:c r="E2996" s="6" t="n">
        <x:v>1</x:v>
      </x:c>
      <x:c r="F2996" s="6" t="n">
        <x:v>2</x:v>
      </x:c>
      <x:c r="G2996" s="6" t="n">
        <x:v>0</x:v>
      </x:c>
      <x:c r="H2996" s="7" t="str"/>
      <x:c r="I2996" s="7" t="str">
        <x:v>[{"id": "2", "num": 5000}, {"id": "110191", "num": 3}, {"id": "114011", "num": 6}]</x:v>
      </x:c>
      <x:c r="J2996" s="6" t="str">
        <x:v>https://raw.githubusercontent.com/Mar-7th/StarRailRes/dbe8cdfcfb0bf657b9fe1cf92d5537f118ccb487/index_new/cn/character_skill_trees.json</x:v>
      </x:c>
    </x:row>
    <x:row r="2997" ht="38" customHeight="1">
      <x:c r="A2997" s="6" t="str">
        <x:v>1315203_1</x:v>
      </x:c>
      <x:c r="B2997" s="6" t="str">
        <x:v>1315</x:v>
      </x:c>
      <x:c r="C2997" s="6" t="str">
        <x:v>1315203</x:v>
      </x:c>
      <x:c r="D2997" s="6" t="str">
        <x:v>击破强化</x:v>
      </x:c>
      <x:c r="E2997" s="6" t="n">
        <x:v>1</x:v>
      </x:c>
      <x:c r="F2997" s="6" t="n">
        <x:v>3</x:v>
      </x:c>
      <x:c r="G2997" s="6" t="n">
        <x:v>0</x:v>
      </x:c>
      <x:c r="H2997" s="7" t="str"/>
      <x:c r="I2997" s="7" t="str">
        <x:v>[{"id": "2", "num": 10000}, {"id": "110192", "num": 3}, {"id": "114012", "num": 3}]</x:v>
      </x:c>
      <x:c r="J2997" s="6" t="str">
        <x:v>https://raw.githubusercontent.com/Mar-7th/StarRailRes/dbe8cdfcfb0bf657b9fe1cf92d5537f118ccb487/index_new/cn/character_skill_trees.json</x:v>
      </x:c>
    </x:row>
    <x:row r="2998" ht="38" customHeight="1">
      <x:c r="A2998" s="6" t="str">
        <x:v>1315204_1</x:v>
      </x:c>
      <x:c r="B2998" s="6" t="str">
        <x:v>1315</x:v>
      </x:c>
      <x:c r="C2998" s="6" t="str">
        <x:v>1315204</x:v>
      </x:c>
      <x:c r="D2998" s="6" t="str">
        <x:v>生命强化</x:v>
      </x:c>
      <x:c r="E2998" s="6" t="n">
        <x:v>1</x:v>
      </x:c>
      <x:c r="F2998" s="6" t="n">
        <x:v>3</x:v>
      </x:c>
      <x:c r="G2998" s="6" t="n">
        <x:v>0</x:v>
      </x:c>
      <x:c r="H2998" s="7" t="str"/>
      <x:c r="I2998" s="7" t="str">
        <x:v>[{"id": "2", "num": 10000}, {"id": "110192", "num": 3}, {"id": "114012", "num": 3}]</x:v>
      </x:c>
      <x:c r="J2998" s="6" t="str">
        <x:v>https://raw.githubusercontent.com/Mar-7th/StarRailRes/dbe8cdfcfb0bf657b9fe1cf92d5537f118ccb487/index_new/cn/character_skill_trees.json</x:v>
      </x:c>
    </x:row>
    <x:row r="2999" ht="38" customHeight="1">
      <x:c r="A2999" s="6" t="str">
        <x:v>1315205_1</x:v>
      </x:c>
      <x:c r="B2999" s="6" t="str">
        <x:v>1315</x:v>
      </x:c>
      <x:c r="C2999" s="6" t="str">
        <x:v>1315205</x:v>
      </x:c>
      <x:c r="D2999" s="6" t="str">
        <x:v>击破强化</x:v>
      </x:c>
      <x:c r="E2999" s="6" t="n">
        <x:v>1</x:v>
      </x:c>
      <x:c r="F2999" s="6" t="n">
        <x:v>4</x:v>
      </x:c>
      <x:c r="G2999" s="6" t="n">
        <x:v>0</x:v>
      </x:c>
      <x:c r="H2999" s="7" t="str"/>
      <x:c r="I2999" s="7" t="str">
        <x:v>[{"id": "2", "num": 20000}, {"id": "110192", "num": 5}, {"id": "114012", "num": 4}]</x:v>
      </x:c>
      <x:c r="J2999" s="6" t="str">
        <x:v>https://raw.githubusercontent.com/Mar-7th/StarRailRes/dbe8cdfcfb0bf657b9fe1cf92d5537f118ccb487/index_new/cn/character_skill_trees.json</x:v>
      </x:c>
    </x:row>
    <x:row r="3000" ht="38" customHeight="1">
      <x:c r="A3000" s="6" t="str">
        <x:v>1315206_1</x:v>
      </x:c>
      <x:c r="B3000" s="6" t="str">
        <x:v>1315</x:v>
      </x:c>
      <x:c r="C3000" s="6" t="str">
        <x:v>1315206</x:v>
      </x:c>
      <x:c r="D3000" s="6" t="str">
        <x:v>攻击强化</x:v>
      </x:c>
      <x:c r="E3000" s="6" t="n">
        <x:v>1</x:v>
      </x:c>
      <x:c r="F3000" s="6" t="n">
        <x:v>5</x:v>
      </x:c>
      <x:c r="G3000" s="6" t="n">
        <x:v>0</x:v>
      </x:c>
      <x:c r="H3000" s="7" t="str"/>
      <x:c r="I3000" s="7" t="str">
        <x:v>[{"id": "2", "num": 45000}, {"id": "110193", "num": 3}, {"id": "114013", "num": 3}]</x:v>
      </x:c>
      <x:c r="J3000" s="6" t="str">
        <x:v>https://raw.githubusercontent.com/Mar-7th/StarRailRes/dbe8cdfcfb0bf657b9fe1cf92d5537f118ccb487/index_new/cn/character_skill_trees.json</x:v>
      </x:c>
    </x:row>
    <x:row r="3001" ht="38" customHeight="1">
      <x:c r="A3001" s="6" t="str">
        <x:v>1315207_1</x:v>
      </x:c>
      <x:c r="B3001" s="6" t="str">
        <x:v>1315</x:v>
      </x:c>
      <x:c r="C3001" s="6" t="str">
        <x:v>1315207</x:v>
      </x:c>
      <x:c r="D3001" s="6" t="str">
        <x:v>击破强化</x:v>
      </x:c>
      <x:c r="E3001" s="6" t="n">
        <x:v>1</x:v>
      </x:c>
      <x:c r="F3001" s="6" t="n">
        <x:v>5</x:v>
      </x:c>
      <x:c r="G3001" s="6" t="n">
        <x:v>0</x:v>
      </x:c>
      <x:c r="H3001" s="7" t="str"/>
      <x:c r="I3001" s="7" t="str">
        <x:v>[{"id": "2", "num": 45000}, {"id": "110193", "num": 3}, {"id": "114013", "num": 3}]</x:v>
      </x:c>
      <x:c r="J3001" s="6" t="str">
        <x:v>https://raw.githubusercontent.com/Mar-7th/StarRailRes/dbe8cdfcfb0bf657b9fe1cf92d5537f118ccb487/index_new/cn/character_skill_trees.json</x:v>
      </x:c>
    </x:row>
    <x:row r="3002" ht="38" customHeight="1">
      <x:c r="A3002" s="6" t="str">
        <x:v>1315208_1</x:v>
      </x:c>
      <x:c r="B3002" s="6" t="str">
        <x:v>1315</x:v>
      </x:c>
      <x:c r="C3002" s="6" t="str">
        <x:v>1315208</x:v>
      </x:c>
      <x:c r="D3002" s="6" t="str">
        <x:v>生命强化</x:v>
      </x:c>
      <x:c r="E3002" s="6" t="n">
        <x:v>1</x:v>
      </x:c>
      <x:c r="F3002" s="6" t="n">
        <x:v>6</x:v>
      </x:c>
      <x:c r="G3002" s="6" t="n">
        <x:v>0</x:v>
      </x:c>
      <x:c r="H3002" s="7" t="str"/>
      <x:c r="I3002" s="7" t="str">
        <x:v>[{"id": "2", "num": 160000}, {"id": "110193", "num": 8}, {"id": "114013", "num": 8}]</x:v>
      </x:c>
      <x:c r="J3002" s="6" t="str">
        <x:v>https://raw.githubusercontent.com/Mar-7th/StarRailRes/dbe8cdfcfb0bf657b9fe1cf92d5537f118ccb487/index_new/cn/character_skill_trees.json</x:v>
      </x:c>
    </x:row>
    <x:row r="3003" ht="38" customHeight="1">
      <x:c r="A3003" s="6" t="str">
        <x:v>1315209_1</x:v>
      </x:c>
      <x:c r="B3003" s="6" t="str">
        <x:v>1315</x:v>
      </x:c>
      <x:c r="C3003" s="6" t="str">
        <x:v>1315209</x:v>
      </x:c>
      <x:c r="D3003" s="6" t="str">
        <x:v>攻击强化</x:v>
      </x:c>
      <x:c r="E3003" s="6" t="n">
        <x:v>1</x:v>
      </x:c>
      <x:c r="F3003" s="6" t="n">
        <x:v>0</x:v>
      </x:c>
      <x:c r="G3003" s="6" t="n">
        <x:v>75</x:v>
      </x:c>
      <x:c r="H3003" s="7" t="str"/>
      <x:c r="I3003" s="7" t="str">
        <x:v>[{"id": "2", "num": 160000}, {"id": "110193", "num": 8}, {"id": "114013", "num": 8}]</x:v>
      </x:c>
      <x:c r="J3003" s="6" t="str">
        <x:v>https://raw.githubusercontent.com/Mar-7th/StarRailRes/dbe8cdfcfb0bf657b9fe1cf92d5537f118ccb487/index_new/cn/character_skill_trees.json</x:v>
      </x:c>
    </x:row>
    <x:row r="3004" ht="38" customHeight="1">
      <x:c r="A3004" s="6" t="str">
        <x:v>1315210_1</x:v>
      </x:c>
      <x:c r="B3004" s="6" t="str">
        <x:v>1315</x:v>
      </x:c>
      <x:c r="C3004" s="6" t="str">
        <x:v>1315210</x:v>
      </x:c>
      <x:c r="D3004" s="6" t="str">
        <x:v>击破强化</x:v>
      </x:c>
      <x:c r="E3004" s="6" t="n">
        <x:v>1</x:v>
      </x:c>
      <x:c r="F3004" s="6" t="n">
        <x:v>0</x:v>
      </x:c>
      <x:c r="G3004" s="6" t="n">
        <x:v>80</x:v>
      </x:c>
      <x:c r="H3004" s="7" t="str"/>
      <x:c r="I3004" s="7" t="str">
        <x:v>[{"id": "2", "num": 160000}, {"id": "110193", "num": 8}, {"id": "114013", "num": 8}]</x:v>
      </x:c>
      <x:c r="J3004" s="6" t="str">
        <x:v>https://raw.githubusercontent.com/Mar-7th/StarRailRes/dbe8cdfcfb0bf657b9fe1cf92d5537f118ccb487/index_new/cn/character_skill_trees.json</x:v>
      </x:c>
    </x:row>
    <x:row r="3005" ht="20" customHeight="1">
      <x:c r="A3005" s="6" t="str">
        <x:v>1317001_1</x:v>
      </x:c>
      <x:c r="B3005" s="6" t="str">
        <x:v>1317</x:v>
      </x:c>
      <x:c r="C3005" s="6" t="str">
        <x:v>1317001</x:v>
      </x:c>
      <x:c r="D3005" s="6" t="str"/>
      <x:c r="E3005" s="6" t="n">
        <x:v>1</x:v>
      </x:c>
      <x:c r="F3005" s="6" t="n">
        <x:v>0</x:v>
      </x:c>
      <x:c r="G3005" s="6" t="n">
        <x:v>0</x:v>
      </x:c>
      <x:c r="H3005" s="7" t="str"/>
      <x:c r="I3005" s="7" t="str">
        <x:v>[]</x:v>
      </x:c>
      <x:c r="J3005" s="6" t="str">
        <x:v>https://raw.githubusercontent.com/Mar-7th/StarRailRes/dbe8cdfcfb0bf657b9fe1cf92d5537f118ccb487/index_new/cn/character_skill_trees.json</x:v>
      </x:c>
    </x:row>
    <x:row r="3006" ht="38" customHeight="1">
      <x:c r="A3006" s="6" t="str">
        <x:v>1317001_2</x:v>
      </x:c>
      <x:c r="B3006" s="6" t="str">
        <x:v>1317</x:v>
      </x:c>
      <x:c r="C3006" s="6" t="str">
        <x:v>1317001</x:v>
      </x:c>
      <x:c r="D3006" s="6" t="str"/>
      <x:c r="E3006" s="6" t="n">
        <x:v>2</x:v>
      </x:c>
      <x:c r="F3006" s="6" t="n">
        <x:v>2</x:v>
      </x:c>
      <x:c r="G3006" s="6" t="n">
        <x:v>0</x:v>
      </x:c>
      <x:c r="H3006" s="7" t="str"/>
      <x:c r="I3006" s="7" t="str">
        <x:v>[{"id": "2", "num": 5000}, {"id": "110201", "num": 3}, {"id": "114001", "num": 6}]</x:v>
      </x:c>
      <x:c r="J3006" s="6" t="str">
        <x:v>https://raw.githubusercontent.com/Mar-7th/StarRailRes/dbe8cdfcfb0bf657b9fe1cf92d5537f118ccb487/index_new/cn/character_skill_trees.json</x:v>
      </x:c>
    </x:row>
    <x:row r="3007" ht="38" customHeight="1">
      <x:c r="A3007" s="6" t="str">
        <x:v>1317001_3</x:v>
      </x:c>
      <x:c r="B3007" s="6" t="str">
        <x:v>1317</x:v>
      </x:c>
      <x:c r="C3007" s="6" t="str">
        <x:v>1317001</x:v>
      </x:c>
      <x:c r="D3007" s="6" t="str"/>
      <x:c r="E3007" s="6" t="n">
        <x:v>3</x:v>
      </x:c>
      <x:c r="F3007" s="6" t="n">
        <x:v>3</x:v>
      </x:c>
      <x:c r="G3007" s="6" t="n">
        <x:v>0</x:v>
      </x:c>
      <x:c r="H3007" s="7" t="str"/>
      <x:c r="I3007" s="7" t="str">
        <x:v>[{"id": "2", "num": 10000}, {"id": "110202", "num": 3}, {"id": "114002", "num": 3}]</x:v>
      </x:c>
      <x:c r="J3007" s="6" t="str">
        <x:v>https://raw.githubusercontent.com/Mar-7th/StarRailRes/dbe8cdfcfb0bf657b9fe1cf92d5537f118ccb487/index_new/cn/character_skill_trees.json</x:v>
      </x:c>
    </x:row>
    <x:row r="3008" ht="38" customHeight="1">
      <x:c r="A3008" s="6" t="str">
        <x:v>1317001_4</x:v>
      </x:c>
      <x:c r="B3008" s="6" t="str">
        <x:v>1317</x:v>
      </x:c>
      <x:c r="C3008" s="6" t="str">
        <x:v>1317001</x:v>
      </x:c>
      <x:c r="D3008" s="6" t="str"/>
      <x:c r="E3008" s="6" t="n">
        <x:v>4</x:v>
      </x:c>
      <x:c r="F3008" s="6" t="n">
        <x:v>4</x:v>
      </x:c>
      <x:c r="G3008" s="6" t="n">
        <x:v>0</x:v>
      </x:c>
      <x:c r="H3008" s="7" t="str"/>
      <x:c r="I3008" s="7" t="str">
        <x:v>[{"id": "2", "num": 20000}, {"id": "110202", "num": 5}, {"id": "114002", "num": 4}]</x:v>
      </x:c>
      <x:c r="J3008" s="6" t="str">
        <x:v>https://raw.githubusercontent.com/Mar-7th/StarRailRes/dbe8cdfcfb0bf657b9fe1cf92d5537f118ccb487/index_new/cn/character_skill_trees.json</x:v>
      </x:c>
    </x:row>
    <x:row r="3009" ht="38" customHeight="1">
      <x:c r="A3009" s="6" t="str">
        <x:v>1317001_5</x:v>
      </x:c>
      <x:c r="B3009" s="6" t="str">
        <x:v>1317</x:v>
      </x:c>
      <x:c r="C3009" s="6" t="str">
        <x:v>1317001</x:v>
      </x:c>
      <x:c r="D3009" s="6" t="str"/>
      <x:c r="E3009" s="6" t="n">
        <x:v>5</x:v>
      </x:c>
      <x:c r="F3009" s="6" t="n">
        <x:v>5</x:v>
      </x:c>
      <x:c r="G3009" s="6" t="n">
        <x:v>0</x:v>
      </x:c>
      <x:c r="H3009" s="7" t="str"/>
      <x:c r="I3009" s="7" t="str">
        <x:v>[{"id": "2", "num": 45000}, {"id": "110203", "num": 3}, {"id": "114003", "num": 3}]</x:v>
      </x:c>
      <x:c r="J3009" s="6" t="str">
        <x:v>https://raw.githubusercontent.com/Mar-7th/StarRailRes/dbe8cdfcfb0bf657b9fe1cf92d5537f118ccb487/index_new/cn/character_skill_trees.json</x:v>
      </x:c>
    </x:row>
    <x:row r="3010" ht="38" customHeight="1">
      <x:c r="A3010" s="6" t="str">
        <x:v>1317001_6</x:v>
      </x:c>
      <x:c r="B3010" s="6" t="str">
        <x:v>1317</x:v>
      </x:c>
      <x:c r="C3010" s="6" t="str">
        <x:v>1317001</x:v>
      </x:c>
      <x:c r="D3010" s="6" t="str"/>
      <x:c r="E3010" s="6" t="n">
        <x:v>6</x:v>
      </x:c>
      <x:c r="F3010" s="6" t="n">
        <x:v>6</x:v>
      </x:c>
      <x:c r="G3010" s="6" t="n">
        <x:v>0</x:v>
      </x:c>
      <x:c r="H3010" s="7" t="str"/>
      <x:c r="I3010" s="7" t="str">
        <x:v>[{"id": "2", "num": 160000}, {"id": "110203", "num": 8}, {"id": "114003", "num": 4}]</x:v>
      </x:c>
      <x:c r="J3010" s="6" t="str">
        <x:v>https://raw.githubusercontent.com/Mar-7th/StarRailRes/dbe8cdfcfb0bf657b9fe1cf92d5537f118ccb487/index_new/cn/character_skill_trees.json</x:v>
      </x:c>
    </x:row>
    <x:row r="3011" ht="20" customHeight="1">
      <x:c r="A3011" s="6" t="str">
        <x:v>1317002_1</x:v>
      </x:c>
      <x:c r="B3011" s="6" t="str">
        <x:v>1317</x:v>
      </x:c>
      <x:c r="C3011" s="6" t="str">
        <x:v>1317002</x:v>
      </x:c>
      <x:c r="D3011" s="6" t="str"/>
      <x:c r="E3011" s="6" t="n">
        <x:v>1</x:v>
      </x:c>
      <x:c r="F3011" s="6" t="n">
        <x:v>0</x:v>
      </x:c>
      <x:c r="G3011" s="6" t="n">
        <x:v>0</x:v>
      </x:c>
      <x:c r="H3011" s="7" t="str"/>
      <x:c r="I3011" s="7" t="str">
        <x:v>[]</x:v>
      </x:c>
      <x:c r="J3011" s="6" t="str">
        <x:v>https://raw.githubusercontent.com/Mar-7th/StarRailRes/dbe8cdfcfb0bf657b9fe1cf92d5537f118ccb487/index_new/cn/character_skill_trees.json</x:v>
      </x:c>
    </x:row>
    <x:row r="3012" ht="38" customHeight="1">
      <x:c r="A3012" s="6" t="str">
        <x:v>1317002_2</x:v>
      </x:c>
      <x:c r="B3012" s="6" t="str">
        <x:v>1317</x:v>
      </x:c>
      <x:c r="C3012" s="6" t="str">
        <x:v>1317002</x:v>
      </x:c>
      <x:c r="D3012" s="6" t="str"/>
      <x:c r="E3012" s="6" t="n">
        <x:v>2</x:v>
      </x:c>
      <x:c r="F3012" s="6" t="n">
        <x:v>1</x:v>
      </x:c>
      <x:c r="G3012" s="6" t="n">
        <x:v>0</x:v>
      </x:c>
      <x:c r="H3012" s="7" t="str"/>
      <x:c r="I3012" s="7" t="str">
        <x:v>[{"id": "2", "num": 2500}, {"id": "114001", "num": 3}]</x:v>
      </x:c>
      <x:c r="J3012" s="6" t="str">
        <x:v>https://raw.githubusercontent.com/Mar-7th/StarRailRes/dbe8cdfcfb0bf657b9fe1cf92d5537f118ccb487/index_new/cn/character_skill_trees.json</x:v>
      </x:c>
    </x:row>
    <x:row r="3013" ht="38" customHeight="1">
      <x:c r="A3013" s="6" t="str">
        <x:v>1317002_3</x:v>
      </x:c>
      <x:c r="B3013" s="6" t="str">
        <x:v>1317</x:v>
      </x:c>
      <x:c r="C3013" s="6" t="str">
        <x:v>1317002</x:v>
      </x:c>
      <x:c r="D3013" s="6" t="str"/>
      <x:c r="E3013" s="6" t="n">
        <x:v>3</x:v>
      </x:c>
      <x:c r="F3013" s="6" t="n">
        <x:v>2</x:v>
      </x:c>
      <x:c r="G3013" s="6" t="n">
        <x:v>0</x:v>
      </x:c>
      <x:c r="H3013" s="7" t="str"/>
      <x:c r="I3013" s="7" t="str">
        <x:v>[{"id": "2", "num": 5000}, {"id": "110201", "num": 3}, {"id": "114001", "num": 6}]</x:v>
      </x:c>
      <x:c r="J3013" s="6" t="str">
        <x:v>https://raw.githubusercontent.com/Mar-7th/StarRailRes/dbe8cdfcfb0bf657b9fe1cf92d5537f118ccb487/index_new/cn/character_skill_trees.json</x:v>
      </x:c>
    </x:row>
    <x:row r="3014" ht="38" customHeight="1">
      <x:c r="A3014" s="6" t="str">
        <x:v>1317002_4</x:v>
      </x:c>
      <x:c r="B3014" s="6" t="str">
        <x:v>1317</x:v>
      </x:c>
      <x:c r="C3014" s="6" t="str">
        <x:v>1317002</x:v>
      </x:c>
      <x:c r="D3014" s="6" t="str"/>
      <x:c r="E3014" s="6" t="n">
        <x:v>4</x:v>
      </x:c>
      <x:c r="F3014" s="6" t="n">
        <x:v>3</x:v>
      </x:c>
      <x:c r="G3014" s="6" t="n">
        <x:v>0</x:v>
      </x:c>
      <x:c r="H3014" s="7" t="str"/>
      <x:c r="I3014" s="7" t="str">
        <x:v>[{"id": "2", "num": 10000}, {"id": "110202", "num": 3}, {"id": "114002", "num": 3}]</x:v>
      </x:c>
      <x:c r="J3014" s="6" t="str">
        <x:v>https://raw.githubusercontent.com/Mar-7th/StarRailRes/dbe8cdfcfb0bf657b9fe1cf92d5537f118ccb487/index_new/cn/character_skill_trees.json</x:v>
      </x:c>
    </x:row>
    <x:row r="3015" ht="38" customHeight="1">
      <x:c r="A3015" s="6" t="str">
        <x:v>1317002_5</x:v>
      </x:c>
      <x:c r="B3015" s="6" t="str">
        <x:v>1317</x:v>
      </x:c>
      <x:c r="C3015" s="6" t="str">
        <x:v>1317002</x:v>
      </x:c>
      <x:c r="D3015" s="6" t="str"/>
      <x:c r="E3015" s="6" t="n">
        <x:v>5</x:v>
      </x:c>
      <x:c r="F3015" s="6" t="n">
        <x:v>4</x:v>
      </x:c>
      <x:c r="G3015" s="6" t="n">
        <x:v>0</x:v>
      </x:c>
      <x:c r="H3015" s="7" t="str"/>
      <x:c r="I3015" s="7" t="str">
        <x:v>[{"id": "2", "num": 20000}, {"id": "110202", "num": 5}, {"id": "114002", "num": 4}]</x:v>
      </x:c>
      <x:c r="J3015" s="6" t="str">
        <x:v>https://raw.githubusercontent.com/Mar-7th/StarRailRes/dbe8cdfcfb0bf657b9fe1cf92d5537f118ccb487/index_new/cn/character_skill_trees.json</x:v>
      </x:c>
    </x:row>
    <x:row r="3016" ht="38" customHeight="1">
      <x:c r="A3016" s="6" t="str">
        <x:v>1317002_6</x:v>
      </x:c>
      <x:c r="B3016" s="6" t="str">
        <x:v>1317</x:v>
      </x:c>
      <x:c r="C3016" s="6" t="str">
        <x:v>1317002</x:v>
      </x:c>
      <x:c r="D3016" s="6" t="str"/>
      <x:c r="E3016" s="6" t="n">
        <x:v>6</x:v>
      </x:c>
      <x:c r="F3016" s="6" t="n">
        <x:v>4</x:v>
      </x:c>
      <x:c r="G3016" s="6" t="n">
        <x:v>0</x:v>
      </x:c>
      <x:c r="H3016" s="7" t="str"/>
      <x:c r="I3016" s="7" t="str">
        <x:v>[{"id": "2", "num": 30000}, {"id": "110202", "num": 7}, {"id": "114002", "num": 6}]</x:v>
      </x:c>
      <x:c r="J3016" s="6" t="str">
        <x:v>https://raw.githubusercontent.com/Mar-7th/StarRailRes/dbe8cdfcfb0bf657b9fe1cf92d5537f118ccb487/index_new/cn/character_skill_trees.json</x:v>
      </x:c>
    </x:row>
    <x:row r="3017" ht="38" customHeight="1">
      <x:c r="A3017" s="6" t="str">
        <x:v>1317002_7</x:v>
      </x:c>
      <x:c r="B3017" s="6" t="str">
        <x:v>1317</x:v>
      </x:c>
      <x:c r="C3017" s="6" t="str">
        <x:v>1317002</x:v>
      </x:c>
      <x:c r="D3017" s="6" t="str"/>
      <x:c r="E3017" s="6" t="n">
        <x:v>7</x:v>
      </x:c>
      <x:c r="F3017" s="6" t="n">
        <x:v>5</x:v>
      </x:c>
      <x:c r="G3017" s="6" t="n">
        <x:v>0</x:v>
      </x:c>
      <x:c r="H3017" s="7" t="str"/>
      <x:c r="I3017" s="7" t="str">
        <x:v>[{"id": "2", "num": 45000}, {"id": "110203", "num": 3}, {"id": "114003", "num": 3}]</x:v>
      </x:c>
      <x:c r="J3017" s="6" t="str">
        <x:v>https://raw.githubusercontent.com/Mar-7th/StarRailRes/dbe8cdfcfb0bf657b9fe1cf92d5537f118ccb487/index_new/cn/character_skill_trees.json</x:v>
      </x:c>
    </x:row>
    <x:row r="3018" ht="53" customHeight="1">
      <x:c r="A3018" s="6" t="str">
        <x:v>1317002_8</x:v>
      </x:c>
      <x:c r="B3018" s="6" t="str">
        <x:v>1317</x:v>
      </x:c>
      <x:c r="C3018" s="6" t="str">
        <x:v>1317002</x:v>
      </x:c>
      <x:c r="D3018" s="6" t="str"/>
      <x:c r="E3018" s="6" t="n">
        <x:v>8</x:v>
      </x:c>
      <x:c r="F3018" s="6" t="n">
        <x:v>5</x:v>
      </x:c>
      <x:c r="G3018" s="6" t="n">
        <x:v>0</x:v>
      </x:c>
      <x:c r="H3018" s="7" t="str"/>
      <x:c r="I3018" s="7" t="str">
        <x:v>[{"id": "2", "num": 80000}, {"id": "110203", "num": 5}, {"id": "110505", "num": 1}, {"id": "114003", "num": 4}]</x:v>
      </x:c>
      <x:c r="J3018" s="6" t="str">
        <x:v>https://raw.githubusercontent.com/Mar-7th/StarRailRes/dbe8cdfcfb0bf657b9fe1cf92d5537f118ccb487/index_new/cn/character_skill_trees.json</x:v>
      </x:c>
    </x:row>
    <x:row r="3019" ht="53" customHeight="1">
      <x:c r="A3019" s="6" t="str">
        <x:v>1317002_9</x:v>
      </x:c>
      <x:c r="B3019" s="6" t="str">
        <x:v>1317</x:v>
      </x:c>
      <x:c r="C3019" s="6" t="str">
        <x:v>1317002</x:v>
      </x:c>
      <x:c r="D3019" s="6" t="str"/>
      <x:c r="E3019" s="6" t="n">
        <x:v>9</x:v>
      </x:c>
      <x:c r="F3019" s="6" t="n">
        <x:v>6</x:v>
      </x:c>
      <x:c r="G3019" s="6" t="n">
        <x:v>0</x:v>
      </x:c>
      <x:c r="H3019" s="7" t="str"/>
      <x:c r="I3019" s="7" t="str">
        <x:v>[{"id": "2", "num": 160000}, {"id": "110203", "num": 8}, {"id": "241", "num": 1}, {"id": "110505", "num": 1}]</x:v>
      </x:c>
      <x:c r="J3019" s="6" t="str">
        <x:v>https://raw.githubusercontent.com/Mar-7th/StarRailRes/dbe8cdfcfb0bf657b9fe1cf92d5537f118ccb487/index_new/cn/character_skill_trees.json</x:v>
      </x:c>
    </x:row>
    <x:row r="3020" ht="53" customHeight="1">
      <x:c r="A3020" s="6" t="str">
        <x:v>1317002_10</x:v>
      </x:c>
      <x:c r="B3020" s="6" t="str">
        <x:v>1317</x:v>
      </x:c>
      <x:c r="C3020" s="6" t="str">
        <x:v>1317002</x:v>
      </x:c>
      <x:c r="D3020" s="6" t="str"/>
      <x:c r="E3020" s="6" t="n">
        <x:v>10</x:v>
      </x:c>
      <x:c r="F3020" s="6" t="n">
        <x:v>6</x:v>
      </x:c>
      <x:c r="G3020" s="6" t="n">
        <x:v>0</x:v>
      </x:c>
      <x:c r="H3020" s="7" t="str"/>
      <x:c r="I3020" s="7" t="str">
        <x:v>[{"id": "2", "num": 300000}, {"id": "110203", "num": 14}, {"id": "241", "num": 1}, {"id": "110505", "num": 1}]</x:v>
      </x:c>
      <x:c r="J3020" s="6" t="str">
        <x:v>https://raw.githubusercontent.com/Mar-7th/StarRailRes/dbe8cdfcfb0bf657b9fe1cf92d5537f118ccb487/index_new/cn/character_skill_trees.json</x:v>
      </x:c>
    </x:row>
    <x:row r="3021" ht="20" customHeight="1">
      <x:c r="A3021" s="6" t="str">
        <x:v>1317003_1</x:v>
      </x:c>
      <x:c r="B3021" s="6" t="str">
        <x:v>1317</x:v>
      </x:c>
      <x:c r="C3021" s="6" t="str">
        <x:v>1317003</x:v>
      </x:c>
      <x:c r="D3021" s="6" t="str"/>
      <x:c r="E3021" s="6" t="n">
        <x:v>1</x:v>
      </x:c>
      <x:c r="F3021" s="6" t="n">
        <x:v>0</x:v>
      </x:c>
      <x:c r="G3021" s="6" t="n">
        <x:v>0</x:v>
      </x:c>
      <x:c r="H3021" s="7" t="str"/>
      <x:c r="I3021" s="7" t="str">
        <x:v>[]</x:v>
      </x:c>
      <x:c r="J3021" s="6" t="str">
        <x:v>https://raw.githubusercontent.com/Mar-7th/StarRailRes/dbe8cdfcfb0bf657b9fe1cf92d5537f118ccb487/index_new/cn/character_skill_trees.json</x:v>
      </x:c>
    </x:row>
    <x:row r="3022" ht="38" customHeight="1">
      <x:c r="A3022" s="6" t="str">
        <x:v>1317003_2</x:v>
      </x:c>
      <x:c r="B3022" s="6" t="str">
        <x:v>1317</x:v>
      </x:c>
      <x:c r="C3022" s="6" t="str">
        <x:v>1317003</x:v>
      </x:c>
      <x:c r="D3022" s="6" t="str"/>
      <x:c r="E3022" s="6" t="n">
        <x:v>2</x:v>
      </x:c>
      <x:c r="F3022" s="6" t="n">
        <x:v>1</x:v>
      </x:c>
      <x:c r="G3022" s="6" t="n">
        <x:v>0</x:v>
      </x:c>
      <x:c r="H3022" s="7" t="str"/>
      <x:c r="I3022" s="7" t="str">
        <x:v>[{"id": "2", "num": 2500}, {"id": "114001", "num": 3}]</x:v>
      </x:c>
      <x:c r="J3022" s="6" t="str">
        <x:v>https://raw.githubusercontent.com/Mar-7th/StarRailRes/dbe8cdfcfb0bf657b9fe1cf92d5537f118ccb487/index_new/cn/character_skill_trees.json</x:v>
      </x:c>
    </x:row>
    <x:row r="3023" ht="38" customHeight="1">
      <x:c r="A3023" s="6" t="str">
        <x:v>1317003_3</x:v>
      </x:c>
      <x:c r="B3023" s="6" t="str">
        <x:v>1317</x:v>
      </x:c>
      <x:c r="C3023" s="6" t="str">
        <x:v>1317003</x:v>
      </x:c>
      <x:c r="D3023" s="6" t="str"/>
      <x:c r="E3023" s="6" t="n">
        <x:v>3</x:v>
      </x:c>
      <x:c r="F3023" s="6" t="n">
        <x:v>2</x:v>
      </x:c>
      <x:c r="G3023" s="6" t="n">
        <x:v>0</x:v>
      </x:c>
      <x:c r="H3023" s="7" t="str"/>
      <x:c r="I3023" s="7" t="str">
        <x:v>[{"id": "2", "num": 5000}, {"id": "110201", "num": 3}, {"id": "114001", "num": 6}]</x:v>
      </x:c>
      <x:c r="J3023" s="6" t="str">
        <x:v>https://raw.githubusercontent.com/Mar-7th/StarRailRes/dbe8cdfcfb0bf657b9fe1cf92d5537f118ccb487/index_new/cn/character_skill_trees.json</x:v>
      </x:c>
    </x:row>
    <x:row r="3024" ht="38" customHeight="1">
      <x:c r="A3024" s="6" t="str">
        <x:v>1317003_4</x:v>
      </x:c>
      <x:c r="B3024" s="6" t="str">
        <x:v>1317</x:v>
      </x:c>
      <x:c r="C3024" s="6" t="str">
        <x:v>1317003</x:v>
      </x:c>
      <x:c r="D3024" s="6" t="str"/>
      <x:c r="E3024" s="6" t="n">
        <x:v>4</x:v>
      </x:c>
      <x:c r="F3024" s="6" t="n">
        <x:v>3</x:v>
      </x:c>
      <x:c r="G3024" s="6" t="n">
        <x:v>0</x:v>
      </x:c>
      <x:c r="H3024" s="7" t="str"/>
      <x:c r="I3024" s="7" t="str">
        <x:v>[{"id": "2", "num": 10000}, {"id": "110202", "num": 3}, {"id": "114002", "num": 3}]</x:v>
      </x:c>
      <x:c r="J3024" s="6" t="str">
        <x:v>https://raw.githubusercontent.com/Mar-7th/StarRailRes/dbe8cdfcfb0bf657b9fe1cf92d5537f118ccb487/index_new/cn/character_skill_trees.json</x:v>
      </x:c>
    </x:row>
    <x:row r="3025" ht="38" customHeight="1">
      <x:c r="A3025" s="6" t="str">
        <x:v>1317003_5</x:v>
      </x:c>
      <x:c r="B3025" s="6" t="str">
        <x:v>1317</x:v>
      </x:c>
      <x:c r="C3025" s="6" t="str">
        <x:v>1317003</x:v>
      </x:c>
      <x:c r="D3025" s="6" t="str"/>
      <x:c r="E3025" s="6" t="n">
        <x:v>5</x:v>
      </x:c>
      <x:c r="F3025" s="6" t="n">
        <x:v>4</x:v>
      </x:c>
      <x:c r="G3025" s="6" t="n">
        <x:v>0</x:v>
      </x:c>
      <x:c r="H3025" s="7" t="str"/>
      <x:c r="I3025" s="7" t="str">
        <x:v>[{"id": "2", "num": 20000}, {"id": "110202", "num": 5}, {"id": "114002", "num": 4}]</x:v>
      </x:c>
      <x:c r="J3025" s="6" t="str">
        <x:v>https://raw.githubusercontent.com/Mar-7th/StarRailRes/dbe8cdfcfb0bf657b9fe1cf92d5537f118ccb487/index_new/cn/character_skill_trees.json</x:v>
      </x:c>
    </x:row>
    <x:row r="3026" ht="38" customHeight="1">
      <x:c r="A3026" s="6" t="str">
        <x:v>1317003_6</x:v>
      </x:c>
      <x:c r="B3026" s="6" t="str">
        <x:v>1317</x:v>
      </x:c>
      <x:c r="C3026" s="6" t="str">
        <x:v>1317003</x:v>
      </x:c>
      <x:c r="D3026" s="6" t="str"/>
      <x:c r="E3026" s="6" t="n">
        <x:v>6</x:v>
      </x:c>
      <x:c r="F3026" s="6" t="n">
        <x:v>4</x:v>
      </x:c>
      <x:c r="G3026" s="6" t="n">
        <x:v>0</x:v>
      </x:c>
      <x:c r="H3026" s="7" t="str"/>
      <x:c r="I3026" s="7" t="str">
        <x:v>[{"id": "2", "num": 30000}, {"id": "110202", "num": 7}, {"id": "114002", "num": 6}]</x:v>
      </x:c>
      <x:c r="J3026" s="6" t="str">
        <x:v>https://raw.githubusercontent.com/Mar-7th/StarRailRes/dbe8cdfcfb0bf657b9fe1cf92d5537f118ccb487/index_new/cn/character_skill_trees.json</x:v>
      </x:c>
    </x:row>
    <x:row r="3027" ht="38" customHeight="1">
      <x:c r="A3027" s="6" t="str">
        <x:v>1317003_7</x:v>
      </x:c>
      <x:c r="B3027" s="6" t="str">
        <x:v>1317</x:v>
      </x:c>
      <x:c r="C3027" s="6" t="str">
        <x:v>1317003</x:v>
      </x:c>
      <x:c r="D3027" s="6" t="str"/>
      <x:c r="E3027" s="6" t="n">
        <x:v>7</x:v>
      </x:c>
      <x:c r="F3027" s="6" t="n">
        <x:v>5</x:v>
      </x:c>
      <x:c r="G3027" s="6" t="n">
        <x:v>0</x:v>
      </x:c>
      <x:c r="H3027" s="7" t="str"/>
      <x:c r="I3027" s="7" t="str">
        <x:v>[{"id": "2", "num": 45000}, {"id": "110203", "num": 3}, {"id": "114003", "num": 3}]</x:v>
      </x:c>
      <x:c r="J3027" s="6" t="str">
        <x:v>https://raw.githubusercontent.com/Mar-7th/StarRailRes/dbe8cdfcfb0bf657b9fe1cf92d5537f118ccb487/index_new/cn/character_skill_trees.json</x:v>
      </x:c>
    </x:row>
    <x:row r="3028" ht="53" customHeight="1">
      <x:c r="A3028" s="6" t="str">
        <x:v>1317003_8</x:v>
      </x:c>
      <x:c r="B3028" s="6" t="str">
        <x:v>1317</x:v>
      </x:c>
      <x:c r="C3028" s="6" t="str">
        <x:v>1317003</x:v>
      </x:c>
      <x:c r="D3028" s="6" t="str"/>
      <x:c r="E3028" s="6" t="n">
        <x:v>8</x:v>
      </x:c>
      <x:c r="F3028" s="6" t="n">
        <x:v>5</x:v>
      </x:c>
      <x:c r="G3028" s="6" t="n">
        <x:v>0</x:v>
      </x:c>
      <x:c r="H3028" s="7" t="str"/>
      <x:c r="I3028" s="7" t="str">
        <x:v>[{"id": "2", "num": 80000}, {"id": "110203", "num": 5}, {"id": "110505", "num": 1}, {"id": "114003", "num": 4}]</x:v>
      </x:c>
      <x:c r="J3028" s="6" t="str">
        <x:v>https://raw.githubusercontent.com/Mar-7th/StarRailRes/dbe8cdfcfb0bf657b9fe1cf92d5537f118ccb487/index_new/cn/character_skill_trees.json</x:v>
      </x:c>
    </x:row>
    <x:row r="3029" ht="53" customHeight="1">
      <x:c r="A3029" s="6" t="str">
        <x:v>1317003_9</x:v>
      </x:c>
      <x:c r="B3029" s="6" t="str">
        <x:v>1317</x:v>
      </x:c>
      <x:c r="C3029" s="6" t="str">
        <x:v>1317003</x:v>
      </x:c>
      <x:c r="D3029" s="6" t="str"/>
      <x:c r="E3029" s="6" t="n">
        <x:v>9</x:v>
      </x:c>
      <x:c r="F3029" s="6" t="n">
        <x:v>6</x:v>
      </x:c>
      <x:c r="G3029" s="6" t="n">
        <x:v>0</x:v>
      </x:c>
      <x:c r="H3029" s="7" t="str"/>
      <x:c r="I3029" s="7" t="str">
        <x:v>[{"id": "2", "num": 160000}, {"id": "110203", "num": 8}, {"id": "241", "num": 1}, {"id": "110505", "num": 1}]</x:v>
      </x:c>
      <x:c r="J3029" s="6" t="str">
        <x:v>https://raw.githubusercontent.com/Mar-7th/StarRailRes/dbe8cdfcfb0bf657b9fe1cf92d5537f118ccb487/index_new/cn/character_skill_trees.json</x:v>
      </x:c>
    </x:row>
    <x:row r="3030" ht="53" customHeight="1">
      <x:c r="A3030" s="6" t="str">
        <x:v>1317003_10</x:v>
      </x:c>
      <x:c r="B3030" s="6" t="str">
        <x:v>1317</x:v>
      </x:c>
      <x:c r="C3030" s="6" t="str">
        <x:v>1317003</x:v>
      </x:c>
      <x:c r="D3030" s="6" t="str"/>
      <x:c r="E3030" s="6" t="n">
        <x:v>10</x:v>
      </x:c>
      <x:c r="F3030" s="6" t="n">
        <x:v>6</x:v>
      </x:c>
      <x:c r="G3030" s="6" t="n">
        <x:v>0</x:v>
      </x:c>
      <x:c r="H3030" s="7" t="str"/>
      <x:c r="I3030" s="7" t="str">
        <x:v>[{"id": "2", "num": 300000}, {"id": "110203", "num": 14}, {"id": "241", "num": 1}, {"id": "110505", "num": 1}]</x:v>
      </x:c>
      <x:c r="J3030" s="6" t="str">
        <x:v>https://raw.githubusercontent.com/Mar-7th/StarRailRes/dbe8cdfcfb0bf657b9fe1cf92d5537f118ccb487/index_new/cn/character_skill_trees.json</x:v>
      </x:c>
    </x:row>
    <x:row r="3031" ht="20" customHeight="1">
      <x:c r="A3031" s="6" t="str">
        <x:v>1317004_1</x:v>
      </x:c>
      <x:c r="B3031" s="6" t="str">
        <x:v>1317</x:v>
      </x:c>
      <x:c r="C3031" s="6" t="str">
        <x:v>1317004</x:v>
      </x:c>
      <x:c r="D3031" s="6" t="str"/>
      <x:c r="E3031" s="6" t="n">
        <x:v>1</x:v>
      </x:c>
      <x:c r="F3031" s="6" t="n">
        <x:v>0</x:v>
      </x:c>
      <x:c r="G3031" s="6" t="n">
        <x:v>0</x:v>
      </x:c>
      <x:c r="H3031" s="7" t="str"/>
      <x:c r="I3031" s="7" t="str">
        <x:v>[]</x:v>
      </x:c>
      <x:c r="J3031" s="6" t="str">
        <x:v>https://raw.githubusercontent.com/Mar-7th/StarRailRes/dbe8cdfcfb0bf657b9fe1cf92d5537f118ccb487/index_new/cn/character_skill_trees.json</x:v>
      </x:c>
    </x:row>
    <x:row r="3032" ht="38" customHeight="1">
      <x:c r="A3032" s="6" t="str">
        <x:v>1317004_2</x:v>
      </x:c>
      <x:c r="B3032" s="6" t="str">
        <x:v>1317</x:v>
      </x:c>
      <x:c r="C3032" s="6" t="str">
        <x:v>1317004</x:v>
      </x:c>
      <x:c r="D3032" s="6" t="str"/>
      <x:c r="E3032" s="6" t="n">
        <x:v>2</x:v>
      </x:c>
      <x:c r="F3032" s="6" t="n">
        <x:v>1</x:v>
      </x:c>
      <x:c r="G3032" s="6" t="n">
        <x:v>0</x:v>
      </x:c>
      <x:c r="H3032" s="7" t="str"/>
      <x:c r="I3032" s="7" t="str">
        <x:v>[{"id": "2", "num": 2500}, {"id": "114001", "num": 3}]</x:v>
      </x:c>
      <x:c r="J3032" s="6" t="str">
        <x:v>https://raw.githubusercontent.com/Mar-7th/StarRailRes/dbe8cdfcfb0bf657b9fe1cf92d5537f118ccb487/index_new/cn/character_skill_trees.json</x:v>
      </x:c>
    </x:row>
    <x:row r="3033" ht="38" customHeight="1">
      <x:c r="A3033" s="6" t="str">
        <x:v>1317004_3</x:v>
      </x:c>
      <x:c r="B3033" s="6" t="str">
        <x:v>1317</x:v>
      </x:c>
      <x:c r="C3033" s="6" t="str">
        <x:v>1317004</x:v>
      </x:c>
      <x:c r="D3033" s="6" t="str"/>
      <x:c r="E3033" s="6" t="n">
        <x:v>3</x:v>
      </x:c>
      <x:c r="F3033" s="6" t="n">
        <x:v>2</x:v>
      </x:c>
      <x:c r="G3033" s="6" t="n">
        <x:v>0</x:v>
      </x:c>
      <x:c r="H3033" s="7" t="str"/>
      <x:c r="I3033" s="7" t="str">
        <x:v>[{"id": "2", "num": 5000}, {"id": "110201", "num": 3}, {"id": "114001", "num": 6}]</x:v>
      </x:c>
      <x:c r="J3033" s="6" t="str">
        <x:v>https://raw.githubusercontent.com/Mar-7th/StarRailRes/dbe8cdfcfb0bf657b9fe1cf92d5537f118ccb487/index_new/cn/character_skill_trees.json</x:v>
      </x:c>
    </x:row>
    <x:row r="3034" ht="38" customHeight="1">
      <x:c r="A3034" s="6" t="str">
        <x:v>1317004_4</x:v>
      </x:c>
      <x:c r="B3034" s="6" t="str">
        <x:v>1317</x:v>
      </x:c>
      <x:c r="C3034" s="6" t="str">
        <x:v>1317004</x:v>
      </x:c>
      <x:c r="D3034" s="6" t="str"/>
      <x:c r="E3034" s="6" t="n">
        <x:v>4</x:v>
      </x:c>
      <x:c r="F3034" s="6" t="n">
        <x:v>3</x:v>
      </x:c>
      <x:c r="G3034" s="6" t="n">
        <x:v>0</x:v>
      </x:c>
      <x:c r="H3034" s="7" t="str"/>
      <x:c r="I3034" s="7" t="str">
        <x:v>[{"id": "2", "num": 10000}, {"id": "110202", "num": 3}, {"id": "114002", "num": 3}]</x:v>
      </x:c>
      <x:c r="J3034" s="6" t="str">
        <x:v>https://raw.githubusercontent.com/Mar-7th/StarRailRes/dbe8cdfcfb0bf657b9fe1cf92d5537f118ccb487/index_new/cn/character_skill_trees.json</x:v>
      </x:c>
    </x:row>
    <x:row r="3035" ht="38" customHeight="1">
      <x:c r="A3035" s="6" t="str">
        <x:v>1317004_5</x:v>
      </x:c>
      <x:c r="B3035" s="6" t="str">
        <x:v>1317</x:v>
      </x:c>
      <x:c r="C3035" s="6" t="str">
        <x:v>1317004</x:v>
      </x:c>
      <x:c r="D3035" s="6" t="str"/>
      <x:c r="E3035" s="6" t="n">
        <x:v>5</x:v>
      </x:c>
      <x:c r="F3035" s="6" t="n">
        <x:v>4</x:v>
      </x:c>
      <x:c r="G3035" s="6" t="n">
        <x:v>0</x:v>
      </x:c>
      <x:c r="H3035" s="7" t="str"/>
      <x:c r="I3035" s="7" t="str">
        <x:v>[{"id": "2", "num": 20000}, {"id": "110202", "num": 5}, {"id": "114002", "num": 4}]</x:v>
      </x:c>
      <x:c r="J3035" s="6" t="str">
        <x:v>https://raw.githubusercontent.com/Mar-7th/StarRailRes/dbe8cdfcfb0bf657b9fe1cf92d5537f118ccb487/index_new/cn/character_skill_trees.json</x:v>
      </x:c>
    </x:row>
    <x:row r="3036" ht="38" customHeight="1">
      <x:c r="A3036" s="6" t="str">
        <x:v>1317004_6</x:v>
      </x:c>
      <x:c r="B3036" s="6" t="str">
        <x:v>1317</x:v>
      </x:c>
      <x:c r="C3036" s="6" t="str">
        <x:v>1317004</x:v>
      </x:c>
      <x:c r="D3036" s="6" t="str"/>
      <x:c r="E3036" s="6" t="n">
        <x:v>6</x:v>
      </x:c>
      <x:c r="F3036" s="6" t="n">
        <x:v>4</x:v>
      </x:c>
      <x:c r="G3036" s="6" t="n">
        <x:v>0</x:v>
      </x:c>
      <x:c r="H3036" s="7" t="str"/>
      <x:c r="I3036" s="7" t="str">
        <x:v>[{"id": "2", "num": 30000}, {"id": "110202", "num": 7}, {"id": "114002", "num": 6}]</x:v>
      </x:c>
      <x:c r="J3036" s="6" t="str">
        <x:v>https://raw.githubusercontent.com/Mar-7th/StarRailRes/dbe8cdfcfb0bf657b9fe1cf92d5537f118ccb487/index_new/cn/character_skill_trees.json</x:v>
      </x:c>
    </x:row>
    <x:row r="3037" ht="38" customHeight="1">
      <x:c r="A3037" s="6" t="str">
        <x:v>1317004_7</x:v>
      </x:c>
      <x:c r="B3037" s="6" t="str">
        <x:v>1317</x:v>
      </x:c>
      <x:c r="C3037" s="6" t="str">
        <x:v>1317004</x:v>
      </x:c>
      <x:c r="D3037" s="6" t="str"/>
      <x:c r="E3037" s="6" t="n">
        <x:v>7</x:v>
      </x:c>
      <x:c r="F3037" s="6" t="n">
        <x:v>5</x:v>
      </x:c>
      <x:c r="G3037" s="6" t="n">
        <x:v>0</x:v>
      </x:c>
      <x:c r="H3037" s="7" t="str"/>
      <x:c r="I3037" s="7" t="str">
        <x:v>[{"id": "2", "num": 45000}, {"id": "110203", "num": 3}, {"id": "114003", "num": 3}]</x:v>
      </x:c>
      <x:c r="J3037" s="6" t="str">
        <x:v>https://raw.githubusercontent.com/Mar-7th/StarRailRes/dbe8cdfcfb0bf657b9fe1cf92d5537f118ccb487/index_new/cn/character_skill_trees.json</x:v>
      </x:c>
    </x:row>
    <x:row r="3038" ht="53" customHeight="1">
      <x:c r="A3038" s="6" t="str">
        <x:v>1317004_8</x:v>
      </x:c>
      <x:c r="B3038" s="6" t="str">
        <x:v>1317</x:v>
      </x:c>
      <x:c r="C3038" s="6" t="str">
        <x:v>1317004</x:v>
      </x:c>
      <x:c r="D3038" s="6" t="str"/>
      <x:c r="E3038" s="6" t="n">
        <x:v>8</x:v>
      </x:c>
      <x:c r="F3038" s="6" t="n">
        <x:v>5</x:v>
      </x:c>
      <x:c r="G3038" s="6" t="n">
        <x:v>0</x:v>
      </x:c>
      <x:c r="H3038" s="7" t="str"/>
      <x:c r="I3038" s="7" t="str">
        <x:v>[{"id": "2", "num": 80000}, {"id": "110203", "num": 5}, {"id": "110505", "num": 1}, {"id": "114003", "num": 4}]</x:v>
      </x:c>
      <x:c r="J3038" s="6" t="str">
        <x:v>https://raw.githubusercontent.com/Mar-7th/StarRailRes/dbe8cdfcfb0bf657b9fe1cf92d5537f118ccb487/index_new/cn/character_skill_trees.json</x:v>
      </x:c>
    </x:row>
    <x:row r="3039" ht="53" customHeight="1">
      <x:c r="A3039" s="6" t="str">
        <x:v>1317004_9</x:v>
      </x:c>
      <x:c r="B3039" s="6" t="str">
        <x:v>1317</x:v>
      </x:c>
      <x:c r="C3039" s="6" t="str">
        <x:v>1317004</x:v>
      </x:c>
      <x:c r="D3039" s="6" t="str"/>
      <x:c r="E3039" s="6" t="n">
        <x:v>9</x:v>
      </x:c>
      <x:c r="F3039" s="6" t="n">
        <x:v>6</x:v>
      </x:c>
      <x:c r="G3039" s="6" t="n">
        <x:v>0</x:v>
      </x:c>
      <x:c r="H3039" s="7" t="str"/>
      <x:c r="I3039" s="7" t="str">
        <x:v>[{"id": "2", "num": 160000}, {"id": "110203", "num": 8}, {"id": "241", "num": 1}, {"id": "110505", "num": 1}]</x:v>
      </x:c>
      <x:c r="J3039" s="6" t="str">
        <x:v>https://raw.githubusercontent.com/Mar-7th/StarRailRes/dbe8cdfcfb0bf657b9fe1cf92d5537f118ccb487/index_new/cn/character_skill_trees.json</x:v>
      </x:c>
    </x:row>
    <x:row r="3040" ht="53" customHeight="1">
      <x:c r="A3040" s="6" t="str">
        <x:v>1317004_10</x:v>
      </x:c>
      <x:c r="B3040" s="6" t="str">
        <x:v>1317</x:v>
      </x:c>
      <x:c r="C3040" s="6" t="str">
        <x:v>1317004</x:v>
      </x:c>
      <x:c r="D3040" s="6" t="str"/>
      <x:c r="E3040" s="6" t="n">
        <x:v>10</x:v>
      </x:c>
      <x:c r="F3040" s="6" t="n">
        <x:v>6</x:v>
      </x:c>
      <x:c r="G3040" s="6" t="n">
        <x:v>0</x:v>
      </x:c>
      <x:c r="H3040" s="7" t="str"/>
      <x:c r="I3040" s="7" t="str">
        <x:v>[{"id": "2", "num": 300000}, {"id": "110203", "num": 14}, {"id": "241", "num": 1}, {"id": "110505", "num": 1}]</x:v>
      </x:c>
      <x:c r="J3040" s="6" t="str">
        <x:v>https://raw.githubusercontent.com/Mar-7th/StarRailRes/dbe8cdfcfb0bf657b9fe1cf92d5537f118ccb487/index_new/cn/character_skill_trees.json</x:v>
      </x:c>
    </x:row>
    <x:row r="3041" ht="20" customHeight="1">
      <x:c r="A3041" s="6" t="str">
        <x:v>1317007_1</x:v>
      </x:c>
      <x:c r="B3041" s="6" t="str">
        <x:v>1317</x:v>
      </x:c>
      <x:c r="C3041" s="6" t="str">
        <x:v>1317007</x:v>
      </x:c>
      <x:c r="D3041" s="6" t="str"/>
      <x:c r="E3041" s="6" t="n">
        <x:v>1</x:v>
      </x:c>
      <x:c r="F3041" s="6" t="n">
        <x:v>0</x:v>
      </x:c>
      <x:c r="G3041" s="6" t="n">
        <x:v>0</x:v>
      </x:c>
      <x:c r="H3041" s="7" t="str"/>
      <x:c r="I3041" s="7" t="str">
        <x:v>[]</x:v>
      </x:c>
      <x:c r="J3041" s="6" t="str">
        <x:v>https://raw.githubusercontent.com/Mar-7th/StarRailRes/dbe8cdfcfb0bf657b9fe1cf92d5537f118ccb487/index_new/cn/character_skill_trees.json</x:v>
      </x:c>
    </x:row>
    <x:row r="3042" ht="38" customHeight="1">
      <x:c r="A3042" s="6" t="str">
        <x:v>1317101_1</x:v>
      </x:c>
      <x:c r="B3042" s="6" t="str">
        <x:v>1317</x:v>
      </x:c>
      <x:c r="C3042" s="6" t="str">
        <x:v>1317101</x:v>
      </x:c>
      <x:c r="D3042" s="6" t="str">
        <x:v>忍法帖•魔天</x:v>
      </x:c>
      <x:c r="E3042" s="6" t="n">
        <x:v>1</x:v>
      </x:c>
      <x:c r="F3042" s="6" t="n">
        <x:v>2</x:v>
      </x:c>
      <x:c r="G3042" s="6" t="n">
        <x:v>0</x:v>
      </x:c>
      <x:c r="H3042" s="7" t="str">
        <x:v>精英级别及以上的敌方目标的弱点被击破时，乱破额外获得#2[i]点充能，并恢复#1[i]点能量。</x:v>
      </x:c>
      <x:c r="I3042" s="7" t="str">
        <x:v>[{"id": "2", "num": 5000}, {"id": "110201", "num": 3}, {"id": "110505", "num": 1}]</x:v>
      </x:c>
      <x:c r="J3042" s="6" t="str">
        <x:v>https://raw.githubusercontent.com/Mar-7th/StarRailRes/dbe8cdfcfb0bf657b9fe1cf92d5537f118ccb487/index_new/cn/character_skill_trees.json</x:v>
      </x:c>
    </x:row>
    <x:row r="3043" ht="53" customHeight="1">
      <x:c r="A3043" s="6" t="str">
        <x:v>1317102_1</x:v>
      </x:c>
      <x:c r="B3043" s="6" t="str">
        <x:v>1317</x:v>
      </x:c>
      <x:c r="C3043" s="6" t="str">
        <x:v>1317102</x:v>
      </x:c>
      <x:c r="D3043" s="6" t="str">
        <x:v>忍法帖•海鸣</x:v>
      </x:c>
      <x:c r="E3043" s="6" t="n">
        <x:v>1</x:v>
      </x:c>
      <x:c r="F3043" s="6" t="n">
        <x:v>4</x:v>
      </x:c>
      <x:c r="G3043" s="6" t="n">
        <x:v>0</x:v>
      </x:c>
      <x:c r="H3043" s="7" t="str">
        <x:v>【结印】状态期间，乱破施放强化普攻对处于弱点击破状态下的敌方目标造成伤害后，会将本次伤害的削韧值转化为1次#1[i]%的超击破伤害。</x:v>
      </x:c>
      <x:c r="I3043" s="7" t="str">
        <x:v>[{"id": "2", "num": 20000}, {"id": "110202", "num": 5}, {"id": "241", "num": 1}, {"id": "110505", "num": 1}]</x:v>
      </x:c>
      <x:c r="J3043" s="6" t="str">
        <x:v>https://raw.githubusercontent.com/Mar-7th/StarRailRes/dbe8cdfcfb0bf657b9fe1cf92d5537f118ccb487/index_new/cn/character_skill_trees.json</x:v>
      </x:c>
    </x:row>
    <x:row r="3044" ht="53" customHeight="1">
      <x:c r="A3044" s="6" t="str">
        <x:v>1317103_1</x:v>
      </x:c>
      <x:c r="B3044" s="6" t="str">
        <x:v>1317</x:v>
      </x:c>
      <x:c r="C3044" s="6" t="str">
        <x:v>1317103</x:v>
      </x:c>
      <x:c r="D3044" s="6" t="str">
        <x:v>忍法帖•枯叶</x:v>
      </x:c>
      <x:c r="E3044" s="6" t="n">
        <x:v>1</x:v>
      </x:c>
      <x:c r="F3044" s="6" t="n">
        <x:v>6</x:v>
      </x:c>
      <x:c r="G3044" s="6" t="n">
        <x:v>0</x:v>
      </x:c>
      <x:c r="H3044" s="7" t="str">
        <x:v>敌方目标的弱点被击破时，受到的击破伤害提高#1[i]%，若乱破当前攻击力高于#2[i]点，每超过100点攻击力可使该数值额外提高#3[i]%，最多额外提高#4[i]%。效果持续#5[i]回合。</x:v>
      </x:c>
      <x:c r="I3044" s="7" t="str">
        <x:v>[{"id": "2", "num": 160000}, {"id": "110203", "num": 8}, {"id": "241", "num": 1}, {"id": "110505", "num": 1}]</x:v>
      </x:c>
      <x:c r="J3044" s="6" t="str">
        <x:v>https://raw.githubusercontent.com/Mar-7th/StarRailRes/dbe8cdfcfb0bf657b9fe1cf92d5537f118ccb487/index_new/cn/character_skill_trees.json</x:v>
      </x:c>
    </x:row>
    <x:row r="3045" ht="38" customHeight="1">
      <x:c r="A3045" s="6" t="str">
        <x:v>1317201_1</x:v>
      </x:c>
      <x:c r="B3045" s="6" t="str">
        <x:v>1317</x:v>
      </x:c>
      <x:c r="C3045" s="6" t="str">
        <x:v>1317201</x:v>
      </x:c>
      <x:c r="D3045" s="6" t="str">
        <x:v>攻击强化</x:v>
      </x:c>
      <x:c r="E3045" s="6" t="n">
        <x:v>1</x:v>
      </x:c>
      <x:c r="F3045" s="6" t="n">
        <x:v>0</x:v>
      </x:c>
      <x:c r="G3045" s="6" t="n">
        <x:v>1</x:v>
      </x:c>
      <x:c r="H3045" s="7" t="str"/>
      <x:c r="I3045" s="7" t="str">
        <x:v>[{"id": "2", "num": 2500}, {"id": "114001", "num": 2}]</x:v>
      </x:c>
      <x:c r="J3045" s="6" t="str">
        <x:v>https://raw.githubusercontent.com/Mar-7th/StarRailRes/dbe8cdfcfb0bf657b9fe1cf92d5537f118ccb487/index_new/cn/character_skill_trees.json</x:v>
      </x:c>
    </x:row>
    <x:row r="3046" ht="38" customHeight="1">
      <x:c r="A3046" s="6" t="str">
        <x:v>1317202_1</x:v>
      </x:c>
      <x:c r="B3046" s="6" t="str">
        <x:v>1317</x:v>
      </x:c>
      <x:c r="C3046" s="6" t="str">
        <x:v>1317202</x:v>
      </x:c>
      <x:c r="D3046" s="6" t="str">
        <x:v>速度强化</x:v>
      </x:c>
      <x:c r="E3046" s="6" t="n">
        <x:v>1</x:v>
      </x:c>
      <x:c r="F3046" s="6" t="n">
        <x:v>2</x:v>
      </x:c>
      <x:c r="G3046" s="6" t="n">
        <x:v>0</x:v>
      </x:c>
      <x:c r="H3046" s="7" t="str"/>
      <x:c r="I3046" s="7" t="str">
        <x:v>[{"id": "2", "num": 5000}, {"id": "110201", "num": 3}, {"id": "114001", "num": 6}]</x:v>
      </x:c>
      <x:c r="J3046" s="6" t="str">
        <x:v>https://raw.githubusercontent.com/Mar-7th/StarRailRes/dbe8cdfcfb0bf657b9fe1cf92d5537f118ccb487/index_new/cn/character_skill_trees.json</x:v>
      </x:c>
    </x:row>
    <x:row r="3047" ht="38" customHeight="1">
      <x:c r="A3047" s="6" t="str">
        <x:v>1317203_1</x:v>
      </x:c>
      <x:c r="B3047" s="6" t="str">
        <x:v>1317</x:v>
      </x:c>
      <x:c r="C3047" s="6" t="str">
        <x:v>1317203</x:v>
      </x:c>
      <x:c r="D3047" s="6" t="str">
        <x:v>攻击强化</x:v>
      </x:c>
      <x:c r="E3047" s="6" t="n">
        <x:v>1</x:v>
      </x:c>
      <x:c r="F3047" s="6" t="n">
        <x:v>3</x:v>
      </x:c>
      <x:c r="G3047" s="6" t="n">
        <x:v>0</x:v>
      </x:c>
      <x:c r="H3047" s="7" t="str"/>
      <x:c r="I3047" s="7" t="str">
        <x:v>[{"id": "2", "num": 10000}, {"id": "110202", "num": 3}, {"id": "114002", "num": 3}]</x:v>
      </x:c>
      <x:c r="J3047" s="6" t="str">
        <x:v>https://raw.githubusercontent.com/Mar-7th/StarRailRes/dbe8cdfcfb0bf657b9fe1cf92d5537f118ccb487/index_new/cn/character_skill_trees.json</x:v>
      </x:c>
    </x:row>
    <x:row r="3048" ht="38" customHeight="1">
      <x:c r="A3048" s="6" t="str">
        <x:v>1317204_1</x:v>
      </x:c>
      <x:c r="B3048" s="6" t="str">
        <x:v>1317</x:v>
      </x:c>
      <x:c r="C3048" s="6" t="str">
        <x:v>1317204</x:v>
      </x:c>
      <x:c r="D3048" s="6" t="str">
        <x:v>击破强化</x:v>
      </x:c>
      <x:c r="E3048" s="6" t="n">
        <x:v>1</x:v>
      </x:c>
      <x:c r="F3048" s="6" t="n">
        <x:v>3</x:v>
      </x:c>
      <x:c r="G3048" s="6" t="n">
        <x:v>0</x:v>
      </x:c>
      <x:c r="H3048" s="7" t="str"/>
      <x:c r="I3048" s="7" t="str">
        <x:v>[{"id": "2", "num": 10000}, {"id": "110202", "num": 3}, {"id": "114002", "num": 3}]</x:v>
      </x:c>
      <x:c r="J3048" s="6" t="str">
        <x:v>https://raw.githubusercontent.com/Mar-7th/StarRailRes/dbe8cdfcfb0bf657b9fe1cf92d5537f118ccb487/index_new/cn/character_skill_trees.json</x:v>
      </x:c>
    </x:row>
    <x:row r="3049" ht="38" customHeight="1">
      <x:c r="A3049" s="6" t="str">
        <x:v>1317205_1</x:v>
      </x:c>
      <x:c r="B3049" s="6" t="str">
        <x:v>1317</x:v>
      </x:c>
      <x:c r="C3049" s="6" t="str">
        <x:v>1317205</x:v>
      </x:c>
      <x:c r="D3049" s="6" t="str">
        <x:v>攻击强化</x:v>
      </x:c>
      <x:c r="E3049" s="6" t="n">
        <x:v>1</x:v>
      </x:c>
      <x:c r="F3049" s="6" t="n">
        <x:v>4</x:v>
      </x:c>
      <x:c r="G3049" s="6" t="n">
        <x:v>0</x:v>
      </x:c>
      <x:c r="H3049" s="7" t="str"/>
      <x:c r="I3049" s="7" t="str">
        <x:v>[{"id": "2", "num": 20000}, {"id": "110202", "num": 5}, {"id": "114002", "num": 4}]</x:v>
      </x:c>
      <x:c r="J3049" s="6" t="str">
        <x:v>https://raw.githubusercontent.com/Mar-7th/StarRailRes/dbe8cdfcfb0bf657b9fe1cf92d5537f118ccb487/index_new/cn/character_skill_trees.json</x:v>
      </x:c>
    </x:row>
    <x:row r="3050" ht="38" customHeight="1">
      <x:c r="A3050" s="6" t="str">
        <x:v>1317206_1</x:v>
      </x:c>
      <x:c r="B3050" s="6" t="str">
        <x:v>1317</x:v>
      </x:c>
      <x:c r="C3050" s="6" t="str">
        <x:v>1317206</x:v>
      </x:c>
      <x:c r="D3050" s="6" t="str">
        <x:v>速度强化</x:v>
      </x:c>
      <x:c r="E3050" s="6" t="n">
        <x:v>1</x:v>
      </x:c>
      <x:c r="F3050" s="6" t="n">
        <x:v>5</x:v>
      </x:c>
      <x:c r="G3050" s="6" t="n">
        <x:v>0</x:v>
      </x:c>
      <x:c r="H3050" s="7" t="str"/>
      <x:c r="I3050" s="7" t="str">
        <x:v>[{"id": "2", "num": 45000}, {"id": "110203", "num": 3}, {"id": "114003", "num": 3}]</x:v>
      </x:c>
      <x:c r="J3050" s="6" t="str">
        <x:v>https://raw.githubusercontent.com/Mar-7th/StarRailRes/dbe8cdfcfb0bf657b9fe1cf92d5537f118ccb487/index_new/cn/character_skill_trees.json</x:v>
      </x:c>
    </x:row>
    <x:row r="3051" ht="38" customHeight="1">
      <x:c r="A3051" s="6" t="str">
        <x:v>1317207_1</x:v>
      </x:c>
      <x:c r="B3051" s="6" t="str">
        <x:v>1317</x:v>
      </x:c>
      <x:c r="C3051" s="6" t="str">
        <x:v>1317207</x:v>
      </x:c>
      <x:c r="D3051" s="6" t="str">
        <x:v>攻击强化</x:v>
      </x:c>
      <x:c r="E3051" s="6" t="n">
        <x:v>1</x:v>
      </x:c>
      <x:c r="F3051" s="6" t="n">
        <x:v>5</x:v>
      </x:c>
      <x:c r="G3051" s="6" t="n">
        <x:v>0</x:v>
      </x:c>
      <x:c r="H3051" s="7" t="str"/>
      <x:c r="I3051" s="7" t="str">
        <x:v>[{"id": "2", "num": 45000}, {"id": "110203", "num": 3}, {"id": "114003", "num": 3}]</x:v>
      </x:c>
      <x:c r="J3051" s="6" t="str">
        <x:v>https://raw.githubusercontent.com/Mar-7th/StarRailRes/dbe8cdfcfb0bf657b9fe1cf92d5537f118ccb487/index_new/cn/character_skill_trees.json</x:v>
      </x:c>
    </x:row>
    <x:row r="3052" ht="38" customHeight="1">
      <x:c r="A3052" s="6" t="str">
        <x:v>1317208_1</x:v>
      </x:c>
      <x:c r="B3052" s="6" t="str">
        <x:v>1317</x:v>
      </x:c>
      <x:c r="C3052" s="6" t="str">
        <x:v>1317208</x:v>
      </x:c>
      <x:c r="D3052" s="6" t="str">
        <x:v>击破强化</x:v>
      </x:c>
      <x:c r="E3052" s="6" t="n">
        <x:v>1</x:v>
      </x:c>
      <x:c r="F3052" s="6" t="n">
        <x:v>6</x:v>
      </x:c>
      <x:c r="G3052" s="6" t="n">
        <x:v>0</x:v>
      </x:c>
      <x:c r="H3052" s="7" t="str"/>
      <x:c r="I3052" s="7" t="str">
        <x:v>[{"id": "2", "num": 160000}, {"id": "110203", "num": 8}, {"id": "114003", "num": 8}]</x:v>
      </x:c>
      <x:c r="J3052" s="6" t="str">
        <x:v>https://raw.githubusercontent.com/Mar-7th/StarRailRes/dbe8cdfcfb0bf657b9fe1cf92d5537f118ccb487/index_new/cn/character_skill_trees.json</x:v>
      </x:c>
    </x:row>
    <x:row r="3053" ht="38" customHeight="1">
      <x:c r="A3053" s="6" t="str">
        <x:v>1317209_1</x:v>
      </x:c>
      <x:c r="B3053" s="6" t="str">
        <x:v>1317</x:v>
      </x:c>
      <x:c r="C3053" s="6" t="str">
        <x:v>1317209</x:v>
      </x:c>
      <x:c r="D3053" s="6" t="str">
        <x:v>速度强化</x:v>
      </x:c>
      <x:c r="E3053" s="6" t="n">
        <x:v>1</x:v>
      </x:c>
      <x:c r="F3053" s="6" t="n">
        <x:v>0</x:v>
      </x:c>
      <x:c r="G3053" s="6" t="n">
        <x:v>75</x:v>
      </x:c>
      <x:c r="H3053" s="7" t="str"/>
      <x:c r="I3053" s="7" t="str">
        <x:v>[{"id": "2", "num": 160000}, {"id": "110203", "num": 8}, {"id": "114003", "num": 8}]</x:v>
      </x:c>
      <x:c r="J3053" s="6" t="str">
        <x:v>https://raw.githubusercontent.com/Mar-7th/StarRailRes/dbe8cdfcfb0bf657b9fe1cf92d5537f118ccb487/index_new/cn/character_skill_trees.json</x:v>
      </x:c>
    </x:row>
    <x:row r="3054" ht="38" customHeight="1">
      <x:c r="A3054" s="6" t="str">
        <x:v>1317210_1</x:v>
      </x:c>
      <x:c r="B3054" s="6" t="str">
        <x:v>1317</x:v>
      </x:c>
      <x:c r="C3054" s="6" t="str">
        <x:v>1317210</x:v>
      </x:c>
      <x:c r="D3054" s="6" t="str">
        <x:v>攻击强化</x:v>
      </x:c>
      <x:c r="E3054" s="6" t="n">
        <x:v>1</x:v>
      </x:c>
      <x:c r="F3054" s="6" t="n">
        <x:v>0</x:v>
      </x:c>
      <x:c r="G3054" s="6" t="n">
        <x:v>80</x:v>
      </x:c>
      <x:c r="H3054" s="7" t="str"/>
      <x:c r="I3054" s="7" t="str">
        <x:v>[{"id": "2", "num": 160000}, {"id": "110203", "num": 8}, {"id": "114003", "num": 8}]</x:v>
      </x:c>
      <x:c r="J3054" s="6" t="str">
        <x:v>https://raw.githubusercontent.com/Mar-7th/StarRailRes/dbe8cdfcfb0bf657b9fe1cf92d5537f118ccb487/index_new/cn/character_skill_trees.json</x:v>
      </x:c>
    </x:row>
    <x:row r="3055" ht="20" customHeight="1">
      <x:c r="A3055" s="6" t="str">
        <x:v>1321001_1</x:v>
      </x:c>
      <x:c r="B3055" s="6" t="str">
        <x:v>1321</x:v>
      </x:c>
      <x:c r="C3055" s="6" t="str">
        <x:v>1321001</x:v>
      </x:c>
      <x:c r="D3055" s="6" t="str"/>
      <x:c r="E3055" s="6" t="n">
        <x:v>1</x:v>
      </x:c>
      <x:c r="F3055" s="6" t="n">
        <x:v>0</x:v>
      </x:c>
      <x:c r="G3055" s="6" t="n">
        <x:v>0</x:v>
      </x:c>
      <x:c r="H3055" s="7" t="str"/>
      <x:c r="I3055" s="7" t="str">
        <x:v>[]</x:v>
      </x:c>
      <x:c r="J3055" s="6" t="str">
        <x:v>https://raw.githubusercontent.com/Mar-7th/StarRailRes/dbe8cdfcfb0bf657b9fe1cf92d5537f118ccb487/index_new/cn/character_skill_trees.json</x:v>
      </x:c>
    </x:row>
    <x:row r="3056" ht="38" customHeight="1">
      <x:c r="A3056" s="6" t="str">
        <x:v>1321001_2</x:v>
      </x:c>
      <x:c r="B3056" s="6" t="str">
        <x:v>1321</x:v>
      </x:c>
      <x:c r="C3056" s="6" t="str">
        <x:v>1321001</x:v>
      </x:c>
      <x:c r="D3056" s="6" t="str"/>
      <x:c r="E3056" s="6" t="n">
        <x:v>2</x:v>
      </x:c>
      <x:c r="F3056" s="6" t="n">
        <x:v>2</x:v>
      </x:c>
      <x:c r="G3056" s="6" t="n">
        <x:v>0</x:v>
      </x:c>
      <x:c r="H3056" s="7" t="str"/>
      <x:c r="I3056" s="7" t="str">
        <x:v>[{"id": "2", "num": 5000}, {"id": "110221", "num": 3}, {"id": "114011", "num": 6}]</x:v>
      </x:c>
      <x:c r="J3056" s="6" t="str">
        <x:v>https://raw.githubusercontent.com/Mar-7th/StarRailRes/dbe8cdfcfb0bf657b9fe1cf92d5537f118ccb487/index_new/cn/character_skill_trees.json</x:v>
      </x:c>
    </x:row>
    <x:row r="3057" ht="38" customHeight="1">
      <x:c r="A3057" s="6" t="str">
        <x:v>1321001_3</x:v>
      </x:c>
      <x:c r="B3057" s="6" t="str">
        <x:v>1321</x:v>
      </x:c>
      <x:c r="C3057" s="6" t="str">
        <x:v>1321001</x:v>
      </x:c>
      <x:c r="D3057" s="6" t="str"/>
      <x:c r="E3057" s="6" t="n">
        <x:v>3</x:v>
      </x:c>
      <x:c r="F3057" s="6" t="n">
        <x:v>3</x:v>
      </x:c>
      <x:c r="G3057" s="6" t="n">
        <x:v>0</x:v>
      </x:c>
      <x:c r="H3057" s="7" t="str"/>
      <x:c r="I3057" s="7" t="str">
        <x:v>[{"id": "2", "num": 10000}, {"id": "110222", "num": 3}, {"id": "114012", "num": 3}]</x:v>
      </x:c>
      <x:c r="J3057" s="6" t="str">
        <x:v>https://raw.githubusercontent.com/Mar-7th/StarRailRes/dbe8cdfcfb0bf657b9fe1cf92d5537f118ccb487/index_new/cn/character_skill_trees.json</x:v>
      </x:c>
    </x:row>
    <x:row r="3058" ht="38" customHeight="1">
      <x:c r="A3058" s="6" t="str">
        <x:v>1321001_4</x:v>
      </x:c>
      <x:c r="B3058" s="6" t="str">
        <x:v>1321</x:v>
      </x:c>
      <x:c r="C3058" s="6" t="str">
        <x:v>1321001</x:v>
      </x:c>
      <x:c r="D3058" s="6" t="str"/>
      <x:c r="E3058" s="6" t="n">
        <x:v>4</x:v>
      </x:c>
      <x:c r="F3058" s="6" t="n">
        <x:v>4</x:v>
      </x:c>
      <x:c r="G3058" s="6" t="n">
        <x:v>0</x:v>
      </x:c>
      <x:c r="H3058" s="7" t="str"/>
      <x:c r="I3058" s="7" t="str">
        <x:v>[{"id": "2", "num": 20000}, {"id": "110222", "num": 5}, {"id": "114012", "num": 4}]</x:v>
      </x:c>
      <x:c r="J3058" s="6" t="str">
        <x:v>https://raw.githubusercontent.com/Mar-7th/StarRailRes/dbe8cdfcfb0bf657b9fe1cf92d5537f118ccb487/index_new/cn/character_skill_trees.json</x:v>
      </x:c>
    </x:row>
    <x:row r="3059" ht="38" customHeight="1">
      <x:c r="A3059" s="6" t="str">
        <x:v>1321001_5</x:v>
      </x:c>
      <x:c r="B3059" s="6" t="str">
        <x:v>1321</x:v>
      </x:c>
      <x:c r="C3059" s="6" t="str">
        <x:v>1321001</x:v>
      </x:c>
      <x:c r="D3059" s="6" t="str"/>
      <x:c r="E3059" s="6" t="n">
        <x:v>5</x:v>
      </x:c>
      <x:c r="F3059" s="6" t="n">
        <x:v>5</x:v>
      </x:c>
      <x:c r="G3059" s="6" t="n">
        <x:v>0</x:v>
      </x:c>
      <x:c r="H3059" s="7" t="str"/>
      <x:c r="I3059" s="7" t="str">
        <x:v>[{"id": "2", "num": 45000}, {"id": "110223", "num": 3}, {"id": "114013", "num": 3}]</x:v>
      </x:c>
      <x:c r="J3059" s="6" t="str">
        <x:v>https://raw.githubusercontent.com/Mar-7th/StarRailRes/dbe8cdfcfb0bf657b9fe1cf92d5537f118ccb487/index_new/cn/character_skill_trees.json</x:v>
      </x:c>
    </x:row>
    <x:row r="3060" ht="38" customHeight="1">
      <x:c r="A3060" s="6" t="str">
        <x:v>1321001_6</x:v>
      </x:c>
      <x:c r="B3060" s="6" t="str">
        <x:v>1321</x:v>
      </x:c>
      <x:c r="C3060" s="6" t="str">
        <x:v>1321001</x:v>
      </x:c>
      <x:c r="D3060" s="6" t="str"/>
      <x:c r="E3060" s="6" t="n">
        <x:v>6</x:v>
      </x:c>
      <x:c r="F3060" s="6" t="n">
        <x:v>6</x:v>
      </x:c>
      <x:c r="G3060" s="6" t="n">
        <x:v>0</x:v>
      </x:c>
      <x:c r="H3060" s="7" t="str"/>
      <x:c r="I3060" s="7" t="str">
        <x:v>[{"id": "2", "num": 160000}, {"id": "110223", "num": 8}, {"id": "114013", "num": 4}]</x:v>
      </x:c>
      <x:c r="J3060" s="6" t="str">
        <x:v>https://raw.githubusercontent.com/Mar-7th/StarRailRes/dbe8cdfcfb0bf657b9fe1cf92d5537f118ccb487/index_new/cn/character_skill_trees.json</x:v>
      </x:c>
    </x:row>
    <x:row r="3061" ht="20" customHeight="1">
      <x:c r="A3061" s="6" t="str">
        <x:v>1321002_1</x:v>
      </x:c>
      <x:c r="B3061" s="6" t="str">
        <x:v>1321</x:v>
      </x:c>
      <x:c r="C3061" s="6" t="str">
        <x:v>1321002</x:v>
      </x:c>
      <x:c r="D3061" s="6" t="str"/>
      <x:c r="E3061" s="6" t="n">
        <x:v>1</x:v>
      </x:c>
      <x:c r="F3061" s="6" t="n">
        <x:v>0</x:v>
      </x:c>
      <x:c r="G3061" s="6" t="n">
        <x:v>0</x:v>
      </x:c>
      <x:c r="H3061" s="7" t="str"/>
      <x:c r="I3061" s="7" t="str">
        <x:v>[]</x:v>
      </x:c>
      <x:c r="J3061" s="6" t="str">
        <x:v>https://raw.githubusercontent.com/Mar-7th/StarRailRes/dbe8cdfcfb0bf657b9fe1cf92d5537f118ccb487/index_new/cn/character_skill_trees.json</x:v>
      </x:c>
    </x:row>
    <x:row r="3062" ht="38" customHeight="1">
      <x:c r="A3062" s="6" t="str">
        <x:v>1321002_2</x:v>
      </x:c>
      <x:c r="B3062" s="6" t="str">
        <x:v>1321</x:v>
      </x:c>
      <x:c r="C3062" s="6" t="str">
        <x:v>1321002</x:v>
      </x:c>
      <x:c r="D3062" s="6" t="str"/>
      <x:c r="E3062" s="6" t="n">
        <x:v>2</x:v>
      </x:c>
      <x:c r="F3062" s="6" t="n">
        <x:v>1</x:v>
      </x:c>
      <x:c r="G3062" s="6" t="n">
        <x:v>0</x:v>
      </x:c>
      <x:c r="H3062" s="7" t="str"/>
      <x:c r="I3062" s="7" t="str">
        <x:v>[{"id": "2", "num": 2500}, {"id": "114011", "num": 3}]</x:v>
      </x:c>
      <x:c r="J3062" s="6" t="str">
        <x:v>https://raw.githubusercontent.com/Mar-7th/StarRailRes/dbe8cdfcfb0bf657b9fe1cf92d5537f118ccb487/index_new/cn/character_skill_trees.json</x:v>
      </x:c>
    </x:row>
    <x:row r="3063" ht="38" customHeight="1">
      <x:c r="A3063" s="6" t="str">
        <x:v>1321002_3</x:v>
      </x:c>
      <x:c r="B3063" s="6" t="str">
        <x:v>1321</x:v>
      </x:c>
      <x:c r="C3063" s="6" t="str">
        <x:v>1321002</x:v>
      </x:c>
      <x:c r="D3063" s="6" t="str"/>
      <x:c r="E3063" s="6" t="n">
        <x:v>3</x:v>
      </x:c>
      <x:c r="F3063" s="6" t="n">
        <x:v>2</x:v>
      </x:c>
      <x:c r="G3063" s="6" t="n">
        <x:v>0</x:v>
      </x:c>
      <x:c r="H3063" s="7" t="str"/>
      <x:c r="I3063" s="7" t="str">
        <x:v>[{"id": "2", "num": 5000}, {"id": "110221", "num": 3}, {"id": "114011", "num": 6}]</x:v>
      </x:c>
      <x:c r="J3063" s="6" t="str">
        <x:v>https://raw.githubusercontent.com/Mar-7th/StarRailRes/dbe8cdfcfb0bf657b9fe1cf92d5537f118ccb487/index_new/cn/character_skill_trees.json</x:v>
      </x:c>
    </x:row>
    <x:row r="3064" ht="38" customHeight="1">
      <x:c r="A3064" s="6" t="str">
        <x:v>1321002_4</x:v>
      </x:c>
      <x:c r="B3064" s="6" t="str">
        <x:v>1321</x:v>
      </x:c>
      <x:c r="C3064" s="6" t="str">
        <x:v>1321002</x:v>
      </x:c>
      <x:c r="D3064" s="6" t="str"/>
      <x:c r="E3064" s="6" t="n">
        <x:v>4</x:v>
      </x:c>
      <x:c r="F3064" s="6" t="n">
        <x:v>3</x:v>
      </x:c>
      <x:c r="G3064" s="6" t="n">
        <x:v>0</x:v>
      </x:c>
      <x:c r="H3064" s="7" t="str"/>
      <x:c r="I3064" s="7" t="str">
        <x:v>[{"id": "2", "num": 10000}, {"id": "110222", "num": 3}, {"id": "114012", "num": 3}]</x:v>
      </x:c>
      <x:c r="J3064" s="6" t="str">
        <x:v>https://raw.githubusercontent.com/Mar-7th/StarRailRes/dbe8cdfcfb0bf657b9fe1cf92d5537f118ccb487/index_new/cn/character_skill_trees.json</x:v>
      </x:c>
    </x:row>
    <x:row r="3065" ht="38" customHeight="1">
      <x:c r="A3065" s="6" t="str">
        <x:v>1321002_5</x:v>
      </x:c>
      <x:c r="B3065" s="6" t="str">
        <x:v>1321</x:v>
      </x:c>
      <x:c r="C3065" s="6" t="str">
        <x:v>1321002</x:v>
      </x:c>
      <x:c r="D3065" s="6" t="str"/>
      <x:c r="E3065" s="6" t="n">
        <x:v>5</x:v>
      </x:c>
      <x:c r="F3065" s="6" t="n">
        <x:v>4</x:v>
      </x:c>
      <x:c r="G3065" s="6" t="n">
        <x:v>0</x:v>
      </x:c>
      <x:c r="H3065" s="7" t="str"/>
      <x:c r="I3065" s="7" t="str">
        <x:v>[{"id": "2", "num": 20000}, {"id": "110222", "num": 5}, {"id": "114012", "num": 4}]</x:v>
      </x:c>
      <x:c r="J3065" s="6" t="str">
        <x:v>https://raw.githubusercontent.com/Mar-7th/StarRailRes/dbe8cdfcfb0bf657b9fe1cf92d5537f118ccb487/index_new/cn/character_skill_trees.json</x:v>
      </x:c>
    </x:row>
    <x:row r="3066" ht="38" customHeight="1">
      <x:c r="A3066" s="6" t="str">
        <x:v>1321002_6</x:v>
      </x:c>
      <x:c r="B3066" s="6" t="str">
        <x:v>1321</x:v>
      </x:c>
      <x:c r="C3066" s="6" t="str">
        <x:v>1321002</x:v>
      </x:c>
      <x:c r="D3066" s="6" t="str"/>
      <x:c r="E3066" s="6" t="n">
        <x:v>6</x:v>
      </x:c>
      <x:c r="F3066" s="6" t="n">
        <x:v>4</x:v>
      </x:c>
      <x:c r="G3066" s="6" t="n">
        <x:v>0</x:v>
      </x:c>
      <x:c r="H3066" s="7" t="str"/>
      <x:c r="I3066" s="7" t="str">
        <x:v>[{"id": "2", "num": 30000}, {"id": "110222", "num": 7}, {"id": "114012", "num": 6}]</x:v>
      </x:c>
      <x:c r="J3066" s="6" t="str">
        <x:v>https://raw.githubusercontent.com/Mar-7th/StarRailRes/dbe8cdfcfb0bf657b9fe1cf92d5537f118ccb487/index_new/cn/character_skill_trees.json</x:v>
      </x:c>
    </x:row>
    <x:row r="3067" ht="38" customHeight="1">
      <x:c r="A3067" s="6" t="str">
        <x:v>1321002_7</x:v>
      </x:c>
      <x:c r="B3067" s="6" t="str">
        <x:v>1321</x:v>
      </x:c>
      <x:c r="C3067" s="6" t="str">
        <x:v>1321002</x:v>
      </x:c>
      <x:c r="D3067" s="6" t="str"/>
      <x:c r="E3067" s="6" t="n">
        <x:v>7</x:v>
      </x:c>
      <x:c r="F3067" s="6" t="n">
        <x:v>5</x:v>
      </x:c>
      <x:c r="G3067" s="6" t="n">
        <x:v>0</x:v>
      </x:c>
      <x:c r="H3067" s="7" t="str"/>
      <x:c r="I3067" s="7" t="str">
        <x:v>[{"id": "2", "num": 45000}, {"id": "110223", "num": 3}, {"id": "114013", "num": 3}]</x:v>
      </x:c>
      <x:c r="J3067" s="6" t="str">
        <x:v>https://raw.githubusercontent.com/Mar-7th/StarRailRes/dbe8cdfcfb0bf657b9fe1cf92d5537f118ccb487/index_new/cn/character_skill_trees.json</x:v>
      </x:c>
    </x:row>
    <x:row r="3068" ht="53" customHeight="1">
      <x:c r="A3068" s="6" t="str">
        <x:v>1321002_8</x:v>
      </x:c>
      <x:c r="B3068" s="6" t="str">
        <x:v>1321</x:v>
      </x:c>
      <x:c r="C3068" s="6" t="str">
        <x:v>1321002</x:v>
      </x:c>
      <x:c r="D3068" s="6" t="str"/>
      <x:c r="E3068" s="6" t="n">
        <x:v>8</x:v>
      </x:c>
      <x:c r="F3068" s="6" t="n">
        <x:v>5</x:v>
      </x:c>
      <x:c r="G3068" s="6" t="n">
        <x:v>0</x:v>
      </x:c>
      <x:c r="H3068" s="7" t="str"/>
      <x:c r="I3068" s="7" t="str">
        <x:v>[{"id": "2", "num": 80000}, {"id": "110223", "num": 5}, {"id": "110508", "num": 1}, {"id": "114013", "num": 4}]</x:v>
      </x:c>
      <x:c r="J3068" s="6" t="str">
        <x:v>https://raw.githubusercontent.com/Mar-7th/StarRailRes/dbe8cdfcfb0bf657b9fe1cf92d5537f118ccb487/index_new/cn/character_skill_trees.json</x:v>
      </x:c>
    </x:row>
    <x:row r="3069" ht="53" customHeight="1">
      <x:c r="A3069" s="6" t="str">
        <x:v>1321002_9</x:v>
      </x:c>
      <x:c r="B3069" s="6" t="str">
        <x:v>1321</x:v>
      </x:c>
      <x:c r="C3069" s="6" t="str">
        <x:v>1321002</x:v>
      </x:c>
      <x:c r="D3069" s="6" t="str"/>
      <x:c r="E3069" s="6" t="n">
        <x:v>9</x:v>
      </x:c>
      <x:c r="F3069" s="6" t="n">
        <x:v>6</x:v>
      </x:c>
      <x:c r="G3069" s="6" t="n">
        <x:v>0</x:v>
      </x:c>
      <x:c r="H3069" s="7" t="str"/>
      <x:c r="I3069" s="7" t="str">
        <x:v>[{"id": "2", "num": 160000}, {"id": "110223", "num": 8}, {"id": "241", "num": 1}, {"id": "110508", "num": 1}]</x:v>
      </x:c>
      <x:c r="J3069" s="6" t="str">
        <x:v>https://raw.githubusercontent.com/Mar-7th/StarRailRes/dbe8cdfcfb0bf657b9fe1cf92d5537f118ccb487/index_new/cn/character_skill_trees.json</x:v>
      </x:c>
    </x:row>
    <x:row r="3070" ht="53" customHeight="1">
      <x:c r="A3070" s="6" t="str">
        <x:v>1321002_10</x:v>
      </x:c>
      <x:c r="B3070" s="6" t="str">
        <x:v>1321</x:v>
      </x:c>
      <x:c r="C3070" s="6" t="str">
        <x:v>1321002</x:v>
      </x:c>
      <x:c r="D3070" s="6" t="str"/>
      <x:c r="E3070" s="6" t="n">
        <x:v>10</x:v>
      </x:c>
      <x:c r="F3070" s="6" t="n">
        <x:v>6</x:v>
      </x:c>
      <x:c r="G3070" s="6" t="n">
        <x:v>0</x:v>
      </x:c>
      <x:c r="H3070" s="7" t="str"/>
      <x:c r="I3070" s="7" t="str">
        <x:v>[{"id": "2", "num": 300000}, {"id": "110223", "num": 14}, {"id": "241", "num": 1}, {"id": "110508", "num": 1}]</x:v>
      </x:c>
      <x:c r="J3070" s="6" t="str">
        <x:v>https://raw.githubusercontent.com/Mar-7th/StarRailRes/dbe8cdfcfb0bf657b9fe1cf92d5537f118ccb487/index_new/cn/character_skill_trees.json</x:v>
      </x:c>
    </x:row>
    <x:row r="3071" ht="20" customHeight="1">
      <x:c r="A3071" s="6" t="str">
        <x:v>1321003_1</x:v>
      </x:c>
      <x:c r="B3071" s="6" t="str">
        <x:v>1321</x:v>
      </x:c>
      <x:c r="C3071" s="6" t="str">
        <x:v>1321003</x:v>
      </x:c>
      <x:c r="D3071" s="6" t="str"/>
      <x:c r="E3071" s="6" t="n">
        <x:v>1</x:v>
      </x:c>
      <x:c r="F3071" s="6" t="n">
        <x:v>0</x:v>
      </x:c>
      <x:c r="G3071" s="6" t="n">
        <x:v>0</x:v>
      </x:c>
      <x:c r="H3071" s="7" t="str"/>
      <x:c r="I3071" s="7" t="str">
        <x:v>[]</x:v>
      </x:c>
      <x:c r="J3071" s="6" t="str">
        <x:v>https://raw.githubusercontent.com/Mar-7th/StarRailRes/dbe8cdfcfb0bf657b9fe1cf92d5537f118ccb487/index_new/cn/character_skill_trees.json</x:v>
      </x:c>
    </x:row>
    <x:row r="3072" ht="38" customHeight="1">
      <x:c r="A3072" s="6" t="str">
        <x:v>1321003_2</x:v>
      </x:c>
      <x:c r="B3072" s="6" t="str">
        <x:v>1321</x:v>
      </x:c>
      <x:c r="C3072" s="6" t="str">
        <x:v>1321003</x:v>
      </x:c>
      <x:c r="D3072" s="6" t="str"/>
      <x:c r="E3072" s="6" t="n">
        <x:v>2</x:v>
      </x:c>
      <x:c r="F3072" s="6" t="n">
        <x:v>1</x:v>
      </x:c>
      <x:c r="G3072" s="6" t="n">
        <x:v>0</x:v>
      </x:c>
      <x:c r="H3072" s="7" t="str"/>
      <x:c r="I3072" s="7" t="str">
        <x:v>[{"id": "2", "num": 2500}, {"id": "114011", "num": 3}]</x:v>
      </x:c>
      <x:c r="J3072" s="6" t="str">
        <x:v>https://raw.githubusercontent.com/Mar-7th/StarRailRes/dbe8cdfcfb0bf657b9fe1cf92d5537f118ccb487/index_new/cn/character_skill_trees.json</x:v>
      </x:c>
    </x:row>
    <x:row r="3073" ht="38" customHeight="1">
      <x:c r="A3073" s="6" t="str">
        <x:v>1321003_3</x:v>
      </x:c>
      <x:c r="B3073" s="6" t="str">
        <x:v>1321</x:v>
      </x:c>
      <x:c r="C3073" s="6" t="str">
        <x:v>1321003</x:v>
      </x:c>
      <x:c r="D3073" s="6" t="str"/>
      <x:c r="E3073" s="6" t="n">
        <x:v>3</x:v>
      </x:c>
      <x:c r="F3073" s="6" t="n">
        <x:v>2</x:v>
      </x:c>
      <x:c r="G3073" s="6" t="n">
        <x:v>0</x:v>
      </x:c>
      <x:c r="H3073" s="7" t="str"/>
      <x:c r="I3073" s="7" t="str">
        <x:v>[{"id": "2", "num": 5000}, {"id": "110221", "num": 3}, {"id": "114011", "num": 6}]</x:v>
      </x:c>
      <x:c r="J3073" s="6" t="str">
        <x:v>https://raw.githubusercontent.com/Mar-7th/StarRailRes/dbe8cdfcfb0bf657b9fe1cf92d5537f118ccb487/index_new/cn/character_skill_trees.json</x:v>
      </x:c>
    </x:row>
    <x:row r="3074" ht="38" customHeight="1">
      <x:c r="A3074" s="6" t="str">
        <x:v>1321003_4</x:v>
      </x:c>
      <x:c r="B3074" s="6" t="str">
        <x:v>1321</x:v>
      </x:c>
      <x:c r="C3074" s="6" t="str">
        <x:v>1321003</x:v>
      </x:c>
      <x:c r="D3074" s="6" t="str"/>
      <x:c r="E3074" s="6" t="n">
        <x:v>4</x:v>
      </x:c>
      <x:c r="F3074" s="6" t="n">
        <x:v>3</x:v>
      </x:c>
      <x:c r="G3074" s="6" t="n">
        <x:v>0</x:v>
      </x:c>
      <x:c r="H3074" s="7" t="str"/>
      <x:c r="I3074" s="7" t="str">
        <x:v>[{"id": "2", "num": 10000}, {"id": "110222", "num": 3}, {"id": "114012", "num": 3}]</x:v>
      </x:c>
      <x:c r="J3074" s="6" t="str">
        <x:v>https://raw.githubusercontent.com/Mar-7th/StarRailRes/dbe8cdfcfb0bf657b9fe1cf92d5537f118ccb487/index_new/cn/character_skill_trees.json</x:v>
      </x:c>
    </x:row>
    <x:row r="3075" ht="38" customHeight="1">
      <x:c r="A3075" s="6" t="str">
        <x:v>1321003_5</x:v>
      </x:c>
      <x:c r="B3075" s="6" t="str">
        <x:v>1321</x:v>
      </x:c>
      <x:c r="C3075" s="6" t="str">
        <x:v>1321003</x:v>
      </x:c>
      <x:c r="D3075" s="6" t="str"/>
      <x:c r="E3075" s="6" t="n">
        <x:v>5</x:v>
      </x:c>
      <x:c r="F3075" s="6" t="n">
        <x:v>4</x:v>
      </x:c>
      <x:c r="G3075" s="6" t="n">
        <x:v>0</x:v>
      </x:c>
      <x:c r="H3075" s="7" t="str"/>
      <x:c r="I3075" s="7" t="str">
        <x:v>[{"id": "2", "num": 20000}, {"id": "110222", "num": 5}, {"id": "114012", "num": 4}]</x:v>
      </x:c>
      <x:c r="J3075" s="6" t="str">
        <x:v>https://raw.githubusercontent.com/Mar-7th/StarRailRes/dbe8cdfcfb0bf657b9fe1cf92d5537f118ccb487/index_new/cn/character_skill_trees.json</x:v>
      </x:c>
    </x:row>
    <x:row r="3076" ht="38" customHeight="1">
      <x:c r="A3076" s="6" t="str">
        <x:v>1321003_6</x:v>
      </x:c>
      <x:c r="B3076" s="6" t="str">
        <x:v>1321</x:v>
      </x:c>
      <x:c r="C3076" s="6" t="str">
        <x:v>1321003</x:v>
      </x:c>
      <x:c r="D3076" s="6" t="str"/>
      <x:c r="E3076" s="6" t="n">
        <x:v>6</x:v>
      </x:c>
      <x:c r="F3076" s="6" t="n">
        <x:v>4</x:v>
      </x:c>
      <x:c r="G3076" s="6" t="n">
        <x:v>0</x:v>
      </x:c>
      <x:c r="H3076" s="7" t="str"/>
      <x:c r="I3076" s="7" t="str">
        <x:v>[{"id": "2", "num": 30000}, {"id": "110222", "num": 7}, {"id": "114012", "num": 6}]</x:v>
      </x:c>
      <x:c r="J3076" s="6" t="str">
        <x:v>https://raw.githubusercontent.com/Mar-7th/StarRailRes/dbe8cdfcfb0bf657b9fe1cf92d5537f118ccb487/index_new/cn/character_skill_trees.json</x:v>
      </x:c>
    </x:row>
    <x:row r="3077" ht="38" customHeight="1">
      <x:c r="A3077" s="6" t="str">
        <x:v>1321003_7</x:v>
      </x:c>
      <x:c r="B3077" s="6" t="str">
        <x:v>1321</x:v>
      </x:c>
      <x:c r="C3077" s="6" t="str">
        <x:v>1321003</x:v>
      </x:c>
      <x:c r="D3077" s="6" t="str"/>
      <x:c r="E3077" s="6" t="n">
        <x:v>7</x:v>
      </x:c>
      <x:c r="F3077" s="6" t="n">
        <x:v>5</x:v>
      </x:c>
      <x:c r="G3077" s="6" t="n">
        <x:v>0</x:v>
      </x:c>
      <x:c r="H3077" s="7" t="str"/>
      <x:c r="I3077" s="7" t="str">
        <x:v>[{"id": "2", "num": 45000}, {"id": "110223", "num": 3}, {"id": "114013", "num": 3}]</x:v>
      </x:c>
      <x:c r="J3077" s="6" t="str">
        <x:v>https://raw.githubusercontent.com/Mar-7th/StarRailRes/dbe8cdfcfb0bf657b9fe1cf92d5537f118ccb487/index_new/cn/character_skill_trees.json</x:v>
      </x:c>
    </x:row>
    <x:row r="3078" ht="53" customHeight="1">
      <x:c r="A3078" s="6" t="str">
        <x:v>1321003_8</x:v>
      </x:c>
      <x:c r="B3078" s="6" t="str">
        <x:v>1321</x:v>
      </x:c>
      <x:c r="C3078" s="6" t="str">
        <x:v>1321003</x:v>
      </x:c>
      <x:c r="D3078" s="6" t="str"/>
      <x:c r="E3078" s="6" t="n">
        <x:v>8</x:v>
      </x:c>
      <x:c r="F3078" s="6" t="n">
        <x:v>5</x:v>
      </x:c>
      <x:c r="G3078" s="6" t="n">
        <x:v>0</x:v>
      </x:c>
      <x:c r="H3078" s="7" t="str"/>
      <x:c r="I3078" s="7" t="str">
        <x:v>[{"id": "2", "num": 80000}, {"id": "110223", "num": 5}, {"id": "110508", "num": 1}, {"id": "114013", "num": 4}]</x:v>
      </x:c>
      <x:c r="J3078" s="6" t="str">
        <x:v>https://raw.githubusercontent.com/Mar-7th/StarRailRes/dbe8cdfcfb0bf657b9fe1cf92d5537f118ccb487/index_new/cn/character_skill_trees.json</x:v>
      </x:c>
    </x:row>
    <x:row r="3079" ht="53" customHeight="1">
      <x:c r="A3079" s="6" t="str">
        <x:v>1321003_9</x:v>
      </x:c>
      <x:c r="B3079" s="6" t="str">
        <x:v>1321</x:v>
      </x:c>
      <x:c r="C3079" s="6" t="str">
        <x:v>1321003</x:v>
      </x:c>
      <x:c r="D3079" s="6" t="str"/>
      <x:c r="E3079" s="6" t="n">
        <x:v>9</x:v>
      </x:c>
      <x:c r="F3079" s="6" t="n">
        <x:v>6</x:v>
      </x:c>
      <x:c r="G3079" s="6" t="n">
        <x:v>0</x:v>
      </x:c>
      <x:c r="H3079" s="7" t="str"/>
      <x:c r="I3079" s="7" t="str">
        <x:v>[{"id": "2", "num": 160000}, {"id": "110223", "num": 8}, {"id": "241", "num": 1}, {"id": "110508", "num": 1}]</x:v>
      </x:c>
      <x:c r="J3079" s="6" t="str">
        <x:v>https://raw.githubusercontent.com/Mar-7th/StarRailRes/dbe8cdfcfb0bf657b9fe1cf92d5537f118ccb487/index_new/cn/character_skill_trees.json</x:v>
      </x:c>
    </x:row>
    <x:row r="3080" ht="53" customHeight="1">
      <x:c r="A3080" s="6" t="str">
        <x:v>1321003_10</x:v>
      </x:c>
      <x:c r="B3080" s="6" t="str">
        <x:v>1321</x:v>
      </x:c>
      <x:c r="C3080" s="6" t="str">
        <x:v>1321003</x:v>
      </x:c>
      <x:c r="D3080" s="6" t="str"/>
      <x:c r="E3080" s="6" t="n">
        <x:v>10</x:v>
      </x:c>
      <x:c r="F3080" s="6" t="n">
        <x:v>6</x:v>
      </x:c>
      <x:c r="G3080" s="6" t="n">
        <x:v>0</x:v>
      </x:c>
      <x:c r="H3080" s="7" t="str"/>
      <x:c r="I3080" s="7" t="str">
        <x:v>[{"id": "2", "num": 300000}, {"id": "110223", "num": 14}, {"id": "241", "num": 1}, {"id": "110508", "num": 1}]</x:v>
      </x:c>
      <x:c r="J3080" s="6" t="str">
        <x:v>https://raw.githubusercontent.com/Mar-7th/StarRailRes/dbe8cdfcfb0bf657b9fe1cf92d5537f118ccb487/index_new/cn/character_skill_trees.json</x:v>
      </x:c>
    </x:row>
    <x:row r="3081" ht="20" customHeight="1">
      <x:c r="A3081" s="6" t="str">
        <x:v>1321004_1</x:v>
      </x:c>
      <x:c r="B3081" s="6" t="str">
        <x:v>1321</x:v>
      </x:c>
      <x:c r="C3081" s="6" t="str">
        <x:v>1321004</x:v>
      </x:c>
      <x:c r="D3081" s="6" t="str"/>
      <x:c r="E3081" s="6" t="n">
        <x:v>1</x:v>
      </x:c>
      <x:c r="F3081" s="6" t="n">
        <x:v>0</x:v>
      </x:c>
      <x:c r="G3081" s="6" t="n">
        <x:v>0</x:v>
      </x:c>
      <x:c r="H3081" s="7" t="str"/>
      <x:c r="I3081" s="7" t="str">
        <x:v>[]</x:v>
      </x:c>
      <x:c r="J3081" s="6" t="str">
        <x:v>https://raw.githubusercontent.com/Mar-7th/StarRailRes/dbe8cdfcfb0bf657b9fe1cf92d5537f118ccb487/index_new/cn/character_skill_trees.json</x:v>
      </x:c>
    </x:row>
    <x:row r="3082" ht="38" customHeight="1">
      <x:c r="A3082" s="6" t="str">
        <x:v>1321004_2</x:v>
      </x:c>
      <x:c r="B3082" s="6" t="str">
        <x:v>1321</x:v>
      </x:c>
      <x:c r="C3082" s="6" t="str">
        <x:v>1321004</x:v>
      </x:c>
      <x:c r="D3082" s="6" t="str"/>
      <x:c r="E3082" s="6" t="n">
        <x:v>2</x:v>
      </x:c>
      <x:c r="F3082" s="6" t="n">
        <x:v>1</x:v>
      </x:c>
      <x:c r="G3082" s="6" t="n">
        <x:v>0</x:v>
      </x:c>
      <x:c r="H3082" s="7" t="str"/>
      <x:c r="I3082" s="7" t="str">
        <x:v>[{"id": "2", "num": 2500}, {"id": "114011", "num": 3}]</x:v>
      </x:c>
      <x:c r="J3082" s="6" t="str">
        <x:v>https://raw.githubusercontent.com/Mar-7th/StarRailRes/dbe8cdfcfb0bf657b9fe1cf92d5537f118ccb487/index_new/cn/character_skill_trees.json</x:v>
      </x:c>
    </x:row>
    <x:row r="3083" ht="38" customHeight="1">
      <x:c r="A3083" s="6" t="str">
        <x:v>1321004_3</x:v>
      </x:c>
      <x:c r="B3083" s="6" t="str">
        <x:v>1321</x:v>
      </x:c>
      <x:c r="C3083" s="6" t="str">
        <x:v>1321004</x:v>
      </x:c>
      <x:c r="D3083" s="6" t="str"/>
      <x:c r="E3083" s="6" t="n">
        <x:v>3</x:v>
      </x:c>
      <x:c r="F3083" s="6" t="n">
        <x:v>2</x:v>
      </x:c>
      <x:c r="G3083" s="6" t="n">
        <x:v>0</x:v>
      </x:c>
      <x:c r="H3083" s="7" t="str"/>
      <x:c r="I3083" s="7" t="str">
        <x:v>[{"id": "2", "num": 5000}, {"id": "110221", "num": 3}, {"id": "114011", "num": 6}]</x:v>
      </x:c>
      <x:c r="J3083" s="6" t="str">
        <x:v>https://raw.githubusercontent.com/Mar-7th/StarRailRes/dbe8cdfcfb0bf657b9fe1cf92d5537f118ccb487/index_new/cn/character_skill_trees.json</x:v>
      </x:c>
    </x:row>
    <x:row r="3084" ht="38" customHeight="1">
      <x:c r="A3084" s="6" t="str">
        <x:v>1321004_4</x:v>
      </x:c>
      <x:c r="B3084" s="6" t="str">
        <x:v>1321</x:v>
      </x:c>
      <x:c r="C3084" s="6" t="str">
        <x:v>1321004</x:v>
      </x:c>
      <x:c r="D3084" s="6" t="str"/>
      <x:c r="E3084" s="6" t="n">
        <x:v>4</x:v>
      </x:c>
      <x:c r="F3084" s="6" t="n">
        <x:v>3</x:v>
      </x:c>
      <x:c r="G3084" s="6" t="n">
        <x:v>0</x:v>
      </x:c>
      <x:c r="H3084" s="7" t="str"/>
      <x:c r="I3084" s="7" t="str">
        <x:v>[{"id": "2", "num": 10000}, {"id": "110222", "num": 3}, {"id": "114012", "num": 3}]</x:v>
      </x:c>
      <x:c r="J3084" s="6" t="str">
        <x:v>https://raw.githubusercontent.com/Mar-7th/StarRailRes/dbe8cdfcfb0bf657b9fe1cf92d5537f118ccb487/index_new/cn/character_skill_trees.json</x:v>
      </x:c>
    </x:row>
    <x:row r="3085" ht="38" customHeight="1">
      <x:c r="A3085" s="6" t="str">
        <x:v>1321004_5</x:v>
      </x:c>
      <x:c r="B3085" s="6" t="str">
        <x:v>1321</x:v>
      </x:c>
      <x:c r="C3085" s="6" t="str">
        <x:v>1321004</x:v>
      </x:c>
      <x:c r="D3085" s="6" t="str"/>
      <x:c r="E3085" s="6" t="n">
        <x:v>5</x:v>
      </x:c>
      <x:c r="F3085" s="6" t="n">
        <x:v>4</x:v>
      </x:c>
      <x:c r="G3085" s="6" t="n">
        <x:v>0</x:v>
      </x:c>
      <x:c r="H3085" s="7" t="str"/>
      <x:c r="I3085" s="7" t="str">
        <x:v>[{"id": "2", "num": 20000}, {"id": "110222", "num": 5}, {"id": "114012", "num": 4}]</x:v>
      </x:c>
      <x:c r="J3085" s="6" t="str">
        <x:v>https://raw.githubusercontent.com/Mar-7th/StarRailRes/dbe8cdfcfb0bf657b9fe1cf92d5537f118ccb487/index_new/cn/character_skill_trees.json</x:v>
      </x:c>
    </x:row>
    <x:row r="3086" ht="38" customHeight="1">
      <x:c r="A3086" s="6" t="str">
        <x:v>1321004_6</x:v>
      </x:c>
      <x:c r="B3086" s="6" t="str">
        <x:v>1321</x:v>
      </x:c>
      <x:c r="C3086" s="6" t="str">
        <x:v>1321004</x:v>
      </x:c>
      <x:c r="D3086" s="6" t="str"/>
      <x:c r="E3086" s="6" t="n">
        <x:v>6</x:v>
      </x:c>
      <x:c r="F3086" s="6" t="n">
        <x:v>4</x:v>
      </x:c>
      <x:c r="G3086" s="6" t="n">
        <x:v>0</x:v>
      </x:c>
      <x:c r="H3086" s="7" t="str"/>
      <x:c r="I3086" s="7" t="str">
        <x:v>[{"id": "2", "num": 30000}, {"id": "110222", "num": 7}, {"id": "114012", "num": 6}]</x:v>
      </x:c>
      <x:c r="J3086" s="6" t="str">
        <x:v>https://raw.githubusercontent.com/Mar-7th/StarRailRes/dbe8cdfcfb0bf657b9fe1cf92d5537f118ccb487/index_new/cn/character_skill_trees.json</x:v>
      </x:c>
    </x:row>
    <x:row r="3087" ht="38" customHeight="1">
      <x:c r="A3087" s="6" t="str">
        <x:v>1321004_7</x:v>
      </x:c>
      <x:c r="B3087" s="6" t="str">
        <x:v>1321</x:v>
      </x:c>
      <x:c r="C3087" s="6" t="str">
        <x:v>1321004</x:v>
      </x:c>
      <x:c r="D3087" s="6" t="str"/>
      <x:c r="E3087" s="6" t="n">
        <x:v>7</x:v>
      </x:c>
      <x:c r="F3087" s="6" t="n">
        <x:v>5</x:v>
      </x:c>
      <x:c r="G3087" s="6" t="n">
        <x:v>0</x:v>
      </x:c>
      <x:c r="H3087" s="7" t="str"/>
      <x:c r="I3087" s="7" t="str">
        <x:v>[{"id": "2", "num": 45000}, {"id": "110223", "num": 3}, {"id": "114013", "num": 3}]</x:v>
      </x:c>
      <x:c r="J3087" s="6" t="str">
        <x:v>https://raw.githubusercontent.com/Mar-7th/StarRailRes/dbe8cdfcfb0bf657b9fe1cf92d5537f118ccb487/index_new/cn/character_skill_trees.json</x:v>
      </x:c>
    </x:row>
    <x:row r="3088" ht="53" customHeight="1">
      <x:c r="A3088" s="6" t="str">
        <x:v>1321004_8</x:v>
      </x:c>
      <x:c r="B3088" s="6" t="str">
        <x:v>1321</x:v>
      </x:c>
      <x:c r="C3088" s="6" t="str">
        <x:v>1321004</x:v>
      </x:c>
      <x:c r="D3088" s="6" t="str"/>
      <x:c r="E3088" s="6" t="n">
        <x:v>8</x:v>
      </x:c>
      <x:c r="F3088" s="6" t="n">
        <x:v>5</x:v>
      </x:c>
      <x:c r="G3088" s="6" t="n">
        <x:v>0</x:v>
      </x:c>
      <x:c r="H3088" s="7" t="str"/>
      <x:c r="I3088" s="7" t="str">
        <x:v>[{"id": "2", "num": 80000}, {"id": "110223", "num": 5}, {"id": "110508", "num": 1}, {"id": "114013", "num": 4}]</x:v>
      </x:c>
      <x:c r="J3088" s="6" t="str">
        <x:v>https://raw.githubusercontent.com/Mar-7th/StarRailRes/dbe8cdfcfb0bf657b9fe1cf92d5537f118ccb487/index_new/cn/character_skill_trees.json</x:v>
      </x:c>
    </x:row>
    <x:row r="3089" ht="53" customHeight="1">
      <x:c r="A3089" s="6" t="str">
        <x:v>1321004_9</x:v>
      </x:c>
      <x:c r="B3089" s="6" t="str">
        <x:v>1321</x:v>
      </x:c>
      <x:c r="C3089" s="6" t="str">
        <x:v>1321004</x:v>
      </x:c>
      <x:c r="D3089" s="6" t="str"/>
      <x:c r="E3089" s="6" t="n">
        <x:v>9</x:v>
      </x:c>
      <x:c r="F3089" s="6" t="n">
        <x:v>6</x:v>
      </x:c>
      <x:c r="G3089" s="6" t="n">
        <x:v>0</x:v>
      </x:c>
      <x:c r="H3089" s="7" t="str"/>
      <x:c r="I3089" s="7" t="str">
        <x:v>[{"id": "2", "num": 160000}, {"id": "110223", "num": 8}, {"id": "241", "num": 1}, {"id": "110508", "num": 1}]</x:v>
      </x:c>
      <x:c r="J3089" s="6" t="str">
        <x:v>https://raw.githubusercontent.com/Mar-7th/StarRailRes/dbe8cdfcfb0bf657b9fe1cf92d5537f118ccb487/index_new/cn/character_skill_trees.json</x:v>
      </x:c>
    </x:row>
    <x:row r="3090" ht="53" customHeight="1">
      <x:c r="A3090" s="6" t="str">
        <x:v>1321004_10</x:v>
      </x:c>
      <x:c r="B3090" s="6" t="str">
        <x:v>1321</x:v>
      </x:c>
      <x:c r="C3090" s="6" t="str">
        <x:v>1321004</x:v>
      </x:c>
      <x:c r="D3090" s="6" t="str"/>
      <x:c r="E3090" s="6" t="n">
        <x:v>10</x:v>
      </x:c>
      <x:c r="F3090" s="6" t="n">
        <x:v>6</x:v>
      </x:c>
      <x:c r="G3090" s="6" t="n">
        <x:v>0</x:v>
      </x:c>
      <x:c r="H3090" s="7" t="str"/>
      <x:c r="I3090" s="7" t="str">
        <x:v>[{"id": "2", "num": 300000}, {"id": "110223", "num": 14}, {"id": "241", "num": 1}, {"id": "110508", "num": 1}]</x:v>
      </x:c>
      <x:c r="J3090" s="6" t="str">
        <x:v>https://raw.githubusercontent.com/Mar-7th/StarRailRes/dbe8cdfcfb0bf657b9fe1cf92d5537f118ccb487/index_new/cn/character_skill_trees.json</x:v>
      </x:c>
    </x:row>
    <x:row r="3091" ht="20" customHeight="1">
      <x:c r="A3091" s="6" t="str">
        <x:v>1321007_1</x:v>
      </x:c>
      <x:c r="B3091" s="6" t="str">
        <x:v>1321</x:v>
      </x:c>
      <x:c r="C3091" s="6" t="str">
        <x:v>1321007</x:v>
      </x:c>
      <x:c r="D3091" s="6" t="str"/>
      <x:c r="E3091" s="6" t="n">
        <x:v>1</x:v>
      </x:c>
      <x:c r="F3091" s="6" t="n">
        <x:v>0</x:v>
      </x:c>
      <x:c r="G3091" s="6" t="n">
        <x:v>0</x:v>
      </x:c>
      <x:c r="H3091" s="7" t="str"/>
      <x:c r="I3091" s="7" t="str">
        <x:v>[]</x:v>
      </x:c>
      <x:c r="J3091" s="6" t="str">
        <x:v>https://raw.githubusercontent.com/Mar-7th/StarRailRes/dbe8cdfcfb0bf657b9fe1cf92d5537f118ccb487/index_new/cn/character_skill_trees.json</x:v>
      </x:c>
    </x:row>
    <x:row r="3092" ht="38" customHeight="1">
      <x:c r="A3092" s="6" t="str">
        <x:v>1321101_1</x:v>
      </x:c>
      <x:c r="B3092" s="6" t="str">
        <x:v>1321</x:v>
      </x:c>
      <x:c r="C3092" s="6" t="str">
        <x:v>1321101</x:v>
      </x:c>
      <x:c r="D3092" s="6" t="str">
        <x:v>又一场葬礼</x:v>
      </x:c>
      <x:c r="E3092" s="6" t="n">
        <x:v>1</x:v>
      </x:c>
      <x:c r="F3092" s="6" t="n">
        <x:v>2</x:v>
      </x:c>
      <x:c r="G3092" s="6" t="n">
        <x:v>0</x:v>
      </x:c>
      <x:c r="H3092" s="7" t="str">
        <x:v>进入战斗时，使其他角色的击破特攻提高，提高数值等同于#1[i]%大丽花的击破特攻+#3[i]%，持续#2[i]回合。当大丽花受到队友提供的治疗效果或护盾时，再次触发该效果，持续#4[i]回合，单个回合内不可重复触发。</x:v>
      </x:c>
      <x:c r="I3092" s="7" t="str">
        <x:v>[{"id": "2", "num": 5000}, {"id": "110221", "num": 3}, {"id": "110508", "num": 1}]</x:v>
      </x:c>
      <x:c r="J3092" s="6" t="str">
        <x:v>https://raw.githubusercontent.com/Mar-7th/StarRailRes/dbe8cdfcfb0bf657b9fe1cf92d5537f118ccb487/index_new/cn/character_skill_trees.json</x:v>
      </x:c>
    </x:row>
    <x:row r="3093" ht="53" customHeight="1">
      <x:c r="A3093" s="6" t="str">
        <x:v>1321102_1</x:v>
      </x:c>
      <x:c r="B3093" s="6" t="str">
        <x:v>1321</x:v>
      </x:c>
      <x:c r="C3093" s="6" t="str">
        <x:v>1321102</x:v>
      </x:c>
      <x:c r="D3093" s="6" t="str">
        <x:v>致哀，故人</x:v>
      </x:c>
      <x:c r="E3093" s="6" t="n">
        <x:v>1</x:v>
      </x:c>
      <x:c r="F3093" s="6" t="n">
        <x:v>4</x:v>
      </x:c>
      <x:c r="G3093" s="6" t="n">
        <x:v>0</x:v>
      </x:c>
      <x:c r="H3093" s="7" t="str">
        <x:v>施放天赋的追加攻击时，为我方恢复1个战技点，该效果每施放#1[i]次天赋的追加攻击可触发1次。</x:v>
      </x:c>
      <x:c r="I3093" s="7" t="str">
        <x:v>[{"id": "2", "num": 20000}, {"id": "110222", "num": 5}, {"id": "241", "num": 1}, {"id": "110508", "num": 1}]</x:v>
      </x:c>
      <x:c r="J3093" s="6" t="str">
        <x:v>https://raw.githubusercontent.com/Mar-7th/StarRailRes/dbe8cdfcfb0bf657b9fe1cf92d5537f118ccb487/index_new/cn/character_skill_trees.json</x:v>
      </x:c>
    </x:row>
    <x:row r="3094" ht="53" customHeight="1">
      <x:c r="A3094" s="6" t="str">
        <x:v>1321103_1</x:v>
      </x:c>
      <x:c r="B3094" s="6" t="str">
        <x:v>1321</x:v>
      </x:c>
      <x:c r="C3094" s="6" t="str">
        <x:v>1321103</x:v>
      </x:c>
      <x:c r="D3094" s="6" t="str">
        <x:v>弃旧，恋新</x:v>
      </x:c>
      <x:c r="E3094" s="6" t="n">
        <x:v>1</x:v>
      </x:c>
      <x:c r="F3094" s="6" t="n">
        <x:v>6</x:v>
      </x:c>
      <x:c r="G3094" s="6" t="n">
        <x:v>0</x:v>
      </x:c>
      <x:c r="H3094" s="7" t="str">
        <x:v>我方目标为敌方目标添加弱点时，速度提高#3[i]%，持续#4[i]回合。若我方火属性角色施放攻击期间添加过弱点，则攻击后对每个添加弱点的目标额外造成#5[i]点火属性固定削韧，并恢复#2[i]%能量上限的能量，最多通过此效果恢复至能量上限的#1[i]%。</x:v>
      </x:c>
      <x:c r="I3094" s="7" t="str">
        <x:v>[{"id": "2", "num": 160000}, {"id": "110223", "num": 8}, {"id": "241", "num": 1}, {"id": "110508", "num": 1}]</x:v>
      </x:c>
      <x:c r="J3094" s="6" t="str">
        <x:v>https://raw.githubusercontent.com/Mar-7th/StarRailRes/dbe8cdfcfb0bf657b9fe1cf92d5537f118ccb487/index_new/cn/character_skill_trees.json</x:v>
      </x:c>
    </x:row>
    <x:row r="3095" ht="38" customHeight="1">
      <x:c r="A3095" s="6" t="str">
        <x:v>1321201_1</x:v>
      </x:c>
      <x:c r="B3095" s="6" t="str">
        <x:v>1321</x:v>
      </x:c>
      <x:c r="C3095" s="6" t="str">
        <x:v>1321201</x:v>
      </x:c>
      <x:c r="D3095" s="6" t="str">
        <x:v>击破强化</x:v>
      </x:c>
      <x:c r="E3095" s="6" t="n">
        <x:v>1</x:v>
      </x:c>
      <x:c r="F3095" s="6" t="n">
        <x:v>0</x:v>
      </x:c>
      <x:c r="G3095" s="6" t="n">
        <x:v>1</x:v>
      </x:c>
      <x:c r="H3095" s="7" t="str"/>
      <x:c r="I3095" s="7" t="str">
        <x:v>[{"id": "2", "num": 2500}, {"id": "114011", "num": 2}]</x:v>
      </x:c>
      <x:c r="J3095" s="6" t="str">
        <x:v>https://raw.githubusercontent.com/Mar-7th/StarRailRes/dbe8cdfcfb0bf657b9fe1cf92d5537f118ccb487/index_new/cn/character_skill_trees.json</x:v>
      </x:c>
    </x:row>
    <x:row r="3096" ht="38" customHeight="1">
      <x:c r="A3096" s="6" t="str">
        <x:v>1321202_1</x:v>
      </x:c>
      <x:c r="B3096" s="6" t="str">
        <x:v>1321</x:v>
      </x:c>
      <x:c r="C3096" s="6" t="str">
        <x:v>1321202</x:v>
      </x:c>
      <x:c r="D3096" s="6" t="str">
        <x:v>效果抵抗强化</x:v>
      </x:c>
      <x:c r="E3096" s="6" t="n">
        <x:v>1</x:v>
      </x:c>
      <x:c r="F3096" s="6" t="n">
        <x:v>2</x:v>
      </x:c>
      <x:c r="G3096" s="6" t="n">
        <x:v>0</x:v>
      </x:c>
      <x:c r="H3096" s="7" t="str"/>
      <x:c r="I3096" s="7" t="str">
        <x:v>[{"id": "2", "num": 5000}, {"id": "110221", "num": 3}, {"id": "114011", "num": 6}]</x:v>
      </x:c>
      <x:c r="J3096" s="6" t="str">
        <x:v>https://raw.githubusercontent.com/Mar-7th/StarRailRes/dbe8cdfcfb0bf657b9fe1cf92d5537f118ccb487/index_new/cn/character_skill_trees.json</x:v>
      </x:c>
    </x:row>
    <x:row r="3097" ht="38" customHeight="1">
      <x:c r="A3097" s="6" t="str">
        <x:v>1321203_1</x:v>
      </x:c>
      <x:c r="B3097" s="6" t="str">
        <x:v>1321</x:v>
      </x:c>
      <x:c r="C3097" s="6" t="str">
        <x:v>1321203</x:v>
      </x:c>
      <x:c r="D3097" s="6" t="str">
        <x:v>击破强化</x:v>
      </x:c>
      <x:c r="E3097" s="6" t="n">
        <x:v>1</x:v>
      </x:c>
      <x:c r="F3097" s="6" t="n">
        <x:v>3</x:v>
      </x:c>
      <x:c r="G3097" s="6" t="n">
        <x:v>0</x:v>
      </x:c>
      <x:c r="H3097" s="7" t="str"/>
      <x:c r="I3097" s="7" t="str">
        <x:v>[{"id": "2", "num": 10000}, {"id": "110222", "num": 3}, {"id": "114012", "num": 3}]</x:v>
      </x:c>
      <x:c r="J3097" s="6" t="str">
        <x:v>https://raw.githubusercontent.com/Mar-7th/StarRailRes/dbe8cdfcfb0bf657b9fe1cf92d5537f118ccb487/index_new/cn/character_skill_trees.json</x:v>
      </x:c>
    </x:row>
    <x:row r="3098" ht="38" customHeight="1">
      <x:c r="A3098" s="6" t="str">
        <x:v>1321204_1</x:v>
      </x:c>
      <x:c r="B3098" s="6" t="str">
        <x:v>1321</x:v>
      </x:c>
      <x:c r="C3098" s="6" t="str">
        <x:v>1321204</x:v>
      </x:c>
      <x:c r="D3098" s="6" t="str">
        <x:v>速度强化</x:v>
      </x:c>
      <x:c r="E3098" s="6" t="n">
        <x:v>1</x:v>
      </x:c>
      <x:c r="F3098" s="6" t="n">
        <x:v>3</x:v>
      </x:c>
      <x:c r="G3098" s="6" t="n">
        <x:v>0</x:v>
      </x:c>
      <x:c r="H3098" s="7" t="str"/>
      <x:c r="I3098" s="7" t="str">
        <x:v>[{"id": "2", "num": 10000}, {"id": "110222", "num": 3}, {"id": "114012", "num": 3}]</x:v>
      </x:c>
      <x:c r="J3098" s="6" t="str">
        <x:v>https://raw.githubusercontent.com/Mar-7th/StarRailRes/dbe8cdfcfb0bf657b9fe1cf92d5537f118ccb487/index_new/cn/character_skill_trees.json</x:v>
      </x:c>
    </x:row>
    <x:row r="3099" ht="38" customHeight="1">
      <x:c r="A3099" s="6" t="str">
        <x:v>1321205_1</x:v>
      </x:c>
      <x:c r="B3099" s="6" t="str">
        <x:v>1321</x:v>
      </x:c>
      <x:c r="C3099" s="6" t="str">
        <x:v>1321205</x:v>
      </x:c>
      <x:c r="D3099" s="6" t="str">
        <x:v>击破强化</x:v>
      </x:c>
      <x:c r="E3099" s="6" t="n">
        <x:v>1</x:v>
      </x:c>
      <x:c r="F3099" s="6" t="n">
        <x:v>4</x:v>
      </x:c>
      <x:c r="G3099" s="6" t="n">
        <x:v>0</x:v>
      </x:c>
      <x:c r="H3099" s="7" t="str"/>
      <x:c r="I3099" s="7" t="str">
        <x:v>[{"id": "2", "num": 20000}, {"id": "110222", "num": 5}, {"id": "114012", "num": 4}]</x:v>
      </x:c>
      <x:c r="J3099" s="6" t="str">
        <x:v>https://raw.githubusercontent.com/Mar-7th/StarRailRes/dbe8cdfcfb0bf657b9fe1cf92d5537f118ccb487/index_new/cn/character_skill_trees.json</x:v>
      </x:c>
    </x:row>
    <x:row r="3100" ht="38" customHeight="1">
      <x:c r="A3100" s="6" t="str">
        <x:v>1321206_1</x:v>
      </x:c>
      <x:c r="B3100" s="6" t="str">
        <x:v>1321</x:v>
      </x:c>
      <x:c r="C3100" s="6" t="str">
        <x:v>1321206</x:v>
      </x:c>
      <x:c r="D3100" s="6" t="str">
        <x:v>效果抵抗强化</x:v>
      </x:c>
      <x:c r="E3100" s="6" t="n">
        <x:v>1</x:v>
      </x:c>
      <x:c r="F3100" s="6" t="n">
        <x:v>5</x:v>
      </x:c>
      <x:c r="G3100" s="6" t="n">
        <x:v>0</x:v>
      </x:c>
      <x:c r="H3100" s="7" t="str"/>
      <x:c r="I3100" s="7" t="str">
        <x:v>[{"id": "2", "num": 45000}, {"id": "110223", "num": 3}, {"id": "114013", "num": 3}]</x:v>
      </x:c>
      <x:c r="J3100" s="6" t="str">
        <x:v>https://raw.githubusercontent.com/Mar-7th/StarRailRes/dbe8cdfcfb0bf657b9fe1cf92d5537f118ccb487/index_new/cn/character_skill_trees.json</x:v>
      </x:c>
    </x:row>
    <x:row r="3101" ht="38" customHeight="1">
      <x:c r="A3101" s="6" t="str">
        <x:v>1321207_1</x:v>
      </x:c>
      <x:c r="B3101" s="6" t="str">
        <x:v>1321</x:v>
      </x:c>
      <x:c r="C3101" s="6" t="str">
        <x:v>1321207</x:v>
      </x:c>
      <x:c r="D3101" s="6" t="str">
        <x:v>击破强化</x:v>
      </x:c>
      <x:c r="E3101" s="6" t="n">
        <x:v>1</x:v>
      </x:c>
      <x:c r="F3101" s="6" t="n">
        <x:v>5</x:v>
      </x:c>
      <x:c r="G3101" s="6" t="n">
        <x:v>0</x:v>
      </x:c>
      <x:c r="H3101" s="7" t="str"/>
      <x:c r="I3101" s="7" t="str">
        <x:v>[{"id": "2", "num": 45000}, {"id": "110223", "num": 3}, {"id": "114013", "num": 3}]</x:v>
      </x:c>
      <x:c r="J3101" s="6" t="str">
        <x:v>https://raw.githubusercontent.com/Mar-7th/StarRailRes/dbe8cdfcfb0bf657b9fe1cf92d5537f118ccb487/index_new/cn/character_skill_trees.json</x:v>
      </x:c>
    </x:row>
    <x:row r="3102" ht="38" customHeight="1">
      <x:c r="A3102" s="6" t="str">
        <x:v>1321208_1</x:v>
      </x:c>
      <x:c r="B3102" s="6" t="str">
        <x:v>1321</x:v>
      </x:c>
      <x:c r="C3102" s="6" t="str">
        <x:v>1321208</x:v>
      </x:c>
      <x:c r="D3102" s="6" t="str">
        <x:v>速度强化</x:v>
      </x:c>
      <x:c r="E3102" s="6" t="n">
        <x:v>1</x:v>
      </x:c>
      <x:c r="F3102" s="6" t="n">
        <x:v>6</x:v>
      </x:c>
      <x:c r="G3102" s="6" t="n">
        <x:v>0</x:v>
      </x:c>
      <x:c r="H3102" s="7" t="str"/>
      <x:c r="I3102" s="7" t="str">
        <x:v>[{"id": "2", "num": 160000}, {"id": "110223", "num": 8}, {"id": "114013", "num": 8}]</x:v>
      </x:c>
      <x:c r="J3102" s="6" t="str">
        <x:v>https://raw.githubusercontent.com/Mar-7th/StarRailRes/dbe8cdfcfb0bf657b9fe1cf92d5537f118ccb487/index_new/cn/character_skill_trees.json</x:v>
      </x:c>
    </x:row>
    <x:row r="3103" ht="38" customHeight="1">
      <x:c r="A3103" s="6" t="str">
        <x:v>1321209_1</x:v>
      </x:c>
      <x:c r="B3103" s="6" t="str">
        <x:v>1321</x:v>
      </x:c>
      <x:c r="C3103" s="6" t="str">
        <x:v>1321209</x:v>
      </x:c>
      <x:c r="D3103" s="6" t="str">
        <x:v>效果抵抗强化</x:v>
      </x:c>
      <x:c r="E3103" s="6" t="n">
        <x:v>1</x:v>
      </x:c>
      <x:c r="F3103" s="6" t="n">
        <x:v>0</x:v>
      </x:c>
      <x:c r="G3103" s="6" t="n">
        <x:v>75</x:v>
      </x:c>
      <x:c r="H3103" s="7" t="str"/>
      <x:c r="I3103" s="7" t="str">
        <x:v>[{"id": "2", "num": 160000}, {"id": "110223", "num": 8}, {"id": "114013", "num": 8}]</x:v>
      </x:c>
      <x:c r="J3103" s="6" t="str">
        <x:v>https://raw.githubusercontent.com/Mar-7th/StarRailRes/dbe8cdfcfb0bf657b9fe1cf92d5537f118ccb487/index_new/cn/character_skill_trees.json</x:v>
      </x:c>
    </x:row>
    <x:row r="3104" ht="38" customHeight="1">
      <x:c r="A3104" s="6" t="str">
        <x:v>1321210_1</x:v>
      </x:c>
      <x:c r="B3104" s="6" t="str">
        <x:v>1321</x:v>
      </x:c>
      <x:c r="C3104" s="6" t="str">
        <x:v>1321210</x:v>
      </x:c>
      <x:c r="D3104" s="6" t="str">
        <x:v>击破强化</x:v>
      </x:c>
      <x:c r="E3104" s="6" t="n">
        <x:v>1</x:v>
      </x:c>
      <x:c r="F3104" s="6" t="n">
        <x:v>0</x:v>
      </x:c>
      <x:c r="G3104" s="6" t="n">
        <x:v>80</x:v>
      </x:c>
      <x:c r="H3104" s="7" t="str"/>
      <x:c r="I3104" s="7" t="str">
        <x:v>[{"id": "2", "num": 160000}, {"id": "110223", "num": 8}, {"id": "114013", "num": 8}]</x:v>
      </x:c>
      <x:c r="J3104" s="6" t="str">
        <x:v>https://raw.githubusercontent.com/Mar-7th/StarRailRes/dbe8cdfcfb0bf657b9fe1cf92d5537f118ccb487/index_new/cn/character_skill_trees.json</x:v>
      </x:c>
    </x:row>
    <x:row r="3105" ht="20" customHeight="1">
      <x:c r="A3105" s="6" t="str">
        <x:v>1401001_1</x:v>
      </x:c>
      <x:c r="B3105" s="6" t="str">
        <x:v>1401</x:v>
      </x:c>
      <x:c r="C3105" s="6" t="str">
        <x:v>1401001</x:v>
      </x:c>
      <x:c r="D3105" s="6" t="str"/>
      <x:c r="E3105" s="6" t="n">
        <x:v>1</x:v>
      </x:c>
      <x:c r="F3105" s="6" t="n">
        <x:v>0</x:v>
      </x:c>
      <x:c r="G3105" s="6" t="n">
        <x:v>0</x:v>
      </x:c>
      <x:c r="H3105" s="7" t="str"/>
      <x:c r="I3105" s="7" t="str">
        <x:v>[]</x:v>
      </x:c>
      <x:c r="J3105" s="6" t="str">
        <x:v>https://raw.githubusercontent.com/Mar-7th/StarRailRes/dbe8cdfcfb0bf657b9fe1cf92d5537f118ccb487/index_new/cn/character_skill_trees.json</x:v>
      </x:c>
    </x:row>
    <x:row r="3106" ht="38" customHeight="1">
      <x:c r="A3106" s="6" t="str">
        <x:v>1401001_2</x:v>
      </x:c>
      <x:c r="B3106" s="6" t="str">
        <x:v>1401</x:v>
      </x:c>
      <x:c r="C3106" s="6" t="str">
        <x:v>1401001</x:v>
      </x:c>
      <x:c r="D3106" s="6" t="str"/>
      <x:c r="E3106" s="6" t="n">
        <x:v>2</x:v>
      </x:c>
      <x:c r="F3106" s="6" t="n">
        <x:v>2</x:v>
      </x:c>
      <x:c r="G3106" s="6" t="n">
        <x:v>0</x:v>
      </x:c>
      <x:c r="H3106" s="7" t="str"/>
      <x:c r="I3106" s="7" t="str">
        <x:v>[{"id": "2", "num": 5000}, {"id": "110201", "num": 3}, {"id": "111001", "num": 6}]</x:v>
      </x:c>
      <x:c r="J3106" s="6" t="str">
        <x:v>https://raw.githubusercontent.com/Mar-7th/StarRailRes/dbe8cdfcfb0bf657b9fe1cf92d5537f118ccb487/index_new/cn/character_skill_trees.json</x:v>
      </x:c>
    </x:row>
    <x:row r="3107" ht="38" customHeight="1">
      <x:c r="A3107" s="6" t="str">
        <x:v>1401001_3</x:v>
      </x:c>
      <x:c r="B3107" s="6" t="str">
        <x:v>1401</x:v>
      </x:c>
      <x:c r="C3107" s="6" t="str">
        <x:v>1401001</x:v>
      </x:c>
      <x:c r="D3107" s="6" t="str"/>
      <x:c r="E3107" s="6" t="n">
        <x:v>3</x:v>
      </x:c>
      <x:c r="F3107" s="6" t="n">
        <x:v>3</x:v>
      </x:c>
      <x:c r="G3107" s="6" t="n">
        <x:v>0</x:v>
      </x:c>
      <x:c r="H3107" s="7" t="str"/>
      <x:c r="I3107" s="7" t="str">
        <x:v>[{"id": "2", "num": 10000}, {"id": "110202", "num": 3}, {"id": "111002", "num": 3}]</x:v>
      </x:c>
      <x:c r="J3107" s="6" t="str">
        <x:v>https://raw.githubusercontent.com/Mar-7th/StarRailRes/dbe8cdfcfb0bf657b9fe1cf92d5537f118ccb487/index_new/cn/character_skill_trees.json</x:v>
      </x:c>
    </x:row>
    <x:row r="3108" ht="38" customHeight="1">
      <x:c r="A3108" s="6" t="str">
        <x:v>1401001_4</x:v>
      </x:c>
      <x:c r="B3108" s="6" t="str">
        <x:v>1401</x:v>
      </x:c>
      <x:c r="C3108" s="6" t="str">
        <x:v>1401001</x:v>
      </x:c>
      <x:c r="D3108" s="6" t="str"/>
      <x:c r="E3108" s="6" t="n">
        <x:v>4</x:v>
      </x:c>
      <x:c r="F3108" s="6" t="n">
        <x:v>4</x:v>
      </x:c>
      <x:c r="G3108" s="6" t="n">
        <x:v>0</x:v>
      </x:c>
      <x:c r="H3108" s="7" t="str"/>
      <x:c r="I3108" s="7" t="str">
        <x:v>[{"id": "2", "num": 20000}, {"id": "110202", "num": 5}, {"id": "111002", "num": 4}]</x:v>
      </x:c>
      <x:c r="J3108" s="6" t="str">
        <x:v>https://raw.githubusercontent.com/Mar-7th/StarRailRes/dbe8cdfcfb0bf657b9fe1cf92d5537f118ccb487/index_new/cn/character_skill_trees.json</x:v>
      </x:c>
    </x:row>
    <x:row r="3109" ht="38" customHeight="1">
      <x:c r="A3109" s="6" t="str">
        <x:v>1401001_5</x:v>
      </x:c>
      <x:c r="B3109" s="6" t="str">
        <x:v>1401</x:v>
      </x:c>
      <x:c r="C3109" s="6" t="str">
        <x:v>1401001</x:v>
      </x:c>
      <x:c r="D3109" s="6" t="str"/>
      <x:c r="E3109" s="6" t="n">
        <x:v>5</x:v>
      </x:c>
      <x:c r="F3109" s="6" t="n">
        <x:v>5</x:v>
      </x:c>
      <x:c r="G3109" s="6" t="n">
        <x:v>0</x:v>
      </x:c>
      <x:c r="H3109" s="7" t="str"/>
      <x:c r="I3109" s="7" t="str">
        <x:v>[{"id": "2", "num": 45000}, {"id": "110203", "num": 3}, {"id": "111003", "num": 3}]</x:v>
      </x:c>
      <x:c r="J3109" s="6" t="str">
        <x:v>https://raw.githubusercontent.com/Mar-7th/StarRailRes/dbe8cdfcfb0bf657b9fe1cf92d5537f118ccb487/index_new/cn/character_skill_trees.json</x:v>
      </x:c>
    </x:row>
    <x:row r="3110" ht="38" customHeight="1">
      <x:c r="A3110" s="6" t="str">
        <x:v>1401001_6</x:v>
      </x:c>
      <x:c r="B3110" s="6" t="str">
        <x:v>1401</x:v>
      </x:c>
      <x:c r="C3110" s="6" t="str">
        <x:v>1401001</x:v>
      </x:c>
      <x:c r="D3110" s="6" t="str"/>
      <x:c r="E3110" s="6" t="n">
        <x:v>6</x:v>
      </x:c>
      <x:c r="F3110" s="6" t="n">
        <x:v>6</x:v>
      </x:c>
      <x:c r="G3110" s="6" t="n">
        <x:v>0</x:v>
      </x:c>
      <x:c r="H3110" s="7" t="str"/>
      <x:c r="I3110" s="7" t="str">
        <x:v>[{"id": "2", "num": 160000}, {"id": "110203", "num": 8}, {"id": "111003", "num": 4}]</x:v>
      </x:c>
      <x:c r="J3110" s="6" t="str">
        <x:v>https://raw.githubusercontent.com/Mar-7th/StarRailRes/dbe8cdfcfb0bf657b9fe1cf92d5537f118ccb487/index_new/cn/character_skill_trees.json</x:v>
      </x:c>
    </x:row>
    <x:row r="3111" ht="20" customHeight="1">
      <x:c r="A3111" s="6" t="str">
        <x:v>1401002_1</x:v>
      </x:c>
      <x:c r="B3111" s="6" t="str">
        <x:v>1401</x:v>
      </x:c>
      <x:c r="C3111" s="6" t="str">
        <x:v>1401002</x:v>
      </x:c>
      <x:c r="D3111" s="6" t="str"/>
      <x:c r="E3111" s="6" t="n">
        <x:v>1</x:v>
      </x:c>
      <x:c r="F3111" s="6" t="n">
        <x:v>0</x:v>
      </x:c>
      <x:c r="G3111" s="6" t="n">
        <x:v>0</x:v>
      </x:c>
      <x:c r="H3111" s="7" t="str"/>
      <x:c r="I3111" s="7" t="str">
        <x:v>[]</x:v>
      </x:c>
      <x:c r="J3111" s="6" t="str">
        <x:v>https://raw.githubusercontent.com/Mar-7th/StarRailRes/dbe8cdfcfb0bf657b9fe1cf92d5537f118ccb487/index_new/cn/character_skill_trees.json</x:v>
      </x:c>
    </x:row>
    <x:row r="3112" ht="38" customHeight="1">
      <x:c r="A3112" s="6" t="str">
        <x:v>1401002_2</x:v>
      </x:c>
      <x:c r="B3112" s="6" t="str">
        <x:v>1401</x:v>
      </x:c>
      <x:c r="C3112" s="6" t="str">
        <x:v>1401002</x:v>
      </x:c>
      <x:c r="D3112" s="6" t="str"/>
      <x:c r="E3112" s="6" t="n">
        <x:v>2</x:v>
      </x:c>
      <x:c r="F3112" s="6" t="n">
        <x:v>1</x:v>
      </x:c>
      <x:c r="G3112" s="6" t="n">
        <x:v>0</x:v>
      </x:c>
      <x:c r="H3112" s="7" t="str"/>
      <x:c r="I3112" s="7" t="str">
        <x:v>[{"id": "2", "num": 2500}, {"id": "111001", "num": 3}]</x:v>
      </x:c>
      <x:c r="J3112" s="6" t="str">
        <x:v>https://raw.githubusercontent.com/Mar-7th/StarRailRes/dbe8cdfcfb0bf657b9fe1cf92d5537f118ccb487/index_new/cn/character_skill_trees.json</x:v>
      </x:c>
    </x:row>
    <x:row r="3113" ht="38" customHeight="1">
      <x:c r="A3113" s="6" t="str">
        <x:v>1401002_3</x:v>
      </x:c>
      <x:c r="B3113" s="6" t="str">
        <x:v>1401</x:v>
      </x:c>
      <x:c r="C3113" s="6" t="str">
        <x:v>1401002</x:v>
      </x:c>
      <x:c r="D3113" s="6" t="str"/>
      <x:c r="E3113" s="6" t="n">
        <x:v>3</x:v>
      </x:c>
      <x:c r="F3113" s="6" t="n">
        <x:v>2</x:v>
      </x:c>
      <x:c r="G3113" s="6" t="n">
        <x:v>0</x:v>
      </x:c>
      <x:c r="H3113" s="7" t="str"/>
      <x:c r="I3113" s="7" t="str">
        <x:v>[{"id": "2", "num": 5000}, {"id": "110201", "num": 3}, {"id": "111001", "num": 6}]</x:v>
      </x:c>
      <x:c r="J3113" s="6" t="str">
        <x:v>https://raw.githubusercontent.com/Mar-7th/StarRailRes/dbe8cdfcfb0bf657b9fe1cf92d5537f118ccb487/index_new/cn/character_skill_trees.json</x:v>
      </x:c>
    </x:row>
    <x:row r="3114" ht="38" customHeight="1">
      <x:c r="A3114" s="6" t="str">
        <x:v>1401002_4</x:v>
      </x:c>
      <x:c r="B3114" s="6" t="str">
        <x:v>1401</x:v>
      </x:c>
      <x:c r="C3114" s="6" t="str">
        <x:v>1401002</x:v>
      </x:c>
      <x:c r="D3114" s="6" t="str"/>
      <x:c r="E3114" s="6" t="n">
        <x:v>4</x:v>
      </x:c>
      <x:c r="F3114" s="6" t="n">
        <x:v>3</x:v>
      </x:c>
      <x:c r="G3114" s="6" t="n">
        <x:v>0</x:v>
      </x:c>
      <x:c r="H3114" s="7" t="str"/>
      <x:c r="I3114" s="7" t="str">
        <x:v>[{"id": "2", "num": 10000}, {"id": "110202", "num": 3}, {"id": "111002", "num": 3}]</x:v>
      </x:c>
      <x:c r="J3114" s="6" t="str">
        <x:v>https://raw.githubusercontent.com/Mar-7th/StarRailRes/dbe8cdfcfb0bf657b9fe1cf92d5537f118ccb487/index_new/cn/character_skill_trees.json</x:v>
      </x:c>
    </x:row>
    <x:row r="3115" ht="38" customHeight="1">
      <x:c r="A3115" s="6" t="str">
        <x:v>1401002_5</x:v>
      </x:c>
      <x:c r="B3115" s="6" t="str">
        <x:v>1401</x:v>
      </x:c>
      <x:c r="C3115" s="6" t="str">
        <x:v>1401002</x:v>
      </x:c>
      <x:c r="D3115" s="6" t="str"/>
      <x:c r="E3115" s="6" t="n">
        <x:v>5</x:v>
      </x:c>
      <x:c r="F3115" s="6" t="n">
        <x:v>4</x:v>
      </x:c>
      <x:c r="G3115" s="6" t="n">
        <x:v>0</x:v>
      </x:c>
      <x:c r="H3115" s="7" t="str"/>
      <x:c r="I3115" s="7" t="str">
        <x:v>[{"id": "2", "num": 20000}, {"id": "110202", "num": 5}, {"id": "111002", "num": 4}]</x:v>
      </x:c>
      <x:c r="J3115" s="6" t="str">
        <x:v>https://raw.githubusercontent.com/Mar-7th/StarRailRes/dbe8cdfcfb0bf657b9fe1cf92d5537f118ccb487/index_new/cn/character_skill_trees.json</x:v>
      </x:c>
    </x:row>
    <x:row r="3116" ht="38" customHeight="1">
      <x:c r="A3116" s="6" t="str">
        <x:v>1401002_6</x:v>
      </x:c>
      <x:c r="B3116" s="6" t="str">
        <x:v>1401</x:v>
      </x:c>
      <x:c r="C3116" s="6" t="str">
        <x:v>1401002</x:v>
      </x:c>
      <x:c r="D3116" s="6" t="str"/>
      <x:c r="E3116" s="6" t="n">
        <x:v>6</x:v>
      </x:c>
      <x:c r="F3116" s="6" t="n">
        <x:v>4</x:v>
      </x:c>
      <x:c r="G3116" s="6" t="n">
        <x:v>0</x:v>
      </x:c>
      <x:c r="H3116" s="7" t="str"/>
      <x:c r="I3116" s="7" t="str">
        <x:v>[{"id": "2", "num": 30000}, {"id": "110202", "num": 7}, {"id": "111002", "num": 6}]</x:v>
      </x:c>
      <x:c r="J3116" s="6" t="str">
        <x:v>https://raw.githubusercontent.com/Mar-7th/StarRailRes/dbe8cdfcfb0bf657b9fe1cf92d5537f118ccb487/index_new/cn/character_skill_trees.json</x:v>
      </x:c>
    </x:row>
    <x:row r="3117" ht="38" customHeight="1">
      <x:c r="A3117" s="6" t="str">
        <x:v>1401002_7</x:v>
      </x:c>
      <x:c r="B3117" s="6" t="str">
        <x:v>1401</x:v>
      </x:c>
      <x:c r="C3117" s="6" t="str">
        <x:v>1401002</x:v>
      </x:c>
      <x:c r="D3117" s="6" t="str"/>
      <x:c r="E3117" s="6" t="n">
        <x:v>7</x:v>
      </x:c>
      <x:c r="F3117" s="6" t="n">
        <x:v>5</x:v>
      </x:c>
      <x:c r="G3117" s="6" t="n">
        <x:v>0</x:v>
      </x:c>
      <x:c r="H3117" s="7" t="str"/>
      <x:c r="I3117" s="7" t="str">
        <x:v>[{"id": "2", "num": 45000}, {"id": "110203", "num": 3}, {"id": "111003", "num": 3}]</x:v>
      </x:c>
      <x:c r="J3117" s="6" t="str">
        <x:v>https://raw.githubusercontent.com/Mar-7th/StarRailRes/dbe8cdfcfb0bf657b9fe1cf92d5537f118ccb487/index_new/cn/character_skill_trees.json</x:v>
      </x:c>
    </x:row>
    <x:row r="3118" ht="53" customHeight="1">
      <x:c r="A3118" s="6" t="str">
        <x:v>1401002_8</x:v>
      </x:c>
      <x:c r="B3118" s="6" t="str">
        <x:v>1401</x:v>
      </x:c>
      <x:c r="C3118" s="6" t="str">
        <x:v>1401002</x:v>
      </x:c>
      <x:c r="D3118" s="6" t="str"/>
      <x:c r="E3118" s="6" t="n">
        <x:v>8</x:v>
      </x:c>
      <x:c r="F3118" s="6" t="n">
        <x:v>5</x:v>
      </x:c>
      <x:c r="G3118" s="6" t="n">
        <x:v>0</x:v>
      </x:c>
      <x:c r="H3118" s="7" t="str"/>
      <x:c r="I3118" s="7" t="str">
        <x:v>[{"id": "2", "num": 80000}, {"id": "110203", "num": 5}, {"id": "110506", "num": 1}, {"id": "111003", "num": 4}]</x:v>
      </x:c>
      <x:c r="J3118" s="6" t="str">
        <x:v>https://raw.githubusercontent.com/Mar-7th/StarRailRes/dbe8cdfcfb0bf657b9fe1cf92d5537f118ccb487/index_new/cn/character_skill_trees.json</x:v>
      </x:c>
    </x:row>
    <x:row r="3119" ht="53" customHeight="1">
      <x:c r="A3119" s="6" t="str">
        <x:v>1401002_9</x:v>
      </x:c>
      <x:c r="B3119" s="6" t="str">
        <x:v>1401</x:v>
      </x:c>
      <x:c r="C3119" s="6" t="str">
        <x:v>1401002</x:v>
      </x:c>
      <x:c r="D3119" s="6" t="str"/>
      <x:c r="E3119" s="6" t="n">
        <x:v>9</x:v>
      </x:c>
      <x:c r="F3119" s="6" t="n">
        <x:v>6</x:v>
      </x:c>
      <x:c r="G3119" s="6" t="n">
        <x:v>0</x:v>
      </x:c>
      <x:c r="H3119" s="7" t="str"/>
      <x:c r="I3119" s="7" t="str">
        <x:v>[{"id": "2", "num": 160000}, {"id": "110203", "num": 8}, {"id": "241", "num": 1}, {"id": "110506", "num": 1}]</x:v>
      </x:c>
      <x:c r="J3119" s="6" t="str">
        <x:v>https://raw.githubusercontent.com/Mar-7th/StarRailRes/dbe8cdfcfb0bf657b9fe1cf92d5537f118ccb487/index_new/cn/character_skill_trees.json</x:v>
      </x:c>
    </x:row>
    <x:row r="3120" ht="53" customHeight="1">
      <x:c r="A3120" s="6" t="str">
        <x:v>1401002_10</x:v>
      </x:c>
      <x:c r="B3120" s="6" t="str">
        <x:v>1401</x:v>
      </x:c>
      <x:c r="C3120" s="6" t="str">
        <x:v>1401002</x:v>
      </x:c>
      <x:c r="D3120" s="6" t="str"/>
      <x:c r="E3120" s="6" t="n">
        <x:v>10</x:v>
      </x:c>
      <x:c r="F3120" s="6" t="n">
        <x:v>6</x:v>
      </x:c>
      <x:c r="G3120" s="6" t="n">
        <x:v>0</x:v>
      </x:c>
      <x:c r="H3120" s="7" t="str"/>
      <x:c r="I3120" s="7" t="str">
        <x:v>[{"id": "2", "num": 300000}, {"id": "110203", "num": 14}, {"id": "241", "num": 1}, {"id": "110506", "num": 1}]</x:v>
      </x:c>
      <x:c r="J3120" s="6" t="str">
        <x:v>https://raw.githubusercontent.com/Mar-7th/StarRailRes/dbe8cdfcfb0bf657b9fe1cf92d5537f118ccb487/index_new/cn/character_skill_trees.json</x:v>
      </x:c>
    </x:row>
    <x:row r="3121" ht="20" customHeight="1">
      <x:c r="A3121" s="6" t="str">
        <x:v>1401003_1</x:v>
      </x:c>
      <x:c r="B3121" s="6" t="str">
        <x:v>1401</x:v>
      </x:c>
      <x:c r="C3121" s="6" t="str">
        <x:v>1401003</x:v>
      </x:c>
      <x:c r="D3121" s="6" t="str"/>
      <x:c r="E3121" s="6" t="n">
        <x:v>1</x:v>
      </x:c>
      <x:c r="F3121" s="6" t="n">
        <x:v>0</x:v>
      </x:c>
      <x:c r="G3121" s="6" t="n">
        <x:v>0</x:v>
      </x:c>
      <x:c r="H3121" s="7" t="str"/>
      <x:c r="I3121" s="7" t="str">
        <x:v>[]</x:v>
      </x:c>
      <x:c r="J3121" s="6" t="str">
        <x:v>https://raw.githubusercontent.com/Mar-7th/StarRailRes/dbe8cdfcfb0bf657b9fe1cf92d5537f118ccb487/index_new/cn/character_skill_trees.json</x:v>
      </x:c>
    </x:row>
    <x:row r="3122" ht="38" customHeight="1">
      <x:c r="A3122" s="6" t="str">
        <x:v>1401003_2</x:v>
      </x:c>
      <x:c r="B3122" s="6" t="str">
        <x:v>1401</x:v>
      </x:c>
      <x:c r="C3122" s="6" t="str">
        <x:v>1401003</x:v>
      </x:c>
      <x:c r="D3122" s="6" t="str"/>
      <x:c r="E3122" s="6" t="n">
        <x:v>2</x:v>
      </x:c>
      <x:c r="F3122" s="6" t="n">
        <x:v>1</x:v>
      </x:c>
      <x:c r="G3122" s="6" t="n">
        <x:v>0</x:v>
      </x:c>
      <x:c r="H3122" s="7" t="str"/>
      <x:c r="I3122" s="7" t="str">
        <x:v>[{"id": "2", "num": 2500}, {"id": "111001", "num": 3}]</x:v>
      </x:c>
      <x:c r="J3122" s="6" t="str">
        <x:v>https://raw.githubusercontent.com/Mar-7th/StarRailRes/dbe8cdfcfb0bf657b9fe1cf92d5537f118ccb487/index_new/cn/character_skill_trees.json</x:v>
      </x:c>
    </x:row>
    <x:row r="3123" ht="38" customHeight="1">
      <x:c r="A3123" s="6" t="str">
        <x:v>1401003_3</x:v>
      </x:c>
      <x:c r="B3123" s="6" t="str">
        <x:v>1401</x:v>
      </x:c>
      <x:c r="C3123" s="6" t="str">
        <x:v>1401003</x:v>
      </x:c>
      <x:c r="D3123" s="6" t="str"/>
      <x:c r="E3123" s="6" t="n">
        <x:v>3</x:v>
      </x:c>
      <x:c r="F3123" s="6" t="n">
        <x:v>2</x:v>
      </x:c>
      <x:c r="G3123" s="6" t="n">
        <x:v>0</x:v>
      </x:c>
      <x:c r="H3123" s="7" t="str"/>
      <x:c r="I3123" s="7" t="str">
        <x:v>[{"id": "2", "num": 5000}, {"id": "110201", "num": 3}, {"id": "111001", "num": 6}]</x:v>
      </x:c>
      <x:c r="J3123" s="6" t="str">
        <x:v>https://raw.githubusercontent.com/Mar-7th/StarRailRes/dbe8cdfcfb0bf657b9fe1cf92d5537f118ccb487/index_new/cn/character_skill_trees.json</x:v>
      </x:c>
    </x:row>
    <x:row r="3124" ht="38" customHeight="1">
      <x:c r="A3124" s="6" t="str">
        <x:v>1401003_4</x:v>
      </x:c>
      <x:c r="B3124" s="6" t="str">
        <x:v>1401</x:v>
      </x:c>
      <x:c r="C3124" s="6" t="str">
        <x:v>1401003</x:v>
      </x:c>
      <x:c r="D3124" s="6" t="str"/>
      <x:c r="E3124" s="6" t="n">
        <x:v>4</x:v>
      </x:c>
      <x:c r="F3124" s="6" t="n">
        <x:v>3</x:v>
      </x:c>
      <x:c r="G3124" s="6" t="n">
        <x:v>0</x:v>
      </x:c>
      <x:c r="H3124" s="7" t="str"/>
      <x:c r="I3124" s="7" t="str">
        <x:v>[{"id": "2", "num": 10000}, {"id": "110202", "num": 3}, {"id": "111002", "num": 3}]</x:v>
      </x:c>
      <x:c r="J3124" s="6" t="str">
        <x:v>https://raw.githubusercontent.com/Mar-7th/StarRailRes/dbe8cdfcfb0bf657b9fe1cf92d5537f118ccb487/index_new/cn/character_skill_trees.json</x:v>
      </x:c>
    </x:row>
    <x:row r="3125" ht="38" customHeight="1">
      <x:c r="A3125" s="6" t="str">
        <x:v>1401003_5</x:v>
      </x:c>
      <x:c r="B3125" s="6" t="str">
        <x:v>1401</x:v>
      </x:c>
      <x:c r="C3125" s="6" t="str">
        <x:v>1401003</x:v>
      </x:c>
      <x:c r="D3125" s="6" t="str"/>
      <x:c r="E3125" s="6" t="n">
        <x:v>5</x:v>
      </x:c>
      <x:c r="F3125" s="6" t="n">
        <x:v>4</x:v>
      </x:c>
      <x:c r="G3125" s="6" t="n">
        <x:v>0</x:v>
      </x:c>
      <x:c r="H3125" s="7" t="str"/>
      <x:c r="I3125" s="7" t="str">
        <x:v>[{"id": "2", "num": 20000}, {"id": "110202", "num": 5}, {"id": "111002", "num": 4}]</x:v>
      </x:c>
      <x:c r="J3125" s="6" t="str">
        <x:v>https://raw.githubusercontent.com/Mar-7th/StarRailRes/dbe8cdfcfb0bf657b9fe1cf92d5537f118ccb487/index_new/cn/character_skill_trees.json</x:v>
      </x:c>
    </x:row>
    <x:row r="3126" ht="38" customHeight="1">
      <x:c r="A3126" s="6" t="str">
        <x:v>1401003_6</x:v>
      </x:c>
      <x:c r="B3126" s="6" t="str">
        <x:v>1401</x:v>
      </x:c>
      <x:c r="C3126" s="6" t="str">
        <x:v>1401003</x:v>
      </x:c>
      <x:c r="D3126" s="6" t="str"/>
      <x:c r="E3126" s="6" t="n">
        <x:v>6</x:v>
      </x:c>
      <x:c r="F3126" s="6" t="n">
        <x:v>4</x:v>
      </x:c>
      <x:c r="G3126" s="6" t="n">
        <x:v>0</x:v>
      </x:c>
      <x:c r="H3126" s="7" t="str"/>
      <x:c r="I3126" s="7" t="str">
        <x:v>[{"id": "2", "num": 30000}, {"id": "110202", "num": 7}, {"id": "111002", "num": 6}]</x:v>
      </x:c>
      <x:c r="J3126" s="6" t="str">
        <x:v>https://raw.githubusercontent.com/Mar-7th/StarRailRes/dbe8cdfcfb0bf657b9fe1cf92d5537f118ccb487/index_new/cn/character_skill_trees.json</x:v>
      </x:c>
    </x:row>
    <x:row r="3127" ht="38" customHeight="1">
      <x:c r="A3127" s="6" t="str">
        <x:v>1401003_7</x:v>
      </x:c>
      <x:c r="B3127" s="6" t="str">
        <x:v>1401</x:v>
      </x:c>
      <x:c r="C3127" s="6" t="str">
        <x:v>1401003</x:v>
      </x:c>
      <x:c r="D3127" s="6" t="str"/>
      <x:c r="E3127" s="6" t="n">
        <x:v>7</x:v>
      </x:c>
      <x:c r="F3127" s="6" t="n">
        <x:v>5</x:v>
      </x:c>
      <x:c r="G3127" s="6" t="n">
        <x:v>0</x:v>
      </x:c>
      <x:c r="H3127" s="7" t="str"/>
      <x:c r="I3127" s="7" t="str">
        <x:v>[{"id": "2", "num": 45000}, {"id": "110203", "num": 3}, {"id": "111003", "num": 3}]</x:v>
      </x:c>
      <x:c r="J3127" s="6" t="str">
        <x:v>https://raw.githubusercontent.com/Mar-7th/StarRailRes/dbe8cdfcfb0bf657b9fe1cf92d5537f118ccb487/index_new/cn/character_skill_trees.json</x:v>
      </x:c>
    </x:row>
    <x:row r="3128" ht="53" customHeight="1">
      <x:c r="A3128" s="6" t="str">
        <x:v>1401003_8</x:v>
      </x:c>
      <x:c r="B3128" s="6" t="str">
        <x:v>1401</x:v>
      </x:c>
      <x:c r="C3128" s="6" t="str">
        <x:v>1401003</x:v>
      </x:c>
      <x:c r="D3128" s="6" t="str"/>
      <x:c r="E3128" s="6" t="n">
        <x:v>8</x:v>
      </x:c>
      <x:c r="F3128" s="6" t="n">
        <x:v>5</x:v>
      </x:c>
      <x:c r="G3128" s="6" t="n">
        <x:v>0</x:v>
      </x:c>
      <x:c r="H3128" s="7" t="str"/>
      <x:c r="I3128" s="7" t="str">
        <x:v>[{"id": "2", "num": 80000}, {"id": "110203", "num": 5}, {"id": "110506", "num": 1}, {"id": "111003", "num": 4}]</x:v>
      </x:c>
      <x:c r="J3128" s="6" t="str">
        <x:v>https://raw.githubusercontent.com/Mar-7th/StarRailRes/dbe8cdfcfb0bf657b9fe1cf92d5537f118ccb487/index_new/cn/character_skill_trees.json</x:v>
      </x:c>
    </x:row>
    <x:row r="3129" ht="53" customHeight="1">
      <x:c r="A3129" s="6" t="str">
        <x:v>1401003_9</x:v>
      </x:c>
      <x:c r="B3129" s="6" t="str">
        <x:v>1401</x:v>
      </x:c>
      <x:c r="C3129" s="6" t="str">
        <x:v>1401003</x:v>
      </x:c>
      <x:c r="D3129" s="6" t="str"/>
      <x:c r="E3129" s="6" t="n">
        <x:v>9</x:v>
      </x:c>
      <x:c r="F3129" s="6" t="n">
        <x:v>6</x:v>
      </x:c>
      <x:c r="G3129" s="6" t="n">
        <x:v>0</x:v>
      </x:c>
      <x:c r="H3129" s="7" t="str"/>
      <x:c r="I3129" s="7" t="str">
        <x:v>[{"id": "2", "num": 160000}, {"id": "110203", "num": 8}, {"id": "241", "num": 1}, {"id": "110506", "num": 1}]</x:v>
      </x:c>
      <x:c r="J3129" s="6" t="str">
        <x:v>https://raw.githubusercontent.com/Mar-7th/StarRailRes/dbe8cdfcfb0bf657b9fe1cf92d5537f118ccb487/index_new/cn/character_skill_trees.json</x:v>
      </x:c>
    </x:row>
    <x:row r="3130" ht="53" customHeight="1">
      <x:c r="A3130" s="6" t="str">
        <x:v>1401003_10</x:v>
      </x:c>
      <x:c r="B3130" s="6" t="str">
        <x:v>1401</x:v>
      </x:c>
      <x:c r="C3130" s="6" t="str">
        <x:v>1401003</x:v>
      </x:c>
      <x:c r="D3130" s="6" t="str"/>
      <x:c r="E3130" s="6" t="n">
        <x:v>10</x:v>
      </x:c>
      <x:c r="F3130" s="6" t="n">
        <x:v>6</x:v>
      </x:c>
      <x:c r="G3130" s="6" t="n">
        <x:v>0</x:v>
      </x:c>
      <x:c r="H3130" s="7" t="str"/>
      <x:c r="I3130" s="7" t="str">
        <x:v>[{"id": "2", "num": 300000}, {"id": "110203", "num": 14}, {"id": "241", "num": 1}, {"id": "110506", "num": 1}]</x:v>
      </x:c>
      <x:c r="J3130" s="6" t="str">
        <x:v>https://raw.githubusercontent.com/Mar-7th/StarRailRes/dbe8cdfcfb0bf657b9fe1cf92d5537f118ccb487/index_new/cn/character_skill_trees.json</x:v>
      </x:c>
    </x:row>
    <x:row r="3131" ht="20" customHeight="1">
      <x:c r="A3131" s="6" t="str">
        <x:v>1401004_1</x:v>
      </x:c>
      <x:c r="B3131" s="6" t="str">
        <x:v>1401</x:v>
      </x:c>
      <x:c r="C3131" s="6" t="str">
        <x:v>1401004</x:v>
      </x:c>
      <x:c r="D3131" s="6" t="str"/>
      <x:c r="E3131" s="6" t="n">
        <x:v>1</x:v>
      </x:c>
      <x:c r="F3131" s="6" t="n">
        <x:v>0</x:v>
      </x:c>
      <x:c r="G3131" s="6" t="n">
        <x:v>0</x:v>
      </x:c>
      <x:c r="H3131" s="7" t="str"/>
      <x:c r="I3131" s="7" t="str">
        <x:v>[]</x:v>
      </x:c>
      <x:c r="J3131" s="6" t="str">
        <x:v>https://raw.githubusercontent.com/Mar-7th/StarRailRes/dbe8cdfcfb0bf657b9fe1cf92d5537f118ccb487/index_new/cn/character_skill_trees.json</x:v>
      </x:c>
    </x:row>
    <x:row r="3132" ht="38" customHeight="1">
      <x:c r="A3132" s="6" t="str">
        <x:v>1401004_2</x:v>
      </x:c>
      <x:c r="B3132" s="6" t="str">
        <x:v>1401</x:v>
      </x:c>
      <x:c r="C3132" s="6" t="str">
        <x:v>1401004</x:v>
      </x:c>
      <x:c r="D3132" s="6" t="str"/>
      <x:c r="E3132" s="6" t="n">
        <x:v>2</x:v>
      </x:c>
      <x:c r="F3132" s="6" t="n">
        <x:v>1</x:v>
      </x:c>
      <x:c r="G3132" s="6" t="n">
        <x:v>0</x:v>
      </x:c>
      <x:c r="H3132" s="7" t="str"/>
      <x:c r="I3132" s="7" t="str">
        <x:v>[{"id": "2", "num": 2500}, {"id": "111001", "num": 3}]</x:v>
      </x:c>
      <x:c r="J3132" s="6" t="str">
        <x:v>https://raw.githubusercontent.com/Mar-7th/StarRailRes/dbe8cdfcfb0bf657b9fe1cf92d5537f118ccb487/index_new/cn/character_skill_trees.json</x:v>
      </x:c>
    </x:row>
    <x:row r="3133" ht="38" customHeight="1">
      <x:c r="A3133" s="6" t="str">
        <x:v>1401004_3</x:v>
      </x:c>
      <x:c r="B3133" s="6" t="str">
        <x:v>1401</x:v>
      </x:c>
      <x:c r="C3133" s="6" t="str">
        <x:v>1401004</x:v>
      </x:c>
      <x:c r="D3133" s="6" t="str"/>
      <x:c r="E3133" s="6" t="n">
        <x:v>3</x:v>
      </x:c>
      <x:c r="F3133" s="6" t="n">
        <x:v>2</x:v>
      </x:c>
      <x:c r="G3133" s="6" t="n">
        <x:v>0</x:v>
      </x:c>
      <x:c r="H3133" s="7" t="str"/>
      <x:c r="I3133" s="7" t="str">
        <x:v>[{"id": "2", "num": 5000}, {"id": "110201", "num": 3}, {"id": "111001", "num": 6}]</x:v>
      </x:c>
      <x:c r="J3133" s="6" t="str">
        <x:v>https://raw.githubusercontent.com/Mar-7th/StarRailRes/dbe8cdfcfb0bf657b9fe1cf92d5537f118ccb487/index_new/cn/character_skill_trees.json</x:v>
      </x:c>
    </x:row>
    <x:row r="3134" ht="38" customHeight="1">
      <x:c r="A3134" s="6" t="str">
        <x:v>1401004_4</x:v>
      </x:c>
      <x:c r="B3134" s="6" t="str">
        <x:v>1401</x:v>
      </x:c>
      <x:c r="C3134" s="6" t="str">
        <x:v>1401004</x:v>
      </x:c>
      <x:c r="D3134" s="6" t="str"/>
      <x:c r="E3134" s="6" t="n">
        <x:v>4</x:v>
      </x:c>
      <x:c r="F3134" s="6" t="n">
        <x:v>3</x:v>
      </x:c>
      <x:c r="G3134" s="6" t="n">
        <x:v>0</x:v>
      </x:c>
      <x:c r="H3134" s="7" t="str"/>
      <x:c r="I3134" s="7" t="str">
        <x:v>[{"id": "2", "num": 10000}, {"id": "110202", "num": 3}, {"id": "111002", "num": 3}]</x:v>
      </x:c>
      <x:c r="J3134" s="6" t="str">
        <x:v>https://raw.githubusercontent.com/Mar-7th/StarRailRes/dbe8cdfcfb0bf657b9fe1cf92d5537f118ccb487/index_new/cn/character_skill_trees.json</x:v>
      </x:c>
    </x:row>
    <x:row r="3135" ht="38" customHeight="1">
      <x:c r="A3135" s="6" t="str">
        <x:v>1401004_5</x:v>
      </x:c>
      <x:c r="B3135" s="6" t="str">
        <x:v>1401</x:v>
      </x:c>
      <x:c r="C3135" s="6" t="str">
        <x:v>1401004</x:v>
      </x:c>
      <x:c r="D3135" s="6" t="str"/>
      <x:c r="E3135" s="6" t="n">
        <x:v>5</x:v>
      </x:c>
      <x:c r="F3135" s="6" t="n">
        <x:v>4</x:v>
      </x:c>
      <x:c r="G3135" s="6" t="n">
        <x:v>0</x:v>
      </x:c>
      <x:c r="H3135" s="7" t="str"/>
      <x:c r="I3135" s="7" t="str">
        <x:v>[{"id": "2", "num": 20000}, {"id": "110202", "num": 5}, {"id": "111002", "num": 4}]</x:v>
      </x:c>
      <x:c r="J3135" s="6" t="str">
        <x:v>https://raw.githubusercontent.com/Mar-7th/StarRailRes/dbe8cdfcfb0bf657b9fe1cf92d5537f118ccb487/index_new/cn/character_skill_trees.json</x:v>
      </x:c>
    </x:row>
    <x:row r="3136" ht="38" customHeight="1">
      <x:c r="A3136" s="6" t="str">
        <x:v>1401004_6</x:v>
      </x:c>
      <x:c r="B3136" s="6" t="str">
        <x:v>1401</x:v>
      </x:c>
      <x:c r="C3136" s="6" t="str">
        <x:v>1401004</x:v>
      </x:c>
      <x:c r="D3136" s="6" t="str"/>
      <x:c r="E3136" s="6" t="n">
        <x:v>6</x:v>
      </x:c>
      <x:c r="F3136" s="6" t="n">
        <x:v>4</x:v>
      </x:c>
      <x:c r="G3136" s="6" t="n">
        <x:v>0</x:v>
      </x:c>
      <x:c r="H3136" s="7" t="str"/>
      <x:c r="I3136" s="7" t="str">
        <x:v>[{"id": "2", "num": 30000}, {"id": "110202", "num": 7}, {"id": "111002", "num": 6}]</x:v>
      </x:c>
      <x:c r="J3136" s="6" t="str">
        <x:v>https://raw.githubusercontent.com/Mar-7th/StarRailRes/dbe8cdfcfb0bf657b9fe1cf92d5537f118ccb487/index_new/cn/character_skill_trees.json</x:v>
      </x:c>
    </x:row>
    <x:row r="3137" ht="38" customHeight="1">
      <x:c r="A3137" s="6" t="str">
        <x:v>1401004_7</x:v>
      </x:c>
      <x:c r="B3137" s="6" t="str">
        <x:v>1401</x:v>
      </x:c>
      <x:c r="C3137" s="6" t="str">
        <x:v>1401004</x:v>
      </x:c>
      <x:c r="D3137" s="6" t="str"/>
      <x:c r="E3137" s="6" t="n">
        <x:v>7</x:v>
      </x:c>
      <x:c r="F3137" s="6" t="n">
        <x:v>5</x:v>
      </x:c>
      <x:c r="G3137" s="6" t="n">
        <x:v>0</x:v>
      </x:c>
      <x:c r="H3137" s="7" t="str"/>
      <x:c r="I3137" s="7" t="str">
        <x:v>[{"id": "2", "num": 45000}, {"id": "110203", "num": 3}, {"id": "111003", "num": 3}]</x:v>
      </x:c>
      <x:c r="J3137" s="6" t="str">
        <x:v>https://raw.githubusercontent.com/Mar-7th/StarRailRes/dbe8cdfcfb0bf657b9fe1cf92d5537f118ccb487/index_new/cn/character_skill_trees.json</x:v>
      </x:c>
    </x:row>
    <x:row r="3138" ht="53" customHeight="1">
      <x:c r="A3138" s="6" t="str">
        <x:v>1401004_8</x:v>
      </x:c>
      <x:c r="B3138" s="6" t="str">
        <x:v>1401</x:v>
      </x:c>
      <x:c r="C3138" s="6" t="str">
        <x:v>1401004</x:v>
      </x:c>
      <x:c r="D3138" s="6" t="str"/>
      <x:c r="E3138" s="6" t="n">
        <x:v>8</x:v>
      </x:c>
      <x:c r="F3138" s="6" t="n">
        <x:v>5</x:v>
      </x:c>
      <x:c r="G3138" s="6" t="n">
        <x:v>0</x:v>
      </x:c>
      <x:c r="H3138" s="7" t="str"/>
      <x:c r="I3138" s="7" t="str">
        <x:v>[{"id": "2", "num": 80000}, {"id": "110203", "num": 5}, {"id": "110506", "num": 1}, {"id": "111003", "num": 4}]</x:v>
      </x:c>
      <x:c r="J3138" s="6" t="str">
        <x:v>https://raw.githubusercontent.com/Mar-7th/StarRailRes/dbe8cdfcfb0bf657b9fe1cf92d5537f118ccb487/index_new/cn/character_skill_trees.json</x:v>
      </x:c>
    </x:row>
    <x:row r="3139" ht="53" customHeight="1">
      <x:c r="A3139" s="6" t="str">
        <x:v>1401004_9</x:v>
      </x:c>
      <x:c r="B3139" s="6" t="str">
        <x:v>1401</x:v>
      </x:c>
      <x:c r="C3139" s="6" t="str">
        <x:v>1401004</x:v>
      </x:c>
      <x:c r="D3139" s="6" t="str"/>
      <x:c r="E3139" s="6" t="n">
        <x:v>9</x:v>
      </x:c>
      <x:c r="F3139" s="6" t="n">
        <x:v>6</x:v>
      </x:c>
      <x:c r="G3139" s="6" t="n">
        <x:v>0</x:v>
      </x:c>
      <x:c r="H3139" s="7" t="str"/>
      <x:c r="I3139" s="7" t="str">
        <x:v>[{"id": "2", "num": 160000}, {"id": "110203", "num": 8}, {"id": "241", "num": 1}, {"id": "110506", "num": 1}]</x:v>
      </x:c>
      <x:c r="J3139" s="6" t="str">
        <x:v>https://raw.githubusercontent.com/Mar-7th/StarRailRes/dbe8cdfcfb0bf657b9fe1cf92d5537f118ccb487/index_new/cn/character_skill_trees.json</x:v>
      </x:c>
    </x:row>
    <x:row r="3140" ht="53" customHeight="1">
      <x:c r="A3140" s="6" t="str">
        <x:v>1401004_10</x:v>
      </x:c>
      <x:c r="B3140" s="6" t="str">
        <x:v>1401</x:v>
      </x:c>
      <x:c r="C3140" s="6" t="str">
        <x:v>1401004</x:v>
      </x:c>
      <x:c r="D3140" s="6" t="str"/>
      <x:c r="E3140" s="6" t="n">
        <x:v>10</x:v>
      </x:c>
      <x:c r="F3140" s="6" t="n">
        <x:v>6</x:v>
      </x:c>
      <x:c r="G3140" s="6" t="n">
        <x:v>0</x:v>
      </x:c>
      <x:c r="H3140" s="7" t="str"/>
      <x:c r="I3140" s="7" t="str">
        <x:v>[{"id": "2", "num": 300000}, {"id": "110203", "num": 14}, {"id": "241", "num": 1}, {"id": "110506", "num": 1}]</x:v>
      </x:c>
      <x:c r="J3140" s="6" t="str">
        <x:v>https://raw.githubusercontent.com/Mar-7th/StarRailRes/dbe8cdfcfb0bf657b9fe1cf92d5537f118ccb487/index_new/cn/character_skill_trees.json</x:v>
      </x:c>
    </x:row>
    <x:row r="3141" ht="20" customHeight="1">
      <x:c r="A3141" s="6" t="str">
        <x:v>1401007_1</x:v>
      </x:c>
      <x:c r="B3141" s="6" t="str">
        <x:v>1401</x:v>
      </x:c>
      <x:c r="C3141" s="6" t="str">
        <x:v>1401007</x:v>
      </x:c>
      <x:c r="D3141" s="6" t="str"/>
      <x:c r="E3141" s="6" t="n">
        <x:v>1</x:v>
      </x:c>
      <x:c r="F3141" s="6" t="n">
        <x:v>0</x:v>
      </x:c>
      <x:c r="G3141" s="6" t="n">
        <x:v>0</x:v>
      </x:c>
      <x:c r="H3141" s="7" t="str"/>
      <x:c r="I3141" s="7" t="str">
        <x:v>[]</x:v>
      </x:c>
      <x:c r="J3141" s="6" t="str">
        <x:v>https://raw.githubusercontent.com/Mar-7th/StarRailRes/dbe8cdfcfb0bf657b9fe1cf92d5537f118ccb487/index_new/cn/character_skill_trees.json</x:v>
      </x:c>
    </x:row>
    <x:row r="3142" ht="38" customHeight="1">
      <x:c r="A3142" s="6" t="str">
        <x:v>1401101_1</x:v>
      </x:c>
      <x:c r="B3142" s="6" t="str">
        <x:v>1401</x:v>
      </x:c>
      <x:c r="C3142" s="6" t="str">
        <x:v>1401101</x:v>
      </x:c>
      <x:c r="D3142" s="6" t="str">
        <x:v>冷漠的诚实</x:v>
      </x:c>
      <x:c r="E3142" s="6" t="n">
        <x:v>1</x:v>
      </x:c>
      <x:c r="F3142" s="6" t="n">
        <x:v>2</x:v>
      </x:c>
      <x:c r="G3142" s="6" t="n">
        <x:v>0</x:v>
      </x:c>
      <x:c r="H3142" s="7" t="str">
        <x:v>我方目标攻击时，对被击中的敌方目标施加1层【解读】。攻击后，本次攻击每击中1个目标就使大黑塔固定恢复#1[i]点能量，最多计算5个目标。施放强化战技时，若主目标的【解读】层数达到42，使大黑塔造成的伤害提高#2[i]%，持续到本次攻击结束。</x:v>
      </x:c>
      <x:c r="I3142" s="7" t="str">
        <x:v>[{"id": "2", "num": 5000}, {"id": "110201", "num": 3}, {"id": "110506", "num": 1}]</x:v>
      </x:c>
      <x:c r="J3142" s="6" t="str">
        <x:v>https://raw.githubusercontent.com/Mar-7th/StarRailRes/dbe8cdfcfb0bf657b9fe1cf92d5537f118ccb487/index_new/cn/character_skill_trees.json</x:v>
      </x:c>
    </x:row>
    <x:row r="3143" ht="53" customHeight="1">
      <x:c r="A3143" s="6" t="str">
        <x:v>1401102_1</x:v>
      </x:c>
      <x:c r="B3143" s="6" t="str">
        <x:v>1401</x:v>
      </x:c>
      <x:c r="C3143" s="6" t="str">
        <x:v>1401102</x:v>
      </x:c>
      <x:c r="D3143" s="6" t="str">
        <x:v>视界外来信</x:v>
      </x:c>
      <x:c r="E3143" s="6" t="n">
        <x:v>1</x:v>
      </x:c>
      <x:c r="F3143" s="6" t="n">
        <x:v>4</x:v>
      </x:c>
      <x:c r="G3143" s="6" t="n">
        <x:v>0</x:v>
      </x:c>
      <x:c r="H3143" s="7" t="str">
        <x:v>进入战斗时，若队伍中的「智识」命途角色大于等于2名，使我方全体暴击伤害提高#1[i]%，行迹【冷漠的诚实】计算击中目标数时至少计算#2[i]个目标，攻击后对被击中的敌方目标中【解读】层数最高的目标施加#3[i]层【解读】，若攻击者为「智识」命途角色则额外施加#4[i]层【解读】。</x:v>
      </x:c>
      <x:c r="I3143" s="7" t="str">
        <x:v>[{"id": "2", "num": 20000}, {"id": "110202", "num": 5}, {"id": "241", "num": 1}, {"id": "110506", "num": 1}]</x:v>
      </x:c>
      <x:c r="J3143" s="6" t="str">
        <x:v>https://raw.githubusercontent.com/Mar-7th/StarRailRes/dbe8cdfcfb0bf657b9fe1cf92d5537f118ccb487/index_new/cn/character_skill_trees.json</x:v>
      </x:c>
    </x:row>
    <x:row r="3144" ht="53" customHeight="1">
      <x:c r="A3144" s="6" t="str">
        <x:v>1401103_1</x:v>
      </x:c>
      <x:c r="B3144" s="6" t="str">
        <x:v>1401</x:v>
      </x:c>
      <x:c r="C3144" s="6" t="str">
        <x:v>1401103</x:v>
      </x:c>
      <x:c r="D3144" s="6" t="str">
        <x:v>饥饿的地景</x:v>
      </x:c>
      <x:c r="E3144" s="6" t="n">
        <x:v>1</x:v>
      </x:c>
      <x:c r="F3144" s="6" t="n">
        <x:v>6</x:v>
      </x:c>
      <x:c r="G3144" s="6" t="n">
        <x:v>0</x:v>
      </x:c>
      <x:c r="H3144" s="7" t="str">
        <x:v>敌方目标每被施加1层【解读】，大黑塔获得1层【谜底】，最多叠加#2[i]层。施放终结技时，每持有1层【谜底】，使本次终结技的伤害倍率提高#1[f1]%。</x:v>
      </x:c>
      <x:c r="I3144" s="7" t="str">
        <x:v>[{"id": "2", "num": 160000}, {"id": "110203", "num": 8}, {"id": "241", "num": 1}, {"id": "110506", "num": 1}]</x:v>
      </x:c>
      <x:c r="J3144" s="6" t="str">
        <x:v>https://raw.githubusercontent.com/Mar-7th/StarRailRes/dbe8cdfcfb0bf657b9fe1cf92d5537f118ccb487/index_new/cn/character_skill_trees.json</x:v>
      </x:c>
    </x:row>
    <x:row r="3145" ht="38" customHeight="1">
      <x:c r="A3145" s="6" t="str">
        <x:v>1401201_1</x:v>
      </x:c>
      <x:c r="B3145" s="6" t="str">
        <x:v>1401</x:v>
      </x:c>
      <x:c r="C3145" s="6" t="str">
        <x:v>1401201</x:v>
      </x:c>
      <x:c r="D3145" s="6" t="str">
        <x:v>伤害强化•冰</x:v>
      </x:c>
      <x:c r="E3145" s="6" t="n">
        <x:v>1</x:v>
      </x:c>
      <x:c r="F3145" s="6" t="n">
        <x:v>0</x:v>
      </x:c>
      <x:c r="G3145" s="6" t="n">
        <x:v>1</x:v>
      </x:c>
      <x:c r="H3145" s="7" t="str"/>
      <x:c r="I3145" s="7" t="str">
        <x:v>[{"id": "2", "num": 2500}, {"id": "111001", "num": 2}]</x:v>
      </x:c>
      <x:c r="J3145" s="6" t="str">
        <x:v>https://raw.githubusercontent.com/Mar-7th/StarRailRes/dbe8cdfcfb0bf657b9fe1cf92d5537f118ccb487/index_new/cn/character_skill_trees.json</x:v>
      </x:c>
    </x:row>
    <x:row r="3146" ht="38" customHeight="1">
      <x:c r="A3146" s="6" t="str">
        <x:v>1401202_1</x:v>
      </x:c>
      <x:c r="B3146" s="6" t="str">
        <x:v>1401</x:v>
      </x:c>
      <x:c r="C3146" s="6" t="str">
        <x:v>1401202</x:v>
      </x:c>
      <x:c r="D3146" s="6" t="str">
        <x:v>攻击强化</x:v>
      </x:c>
      <x:c r="E3146" s="6" t="n">
        <x:v>1</x:v>
      </x:c>
      <x:c r="F3146" s="6" t="n">
        <x:v>2</x:v>
      </x:c>
      <x:c r="G3146" s="6" t="n">
        <x:v>0</x:v>
      </x:c>
      <x:c r="H3146" s="7" t="str"/>
      <x:c r="I3146" s="7" t="str">
        <x:v>[{"id": "2", "num": 5000}, {"id": "110201", "num": 3}, {"id": "111001", "num": 6}]</x:v>
      </x:c>
      <x:c r="J3146" s="6" t="str">
        <x:v>https://raw.githubusercontent.com/Mar-7th/StarRailRes/dbe8cdfcfb0bf657b9fe1cf92d5537f118ccb487/index_new/cn/character_skill_trees.json</x:v>
      </x:c>
    </x:row>
    <x:row r="3147" ht="38" customHeight="1">
      <x:c r="A3147" s="6" t="str">
        <x:v>1401203_1</x:v>
      </x:c>
      <x:c r="B3147" s="6" t="str">
        <x:v>1401</x:v>
      </x:c>
      <x:c r="C3147" s="6" t="str">
        <x:v>1401203</x:v>
      </x:c>
      <x:c r="D3147" s="6" t="str">
        <x:v>伤害强化•冰</x:v>
      </x:c>
      <x:c r="E3147" s="6" t="n">
        <x:v>1</x:v>
      </x:c>
      <x:c r="F3147" s="6" t="n">
        <x:v>3</x:v>
      </x:c>
      <x:c r="G3147" s="6" t="n">
        <x:v>0</x:v>
      </x:c>
      <x:c r="H3147" s="7" t="str"/>
      <x:c r="I3147" s="7" t="str">
        <x:v>[{"id": "2", "num": 10000}, {"id": "110202", "num": 3}, {"id": "111002", "num": 3}]</x:v>
      </x:c>
      <x:c r="J3147" s="6" t="str">
        <x:v>https://raw.githubusercontent.com/Mar-7th/StarRailRes/dbe8cdfcfb0bf657b9fe1cf92d5537f118ccb487/index_new/cn/character_skill_trees.json</x:v>
      </x:c>
    </x:row>
    <x:row r="3148" ht="38" customHeight="1">
      <x:c r="A3148" s="6" t="str">
        <x:v>1401204_1</x:v>
      </x:c>
      <x:c r="B3148" s="6" t="str">
        <x:v>1401</x:v>
      </x:c>
      <x:c r="C3148" s="6" t="str">
        <x:v>1401204</x:v>
      </x:c>
      <x:c r="D3148" s="6" t="str">
        <x:v>速度强化</x:v>
      </x:c>
      <x:c r="E3148" s="6" t="n">
        <x:v>1</x:v>
      </x:c>
      <x:c r="F3148" s="6" t="n">
        <x:v>3</x:v>
      </x:c>
      <x:c r="G3148" s="6" t="n">
        <x:v>0</x:v>
      </x:c>
      <x:c r="H3148" s="7" t="str"/>
      <x:c r="I3148" s="7" t="str">
        <x:v>[{"id": "2", "num": 10000}, {"id": "110202", "num": 3}, {"id": "111002", "num": 3}]</x:v>
      </x:c>
      <x:c r="J3148" s="6" t="str">
        <x:v>https://raw.githubusercontent.com/Mar-7th/StarRailRes/dbe8cdfcfb0bf657b9fe1cf92d5537f118ccb487/index_new/cn/character_skill_trees.json</x:v>
      </x:c>
    </x:row>
    <x:row r="3149" ht="38" customHeight="1">
      <x:c r="A3149" s="6" t="str">
        <x:v>1401205_1</x:v>
      </x:c>
      <x:c r="B3149" s="6" t="str">
        <x:v>1401</x:v>
      </x:c>
      <x:c r="C3149" s="6" t="str">
        <x:v>1401205</x:v>
      </x:c>
      <x:c r="D3149" s="6" t="str">
        <x:v>伤害强化•冰</x:v>
      </x:c>
      <x:c r="E3149" s="6" t="n">
        <x:v>1</x:v>
      </x:c>
      <x:c r="F3149" s="6" t="n">
        <x:v>4</x:v>
      </x:c>
      <x:c r="G3149" s="6" t="n">
        <x:v>0</x:v>
      </x:c>
      <x:c r="H3149" s="7" t="str"/>
      <x:c r="I3149" s="7" t="str">
        <x:v>[{"id": "2", "num": 20000}, {"id": "110202", "num": 5}, {"id": "111002", "num": 4}]</x:v>
      </x:c>
      <x:c r="J3149" s="6" t="str">
        <x:v>https://raw.githubusercontent.com/Mar-7th/StarRailRes/dbe8cdfcfb0bf657b9fe1cf92d5537f118ccb487/index_new/cn/character_skill_trees.json</x:v>
      </x:c>
    </x:row>
    <x:row r="3150" ht="38" customHeight="1">
      <x:c r="A3150" s="6" t="str">
        <x:v>1401206_1</x:v>
      </x:c>
      <x:c r="B3150" s="6" t="str">
        <x:v>1401</x:v>
      </x:c>
      <x:c r="C3150" s="6" t="str">
        <x:v>1401206</x:v>
      </x:c>
      <x:c r="D3150" s="6" t="str">
        <x:v>攻击强化</x:v>
      </x:c>
      <x:c r="E3150" s="6" t="n">
        <x:v>1</x:v>
      </x:c>
      <x:c r="F3150" s="6" t="n">
        <x:v>5</x:v>
      </x:c>
      <x:c r="G3150" s="6" t="n">
        <x:v>0</x:v>
      </x:c>
      <x:c r="H3150" s="7" t="str"/>
      <x:c r="I3150" s="7" t="str">
        <x:v>[{"id": "2", "num": 45000}, {"id": "110203", "num": 3}, {"id": "111003", "num": 3}]</x:v>
      </x:c>
      <x:c r="J3150" s="6" t="str">
        <x:v>https://raw.githubusercontent.com/Mar-7th/StarRailRes/dbe8cdfcfb0bf657b9fe1cf92d5537f118ccb487/index_new/cn/character_skill_trees.json</x:v>
      </x:c>
    </x:row>
    <x:row r="3151" ht="38" customHeight="1">
      <x:c r="A3151" s="6" t="str">
        <x:v>1401207_1</x:v>
      </x:c>
      <x:c r="B3151" s="6" t="str">
        <x:v>1401</x:v>
      </x:c>
      <x:c r="C3151" s="6" t="str">
        <x:v>1401207</x:v>
      </x:c>
      <x:c r="D3151" s="6" t="str">
        <x:v>伤害强化•冰</x:v>
      </x:c>
      <x:c r="E3151" s="6" t="n">
        <x:v>1</x:v>
      </x:c>
      <x:c r="F3151" s="6" t="n">
        <x:v>5</x:v>
      </x:c>
      <x:c r="G3151" s="6" t="n">
        <x:v>0</x:v>
      </x:c>
      <x:c r="H3151" s="7" t="str"/>
      <x:c r="I3151" s="7" t="str">
        <x:v>[{"id": "2", "num": 45000}, {"id": "110203", "num": 3}, {"id": "111003", "num": 3}]</x:v>
      </x:c>
      <x:c r="J3151" s="6" t="str">
        <x:v>https://raw.githubusercontent.com/Mar-7th/StarRailRes/dbe8cdfcfb0bf657b9fe1cf92d5537f118ccb487/index_new/cn/character_skill_trees.json</x:v>
      </x:c>
    </x:row>
    <x:row r="3152" ht="38" customHeight="1">
      <x:c r="A3152" s="6" t="str">
        <x:v>1401208_1</x:v>
      </x:c>
      <x:c r="B3152" s="6" t="str">
        <x:v>1401</x:v>
      </x:c>
      <x:c r="C3152" s="6" t="str">
        <x:v>1401208</x:v>
      </x:c>
      <x:c r="D3152" s="6" t="str">
        <x:v>速度强化</x:v>
      </x:c>
      <x:c r="E3152" s="6" t="n">
        <x:v>1</x:v>
      </x:c>
      <x:c r="F3152" s="6" t="n">
        <x:v>6</x:v>
      </x:c>
      <x:c r="G3152" s="6" t="n">
        <x:v>0</x:v>
      </x:c>
      <x:c r="H3152" s="7" t="str"/>
      <x:c r="I3152" s="7" t="str">
        <x:v>[{"id": "2", "num": 160000}, {"id": "110203", "num": 8}, {"id": "111003", "num": 8}]</x:v>
      </x:c>
      <x:c r="J3152" s="6" t="str">
        <x:v>https://raw.githubusercontent.com/Mar-7th/StarRailRes/dbe8cdfcfb0bf657b9fe1cf92d5537f118ccb487/index_new/cn/character_skill_trees.json</x:v>
      </x:c>
    </x:row>
    <x:row r="3153" ht="38" customHeight="1">
      <x:c r="A3153" s="6" t="str">
        <x:v>1401209_1</x:v>
      </x:c>
      <x:c r="B3153" s="6" t="str">
        <x:v>1401</x:v>
      </x:c>
      <x:c r="C3153" s="6" t="str">
        <x:v>1401209</x:v>
      </x:c>
      <x:c r="D3153" s="6" t="str">
        <x:v>攻击强化</x:v>
      </x:c>
      <x:c r="E3153" s="6" t="n">
        <x:v>1</x:v>
      </x:c>
      <x:c r="F3153" s="6" t="n">
        <x:v>0</x:v>
      </x:c>
      <x:c r="G3153" s="6" t="n">
        <x:v>75</x:v>
      </x:c>
      <x:c r="H3153" s="7" t="str"/>
      <x:c r="I3153" s="7" t="str">
        <x:v>[{"id": "2", "num": 160000}, {"id": "110203", "num": 8}, {"id": "111003", "num": 8}]</x:v>
      </x:c>
      <x:c r="J3153" s="6" t="str">
        <x:v>https://raw.githubusercontent.com/Mar-7th/StarRailRes/dbe8cdfcfb0bf657b9fe1cf92d5537f118ccb487/index_new/cn/character_skill_trees.json</x:v>
      </x:c>
    </x:row>
    <x:row r="3154" ht="38" customHeight="1">
      <x:c r="A3154" s="6" t="str">
        <x:v>1401210_1</x:v>
      </x:c>
      <x:c r="B3154" s="6" t="str">
        <x:v>1401</x:v>
      </x:c>
      <x:c r="C3154" s="6" t="str">
        <x:v>1401210</x:v>
      </x:c>
      <x:c r="D3154" s="6" t="str">
        <x:v>伤害强化•冰</x:v>
      </x:c>
      <x:c r="E3154" s="6" t="n">
        <x:v>1</x:v>
      </x:c>
      <x:c r="F3154" s="6" t="n">
        <x:v>0</x:v>
      </x:c>
      <x:c r="G3154" s="6" t="n">
        <x:v>80</x:v>
      </x:c>
      <x:c r="H3154" s="7" t="str"/>
      <x:c r="I3154" s="7" t="str">
        <x:v>[{"id": "2", "num": 160000}, {"id": "110203", "num": 8}, {"id": "111003", "num": 8}]</x:v>
      </x:c>
      <x:c r="J3154" s="6" t="str">
        <x:v>https://raw.githubusercontent.com/Mar-7th/StarRailRes/dbe8cdfcfb0bf657b9fe1cf92d5537f118ccb487/index_new/cn/character_skill_trees.json</x:v>
      </x:c>
    </x:row>
    <x:row r="3155" ht="20" customHeight="1">
      <x:c r="A3155" s="6" t="str">
        <x:v>1402001_1</x:v>
      </x:c>
      <x:c r="B3155" s="6" t="str">
        <x:v>1402</x:v>
      </x:c>
      <x:c r="C3155" s="6" t="str">
        <x:v>1402001</x:v>
      </x:c>
      <x:c r="D3155" s="6" t="str"/>
      <x:c r="E3155" s="6" t="n">
        <x:v>1</x:v>
      </x:c>
      <x:c r="F3155" s="6" t="n">
        <x:v>0</x:v>
      </x:c>
      <x:c r="G3155" s="6" t="n">
        <x:v>0</x:v>
      </x:c>
      <x:c r="H3155" s="7" t="str"/>
      <x:c r="I3155" s="7" t="str">
        <x:v>[]</x:v>
      </x:c>
      <x:c r="J3155" s="6" t="str">
        <x:v>https://raw.githubusercontent.com/Mar-7th/StarRailRes/dbe8cdfcfb0bf657b9fe1cf92d5537f118ccb487/index_new/cn/character_skill_trees.json</x:v>
      </x:c>
    </x:row>
    <x:row r="3156" ht="38" customHeight="1">
      <x:c r="A3156" s="6" t="str">
        <x:v>1402001_2</x:v>
      </x:c>
      <x:c r="B3156" s="6" t="str">
        <x:v>1402</x:v>
      </x:c>
      <x:c r="C3156" s="6" t="str">
        <x:v>1402001</x:v>
      </x:c>
      <x:c r="D3156" s="6" t="str"/>
      <x:c r="E3156" s="6" t="n">
        <x:v>2</x:v>
      </x:c>
      <x:c r="F3156" s="6" t="n">
        <x:v>2</x:v>
      </x:c>
      <x:c r="G3156" s="6" t="n">
        <x:v>0</x:v>
      </x:c>
      <x:c r="H3156" s="7" t="str"/>
      <x:c r="I3156" s="7" t="str">
        <x:v>[{"id": "2", "num": 3500}, {"id": "110251", "num": 2}, {"id": "115001", "num": 4}]</x:v>
      </x:c>
      <x:c r="J3156" s="6" t="str">
        <x:v>https://raw.githubusercontent.com/Mar-7th/StarRailRes/dbe8cdfcfb0bf657b9fe1cf92d5537f118ccb487/index_new/cn/character_skill_trees.json</x:v>
      </x:c>
    </x:row>
    <x:row r="3157" ht="38" customHeight="1">
      <x:c r="A3157" s="6" t="str">
        <x:v>1402001_3</x:v>
      </x:c>
      <x:c r="B3157" s="6" t="str">
        <x:v>1402</x:v>
      </x:c>
      <x:c r="C3157" s="6" t="str">
        <x:v>1402001</x:v>
      </x:c>
      <x:c r="D3157" s="6" t="str"/>
      <x:c r="E3157" s="6" t="n">
        <x:v>3</x:v>
      </x:c>
      <x:c r="F3157" s="6" t="n">
        <x:v>3</x:v>
      </x:c>
      <x:c r="G3157" s="6" t="n">
        <x:v>0</x:v>
      </x:c>
      <x:c r="H3157" s="7" t="str"/>
      <x:c r="I3157" s="7" t="str">
        <x:v>[{"id": "2", "num": 7000}, {"id": "110252", "num": 2}, {"id": "115002", "num": 2}]</x:v>
      </x:c>
      <x:c r="J3157" s="6" t="str">
        <x:v>https://raw.githubusercontent.com/Mar-7th/StarRailRes/dbe8cdfcfb0bf657b9fe1cf92d5537f118ccb487/index_new/cn/character_skill_trees.json</x:v>
      </x:c>
    </x:row>
    <x:row r="3158" ht="38" customHeight="1">
      <x:c r="A3158" s="6" t="str">
        <x:v>1402001_4</x:v>
      </x:c>
      <x:c r="B3158" s="6" t="str">
        <x:v>1402</x:v>
      </x:c>
      <x:c r="C3158" s="6" t="str">
        <x:v>1402001</x:v>
      </x:c>
      <x:c r="D3158" s="6" t="str"/>
      <x:c r="E3158" s="6" t="n">
        <x:v>4</x:v>
      </x:c>
      <x:c r="F3158" s="6" t="n">
        <x:v>4</x:v>
      </x:c>
      <x:c r="G3158" s="6" t="n">
        <x:v>0</x:v>
      </x:c>
      <x:c r="H3158" s="7" t="str"/>
      <x:c r="I3158" s="7" t="str">
        <x:v>[{"id": "2", "num": 16000}, {"id": "110252", "num": 4}, {"id": "115002", "num": 3}]</x:v>
      </x:c>
      <x:c r="J3158" s="6" t="str">
        <x:v>https://raw.githubusercontent.com/Mar-7th/StarRailRes/dbe8cdfcfb0bf657b9fe1cf92d5537f118ccb487/index_new/cn/character_skill_trees.json</x:v>
      </x:c>
    </x:row>
    <x:row r="3159" ht="38" customHeight="1">
      <x:c r="A3159" s="6" t="str">
        <x:v>1402001_5</x:v>
      </x:c>
      <x:c r="B3159" s="6" t="str">
        <x:v>1402</x:v>
      </x:c>
      <x:c r="C3159" s="6" t="str">
        <x:v>1402001</x:v>
      </x:c>
      <x:c r="D3159" s="6" t="str"/>
      <x:c r="E3159" s="6" t="n">
        <x:v>5</x:v>
      </x:c>
      <x:c r="F3159" s="6" t="n">
        <x:v>5</x:v>
      </x:c>
      <x:c r="G3159" s="6" t="n">
        <x:v>0</x:v>
      </x:c>
      <x:c r="H3159" s="7" t="str"/>
      <x:c r="I3159" s="7" t="str">
        <x:v>[{"id": "2", "num": 35000}, {"id": "110253", "num": 2}, {"id": "115003", "num": 2}]</x:v>
      </x:c>
      <x:c r="J3159" s="6" t="str">
        <x:v>https://raw.githubusercontent.com/Mar-7th/StarRailRes/dbe8cdfcfb0bf657b9fe1cf92d5537f118ccb487/index_new/cn/character_skill_trees.json</x:v>
      </x:c>
    </x:row>
    <x:row r="3160" ht="38" customHeight="1">
      <x:c r="A3160" s="6" t="str">
        <x:v>1402001_6</x:v>
      </x:c>
      <x:c r="B3160" s="6" t="str">
        <x:v>1402</x:v>
      </x:c>
      <x:c r="C3160" s="6" t="str">
        <x:v>1402001</x:v>
      </x:c>
      <x:c r="D3160" s="6" t="str"/>
      <x:c r="E3160" s="6" t="n">
        <x:v>6</x:v>
      </x:c>
      <x:c r="F3160" s="6" t="n">
        <x:v>6</x:v>
      </x:c>
      <x:c r="G3160" s="6" t="n">
        <x:v>0</x:v>
      </x:c>
      <x:c r="H3160" s="7" t="str"/>
      <x:c r="I3160" s="7" t="str">
        <x:v>[{"id": "2", "num": 140000}, {"id": "110253", "num": 6}, {"id": "115003", "num": 2}]</x:v>
      </x:c>
      <x:c r="J3160" s="6" t="str">
        <x:v>https://raw.githubusercontent.com/Mar-7th/StarRailRes/dbe8cdfcfb0bf657b9fe1cf92d5537f118ccb487/index_new/cn/character_skill_trees.json</x:v>
      </x:c>
    </x:row>
    <x:row r="3161" ht="20" customHeight="1">
      <x:c r="A3161" s="6" t="str">
        <x:v>1402002_1</x:v>
      </x:c>
      <x:c r="B3161" s="6" t="str">
        <x:v>1402</x:v>
      </x:c>
      <x:c r="C3161" s="6" t="str">
        <x:v>1402002</x:v>
      </x:c>
      <x:c r="D3161" s="6" t="str"/>
      <x:c r="E3161" s="6" t="n">
        <x:v>1</x:v>
      </x:c>
      <x:c r="F3161" s="6" t="n">
        <x:v>0</x:v>
      </x:c>
      <x:c r="G3161" s="6" t="n">
        <x:v>0</x:v>
      </x:c>
      <x:c r="H3161" s="7" t="str"/>
      <x:c r="I3161" s="7" t="str">
        <x:v>[]</x:v>
      </x:c>
      <x:c r="J3161" s="6" t="str">
        <x:v>https://raw.githubusercontent.com/Mar-7th/StarRailRes/dbe8cdfcfb0bf657b9fe1cf92d5537f118ccb487/index_new/cn/character_skill_trees.json</x:v>
      </x:c>
    </x:row>
    <x:row r="3162" ht="38" customHeight="1">
      <x:c r="A3162" s="6" t="str">
        <x:v>1402002_2</x:v>
      </x:c>
      <x:c r="B3162" s="6" t="str">
        <x:v>1402</x:v>
      </x:c>
      <x:c r="C3162" s="6" t="str">
        <x:v>1402002</x:v>
      </x:c>
      <x:c r="D3162" s="6" t="str"/>
      <x:c r="E3162" s="6" t="n">
        <x:v>2</x:v>
      </x:c>
      <x:c r="F3162" s="6" t="n">
        <x:v>1</x:v>
      </x:c>
      <x:c r="G3162" s="6" t="n">
        <x:v>0</x:v>
      </x:c>
      <x:c r="H3162" s="7" t="str"/>
      <x:c r="I3162" s="7" t="str">
        <x:v>[{"id": "2", "num": 2500}, {"id": "115001", "num": 3}]</x:v>
      </x:c>
      <x:c r="J3162" s="6" t="str">
        <x:v>https://raw.githubusercontent.com/Mar-7th/StarRailRes/dbe8cdfcfb0bf657b9fe1cf92d5537f118ccb487/index_new/cn/character_skill_trees.json</x:v>
      </x:c>
    </x:row>
    <x:row r="3163" ht="38" customHeight="1">
      <x:c r="A3163" s="6" t="str">
        <x:v>1402002_3</x:v>
      </x:c>
      <x:c r="B3163" s="6" t="str">
        <x:v>1402</x:v>
      </x:c>
      <x:c r="C3163" s="6" t="str">
        <x:v>1402002</x:v>
      </x:c>
      <x:c r="D3163" s="6" t="str"/>
      <x:c r="E3163" s="6" t="n">
        <x:v>3</x:v>
      </x:c>
      <x:c r="F3163" s="6" t="n">
        <x:v>2</x:v>
      </x:c>
      <x:c r="G3163" s="6" t="n">
        <x:v>0</x:v>
      </x:c>
      <x:c r="H3163" s="7" t="str"/>
      <x:c r="I3163" s="7" t="str">
        <x:v>[{"id": "2", "num": 3500}, {"id": "110251", "num": 2}, {"id": "115001", "num": 4}]</x:v>
      </x:c>
      <x:c r="J3163" s="6" t="str">
        <x:v>https://raw.githubusercontent.com/Mar-7th/StarRailRes/dbe8cdfcfb0bf657b9fe1cf92d5537f118ccb487/index_new/cn/character_skill_trees.json</x:v>
      </x:c>
    </x:row>
    <x:row r="3164" ht="38" customHeight="1">
      <x:c r="A3164" s="6" t="str">
        <x:v>1402002_4</x:v>
      </x:c>
      <x:c r="B3164" s="6" t="str">
        <x:v>1402</x:v>
      </x:c>
      <x:c r="C3164" s="6" t="str">
        <x:v>1402002</x:v>
      </x:c>
      <x:c r="D3164" s="6" t="str"/>
      <x:c r="E3164" s="6" t="n">
        <x:v>4</x:v>
      </x:c>
      <x:c r="F3164" s="6" t="n">
        <x:v>3</x:v>
      </x:c>
      <x:c r="G3164" s="6" t="n">
        <x:v>0</x:v>
      </x:c>
      <x:c r="H3164" s="7" t="str"/>
      <x:c r="I3164" s="7" t="str">
        <x:v>[{"id": "2", "num": 7000}, {"id": "110252", "num": 2}, {"id": "115002", "num": 2}]</x:v>
      </x:c>
      <x:c r="J3164" s="6" t="str">
        <x:v>https://raw.githubusercontent.com/Mar-7th/StarRailRes/dbe8cdfcfb0bf657b9fe1cf92d5537f118ccb487/index_new/cn/character_skill_trees.json</x:v>
      </x:c>
    </x:row>
    <x:row r="3165" ht="38" customHeight="1">
      <x:c r="A3165" s="6" t="str">
        <x:v>1402002_5</x:v>
      </x:c>
      <x:c r="B3165" s="6" t="str">
        <x:v>1402</x:v>
      </x:c>
      <x:c r="C3165" s="6" t="str">
        <x:v>1402002</x:v>
      </x:c>
      <x:c r="D3165" s="6" t="str"/>
      <x:c r="E3165" s="6" t="n">
        <x:v>5</x:v>
      </x:c>
      <x:c r="F3165" s="6" t="n">
        <x:v>4</x:v>
      </x:c>
      <x:c r="G3165" s="6" t="n">
        <x:v>0</x:v>
      </x:c>
      <x:c r="H3165" s="7" t="str"/>
      <x:c r="I3165" s="7" t="str">
        <x:v>[{"id": "2", "num": 16000}, {"id": "110252", "num": 4}, {"id": "115002", "num": 3}]</x:v>
      </x:c>
      <x:c r="J3165" s="6" t="str">
        <x:v>https://raw.githubusercontent.com/Mar-7th/StarRailRes/dbe8cdfcfb0bf657b9fe1cf92d5537f118ccb487/index_new/cn/character_skill_trees.json</x:v>
      </x:c>
    </x:row>
    <x:row r="3166" ht="38" customHeight="1">
      <x:c r="A3166" s="6" t="str">
        <x:v>1402002_6</x:v>
      </x:c>
      <x:c r="B3166" s="6" t="str">
        <x:v>1402</x:v>
      </x:c>
      <x:c r="C3166" s="6" t="str">
        <x:v>1402002</x:v>
      </x:c>
      <x:c r="D3166" s="6" t="str"/>
      <x:c r="E3166" s="6" t="n">
        <x:v>6</x:v>
      </x:c>
      <x:c r="F3166" s="6" t="n">
        <x:v>4</x:v>
      </x:c>
      <x:c r="G3166" s="6" t="n">
        <x:v>0</x:v>
      </x:c>
      <x:c r="H3166" s="7" t="str"/>
      <x:c r="I3166" s="7" t="str">
        <x:v>[{"id": "2", "num": 25000}, {"id": "110252", "num": 6}, {"id": "115002", "num": 6}]</x:v>
      </x:c>
      <x:c r="J3166" s="6" t="str">
        <x:v>https://raw.githubusercontent.com/Mar-7th/StarRailRes/dbe8cdfcfb0bf657b9fe1cf92d5537f118ccb487/index_new/cn/character_skill_trees.json</x:v>
      </x:c>
    </x:row>
    <x:row r="3167" ht="38" customHeight="1">
      <x:c r="A3167" s="6" t="str">
        <x:v>1402002_7</x:v>
      </x:c>
      <x:c r="B3167" s="6" t="str">
        <x:v>1402</x:v>
      </x:c>
      <x:c r="C3167" s="6" t="str">
        <x:v>1402002</x:v>
      </x:c>
      <x:c r="D3167" s="6" t="str"/>
      <x:c r="E3167" s="6" t="n">
        <x:v>7</x:v>
      </x:c>
      <x:c r="F3167" s="6" t="n">
        <x:v>5</x:v>
      </x:c>
      <x:c r="G3167" s="6" t="n">
        <x:v>0</x:v>
      </x:c>
      <x:c r="H3167" s="7" t="str"/>
      <x:c r="I3167" s="7" t="str">
        <x:v>[{"id": "2", "num": 35000}, {"id": "110253", "num": 2}, {"id": "115003", "num": 2}]</x:v>
      </x:c>
      <x:c r="J3167" s="6" t="str">
        <x:v>https://raw.githubusercontent.com/Mar-7th/StarRailRes/dbe8cdfcfb0bf657b9fe1cf92d5537f118ccb487/index_new/cn/character_skill_trees.json</x:v>
      </x:c>
    </x:row>
    <x:row r="3168" ht="53" customHeight="1">
      <x:c r="A3168" s="6" t="str">
        <x:v>1402002_8</x:v>
      </x:c>
      <x:c r="B3168" s="6" t="str">
        <x:v>1402</x:v>
      </x:c>
      <x:c r="C3168" s="6" t="str">
        <x:v>1402002</x:v>
      </x:c>
      <x:c r="D3168" s="6" t="str"/>
      <x:c r="E3168" s="6" t="n">
        <x:v>8</x:v>
      </x:c>
      <x:c r="F3168" s="6" t="n">
        <x:v>5</x:v>
      </x:c>
      <x:c r="G3168" s="6" t="n">
        <x:v>0</x:v>
      </x:c>
      <x:c r="H3168" s="7" t="str"/>
      <x:c r="I3168" s="7" t="str">
        <x:v>[{"id": "2", "num": 70000}, {"id": "110253", "num": 5}, {"id": "110506", "num": 1}, {"id": "115003", "num": 4}]</x:v>
      </x:c>
      <x:c r="J3168" s="6" t="str">
        <x:v>https://raw.githubusercontent.com/Mar-7th/StarRailRes/dbe8cdfcfb0bf657b9fe1cf92d5537f118ccb487/index_new/cn/character_skill_trees.json</x:v>
      </x:c>
    </x:row>
    <x:row r="3169" ht="53" customHeight="1">
      <x:c r="A3169" s="6" t="str">
        <x:v>1402002_9</x:v>
      </x:c>
      <x:c r="B3169" s="6" t="str">
        <x:v>1402</x:v>
      </x:c>
      <x:c r="C3169" s="6" t="str">
        <x:v>1402002</x:v>
      </x:c>
      <x:c r="D3169" s="6" t="str"/>
      <x:c r="E3169" s="6" t="n">
        <x:v>9</x:v>
      </x:c>
      <x:c r="F3169" s="6" t="n">
        <x:v>6</x:v>
      </x:c>
      <x:c r="G3169" s="6" t="n">
        <x:v>0</x:v>
      </x:c>
      <x:c r="H3169" s="7" t="str"/>
      <x:c r="I3169" s="7" t="str">
        <x:v>[{"id": "2", "num": 140000}, {"id": "110253", "num": 6}, {"id": "241", "num": 1}, {"id": "110506", "num": 1}]</x:v>
      </x:c>
      <x:c r="J3169" s="6" t="str">
        <x:v>https://raw.githubusercontent.com/Mar-7th/StarRailRes/dbe8cdfcfb0bf657b9fe1cf92d5537f118ccb487/index_new/cn/character_skill_trees.json</x:v>
      </x:c>
    </x:row>
    <x:row r="3170" ht="53" customHeight="1">
      <x:c r="A3170" s="6" t="str">
        <x:v>1402002_10</x:v>
      </x:c>
      <x:c r="B3170" s="6" t="str">
        <x:v>1402</x:v>
      </x:c>
      <x:c r="C3170" s="6" t="str">
        <x:v>1402002</x:v>
      </x:c>
      <x:c r="D3170" s="6" t="str"/>
      <x:c r="E3170" s="6" t="n">
        <x:v>10</x:v>
      </x:c>
      <x:c r="F3170" s="6" t="n">
        <x:v>6</x:v>
      </x:c>
      <x:c r="G3170" s="6" t="n">
        <x:v>0</x:v>
      </x:c>
      <x:c r="H3170" s="7" t="str"/>
      <x:c r="I3170" s="7" t="str">
        <x:v>[{"id": "2", "num": 240000}, {"id": "110253", "num": 13}, {"id": "241", "num": 1}, {"id": "110506", "num": 1}]</x:v>
      </x:c>
      <x:c r="J3170" s="6" t="str">
        <x:v>https://raw.githubusercontent.com/Mar-7th/StarRailRes/dbe8cdfcfb0bf657b9fe1cf92d5537f118ccb487/index_new/cn/character_skill_trees.json</x:v>
      </x:c>
    </x:row>
    <x:row r="3171" ht="20" customHeight="1">
      <x:c r="A3171" s="6" t="str">
        <x:v>1402003_1</x:v>
      </x:c>
      <x:c r="B3171" s="6" t="str">
        <x:v>1402</x:v>
      </x:c>
      <x:c r="C3171" s="6" t="str">
        <x:v>1402003</x:v>
      </x:c>
      <x:c r="D3171" s="6" t="str"/>
      <x:c r="E3171" s="6" t="n">
        <x:v>1</x:v>
      </x:c>
      <x:c r="F3171" s="6" t="n">
        <x:v>0</x:v>
      </x:c>
      <x:c r="G3171" s="6" t="n">
        <x:v>0</x:v>
      </x:c>
      <x:c r="H3171" s="7" t="str"/>
      <x:c r="I3171" s="7" t="str">
        <x:v>[]</x:v>
      </x:c>
      <x:c r="J3171" s="6" t="str">
        <x:v>https://raw.githubusercontent.com/Mar-7th/StarRailRes/dbe8cdfcfb0bf657b9fe1cf92d5537f118ccb487/index_new/cn/character_skill_trees.json</x:v>
      </x:c>
    </x:row>
    <x:row r="3172" ht="38" customHeight="1">
      <x:c r="A3172" s="6" t="str">
        <x:v>1402003_2</x:v>
      </x:c>
      <x:c r="B3172" s="6" t="str">
        <x:v>1402</x:v>
      </x:c>
      <x:c r="C3172" s="6" t="str">
        <x:v>1402003</x:v>
      </x:c>
      <x:c r="D3172" s="6" t="str"/>
      <x:c r="E3172" s="6" t="n">
        <x:v>2</x:v>
      </x:c>
      <x:c r="F3172" s="6" t="n">
        <x:v>1</x:v>
      </x:c>
      <x:c r="G3172" s="6" t="n">
        <x:v>0</x:v>
      </x:c>
      <x:c r="H3172" s="7" t="str"/>
      <x:c r="I3172" s="7" t="str">
        <x:v>[{"id": "2", "num": 2500}, {"id": "115001", "num": 3}]</x:v>
      </x:c>
      <x:c r="J3172" s="6" t="str">
        <x:v>https://raw.githubusercontent.com/Mar-7th/StarRailRes/dbe8cdfcfb0bf657b9fe1cf92d5537f118ccb487/index_new/cn/character_skill_trees.json</x:v>
      </x:c>
    </x:row>
    <x:row r="3173" ht="38" customHeight="1">
      <x:c r="A3173" s="6" t="str">
        <x:v>1402003_3</x:v>
      </x:c>
      <x:c r="B3173" s="6" t="str">
        <x:v>1402</x:v>
      </x:c>
      <x:c r="C3173" s="6" t="str">
        <x:v>1402003</x:v>
      </x:c>
      <x:c r="D3173" s="6" t="str"/>
      <x:c r="E3173" s="6" t="n">
        <x:v>3</x:v>
      </x:c>
      <x:c r="F3173" s="6" t="n">
        <x:v>2</x:v>
      </x:c>
      <x:c r="G3173" s="6" t="n">
        <x:v>0</x:v>
      </x:c>
      <x:c r="H3173" s="7" t="str"/>
      <x:c r="I3173" s="7" t="str">
        <x:v>[{"id": "2", "num": 3500}, {"id": "110251", "num": 2}, {"id": "115001", "num": 4}]</x:v>
      </x:c>
      <x:c r="J3173" s="6" t="str">
        <x:v>https://raw.githubusercontent.com/Mar-7th/StarRailRes/dbe8cdfcfb0bf657b9fe1cf92d5537f118ccb487/index_new/cn/character_skill_trees.json</x:v>
      </x:c>
    </x:row>
    <x:row r="3174" ht="38" customHeight="1">
      <x:c r="A3174" s="6" t="str">
        <x:v>1402003_4</x:v>
      </x:c>
      <x:c r="B3174" s="6" t="str">
        <x:v>1402</x:v>
      </x:c>
      <x:c r="C3174" s="6" t="str">
        <x:v>1402003</x:v>
      </x:c>
      <x:c r="D3174" s="6" t="str"/>
      <x:c r="E3174" s="6" t="n">
        <x:v>4</x:v>
      </x:c>
      <x:c r="F3174" s="6" t="n">
        <x:v>3</x:v>
      </x:c>
      <x:c r="G3174" s="6" t="n">
        <x:v>0</x:v>
      </x:c>
      <x:c r="H3174" s="7" t="str"/>
      <x:c r="I3174" s="7" t="str">
        <x:v>[{"id": "2", "num": 7000}, {"id": "110252", "num": 2}, {"id": "115002", "num": 2}]</x:v>
      </x:c>
      <x:c r="J3174" s="6" t="str">
        <x:v>https://raw.githubusercontent.com/Mar-7th/StarRailRes/dbe8cdfcfb0bf657b9fe1cf92d5537f118ccb487/index_new/cn/character_skill_trees.json</x:v>
      </x:c>
    </x:row>
    <x:row r="3175" ht="38" customHeight="1">
      <x:c r="A3175" s="6" t="str">
        <x:v>1402003_5</x:v>
      </x:c>
      <x:c r="B3175" s="6" t="str">
        <x:v>1402</x:v>
      </x:c>
      <x:c r="C3175" s="6" t="str">
        <x:v>1402003</x:v>
      </x:c>
      <x:c r="D3175" s="6" t="str"/>
      <x:c r="E3175" s="6" t="n">
        <x:v>5</x:v>
      </x:c>
      <x:c r="F3175" s="6" t="n">
        <x:v>4</x:v>
      </x:c>
      <x:c r="G3175" s="6" t="n">
        <x:v>0</x:v>
      </x:c>
      <x:c r="H3175" s="7" t="str"/>
      <x:c r="I3175" s="7" t="str">
        <x:v>[{"id": "2", "num": 16000}, {"id": "110252", "num": 4}, {"id": "115002", "num": 3}]</x:v>
      </x:c>
      <x:c r="J3175" s="6" t="str">
        <x:v>https://raw.githubusercontent.com/Mar-7th/StarRailRes/dbe8cdfcfb0bf657b9fe1cf92d5537f118ccb487/index_new/cn/character_skill_trees.json</x:v>
      </x:c>
    </x:row>
    <x:row r="3176" ht="38" customHeight="1">
      <x:c r="A3176" s="6" t="str">
        <x:v>1402003_6</x:v>
      </x:c>
      <x:c r="B3176" s="6" t="str">
        <x:v>1402</x:v>
      </x:c>
      <x:c r="C3176" s="6" t="str">
        <x:v>1402003</x:v>
      </x:c>
      <x:c r="D3176" s="6" t="str"/>
      <x:c r="E3176" s="6" t="n">
        <x:v>6</x:v>
      </x:c>
      <x:c r="F3176" s="6" t="n">
        <x:v>4</x:v>
      </x:c>
      <x:c r="G3176" s="6" t="n">
        <x:v>0</x:v>
      </x:c>
      <x:c r="H3176" s="7" t="str"/>
      <x:c r="I3176" s="7" t="str">
        <x:v>[{"id": "2", "num": 25000}, {"id": "110252", "num": 6}, {"id": "115002", "num": 6}]</x:v>
      </x:c>
      <x:c r="J3176" s="6" t="str">
        <x:v>https://raw.githubusercontent.com/Mar-7th/StarRailRes/dbe8cdfcfb0bf657b9fe1cf92d5537f118ccb487/index_new/cn/character_skill_trees.json</x:v>
      </x:c>
    </x:row>
    <x:row r="3177" ht="38" customHeight="1">
      <x:c r="A3177" s="6" t="str">
        <x:v>1402003_7</x:v>
      </x:c>
      <x:c r="B3177" s="6" t="str">
        <x:v>1402</x:v>
      </x:c>
      <x:c r="C3177" s="6" t="str">
        <x:v>1402003</x:v>
      </x:c>
      <x:c r="D3177" s="6" t="str"/>
      <x:c r="E3177" s="6" t="n">
        <x:v>7</x:v>
      </x:c>
      <x:c r="F3177" s="6" t="n">
        <x:v>5</x:v>
      </x:c>
      <x:c r="G3177" s="6" t="n">
        <x:v>0</x:v>
      </x:c>
      <x:c r="H3177" s="7" t="str"/>
      <x:c r="I3177" s="7" t="str">
        <x:v>[{"id": "2", "num": 35000}, {"id": "110253", "num": 2}, {"id": "115003", "num": 2}]</x:v>
      </x:c>
      <x:c r="J3177" s="6" t="str">
        <x:v>https://raw.githubusercontent.com/Mar-7th/StarRailRes/dbe8cdfcfb0bf657b9fe1cf92d5537f118ccb487/index_new/cn/character_skill_trees.json</x:v>
      </x:c>
    </x:row>
    <x:row r="3178" ht="53" customHeight="1">
      <x:c r="A3178" s="6" t="str">
        <x:v>1402003_8</x:v>
      </x:c>
      <x:c r="B3178" s="6" t="str">
        <x:v>1402</x:v>
      </x:c>
      <x:c r="C3178" s="6" t="str">
        <x:v>1402003</x:v>
      </x:c>
      <x:c r="D3178" s="6" t="str"/>
      <x:c r="E3178" s="6" t="n">
        <x:v>8</x:v>
      </x:c>
      <x:c r="F3178" s="6" t="n">
        <x:v>5</x:v>
      </x:c>
      <x:c r="G3178" s="6" t="n">
        <x:v>0</x:v>
      </x:c>
      <x:c r="H3178" s="7" t="str"/>
      <x:c r="I3178" s="7" t="str">
        <x:v>[{"id": "2", "num": 70000}, {"id": "110253", "num": 5}, {"id": "110506", "num": 1}, {"id": "115003", "num": 4}]</x:v>
      </x:c>
      <x:c r="J3178" s="6" t="str">
        <x:v>https://raw.githubusercontent.com/Mar-7th/StarRailRes/dbe8cdfcfb0bf657b9fe1cf92d5537f118ccb487/index_new/cn/character_skill_trees.json</x:v>
      </x:c>
    </x:row>
    <x:row r="3179" ht="53" customHeight="1">
      <x:c r="A3179" s="6" t="str">
        <x:v>1402003_9</x:v>
      </x:c>
      <x:c r="B3179" s="6" t="str">
        <x:v>1402</x:v>
      </x:c>
      <x:c r="C3179" s="6" t="str">
        <x:v>1402003</x:v>
      </x:c>
      <x:c r="D3179" s="6" t="str"/>
      <x:c r="E3179" s="6" t="n">
        <x:v>9</x:v>
      </x:c>
      <x:c r="F3179" s="6" t="n">
        <x:v>6</x:v>
      </x:c>
      <x:c r="G3179" s="6" t="n">
        <x:v>0</x:v>
      </x:c>
      <x:c r="H3179" s="7" t="str"/>
      <x:c r="I3179" s="7" t="str">
        <x:v>[{"id": "2", "num": 140000}, {"id": "110253", "num": 6}, {"id": "241", "num": 1}, {"id": "110506", "num": 1}]</x:v>
      </x:c>
      <x:c r="J3179" s="6" t="str">
        <x:v>https://raw.githubusercontent.com/Mar-7th/StarRailRes/dbe8cdfcfb0bf657b9fe1cf92d5537f118ccb487/index_new/cn/character_skill_trees.json</x:v>
      </x:c>
    </x:row>
    <x:row r="3180" ht="53" customHeight="1">
      <x:c r="A3180" s="6" t="str">
        <x:v>1402003_10</x:v>
      </x:c>
      <x:c r="B3180" s="6" t="str">
        <x:v>1402</x:v>
      </x:c>
      <x:c r="C3180" s="6" t="str">
        <x:v>1402003</x:v>
      </x:c>
      <x:c r="D3180" s="6" t="str"/>
      <x:c r="E3180" s="6" t="n">
        <x:v>10</x:v>
      </x:c>
      <x:c r="F3180" s="6" t="n">
        <x:v>6</x:v>
      </x:c>
      <x:c r="G3180" s="6" t="n">
        <x:v>0</x:v>
      </x:c>
      <x:c r="H3180" s="7" t="str"/>
      <x:c r="I3180" s="7" t="str">
        <x:v>[{"id": "2", "num": 240000}, {"id": "110253", "num": 13}, {"id": "241", "num": 1}, {"id": "110506", "num": 1}]</x:v>
      </x:c>
      <x:c r="J3180" s="6" t="str">
        <x:v>https://raw.githubusercontent.com/Mar-7th/StarRailRes/dbe8cdfcfb0bf657b9fe1cf92d5537f118ccb487/index_new/cn/character_skill_trees.json</x:v>
      </x:c>
    </x:row>
    <x:row r="3181" ht="20" customHeight="1">
      <x:c r="A3181" s="6" t="str">
        <x:v>1402004_1</x:v>
      </x:c>
      <x:c r="B3181" s="6" t="str">
        <x:v>1402</x:v>
      </x:c>
      <x:c r="C3181" s="6" t="str">
        <x:v>1402004</x:v>
      </x:c>
      <x:c r="D3181" s="6" t="str"/>
      <x:c r="E3181" s="6" t="n">
        <x:v>1</x:v>
      </x:c>
      <x:c r="F3181" s="6" t="n">
        <x:v>0</x:v>
      </x:c>
      <x:c r="G3181" s="6" t="n">
        <x:v>0</x:v>
      </x:c>
      <x:c r="H3181" s="7" t="str"/>
      <x:c r="I3181" s="7" t="str">
        <x:v>[]</x:v>
      </x:c>
      <x:c r="J3181" s="6" t="str">
        <x:v>https://raw.githubusercontent.com/Mar-7th/StarRailRes/dbe8cdfcfb0bf657b9fe1cf92d5537f118ccb487/index_new/cn/character_skill_trees.json</x:v>
      </x:c>
    </x:row>
    <x:row r="3182" ht="38" customHeight="1">
      <x:c r="A3182" s="6" t="str">
        <x:v>1402004_2</x:v>
      </x:c>
      <x:c r="B3182" s="6" t="str">
        <x:v>1402</x:v>
      </x:c>
      <x:c r="C3182" s="6" t="str">
        <x:v>1402004</x:v>
      </x:c>
      <x:c r="D3182" s="6" t="str"/>
      <x:c r="E3182" s="6" t="n">
        <x:v>2</x:v>
      </x:c>
      <x:c r="F3182" s="6" t="n">
        <x:v>1</x:v>
      </x:c>
      <x:c r="G3182" s="6" t="n">
        <x:v>0</x:v>
      </x:c>
      <x:c r="H3182" s="7" t="str"/>
      <x:c r="I3182" s="7" t="str">
        <x:v>[{"id": "2", "num": 2500}, {"id": "115001", "num": 3}]</x:v>
      </x:c>
      <x:c r="J3182" s="6" t="str">
        <x:v>https://raw.githubusercontent.com/Mar-7th/StarRailRes/dbe8cdfcfb0bf657b9fe1cf92d5537f118ccb487/index_new/cn/character_skill_trees.json</x:v>
      </x:c>
    </x:row>
    <x:row r="3183" ht="38" customHeight="1">
      <x:c r="A3183" s="6" t="str">
        <x:v>1402004_3</x:v>
      </x:c>
      <x:c r="B3183" s="6" t="str">
        <x:v>1402</x:v>
      </x:c>
      <x:c r="C3183" s="6" t="str">
        <x:v>1402004</x:v>
      </x:c>
      <x:c r="D3183" s="6" t="str"/>
      <x:c r="E3183" s="6" t="n">
        <x:v>3</x:v>
      </x:c>
      <x:c r="F3183" s="6" t="n">
        <x:v>2</x:v>
      </x:c>
      <x:c r="G3183" s="6" t="n">
        <x:v>0</x:v>
      </x:c>
      <x:c r="H3183" s="7" t="str"/>
      <x:c r="I3183" s="7" t="str">
        <x:v>[{"id": "2", "num": 3500}, {"id": "110251", "num": 2}, {"id": "115001", "num": 4}]</x:v>
      </x:c>
      <x:c r="J3183" s="6" t="str">
        <x:v>https://raw.githubusercontent.com/Mar-7th/StarRailRes/dbe8cdfcfb0bf657b9fe1cf92d5537f118ccb487/index_new/cn/character_skill_trees.json</x:v>
      </x:c>
    </x:row>
    <x:row r="3184" ht="38" customHeight="1">
      <x:c r="A3184" s="6" t="str">
        <x:v>1402004_4</x:v>
      </x:c>
      <x:c r="B3184" s="6" t="str">
        <x:v>1402</x:v>
      </x:c>
      <x:c r="C3184" s="6" t="str">
        <x:v>1402004</x:v>
      </x:c>
      <x:c r="D3184" s="6" t="str"/>
      <x:c r="E3184" s="6" t="n">
        <x:v>4</x:v>
      </x:c>
      <x:c r="F3184" s="6" t="n">
        <x:v>3</x:v>
      </x:c>
      <x:c r="G3184" s="6" t="n">
        <x:v>0</x:v>
      </x:c>
      <x:c r="H3184" s="7" t="str"/>
      <x:c r="I3184" s="7" t="str">
        <x:v>[{"id": "2", "num": 7000}, {"id": "110252", "num": 2}, {"id": "115002", "num": 2}]</x:v>
      </x:c>
      <x:c r="J3184" s="6" t="str">
        <x:v>https://raw.githubusercontent.com/Mar-7th/StarRailRes/dbe8cdfcfb0bf657b9fe1cf92d5537f118ccb487/index_new/cn/character_skill_trees.json</x:v>
      </x:c>
    </x:row>
    <x:row r="3185" ht="38" customHeight="1">
      <x:c r="A3185" s="6" t="str">
        <x:v>1402004_5</x:v>
      </x:c>
      <x:c r="B3185" s="6" t="str">
        <x:v>1402</x:v>
      </x:c>
      <x:c r="C3185" s="6" t="str">
        <x:v>1402004</x:v>
      </x:c>
      <x:c r="D3185" s="6" t="str"/>
      <x:c r="E3185" s="6" t="n">
        <x:v>5</x:v>
      </x:c>
      <x:c r="F3185" s="6" t="n">
        <x:v>4</x:v>
      </x:c>
      <x:c r="G3185" s="6" t="n">
        <x:v>0</x:v>
      </x:c>
      <x:c r="H3185" s="7" t="str"/>
      <x:c r="I3185" s="7" t="str">
        <x:v>[{"id": "2", "num": 16000}, {"id": "110252", "num": 4}, {"id": "115002", "num": 3}]</x:v>
      </x:c>
      <x:c r="J3185" s="6" t="str">
        <x:v>https://raw.githubusercontent.com/Mar-7th/StarRailRes/dbe8cdfcfb0bf657b9fe1cf92d5537f118ccb487/index_new/cn/character_skill_trees.json</x:v>
      </x:c>
    </x:row>
    <x:row r="3186" ht="38" customHeight="1">
      <x:c r="A3186" s="6" t="str">
        <x:v>1402004_6</x:v>
      </x:c>
      <x:c r="B3186" s="6" t="str">
        <x:v>1402</x:v>
      </x:c>
      <x:c r="C3186" s="6" t="str">
        <x:v>1402004</x:v>
      </x:c>
      <x:c r="D3186" s="6" t="str"/>
      <x:c r="E3186" s="6" t="n">
        <x:v>6</x:v>
      </x:c>
      <x:c r="F3186" s="6" t="n">
        <x:v>4</x:v>
      </x:c>
      <x:c r="G3186" s="6" t="n">
        <x:v>0</x:v>
      </x:c>
      <x:c r="H3186" s="7" t="str"/>
      <x:c r="I3186" s="7" t="str">
        <x:v>[{"id": "2", "num": 25000}, {"id": "110252", "num": 6}, {"id": "115002", "num": 6}]</x:v>
      </x:c>
      <x:c r="J3186" s="6" t="str">
        <x:v>https://raw.githubusercontent.com/Mar-7th/StarRailRes/dbe8cdfcfb0bf657b9fe1cf92d5537f118ccb487/index_new/cn/character_skill_trees.json</x:v>
      </x:c>
    </x:row>
    <x:row r="3187" ht="38" customHeight="1">
      <x:c r="A3187" s="6" t="str">
        <x:v>1402004_7</x:v>
      </x:c>
      <x:c r="B3187" s="6" t="str">
        <x:v>1402</x:v>
      </x:c>
      <x:c r="C3187" s="6" t="str">
        <x:v>1402004</x:v>
      </x:c>
      <x:c r="D3187" s="6" t="str"/>
      <x:c r="E3187" s="6" t="n">
        <x:v>7</x:v>
      </x:c>
      <x:c r="F3187" s="6" t="n">
        <x:v>5</x:v>
      </x:c>
      <x:c r="G3187" s="6" t="n">
        <x:v>0</x:v>
      </x:c>
      <x:c r="H3187" s="7" t="str"/>
      <x:c r="I3187" s="7" t="str">
        <x:v>[{"id": "2", "num": 35000}, {"id": "110253", "num": 2}, {"id": "115003", "num": 2}]</x:v>
      </x:c>
      <x:c r="J3187" s="6" t="str">
        <x:v>https://raw.githubusercontent.com/Mar-7th/StarRailRes/dbe8cdfcfb0bf657b9fe1cf92d5537f118ccb487/index_new/cn/character_skill_trees.json</x:v>
      </x:c>
    </x:row>
    <x:row r="3188" ht="53" customHeight="1">
      <x:c r="A3188" s="6" t="str">
        <x:v>1402004_8</x:v>
      </x:c>
      <x:c r="B3188" s="6" t="str">
        <x:v>1402</x:v>
      </x:c>
      <x:c r="C3188" s="6" t="str">
        <x:v>1402004</x:v>
      </x:c>
      <x:c r="D3188" s="6" t="str"/>
      <x:c r="E3188" s="6" t="n">
        <x:v>8</x:v>
      </x:c>
      <x:c r="F3188" s="6" t="n">
        <x:v>5</x:v>
      </x:c>
      <x:c r="G3188" s="6" t="n">
        <x:v>0</x:v>
      </x:c>
      <x:c r="H3188" s="7" t="str"/>
      <x:c r="I3188" s="7" t="str">
        <x:v>[{"id": "2", "num": 70000}, {"id": "110253", "num": 5}, {"id": "110506", "num": 1}, {"id": "115003", "num": 4}]</x:v>
      </x:c>
      <x:c r="J3188" s="6" t="str">
        <x:v>https://raw.githubusercontent.com/Mar-7th/StarRailRes/dbe8cdfcfb0bf657b9fe1cf92d5537f118ccb487/index_new/cn/character_skill_trees.json</x:v>
      </x:c>
    </x:row>
    <x:row r="3189" ht="53" customHeight="1">
      <x:c r="A3189" s="6" t="str">
        <x:v>1402004_9</x:v>
      </x:c>
      <x:c r="B3189" s="6" t="str">
        <x:v>1402</x:v>
      </x:c>
      <x:c r="C3189" s="6" t="str">
        <x:v>1402004</x:v>
      </x:c>
      <x:c r="D3189" s="6" t="str"/>
      <x:c r="E3189" s="6" t="n">
        <x:v>9</x:v>
      </x:c>
      <x:c r="F3189" s="6" t="n">
        <x:v>6</x:v>
      </x:c>
      <x:c r="G3189" s="6" t="n">
        <x:v>0</x:v>
      </x:c>
      <x:c r="H3189" s="7" t="str"/>
      <x:c r="I3189" s="7" t="str">
        <x:v>[{"id": "2", "num": 140000}, {"id": "110253", "num": 6}, {"id": "241", "num": 1}, {"id": "110506", "num": 1}]</x:v>
      </x:c>
      <x:c r="J3189" s="6" t="str">
        <x:v>https://raw.githubusercontent.com/Mar-7th/StarRailRes/dbe8cdfcfb0bf657b9fe1cf92d5537f118ccb487/index_new/cn/character_skill_trees.json</x:v>
      </x:c>
    </x:row>
    <x:row r="3190" ht="53" customHeight="1">
      <x:c r="A3190" s="6" t="str">
        <x:v>1402004_10</x:v>
      </x:c>
      <x:c r="B3190" s="6" t="str">
        <x:v>1402</x:v>
      </x:c>
      <x:c r="C3190" s="6" t="str">
        <x:v>1402004</x:v>
      </x:c>
      <x:c r="D3190" s="6" t="str"/>
      <x:c r="E3190" s="6" t="n">
        <x:v>10</x:v>
      </x:c>
      <x:c r="F3190" s="6" t="n">
        <x:v>6</x:v>
      </x:c>
      <x:c r="G3190" s="6" t="n">
        <x:v>0</x:v>
      </x:c>
      <x:c r="H3190" s="7" t="str"/>
      <x:c r="I3190" s="7" t="str">
        <x:v>[{"id": "2", "num": 240000}, {"id": "110253", "num": 13}, {"id": "241", "num": 1}, {"id": "110506", "num": 1}]</x:v>
      </x:c>
      <x:c r="J3190" s="6" t="str">
        <x:v>https://raw.githubusercontent.com/Mar-7th/StarRailRes/dbe8cdfcfb0bf657b9fe1cf92d5537f118ccb487/index_new/cn/character_skill_trees.json</x:v>
      </x:c>
    </x:row>
    <x:row r="3191" ht="20" customHeight="1">
      <x:c r="A3191" s="6" t="str">
        <x:v>1402007_1</x:v>
      </x:c>
      <x:c r="B3191" s="6" t="str">
        <x:v>1402</x:v>
      </x:c>
      <x:c r="C3191" s="6" t="str">
        <x:v>1402007</x:v>
      </x:c>
      <x:c r="D3191" s="6" t="str"/>
      <x:c r="E3191" s="6" t="n">
        <x:v>1</x:v>
      </x:c>
      <x:c r="F3191" s="6" t="n">
        <x:v>0</x:v>
      </x:c>
      <x:c r="G3191" s="6" t="n">
        <x:v>0</x:v>
      </x:c>
      <x:c r="H3191" s="7" t="str"/>
      <x:c r="I3191" s="7" t="str">
        <x:v>[]</x:v>
      </x:c>
      <x:c r="J3191" s="6" t="str">
        <x:v>https://raw.githubusercontent.com/Mar-7th/StarRailRes/dbe8cdfcfb0bf657b9fe1cf92d5537f118ccb487/index_new/cn/character_skill_trees.json</x:v>
      </x:c>
    </x:row>
    <x:row r="3192" ht="38" customHeight="1">
      <x:c r="A3192" s="6" t="str">
        <x:v>1402101_1</x:v>
      </x:c>
      <x:c r="B3192" s="6" t="str">
        <x:v>1402</x:v>
      </x:c>
      <x:c r="C3192" s="6" t="str">
        <x:v>1402101</x:v>
      </x:c>
      <x:c r="D3192" s="6" t="str">
        <x:v>短视之惩</x:v>
      </x:c>
      <x:c r="E3192" s="6" t="n">
        <x:v>1</x:v>
      </x:c>
      <x:c r="F3192" s="6" t="n">
        <x:v>2</x:v>
      </x:c>
      <x:c r="G3192" s="6" t="n">
        <x:v>0</x:v>
      </x:c>
      <x:c r="H3192" s="7" t="str">
        <x:v>处于【至高之姿】状态时，阿格莱雅与衣匠的攻击力提高，提高数值等同于阿格莱雅速度的#1[i]%+衣匠速度的#2[i]%。</x:v>
      </x:c>
      <x:c r="I3192" s="7" t="str">
        <x:v>[{"id": "2", "num": 5000}, {"id": "110251", "num": 3}, {"id": "110506", "num": 1}]</x:v>
      </x:c>
      <x:c r="J3192" s="6" t="str">
        <x:v>https://raw.githubusercontent.com/Mar-7th/StarRailRes/dbe8cdfcfb0bf657b9fe1cf92d5537f118ccb487/index_new/cn/character_skill_trees.json</x:v>
      </x:c>
    </x:row>
    <x:row r="3193" ht="53" customHeight="1">
      <x:c r="A3193" s="6" t="str">
        <x:v>1402102_1</x:v>
      </x:c>
      <x:c r="B3193" s="6" t="str">
        <x:v>1402</x:v>
      </x:c>
      <x:c r="C3193" s="6" t="str">
        <x:v>1402102</x:v>
      </x:c>
      <x:c r="D3193" s="6" t="str">
        <x:v>织运之竭</x:v>
      </x:c>
      <x:c r="E3193" s="6" t="n">
        <x:v>1</x:v>
      </x:c>
      <x:c r="F3193" s="6" t="n">
        <x:v>4</x:v>
      </x:c>
      <x:c r="G3193" s="6" t="n">
        <x:v>0</x:v>
      </x:c>
      <x:c r="H3193" s="7" t="str">
        <x:v>衣匠消失时，忆灵天赋的速度提高层数最多保留#1[i]层，衣匠再次被召唤时获得对应层数的速度提高效果。</x:v>
      </x:c>
      <x:c r="I3193" s="7" t="str">
        <x:v>[{"id": "2", "num": 20000}, {"id": "110252", "num": 5}, {"id": "241", "num": 1}, {"id": "110506", "num": 1}]</x:v>
      </x:c>
      <x:c r="J3193" s="6" t="str">
        <x:v>https://raw.githubusercontent.com/Mar-7th/StarRailRes/dbe8cdfcfb0bf657b9fe1cf92d5537f118ccb487/index_new/cn/character_skill_trees.json</x:v>
      </x:c>
    </x:row>
    <x:row r="3194" ht="53" customHeight="1">
      <x:c r="A3194" s="6" t="str">
        <x:v>1402103_1</x:v>
      </x:c>
      <x:c r="B3194" s="6" t="str">
        <x:v>1402</x:v>
      </x:c>
      <x:c r="C3194" s="6" t="str">
        <x:v>1402103</x:v>
      </x:c>
      <x:c r="D3194" s="6" t="str">
        <x:v>飞驰之阳</x:v>
      </x:c>
      <x:c r="E3194" s="6" t="n">
        <x:v>1</x:v>
      </x:c>
      <x:c r="F3194" s="6" t="n">
        <x:v>6</x:v>
      </x:c>
      <x:c r="G3194" s="6" t="n">
        <x:v>0</x:v>
      </x:c>
      <x:c r="H3194" s="7" t="str">
        <x:v>战斗开始时，若自身能量不足#1[i]%，恢复自身能量至#2[i]%。</x:v>
      </x:c>
      <x:c r="I3194" s="7" t="str">
        <x:v>[{"id": "2", "num": 160000}, {"id": "110253", "num": 8}, {"id": "241", "num": 1}, {"id": "110506", "num": 1}]</x:v>
      </x:c>
      <x:c r="J3194" s="6" t="str">
        <x:v>https://raw.githubusercontent.com/Mar-7th/StarRailRes/dbe8cdfcfb0bf657b9fe1cf92d5537f118ccb487/index_new/cn/character_skill_trees.json</x:v>
      </x:c>
    </x:row>
    <x:row r="3195" ht="38" customHeight="1">
      <x:c r="A3195" s="6" t="str">
        <x:v>1402201_1</x:v>
      </x:c>
      <x:c r="B3195" s="6" t="str">
        <x:v>1402</x:v>
      </x:c>
      <x:c r="C3195" s="6" t="str">
        <x:v>1402201</x:v>
      </x:c>
      <x:c r="D3195" s="6" t="str">
        <x:v>伤害强化•雷</x:v>
      </x:c>
      <x:c r="E3195" s="6" t="n">
        <x:v>1</x:v>
      </x:c>
      <x:c r="F3195" s="6" t="n">
        <x:v>0</x:v>
      </x:c>
      <x:c r="G3195" s="6" t="n">
        <x:v>1</x:v>
      </x:c>
      <x:c r="H3195" s="7" t="str"/>
      <x:c r="I3195" s="7" t="str">
        <x:v>[{"id": "2", "num": 2500}, {"id": "115001", "num": 2}]</x:v>
      </x:c>
      <x:c r="J3195" s="6" t="str">
        <x:v>https://raw.githubusercontent.com/Mar-7th/StarRailRes/dbe8cdfcfb0bf657b9fe1cf92d5537f118ccb487/index_new/cn/character_skill_trees.json</x:v>
      </x:c>
    </x:row>
    <x:row r="3196" ht="38" customHeight="1">
      <x:c r="A3196" s="6" t="str">
        <x:v>1402202_1</x:v>
      </x:c>
      <x:c r="B3196" s="6" t="str">
        <x:v>1402</x:v>
      </x:c>
      <x:c r="C3196" s="6" t="str">
        <x:v>1402202</x:v>
      </x:c>
      <x:c r="D3196" s="6" t="str">
        <x:v>暴击率强化</x:v>
      </x:c>
      <x:c r="E3196" s="6" t="n">
        <x:v>1</x:v>
      </x:c>
      <x:c r="F3196" s="6" t="n">
        <x:v>2</x:v>
      </x:c>
      <x:c r="G3196" s="6" t="n">
        <x:v>0</x:v>
      </x:c>
      <x:c r="H3196" s="7" t="str"/>
      <x:c r="I3196" s="7" t="str">
        <x:v>[{"id": "2", "num": 4000}, {"id": "110251", "num": 3}, {"id": "115001", "num": 6}]</x:v>
      </x:c>
      <x:c r="J3196" s="6" t="str">
        <x:v>https://raw.githubusercontent.com/Mar-7th/StarRailRes/dbe8cdfcfb0bf657b9fe1cf92d5537f118ccb487/index_new/cn/character_skill_trees.json</x:v>
      </x:c>
    </x:row>
    <x:row r="3197" ht="38" customHeight="1">
      <x:c r="A3197" s="6" t="str">
        <x:v>1402203_1</x:v>
      </x:c>
      <x:c r="B3197" s="6" t="str">
        <x:v>1402</x:v>
      </x:c>
      <x:c r="C3197" s="6" t="str">
        <x:v>1402203</x:v>
      </x:c>
      <x:c r="D3197" s="6" t="str">
        <x:v>伤害强化•雷</x:v>
      </x:c>
      <x:c r="E3197" s="6" t="n">
        <x:v>1</x:v>
      </x:c>
      <x:c r="F3197" s="6" t="n">
        <x:v>3</x:v>
      </x:c>
      <x:c r="G3197" s="6" t="n">
        <x:v>0</x:v>
      </x:c>
      <x:c r="H3197" s="7" t="str"/>
      <x:c r="I3197" s="7" t="str">
        <x:v>[{"id": "2", "num": 9000}, {"id": "110252", "num": 3}, {"id": "115002", "num": 2}]</x:v>
      </x:c>
      <x:c r="J3197" s="6" t="str">
        <x:v>https://raw.githubusercontent.com/Mar-7th/StarRailRes/dbe8cdfcfb0bf657b9fe1cf92d5537f118ccb487/index_new/cn/character_skill_trees.json</x:v>
      </x:c>
    </x:row>
    <x:row r="3198" ht="38" customHeight="1">
      <x:c r="A3198" s="6" t="str">
        <x:v>1402204_1</x:v>
      </x:c>
      <x:c r="B3198" s="6" t="str">
        <x:v>1402</x:v>
      </x:c>
      <x:c r="C3198" s="6" t="str">
        <x:v>1402204</x:v>
      </x:c>
      <x:c r="D3198" s="6" t="str">
        <x:v>防御强化</x:v>
      </x:c>
      <x:c r="E3198" s="6" t="n">
        <x:v>1</x:v>
      </x:c>
      <x:c r="F3198" s="6" t="n">
        <x:v>3</x:v>
      </x:c>
      <x:c r="G3198" s="6" t="n">
        <x:v>0</x:v>
      </x:c>
      <x:c r="H3198" s="7" t="str"/>
      <x:c r="I3198" s="7" t="str">
        <x:v>[{"id": "2", "num": 9000}, {"id": "110252", "num": 3}, {"id": "115002", "num": 2}]</x:v>
      </x:c>
      <x:c r="J3198" s="6" t="str">
        <x:v>https://raw.githubusercontent.com/Mar-7th/StarRailRes/dbe8cdfcfb0bf657b9fe1cf92d5537f118ccb487/index_new/cn/character_skill_trees.json</x:v>
      </x:c>
    </x:row>
    <x:row r="3199" ht="38" customHeight="1">
      <x:c r="A3199" s="6" t="str">
        <x:v>1402205_1</x:v>
      </x:c>
      <x:c r="B3199" s="6" t="str">
        <x:v>1402</x:v>
      </x:c>
      <x:c r="C3199" s="6" t="str">
        <x:v>1402205</x:v>
      </x:c>
      <x:c r="D3199" s="6" t="str">
        <x:v>伤害强化•雷</x:v>
      </x:c>
      <x:c r="E3199" s="6" t="n">
        <x:v>1</x:v>
      </x:c>
      <x:c r="F3199" s="6" t="n">
        <x:v>4</x:v>
      </x:c>
      <x:c r="G3199" s="6" t="n">
        <x:v>0</x:v>
      </x:c>
      <x:c r="H3199" s="7" t="str"/>
      <x:c r="I3199" s="7" t="str">
        <x:v>[{"id": "2", "num": 19000}, {"id": "110252", "num": 4}, {"id": "115002", "num": 4}]</x:v>
      </x:c>
      <x:c r="J3199" s="6" t="str">
        <x:v>https://raw.githubusercontent.com/Mar-7th/StarRailRes/dbe8cdfcfb0bf657b9fe1cf92d5537f118ccb487/index_new/cn/character_skill_trees.json</x:v>
      </x:c>
    </x:row>
    <x:row r="3200" ht="38" customHeight="1">
      <x:c r="A3200" s="6" t="str">
        <x:v>1402206_1</x:v>
      </x:c>
      <x:c r="B3200" s="6" t="str">
        <x:v>1402</x:v>
      </x:c>
      <x:c r="C3200" s="6" t="str">
        <x:v>1402206</x:v>
      </x:c>
      <x:c r="D3200" s="6" t="str">
        <x:v>暴击率强化</x:v>
      </x:c>
      <x:c r="E3200" s="6" t="n">
        <x:v>1</x:v>
      </x:c>
      <x:c r="F3200" s="6" t="n">
        <x:v>5</x:v>
      </x:c>
      <x:c r="G3200" s="6" t="n">
        <x:v>0</x:v>
      </x:c>
      <x:c r="H3200" s="7" t="str"/>
      <x:c r="I3200" s="7" t="str">
        <x:v>[{"id": "2", "num": 45000}, {"id": "110253", "num": 3}, {"id": "115003", "num": 3}]</x:v>
      </x:c>
      <x:c r="J3200" s="6" t="str">
        <x:v>https://raw.githubusercontent.com/Mar-7th/StarRailRes/dbe8cdfcfb0bf657b9fe1cf92d5537f118ccb487/index_new/cn/character_skill_trees.json</x:v>
      </x:c>
    </x:row>
    <x:row r="3201" ht="38" customHeight="1">
      <x:c r="A3201" s="6" t="str">
        <x:v>1402207_1</x:v>
      </x:c>
      <x:c r="B3201" s="6" t="str">
        <x:v>1402</x:v>
      </x:c>
      <x:c r="C3201" s="6" t="str">
        <x:v>1402207</x:v>
      </x:c>
      <x:c r="D3201" s="6" t="str">
        <x:v>伤害强化•雷</x:v>
      </x:c>
      <x:c r="E3201" s="6" t="n">
        <x:v>1</x:v>
      </x:c>
      <x:c r="F3201" s="6" t="n">
        <x:v>5</x:v>
      </x:c>
      <x:c r="G3201" s="6" t="n">
        <x:v>0</x:v>
      </x:c>
      <x:c r="H3201" s="7" t="str"/>
      <x:c r="I3201" s="7" t="str">
        <x:v>[{"id": "2", "num": 45000}, {"id": "110253", "num": 3}, {"id": "115003", "num": 3}]</x:v>
      </x:c>
      <x:c r="J3201" s="6" t="str">
        <x:v>https://raw.githubusercontent.com/Mar-7th/StarRailRes/dbe8cdfcfb0bf657b9fe1cf92d5537f118ccb487/index_new/cn/character_skill_trees.json</x:v>
      </x:c>
    </x:row>
    <x:row r="3202" ht="38" customHeight="1">
      <x:c r="A3202" s="6" t="str">
        <x:v>1402208_1</x:v>
      </x:c>
      <x:c r="B3202" s="6" t="str">
        <x:v>1402</x:v>
      </x:c>
      <x:c r="C3202" s="6" t="str">
        <x:v>1402208</x:v>
      </x:c>
      <x:c r="D3202" s="6" t="str">
        <x:v>防御强化</x:v>
      </x:c>
      <x:c r="E3202" s="6" t="n">
        <x:v>1</x:v>
      </x:c>
      <x:c r="F3202" s="6" t="n">
        <x:v>6</x:v>
      </x:c>
      <x:c r="G3202" s="6" t="n">
        <x:v>0</x:v>
      </x:c>
      <x:c r="H3202" s="7" t="str"/>
      <x:c r="I3202" s="7" t="str">
        <x:v>[{"id": "2", "num": 140000}, {"id": "110253", "num": 7}, {"id": "115003", "num": 6}]</x:v>
      </x:c>
      <x:c r="J3202" s="6" t="str">
        <x:v>https://raw.githubusercontent.com/Mar-7th/StarRailRes/dbe8cdfcfb0bf657b9fe1cf92d5537f118ccb487/index_new/cn/character_skill_trees.json</x:v>
      </x:c>
    </x:row>
    <x:row r="3203" ht="38" customHeight="1">
      <x:c r="A3203" s="6" t="str">
        <x:v>1402209_1</x:v>
      </x:c>
      <x:c r="B3203" s="6" t="str">
        <x:v>1402</x:v>
      </x:c>
      <x:c r="C3203" s="6" t="str">
        <x:v>1402209</x:v>
      </x:c>
      <x:c r="D3203" s="6" t="str">
        <x:v>暴击率强化</x:v>
      </x:c>
      <x:c r="E3203" s="6" t="n">
        <x:v>1</x:v>
      </x:c>
      <x:c r="F3203" s="6" t="n">
        <x:v>0</x:v>
      </x:c>
      <x:c r="G3203" s="6" t="n">
        <x:v>75</x:v>
      </x:c>
      <x:c r="H3203" s="7" t="str"/>
      <x:c r="I3203" s="7" t="str">
        <x:v>[{"id": "2", "num": 160000}, {"id": "110253", "num": 8}, {"id": "115003", "num": 8}]</x:v>
      </x:c>
      <x:c r="J3203" s="6" t="str">
        <x:v>https://raw.githubusercontent.com/Mar-7th/StarRailRes/dbe8cdfcfb0bf657b9fe1cf92d5537f118ccb487/index_new/cn/character_skill_trees.json</x:v>
      </x:c>
    </x:row>
    <x:row r="3204" ht="38" customHeight="1">
      <x:c r="A3204" s="6" t="str">
        <x:v>1402210_1</x:v>
      </x:c>
      <x:c r="B3204" s="6" t="str">
        <x:v>1402</x:v>
      </x:c>
      <x:c r="C3204" s="6" t="str">
        <x:v>1402210</x:v>
      </x:c>
      <x:c r="D3204" s="6" t="str">
        <x:v>伤害强化•雷</x:v>
      </x:c>
      <x:c r="E3204" s="6" t="n">
        <x:v>1</x:v>
      </x:c>
      <x:c r="F3204" s="6" t="n">
        <x:v>0</x:v>
      </x:c>
      <x:c r="G3204" s="6" t="n">
        <x:v>80</x:v>
      </x:c>
      <x:c r="H3204" s="7" t="str"/>
      <x:c r="I3204" s="7" t="str">
        <x:v>[{"id": "2", "num": 160000}, {"id": "110253", "num": 8}, {"id": "115003", "num": 8}]</x:v>
      </x:c>
      <x:c r="J3204" s="6" t="str">
        <x:v>https://raw.githubusercontent.com/Mar-7th/StarRailRes/dbe8cdfcfb0bf657b9fe1cf92d5537f118ccb487/index_new/cn/character_skill_trees.json</x:v>
      </x:c>
    </x:row>
    <x:row r="3205" ht="20" customHeight="1">
      <x:c r="A3205" s="6" t="str">
        <x:v>1402301_1</x:v>
      </x:c>
      <x:c r="B3205" s="6" t="str">
        <x:v>1402</x:v>
      </x:c>
      <x:c r="C3205" s="6" t="str">
        <x:v>1402301</x:v>
      </x:c>
      <x:c r="D3205" s="6" t="str">
        <x:v>刺纹之陷</x:v>
      </x:c>
      <x:c r="E3205" s="6" t="n">
        <x:v>1</x:v>
      </x:c>
      <x:c r="F3205" s="6" t="n">
        <x:v>0</x:v>
      </x:c>
      <x:c r="G3205" s="6" t="n">
        <x:v>0</x:v>
      </x:c>
      <x:c r="H3205" s="7" t="str"/>
      <x:c r="I3205" s="7" t="str">
        <x:v>[]</x:v>
      </x:c>
      <x:c r="J3205" s="6" t="str">
        <x:v>https://raw.githubusercontent.com/Mar-7th/StarRailRes/dbe8cdfcfb0bf657b9fe1cf92d5537f118ccb487/index_new/cn/character_skill_trees.json</x:v>
      </x:c>
    </x:row>
    <x:row r="3206" ht="38" customHeight="1">
      <x:c r="A3206" s="6" t="str">
        <x:v>1402301_2</x:v>
      </x:c>
      <x:c r="B3206" s="6" t="str">
        <x:v>1402</x:v>
      </x:c>
      <x:c r="C3206" s="6" t="str">
        <x:v>1402301</x:v>
      </x:c>
      <x:c r="D3206" s="6" t="str">
        <x:v>刺纹之陷</x:v>
      </x:c>
      <x:c r="E3206" s="6" t="n">
        <x:v>2</x:v>
      </x:c>
      <x:c r="F3206" s="6" t="n">
        <x:v>2</x:v>
      </x:c>
      <x:c r="G3206" s="6" t="n">
        <x:v>0</x:v>
      </x:c>
      <x:c r="H3206" s="7" t="str"/>
      <x:c r="I3206" s="7" t="str">
        <x:v>[{"id": "2", "num": 3500}, {"id": "110251", "num": 2}, {"id": "115001", "num": 4}]</x:v>
      </x:c>
      <x:c r="J3206" s="6" t="str">
        <x:v>https://raw.githubusercontent.com/Mar-7th/StarRailRes/dbe8cdfcfb0bf657b9fe1cf92d5537f118ccb487/index_new/cn/character_skill_trees.json</x:v>
      </x:c>
    </x:row>
    <x:row r="3207" ht="38" customHeight="1">
      <x:c r="A3207" s="6" t="str">
        <x:v>1402301_3</x:v>
      </x:c>
      <x:c r="B3207" s="6" t="str">
        <x:v>1402</x:v>
      </x:c>
      <x:c r="C3207" s="6" t="str">
        <x:v>1402301</x:v>
      </x:c>
      <x:c r="D3207" s="6" t="str">
        <x:v>刺纹之陷</x:v>
      </x:c>
      <x:c r="E3207" s="6" t="n">
        <x:v>3</x:v>
      </x:c>
      <x:c r="F3207" s="6" t="n">
        <x:v>3</x:v>
      </x:c>
      <x:c r="G3207" s="6" t="n">
        <x:v>0</x:v>
      </x:c>
      <x:c r="H3207" s="7" t="str"/>
      <x:c r="I3207" s="7" t="str">
        <x:v>[{"id": "2", "num": 7000}, {"id": "110252", "num": 2}, {"id": "115002", "num": 2}]</x:v>
      </x:c>
      <x:c r="J3207" s="6" t="str">
        <x:v>https://raw.githubusercontent.com/Mar-7th/StarRailRes/dbe8cdfcfb0bf657b9fe1cf92d5537f118ccb487/index_new/cn/character_skill_trees.json</x:v>
      </x:c>
    </x:row>
    <x:row r="3208" ht="38" customHeight="1">
      <x:c r="A3208" s="6" t="str">
        <x:v>1402301_4</x:v>
      </x:c>
      <x:c r="B3208" s="6" t="str">
        <x:v>1402</x:v>
      </x:c>
      <x:c r="C3208" s="6" t="str">
        <x:v>1402301</x:v>
      </x:c>
      <x:c r="D3208" s="6" t="str">
        <x:v>刺纹之陷</x:v>
      </x:c>
      <x:c r="E3208" s="6" t="n">
        <x:v>4</x:v>
      </x:c>
      <x:c r="F3208" s="6" t="n">
        <x:v>4</x:v>
      </x:c>
      <x:c r="G3208" s="6" t="n">
        <x:v>0</x:v>
      </x:c>
      <x:c r="H3208" s="7" t="str"/>
      <x:c r="I3208" s="7" t="str">
        <x:v>[{"id": "2", "num": 16000}, {"id": "110252", "num": 4}, {"id": "115002", "num": 3}]</x:v>
      </x:c>
      <x:c r="J3208" s="6" t="str">
        <x:v>https://raw.githubusercontent.com/Mar-7th/StarRailRes/dbe8cdfcfb0bf657b9fe1cf92d5537f118ccb487/index_new/cn/character_skill_trees.json</x:v>
      </x:c>
    </x:row>
    <x:row r="3209" ht="38" customHeight="1">
      <x:c r="A3209" s="6" t="str">
        <x:v>1402301_5</x:v>
      </x:c>
      <x:c r="B3209" s="6" t="str">
        <x:v>1402</x:v>
      </x:c>
      <x:c r="C3209" s="6" t="str">
        <x:v>1402301</x:v>
      </x:c>
      <x:c r="D3209" s="6" t="str">
        <x:v>刺纹之陷</x:v>
      </x:c>
      <x:c r="E3209" s="6" t="n">
        <x:v>5</x:v>
      </x:c>
      <x:c r="F3209" s="6" t="n">
        <x:v>5</x:v>
      </x:c>
      <x:c r="G3209" s="6" t="n">
        <x:v>0</x:v>
      </x:c>
      <x:c r="H3209" s="7" t="str"/>
      <x:c r="I3209" s="7" t="str">
        <x:v>[{"id": "2", "num": 35000}, {"id": "110253", "num": 2}, {"id": "115003", "num": 2}]</x:v>
      </x:c>
      <x:c r="J3209" s="6" t="str">
        <x:v>https://raw.githubusercontent.com/Mar-7th/StarRailRes/dbe8cdfcfb0bf657b9fe1cf92d5537f118ccb487/index_new/cn/character_skill_trees.json</x:v>
      </x:c>
    </x:row>
    <x:row r="3210" ht="38" customHeight="1">
      <x:c r="A3210" s="6" t="str">
        <x:v>1402301_6</x:v>
      </x:c>
      <x:c r="B3210" s="6" t="str">
        <x:v>1402</x:v>
      </x:c>
      <x:c r="C3210" s="6" t="str">
        <x:v>1402301</x:v>
      </x:c>
      <x:c r="D3210" s="6" t="str">
        <x:v>刺纹之陷</x:v>
      </x:c>
      <x:c r="E3210" s="6" t="n">
        <x:v>6</x:v>
      </x:c>
      <x:c r="F3210" s="6" t="n">
        <x:v>6</x:v>
      </x:c>
      <x:c r="G3210" s="6" t="n">
        <x:v>0</x:v>
      </x:c>
      <x:c r="H3210" s="7" t="str"/>
      <x:c r="I3210" s="7" t="str">
        <x:v>[{"id": "2", "num": 140000}, {"id": "110253", "num": 6}, {"id": "115003", "num": 2}]</x:v>
      </x:c>
      <x:c r="J3210" s="6" t="str">
        <x:v>https://raw.githubusercontent.com/Mar-7th/StarRailRes/dbe8cdfcfb0bf657b9fe1cf92d5537f118ccb487/index_new/cn/character_skill_trees.json</x:v>
      </x:c>
    </x:row>
    <x:row r="3211" ht="20" customHeight="1">
      <x:c r="A3211" s="6" t="str">
        <x:v>1402302_1</x:v>
      </x:c>
      <x:c r="B3211" s="6" t="str">
        <x:v>1402</x:v>
      </x:c>
      <x:c r="C3211" s="6" t="str">
        <x:v>1402302</x:v>
      </x:c>
      <x:c r="D3211" s="6" t="str">
        <x:v>泪水锻造的匠躯</x:v>
      </x:c>
      <x:c r="E3211" s="6" t="n">
        <x:v>1</x:v>
      </x:c>
      <x:c r="F3211" s="6" t="n">
        <x:v>0</x:v>
      </x:c>
      <x:c r="G3211" s="6" t="n">
        <x:v>0</x:v>
      </x:c>
      <x:c r="H3211" s="7" t="str"/>
      <x:c r="I3211" s="7" t="str">
        <x:v>[]</x:v>
      </x:c>
      <x:c r="J3211" s="6" t="str">
        <x:v>https://raw.githubusercontent.com/Mar-7th/StarRailRes/dbe8cdfcfb0bf657b9fe1cf92d5537f118ccb487/index_new/cn/character_skill_trees.json</x:v>
      </x:c>
    </x:row>
    <x:row r="3212" ht="38" customHeight="1">
      <x:c r="A3212" s="6" t="str">
        <x:v>1402302_2</x:v>
      </x:c>
      <x:c r="B3212" s="6" t="str">
        <x:v>1402</x:v>
      </x:c>
      <x:c r="C3212" s="6" t="str">
        <x:v>1402302</x:v>
      </x:c>
      <x:c r="D3212" s="6" t="str">
        <x:v>泪水锻造的匠躯</x:v>
      </x:c>
      <x:c r="E3212" s="6" t="n">
        <x:v>2</x:v>
      </x:c>
      <x:c r="F3212" s="6" t="n">
        <x:v>2</x:v>
      </x:c>
      <x:c r="G3212" s="6" t="n">
        <x:v>0</x:v>
      </x:c>
      <x:c r="H3212" s="7" t="str"/>
      <x:c r="I3212" s="7" t="str">
        <x:v>[{"id": "2", "num": 3500}, {"id": "110251", "num": 2}, {"id": "115001", "num": 4}]</x:v>
      </x:c>
      <x:c r="J3212" s="6" t="str">
        <x:v>https://raw.githubusercontent.com/Mar-7th/StarRailRes/dbe8cdfcfb0bf657b9fe1cf92d5537f118ccb487/index_new/cn/character_skill_trees.json</x:v>
      </x:c>
    </x:row>
    <x:row r="3213" ht="38" customHeight="1">
      <x:c r="A3213" s="6" t="str">
        <x:v>1402302_3</x:v>
      </x:c>
      <x:c r="B3213" s="6" t="str">
        <x:v>1402</x:v>
      </x:c>
      <x:c r="C3213" s="6" t="str">
        <x:v>1402302</x:v>
      </x:c>
      <x:c r="D3213" s="6" t="str">
        <x:v>泪水锻造的匠躯</x:v>
      </x:c>
      <x:c r="E3213" s="6" t="n">
        <x:v>3</x:v>
      </x:c>
      <x:c r="F3213" s="6" t="n">
        <x:v>3</x:v>
      </x:c>
      <x:c r="G3213" s="6" t="n">
        <x:v>0</x:v>
      </x:c>
      <x:c r="H3213" s="7" t="str"/>
      <x:c r="I3213" s="7" t="str">
        <x:v>[{"id": "2", "num": 7000}, {"id": "110252", "num": 2}, {"id": "115002", "num": 2}]</x:v>
      </x:c>
      <x:c r="J3213" s="6" t="str">
        <x:v>https://raw.githubusercontent.com/Mar-7th/StarRailRes/dbe8cdfcfb0bf657b9fe1cf92d5537f118ccb487/index_new/cn/character_skill_trees.json</x:v>
      </x:c>
    </x:row>
    <x:row r="3214" ht="38" customHeight="1">
      <x:c r="A3214" s="6" t="str">
        <x:v>1402302_4</x:v>
      </x:c>
      <x:c r="B3214" s="6" t="str">
        <x:v>1402</x:v>
      </x:c>
      <x:c r="C3214" s="6" t="str">
        <x:v>1402302</x:v>
      </x:c>
      <x:c r="D3214" s="6" t="str">
        <x:v>泪水锻造的匠躯</x:v>
      </x:c>
      <x:c r="E3214" s="6" t="n">
        <x:v>4</x:v>
      </x:c>
      <x:c r="F3214" s="6" t="n">
        <x:v>4</x:v>
      </x:c>
      <x:c r="G3214" s="6" t="n">
        <x:v>0</x:v>
      </x:c>
      <x:c r="H3214" s="7" t="str"/>
      <x:c r="I3214" s="7" t="str">
        <x:v>[{"id": "2", "num": 16000}, {"id": "110252", "num": 4}, {"id": "115002", "num": 3}]</x:v>
      </x:c>
      <x:c r="J3214" s="6" t="str">
        <x:v>https://raw.githubusercontent.com/Mar-7th/StarRailRes/dbe8cdfcfb0bf657b9fe1cf92d5537f118ccb487/index_new/cn/character_skill_trees.json</x:v>
      </x:c>
    </x:row>
    <x:row r="3215" ht="38" customHeight="1">
      <x:c r="A3215" s="6" t="str">
        <x:v>1402302_5</x:v>
      </x:c>
      <x:c r="B3215" s="6" t="str">
        <x:v>1402</x:v>
      </x:c>
      <x:c r="C3215" s="6" t="str">
        <x:v>1402302</x:v>
      </x:c>
      <x:c r="D3215" s="6" t="str">
        <x:v>泪水锻造的匠躯</x:v>
      </x:c>
      <x:c r="E3215" s="6" t="n">
        <x:v>5</x:v>
      </x:c>
      <x:c r="F3215" s="6" t="n">
        <x:v>5</x:v>
      </x:c>
      <x:c r="G3215" s="6" t="n">
        <x:v>0</x:v>
      </x:c>
      <x:c r="H3215" s="7" t="str"/>
      <x:c r="I3215" s="7" t="str">
        <x:v>[{"id": "2", "num": 35000}, {"id": "110253", "num": 2}, {"id": "115003", "num": 2}]</x:v>
      </x:c>
      <x:c r="J3215" s="6" t="str">
        <x:v>https://raw.githubusercontent.com/Mar-7th/StarRailRes/dbe8cdfcfb0bf657b9fe1cf92d5537f118ccb487/index_new/cn/character_skill_trees.json</x:v>
      </x:c>
    </x:row>
    <x:row r="3216" ht="38" customHeight="1">
      <x:c r="A3216" s="6" t="str">
        <x:v>1402302_6</x:v>
      </x:c>
      <x:c r="B3216" s="6" t="str">
        <x:v>1402</x:v>
      </x:c>
      <x:c r="C3216" s="6" t="str">
        <x:v>1402302</x:v>
      </x:c>
      <x:c r="D3216" s="6" t="str">
        <x:v>泪水锻造的匠躯</x:v>
      </x:c>
      <x:c r="E3216" s="6" t="n">
        <x:v>6</x:v>
      </x:c>
      <x:c r="F3216" s="6" t="n">
        <x:v>6</x:v>
      </x:c>
      <x:c r="G3216" s="6" t="n">
        <x:v>0</x:v>
      </x:c>
      <x:c r="H3216" s="7" t="str"/>
      <x:c r="I3216" s="7" t="str">
        <x:v>[{"id": "2", "num": 140000}, {"id": "110253", "num": 6}, {"id": "115003", "num": 2}]</x:v>
      </x:c>
      <x:c r="J3216" s="6" t="str">
        <x:v>https://raw.githubusercontent.com/Mar-7th/StarRailRes/dbe8cdfcfb0bf657b9fe1cf92d5537f118ccb487/index_new/cn/character_skill_trees.json</x:v>
      </x:c>
    </x:row>
    <x:row r="3217" ht="20" customHeight="1">
      <x:c r="A3217" s="6" t="str">
        <x:v>1403001_1</x:v>
      </x:c>
      <x:c r="B3217" s="6" t="str">
        <x:v>1403</x:v>
      </x:c>
      <x:c r="C3217" s="6" t="str">
        <x:v>1403001</x:v>
      </x:c>
      <x:c r="D3217" s="6" t="str"/>
      <x:c r="E3217" s="6" t="n">
        <x:v>1</x:v>
      </x:c>
      <x:c r="F3217" s="6" t="n">
        <x:v>0</x:v>
      </x:c>
      <x:c r="G3217" s="6" t="n">
        <x:v>0</x:v>
      </x:c>
      <x:c r="H3217" s="7" t="str"/>
      <x:c r="I3217" s="7" t="str">
        <x:v>[]</x:v>
      </x:c>
      <x:c r="J3217" s="6" t="str">
        <x:v>https://raw.githubusercontent.com/Mar-7th/StarRailRes/dbe8cdfcfb0bf657b9fe1cf92d5537f118ccb487/index_new/cn/character_skill_trees.json</x:v>
      </x:c>
    </x:row>
    <x:row r="3218" ht="38" customHeight="1">
      <x:c r="A3218" s="6" t="str">
        <x:v>1403001_2</x:v>
      </x:c>
      <x:c r="B3218" s="6" t="str">
        <x:v>1403</x:v>
      </x:c>
      <x:c r="C3218" s="6" t="str">
        <x:v>1403001</x:v>
      </x:c>
      <x:c r="D3218" s="6" t="str"/>
      <x:c r="E3218" s="6" t="n">
        <x:v>2</x:v>
      </x:c>
      <x:c r="F3218" s="6" t="n">
        <x:v>2</x:v>
      </x:c>
      <x:c r="G3218" s="6" t="n">
        <x:v>0</x:v>
      </x:c>
      <x:c r="H3218" s="7" t="str"/>
      <x:c r="I3218" s="7" t="str">
        <x:v>[{"id": "2", "num": 5000}, {"id": "110231", "num": 3}, {"id": "115001", "num": 6}]</x:v>
      </x:c>
      <x:c r="J3218" s="6" t="str">
        <x:v>https://raw.githubusercontent.com/Mar-7th/StarRailRes/dbe8cdfcfb0bf657b9fe1cf92d5537f118ccb487/index_new/cn/character_skill_trees.json</x:v>
      </x:c>
    </x:row>
    <x:row r="3219" ht="38" customHeight="1">
      <x:c r="A3219" s="6" t="str">
        <x:v>1403001_3</x:v>
      </x:c>
      <x:c r="B3219" s="6" t="str">
        <x:v>1403</x:v>
      </x:c>
      <x:c r="C3219" s="6" t="str">
        <x:v>1403001</x:v>
      </x:c>
      <x:c r="D3219" s="6" t="str"/>
      <x:c r="E3219" s="6" t="n">
        <x:v>3</x:v>
      </x:c>
      <x:c r="F3219" s="6" t="n">
        <x:v>3</x:v>
      </x:c>
      <x:c r="G3219" s="6" t="n">
        <x:v>0</x:v>
      </x:c>
      <x:c r="H3219" s="7" t="str"/>
      <x:c r="I3219" s="7" t="str">
        <x:v>[{"id": "2", "num": 10000}, {"id": "110232", "num": 3}, {"id": "115002", "num": 3}]</x:v>
      </x:c>
      <x:c r="J3219" s="6" t="str">
        <x:v>https://raw.githubusercontent.com/Mar-7th/StarRailRes/dbe8cdfcfb0bf657b9fe1cf92d5537f118ccb487/index_new/cn/character_skill_trees.json</x:v>
      </x:c>
    </x:row>
    <x:row r="3220" ht="38" customHeight="1">
      <x:c r="A3220" s="6" t="str">
        <x:v>1403001_4</x:v>
      </x:c>
      <x:c r="B3220" s="6" t="str">
        <x:v>1403</x:v>
      </x:c>
      <x:c r="C3220" s="6" t="str">
        <x:v>1403001</x:v>
      </x:c>
      <x:c r="D3220" s="6" t="str"/>
      <x:c r="E3220" s="6" t="n">
        <x:v>4</x:v>
      </x:c>
      <x:c r="F3220" s="6" t="n">
        <x:v>4</x:v>
      </x:c>
      <x:c r="G3220" s="6" t="n">
        <x:v>0</x:v>
      </x:c>
      <x:c r="H3220" s="7" t="str"/>
      <x:c r="I3220" s="7" t="str">
        <x:v>[{"id": "2", "num": 20000}, {"id": "110232", "num": 5}, {"id": "115002", "num": 4}]</x:v>
      </x:c>
      <x:c r="J3220" s="6" t="str">
        <x:v>https://raw.githubusercontent.com/Mar-7th/StarRailRes/dbe8cdfcfb0bf657b9fe1cf92d5537f118ccb487/index_new/cn/character_skill_trees.json</x:v>
      </x:c>
    </x:row>
    <x:row r="3221" ht="38" customHeight="1">
      <x:c r="A3221" s="6" t="str">
        <x:v>1403001_5</x:v>
      </x:c>
      <x:c r="B3221" s="6" t="str">
        <x:v>1403</x:v>
      </x:c>
      <x:c r="C3221" s="6" t="str">
        <x:v>1403001</x:v>
      </x:c>
      <x:c r="D3221" s="6" t="str"/>
      <x:c r="E3221" s="6" t="n">
        <x:v>5</x:v>
      </x:c>
      <x:c r="F3221" s="6" t="n">
        <x:v>5</x:v>
      </x:c>
      <x:c r="G3221" s="6" t="n">
        <x:v>0</x:v>
      </x:c>
      <x:c r="H3221" s="7" t="str"/>
      <x:c r="I3221" s="7" t="str">
        <x:v>[{"id": "2", "num": 45000}, {"id": "110233", "num": 3}, {"id": "115003", "num": 3}]</x:v>
      </x:c>
      <x:c r="J3221" s="6" t="str">
        <x:v>https://raw.githubusercontent.com/Mar-7th/StarRailRes/dbe8cdfcfb0bf657b9fe1cf92d5537f118ccb487/index_new/cn/character_skill_trees.json</x:v>
      </x:c>
    </x:row>
    <x:row r="3222" ht="38" customHeight="1">
      <x:c r="A3222" s="6" t="str">
        <x:v>1403001_6</x:v>
      </x:c>
      <x:c r="B3222" s="6" t="str">
        <x:v>1403</x:v>
      </x:c>
      <x:c r="C3222" s="6" t="str">
        <x:v>1403001</x:v>
      </x:c>
      <x:c r="D3222" s="6" t="str"/>
      <x:c r="E3222" s="6" t="n">
        <x:v>6</x:v>
      </x:c>
      <x:c r="F3222" s="6" t="n">
        <x:v>6</x:v>
      </x:c>
      <x:c r="G3222" s="6" t="n">
        <x:v>0</x:v>
      </x:c>
      <x:c r="H3222" s="7" t="str"/>
      <x:c r="I3222" s="7" t="str">
        <x:v>[{"id": "2", "num": 160000}, {"id": "110233", "num": 8}, {"id": "115003", "num": 4}]</x:v>
      </x:c>
      <x:c r="J3222" s="6" t="str">
        <x:v>https://raw.githubusercontent.com/Mar-7th/StarRailRes/dbe8cdfcfb0bf657b9fe1cf92d5537f118ccb487/index_new/cn/character_skill_trees.json</x:v>
      </x:c>
    </x:row>
    <x:row r="3223" ht="20" customHeight="1">
      <x:c r="A3223" s="6" t="str">
        <x:v>1403002_1</x:v>
      </x:c>
      <x:c r="B3223" s="6" t="str">
        <x:v>1403</x:v>
      </x:c>
      <x:c r="C3223" s="6" t="str">
        <x:v>1403002</x:v>
      </x:c>
      <x:c r="D3223" s="6" t="str"/>
      <x:c r="E3223" s="6" t="n">
        <x:v>1</x:v>
      </x:c>
      <x:c r="F3223" s="6" t="n">
        <x:v>0</x:v>
      </x:c>
      <x:c r="G3223" s="6" t="n">
        <x:v>0</x:v>
      </x:c>
      <x:c r="H3223" s="7" t="str"/>
      <x:c r="I3223" s="7" t="str">
        <x:v>[]</x:v>
      </x:c>
      <x:c r="J3223" s="6" t="str">
        <x:v>https://raw.githubusercontent.com/Mar-7th/StarRailRes/dbe8cdfcfb0bf657b9fe1cf92d5537f118ccb487/index_new/cn/character_skill_trees.json</x:v>
      </x:c>
    </x:row>
    <x:row r="3224" ht="38" customHeight="1">
      <x:c r="A3224" s="6" t="str">
        <x:v>1403002_2</x:v>
      </x:c>
      <x:c r="B3224" s="6" t="str">
        <x:v>1403</x:v>
      </x:c>
      <x:c r="C3224" s="6" t="str">
        <x:v>1403002</x:v>
      </x:c>
      <x:c r="D3224" s="6" t="str"/>
      <x:c r="E3224" s="6" t="n">
        <x:v>2</x:v>
      </x:c>
      <x:c r="F3224" s="6" t="n">
        <x:v>1</x:v>
      </x:c>
      <x:c r="G3224" s="6" t="n">
        <x:v>0</x:v>
      </x:c>
      <x:c r="H3224" s="7" t="str"/>
      <x:c r="I3224" s="7" t="str">
        <x:v>[{"id": "2", "num": 2500}, {"id": "115001", "num": 3}]</x:v>
      </x:c>
      <x:c r="J3224" s="6" t="str">
        <x:v>https://raw.githubusercontent.com/Mar-7th/StarRailRes/dbe8cdfcfb0bf657b9fe1cf92d5537f118ccb487/index_new/cn/character_skill_trees.json</x:v>
      </x:c>
    </x:row>
    <x:row r="3225" ht="38" customHeight="1">
      <x:c r="A3225" s="6" t="str">
        <x:v>1403002_3</x:v>
      </x:c>
      <x:c r="B3225" s="6" t="str">
        <x:v>1403</x:v>
      </x:c>
      <x:c r="C3225" s="6" t="str">
        <x:v>1403002</x:v>
      </x:c>
      <x:c r="D3225" s="6" t="str"/>
      <x:c r="E3225" s="6" t="n">
        <x:v>3</x:v>
      </x:c>
      <x:c r="F3225" s="6" t="n">
        <x:v>2</x:v>
      </x:c>
      <x:c r="G3225" s="6" t="n">
        <x:v>0</x:v>
      </x:c>
      <x:c r="H3225" s="7" t="str"/>
      <x:c r="I3225" s="7" t="str">
        <x:v>[{"id": "2", "num": 5000}, {"id": "110231", "num": 3}, {"id": "115001", "num": 6}]</x:v>
      </x:c>
      <x:c r="J3225" s="6" t="str">
        <x:v>https://raw.githubusercontent.com/Mar-7th/StarRailRes/dbe8cdfcfb0bf657b9fe1cf92d5537f118ccb487/index_new/cn/character_skill_trees.json</x:v>
      </x:c>
    </x:row>
    <x:row r="3226" ht="38" customHeight="1">
      <x:c r="A3226" s="6" t="str">
        <x:v>1403002_4</x:v>
      </x:c>
      <x:c r="B3226" s="6" t="str">
        <x:v>1403</x:v>
      </x:c>
      <x:c r="C3226" s="6" t="str">
        <x:v>1403002</x:v>
      </x:c>
      <x:c r="D3226" s="6" t="str"/>
      <x:c r="E3226" s="6" t="n">
        <x:v>4</x:v>
      </x:c>
      <x:c r="F3226" s="6" t="n">
        <x:v>3</x:v>
      </x:c>
      <x:c r="G3226" s="6" t="n">
        <x:v>0</x:v>
      </x:c>
      <x:c r="H3226" s="7" t="str"/>
      <x:c r="I3226" s="7" t="str">
        <x:v>[{"id": "2", "num": 10000}, {"id": "110232", "num": 3}, {"id": "115002", "num": 3}]</x:v>
      </x:c>
      <x:c r="J3226" s="6" t="str">
        <x:v>https://raw.githubusercontent.com/Mar-7th/StarRailRes/dbe8cdfcfb0bf657b9fe1cf92d5537f118ccb487/index_new/cn/character_skill_trees.json</x:v>
      </x:c>
    </x:row>
    <x:row r="3227" ht="38" customHeight="1">
      <x:c r="A3227" s="6" t="str">
        <x:v>1403002_5</x:v>
      </x:c>
      <x:c r="B3227" s="6" t="str">
        <x:v>1403</x:v>
      </x:c>
      <x:c r="C3227" s="6" t="str">
        <x:v>1403002</x:v>
      </x:c>
      <x:c r="D3227" s="6" t="str"/>
      <x:c r="E3227" s="6" t="n">
        <x:v>5</x:v>
      </x:c>
      <x:c r="F3227" s="6" t="n">
        <x:v>4</x:v>
      </x:c>
      <x:c r="G3227" s="6" t="n">
        <x:v>0</x:v>
      </x:c>
      <x:c r="H3227" s="7" t="str"/>
      <x:c r="I3227" s="7" t="str">
        <x:v>[{"id": "2", "num": 20000}, {"id": "110232", "num": 5}, {"id": "115002", "num": 4}]</x:v>
      </x:c>
      <x:c r="J3227" s="6" t="str">
        <x:v>https://raw.githubusercontent.com/Mar-7th/StarRailRes/dbe8cdfcfb0bf657b9fe1cf92d5537f118ccb487/index_new/cn/character_skill_trees.json</x:v>
      </x:c>
    </x:row>
    <x:row r="3228" ht="38" customHeight="1">
      <x:c r="A3228" s="6" t="str">
        <x:v>1403002_6</x:v>
      </x:c>
      <x:c r="B3228" s="6" t="str">
        <x:v>1403</x:v>
      </x:c>
      <x:c r="C3228" s="6" t="str">
        <x:v>1403002</x:v>
      </x:c>
      <x:c r="D3228" s="6" t="str"/>
      <x:c r="E3228" s="6" t="n">
        <x:v>6</x:v>
      </x:c>
      <x:c r="F3228" s="6" t="n">
        <x:v>4</x:v>
      </x:c>
      <x:c r="G3228" s="6" t="n">
        <x:v>0</x:v>
      </x:c>
      <x:c r="H3228" s="7" t="str"/>
      <x:c r="I3228" s="7" t="str">
        <x:v>[{"id": "2", "num": 30000}, {"id": "110232", "num": 7}, {"id": "115002", "num": 6}]</x:v>
      </x:c>
      <x:c r="J3228" s="6" t="str">
        <x:v>https://raw.githubusercontent.com/Mar-7th/StarRailRes/dbe8cdfcfb0bf657b9fe1cf92d5537f118ccb487/index_new/cn/character_skill_trees.json</x:v>
      </x:c>
    </x:row>
    <x:row r="3229" ht="38" customHeight="1">
      <x:c r="A3229" s="6" t="str">
        <x:v>1403002_7</x:v>
      </x:c>
      <x:c r="B3229" s="6" t="str">
        <x:v>1403</x:v>
      </x:c>
      <x:c r="C3229" s="6" t="str">
        <x:v>1403002</x:v>
      </x:c>
      <x:c r="D3229" s="6" t="str"/>
      <x:c r="E3229" s="6" t="n">
        <x:v>7</x:v>
      </x:c>
      <x:c r="F3229" s="6" t="n">
        <x:v>5</x:v>
      </x:c>
      <x:c r="G3229" s="6" t="n">
        <x:v>0</x:v>
      </x:c>
      <x:c r="H3229" s="7" t="str"/>
      <x:c r="I3229" s="7" t="str">
        <x:v>[{"id": "2", "num": 45000}, {"id": "110233", "num": 3}, {"id": "115003", "num": 3}]</x:v>
      </x:c>
      <x:c r="J3229" s="6" t="str">
        <x:v>https://raw.githubusercontent.com/Mar-7th/StarRailRes/dbe8cdfcfb0bf657b9fe1cf92d5537f118ccb487/index_new/cn/character_skill_trees.json</x:v>
      </x:c>
    </x:row>
    <x:row r="3230" ht="53" customHeight="1">
      <x:c r="A3230" s="6" t="str">
        <x:v>1403002_8</x:v>
      </x:c>
      <x:c r="B3230" s="6" t="str">
        <x:v>1403</x:v>
      </x:c>
      <x:c r="C3230" s="6" t="str">
        <x:v>1403002</x:v>
      </x:c>
      <x:c r="D3230" s="6" t="str"/>
      <x:c r="E3230" s="6" t="n">
        <x:v>8</x:v>
      </x:c>
      <x:c r="F3230" s="6" t="n">
        <x:v>5</x:v>
      </x:c>
      <x:c r="G3230" s="6" t="n">
        <x:v>0</x:v>
      </x:c>
      <x:c r="H3230" s="7" t="str"/>
      <x:c r="I3230" s="7" t="str">
        <x:v>[{"id": "2", "num": 80000}, {"id": "110233", "num": 5}, {"id": "110505", "num": 1}, {"id": "115003", "num": 4}]</x:v>
      </x:c>
      <x:c r="J3230" s="6" t="str">
        <x:v>https://raw.githubusercontent.com/Mar-7th/StarRailRes/dbe8cdfcfb0bf657b9fe1cf92d5537f118ccb487/index_new/cn/character_skill_trees.json</x:v>
      </x:c>
    </x:row>
    <x:row r="3231" ht="53" customHeight="1">
      <x:c r="A3231" s="6" t="str">
        <x:v>1403002_9</x:v>
      </x:c>
      <x:c r="B3231" s="6" t="str">
        <x:v>1403</x:v>
      </x:c>
      <x:c r="C3231" s="6" t="str">
        <x:v>1403002</x:v>
      </x:c>
      <x:c r="D3231" s="6" t="str"/>
      <x:c r="E3231" s="6" t="n">
        <x:v>9</x:v>
      </x:c>
      <x:c r="F3231" s="6" t="n">
        <x:v>6</x:v>
      </x:c>
      <x:c r="G3231" s="6" t="n">
        <x:v>0</x:v>
      </x:c>
      <x:c r="H3231" s="7" t="str"/>
      <x:c r="I3231" s="7" t="str">
        <x:v>[{"id": "2", "num": 160000}, {"id": "110233", "num": 8}, {"id": "241", "num": 1}, {"id": "110505", "num": 1}]</x:v>
      </x:c>
      <x:c r="J3231" s="6" t="str">
        <x:v>https://raw.githubusercontent.com/Mar-7th/StarRailRes/dbe8cdfcfb0bf657b9fe1cf92d5537f118ccb487/index_new/cn/character_skill_trees.json</x:v>
      </x:c>
    </x:row>
    <x:row r="3232" ht="53" customHeight="1">
      <x:c r="A3232" s="6" t="str">
        <x:v>1403002_10</x:v>
      </x:c>
      <x:c r="B3232" s="6" t="str">
        <x:v>1403</x:v>
      </x:c>
      <x:c r="C3232" s="6" t="str">
        <x:v>1403002</x:v>
      </x:c>
      <x:c r="D3232" s="6" t="str"/>
      <x:c r="E3232" s="6" t="n">
        <x:v>10</x:v>
      </x:c>
      <x:c r="F3232" s="6" t="n">
        <x:v>6</x:v>
      </x:c>
      <x:c r="G3232" s="6" t="n">
        <x:v>0</x:v>
      </x:c>
      <x:c r="H3232" s="7" t="str"/>
      <x:c r="I3232" s="7" t="str">
        <x:v>[{"id": "2", "num": 300000}, {"id": "110233", "num": 14}, {"id": "241", "num": 1}, {"id": "110505", "num": 1}]</x:v>
      </x:c>
      <x:c r="J3232" s="6" t="str">
        <x:v>https://raw.githubusercontent.com/Mar-7th/StarRailRes/dbe8cdfcfb0bf657b9fe1cf92d5537f118ccb487/index_new/cn/character_skill_trees.json</x:v>
      </x:c>
    </x:row>
    <x:row r="3233" ht="20" customHeight="1">
      <x:c r="A3233" s="6" t="str">
        <x:v>1403003_1</x:v>
      </x:c>
      <x:c r="B3233" s="6" t="str">
        <x:v>1403</x:v>
      </x:c>
      <x:c r="C3233" s="6" t="str">
        <x:v>1403003</x:v>
      </x:c>
      <x:c r="D3233" s="6" t="str"/>
      <x:c r="E3233" s="6" t="n">
        <x:v>1</x:v>
      </x:c>
      <x:c r="F3233" s="6" t="n">
        <x:v>0</x:v>
      </x:c>
      <x:c r="G3233" s="6" t="n">
        <x:v>0</x:v>
      </x:c>
      <x:c r="H3233" s="7" t="str"/>
      <x:c r="I3233" s="7" t="str">
        <x:v>[]</x:v>
      </x:c>
      <x:c r="J3233" s="6" t="str">
        <x:v>https://raw.githubusercontent.com/Mar-7th/StarRailRes/dbe8cdfcfb0bf657b9fe1cf92d5537f118ccb487/index_new/cn/character_skill_trees.json</x:v>
      </x:c>
    </x:row>
    <x:row r="3234" ht="38" customHeight="1">
      <x:c r="A3234" s="6" t="str">
        <x:v>1403003_2</x:v>
      </x:c>
      <x:c r="B3234" s="6" t="str">
        <x:v>1403</x:v>
      </x:c>
      <x:c r="C3234" s="6" t="str">
        <x:v>1403003</x:v>
      </x:c>
      <x:c r="D3234" s="6" t="str"/>
      <x:c r="E3234" s="6" t="n">
        <x:v>2</x:v>
      </x:c>
      <x:c r="F3234" s="6" t="n">
        <x:v>1</x:v>
      </x:c>
      <x:c r="G3234" s="6" t="n">
        <x:v>0</x:v>
      </x:c>
      <x:c r="H3234" s="7" t="str"/>
      <x:c r="I3234" s="7" t="str">
        <x:v>[{"id": "2", "num": 2500}, {"id": "115001", "num": 3}]</x:v>
      </x:c>
      <x:c r="J3234" s="6" t="str">
        <x:v>https://raw.githubusercontent.com/Mar-7th/StarRailRes/dbe8cdfcfb0bf657b9fe1cf92d5537f118ccb487/index_new/cn/character_skill_trees.json</x:v>
      </x:c>
    </x:row>
    <x:row r="3235" ht="38" customHeight="1">
      <x:c r="A3235" s="6" t="str">
        <x:v>1403003_3</x:v>
      </x:c>
      <x:c r="B3235" s="6" t="str">
        <x:v>1403</x:v>
      </x:c>
      <x:c r="C3235" s="6" t="str">
        <x:v>1403003</x:v>
      </x:c>
      <x:c r="D3235" s="6" t="str"/>
      <x:c r="E3235" s="6" t="n">
        <x:v>3</x:v>
      </x:c>
      <x:c r="F3235" s="6" t="n">
        <x:v>2</x:v>
      </x:c>
      <x:c r="G3235" s="6" t="n">
        <x:v>0</x:v>
      </x:c>
      <x:c r="H3235" s="7" t="str"/>
      <x:c r="I3235" s="7" t="str">
        <x:v>[{"id": "2", "num": 5000}, {"id": "110231", "num": 3}, {"id": "115001", "num": 6}]</x:v>
      </x:c>
      <x:c r="J3235" s="6" t="str">
        <x:v>https://raw.githubusercontent.com/Mar-7th/StarRailRes/dbe8cdfcfb0bf657b9fe1cf92d5537f118ccb487/index_new/cn/character_skill_trees.json</x:v>
      </x:c>
    </x:row>
    <x:row r="3236" ht="38" customHeight="1">
      <x:c r="A3236" s="6" t="str">
        <x:v>1403003_4</x:v>
      </x:c>
      <x:c r="B3236" s="6" t="str">
        <x:v>1403</x:v>
      </x:c>
      <x:c r="C3236" s="6" t="str">
        <x:v>1403003</x:v>
      </x:c>
      <x:c r="D3236" s="6" t="str"/>
      <x:c r="E3236" s="6" t="n">
        <x:v>4</x:v>
      </x:c>
      <x:c r="F3236" s="6" t="n">
        <x:v>3</x:v>
      </x:c>
      <x:c r="G3236" s="6" t="n">
        <x:v>0</x:v>
      </x:c>
      <x:c r="H3236" s="7" t="str"/>
      <x:c r="I3236" s="7" t="str">
        <x:v>[{"id": "2", "num": 10000}, {"id": "110232", "num": 3}, {"id": "115002", "num": 3}]</x:v>
      </x:c>
      <x:c r="J3236" s="6" t="str">
        <x:v>https://raw.githubusercontent.com/Mar-7th/StarRailRes/dbe8cdfcfb0bf657b9fe1cf92d5537f118ccb487/index_new/cn/character_skill_trees.json</x:v>
      </x:c>
    </x:row>
    <x:row r="3237" ht="38" customHeight="1">
      <x:c r="A3237" s="6" t="str">
        <x:v>1403003_5</x:v>
      </x:c>
      <x:c r="B3237" s="6" t="str">
        <x:v>1403</x:v>
      </x:c>
      <x:c r="C3237" s="6" t="str">
        <x:v>1403003</x:v>
      </x:c>
      <x:c r="D3237" s="6" t="str"/>
      <x:c r="E3237" s="6" t="n">
        <x:v>5</x:v>
      </x:c>
      <x:c r="F3237" s="6" t="n">
        <x:v>4</x:v>
      </x:c>
      <x:c r="G3237" s="6" t="n">
        <x:v>0</x:v>
      </x:c>
      <x:c r="H3237" s="7" t="str"/>
      <x:c r="I3237" s="7" t="str">
        <x:v>[{"id": "2", "num": 20000}, {"id": "110232", "num": 5}, {"id": "115002", "num": 4}]</x:v>
      </x:c>
      <x:c r="J3237" s="6" t="str">
        <x:v>https://raw.githubusercontent.com/Mar-7th/StarRailRes/dbe8cdfcfb0bf657b9fe1cf92d5537f118ccb487/index_new/cn/character_skill_trees.json</x:v>
      </x:c>
    </x:row>
    <x:row r="3238" ht="38" customHeight="1">
      <x:c r="A3238" s="6" t="str">
        <x:v>1403003_6</x:v>
      </x:c>
      <x:c r="B3238" s="6" t="str">
        <x:v>1403</x:v>
      </x:c>
      <x:c r="C3238" s="6" t="str">
        <x:v>1403003</x:v>
      </x:c>
      <x:c r="D3238" s="6" t="str"/>
      <x:c r="E3238" s="6" t="n">
        <x:v>6</x:v>
      </x:c>
      <x:c r="F3238" s="6" t="n">
        <x:v>4</x:v>
      </x:c>
      <x:c r="G3238" s="6" t="n">
        <x:v>0</x:v>
      </x:c>
      <x:c r="H3238" s="7" t="str"/>
      <x:c r="I3238" s="7" t="str">
        <x:v>[{"id": "2", "num": 30000}, {"id": "110232", "num": 7}, {"id": "115002", "num": 6}]</x:v>
      </x:c>
      <x:c r="J3238" s="6" t="str">
        <x:v>https://raw.githubusercontent.com/Mar-7th/StarRailRes/dbe8cdfcfb0bf657b9fe1cf92d5537f118ccb487/index_new/cn/character_skill_trees.json</x:v>
      </x:c>
    </x:row>
    <x:row r="3239" ht="38" customHeight="1">
      <x:c r="A3239" s="6" t="str">
        <x:v>1403003_7</x:v>
      </x:c>
      <x:c r="B3239" s="6" t="str">
        <x:v>1403</x:v>
      </x:c>
      <x:c r="C3239" s="6" t="str">
        <x:v>1403003</x:v>
      </x:c>
      <x:c r="D3239" s="6" t="str"/>
      <x:c r="E3239" s="6" t="n">
        <x:v>7</x:v>
      </x:c>
      <x:c r="F3239" s="6" t="n">
        <x:v>5</x:v>
      </x:c>
      <x:c r="G3239" s="6" t="n">
        <x:v>0</x:v>
      </x:c>
      <x:c r="H3239" s="7" t="str"/>
      <x:c r="I3239" s="7" t="str">
        <x:v>[{"id": "2", "num": 45000}, {"id": "110233", "num": 3}, {"id": "115003", "num": 3}]</x:v>
      </x:c>
      <x:c r="J3239" s="6" t="str">
        <x:v>https://raw.githubusercontent.com/Mar-7th/StarRailRes/dbe8cdfcfb0bf657b9fe1cf92d5537f118ccb487/index_new/cn/character_skill_trees.json</x:v>
      </x:c>
    </x:row>
    <x:row r="3240" ht="53" customHeight="1">
      <x:c r="A3240" s="6" t="str">
        <x:v>1403003_8</x:v>
      </x:c>
      <x:c r="B3240" s="6" t="str">
        <x:v>1403</x:v>
      </x:c>
      <x:c r="C3240" s="6" t="str">
        <x:v>1403003</x:v>
      </x:c>
      <x:c r="D3240" s="6" t="str"/>
      <x:c r="E3240" s="6" t="n">
        <x:v>8</x:v>
      </x:c>
      <x:c r="F3240" s="6" t="n">
        <x:v>5</x:v>
      </x:c>
      <x:c r="G3240" s="6" t="n">
        <x:v>0</x:v>
      </x:c>
      <x:c r="H3240" s="7" t="str"/>
      <x:c r="I3240" s="7" t="str">
        <x:v>[{"id": "2", "num": 80000}, {"id": "110233", "num": 5}, {"id": "110505", "num": 1}, {"id": "115003", "num": 4}]</x:v>
      </x:c>
      <x:c r="J3240" s="6" t="str">
        <x:v>https://raw.githubusercontent.com/Mar-7th/StarRailRes/dbe8cdfcfb0bf657b9fe1cf92d5537f118ccb487/index_new/cn/character_skill_trees.json</x:v>
      </x:c>
    </x:row>
    <x:row r="3241" ht="53" customHeight="1">
      <x:c r="A3241" s="6" t="str">
        <x:v>1403003_9</x:v>
      </x:c>
      <x:c r="B3241" s="6" t="str">
        <x:v>1403</x:v>
      </x:c>
      <x:c r="C3241" s="6" t="str">
        <x:v>1403003</x:v>
      </x:c>
      <x:c r="D3241" s="6" t="str"/>
      <x:c r="E3241" s="6" t="n">
        <x:v>9</x:v>
      </x:c>
      <x:c r="F3241" s="6" t="n">
        <x:v>6</x:v>
      </x:c>
      <x:c r="G3241" s="6" t="n">
        <x:v>0</x:v>
      </x:c>
      <x:c r="H3241" s="7" t="str"/>
      <x:c r="I3241" s="7" t="str">
        <x:v>[{"id": "2", "num": 160000}, {"id": "110233", "num": 8}, {"id": "241", "num": 1}, {"id": "110505", "num": 1}]</x:v>
      </x:c>
      <x:c r="J3241" s="6" t="str">
        <x:v>https://raw.githubusercontent.com/Mar-7th/StarRailRes/dbe8cdfcfb0bf657b9fe1cf92d5537f118ccb487/index_new/cn/character_skill_trees.json</x:v>
      </x:c>
    </x:row>
    <x:row r="3242" ht="53" customHeight="1">
      <x:c r="A3242" s="6" t="str">
        <x:v>1403003_10</x:v>
      </x:c>
      <x:c r="B3242" s="6" t="str">
        <x:v>1403</x:v>
      </x:c>
      <x:c r="C3242" s="6" t="str">
        <x:v>1403003</x:v>
      </x:c>
      <x:c r="D3242" s="6" t="str"/>
      <x:c r="E3242" s="6" t="n">
        <x:v>10</x:v>
      </x:c>
      <x:c r="F3242" s="6" t="n">
        <x:v>6</x:v>
      </x:c>
      <x:c r="G3242" s="6" t="n">
        <x:v>0</x:v>
      </x:c>
      <x:c r="H3242" s="7" t="str"/>
      <x:c r="I3242" s="7" t="str">
        <x:v>[{"id": "2", "num": 300000}, {"id": "110233", "num": 14}, {"id": "241", "num": 1}, {"id": "110505", "num": 1}]</x:v>
      </x:c>
      <x:c r="J3242" s="6" t="str">
        <x:v>https://raw.githubusercontent.com/Mar-7th/StarRailRes/dbe8cdfcfb0bf657b9fe1cf92d5537f118ccb487/index_new/cn/character_skill_trees.json</x:v>
      </x:c>
    </x:row>
    <x:row r="3243" ht="20" customHeight="1">
      <x:c r="A3243" s="6" t="str">
        <x:v>1403004_1</x:v>
      </x:c>
      <x:c r="B3243" s="6" t="str">
        <x:v>1403</x:v>
      </x:c>
      <x:c r="C3243" s="6" t="str">
        <x:v>1403004</x:v>
      </x:c>
      <x:c r="D3243" s="6" t="str"/>
      <x:c r="E3243" s="6" t="n">
        <x:v>1</x:v>
      </x:c>
      <x:c r="F3243" s="6" t="n">
        <x:v>0</x:v>
      </x:c>
      <x:c r="G3243" s="6" t="n">
        <x:v>0</x:v>
      </x:c>
      <x:c r="H3243" s="7" t="str"/>
      <x:c r="I3243" s="7" t="str">
        <x:v>[]</x:v>
      </x:c>
      <x:c r="J3243" s="6" t="str">
        <x:v>https://raw.githubusercontent.com/Mar-7th/StarRailRes/dbe8cdfcfb0bf657b9fe1cf92d5537f118ccb487/index_new/cn/character_skill_trees.json</x:v>
      </x:c>
    </x:row>
    <x:row r="3244" ht="38" customHeight="1">
      <x:c r="A3244" s="6" t="str">
        <x:v>1403004_2</x:v>
      </x:c>
      <x:c r="B3244" s="6" t="str">
        <x:v>1403</x:v>
      </x:c>
      <x:c r="C3244" s="6" t="str">
        <x:v>1403004</x:v>
      </x:c>
      <x:c r="D3244" s="6" t="str"/>
      <x:c r="E3244" s="6" t="n">
        <x:v>2</x:v>
      </x:c>
      <x:c r="F3244" s="6" t="n">
        <x:v>1</x:v>
      </x:c>
      <x:c r="G3244" s="6" t="n">
        <x:v>0</x:v>
      </x:c>
      <x:c r="H3244" s="7" t="str"/>
      <x:c r="I3244" s="7" t="str">
        <x:v>[{"id": "2", "num": 2500}, {"id": "115001", "num": 3}]</x:v>
      </x:c>
      <x:c r="J3244" s="6" t="str">
        <x:v>https://raw.githubusercontent.com/Mar-7th/StarRailRes/dbe8cdfcfb0bf657b9fe1cf92d5537f118ccb487/index_new/cn/character_skill_trees.json</x:v>
      </x:c>
    </x:row>
    <x:row r="3245" ht="38" customHeight="1">
      <x:c r="A3245" s="6" t="str">
        <x:v>1403004_3</x:v>
      </x:c>
      <x:c r="B3245" s="6" t="str">
        <x:v>1403</x:v>
      </x:c>
      <x:c r="C3245" s="6" t="str">
        <x:v>1403004</x:v>
      </x:c>
      <x:c r="D3245" s="6" t="str"/>
      <x:c r="E3245" s="6" t="n">
        <x:v>3</x:v>
      </x:c>
      <x:c r="F3245" s="6" t="n">
        <x:v>2</x:v>
      </x:c>
      <x:c r="G3245" s="6" t="n">
        <x:v>0</x:v>
      </x:c>
      <x:c r="H3245" s="7" t="str"/>
      <x:c r="I3245" s="7" t="str">
        <x:v>[{"id": "2", "num": 5000}, {"id": "110231", "num": 3}, {"id": "115001", "num": 6}]</x:v>
      </x:c>
      <x:c r="J3245" s="6" t="str">
        <x:v>https://raw.githubusercontent.com/Mar-7th/StarRailRes/dbe8cdfcfb0bf657b9fe1cf92d5537f118ccb487/index_new/cn/character_skill_trees.json</x:v>
      </x:c>
    </x:row>
    <x:row r="3246" ht="38" customHeight="1">
      <x:c r="A3246" s="6" t="str">
        <x:v>1403004_4</x:v>
      </x:c>
      <x:c r="B3246" s="6" t="str">
        <x:v>1403</x:v>
      </x:c>
      <x:c r="C3246" s="6" t="str">
        <x:v>1403004</x:v>
      </x:c>
      <x:c r="D3246" s="6" t="str"/>
      <x:c r="E3246" s="6" t="n">
        <x:v>4</x:v>
      </x:c>
      <x:c r="F3246" s="6" t="n">
        <x:v>3</x:v>
      </x:c>
      <x:c r="G3246" s="6" t="n">
        <x:v>0</x:v>
      </x:c>
      <x:c r="H3246" s="7" t="str"/>
      <x:c r="I3246" s="7" t="str">
        <x:v>[{"id": "2", "num": 10000}, {"id": "110232", "num": 3}, {"id": "115002", "num": 3}]</x:v>
      </x:c>
      <x:c r="J3246" s="6" t="str">
        <x:v>https://raw.githubusercontent.com/Mar-7th/StarRailRes/dbe8cdfcfb0bf657b9fe1cf92d5537f118ccb487/index_new/cn/character_skill_trees.json</x:v>
      </x:c>
    </x:row>
    <x:row r="3247" ht="38" customHeight="1">
      <x:c r="A3247" s="6" t="str">
        <x:v>1403004_5</x:v>
      </x:c>
      <x:c r="B3247" s="6" t="str">
        <x:v>1403</x:v>
      </x:c>
      <x:c r="C3247" s="6" t="str">
        <x:v>1403004</x:v>
      </x:c>
      <x:c r="D3247" s="6" t="str"/>
      <x:c r="E3247" s="6" t="n">
        <x:v>5</x:v>
      </x:c>
      <x:c r="F3247" s="6" t="n">
        <x:v>4</x:v>
      </x:c>
      <x:c r="G3247" s="6" t="n">
        <x:v>0</x:v>
      </x:c>
      <x:c r="H3247" s="7" t="str"/>
      <x:c r="I3247" s="7" t="str">
        <x:v>[{"id": "2", "num": 20000}, {"id": "110232", "num": 5}, {"id": "115002", "num": 4}]</x:v>
      </x:c>
      <x:c r="J3247" s="6" t="str">
        <x:v>https://raw.githubusercontent.com/Mar-7th/StarRailRes/dbe8cdfcfb0bf657b9fe1cf92d5537f118ccb487/index_new/cn/character_skill_trees.json</x:v>
      </x:c>
    </x:row>
    <x:row r="3248" ht="38" customHeight="1">
      <x:c r="A3248" s="6" t="str">
        <x:v>1403004_6</x:v>
      </x:c>
      <x:c r="B3248" s="6" t="str">
        <x:v>1403</x:v>
      </x:c>
      <x:c r="C3248" s="6" t="str">
        <x:v>1403004</x:v>
      </x:c>
      <x:c r="D3248" s="6" t="str"/>
      <x:c r="E3248" s="6" t="n">
        <x:v>6</x:v>
      </x:c>
      <x:c r="F3248" s="6" t="n">
        <x:v>4</x:v>
      </x:c>
      <x:c r="G3248" s="6" t="n">
        <x:v>0</x:v>
      </x:c>
      <x:c r="H3248" s="7" t="str"/>
      <x:c r="I3248" s="7" t="str">
        <x:v>[{"id": "2", "num": 30000}, {"id": "110232", "num": 7}, {"id": "115002", "num": 6}]</x:v>
      </x:c>
      <x:c r="J3248" s="6" t="str">
        <x:v>https://raw.githubusercontent.com/Mar-7th/StarRailRes/dbe8cdfcfb0bf657b9fe1cf92d5537f118ccb487/index_new/cn/character_skill_trees.json</x:v>
      </x:c>
    </x:row>
    <x:row r="3249" ht="38" customHeight="1">
      <x:c r="A3249" s="6" t="str">
        <x:v>1403004_7</x:v>
      </x:c>
      <x:c r="B3249" s="6" t="str">
        <x:v>1403</x:v>
      </x:c>
      <x:c r="C3249" s="6" t="str">
        <x:v>1403004</x:v>
      </x:c>
      <x:c r="D3249" s="6" t="str"/>
      <x:c r="E3249" s="6" t="n">
        <x:v>7</x:v>
      </x:c>
      <x:c r="F3249" s="6" t="n">
        <x:v>5</x:v>
      </x:c>
      <x:c r="G3249" s="6" t="n">
        <x:v>0</x:v>
      </x:c>
      <x:c r="H3249" s="7" t="str"/>
      <x:c r="I3249" s="7" t="str">
        <x:v>[{"id": "2", "num": 45000}, {"id": "110233", "num": 3}, {"id": "115003", "num": 3}]</x:v>
      </x:c>
      <x:c r="J3249" s="6" t="str">
        <x:v>https://raw.githubusercontent.com/Mar-7th/StarRailRes/dbe8cdfcfb0bf657b9fe1cf92d5537f118ccb487/index_new/cn/character_skill_trees.json</x:v>
      </x:c>
    </x:row>
    <x:row r="3250" ht="53" customHeight="1">
      <x:c r="A3250" s="6" t="str">
        <x:v>1403004_8</x:v>
      </x:c>
      <x:c r="B3250" s="6" t="str">
        <x:v>1403</x:v>
      </x:c>
      <x:c r="C3250" s="6" t="str">
        <x:v>1403004</x:v>
      </x:c>
      <x:c r="D3250" s="6" t="str"/>
      <x:c r="E3250" s="6" t="n">
        <x:v>8</x:v>
      </x:c>
      <x:c r="F3250" s="6" t="n">
        <x:v>5</x:v>
      </x:c>
      <x:c r="G3250" s="6" t="n">
        <x:v>0</x:v>
      </x:c>
      <x:c r="H3250" s="7" t="str"/>
      <x:c r="I3250" s="7" t="str">
        <x:v>[{"id": "2", "num": 80000}, {"id": "110233", "num": 5}, {"id": "110505", "num": 1}, {"id": "115003", "num": 4}]</x:v>
      </x:c>
      <x:c r="J3250" s="6" t="str">
        <x:v>https://raw.githubusercontent.com/Mar-7th/StarRailRes/dbe8cdfcfb0bf657b9fe1cf92d5537f118ccb487/index_new/cn/character_skill_trees.json</x:v>
      </x:c>
    </x:row>
    <x:row r="3251" ht="53" customHeight="1">
      <x:c r="A3251" s="6" t="str">
        <x:v>1403004_9</x:v>
      </x:c>
      <x:c r="B3251" s="6" t="str">
        <x:v>1403</x:v>
      </x:c>
      <x:c r="C3251" s="6" t="str">
        <x:v>1403004</x:v>
      </x:c>
      <x:c r="D3251" s="6" t="str"/>
      <x:c r="E3251" s="6" t="n">
        <x:v>9</x:v>
      </x:c>
      <x:c r="F3251" s="6" t="n">
        <x:v>6</x:v>
      </x:c>
      <x:c r="G3251" s="6" t="n">
        <x:v>0</x:v>
      </x:c>
      <x:c r="H3251" s="7" t="str"/>
      <x:c r="I3251" s="7" t="str">
        <x:v>[{"id": "2", "num": 160000}, {"id": "110233", "num": 8}, {"id": "241", "num": 1}, {"id": "110505", "num": 1}]</x:v>
      </x:c>
      <x:c r="J3251" s="6" t="str">
        <x:v>https://raw.githubusercontent.com/Mar-7th/StarRailRes/dbe8cdfcfb0bf657b9fe1cf92d5537f118ccb487/index_new/cn/character_skill_trees.json</x:v>
      </x:c>
    </x:row>
    <x:row r="3252" ht="53" customHeight="1">
      <x:c r="A3252" s="6" t="str">
        <x:v>1403004_10</x:v>
      </x:c>
      <x:c r="B3252" s="6" t="str">
        <x:v>1403</x:v>
      </x:c>
      <x:c r="C3252" s="6" t="str">
        <x:v>1403004</x:v>
      </x:c>
      <x:c r="D3252" s="6" t="str"/>
      <x:c r="E3252" s="6" t="n">
        <x:v>10</x:v>
      </x:c>
      <x:c r="F3252" s="6" t="n">
        <x:v>6</x:v>
      </x:c>
      <x:c r="G3252" s="6" t="n">
        <x:v>0</x:v>
      </x:c>
      <x:c r="H3252" s="7" t="str"/>
      <x:c r="I3252" s="7" t="str">
        <x:v>[{"id": "2", "num": 300000}, {"id": "110233", "num": 14}, {"id": "241", "num": 1}, {"id": "110505", "num": 1}]</x:v>
      </x:c>
      <x:c r="J3252" s="6" t="str">
        <x:v>https://raw.githubusercontent.com/Mar-7th/StarRailRes/dbe8cdfcfb0bf657b9fe1cf92d5537f118ccb487/index_new/cn/character_skill_trees.json</x:v>
      </x:c>
    </x:row>
    <x:row r="3253" ht="20" customHeight="1">
      <x:c r="A3253" s="6" t="str">
        <x:v>1403007_1</x:v>
      </x:c>
      <x:c r="B3253" s="6" t="str">
        <x:v>1403</x:v>
      </x:c>
      <x:c r="C3253" s="6" t="str">
        <x:v>1403007</x:v>
      </x:c>
      <x:c r="D3253" s="6" t="str"/>
      <x:c r="E3253" s="6" t="n">
        <x:v>1</x:v>
      </x:c>
      <x:c r="F3253" s="6" t="n">
        <x:v>0</x:v>
      </x:c>
      <x:c r="G3253" s="6" t="n">
        <x:v>0</x:v>
      </x:c>
      <x:c r="H3253" s="7" t="str"/>
      <x:c r="I3253" s="7" t="str">
        <x:v>[]</x:v>
      </x:c>
      <x:c r="J3253" s="6" t="str">
        <x:v>https://raw.githubusercontent.com/Mar-7th/StarRailRes/dbe8cdfcfb0bf657b9fe1cf92d5537f118ccb487/index_new/cn/character_skill_trees.json</x:v>
      </x:c>
    </x:row>
    <x:row r="3254" ht="38" customHeight="1">
      <x:c r="A3254" s="6" t="str">
        <x:v>1403101_1</x:v>
      </x:c>
      <x:c r="B3254" s="6" t="str">
        <x:v>1403</x:v>
      </x:c>
      <x:c r="C3254" s="6" t="str">
        <x:v>1403101</x:v>
      </x:c>
      <x:c r="D3254" s="6" t="str">
        <x:v>城墙外的羊羔儿…</x:v>
      </x:c>
      <x:c r="E3254" s="6" t="n">
        <x:v>1</x:v>
      </x:c>
      <x:c r="F3254" s="6" t="n">
        <x:v>2</x:v>
      </x:c>
      <x:c r="G3254" s="6" t="n">
        <x:v>0</x:v>
      </x:c>
      <x:c r="H3254" s="7" t="str">
        <x:v>施放天赋的追加攻击后，缇宝造成的伤害提高#1[i]%，该效果最多叠加#2[i]层，持续#3[i]回合。</x:v>
      </x:c>
      <x:c r="I3254" s="7" t="str">
        <x:v>[{"id": "2", "num": 5000}, {"id": "110231", "num": 3}, {"id": "110505", "num": 1}]</x:v>
      </x:c>
      <x:c r="J3254" s="6" t="str">
        <x:v>https://raw.githubusercontent.com/Mar-7th/StarRailRes/dbe8cdfcfb0bf657b9fe1cf92d5537f118ccb487/index_new/cn/character_skill_trees.json</x:v>
      </x:c>
    </x:row>
    <x:row r="3255" ht="53" customHeight="1">
      <x:c r="A3255" s="6" t="str">
        <x:v>1403102_1</x:v>
      </x:c>
      <x:c r="B3255" s="6" t="str">
        <x:v>1403</x:v>
      </x:c>
      <x:c r="C3255" s="6" t="str">
        <x:v>1403102</x:v>
      </x:c>
      <x:c r="D3255" s="6" t="str">
        <x:v>长翅膀的玻璃球！</x:v>
      </x:c>
      <x:c r="E3255" s="6" t="n">
        <x:v>1</x:v>
      </x:c>
      <x:c r="F3255" s="6" t="n">
        <x:v>4</x:v>
      </x:c>
      <x:c r="G3255" s="6" t="n">
        <x:v>0</x:v>
      </x:c>
      <x:c r="H3255" s="7" t="str">
        <x:v>结界持续期间，缇宝的生命上限提高，提高数值等同于我方全体角色生命上限之和的#1[i]%。</x:v>
      </x:c>
      <x:c r="I3255" s="7" t="str">
        <x:v>[{"id": "2", "num": 20000}, {"id": "110232", "num": 5}, {"id": "241", "num": 1}, {"id": "110505", "num": 1}]</x:v>
      </x:c>
      <x:c r="J3255" s="6" t="str">
        <x:v>https://raw.githubusercontent.com/Mar-7th/StarRailRes/dbe8cdfcfb0bf657b9fe1cf92d5537f118ccb487/index_new/cn/character_skill_trees.json</x:v>
      </x:c>
    </x:row>
    <x:row r="3256" ht="53" customHeight="1">
      <x:c r="A3256" s="6" t="str">
        <x:v>1403103_1</x:v>
      </x:c>
      <x:c r="B3256" s="6" t="str">
        <x:v>1403</x:v>
      </x:c>
      <x:c r="C3256" s="6" t="str">
        <x:v>1403103</x:v>
      </x:c>
      <x:c r="D3256" s="6" t="str">
        <x:v>岔路旁的小石子？</x:v>
      </x:c>
      <x:c r="E3256" s="6" t="n">
        <x:v>1</x:v>
      </x:c>
      <x:c r="F3256" s="6" t="n">
        <x:v>6</x:v>
      </x:c>
      <x:c r="G3256" s="6" t="n">
        <x:v>0</x:v>
      </x:c>
      <x:c r="H3256" s="7" t="str">
        <x:v>战斗开始时，缇宝恢复#1[i]点能量。我方其他目标攻击后，每击中1个目标使缇宝恢复#2[f1]点能量。</x:v>
      </x:c>
      <x:c r="I3256" s="7" t="str">
        <x:v>[{"id": "2", "num": 160000}, {"id": "110233", "num": 8}, {"id": "241", "num": 1}, {"id": "110505", "num": 1}]</x:v>
      </x:c>
      <x:c r="J3256" s="6" t="str">
        <x:v>https://raw.githubusercontent.com/Mar-7th/StarRailRes/dbe8cdfcfb0bf657b9fe1cf92d5537f118ccb487/index_new/cn/character_skill_trees.json</x:v>
      </x:c>
    </x:row>
    <x:row r="3257" ht="38" customHeight="1">
      <x:c r="A3257" s="6" t="str">
        <x:v>1403201_1</x:v>
      </x:c>
      <x:c r="B3257" s="6" t="str">
        <x:v>1403</x:v>
      </x:c>
      <x:c r="C3257" s="6" t="str">
        <x:v>1403201</x:v>
      </x:c>
      <x:c r="D3257" s="6" t="str">
        <x:v>暴击伤害强化</x:v>
      </x:c>
      <x:c r="E3257" s="6" t="n">
        <x:v>1</x:v>
      </x:c>
      <x:c r="F3257" s="6" t="n">
        <x:v>0</x:v>
      </x:c>
      <x:c r="G3257" s="6" t="n">
        <x:v>1</x:v>
      </x:c>
      <x:c r="H3257" s="7" t="str"/>
      <x:c r="I3257" s="7" t="str">
        <x:v>[{"id": "2", "num": 2500}, {"id": "115001", "num": 2}]</x:v>
      </x:c>
      <x:c r="J3257" s="6" t="str">
        <x:v>https://raw.githubusercontent.com/Mar-7th/StarRailRes/dbe8cdfcfb0bf657b9fe1cf92d5537f118ccb487/index_new/cn/character_skill_trees.json</x:v>
      </x:c>
    </x:row>
    <x:row r="3258" ht="38" customHeight="1">
      <x:c r="A3258" s="6" t="str">
        <x:v>1403202_1</x:v>
      </x:c>
      <x:c r="B3258" s="6" t="str">
        <x:v>1403</x:v>
      </x:c>
      <x:c r="C3258" s="6" t="str">
        <x:v>1403202</x:v>
      </x:c>
      <x:c r="D3258" s="6" t="str">
        <x:v>暴击率强化</x:v>
      </x:c>
      <x:c r="E3258" s="6" t="n">
        <x:v>1</x:v>
      </x:c>
      <x:c r="F3258" s="6" t="n">
        <x:v>2</x:v>
      </x:c>
      <x:c r="G3258" s="6" t="n">
        <x:v>0</x:v>
      </x:c>
      <x:c r="H3258" s="7" t="str"/>
      <x:c r="I3258" s="7" t="str">
        <x:v>[{"id": "2", "num": 5000}, {"id": "110231", "num": 3}, {"id": "115001", "num": 6}]</x:v>
      </x:c>
      <x:c r="J3258" s="6" t="str">
        <x:v>https://raw.githubusercontent.com/Mar-7th/StarRailRes/dbe8cdfcfb0bf657b9fe1cf92d5537f118ccb487/index_new/cn/character_skill_trees.json</x:v>
      </x:c>
    </x:row>
    <x:row r="3259" ht="38" customHeight="1">
      <x:c r="A3259" s="6" t="str">
        <x:v>1403203_1</x:v>
      </x:c>
      <x:c r="B3259" s="6" t="str">
        <x:v>1403</x:v>
      </x:c>
      <x:c r="C3259" s="6" t="str">
        <x:v>1403203</x:v>
      </x:c>
      <x:c r="D3259" s="6" t="str">
        <x:v>暴击伤害强化</x:v>
      </x:c>
      <x:c r="E3259" s="6" t="n">
        <x:v>1</x:v>
      </x:c>
      <x:c r="F3259" s="6" t="n">
        <x:v>3</x:v>
      </x:c>
      <x:c r="G3259" s="6" t="n">
        <x:v>0</x:v>
      </x:c>
      <x:c r="H3259" s="7" t="str"/>
      <x:c r="I3259" s="7" t="str">
        <x:v>[{"id": "2", "num": 10000}, {"id": "110232", "num": 3}, {"id": "115002", "num": 3}]</x:v>
      </x:c>
      <x:c r="J3259" s="6" t="str">
        <x:v>https://raw.githubusercontent.com/Mar-7th/StarRailRes/dbe8cdfcfb0bf657b9fe1cf92d5537f118ccb487/index_new/cn/character_skill_trees.json</x:v>
      </x:c>
    </x:row>
    <x:row r="3260" ht="38" customHeight="1">
      <x:c r="A3260" s="6" t="str">
        <x:v>1403204_1</x:v>
      </x:c>
      <x:c r="B3260" s="6" t="str">
        <x:v>1403</x:v>
      </x:c>
      <x:c r="C3260" s="6" t="str">
        <x:v>1403204</x:v>
      </x:c>
      <x:c r="D3260" s="6" t="str">
        <x:v>生命强化</x:v>
      </x:c>
      <x:c r="E3260" s="6" t="n">
        <x:v>1</x:v>
      </x:c>
      <x:c r="F3260" s="6" t="n">
        <x:v>3</x:v>
      </x:c>
      <x:c r="G3260" s="6" t="n">
        <x:v>0</x:v>
      </x:c>
      <x:c r="H3260" s="7" t="str"/>
      <x:c r="I3260" s="7" t="str">
        <x:v>[{"id": "2", "num": 10000}, {"id": "110232", "num": 3}, {"id": "115002", "num": 3}]</x:v>
      </x:c>
      <x:c r="J3260" s="6" t="str">
        <x:v>https://raw.githubusercontent.com/Mar-7th/StarRailRes/dbe8cdfcfb0bf657b9fe1cf92d5537f118ccb487/index_new/cn/character_skill_trees.json</x:v>
      </x:c>
    </x:row>
    <x:row r="3261" ht="38" customHeight="1">
      <x:c r="A3261" s="6" t="str">
        <x:v>1403205_1</x:v>
      </x:c>
      <x:c r="B3261" s="6" t="str">
        <x:v>1403</x:v>
      </x:c>
      <x:c r="C3261" s="6" t="str">
        <x:v>1403205</x:v>
      </x:c>
      <x:c r="D3261" s="6" t="str">
        <x:v>暴击伤害强化</x:v>
      </x:c>
      <x:c r="E3261" s="6" t="n">
        <x:v>1</x:v>
      </x:c>
      <x:c r="F3261" s="6" t="n">
        <x:v>4</x:v>
      </x:c>
      <x:c r="G3261" s="6" t="n">
        <x:v>0</x:v>
      </x:c>
      <x:c r="H3261" s="7" t="str"/>
      <x:c r="I3261" s="7" t="str">
        <x:v>[{"id": "2", "num": 20000}, {"id": "110232", "num": 5}, {"id": "115002", "num": 4}]</x:v>
      </x:c>
      <x:c r="J3261" s="6" t="str">
        <x:v>https://raw.githubusercontent.com/Mar-7th/StarRailRes/dbe8cdfcfb0bf657b9fe1cf92d5537f118ccb487/index_new/cn/character_skill_trees.json</x:v>
      </x:c>
    </x:row>
    <x:row r="3262" ht="38" customHeight="1">
      <x:c r="A3262" s="6" t="str">
        <x:v>1403206_1</x:v>
      </x:c>
      <x:c r="B3262" s="6" t="str">
        <x:v>1403</x:v>
      </x:c>
      <x:c r="C3262" s="6" t="str">
        <x:v>1403206</x:v>
      </x:c>
      <x:c r="D3262" s="6" t="str">
        <x:v>暴击率强化</x:v>
      </x:c>
      <x:c r="E3262" s="6" t="n">
        <x:v>1</x:v>
      </x:c>
      <x:c r="F3262" s="6" t="n">
        <x:v>5</x:v>
      </x:c>
      <x:c r="G3262" s="6" t="n">
        <x:v>0</x:v>
      </x:c>
      <x:c r="H3262" s="7" t="str"/>
      <x:c r="I3262" s="7" t="str">
        <x:v>[{"id": "2", "num": 45000}, {"id": "110233", "num": 3}, {"id": "115003", "num": 3}]</x:v>
      </x:c>
      <x:c r="J3262" s="6" t="str">
        <x:v>https://raw.githubusercontent.com/Mar-7th/StarRailRes/dbe8cdfcfb0bf657b9fe1cf92d5537f118ccb487/index_new/cn/character_skill_trees.json</x:v>
      </x:c>
    </x:row>
    <x:row r="3263" ht="38" customHeight="1">
      <x:c r="A3263" s="6" t="str">
        <x:v>1403207_1</x:v>
      </x:c>
      <x:c r="B3263" s="6" t="str">
        <x:v>1403</x:v>
      </x:c>
      <x:c r="C3263" s="6" t="str">
        <x:v>1403207</x:v>
      </x:c>
      <x:c r="D3263" s="6" t="str">
        <x:v>暴击伤害强化</x:v>
      </x:c>
      <x:c r="E3263" s="6" t="n">
        <x:v>1</x:v>
      </x:c>
      <x:c r="F3263" s="6" t="n">
        <x:v>5</x:v>
      </x:c>
      <x:c r="G3263" s="6" t="n">
        <x:v>0</x:v>
      </x:c>
      <x:c r="H3263" s="7" t="str"/>
      <x:c r="I3263" s="7" t="str">
        <x:v>[{"id": "2", "num": 45000}, {"id": "110233", "num": 3}, {"id": "115003", "num": 3}]</x:v>
      </x:c>
      <x:c r="J3263" s="6" t="str">
        <x:v>https://raw.githubusercontent.com/Mar-7th/StarRailRes/dbe8cdfcfb0bf657b9fe1cf92d5537f118ccb487/index_new/cn/character_skill_trees.json</x:v>
      </x:c>
    </x:row>
    <x:row r="3264" ht="38" customHeight="1">
      <x:c r="A3264" s="6" t="str">
        <x:v>1403208_1</x:v>
      </x:c>
      <x:c r="B3264" s="6" t="str">
        <x:v>1403</x:v>
      </x:c>
      <x:c r="C3264" s="6" t="str">
        <x:v>1403208</x:v>
      </x:c>
      <x:c r="D3264" s="6" t="str">
        <x:v>生命强化</x:v>
      </x:c>
      <x:c r="E3264" s="6" t="n">
        <x:v>1</x:v>
      </x:c>
      <x:c r="F3264" s="6" t="n">
        <x:v>6</x:v>
      </x:c>
      <x:c r="G3264" s="6" t="n">
        <x:v>0</x:v>
      </x:c>
      <x:c r="H3264" s="7" t="str"/>
      <x:c r="I3264" s="7" t="str">
        <x:v>[{"id": "2", "num": 160000}, {"id": "110233", "num": 8}, {"id": "115003", "num": 8}]</x:v>
      </x:c>
      <x:c r="J3264" s="6" t="str">
        <x:v>https://raw.githubusercontent.com/Mar-7th/StarRailRes/dbe8cdfcfb0bf657b9fe1cf92d5537f118ccb487/index_new/cn/character_skill_trees.json</x:v>
      </x:c>
    </x:row>
    <x:row r="3265" ht="38" customHeight="1">
      <x:c r="A3265" s="6" t="str">
        <x:v>1403209_1</x:v>
      </x:c>
      <x:c r="B3265" s="6" t="str">
        <x:v>1403</x:v>
      </x:c>
      <x:c r="C3265" s="6" t="str">
        <x:v>1403209</x:v>
      </x:c>
      <x:c r="D3265" s="6" t="str">
        <x:v>暴击率强化</x:v>
      </x:c>
      <x:c r="E3265" s="6" t="n">
        <x:v>1</x:v>
      </x:c>
      <x:c r="F3265" s="6" t="n">
        <x:v>0</x:v>
      </x:c>
      <x:c r="G3265" s="6" t="n">
        <x:v>75</x:v>
      </x:c>
      <x:c r="H3265" s="7" t="str"/>
      <x:c r="I3265" s="7" t="str">
        <x:v>[{"id": "2", "num": 160000}, {"id": "110233", "num": 8}, {"id": "115003", "num": 8}]</x:v>
      </x:c>
      <x:c r="J3265" s="6" t="str">
        <x:v>https://raw.githubusercontent.com/Mar-7th/StarRailRes/dbe8cdfcfb0bf657b9fe1cf92d5537f118ccb487/index_new/cn/character_skill_trees.json</x:v>
      </x:c>
    </x:row>
    <x:row r="3266" ht="38" customHeight="1">
      <x:c r="A3266" s="6" t="str">
        <x:v>1403210_1</x:v>
      </x:c>
      <x:c r="B3266" s="6" t="str">
        <x:v>1403</x:v>
      </x:c>
      <x:c r="C3266" s="6" t="str">
        <x:v>1403210</x:v>
      </x:c>
      <x:c r="D3266" s="6" t="str">
        <x:v>暴击伤害强化</x:v>
      </x:c>
      <x:c r="E3266" s="6" t="n">
        <x:v>1</x:v>
      </x:c>
      <x:c r="F3266" s="6" t="n">
        <x:v>0</x:v>
      </x:c>
      <x:c r="G3266" s="6" t="n">
        <x:v>80</x:v>
      </x:c>
      <x:c r="H3266" s="7" t="str"/>
      <x:c r="I3266" s="7" t="str">
        <x:v>[{"id": "2", "num": 160000}, {"id": "110233", "num": 8}, {"id": "115003", "num": 8}]</x:v>
      </x:c>
      <x:c r="J3266" s="6" t="str">
        <x:v>https://raw.githubusercontent.com/Mar-7th/StarRailRes/dbe8cdfcfb0bf657b9fe1cf92d5537f118ccb487/index_new/cn/character_skill_trees.json</x:v>
      </x:c>
    </x:row>
    <x:row r="3267" ht="20" customHeight="1">
      <x:c r="A3267" s="6" t="str">
        <x:v>1404001_1</x:v>
      </x:c>
      <x:c r="B3267" s="6" t="str">
        <x:v>1404</x:v>
      </x:c>
      <x:c r="C3267" s="6" t="str">
        <x:v>1404001</x:v>
      </x:c>
      <x:c r="D3267" s="6" t="str"/>
      <x:c r="E3267" s="6" t="n">
        <x:v>1</x:v>
      </x:c>
      <x:c r="F3267" s="6" t="n">
        <x:v>0</x:v>
      </x:c>
      <x:c r="G3267" s="6" t="n">
        <x:v>0</x:v>
      </x:c>
      <x:c r="H3267" s="7" t="str"/>
      <x:c r="I3267" s="7" t="str">
        <x:v>[]</x:v>
      </x:c>
      <x:c r="J3267" s="6" t="str">
        <x:v>https://raw.githubusercontent.com/Mar-7th/StarRailRes/dbe8cdfcfb0bf657b9fe1cf92d5537f118ccb487/index_new/cn/character_skill_trees.json</x:v>
      </x:c>
    </x:row>
    <x:row r="3268" ht="38" customHeight="1">
      <x:c r="A3268" s="6" t="str">
        <x:v>1404001_2</x:v>
      </x:c>
      <x:c r="B3268" s="6" t="str">
        <x:v>1404</x:v>
      </x:c>
      <x:c r="C3268" s="6" t="str">
        <x:v>1404001</x:v>
      </x:c>
      <x:c r="D3268" s="6" t="str"/>
      <x:c r="E3268" s="6" t="n">
        <x:v>2</x:v>
      </x:c>
      <x:c r="F3268" s="6" t="n">
        <x:v>2</x:v>
      </x:c>
      <x:c r="G3268" s="6" t="n">
        <x:v>0</x:v>
      </x:c>
      <x:c r="H3268" s="7" t="str"/>
      <x:c r="I3268" s="7" t="str">
        <x:v>[{"id": "2", "num": 5000}, {"id": "110181", "num": 3}, {"id": "115001", "num": 6}]</x:v>
      </x:c>
      <x:c r="J3268" s="6" t="str">
        <x:v>https://raw.githubusercontent.com/Mar-7th/StarRailRes/dbe8cdfcfb0bf657b9fe1cf92d5537f118ccb487/index_new/cn/character_skill_trees.json</x:v>
      </x:c>
    </x:row>
    <x:row r="3269" ht="38" customHeight="1">
      <x:c r="A3269" s="6" t="str">
        <x:v>1404001_3</x:v>
      </x:c>
      <x:c r="B3269" s="6" t="str">
        <x:v>1404</x:v>
      </x:c>
      <x:c r="C3269" s="6" t="str">
        <x:v>1404001</x:v>
      </x:c>
      <x:c r="D3269" s="6" t="str"/>
      <x:c r="E3269" s="6" t="n">
        <x:v>3</x:v>
      </x:c>
      <x:c r="F3269" s="6" t="n">
        <x:v>3</x:v>
      </x:c>
      <x:c r="G3269" s="6" t="n">
        <x:v>0</x:v>
      </x:c>
      <x:c r="H3269" s="7" t="str"/>
      <x:c r="I3269" s="7" t="str">
        <x:v>[{"id": "2", "num": 10000}, {"id": "110182", "num": 3}, {"id": "115002", "num": 3}]</x:v>
      </x:c>
      <x:c r="J3269" s="6" t="str">
        <x:v>https://raw.githubusercontent.com/Mar-7th/StarRailRes/dbe8cdfcfb0bf657b9fe1cf92d5537f118ccb487/index_new/cn/character_skill_trees.json</x:v>
      </x:c>
    </x:row>
    <x:row r="3270" ht="38" customHeight="1">
      <x:c r="A3270" s="6" t="str">
        <x:v>1404001_4</x:v>
      </x:c>
      <x:c r="B3270" s="6" t="str">
        <x:v>1404</x:v>
      </x:c>
      <x:c r="C3270" s="6" t="str">
        <x:v>1404001</x:v>
      </x:c>
      <x:c r="D3270" s="6" t="str"/>
      <x:c r="E3270" s="6" t="n">
        <x:v>4</x:v>
      </x:c>
      <x:c r="F3270" s="6" t="n">
        <x:v>4</x:v>
      </x:c>
      <x:c r="G3270" s="6" t="n">
        <x:v>0</x:v>
      </x:c>
      <x:c r="H3270" s="7" t="str"/>
      <x:c r="I3270" s="7" t="str">
        <x:v>[{"id": "2", "num": 20000}, {"id": "110182", "num": 5}, {"id": "115002", "num": 4}]</x:v>
      </x:c>
      <x:c r="J3270" s="6" t="str">
        <x:v>https://raw.githubusercontent.com/Mar-7th/StarRailRes/dbe8cdfcfb0bf657b9fe1cf92d5537f118ccb487/index_new/cn/character_skill_trees.json</x:v>
      </x:c>
    </x:row>
    <x:row r="3271" ht="38" customHeight="1">
      <x:c r="A3271" s="6" t="str">
        <x:v>1404001_5</x:v>
      </x:c>
      <x:c r="B3271" s="6" t="str">
        <x:v>1404</x:v>
      </x:c>
      <x:c r="C3271" s="6" t="str">
        <x:v>1404001</x:v>
      </x:c>
      <x:c r="D3271" s="6" t="str"/>
      <x:c r="E3271" s="6" t="n">
        <x:v>5</x:v>
      </x:c>
      <x:c r="F3271" s="6" t="n">
        <x:v>5</x:v>
      </x:c>
      <x:c r="G3271" s="6" t="n">
        <x:v>0</x:v>
      </x:c>
      <x:c r="H3271" s="7" t="str"/>
      <x:c r="I3271" s="7" t="str">
        <x:v>[{"id": "2", "num": 45000}, {"id": "110183", "num": 3}, {"id": "115003", "num": 3}]</x:v>
      </x:c>
      <x:c r="J3271" s="6" t="str">
        <x:v>https://raw.githubusercontent.com/Mar-7th/StarRailRes/dbe8cdfcfb0bf657b9fe1cf92d5537f118ccb487/index_new/cn/character_skill_trees.json</x:v>
      </x:c>
    </x:row>
    <x:row r="3272" ht="38" customHeight="1">
      <x:c r="A3272" s="6" t="str">
        <x:v>1404001_6</x:v>
      </x:c>
      <x:c r="B3272" s="6" t="str">
        <x:v>1404</x:v>
      </x:c>
      <x:c r="C3272" s="6" t="str">
        <x:v>1404001</x:v>
      </x:c>
      <x:c r="D3272" s="6" t="str"/>
      <x:c r="E3272" s="6" t="n">
        <x:v>6</x:v>
      </x:c>
      <x:c r="F3272" s="6" t="n">
        <x:v>6</x:v>
      </x:c>
      <x:c r="G3272" s="6" t="n">
        <x:v>0</x:v>
      </x:c>
      <x:c r="H3272" s="7" t="str"/>
      <x:c r="I3272" s="7" t="str">
        <x:v>[{"id": "2", "num": 160000}, {"id": "110183", "num": 8}, {"id": "115003", "num": 4}]</x:v>
      </x:c>
      <x:c r="J3272" s="6" t="str">
        <x:v>https://raw.githubusercontent.com/Mar-7th/StarRailRes/dbe8cdfcfb0bf657b9fe1cf92d5537f118ccb487/index_new/cn/character_skill_trees.json</x:v>
      </x:c>
    </x:row>
    <x:row r="3273" ht="20" customHeight="1">
      <x:c r="A3273" s="6" t="str">
        <x:v>1404002_1</x:v>
      </x:c>
      <x:c r="B3273" s="6" t="str">
        <x:v>1404</x:v>
      </x:c>
      <x:c r="C3273" s="6" t="str">
        <x:v>1404002</x:v>
      </x:c>
      <x:c r="D3273" s="6" t="str"/>
      <x:c r="E3273" s="6" t="n">
        <x:v>1</x:v>
      </x:c>
      <x:c r="F3273" s="6" t="n">
        <x:v>0</x:v>
      </x:c>
      <x:c r="G3273" s="6" t="n">
        <x:v>0</x:v>
      </x:c>
      <x:c r="H3273" s="7" t="str"/>
      <x:c r="I3273" s="7" t="str">
        <x:v>[]</x:v>
      </x:c>
      <x:c r="J3273" s="6" t="str">
        <x:v>https://raw.githubusercontent.com/Mar-7th/StarRailRes/dbe8cdfcfb0bf657b9fe1cf92d5537f118ccb487/index_new/cn/character_skill_trees.json</x:v>
      </x:c>
    </x:row>
    <x:row r="3274" ht="38" customHeight="1">
      <x:c r="A3274" s="6" t="str">
        <x:v>1404002_2</x:v>
      </x:c>
      <x:c r="B3274" s="6" t="str">
        <x:v>1404</x:v>
      </x:c>
      <x:c r="C3274" s="6" t="str">
        <x:v>1404002</x:v>
      </x:c>
      <x:c r="D3274" s="6" t="str"/>
      <x:c r="E3274" s="6" t="n">
        <x:v>2</x:v>
      </x:c>
      <x:c r="F3274" s="6" t="n">
        <x:v>1</x:v>
      </x:c>
      <x:c r="G3274" s="6" t="n">
        <x:v>0</x:v>
      </x:c>
      <x:c r="H3274" s="7" t="str"/>
      <x:c r="I3274" s="7" t="str">
        <x:v>[{"id": "2", "num": 2500}, {"id": "115001", "num": 3}]</x:v>
      </x:c>
      <x:c r="J3274" s="6" t="str">
        <x:v>https://raw.githubusercontent.com/Mar-7th/StarRailRes/dbe8cdfcfb0bf657b9fe1cf92d5537f118ccb487/index_new/cn/character_skill_trees.json</x:v>
      </x:c>
    </x:row>
    <x:row r="3275" ht="38" customHeight="1">
      <x:c r="A3275" s="6" t="str">
        <x:v>1404002_3</x:v>
      </x:c>
      <x:c r="B3275" s="6" t="str">
        <x:v>1404</x:v>
      </x:c>
      <x:c r="C3275" s="6" t="str">
        <x:v>1404002</x:v>
      </x:c>
      <x:c r="D3275" s="6" t="str"/>
      <x:c r="E3275" s="6" t="n">
        <x:v>3</x:v>
      </x:c>
      <x:c r="F3275" s="6" t="n">
        <x:v>2</x:v>
      </x:c>
      <x:c r="G3275" s="6" t="n">
        <x:v>0</x:v>
      </x:c>
      <x:c r="H3275" s="7" t="str"/>
      <x:c r="I3275" s="7" t="str">
        <x:v>[{"id": "2", "num": 5000}, {"id": "110181", "num": 3}, {"id": "115001", "num": 6}]</x:v>
      </x:c>
      <x:c r="J3275" s="6" t="str">
        <x:v>https://raw.githubusercontent.com/Mar-7th/StarRailRes/dbe8cdfcfb0bf657b9fe1cf92d5537f118ccb487/index_new/cn/character_skill_trees.json</x:v>
      </x:c>
    </x:row>
    <x:row r="3276" ht="38" customHeight="1">
      <x:c r="A3276" s="6" t="str">
        <x:v>1404002_4</x:v>
      </x:c>
      <x:c r="B3276" s="6" t="str">
        <x:v>1404</x:v>
      </x:c>
      <x:c r="C3276" s="6" t="str">
        <x:v>1404002</x:v>
      </x:c>
      <x:c r="D3276" s="6" t="str"/>
      <x:c r="E3276" s="6" t="n">
        <x:v>4</x:v>
      </x:c>
      <x:c r="F3276" s="6" t="n">
        <x:v>3</x:v>
      </x:c>
      <x:c r="G3276" s="6" t="n">
        <x:v>0</x:v>
      </x:c>
      <x:c r="H3276" s="7" t="str"/>
      <x:c r="I3276" s="7" t="str">
        <x:v>[{"id": "2", "num": 10000}, {"id": "110182", "num": 3}, {"id": "115002", "num": 3}]</x:v>
      </x:c>
      <x:c r="J3276" s="6" t="str">
        <x:v>https://raw.githubusercontent.com/Mar-7th/StarRailRes/dbe8cdfcfb0bf657b9fe1cf92d5537f118ccb487/index_new/cn/character_skill_trees.json</x:v>
      </x:c>
    </x:row>
    <x:row r="3277" ht="38" customHeight="1">
      <x:c r="A3277" s="6" t="str">
        <x:v>1404002_5</x:v>
      </x:c>
      <x:c r="B3277" s="6" t="str">
        <x:v>1404</x:v>
      </x:c>
      <x:c r="C3277" s="6" t="str">
        <x:v>1404002</x:v>
      </x:c>
      <x:c r="D3277" s="6" t="str"/>
      <x:c r="E3277" s="6" t="n">
        <x:v>5</x:v>
      </x:c>
      <x:c r="F3277" s="6" t="n">
        <x:v>4</x:v>
      </x:c>
      <x:c r="G3277" s="6" t="n">
        <x:v>0</x:v>
      </x:c>
      <x:c r="H3277" s="7" t="str"/>
      <x:c r="I3277" s="7" t="str">
        <x:v>[{"id": "2", "num": 20000}, {"id": "110182", "num": 5}, {"id": "115002", "num": 4}]</x:v>
      </x:c>
      <x:c r="J3277" s="6" t="str">
        <x:v>https://raw.githubusercontent.com/Mar-7th/StarRailRes/dbe8cdfcfb0bf657b9fe1cf92d5537f118ccb487/index_new/cn/character_skill_trees.json</x:v>
      </x:c>
    </x:row>
    <x:row r="3278" ht="38" customHeight="1">
      <x:c r="A3278" s="6" t="str">
        <x:v>1404002_6</x:v>
      </x:c>
      <x:c r="B3278" s="6" t="str">
        <x:v>1404</x:v>
      </x:c>
      <x:c r="C3278" s="6" t="str">
        <x:v>1404002</x:v>
      </x:c>
      <x:c r="D3278" s="6" t="str"/>
      <x:c r="E3278" s="6" t="n">
        <x:v>6</x:v>
      </x:c>
      <x:c r="F3278" s="6" t="n">
        <x:v>4</x:v>
      </x:c>
      <x:c r="G3278" s="6" t="n">
        <x:v>0</x:v>
      </x:c>
      <x:c r="H3278" s="7" t="str"/>
      <x:c r="I3278" s="7" t="str">
        <x:v>[{"id": "2", "num": 30000}, {"id": "110182", "num": 7}, {"id": "115002", "num": 6}]</x:v>
      </x:c>
      <x:c r="J3278" s="6" t="str">
        <x:v>https://raw.githubusercontent.com/Mar-7th/StarRailRes/dbe8cdfcfb0bf657b9fe1cf92d5537f118ccb487/index_new/cn/character_skill_trees.json</x:v>
      </x:c>
    </x:row>
    <x:row r="3279" ht="38" customHeight="1">
      <x:c r="A3279" s="6" t="str">
        <x:v>1404002_7</x:v>
      </x:c>
      <x:c r="B3279" s="6" t="str">
        <x:v>1404</x:v>
      </x:c>
      <x:c r="C3279" s="6" t="str">
        <x:v>1404002</x:v>
      </x:c>
      <x:c r="D3279" s="6" t="str"/>
      <x:c r="E3279" s="6" t="n">
        <x:v>7</x:v>
      </x:c>
      <x:c r="F3279" s="6" t="n">
        <x:v>5</x:v>
      </x:c>
      <x:c r="G3279" s="6" t="n">
        <x:v>0</x:v>
      </x:c>
      <x:c r="H3279" s="7" t="str"/>
      <x:c r="I3279" s="7" t="str">
        <x:v>[{"id": "2", "num": 45000}, {"id": "110183", "num": 3}, {"id": "115003", "num": 3}]</x:v>
      </x:c>
      <x:c r="J3279" s="6" t="str">
        <x:v>https://raw.githubusercontent.com/Mar-7th/StarRailRes/dbe8cdfcfb0bf657b9fe1cf92d5537f118ccb487/index_new/cn/character_skill_trees.json</x:v>
      </x:c>
    </x:row>
    <x:row r="3280" ht="53" customHeight="1">
      <x:c r="A3280" s="6" t="str">
        <x:v>1404002_8</x:v>
      </x:c>
      <x:c r="B3280" s="6" t="str">
        <x:v>1404</x:v>
      </x:c>
      <x:c r="C3280" s="6" t="str">
        <x:v>1404002</x:v>
      </x:c>
      <x:c r="D3280" s="6" t="str"/>
      <x:c r="E3280" s="6" t="n">
        <x:v>8</x:v>
      </x:c>
      <x:c r="F3280" s="6" t="n">
        <x:v>5</x:v>
      </x:c>
      <x:c r="G3280" s="6" t="n">
        <x:v>0</x:v>
      </x:c>
      <x:c r="H3280" s="7" t="str"/>
      <x:c r="I3280" s="7" t="str">
        <x:v>[{"id": "2", "num": 80000}, {"id": "110183", "num": 5}, {"id": "110506", "num": 1}, {"id": "115003", "num": 4}]</x:v>
      </x:c>
      <x:c r="J3280" s="6" t="str">
        <x:v>https://raw.githubusercontent.com/Mar-7th/StarRailRes/dbe8cdfcfb0bf657b9fe1cf92d5537f118ccb487/index_new/cn/character_skill_trees.json</x:v>
      </x:c>
    </x:row>
    <x:row r="3281" ht="53" customHeight="1">
      <x:c r="A3281" s="6" t="str">
        <x:v>1404002_9</x:v>
      </x:c>
      <x:c r="B3281" s="6" t="str">
        <x:v>1404</x:v>
      </x:c>
      <x:c r="C3281" s="6" t="str">
        <x:v>1404002</x:v>
      </x:c>
      <x:c r="D3281" s="6" t="str"/>
      <x:c r="E3281" s="6" t="n">
        <x:v>9</x:v>
      </x:c>
      <x:c r="F3281" s="6" t="n">
        <x:v>6</x:v>
      </x:c>
      <x:c r="G3281" s="6" t="n">
        <x:v>0</x:v>
      </x:c>
      <x:c r="H3281" s="7" t="str"/>
      <x:c r="I3281" s="7" t="str">
        <x:v>[{"id": "2", "num": 160000}, {"id": "110183", "num": 8}, {"id": "241", "num": 1}, {"id": "110506", "num": 1}]</x:v>
      </x:c>
      <x:c r="J3281" s="6" t="str">
        <x:v>https://raw.githubusercontent.com/Mar-7th/StarRailRes/dbe8cdfcfb0bf657b9fe1cf92d5537f118ccb487/index_new/cn/character_skill_trees.json</x:v>
      </x:c>
    </x:row>
    <x:row r="3282" ht="53" customHeight="1">
      <x:c r="A3282" s="6" t="str">
        <x:v>1404002_10</x:v>
      </x:c>
      <x:c r="B3282" s="6" t="str">
        <x:v>1404</x:v>
      </x:c>
      <x:c r="C3282" s="6" t="str">
        <x:v>1404002</x:v>
      </x:c>
      <x:c r="D3282" s="6" t="str"/>
      <x:c r="E3282" s="6" t="n">
        <x:v>10</x:v>
      </x:c>
      <x:c r="F3282" s="6" t="n">
        <x:v>6</x:v>
      </x:c>
      <x:c r="G3282" s="6" t="n">
        <x:v>0</x:v>
      </x:c>
      <x:c r="H3282" s="7" t="str"/>
      <x:c r="I3282" s="7" t="str">
        <x:v>[{"id": "2", "num": 300000}, {"id": "110183", "num": 14}, {"id": "241", "num": 1}, {"id": "110506", "num": 1}]</x:v>
      </x:c>
      <x:c r="J3282" s="6" t="str">
        <x:v>https://raw.githubusercontent.com/Mar-7th/StarRailRes/dbe8cdfcfb0bf657b9fe1cf92d5537f118ccb487/index_new/cn/character_skill_trees.json</x:v>
      </x:c>
    </x:row>
    <x:row r="3283" ht="20" customHeight="1">
      <x:c r="A3283" s="6" t="str">
        <x:v>1404003_1</x:v>
      </x:c>
      <x:c r="B3283" s="6" t="str">
        <x:v>1404</x:v>
      </x:c>
      <x:c r="C3283" s="6" t="str">
        <x:v>1404003</x:v>
      </x:c>
      <x:c r="D3283" s="6" t="str"/>
      <x:c r="E3283" s="6" t="n">
        <x:v>1</x:v>
      </x:c>
      <x:c r="F3283" s="6" t="n">
        <x:v>0</x:v>
      </x:c>
      <x:c r="G3283" s="6" t="n">
        <x:v>0</x:v>
      </x:c>
      <x:c r="H3283" s="7" t="str"/>
      <x:c r="I3283" s="7" t="str">
        <x:v>[]</x:v>
      </x:c>
      <x:c r="J3283" s="6" t="str">
        <x:v>https://raw.githubusercontent.com/Mar-7th/StarRailRes/dbe8cdfcfb0bf657b9fe1cf92d5537f118ccb487/index_new/cn/character_skill_trees.json</x:v>
      </x:c>
    </x:row>
    <x:row r="3284" ht="38" customHeight="1">
      <x:c r="A3284" s="6" t="str">
        <x:v>1404003_2</x:v>
      </x:c>
      <x:c r="B3284" s="6" t="str">
        <x:v>1404</x:v>
      </x:c>
      <x:c r="C3284" s="6" t="str">
        <x:v>1404003</x:v>
      </x:c>
      <x:c r="D3284" s="6" t="str"/>
      <x:c r="E3284" s="6" t="n">
        <x:v>2</x:v>
      </x:c>
      <x:c r="F3284" s="6" t="n">
        <x:v>1</x:v>
      </x:c>
      <x:c r="G3284" s="6" t="n">
        <x:v>0</x:v>
      </x:c>
      <x:c r="H3284" s="7" t="str"/>
      <x:c r="I3284" s="7" t="str">
        <x:v>[{"id": "2", "num": 2500}, {"id": "115001", "num": 3}]</x:v>
      </x:c>
      <x:c r="J3284" s="6" t="str">
        <x:v>https://raw.githubusercontent.com/Mar-7th/StarRailRes/dbe8cdfcfb0bf657b9fe1cf92d5537f118ccb487/index_new/cn/character_skill_trees.json</x:v>
      </x:c>
    </x:row>
    <x:row r="3285" ht="38" customHeight="1">
      <x:c r="A3285" s="6" t="str">
        <x:v>1404003_3</x:v>
      </x:c>
      <x:c r="B3285" s="6" t="str">
        <x:v>1404</x:v>
      </x:c>
      <x:c r="C3285" s="6" t="str">
        <x:v>1404003</x:v>
      </x:c>
      <x:c r="D3285" s="6" t="str"/>
      <x:c r="E3285" s="6" t="n">
        <x:v>3</x:v>
      </x:c>
      <x:c r="F3285" s="6" t="n">
        <x:v>2</x:v>
      </x:c>
      <x:c r="G3285" s="6" t="n">
        <x:v>0</x:v>
      </x:c>
      <x:c r="H3285" s="7" t="str"/>
      <x:c r="I3285" s="7" t="str">
        <x:v>[{"id": "2", "num": 5000}, {"id": "110181", "num": 3}, {"id": "115001", "num": 6}]</x:v>
      </x:c>
      <x:c r="J3285" s="6" t="str">
        <x:v>https://raw.githubusercontent.com/Mar-7th/StarRailRes/dbe8cdfcfb0bf657b9fe1cf92d5537f118ccb487/index_new/cn/character_skill_trees.json</x:v>
      </x:c>
    </x:row>
    <x:row r="3286" ht="38" customHeight="1">
      <x:c r="A3286" s="6" t="str">
        <x:v>1404003_4</x:v>
      </x:c>
      <x:c r="B3286" s="6" t="str">
        <x:v>1404</x:v>
      </x:c>
      <x:c r="C3286" s="6" t="str">
        <x:v>1404003</x:v>
      </x:c>
      <x:c r="D3286" s="6" t="str"/>
      <x:c r="E3286" s="6" t="n">
        <x:v>4</x:v>
      </x:c>
      <x:c r="F3286" s="6" t="n">
        <x:v>3</x:v>
      </x:c>
      <x:c r="G3286" s="6" t="n">
        <x:v>0</x:v>
      </x:c>
      <x:c r="H3286" s="7" t="str"/>
      <x:c r="I3286" s="7" t="str">
        <x:v>[{"id": "2", "num": 10000}, {"id": "110182", "num": 3}, {"id": "115002", "num": 3}]</x:v>
      </x:c>
      <x:c r="J3286" s="6" t="str">
        <x:v>https://raw.githubusercontent.com/Mar-7th/StarRailRes/dbe8cdfcfb0bf657b9fe1cf92d5537f118ccb487/index_new/cn/character_skill_trees.json</x:v>
      </x:c>
    </x:row>
    <x:row r="3287" ht="38" customHeight="1">
      <x:c r="A3287" s="6" t="str">
        <x:v>1404003_5</x:v>
      </x:c>
      <x:c r="B3287" s="6" t="str">
        <x:v>1404</x:v>
      </x:c>
      <x:c r="C3287" s="6" t="str">
        <x:v>1404003</x:v>
      </x:c>
      <x:c r="D3287" s="6" t="str"/>
      <x:c r="E3287" s="6" t="n">
        <x:v>5</x:v>
      </x:c>
      <x:c r="F3287" s="6" t="n">
        <x:v>4</x:v>
      </x:c>
      <x:c r="G3287" s="6" t="n">
        <x:v>0</x:v>
      </x:c>
      <x:c r="H3287" s="7" t="str"/>
      <x:c r="I3287" s="7" t="str">
        <x:v>[{"id": "2", "num": 20000}, {"id": "110182", "num": 5}, {"id": "115002", "num": 4}]</x:v>
      </x:c>
      <x:c r="J3287" s="6" t="str">
        <x:v>https://raw.githubusercontent.com/Mar-7th/StarRailRes/dbe8cdfcfb0bf657b9fe1cf92d5537f118ccb487/index_new/cn/character_skill_trees.json</x:v>
      </x:c>
    </x:row>
    <x:row r="3288" ht="38" customHeight="1">
      <x:c r="A3288" s="6" t="str">
        <x:v>1404003_6</x:v>
      </x:c>
      <x:c r="B3288" s="6" t="str">
        <x:v>1404</x:v>
      </x:c>
      <x:c r="C3288" s="6" t="str">
        <x:v>1404003</x:v>
      </x:c>
      <x:c r="D3288" s="6" t="str"/>
      <x:c r="E3288" s="6" t="n">
        <x:v>6</x:v>
      </x:c>
      <x:c r="F3288" s="6" t="n">
        <x:v>4</x:v>
      </x:c>
      <x:c r="G3288" s="6" t="n">
        <x:v>0</x:v>
      </x:c>
      <x:c r="H3288" s="7" t="str"/>
      <x:c r="I3288" s="7" t="str">
        <x:v>[{"id": "2", "num": 30000}, {"id": "110182", "num": 7}, {"id": "115002", "num": 6}]</x:v>
      </x:c>
      <x:c r="J3288" s="6" t="str">
        <x:v>https://raw.githubusercontent.com/Mar-7th/StarRailRes/dbe8cdfcfb0bf657b9fe1cf92d5537f118ccb487/index_new/cn/character_skill_trees.json</x:v>
      </x:c>
    </x:row>
    <x:row r="3289" ht="38" customHeight="1">
      <x:c r="A3289" s="6" t="str">
        <x:v>1404003_7</x:v>
      </x:c>
      <x:c r="B3289" s="6" t="str">
        <x:v>1404</x:v>
      </x:c>
      <x:c r="C3289" s="6" t="str">
        <x:v>1404003</x:v>
      </x:c>
      <x:c r="D3289" s="6" t="str"/>
      <x:c r="E3289" s="6" t="n">
        <x:v>7</x:v>
      </x:c>
      <x:c r="F3289" s="6" t="n">
        <x:v>5</x:v>
      </x:c>
      <x:c r="G3289" s="6" t="n">
        <x:v>0</x:v>
      </x:c>
      <x:c r="H3289" s="7" t="str"/>
      <x:c r="I3289" s="7" t="str">
        <x:v>[{"id": "2", "num": 45000}, {"id": "110183", "num": 3}, {"id": "115003", "num": 3}]</x:v>
      </x:c>
      <x:c r="J3289" s="6" t="str">
        <x:v>https://raw.githubusercontent.com/Mar-7th/StarRailRes/dbe8cdfcfb0bf657b9fe1cf92d5537f118ccb487/index_new/cn/character_skill_trees.json</x:v>
      </x:c>
    </x:row>
    <x:row r="3290" ht="53" customHeight="1">
      <x:c r="A3290" s="6" t="str">
        <x:v>1404003_8</x:v>
      </x:c>
      <x:c r="B3290" s="6" t="str">
        <x:v>1404</x:v>
      </x:c>
      <x:c r="C3290" s="6" t="str">
        <x:v>1404003</x:v>
      </x:c>
      <x:c r="D3290" s="6" t="str"/>
      <x:c r="E3290" s="6" t="n">
        <x:v>8</x:v>
      </x:c>
      <x:c r="F3290" s="6" t="n">
        <x:v>5</x:v>
      </x:c>
      <x:c r="G3290" s="6" t="n">
        <x:v>0</x:v>
      </x:c>
      <x:c r="H3290" s="7" t="str"/>
      <x:c r="I3290" s="7" t="str">
        <x:v>[{"id": "2", "num": 80000}, {"id": "110183", "num": 5}, {"id": "110506", "num": 1}, {"id": "115003", "num": 4}]</x:v>
      </x:c>
      <x:c r="J3290" s="6" t="str">
        <x:v>https://raw.githubusercontent.com/Mar-7th/StarRailRes/dbe8cdfcfb0bf657b9fe1cf92d5537f118ccb487/index_new/cn/character_skill_trees.json</x:v>
      </x:c>
    </x:row>
    <x:row r="3291" ht="53" customHeight="1">
      <x:c r="A3291" s="6" t="str">
        <x:v>1404003_9</x:v>
      </x:c>
      <x:c r="B3291" s="6" t="str">
        <x:v>1404</x:v>
      </x:c>
      <x:c r="C3291" s="6" t="str">
        <x:v>1404003</x:v>
      </x:c>
      <x:c r="D3291" s="6" t="str"/>
      <x:c r="E3291" s="6" t="n">
        <x:v>9</x:v>
      </x:c>
      <x:c r="F3291" s="6" t="n">
        <x:v>6</x:v>
      </x:c>
      <x:c r="G3291" s="6" t="n">
        <x:v>0</x:v>
      </x:c>
      <x:c r="H3291" s="7" t="str"/>
      <x:c r="I3291" s="7" t="str">
        <x:v>[{"id": "2", "num": 160000}, {"id": "110183", "num": 8}, {"id": "241", "num": 1}, {"id": "110506", "num": 1}]</x:v>
      </x:c>
      <x:c r="J3291" s="6" t="str">
        <x:v>https://raw.githubusercontent.com/Mar-7th/StarRailRes/dbe8cdfcfb0bf657b9fe1cf92d5537f118ccb487/index_new/cn/character_skill_trees.json</x:v>
      </x:c>
    </x:row>
    <x:row r="3292" ht="53" customHeight="1">
      <x:c r="A3292" s="6" t="str">
        <x:v>1404003_10</x:v>
      </x:c>
      <x:c r="B3292" s="6" t="str">
        <x:v>1404</x:v>
      </x:c>
      <x:c r="C3292" s="6" t="str">
        <x:v>1404003</x:v>
      </x:c>
      <x:c r="D3292" s="6" t="str"/>
      <x:c r="E3292" s="6" t="n">
        <x:v>10</x:v>
      </x:c>
      <x:c r="F3292" s="6" t="n">
        <x:v>6</x:v>
      </x:c>
      <x:c r="G3292" s="6" t="n">
        <x:v>0</x:v>
      </x:c>
      <x:c r="H3292" s="7" t="str"/>
      <x:c r="I3292" s="7" t="str">
        <x:v>[{"id": "2", "num": 300000}, {"id": "110183", "num": 14}, {"id": "241", "num": 1}, {"id": "110506", "num": 1}]</x:v>
      </x:c>
      <x:c r="J3292" s="6" t="str">
        <x:v>https://raw.githubusercontent.com/Mar-7th/StarRailRes/dbe8cdfcfb0bf657b9fe1cf92d5537f118ccb487/index_new/cn/character_skill_trees.json</x:v>
      </x:c>
    </x:row>
    <x:row r="3293" ht="20" customHeight="1">
      <x:c r="A3293" s="6" t="str">
        <x:v>1404004_1</x:v>
      </x:c>
      <x:c r="B3293" s="6" t="str">
        <x:v>1404</x:v>
      </x:c>
      <x:c r="C3293" s="6" t="str">
        <x:v>1404004</x:v>
      </x:c>
      <x:c r="D3293" s="6" t="str"/>
      <x:c r="E3293" s="6" t="n">
        <x:v>1</x:v>
      </x:c>
      <x:c r="F3293" s="6" t="n">
        <x:v>0</x:v>
      </x:c>
      <x:c r="G3293" s="6" t="n">
        <x:v>0</x:v>
      </x:c>
      <x:c r="H3293" s="7" t="str"/>
      <x:c r="I3293" s="7" t="str">
        <x:v>[]</x:v>
      </x:c>
      <x:c r="J3293" s="6" t="str">
        <x:v>https://raw.githubusercontent.com/Mar-7th/StarRailRes/dbe8cdfcfb0bf657b9fe1cf92d5537f118ccb487/index_new/cn/character_skill_trees.json</x:v>
      </x:c>
    </x:row>
    <x:row r="3294" ht="38" customHeight="1">
      <x:c r="A3294" s="6" t="str">
        <x:v>1404004_2</x:v>
      </x:c>
      <x:c r="B3294" s="6" t="str">
        <x:v>1404</x:v>
      </x:c>
      <x:c r="C3294" s="6" t="str">
        <x:v>1404004</x:v>
      </x:c>
      <x:c r="D3294" s="6" t="str"/>
      <x:c r="E3294" s="6" t="n">
        <x:v>2</x:v>
      </x:c>
      <x:c r="F3294" s="6" t="n">
        <x:v>1</x:v>
      </x:c>
      <x:c r="G3294" s="6" t="n">
        <x:v>0</x:v>
      </x:c>
      <x:c r="H3294" s="7" t="str"/>
      <x:c r="I3294" s="7" t="str">
        <x:v>[{"id": "2", "num": 2500}, {"id": "115001", "num": 3}]</x:v>
      </x:c>
      <x:c r="J3294" s="6" t="str">
        <x:v>https://raw.githubusercontent.com/Mar-7th/StarRailRes/dbe8cdfcfb0bf657b9fe1cf92d5537f118ccb487/index_new/cn/character_skill_trees.json</x:v>
      </x:c>
    </x:row>
    <x:row r="3295" ht="38" customHeight="1">
      <x:c r="A3295" s="6" t="str">
        <x:v>1404004_3</x:v>
      </x:c>
      <x:c r="B3295" s="6" t="str">
        <x:v>1404</x:v>
      </x:c>
      <x:c r="C3295" s="6" t="str">
        <x:v>1404004</x:v>
      </x:c>
      <x:c r="D3295" s="6" t="str"/>
      <x:c r="E3295" s="6" t="n">
        <x:v>3</x:v>
      </x:c>
      <x:c r="F3295" s="6" t="n">
        <x:v>2</x:v>
      </x:c>
      <x:c r="G3295" s="6" t="n">
        <x:v>0</x:v>
      </x:c>
      <x:c r="H3295" s="7" t="str"/>
      <x:c r="I3295" s="7" t="str">
        <x:v>[{"id": "2", "num": 5000}, {"id": "110181", "num": 3}, {"id": "115001", "num": 6}]</x:v>
      </x:c>
      <x:c r="J3295" s="6" t="str">
        <x:v>https://raw.githubusercontent.com/Mar-7th/StarRailRes/dbe8cdfcfb0bf657b9fe1cf92d5537f118ccb487/index_new/cn/character_skill_trees.json</x:v>
      </x:c>
    </x:row>
    <x:row r="3296" ht="38" customHeight="1">
      <x:c r="A3296" s="6" t="str">
        <x:v>1404004_4</x:v>
      </x:c>
      <x:c r="B3296" s="6" t="str">
        <x:v>1404</x:v>
      </x:c>
      <x:c r="C3296" s="6" t="str">
        <x:v>1404004</x:v>
      </x:c>
      <x:c r="D3296" s="6" t="str"/>
      <x:c r="E3296" s="6" t="n">
        <x:v>4</x:v>
      </x:c>
      <x:c r="F3296" s="6" t="n">
        <x:v>3</x:v>
      </x:c>
      <x:c r="G3296" s="6" t="n">
        <x:v>0</x:v>
      </x:c>
      <x:c r="H3296" s="7" t="str"/>
      <x:c r="I3296" s="7" t="str">
        <x:v>[{"id": "2", "num": 10000}, {"id": "110182", "num": 3}, {"id": "115002", "num": 3}]</x:v>
      </x:c>
      <x:c r="J3296" s="6" t="str">
        <x:v>https://raw.githubusercontent.com/Mar-7th/StarRailRes/dbe8cdfcfb0bf657b9fe1cf92d5537f118ccb487/index_new/cn/character_skill_trees.json</x:v>
      </x:c>
    </x:row>
    <x:row r="3297" ht="38" customHeight="1">
      <x:c r="A3297" s="6" t="str">
        <x:v>1404004_5</x:v>
      </x:c>
      <x:c r="B3297" s="6" t="str">
        <x:v>1404</x:v>
      </x:c>
      <x:c r="C3297" s="6" t="str">
        <x:v>1404004</x:v>
      </x:c>
      <x:c r="D3297" s="6" t="str"/>
      <x:c r="E3297" s="6" t="n">
        <x:v>5</x:v>
      </x:c>
      <x:c r="F3297" s="6" t="n">
        <x:v>4</x:v>
      </x:c>
      <x:c r="G3297" s="6" t="n">
        <x:v>0</x:v>
      </x:c>
      <x:c r="H3297" s="7" t="str"/>
      <x:c r="I3297" s="7" t="str">
        <x:v>[{"id": "2", "num": 20000}, {"id": "110182", "num": 5}, {"id": "115002", "num": 4}]</x:v>
      </x:c>
      <x:c r="J3297" s="6" t="str">
        <x:v>https://raw.githubusercontent.com/Mar-7th/StarRailRes/dbe8cdfcfb0bf657b9fe1cf92d5537f118ccb487/index_new/cn/character_skill_trees.json</x:v>
      </x:c>
    </x:row>
    <x:row r="3298" ht="38" customHeight="1">
      <x:c r="A3298" s="6" t="str">
        <x:v>1404004_6</x:v>
      </x:c>
      <x:c r="B3298" s="6" t="str">
        <x:v>1404</x:v>
      </x:c>
      <x:c r="C3298" s="6" t="str">
        <x:v>1404004</x:v>
      </x:c>
      <x:c r="D3298" s="6" t="str"/>
      <x:c r="E3298" s="6" t="n">
        <x:v>6</x:v>
      </x:c>
      <x:c r="F3298" s="6" t="n">
        <x:v>4</x:v>
      </x:c>
      <x:c r="G3298" s="6" t="n">
        <x:v>0</x:v>
      </x:c>
      <x:c r="H3298" s="7" t="str"/>
      <x:c r="I3298" s="7" t="str">
        <x:v>[{"id": "2", "num": 30000}, {"id": "110182", "num": 7}, {"id": "115002", "num": 6}]</x:v>
      </x:c>
      <x:c r="J3298" s="6" t="str">
        <x:v>https://raw.githubusercontent.com/Mar-7th/StarRailRes/dbe8cdfcfb0bf657b9fe1cf92d5537f118ccb487/index_new/cn/character_skill_trees.json</x:v>
      </x:c>
    </x:row>
    <x:row r="3299" ht="38" customHeight="1">
      <x:c r="A3299" s="6" t="str">
        <x:v>1404004_7</x:v>
      </x:c>
      <x:c r="B3299" s="6" t="str">
        <x:v>1404</x:v>
      </x:c>
      <x:c r="C3299" s="6" t="str">
        <x:v>1404004</x:v>
      </x:c>
      <x:c r="D3299" s="6" t="str"/>
      <x:c r="E3299" s="6" t="n">
        <x:v>7</x:v>
      </x:c>
      <x:c r="F3299" s="6" t="n">
        <x:v>5</x:v>
      </x:c>
      <x:c r="G3299" s="6" t="n">
        <x:v>0</x:v>
      </x:c>
      <x:c r="H3299" s="7" t="str"/>
      <x:c r="I3299" s="7" t="str">
        <x:v>[{"id": "2", "num": 45000}, {"id": "110183", "num": 3}, {"id": "115003", "num": 3}]</x:v>
      </x:c>
      <x:c r="J3299" s="6" t="str">
        <x:v>https://raw.githubusercontent.com/Mar-7th/StarRailRes/dbe8cdfcfb0bf657b9fe1cf92d5537f118ccb487/index_new/cn/character_skill_trees.json</x:v>
      </x:c>
    </x:row>
    <x:row r="3300" ht="53" customHeight="1">
      <x:c r="A3300" s="6" t="str">
        <x:v>1404004_8</x:v>
      </x:c>
      <x:c r="B3300" s="6" t="str">
        <x:v>1404</x:v>
      </x:c>
      <x:c r="C3300" s="6" t="str">
        <x:v>1404004</x:v>
      </x:c>
      <x:c r="D3300" s="6" t="str"/>
      <x:c r="E3300" s="6" t="n">
        <x:v>8</x:v>
      </x:c>
      <x:c r="F3300" s="6" t="n">
        <x:v>5</x:v>
      </x:c>
      <x:c r="G3300" s="6" t="n">
        <x:v>0</x:v>
      </x:c>
      <x:c r="H3300" s="7" t="str"/>
      <x:c r="I3300" s="7" t="str">
        <x:v>[{"id": "2", "num": 80000}, {"id": "110183", "num": 5}, {"id": "110506", "num": 1}, {"id": "115003", "num": 4}]</x:v>
      </x:c>
      <x:c r="J3300" s="6" t="str">
        <x:v>https://raw.githubusercontent.com/Mar-7th/StarRailRes/dbe8cdfcfb0bf657b9fe1cf92d5537f118ccb487/index_new/cn/character_skill_trees.json</x:v>
      </x:c>
    </x:row>
    <x:row r="3301" ht="53" customHeight="1">
      <x:c r="A3301" s="6" t="str">
        <x:v>1404004_9</x:v>
      </x:c>
      <x:c r="B3301" s="6" t="str">
        <x:v>1404</x:v>
      </x:c>
      <x:c r="C3301" s="6" t="str">
        <x:v>1404004</x:v>
      </x:c>
      <x:c r="D3301" s="6" t="str"/>
      <x:c r="E3301" s="6" t="n">
        <x:v>9</x:v>
      </x:c>
      <x:c r="F3301" s="6" t="n">
        <x:v>6</x:v>
      </x:c>
      <x:c r="G3301" s="6" t="n">
        <x:v>0</x:v>
      </x:c>
      <x:c r="H3301" s="7" t="str"/>
      <x:c r="I3301" s="7" t="str">
        <x:v>[{"id": "2", "num": 160000}, {"id": "110183", "num": 8}, {"id": "241", "num": 1}, {"id": "110506", "num": 1}]</x:v>
      </x:c>
      <x:c r="J3301" s="6" t="str">
        <x:v>https://raw.githubusercontent.com/Mar-7th/StarRailRes/dbe8cdfcfb0bf657b9fe1cf92d5537f118ccb487/index_new/cn/character_skill_trees.json</x:v>
      </x:c>
    </x:row>
    <x:row r="3302" ht="53" customHeight="1">
      <x:c r="A3302" s="6" t="str">
        <x:v>1404004_10</x:v>
      </x:c>
      <x:c r="B3302" s="6" t="str">
        <x:v>1404</x:v>
      </x:c>
      <x:c r="C3302" s="6" t="str">
        <x:v>1404004</x:v>
      </x:c>
      <x:c r="D3302" s="6" t="str"/>
      <x:c r="E3302" s="6" t="n">
        <x:v>10</x:v>
      </x:c>
      <x:c r="F3302" s="6" t="n">
        <x:v>6</x:v>
      </x:c>
      <x:c r="G3302" s="6" t="n">
        <x:v>0</x:v>
      </x:c>
      <x:c r="H3302" s="7" t="str"/>
      <x:c r="I3302" s="7" t="str">
        <x:v>[{"id": "2", "num": 300000}, {"id": "110183", "num": 14}, {"id": "241", "num": 1}, {"id": "110506", "num": 1}]</x:v>
      </x:c>
      <x:c r="J3302" s="6" t="str">
        <x:v>https://raw.githubusercontent.com/Mar-7th/StarRailRes/dbe8cdfcfb0bf657b9fe1cf92d5537f118ccb487/index_new/cn/character_skill_trees.json</x:v>
      </x:c>
    </x:row>
    <x:row r="3303" ht="20" customHeight="1">
      <x:c r="A3303" s="6" t="str">
        <x:v>1404007_1</x:v>
      </x:c>
      <x:c r="B3303" s="6" t="str">
        <x:v>1404</x:v>
      </x:c>
      <x:c r="C3303" s="6" t="str">
        <x:v>1404007</x:v>
      </x:c>
      <x:c r="D3303" s="6" t="str"/>
      <x:c r="E3303" s="6" t="n">
        <x:v>1</x:v>
      </x:c>
      <x:c r="F3303" s="6" t="n">
        <x:v>0</x:v>
      </x:c>
      <x:c r="G3303" s="6" t="n">
        <x:v>0</x:v>
      </x:c>
      <x:c r="H3303" s="7" t="str"/>
      <x:c r="I3303" s="7" t="str">
        <x:v>[]</x:v>
      </x:c>
      <x:c r="J3303" s="6" t="str">
        <x:v>https://raw.githubusercontent.com/Mar-7th/StarRailRes/dbe8cdfcfb0bf657b9fe1cf92d5537f118ccb487/index_new/cn/character_skill_trees.json</x:v>
      </x:c>
    </x:row>
    <x:row r="3304" ht="38" customHeight="1">
      <x:c r="A3304" s="6" t="str">
        <x:v>1404101_1</x:v>
      </x:c>
      <x:c r="B3304" s="6" t="str">
        <x:v>1404</x:v>
      </x:c>
      <x:c r="C3304" s="6" t="str">
        <x:v>1404101</x:v>
      </x:c>
      <x:c r="D3304" s="6" t="str">
        <x:v>水与泥土</x:v>
      </x:c>
      <x:c r="E3304" s="6" t="n">
        <x:v>1</x:v>
      </x:c>
      <x:c r="F3304" s="6" t="n">
        <x:v>2</x:v>
      </x:c>
      <x:c r="G3304" s="6" t="n">
        <x:v>0</x:v>
      </x:c>
      <x:c r="H3304" s="7" t="str">
        <x:v>【血仇】状态下万敌受到致命攻击时不会退出【血仇】状态。该效果单场战斗中可以触发#1[i]次。</x:v>
      </x:c>
      <x:c r="I3304" s="7" t="str">
        <x:v>[{"id": "2", "num": 5000}, {"id": "110181", "num": 3}, {"id": "110506", "num": 1}]</x:v>
      </x:c>
      <x:c r="J3304" s="6" t="str">
        <x:v>https://raw.githubusercontent.com/Mar-7th/StarRailRes/dbe8cdfcfb0bf657b9fe1cf92d5537f118ccb487/index_new/cn/character_skill_trees.json</x:v>
      </x:c>
    </x:row>
    <x:row r="3305" ht="53" customHeight="1">
      <x:c r="A3305" s="6" t="str">
        <x:v>1404102_1</x:v>
      </x:c>
      <x:c r="B3305" s="6" t="str">
        <x:v>1404</x:v>
      </x:c>
      <x:c r="C3305" s="6" t="str">
        <x:v>1404102</x:v>
      </x:c>
      <x:c r="D3305" s="6" t="str">
        <x:v>三十僭主</x:v>
      </x:c>
      <x:c r="E3305" s="6" t="n">
        <x:v>1</x:v>
      </x:c>
      <x:c r="F3305" s="6" t="n">
        <x:v>4</x:v>
      </x:c>
      <x:c r="G3305" s="6" t="n">
        <x:v>0</x:v>
      </x:c>
      <x:c r="H3305" s="7" t="str">
        <x:v>【血仇】状态下万敌免疫控制类负面状态。</x:v>
      </x:c>
      <x:c r="I3305" s="7" t="str">
        <x:v>[{"id": "2", "num": 20000}, {"id": "110182", "num": 5}, {"id": "241", "num": 1}, {"id": "110506", "num": 1}]</x:v>
      </x:c>
      <x:c r="J3305" s="6" t="str">
        <x:v>https://raw.githubusercontent.com/Mar-7th/StarRailRes/dbe8cdfcfb0bf657b9fe1cf92d5537f118ccb487/index_new/cn/character_skill_trees.json</x:v>
      </x:c>
    </x:row>
    <x:row r="3306" ht="53" customHeight="1">
      <x:c r="A3306" s="6" t="str">
        <x:v>1404103_1</x:v>
      </x:c>
      <x:c r="B3306" s="6" t="str">
        <x:v>1404</x:v>
      </x:c>
      <x:c r="C3306" s="6" t="str">
        <x:v>1404103</x:v>
      </x:c>
      <x:c r="D3306" s="6" t="str">
        <x:v>血祥罩衫</x:v>
      </x:c>
      <x:c r="E3306" s="6" t="n">
        <x:v>1</x:v>
      </x:c>
      <x:c r="F3306" s="6" t="n">
        <x:v>6</x:v>
      </x:c>
      <x:c r="G3306" s="6" t="n">
        <x:v>0</x:v>
      </x:c>
      <x:c r="H3306" s="7" t="str">
        <x:v>战斗开始时，若万敌的生命上限高于#1[i]点，每超过100点生命值可使自身暴击率提高#3[f1]%，万敌受到来自敌方目标伤害造成的充能比例提高#4[f1]%，受到治疗时的回复量提高#5[f2]%，超出部分最多计入#2[i]点生命值。</x:v>
      </x:c>
      <x:c r="I3306" s="7" t="str">
        <x:v>[{"id": "2", "num": 160000}, {"id": "110183", "num": 8}, {"id": "241", "num": 1}, {"id": "110506", "num": 1}]</x:v>
      </x:c>
      <x:c r="J3306" s="6" t="str">
        <x:v>https://raw.githubusercontent.com/Mar-7th/StarRailRes/dbe8cdfcfb0bf657b9fe1cf92d5537f118ccb487/index_new/cn/character_skill_trees.json</x:v>
      </x:c>
    </x:row>
    <x:row r="3307" ht="38" customHeight="1">
      <x:c r="A3307" s="6" t="str">
        <x:v>1404201_1</x:v>
      </x:c>
      <x:c r="B3307" s="6" t="str">
        <x:v>1404</x:v>
      </x:c>
      <x:c r="C3307" s="6" t="str">
        <x:v>1404201</x:v>
      </x:c>
      <x:c r="D3307" s="6" t="str">
        <x:v>暴击伤害强化</x:v>
      </x:c>
      <x:c r="E3307" s="6" t="n">
        <x:v>1</x:v>
      </x:c>
      <x:c r="F3307" s="6" t="n">
        <x:v>0</x:v>
      </x:c>
      <x:c r="G3307" s="6" t="n">
        <x:v>1</x:v>
      </x:c>
      <x:c r="H3307" s="7" t="str"/>
      <x:c r="I3307" s="7" t="str">
        <x:v>[{"id": "2", "num": 2500}, {"id": "115001", "num": 2}]</x:v>
      </x:c>
      <x:c r="J3307" s="6" t="str">
        <x:v>https://raw.githubusercontent.com/Mar-7th/StarRailRes/dbe8cdfcfb0bf657b9fe1cf92d5537f118ccb487/index_new/cn/character_skill_trees.json</x:v>
      </x:c>
    </x:row>
    <x:row r="3308" ht="38" customHeight="1">
      <x:c r="A3308" s="6" t="str">
        <x:v>1404202_1</x:v>
      </x:c>
      <x:c r="B3308" s="6" t="str">
        <x:v>1404</x:v>
      </x:c>
      <x:c r="C3308" s="6" t="str">
        <x:v>1404202</x:v>
      </x:c>
      <x:c r="D3308" s="6" t="str">
        <x:v>生命强化</x:v>
      </x:c>
      <x:c r="E3308" s="6" t="n">
        <x:v>1</x:v>
      </x:c>
      <x:c r="F3308" s="6" t="n">
        <x:v>2</x:v>
      </x:c>
      <x:c r="G3308" s="6" t="n">
        <x:v>0</x:v>
      </x:c>
      <x:c r="H3308" s="7" t="str"/>
      <x:c r="I3308" s="7" t="str">
        <x:v>[{"id": "2", "num": 5000}, {"id": "110181", "num": 3}, {"id": "115001", "num": 6}]</x:v>
      </x:c>
      <x:c r="J3308" s="6" t="str">
        <x:v>https://raw.githubusercontent.com/Mar-7th/StarRailRes/dbe8cdfcfb0bf657b9fe1cf92d5537f118ccb487/index_new/cn/character_skill_trees.json</x:v>
      </x:c>
    </x:row>
    <x:row r="3309" ht="38" customHeight="1">
      <x:c r="A3309" s="6" t="str">
        <x:v>1404203_1</x:v>
      </x:c>
      <x:c r="B3309" s="6" t="str">
        <x:v>1404</x:v>
      </x:c>
      <x:c r="C3309" s="6" t="str">
        <x:v>1404203</x:v>
      </x:c>
      <x:c r="D3309" s="6" t="str">
        <x:v>暴击伤害强化</x:v>
      </x:c>
      <x:c r="E3309" s="6" t="n">
        <x:v>1</x:v>
      </x:c>
      <x:c r="F3309" s="6" t="n">
        <x:v>3</x:v>
      </x:c>
      <x:c r="G3309" s="6" t="n">
        <x:v>0</x:v>
      </x:c>
      <x:c r="H3309" s="7" t="str"/>
      <x:c r="I3309" s="7" t="str">
        <x:v>[{"id": "2", "num": 10000}, {"id": "110182", "num": 3}, {"id": "115002", "num": 3}]</x:v>
      </x:c>
      <x:c r="J3309" s="6" t="str">
        <x:v>https://raw.githubusercontent.com/Mar-7th/StarRailRes/dbe8cdfcfb0bf657b9fe1cf92d5537f118ccb487/index_new/cn/character_skill_trees.json</x:v>
      </x:c>
    </x:row>
    <x:row r="3310" ht="38" customHeight="1">
      <x:c r="A3310" s="6" t="str">
        <x:v>1404204_1</x:v>
      </x:c>
      <x:c r="B3310" s="6" t="str">
        <x:v>1404</x:v>
      </x:c>
      <x:c r="C3310" s="6" t="str">
        <x:v>1404204</x:v>
      </x:c>
      <x:c r="D3310" s="6" t="str">
        <x:v>速度强化</x:v>
      </x:c>
      <x:c r="E3310" s="6" t="n">
        <x:v>1</x:v>
      </x:c>
      <x:c r="F3310" s="6" t="n">
        <x:v>3</x:v>
      </x:c>
      <x:c r="G3310" s="6" t="n">
        <x:v>0</x:v>
      </x:c>
      <x:c r="H3310" s="7" t="str"/>
      <x:c r="I3310" s="7" t="str">
        <x:v>[{"id": "2", "num": 10000}, {"id": "110182", "num": 3}, {"id": "115002", "num": 3}]</x:v>
      </x:c>
      <x:c r="J3310" s="6" t="str">
        <x:v>https://raw.githubusercontent.com/Mar-7th/StarRailRes/dbe8cdfcfb0bf657b9fe1cf92d5537f118ccb487/index_new/cn/character_skill_trees.json</x:v>
      </x:c>
    </x:row>
    <x:row r="3311" ht="38" customHeight="1">
      <x:c r="A3311" s="6" t="str">
        <x:v>1404205_1</x:v>
      </x:c>
      <x:c r="B3311" s="6" t="str">
        <x:v>1404</x:v>
      </x:c>
      <x:c r="C3311" s="6" t="str">
        <x:v>1404205</x:v>
      </x:c>
      <x:c r="D3311" s="6" t="str">
        <x:v>暴击伤害强化</x:v>
      </x:c>
      <x:c r="E3311" s="6" t="n">
        <x:v>1</x:v>
      </x:c>
      <x:c r="F3311" s="6" t="n">
        <x:v>4</x:v>
      </x:c>
      <x:c r="G3311" s="6" t="n">
        <x:v>0</x:v>
      </x:c>
      <x:c r="H3311" s="7" t="str"/>
      <x:c r="I3311" s="7" t="str">
        <x:v>[{"id": "2", "num": 20000}, {"id": "110182", "num": 5}, {"id": "115002", "num": 4}]</x:v>
      </x:c>
      <x:c r="J3311" s="6" t="str">
        <x:v>https://raw.githubusercontent.com/Mar-7th/StarRailRes/dbe8cdfcfb0bf657b9fe1cf92d5537f118ccb487/index_new/cn/character_skill_trees.json</x:v>
      </x:c>
    </x:row>
    <x:row r="3312" ht="38" customHeight="1">
      <x:c r="A3312" s="6" t="str">
        <x:v>1404206_1</x:v>
      </x:c>
      <x:c r="B3312" s="6" t="str">
        <x:v>1404</x:v>
      </x:c>
      <x:c r="C3312" s="6" t="str">
        <x:v>1404206</x:v>
      </x:c>
      <x:c r="D3312" s="6" t="str">
        <x:v>生命强化</x:v>
      </x:c>
      <x:c r="E3312" s="6" t="n">
        <x:v>1</x:v>
      </x:c>
      <x:c r="F3312" s="6" t="n">
        <x:v>5</x:v>
      </x:c>
      <x:c r="G3312" s="6" t="n">
        <x:v>0</x:v>
      </x:c>
      <x:c r="H3312" s="7" t="str"/>
      <x:c r="I3312" s="7" t="str">
        <x:v>[{"id": "2", "num": 45000}, {"id": "110183", "num": 3}, {"id": "115003", "num": 3}]</x:v>
      </x:c>
      <x:c r="J3312" s="6" t="str">
        <x:v>https://raw.githubusercontent.com/Mar-7th/StarRailRes/dbe8cdfcfb0bf657b9fe1cf92d5537f118ccb487/index_new/cn/character_skill_trees.json</x:v>
      </x:c>
    </x:row>
    <x:row r="3313" ht="38" customHeight="1">
      <x:c r="A3313" s="6" t="str">
        <x:v>1404207_1</x:v>
      </x:c>
      <x:c r="B3313" s="6" t="str">
        <x:v>1404</x:v>
      </x:c>
      <x:c r="C3313" s="6" t="str">
        <x:v>1404207</x:v>
      </x:c>
      <x:c r="D3313" s="6" t="str">
        <x:v>暴击伤害强化</x:v>
      </x:c>
      <x:c r="E3313" s="6" t="n">
        <x:v>1</x:v>
      </x:c>
      <x:c r="F3313" s="6" t="n">
        <x:v>5</x:v>
      </x:c>
      <x:c r="G3313" s="6" t="n">
        <x:v>0</x:v>
      </x:c>
      <x:c r="H3313" s="7" t="str"/>
      <x:c r="I3313" s="7" t="str">
        <x:v>[{"id": "2", "num": 45000}, {"id": "110183", "num": 3}, {"id": "115003", "num": 3}]</x:v>
      </x:c>
      <x:c r="J3313" s="6" t="str">
        <x:v>https://raw.githubusercontent.com/Mar-7th/StarRailRes/dbe8cdfcfb0bf657b9fe1cf92d5537f118ccb487/index_new/cn/character_skill_trees.json</x:v>
      </x:c>
    </x:row>
    <x:row r="3314" ht="38" customHeight="1">
      <x:c r="A3314" s="6" t="str">
        <x:v>1404208_1</x:v>
      </x:c>
      <x:c r="B3314" s="6" t="str">
        <x:v>1404</x:v>
      </x:c>
      <x:c r="C3314" s="6" t="str">
        <x:v>1404208</x:v>
      </x:c>
      <x:c r="D3314" s="6" t="str">
        <x:v>速度强化</x:v>
      </x:c>
      <x:c r="E3314" s="6" t="n">
        <x:v>1</x:v>
      </x:c>
      <x:c r="F3314" s="6" t="n">
        <x:v>6</x:v>
      </x:c>
      <x:c r="G3314" s="6" t="n">
        <x:v>0</x:v>
      </x:c>
      <x:c r="H3314" s="7" t="str"/>
      <x:c r="I3314" s="7" t="str">
        <x:v>[{"id": "2", "num": 160000}, {"id": "110183", "num": 8}, {"id": "115003", "num": 8}]</x:v>
      </x:c>
      <x:c r="J3314" s="6" t="str">
        <x:v>https://raw.githubusercontent.com/Mar-7th/StarRailRes/dbe8cdfcfb0bf657b9fe1cf92d5537f118ccb487/index_new/cn/character_skill_trees.json</x:v>
      </x:c>
    </x:row>
    <x:row r="3315" ht="38" customHeight="1">
      <x:c r="A3315" s="6" t="str">
        <x:v>1404209_1</x:v>
      </x:c>
      <x:c r="B3315" s="6" t="str">
        <x:v>1404</x:v>
      </x:c>
      <x:c r="C3315" s="6" t="str">
        <x:v>1404209</x:v>
      </x:c>
      <x:c r="D3315" s="6" t="str">
        <x:v>生命强化</x:v>
      </x:c>
      <x:c r="E3315" s="6" t="n">
        <x:v>1</x:v>
      </x:c>
      <x:c r="F3315" s="6" t="n">
        <x:v>0</x:v>
      </x:c>
      <x:c r="G3315" s="6" t="n">
        <x:v>75</x:v>
      </x:c>
      <x:c r="H3315" s="7" t="str"/>
      <x:c r="I3315" s="7" t="str">
        <x:v>[{"id": "2", "num": 160000}, {"id": "110183", "num": 8}, {"id": "115003", "num": 8}]</x:v>
      </x:c>
      <x:c r="J3315" s="6" t="str">
        <x:v>https://raw.githubusercontent.com/Mar-7th/StarRailRes/dbe8cdfcfb0bf657b9fe1cf92d5537f118ccb487/index_new/cn/character_skill_trees.json</x:v>
      </x:c>
    </x:row>
    <x:row r="3316" ht="38" customHeight="1">
      <x:c r="A3316" s="6" t="str">
        <x:v>1404210_1</x:v>
      </x:c>
      <x:c r="B3316" s="6" t="str">
        <x:v>1404</x:v>
      </x:c>
      <x:c r="C3316" s="6" t="str">
        <x:v>1404210</x:v>
      </x:c>
      <x:c r="D3316" s="6" t="str">
        <x:v>暴击伤害强化</x:v>
      </x:c>
      <x:c r="E3316" s="6" t="n">
        <x:v>1</x:v>
      </x:c>
      <x:c r="F3316" s="6" t="n">
        <x:v>0</x:v>
      </x:c>
      <x:c r="G3316" s="6" t="n">
        <x:v>80</x:v>
      </x:c>
      <x:c r="H3316" s="7" t="str"/>
      <x:c r="I3316" s="7" t="str">
        <x:v>[{"id": "2", "num": 160000}, {"id": "110183", "num": 8}, {"id": "115003", "num": 8}]</x:v>
      </x:c>
      <x:c r="J3316" s="6" t="str">
        <x:v>https://raw.githubusercontent.com/Mar-7th/StarRailRes/dbe8cdfcfb0bf657b9fe1cf92d5537f118ccb487/index_new/cn/character_skill_trees.json</x:v>
      </x:c>
    </x:row>
    <x:row r="3317" ht="20" customHeight="1">
      <x:c r="A3317" s="6" t="str">
        <x:v>1405001_1</x:v>
      </x:c>
      <x:c r="B3317" s="6" t="str">
        <x:v>1405</x:v>
      </x:c>
      <x:c r="C3317" s="6" t="str">
        <x:v>1405001</x:v>
      </x:c>
      <x:c r="D3317" s="6" t="str"/>
      <x:c r="E3317" s="6" t="n">
        <x:v>1</x:v>
      </x:c>
      <x:c r="F3317" s="6" t="n">
        <x:v>0</x:v>
      </x:c>
      <x:c r="G3317" s="6" t="n">
        <x:v>0</x:v>
      </x:c>
      <x:c r="H3317" s="7" t="str"/>
      <x:c r="I3317" s="7" t="str">
        <x:v>[]</x:v>
      </x:c>
      <x:c r="J3317" s="6" t="str">
        <x:v>https://raw.githubusercontent.com/Mar-7th/StarRailRes/dbe8cdfcfb0bf657b9fe1cf92d5537f118ccb487/index_new/cn/character_skill_trees.json</x:v>
      </x:c>
    </x:row>
    <x:row r="3318" ht="38" customHeight="1">
      <x:c r="A3318" s="6" t="str">
        <x:v>1405001_2</x:v>
      </x:c>
      <x:c r="B3318" s="6" t="str">
        <x:v>1405</x:v>
      </x:c>
      <x:c r="C3318" s="6" t="str">
        <x:v>1405001</x:v>
      </x:c>
      <x:c r="D3318" s="6" t="str"/>
      <x:c r="E3318" s="6" t="n">
        <x:v>2</x:v>
      </x:c>
      <x:c r="F3318" s="6" t="n">
        <x:v>2</x:v>
      </x:c>
      <x:c r="G3318" s="6" t="n">
        <x:v>0</x:v>
      </x:c>
      <x:c r="H3318" s="7" t="str"/>
      <x:c r="I3318" s="7" t="str">
        <x:v>[{"id": "2", "num": 5000}, {"id": "110201", "num": 3}, {"id": "115011", "num": 6}]</x:v>
      </x:c>
      <x:c r="J3318" s="6" t="str">
        <x:v>https://raw.githubusercontent.com/Mar-7th/StarRailRes/dbe8cdfcfb0bf657b9fe1cf92d5537f118ccb487/index_new/cn/character_skill_trees.json</x:v>
      </x:c>
    </x:row>
    <x:row r="3319" ht="38" customHeight="1">
      <x:c r="A3319" s="6" t="str">
        <x:v>1405001_3</x:v>
      </x:c>
      <x:c r="B3319" s="6" t="str">
        <x:v>1405</x:v>
      </x:c>
      <x:c r="C3319" s="6" t="str">
        <x:v>1405001</x:v>
      </x:c>
      <x:c r="D3319" s="6" t="str"/>
      <x:c r="E3319" s="6" t="n">
        <x:v>3</x:v>
      </x:c>
      <x:c r="F3319" s="6" t="n">
        <x:v>3</x:v>
      </x:c>
      <x:c r="G3319" s="6" t="n">
        <x:v>0</x:v>
      </x:c>
      <x:c r="H3319" s="7" t="str"/>
      <x:c r="I3319" s="7" t="str">
        <x:v>[{"id": "2", "num": 10000}, {"id": "110202", "num": 3}, {"id": "115012", "num": 3}]</x:v>
      </x:c>
      <x:c r="J3319" s="6" t="str">
        <x:v>https://raw.githubusercontent.com/Mar-7th/StarRailRes/dbe8cdfcfb0bf657b9fe1cf92d5537f118ccb487/index_new/cn/character_skill_trees.json</x:v>
      </x:c>
    </x:row>
    <x:row r="3320" ht="38" customHeight="1">
      <x:c r="A3320" s="6" t="str">
        <x:v>1405001_4</x:v>
      </x:c>
      <x:c r="B3320" s="6" t="str">
        <x:v>1405</x:v>
      </x:c>
      <x:c r="C3320" s="6" t="str">
        <x:v>1405001</x:v>
      </x:c>
      <x:c r="D3320" s="6" t="str"/>
      <x:c r="E3320" s="6" t="n">
        <x:v>4</x:v>
      </x:c>
      <x:c r="F3320" s="6" t="n">
        <x:v>4</x:v>
      </x:c>
      <x:c r="G3320" s="6" t="n">
        <x:v>0</x:v>
      </x:c>
      <x:c r="H3320" s="7" t="str"/>
      <x:c r="I3320" s="7" t="str">
        <x:v>[{"id": "2", "num": 20000}, {"id": "110202", "num": 5}, {"id": "115012", "num": 4}]</x:v>
      </x:c>
      <x:c r="J3320" s="6" t="str">
        <x:v>https://raw.githubusercontent.com/Mar-7th/StarRailRes/dbe8cdfcfb0bf657b9fe1cf92d5537f118ccb487/index_new/cn/character_skill_trees.json</x:v>
      </x:c>
    </x:row>
    <x:row r="3321" ht="38" customHeight="1">
      <x:c r="A3321" s="6" t="str">
        <x:v>1405001_5</x:v>
      </x:c>
      <x:c r="B3321" s="6" t="str">
        <x:v>1405</x:v>
      </x:c>
      <x:c r="C3321" s="6" t="str">
        <x:v>1405001</x:v>
      </x:c>
      <x:c r="D3321" s="6" t="str"/>
      <x:c r="E3321" s="6" t="n">
        <x:v>5</x:v>
      </x:c>
      <x:c r="F3321" s="6" t="n">
        <x:v>5</x:v>
      </x:c>
      <x:c r="G3321" s="6" t="n">
        <x:v>0</x:v>
      </x:c>
      <x:c r="H3321" s="7" t="str"/>
      <x:c r="I3321" s="7" t="str">
        <x:v>[{"id": "2", "num": 45000}, {"id": "110203", "num": 3}, {"id": "115013", "num": 3}]</x:v>
      </x:c>
      <x:c r="J3321" s="6" t="str">
        <x:v>https://raw.githubusercontent.com/Mar-7th/StarRailRes/dbe8cdfcfb0bf657b9fe1cf92d5537f118ccb487/index_new/cn/character_skill_trees.json</x:v>
      </x:c>
    </x:row>
    <x:row r="3322" ht="38" customHeight="1">
      <x:c r="A3322" s="6" t="str">
        <x:v>1405001_6</x:v>
      </x:c>
      <x:c r="B3322" s="6" t="str">
        <x:v>1405</x:v>
      </x:c>
      <x:c r="C3322" s="6" t="str">
        <x:v>1405001</x:v>
      </x:c>
      <x:c r="D3322" s="6" t="str"/>
      <x:c r="E3322" s="6" t="n">
        <x:v>6</x:v>
      </x:c>
      <x:c r="F3322" s="6" t="n">
        <x:v>6</x:v>
      </x:c>
      <x:c r="G3322" s="6" t="n">
        <x:v>0</x:v>
      </x:c>
      <x:c r="H3322" s="7" t="str"/>
      <x:c r="I3322" s="7" t="str">
        <x:v>[{"id": "2", "num": 160000}, {"id": "110203", "num": 8}, {"id": "115013", "num": 4}]</x:v>
      </x:c>
      <x:c r="J3322" s="6" t="str">
        <x:v>https://raw.githubusercontent.com/Mar-7th/StarRailRes/dbe8cdfcfb0bf657b9fe1cf92d5537f118ccb487/index_new/cn/character_skill_trees.json</x:v>
      </x:c>
    </x:row>
    <x:row r="3323" ht="20" customHeight="1">
      <x:c r="A3323" s="6" t="str">
        <x:v>1405002_1</x:v>
      </x:c>
      <x:c r="B3323" s="6" t="str">
        <x:v>1405</x:v>
      </x:c>
      <x:c r="C3323" s="6" t="str">
        <x:v>1405002</x:v>
      </x:c>
      <x:c r="D3323" s="6" t="str"/>
      <x:c r="E3323" s="6" t="n">
        <x:v>1</x:v>
      </x:c>
      <x:c r="F3323" s="6" t="n">
        <x:v>0</x:v>
      </x:c>
      <x:c r="G3323" s="6" t="n">
        <x:v>0</x:v>
      </x:c>
      <x:c r="H3323" s="7" t="str"/>
      <x:c r="I3323" s="7" t="str">
        <x:v>[]</x:v>
      </x:c>
      <x:c r="J3323" s="6" t="str">
        <x:v>https://raw.githubusercontent.com/Mar-7th/StarRailRes/dbe8cdfcfb0bf657b9fe1cf92d5537f118ccb487/index_new/cn/character_skill_trees.json</x:v>
      </x:c>
    </x:row>
    <x:row r="3324" ht="38" customHeight="1">
      <x:c r="A3324" s="6" t="str">
        <x:v>1405002_2</x:v>
      </x:c>
      <x:c r="B3324" s="6" t="str">
        <x:v>1405</x:v>
      </x:c>
      <x:c r="C3324" s="6" t="str">
        <x:v>1405002</x:v>
      </x:c>
      <x:c r="D3324" s="6" t="str"/>
      <x:c r="E3324" s="6" t="n">
        <x:v>2</x:v>
      </x:c>
      <x:c r="F3324" s="6" t="n">
        <x:v>1</x:v>
      </x:c>
      <x:c r="G3324" s="6" t="n">
        <x:v>0</x:v>
      </x:c>
      <x:c r="H3324" s="7" t="str"/>
      <x:c r="I3324" s="7" t="str">
        <x:v>[{"id": "2", "num": 2500}, {"id": "115011", "num": 3}]</x:v>
      </x:c>
      <x:c r="J3324" s="6" t="str">
        <x:v>https://raw.githubusercontent.com/Mar-7th/StarRailRes/dbe8cdfcfb0bf657b9fe1cf92d5537f118ccb487/index_new/cn/character_skill_trees.json</x:v>
      </x:c>
    </x:row>
    <x:row r="3325" ht="38" customHeight="1">
      <x:c r="A3325" s="6" t="str">
        <x:v>1405002_3</x:v>
      </x:c>
      <x:c r="B3325" s="6" t="str">
        <x:v>1405</x:v>
      </x:c>
      <x:c r="C3325" s="6" t="str">
        <x:v>1405002</x:v>
      </x:c>
      <x:c r="D3325" s="6" t="str"/>
      <x:c r="E3325" s="6" t="n">
        <x:v>3</x:v>
      </x:c>
      <x:c r="F3325" s="6" t="n">
        <x:v>2</x:v>
      </x:c>
      <x:c r="G3325" s="6" t="n">
        <x:v>0</x:v>
      </x:c>
      <x:c r="H3325" s="7" t="str"/>
      <x:c r="I3325" s="7" t="str">
        <x:v>[{"id": "2", "num": 5000}, {"id": "110201", "num": 3}, {"id": "115011", "num": 6}]</x:v>
      </x:c>
      <x:c r="J3325" s="6" t="str">
        <x:v>https://raw.githubusercontent.com/Mar-7th/StarRailRes/dbe8cdfcfb0bf657b9fe1cf92d5537f118ccb487/index_new/cn/character_skill_trees.json</x:v>
      </x:c>
    </x:row>
    <x:row r="3326" ht="38" customHeight="1">
      <x:c r="A3326" s="6" t="str">
        <x:v>1405002_4</x:v>
      </x:c>
      <x:c r="B3326" s="6" t="str">
        <x:v>1405</x:v>
      </x:c>
      <x:c r="C3326" s="6" t="str">
        <x:v>1405002</x:v>
      </x:c>
      <x:c r="D3326" s="6" t="str"/>
      <x:c r="E3326" s="6" t="n">
        <x:v>4</x:v>
      </x:c>
      <x:c r="F3326" s="6" t="n">
        <x:v>3</x:v>
      </x:c>
      <x:c r="G3326" s="6" t="n">
        <x:v>0</x:v>
      </x:c>
      <x:c r="H3326" s="7" t="str"/>
      <x:c r="I3326" s="7" t="str">
        <x:v>[{"id": "2", "num": 10000}, {"id": "110202", "num": 3}, {"id": "115012", "num": 3}]</x:v>
      </x:c>
      <x:c r="J3326" s="6" t="str">
        <x:v>https://raw.githubusercontent.com/Mar-7th/StarRailRes/dbe8cdfcfb0bf657b9fe1cf92d5537f118ccb487/index_new/cn/character_skill_trees.json</x:v>
      </x:c>
    </x:row>
    <x:row r="3327" ht="38" customHeight="1">
      <x:c r="A3327" s="6" t="str">
        <x:v>1405002_5</x:v>
      </x:c>
      <x:c r="B3327" s="6" t="str">
        <x:v>1405</x:v>
      </x:c>
      <x:c r="C3327" s="6" t="str">
        <x:v>1405002</x:v>
      </x:c>
      <x:c r="D3327" s="6" t="str"/>
      <x:c r="E3327" s="6" t="n">
        <x:v>5</x:v>
      </x:c>
      <x:c r="F3327" s="6" t="n">
        <x:v>4</x:v>
      </x:c>
      <x:c r="G3327" s="6" t="n">
        <x:v>0</x:v>
      </x:c>
      <x:c r="H3327" s="7" t="str"/>
      <x:c r="I3327" s="7" t="str">
        <x:v>[{"id": "2", "num": 20000}, {"id": "110202", "num": 5}, {"id": "115012", "num": 4}]</x:v>
      </x:c>
      <x:c r="J3327" s="6" t="str">
        <x:v>https://raw.githubusercontent.com/Mar-7th/StarRailRes/dbe8cdfcfb0bf657b9fe1cf92d5537f118ccb487/index_new/cn/character_skill_trees.json</x:v>
      </x:c>
    </x:row>
    <x:row r="3328" ht="38" customHeight="1">
      <x:c r="A3328" s="6" t="str">
        <x:v>1405002_6</x:v>
      </x:c>
      <x:c r="B3328" s="6" t="str">
        <x:v>1405</x:v>
      </x:c>
      <x:c r="C3328" s="6" t="str">
        <x:v>1405002</x:v>
      </x:c>
      <x:c r="D3328" s="6" t="str"/>
      <x:c r="E3328" s="6" t="n">
        <x:v>6</x:v>
      </x:c>
      <x:c r="F3328" s="6" t="n">
        <x:v>4</x:v>
      </x:c>
      <x:c r="G3328" s="6" t="n">
        <x:v>0</x:v>
      </x:c>
      <x:c r="H3328" s="7" t="str"/>
      <x:c r="I3328" s="7" t="str">
        <x:v>[{"id": "2", "num": 30000}, {"id": "110202", "num": 7}, {"id": "115012", "num": 6}]</x:v>
      </x:c>
      <x:c r="J3328" s="6" t="str">
        <x:v>https://raw.githubusercontent.com/Mar-7th/StarRailRes/dbe8cdfcfb0bf657b9fe1cf92d5537f118ccb487/index_new/cn/character_skill_trees.json</x:v>
      </x:c>
    </x:row>
    <x:row r="3329" ht="38" customHeight="1">
      <x:c r="A3329" s="6" t="str">
        <x:v>1405002_7</x:v>
      </x:c>
      <x:c r="B3329" s="6" t="str">
        <x:v>1405</x:v>
      </x:c>
      <x:c r="C3329" s="6" t="str">
        <x:v>1405002</x:v>
      </x:c>
      <x:c r="D3329" s="6" t="str"/>
      <x:c r="E3329" s="6" t="n">
        <x:v>7</x:v>
      </x:c>
      <x:c r="F3329" s="6" t="n">
        <x:v>5</x:v>
      </x:c>
      <x:c r="G3329" s="6" t="n">
        <x:v>0</x:v>
      </x:c>
      <x:c r="H3329" s="7" t="str"/>
      <x:c r="I3329" s="7" t="str">
        <x:v>[{"id": "2", "num": 45000}, {"id": "110203", "num": 3}, {"id": "115013", "num": 3}]</x:v>
      </x:c>
      <x:c r="J3329" s="6" t="str">
        <x:v>https://raw.githubusercontent.com/Mar-7th/StarRailRes/dbe8cdfcfb0bf657b9fe1cf92d5537f118ccb487/index_new/cn/character_skill_trees.json</x:v>
      </x:c>
    </x:row>
    <x:row r="3330" ht="53" customHeight="1">
      <x:c r="A3330" s="6" t="str">
        <x:v>1405002_8</x:v>
      </x:c>
      <x:c r="B3330" s="6" t="str">
        <x:v>1405</x:v>
      </x:c>
      <x:c r="C3330" s="6" t="str">
        <x:v>1405002</x:v>
      </x:c>
      <x:c r="D3330" s="6" t="str"/>
      <x:c r="E3330" s="6" t="n">
        <x:v>8</x:v>
      </x:c>
      <x:c r="F3330" s="6" t="n">
        <x:v>5</x:v>
      </x:c>
      <x:c r="G3330" s="6" t="n">
        <x:v>0</x:v>
      </x:c>
      <x:c r="H3330" s="7" t="str"/>
      <x:c r="I3330" s="7" t="str">
        <x:v>[{"id": "2", "num": 80000}, {"id": "110203", "num": 5}, {"id": "110505", "num": 1}, {"id": "115013", "num": 4}]</x:v>
      </x:c>
      <x:c r="J3330" s="6" t="str">
        <x:v>https://raw.githubusercontent.com/Mar-7th/StarRailRes/dbe8cdfcfb0bf657b9fe1cf92d5537f118ccb487/index_new/cn/character_skill_trees.json</x:v>
      </x:c>
    </x:row>
    <x:row r="3331" ht="53" customHeight="1">
      <x:c r="A3331" s="6" t="str">
        <x:v>1405002_9</x:v>
      </x:c>
      <x:c r="B3331" s="6" t="str">
        <x:v>1405</x:v>
      </x:c>
      <x:c r="C3331" s="6" t="str">
        <x:v>1405002</x:v>
      </x:c>
      <x:c r="D3331" s="6" t="str"/>
      <x:c r="E3331" s="6" t="n">
        <x:v>9</x:v>
      </x:c>
      <x:c r="F3331" s="6" t="n">
        <x:v>6</x:v>
      </x:c>
      <x:c r="G3331" s="6" t="n">
        <x:v>0</x:v>
      </x:c>
      <x:c r="H3331" s="7" t="str"/>
      <x:c r="I3331" s="7" t="str">
        <x:v>[{"id": "2", "num": 160000}, {"id": "110203", "num": 8}, {"id": "241", "num": 1}, {"id": "110505", "num": 1}]</x:v>
      </x:c>
      <x:c r="J3331" s="6" t="str">
        <x:v>https://raw.githubusercontent.com/Mar-7th/StarRailRes/dbe8cdfcfb0bf657b9fe1cf92d5537f118ccb487/index_new/cn/character_skill_trees.json</x:v>
      </x:c>
    </x:row>
    <x:row r="3332" ht="53" customHeight="1">
      <x:c r="A3332" s="6" t="str">
        <x:v>1405002_10</x:v>
      </x:c>
      <x:c r="B3332" s="6" t="str">
        <x:v>1405</x:v>
      </x:c>
      <x:c r="C3332" s="6" t="str">
        <x:v>1405002</x:v>
      </x:c>
      <x:c r="D3332" s="6" t="str"/>
      <x:c r="E3332" s="6" t="n">
        <x:v>10</x:v>
      </x:c>
      <x:c r="F3332" s="6" t="n">
        <x:v>6</x:v>
      </x:c>
      <x:c r="G3332" s="6" t="n">
        <x:v>0</x:v>
      </x:c>
      <x:c r="H3332" s="7" t="str"/>
      <x:c r="I3332" s="7" t="str">
        <x:v>[{"id": "2", "num": 300000}, {"id": "110203", "num": 14}, {"id": "241", "num": 1}, {"id": "110505", "num": 1}]</x:v>
      </x:c>
      <x:c r="J3332" s="6" t="str">
        <x:v>https://raw.githubusercontent.com/Mar-7th/StarRailRes/dbe8cdfcfb0bf657b9fe1cf92d5537f118ccb487/index_new/cn/character_skill_trees.json</x:v>
      </x:c>
    </x:row>
    <x:row r="3333" ht="20" customHeight="1">
      <x:c r="A3333" s="6" t="str">
        <x:v>1405003_1</x:v>
      </x:c>
      <x:c r="B3333" s="6" t="str">
        <x:v>1405</x:v>
      </x:c>
      <x:c r="C3333" s="6" t="str">
        <x:v>1405003</x:v>
      </x:c>
      <x:c r="D3333" s="6" t="str"/>
      <x:c r="E3333" s="6" t="n">
        <x:v>1</x:v>
      </x:c>
      <x:c r="F3333" s="6" t="n">
        <x:v>0</x:v>
      </x:c>
      <x:c r="G3333" s="6" t="n">
        <x:v>0</x:v>
      </x:c>
      <x:c r="H3333" s="7" t="str"/>
      <x:c r="I3333" s="7" t="str">
        <x:v>[]</x:v>
      </x:c>
      <x:c r="J3333" s="6" t="str">
        <x:v>https://raw.githubusercontent.com/Mar-7th/StarRailRes/dbe8cdfcfb0bf657b9fe1cf92d5537f118ccb487/index_new/cn/character_skill_trees.json</x:v>
      </x:c>
    </x:row>
    <x:row r="3334" ht="38" customHeight="1">
      <x:c r="A3334" s="6" t="str">
        <x:v>1405003_2</x:v>
      </x:c>
      <x:c r="B3334" s="6" t="str">
        <x:v>1405</x:v>
      </x:c>
      <x:c r="C3334" s="6" t="str">
        <x:v>1405003</x:v>
      </x:c>
      <x:c r="D3334" s="6" t="str"/>
      <x:c r="E3334" s="6" t="n">
        <x:v>2</x:v>
      </x:c>
      <x:c r="F3334" s="6" t="n">
        <x:v>1</x:v>
      </x:c>
      <x:c r="G3334" s="6" t="n">
        <x:v>0</x:v>
      </x:c>
      <x:c r="H3334" s="7" t="str"/>
      <x:c r="I3334" s="7" t="str">
        <x:v>[{"id": "2", "num": 2500}, {"id": "115011", "num": 3}]</x:v>
      </x:c>
      <x:c r="J3334" s="6" t="str">
        <x:v>https://raw.githubusercontent.com/Mar-7th/StarRailRes/dbe8cdfcfb0bf657b9fe1cf92d5537f118ccb487/index_new/cn/character_skill_trees.json</x:v>
      </x:c>
    </x:row>
    <x:row r="3335" ht="38" customHeight="1">
      <x:c r="A3335" s="6" t="str">
        <x:v>1405003_3</x:v>
      </x:c>
      <x:c r="B3335" s="6" t="str">
        <x:v>1405</x:v>
      </x:c>
      <x:c r="C3335" s="6" t="str">
        <x:v>1405003</x:v>
      </x:c>
      <x:c r="D3335" s="6" t="str"/>
      <x:c r="E3335" s="6" t="n">
        <x:v>3</x:v>
      </x:c>
      <x:c r="F3335" s="6" t="n">
        <x:v>2</x:v>
      </x:c>
      <x:c r="G3335" s="6" t="n">
        <x:v>0</x:v>
      </x:c>
      <x:c r="H3335" s="7" t="str"/>
      <x:c r="I3335" s="7" t="str">
        <x:v>[{"id": "2", "num": 5000}, {"id": "110201", "num": 3}, {"id": "115011", "num": 6}]</x:v>
      </x:c>
      <x:c r="J3335" s="6" t="str">
        <x:v>https://raw.githubusercontent.com/Mar-7th/StarRailRes/dbe8cdfcfb0bf657b9fe1cf92d5537f118ccb487/index_new/cn/character_skill_trees.json</x:v>
      </x:c>
    </x:row>
    <x:row r="3336" ht="38" customHeight="1">
      <x:c r="A3336" s="6" t="str">
        <x:v>1405003_4</x:v>
      </x:c>
      <x:c r="B3336" s="6" t="str">
        <x:v>1405</x:v>
      </x:c>
      <x:c r="C3336" s="6" t="str">
        <x:v>1405003</x:v>
      </x:c>
      <x:c r="D3336" s="6" t="str"/>
      <x:c r="E3336" s="6" t="n">
        <x:v>4</x:v>
      </x:c>
      <x:c r="F3336" s="6" t="n">
        <x:v>3</x:v>
      </x:c>
      <x:c r="G3336" s="6" t="n">
        <x:v>0</x:v>
      </x:c>
      <x:c r="H3336" s="7" t="str"/>
      <x:c r="I3336" s="7" t="str">
        <x:v>[{"id": "2", "num": 10000}, {"id": "110202", "num": 3}, {"id": "115012", "num": 3}]</x:v>
      </x:c>
      <x:c r="J3336" s="6" t="str">
        <x:v>https://raw.githubusercontent.com/Mar-7th/StarRailRes/dbe8cdfcfb0bf657b9fe1cf92d5537f118ccb487/index_new/cn/character_skill_trees.json</x:v>
      </x:c>
    </x:row>
    <x:row r="3337" ht="38" customHeight="1">
      <x:c r="A3337" s="6" t="str">
        <x:v>1405003_5</x:v>
      </x:c>
      <x:c r="B3337" s="6" t="str">
        <x:v>1405</x:v>
      </x:c>
      <x:c r="C3337" s="6" t="str">
        <x:v>1405003</x:v>
      </x:c>
      <x:c r="D3337" s="6" t="str"/>
      <x:c r="E3337" s="6" t="n">
        <x:v>5</x:v>
      </x:c>
      <x:c r="F3337" s="6" t="n">
        <x:v>4</x:v>
      </x:c>
      <x:c r="G3337" s="6" t="n">
        <x:v>0</x:v>
      </x:c>
      <x:c r="H3337" s="7" t="str"/>
      <x:c r="I3337" s="7" t="str">
        <x:v>[{"id": "2", "num": 20000}, {"id": "110202", "num": 5}, {"id": "115012", "num": 4}]</x:v>
      </x:c>
      <x:c r="J3337" s="6" t="str">
        <x:v>https://raw.githubusercontent.com/Mar-7th/StarRailRes/dbe8cdfcfb0bf657b9fe1cf92d5537f118ccb487/index_new/cn/character_skill_trees.json</x:v>
      </x:c>
    </x:row>
    <x:row r="3338" ht="38" customHeight="1">
      <x:c r="A3338" s="6" t="str">
        <x:v>1405003_6</x:v>
      </x:c>
      <x:c r="B3338" s="6" t="str">
        <x:v>1405</x:v>
      </x:c>
      <x:c r="C3338" s="6" t="str">
        <x:v>1405003</x:v>
      </x:c>
      <x:c r="D3338" s="6" t="str"/>
      <x:c r="E3338" s="6" t="n">
        <x:v>6</x:v>
      </x:c>
      <x:c r="F3338" s="6" t="n">
        <x:v>4</x:v>
      </x:c>
      <x:c r="G3338" s="6" t="n">
        <x:v>0</x:v>
      </x:c>
      <x:c r="H3338" s="7" t="str"/>
      <x:c r="I3338" s="7" t="str">
        <x:v>[{"id": "2", "num": 30000}, {"id": "110202", "num": 7}, {"id": "115012", "num": 6}]</x:v>
      </x:c>
      <x:c r="J3338" s="6" t="str">
        <x:v>https://raw.githubusercontent.com/Mar-7th/StarRailRes/dbe8cdfcfb0bf657b9fe1cf92d5537f118ccb487/index_new/cn/character_skill_trees.json</x:v>
      </x:c>
    </x:row>
    <x:row r="3339" ht="38" customHeight="1">
      <x:c r="A3339" s="6" t="str">
        <x:v>1405003_7</x:v>
      </x:c>
      <x:c r="B3339" s="6" t="str">
        <x:v>1405</x:v>
      </x:c>
      <x:c r="C3339" s="6" t="str">
        <x:v>1405003</x:v>
      </x:c>
      <x:c r="D3339" s="6" t="str"/>
      <x:c r="E3339" s="6" t="n">
        <x:v>7</x:v>
      </x:c>
      <x:c r="F3339" s="6" t="n">
        <x:v>5</x:v>
      </x:c>
      <x:c r="G3339" s="6" t="n">
        <x:v>0</x:v>
      </x:c>
      <x:c r="H3339" s="7" t="str"/>
      <x:c r="I3339" s="7" t="str">
        <x:v>[{"id": "2", "num": 45000}, {"id": "110203", "num": 3}, {"id": "115013", "num": 3}]</x:v>
      </x:c>
      <x:c r="J3339" s="6" t="str">
        <x:v>https://raw.githubusercontent.com/Mar-7th/StarRailRes/dbe8cdfcfb0bf657b9fe1cf92d5537f118ccb487/index_new/cn/character_skill_trees.json</x:v>
      </x:c>
    </x:row>
    <x:row r="3340" ht="53" customHeight="1">
      <x:c r="A3340" s="6" t="str">
        <x:v>1405003_8</x:v>
      </x:c>
      <x:c r="B3340" s="6" t="str">
        <x:v>1405</x:v>
      </x:c>
      <x:c r="C3340" s="6" t="str">
        <x:v>1405003</x:v>
      </x:c>
      <x:c r="D3340" s="6" t="str"/>
      <x:c r="E3340" s="6" t="n">
        <x:v>8</x:v>
      </x:c>
      <x:c r="F3340" s="6" t="n">
        <x:v>5</x:v>
      </x:c>
      <x:c r="G3340" s="6" t="n">
        <x:v>0</x:v>
      </x:c>
      <x:c r="H3340" s="7" t="str"/>
      <x:c r="I3340" s="7" t="str">
        <x:v>[{"id": "2", "num": 80000}, {"id": "110203", "num": 5}, {"id": "110505", "num": 1}, {"id": "115013", "num": 4}]</x:v>
      </x:c>
      <x:c r="J3340" s="6" t="str">
        <x:v>https://raw.githubusercontent.com/Mar-7th/StarRailRes/dbe8cdfcfb0bf657b9fe1cf92d5537f118ccb487/index_new/cn/character_skill_trees.json</x:v>
      </x:c>
    </x:row>
    <x:row r="3341" ht="53" customHeight="1">
      <x:c r="A3341" s="6" t="str">
        <x:v>1405003_9</x:v>
      </x:c>
      <x:c r="B3341" s="6" t="str">
        <x:v>1405</x:v>
      </x:c>
      <x:c r="C3341" s="6" t="str">
        <x:v>1405003</x:v>
      </x:c>
      <x:c r="D3341" s="6" t="str"/>
      <x:c r="E3341" s="6" t="n">
        <x:v>9</x:v>
      </x:c>
      <x:c r="F3341" s="6" t="n">
        <x:v>6</x:v>
      </x:c>
      <x:c r="G3341" s="6" t="n">
        <x:v>0</x:v>
      </x:c>
      <x:c r="H3341" s="7" t="str"/>
      <x:c r="I3341" s="7" t="str">
        <x:v>[{"id": "2", "num": 160000}, {"id": "110203", "num": 8}, {"id": "241", "num": 1}, {"id": "110505", "num": 1}]</x:v>
      </x:c>
      <x:c r="J3341" s="6" t="str">
        <x:v>https://raw.githubusercontent.com/Mar-7th/StarRailRes/dbe8cdfcfb0bf657b9fe1cf92d5537f118ccb487/index_new/cn/character_skill_trees.json</x:v>
      </x:c>
    </x:row>
    <x:row r="3342" ht="53" customHeight="1">
      <x:c r="A3342" s="6" t="str">
        <x:v>1405003_10</x:v>
      </x:c>
      <x:c r="B3342" s="6" t="str">
        <x:v>1405</x:v>
      </x:c>
      <x:c r="C3342" s="6" t="str">
        <x:v>1405003</x:v>
      </x:c>
      <x:c r="D3342" s="6" t="str"/>
      <x:c r="E3342" s="6" t="n">
        <x:v>10</x:v>
      </x:c>
      <x:c r="F3342" s="6" t="n">
        <x:v>6</x:v>
      </x:c>
      <x:c r="G3342" s="6" t="n">
        <x:v>0</x:v>
      </x:c>
      <x:c r="H3342" s="7" t="str"/>
      <x:c r="I3342" s="7" t="str">
        <x:v>[{"id": "2", "num": 300000}, {"id": "110203", "num": 14}, {"id": "241", "num": 1}, {"id": "110505", "num": 1}]</x:v>
      </x:c>
      <x:c r="J3342" s="6" t="str">
        <x:v>https://raw.githubusercontent.com/Mar-7th/StarRailRes/dbe8cdfcfb0bf657b9fe1cf92d5537f118ccb487/index_new/cn/character_skill_trees.json</x:v>
      </x:c>
    </x:row>
    <x:row r="3343" ht="20" customHeight="1">
      <x:c r="A3343" s="6" t="str">
        <x:v>1405004_1</x:v>
      </x:c>
      <x:c r="B3343" s="6" t="str">
        <x:v>1405</x:v>
      </x:c>
      <x:c r="C3343" s="6" t="str">
        <x:v>1405004</x:v>
      </x:c>
      <x:c r="D3343" s="6" t="str"/>
      <x:c r="E3343" s="6" t="n">
        <x:v>1</x:v>
      </x:c>
      <x:c r="F3343" s="6" t="n">
        <x:v>0</x:v>
      </x:c>
      <x:c r="G3343" s="6" t="n">
        <x:v>0</x:v>
      </x:c>
      <x:c r="H3343" s="7" t="str"/>
      <x:c r="I3343" s="7" t="str">
        <x:v>[]</x:v>
      </x:c>
      <x:c r="J3343" s="6" t="str">
        <x:v>https://raw.githubusercontent.com/Mar-7th/StarRailRes/dbe8cdfcfb0bf657b9fe1cf92d5537f118ccb487/index_new/cn/character_skill_trees.json</x:v>
      </x:c>
    </x:row>
    <x:row r="3344" ht="38" customHeight="1">
      <x:c r="A3344" s="6" t="str">
        <x:v>1405004_2</x:v>
      </x:c>
      <x:c r="B3344" s="6" t="str">
        <x:v>1405</x:v>
      </x:c>
      <x:c r="C3344" s="6" t="str">
        <x:v>1405004</x:v>
      </x:c>
      <x:c r="D3344" s="6" t="str"/>
      <x:c r="E3344" s="6" t="n">
        <x:v>2</x:v>
      </x:c>
      <x:c r="F3344" s="6" t="n">
        <x:v>1</x:v>
      </x:c>
      <x:c r="G3344" s="6" t="n">
        <x:v>0</x:v>
      </x:c>
      <x:c r="H3344" s="7" t="str"/>
      <x:c r="I3344" s="7" t="str">
        <x:v>[{"id": "2", "num": 2500}, {"id": "115011", "num": 3}]</x:v>
      </x:c>
      <x:c r="J3344" s="6" t="str">
        <x:v>https://raw.githubusercontent.com/Mar-7th/StarRailRes/dbe8cdfcfb0bf657b9fe1cf92d5537f118ccb487/index_new/cn/character_skill_trees.json</x:v>
      </x:c>
    </x:row>
    <x:row r="3345" ht="38" customHeight="1">
      <x:c r="A3345" s="6" t="str">
        <x:v>1405004_3</x:v>
      </x:c>
      <x:c r="B3345" s="6" t="str">
        <x:v>1405</x:v>
      </x:c>
      <x:c r="C3345" s="6" t="str">
        <x:v>1405004</x:v>
      </x:c>
      <x:c r="D3345" s="6" t="str"/>
      <x:c r="E3345" s="6" t="n">
        <x:v>3</x:v>
      </x:c>
      <x:c r="F3345" s="6" t="n">
        <x:v>2</x:v>
      </x:c>
      <x:c r="G3345" s="6" t="n">
        <x:v>0</x:v>
      </x:c>
      <x:c r="H3345" s="7" t="str"/>
      <x:c r="I3345" s="7" t="str">
        <x:v>[{"id": "2", "num": 5000}, {"id": "110201", "num": 3}, {"id": "115011", "num": 6}]</x:v>
      </x:c>
      <x:c r="J3345" s="6" t="str">
        <x:v>https://raw.githubusercontent.com/Mar-7th/StarRailRes/dbe8cdfcfb0bf657b9fe1cf92d5537f118ccb487/index_new/cn/character_skill_trees.json</x:v>
      </x:c>
    </x:row>
    <x:row r="3346" ht="38" customHeight="1">
      <x:c r="A3346" s="6" t="str">
        <x:v>1405004_4</x:v>
      </x:c>
      <x:c r="B3346" s="6" t="str">
        <x:v>1405</x:v>
      </x:c>
      <x:c r="C3346" s="6" t="str">
        <x:v>1405004</x:v>
      </x:c>
      <x:c r="D3346" s="6" t="str"/>
      <x:c r="E3346" s="6" t="n">
        <x:v>4</x:v>
      </x:c>
      <x:c r="F3346" s="6" t="n">
        <x:v>3</x:v>
      </x:c>
      <x:c r="G3346" s="6" t="n">
        <x:v>0</x:v>
      </x:c>
      <x:c r="H3346" s="7" t="str"/>
      <x:c r="I3346" s="7" t="str">
        <x:v>[{"id": "2", "num": 10000}, {"id": "110202", "num": 3}, {"id": "115012", "num": 3}]</x:v>
      </x:c>
      <x:c r="J3346" s="6" t="str">
        <x:v>https://raw.githubusercontent.com/Mar-7th/StarRailRes/dbe8cdfcfb0bf657b9fe1cf92d5537f118ccb487/index_new/cn/character_skill_trees.json</x:v>
      </x:c>
    </x:row>
    <x:row r="3347" ht="38" customHeight="1">
      <x:c r="A3347" s="6" t="str">
        <x:v>1405004_5</x:v>
      </x:c>
      <x:c r="B3347" s="6" t="str">
        <x:v>1405</x:v>
      </x:c>
      <x:c r="C3347" s="6" t="str">
        <x:v>1405004</x:v>
      </x:c>
      <x:c r="D3347" s="6" t="str"/>
      <x:c r="E3347" s="6" t="n">
        <x:v>5</x:v>
      </x:c>
      <x:c r="F3347" s="6" t="n">
        <x:v>4</x:v>
      </x:c>
      <x:c r="G3347" s="6" t="n">
        <x:v>0</x:v>
      </x:c>
      <x:c r="H3347" s="7" t="str"/>
      <x:c r="I3347" s="7" t="str">
        <x:v>[{"id": "2", "num": 20000}, {"id": "110202", "num": 5}, {"id": "115012", "num": 4}]</x:v>
      </x:c>
      <x:c r="J3347" s="6" t="str">
        <x:v>https://raw.githubusercontent.com/Mar-7th/StarRailRes/dbe8cdfcfb0bf657b9fe1cf92d5537f118ccb487/index_new/cn/character_skill_trees.json</x:v>
      </x:c>
    </x:row>
    <x:row r="3348" ht="38" customHeight="1">
      <x:c r="A3348" s="6" t="str">
        <x:v>1405004_6</x:v>
      </x:c>
      <x:c r="B3348" s="6" t="str">
        <x:v>1405</x:v>
      </x:c>
      <x:c r="C3348" s="6" t="str">
        <x:v>1405004</x:v>
      </x:c>
      <x:c r="D3348" s="6" t="str"/>
      <x:c r="E3348" s="6" t="n">
        <x:v>6</x:v>
      </x:c>
      <x:c r="F3348" s="6" t="n">
        <x:v>4</x:v>
      </x:c>
      <x:c r="G3348" s="6" t="n">
        <x:v>0</x:v>
      </x:c>
      <x:c r="H3348" s="7" t="str"/>
      <x:c r="I3348" s="7" t="str">
        <x:v>[{"id": "2", "num": 30000}, {"id": "110202", "num": 7}, {"id": "115012", "num": 6}]</x:v>
      </x:c>
      <x:c r="J3348" s="6" t="str">
        <x:v>https://raw.githubusercontent.com/Mar-7th/StarRailRes/dbe8cdfcfb0bf657b9fe1cf92d5537f118ccb487/index_new/cn/character_skill_trees.json</x:v>
      </x:c>
    </x:row>
    <x:row r="3349" ht="38" customHeight="1">
      <x:c r="A3349" s="6" t="str">
        <x:v>1405004_7</x:v>
      </x:c>
      <x:c r="B3349" s="6" t="str">
        <x:v>1405</x:v>
      </x:c>
      <x:c r="C3349" s="6" t="str">
        <x:v>1405004</x:v>
      </x:c>
      <x:c r="D3349" s="6" t="str"/>
      <x:c r="E3349" s="6" t="n">
        <x:v>7</x:v>
      </x:c>
      <x:c r="F3349" s="6" t="n">
        <x:v>5</x:v>
      </x:c>
      <x:c r="G3349" s="6" t="n">
        <x:v>0</x:v>
      </x:c>
      <x:c r="H3349" s="7" t="str"/>
      <x:c r="I3349" s="7" t="str">
        <x:v>[{"id": "2", "num": 45000}, {"id": "110203", "num": 3}, {"id": "115013", "num": 3}]</x:v>
      </x:c>
      <x:c r="J3349" s="6" t="str">
        <x:v>https://raw.githubusercontent.com/Mar-7th/StarRailRes/dbe8cdfcfb0bf657b9fe1cf92d5537f118ccb487/index_new/cn/character_skill_trees.json</x:v>
      </x:c>
    </x:row>
    <x:row r="3350" ht="53" customHeight="1">
      <x:c r="A3350" s="6" t="str">
        <x:v>1405004_8</x:v>
      </x:c>
      <x:c r="B3350" s="6" t="str">
        <x:v>1405</x:v>
      </x:c>
      <x:c r="C3350" s="6" t="str">
        <x:v>1405004</x:v>
      </x:c>
      <x:c r="D3350" s="6" t="str"/>
      <x:c r="E3350" s="6" t="n">
        <x:v>8</x:v>
      </x:c>
      <x:c r="F3350" s="6" t="n">
        <x:v>5</x:v>
      </x:c>
      <x:c r="G3350" s="6" t="n">
        <x:v>0</x:v>
      </x:c>
      <x:c r="H3350" s="7" t="str"/>
      <x:c r="I3350" s="7" t="str">
        <x:v>[{"id": "2", "num": 80000}, {"id": "110203", "num": 5}, {"id": "110505", "num": 1}, {"id": "115013", "num": 4}]</x:v>
      </x:c>
      <x:c r="J3350" s="6" t="str">
        <x:v>https://raw.githubusercontent.com/Mar-7th/StarRailRes/dbe8cdfcfb0bf657b9fe1cf92d5537f118ccb487/index_new/cn/character_skill_trees.json</x:v>
      </x:c>
    </x:row>
    <x:row r="3351" ht="53" customHeight="1">
      <x:c r="A3351" s="6" t="str">
        <x:v>1405004_9</x:v>
      </x:c>
      <x:c r="B3351" s="6" t="str">
        <x:v>1405</x:v>
      </x:c>
      <x:c r="C3351" s="6" t="str">
        <x:v>1405004</x:v>
      </x:c>
      <x:c r="D3351" s="6" t="str"/>
      <x:c r="E3351" s="6" t="n">
        <x:v>9</x:v>
      </x:c>
      <x:c r="F3351" s="6" t="n">
        <x:v>6</x:v>
      </x:c>
      <x:c r="G3351" s="6" t="n">
        <x:v>0</x:v>
      </x:c>
      <x:c r="H3351" s="7" t="str"/>
      <x:c r="I3351" s="7" t="str">
        <x:v>[{"id": "2", "num": 160000}, {"id": "110203", "num": 8}, {"id": "241", "num": 1}, {"id": "110505", "num": 1}]</x:v>
      </x:c>
      <x:c r="J3351" s="6" t="str">
        <x:v>https://raw.githubusercontent.com/Mar-7th/StarRailRes/dbe8cdfcfb0bf657b9fe1cf92d5537f118ccb487/index_new/cn/character_skill_trees.json</x:v>
      </x:c>
    </x:row>
    <x:row r="3352" ht="53" customHeight="1">
      <x:c r="A3352" s="6" t="str">
        <x:v>1405004_10</x:v>
      </x:c>
      <x:c r="B3352" s="6" t="str">
        <x:v>1405</x:v>
      </x:c>
      <x:c r="C3352" s="6" t="str">
        <x:v>1405004</x:v>
      </x:c>
      <x:c r="D3352" s="6" t="str"/>
      <x:c r="E3352" s="6" t="n">
        <x:v>10</x:v>
      </x:c>
      <x:c r="F3352" s="6" t="n">
        <x:v>6</x:v>
      </x:c>
      <x:c r="G3352" s="6" t="n">
        <x:v>0</x:v>
      </x:c>
      <x:c r="H3352" s="7" t="str"/>
      <x:c r="I3352" s="7" t="str">
        <x:v>[{"id": "2", "num": 300000}, {"id": "110203", "num": 14}, {"id": "241", "num": 1}, {"id": "110505", "num": 1}]</x:v>
      </x:c>
      <x:c r="J3352" s="6" t="str">
        <x:v>https://raw.githubusercontent.com/Mar-7th/StarRailRes/dbe8cdfcfb0bf657b9fe1cf92d5537f118ccb487/index_new/cn/character_skill_trees.json</x:v>
      </x:c>
    </x:row>
    <x:row r="3353" ht="20" customHeight="1">
      <x:c r="A3353" s="6" t="str">
        <x:v>1405007_1</x:v>
      </x:c>
      <x:c r="B3353" s="6" t="str">
        <x:v>1405</x:v>
      </x:c>
      <x:c r="C3353" s="6" t="str">
        <x:v>1405007</x:v>
      </x:c>
      <x:c r="D3353" s="6" t="str"/>
      <x:c r="E3353" s="6" t="n">
        <x:v>1</x:v>
      </x:c>
      <x:c r="F3353" s="6" t="n">
        <x:v>0</x:v>
      </x:c>
      <x:c r="G3353" s="6" t="n">
        <x:v>0</x:v>
      </x:c>
      <x:c r="H3353" s="7" t="str"/>
      <x:c r="I3353" s="7" t="str">
        <x:v>[]</x:v>
      </x:c>
      <x:c r="J3353" s="6" t="str">
        <x:v>https://raw.githubusercontent.com/Mar-7th/StarRailRes/dbe8cdfcfb0bf657b9fe1cf92d5537f118ccb487/index_new/cn/character_skill_trees.json</x:v>
      </x:c>
    </x:row>
    <x:row r="3354" ht="38" customHeight="1">
      <x:c r="A3354" s="6" t="str">
        <x:v>1405101_1</x:v>
      </x:c>
      <x:c r="B3354" s="6" t="str">
        <x:v>1405</x:v>
      </x:c>
      <x:c r="C3354" s="6" t="str">
        <x:v>1405101</x:v>
      </x:c>
      <x:c r="D3354" s="6" t="str">
        <x:v>流浪的能指</x:v>
      </x:c>
      <x:c r="E3354" s="6" t="n">
        <x:v>1</x:v>
      </x:c>
      <x:c r="F3354" s="6" t="n">
        <x:v>2</x:v>
      </x:c>
      <x:c r="G3354" s="6" t="n">
        <x:v>0</x:v>
      </x:c>
      <x:c r="H3354" s="7" t="str">
        <x:v>施放普攻时，额外恢复#1[i]点能量。
回合开始时，若场上不存在处于【质性揭露】状态的敌方目标，立即恢复#2[i]点能量。</x:v>
      </x:c>
      <x:c r="I3354" s="7" t="str">
        <x:v>[{"id": "2", "num": 5000}, {"id": "110201", "num": 3}, {"id": "110505", "num": 1}]</x:v>
      </x:c>
      <x:c r="J3354" s="6" t="str">
        <x:v>https://raw.githubusercontent.com/Mar-7th/StarRailRes/dbe8cdfcfb0bf657b9fe1cf92d5537f118ccb487/index_new/cn/character_skill_trees.json</x:v>
      </x:c>
    </x:row>
    <x:row r="3355" ht="53" customHeight="1">
      <x:c r="A3355" s="6" t="str">
        <x:v>1405102_1</x:v>
      </x:c>
      <x:c r="B3355" s="6" t="str">
        <x:v>1405</x:v>
      </x:c>
      <x:c r="C3355" s="6" t="str">
        <x:v>1405102</x:v>
      </x:c>
      <x:c r="D3355" s="6" t="str">
        <x:v>必要的留白</x:v>
      </x:c>
      <x:c r="E3355" s="6" t="n">
        <x:v>1</x:v>
      </x:c>
      <x:c r="F3355" s="6" t="n">
        <x:v>4</x:v>
      </x:c>
      <x:c r="G3355" s="6" t="n">
        <x:v>0</x:v>
      </x:c>
      <x:c r="H3355" s="7" t="str">
        <x:v>根据我方队伍中「智识」命途角色的数量，在本场战斗中触发其中1个效果：
1名：那刻夏的暴击伤害提高#1[i]%。
至少2名：我方全体造成的伤害提高#2[i]%。</x:v>
      </x:c>
      <x:c r="I3355" s="7" t="str">
        <x:v>[{"id": "2", "num": 20000}, {"id": "110202", "num": 5}, {"id": "241", "num": 1}, {"id": "110505", "num": 1}]</x:v>
      </x:c>
      <x:c r="J3355" s="6" t="str">
        <x:v>https://raw.githubusercontent.com/Mar-7th/StarRailRes/dbe8cdfcfb0bf657b9fe1cf92d5537f118ccb487/index_new/cn/character_skill_trees.json</x:v>
      </x:c>
    </x:row>
    <x:row r="3356" ht="53" customHeight="1">
      <x:c r="A3356" s="6" t="str">
        <x:v>1405103_1</x:v>
      </x:c>
      <x:c r="B3356" s="6" t="str">
        <x:v>1405</x:v>
      </x:c>
      <x:c r="C3356" s="6" t="str">
        <x:v>1405103</x:v>
      </x:c>
      <x:c r="D3356" s="6" t="str">
        <x:v>质性的嬗变</x:v>
      </x:c>
      <x:c r="E3356" s="6" t="n">
        <x:v>1</x:v>
      </x:c>
      <x:c r="F3356" s="6" t="n">
        <x:v>6</x:v>
      </x:c>
      <x:c r="G3356" s="6" t="n">
        <x:v>0</x:v>
      </x:c>
      <x:c r="H3356" s="7" t="str">
        <x:v>敌方目标每拥有1个不同属性的弱点，那刻夏对其造成的伤害无视#1[i]%的防御力，最多计入7个。</x:v>
      </x:c>
      <x:c r="I3356" s="7" t="str">
        <x:v>[{"id": "2", "num": 160000}, {"id": "110203", "num": 8}, {"id": "241", "num": 1}, {"id": "110505", "num": 1}]</x:v>
      </x:c>
      <x:c r="J3356" s="6" t="str">
        <x:v>https://raw.githubusercontent.com/Mar-7th/StarRailRes/dbe8cdfcfb0bf657b9fe1cf92d5537f118ccb487/index_new/cn/character_skill_trees.json</x:v>
      </x:c>
    </x:row>
    <x:row r="3357" ht="38" customHeight="1">
      <x:c r="A3357" s="6" t="str">
        <x:v>1405201_1</x:v>
      </x:c>
      <x:c r="B3357" s="6" t="str">
        <x:v>1405</x:v>
      </x:c>
      <x:c r="C3357" s="6" t="str">
        <x:v>1405201</x:v>
      </x:c>
      <x:c r="D3357" s="6" t="str">
        <x:v>伤害强化•风</x:v>
      </x:c>
      <x:c r="E3357" s="6" t="n">
        <x:v>1</x:v>
      </x:c>
      <x:c r="F3357" s="6" t="n">
        <x:v>0</x:v>
      </x:c>
      <x:c r="G3357" s="6" t="n">
        <x:v>1</x:v>
      </x:c>
      <x:c r="H3357" s="7" t="str"/>
      <x:c r="I3357" s="7" t="str">
        <x:v>[{"id": "2", "num": 2500}, {"id": "115011", "num": 2}]</x:v>
      </x:c>
      <x:c r="J3357" s="6" t="str">
        <x:v>https://raw.githubusercontent.com/Mar-7th/StarRailRes/dbe8cdfcfb0bf657b9fe1cf92d5537f118ccb487/index_new/cn/character_skill_trees.json</x:v>
      </x:c>
    </x:row>
    <x:row r="3358" ht="38" customHeight="1">
      <x:c r="A3358" s="6" t="str">
        <x:v>1405202_1</x:v>
      </x:c>
      <x:c r="B3358" s="6" t="str">
        <x:v>1405</x:v>
      </x:c>
      <x:c r="C3358" s="6" t="str">
        <x:v>1405202</x:v>
      </x:c>
      <x:c r="D3358" s="6" t="str">
        <x:v>暴击率强化</x:v>
      </x:c>
      <x:c r="E3358" s="6" t="n">
        <x:v>1</x:v>
      </x:c>
      <x:c r="F3358" s="6" t="n">
        <x:v>2</x:v>
      </x:c>
      <x:c r="G3358" s="6" t="n">
        <x:v>0</x:v>
      </x:c>
      <x:c r="H3358" s="7" t="str"/>
      <x:c r="I3358" s="7" t="str">
        <x:v>[{"id": "2", "num": 5000}, {"id": "110201", "num": 3}, {"id": "115011", "num": 6}]</x:v>
      </x:c>
      <x:c r="J3358" s="6" t="str">
        <x:v>https://raw.githubusercontent.com/Mar-7th/StarRailRes/dbe8cdfcfb0bf657b9fe1cf92d5537f118ccb487/index_new/cn/character_skill_trees.json</x:v>
      </x:c>
    </x:row>
    <x:row r="3359" ht="38" customHeight="1">
      <x:c r="A3359" s="6" t="str">
        <x:v>1405203_1</x:v>
      </x:c>
      <x:c r="B3359" s="6" t="str">
        <x:v>1405</x:v>
      </x:c>
      <x:c r="C3359" s="6" t="str">
        <x:v>1405203</x:v>
      </x:c>
      <x:c r="D3359" s="6" t="str">
        <x:v>伤害强化•风</x:v>
      </x:c>
      <x:c r="E3359" s="6" t="n">
        <x:v>1</x:v>
      </x:c>
      <x:c r="F3359" s="6" t="n">
        <x:v>3</x:v>
      </x:c>
      <x:c r="G3359" s="6" t="n">
        <x:v>0</x:v>
      </x:c>
      <x:c r="H3359" s="7" t="str"/>
      <x:c r="I3359" s="7" t="str">
        <x:v>[{"id": "2", "num": 10000}, {"id": "110202", "num": 3}, {"id": "115012", "num": 3}]</x:v>
      </x:c>
      <x:c r="J3359" s="6" t="str">
        <x:v>https://raw.githubusercontent.com/Mar-7th/StarRailRes/dbe8cdfcfb0bf657b9fe1cf92d5537f118ccb487/index_new/cn/character_skill_trees.json</x:v>
      </x:c>
    </x:row>
    <x:row r="3360" ht="38" customHeight="1">
      <x:c r="A3360" s="6" t="str">
        <x:v>1405204_1</x:v>
      </x:c>
      <x:c r="B3360" s="6" t="str">
        <x:v>1405</x:v>
      </x:c>
      <x:c r="C3360" s="6" t="str">
        <x:v>1405204</x:v>
      </x:c>
      <x:c r="D3360" s="6" t="str">
        <x:v>生命强化</x:v>
      </x:c>
      <x:c r="E3360" s="6" t="n">
        <x:v>1</x:v>
      </x:c>
      <x:c r="F3360" s="6" t="n">
        <x:v>3</x:v>
      </x:c>
      <x:c r="G3360" s="6" t="n">
        <x:v>0</x:v>
      </x:c>
      <x:c r="H3360" s="7" t="str"/>
      <x:c r="I3360" s="7" t="str">
        <x:v>[{"id": "2", "num": 10000}, {"id": "110202", "num": 3}, {"id": "115012", "num": 3}]</x:v>
      </x:c>
      <x:c r="J3360" s="6" t="str">
        <x:v>https://raw.githubusercontent.com/Mar-7th/StarRailRes/dbe8cdfcfb0bf657b9fe1cf92d5537f118ccb487/index_new/cn/character_skill_trees.json</x:v>
      </x:c>
    </x:row>
    <x:row r="3361" ht="38" customHeight="1">
      <x:c r="A3361" s="6" t="str">
        <x:v>1405205_1</x:v>
      </x:c>
      <x:c r="B3361" s="6" t="str">
        <x:v>1405</x:v>
      </x:c>
      <x:c r="C3361" s="6" t="str">
        <x:v>1405205</x:v>
      </x:c>
      <x:c r="D3361" s="6" t="str">
        <x:v>伤害强化•风</x:v>
      </x:c>
      <x:c r="E3361" s="6" t="n">
        <x:v>1</x:v>
      </x:c>
      <x:c r="F3361" s="6" t="n">
        <x:v>4</x:v>
      </x:c>
      <x:c r="G3361" s="6" t="n">
        <x:v>0</x:v>
      </x:c>
      <x:c r="H3361" s="7" t="str"/>
      <x:c r="I3361" s="7" t="str">
        <x:v>[{"id": "2", "num": 20000}, {"id": "110202", "num": 5}, {"id": "115012", "num": 4}]</x:v>
      </x:c>
      <x:c r="J3361" s="6" t="str">
        <x:v>https://raw.githubusercontent.com/Mar-7th/StarRailRes/dbe8cdfcfb0bf657b9fe1cf92d5537f118ccb487/index_new/cn/character_skill_trees.json</x:v>
      </x:c>
    </x:row>
    <x:row r="3362" ht="38" customHeight="1">
      <x:c r="A3362" s="6" t="str">
        <x:v>1405206_1</x:v>
      </x:c>
      <x:c r="B3362" s="6" t="str">
        <x:v>1405</x:v>
      </x:c>
      <x:c r="C3362" s="6" t="str">
        <x:v>1405206</x:v>
      </x:c>
      <x:c r="D3362" s="6" t="str">
        <x:v>暴击率强化</x:v>
      </x:c>
      <x:c r="E3362" s="6" t="n">
        <x:v>1</x:v>
      </x:c>
      <x:c r="F3362" s="6" t="n">
        <x:v>5</x:v>
      </x:c>
      <x:c r="G3362" s="6" t="n">
        <x:v>0</x:v>
      </x:c>
      <x:c r="H3362" s="7" t="str"/>
      <x:c r="I3362" s="7" t="str">
        <x:v>[{"id": "2", "num": 45000}, {"id": "110203", "num": 3}, {"id": "115013", "num": 3}]</x:v>
      </x:c>
      <x:c r="J3362" s="6" t="str">
        <x:v>https://raw.githubusercontent.com/Mar-7th/StarRailRes/dbe8cdfcfb0bf657b9fe1cf92d5537f118ccb487/index_new/cn/character_skill_trees.json</x:v>
      </x:c>
    </x:row>
    <x:row r="3363" ht="38" customHeight="1">
      <x:c r="A3363" s="6" t="str">
        <x:v>1405207_1</x:v>
      </x:c>
      <x:c r="B3363" s="6" t="str">
        <x:v>1405</x:v>
      </x:c>
      <x:c r="C3363" s="6" t="str">
        <x:v>1405207</x:v>
      </x:c>
      <x:c r="D3363" s="6" t="str">
        <x:v>伤害强化•风</x:v>
      </x:c>
      <x:c r="E3363" s="6" t="n">
        <x:v>1</x:v>
      </x:c>
      <x:c r="F3363" s="6" t="n">
        <x:v>5</x:v>
      </x:c>
      <x:c r="G3363" s="6" t="n">
        <x:v>0</x:v>
      </x:c>
      <x:c r="H3363" s="7" t="str"/>
      <x:c r="I3363" s="7" t="str">
        <x:v>[{"id": "2", "num": 45000}, {"id": "110203", "num": 3}, {"id": "115013", "num": 3}]</x:v>
      </x:c>
      <x:c r="J3363" s="6" t="str">
        <x:v>https://raw.githubusercontent.com/Mar-7th/StarRailRes/dbe8cdfcfb0bf657b9fe1cf92d5537f118ccb487/index_new/cn/character_skill_trees.json</x:v>
      </x:c>
    </x:row>
    <x:row r="3364" ht="38" customHeight="1">
      <x:c r="A3364" s="6" t="str">
        <x:v>1405208_1</x:v>
      </x:c>
      <x:c r="B3364" s="6" t="str">
        <x:v>1405</x:v>
      </x:c>
      <x:c r="C3364" s="6" t="str">
        <x:v>1405208</x:v>
      </x:c>
      <x:c r="D3364" s="6" t="str">
        <x:v>生命强化</x:v>
      </x:c>
      <x:c r="E3364" s="6" t="n">
        <x:v>1</x:v>
      </x:c>
      <x:c r="F3364" s="6" t="n">
        <x:v>6</x:v>
      </x:c>
      <x:c r="G3364" s="6" t="n">
        <x:v>0</x:v>
      </x:c>
      <x:c r="H3364" s="7" t="str"/>
      <x:c r="I3364" s="7" t="str">
        <x:v>[{"id": "2", "num": 160000}, {"id": "110203", "num": 8}, {"id": "115013", "num": 8}]</x:v>
      </x:c>
      <x:c r="J3364" s="6" t="str">
        <x:v>https://raw.githubusercontent.com/Mar-7th/StarRailRes/dbe8cdfcfb0bf657b9fe1cf92d5537f118ccb487/index_new/cn/character_skill_trees.json</x:v>
      </x:c>
    </x:row>
    <x:row r="3365" ht="38" customHeight="1">
      <x:c r="A3365" s="6" t="str">
        <x:v>1405209_1</x:v>
      </x:c>
      <x:c r="B3365" s="6" t="str">
        <x:v>1405</x:v>
      </x:c>
      <x:c r="C3365" s="6" t="str">
        <x:v>1405209</x:v>
      </x:c>
      <x:c r="D3365" s="6" t="str">
        <x:v>暴击率强化</x:v>
      </x:c>
      <x:c r="E3365" s="6" t="n">
        <x:v>1</x:v>
      </x:c>
      <x:c r="F3365" s="6" t="n">
        <x:v>0</x:v>
      </x:c>
      <x:c r="G3365" s="6" t="n">
        <x:v>75</x:v>
      </x:c>
      <x:c r="H3365" s="7" t="str"/>
      <x:c r="I3365" s="7" t="str">
        <x:v>[{"id": "2", "num": 160000}, {"id": "110203", "num": 8}, {"id": "115013", "num": 8}]</x:v>
      </x:c>
      <x:c r="J3365" s="6" t="str">
        <x:v>https://raw.githubusercontent.com/Mar-7th/StarRailRes/dbe8cdfcfb0bf657b9fe1cf92d5537f118ccb487/index_new/cn/character_skill_trees.json</x:v>
      </x:c>
    </x:row>
    <x:row r="3366" ht="38" customHeight="1">
      <x:c r="A3366" s="6" t="str">
        <x:v>1405210_1</x:v>
      </x:c>
      <x:c r="B3366" s="6" t="str">
        <x:v>1405</x:v>
      </x:c>
      <x:c r="C3366" s="6" t="str">
        <x:v>1405210</x:v>
      </x:c>
      <x:c r="D3366" s="6" t="str">
        <x:v>伤害强化•风</x:v>
      </x:c>
      <x:c r="E3366" s="6" t="n">
        <x:v>1</x:v>
      </x:c>
      <x:c r="F3366" s="6" t="n">
        <x:v>0</x:v>
      </x:c>
      <x:c r="G3366" s="6" t="n">
        <x:v>80</x:v>
      </x:c>
      <x:c r="H3366" s="7" t="str"/>
      <x:c r="I3366" s="7" t="str">
        <x:v>[{"id": "2", "num": 160000}, {"id": "110203", "num": 8}, {"id": "115013", "num": 8}]</x:v>
      </x:c>
      <x:c r="J3366" s="6" t="str">
        <x:v>https://raw.githubusercontent.com/Mar-7th/StarRailRes/dbe8cdfcfb0bf657b9fe1cf92d5537f118ccb487/index_new/cn/character_skill_trees.json</x:v>
      </x:c>
    </x:row>
    <x:row r="3367" ht="20" customHeight="1">
      <x:c r="A3367" s="6" t="str">
        <x:v>1406001_1</x:v>
      </x:c>
      <x:c r="B3367" s="6" t="str">
        <x:v>1406</x:v>
      </x:c>
      <x:c r="C3367" s="6" t="str">
        <x:v>1406001</x:v>
      </x:c>
      <x:c r="D3367" s="6" t="str"/>
      <x:c r="E3367" s="6" t="n">
        <x:v>1</x:v>
      </x:c>
      <x:c r="F3367" s="6" t="n">
        <x:v>0</x:v>
      </x:c>
      <x:c r="G3367" s="6" t="n">
        <x:v>0</x:v>
      </x:c>
      <x:c r="H3367" s="7" t="str"/>
      <x:c r="I3367" s="7" t="str">
        <x:v>[]</x:v>
      </x:c>
      <x:c r="J3367" s="6" t="str">
        <x:v>https://raw.githubusercontent.com/Mar-7th/StarRailRes/dbe8cdfcfb0bf657b9fe1cf92d5537f118ccb487/index_new/cn/character_skill_trees.json</x:v>
      </x:c>
    </x:row>
    <x:row r="3368" ht="38" customHeight="1">
      <x:c r="A3368" s="6" t="str">
        <x:v>1406001_2</x:v>
      </x:c>
      <x:c r="B3368" s="6" t="str">
        <x:v>1406</x:v>
      </x:c>
      <x:c r="C3368" s="6" t="str">
        <x:v>1406001</x:v>
      </x:c>
      <x:c r="D3368" s="6" t="str"/>
      <x:c r="E3368" s="6" t="n">
        <x:v>2</x:v>
      </x:c>
      <x:c r="F3368" s="6" t="n">
        <x:v>2</x:v>
      </x:c>
      <x:c r="G3368" s="6" t="n">
        <x:v>0</x:v>
      </x:c>
      <x:c r="H3368" s="7" t="str"/>
      <x:c r="I3368" s="7" t="str">
        <x:v>[{"id": "2", "num": 5000}, {"id": "110221", "num": 3}, {"id": "115011", "num": 6}]</x:v>
      </x:c>
      <x:c r="J3368" s="6" t="str">
        <x:v>https://raw.githubusercontent.com/Mar-7th/StarRailRes/dbe8cdfcfb0bf657b9fe1cf92d5537f118ccb487/index_new/cn/character_skill_trees.json</x:v>
      </x:c>
    </x:row>
    <x:row r="3369" ht="38" customHeight="1">
      <x:c r="A3369" s="6" t="str">
        <x:v>1406001_3</x:v>
      </x:c>
      <x:c r="B3369" s="6" t="str">
        <x:v>1406</x:v>
      </x:c>
      <x:c r="C3369" s="6" t="str">
        <x:v>1406001</x:v>
      </x:c>
      <x:c r="D3369" s="6" t="str"/>
      <x:c r="E3369" s="6" t="n">
        <x:v>3</x:v>
      </x:c>
      <x:c r="F3369" s="6" t="n">
        <x:v>3</x:v>
      </x:c>
      <x:c r="G3369" s="6" t="n">
        <x:v>0</x:v>
      </x:c>
      <x:c r="H3369" s="7" t="str"/>
      <x:c r="I3369" s="7" t="str">
        <x:v>[{"id": "2", "num": 10000}, {"id": "110222", "num": 3}, {"id": "115012", "num": 3}]</x:v>
      </x:c>
      <x:c r="J3369" s="6" t="str">
        <x:v>https://raw.githubusercontent.com/Mar-7th/StarRailRes/dbe8cdfcfb0bf657b9fe1cf92d5537f118ccb487/index_new/cn/character_skill_trees.json</x:v>
      </x:c>
    </x:row>
    <x:row r="3370" ht="38" customHeight="1">
      <x:c r="A3370" s="6" t="str">
        <x:v>1406001_4</x:v>
      </x:c>
      <x:c r="B3370" s="6" t="str">
        <x:v>1406</x:v>
      </x:c>
      <x:c r="C3370" s="6" t="str">
        <x:v>1406001</x:v>
      </x:c>
      <x:c r="D3370" s="6" t="str"/>
      <x:c r="E3370" s="6" t="n">
        <x:v>4</x:v>
      </x:c>
      <x:c r="F3370" s="6" t="n">
        <x:v>4</x:v>
      </x:c>
      <x:c r="G3370" s="6" t="n">
        <x:v>0</x:v>
      </x:c>
      <x:c r="H3370" s="7" t="str"/>
      <x:c r="I3370" s="7" t="str">
        <x:v>[{"id": "2", "num": 20000}, {"id": "110222", "num": 5}, {"id": "115012", "num": 4}]</x:v>
      </x:c>
      <x:c r="J3370" s="6" t="str">
        <x:v>https://raw.githubusercontent.com/Mar-7th/StarRailRes/dbe8cdfcfb0bf657b9fe1cf92d5537f118ccb487/index_new/cn/character_skill_trees.json</x:v>
      </x:c>
    </x:row>
    <x:row r="3371" ht="38" customHeight="1">
      <x:c r="A3371" s="6" t="str">
        <x:v>1406001_5</x:v>
      </x:c>
      <x:c r="B3371" s="6" t="str">
        <x:v>1406</x:v>
      </x:c>
      <x:c r="C3371" s="6" t="str">
        <x:v>1406001</x:v>
      </x:c>
      <x:c r="D3371" s="6" t="str"/>
      <x:c r="E3371" s="6" t="n">
        <x:v>5</x:v>
      </x:c>
      <x:c r="F3371" s="6" t="n">
        <x:v>5</x:v>
      </x:c>
      <x:c r="G3371" s="6" t="n">
        <x:v>0</x:v>
      </x:c>
      <x:c r="H3371" s="7" t="str"/>
      <x:c r="I3371" s="7" t="str">
        <x:v>[{"id": "2", "num": 45000}, {"id": "110223", "num": 3}, {"id": "115013", "num": 3}]</x:v>
      </x:c>
      <x:c r="J3371" s="6" t="str">
        <x:v>https://raw.githubusercontent.com/Mar-7th/StarRailRes/dbe8cdfcfb0bf657b9fe1cf92d5537f118ccb487/index_new/cn/character_skill_trees.json</x:v>
      </x:c>
    </x:row>
    <x:row r="3372" ht="38" customHeight="1">
      <x:c r="A3372" s="6" t="str">
        <x:v>1406001_6</x:v>
      </x:c>
      <x:c r="B3372" s="6" t="str">
        <x:v>1406</x:v>
      </x:c>
      <x:c r="C3372" s="6" t="str">
        <x:v>1406001</x:v>
      </x:c>
      <x:c r="D3372" s="6" t="str"/>
      <x:c r="E3372" s="6" t="n">
        <x:v>6</x:v>
      </x:c>
      <x:c r="F3372" s="6" t="n">
        <x:v>6</x:v>
      </x:c>
      <x:c r="G3372" s="6" t="n">
        <x:v>0</x:v>
      </x:c>
      <x:c r="H3372" s="7" t="str"/>
      <x:c r="I3372" s="7" t="str">
        <x:v>[{"id": "2", "num": 160000}, {"id": "110223", "num": 8}, {"id": "115013", "num": 4}]</x:v>
      </x:c>
      <x:c r="J3372" s="6" t="str">
        <x:v>https://raw.githubusercontent.com/Mar-7th/StarRailRes/dbe8cdfcfb0bf657b9fe1cf92d5537f118ccb487/index_new/cn/character_skill_trees.json</x:v>
      </x:c>
    </x:row>
    <x:row r="3373" ht="20" customHeight="1">
      <x:c r="A3373" s="6" t="str">
        <x:v>1406002_1</x:v>
      </x:c>
      <x:c r="B3373" s="6" t="str">
        <x:v>1406</x:v>
      </x:c>
      <x:c r="C3373" s="6" t="str">
        <x:v>1406002</x:v>
      </x:c>
      <x:c r="D3373" s="6" t="str"/>
      <x:c r="E3373" s="6" t="n">
        <x:v>1</x:v>
      </x:c>
      <x:c r="F3373" s="6" t="n">
        <x:v>0</x:v>
      </x:c>
      <x:c r="G3373" s="6" t="n">
        <x:v>0</x:v>
      </x:c>
      <x:c r="H3373" s="7" t="str"/>
      <x:c r="I3373" s="7" t="str">
        <x:v>[]</x:v>
      </x:c>
      <x:c r="J3373" s="6" t="str">
        <x:v>https://raw.githubusercontent.com/Mar-7th/StarRailRes/dbe8cdfcfb0bf657b9fe1cf92d5537f118ccb487/index_new/cn/character_skill_trees.json</x:v>
      </x:c>
    </x:row>
    <x:row r="3374" ht="38" customHeight="1">
      <x:c r="A3374" s="6" t="str">
        <x:v>1406002_2</x:v>
      </x:c>
      <x:c r="B3374" s="6" t="str">
        <x:v>1406</x:v>
      </x:c>
      <x:c r="C3374" s="6" t="str">
        <x:v>1406002</x:v>
      </x:c>
      <x:c r="D3374" s="6" t="str"/>
      <x:c r="E3374" s="6" t="n">
        <x:v>2</x:v>
      </x:c>
      <x:c r="F3374" s="6" t="n">
        <x:v>1</x:v>
      </x:c>
      <x:c r="G3374" s="6" t="n">
        <x:v>0</x:v>
      </x:c>
      <x:c r="H3374" s="7" t="str"/>
      <x:c r="I3374" s="7" t="str">
        <x:v>[{"id": "2", "num": 2500}, {"id": "115011", "num": 3}]</x:v>
      </x:c>
      <x:c r="J3374" s="6" t="str">
        <x:v>https://raw.githubusercontent.com/Mar-7th/StarRailRes/dbe8cdfcfb0bf657b9fe1cf92d5537f118ccb487/index_new/cn/character_skill_trees.json</x:v>
      </x:c>
    </x:row>
    <x:row r="3375" ht="38" customHeight="1">
      <x:c r="A3375" s="6" t="str">
        <x:v>1406002_3</x:v>
      </x:c>
      <x:c r="B3375" s="6" t="str">
        <x:v>1406</x:v>
      </x:c>
      <x:c r="C3375" s="6" t="str">
        <x:v>1406002</x:v>
      </x:c>
      <x:c r="D3375" s="6" t="str"/>
      <x:c r="E3375" s="6" t="n">
        <x:v>3</x:v>
      </x:c>
      <x:c r="F3375" s="6" t="n">
        <x:v>2</x:v>
      </x:c>
      <x:c r="G3375" s="6" t="n">
        <x:v>0</x:v>
      </x:c>
      <x:c r="H3375" s="7" t="str"/>
      <x:c r="I3375" s="7" t="str">
        <x:v>[{"id": "2", "num": 5000}, {"id": "110221", "num": 3}, {"id": "115011", "num": 6}]</x:v>
      </x:c>
      <x:c r="J3375" s="6" t="str">
        <x:v>https://raw.githubusercontent.com/Mar-7th/StarRailRes/dbe8cdfcfb0bf657b9fe1cf92d5537f118ccb487/index_new/cn/character_skill_trees.json</x:v>
      </x:c>
    </x:row>
    <x:row r="3376" ht="38" customHeight="1">
      <x:c r="A3376" s="6" t="str">
        <x:v>1406002_4</x:v>
      </x:c>
      <x:c r="B3376" s="6" t="str">
        <x:v>1406</x:v>
      </x:c>
      <x:c r="C3376" s="6" t="str">
        <x:v>1406002</x:v>
      </x:c>
      <x:c r="D3376" s="6" t="str"/>
      <x:c r="E3376" s="6" t="n">
        <x:v>4</x:v>
      </x:c>
      <x:c r="F3376" s="6" t="n">
        <x:v>3</x:v>
      </x:c>
      <x:c r="G3376" s="6" t="n">
        <x:v>0</x:v>
      </x:c>
      <x:c r="H3376" s="7" t="str"/>
      <x:c r="I3376" s="7" t="str">
        <x:v>[{"id": "2", "num": 10000}, {"id": "110222", "num": 3}, {"id": "115012", "num": 3}]</x:v>
      </x:c>
      <x:c r="J3376" s="6" t="str">
        <x:v>https://raw.githubusercontent.com/Mar-7th/StarRailRes/dbe8cdfcfb0bf657b9fe1cf92d5537f118ccb487/index_new/cn/character_skill_trees.json</x:v>
      </x:c>
    </x:row>
    <x:row r="3377" ht="38" customHeight="1">
      <x:c r="A3377" s="6" t="str">
        <x:v>1406002_5</x:v>
      </x:c>
      <x:c r="B3377" s="6" t="str">
        <x:v>1406</x:v>
      </x:c>
      <x:c r="C3377" s="6" t="str">
        <x:v>1406002</x:v>
      </x:c>
      <x:c r="D3377" s="6" t="str"/>
      <x:c r="E3377" s="6" t="n">
        <x:v>5</x:v>
      </x:c>
      <x:c r="F3377" s="6" t="n">
        <x:v>4</x:v>
      </x:c>
      <x:c r="G3377" s="6" t="n">
        <x:v>0</x:v>
      </x:c>
      <x:c r="H3377" s="7" t="str"/>
      <x:c r="I3377" s="7" t="str">
        <x:v>[{"id": "2", "num": 20000}, {"id": "110222", "num": 5}, {"id": "115012", "num": 4}]</x:v>
      </x:c>
      <x:c r="J3377" s="6" t="str">
        <x:v>https://raw.githubusercontent.com/Mar-7th/StarRailRes/dbe8cdfcfb0bf657b9fe1cf92d5537f118ccb487/index_new/cn/character_skill_trees.json</x:v>
      </x:c>
    </x:row>
    <x:row r="3378" ht="38" customHeight="1">
      <x:c r="A3378" s="6" t="str">
        <x:v>1406002_6</x:v>
      </x:c>
      <x:c r="B3378" s="6" t="str">
        <x:v>1406</x:v>
      </x:c>
      <x:c r="C3378" s="6" t="str">
        <x:v>1406002</x:v>
      </x:c>
      <x:c r="D3378" s="6" t="str"/>
      <x:c r="E3378" s="6" t="n">
        <x:v>6</x:v>
      </x:c>
      <x:c r="F3378" s="6" t="n">
        <x:v>4</x:v>
      </x:c>
      <x:c r="G3378" s="6" t="n">
        <x:v>0</x:v>
      </x:c>
      <x:c r="H3378" s="7" t="str"/>
      <x:c r="I3378" s="7" t="str">
        <x:v>[{"id": "2", "num": 30000}, {"id": "110222", "num": 7}, {"id": "115012", "num": 6}]</x:v>
      </x:c>
      <x:c r="J3378" s="6" t="str">
        <x:v>https://raw.githubusercontent.com/Mar-7th/StarRailRes/dbe8cdfcfb0bf657b9fe1cf92d5537f118ccb487/index_new/cn/character_skill_trees.json</x:v>
      </x:c>
    </x:row>
    <x:row r="3379" ht="38" customHeight="1">
      <x:c r="A3379" s="6" t="str">
        <x:v>1406002_7</x:v>
      </x:c>
      <x:c r="B3379" s="6" t="str">
        <x:v>1406</x:v>
      </x:c>
      <x:c r="C3379" s="6" t="str">
        <x:v>1406002</x:v>
      </x:c>
      <x:c r="D3379" s="6" t="str"/>
      <x:c r="E3379" s="6" t="n">
        <x:v>7</x:v>
      </x:c>
      <x:c r="F3379" s="6" t="n">
        <x:v>5</x:v>
      </x:c>
      <x:c r="G3379" s="6" t="n">
        <x:v>0</x:v>
      </x:c>
      <x:c r="H3379" s="7" t="str"/>
      <x:c r="I3379" s="7" t="str">
        <x:v>[{"id": "2", "num": 45000}, {"id": "110223", "num": 3}, {"id": "115013", "num": 3}]</x:v>
      </x:c>
      <x:c r="J3379" s="6" t="str">
        <x:v>https://raw.githubusercontent.com/Mar-7th/StarRailRes/dbe8cdfcfb0bf657b9fe1cf92d5537f118ccb487/index_new/cn/character_skill_trees.json</x:v>
      </x:c>
    </x:row>
    <x:row r="3380" ht="53" customHeight="1">
      <x:c r="A3380" s="6" t="str">
        <x:v>1406002_8</x:v>
      </x:c>
      <x:c r="B3380" s="6" t="str">
        <x:v>1406</x:v>
      </x:c>
      <x:c r="C3380" s="6" t="str">
        <x:v>1406002</x:v>
      </x:c>
      <x:c r="D3380" s="6" t="str"/>
      <x:c r="E3380" s="6" t="n">
        <x:v>8</x:v>
      </x:c>
      <x:c r="F3380" s="6" t="n">
        <x:v>5</x:v>
      </x:c>
      <x:c r="G3380" s="6" t="n">
        <x:v>0</x:v>
      </x:c>
      <x:c r="H3380" s="7" t="str"/>
      <x:c r="I3380" s="7" t="str">
        <x:v>[{"id": "2", "num": 80000}, {"id": "110223", "num": 5}, {"id": "110507", "num": 1}, {"id": "115013", "num": 4}]</x:v>
      </x:c>
      <x:c r="J3380" s="6" t="str">
        <x:v>https://raw.githubusercontent.com/Mar-7th/StarRailRes/dbe8cdfcfb0bf657b9fe1cf92d5537f118ccb487/index_new/cn/character_skill_trees.json</x:v>
      </x:c>
    </x:row>
    <x:row r="3381" ht="53" customHeight="1">
      <x:c r="A3381" s="6" t="str">
        <x:v>1406002_9</x:v>
      </x:c>
      <x:c r="B3381" s="6" t="str">
        <x:v>1406</x:v>
      </x:c>
      <x:c r="C3381" s="6" t="str">
        <x:v>1406002</x:v>
      </x:c>
      <x:c r="D3381" s="6" t="str"/>
      <x:c r="E3381" s="6" t="n">
        <x:v>9</x:v>
      </x:c>
      <x:c r="F3381" s="6" t="n">
        <x:v>6</x:v>
      </x:c>
      <x:c r="G3381" s="6" t="n">
        <x:v>0</x:v>
      </x:c>
      <x:c r="H3381" s="7" t="str"/>
      <x:c r="I3381" s="7" t="str">
        <x:v>[{"id": "2", "num": 160000}, {"id": "110223", "num": 8}, {"id": "241", "num": 1}, {"id": "110507", "num": 1}]</x:v>
      </x:c>
      <x:c r="J3381" s="6" t="str">
        <x:v>https://raw.githubusercontent.com/Mar-7th/StarRailRes/dbe8cdfcfb0bf657b9fe1cf92d5537f118ccb487/index_new/cn/character_skill_trees.json</x:v>
      </x:c>
    </x:row>
    <x:row r="3382" ht="53" customHeight="1">
      <x:c r="A3382" s="6" t="str">
        <x:v>1406002_10</x:v>
      </x:c>
      <x:c r="B3382" s="6" t="str">
        <x:v>1406</x:v>
      </x:c>
      <x:c r="C3382" s="6" t="str">
        <x:v>1406002</x:v>
      </x:c>
      <x:c r="D3382" s="6" t="str"/>
      <x:c r="E3382" s="6" t="n">
        <x:v>10</x:v>
      </x:c>
      <x:c r="F3382" s="6" t="n">
        <x:v>6</x:v>
      </x:c>
      <x:c r="G3382" s="6" t="n">
        <x:v>0</x:v>
      </x:c>
      <x:c r="H3382" s="7" t="str"/>
      <x:c r="I3382" s="7" t="str">
        <x:v>[{"id": "2", "num": 300000}, {"id": "110223", "num": 14}, {"id": "241", "num": 1}, {"id": "110507", "num": 1}]</x:v>
      </x:c>
      <x:c r="J3382" s="6" t="str">
        <x:v>https://raw.githubusercontent.com/Mar-7th/StarRailRes/dbe8cdfcfb0bf657b9fe1cf92d5537f118ccb487/index_new/cn/character_skill_trees.json</x:v>
      </x:c>
    </x:row>
    <x:row r="3383" ht="20" customHeight="1">
      <x:c r="A3383" s="6" t="str">
        <x:v>1406003_1</x:v>
      </x:c>
      <x:c r="B3383" s="6" t="str">
        <x:v>1406</x:v>
      </x:c>
      <x:c r="C3383" s="6" t="str">
        <x:v>1406003</x:v>
      </x:c>
      <x:c r="D3383" s="6" t="str"/>
      <x:c r="E3383" s="6" t="n">
        <x:v>1</x:v>
      </x:c>
      <x:c r="F3383" s="6" t="n">
        <x:v>0</x:v>
      </x:c>
      <x:c r="G3383" s="6" t="n">
        <x:v>0</x:v>
      </x:c>
      <x:c r="H3383" s="7" t="str"/>
      <x:c r="I3383" s="7" t="str">
        <x:v>[]</x:v>
      </x:c>
      <x:c r="J3383" s="6" t="str">
        <x:v>https://raw.githubusercontent.com/Mar-7th/StarRailRes/dbe8cdfcfb0bf657b9fe1cf92d5537f118ccb487/index_new/cn/character_skill_trees.json</x:v>
      </x:c>
    </x:row>
    <x:row r="3384" ht="38" customHeight="1">
      <x:c r="A3384" s="6" t="str">
        <x:v>1406003_2</x:v>
      </x:c>
      <x:c r="B3384" s="6" t="str">
        <x:v>1406</x:v>
      </x:c>
      <x:c r="C3384" s="6" t="str">
        <x:v>1406003</x:v>
      </x:c>
      <x:c r="D3384" s="6" t="str"/>
      <x:c r="E3384" s="6" t="n">
        <x:v>2</x:v>
      </x:c>
      <x:c r="F3384" s="6" t="n">
        <x:v>1</x:v>
      </x:c>
      <x:c r="G3384" s="6" t="n">
        <x:v>0</x:v>
      </x:c>
      <x:c r="H3384" s="7" t="str"/>
      <x:c r="I3384" s="7" t="str">
        <x:v>[{"id": "2", "num": 2500}, {"id": "115011", "num": 3}]</x:v>
      </x:c>
      <x:c r="J3384" s="6" t="str">
        <x:v>https://raw.githubusercontent.com/Mar-7th/StarRailRes/dbe8cdfcfb0bf657b9fe1cf92d5537f118ccb487/index_new/cn/character_skill_trees.json</x:v>
      </x:c>
    </x:row>
    <x:row r="3385" ht="38" customHeight="1">
      <x:c r="A3385" s="6" t="str">
        <x:v>1406003_3</x:v>
      </x:c>
      <x:c r="B3385" s="6" t="str">
        <x:v>1406</x:v>
      </x:c>
      <x:c r="C3385" s="6" t="str">
        <x:v>1406003</x:v>
      </x:c>
      <x:c r="D3385" s="6" t="str"/>
      <x:c r="E3385" s="6" t="n">
        <x:v>3</x:v>
      </x:c>
      <x:c r="F3385" s="6" t="n">
        <x:v>2</x:v>
      </x:c>
      <x:c r="G3385" s="6" t="n">
        <x:v>0</x:v>
      </x:c>
      <x:c r="H3385" s="7" t="str"/>
      <x:c r="I3385" s="7" t="str">
        <x:v>[{"id": "2", "num": 5000}, {"id": "110221", "num": 3}, {"id": "115011", "num": 6}]</x:v>
      </x:c>
      <x:c r="J3385" s="6" t="str">
        <x:v>https://raw.githubusercontent.com/Mar-7th/StarRailRes/dbe8cdfcfb0bf657b9fe1cf92d5537f118ccb487/index_new/cn/character_skill_trees.json</x:v>
      </x:c>
    </x:row>
    <x:row r="3386" ht="38" customHeight="1">
      <x:c r="A3386" s="6" t="str">
        <x:v>1406003_4</x:v>
      </x:c>
      <x:c r="B3386" s="6" t="str">
        <x:v>1406</x:v>
      </x:c>
      <x:c r="C3386" s="6" t="str">
        <x:v>1406003</x:v>
      </x:c>
      <x:c r="D3386" s="6" t="str"/>
      <x:c r="E3386" s="6" t="n">
        <x:v>4</x:v>
      </x:c>
      <x:c r="F3386" s="6" t="n">
        <x:v>3</x:v>
      </x:c>
      <x:c r="G3386" s="6" t="n">
        <x:v>0</x:v>
      </x:c>
      <x:c r="H3386" s="7" t="str"/>
      <x:c r="I3386" s="7" t="str">
        <x:v>[{"id": "2", "num": 10000}, {"id": "110222", "num": 3}, {"id": "115012", "num": 3}]</x:v>
      </x:c>
      <x:c r="J3386" s="6" t="str">
        <x:v>https://raw.githubusercontent.com/Mar-7th/StarRailRes/dbe8cdfcfb0bf657b9fe1cf92d5537f118ccb487/index_new/cn/character_skill_trees.json</x:v>
      </x:c>
    </x:row>
    <x:row r="3387" ht="38" customHeight="1">
      <x:c r="A3387" s="6" t="str">
        <x:v>1406003_5</x:v>
      </x:c>
      <x:c r="B3387" s="6" t="str">
        <x:v>1406</x:v>
      </x:c>
      <x:c r="C3387" s="6" t="str">
        <x:v>1406003</x:v>
      </x:c>
      <x:c r="D3387" s="6" t="str"/>
      <x:c r="E3387" s="6" t="n">
        <x:v>5</x:v>
      </x:c>
      <x:c r="F3387" s="6" t="n">
        <x:v>4</x:v>
      </x:c>
      <x:c r="G3387" s="6" t="n">
        <x:v>0</x:v>
      </x:c>
      <x:c r="H3387" s="7" t="str"/>
      <x:c r="I3387" s="7" t="str">
        <x:v>[{"id": "2", "num": 20000}, {"id": "110222", "num": 5}, {"id": "115012", "num": 4}]</x:v>
      </x:c>
      <x:c r="J3387" s="6" t="str">
        <x:v>https://raw.githubusercontent.com/Mar-7th/StarRailRes/dbe8cdfcfb0bf657b9fe1cf92d5537f118ccb487/index_new/cn/character_skill_trees.json</x:v>
      </x:c>
    </x:row>
    <x:row r="3388" ht="38" customHeight="1">
      <x:c r="A3388" s="6" t="str">
        <x:v>1406003_6</x:v>
      </x:c>
      <x:c r="B3388" s="6" t="str">
        <x:v>1406</x:v>
      </x:c>
      <x:c r="C3388" s="6" t="str">
        <x:v>1406003</x:v>
      </x:c>
      <x:c r="D3388" s="6" t="str"/>
      <x:c r="E3388" s="6" t="n">
        <x:v>6</x:v>
      </x:c>
      <x:c r="F3388" s="6" t="n">
        <x:v>4</x:v>
      </x:c>
      <x:c r="G3388" s="6" t="n">
        <x:v>0</x:v>
      </x:c>
      <x:c r="H3388" s="7" t="str"/>
      <x:c r="I3388" s="7" t="str">
        <x:v>[{"id": "2", "num": 30000}, {"id": "110222", "num": 7}, {"id": "115012", "num": 6}]</x:v>
      </x:c>
      <x:c r="J3388" s="6" t="str">
        <x:v>https://raw.githubusercontent.com/Mar-7th/StarRailRes/dbe8cdfcfb0bf657b9fe1cf92d5537f118ccb487/index_new/cn/character_skill_trees.json</x:v>
      </x:c>
    </x:row>
    <x:row r="3389" ht="38" customHeight="1">
      <x:c r="A3389" s="6" t="str">
        <x:v>1406003_7</x:v>
      </x:c>
      <x:c r="B3389" s="6" t="str">
        <x:v>1406</x:v>
      </x:c>
      <x:c r="C3389" s="6" t="str">
        <x:v>1406003</x:v>
      </x:c>
      <x:c r="D3389" s="6" t="str"/>
      <x:c r="E3389" s="6" t="n">
        <x:v>7</x:v>
      </x:c>
      <x:c r="F3389" s="6" t="n">
        <x:v>5</x:v>
      </x:c>
      <x:c r="G3389" s="6" t="n">
        <x:v>0</x:v>
      </x:c>
      <x:c r="H3389" s="7" t="str"/>
      <x:c r="I3389" s="7" t="str">
        <x:v>[{"id": "2", "num": 45000}, {"id": "110223", "num": 3}, {"id": "115013", "num": 3}]</x:v>
      </x:c>
      <x:c r="J3389" s="6" t="str">
        <x:v>https://raw.githubusercontent.com/Mar-7th/StarRailRes/dbe8cdfcfb0bf657b9fe1cf92d5537f118ccb487/index_new/cn/character_skill_trees.json</x:v>
      </x:c>
    </x:row>
    <x:row r="3390" ht="53" customHeight="1">
      <x:c r="A3390" s="6" t="str">
        <x:v>1406003_8</x:v>
      </x:c>
      <x:c r="B3390" s="6" t="str">
        <x:v>1406</x:v>
      </x:c>
      <x:c r="C3390" s="6" t="str">
        <x:v>1406003</x:v>
      </x:c>
      <x:c r="D3390" s="6" t="str"/>
      <x:c r="E3390" s="6" t="n">
        <x:v>8</x:v>
      </x:c>
      <x:c r="F3390" s="6" t="n">
        <x:v>5</x:v>
      </x:c>
      <x:c r="G3390" s="6" t="n">
        <x:v>0</x:v>
      </x:c>
      <x:c r="H3390" s="7" t="str"/>
      <x:c r="I3390" s="7" t="str">
        <x:v>[{"id": "2", "num": 80000}, {"id": "110223", "num": 5}, {"id": "110507", "num": 1}, {"id": "115013", "num": 4}]</x:v>
      </x:c>
      <x:c r="J3390" s="6" t="str">
        <x:v>https://raw.githubusercontent.com/Mar-7th/StarRailRes/dbe8cdfcfb0bf657b9fe1cf92d5537f118ccb487/index_new/cn/character_skill_trees.json</x:v>
      </x:c>
    </x:row>
    <x:row r="3391" ht="53" customHeight="1">
      <x:c r="A3391" s="6" t="str">
        <x:v>1406003_9</x:v>
      </x:c>
      <x:c r="B3391" s="6" t="str">
        <x:v>1406</x:v>
      </x:c>
      <x:c r="C3391" s="6" t="str">
        <x:v>1406003</x:v>
      </x:c>
      <x:c r="D3391" s="6" t="str"/>
      <x:c r="E3391" s="6" t="n">
        <x:v>9</x:v>
      </x:c>
      <x:c r="F3391" s="6" t="n">
        <x:v>6</x:v>
      </x:c>
      <x:c r="G3391" s="6" t="n">
        <x:v>0</x:v>
      </x:c>
      <x:c r="H3391" s="7" t="str"/>
      <x:c r="I3391" s="7" t="str">
        <x:v>[{"id": "2", "num": 160000}, {"id": "110223", "num": 8}, {"id": "241", "num": 1}, {"id": "110507", "num": 1}]</x:v>
      </x:c>
      <x:c r="J3391" s="6" t="str">
        <x:v>https://raw.githubusercontent.com/Mar-7th/StarRailRes/dbe8cdfcfb0bf657b9fe1cf92d5537f118ccb487/index_new/cn/character_skill_trees.json</x:v>
      </x:c>
    </x:row>
    <x:row r="3392" ht="53" customHeight="1">
      <x:c r="A3392" s="6" t="str">
        <x:v>1406003_10</x:v>
      </x:c>
      <x:c r="B3392" s="6" t="str">
        <x:v>1406</x:v>
      </x:c>
      <x:c r="C3392" s="6" t="str">
        <x:v>1406003</x:v>
      </x:c>
      <x:c r="D3392" s="6" t="str"/>
      <x:c r="E3392" s="6" t="n">
        <x:v>10</x:v>
      </x:c>
      <x:c r="F3392" s="6" t="n">
        <x:v>6</x:v>
      </x:c>
      <x:c r="G3392" s="6" t="n">
        <x:v>0</x:v>
      </x:c>
      <x:c r="H3392" s="7" t="str"/>
      <x:c r="I3392" s="7" t="str">
        <x:v>[{"id": "2", "num": 300000}, {"id": "110223", "num": 14}, {"id": "241", "num": 1}, {"id": "110507", "num": 1}]</x:v>
      </x:c>
      <x:c r="J3392" s="6" t="str">
        <x:v>https://raw.githubusercontent.com/Mar-7th/StarRailRes/dbe8cdfcfb0bf657b9fe1cf92d5537f118ccb487/index_new/cn/character_skill_trees.json</x:v>
      </x:c>
    </x:row>
    <x:row r="3393" ht="20" customHeight="1">
      <x:c r="A3393" s="6" t="str">
        <x:v>1406004_1</x:v>
      </x:c>
      <x:c r="B3393" s="6" t="str">
        <x:v>1406</x:v>
      </x:c>
      <x:c r="C3393" s="6" t="str">
        <x:v>1406004</x:v>
      </x:c>
      <x:c r="D3393" s="6" t="str"/>
      <x:c r="E3393" s="6" t="n">
        <x:v>1</x:v>
      </x:c>
      <x:c r="F3393" s="6" t="n">
        <x:v>0</x:v>
      </x:c>
      <x:c r="G3393" s="6" t="n">
        <x:v>0</x:v>
      </x:c>
      <x:c r="H3393" s="7" t="str"/>
      <x:c r="I3393" s="7" t="str">
        <x:v>[]</x:v>
      </x:c>
      <x:c r="J3393" s="6" t="str">
        <x:v>https://raw.githubusercontent.com/Mar-7th/StarRailRes/dbe8cdfcfb0bf657b9fe1cf92d5537f118ccb487/index_new/cn/character_skill_trees.json</x:v>
      </x:c>
    </x:row>
    <x:row r="3394" ht="38" customHeight="1">
      <x:c r="A3394" s="6" t="str">
        <x:v>1406004_2</x:v>
      </x:c>
      <x:c r="B3394" s="6" t="str">
        <x:v>1406</x:v>
      </x:c>
      <x:c r="C3394" s="6" t="str">
        <x:v>1406004</x:v>
      </x:c>
      <x:c r="D3394" s="6" t="str"/>
      <x:c r="E3394" s="6" t="n">
        <x:v>2</x:v>
      </x:c>
      <x:c r="F3394" s="6" t="n">
        <x:v>1</x:v>
      </x:c>
      <x:c r="G3394" s="6" t="n">
        <x:v>0</x:v>
      </x:c>
      <x:c r="H3394" s="7" t="str"/>
      <x:c r="I3394" s="7" t="str">
        <x:v>[{"id": "2", "num": 2500}, {"id": "115011", "num": 3}]</x:v>
      </x:c>
      <x:c r="J3394" s="6" t="str">
        <x:v>https://raw.githubusercontent.com/Mar-7th/StarRailRes/dbe8cdfcfb0bf657b9fe1cf92d5537f118ccb487/index_new/cn/character_skill_trees.json</x:v>
      </x:c>
    </x:row>
    <x:row r="3395" ht="38" customHeight="1">
      <x:c r="A3395" s="6" t="str">
        <x:v>1406004_3</x:v>
      </x:c>
      <x:c r="B3395" s="6" t="str">
        <x:v>1406</x:v>
      </x:c>
      <x:c r="C3395" s="6" t="str">
        <x:v>1406004</x:v>
      </x:c>
      <x:c r="D3395" s="6" t="str"/>
      <x:c r="E3395" s="6" t="n">
        <x:v>3</x:v>
      </x:c>
      <x:c r="F3395" s="6" t="n">
        <x:v>2</x:v>
      </x:c>
      <x:c r="G3395" s="6" t="n">
        <x:v>0</x:v>
      </x:c>
      <x:c r="H3395" s="7" t="str"/>
      <x:c r="I3395" s="7" t="str">
        <x:v>[{"id": "2", "num": 5000}, {"id": "110221", "num": 3}, {"id": "115011", "num": 6}]</x:v>
      </x:c>
      <x:c r="J3395" s="6" t="str">
        <x:v>https://raw.githubusercontent.com/Mar-7th/StarRailRes/dbe8cdfcfb0bf657b9fe1cf92d5537f118ccb487/index_new/cn/character_skill_trees.json</x:v>
      </x:c>
    </x:row>
    <x:row r="3396" ht="38" customHeight="1">
      <x:c r="A3396" s="6" t="str">
        <x:v>1406004_4</x:v>
      </x:c>
      <x:c r="B3396" s="6" t="str">
        <x:v>1406</x:v>
      </x:c>
      <x:c r="C3396" s="6" t="str">
        <x:v>1406004</x:v>
      </x:c>
      <x:c r="D3396" s="6" t="str"/>
      <x:c r="E3396" s="6" t="n">
        <x:v>4</x:v>
      </x:c>
      <x:c r="F3396" s="6" t="n">
        <x:v>3</x:v>
      </x:c>
      <x:c r="G3396" s="6" t="n">
        <x:v>0</x:v>
      </x:c>
      <x:c r="H3396" s="7" t="str"/>
      <x:c r="I3396" s="7" t="str">
        <x:v>[{"id": "2", "num": 10000}, {"id": "110222", "num": 3}, {"id": "115012", "num": 3}]</x:v>
      </x:c>
      <x:c r="J3396" s="6" t="str">
        <x:v>https://raw.githubusercontent.com/Mar-7th/StarRailRes/dbe8cdfcfb0bf657b9fe1cf92d5537f118ccb487/index_new/cn/character_skill_trees.json</x:v>
      </x:c>
    </x:row>
    <x:row r="3397" ht="38" customHeight="1">
      <x:c r="A3397" s="6" t="str">
        <x:v>1406004_5</x:v>
      </x:c>
      <x:c r="B3397" s="6" t="str">
        <x:v>1406</x:v>
      </x:c>
      <x:c r="C3397" s="6" t="str">
        <x:v>1406004</x:v>
      </x:c>
      <x:c r="D3397" s="6" t="str"/>
      <x:c r="E3397" s="6" t="n">
        <x:v>5</x:v>
      </x:c>
      <x:c r="F3397" s="6" t="n">
        <x:v>4</x:v>
      </x:c>
      <x:c r="G3397" s="6" t="n">
        <x:v>0</x:v>
      </x:c>
      <x:c r="H3397" s="7" t="str"/>
      <x:c r="I3397" s="7" t="str">
        <x:v>[{"id": "2", "num": 20000}, {"id": "110222", "num": 5}, {"id": "115012", "num": 4}]</x:v>
      </x:c>
      <x:c r="J3397" s="6" t="str">
        <x:v>https://raw.githubusercontent.com/Mar-7th/StarRailRes/dbe8cdfcfb0bf657b9fe1cf92d5537f118ccb487/index_new/cn/character_skill_trees.json</x:v>
      </x:c>
    </x:row>
    <x:row r="3398" ht="38" customHeight="1">
      <x:c r="A3398" s="6" t="str">
        <x:v>1406004_6</x:v>
      </x:c>
      <x:c r="B3398" s="6" t="str">
        <x:v>1406</x:v>
      </x:c>
      <x:c r="C3398" s="6" t="str">
        <x:v>1406004</x:v>
      </x:c>
      <x:c r="D3398" s="6" t="str"/>
      <x:c r="E3398" s="6" t="n">
        <x:v>6</x:v>
      </x:c>
      <x:c r="F3398" s="6" t="n">
        <x:v>4</x:v>
      </x:c>
      <x:c r="G3398" s="6" t="n">
        <x:v>0</x:v>
      </x:c>
      <x:c r="H3398" s="7" t="str"/>
      <x:c r="I3398" s="7" t="str">
        <x:v>[{"id": "2", "num": 30000}, {"id": "110222", "num": 7}, {"id": "115012", "num": 6}]</x:v>
      </x:c>
      <x:c r="J3398" s="6" t="str">
        <x:v>https://raw.githubusercontent.com/Mar-7th/StarRailRes/dbe8cdfcfb0bf657b9fe1cf92d5537f118ccb487/index_new/cn/character_skill_trees.json</x:v>
      </x:c>
    </x:row>
    <x:row r="3399" ht="38" customHeight="1">
      <x:c r="A3399" s="6" t="str">
        <x:v>1406004_7</x:v>
      </x:c>
      <x:c r="B3399" s="6" t="str">
        <x:v>1406</x:v>
      </x:c>
      <x:c r="C3399" s="6" t="str">
        <x:v>1406004</x:v>
      </x:c>
      <x:c r="D3399" s="6" t="str"/>
      <x:c r="E3399" s="6" t="n">
        <x:v>7</x:v>
      </x:c>
      <x:c r="F3399" s="6" t="n">
        <x:v>5</x:v>
      </x:c>
      <x:c r="G3399" s="6" t="n">
        <x:v>0</x:v>
      </x:c>
      <x:c r="H3399" s="7" t="str"/>
      <x:c r="I3399" s="7" t="str">
        <x:v>[{"id": "2", "num": 45000}, {"id": "110223", "num": 3}, {"id": "115013", "num": 3}]</x:v>
      </x:c>
      <x:c r="J3399" s="6" t="str">
        <x:v>https://raw.githubusercontent.com/Mar-7th/StarRailRes/dbe8cdfcfb0bf657b9fe1cf92d5537f118ccb487/index_new/cn/character_skill_trees.json</x:v>
      </x:c>
    </x:row>
    <x:row r="3400" ht="53" customHeight="1">
      <x:c r="A3400" s="6" t="str">
        <x:v>1406004_8</x:v>
      </x:c>
      <x:c r="B3400" s="6" t="str">
        <x:v>1406</x:v>
      </x:c>
      <x:c r="C3400" s="6" t="str">
        <x:v>1406004</x:v>
      </x:c>
      <x:c r="D3400" s="6" t="str"/>
      <x:c r="E3400" s="6" t="n">
        <x:v>8</x:v>
      </x:c>
      <x:c r="F3400" s="6" t="n">
        <x:v>5</x:v>
      </x:c>
      <x:c r="G3400" s="6" t="n">
        <x:v>0</x:v>
      </x:c>
      <x:c r="H3400" s="7" t="str"/>
      <x:c r="I3400" s="7" t="str">
        <x:v>[{"id": "2", "num": 80000}, {"id": "110223", "num": 5}, {"id": "110507", "num": 1}, {"id": "115013", "num": 4}]</x:v>
      </x:c>
      <x:c r="J3400" s="6" t="str">
        <x:v>https://raw.githubusercontent.com/Mar-7th/StarRailRes/dbe8cdfcfb0bf657b9fe1cf92d5537f118ccb487/index_new/cn/character_skill_trees.json</x:v>
      </x:c>
    </x:row>
    <x:row r="3401" ht="53" customHeight="1">
      <x:c r="A3401" s="6" t="str">
        <x:v>1406004_9</x:v>
      </x:c>
      <x:c r="B3401" s="6" t="str">
        <x:v>1406</x:v>
      </x:c>
      <x:c r="C3401" s="6" t="str">
        <x:v>1406004</x:v>
      </x:c>
      <x:c r="D3401" s="6" t="str"/>
      <x:c r="E3401" s="6" t="n">
        <x:v>9</x:v>
      </x:c>
      <x:c r="F3401" s="6" t="n">
        <x:v>6</x:v>
      </x:c>
      <x:c r="G3401" s="6" t="n">
        <x:v>0</x:v>
      </x:c>
      <x:c r="H3401" s="7" t="str"/>
      <x:c r="I3401" s="7" t="str">
        <x:v>[{"id": "2", "num": 160000}, {"id": "110223", "num": 8}, {"id": "241", "num": 1}, {"id": "110507", "num": 1}]</x:v>
      </x:c>
      <x:c r="J3401" s="6" t="str">
        <x:v>https://raw.githubusercontent.com/Mar-7th/StarRailRes/dbe8cdfcfb0bf657b9fe1cf92d5537f118ccb487/index_new/cn/character_skill_trees.json</x:v>
      </x:c>
    </x:row>
    <x:row r="3402" ht="53" customHeight="1">
      <x:c r="A3402" s="6" t="str">
        <x:v>1406004_10</x:v>
      </x:c>
      <x:c r="B3402" s="6" t="str">
        <x:v>1406</x:v>
      </x:c>
      <x:c r="C3402" s="6" t="str">
        <x:v>1406004</x:v>
      </x:c>
      <x:c r="D3402" s="6" t="str"/>
      <x:c r="E3402" s="6" t="n">
        <x:v>10</x:v>
      </x:c>
      <x:c r="F3402" s="6" t="n">
        <x:v>6</x:v>
      </x:c>
      <x:c r="G3402" s="6" t="n">
        <x:v>0</x:v>
      </x:c>
      <x:c r="H3402" s="7" t="str"/>
      <x:c r="I3402" s="7" t="str">
        <x:v>[{"id": "2", "num": 300000}, {"id": "110223", "num": 14}, {"id": "241", "num": 1}, {"id": "110507", "num": 1}]</x:v>
      </x:c>
      <x:c r="J3402" s="6" t="str">
        <x:v>https://raw.githubusercontent.com/Mar-7th/StarRailRes/dbe8cdfcfb0bf657b9fe1cf92d5537f118ccb487/index_new/cn/character_skill_trees.json</x:v>
      </x:c>
    </x:row>
    <x:row r="3403" ht="20" customHeight="1">
      <x:c r="A3403" s="6" t="str">
        <x:v>1406007_1</x:v>
      </x:c>
      <x:c r="B3403" s="6" t="str">
        <x:v>1406</x:v>
      </x:c>
      <x:c r="C3403" s="6" t="str">
        <x:v>1406007</x:v>
      </x:c>
      <x:c r="D3403" s="6" t="str"/>
      <x:c r="E3403" s="6" t="n">
        <x:v>1</x:v>
      </x:c>
      <x:c r="F3403" s="6" t="n">
        <x:v>0</x:v>
      </x:c>
      <x:c r="G3403" s="6" t="n">
        <x:v>0</x:v>
      </x:c>
      <x:c r="H3403" s="7" t="str"/>
      <x:c r="I3403" s="7" t="str">
        <x:v>[]</x:v>
      </x:c>
      <x:c r="J3403" s="6" t="str">
        <x:v>https://raw.githubusercontent.com/Mar-7th/StarRailRes/dbe8cdfcfb0bf657b9fe1cf92d5537f118ccb487/index_new/cn/character_skill_trees.json</x:v>
      </x:c>
    </x:row>
    <x:row r="3404" ht="38" customHeight="1">
      <x:c r="A3404" s="6" t="str">
        <x:v>1406101_1</x:v>
      </x:c>
      <x:c r="B3404" s="6" t="str">
        <x:v>1406</x:v>
      </x:c>
      <x:c r="C3404" s="6" t="str">
        <x:v>1406101</x:v>
      </x:c>
      <x:c r="D3404" s="6" t="str">
        <x:v>神行宝鞋</x:v>
      </x:c>
      <x:c r="E3404" s="6" t="n">
        <x:v>1</x:v>
      </x:c>
      <x:c r="F3404" s="6" t="n">
        <x:v>2</x:v>
      </x:c>
      <x:c r="G3404" s="6" t="n">
        <x:v>0</x:v>
      </x:c>
      <x:c r="H3404" s="7" t="str">
        <x:v>赛飞儿的速度大于等于140/170时，暴击率提高#1[i]%/#2[i]%，获得的记录值提高#3[i]%/#4[i]%。</x:v>
      </x:c>
      <x:c r="I3404" s="7" t="str">
        <x:v>[{"id": "2", "num": 5000}, {"id": "110221", "num": 3}, {"id": "110507", "num": 1}]</x:v>
      </x:c>
      <x:c r="J3404" s="6" t="str">
        <x:v>https://raw.githubusercontent.com/Mar-7th/StarRailRes/dbe8cdfcfb0bf657b9fe1cf92d5537f118ccb487/index_new/cn/character_skill_trees.json</x:v>
      </x:c>
    </x:row>
    <x:row r="3405" ht="53" customHeight="1">
      <x:c r="A3405" s="6" t="str">
        <x:v>1406102_1</x:v>
      </x:c>
      <x:c r="B3405" s="6" t="str">
        <x:v>1406</x:v>
      </x:c>
      <x:c r="C3405" s="6" t="str">
        <x:v>1406102</x:v>
      </x:c>
      <x:c r="D3405" s="6" t="str">
        <x:v>三百侠盗</x:v>
      </x:c>
      <x:c r="E3405" s="6" t="n">
        <x:v>1</x:v>
      </x:c>
      <x:c r="F3405" s="6" t="n">
        <x:v>4</x:v>
      </x:c>
      <x:c r="G3405" s="6" t="n">
        <x:v>0</x:v>
      </x:c>
      <x:c r="H3405" s="7" t="str">
        <x:v>赛飞儿会记录我方目标对【老主顾】以外的敌方目标造成的非真实伤害的#1[i]%，不记录溢出伤害。</x:v>
      </x:c>
      <x:c r="I3405" s="7" t="str">
        <x:v>[{"id": "2", "num": 20000}, {"id": "110222", "num": 5}, {"id": "241", "num": 1}, {"id": "110507", "num": 1}]</x:v>
      </x:c>
      <x:c r="J3405" s="6" t="str">
        <x:v>https://raw.githubusercontent.com/Mar-7th/StarRailRes/dbe8cdfcfb0bf657b9fe1cf92d5537f118ccb487/index_new/cn/character_skill_trees.json</x:v>
      </x:c>
    </x:row>
    <x:row r="3406" ht="53" customHeight="1">
      <x:c r="A3406" s="6" t="str">
        <x:v>1406103_1</x:v>
      </x:c>
      <x:c r="B3406" s="6" t="str">
        <x:v>1406</x:v>
      </x:c>
      <x:c r="C3406" s="6" t="str">
        <x:v>1406103</x:v>
      </x:c>
      <x:c r="D3406" s="6" t="str">
        <x:v>偷天换日</x:v>
      </x:c>
      <x:c r="E3406" s="6" t="n">
        <x:v>1</x:v>
      </x:c>
      <x:c r="F3406" s="6" t="n">
        <x:v>6</x:v>
      </x:c>
      <x:c r="G3406" s="6" t="n">
        <x:v>0</x:v>
      </x:c>
      <x:c r="H3406" s="7" t="str">
        <x:v>天赋的追加攻击造成的暴击伤害提高#2[i]%。赛飞儿在场时，敌方全体目标受到的伤害提高#1[i]%。</x:v>
      </x:c>
      <x:c r="I3406" s="7" t="str">
        <x:v>[{"id": "2", "num": 160000}, {"id": "110223", "num": 8}, {"id": "241", "num": 1}, {"id": "110507", "num": 1}]</x:v>
      </x:c>
      <x:c r="J3406" s="6" t="str">
        <x:v>https://raw.githubusercontent.com/Mar-7th/StarRailRes/dbe8cdfcfb0bf657b9fe1cf92d5537f118ccb487/index_new/cn/character_skill_trees.json</x:v>
      </x:c>
    </x:row>
    <x:row r="3407" ht="38" customHeight="1">
      <x:c r="A3407" s="6" t="str">
        <x:v>1406201_1</x:v>
      </x:c>
      <x:c r="B3407" s="6" t="str">
        <x:v>1406</x:v>
      </x:c>
      <x:c r="C3407" s="6" t="str">
        <x:v>1406201</x:v>
      </x:c>
      <x:c r="D3407" s="6" t="str">
        <x:v>速度强化</x:v>
      </x:c>
      <x:c r="E3407" s="6" t="n">
        <x:v>1</x:v>
      </x:c>
      <x:c r="F3407" s="6" t="n">
        <x:v>0</x:v>
      </x:c>
      <x:c r="G3407" s="6" t="n">
        <x:v>1</x:v>
      </x:c>
      <x:c r="H3407" s="7" t="str"/>
      <x:c r="I3407" s="7" t="str">
        <x:v>[{"id": "2", "num": 2500}, {"id": "115011", "num": 2}]</x:v>
      </x:c>
      <x:c r="J3407" s="6" t="str">
        <x:v>https://raw.githubusercontent.com/Mar-7th/StarRailRes/dbe8cdfcfb0bf657b9fe1cf92d5537f118ccb487/index_new/cn/character_skill_trees.json</x:v>
      </x:c>
    </x:row>
    <x:row r="3408" ht="38" customHeight="1">
      <x:c r="A3408" s="6" t="str">
        <x:v>1406202_1</x:v>
      </x:c>
      <x:c r="B3408" s="6" t="str">
        <x:v>1406</x:v>
      </x:c>
      <x:c r="C3408" s="6" t="str">
        <x:v>1406202</x:v>
      </x:c>
      <x:c r="D3408" s="6" t="str">
        <x:v>伤害强化•量子</x:v>
      </x:c>
      <x:c r="E3408" s="6" t="n">
        <x:v>1</x:v>
      </x:c>
      <x:c r="F3408" s="6" t="n">
        <x:v>2</x:v>
      </x:c>
      <x:c r="G3408" s="6" t="n">
        <x:v>0</x:v>
      </x:c>
      <x:c r="H3408" s="7" t="str"/>
      <x:c r="I3408" s="7" t="str">
        <x:v>[{"id": "2", "num": 5000}, {"id": "110221", "num": 3}, {"id": "115011", "num": 6}]</x:v>
      </x:c>
      <x:c r="J3408" s="6" t="str">
        <x:v>https://raw.githubusercontent.com/Mar-7th/StarRailRes/dbe8cdfcfb0bf657b9fe1cf92d5537f118ccb487/index_new/cn/character_skill_trees.json</x:v>
      </x:c>
    </x:row>
    <x:row r="3409" ht="38" customHeight="1">
      <x:c r="A3409" s="6" t="str">
        <x:v>1406203_1</x:v>
      </x:c>
      <x:c r="B3409" s="6" t="str">
        <x:v>1406</x:v>
      </x:c>
      <x:c r="C3409" s="6" t="str">
        <x:v>1406203</x:v>
      </x:c>
      <x:c r="D3409" s="6" t="str">
        <x:v>速度强化</x:v>
      </x:c>
      <x:c r="E3409" s="6" t="n">
        <x:v>1</x:v>
      </x:c>
      <x:c r="F3409" s="6" t="n">
        <x:v>3</x:v>
      </x:c>
      <x:c r="G3409" s="6" t="n">
        <x:v>0</x:v>
      </x:c>
      <x:c r="H3409" s="7" t="str"/>
      <x:c r="I3409" s="7" t="str">
        <x:v>[{"id": "2", "num": 10000}, {"id": "110222", "num": 3}, {"id": "115012", "num": 3}]</x:v>
      </x:c>
      <x:c r="J3409" s="6" t="str">
        <x:v>https://raw.githubusercontent.com/Mar-7th/StarRailRes/dbe8cdfcfb0bf657b9fe1cf92d5537f118ccb487/index_new/cn/character_skill_trees.json</x:v>
      </x:c>
    </x:row>
    <x:row r="3410" ht="38" customHeight="1">
      <x:c r="A3410" s="6" t="str">
        <x:v>1406204_1</x:v>
      </x:c>
      <x:c r="B3410" s="6" t="str">
        <x:v>1406</x:v>
      </x:c>
      <x:c r="C3410" s="6" t="str">
        <x:v>1406204</x:v>
      </x:c>
      <x:c r="D3410" s="6" t="str">
        <x:v>效果命中强化</x:v>
      </x:c>
      <x:c r="E3410" s="6" t="n">
        <x:v>1</x:v>
      </x:c>
      <x:c r="F3410" s="6" t="n">
        <x:v>3</x:v>
      </x:c>
      <x:c r="G3410" s="6" t="n">
        <x:v>0</x:v>
      </x:c>
      <x:c r="H3410" s="7" t="str"/>
      <x:c r="I3410" s="7" t="str">
        <x:v>[{"id": "2", "num": 10000}, {"id": "110222", "num": 3}, {"id": "115012", "num": 3}]</x:v>
      </x:c>
      <x:c r="J3410" s="6" t="str">
        <x:v>https://raw.githubusercontent.com/Mar-7th/StarRailRes/dbe8cdfcfb0bf657b9fe1cf92d5537f118ccb487/index_new/cn/character_skill_trees.json</x:v>
      </x:c>
    </x:row>
    <x:row r="3411" ht="38" customHeight="1">
      <x:c r="A3411" s="6" t="str">
        <x:v>1406205_1</x:v>
      </x:c>
      <x:c r="B3411" s="6" t="str">
        <x:v>1406</x:v>
      </x:c>
      <x:c r="C3411" s="6" t="str">
        <x:v>1406205</x:v>
      </x:c>
      <x:c r="D3411" s="6" t="str">
        <x:v>速度强化</x:v>
      </x:c>
      <x:c r="E3411" s="6" t="n">
        <x:v>1</x:v>
      </x:c>
      <x:c r="F3411" s="6" t="n">
        <x:v>4</x:v>
      </x:c>
      <x:c r="G3411" s="6" t="n">
        <x:v>0</x:v>
      </x:c>
      <x:c r="H3411" s="7" t="str"/>
      <x:c r="I3411" s="7" t="str">
        <x:v>[{"id": "2", "num": 20000}, {"id": "110222", "num": 5}, {"id": "115012", "num": 4}]</x:v>
      </x:c>
      <x:c r="J3411" s="6" t="str">
        <x:v>https://raw.githubusercontent.com/Mar-7th/StarRailRes/dbe8cdfcfb0bf657b9fe1cf92d5537f118ccb487/index_new/cn/character_skill_trees.json</x:v>
      </x:c>
    </x:row>
    <x:row r="3412" ht="38" customHeight="1">
      <x:c r="A3412" s="6" t="str">
        <x:v>1406206_1</x:v>
      </x:c>
      <x:c r="B3412" s="6" t="str">
        <x:v>1406</x:v>
      </x:c>
      <x:c r="C3412" s="6" t="str">
        <x:v>1406206</x:v>
      </x:c>
      <x:c r="D3412" s="6" t="str">
        <x:v>伤害强化•量子</x:v>
      </x:c>
      <x:c r="E3412" s="6" t="n">
        <x:v>1</x:v>
      </x:c>
      <x:c r="F3412" s="6" t="n">
        <x:v>5</x:v>
      </x:c>
      <x:c r="G3412" s="6" t="n">
        <x:v>0</x:v>
      </x:c>
      <x:c r="H3412" s="7" t="str"/>
      <x:c r="I3412" s="7" t="str">
        <x:v>[{"id": "2", "num": 45000}, {"id": "110223", "num": 3}, {"id": "115013", "num": 3}]</x:v>
      </x:c>
      <x:c r="J3412" s="6" t="str">
        <x:v>https://raw.githubusercontent.com/Mar-7th/StarRailRes/dbe8cdfcfb0bf657b9fe1cf92d5537f118ccb487/index_new/cn/character_skill_trees.json</x:v>
      </x:c>
    </x:row>
    <x:row r="3413" ht="38" customHeight="1">
      <x:c r="A3413" s="6" t="str">
        <x:v>1406207_1</x:v>
      </x:c>
      <x:c r="B3413" s="6" t="str">
        <x:v>1406</x:v>
      </x:c>
      <x:c r="C3413" s="6" t="str">
        <x:v>1406207</x:v>
      </x:c>
      <x:c r="D3413" s="6" t="str">
        <x:v>速度强化</x:v>
      </x:c>
      <x:c r="E3413" s="6" t="n">
        <x:v>1</x:v>
      </x:c>
      <x:c r="F3413" s="6" t="n">
        <x:v>5</x:v>
      </x:c>
      <x:c r="G3413" s="6" t="n">
        <x:v>0</x:v>
      </x:c>
      <x:c r="H3413" s="7" t="str"/>
      <x:c r="I3413" s="7" t="str">
        <x:v>[{"id": "2", "num": 45000}, {"id": "110223", "num": 3}, {"id": "115013", "num": 3}]</x:v>
      </x:c>
      <x:c r="J3413" s="6" t="str">
        <x:v>https://raw.githubusercontent.com/Mar-7th/StarRailRes/dbe8cdfcfb0bf657b9fe1cf92d5537f118ccb487/index_new/cn/character_skill_trees.json</x:v>
      </x:c>
    </x:row>
    <x:row r="3414" ht="38" customHeight="1">
      <x:c r="A3414" s="6" t="str">
        <x:v>1406208_1</x:v>
      </x:c>
      <x:c r="B3414" s="6" t="str">
        <x:v>1406</x:v>
      </x:c>
      <x:c r="C3414" s="6" t="str">
        <x:v>1406208</x:v>
      </x:c>
      <x:c r="D3414" s="6" t="str">
        <x:v>效果命中强化</x:v>
      </x:c>
      <x:c r="E3414" s="6" t="n">
        <x:v>1</x:v>
      </x:c>
      <x:c r="F3414" s="6" t="n">
        <x:v>6</x:v>
      </x:c>
      <x:c r="G3414" s="6" t="n">
        <x:v>0</x:v>
      </x:c>
      <x:c r="H3414" s="7" t="str"/>
      <x:c r="I3414" s="7" t="str">
        <x:v>[{"id": "2", "num": 160000}, {"id": "110223", "num": 8}, {"id": "115013", "num": 8}]</x:v>
      </x:c>
      <x:c r="J3414" s="6" t="str">
        <x:v>https://raw.githubusercontent.com/Mar-7th/StarRailRes/dbe8cdfcfb0bf657b9fe1cf92d5537f118ccb487/index_new/cn/character_skill_trees.json</x:v>
      </x:c>
    </x:row>
    <x:row r="3415" ht="38" customHeight="1">
      <x:c r="A3415" s="6" t="str">
        <x:v>1406209_1</x:v>
      </x:c>
      <x:c r="B3415" s="6" t="str">
        <x:v>1406</x:v>
      </x:c>
      <x:c r="C3415" s="6" t="str">
        <x:v>1406209</x:v>
      </x:c>
      <x:c r="D3415" s="6" t="str">
        <x:v>伤害强化•量子</x:v>
      </x:c>
      <x:c r="E3415" s="6" t="n">
        <x:v>1</x:v>
      </x:c>
      <x:c r="F3415" s="6" t="n">
        <x:v>0</x:v>
      </x:c>
      <x:c r="G3415" s="6" t="n">
        <x:v>75</x:v>
      </x:c>
      <x:c r="H3415" s="7" t="str"/>
      <x:c r="I3415" s="7" t="str">
        <x:v>[{"id": "2", "num": 160000}, {"id": "110223", "num": 8}, {"id": "115013", "num": 8}]</x:v>
      </x:c>
      <x:c r="J3415" s="6" t="str">
        <x:v>https://raw.githubusercontent.com/Mar-7th/StarRailRes/dbe8cdfcfb0bf657b9fe1cf92d5537f118ccb487/index_new/cn/character_skill_trees.json</x:v>
      </x:c>
    </x:row>
    <x:row r="3416" ht="38" customHeight="1">
      <x:c r="A3416" s="6" t="str">
        <x:v>1406210_1</x:v>
      </x:c>
      <x:c r="B3416" s="6" t="str">
        <x:v>1406</x:v>
      </x:c>
      <x:c r="C3416" s="6" t="str">
        <x:v>1406210</x:v>
      </x:c>
      <x:c r="D3416" s="6" t="str">
        <x:v>速度强化</x:v>
      </x:c>
      <x:c r="E3416" s="6" t="n">
        <x:v>1</x:v>
      </x:c>
      <x:c r="F3416" s="6" t="n">
        <x:v>0</x:v>
      </x:c>
      <x:c r="G3416" s="6" t="n">
        <x:v>80</x:v>
      </x:c>
      <x:c r="H3416" s="7" t="str"/>
      <x:c r="I3416" s="7" t="str">
        <x:v>[{"id": "2", "num": 160000}, {"id": "110223", "num": 8}, {"id": "115013", "num": 8}]</x:v>
      </x:c>
      <x:c r="J3416" s="6" t="str">
        <x:v>https://raw.githubusercontent.com/Mar-7th/StarRailRes/dbe8cdfcfb0bf657b9fe1cf92d5537f118ccb487/index_new/cn/character_skill_trees.json</x:v>
      </x:c>
    </x:row>
    <x:row r="3417" ht="20" customHeight="1">
      <x:c r="A3417" s="6" t="str">
        <x:v>1407001_1</x:v>
      </x:c>
      <x:c r="B3417" s="6" t="str">
        <x:v>1407</x:v>
      </x:c>
      <x:c r="C3417" s="6" t="str">
        <x:v>1407001</x:v>
      </x:c>
      <x:c r="D3417" s="6" t="str"/>
      <x:c r="E3417" s="6" t="n">
        <x:v>1</x:v>
      </x:c>
      <x:c r="F3417" s="6" t="n">
        <x:v>0</x:v>
      </x:c>
      <x:c r="G3417" s="6" t="n">
        <x:v>0</x:v>
      </x:c>
      <x:c r="H3417" s="7" t="str"/>
      <x:c r="I3417" s="7" t="str">
        <x:v>[]</x:v>
      </x:c>
      <x:c r="J3417" s="6" t="str">
        <x:v>https://raw.githubusercontent.com/Mar-7th/StarRailRes/dbe8cdfcfb0bf657b9fe1cf92d5537f118ccb487/index_new/cn/character_skill_trees.json</x:v>
      </x:c>
    </x:row>
    <x:row r="3418" ht="38" customHeight="1">
      <x:c r="A3418" s="6" t="str">
        <x:v>1407001_2</x:v>
      </x:c>
      <x:c r="B3418" s="6" t="str">
        <x:v>1407</x:v>
      </x:c>
      <x:c r="C3418" s="6" t="str">
        <x:v>1407001</x:v>
      </x:c>
      <x:c r="D3418" s="6" t="str"/>
      <x:c r="E3418" s="6" t="n">
        <x:v>2</x:v>
      </x:c>
      <x:c r="F3418" s="6" t="n">
        <x:v>2</x:v>
      </x:c>
      <x:c r="G3418" s="6" t="n">
        <x:v>0</x:v>
      </x:c>
      <x:c r="H3418" s="7" t="str"/>
      <x:c r="I3418" s="7" t="str">
        <x:v>[{"id": "2", "num": 3500}, {"id": "110251", "num": 2}, {"id": "115011", "num": 4}]</x:v>
      </x:c>
      <x:c r="J3418" s="6" t="str">
        <x:v>https://raw.githubusercontent.com/Mar-7th/StarRailRes/dbe8cdfcfb0bf657b9fe1cf92d5537f118ccb487/index_new/cn/character_skill_trees.json</x:v>
      </x:c>
    </x:row>
    <x:row r="3419" ht="38" customHeight="1">
      <x:c r="A3419" s="6" t="str">
        <x:v>1407001_3</x:v>
      </x:c>
      <x:c r="B3419" s="6" t="str">
        <x:v>1407</x:v>
      </x:c>
      <x:c r="C3419" s="6" t="str">
        <x:v>1407001</x:v>
      </x:c>
      <x:c r="D3419" s="6" t="str"/>
      <x:c r="E3419" s="6" t="n">
        <x:v>3</x:v>
      </x:c>
      <x:c r="F3419" s="6" t="n">
        <x:v>3</x:v>
      </x:c>
      <x:c r="G3419" s="6" t="n">
        <x:v>0</x:v>
      </x:c>
      <x:c r="H3419" s="7" t="str"/>
      <x:c r="I3419" s="7" t="str">
        <x:v>[{"id": "2", "num": 7000}, {"id": "110252", "num": 2}, {"id": "115012", "num": 2}]</x:v>
      </x:c>
      <x:c r="J3419" s="6" t="str">
        <x:v>https://raw.githubusercontent.com/Mar-7th/StarRailRes/dbe8cdfcfb0bf657b9fe1cf92d5537f118ccb487/index_new/cn/character_skill_trees.json</x:v>
      </x:c>
    </x:row>
    <x:row r="3420" ht="38" customHeight="1">
      <x:c r="A3420" s="6" t="str">
        <x:v>1407001_4</x:v>
      </x:c>
      <x:c r="B3420" s="6" t="str">
        <x:v>1407</x:v>
      </x:c>
      <x:c r="C3420" s="6" t="str">
        <x:v>1407001</x:v>
      </x:c>
      <x:c r="D3420" s="6" t="str"/>
      <x:c r="E3420" s="6" t="n">
        <x:v>4</x:v>
      </x:c>
      <x:c r="F3420" s="6" t="n">
        <x:v>4</x:v>
      </x:c>
      <x:c r="G3420" s="6" t="n">
        <x:v>0</x:v>
      </x:c>
      <x:c r="H3420" s="7" t="str"/>
      <x:c r="I3420" s="7" t="str">
        <x:v>[{"id": "2", "num": 16000}, {"id": "110252", "num": 4}, {"id": "115012", "num": 3}]</x:v>
      </x:c>
      <x:c r="J3420" s="6" t="str">
        <x:v>https://raw.githubusercontent.com/Mar-7th/StarRailRes/dbe8cdfcfb0bf657b9fe1cf92d5537f118ccb487/index_new/cn/character_skill_trees.json</x:v>
      </x:c>
    </x:row>
    <x:row r="3421" ht="38" customHeight="1">
      <x:c r="A3421" s="6" t="str">
        <x:v>1407001_5</x:v>
      </x:c>
      <x:c r="B3421" s="6" t="str">
        <x:v>1407</x:v>
      </x:c>
      <x:c r="C3421" s="6" t="str">
        <x:v>1407001</x:v>
      </x:c>
      <x:c r="D3421" s="6" t="str"/>
      <x:c r="E3421" s="6" t="n">
        <x:v>5</x:v>
      </x:c>
      <x:c r="F3421" s="6" t="n">
        <x:v>5</x:v>
      </x:c>
      <x:c r="G3421" s="6" t="n">
        <x:v>0</x:v>
      </x:c>
      <x:c r="H3421" s="7" t="str"/>
      <x:c r="I3421" s="7" t="str">
        <x:v>[{"id": "2", "num": 35000}, {"id": "110253", "num": 2}, {"id": "115013", "num": 2}]</x:v>
      </x:c>
      <x:c r="J3421" s="6" t="str">
        <x:v>https://raw.githubusercontent.com/Mar-7th/StarRailRes/dbe8cdfcfb0bf657b9fe1cf92d5537f118ccb487/index_new/cn/character_skill_trees.json</x:v>
      </x:c>
    </x:row>
    <x:row r="3422" ht="38" customHeight="1">
      <x:c r="A3422" s="6" t="str">
        <x:v>1407001_6</x:v>
      </x:c>
      <x:c r="B3422" s="6" t="str">
        <x:v>1407</x:v>
      </x:c>
      <x:c r="C3422" s="6" t="str">
        <x:v>1407001</x:v>
      </x:c>
      <x:c r="D3422" s="6" t="str"/>
      <x:c r="E3422" s="6" t="n">
        <x:v>6</x:v>
      </x:c>
      <x:c r="F3422" s="6" t="n">
        <x:v>6</x:v>
      </x:c>
      <x:c r="G3422" s="6" t="n">
        <x:v>0</x:v>
      </x:c>
      <x:c r="H3422" s="7" t="str"/>
      <x:c r="I3422" s="7" t="str">
        <x:v>[{"id": "2", "num": 140000}, {"id": "110253", "num": 6}, {"id": "115013", "num": 2}]</x:v>
      </x:c>
      <x:c r="J3422" s="6" t="str">
        <x:v>https://raw.githubusercontent.com/Mar-7th/StarRailRes/dbe8cdfcfb0bf657b9fe1cf92d5537f118ccb487/index_new/cn/character_skill_trees.json</x:v>
      </x:c>
    </x:row>
    <x:row r="3423" ht="20" customHeight="1">
      <x:c r="A3423" s="6" t="str">
        <x:v>1407002_1</x:v>
      </x:c>
      <x:c r="B3423" s="6" t="str">
        <x:v>1407</x:v>
      </x:c>
      <x:c r="C3423" s="6" t="str">
        <x:v>1407002</x:v>
      </x:c>
      <x:c r="D3423" s="6" t="str"/>
      <x:c r="E3423" s="6" t="n">
        <x:v>1</x:v>
      </x:c>
      <x:c r="F3423" s="6" t="n">
        <x:v>0</x:v>
      </x:c>
      <x:c r="G3423" s="6" t="n">
        <x:v>0</x:v>
      </x:c>
      <x:c r="H3423" s="7" t="str"/>
      <x:c r="I3423" s="7" t="str">
        <x:v>[]</x:v>
      </x:c>
      <x:c r="J3423" s="6" t="str">
        <x:v>https://raw.githubusercontent.com/Mar-7th/StarRailRes/dbe8cdfcfb0bf657b9fe1cf92d5537f118ccb487/index_new/cn/character_skill_trees.json</x:v>
      </x:c>
    </x:row>
    <x:row r="3424" ht="38" customHeight="1">
      <x:c r="A3424" s="6" t="str">
        <x:v>1407002_2</x:v>
      </x:c>
      <x:c r="B3424" s="6" t="str">
        <x:v>1407</x:v>
      </x:c>
      <x:c r="C3424" s="6" t="str">
        <x:v>1407002</x:v>
      </x:c>
      <x:c r="D3424" s="6" t="str"/>
      <x:c r="E3424" s="6" t="n">
        <x:v>2</x:v>
      </x:c>
      <x:c r="F3424" s="6" t="n">
        <x:v>1</x:v>
      </x:c>
      <x:c r="G3424" s="6" t="n">
        <x:v>0</x:v>
      </x:c>
      <x:c r="H3424" s="7" t="str"/>
      <x:c r="I3424" s="7" t="str">
        <x:v>[{"id": "2", "num": 2500}, {"id": "115011", "num": 3}]</x:v>
      </x:c>
      <x:c r="J3424" s="6" t="str">
        <x:v>https://raw.githubusercontent.com/Mar-7th/StarRailRes/dbe8cdfcfb0bf657b9fe1cf92d5537f118ccb487/index_new/cn/character_skill_trees.json</x:v>
      </x:c>
    </x:row>
    <x:row r="3425" ht="38" customHeight="1">
      <x:c r="A3425" s="6" t="str">
        <x:v>1407002_3</x:v>
      </x:c>
      <x:c r="B3425" s="6" t="str">
        <x:v>1407</x:v>
      </x:c>
      <x:c r="C3425" s="6" t="str">
        <x:v>1407002</x:v>
      </x:c>
      <x:c r="D3425" s="6" t="str"/>
      <x:c r="E3425" s="6" t="n">
        <x:v>3</x:v>
      </x:c>
      <x:c r="F3425" s="6" t="n">
        <x:v>2</x:v>
      </x:c>
      <x:c r="G3425" s="6" t="n">
        <x:v>0</x:v>
      </x:c>
      <x:c r="H3425" s="7" t="str"/>
      <x:c r="I3425" s="7" t="str">
        <x:v>[{"id": "2", "num": 3500}, {"id": "110251", "num": 2}, {"id": "115011", "num": 4}]</x:v>
      </x:c>
      <x:c r="J3425" s="6" t="str">
        <x:v>https://raw.githubusercontent.com/Mar-7th/StarRailRes/dbe8cdfcfb0bf657b9fe1cf92d5537f118ccb487/index_new/cn/character_skill_trees.json</x:v>
      </x:c>
    </x:row>
    <x:row r="3426" ht="38" customHeight="1">
      <x:c r="A3426" s="6" t="str">
        <x:v>1407002_4</x:v>
      </x:c>
      <x:c r="B3426" s="6" t="str">
        <x:v>1407</x:v>
      </x:c>
      <x:c r="C3426" s="6" t="str">
        <x:v>1407002</x:v>
      </x:c>
      <x:c r="D3426" s="6" t="str"/>
      <x:c r="E3426" s="6" t="n">
        <x:v>4</x:v>
      </x:c>
      <x:c r="F3426" s="6" t="n">
        <x:v>3</x:v>
      </x:c>
      <x:c r="G3426" s="6" t="n">
        <x:v>0</x:v>
      </x:c>
      <x:c r="H3426" s="7" t="str"/>
      <x:c r="I3426" s="7" t="str">
        <x:v>[{"id": "2", "num": 7000}, {"id": "110252", "num": 2}, {"id": "115012", "num": 2}]</x:v>
      </x:c>
      <x:c r="J3426" s="6" t="str">
        <x:v>https://raw.githubusercontent.com/Mar-7th/StarRailRes/dbe8cdfcfb0bf657b9fe1cf92d5537f118ccb487/index_new/cn/character_skill_trees.json</x:v>
      </x:c>
    </x:row>
    <x:row r="3427" ht="38" customHeight="1">
      <x:c r="A3427" s="6" t="str">
        <x:v>1407002_5</x:v>
      </x:c>
      <x:c r="B3427" s="6" t="str">
        <x:v>1407</x:v>
      </x:c>
      <x:c r="C3427" s="6" t="str">
        <x:v>1407002</x:v>
      </x:c>
      <x:c r="D3427" s="6" t="str"/>
      <x:c r="E3427" s="6" t="n">
        <x:v>5</x:v>
      </x:c>
      <x:c r="F3427" s="6" t="n">
        <x:v>4</x:v>
      </x:c>
      <x:c r="G3427" s="6" t="n">
        <x:v>0</x:v>
      </x:c>
      <x:c r="H3427" s="7" t="str"/>
      <x:c r="I3427" s="7" t="str">
        <x:v>[{"id": "2", "num": 16000}, {"id": "110252", "num": 4}, {"id": "115012", "num": 3}]</x:v>
      </x:c>
      <x:c r="J3427" s="6" t="str">
        <x:v>https://raw.githubusercontent.com/Mar-7th/StarRailRes/dbe8cdfcfb0bf657b9fe1cf92d5537f118ccb487/index_new/cn/character_skill_trees.json</x:v>
      </x:c>
    </x:row>
    <x:row r="3428" ht="38" customHeight="1">
      <x:c r="A3428" s="6" t="str">
        <x:v>1407002_6</x:v>
      </x:c>
      <x:c r="B3428" s="6" t="str">
        <x:v>1407</x:v>
      </x:c>
      <x:c r="C3428" s="6" t="str">
        <x:v>1407002</x:v>
      </x:c>
      <x:c r="D3428" s="6" t="str"/>
      <x:c r="E3428" s="6" t="n">
        <x:v>6</x:v>
      </x:c>
      <x:c r="F3428" s="6" t="n">
        <x:v>4</x:v>
      </x:c>
      <x:c r="G3428" s="6" t="n">
        <x:v>0</x:v>
      </x:c>
      <x:c r="H3428" s="7" t="str"/>
      <x:c r="I3428" s="7" t="str">
        <x:v>[{"id": "2", "num": 25000}, {"id": "110252", "num": 6}, {"id": "115012", "num": 6}]</x:v>
      </x:c>
      <x:c r="J3428" s="6" t="str">
        <x:v>https://raw.githubusercontent.com/Mar-7th/StarRailRes/dbe8cdfcfb0bf657b9fe1cf92d5537f118ccb487/index_new/cn/character_skill_trees.json</x:v>
      </x:c>
    </x:row>
    <x:row r="3429" ht="38" customHeight="1">
      <x:c r="A3429" s="6" t="str">
        <x:v>1407002_7</x:v>
      </x:c>
      <x:c r="B3429" s="6" t="str">
        <x:v>1407</x:v>
      </x:c>
      <x:c r="C3429" s="6" t="str">
        <x:v>1407002</x:v>
      </x:c>
      <x:c r="D3429" s="6" t="str"/>
      <x:c r="E3429" s="6" t="n">
        <x:v>7</x:v>
      </x:c>
      <x:c r="F3429" s="6" t="n">
        <x:v>5</x:v>
      </x:c>
      <x:c r="G3429" s="6" t="n">
        <x:v>0</x:v>
      </x:c>
      <x:c r="H3429" s="7" t="str"/>
      <x:c r="I3429" s="7" t="str">
        <x:v>[{"id": "2", "num": 35000}, {"id": "110253", "num": 2}, {"id": "115013", "num": 2}]</x:v>
      </x:c>
      <x:c r="J3429" s="6" t="str">
        <x:v>https://raw.githubusercontent.com/Mar-7th/StarRailRes/dbe8cdfcfb0bf657b9fe1cf92d5537f118ccb487/index_new/cn/character_skill_trees.json</x:v>
      </x:c>
    </x:row>
    <x:row r="3430" ht="53" customHeight="1">
      <x:c r="A3430" s="6" t="str">
        <x:v>1407002_8</x:v>
      </x:c>
      <x:c r="B3430" s="6" t="str">
        <x:v>1407</x:v>
      </x:c>
      <x:c r="C3430" s="6" t="str">
        <x:v>1407002</x:v>
      </x:c>
      <x:c r="D3430" s="6" t="str"/>
      <x:c r="E3430" s="6" t="n">
        <x:v>8</x:v>
      </x:c>
      <x:c r="F3430" s="6" t="n">
        <x:v>5</x:v>
      </x:c>
      <x:c r="G3430" s="6" t="n">
        <x:v>0</x:v>
      </x:c>
      <x:c r="H3430" s="7" t="str"/>
      <x:c r="I3430" s="7" t="str">
        <x:v>[{"id": "2", "num": 70000}, {"id": "110253", "num": 5}, {"id": "110506", "num": 1}, {"id": "115013", "num": 4}]</x:v>
      </x:c>
      <x:c r="J3430" s="6" t="str">
        <x:v>https://raw.githubusercontent.com/Mar-7th/StarRailRes/dbe8cdfcfb0bf657b9fe1cf92d5537f118ccb487/index_new/cn/character_skill_trees.json</x:v>
      </x:c>
    </x:row>
    <x:row r="3431" ht="53" customHeight="1">
      <x:c r="A3431" s="6" t="str">
        <x:v>1407002_9</x:v>
      </x:c>
      <x:c r="B3431" s="6" t="str">
        <x:v>1407</x:v>
      </x:c>
      <x:c r="C3431" s="6" t="str">
        <x:v>1407002</x:v>
      </x:c>
      <x:c r="D3431" s="6" t="str"/>
      <x:c r="E3431" s="6" t="n">
        <x:v>9</x:v>
      </x:c>
      <x:c r="F3431" s="6" t="n">
        <x:v>6</x:v>
      </x:c>
      <x:c r="G3431" s="6" t="n">
        <x:v>0</x:v>
      </x:c>
      <x:c r="H3431" s="7" t="str"/>
      <x:c r="I3431" s="7" t="str">
        <x:v>[{"id": "2", "num": 140000}, {"id": "110253", "num": 6}, {"id": "241", "num": 1}, {"id": "110506", "num": 1}]</x:v>
      </x:c>
      <x:c r="J3431" s="6" t="str">
        <x:v>https://raw.githubusercontent.com/Mar-7th/StarRailRes/dbe8cdfcfb0bf657b9fe1cf92d5537f118ccb487/index_new/cn/character_skill_trees.json</x:v>
      </x:c>
    </x:row>
    <x:row r="3432" ht="53" customHeight="1">
      <x:c r="A3432" s="6" t="str">
        <x:v>1407002_10</x:v>
      </x:c>
      <x:c r="B3432" s="6" t="str">
        <x:v>1407</x:v>
      </x:c>
      <x:c r="C3432" s="6" t="str">
        <x:v>1407002</x:v>
      </x:c>
      <x:c r="D3432" s="6" t="str"/>
      <x:c r="E3432" s="6" t="n">
        <x:v>10</x:v>
      </x:c>
      <x:c r="F3432" s="6" t="n">
        <x:v>6</x:v>
      </x:c>
      <x:c r="G3432" s="6" t="n">
        <x:v>0</x:v>
      </x:c>
      <x:c r="H3432" s="7" t="str"/>
      <x:c r="I3432" s="7" t="str">
        <x:v>[{"id": "2", "num": 240000}, {"id": "110253", "num": 13}, {"id": "241", "num": 1}, {"id": "110506", "num": 1}]</x:v>
      </x:c>
      <x:c r="J3432" s="6" t="str">
        <x:v>https://raw.githubusercontent.com/Mar-7th/StarRailRes/dbe8cdfcfb0bf657b9fe1cf92d5537f118ccb487/index_new/cn/character_skill_trees.json</x:v>
      </x:c>
    </x:row>
    <x:row r="3433" ht="20" customHeight="1">
      <x:c r="A3433" s="6" t="str">
        <x:v>1407003_1</x:v>
      </x:c>
      <x:c r="B3433" s="6" t="str">
        <x:v>1407</x:v>
      </x:c>
      <x:c r="C3433" s="6" t="str">
        <x:v>1407003</x:v>
      </x:c>
      <x:c r="D3433" s="6" t="str"/>
      <x:c r="E3433" s="6" t="n">
        <x:v>1</x:v>
      </x:c>
      <x:c r="F3433" s="6" t="n">
        <x:v>0</x:v>
      </x:c>
      <x:c r="G3433" s="6" t="n">
        <x:v>0</x:v>
      </x:c>
      <x:c r="H3433" s="7" t="str"/>
      <x:c r="I3433" s="7" t="str">
        <x:v>[]</x:v>
      </x:c>
      <x:c r="J3433" s="6" t="str">
        <x:v>https://raw.githubusercontent.com/Mar-7th/StarRailRes/dbe8cdfcfb0bf657b9fe1cf92d5537f118ccb487/index_new/cn/character_skill_trees.json</x:v>
      </x:c>
    </x:row>
    <x:row r="3434" ht="38" customHeight="1">
      <x:c r="A3434" s="6" t="str">
        <x:v>1407003_2</x:v>
      </x:c>
      <x:c r="B3434" s="6" t="str">
        <x:v>1407</x:v>
      </x:c>
      <x:c r="C3434" s="6" t="str">
        <x:v>1407003</x:v>
      </x:c>
      <x:c r="D3434" s="6" t="str"/>
      <x:c r="E3434" s="6" t="n">
        <x:v>2</x:v>
      </x:c>
      <x:c r="F3434" s="6" t="n">
        <x:v>1</x:v>
      </x:c>
      <x:c r="G3434" s="6" t="n">
        <x:v>0</x:v>
      </x:c>
      <x:c r="H3434" s="7" t="str"/>
      <x:c r="I3434" s="7" t="str">
        <x:v>[{"id": "2", "num": 2500}, {"id": "115011", "num": 3}]</x:v>
      </x:c>
      <x:c r="J3434" s="6" t="str">
        <x:v>https://raw.githubusercontent.com/Mar-7th/StarRailRes/dbe8cdfcfb0bf657b9fe1cf92d5537f118ccb487/index_new/cn/character_skill_trees.json</x:v>
      </x:c>
    </x:row>
    <x:row r="3435" ht="38" customHeight="1">
      <x:c r="A3435" s="6" t="str">
        <x:v>1407003_3</x:v>
      </x:c>
      <x:c r="B3435" s="6" t="str">
        <x:v>1407</x:v>
      </x:c>
      <x:c r="C3435" s="6" t="str">
        <x:v>1407003</x:v>
      </x:c>
      <x:c r="D3435" s="6" t="str"/>
      <x:c r="E3435" s="6" t="n">
        <x:v>3</x:v>
      </x:c>
      <x:c r="F3435" s="6" t="n">
        <x:v>2</x:v>
      </x:c>
      <x:c r="G3435" s="6" t="n">
        <x:v>0</x:v>
      </x:c>
      <x:c r="H3435" s="7" t="str"/>
      <x:c r="I3435" s="7" t="str">
        <x:v>[{"id": "2", "num": 3500}, {"id": "110251", "num": 2}, {"id": "115011", "num": 4}]</x:v>
      </x:c>
      <x:c r="J3435" s="6" t="str">
        <x:v>https://raw.githubusercontent.com/Mar-7th/StarRailRes/dbe8cdfcfb0bf657b9fe1cf92d5537f118ccb487/index_new/cn/character_skill_trees.json</x:v>
      </x:c>
    </x:row>
    <x:row r="3436" ht="38" customHeight="1">
      <x:c r="A3436" s="6" t="str">
        <x:v>1407003_4</x:v>
      </x:c>
      <x:c r="B3436" s="6" t="str">
        <x:v>1407</x:v>
      </x:c>
      <x:c r="C3436" s="6" t="str">
        <x:v>1407003</x:v>
      </x:c>
      <x:c r="D3436" s="6" t="str"/>
      <x:c r="E3436" s="6" t="n">
        <x:v>4</x:v>
      </x:c>
      <x:c r="F3436" s="6" t="n">
        <x:v>3</x:v>
      </x:c>
      <x:c r="G3436" s="6" t="n">
        <x:v>0</x:v>
      </x:c>
      <x:c r="H3436" s="7" t="str"/>
      <x:c r="I3436" s="7" t="str">
        <x:v>[{"id": "2", "num": 7000}, {"id": "110252", "num": 2}, {"id": "115012", "num": 2}]</x:v>
      </x:c>
      <x:c r="J3436" s="6" t="str">
        <x:v>https://raw.githubusercontent.com/Mar-7th/StarRailRes/dbe8cdfcfb0bf657b9fe1cf92d5537f118ccb487/index_new/cn/character_skill_trees.json</x:v>
      </x:c>
    </x:row>
    <x:row r="3437" ht="38" customHeight="1">
      <x:c r="A3437" s="6" t="str">
        <x:v>1407003_5</x:v>
      </x:c>
      <x:c r="B3437" s="6" t="str">
        <x:v>1407</x:v>
      </x:c>
      <x:c r="C3437" s="6" t="str">
        <x:v>1407003</x:v>
      </x:c>
      <x:c r="D3437" s="6" t="str"/>
      <x:c r="E3437" s="6" t="n">
        <x:v>5</x:v>
      </x:c>
      <x:c r="F3437" s="6" t="n">
        <x:v>4</x:v>
      </x:c>
      <x:c r="G3437" s="6" t="n">
        <x:v>0</x:v>
      </x:c>
      <x:c r="H3437" s="7" t="str"/>
      <x:c r="I3437" s="7" t="str">
        <x:v>[{"id": "2", "num": 16000}, {"id": "110252", "num": 4}, {"id": "115012", "num": 3}]</x:v>
      </x:c>
      <x:c r="J3437" s="6" t="str">
        <x:v>https://raw.githubusercontent.com/Mar-7th/StarRailRes/dbe8cdfcfb0bf657b9fe1cf92d5537f118ccb487/index_new/cn/character_skill_trees.json</x:v>
      </x:c>
    </x:row>
    <x:row r="3438" ht="38" customHeight="1">
      <x:c r="A3438" s="6" t="str">
        <x:v>1407003_6</x:v>
      </x:c>
      <x:c r="B3438" s="6" t="str">
        <x:v>1407</x:v>
      </x:c>
      <x:c r="C3438" s="6" t="str">
        <x:v>1407003</x:v>
      </x:c>
      <x:c r="D3438" s="6" t="str"/>
      <x:c r="E3438" s="6" t="n">
        <x:v>6</x:v>
      </x:c>
      <x:c r="F3438" s="6" t="n">
        <x:v>4</x:v>
      </x:c>
      <x:c r="G3438" s="6" t="n">
        <x:v>0</x:v>
      </x:c>
      <x:c r="H3438" s="7" t="str"/>
      <x:c r="I3438" s="7" t="str">
        <x:v>[{"id": "2", "num": 25000}, {"id": "110252", "num": 6}, {"id": "115012", "num": 6}]</x:v>
      </x:c>
      <x:c r="J3438" s="6" t="str">
        <x:v>https://raw.githubusercontent.com/Mar-7th/StarRailRes/dbe8cdfcfb0bf657b9fe1cf92d5537f118ccb487/index_new/cn/character_skill_trees.json</x:v>
      </x:c>
    </x:row>
    <x:row r="3439" ht="38" customHeight="1">
      <x:c r="A3439" s="6" t="str">
        <x:v>1407003_7</x:v>
      </x:c>
      <x:c r="B3439" s="6" t="str">
        <x:v>1407</x:v>
      </x:c>
      <x:c r="C3439" s="6" t="str">
        <x:v>1407003</x:v>
      </x:c>
      <x:c r="D3439" s="6" t="str"/>
      <x:c r="E3439" s="6" t="n">
        <x:v>7</x:v>
      </x:c>
      <x:c r="F3439" s="6" t="n">
        <x:v>5</x:v>
      </x:c>
      <x:c r="G3439" s="6" t="n">
        <x:v>0</x:v>
      </x:c>
      <x:c r="H3439" s="7" t="str"/>
      <x:c r="I3439" s="7" t="str">
        <x:v>[{"id": "2", "num": 35000}, {"id": "110253", "num": 2}, {"id": "115013", "num": 2}]</x:v>
      </x:c>
      <x:c r="J3439" s="6" t="str">
        <x:v>https://raw.githubusercontent.com/Mar-7th/StarRailRes/dbe8cdfcfb0bf657b9fe1cf92d5537f118ccb487/index_new/cn/character_skill_trees.json</x:v>
      </x:c>
    </x:row>
    <x:row r="3440" ht="53" customHeight="1">
      <x:c r="A3440" s="6" t="str">
        <x:v>1407003_8</x:v>
      </x:c>
      <x:c r="B3440" s="6" t="str">
        <x:v>1407</x:v>
      </x:c>
      <x:c r="C3440" s="6" t="str">
        <x:v>1407003</x:v>
      </x:c>
      <x:c r="D3440" s="6" t="str"/>
      <x:c r="E3440" s="6" t="n">
        <x:v>8</x:v>
      </x:c>
      <x:c r="F3440" s="6" t="n">
        <x:v>5</x:v>
      </x:c>
      <x:c r="G3440" s="6" t="n">
        <x:v>0</x:v>
      </x:c>
      <x:c r="H3440" s="7" t="str"/>
      <x:c r="I3440" s="7" t="str">
        <x:v>[{"id": "2", "num": 70000}, {"id": "110253", "num": 5}, {"id": "110506", "num": 1}, {"id": "115013", "num": 4}]</x:v>
      </x:c>
      <x:c r="J3440" s="6" t="str">
        <x:v>https://raw.githubusercontent.com/Mar-7th/StarRailRes/dbe8cdfcfb0bf657b9fe1cf92d5537f118ccb487/index_new/cn/character_skill_trees.json</x:v>
      </x:c>
    </x:row>
    <x:row r="3441" ht="53" customHeight="1">
      <x:c r="A3441" s="6" t="str">
        <x:v>1407003_9</x:v>
      </x:c>
      <x:c r="B3441" s="6" t="str">
        <x:v>1407</x:v>
      </x:c>
      <x:c r="C3441" s="6" t="str">
        <x:v>1407003</x:v>
      </x:c>
      <x:c r="D3441" s="6" t="str"/>
      <x:c r="E3441" s="6" t="n">
        <x:v>9</x:v>
      </x:c>
      <x:c r="F3441" s="6" t="n">
        <x:v>6</x:v>
      </x:c>
      <x:c r="G3441" s="6" t="n">
        <x:v>0</x:v>
      </x:c>
      <x:c r="H3441" s="7" t="str"/>
      <x:c r="I3441" s="7" t="str">
        <x:v>[{"id": "2", "num": 140000}, {"id": "110253", "num": 6}, {"id": "241", "num": 1}, {"id": "110506", "num": 1}]</x:v>
      </x:c>
      <x:c r="J3441" s="6" t="str">
        <x:v>https://raw.githubusercontent.com/Mar-7th/StarRailRes/dbe8cdfcfb0bf657b9fe1cf92d5537f118ccb487/index_new/cn/character_skill_trees.json</x:v>
      </x:c>
    </x:row>
    <x:row r="3442" ht="53" customHeight="1">
      <x:c r="A3442" s="6" t="str">
        <x:v>1407003_10</x:v>
      </x:c>
      <x:c r="B3442" s="6" t="str">
        <x:v>1407</x:v>
      </x:c>
      <x:c r="C3442" s="6" t="str">
        <x:v>1407003</x:v>
      </x:c>
      <x:c r="D3442" s="6" t="str"/>
      <x:c r="E3442" s="6" t="n">
        <x:v>10</x:v>
      </x:c>
      <x:c r="F3442" s="6" t="n">
        <x:v>6</x:v>
      </x:c>
      <x:c r="G3442" s="6" t="n">
        <x:v>0</x:v>
      </x:c>
      <x:c r="H3442" s="7" t="str"/>
      <x:c r="I3442" s="7" t="str">
        <x:v>[{"id": "2", "num": 240000}, {"id": "110253", "num": 13}, {"id": "241", "num": 1}, {"id": "110506", "num": 1}]</x:v>
      </x:c>
      <x:c r="J3442" s="6" t="str">
        <x:v>https://raw.githubusercontent.com/Mar-7th/StarRailRes/dbe8cdfcfb0bf657b9fe1cf92d5537f118ccb487/index_new/cn/character_skill_trees.json</x:v>
      </x:c>
    </x:row>
    <x:row r="3443" ht="20" customHeight="1">
      <x:c r="A3443" s="6" t="str">
        <x:v>1407004_1</x:v>
      </x:c>
      <x:c r="B3443" s="6" t="str">
        <x:v>1407</x:v>
      </x:c>
      <x:c r="C3443" s="6" t="str">
        <x:v>1407004</x:v>
      </x:c>
      <x:c r="D3443" s="6" t="str"/>
      <x:c r="E3443" s="6" t="n">
        <x:v>1</x:v>
      </x:c>
      <x:c r="F3443" s="6" t="n">
        <x:v>0</x:v>
      </x:c>
      <x:c r="G3443" s="6" t="n">
        <x:v>0</x:v>
      </x:c>
      <x:c r="H3443" s="7" t="str"/>
      <x:c r="I3443" s="7" t="str">
        <x:v>[]</x:v>
      </x:c>
      <x:c r="J3443" s="6" t="str">
        <x:v>https://raw.githubusercontent.com/Mar-7th/StarRailRes/dbe8cdfcfb0bf657b9fe1cf92d5537f118ccb487/index_new/cn/character_skill_trees.json</x:v>
      </x:c>
    </x:row>
    <x:row r="3444" ht="38" customHeight="1">
      <x:c r="A3444" s="6" t="str">
        <x:v>1407004_2</x:v>
      </x:c>
      <x:c r="B3444" s="6" t="str">
        <x:v>1407</x:v>
      </x:c>
      <x:c r="C3444" s="6" t="str">
        <x:v>1407004</x:v>
      </x:c>
      <x:c r="D3444" s="6" t="str"/>
      <x:c r="E3444" s="6" t="n">
        <x:v>2</x:v>
      </x:c>
      <x:c r="F3444" s="6" t="n">
        <x:v>1</x:v>
      </x:c>
      <x:c r="G3444" s="6" t="n">
        <x:v>0</x:v>
      </x:c>
      <x:c r="H3444" s="7" t="str"/>
      <x:c r="I3444" s="7" t="str">
        <x:v>[{"id": "2", "num": 2500}, {"id": "115011", "num": 3}]</x:v>
      </x:c>
      <x:c r="J3444" s="6" t="str">
        <x:v>https://raw.githubusercontent.com/Mar-7th/StarRailRes/dbe8cdfcfb0bf657b9fe1cf92d5537f118ccb487/index_new/cn/character_skill_trees.json</x:v>
      </x:c>
    </x:row>
    <x:row r="3445" ht="38" customHeight="1">
      <x:c r="A3445" s="6" t="str">
        <x:v>1407004_3</x:v>
      </x:c>
      <x:c r="B3445" s="6" t="str">
        <x:v>1407</x:v>
      </x:c>
      <x:c r="C3445" s="6" t="str">
        <x:v>1407004</x:v>
      </x:c>
      <x:c r="D3445" s="6" t="str"/>
      <x:c r="E3445" s="6" t="n">
        <x:v>3</x:v>
      </x:c>
      <x:c r="F3445" s="6" t="n">
        <x:v>2</x:v>
      </x:c>
      <x:c r="G3445" s="6" t="n">
        <x:v>0</x:v>
      </x:c>
      <x:c r="H3445" s="7" t="str"/>
      <x:c r="I3445" s="7" t="str">
        <x:v>[{"id": "2", "num": 3500}, {"id": "110251", "num": 2}, {"id": "115011", "num": 4}]</x:v>
      </x:c>
      <x:c r="J3445" s="6" t="str">
        <x:v>https://raw.githubusercontent.com/Mar-7th/StarRailRes/dbe8cdfcfb0bf657b9fe1cf92d5537f118ccb487/index_new/cn/character_skill_trees.json</x:v>
      </x:c>
    </x:row>
    <x:row r="3446" ht="38" customHeight="1">
      <x:c r="A3446" s="6" t="str">
        <x:v>1407004_4</x:v>
      </x:c>
      <x:c r="B3446" s="6" t="str">
        <x:v>1407</x:v>
      </x:c>
      <x:c r="C3446" s="6" t="str">
        <x:v>1407004</x:v>
      </x:c>
      <x:c r="D3446" s="6" t="str"/>
      <x:c r="E3446" s="6" t="n">
        <x:v>4</x:v>
      </x:c>
      <x:c r="F3446" s="6" t="n">
        <x:v>3</x:v>
      </x:c>
      <x:c r="G3446" s="6" t="n">
        <x:v>0</x:v>
      </x:c>
      <x:c r="H3446" s="7" t="str"/>
      <x:c r="I3446" s="7" t="str">
        <x:v>[{"id": "2", "num": 7000}, {"id": "110252", "num": 2}, {"id": "115012", "num": 2}]</x:v>
      </x:c>
      <x:c r="J3446" s="6" t="str">
        <x:v>https://raw.githubusercontent.com/Mar-7th/StarRailRes/dbe8cdfcfb0bf657b9fe1cf92d5537f118ccb487/index_new/cn/character_skill_trees.json</x:v>
      </x:c>
    </x:row>
    <x:row r="3447" ht="38" customHeight="1">
      <x:c r="A3447" s="6" t="str">
        <x:v>1407004_5</x:v>
      </x:c>
      <x:c r="B3447" s="6" t="str">
        <x:v>1407</x:v>
      </x:c>
      <x:c r="C3447" s="6" t="str">
        <x:v>1407004</x:v>
      </x:c>
      <x:c r="D3447" s="6" t="str"/>
      <x:c r="E3447" s="6" t="n">
        <x:v>5</x:v>
      </x:c>
      <x:c r="F3447" s="6" t="n">
        <x:v>4</x:v>
      </x:c>
      <x:c r="G3447" s="6" t="n">
        <x:v>0</x:v>
      </x:c>
      <x:c r="H3447" s="7" t="str"/>
      <x:c r="I3447" s="7" t="str">
        <x:v>[{"id": "2", "num": 16000}, {"id": "110252", "num": 4}, {"id": "115012", "num": 3}]</x:v>
      </x:c>
      <x:c r="J3447" s="6" t="str">
        <x:v>https://raw.githubusercontent.com/Mar-7th/StarRailRes/dbe8cdfcfb0bf657b9fe1cf92d5537f118ccb487/index_new/cn/character_skill_trees.json</x:v>
      </x:c>
    </x:row>
    <x:row r="3448" ht="38" customHeight="1">
      <x:c r="A3448" s="6" t="str">
        <x:v>1407004_6</x:v>
      </x:c>
      <x:c r="B3448" s="6" t="str">
        <x:v>1407</x:v>
      </x:c>
      <x:c r="C3448" s="6" t="str">
        <x:v>1407004</x:v>
      </x:c>
      <x:c r="D3448" s="6" t="str"/>
      <x:c r="E3448" s="6" t="n">
        <x:v>6</x:v>
      </x:c>
      <x:c r="F3448" s="6" t="n">
        <x:v>4</x:v>
      </x:c>
      <x:c r="G3448" s="6" t="n">
        <x:v>0</x:v>
      </x:c>
      <x:c r="H3448" s="7" t="str"/>
      <x:c r="I3448" s="7" t="str">
        <x:v>[{"id": "2", "num": 25000}, {"id": "110252", "num": 6}, {"id": "115012", "num": 6}]</x:v>
      </x:c>
      <x:c r="J3448" s="6" t="str">
        <x:v>https://raw.githubusercontent.com/Mar-7th/StarRailRes/dbe8cdfcfb0bf657b9fe1cf92d5537f118ccb487/index_new/cn/character_skill_trees.json</x:v>
      </x:c>
    </x:row>
    <x:row r="3449" ht="38" customHeight="1">
      <x:c r="A3449" s="6" t="str">
        <x:v>1407004_7</x:v>
      </x:c>
      <x:c r="B3449" s="6" t="str">
        <x:v>1407</x:v>
      </x:c>
      <x:c r="C3449" s="6" t="str">
        <x:v>1407004</x:v>
      </x:c>
      <x:c r="D3449" s="6" t="str"/>
      <x:c r="E3449" s="6" t="n">
        <x:v>7</x:v>
      </x:c>
      <x:c r="F3449" s="6" t="n">
        <x:v>5</x:v>
      </x:c>
      <x:c r="G3449" s="6" t="n">
        <x:v>0</x:v>
      </x:c>
      <x:c r="H3449" s="7" t="str"/>
      <x:c r="I3449" s="7" t="str">
        <x:v>[{"id": "2", "num": 35000}, {"id": "110253", "num": 2}, {"id": "115013", "num": 2}]</x:v>
      </x:c>
      <x:c r="J3449" s="6" t="str">
        <x:v>https://raw.githubusercontent.com/Mar-7th/StarRailRes/dbe8cdfcfb0bf657b9fe1cf92d5537f118ccb487/index_new/cn/character_skill_trees.json</x:v>
      </x:c>
    </x:row>
    <x:row r="3450" ht="53" customHeight="1">
      <x:c r="A3450" s="6" t="str">
        <x:v>1407004_8</x:v>
      </x:c>
      <x:c r="B3450" s="6" t="str">
        <x:v>1407</x:v>
      </x:c>
      <x:c r="C3450" s="6" t="str">
        <x:v>1407004</x:v>
      </x:c>
      <x:c r="D3450" s="6" t="str"/>
      <x:c r="E3450" s="6" t="n">
        <x:v>8</x:v>
      </x:c>
      <x:c r="F3450" s="6" t="n">
        <x:v>5</x:v>
      </x:c>
      <x:c r="G3450" s="6" t="n">
        <x:v>0</x:v>
      </x:c>
      <x:c r="H3450" s="7" t="str"/>
      <x:c r="I3450" s="7" t="str">
        <x:v>[{"id": "2", "num": 70000}, {"id": "110253", "num": 5}, {"id": "110506", "num": 1}, {"id": "115013", "num": 4}]</x:v>
      </x:c>
      <x:c r="J3450" s="6" t="str">
        <x:v>https://raw.githubusercontent.com/Mar-7th/StarRailRes/dbe8cdfcfb0bf657b9fe1cf92d5537f118ccb487/index_new/cn/character_skill_trees.json</x:v>
      </x:c>
    </x:row>
    <x:row r="3451" ht="53" customHeight="1">
      <x:c r="A3451" s="6" t="str">
        <x:v>1407004_9</x:v>
      </x:c>
      <x:c r="B3451" s="6" t="str">
        <x:v>1407</x:v>
      </x:c>
      <x:c r="C3451" s="6" t="str">
        <x:v>1407004</x:v>
      </x:c>
      <x:c r="D3451" s="6" t="str"/>
      <x:c r="E3451" s="6" t="n">
        <x:v>9</x:v>
      </x:c>
      <x:c r="F3451" s="6" t="n">
        <x:v>6</x:v>
      </x:c>
      <x:c r="G3451" s="6" t="n">
        <x:v>0</x:v>
      </x:c>
      <x:c r="H3451" s="7" t="str"/>
      <x:c r="I3451" s="7" t="str">
        <x:v>[{"id": "2", "num": 140000}, {"id": "110253", "num": 6}, {"id": "241", "num": 1}, {"id": "110506", "num": 1}]</x:v>
      </x:c>
      <x:c r="J3451" s="6" t="str">
        <x:v>https://raw.githubusercontent.com/Mar-7th/StarRailRes/dbe8cdfcfb0bf657b9fe1cf92d5537f118ccb487/index_new/cn/character_skill_trees.json</x:v>
      </x:c>
    </x:row>
    <x:row r="3452" ht="53" customHeight="1">
      <x:c r="A3452" s="6" t="str">
        <x:v>1407004_10</x:v>
      </x:c>
      <x:c r="B3452" s="6" t="str">
        <x:v>1407</x:v>
      </x:c>
      <x:c r="C3452" s="6" t="str">
        <x:v>1407004</x:v>
      </x:c>
      <x:c r="D3452" s="6" t="str"/>
      <x:c r="E3452" s="6" t="n">
        <x:v>10</x:v>
      </x:c>
      <x:c r="F3452" s="6" t="n">
        <x:v>6</x:v>
      </x:c>
      <x:c r="G3452" s="6" t="n">
        <x:v>0</x:v>
      </x:c>
      <x:c r="H3452" s="7" t="str"/>
      <x:c r="I3452" s="7" t="str">
        <x:v>[{"id": "2", "num": 240000}, {"id": "110253", "num": 13}, {"id": "241", "num": 1}, {"id": "110506", "num": 1}]</x:v>
      </x:c>
      <x:c r="J3452" s="6" t="str">
        <x:v>https://raw.githubusercontent.com/Mar-7th/StarRailRes/dbe8cdfcfb0bf657b9fe1cf92d5537f118ccb487/index_new/cn/character_skill_trees.json</x:v>
      </x:c>
    </x:row>
    <x:row r="3453" ht="20" customHeight="1">
      <x:c r="A3453" s="6" t="str">
        <x:v>1407007_1</x:v>
      </x:c>
      <x:c r="B3453" s="6" t="str">
        <x:v>1407</x:v>
      </x:c>
      <x:c r="C3453" s="6" t="str">
        <x:v>1407007</x:v>
      </x:c>
      <x:c r="D3453" s="6" t="str"/>
      <x:c r="E3453" s="6" t="n">
        <x:v>1</x:v>
      </x:c>
      <x:c r="F3453" s="6" t="n">
        <x:v>0</x:v>
      </x:c>
      <x:c r="G3453" s="6" t="n">
        <x:v>0</x:v>
      </x:c>
      <x:c r="H3453" s="7" t="str"/>
      <x:c r="I3453" s="7" t="str">
        <x:v>[]</x:v>
      </x:c>
      <x:c r="J3453" s="6" t="str">
        <x:v>https://raw.githubusercontent.com/Mar-7th/StarRailRes/dbe8cdfcfb0bf657b9fe1cf92d5537f118ccb487/index_new/cn/character_skill_trees.json</x:v>
      </x:c>
    </x:row>
    <x:row r="3454" ht="38" customHeight="1">
      <x:c r="A3454" s="6" t="str">
        <x:v>1407101_1</x:v>
      </x:c>
      <x:c r="B3454" s="6" t="str">
        <x:v>1407</x:v>
      </x:c>
      <x:c r="C3454" s="6" t="str">
        <x:v>1407101</x:v>
      </x:c>
      <x:c r="D3454" s="6" t="str">
        <x:v>收容的暗潮</x:v>
      </x:c>
      <x:c r="E3454" s="6" t="n">
        <x:v>1</x:v>
      </x:c>
      <x:c r="F3454" s="6" t="n">
        <x:v>2</x:v>
      </x:c>
      <x:c r="G3454" s="6" t="n">
        <x:v>0</x:v>
      </x:c>
      <x:c r="H3454" s="7" t="str">
        <x:v>除死龙以外的我方目标接受治疗后会将#1[i]%的治疗数值转化为【新蕊】，死龙在场时则转化为死龙生命值，我方每个目标累计转化值不超过【新蕊】上限的#2[i]%。任意单位行动后重置所有单位累计的转化值。</x:v>
      </x:c>
      <x:c r="I3454" s="7" t="str">
        <x:v>[{"id": "2", "num": 5000}, {"id": "110251", "num": 3}, {"id": "110506", "num": 1}]</x:v>
      </x:c>
      <x:c r="J3454" s="6" t="str">
        <x:v>https://raw.githubusercontent.com/Mar-7th/StarRailRes/dbe8cdfcfb0bf657b9fe1cf92d5537f118ccb487/index_new/cn/character_skill_trees.json</x:v>
      </x:c>
    </x:row>
    <x:row r="3455" ht="53" customHeight="1">
      <x:c r="A3455" s="6" t="str">
        <x:v>1407102_1</x:v>
      </x:c>
      <x:c r="B3455" s="6" t="str">
        <x:v>1407</x:v>
      </x:c>
      <x:c r="C3455" s="6" t="str">
        <x:v>1407102</x:v>
      </x:c>
      <x:c r="D3455" s="6" t="str">
        <x:v>倒置的火炬</x:v>
      </x:c>
      <x:c r="E3455" s="6" t="n">
        <x:v>1</x:v>
      </x:c>
      <x:c r="F3455" s="6" t="n">
        <x:v>4</x:v>
      </x:c>
      <x:c r="G3455" s="6" t="n">
        <x:v>0</x:v>
      </x:c>
      <x:c r="H3455" s="7" t="str">
        <x:v>遐蝶当前生命值大于等于自身生命上限的#1[i]%时，遐蝶速度提高#2[i]%。死龙施放【燎尽黯泽的焰息】对场上所有敌方造成致命伤害或敌方无法被继续削减生命值时，死龙速度提高#3[i]%，持续1回合。</x:v>
      </x:c>
      <x:c r="I3455" s="7" t="str">
        <x:v>[{"id": "2", "num": 20000}, {"id": "110252", "num": 5}, {"id": "241", "num": 1}, {"id": "110506", "num": 1}]</x:v>
      </x:c>
      <x:c r="J3455" s="6" t="str">
        <x:v>https://raw.githubusercontent.com/Mar-7th/StarRailRes/dbe8cdfcfb0bf657b9fe1cf92d5537f118ccb487/index_new/cn/character_skill_trees.json</x:v>
      </x:c>
    </x:row>
    <x:row r="3456" ht="53" customHeight="1">
      <x:c r="A3456" s="6" t="str">
        <x:v>1407103_1</x:v>
      </x:c>
      <x:c r="B3456" s="6" t="str">
        <x:v>1407</x:v>
      </x:c>
      <x:c r="C3456" s="6" t="str">
        <x:v>1407103</x:v>
      </x:c>
      <x:c r="D3456" s="6" t="str">
        <x:v>西风的驻足</x:v>
      </x:c>
      <x:c r="E3456" s="6" t="n">
        <x:v>1</x:v>
      </x:c>
      <x:c r="F3456" s="6" t="n">
        <x:v>6</x:v>
      </x:c>
      <x:c r="G3456" s="6" t="n">
        <x:v>0</x:v>
      </x:c>
      <x:c r="H3456" s="7" t="str">
        <x:v>死龙每次施放【燎尽黯泽的焰息】时，造成的伤害提高#1[i]%，该效果最多叠加#2[i]层，持续至本回合结束。</x:v>
      </x:c>
      <x:c r="I3456" s="7" t="str">
        <x:v>[{"id": "2", "num": 160000}, {"id": "110253", "num": 8}, {"id": "241", "num": 1}, {"id": "110506", "num": 1}]</x:v>
      </x:c>
      <x:c r="J3456" s="6" t="str">
        <x:v>https://raw.githubusercontent.com/Mar-7th/StarRailRes/dbe8cdfcfb0bf657b9fe1cf92d5537f118ccb487/index_new/cn/character_skill_trees.json</x:v>
      </x:c>
    </x:row>
    <x:row r="3457" ht="38" customHeight="1">
      <x:c r="A3457" s="6" t="str">
        <x:v>1407201_1</x:v>
      </x:c>
      <x:c r="B3457" s="6" t="str">
        <x:v>1407</x:v>
      </x:c>
      <x:c r="C3457" s="6" t="str">
        <x:v>1407201</x:v>
      </x:c>
      <x:c r="D3457" s="6" t="str">
        <x:v>暴击率强化</x:v>
      </x:c>
      <x:c r="E3457" s="6" t="n">
        <x:v>1</x:v>
      </x:c>
      <x:c r="F3457" s="6" t="n">
        <x:v>0</x:v>
      </x:c>
      <x:c r="G3457" s="6" t="n">
        <x:v>1</x:v>
      </x:c>
      <x:c r="H3457" s="7" t="str"/>
      <x:c r="I3457" s="7" t="str">
        <x:v>[{"id": "2", "num": 2500}, {"id": "115011", "num": 2}]</x:v>
      </x:c>
      <x:c r="J3457" s="6" t="str">
        <x:v>https://raw.githubusercontent.com/Mar-7th/StarRailRes/dbe8cdfcfb0bf657b9fe1cf92d5537f118ccb487/index_new/cn/character_skill_trees.json</x:v>
      </x:c>
    </x:row>
    <x:row r="3458" ht="38" customHeight="1">
      <x:c r="A3458" s="6" t="str">
        <x:v>1407202_1</x:v>
      </x:c>
      <x:c r="B3458" s="6" t="str">
        <x:v>1407</x:v>
      </x:c>
      <x:c r="C3458" s="6" t="str">
        <x:v>1407202</x:v>
      </x:c>
      <x:c r="D3458" s="6" t="str">
        <x:v>伤害强化•量子</x:v>
      </x:c>
      <x:c r="E3458" s="6" t="n">
        <x:v>1</x:v>
      </x:c>
      <x:c r="F3458" s="6" t="n">
        <x:v>2</x:v>
      </x:c>
      <x:c r="G3458" s="6" t="n">
        <x:v>0</x:v>
      </x:c>
      <x:c r="H3458" s="7" t="str"/>
      <x:c r="I3458" s="7" t="str">
        <x:v>[{"id": "2", "num": 4000}, {"id": "110251", "num": 3}, {"id": "115011", "num": 6}]</x:v>
      </x:c>
      <x:c r="J3458" s="6" t="str">
        <x:v>https://raw.githubusercontent.com/Mar-7th/StarRailRes/dbe8cdfcfb0bf657b9fe1cf92d5537f118ccb487/index_new/cn/character_skill_trees.json</x:v>
      </x:c>
    </x:row>
    <x:row r="3459" ht="38" customHeight="1">
      <x:c r="A3459" s="6" t="str">
        <x:v>1407203_1</x:v>
      </x:c>
      <x:c r="B3459" s="6" t="str">
        <x:v>1407</x:v>
      </x:c>
      <x:c r="C3459" s="6" t="str">
        <x:v>1407203</x:v>
      </x:c>
      <x:c r="D3459" s="6" t="str">
        <x:v>暴击率强化</x:v>
      </x:c>
      <x:c r="E3459" s="6" t="n">
        <x:v>1</x:v>
      </x:c>
      <x:c r="F3459" s="6" t="n">
        <x:v>3</x:v>
      </x:c>
      <x:c r="G3459" s="6" t="n">
        <x:v>0</x:v>
      </x:c>
      <x:c r="H3459" s="7" t="str"/>
      <x:c r="I3459" s="7" t="str">
        <x:v>[{"id": "2", "num": 9000}, {"id": "110252", "num": 3}, {"id": "115012", "num": 2}]</x:v>
      </x:c>
      <x:c r="J3459" s="6" t="str">
        <x:v>https://raw.githubusercontent.com/Mar-7th/StarRailRes/dbe8cdfcfb0bf657b9fe1cf92d5537f118ccb487/index_new/cn/character_skill_trees.json</x:v>
      </x:c>
    </x:row>
    <x:row r="3460" ht="38" customHeight="1">
      <x:c r="A3460" s="6" t="str">
        <x:v>1407204_1</x:v>
      </x:c>
      <x:c r="B3460" s="6" t="str">
        <x:v>1407</x:v>
      </x:c>
      <x:c r="C3460" s="6" t="str">
        <x:v>1407204</x:v>
      </x:c>
      <x:c r="D3460" s="6" t="str">
        <x:v>暴击伤害强化</x:v>
      </x:c>
      <x:c r="E3460" s="6" t="n">
        <x:v>1</x:v>
      </x:c>
      <x:c r="F3460" s="6" t="n">
        <x:v>3</x:v>
      </x:c>
      <x:c r="G3460" s="6" t="n">
        <x:v>0</x:v>
      </x:c>
      <x:c r="H3460" s="7" t="str"/>
      <x:c r="I3460" s="7" t="str">
        <x:v>[{"id": "2", "num": 9000}, {"id": "110252", "num": 3}, {"id": "115012", "num": 2}]</x:v>
      </x:c>
      <x:c r="J3460" s="6" t="str">
        <x:v>https://raw.githubusercontent.com/Mar-7th/StarRailRes/dbe8cdfcfb0bf657b9fe1cf92d5537f118ccb487/index_new/cn/character_skill_trees.json</x:v>
      </x:c>
    </x:row>
    <x:row r="3461" ht="38" customHeight="1">
      <x:c r="A3461" s="6" t="str">
        <x:v>1407205_1</x:v>
      </x:c>
      <x:c r="B3461" s="6" t="str">
        <x:v>1407</x:v>
      </x:c>
      <x:c r="C3461" s="6" t="str">
        <x:v>1407205</x:v>
      </x:c>
      <x:c r="D3461" s="6" t="str">
        <x:v>暴击率强化</x:v>
      </x:c>
      <x:c r="E3461" s="6" t="n">
        <x:v>1</x:v>
      </x:c>
      <x:c r="F3461" s="6" t="n">
        <x:v>4</x:v>
      </x:c>
      <x:c r="G3461" s="6" t="n">
        <x:v>0</x:v>
      </x:c>
      <x:c r="H3461" s="7" t="str"/>
      <x:c r="I3461" s="7" t="str">
        <x:v>[{"id": "2", "num": 19000}, {"id": "110252", "num": 4}, {"id": "115012", "num": 4}]</x:v>
      </x:c>
      <x:c r="J3461" s="6" t="str">
        <x:v>https://raw.githubusercontent.com/Mar-7th/StarRailRes/dbe8cdfcfb0bf657b9fe1cf92d5537f118ccb487/index_new/cn/character_skill_trees.json</x:v>
      </x:c>
    </x:row>
    <x:row r="3462" ht="38" customHeight="1">
      <x:c r="A3462" s="6" t="str">
        <x:v>1407206_1</x:v>
      </x:c>
      <x:c r="B3462" s="6" t="str">
        <x:v>1407</x:v>
      </x:c>
      <x:c r="C3462" s="6" t="str">
        <x:v>1407206</x:v>
      </x:c>
      <x:c r="D3462" s="6" t="str">
        <x:v>伤害强化•量子</x:v>
      </x:c>
      <x:c r="E3462" s="6" t="n">
        <x:v>1</x:v>
      </x:c>
      <x:c r="F3462" s="6" t="n">
        <x:v>5</x:v>
      </x:c>
      <x:c r="G3462" s="6" t="n">
        <x:v>0</x:v>
      </x:c>
      <x:c r="H3462" s="7" t="str"/>
      <x:c r="I3462" s="7" t="str">
        <x:v>[{"id": "2", "num": 45000}, {"id": "110253", "num": 3}, {"id": "115013", "num": 3}]</x:v>
      </x:c>
      <x:c r="J3462" s="6" t="str">
        <x:v>https://raw.githubusercontent.com/Mar-7th/StarRailRes/dbe8cdfcfb0bf657b9fe1cf92d5537f118ccb487/index_new/cn/character_skill_trees.json</x:v>
      </x:c>
    </x:row>
    <x:row r="3463" ht="38" customHeight="1">
      <x:c r="A3463" s="6" t="str">
        <x:v>1407207_1</x:v>
      </x:c>
      <x:c r="B3463" s="6" t="str">
        <x:v>1407</x:v>
      </x:c>
      <x:c r="C3463" s="6" t="str">
        <x:v>1407207</x:v>
      </x:c>
      <x:c r="D3463" s="6" t="str">
        <x:v>暴击率强化</x:v>
      </x:c>
      <x:c r="E3463" s="6" t="n">
        <x:v>1</x:v>
      </x:c>
      <x:c r="F3463" s="6" t="n">
        <x:v>5</x:v>
      </x:c>
      <x:c r="G3463" s="6" t="n">
        <x:v>0</x:v>
      </x:c>
      <x:c r="H3463" s="7" t="str"/>
      <x:c r="I3463" s="7" t="str">
        <x:v>[{"id": "2", "num": 45000}, {"id": "110253", "num": 3}, {"id": "115013", "num": 3}]</x:v>
      </x:c>
      <x:c r="J3463" s="6" t="str">
        <x:v>https://raw.githubusercontent.com/Mar-7th/StarRailRes/dbe8cdfcfb0bf657b9fe1cf92d5537f118ccb487/index_new/cn/character_skill_trees.json</x:v>
      </x:c>
    </x:row>
    <x:row r="3464" ht="38" customHeight="1">
      <x:c r="A3464" s="6" t="str">
        <x:v>1407208_1</x:v>
      </x:c>
      <x:c r="B3464" s="6" t="str">
        <x:v>1407</x:v>
      </x:c>
      <x:c r="C3464" s="6" t="str">
        <x:v>1407208</x:v>
      </x:c>
      <x:c r="D3464" s="6" t="str">
        <x:v>暴击伤害强化</x:v>
      </x:c>
      <x:c r="E3464" s="6" t="n">
        <x:v>1</x:v>
      </x:c>
      <x:c r="F3464" s="6" t="n">
        <x:v>6</x:v>
      </x:c>
      <x:c r="G3464" s="6" t="n">
        <x:v>0</x:v>
      </x:c>
      <x:c r="H3464" s="7" t="str"/>
      <x:c r="I3464" s="7" t="str">
        <x:v>[{"id": "2", "num": 140000}, {"id": "110253", "num": 7}, {"id": "115013", "num": 6}]</x:v>
      </x:c>
      <x:c r="J3464" s="6" t="str">
        <x:v>https://raw.githubusercontent.com/Mar-7th/StarRailRes/dbe8cdfcfb0bf657b9fe1cf92d5537f118ccb487/index_new/cn/character_skill_trees.json</x:v>
      </x:c>
    </x:row>
    <x:row r="3465" ht="38" customHeight="1">
      <x:c r="A3465" s="6" t="str">
        <x:v>1407209_1</x:v>
      </x:c>
      <x:c r="B3465" s="6" t="str">
        <x:v>1407</x:v>
      </x:c>
      <x:c r="C3465" s="6" t="str">
        <x:v>1407209</x:v>
      </x:c>
      <x:c r="D3465" s="6" t="str">
        <x:v>伤害强化•量子</x:v>
      </x:c>
      <x:c r="E3465" s="6" t="n">
        <x:v>1</x:v>
      </x:c>
      <x:c r="F3465" s="6" t="n">
        <x:v>0</x:v>
      </x:c>
      <x:c r="G3465" s="6" t="n">
        <x:v>75</x:v>
      </x:c>
      <x:c r="H3465" s="7" t="str"/>
      <x:c r="I3465" s="7" t="str">
        <x:v>[{"id": "2", "num": 160000}, {"id": "110253", "num": 8}, {"id": "115013", "num": 8}]</x:v>
      </x:c>
      <x:c r="J3465" s="6" t="str">
        <x:v>https://raw.githubusercontent.com/Mar-7th/StarRailRes/dbe8cdfcfb0bf657b9fe1cf92d5537f118ccb487/index_new/cn/character_skill_trees.json</x:v>
      </x:c>
    </x:row>
    <x:row r="3466" ht="38" customHeight="1">
      <x:c r="A3466" s="6" t="str">
        <x:v>1407210_1</x:v>
      </x:c>
      <x:c r="B3466" s="6" t="str">
        <x:v>1407</x:v>
      </x:c>
      <x:c r="C3466" s="6" t="str">
        <x:v>1407210</x:v>
      </x:c>
      <x:c r="D3466" s="6" t="str">
        <x:v>暴击率强化</x:v>
      </x:c>
      <x:c r="E3466" s="6" t="n">
        <x:v>1</x:v>
      </x:c>
      <x:c r="F3466" s="6" t="n">
        <x:v>0</x:v>
      </x:c>
      <x:c r="G3466" s="6" t="n">
        <x:v>80</x:v>
      </x:c>
      <x:c r="H3466" s="7" t="str"/>
      <x:c r="I3466" s="7" t="str">
        <x:v>[{"id": "2", "num": 160000}, {"id": "110253", "num": 8}, {"id": "115013", "num": 8}]</x:v>
      </x:c>
      <x:c r="J3466" s="6" t="str">
        <x:v>https://raw.githubusercontent.com/Mar-7th/StarRailRes/dbe8cdfcfb0bf657b9fe1cf92d5537f118ccb487/index_new/cn/character_skill_trees.json</x:v>
      </x:c>
    </x:row>
    <x:row r="3467" ht="20" customHeight="1">
      <x:c r="A3467" s="6" t="str">
        <x:v>1407301_1</x:v>
      </x:c>
      <x:c r="B3467" s="6" t="str">
        <x:v>1407</x:v>
      </x:c>
      <x:c r="C3467" s="6" t="str">
        <x:v>1407301</x:v>
      </x:c>
      <x:c r="D3467" s="6" t="str">
        <x:v>擘裂冥茫的爪痕</x:v>
      </x:c>
      <x:c r="E3467" s="6" t="n">
        <x:v>1</x:v>
      </x:c>
      <x:c r="F3467" s="6" t="n">
        <x:v>0</x:v>
      </x:c>
      <x:c r="G3467" s="6" t="n">
        <x:v>0</x:v>
      </x:c>
      <x:c r="H3467" s="7" t="str"/>
      <x:c r="I3467" s="7" t="str">
        <x:v>[]</x:v>
      </x:c>
      <x:c r="J3467" s="6" t="str">
        <x:v>https://raw.githubusercontent.com/Mar-7th/StarRailRes/dbe8cdfcfb0bf657b9fe1cf92d5537f118ccb487/index_new/cn/character_skill_trees.json</x:v>
      </x:c>
    </x:row>
    <x:row r="3468" ht="38" customHeight="1">
      <x:c r="A3468" s="6" t="str">
        <x:v>1407301_2</x:v>
      </x:c>
      <x:c r="B3468" s="6" t="str">
        <x:v>1407</x:v>
      </x:c>
      <x:c r="C3468" s="6" t="str">
        <x:v>1407301</x:v>
      </x:c>
      <x:c r="D3468" s="6" t="str">
        <x:v>擘裂冥茫的爪痕</x:v>
      </x:c>
      <x:c r="E3468" s="6" t="n">
        <x:v>2</x:v>
      </x:c>
      <x:c r="F3468" s="6" t="n">
        <x:v>2</x:v>
      </x:c>
      <x:c r="G3468" s="6" t="n">
        <x:v>0</x:v>
      </x:c>
      <x:c r="H3468" s="7" t="str"/>
      <x:c r="I3468" s="7" t="str">
        <x:v>[{"id": "2", "num": 3500}, {"id": "110251", "num": 2}, {"id": "115011", "num": 4}]</x:v>
      </x:c>
      <x:c r="J3468" s="6" t="str">
        <x:v>https://raw.githubusercontent.com/Mar-7th/StarRailRes/dbe8cdfcfb0bf657b9fe1cf92d5537f118ccb487/index_new/cn/character_skill_trees.json</x:v>
      </x:c>
    </x:row>
    <x:row r="3469" ht="38" customHeight="1">
      <x:c r="A3469" s="6" t="str">
        <x:v>1407301_3</x:v>
      </x:c>
      <x:c r="B3469" s="6" t="str">
        <x:v>1407</x:v>
      </x:c>
      <x:c r="C3469" s="6" t="str">
        <x:v>1407301</x:v>
      </x:c>
      <x:c r="D3469" s="6" t="str">
        <x:v>擘裂冥茫的爪痕</x:v>
      </x:c>
      <x:c r="E3469" s="6" t="n">
        <x:v>3</x:v>
      </x:c>
      <x:c r="F3469" s="6" t="n">
        <x:v>3</x:v>
      </x:c>
      <x:c r="G3469" s="6" t="n">
        <x:v>0</x:v>
      </x:c>
      <x:c r="H3469" s="7" t="str"/>
      <x:c r="I3469" s="7" t="str">
        <x:v>[{"id": "2", "num": 7000}, {"id": "110252", "num": 2}, {"id": "115012", "num": 2}]</x:v>
      </x:c>
      <x:c r="J3469" s="6" t="str">
        <x:v>https://raw.githubusercontent.com/Mar-7th/StarRailRes/dbe8cdfcfb0bf657b9fe1cf92d5537f118ccb487/index_new/cn/character_skill_trees.json</x:v>
      </x:c>
    </x:row>
    <x:row r="3470" ht="38" customHeight="1">
      <x:c r="A3470" s="6" t="str">
        <x:v>1407301_4</x:v>
      </x:c>
      <x:c r="B3470" s="6" t="str">
        <x:v>1407</x:v>
      </x:c>
      <x:c r="C3470" s="6" t="str">
        <x:v>1407301</x:v>
      </x:c>
      <x:c r="D3470" s="6" t="str">
        <x:v>擘裂冥茫的爪痕</x:v>
      </x:c>
      <x:c r="E3470" s="6" t="n">
        <x:v>4</x:v>
      </x:c>
      <x:c r="F3470" s="6" t="n">
        <x:v>4</x:v>
      </x:c>
      <x:c r="G3470" s="6" t="n">
        <x:v>0</x:v>
      </x:c>
      <x:c r="H3470" s="7" t="str"/>
      <x:c r="I3470" s="7" t="str">
        <x:v>[{"id": "2", "num": 16000}, {"id": "110252", "num": 4}, {"id": "115012", "num": 3}]</x:v>
      </x:c>
      <x:c r="J3470" s="6" t="str">
        <x:v>https://raw.githubusercontent.com/Mar-7th/StarRailRes/dbe8cdfcfb0bf657b9fe1cf92d5537f118ccb487/index_new/cn/character_skill_trees.json</x:v>
      </x:c>
    </x:row>
    <x:row r="3471" ht="38" customHeight="1">
      <x:c r="A3471" s="6" t="str">
        <x:v>1407301_5</x:v>
      </x:c>
      <x:c r="B3471" s="6" t="str">
        <x:v>1407</x:v>
      </x:c>
      <x:c r="C3471" s="6" t="str">
        <x:v>1407301</x:v>
      </x:c>
      <x:c r="D3471" s="6" t="str">
        <x:v>擘裂冥茫的爪痕</x:v>
      </x:c>
      <x:c r="E3471" s="6" t="n">
        <x:v>5</x:v>
      </x:c>
      <x:c r="F3471" s="6" t="n">
        <x:v>5</x:v>
      </x:c>
      <x:c r="G3471" s="6" t="n">
        <x:v>0</x:v>
      </x:c>
      <x:c r="H3471" s="7" t="str"/>
      <x:c r="I3471" s="7" t="str">
        <x:v>[{"id": "2", "num": 35000}, {"id": "110253", "num": 2}, {"id": "115013", "num": 2}]</x:v>
      </x:c>
      <x:c r="J3471" s="6" t="str">
        <x:v>https://raw.githubusercontent.com/Mar-7th/StarRailRes/dbe8cdfcfb0bf657b9fe1cf92d5537f118ccb487/index_new/cn/character_skill_trees.json</x:v>
      </x:c>
    </x:row>
    <x:row r="3472" ht="38" customHeight="1">
      <x:c r="A3472" s="6" t="str">
        <x:v>1407301_6</x:v>
      </x:c>
      <x:c r="B3472" s="6" t="str">
        <x:v>1407</x:v>
      </x:c>
      <x:c r="C3472" s="6" t="str">
        <x:v>1407301</x:v>
      </x:c>
      <x:c r="D3472" s="6" t="str">
        <x:v>擘裂冥茫的爪痕</x:v>
      </x:c>
      <x:c r="E3472" s="6" t="n">
        <x:v>6</x:v>
      </x:c>
      <x:c r="F3472" s="6" t="n">
        <x:v>6</x:v>
      </x:c>
      <x:c r="G3472" s="6" t="n">
        <x:v>0</x:v>
      </x:c>
      <x:c r="H3472" s="7" t="str"/>
      <x:c r="I3472" s="7" t="str">
        <x:v>[{"id": "2", "num": 140000}, {"id": "110253", "num": 6}, {"id": "115013", "num": 2}]</x:v>
      </x:c>
      <x:c r="J3472" s="6" t="str">
        <x:v>https://raw.githubusercontent.com/Mar-7th/StarRailRes/dbe8cdfcfb0bf657b9fe1cf92d5537f118ccb487/index_new/cn/character_skill_trees.json</x:v>
      </x:c>
    </x:row>
    <x:row r="3473" ht="20" customHeight="1">
      <x:c r="A3473" s="6" t="str">
        <x:v>1407302_1</x:v>
      </x:c>
      <x:c r="B3473" s="6" t="str">
        <x:v>1407</x:v>
      </x:c>
      <x:c r="C3473" s="6" t="str">
        <x:v>1407302</x:v>
      </x:c>
      <x:c r="D3473" s="6" t="str">
        <x:v>燎尽黯泽的焰息</x:v>
      </x:c>
      <x:c r="E3473" s="6" t="n">
        <x:v>1</x:v>
      </x:c>
      <x:c r="F3473" s="6" t="n">
        <x:v>0</x:v>
      </x:c>
      <x:c r="G3473" s="6" t="n">
        <x:v>0</x:v>
      </x:c>
      <x:c r="H3473" s="7" t="str"/>
      <x:c r="I3473" s="7" t="str">
        <x:v>[]</x:v>
      </x:c>
      <x:c r="J3473" s="6" t="str">
        <x:v>https://raw.githubusercontent.com/Mar-7th/StarRailRes/dbe8cdfcfb0bf657b9fe1cf92d5537f118ccb487/index_new/cn/character_skill_trees.json</x:v>
      </x:c>
    </x:row>
    <x:row r="3474" ht="38" customHeight="1">
      <x:c r="A3474" s="6" t="str">
        <x:v>1407302_2</x:v>
      </x:c>
      <x:c r="B3474" s="6" t="str">
        <x:v>1407</x:v>
      </x:c>
      <x:c r="C3474" s="6" t="str">
        <x:v>1407302</x:v>
      </x:c>
      <x:c r="D3474" s="6" t="str">
        <x:v>燎尽黯泽的焰息</x:v>
      </x:c>
      <x:c r="E3474" s="6" t="n">
        <x:v>2</x:v>
      </x:c>
      <x:c r="F3474" s="6" t="n">
        <x:v>2</x:v>
      </x:c>
      <x:c r="G3474" s="6" t="n">
        <x:v>0</x:v>
      </x:c>
      <x:c r="H3474" s="7" t="str"/>
      <x:c r="I3474" s="7" t="str">
        <x:v>[{"id": "2", "num": 3500}, {"id": "110251", "num": 2}, {"id": "115011", "num": 4}]</x:v>
      </x:c>
      <x:c r="J3474" s="6" t="str">
        <x:v>https://raw.githubusercontent.com/Mar-7th/StarRailRes/dbe8cdfcfb0bf657b9fe1cf92d5537f118ccb487/index_new/cn/character_skill_trees.json</x:v>
      </x:c>
    </x:row>
    <x:row r="3475" ht="38" customHeight="1">
      <x:c r="A3475" s="6" t="str">
        <x:v>1407302_3</x:v>
      </x:c>
      <x:c r="B3475" s="6" t="str">
        <x:v>1407</x:v>
      </x:c>
      <x:c r="C3475" s="6" t="str">
        <x:v>1407302</x:v>
      </x:c>
      <x:c r="D3475" s="6" t="str">
        <x:v>燎尽黯泽的焰息</x:v>
      </x:c>
      <x:c r="E3475" s="6" t="n">
        <x:v>3</x:v>
      </x:c>
      <x:c r="F3475" s="6" t="n">
        <x:v>3</x:v>
      </x:c>
      <x:c r="G3475" s="6" t="n">
        <x:v>0</x:v>
      </x:c>
      <x:c r="H3475" s="7" t="str"/>
      <x:c r="I3475" s="7" t="str">
        <x:v>[{"id": "2", "num": 7000}, {"id": "110252", "num": 2}, {"id": "115012", "num": 2}]</x:v>
      </x:c>
      <x:c r="J3475" s="6" t="str">
        <x:v>https://raw.githubusercontent.com/Mar-7th/StarRailRes/dbe8cdfcfb0bf657b9fe1cf92d5537f118ccb487/index_new/cn/character_skill_trees.json</x:v>
      </x:c>
    </x:row>
    <x:row r="3476" ht="38" customHeight="1">
      <x:c r="A3476" s="6" t="str">
        <x:v>1407302_4</x:v>
      </x:c>
      <x:c r="B3476" s="6" t="str">
        <x:v>1407</x:v>
      </x:c>
      <x:c r="C3476" s="6" t="str">
        <x:v>1407302</x:v>
      </x:c>
      <x:c r="D3476" s="6" t="str">
        <x:v>燎尽黯泽的焰息</x:v>
      </x:c>
      <x:c r="E3476" s="6" t="n">
        <x:v>4</x:v>
      </x:c>
      <x:c r="F3476" s="6" t="n">
        <x:v>4</x:v>
      </x:c>
      <x:c r="G3476" s="6" t="n">
        <x:v>0</x:v>
      </x:c>
      <x:c r="H3476" s="7" t="str"/>
      <x:c r="I3476" s="7" t="str">
        <x:v>[{"id": "2", "num": 16000}, {"id": "110252", "num": 4}, {"id": "115012", "num": 3}]</x:v>
      </x:c>
      <x:c r="J3476" s="6" t="str">
        <x:v>https://raw.githubusercontent.com/Mar-7th/StarRailRes/dbe8cdfcfb0bf657b9fe1cf92d5537f118ccb487/index_new/cn/character_skill_trees.json</x:v>
      </x:c>
    </x:row>
    <x:row r="3477" ht="38" customHeight="1">
      <x:c r="A3477" s="6" t="str">
        <x:v>1407302_5</x:v>
      </x:c>
      <x:c r="B3477" s="6" t="str">
        <x:v>1407</x:v>
      </x:c>
      <x:c r="C3477" s="6" t="str">
        <x:v>1407302</x:v>
      </x:c>
      <x:c r="D3477" s="6" t="str">
        <x:v>燎尽黯泽的焰息</x:v>
      </x:c>
      <x:c r="E3477" s="6" t="n">
        <x:v>5</x:v>
      </x:c>
      <x:c r="F3477" s="6" t="n">
        <x:v>5</x:v>
      </x:c>
      <x:c r="G3477" s="6" t="n">
        <x:v>0</x:v>
      </x:c>
      <x:c r="H3477" s="7" t="str"/>
      <x:c r="I3477" s="7" t="str">
        <x:v>[{"id": "2", "num": 35000}, {"id": "110253", "num": 2}, {"id": "115013", "num": 2}]</x:v>
      </x:c>
      <x:c r="J3477" s="6" t="str">
        <x:v>https://raw.githubusercontent.com/Mar-7th/StarRailRes/dbe8cdfcfb0bf657b9fe1cf92d5537f118ccb487/index_new/cn/character_skill_trees.json</x:v>
      </x:c>
    </x:row>
    <x:row r="3478" ht="38" customHeight="1">
      <x:c r="A3478" s="6" t="str">
        <x:v>1407302_6</x:v>
      </x:c>
      <x:c r="B3478" s="6" t="str">
        <x:v>1407</x:v>
      </x:c>
      <x:c r="C3478" s="6" t="str">
        <x:v>1407302</x:v>
      </x:c>
      <x:c r="D3478" s="6" t="str">
        <x:v>燎尽黯泽的焰息</x:v>
      </x:c>
      <x:c r="E3478" s="6" t="n">
        <x:v>6</x:v>
      </x:c>
      <x:c r="F3478" s="6" t="n">
        <x:v>6</x:v>
      </x:c>
      <x:c r="G3478" s="6" t="n">
        <x:v>0</x:v>
      </x:c>
      <x:c r="H3478" s="7" t="str"/>
      <x:c r="I3478" s="7" t="str">
        <x:v>[{"id": "2", "num": 140000}, {"id": "110253", "num": 6}, {"id": "115013", "num": 2}]</x:v>
      </x:c>
      <x:c r="J3478" s="6" t="str">
        <x:v>https://raw.githubusercontent.com/Mar-7th/StarRailRes/dbe8cdfcfb0bf657b9fe1cf92d5537f118ccb487/index_new/cn/character_skill_trees.json</x:v>
      </x:c>
    </x:row>
    <x:row r="3479" ht="20" customHeight="1">
      <x:c r="A3479" s="6" t="str">
        <x:v>1408001_1</x:v>
      </x:c>
      <x:c r="B3479" s="6" t="str">
        <x:v>1408</x:v>
      </x:c>
      <x:c r="C3479" s="6" t="str">
        <x:v>1408001</x:v>
      </x:c>
      <x:c r="D3479" s="6" t="str"/>
      <x:c r="E3479" s="6" t="n">
        <x:v>1</x:v>
      </x:c>
      <x:c r="F3479" s="6" t="n">
        <x:v>0</x:v>
      </x:c>
      <x:c r="G3479" s="6" t="n">
        <x:v>0</x:v>
      </x:c>
      <x:c r="H3479" s="7" t="str"/>
      <x:c r="I3479" s="7" t="str">
        <x:v>[]</x:v>
      </x:c>
      <x:c r="J3479" s="6" t="str">
        <x:v>https://raw.githubusercontent.com/Mar-7th/StarRailRes/dbe8cdfcfb0bf657b9fe1cf92d5537f118ccb487/index_new/cn/character_skill_trees.json</x:v>
      </x:c>
    </x:row>
    <x:row r="3480" ht="38" customHeight="1">
      <x:c r="A3480" s="6" t="str">
        <x:v>1408001_2</x:v>
      </x:c>
      <x:c r="B3480" s="6" t="str">
        <x:v>1408</x:v>
      </x:c>
      <x:c r="C3480" s="6" t="str">
        <x:v>1408001</x:v>
      </x:c>
      <x:c r="D3480" s="6" t="str"/>
      <x:c r="E3480" s="6" t="n">
        <x:v>2</x:v>
      </x:c>
      <x:c r="F3480" s="6" t="n">
        <x:v>2</x:v>
      </x:c>
      <x:c r="G3480" s="6" t="n">
        <x:v>0</x:v>
      </x:c>
      <x:c r="H3480" s="7" t="str"/>
      <x:c r="I3480" s="7" t="str">
        <x:v>[{"id": "2", "num": 5000}, {"id": "110181", "num": 3}, {"id": "115011", "num": 6}]</x:v>
      </x:c>
      <x:c r="J3480" s="6" t="str">
        <x:v>https://raw.githubusercontent.com/Mar-7th/StarRailRes/dbe8cdfcfb0bf657b9fe1cf92d5537f118ccb487/index_new/cn/character_skill_trees.json</x:v>
      </x:c>
    </x:row>
    <x:row r="3481" ht="38" customHeight="1">
      <x:c r="A3481" s="6" t="str">
        <x:v>1408001_3</x:v>
      </x:c>
      <x:c r="B3481" s="6" t="str">
        <x:v>1408</x:v>
      </x:c>
      <x:c r="C3481" s="6" t="str">
        <x:v>1408001</x:v>
      </x:c>
      <x:c r="D3481" s="6" t="str"/>
      <x:c r="E3481" s="6" t="n">
        <x:v>3</x:v>
      </x:c>
      <x:c r="F3481" s="6" t="n">
        <x:v>3</x:v>
      </x:c>
      <x:c r="G3481" s="6" t="n">
        <x:v>0</x:v>
      </x:c>
      <x:c r="H3481" s="7" t="str"/>
      <x:c r="I3481" s="7" t="str">
        <x:v>[{"id": "2", "num": 10000}, {"id": "110182", "num": 3}, {"id": "115012", "num": 3}]</x:v>
      </x:c>
      <x:c r="J3481" s="6" t="str">
        <x:v>https://raw.githubusercontent.com/Mar-7th/StarRailRes/dbe8cdfcfb0bf657b9fe1cf92d5537f118ccb487/index_new/cn/character_skill_trees.json</x:v>
      </x:c>
    </x:row>
    <x:row r="3482" ht="38" customHeight="1">
      <x:c r="A3482" s="6" t="str">
        <x:v>1408001_4</x:v>
      </x:c>
      <x:c r="B3482" s="6" t="str">
        <x:v>1408</x:v>
      </x:c>
      <x:c r="C3482" s="6" t="str">
        <x:v>1408001</x:v>
      </x:c>
      <x:c r="D3482" s="6" t="str"/>
      <x:c r="E3482" s="6" t="n">
        <x:v>4</x:v>
      </x:c>
      <x:c r="F3482" s="6" t="n">
        <x:v>4</x:v>
      </x:c>
      <x:c r="G3482" s="6" t="n">
        <x:v>0</x:v>
      </x:c>
      <x:c r="H3482" s="7" t="str"/>
      <x:c r="I3482" s="7" t="str">
        <x:v>[{"id": "2", "num": 20000}, {"id": "110182", "num": 5}, {"id": "115012", "num": 4}]</x:v>
      </x:c>
      <x:c r="J3482" s="6" t="str">
        <x:v>https://raw.githubusercontent.com/Mar-7th/StarRailRes/dbe8cdfcfb0bf657b9fe1cf92d5537f118ccb487/index_new/cn/character_skill_trees.json</x:v>
      </x:c>
    </x:row>
    <x:row r="3483" ht="38" customHeight="1">
      <x:c r="A3483" s="6" t="str">
        <x:v>1408001_5</x:v>
      </x:c>
      <x:c r="B3483" s="6" t="str">
        <x:v>1408</x:v>
      </x:c>
      <x:c r="C3483" s="6" t="str">
        <x:v>1408001</x:v>
      </x:c>
      <x:c r="D3483" s="6" t="str"/>
      <x:c r="E3483" s="6" t="n">
        <x:v>5</x:v>
      </x:c>
      <x:c r="F3483" s="6" t="n">
        <x:v>5</x:v>
      </x:c>
      <x:c r="G3483" s="6" t="n">
        <x:v>0</x:v>
      </x:c>
      <x:c r="H3483" s="7" t="str"/>
      <x:c r="I3483" s="7" t="str">
        <x:v>[{"id": "2", "num": 45000}, {"id": "110183", "num": 3}, {"id": "115013", "num": 3}]</x:v>
      </x:c>
      <x:c r="J3483" s="6" t="str">
        <x:v>https://raw.githubusercontent.com/Mar-7th/StarRailRes/dbe8cdfcfb0bf657b9fe1cf92d5537f118ccb487/index_new/cn/character_skill_trees.json</x:v>
      </x:c>
    </x:row>
    <x:row r="3484" ht="38" customHeight="1">
      <x:c r="A3484" s="6" t="str">
        <x:v>1408001_6</x:v>
      </x:c>
      <x:c r="B3484" s="6" t="str">
        <x:v>1408</x:v>
      </x:c>
      <x:c r="C3484" s="6" t="str">
        <x:v>1408001</x:v>
      </x:c>
      <x:c r="D3484" s="6" t="str"/>
      <x:c r="E3484" s="6" t="n">
        <x:v>6</x:v>
      </x:c>
      <x:c r="F3484" s="6" t="n">
        <x:v>6</x:v>
      </x:c>
      <x:c r="G3484" s="6" t="n">
        <x:v>0</x:v>
      </x:c>
      <x:c r="H3484" s="7" t="str"/>
      <x:c r="I3484" s="7" t="str">
        <x:v>[{"id": "2", "num": 160000}, {"id": "110183", "num": 8}, {"id": "115013", "num": 4}]</x:v>
      </x:c>
      <x:c r="J3484" s="6" t="str">
        <x:v>https://raw.githubusercontent.com/Mar-7th/StarRailRes/dbe8cdfcfb0bf657b9fe1cf92d5537f118ccb487/index_new/cn/character_skill_trees.json</x:v>
      </x:c>
    </x:row>
    <x:row r="3485" ht="20" customHeight="1">
      <x:c r="A3485" s="6" t="str">
        <x:v>1408002_1</x:v>
      </x:c>
      <x:c r="B3485" s="6" t="str">
        <x:v>1408</x:v>
      </x:c>
      <x:c r="C3485" s="6" t="str">
        <x:v>1408002</x:v>
      </x:c>
      <x:c r="D3485" s="6" t="str"/>
      <x:c r="E3485" s="6" t="n">
        <x:v>1</x:v>
      </x:c>
      <x:c r="F3485" s="6" t="n">
        <x:v>0</x:v>
      </x:c>
      <x:c r="G3485" s="6" t="n">
        <x:v>0</x:v>
      </x:c>
      <x:c r="H3485" s="7" t="str"/>
      <x:c r="I3485" s="7" t="str">
        <x:v>[]</x:v>
      </x:c>
      <x:c r="J3485" s="6" t="str">
        <x:v>https://raw.githubusercontent.com/Mar-7th/StarRailRes/dbe8cdfcfb0bf657b9fe1cf92d5537f118ccb487/index_new/cn/character_skill_trees.json</x:v>
      </x:c>
    </x:row>
    <x:row r="3486" ht="38" customHeight="1">
      <x:c r="A3486" s="6" t="str">
        <x:v>1408002_2</x:v>
      </x:c>
      <x:c r="B3486" s="6" t="str">
        <x:v>1408</x:v>
      </x:c>
      <x:c r="C3486" s="6" t="str">
        <x:v>1408002</x:v>
      </x:c>
      <x:c r="D3486" s="6" t="str"/>
      <x:c r="E3486" s="6" t="n">
        <x:v>2</x:v>
      </x:c>
      <x:c r="F3486" s="6" t="n">
        <x:v>1</x:v>
      </x:c>
      <x:c r="G3486" s="6" t="n">
        <x:v>0</x:v>
      </x:c>
      <x:c r="H3486" s="7" t="str"/>
      <x:c r="I3486" s="7" t="str">
        <x:v>[{"id": "2", "num": 2500}, {"id": "115011", "num": 3}]</x:v>
      </x:c>
      <x:c r="J3486" s="6" t="str">
        <x:v>https://raw.githubusercontent.com/Mar-7th/StarRailRes/dbe8cdfcfb0bf657b9fe1cf92d5537f118ccb487/index_new/cn/character_skill_trees.json</x:v>
      </x:c>
    </x:row>
    <x:row r="3487" ht="38" customHeight="1">
      <x:c r="A3487" s="6" t="str">
        <x:v>1408002_3</x:v>
      </x:c>
      <x:c r="B3487" s="6" t="str">
        <x:v>1408</x:v>
      </x:c>
      <x:c r="C3487" s="6" t="str">
        <x:v>1408002</x:v>
      </x:c>
      <x:c r="D3487" s="6" t="str"/>
      <x:c r="E3487" s="6" t="n">
        <x:v>3</x:v>
      </x:c>
      <x:c r="F3487" s="6" t="n">
        <x:v>2</x:v>
      </x:c>
      <x:c r="G3487" s="6" t="n">
        <x:v>0</x:v>
      </x:c>
      <x:c r="H3487" s="7" t="str"/>
      <x:c r="I3487" s="7" t="str">
        <x:v>[{"id": "2", "num": 5000}, {"id": "110181", "num": 3}, {"id": "115011", "num": 6}]</x:v>
      </x:c>
      <x:c r="J3487" s="6" t="str">
        <x:v>https://raw.githubusercontent.com/Mar-7th/StarRailRes/dbe8cdfcfb0bf657b9fe1cf92d5537f118ccb487/index_new/cn/character_skill_trees.json</x:v>
      </x:c>
    </x:row>
    <x:row r="3488" ht="38" customHeight="1">
      <x:c r="A3488" s="6" t="str">
        <x:v>1408002_4</x:v>
      </x:c>
      <x:c r="B3488" s="6" t="str">
        <x:v>1408</x:v>
      </x:c>
      <x:c r="C3488" s="6" t="str">
        <x:v>1408002</x:v>
      </x:c>
      <x:c r="D3488" s="6" t="str"/>
      <x:c r="E3488" s="6" t="n">
        <x:v>4</x:v>
      </x:c>
      <x:c r="F3488" s="6" t="n">
        <x:v>3</x:v>
      </x:c>
      <x:c r="G3488" s="6" t="n">
        <x:v>0</x:v>
      </x:c>
      <x:c r="H3488" s="7" t="str"/>
      <x:c r="I3488" s="7" t="str">
        <x:v>[{"id": "2", "num": 10000}, {"id": "110182", "num": 3}, {"id": "115012", "num": 3}]</x:v>
      </x:c>
      <x:c r="J3488" s="6" t="str">
        <x:v>https://raw.githubusercontent.com/Mar-7th/StarRailRes/dbe8cdfcfb0bf657b9fe1cf92d5537f118ccb487/index_new/cn/character_skill_trees.json</x:v>
      </x:c>
    </x:row>
    <x:row r="3489" ht="38" customHeight="1">
      <x:c r="A3489" s="6" t="str">
        <x:v>1408002_5</x:v>
      </x:c>
      <x:c r="B3489" s="6" t="str">
        <x:v>1408</x:v>
      </x:c>
      <x:c r="C3489" s="6" t="str">
        <x:v>1408002</x:v>
      </x:c>
      <x:c r="D3489" s="6" t="str"/>
      <x:c r="E3489" s="6" t="n">
        <x:v>5</x:v>
      </x:c>
      <x:c r="F3489" s="6" t="n">
        <x:v>4</x:v>
      </x:c>
      <x:c r="G3489" s="6" t="n">
        <x:v>0</x:v>
      </x:c>
      <x:c r="H3489" s="7" t="str"/>
      <x:c r="I3489" s="7" t="str">
        <x:v>[{"id": "2", "num": 20000}, {"id": "110182", "num": 5}, {"id": "115012", "num": 4}]</x:v>
      </x:c>
      <x:c r="J3489" s="6" t="str">
        <x:v>https://raw.githubusercontent.com/Mar-7th/StarRailRes/dbe8cdfcfb0bf657b9fe1cf92d5537f118ccb487/index_new/cn/character_skill_trees.json</x:v>
      </x:c>
    </x:row>
    <x:row r="3490" ht="38" customHeight="1">
      <x:c r="A3490" s="6" t="str">
        <x:v>1408002_6</x:v>
      </x:c>
      <x:c r="B3490" s="6" t="str">
        <x:v>1408</x:v>
      </x:c>
      <x:c r="C3490" s="6" t="str">
        <x:v>1408002</x:v>
      </x:c>
      <x:c r="D3490" s="6" t="str"/>
      <x:c r="E3490" s="6" t="n">
        <x:v>6</x:v>
      </x:c>
      <x:c r="F3490" s="6" t="n">
        <x:v>4</x:v>
      </x:c>
      <x:c r="G3490" s="6" t="n">
        <x:v>0</x:v>
      </x:c>
      <x:c r="H3490" s="7" t="str"/>
      <x:c r="I3490" s="7" t="str">
        <x:v>[{"id": "2", "num": 30000}, {"id": "110182", "num": 7}, {"id": "115012", "num": 6}]</x:v>
      </x:c>
      <x:c r="J3490" s="6" t="str">
        <x:v>https://raw.githubusercontent.com/Mar-7th/StarRailRes/dbe8cdfcfb0bf657b9fe1cf92d5537f118ccb487/index_new/cn/character_skill_trees.json</x:v>
      </x:c>
    </x:row>
    <x:row r="3491" ht="38" customHeight="1">
      <x:c r="A3491" s="6" t="str">
        <x:v>1408002_7</x:v>
      </x:c>
      <x:c r="B3491" s="6" t="str">
        <x:v>1408</x:v>
      </x:c>
      <x:c r="C3491" s="6" t="str">
        <x:v>1408002</x:v>
      </x:c>
      <x:c r="D3491" s="6" t="str"/>
      <x:c r="E3491" s="6" t="n">
        <x:v>7</x:v>
      </x:c>
      <x:c r="F3491" s="6" t="n">
        <x:v>5</x:v>
      </x:c>
      <x:c r="G3491" s="6" t="n">
        <x:v>0</x:v>
      </x:c>
      <x:c r="H3491" s="7" t="str"/>
      <x:c r="I3491" s="7" t="str">
        <x:v>[{"id": "2", "num": 45000}, {"id": "110183", "num": 3}, {"id": "115013", "num": 3}]</x:v>
      </x:c>
      <x:c r="J3491" s="6" t="str">
        <x:v>https://raw.githubusercontent.com/Mar-7th/StarRailRes/dbe8cdfcfb0bf657b9fe1cf92d5537f118ccb487/index_new/cn/character_skill_trees.json</x:v>
      </x:c>
    </x:row>
    <x:row r="3492" ht="53" customHeight="1">
      <x:c r="A3492" s="6" t="str">
        <x:v>1408002_8</x:v>
      </x:c>
      <x:c r="B3492" s="6" t="str">
        <x:v>1408</x:v>
      </x:c>
      <x:c r="C3492" s="6" t="str">
        <x:v>1408002</x:v>
      </x:c>
      <x:c r="D3492" s="6" t="str"/>
      <x:c r="E3492" s="6" t="n">
        <x:v>8</x:v>
      </x:c>
      <x:c r="F3492" s="6" t="n">
        <x:v>5</x:v>
      </x:c>
      <x:c r="G3492" s="6" t="n">
        <x:v>0</x:v>
      </x:c>
      <x:c r="H3492" s="7" t="str"/>
      <x:c r="I3492" s="7" t="str">
        <x:v>[{"id": "2", "num": 80000}, {"id": "110183", "num": 5}, {"id": "110507", "num": 1}, {"id": "115013", "num": 4}]</x:v>
      </x:c>
      <x:c r="J3492" s="6" t="str">
        <x:v>https://raw.githubusercontent.com/Mar-7th/StarRailRes/dbe8cdfcfb0bf657b9fe1cf92d5537f118ccb487/index_new/cn/character_skill_trees.json</x:v>
      </x:c>
    </x:row>
    <x:row r="3493" ht="53" customHeight="1">
      <x:c r="A3493" s="6" t="str">
        <x:v>1408002_9</x:v>
      </x:c>
      <x:c r="B3493" s="6" t="str">
        <x:v>1408</x:v>
      </x:c>
      <x:c r="C3493" s="6" t="str">
        <x:v>1408002</x:v>
      </x:c>
      <x:c r="D3493" s="6" t="str"/>
      <x:c r="E3493" s="6" t="n">
        <x:v>9</x:v>
      </x:c>
      <x:c r="F3493" s="6" t="n">
        <x:v>6</x:v>
      </x:c>
      <x:c r="G3493" s="6" t="n">
        <x:v>0</x:v>
      </x:c>
      <x:c r="H3493" s="7" t="str"/>
      <x:c r="I3493" s="7" t="str">
        <x:v>[{"id": "2", "num": 160000}, {"id": "110183", "num": 8}, {"id": "241", "num": 1}, {"id": "110507", "num": 1}]</x:v>
      </x:c>
      <x:c r="J3493" s="6" t="str">
        <x:v>https://raw.githubusercontent.com/Mar-7th/StarRailRes/dbe8cdfcfb0bf657b9fe1cf92d5537f118ccb487/index_new/cn/character_skill_trees.json</x:v>
      </x:c>
    </x:row>
    <x:row r="3494" ht="53" customHeight="1">
      <x:c r="A3494" s="6" t="str">
        <x:v>1408002_10</x:v>
      </x:c>
      <x:c r="B3494" s="6" t="str">
        <x:v>1408</x:v>
      </x:c>
      <x:c r="C3494" s="6" t="str">
        <x:v>1408002</x:v>
      </x:c>
      <x:c r="D3494" s="6" t="str"/>
      <x:c r="E3494" s="6" t="n">
        <x:v>10</x:v>
      </x:c>
      <x:c r="F3494" s="6" t="n">
        <x:v>6</x:v>
      </x:c>
      <x:c r="G3494" s="6" t="n">
        <x:v>0</x:v>
      </x:c>
      <x:c r="H3494" s="7" t="str"/>
      <x:c r="I3494" s="7" t="str">
        <x:v>[{"id": "2", "num": 300000}, {"id": "110183", "num": 14}, {"id": "241", "num": 1}, {"id": "110507", "num": 1}]</x:v>
      </x:c>
      <x:c r="J3494" s="6" t="str">
        <x:v>https://raw.githubusercontent.com/Mar-7th/StarRailRes/dbe8cdfcfb0bf657b9fe1cf92d5537f118ccb487/index_new/cn/character_skill_trees.json</x:v>
      </x:c>
    </x:row>
    <x:row r="3495" ht="20" customHeight="1">
      <x:c r="A3495" s="6" t="str">
        <x:v>1408003_1</x:v>
      </x:c>
      <x:c r="B3495" s="6" t="str">
        <x:v>1408</x:v>
      </x:c>
      <x:c r="C3495" s="6" t="str">
        <x:v>1408003</x:v>
      </x:c>
      <x:c r="D3495" s="6" t="str"/>
      <x:c r="E3495" s="6" t="n">
        <x:v>1</x:v>
      </x:c>
      <x:c r="F3495" s="6" t="n">
        <x:v>0</x:v>
      </x:c>
      <x:c r="G3495" s="6" t="n">
        <x:v>0</x:v>
      </x:c>
      <x:c r="H3495" s="7" t="str"/>
      <x:c r="I3495" s="7" t="str">
        <x:v>[]</x:v>
      </x:c>
      <x:c r="J3495" s="6" t="str">
        <x:v>https://raw.githubusercontent.com/Mar-7th/StarRailRes/dbe8cdfcfb0bf657b9fe1cf92d5537f118ccb487/index_new/cn/character_skill_trees.json</x:v>
      </x:c>
    </x:row>
    <x:row r="3496" ht="38" customHeight="1">
      <x:c r="A3496" s="6" t="str">
        <x:v>1408003_2</x:v>
      </x:c>
      <x:c r="B3496" s="6" t="str">
        <x:v>1408</x:v>
      </x:c>
      <x:c r="C3496" s="6" t="str">
        <x:v>1408003</x:v>
      </x:c>
      <x:c r="D3496" s="6" t="str"/>
      <x:c r="E3496" s="6" t="n">
        <x:v>2</x:v>
      </x:c>
      <x:c r="F3496" s="6" t="n">
        <x:v>1</x:v>
      </x:c>
      <x:c r="G3496" s="6" t="n">
        <x:v>0</x:v>
      </x:c>
      <x:c r="H3496" s="7" t="str"/>
      <x:c r="I3496" s="7" t="str">
        <x:v>[{"id": "2", "num": 2500}, {"id": "115011", "num": 3}]</x:v>
      </x:c>
      <x:c r="J3496" s="6" t="str">
        <x:v>https://raw.githubusercontent.com/Mar-7th/StarRailRes/dbe8cdfcfb0bf657b9fe1cf92d5537f118ccb487/index_new/cn/character_skill_trees.json</x:v>
      </x:c>
    </x:row>
    <x:row r="3497" ht="38" customHeight="1">
      <x:c r="A3497" s="6" t="str">
        <x:v>1408003_3</x:v>
      </x:c>
      <x:c r="B3497" s="6" t="str">
        <x:v>1408</x:v>
      </x:c>
      <x:c r="C3497" s="6" t="str">
        <x:v>1408003</x:v>
      </x:c>
      <x:c r="D3497" s="6" t="str"/>
      <x:c r="E3497" s="6" t="n">
        <x:v>3</x:v>
      </x:c>
      <x:c r="F3497" s="6" t="n">
        <x:v>2</x:v>
      </x:c>
      <x:c r="G3497" s="6" t="n">
        <x:v>0</x:v>
      </x:c>
      <x:c r="H3497" s="7" t="str"/>
      <x:c r="I3497" s="7" t="str">
        <x:v>[{"id": "2", "num": 5000}, {"id": "110181", "num": 3}, {"id": "115011", "num": 6}]</x:v>
      </x:c>
      <x:c r="J3497" s="6" t="str">
        <x:v>https://raw.githubusercontent.com/Mar-7th/StarRailRes/dbe8cdfcfb0bf657b9fe1cf92d5537f118ccb487/index_new/cn/character_skill_trees.json</x:v>
      </x:c>
    </x:row>
    <x:row r="3498" ht="38" customHeight="1">
      <x:c r="A3498" s="6" t="str">
        <x:v>1408003_4</x:v>
      </x:c>
      <x:c r="B3498" s="6" t="str">
        <x:v>1408</x:v>
      </x:c>
      <x:c r="C3498" s="6" t="str">
        <x:v>1408003</x:v>
      </x:c>
      <x:c r="D3498" s="6" t="str"/>
      <x:c r="E3498" s="6" t="n">
        <x:v>4</x:v>
      </x:c>
      <x:c r="F3498" s="6" t="n">
        <x:v>3</x:v>
      </x:c>
      <x:c r="G3498" s="6" t="n">
        <x:v>0</x:v>
      </x:c>
      <x:c r="H3498" s="7" t="str"/>
      <x:c r="I3498" s="7" t="str">
        <x:v>[{"id": "2", "num": 10000}, {"id": "110182", "num": 3}, {"id": "115012", "num": 3}]</x:v>
      </x:c>
      <x:c r="J3498" s="6" t="str">
        <x:v>https://raw.githubusercontent.com/Mar-7th/StarRailRes/dbe8cdfcfb0bf657b9fe1cf92d5537f118ccb487/index_new/cn/character_skill_trees.json</x:v>
      </x:c>
    </x:row>
    <x:row r="3499" ht="38" customHeight="1">
      <x:c r="A3499" s="6" t="str">
        <x:v>1408003_5</x:v>
      </x:c>
      <x:c r="B3499" s="6" t="str">
        <x:v>1408</x:v>
      </x:c>
      <x:c r="C3499" s="6" t="str">
        <x:v>1408003</x:v>
      </x:c>
      <x:c r="D3499" s="6" t="str"/>
      <x:c r="E3499" s="6" t="n">
        <x:v>5</x:v>
      </x:c>
      <x:c r="F3499" s="6" t="n">
        <x:v>4</x:v>
      </x:c>
      <x:c r="G3499" s="6" t="n">
        <x:v>0</x:v>
      </x:c>
      <x:c r="H3499" s="7" t="str"/>
      <x:c r="I3499" s="7" t="str">
        <x:v>[{"id": "2", "num": 20000}, {"id": "110182", "num": 5}, {"id": "115012", "num": 4}]</x:v>
      </x:c>
      <x:c r="J3499" s="6" t="str">
        <x:v>https://raw.githubusercontent.com/Mar-7th/StarRailRes/dbe8cdfcfb0bf657b9fe1cf92d5537f118ccb487/index_new/cn/character_skill_trees.json</x:v>
      </x:c>
    </x:row>
    <x:row r="3500" ht="38" customHeight="1">
      <x:c r="A3500" s="6" t="str">
        <x:v>1408003_6</x:v>
      </x:c>
      <x:c r="B3500" s="6" t="str">
        <x:v>1408</x:v>
      </x:c>
      <x:c r="C3500" s="6" t="str">
        <x:v>1408003</x:v>
      </x:c>
      <x:c r="D3500" s="6" t="str"/>
      <x:c r="E3500" s="6" t="n">
        <x:v>6</x:v>
      </x:c>
      <x:c r="F3500" s="6" t="n">
        <x:v>4</x:v>
      </x:c>
      <x:c r="G3500" s="6" t="n">
        <x:v>0</x:v>
      </x:c>
      <x:c r="H3500" s="7" t="str"/>
      <x:c r="I3500" s="7" t="str">
        <x:v>[{"id": "2", "num": 30000}, {"id": "110182", "num": 7}, {"id": "115012", "num": 6}]</x:v>
      </x:c>
      <x:c r="J3500" s="6" t="str">
        <x:v>https://raw.githubusercontent.com/Mar-7th/StarRailRes/dbe8cdfcfb0bf657b9fe1cf92d5537f118ccb487/index_new/cn/character_skill_trees.json</x:v>
      </x:c>
    </x:row>
    <x:row r="3501" ht="38" customHeight="1">
      <x:c r="A3501" s="6" t="str">
        <x:v>1408003_7</x:v>
      </x:c>
      <x:c r="B3501" s="6" t="str">
        <x:v>1408</x:v>
      </x:c>
      <x:c r="C3501" s="6" t="str">
        <x:v>1408003</x:v>
      </x:c>
      <x:c r="D3501" s="6" t="str"/>
      <x:c r="E3501" s="6" t="n">
        <x:v>7</x:v>
      </x:c>
      <x:c r="F3501" s="6" t="n">
        <x:v>5</x:v>
      </x:c>
      <x:c r="G3501" s="6" t="n">
        <x:v>0</x:v>
      </x:c>
      <x:c r="H3501" s="7" t="str"/>
      <x:c r="I3501" s="7" t="str">
        <x:v>[{"id": "2", "num": 45000}, {"id": "110183", "num": 3}, {"id": "115013", "num": 3}]</x:v>
      </x:c>
      <x:c r="J3501" s="6" t="str">
        <x:v>https://raw.githubusercontent.com/Mar-7th/StarRailRes/dbe8cdfcfb0bf657b9fe1cf92d5537f118ccb487/index_new/cn/character_skill_trees.json</x:v>
      </x:c>
    </x:row>
    <x:row r="3502" ht="53" customHeight="1">
      <x:c r="A3502" s="6" t="str">
        <x:v>1408003_8</x:v>
      </x:c>
      <x:c r="B3502" s="6" t="str">
        <x:v>1408</x:v>
      </x:c>
      <x:c r="C3502" s="6" t="str">
        <x:v>1408003</x:v>
      </x:c>
      <x:c r="D3502" s="6" t="str"/>
      <x:c r="E3502" s="6" t="n">
        <x:v>8</x:v>
      </x:c>
      <x:c r="F3502" s="6" t="n">
        <x:v>5</x:v>
      </x:c>
      <x:c r="G3502" s="6" t="n">
        <x:v>0</x:v>
      </x:c>
      <x:c r="H3502" s="7" t="str"/>
      <x:c r="I3502" s="7" t="str">
        <x:v>[{"id": "2", "num": 80000}, {"id": "110183", "num": 5}, {"id": "110507", "num": 1}, {"id": "115013", "num": 4}]</x:v>
      </x:c>
      <x:c r="J3502" s="6" t="str">
        <x:v>https://raw.githubusercontent.com/Mar-7th/StarRailRes/dbe8cdfcfb0bf657b9fe1cf92d5537f118ccb487/index_new/cn/character_skill_trees.json</x:v>
      </x:c>
    </x:row>
    <x:row r="3503" ht="53" customHeight="1">
      <x:c r="A3503" s="6" t="str">
        <x:v>1408003_9</x:v>
      </x:c>
      <x:c r="B3503" s="6" t="str">
        <x:v>1408</x:v>
      </x:c>
      <x:c r="C3503" s="6" t="str">
        <x:v>1408003</x:v>
      </x:c>
      <x:c r="D3503" s="6" t="str"/>
      <x:c r="E3503" s="6" t="n">
        <x:v>9</x:v>
      </x:c>
      <x:c r="F3503" s="6" t="n">
        <x:v>6</x:v>
      </x:c>
      <x:c r="G3503" s="6" t="n">
        <x:v>0</x:v>
      </x:c>
      <x:c r="H3503" s="7" t="str"/>
      <x:c r="I3503" s="7" t="str">
        <x:v>[{"id": "2", "num": 160000}, {"id": "110183", "num": 8}, {"id": "241", "num": 1}, {"id": "110507", "num": 1}]</x:v>
      </x:c>
      <x:c r="J3503" s="6" t="str">
        <x:v>https://raw.githubusercontent.com/Mar-7th/StarRailRes/dbe8cdfcfb0bf657b9fe1cf92d5537f118ccb487/index_new/cn/character_skill_trees.json</x:v>
      </x:c>
    </x:row>
    <x:row r="3504" ht="53" customHeight="1">
      <x:c r="A3504" s="6" t="str">
        <x:v>1408003_10</x:v>
      </x:c>
      <x:c r="B3504" s="6" t="str">
        <x:v>1408</x:v>
      </x:c>
      <x:c r="C3504" s="6" t="str">
        <x:v>1408003</x:v>
      </x:c>
      <x:c r="D3504" s="6" t="str"/>
      <x:c r="E3504" s="6" t="n">
        <x:v>10</x:v>
      </x:c>
      <x:c r="F3504" s="6" t="n">
        <x:v>6</x:v>
      </x:c>
      <x:c r="G3504" s="6" t="n">
        <x:v>0</x:v>
      </x:c>
      <x:c r="H3504" s="7" t="str"/>
      <x:c r="I3504" s="7" t="str">
        <x:v>[{"id": "2", "num": 300000}, {"id": "110183", "num": 14}, {"id": "241", "num": 1}, {"id": "110507", "num": 1}]</x:v>
      </x:c>
      <x:c r="J3504" s="6" t="str">
        <x:v>https://raw.githubusercontent.com/Mar-7th/StarRailRes/dbe8cdfcfb0bf657b9fe1cf92d5537f118ccb487/index_new/cn/character_skill_trees.json</x:v>
      </x:c>
    </x:row>
    <x:row r="3505" ht="20" customHeight="1">
      <x:c r="A3505" s="6" t="str">
        <x:v>1408004_1</x:v>
      </x:c>
      <x:c r="B3505" s="6" t="str">
        <x:v>1408</x:v>
      </x:c>
      <x:c r="C3505" s="6" t="str">
        <x:v>1408004</x:v>
      </x:c>
      <x:c r="D3505" s="6" t="str"/>
      <x:c r="E3505" s="6" t="n">
        <x:v>1</x:v>
      </x:c>
      <x:c r="F3505" s="6" t="n">
        <x:v>0</x:v>
      </x:c>
      <x:c r="G3505" s="6" t="n">
        <x:v>0</x:v>
      </x:c>
      <x:c r="H3505" s="7" t="str"/>
      <x:c r="I3505" s="7" t="str">
        <x:v>[]</x:v>
      </x:c>
      <x:c r="J3505" s="6" t="str">
        <x:v>https://raw.githubusercontent.com/Mar-7th/StarRailRes/dbe8cdfcfb0bf657b9fe1cf92d5537f118ccb487/index_new/cn/character_skill_trees.json</x:v>
      </x:c>
    </x:row>
    <x:row r="3506" ht="38" customHeight="1">
      <x:c r="A3506" s="6" t="str">
        <x:v>1408004_2</x:v>
      </x:c>
      <x:c r="B3506" s="6" t="str">
        <x:v>1408</x:v>
      </x:c>
      <x:c r="C3506" s="6" t="str">
        <x:v>1408004</x:v>
      </x:c>
      <x:c r="D3506" s="6" t="str"/>
      <x:c r="E3506" s="6" t="n">
        <x:v>2</x:v>
      </x:c>
      <x:c r="F3506" s="6" t="n">
        <x:v>1</x:v>
      </x:c>
      <x:c r="G3506" s="6" t="n">
        <x:v>0</x:v>
      </x:c>
      <x:c r="H3506" s="7" t="str"/>
      <x:c r="I3506" s="7" t="str">
        <x:v>[{"id": "2", "num": 2500}, {"id": "115011", "num": 3}]</x:v>
      </x:c>
      <x:c r="J3506" s="6" t="str">
        <x:v>https://raw.githubusercontent.com/Mar-7th/StarRailRes/dbe8cdfcfb0bf657b9fe1cf92d5537f118ccb487/index_new/cn/character_skill_trees.json</x:v>
      </x:c>
    </x:row>
    <x:row r="3507" ht="38" customHeight="1">
      <x:c r="A3507" s="6" t="str">
        <x:v>1408004_3</x:v>
      </x:c>
      <x:c r="B3507" s="6" t="str">
        <x:v>1408</x:v>
      </x:c>
      <x:c r="C3507" s="6" t="str">
        <x:v>1408004</x:v>
      </x:c>
      <x:c r="D3507" s="6" t="str"/>
      <x:c r="E3507" s="6" t="n">
        <x:v>3</x:v>
      </x:c>
      <x:c r="F3507" s="6" t="n">
        <x:v>2</x:v>
      </x:c>
      <x:c r="G3507" s="6" t="n">
        <x:v>0</x:v>
      </x:c>
      <x:c r="H3507" s="7" t="str"/>
      <x:c r="I3507" s="7" t="str">
        <x:v>[{"id": "2", "num": 5000}, {"id": "110181", "num": 3}, {"id": "115011", "num": 6}]</x:v>
      </x:c>
      <x:c r="J3507" s="6" t="str">
        <x:v>https://raw.githubusercontent.com/Mar-7th/StarRailRes/dbe8cdfcfb0bf657b9fe1cf92d5537f118ccb487/index_new/cn/character_skill_trees.json</x:v>
      </x:c>
    </x:row>
    <x:row r="3508" ht="38" customHeight="1">
      <x:c r="A3508" s="6" t="str">
        <x:v>1408004_4</x:v>
      </x:c>
      <x:c r="B3508" s="6" t="str">
        <x:v>1408</x:v>
      </x:c>
      <x:c r="C3508" s="6" t="str">
        <x:v>1408004</x:v>
      </x:c>
      <x:c r="D3508" s="6" t="str"/>
      <x:c r="E3508" s="6" t="n">
        <x:v>4</x:v>
      </x:c>
      <x:c r="F3508" s="6" t="n">
        <x:v>3</x:v>
      </x:c>
      <x:c r="G3508" s="6" t="n">
        <x:v>0</x:v>
      </x:c>
      <x:c r="H3508" s="7" t="str"/>
      <x:c r="I3508" s="7" t="str">
        <x:v>[{"id": "2", "num": 10000}, {"id": "110182", "num": 3}, {"id": "115012", "num": 3}]</x:v>
      </x:c>
      <x:c r="J3508" s="6" t="str">
        <x:v>https://raw.githubusercontent.com/Mar-7th/StarRailRes/dbe8cdfcfb0bf657b9fe1cf92d5537f118ccb487/index_new/cn/character_skill_trees.json</x:v>
      </x:c>
    </x:row>
    <x:row r="3509" ht="38" customHeight="1">
      <x:c r="A3509" s="6" t="str">
        <x:v>1408004_5</x:v>
      </x:c>
      <x:c r="B3509" s="6" t="str">
        <x:v>1408</x:v>
      </x:c>
      <x:c r="C3509" s="6" t="str">
        <x:v>1408004</x:v>
      </x:c>
      <x:c r="D3509" s="6" t="str"/>
      <x:c r="E3509" s="6" t="n">
        <x:v>5</x:v>
      </x:c>
      <x:c r="F3509" s="6" t="n">
        <x:v>4</x:v>
      </x:c>
      <x:c r="G3509" s="6" t="n">
        <x:v>0</x:v>
      </x:c>
      <x:c r="H3509" s="7" t="str"/>
      <x:c r="I3509" s="7" t="str">
        <x:v>[{"id": "2", "num": 20000}, {"id": "110182", "num": 5}, {"id": "115012", "num": 4}]</x:v>
      </x:c>
      <x:c r="J3509" s="6" t="str">
        <x:v>https://raw.githubusercontent.com/Mar-7th/StarRailRes/dbe8cdfcfb0bf657b9fe1cf92d5537f118ccb487/index_new/cn/character_skill_trees.json</x:v>
      </x:c>
    </x:row>
    <x:row r="3510" ht="38" customHeight="1">
      <x:c r="A3510" s="6" t="str">
        <x:v>1408004_6</x:v>
      </x:c>
      <x:c r="B3510" s="6" t="str">
        <x:v>1408</x:v>
      </x:c>
      <x:c r="C3510" s="6" t="str">
        <x:v>1408004</x:v>
      </x:c>
      <x:c r="D3510" s="6" t="str"/>
      <x:c r="E3510" s="6" t="n">
        <x:v>6</x:v>
      </x:c>
      <x:c r="F3510" s="6" t="n">
        <x:v>4</x:v>
      </x:c>
      <x:c r="G3510" s="6" t="n">
        <x:v>0</x:v>
      </x:c>
      <x:c r="H3510" s="7" t="str"/>
      <x:c r="I3510" s="7" t="str">
        <x:v>[{"id": "2", "num": 30000}, {"id": "110182", "num": 7}, {"id": "115012", "num": 6}]</x:v>
      </x:c>
      <x:c r="J3510" s="6" t="str">
        <x:v>https://raw.githubusercontent.com/Mar-7th/StarRailRes/dbe8cdfcfb0bf657b9fe1cf92d5537f118ccb487/index_new/cn/character_skill_trees.json</x:v>
      </x:c>
    </x:row>
    <x:row r="3511" ht="38" customHeight="1">
      <x:c r="A3511" s="6" t="str">
        <x:v>1408004_7</x:v>
      </x:c>
      <x:c r="B3511" s="6" t="str">
        <x:v>1408</x:v>
      </x:c>
      <x:c r="C3511" s="6" t="str">
        <x:v>1408004</x:v>
      </x:c>
      <x:c r="D3511" s="6" t="str"/>
      <x:c r="E3511" s="6" t="n">
        <x:v>7</x:v>
      </x:c>
      <x:c r="F3511" s="6" t="n">
        <x:v>5</x:v>
      </x:c>
      <x:c r="G3511" s="6" t="n">
        <x:v>0</x:v>
      </x:c>
      <x:c r="H3511" s="7" t="str"/>
      <x:c r="I3511" s="7" t="str">
        <x:v>[{"id": "2", "num": 45000}, {"id": "110183", "num": 3}, {"id": "115013", "num": 3}]</x:v>
      </x:c>
      <x:c r="J3511" s="6" t="str">
        <x:v>https://raw.githubusercontent.com/Mar-7th/StarRailRes/dbe8cdfcfb0bf657b9fe1cf92d5537f118ccb487/index_new/cn/character_skill_trees.json</x:v>
      </x:c>
    </x:row>
    <x:row r="3512" ht="53" customHeight="1">
      <x:c r="A3512" s="6" t="str">
        <x:v>1408004_8</x:v>
      </x:c>
      <x:c r="B3512" s="6" t="str">
        <x:v>1408</x:v>
      </x:c>
      <x:c r="C3512" s="6" t="str">
        <x:v>1408004</x:v>
      </x:c>
      <x:c r="D3512" s="6" t="str"/>
      <x:c r="E3512" s="6" t="n">
        <x:v>8</x:v>
      </x:c>
      <x:c r="F3512" s="6" t="n">
        <x:v>5</x:v>
      </x:c>
      <x:c r="G3512" s="6" t="n">
        <x:v>0</x:v>
      </x:c>
      <x:c r="H3512" s="7" t="str"/>
      <x:c r="I3512" s="7" t="str">
        <x:v>[{"id": "2", "num": 80000}, {"id": "110183", "num": 5}, {"id": "110507", "num": 1}, {"id": "115013", "num": 4}]</x:v>
      </x:c>
      <x:c r="J3512" s="6" t="str">
        <x:v>https://raw.githubusercontent.com/Mar-7th/StarRailRes/dbe8cdfcfb0bf657b9fe1cf92d5537f118ccb487/index_new/cn/character_skill_trees.json</x:v>
      </x:c>
    </x:row>
    <x:row r="3513" ht="53" customHeight="1">
      <x:c r="A3513" s="6" t="str">
        <x:v>1408004_9</x:v>
      </x:c>
      <x:c r="B3513" s="6" t="str">
        <x:v>1408</x:v>
      </x:c>
      <x:c r="C3513" s="6" t="str">
        <x:v>1408004</x:v>
      </x:c>
      <x:c r="D3513" s="6" t="str"/>
      <x:c r="E3513" s="6" t="n">
        <x:v>9</x:v>
      </x:c>
      <x:c r="F3513" s="6" t="n">
        <x:v>6</x:v>
      </x:c>
      <x:c r="G3513" s="6" t="n">
        <x:v>0</x:v>
      </x:c>
      <x:c r="H3513" s="7" t="str"/>
      <x:c r="I3513" s="7" t="str">
        <x:v>[{"id": "2", "num": 160000}, {"id": "110183", "num": 8}, {"id": "241", "num": 1}, {"id": "110507", "num": 1}]</x:v>
      </x:c>
      <x:c r="J3513" s="6" t="str">
        <x:v>https://raw.githubusercontent.com/Mar-7th/StarRailRes/dbe8cdfcfb0bf657b9fe1cf92d5537f118ccb487/index_new/cn/character_skill_trees.json</x:v>
      </x:c>
    </x:row>
    <x:row r="3514" ht="53" customHeight="1">
      <x:c r="A3514" s="6" t="str">
        <x:v>1408004_10</x:v>
      </x:c>
      <x:c r="B3514" s="6" t="str">
        <x:v>1408</x:v>
      </x:c>
      <x:c r="C3514" s="6" t="str">
        <x:v>1408004</x:v>
      </x:c>
      <x:c r="D3514" s="6" t="str"/>
      <x:c r="E3514" s="6" t="n">
        <x:v>10</x:v>
      </x:c>
      <x:c r="F3514" s="6" t="n">
        <x:v>6</x:v>
      </x:c>
      <x:c r="G3514" s="6" t="n">
        <x:v>0</x:v>
      </x:c>
      <x:c r="H3514" s="7" t="str"/>
      <x:c r="I3514" s="7" t="str">
        <x:v>[{"id": "2", "num": 300000}, {"id": "110183", "num": 14}, {"id": "241", "num": 1}, {"id": "110507", "num": 1}]</x:v>
      </x:c>
      <x:c r="J3514" s="6" t="str">
        <x:v>https://raw.githubusercontent.com/Mar-7th/StarRailRes/dbe8cdfcfb0bf657b9fe1cf92d5537f118ccb487/index_new/cn/character_skill_trees.json</x:v>
      </x:c>
    </x:row>
    <x:row r="3515" ht="20" customHeight="1">
      <x:c r="A3515" s="6" t="str">
        <x:v>1408007_1</x:v>
      </x:c>
      <x:c r="B3515" s="6" t="str">
        <x:v>1408</x:v>
      </x:c>
      <x:c r="C3515" s="6" t="str">
        <x:v>1408007</x:v>
      </x:c>
      <x:c r="D3515" s="6" t="str"/>
      <x:c r="E3515" s="6" t="n">
        <x:v>1</x:v>
      </x:c>
      <x:c r="F3515" s="6" t="n">
        <x:v>0</x:v>
      </x:c>
      <x:c r="G3515" s="6" t="n">
        <x:v>0</x:v>
      </x:c>
      <x:c r="H3515" s="7" t="str"/>
      <x:c r="I3515" s="7" t="str">
        <x:v>[]</x:v>
      </x:c>
      <x:c r="J3515" s="6" t="str">
        <x:v>https://raw.githubusercontent.com/Mar-7th/StarRailRes/dbe8cdfcfb0bf657b9fe1cf92d5537f118ccb487/index_new/cn/character_skill_trees.json</x:v>
      </x:c>
    </x:row>
    <x:row r="3516" ht="38" customHeight="1">
      <x:c r="A3516" s="6" t="str">
        <x:v>1408101_1</x:v>
      </x:c>
      <x:c r="B3516" s="6" t="str">
        <x:v>1408</x:v>
      </x:c>
      <x:c r="C3516" s="6" t="str">
        <x:v>1408101</x:v>
      </x:c>
      <x:c r="D3516" s="6" t="str">
        <x:v>行向世界终点</x:v>
      </x:c>
      <x:c r="E3516" s="6" t="n">
        <x:v>1</x:v>
      </x:c>
      <x:c r="F3516" s="6" t="n">
        <x:v>2</x:v>
      </x:c>
      <x:c r="G3516" s="6" t="n">
        <x:v>0</x:v>
      </x:c>
      <x:c r="H3516" s="7" t="str">
        <x:v>战斗开始时，获得#2[i]点【火种】。变身结束时，获得#1[i]点【火种】。</x:v>
      </x:c>
      <x:c r="I3516" s="7" t="str">
        <x:v>[{"id": "2", "num": 5000}, {"id": "110181", "num": 3}, {"id": "110507", "num": 1}]</x:v>
      </x:c>
      <x:c r="J3516" s="6" t="str">
        <x:v>https://raw.githubusercontent.com/Mar-7th/StarRailRes/dbe8cdfcfb0bf657b9fe1cf92d5537f118ccb487/index_new/cn/character_skill_trees.json</x:v>
      </x:c>
    </x:row>
    <x:row r="3517" ht="53" customHeight="1">
      <x:c r="A3517" s="6" t="str">
        <x:v>1408102_1</x:v>
      </x:c>
      <x:c r="B3517" s="6" t="str">
        <x:v>1408</x:v>
      </x:c>
      <x:c r="C3517" s="6" t="str">
        <x:v>1408102</x:v>
      </x:c>
      <x:c r="D3517" s="6" t="str">
        <x:v>身承炎炬万千</x:v>
      </x:c>
      <x:c r="E3517" s="6" t="n">
        <x:v>1</x:v>
      </x:c>
      <x:c r="F3517" s="6" t="n">
        <x:v>4</x:v>
      </x:c>
      <x:c r="G3517" s="6" t="n">
        <x:v>0</x:v>
      </x:c>
      <x:c r="H3517" s="7" t="str">
        <x:v>受到队友提供的治疗效果或护盾时，造成的伤害提高#1[i]%，持续#2[i]回合。该效果单个回合内不可重复触发。
受到队友提供的能量恢复的技能效果时，获得#3[i]点【火种】。</x:v>
      </x:c>
      <x:c r="I3517" s="7" t="str">
        <x:v>[{"id": "2", "num": 20000}, {"id": "110182", "num": 5}, {"id": "241", "num": 1}, {"id": "110507", "num": 1}]</x:v>
      </x:c>
      <x:c r="J3517" s="6" t="str">
        <x:v>https://raw.githubusercontent.com/Mar-7th/StarRailRes/dbe8cdfcfb0bf657b9fe1cf92d5537f118ccb487/index_new/cn/character_skill_trees.json</x:v>
      </x:c>
    </x:row>
    <x:row r="3518" ht="53" customHeight="1">
      <x:c r="A3518" s="6" t="str">
        <x:v>1408103_1</x:v>
      </x:c>
      <x:c r="B3518" s="6" t="str">
        <x:v>1408</x:v>
      </x:c>
      <x:c r="C3518" s="6" t="str">
        <x:v>1408103</x:v>
      </x:c>
      <x:c r="D3518" s="6" t="str">
        <x:v>照见英雄本色</x:v>
      </x:c>
      <x:c r="E3518" s="6" t="n">
        <x:v>1</x:v>
      </x:c>
      <x:c r="F3518" s="6" t="n">
        <x:v>6</x:v>
      </x:c>
      <x:c r="G3518" s="6" t="n">
        <x:v>0</x:v>
      </x:c>
      <x:c r="H3518" s="7" t="str">
        <x:v>进入战斗或变身结束时，攻击力提高#1[i]%。该效果最多叠加#2[i]层。</x:v>
      </x:c>
      <x:c r="I3518" s="7" t="str">
        <x:v>[{"id": "2", "num": 160000}, {"id": "110183", "num": 8}, {"id": "241", "num": 1}, {"id": "110507", "num": 1}]</x:v>
      </x:c>
      <x:c r="J3518" s="6" t="str">
        <x:v>https://raw.githubusercontent.com/Mar-7th/StarRailRes/dbe8cdfcfb0bf657b9fe1cf92d5537f118ccb487/index_new/cn/character_skill_trees.json</x:v>
      </x:c>
    </x:row>
    <x:row r="3519" ht="38" customHeight="1">
      <x:c r="A3519" s="6" t="str">
        <x:v>1408201_1</x:v>
      </x:c>
      <x:c r="B3519" s="6" t="str">
        <x:v>1408</x:v>
      </x:c>
      <x:c r="C3519" s="6" t="str">
        <x:v>1408201</x:v>
      </x:c>
      <x:c r="D3519" s="6" t="str">
        <x:v>暴击伤害强化</x:v>
      </x:c>
      <x:c r="E3519" s="6" t="n">
        <x:v>1</x:v>
      </x:c>
      <x:c r="F3519" s="6" t="n">
        <x:v>0</x:v>
      </x:c>
      <x:c r="G3519" s="6" t="n">
        <x:v>1</x:v>
      </x:c>
      <x:c r="H3519" s="7" t="str"/>
      <x:c r="I3519" s="7" t="str">
        <x:v>[{"id": "2", "num": 2500}, {"id": "115011", "num": 2}]</x:v>
      </x:c>
      <x:c r="J3519" s="6" t="str">
        <x:v>https://raw.githubusercontent.com/Mar-7th/StarRailRes/dbe8cdfcfb0bf657b9fe1cf92d5537f118ccb487/index_new/cn/character_skill_trees.json</x:v>
      </x:c>
    </x:row>
    <x:row r="3520" ht="38" customHeight="1">
      <x:c r="A3520" s="6" t="str">
        <x:v>1408202_1</x:v>
      </x:c>
      <x:c r="B3520" s="6" t="str">
        <x:v>1408</x:v>
      </x:c>
      <x:c r="C3520" s="6" t="str">
        <x:v>1408202</x:v>
      </x:c>
      <x:c r="D3520" s="6" t="str">
        <x:v>暴击率强化</x:v>
      </x:c>
      <x:c r="E3520" s="6" t="n">
        <x:v>1</x:v>
      </x:c>
      <x:c r="F3520" s="6" t="n">
        <x:v>2</x:v>
      </x:c>
      <x:c r="G3520" s="6" t="n">
        <x:v>0</x:v>
      </x:c>
      <x:c r="H3520" s="7" t="str"/>
      <x:c r="I3520" s="7" t="str">
        <x:v>[{"id": "2", "num": 5000}, {"id": "110181", "num": 3}, {"id": "115011", "num": 6}]</x:v>
      </x:c>
      <x:c r="J3520" s="6" t="str">
        <x:v>https://raw.githubusercontent.com/Mar-7th/StarRailRes/dbe8cdfcfb0bf657b9fe1cf92d5537f118ccb487/index_new/cn/character_skill_trees.json</x:v>
      </x:c>
    </x:row>
    <x:row r="3521" ht="38" customHeight="1">
      <x:c r="A3521" s="6" t="str">
        <x:v>1408203_1</x:v>
      </x:c>
      <x:c r="B3521" s="6" t="str">
        <x:v>1408</x:v>
      </x:c>
      <x:c r="C3521" s="6" t="str">
        <x:v>1408203</x:v>
      </x:c>
      <x:c r="D3521" s="6" t="str">
        <x:v>暴击伤害强化</x:v>
      </x:c>
      <x:c r="E3521" s="6" t="n">
        <x:v>1</x:v>
      </x:c>
      <x:c r="F3521" s="6" t="n">
        <x:v>3</x:v>
      </x:c>
      <x:c r="G3521" s="6" t="n">
        <x:v>0</x:v>
      </x:c>
      <x:c r="H3521" s="7" t="str"/>
      <x:c r="I3521" s="7" t="str">
        <x:v>[{"id": "2", "num": 10000}, {"id": "110182", "num": 3}, {"id": "115012", "num": 3}]</x:v>
      </x:c>
      <x:c r="J3521" s="6" t="str">
        <x:v>https://raw.githubusercontent.com/Mar-7th/StarRailRes/dbe8cdfcfb0bf657b9fe1cf92d5537f118ccb487/index_new/cn/character_skill_trees.json</x:v>
      </x:c>
    </x:row>
    <x:row r="3522" ht="38" customHeight="1">
      <x:c r="A3522" s="6" t="str">
        <x:v>1408204_1</x:v>
      </x:c>
      <x:c r="B3522" s="6" t="str">
        <x:v>1408</x:v>
      </x:c>
      <x:c r="C3522" s="6" t="str">
        <x:v>1408204</x:v>
      </x:c>
      <x:c r="D3522" s="6" t="str">
        <x:v>速度强化</x:v>
      </x:c>
      <x:c r="E3522" s="6" t="n">
        <x:v>1</x:v>
      </x:c>
      <x:c r="F3522" s="6" t="n">
        <x:v>3</x:v>
      </x:c>
      <x:c r="G3522" s="6" t="n">
        <x:v>0</x:v>
      </x:c>
      <x:c r="H3522" s="7" t="str"/>
      <x:c r="I3522" s="7" t="str">
        <x:v>[{"id": "2", "num": 10000}, {"id": "110182", "num": 3}, {"id": "115012", "num": 3}]</x:v>
      </x:c>
      <x:c r="J3522" s="6" t="str">
        <x:v>https://raw.githubusercontent.com/Mar-7th/StarRailRes/dbe8cdfcfb0bf657b9fe1cf92d5537f118ccb487/index_new/cn/character_skill_trees.json</x:v>
      </x:c>
    </x:row>
    <x:row r="3523" ht="38" customHeight="1">
      <x:c r="A3523" s="6" t="str">
        <x:v>1408205_1</x:v>
      </x:c>
      <x:c r="B3523" s="6" t="str">
        <x:v>1408</x:v>
      </x:c>
      <x:c r="C3523" s="6" t="str">
        <x:v>1408205</x:v>
      </x:c>
      <x:c r="D3523" s="6" t="str">
        <x:v>暴击伤害强化</x:v>
      </x:c>
      <x:c r="E3523" s="6" t="n">
        <x:v>1</x:v>
      </x:c>
      <x:c r="F3523" s="6" t="n">
        <x:v>4</x:v>
      </x:c>
      <x:c r="G3523" s="6" t="n">
        <x:v>0</x:v>
      </x:c>
      <x:c r="H3523" s="7" t="str"/>
      <x:c r="I3523" s="7" t="str">
        <x:v>[{"id": "2", "num": 20000}, {"id": "110182", "num": 5}, {"id": "115012", "num": 4}]</x:v>
      </x:c>
      <x:c r="J3523" s="6" t="str">
        <x:v>https://raw.githubusercontent.com/Mar-7th/StarRailRes/dbe8cdfcfb0bf657b9fe1cf92d5537f118ccb487/index_new/cn/character_skill_trees.json</x:v>
      </x:c>
    </x:row>
    <x:row r="3524" ht="38" customHeight="1">
      <x:c r="A3524" s="6" t="str">
        <x:v>1408206_1</x:v>
      </x:c>
      <x:c r="B3524" s="6" t="str">
        <x:v>1408</x:v>
      </x:c>
      <x:c r="C3524" s="6" t="str">
        <x:v>1408206</x:v>
      </x:c>
      <x:c r="D3524" s="6" t="str">
        <x:v>暴击率强化</x:v>
      </x:c>
      <x:c r="E3524" s="6" t="n">
        <x:v>1</x:v>
      </x:c>
      <x:c r="F3524" s="6" t="n">
        <x:v>5</x:v>
      </x:c>
      <x:c r="G3524" s="6" t="n">
        <x:v>0</x:v>
      </x:c>
      <x:c r="H3524" s="7" t="str"/>
      <x:c r="I3524" s="7" t="str">
        <x:v>[{"id": "2", "num": 45000}, {"id": "110183", "num": 3}, {"id": "115013", "num": 3}]</x:v>
      </x:c>
      <x:c r="J3524" s="6" t="str">
        <x:v>https://raw.githubusercontent.com/Mar-7th/StarRailRes/dbe8cdfcfb0bf657b9fe1cf92d5537f118ccb487/index_new/cn/character_skill_trees.json</x:v>
      </x:c>
    </x:row>
    <x:row r="3525" ht="38" customHeight="1">
      <x:c r="A3525" s="6" t="str">
        <x:v>1408207_1</x:v>
      </x:c>
      <x:c r="B3525" s="6" t="str">
        <x:v>1408</x:v>
      </x:c>
      <x:c r="C3525" s="6" t="str">
        <x:v>1408207</x:v>
      </x:c>
      <x:c r="D3525" s="6" t="str">
        <x:v>暴击伤害强化</x:v>
      </x:c>
      <x:c r="E3525" s="6" t="n">
        <x:v>1</x:v>
      </x:c>
      <x:c r="F3525" s="6" t="n">
        <x:v>5</x:v>
      </x:c>
      <x:c r="G3525" s="6" t="n">
        <x:v>0</x:v>
      </x:c>
      <x:c r="H3525" s="7" t="str"/>
      <x:c r="I3525" s="7" t="str">
        <x:v>[{"id": "2", "num": 45000}, {"id": "110183", "num": 3}, {"id": "115013", "num": 3}]</x:v>
      </x:c>
      <x:c r="J3525" s="6" t="str">
        <x:v>https://raw.githubusercontent.com/Mar-7th/StarRailRes/dbe8cdfcfb0bf657b9fe1cf92d5537f118ccb487/index_new/cn/character_skill_trees.json</x:v>
      </x:c>
    </x:row>
    <x:row r="3526" ht="38" customHeight="1">
      <x:c r="A3526" s="6" t="str">
        <x:v>1408208_1</x:v>
      </x:c>
      <x:c r="B3526" s="6" t="str">
        <x:v>1408</x:v>
      </x:c>
      <x:c r="C3526" s="6" t="str">
        <x:v>1408208</x:v>
      </x:c>
      <x:c r="D3526" s="6" t="str">
        <x:v>速度强化</x:v>
      </x:c>
      <x:c r="E3526" s="6" t="n">
        <x:v>1</x:v>
      </x:c>
      <x:c r="F3526" s="6" t="n">
        <x:v>6</x:v>
      </x:c>
      <x:c r="G3526" s="6" t="n">
        <x:v>0</x:v>
      </x:c>
      <x:c r="H3526" s="7" t="str"/>
      <x:c r="I3526" s="7" t="str">
        <x:v>[{"id": "2", "num": 160000}, {"id": "110183", "num": 8}, {"id": "115013", "num": 8}]</x:v>
      </x:c>
      <x:c r="J3526" s="6" t="str">
        <x:v>https://raw.githubusercontent.com/Mar-7th/StarRailRes/dbe8cdfcfb0bf657b9fe1cf92d5537f118ccb487/index_new/cn/character_skill_trees.json</x:v>
      </x:c>
    </x:row>
    <x:row r="3527" ht="38" customHeight="1">
      <x:c r="A3527" s="6" t="str">
        <x:v>1408209_1</x:v>
      </x:c>
      <x:c r="B3527" s="6" t="str">
        <x:v>1408</x:v>
      </x:c>
      <x:c r="C3527" s="6" t="str">
        <x:v>1408209</x:v>
      </x:c>
      <x:c r="D3527" s="6" t="str">
        <x:v>暴击率强化</x:v>
      </x:c>
      <x:c r="E3527" s="6" t="n">
        <x:v>1</x:v>
      </x:c>
      <x:c r="F3527" s="6" t="n">
        <x:v>0</x:v>
      </x:c>
      <x:c r="G3527" s="6" t="n">
        <x:v>75</x:v>
      </x:c>
      <x:c r="H3527" s="7" t="str"/>
      <x:c r="I3527" s="7" t="str">
        <x:v>[{"id": "2", "num": 160000}, {"id": "110183", "num": 8}, {"id": "115013", "num": 8}]</x:v>
      </x:c>
      <x:c r="J3527" s="6" t="str">
        <x:v>https://raw.githubusercontent.com/Mar-7th/StarRailRes/dbe8cdfcfb0bf657b9fe1cf92d5537f118ccb487/index_new/cn/character_skill_trees.json</x:v>
      </x:c>
    </x:row>
    <x:row r="3528" ht="38" customHeight="1">
      <x:c r="A3528" s="6" t="str">
        <x:v>1408210_1</x:v>
      </x:c>
      <x:c r="B3528" s="6" t="str">
        <x:v>1408</x:v>
      </x:c>
      <x:c r="C3528" s="6" t="str">
        <x:v>1408210</x:v>
      </x:c>
      <x:c r="D3528" s="6" t="str">
        <x:v>暴击伤害强化</x:v>
      </x:c>
      <x:c r="E3528" s="6" t="n">
        <x:v>1</x:v>
      </x:c>
      <x:c r="F3528" s="6" t="n">
        <x:v>0</x:v>
      </x:c>
      <x:c r="G3528" s="6" t="n">
        <x:v>80</x:v>
      </x:c>
      <x:c r="H3528" s="7" t="str"/>
      <x:c r="I3528" s="7" t="str">
        <x:v>[{"id": "2", "num": 160000}, {"id": "110183", "num": 8}, {"id": "115013", "num": 8}]</x:v>
      </x:c>
      <x:c r="J3528" s="6" t="str">
        <x:v>https://raw.githubusercontent.com/Mar-7th/StarRailRes/dbe8cdfcfb0bf657b9fe1cf92d5537f118ccb487/index_new/cn/character_skill_trees.json</x:v>
      </x:c>
    </x:row>
    <x:row r="3529" ht="20" customHeight="1">
      <x:c r="A3529" s="6" t="str">
        <x:v>1409001_1</x:v>
      </x:c>
      <x:c r="B3529" s="6" t="str">
        <x:v>1409</x:v>
      </x:c>
      <x:c r="C3529" s="6" t="str">
        <x:v>1409001</x:v>
      </x:c>
      <x:c r="D3529" s="6" t="str"/>
      <x:c r="E3529" s="6" t="n">
        <x:v>1</x:v>
      </x:c>
      <x:c r="F3529" s="6" t="n">
        <x:v>0</x:v>
      </x:c>
      <x:c r="G3529" s="6" t="n">
        <x:v>0</x:v>
      </x:c>
      <x:c r="H3529" s="7" t="str"/>
      <x:c r="I3529" s="7" t="str">
        <x:v>[]</x:v>
      </x:c>
      <x:c r="J3529" s="6" t="str">
        <x:v>https://raw.githubusercontent.com/Mar-7th/StarRailRes/dbe8cdfcfb0bf657b9fe1cf92d5537f118ccb487/index_new/cn/character_skill_trees.json</x:v>
      </x:c>
    </x:row>
    <x:row r="3530" ht="38" customHeight="1">
      <x:c r="A3530" s="6" t="str">
        <x:v>1409001_2</x:v>
      </x:c>
      <x:c r="B3530" s="6" t="str">
        <x:v>1409</x:v>
      </x:c>
      <x:c r="C3530" s="6" t="str">
        <x:v>1409001</x:v>
      </x:c>
      <x:c r="D3530" s="6" t="str"/>
      <x:c r="E3530" s="6" t="n">
        <x:v>2</x:v>
      </x:c>
      <x:c r="F3530" s="6" t="n">
        <x:v>2</x:v>
      </x:c>
      <x:c r="G3530" s="6" t="n">
        <x:v>0</x:v>
      </x:c>
      <x:c r="H3530" s="7" t="str"/>
      <x:c r="I3530" s="7" t="str">
        <x:v>[{"id": "2", "num": 3500}, {"id": "110251", "num": 2}, {"id": "115001", "num": 4}]</x:v>
      </x:c>
      <x:c r="J3530" s="6" t="str">
        <x:v>https://raw.githubusercontent.com/Mar-7th/StarRailRes/dbe8cdfcfb0bf657b9fe1cf92d5537f118ccb487/index_new/cn/character_skill_trees.json</x:v>
      </x:c>
    </x:row>
    <x:row r="3531" ht="38" customHeight="1">
      <x:c r="A3531" s="6" t="str">
        <x:v>1409001_3</x:v>
      </x:c>
      <x:c r="B3531" s="6" t="str">
        <x:v>1409</x:v>
      </x:c>
      <x:c r="C3531" s="6" t="str">
        <x:v>1409001</x:v>
      </x:c>
      <x:c r="D3531" s="6" t="str"/>
      <x:c r="E3531" s="6" t="n">
        <x:v>3</x:v>
      </x:c>
      <x:c r="F3531" s="6" t="n">
        <x:v>3</x:v>
      </x:c>
      <x:c r="G3531" s="6" t="n">
        <x:v>0</x:v>
      </x:c>
      <x:c r="H3531" s="7" t="str"/>
      <x:c r="I3531" s="7" t="str">
        <x:v>[{"id": "2", "num": 7000}, {"id": "110252", "num": 2}, {"id": "115002", "num": 2}]</x:v>
      </x:c>
      <x:c r="J3531" s="6" t="str">
        <x:v>https://raw.githubusercontent.com/Mar-7th/StarRailRes/dbe8cdfcfb0bf657b9fe1cf92d5537f118ccb487/index_new/cn/character_skill_trees.json</x:v>
      </x:c>
    </x:row>
    <x:row r="3532" ht="38" customHeight="1">
      <x:c r="A3532" s="6" t="str">
        <x:v>1409001_4</x:v>
      </x:c>
      <x:c r="B3532" s="6" t="str">
        <x:v>1409</x:v>
      </x:c>
      <x:c r="C3532" s="6" t="str">
        <x:v>1409001</x:v>
      </x:c>
      <x:c r="D3532" s="6" t="str"/>
      <x:c r="E3532" s="6" t="n">
        <x:v>4</x:v>
      </x:c>
      <x:c r="F3532" s="6" t="n">
        <x:v>4</x:v>
      </x:c>
      <x:c r="G3532" s="6" t="n">
        <x:v>0</x:v>
      </x:c>
      <x:c r="H3532" s="7" t="str"/>
      <x:c r="I3532" s="7" t="str">
        <x:v>[{"id": "2", "num": 16000}, {"id": "110252", "num": 4}, {"id": "115002", "num": 3}]</x:v>
      </x:c>
      <x:c r="J3532" s="6" t="str">
        <x:v>https://raw.githubusercontent.com/Mar-7th/StarRailRes/dbe8cdfcfb0bf657b9fe1cf92d5537f118ccb487/index_new/cn/character_skill_trees.json</x:v>
      </x:c>
    </x:row>
    <x:row r="3533" ht="38" customHeight="1">
      <x:c r="A3533" s="6" t="str">
        <x:v>1409001_5</x:v>
      </x:c>
      <x:c r="B3533" s="6" t="str">
        <x:v>1409</x:v>
      </x:c>
      <x:c r="C3533" s="6" t="str">
        <x:v>1409001</x:v>
      </x:c>
      <x:c r="D3533" s="6" t="str"/>
      <x:c r="E3533" s="6" t="n">
        <x:v>5</x:v>
      </x:c>
      <x:c r="F3533" s="6" t="n">
        <x:v>5</x:v>
      </x:c>
      <x:c r="G3533" s="6" t="n">
        <x:v>0</x:v>
      </x:c>
      <x:c r="H3533" s="7" t="str"/>
      <x:c r="I3533" s="7" t="str">
        <x:v>[{"id": "2", "num": 35000}, {"id": "110253", "num": 2}, {"id": "115003", "num": 2}]</x:v>
      </x:c>
      <x:c r="J3533" s="6" t="str">
        <x:v>https://raw.githubusercontent.com/Mar-7th/StarRailRes/dbe8cdfcfb0bf657b9fe1cf92d5537f118ccb487/index_new/cn/character_skill_trees.json</x:v>
      </x:c>
    </x:row>
    <x:row r="3534" ht="38" customHeight="1">
      <x:c r="A3534" s="6" t="str">
        <x:v>1409001_6</x:v>
      </x:c>
      <x:c r="B3534" s="6" t="str">
        <x:v>1409</x:v>
      </x:c>
      <x:c r="C3534" s="6" t="str">
        <x:v>1409001</x:v>
      </x:c>
      <x:c r="D3534" s="6" t="str"/>
      <x:c r="E3534" s="6" t="n">
        <x:v>6</x:v>
      </x:c>
      <x:c r="F3534" s="6" t="n">
        <x:v>6</x:v>
      </x:c>
      <x:c r="G3534" s="6" t="n">
        <x:v>0</x:v>
      </x:c>
      <x:c r="H3534" s="7" t="str"/>
      <x:c r="I3534" s="7" t="str">
        <x:v>[{"id": "2", "num": 140000}, {"id": "110253", "num": 6}, {"id": "115003", "num": 2}]</x:v>
      </x:c>
      <x:c r="J3534" s="6" t="str">
        <x:v>https://raw.githubusercontent.com/Mar-7th/StarRailRes/dbe8cdfcfb0bf657b9fe1cf92d5537f118ccb487/index_new/cn/character_skill_trees.json</x:v>
      </x:c>
    </x:row>
    <x:row r="3535" ht="20" customHeight="1">
      <x:c r="A3535" s="6" t="str">
        <x:v>1409002_1</x:v>
      </x:c>
      <x:c r="B3535" s="6" t="str">
        <x:v>1409</x:v>
      </x:c>
      <x:c r="C3535" s="6" t="str">
        <x:v>1409002</x:v>
      </x:c>
      <x:c r="D3535" s="6" t="str"/>
      <x:c r="E3535" s="6" t="n">
        <x:v>1</x:v>
      </x:c>
      <x:c r="F3535" s="6" t="n">
        <x:v>0</x:v>
      </x:c>
      <x:c r="G3535" s="6" t="n">
        <x:v>0</x:v>
      </x:c>
      <x:c r="H3535" s="7" t="str"/>
      <x:c r="I3535" s="7" t="str">
        <x:v>[]</x:v>
      </x:c>
      <x:c r="J3535" s="6" t="str">
        <x:v>https://raw.githubusercontent.com/Mar-7th/StarRailRes/dbe8cdfcfb0bf657b9fe1cf92d5537f118ccb487/index_new/cn/character_skill_trees.json</x:v>
      </x:c>
    </x:row>
    <x:row r="3536" ht="38" customHeight="1">
      <x:c r="A3536" s="6" t="str">
        <x:v>1409002_2</x:v>
      </x:c>
      <x:c r="B3536" s="6" t="str">
        <x:v>1409</x:v>
      </x:c>
      <x:c r="C3536" s="6" t="str">
        <x:v>1409002</x:v>
      </x:c>
      <x:c r="D3536" s="6" t="str"/>
      <x:c r="E3536" s="6" t="n">
        <x:v>2</x:v>
      </x:c>
      <x:c r="F3536" s="6" t="n">
        <x:v>1</x:v>
      </x:c>
      <x:c r="G3536" s="6" t="n">
        <x:v>0</x:v>
      </x:c>
      <x:c r="H3536" s="7" t="str"/>
      <x:c r="I3536" s="7" t="str">
        <x:v>[{"id": "2", "num": 2500}, {"id": "115001", "num": 3}]</x:v>
      </x:c>
      <x:c r="J3536" s="6" t="str">
        <x:v>https://raw.githubusercontent.com/Mar-7th/StarRailRes/dbe8cdfcfb0bf657b9fe1cf92d5537f118ccb487/index_new/cn/character_skill_trees.json</x:v>
      </x:c>
    </x:row>
    <x:row r="3537" ht="38" customHeight="1">
      <x:c r="A3537" s="6" t="str">
        <x:v>1409002_3</x:v>
      </x:c>
      <x:c r="B3537" s="6" t="str">
        <x:v>1409</x:v>
      </x:c>
      <x:c r="C3537" s="6" t="str">
        <x:v>1409002</x:v>
      </x:c>
      <x:c r="D3537" s="6" t="str"/>
      <x:c r="E3537" s="6" t="n">
        <x:v>3</x:v>
      </x:c>
      <x:c r="F3537" s="6" t="n">
        <x:v>2</x:v>
      </x:c>
      <x:c r="G3537" s="6" t="n">
        <x:v>0</x:v>
      </x:c>
      <x:c r="H3537" s="7" t="str"/>
      <x:c r="I3537" s="7" t="str">
        <x:v>[{"id": "2", "num": 3500}, {"id": "110251", "num": 2}, {"id": "115001", "num": 4}]</x:v>
      </x:c>
      <x:c r="J3537" s="6" t="str">
        <x:v>https://raw.githubusercontent.com/Mar-7th/StarRailRes/dbe8cdfcfb0bf657b9fe1cf92d5537f118ccb487/index_new/cn/character_skill_trees.json</x:v>
      </x:c>
    </x:row>
    <x:row r="3538" ht="38" customHeight="1">
      <x:c r="A3538" s="6" t="str">
        <x:v>1409002_4</x:v>
      </x:c>
      <x:c r="B3538" s="6" t="str">
        <x:v>1409</x:v>
      </x:c>
      <x:c r="C3538" s="6" t="str">
        <x:v>1409002</x:v>
      </x:c>
      <x:c r="D3538" s="6" t="str"/>
      <x:c r="E3538" s="6" t="n">
        <x:v>4</x:v>
      </x:c>
      <x:c r="F3538" s="6" t="n">
        <x:v>3</x:v>
      </x:c>
      <x:c r="G3538" s="6" t="n">
        <x:v>0</x:v>
      </x:c>
      <x:c r="H3538" s="7" t="str"/>
      <x:c r="I3538" s="7" t="str">
        <x:v>[{"id": "2", "num": 7000}, {"id": "110252", "num": 2}, {"id": "115002", "num": 2}]</x:v>
      </x:c>
      <x:c r="J3538" s="6" t="str">
        <x:v>https://raw.githubusercontent.com/Mar-7th/StarRailRes/dbe8cdfcfb0bf657b9fe1cf92d5537f118ccb487/index_new/cn/character_skill_trees.json</x:v>
      </x:c>
    </x:row>
    <x:row r="3539" ht="38" customHeight="1">
      <x:c r="A3539" s="6" t="str">
        <x:v>1409002_5</x:v>
      </x:c>
      <x:c r="B3539" s="6" t="str">
        <x:v>1409</x:v>
      </x:c>
      <x:c r="C3539" s="6" t="str">
        <x:v>1409002</x:v>
      </x:c>
      <x:c r="D3539" s="6" t="str"/>
      <x:c r="E3539" s="6" t="n">
        <x:v>5</x:v>
      </x:c>
      <x:c r="F3539" s="6" t="n">
        <x:v>4</x:v>
      </x:c>
      <x:c r="G3539" s="6" t="n">
        <x:v>0</x:v>
      </x:c>
      <x:c r="H3539" s="7" t="str"/>
      <x:c r="I3539" s="7" t="str">
        <x:v>[{"id": "2", "num": 16000}, {"id": "110252", "num": 4}, {"id": "115002", "num": 3}]</x:v>
      </x:c>
      <x:c r="J3539" s="6" t="str">
        <x:v>https://raw.githubusercontent.com/Mar-7th/StarRailRes/dbe8cdfcfb0bf657b9fe1cf92d5537f118ccb487/index_new/cn/character_skill_trees.json</x:v>
      </x:c>
    </x:row>
    <x:row r="3540" ht="38" customHeight="1">
      <x:c r="A3540" s="6" t="str">
        <x:v>1409002_6</x:v>
      </x:c>
      <x:c r="B3540" s="6" t="str">
        <x:v>1409</x:v>
      </x:c>
      <x:c r="C3540" s="6" t="str">
        <x:v>1409002</x:v>
      </x:c>
      <x:c r="D3540" s="6" t="str"/>
      <x:c r="E3540" s="6" t="n">
        <x:v>6</x:v>
      </x:c>
      <x:c r="F3540" s="6" t="n">
        <x:v>4</x:v>
      </x:c>
      <x:c r="G3540" s="6" t="n">
        <x:v>0</x:v>
      </x:c>
      <x:c r="H3540" s="7" t="str"/>
      <x:c r="I3540" s="7" t="str">
        <x:v>[{"id": "2", "num": 25000}, {"id": "110252", "num": 6}, {"id": "115002", "num": 6}]</x:v>
      </x:c>
      <x:c r="J3540" s="6" t="str">
        <x:v>https://raw.githubusercontent.com/Mar-7th/StarRailRes/dbe8cdfcfb0bf657b9fe1cf92d5537f118ccb487/index_new/cn/character_skill_trees.json</x:v>
      </x:c>
    </x:row>
    <x:row r="3541" ht="38" customHeight="1">
      <x:c r="A3541" s="6" t="str">
        <x:v>1409002_7</x:v>
      </x:c>
      <x:c r="B3541" s="6" t="str">
        <x:v>1409</x:v>
      </x:c>
      <x:c r="C3541" s="6" t="str">
        <x:v>1409002</x:v>
      </x:c>
      <x:c r="D3541" s="6" t="str"/>
      <x:c r="E3541" s="6" t="n">
        <x:v>7</x:v>
      </x:c>
      <x:c r="F3541" s="6" t="n">
        <x:v>5</x:v>
      </x:c>
      <x:c r="G3541" s="6" t="n">
        <x:v>0</x:v>
      </x:c>
      <x:c r="H3541" s="7" t="str"/>
      <x:c r="I3541" s="7" t="str">
        <x:v>[{"id": "2", "num": 35000}, {"id": "110253", "num": 2}, {"id": "115003", "num": 2}]</x:v>
      </x:c>
      <x:c r="J3541" s="6" t="str">
        <x:v>https://raw.githubusercontent.com/Mar-7th/StarRailRes/dbe8cdfcfb0bf657b9fe1cf92d5537f118ccb487/index_new/cn/character_skill_trees.json</x:v>
      </x:c>
    </x:row>
    <x:row r="3542" ht="53" customHeight="1">
      <x:c r="A3542" s="6" t="str">
        <x:v>1409002_8</x:v>
      </x:c>
      <x:c r="B3542" s="6" t="str">
        <x:v>1409</x:v>
      </x:c>
      <x:c r="C3542" s="6" t="str">
        <x:v>1409002</x:v>
      </x:c>
      <x:c r="D3542" s="6" t="str"/>
      <x:c r="E3542" s="6" t="n">
        <x:v>8</x:v>
      </x:c>
      <x:c r="F3542" s="6" t="n">
        <x:v>5</x:v>
      </x:c>
      <x:c r="G3542" s="6" t="n">
        <x:v>0</x:v>
      </x:c>
      <x:c r="H3542" s="7" t="str"/>
      <x:c r="I3542" s="7" t="str">
        <x:v>[{"id": "2", "num": 70000}, {"id": "110253", "num": 5}, {"id": "110505", "num": 1}, {"id": "115003", "num": 4}]</x:v>
      </x:c>
      <x:c r="J3542" s="6" t="str">
        <x:v>https://raw.githubusercontent.com/Mar-7th/StarRailRes/dbe8cdfcfb0bf657b9fe1cf92d5537f118ccb487/index_new/cn/character_skill_trees.json</x:v>
      </x:c>
    </x:row>
    <x:row r="3543" ht="53" customHeight="1">
      <x:c r="A3543" s="6" t="str">
        <x:v>1409002_9</x:v>
      </x:c>
      <x:c r="B3543" s="6" t="str">
        <x:v>1409</x:v>
      </x:c>
      <x:c r="C3543" s="6" t="str">
        <x:v>1409002</x:v>
      </x:c>
      <x:c r="D3543" s="6" t="str"/>
      <x:c r="E3543" s="6" t="n">
        <x:v>9</x:v>
      </x:c>
      <x:c r="F3543" s="6" t="n">
        <x:v>6</x:v>
      </x:c>
      <x:c r="G3543" s="6" t="n">
        <x:v>0</x:v>
      </x:c>
      <x:c r="H3543" s="7" t="str"/>
      <x:c r="I3543" s="7" t="str">
        <x:v>[{"id": "2", "num": 140000}, {"id": "110253", "num": 6}, {"id": "241", "num": 1}, {"id": "110505", "num": 1}]</x:v>
      </x:c>
      <x:c r="J3543" s="6" t="str">
        <x:v>https://raw.githubusercontent.com/Mar-7th/StarRailRes/dbe8cdfcfb0bf657b9fe1cf92d5537f118ccb487/index_new/cn/character_skill_trees.json</x:v>
      </x:c>
    </x:row>
    <x:row r="3544" ht="53" customHeight="1">
      <x:c r="A3544" s="6" t="str">
        <x:v>1409002_10</x:v>
      </x:c>
      <x:c r="B3544" s="6" t="str">
        <x:v>1409</x:v>
      </x:c>
      <x:c r="C3544" s="6" t="str">
        <x:v>1409002</x:v>
      </x:c>
      <x:c r="D3544" s="6" t="str"/>
      <x:c r="E3544" s="6" t="n">
        <x:v>10</x:v>
      </x:c>
      <x:c r="F3544" s="6" t="n">
        <x:v>6</x:v>
      </x:c>
      <x:c r="G3544" s="6" t="n">
        <x:v>0</x:v>
      </x:c>
      <x:c r="H3544" s="7" t="str"/>
      <x:c r="I3544" s="7" t="str">
        <x:v>[{"id": "2", "num": 240000}, {"id": "110253", "num": 13}, {"id": "241", "num": 1}, {"id": "110505", "num": 1}]</x:v>
      </x:c>
      <x:c r="J3544" s="6" t="str">
        <x:v>https://raw.githubusercontent.com/Mar-7th/StarRailRes/dbe8cdfcfb0bf657b9fe1cf92d5537f118ccb487/index_new/cn/character_skill_trees.json</x:v>
      </x:c>
    </x:row>
    <x:row r="3545" ht="20" customHeight="1">
      <x:c r="A3545" s="6" t="str">
        <x:v>1409003_1</x:v>
      </x:c>
      <x:c r="B3545" s="6" t="str">
        <x:v>1409</x:v>
      </x:c>
      <x:c r="C3545" s="6" t="str">
        <x:v>1409003</x:v>
      </x:c>
      <x:c r="D3545" s="6" t="str"/>
      <x:c r="E3545" s="6" t="n">
        <x:v>1</x:v>
      </x:c>
      <x:c r="F3545" s="6" t="n">
        <x:v>0</x:v>
      </x:c>
      <x:c r="G3545" s="6" t="n">
        <x:v>0</x:v>
      </x:c>
      <x:c r="H3545" s="7" t="str"/>
      <x:c r="I3545" s="7" t="str">
        <x:v>[]</x:v>
      </x:c>
      <x:c r="J3545" s="6" t="str">
        <x:v>https://raw.githubusercontent.com/Mar-7th/StarRailRes/dbe8cdfcfb0bf657b9fe1cf92d5537f118ccb487/index_new/cn/character_skill_trees.json</x:v>
      </x:c>
    </x:row>
    <x:row r="3546" ht="38" customHeight="1">
      <x:c r="A3546" s="6" t="str">
        <x:v>1409003_2</x:v>
      </x:c>
      <x:c r="B3546" s="6" t="str">
        <x:v>1409</x:v>
      </x:c>
      <x:c r="C3546" s="6" t="str">
        <x:v>1409003</x:v>
      </x:c>
      <x:c r="D3546" s="6" t="str"/>
      <x:c r="E3546" s="6" t="n">
        <x:v>2</x:v>
      </x:c>
      <x:c r="F3546" s="6" t="n">
        <x:v>1</x:v>
      </x:c>
      <x:c r="G3546" s="6" t="n">
        <x:v>0</x:v>
      </x:c>
      <x:c r="H3546" s="7" t="str"/>
      <x:c r="I3546" s="7" t="str">
        <x:v>[{"id": "2", "num": 2500}, {"id": "115001", "num": 3}]</x:v>
      </x:c>
      <x:c r="J3546" s="6" t="str">
        <x:v>https://raw.githubusercontent.com/Mar-7th/StarRailRes/dbe8cdfcfb0bf657b9fe1cf92d5537f118ccb487/index_new/cn/character_skill_trees.json</x:v>
      </x:c>
    </x:row>
    <x:row r="3547" ht="38" customHeight="1">
      <x:c r="A3547" s="6" t="str">
        <x:v>1409003_3</x:v>
      </x:c>
      <x:c r="B3547" s="6" t="str">
        <x:v>1409</x:v>
      </x:c>
      <x:c r="C3547" s="6" t="str">
        <x:v>1409003</x:v>
      </x:c>
      <x:c r="D3547" s="6" t="str"/>
      <x:c r="E3547" s="6" t="n">
        <x:v>3</x:v>
      </x:c>
      <x:c r="F3547" s="6" t="n">
        <x:v>2</x:v>
      </x:c>
      <x:c r="G3547" s="6" t="n">
        <x:v>0</x:v>
      </x:c>
      <x:c r="H3547" s="7" t="str"/>
      <x:c r="I3547" s="7" t="str">
        <x:v>[{"id": "2", "num": 3500}, {"id": "110251", "num": 2}, {"id": "115001", "num": 4}]</x:v>
      </x:c>
      <x:c r="J3547" s="6" t="str">
        <x:v>https://raw.githubusercontent.com/Mar-7th/StarRailRes/dbe8cdfcfb0bf657b9fe1cf92d5537f118ccb487/index_new/cn/character_skill_trees.json</x:v>
      </x:c>
    </x:row>
    <x:row r="3548" ht="38" customHeight="1">
      <x:c r="A3548" s="6" t="str">
        <x:v>1409003_4</x:v>
      </x:c>
      <x:c r="B3548" s="6" t="str">
        <x:v>1409</x:v>
      </x:c>
      <x:c r="C3548" s="6" t="str">
        <x:v>1409003</x:v>
      </x:c>
      <x:c r="D3548" s="6" t="str"/>
      <x:c r="E3548" s="6" t="n">
        <x:v>4</x:v>
      </x:c>
      <x:c r="F3548" s="6" t="n">
        <x:v>3</x:v>
      </x:c>
      <x:c r="G3548" s="6" t="n">
        <x:v>0</x:v>
      </x:c>
      <x:c r="H3548" s="7" t="str"/>
      <x:c r="I3548" s="7" t="str">
        <x:v>[{"id": "2", "num": 7000}, {"id": "110252", "num": 2}, {"id": "115002", "num": 2}]</x:v>
      </x:c>
      <x:c r="J3548" s="6" t="str">
        <x:v>https://raw.githubusercontent.com/Mar-7th/StarRailRes/dbe8cdfcfb0bf657b9fe1cf92d5537f118ccb487/index_new/cn/character_skill_trees.json</x:v>
      </x:c>
    </x:row>
    <x:row r="3549" ht="38" customHeight="1">
      <x:c r="A3549" s="6" t="str">
        <x:v>1409003_5</x:v>
      </x:c>
      <x:c r="B3549" s="6" t="str">
        <x:v>1409</x:v>
      </x:c>
      <x:c r="C3549" s="6" t="str">
        <x:v>1409003</x:v>
      </x:c>
      <x:c r="D3549" s="6" t="str"/>
      <x:c r="E3549" s="6" t="n">
        <x:v>5</x:v>
      </x:c>
      <x:c r="F3549" s="6" t="n">
        <x:v>4</x:v>
      </x:c>
      <x:c r="G3549" s="6" t="n">
        <x:v>0</x:v>
      </x:c>
      <x:c r="H3549" s="7" t="str"/>
      <x:c r="I3549" s="7" t="str">
        <x:v>[{"id": "2", "num": 16000}, {"id": "110252", "num": 4}, {"id": "115002", "num": 3}]</x:v>
      </x:c>
      <x:c r="J3549" s="6" t="str">
        <x:v>https://raw.githubusercontent.com/Mar-7th/StarRailRes/dbe8cdfcfb0bf657b9fe1cf92d5537f118ccb487/index_new/cn/character_skill_trees.json</x:v>
      </x:c>
    </x:row>
    <x:row r="3550" ht="38" customHeight="1">
      <x:c r="A3550" s="6" t="str">
        <x:v>1409003_6</x:v>
      </x:c>
      <x:c r="B3550" s="6" t="str">
        <x:v>1409</x:v>
      </x:c>
      <x:c r="C3550" s="6" t="str">
        <x:v>1409003</x:v>
      </x:c>
      <x:c r="D3550" s="6" t="str"/>
      <x:c r="E3550" s="6" t="n">
        <x:v>6</x:v>
      </x:c>
      <x:c r="F3550" s="6" t="n">
        <x:v>4</x:v>
      </x:c>
      <x:c r="G3550" s="6" t="n">
        <x:v>0</x:v>
      </x:c>
      <x:c r="H3550" s="7" t="str"/>
      <x:c r="I3550" s="7" t="str">
        <x:v>[{"id": "2", "num": 25000}, {"id": "110252", "num": 6}, {"id": "115002", "num": 6}]</x:v>
      </x:c>
      <x:c r="J3550" s="6" t="str">
        <x:v>https://raw.githubusercontent.com/Mar-7th/StarRailRes/dbe8cdfcfb0bf657b9fe1cf92d5537f118ccb487/index_new/cn/character_skill_trees.json</x:v>
      </x:c>
    </x:row>
    <x:row r="3551" ht="38" customHeight="1">
      <x:c r="A3551" s="6" t="str">
        <x:v>1409003_7</x:v>
      </x:c>
      <x:c r="B3551" s="6" t="str">
        <x:v>1409</x:v>
      </x:c>
      <x:c r="C3551" s="6" t="str">
        <x:v>1409003</x:v>
      </x:c>
      <x:c r="D3551" s="6" t="str"/>
      <x:c r="E3551" s="6" t="n">
        <x:v>7</x:v>
      </x:c>
      <x:c r="F3551" s="6" t="n">
        <x:v>5</x:v>
      </x:c>
      <x:c r="G3551" s="6" t="n">
        <x:v>0</x:v>
      </x:c>
      <x:c r="H3551" s="7" t="str"/>
      <x:c r="I3551" s="7" t="str">
        <x:v>[{"id": "2", "num": 35000}, {"id": "110253", "num": 2}, {"id": "115003", "num": 2}]</x:v>
      </x:c>
      <x:c r="J3551" s="6" t="str">
        <x:v>https://raw.githubusercontent.com/Mar-7th/StarRailRes/dbe8cdfcfb0bf657b9fe1cf92d5537f118ccb487/index_new/cn/character_skill_trees.json</x:v>
      </x:c>
    </x:row>
    <x:row r="3552" ht="53" customHeight="1">
      <x:c r="A3552" s="6" t="str">
        <x:v>1409003_8</x:v>
      </x:c>
      <x:c r="B3552" s="6" t="str">
        <x:v>1409</x:v>
      </x:c>
      <x:c r="C3552" s="6" t="str">
        <x:v>1409003</x:v>
      </x:c>
      <x:c r="D3552" s="6" t="str"/>
      <x:c r="E3552" s="6" t="n">
        <x:v>8</x:v>
      </x:c>
      <x:c r="F3552" s="6" t="n">
        <x:v>5</x:v>
      </x:c>
      <x:c r="G3552" s="6" t="n">
        <x:v>0</x:v>
      </x:c>
      <x:c r="H3552" s="7" t="str"/>
      <x:c r="I3552" s="7" t="str">
        <x:v>[{"id": "2", "num": 70000}, {"id": "110253", "num": 5}, {"id": "110505", "num": 1}, {"id": "115003", "num": 4}]</x:v>
      </x:c>
      <x:c r="J3552" s="6" t="str">
        <x:v>https://raw.githubusercontent.com/Mar-7th/StarRailRes/dbe8cdfcfb0bf657b9fe1cf92d5537f118ccb487/index_new/cn/character_skill_trees.json</x:v>
      </x:c>
    </x:row>
    <x:row r="3553" ht="53" customHeight="1">
      <x:c r="A3553" s="6" t="str">
        <x:v>1409003_9</x:v>
      </x:c>
      <x:c r="B3553" s="6" t="str">
        <x:v>1409</x:v>
      </x:c>
      <x:c r="C3553" s="6" t="str">
        <x:v>1409003</x:v>
      </x:c>
      <x:c r="D3553" s="6" t="str"/>
      <x:c r="E3553" s="6" t="n">
        <x:v>9</x:v>
      </x:c>
      <x:c r="F3553" s="6" t="n">
        <x:v>6</x:v>
      </x:c>
      <x:c r="G3553" s="6" t="n">
        <x:v>0</x:v>
      </x:c>
      <x:c r="H3553" s="7" t="str"/>
      <x:c r="I3553" s="7" t="str">
        <x:v>[{"id": "2", "num": 140000}, {"id": "110253", "num": 6}, {"id": "241", "num": 1}, {"id": "110505", "num": 1}]</x:v>
      </x:c>
      <x:c r="J3553" s="6" t="str">
        <x:v>https://raw.githubusercontent.com/Mar-7th/StarRailRes/dbe8cdfcfb0bf657b9fe1cf92d5537f118ccb487/index_new/cn/character_skill_trees.json</x:v>
      </x:c>
    </x:row>
    <x:row r="3554" ht="53" customHeight="1">
      <x:c r="A3554" s="6" t="str">
        <x:v>1409003_10</x:v>
      </x:c>
      <x:c r="B3554" s="6" t="str">
        <x:v>1409</x:v>
      </x:c>
      <x:c r="C3554" s="6" t="str">
        <x:v>1409003</x:v>
      </x:c>
      <x:c r="D3554" s="6" t="str"/>
      <x:c r="E3554" s="6" t="n">
        <x:v>10</x:v>
      </x:c>
      <x:c r="F3554" s="6" t="n">
        <x:v>6</x:v>
      </x:c>
      <x:c r="G3554" s="6" t="n">
        <x:v>0</x:v>
      </x:c>
      <x:c r="H3554" s="7" t="str"/>
      <x:c r="I3554" s="7" t="str">
        <x:v>[{"id": "2", "num": 240000}, {"id": "110253", "num": 13}, {"id": "241", "num": 1}, {"id": "110505", "num": 1}]</x:v>
      </x:c>
      <x:c r="J3554" s="6" t="str">
        <x:v>https://raw.githubusercontent.com/Mar-7th/StarRailRes/dbe8cdfcfb0bf657b9fe1cf92d5537f118ccb487/index_new/cn/character_skill_trees.json</x:v>
      </x:c>
    </x:row>
    <x:row r="3555" ht="20" customHeight="1">
      <x:c r="A3555" s="6" t="str">
        <x:v>1409004_1</x:v>
      </x:c>
      <x:c r="B3555" s="6" t="str">
        <x:v>1409</x:v>
      </x:c>
      <x:c r="C3555" s="6" t="str">
        <x:v>1409004</x:v>
      </x:c>
      <x:c r="D3555" s="6" t="str"/>
      <x:c r="E3555" s="6" t="n">
        <x:v>1</x:v>
      </x:c>
      <x:c r="F3555" s="6" t="n">
        <x:v>0</x:v>
      </x:c>
      <x:c r="G3555" s="6" t="n">
        <x:v>0</x:v>
      </x:c>
      <x:c r="H3555" s="7" t="str"/>
      <x:c r="I3555" s="7" t="str">
        <x:v>[]</x:v>
      </x:c>
      <x:c r="J3555" s="6" t="str">
        <x:v>https://raw.githubusercontent.com/Mar-7th/StarRailRes/dbe8cdfcfb0bf657b9fe1cf92d5537f118ccb487/index_new/cn/character_skill_trees.json</x:v>
      </x:c>
    </x:row>
    <x:row r="3556" ht="38" customHeight="1">
      <x:c r="A3556" s="6" t="str">
        <x:v>1409004_2</x:v>
      </x:c>
      <x:c r="B3556" s="6" t="str">
        <x:v>1409</x:v>
      </x:c>
      <x:c r="C3556" s="6" t="str">
        <x:v>1409004</x:v>
      </x:c>
      <x:c r="D3556" s="6" t="str"/>
      <x:c r="E3556" s="6" t="n">
        <x:v>2</x:v>
      </x:c>
      <x:c r="F3556" s="6" t="n">
        <x:v>1</x:v>
      </x:c>
      <x:c r="G3556" s="6" t="n">
        <x:v>0</x:v>
      </x:c>
      <x:c r="H3556" s="7" t="str"/>
      <x:c r="I3556" s="7" t="str">
        <x:v>[{"id": "2", "num": 2500}, {"id": "115001", "num": 3}]</x:v>
      </x:c>
      <x:c r="J3556" s="6" t="str">
        <x:v>https://raw.githubusercontent.com/Mar-7th/StarRailRes/dbe8cdfcfb0bf657b9fe1cf92d5537f118ccb487/index_new/cn/character_skill_trees.json</x:v>
      </x:c>
    </x:row>
    <x:row r="3557" ht="38" customHeight="1">
      <x:c r="A3557" s="6" t="str">
        <x:v>1409004_3</x:v>
      </x:c>
      <x:c r="B3557" s="6" t="str">
        <x:v>1409</x:v>
      </x:c>
      <x:c r="C3557" s="6" t="str">
        <x:v>1409004</x:v>
      </x:c>
      <x:c r="D3557" s="6" t="str"/>
      <x:c r="E3557" s="6" t="n">
        <x:v>3</x:v>
      </x:c>
      <x:c r="F3557" s="6" t="n">
        <x:v>2</x:v>
      </x:c>
      <x:c r="G3557" s="6" t="n">
        <x:v>0</x:v>
      </x:c>
      <x:c r="H3557" s="7" t="str"/>
      <x:c r="I3557" s="7" t="str">
        <x:v>[{"id": "2", "num": 3500}, {"id": "110251", "num": 2}, {"id": "115001", "num": 4}]</x:v>
      </x:c>
      <x:c r="J3557" s="6" t="str">
        <x:v>https://raw.githubusercontent.com/Mar-7th/StarRailRes/dbe8cdfcfb0bf657b9fe1cf92d5537f118ccb487/index_new/cn/character_skill_trees.json</x:v>
      </x:c>
    </x:row>
    <x:row r="3558" ht="38" customHeight="1">
      <x:c r="A3558" s="6" t="str">
        <x:v>1409004_4</x:v>
      </x:c>
      <x:c r="B3558" s="6" t="str">
        <x:v>1409</x:v>
      </x:c>
      <x:c r="C3558" s="6" t="str">
        <x:v>1409004</x:v>
      </x:c>
      <x:c r="D3558" s="6" t="str"/>
      <x:c r="E3558" s="6" t="n">
        <x:v>4</x:v>
      </x:c>
      <x:c r="F3558" s="6" t="n">
        <x:v>3</x:v>
      </x:c>
      <x:c r="G3558" s="6" t="n">
        <x:v>0</x:v>
      </x:c>
      <x:c r="H3558" s="7" t="str"/>
      <x:c r="I3558" s="7" t="str">
        <x:v>[{"id": "2", "num": 7000}, {"id": "110252", "num": 2}, {"id": "115002", "num": 2}]</x:v>
      </x:c>
      <x:c r="J3558" s="6" t="str">
        <x:v>https://raw.githubusercontent.com/Mar-7th/StarRailRes/dbe8cdfcfb0bf657b9fe1cf92d5537f118ccb487/index_new/cn/character_skill_trees.json</x:v>
      </x:c>
    </x:row>
    <x:row r="3559" ht="38" customHeight="1">
      <x:c r="A3559" s="6" t="str">
        <x:v>1409004_5</x:v>
      </x:c>
      <x:c r="B3559" s="6" t="str">
        <x:v>1409</x:v>
      </x:c>
      <x:c r="C3559" s="6" t="str">
        <x:v>1409004</x:v>
      </x:c>
      <x:c r="D3559" s="6" t="str"/>
      <x:c r="E3559" s="6" t="n">
        <x:v>5</x:v>
      </x:c>
      <x:c r="F3559" s="6" t="n">
        <x:v>4</x:v>
      </x:c>
      <x:c r="G3559" s="6" t="n">
        <x:v>0</x:v>
      </x:c>
      <x:c r="H3559" s="7" t="str"/>
      <x:c r="I3559" s="7" t="str">
        <x:v>[{"id": "2", "num": 16000}, {"id": "110252", "num": 4}, {"id": "115002", "num": 3}]</x:v>
      </x:c>
      <x:c r="J3559" s="6" t="str">
        <x:v>https://raw.githubusercontent.com/Mar-7th/StarRailRes/dbe8cdfcfb0bf657b9fe1cf92d5537f118ccb487/index_new/cn/character_skill_trees.json</x:v>
      </x:c>
    </x:row>
    <x:row r="3560" ht="38" customHeight="1">
      <x:c r="A3560" s="6" t="str">
        <x:v>1409004_6</x:v>
      </x:c>
      <x:c r="B3560" s="6" t="str">
        <x:v>1409</x:v>
      </x:c>
      <x:c r="C3560" s="6" t="str">
        <x:v>1409004</x:v>
      </x:c>
      <x:c r="D3560" s="6" t="str"/>
      <x:c r="E3560" s="6" t="n">
        <x:v>6</x:v>
      </x:c>
      <x:c r="F3560" s="6" t="n">
        <x:v>4</x:v>
      </x:c>
      <x:c r="G3560" s="6" t="n">
        <x:v>0</x:v>
      </x:c>
      <x:c r="H3560" s="7" t="str"/>
      <x:c r="I3560" s="7" t="str">
        <x:v>[{"id": "2", "num": 25000}, {"id": "110252", "num": 6}, {"id": "115002", "num": 6}]</x:v>
      </x:c>
      <x:c r="J3560" s="6" t="str">
        <x:v>https://raw.githubusercontent.com/Mar-7th/StarRailRes/dbe8cdfcfb0bf657b9fe1cf92d5537f118ccb487/index_new/cn/character_skill_trees.json</x:v>
      </x:c>
    </x:row>
    <x:row r="3561" ht="38" customHeight="1">
      <x:c r="A3561" s="6" t="str">
        <x:v>1409004_7</x:v>
      </x:c>
      <x:c r="B3561" s="6" t="str">
        <x:v>1409</x:v>
      </x:c>
      <x:c r="C3561" s="6" t="str">
        <x:v>1409004</x:v>
      </x:c>
      <x:c r="D3561" s="6" t="str"/>
      <x:c r="E3561" s="6" t="n">
        <x:v>7</x:v>
      </x:c>
      <x:c r="F3561" s="6" t="n">
        <x:v>5</x:v>
      </x:c>
      <x:c r="G3561" s="6" t="n">
        <x:v>0</x:v>
      </x:c>
      <x:c r="H3561" s="7" t="str"/>
      <x:c r="I3561" s="7" t="str">
        <x:v>[{"id": "2", "num": 35000}, {"id": "110253", "num": 2}, {"id": "115003", "num": 2}]</x:v>
      </x:c>
      <x:c r="J3561" s="6" t="str">
        <x:v>https://raw.githubusercontent.com/Mar-7th/StarRailRes/dbe8cdfcfb0bf657b9fe1cf92d5537f118ccb487/index_new/cn/character_skill_trees.json</x:v>
      </x:c>
    </x:row>
    <x:row r="3562" ht="53" customHeight="1">
      <x:c r="A3562" s="6" t="str">
        <x:v>1409004_8</x:v>
      </x:c>
      <x:c r="B3562" s="6" t="str">
        <x:v>1409</x:v>
      </x:c>
      <x:c r="C3562" s="6" t="str">
        <x:v>1409004</x:v>
      </x:c>
      <x:c r="D3562" s="6" t="str"/>
      <x:c r="E3562" s="6" t="n">
        <x:v>8</x:v>
      </x:c>
      <x:c r="F3562" s="6" t="n">
        <x:v>5</x:v>
      </x:c>
      <x:c r="G3562" s="6" t="n">
        <x:v>0</x:v>
      </x:c>
      <x:c r="H3562" s="7" t="str"/>
      <x:c r="I3562" s="7" t="str">
        <x:v>[{"id": "2", "num": 70000}, {"id": "110253", "num": 5}, {"id": "110505", "num": 1}, {"id": "115003", "num": 4}]</x:v>
      </x:c>
      <x:c r="J3562" s="6" t="str">
        <x:v>https://raw.githubusercontent.com/Mar-7th/StarRailRes/dbe8cdfcfb0bf657b9fe1cf92d5537f118ccb487/index_new/cn/character_skill_trees.json</x:v>
      </x:c>
    </x:row>
    <x:row r="3563" ht="53" customHeight="1">
      <x:c r="A3563" s="6" t="str">
        <x:v>1409004_9</x:v>
      </x:c>
      <x:c r="B3563" s="6" t="str">
        <x:v>1409</x:v>
      </x:c>
      <x:c r="C3563" s="6" t="str">
        <x:v>1409004</x:v>
      </x:c>
      <x:c r="D3563" s="6" t="str"/>
      <x:c r="E3563" s="6" t="n">
        <x:v>9</x:v>
      </x:c>
      <x:c r="F3563" s="6" t="n">
        <x:v>6</x:v>
      </x:c>
      <x:c r="G3563" s="6" t="n">
        <x:v>0</x:v>
      </x:c>
      <x:c r="H3563" s="7" t="str"/>
      <x:c r="I3563" s="7" t="str">
        <x:v>[{"id": "2", "num": 140000}, {"id": "110253", "num": 6}, {"id": "241", "num": 1}, {"id": "110505", "num": 1}]</x:v>
      </x:c>
      <x:c r="J3563" s="6" t="str">
        <x:v>https://raw.githubusercontent.com/Mar-7th/StarRailRes/dbe8cdfcfb0bf657b9fe1cf92d5537f118ccb487/index_new/cn/character_skill_trees.json</x:v>
      </x:c>
    </x:row>
    <x:row r="3564" ht="53" customHeight="1">
      <x:c r="A3564" s="6" t="str">
        <x:v>1409004_10</x:v>
      </x:c>
      <x:c r="B3564" s="6" t="str">
        <x:v>1409</x:v>
      </x:c>
      <x:c r="C3564" s="6" t="str">
        <x:v>1409004</x:v>
      </x:c>
      <x:c r="D3564" s="6" t="str"/>
      <x:c r="E3564" s="6" t="n">
        <x:v>10</x:v>
      </x:c>
      <x:c r="F3564" s="6" t="n">
        <x:v>6</x:v>
      </x:c>
      <x:c r="G3564" s="6" t="n">
        <x:v>0</x:v>
      </x:c>
      <x:c r="H3564" s="7" t="str"/>
      <x:c r="I3564" s="7" t="str">
        <x:v>[{"id": "2", "num": 240000}, {"id": "110253", "num": 13}, {"id": "241", "num": 1}, {"id": "110505", "num": 1}]</x:v>
      </x:c>
      <x:c r="J3564" s="6" t="str">
        <x:v>https://raw.githubusercontent.com/Mar-7th/StarRailRes/dbe8cdfcfb0bf657b9fe1cf92d5537f118ccb487/index_new/cn/character_skill_trees.json</x:v>
      </x:c>
    </x:row>
    <x:row r="3565" ht="20" customHeight="1">
      <x:c r="A3565" s="6" t="str">
        <x:v>1409007_1</x:v>
      </x:c>
      <x:c r="B3565" s="6" t="str">
        <x:v>1409</x:v>
      </x:c>
      <x:c r="C3565" s="6" t="str">
        <x:v>1409007</x:v>
      </x:c>
      <x:c r="D3565" s="6" t="str"/>
      <x:c r="E3565" s="6" t="n">
        <x:v>1</x:v>
      </x:c>
      <x:c r="F3565" s="6" t="n">
        <x:v>0</x:v>
      </x:c>
      <x:c r="G3565" s="6" t="n">
        <x:v>0</x:v>
      </x:c>
      <x:c r="H3565" s="7" t="str"/>
      <x:c r="I3565" s="7" t="str">
        <x:v>[]</x:v>
      </x:c>
      <x:c r="J3565" s="6" t="str">
        <x:v>https://raw.githubusercontent.com/Mar-7th/StarRailRes/dbe8cdfcfb0bf657b9fe1cf92d5537f118ccb487/index_new/cn/character_skill_trees.json</x:v>
      </x:c>
    </x:row>
    <x:row r="3566" ht="38" customHeight="1">
      <x:c r="A3566" s="6" t="str">
        <x:v>1409101_1</x:v>
      </x:c>
      <x:c r="B3566" s="6" t="str">
        <x:v>1409</x:v>
      </x:c>
      <x:c r="C3566" s="6" t="str">
        <x:v>1409101</x:v>
      </x:c>
      <x:c r="D3566" s="6" t="str">
        <x:v>阴云莞尔</x:v>
      </x:c>
      <x:c r="E3566" s="6" t="n">
        <x:v>1</x:v>
      </x:c>
      <x:c r="F3566" s="6" t="n">
        <x:v>2</x:v>
      </x:c>
      <x:c r="G3566" s="6" t="n">
        <x:v>0</x:v>
      </x:c>
      <x:c r="H3566" s="7" t="str">
        <x:v>风堇和小伊卡的暴击率提高#1[i]%，为当前生命值小于等于自身生命上限的#2[i]%的我方目标提供治疗时，风堇和小伊卡的治疗量提高#3[i]%。</x:v>
      </x:c>
      <x:c r="I3566" s="7" t="str">
        <x:v>[{"id": "2", "num": 5000}, {"id": "110251", "num": 3}, {"id": "110505", "num": 1}]</x:v>
      </x:c>
      <x:c r="J3566" s="6" t="str">
        <x:v>https://raw.githubusercontent.com/Mar-7th/StarRailRes/dbe8cdfcfb0bf657b9fe1cf92d5537f118ccb487/index_new/cn/character_skill_trees.json</x:v>
      </x:c>
    </x:row>
    <x:row r="3567" ht="53" customHeight="1">
      <x:c r="A3567" s="6" t="str">
        <x:v>1409102_1</x:v>
      </x:c>
      <x:c r="B3567" s="6" t="str">
        <x:v>1409</x:v>
      </x:c>
      <x:c r="C3567" s="6" t="str">
        <x:v>1409102</x:v>
      </x:c>
      <x:c r="D3567" s="6" t="str">
        <x:v>雷雨轻柔</x:v>
      </x:c>
      <x:c r="E3567" s="6" t="n">
        <x:v>1</x:v>
      </x:c>
      <x:c r="F3567" s="6" t="n">
        <x:v>4</x:v>
      </x:c>
      <x:c r="G3567" s="6" t="n">
        <x:v>0</x:v>
      </x:c>
      <x:c r="H3567" s="7" t="str">
        <x:v>风堇的效果抵抗提高#1[i]%。施放战技和终结技时，解除我方全体目标的#2[i]个负面效果。</x:v>
      </x:c>
      <x:c r="I3567" s="7" t="str">
        <x:v>[{"id": "2", "num": 20000}, {"id": "110252", "num": 5}, {"id": "241", "num": 1}, {"id": "110505", "num": 1}]</x:v>
      </x:c>
      <x:c r="J3567" s="6" t="str">
        <x:v>https://raw.githubusercontent.com/Mar-7th/StarRailRes/dbe8cdfcfb0bf657b9fe1cf92d5537f118ccb487/index_new/cn/character_skill_trees.json</x:v>
      </x:c>
    </x:row>
    <x:row r="3568" ht="53" customHeight="1">
      <x:c r="A3568" s="6" t="str">
        <x:v>1409103_1</x:v>
      </x:c>
      <x:c r="B3568" s="6" t="str">
        <x:v>1409</x:v>
      </x:c>
      <x:c r="C3568" s="6" t="str">
        <x:v>1409103</x:v>
      </x:c>
      <x:c r="D3568" s="6" t="str">
        <x:v>暴风停歇</x:v>
      </x:c>
      <x:c r="E3568" s="6" t="n">
        <x:v>1</x:v>
      </x:c>
      <x:c r="F3568" s="6" t="n">
        <x:v>6</x:v>
      </x:c>
      <x:c r="G3568" s="6" t="n">
        <x:v>0</x:v>
      </x:c>
      <x:c r="H3568" s="7" t="str">
        <x:v>风堇的速度大于#1[i]时，她与小伊卡的生命上限提高#2[i]%，之后每超出#3[i]点速度，风堇与小伊卡提供的治疗量提高#4[i]%，最多计入#5[i]点超出的速度。</x:v>
      </x:c>
      <x:c r="I3568" s="7" t="str">
        <x:v>[{"id": "2", "num": 160000}, {"id": "110253", "num": 8}, {"id": "241", "num": 1}, {"id": "110505", "num": 1}]</x:v>
      </x:c>
      <x:c r="J3568" s="6" t="str">
        <x:v>https://raw.githubusercontent.com/Mar-7th/StarRailRes/dbe8cdfcfb0bf657b9fe1cf92d5537f118ccb487/index_new/cn/character_skill_trees.json</x:v>
      </x:c>
    </x:row>
    <x:row r="3569" ht="38" customHeight="1">
      <x:c r="A3569" s="6" t="str">
        <x:v>1409201_1</x:v>
      </x:c>
      <x:c r="B3569" s="6" t="str">
        <x:v>1409</x:v>
      </x:c>
      <x:c r="C3569" s="6" t="str">
        <x:v>1409201</x:v>
      </x:c>
      <x:c r="D3569" s="6" t="str">
        <x:v>速度强化</x:v>
      </x:c>
      <x:c r="E3569" s="6" t="n">
        <x:v>1</x:v>
      </x:c>
      <x:c r="F3569" s="6" t="n">
        <x:v>0</x:v>
      </x:c>
      <x:c r="G3569" s="6" t="n">
        <x:v>1</x:v>
      </x:c>
      <x:c r="H3569" s="7" t="str"/>
      <x:c r="I3569" s="7" t="str">
        <x:v>[{"id": "2", "num": 2500}, {"id": "115001", "num": 2}]</x:v>
      </x:c>
      <x:c r="J3569" s="6" t="str">
        <x:v>https://raw.githubusercontent.com/Mar-7th/StarRailRes/dbe8cdfcfb0bf657b9fe1cf92d5537f118ccb487/index_new/cn/character_skill_trees.json</x:v>
      </x:c>
    </x:row>
    <x:row r="3570" ht="38" customHeight="1">
      <x:c r="A3570" s="6" t="str">
        <x:v>1409202_1</x:v>
      </x:c>
      <x:c r="B3570" s="6" t="str">
        <x:v>1409</x:v>
      </x:c>
      <x:c r="C3570" s="6" t="str">
        <x:v>1409202</x:v>
      </x:c>
      <x:c r="D3570" s="6" t="str">
        <x:v>效果抵抗强化</x:v>
      </x:c>
      <x:c r="E3570" s="6" t="n">
        <x:v>1</x:v>
      </x:c>
      <x:c r="F3570" s="6" t="n">
        <x:v>2</x:v>
      </x:c>
      <x:c r="G3570" s="6" t="n">
        <x:v>0</x:v>
      </x:c>
      <x:c r="H3570" s="7" t="str"/>
      <x:c r="I3570" s="7" t="str">
        <x:v>[{"id": "2", "num": 4000}, {"id": "110251", "num": 3}, {"id": "115001", "num": 6}]</x:v>
      </x:c>
      <x:c r="J3570" s="6" t="str">
        <x:v>https://raw.githubusercontent.com/Mar-7th/StarRailRes/dbe8cdfcfb0bf657b9fe1cf92d5537f118ccb487/index_new/cn/character_skill_trees.json</x:v>
      </x:c>
    </x:row>
    <x:row r="3571" ht="38" customHeight="1">
      <x:c r="A3571" s="6" t="str">
        <x:v>1409203_1</x:v>
      </x:c>
      <x:c r="B3571" s="6" t="str">
        <x:v>1409</x:v>
      </x:c>
      <x:c r="C3571" s="6" t="str">
        <x:v>1409203</x:v>
      </x:c>
      <x:c r="D3571" s="6" t="str">
        <x:v>速度强化</x:v>
      </x:c>
      <x:c r="E3571" s="6" t="n">
        <x:v>1</x:v>
      </x:c>
      <x:c r="F3571" s="6" t="n">
        <x:v>3</x:v>
      </x:c>
      <x:c r="G3571" s="6" t="n">
        <x:v>0</x:v>
      </x:c>
      <x:c r="H3571" s="7" t="str"/>
      <x:c r="I3571" s="7" t="str">
        <x:v>[{"id": "2", "num": 9000}, {"id": "110252", "num": 3}, {"id": "115002", "num": 2}]</x:v>
      </x:c>
      <x:c r="J3571" s="6" t="str">
        <x:v>https://raw.githubusercontent.com/Mar-7th/StarRailRes/dbe8cdfcfb0bf657b9fe1cf92d5537f118ccb487/index_new/cn/character_skill_trees.json</x:v>
      </x:c>
    </x:row>
    <x:row r="3572" ht="38" customHeight="1">
      <x:c r="A3572" s="6" t="str">
        <x:v>1409204_1</x:v>
      </x:c>
      <x:c r="B3572" s="6" t="str">
        <x:v>1409</x:v>
      </x:c>
      <x:c r="C3572" s="6" t="str">
        <x:v>1409204</x:v>
      </x:c>
      <x:c r="D3572" s="6" t="str">
        <x:v>生命强化</x:v>
      </x:c>
      <x:c r="E3572" s="6" t="n">
        <x:v>1</x:v>
      </x:c>
      <x:c r="F3572" s="6" t="n">
        <x:v>3</x:v>
      </x:c>
      <x:c r="G3572" s="6" t="n">
        <x:v>0</x:v>
      </x:c>
      <x:c r="H3572" s="7" t="str"/>
      <x:c r="I3572" s="7" t="str">
        <x:v>[{"id": "2", "num": 9000}, {"id": "110252", "num": 3}, {"id": "115002", "num": 2}]</x:v>
      </x:c>
      <x:c r="J3572" s="6" t="str">
        <x:v>https://raw.githubusercontent.com/Mar-7th/StarRailRes/dbe8cdfcfb0bf657b9fe1cf92d5537f118ccb487/index_new/cn/character_skill_trees.json</x:v>
      </x:c>
    </x:row>
    <x:row r="3573" ht="38" customHeight="1">
      <x:c r="A3573" s="6" t="str">
        <x:v>1409205_1</x:v>
      </x:c>
      <x:c r="B3573" s="6" t="str">
        <x:v>1409</x:v>
      </x:c>
      <x:c r="C3573" s="6" t="str">
        <x:v>1409205</x:v>
      </x:c>
      <x:c r="D3573" s="6" t="str">
        <x:v>速度强化</x:v>
      </x:c>
      <x:c r="E3573" s="6" t="n">
        <x:v>1</x:v>
      </x:c>
      <x:c r="F3573" s="6" t="n">
        <x:v>4</x:v>
      </x:c>
      <x:c r="G3573" s="6" t="n">
        <x:v>0</x:v>
      </x:c>
      <x:c r="H3573" s="7" t="str"/>
      <x:c r="I3573" s="7" t="str">
        <x:v>[{"id": "2", "num": 19000}, {"id": "110252", "num": 4}, {"id": "115002", "num": 4}]</x:v>
      </x:c>
      <x:c r="J3573" s="6" t="str">
        <x:v>https://raw.githubusercontent.com/Mar-7th/StarRailRes/dbe8cdfcfb0bf657b9fe1cf92d5537f118ccb487/index_new/cn/character_skill_trees.json</x:v>
      </x:c>
    </x:row>
    <x:row r="3574" ht="38" customHeight="1">
      <x:c r="A3574" s="6" t="str">
        <x:v>1409206_1</x:v>
      </x:c>
      <x:c r="B3574" s="6" t="str">
        <x:v>1409</x:v>
      </x:c>
      <x:c r="C3574" s="6" t="str">
        <x:v>1409206</x:v>
      </x:c>
      <x:c r="D3574" s="6" t="str">
        <x:v>效果抵抗强化</x:v>
      </x:c>
      <x:c r="E3574" s="6" t="n">
        <x:v>1</x:v>
      </x:c>
      <x:c r="F3574" s="6" t="n">
        <x:v>5</x:v>
      </x:c>
      <x:c r="G3574" s="6" t="n">
        <x:v>0</x:v>
      </x:c>
      <x:c r="H3574" s="7" t="str"/>
      <x:c r="I3574" s="7" t="str">
        <x:v>[{"id": "2", "num": 45000}, {"id": "110253", "num": 3}, {"id": "115003", "num": 3}]</x:v>
      </x:c>
      <x:c r="J3574" s="6" t="str">
        <x:v>https://raw.githubusercontent.com/Mar-7th/StarRailRes/dbe8cdfcfb0bf657b9fe1cf92d5537f118ccb487/index_new/cn/character_skill_trees.json</x:v>
      </x:c>
    </x:row>
    <x:row r="3575" ht="38" customHeight="1">
      <x:c r="A3575" s="6" t="str">
        <x:v>1409207_1</x:v>
      </x:c>
      <x:c r="B3575" s="6" t="str">
        <x:v>1409</x:v>
      </x:c>
      <x:c r="C3575" s="6" t="str">
        <x:v>1409207</x:v>
      </x:c>
      <x:c r="D3575" s="6" t="str">
        <x:v>速度强化</x:v>
      </x:c>
      <x:c r="E3575" s="6" t="n">
        <x:v>1</x:v>
      </x:c>
      <x:c r="F3575" s="6" t="n">
        <x:v>5</x:v>
      </x:c>
      <x:c r="G3575" s="6" t="n">
        <x:v>0</x:v>
      </x:c>
      <x:c r="H3575" s="7" t="str"/>
      <x:c r="I3575" s="7" t="str">
        <x:v>[{"id": "2", "num": 45000}, {"id": "110253", "num": 3}, {"id": "115003", "num": 3}]</x:v>
      </x:c>
      <x:c r="J3575" s="6" t="str">
        <x:v>https://raw.githubusercontent.com/Mar-7th/StarRailRes/dbe8cdfcfb0bf657b9fe1cf92d5537f118ccb487/index_new/cn/character_skill_trees.json</x:v>
      </x:c>
    </x:row>
    <x:row r="3576" ht="38" customHeight="1">
      <x:c r="A3576" s="6" t="str">
        <x:v>1409208_1</x:v>
      </x:c>
      <x:c r="B3576" s="6" t="str">
        <x:v>1409</x:v>
      </x:c>
      <x:c r="C3576" s="6" t="str">
        <x:v>1409208</x:v>
      </x:c>
      <x:c r="D3576" s="6" t="str">
        <x:v>生命强化</x:v>
      </x:c>
      <x:c r="E3576" s="6" t="n">
        <x:v>1</x:v>
      </x:c>
      <x:c r="F3576" s="6" t="n">
        <x:v>6</x:v>
      </x:c>
      <x:c r="G3576" s="6" t="n">
        <x:v>0</x:v>
      </x:c>
      <x:c r="H3576" s="7" t="str"/>
      <x:c r="I3576" s="7" t="str">
        <x:v>[{"id": "2", "num": 140000}, {"id": "110253", "num": 7}, {"id": "115003", "num": 6}]</x:v>
      </x:c>
      <x:c r="J3576" s="6" t="str">
        <x:v>https://raw.githubusercontent.com/Mar-7th/StarRailRes/dbe8cdfcfb0bf657b9fe1cf92d5537f118ccb487/index_new/cn/character_skill_trees.json</x:v>
      </x:c>
    </x:row>
    <x:row r="3577" ht="38" customHeight="1">
      <x:c r="A3577" s="6" t="str">
        <x:v>1409209_1</x:v>
      </x:c>
      <x:c r="B3577" s="6" t="str">
        <x:v>1409</x:v>
      </x:c>
      <x:c r="C3577" s="6" t="str">
        <x:v>1409209</x:v>
      </x:c>
      <x:c r="D3577" s="6" t="str">
        <x:v>效果抵抗强化</x:v>
      </x:c>
      <x:c r="E3577" s="6" t="n">
        <x:v>1</x:v>
      </x:c>
      <x:c r="F3577" s="6" t="n">
        <x:v>0</x:v>
      </x:c>
      <x:c r="G3577" s="6" t="n">
        <x:v>75</x:v>
      </x:c>
      <x:c r="H3577" s="7" t="str"/>
      <x:c r="I3577" s="7" t="str">
        <x:v>[{"id": "2", "num": 160000}, {"id": "110253", "num": 8}, {"id": "115003", "num": 8}]</x:v>
      </x:c>
      <x:c r="J3577" s="6" t="str">
        <x:v>https://raw.githubusercontent.com/Mar-7th/StarRailRes/dbe8cdfcfb0bf657b9fe1cf92d5537f118ccb487/index_new/cn/character_skill_trees.json</x:v>
      </x:c>
    </x:row>
    <x:row r="3578" ht="38" customHeight="1">
      <x:c r="A3578" s="6" t="str">
        <x:v>1409210_1</x:v>
      </x:c>
      <x:c r="B3578" s="6" t="str">
        <x:v>1409</x:v>
      </x:c>
      <x:c r="C3578" s="6" t="str">
        <x:v>1409210</x:v>
      </x:c>
      <x:c r="D3578" s="6" t="str">
        <x:v>速度强化</x:v>
      </x:c>
      <x:c r="E3578" s="6" t="n">
        <x:v>1</x:v>
      </x:c>
      <x:c r="F3578" s="6" t="n">
        <x:v>0</x:v>
      </x:c>
      <x:c r="G3578" s="6" t="n">
        <x:v>80</x:v>
      </x:c>
      <x:c r="H3578" s="7" t="str"/>
      <x:c r="I3578" s="7" t="str">
        <x:v>[{"id": "2", "num": 160000}, {"id": "110253", "num": 8}, {"id": "115003", "num": 8}]</x:v>
      </x:c>
      <x:c r="J3578" s="6" t="str">
        <x:v>https://raw.githubusercontent.com/Mar-7th/StarRailRes/dbe8cdfcfb0bf657b9fe1cf92d5537f118ccb487/index_new/cn/character_skill_trees.json</x:v>
      </x:c>
    </x:row>
    <x:row r="3579" ht="20" customHeight="1">
      <x:c r="A3579" s="6" t="str">
        <x:v>1409301_1</x:v>
      </x:c>
      <x:c r="B3579" s="6" t="str">
        <x:v>1409</x:v>
      </x:c>
      <x:c r="C3579" s="6" t="str">
        <x:v>1409301</x:v>
      </x:c>
      <x:c r="D3579" s="6" t="str">
        <x:v>乌云乌云快走开！</x:v>
      </x:c>
      <x:c r="E3579" s="6" t="n">
        <x:v>1</x:v>
      </x:c>
      <x:c r="F3579" s="6" t="n">
        <x:v>0</x:v>
      </x:c>
      <x:c r="G3579" s="6" t="n">
        <x:v>0</x:v>
      </x:c>
      <x:c r="H3579" s="7" t="str"/>
      <x:c r="I3579" s="7" t="str">
        <x:v>[]</x:v>
      </x:c>
      <x:c r="J3579" s="6" t="str">
        <x:v>https://raw.githubusercontent.com/Mar-7th/StarRailRes/dbe8cdfcfb0bf657b9fe1cf92d5537f118ccb487/index_new/cn/character_skill_trees.json</x:v>
      </x:c>
    </x:row>
    <x:row r="3580" ht="38" customHeight="1">
      <x:c r="A3580" s="6" t="str">
        <x:v>1409301_2</x:v>
      </x:c>
      <x:c r="B3580" s="6" t="str">
        <x:v>1409</x:v>
      </x:c>
      <x:c r="C3580" s="6" t="str">
        <x:v>1409301</x:v>
      </x:c>
      <x:c r="D3580" s="6" t="str">
        <x:v>乌云乌云快走开！</x:v>
      </x:c>
      <x:c r="E3580" s="6" t="n">
        <x:v>2</x:v>
      </x:c>
      <x:c r="F3580" s="6" t="n">
        <x:v>2</x:v>
      </x:c>
      <x:c r="G3580" s="6" t="n">
        <x:v>0</x:v>
      </x:c>
      <x:c r="H3580" s="7" t="str"/>
      <x:c r="I3580" s="7" t="str">
        <x:v>[{"id": "2", "num": 3500}, {"id": "110251", "num": 2}, {"id": "115001", "num": 4}]</x:v>
      </x:c>
      <x:c r="J3580" s="6" t="str">
        <x:v>https://raw.githubusercontent.com/Mar-7th/StarRailRes/dbe8cdfcfb0bf657b9fe1cf92d5537f118ccb487/index_new/cn/character_skill_trees.json</x:v>
      </x:c>
    </x:row>
    <x:row r="3581" ht="38" customHeight="1">
      <x:c r="A3581" s="6" t="str">
        <x:v>1409301_3</x:v>
      </x:c>
      <x:c r="B3581" s="6" t="str">
        <x:v>1409</x:v>
      </x:c>
      <x:c r="C3581" s="6" t="str">
        <x:v>1409301</x:v>
      </x:c>
      <x:c r="D3581" s="6" t="str">
        <x:v>乌云乌云快走开！</x:v>
      </x:c>
      <x:c r="E3581" s="6" t="n">
        <x:v>3</x:v>
      </x:c>
      <x:c r="F3581" s="6" t="n">
        <x:v>3</x:v>
      </x:c>
      <x:c r="G3581" s="6" t="n">
        <x:v>0</x:v>
      </x:c>
      <x:c r="H3581" s="7" t="str"/>
      <x:c r="I3581" s="7" t="str">
        <x:v>[{"id": "2", "num": 7000}, {"id": "110252", "num": 2}, {"id": "115002", "num": 2}]</x:v>
      </x:c>
      <x:c r="J3581" s="6" t="str">
        <x:v>https://raw.githubusercontent.com/Mar-7th/StarRailRes/dbe8cdfcfb0bf657b9fe1cf92d5537f118ccb487/index_new/cn/character_skill_trees.json</x:v>
      </x:c>
    </x:row>
    <x:row r="3582" ht="38" customHeight="1">
      <x:c r="A3582" s="6" t="str">
        <x:v>1409301_4</x:v>
      </x:c>
      <x:c r="B3582" s="6" t="str">
        <x:v>1409</x:v>
      </x:c>
      <x:c r="C3582" s="6" t="str">
        <x:v>1409301</x:v>
      </x:c>
      <x:c r="D3582" s="6" t="str">
        <x:v>乌云乌云快走开！</x:v>
      </x:c>
      <x:c r="E3582" s="6" t="n">
        <x:v>4</x:v>
      </x:c>
      <x:c r="F3582" s="6" t="n">
        <x:v>4</x:v>
      </x:c>
      <x:c r="G3582" s="6" t="n">
        <x:v>0</x:v>
      </x:c>
      <x:c r="H3582" s="7" t="str"/>
      <x:c r="I3582" s="7" t="str">
        <x:v>[{"id": "2", "num": 16000}, {"id": "110252", "num": 4}, {"id": "115002", "num": 3}]</x:v>
      </x:c>
      <x:c r="J3582" s="6" t="str">
        <x:v>https://raw.githubusercontent.com/Mar-7th/StarRailRes/dbe8cdfcfb0bf657b9fe1cf92d5537f118ccb487/index_new/cn/character_skill_trees.json</x:v>
      </x:c>
    </x:row>
    <x:row r="3583" ht="38" customHeight="1">
      <x:c r="A3583" s="6" t="str">
        <x:v>1409301_5</x:v>
      </x:c>
      <x:c r="B3583" s="6" t="str">
        <x:v>1409</x:v>
      </x:c>
      <x:c r="C3583" s="6" t="str">
        <x:v>1409301</x:v>
      </x:c>
      <x:c r="D3583" s="6" t="str">
        <x:v>乌云乌云快走开！</x:v>
      </x:c>
      <x:c r="E3583" s="6" t="n">
        <x:v>5</x:v>
      </x:c>
      <x:c r="F3583" s="6" t="n">
        <x:v>5</x:v>
      </x:c>
      <x:c r="G3583" s="6" t="n">
        <x:v>0</x:v>
      </x:c>
      <x:c r="H3583" s="7" t="str"/>
      <x:c r="I3583" s="7" t="str">
        <x:v>[{"id": "2", "num": 35000}, {"id": "110253", "num": 2}, {"id": "115003", "num": 2}]</x:v>
      </x:c>
      <x:c r="J3583" s="6" t="str">
        <x:v>https://raw.githubusercontent.com/Mar-7th/StarRailRes/dbe8cdfcfb0bf657b9fe1cf92d5537f118ccb487/index_new/cn/character_skill_trees.json</x:v>
      </x:c>
    </x:row>
    <x:row r="3584" ht="38" customHeight="1">
      <x:c r="A3584" s="6" t="str">
        <x:v>1409301_6</x:v>
      </x:c>
      <x:c r="B3584" s="6" t="str">
        <x:v>1409</x:v>
      </x:c>
      <x:c r="C3584" s="6" t="str">
        <x:v>1409301</x:v>
      </x:c>
      <x:c r="D3584" s="6" t="str">
        <x:v>乌云乌云快走开！</x:v>
      </x:c>
      <x:c r="E3584" s="6" t="n">
        <x:v>6</x:v>
      </x:c>
      <x:c r="F3584" s="6" t="n">
        <x:v>6</x:v>
      </x:c>
      <x:c r="G3584" s="6" t="n">
        <x:v>0</x:v>
      </x:c>
      <x:c r="H3584" s="7" t="str"/>
      <x:c r="I3584" s="7" t="str">
        <x:v>[{"id": "2", "num": 140000}, {"id": "110253", "num": 6}, {"id": "115003", "num": 2}]</x:v>
      </x:c>
      <x:c r="J3584" s="6" t="str">
        <x:v>https://raw.githubusercontent.com/Mar-7th/StarRailRes/dbe8cdfcfb0bf657b9fe1cf92d5537f118ccb487/index_new/cn/character_skill_trees.json</x:v>
      </x:c>
    </x:row>
    <x:row r="3585" ht="20" customHeight="1">
      <x:c r="A3585" s="6" t="str">
        <x:v>1409302_1</x:v>
      </x:c>
      <x:c r="B3585" s="6" t="str">
        <x:v>1409</x:v>
      </x:c>
      <x:c r="C3585" s="6" t="str">
        <x:v>1409302</x:v>
      </x:c>
      <x:c r="D3585" s="6" t="str">
        <x:v>牵起晴空的手</x:v>
      </x:c>
      <x:c r="E3585" s="6" t="n">
        <x:v>1</x:v>
      </x:c>
      <x:c r="F3585" s="6" t="n">
        <x:v>0</x:v>
      </x:c>
      <x:c r="G3585" s="6" t="n">
        <x:v>0</x:v>
      </x:c>
      <x:c r="H3585" s="7" t="str"/>
      <x:c r="I3585" s="7" t="str">
        <x:v>[]</x:v>
      </x:c>
      <x:c r="J3585" s="6" t="str">
        <x:v>https://raw.githubusercontent.com/Mar-7th/StarRailRes/dbe8cdfcfb0bf657b9fe1cf92d5537f118ccb487/index_new/cn/character_skill_trees.json</x:v>
      </x:c>
    </x:row>
    <x:row r="3586" ht="38" customHeight="1">
      <x:c r="A3586" s="6" t="str">
        <x:v>1409302_2</x:v>
      </x:c>
      <x:c r="B3586" s="6" t="str">
        <x:v>1409</x:v>
      </x:c>
      <x:c r="C3586" s="6" t="str">
        <x:v>1409302</x:v>
      </x:c>
      <x:c r="D3586" s="6" t="str">
        <x:v>牵起晴空的手</x:v>
      </x:c>
      <x:c r="E3586" s="6" t="n">
        <x:v>2</x:v>
      </x:c>
      <x:c r="F3586" s="6" t="n">
        <x:v>2</x:v>
      </x:c>
      <x:c r="G3586" s="6" t="n">
        <x:v>0</x:v>
      </x:c>
      <x:c r="H3586" s="7" t="str"/>
      <x:c r="I3586" s="7" t="str">
        <x:v>[{"id": "2", "num": 3500}, {"id": "110251", "num": 2}, {"id": "115001", "num": 4}]</x:v>
      </x:c>
      <x:c r="J3586" s="6" t="str">
        <x:v>https://raw.githubusercontent.com/Mar-7th/StarRailRes/dbe8cdfcfb0bf657b9fe1cf92d5537f118ccb487/index_new/cn/character_skill_trees.json</x:v>
      </x:c>
    </x:row>
    <x:row r="3587" ht="38" customHeight="1">
      <x:c r="A3587" s="6" t="str">
        <x:v>1409302_3</x:v>
      </x:c>
      <x:c r="B3587" s="6" t="str">
        <x:v>1409</x:v>
      </x:c>
      <x:c r="C3587" s="6" t="str">
        <x:v>1409302</x:v>
      </x:c>
      <x:c r="D3587" s="6" t="str">
        <x:v>牵起晴空的手</x:v>
      </x:c>
      <x:c r="E3587" s="6" t="n">
        <x:v>3</x:v>
      </x:c>
      <x:c r="F3587" s="6" t="n">
        <x:v>3</x:v>
      </x:c>
      <x:c r="G3587" s="6" t="n">
        <x:v>0</x:v>
      </x:c>
      <x:c r="H3587" s="7" t="str"/>
      <x:c r="I3587" s="7" t="str">
        <x:v>[{"id": "2", "num": 7000}, {"id": "110252", "num": 2}, {"id": "115002", "num": 2}]</x:v>
      </x:c>
      <x:c r="J3587" s="6" t="str">
        <x:v>https://raw.githubusercontent.com/Mar-7th/StarRailRes/dbe8cdfcfb0bf657b9fe1cf92d5537f118ccb487/index_new/cn/character_skill_trees.json</x:v>
      </x:c>
    </x:row>
    <x:row r="3588" ht="38" customHeight="1">
      <x:c r="A3588" s="6" t="str">
        <x:v>1409302_4</x:v>
      </x:c>
      <x:c r="B3588" s="6" t="str">
        <x:v>1409</x:v>
      </x:c>
      <x:c r="C3588" s="6" t="str">
        <x:v>1409302</x:v>
      </x:c>
      <x:c r="D3588" s="6" t="str">
        <x:v>牵起晴空的手</x:v>
      </x:c>
      <x:c r="E3588" s="6" t="n">
        <x:v>4</x:v>
      </x:c>
      <x:c r="F3588" s="6" t="n">
        <x:v>4</x:v>
      </x:c>
      <x:c r="G3588" s="6" t="n">
        <x:v>0</x:v>
      </x:c>
      <x:c r="H3588" s="7" t="str"/>
      <x:c r="I3588" s="7" t="str">
        <x:v>[{"id": "2", "num": 16000}, {"id": "110252", "num": 4}, {"id": "115002", "num": 3}]</x:v>
      </x:c>
      <x:c r="J3588" s="6" t="str">
        <x:v>https://raw.githubusercontent.com/Mar-7th/StarRailRes/dbe8cdfcfb0bf657b9fe1cf92d5537f118ccb487/index_new/cn/character_skill_trees.json</x:v>
      </x:c>
    </x:row>
    <x:row r="3589" ht="38" customHeight="1">
      <x:c r="A3589" s="6" t="str">
        <x:v>1409302_5</x:v>
      </x:c>
      <x:c r="B3589" s="6" t="str">
        <x:v>1409</x:v>
      </x:c>
      <x:c r="C3589" s="6" t="str">
        <x:v>1409302</x:v>
      </x:c>
      <x:c r="D3589" s="6" t="str">
        <x:v>牵起晴空的手</x:v>
      </x:c>
      <x:c r="E3589" s="6" t="n">
        <x:v>5</x:v>
      </x:c>
      <x:c r="F3589" s="6" t="n">
        <x:v>5</x:v>
      </x:c>
      <x:c r="G3589" s="6" t="n">
        <x:v>0</x:v>
      </x:c>
      <x:c r="H3589" s="7" t="str"/>
      <x:c r="I3589" s="7" t="str">
        <x:v>[{"id": "2", "num": 35000}, {"id": "110253", "num": 2}, {"id": "115003", "num": 2}]</x:v>
      </x:c>
      <x:c r="J3589" s="6" t="str">
        <x:v>https://raw.githubusercontent.com/Mar-7th/StarRailRes/dbe8cdfcfb0bf657b9fe1cf92d5537f118ccb487/index_new/cn/character_skill_trees.json</x:v>
      </x:c>
    </x:row>
    <x:row r="3590" ht="38" customHeight="1">
      <x:c r="A3590" s="6" t="str">
        <x:v>1409302_6</x:v>
      </x:c>
      <x:c r="B3590" s="6" t="str">
        <x:v>1409</x:v>
      </x:c>
      <x:c r="C3590" s="6" t="str">
        <x:v>1409302</x:v>
      </x:c>
      <x:c r="D3590" s="6" t="str">
        <x:v>牵起晴空的手</x:v>
      </x:c>
      <x:c r="E3590" s="6" t="n">
        <x:v>6</x:v>
      </x:c>
      <x:c r="F3590" s="6" t="n">
        <x:v>6</x:v>
      </x:c>
      <x:c r="G3590" s="6" t="n">
        <x:v>0</x:v>
      </x:c>
      <x:c r="H3590" s="7" t="str"/>
      <x:c r="I3590" s="7" t="str">
        <x:v>[{"id": "2", "num": 140000}, {"id": "110253", "num": 6}, {"id": "115003", "num": 2}]</x:v>
      </x:c>
      <x:c r="J3590" s="6" t="str">
        <x:v>https://raw.githubusercontent.com/Mar-7th/StarRailRes/dbe8cdfcfb0bf657b9fe1cf92d5537f118ccb487/index_new/cn/character_skill_trees.json</x:v>
      </x:c>
    </x:row>
    <x:row r="3591" ht="20" customHeight="1">
      <x:c r="A3591" s="6" t="str">
        <x:v>1410001_1</x:v>
      </x:c>
      <x:c r="B3591" s="6" t="str">
        <x:v>1410</x:v>
      </x:c>
      <x:c r="C3591" s="6" t="str">
        <x:v>1410001</x:v>
      </x:c>
      <x:c r="D3591" s="6" t="str"/>
      <x:c r="E3591" s="6" t="n">
        <x:v>1</x:v>
      </x:c>
      <x:c r="F3591" s="6" t="n">
        <x:v>0</x:v>
      </x:c>
      <x:c r="G3591" s="6" t="n">
        <x:v>0</x:v>
      </x:c>
      <x:c r="H3591" s="7" t="str"/>
      <x:c r="I3591" s="7" t="str">
        <x:v>[]</x:v>
      </x:c>
      <x:c r="J3591" s="6" t="str">
        <x:v>https://raw.githubusercontent.com/Mar-7th/StarRailRes/dbe8cdfcfb0bf657b9fe1cf92d5537f118ccb487/index_new/cn/character_skill_trees.json</x:v>
      </x:c>
    </x:row>
    <x:row r="3592" ht="38" customHeight="1">
      <x:c r="A3592" s="6" t="str">
        <x:v>1410001_2</x:v>
      </x:c>
      <x:c r="B3592" s="6" t="str">
        <x:v>1410</x:v>
      </x:c>
      <x:c r="C3592" s="6" t="str">
        <x:v>1410001</x:v>
      </x:c>
      <x:c r="D3592" s="6" t="str"/>
      <x:c r="E3592" s="6" t="n">
        <x:v>2</x:v>
      </x:c>
      <x:c r="F3592" s="6" t="n">
        <x:v>2</x:v>
      </x:c>
      <x:c r="G3592" s="6" t="n">
        <x:v>0</x:v>
      </x:c>
      <x:c r="H3592" s="7" t="str"/>
      <x:c r="I3592" s="7" t="str">
        <x:v>[{"id": "2", "num": 5000}, {"id": "110221", "num": 3}, {"id": "115001", "num": 6}]</x:v>
      </x:c>
      <x:c r="J3592" s="6" t="str">
        <x:v>https://raw.githubusercontent.com/Mar-7th/StarRailRes/dbe8cdfcfb0bf657b9fe1cf92d5537f118ccb487/index_new/cn/character_skill_trees.json</x:v>
      </x:c>
    </x:row>
    <x:row r="3593" ht="38" customHeight="1">
      <x:c r="A3593" s="6" t="str">
        <x:v>1410001_3</x:v>
      </x:c>
      <x:c r="B3593" s="6" t="str">
        <x:v>1410</x:v>
      </x:c>
      <x:c r="C3593" s="6" t="str">
        <x:v>1410001</x:v>
      </x:c>
      <x:c r="D3593" s="6" t="str"/>
      <x:c r="E3593" s="6" t="n">
        <x:v>3</x:v>
      </x:c>
      <x:c r="F3593" s="6" t="n">
        <x:v>3</x:v>
      </x:c>
      <x:c r="G3593" s="6" t="n">
        <x:v>0</x:v>
      </x:c>
      <x:c r="H3593" s="7" t="str"/>
      <x:c r="I3593" s="7" t="str">
        <x:v>[{"id": "2", "num": 10000}, {"id": "110222", "num": 3}, {"id": "115002", "num": 3}]</x:v>
      </x:c>
      <x:c r="J3593" s="6" t="str">
        <x:v>https://raw.githubusercontent.com/Mar-7th/StarRailRes/dbe8cdfcfb0bf657b9fe1cf92d5537f118ccb487/index_new/cn/character_skill_trees.json</x:v>
      </x:c>
    </x:row>
    <x:row r="3594" ht="38" customHeight="1">
      <x:c r="A3594" s="6" t="str">
        <x:v>1410001_4</x:v>
      </x:c>
      <x:c r="B3594" s="6" t="str">
        <x:v>1410</x:v>
      </x:c>
      <x:c r="C3594" s="6" t="str">
        <x:v>1410001</x:v>
      </x:c>
      <x:c r="D3594" s="6" t="str"/>
      <x:c r="E3594" s="6" t="n">
        <x:v>4</x:v>
      </x:c>
      <x:c r="F3594" s="6" t="n">
        <x:v>4</x:v>
      </x:c>
      <x:c r="G3594" s="6" t="n">
        <x:v>0</x:v>
      </x:c>
      <x:c r="H3594" s="7" t="str"/>
      <x:c r="I3594" s="7" t="str">
        <x:v>[{"id": "2", "num": 20000}, {"id": "110222", "num": 5}, {"id": "115002", "num": 4}]</x:v>
      </x:c>
      <x:c r="J3594" s="6" t="str">
        <x:v>https://raw.githubusercontent.com/Mar-7th/StarRailRes/dbe8cdfcfb0bf657b9fe1cf92d5537f118ccb487/index_new/cn/character_skill_trees.json</x:v>
      </x:c>
    </x:row>
    <x:row r="3595" ht="38" customHeight="1">
      <x:c r="A3595" s="6" t="str">
        <x:v>1410001_5</x:v>
      </x:c>
      <x:c r="B3595" s="6" t="str">
        <x:v>1410</x:v>
      </x:c>
      <x:c r="C3595" s="6" t="str">
        <x:v>1410001</x:v>
      </x:c>
      <x:c r="D3595" s="6" t="str"/>
      <x:c r="E3595" s="6" t="n">
        <x:v>5</x:v>
      </x:c>
      <x:c r="F3595" s="6" t="n">
        <x:v>5</x:v>
      </x:c>
      <x:c r="G3595" s="6" t="n">
        <x:v>0</x:v>
      </x:c>
      <x:c r="H3595" s="7" t="str"/>
      <x:c r="I3595" s="7" t="str">
        <x:v>[{"id": "2", "num": 45000}, {"id": "110223", "num": 3}, {"id": "115003", "num": 3}]</x:v>
      </x:c>
      <x:c r="J3595" s="6" t="str">
        <x:v>https://raw.githubusercontent.com/Mar-7th/StarRailRes/dbe8cdfcfb0bf657b9fe1cf92d5537f118ccb487/index_new/cn/character_skill_trees.json</x:v>
      </x:c>
    </x:row>
    <x:row r="3596" ht="38" customHeight="1">
      <x:c r="A3596" s="6" t="str">
        <x:v>1410001_6</x:v>
      </x:c>
      <x:c r="B3596" s="6" t="str">
        <x:v>1410</x:v>
      </x:c>
      <x:c r="C3596" s="6" t="str">
        <x:v>1410001</x:v>
      </x:c>
      <x:c r="D3596" s="6" t="str"/>
      <x:c r="E3596" s="6" t="n">
        <x:v>6</x:v>
      </x:c>
      <x:c r="F3596" s="6" t="n">
        <x:v>6</x:v>
      </x:c>
      <x:c r="G3596" s="6" t="n">
        <x:v>0</x:v>
      </x:c>
      <x:c r="H3596" s="7" t="str"/>
      <x:c r="I3596" s="7" t="str">
        <x:v>[{"id": "2", "num": 160000}, {"id": "110223", "num": 8}, {"id": "115003", "num": 4}]</x:v>
      </x:c>
      <x:c r="J3596" s="6" t="str">
        <x:v>https://raw.githubusercontent.com/Mar-7th/StarRailRes/dbe8cdfcfb0bf657b9fe1cf92d5537f118ccb487/index_new/cn/character_skill_trees.json</x:v>
      </x:c>
    </x:row>
    <x:row r="3597" ht="20" customHeight="1">
      <x:c r="A3597" s="6" t="str">
        <x:v>1410002_1</x:v>
      </x:c>
      <x:c r="B3597" s="6" t="str">
        <x:v>1410</x:v>
      </x:c>
      <x:c r="C3597" s="6" t="str">
        <x:v>1410002</x:v>
      </x:c>
      <x:c r="D3597" s="6" t="str"/>
      <x:c r="E3597" s="6" t="n">
        <x:v>1</x:v>
      </x:c>
      <x:c r="F3597" s="6" t="n">
        <x:v>0</x:v>
      </x:c>
      <x:c r="G3597" s="6" t="n">
        <x:v>0</x:v>
      </x:c>
      <x:c r="H3597" s="7" t="str"/>
      <x:c r="I3597" s="7" t="str">
        <x:v>[]</x:v>
      </x:c>
      <x:c r="J3597" s="6" t="str">
        <x:v>https://raw.githubusercontent.com/Mar-7th/StarRailRes/dbe8cdfcfb0bf657b9fe1cf92d5537f118ccb487/index_new/cn/character_skill_trees.json</x:v>
      </x:c>
    </x:row>
    <x:row r="3598" ht="38" customHeight="1">
      <x:c r="A3598" s="6" t="str">
        <x:v>1410002_2</x:v>
      </x:c>
      <x:c r="B3598" s="6" t="str">
        <x:v>1410</x:v>
      </x:c>
      <x:c r="C3598" s="6" t="str">
        <x:v>1410002</x:v>
      </x:c>
      <x:c r="D3598" s="6" t="str"/>
      <x:c r="E3598" s="6" t="n">
        <x:v>2</x:v>
      </x:c>
      <x:c r="F3598" s="6" t="n">
        <x:v>1</x:v>
      </x:c>
      <x:c r="G3598" s="6" t="n">
        <x:v>0</x:v>
      </x:c>
      <x:c r="H3598" s="7" t="str"/>
      <x:c r="I3598" s="7" t="str">
        <x:v>[{"id": "2", "num": 2500}, {"id": "115001", "num": 3}]</x:v>
      </x:c>
      <x:c r="J3598" s="6" t="str">
        <x:v>https://raw.githubusercontent.com/Mar-7th/StarRailRes/dbe8cdfcfb0bf657b9fe1cf92d5537f118ccb487/index_new/cn/character_skill_trees.json</x:v>
      </x:c>
    </x:row>
    <x:row r="3599" ht="38" customHeight="1">
      <x:c r="A3599" s="6" t="str">
        <x:v>1410002_3</x:v>
      </x:c>
      <x:c r="B3599" s="6" t="str">
        <x:v>1410</x:v>
      </x:c>
      <x:c r="C3599" s="6" t="str">
        <x:v>1410002</x:v>
      </x:c>
      <x:c r="D3599" s="6" t="str"/>
      <x:c r="E3599" s="6" t="n">
        <x:v>3</x:v>
      </x:c>
      <x:c r="F3599" s="6" t="n">
        <x:v>2</x:v>
      </x:c>
      <x:c r="G3599" s="6" t="n">
        <x:v>0</x:v>
      </x:c>
      <x:c r="H3599" s="7" t="str"/>
      <x:c r="I3599" s="7" t="str">
        <x:v>[{"id": "2", "num": 5000}, {"id": "110221", "num": 3}, {"id": "115001", "num": 6}]</x:v>
      </x:c>
      <x:c r="J3599" s="6" t="str">
        <x:v>https://raw.githubusercontent.com/Mar-7th/StarRailRes/dbe8cdfcfb0bf657b9fe1cf92d5537f118ccb487/index_new/cn/character_skill_trees.json</x:v>
      </x:c>
    </x:row>
    <x:row r="3600" ht="38" customHeight="1">
      <x:c r="A3600" s="6" t="str">
        <x:v>1410002_4</x:v>
      </x:c>
      <x:c r="B3600" s="6" t="str">
        <x:v>1410</x:v>
      </x:c>
      <x:c r="C3600" s="6" t="str">
        <x:v>1410002</x:v>
      </x:c>
      <x:c r="D3600" s="6" t="str"/>
      <x:c r="E3600" s="6" t="n">
        <x:v>4</x:v>
      </x:c>
      <x:c r="F3600" s="6" t="n">
        <x:v>3</x:v>
      </x:c>
      <x:c r="G3600" s="6" t="n">
        <x:v>0</x:v>
      </x:c>
      <x:c r="H3600" s="7" t="str"/>
      <x:c r="I3600" s="7" t="str">
        <x:v>[{"id": "2", "num": 10000}, {"id": "110222", "num": 3}, {"id": "115002", "num": 3}]</x:v>
      </x:c>
      <x:c r="J3600" s="6" t="str">
        <x:v>https://raw.githubusercontent.com/Mar-7th/StarRailRes/dbe8cdfcfb0bf657b9fe1cf92d5537f118ccb487/index_new/cn/character_skill_trees.json</x:v>
      </x:c>
    </x:row>
    <x:row r="3601" ht="38" customHeight="1">
      <x:c r="A3601" s="6" t="str">
        <x:v>1410002_5</x:v>
      </x:c>
      <x:c r="B3601" s="6" t="str">
        <x:v>1410</x:v>
      </x:c>
      <x:c r="C3601" s="6" t="str">
        <x:v>1410002</x:v>
      </x:c>
      <x:c r="D3601" s="6" t="str"/>
      <x:c r="E3601" s="6" t="n">
        <x:v>5</x:v>
      </x:c>
      <x:c r="F3601" s="6" t="n">
        <x:v>4</x:v>
      </x:c>
      <x:c r="G3601" s="6" t="n">
        <x:v>0</x:v>
      </x:c>
      <x:c r="H3601" s="7" t="str"/>
      <x:c r="I3601" s="7" t="str">
        <x:v>[{"id": "2", "num": 20000}, {"id": "110222", "num": 5}, {"id": "115002", "num": 4}]</x:v>
      </x:c>
      <x:c r="J3601" s="6" t="str">
        <x:v>https://raw.githubusercontent.com/Mar-7th/StarRailRes/dbe8cdfcfb0bf657b9fe1cf92d5537f118ccb487/index_new/cn/character_skill_trees.json</x:v>
      </x:c>
    </x:row>
    <x:row r="3602" ht="38" customHeight="1">
      <x:c r="A3602" s="6" t="str">
        <x:v>1410002_6</x:v>
      </x:c>
      <x:c r="B3602" s="6" t="str">
        <x:v>1410</x:v>
      </x:c>
      <x:c r="C3602" s="6" t="str">
        <x:v>1410002</x:v>
      </x:c>
      <x:c r="D3602" s="6" t="str"/>
      <x:c r="E3602" s="6" t="n">
        <x:v>6</x:v>
      </x:c>
      <x:c r="F3602" s="6" t="n">
        <x:v>4</x:v>
      </x:c>
      <x:c r="G3602" s="6" t="n">
        <x:v>0</x:v>
      </x:c>
      <x:c r="H3602" s="7" t="str"/>
      <x:c r="I3602" s="7" t="str">
        <x:v>[{"id": "2", "num": 30000}, {"id": "110222", "num": 7}, {"id": "115002", "num": 6}]</x:v>
      </x:c>
      <x:c r="J3602" s="6" t="str">
        <x:v>https://raw.githubusercontent.com/Mar-7th/StarRailRes/dbe8cdfcfb0bf657b9fe1cf92d5537f118ccb487/index_new/cn/character_skill_trees.json</x:v>
      </x:c>
    </x:row>
    <x:row r="3603" ht="38" customHeight="1">
      <x:c r="A3603" s="6" t="str">
        <x:v>1410002_7</x:v>
      </x:c>
      <x:c r="B3603" s="6" t="str">
        <x:v>1410</x:v>
      </x:c>
      <x:c r="C3603" s="6" t="str">
        <x:v>1410002</x:v>
      </x:c>
      <x:c r="D3603" s="6" t="str"/>
      <x:c r="E3603" s="6" t="n">
        <x:v>7</x:v>
      </x:c>
      <x:c r="F3603" s="6" t="n">
        <x:v>5</x:v>
      </x:c>
      <x:c r="G3603" s="6" t="n">
        <x:v>0</x:v>
      </x:c>
      <x:c r="H3603" s="7" t="str"/>
      <x:c r="I3603" s="7" t="str">
        <x:v>[{"id": "2", "num": 45000}, {"id": "110223", "num": 3}, {"id": "115003", "num": 3}]</x:v>
      </x:c>
      <x:c r="J3603" s="6" t="str">
        <x:v>https://raw.githubusercontent.com/Mar-7th/StarRailRes/dbe8cdfcfb0bf657b9fe1cf92d5537f118ccb487/index_new/cn/character_skill_trees.json</x:v>
      </x:c>
    </x:row>
    <x:row r="3604" ht="53" customHeight="1">
      <x:c r="A3604" s="6" t="str">
        <x:v>1410002_8</x:v>
      </x:c>
      <x:c r="B3604" s="6" t="str">
        <x:v>1410</x:v>
      </x:c>
      <x:c r="C3604" s="6" t="str">
        <x:v>1410002</x:v>
      </x:c>
      <x:c r="D3604" s="6" t="str"/>
      <x:c r="E3604" s="6" t="n">
        <x:v>8</x:v>
      </x:c>
      <x:c r="F3604" s="6" t="n">
        <x:v>5</x:v>
      </x:c>
      <x:c r="G3604" s="6" t="n">
        <x:v>0</x:v>
      </x:c>
      <x:c r="H3604" s="7" t="str"/>
      <x:c r="I3604" s="7" t="str">
        <x:v>[{"id": "2", "num": 80000}, {"id": "110223", "num": 5}, {"id": "110507", "num": 1}, {"id": "115003", "num": 4}]</x:v>
      </x:c>
      <x:c r="J3604" s="6" t="str">
        <x:v>https://raw.githubusercontent.com/Mar-7th/StarRailRes/dbe8cdfcfb0bf657b9fe1cf92d5537f118ccb487/index_new/cn/character_skill_trees.json</x:v>
      </x:c>
    </x:row>
    <x:row r="3605" ht="53" customHeight="1">
      <x:c r="A3605" s="6" t="str">
        <x:v>1410002_9</x:v>
      </x:c>
      <x:c r="B3605" s="6" t="str">
        <x:v>1410</x:v>
      </x:c>
      <x:c r="C3605" s="6" t="str">
        <x:v>1410002</x:v>
      </x:c>
      <x:c r="D3605" s="6" t="str"/>
      <x:c r="E3605" s="6" t="n">
        <x:v>9</x:v>
      </x:c>
      <x:c r="F3605" s="6" t="n">
        <x:v>6</x:v>
      </x:c>
      <x:c r="G3605" s="6" t="n">
        <x:v>0</x:v>
      </x:c>
      <x:c r="H3605" s="7" t="str"/>
      <x:c r="I3605" s="7" t="str">
        <x:v>[{"id": "2", "num": 160000}, {"id": "110223", "num": 8}, {"id": "241", "num": 1}, {"id": "110507", "num": 1}]</x:v>
      </x:c>
      <x:c r="J3605" s="6" t="str">
        <x:v>https://raw.githubusercontent.com/Mar-7th/StarRailRes/dbe8cdfcfb0bf657b9fe1cf92d5537f118ccb487/index_new/cn/character_skill_trees.json</x:v>
      </x:c>
    </x:row>
    <x:row r="3606" ht="53" customHeight="1">
      <x:c r="A3606" s="6" t="str">
        <x:v>1410002_10</x:v>
      </x:c>
      <x:c r="B3606" s="6" t="str">
        <x:v>1410</x:v>
      </x:c>
      <x:c r="C3606" s="6" t="str">
        <x:v>1410002</x:v>
      </x:c>
      <x:c r="D3606" s="6" t="str"/>
      <x:c r="E3606" s="6" t="n">
        <x:v>10</x:v>
      </x:c>
      <x:c r="F3606" s="6" t="n">
        <x:v>6</x:v>
      </x:c>
      <x:c r="G3606" s="6" t="n">
        <x:v>0</x:v>
      </x:c>
      <x:c r="H3606" s="7" t="str"/>
      <x:c r="I3606" s="7" t="str">
        <x:v>[{"id": "2", "num": 300000}, {"id": "110223", "num": 14}, {"id": "241", "num": 1}, {"id": "110507", "num": 1}]</x:v>
      </x:c>
      <x:c r="J3606" s="6" t="str">
        <x:v>https://raw.githubusercontent.com/Mar-7th/StarRailRes/dbe8cdfcfb0bf657b9fe1cf92d5537f118ccb487/index_new/cn/character_skill_trees.json</x:v>
      </x:c>
    </x:row>
    <x:row r="3607" ht="20" customHeight="1">
      <x:c r="A3607" s="6" t="str">
        <x:v>1410003_1</x:v>
      </x:c>
      <x:c r="B3607" s="6" t="str">
        <x:v>1410</x:v>
      </x:c>
      <x:c r="C3607" s="6" t="str">
        <x:v>1410003</x:v>
      </x:c>
      <x:c r="D3607" s="6" t="str"/>
      <x:c r="E3607" s="6" t="n">
        <x:v>1</x:v>
      </x:c>
      <x:c r="F3607" s="6" t="n">
        <x:v>0</x:v>
      </x:c>
      <x:c r="G3607" s="6" t="n">
        <x:v>0</x:v>
      </x:c>
      <x:c r="H3607" s="7" t="str"/>
      <x:c r="I3607" s="7" t="str">
        <x:v>[]</x:v>
      </x:c>
      <x:c r="J3607" s="6" t="str">
        <x:v>https://raw.githubusercontent.com/Mar-7th/StarRailRes/dbe8cdfcfb0bf657b9fe1cf92d5537f118ccb487/index_new/cn/character_skill_trees.json</x:v>
      </x:c>
    </x:row>
    <x:row r="3608" ht="38" customHeight="1">
      <x:c r="A3608" s="6" t="str">
        <x:v>1410003_2</x:v>
      </x:c>
      <x:c r="B3608" s="6" t="str">
        <x:v>1410</x:v>
      </x:c>
      <x:c r="C3608" s="6" t="str">
        <x:v>1410003</x:v>
      </x:c>
      <x:c r="D3608" s="6" t="str"/>
      <x:c r="E3608" s="6" t="n">
        <x:v>2</x:v>
      </x:c>
      <x:c r="F3608" s="6" t="n">
        <x:v>1</x:v>
      </x:c>
      <x:c r="G3608" s="6" t="n">
        <x:v>0</x:v>
      </x:c>
      <x:c r="H3608" s="7" t="str"/>
      <x:c r="I3608" s="7" t="str">
        <x:v>[{"id": "2", "num": 2500}, {"id": "115001", "num": 3}]</x:v>
      </x:c>
      <x:c r="J3608" s="6" t="str">
        <x:v>https://raw.githubusercontent.com/Mar-7th/StarRailRes/dbe8cdfcfb0bf657b9fe1cf92d5537f118ccb487/index_new/cn/character_skill_trees.json</x:v>
      </x:c>
    </x:row>
    <x:row r="3609" ht="38" customHeight="1">
      <x:c r="A3609" s="6" t="str">
        <x:v>1410003_3</x:v>
      </x:c>
      <x:c r="B3609" s="6" t="str">
        <x:v>1410</x:v>
      </x:c>
      <x:c r="C3609" s="6" t="str">
        <x:v>1410003</x:v>
      </x:c>
      <x:c r="D3609" s="6" t="str"/>
      <x:c r="E3609" s="6" t="n">
        <x:v>3</x:v>
      </x:c>
      <x:c r="F3609" s="6" t="n">
        <x:v>2</x:v>
      </x:c>
      <x:c r="G3609" s="6" t="n">
        <x:v>0</x:v>
      </x:c>
      <x:c r="H3609" s="7" t="str"/>
      <x:c r="I3609" s="7" t="str">
        <x:v>[{"id": "2", "num": 5000}, {"id": "110221", "num": 3}, {"id": "115001", "num": 6}]</x:v>
      </x:c>
      <x:c r="J3609" s="6" t="str">
        <x:v>https://raw.githubusercontent.com/Mar-7th/StarRailRes/dbe8cdfcfb0bf657b9fe1cf92d5537f118ccb487/index_new/cn/character_skill_trees.json</x:v>
      </x:c>
    </x:row>
    <x:row r="3610" ht="38" customHeight="1">
      <x:c r="A3610" s="6" t="str">
        <x:v>1410003_4</x:v>
      </x:c>
      <x:c r="B3610" s="6" t="str">
        <x:v>1410</x:v>
      </x:c>
      <x:c r="C3610" s="6" t="str">
        <x:v>1410003</x:v>
      </x:c>
      <x:c r="D3610" s="6" t="str"/>
      <x:c r="E3610" s="6" t="n">
        <x:v>4</x:v>
      </x:c>
      <x:c r="F3610" s="6" t="n">
        <x:v>3</x:v>
      </x:c>
      <x:c r="G3610" s="6" t="n">
        <x:v>0</x:v>
      </x:c>
      <x:c r="H3610" s="7" t="str"/>
      <x:c r="I3610" s="7" t="str">
        <x:v>[{"id": "2", "num": 10000}, {"id": "110222", "num": 3}, {"id": "115002", "num": 3}]</x:v>
      </x:c>
      <x:c r="J3610" s="6" t="str">
        <x:v>https://raw.githubusercontent.com/Mar-7th/StarRailRes/dbe8cdfcfb0bf657b9fe1cf92d5537f118ccb487/index_new/cn/character_skill_trees.json</x:v>
      </x:c>
    </x:row>
    <x:row r="3611" ht="38" customHeight="1">
      <x:c r="A3611" s="6" t="str">
        <x:v>1410003_5</x:v>
      </x:c>
      <x:c r="B3611" s="6" t="str">
        <x:v>1410</x:v>
      </x:c>
      <x:c r="C3611" s="6" t="str">
        <x:v>1410003</x:v>
      </x:c>
      <x:c r="D3611" s="6" t="str"/>
      <x:c r="E3611" s="6" t="n">
        <x:v>5</x:v>
      </x:c>
      <x:c r="F3611" s="6" t="n">
        <x:v>4</x:v>
      </x:c>
      <x:c r="G3611" s="6" t="n">
        <x:v>0</x:v>
      </x:c>
      <x:c r="H3611" s="7" t="str"/>
      <x:c r="I3611" s="7" t="str">
        <x:v>[{"id": "2", "num": 20000}, {"id": "110222", "num": 5}, {"id": "115002", "num": 4}]</x:v>
      </x:c>
      <x:c r="J3611" s="6" t="str">
        <x:v>https://raw.githubusercontent.com/Mar-7th/StarRailRes/dbe8cdfcfb0bf657b9fe1cf92d5537f118ccb487/index_new/cn/character_skill_trees.json</x:v>
      </x:c>
    </x:row>
    <x:row r="3612" ht="38" customHeight="1">
      <x:c r="A3612" s="6" t="str">
        <x:v>1410003_6</x:v>
      </x:c>
      <x:c r="B3612" s="6" t="str">
        <x:v>1410</x:v>
      </x:c>
      <x:c r="C3612" s="6" t="str">
        <x:v>1410003</x:v>
      </x:c>
      <x:c r="D3612" s="6" t="str"/>
      <x:c r="E3612" s="6" t="n">
        <x:v>6</x:v>
      </x:c>
      <x:c r="F3612" s="6" t="n">
        <x:v>4</x:v>
      </x:c>
      <x:c r="G3612" s="6" t="n">
        <x:v>0</x:v>
      </x:c>
      <x:c r="H3612" s="7" t="str"/>
      <x:c r="I3612" s="7" t="str">
        <x:v>[{"id": "2", "num": 30000}, {"id": "110222", "num": 7}, {"id": "115002", "num": 6}]</x:v>
      </x:c>
      <x:c r="J3612" s="6" t="str">
        <x:v>https://raw.githubusercontent.com/Mar-7th/StarRailRes/dbe8cdfcfb0bf657b9fe1cf92d5537f118ccb487/index_new/cn/character_skill_trees.json</x:v>
      </x:c>
    </x:row>
    <x:row r="3613" ht="38" customHeight="1">
      <x:c r="A3613" s="6" t="str">
        <x:v>1410003_7</x:v>
      </x:c>
      <x:c r="B3613" s="6" t="str">
        <x:v>1410</x:v>
      </x:c>
      <x:c r="C3613" s="6" t="str">
        <x:v>1410003</x:v>
      </x:c>
      <x:c r="D3613" s="6" t="str"/>
      <x:c r="E3613" s="6" t="n">
        <x:v>7</x:v>
      </x:c>
      <x:c r="F3613" s="6" t="n">
        <x:v>5</x:v>
      </x:c>
      <x:c r="G3613" s="6" t="n">
        <x:v>0</x:v>
      </x:c>
      <x:c r="H3613" s="7" t="str"/>
      <x:c r="I3613" s="7" t="str">
        <x:v>[{"id": "2", "num": 45000}, {"id": "110223", "num": 3}, {"id": "115003", "num": 3}]</x:v>
      </x:c>
      <x:c r="J3613" s="6" t="str">
        <x:v>https://raw.githubusercontent.com/Mar-7th/StarRailRes/dbe8cdfcfb0bf657b9fe1cf92d5537f118ccb487/index_new/cn/character_skill_trees.json</x:v>
      </x:c>
    </x:row>
    <x:row r="3614" ht="53" customHeight="1">
      <x:c r="A3614" s="6" t="str">
        <x:v>1410003_8</x:v>
      </x:c>
      <x:c r="B3614" s="6" t="str">
        <x:v>1410</x:v>
      </x:c>
      <x:c r="C3614" s="6" t="str">
        <x:v>1410003</x:v>
      </x:c>
      <x:c r="D3614" s="6" t="str"/>
      <x:c r="E3614" s="6" t="n">
        <x:v>8</x:v>
      </x:c>
      <x:c r="F3614" s="6" t="n">
        <x:v>5</x:v>
      </x:c>
      <x:c r="G3614" s="6" t="n">
        <x:v>0</x:v>
      </x:c>
      <x:c r="H3614" s="7" t="str"/>
      <x:c r="I3614" s="7" t="str">
        <x:v>[{"id": "2", "num": 80000}, {"id": "110223", "num": 5}, {"id": "110507", "num": 1}, {"id": "115003", "num": 4}]</x:v>
      </x:c>
      <x:c r="J3614" s="6" t="str">
        <x:v>https://raw.githubusercontent.com/Mar-7th/StarRailRes/dbe8cdfcfb0bf657b9fe1cf92d5537f118ccb487/index_new/cn/character_skill_trees.json</x:v>
      </x:c>
    </x:row>
    <x:row r="3615" ht="53" customHeight="1">
      <x:c r="A3615" s="6" t="str">
        <x:v>1410003_9</x:v>
      </x:c>
      <x:c r="B3615" s="6" t="str">
        <x:v>1410</x:v>
      </x:c>
      <x:c r="C3615" s="6" t="str">
        <x:v>1410003</x:v>
      </x:c>
      <x:c r="D3615" s="6" t="str"/>
      <x:c r="E3615" s="6" t="n">
        <x:v>9</x:v>
      </x:c>
      <x:c r="F3615" s="6" t="n">
        <x:v>6</x:v>
      </x:c>
      <x:c r="G3615" s="6" t="n">
        <x:v>0</x:v>
      </x:c>
      <x:c r="H3615" s="7" t="str"/>
      <x:c r="I3615" s="7" t="str">
        <x:v>[{"id": "2", "num": 160000}, {"id": "110223", "num": 8}, {"id": "241", "num": 1}, {"id": "110507", "num": 1}]</x:v>
      </x:c>
      <x:c r="J3615" s="6" t="str">
        <x:v>https://raw.githubusercontent.com/Mar-7th/StarRailRes/dbe8cdfcfb0bf657b9fe1cf92d5537f118ccb487/index_new/cn/character_skill_trees.json</x:v>
      </x:c>
    </x:row>
    <x:row r="3616" ht="53" customHeight="1">
      <x:c r="A3616" s="6" t="str">
        <x:v>1410003_10</x:v>
      </x:c>
      <x:c r="B3616" s="6" t="str">
        <x:v>1410</x:v>
      </x:c>
      <x:c r="C3616" s="6" t="str">
        <x:v>1410003</x:v>
      </x:c>
      <x:c r="D3616" s="6" t="str"/>
      <x:c r="E3616" s="6" t="n">
        <x:v>10</x:v>
      </x:c>
      <x:c r="F3616" s="6" t="n">
        <x:v>6</x:v>
      </x:c>
      <x:c r="G3616" s="6" t="n">
        <x:v>0</x:v>
      </x:c>
      <x:c r="H3616" s="7" t="str"/>
      <x:c r="I3616" s="7" t="str">
        <x:v>[{"id": "2", "num": 300000}, {"id": "110223", "num": 14}, {"id": "241", "num": 1}, {"id": "110507", "num": 1}]</x:v>
      </x:c>
      <x:c r="J3616" s="6" t="str">
        <x:v>https://raw.githubusercontent.com/Mar-7th/StarRailRes/dbe8cdfcfb0bf657b9fe1cf92d5537f118ccb487/index_new/cn/character_skill_trees.json</x:v>
      </x:c>
    </x:row>
    <x:row r="3617" ht="20" customHeight="1">
      <x:c r="A3617" s="6" t="str">
        <x:v>1410004_1</x:v>
      </x:c>
      <x:c r="B3617" s="6" t="str">
        <x:v>1410</x:v>
      </x:c>
      <x:c r="C3617" s="6" t="str">
        <x:v>1410004</x:v>
      </x:c>
      <x:c r="D3617" s="6" t="str"/>
      <x:c r="E3617" s="6" t="n">
        <x:v>1</x:v>
      </x:c>
      <x:c r="F3617" s="6" t="n">
        <x:v>0</x:v>
      </x:c>
      <x:c r="G3617" s="6" t="n">
        <x:v>0</x:v>
      </x:c>
      <x:c r="H3617" s="7" t="str"/>
      <x:c r="I3617" s="7" t="str">
        <x:v>[]</x:v>
      </x:c>
      <x:c r="J3617" s="6" t="str">
        <x:v>https://raw.githubusercontent.com/Mar-7th/StarRailRes/dbe8cdfcfb0bf657b9fe1cf92d5537f118ccb487/index_new/cn/character_skill_trees.json</x:v>
      </x:c>
    </x:row>
    <x:row r="3618" ht="38" customHeight="1">
      <x:c r="A3618" s="6" t="str">
        <x:v>1410004_2</x:v>
      </x:c>
      <x:c r="B3618" s="6" t="str">
        <x:v>1410</x:v>
      </x:c>
      <x:c r="C3618" s="6" t="str">
        <x:v>1410004</x:v>
      </x:c>
      <x:c r="D3618" s="6" t="str"/>
      <x:c r="E3618" s="6" t="n">
        <x:v>2</x:v>
      </x:c>
      <x:c r="F3618" s="6" t="n">
        <x:v>1</x:v>
      </x:c>
      <x:c r="G3618" s="6" t="n">
        <x:v>0</x:v>
      </x:c>
      <x:c r="H3618" s="7" t="str"/>
      <x:c r="I3618" s="7" t="str">
        <x:v>[{"id": "2", "num": 2500}, {"id": "115001", "num": 3}]</x:v>
      </x:c>
      <x:c r="J3618" s="6" t="str">
        <x:v>https://raw.githubusercontent.com/Mar-7th/StarRailRes/dbe8cdfcfb0bf657b9fe1cf92d5537f118ccb487/index_new/cn/character_skill_trees.json</x:v>
      </x:c>
    </x:row>
    <x:row r="3619" ht="38" customHeight="1">
      <x:c r="A3619" s="6" t="str">
        <x:v>1410004_3</x:v>
      </x:c>
      <x:c r="B3619" s="6" t="str">
        <x:v>1410</x:v>
      </x:c>
      <x:c r="C3619" s="6" t="str">
        <x:v>1410004</x:v>
      </x:c>
      <x:c r="D3619" s="6" t="str"/>
      <x:c r="E3619" s="6" t="n">
        <x:v>3</x:v>
      </x:c>
      <x:c r="F3619" s="6" t="n">
        <x:v>2</x:v>
      </x:c>
      <x:c r="G3619" s="6" t="n">
        <x:v>0</x:v>
      </x:c>
      <x:c r="H3619" s="7" t="str"/>
      <x:c r="I3619" s="7" t="str">
        <x:v>[{"id": "2", "num": 5000}, {"id": "110221", "num": 3}, {"id": "115001", "num": 6}]</x:v>
      </x:c>
      <x:c r="J3619" s="6" t="str">
        <x:v>https://raw.githubusercontent.com/Mar-7th/StarRailRes/dbe8cdfcfb0bf657b9fe1cf92d5537f118ccb487/index_new/cn/character_skill_trees.json</x:v>
      </x:c>
    </x:row>
    <x:row r="3620" ht="38" customHeight="1">
      <x:c r="A3620" s="6" t="str">
        <x:v>1410004_4</x:v>
      </x:c>
      <x:c r="B3620" s="6" t="str">
        <x:v>1410</x:v>
      </x:c>
      <x:c r="C3620" s="6" t="str">
        <x:v>1410004</x:v>
      </x:c>
      <x:c r="D3620" s="6" t="str"/>
      <x:c r="E3620" s="6" t="n">
        <x:v>4</x:v>
      </x:c>
      <x:c r="F3620" s="6" t="n">
        <x:v>3</x:v>
      </x:c>
      <x:c r="G3620" s="6" t="n">
        <x:v>0</x:v>
      </x:c>
      <x:c r="H3620" s="7" t="str"/>
      <x:c r="I3620" s="7" t="str">
        <x:v>[{"id": "2", "num": 10000}, {"id": "110222", "num": 3}, {"id": "115002", "num": 3}]</x:v>
      </x:c>
      <x:c r="J3620" s="6" t="str">
        <x:v>https://raw.githubusercontent.com/Mar-7th/StarRailRes/dbe8cdfcfb0bf657b9fe1cf92d5537f118ccb487/index_new/cn/character_skill_trees.json</x:v>
      </x:c>
    </x:row>
    <x:row r="3621" ht="38" customHeight="1">
      <x:c r="A3621" s="6" t="str">
        <x:v>1410004_5</x:v>
      </x:c>
      <x:c r="B3621" s="6" t="str">
        <x:v>1410</x:v>
      </x:c>
      <x:c r="C3621" s="6" t="str">
        <x:v>1410004</x:v>
      </x:c>
      <x:c r="D3621" s="6" t="str"/>
      <x:c r="E3621" s="6" t="n">
        <x:v>5</x:v>
      </x:c>
      <x:c r="F3621" s="6" t="n">
        <x:v>4</x:v>
      </x:c>
      <x:c r="G3621" s="6" t="n">
        <x:v>0</x:v>
      </x:c>
      <x:c r="H3621" s="7" t="str"/>
      <x:c r="I3621" s="7" t="str">
        <x:v>[{"id": "2", "num": 20000}, {"id": "110222", "num": 5}, {"id": "115002", "num": 4}]</x:v>
      </x:c>
      <x:c r="J3621" s="6" t="str">
        <x:v>https://raw.githubusercontent.com/Mar-7th/StarRailRes/dbe8cdfcfb0bf657b9fe1cf92d5537f118ccb487/index_new/cn/character_skill_trees.json</x:v>
      </x:c>
    </x:row>
    <x:row r="3622" ht="38" customHeight="1">
      <x:c r="A3622" s="6" t="str">
        <x:v>1410004_6</x:v>
      </x:c>
      <x:c r="B3622" s="6" t="str">
        <x:v>1410</x:v>
      </x:c>
      <x:c r="C3622" s="6" t="str">
        <x:v>1410004</x:v>
      </x:c>
      <x:c r="D3622" s="6" t="str"/>
      <x:c r="E3622" s="6" t="n">
        <x:v>6</x:v>
      </x:c>
      <x:c r="F3622" s="6" t="n">
        <x:v>4</x:v>
      </x:c>
      <x:c r="G3622" s="6" t="n">
        <x:v>0</x:v>
      </x:c>
      <x:c r="H3622" s="7" t="str"/>
      <x:c r="I3622" s="7" t="str">
        <x:v>[{"id": "2", "num": 30000}, {"id": "110222", "num": 7}, {"id": "115002", "num": 6}]</x:v>
      </x:c>
      <x:c r="J3622" s="6" t="str">
        <x:v>https://raw.githubusercontent.com/Mar-7th/StarRailRes/dbe8cdfcfb0bf657b9fe1cf92d5537f118ccb487/index_new/cn/character_skill_trees.json</x:v>
      </x:c>
    </x:row>
    <x:row r="3623" ht="38" customHeight="1">
      <x:c r="A3623" s="6" t="str">
        <x:v>1410004_7</x:v>
      </x:c>
      <x:c r="B3623" s="6" t="str">
        <x:v>1410</x:v>
      </x:c>
      <x:c r="C3623" s="6" t="str">
        <x:v>1410004</x:v>
      </x:c>
      <x:c r="D3623" s="6" t="str"/>
      <x:c r="E3623" s="6" t="n">
        <x:v>7</x:v>
      </x:c>
      <x:c r="F3623" s="6" t="n">
        <x:v>5</x:v>
      </x:c>
      <x:c r="G3623" s="6" t="n">
        <x:v>0</x:v>
      </x:c>
      <x:c r="H3623" s="7" t="str"/>
      <x:c r="I3623" s="7" t="str">
        <x:v>[{"id": "2", "num": 45000}, {"id": "110223", "num": 3}, {"id": "115003", "num": 3}]</x:v>
      </x:c>
      <x:c r="J3623" s="6" t="str">
        <x:v>https://raw.githubusercontent.com/Mar-7th/StarRailRes/dbe8cdfcfb0bf657b9fe1cf92d5537f118ccb487/index_new/cn/character_skill_trees.json</x:v>
      </x:c>
    </x:row>
    <x:row r="3624" ht="53" customHeight="1">
      <x:c r="A3624" s="6" t="str">
        <x:v>1410004_8</x:v>
      </x:c>
      <x:c r="B3624" s="6" t="str">
        <x:v>1410</x:v>
      </x:c>
      <x:c r="C3624" s="6" t="str">
        <x:v>1410004</x:v>
      </x:c>
      <x:c r="D3624" s="6" t="str"/>
      <x:c r="E3624" s="6" t="n">
        <x:v>8</x:v>
      </x:c>
      <x:c r="F3624" s="6" t="n">
        <x:v>5</x:v>
      </x:c>
      <x:c r="G3624" s="6" t="n">
        <x:v>0</x:v>
      </x:c>
      <x:c r="H3624" s="7" t="str"/>
      <x:c r="I3624" s="7" t="str">
        <x:v>[{"id": "2", "num": 80000}, {"id": "110223", "num": 5}, {"id": "110507", "num": 1}, {"id": "115003", "num": 4}]</x:v>
      </x:c>
      <x:c r="J3624" s="6" t="str">
        <x:v>https://raw.githubusercontent.com/Mar-7th/StarRailRes/dbe8cdfcfb0bf657b9fe1cf92d5537f118ccb487/index_new/cn/character_skill_trees.json</x:v>
      </x:c>
    </x:row>
    <x:row r="3625" ht="53" customHeight="1">
      <x:c r="A3625" s="6" t="str">
        <x:v>1410004_9</x:v>
      </x:c>
      <x:c r="B3625" s="6" t="str">
        <x:v>1410</x:v>
      </x:c>
      <x:c r="C3625" s="6" t="str">
        <x:v>1410004</x:v>
      </x:c>
      <x:c r="D3625" s="6" t="str"/>
      <x:c r="E3625" s="6" t="n">
        <x:v>9</x:v>
      </x:c>
      <x:c r="F3625" s="6" t="n">
        <x:v>6</x:v>
      </x:c>
      <x:c r="G3625" s="6" t="n">
        <x:v>0</x:v>
      </x:c>
      <x:c r="H3625" s="7" t="str"/>
      <x:c r="I3625" s="7" t="str">
        <x:v>[{"id": "2", "num": 160000}, {"id": "110223", "num": 8}, {"id": "241", "num": 1}, {"id": "110507", "num": 1}]</x:v>
      </x:c>
      <x:c r="J3625" s="6" t="str">
        <x:v>https://raw.githubusercontent.com/Mar-7th/StarRailRes/dbe8cdfcfb0bf657b9fe1cf92d5537f118ccb487/index_new/cn/character_skill_trees.json</x:v>
      </x:c>
    </x:row>
    <x:row r="3626" ht="53" customHeight="1">
      <x:c r="A3626" s="6" t="str">
        <x:v>1410004_10</x:v>
      </x:c>
      <x:c r="B3626" s="6" t="str">
        <x:v>1410</x:v>
      </x:c>
      <x:c r="C3626" s="6" t="str">
        <x:v>1410004</x:v>
      </x:c>
      <x:c r="D3626" s="6" t="str"/>
      <x:c r="E3626" s="6" t="n">
        <x:v>10</x:v>
      </x:c>
      <x:c r="F3626" s="6" t="n">
        <x:v>6</x:v>
      </x:c>
      <x:c r="G3626" s="6" t="n">
        <x:v>0</x:v>
      </x:c>
      <x:c r="H3626" s="7" t="str"/>
      <x:c r="I3626" s="7" t="str">
        <x:v>[{"id": "2", "num": 300000}, {"id": "110223", "num": 14}, {"id": "241", "num": 1}, {"id": "110507", "num": 1}]</x:v>
      </x:c>
      <x:c r="J3626" s="6" t="str">
        <x:v>https://raw.githubusercontent.com/Mar-7th/StarRailRes/dbe8cdfcfb0bf657b9fe1cf92d5537f118ccb487/index_new/cn/character_skill_trees.json</x:v>
      </x:c>
    </x:row>
    <x:row r="3627" ht="20" customHeight="1">
      <x:c r="A3627" s="6" t="str">
        <x:v>1410007_1</x:v>
      </x:c>
      <x:c r="B3627" s="6" t="str">
        <x:v>1410</x:v>
      </x:c>
      <x:c r="C3627" s="6" t="str">
        <x:v>1410007</x:v>
      </x:c>
      <x:c r="D3627" s="6" t="str"/>
      <x:c r="E3627" s="6" t="n">
        <x:v>1</x:v>
      </x:c>
      <x:c r="F3627" s="6" t="n">
        <x:v>0</x:v>
      </x:c>
      <x:c r="G3627" s="6" t="n">
        <x:v>0</x:v>
      </x:c>
      <x:c r="H3627" s="7" t="str"/>
      <x:c r="I3627" s="7" t="str">
        <x:v>[]</x:v>
      </x:c>
      <x:c r="J3627" s="6" t="str">
        <x:v>https://raw.githubusercontent.com/Mar-7th/StarRailRes/dbe8cdfcfb0bf657b9fe1cf92d5537f118ccb487/index_new/cn/character_skill_trees.json</x:v>
      </x:c>
    </x:row>
    <x:row r="3628" ht="38" customHeight="1">
      <x:c r="A3628" s="6" t="str">
        <x:v>1410101_1</x:v>
      </x:c>
      <x:c r="B3628" s="6" t="str">
        <x:v>1410</x:v>
      </x:c>
      <x:c r="C3628" s="6" t="str">
        <x:v>1410101</x:v>
      </x:c>
      <x:c r="D3628" s="6" t="str">
        <x:v>征服的剑旗</x:v>
      </x:c>
      <x:c r="E3628" s="6" t="n">
        <x:v>1</x:v>
      </x:c>
      <x:c r="F3628" s="6" t="n">
        <x:v>2</x:v>
      </x:c>
      <x:c r="G3628" s="6" t="n">
        <x:v>0</x:v>
      </x:c>
      <x:c r="H3628" s="7" t="str">
        <x:v>战斗开始时，海瑟音展开与终结技效果相同的结界，结界持续#1[i]回合。每当海瑟音展开结界时，恢复#2[i]个战技点。</x:v>
      </x:c>
      <x:c r="I3628" s="7" t="str">
        <x:v>[{"id": "2", "num": 5000}, {"id": "110221", "num": 3}, {"id": "110507", "num": 1}]</x:v>
      </x:c>
      <x:c r="J3628" s="6" t="str">
        <x:v>https://raw.githubusercontent.com/Mar-7th/StarRailRes/dbe8cdfcfb0bf657b9fe1cf92d5537f118ccb487/index_new/cn/character_skill_trees.json</x:v>
      </x:c>
    </x:row>
    <x:row r="3629" ht="53" customHeight="1">
      <x:c r="A3629" s="6" t="str">
        <x:v>1410102_1</x:v>
      </x:c>
      <x:c r="B3629" s="6" t="str">
        <x:v>1410</x:v>
      </x:c>
      <x:c r="C3629" s="6" t="str">
        <x:v>1410102</x:v>
      </x:c>
      <x:c r="D3629" s="6" t="str">
        <x:v>盛会的泡沫</x:v>
      </x:c>
      <x:c r="E3629" s="6" t="n">
        <x:v>1</x:v>
      </x:c>
      <x:c r="F3629" s="6" t="n">
        <x:v>4</x:v>
      </x:c>
      <x:c r="G3629" s="6" t="n">
        <x:v>0</x:v>
      </x:c>
      <x:c r="H3629" s="7" t="str">
        <x:v>海瑟音施放终结技时，若敌方目标处于持续伤害状态，使其当前承受的所有持续伤害立即产生相当于原伤害#1[i]%的伤害。</x:v>
      </x:c>
      <x:c r="I3629" s="7" t="str">
        <x:v>[{"id": "2", "num": 20000}, {"id": "110222", "num": 5}, {"id": "241", "num": 1}, {"id": "110507", "num": 1}]</x:v>
      </x:c>
      <x:c r="J3629" s="6" t="str">
        <x:v>https://raw.githubusercontent.com/Mar-7th/StarRailRes/dbe8cdfcfb0bf657b9fe1cf92d5537f118ccb487/index_new/cn/character_skill_trees.json</x:v>
      </x:c>
    </x:row>
    <x:row r="3630" ht="53" customHeight="1">
      <x:c r="A3630" s="6" t="str">
        <x:v>1410103_1</x:v>
      </x:c>
      <x:c r="B3630" s="6" t="str">
        <x:v>1410</x:v>
      </x:c>
      <x:c r="C3630" s="6" t="str">
        <x:v>1410103</x:v>
      </x:c>
      <x:c r="D3630" s="6" t="str">
        <x:v>珍珠的琴弦</x:v>
      </x:c>
      <x:c r="E3630" s="6" t="n">
        <x:v>1</x:v>
      </x:c>
      <x:c r="F3630" s="6" t="n">
        <x:v>6</x:v>
      </x:c>
      <x:c r="G3630" s="6" t="n">
        <x:v>0</x:v>
      </x:c>
      <x:c r="H3630" s="7" t="str">
        <x:v>若海瑟音的效果命中高于#1[i]%，每超过#2[i]%可使自身造成的伤害提高#3[i]%，最多提高#4[i]%。</x:v>
      </x:c>
      <x:c r="I3630" s="7" t="str">
        <x:v>[{"id": "2", "num": 160000}, {"id": "110223", "num": 8}, {"id": "241", "num": 1}, {"id": "110507", "num": 1}]</x:v>
      </x:c>
      <x:c r="J3630" s="6" t="str">
        <x:v>https://raw.githubusercontent.com/Mar-7th/StarRailRes/dbe8cdfcfb0bf657b9fe1cf92d5537f118ccb487/index_new/cn/character_skill_trees.json</x:v>
      </x:c>
    </x:row>
    <x:row r="3631" ht="38" customHeight="1">
      <x:c r="A3631" s="6" t="str">
        <x:v>1410201_1</x:v>
      </x:c>
      <x:c r="B3631" s="6" t="str">
        <x:v>1410</x:v>
      </x:c>
      <x:c r="C3631" s="6" t="str">
        <x:v>1410201</x:v>
      </x:c>
      <x:c r="D3631" s="6" t="str">
        <x:v>速度强化</x:v>
      </x:c>
      <x:c r="E3631" s="6" t="n">
        <x:v>1</x:v>
      </x:c>
      <x:c r="F3631" s="6" t="n">
        <x:v>0</x:v>
      </x:c>
      <x:c r="G3631" s="6" t="n">
        <x:v>1</x:v>
      </x:c>
      <x:c r="H3631" s="7" t="str"/>
      <x:c r="I3631" s="7" t="str">
        <x:v>[{"id": "2", "num": 2500}, {"id": "115001", "num": 2}]</x:v>
      </x:c>
      <x:c r="J3631" s="6" t="str">
        <x:v>https://raw.githubusercontent.com/Mar-7th/StarRailRes/dbe8cdfcfb0bf657b9fe1cf92d5537f118ccb487/index_new/cn/character_skill_trees.json</x:v>
      </x:c>
    </x:row>
    <x:row r="3632" ht="38" customHeight="1">
      <x:c r="A3632" s="6" t="str">
        <x:v>1410202_1</x:v>
      </x:c>
      <x:c r="B3632" s="6" t="str">
        <x:v>1410</x:v>
      </x:c>
      <x:c r="C3632" s="6" t="str">
        <x:v>1410202</x:v>
      </x:c>
      <x:c r="D3632" s="6" t="str">
        <x:v>攻击强化</x:v>
      </x:c>
      <x:c r="E3632" s="6" t="n">
        <x:v>1</x:v>
      </x:c>
      <x:c r="F3632" s="6" t="n">
        <x:v>2</x:v>
      </x:c>
      <x:c r="G3632" s="6" t="n">
        <x:v>0</x:v>
      </x:c>
      <x:c r="H3632" s="7" t="str"/>
      <x:c r="I3632" s="7" t="str">
        <x:v>[{"id": "2", "num": 5000}, {"id": "110221", "num": 3}, {"id": "115001", "num": 6}]</x:v>
      </x:c>
      <x:c r="J3632" s="6" t="str">
        <x:v>https://raw.githubusercontent.com/Mar-7th/StarRailRes/dbe8cdfcfb0bf657b9fe1cf92d5537f118ccb487/index_new/cn/character_skill_trees.json</x:v>
      </x:c>
    </x:row>
    <x:row r="3633" ht="38" customHeight="1">
      <x:c r="A3633" s="6" t="str">
        <x:v>1410203_1</x:v>
      </x:c>
      <x:c r="B3633" s="6" t="str">
        <x:v>1410</x:v>
      </x:c>
      <x:c r="C3633" s="6" t="str">
        <x:v>1410203</x:v>
      </x:c>
      <x:c r="D3633" s="6" t="str">
        <x:v>速度强化</x:v>
      </x:c>
      <x:c r="E3633" s="6" t="n">
        <x:v>1</x:v>
      </x:c>
      <x:c r="F3633" s="6" t="n">
        <x:v>3</x:v>
      </x:c>
      <x:c r="G3633" s="6" t="n">
        <x:v>0</x:v>
      </x:c>
      <x:c r="H3633" s="7" t="str"/>
      <x:c r="I3633" s="7" t="str">
        <x:v>[{"id": "2", "num": 10000}, {"id": "110222", "num": 3}, {"id": "115002", "num": 3}]</x:v>
      </x:c>
      <x:c r="J3633" s="6" t="str">
        <x:v>https://raw.githubusercontent.com/Mar-7th/StarRailRes/dbe8cdfcfb0bf657b9fe1cf92d5537f118ccb487/index_new/cn/character_skill_trees.json</x:v>
      </x:c>
    </x:row>
    <x:row r="3634" ht="38" customHeight="1">
      <x:c r="A3634" s="6" t="str">
        <x:v>1410204_1</x:v>
      </x:c>
      <x:c r="B3634" s="6" t="str">
        <x:v>1410</x:v>
      </x:c>
      <x:c r="C3634" s="6" t="str">
        <x:v>1410204</x:v>
      </x:c>
      <x:c r="D3634" s="6" t="str">
        <x:v>效果命中强化</x:v>
      </x:c>
      <x:c r="E3634" s="6" t="n">
        <x:v>1</x:v>
      </x:c>
      <x:c r="F3634" s="6" t="n">
        <x:v>3</x:v>
      </x:c>
      <x:c r="G3634" s="6" t="n">
        <x:v>0</x:v>
      </x:c>
      <x:c r="H3634" s="7" t="str"/>
      <x:c r="I3634" s="7" t="str">
        <x:v>[{"id": "2", "num": 10000}, {"id": "110222", "num": 3}, {"id": "115002", "num": 3}]</x:v>
      </x:c>
      <x:c r="J3634" s="6" t="str">
        <x:v>https://raw.githubusercontent.com/Mar-7th/StarRailRes/dbe8cdfcfb0bf657b9fe1cf92d5537f118ccb487/index_new/cn/character_skill_trees.json</x:v>
      </x:c>
    </x:row>
    <x:row r="3635" ht="38" customHeight="1">
      <x:c r="A3635" s="6" t="str">
        <x:v>1410205_1</x:v>
      </x:c>
      <x:c r="B3635" s="6" t="str">
        <x:v>1410</x:v>
      </x:c>
      <x:c r="C3635" s="6" t="str">
        <x:v>1410205</x:v>
      </x:c>
      <x:c r="D3635" s="6" t="str">
        <x:v>速度强化</x:v>
      </x:c>
      <x:c r="E3635" s="6" t="n">
        <x:v>1</x:v>
      </x:c>
      <x:c r="F3635" s="6" t="n">
        <x:v>4</x:v>
      </x:c>
      <x:c r="G3635" s="6" t="n">
        <x:v>0</x:v>
      </x:c>
      <x:c r="H3635" s="7" t="str"/>
      <x:c r="I3635" s="7" t="str">
        <x:v>[{"id": "2", "num": 20000}, {"id": "110222", "num": 5}, {"id": "115002", "num": 4}]</x:v>
      </x:c>
      <x:c r="J3635" s="6" t="str">
        <x:v>https://raw.githubusercontent.com/Mar-7th/StarRailRes/dbe8cdfcfb0bf657b9fe1cf92d5537f118ccb487/index_new/cn/character_skill_trees.json</x:v>
      </x:c>
    </x:row>
    <x:row r="3636" ht="38" customHeight="1">
      <x:c r="A3636" s="6" t="str">
        <x:v>1410206_1</x:v>
      </x:c>
      <x:c r="B3636" s="6" t="str">
        <x:v>1410</x:v>
      </x:c>
      <x:c r="C3636" s="6" t="str">
        <x:v>1410206</x:v>
      </x:c>
      <x:c r="D3636" s="6" t="str">
        <x:v>攻击强化</x:v>
      </x:c>
      <x:c r="E3636" s="6" t="n">
        <x:v>1</x:v>
      </x:c>
      <x:c r="F3636" s="6" t="n">
        <x:v>5</x:v>
      </x:c>
      <x:c r="G3636" s="6" t="n">
        <x:v>0</x:v>
      </x:c>
      <x:c r="H3636" s="7" t="str"/>
      <x:c r="I3636" s="7" t="str">
        <x:v>[{"id": "2", "num": 45000}, {"id": "110223", "num": 3}, {"id": "115003", "num": 3}]</x:v>
      </x:c>
      <x:c r="J3636" s="6" t="str">
        <x:v>https://raw.githubusercontent.com/Mar-7th/StarRailRes/dbe8cdfcfb0bf657b9fe1cf92d5537f118ccb487/index_new/cn/character_skill_trees.json</x:v>
      </x:c>
    </x:row>
    <x:row r="3637" ht="38" customHeight="1">
      <x:c r="A3637" s="6" t="str">
        <x:v>1410207_1</x:v>
      </x:c>
      <x:c r="B3637" s="6" t="str">
        <x:v>1410</x:v>
      </x:c>
      <x:c r="C3637" s="6" t="str">
        <x:v>1410207</x:v>
      </x:c>
      <x:c r="D3637" s="6" t="str">
        <x:v>速度强化</x:v>
      </x:c>
      <x:c r="E3637" s="6" t="n">
        <x:v>1</x:v>
      </x:c>
      <x:c r="F3637" s="6" t="n">
        <x:v>5</x:v>
      </x:c>
      <x:c r="G3637" s="6" t="n">
        <x:v>0</x:v>
      </x:c>
      <x:c r="H3637" s="7" t="str"/>
      <x:c r="I3637" s="7" t="str">
        <x:v>[{"id": "2", "num": 45000}, {"id": "110223", "num": 3}, {"id": "115003", "num": 3}]</x:v>
      </x:c>
      <x:c r="J3637" s="6" t="str">
        <x:v>https://raw.githubusercontent.com/Mar-7th/StarRailRes/dbe8cdfcfb0bf657b9fe1cf92d5537f118ccb487/index_new/cn/character_skill_trees.json</x:v>
      </x:c>
    </x:row>
    <x:row r="3638" ht="38" customHeight="1">
      <x:c r="A3638" s="6" t="str">
        <x:v>1410208_1</x:v>
      </x:c>
      <x:c r="B3638" s="6" t="str">
        <x:v>1410</x:v>
      </x:c>
      <x:c r="C3638" s="6" t="str">
        <x:v>1410208</x:v>
      </x:c>
      <x:c r="D3638" s="6" t="str">
        <x:v>效果命中强化</x:v>
      </x:c>
      <x:c r="E3638" s="6" t="n">
        <x:v>1</x:v>
      </x:c>
      <x:c r="F3638" s="6" t="n">
        <x:v>6</x:v>
      </x:c>
      <x:c r="G3638" s="6" t="n">
        <x:v>0</x:v>
      </x:c>
      <x:c r="H3638" s="7" t="str"/>
      <x:c r="I3638" s="7" t="str">
        <x:v>[{"id": "2", "num": 160000}, {"id": "110223", "num": 8}, {"id": "115003", "num": 8}]</x:v>
      </x:c>
      <x:c r="J3638" s="6" t="str">
        <x:v>https://raw.githubusercontent.com/Mar-7th/StarRailRes/dbe8cdfcfb0bf657b9fe1cf92d5537f118ccb487/index_new/cn/character_skill_trees.json</x:v>
      </x:c>
    </x:row>
    <x:row r="3639" ht="38" customHeight="1">
      <x:c r="A3639" s="6" t="str">
        <x:v>1410209_1</x:v>
      </x:c>
      <x:c r="B3639" s="6" t="str">
        <x:v>1410</x:v>
      </x:c>
      <x:c r="C3639" s="6" t="str">
        <x:v>1410209</x:v>
      </x:c>
      <x:c r="D3639" s="6" t="str">
        <x:v>攻击强化</x:v>
      </x:c>
      <x:c r="E3639" s="6" t="n">
        <x:v>1</x:v>
      </x:c>
      <x:c r="F3639" s="6" t="n">
        <x:v>0</x:v>
      </x:c>
      <x:c r="G3639" s="6" t="n">
        <x:v>75</x:v>
      </x:c>
      <x:c r="H3639" s="7" t="str"/>
      <x:c r="I3639" s="7" t="str">
        <x:v>[{"id": "2", "num": 160000}, {"id": "110223", "num": 8}, {"id": "115003", "num": 8}]</x:v>
      </x:c>
      <x:c r="J3639" s="6" t="str">
        <x:v>https://raw.githubusercontent.com/Mar-7th/StarRailRes/dbe8cdfcfb0bf657b9fe1cf92d5537f118ccb487/index_new/cn/character_skill_trees.json</x:v>
      </x:c>
    </x:row>
    <x:row r="3640" ht="38" customHeight="1">
      <x:c r="A3640" s="6" t="str">
        <x:v>1410210_1</x:v>
      </x:c>
      <x:c r="B3640" s="6" t="str">
        <x:v>1410</x:v>
      </x:c>
      <x:c r="C3640" s="6" t="str">
        <x:v>1410210</x:v>
      </x:c>
      <x:c r="D3640" s="6" t="str">
        <x:v>速度强化</x:v>
      </x:c>
      <x:c r="E3640" s="6" t="n">
        <x:v>1</x:v>
      </x:c>
      <x:c r="F3640" s="6" t="n">
        <x:v>0</x:v>
      </x:c>
      <x:c r="G3640" s="6" t="n">
        <x:v>80</x:v>
      </x:c>
      <x:c r="H3640" s="7" t="str"/>
      <x:c r="I3640" s="7" t="str">
        <x:v>[{"id": "2", "num": 160000}, {"id": "110223", "num": 8}, {"id": "115003", "num": 8}]</x:v>
      </x:c>
      <x:c r="J3640" s="6" t="str">
        <x:v>https://raw.githubusercontent.com/Mar-7th/StarRailRes/dbe8cdfcfb0bf657b9fe1cf92d5537f118ccb487/index_new/cn/character_skill_trees.json</x:v>
      </x:c>
    </x:row>
    <x:row r="3641" ht="20" customHeight="1">
      <x:c r="A3641" s="6" t="str">
        <x:v>1412001_1</x:v>
      </x:c>
      <x:c r="B3641" s="6" t="str">
        <x:v>1412</x:v>
      </x:c>
      <x:c r="C3641" s="6" t="str">
        <x:v>1412001</x:v>
      </x:c>
      <x:c r="D3641" s="6" t="str"/>
      <x:c r="E3641" s="6" t="n">
        <x:v>1</x:v>
      </x:c>
      <x:c r="F3641" s="6" t="n">
        <x:v>0</x:v>
      </x:c>
      <x:c r="G3641" s="6" t="n">
        <x:v>0</x:v>
      </x:c>
      <x:c r="H3641" s="7" t="str"/>
      <x:c r="I3641" s="7" t="str">
        <x:v>[]</x:v>
      </x:c>
      <x:c r="J3641" s="6" t="str">
        <x:v>https://raw.githubusercontent.com/Mar-7th/StarRailRes/dbe8cdfcfb0bf657b9fe1cf92d5537f118ccb487/index_new/cn/character_skill_trees.json</x:v>
      </x:c>
    </x:row>
    <x:row r="3642" ht="38" customHeight="1">
      <x:c r="A3642" s="6" t="str">
        <x:v>1412001_2</x:v>
      </x:c>
      <x:c r="B3642" s="6" t="str">
        <x:v>1412</x:v>
      </x:c>
      <x:c r="C3642" s="6" t="str">
        <x:v>1412001</x:v>
      </x:c>
      <x:c r="D3642" s="6" t="str"/>
      <x:c r="E3642" s="6" t="n">
        <x:v>2</x:v>
      </x:c>
      <x:c r="F3642" s="6" t="n">
        <x:v>2</x:v>
      </x:c>
      <x:c r="G3642" s="6" t="n">
        <x:v>0</x:v>
      </x:c>
      <x:c r="H3642" s="7" t="str"/>
      <x:c r="I3642" s="7" t="str">
        <x:v>[{"id": "2", "num": 5000}, {"id": "110231", "num": 3}, {"id": "115011", "num": 6}]</x:v>
      </x:c>
      <x:c r="J3642" s="6" t="str">
        <x:v>https://raw.githubusercontent.com/Mar-7th/StarRailRes/dbe8cdfcfb0bf657b9fe1cf92d5537f118ccb487/index_new/cn/character_skill_trees.json</x:v>
      </x:c>
    </x:row>
    <x:row r="3643" ht="38" customHeight="1">
      <x:c r="A3643" s="6" t="str">
        <x:v>1412001_3</x:v>
      </x:c>
      <x:c r="B3643" s="6" t="str">
        <x:v>1412</x:v>
      </x:c>
      <x:c r="C3643" s="6" t="str">
        <x:v>1412001</x:v>
      </x:c>
      <x:c r="D3643" s="6" t="str"/>
      <x:c r="E3643" s="6" t="n">
        <x:v>3</x:v>
      </x:c>
      <x:c r="F3643" s="6" t="n">
        <x:v>3</x:v>
      </x:c>
      <x:c r="G3643" s="6" t="n">
        <x:v>0</x:v>
      </x:c>
      <x:c r="H3643" s="7" t="str"/>
      <x:c r="I3643" s="7" t="str">
        <x:v>[{"id": "2", "num": 10000}, {"id": "110232", "num": 3}, {"id": "115012", "num": 3}]</x:v>
      </x:c>
      <x:c r="J3643" s="6" t="str">
        <x:v>https://raw.githubusercontent.com/Mar-7th/StarRailRes/dbe8cdfcfb0bf657b9fe1cf92d5537f118ccb487/index_new/cn/character_skill_trees.json</x:v>
      </x:c>
    </x:row>
    <x:row r="3644" ht="38" customHeight="1">
      <x:c r="A3644" s="6" t="str">
        <x:v>1412001_4</x:v>
      </x:c>
      <x:c r="B3644" s="6" t="str">
        <x:v>1412</x:v>
      </x:c>
      <x:c r="C3644" s="6" t="str">
        <x:v>1412001</x:v>
      </x:c>
      <x:c r="D3644" s="6" t="str"/>
      <x:c r="E3644" s="6" t="n">
        <x:v>4</x:v>
      </x:c>
      <x:c r="F3644" s="6" t="n">
        <x:v>4</x:v>
      </x:c>
      <x:c r="G3644" s="6" t="n">
        <x:v>0</x:v>
      </x:c>
      <x:c r="H3644" s="7" t="str"/>
      <x:c r="I3644" s="7" t="str">
        <x:v>[{"id": "2", "num": 20000}, {"id": "110232", "num": 5}, {"id": "115012", "num": 4}]</x:v>
      </x:c>
      <x:c r="J3644" s="6" t="str">
        <x:v>https://raw.githubusercontent.com/Mar-7th/StarRailRes/dbe8cdfcfb0bf657b9fe1cf92d5537f118ccb487/index_new/cn/character_skill_trees.json</x:v>
      </x:c>
    </x:row>
    <x:row r="3645" ht="38" customHeight="1">
      <x:c r="A3645" s="6" t="str">
        <x:v>1412001_5</x:v>
      </x:c>
      <x:c r="B3645" s="6" t="str">
        <x:v>1412</x:v>
      </x:c>
      <x:c r="C3645" s="6" t="str">
        <x:v>1412001</x:v>
      </x:c>
      <x:c r="D3645" s="6" t="str"/>
      <x:c r="E3645" s="6" t="n">
        <x:v>5</x:v>
      </x:c>
      <x:c r="F3645" s="6" t="n">
        <x:v>5</x:v>
      </x:c>
      <x:c r="G3645" s="6" t="n">
        <x:v>0</x:v>
      </x:c>
      <x:c r="H3645" s="7" t="str"/>
      <x:c r="I3645" s="7" t="str">
        <x:v>[{"id": "2", "num": 45000}, {"id": "110233", "num": 3}, {"id": "115013", "num": 3}]</x:v>
      </x:c>
      <x:c r="J3645" s="6" t="str">
        <x:v>https://raw.githubusercontent.com/Mar-7th/StarRailRes/dbe8cdfcfb0bf657b9fe1cf92d5537f118ccb487/index_new/cn/character_skill_trees.json</x:v>
      </x:c>
    </x:row>
    <x:row r="3646" ht="38" customHeight="1">
      <x:c r="A3646" s="6" t="str">
        <x:v>1412001_6</x:v>
      </x:c>
      <x:c r="B3646" s="6" t="str">
        <x:v>1412</x:v>
      </x:c>
      <x:c r="C3646" s="6" t="str">
        <x:v>1412001</x:v>
      </x:c>
      <x:c r="D3646" s="6" t="str"/>
      <x:c r="E3646" s="6" t="n">
        <x:v>6</x:v>
      </x:c>
      <x:c r="F3646" s="6" t="n">
        <x:v>6</x:v>
      </x:c>
      <x:c r="G3646" s="6" t="n">
        <x:v>0</x:v>
      </x:c>
      <x:c r="H3646" s="7" t="str"/>
      <x:c r="I3646" s="7" t="str">
        <x:v>[{"id": "2", "num": 160000}, {"id": "110233", "num": 8}, {"id": "115013", "num": 4}]</x:v>
      </x:c>
      <x:c r="J3646" s="6" t="str">
        <x:v>https://raw.githubusercontent.com/Mar-7th/StarRailRes/dbe8cdfcfb0bf657b9fe1cf92d5537f118ccb487/index_new/cn/character_skill_trees.json</x:v>
      </x:c>
    </x:row>
    <x:row r="3647" ht="20" customHeight="1">
      <x:c r="A3647" s="6" t="str">
        <x:v>1412002_1</x:v>
      </x:c>
      <x:c r="B3647" s="6" t="str">
        <x:v>1412</x:v>
      </x:c>
      <x:c r="C3647" s="6" t="str">
        <x:v>1412002</x:v>
      </x:c>
      <x:c r="D3647" s="6" t="str"/>
      <x:c r="E3647" s="6" t="n">
        <x:v>1</x:v>
      </x:c>
      <x:c r="F3647" s="6" t="n">
        <x:v>0</x:v>
      </x:c>
      <x:c r="G3647" s="6" t="n">
        <x:v>0</x:v>
      </x:c>
      <x:c r="H3647" s="7" t="str"/>
      <x:c r="I3647" s="7" t="str">
        <x:v>[]</x:v>
      </x:c>
      <x:c r="J3647" s="6" t="str">
        <x:v>https://raw.githubusercontent.com/Mar-7th/StarRailRes/dbe8cdfcfb0bf657b9fe1cf92d5537f118ccb487/index_new/cn/character_skill_trees.json</x:v>
      </x:c>
    </x:row>
    <x:row r="3648" ht="38" customHeight="1">
      <x:c r="A3648" s="6" t="str">
        <x:v>1412002_2</x:v>
      </x:c>
      <x:c r="B3648" s="6" t="str">
        <x:v>1412</x:v>
      </x:c>
      <x:c r="C3648" s="6" t="str">
        <x:v>1412002</x:v>
      </x:c>
      <x:c r="D3648" s="6" t="str"/>
      <x:c r="E3648" s="6" t="n">
        <x:v>2</x:v>
      </x:c>
      <x:c r="F3648" s="6" t="n">
        <x:v>1</x:v>
      </x:c>
      <x:c r="G3648" s="6" t="n">
        <x:v>0</x:v>
      </x:c>
      <x:c r="H3648" s="7" t="str"/>
      <x:c r="I3648" s="7" t="str">
        <x:v>[{"id": "2", "num": 2500}, {"id": "115011", "num": 3}]</x:v>
      </x:c>
      <x:c r="J3648" s="6" t="str">
        <x:v>https://raw.githubusercontent.com/Mar-7th/StarRailRes/dbe8cdfcfb0bf657b9fe1cf92d5537f118ccb487/index_new/cn/character_skill_trees.json</x:v>
      </x:c>
    </x:row>
    <x:row r="3649" ht="38" customHeight="1">
      <x:c r="A3649" s="6" t="str">
        <x:v>1412002_3</x:v>
      </x:c>
      <x:c r="B3649" s="6" t="str">
        <x:v>1412</x:v>
      </x:c>
      <x:c r="C3649" s="6" t="str">
        <x:v>1412002</x:v>
      </x:c>
      <x:c r="D3649" s="6" t="str"/>
      <x:c r="E3649" s="6" t="n">
        <x:v>3</x:v>
      </x:c>
      <x:c r="F3649" s="6" t="n">
        <x:v>2</x:v>
      </x:c>
      <x:c r="G3649" s="6" t="n">
        <x:v>0</x:v>
      </x:c>
      <x:c r="H3649" s="7" t="str"/>
      <x:c r="I3649" s="7" t="str">
        <x:v>[{"id": "2", "num": 5000}, {"id": "110231", "num": 3}, {"id": "115011", "num": 6}]</x:v>
      </x:c>
      <x:c r="J3649" s="6" t="str">
        <x:v>https://raw.githubusercontent.com/Mar-7th/StarRailRes/dbe8cdfcfb0bf657b9fe1cf92d5537f118ccb487/index_new/cn/character_skill_trees.json</x:v>
      </x:c>
    </x:row>
    <x:row r="3650" ht="38" customHeight="1">
      <x:c r="A3650" s="6" t="str">
        <x:v>1412002_4</x:v>
      </x:c>
      <x:c r="B3650" s="6" t="str">
        <x:v>1412</x:v>
      </x:c>
      <x:c r="C3650" s="6" t="str">
        <x:v>1412002</x:v>
      </x:c>
      <x:c r="D3650" s="6" t="str"/>
      <x:c r="E3650" s="6" t="n">
        <x:v>4</x:v>
      </x:c>
      <x:c r="F3650" s="6" t="n">
        <x:v>3</x:v>
      </x:c>
      <x:c r="G3650" s="6" t="n">
        <x:v>0</x:v>
      </x:c>
      <x:c r="H3650" s="7" t="str"/>
      <x:c r="I3650" s="7" t="str">
        <x:v>[{"id": "2", "num": 10000}, {"id": "110232", "num": 3}, {"id": "115012", "num": 3}]</x:v>
      </x:c>
      <x:c r="J3650" s="6" t="str">
        <x:v>https://raw.githubusercontent.com/Mar-7th/StarRailRes/dbe8cdfcfb0bf657b9fe1cf92d5537f118ccb487/index_new/cn/character_skill_trees.json</x:v>
      </x:c>
    </x:row>
    <x:row r="3651" ht="38" customHeight="1">
      <x:c r="A3651" s="6" t="str">
        <x:v>1412002_5</x:v>
      </x:c>
      <x:c r="B3651" s="6" t="str">
        <x:v>1412</x:v>
      </x:c>
      <x:c r="C3651" s="6" t="str">
        <x:v>1412002</x:v>
      </x:c>
      <x:c r="D3651" s="6" t="str"/>
      <x:c r="E3651" s="6" t="n">
        <x:v>5</x:v>
      </x:c>
      <x:c r="F3651" s="6" t="n">
        <x:v>4</x:v>
      </x:c>
      <x:c r="G3651" s="6" t="n">
        <x:v>0</x:v>
      </x:c>
      <x:c r="H3651" s="7" t="str"/>
      <x:c r="I3651" s="7" t="str">
        <x:v>[{"id": "2", "num": 20000}, {"id": "110232", "num": 5}, {"id": "115012", "num": 4}]</x:v>
      </x:c>
      <x:c r="J3651" s="6" t="str">
        <x:v>https://raw.githubusercontent.com/Mar-7th/StarRailRes/dbe8cdfcfb0bf657b9fe1cf92d5537f118ccb487/index_new/cn/character_skill_trees.json</x:v>
      </x:c>
    </x:row>
    <x:row r="3652" ht="38" customHeight="1">
      <x:c r="A3652" s="6" t="str">
        <x:v>1412002_6</x:v>
      </x:c>
      <x:c r="B3652" s="6" t="str">
        <x:v>1412</x:v>
      </x:c>
      <x:c r="C3652" s="6" t="str">
        <x:v>1412002</x:v>
      </x:c>
      <x:c r="D3652" s="6" t="str"/>
      <x:c r="E3652" s="6" t="n">
        <x:v>6</x:v>
      </x:c>
      <x:c r="F3652" s="6" t="n">
        <x:v>4</x:v>
      </x:c>
      <x:c r="G3652" s="6" t="n">
        <x:v>0</x:v>
      </x:c>
      <x:c r="H3652" s="7" t="str"/>
      <x:c r="I3652" s="7" t="str">
        <x:v>[{"id": "2", "num": 30000}, {"id": "110232", "num": 7}, {"id": "115012", "num": 6}]</x:v>
      </x:c>
      <x:c r="J3652" s="6" t="str">
        <x:v>https://raw.githubusercontent.com/Mar-7th/StarRailRes/dbe8cdfcfb0bf657b9fe1cf92d5537f118ccb487/index_new/cn/character_skill_trees.json</x:v>
      </x:c>
    </x:row>
    <x:row r="3653" ht="38" customHeight="1">
      <x:c r="A3653" s="6" t="str">
        <x:v>1412002_7</x:v>
      </x:c>
      <x:c r="B3653" s="6" t="str">
        <x:v>1412</x:v>
      </x:c>
      <x:c r="C3653" s="6" t="str">
        <x:v>1412002</x:v>
      </x:c>
      <x:c r="D3653" s="6" t="str"/>
      <x:c r="E3653" s="6" t="n">
        <x:v>7</x:v>
      </x:c>
      <x:c r="F3653" s="6" t="n">
        <x:v>5</x:v>
      </x:c>
      <x:c r="G3653" s="6" t="n">
        <x:v>0</x:v>
      </x:c>
      <x:c r="H3653" s="7" t="str"/>
      <x:c r="I3653" s="7" t="str">
        <x:v>[{"id": "2", "num": 45000}, {"id": "110233", "num": 3}, {"id": "115013", "num": 3}]</x:v>
      </x:c>
      <x:c r="J3653" s="6" t="str">
        <x:v>https://raw.githubusercontent.com/Mar-7th/StarRailRes/dbe8cdfcfb0bf657b9fe1cf92d5537f118ccb487/index_new/cn/character_skill_trees.json</x:v>
      </x:c>
    </x:row>
    <x:row r="3654" ht="53" customHeight="1">
      <x:c r="A3654" s="6" t="str">
        <x:v>1412002_8</x:v>
      </x:c>
      <x:c r="B3654" s="6" t="str">
        <x:v>1412</x:v>
      </x:c>
      <x:c r="C3654" s="6" t="str">
        <x:v>1412002</x:v>
      </x:c>
      <x:c r="D3654" s="6" t="str"/>
      <x:c r="E3654" s="6" t="n">
        <x:v>8</x:v>
      </x:c>
      <x:c r="F3654" s="6" t="n">
        <x:v>5</x:v>
      </x:c>
      <x:c r="G3654" s="6" t="n">
        <x:v>0</x:v>
      </x:c>
      <x:c r="H3654" s="7" t="str"/>
      <x:c r="I3654" s="7" t="str">
        <x:v>[{"id": "2", "num": 80000}, {"id": "110233", "num": 5}, {"id": "110507", "num": 1}, {"id": "115013", "num": 4}]</x:v>
      </x:c>
      <x:c r="J3654" s="6" t="str">
        <x:v>https://raw.githubusercontent.com/Mar-7th/StarRailRes/dbe8cdfcfb0bf657b9fe1cf92d5537f118ccb487/index_new/cn/character_skill_trees.json</x:v>
      </x:c>
    </x:row>
    <x:row r="3655" ht="53" customHeight="1">
      <x:c r="A3655" s="6" t="str">
        <x:v>1412002_9</x:v>
      </x:c>
      <x:c r="B3655" s="6" t="str">
        <x:v>1412</x:v>
      </x:c>
      <x:c r="C3655" s="6" t="str">
        <x:v>1412002</x:v>
      </x:c>
      <x:c r="D3655" s="6" t="str"/>
      <x:c r="E3655" s="6" t="n">
        <x:v>9</x:v>
      </x:c>
      <x:c r="F3655" s="6" t="n">
        <x:v>6</x:v>
      </x:c>
      <x:c r="G3655" s="6" t="n">
        <x:v>0</x:v>
      </x:c>
      <x:c r="H3655" s="7" t="str"/>
      <x:c r="I3655" s="7" t="str">
        <x:v>[{"id": "2", "num": 160000}, {"id": "110233", "num": 8}, {"id": "241", "num": 1}, {"id": "110507", "num": 1}]</x:v>
      </x:c>
      <x:c r="J3655" s="6" t="str">
        <x:v>https://raw.githubusercontent.com/Mar-7th/StarRailRes/dbe8cdfcfb0bf657b9fe1cf92d5537f118ccb487/index_new/cn/character_skill_trees.json</x:v>
      </x:c>
    </x:row>
    <x:row r="3656" ht="53" customHeight="1">
      <x:c r="A3656" s="6" t="str">
        <x:v>1412002_10</x:v>
      </x:c>
      <x:c r="B3656" s="6" t="str">
        <x:v>1412</x:v>
      </x:c>
      <x:c r="C3656" s="6" t="str">
        <x:v>1412002</x:v>
      </x:c>
      <x:c r="D3656" s="6" t="str"/>
      <x:c r="E3656" s="6" t="n">
        <x:v>10</x:v>
      </x:c>
      <x:c r="F3656" s="6" t="n">
        <x:v>6</x:v>
      </x:c>
      <x:c r="G3656" s="6" t="n">
        <x:v>0</x:v>
      </x:c>
      <x:c r="H3656" s="7" t="str"/>
      <x:c r="I3656" s="7" t="str">
        <x:v>[{"id": "2", "num": 300000}, {"id": "110233", "num": 14}, {"id": "241", "num": 1}, {"id": "110507", "num": 1}]</x:v>
      </x:c>
      <x:c r="J3656" s="6" t="str">
        <x:v>https://raw.githubusercontent.com/Mar-7th/StarRailRes/dbe8cdfcfb0bf657b9fe1cf92d5537f118ccb487/index_new/cn/character_skill_trees.json</x:v>
      </x:c>
    </x:row>
    <x:row r="3657" ht="20" customHeight="1">
      <x:c r="A3657" s="6" t="str">
        <x:v>1412003_1</x:v>
      </x:c>
      <x:c r="B3657" s="6" t="str">
        <x:v>1412</x:v>
      </x:c>
      <x:c r="C3657" s="6" t="str">
        <x:v>1412003</x:v>
      </x:c>
      <x:c r="D3657" s="6" t="str"/>
      <x:c r="E3657" s="6" t="n">
        <x:v>1</x:v>
      </x:c>
      <x:c r="F3657" s="6" t="n">
        <x:v>0</x:v>
      </x:c>
      <x:c r="G3657" s="6" t="n">
        <x:v>0</x:v>
      </x:c>
      <x:c r="H3657" s="7" t="str"/>
      <x:c r="I3657" s="7" t="str">
        <x:v>[]</x:v>
      </x:c>
      <x:c r="J3657" s="6" t="str">
        <x:v>https://raw.githubusercontent.com/Mar-7th/StarRailRes/dbe8cdfcfb0bf657b9fe1cf92d5537f118ccb487/index_new/cn/character_skill_trees.json</x:v>
      </x:c>
    </x:row>
    <x:row r="3658" ht="38" customHeight="1">
      <x:c r="A3658" s="6" t="str">
        <x:v>1412003_2</x:v>
      </x:c>
      <x:c r="B3658" s="6" t="str">
        <x:v>1412</x:v>
      </x:c>
      <x:c r="C3658" s="6" t="str">
        <x:v>1412003</x:v>
      </x:c>
      <x:c r="D3658" s="6" t="str"/>
      <x:c r="E3658" s="6" t="n">
        <x:v>2</x:v>
      </x:c>
      <x:c r="F3658" s="6" t="n">
        <x:v>1</x:v>
      </x:c>
      <x:c r="G3658" s="6" t="n">
        <x:v>0</x:v>
      </x:c>
      <x:c r="H3658" s="7" t="str"/>
      <x:c r="I3658" s="7" t="str">
        <x:v>[{"id": "2", "num": 2500}, {"id": "115011", "num": 3}]</x:v>
      </x:c>
      <x:c r="J3658" s="6" t="str">
        <x:v>https://raw.githubusercontent.com/Mar-7th/StarRailRes/dbe8cdfcfb0bf657b9fe1cf92d5537f118ccb487/index_new/cn/character_skill_trees.json</x:v>
      </x:c>
    </x:row>
    <x:row r="3659" ht="38" customHeight="1">
      <x:c r="A3659" s="6" t="str">
        <x:v>1412003_3</x:v>
      </x:c>
      <x:c r="B3659" s="6" t="str">
        <x:v>1412</x:v>
      </x:c>
      <x:c r="C3659" s="6" t="str">
        <x:v>1412003</x:v>
      </x:c>
      <x:c r="D3659" s="6" t="str"/>
      <x:c r="E3659" s="6" t="n">
        <x:v>3</x:v>
      </x:c>
      <x:c r="F3659" s="6" t="n">
        <x:v>2</x:v>
      </x:c>
      <x:c r="G3659" s="6" t="n">
        <x:v>0</x:v>
      </x:c>
      <x:c r="H3659" s="7" t="str"/>
      <x:c r="I3659" s="7" t="str">
        <x:v>[{"id": "2", "num": 5000}, {"id": "110231", "num": 3}, {"id": "115011", "num": 6}]</x:v>
      </x:c>
      <x:c r="J3659" s="6" t="str">
        <x:v>https://raw.githubusercontent.com/Mar-7th/StarRailRes/dbe8cdfcfb0bf657b9fe1cf92d5537f118ccb487/index_new/cn/character_skill_trees.json</x:v>
      </x:c>
    </x:row>
    <x:row r="3660" ht="38" customHeight="1">
      <x:c r="A3660" s="6" t="str">
        <x:v>1412003_4</x:v>
      </x:c>
      <x:c r="B3660" s="6" t="str">
        <x:v>1412</x:v>
      </x:c>
      <x:c r="C3660" s="6" t="str">
        <x:v>1412003</x:v>
      </x:c>
      <x:c r="D3660" s="6" t="str"/>
      <x:c r="E3660" s="6" t="n">
        <x:v>4</x:v>
      </x:c>
      <x:c r="F3660" s="6" t="n">
        <x:v>3</x:v>
      </x:c>
      <x:c r="G3660" s="6" t="n">
        <x:v>0</x:v>
      </x:c>
      <x:c r="H3660" s="7" t="str"/>
      <x:c r="I3660" s="7" t="str">
        <x:v>[{"id": "2", "num": 10000}, {"id": "110232", "num": 3}, {"id": "115012", "num": 3}]</x:v>
      </x:c>
      <x:c r="J3660" s="6" t="str">
        <x:v>https://raw.githubusercontent.com/Mar-7th/StarRailRes/dbe8cdfcfb0bf657b9fe1cf92d5537f118ccb487/index_new/cn/character_skill_trees.json</x:v>
      </x:c>
    </x:row>
    <x:row r="3661" ht="38" customHeight="1">
      <x:c r="A3661" s="6" t="str">
        <x:v>1412003_5</x:v>
      </x:c>
      <x:c r="B3661" s="6" t="str">
        <x:v>1412</x:v>
      </x:c>
      <x:c r="C3661" s="6" t="str">
        <x:v>1412003</x:v>
      </x:c>
      <x:c r="D3661" s="6" t="str"/>
      <x:c r="E3661" s="6" t="n">
        <x:v>5</x:v>
      </x:c>
      <x:c r="F3661" s="6" t="n">
        <x:v>4</x:v>
      </x:c>
      <x:c r="G3661" s="6" t="n">
        <x:v>0</x:v>
      </x:c>
      <x:c r="H3661" s="7" t="str"/>
      <x:c r="I3661" s="7" t="str">
        <x:v>[{"id": "2", "num": 20000}, {"id": "110232", "num": 5}, {"id": "115012", "num": 4}]</x:v>
      </x:c>
      <x:c r="J3661" s="6" t="str">
        <x:v>https://raw.githubusercontent.com/Mar-7th/StarRailRes/dbe8cdfcfb0bf657b9fe1cf92d5537f118ccb487/index_new/cn/character_skill_trees.json</x:v>
      </x:c>
    </x:row>
    <x:row r="3662" ht="38" customHeight="1">
      <x:c r="A3662" s="6" t="str">
        <x:v>1412003_6</x:v>
      </x:c>
      <x:c r="B3662" s="6" t="str">
        <x:v>1412</x:v>
      </x:c>
      <x:c r="C3662" s="6" t="str">
        <x:v>1412003</x:v>
      </x:c>
      <x:c r="D3662" s="6" t="str"/>
      <x:c r="E3662" s="6" t="n">
        <x:v>6</x:v>
      </x:c>
      <x:c r="F3662" s="6" t="n">
        <x:v>4</x:v>
      </x:c>
      <x:c r="G3662" s="6" t="n">
        <x:v>0</x:v>
      </x:c>
      <x:c r="H3662" s="7" t="str"/>
      <x:c r="I3662" s="7" t="str">
        <x:v>[{"id": "2", "num": 30000}, {"id": "110232", "num": 7}, {"id": "115012", "num": 6}]</x:v>
      </x:c>
      <x:c r="J3662" s="6" t="str">
        <x:v>https://raw.githubusercontent.com/Mar-7th/StarRailRes/dbe8cdfcfb0bf657b9fe1cf92d5537f118ccb487/index_new/cn/character_skill_trees.json</x:v>
      </x:c>
    </x:row>
    <x:row r="3663" ht="38" customHeight="1">
      <x:c r="A3663" s="6" t="str">
        <x:v>1412003_7</x:v>
      </x:c>
      <x:c r="B3663" s="6" t="str">
        <x:v>1412</x:v>
      </x:c>
      <x:c r="C3663" s="6" t="str">
        <x:v>1412003</x:v>
      </x:c>
      <x:c r="D3663" s="6" t="str"/>
      <x:c r="E3663" s="6" t="n">
        <x:v>7</x:v>
      </x:c>
      <x:c r="F3663" s="6" t="n">
        <x:v>5</x:v>
      </x:c>
      <x:c r="G3663" s="6" t="n">
        <x:v>0</x:v>
      </x:c>
      <x:c r="H3663" s="7" t="str"/>
      <x:c r="I3663" s="7" t="str">
        <x:v>[{"id": "2", "num": 45000}, {"id": "110233", "num": 3}, {"id": "115013", "num": 3}]</x:v>
      </x:c>
      <x:c r="J3663" s="6" t="str">
        <x:v>https://raw.githubusercontent.com/Mar-7th/StarRailRes/dbe8cdfcfb0bf657b9fe1cf92d5537f118ccb487/index_new/cn/character_skill_trees.json</x:v>
      </x:c>
    </x:row>
    <x:row r="3664" ht="53" customHeight="1">
      <x:c r="A3664" s="6" t="str">
        <x:v>1412003_8</x:v>
      </x:c>
      <x:c r="B3664" s="6" t="str">
        <x:v>1412</x:v>
      </x:c>
      <x:c r="C3664" s="6" t="str">
        <x:v>1412003</x:v>
      </x:c>
      <x:c r="D3664" s="6" t="str"/>
      <x:c r="E3664" s="6" t="n">
        <x:v>8</x:v>
      </x:c>
      <x:c r="F3664" s="6" t="n">
        <x:v>5</x:v>
      </x:c>
      <x:c r="G3664" s="6" t="n">
        <x:v>0</x:v>
      </x:c>
      <x:c r="H3664" s="7" t="str"/>
      <x:c r="I3664" s="7" t="str">
        <x:v>[{"id": "2", "num": 80000}, {"id": "110233", "num": 5}, {"id": "110507", "num": 1}, {"id": "115013", "num": 4}]</x:v>
      </x:c>
      <x:c r="J3664" s="6" t="str">
        <x:v>https://raw.githubusercontent.com/Mar-7th/StarRailRes/dbe8cdfcfb0bf657b9fe1cf92d5537f118ccb487/index_new/cn/character_skill_trees.json</x:v>
      </x:c>
    </x:row>
    <x:row r="3665" ht="53" customHeight="1">
      <x:c r="A3665" s="6" t="str">
        <x:v>1412003_9</x:v>
      </x:c>
      <x:c r="B3665" s="6" t="str">
        <x:v>1412</x:v>
      </x:c>
      <x:c r="C3665" s="6" t="str">
        <x:v>1412003</x:v>
      </x:c>
      <x:c r="D3665" s="6" t="str"/>
      <x:c r="E3665" s="6" t="n">
        <x:v>9</x:v>
      </x:c>
      <x:c r="F3665" s="6" t="n">
        <x:v>6</x:v>
      </x:c>
      <x:c r="G3665" s="6" t="n">
        <x:v>0</x:v>
      </x:c>
      <x:c r="H3665" s="7" t="str"/>
      <x:c r="I3665" s="7" t="str">
        <x:v>[{"id": "2", "num": 160000}, {"id": "110233", "num": 8}, {"id": "241", "num": 1}, {"id": "110507", "num": 1}]</x:v>
      </x:c>
      <x:c r="J3665" s="6" t="str">
        <x:v>https://raw.githubusercontent.com/Mar-7th/StarRailRes/dbe8cdfcfb0bf657b9fe1cf92d5537f118ccb487/index_new/cn/character_skill_trees.json</x:v>
      </x:c>
    </x:row>
    <x:row r="3666" ht="53" customHeight="1">
      <x:c r="A3666" s="6" t="str">
        <x:v>1412003_10</x:v>
      </x:c>
      <x:c r="B3666" s="6" t="str">
        <x:v>1412</x:v>
      </x:c>
      <x:c r="C3666" s="6" t="str">
        <x:v>1412003</x:v>
      </x:c>
      <x:c r="D3666" s="6" t="str"/>
      <x:c r="E3666" s="6" t="n">
        <x:v>10</x:v>
      </x:c>
      <x:c r="F3666" s="6" t="n">
        <x:v>6</x:v>
      </x:c>
      <x:c r="G3666" s="6" t="n">
        <x:v>0</x:v>
      </x:c>
      <x:c r="H3666" s="7" t="str"/>
      <x:c r="I3666" s="7" t="str">
        <x:v>[{"id": "2", "num": 300000}, {"id": "110233", "num": 14}, {"id": "241", "num": 1}, {"id": "110507", "num": 1}]</x:v>
      </x:c>
      <x:c r="J3666" s="6" t="str">
        <x:v>https://raw.githubusercontent.com/Mar-7th/StarRailRes/dbe8cdfcfb0bf657b9fe1cf92d5537f118ccb487/index_new/cn/character_skill_trees.json</x:v>
      </x:c>
    </x:row>
    <x:row r="3667" ht="20" customHeight="1">
      <x:c r="A3667" s="6" t="str">
        <x:v>1412004_1</x:v>
      </x:c>
      <x:c r="B3667" s="6" t="str">
        <x:v>1412</x:v>
      </x:c>
      <x:c r="C3667" s="6" t="str">
        <x:v>1412004</x:v>
      </x:c>
      <x:c r="D3667" s="6" t="str"/>
      <x:c r="E3667" s="6" t="n">
        <x:v>1</x:v>
      </x:c>
      <x:c r="F3667" s="6" t="n">
        <x:v>0</x:v>
      </x:c>
      <x:c r="G3667" s="6" t="n">
        <x:v>0</x:v>
      </x:c>
      <x:c r="H3667" s="7" t="str"/>
      <x:c r="I3667" s="7" t="str">
        <x:v>[]</x:v>
      </x:c>
      <x:c r="J3667" s="6" t="str">
        <x:v>https://raw.githubusercontent.com/Mar-7th/StarRailRes/dbe8cdfcfb0bf657b9fe1cf92d5537f118ccb487/index_new/cn/character_skill_trees.json</x:v>
      </x:c>
    </x:row>
    <x:row r="3668" ht="38" customHeight="1">
      <x:c r="A3668" s="6" t="str">
        <x:v>1412004_2</x:v>
      </x:c>
      <x:c r="B3668" s="6" t="str">
        <x:v>1412</x:v>
      </x:c>
      <x:c r="C3668" s="6" t="str">
        <x:v>1412004</x:v>
      </x:c>
      <x:c r="D3668" s="6" t="str"/>
      <x:c r="E3668" s="6" t="n">
        <x:v>2</x:v>
      </x:c>
      <x:c r="F3668" s="6" t="n">
        <x:v>1</x:v>
      </x:c>
      <x:c r="G3668" s="6" t="n">
        <x:v>0</x:v>
      </x:c>
      <x:c r="H3668" s="7" t="str"/>
      <x:c r="I3668" s="7" t="str">
        <x:v>[{"id": "2", "num": 2500}, {"id": "115011", "num": 3}]</x:v>
      </x:c>
      <x:c r="J3668" s="6" t="str">
        <x:v>https://raw.githubusercontent.com/Mar-7th/StarRailRes/dbe8cdfcfb0bf657b9fe1cf92d5537f118ccb487/index_new/cn/character_skill_trees.json</x:v>
      </x:c>
    </x:row>
    <x:row r="3669" ht="38" customHeight="1">
      <x:c r="A3669" s="6" t="str">
        <x:v>1412004_3</x:v>
      </x:c>
      <x:c r="B3669" s="6" t="str">
        <x:v>1412</x:v>
      </x:c>
      <x:c r="C3669" s="6" t="str">
        <x:v>1412004</x:v>
      </x:c>
      <x:c r="D3669" s="6" t="str"/>
      <x:c r="E3669" s="6" t="n">
        <x:v>3</x:v>
      </x:c>
      <x:c r="F3669" s="6" t="n">
        <x:v>2</x:v>
      </x:c>
      <x:c r="G3669" s="6" t="n">
        <x:v>0</x:v>
      </x:c>
      <x:c r="H3669" s="7" t="str"/>
      <x:c r="I3669" s="7" t="str">
        <x:v>[{"id": "2", "num": 5000}, {"id": "110231", "num": 3}, {"id": "115011", "num": 6}]</x:v>
      </x:c>
      <x:c r="J3669" s="6" t="str">
        <x:v>https://raw.githubusercontent.com/Mar-7th/StarRailRes/dbe8cdfcfb0bf657b9fe1cf92d5537f118ccb487/index_new/cn/character_skill_trees.json</x:v>
      </x:c>
    </x:row>
    <x:row r="3670" ht="38" customHeight="1">
      <x:c r="A3670" s="6" t="str">
        <x:v>1412004_4</x:v>
      </x:c>
      <x:c r="B3670" s="6" t="str">
        <x:v>1412</x:v>
      </x:c>
      <x:c r="C3670" s="6" t="str">
        <x:v>1412004</x:v>
      </x:c>
      <x:c r="D3670" s="6" t="str"/>
      <x:c r="E3670" s="6" t="n">
        <x:v>4</x:v>
      </x:c>
      <x:c r="F3670" s="6" t="n">
        <x:v>3</x:v>
      </x:c>
      <x:c r="G3670" s="6" t="n">
        <x:v>0</x:v>
      </x:c>
      <x:c r="H3670" s="7" t="str"/>
      <x:c r="I3670" s="7" t="str">
        <x:v>[{"id": "2", "num": 10000}, {"id": "110232", "num": 3}, {"id": "115012", "num": 3}]</x:v>
      </x:c>
      <x:c r="J3670" s="6" t="str">
        <x:v>https://raw.githubusercontent.com/Mar-7th/StarRailRes/dbe8cdfcfb0bf657b9fe1cf92d5537f118ccb487/index_new/cn/character_skill_trees.json</x:v>
      </x:c>
    </x:row>
    <x:row r="3671" ht="38" customHeight="1">
      <x:c r="A3671" s="6" t="str">
        <x:v>1412004_5</x:v>
      </x:c>
      <x:c r="B3671" s="6" t="str">
        <x:v>1412</x:v>
      </x:c>
      <x:c r="C3671" s="6" t="str">
        <x:v>1412004</x:v>
      </x:c>
      <x:c r="D3671" s="6" t="str"/>
      <x:c r="E3671" s="6" t="n">
        <x:v>5</x:v>
      </x:c>
      <x:c r="F3671" s="6" t="n">
        <x:v>4</x:v>
      </x:c>
      <x:c r="G3671" s="6" t="n">
        <x:v>0</x:v>
      </x:c>
      <x:c r="H3671" s="7" t="str"/>
      <x:c r="I3671" s="7" t="str">
        <x:v>[{"id": "2", "num": 20000}, {"id": "110232", "num": 5}, {"id": "115012", "num": 4}]</x:v>
      </x:c>
      <x:c r="J3671" s="6" t="str">
        <x:v>https://raw.githubusercontent.com/Mar-7th/StarRailRes/dbe8cdfcfb0bf657b9fe1cf92d5537f118ccb487/index_new/cn/character_skill_trees.json</x:v>
      </x:c>
    </x:row>
    <x:row r="3672" ht="38" customHeight="1">
      <x:c r="A3672" s="6" t="str">
        <x:v>1412004_6</x:v>
      </x:c>
      <x:c r="B3672" s="6" t="str">
        <x:v>1412</x:v>
      </x:c>
      <x:c r="C3672" s="6" t="str">
        <x:v>1412004</x:v>
      </x:c>
      <x:c r="D3672" s="6" t="str"/>
      <x:c r="E3672" s="6" t="n">
        <x:v>6</x:v>
      </x:c>
      <x:c r="F3672" s="6" t="n">
        <x:v>4</x:v>
      </x:c>
      <x:c r="G3672" s="6" t="n">
        <x:v>0</x:v>
      </x:c>
      <x:c r="H3672" s="7" t="str"/>
      <x:c r="I3672" s="7" t="str">
        <x:v>[{"id": "2", "num": 30000}, {"id": "110232", "num": 7}, {"id": "115012", "num": 6}]</x:v>
      </x:c>
      <x:c r="J3672" s="6" t="str">
        <x:v>https://raw.githubusercontent.com/Mar-7th/StarRailRes/dbe8cdfcfb0bf657b9fe1cf92d5537f118ccb487/index_new/cn/character_skill_trees.json</x:v>
      </x:c>
    </x:row>
    <x:row r="3673" ht="38" customHeight="1">
      <x:c r="A3673" s="6" t="str">
        <x:v>1412004_7</x:v>
      </x:c>
      <x:c r="B3673" s="6" t="str">
        <x:v>1412</x:v>
      </x:c>
      <x:c r="C3673" s="6" t="str">
        <x:v>1412004</x:v>
      </x:c>
      <x:c r="D3673" s="6" t="str"/>
      <x:c r="E3673" s="6" t="n">
        <x:v>7</x:v>
      </x:c>
      <x:c r="F3673" s="6" t="n">
        <x:v>5</x:v>
      </x:c>
      <x:c r="G3673" s="6" t="n">
        <x:v>0</x:v>
      </x:c>
      <x:c r="H3673" s="7" t="str"/>
      <x:c r="I3673" s="7" t="str">
        <x:v>[{"id": "2", "num": 45000}, {"id": "110233", "num": 3}, {"id": "115013", "num": 3}]</x:v>
      </x:c>
      <x:c r="J3673" s="6" t="str">
        <x:v>https://raw.githubusercontent.com/Mar-7th/StarRailRes/dbe8cdfcfb0bf657b9fe1cf92d5537f118ccb487/index_new/cn/character_skill_trees.json</x:v>
      </x:c>
    </x:row>
    <x:row r="3674" ht="53" customHeight="1">
      <x:c r="A3674" s="6" t="str">
        <x:v>1412004_8</x:v>
      </x:c>
      <x:c r="B3674" s="6" t="str">
        <x:v>1412</x:v>
      </x:c>
      <x:c r="C3674" s="6" t="str">
        <x:v>1412004</x:v>
      </x:c>
      <x:c r="D3674" s="6" t="str"/>
      <x:c r="E3674" s="6" t="n">
        <x:v>8</x:v>
      </x:c>
      <x:c r="F3674" s="6" t="n">
        <x:v>5</x:v>
      </x:c>
      <x:c r="G3674" s="6" t="n">
        <x:v>0</x:v>
      </x:c>
      <x:c r="H3674" s="7" t="str"/>
      <x:c r="I3674" s="7" t="str">
        <x:v>[{"id": "2", "num": 80000}, {"id": "110233", "num": 5}, {"id": "110507", "num": 1}, {"id": "115013", "num": 4}]</x:v>
      </x:c>
      <x:c r="J3674" s="6" t="str">
        <x:v>https://raw.githubusercontent.com/Mar-7th/StarRailRes/dbe8cdfcfb0bf657b9fe1cf92d5537f118ccb487/index_new/cn/character_skill_trees.json</x:v>
      </x:c>
    </x:row>
    <x:row r="3675" ht="53" customHeight="1">
      <x:c r="A3675" s="6" t="str">
        <x:v>1412004_9</x:v>
      </x:c>
      <x:c r="B3675" s="6" t="str">
        <x:v>1412</x:v>
      </x:c>
      <x:c r="C3675" s="6" t="str">
        <x:v>1412004</x:v>
      </x:c>
      <x:c r="D3675" s="6" t="str"/>
      <x:c r="E3675" s="6" t="n">
        <x:v>9</x:v>
      </x:c>
      <x:c r="F3675" s="6" t="n">
        <x:v>6</x:v>
      </x:c>
      <x:c r="G3675" s="6" t="n">
        <x:v>0</x:v>
      </x:c>
      <x:c r="H3675" s="7" t="str"/>
      <x:c r="I3675" s="7" t="str">
        <x:v>[{"id": "2", "num": 160000}, {"id": "110233", "num": 8}, {"id": "241", "num": 1}, {"id": "110507", "num": 1}]</x:v>
      </x:c>
      <x:c r="J3675" s="6" t="str">
        <x:v>https://raw.githubusercontent.com/Mar-7th/StarRailRes/dbe8cdfcfb0bf657b9fe1cf92d5537f118ccb487/index_new/cn/character_skill_trees.json</x:v>
      </x:c>
    </x:row>
    <x:row r="3676" ht="53" customHeight="1">
      <x:c r="A3676" s="6" t="str">
        <x:v>1412004_10</x:v>
      </x:c>
      <x:c r="B3676" s="6" t="str">
        <x:v>1412</x:v>
      </x:c>
      <x:c r="C3676" s="6" t="str">
        <x:v>1412004</x:v>
      </x:c>
      <x:c r="D3676" s="6" t="str"/>
      <x:c r="E3676" s="6" t="n">
        <x:v>10</x:v>
      </x:c>
      <x:c r="F3676" s="6" t="n">
        <x:v>6</x:v>
      </x:c>
      <x:c r="G3676" s="6" t="n">
        <x:v>0</x:v>
      </x:c>
      <x:c r="H3676" s="7" t="str"/>
      <x:c r="I3676" s="7" t="str">
        <x:v>[{"id": "2", "num": 300000}, {"id": "110233", "num": 14}, {"id": "241", "num": 1}, {"id": "110507", "num": 1}]</x:v>
      </x:c>
      <x:c r="J3676" s="6" t="str">
        <x:v>https://raw.githubusercontent.com/Mar-7th/StarRailRes/dbe8cdfcfb0bf657b9fe1cf92d5537f118ccb487/index_new/cn/character_skill_trees.json</x:v>
      </x:c>
    </x:row>
    <x:row r="3677" ht="20" customHeight="1">
      <x:c r="A3677" s="6" t="str">
        <x:v>1412007_1</x:v>
      </x:c>
      <x:c r="B3677" s="6" t="str">
        <x:v>1412</x:v>
      </x:c>
      <x:c r="C3677" s="6" t="str">
        <x:v>1412007</x:v>
      </x:c>
      <x:c r="D3677" s="6" t="str"/>
      <x:c r="E3677" s="6" t="n">
        <x:v>1</x:v>
      </x:c>
      <x:c r="F3677" s="6" t="n">
        <x:v>0</x:v>
      </x:c>
      <x:c r="G3677" s="6" t="n">
        <x:v>0</x:v>
      </x:c>
      <x:c r="H3677" s="7" t="str"/>
      <x:c r="I3677" s="7" t="str">
        <x:v>[]</x:v>
      </x:c>
      <x:c r="J3677" s="6" t="str">
        <x:v>https://raw.githubusercontent.com/Mar-7th/StarRailRes/dbe8cdfcfb0bf657b9fe1cf92d5537f118ccb487/index_new/cn/character_skill_trees.json</x:v>
      </x:c>
    </x:row>
    <x:row r="3678" ht="38" customHeight="1">
      <x:c r="A3678" s="6" t="str">
        <x:v>1412101_1</x:v>
      </x:c>
      <x:c r="B3678" s="6" t="str">
        <x:v>1412</x:v>
      </x:c>
      <x:c r="C3678" s="6" t="str">
        <x:v>1412101</x:v>
      </x:c>
      <x:c r="D3678" s="6" t="str">
        <x:v>来者</x:v>
      </x:c>
      <x:c r="E3678" s="6" t="n">
        <x:v>1</x:v>
      </x:c>
      <x:c r="F3678" s="6" t="n">
        <x:v>2</x:v>
      </x:c>
      <x:c r="G3678" s="6" t="n">
        <x:v>0</x:v>
      </x:c>
      <x:c r="H3678" s="7" t="str">
        <x:v>刻律德菈的攻击力大于#1[i]时，每超过#2[i]点攻击力可使自身暴击伤害提高#3[i]%，最多提高#4[i]%。</x:v>
      </x:c>
      <x:c r="I3678" s="7" t="str">
        <x:v>[{"id": "2", "num": 5000}, {"id": "110231", "num": 3}, {"id": "110507", "num": 1}]</x:v>
      </x:c>
      <x:c r="J3678" s="6" t="str">
        <x:v>https://raw.githubusercontent.com/Mar-7th/StarRailRes/dbe8cdfcfb0bf657b9fe1cf92d5537f118ccb487/index_new/cn/character_skill_trees.json</x:v>
      </x:c>
    </x:row>
    <x:row r="3679" ht="53" customHeight="1">
      <x:c r="A3679" s="6" t="str">
        <x:v>1412102_1</x:v>
      </x:c>
      <x:c r="B3679" s="6" t="str">
        <x:v>1412</x:v>
      </x:c>
      <x:c r="C3679" s="6" t="str">
        <x:v>1412102</x:v>
      </x:c>
      <x:c r="D3679" s="6" t="str">
        <x:v>见者</x:v>
      </x:c>
      <x:c r="E3679" s="6" t="n">
        <x:v>1</x:v>
      </x:c>
      <x:c r="F3679" s="6" t="n">
        <x:v>4</x:v>
      </x:c>
      <x:c r="G3679" s="6" t="n">
        <x:v>0</x:v>
      </x:c>
      <x:c r="H3679" s="7" t="str">
        <x:v>刻律德菈的暴击率提高#1[i]%。当刻律德菈的充能小于上限时，持有【军功】的角色施放终结技时使刻律德菈获得#2[i]点充能，该效果单场战斗中可以触发1次。</x:v>
      </x:c>
      <x:c r="I3679" s="7" t="str">
        <x:v>[{"id": "2", "num": 20000}, {"id": "110232", "num": 5}, {"id": "241", "num": 1}, {"id": "110507", "num": 1}]</x:v>
      </x:c>
      <x:c r="J3679" s="6" t="str">
        <x:v>https://raw.githubusercontent.com/Mar-7th/StarRailRes/dbe8cdfcfb0bf657b9fe1cf92d5537f118ccb487/index_new/cn/character_skill_trees.json</x:v>
      </x:c>
    </x:row>
    <x:row r="3680" ht="53" customHeight="1">
      <x:c r="A3680" s="6" t="str">
        <x:v>1412103_1</x:v>
      </x:c>
      <x:c r="B3680" s="6" t="str">
        <x:v>1412</x:v>
      </x:c>
      <x:c r="C3680" s="6" t="str">
        <x:v>1412103</x:v>
      </x:c>
      <x:c r="D3680" s="6" t="str">
        <x:v>征服者</x:v>
      </x:c>
      <x:c r="E3680" s="6" t="n">
        <x:v>1</x:v>
      </x:c>
      <x:c r="F3680" s="6" t="n">
        <x:v>6</x:v>
      </x:c>
      <x:c r="G3680" s="6" t="n">
        <x:v>0</x:v>
      </x:c>
      <x:c r="H3680" s="7" t="str">
        <x:v>施放战技时，使自身和持有【军功】的队友速度提高#2[i]点，持续#3[i]回合。持有【军功】的角色施放普攻或战技时，为刻律德菈恢复#1[i]点能量。</x:v>
      </x:c>
      <x:c r="I3680" s="7" t="str">
        <x:v>[{"id": "2", "num": 160000}, {"id": "110233", "num": 8}, {"id": "241", "num": 1}, {"id": "110507", "num": 1}]</x:v>
      </x:c>
      <x:c r="J3680" s="6" t="str">
        <x:v>https://raw.githubusercontent.com/Mar-7th/StarRailRes/dbe8cdfcfb0bf657b9fe1cf92d5537f118ccb487/index_new/cn/character_skill_trees.json</x:v>
      </x:c>
    </x:row>
    <x:row r="3681" ht="38" customHeight="1">
      <x:c r="A3681" s="6" t="str">
        <x:v>1412201_1</x:v>
      </x:c>
      <x:c r="B3681" s="6" t="str">
        <x:v>1412</x:v>
      </x:c>
      <x:c r="C3681" s="6" t="str">
        <x:v>1412201</x:v>
      </x:c>
      <x:c r="D3681" s="6" t="str">
        <x:v>伤害强化•风</x:v>
      </x:c>
      <x:c r="E3681" s="6" t="n">
        <x:v>1</x:v>
      </x:c>
      <x:c r="F3681" s="6" t="n">
        <x:v>0</x:v>
      </x:c>
      <x:c r="G3681" s="6" t="n">
        <x:v>1</x:v>
      </x:c>
      <x:c r="H3681" s="7" t="str"/>
      <x:c r="I3681" s="7" t="str">
        <x:v>[{"id": "2", "num": 2500}, {"id": "115011", "num": 2}]</x:v>
      </x:c>
      <x:c r="J3681" s="6" t="str">
        <x:v>https://raw.githubusercontent.com/Mar-7th/StarRailRes/dbe8cdfcfb0bf657b9fe1cf92d5537f118ccb487/index_new/cn/character_skill_trees.json</x:v>
      </x:c>
    </x:row>
    <x:row r="3682" ht="38" customHeight="1">
      <x:c r="A3682" s="6" t="str">
        <x:v>1412202_1</x:v>
      </x:c>
      <x:c r="B3682" s="6" t="str">
        <x:v>1412</x:v>
      </x:c>
      <x:c r="C3682" s="6" t="str">
        <x:v>1412202</x:v>
      </x:c>
      <x:c r="D3682" s="6" t="str">
        <x:v>攻击强化</x:v>
      </x:c>
      <x:c r="E3682" s="6" t="n">
        <x:v>1</x:v>
      </x:c>
      <x:c r="F3682" s="6" t="n">
        <x:v>2</x:v>
      </x:c>
      <x:c r="G3682" s="6" t="n">
        <x:v>0</x:v>
      </x:c>
      <x:c r="H3682" s="7" t="str"/>
      <x:c r="I3682" s="7" t="str">
        <x:v>[{"id": "2", "num": 5000}, {"id": "110231", "num": 3}, {"id": "115011", "num": 6}]</x:v>
      </x:c>
      <x:c r="J3682" s="6" t="str">
        <x:v>https://raw.githubusercontent.com/Mar-7th/StarRailRes/dbe8cdfcfb0bf657b9fe1cf92d5537f118ccb487/index_new/cn/character_skill_trees.json</x:v>
      </x:c>
    </x:row>
    <x:row r="3683" ht="38" customHeight="1">
      <x:c r="A3683" s="6" t="str">
        <x:v>1412203_1</x:v>
      </x:c>
      <x:c r="B3683" s="6" t="str">
        <x:v>1412</x:v>
      </x:c>
      <x:c r="C3683" s="6" t="str">
        <x:v>1412203</x:v>
      </x:c>
      <x:c r="D3683" s="6" t="str">
        <x:v>伤害强化•风</x:v>
      </x:c>
      <x:c r="E3683" s="6" t="n">
        <x:v>1</x:v>
      </x:c>
      <x:c r="F3683" s="6" t="n">
        <x:v>3</x:v>
      </x:c>
      <x:c r="G3683" s="6" t="n">
        <x:v>0</x:v>
      </x:c>
      <x:c r="H3683" s="7" t="str"/>
      <x:c r="I3683" s="7" t="str">
        <x:v>[{"id": "2", "num": 10000}, {"id": "110232", "num": 3}, {"id": "115012", "num": 3}]</x:v>
      </x:c>
      <x:c r="J3683" s="6" t="str">
        <x:v>https://raw.githubusercontent.com/Mar-7th/StarRailRes/dbe8cdfcfb0bf657b9fe1cf92d5537f118ccb487/index_new/cn/character_skill_trees.json</x:v>
      </x:c>
    </x:row>
    <x:row r="3684" ht="38" customHeight="1">
      <x:c r="A3684" s="6" t="str">
        <x:v>1412204_1</x:v>
      </x:c>
      <x:c r="B3684" s="6" t="str">
        <x:v>1412</x:v>
      </x:c>
      <x:c r="C3684" s="6" t="str">
        <x:v>1412204</x:v>
      </x:c>
      <x:c r="D3684" s="6" t="str">
        <x:v>生命强化</x:v>
      </x:c>
      <x:c r="E3684" s="6" t="n">
        <x:v>1</x:v>
      </x:c>
      <x:c r="F3684" s="6" t="n">
        <x:v>3</x:v>
      </x:c>
      <x:c r="G3684" s="6" t="n">
        <x:v>0</x:v>
      </x:c>
      <x:c r="H3684" s="7" t="str"/>
      <x:c r="I3684" s="7" t="str">
        <x:v>[{"id": "2", "num": 10000}, {"id": "110232", "num": 3}, {"id": "115012", "num": 3}]</x:v>
      </x:c>
      <x:c r="J3684" s="6" t="str">
        <x:v>https://raw.githubusercontent.com/Mar-7th/StarRailRes/dbe8cdfcfb0bf657b9fe1cf92d5537f118ccb487/index_new/cn/character_skill_trees.json</x:v>
      </x:c>
    </x:row>
    <x:row r="3685" ht="38" customHeight="1">
      <x:c r="A3685" s="6" t="str">
        <x:v>1412205_1</x:v>
      </x:c>
      <x:c r="B3685" s="6" t="str">
        <x:v>1412</x:v>
      </x:c>
      <x:c r="C3685" s="6" t="str">
        <x:v>1412205</x:v>
      </x:c>
      <x:c r="D3685" s="6" t="str">
        <x:v>伤害强化•风</x:v>
      </x:c>
      <x:c r="E3685" s="6" t="n">
        <x:v>1</x:v>
      </x:c>
      <x:c r="F3685" s="6" t="n">
        <x:v>4</x:v>
      </x:c>
      <x:c r="G3685" s="6" t="n">
        <x:v>0</x:v>
      </x:c>
      <x:c r="H3685" s="7" t="str"/>
      <x:c r="I3685" s="7" t="str">
        <x:v>[{"id": "2", "num": 20000}, {"id": "110232", "num": 5}, {"id": "115012", "num": 4}]</x:v>
      </x:c>
      <x:c r="J3685" s="6" t="str">
        <x:v>https://raw.githubusercontent.com/Mar-7th/StarRailRes/dbe8cdfcfb0bf657b9fe1cf92d5537f118ccb487/index_new/cn/character_skill_trees.json</x:v>
      </x:c>
    </x:row>
    <x:row r="3686" ht="38" customHeight="1">
      <x:c r="A3686" s="6" t="str">
        <x:v>1412206_1</x:v>
      </x:c>
      <x:c r="B3686" s="6" t="str">
        <x:v>1412</x:v>
      </x:c>
      <x:c r="C3686" s="6" t="str">
        <x:v>1412206</x:v>
      </x:c>
      <x:c r="D3686" s="6" t="str">
        <x:v>攻击强化</x:v>
      </x:c>
      <x:c r="E3686" s="6" t="n">
        <x:v>1</x:v>
      </x:c>
      <x:c r="F3686" s="6" t="n">
        <x:v>5</x:v>
      </x:c>
      <x:c r="G3686" s="6" t="n">
        <x:v>0</x:v>
      </x:c>
      <x:c r="H3686" s="7" t="str"/>
      <x:c r="I3686" s="7" t="str">
        <x:v>[{"id": "2", "num": 45000}, {"id": "110233", "num": 3}, {"id": "115013", "num": 3}]</x:v>
      </x:c>
      <x:c r="J3686" s="6" t="str">
        <x:v>https://raw.githubusercontent.com/Mar-7th/StarRailRes/dbe8cdfcfb0bf657b9fe1cf92d5537f118ccb487/index_new/cn/character_skill_trees.json</x:v>
      </x:c>
    </x:row>
    <x:row r="3687" ht="38" customHeight="1">
      <x:c r="A3687" s="6" t="str">
        <x:v>1412207_1</x:v>
      </x:c>
      <x:c r="B3687" s="6" t="str">
        <x:v>1412</x:v>
      </x:c>
      <x:c r="C3687" s="6" t="str">
        <x:v>1412207</x:v>
      </x:c>
      <x:c r="D3687" s="6" t="str">
        <x:v>伤害强化•风</x:v>
      </x:c>
      <x:c r="E3687" s="6" t="n">
        <x:v>1</x:v>
      </x:c>
      <x:c r="F3687" s="6" t="n">
        <x:v>5</x:v>
      </x:c>
      <x:c r="G3687" s="6" t="n">
        <x:v>0</x:v>
      </x:c>
      <x:c r="H3687" s="7" t="str"/>
      <x:c r="I3687" s="7" t="str">
        <x:v>[{"id": "2", "num": 45000}, {"id": "110233", "num": 3}, {"id": "115013", "num": 3}]</x:v>
      </x:c>
      <x:c r="J3687" s="6" t="str">
        <x:v>https://raw.githubusercontent.com/Mar-7th/StarRailRes/dbe8cdfcfb0bf657b9fe1cf92d5537f118ccb487/index_new/cn/character_skill_trees.json</x:v>
      </x:c>
    </x:row>
    <x:row r="3688" ht="38" customHeight="1">
      <x:c r="A3688" s="6" t="str">
        <x:v>1412208_1</x:v>
      </x:c>
      <x:c r="B3688" s="6" t="str">
        <x:v>1412</x:v>
      </x:c>
      <x:c r="C3688" s="6" t="str">
        <x:v>1412208</x:v>
      </x:c>
      <x:c r="D3688" s="6" t="str">
        <x:v>生命强化</x:v>
      </x:c>
      <x:c r="E3688" s="6" t="n">
        <x:v>1</x:v>
      </x:c>
      <x:c r="F3688" s="6" t="n">
        <x:v>6</x:v>
      </x:c>
      <x:c r="G3688" s="6" t="n">
        <x:v>0</x:v>
      </x:c>
      <x:c r="H3688" s="7" t="str"/>
      <x:c r="I3688" s="7" t="str">
        <x:v>[{"id": "2", "num": 160000}, {"id": "110233", "num": 8}, {"id": "115013", "num": 8}]</x:v>
      </x:c>
      <x:c r="J3688" s="6" t="str">
        <x:v>https://raw.githubusercontent.com/Mar-7th/StarRailRes/dbe8cdfcfb0bf657b9fe1cf92d5537f118ccb487/index_new/cn/character_skill_trees.json</x:v>
      </x:c>
    </x:row>
    <x:row r="3689" ht="38" customHeight="1">
      <x:c r="A3689" s="6" t="str">
        <x:v>1412209_1</x:v>
      </x:c>
      <x:c r="B3689" s="6" t="str">
        <x:v>1412</x:v>
      </x:c>
      <x:c r="C3689" s="6" t="str">
        <x:v>1412209</x:v>
      </x:c>
      <x:c r="D3689" s="6" t="str">
        <x:v>攻击强化</x:v>
      </x:c>
      <x:c r="E3689" s="6" t="n">
        <x:v>1</x:v>
      </x:c>
      <x:c r="F3689" s="6" t="n">
        <x:v>0</x:v>
      </x:c>
      <x:c r="G3689" s="6" t="n">
        <x:v>75</x:v>
      </x:c>
      <x:c r="H3689" s="7" t="str"/>
      <x:c r="I3689" s="7" t="str">
        <x:v>[{"id": "2", "num": 160000}, {"id": "110233", "num": 8}, {"id": "115013", "num": 8}]</x:v>
      </x:c>
      <x:c r="J3689" s="6" t="str">
        <x:v>https://raw.githubusercontent.com/Mar-7th/StarRailRes/dbe8cdfcfb0bf657b9fe1cf92d5537f118ccb487/index_new/cn/character_skill_trees.json</x:v>
      </x:c>
    </x:row>
    <x:row r="3690" ht="38" customHeight="1">
      <x:c r="A3690" s="6" t="str">
        <x:v>1412210_1</x:v>
      </x:c>
      <x:c r="B3690" s="6" t="str">
        <x:v>1412</x:v>
      </x:c>
      <x:c r="C3690" s="6" t="str">
        <x:v>1412210</x:v>
      </x:c>
      <x:c r="D3690" s="6" t="str">
        <x:v>伤害强化•风</x:v>
      </x:c>
      <x:c r="E3690" s="6" t="n">
        <x:v>1</x:v>
      </x:c>
      <x:c r="F3690" s="6" t="n">
        <x:v>0</x:v>
      </x:c>
      <x:c r="G3690" s="6" t="n">
        <x:v>80</x:v>
      </x:c>
      <x:c r="H3690" s="7" t="str"/>
      <x:c r="I3690" s="7" t="str">
        <x:v>[{"id": "2", "num": 160000}, {"id": "110233", "num": 8}, {"id": "115013", "num": 8}]</x:v>
      </x:c>
      <x:c r="J3690" s="6" t="str">
        <x:v>https://raw.githubusercontent.com/Mar-7th/StarRailRes/dbe8cdfcfb0bf657b9fe1cf92d5537f118ccb487/index_new/cn/character_skill_trees.json</x:v>
      </x:c>
    </x:row>
    <x:row r="3691" ht="20" customHeight="1">
      <x:c r="A3691" s="6" t="str">
        <x:v>1413001_1</x:v>
      </x:c>
      <x:c r="B3691" s="6" t="str">
        <x:v>1413</x:v>
      </x:c>
      <x:c r="C3691" s="6" t="str">
        <x:v>1413001</x:v>
      </x:c>
      <x:c r="D3691" s="6" t="str"/>
      <x:c r="E3691" s="6" t="n">
        <x:v>1</x:v>
      </x:c>
      <x:c r="F3691" s="6" t="n">
        <x:v>0</x:v>
      </x:c>
      <x:c r="G3691" s="6" t="n">
        <x:v>0</x:v>
      </x:c>
      <x:c r="H3691" s="7" t="str"/>
      <x:c r="I3691" s="7" t="str">
        <x:v>[]</x:v>
      </x:c>
      <x:c r="J3691" s="6" t="str">
        <x:v>https://raw.githubusercontent.com/Mar-7th/StarRailRes/dbe8cdfcfb0bf657b9fe1cf92d5537f118ccb487/index_new/cn/character_skill_trees.json</x:v>
      </x:c>
    </x:row>
    <x:row r="3692" ht="38" customHeight="1">
      <x:c r="A3692" s="6" t="str">
        <x:v>1413001_2</x:v>
      </x:c>
      <x:c r="B3692" s="6" t="str">
        <x:v>1413</x:v>
      </x:c>
      <x:c r="C3692" s="6" t="str">
        <x:v>1413001</x:v>
      </x:c>
      <x:c r="D3692" s="6" t="str"/>
      <x:c r="E3692" s="6" t="n">
        <x:v>2</x:v>
      </x:c>
      <x:c r="F3692" s="6" t="n">
        <x:v>2</x:v>
      </x:c>
      <x:c r="G3692" s="6" t="n">
        <x:v>0</x:v>
      </x:c>
      <x:c r="H3692" s="7" t="str"/>
      <x:c r="I3692" s="7" t="str">
        <x:v>[{"id": "2", "num": 3500}, {"id": "110251", "num": 2}, {"id": "115011", "num": 4}]</x:v>
      </x:c>
      <x:c r="J3692" s="6" t="str">
        <x:v>https://raw.githubusercontent.com/Mar-7th/StarRailRes/dbe8cdfcfb0bf657b9fe1cf92d5537f118ccb487/index_new/cn/character_skill_trees.json</x:v>
      </x:c>
    </x:row>
    <x:row r="3693" ht="38" customHeight="1">
      <x:c r="A3693" s="6" t="str">
        <x:v>1413001_3</x:v>
      </x:c>
      <x:c r="B3693" s="6" t="str">
        <x:v>1413</x:v>
      </x:c>
      <x:c r="C3693" s="6" t="str">
        <x:v>1413001</x:v>
      </x:c>
      <x:c r="D3693" s="6" t="str"/>
      <x:c r="E3693" s="6" t="n">
        <x:v>3</x:v>
      </x:c>
      <x:c r="F3693" s="6" t="n">
        <x:v>3</x:v>
      </x:c>
      <x:c r="G3693" s="6" t="n">
        <x:v>0</x:v>
      </x:c>
      <x:c r="H3693" s="7" t="str"/>
      <x:c r="I3693" s="7" t="str">
        <x:v>[{"id": "2", "num": 7000}, {"id": "110252", "num": 2}, {"id": "115012", "num": 2}]</x:v>
      </x:c>
      <x:c r="J3693" s="6" t="str">
        <x:v>https://raw.githubusercontent.com/Mar-7th/StarRailRes/dbe8cdfcfb0bf657b9fe1cf92d5537f118ccb487/index_new/cn/character_skill_trees.json</x:v>
      </x:c>
    </x:row>
    <x:row r="3694" ht="38" customHeight="1">
      <x:c r="A3694" s="6" t="str">
        <x:v>1413001_4</x:v>
      </x:c>
      <x:c r="B3694" s="6" t="str">
        <x:v>1413</x:v>
      </x:c>
      <x:c r="C3694" s="6" t="str">
        <x:v>1413001</x:v>
      </x:c>
      <x:c r="D3694" s="6" t="str"/>
      <x:c r="E3694" s="6" t="n">
        <x:v>4</x:v>
      </x:c>
      <x:c r="F3694" s="6" t="n">
        <x:v>4</x:v>
      </x:c>
      <x:c r="G3694" s="6" t="n">
        <x:v>0</x:v>
      </x:c>
      <x:c r="H3694" s="7" t="str"/>
      <x:c r="I3694" s="7" t="str">
        <x:v>[{"id": "2", "num": 16000}, {"id": "110252", "num": 4}, {"id": "115012", "num": 3}]</x:v>
      </x:c>
      <x:c r="J3694" s="6" t="str">
        <x:v>https://raw.githubusercontent.com/Mar-7th/StarRailRes/dbe8cdfcfb0bf657b9fe1cf92d5537f118ccb487/index_new/cn/character_skill_trees.json</x:v>
      </x:c>
    </x:row>
    <x:row r="3695" ht="38" customHeight="1">
      <x:c r="A3695" s="6" t="str">
        <x:v>1413001_5</x:v>
      </x:c>
      <x:c r="B3695" s="6" t="str">
        <x:v>1413</x:v>
      </x:c>
      <x:c r="C3695" s="6" t="str">
        <x:v>1413001</x:v>
      </x:c>
      <x:c r="D3695" s="6" t="str"/>
      <x:c r="E3695" s="6" t="n">
        <x:v>5</x:v>
      </x:c>
      <x:c r="F3695" s="6" t="n">
        <x:v>5</x:v>
      </x:c>
      <x:c r="G3695" s="6" t="n">
        <x:v>0</x:v>
      </x:c>
      <x:c r="H3695" s="7" t="str"/>
      <x:c r="I3695" s="7" t="str">
        <x:v>[{"id": "2", "num": 35000}, {"id": "110253", "num": 2}, {"id": "115013", "num": 2}]</x:v>
      </x:c>
      <x:c r="J3695" s="6" t="str">
        <x:v>https://raw.githubusercontent.com/Mar-7th/StarRailRes/dbe8cdfcfb0bf657b9fe1cf92d5537f118ccb487/index_new/cn/character_skill_trees.json</x:v>
      </x:c>
    </x:row>
    <x:row r="3696" ht="38" customHeight="1">
      <x:c r="A3696" s="6" t="str">
        <x:v>1413001_6</x:v>
      </x:c>
      <x:c r="B3696" s="6" t="str">
        <x:v>1413</x:v>
      </x:c>
      <x:c r="C3696" s="6" t="str">
        <x:v>1413001</x:v>
      </x:c>
      <x:c r="D3696" s="6" t="str"/>
      <x:c r="E3696" s="6" t="n">
        <x:v>6</x:v>
      </x:c>
      <x:c r="F3696" s="6" t="n">
        <x:v>6</x:v>
      </x:c>
      <x:c r="G3696" s="6" t="n">
        <x:v>0</x:v>
      </x:c>
      <x:c r="H3696" s="7" t="str"/>
      <x:c r="I3696" s="7" t="str">
        <x:v>[{"id": "2", "num": 140000}, {"id": "110253", "num": 6}, {"id": "115013", "num": 2}]</x:v>
      </x:c>
      <x:c r="J3696" s="6" t="str">
        <x:v>https://raw.githubusercontent.com/Mar-7th/StarRailRes/dbe8cdfcfb0bf657b9fe1cf92d5537f118ccb487/index_new/cn/character_skill_trees.json</x:v>
      </x:c>
    </x:row>
    <x:row r="3697" ht="20" customHeight="1">
      <x:c r="A3697" s="6" t="str">
        <x:v>1413002_1</x:v>
      </x:c>
      <x:c r="B3697" s="6" t="str">
        <x:v>1413</x:v>
      </x:c>
      <x:c r="C3697" s="6" t="str">
        <x:v>1413002</x:v>
      </x:c>
      <x:c r="D3697" s="6" t="str"/>
      <x:c r="E3697" s="6" t="n">
        <x:v>1</x:v>
      </x:c>
      <x:c r="F3697" s="6" t="n">
        <x:v>0</x:v>
      </x:c>
      <x:c r="G3697" s="6" t="n">
        <x:v>0</x:v>
      </x:c>
      <x:c r="H3697" s="7" t="str"/>
      <x:c r="I3697" s="7" t="str">
        <x:v>[]</x:v>
      </x:c>
      <x:c r="J3697" s="6" t="str">
        <x:v>https://raw.githubusercontent.com/Mar-7th/StarRailRes/dbe8cdfcfb0bf657b9fe1cf92d5537f118ccb487/index_new/cn/character_skill_trees.json</x:v>
      </x:c>
    </x:row>
    <x:row r="3698" ht="38" customHeight="1">
      <x:c r="A3698" s="6" t="str">
        <x:v>1413002_2</x:v>
      </x:c>
      <x:c r="B3698" s="6" t="str">
        <x:v>1413</x:v>
      </x:c>
      <x:c r="C3698" s="6" t="str">
        <x:v>1413002</x:v>
      </x:c>
      <x:c r="D3698" s="6" t="str"/>
      <x:c r="E3698" s="6" t="n">
        <x:v>2</x:v>
      </x:c>
      <x:c r="F3698" s="6" t="n">
        <x:v>1</x:v>
      </x:c>
      <x:c r="G3698" s="6" t="n">
        <x:v>0</x:v>
      </x:c>
      <x:c r="H3698" s="7" t="str"/>
      <x:c r="I3698" s="7" t="str">
        <x:v>[{"id": "2", "num": 2500}, {"id": "115011", "num": 3}]</x:v>
      </x:c>
      <x:c r="J3698" s="6" t="str">
        <x:v>https://raw.githubusercontent.com/Mar-7th/StarRailRes/dbe8cdfcfb0bf657b9fe1cf92d5537f118ccb487/index_new/cn/character_skill_trees.json</x:v>
      </x:c>
    </x:row>
    <x:row r="3699" ht="38" customHeight="1">
      <x:c r="A3699" s="6" t="str">
        <x:v>1413002_3</x:v>
      </x:c>
      <x:c r="B3699" s="6" t="str">
        <x:v>1413</x:v>
      </x:c>
      <x:c r="C3699" s="6" t="str">
        <x:v>1413002</x:v>
      </x:c>
      <x:c r="D3699" s="6" t="str"/>
      <x:c r="E3699" s="6" t="n">
        <x:v>3</x:v>
      </x:c>
      <x:c r="F3699" s="6" t="n">
        <x:v>2</x:v>
      </x:c>
      <x:c r="G3699" s="6" t="n">
        <x:v>0</x:v>
      </x:c>
      <x:c r="H3699" s="7" t="str"/>
      <x:c r="I3699" s="7" t="str">
        <x:v>[{"id": "2", "num": 3500}, {"id": "110251", "num": 2}, {"id": "115011", "num": 4}]</x:v>
      </x:c>
      <x:c r="J3699" s="6" t="str">
        <x:v>https://raw.githubusercontent.com/Mar-7th/StarRailRes/dbe8cdfcfb0bf657b9fe1cf92d5537f118ccb487/index_new/cn/character_skill_trees.json</x:v>
      </x:c>
    </x:row>
    <x:row r="3700" ht="38" customHeight="1">
      <x:c r="A3700" s="6" t="str">
        <x:v>1413002_4</x:v>
      </x:c>
      <x:c r="B3700" s="6" t="str">
        <x:v>1413</x:v>
      </x:c>
      <x:c r="C3700" s="6" t="str">
        <x:v>1413002</x:v>
      </x:c>
      <x:c r="D3700" s="6" t="str"/>
      <x:c r="E3700" s="6" t="n">
        <x:v>4</x:v>
      </x:c>
      <x:c r="F3700" s="6" t="n">
        <x:v>3</x:v>
      </x:c>
      <x:c r="G3700" s="6" t="n">
        <x:v>0</x:v>
      </x:c>
      <x:c r="H3700" s="7" t="str"/>
      <x:c r="I3700" s="7" t="str">
        <x:v>[{"id": "2", "num": 7000}, {"id": "110252", "num": 2}, {"id": "115012", "num": 2}]</x:v>
      </x:c>
      <x:c r="J3700" s="6" t="str">
        <x:v>https://raw.githubusercontent.com/Mar-7th/StarRailRes/dbe8cdfcfb0bf657b9fe1cf92d5537f118ccb487/index_new/cn/character_skill_trees.json</x:v>
      </x:c>
    </x:row>
    <x:row r="3701" ht="38" customHeight="1">
      <x:c r="A3701" s="6" t="str">
        <x:v>1413002_5</x:v>
      </x:c>
      <x:c r="B3701" s="6" t="str">
        <x:v>1413</x:v>
      </x:c>
      <x:c r="C3701" s="6" t="str">
        <x:v>1413002</x:v>
      </x:c>
      <x:c r="D3701" s="6" t="str"/>
      <x:c r="E3701" s="6" t="n">
        <x:v>5</x:v>
      </x:c>
      <x:c r="F3701" s="6" t="n">
        <x:v>4</x:v>
      </x:c>
      <x:c r="G3701" s="6" t="n">
        <x:v>0</x:v>
      </x:c>
      <x:c r="H3701" s="7" t="str"/>
      <x:c r="I3701" s="7" t="str">
        <x:v>[{"id": "2", "num": 16000}, {"id": "110252", "num": 4}, {"id": "115012", "num": 3}]</x:v>
      </x:c>
      <x:c r="J3701" s="6" t="str">
        <x:v>https://raw.githubusercontent.com/Mar-7th/StarRailRes/dbe8cdfcfb0bf657b9fe1cf92d5537f118ccb487/index_new/cn/character_skill_trees.json</x:v>
      </x:c>
    </x:row>
    <x:row r="3702" ht="38" customHeight="1">
      <x:c r="A3702" s="6" t="str">
        <x:v>1413002_6</x:v>
      </x:c>
      <x:c r="B3702" s="6" t="str">
        <x:v>1413</x:v>
      </x:c>
      <x:c r="C3702" s="6" t="str">
        <x:v>1413002</x:v>
      </x:c>
      <x:c r="D3702" s="6" t="str"/>
      <x:c r="E3702" s="6" t="n">
        <x:v>6</x:v>
      </x:c>
      <x:c r="F3702" s="6" t="n">
        <x:v>4</x:v>
      </x:c>
      <x:c r="G3702" s="6" t="n">
        <x:v>0</x:v>
      </x:c>
      <x:c r="H3702" s="7" t="str"/>
      <x:c r="I3702" s="7" t="str">
        <x:v>[{"id": "2", "num": 25000}, {"id": "110252", "num": 6}, {"id": "115012", "num": 6}]</x:v>
      </x:c>
      <x:c r="J3702" s="6" t="str">
        <x:v>https://raw.githubusercontent.com/Mar-7th/StarRailRes/dbe8cdfcfb0bf657b9fe1cf92d5537f118ccb487/index_new/cn/character_skill_trees.json</x:v>
      </x:c>
    </x:row>
    <x:row r="3703" ht="38" customHeight="1">
      <x:c r="A3703" s="6" t="str">
        <x:v>1413002_7</x:v>
      </x:c>
      <x:c r="B3703" s="6" t="str">
        <x:v>1413</x:v>
      </x:c>
      <x:c r="C3703" s="6" t="str">
        <x:v>1413002</x:v>
      </x:c>
      <x:c r="D3703" s="6" t="str"/>
      <x:c r="E3703" s="6" t="n">
        <x:v>7</x:v>
      </x:c>
      <x:c r="F3703" s="6" t="n">
        <x:v>5</x:v>
      </x:c>
      <x:c r="G3703" s="6" t="n">
        <x:v>0</x:v>
      </x:c>
      <x:c r="H3703" s="7" t="str"/>
      <x:c r="I3703" s="7" t="str">
        <x:v>[{"id": "2", "num": 35000}, {"id": "110253", "num": 2}, {"id": "115013", "num": 2}]</x:v>
      </x:c>
      <x:c r="J3703" s="6" t="str">
        <x:v>https://raw.githubusercontent.com/Mar-7th/StarRailRes/dbe8cdfcfb0bf657b9fe1cf92d5537f118ccb487/index_new/cn/character_skill_trees.json</x:v>
      </x:c>
    </x:row>
    <x:row r="3704" ht="53" customHeight="1">
      <x:c r="A3704" s="6" t="str">
        <x:v>1413002_8</x:v>
      </x:c>
      <x:c r="B3704" s="6" t="str">
        <x:v>1413</x:v>
      </x:c>
      <x:c r="C3704" s="6" t="str">
        <x:v>1413002</x:v>
      </x:c>
      <x:c r="D3704" s="6" t="str"/>
      <x:c r="E3704" s="6" t="n">
        <x:v>8</x:v>
      </x:c>
      <x:c r="F3704" s="6" t="n">
        <x:v>5</x:v>
      </x:c>
      <x:c r="G3704" s="6" t="n">
        <x:v>0</x:v>
      </x:c>
      <x:c r="H3704" s="7" t="str"/>
      <x:c r="I3704" s="7" t="str">
        <x:v>[{"id": "2", "num": 70000}, {"id": "110253", "num": 5}, {"id": "110507", "num": 1}, {"id": "115013", "num": 4}]</x:v>
      </x:c>
      <x:c r="J3704" s="6" t="str">
        <x:v>https://raw.githubusercontent.com/Mar-7th/StarRailRes/dbe8cdfcfb0bf657b9fe1cf92d5537f118ccb487/index_new/cn/character_skill_trees.json</x:v>
      </x:c>
    </x:row>
    <x:row r="3705" ht="53" customHeight="1">
      <x:c r="A3705" s="6" t="str">
        <x:v>1413002_9</x:v>
      </x:c>
      <x:c r="B3705" s="6" t="str">
        <x:v>1413</x:v>
      </x:c>
      <x:c r="C3705" s="6" t="str">
        <x:v>1413002</x:v>
      </x:c>
      <x:c r="D3705" s="6" t="str"/>
      <x:c r="E3705" s="6" t="n">
        <x:v>9</x:v>
      </x:c>
      <x:c r="F3705" s="6" t="n">
        <x:v>6</x:v>
      </x:c>
      <x:c r="G3705" s="6" t="n">
        <x:v>0</x:v>
      </x:c>
      <x:c r="H3705" s="7" t="str"/>
      <x:c r="I3705" s="7" t="str">
        <x:v>[{"id": "2", "num": 140000}, {"id": "110253", "num": 6}, {"id": "241", "num": 1}, {"id": "110507", "num": 1}]</x:v>
      </x:c>
      <x:c r="J3705" s="6" t="str">
        <x:v>https://raw.githubusercontent.com/Mar-7th/StarRailRes/dbe8cdfcfb0bf657b9fe1cf92d5537f118ccb487/index_new/cn/character_skill_trees.json</x:v>
      </x:c>
    </x:row>
    <x:row r="3706" ht="53" customHeight="1">
      <x:c r="A3706" s="6" t="str">
        <x:v>1413002_10</x:v>
      </x:c>
      <x:c r="B3706" s="6" t="str">
        <x:v>1413</x:v>
      </x:c>
      <x:c r="C3706" s="6" t="str">
        <x:v>1413002</x:v>
      </x:c>
      <x:c r="D3706" s="6" t="str"/>
      <x:c r="E3706" s="6" t="n">
        <x:v>10</x:v>
      </x:c>
      <x:c r="F3706" s="6" t="n">
        <x:v>6</x:v>
      </x:c>
      <x:c r="G3706" s="6" t="n">
        <x:v>0</x:v>
      </x:c>
      <x:c r="H3706" s="7" t="str"/>
      <x:c r="I3706" s="7" t="str">
        <x:v>[{"id": "2", "num": 240000}, {"id": "110253", "num": 13}, {"id": "241", "num": 1}, {"id": "110507", "num": 1}]</x:v>
      </x:c>
      <x:c r="J3706" s="6" t="str">
        <x:v>https://raw.githubusercontent.com/Mar-7th/StarRailRes/dbe8cdfcfb0bf657b9fe1cf92d5537f118ccb487/index_new/cn/character_skill_trees.json</x:v>
      </x:c>
    </x:row>
    <x:row r="3707" ht="20" customHeight="1">
      <x:c r="A3707" s="6" t="str">
        <x:v>1413003_1</x:v>
      </x:c>
      <x:c r="B3707" s="6" t="str">
        <x:v>1413</x:v>
      </x:c>
      <x:c r="C3707" s="6" t="str">
        <x:v>1413003</x:v>
      </x:c>
      <x:c r="D3707" s="6" t="str"/>
      <x:c r="E3707" s="6" t="n">
        <x:v>1</x:v>
      </x:c>
      <x:c r="F3707" s="6" t="n">
        <x:v>0</x:v>
      </x:c>
      <x:c r="G3707" s="6" t="n">
        <x:v>0</x:v>
      </x:c>
      <x:c r="H3707" s="7" t="str"/>
      <x:c r="I3707" s="7" t="str">
        <x:v>[]</x:v>
      </x:c>
      <x:c r="J3707" s="6" t="str">
        <x:v>https://raw.githubusercontent.com/Mar-7th/StarRailRes/dbe8cdfcfb0bf657b9fe1cf92d5537f118ccb487/index_new/cn/character_skill_trees.json</x:v>
      </x:c>
    </x:row>
    <x:row r="3708" ht="38" customHeight="1">
      <x:c r="A3708" s="6" t="str">
        <x:v>1413003_2</x:v>
      </x:c>
      <x:c r="B3708" s="6" t="str">
        <x:v>1413</x:v>
      </x:c>
      <x:c r="C3708" s="6" t="str">
        <x:v>1413003</x:v>
      </x:c>
      <x:c r="D3708" s="6" t="str"/>
      <x:c r="E3708" s="6" t="n">
        <x:v>2</x:v>
      </x:c>
      <x:c r="F3708" s="6" t="n">
        <x:v>1</x:v>
      </x:c>
      <x:c r="G3708" s="6" t="n">
        <x:v>0</x:v>
      </x:c>
      <x:c r="H3708" s="7" t="str"/>
      <x:c r="I3708" s="7" t="str">
        <x:v>[{"id": "2", "num": 2500}, {"id": "115011", "num": 3}]</x:v>
      </x:c>
      <x:c r="J3708" s="6" t="str">
        <x:v>https://raw.githubusercontent.com/Mar-7th/StarRailRes/dbe8cdfcfb0bf657b9fe1cf92d5537f118ccb487/index_new/cn/character_skill_trees.json</x:v>
      </x:c>
    </x:row>
    <x:row r="3709" ht="38" customHeight="1">
      <x:c r="A3709" s="6" t="str">
        <x:v>1413003_3</x:v>
      </x:c>
      <x:c r="B3709" s="6" t="str">
        <x:v>1413</x:v>
      </x:c>
      <x:c r="C3709" s="6" t="str">
        <x:v>1413003</x:v>
      </x:c>
      <x:c r="D3709" s="6" t="str"/>
      <x:c r="E3709" s="6" t="n">
        <x:v>3</x:v>
      </x:c>
      <x:c r="F3709" s="6" t="n">
        <x:v>2</x:v>
      </x:c>
      <x:c r="G3709" s="6" t="n">
        <x:v>0</x:v>
      </x:c>
      <x:c r="H3709" s="7" t="str"/>
      <x:c r="I3709" s="7" t="str">
        <x:v>[{"id": "2", "num": 3500}, {"id": "110251", "num": 2}, {"id": "115011", "num": 4}]</x:v>
      </x:c>
      <x:c r="J3709" s="6" t="str">
        <x:v>https://raw.githubusercontent.com/Mar-7th/StarRailRes/dbe8cdfcfb0bf657b9fe1cf92d5537f118ccb487/index_new/cn/character_skill_trees.json</x:v>
      </x:c>
    </x:row>
    <x:row r="3710" ht="38" customHeight="1">
      <x:c r="A3710" s="6" t="str">
        <x:v>1413003_4</x:v>
      </x:c>
      <x:c r="B3710" s="6" t="str">
        <x:v>1413</x:v>
      </x:c>
      <x:c r="C3710" s="6" t="str">
        <x:v>1413003</x:v>
      </x:c>
      <x:c r="D3710" s="6" t="str"/>
      <x:c r="E3710" s="6" t="n">
        <x:v>4</x:v>
      </x:c>
      <x:c r="F3710" s="6" t="n">
        <x:v>3</x:v>
      </x:c>
      <x:c r="G3710" s="6" t="n">
        <x:v>0</x:v>
      </x:c>
      <x:c r="H3710" s="7" t="str"/>
      <x:c r="I3710" s="7" t="str">
        <x:v>[{"id": "2", "num": 7000}, {"id": "110252", "num": 2}, {"id": "115012", "num": 2}]</x:v>
      </x:c>
      <x:c r="J3710" s="6" t="str">
        <x:v>https://raw.githubusercontent.com/Mar-7th/StarRailRes/dbe8cdfcfb0bf657b9fe1cf92d5537f118ccb487/index_new/cn/character_skill_trees.json</x:v>
      </x:c>
    </x:row>
    <x:row r="3711" ht="38" customHeight="1">
      <x:c r="A3711" s="6" t="str">
        <x:v>1413003_5</x:v>
      </x:c>
      <x:c r="B3711" s="6" t="str">
        <x:v>1413</x:v>
      </x:c>
      <x:c r="C3711" s="6" t="str">
        <x:v>1413003</x:v>
      </x:c>
      <x:c r="D3711" s="6" t="str"/>
      <x:c r="E3711" s="6" t="n">
        <x:v>5</x:v>
      </x:c>
      <x:c r="F3711" s="6" t="n">
        <x:v>4</x:v>
      </x:c>
      <x:c r="G3711" s="6" t="n">
        <x:v>0</x:v>
      </x:c>
      <x:c r="H3711" s="7" t="str"/>
      <x:c r="I3711" s="7" t="str">
        <x:v>[{"id": "2", "num": 16000}, {"id": "110252", "num": 4}, {"id": "115012", "num": 3}]</x:v>
      </x:c>
      <x:c r="J3711" s="6" t="str">
        <x:v>https://raw.githubusercontent.com/Mar-7th/StarRailRes/dbe8cdfcfb0bf657b9fe1cf92d5537f118ccb487/index_new/cn/character_skill_trees.json</x:v>
      </x:c>
    </x:row>
    <x:row r="3712" ht="38" customHeight="1">
      <x:c r="A3712" s="6" t="str">
        <x:v>1413003_6</x:v>
      </x:c>
      <x:c r="B3712" s="6" t="str">
        <x:v>1413</x:v>
      </x:c>
      <x:c r="C3712" s="6" t="str">
        <x:v>1413003</x:v>
      </x:c>
      <x:c r="D3712" s="6" t="str"/>
      <x:c r="E3712" s="6" t="n">
        <x:v>6</x:v>
      </x:c>
      <x:c r="F3712" s="6" t="n">
        <x:v>4</x:v>
      </x:c>
      <x:c r="G3712" s="6" t="n">
        <x:v>0</x:v>
      </x:c>
      <x:c r="H3712" s="7" t="str"/>
      <x:c r="I3712" s="7" t="str">
        <x:v>[{"id": "2", "num": 25000}, {"id": "110252", "num": 6}, {"id": "115012", "num": 6}]</x:v>
      </x:c>
      <x:c r="J3712" s="6" t="str">
        <x:v>https://raw.githubusercontent.com/Mar-7th/StarRailRes/dbe8cdfcfb0bf657b9fe1cf92d5537f118ccb487/index_new/cn/character_skill_trees.json</x:v>
      </x:c>
    </x:row>
    <x:row r="3713" ht="38" customHeight="1">
      <x:c r="A3713" s="6" t="str">
        <x:v>1413003_7</x:v>
      </x:c>
      <x:c r="B3713" s="6" t="str">
        <x:v>1413</x:v>
      </x:c>
      <x:c r="C3713" s="6" t="str">
        <x:v>1413003</x:v>
      </x:c>
      <x:c r="D3713" s="6" t="str"/>
      <x:c r="E3713" s="6" t="n">
        <x:v>7</x:v>
      </x:c>
      <x:c r="F3713" s="6" t="n">
        <x:v>5</x:v>
      </x:c>
      <x:c r="G3713" s="6" t="n">
        <x:v>0</x:v>
      </x:c>
      <x:c r="H3713" s="7" t="str"/>
      <x:c r="I3713" s="7" t="str">
        <x:v>[{"id": "2", "num": 35000}, {"id": "110253", "num": 2}, {"id": "115013", "num": 2}]</x:v>
      </x:c>
      <x:c r="J3713" s="6" t="str">
        <x:v>https://raw.githubusercontent.com/Mar-7th/StarRailRes/dbe8cdfcfb0bf657b9fe1cf92d5537f118ccb487/index_new/cn/character_skill_trees.json</x:v>
      </x:c>
    </x:row>
    <x:row r="3714" ht="53" customHeight="1">
      <x:c r="A3714" s="6" t="str">
        <x:v>1413003_8</x:v>
      </x:c>
      <x:c r="B3714" s="6" t="str">
        <x:v>1413</x:v>
      </x:c>
      <x:c r="C3714" s="6" t="str">
        <x:v>1413003</x:v>
      </x:c>
      <x:c r="D3714" s="6" t="str"/>
      <x:c r="E3714" s="6" t="n">
        <x:v>8</x:v>
      </x:c>
      <x:c r="F3714" s="6" t="n">
        <x:v>5</x:v>
      </x:c>
      <x:c r="G3714" s="6" t="n">
        <x:v>0</x:v>
      </x:c>
      <x:c r="H3714" s="7" t="str"/>
      <x:c r="I3714" s="7" t="str">
        <x:v>[{"id": "2", "num": 70000}, {"id": "110253", "num": 5}, {"id": "110507", "num": 1}, {"id": "115013", "num": 4}]</x:v>
      </x:c>
      <x:c r="J3714" s="6" t="str">
        <x:v>https://raw.githubusercontent.com/Mar-7th/StarRailRes/dbe8cdfcfb0bf657b9fe1cf92d5537f118ccb487/index_new/cn/character_skill_trees.json</x:v>
      </x:c>
    </x:row>
    <x:row r="3715" ht="53" customHeight="1">
      <x:c r="A3715" s="6" t="str">
        <x:v>1413003_9</x:v>
      </x:c>
      <x:c r="B3715" s="6" t="str">
        <x:v>1413</x:v>
      </x:c>
      <x:c r="C3715" s="6" t="str">
        <x:v>1413003</x:v>
      </x:c>
      <x:c r="D3715" s="6" t="str"/>
      <x:c r="E3715" s="6" t="n">
        <x:v>9</x:v>
      </x:c>
      <x:c r="F3715" s="6" t="n">
        <x:v>6</x:v>
      </x:c>
      <x:c r="G3715" s="6" t="n">
        <x:v>0</x:v>
      </x:c>
      <x:c r="H3715" s="7" t="str"/>
      <x:c r="I3715" s="7" t="str">
        <x:v>[{"id": "2", "num": 140000}, {"id": "110253", "num": 6}, {"id": "241", "num": 1}, {"id": "110507", "num": 1}]</x:v>
      </x:c>
      <x:c r="J3715" s="6" t="str">
        <x:v>https://raw.githubusercontent.com/Mar-7th/StarRailRes/dbe8cdfcfb0bf657b9fe1cf92d5537f118ccb487/index_new/cn/character_skill_trees.json</x:v>
      </x:c>
    </x:row>
    <x:row r="3716" ht="53" customHeight="1">
      <x:c r="A3716" s="6" t="str">
        <x:v>1413003_10</x:v>
      </x:c>
      <x:c r="B3716" s="6" t="str">
        <x:v>1413</x:v>
      </x:c>
      <x:c r="C3716" s="6" t="str">
        <x:v>1413003</x:v>
      </x:c>
      <x:c r="D3716" s="6" t="str"/>
      <x:c r="E3716" s="6" t="n">
        <x:v>10</x:v>
      </x:c>
      <x:c r="F3716" s="6" t="n">
        <x:v>6</x:v>
      </x:c>
      <x:c r="G3716" s="6" t="n">
        <x:v>0</x:v>
      </x:c>
      <x:c r="H3716" s="7" t="str"/>
      <x:c r="I3716" s="7" t="str">
        <x:v>[{"id": "2", "num": 240000}, {"id": "110253", "num": 13}, {"id": "241", "num": 1}, {"id": "110507", "num": 1}]</x:v>
      </x:c>
      <x:c r="J3716" s="6" t="str">
        <x:v>https://raw.githubusercontent.com/Mar-7th/StarRailRes/dbe8cdfcfb0bf657b9fe1cf92d5537f118ccb487/index_new/cn/character_skill_trees.json</x:v>
      </x:c>
    </x:row>
    <x:row r="3717" ht="20" customHeight="1">
      <x:c r="A3717" s="6" t="str">
        <x:v>1413004_1</x:v>
      </x:c>
      <x:c r="B3717" s="6" t="str">
        <x:v>1413</x:v>
      </x:c>
      <x:c r="C3717" s="6" t="str">
        <x:v>1413004</x:v>
      </x:c>
      <x:c r="D3717" s="6" t="str"/>
      <x:c r="E3717" s="6" t="n">
        <x:v>1</x:v>
      </x:c>
      <x:c r="F3717" s="6" t="n">
        <x:v>0</x:v>
      </x:c>
      <x:c r="G3717" s="6" t="n">
        <x:v>0</x:v>
      </x:c>
      <x:c r="H3717" s="7" t="str"/>
      <x:c r="I3717" s="7" t="str">
        <x:v>[]</x:v>
      </x:c>
      <x:c r="J3717" s="6" t="str">
        <x:v>https://raw.githubusercontent.com/Mar-7th/StarRailRes/dbe8cdfcfb0bf657b9fe1cf92d5537f118ccb487/index_new/cn/character_skill_trees.json</x:v>
      </x:c>
    </x:row>
    <x:row r="3718" ht="38" customHeight="1">
      <x:c r="A3718" s="6" t="str">
        <x:v>1413004_2</x:v>
      </x:c>
      <x:c r="B3718" s="6" t="str">
        <x:v>1413</x:v>
      </x:c>
      <x:c r="C3718" s="6" t="str">
        <x:v>1413004</x:v>
      </x:c>
      <x:c r="D3718" s="6" t="str"/>
      <x:c r="E3718" s="6" t="n">
        <x:v>2</x:v>
      </x:c>
      <x:c r="F3718" s="6" t="n">
        <x:v>1</x:v>
      </x:c>
      <x:c r="G3718" s="6" t="n">
        <x:v>0</x:v>
      </x:c>
      <x:c r="H3718" s="7" t="str"/>
      <x:c r="I3718" s="7" t="str">
        <x:v>[{"id": "2", "num": 2500}, {"id": "115011", "num": 3}]</x:v>
      </x:c>
      <x:c r="J3718" s="6" t="str">
        <x:v>https://raw.githubusercontent.com/Mar-7th/StarRailRes/dbe8cdfcfb0bf657b9fe1cf92d5537f118ccb487/index_new/cn/character_skill_trees.json</x:v>
      </x:c>
    </x:row>
    <x:row r="3719" ht="38" customHeight="1">
      <x:c r="A3719" s="6" t="str">
        <x:v>1413004_3</x:v>
      </x:c>
      <x:c r="B3719" s="6" t="str">
        <x:v>1413</x:v>
      </x:c>
      <x:c r="C3719" s="6" t="str">
        <x:v>1413004</x:v>
      </x:c>
      <x:c r="D3719" s="6" t="str"/>
      <x:c r="E3719" s="6" t="n">
        <x:v>3</x:v>
      </x:c>
      <x:c r="F3719" s="6" t="n">
        <x:v>2</x:v>
      </x:c>
      <x:c r="G3719" s="6" t="n">
        <x:v>0</x:v>
      </x:c>
      <x:c r="H3719" s="7" t="str"/>
      <x:c r="I3719" s="7" t="str">
        <x:v>[{"id": "2", "num": 3500}, {"id": "110251", "num": 2}, {"id": "115011", "num": 4}]</x:v>
      </x:c>
      <x:c r="J3719" s="6" t="str">
        <x:v>https://raw.githubusercontent.com/Mar-7th/StarRailRes/dbe8cdfcfb0bf657b9fe1cf92d5537f118ccb487/index_new/cn/character_skill_trees.json</x:v>
      </x:c>
    </x:row>
    <x:row r="3720" ht="38" customHeight="1">
      <x:c r="A3720" s="6" t="str">
        <x:v>1413004_4</x:v>
      </x:c>
      <x:c r="B3720" s="6" t="str">
        <x:v>1413</x:v>
      </x:c>
      <x:c r="C3720" s="6" t="str">
        <x:v>1413004</x:v>
      </x:c>
      <x:c r="D3720" s="6" t="str"/>
      <x:c r="E3720" s="6" t="n">
        <x:v>4</x:v>
      </x:c>
      <x:c r="F3720" s="6" t="n">
        <x:v>3</x:v>
      </x:c>
      <x:c r="G3720" s="6" t="n">
        <x:v>0</x:v>
      </x:c>
      <x:c r="H3720" s="7" t="str"/>
      <x:c r="I3720" s="7" t="str">
        <x:v>[{"id": "2", "num": 7000}, {"id": "110252", "num": 2}, {"id": "115012", "num": 2}]</x:v>
      </x:c>
      <x:c r="J3720" s="6" t="str">
        <x:v>https://raw.githubusercontent.com/Mar-7th/StarRailRes/dbe8cdfcfb0bf657b9fe1cf92d5537f118ccb487/index_new/cn/character_skill_trees.json</x:v>
      </x:c>
    </x:row>
    <x:row r="3721" ht="38" customHeight="1">
      <x:c r="A3721" s="6" t="str">
        <x:v>1413004_5</x:v>
      </x:c>
      <x:c r="B3721" s="6" t="str">
        <x:v>1413</x:v>
      </x:c>
      <x:c r="C3721" s="6" t="str">
        <x:v>1413004</x:v>
      </x:c>
      <x:c r="D3721" s="6" t="str"/>
      <x:c r="E3721" s="6" t="n">
        <x:v>5</x:v>
      </x:c>
      <x:c r="F3721" s="6" t="n">
        <x:v>4</x:v>
      </x:c>
      <x:c r="G3721" s="6" t="n">
        <x:v>0</x:v>
      </x:c>
      <x:c r="H3721" s="7" t="str"/>
      <x:c r="I3721" s="7" t="str">
        <x:v>[{"id": "2", "num": 16000}, {"id": "110252", "num": 4}, {"id": "115012", "num": 3}]</x:v>
      </x:c>
      <x:c r="J3721" s="6" t="str">
        <x:v>https://raw.githubusercontent.com/Mar-7th/StarRailRes/dbe8cdfcfb0bf657b9fe1cf92d5537f118ccb487/index_new/cn/character_skill_trees.json</x:v>
      </x:c>
    </x:row>
    <x:row r="3722" ht="38" customHeight="1">
      <x:c r="A3722" s="6" t="str">
        <x:v>1413004_6</x:v>
      </x:c>
      <x:c r="B3722" s="6" t="str">
        <x:v>1413</x:v>
      </x:c>
      <x:c r="C3722" s="6" t="str">
        <x:v>1413004</x:v>
      </x:c>
      <x:c r="D3722" s="6" t="str"/>
      <x:c r="E3722" s="6" t="n">
        <x:v>6</x:v>
      </x:c>
      <x:c r="F3722" s="6" t="n">
        <x:v>4</x:v>
      </x:c>
      <x:c r="G3722" s="6" t="n">
        <x:v>0</x:v>
      </x:c>
      <x:c r="H3722" s="7" t="str"/>
      <x:c r="I3722" s="7" t="str">
        <x:v>[{"id": "2", "num": 25000}, {"id": "110252", "num": 6}, {"id": "115012", "num": 6}]</x:v>
      </x:c>
      <x:c r="J3722" s="6" t="str">
        <x:v>https://raw.githubusercontent.com/Mar-7th/StarRailRes/dbe8cdfcfb0bf657b9fe1cf92d5537f118ccb487/index_new/cn/character_skill_trees.json</x:v>
      </x:c>
    </x:row>
    <x:row r="3723" ht="38" customHeight="1">
      <x:c r="A3723" s="6" t="str">
        <x:v>1413004_7</x:v>
      </x:c>
      <x:c r="B3723" s="6" t="str">
        <x:v>1413</x:v>
      </x:c>
      <x:c r="C3723" s="6" t="str">
        <x:v>1413004</x:v>
      </x:c>
      <x:c r="D3723" s="6" t="str"/>
      <x:c r="E3723" s="6" t="n">
        <x:v>7</x:v>
      </x:c>
      <x:c r="F3723" s="6" t="n">
        <x:v>5</x:v>
      </x:c>
      <x:c r="G3723" s="6" t="n">
        <x:v>0</x:v>
      </x:c>
      <x:c r="H3723" s="7" t="str"/>
      <x:c r="I3723" s="7" t="str">
        <x:v>[{"id": "2", "num": 35000}, {"id": "110253", "num": 2}, {"id": "115013", "num": 2}]</x:v>
      </x:c>
      <x:c r="J3723" s="6" t="str">
        <x:v>https://raw.githubusercontent.com/Mar-7th/StarRailRes/dbe8cdfcfb0bf657b9fe1cf92d5537f118ccb487/index_new/cn/character_skill_trees.json</x:v>
      </x:c>
    </x:row>
    <x:row r="3724" ht="53" customHeight="1">
      <x:c r="A3724" s="6" t="str">
        <x:v>1413004_8</x:v>
      </x:c>
      <x:c r="B3724" s="6" t="str">
        <x:v>1413</x:v>
      </x:c>
      <x:c r="C3724" s="6" t="str">
        <x:v>1413004</x:v>
      </x:c>
      <x:c r="D3724" s="6" t="str"/>
      <x:c r="E3724" s="6" t="n">
        <x:v>8</x:v>
      </x:c>
      <x:c r="F3724" s="6" t="n">
        <x:v>5</x:v>
      </x:c>
      <x:c r="G3724" s="6" t="n">
        <x:v>0</x:v>
      </x:c>
      <x:c r="H3724" s="7" t="str"/>
      <x:c r="I3724" s="7" t="str">
        <x:v>[{"id": "2", "num": 70000}, {"id": "110253", "num": 5}, {"id": "110507", "num": 1}, {"id": "115013", "num": 4}]</x:v>
      </x:c>
      <x:c r="J3724" s="6" t="str">
        <x:v>https://raw.githubusercontent.com/Mar-7th/StarRailRes/dbe8cdfcfb0bf657b9fe1cf92d5537f118ccb487/index_new/cn/character_skill_trees.json</x:v>
      </x:c>
    </x:row>
    <x:row r="3725" ht="53" customHeight="1">
      <x:c r="A3725" s="6" t="str">
        <x:v>1413004_9</x:v>
      </x:c>
      <x:c r="B3725" s="6" t="str">
        <x:v>1413</x:v>
      </x:c>
      <x:c r="C3725" s="6" t="str">
        <x:v>1413004</x:v>
      </x:c>
      <x:c r="D3725" s="6" t="str"/>
      <x:c r="E3725" s="6" t="n">
        <x:v>9</x:v>
      </x:c>
      <x:c r="F3725" s="6" t="n">
        <x:v>6</x:v>
      </x:c>
      <x:c r="G3725" s="6" t="n">
        <x:v>0</x:v>
      </x:c>
      <x:c r="H3725" s="7" t="str"/>
      <x:c r="I3725" s="7" t="str">
        <x:v>[{"id": "2", "num": 140000}, {"id": "110253", "num": 6}, {"id": "241", "num": 1}, {"id": "110507", "num": 1}]</x:v>
      </x:c>
      <x:c r="J3725" s="6" t="str">
        <x:v>https://raw.githubusercontent.com/Mar-7th/StarRailRes/dbe8cdfcfb0bf657b9fe1cf92d5537f118ccb487/index_new/cn/character_skill_trees.json</x:v>
      </x:c>
    </x:row>
    <x:row r="3726" ht="53" customHeight="1">
      <x:c r="A3726" s="6" t="str">
        <x:v>1413004_10</x:v>
      </x:c>
      <x:c r="B3726" s="6" t="str">
        <x:v>1413</x:v>
      </x:c>
      <x:c r="C3726" s="6" t="str">
        <x:v>1413004</x:v>
      </x:c>
      <x:c r="D3726" s="6" t="str"/>
      <x:c r="E3726" s="6" t="n">
        <x:v>10</x:v>
      </x:c>
      <x:c r="F3726" s="6" t="n">
        <x:v>6</x:v>
      </x:c>
      <x:c r="G3726" s="6" t="n">
        <x:v>0</x:v>
      </x:c>
      <x:c r="H3726" s="7" t="str"/>
      <x:c r="I3726" s="7" t="str">
        <x:v>[{"id": "2", "num": 240000}, {"id": "110253", "num": 13}, {"id": "241", "num": 1}, {"id": "110507", "num": 1}]</x:v>
      </x:c>
      <x:c r="J3726" s="6" t="str">
        <x:v>https://raw.githubusercontent.com/Mar-7th/StarRailRes/dbe8cdfcfb0bf657b9fe1cf92d5537f118ccb487/index_new/cn/character_skill_trees.json</x:v>
      </x:c>
    </x:row>
    <x:row r="3727" ht="20" customHeight="1">
      <x:c r="A3727" s="6" t="str">
        <x:v>1413007_1</x:v>
      </x:c>
      <x:c r="B3727" s="6" t="str">
        <x:v>1413</x:v>
      </x:c>
      <x:c r="C3727" s="6" t="str">
        <x:v>1413007</x:v>
      </x:c>
      <x:c r="D3727" s="6" t="str"/>
      <x:c r="E3727" s="6" t="n">
        <x:v>1</x:v>
      </x:c>
      <x:c r="F3727" s="6" t="n">
        <x:v>0</x:v>
      </x:c>
      <x:c r="G3727" s="6" t="n">
        <x:v>0</x:v>
      </x:c>
      <x:c r="H3727" s="7" t="str"/>
      <x:c r="I3727" s="7" t="str">
        <x:v>[]</x:v>
      </x:c>
      <x:c r="J3727" s="6" t="str">
        <x:v>https://raw.githubusercontent.com/Mar-7th/StarRailRes/dbe8cdfcfb0bf657b9fe1cf92d5537f118ccb487/index_new/cn/character_skill_trees.json</x:v>
      </x:c>
    </x:row>
    <x:row r="3728" ht="38" customHeight="1">
      <x:c r="A3728" s="6" t="str">
        <x:v>1413101_1</x:v>
      </x:c>
      <x:c r="B3728" s="6" t="str">
        <x:v>1413</x:v>
      </x:c>
      <x:c r="C3728" s="6" t="str">
        <x:v>1413101</x:v>
      </x:c>
      <x:c r="D3728" s="6" t="str">
        <x:v>天黑黑，月寂寂</x:v>
      </x:c>
      <x:c r="E3728" s="6" t="n">
        <x:v>1</x:v>
      </x:c>
      <x:c r="F3728" s="6" t="n">
        <x:v>2</x:v>
      </x:c>
      <x:c r="G3728" s="6" t="n">
        <x:v>0</x:v>
      </x:c>
      <x:c r="H3728" s="7" t="str">
        <x:v>长夜月和忆灵「长夜」的暴击率提高#1[i]%，施放技能时，消耗自身当前生命值的#2[i]%使双方的暴击伤害提高#3[i]%，持续#4[i]回合。忆灵「长夜」施放【迷梦，流失，如露】后，为我方恢复1个战技点。</x:v>
      </x:c>
      <x:c r="I3728" s="7" t="str">
        <x:v>[{"id": "2", "num": 5000}, {"id": "110251", "num": 3}, {"id": "110507", "num": 1}]</x:v>
      </x:c>
      <x:c r="J3728" s="6" t="str">
        <x:v>https://raw.githubusercontent.com/Mar-7th/StarRailRes/dbe8cdfcfb0bf657b9fe1cf92d5537f118ccb487/index_new/cn/character_skill_trees.json</x:v>
      </x:c>
    </x:row>
    <x:row r="3729" ht="53" customHeight="1">
      <x:c r="A3729" s="6" t="str">
        <x:v>1413102_1</x:v>
      </x:c>
      <x:c r="B3729" s="6" t="str">
        <x:v>1413</x:v>
      </x:c>
      <x:c r="C3729" s="6" t="str">
        <x:v>1413102</x:v>
      </x:c>
      <x:c r="D3729" s="6" t="str">
        <x:v>烛火起，烛火熄</x:v>
      </x:c>
      <x:c r="E3729" s="6" t="n">
        <x:v>1</x:v>
      </x:c>
      <x:c r="F3729" s="6" t="n">
        <x:v>4</x:v>
      </x:c>
      <x:c r="G3729" s="6" t="n">
        <x:v>0</x:v>
      </x:c>
      <x:c r="H3729" s="7" t="str">
        <x:v>战斗开始时，长夜月恢复#2[i]点能量并获得#3[i]点【忆质】。长夜月或我方忆灵施放技能时，长夜月恢复#4[i]点能量并获得#1[i]点【忆质】。</x:v>
      </x:c>
      <x:c r="I3729" s="7" t="str">
        <x:v>[{"id": "2", "num": 20000}, {"id": "110252", "num": 5}, {"id": "241", "num": 1}, {"id": "110507", "num": 1}]</x:v>
      </x:c>
      <x:c r="J3729" s="6" t="str">
        <x:v>https://raw.githubusercontent.com/Mar-7th/StarRailRes/dbe8cdfcfb0bf657b9fe1cf92d5537f118ccb487/index_new/cn/character_skill_trees.json</x:v>
      </x:c>
    </x:row>
    <x:row r="3730" ht="53" customHeight="1">
      <x:c r="A3730" s="6" t="str">
        <x:v>1413103_1</x:v>
      </x:c>
      <x:c r="B3730" s="6" t="str">
        <x:v>1413</x:v>
      </x:c>
      <x:c r="C3730" s="6" t="str">
        <x:v>1413103</x:v>
      </x:c>
      <x:c r="D3730" s="6" t="str">
        <x:v>天亮了，雨落了</x:v>
      </x:c>
      <x:c r="E3730" s="6" t="n">
        <x:v>1</x:v>
      </x:c>
      <x:c r="F3730" s="6" t="n">
        <x:v>6</x:v>
      </x:c>
      <x:c r="G3730" s="6" t="n">
        <x:v>0</x:v>
      </x:c>
      <x:c r="H3730" s="7" t="str">
        <x:v>队伍中「记忆」命途角色数量等于1/2/3/4或以上时，长夜月的战技持续期间额外使我方全体忆灵暴击伤害提高#1[i]%/#2[i]%/#3[i]%/#4[i]%。</x:v>
      </x:c>
      <x:c r="I3730" s="7" t="str">
        <x:v>[{"id": "2", "num": 160000}, {"id": "110253", "num": 8}, {"id": "241", "num": 1}, {"id": "110507", "num": 1}]</x:v>
      </x:c>
      <x:c r="J3730" s="6" t="str">
        <x:v>https://raw.githubusercontent.com/Mar-7th/StarRailRes/dbe8cdfcfb0bf657b9fe1cf92d5537f118ccb487/index_new/cn/character_skill_trees.json</x:v>
      </x:c>
    </x:row>
    <x:row r="3731" ht="38" customHeight="1">
      <x:c r="A3731" s="6" t="str">
        <x:v>1413201_1</x:v>
      </x:c>
      <x:c r="B3731" s="6" t="str">
        <x:v>1413</x:v>
      </x:c>
      <x:c r="C3731" s="6" t="str">
        <x:v>1413201</x:v>
      </x:c>
      <x:c r="D3731" s="6" t="str">
        <x:v>暴击率强化</x:v>
      </x:c>
      <x:c r="E3731" s="6" t="n">
        <x:v>1</x:v>
      </x:c>
      <x:c r="F3731" s="6" t="n">
        <x:v>0</x:v>
      </x:c>
      <x:c r="G3731" s="6" t="n">
        <x:v>1</x:v>
      </x:c>
      <x:c r="H3731" s="7" t="str"/>
      <x:c r="I3731" s="7" t="str">
        <x:v>[{"id": "2", "num": 2500}, {"id": "115011", "num": 2}]</x:v>
      </x:c>
      <x:c r="J3731" s="6" t="str">
        <x:v>https://raw.githubusercontent.com/Mar-7th/StarRailRes/dbe8cdfcfb0bf657b9fe1cf92d5537f118ccb487/index_new/cn/character_skill_trees.json</x:v>
      </x:c>
    </x:row>
    <x:row r="3732" ht="38" customHeight="1">
      <x:c r="A3732" s="6" t="str">
        <x:v>1413202_1</x:v>
      </x:c>
      <x:c r="B3732" s="6" t="str">
        <x:v>1413</x:v>
      </x:c>
      <x:c r="C3732" s="6" t="str">
        <x:v>1413202</x:v>
      </x:c>
      <x:c r="D3732" s="6" t="str">
        <x:v>生命强化</x:v>
      </x:c>
      <x:c r="E3732" s="6" t="n">
        <x:v>1</x:v>
      </x:c>
      <x:c r="F3732" s="6" t="n">
        <x:v>2</x:v>
      </x:c>
      <x:c r="G3732" s="6" t="n">
        <x:v>0</x:v>
      </x:c>
      <x:c r="H3732" s="7" t="str"/>
      <x:c r="I3732" s="7" t="str">
        <x:v>[{"id": "2", "num": 4000}, {"id": "110251", "num": 3}, {"id": "115011", "num": 6}]</x:v>
      </x:c>
      <x:c r="J3732" s="6" t="str">
        <x:v>https://raw.githubusercontent.com/Mar-7th/StarRailRes/dbe8cdfcfb0bf657b9fe1cf92d5537f118ccb487/index_new/cn/character_skill_trees.json</x:v>
      </x:c>
    </x:row>
    <x:row r="3733" ht="38" customHeight="1">
      <x:c r="A3733" s="6" t="str">
        <x:v>1413203_1</x:v>
      </x:c>
      <x:c r="B3733" s="6" t="str">
        <x:v>1413</x:v>
      </x:c>
      <x:c r="C3733" s="6" t="str">
        <x:v>1413203</x:v>
      </x:c>
      <x:c r="D3733" s="6" t="str">
        <x:v>暴击率强化</x:v>
      </x:c>
      <x:c r="E3733" s="6" t="n">
        <x:v>1</x:v>
      </x:c>
      <x:c r="F3733" s="6" t="n">
        <x:v>3</x:v>
      </x:c>
      <x:c r="G3733" s="6" t="n">
        <x:v>0</x:v>
      </x:c>
      <x:c r="H3733" s="7" t="str"/>
      <x:c r="I3733" s="7" t="str">
        <x:v>[{"id": "2", "num": 9000}, {"id": "110252", "num": 3}, {"id": "115012", "num": 2}]</x:v>
      </x:c>
      <x:c r="J3733" s="6" t="str">
        <x:v>https://raw.githubusercontent.com/Mar-7th/StarRailRes/dbe8cdfcfb0bf657b9fe1cf92d5537f118ccb487/index_new/cn/character_skill_trees.json</x:v>
      </x:c>
    </x:row>
    <x:row r="3734" ht="38" customHeight="1">
      <x:c r="A3734" s="6" t="str">
        <x:v>1413204_1</x:v>
      </x:c>
      <x:c r="B3734" s="6" t="str">
        <x:v>1413</x:v>
      </x:c>
      <x:c r="C3734" s="6" t="str">
        <x:v>1413204</x:v>
      </x:c>
      <x:c r="D3734" s="6" t="str">
        <x:v>暴击伤害强化</x:v>
      </x:c>
      <x:c r="E3734" s="6" t="n">
        <x:v>1</x:v>
      </x:c>
      <x:c r="F3734" s="6" t="n">
        <x:v>3</x:v>
      </x:c>
      <x:c r="G3734" s="6" t="n">
        <x:v>0</x:v>
      </x:c>
      <x:c r="H3734" s="7" t="str"/>
      <x:c r="I3734" s="7" t="str">
        <x:v>[{"id": "2", "num": 9000}, {"id": "110252", "num": 3}, {"id": "115012", "num": 2}]</x:v>
      </x:c>
      <x:c r="J3734" s="6" t="str">
        <x:v>https://raw.githubusercontent.com/Mar-7th/StarRailRes/dbe8cdfcfb0bf657b9fe1cf92d5537f118ccb487/index_new/cn/character_skill_trees.json</x:v>
      </x:c>
    </x:row>
    <x:row r="3735" ht="38" customHeight="1">
      <x:c r="A3735" s="6" t="str">
        <x:v>1413205_1</x:v>
      </x:c>
      <x:c r="B3735" s="6" t="str">
        <x:v>1413</x:v>
      </x:c>
      <x:c r="C3735" s="6" t="str">
        <x:v>1413205</x:v>
      </x:c>
      <x:c r="D3735" s="6" t="str">
        <x:v>暴击率强化</x:v>
      </x:c>
      <x:c r="E3735" s="6" t="n">
        <x:v>1</x:v>
      </x:c>
      <x:c r="F3735" s="6" t="n">
        <x:v>4</x:v>
      </x:c>
      <x:c r="G3735" s="6" t="n">
        <x:v>0</x:v>
      </x:c>
      <x:c r="H3735" s="7" t="str"/>
      <x:c r="I3735" s="7" t="str">
        <x:v>[{"id": "2", "num": 19000}, {"id": "110252", "num": 4}, {"id": "115012", "num": 4}]</x:v>
      </x:c>
      <x:c r="J3735" s="6" t="str">
        <x:v>https://raw.githubusercontent.com/Mar-7th/StarRailRes/dbe8cdfcfb0bf657b9fe1cf92d5537f118ccb487/index_new/cn/character_skill_trees.json</x:v>
      </x:c>
    </x:row>
    <x:row r="3736" ht="38" customHeight="1">
      <x:c r="A3736" s="6" t="str">
        <x:v>1413206_1</x:v>
      </x:c>
      <x:c r="B3736" s="6" t="str">
        <x:v>1413</x:v>
      </x:c>
      <x:c r="C3736" s="6" t="str">
        <x:v>1413206</x:v>
      </x:c>
      <x:c r="D3736" s="6" t="str">
        <x:v>生命强化</x:v>
      </x:c>
      <x:c r="E3736" s="6" t="n">
        <x:v>1</x:v>
      </x:c>
      <x:c r="F3736" s="6" t="n">
        <x:v>5</x:v>
      </x:c>
      <x:c r="G3736" s="6" t="n">
        <x:v>0</x:v>
      </x:c>
      <x:c r="H3736" s="7" t="str"/>
      <x:c r="I3736" s="7" t="str">
        <x:v>[{"id": "2", "num": 45000}, {"id": "110253", "num": 3}, {"id": "115013", "num": 3}]</x:v>
      </x:c>
      <x:c r="J3736" s="6" t="str">
        <x:v>https://raw.githubusercontent.com/Mar-7th/StarRailRes/dbe8cdfcfb0bf657b9fe1cf92d5537f118ccb487/index_new/cn/character_skill_trees.json</x:v>
      </x:c>
    </x:row>
    <x:row r="3737" ht="38" customHeight="1">
      <x:c r="A3737" s="6" t="str">
        <x:v>1413207_1</x:v>
      </x:c>
      <x:c r="B3737" s="6" t="str">
        <x:v>1413</x:v>
      </x:c>
      <x:c r="C3737" s="6" t="str">
        <x:v>1413207</x:v>
      </x:c>
      <x:c r="D3737" s="6" t="str">
        <x:v>暴击率强化</x:v>
      </x:c>
      <x:c r="E3737" s="6" t="n">
        <x:v>1</x:v>
      </x:c>
      <x:c r="F3737" s="6" t="n">
        <x:v>5</x:v>
      </x:c>
      <x:c r="G3737" s="6" t="n">
        <x:v>0</x:v>
      </x:c>
      <x:c r="H3737" s="7" t="str"/>
      <x:c r="I3737" s="7" t="str">
        <x:v>[{"id": "2", "num": 45000}, {"id": "110253", "num": 3}, {"id": "115013", "num": 3}]</x:v>
      </x:c>
      <x:c r="J3737" s="6" t="str">
        <x:v>https://raw.githubusercontent.com/Mar-7th/StarRailRes/dbe8cdfcfb0bf657b9fe1cf92d5537f118ccb487/index_new/cn/character_skill_trees.json</x:v>
      </x:c>
    </x:row>
    <x:row r="3738" ht="38" customHeight="1">
      <x:c r="A3738" s="6" t="str">
        <x:v>1413208_1</x:v>
      </x:c>
      <x:c r="B3738" s="6" t="str">
        <x:v>1413</x:v>
      </x:c>
      <x:c r="C3738" s="6" t="str">
        <x:v>1413208</x:v>
      </x:c>
      <x:c r="D3738" s="6" t="str">
        <x:v>暴击伤害强化</x:v>
      </x:c>
      <x:c r="E3738" s="6" t="n">
        <x:v>1</x:v>
      </x:c>
      <x:c r="F3738" s="6" t="n">
        <x:v>6</x:v>
      </x:c>
      <x:c r="G3738" s="6" t="n">
        <x:v>0</x:v>
      </x:c>
      <x:c r="H3738" s="7" t="str"/>
      <x:c r="I3738" s="7" t="str">
        <x:v>[{"id": "2", "num": 140000}, {"id": "110253", "num": 7}, {"id": "115013", "num": 6}]</x:v>
      </x:c>
      <x:c r="J3738" s="6" t="str">
        <x:v>https://raw.githubusercontent.com/Mar-7th/StarRailRes/dbe8cdfcfb0bf657b9fe1cf92d5537f118ccb487/index_new/cn/character_skill_trees.json</x:v>
      </x:c>
    </x:row>
    <x:row r="3739" ht="38" customHeight="1">
      <x:c r="A3739" s="6" t="str">
        <x:v>1413209_1</x:v>
      </x:c>
      <x:c r="B3739" s="6" t="str">
        <x:v>1413</x:v>
      </x:c>
      <x:c r="C3739" s="6" t="str">
        <x:v>1413209</x:v>
      </x:c>
      <x:c r="D3739" s="6" t="str">
        <x:v>生命强化</x:v>
      </x:c>
      <x:c r="E3739" s="6" t="n">
        <x:v>1</x:v>
      </x:c>
      <x:c r="F3739" s="6" t="n">
        <x:v>0</x:v>
      </x:c>
      <x:c r="G3739" s="6" t="n">
        <x:v>75</x:v>
      </x:c>
      <x:c r="H3739" s="7" t="str"/>
      <x:c r="I3739" s="7" t="str">
        <x:v>[{"id": "2", "num": 160000}, {"id": "110253", "num": 8}, {"id": "115013", "num": 8}]</x:v>
      </x:c>
      <x:c r="J3739" s="6" t="str">
        <x:v>https://raw.githubusercontent.com/Mar-7th/StarRailRes/dbe8cdfcfb0bf657b9fe1cf92d5537f118ccb487/index_new/cn/character_skill_trees.json</x:v>
      </x:c>
    </x:row>
    <x:row r="3740" ht="38" customHeight="1">
      <x:c r="A3740" s="6" t="str">
        <x:v>1413210_1</x:v>
      </x:c>
      <x:c r="B3740" s="6" t="str">
        <x:v>1413</x:v>
      </x:c>
      <x:c r="C3740" s="6" t="str">
        <x:v>1413210</x:v>
      </x:c>
      <x:c r="D3740" s="6" t="str">
        <x:v>暴击率强化</x:v>
      </x:c>
      <x:c r="E3740" s="6" t="n">
        <x:v>1</x:v>
      </x:c>
      <x:c r="F3740" s="6" t="n">
        <x:v>0</x:v>
      </x:c>
      <x:c r="G3740" s="6" t="n">
        <x:v>80</x:v>
      </x:c>
      <x:c r="H3740" s="7" t="str"/>
      <x:c r="I3740" s="7" t="str">
        <x:v>[{"id": "2", "num": 160000}, {"id": "110253", "num": 8}, {"id": "115013", "num": 8}]</x:v>
      </x:c>
      <x:c r="J3740" s="6" t="str">
        <x:v>https://raw.githubusercontent.com/Mar-7th/StarRailRes/dbe8cdfcfb0bf657b9fe1cf92d5537f118ccb487/index_new/cn/character_skill_trees.json</x:v>
      </x:c>
    </x:row>
    <x:row r="3741" ht="20" customHeight="1">
      <x:c r="A3741" s="6" t="str">
        <x:v>1413301_1</x:v>
      </x:c>
      <x:c r="B3741" s="6" t="str">
        <x:v>1413</x:v>
      </x:c>
      <x:c r="C3741" s="6" t="str">
        <x:v>1413301</x:v>
      </x:c>
      <x:c r="D3741" s="6" t="str">
        <x:v>追忆，蹁跹，如雨</x:v>
      </x:c>
      <x:c r="E3741" s="6" t="n">
        <x:v>1</x:v>
      </x:c>
      <x:c r="F3741" s="6" t="n">
        <x:v>0</x:v>
      </x:c>
      <x:c r="G3741" s="6" t="n">
        <x:v>0</x:v>
      </x:c>
      <x:c r="H3741" s="7" t="str"/>
      <x:c r="I3741" s="7" t="str">
        <x:v>[]</x:v>
      </x:c>
      <x:c r="J3741" s="6" t="str">
        <x:v>https://raw.githubusercontent.com/Mar-7th/StarRailRes/dbe8cdfcfb0bf657b9fe1cf92d5537f118ccb487/index_new/cn/character_skill_trees.json</x:v>
      </x:c>
    </x:row>
    <x:row r="3742" ht="38" customHeight="1">
      <x:c r="A3742" s="6" t="str">
        <x:v>1413301_2</x:v>
      </x:c>
      <x:c r="B3742" s="6" t="str">
        <x:v>1413</x:v>
      </x:c>
      <x:c r="C3742" s="6" t="str">
        <x:v>1413301</x:v>
      </x:c>
      <x:c r="D3742" s="6" t="str">
        <x:v>追忆，蹁跹，如雨</x:v>
      </x:c>
      <x:c r="E3742" s="6" t="n">
        <x:v>2</x:v>
      </x:c>
      <x:c r="F3742" s="6" t="n">
        <x:v>2</x:v>
      </x:c>
      <x:c r="G3742" s="6" t="n">
        <x:v>0</x:v>
      </x:c>
      <x:c r="H3742" s="7" t="str"/>
      <x:c r="I3742" s="7" t="str">
        <x:v>[{"id": "2", "num": 3500}, {"id": "110251", "num": 2}, {"id": "115011", "num": 4}]</x:v>
      </x:c>
      <x:c r="J3742" s="6" t="str">
        <x:v>https://raw.githubusercontent.com/Mar-7th/StarRailRes/dbe8cdfcfb0bf657b9fe1cf92d5537f118ccb487/index_new/cn/character_skill_trees.json</x:v>
      </x:c>
    </x:row>
    <x:row r="3743" ht="38" customHeight="1">
      <x:c r="A3743" s="6" t="str">
        <x:v>1413301_3</x:v>
      </x:c>
      <x:c r="B3743" s="6" t="str">
        <x:v>1413</x:v>
      </x:c>
      <x:c r="C3743" s="6" t="str">
        <x:v>1413301</x:v>
      </x:c>
      <x:c r="D3743" s="6" t="str">
        <x:v>追忆，蹁跹，如雨</x:v>
      </x:c>
      <x:c r="E3743" s="6" t="n">
        <x:v>3</x:v>
      </x:c>
      <x:c r="F3743" s="6" t="n">
        <x:v>3</x:v>
      </x:c>
      <x:c r="G3743" s="6" t="n">
        <x:v>0</x:v>
      </x:c>
      <x:c r="H3743" s="7" t="str"/>
      <x:c r="I3743" s="7" t="str">
        <x:v>[{"id": "2", "num": 7000}, {"id": "110252", "num": 2}, {"id": "115012", "num": 2}]</x:v>
      </x:c>
      <x:c r="J3743" s="6" t="str">
        <x:v>https://raw.githubusercontent.com/Mar-7th/StarRailRes/dbe8cdfcfb0bf657b9fe1cf92d5537f118ccb487/index_new/cn/character_skill_trees.json</x:v>
      </x:c>
    </x:row>
    <x:row r="3744" ht="38" customHeight="1">
      <x:c r="A3744" s="6" t="str">
        <x:v>1413301_4</x:v>
      </x:c>
      <x:c r="B3744" s="6" t="str">
        <x:v>1413</x:v>
      </x:c>
      <x:c r="C3744" s="6" t="str">
        <x:v>1413301</x:v>
      </x:c>
      <x:c r="D3744" s="6" t="str">
        <x:v>追忆，蹁跹，如雨</x:v>
      </x:c>
      <x:c r="E3744" s="6" t="n">
        <x:v>4</x:v>
      </x:c>
      <x:c r="F3744" s="6" t="n">
        <x:v>4</x:v>
      </x:c>
      <x:c r="G3744" s="6" t="n">
        <x:v>0</x:v>
      </x:c>
      <x:c r="H3744" s="7" t="str"/>
      <x:c r="I3744" s="7" t="str">
        <x:v>[{"id": "2", "num": 16000}, {"id": "110252", "num": 4}, {"id": "115012", "num": 3}]</x:v>
      </x:c>
      <x:c r="J3744" s="6" t="str">
        <x:v>https://raw.githubusercontent.com/Mar-7th/StarRailRes/dbe8cdfcfb0bf657b9fe1cf92d5537f118ccb487/index_new/cn/character_skill_trees.json</x:v>
      </x:c>
    </x:row>
    <x:row r="3745" ht="38" customHeight="1">
      <x:c r="A3745" s="6" t="str">
        <x:v>1413301_5</x:v>
      </x:c>
      <x:c r="B3745" s="6" t="str">
        <x:v>1413</x:v>
      </x:c>
      <x:c r="C3745" s="6" t="str">
        <x:v>1413301</x:v>
      </x:c>
      <x:c r="D3745" s="6" t="str">
        <x:v>追忆，蹁跹，如雨</x:v>
      </x:c>
      <x:c r="E3745" s="6" t="n">
        <x:v>5</x:v>
      </x:c>
      <x:c r="F3745" s="6" t="n">
        <x:v>5</x:v>
      </x:c>
      <x:c r="G3745" s="6" t="n">
        <x:v>0</x:v>
      </x:c>
      <x:c r="H3745" s="7" t="str"/>
      <x:c r="I3745" s="7" t="str">
        <x:v>[{"id": "2", "num": 35000}, {"id": "110253", "num": 2}, {"id": "115013", "num": 2}]</x:v>
      </x:c>
      <x:c r="J3745" s="6" t="str">
        <x:v>https://raw.githubusercontent.com/Mar-7th/StarRailRes/dbe8cdfcfb0bf657b9fe1cf92d5537f118ccb487/index_new/cn/character_skill_trees.json</x:v>
      </x:c>
    </x:row>
    <x:row r="3746" ht="38" customHeight="1">
      <x:c r="A3746" s="6" t="str">
        <x:v>1413301_6</x:v>
      </x:c>
      <x:c r="B3746" s="6" t="str">
        <x:v>1413</x:v>
      </x:c>
      <x:c r="C3746" s="6" t="str">
        <x:v>1413301</x:v>
      </x:c>
      <x:c r="D3746" s="6" t="str">
        <x:v>追忆，蹁跹，如雨</x:v>
      </x:c>
      <x:c r="E3746" s="6" t="n">
        <x:v>6</x:v>
      </x:c>
      <x:c r="F3746" s="6" t="n">
        <x:v>6</x:v>
      </x:c>
      <x:c r="G3746" s="6" t="n">
        <x:v>0</x:v>
      </x:c>
      <x:c r="H3746" s="7" t="str"/>
      <x:c r="I3746" s="7" t="str">
        <x:v>[{"id": "2", "num": 140000}, {"id": "110253", "num": 6}, {"id": "115013", "num": 2}]</x:v>
      </x:c>
      <x:c r="J3746" s="6" t="str">
        <x:v>https://raw.githubusercontent.com/Mar-7th/StarRailRes/dbe8cdfcfb0bf657b9fe1cf92d5537f118ccb487/index_new/cn/character_skill_trees.json</x:v>
      </x:c>
    </x:row>
    <x:row r="3747" ht="20" customHeight="1">
      <x:c r="A3747" s="6" t="str">
        <x:v>1413302_1</x:v>
      </x:c>
      <x:c r="B3747" s="6" t="str">
        <x:v>1413</x:v>
      </x:c>
      <x:c r="C3747" s="6" t="str">
        <x:v>1413302</x:v>
      </x:c>
      <x:c r="D3747" s="6" t="str">
        <x:v>孤独，浮游，漆黑</x:v>
      </x:c>
      <x:c r="E3747" s="6" t="n">
        <x:v>1</x:v>
      </x:c>
      <x:c r="F3747" s="6" t="n">
        <x:v>0</x:v>
      </x:c>
      <x:c r="G3747" s="6" t="n">
        <x:v>0</x:v>
      </x:c>
      <x:c r="H3747" s="7" t="str"/>
      <x:c r="I3747" s="7" t="str">
        <x:v>[]</x:v>
      </x:c>
      <x:c r="J3747" s="6" t="str">
        <x:v>https://raw.githubusercontent.com/Mar-7th/StarRailRes/dbe8cdfcfb0bf657b9fe1cf92d5537f118ccb487/index_new/cn/character_skill_trees.json</x:v>
      </x:c>
    </x:row>
    <x:row r="3748" ht="38" customHeight="1">
      <x:c r="A3748" s="6" t="str">
        <x:v>1413302_2</x:v>
      </x:c>
      <x:c r="B3748" s="6" t="str">
        <x:v>1413</x:v>
      </x:c>
      <x:c r="C3748" s="6" t="str">
        <x:v>1413302</x:v>
      </x:c>
      <x:c r="D3748" s="6" t="str">
        <x:v>孤独，浮游，漆黑</x:v>
      </x:c>
      <x:c r="E3748" s="6" t="n">
        <x:v>2</x:v>
      </x:c>
      <x:c r="F3748" s="6" t="n">
        <x:v>2</x:v>
      </x:c>
      <x:c r="G3748" s="6" t="n">
        <x:v>0</x:v>
      </x:c>
      <x:c r="H3748" s="7" t="str"/>
      <x:c r="I3748" s="7" t="str">
        <x:v>[{"id": "2", "num": 3500}, {"id": "110251", "num": 2}, {"id": "115011", "num": 4}]</x:v>
      </x:c>
      <x:c r="J3748" s="6" t="str">
        <x:v>https://raw.githubusercontent.com/Mar-7th/StarRailRes/dbe8cdfcfb0bf657b9fe1cf92d5537f118ccb487/index_new/cn/character_skill_trees.json</x:v>
      </x:c>
    </x:row>
    <x:row r="3749" ht="38" customHeight="1">
      <x:c r="A3749" s="6" t="str">
        <x:v>1413302_3</x:v>
      </x:c>
      <x:c r="B3749" s="6" t="str">
        <x:v>1413</x:v>
      </x:c>
      <x:c r="C3749" s="6" t="str">
        <x:v>1413302</x:v>
      </x:c>
      <x:c r="D3749" s="6" t="str">
        <x:v>孤独，浮游，漆黑</x:v>
      </x:c>
      <x:c r="E3749" s="6" t="n">
        <x:v>3</x:v>
      </x:c>
      <x:c r="F3749" s="6" t="n">
        <x:v>3</x:v>
      </x:c>
      <x:c r="G3749" s="6" t="n">
        <x:v>0</x:v>
      </x:c>
      <x:c r="H3749" s="7" t="str"/>
      <x:c r="I3749" s="7" t="str">
        <x:v>[{"id": "2", "num": 7000}, {"id": "110252", "num": 2}, {"id": "115012", "num": 2}]</x:v>
      </x:c>
      <x:c r="J3749" s="6" t="str">
        <x:v>https://raw.githubusercontent.com/Mar-7th/StarRailRes/dbe8cdfcfb0bf657b9fe1cf92d5537f118ccb487/index_new/cn/character_skill_trees.json</x:v>
      </x:c>
    </x:row>
    <x:row r="3750" ht="38" customHeight="1">
      <x:c r="A3750" s="6" t="str">
        <x:v>1413302_4</x:v>
      </x:c>
      <x:c r="B3750" s="6" t="str">
        <x:v>1413</x:v>
      </x:c>
      <x:c r="C3750" s="6" t="str">
        <x:v>1413302</x:v>
      </x:c>
      <x:c r="D3750" s="6" t="str">
        <x:v>孤独，浮游，漆黑</x:v>
      </x:c>
      <x:c r="E3750" s="6" t="n">
        <x:v>4</x:v>
      </x:c>
      <x:c r="F3750" s="6" t="n">
        <x:v>4</x:v>
      </x:c>
      <x:c r="G3750" s="6" t="n">
        <x:v>0</x:v>
      </x:c>
      <x:c r="H3750" s="7" t="str"/>
      <x:c r="I3750" s="7" t="str">
        <x:v>[{"id": "2", "num": 16000}, {"id": "110252", "num": 4}, {"id": "115012", "num": 3}]</x:v>
      </x:c>
      <x:c r="J3750" s="6" t="str">
        <x:v>https://raw.githubusercontent.com/Mar-7th/StarRailRes/dbe8cdfcfb0bf657b9fe1cf92d5537f118ccb487/index_new/cn/character_skill_trees.json</x:v>
      </x:c>
    </x:row>
    <x:row r="3751" ht="38" customHeight="1">
      <x:c r="A3751" s="6" t="str">
        <x:v>1413302_5</x:v>
      </x:c>
      <x:c r="B3751" s="6" t="str">
        <x:v>1413</x:v>
      </x:c>
      <x:c r="C3751" s="6" t="str">
        <x:v>1413302</x:v>
      </x:c>
      <x:c r="D3751" s="6" t="str">
        <x:v>孤独，浮游，漆黑</x:v>
      </x:c>
      <x:c r="E3751" s="6" t="n">
        <x:v>5</x:v>
      </x:c>
      <x:c r="F3751" s="6" t="n">
        <x:v>5</x:v>
      </x:c>
      <x:c r="G3751" s="6" t="n">
        <x:v>0</x:v>
      </x:c>
      <x:c r="H3751" s="7" t="str"/>
      <x:c r="I3751" s="7" t="str">
        <x:v>[{"id": "2", "num": 35000}, {"id": "110253", "num": 2}, {"id": "115013", "num": 2}]</x:v>
      </x:c>
      <x:c r="J3751" s="6" t="str">
        <x:v>https://raw.githubusercontent.com/Mar-7th/StarRailRes/dbe8cdfcfb0bf657b9fe1cf92d5537f118ccb487/index_new/cn/character_skill_trees.json</x:v>
      </x:c>
    </x:row>
    <x:row r="3752" ht="38" customHeight="1">
      <x:c r="A3752" s="6" t="str">
        <x:v>1413302_6</x:v>
      </x:c>
      <x:c r="B3752" s="6" t="str">
        <x:v>1413</x:v>
      </x:c>
      <x:c r="C3752" s="6" t="str">
        <x:v>1413302</x:v>
      </x:c>
      <x:c r="D3752" s="6" t="str">
        <x:v>孤独，浮游，漆黑</x:v>
      </x:c>
      <x:c r="E3752" s="6" t="n">
        <x:v>6</x:v>
      </x:c>
      <x:c r="F3752" s="6" t="n">
        <x:v>6</x:v>
      </x:c>
      <x:c r="G3752" s="6" t="n">
        <x:v>0</x:v>
      </x:c>
      <x:c r="H3752" s="7" t="str"/>
      <x:c r="I3752" s="7" t="str">
        <x:v>[{"id": "2", "num": 140000}, {"id": "110253", "num": 6}, {"id": "115013", "num": 2}]</x:v>
      </x:c>
      <x:c r="J3752" s="6" t="str">
        <x:v>https://raw.githubusercontent.com/Mar-7th/StarRailRes/dbe8cdfcfb0bf657b9fe1cf92d5537f118ccb487/index_new/cn/character_skill_trees.json</x:v>
      </x:c>
    </x:row>
    <x:row r="3753" ht="20" customHeight="1">
      <x:c r="A3753" s="6" t="str">
        <x:v>1414001_1</x:v>
      </x:c>
      <x:c r="B3753" s="6" t="str">
        <x:v>1414</x:v>
      </x:c>
      <x:c r="C3753" s="6" t="str">
        <x:v>1414001</x:v>
      </x:c>
      <x:c r="D3753" s="6" t="str"/>
      <x:c r="E3753" s="6" t="n">
        <x:v>1</x:v>
      </x:c>
      <x:c r="F3753" s="6" t="n">
        <x:v>0</x:v>
      </x:c>
      <x:c r="G3753" s="6" t="n">
        <x:v>0</x:v>
      </x:c>
      <x:c r="H3753" s="7" t="str"/>
      <x:c r="I3753" s="7" t="str">
        <x:v>[]</x:v>
      </x:c>
      <x:c r="J3753" s="6" t="str">
        <x:v>https://raw.githubusercontent.com/Mar-7th/StarRailRes/dbe8cdfcfb0bf657b9fe1cf92d5537f118ccb487/index_new/cn/character_skill_trees.json</x:v>
      </x:c>
    </x:row>
    <x:row r="3754" ht="38" customHeight="1">
      <x:c r="A3754" s="6" t="str">
        <x:v>1414001_2</x:v>
      </x:c>
      <x:c r="B3754" s="6" t="str">
        <x:v>1414</x:v>
      </x:c>
      <x:c r="C3754" s="6" t="str">
        <x:v>1414001</x:v>
      </x:c>
      <x:c r="D3754" s="6" t="str"/>
      <x:c r="E3754" s="6" t="n">
        <x:v>2</x:v>
      </x:c>
      <x:c r="F3754" s="6" t="n">
        <x:v>2</x:v>
      </x:c>
      <x:c r="G3754" s="6" t="n">
        <x:v>0</x:v>
      </x:c>
      <x:c r="H3754" s="7" t="str"/>
      <x:c r="I3754" s="7" t="str">
        <x:v>[{"id": "2", "num": 5000}, {"id": "110211", "num": 3}, {"id": "115001", "num": 6}]</x:v>
      </x:c>
      <x:c r="J3754" s="6" t="str">
        <x:v>https://raw.githubusercontent.com/Mar-7th/StarRailRes/dbe8cdfcfb0bf657b9fe1cf92d5537f118ccb487/index_new/cn/character_skill_trees.json</x:v>
      </x:c>
    </x:row>
    <x:row r="3755" ht="38" customHeight="1">
      <x:c r="A3755" s="6" t="str">
        <x:v>1414001_3</x:v>
      </x:c>
      <x:c r="B3755" s="6" t="str">
        <x:v>1414</x:v>
      </x:c>
      <x:c r="C3755" s="6" t="str">
        <x:v>1414001</x:v>
      </x:c>
      <x:c r="D3755" s="6" t="str"/>
      <x:c r="E3755" s="6" t="n">
        <x:v>3</x:v>
      </x:c>
      <x:c r="F3755" s="6" t="n">
        <x:v>3</x:v>
      </x:c>
      <x:c r="G3755" s="6" t="n">
        <x:v>0</x:v>
      </x:c>
      <x:c r="H3755" s="7" t="str"/>
      <x:c r="I3755" s="7" t="str">
        <x:v>[{"id": "2", "num": 10000}, {"id": "110212", "num": 3}, {"id": "115002", "num": 3}]</x:v>
      </x:c>
      <x:c r="J3755" s="6" t="str">
        <x:v>https://raw.githubusercontent.com/Mar-7th/StarRailRes/dbe8cdfcfb0bf657b9fe1cf92d5537f118ccb487/index_new/cn/character_skill_trees.json</x:v>
      </x:c>
    </x:row>
    <x:row r="3756" ht="38" customHeight="1">
      <x:c r="A3756" s="6" t="str">
        <x:v>1414001_4</x:v>
      </x:c>
      <x:c r="B3756" s="6" t="str">
        <x:v>1414</x:v>
      </x:c>
      <x:c r="C3756" s="6" t="str">
        <x:v>1414001</x:v>
      </x:c>
      <x:c r="D3756" s="6" t="str"/>
      <x:c r="E3756" s="6" t="n">
        <x:v>4</x:v>
      </x:c>
      <x:c r="F3756" s="6" t="n">
        <x:v>4</x:v>
      </x:c>
      <x:c r="G3756" s="6" t="n">
        <x:v>0</x:v>
      </x:c>
      <x:c r="H3756" s="7" t="str"/>
      <x:c r="I3756" s="7" t="str">
        <x:v>[{"id": "2", "num": 20000}, {"id": "110212", "num": 5}, {"id": "115002", "num": 4}]</x:v>
      </x:c>
      <x:c r="J3756" s="6" t="str">
        <x:v>https://raw.githubusercontent.com/Mar-7th/StarRailRes/dbe8cdfcfb0bf657b9fe1cf92d5537f118ccb487/index_new/cn/character_skill_trees.json</x:v>
      </x:c>
    </x:row>
    <x:row r="3757" ht="38" customHeight="1">
      <x:c r="A3757" s="6" t="str">
        <x:v>1414001_5</x:v>
      </x:c>
      <x:c r="B3757" s="6" t="str">
        <x:v>1414</x:v>
      </x:c>
      <x:c r="C3757" s="6" t="str">
        <x:v>1414001</x:v>
      </x:c>
      <x:c r="D3757" s="6" t="str"/>
      <x:c r="E3757" s="6" t="n">
        <x:v>5</x:v>
      </x:c>
      <x:c r="F3757" s="6" t="n">
        <x:v>5</x:v>
      </x:c>
      <x:c r="G3757" s="6" t="n">
        <x:v>0</x:v>
      </x:c>
      <x:c r="H3757" s="7" t="str"/>
      <x:c r="I3757" s="7" t="str">
        <x:v>[{"id": "2", "num": 45000}, {"id": "110213", "num": 3}, {"id": "115003", "num": 3}]</x:v>
      </x:c>
      <x:c r="J3757" s="6" t="str">
        <x:v>https://raw.githubusercontent.com/Mar-7th/StarRailRes/dbe8cdfcfb0bf657b9fe1cf92d5537f118ccb487/index_new/cn/character_skill_trees.json</x:v>
      </x:c>
    </x:row>
    <x:row r="3758" ht="38" customHeight="1">
      <x:c r="A3758" s="6" t="str">
        <x:v>1414001_6</x:v>
      </x:c>
      <x:c r="B3758" s="6" t="str">
        <x:v>1414</x:v>
      </x:c>
      <x:c r="C3758" s="6" t="str">
        <x:v>1414001</x:v>
      </x:c>
      <x:c r="D3758" s="6" t="str"/>
      <x:c r="E3758" s="6" t="n">
        <x:v>6</x:v>
      </x:c>
      <x:c r="F3758" s="6" t="n">
        <x:v>6</x:v>
      </x:c>
      <x:c r="G3758" s="6" t="n">
        <x:v>0</x:v>
      </x:c>
      <x:c r="H3758" s="7" t="str"/>
      <x:c r="I3758" s="7" t="str">
        <x:v>[{"id": "2", "num": 160000}, {"id": "110213", "num": 8}, {"id": "115003", "num": 4}]</x:v>
      </x:c>
      <x:c r="J3758" s="6" t="str">
        <x:v>https://raw.githubusercontent.com/Mar-7th/StarRailRes/dbe8cdfcfb0bf657b9fe1cf92d5537f118ccb487/index_new/cn/character_skill_trees.json</x:v>
      </x:c>
    </x:row>
    <x:row r="3759" ht="20" customHeight="1">
      <x:c r="A3759" s="6" t="str">
        <x:v>1414002_1</x:v>
      </x:c>
      <x:c r="B3759" s="6" t="str">
        <x:v>1414</x:v>
      </x:c>
      <x:c r="C3759" s="6" t="str">
        <x:v>1414002</x:v>
      </x:c>
      <x:c r="D3759" s="6" t="str"/>
      <x:c r="E3759" s="6" t="n">
        <x:v>1</x:v>
      </x:c>
      <x:c r="F3759" s="6" t="n">
        <x:v>0</x:v>
      </x:c>
      <x:c r="G3759" s="6" t="n">
        <x:v>0</x:v>
      </x:c>
      <x:c r="H3759" s="7" t="str"/>
      <x:c r="I3759" s="7" t="str">
        <x:v>[]</x:v>
      </x:c>
      <x:c r="J3759" s="6" t="str">
        <x:v>https://raw.githubusercontent.com/Mar-7th/StarRailRes/dbe8cdfcfb0bf657b9fe1cf92d5537f118ccb487/index_new/cn/character_skill_trees.json</x:v>
      </x:c>
    </x:row>
    <x:row r="3760" ht="38" customHeight="1">
      <x:c r="A3760" s="6" t="str">
        <x:v>1414002_2</x:v>
      </x:c>
      <x:c r="B3760" s="6" t="str">
        <x:v>1414</x:v>
      </x:c>
      <x:c r="C3760" s="6" t="str">
        <x:v>1414002</x:v>
      </x:c>
      <x:c r="D3760" s="6" t="str"/>
      <x:c r="E3760" s="6" t="n">
        <x:v>2</x:v>
      </x:c>
      <x:c r="F3760" s="6" t="n">
        <x:v>1</x:v>
      </x:c>
      <x:c r="G3760" s="6" t="n">
        <x:v>0</x:v>
      </x:c>
      <x:c r="H3760" s="7" t="str"/>
      <x:c r="I3760" s="7" t="str">
        <x:v>[{"id": "2", "num": 2500}, {"id": "115001", "num": 3}]</x:v>
      </x:c>
      <x:c r="J3760" s="6" t="str">
        <x:v>https://raw.githubusercontent.com/Mar-7th/StarRailRes/dbe8cdfcfb0bf657b9fe1cf92d5537f118ccb487/index_new/cn/character_skill_trees.json</x:v>
      </x:c>
    </x:row>
    <x:row r="3761" ht="38" customHeight="1">
      <x:c r="A3761" s="6" t="str">
        <x:v>1414002_3</x:v>
      </x:c>
      <x:c r="B3761" s="6" t="str">
        <x:v>1414</x:v>
      </x:c>
      <x:c r="C3761" s="6" t="str">
        <x:v>1414002</x:v>
      </x:c>
      <x:c r="D3761" s="6" t="str"/>
      <x:c r="E3761" s="6" t="n">
        <x:v>3</x:v>
      </x:c>
      <x:c r="F3761" s="6" t="n">
        <x:v>2</x:v>
      </x:c>
      <x:c r="G3761" s="6" t="n">
        <x:v>0</x:v>
      </x:c>
      <x:c r="H3761" s="7" t="str"/>
      <x:c r="I3761" s="7" t="str">
        <x:v>[{"id": "2", "num": 5000}, {"id": "110211", "num": 3}, {"id": "115001", "num": 6}]</x:v>
      </x:c>
      <x:c r="J3761" s="6" t="str">
        <x:v>https://raw.githubusercontent.com/Mar-7th/StarRailRes/dbe8cdfcfb0bf657b9fe1cf92d5537f118ccb487/index_new/cn/character_skill_trees.json</x:v>
      </x:c>
    </x:row>
    <x:row r="3762" ht="38" customHeight="1">
      <x:c r="A3762" s="6" t="str">
        <x:v>1414002_4</x:v>
      </x:c>
      <x:c r="B3762" s="6" t="str">
        <x:v>1414</x:v>
      </x:c>
      <x:c r="C3762" s="6" t="str">
        <x:v>1414002</x:v>
      </x:c>
      <x:c r="D3762" s="6" t="str"/>
      <x:c r="E3762" s="6" t="n">
        <x:v>4</x:v>
      </x:c>
      <x:c r="F3762" s="6" t="n">
        <x:v>3</x:v>
      </x:c>
      <x:c r="G3762" s="6" t="n">
        <x:v>0</x:v>
      </x:c>
      <x:c r="H3762" s="7" t="str"/>
      <x:c r="I3762" s="7" t="str">
        <x:v>[{"id": "2", "num": 10000}, {"id": "110212", "num": 3}, {"id": "115002", "num": 3}]</x:v>
      </x:c>
      <x:c r="J3762" s="6" t="str">
        <x:v>https://raw.githubusercontent.com/Mar-7th/StarRailRes/dbe8cdfcfb0bf657b9fe1cf92d5537f118ccb487/index_new/cn/character_skill_trees.json</x:v>
      </x:c>
    </x:row>
    <x:row r="3763" ht="38" customHeight="1">
      <x:c r="A3763" s="6" t="str">
        <x:v>1414002_5</x:v>
      </x:c>
      <x:c r="B3763" s="6" t="str">
        <x:v>1414</x:v>
      </x:c>
      <x:c r="C3763" s="6" t="str">
        <x:v>1414002</x:v>
      </x:c>
      <x:c r="D3763" s="6" t="str"/>
      <x:c r="E3763" s="6" t="n">
        <x:v>5</x:v>
      </x:c>
      <x:c r="F3763" s="6" t="n">
        <x:v>4</x:v>
      </x:c>
      <x:c r="G3763" s="6" t="n">
        <x:v>0</x:v>
      </x:c>
      <x:c r="H3763" s="7" t="str"/>
      <x:c r="I3763" s="7" t="str">
        <x:v>[{"id": "2", "num": 20000}, {"id": "110212", "num": 5}, {"id": "115002", "num": 4}]</x:v>
      </x:c>
      <x:c r="J3763" s="6" t="str">
        <x:v>https://raw.githubusercontent.com/Mar-7th/StarRailRes/dbe8cdfcfb0bf657b9fe1cf92d5537f118ccb487/index_new/cn/character_skill_trees.json</x:v>
      </x:c>
    </x:row>
    <x:row r="3764" ht="38" customHeight="1">
      <x:c r="A3764" s="6" t="str">
        <x:v>1414002_6</x:v>
      </x:c>
      <x:c r="B3764" s="6" t="str">
        <x:v>1414</x:v>
      </x:c>
      <x:c r="C3764" s="6" t="str">
        <x:v>1414002</x:v>
      </x:c>
      <x:c r="D3764" s="6" t="str"/>
      <x:c r="E3764" s="6" t="n">
        <x:v>6</x:v>
      </x:c>
      <x:c r="F3764" s="6" t="n">
        <x:v>4</x:v>
      </x:c>
      <x:c r="G3764" s="6" t="n">
        <x:v>0</x:v>
      </x:c>
      <x:c r="H3764" s="7" t="str"/>
      <x:c r="I3764" s="7" t="str">
        <x:v>[{"id": "2", "num": 30000}, {"id": "110212", "num": 7}, {"id": "115002", "num": 6}]</x:v>
      </x:c>
      <x:c r="J3764" s="6" t="str">
        <x:v>https://raw.githubusercontent.com/Mar-7th/StarRailRes/dbe8cdfcfb0bf657b9fe1cf92d5537f118ccb487/index_new/cn/character_skill_trees.json</x:v>
      </x:c>
    </x:row>
    <x:row r="3765" ht="38" customHeight="1">
      <x:c r="A3765" s="6" t="str">
        <x:v>1414002_7</x:v>
      </x:c>
      <x:c r="B3765" s="6" t="str">
        <x:v>1414</x:v>
      </x:c>
      <x:c r="C3765" s="6" t="str">
        <x:v>1414002</x:v>
      </x:c>
      <x:c r="D3765" s="6" t="str"/>
      <x:c r="E3765" s="6" t="n">
        <x:v>7</x:v>
      </x:c>
      <x:c r="F3765" s="6" t="n">
        <x:v>5</x:v>
      </x:c>
      <x:c r="G3765" s="6" t="n">
        <x:v>0</x:v>
      </x:c>
      <x:c r="H3765" s="7" t="str"/>
      <x:c r="I3765" s="7" t="str">
        <x:v>[{"id": "2", "num": 45000}, {"id": "110213", "num": 3}, {"id": "115003", "num": 3}]</x:v>
      </x:c>
      <x:c r="J3765" s="6" t="str">
        <x:v>https://raw.githubusercontent.com/Mar-7th/StarRailRes/dbe8cdfcfb0bf657b9fe1cf92d5537f118ccb487/index_new/cn/character_skill_trees.json</x:v>
      </x:c>
    </x:row>
    <x:row r="3766" ht="53" customHeight="1">
      <x:c r="A3766" s="6" t="str">
        <x:v>1414002_8</x:v>
      </x:c>
      <x:c r="B3766" s="6" t="str">
        <x:v>1414</x:v>
      </x:c>
      <x:c r="C3766" s="6" t="str">
        <x:v>1414002</x:v>
      </x:c>
      <x:c r="D3766" s="6" t="str"/>
      <x:c r="E3766" s="6" t="n">
        <x:v>8</x:v>
      </x:c>
      <x:c r="F3766" s="6" t="n">
        <x:v>5</x:v>
      </x:c>
      <x:c r="G3766" s="6" t="n">
        <x:v>0</x:v>
      </x:c>
      <x:c r="H3766" s="7" t="str"/>
      <x:c r="I3766" s="7" t="str">
        <x:v>[{"id": "2", "num": 80000}, {"id": "110213", "num": 5}, {"id": "110507", "num": 1}, {"id": "115003", "num": 4}]</x:v>
      </x:c>
      <x:c r="J3766" s="6" t="str">
        <x:v>https://raw.githubusercontent.com/Mar-7th/StarRailRes/dbe8cdfcfb0bf657b9fe1cf92d5537f118ccb487/index_new/cn/character_skill_trees.json</x:v>
      </x:c>
    </x:row>
    <x:row r="3767" ht="53" customHeight="1">
      <x:c r="A3767" s="6" t="str">
        <x:v>1414002_9</x:v>
      </x:c>
      <x:c r="B3767" s="6" t="str">
        <x:v>1414</x:v>
      </x:c>
      <x:c r="C3767" s="6" t="str">
        <x:v>1414002</x:v>
      </x:c>
      <x:c r="D3767" s="6" t="str"/>
      <x:c r="E3767" s="6" t="n">
        <x:v>9</x:v>
      </x:c>
      <x:c r="F3767" s="6" t="n">
        <x:v>6</x:v>
      </x:c>
      <x:c r="G3767" s="6" t="n">
        <x:v>0</x:v>
      </x:c>
      <x:c r="H3767" s="7" t="str"/>
      <x:c r="I3767" s="7" t="str">
        <x:v>[{"id": "2", "num": 160000}, {"id": "110213", "num": 8}, {"id": "241", "num": 1}, {"id": "110507", "num": 1}]</x:v>
      </x:c>
      <x:c r="J3767" s="6" t="str">
        <x:v>https://raw.githubusercontent.com/Mar-7th/StarRailRes/dbe8cdfcfb0bf657b9fe1cf92d5537f118ccb487/index_new/cn/character_skill_trees.json</x:v>
      </x:c>
    </x:row>
    <x:row r="3768" ht="53" customHeight="1">
      <x:c r="A3768" s="6" t="str">
        <x:v>1414002_10</x:v>
      </x:c>
      <x:c r="B3768" s="6" t="str">
        <x:v>1414</x:v>
      </x:c>
      <x:c r="C3768" s="6" t="str">
        <x:v>1414002</x:v>
      </x:c>
      <x:c r="D3768" s="6" t="str"/>
      <x:c r="E3768" s="6" t="n">
        <x:v>10</x:v>
      </x:c>
      <x:c r="F3768" s="6" t="n">
        <x:v>6</x:v>
      </x:c>
      <x:c r="G3768" s="6" t="n">
        <x:v>0</x:v>
      </x:c>
      <x:c r="H3768" s="7" t="str"/>
      <x:c r="I3768" s="7" t="str">
        <x:v>[{"id": "2", "num": 300000}, {"id": "110213", "num": 14}, {"id": "241", "num": 1}, {"id": "110507", "num": 1}]</x:v>
      </x:c>
      <x:c r="J3768" s="6" t="str">
        <x:v>https://raw.githubusercontent.com/Mar-7th/StarRailRes/dbe8cdfcfb0bf657b9fe1cf92d5537f118ccb487/index_new/cn/character_skill_trees.json</x:v>
      </x:c>
    </x:row>
    <x:row r="3769" ht="20" customHeight="1">
      <x:c r="A3769" s="6" t="str">
        <x:v>1414003_1</x:v>
      </x:c>
      <x:c r="B3769" s="6" t="str">
        <x:v>1414</x:v>
      </x:c>
      <x:c r="C3769" s="6" t="str">
        <x:v>1414003</x:v>
      </x:c>
      <x:c r="D3769" s="6" t="str"/>
      <x:c r="E3769" s="6" t="n">
        <x:v>1</x:v>
      </x:c>
      <x:c r="F3769" s="6" t="n">
        <x:v>0</x:v>
      </x:c>
      <x:c r="G3769" s="6" t="n">
        <x:v>0</x:v>
      </x:c>
      <x:c r="H3769" s="7" t="str"/>
      <x:c r="I3769" s="7" t="str">
        <x:v>[]</x:v>
      </x:c>
      <x:c r="J3769" s="6" t="str">
        <x:v>https://raw.githubusercontent.com/Mar-7th/StarRailRes/dbe8cdfcfb0bf657b9fe1cf92d5537f118ccb487/index_new/cn/character_skill_trees.json</x:v>
      </x:c>
    </x:row>
    <x:row r="3770" ht="38" customHeight="1">
      <x:c r="A3770" s="6" t="str">
        <x:v>1414003_2</x:v>
      </x:c>
      <x:c r="B3770" s="6" t="str">
        <x:v>1414</x:v>
      </x:c>
      <x:c r="C3770" s="6" t="str">
        <x:v>1414003</x:v>
      </x:c>
      <x:c r="D3770" s="6" t="str"/>
      <x:c r="E3770" s="6" t="n">
        <x:v>2</x:v>
      </x:c>
      <x:c r="F3770" s="6" t="n">
        <x:v>1</x:v>
      </x:c>
      <x:c r="G3770" s="6" t="n">
        <x:v>0</x:v>
      </x:c>
      <x:c r="H3770" s="7" t="str"/>
      <x:c r="I3770" s="7" t="str">
        <x:v>[{"id": "2", "num": 2500}, {"id": "115001", "num": 3}]</x:v>
      </x:c>
      <x:c r="J3770" s="6" t="str">
        <x:v>https://raw.githubusercontent.com/Mar-7th/StarRailRes/dbe8cdfcfb0bf657b9fe1cf92d5537f118ccb487/index_new/cn/character_skill_trees.json</x:v>
      </x:c>
    </x:row>
    <x:row r="3771" ht="38" customHeight="1">
      <x:c r="A3771" s="6" t="str">
        <x:v>1414003_3</x:v>
      </x:c>
      <x:c r="B3771" s="6" t="str">
        <x:v>1414</x:v>
      </x:c>
      <x:c r="C3771" s="6" t="str">
        <x:v>1414003</x:v>
      </x:c>
      <x:c r="D3771" s="6" t="str"/>
      <x:c r="E3771" s="6" t="n">
        <x:v>3</x:v>
      </x:c>
      <x:c r="F3771" s="6" t="n">
        <x:v>2</x:v>
      </x:c>
      <x:c r="G3771" s="6" t="n">
        <x:v>0</x:v>
      </x:c>
      <x:c r="H3771" s="7" t="str"/>
      <x:c r="I3771" s="7" t="str">
        <x:v>[{"id": "2", "num": 5000}, {"id": "110211", "num": 3}, {"id": "115001", "num": 6}]</x:v>
      </x:c>
      <x:c r="J3771" s="6" t="str">
        <x:v>https://raw.githubusercontent.com/Mar-7th/StarRailRes/dbe8cdfcfb0bf657b9fe1cf92d5537f118ccb487/index_new/cn/character_skill_trees.json</x:v>
      </x:c>
    </x:row>
    <x:row r="3772" ht="38" customHeight="1">
      <x:c r="A3772" s="6" t="str">
        <x:v>1414003_4</x:v>
      </x:c>
      <x:c r="B3772" s="6" t="str">
        <x:v>1414</x:v>
      </x:c>
      <x:c r="C3772" s="6" t="str">
        <x:v>1414003</x:v>
      </x:c>
      <x:c r="D3772" s="6" t="str"/>
      <x:c r="E3772" s="6" t="n">
        <x:v>4</x:v>
      </x:c>
      <x:c r="F3772" s="6" t="n">
        <x:v>3</x:v>
      </x:c>
      <x:c r="G3772" s="6" t="n">
        <x:v>0</x:v>
      </x:c>
      <x:c r="H3772" s="7" t="str"/>
      <x:c r="I3772" s="7" t="str">
        <x:v>[{"id": "2", "num": 10000}, {"id": "110212", "num": 3}, {"id": "115002", "num": 3}]</x:v>
      </x:c>
      <x:c r="J3772" s="6" t="str">
        <x:v>https://raw.githubusercontent.com/Mar-7th/StarRailRes/dbe8cdfcfb0bf657b9fe1cf92d5537f118ccb487/index_new/cn/character_skill_trees.json</x:v>
      </x:c>
    </x:row>
    <x:row r="3773" ht="38" customHeight="1">
      <x:c r="A3773" s="6" t="str">
        <x:v>1414003_5</x:v>
      </x:c>
      <x:c r="B3773" s="6" t="str">
        <x:v>1414</x:v>
      </x:c>
      <x:c r="C3773" s="6" t="str">
        <x:v>1414003</x:v>
      </x:c>
      <x:c r="D3773" s="6" t="str"/>
      <x:c r="E3773" s="6" t="n">
        <x:v>5</x:v>
      </x:c>
      <x:c r="F3773" s="6" t="n">
        <x:v>4</x:v>
      </x:c>
      <x:c r="G3773" s="6" t="n">
        <x:v>0</x:v>
      </x:c>
      <x:c r="H3773" s="7" t="str"/>
      <x:c r="I3773" s="7" t="str">
        <x:v>[{"id": "2", "num": 20000}, {"id": "110212", "num": 5}, {"id": "115002", "num": 4}]</x:v>
      </x:c>
      <x:c r="J3773" s="6" t="str">
        <x:v>https://raw.githubusercontent.com/Mar-7th/StarRailRes/dbe8cdfcfb0bf657b9fe1cf92d5537f118ccb487/index_new/cn/character_skill_trees.json</x:v>
      </x:c>
    </x:row>
    <x:row r="3774" ht="38" customHeight="1">
      <x:c r="A3774" s="6" t="str">
        <x:v>1414003_6</x:v>
      </x:c>
      <x:c r="B3774" s="6" t="str">
        <x:v>1414</x:v>
      </x:c>
      <x:c r="C3774" s="6" t="str">
        <x:v>1414003</x:v>
      </x:c>
      <x:c r="D3774" s="6" t="str"/>
      <x:c r="E3774" s="6" t="n">
        <x:v>6</x:v>
      </x:c>
      <x:c r="F3774" s="6" t="n">
        <x:v>4</x:v>
      </x:c>
      <x:c r="G3774" s="6" t="n">
        <x:v>0</x:v>
      </x:c>
      <x:c r="H3774" s="7" t="str"/>
      <x:c r="I3774" s="7" t="str">
        <x:v>[{"id": "2", "num": 30000}, {"id": "110212", "num": 7}, {"id": "115002", "num": 6}]</x:v>
      </x:c>
      <x:c r="J3774" s="6" t="str">
        <x:v>https://raw.githubusercontent.com/Mar-7th/StarRailRes/dbe8cdfcfb0bf657b9fe1cf92d5537f118ccb487/index_new/cn/character_skill_trees.json</x:v>
      </x:c>
    </x:row>
    <x:row r="3775" ht="38" customHeight="1">
      <x:c r="A3775" s="6" t="str">
        <x:v>1414003_7</x:v>
      </x:c>
      <x:c r="B3775" s="6" t="str">
        <x:v>1414</x:v>
      </x:c>
      <x:c r="C3775" s="6" t="str">
        <x:v>1414003</x:v>
      </x:c>
      <x:c r="D3775" s="6" t="str"/>
      <x:c r="E3775" s="6" t="n">
        <x:v>7</x:v>
      </x:c>
      <x:c r="F3775" s="6" t="n">
        <x:v>5</x:v>
      </x:c>
      <x:c r="G3775" s="6" t="n">
        <x:v>0</x:v>
      </x:c>
      <x:c r="H3775" s="7" t="str"/>
      <x:c r="I3775" s="7" t="str">
        <x:v>[{"id": "2", "num": 45000}, {"id": "110213", "num": 3}, {"id": "115003", "num": 3}]</x:v>
      </x:c>
      <x:c r="J3775" s="6" t="str">
        <x:v>https://raw.githubusercontent.com/Mar-7th/StarRailRes/dbe8cdfcfb0bf657b9fe1cf92d5537f118ccb487/index_new/cn/character_skill_trees.json</x:v>
      </x:c>
    </x:row>
    <x:row r="3776" ht="53" customHeight="1">
      <x:c r="A3776" s="6" t="str">
        <x:v>1414003_8</x:v>
      </x:c>
      <x:c r="B3776" s="6" t="str">
        <x:v>1414</x:v>
      </x:c>
      <x:c r="C3776" s="6" t="str">
        <x:v>1414003</x:v>
      </x:c>
      <x:c r="D3776" s="6" t="str"/>
      <x:c r="E3776" s="6" t="n">
        <x:v>8</x:v>
      </x:c>
      <x:c r="F3776" s="6" t="n">
        <x:v>5</x:v>
      </x:c>
      <x:c r="G3776" s="6" t="n">
        <x:v>0</x:v>
      </x:c>
      <x:c r="H3776" s="7" t="str"/>
      <x:c r="I3776" s="7" t="str">
        <x:v>[{"id": "2", "num": 80000}, {"id": "110213", "num": 5}, {"id": "110507", "num": 1}, {"id": "115003", "num": 4}]</x:v>
      </x:c>
      <x:c r="J3776" s="6" t="str">
        <x:v>https://raw.githubusercontent.com/Mar-7th/StarRailRes/dbe8cdfcfb0bf657b9fe1cf92d5537f118ccb487/index_new/cn/character_skill_trees.json</x:v>
      </x:c>
    </x:row>
    <x:row r="3777" ht="53" customHeight="1">
      <x:c r="A3777" s="6" t="str">
        <x:v>1414003_9</x:v>
      </x:c>
      <x:c r="B3777" s="6" t="str">
        <x:v>1414</x:v>
      </x:c>
      <x:c r="C3777" s="6" t="str">
        <x:v>1414003</x:v>
      </x:c>
      <x:c r="D3777" s="6" t="str"/>
      <x:c r="E3777" s="6" t="n">
        <x:v>9</x:v>
      </x:c>
      <x:c r="F3777" s="6" t="n">
        <x:v>6</x:v>
      </x:c>
      <x:c r="G3777" s="6" t="n">
        <x:v>0</x:v>
      </x:c>
      <x:c r="H3777" s="7" t="str"/>
      <x:c r="I3777" s="7" t="str">
        <x:v>[{"id": "2", "num": 160000}, {"id": "110213", "num": 8}, {"id": "241", "num": 1}, {"id": "110507", "num": 1}]</x:v>
      </x:c>
      <x:c r="J3777" s="6" t="str">
        <x:v>https://raw.githubusercontent.com/Mar-7th/StarRailRes/dbe8cdfcfb0bf657b9fe1cf92d5537f118ccb487/index_new/cn/character_skill_trees.json</x:v>
      </x:c>
    </x:row>
    <x:row r="3778" ht="53" customHeight="1">
      <x:c r="A3778" s="6" t="str">
        <x:v>1414003_10</x:v>
      </x:c>
      <x:c r="B3778" s="6" t="str">
        <x:v>1414</x:v>
      </x:c>
      <x:c r="C3778" s="6" t="str">
        <x:v>1414003</x:v>
      </x:c>
      <x:c r="D3778" s="6" t="str"/>
      <x:c r="E3778" s="6" t="n">
        <x:v>10</x:v>
      </x:c>
      <x:c r="F3778" s="6" t="n">
        <x:v>6</x:v>
      </x:c>
      <x:c r="G3778" s="6" t="n">
        <x:v>0</x:v>
      </x:c>
      <x:c r="H3778" s="7" t="str"/>
      <x:c r="I3778" s="7" t="str">
        <x:v>[{"id": "2", "num": 300000}, {"id": "110213", "num": 14}, {"id": "241", "num": 1}, {"id": "110507", "num": 1}]</x:v>
      </x:c>
      <x:c r="J3778" s="6" t="str">
        <x:v>https://raw.githubusercontent.com/Mar-7th/StarRailRes/dbe8cdfcfb0bf657b9fe1cf92d5537f118ccb487/index_new/cn/character_skill_trees.json</x:v>
      </x:c>
    </x:row>
    <x:row r="3779" ht="20" customHeight="1">
      <x:c r="A3779" s="6" t="str">
        <x:v>1414004_1</x:v>
      </x:c>
      <x:c r="B3779" s="6" t="str">
        <x:v>1414</x:v>
      </x:c>
      <x:c r="C3779" s="6" t="str">
        <x:v>1414004</x:v>
      </x:c>
      <x:c r="D3779" s="6" t="str"/>
      <x:c r="E3779" s="6" t="n">
        <x:v>1</x:v>
      </x:c>
      <x:c r="F3779" s="6" t="n">
        <x:v>0</x:v>
      </x:c>
      <x:c r="G3779" s="6" t="n">
        <x:v>0</x:v>
      </x:c>
      <x:c r="H3779" s="7" t="str"/>
      <x:c r="I3779" s="7" t="str">
        <x:v>[]</x:v>
      </x:c>
      <x:c r="J3779" s="6" t="str">
        <x:v>https://raw.githubusercontent.com/Mar-7th/StarRailRes/dbe8cdfcfb0bf657b9fe1cf92d5537f118ccb487/index_new/cn/character_skill_trees.json</x:v>
      </x:c>
    </x:row>
    <x:row r="3780" ht="38" customHeight="1">
      <x:c r="A3780" s="6" t="str">
        <x:v>1414004_2</x:v>
      </x:c>
      <x:c r="B3780" s="6" t="str">
        <x:v>1414</x:v>
      </x:c>
      <x:c r="C3780" s="6" t="str">
        <x:v>1414004</x:v>
      </x:c>
      <x:c r="D3780" s="6" t="str"/>
      <x:c r="E3780" s="6" t="n">
        <x:v>2</x:v>
      </x:c>
      <x:c r="F3780" s="6" t="n">
        <x:v>1</x:v>
      </x:c>
      <x:c r="G3780" s="6" t="n">
        <x:v>0</x:v>
      </x:c>
      <x:c r="H3780" s="7" t="str"/>
      <x:c r="I3780" s="7" t="str">
        <x:v>[{"id": "2", "num": 2500}, {"id": "115001", "num": 3}]</x:v>
      </x:c>
      <x:c r="J3780" s="6" t="str">
        <x:v>https://raw.githubusercontent.com/Mar-7th/StarRailRes/dbe8cdfcfb0bf657b9fe1cf92d5537f118ccb487/index_new/cn/character_skill_trees.json</x:v>
      </x:c>
    </x:row>
    <x:row r="3781" ht="38" customHeight="1">
      <x:c r="A3781" s="6" t="str">
        <x:v>1414004_3</x:v>
      </x:c>
      <x:c r="B3781" s="6" t="str">
        <x:v>1414</x:v>
      </x:c>
      <x:c r="C3781" s="6" t="str">
        <x:v>1414004</x:v>
      </x:c>
      <x:c r="D3781" s="6" t="str"/>
      <x:c r="E3781" s="6" t="n">
        <x:v>3</x:v>
      </x:c>
      <x:c r="F3781" s="6" t="n">
        <x:v>2</x:v>
      </x:c>
      <x:c r="G3781" s="6" t="n">
        <x:v>0</x:v>
      </x:c>
      <x:c r="H3781" s="7" t="str"/>
      <x:c r="I3781" s="7" t="str">
        <x:v>[{"id": "2", "num": 5000}, {"id": "110211", "num": 3}, {"id": "115001", "num": 6}]</x:v>
      </x:c>
      <x:c r="J3781" s="6" t="str">
        <x:v>https://raw.githubusercontent.com/Mar-7th/StarRailRes/dbe8cdfcfb0bf657b9fe1cf92d5537f118ccb487/index_new/cn/character_skill_trees.json</x:v>
      </x:c>
    </x:row>
    <x:row r="3782" ht="38" customHeight="1">
      <x:c r="A3782" s="6" t="str">
        <x:v>1414004_4</x:v>
      </x:c>
      <x:c r="B3782" s="6" t="str">
        <x:v>1414</x:v>
      </x:c>
      <x:c r="C3782" s="6" t="str">
        <x:v>1414004</x:v>
      </x:c>
      <x:c r="D3782" s="6" t="str"/>
      <x:c r="E3782" s="6" t="n">
        <x:v>4</x:v>
      </x:c>
      <x:c r="F3782" s="6" t="n">
        <x:v>3</x:v>
      </x:c>
      <x:c r="G3782" s="6" t="n">
        <x:v>0</x:v>
      </x:c>
      <x:c r="H3782" s="7" t="str"/>
      <x:c r="I3782" s="7" t="str">
        <x:v>[{"id": "2", "num": 10000}, {"id": "110212", "num": 3}, {"id": "115002", "num": 3}]</x:v>
      </x:c>
      <x:c r="J3782" s="6" t="str">
        <x:v>https://raw.githubusercontent.com/Mar-7th/StarRailRes/dbe8cdfcfb0bf657b9fe1cf92d5537f118ccb487/index_new/cn/character_skill_trees.json</x:v>
      </x:c>
    </x:row>
    <x:row r="3783" ht="38" customHeight="1">
      <x:c r="A3783" s="6" t="str">
        <x:v>1414004_5</x:v>
      </x:c>
      <x:c r="B3783" s="6" t="str">
        <x:v>1414</x:v>
      </x:c>
      <x:c r="C3783" s="6" t="str">
        <x:v>1414004</x:v>
      </x:c>
      <x:c r="D3783" s="6" t="str"/>
      <x:c r="E3783" s="6" t="n">
        <x:v>5</x:v>
      </x:c>
      <x:c r="F3783" s="6" t="n">
        <x:v>4</x:v>
      </x:c>
      <x:c r="G3783" s="6" t="n">
        <x:v>0</x:v>
      </x:c>
      <x:c r="H3783" s="7" t="str"/>
      <x:c r="I3783" s="7" t="str">
        <x:v>[{"id": "2", "num": 20000}, {"id": "110212", "num": 5}, {"id": "115002", "num": 4}]</x:v>
      </x:c>
      <x:c r="J3783" s="6" t="str">
        <x:v>https://raw.githubusercontent.com/Mar-7th/StarRailRes/dbe8cdfcfb0bf657b9fe1cf92d5537f118ccb487/index_new/cn/character_skill_trees.json</x:v>
      </x:c>
    </x:row>
    <x:row r="3784" ht="38" customHeight="1">
      <x:c r="A3784" s="6" t="str">
        <x:v>1414004_6</x:v>
      </x:c>
      <x:c r="B3784" s="6" t="str">
        <x:v>1414</x:v>
      </x:c>
      <x:c r="C3784" s="6" t="str">
        <x:v>1414004</x:v>
      </x:c>
      <x:c r="D3784" s="6" t="str"/>
      <x:c r="E3784" s="6" t="n">
        <x:v>6</x:v>
      </x:c>
      <x:c r="F3784" s="6" t="n">
        <x:v>4</x:v>
      </x:c>
      <x:c r="G3784" s="6" t="n">
        <x:v>0</x:v>
      </x:c>
      <x:c r="H3784" s="7" t="str"/>
      <x:c r="I3784" s="7" t="str">
        <x:v>[{"id": "2", "num": 30000}, {"id": "110212", "num": 7}, {"id": "115002", "num": 6}]</x:v>
      </x:c>
      <x:c r="J3784" s="6" t="str">
        <x:v>https://raw.githubusercontent.com/Mar-7th/StarRailRes/dbe8cdfcfb0bf657b9fe1cf92d5537f118ccb487/index_new/cn/character_skill_trees.json</x:v>
      </x:c>
    </x:row>
    <x:row r="3785" ht="38" customHeight="1">
      <x:c r="A3785" s="6" t="str">
        <x:v>1414004_7</x:v>
      </x:c>
      <x:c r="B3785" s="6" t="str">
        <x:v>1414</x:v>
      </x:c>
      <x:c r="C3785" s="6" t="str">
        <x:v>1414004</x:v>
      </x:c>
      <x:c r="D3785" s="6" t="str"/>
      <x:c r="E3785" s="6" t="n">
        <x:v>7</x:v>
      </x:c>
      <x:c r="F3785" s="6" t="n">
        <x:v>5</x:v>
      </x:c>
      <x:c r="G3785" s="6" t="n">
        <x:v>0</x:v>
      </x:c>
      <x:c r="H3785" s="7" t="str"/>
      <x:c r="I3785" s="7" t="str">
        <x:v>[{"id": "2", "num": 45000}, {"id": "110213", "num": 3}, {"id": "115003", "num": 3}]</x:v>
      </x:c>
      <x:c r="J3785" s="6" t="str">
        <x:v>https://raw.githubusercontent.com/Mar-7th/StarRailRes/dbe8cdfcfb0bf657b9fe1cf92d5537f118ccb487/index_new/cn/character_skill_trees.json</x:v>
      </x:c>
    </x:row>
    <x:row r="3786" ht="53" customHeight="1">
      <x:c r="A3786" s="6" t="str">
        <x:v>1414004_8</x:v>
      </x:c>
      <x:c r="B3786" s="6" t="str">
        <x:v>1414</x:v>
      </x:c>
      <x:c r="C3786" s="6" t="str">
        <x:v>1414004</x:v>
      </x:c>
      <x:c r="D3786" s="6" t="str"/>
      <x:c r="E3786" s="6" t="n">
        <x:v>8</x:v>
      </x:c>
      <x:c r="F3786" s="6" t="n">
        <x:v>5</x:v>
      </x:c>
      <x:c r="G3786" s="6" t="n">
        <x:v>0</x:v>
      </x:c>
      <x:c r="H3786" s="7" t="str"/>
      <x:c r="I3786" s="7" t="str">
        <x:v>[{"id": "2", "num": 80000}, {"id": "110213", "num": 5}, {"id": "110507", "num": 1}, {"id": "115003", "num": 4}]</x:v>
      </x:c>
      <x:c r="J3786" s="6" t="str">
        <x:v>https://raw.githubusercontent.com/Mar-7th/StarRailRes/dbe8cdfcfb0bf657b9fe1cf92d5537f118ccb487/index_new/cn/character_skill_trees.json</x:v>
      </x:c>
    </x:row>
    <x:row r="3787" ht="53" customHeight="1">
      <x:c r="A3787" s="6" t="str">
        <x:v>1414004_9</x:v>
      </x:c>
      <x:c r="B3787" s="6" t="str">
        <x:v>1414</x:v>
      </x:c>
      <x:c r="C3787" s="6" t="str">
        <x:v>1414004</x:v>
      </x:c>
      <x:c r="D3787" s="6" t="str"/>
      <x:c r="E3787" s="6" t="n">
        <x:v>9</x:v>
      </x:c>
      <x:c r="F3787" s="6" t="n">
        <x:v>6</x:v>
      </x:c>
      <x:c r="G3787" s="6" t="n">
        <x:v>0</x:v>
      </x:c>
      <x:c r="H3787" s="7" t="str"/>
      <x:c r="I3787" s="7" t="str">
        <x:v>[{"id": "2", "num": 160000}, {"id": "110213", "num": 8}, {"id": "241", "num": 1}, {"id": "110507", "num": 1}]</x:v>
      </x:c>
      <x:c r="J3787" s="6" t="str">
        <x:v>https://raw.githubusercontent.com/Mar-7th/StarRailRes/dbe8cdfcfb0bf657b9fe1cf92d5537f118ccb487/index_new/cn/character_skill_trees.json</x:v>
      </x:c>
    </x:row>
    <x:row r="3788" ht="53" customHeight="1">
      <x:c r="A3788" s="6" t="str">
        <x:v>1414004_10</x:v>
      </x:c>
      <x:c r="B3788" s="6" t="str">
        <x:v>1414</x:v>
      </x:c>
      <x:c r="C3788" s="6" t="str">
        <x:v>1414004</x:v>
      </x:c>
      <x:c r="D3788" s="6" t="str"/>
      <x:c r="E3788" s="6" t="n">
        <x:v>10</x:v>
      </x:c>
      <x:c r="F3788" s="6" t="n">
        <x:v>6</x:v>
      </x:c>
      <x:c r="G3788" s="6" t="n">
        <x:v>0</x:v>
      </x:c>
      <x:c r="H3788" s="7" t="str"/>
      <x:c r="I3788" s="7" t="str">
        <x:v>[{"id": "2", "num": 300000}, {"id": "110213", "num": 14}, {"id": "241", "num": 1}, {"id": "110507", "num": 1}]</x:v>
      </x:c>
      <x:c r="J3788" s="6" t="str">
        <x:v>https://raw.githubusercontent.com/Mar-7th/StarRailRes/dbe8cdfcfb0bf657b9fe1cf92d5537f118ccb487/index_new/cn/character_skill_trees.json</x:v>
      </x:c>
    </x:row>
    <x:row r="3789" ht="20" customHeight="1">
      <x:c r="A3789" s="6" t="str">
        <x:v>1414007_1</x:v>
      </x:c>
      <x:c r="B3789" s="6" t="str">
        <x:v>1414</x:v>
      </x:c>
      <x:c r="C3789" s="6" t="str">
        <x:v>1414007</x:v>
      </x:c>
      <x:c r="D3789" s="6" t="str"/>
      <x:c r="E3789" s="6" t="n">
        <x:v>1</x:v>
      </x:c>
      <x:c r="F3789" s="6" t="n">
        <x:v>0</x:v>
      </x:c>
      <x:c r="G3789" s="6" t="n">
        <x:v>0</x:v>
      </x:c>
      <x:c r="H3789" s="7" t="str"/>
      <x:c r="I3789" s="7" t="str">
        <x:v>[]</x:v>
      </x:c>
      <x:c r="J3789" s="6" t="str">
        <x:v>https://raw.githubusercontent.com/Mar-7th/StarRailRes/dbe8cdfcfb0bf657b9fe1cf92d5537f118ccb487/index_new/cn/character_skill_trees.json</x:v>
      </x:c>
    </x:row>
    <x:row r="3790" ht="38" customHeight="1">
      <x:c r="A3790" s="6" t="str">
        <x:v>1414101_1</x:v>
      </x:c>
      <x:c r="B3790" s="6" t="str">
        <x:v>1414</x:v>
      </x:c>
      <x:c r="C3790" s="6" t="str">
        <x:v>1414101</x:v>
      </x:c>
      <x:c r="D3790" s="6" t="str">
        <x:v>神秀</x:v>
      </x:c>
      <x:c r="E3790" s="6" t="n">
        <x:v>1</x:v>
      </x:c>
      <x:c r="F3790" s="6" t="n">
        <x:v>2</x:v>
      </x:c>
      <x:c r="G3790" s="6" t="n">
        <x:v>0</x:v>
      </x:c>
      <x:c r="H3790" s="7" t="str">
        <x:v>施放战技时，使成为【同袍】的目标攻击力提高，提高数值等同于丹恒•腾荒#1[i]%攻击力。</x:v>
      </x:c>
      <x:c r="I3790" s="7" t="str">
        <x:v>[{"id": "2", "num": 5000}, {"id": "110211", "num": 3}, {"id": "110507", "num": 1}]</x:v>
      </x:c>
      <x:c r="J3790" s="6" t="str">
        <x:v>https://raw.githubusercontent.com/Mar-7th/StarRailRes/dbe8cdfcfb0bf657b9fe1cf92d5537f118ccb487/index_new/cn/character_skill_trees.json</x:v>
      </x:c>
    </x:row>
    <x:row r="3791" ht="53" customHeight="1">
      <x:c r="A3791" s="6" t="str">
        <x:v>1414102_1</x:v>
      </x:c>
      <x:c r="B3791" s="6" t="str">
        <x:v>1414</x:v>
      </x:c>
      <x:c r="C3791" s="6" t="str">
        <x:v>1414102</x:v>
      </x:c>
      <x:c r="D3791" s="6" t="str">
        <x:v>葳蕤</x:v>
      </x:c>
      <x:c r="E3791" s="6" t="n">
        <x:v>1</x:v>
      </x:c>
      <x:c r="F3791" s="6" t="n">
        <x:v>4</x:v>
      </x:c>
      <x:c r="G3791" s="6" t="n">
        <x:v>0</x:v>
      </x:c>
      <x:c r="H3791" s="7" t="str">
        <x:v>战斗开始时，丹恒•腾荒行动提前#1[i]%。【同袍】施放攻击时，丹恒•腾荒恢复#2[i]点能量，使【龙灵】行动提前#3[i]%。</x:v>
      </x:c>
      <x:c r="I3791" s="7" t="str">
        <x:v>[{"id": "2", "num": 20000}, {"id": "110212", "num": 5}, {"id": "241", "num": 1}, {"id": "110507", "num": 1}]</x:v>
      </x:c>
      <x:c r="J3791" s="6" t="str">
        <x:v>https://raw.githubusercontent.com/Mar-7th/StarRailRes/dbe8cdfcfb0bf657b9fe1cf92d5537f118ccb487/index_new/cn/character_skill_trees.json</x:v>
      </x:c>
    </x:row>
    <x:row r="3792" ht="53" customHeight="1">
      <x:c r="A3792" s="6" t="str">
        <x:v>1414103_1</x:v>
      </x:c>
      <x:c r="B3792" s="6" t="str">
        <x:v>1414</x:v>
      </x:c>
      <x:c r="C3792" s="6" t="str">
        <x:v>1414103</x:v>
      </x:c>
      <x:c r="D3792" s="6" t="str">
        <x:v>峥嵘</x:v>
      </x:c>
      <x:c r="E3792" s="6" t="n">
        <x:v>1</x:v>
      </x:c>
      <x:c r="F3792" s="6" t="n">
        <x:v>6</x:v>
      </x:c>
      <x:c r="G3792" s="6" t="n">
        <x:v>0</x:v>
      </x:c>
      <x:c r="H3792" s="7" t="str">
        <x:v>【龙灵】行动时，额外为当前护盾值最低的我方目标提供能够抵消等同于丹恒•腾荒#2[i]%攻击力+#3[i]伤害的护盾。重复获得丹恒•腾荒的护盾时，护盾量可以叠加，最高不超过当前战技提供的护盾量的#4[i]%。强化【龙灵】行动时，额外对当前生命值最高的敌方单体造成1次等同于【同袍】#1[i]%攻击力的相应属性附加伤害。</x:v>
      </x:c>
      <x:c r="I3792" s="7" t="str">
        <x:v>[{"id": "2", "num": 160000}, {"id": "110213", "num": 8}, {"id": "241", "num": 1}, {"id": "110507", "num": 1}]</x:v>
      </x:c>
      <x:c r="J3792" s="6" t="str">
        <x:v>https://raw.githubusercontent.com/Mar-7th/StarRailRes/dbe8cdfcfb0bf657b9fe1cf92d5537f118ccb487/index_new/cn/character_skill_trees.json</x:v>
      </x:c>
    </x:row>
    <x:row r="3793" ht="38" customHeight="1">
      <x:c r="A3793" s="6" t="str">
        <x:v>1414201_1</x:v>
      </x:c>
      <x:c r="B3793" s="6" t="str">
        <x:v>1414</x:v>
      </x:c>
      <x:c r="C3793" s="6" t="str">
        <x:v>1414201</x:v>
      </x:c>
      <x:c r="D3793" s="6" t="str">
        <x:v>攻击强化</x:v>
      </x:c>
      <x:c r="E3793" s="6" t="n">
        <x:v>1</x:v>
      </x:c>
      <x:c r="F3793" s="6" t="n">
        <x:v>0</x:v>
      </x:c>
      <x:c r="G3793" s="6" t="n">
        <x:v>1</x:v>
      </x:c>
      <x:c r="H3793" s="7" t="str"/>
      <x:c r="I3793" s="7" t="str">
        <x:v>[{"id": "2", "num": 2500}, {"id": "115001", "num": 2}]</x:v>
      </x:c>
      <x:c r="J3793" s="6" t="str">
        <x:v>https://raw.githubusercontent.com/Mar-7th/StarRailRes/dbe8cdfcfb0bf657b9fe1cf92d5537f118ccb487/index_new/cn/character_skill_trees.json</x:v>
      </x:c>
    </x:row>
    <x:row r="3794" ht="38" customHeight="1">
      <x:c r="A3794" s="6" t="str">
        <x:v>1414202_1</x:v>
      </x:c>
      <x:c r="B3794" s="6" t="str">
        <x:v>1414</x:v>
      </x:c>
      <x:c r="C3794" s="6" t="str">
        <x:v>1414202</x:v>
      </x:c>
      <x:c r="D3794" s="6" t="str">
        <x:v>防御强化</x:v>
      </x:c>
      <x:c r="E3794" s="6" t="n">
        <x:v>1</x:v>
      </x:c>
      <x:c r="F3794" s="6" t="n">
        <x:v>2</x:v>
      </x:c>
      <x:c r="G3794" s="6" t="n">
        <x:v>0</x:v>
      </x:c>
      <x:c r="H3794" s="7" t="str"/>
      <x:c r="I3794" s="7" t="str">
        <x:v>[{"id": "2", "num": 5000}, {"id": "110211", "num": 3}, {"id": "115001", "num": 6}]</x:v>
      </x:c>
      <x:c r="J3794" s="6" t="str">
        <x:v>https://raw.githubusercontent.com/Mar-7th/StarRailRes/dbe8cdfcfb0bf657b9fe1cf92d5537f118ccb487/index_new/cn/character_skill_trees.json</x:v>
      </x:c>
    </x:row>
    <x:row r="3795" ht="38" customHeight="1">
      <x:c r="A3795" s="6" t="str">
        <x:v>1414203_1</x:v>
      </x:c>
      <x:c r="B3795" s="6" t="str">
        <x:v>1414</x:v>
      </x:c>
      <x:c r="C3795" s="6" t="str">
        <x:v>1414203</x:v>
      </x:c>
      <x:c r="D3795" s="6" t="str">
        <x:v>攻击强化</x:v>
      </x:c>
      <x:c r="E3795" s="6" t="n">
        <x:v>1</x:v>
      </x:c>
      <x:c r="F3795" s="6" t="n">
        <x:v>3</x:v>
      </x:c>
      <x:c r="G3795" s="6" t="n">
        <x:v>0</x:v>
      </x:c>
      <x:c r="H3795" s="7" t="str"/>
      <x:c r="I3795" s="7" t="str">
        <x:v>[{"id": "2", "num": 10000}, {"id": "110212", "num": 3}, {"id": "115002", "num": 3}]</x:v>
      </x:c>
      <x:c r="J3795" s="6" t="str">
        <x:v>https://raw.githubusercontent.com/Mar-7th/StarRailRes/dbe8cdfcfb0bf657b9fe1cf92d5537f118ccb487/index_new/cn/character_skill_trees.json</x:v>
      </x:c>
    </x:row>
    <x:row r="3796" ht="38" customHeight="1">
      <x:c r="A3796" s="6" t="str">
        <x:v>1414204_1</x:v>
      </x:c>
      <x:c r="B3796" s="6" t="str">
        <x:v>1414</x:v>
      </x:c>
      <x:c r="C3796" s="6" t="str">
        <x:v>1414204</x:v>
      </x:c>
      <x:c r="D3796" s="6" t="str">
        <x:v>速度强化</x:v>
      </x:c>
      <x:c r="E3796" s="6" t="n">
        <x:v>1</x:v>
      </x:c>
      <x:c r="F3796" s="6" t="n">
        <x:v>3</x:v>
      </x:c>
      <x:c r="G3796" s="6" t="n">
        <x:v>0</x:v>
      </x:c>
      <x:c r="H3796" s="7" t="str"/>
      <x:c r="I3796" s="7" t="str">
        <x:v>[{"id": "2", "num": 10000}, {"id": "110212", "num": 3}, {"id": "115002", "num": 3}]</x:v>
      </x:c>
      <x:c r="J3796" s="6" t="str">
        <x:v>https://raw.githubusercontent.com/Mar-7th/StarRailRes/dbe8cdfcfb0bf657b9fe1cf92d5537f118ccb487/index_new/cn/character_skill_trees.json</x:v>
      </x:c>
    </x:row>
    <x:row r="3797" ht="38" customHeight="1">
      <x:c r="A3797" s="6" t="str">
        <x:v>1414205_1</x:v>
      </x:c>
      <x:c r="B3797" s="6" t="str">
        <x:v>1414</x:v>
      </x:c>
      <x:c r="C3797" s="6" t="str">
        <x:v>1414205</x:v>
      </x:c>
      <x:c r="D3797" s="6" t="str">
        <x:v>攻击强化</x:v>
      </x:c>
      <x:c r="E3797" s="6" t="n">
        <x:v>1</x:v>
      </x:c>
      <x:c r="F3797" s="6" t="n">
        <x:v>4</x:v>
      </x:c>
      <x:c r="G3797" s="6" t="n">
        <x:v>0</x:v>
      </x:c>
      <x:c r="H3797" s="7" t="str"/>
      <x:c r="I3797" s="7" t="str">
        <x:v>[{"id": "2", "num": 20000}, {"id": "110212", "num": 5}, {"id": "115002", "num": 4}]</x:v>
      </x:c>
      <x:c r="J3797" s="6" t="str">
        <x:v>https://raw.githubusercontent.com/Mar-7th/StarRailRes/dbe8cdfcfb0bf657b9fe1cf92d5537f118ccb487/index_new/cn/character_skill_trees.json</x:v>
      </x:c>
    </x:row>
    <x:row r="3798" ht="38" customHeight="1">
      <x:c r="A3798" s="6" t="str">
        <x:v>1414206_1</x:v>
      </x:c>
      <x:c r="B3798" s="6" t="str">
        <x:v>1414</x:v>
      </x:c>
      <x:c r="C3798" s="6" t="str">
        <x:v>1414206</x:v>
      </x:c>
      <x:c r="D3798" s="6" t="str">
        <x:v>防御强化</x:v>
      </x:c>
      <x:c r="E3798" s="6" t="n">
        <x:v>1</x:v>
      </x:c>
      <x:c r="F3798" s="6" t="n">
        <x:v>5</x:v>
      </x:c>
      <x:c r="G3798" s="6" t="n">
        <x:v>0</x:v>
      </x:c>
      <x:c r="H3798" s="7" t="str"/>
      <x:c r="I3798" s="7" t="str">
        <x:v>[{"id": "2", "num": 45000}, {"id": "110213", "num": 3}, {"id": "115003", "num": 3}]</x:v>
      </x:c>
      <x:c r="J3798" s="6" t="str">
        <x:v>https://raw.githubusercontent.com/Mar-7th/StarRailRes/dbe8cdfcfb0bf657b9fe1cf92d5537f118ccb487/index_new/cn/character_skill_trees.json</x:v>
      </x:c>
    </x:row>
    <x:row r="3799" ht="38" customHeight="1">
      <x:c r="A3799" s="6" t="str">
        <x:v>1414207_1</x:v>
      </x:c>
      <x:c r="B3799" s="6" t="str">
        <x:v>1414</x:v>
      </x:c>
      <x:c r="C3799" s="6" t="str">
        <x:v>1414207</x:v>
      </x:c>
      <x:c r="D3799" s="6" t="str">
        <x:v>攻击强化</x:v>
      </x:c>
      <x:c r="E3799" s="6" t="n">
        <x:v>1</x:v>
      </x:c>
      <x:c r="F3799" s="6" t="n">
        <x:v>5</x:v>
      </x:c>
      <x:c r="G3799" s="6" t="n">
        <x:v>0</x:v>
      </x:c>
      <x:c r="H3799" s="7" t="str"/>
      <x:c r="I3799" s="7" t="str">
        <x:v>[{"id": "2", "num": 45000}, {"id": "110213", "num": 3}, {"id": "115003", "num": 3}]</x:v>
      </x:c>
      <x:c r="J3799" s="6" t="str">
        <x:v>https://raw.githubusercontent.com/Mar-7th/StarRailRes/dbe8cdfcfb0bf657b9fe1cf92d5537f118ccb487/index_new/cn/character_skill_trees.json</x:v>
      </x:c>
    </x:row>
    <x:row r="3800" ht="38" customHeight="1">
      <x:c r="A3800" s="6" t="str">
        <x:v>1414208_1</x:v>
      </x:c>
      <x:c r="B3800" s="6" t="str">
        <x:v>1414</x:v>
      </x:c>
      <x:c r="C3800" s="6" t="str">
        <x:v>1414208</x:v>
      </x:c>
      <x:c r="D3800" s="6" t="str">
        <x:v>速度强化</x:v>
      </x:c>
      <x:c r="E3800" s="6" t="n">
        <x:v>1</x:v>
      </x:c>
      <x:c r="F3800" s="6" t="n">
        <x:v>6</x:v>
      </x:c>
      <x:c r="G3800" s="6" t="n">
        <x:v>0</x:v>
      </x:c>
      <x:c r="H3800" s="7" t="str"/>
      <x:c r="I3800" s="7" t="str">
        <x:v>[{"id": "2", "num": 160000}, {"id": "110213", "num": 8}, {"id": "115003", "num": 8}]</x:v>
      </x:c>
      <x:c r="J3800" s="6" t="str">
        <x:v>https://raw.githubusercontent.com/Mar-7th/StarRailRes/dbe8cdfcfb0bf657b9fe1cf92d5537f118ccb487/index_new/cn/character_skill_trees.json</x:v>
      </x:c>
    </x:row>
    <x:row r="3801" ht="38" customHeight="1">
      <x:c r="A3801" s="6" t="str">
        <x:v>1414209_1</x:v>
      </x:c>
      <x:c r="B3801" s="6" t="str">
        <x:v>1414</x:v>
      </x:c>
      <x:c r="C3801" s="6" t="str">
        <x:v>1414209</x:v>
      </x:c>
      <x:c r="D3801" s="6" t="str">
        <x:v>防御强化</x:v>
      </x:c>
      <x:c r="E3801" s="6" t="n">
        <x:v>1</x:v>
      </x:c>
      <x:c r="F3801" s="6" t="n">
        <x:v>0</x:v>
      </x:c>
      <x:c r="G3801" s="6" t="n">
        <x:v>75</x:v>
      </x:c>
      <x:c r="H3801" s="7" t="str"/>
      <x:c r="I3801" s="7" t="str">
        <x:v>[{"id": "2", "num": 160000}, {"id": "110213", "num": 8}, {"id": "115003", "num": 8}]</x:v>
      </x:c>
      <x:c r="J3801" s="6" t="str">
        <x:v>https://raw.githubusercontent.com/Mar-7th/StarRailRes/dbe8cdfcfb0bf657b9fe1cf92d5537f118ccb487/index_new/cn/character_skill_trees.json</x:v>
      </x:c>
    </x:row>
    <x:row r="3802" ht="38" customHeight="1">
      <x:c r="A3802" s="6" t="str">
        <x:v>1414210_1</x:v>
      </x:c>
      <x:c r="B3802" s="6" t="str">
        <x:v>1414</x:v>
      </x:c>
      <x:c r="C3802" s="6" t="str">
        <x:v>1414210</x:v>
      </x:c>
      <x:c r="D3802" s="6" t="str">
        <x:v>攻击强化</x:v>
      </x:c>
      <x:c r="E3802" s="6" t="n">
        <x:v>1</x:v>
      </x:c>
      <x:c r="F3802" s="6" t="n">
        <x:v>0</x:v>
      </x:c>
      <x:c r="G3802" s="6" t="n">
        <x:v>80</x:v>
      </x:c>
      <x:c r="H3802" s="7" t="str"/>
      <x:c r="I3802" s="7" t="str">
        <x:v>[{"id": "2", "num": 160000}, {"id": "110213", "num": 8}, {"id": "115003", "num": 8}]</x:v>
      </x:c>
      <x:c r="J3802" s="6" t="str">
        <x:v>https://raw.githubusercontent.com/Mar-7th/StarRailRes/dbe8cdfcfb0bf657b9fe1cf92d5537f118ccb487/index_new/cn/character_skill_trees.json</x:v>
      </x:c>
    </x:row>
    <x:row r="3803" ht="20" customHeight="1">
      <x:c r="A3803" s="6" t="str">
        <x:v>1415001_1</x:v>
      </x:c>
      <x:c r="B3803" s="6" t="str">
        <x:v>1415</x:v>
      </x:c>
      <x:c r="C3803" s="6" t="str">
        <x:v>1415001</x:v>
      </x:c>
      <x:c r="D3803" s="6" t="str"/>
      <x:c r="E3803" s="6" t="n">
        <x:v>1</x:v>
      </x:c>
      <x:c r="F3803" s="6" t="n">
        <x:v>0</x:v>
      </x:c>
      <x:c r="G3803" s="6" t="n">
        <x:v>0</x:v>
      </x:c>
      <x:c r="H3803" s="7" t="str"/>
      <x:c r="I3803" s="7" t="str">
        <x:v>[]</x:v>
      </x:c>
      <x:c r="J3803" s="6" t="str">
        <x:v>https://raw.githubusercontent.com/Mar-7th/StarRailRes/dbe8cdfcfb0bf657b9fe1cf92d5537f118ccb487/index_new/cn/character_skill_trees.json</x:v>
      </x:c>
    </x:row>
    <x:row r="3804" ht="38" customHeight="1">
      <x:c r="A3804" s="6" t="str">
        <x:v>1415001_2</x:v>
      </x:c>
      <x:c r="B3804" s="6" t="str">
        <x:v>1415</x:v>
      </x:c>
      <x:c r="C3804" s="6" t="str">
        <x:v>1415001</x:v>
      </x:c>
      <x:c r="D3804" s="6" t="str"/>
      <x:c r="E3804" s="6" t="n">
        <x:v>2</x:v>
      </x:c>
      <x:c r="F3804" s="6" t="n">
        <x:v>2</x:v>
      </x:c>
      <x:c r="G3804" s="6" t="n">
        <x:v>0</x:v>
      </x:c>
      <x:c r="H3804" s="7" t="str"/>
      <x:c r="I3804" s="7" t="str">
        <x:v>[{"id": "2", "num": 3500}, {"id": "110251", "num": 2}, {"id": "115001", "num": 4}]</x:v>
      </x:c>
      <x:c r="J3804" s="6" t="str">
        <x:v>https://raw.githubusercontent.com/Mar-7th/StarRailRes/dbe8cdfcfb0bf657b9fe1cf92d5537f118ccb487/index_new/cn/character_skill_trees.json</x:v>
      </x:c>
    </x:row>
    <x:row r="3805" ht="38" customHeight="1">
      <x:c r="A3805" s="6" t="str">
        <x:v>1415001_3</x:v>
      </x:c>
      <x:c r="B3805" s="6" t="str">
        <x:v>1415</x:v>
      </x:c>
      <x:c r="C3805" s="6" t="str">
        <x:v>1415001</x:v>
      </x:c>
      <x:c r="D3805" s="6" t="str"/>
      <x:c r="E3805" s="6" t="n">
        <x:v>3</x:v>
      </x:c>
      <x:c r="F3805" s="6" t="n">
        <x:v>3</x:v>
      </x:c>
      <x:c r="G3805" s="6" t="n">
        <x:v>0</x:v>
      </x:c>
      <x:c r="H3805" s="7" t="str"/>
      <x:c r="I3805" s="7" t="str">
        <x:v>[{"id": "2", "num": 7000}, {"id": "110252", "num": 2}, {"id": "115002", "num": 2}]</x:v>
      </x:c>
      <x:c r="J3805" s="6" t="str">
        <x:v>https://raw.githubusercontent.com/Mar-7th/StarRailRes/dbe8cdfcfb0bf657b9fe1cf92d5537f118ccb487/index_new/cn/character_skill_trees.json</x:v>
      </x:c>
    </x:row>
    <x:row r="3806" ht="38" customHeight="1">
      <x:c r="A3806" s="6" t="str">
        <x:v>1415001_4</x:v>
      </x:c>
      <x:c r="B3806" s="6" t="str">
        <x:v>1415</x:v>
      </x:c>
      <x:c r="C3806" s="6" t="str">
        <x:v>1415001</x:v>
      </x:c>
      <x:c r="D3806" s="6" t="str"/>
      <x:c r="E3806" s="6" t="n">
        <x:v>4</x:v>
      </x:c>
      <x:c r="F3806" s="6" t="n">
        <x:v>4</x:v>
      </x:c>
      <x:c r="G3806" s="6" t="n">
        <x:v>0</x:v>
      </x:c>
      <x:c r="H3806" s="7" t="str"/>
      <x:c r="I3806" s="7" t="str">
        <x:v>[{"id": "2", "num": 16000}, {"id": "110252", "num": 4}, {"id": "115002", "num": 3}]</x:v>
      </x:c>
      <x:c r="J3806" s="6" t="str">
        <x:v>https://raw.githubusercontent.com/Mar-7th/StarRailRes/dbe8cdfcfb0bf657b9fe1cf92d5537f118ccb487/index_new/cn/character_skill_trees.json</x:v>
      </x:c>
    </x:row>
    <x:row r="3807" ht="38" customHeight="1">
      <x:c r="A3807" s="6" t="str">
        <x:v>1415001_5</x:v>
      </x:c>
      <x:c r="B3807" s="6" t="str">
        <x:v>1415</x:v>
      </x:c>
      <x:c r="C3807" s="6" t="str">
        <x:v>1415001</x:v>
      </x:c>
      <x:c r="D3807" s="6" t="str"/>
      <x:c r="E3807" s="6" t="n">
        <x:v>5</x:v>
      </x:c>
      <x:c r="F3807" s="6" t="n">
        <x:v>5</x:v>
      </x:c>
      <x:c r="G3807" s="6" t="n">
        <x:v>0</x:v>
      </x:c>
      <x:c r="H3807" s="7" t="str"/>
      <x:c r="I3807" s="7" t="str">
        <x:v>[{"id": "2", "num": 35000}, {"id": "110253", "num": 2}, {"id": "115003", "num": 2}]</x:v>
      </x:c>
      <x:c r="J3807" s="6" t="str">
        <x:v>https://raw.githubusercontent.com/Mar-7th/StarRailRes/dbe8cdfcfb0bf657b9fe1cf92d5537f118ccb487/index_new/cn/character_skill_trees.json</x:v>
      </x:c>
    </x:row>
    <x:row r="3808" ht="38" customHeight="1">
      <x:c r="A3808" s="6" t="str">
        <x:v>1415001_6</x:v>
      </x:c>
      <x:c r="B3808" s="6" t="str">
        <x:v>1415</x:v>
      </x:c>
      <x:c r="C3808" s="6" t="str">
        <x:v>1415001</x:v>
      </x:c>
      <x:c r="D3808" s="6" t="str"/>
      <x:c r="E3808" s="6" t="n">
        <x:v>6</x:v>
      </x:c>
      <x:c r="F3808" s="6" t="n">
        <x:v>6</x:v>
      </x:c>
      <x:c r="G3808" s="6" t="n">
        <x:v>0</x:v>
      </x:c>
      <x:c r="H3808" s="7" t="str"/>
      <x:c r="I3808" s="7" t="str">
        <x:v>[{"id": "2", "num": 140000}, {"id": "110253", "num": 6}, {"id": "115003", "num": 2}]</x:v>
      </x:c>
      <x:c r="J3808" s="6" t="str">
        <x:v>https://raw.githubusercontent.com/Mar-7th/StarRailRes/dbe8cdfcfb0bf657b9fe1cf92d5537f118ccb487/index_new/cn/character_skill_trees.json</x:v>
      </x:c>
    </x:row>
    <x:row r="3809" ht="20" customHeight="1">
      <x:c r="A3809" s="6" t="str">
        <x:v>1415002_1</x:v>
      </x:c>
      <x:c r="B3809" s="6" t="str">
        <x:v>1415</x:v>
      </x:c>
      <x:c r="C3809" s="6" t="str">
        <x:v>1415002</x:v>
      </x:c>
      <x:c r="D3809" s="6" t="str"/>
      <x:c r="E3809" s="6" t="n">
        <x:v>1</x:v>
      </x:c>
      <x:c r="F3809" s="6" t="n">
        <x:v>0</x:v>
      </x:c>
      <x:c r="G3809" s="6" t="n">
        <x:v>0</x:v>
      </x:c>
      <x:c r="H3809" s="7" t="str"/>
      <x:c r="I3809" s="7" t="str">
        <x:v>[]</x:v>
      </x:c>
      <x:c r="J3809" s="6" t="str">
        <x:v>https://raw.githubusercontent.com/Mar-7th/StarRailRes/dbe8cdfcfb0bf657b9fe1cf92d5537f118ccb487/index_new/cn/character_skill_trees.json</x:v>
      </x:c>
    </x:row>
    <x:row r="3810" ht="38" customHeight="1">
      <x:c r="A3810" s="6" t="str">
        <x:v>1415002_2</x:v>
      </x:c>
      <x:c r="B3810" s="6" t="str">
        <x:v>1415</x:v>
      </x:c>
      <x:c r="C3810" s="6" t="str">
        <x:v>1415002</x:v>
      </x:c>
      <x:c r="D3810" s="6" t="str"/>
      <x:c r="E3810" s="6" t="n">
        <x:v>2</x:v>
      </x:c>
      <x:c r="F3810" s="6" t="n">
        <x:v>1</x:v>
      </x:c>
      <x:c r="G3810" s="6" t="n">
        <x:v>0</x:v>
      </x:c>
      <x:c r="H3810" s="7" t="str"/>
      <x:c r="I3810" s="7" t="str">
        <x:v>[{"id": "2", "num": 2500}, {"id": "115001", "num": 3}]</x:v>
      </x:c>
      <x:c r="J3810" s="6" t="str">
        <x:v>https://raw.githubusercontent.com/Mar-7th/StarRailRes/dbe8cdfcfb0bf657b9fe1cf92d5537f118ccb487/index_new/cn/character_skill_trees.json</x:v>
      </x:c>
    </x:row>
    <x:row r="3811" ht="38" customHeight="1">
      <x:c r="A3811" s="6" t="str">
        <x:v>1415002_3</x:v>
      </x:c>
      <x:c r="B3811" s="6" t="str">
        <x:v>1415</x:v>
      </x:c>
      <x:c r="C3811" s="6" t="str">
        <x:v>1415002</x:v>
      </x:c>
      <x:c r="D3811" s="6" t="str"/>
      <x:c r="E3811" s="6" t="n">
        <x:v>3</x:v>
      </x:c>
      <x:c r="F3811" s="6" t="n">
        <x:v>2</x:v>
      </x:c>
      <x:c r="G3811" s="6" t="n">
        <x:v>0</x:v>
      </x:c>
      <x:c r="H3811" s="7" t="str"/>
      <x:c r="I3811" s="7" t="str">
        <x:v>[{"id": "2", "num": 3500}, {"id": "110251", "num": 2}, {"id": "115001", "num": 4}]</x:v>
      </x:c>
      <x:c r="J3811" s="6" t="str">
        <x:v>https://raw.githubusercontent.com/Mar-7th/StarRailRes/dbe8cdfcfb0bf657b9fe1cf92d5537f118ccb487/index_new/cn/character_skill_trees.json</x:v>
      </x:c>
    </x:row>
    <x:row r="3812" ht="38" customHeight="1">
      <x:c r="A3812" s="6" t="str">
        <x:v>1415002_4</x:v>
      </x:c>
      <x:c r="B3812" s="6" t="str">
        <x:v>1415</x:v>
      </x:c>
      <x:c r="C3812" s="6" t="str">
        <x:v>1415002</x:v>
      </x:c>
      <x:c r="D3812" s="6" t="str"/>
      <x:c r="E3812" s="6" t="n">
        <x:v>4</x:v>
      </x:c>
      <x:c r="F3812" s="6" t="n">
        <x:v>3</x:v>
      </x:c>
      <x:c r="G3812" s="6" t="n">
        <x:v>0</x:v>
      </x:c>
      <x:c r="H3812" s="7" t="str"/>
      <x:c r="I3812" s="7" t="str">
        <x:v>[{"id": "2", "num": 7000}, {"id": "110252", "num": 2}, {"id": "115002", "num": 2}]</x:v>
      </x:c>
      <x:c r="J3812" s="6" t="str">
        <x:v>https://raw.githubusercontent.com/Mar-7th/StarRailRes/dbe8cdfcfb0bf657b9fe1cf92d5537f118ccb487/index_new/cn/character_skill_trees.json</x:v>
      </x:c>
    </x:row>
    <x:row r="3813" ht="38" customHeight="1">
      <x:c r="A3813" s="6" t="str">
        <x:v>1415002_5</x:v>
      </x:c>
      <x:c r="B3813" s="6" t="str">
        <x:v>1415</x:v>
      </x:c>
      <x:c r="C3813" s="6" t="str">
        <x:v>1415002</x:v>
      </x:c>
      <x:c r="D3813" s="6" t="str"/>
      <x:c r="E3813" s="6" t="n">
        <x:v>5</x:v>
      </x:c>
      <x:c r="F3813" s="6" t="n">
        <x:v>4</x:v>
      </x:c>
      <x:c r="G3813" s="6" t="n">
        <x:v>0</x:v>
      </x:c>
      <x:c r="H3813" s="7" t="str"/>
      <x:c r="I3813" s="7" t="str">
        <x:v>[{"id": "2", "num": 16000}, {"id": "110252", "num": 4}, {"id": "115002", "num": 3}]</x:v>
      </x:c>
      <x:c r="J3813" s="6" t="str">
        <x:v>https://raw.githubusercontent.com/Mar-7th/StarRailRes/dbe8cdfcfb0bf657b9fe1cf92d5537f118ccb487/index_new/cn/character_skill_trees.json</x:v>
      </x:c>
    </x:row>
    <x:row r="3814" ht="38" customHeight="1">
      <x:c r="A3814" s="6" t="str">
        <x:v>1415002_6</x:v>
      </x:c>
      <x:c r="B3814" s="6" t="str">
        <x:v>1415</x:v>
      </x:c>
      <x:c r="C3814" s="6" t="str">
        <x:v>1415002</x:v>
      </x:c>
      <x:c r="D3814" s="6" t="str"/>
      <x:c r="E3814" s="6" t="n">
        <x:v>6</x:v>
      </x:c>
      <x:c r="F3814" s="6" t="n">
        <x:v>4</x:v>
      </x:c>
      <x:c r="G3814" s="6" t="n">
        <x:v>0</x:v>
      </x:c>
      <x:c r="H3814" s="7" t="str"/>
      <x:c r="I3814" s="7" t="str">
        <x:v>[{"id": "2", "num": 25000}, {"id": "110252", "num": 6}, {"id": "115002", "num": 6}]</x:v>
      </x:c>
      <x:c r="J3814" s="6" t="str">
        <x:v>https://raw.githubusercontent.com/Mar-7th/StarRailRes/dbe8cdfcfb0bf657b9fe1cf92d5537f118ccb487/index_new/cn/character_skill_trees.json</x:v>
      </x:c>
    </x:row>
    <x:row r="3815" ht="38" customHeight="1">
      <x:c r="A3815" s="6" t="str">
        <x:v>1415002_7</x:v>
      </x:c>
      <x:c r="B3815" s="6" t="str">
        <x:v>1415</x:v>
      </x:c>
      <x:c r="C3815" s="6" t="str">
        <x:v>1415002</x:v>
      </x:c>
      <x:c r="D3815" s="6" t="str"/>
      <x:c r="E3815" s="6" t="n">
        <x:v>7</x:v>
      </x:c>
      <x:c r="F3815" s="6" t="n">
        <x:v>5</x:v>
      </x:c>
      <x:c r="G3815" s="6" t="n">
        <x:v>0</x:v>
      </x:c>
      <x:c r="H3815" s="7" t="str"/>
      <x:c r="I3815" s="7" t="str">
        <x:v>[{"id": "2", "num": 35000}, {"id": "110253", "num": 2}, {"id": "115003", "num": 2}]</x:v>
      </x:c>
      <x:c r="J3815" s="6" t="str">
        <x:v>https://raw.githubusercontent.com/Mar-7th/StarRailRes/dbe8cdfcfb0bf657b9fe1cf92d5537f118ccb487/index_new/cn/character_skill_trees.json</x:v>
      </x:c>
    </x:row>
    <x:row r="3816" ht="53" customHeight="1">
      <x:c r="A3816" s="6" t="str">
        <x:v>1415002_8</x:v>
      </x:c>
      <x:c r="B3816" s="6" t="str">
        <x:v>1415</x:v>
      </x:c>
      <x:c r="C3816" s="6" t="str">
        <x:v>1415002</x:v>
      </x:c>
      <x:c r="D3816" s="6" t="str"/>
      <x:c r="E3816" s="6" t="n">
        <x:v>8</x:v>
      </x:c>
      <x:c r="F3816" s="6" t="n">
        <x:v>5</x:v>
      </x:c>
      <x:c r="G3816" s="6" t="n">
        <x:v>0</x:v>
      </x:c>
      <x:c r="H3816" s="7" t="str"/>
      <x:c r="I3816" s="7" t="str">
        <x:v>[{"id": "2", "num": 70000}, {"id": "110253", "num": 5}, {"id": "110507", "num": 1}, {"id": "115003", "num": 4}]</x:v>
      </x:c>
      <x:c r="J3816" s="6" t="str">
        <x:v>https://raw.githubusercontent.com/Mar-7th/StarRailRes/dbe8cdfcfb0bf657b9fe1cf92d5537f118ccb487/index_new/cn/character_skill_trees.json</x:v>
      </x:c>
    </x:row>
    <x:row r="3817" ht="53" customHeight="1">
      <x:c r="A3817" s="6" t="str">
        <x:v>1415002_9</x:v>
      </x:c>
      <x:c r="B3817" s="6" t="str">
        <x:v>1415</x:v>
      </x:c>
      <x:c r="C3817" s="6" t="str">
        <x:v>1415002</x:v>
      </x:c>
      <x:c r="D3817" s="6" t="str"/>
      <x:c r="E3817" s="6" t="n">
        <x:v>9</x:v>
      </x:c>
      <x:c r="F3817" s="6" t="n">
        <x:v>6</x:v>
      </x:c>
      <x:c r="G3817" s="6" t="n">
        <x:v>0</x:v>
      </x:c>
      <x:c r="H3817" s="7" t="str"/>
      <x:c r="I3817" s="7" t="str">
        <x:v>[{"id": "2", "num": 140000}, {"id": "110253", "num": 6}, {"id": "241", "num": 1}, {"id": "110507", "num": 1}]</x:v>
      </x:c>
      <x:c r="J3817" s="6" t="str">
        <x:v>https://raw.githubusercontent.com/Mar-7th/StarRailRes/dbe8cdfcfb0bf657b9fe1cf92d5537f118ccb487/index_new/cn/character_skill_trees.json</x:v>
      </x:c>
    </x:row>
    <x:row r="3818" ht="53" customHeight="1">
      <x:c r="A3818" s="6" t="str">
        <x:v>1415002_10</x:v>
      </x:c>
      <x:c r="B3818" s="6" t="str">
        <x:v>1415</x:v>
      </x:c>
      <x:c r="C3818" s="6" t="str">
        <x:v>1415002</x:v>
      </x:c>
      <x:c r="D3818" s="6" t="str"/>
      <x:c r="E3818" s="6" t="n">
        <x:v>10</x:v>
      </x:c>
      <x:c r="F3818" s="6" t="n">
        <x:v>6</x:v>
      </x:c>
      <x:c r="G3818" s="6" t="n">
        <x:v>0</x:v>
      </x:c>
      <x:c r="H3818" s="7" t="str"/>
      <x:c r="I3818" s="7" t="str">
        <x:v>[{"id": "2", "num": 240000}, {"id": "110253", "num": 13}, {"id": "241", "num": 1}, {"id": "110507", "num": 1}]</x:v>
      </x:c>
      <x:c r="J3818" s="6" t="str">
        <x:v>https://raw.githubusercontent.com/Mar-7th/StarRailRes/dbe8cdfcfb0bf657b9fe1cf92d5537f118ccb487/index_new/cn/character_skill_trees.json</x:v>
      </x:c>
    </x:row>
    <x:row r="3819" ht="20" customHeight="1">
      <x:c r="A3819" s="6" t="str">
        <x:v>1415003_1</x:v>
      </x:c>
      <x:c r="B3819" s="6" t="str">
        <x:v>1415</x:v>
      </x:c>
      <x:c r="C3819" s="6" t="str">
        <x:v>1415003</x:v>
      </x:c>
      <x:c r="D3819" s="6" t="str"/>
      <x:c r="E3819" s="6" t="n">
        <x:v>1</x:v>
      </x:c>
      <x:c r="F3819" s="6" t="n">
        <x:v>0</x:v>
      </x:c>
      <x:c r="G3819" s="6" t="n">
        <x:v>0</x:v>
      </x:c>
      <x:c r="H3819" s="7" t="str"/>
      <x:c r="I3819" s="7" t="str">
        <x:v>[]</x:v>
      </x:c>
      <x:c r="J3819" s="6" t="str">
        <x:v>https://raw.githubusercontent.com/Mar-7th/StarRailRes/dbe8cdfcfb0bf657b9fe1cf92d5537f118ccb487/index_new/cn/character_skill_trees.json</x:v>
      </x:c>
    </x:row>
    <x:row r="3820" ht="38" customHeight="1">
      <x:c r="A3820" s="6" t="str">
        <x:v>1415003_2</x:v>
      </x:c>
      <x:c r="B3820" s="6" t="str">
        <x:v>1415</x:v>
      </x:c>
      <x:c r="C3820" s="6" t="str">
        <x:v>1415003</x:v>
      </x:c>
      <x:c r="D3820" s="6" t="str"/>
      <x:c r="E3820" s="6" t="n">
        <x:v>2</x:v>
      </x:c>
      <x:c r="F3820" s="6" t="n">
        <x:v>1</x:v>
      </x:c>
      <x:c r="G3820" s="6" t="n">
        <x:v>0</x:v>
      </x:c>
      <x:c r="H3820" s="7" t="str"/>
      <x:c r="I3820" s="7" t="str">
        <x:v>[{"id": "2", "num": 2500}, {"id": "115001", "num": 3}]</x:v>
      </x:c>
      <x:c r="J3820" s="6" t="str">
        <x:v>https://raw.githubusercontent.com/Mar-7th/StarRailRes/dbe8cdfcfb0bf657b9fe1cf92d5537f118ccb487/index_new/cn/character_skill_trees.json</x:v>
      </x:c>
    </x:row>
    <x:row r="3821" ht="38" customHeight="1">
      <x:c r="A3821" s="6" t="str">
        <x:v>1415003_3</x:v>
      </x:c>
      <x:c r="B3821" s="6" t="str">
        <x:v>1415</x:v>
      </x:c>
      <x:c r="C3821" s="6" t="str">
        <x:v>1415003</x:v>
      </x:c>
      <x:c r="D3821" s="6" t="str"/>
      <x:c r="E3821" s="6" t="n">
        <x:v>3</x:v>
      </x:c>
      <x:c r="F3821" s="6" t="n">
        <x:v>2</x:v>
      </x:c>
      <x:c r="G3821" s="6" t="n">
        <x:v>0</x:v>
      </x:c>
      <x:c r="H3821" s="7" t="str"/>
      <x:c r="I3821" s="7" t="str">
        <x:v>[{"id": "2", "num": 3500}, {"id": "110251", "num": 2}, {"id": "115001", "num": 4}]</x:v>
      </x:c>
      <x:c r="J3821" s="6" t="str">
        <x:v>https://raw.githubusercontent.com/Mar-7th/StarRailRes/dbe8cdfcfb0bf657b9fe1cf92d5537f118ccb487/index_new/cn/character_skill_trees.json</x:v>
      </x:c>
    </x:row>
    <x:row r="3822" ht="38" customHeight="1">
      <x:c r="A3822" s="6" t="str">
        <x:v>1415003_4</x:v>
      </x:c>
      <x:c r="B3822" s="6" t="str">
        <x:v>1415</x:v>
      </x:c>
      <x:c r="C3822" s="6" t="str">
        <x:v>1415003</x:v>
      </x:c>
      <x:c r="D3822" s="6" t="str"/>
      <x:c r="E3822" s="6" t="n">
        <x:v>4</x:v>
      </x:c>
      <x:c r="F3822" s="6" t="n">
        <x:v>3</x:v>
      </x:c>
      <x:c r="G3822" s="6" t="n">
        <x:v>0</x:v>
      </x:c>
      <x:c r="H3822" s="7" t="str"/>
      <x:c r="I3822" s="7" t="str">
        <x:v>[{"id": "2", "num": 7000}, {"id": "110252", "num": 2}, {"id": "115002", "num": 2}]</x:v>
      </x:c>
      <x:c r="J3822" s="6" t="str">
        <x:v>https://raw.githubusercontent.com/Mar-7th/StarRailRes/dbe8cdfcfb0bf657b9fe1cf92d5537f118ccb487/index_new/cn/character_skill_trees.json</x:v>
      </x:c>
    </x:row>
    <x:row r="3823" ht="38" customHeight="1">
      <x:c r="A3823" s="6" t="str">
        <x:v>1415003_5</x:v>
      </x:c>
      <x:c r="B3823" s="6" t="str">
        <x:v>1415</x:v>
      </x:c>
      <x:c r="C3823" s="6" t="str">
        <x:v>1415003</x:v>
      </x:c>
      <x:c r="D3823" s="6" t="str"/>
      <x:c r="E3823" s="6" t="n">
        <x:v>5</x:v>
      </x:c>
      <x:c r="F3823" s="6" t="n">
        <x:v>4</x:v>
      </x:c>
      <x:c r="G3823" s="6" t="n">
        <x:v>0</x:v>
      </x:c>
      <x:c r="H3823" s="7" t="str"/>
      <x:c r="I3823" s="7" t="str">
        <x:v>[{"id": "2", "num": 16000}, {"id": "110252", "num": 4}, {"id": "115002", "num": 3}]</x:v>
      </x:c>
      <x:c r="J3823" s="6" t="str">
        <x:v>https://raw.githubusercontent.com/Mar-7th/StarRailRes/dbe8cdfcfb0bf657b9fe1cf92d5537f118ccb487/index_new/cn/character_skill_trees.json</x:v>
      </x:c>
    </x:row>
    <x:row r="3824" ht="38" customHeight="1">
      <x:c r="A3824" s="6" t="str">
        <x:v>1415003_6</x:v>
      </x:c>
      <x:c r="B3824" s="6" t="str">
        <x:v>1415</x:v>
      </x:c>
      <x:c r="C3824" s="6" t="str">
        <x:v>1415003</x:v>
      </x:c>
      <x:c r="D3824" s="6" t="str"/>
      <x:c r="E3824" s="6" t="n">
        <x:v>6</x:v>
      </x:c>
      <x:c r="F3824" s="6" t="n">
        <x:v>4</x:v>
      </x:c>
      <x:c r="G3824" s="6" t="n">
        <x:v>0</x:v>
      </x:c>
      <x:c r="H3824" s="7" t="str"/>
      <x:c r="I3824" s="7" t="str">
        <x:v>[{"id": "2", "num": 25000}, {"id": "110252", "num": 6}, {"id": "115002", "num": 6}]</x:v>
      </x:c>
      <x:c r="J3824" s="6" t="str">
        <x:v>https://raw.githubusercontent.com/Mar-7th/StarRailRes/dbe8cdfcfb0bf657b9fe1cf92d5537f118ccb487/index_new/cn/character_skill_trees.json</x:v>
      </x:c>
    </x:row>
    <x:row r="3825" ht="38" customHeight="1">
      <x:c r="A3825" s="6" t="str">
        <x:v>1415003_7</x:v>
      </x:c>
      <x:c r="B3825" s="6" t="str">
        <x:v>1415</x:v>
      </x:c>
      <x:c r="C3825" s="6" t="str">
        <x:v>1415003</x:v>
      </x:c>
      <x:c r="D3825" s="6" t="str"/>
      <x:c r="E3825" s="6" t="n">
        <x:v>7</x:v>
      </x:c>
      <x:c r="F3825" s="6" t="n">
        <x:v>5</x:v>
      </x:c>
      <x:c r="G3825" s="6" t="n">
        <x:v>0</x:v>
      </x:c>
      <x:c r="H3825" s="7" t="str"/>
      <x:c r="I3825" s="7" t="str">
        <x:v>[{"id": "2", "num": 35000}, {"id": "110253", "num": 2}, {"id": "115003", "num": 2}]</x:v>
      </x:c>
      <x:c r="J3825" s="6" t="str">
        <x:v>https://raw.githubusercontent.com/Mar-7th/StarRailRes/dbe8cdfcfb0bf657b9fe1cf92d5537f118ccb487/index_new/cn/character_skill_trees.json</x:v>
      </x:c>
    </x:row>
    <x:row r="3826" ht="53" customHeight="1">
      <x:c r="A3826" s="6" t="str">
        <x:v>1415003_8</x:v>
      </x:c>
      <x:c r="B3826" s="6" t="str">
        <x:v>1415</x:v>
      </x:c>
      <x:c r="C3826" s="6" t="str">
        <x:v>1415003</x:v>
      </x:c>
      <x:c r="D3826" s="6" t="str"/>
      <x:c r="E3826" s="6" t="n">
        <x:v>8</x:v>
      </x:c>
      <x:c r="F3826" s="6" t="n">
        <x:v>5</x:v>
      </x:c>
      <x:c r="G3826" s="6" t="n">
        <x:v>0</x:v>
      </x:c>
      <x:c r="H3826" s="7" t="str"/>
      <x:c r="I3826" s="7" t="str">
        <x:v>[{"id": "2", "num": 70000}, {"id": "110253", "num": 5}, {"id": "110507", "num": 1}, {"id": "115003", "num": 4}]</x:v>
      </x:c>
      <x:c r="J3826" s="6" t="str">
        <x:v>https://raw.githubusercontent.com/Mar-7th/StarRailRes/dbe8cdfcfb0bf657b9fe1cf92d5537f118ccb487/index_new/cn/character_skill_trees.json</x:v>
      </x:c>
    </x:row>
    <x:row r="3827" ht="53" customHeight="1">
      <x:c r="A3827" s="6" t="str">
        <x:v>1415003_9</x:v>
      </x:c>
      <x:c r="B3827" s="6" t="str">
        <x:v>1415</x:v>
      </x:c>
      <x:c r="C3827" s="6" t="str">
        <x:v>1415003</x:v>
      </x:c>
      <x:c r="D3827" s="6" t="str"/>
      <x:c r="E3827" s="6" t="n">
        <x:v>9</x:v>
      </x:c>
      <x:c r="F3827" s="6" t="n">
        <x:v>6</x:v>
      </x:c>
      <x:c r="G3827" s="6" t="n">
        <x:v>0</x:v>
      </x:c>
      <x:c r="H3827" s="7" t="str"/>
      <x:c r="I3827" s="7" t="str">
        <x:v>[{"id": "2", "num": 140000}, {"id": "110253", "num": 6}, {"id": "241", "num": 1}, {"id": "110507", "num": 1}]</x:v>
      </x:c>
      <x:c r="J3827" s="6" t="str">
        <x:v>https://raw.githubusercontent.com/Mar-7th/StarRailRes/dbe8cdfcfb0bf657b9fe1cf92d5537f118ccb487/index_new/cn/character_skill_trees.json</x:v>
      </x:c>
    </x:row>
    <x:row r="3828" ht="53" customHeight="1">
      <x:c r="A3828" s="6" t="str">
        <x:v>1415003_10</x:v>
      </x:c>
      <x:c r="B3828" s="6" t="str">
        <x:v>1415</x:v>
      </x:c>
      <x:c r="C3828" s="6" t="str">
        <x:v>1415003</x:v>
      </x:c>
      <x:c r="D3828" s="6" t="str"/>
      <x:c r="E3828" s="6" t="n">
        <x:v>10</x:v>
      </x:c>
      <x:c r="F3828" s="6" t="n">
        <x:v>6</x:v>
      </x:c>
      <x:c r="G3828" s="6" t="n">
        <x:v>0</x:v>
      </x:c>
      <x:c r="H3828" s="7" t="str"/>
      <x:c r="I3828" s="7" t="str">
        <x:v>[{"id": "2", "num": 240000}, {"id": "110253", "num": 13}, {"id": "241", "num": 1}, {"id": "110507", "num": 1}]</x:v>
      </x:c>
      <x:c r="J3828" s="6" t="str">
        <x:v>https://raw.githubusercontent.com/Mar-7th/StarRailRes/dbe8cdfcfb0bf657b9fe1cf92d5537f118ccb487/index_new/cn/character_skill_trees.json</x:v>
      </x:c>
    </x:row>
    <x:row r="3829" ht="20" customHeight="1">
      <x:c r="A3829" s="6" t="str">
        <x:v>1415004_1</x:v>
      </x:c>
      <x:c r="B3829" s="6" t="str">
        <x:v>1415</x:v>
      </x:c>
      <x:c r="C3829" s="6" t="str">
        <x:v>1415004</x:v>
      </x:c>
      <x:c r="D3829" s="6" t="str"/>
      <x:c r="E3829" s="6" t="n">
        <x:v>1</x:v>
      </x:c>
      <x:c r="F3829" s="6" t="n">
        <x:v>0</x:v>
      </x:c>
      <x:c r="G3829" s="6" t="n">
        <x:v>0</x:v>
      </x:c>
      <x:c r="H3829" s="7" t="str"/>
      <x:c r="I3829" s="7" t="str">
        <x:v>[]</x:v>
      </x:c>
      <x:c r="J3829" s="6" t="str">
        <x:v>https://raw.githubusercontent.com/Mar-7th/StarRailRes/dbe8cdfcfb0bf657b9fe1cf92d5537f118ccb487/index_new/cn/character_skill_trees.json</x:v>
      </x:c>
    </x:row>
    <x:row r="3830" ht="38" customHeight="1">
      <x:c r="A3830" s="6" t="str">
        <x:v>1415004_2</x:v>
      </x:c>
      <x:c r="B3830" s="6" t="str">
        <x:v>1415</x:v>
      </x:c>
      <x:c r="C3830" s="6" t="str">
        <x:v>1415004</x:v>
      </x:c>
      <x:c r="D3830" s="6" t="str"/>
      <x:c r="E3830" s="6" t="n">
        <x:v>2</x:v>
      </x:c>
      <x:c r="F3830" s="6" t="n">
        <x:v>1</x:v>
      </x:c>
      <x:c r="G3830" s="6" t="n">
        <x:v>0</x:v>
      </x:c>
      <x:c r="H3830" s="7" t="str"/>
      <x:c r="I3830" s="7" t="str">
        <x:v>[{"id": "2", "num": 2500}, {"id": "115001", "num": 3}]</x:v>
      </x:c>
      <x:c r="J3830" s="6" t="str">
        <x:v>https://raw.githubusercontent.com/Mar-7th/StarRailRes/dbe8cdfcfb0bf657b9fe1cf92d5537f118ccb487/index_new/cn/character_skill_trees.json</x:v>
      </x:c>
    </x:row>
    <x:row r="3831" ht="38" customHeight="1">
      <x:c r="A3831" s="6" t="str">
        <x:v>1415004_3</x:v>
      </x:c>
      <x:c r="B3831" s="6" t="str">
        <x:v>1415</x:v>
      </x:c>
      <x:c r="C3831" s="6" t="str">
        <x:v>1415004</x:v>
      </x:c>
      <x:c r="D3831" s="6" t="str"/>
      <x:c r="E3831" s="6" t="n">
        <x:v>3</x:v>
      </x:c>
      <x:c r="F3831" s="6" t="n">
        <x:v>2</x:v>
      </x:c>
      <x:c r="G3831" s="6" t="n">
        <x:v>0</x:v>
      </x:c>
      <x:c r="H3831" s="7" t="str"/>
      <x:c r="I3831" s="7" t="str">
        <x:v>[{"id": "2", "num": 3500}, {"id": "110251", "num": 2}, {"id": "115001", "num": 4}]</x:v>
      </x:c>
      <x:c r="J3831" s="6" t="str">
        <x:v>https://raw.githubusercontent.com/Mar-7th/StarRailRes/dbe8cdfcfb0bf657b9fe1cf92d5537f118ccb487/index_new/cn/character_skill_trees.json</x:v>
      </x:c>
    </x:row>
    <x:row r="3832" ht="38" customHeight="1">
      <x:c r="A3832" s="6" t="str">
        <x:v>1415004_4</x:v>
      </x:c>
      <x:c r="B3832" s="6" t="str">
        <x:v>1415</x:v>
      </x:c>
      <x:c r="C3832" s="6" t="str">
        <x:v>1415004</x:v>
      </x:c>
      <x:c r="D3832" s="6" t="str"/>
      <x:c r="E3832" s="6" t="n">
        <x:v>4</x:v>
      </x:c>
      <x:c r="F3832" s="6" t="n">
        <x:v>3</x:v>
      </x:c>
      <x:c r="G3832" s="6" t="n">
        <x:v>0</x:v>
      </x:c>
      <x:c r="H3832" s="7" t="str"/>
      <x:c r="I3832" s="7" t="str">
        <x:v>[{"id": "2", "num": 7000}, {"id": "110252", "num": 2}, {"id": "115002", "num": 2}]</x:v>
      </x:c>
      <x:c r="J3832" s="6" t="str">
        <x:v>https://raw.githubusercontent.com/Mar-7th/StarRailRes/dbe8cdfcfb0bf657b9fe1cf92d5537f118ccb487/index_new/cn/character_skill_trees.json</x:v>
      </x:c>
    </x:row>
    <x:row r="3833" ht="38" customHeight="1">
      <x:c r="A3833" s="6" t="str">
        <x:v>1415004_5</x:v>
      </x:c>
      <x:c r="B3833" s="6" t="str">
        <x:v>1415</x:v>
      </x:c>
      <x:c r="C3833" s="6" t="str">
        <x:v>1415004</x:v>
      </x:c>
      <x:c r="D3833" s="6" t="str"/>
      <x:c r="E3833" s="6" t="n">
        <x:v>5</x:v>
      </x:c>
      <x:c r="F3833" s="6" t="n">
        <x:v>4</x:v>
      </x:c>
      <x:c r="G3833" s="6" t="n">
        <x:v>0</x:v>
      </x:c>
      <x:c r="H3833" s="7" t="str"/>
      <x:c r="I3833" s="7" t="str">
        <x:v>[{"id": "2", "num": 16000}, {"id": "110252", "num": 4}, {"id": "115002", "num": 3}]</x:v>
      </x:c>
      <x:c r="J3833" s="6" t="str">
        <x:v>https://raw.githubusercontent.com/Mar-7th/StarRailRes/dbe8cdfcfb0bf657b9fe1cf92d5537f118ccb487/index_new/cn/character_skill_trees.json</x:v>
      </x:c>
    </x:row>
    <x:row r="3834" ht="38" customHeight="1">
      <x:c r="A3834" s="6" t="str">
        <x:v>1415004_6</x:v>
      </x:c>
      <x:c r="B3834" s="6" t="str">
        <x:v>1415</x:v>
      </x:c>
      <x:c r="C3834" s="6" t="str">
        <x:v>1415004</x:v>
      </x:c>
      <x:c r="D3834" s="6" t="str"/>
      <x:c r="E3834" s="6" t="n">
        <x:v>6</x:v>
      </x:c>
      <x:c r="F3834" s="6" t="n">
        <x:v>4</x:v>
      </x:c>
      <x:c r="G3834" s="6" t="n">
        <x:v>0</x:v>
      </x:c>
      <x:c r="H3834" s="7" t="str"/>
      <x:c r="I3834" s="7" t="str">
        <x:v>[{"id": "2", "num": 25000}, {"id": "110252", "num": 6}, {"id": "115002", "num": 6}]</x:v>
      </x:c>
      <x:c r="J3834" s="6" t="str">
        <x:v>https://raw.githubusercontent.com/Mar-7th/StarRailRes/dbe8cdfcfb0bf657b9fe1cf92d5537f118ccb487/index_new/cn/character_skill_trees.json</x:v>
      </x:c>
    </x:row>
    <x:row r="3835" ht="38" customHeight="1">
      <x:c r="A3835" s="6" t="str">
        <x:v>1415004_7</x:v>
      </x:c>
      <x:c r="B3835" s="6" t="str">
        <x:v>1415</x:v>
      </x:c>
      <x:c r="C3835" s="6" t="str">
        <x:v>1415004</x:v>
      </x:c>
      <x:c r="D3835" s="6" t="str"/>
      <x:c r="E3835" s="6" t="n">
        <x:v>7</x:v>
      </x:c>
      <x:c r="F3835" s="6" t="n">
        <x:v>5</x:v>
      </x:c>
      <x:c r="G3835" s="6" t="n">
        <x:v>0</x:v>
      </x:c>
      <x:c r="H3835" s="7" t="str"/>
      <x:c r="I3835" s="7" t="str">
        <x:v>[{"id": "2", "num": 35000}, {"id": "110253", "num": 2}, {"id": "115003", "num": 2}]</x:v>
      </x:c>
      <x:c r="J3835" s="6" t="str">
        <x:v>https://raw.githubusercontent.com/Mar-7th/StarRailRes/dbe8cdfcfb0bf657b9fe1cf92d5537f118ccb487/index_new/cn/character_skill_trees.json</x:v>
      </x:c>
    </x:row>
    <x:row r="3836" ht="53" customHeight="1">
      <x:c r="A3836" s="6" t="str">
        <x:v>1415004_8</x:v>
      </x:c>
      <x:c r="B3836" s="6" t="str">
        <x:v>1415</x:v>
      </x:c>
      <x:c r="C3836" s="6" t="str">
        <x:v>1415004</x:v>
      </x:c>
      <x:c r="D3836" s="6" t="str"/>
      <x:c r="E3836" s="6" t="n">
        <x:v>8</x:v>
      </x:c>
      <x:c r="F3836" s="6" t="n">
        <x:v>5</x:v>
      </x:c>
      <x:c r="G3836" s="6" t="n">
        <x:v>0</x:v>
      </x:c>
      <x:c r="H3836" s="7" t="str"/>
      <x:c r="I3836" s="7" t="str">
        <x:v>[{"id": "2", "num": 70000}, {"id": "110253", "num": 5}, {"id": "110507", "num": 1}, {"id": "115003", "num": 4}]</x:v>
      </x:c>
      <x:c r="J3836" s="6" t="str">
        <x:v>https://raw.githubusercontent.com/Mar-7th/StarRailRes/dbe8cdfcfb0bf657b9fe1cf92d5537f118ccb487/index_new/cn/character_skill_trees.json</x:v>
      </x:c>
    </x:row>
    <x:row r="3837" ht="53" customHeight="1">
      <x:c r="A3837" s="6" t="str">
        <x:v>1415004_9</x:v>
      </x:c>
      <x:c r="B3837" s="6" t="str">
        <x:v>1415</x:v>
      </x:c>
      <x:c r="C3837" s="6" t="str">
        <x:v>1415004</x:v>
      </x:c>
      <x:c r="D3837" s="6" t="str"/>
      <x:c r="E3837" s="6" t="n">
        <x:v>9</x:v>
      </x:c>
      <x:c r="F3837" s="6" t="n">
        <x:v>6</x:v>
      </x:c>
      <x:c r="G3837" s="6" t="n">
        <x:v>0</x:v>
      </x:c>
      <x:c r="H3837" s="7" t="str"/>
      <x:c r="I3837" s="7" t="str">
        <x:v>[{"id": "2", "num": 140000}, {"id": "110253", "num": 6}, {"id": "241", "num": 1}, {"id": "110507", "num": 1}]</x:v>
      </x:c>
      <x:c r="J3837" s="6" t="str">
        <x:v>https://raw.githubusercontent.com/Mar-7th/StarRailRes/dbe8cdfcfb0bf657b9fe1cf92d5537f118ccb487/index_new/cn/character_skill_trees.json</x:v>
      </x:c>
    </x:row>
    <x:row r="3838" ht="53" customHeight="1">
      <x:c r="A3838" s="6" t="str">
        <x:v>1415004_10</x:v>
      </x:c>
      <x:c r="B3838" s="6" t="str">
        <x:v>1415</x:v>
      </x:c>
      <x:c r="C3838" s="6" t="str">
        <x:v>1415004</x:v>
      </x:c>
      <x:c r="D3838" s="6" t="str"/>
      <x:c r="E3838" s="6" t="n">
        <x:v>10</x:v>
      </x:c>
      <x:c r="F3838" s="6" t="n">
        <x:v>6</x:v>
      </x:c>
      <x:c r="G3838" s="6" t="n">
        <x:v>0</x:v>
      </x:c>
      <x:c r="H3838" s="7" t="str"/>
      <x:c r="I3838" s="7" t="str">
        <x:v>[{"id": "2", "num": 240000}, {"id": "110253", "num": 13}, {"id": "241", "num": 1}, {"id": "110507", "num": 1}]</x:v>
      </x:c>
      <x:c r="J3838" s="6" t="str">
        <x:v>https://raw.githubusercontent.com/Mar-7th/StarRailRes/dbe8cdfcfb0bf657b9fe1cf92d5537f118ccb487/index_new/cn/character_skill_trees.json</x:v>
      </x:c>
    </x:row>
    <x:row r="3839" ht="20" customHeight="1">
      <x:c r="A3839" s="6" t="str">
        <x:v>1415007_1</x:v>
      </x:c>
      <x:c r="B3839" s="6" t="str">
        <x:v>1415</x:v>
      </x:c>
      <x:c r="C3839" s="6" t="str">
        <x:v>1415007</x:v>
      </x:c>
      <x:c r="D3839" s="6" t="str"/>
      <x:c r="E3839" s="6" t="n">
        <x:v>1</x:v>
      </x:c>
      <x:c r="F3839" s="6" t="n">
        <x:v>0</x:v>
      </x:c>
      <x:c r="G3839" s="6" t="n">
        <x:v>0</x:v>
      </x:c>
      <x:c r="H3839" s="7" t="str"/>
      <x:c r="I3839" s="7" t="str">
        <x:v>[]</x:v>
      </x:c>
      <x:c r="J3839" s="6" t="str">
        <x:v>https://raw.githubusercontent.com/Mar-7th/StarRailRes/dbe8cdfcfb0bf657b9fe1cf92d5537f118ccb487/index_new/cn/character_skill_trees.json</x:v>
      </x:c>
    </x:row>
    <x:row r="3840" ht="38" customHeight="1">
      <x:c r="A3840" s="6" t="str">
        <x:v>1415101_1</x:v>
      </x:c>
      <x:c r="B3840" s="6" t="str">
        <x:v>1415</x:v>
      </x:c>
      <x:c r="C3840" s="6" t="str">
        <x:v>1415101</x:v>
      </x:c>
      <x:c r="D3840" s="6" t="str">
        <x:v>记忆的净子</x:v>
      </x:c>
      <x:c r="E3840" s="6" t="n">
        <x:v>1</x:v>
      </x:c>
      <x:c r="F3840" s="6" t="n">
        <x:v>2</x:v>
      </x:c>
      <x:c r="G3840" s="6" t="n">
        <x:v>0</x:v>
      </x:c>
      <x:c r="H3840" s="7" t="str">
        <x:v>队友的忆灵被召唤时获得【未来】，忆灵持有的【未来】不会被消耗。</x:v>
      </x:c>
      <x:c r="I3840" s="7" t="str">
        <x:v>[{"id": "2", "num": 5000}, {"id": "110251", "num": 3}, {"id": "110507", "num": 1}]</x:v>
      </x:c>
      <x:c r="J3840" s="6" t="str">
        <x:v>https://raw.githubusercontent.com/Mar-7th/StarRailRes/dbe8cdfcfb0bf657b9fe1cf92d5537f118ccb487/index_new/cn/character_skill_trees.json</x:v>
      </x:c>
    </x:row>
    <x:row r="3841" ht="53" customHeight="1">
      <x:c r="A3841" s="6" t="str">
        <x:v>1415102_1</x:v>
      </x:c>
      <x:c r="B3841" s="6" t="str">
        <x:v>1415</x:v>
      </x:c>
      <x:c r="C3841" s="6" t="str">
        <x:v>1415102</x:v>
      </x:c>
      <x:c r="D3841" s="6" t="str">
        <x:v>岁月的旅人</x:v>
      </x:c>
      <x:c r="E3841" s="6" t="n">
        <x:v>1</x:v>
      </x:c>
      <x:c r="F3841" s="6" t="n">
        <x:v>4</x:v>
      </x:c>
      <x:c r="G3841" s="6" t="n">
        <x:v>0</x:v>
      </x:c>
      <x:c r="H3841" s="7" t="str">
        <x:v>我方队伍中存在1名/2名/3名除昔涟外的黄金裔角色或「记忆」命途角色时，昔涟在战斗开始时获得#1[i]/#2[i]/#3[i]点【追忆】。</x:v>
      </x:c>
      <x:c r="I3841" s="7" t="str">
        <x:v>[{"id": "2", "num": 20000}, {"id": "110252", "num": 5}, {"id": "241", "num": 1}, {"id": "110507", "num": 1}]</x:v>
      </x:c>
      <x:c r="J3841" s="6" t="str">
        <x:v>https://raw.githubusercontent.com/Mar-7th/StarRailRes/dbe8cdfcfb0bf657b9fe1cf92d5537f118ccb487/index_new/cn/character_skill_trees.json</x:v>
      </x:c>
    </x:row>
    <x:row r="3842" ht="53" customHeight="1">
      <x:c r="A3842" s="6" t="str">
        <x:v>1415103_1</x:v>
      </x:c>
      <x:c r="B3842" s="6" t="str">
        <x:v>1415</x:v>
      </x:c>
      <x:c r="C3842" s="6" t="str">
        <x:v>1415103</x:v>
      </x:c>
      <x:c r="D3842" s="6" t="str">
        <x:v>三相的因果</x:v>
      </x:c>
      <x:c r="E3842" s="6" t="n">
        <x:v>1</x:v>
      </x:c>
      <x:c r="F3842" s="6" t="n">
        <x:v>6</x:v>
      </x:c>
      <x:c r="G3842" s="6" t="n">
        <x:v>0</x:v>
      </x:c>
      <x:c r="H3842" s="7" t="str">
        <x:v>昔涟的速度大于等于#1[i]点时，我方全体造成的伤害提高#4[i]%，之后每超过1点速度，昔涟与德谬歌的冰属性抗性穿透提高#2[i]%，最多计入#3[i]点超出的速度。</x:v>
      </x:c>
      <x:c r="I3842" s="7" t="str">
        <x:v>[{"id": "2", "num": 160000}, {"id": "110253", "num": 8}, {"id": "241", "num": 1}, {"id": "110507", "num": 1}]</x:v>
      </x:c>
      <x:c r="J3842" s="6" t="str">
        <x:v>https://raw.githubusercontent.com/Mar-7th/StarRailRes/dbe8cdfcfb0bf657b9fe1cf92d5537f118ccb487/index_new/cn/character_skill_trees.json</x:v>
      </x:c>
    </x:row>
    <x:row r="3843" ht="38" customHeight="1">
      <x:c r="A3843" s="6" t="str">
        <x:v>1415201_1</x:v>
      </x:c>
      <x:c r="B3843" s="6" t="str">
        <x:v>1415</x:v>
      </x:c>
      <x:c r="C3843" s="6" t="str">
        <x:v>1415201</x:v>
      </x:c>
      <x:c r="D3843" s="6" t="str">
        <x:v>暴击伤害强化</x:v>
      </x:c>
      <x:c r="E3843" s="6" t="n">
        <x:v>1</x:v>
      </x:c>
      <x:c r="F3843" s="6" t="n">
        <x:v>0</x:v>
      </x:c>
      <x:c r="G3843" s="6" t="n">
        <x:v>1</x:v>
      </x:c>
      <x:c r="H3843" s="7" t="str"/>
      <x:c r="I3843" s="7" t="str">
        <x:v>[{"id": "2", "num": 2500}, {"id": "115001", "num": 2}]</x:v>
      </x:c>
      <x:c r="J3843" s="6" t="str">
        <x:v>https://raw.githubusercontent.com/Mar-7th/StarRailRes/dbe8cdfcfb0bf657b9fe1cf92d5537f118ccb487/index_new/cn/character_skill_trees.json</x:v>
      </x:c>
    </x:row>
    <x:row r="3844" ht="38" customHeight="1">
      <x:c r="A3844" s="6" t="str">
        <x:v>1415202_1</x:v>
      </x:c>
      <x:c r="B3844" s="6" t="str">
        <x:v>1415</x:v>
      </x:c>
      <x:c r="C3844" s="6" t="str">
        <x:v>1415202</x:v>
      </x:c>
      <x:c r="D3844" s="6" t="str">
        <x:v>速度强化</x:v>
      </x:c>
      <x:c r="E3844" s="6" t="n">
        <x:v>1</x:v>
      </x:c>
      <x:c r="F3844" s="6" t="n">
        <x:v>2</x:v>
      </x:c>
      <x:c r="G3844" s="6" t="n">
        <x:v>0</x:v>
      </x:c>
      <x:c r="H3844" s="7" t="str"/>
      <x:c r="I3844" s="7" t="str">
        <x:v>[{"id": "2", "num": 4000}, {"id": "110251", "num": 3}, {"id": "115001", "num": 6}]</x:v>
      </x:c>
      <x:c r="J3844" s="6" t="str">
        <x:v>https://raw.githubusercontent.com/Mar-7th/StarRailRes/dbe8cdfcfb0bf657b9fe1cf92d5537f118ccb487/index_new/cn/character_skill_trees.json</x:v>
      </x:c>
    </x:row>
    <x:row r="3845" ht="38" customHeight="1">
      <x:c r="A3845" s="6" t="str">
        <x:v>1415203_1</x:v>
      </x:c>
      <x:c r="B3845" s="6" t="str">
        <x:v>1415</x:v>
      </x:c>
      <x:c r="C3845" s="6" t="str">
        <x:v>1415203</x:v>
      </x:c>
      <x:c r="D3845" s="6" t="str">
        <x:v>暴击伤害强化</x:v>
      </x:c>
      <x:c r="E3845" s="6" t="n">
        <x:v>1</x:v>
      </x:c>
      <x:c r="F3845" s="6" t="n">
        <x:v>3</x:v>
      </x:c>
      <x:c r="G3845" s="6" t="n">
        <x:v>0</x:v>
      </x:c>
      <x:c r="H3845" s="7" t="str"/>
      <x:c r="I3845" s="7" t="str">
        <x:v>[{"id": "2", "num": 9000}, {"id": "110252", "num": 3}, {"id": "115002", "num": 2}]</x:v>
      </x:c>
      <x:c r="J3845" s="6" t="str">
        <x:v>https://raw.githubusercontent.com/Mar-7th/StarRailRes/dbe8cdfcfb0bf657b9fe1cf92d5537f118ccb487/index_new/cn/character_skill_trees.json</x:v>
      </x:c>
    </x:row>
    <x:row r="3846" ht="38" customHeight="1">
      <x:c r="A3846" s="6" t="str">
        <x:v>1415204_1</x:v>
      </x:c>
      <x:c r="B3846" s="6" t="str">
        <x:v>1415</x:v>
      </x:c>
      <x:c r="C3846" s="6" t="str">
        <x:v>1415204</x:v>
      </x:c>
      <x:c r="D3846" s="6" t="str">
        <x:v>生命强化</x:v>
      </x:c>
      <x:c r="E3846" s="6" t="n">
        <x:v>1</x:v>
      </x:c>
      <x:c r="F3846" s="6" t="n">
        <x:v>3</x:v>
      </x:c>
      <x:c r="G3846" s="6" t="n">
        <x:v>0</x:v>
      </x:c>
      <x:c r="H3846" s="7" t="str"/>
      <x:c r="I3846" s="7" t="str">
        <x:v>[{"id": "2", "num": 9000}, {"id": "110252", "num": 3}, {"id": "115002", "num": 2}]</x:v>
      </x:c>
      <x:c r="J3846" s="6" t="str">
        <x:v>https://raw.githubusercontent.com/Mar-7th/StarRailRes/dbe8cdfcfb0bf657b9fe1cf92d5537f118ccb487/index_new/cn/character_skill_trees.json</x:v>
      </x:c>
    </x:row>
    <x:row r="3847" ht="38" customHeight="1">
      <x:c r="A3847" s="6" t="str">
        <x:v>1415205_1</x:v>
      </x:c>
      <x:c r="B3847" s="6" t="str">
        <x:v>1415</x:v>
      </x:c>
      <x:c r="C3847" s="6" t="str">
        <x:v>1415205</x:v>
      </x:c>
      <x:c r="D3847" s="6" t="str">
        <x:v>暴击伤害强化</x:v>
      </x:c>
      <x:c r="E3847" s="6" t="n">
        <x:v>1</x:v>
      </x:c>
      <x:c r="F3847" s="6" t="n">
        <x:v>4</x:v>
      </x:c>
      <x:c r="G3847" s="6" t="n">
        <x:v>0</x:v>
      </x:c>
      <x:c r="H3847" s="7" t="str"/>
      <x:c r="I3847" s="7" t="str">
        <x:v>[{"id": "2", "num": 19000}, {"id": "110252", "num": 4}, {"id": "115002", "num": 4}]</x:v>
      </x:c>
      <x:c r="J3847" s="6" t="str">
        <x:v>https://raw.githubusercontent.com/Mar-7th/StarRailRes/dbe8cdfcfb0bf657b9fe1cf92d5537f118ccb487/index_new/cn/character_skill_trees.json</x:v>
      </x:c>
    </x:row>
    <x:row r="3848" ht="38" customHeight="1">
      <x:c r="A3848" s="6" t="str">
        <x:v>1415206_1</x:v>
      </x:c>
      <x:c r="B3848" s="6" t="str">
        <x:v>1415</x:v>
      </x:c>
      <x:c r="C3848" s="6" t="str">
        <x:v>1415206</x:v>
      </x:c>
      <x:c r="D3848" s="6" t="str">
        <x:v>速度强化</x:v>
      </x:c>
      <x:c r="E3848" s="6" t="n">
        <x:v>1</x:v>
      </x:c>
      <x:c r="F3848" s="6" t="n">
        <x:v>5</x:v>
      </x:c>
      <x:c r="G3848" s="6" t="n">
        <x:v>0</x:v>
      </x:c>
      <x:c r="H3848" s="7" t="str"/>
      <x:c r="I3848" s="7" t="str">
        <x:v>[{"id": "2", "num": 45000}, {"id": "110253", "num": 3}, {"id": "115003", "num": 3}]</x:v>
      </x:c>
      <x:c r="J3848" s="6" t="str">
        <x:v>https://raw.githubusercontent.com/Mar-7th/StarRailRes/dbe8cdfcfb0bf657b9fe1cf92d5537f118ccb487/index_new/cn/character_skill_trees.json</x:v>
      </x:c>
    </x:row>
    <x:row r="3849" ht="38" customHeight="1">
      <x:c r="A3849" s="6" t="str">
        <x:v>1415207_1</x:v>
      </x:c>
      <x:c r="B3849" s="6" t="str">
        <x:v>1415</x:v>
      </x:c>
      <x:c r="C3849" s="6" t="str">
        <x:v>1415207</x:v>
      </x:c>
      <x:c r="D3849" s="6" t="str">
        <x:v>暴击伤害强化</x:v>
      </x:c>
      <x:c r="E3849" s="6" t="n">
        <x:v>1</x:v>
      </x:c>
      <x:c r="F3849" s="6" t="n">
        <x:v>5</x:v>
      </x:c>
      <x:c r="G3849" s="6" t="n">
        <x:v>0</x:v>
      </x:c>
      <x:c r="H3849" s="7" t="str"/>
      <x:c r="I3849" s="7" t="str">
        <x:v>[{"id": "2", "num": 45000}, {"id": "110253", "num": 3}, {"id": "115003", "num": 3}]</x:v>
      </x:c>
      <x:c r="J3849" s="6" t="str">
        <x:v>https://raw.githubusercontent.com/Mar-7th/StarRailRes/dbe8cdfcfb0bf657b9fe1cf92d5537f118ccb487/index_new/cn/character_skill_trees.json</x:v>
      </x:c>
    </x:row>
    <x:row r="3850" ht="38" customHeight="1">
      <x:c r="A3850" s="6" t="str">
        <x:v>1415208_1</x:v>
      </x:c>
      <x:c r="B3850" s="6" t="str">
        <x:v>1415</x:v>
      </x:c>
      <x:c r="C3850" s="6" t="str">
        <x:v>1415208</x:v>
      </x:c>
      <x:c r="D3850" s="6" t="str">
        <x:v>生命强化</x:v>
      </x:c>
      <x:c r="E3850" s="6" t="n">
        <x:v>1</x:v>
      </x:c>
      <x:c r="F3850" s="6" t="n">
        <x:v>6</x:v>
      </x:c>
      <x:c r="G3850" s="6" t="n">
        <x:v>0</x:v>
      </x:c>
      <x:c r="H3850" s="7" t="str"/>
      <x:c r="I3850" s="7" t="str">
        <x:v>[{"id": "2", "num": 140000}, {"id": "110253", "num": 7}, {"id": "115003", "num": 6}]</x:v>
      </x:c>
      <x:c r="J3850" s="6" t="str">
        <x:v>https://raw.githubusercontent.com/Mar-7th/StarRailRes/dbe8cdfcfb0bf657b9fe1cf92d5537f118ccb487/index_new/cn/character_skill_trees.json</x:v>
      </x:c>
    </x:row>
    <x:row r="3851" ht="38" customHeight="1">
      <x:c r="A3851" s="6" t="str">
        <x:v>1415209_1</x:v>
      </x:c>
      <x:c r="B3851" s="6" t="str">
        <x:v>1415</x:v>
      </x:c>
      <x:c r="C3851" s="6" t="str">
        <x:v>1415209</x:v>
      </x:c>
      <x:c r="D3851" s="6" t="str">
        <x:v>速度强化</x:v>
      </x:c>
      <x:c r="E3851" s="6" t="n">
        <x:v>1</x:v>
      </x:c>
      <x:c r="F3851" s="6" t="n">
        <x:v>0</x:v>
      </x:c>
      <x:c r="G3851" s="6" t="n">
        <x:v>75</x:v>
      </x:c>
      <x:c r="H3851" s="7" t="str"/>
      <x:c r="I3851" s="7" t="str">
        <x:v>[{"id": "2", "num": 160000}, {"id": "110253", "num": 8}, {"id": "115003", "num": 8}]</x:v>
      </x:c>
      <x:c r="J3851" s="6" t="str">
        <x:v>https://raw.githubusercontent.com/Mar-7th/StarRailRes/dbe8cdfcfb0bf657b9fe1cf92d5537f118ccb487/index_new/cn/character_skill_trees.json</x:v>
      </x:c>
    </x:row>
    <x:row r="3852" ht="38" customHeight="1">
      <x:c r="A3852" s="6" t="str">
        <x:v>1415210_1</x:v>
      </x:c>
      <x:c r="B3852" s="6" t="str">
        <x:v>1415</x:v>
      </x:c>
      <x:c r="C3852" s="6" t="str">
        <x:v>1415210</x:v>
      </x:c>
      <x:c r="D3852" s="6" t="str">
        <x:v>暴击伤害强化</x:v>
      </x:c>
      <x:c r="E3852" s="6" t="n">
        <x:v>1</x:v>
      </x:c>
      <x:c r="F3852" s="6" t="n">
        <x:v>0</x:v>
      </x:c>
      <x:c r="G3852" s="6" t="n">
        <x:v>80</x:v>
      </x:c>
      <x:c r="H3852" s="7" t="str"/>
      <x:c r="I3852" s="7" t="str">
        <x:v>[{"id": "2", "num": 160000}, {"id": "110253", "num": 8}, {"id": "115003", "num": 8}]</x:v>
      </x:c>
      <x:c r="J3852" s="6" t="str">
        <x:v>https://raw.githubusercontent.com/Mar-7th/StarRailRes/dbe8cdfcfb0bf657b9fe1cf92d5537f118ccb487/index_new/cn/character_skill_trees.json</x:v>
      </x:c>
    </x:row>
    <x:row r="3853" ht="20" customHeight="1">
      <x:c r="A3853" s="6" t="str">
        <x:v>1415301_1</x:v>
      </x:c>
      <x:c r="B3853" s="6" t="str">
        <x:v>1415</x:v>
      </x:c>
      <x:c r="C3853" s="6" t="str">
        <x:v>1415301</x:v>
      </x:c>
      <x:c r="D3853" s="6" t="str">
        <x:v>此诗，献予一切生命</x:v>
      </x:c>
      <x:c r="E3853" s="6" t="n">
        <x:v>1</x:v>
      </x:c>
      <x:c r="F3853" s="6" t="n">
        <x:v>0</x:v>
      </x:c>
      <x:c r="G3853" s="6" t="n">
        <x:v>0</x:v>
      </x:c>
      <x:c r="H3853" s="7" t="str"/>
      <x:c r="I3853" s="7" t="str">
        <x:v>[]</x:v>
      </x:c>
      <x:c r="J3853" s="6" t="str">
        <x:v>https://raw.githubusercontent.com/Mar-7th/StarRailRes/dbe8cdfcfb0bf657b9fe1cf92d5537f118ccb487/index_new/cn/character_skill_trees.json</x:v>
      </x:c>
    </x:row>
    <x:row r="3854" ht="38" customHeight="1">
      <x:c r="A3854" s="6" t="str">
        <x:v>1415301_2</x:v>
      </x:c>
      <x:c r="B3854" s="6" t="str">
        <x:v>1415</x:v>
      </x:c>
      <x:c r="C3854" s="6" t="str">
        <x:v>1415301</x:v>
      </x:c>
      <x:c r="D3854" s="6" t="str">
        <x:v>此诗，献予一切生命</x:v>
      </x:c>
      <x:c r="E3854" s="6" t="n">
        <x:v>2</x:v>
      </x:c>
      <x:c r="F3854" s="6" t="n">
        <x:v>2</x:v>
      </x:c>
      <x:c r="G3854" s="6" t="n">
        <x:v>0</x:v>
      </x:c>
      <x:c r="H3854" s="7" t="str"/>
      <x:c r="I3854" s="7" t="str">
        <x:v>[{"id": "2", "num": 3500}, {"id": "110251", "num": 2}, {"id": "115001", "num": 4}]</x:v>
      </x:c>
      <x:c r="J3854" s="6" t="str">
        <x:v>https://raw.githubusercontent.com/Mar-7th/StarRailRes/dbe8cdfcfb0bf657b9fe1cf92d5537f118ccb487/index_new/cn/character_skill_trees.json</x:v>
      </x:c>
    </x:row>
    <x:row r="3855" ht="38" customHeight="1">
      <x:c r="A3855" s="6" t="str">
        <x:v>1415301_3</x:v>
      </x:c>
      <x:c r="B3855" s="6" t="str">
        <x:v>1415</x:v>
      </x:c>
      <x:c r="C3855" s="6" t="str">
        <x:v>1415301</x:v>
      </x:c>
      <x:c r="D3855" s="6" t="str">
        <x:v>此诗，献予一切生命</x:v>
      </x:c>
      <x:c r="E3855" s="6" t="n">
        <x:v>3</x:v>
      </x:c>
      <x:c r="F3855" s="6" t="n">
        <x:v>3</x:v>
      </x:c>
      <x:c r="G3855" s="6" t="n">
        <x:v>0</x:v>
      </x:c>
      <x:c r="H3855" s="7" t="str"/>
      <x:c r="I3855" s="7" t="str">
        <x:v>[{"id": "2", "num": 7000}, {"id": "110252", "num": 2}, {"id": "115002", "num": 2}]</x:v>
      </x:c>
      <x:c r="J3855" s="6" t="str">
        <x:v>https://raw.githubusercontent.com/Mar-7th/StarRailRes/dbe8cdfcfb0bf657b9fe1cf92d5537f118ccb487/index_new/cn/character_skill_trees.json</x:v>
      </x:c>
    </x:row>
    <x:row r="3856" ht="38" customHeight="1">
      <x:c r="A3856" s="6" t="str">
        <x:v>1415301_4</x:v>
      </x:c>
      <x:c r="B3856" s="6" t="str">
        <x:v>1415</x:v>
      </x:c>
      <x:c r="C3856" s="6" t="str">
        <x:v>1415301</x:v>
      </x:c>
      <x:c r="D3856" s="6" t="str">
        <x:v>此诗，献予一切生命</x:v>
      </x:c>
      <x:c r="E3856" s="6" t="n">
        <x:v>4</x:v>
      </x:c>
      <x:c r="F3856" s="6" t="n">
        <x:v>4</x:v>
      </x:c>
      <x:c r="G3856" s="6" t="n">
        <x:v>0</x:v>
      </x:c>
      <x:c r="H3856" s="7" t="str"/>
      <x:c r="I3856" s="7" t="str">
        <x:v>[{"id": "2", "num": 16000}, {"id": "110252", "num": 4}, {"id": "115002", "num": 3}]</x:v>
      </x:c>
      <x:c r="J3856" s="6" t="str">
        <x:v>https://raw.githubusercontent.com/Mar-7th/StarRailRes/dbe8cdfcfb0bf657b9fe1cf92d5537f118ccb487/index_new/cn/character_skill_trees.json</x:v>
      </x:c>
    </x:row>
    <x:row r="3857" ht="38" customHeight="1">
      <x:c r="A3857" s="6" t="str">
        <x:v>1415301_5</x:v>
      </x:c>
      <x:c r="B3857" s="6" t="str">
        <x:v>1415</x:v>
      </x:c>
      <x:c r="C3857" s="6" t="str">
        <x:v>1415301</x:v>
      </x:c>
      <x:c r="D3857" s="6" t="str">
        <x:v>此诗，献予一切生命</x:v>
      </x:c>
      <x:c r="E3857" s="6" t="n">
        <x:v>5</x:v>
      </x:c>
      <x:c r="F3857" s="6" t="n">
        <x:v>5</x:v>
      </x:c>
      <x:c r="G3857" s="6" t="n">
        <x:v>0</x:v>
      </x:c>
      <x:c r="H3857" s="7" t="str"/>
      <x:c r="I3857" s="7" t="str">
        <x:v>[{"id": "2", "num": 35000}, {"id": "110253", "num": 2}, {"id": "115003", "num": 2}]</x:v>
      </x:c>
      <x:c r="J3857" s="6" t="str">
        <x:v>https://raw.githubusercontent.com/Mar-7th/StarRailRes/dbe8cdfcfb0bf657b9fe1cf92d5537f118ccb487/index_new/cn/character_skill_trees.json</x:v>
      </x:c>
    </x:row>
    <x:row r="3858" ht="38" customHeight="1">
      <x:c r="A3858" s="6" t="str">
        <x:v>1415301_6</x:v>
      </x:c>
      <x:c r="B3858" s="6" t="str">
        <x:v>1415</x:v>
      </x:c>
      <x:c r="C3858" s="6" t="str">
        <x:v>1415301</x:v>
      </x:c>
      <x:c r="D3858" s="6" t="str">
        <x:v>此诗，献予一切生命</x:v>
      </x:c>
      <x:c r="E3858" s="6" t="n">
        <x:v>6</x:v>
      </x:c>
      <x:c r="F3858" s="6" t="n">
        <x:v>6</x:v>
      </x:c>
      <x:c r="G3858" s="6" t="n">
        <x:v>0</x:v>
      </x:c>
      <x:c r="H3858" s="7" t="str"/>
      <x:c r="I3858" s="7" t="str">
        <x:v>[{"id": "2", "num": 140000}, {"id": "110253", "num": 6}, {"id": "115003", "num": 2}]</x:v>
      </x:c>
      <x:c r="J3858" s="6" t="str">
        <x:v>https://raw.githubusercontent.com/Mar-7th/StarRailRes/dbe8cdfcfb0bf657b9fe1cf92d5537f118ccb487/index_new/cn/character_skill_trees.json</x:v>
      </x:c>
    </x:row>
    <x:row r="3859" ht="20" customHeight="1">
      <x:c r="A3859" s="6" t="str">
        <x:v>1415302_1</x:v>
      </x:c>
      <x:c r="B3859" s="6" t="str">
        <x:v>1415</x:v>
      </x:c>
      <x:c r="C3859" s="6" t="str">
        <x:v>1415302</x:v>
      </x:c>
      <x:c r="D3859" s="6" t="str">
        <x:v>等待，在所有的过去</x:v>
      </x:c>
      <x:c r="E3859" s="6" t="n">
        <x:v>1</x:v>
      </x:c>
      <x:c r="F3859" s="6" t="n">
        <x:v>0</x:v>
      </x:c>
      <x:c r="G3859" s="6" t="n">
        <x:v>0</x:v>
      </x:c>
      <x:c r="H3859" s="7" t="str"/>
      <x:c r="I3859" s="7" t="str">
        <x:v>[]</x:v>
      </x:c>
      <x:c r="J3859" s="6" t="str">
        <x:v>https://raw.githubusercontent.com/Mar-7th/StarRailRes/dbe8cdfcfb0bf657b9fe1cf92d5537f118ccb487/index_new/cn/character_skill_trees.json</x:v>
      </x:c>
    </x:row>
    <x:row r="3860" ht="38" customHeight="1">
      <x:c r="A3860" s="6" t="str">
        <x:v>1415302_2</x:v>
      </x:c>
      <x:c r="B3860" s="6" t="str">
        <x:v>1415</x:v>
      </x:c>
      <x:c r="C3860" s="6" t="str">
        <x:v>1415302</x:v>
      </x:c>
      <x:c r="D3860" s="6" t="str">
        <x:v>等待，在所有的过去</x:v>
      </x:c>
      <x:c r="E3860" s="6" t="n">
        <x:v>2</x:v>
      </x:c>
      <x:c r="F3860" s="6" t="n">
        <x:v>2</x:v>
      </x:c>
      <x:c r="G3860" s="6" t="n">
        <x:v>0</x:v>
      </x:c>
      <x:c r="H3860" s="7" t="str"/>
      <x:c r="I3860" s="7" t="str">
        <x:v>[{"id": "2", "num": 3500}, {"id": "110251", "num": 2}, {"id": "115001", "num": 4}]</x:v>
      </x:c>
      <x:c r="J3860" s="6" t="str">
        <x:v>https://raw.githubusercontent.com/Mar-7th/StarRailRes/dbe8cdfcfb0bf657b9fe1cf92d5537f118ccb487/index_new/cn/character_skill_trees.json</x:v>
      </x:c>
    </x:row>
    <x:row r="3861" ht="38" customHeight="1">
      <x:c r="A3861" s="6" t="str">
        <x:v>1415302_3</x:v>
      </x:c>
      <x:c r="B3861" s="6" t="str">
        <x:v>1415</x:v>
      </x:c>
      <x:c r="C3861" s="6" t="str">
        <x:v>1415302</x:v>
      </x:c>
      <x:c r="D3861" s="6" t="str">
        <x:v>等待，在所有的过去</x:v>
      </x:c>
      <x:c r="E3861" s="6" t="n">
        <x:v>3</x:v>
      </x:c>
      <x:c r="F3861" s="6" t="n">
        <x:v>3</x:v>
      </x:c>
      <x:c r="G3861" s="6" t="n">
        <x:v>0</x:v>
      </x:c>
      <x:c r="H3861" s="7" t="str"/>
      <x:c r="I3861" s="7" t="str">
        <x:v>[{"id": "2", "num": 7000}, {"id": "110252", "num": 2}, {"id": "115002", "num": 2}]</x:v>
      </x:c>
      <x:c r="J3861" s="6" t="str">
        <x:v>https://raw.githubusercontent.com/Mar-7th/StarRailRes/dbe8cdfcfb0bf657b9fe1cf92d5537f118ccb487/index_new/cn/character_skill_trees.json</x:v>
      </x:c>
    </x:row>
    <x:row r="3862" ht="38" customHeight="1">
      <x:c r="A3862" s="6" t="str">
        <x:v>1415302_4</x:v>
      </x:c>
      <x:c r="B3862" s="6" t="str">
        <x:v>1415</x:v>
      </x:c>
      <x:c r="C3862" s="6" t="str">
        <x:v>1415302</x:v>
      </x:c>
      <x:c r="D3862" s="6" t="str">
        <x:v>等待，在所有的过去</x:v>
      </x:c>
      <x:c r="E3862" s="6" t="n">
        <x:v>4</x:v>
      </x:c>
      <x:c r="F3862" s="6" t="n">
        <x:v>4</x:v>
      </x:c>
      <x:c r="G3862" s="6" t="n">
        <x:v>0</x:v>
      </x:c>
      <x:c r="H3862" s="7" t="str"/>
      <x:c r="I3862" s="7" t="str">
        <x:v>[{"id": "2", "num": 16000}, {"id": "110252", "num": 4}, {"id": "115002", "num": 3}]</x:v>
      </x:c>
      <x:c r="J3862" s="6" t="str">
        <x:v>https://raw.githubusercontent.com/Mar-7th/StarRailRes/dbe8cdfcfb0bf657b9fe1cf92d5537f118ccb487/index_new/cn/character_skill_trees.json</x:v>
      </x:c>
    </x:row>
    <x:row r="3863" ht="38" customHeight="1">
      <x:c r="A3863" s="6" t="str">
        <x:v>1415302_5</x:v>
      </x:c>
      <x:c r="B3863" s="6" t="str">
        <x:v>1415</x:v>
      </x:c>
      <x:c r="C3863" s="6" t="str">
        <x:v>1415302</x:v>
      </x:c>
      <x:c r="D3863" s="6" t="str">
        <x:v>等待，在所有的过去</x:v>
      </x:c>
      <x:c r="E3863" s="6" t="n">
        <x:v>5</x:v>
      </x:c>
      <x:c r="F3863" s="6" t="n">
        <x:v>5</x:v>
      </x:c>
      <x:c r="G3863" s="6" t="n">
        <x:v>0</x:v>
      </x:c>
      <x:c r="H3863" s="7" t="str"/>
      <x:c r="I3863" s="7" t="str">
        <x:v>[{"id": "2", "num": 35000}, {"id": "110253", "num": 2}, {"id": "115003", "num": 2}]</x:v>
      </x:c>
      <x:c r="J3863" s="6" t="str">
        <x:v>https://raw.githubusercontent.com/Mar-7th/StarRailRes/dbe8cdfcfb0bf657b9fe1cf92d5537f118ccb487/index_new/cn/character_skill_trees.json</x:v>
      </x:c>
    </x:row>
    <x:row r="3864" ht="38" customHeight="1">
      <x:c r="A3864" s="6" t="str">
        <x:v>1415302_6</x:v>
      </x:c>
      <x:c r="B3864" s="6" t="str">
        <x:v>1415</x:v>
      </x:c>
      <x:c r="C3864" s="6" t="str">
        <x:v>1415302</x:v>
      </x:c>
      <x:c r="D3864" s="6" t="str">
        <x:v>等待，在所有的过去</x:v>
      </x:c>
      <x:c r="E3864" s="6" t="n">
        <x:v>6</x:v>
      </x:c>
      <x:c r="F3864" s="6" t="n">
        <x:v>6</x:v>
      </x:c>
      <x:c r="G3864" s="6" t="n">
        <x:v>0</x:v>
      </x:c>
      <x:c r="H3864" s="7" t="str"/>
      <x:c r="I3864" s="7" t="str">
        <x:v>[{"id": "2", "num": 140000}, {"id": "110253", "num": 6}, {"id": "115003", "num": 2}]</x:v>
      </x:c>
      <x:c r="J3864" s="6" t="str">
        <x:v>https://raw.githubusercontent.com/Mar-7th/StarRailRes/dbe8cdfcfb0bf657b9fe1cf92d5537f118ccb487/index_new/cn/character_skill_trees.json</x:v>
      </x:c>
    </x:row>
    <x:row r="3865" ht="20" customHeight="1">
      <x:c r="A3865" s="6" t="str">
        <x:v>1501001_1</x:v>
      </x:c>
      <x:c r="B3865" s="6" t="str">
        <x:v>1501</x:v>
      </x:c>
      <x:c r="C3865" s="6" t="str">
        <x:v>1501001</x:v>
      </x:c>
      <x:c r="D3865" s="6" t="str"/>
      <x:c r="E3865" s="6" t="n">
        <x:v>1</x:v>
      </x:c>
      <x:c r="F3865" s="6" t="n">
        <x:v>0</x:v>
      </x:c>
      <x:c r="G3865" s="6" t="n">
        <x:v>0</x:v>
      </x:c>
      <x:c r="H3865" s="7" t="str"/>
      <x:c r="I3865" s="7" t="str">
        <x:v>[]</x:v>
      </x:c>
      <x:c r="J3865" s="6" t="str">
        <x:v>https://raw.githubusercontent.com/Mar-7th/StarRailRes/dbe8cdfcfb0bf657b9fe1cf92d5537f118ccb487/index_new/cn/character_skill_trees.json</x:v>
      </x:c>
    </x:row>
    <x:row r="3866" ht="38" customHeight="1">
      <x:c r="A3866" s="6" t="str">
        <x:v>1501001_2</x:v>
      </x:c>
      <x:c r="B3866" s="6" t="str">
        <x:v>1501</x:v>
      </x:c>
      <x:c r="C3866" s="6" t="str">
        <x:v>1501001</x:v>
      </x:c>
      <x:c r="D3866" s="6" t="str"/>
      <x:c r="E3866" s="6" t="n">
        <x:v>2</x:v>
      </x:c>
      <x:c r="F3866" s="6" t="n">
        <x:v>2</x:v>
      </x:c>
      <x:c r="G3866" s="6" t="n">
        <x:v>0</x:v>
      </x:c>
      <x:c r="H3866" s="7" t="str"/>
      <x:c r="I3866" s="7" t="str">
        <x:v>[{"id": "2", "num": 4000}, {"id": "110261", "num": 2}, {"id": "116001", "num": 5}]</x:v>
      </x:c>
      <x:c r="J3866" s="6" t="str">
        <x:v>https://raw.githubusercontent.com/Mar-7th/StarRailRes/dbe8cdfcfb0bf657b9fe1cf92d5537f118ccb487/index_new/cn/character_skill_trees.json</x:v>
      </x:c>
    </x:row>
    <x:row r="3867" ht="38" customHeight="1">
      <x:c r="A3867" s="6" t="str">
        <x:v>1501001_3</x:v>
      </x:c>
      <x:c r="B3867" s="6" t="str">
        <x:v>1501</x:v>
      </x:c>
      <x:c r="C3867" s="6" t="str">
        <x:v>1501001</x:v>
      </x:c>
      <x:c r="D3867" s="6" t="str"/>
      <x:c r="E3867" s="6" t="n">
        <x:v>3</x:v>
      </x:c>
      <x:c r="F3867" s="6" t="n">
        <x:v>3</x:v>
      </x:c>
      <x:c r="G3867" s="6" t="n">
        <x:v>0</x:v>
      </x:c>
      <x:c r="H3867" s="7" t="str"/>
      <x:c r="I3867" s="7" t="str">
        <x:v>[{"id": "2", "num": 8000}, {"id": "110262", "num": 2}, {"id": "116002", "num": 2}]</x:v>
      </x:c>
      <x:c r="J3867" s="6" t="str">
        <x:v>https://raw.githubusercontent.com/Mar-7th/StarRailRes/dbe8cdfcfb0bf657b9fe1cf92d5537f118ccb487/index_new/cn/character_skill_trees.json</x:v>
      </x:c>
    </x:row>
    <x:row r="3868" ht="38" customHeight="1">
      <x:c r="A3868" s="6" t="str">
        <x:v>1501001_4</x:v>
      </x:c>
      <x:c r="B3868" s="6" t="str">
        <x:v>1501</x:v>
      </x:c>
      <x:c r="C3868" s="6" t="str">
        <x:v>1501001</x:v>
      </x:c>
      <x:c r="D3868" s="6" t="str"/>
      <x:c r="E3868" s="6" t="n">
        <x:v>4</x:v>
      </x:c>
      <x:c r="F3868" s="6" t="n">
        <x:v>4</x:v>
      </x:c>
      <x:c r="G3868" s="6" t="n">
        <x:v>0</x:v>
      </x:c>
      <x:c r="H3868" s="7" t="str"/>
      <x:c r="I3868" s="7" t="str">
        <x:v>[{"id": "2", "num": 16000}, {"id": "110262", "num": 3}, {"id": "116002", "num": 3}]</x:v>
      </x:c>
      <x:c r="J3868" s="6" t="str">
        <x:v>https://raw.githubusercontent.com/Mar-7th/StarRailRes/dbe8cdfcfb0bf657b9fe1cf92d5537f118ccb487/index_new/cn/character_skill_trees.json</x:v>
      </x:c>
    </x:row>
    <x:row r="3869" ht="38" customHeight="1">
      <x:c r="A3869" s="6" t="str">
        <x:v>1501001_5</x:v>
      </x:c>
      <x:c r="B3869" s="6" t="str">
        <x:v>1501</x:v>
      </x:c>
      <x:c r="C3869" s="6" t="str">
        <x:v>1501001</x:v>
      </x:c>
      <x:c r="D3869" s="6" t="str"/>
      <x:c r="E3869" s="6" t="n">
        <x:v>5</x:v>
      </x:c>
      <x:c r="F3869" s="6" t="n">
        <x:v>5</x:v>
      </x:c>
      <x:c r="G3869" s="6" t="n">
        <x:v>0</x:v>
      </x:c>
      <x:c r="H3869" s="7" t="str"/>
      <x:c r="I3869" s="7" t="str">
        <x:v>[{"id": "2", "num": 32000}, {"id": "110263", "num": 3}, {"id": "116003", "num": 2}]</x:v>
      </x:c>
      <x:c r="J3869" s="6" t="str">
        <x:v>https://raw.githubusercontent.com/Mar-7th/StarRailRes/dbe8cdfcfb0bf657b9fe1cf92d5537f118ccb487/index_new/cn/character_skill_trees.json</x:v>
      </x:c>
    </x:row>
    <x:row r="3870" ht="38" customHeight="1">
      <x:c r="A3870" s="6" t="str">
        <x:v>1501001_6</x:v>
      </x:c>
      <x:c r="B3870" s="6" t="str">
        <x:v>1501</x:v>
      </x:c>
      <x:c r="C3870" s="6" t="str">
        <x:v>1501001</x:v>
      </x:c>
      <x:c r="D3870" s="6" t="str"/>
      <x:c r="E3870" s="6" t="n">
        <x:v>6</x:v>
      </x:c>
      <x:c r="F3870" s="6" t="n">
        <x:v>6</x:v>
      </x:c>
      <x:c r="G3870" s="6" t="n">
        <x:v>0</x:v>
      </x:c>
      <x:c r="H3870" s="7" t="str"/>
      <x:c r="I3870" s="7" t="str">
        <x:v>[{"id": "2", "num": 120000}, {"id": "110263", "num": 5}, {"id": "116003", "num": 2}]</x:v>
      </x:c>
      <x:c r="J3870" s="6" t="str">
        <x:v>https://raw.githubusercontent.com/Mar-7th/StarRailRes/dbe8cdfcfb0bf657b9fe1cf92d5537f118ccb487/index_new/cn/character_skill_trees.json</x:v>
      </x:c>
    </x:row>
    <x:row r="3871" ht="20" customHeight="1">
      <x:c r="A3871" s="6" t="str">
        <x:v>1501002_1</x:v>
      </x:c>
      <x:c r="B3871" s="6" t="str">
        <x:v>1501</x:v>
      </x:c>
      <x:c r="C3871" s="6" t="str">
        <x:v>1501002</x:v>
      </x:c>
      <x:c r="D3871" s="6" t="str"/>
      <x:c r="E3871" s="6" t="n">
        <x:v>1</x:v>
      </x:c>
      <x:c r="F3871" s="6" t="n">
        <x:v>0</x:v>
      </x:c>
      <x:c r="G3871" s="6" t="n">
        <x:v>0</x:v>
      </x:c>
      <x:c r="H3871" s="7" t="str"/>
      <x:c r="I3871" s="7" t="str">
        <x:v>[]</x:v>
      </x:c>
      <x:c r="J3871" s="6" t="str">
        <x:v>https://raw.githubusercontent.com/Mar-7th/StarRailRes/dbe8cdfcfb0bf657b9fe1cf92d5537f118ccb487/index_new/cn/character_skill_trees.json</x:v>
      </x:c>
    </x:row>
    <x:row r="3872" ht="38" customHeight="1">
      <x:c r="A3872" s="6" t="str">
        <x:v>1501002_2</x:v>
      </x:c>
      <x:c r="B3872" s="6" t="str">
        <x:v>1501</x:v>
      </x:c>
      <x:c r="C3872" s="6" t="str">
        <x:v>1501002</x:v>
      </x:c>
      <x:c r="D3872" s="6" t="str"/>
      <x:c r="E3872" s="6" t="n">
        <x:v>2</x:v>
      </x:c>
      <x:c r="F3872" s="6" t="n">
        <x:v>1</x:v>
      </x:c>
      <x:c r="G3872" s="6" t="n">
        <x:v>0</x:v>
      </x:c>
      <x:c r="H3872" s="7" t="str"/>
      <x:c r="I3872" s="7" t="str">
        <x:v>[{"id": "2", "num": 2000}, {"id": "116001", "num": 2}]</x:v>
      </x:c>
      <x:c r="J3872" s="6" t="str">
        <x:v>https://raw.githubusercontent.com/Mar-7th/StarRailRes/dbe8cdfcfb0bf657b9fe1cf92d5537f118ccb487/index_new/cn/character_skill_trees.json</x:v>
      </x:c>
    </x:row>
    <x:row r="3873" ht="38" customHeight="1">
      <x:c r="A3873" s="6" t="str">
        <x:v>1501002_3</x:v>
      </x:c>
      <x:c r="B3873" s="6" t="str">
        <x:v>1501</x:v>
      </x:c>
      <x:c r="C3873" s="6" t="str">
        <x:v>1501002</x:v>
      </x:c>
      <x:c r="D3873" s="6" t="str"/>
      <x:c r="E3873" s="6" t="n">
        <x:v>3</x:v>
      </x:c>
      <x:c r="F3873" s="6" t="n">
        <x:v>2</x:v>
      </x:c>
      <x:c r="G3873" s="6" t="n">
        <x:v>0</x:v>
      </x:c>
      <x:c r="H3873" s="7" t="str"/>
      <x:c r="I3873" s="7" t="str">
        <x:v>[{"id": "2", "num": 4000}, {"id": "110261", "num": 3}, {"id": "116001", "num": 5}]</x:v>
      </x:c>
      <x:c r="J3873" s="6" t="str">
        <x:v>https://raw.githubusercontent.com/Mar-7th/StarRailRes/dbe8cdfcfb0bf657b9fe1cf92d5537f118ccb487/index_new/cn/character_skill_trees.json</x:v>
      </x:c>
    </x:row>
    <x:row r="3874" ht="38" customHeight="1">
      <x:c r="A3874" s="6" t="str">
        <x:v>1501002_4</x:v>
      </x:c>
      <x:c r="B3874" s="6" t="str">
        <x:v>1501</x:v>
      </x:c>
      <x:c r="C3874" s="6" t="str">
        <x:v>1501002</x:v>
      </x:c>
      <x:c r="D3874" s="6" t="str"/>
      <x:c r="E3874" s="6" t="n">
        <x:v>4</x:v>
      </x:c>
      <x:c r="F3874" s="6" t="n">
        <x:v>3</x:v>
      </x:c>
      <x:c r="G3874" s="6" t="n">
        <x:v>0</x:v>
      </x:c>
      <x:c r="H3874" s="7" t="str"/>
      <x:c r="I3874" s="7" t="str">
        <x:v>[{"id": "2", "num": 8000}, {"id": "110262", "num": 2}, {"id": "116002", "num": 3}]</x:v>
      </x:c>
      <x:c r="J3874" s="6" t="str">
        <x:v>https://raw.githubusercontent.com/Mar-7th/StarRailRes/dbe8cdfcfb0bf657b9fe1cf92d5537f118ccb487/index_new/cn/character_skill_trees.json</x:v>
      </x:c>
    </x:row>
    <x:row r="3875" ht="38" customHeight="1">
      <x:c r="A3875" s="6" t="str">
        <x:v>1501002_5</x:v>
      </x:c>
      <x:c r="B3875" s="6" t="str">
        <x:v>1501</x:v>
      </x:c>
      <x:c r="C3875" s="6" t="str">
        <x:v>1501002</x:v>
      </x:c>
      <x:c r="D3875" s="6" t="str"/>
      <x:c r="E3875" s="6" t="n">
        <x:v>5</x:v>
      </x:c>
      <x:c r="F3875" s="6" t="n">
        <x:v>4</x:v>
      </x:c>
      <x:c r="G3875" s="6" t="n">
        <x:v>0</x:v>
      </x:c>
      <x:c r="H3875" s="7" t="str"/>
      <x:c r="I3875" s="7" t="str">
        <x:v>[{"id": "2", "num": 15000}, {"id": "110262", "num": 4}, {"id": "116002", "num": 3}]</x:v>
      </x:c>
      <x:c r="J3875" s="6" t="str">
        <x:v>https://raw.githubusercontent.com/Mar-7th/StarRailRes/dbe8cdfcfb0bf657b9fe1cf92d5537f118ccb487/index_new/cn/character_skill_trees.json</x:v>
      </x:c>
    </x:row>
    <x:row r="3876" ht="38" customHeight="1">
      <x:c r="A3876" s="6" t="str">
        <x:v>1501002_6</x:v>
      </x:c>
      <x:c r="B3876" s="6" t="str">
        <x:v>1501</x:v>
      </x:c>
      <x:c r="C3876" s="6" t="str">
        <x:v>1501002</x:v>
      </x:c>
      <x:c r="D3876" s="6" t="str"/>
      <x:c r="E3876" s="6" t="n">
        <x:v>6</x:v>
      </x:c>
      <x:c r="F3876" s="6" t="n">
        <x:v>4</x:v>
      </x:c>
      <x:c r="G3876" s="6" t="n">
        <x:v>0</x:v>
      </x:c>
      <x:c r="H3876" s="7" t="str"/>
      <x:c r="I3876" s="7" t="str">
        <x:v>[{"id": "2", "num": 24000}, {"id": "110262", "num": 6}, {"id": "116002", "num": 5}]</x:v>
      </x:c>
      <x:c r="J3876" s="6" t="str">
        <x:v>https://raw.githubusercontent.com/Mar-7th/StarRailRes/dbe8cdfcfb0bf657b9fe1cf92d5537f118ccb487/index_new/cn/character_skill_trees.json</x:v>
      </x:c>
    </x:row>
    <x:row r="3877" ht="38" customHeight="1">
      <x:c r="A3877" s="6" t="str">
        <x:v>1501002_7</x:v>
      </x:c>
      <x:c r="B3877" s="6" t="str">
        <x:v>1501</x:v>
      </x:c>
      <x:c r="C3877" s="6" t="str">
        <x:v>1501002</x:v>
      </x:c>
      <x:c r="D3877" s="6" t="str"/>
      <x:c r="E3877" s="6" t="n">
        <x:v>7</x:v>
      </x:c>
      <x:c r="F3877" s="6" t="n">
        <x:v>5</x:v>
      </x:c>
      <x:c r="G3877" s="6" t="n">
        <x:v>0</x:v>
      </x:c>
      <x:c r="H3877" s="7" t="str"/>
      <x:c r="I3877" s="7" t="str">
        <x:v>[{"id": "2", "num": 32000}, {"id": "110263", "num": 2}, {"id": "116003", "num": 2}]</x:v>
      </x:c>
      <x:c r="J3877" s="6" t="str">
        <x:v>https://raw.githubusercontent.com/Mar-7th/StarRailRes/dbe8cdfcfb0bf657b9fe1cf92d5537f118ccb487/index_new/cn/character_skill_trees.json</x:v>
      </x:c>
    </x:row>
    <x:row r="3878" ht="53" customHeight="1">
      <x:c r="A3878" s="6" t="str">
        <x:v>1501002_8</x:v>
      </x:c>
      <x:c r="B3878" s="6" t="str">
        <x:v>1501</x:v>
      </x:c>
      <x:c r="C3878" s="6" t="str">
        <x:v>1501002</x:v>
      </x:c>
      <x:c r="D3878" s="6" t="str"/>
      <x:c r="E3878" s="6" t="n">
        <x:v>8</x:v>
      </x:c>
      <x:c r="F3878" s="6" t="n">
        <x:v>5</x:v>
      </x:c>
      <x:c r="G3878" s="6" t="n">
        <x:v>0</x:v>
      </x:c>
      <x:c r="H3878" s="7" t="str"/>
      <x:c r="I3878" s="7" t="str">
        <x:v>[{"id": "2", "num": 65000}, {"id": "110263", "num": 4}, {"id": "110508", "num": 1}, {"id": "116003", "num": 4}]</x:v>
      </x:c>
      <x:c r="J3878" s="6" t="str">
        <x:v>https://raw.githubusercontent.com/Mar-7th/StarRailRes/dbe8cdfcfb0bf657b9fe1cf92d5537f118ccb487/index_new/cn/character_skill_trees.json</x:v>
      </x:c>
    </x:row>
    <x:row r="3879" ht="53" customHeight="1">
      <x:c r="A3879" s="6" t="str">
        <x:v>1501002_9</x:v>
      </x:c>
      <x:c r="B3879" s="6" t="str">
        <x:v>1501</x:v>
      </x:c>
      <x:c r="C3879" s="6" t="str">
        <x:v>1501002</x:v>
      </x:c>
      <x:c r="D3879" s="6" t="str"/>
      <x:c r="E3879" s="6" t="n">
        <x:v>9</x:v>
      </x:c>
      <x:c r="F3879" s="6" t="n">
        <x:v>6</x:v>
      </x:c>
      <x:c r="G3879" s="6" t="n">
        <x:v>0</x:v>
      </x:c>
      <x:c r="H3879" s="7" t="str"/>
      <x:c r="I3879" s="7" t="str">
        <x:v>[{"id": "2", "num": 120000}, {"id": "110263", "num": 6}, {"id": "241", "num": 1}, {"id": "110508", "num": 1}]</x:v>
      </x:c>
      <x:c r="J3879" s="6" t="str">
        <x:v>https://raw.githubusercontent.com/Mar-7th/StarRailRes/dbe8cdfcfb0bf657b9fe1cf92d5537f118ccb487/index_new/cn/character_skill_trees.json</x:v>
      </x:c>
    </x:row>
    <x:row r="3880" ht="53" customHeight="1">
      <x:c r="A3880" s="6" t="str">
        <x:v>1501002_10</x:v>
      </x:c>
      <x:c r="B3880" s="6" t="str">
        <x:v>1501</x:v>
      </x:c>
      <x:c r="C3880" s="6" t="str">
        <x:v>1501002</x:v>
      </x:c>
      <x:c r="D3880" s="6" t="str"/>
      <x:c r="E3880" s="6" t="n">
        <x:v>10</x:v>
      </x:c>
      <x:c r="F3880" s="6" t="n">
        <x:v>6</x:v>
      </x:c>
      <x:c r="G3880" s="6" t="n">
        <x:v>0</x:v>
      </x:c>
      <x:c r="H3880" s="7" t="str"/>
      <x:c r="I3880" s="7" t="str">
        <x:v>[{"id": "2", "num": 250000}, {"id": "110263", "num": 12}, {"id": "241", "num": 1}, {"id": "110508", "num": 1}]</x:v>
      </x:c>
      <x:c r="J3880" s="6" t="str">
        <x:v>https://raw.githubusercontent.com/Mar-7th/StarRailRes/dbe8cdfcfb0bf657b9fe1cf92d5537f118ccb487/index_new/cn/character_skill_trees.json</x:v>
      </x:c>
    </x:row>
    <x:row r="3881" ht="20" customHeight="1">
      <x:c r="A3881" s="6" t="str">
        <x:v>1501003_1</x:v>
      </x:c>
      <x:c r="B3881" s="6" t="str">
        <x:v>1501</x:v>
      </x:c>
      <x:c r="C3881" s="6" t="str">
        <x:v>1501003</x:v>
      </x:c>
      <x:c r="D3881" s="6" t="str"/>
      <x:c r="E3881" s="6" t="n">
        <x:v>1</x:v>
      </x:c>
      <x:c r="F3881" s="6" t="n">
        <x:v>0</x:v>
      </x:c>
      <x:c r="G3881" s="6" t="n">
        <x:v>0</x:v>
      </x:c>
      <x:c r="H3881" s="7" t="str"/>
      <x:c r="I3881" s="7" t="str">
        <x:v>[]</x:v>
      </x:c>
      <x:c r="J3881" s="6" t="str">
        <x:v>https://raw.githubusercontent.com/Mar-7th/StarRailRes/dbe8cdfcfb0bf657b9fe1cf92d5537f118ccb487/index_new/cn/character_skill_trees.json</x:v>
      </x:c>
    </x:row>
    <x:row r="3882" ht="38" customHeight="1">
      <x:c r="A3882" s="6" t="str">
        <x:v>1501003_2</x:v>
      </x:c>
      <x:c r="B3882" s="6" t="str">
        <x:v>1501</x:v>
      </x:c>
      <x:c r="C3882" s="6" t="str">
        <x:v>1501003</x:v>
      </x:c>
      <x:c r="D3882" s="6" t="str"/>
      <x:c r="E3882" s="6" t="n">
        <x:v>2</x:v>
      </x:c>
      <x:c r="F3882" s="6" t="n">
        <x:v>1</x:v>
      </x:c>
      <x:c r="G3882" s="6" t="n">
        <x:v>0</x:v>
      </x:c>
      <x:c r="H3882" s="7" t="str"/>
      <x:c r="I3882" s="7" t="str">
        <x:v>[{"id": "2", "num": 2000}, {"id": "116001", "num": 2}]</x:v>
      </x:c>
      <x:c r="J3882" s="6" t="str">
        <x:v>https://raw.githubusercontent.com/Mar-7th/StarRailRes/dbe8cdfcfb0bf657b9fe1cf92d5537f118ccb487/index_new/cn/character_skill_trees.json</x:v>
      </x:c>
    </x:row>
    <x:row r="3883" ht="38" customHeight="1">
      <x:c r="A3883" s="6" t="str">
        <x:v>1501003_3</x:v>
      </x:c>
      <x:c r="B3883" s="6" t="str">
        <x:v>1501</x:v>
      </x:c>
      <x:c r="C3883" s="6" t="str">
        <x:v>1501003</x:v>
      </x:c>
      <x:c r="D3883" s="6" t="str"/>
      <x:c r="E3883" s="6" t="n">
        <x:v>3</x:v>
      </x:c>
      <x:c r="F3883" s="6" t="n">
        <x:v>2</x:v>
      </x:c>
      <x:c r="G3883" s="6" t="n">
        <x:v>0</x:v>
      </x:c>
      <x:c r="H3883" s="7" t="str"/>
      <x:c r="I3883" s="7" t="str">
        <x:v>[{"id": "2", "num": 4000}, {"id": "110261", "num": 3}, {"id": "116001", "num": 5}]</x:v>
      </x:c>
      <x:c r="J3883" s="6" t="str">
        <x:v>https://raw.githubusercontent.com/Mar-7th/StarRailRes/dbe8cdfcfb0bf657b9fe1cf92d5537f118ccb487/index_new/cn/character_skill_trees.json</x:v>
      </x:c>
    </x:row>
    <x:row r="3884" ht="38" customHeight="1">
      <x:c r="A3884" s="6" t="str">
        <x:v>1501003_4</x:v>
      </x:c>
      <x:c r="B3884" s="6" t="str">
        <x:v>1501</x:v>
      </x:c>
      <x:c r="C3884" s="6" t="str">
        <x:v>1501003</x:v>
      </x:c>
      <x:c r="D3884" s="6" t="str"/>
      <x:c r="E3884" s="6" t="n">
        <x:v>4</x:v>
      </x:c>
      <x:c r="F3884" s="6" t="n">
        <x:v>3</x:v>
      </x:c>
      <x:c r="G3884" s="6" t="n">
        <x:v>0</x:v>
      </x:c>
      <x:c r="H3884" s="7" t="str"/>
      <x:c r="I3884" s="7" t="str">
        <x:v>[{"id": "2", "num": 8000}, {"id": "110262", "num": 2}, {"id": "116002", "num": 3}]</x:v>
      </x:c>
      <x:c r="J3884" s="6" t="str">
        <x:v>https://raw.githubusercontent.com/Mar-7th/StarRailRes/dbe8cdfcfb0bf657b9fe1cf92d5537f118ccb487/index_new/cn/character_skill_trees.json</x:v>
      </x:c>
    </x:row>
    <x:row r="3885" ht="38" customHeight="1">
      <x:c r="A3885" s="6" t="str">
        <x:v>1501003_5</x:v>
      </x:c>
      <x:c r="B3885" s="6" t="str">
        <x:v>1501</x:v>
      </x:c>
      <x:c r="C3885" s="6" t="str">
        <x:v>1501003</x:v>
      </x:c>
      <x:c r="D3885" s="6" t="str"/>
      <x:c r="E3885" s="6" t="n">
        <x:v>5</x:v>
      </x:c>
      <x:c r="F3885" s="6" t="n">
        <x:v>4</x:v>
      </x:c>
      <x:c r="G3885" s="6" t="n">
        <x:v>0</x:v>
      </x:c>
      <x:c r="H3885" s="7" t="str"/>
      <x:c r="I3885" s="7" t="str">
        <x:v>[{"id": "2", "num": 15000}, {"id": "110262", "num": 4}, {"id": "116002", "num": 3}]</x:v>
      </x:c>
      <x:c r="J3885" s="6" t="str">
        <x:v>https://raw.githubusercontent.com/Mar-7th/StarRailRes/dbe8cdfcfb0bf657b9fe1cf92d5537f118ccb487/index_new/cn/character_skill_trees.json</x:v>
      </x:c>
    </x:row>
    <x:row r="3886" ht="38" customHeight="1">
      <x:c r="A3886" s="6" t="str">
        <x:v>1501003_6</x:v>
      </x:c>
      <x:c r="B3886" s="6" t="str">
        <x:v>1501</x:v>
      </x:c>
      <x:c r="C3886" s="6" t="str">
        <x:v>1501003</x:v>
      </x:c>
      <x:c r="D3886" s="6" t="str"/>
      <x:c r="E3886" s="6" t="n">
        <x:v>6</x:v>
      </x:c>
      <x:c r="F3886" s="6" t="n">
        <x:v>4</x:v>
      </x:c>
      <x:c r="G3886" s="6" t="n">
        <x:v>0</x:v>
      </x:c>
      <x:c r="H3886" s="7" t="str"/>
      <x:c r="I3886" s="7" t="str">
        <x:v>[{"id": "2", "num": 24000}, {"id": "110262", "num": 6}, {"id": "116002", "num": 5}]</x:v>
      </x:c>
      <x:c r="J3886" s="6" t="str">
        <x:v>https://raw.githubusercontent.com/Mar-7th/StarRailRes/dbe8cdfcfb0bf657b9fe1cf92d5537f118ccb487/index_new/cn/character_skill_trees.json</x:v>
      </x:c>
    </x:row>
    <x:row r="3887" ht="38" customHeight="1">
      <x:c r="A3887" s="6" t="str">
        <x:v>1501003_7</x:v>
      </x:c>
      <x:c r="B3887" s="6" t="str">
        <x:v>1501</x:v>
      </x:c>
      <x:c r="C3887" s="6" t="str">
        <x:v>1501003</x:v>
      </x:c>
      <x:c r="D3887" s="6" t="str"/>
      <x:c r="E3887" s="6" t="n">
        <x:v>7</x:v>
      </x:c>
      <x:c r="F3887" s="6" t="n">
        <x:v>5</x:v>
      </x:c>
      <x:c r="G3887" s="6" t="n">
        <x:v>0</x:v>
      </x:c>
      <x:c r="H3887" s="7" t="str"/>
      <x:c r="I3887" s="7" t="str">
        <x:v>[{"id": "2", "num": 32000}, {"id": "110263", "num": 2}, {"id": "116003", "num": 2}]</x:v>
      </x:c>
      <x:c r="J3887" s="6" t="str">
        <x:v>https://raw.githubusercontent.com/Mar-7th/StarRailRes/dbe8cdfcfb0bf657b9fe1cf92d5537f118ccb487/index_new/cn/character_skill_trees.json</x:v>
      </x:c>
    </x:row>
    <x:row r="3888" ht="53" customHeight="1">
      <x:c r="A3888" s="6" t="str">
        <x:v>1501003_8</x:v>
      </x:c>
      <x:c r="B3888" s="6" t="str">
        <x:v>1501</x:v>
      </x:c>
      <x:c r="C3888" s="6" t="str">
        <x:v>1501003</x:v>
      </x:c>
      <x:c r="D3888" s="6" t="str"/>
      <x:c r="E3888" s="6" t="n">
        <x:v>8</x:v>
      </x:c>
      <x:c r="F3888" s="6" t="n">
        <x:v>5</x:v>
      </x:c>
      <x:c r="G3888" s="6" t="n">
        <x:v>0</x:v>
      </x:c>
      <x:c r="H3888" s="7" t="str"/>
      <x:c r="I3888" s="7" t="str">
        <x:v>[{"id": "2", "num": 65000}, {"id": "110263", "num": 4}, {"id": "110508", "num": 1}, {"id": "116003", "num": 4}]</x:v>
      </x:c>
      <x:c r="J3888" s="6" t="str">
        <x:v>https://raw.githubusercontent.com/Mar-7th/StarRailRes/dbe8cdfcfb0bf657b9fe1cf92d5537f118ccb487/index_new/cn/character_skill_trees.json</x:v>
      </x:c>
    </x:row>
    <x:row r="3889" ht="53" customHeight="1">
      <x:c r="A3889" s="6" t="str">
        <x:v>1501003_9</x:v>
      </x:c>
      <x:c r="B3889" s="6" t="str">
        <x:v>1501</x:v>
      </x:c>
      <x:c r="C3889" s="6" t="str">
        <x:v>1501003</x:v>
      </x:c>
      <x:c r="D3889" s="6" t="str"/>
      <x:c r="E3889" s="6" t="n">
        <x:v>9</x:v>
      </x:c>
      <x:c r="F3889" s="6" t="n">
        <x:v>6</x:v>
      </x:c>
      <x:c r="G3889" s="6" t="n">
        <x:v>0</x:v>
      </x:c>
      <x:c r="H3889" s="7" t="str"/>
      <x:c r="I3889" s="7" t="str">
        <x:v>[{"id": "2", "num": 120000}, {"id": "110263", "num": 6}, {"id": "241", "num": 1}, {"id": "110508", "num": 1}]</x:v>
      </x:c>
      <x:c r="J3889" s="6" t="str">
        <x:v>https://raw.githubusercontent.com/Mar-7th/StarRailRes/dbe8cdfcfb0bf657b9fe1cf92d5537f118ccb487/index_new/cn/character_skill_trees.json</x:v>
      </x:c>
    </x:row>
    <x:row r="3890" ht="53" customHeight="1">
      <x:c r="A3890" s="6" t="str">
        <x:v>1501003_10</x:v>
      </x:c>
      <x:c r="B3890" s="6" t="str">
        <x:v>1501</x:v>
      </x:c>
      <x:c r="C3890" s="6" t="str">
        <x:v>1501003</x:v>
      </x:c>
      <x:c r="D3890" s="6" t="str"/>
      <x:c r="E3890" s="6" t="n">
        <x:v>10</x:v>
      </x:c>
      <x:c r="F3890" s="6" t="n">
        <x:v>6</x:v>
      </x:c>
      <x:c r="G3890" s="6" t="n">
        <x:v>0</x:v>
      </x:c>
      <x:c r="H3890" s="7" t="str"/>
      <x:c r="I3890" s="7" t="str">
        <x:v>[{"id": "2", "num": 250000}, {"id": "110263", "num": 12}, {"id": "241", "num": 1}, {"id": "110508", "num": 1}]</x:v>
      </x:c>
      <x:c r="J3890" s="6" t="str">
        <x:v>https://raw.githubusercontent.com/Mar-7th/StarRailRes/dbe8cdfcfb0bf657b9fe1cf92d5537f118ccb487/index_new/cn/character_skill_trees.json</x:v>
      </x:c>
    </x:row>
    <x:row r="3891" ht="20" customHeight="1">
      <x:c r="A3891" s="6" t="str">
        <x:v>1501004_1</x:v>
      </x:c>
      <x:c r="B3891" s="6" t="str">
        <x:v>1501</x:v>
      </x:c>
      <x:c r="C3891" s="6" t="str">
        <x:v>1501004</x:v>
      </x:c>
      <x:c r="D3891" s="6" t="str"/>
      <x:c r="E3891" s="6" t="n">
        <x:v>1</x:v>
      </x:c>
      <x:c r="F3891" s="6" t="n">
        <x:v>0</x:v>
      </x:c>
      <x:c r="G3891" s="6" t="n">
        <x:v>0</x:v>
      </x:c>
      <x:c r="H3891" s="7" t="str"/>
      <x:c r="I3891" s="7" t="str">
        <x:v>[]</x:v>
      </x:c>
      <x:c r="J3891" s="6" t="str">
        <x:v>https://raw.githubusercontent.com/Mar-7th/StarRailRes/dbe8cdfcfb0bf657b9fe1cf92d5537f118ccb487/index_new/cn/character_skill_trees.json</x:v>
      </x:c>
    </x:row>
    <x:row r="3892" ht="38" customHeight="1">
      <x:c r="A3892" s="6" t="str">
        <x:v>1501004_2</x:v>
      </x:c>
      <x:c r="B3892" s="6" t="str">
        <x:v>1501</x:v>
      </x:c>
      <x:c r="C3892" s="6" t="str">
        <x:v>1501004</x:v>
      </x:c>
      <x:c r="D3892" s="6" t="str"/>
      <x:c r="E3892" s="6" t="n">
        <x:v>2</x:v>
      </x:c>
      <x:c r="F3892" s="6" t="n">
        <x:v>1</x:v>
      </x:c>
      <x:c r="G3892" s="6" t="n">
        <x:v>0</x:v>
      </x:c>
      <x:c r="H3892" s="7" t="str"/>
      <x:c r="I3892" s="7" t="str">
        <x:v>[{"id": "2", "num": 2000}, {"id": "116001", "num": 2}]</x:v>
      </x:c>
      <x:c r="J3892" s="6" t="str">
        <x:v>https://raw.githubusercontent.com/Mar-7th/StarRailRes/dbe8cdfcfb0bf657b9fe1cf92d5537f118ccb487/index_new/cn/character_skill_trees.json</x:v>
      </x:c>
    </x:row>
    <x:row r="3893" ht="38" customHeight="1">
      <x:c r="A3893" s="6" t="str">
        <x:v>1501004_3</x:v>
      </x:c>
      <x:c r="B3893" s="6" t="str">
        <x:v>1501</x:v>
      </x:c>
      <x:c r="C3893" s="6" t="str">
        <x:v>1501004</x:v>
      </x:c>
      <x:c r="D3893" s="6" t="str"/>
      <x:c r="E3893" s="6" t="n">
        <x:v>3</x:v>
      </x:c>
      <x:c r="F3893" s="6" t="n">
        <x:v>2</x:v>
      </x:c>
      <x:c r="G3893" s="6" t="n">
        <x:v>0</x:v>
      </x:c>
      <x:c r="H3893" s="7" t="str"/>
      <x:c r="I3893" s="7" t="str">
        <x:v>[{"id": "2", "num": 4000}, {"id": "110261", "num": 3}, {"id": "116001", "num": 5}]</x:v>
      </x:c>
      <x:c r="J3893" s="6" t="str">
        <x:v>https://raw.githubusercontent.com/Mar-7th/StarRailRes/dbe8cdfcfb0bf657b9fe1cf92d5537f118ccb487/index_new/cn/character_skill_trees.json</x:v>
      </x:c>
    </x:row>
    <x:row r="3894" ht="38" customHeight="1">
      <x:c r="A3894" s="6" t="str">
        <x:v>1501004_4</x:v>
      </x:c>
      <x:c r="B3894" s="6" t="str">
        <x:v>1501</x:v>
      </x:c>
      <x:c r="C3894" s="6" t="str">
        <x:v>1501004</x:v>
      </x:c>
      <x:c r="D3894" s="6" t="str"/>
      <x:c r="E3894" s="6" t="n">
        <x:v>4</x:v>
      </x:c>
      <x:c r="F3894" s="6" t="n">
        <x:v>3</x:v>
      </x:c>
      <x:c r="G3894" s="6" t="n">
        <x:v>0</x:v>
      </x:c>
      <x:c r="H3894" s="7" t="str"/>
      <x:c r="I3894" s="7" t="str">
        <x:v>[{"id": "2", "num": 8000}, {"id": "110262", "num": 2}, {"id": "116002", "num": 3}]</x:v>
      </x:c>
      <x:c r="J3894" s="6" t="str">
        <x:v>https://raw.githubusercontent.com/Mar-7th/StarRailRes/dbe8cdfcfb0bf657b9fe1cf92d5537f118ccb487/index_new/cn/character_skill_trees.json</x:v>
      </x:c>
    </x:row>
    <x:row r="3895" ht="38" customHeight="1">
      <x:c r="A3895" s="6" t="str">
        <x:v>1501004_5</x:v>
      </x:c>
      <x:c r="B3895" s="6" t="str">
        <x:v>1501</x:v>
      </x:c>
      <x:c r="C3895" s="6" t="str">
        <x:v>1501004</x:v>
      </x:c>
      <x:c r="D3895" s="6" t="str"/>
      <x:c r="E3895" s="6" t="n">
        <x:v>5</x:v>
      </x:c>
      <x:c r="F3895" s="6" t="n">
        <x:v>4</x:v>
      </x:c>
      <x:c r="G3895" s="6" t="n">
        <x:v>0</x:v>
      </x:c>
      <x:c r="H3895" s="7" t="str"/>
      <x:c r="I3895" s="7" t="str">
        <x:v>[{"id": "2", "num": 15000}, {"id": "110262", "num": 4}, {"id": "116002", "num": 3}]</x:v>
      </x:c>
      <x:c r="J3895" s="6" t="str">
        <x:v>https://raw.githubusercontent.com/Mar-7th/StarRailRes/dbe8cdfcfb0bf657b9fe1cf92d5537f118ccb487/index_new/cn/character_skill_trees.json</x:v>
      </x:c>
    </x:row>
    <x:row r="3896" ht="38" customHeight="1">
      <x:c r="A3896" s="6" t="str">
        <x:v>1501004_6</x:v>
      </x:c>
      <x:c r="B3896" s="6" t="str">
        <x:v>1501</x:v>
      </x:c>
      <x:c r="C3896" s="6" t="str">
        <x:v>1501004</x:v>
      </x:c>
      <x:c r="D3896" s="6" t="str"/>
      <x:c r="E3896" s="6" t="n">
        <x:v>6</x:v>
      </x:c>
      <x:c r="F3896" s="6" t="n">
        <x:v>4</x:v>
      </x:c>
      <x:c r="G3896" s="6" t="n">
        <x:v>0</x:v>
      </x:c>
      <x:c r="H3896" s="7" t="str"/>
      <x:c r="I3896" s="7" t="str">
        <x:v>[{"id": "2", "num": 24000}, {"id": "110262", "num": 6}, {"id": "116002", "num": 5}]</x:v>
      </x:c>
      <x:c r="J3896" s="6" t="str">
        <x:v>https://raw.githubusercontent.com/Mar-7th/StarRailRes/dbe8cdfcfb0bf657b9fe1cf92d5537f118ccb487/index_new/cn/character_skill_trees.json</x:v>
      </x:c>
    </x:row>
    <x:row r="3897" ht="38" customHeight="1">
      <x:c r="A3897" s="6" t="str">
        <x:v>1501004_7</x:v>
      </x:c>
      <x:c r="B3897" s="6" t="str">
        <x:v>1501</x:v>
      </x:c>
      <x:c r="C3897" s="6" t="str">
        <x:v>1501004</x:v>
      </x:c>
      <x:c r="D3897" s="6" t="str"/>
      <x:c r="E3897" s="6" t="n">
        <x:v>7</x:v>
      </x:c>
      <x:c r="F3897" s="6" t="n">
        <x:v>5</x:v>
      </x:c>
      <x:c r="G3897" s="6" t="n">
        <x:v>0</x:v>
      </x:c>
      <x:c r="H3897" s="7" t="str"/>
      <x:c r="I3897" s="7" t="str">
        <x:v>[{"id": "2", "num": 32000}, {"id": "110263", "num": 2}, {"id": "116003", "num": 2}]</x:v>
      </x:c>
      <x:c r="J3897" s="6" t="str">
        <x:v>https://raw.githubusercontent.com/Mar-7th/StarRailRes/dbe8cdfcfb0bf657b9fe1cf92d5537f118ccb487/index_new/cn/character_skill_trees.json</x:v>
      </x:c>
    </x:row>
    <x:row r="3898" ht="53" customHeight="1">
      <x:c r="A3898" s="6" t="str">
        <x:v>1501004_8</x:v>
      </x:c>
      <x:c r="B3898" s="6" t="str">
        <x:v>1501</x:v>
      </x:c>
      <x:c r="C3898" s="6" t="str">
        <x:v>1501004</x:v>
      </x:c>
      <x:c r="D3898" s="6" t="str"/>
      <x:c r="E3898" s="6" t="n">
        <x:v>8</x:v>
      </x:c>
      <x:c r="F3898" s="6" t="n">
        <x:v>5</x:v>
      </x:c>
      <x:c r="G3898" s="6" t="n">
        <x:v>0</x:v>
      </x:c>
      <x:c r="H3898" s="7" t="str"/>
      <x:c r="I3898" s="7" t="str">
        <x:v>[{"id": "2", "num": 65000}, {"id": "110263", "num": 4}, {"id": "110508", "num": 1}, {"id": "116003", "num": 4}]</x:v>
      </x:c>
      <x:c r="J3898" s="6" t="str">
        <x:v>https://raw.githubusercontent.com/Mar-7th/StarRailRes/dbe8cdfcfb0bf657b9fe1cf92d5537f118ccb487/index_new/cn/character_skill_trees.json</x:v>
      </x:c>
    </x:row>
    <x:row r="3899" ht="53" customHeight="1">
      <x:c r="A3899" s="6" t="str">
        <x:v>1501004_9</x:v>
      </x:c>
      <x:c r="B3899" s="6" t="str">
        <x:v>1501</x:v>
      </x:c>
      <x:c r="C3899" s="6" t="str">
        <x:v>1501004</x:v>
      </x:c>
      <x:c r="D3899" s="6" t="str"/>
      <x:c r="E3899" s="6" t="n">
        <x:v>9</x:v>
      </x:c>
      <x:c r="F3899" s="6" t="n">
        <x:v>6</x:v>
      </x:c>
      <x:c r="G3899" s="6" t="n">
        <x:v>0</x:v>
      </x:c>
      <x:c r="H3899" s="7" t="str"/>
      <x:c r="I3899" s="7" t="str">
        <x:v>[{"id": "2", "num": 120000}, {"id": "110263", "num": 6}, {"id": "241", "num": 1}, {"id": "110508", "num": 1}]</x:v>
      </x:c>
      <x:c r="J3899" s="6" t="str">
        <x:v>https://raw.githubusercontent.com/Mar-7th/StarRailRes/dbe8cdfcfb0bf657b9fe1cf92d5537f118ccb487/index_new/cn/character_skill_trees.json</x:v>
      </x:c>
    </x:row>
    <x:row r="3900" ht="53" customHeight="1">
      <x:c r="A3900" s="6" t="str">
        <x:v>1501004_10</x:v>
      </x:c>
      <x:c r="B3900" s="6" t="str">
        <x:v>1501</x:v>
      </x:c>
      <x:c r="C3900" s="6" t="str">
        <x:v>1501004</x:v>
      </x:c>
      <x:c r="D3900" s="6" t="str"/>
      <x:c r="E3900" s="6" t="n">
        <x:v>10</x:v>
      </x:c>
      <x:c r="F3900" s="6" t="n">
        <x:v>6</x:v>
      </x:c>
      <x:c r="G3900" s="6" t="n">
        <x:v>0</x:v>
      </x:c>
      <x:c r="H3900" s="7" t="str"/>
      <x:c r="I3900" s="7" t="str">
        <x:v>[{"id": "2", "num": 250000}, {"id": "110263", "num": 12}, {"id": "241", "num": 1}, {"id": "110508", "num": 1}]</x:v>
      </x:c>
      <x:c r="J3900" s="6" t="str">
        <x:v>https://raw.githubusercontent.com/Mar-7th/StarRailRes/dbe8cdfcfb0bf657b9fe1cf92d5537f118ccb487/index_new/cn/character_skill_trees.json</x:v>
      </x:c>
    </x:row>
    <x:row r="3901" ht="20" customHeight="1">
      <x:c r="A3901" s="6" t="str">
        <x:v>1501007_1</x:v>
      </x:c>
      <x:c r="B3901" s="6" t="str">
        <x:v>1501</x:v>
      </x:c>
      <x:c r="C3901" s="6" t="str">
        <x:v>1501007</x:v>
      </x:c>
      <x:c r="D3901" s="6" t="str"/>
      <x:c r="E3901" s="6" t="n">
        <x:v>1</x:v>
      </x:c>
      <x:c r="F3901" s="6" t="n">
        <x:v>0</x:v>
      </x:c>
      <x:c r="G3901" s="6" t="n">
        <x:v>0</x:v>
      </x:c>
      <x:c r="H3901" s="7" t="str"/>
      <x:c r="I3901" s="7" t="str">
        <x:v>[]</x:v>
      </x:c>
      <x:c r="J3901" s="6" t="str">
        <x:v>https://raw.githubusercontent.com/Mar-7th/StarRailRes/dbe8cdfcfb0bf657b9fe1cf92d5537f118ccb487/index_new/cn/character_skill_trees.json</x:v>
      </x:c>
    </x:row>
    <x:row r="3902" ht="38" customHeight="1">
      <x:c r="A3902" s="6" t="str">
        <x:v>1501101_1</x:v>
      </x:c>
      <x:c r="B3902" s="6" t="str">
        <x:v>1501</x:v>
      </x:c>
      <x:c r="C3902" s="6" t="str">
        <x:v>1501101</x:v>
      </x:c>
      <x:c r="D3902" s="6" t="str">
        <x:v>甜蜜！笑点签售会</x:v>
      </x:c>
      <x:c r="E3902" s="6" t="n">
        <x:v>1</x:v>
      </x:c>
      <x:c r="F3902" s="6" t="n">
        <x:v>2</x:v>
      </x:c>
      <x:c r="G3902" s="6" t="n">
        <x:v>0</x:v>
      </x:c>
      <x:c r="H3902" s="7" t="str">
        <x:v>若火花攻击力高于#1[i]点，每超过#2[i]点攻击力可使自身欢愉度提高#3[f1]%，最多提高#4[f1]%。</x:v>
      </x:c>
      <x:c r="I3902" s="7" t="str">
        <x:v>[{"id": "2", "num": 5000}, {"id": "110261", "num": 2}, {"id": "110508", "num": 1}]</x:v>
      </x:c>
      <x:c r="J3902" s="6" t="str">
        <x:v>https://raw.githubusercontent.com/Mar-7th/StarRailRes/dbe8cdfcfb0bf657b9fe1cf92d5537f118ccb487/index_new/cn/character_skill_trees.json</x:v>
      </x:c>
    </x:row>
    <x:row r="3903" ht="53" customHeight="1">
      <x:c r="A3903" s="6" t="str">
        <x:v>1501102_1</x:v>
      </x:c>
      <x:c r="B3903" s="6" t="str">
        <x:v>1501</x:v>
      </x:c>
      <x:c r="C3903" s="6" t="str">
        <x:v>1501102</x:v>
      </x:c>
      <x:c r="D3903" s="6" t="str">
        <x:v>炫目！人设万花筒</x:v>
      </x:c>
      <x:c r="E3903" s="6" t="n">
        <x:v>1</x:v>
      </x:c>
      <x:c r="F3903" s="6" t="n">
        <x:v>4</x:v>
      </x:c>
      <x:c r="G3903" s="6" t="n">
        <x:v>0</x:v>
      </x:c>
      <x:c r="H3903" s="7" t="str">
        <x:v>队伍中「欢愉」命途角色数量等于1/2/3或以上时，火花施放终结技额外获得#1[i]/#2[i]/#3[i]个笑点及#4[i]/#5[i]/#6[i]个【爆点】。</x:v>
      </x:c>
      <x:c r="I3903" s="7" t="str">
        <x:v>[{"id": "2", "num": 20000}, {"id": "110262", "num": 4}, {"id": "241", "num": 1}, {"id": "110508", "num": 1}]</x:v>
      </x:c>
      <x:c r="J3903" s="6" t="str">
        <x:v>https://raw.githubusercontent.com/Mar-7th/StarRailRes/dbe8cdfcfb0bf657b9fe1cf92d5537f118ccb487/index_new/cn/character_skill_trees.json</x:v>
      </x:c>
    </x:row>
    <x:row r="3904" ht="53" customHeight="1">
      <x:c r="A3904" s="6" t="str">
        <x:v>1501103_1</x:v>
      </x:c>
      <x:c r="B3904" s="6" t="str">
        <x:v>1501</x:v>
      </x:c>
      <x:c r="C3904" s="6" t="str">
        <x:v>1501103</x:v>
      </x:c>
      <x:c r="D3904" s="6" t="str">
        <x:v>沸腾！真伪调色盘</x:v>
      </x:c>
      <x:c r="E3904" s="6" t="n">
        <x:v>1</x:v>
      </x:c>
      <x:c r="F3904" s="6" t="n">
        <x:v>6</x:v>
      </x:c>
      <x:c r="G3904" s="6" t="n">
        <x:v>0</x:v>
      </x:c>
      <x:c r="H3904" s="7" t="str">
        <x:v>当前每拥有1个笑点，使我方全体暴击伤害提高#1[i]%，最多提高#2[i]%。</x:v>
      </x:c>
      <x:c r="I3904" s="7" t="str">
        <x:v>[{"id": "2", "num": 140000}, {"id": "110263", "num": 8}, {"id": "241", "num": 1}, {"id": "110508", "num": 1}]</x:v>
      </x:c>
      <x:c r="J3904" s="6" t="str">
        <x:v>https://raw.githubusercontent.com/Mar-7th/StarRailRes/dbe8cdfcfb0bf657b9fe1cf92d5537f118ccb487/index_new/cn/character_skill_trees.json</x:v>
      </x:c>
    </x:row>
    <x:row r="3905" ht="38" customHeight="1">
      <x:c r="A3905" s="6" t="str">
        <x:v>1501201_1</x:v>
      </x:c>
      <x:c r="B3905" s="6" t="str">
        <x:v>1501</x:v>
      </x:c>
      <x:c r="C3905" s="6" t="str">
        <x:v>1501201</x:v>
      </x:c>
      <x:c r="D3905" s="6" t="str">
        <x:v>欢愉度强化</x:v>
      </x:c>
      <x:c r="E3905" s="6" t="n">
        <x:v>1</x:v>
      </x:c>
      <x:c r="F3905" s="6" t="n">
        <x:v>0</x:v>
      </x:c>
      <x:c r="G3905" s="6" t="n">
        <x:v>1</x:v>
      </x:c>
      <x:c r="H3905" s="7" t="str"/>
      <x:c r="I3905" s="7" t="str">
        <x:v>[{"id": "2", "num": 2000}, {"id": "116001", "num": 2}]</x:v>
      </x:c>
      <x:c r="J3905" s="6" t="str">
        <x:v>https://raw.githubusercontent.com/Mar-7th/StarRailRes/dbe8cdfcfb0bf657b9fe1cf92d5537f118ccb487/index_new/cn/character_skill_trees.json</x:v>
      </x:c>
    </x:row>
    <x:row r="3906" ht="38" customHeight="1">
      <x:c r="A3906" s="6" t="str">
        <x:v>1501202_1</x:v>
      </x:c>
      <x:c r="B3906" s="6" t="str">
        <x:v>1501</x:v>
      </x:c>
      <x:c r="C3906" s="6" t="str">
        <x:v>1501202</x:v>
      </x:c>
      <x:c r="D3906" s="6" t="str">
        <x:v>暴击率强化</x:v>
      </x:c>
      <x:c r="E3906" s="6" t="n">
        <x:v>1</x:v>
      </x:c>
      <x:c r="F3906" s="6" t="n">
        <x:v>2</x:v>
      </x:c>
      <x:c r="G3906" s="6" t="n">
        <x:v>0</x:v>
      </x:c>
      <x:c r="H3906" s="7" t="str"/>
      <x:c r="I3906" s="7" t="str">
        <x:v>[{"id": "2", "num": 5000}, {"id": "110261", "num": 2}, {"id": "116001", "num": 6}]</x:v>
      </x:c>
      <x:c r="J3906" s="6" t="str">
        <x:v>https://raw.githubusercontent.com/Mar-7th/StarRailRes/dbe8cdfcfb0bf657b9fe1cf92d5537f118ccb487/index_new/cn/character_skill_trees.json</x:v>
      </x:c>
    </x:row>
    <x:row r="3907" ht="38" customHeight="1">
      <x:c r="A3907" s="6" t="str">
        <x:v>1501203_1</x:v>
      </x:c>
      <x:c r="B3907" s="6" t="str">
        <x:v>1501</x:v>
      </x:c>
      <x:c r="C3907" s="6" t="str">
        <x:v>1501203</x:v>
      </x:c>
      <x:c r="D3907" s="6" t="str">
        <x:v>欢愉度强化</x:v>
      </x:c>
      <x:c r="E3907" s="6" t="n">
        <x:v>1</x:v>
      </x:c>
      <x:c r="F3907" s="6" t="n">
        <x:v>3</x:v>
      </x:c>
      <x:c r="G3907" s="6" t="n">
        <x:v>0</x:v>
      </x:c>
      <x:c r="H3907" s="7" t="str"/>
      <x:c r="I3907" s="7" t="str">
        <x:v>[{"id": "2", "num": 10000}, {"id": "110262", "num": 4}, {"id": "116002", "num": 2}]</x:v>
      </x:c>
      <x:c r="J3907" s="6" t="str">
        <x:v>https://raw.githubusercontent.com/Mar-7th/StarRailRes/dbe8cdfcfb0bf657b9fe1cf92d5537f118ccb487/index_new/cn/character_skill_trees.json</x:v>
      </x:c>
    </x:row>
    <x:row r="3908" ht="38" customHeight="1">
      <x:c r="A3908" s="6" t="str">
        <x:v>1501204_1</x:v>
      </x:c>
      <x:c r="B3908" s="6" t="str">
        <x:v>1501</x:v>
      </x:c>
      <x:c r="C3908" s="6" t="str">
        <x:v>1501204</x:v>
      </x:c>
      <x:c r="D3908" s="6" t="str">
        <x:v>暴击伤害强化</x:v>
      </x:c>
      <x:c r="E3908" s="6" t="n">
        <x:v>1</x:v>
      </x:c>
      <x:c r="F3908" s="6" t="n">
        <x:v>3</x:v>
      </x:c>
      <x:c r="G3908" s="6" t="n">
        <x:v>0</x:v>
      </x:c>
      <x:c r="H3908" s="7" t="str"/>
      <x:c r="I3908" s="7" t="str">
        <x:v>[{"id": "2", "num": 10000}, {"id": "110262", "num": 4}, {"id": "116002", "num": 2}]</x:v>
      </x:c>
      <x:c r="J3908" s="6" t="str">
        <x:v>https://raw.githubusercontent.com/Mar-7th/StarRailRes/dbe8cdfcfb0bf657b9fe1cf92d5537f118ccb487/index_new/cn/character_skill_trees.json</x:v>
      </x:c>
    </x:row>
    <x:row r="3909" ht="38" customHeight="1">
      <x:c r="A3909" s="6" t="str">
        <x:v>1501205_1</x:v>
      </x:c>
      <x:c r="B3909" s="6" t="str">
        <x:v>1501</x:v>
      </x:c>
      <x:c r="C3909" s="6" t="str">
        <x:v>1501205</x:v>
      </x:c>
      <x:c r="D3909" s="6" t="str">
        <x:v>欢愉度强化</x:v>
      </x:c>
      <x:c r="E3909" s="6" t="n">
        <x:v>1</x:v>
      </x:c>
      <x:c r="F3909" s="6" t="n">
        <x:v>4</x:v>
      </x:c>
      <x:c r="G3909" s="6" t="n">
        <x:v>0</x:v>
      </x:c>
      <x:c r="H3909" s="7" t="str"/>
      <x:c r="I3909" s="7" t="str">
        <x:v>[{"id": "2", "num": 18000}, {"id": "110262", "num": 4}, {"id": "116002", "num": 3}]</x:v>
      </x:c>
      <x:c r="J3909" s="6" t="str">
        <x:v>https://raw.githubusercontent.com/Mar-7th/StarRailRes/dbe8cdfcfb0bf657b9fe1cf92d5537f118ccb487/index_new/cn/character_skill_trees.json</x:v>
      </x:c>
    </x:row>
    <x:row r="3910" ht="38" customHeight="1">
      <x:c r="A3910" s="6" t="str">
        <x:v>1501206_1</x:v>
      </x:c>
      <x:c r="B3910" s="6" t="str">
        <x:v>1501</x:v>
      </x:c>
      <x:c r="C3910" s="6" t="str">
        <x:v>1501206</x:v>
      </x:c>
      <x:c r="D3910" s="6" t="str">
        <x:v>暴击率强化</x:v>
      </x:c>
      <x:c r="E3910" s="6" t="n">
        <x:v>1</x:v>
      </x:c>
      <x:c r="F3910" s="6" t="n">
        <x:v>5</x:v>
      </x:c>
      <x:c r="G3910" s="6" t="n">
        <x:v>0</x:v>
      </x:c>
      <x:c r="H3910" s="7" t="str"/>
      <x:c r="I3910" s="7" t="str">
        <x:v>[{"id": "2", "num": 45000}, {"id": "110263", "num": 3}, {"id": "116003", "num": 2}]</x:v>
      </x:c>
      <x:c r="J3910" s="6" t="str">
        <x:v>https://raw.githubusercontent.com/Mar-7th/StarRailRes/dbe8cdfcfb0bf657b9fe1cf92d5537f118ccb487/index_new/cn/character_skill_trees.json</x:v>
      </x:c>
    </x:row>
    <x:row r="3911" ht="38" customHeight="1">
      <x:c r="A3911" s="6" t="str">
        <x:v>1501207_1</x:v>
      </x:c>
      <x:c r="B3911" s="6" t="str">
        <x:v>1501</x:v>
      </x:c>
      <x:c r="C3911" s="6" t="str">
        <x:v>1501207</x:v>
      </x:c>
      <x:c r="D3911" s="6" t="str">
        <x:v>欢愉度强化</x:v>
      </x:c>
      <x:c r="E3911" s="6" t="n">
        <x:v>1</x:v>
      </x:c>
      <x:c r="F3911" s="6" t="n">
        <x:v>5</x:v>
      </x:c>
      <x:c r="G3911" s="6" t="n">
        <x:v>0</x:v>
      </x:c>
      <x:c r="H3911" s="7" t="str"/>
      <x:c r="I3911" s="7" t="str">
        <x:v>[{"id": "2", "num": 45000}, {"id": "110263", "num": 3}, {"id": "116003", "num": 2}]</x:v>
      </x:c>
      <x:c r="J3911" s="6" t="str">
        <x:v>https://raw.githubusercontent.com/Mar-7th/StarRailRes/dbe8cdfcfb0bf657b9fe1cf92d5537f118ccb487/index_new/cn/character_skill_trees.json</x:v>
      </x:c>
    </x:row>
    <x:row r="3912" ht="38" customHeight="1">
      <x:c r="A3912" s="6" t="str">
        <x:v>1501208_1</x:v>
      </x:c>
      <x:c r="B3912" s="6" t="str">
        <x:v>1501</x:v>
      </x:c>
      <x:c r="C3912" s="6" t="str">
        <x:v>1501208</x:v>
      </x:c>
      <x:c r="D3912" s="6" t="str">
        <x:v>暴击伤害强化</x:v>
      </x:c>
      <x:c r="E3912" s="6" t="n">
        <x:v>1</x:v>
      </x:c>
      <x:c r="F3912" s="6" t="n">
        <x:v>6</x:v>
      </x:c>
      <x:c r="G3912" s="6" t="n">
        <x:v>0</x:v>
      </x:c>
      <x:c r="H3912" s="7" t="str"/>
      <x:c r="I3912" s="7" t="str">
        <x:v>[{"id": "2", "num": 120000}, {"id": "110263", "num": 5}, {"id": "116003", "num": 2}]</x:v>
      </x:c>
      <x:c r="J3912" s="6" t="str">
        <x:v>https://raw.githubusercontent.com/Mar-7th/StarRailRes/dbe8cdfcfb0bf657b9fe1cf92d5537f118ccb487/index_new/cn/character_skill_trees.json</x:v>
      </x:c>
    </x:row>
    <x:row r="3913" ht="38" customHeight="1">
      <x:c r="A3913" s="6" t="str">
        <x:v>1501209_1</x:v>
      </x:c>
      <x:c r="B3913" s="6" t="str">
        <x:v>1501</x:v>
      </x:c>
      <x:c r="C3913" s="6" t="str">
        <x:v>1501209</x:v>
      </x:c>
      <x:c r="D3913" s="6" t="str">
        <x:v>暴击率强化</x:v>
      </x:c>
      <x:c r="E3913" s="6" t="n">
        <x:v>1</x:v>
      </x:c>
      <x:c r="F3913" s="6" t="n">
        <x:v>0</x:v>
      </x:c>
      <x:c r="G3913" s="6" t="n">
        <x:v>75</x:v>
      </x:c>
      <x:c r="H3913" s="7" t="str"/>
      <x:c r="I3913" s="7" t="str">
        <x:v>[{"id": "2", "num": 160000}, {"id": "110263", "num": 8}, {"id": "116003", "num": 8}]</x:v>
      </x:c>
      <x:c r="J3913" s="6" t="str">
        <x:v>https://raw.githubusercontent.com/Mar-7th/StarRailRes/dbe8cdfcfb0bf657b9fe1cf92d5537f118ccb487/index_new/cn/character_skill_trees.json</x:v>
      </x:c>
    </x:row>
    <x:row r="3914" ht="38" customHeight="1">
      <x:c r="A3914" s="6" t="str">
        <x:v>1501210_1</x:v>
      </x:c>
      <x:c r="B3914" s="6" t="str">
        <x:v>1501</x:v>
      </x:c>
      <x:c r="C3914" s="6" t="str">
        <x:v>1501210</x:v>
      </x:c>
      <x:c r="D3914" s="6" t="str">
        <x:v>欢愉度强化</x:v>
      </x:c>
      <x:c r="E3914" s="6" t="n">
        <x:v>1</x:v>
      </x:c>
      <x:c r="F3914" s="6" t="n">
        <x:v>0</x:v>
      </x:c>
      <x:c r="G3914" s="6" t="n">
        <x:v>80</x:v>
      </x:c>
      <x:c r="H3914" s="7" t="str"/>
      <x:c r="I3914" s="7" t="str">
        <x:v>[{"id": "2", "num": 160000}, {"id": "110263", "num": 8}, {"id": "116003", "num": 8}]</x:v>
      </x:c>
      <x:c r="J3914" s="6" t="str">
        <x:v>https://raw.githubusercontent.com/Mar-7th/StarRailRes/dbe8cdfcfb0bf657b9fe1cf92d5537f118ccb487/index_new/cn/character_skill_trees.json</x:v>
      </x:c>
    </x:row>
    <x:row r="3915" ht="20" customHeight="1">
      <x:c r="A3915" s="6" t="str">
        <x:v>1501420_1</x:v>
      </x:c>
      <x:c r="B3915" s="6" t="str">
        <x:v>1501</x:v>
      </x:c>
      <x:c r="C3915" s="6" t="str">
        <x:v>1501420</x:v>
      </x:c>
      <x:c r="D3915" s="6" t="str">
        <x:v>欢愉技</x:v>
      </x:c>
      <x:c r="E3915" s="6" t="n">
        <x:v>1</x:v>
      </x:c>
      <x:c r="F3915" s="6" t="n">
        <x:v>0</x:v>
      </x:c>
      <x:c r="G3915" s="6" t="n">
        <x:v>0</x:v>
      </x:c>
      <x:c r="H3915" s="7" t="str"/>
      <x:c r="I3915" s="7" t="str">
        <x:v>[]</x:v>
      </x:c>
      <x:c r="J3915" s="6" t="str">
        <x:v>https://raw.githubusercontent.com/Mar-7th/StarRailRes/dbe8cdfcfb0bf657b9fe1cf92d5537f118ccb487/index_new/cn/character_skill_trees.json</x:v>
      </x:c>
    </x:row>
    <x:row r="3916" ht="38" customHeight="1">
      <x:c r="A3916" s="6" t="str">
        <x:v>1501420_2</x:v>
      </x:c>
      <x:c r="B3916" s="6" t="str">
        <x:v>1501</x:v>
      </x:c>
      <x:c r="C3916" s="6" t="str">
        <x:v>1501420</x:v>
      </x:c>
      <x:c r="D3916" s="6" t="str">
        <x:v>欢愉技</x:v>
      </x:c>
      <x:c r="E3916" s="6" t="n">
        <x:v>2</x:v>
      </x:c>
      <x:c r="F3916" s="6" t="n">
        <x:v>1</x:v>
      </x:c>
      <x:c r="G3916" s="6" t="n">
        <x:v>0</x:v>
      </x:c>
      <x:c r="H3916" s="7" t="str"/>
      <x:c r="I3916" s="7" t="str">
        <x:v>[{"id": "2", "num": 2000}, {"id": "116001", "num": 2}]</x:v>
      </x:c>
      <x:c r="J3916" s="6" t="str">
        <x:v>https://raw.githubusercontent.com/Mar-7th/StarRailRes/dbe8cdfcfb0bf657b9fe1cf92d5537f118ccb487/index_new/cn/character_skill_trees.json</x:v>
      </x:c>
    </x:row>
    <x:row r="3917" ht="38" customHeight="1">
      <x:c r="A3917" s="6" t="str">
        <x:v>1501420_3</x:v>
      </x:c>
      <x:c r="B3917" s="6" t="str">
        <x:v>1501</x:v>
      </x:c>
      <x:c r="C3917" s="6" t="str">
        <x:v>1501420</x:v>
      </x:c>
      <x:c r="D3917" s="6" t="str">
        <x:v>欢愉技</x:v>
      </x:c>
      <x:c r="E3917" s="6" t="n">
        <x:v>3</x:v>
      </x:c>
      <x:c r="F3917" s="6" t="n">
        <x:v>2</x:v>
      </x:c>
      <x:c r="G3917" s="6" t="n">
        <x:v>0</x:v>
      </x:c>
      <x:c r="H3917" s="7" t="str"/>
      <x:c r="I3917" s="7" t="str">
        <x:v>[{"id": "2", "num": 4000}, {"id": "110261", "num": 3}, {"id": "116001", "num": 5}]</x:v>
      </x:c>
      <x:c r="J3917" s="6" t="str">
        <x:v>https://raw.githubusercontent.com/Mar-7th/StarRailRes/dbe8cdfcfb0bf657b9fe1cf92d5537f118ccb487/index_new/cn/character_skill_trees.json</x:v>
      </x:c>
    </x:row>
    <x:row r="3918" ht="38" customHeight="1">
      <x:c r="A3918" s="6" t="str">
        <x:v>1501420_4</x:v>
      </x:c>
      <x:c r="B3918" s="6" t="str">
        <x:v>1501</x:v>
      </x:c>
      <x:c r="C3918" s="6" t="str">
        <x:v>1501420</x:v>
      </x:c>
      <x:c r="D3918" s="6" t="str">
        <x:v>欢愉技</x:v>
      </x:c>
      <x:c r="E3918" s="6" t="n">
        <x:v>4</x:v>
      </x:c>
      <x:c r="F3918" s="6" t="n">
        <x:v>3</x:v>
      </x:c>
      <x:c r="G3918" s="6" t="n">
        <x:v>0</x:v>
      </x:c>
      <x:c r="H3918" s="7" t="str"/>
      <x:c r="I3918" s="7" t="str">
        <x:v>[{"id": "2", "num": 8000}, {"id": "110262", "num": 2}, {"id": "116002", "num": 3}]</x:v>
      </x:c>
      <x:c r="J3918" s="6" t="str">
        <x:v>https://raw.githubusercontent.com/Mar-7th/StarRailRes/dbe8cdfcfb0bf657b9fe1cf92d5537f118ccb487/index_new/cn/character_skill_trees.json</x:v>
      </x:c>
    </x:row>
    <x:row r="3919" ht="38" customHeight="1">
      <x:c r="A3919" s="6" t="str">
        <x:v>1501420_5</x:v>
      </x:c>
      <x:c r="B3919" s="6" t="str">
        <x:v>1501</x:v>
      </x:c>
      <x:c r="C3919" s="6" t="str">
        <x:v>1501420</x:v>
      </x:c>
      <x:c r="D3919" s="6" t="str">
        <x:v>欢愉技</x:v>
      </x:c>
      <x:c r="E3919" s="6" t="n">
        <x:v>5</x:v>
      </x:c>
      <x:c r="F3919" s="6" t="n">
        <x:v>4</x:v>
      </x:c>
      <x:c r="G3919" s="6" t="n">
        <x:v>0</x:v>
      </x:c>
      <x:c r="H3919" s="7" t="str"/>
      <x:c r="I3919" s="7" t="str">
        <x:v>[{"id": "2", "num": 15000}, {"id": "110262", "num": 4}, {"id": "116002", "num": 3}]</x:v>
      </x:c>
      <x:c r="J3919" s="6" t="str">
        <x:v>https://raw.githubusercontent.com/Mar-7th/StarRailRes/dbe8cdfcfb0bf657b9fe1cf92d5537f118ccb487/index_new/cn/character_skill_trees.json</x:v>
      </x:c>
    </x:row>
    <x:row r="3920" ht="38" customHeight="1">
      <x:c r="A3920" s="6" t="str">
        <x:v>1501420_6</x:v>
      </x:c>
      <x:c r="B3920" s="6" t="str">
        <x:v>1501</x:v>
      </x:c>
      <x:c r="C3920" s="6" t="str">
        <x:v>1501420</x:v>
      </x:c>
      <x:c r="D3920" s="6" t="str">
        <x:v>欢愉技</x:v>
      </x:c>
      <x:c r="E3920" s="6" t="n">
        <x:v>6</x:v>
      </x:c>
      <x:c r="F3920" s="6" t="n">
        <x:v>4</x:v>
      </x:c>
      <x:c r="G3920" s="6" t="n">
        <x:v>0</x:v>
      </x:c>
      <x:c r="H3920" s="7" t="str"/>
      <x:c r="I3920" s="7" t="str">
        <x:v>[{"id": "2", "num": 24000}, {"id": "110262", "num": 6}, {"id": "116002", "num": 5}]</x:v>
      </x:c>
      <x:c r="J3920" s="6" t="str">
        <x:v>https://raw.githubusercontent.com/Mar-7th/StarRailRes/dbe8cdfcfb0bf657b9fe1cf92d5537f118ccb487/index_new/cn/character_skill_trees.json</x:v>
      </x:c>
    </x:row>
    <x:row r="3921" ht="38" customHeight="1">
      <x:c r="A3921" s="6" t="str">
        <x:v>1501420_7</x:v>
      </x:c>
      <x:c r="B3921" s="6" t="str">
        <x:v>1501</x:v>
      </x:c>
      <x:c r="C3921" s="6" t="str">
        <x:v>1501420</x:v>
      </x:c>
      <x:c r="D3921" s="6" t="str">
        <x:v>欢愉技</x:v>
      </x:c>
      <x:c r="E3921" s="6" t="n">
        <x:v>7</x:v>
      </x:c>
      <x:c r="F3921" s="6" t="n">
        <x:v>5</x:v>
      </x:c>
      <x:c r="G3921" s="6" t="n">
        <x:v>0</x:v>
      </x:c>
      <x:c r="H3921" s="7" t="str"/>
      <x:c r="I3921" s="7" t="str">
        <x:v>[{"id": "2", "num": 32000}, {"id": "110263", "num": 2}, {"id": "116003", "num": 2}]</x:v>
      </x:c>
      <x:c r="J3921" s="6" t="str">
        <x:v>https://raw.githubusercontent.com/Mar-7th/StarRailRes/dbe8cdfcfb0bf657b9fe1cf92d5537f118ccb487/index_new/cn/character_skill_trees.json</x:v>
      </x:c>
    </x:row>
    <x:row r="3922" ht="38" customHeight="1">
      <x:c r="A3922" s="6" t="str">
        <x:v>1501420_8</x:v>
      </x:c>
      <x:c r="B3922" s="6" t="str">
        <x:v>1501</x:v>
      </x:c>
      <x:c r="C3922" s="6" t="str">
        <x:v>1501420</x:v>
      </x:c>
      <x:c r="D3922" s="6" t="str">
        <x:v>欢愉技</x:v>
      </x:c>
      <x:c r="E3922" s="6" t="n">
        <x:v>8</x:v>
      </x:c>
      <x:c r="F3922" s="6" t="n">
        <x:v>5</x:v>
      </x:c>
      <x:c r="G3922" s="6" t="n">
        <x:v>0</x:v>
      </x:c>
      <x:c r="H3922" s="7" t="str"/>
      <x:c r="I3922" s="7" t="str">
        <x:v>[{"id": "2", "num": 65000}, {"id": "110263", "num": 4}, {"id": "116003", "num": 4}]</x:v>
      </x:c>
      <x:c r="J3922" s="6" t="str">
        <x:v>https://raw.githubusercontent.com/Mar-7th/StarRailRes/dbe8cdfcfb0bf657b9fe1cf92d5537f118ccb487/index_new/cn/character_skill_trees.json</x:v>
      </x:c>
    </x:row>
    <x:row r="3923" ht="38" customHeight="1">
      <x:c r="A3923" s="6" t="str">
        <x:v>1501420_9</x:v>
      </x:c>
      <x:c r="B3923" s="6" t="str">
        <x:v>1501</x:v>
      </x:c>
      <x:c r="C3923" s="6" t="str">
        <x:v>1501420</x:v>
      </x:c>
      <x:c r="D3923" s="6" t="str">
        <x:v>欢愉技</x:v>
      </x:c>
      <x:c r="E3923" s="6" t="n">
        <x:v>9</x:v>
      </x:c>
      <x:c r="F3923" s="6" t="n">
        <x:v>6</x:v>
      </x:c>
      <x:c r="G3923" s="6" t="n">
        <x:v>0</x:v>
      </x:c>
      <x:c r="H3923" s="7" t="str"/>
      <x:c r="I3923" s="7" t="str">
        <x:v>[{"id": "2", "num": 120000}, {"id": "110263", "num": 6}, {"id": "116003", "num": 4}]</x:v>
      </x:c>
      <x:c r="J3923" s="6" t="str">
        <x:v>https://raw.githubusercontent.com/Mar-7th/StarRailRes/dbe8cdfcfb0bf657b9fe1cf92d5537f118ccb487/index_new/cn/character_skill_trees.json</x:v>
      </x:c>
    </x:row>
    <x:row r="3924" ht="38" customHeight="1">
      <x:c r="A3924" s="6" t="str">
        <x:v>1501420_10</x:v>
      </x:c>
      <x:c r="B3924" s="6" t="str">
        <x:v>1501</x:v>
      </x:c>
      <x:c r="C3924" s="6" t="str">
        <x:v>1501420</x:v>
      </x:c>
      <x:c r="D3924" s="6" t="str">
        <x:v>欢愉技</x:v>
      </x:c>
      <x:c r="E3924" s="6" t="n">
        <x:v>10</x:v>
      </x:c>
      <x:c r="F3924" s="6" t="n">
        <x:v>6</x:v>
      </x:c>
      <x:c r="G3924" s="6" t="n">
        <x:v>0</x:v>
      </x:c>
      <x:c r="H3924" s="7" t="str"/>
      <x:c r="I3924" s="7" t="str">
        <x:v>[{"id": "2", "num": 250000}, {"id": "110263", "num": 12}, {"id": "116003", "num": 4}]</x:v>
      </x:c>
      <x:c r="J3924" s="6" t="str">
        <x:v>https://raw.githubusercontent.com/Mar-7th/StarRailRes/dbe8cdfcfb0bf657b9fe1cf92d5537f118ccb487/index_new/cn/character_skill_trees.json</x:v>
      </x:c>
    </x:row>
    <x:row r="3925" ht="20" customHeight="1">
      <x:c r="A3925" s="6" t="str">
        <x:v>1502001_1</x:v>
      </x:c>
      <x:c r="B3925" s="6" t="str">
        <x:v>1502</x:v>
      </x:c>
      <x:c r="C3925" s="6" t="str">
        <x:v>1502001</x:v>
      </x:c>
      <x:c r="D3925" s="6" t="str"/>
      <x:c r="E3925" s="6" t="n">
        <x:v>1</x:v>
      </x:c>
      <x:c r="F3925" s="6" t="n">
        <x:v>0</x:v>
      </x:c>
      <x:c r="G3925" s="6" t="n">
        <x:v>0</x:v>
      </x:c>
      <x:c r="H3925" s="7" t="str"/>
      <x:c r="I3925" s="7" t="str">
        <x:v>[]</x:v>
      </x:c>
      <x:c r="J3925" s="6" t="str">
        <x:v>https://raw.githubusercontent.com/Mar-7th/StarRailRes/dbe8cdfcfb0bf657b9fe1cf92d5537f118ccb487/index_new/cn/character_skill_trees.json</x:v>
      </x:c>
    </x:row>
    <x:row r="3926" ht="38" customHeight="1">
      <x:c r="A3926" s="6" t="str">
        <x:v>1502001_2</x:v>
      </x:c>
      <x:c r="B3926" s="6" t="str">
        <x:v>1502</x:v>
      </x:c>
      <x:c r="C3926" s="6" t="str">
        <x:v>1502001</x:v>
      </x:c>
      <x:c r="D3926" s="6" t="str"/>
      <x:c r="E3926" s="6" t="n">
        <x:v>2</x:v>
      </x:c>
      <x:c r="F3926" s="6" t="n">
        <x:v>2</x:v>
      </x:c>
      <x:c r="G3926" s="6" t="n">
        <x:v>0</x:v>
      </x:c>
      <x:c r="H3926" s="7" t="str"/>
      <x:c r="I3926" s="7" t="str">
        <x:v>[{"id": "2", "num": 4000}, {"id": "110261", "num": 2}, {"id": "116001", "num": 5}]</x:v>
      </x:c>
      <x:c r="J3926" s="6" t="str">
        <x:v>https://raw.githubusercontent.com/Mar-7th/StarRailRes/dbe8cdfcfb0bf657b9fe1cf92d5537f118ccb487/index_new/cn/character_skill_trees.json</x:v>
      </x:c>
    </x:row>
    <x:row r="3927" ht="38" customHeight="1">
      <x:c r="A3927" s="6" t="str">
        <x:v>1502001_3</x:v>
      </x:c>
      <x:c r="B3927" s="6" t="str">
        <x:v>1502</x:v>
      </x:c>
      <x:c r="C3927" s="6" t="str">
        <x:v>1502001</x:v>
      </x:c>
      <x:c r="D3927" s="6" t="str"/>
      <x:c r="E3927" s="6" t="n">
        <x:v>3</x:v>
      </x:c>
      <x:c r="F3927" s="6" t="n">
        <x:v>3</x:v>
      </x:c>
      <x:c r="G3927" s="6" t="n">
        <x:v>0</x:v>
      </x:c>
      <x:c r="H3927" s="7" t="str"/>
      <x:c r="I3927" s="7" t="str">
        <x:v>[{"id": "2", "num": 8000}, {"id": "110262", "num": 2}, {"id": "116002", "num": 2}]</x:v>
      </x:c>
      <x:c r="J3927" s="6" t="str">
        <x:v>https://raw.githubusercontent.com/Mar-7th/StarRailRes/dbe8cdfcfb0bf657b9fe1cf92d5537f118ccb487/index_new/cn/character_skill_trees.json</x:v>
      </x:c>
    </x:row>
    <x:row r="3928" ht="38" customHeight="1">
      <x:c r="A3928" s="6" t="str">
        <x:v>1502001_4</x:v>
      </x:c>
      <x:c r="B3928" s="6" t="str">
        <x:v>1502</x:v>
      </x:c>
      <x:c r="C3928" s="6" t="str">
        <x:v>1502001</x:v>
      </x:c>
      <x:c r="D3928" s="6" t="str"/>
      <x:c r="E3928" s="6" t="n">
        <x:v>4</x:v>
      </x:c>
      <x:c r="F3928" s="6" t="n">
        <x:v>4</x:v>
      </x:c>
      <x:c r="G3928" s="6" t="n">
        <x:v>0</x:v>
      </x:c>
      <x:c r="H3928" s="7" t="str"/>
      <x:c r="I3928" s="7" t="str">
        <x:v>[{"id": "2", "num": 16000}, {"id": "110262", "num": 3}, {"id": "116002", "num": 3}]</x:v>
      </x:c>
      <x:c r="J3928" s="6" t="str">
        <x:v>https://raw.githubusercontent.com/Mar-7th/StarRailRes/dbe8cdfcfb0bf657b9fe1cf92d5537f118ccb487/index_new/cn/character_skill_trees.json</x:v>
      </x:c>
    </x:row>
    <x:row r="3929" ht="38" customHeight="1">
      <x:c r="A3929" s="6" t="str">
        <x:v>1502001_5</x:v>
      </x:c>
      <x:c r="B3929" s="6" t="str">
        <x:v>1502</x:v>
      </x:c>
      <x:c r="C3929" s="6" t="str">
        <x:v>1502001</x:v>
      </x:c>
      <x:c r="D3929" s="6" t="str"/>
      <x:c r="E3929" s="6" t="n">
        <x:v>5</x:v>
      </x:c>
      <x:c r="F3929" s="6" t="n">
        <x:v>5</x:v>
      </x:c>
      <x:c r="G3929" s="6" t="n">
        <x:v>0</x:v>
      </x:c>
      <x:c r="H3929" s="7" t="str"/>
      <x:c r="I3929" s="7" t="str">
        <x:v>[{"id": "2", "num": 32000}, {"id": "110263", "num": 3}, {"id": "116003", "num": 2}]</x:v>
      </x:c>
      <x:c r="J3929" s="6" t="str">
        <x:v>https://raw.githubusercontent.com/Mar-7th/StarRailRes/dbe8cdfcfb0bf657b9fe1cf92d5537f118ccb487/index_new/cn/character_skill_trees.json</x:v>
      </x:c>
    </x:row>
    <x:row r="3930" ht="38" customHeight="1">
      <x:c r="A3930" s="6" t="str">
        <x:v>1502001_6</x:v>
      </x:c>
      <x:c r="B3930" s="6" t="str">
        <x:v>1502</x:v>
      </x:c>
      <x:c r="C3930" s="6" t="str">
        <x:v>1502001</x:v>
      </x:c>
      <x:c r="D3930" s="6" t="str"/>
      <x:c r="E3930" s="6" t="n">
        <x:v>6</x:v>
      </x:c>
      <x:c r="F3930" s="6" t="n">
        <x:v>6</x:v>
      </x:c>
      <x:c r="G3930" s="6" t="n">
        <x:v>0</x:v>
      </x:c>
      <x:c r="H3930" s="7" t="str"/>
      <x:c r="I3930" s="7" t="str">
        <x:v>[{"id": "2", "num": 120000}, {"id": "110263", "num": 5}, {"id": "116003", "num": 2}]</x:v>
      </x:c>
      <x:c r="J3930" s="6" t="str">
        <x:v>https://raw.githubusercontent.com/Mar-7th/StarRailRes/dbe8cdfcfb0bf657b9fe1cf92d5537f118ccb487/index_new/cn/character_skill_trees.json</x:v>
      </x:c>
    </x:row>
    <x:row r="3931" ht="20" customHeight="1">
      <x:c r="A3931" s="6" t="str">
        <x:v>1502002_1</x:v>
      </x:c>
      <x:c r="B3931" s="6" t="str">
        <x:v>1502</x:v>
      </x:c>
      <x:c r="C3931" s="6" t="str">
        <x:v>1502002</x:v>
      </x:c>
      <x:c r="D3931" s="6" t="str"/>
      <x:c r="E3931" s="6" t="n">
        <x:v>1</x:v>
      </x:c>
      <x:c r="F3931" s="6" t="n">
        <x:v>0</x:v>
      </x:c>
      <x:c r="G3931" s="6" t="n">
        <x:v>0</x:v>
      </x:c>
      <x:c r="H3931" s="7" t="str"/>
      <x:c r="I3931" s="7" t="str">
        <x:v>[]</x:v>
      </x:c>
      <x:c r="J3931" s="6" t="str">
        <x:v>https://raw.githubusercontent.com/Mar-7th/StarRailRes/dbe8cdfcfb0bf657b9fe1cf92d5537f118ccb487/index_new/cn/character_skill_trees.json</x:v>
      </x:c>
    </x:row>
    <x:row r="3932" ht="38" customHeight="1">
      <x:c r="A3932" s="6" t="str">
        <x:v>1502002_2</x:v>
      </x:c>
      <x:c r="B3932" s="6" t="str">
        <x:v>1502</x:v>
      </x:c>
      <x:c r="C3932" s="6" t="str">
        <x:v>1502002</x:v>
      </x:c>
      <x:c r="D3932" s="6" t="str"/>
      <x:c r="E3932" s="6" t="n">
        <x:v>2</x:v>
      </x:c>
      <x:c r="F3932" s="6" t="n">
        <x:v>1</x:v>
      </x:c>
      <x:c r="G3932" s="6" t="n">
        <x:v>0</x:v>
      </x:c>
      <x:c r="H3932" s="7" t="str"/>
      <x:c r="I3932" s="7" t="str">
        <x:v>[{"id": "2", "num": 2000}, {"id": "116001", "num": 2}]</x:v>
      </x:c>
      <x:c r="J3932" s="6" t="str">
        <x:v>https://raw.githubusercontent.com/Mar-7th/StarRailRes/dbe8cdfcfb0bf657b9fe1cf92d5537f118ccb487/index_new/cn/character_skill_trees.json</x:v>
      </x:c>
    </x:row>
    <x:row r="3933" ht="38" customHeight="1">
      <x:c r="A3933" s="6" t="str">
        <x:v>1502002_3</x:v>
      </x:c>
      <x:c r="B3933" s="6" t="str">
        <x:v>1502</x:v>
      </x:c>
      <x:c r="C3933" s="6" t="str">
        <x:v>1502002</x:v>
      </x:c>
      <x:c r="D3933" s="6" t="str"/>
      <x:c r="E3933" s="6" t="n">
        <x:v>3</x:v>
      </x:c>
      <x:c r="F3933" s="6" t="n">
        <x:v>2</x:v>
      </x:c>
      <x:c r="G3933" s="6" t="n">
        <x:v>0</x:v>
      </x:c>
      <x:c r="H3933" s="7" t="str"/>
      <x:c r="I3933" s="7" t="str">
        <x:v>[{"id": "2", "num": 4000}, {"id": "110261", "num": 3}, {"id": "116001", "num": 5}]</x:v>
      </x:c>
      <x:c r="J3933" s="6" t="str">
        <x:v>https://raw.githubusercontent.com/Mar-7th/StarRailRes/dbe8cdfcfb0bf657b9fe1cf92d5537f118ccb487/index_new/cn/character_skill_trees.json</x:v>
      </x:c>
    </x:row>
    <x:row r="3934" ht="38" customHeight="1">
      <x:c r="A3934" s="6" t="str">
        <x:v>1502002_4</x:v>
      </x:c>
      <x:c r="B3934" s="6" t="str">
        <x:v>1502</x:v>
      </x:c>
      <x:c r="C3934" s="6" t="str">
        <x:v>1502002</x:v>
      </x:c>
      <x:c r="D3934" s="6" t="str"/>
      <x:c r="E3934" s="6" t="n">
        <x:v>4</x:v>
      </x:c>
      <x:c r="F3934" s="6" t="n">
        <x:v>3</x:v>
      </x:c>
      <x:c r="G3934" s="6" t="n">
        <x:v>0</x:v>
      </x:c>
      <x:c r="H3934" s="7" t="str"/>
      <x:c r="I3934" s="7" t="str">
        <x:v>[{"id": "2", "num": 8000}, {"id": "110262", "num": 2}, {"id": "116002", "num": 3}]</x:v>
      </x:c>
      <x:c r="J3934" s="6" t="str">
        <x:v>https://raw.githubusercontent.com/Mar-7th/StarRailRes/dbe8cdfcfb0bf657b9fe1cf92d5537f118ccb487/index_new/cn/character_skill_trees.json</x:v>
      </x:c>
    </x:row>
    <x:row r="3935" ht="38" customHeight="1">
      <x:c r="A3935" s="6" t="str">
        <x:v>1502002_5</x:v>
      </x:c>
      <x:c r="B3935" s="6" t="str">
        <x:v>1502</x:v>
      </x:c>
      <x:c r="C3935" s="6" t="str">
        <x:v>1502002</x:v>
      </x:c>
      <x:c r="D3935" s="6" t="str"/>
      <x:c r="E3935" s="6" t="n">
        <x:v>5</x:v>
      </x:c>
      <x:c r="F3935" s="6" t="n">
        <x:v>4</x:v>
      </x:c>
      <x:c r="G3935" s="6" t="n">
        <x:v>0</x:v>
      </x:c>
      <x:c r="H3935" s="7" t="str"/>
      <x:c r="I3935" s="7" t="str">
        <x:v>[{"id": "2", "num": 15000}, {"id": "110262", "num": 4}, {"id": "116002", "num": 3}]</x:v>
      </x:c>
      <x:c r="J3935" s="6" t="str">
        <x:v>https://raw.githubusercontent.com/Mar-7th/StarRailRes/dbe8cdfcfb0bf657b9fe1cf92d5537f118ccb487/index_new/cn/character_skill_trees.json</x:v>
      </x:c>
    </x:row>
    <x:row r="3936" ht="38" customHeight="1">
      <x:c r="A3936" s="6" t="str">
        <x:v>1502002_6</x:v>
      </x:c>
      <x:c r="B3936" s="6" t="str">
        <x:v>1502</x:v>
      </x:c>
      <x:c r="C3936" s="6" t="str">
        <x:v>1502002</x:v>
      </x:c>
      <x:c r="D3936" s="6" t="str"/>
      <x:c r="E3936" s="6" t="n">
        <x:v>6</x:v>
      </x:c>
      <x:c r="F3936" s="6" t="n">
        <x:v>4</x:v>
      </x:c>
      <x:c r="G3936" s="6" t="n">
        <x:v>0</x:v>
      </x:c>
      <x:c r="H3936" s="7" t="str"/>
      <x:c r="I3936" s="7" t="str">
        <x:v>[{"id": "2", "num": 24000}, {"id": "110262", "num": 6}, {"id": "116002", "num": 5}]</x:v>
      </x:c>
      <x:c r="J3936" s="6" t="str">
        <x:v>https://raw.githubusercontent.com/Mar-7th/StarRailRes/dbe8cdfcfb0bf657b9fe1cf92d5537f118ccb487/index_new/cn/character_skill_trees.json</x:v>
      </x:c>
    </x:row>
    <x:row r="3937" ht="38" customHeight="1">
      <x:c r="A3937" s="6" t="str">
        <x:v>1502002_7</x:v>
      </x:c>
      <x:c r="B3937" s="6" t="str">
        <x:v>1502</x:v>
      </x:c>
      <x:c r="C3937" s="6" t="str">
        <x:v>1502002</x:v>
      </x:c>
      <x:c r="D3937" s="6" t="str"/>
      <x:c r="E3937" s="6" t="n">
        <x:v>7</x:v>
      </x:c>
      <x:c r="F3937" s="6" t="n">
        <x:v>5</x:v>
      </x:c>
      <x:c r="G3937" s="6" t="n">
        <x:v>0</x:v>
      </x:c>
      <x:c r="H3937" s="7" t="str"/>
      <x:c r="I3937" s="7" t="str">
        <x:v>[{"id": "2", "num": 32000}, {"id": "110263", "num": 2}, {"id": "116003", "num": 2}]</x:v>
      </x:c>
      <x:c r="J3937" s="6" t="str">
        <x:v>https://raw.githubusercontent.com/Mar-7th/StarRailRes/dbe8cdfcfb0bf657b9fe1cf92d5537f118ccb487/index_new/cn/character_skill_trees.json</x:v>
      </x:c>
    </x:row>
    <x:row r="3938" ht="53" customHeight="1">
      <x:c r="A3938" s="6" t="str">
        <x:v>1502002_8</x:v>
      </x:c>
      <x:c r="B3938" s="6" t="str">
        <x:v>1502</x:v>
      </x:c>
      <x:c r="C3938" s="6" t="str">
        <x:v>1502002</x:v>
      </x:c>
      <x:c r="D3938" s="6" t="str"/>
      <x:c r="E3938" s="6" t="n">
        <x:v>8</x:v>
      </x:c>
      <x:c r="F3938" s="6" t="n">
        <x:v>5</x:v>
      </x:c>
      <x:c r="G3938" s="6" t="n">
        <x:v>0</x:v>
      </x:c>
      <x:c r="H3938" s="7" t="str"/>
      <x:c r="I3938" s="7" t="str">
        <x:v>[{"id": "2", "num": 65000}, {"id": "110263", "num": 4}, {"id": "110508", "num": 1}, {"id": "116003", "num": 4}]</x:v>
      </x:c>
      <x:c r="J3938" s="6" t="str">
        <x:v>https://raw.githubusercontent.com/Mar-7th/StarRailRes/dbe8cdfcfb0bf657b9fe1cf92d5537f118ccb487/index_new/cn/character_skill_trees.json</x:v>
      </x:c>
    </x:row>
    <x:row r="3939" ht="53" customHeight="1">
      <x:c r="A3939" s="6" t="str">
        <x:v>1502002_9</x:v>
      </x:c>
      <x:c r="B3939" s="6" t="str">
        <x:v>1502</x:v>
      </x:c>
      <x:c r="C3939" s="6" t="str">
        <x:v>1502002</x:v>
      </x:c>
      <x:c r="D3939" s="6" t="str"/>
      <x:c r="E3939" s="6" t="n">
        <x:v>9</x:v>
      </x:c>
      <x:c r="F3939" s="6" t="n">
        <x:v>6</x:v>
      </x:c>
      <x:c r="G3939" s="6" t="n">
        <x:v>0</x:v>
      </x:c>
      <x:c r="H3939" s="7" t="str"/>
      <x:c r="I3939" s="7" t="str">
        <x:v>[{"id": "2", "num": 120000}, {"id": "110263", "num": 6}, {"id": "241", "num": 1}, {"id": "110508", "num": 1}]</x:v>
      </x:c>
      <x:c r="J3939" s="6" t="str">
        <x:v>https://raw.githubusercontent.com/Mar-7th/StarRailRes/dbe8cdfcfb0bf657b9fe1cf92d5537f118ccb487/index_new/cn/character_skill_trees.json</x:v>
      </x:c>
    </x:row>
    <x:row r="3940" ht="53" customHeight="1">
      <x:c r="A3940" s="6" t="str">
        <x:v>1502002_10</x:v>
      </x:c>
      <x:c r="B3940" s="6" t="str">
        <x:v>1502</x:v>
      </x:c>
      <x:c r="C3940" s="6" t="str">
        <x:v>1502002</x:v>
      </x:c>
      <x:c r="D3940" s="6" t="str"/>
      <x:c r="E3940" s="6" t="n">
        <x:v>10</x:v>
      </x:c>
      <x:c r="F3940" s="6" t="n">
        <x:v>6</x:v>
      </x:c>
      <x:c r="G3940" s="6" t="n">
        <x:v>0</x:v>
      </x:c>
      <x:c r="H3940" s="7" t="str"/>
      <x:c r="I3940" s="7" t="str">
        <x:v>[{"id": "2", "num": 250000}, {"id": "110263", "num": 12}, {"id": "241", "num": 1}, {"id": "110508", "num": 1}]</x:v>
      </x:c>
      <x:c r="J3940" s="6" t="str">
        <x:v>https://raw.githubusercontent.com/Mar-7th/StarRailRes/dbe8cdfcfb0bf657b9fe1cf92d5537f118ccb487/index_new/cn/character_skill_trees.json</x:v>
      </x:c>
    </x:row>
    <x:row r="3941" ht="20" customHeight="1">
      <x:c r="A3941" s="6" t="str">
        <x:v>1502003_1</x:v>
      </x:c>
      <x:c r="B3941" s="6" t="str">
        <x:v>1502</x:v>
      </x:c>
      <x:c r="C3941" s="6" t="str">
        <x:v>1502003</x:v>
      </x:c>
      <x:c r="D3941" s="6" t="str"/>
      <x:c r="E3941" s="6" t="n">
        <x:v>1</x:v>
      </x:c>
      <x:c r="F3941" s="6" t="n">
        <x:v>0</x:v>
      </x:c>
      <x:c r="G3941" s="6" t="n">
        <x:v>0</x:v>
      </x:c>
      <x:c r="H3941" s="7" t="str"/>
      <x:c r="I3941" s="7" t="str">
        <x:v>[]</x:v>
      </x:c>
      <x:c r="J3941" s="6" t="str">
        <x:v>https://raw.githubusercontent.com/Mar-7th/StarRailRes/dbe8cdfcfb0bf657b9fe1cf92d5537f118ccb487/index_new/cn/character_skill_trees.json</x:v>
      </x:c>
    </x:row>
    <x:row r="3942" ht="38" customHeight="1">
      <x:c r="A3942" s="6" t="str">
        <x:v>1502003_2</x:v>
      </x:c>
      <x:c r="B3942" s="6" t="str">
        <x:v>1502</x:v>
      </x:c>
      <x:c r="C3942" s="6" t="str">
        <x:v>1502003</x:v>
      </x:c>
      <x:c r="D3942" s="6" t="str"/>
      <x:c r="E3942" s="6" t="n">
        <x:v>2</x:v>
      </x:c>
      <x:c r="F3942" s="6" t="n">
        <x:v>1</x:v>
      </x:c>
      <x:c r="G3942" s="6" t="n">
        <x:v>0</x:v>
      </x:c>
      <x:c r="H3942" s="7" t="str"/>
      <x:c r="I3942" s="7" t="str">
        <x:v>[{"id": "2", "num": 2000}, {"id": "116001", "num": 2}]</x:v>
      </x:c>
      <x:c r="J3942" s="6" t="str">
        <x:v>https://raw.githubusercontent.com/Mar-7th/StarRailRes/dbe8cdfcfb0bf657b9fe1cf92d5537f118ccb487/index_new/cn/character_skill_trees.json</x:v>
      </x:c>
    </x:row>
    <x:row r="3943" ht="38" customHeight="1">
      <x:c r="A3943" s="6" t="str">
        <x:v>1502003_3</x:v>
      </x:c>
      <x:c r="B3943" s="6" t="str">
        <x:v>1502</x:v>
      </x:c>
      <x:c r="C3943" s="6" t="str">
        <x:v>1502003</x:v>
      </x:c>
      <x:c r="D3943" s="6" t="str"/>
      <x:c r="E3943" s="6" t="n">
        <x:v>3</x:v>
      </x:c>
      <x:c r="F3943" s="6" t="n">
        <x:v>2</x:v>
      </x:c>
      <x:c r="G3943" s="6" t="n">
        <x:v>0</x:v>
      </x:c>
      <x:c r="H3943" s="7" t="str"/>
      <x:c r="I3943" s="7" t="str">
        <x:v>[{"id": "2", "num": 4000}, {"id": "110261", "num": 3}, {"id": "116001", "num": 5}]</x:v>
      </x:c>
      <x:c r="J3943" s="6" t="str">
        <x:v>https://raw.githubusercontent.com/Mar-7th/StarRailRes/dbe8cdfcfb0bf657b9fe1cf92d5537f118ccb487/index_new/cn/character_skill_trees.json</x:v>
      </x:c>
    </x:row>
    <x:row r="3944" ht="38" customHeight="1">
      <x:c r="A3944" s="6" t="str">
        <x:v>1502003_4</x:v>
      </x:c>
      <x:c r="B3944" s="6" t="str">
        <x:v>1502</x:v>
      </x:c>
      <x:c r="C3944" s="6" t="str">
        <x:v>1502003</x:v>
      </x:c>
      <x:c r="D3944" s="6" t="str"/>
      <x:c r="E3944" s="6" t="n">
        <x:v>4</x:v>
      </x:c>
      <x:c r="F3944" s="6" t="n">
        <x:v>3</x:v>
      </x:c>
      <x:c r="G3944" s="6" t="n">
        <x:v>0</x:v>
      </x:c>
      <x:c r="H3944" s="7" t="str"/>
      <x:c r="I3944" s="7" t="str">
        <x:v>[{"id": "2", "num": 8000}, {"id": "110262", "num": 2}, {"id": "116002", "num": 3}]</x:v>
      </x:c>
      <x:c r="J3944" s="6" t="str">
        <x:v>https://raw.githubusercontent.com/Mar-7th/StarRailRes/dbe8cdfcfb0bf657b9fe1cf92d5537f118ccb487/index_new/cn/character_skill_trees.json</x:v>
      </x:c>
    </x:row>
    <x:row r="3945" ht="38" customHeight="1">
      <x:c r="A3945" s="6" t="str">
        <x:v>1502003_5</x:v>
      </x:c>
      <x:c r="B3945" s="6" t="str">
        <x:v>1502</x:v>
      </x:c>
      <x:c r="C3945" s="6" t="str">
        <x:v>1502003</x:v>
      </x:c>
      <x:c r="D3945" s="6" t="str"/>
      <x:c r="E3945" s="6" t="n">
        <x:v>5</x:v>
      </x:c>
      <x:c r="F3945" s="6" t="n">
        <x:v>4</x:v>
      </x:c>
      <x:c r="G3945" s="6" t="n">
        <x:v>0</x:v>
      </x:c>
      <x:c r="H3945" s="7" t="str"/>
      <x:c r="I3945" s="7" t="str">
        <x:v>[{"id": "2", "num": 15000}, {"id": "110262", "num": 4}, {"id": "116002", "num": 3}]</x:v>
      </x:c>
      <x:c r="J3945" s="6" t="str">
        <x:v>https://raw.githubusercontent.com/Mar-7th/StarRailRes/dbe8cdfcfb0bf657b9fe1cf92d5537f118ccb487/index_new/cn/character_skill_trees.json</x:v>
      </x:c>
    </x:row>
    <x:row r="3946" ht="38" customHeight="1">
      <x:c r="A3946" s="6" t="str">
        <x:v>1502003_6</x:v>
      </x:c>
      <x:c r="B3946" s="6" t="str">
        <x:v>1502</x:v>
      </x:c>
      <x:c r="C3946" s="6" t="str">
        <x:v>1502003</x:v>
      </x:c>
      <x:c r="D3946" s="6" t="str"/>
      <x:c r="E3946" s="6" t="n">
        <x:v>6</x:v>
      </x:c>
      <x:c r="F3946" s="6" t="n">
        <x:v>4</x:v>
      </x:c>
      <x:c r="G3946" s="6" t="n">
        <x:v>0</x:v>
      </x:c>
      <x:c r="H3946" s="7" t="str"/>
      <x:c r="I3946" s="7" t="str">
        <x:v>[{"id": "2", "num": 24000}, {"id": "110262", "num": 6}, {"id": "116002", "num": 5}]</x:v>
      </x:c>
      <x:c r="J3946" s="6" t="str">
        <x:v>https://raw.githubusercontent.com/Mar-7th/StarRailRes/dbe8cdfcfb0bf657b9fe1cf92d5537f118ccb487/index_new/cn/character_skill_trees.json</x:v>
      </x:c>
    </x:row>
    <x:row r="3947" ht="38" customHeight="1">
      <x:c r="A3947" s="6" t="str">
        <x:v>1502003_7</x:v>
      </x:c>
      <x:c r="B3947" s="6" t="str">
        <x:v>1502</x:v>
      </x:c>
      <x:c r="C3947" s="6" t="str">
        <x:v>1502003</x:v>
      </x:c>
      <x:c r="D3947" s="6" t="str"/>
      <x:c r="E3947" s="6" t="n">
        <x:v>7</x:v>
      </x:c>
      <x:c r="F3947" s="6" t="n">
        <x:v>5</x:v>
      </x:c>
      <x:c r="G3947" s="6" t="n">
        <x:v>0</x:v>
      </x:c>
      <x:c r="H3947" s="7" t="str"/>
      <x:c r="I3947" s="7" t="str">
        <x:v>[{"id": "2", "num": 32000}, {"id": "110263", "num": 2}, {"id": "116003", "num": 2}]</x:v>
      </x:c>
      <x:c r="J3947" s="6" t="str">
        <x:v>https://raw.githubusercontent.com/Mar-7th/StarRailRes/dbe8cdfcfb0bf657b9fe1cf92d5537f118ccb487/index_new/cn/character_skill_trees.json</x:v>
      </x:c>
    </x:row>
    <x:row r="3948" ht="53" customHeight="1">
      <x:c r="A3948" s="6" t="str">
        <x:v>1502003_8</x:v>
      </x:c>
      <x:c r="B3948" s="6" t="str">
        <x:v>1502</x:v>
      </x:c>
      <x:c r="C3948" s="6" t="str">
        <x:v>1502003</x:v>
      </x:c>
      <x:c r="D3948" s="6" t="str"/>
      <x:c r="E3948" s="6" t="n">
        <x:v>8</x:v>
      </x:c>
      <x:c r="F3948" s="6" t="n">
        <x:v>5</x:v>
      </x:c>
      <x:c r="G3948" s="6" t="n">
        <x:v>0</x:v>
      </x:c>
      <x:c r="H3948" s="7" t="str"/>
      <x:c r="I3948" s="7" t="str">
        <x:v>[{"id": "2", "num": 65000}, {"id": "110263", "num": 4}, {"id": "110508", "num": 1}, {"id": "116003", "num": 4}]</x:v>
      </x:c>
      <x:c r="J3948" s="6" t="str">
        <x:v>https://raw.githubusercontent.com/Mar-7th/StarRailRes/dbe8cdfcfb0bf657b9fe1cf92d5537f118ccb487/index_new/cn/character_skill_trees.json</x:v>
      </x:c>
    </x:row>
    <x:row r="3949" ht="53" customHeight="1">
      <x:c r="A3949" s="6" t="str">
        <x:v>1502003_9</x:v>
      </x:c>
      <x:c r="B3949" s="6" t="str">
        <x:v>1502</x:v>
      </x:c>
      <x:c r="C3949" s="6" t="str">
        <x:v>1502003</x:v>
      </x:c>
      <x:c r="D3949" s="6" t="str"/>
      <x:c r="E3949" s="6" t="n">
        <x:v>9</x:v>
      </x:c>
      <x:c r="F3949" s="6" t="n">
        <x:v>6</x:v>
      </x:c>
      <x:c r="G3949" s="6" t="n">
        <x:v>0</x:v>
      </x:c>
      <x:c r="H3949" s="7" t="str"/>
      <x:c r="I3949" s="7" t="str">
        <x:v>[{"id": "2", "num": 120000}, {"id": "110263", "num": 6}, {"id": "241", "num": 1}, {"id": "110508", "num": 1}]</x:v>
      </x:c>
      <x:c r="J3949" s="6" t="str">
        <x:v>https://raw.githubusercontent.com/Mar-7th/StarRailRes/dbe8cdfcfb0bf657b9fe1cf92d5537f118ccb487/index_new/cn/character_skill_trees.json</x:v>
      </x:c>
    </x:row>
    <x:row r="3950" ht="53" customHeight="1">
      <x:c r="A3950" s="6" t="str">
        <x:v>1502003_10</x:v>
      </x:c>
      <x:c r="B3950" s="6" t="str">
        <x:v>1502</x:v>
      </x:c>
      <x:c r="C3950" s="6" t="str">
        <x:v>1502003</x:v>
      </x:c>
      <x:c r="D3950" s="6" t="str"/>
      <x:c r="E3950" s="6" t="n">
        <x:v>10</x:v>
      </x:c>
      <x:c r="F3950" s="6" t="n">
        <x:v>6</x:v>
      </x:c>
      <x:c r="G3950" s="6" t="n">
        <x:v>0</x:v>
      </x:c>
      <x:c r="H3950" s="7" t="str"/>
      <x:c r="I3950" s="7" t="str">
        <x:v>[{"id": "2", "num": 250000}, {"id": "110263", "num": 12}, {"id": "241", "num": 1}, {"id": "110508", "num": 1}]</x:v>
      </x:c>
      <x:c r="J3950" s="6" t="str">
        <x:v>https://raw.githubusercontent.com/Mar-7th/StarRailRes/dbe8cdfcfb0bf657b9fe1cf92d5537f118ccb487/index_new/cn/character_skill_trees.json</x:v>
      </x:c>
    </x:row>
    <x:row r="3951" ht="20" customHeight="1">
      <x:c r="A3951" s="6" t="str">
        <x:v>1502004_1</x:v>
      </x:c>
      <x:c r="B3951" s="6" t="str">
        <x:v>1502</x:v>
      </x:c>
      <x:c r="C3951" s="6" t="str">
        <x:v>1502004</x:v>
      </x:c>
      <x:c r="D3951" s="6" t="str"/>
      <x:c r="E3951" s="6" t="n">
        <x:v>1</x:v>
      </x:c>
      <x:c r="F3951" s="6" t="n">
        <x:v>0</x:v>
      </x:c>
      <x:c r="G3951" s="6" t="n">
        <x:v>0</x:v>
      </x:c>
      <x:c r="H3951" s="7" t="str"/>
      <x:c r="I3951" s="7" t="str">
        <x:v>[]</x:v>
      </x:c>
      <x:c r="J3951" s="6" t="str">
        <x:v>https://raw.githubusercontent.com/Mar-7th/StarRailRes/dbe8cdfcfb0bf657b9fe1cf92d5537f118ccb487/index_new/cn/character_skill_trees.json</x:v>
      </x:c>
    </x:row>
    <x:row r="3952" ht="38" customHeight="1">
      <x:c r="A3952" s="6" t="str">
        <x:v>1502004_2</x:v>
      </x:c>
      <x:c r="B3952" s="6" t="str">
        <x:v>1502</x:v>
      </x:c>
      <x:c r="C3952" s="6" t="str">
        <x:v>1502004</x:v>
      </x:c>
      <x:c r="D3952" s="6" t="str"/>
      <x:c r="E3952" s="6" t="n">
        <x:v>2</x:v>
      </x:c>
      <x:c r="F3952" s="6" t="n">
        <x:v>1</x:v>
      </x:c>
      <x:c r="G3952" s="6" t="n">
        <x:v>0</x:v>
      </x:c>
      <x:c r="H3952" s="7" t="str"/>
      <x:c r="I3952" s="7" t="str">
        <x:v>[{"id": "2", "num": 2000}, {"id": "116001", "num": 2}]</x:v>
      </x:c>
      <x:c r="J3952" s="6" t="str">
        <x:v>https://raw.githubusercontent.com/Mar-7th/StarRailRes/dbe8cdfcfb0bf657b9fe1cf92d5537f118ccb487/index_new/cn/character_skill_trees.json</x:v>
      </x:c>
    </x:row>
    <x:row r="3953" ht="38" customHeight="1">
      <x:c r="A3953" s="6" t="str">
        <x:v>1502004_3</x:v>
      </x:c>
      <x:c r="B3953" s="6" t="str">
        <x:v>1502</x:v>
      </x:c>
      <x:c r="C3953" s="6" t="str">
        <x:v>1502004</x:v>
      </x:c>
      <x:c r="D3953" s="6" t="str"/>
      <x:c r="E3953" s="6" t="n">
        <x:v>3</x:v>
      </x:c>
      <x:c r="F3953" s="6" t="n">
        <x:v>2</x:v>
      </x:c>
      <x:c r="G3953" s="6" t="n">
        <x:v>0</x:v>
      </x:c>
      <x:c r="H3953" s="7" t="str"/>
      <x:c r="I3953" s="7" t="str">
        <x:v>[{"id": "2", "num": 4000}, {"id": "110261", "num": 3}, {"id": "116001", "num": 5}]</x:v>
      </x:c>
      <x:c r="J3953" s="6" t="str">
        <x:v>https://raw.githubusercontent.com/Mar-7th/StarRailRes/dbe8cdfcfb0bf657b9fe1cf92d5537f118ccb487/index_new/cn/character_skill_trees.json</x:v>
      </x:c>
    </x:row>
    <x:row r="3954" ht="38" customHeight="1">
      <x:c r="A3954" s="6" t="str">
        <x:v>1502004_4</x:v>
      </x:c>
      <x:c r="B3954" s="6" t="str">
        <x:v>1502</x:v>
      </x:c>
      <x:c r="C3954" s="6" t="str">
        <x:v>1502004</x:v>
      </x:c>
      <x:c r="D3954" s="6" t="str"/>
      <x:c r="E3954" s="6" t="n">
        <x:v>4</x:v>
      </x:c>
      <x:c r="F3954" s="6" t="n">
        <x:v>3</x:v>
      </x:c>
      <x:c r="G3954" s="6" t="n">
        <x:v>0</x:v>
      </x:c>
      <x:c r="H3954" s="7" t="str"/>
      <x:c r="I3954" s="7" t="str">
        <x:v>[{"id": "2", "num": 8000}, {"id": "110262", "num": 2}, {"id": "116002", "num": 3}]</x:v>
      </x:c>
      <x:c r="J3954" s="6" t="str">
        <x:v>https://raw.githubusercontent.com/Mar-7th/StarRailRes/dbe8cdfcfb0bf657b9fe1cf92d5537f118ccb487/index_new/cn/character_skill_trees.json</x:v>
      </x:c>
    </x:row>
    <x:row r="3955" ht="38" customHeight="1">
      <x:c r="A3955" s="6" t="str">
        <x:v>1502004_5</x:v>
      </x:c>
      <x:c r="B3955" s="6" t="str">
        <x:v>1502</x:v>
      </x:c>
      <x:c r="C3955" s="6" t="str">
        <x:v>1502004</x:v>
      </x:c>
      <x:c r="D3955" s="6" t="str"/>
      <x:c r="E3955" s="6" t="n">
        <x:v>5</x:v>
      </x:c>
      <x:c r="F3955" s="6" t="n">
        <x:v>4</x:v>
      </x:c>
      <x:c r="G3955" s="6" t="n">
        <x:v>0</x:v>
      </x:c>
      <x:c r="H3955" s="7" t="str"/>
      <x:c r="I3955" s="7" t="str">
        <x:v>[{"id": "2", "num": 15000}, {"id": "110262", "num": 4}, {"id": "116002", "num": 3}]</x:v>
      </x:c>
      <x:c r="J3955" s="6" t="str">
        <x:v>https://raw.githubusercontent.com/Mar-7th/StarRailRes/dbe8cdfcfb0bf657b9fe1cf92d5537f118ccb487/index_new/cn/character_skill_trees.json</x:v>
      </x:c>
    </x:row>
    <x:row r="3956" ht="38" customHeight="1">
      <x:c r="A3956" s="6" t="str">
        <x:v>1502004_6</x:v>
      </x:c>
      <x:c r="B3956" s="6" t="str">
        <x:v>1502</x:v>
      </x:c>
      <x:c r="C3956" s="6" t="str">
        <x:v>1502004</x:v>
      </x:c>
      <x:c r="D3956" s="6" t="str"/>
      <x:c r="E3956" s="6" t="n">
        <x:v>6</x:v>
      </x:c>
      <x:c r="F3956" s="6" t="n">
        <x:v>4</x:v>
      </x:c>
      <x:c r="G3956" s="6" t="n">
        <x:v>0</x:v>
      </x:c>
      <x:c r="H3956" s="7" t="str"/>
      <x:c r="I3956" s="7" t="str">
        <x:v>[{"id": "2", "num": 24000}, {"id": "110262", "num": 6}, {"id": "116002", "num": 5}]</x:v>
      </x:c>
      <x:c r="J3956" s="6" t="str">
        <x:v>https://raw.githubusercontent.com/Mar-7th/StarRailRes/dbe8cdfcfb0bf657b9fe1cf92d5537f118ccb487/index_new/cn/character_skill_trees.json</x:v>
      </x:c>
    </x:row>
    <x:row r="3957" ht="38" customHeight="1">
      <x:c r="A3957" s="6" t="str">
        <x:v>1502004_7</x:v>
      </x:c>
      <x:c r="B3957" s="6" t="str">
        <x:v>1502</x:v>
      </x:c>
      <x:c r="C3957" s="6" t="str">
        <x:v>1502004</x:v>
      </x:c>
      <x:c r="D3957" s="6" t="str"/>
      <x:c r="E3957" s="6" t="n">
        <x:v>7</x:v>
      </x:c>
      <x:c r="F3957" s="6" t="n">
        <x:v>5</x:v>
      </x:c>
      <x:c r="G3957" s="6" t="n">
        <x:v>0</x:v>
      </x:c>
      <x:c r="H3957" s="7" t="str"/>
      <x:c r="I3957" s="7" t="str">
        <x:v>[{"id": "2", "num": 32000}, {"id": "110263", "num": 2}, {"id": "116003", "num": 2}]</x:v>
      </x:c>
      <x:c r="J3957" s="6" t="str">
        <x:v>https://raw.githubusercontent.com/Mar-7th/StarRailRes/dbe8cdfcfb0bf657b9fe1cf92d5537f118ccb487/index_new/cn/character_skill_trees.json</x:v>
      </x:c>
    </x:row>
    <x:row r="3958" ht="53" customHeight="1">
      <x:c r="A3958" s="6" t="str">
        <x:v>1502004_8</x:v>
      </x:c>
      <x:c r="B3958" s="6" t="str">
        <x:v>1502</x:v>
      </x:c>
      <x:c r="C3958" s="6" t="str">
        <x:v>1502004</x:v>
      </x:c>
      <x:c r="D3958" s="6" t="str"/>
      <x:c r="E3958" s="6" t="n">
        <x:v>8</x:v>
      </x:c>
      <x:c r="F3958" s="6" t="n">
        <x:v>5</x:v>
      </x:c>
      <x:c r="G3958" s="6" t="n">
        <x:v>0</x:v>
      </x:c>
      <x:c r="H3958" s="7" t="str"/>
      <x:c r="I3958" s="7" t="str">
        <x:v>[{"id": "2", "num": 65000}, {"id": "110263", "num": 4}, {"id": "110508", "num": 1}, {"id": "116003", "num": 4}]</x:v>
      </x:c>
      <x:c r="J3958" s="6" t="str">
        <x:v>https://raw.githubusercontent.com/Mar-7th/StarRailRes/dbe8cdfcfb0bf657b9fe1cf92d5537f118ccb487/index_new/cn/character_skill_trees.json</x:v>
      </x:c>
    </x:row>
    <x:row r="3959" ht="53" customHeight="1">
      <x:c r="A3959" s="6" t="str">
        <x:v>1502004_9</x:v>
      </x:c>
      <x:c r="B3959" s="6" t="str">
        <x:v>1502</x:v>
      </x:c>
      <x:c r="C3959" s="6" t="str">
        <x:v>1502004</x:v>
      </x:c>
      <x:c r="D3959" s="6" t="str"/>
      <x:c r="E3959" s="6" t="n">
        <x:v>9</x:v>
      </x:c>
      <x:c r="F3959" s="6" t="n">
        <x:v>6</x:v>
      </x:c>
      <x:c r="G3959" s="6" t="n">
        <x:v>0</x:v>
      </x:c>
      <x:c r="H3959" s="7" t="str"/>
      <x:c r="I3959" s="7" t="str">
        <x:v>[{"id": "2", "num": 120000}, {"id": "110263", "num": 6}, {"id": "241", "num": 1}, {"id": "110508", "num": 1}]</x:v>
      </x:c>
      <x:c r="J3959" s="6" t="str">
        <x:v>https://raw.githubusercontent.com/Mar-7th/StarRailRes/dbe8cdfcfb0bf657b9fe1cf92d5537f118ccb487/index_new/cn/character_skill_trees.json</x:v>
      </x:c>
    </x:row>
    <x:row r="3960" ht="53" customHeight="1">
      <x:c r="A3960" s="6" t="str">
        <x:v>1502004_10</x:v>
      </x:c>
      <x:c r="B3960" s="6" t="str">
        <x:v>1502</x:v>
      </x:c>
      <x:c r="C3960" s="6" t="str">
        <x:v>1502004</x:v>
      </x:c>
      <x:c r="D3960" s="6" t="str"/>
      <x:c r="E3960" s="6" t="n">
        <x:v>10</x:v>
      </x:c>
      <x:c r="F3960" s="6" t="n">
        <x:v>6</x:v>
      </x:c>
      <x:c r="G3960" s="6" t="n">
        <x:v>0</x:v>
      </x:c>
      <x:c r="H3960" s="7" t="str"/>
      <x:c r="I3960" s="7" t="str">
        <x:v>[{"id": "2", "num": 250000}, {"id": "110263", "num": 12}, {"id": "241", "num": 1}, {"id": "110508", "num": 1}]</x:v>
      </x:c>
      <x:c r="J3960" s="6" t="str">
        <x:v>https://raw.githubusercontent.com/Mar-7th/StarRailRes/dbe8cdfcfb0bf657b9fe1cf92d5537f118ccb487/index_new/cn/character_skill_trees.json</x:v>
      </x:c>
    </x:row>
    <x:row r="3961" ht="20" customHeight="1">
      <x:c r="A3961" s="6" t="str">
        <x:v>1502007_1</x:v>
      </x:c>
      <x:c r="B3961" s="6" t="str">
        <x:v>1502</x:v>
      </x:c>
      <x:c r="C3961" s="6" t="str">
        <x:v>1502007</x:v>
      </x:c>
      <x:c r="D3961" s="6" t="str"/>
      <x:c r="E3961" s="6" t="n">
        <x:v>1</x:v>
      </x:c>
      <x:c r="F3961" s="6" t="n">
        <x:v>0</x:v>
      </x:c>
      <x:c r="G3961" s="6" t="n">
        <x:v>0</x:v>
      </x:c>
      <x:c r="H3961" s="7" t="str"/>
      <x:c r="I3961" s="7" t="str">
        <x:v>[]</x:v>
      </x:c>
      <x:c r="J3961" s="6" t="str">
        <x:v>https://raw.githubusercontent.com/Mar-7th/StarRailRes/dbe8cdfcfb0bf657b9fe1cf92d5537f118ccb487/index_new/cn/character_skill_trees.json</x:v>
      </x:c>
    </x:row>
    <x:row r="3962" ht="38" customHeight="1">
      <x:c r="A3962" s="6" t="str">
        <x:v>1502101_1</x:v>
      </x:c>
      <x:c r="B3962" s="6" t="str">
        <x:v>1502</x:v>
      </x:c>
      <x:c r="C3962" s="6" t="str">
        <x:v>1502101</x:v>
      </x:c>
      <x:c r="D3962" s="6" t="str">
        <x:v>开屏有礼</x:v>
      </x:c>
      <x:c r="E3962" s="6" t="n">
        <x:v>1</x:v>
      </x:c>
      <x:c r="F3962" s="6" t="n">
        <x:v>2</x:v>
      </x:c>
      <x:c r="G3962" s="6" t="n">
        <x:v>0</x:v>
      </x:c>
      <x:c r="H3962" s="7" t="str">
        <x:v>爻光的速度大于等于#1[i]时，使自身欢愉度提高#2[i]%，之后每超过#3[i]点速度使自身欢愉度提高#4[i]%，最多计入#5[i]点超出的速度。</x:v>
      </x:c>
      <x:c r="I3962" s="7" t="str">
        <x:v>[{"id": "2", "num": 5000}, {"id": "110261", "num": 2}, {"id": "110508", "num": 1}]</x:v>
      </x:c>
      <x:c r="J3962" s="6" t="str">
        <x:v>https://raw.githubusercontent.com/Mar-7th/StarRailRes/dbe8cdfcfb0bf657b9fe1cf92d5537f118ccb487/index_new/cn/character_skill_trees.json</x:v>
      </x:c>
    </x:row>
    <x:row r="3963" ht="53" customHeight="1">
      <x:c r="A3963" s="6" t="str">
        <x:v>1502102_1</x:v>
      </x:c>
      <x:c r="B3963" s="6" t="str">
        <x:v>1502</x:v>
      </x:c>
      <x:c r="C3963" s="6" t="str">
        <x:v>1502102</x:v>
      </x:c>
      <x:c r="D3963" s="6" t="str">
        <x:v>神闲意满</x:v>
      </x:c>
      <x:c r="E3963" s="6" t="n">
        <x:v>1</x:v>
      </x:c>
      <x:c r="F3963" s="6" t="n">
        <x:v>4</x:v>
      </x:c>
      <x:c r="G3963" s="6" t="n">
        <x:v>0</x:v>
      </x:c>
      <x:c r="H3963" s="7" t="str">
        <x:v>自身暴击伤害提高#4[i]%，施放欢愉技后，为我方恢复#1[i]个战技点。</x:v>
      </x:c>
      <x:c r="I3963" s="7" t="str">
        <x:v>[{"id": "2", "num": 20000}, {"id": "110262", "num": 4}, {"id": "241", "num": 1}, {"id": "110508", "num": 1}]</x:v>
      </x:c>
      <x:c r="J3963" s="6" t="str">
        <x:v>https://raw.githubusercontent.com/Mar-7th/StarRailRes/dbe8cdfcfb0bf657b9fe1cf92d5537f118ccb487/index_new/cn/character_skill_trees.json</x:v>
      </x:c>
    </x:row>
    <x:row r="3964" ht="53" customHeight="1">
      <x:c r="A3964" s="6" t="str">
        <x:v>1502103_1</x:v>
      </x:c>
      <x:c r="B3964" s="6" t="str">
        <x:v>1502</x:v>
      </x:c>
      <x:c r="C3964" s="6" t="str">
        <x:v>1502103</x:v>
      </x:c>
      <x:c r="D3964" s="6" t="str">
        <x:v>鸿运鳞集</x:v>
      </x:c>
      <x:c r="E3964" s="6" t="n">
        <x:v>1</x:v>
      </x:c>
      <x:c r="F3964" s="6" t="n">
        <x:v>6</x:v>
      </x:c>
      <x:c r="G3964" s="6" t="n">
        <x:v>0</x:v>
      </x:c>
      <x:c r="H3964" s="7" t="str">
        <x:v>爻光获得【好活当赏】时，使其持续时间增加#2[i]回合。</x:v>
      </x:c>
      <x:c r="I3964" s="7" t="str">
        <x:v>[{"id": "2", "num": 140000}, {"id": "110263", "num": 8}, {"id": "241", "num": 1}, {"id": "110508", "num": 1}]</x:v>
      </x:c>
      <x:c r="J3964" s="6" t="str">
        <x:v>https://raw.githubusercontent.com/Mar-7th/StarRailRes/dbe8cdfcfb0bf657b9fe1cf92d5537f118ccb487/index_new/cn/character_skill_trees.json</x:v>
      </x:c>
    </x:row>
    <x:row r="3965" ht="38" customHeight="1">
      <x:c r="A3965" s="6" t="str">
        <x:v>1502201_1</x:v>
      </x:c>
      <x:c r="B3965" s="6" t="str">
        <x:v>1502</x:v>
      </x:c>
      <x:c r="C3965" s="6" t="str">
        <x:v>1502201</x:v>
      </x:c>
      <x:c r="D3965" s="6" t="str">
        <x:v>暴击率强化</x:v>
      </x:c>
      <x:c r="E3965" s="6" t="n">
        <x:v>1</x:v>
      </x:c>
      <x:c r="F3965" s="6" t="n">
        <x:v>0</x:v>
      </x:c>
      <x:c r="G3965" s="6" t="n">
        <x:v>1</x:v>
      </x:c>
      <x:c r="H3965" s="7" t="str"/>
      <x:c r="I3965" s="7" t="str">
        <x:v>[{"id": "2", "num": 2000}, {"id": "116001", "num": 2}]</x:v>
      </x:c>
      <x:c r="J3965" s="6" t="str">
        <x:v>https://raw.githubusercontent.com/Mar-7th/StarRailRes/dbe8cdfcfb0bf657b9fe1cf92d5537f118ccb487/index_new/cn/character_skill_trees.json</x:v>
      </x:c>
    </x:row>
    <x:row r="3966" ht="38" customHeight="1">
      <x:c r="A3966" s="6" t="str">
        <x:v>1502202_1</x:v>
      </x:c>
      <x:c r="B3966" s="6" t="str">
        <x:v>1502</x:v>
      </x:c>
      <x:c r="C3966" s="6" t="str">
        <x:v>1502202</x:v>
      </x:c>
      <x:c r="D3966" s="6" t="str">
        <x:v>速度强化</x:v>
      </x:c>
      <x:c r="E3966" s="6" t="n">
        <x:v>1</x:v>
      </x:c>
      <x:c r="F3966" s="6" t="n">
        <x:v>2</x:v>
      </x:c>
      <x:c r="G3966" s="6" t="n">
        <x:v>0</x:v>
      </x:c>
      <x:c r="H3966" s="7" t="str"/>
      <x:c r="I3966" s="7" t="str">
        <x:v>[{"id": "2", "num": 5000}, {"id": "110261", "num": 2}, {"id": "116001", "num": 6}]</x:v>
      </x:c>
      <x:c r="J3966" s="6" t="str">
        <x:v>https://raw.githubusercontent.com/Mar-7th/StarRailRes/dbe8cdfcfb0bf657b9fe1cf92d5537f118ccb487/index_new/cn/character_skill_trees.json</x:v>
      </x:c>
    </x:row>
    <x:row r="3967" ht="38" customHeight="1">
      <x:c r="A3967" s="6" t="str">
        <x:v>1502203_1</x:v>
      </x:c>
      <x:c r="B3967" s="6" t="str">
        <x:v>1502</x:v>
      </x:c>
      <x:c r="C3967" s="6" t="str">
        <x:v>1502203</x:v>
      </x:c>
      <x:c r="D3967" s="6" t="str">
        <x:v>暴击率强化</x:v>
      </x:c>
      <x:c r="E3967" s="6" t="n">
        <x:v>1</x:v>
      </x:c>
      <x:c r="F3967" s="6" t="n">
        <x:v>3</x:v>
      </x:c>
      <x:c r="G3967" s="6" t="n">
        <x:v>0</x:v>
      </x:c>
      <x:c r="H3967" s="7" t="str"/>
      <x:c r="I3967" s="7" t="str">
        <x:v>[{"id": "2", "num": 10000}, {"id": "110262", "num": 4}, {"id": "116002", "num": 2}]</x:v>
      </x:c>
      <x:c r="J3967" s="6" t="str">
        <x:v>https://raw.githubusercontent.com/Mar-7th/StarRailRes/dbe8cdfcfb0bf657b9fe1cf92d5537f118ccb487/index_new/cn/character_skill_trees.json</x:v>
      </x:c>
    </x:row>
    <x:row r="3968" ht="38" customHeight="1">
      <x:c r="A3968" s="6" t="str">
        <x:v>1502204_1</x:v>
      </x:c>
      <x:c r="B3968" s="6" t="str">
        <x:v>1502</x:v>
      </x:c>
      <x:c r="C3968" s="6" t="str">
        <x:v>1502204</x:v>
      </x:c>
      <x:c r="D3968" s="6" t="str">
        <x:v>欢愉度强化</x:v>
      </x:c>
      <x:c r="E3968" s="6" t="n">
        <x:v>1</x:v>
      </x:c>
      <x:c r="F3968" s="6" t="n">
        <x:v>3</x:v>
      </x:c>
      <x:c r="G3968" s="6" t="n">
        <x:v>0</x:v>
      </x:c>
      <x:c r="H3968" s="7" t="str"/>
      <x:c r="I3968" s="7" t="str">
        <x:v>[{"id": "2", "num": 10000}, {"id": "110262", "num": 4}, {"id": "116002", "num": 2}]</x:v>
      </x:c>
      <x:c r="J3968" s="6" t="str">
        <x:v>https://raw.githubusercontent.com/Mar-7th/StarRailRes/dbe8cdfcfb0bf657b9fe1cf92d5537f118ccb487/index_new/cn/character_skill_trees.json</x:v>
      </x:c>
    </x:row>
    <x:row r="3969" ht="38" customHeight="1">
      <x:c r="A3969" s="6" t="str">
        <x:v>1502205_1</x:v>
      </x:c>
      <x:c r="B3969" s="6" t="str">
        <x:v>1502</x:v>
      </x:c>
      <x:c r="C3969" s="6" t="str">
        <x:v>1502205</x:v>
      </x:c>
      <x:c r="D3969" s="6" t="str">
        <x:v>暴击率强化</x:v>
      </x:c>
      <x:c r="E3969" s="6" t="n">
        <x:v>1</x:v>
      </x:c>
      <x:c r="F3969" s="6" t="n">
        <x:v>4</x:v>
      </x:c>
      <x:c r="G3969" s="6" t="n">
        <x:v>0</x:v>
      </x:c>
      <x:c r="H3969" s="7" t="str"/>
      <x:c r="I3969" s="7" t="str">
        <x:v>[{"id": "2", "num": 18000}, {"id": "110262", "num": 4}, {"id": "116002", "num": 3}]</x:v>
      </x:c>
      <x:c r="J3969" s="6" t="str">
        <x:v>https://raw.githubusercontent.com/Mar-7th/StarRailRes/dbe8cdfcfb0bf657b9fe1cf92d5537f118ccb487/index_new/cn/character_skill_trees.json</x:v>
      </x:c>
    </x:row>
    <x:row r="3970" ht="38" customHeight="1">
      <x:c r="A3970" s="6" t="str">
        <x:v>1502206_1</x:v>
      </x:c>
      <x:c r="B3970" s="6" t="str">
        <x:v>1502</x:v>
      </x:c>
      <x:c r="C3970" s="6" t="str">
        <x:v>1502206</x:v>
      </x:c>
      <x:c r="D3970" s="6" t="str">
        <x:v>速度强化</x:v>
      </x:c>
      <x:c r="E3970" s="6" t="n">
        <x:v>1</x:v>
      </x:c>
      <x:c r="F3970" s="6" t="n">
        <x:v>5</x:v>
      </x:c>
      <x:c r="G3970" s="6" t="n">
        <x:v>0</x:v>
      </x:c>
      <x:c r="H3970" s="7" t="str"/>
      <x:c r="I3970" s="7" t="str">
        <x:v>[{"id": "2", "num": 45000}, {"id": "110263", "num": 3}, {"id": "116003", "num": 2}]</x:v>
      </x:c>
      <x:c r="J3970" s="6" t="str">
        <x:v>https://raw.githubusercontent.com/Mar-7th/StarRailRes/dbe8cdfcfb0bf657b9fe1cf92d5537f118ccb487/index_new/cn/character_skill_trees.json</x:v>
      </x:c>
    </x:row>
    <x:row r="3971" ht="38" customHeight="1">
      <x:c r="A3971" s="6" t="str">
        <x:v>1502207_1</x:v>
      </x:c>
      <x:c r="B3971" s="6" t="str">
        <x:v>1502</x:v>
      </x:c>
      <x:c r="C3971" s="6" t="str">
        <x:v>1502207</x:v>
      </x:c>
      <x:c r="D3971" s="6" t="str">
        <x:v>暴击率强化</x:v>
      </x:c>
      <x:c r="E3971" s="6" t="n">
        <x:v>1</x:v>
      </x:c>
      <x:c r="F3971" s="6" t="n">
        <x:v>5</x:v>
      </x:c>
      <x:c r="G3971" s="6" t="n">
        <x:v>0</x:v>
      </x:c>
      <x:c r="H3971" s="7" t="str"/>
      <x:c r="I3971" s="7" t="str">
        <x:v>[{"id": "2", "num": 45000}, {"id": "110263", "num": 3}, {"id": "116003", "num": 2}]</x:v>
      </x:c>
      <x:c r="J3971" s="6" t="str">
        <x:v>https://raw.githubusercontent.com/Mar-7th/StarRailRes/dbe8cdfcfb0bf657b9fe1cf92d5537f118ccb487/index_new/cn/character_skill_trees.json</x:v>
      </x:c>
    </x:row>
    <x:row r="3972" ht="38" customHeight="1">
      <x:c r="A3972" s="6" t="str">
        <x:v>1502208_1</x:v>
      </x:c>
      <x:c r="B3972" s="6" t="str">
        <x:v>1502</x:v>
      </x:c>
      <x:c r="C3972" s="6" t="str">
        <x:v>1502208</x:v>
      </x:c>
      <x:c r="D3972" s="6" t="str">
        <x:v>欢愉度强化</x:v>
      </x:c>
      <x:c r="E3972" s="6" t="n">
        <x:v>1</x:v>
      </x:c>
      <x:c r="F3972" s="6" t="n">
        <x:v>6</x:v>
      </x:c>
      <x:c r="G3972" s="6" t="n">
        <x:v>0</x:v>
      </x:c>
      <x:c r="H3972" s="7" t="str"/>
      <x:c r="I3972" s="7" t="str">
        <x:v>[{"id": "2", "num": 120000}, {"id": "110263", "num": 5}, {"id": "116003", "num": 2}]</x:v>
      </x:c>
      <x:c r="J3972" s="6" t="str">
        <x:v>https://raw.githubusercontent.com/Mar-7th/StarRailRes/dbe8cdfcfb0bf657b9fe1cf92d5537f118ccb487/index_new/cn/character_skill_trees.json</x:v>
      </x:c>
    </x:row>
    <x:row r="3973" ht="38" customHeight="1">
      <x:c r="A3973" s="6" t="str">
        <x:v>1502209_1</x:v>
      </x:c>
      <x:c r="B3973" s="6" t="str">
        <x:v>1502</x:v>
      </x:c>
      <x:c r="C3973" s="6" t="str">
        <x:v>1502209</x:v>
      </x:c>
      <x:c r="D3973" s="6" t="str">
        <x:v>速度强化</x:v>
      </x:c>
      <x:c r="E3973" s="6" t="n">
        <x:v>1</x:v>
      </x:c>
      <x:c r="F3973" s="6" t="n">
        <x:v>0</x:v>
      </x:c>
      <x:c r="G3973" s="6" t="n">
        <x:v>75</x:v>
      </x:c>
      <x:c r="H3973" s="7" t="str"/>
      <x:c r="I3973" s="7" t="str">
        <x:v>[{"id": "2", "num": 160000}, {"id": "110263", "num": 8}, {"id": "116003", "num": 8}]</x:v>
      </x:c>
      <x:c r="J3973" s="6" t="str">
        <x:v>https://raw.githubusercontent.com/Mar-7th/StarRailRes/dbe8cdfcfb0bf657b9fe1cf92d5537f118ccb487/index_new/cn/character_skill_trees.json</x:v>
      </x:c>
    </x:row>
    <x:row r="3974" ht="38" customHeight="1">
      <x:c r="A3974" s="6" t="str">
        <x:v>1502210_1</x:v>
      </x:c>
      <x:c r="B3974" s="6" t="str">
        <x:v>1502</x:v>
      </x:c>
      <x:c r="C3974" s="6" t="str">
        <x:v>1502210</x:v>
      </x:c>
      <x:c r="D3974" s="6" t="str">
        <x:v>暴击率强化</x:v>
      </x:c>
      <x:c r="E3974" s="6" t="n">
        <x:v>1</x:v>
      </x:c>
      <x:c r="F3974" s="6" t="n">
        <x:v>0</x:v>
      </x:c>
      <x:c r="G3974" s="6" t="n">
        <x:v>80</x:v>
      </x:c>
      <x:c r="H3974" s="7" t="str"/>
      <x:c r="I3974" s="7" t="str">
        <x:v>[{"id": "2", "num": 160000}, {"id": "110263", "num": 8}, {"id": "116003", "num": 8}]</x:v>
      </x:c>
      <x:c r="J3974" s="6" t="str">
        <x:v>https://raw.githubusercontent.com/Mar-7th/StarRailRes/dbe8cdfcfb0bf657b9fe1cf92d5537f118ccb487/index_new/cn/character_skill_trees.json</x:v>
      </x:c>
    </x:row>
    <x:row r="3975" ht="20" customHeight="1">
      <x:c r="A3975" s="6" t="str">
        <x:v>1502420_1</x:v>
      </x:c>
      <x:c r="B3975" s="6" t="str">
        <x:v>1502</x:v>
      </x:c>
      <x:c r="C3975" s="6" t="str">
        <x:v>1502420</x:v>
      </x:c>
      <x:c r="D3975" s="6" t="str">
        <x:v>欢愉技</x:v>
      </x:c>
      <x:c r="E3975" s="6" t="n">
        <x:v>1</x:v>
      </x:c>
      <x:c r="F3975" s="6" t="n">
        <x:v>0</x:v>
      </x:c>
      <x:c r="G3975" s="6" t="n">
        <x:v>0</x:v>
      </x:c>
      <x:c r="H3975" s="7" t="str"/>
      <x:c r="I3975" s="7" t="str">
        <x:v>[]</x:v>
      </x:c>
      <x:c r="J3975" s="6" t="str">
        <x:v>https://raw.githubusercontent.com/Mar-7th/StarRailRes/dbe8cdfcfb0bf657b9fe1cf92d5537f118ccb487/index_new/cn/character_skill_trees.json</x:v>
      </x:c>
    </x:row>
    <x:row r="3976" ht="38" customHeight="1">
      <x:c r="A3976" s="6" t="str">
        <x:v>1502420_2</x:v>
      </x:c>
      <x:c r="B3976" s="6" t="str">
        <x:v>1502</x:v>
      </x:c>
      <x:c r="C3976" s="6" t="str">
        <x:v>1502420</x:v>
      </x:c>
      <x:c r="D3976" s="6" t="str">
        <x:v>欢愉技</x:v>
      </x:c>
      <x:c r="E3976" s="6" t="n">
        <x:v>2</x:v>
      </x:c>
      <x:c r="F3976" s="6" t="n">
        <x:v>1</x:v>
      </x:c>
      <x:c r="G3976" s="6" t="n">
        <x:v>0</x:v>
      </x:c>
      <x:c r="H3976" s="7" t="str"/>
      <x:c r="I3976" s="7" t="str">
        <x:v>[{"id": "2", "num": 2000}, {"id": "116001", "num": 2}]</x:v>
      </x:c>
      <x:c r="J3976" s="6" t="str">
        <x:v>https://raw.githubusercontent.com/Mar-7th/StarRailRes/dbe8cdfcfb0bf657b9fe1cf92d5537f118ccb487/index_new/cn/character_skill_trees.json</x:v>
      </x:c>
    </x:row>
    <x:row r="3977" ht="38" customHeight="1">
      <x:c r="A3977" s="6" t="str">
        <x:v>1502420_3</x:v>
      </x:c>
      <x:c r="B3977" s="6" t="str">
        <x:v>1502</x:v>
      </x:c>
      <x:c r="C3977" s="6" t="str">
        <x:v>1502420</x:v>
      </x:c>
      <x:c r="D3977" s="6" t="str">
        <x:v>欢愉技</x:v>
      </x:c>
      <x:c r="E3977" s="6" t="n">
        <x:v>3</x:v>
      </x:c>
      <x:c r="F3977" s="6" t="n">
        <x:v>2</x:v>
      </x:c>
      <x:c r="G3977" s="6" t="n">
        <x:v>0</x:v>
      </x:c>
      <x:c r="H3977" s="7" t="str"/>
      <x:c r="I3977" s="7" t="str">
        <x:v>[{"id": "2", "num": 4000}, {"id": "110261", "num": 3}, {"id": "116001", "num": 5}]</x:v>
      </x:c>
      <x:c r="J3977" s="6" t="str">
        <x:v>https://raw.githubusercontent.com/Mar-7th/StarRailRes/dbe8cdfcfb0bf657b9fe1cf92d5537f118ccb487/index_new/cn/character_skill_trees.json</x:v>
      </x:c>
    </x:row>
    <x:row r="3978" ht="38" customHeight="1">
      <x:c r="A3978" s="6" t="str">
        <x:v>1502420_4</x:v>
      </x:c>
      <x:c r="B3978" s="6" t="str">
        <x:v>1502</x:v>
      </x:c>
      <x:c r="C3978" s="6" t="str">
        <x:v>1502420</x:v>
      </x:c>
      <x:c r="D3978" s="6" t="str">
        <x:v>欢愉技</x:v>
      </x:c>
      <x:c r="E3978" s="6" t="n">
        <x:v>4</x:v>
      </x:c>
      <x:c r="F3978" s="6" t="n">
        <x:v>3</x:v>
      </x:c>
      <x:c r="G3978" s="6" t="n">
        <x:v>0</x:v>
      </x:c>
      <x:c r="H3978" s="7" t="str"/>
      <x:c r="I3978" s="7" t="str">
        <x:v>[{"id": "2", "num": 8000}, {"id": "110262", "num": 2}, {"id": "116002", "num": 3}]</x:v>
      </x:c>
      <x:c r="J3978" s="6" t="str">
        <x:v>https://raw.githubusercontent.com/Mar-7th/StarRailRes/dbe8cdfcfb0bf657b9fe1cf92d5537f118ccb487/index_new/cn/character_skill_trees.json</x:v>
      </x:c>
    </x:row>
    <x:row r="3979" ht="38" customHeight="1">
      <x:c r="A3979" s="6" t="str">
        <x:v>1502420_5</x:v>
      </x:c>
      <x:c r="B3979" s="6" t="str">
        <x:v>1502</x:v>
      </x:c>
      <x:c r="C3979" s="6" t="str">
        <x:v>1502420</x:v>
      </x:c>
      <x:c r="D3979" s="6" t="str">
        <x:v>欢愉技</x:v>
      </x:c>
      <x:c r="E3979" s="6" t="n">
        <x:v>5</x:v>
      </x:c>
      <x:c r="F3979" s="6" t="n">
        <x:v>4</x:v>
      </x:c>
      <x:c r="G3979" s="6" t="n">
        <x:v>0</x:v>
      </x:c>
      <x:c r="H3979" s="7" t="str"/>
      <x:c r="I3979" s="7" t="str">
        <x:v>[{"id": "2", "num": 15000}, {"id": "110262", "num": 4}, {"id": "116002", "num": 3}]</x:v>
      </x:c>
      <x:c r="J3979" s="6" t="str">
        <x:v>https://raw.githubusercontent.com/Mar-7th/StarRailRes/dbe8cdfcfb0bf657b9fe1cf92d5537f118ccb487/index_new/cn/character_skill_trees.json</x:v>
      </x:c>
    </x:row>
    <x:row r="3980" ht="38" customHeight="1">
      <x:c r="A3980" s="6" t="str">
        <x:v>1502420_6</x:v>
      </x:c>
      <x:c r="B3980" s="6" t="str">
        <x:v>1502</x:v>
      </x:c>
      <x:c r="C3980" s="6" t="str">
        <x:v>1502420</x:v>
      </x:c>
      <x:c r="D3980" s="6" t="str">
        <x:v>欢愉技</x:v>
      </x:c>
      <x:c r="E3980" s="6" t="n">
        <x:v>6</x:v>
      </x:c>
      <x:c r="F3980" s="6" t="n">
        <x:v>4</x:v>
      </x:c>
      <x:c r="G3980" s="6" t="n">
        <x:v>0</x:v>
      </x:c>
      <x:c r="H3980" s="7" t="str"/>
      <x:c r="I3980" s="7" t="str">
        <x:v>[{"id": "2", "num": 24000}, {"id": "110262", "num": 6}, {"id": "116002", "num": 5}]</x:v>
      </x:c>
      <x:c r="J3980" s="6" t="str">
        <x:v>https://raw.githubusercontent.com/Mar-7th/StarRailRes/dbe8cdfcfb0bf657b9fe1cf92d5537f118ccb487/index_new/cn/character_skill_trees.json</x:v>
      </x:c>
    </x:row>
    <x:row r="3981" ht="38" customHeight="1">
      <x:c r="A3981" s="6" t="str">
        <x:v>1502420_7</x:v>
      </x:c>
      <x:c r="B3981" s="6" t="str">
        <x:v>1502</x:v>
      </x:c>
      <x:c r="C3981" s="6" t="str">
        <x:v>1502420</x:v>
      </x:c>
      <x:c r="D3981" s="6" t="str">
        <x:v>欢愉技</x:v>
      </x:c>
      <x:c r="E3981" s="6" t="n">
        <x:v>7</x:v>
      </x:c>
      <x:c r="F3981" s="6" t="n">
        <x:v>5</x:v>
      </x:c>
      <x:c r="G3981" s="6" t="n">
        <x:v>0</x:v>
      </x:c>
      <x:c r="H3981" s="7" t="str"/>
      <x:c r="I3981" s="7" t="str">
        <x:v>[{"id": "2", "num": 32000}, {"id": "110263", "num": 2}, {"id": "116003", "num": 2}]</x:v>
      </x:c>
      <x:c r="J3981" s="6" t="str">
        <x:v>https://raw.githubusercontent.com/Mar-7th/StarRailRes/dbe8cdfcfb0bf657b9fe1cf92d5537f118ccb487/index_new/cn/character_skill_trees.json</x:v>
      </x:c>
    </x:row>
    <x:row r="3982" ht="38" customHeight="1">
      <x:c r="A3982" s="6" t="str">
        <x:v>1502420_8</x:v>
      </x:c>
      <x:c r="B3982" s="6" t="str">
        <x:v>1502</x:v>
      </x:c>
      <x:c r="C3982" s="6" t="str">
        <x:v>1502420</x:v>
      </x:c>
      <x:c r="D3982" s="6" t="str">
        <x:v>欢愉技</x:v>
      </x:c>
      <x:c r="E3982" s="6" t="n">
        <x:v>8</x:v>
      </x:c>
      <x:c r="F3982" s="6" t="n">
        <x:v>5</x:v>
      </x:c>
      <x:c r="G3982" s="6" t="n">
        <x:v>0</x:v>
      </x:c>
      <x:c r="H3982" s="7" t="str"/>
      <x:c r="I3982" s="7" t="str">
        <x:v>[{"id": "2", "num": 65000}, {"id": "110263", "num": 4}, {"id": "116003", "num": 4}]</x:v>
      </x:c>
      <x:c r="J3982" s="6" t="str">
        <x:v>https://raw.githubusercontent.com/Mar-7th/StarRailRes/dbe8cdfcfb0bf657b9fe1cf92d5537f118ccb487/index_new/cn/character_skill_trees.json</x:v>
      </x:c>
    </x:row>
    <x:row r="3983" ht="38" customHeight="1">
      <x:c r="A3983" s="6" t="str">
        <x:v>1502420_9</x:v>
      </x:c>
      <x:c r="B3983" s="6" t="str">
        <x:v>1502</x:v>
      </x:c>
      <x:c r="C3983" s="6" t="str">
        <x:v>1502420</x:v>
      </x:c>
      <x:c r="D3983" s="6" t="str">
        <x:v>欢愉技</x:v>
      </x:c>
      <x:c r="E3983" s="6" t="n">
        <x:v>9</x:v>
      </x:c>
      <x:c r="F3983" s="6" t="n">
        <x:v>6</x:v>
      </x:c>
      <x:c r="G3983" s="6" t="n">
        <x:v>0</x:v>
      </x:c>
      <x:c r="H3983" s="7" t="str"/>
      <x:c r="I3983" s="7" t="str">
        <x:v>[{"id": "2", "num": 120000}, {"id": "110263", "num": 6}, {"id": "116003", "num": 4}]</x:v>
      </x:c>
      <x:c r="J3983" s="6" t="str">
        <x:v>https://raw.githubusercontent.com/Mar-7th/StarRailRes/dbe8cdfcfb0bf657b9fe1cf92d5537f118ccb487/index_new/cn/character_skill_trees.json</x:v>
      </x:c>
    </x:row>
    <x:row r="3984" ht="38" customHeight="1">
      <x:c r="A3984" s="6" t="str">
        <x:v>1502420_10</x:v>
      </x:c>
      <x:c r="B3984" s="6" t="str">
        <x:v>1502</x:v>
      </x:c>
      <x:c r="C3984" s="6" t="str">
        <x:v>1502420</x:v>
      </x:c>
      <x:c r="D3984" s="6" t="str">
        <x:v>欢愉技</x:v>
      </x:c>
      <x:c r="E3984" s="6" t="n">
        <x:v>10</x:v>
      </x:c>
      <x:c r="F3984" s="6" t="n">
        <x:v>6</x:v>
      </x:c>
      <x:c r="G3984" s="6" t="n">
        <x:v>0</x:v>
      </x:c>
      <x:c r="H3984" s="7" t="str"/>
      <x:c r="I3984" s="7" t="str">
        <x:v>[{"id": "2", "num": 250000}, {"id": "110263", "num": 12}, {"id": "116003", "num": 4}]</x:v>
      </x:c>
      <x:c r="J3984" s="6" t="str">
        <x:v>https://raw.githubusercontent.com/Mar-7th/StarRailRes/dbe8cdfcfb0bf657b9fe1cf92d5537f118ccb487/index_new/cn/character_skill_trees.json</x:v>
      </x:c>
    </x:row>
    <x:row r="3985" ht="20" customHeight="1">
      <x:c r="A3985" s="6" t="str">
        <x:v>1503001_1</x:v>
      </x:c>
      <x:c r="B3985" s="6" t="str">
        <x:v>1503</x:v>
      </x:c>
      <x:c r="C3985" s="6" t="str">
        <x:v>1503001</x:v>
      </x:c>
      <x:c r="D3985" s="6" t="str"/>
      <x:c r="E3985" s="6" t="n">
        <x:v>1</x:v>
      </x:c>
      <x:c r="F3985" s="6" t="n">
        <x:v>0</x:v>
      </x:c>
      <x:c r="G3985" s="6" t="n">
        <x:v>0</x:v>
      </x:c>
      <x:c r="H3985" s="7" t="str"/>
      <x:c r="I3985" s="7" t="str">
        <x:v>[]</x:v>
      </x:c>
      <x:c r="J3985" s="6" t="str">
        <x:v>https://raw.githubusercontent.com/Mar-7th/StarRailRes/dbe8cdfcfb0bf657b9fe1cf92d5537f118ccb487/index_new/cn/character_skill_trees.json</x:v>
      </x:c>
    </x:row>
    <x:row r="3986" ht="38" customHeight="1">
      <x:c r="A3986" s="6" t="str">
        <x:v>1503001_2</x:v>
      </x:c>
      <x:c r="B3986" s="6" t="str">
        <x:v>1503</x:v>
      </x:c>
      <x:c r="C3986" s="6" t="str">
        <x:v>1503001</x:v>
      </x:c>
      <x:c r="D3986" s="6" t="str"/>
      <x:c r="E3986" s="6" t="n">
        <x:v>2</x:v>
      </x:c>
      <x:c r="F3986" s="6" t="n">
        <x:v>2</x:v>
      </x:c>
      <x:c r="G3986" s="6" t="n">
        <x:v>0</x:v>
      </x:c>
      <x:c r="H3986" s="7" t="str"/>
      <x:c r="I3986" s="7" t="str">
        <x:v>[{"id": "2", "num": 4000}, {"id": "110261", "num": 2}, {"id": "116001", "num": 5}]</x:v>
      </x:c>
      <x:c r="J3986" s="6" t="str">
        <x:v>https://raw.githubusercontent.com/Mar-7th/StarRailRes/dbe8cdfcfb0bf657b9fe1cf92d5537f118ccb487/index_new/cn/character_skill_trees.json</x:v>
      </x:c>
    </x:row>
    <x:row r="3987" ht="38" customHeight="1">
      <x:c r="A3987" s="6" t="str">
        <x:v>1503001_3</x:v>
      </x:c>
      <x:c r="B3987" s="6" t="str">
        <x:v>1503</x:v>
      </x:c>
      <x:c r="C3987" s="6" t="str">
        <x:v>1503001</x:v>
      </x:c>
      <x:c r="D3987" s="6" t="str"/>
      <x:c r="E3987" s="6" t="n">
        <x:v>3</x:v>
      </x:c>
      <x:c r="F3987" s="6" t="n">
        <x:v>3</x:v>
      </x:c>
      <x:c r="G3987" s="6" t="n">
        <x:v>0</x:v>
      </x:c>
      <x:c r="H3987" s="7" t="str"/>
      <x:c r="I3987" s="7" t="str">
        <x:v>[{"id": "2", "num": 8000}, {"id": "110262", "num": 2}, {"id": "116002", "num": 2}]</x:v>
      </x:c>
      <x:c r="J3987" s="6" t="str">
        <x:v>https://raw.githubusercontent.com/Mar-7th/StarRailRes/dbe8cdfcfb0bf657b9fe1cf92d5537f118ccb487/index_new/cn/character_skill_trees.json</x:v>
      </x:c>
    </x:row>
    <x:row r="3988" ht="38" customHeight="1">
      <x:c r="A3988" s="6" t="str">
        <x:v>1503001_4</x:v>
      </x:c>
      <x:c r="B3988" s="6" t="str">
        <x:v>1503</x:v>
      </x:c>
      <x:c r="C3988" s="6" t="str">
        <x:v>1503001</x:v>
      </x:c>
      <x:c r="D3988" s="6" t="str"/>
      <x:c r="E3988" s="6" t="n">
        <x:v>4</x:v>
      </x:c>
      <x:c r="F3988" s="6" t="n">
        <x:v>4</x:v>
      </x:c>
      <x:c r="G3988" s="6" t="n">
        <x:v>0</x:v>
      </x:c>
      <x:c r="H3988" s="7" t="str"/>
      <x:c r="I3988" s="7" t="str">
        <x:v>[{"id": "2", "num": 16000}, {"id": "110262", "num": 3}, {"id": "116002", "num": 3}]</x:v>
      </x:c>
      <x:c r="J3988" s="6" t="str">
        <x:v>https://raw.githubusercontent.com/Mar-7th/StarRailRes/dbe8cdfcfb0bf657b9fe1cf92d5537f118ccb487/index_new/cn/character_skill_trees.json</x:v>
      </x:c>
    </x:row>
    <x:row r="3989" ht="38" customHeight="1">
      <x:c r="A3989" s="6" t="str">
        <x:v>1503001_5</x:v>
      </x:c>
      <x:c r="B3989" s="6" t="str">
        <x:v>1503</x:v>
      </x:c>
      <x:c r="C3989" s="6" t="str">
        <x:v>1503001</x:v>
      </x:c>
      <x:c r="D3989" s="6" t="str"/>
      <x:c r="E3989" s="6" t="n">
        <x:v>5</x:v>
      </x:c>
      <x:c r="F3989" s="6" t="n">
        <x:v>5</x:v>
      </x:c>
      <x:c r="G3989" s="6" t="n">
        <x:v>0</x:v>
      </x:c>
      <x:c r="H3989" s="7" t="str"/>
      <x:c r="I3989" s="7" t="str">
        <x:v>[{"id": "2", "num": 32000}, {"id": "110263", "num": 3}, {"id": "116003", "num": 2}]</x:v>
      </x:c>
      <x:c r="J3989" s="6" t="str">
        <x:v>https://raw.githubusercontent.com/Mar-7th/StarRailRes/dbe8cdfcfb0bf657b9fe1cf92d5537f118ccb487/index_new/cn/character_skill_trees.json</x:v>
      </x:c>
    </x:row>
    <x:row r="3990" ht="38" customHeight="1">
      <x:c r="A3990" s="6" t="str">
        <x:v>1503001_6</x:v>
      </x:c>
      <x:c r="B3990" s="6" t="str">
        <x:v>1503</x:v>
      </x:c>
      <x:c r="C3990" s="6" t="str">
        <x:v>1503001</x:v>
      </x:c>
      <x:c r="D3990" s="6" t="str"/>
      <x:c r="E3990" s="6" t="n">
        <x:v>6</x:v>
      </x:c>
      <x:c r="F3990" s="6" t="n">
        <x:v>6</x:v>
      </x:c>
      <x:c r="G3990" s="6" t="n">
        <x:v>0</x:v>
      </x:c>
      <x:c r="H3990" s="7" t="str"/>
      <x:c r="I3990" s="7" t="str">
        <x:v>[{"id": "2", "num": 120000}, {"id": "110263", "num": 5}, {"id": "116003", "num": 2}]</x:v>
      </x:c>
      <x:c r="J3990" s="6" t="str">
        <x:v>https://raw.githubusercontent.com/Mar-7th/StarRailRes/dbe8cdfcfb0bf657b9fe1cf92d5537f118ccb487/index_new/cn/character_skill_trees.json</x:v>
      </x:c>
    </x:row>
    <x:row r="3991" ht="20" customHeight="1">
      <x:c r="A3991" s="6" t="str">
        <x:v>1503002_1</x:v>
      </x:c>
      <x:c r="B3991" s="6" t="str">
        <x:v>1503</x:v>
      </x:c>
      <x:c r="C3991" s="6" t="str">
        <x:v>1503002</x:v>
      </x:c>
      <x:c r="D3991" s="6" t="str"/>
      <x:c r="E3991" s="6" t="n">
        <x:v>1</x:v>
      </x:c>
      <x:c r="F3991" s="6" t="n">
        <x:v>0</x:v>
      </x:c>
      <x:c r="G3991" s="6" t="n">
        <x:v>0</x:v>
      </x:c>
      <x:c r="H3991" s="7" t="str"/>
      <x:c r="I3991" s="7" t="str">
        <x:v>[]</x:v>
      </x:c>
      <x:c r="J3991" s="6" t="str">
        <x:v>https://raw.githubusercontent.com/Mar-7th/StarRailRes/dbe8cdfcfb0bf657b9fe1cf92d5537f118ccb487/index_new/cn/character_skill_trees.json</x:v>
      </x:c>
    </x:row>
    <x:row r="3992" ht="38" customHeight="1">
      <x:c r="A3992" s="6" t="str">
        <x:v>1503002_2</x:v>
      </x:c>
      <x:c r="B3992" s="6" t="str">
        <x:v>1503</x:v>
      </x:c>
      <x:c r="C3992" s="6" t="str">
        <x:v>1503002</x:v>
      </x:c>
      <x:c r="D3992" s="6" t="str"/>
      <x:c r="E3992" s="6" t="n">
        <x:v>2</x:v>
      </x:c>
      <x:c r="F3992" s="6" t="n">
        <x:v>1</x:v>
      </x:c>
      <x:c r="G3992" s="6" t="n">
        <x:v>0</x:v>
      </x:c>
      <x:c r="H3992" s="7" t="str"/>
      <x:c r="I3992" s="7" t="str">
        <x:v>[{"id": "2", "num": 2000}, {"id": "116001", "num": 2}]</x:v>
      </x:c>
      <x:c r="J3992" s="6" t="str">
        <x:v>https://raw.githubusercontent.com/Mar-7th/StarRailRes/dbe8cdfcfb0bf657b9fe1cf92d5537f118ccb487/index_new/cn/character_skill_trees.json</x:v>
      </x:c>
    </x:row>
    <x:row r="3993" ht="38" customHeight="1">
      <x:c r="A3993" s="6" t="str">
        <x:v>1503002_3</x:v>
      </x:c>
      <x:c r="B3993" s="6" t="str">
        <x:v>1503</x:v>
      </x:c>
      <x:c r="C3993" s="6" t="str">
        <x:v>1503002</x:v>
      </x:c>
      <x:c r="D3993" s="6" t="str"/>
      <x:c r="E3993" s="6" t="n">
        <x:v>3</x:v>
      </x:c>
      <x:c r="F3993" s="6" t="n">
        <x:v>2</x:v>
      </x:c>
      <x:c r="G3993" s="6" t="n">
        <x:v>0</x:v>
      </x:c>
      <x:c r="H3993" s="7" t="str"/>
      <x:c r="I3993" s="7" t="str">
        <x:v>[{"id": "2", "num": 4000}, {"id": "110261", "num": 3}, {"id": "116001", "num": 5}]</x:v>
      </x:c>
      <x:c r="J3993" s="6" t="str">
        <x:v>https://raw.githubusercontent.com/Mar-7th/StarRailRes/dbe8cdfcfb0bf657b9fe1cf92d5537f118ccb487/index_new/cn/character_skill_trees.json</x:v>
      </x:c>
    </x:row>
    <x:row r="3994" ht="38" customHeight="1">
      <x:c r="A3994" s="6" t="str">
        <x:v>1503002_4</x:v>
      </x:c>
      <x:c r="B3994" s="6" t="str">
        <x:v>1503</x:v>
      </x:c>
      <x:c r="C3994" s="6" t="str">
        <x:v>1503002</x:v>
      </x:c>
      <x:c r="D3994" s="6" t="str"/>
      <x:c r="E3994" s="6" t="n">
        <x:v>4</x:v>
      </x:c>
      <x:c r="F3994" s="6" t="n">
        <x:v>3</x:v>
      </x:c>
      <x:c r="G3994" s="6" t="n">
        <x:v>0</x:v>
      </x:c>
      <x:c r="H3994" s="7" t="str"/>
      <x:c r="I3994" s="7" t="str">
        <x:v>[{"id": "2", "num": 8000}, {"id": "110262", "num": 2}, {"id": "116002", "num": 3}]</x:v>
      </x:c>
      <x:c r="J3994" s="6" t="str">
        <x:v>https://raw.githubusercontent.com/Mar-7th/StarRailRes/dbe8cdfcfb0bf657b9fe1cf92d5537f118ccb487/index_new/cn/character_skill_trees.json</x:v>
      </x:c>
    </x:row>
    <x:row r="3995" ht="38" customHeight="1">
      <x:c r="A3995" s="6" t="str">
        <x:v>1503002_5</x:v>
      </x:c>
      <x:c r="B3995" s="6" t="str">
        <x:v>1503</x:v>
      </x:c>
      <x:c r="C3995" s="6" t="str">
        <x:v>1503002</x:v>
      </x:c>
      <x:c r="D3995" s="6" t="str"/>
      <x:c r="E3995" s="6" t="n">
        <x:v>5</x:v>
      </x:c>
      <x:c r="F3995" s="6" t="n">
        <x:v>4</x:v>
      </x:c>
      <x:c r="G3995" s="6" t="n">
        <x:v>0</x:v>
      </x:c>
      <x:c r="H3995" s="7" t="str"/>
      <x:c r="I3995" s="7" t="str">
        <x:v>[{"id": "2", "num": 15000}, {"id": "110262", "num": 4}, {"id": "116002", "num": 3}]</x:v>
      </x:c>
      <x:c r="J3995" s="6" t="str">
        <x:v>https://raw.githubusercontent.com/Mar-7th/StarRailRes/dbe8cdfcfb0bf657b9fe1cf92d5537f118ccb487/index_new/cn/character_skill_trees.json</x:v>
      </x:c>
    </x:row>
    <x:row r="3996" ht="38" customHeight="1">
      <x:c r="A3996" s="6" t="str">
        <x:v>1503002_6</x:v>
      </x:c>
      <x:c r="B3996" s="6" t="str">
        <x:v>1503</x:v>
      </x:c>
      <x:c r="C3996" s="6" t="str">
        <x:v>1503002</x:v>
      </x:c>
      <x:c r="D3996" s="6" t="str"/>
      <x:c r="E3996" s="6" t="n">
        <x:v>6</x:v>
      </x:c>
      <x:c r="F3996" s="6" t="n">
        <x:v>4</x:v>
      </x:c>
      <x:c r="G3996" s="6" t="n">
        <x:v>0</x:v>
      </x:c>
      <x:c r="H3996" s="7" t="str"/>
      <x:c r="I3996" s="7" t="str">
        <x:v>[{"id": "2", "num": 24000}, {"id": "110262", "num": 6}, {"id": "116002", "num": 5}]</x:v>
      </x:c>
      <x:c r="J3996" s="6" t="str">
        <x:v>https://raw.githubusercontent.com/Mar-7th/StarRailRes/dbe8cdfcfb0bf657b9fe1cf92d5537f118ccb487/index_new/cn/character_skill_trees.json</x:v>
      </x:c>
    </x:row>
    <x:row r="3997" ht="38" customHeight="1">
      <x:c r="A3997" s="6" t="str">
        <x:v>1503002_7</x:v>
      </x:c>
      <x:c r="B3997" s="6" t="str">
        <x:v>1503</x:v>
      </x:c>
      <x:c r="C3997" s="6" t="str">
        <x:v>1503002</x:v>
      </x:c>
      <x:c r="D3997" s="6" t="str"/>
      <x:c r="E3997" s="6" t="n">
        <x:v>7</x:v>
      </x:c>
      <x:c r="F3997" s="6" t="n">
        <x:v>5</x:v>
      </x:c>
      <x:c r="G3997" s="6" t="n">
        <x:v>0</x:v>
      </x:c>
      <x:c r="H3997" s="7" t="str"/>
      <x:c r="I3997" s="7" t="str">
        <x:v>[{"id": "2", "num": 32000}, {"id": "110263", "num": 2}, {"id": "116003", "num": 2}]</x:v>
      </x:c>
      <x:c r="J3997" s="6" t="str">
        <x:v>https://raw.githubusercontent.com/Mar-7th/StarRailRes/dbe8cdfcfb0bf657b9fe1cf92d5537f118ccb487/index_new/cn/character_skill_trees.json</x:v>
      </x:c>
    </x:row>
    <x:row r="3998" ht="53" customHeight="1">
      <x:c r="A3998" s="6" t="str">
        <x:v>1503002_8</x:v>
      </x:c>
      <x:c r="B3998" s="6" t="str">
        <x:v>1503</x:v>
      </x:c>
      <x:c r="C3998" s="6" t="str">
        <x:v>1503002</x:v>
      </x:c>
      <x:c r="D3998" s="6" t="str"/>
      <x:c r="E3998" s="6" t="n">
        <x:v>8</x:v>
      </x:c>
      <x:c r="F3998" s="6" t="n">
        <x:v>5</x:v>
      </x:c>
      <x:c r="G3998" s="6" t="n">
        <x:v>0</x:v>
      </x:c>
      <x:c r="H3998" s="7" t="str"/>
      <x:c r="I3998" s="7" t="str">
        <x:v>[{"id": "2", "num": 65000}, {"id": "110263", "num": 4}, {"id": "110509", "num": 1}, {"id": "116003", "num": 4}]</x:v>
      </x:c>
      <x:c r="J3998" s="6" t="str">
        <x:v>https://raw.githubusercontent.com/Mar-7th/StarRailRes/dbe8cdfcfb0bf657b9fe1cf92d5537f118ccb487/index_new/cn/character_skill_trees.json</x:v>
      </x:c>
    </x:row>
    <x:row r="3999" ht="53" customHeight="1">
      <x:c r="A3999" s="6" t="str">
        <x:v>1503002_9</x:v>
      </x:c>
      <x:c r="B3999" s="6" t="str">
        <x:v>1503</x:v>
      </x:c>
      <x:c r="C3999" s="6" t="str">
        <x:v>1503002</x:v>
      </x:c>
      <x:c r="D3999" s="6" t="str"/>
      <x:c r="E3999" s="6" t="n">
        <x:v>9</x:v>
      </x:c>
      <x:c r="F3999" s="6" t="n">
        <x:v>6</x:v>
      </x:c>
      <x:c r="G3999" s="6" t="n">
        <x:v>0</x:v>
      </x:c>
      <x:c r="H3999" s="7" t="str"/>
      <x:c r="I3999" s="7" t="str">
        <x:v>[{"id": "2", "num": 120000}, {"id": "110263", "num": 6}, {"id": "241", "num": 1}, {"id": "110509", "num": 1}]</x:v>
      </x:c>
      <x:c r="J3999" s="6" t="str">
        <x:v>https://raw.githubusercontent.com/Mar-7th/StarRailRes/dbe8cdfcfb0bf657b9fe1cf92d5537f118ccb487/index_new/cn/character_skill_trees.json</x:v>
      </x:c>
    </x:row>
    <x:row r="4000" ht="53" customHeight="1">
      <x:c r="A4000" s="6" t="str">
        <x:v>1503002_10</x:v>
      </x:c>
      <x:c r="B4000" s="6" t="str">
        <x:v>1503</x:v>
      </x:c>
      <x:c r="C4000" s="6" t="str">
        <x:v>1503002</x:v>
      </x:c>
      <x:c r="D4000" s="6" t="str"/>
      <x:c r="E4000" s="6" t="n">
        <x:v>10</x:v>
      </x:c>
      <x:c r="F4000" s="6" t="n">
        <x:v>6</x:v>
      </x:c>
      <x:c r="G4000" s="6" t="n">
        <x:v>0</x:v>
      </x:c>
      <x:c r="H4000" s="7" t="str"/>
      <x:c r="I4000" s="7" t="str">
        <x:v>[{"id": "2", "num": 250000}, {"id": "110263", "num": 12}, {"id": "241", "num": 1}, {"id": "110509", "num": 1}]</x:v>
      </x:c>
      <x:c r="J4000" s="6" t="str">
        <x:v>https://raw.githubusercontent.com/Mar-7th/StarRailRes/dbe8cdfcfb0bf657b9fe1cf92d5537f118ccb487/index_new/cn/character_skill_trees.json</x:v>
      </x:c>
    </x:row>
    <x:row r="4001" ht="20" customHeight="1">
      <x:c r="A4001" s="6" t="str">
        <x:v>1503003_1</x:v>
      </x:c>
      <x:c r="B4001" s="6" t="str">
        <x:v>1503</x:v>
      </x:c>
      <x:c r="C4001" s="6" t="str">
        <x:v>1503003</x:v>
      </x:c>
      <x:c r="D4001" s="6" t="str"/>
      <x:c r="E4001" s="6" t="n">
        <x:v>1</x:v>
      </x:c>
      <x:c r="F4001" s="6" t="n">
        <x:v>0</x:v>
      </x:c>
      <x:c r="G4001" s="6" t="n">
        <x:v>0</x:v>
      </x:c>
      <x:c r="H4001" s="7" t="str"/>
      <x:c r="I4001" s="7" t="str">
        <x:v>[]</x:v>
      </x:c>
      <x:c r="J4001" s="6" t="str">
        <x:v>https://raw.githubusercontent.com/Mar-7th/StarRailRes/dbe8cdfcfb0bf657b9fe1cf92d5537f118ccb487/index_new/cn/character_skill_trees.json</x:v>
      </x:c>
    </x:row>
    <x:row r="4002" ht="38" customHeight="1">
      <x:c r="A4002" s="6" t="str">
        <x:v>1503003_2</x:v>
      </x:c>
      <x:c r="B4002" s="6" t="str">
        <x:v>1503</x:v>
      </x:c>
      <x:c r="C4002" s="6" t="str">
        <x:v>1503003</x:v>
      </x:c>
      <x:c r="D4002" s="6" t="str"/>
      <x:c r="E4002" s="6" t="n">
        <x:v>2</x:v>
      </x:c>
      <x:c r="F4002" s="6" t="n">
        <x:v>1</x:v>
      </x:c>
      <x:c r="G4002" s="6" t="n">
        <x:v>0</x:v>
      </x:c>
      <x:c r="H4002" s="7" t="str"/>
      <x:c r="I4002" s="7" t="str">
        <x:v>[{"id": "2", "num": 2000}, {"id": "116001", "num": 2}]</x:v>
      </x:c>
      <x:c r="J4002" s="6" t="str">
        <x:v>https://raw.githubusercontent.com/Mar-7th/StarRailRes/dbe8cdfcfb0bf657b9fe1cf92d5537f118ccb487/index_new/cn/character_skill_trees.json</x:v>
      </x:c>
    </x:row>
    <x:row r="4003" ht="38" customHeight="1">
      <x:c r="A4003" s="6" t="str">
        <x:v>1503003_3</x:v>
      </x:c>
      <x:c r="B4003" s="6" t="str">
        <x:v>1503</x:v>
      </x:c>
      <x:c r="C4003" s="6" t="str">
        <x:v>1503003</x:v>
      </x:c>
      <x:c r="D4003" s="6" t="str"/>
      <x:c r="E4003" s="6" t="n">
        <x:v>3</x:v>
      </x:c>
      <x:c r="F4003" s="6" t="n">
        <x:v>2</x:v>
      </x:c>
      <x:c r="G4003" s="6" t="n">
        <x:v>0</x:v>
      </x:c>
      <x:c r="H4003" s="7" t="str"/>
      <x:c r="I4003" s="7" t="str">
        <x:v>[{"id": "2", "num": 4000}, {"id": "110261", "num": 3}, {"id": "116001", "num": 5}]</x:v>
      </x:c>
      <x:c r="J4003" s="6" t="str">
        <x:v>https://raw.githubusercontent.com/Mar-7th/StarRailRes/dbe8cdfcfb0bf657b9fe1cf92d5537f118ccb487/index_new/cn/character_skill_trees.json</x:v>
      </x:c>
    </x:row>
    <x:row r="4004" ht="38" customHeight="1">
      <x:c r="A4004" s="6" t="str">
        <x:v>1503003_4</x:v>
      </x:c>
      <x:c r="B4004" s="6" t="str">
        <x:v>1503</x:v>
      </x:c>
      <x:c r="C4004" s="6" t="str">
        <x:v>1503003</x:v>
      </x:c>
      <x:c r="D4004" s="6" t="str"/>
      <x:c r="E4004" s="6" t="n">
        <x:v>4</x:v>
      </x:c>
      <x:c r="F4004" s="6" t="n">
        <x:v>3</x:v>
      </x:c>
      <x:c r="G4004" s="6" t="n">
        <x:v>0</x:v>
      </x:c>
      <x:c r="H4004" s="7" t="str"/>
      <x:c r="I4004" s="7" t="str">
        <x:v>[{"id": "2", "num": 8000}, {"id": "110262", "num": 2}, {"id": "116002", "num": 3}]</x:v>
      </x:c>
      <x:c r="J4004" s="6" t="str">
        <x:v>https://raw.githubusercontent.com/Mar-7th/StarRailRes/dbe8cdfcfb0bf657b9fe1cf92d5537f118ccb487/index_new/cn/character_skill_trees.json</x:v>
      </x:c>
    </x:row>
    <x:row r="4005" ht="38" customHeight="1">
      <x:c r="A4005" s="6" t="str">
        <x:v>1503003_5</x:v>
      </x:c>
      <x:c r="B4005" s="6" t="str">
        <x:v>1503</x:v>
      </x:c>
      <x:c r="C4005" s="6" t="str">
        <x:v>1503003</x:v>
      </x:c>
      <x:c r="D4005" s="6" t="str"/>
      <x:c r="E4005" s="6" t="n">
        <x:v>5</x:v>
      </x:c>
      <x:c r="F4005" s="6" t="n">
        <x:v>4</x:v>
      </x:c>
      <x:c r="G4005" s="6" t="n">
        <x:v>0</x:v>
      </x:c>
      <x:c r="H4005" s="7" t="str"/>
      <x:c r="I4005" s="7" t="str">
        <x:v>[{"id": "2", "num": 15000}, {"id": "110262", "num": 4}, {"id": "116002", "num": 3}]</x:v>
      </x:c>
      <x:c r="J4005" s="6" t="str">
        <x:v>https://raw.githubusercontent.com/Mar-7th/StarRailRes/dbe8cdfcfb0bf657b9fe1cf92d5537f118ccb487/index_new/cn/character_skill_trees.json</x:v>
      </x:c>
    </x:row>
    <x:row r="4006" ht="38" customHeight="1">
      <x:c r="A4006" s="6" t="str">
        <x:v>1503003_6</x:v>
      </x:c>
      <x:c r="B4006" s="6" t="str">
        <x:v>1503</x:v>
      </x:c>
      <x:c r="C4006" s="6" t="str">
        <x:v>1503003</x:v>
      </x:c>
      <x:c r="D4006" s="6" t="str"/>
      <x:c r="E4006" s="6" t="n">
        <x:v>6</x:v>
      </x:c>
      <x:c r="F4006" s="6" t="n">
        <x:v>4</x:v>
      </x:c>
      <x:c r="G4006" s="6" t="n">
        <x:v>0</x:v>
      </x:c>
      <x:c r="H4006" s="7" t="str"/>
      <x:c r="I4006" s="7" t="str">
        <x:v>[{"id": "2", "num": 24000}, {"id": "110262", "num": 6}, {"id": "116002", "num": 5}]</x:v>
      </x:c>
      <x:c r="J4006" s="6" t="str">
        <x:v>https://raw.githubusercontent.com/Mar-7th/StarRailRes/dbe8cdfcfb0bf657b9fe1cf92d5537f118ccb487/index_new/cn/character_skill_trees.json</x:v>
      </x:c>
    </x:row>
    <x:row r="4007" ht="38" customHeight="1">
      <x:c r="A4007" s="6" t="str">
        <x:v>1503003_7</x:v>
      </x:c>
      <x:c r="B4007" s="6" t="str">
        <x:v>1503</x:v>
      </x:c>
      <x:c r="C4007" s="6" t="str">
        <x:v>1503003</x:v>
      </x:c>
      <x:c r="D4007" s="6" t="str"/>
      <x:c r="E4007" s="6" t="n">
        <x:v>7</x:v>
      </x:c>
      <x:c r="F4007" s="6" t="n">
        <x:v>5</x:v>
      </x:c>
      <x:c r="G4007" s="6" t="n">
        <x:v>0</x:v>
      </x:c>
      <x:c r="H4007" s="7" t="str"/>
      <x:c r="I4007" s="7" t="str">
        <x:v>[{"id": "2", "num": 32000}, {"id": "110263", "num": 2}, {"id": "116003", "num": 2}]</x:v>
      </x:c>
      <x:c r="J4007" s="6" t="str">
        <x:v>https://raw.githubusercontent.com/Mar-7th/StarRailRes/dbe8cdfcfb0bf657b9fe1cf92d5537f118ccb487/index_new/cn/character_skill_trees.json</x:v>
      </x:c>
    </x:row>
    <x:row r="4008" ht="53" customHeight="1">
      <x:c r="A4008" s="6" t="str">
        <x:v>1503003_8</x:v>
      </x:c>
      <x:c r="B4008" s="6" t="str">
        <x:v>1503</x:v>
      </x:c>
      <x:c r="C4008" s="6" t="str">
        <x:v>1503003</x:v>
      </x:c>
      <x:c r="D4008" s="6" t="str"/>
      <x:c r="E4008" s="6" t="n">
        <x:v>8</x:v>
      </x:c>
      <x:c r="F4008" s="6" t="n">
        <x:v>5</x:v>
      </x:c>
      <x:c r="G4008" s="6" t="n">
        <x:v>0</x:v>
      </x:c>
      <x:c r="H4008" s="7" t="str"/>
      <x:c r="I4008" s="7" t="str">
        <x:v>[{"id": "2", "num": 65000}, {"id": "110263", "num": 4}, {"id": "110509", "num": 1}, {"id": "116003", "num": 4}]</x:v>
      </x:c>
      <x:c r="J4008" s="6" t="str">
        <x:v>https://raw.githubusercontent.com/Mar-7th/StarRailRes/dbe8cdfcfb0bf657b9fe1cf92d5537f118ccb487/index_new/cn/character_skill_trees.json</x:v>
      </x:c>
    </x:row>
    <x:row r="4009" ht="53" customHeight="1">
      <x:c r="A4009" s="6" t="str">
        <x:v>1503003_9</x:v>
      </x:c>
      <x:c r="B4009" s="6" t="str">
        <x:v>1503</x:v>
      </x:c>
      <x:c r="C4009" s="6" t="str">
        <x:v>1503003</x:v>
      </x:c>
      <x:c r="D4009" s="6" t="str"/>
      <x:c r="E4009" s="6" t="n">
        <x:v>9</x:v>
      </x:c>
      <x:c r="F4009" s="6" t="n">
        <x:v>6</x:v>
      </x:c>
      <x:c r="G4009" s="6" t="n">
        <x:v>0</x:v>
      </x:c>
      <x:c r="H4009" s="7" t="str"/>
      <x:c r="I4009" s="7" t="str">
        <x:v>[{"id": "2", "num": 120000}, {"id": "110263", "num": 6}, {"id": "241", "num": 1}, {"id": "110509", "num": 1}]</x:v>
      </x:c>
      <x:c r="J4009" s="6" t="str">
        <x:v>https://raw.githubusercontent.com/Mar-7th/StarRailRes/dbe8cdfcfb0bf657b9fe1cf92d5537f118ccb487/index_new/cn/character_skill_trees.json</x:v>
      </x:c>
    </x:row>
    <x:row r="4010" ht="53" customHeight="1">
      <x:c r="A4010" s="6" t="str">
        <x:v>1503003_10</x:v>
      </x:c>
      <x:c r="B4010" s="6" t="str">
        <x:v>1503</x:v>
      </x:c>
      <x:c r="C4010" s="6" t="str">
        <x:v>1503003</x:v>
      </x:c>
      <x:c r="D4010" s="6" t="str"/>
      <x:c r="E4010" s="6" t="n">
        <x:v>10</x:v>
      </x:c>
      <x:c r="F4010" s="6" t="n">
        <x:v>6</x:v>
      </x:c>
      <x:c r="G4010" s="6" t="n">
        <x:v>0</x:v>
      </x:c>
      <x:c r="H4010" s="7" t="str"/>
      <x:c r="I4010" s="7" t="str">
        <x:v>[{"id": "2", "num": 250000}, {"id": "110263", "num": 12}, {"id": "241", "num": 1}, {"id": "110509", "num": 1}]</x:v>
      </x:c>
      <x:c r="J4010" s="6" t="str">
        <x:v>https://raw.githubusercontent.com/Mar-7th/StarRailRes/dbe8cdfcfb0bf657b9fe1cf92d5537f118ccb487/index_new/cn/character_skill_trees.json</x:v>
      </x:c>
    </x:row>
    <x:row r="4011" ht="20" customHeight="1">
      <x:c r="A4011" s="6" t="str">
        <x:v>1503004_1</x:v>
      </x:c>
      <x:c r="B4011" s="6" t="str">
        <x:v>1503</x:v>
      </x:c>
      <x:c r="C4011" s="6" t="str">
        <x:v>1503004</x:v>
      </x:c>
      <x:c r="D4011" s="6" t="str"/>
      <x:c r="E4011" s="6" t="n">
        <x:v>1</x:v>
      </x:c>
      <x:c r="F4011" s="6" t="n">
        <x:v>0</x:v>
      </x:c>
      <x:c r="G4011" s="6" t="n">
        <x:v>0</x:v>
      </x:c>
      <x:c r="H4011" s="7" t="str"/>
      <x:c r="I4011" s="7" t="str">
        <x:v>[]</x:v>
      </x:c>
      <x:c r="J4011" s="6" t="str">
        <x:v>https://raw.githubusercontent.com/Mar-7th/StarRailRes/dbe8cdfcfb0bf657b9fe1cf92d5537f118ccb487/index_new/cn/character_skill_trees.json</x:v>
      </x:c>
    </x:row>
    <x:row r="4012" ht="38" customHeight="1">
      <x:c r="A4012" s="6" t="str">
        <x:v>1503004_2</x:v>
      </x:c>
      <x:c r="B4012" s="6" t="str">
        <x:v>1503</x:v>
      </x:c>
      <x:c r="C4012" s="6" t="str">
        <x:v>1503004</x:v>
      </x:c>
      <x:c r="D4012" s="6" t="str"/>
      <x:c r="E4012" s="6" t="n">
        <x:v>2</x:v>
      </x:c>
      <x:c r="F4012" s="6" t="n">
        <x:v>1</x:v>
      </x:c>
      <x:c r="G4012" s="6" t="n">
        <x:v>0</x:v>
      </x:c>
      <x:c r="H4012" s="7" t="str"/>
      <x:c r="I4012" s="7" t="str">
        <x:v>[{"id": "2", "num": 2000}, {"id": "116001", "num": 2}]</x:v>
      </x:c>
      <x:c r="J4012" s="6" t="str">
        <x:v>https://raw.githubusercontent.com/Mar-7th/StarRailRes/dbe8cdfcfb0bf657b9fe1cf92d5537f118ccb487/index_new/cn/character_skill_trees.json</x:v>
      </x:c>
    </x:row>
    <x:row r="4013" ht="38" customHeight="1">
      <x:c r="A4013" s="6" t="str">
        <x:v>1503004_3</x:v>
      </x:c>
      <x:c r="B4013" s="6" t="str">
        <x:v>1503</x:v>
      </x:c>
      <x:c r="C4013" s="6" t="str">
        <x:v>1503004</x:v>
      </x:c>
      <x:c r="D4013" s="6" t="str"/>
      <x:c r="E4013" s="6" t="n">
        <x:v>3</x:v>
      </x:c>
      <x:c r="F4013" s="6" t="n">
        <x:v>2</x:v>
      </x:c>
      <x:c r="G4013" s="6" t="n">
        <x:v>0</x:v>
      </x:c>
      <x:c r="H4013" s="7" t="str"/>
      <x:c r="I4013" s="7" t="str">
        <x:v>[{"id": "2", "num": 4000}, {"id": "110261", "num": 3}, {"id": "116001", "num": 5}]</x:v>
      </x:c>
      <x:c r="J4013" s="6" t="str">
        <x:v>https://raw.githubusercontent.com/Mar-7th/StarRailRes/dbe8cdfcfb0bf657b9fe1cf92d5537f118ccb487/index_new/cn/character_skill_trees.json</x:v>
      </x:c>
    </x:row>
    <x:row r="4014" ht="38" customHeight="1">
      <x:c r="A4014" s="6" t="str">
        <x:v>1503004_4</x:v>
      </x:c>
      <x:c r="B4014" s="6" t="str">
        <x:v>1503</x:v>
      </x:c>
      <x:c r="C4014" s="6" t="str">
        <x:v>1503004</x:v>
      </x:c>
      <x:c r="D4014" s="6" t="str"/>
      <x:c r="E4014" s="6" t="n">
        <x:v>4</x:v>
      </x:c>
      <x:c r="F4014" s="6" t="n">
        <x:v>3</x:v>
      </x:c>
      <x:c r="G4014" s="6" t="n">
        <x:v>0</x:v>
      </x:c>
      <x:c r="H4014" s="7" t="str"/>
      <x:c r="I4014" s="7" t="str">
        <x:v>[{"id": "2", "num": 8000}, {"id": "110262", "num": 2}, {"id": "116002", "num": 3}]</x:v>
      </x:c>
      <x:c r="J4014" s="6" t="str">
        <x:v>https://raw.githubusercontent.com/Mar-7th/StarRailRes/dbe8cdfcfb0bf657b9fe1cf92d5537f118ccb487/index_new/cn/character_skill_trees.json</x:v>
      </x:c>
    </x:row>
    <x:row r="4015" ht="38" customHeight="1">
      <x:c r="A4015" s="6" t="str">
        <x:v>1503004_5</x:v>
      </x:c>
      <x:c r="B4015" s="6" t="str">
        <x:v>1503</x:v>
      </x:c>
      <x:c r="C4015" s="6" t="str">
        <x:v>1503004</x:v>
      </x:c>
      <x:c r="D4015" s="6" t="str"/>
      <x:c r="E4015" s="6" t="n">
        <x:v>5</x:v>
      </x:c>
      <x:c r="F4015" s="6" t="n">
        <x:v>4</x:v>
      </x:c>
      <x:c r="G4015" s="6" t="n">
        <x:v>0</x:v>
      </x:c>
      <x:c r="H4015" s="7" t="str"/>
      <x:c r="I4015" s="7" t="str">
        <x:v>[{"id": "2", "num": 15000}, {"id": "110262", "num": 4}, {"id": "116002", "num": 3}]</x:v>
      </x:c>
      <x:c r="J4015" s="6" t="str">
        <x:v>https://raw.githubusercontent.com/Mar-7th/StarRailRes/dbe8cdfcfb0bf657b9fe1cf92d5537f118ccb487/index_new/cn/character_skill_trees.json</x:v>
      </x:c>
    </x:row>
    <x:row r="4016" ht="38" customHeight="1">
      <x:c r="A4016" s="6" t="str">
        <x:v>1503004_6</x:v>
      </x:c>
      <x:c r="B4016" s="6" t="str">
        <x:v>1503</x:v>
      </x:c>
      <x:c r="C4016" s="6" t="str">
        <x:v>1503004</x:v>
      </x:c>
      <x:c r="D4016" s="6" t="str"/>
      <x:c r="E4016" s="6" t="n">
        <x:v>6</x:v>
      </x:c>
      <x:c r="F4016" s="6" t="n">
        <x:v>4</x:v>
      </x:c>
      <x:c r="G4016" s="6" t="n">
        <x:v>0</x:v>
      </x:c>
      <x:c r="H4016" s="7" t="str"/>
      <x:c r="I4016" s="7" t="str">
        <x:v>[{"id": "2", "num": 24000}, {"id": "110262", "num": 6}, {"id": "116002", "num": 5}]</x:v>
      </x:c>
      <x:c r="J4016" s="6" t="str">
        <x:v>https://raw.githubusercontent.com/Mar-7th/StarRailRes/dbe8cdfcfb0bf657b9fe1cf92d5537f118ccb487/index_new/cn/character_skill_trees.json</x:v>
      </x:c>
    </x:row>
    <x:row r="4017" ht="38" customHeight="1">
      <x:c r="A4017" s="6" t="str">
        <x:v>1503004_7</x:v>
      </x:c>
      <x:c r="B4017" s="6" t="str">
        <x:v>1503</x:v>
      </x:c>
      <x:c r="C4017" s="6" t="str">
        <x:v>1503004</x:v>
      </x:c>
      <x:c r="D4017" s="6" t="str"/>
      <x:c r="E4017" s="6" t="n">
        <x:v>7</x:v>
      </x:c>
      <x:c r="F4017" s="6" t="n">
        <x:v>5</x:v>
      </x:c>
      <x:c r="G4017" s="6" t="n">
        <x:v>0</x:v>
      </x:c>
      <x:c r="H4017" s="7" t="str"/>
      <x:c r="I4017" s="7" t="str">
        <x:v>[{"id": "2", "num": 32000}, {"id": "110263", "num": 2}, {"id": "116003", "num": 2}]</x:v>
      </x:c>
      <x:c r="J4017" s="6" t="str">
        <x:v>https://raw.githubusercontent.com/Mar-7th/StarRailRes/dbe8cdfcfb0bf657b9fe1cf92d5537f118ccb487/index_new/cn/character_skill_trees.json</x:v>
      </x:c>
    </x:row>
    <x:row r="4018" ht="53" customHeight="1">
      <x:c r="A4018" s="6" t="str">
        <x:v>1503004_8</x:v>
      </x:c>
      <x:c r="B4018" s="6" t="str">
        <x:v>1503</x:v>
      </x:c>
      <x:c r="C4018" s="6" t="str">
        <x:v>1503004</x:v>
      </x:c>
      <x:c r="D4018" s="6" t="str"/>
      <x:c r="E4018" s="6" t="n">
        <x:v>8</x:v>
      </x:c>
      <x:c r="F4018" s="6" t="n">
        <x:v>5</x:v>
      </x:c>
      <x:c r="G4018" s="6" t="n">
        <x:v>0</x:v>
      </x:c>
      <x:c r="H4018" s="7" t="str"/>
      <x:c r="I4018" s="7" t="str">
        <x:v>[{"id": "2", "num": 65000}, {"id": "110263", "num": 4}, {"id": "110509", "num": 1}, {"id": "116003", "num": 4}]</x:v>
      </x:c>
      <x:c r="J4018" s="6" t="str">
        <x:v>https://raw.githubusercontent.com/Mar-7th/StarRailRes/dbe8cdfcfb0bf657b9fe1cf92d5537f118ccb487/index_new/cn/character_skill_trees.json</x:v>
      </x:c>
    </x:row>
    <x:row r="4019" ht="53" customHeight="1">
      <x:c r="A4019" s="6" t="str">
        <x:v>1503004_9</x:v>
      </x:c>
      <x:c r="B4019" s="6" t="str">
        <x:v>1503</x:v>
      </x:c>
      <x:c r="C4019" s="6" t="str">
        <x:v>1503004</x:v>
      </x:c>
      <x:c r="D4019" s="6" t="str"/>
      <x:c r="E4019" s="6" t="n">
        <x:v>9</x:v>
      </x:c>
      <x:c r="F4019" s="6" t="n">
        <x:v>6</x:v>
      </x:c>
      <x:c r="G4019" s="6" t="n">
        <x:v>0</x:v>
      </x:c>
      <x:c r="H4019" s="7" t="str"/>
      <x:c r="I4019" s="7" t="str">
        <x:v>[{"id": "2", "num": 120000}, {"id": "110263", "num": 6}, {"id": "241", "num": 1}, {"id": "110509", "num": 1}]</x:v>
      </x:c>
      <x:c r="J4019" s="6" t="str">
        <x:v>https://raw.githubusercontent.com/Mar-7th/StarRailRes/dbe8cdfcfb0bf657b9fe1cf92d5537f118ccb487/index_new/cn/character_skill_trees.json</x:v>
      </x:c>
    </x:row>
    <x:row r="4020" ht="53" customHeight="1">
      <x:c r="A4020" s="6" t="str">
        <x:v>1503004_10</x:v>
      </x:c>
      <x:c r="B4020" s="6" t="str">
        <x:v>1503</x:v>
      </x:c>
      <x:c r="C4020" s="6" t="str">
        <x:v>1503004</x:v>
      </x:c>
      <x:c r="D4020" s="6" t="str"/>
      <x:c r="E4020" s="6" t="n">
        <x:v>10</x:v>
      </x:c>
      <x:c r="F4020" s="6" t="n">
        <x:v>6</x:v>
      </x:c>
      <x:c r="G4020" s="6" t="n">
        <x:v>0</x:v>
      </x:c>
      <x:c r="H4020" s="7" t="str"/>
      <x:c r="I4020" s="7" t="str">
        <x:v>[{"id": "2", "num": 250000}, {"id": "110263", "num": 12}, {"id": "241", "num": 1}, {"id": "110509", "num": 1}]</x:v>
      </x:c>
      <x:c r="J4020" s="6" t="str">
        <x:v>https://raw.githubusercontent.com/Mar-7th/StarRailRes/dbe8cdfcfb0bf657b9fe1cf92d5537f118ccb487/index_new/cn/character_skill_trees.json</x:v>
      </x:c>
    </x:row>
    <x:row r="4021" ht="20" customHeight="1">
      <x:c r="A4021" s="6" t="str">
        <x:v>1503007_1</x:v>
      </x:c>
      <x:c r="B4021" s="6" t="str">
        <x:v>1503</x:v>
      </x:c>
      <x:c r="C4021" s="6" t="str">
        <x:v>1503007</x:v>
      </x:c>
      <x:c r="D4021" s="6" t="str"/>
      <x:c r="E4021" s="6" t="n">
        <x:v>1</x:v>
      </x:c>
      <x:c r="F4021" s="6" t="n">
        <x:v>0</x:v>
      </x:c>
      <x:c r="G4021" s="6" t="n">
        <x:v>0</x:v>
      </x:c>
      <x:c r="H4021" s="7" t="str"/>
      <x:c r="I4021" s="7" t="str">
        <x:v>[]</x:v>
      </x:c>
      <x:c r="J4021" s="6" t="str">
        <x:v>https://raw.githubusercontent.com/Mar-7th/StarRailRes/dbe8cdfcfb0bf657b9fe1cf92d5537f118ccb487/index_new/cn/character_skill_trees.json</x:v>
      </x:c>
    </x:row>
    <x:row r="4022" ht="38" customHeight="1">
      <x:c r="A4022" s="6" t="str">
        <x:v>1503101_1</x:v>
      </x:c>
      <x:c r="B4022" s="6" t="str">
        <x:v>1503</x:v>
      </x:c>
      <x:c r="C4022" s="6" t="str">
        <x:v>1503101</x:v>
      </x:c>
      <x:c r="D4022" s="6" t="str">
        <x:v>洞察万物</x:v>
      </x:c>
      <x:c r="E4022" s="6" t="n">
        <x:v>1</x:v>
      </x:c>
      <x:c r="F4022" s="6" t="n">
        <x:v>2</x:v>
      </x:c>
      <x:c r="G4022" s="6" t="n">
        <x:v>0</x:v>
      </x:c>
      <x:c r="H4022" s="7" t="str">
        <x:v>真珠的防御力大于等于#1[i]时，使自身欢愉度提高#2[i]%，之后每超过#3[i]点防御力使自身欢愉度提高#4[i]%，最多计入#5[i]点超出的防御力。真珠获得等同于自身欢愉度#6[i]%的治疗量加成。</x:v>
      </x:c>
      <x:c r="I4022" s="7" t="str">
        <x:v>[{"id": "2", "num": 5000}, {"id": "110261", "num": 2}, {"id": "110509", "num": 1}]</x:v>
      </x:c>
      <x:c r="J4022" s="6" t="str">
        <x:v>https://raw.githubusercontent.com/Mar-7th/StarRailRes/dbe8cdfcfb0bf657b9fe1cf92d5537f118ccb487/index_new/cn/character_skill_trees.json</x:v>
      </x:c>
    </x:row>
    <x:row r="4023" ht="53" customHeight="1">
      <x:c r="A4023" s="6" t="str">
        <x:v>1503102_1</x:v>
      </x:c>
      <x:c r="B4023" s="6" t="str">
        <x:v>1503</x:v>
      </x:c>
      <x:c r="C4023" s="6" t="str">
        <x:v>1503102</x:v>
      </x:c>
      <x:c r="D4023" s="6" t="str">
        <x:v>感知容差</x:v>
      </x:c>
      <x:c r="E4023" s="6" t="n">
        <x:v>1</x:v>
      </x:c>
      <x:c r="F4023" s="6" t="n">
        <x:v>4</x:v>
      </x:c>
      <x:c r="G4023" s="6" t="n">
        <x:v>0</x:v>
      </x:c>
      <x:c r="H4023" s="7" t="str">
        <x:v>持有【好活当赏】时，我方全体目标的效果抵抗提高#3[i]%。我方目标回合开始时，真珠获得#1[i]点【好活当赏】，最多获得#2[i]点【好活当赏】，真珠回合开始时重置可获得【好活当赏】数量。施放强化普攻和战技时，解除我方全体目标的#4[i]个负面效果。</x:v>
      </x:c>
      <x:c r="I4023" s="7" t="str">
        <x:v>[{"id": "2", "num": 20000}, {"id": "110262", "num": 4}, {"id": "241", "num": 1}, {"id": "110509", "num": 1}]</x:v>
      </x:c>
      <x:c r="J4023" s="6" t="str">
        <x:v>https://raw.githubusercontent.com/Mar-7th/StarRailRes/dbe8cdfcfb0bf657b9fe1cf92d5537f118ccb487/index_new/cn/character_skill_trees.json</x:v>
      </x:c>
    </x:row>
    <x:row r="4024" ht="53" customHeight="1">
      <x:c r="A4024" s="6" t="str">
        <x:v>1503103_1</x:v>
      </x:c>
      <x:c r="B4024" s="6" t="str">
        <x:v>1503</x:v>
      </x:c>
      <x:c r="C4024" s="6" t="str">
        <x:v>1503103</x:v>
      </x:c>
      <x:c r="D4024" s="6" t="str">
        <x:v>艺术壁垒</x:v>
      </x:c>
      <x:c r="E4024" s="6" t="n">
        <x:v>1</x:v>
      </x:c>
      <x:c r="F4024" s="6" t="n">
        <x:v>6</x:v>
      </x:c>
      <x:c r="G4024" s="6" t="n">
        <x:v>0</x:v>
      </x:c>
      <x:c r="H4024" s="7" t="str">
        <x:v>进入战斗和施放终结技后，若【美学底本】为「欢愉」命途角色，使其下一次施放终结技时，为真珠固定恢复#1[i]点能量。该效果无法叠加。</x:v>
      </x:c>
      <x:c r="I4024" s="7" t="str">
        <x:v>[{"id": "2", "num": 140000}, {"id": "110263", "num": 8}, {"id": "241", "num": 1}, {"id": "110509", "num": 1}]</x:v>
      </x:c>
      <x:c r="J4024" s="6" t="str">
        <x:v>https://raw.githubusercontent.com/Mar-7th/StarRailRes/dbe8cdfcfb0bf657b9fe1cf92d5537f118ccb487/index_new/cn/character_skill_trees.json</x:v>
      </x:c>
    </x:row>
    <x:row r="4025" ht="38" customHeight="1">
      <x:c r="A4025" s="6" t="str">
        <x:v>1503201_1</x:v>
      </x:c>
      <x:c r="B4025" s="6" t="str">
        <x:v>1503</x:v>
      </x:c>
      <x:c r="C4025" s="6" t="str">
        <x:v>1503201</x:v>
      </x:c>
      <x:c r="D4025" s="6" t="str">
        <x:v>防御强化</x:v>
      </x:c>
      <x:c r="E4025" s="6" t="n">
        <x:v>1</x:v>
      </x:c>
      <x:c r="F4025" s="6" t="n">
        <x:v>0</x:v>
      </x:c>
      <x:c r="G4025" s="6" t="n">
        <x:v>1</x:v>
      </x:c>
      <x:c r="H4025" s="7" t="str"/>
      <x:c r="I4025" s="7" t="str">
        <x:v>[{"id": "2", "num": 2000}, {"id": "116001", "num": 2}]</x:v>
      </x:c>
      <x:c r="J4025" s="6" t="str">
        <x:v>https://raw.githubusercontent.com/Mar-7th/StarRailRes/dbe8cdfcfb0bf657b9fe1cf92d5537f118ccb487/index_new/cn/character_skill_trees.json</x:v>
      </x:c>
    </x:row>
    <x:row r="4026" ht="38" customHeight="1">
      <x:c r="A4026" s="6" t="str">
        <x:v>1503202_1</x:v>
      </x:c>
      <x:c r="B4026" s="6" t="str">
        <x:v>1503</x:v>
      </x:c>
      <x:c r="C4026" s="6" t="str">
        <x:v>1503202</x:v>
      </x:c>
      <x:c r="D4026" s="6" t="str">
        <x:v>速度强化</x:v>
      </x:c>
      <x:c r="E4026" s="6" t="n">
        <x:v>1</x:v>
      </x:c>
      <x:c r="F4026" s="6" t="n">
        <x:v>2</x:v>
      </x:c>
      <x:c r="G4026" s="6" t="n">
        <x:v>0</x:v>
      </x:c>
      <x:c r="H4026" s="7" t="str"/>
      <x:c r="I4026" s="7" t="str">
        <x:v>[{"id": "2", "num": 5000}, {"id": "110261", "num": 2}, {"id": "116001", "num": 6}]</x:v>
      </x:c>
      <x:c r="J4026" s="6" t="str">
        <x:v>https://raw.githubusercontent.com/Mar-7th/StarRailRes/dbe8cdfcfb0bf657b9fe1cf92d5537f118ccb487/index_new/cn/character_skill_trees.json</x:v>
      </x:c>
    </x:row>
    <x:row r="4027" ht="38" customHeight="1">
      <x:c r="A4027" s="6" t="str">
        <x:v>1503203_1</x:v>
      </x:c>
      <x:c r="B4027" s="6" t="str">
        <x:v>1503</x:v>
      </x:c>
      <x:c r="C4027" s="6" t="str">
        <x:v>1503203</x:v>
      </x:c>
      <x:c r="D4027" s="6" t="str">
        <x:v>效果抵抗强化</x:v>
      </x:c>
      <x:c r="E4027" s="6" t="n">
        <x:v>1</x:v>
      </x:c>
      <x:c r="F4027" s="6" t="n">
        <x:v>3</x:v>
      </x:c>
      <x:c r="G4027" s="6" t="n">
        <x:v>0</x:v>
      </x:c>
      <x:c r="H4027" s="7" t="str"/>
      <x:c r="I4027" s="7" t="str">
        <x:v>[{"id": "2", "num": 10000}, {"id": "110262", "num": 4}, {"id": "116002", "num": 2}]</x:v>
      </x:c>
      <x:c r="J4027" s="6" t="str">
        <x:v>https://raw.githubusercontent.com/Mar-7th/StarRailRes/dbe8cdfcfb0bf657b9fe1cf92d5537f118ccb487/index_new/cn/character_skill_trees.json</x:v>
      </x:c>
    </x:row>
    <x:row r="4028" ht="38" customHeight="1">
      <x:c r="A4028" s="6" t="str">
        <x:v>1503204_1</x:v>
      </x:c>
      <x:c r="B4028" s="6" t="str">
        <x:v>1503</x:v>
      </x:c>
      <x:c r="C4028" s="6" t="str">
        <x:v>1503204</x:v>
      </x:c>
      <x:c r="D4028" s="6" t="str">
        <x:v>欢愉度强化</x:v>
      </x:c>
      <x:c r="E4028" s="6" t="n">
        <x:v>1</x:v>
      </x:c>
      <x:c r="F4028" s="6" t="n">
        <x:v>3</x:v>
      </x:c>
      <x:c r="G4028" s="6" t="n">
        <x:v>0</x:v>
      </x:c>
      <x:c r="H4028" s="7" t="str"/>
      <x:c r="I4028" s="7" t="str">
        <x:v>[{"id": "2", "num": 10000}, {"id": "110262", "num": 4}, {"id": "116002", "num": 2}]</x:v>
      </x:c>
      <x:c r="J4028" s="6" t="str">
        <x:v>https://raw.githubusercontent.com/Mar-7th/StarRailRes/dbe8cdfcfb0bf657b9fe1cf92d5537f118ccb487/index_new/cn/character_skill_trees.json</x:v>
      </x:c>
    </x:row>
    <x:row r="4029" ht="38" customHeight="1">
      <x:c r="A4029" s="6" t="str">
        <x:v>1503205_1</x:v>
      </x:c>
      <x:c r="B4029" s="6" t="str">
        <x:v>1503</x:v>
      </x:c>
      <x:c r="C4029" s="6" t="str">
        <x:v>1503205</x:v>
      </x:c>
      <x:c r="D4029" s="6" t="str">
        <x:v>防御强化</x:v>
      </x:c>
      <x:c r="E4029" s="6" t="n">
        <x:v>1</x:v>
      </x:c>
      <x:c r="F4029" s="6" t="n">
        <x:v>4</x:v>
      </x:c>
      <x:c r="G4029" s="6" t="n">
        <x:v>0</x:v>
      </x:c>
      <x:c r="H4029" s="7" t="str"/>
      <x:c r="I4029" s="7" t="str">
        <x:v>[{"id": "2", "num": 18000}, {"id": "110262", "num": 4}, {"id": "116002", "num": 3}]</x:v>
      </x:c>
      <x:c r="J4029" s="6" t="str">
        <x:v>https://raw.githubusercontent.com/Mar-7th/StarRailRes/dbe8cdfcfb0bf657b9fe1cf92d5537f118ccb487/index_new/cn/character_skill_trees.json</x:v>
      </x:c>
    </x:row>
    <x:row r="4030" ht="38" customHeight="1">
      <x:c r="A4030" s="6" t="str">
        <x:v>1503206_1</x:v>
      </x:c>
      <x:c r="B4030" s="6" t="str">
        <x:v>1503</x:v>
      </x:c>
      <x:c r="C4030" s="6" t="str">
        <x:v>1503206</x:v>
      </x:c>
      <x:c r="D4030" s="6" t="str">
        <x:v>速度强化</x:v>
      </x:c>
      <x:c r="E4030" s="6" t="n">
        <x:v>1</x:v>
      </x:c>
      <x:c r="F4030" s="6" t="n">
        <x:v>5</x:v>
      </x:c>
      <x:c r="G4030" s="6" t="n">
        <x:v>0</x:v>
      </x:c>
      <x:c r="H4030" s="7" t="str"/>
      <x:c r="I4030" s="7" t="str">
        <x:v>[{"id": "2", "num": 45000}, {"id": "110263", "num": 3}, {"id": "116003", "num": 2}]</x:v>
      </x:c>
      <x:c r="J4030" s="6" t="str">
        <x:v>https://raw.githubusercontent.com/Mar-7th/StarRailRes/dbe8cdfcfb0bf657b9fe1cf92d5537f118ccb487/index_new/cn/character_skill_trees.json</x:v>
      </x:c>
    </x:row>
    <x:row r="4031" ht="38" customHeight="1">
      <x:c r="A4031" s="6" t="str">
        <x:v>1503207_1</x:v>
      </x:c>
      <x:c r="B4031" s="6" t="str">
        <x:v>1503</x:v>
      </x:c>
      <x:c r="C4031" s="6" t="str">
        <x:v>1503207</x:v>
      </x:c>
      <x:c r="D4031" s="6" t="str">
        <x:v>效果抵抗强化</x:v>
      </x:c>
      <x:c r="E4031" s="6" t="n">
        <x:v>1</x:v>
      </x:c>
      <x:c r="F4031" s="6" t="n">
        <x:v>5</x:v>
      </x:c>
      <x:c r="G4031" s="6" t="n">
        <x:v>0</x:v>
      </x:c>
      <x:c r="H4031" s="7" t="str"/>
      <x:c r="I4031" s="7" t="str">
        <x:v>[{"id": "2", "num": 45000}, {"id": "110263", "num": 3}, {"id": "116003", "num": 2}]</x:v>
      </x:c>
      <x:c r="J4031" s="6" t="str">
        <x:v>https://raw.githubusercontent.com/Mar-7th/StarRailRes/dbe8cdfcfb0bf657b9fe1cf92d5537f118ccb487/index_new/cn/character_skill_trees.json</x:v>
      </x:c>
    </x:row>
    <x:row r="4032" ht="38" customHeight="1">
      <x:c r="A4032" s="6" t="str">
        <x:v>1503208_1</x:v>
      </x:c>
      <x:c r="B4032" s="6" t="str">
        <x:v>1503</x:v>
      </x:c>
      <x:c r="C4032" s="6" t="str">
        <x:v>1503208</x:v>
      </x:c>
      <x:c r="D4032" s="6" t="str">
        <x:v>欢愉度强化</x:v>
      </x:c>
      <x:c r="E4032" s="6" t="n">
        <x:v>1</x:v>
      </x:c>
      <x:c r="F4032" s="6" t="n">
        <x:v>6</x:v>
      </x:c>
      <x:c r="G4032" s="6" t="n">
        <x:v>0</x:v>
      </x:c>
      <x:c r="H4032" s="7" t="str"/>
      <x:c r="I4032" s="7" t="str">
        <x:v>[{"id": "2", "num": 120000}, {"id": "110263", "num": 5}, {"id": "116003", "num": 2}]</x:v>
      </x:c>
      <x:c r="J4032" s="6" t="str">
        <x:v>https://raw.githubusercontent.com/Mar-7th/StarRailRes/dbe8cdfcfb0bf657b9fe1cf92d5537f118ccb487/index_new/cn/character_skill_trees.json</x:v>
      </x:c>
    </x:row>
    <x:row r="4033" ht="38" customHeight="1">
      <x:c r="A4033" s="6" t="str">
        <x:v>1503209_1</x:v>
      </x:c>
      <x:c r="B4033" s="6" t="str">
        <x:v>1503</x:v>
      </x:c>
      <x:c r="C4033" s="6" t="str">
        <x:v>1503209</x:v>
      </x:c>
      <x:c r="D4033" s="6" t="str">
        <x:v>速度强化</x:v>
      </x:c>
      <x:c r="E4033" s="6" t="n">
        <x:v>1</x:v>
      </x:c>
      <x:c r="F4033" s="6" t="n">
        <x:v>0</x:v>
      </x:c>
      <x:c r="G4033" s="6" t="n">
        <x:v>75</x:v>
      </x:c>
      <x:c r="H4033" s="7" t="str"/>
      <x:c r="I4033" s="7" t="str">
        <x:v>[{"id": "2", "num": 160000}, {"id": "110263", "num": 8}, {"id": "116003", "num": 8}]</x:v>
      </x:c>
      <x:c r="J4033" s="6" t="str">
        <x:v>https://raw.githubusercontent.com/Mar-7th/StarRailRes/dbe8cdfcfb0bf657b9fe1cf92d5537f118ccb487/index_new/cn/character_skill_trees.json</x:v>
      </x:c>
    </x:row>
    <x:row r="4034" ht="38" customHeight="1">
      <x:c r="A4034" s="6" t="str">
        <x:v>1503210_1</x:v>
      </x:c>
      <x:c r="B4034" s="6" t="str">
        <x:v>1503</x:v>
      </x:c>
      <x:c r="C4034" s="6" t="str">
        <x:v>1503210</x:v>
      </x:c>
      <x:c r="D4034" s="6" t="str">
        <x:v>防御强化</x:v>
      </x:c>
      <x:c r="E4034" s="6" t="n">
        <x:v>1</x:v>
      </x:c>
      <x:c r="F4034" s="6" t="n">
        <x:v>0</x:v>
      </x:c>
      <x:c r="G4034" s="6" t="n">
        <x:v>80</x:v>
      </x:c>
      <x:c r="H4034" s="7" t="str"/>
      <x:c r="I4034" s="7" t="str">
        <x:v>[{"id": "2", "num": 160000}, {"id": "110263", "num": 8}, {"id": "116003", "num": 8}]</x:v>
      </x:c>
      <x:c r="J4034" s="6" t="str">
        <x:v>https://raw.githubusercontent.com/Mar-7th/StarRailRes/dbe8cdfcfb0bf657b9fe1cf92d5537f118ccb487/index_new/cn/character_skill_trees.json</x:v>
      </x:c>
    </x:row>
    <x:row r="4035" ht="20" customHeight="1">
      <x:c r="A4035" s="6" t="str">
        <x:v>1503420_1</x:v>
      </x:c>
      <x:c r="B4035" s="6" t="str">
        <x:v>1503</x:v>
      </x:c>
      <x:c r="C4035" s="6" t="str">
        <x:v>1503420</x:v>
      </x:c>
      <x:c r="D4035" s="6" t="str">
        <x:v>欢愉技</x:v>
      </x:c>
      <x:c r="E4035" s="6" t="n">
        <x:v>1</x:v>
      </x:c>
      <x:c r="F4035" s="6" t="n">
        <x:v>0</x:v>
      </x:c>
      <x:c r="G4035" s="6" t="n">
        <x:v>0</x:v>
      </x:c>
      <x:c r="H4035" s="7" t="str"/>
      <x:c r="I4035" s="7" t="str">
        <x:v>[]</x:v>
      </x:c>
      <x:c r="J4035" s="6" t="str">
        <x:v>https://raw.githubusercontent.com/Mar-7th/StarRailRes/dbe8cdfcfb0bf657b9fe1cf92d5537f118ccb487/index_new/cn/character_skill_trees.json</x:v>
      </x:c>
    </x:row>
    <x:row r="4036" ht="38" customHeight="1">
      <x:c r="A4036" s="6" t="str">
        <x:v>1503420_2</x:v>
      </x:c>
      <x:c r="B4036" s="6" t="str">
        <x:v>1503</x:v>
      </x:c>
      <x:c r="C4036" s="6" t="str">
        <x:v>1503420</x:v>
      </x:c>
      <x:c r="D4036" s="6" t="str">
        <x:v>欢愉技</x:v>
      </x:c>
      <x:c r="E4036" s="6" t="n">
        <x:v>2</x:v>
      </x:c>
      <x:c r="F4036" s="6" t="n">
        <x:v>1</x:v>
      </x:c>
      <x:c r="G4036" s="6" t="n">
        <x:v>0</x:v>
      </x:c>
      <x:c r="H4036" s="7" t="str"/>
      <x:c r="I4036" s="7" t="str">
        <x:v>[{"id": "2", "num": 2000}, {"id": "116001", "num": 2}]</x:v>
      </x:c>
      <x:c r="J4036" s="6" t="str">
        <x:v>https://raw.githubusercontent.com/Mar-7th/StarRailRes/dbe8cdfcfb0bf657b9fe1cf92d5537f118ccb487/index_new/cn/character_skill_trees.json</x:v>
      </x:c>
    </x:row>
    <x:row r="4037" ht="38" customHeight="1">
      <x:c r="A4037" s="6" t="str">
        <x:v>1503420_3</x:v>
      </x:c>
      <x:c r="B4037" s="6" t="str">
        <x:v>1503</x:v>
      </x:c>
      <x:c r="C4037" s="6" t="str">
        <x:v>1503420</x:v>
      </x:c>
      <x:c r="D4037" s="6" t="str">
        <x:v>欢愉技</x:v>
      </x:c>
      <x:c r="E4037" s="6" t="n">
        <x:v>3</x:v>
      </x:c>
      <x:c r="F4037" s="6" t="n">
        <x:v>2</x:v>
      </x:c>
      <x:c r="G4037" s="6" t="n">
        <x:v>0</x:v>
      </x:c>
      <x:c r="H4037" s="7" t="str"/>
      <x:c r="I4037" s="7" t="str">
        <x:v>[{"id": "2", "num": 4000}, {"id": "110261", "num": 3}, {"id": "116001", "num": 5}]</x:v>
      </x:c>
      <x:c r="J4037" s="6" t="str">
        <x:v>https://raw.githubusercontent.com/Mar-7th/StarRailRes/dbe8cdfcfb0bf657b9fe1cf92d5537f118ccb487/index_new/cn/character_skill_trees.json</x:v>
      </x:c>
    </x:row>
    <x:row r="4038" ht="38" customHeight="1">
      <x:c r="A4038" s="6" t="str">
        <x:v>1503420_4</x:v>
      </x:c>
      <x:c r="B4038" s="6" t="str">
        <x:v>1503</x:v>
      </x:c>
      <x:c r="C4038" s="6" t="str">
        <x:v>1503420</x:v>
      </x:c>
      <x:c r="D4038" s="6" t="str">
        <x:v>欢愉技</x:v>
      </x:c>
      <x:c r="E4038" s="6" t="n">
        <x:v>4</x:v>
      </x:c>
      <x:c r="F4038" s="6" t="n">
        <x:v>3</x:v>
      </x:c>
      <x:c r="G4038" s="6" t="n">
        <x:v>0</x:v>
      </x:c>
      <x:c r="H4038" s="7" t="str"/>
      <x:c r="I4038" s="7" t="str">
        <x:v>[{"id": "2", "num": 8000}, {"id": "110262", "num": 2}, {"id": "116002", "num": 3}]</x:v>
      </x:c>
      <x:c r="J4038" s="6" t="str">
        <x:v>https://raw.githubusercontent.com/Mar-7th/StarRailRes/dbe8cdfcfb0bf657b9fe1cf92d5537f118ccb487/index_new/cn/character_skill_trees.json</x:v>
      </x:c>
    </x:row>
    <x:row r="4039" ht="38" customHeight="1">
      <x:c r="A4039" s="6" t="str">
        <x:v>1503420_5</x:v>
      </x:c>
      <x:c r="B4039" s="6" t="str">
        <x:v>1503</x:v>
      </x:c>
      <x:c r="C4039" s="6" t="str">
        <x:v>1503420</x:v>
      </x:c>
      <x:c r="D4039" s="6" t="str">
        <x:v>欢愉技</x:v>
      </x:c>
      <x:c r="E4039" s="6" t="n">
        <x:v>5</x:v>
      </x:c>
      <x:c r="F4039" s="6" t="n">
        <x:v>4</x:v>
      </x:c>
      <x:c r="G4039" s="6" t="n">
        <x:v>0</x:v>
      </x:c>
      <x:c r="H4039" s="7" t="str"/>
      <x:c r="I4039" s="7" t="str">
        <x:v>[{"id": "2", "num": 15000}, {"id": "110262", "num": 4}, {"id": "116002", "num": 3}]</x:v>
      </x:c>
      <x:c r="J4039" s="6" t="str">
        <x:v>https://raw.githubusercontent.com/Mar-7th/StarRailRes/dbe8cdfcfb0bf657b9fe1cf92d5537f118ccb487/index_new/cn/character_skill_trees.json</x:v>
      </x:c>
    </x:row>
    <x:row r="4040" ht="38" customHeight="1">
      <x:c r="A4040" s="6" t="str">
        <x:v>1503420_6</x:v>
      </x:c>
      <x:c r="B4040" s="6" t="str">
        <x:v>1503</x:v>
      </x:c>
      <x:c r="C4040" s="6" t="str">
        <x:v>1503420</x:v>
      </x:c>
      <x:c r="D4040" s="6" t="str">
        <x:v>欢愉技</x:v>
      </x:c>
      <x:c r="E4040" s="6" t="n">
        <x:v>6</x:v>
      </x:c>
      <x:c r="F4040" s="6" t="n">
        <x:v>4</x:v>
      </x:c>
      <x:c r="G4040" s="6" t="n">
        <x:v>0</x:v>
      </x:c>
      <x:c r="H4040" s="7" t="str"/>
      <x:c r="I4040" s="7" t="str">
        <x:v>[{"id": "2", "num": 24000}, {"id": "110262", "num": 6}, {"id": "116002", "num": 5}]</x:v>
      </x:c>
      <x:c r="J4040" s="6" t="str">
        <x:v>https://raw.githubusercontent.com/Mar-7th/StarRailRes/dbe8cdfcfb0bf657b9fe1cf92d5537f118ccb487/index_new/cn/character_skill_trees.json</x:v>
      </x:c>
    </x:row>
    <x:row r="4041" ht="38" customHeight="1">
      <x:c r="A4041" s="6" t="str">
        <x:v>1503420_7</x:v>
      </x:c>
      <x:c r="B4041" s="6" t="str">
        <x:v>1503</x:v>
      </x:c>
      <x:c r="C4041" s="6" t="str">
        <x:v>1503420</x:v>
      </x:c>
      <x:c r="D4041" s="6" t="str">
        <x:v>欢愉技</x:v>
      </x:c>
      <x:c r="E4041" s="6" t="n">
        <x:v>7</x:v>
      </x:c>
      <x:c r="F4041" s="6" t="n">
        <x:v>5</x:v>
      </x:c>
      <x:c r="G4041" s="6" t="n">
        <x:v>0</x:v>
      </x:c>
      <x:c r="H4041" s="7" t="str"/>
      <x:c r="I4041" s="7" t="str">
        <x:v>[{"id": "2", "num": 32000}, {"id": "110263", "num": 2}, {"id": "116003", "num": 2}]</x:v>
      </x:c>
      <x:c r="J4041" s="6" t="str">
        <x:v>https://raw.githubusercontent.com/Mar-7th/StarRailRes/dbe8cdfcfb0bf657b9fe1cf92d5537f118ccb487/index_new/cn/character_skill_trees.json</x:v>
      </x:c>
    </x:row>
    <x:row r="4042" ht="38" customHeight="1">
      <x:c r="A4042" s="6" t="str">
        <x:v>1503420_8</x:v>
      </x:c>
      <x:c r="B4042" s="6" t="str">
        <x:v>1503</x:v>
      </x:c>
      <x:c r="C4042" s="6" t="str">
        <x:v>1503420</x:v>
      </x:c>
      <x:c r="D4042" s="6" t="str">
        <x:v>欢愉技</x:v>
      </x:c>
      <x:c r="E4042" s="6" t="n">
        <x:v>8</x:v>
      </x:c>
      <x:c r="F4042" s="6" t="n">
        <x:v>5</x:v>
      </x:c>
      <x:c r="G4042" s="6" t="n">
        <x:v>0</x:v>
      </x:c>
      <x:c r="H4042" s="7" t="str"/>
      <x:c r="I4042" s="7" t="str">
        <x:v>[{"id": "2", "num": 65000}, {"id": "110263", "num": 4}, {"id": "116003", "num": 4}]</x:v>
      </x:c>
      <x:c r="J4042" s="6" t="str">
        <x:v>https://raw.githubusercontent.com/Mar-7th/StarRailRes/dbe8cdfcfb0bf657b9fe1cf92d5537f118ccb487/index_new/cn/character_skill_trees.json</x:v>
      </x:c>
    </x:row>
    <x:row r="4043" ht="38" customHeight="1">
      <x:c r="A4043" s="6" t="str">
        <x:v>1503420_9</x:v>
      </x:c>
      <x:c r="B4043" s="6" t="str">
        <x:v>1503</x:v>
      </x:c>
      <x:c r="C4043" s="6" t="str">
        <x:v>1503420</x:v>
      </x:c>
      <x:c r="D4043" s="6" t="str">
        <x:v>欢愉技</x:v>
      </x:c>
      <x:c r="E4043" s="6" t="n">
        <x:v>9</x:v>
      </x:c>
      <x:c r="F4043" s="6" t="n">
        <x:v>6</x:v>
      </x:c>
      <x:c r="G4043" s="6" t="n">
        <x:v>0</x:v>
      </x:c>
      <x:c r="H4043" s="7" t="str"/>
      <x:c r="I4043" s="7" t="str">
        <x:v>[{"id": "2", "num": 120000}, {"id": "110263", "num": 6}, {"id": "116003", "num": 4}]</x:v>
      </x:c>
      <x:c r="J4043" s="6" t="str">
        <x:v>https://raw.githubusercontent.com/Mar-7th/StarRailRes/dbe8cdfcfb0bf657b9fe1cf92d5537f118ccb487/index_new/cn/character_skill_trees.json</x:v>
      </x:c>
    </x:row>
    <x:row r="4044" ht="38" customHeight="1">
      <x:c r="A4044" s="6" t="str">
        <x:v>1503420_10</x:v>
      </x:c>
      <x:c r="B4044" s="6" t="str">
        <x:v>1503</x:v>
      </x:c>
      <x:c r="C4044" s="6" t="str">
        <x:v>1503420</x:v>
      </x:c>
      <x:c r="D4044" s="6" t="str">
        <x:v>欢愉技</x:v>
      </x:c>
      <x:c r="E4044" s="6" t="n">
        <x:v>10</x:v>
      </x:c>
      <x:c r="F4044" s="6" t="n">
        <x:v>6</x:v>
      </x:c>
      <x:c r="G4044" s="6" t="n">
        <x:v>0</x:v>
      </x:c>
      <x:c r="H4044" s="7" t="str"/>
      <x:c r="I4044" s="7" t="str">
        <x:v>[{"id": "2", "num": 250000}, {"id": "110263", "num": 12}, {"id": "116003", "num": 4}]</x:v>
      </x:c>
      <x:c r="J4044" s="6" t="str">
        <x:v>https://raw.githubusercontent.com/Mar-7th/StarRailRes/dbe8cdfcfb0bf657b9fe1cf92d5537f118ccb487/index_new/cn/character_skill_trees.json</x:v>
      </x:c>
    </x:row>
    <x:row r="4045" ht="20" customHeight="1">
      <x:c r="A4045" s="6" t="str">
        <x:v>1504001_1</x:v>
      </x:c>
      <x:c r="B4045" s="6" t="str">
        <x:v>1504</x:v>
      </x:c>
      <x:c r="C4045" s="6" t="str">
        <x:v>1504001</x:v>
      </x:c>
      <x:c r="D4045" s="6" t="str"/>
      <x:c r="E4045" s="6" t="n">
        <x:v>1</x:v>
      </x:c>
      <x:c r="F4045" s="6" t="n">
        <x:v>0</x:v>
      </x:c>
      <x:c r="G4045" s="6" t="n">
        <x:v>0</x:v>
      </x:c>
      <x:c r="H4045" s="7" t="str"/>
      <x:c r="I4045" s="7" t="str">
        <x:v>[]</x:v>
      </x:c>
      <x:c r="J4045" s="6" t="str">
        <x:v>https://raw.githubusercontent.com/Mar-7th/StarRailRes/dbe8cdfcfb0bf657b9fe1cf92d5537f118ccb487/index_new/cn/character_skill_trees.json</x:v>
      </x:c>
    </x:row>
    <x:row r="4046" ht="38" customHeight="1">
      <x:c r="A4046" s="6" t="str">
        <x:v>1504001_2</x:v>
      </x:c>
      <x:c r="B4046" s="6" t="str">
        <x:v>1504</x:v>
      </x:c>
      <x:c r="C4046" s="6" t="str">
        <x:v>1504001</x:v>
      </x:c>
      <x:c r="D4046" s="6" t="str"/>
      <x:c r="E4046" s="6" t="n">
        <x:v>2</x:v>
      </x:c>
      <x:c r="F4046" s="6" t="n">
        <x:v>2</x:v>
      </x:c>
      <x:c r="G4046" s="6" t="n">
        <x:v>0</x:v>
      </x:c>
      <x:c r="H4046" s="7" t="str"/>
      <x:c r="I4046" s="7" t="str">
        <x:v>[{"id": "2", "num": 5000}, {"id": "110271", "num": 3}, {"id": "116001", "num": 6}]</x:v>
      </x:c>
      <x:c r="J4046" s="6" t="str">
        <x:v>https://raw.githubusercontent.com/Mar-7th/StarRailRes/dbe8cdfcfb0bf657b9fe1cf92d5537f118ccb487/index_new/cn/character_skill_trees.json</x:v>
      </x:c>
    </x:row>
    <x:row r="4047" ht="38" customHeight="1">
      <x:c r="A4047" s="6" t="str">
        <x:v>1504001_3</x:v>
      </x:c>
      <x:c r="B4047" s="6" t="str">
        <x:v>1504</x:v>
      </x:c>
      <x:c r="C4047" s="6" t="str">
        <x:v>1504001</x:v>
      </x:c>
      <x:c r="D4047" s="6" t="str"/>
      <x:c r="E4047" s="6" t="n">
        <x:v>3</x:v>
      </x:c>
      <x:c r="F4047" s="6" t="n">
        <x:v>3</x:v>
      </x:c>
      <x:c r="G4047" s="6" t="n">
        <x:v>0</x:v>
      </x:c>
      <x:c r="H4047" s="7" t="str"/>
      <x:c r="I4047" s="7" t="str">
        <x:v>[{"id": "2", "num": 10000}, {"id": "110272", "num": 3}, {"id": "116002", "num": 3}]</x:v>
      </x:c>
      <x:c r="J4047" s="6" t="str">
        <x:v>https://raw.githubusercontent.com/Mar-7th/StarRailRes/dbe8cdfcfb0bf657b9fe1cf92d5537f118ccb487/index_new/cn/character_skill_trees.json</x:v>
      </x:c>
    </x:row>
    <x:row r="4048" ht="38" customHeight="1">
      <x:c r="A4048" s="6" t="str">
        <x:v>1504001_4</x:v>
      </x:c>
      <x:c r="B4048" s="6" t="str">
        <x:v>1504</x:v>
      </x:c>
      <x:c r="C4048" s="6" t="str">
        <x:v>1504001</x:v>
      </x:c>
      <x:c r="D4048" s="6" t="str"/>
      <x:c r="E4048" s="6" t="n">
        <x:v>4</x:v>
      </x:c>
      <x:c r="F4048" s="6" t="n">
        <x:v>4</x:v>
      </x:c>
      <x:c r="G4048" s="6" t="n">
        <x:v>0</x:v>
      </x:c>
      <x:c r="H4048" s="7" t="str"/>
      <x:c r="I4048" s="7" t="str">
        <x:v>[{"id": "2", "num": 20000}, {"id": "110272", "num": 5}, {"id": "116002", "num": 4}]</x:v>
      </x:c>
      <x:c r="J4048" s="6" t="str">
        <x:v>https://raw.githubusercontent.com/Mar-7th/StarRailRes/dbe8cdfcfb0bf657b9fe1cf92d5537f118ccb487/index_new/cn/character_skill_trees.json</x:v>
      </x:c>
    </x:row>
    <x:row r="4049" ht="38" customHeight="1">
      <x:c r="A4049" s="6" t="str">
        <x:v>1504001_5</x:v>
      </x:c>
      <x:c r="B4049" s="6" t="str">
        <x:v>1504</x:v>
      </x:c>
      <x:c r="C4049" s="6" t="str">
        <x:v>1504001</x:v>
      </x:c>
      <x:c r="D4049" s="6" t="str"/>
      <x:c r="E4049" s="6" t="n">
        <x:v>5</x:v>
      </x:c>
      <x:c r="F4049" s="6" t="n">
        <x:v>5</x:v>
      </x:c>
      <x:c r="G4049" s="6" t="n">
        <x:v>0</x:v>
      </x:c>
      <x:c r="H4049" s="7" t="str"/>
      <x:c r="I4049" s="7" t="str">
        <x:v>[{"id": "2", "num": 45000}, {"id": "110273", "num": 3}, {"id": "116003", "num": 3}]</x:v>
      </x:c>
      <x:c r="J4049" s="6" t="str">
        <x:v>https://raw.githubusercontent.com/Mar-7th/StarRailRes/dbe8cdfcfb0bf657b9fe1cf92d5537f118ccb487/index_new/cn/character_skill_trees.json</x:v>
      </x:c>
    </x:row>
    <x:row r="4050" ht="38" customHeight="1">
      <x:c r="A4050" s="6" t="str">
        <x:v>1504001_6</x:v>
      </x:c>
      <x:c r="B4050" s="6" t="str">
        <x:v>1504</x:v>
      </x:c>
      <x:c r="C4050" s="6" t="str">
        <x:v>1504001</x:v>
      </x:c>
      <x:c r="D4050" s="6" t="str"/>
      <x:c r="E4050" s="6" t="n">
        <x:v>6</x:v>
      </x:c>
      <x:c r="F4050" s="6" t="n">
        <x:v>6</x:v>
      </x:c>
      <x:c r="G4050" s="6" t="n">
        <x:v>0</x:v>
      </x:c>
      <x:c r="H4050" s="7" t="str"/>
      <x:c r="I4050" s="7" t="str">
        <x:v>[{"id": "2", "num": 160000}, {"id": "110273", "num": 8}, {"id": "116003", "num": 4}]</x:v>
      </x:c>
      <x:c r="J4050" s="6" t="str">
        <x:v>https://raw.githubusercontent.com/Mar-7th/StarRailRes/dbe8cdfcfb0bf657b9fe1cf92d5537f118ccb487/index_new/cn/character_skill_trees.json</x:v>
      </x:c>
    </x:row>
    <x:row r="4051" ht="20" customHeight="1">
      <x:c r="A4051" s="6" t="str">
        <x:v>1504002_1</x:v>
      </x:c>
      <x:c r="B4051" s="6" t="str">
        <x:v>1504</x:v>
      </x:c>
      <x:c r="C4051" s="6" t="str">
        <x:v>1504002</x:v>
      </x:c>
      <x:c r="D4051" s="6" t="str"/>
      <x:c r="E4051" s="6" t="n">
        <x:v>1</x:v>
      </x:c>
      <x:c r="F4051" s="6" t="n">
        <x:v>0</x:v>
      </x:c>
      <x:c r="G4051" s="6" t="n">
        <x:v>0</x:v>
      </x:c>
      <x:c r="H4051" s="7" t="str"/>
      <x:c r="I4051" s="7" t="str">
        <x:v>[]</x:v>
      </x:c>
      <x:c r="J4051" s="6" t="str">
        <x:v>https://raw.githubusercontent.com/Mar-7th/StarRailRes/dbe8cdfcfb0bf657b9fe1cf92d5537f118ccb487/index_new/cn/character_skill_trees.json</x:v>
      </x:c>
    </x:row>
    <x:row r="4052" ht="38" customHeight="1">
      <x:c r="A4052" s="6" t="str">
        <x:v>1504002_2</x:v>
      </x:c>
      <x:c r="B4052" s="6" t="str">
        <x:v>1504</x:v>
      </x:c>
      <x:c r="C4052" s="6" t="str">
        <x:v>1504002</x:v>
      </x:c>
      <x:c r="D4052" s="6" t="str"/>
      <x:c r="E4052" s="6" t="n">
        <x:v>2</x:v>
      </x:c>
      <x:c r="F4052" s="6" t="n">
        <x:v>1</x:v>
      </x:c>
      <x:c r="G4052" s="6" t="n">
        <x:v>0</x:v>
      </x:c>
      <x:c r="H4052" s="7" t="str"/>
      <x:c r="I4052" s="7" t="str">
        <x:v>[{"id": "2", "num": 2500}, {"id": "116001", "num": 3}]</x:v>
      </x:c>
      <x:c r="J4052" s="6" t="str">
        <x:v>https://raw.githubusercontent.com/Mar-7th/StarRailRes/dbe8cdfcfb0bf657b9fe1cf92d5537f118ccb487/index_new/cn/character_skill_trees.json</x:v>
      </x:c>
    </x:row>
    <x:row r="4053" ht="38" customHeight="1">
      <x:c r="A4053" s="6" t="str">
        <x:v>1504002_3</x:v>
      </x:c>
      <x:c r="B4053" s="6" t="str">
        <x:v>1504</x:v>
      </x:c>
      <x:c r="C4053" s="6" t="str">
        <x:v>1504002</x:v>
      </x:c>
      <x:c r="D4053" s="6" t="str"/>
      <x:c r="E4053" s="6" t="n">
        <x:v>3</x:v>
      </x:c>
      <x:c r="F4053" s="6" t="n">
        <x:v>2</x:v>
      </x:c>
      <x:c r="G4053" s="6" t="n">
        <x:v>0</x:v>
      </x:c>
      <x:c r="H4053" s="7" t="str"/>
      <x:c r="I4053" s="7" t="str">
        <x:v>[{"id": "2", "num": 5000}, {"id": "110271", "num": 3}, {"id": "116001", "num": 6}]</x:v>
      </x:c>
      <x:c r="J4053" s="6" t="str">
        <x:v>https://raw.githubusercontent.com/Mar-7th/StarRailRes/dbe8cdfcfb0bf657b9fe1cf92d5537f118ccb487/index_new/cn/character_skill_trees.json</x:v>
      </x:c>
    </x:row>
    <x:row r="4054" ht="38" customHeight="1">
      <x:c r="A4054" s="6" t="str">
        <x:v>1504002_4</x:v>
      </x:c>
      <x:c r="B4054" s="6" t="str">
        <x:v>1504</x:v>
      </x:c>
      <x:c r="C4054" s="6" t="str">
        <x:v>1504002</x:v>
      </x:c>
      <x:c r="D4054" s="6" t="str"/>
      <x:c r="E4054" s="6" t="n">
        <x:v>4</x:v>
      </x:c>
      <x:c r="F4054" s="6" t="n">
        <x:v>3</x:v>
      </x:c>
      <x:c r="G4054" s="6" t="n">
        <x:v>0</x:v>
      </x:c>
      <x:c r="H4054" s="7" t="str"/>
      <x:c r="I4054" s="7" t="str">
        <x:v>[{"id": "2", "num": 10000}, {"id": "110272", "num": 3}, {"id": "116002", "num": 3}]</x:v>
      </x:c>
      <x:c r="J4054" s="6" t="str">
        <x:v>https://raw.githubusercontent.com/Mar-7th/StarRailRes/dbe8cdfcfb0bf657b9fe1cf92d5537f118ccb487/index_new/cn/character_skill_trees.json</x:v>
      </x:c>
    </x:row>
    <x:row r="4055" ht="38" customHeight="1">
      <x:c r="A4055" s="6" t="str">
        <x:v>1504002_5</x:v>
      </x:c>
      <x:c r="B4055" s="6" t="str">
        <x:v>1504</x:v>
      </x:c>
      <x:c r="C4055" s="6" t="str">
        <x:v>1504002</x:v>
      </x:c>
      <x:c r="D4055" s="6" t="str"/>
      <x:c r="E4055" s="6" t="n">
        <x:v>5</x:v>
      </x:c>
      <x:c r="F4055" s="6" t="n">
        <x:v>4</x:v>
      </x:c>
      <x:c r="G4055" s="6" t="n">
        <x:v>0</x:v>
      </x:c>
      <x:c r="H4055" s="7" t="str"/>
      <x:c r="I4055" s="7" t="str">
        <x:v>[{"id": "2", "num": 20000}, {"id": "110272", "num": 5}, {"id": "116002", "num": 4}]</x:v>
      </x:c>
      <x:c r="J4055" s="6" t="str">
        <x:v>https://raw.githubusercontent.com/Mar-7th/StarRailRes/dbe8cdfcfb0bf657b9fe1cf92d5537f118ccb487/index_new/cn/character_skill_trees.json</x:v>
      </x:c>
    </x:row>
    <x:row r="4056" ht="38" customHeight="1">
      <x:c r="A4056" s="6" t="str">
        <x:v>1504002_6</x:v>
      </x:c>
      <x:c r="B4056" s="6" t="str">
        <x:v>1504</x:v>
      </x:c>
      <x:c r="C4056" s="6" t="str">
        <x:v>1504002</x:v>
      </x:c>
      <x:c r="D4056" s="6" t="str"/>
      <x:c r="E4056" s="6" t="n">
        <x:v>6</x:v>
      </x:c>
      <x:c r="F4056" s="6" t="n">
        <x:v>4</x:v>
      </x:c>
      <x:c r="G4056" s="6" t="n">
        <x:v>0</x:v>
      </x:c>
      <x:c r="H4056" s="7" t="str"/>
      <x:c r="I4056" s="7" t="str">
        <x:v>[{"id": "2", "num": 30000}, {"id": "110272", "num": 7}, {"id": "116002", "num": 6}]</x:v>
      </x:c>
      <x:c r="J4056" s="6" t="str">
        <x:v>https://raw.githubusercontent.com/Mar-7th/StarRailRes/dbe8cdfcfb0bf657b9fe1cf92d5537f118ccb487/index_new/cn/character_skill_trees.json</x:v>
      </x:c>
    </x:row>
    <x:row r="4057" ht="38" customHeight="1">
      <x:c r="A4057" s="6" t="str">
        <x:v>1504002_7</x:v>
      </x:c>
      <x:c r="B4057" s="6" t="str">
        <x:v>1504</x:v>
      </x:c>
      <x:c r="C4057" s="6" t="str">
        <x:v>1504002</x:v>
      </x:c>
      <x:c r="D4057" s="6" t="str"/>
      <x:c r="E4057" s="6" t="n">
        <x:v>7</x:v>
      </x:c>
      <x:c r="F4057" s="6" t="n">
        <x:v>5</x:v>
      </x:c>
      <x:c r="G4057" s="6" t="n">
        <x:v>0</x:v>
      </x:c>
      <x:c r="H4057" s="7" t="str"/>
      <x:c r="I4057" s="7" t="str">
        <x:v>[{"id": "2", "num": 45000}, {"id": "110273", "num": 3}, {"id": "116003", "num": 3}]</x:v>
      </x:c>
      <x:c r="J4057" s="6" t="str">
        <x:v>https://raw.githubusercontent.com/Mar-7th/StarRailRes/dbe8cdfcfb0bf657b9fe1cf92d5537f118ccb487/index_new/cn/character_skill_trees.json</x:v>
      </x:c>
    </x:row>
    <x:row r="4058" ht="53" customHeight="1">
      <x:c r="A4058" s="6" t="str">
        <x:v>1504002_8</x:v>
      </x:c>
      <x:c r="B4058" s="6" t="str">
        <x:v>1504</x:v>
      </x:c>
      <x:c r="C4058" s="6" t="str">
        <x:v>1504002</x:v>
      </x:c>
      <x:c r="D4058" s="6" t="str"/>
      <x:c r="E4058" s="6" t="n">
        <x:v>8</x:v>
      </x:c>
      <x:c r="F4058" s="6" t="n">
        <x:v>5</x:v>
      </x:c>
      <x:c r="G4058" s="6" t="n">
        <x:v>0</x:v>
      </x:c>
      <x:c r="H4058" s="7" t="str"/>
      <x:c r="I4058" s="7" t="str">
        <x:v>[{"id": "2", "num": 80000}, {"id": "110273", "num": 5}, {"id": "110508", "num": 1}, {"id": "116003", "num": 4}]</x:v>
      </x:c>
      <x:c r="J4058" s="6" t="str">
        <x:v>https://raw.githubusercontent.com/Mar-7th/StarRailRes/dbe8cdfcfb0bf657b9fe1cf92d5537f118ccb487/index_new/cn/character_skill_trees.json</x:v>
      </x:c>
    </x:row>
    <x:row r="4059" ht="53" customHeight="1">
      <x:c r="A4059" s="6" t="str">
        <x:v>1504002_9</x:v>
      </x:c>
      <x:c r="B4059" s="6" t="str">
        <x:v>1504</x:v>
      </x:c>
      <x:c r="C4059" s="6" t="str">
        <x:v>1504002</x:v>
      </x:c>
      <x:c r="D4059" s="6" t="str"/>
      <x:c r="E4059" s="6" t="n">
        <x:v>9</x:v>
      </x:c>
      <x:c r="F4059" s="6" t="n">
        <x:v>6</x:v>
      </x:c>
      <x:c r="G4059" s="6" t="n">
        <x:v>0</x:v>
      </x:c>
      <x:c r="H4059" s="7" t="str"/>
      <x:c r="I4059" s="7" t="str">
        <x:v>[{"id": "2", "num": 160000}, {"id": "110273", "num": 8}, {"id": "241", "num": 1}, {"id": "110508", "num": 1}]</x:v>
      </x:c>
      <x:c r="J4059" s="6" t="str">
        <x:v>https://raw.githubusercontent.com/Mar-7th/StarRailRes/dbe8cdfcfb0bf657b9fe1cf92d5537f118ccb487/index_new/cn/character_skill_trees.json</x:v>
      </x:c>
    </x:row>
    <x:row r="4060" ht="53" customHeight="1">
      <x:c r="A4060" s="6" t="str">
        <x:v>1504002_10</x:v>
      </x:c>
      <x:c r="B4060" s="6" t="str">
        <x:v>1504</x:v>
      </x:c>
      <x:c r="C4060" s="6" t="str">
        <x:v>1504002</x:v>
      </x:c>
      <x:c r="D4060" s="6" t="str"/>
      <x:c r="E4060" s="6" t="n">
        <x:v>10</x:v>
      </x:c>
      <x:c r="F4060" s="6" t="n">
        <x:v>6</x:v>
      </x:c>
      <x:c r="G4060" s="6" t="n">
        <x:v>0</x:v>
      </x:c>
      <x:c r="H4060" s="7" t="str"/>
      <x:c r="I4060" s="7" t="str">
        <x:v>[{"id": "2", "num": 300000}, {"id": "110273", "num": 14}, {"id": "241", "num": 1}, {"id": "110508", "num": 1}]</x:v>
      </x:c>
      <x:c r="J4060" s="6" t="str">
        <x:v>https://raw.githubusercontent.com/Mar-7th/StarRailRes/dbe8cdfcfb0bf657b9fe1cf92d5537f118ccb487/index_new/cn/character_skill_trees.json</x:v>
      </x:c>
    </x:row>
    <x:row r="4061" ht="20" customHeight="1">
      <x:c r="A4061" s="6" t="str">
        <x:v>1504003_1</x:v>
      </x:c>
      <x:c r="B4061" s="6" t="str">
        <x:v>1504</x:v>
      </x:c>
      <x:c r="C4061" s="6" t="str">
        <x:v>1504003</x:v>
      </x:c>
      <x:c r="D4061" s="6" t="str"/>
      <x:c r="E4061" s="6" t="n">
        <x:v>1</x:v>
      </x:c>
      <x:c r="F4061" s="6" t="n">
        <x:v>0</x:v>
      </x:c>
      <x:c r="G4061" s="6" t="n">
        <x:v>0</x:v>
      </x:c>
      <x:c r="H4061" s="7" t="str"/>
      <x:c r="I4061" s="7" t="str">
        <x:v>[]</x:v>
      </x:c>
      <x:c r="J4061" s="6" t="str">
        <x:v>https://raw.githubusercontent.com/Mar-7th/StarRailRes/dbe8cdfcfb0bf657b9fe1cf92d5537f118ccb487/index_new/cn/character_skill_trees.json</x:v>
      </x:c>
    </x:row>
    <x:row r="4062" ht="38" customHeight="1">
      <x:c r="A4062" s="6" t="str">
        <x:v>1504003_2</x:v>
      </x:c>
      <x:c r="B4062" s="6" t="str">
        <x:v>1504</x:v>
      </x:c>
      <x:c r="C4062" s="6" t="str">
        <x:v>1504003</x:v>
      </x:c>
      <x:c r="D4062" s="6" t="str"/>
      <x:c r="E4062" s="6" t="n">
        <x:v>2</x:v>
      </x:c>
      <x:c r="F4062" s="6" t="n">
        <x:v>1</x:v>
      </x:c>
      <x:c r="G4062" s="6" t="n">
        <x:v>0</x:v>
      </x:c>
      <x:c r="H4062" s="7" t="str"/>
      <x:c r="I4062" s="7" t="str">
        <x:v>[{"id": "2", "num": 2500}, {"id": "116001", "num": 3}]</x:v>
      </x:c>
      <x:c r="J4062" s="6" t="str">
        <x:v>https://raw.githubusercontent.com/Mar-7th/StarRailRes/dbe8cdfcfb0bf657b9fe1cf92d5537f118ccb487/index_new/cn/character_skill_trees.json</x:v>
      </x:c>
    </x:row>
    <x:row r="4063" ht="38" customHeight="1">
      <x:c r="A4063" s="6" t="str">
        <x:v>1504003_3</x:v>
      </x:c>
      <x:c r="B4063" s="6" t="str">
        <x:v>1504</x:v>
      </x:c>
      <x:c r="C4063" s="6" t="str">
        <x:v>1504003</x:v>
      </x:c>
      <x:c r="D4063" s="6" t="str"/>
      <x:c r="E4063" s="6" t="n">
        <x:v>3</x:v>
      </x:c>
      <x:c r="F4063" s="6" t="n">
        <x:v>2</x:v>
      </x:c>
      <x:c r="G4063" s="6" t="n">
        <x:v>0</x:v>
      </x:c>
      <x:c r="H4063" s="7" t="str"/>
      <x:c r="I4063" s="7" t="str">
        <x:v>[{"id": "2", "num": 5000}, {"id": "110271", "num": 3}, {"id": "116001", "num": 6}]</x:v>
      </x:c>
      <x:c r="J4063" s="6" t="str">
        <x:v>https://raw.githubusercontent.com/Mar-7th/StarRailRes/dbe8cdfcfb0bf657b9fe1cf92d5537f118ccb487/index_new/cn/character_skill_trees.json</x:v>
      </x:c>
    </x:row>
    <x:row r="4064" ht="38" customHeight="1">
      <x:c r="A4064" s="6" t="str">
        <x:v>1504003_4</x:v>
      </x:c>
      <x:c r="B4064" s="6" t="str">
        <x:v>1504</x:v>
      </x:c>
      <x:c r="C4064" s="6" t="str">
        <x:v>1504003</x:v>
      </x:c>
      <x:c r="D4064" s="6" t="str"/>
      <x:c r="E4064" s="6" t="n">
        <x:v>4</x:v>
      </x:c>
      <x:c r="F4064" s="6" t="n">
        <x:v>3</x:v>
      </x:c>
      <x:c r="G4064" s="6" t="n">
        <x:v>0</x:v>
      </x:c>
      <x:c r="H4064" s="7" t="str"/>
      <x:c r="I4064" s="7" t="str">
        <x:v>[{"id": "2", "num": 10000}, {"id": "110272", "num": 3}, {"id": "116002", "num": 3}]</x:v>
      </x:c>
      <x:c r="J4064" s="6" t="str">
        <x:v>https://raw.githubusercontent.com/Mar-7th/StarRailRes/dbe8cdfcfb0bf657b9fe1cf92d5537f118ccb487/index_new/cn/character_skill_trees.json</x:v>
      </x:c>
    </x:row>
    <x:row r="4065" ht="38" customHeight="1">
      <x:c r="A4065" s="6" t="str">
        <x:v>1504003_5</x:v>
      </x:c>
      <x:c r="B4065" s="6" t="str">
        <x:v>1504</x:v>
      </x:c>
      <x:c r="C4065" s="6" t="str">
        <x:v>1504003</x:v>
      </x:c>
      <x:c r="D4065" s="6" t="str"/>
      <x:c r="E4065" s="6" t="n">
        <x:v>5</x:v>
      </x:c>
      <x:c r="F4065" s="6" t="n">
        <x:v>4</x:v>
      </x:c>
      <x:c r="G4065" s="6" t="n">
        <x:v>0</x:v>
      </x:c>
      <x:c r="H4065" s="7" t="str"/>
      <x:c r="I4065" s="7" t="str">
        <x:v>[{"id": "2", "num": 20000}, {"id": "110272", "num": 5}, {"id": "116002", "num": 4}]</x:v>
      </x:c>
      <x:c r="J4065" s="6" t="str">
        <x:v>https://raw.githubusercontent.com/Mar-7th/StarRailRes/dbe8cdfcfb0bf657b9fe1cf92d5537f118ccb487/index_new/cn/character_skill_trees.json</x:v>
      </x:c>
    </x:row>
    <x:row r="4066" ht="38" customHeight="1">
      <x:c r="A4066" s="6" t="str">
        <x:v>1504003_6</x:v>
      </x:c>
      <x:c r="B4066" s="6" t="str">
        <x:v>1504</x:v>
      </x:c>
      <x:c r="C4066" s="6" t="str">
        <x:v>1504003</x:v>
      </x:c>
      <x:c r="D4066" s="6" t="str"/>
      <x:c r="E4066" s="6" t="n">
        <x:v>6</x:v>
      </x:c>
      <x:c r="F4066" s="6" t="n">
        <x:v>4</x:v>
      </x:c>
      <x:c r="G4066" s="6" t="n">
        <x:v>0</x:v>
      </x:c>
      <x:c r="H4066" s="7" t="str"/>
      <x:c r="I4066" s="7" t="str">
        <x:v>[{"id": "2", "num": 30000}, {"id": "110272", "num": 7}, {"id": "116002", "num": 6}]</x:v>
      </x:c>
      <x:c r="J4066" s="6" t="str">
        <x:v>https://raw.githubusercontent.com/Mar-7th/StarRailRes/dbe8cdfcfb0bf657b9fe1cf92d5537f118ccb487/index_new/cn/character_skill_trees.json</x:v>
      </x:c>
    </x:row>
    <x:row r="4067" ht="38" customHeight="1">
      <x:c r="A4067" s="6" t="str">
        <x:v>1504003_7</x:v>
      </x:c>
      <x:c r="B4067" s="6" t="str">
        <x:v>1504</x:v>
      </x:c>
      <x:c r="C4067" s="6" t="str">
        <x:v>1504003</x:v>
      </x:c>
      <x:c r="D4067" s="6" t="str"/>
      <x:c r="E4067" s="6" t="n">
        <x:v>7</x:v>
      </x:c>
      <x:c r="F4067" s="6" t="n">
        <x:v>5</x:v>
      </x:c>
      <x:c r="G4067" s="6" t="n">
        <x:v>0</x:v>
      </x:c>
      <x:c r="H4067" s="7" t="str"/>
      <x:c r="I4067" s="7" t="str">
        <x:v>[{"id": "2", "num": 45000}, {"id": "110273", "num": 3}, {"id": "116003", "num": 3}]</x:v>
      </x:c>
      <x:c r="J4067" s="6" t="str">
        <x:v>https://raw.githubusercontent.com/Mar-7th/StarRailRes/dbe8cdfcfb0bf657b9fe1cf92d5537f118ccb487/index_new/cn/character_skill_trees.json</x:v>
      </x:c>
    </x:row>
    <x:row r="4068" ht="53" customHeight="1">
      <x:c r="A4068" s="6" t="str">
        <x:v>1504003_8</x:v>
      </x:c>
      <x:c r="B4068" s="6" t="str">
        <x:v>1504</x:v>
      </x:c>
      <x:c r="C4068" s="6" t="str">
        <x:v>1504003</x:v>
      </x:c>
      <x:c r="D4068" s="6" t="str"/>
      <x:c r="E4068" s="6" t="n">
        <x:v>8</x:v>
      </x:c>
      <x:c r="F4068" s="6" t="n">
        <x:v>5</x:v>
      </x:c>
      <x:c r="G4068" s="6" t="n">
        <x:v>0</x:v>
      </x:c>
      <x:c r="H4068" s="7" t="str"/>
      <x:c r="I4068" s="7" t="str">
        <x:v>[{"id": "2", "num": 80000}, {"id": "110273", "num": 5}, {"id": "110508", "num": 1}, {"id": "116003", "num": 4}]</x:v>
      </x:c>
      <x:c r="J4068" s="6" t="str">
        <x:v>https://raw.githubusercontent.com/Mar-7th/StarRailRes/dbe8cdfcfb0bf657b9fe1cf92d5537f118ccb487/index_new/cn/character_skill_trees.json</x:v>
      </x:c>
    </x:row>
    <x:row r="4069" ht="53" customHeight="1">
      <x:c r="A4069" s="6" t="str">
        <x:v>1504003_9</x:v>
      </x:c>
      <x:c r="B4069" s="6" t="str">
        <x:v>1504</x:v>
      </x:c>
      <x:c r="C4069" s="6" t="str">
        <x:v>1504003</x:v>
      </x:c>
      <x:c r="D4069" s="6" t="str"/>
      <x:c r="E4069" s="6" t="n">
        <x:v>9</x:v>
      </x:c>
      <x:c r="F4069" s="6" t="n">
        <x:v>6</x:v>
      </x:c>
      <x:c r="G4069" s="6" t="n">
        <x:v>0</x:v>
      </x:c>
      <x:c r="H4069" s="7" t="str"/>
      <x:c r="I4069" s="7" t="str">
        <x:v>[{"id": "2", "num": 160000}, {"id": "110273", "num": 8}, {"id": "241", "num": 1}, {"id": "110508", "num": 1}]</x:v>
      </x:c>
      <x:c r="J4069" s="6" t="str">
        <x:v>https://raw.githubusercontent.com/Mar-7th/StarRailRes/dbe8cdfcfb0bf657b9fe1cf92d5537f118ccb487/index_new/cn/character_skill_trees.json</x:v>
      </x:c>
    </x:row>
    <x:row r="4070" ht="53" customHeight="1">
      <x:c r="A4070" s="6" t="str">
        <x:v>1504003_10</x:v>
      </x:c>
      <x:c r="B4070" s="6" t="str">
        <x:v>1504</x:v>
      </x:c>
      <x:c r="C4070" s="6" t="str">
        <x:v>1504003</x:v>
      </x:c>
      <x:c r="D4070" s="6" t="str"/>
      <x:c r="E4070" s="6" t="n">
        <x:v>10</x:v>
      </x:c>
      <x:c r="F4070" s="6" t="n">
        <x:v>6</x:v>
      </x:c>
      <x:c r="G4070" s="6" t="n">
        <x:v>0</x:v>
      </x:c>
      <x:c r="H4070" s="7" t="str"/>
      <x:c r="I4070" s="7" t="str">
        <x:v>[{"id": "2", "num": 300000}, {"id": "110273", "num": 14}, {"id": "241", "num": 1}, {"id": "110508", "num": 1}]</x:v>
      </x:c>
      <x:c r="J4070" s="6" t="str">
        <x:v>https://raw.githubusercontent.com/Mar-7th/StarRailRes/dbe8cdfcfb0bf657b9fe1cf92d5537f118ccb487/index_new/cn/character_skill_trees.json</x:v>
      </x:c>
    </x:row>
    <x:row r="4071" ht="20" customHeight="1">
      <x:c r="A4071" s="6" t="str">
        <x:v>1504004_1</x:v>
      </x:c>
      <x:c r="B4071" s="6" t="str">
        <x:v>1504</x:v>
      </x:c>
      <x:c r="C4071" s="6" t="str">
        <x:v>1504004</x:v>
      </x:c>
      <x:c r="D4071" s="6" t="str"/>
      <x:c r="E4071" s="6" t="n">
        <x:v>1</x:v>
      </x:c>
      <x:c r="F4071" s="6" t="n">
        <x:v>0</x:v>
      </x:c>
      <x:c r="G4071" s="6" t="n">
        <x:v>0</x:v>
      </x:c>
      <x:c r="H4071" s="7" t="str"/>
      <x:c r="I4071" s="7" t="str">
        <x:v>[]</x:v>
      </x:c>
      <x:c r="J4071" s="6" t="str">
        <x:v>https://raw.githubusercontent.com/Mar-7th/StarRailRes/dbe8cdfcfb0bf657b9fe1cf92d5537f118ccb487/index_new/cn/character_skill_trees.json</x:v>
      </x:c>
    </x:row>
    <x:row r="4072" ht="38" customHeight="1">
      <x:c r="A4072" s="6" t="str">
        <x:v>1504004_2</x:v>
      </x:c>
      <x:c r="B4072" s="6" t="str">
        <x:v>1504</x:v>
      </x:c>
      <x:c r="C4072" s="6" t="str">
        <x:v>1504004</x:v>
      </x:c>
      <x:c r="D4072" s="6" t="str"/>
      <x:c r="E4072" s="6" t="n">
        <x:v>2</x:v>
      </x:c>
      <x:c r="F4072" s="6" t="n">
        <x:v>1</x:v>
      </x:c>
      <x:c r="G4072" s="6" t="n">
        <x:v>0</x:v>
      </x:c>
      <x:c r="H4072" s="7" t="str"/>
      <x:c r="I4072" s="7" t="str">
        <x:v>[{"id": "2", "num": 2500}, {"id": "116001", "num": 3}]</x:v>
      </x:c>
      <x:c r="J4072" s="6" t="str">
        <x:v>https://raw.githubusercontent.com/Mar-7th/StarRailRes/dbe8cdfcfb0bf657b9fe1cf92d5537f118ccb487/index_new/cn/character_skill_trees.json</x:v>
      </x:c>
    </x:row>
    <x:row r="4073" ht="38" customHeight="1">
      <x:c r="A4073" s="6" t="str">
        <x:v>1504004_3</x:v>
      </x:c>
      <x:c r="B4073" s="6" t="str">
        <x:v>1504</x:v>
      </x:c>
      <x:c r="C4073" s="6" t="str">
        <x:v>1504004</x:v>
      </x:c>
      <x:c r="D4073" s="6" t="str"/>
      <x:c r="E4073" s="6" t="n">
        <x:v>3</x:v>
      </x:c>
      <x:c r="F4073" s="6" t="n">
        <x:v>2</x:v>
      </x:c>
      <x:c r="G4073" s="6" t="n">
        <x:v>0</x:v>
      </x:c>
      <x:c r="H4073" s="7" t="str"/>
      <x:c r="I4073" s="7" t="str">
        <x:v>[{"id": "2", "num": 5000}, {"id": "110271", "num": 3}, {"id": "116001", "num": 6}]</x:v>
      </x:c>
      <x:c r="J4073" s="6" t="str">
        <x:v>https://raw.githubusercontent.com/Mar-7th/StarRailRes/dbe8cdfcfb0bf657b9fe1cf92d5537f118ccb487/index_new/cn/character_skill_trees.json</x:v>
      </x:c>
    </x:row>
    <x:row r="4074" ht="38" customHeight="1">
      <x:c r="A4074" s="6" t="str">
        <x:v>1504004_4</x:v>
      </x:c>
      <x:c r="B4074" s="6" t="str">
        <x:v>1504</x:v>
      </x:c>
      <x:c r="C4074" s="6" t="str">
        <x:v>1504004</x:v>
      </x:c>
      <x:c r="D4074" s="6" t="str"/>
      <x:c r="E4074" s="6" t="n">
        <x:v>4</x:v>
      </x:c>
      <x:c r="F4074" s="6" t="n">
        <x:v>3</x:v>
      </x:c>
      <x:c r="G4074" s="6" t="n">
        <x:v>0</x:v>
      </x:c>
      <x:c r="H4074" s="7" t="str"/>
      <x:c r="I4074" s="7" t="str">
        <x:v>[{"id": "2", "num": 10000}, {"id": "110272", "num": 3}, {"id": "116002", "num": 3}]</x:v>
      </x:c>
      <x:c r="J4074" s="6" t="str">
        <x:v>https://raw.githubusercontent.com/Mar-7th/StarRailRes/dbe8cdfcfb0bf657b9fe1cf92d5537f118ccb487/index_new/cn/character_skill_trees.json</x:v>
      </x:c>
    </x:row>
    <x:row r="4075" ht="38" customHeight="1">
      <x:c r="A4075" s="6" t="str">
        <x:v>1504004_5</x:v>
      </x:c>
      <x:c r="B4075" s="6" t="str">
        <x:v>1504</x:v>
      </x:c>
      <x:c r="C4075" s="6" t="str">
        <x:v>1504004</x:v>
      </x:c>
      <x:c r="D4075" s="6" t="str"/>
      <x:c r="E4075" s="6" t="n">
        <x:v>5</x:v>
      </x:c>
      <x:c r="F4075" s="6" t="n">
        <x:v>4</x:v>
      </x:c>
      <x:c r="G4075" s="6" t="n">
        <x:v>0</x:v>
      </x:c>
      <x:c r="H4075" s="7" t="str"/>
      <x:c r="I4075" s="7" t="str">
        <x:v>[{"id": "2", "num": 20000}, {"id": "110272", "num": 5}, {"id": "116002", "num": 4}]</x:v>
      </x:c>
      <x:c r="J4075" s="6" t="str">
        <x:v>https://raw.githubusercontent.com/Mar-7th/StarRailRes/dbe8cdfcfb0bf657b9fe1cf92d5537f118ccb487/index_new/cn/character_skill_trees.json</x:v>
      </x:c>
    </x:row>
    <x:row r="4076" ht="38" customHeight="1">
      <x:c r="A4076" s="6" t="str">
        <x:v>1504004_6</x:v>
      </x:c>
      <x:c r="B4076" s="6" t="str">
        <x:v>1504</x:v>
      </x:c>
      <x:c r="C4076" s="6" t="str">
        <x:v>1504004</x:v>
      </x:c>
      <x:c r="D4076" s="6" t="str"/>
      <x:c r="E4076" s="6" t="n">
        <x:v>6</x:v>
      </x:c>
      <x:c r="F4076" s="6" t="n">
        <x:v>4</x:v>
      </x:c>
      <x:c r="G4076" s="6" t="n">
        <x:v>0</x:v>
      </x:c>
      <x:c r="H4076" s="7" t="str"/>
      <x:c r="I4076" s="7" t="str">
        <x:v>[{"id": "2", "num": 30000}, {"id": "110272", "num": 7}, {"id": "116002", "num": 6}]</x:v>
      </x:c>
      <x:c r="J4076" s="6" t="str">
        <x:v>https://raw.githubusercontent.com/Mar-7th/StarRailRes/dbe8cdfcfb0bf657b9fe1cf92d5537f118ccb487/index_new/cn/character_skill_trees.json</x:v>
      </x:c>
    </x:row>
    <x:row r="4077" ht="38" customHeight="1">
      <x:c r="A4077" s="6" t="str">
        <x:v>1504004_7</x:v>
      </x:c>
      <x:c r="B4077" s="6" t="str">
        <x:v>1504</x:v>
      </x:c>
      <x:c r="C4077" s="6" t="str">
        <x:v>1504004</x:v>
      </x:c>
      <x:c r="D4077" s="6" t="str"/>
      <x:c r="E4077" s="6" t="n">
        <x:v>7</x:v>
      </x:c>
      <x:c r="F4077" s="6" t="n">
        <x:v>5</x:v>
      </x:c>
      <x:c r="G4077" s="6" t="n">
        <x:v>0</x:v>
      </x:c>
      <x:c r="H4077" s="7" t="str"/>
      <x:c r="I4077" s="7" t="str">
        <x:v>[{"id": "2", "num": 45000}, {"id": "110273", "num": 3}, {"id": "116003", "num": 3}]</x:v>
      </x:c>
      <x:c r="J4077" s="6" t="str">
        <x:v>https://raw.githubusercontent.com/Mar-7th/StarRailRes/dbe8cdfcfb0bf657b9fe1cf92d5537f118ccb487/index_new/cn/character_skill_trees.json</x:v>
      </x:c>
    </x:row>
    <x:row r="4078" ht="53" customHeight="1">
      <x:c r="A4078" s="6" t="str">
        <x:v>1504004_8</x:v>
      </x:c>
      <x:c r="B4078" s="6" t="str">
        <x:v>1504</x:v>
      </x:c>
      <x:c r="C4078" s="6" t="str">
        <x:v>1504004</x:v>
      </x:c>
      <x:c r="D4078" s="6" t="str"/>
      <x:c r="E4078" s="6" t="n">
        <x:v>8</x:v>
      </x:c>
      <x:c r="F4078" s="6" t="n">
        <x:v>5</x:v>
      </x:c>
      <x:c r="G4078" s="6" t="n">
        <x:v>0</x:v>
      </x:c>
      <x:c r="H4078" s="7" t="str"/>
      <x:c r="I4078" s="7" t="str">
        <x:v>[{"id": "2", "num": 80000}, {"id": "110273", "num": 5}, {"id": "110508", "num": 1}, {"id": "116003", "num": 4}]</x:v>
      </x:c>
      <x:c r="J4078" s="6" t="str">
        <x:v>https://raw.githubusercontent.com/Mar-7th/StarRailRes/dbe8cdfcfb0bf657b9fe1cf92d5537f118ccb487/index_new/cn/character_skill_trees.json</x:v>
      </x:c>
    </x:row>
    <x:row r="4079" ht="53" customHeight="1">
      <x:c r="A4079" s="6" t="str">
        <x:v>1504004_9</x:v>
      </x:c>
      <x:c r="B4079" s="6" t="str">
        <x:v>1504</x:v>
      </x:c>
      <x:c r="C4079" s="6" t="str">
        <x:v>1504004</x:v>
      </x:c>
      <x:c r="D4079" s="6" t="str"/>
      <x:c r="E4079" s="6" t="n">
        <x:v>9</x:v>
      </x:c>
      <x:c r="F4079" s="6" t="n">
        <x:v>6</x:v>
      </x:c>
      <x:c r="G4079" s="6" t="n">
        <x:v>0</x:v>
      </x:c>
      <x:c r="H4079" s="7" t="str"/>
      <x:c r="I4079" s="7" t="str">
        <x:v>[{"id": "2", "num": 160000}, {"id": "110273", "num": 8}, {"id": "241", "num": 1}, {"id": "110508", "num": 1}]</x:v>
      </x:c>
      <x:c r="J4079" s="6" t="str">
        <x:v>https://raw.githubusercontent.com/Mar-7th/StarRailRes/dbe8cdfcfb0bf657b9fe1cf92d5537f118ccb487/index_new/cn/character_skill_trees.json</x:v>
      </x:c>
    </x:row>
    <x:row r="4080" ht="53" customHeight="1">
      <x:c r="A4080" s="6" t="str">
        <x:v>1504004_10</x:v>
      </x:c>
      <x:c r="B4080" s="6" t="str">
        <x:v>1504</x:v>
      </x:c>
      <x:c r="C4080" s="6" t="str">
        <x:v>1504004</x:v>
      </x:c>
      <x:c r="D4080" s="6" t="str"/>
      <x:c r="E4080" s="6" t="n">
        <x:v>10</x:v>
      </x:c>
      <x:c r="F4080" s="6" t="n">
        <x:v>6</x:v>
      </x:c>
      <x:c r="G4080" s="6" t="n">
        <x:v>0</x:v>
      </x:c>
      <x:c r="H4080" s="7" t="str"/>
      <x:c r="I4080" s="7" t="str">
        <x:v>[{"id": "2", "num": 300000}, {"id": "110273", "num": 14}, {"id": "241", "num": 1}, {"id": "110508", "num": 1}]</x:v>
      </x:c>
      <x:c r="J4080" s="6" t="str">
        <x:v>https://raw.githubusercontent.com/Mar-7th/StarRailRes/dbe8cdfcfb0bf657b9fe1cf92d5537f118ccb487/index_new/cn/character_skill_trees.json</x:v>
      </x:c>
    </x:row>
    <x:row r="4081" ht="20" customHeight="1">
      <x:c r="A4081" s="6" t="str">
        <x:v>1504007_1</x:v>
      </x:c>
      <x:c r="B4081" s="6" t="str">
        <x:v>1504</x:v>
      </x:c>
      <x:c r="C4081" s="6" t="str">
        <x:v>1504007</x:v>
      </x:c>
      <x:c r="D4081" s="6" t="str"/>
      <x:c r="E4081" s="6" t="n">
        <x:v>1</x:v>
      </x:c>
      <x:c r="F4081" s="6" t="n">
        <x:v>0</x:v>
      </x:c>
      <x:c r="G4081" s="6" t="n">
        <x:v>0</x:v>
      </x:c>
      <x:c r="H4081" s="7" t="str"/>
      <x:c r="I4081" s="7" t="str">
        <x:v>[]</x:v>
      </x:c>
      <x:c r="J4081" s="6" t="str">
        <x:v>https://raw.githubusercontent.com/Mar-7th/StarRailRes/dbe8cdfcfb0bf657b9fe1cf92d5537f118ccb487/index_new/cn/character_skill_trees.json</x:v>
      </x:c>
    </x:row>
    <x:row r="4082" ht="38" customHeight="1">
      <x:c r="A4082" s="6" t="str">
        <x:v>1504101_1</x:v>
      </x:c>
      <x:c r="B4082" s="6" t="str">
        <x:v>1504</x:v>
      </x:c>
      <x:c r="C4082" s="6" t="str">
        <x:v>1504101</x:v>
      </x:c>
      <x:c r="D4082" s="6" t="str">
        <x:v>罪途</x:v>
      </x:c>
      <x:c r="E4082" s="6" t="n">
        <x:v>1</x:v>
      </x:c>
      <x:c r="F4082" s="6" t="n">
        <x:v>2</x:v>
      </x:c>
      <x:c r="G4082" s="6" t="n">
        <x:v>0</x:v>
      </x:c>
      <x:c r="H4082" s="7" t="str">
        <x:v>不死途施放战技/终结技时，获得#1[i]/#2[i]层【婪酣】。不死途追加攻击过程中每有#3[i]个敌人受到致命攻击时，不死途获得#4[i]层【婪酣】。</x:v>
      </x:c>
      <x:c r="I4082" s="7" t="str">
        <x:v>[{"id": "2", "num": 5000}, {"id": "110271", "num": 3}, {"id": "110508", "num": 1}]</x:v>
      </x:c>
      <x:c r="J4082" s="6" t="str">
        <x:v>https://raw.githubusercontent.com/Mar-7th/StarRailRes/dbe8cdfcfb0bf657b9fe1cf92d5537f118ccb487/index_new/cn/character_skill_trees.json</x:v>
      </x:c>
    </x:row>
    <x:row r="4083" ht="53" customHeight="1">
      <x:c r="A4083" s="6" t="str">
        <x:v>1504102_1</x:v>
      </x:c>
      <x:c r="B4083" s="6" t="str">
        <x:v>1504</x:v>
      </x:c>
      <x:c r="C4083" s="6" t="str">
        <x:v>1504102</x:v>
      </x:c>
      <x:c r="D4083" s="6" t="str">
        <x:v>影肢</x:v>
      </x:c>
      <x:c r="E4083" s="6" t="n">
        <x:v>1</x:v>
      </x:c>
      <x:c r="F4083" s="6" t="n">
        <x:v>4</x:v>
      </x:c>
      <x:c r="G4083" s="6" t="n">
        <x:v>0</x:v>
      </x:c>
      <x:c r="H4083" s="7" t="str">
        <x:v>不死途追加攻击造成的伤害提高#1[i]%，且每有#2[i]层【婪酣】，追加攻击造成的伤害额外提高#3[i]%。</x:v>
      </x:c>
      <x:c r="I4083" s="7" t="str">
        <x:v>[{"id": "2", "num": 20000}, {"id": "110272", "num": 5}, {"id": "241", "num": 1}, {"id": "110508", "num": 1}]</x:v>
      </x:c>
      <x:c r="J4083" s="6" t="str">
        <x:v>https://raw.githubusercontent.com/Mar-7th/StarRailRes/dbe8cdfcfb0bf657b9fe1cf92d5537f118ccb487/index_new/cn/character_skill_trees.json</x:v>
      </x:c>
    </x:row>
    <x:row r="4084" ht="53" customHeight="1">
      <x:c r="A4084" s="6" t="str">
        <x:v>1504103_1</x:v>
      </x:c>
      <x:c r="B4084" s="6" t="str">
        <x:v>1504</x:v>
      </x:c>
      <x:c r="C4084" s="6" t="str">
        <x:v>1504103</x:v>
      </x:c>
      <x:c r="D4084" s="6" t="str">
        <x:v>头狼</x:v>
      </x:c>
      <x:c r="E4084" s="6" t="n">
        <x:v>1</x:v>
      </x:c>
      <x:c r="F4084" s="6" t="n">
        <x:v>6</x:v>
      </x:c>
      <x:c r="G4084" s="6" t="n">
        <x:v>0</x:v>
      </x:c>
      <x:c r="H4084" s="7" t="str">
        <x:v>不死途在场时，我方目标造成的暴击伤害提高#1[i]%，我方目标追加攻击造成的暴击伤害额外提高#2[i]%。</x:v>
      </x:c>
      <x:c r="I4084" s="7" t="str">
        <x:v>[{"id": "2", "num": 160000}, {"id": "110273", "num": 8}, {"id": "241", "num": 1}, {"id": "110508", "num": 1}]</x:v>
      </x:c>
      <x:c r="J4084" s="6" t="str">
        <x:v>https://raw.githubusercontent.com/Mar-7th/StarRailRes/dbe8cdfcfb0bf657b9fe1cf92d5537f118ccb487/index_new/cn/character_skill_trees.json</x:v>
      </x:c>
    </x:row>
    <x:row r="4085" ht="38" customHeight="1">
      <x:c r="A4085" s="6" t="str">
        <x:v>1504201_1</x:v>
      </x:c>
      <x:c r="B4085" s="6" t="str">
        <x:v>1504</x:v>
      </x:c>
      <x:c r="C4085" s="6" t="str">
        <x:v>1504201</x:v>
      </x:c>
      <x:c r="D4085" s="6" t="str">
        <x:v>暴击伤害强化</x:v>
      </x:c>
      <x:c r="E4085" s="6" t="n">
        <x:v>1</x:v>
      </x:c>
      <x:c r="F4085" s="6" t="n">
        <x:v>0</x:v>
      </x:c>
      <x:c r="G4085" s="6" t="n">
        <x:v>1</x:v>
      </x:c>
      <x:c r="H4085" s="7" t="str"/>
      <x:c r="I4085" s="7" t="str">
        <x:v>[{"id": "2", "num": 2500}, {"id": "116001", "num": 2}]</x:v>
      </x:c>
      <x:c r="J4085" s="6" t="str">
        <x:v>https://raw.githubusercontent.com/Mar-7th/StarRailRes/dbe8cdfcfb0bf657b9fe1cf92d5537f118ccb487/index_new/cn/character_skill_trees.json</x:v>
      </x:c>
    </x:row>
    <x:row r="4086" ht="38" customHeight="1">
      <x:c r="A4086" s="6" t="str">
        <x:v>1504202_1</x:v>
      </x:c>
      <x:c r="B4086" s="6" t="str">
        <x:v>1504</x:v>
      </x:c>
      <x:c r="C4086" s="6" t="str">
        <x:v>1504202</x:v>
      </x:c>
      <x:c r="D4086" s="6" t="str">
        <x:v>伤害强化•雷</x:v>
      </x:c>
      <x:c r="E4086" s="6" t="n">
        <x:v>1</x:v>
      </x:c>
      <x:c r="F4086" s="6" t="n">
        <x:v>2</x:v>
      </x:c>
      <x:c r="G4086" s="6" t="n">
        <x:v>0</x:v>
      </x:c>
      <x:c r="H4086" s="7" t="str"/>
      <x:c r="I4086" s="7" t="str">
        <x:v>[{"id": "2", "num": 5000}, {"id": "110271", "num": 3}, {"id": "116001", "num": 6}]</x:v>
      </x:c>
      <x:c r="J4086" s="6" t="str">
        <x:v>https://raw.githubusercontent.com/Mar-7th/StarRailRes/dbe8cdfcfb0bf657b9fe1cf92d5537f118ccb487/index_new/cn/character_skill_trees.json</x:v>
      </x:c>
    </x:row>
    <x:row r="4087" ht="38" customHeight="1">
      <x:c r="A4087" s="6" t="str">
        <x:v>1504203_1</x:v>
      </x:c>
      <x:c r="B4087" s="6" t="str">
        <x:v>1504</x:v>
      </x:c>
      <x:c r="C4087" s="6" t="str">
        <x:v>1504203</x:v>
      </x:c>
      <x:c r="D4087" s="6" t="str">
        <x:v>暴击伤害强化</x:v>
      </x:c>
      <x:c r="E4087" s="6" t="n">
        <x:v>1</x:v>
      </x:c>
      <x:c r="F4087" s="6" t="n">
        <x:v>3</x:v>
      </x:c>
      <x:c r="G4087" s="6" t="n">
        <x:v>0</x:v>
      </x:c>
      <x:c r="H4087" s="7" t="str"/>
      <x:c r="I4087" s="7" t="str">
        <x:v>[{"id": "2", "num": 10000}, {"id": "110272", "num": 3}, {"id": "116002", "num": 3}]</x:v>
      </x:c>
      <x:c r="J4087" s="6" t="str">
        <x:v>https://raw.githubusercontent.com/Mar-7th/StarRailRes/dbe8cdfcfb0bf657b9fe1cf92d5537f118ccb487/index_new/cn/character_skill_trees.json</x:v>
      </x:c>
    </x:row>
    <x:row r="4088" ht="38" customHeight="1">
      <x:c r="A4088" s="6" t="str">
        <x:v>1504204_1</x:v>
      </x:c>
      <x:c r="B4088" s="6" t="str">
        <x:v>1504</x:v>
      </x:c>
      <x:c r="C4088" s="6" t="str">
        <x:v>1504204</x:v>
      </x:c>
      <x:c r="D4088" s="6" t="str">
        <x:v>攻击强化</x:v>
      </x:c>
      <x:c r="E4088" s="6" t="n">
        <x:v>1</x:v>
      </x:c>
      <x:c r="F4088" s="6" t="n">
        <x:v>3</x:v>
      </x:c>
      <x:c r="G4088" s="6" t="n">
        <x:v>0</x:v>
      </x:c>
      <x:c r="H4088" s="7" t="str"/>
      <x:c r="I4088" s="7" t="str">
        <x:v>[{"id": "2", "num": 10000}, {"id": "110272", "num": 3}, {"id": "116002", "num": 3}]</x:v>
      </x:c>
      <x:c r="J4088" s="6" t="str">
        <x:v>https://raw.githubusercontent.com/Mar-7th/StarRailRes/dbe8cdfcfb0bf657b9fe1cf92d5537f118ccb487/index_new/cn/character_skill_trees.json</x:v>
      </x:c>
    </x:row>
    <x:row r="4089" ht="38" customHeight="1">
      <x:c r="A4089" s="6" t="str">
        <x:v>1504205_1</x:v>
      </x:c>
      <x:c r="B4089" s="6" t="str">
        <x:v>1504</x:v>
      </x:c>
      <x:c r="C4089" s="6" t="str">
        <x:v>1504205</x:v>
      </x:c>
      <x:c r="D4089" s="6" t="str">
        <x:v>暴击伤害强化</x:v>
      </x:c>
      <x:c r="E4089" s="6" t="n">
        <x:v>1</x:v>
      </x:c>
      <x:c r="F4089" s="6" t="n">
        <x:v>4</x:v>
      </x:c>
      <x:c r="G4089" s="6" t="n">
        <x:v>0</x:v>
      </x:c>
      <x:c r="H4089" s="7" t="str"/>
      <x:c r="I4089" s="7" t="str">
        <x:v>[{"id": "2", "num": 20000}, {"id": "110272", "num": 5}, {"id": "116002", "num": 4}]</x:v>
      </x:c>
      <x:c r="J4089" s="6" t="str">
        <x:v>https://raw.githubusercontent.com/Mar-7th/StarRailRes/dbe8cdfcfb0bf657b9fe1cf92d5537f118ccb487/index_new/cn/character_skill_trees.json</x:v>
      </x:c>
    </x:row>
    <x:row r="4090" ht="38" customHeight="1">
      <x:c r="A4090" s="6" t="str">
        <x:v>1504206_1</x:v>
      </x:c>
      <x:c r="B4090" s="6" t="str">
        <x:v>1504</x:v>
      </x:c>
      <x:c r="C4090" s="6" t="str">
        <x:v>1504206</x:v>
      </x:c>
      <x:c r="D4090" s="6" t="str">
        <x:v>伤害强化•雷</x:v>
      </x:c>
      <x:c r="E4090" s="6" t="n">
        <x:v>1</x:v>
      </x:c>
      <x:c r="F4090" s="6" t="n">
        <x:v>5</x:v>
      </x:c>
      <x:c r="G4090" s="6" t="n">
        <x:v>0</x:v>
      </x:c>
      <x:c r="H4090" s="7" t="str"/>
      <x:c r="I4090" s="7" t="str">
        <x:v>[{"id": "2", "num": 45000}, {"id": "110273", "num": 3}, {"id": "116003", "num": 3}]</x:v>
      </x:c>
      <x:c r="J4090" s="6" t="str">
        <x:v>https://raw.githubusercontent.com/Mar-7th/StarRailRes/dbe8cdfcfb0bf657b9fe1cf92d5537f118ccb487/index_new/cn/character_skill_trees.json</x:v>
      </x:c>
    </x:row>
    <x:row r="4091" ht="38" customHeight="1">
      <x:c r="A4091" s="6" t="str">
        <x:v>1504207_1</x:v>
      </x:c>
      <x:c r="B4091" s="6" t="str">
        <x:v>1504</x:v>
      </x:c>
      <x:c r="C4091" s="6" t="str">
        <x:v>1504207</x:v>
      </x:c>
      <x:c r="D4091" s="6" t="str">
        <x:v>暴击伤害强化</x:v>
      </x:c>
      <x:c r="E4091" s="6" t="n">
        <x:v>1</x:v>
      </x:c>
      <x:c r="F4091" s="6" t="n">
        <x:v>5</x:v>
      </x:c>
      <x:c r="G4091" s="6" t="n">
        <x:v>0</x:v>
      </x:c>
      <x:c r="H4091" s="7" t="str"/>
      <x:c r="I4091" s="7" t="str">
        <x:v>[{"id": "2", "num": 45000}, {"id": "110273", "num": 3}, {"id": "116003", "num": 3}]</x:v>
      </x:c>
      <x:c r="J4091" s="6" t="str">
        <x:v>https://raw.githubusercontent.com/Mar-7th/StarRailRes/dbe8cdfcfb0bf657b9fe1cf92d5537f118ccb487/index_new/cn/character_skill_trees.json</x:v>
      </x:c>
    </x:row>
    <x:row r="4092" ht="38" customHeight="1">
      <x:c r="A4092" s="6" t="str">
        <x:v>1504208_1</x:v>
      </x:c>
      <x:c r="B4092" s="6" t="str">
        <x:v>1504</x:v>
      </x:c>
      <x:c r="C4092" s="6" t="str">
        <x:v>1504208</x:v>
      </x:c>
      <x:c r="D4092" s="6" t="str">
        <x:v>攻击强化</x:v>
      </x:c>
      <x:c r="E4092" s="6" t="n">
        <x:v>1</x:v>
      </x:c>
      <x:c r="F4092" s="6" t="n">
        <x:v>6</x:v>
      </x:c>
      <x:c r="G4092" s="6" t="n">
        <x:v>0</x:v>
      </x:c>
      <x:c r="H4092" s="7" t="str"/>
      <x:c r="I4092" s="7" t="str">
        <x:v>[{"id": "2", "num": 160000}, {"id": "110273", "num": 8}, {"id": "116003", "num": 8}]</x:v>
      </x:c>
      <x:c r="J4092" s="6" t="str">
        <x:v>https://raw.githubusercontent.com/Mar-7th/StarRailRes/dbe8cdfcfb0bf657b9fe1cf92d5537f118ccb487/index_new/cn/character_skill_trees.json</x:v>
      </x:c>
    </x:row>
    <x:row r="4093" ht="38" customHeight="1">
      <x:c r="A4093" s="6" t="str">
        <x:v>1504209_1</x:v>
      </x:c>
      <x:c r="B4093" s="6" t="str">
        <x:v>1504</x:v>
      </x:c>
      <x:c r="C4093" s="6" t="str">
        <x:v>1504209</x:v>
      </x:c>
      <x:c r="D4093" s="6" t="str">
        <x:v>伤害强化•雷</x:v>
      </x:c>
      <x:c r="E4093" s="6" t="n">
        <x:v>1</x:v>
      </x:c>
      <x:c r="F4093" s="6" t="n">
        <x:v>0</x:v>
      </x:c>
      <x:c r="G4093" s="6" t="n">
        <x:v>75</x:v>
      </x:c>
      <x:c r="H4093" s="7" t="str"/>
      <x:c r="I4093" s="7" t="str">
        <x:v>[{"id": "2", "num": 160000}, {"id": "110273", "num": 8}, {"id": "116003", "num": 8}]</x:v>
      </x:c>
      <x:c r="J4093" s="6" t="str">
        <x:v>https://raw.githubusercontent.com/Mar-7th/StarRailRes/dbe8cdfcfb0bf657b9fe1cf92d5537f118ccb487/index_new/cn/character_skill_trees.json</x:v>
      </x:c>
    </x:row>
    <x:row r="4094" ht="38" customHeight="1">
      <x:c r="A4094" s="6" t="str">
        <x:v>1504210_1</x:v>
      </x:c>
      <x:c r="B4094" s="6" t="str">
        <x:v>1504</x:v>
      </x:c>
      <x:c r="C4094" s="6" t="str">
        <x:v>1504210</x:v>
      </x:c>
      <x:c r="D4094" s="6" t="str">
        <x:v>暴击伤害强化</x:v>
      </x:c>
      <x:c r="E4094" s="6" t="n">
        <x:v>1</x:v>
      </x:c>
      <x:c r="F4094" s="6" t="n">
        <x:v>0</x:v>
      </x:c>
      <x:c r="G4094" s="6" t="n">
        <x:v>80</x:v>
      </x:c>
      <x:c r="H4094" s="7" t="str"/>
      <x:c r="I4094" s="7" t="str">
        <x:v>[{"id": "2", "num": 160000}, {"id": "110273", "num": 8}, {"id": "116003", "num": 8}]</x:v>
      </x:c>
      <x:c r="J4094" s="6" t="str">
        <x:v>https://raw.githubusercontent.com/Mar-7th/StarRailRes/dbe8cdfcfb0bf657b9fe1cf92d5537f118ccb487/index_new/cn/character_skill_trees.json</x:v>
      </x:c>
    </x:row>
    <x:row r="4095" ht="20" customHeight="1">
      <x:c r="A4095" s="6" t="str">
        <x:v>1505001_1</x:v>
      </x:c>
      <x:c r="B4095" s="6" t="str">
        <x:v>1505</x:v>
      </x:c>
      <x:c r="C4095" s="6" t="str">
        <x:v>1505001</x:v>
      </x:c>
      <x:c r="D4095" s="6" t="str"/>
      <x:c r="E4095" s="6" t="n">
        <x:v>1</x:v>
      </x:c>
      <x:c r="F4095" s="6" t="n">
        <x:v>0</x:v>
      </x:c>
      <x:c r="G4095" s="6" t="n">
        <x:v>0</x:v>
      </x:c>
      <x:c r="H4095" s="7" t="str"/>
      <x:c r="I4095" s="7" t="str">
        <x:v>[]</x:v>
      </x:c>
      <x:c r="J4095" s="6" t="str">
        <x:v>https://raw.githubusercontent.com/Mar-7th/StarRailRes/dbe8cdfcfb0bf657b9fe1cf92d5537f118ccb487/index_new/cn/character_skill_trees.json</x:v>
      </x:c>
    </x:row>
    <x:row r="4096" ht="38" customHeight="1">
      <x:c r="A4096" s="6" t="str">
        <x:v>1505001_2</x:v>
      </x:c>
      <x:c r="B4096" s="6" t="str">
        <x:v>1505</x:v>
      </x:c>
      <x:c r="C4096" s="6" t="str">
        <x:v>1505001</x:v>
      </x:c>
      <x:c r="D4096" s="6" t="str"/>
      <x:c r="E4096" s="6" t="n">
        <x:v>2</x:v>
      </x:c>
      <x:c r="F4096" s="6" t="n">
        <x:v>2</x:v>
      </x:c>
      <x:c r="G4096" s="6" t="n">
        <x:v>0</x:v>
      </x:c>
      <x:c r="H4096" s="7" t="str"/>
      <x:c r="I4096" s="7" t="str">
        <x:v>[{"id": "2", "num": 4000}, {"id": "110261", "num": 2}, {"id": "116001", "num": 5}]</x:v>
      </x:c>
      <x:c r="J4096" s="6" t="str">
        <x:v>https://raw.githubusercontent.com/Mar-7th/StarRailRes/dbe8cdfcfb0bf657b9fe1cf92d5537f118ccb487/index_new/cn/character_skill_trees.json</x:v>
      </x:c>
    </x:row>
    <x:row r="4097" ht="38" customHeight="1">
      <x:c r="A4097" s="6" t="str">
        <x:v>1505001_3</x:v>
      </x:c>
      <x:c r="B4097" s="6" t="str">
        <x:v>1505</x:v>
      </x:c>
      <x:c r="C4097" s="6" t="str">
        <x:v>1505001</x:v>
      </x:c>
      <x:c r="D4097" s="6" t="str"/>
      <x:c r="E4097" s="6" t="n">
        <x:v>3</x:v>
      </x:c>
      <x:c r="F4097" s="6" t="n">
        <x:v>3</x:v>
      </x:c>
      <x:c r="G4097" s="6" t="n">
        <x:v>0</x:v>
      </x:c>
      <x:c r="H4097" s="7" t="str"/>
      <x:c r="I4097" s="7" t="str">
        <x:v>[{"id": "2", "num": 8000}, {"id": "110262", "num": 2}, {"id": "116002", "num": 2}]</x:v>
      </x:c>
      <x:c r="J4097" s="6" t="str">
        <x:v>https://raw.githubusercontent.com/Mar-7th/StarRailRes/dbe8cdfcfb0bf657b9fe1cf92d5537f118ccb487/index_new/cn/character_skill_trees.json</x:v>
      </x:c>
    </x:row>
    <x:row r="4098" ht="38" customHeight="1">
      <x:c r="A4098" s="6" t="str">
        <x:v>1505001_4</x:v>
      </x:c>
      <x:c r="B4098" s="6" t="str">
        <x:v>1505</x:v>
      </x:c>
      <x:c r="C4098" s="6" t="str">
        <x:v>1505001</x:v>
      </x:c>
      <x:c r="D4098" s="6" t="str"/>
      <x:c r="E4098" s="6" t="n">
        <x:v>4</x:v>
      </x:c>
      <x:c r="F4098" s="6" t="n">
        <x:v>4</x:v>
      </x:c>
      <x:c r="G4098" s="6" t="n">
        <x:v>0</x:v>
      </x:c>
      <x:c r="H4098" s="7" t="str"/>
      <x:c r="I4098" s="7" t="str">
        <x:v>[{"id": "2", "num": 16000}, {"id": "110262", "num": 3}, {"id": "116002", "num": 3}]</x:v>
      </x:c>
      <x:c r="J4098" s="6" t="str">
        <x:v>https://raw.githubusercontent.com/Mar-7th/StarRailRes/dbe8cdfcfb0bf657b9fe1cf92d5537f118ccb487/index_new/cn/character_skill_trees.json</x:v>
      </x:c>
    </x:row>
    <x:row r="4099" ht="38" customHeight="1">
      <x:c r="A4099" s="6" t="str">
        <x:v>1505001_5</x:v>
      </x:c>
      <x:c r="B4099" s="6" t="str">
        <x:v>1505</x:v>
      </x:c>
      <x:c r="C4099" s="6" t="str">
        <x:v>1505001</x:v>
      </x:c>
      <x:c r="D4099" s="6" t="str"/>
      <x:c r="E4099" s="6" t="n">
        <x:v>5</x:v>
      </x:c>
      <x:c r="F4099" s="6" t="n">
        <x:v>5</x:v>
      </x:c>
      <x:c r="G4099" s="6" t="n">
        <x:v>0</x:v>
      </x:c>
      <x:c r="H4099" s="7" t="str"/>
      <x:c r="I4099" s="7" t="str">
        <x:v>[{"id": "2", "num": 32000}, {"id": "110263", "num": 3}, {"id": "116003", "num": 2}]</x:v>
      </x:c>
      <x:c r="J4099" s="6" t="str">
        <x:v>https://raw.githubusercontent.com/Mar-7th/StarRailRes/dbe8cdfcfb0bf657b9fe1cf92d5537f118ccb487/index_new/cn/character_skill_trees.json</x:v>
      </x:c>
    </x:row>
    <x:row r="4100" ht="38" customHeight="1">
      <x:c r="A4100" s="6" t="str">
        <x:v>1505001_6</x:v>
      </x:c>
      <x:c r="B4100" s="6" t="str">
        <x:v>1505</x:v>
      </x:c>
      <x:c r="C4100" s="6" t="str">
        <x:v>1505001</x:v>
      </x:c>
      <x:c r="D4100" s="6" t="str"/>
      <x:c r="E4100" s="6" t="n">
        <x:v>6</x:v>
      </x:c>
      <x:c r="F4100" s="6" t="n">
        <x:v>6</x:v>
      </x:c>
      <x:c r="G4100" s="6" t="n">
        <x:v>0</x:v>
      </x:c>
      <x:c r="H4100" s="7" t="str"/>
      <x:c r="I4100" s="7" t="str">
        <x:v>[{"id": "2", "num": 120000}, {"id": "110263", "num": 5}, {"id": "116003", "num": 2}]</x:v>
      </x:c>
      <x:c r="J4100" s="6" t="str">
        <x:v>https://raw.githubusercontent.com/Mar-7th/StarRailRes/dbe8cdfcfb0bf657b9fe1cf92d5537f118ccb487/index_new/cn/character_skill_trees.json</x:v>
      </x:c>
    </x:row>
    <x:row r="4101" ht="20" customHeight="1">
      <x:c r="A4101" s="6" t="str">
        <x:v>1505002_1</x:v>
      </x:c>
      <x:c r="B4101" s="6" t="str">
        <x:v>1505</x:v>
      </x:c>
      <x:c r="C4101" s="6" t="str">
        <x:v>1505002</x:v>
      </x:c>
      <x:c r="D4101" s="6" t="str"/>
      <x:c r="E4101" s="6" t="n">
        <x:v>1</x:v>
      </x:c>
      <x:c r="F4101" s="6" t="n">
        <x:v>0</x:v>
      </x:c>
      <x:c r="G4101" s="6" t="n">
        <x:v>0</x:v>
      </x:c>
      <x:c r="H4101" s="7" t="str"/>
      <x:c r="I4101" s="7" t="str">
        <x:v>[]</x:v>
      </x:c>
      <x:c r="J4101" s="6" t="str">
        <x:v>https://raw.githubusercontent.com/Mar-7th/StarRailRes/dbe8cdfcfb0bf657b9fe1cf92d5537f118ccb487/index_new/cn/character_skill_trees.json</x:v>
      </x:c>
    </x:row>
    <x:row r="4102" ht="38" customHeight="1">
      <x:c r="A4102" s="6" t="str">
        <x:v>1505002_2</x:v>
      </x:c>
      <x:c r="B4102" s="6" t="str">
        <x:v>1505</x:v>
      </x:c>
      <x:c r="C4102" s="6" t="str">
        <x:v>1505002</x:v>
      </x:c>
      <x:c r="D4102" s="6" t="str"/>
      <x:c r="E4102" s="6" t="n">
        <x:v>2</x:v>
      </x:c>
      <x:c r="F4102" s="6" t="n">
        <x:v>1</x:v>
      </x:c>
      <x:c r="G4102" s="6" t="n">
        <x:v>0</x:v>
      </x:c>
      <x:c r="H4102" s="7" t="str"/>
      <x:c r="I4102" s="7" t="str">
        <x:v>[{"id": "2", "num": 2000}, {"id": "116001", "num": 2}]</x:v>
      </x:c>
      <x:c r="J4102" s="6" t="str">
        <x:v>https://raw.githubusercontent.com/Mar-7th/StarRailRes/dbe8cdfcfb0bf657b9fe1cf92d5537f118ccb487/index_new/cn/character_skill_trees.json</x:v>
      </x:c>
    </x:row>
    <x:row r="4103" ht="38" customHeight="1">
      <x:c r="A4103" s="6" t="str">
        <x:v>1505002_3</x:v>
      </x:c>
      <x:c r="B4103" s="6" t="str">
        <x:v>1505</x:v>
      </x:c>
      <x:c r="C4103" s="6" t="str">
        <x:v>1505002</x:v>
      </x:c>
      <x:c r="D4103" s="6" t="str"/>
      <x:c r="E4103" s="6" t="n">
        <x:v>3</x:v>
      </x:c>
      <x:c r="F4103" s="6" t="n">
        <x:v>2</x:v>
      </x:c>
      <x:c r="G4103" s="6" t="n">
        <x:v>0</x:v>
      </x:c>
      <x:c r="H4103" s="7" t="str"/>
      <x:c r="I4103" s="7" t="str">
        <x:v>[{"id": "2", "num": 4000}, {"id": "110261", "num": 3}, {"id": "116001", "num": 5}]</x:v>
      </x:c>
      <x:c r="J4103" s="6" t="str">
        <x:v>https://raw.githubusercontent.com/Mar-7th/StarRailRes/dbe8cdfcfb0bf657b9fe1cf92d5537f118ccb487/index_new/cn/character_skill_trees.json</x:v>
      </x:c>
    </x:row>
    <x:row r="4104" ht="38" customHeight="1">
      <x:c r="A4104" s="6" t="str">
        <x:v>1505002_4</x:v>
      </x:c>
      <x:c r="B4104" s="6" t="str">
        <x:v>1505</x:v>
      </x:c>
      <x:c r="C4104" s="6" t="str">
        <x:v>1505002</x:v>
      </x:c>
      <x:c r="D4104" s="6" t="str"/>
      <x:c r="E4104" s="6" t="n">
        <x:v>4</x:v>
      </x:c>
      <x:c r="F4104" s="6" t="n">
        <x:v>3</x:v>
      </x:c>
      <x:c r="G4104" s="6" t="n">
        <x:v>0</x:v>
      </x:c>
      <x:c r="H4104" s="7" t="str"/>
      <x:c r="I4104" s="7" t="str">
        <x:v>[{"id": "2", "num": 8000}, {"id": "110262", "num": 2}, {"id": "116002", "num": 3}]</x:v>
      </x:c>
      <x:c r="J4104" s="6" t="str">
        <x:v>https://raw.githubusercontent.com/Mar-7th/StarRailRes/dbe8cdfcfb0bf657b9fe1cf92d5537f118ccb487/index_new/cn/character_skill_trees.json</x:v>
      </x:c>
    </x:row>
    <x:row r="4105" ht="38" customHeight="1">
      <x:c r="A4105" s="6" t="str">
        <x:v>1505002_5</x:v>
      </x:c>
      <x:c r="B4105" s="6" t="str">
        <x:v>1505</x:v>
      </x:c>
      <x:c r="C4105" s="6" t="str">
        <x:v>1505002</x:v>
      </x:c>
      <x:c r="D4105" s="6" t="str"/>
      <x:c r="E4105" s="6" t="n">
        <x:v>5</x:v>
      </x:c>
      <x:c r="F4105" s="6" t="n">
        <x:v>4</x:v>
      </x:c>
      <x:c r="G4105" s="6" t="n">
        <x:v>0</x:v>
      </x:c>
      <x:c r="H4105" s="7" t="str"/>
      <x:c r="I4105" s="7" t="str">
        <x:v>[{"id": "2", "num": 15000}, {"id": "110262", "num": 4}, {"id": "116002", "num": 3}]</x:v>
      </x:c>
      <x:c r="J4105" s="6" t="str">
        <x:v>https://raw.githubusercontent.com/Mar-7th/StarRailRes/dbe8cdfcfb0bf657b9fe1cf92d5537f118ccb487/index_new/cn/character_skill_trees.json</x:v>
      </x:c>
    </x:row>
    <x:row r="4106" ht="38" customHeight="1">
      <x:c r="A4106" s="6" t="str">
        <x:v>1505002_6</x:v>
      </x:c>
      <x:c r="B4106" s="6" t="str">
        <x:v>1505</x:v>
      </x:c>
      <x:c r="C4106" s="6" t="str">
        <x:v>1505002</x:v>
      </x:c>
      <x:c r="D4106" s="6" t="str"/>
      <x:c r="E4106" s="6" t="n">
        <x:v>6</x:v>
      </x:c>
      <x:c r="F4106" s="6" t="n">
        <x:v>4</x:v>
      </x:c>
      <x:c r="G4106" s="6" t="n">
        <x:v>0</x:v>
      </x:c>
      <x:c r="H4106" s="7" t="str"/>
      <x:c r="I4106" s="7" t="str">
        <x:v>[{"id": "2", "num": 24000}, {"id": "110262", "num": 6}, {"id": "116002", "num": 5}]</x:v>
      </x:c>
      <x:c r="J4106" s="6" t="str">
        <x:v>https://raw.githubusercontent.com/Mar-7th/StarRailRes/dbe8cdfcfb0bf657b9fe1cf92d5537f118ccb487/index_new/cn/character_skill_trees.json</x:v>
      </x:c>
    </x:row>
    <x:row r="4107" ht="38" customHeight="1">
      <x:c r="A4107" s="6" t="str">
        <x:v>1505002_7</x:v>
      </x:c>
      <x:c r="B4107" s="6" t="str">
        <x:v>1505</x:v>
      </x:c>
      <x:c r="C4107" s="6" t="str">
        <x:v>1505002</x:v>
      </x:c>
      <x:c r="D4107" s="6" t="str"/>
      <x:c r="E4107" s="6" t="n">
        <x:v>7</x:v>
      </x:c>
      <x:c r="F4107" s="6" t="n">
        <x:v>5</x:v>
      </x:c>
      <x:c r="G4107" s="6" t="n">
        <x:v>0</x:v>
      </x:c>
      <x:c r="H4107" s="7" t="str"/>
      <x:c r="I4107" s="7" t="str">
        <x:v>[{"id": "2", "num": 32000}, {"id": "110263", "num": 2}, {"id": "116003", "num": 2}]</x:v>
      </x:c>
      <x:c r="J4107" s="6" t="str">
        <x:v>https://raw.githubusercontent.com/Mar-7th/StarRailRes/dbe8cdfcfb0bf657b9fe1cf92d5537f118ccb487/index_new/cn/character_skill_trees.json</x:v>
      </x:c>
    </x:row>
    <x:row r="4108" ht="53" customHeight="1">
      <x:c r="A4108" s="6" t="str">
        <x:v>1505002_8</x:v>
      </x:c>
      <x:c r="B4108" s="6" t="str">
        <x:v>1505</x:v>
      </x:c>
      <x:c r="C4108" s="6" t="str">
        <x:v>1505002</x:v>
      </x:c>
      <x:c r="D4108" s="6" t="str"/>
      <x:c r="E4108" s="6" t="n">
        <x:v>8</x:v>
      </x:c>
      <x:c r="F4108" s="6" t="n">
        <x:v>5</x:v>
      </x:c>
      <x:c r="G4108" s="6" t="n">
        <x:v>0</x:v>
      </x:c>
      <x:c r="H4108" s="7" t="str"/>
      <x:c r="I4108" s="7" t="str">
        <x:v>[{"id": "2", "num": 65000}, {"id": "110263", "num": 4}, {"id": "110508", "num": 1}, {"id": "116003", "num": 4}]</x:v>
      </x:c>
      <x:c r="J4108" s="6" t="str">
        <x:v>https://raw.githubusercontent.com/Mar-7th/StarRailRes/dbe8cdfcfb0bf657b9fe1cf92d5537f118ccb487/index_new/cn/character_skill_trees.json</x:v>
      </x:c>
    </x:row>
    <x:row r="4109" ht="53" customHeight="1">
      <x:c r="A4109" s="6" t="str">
        <x:v>1505002_9</x:v>
      </x:c>
      <x:c r="B4109" s="6" t="str">
        <x:v>1505</x:v>
      </x:c>
      <x:c r="C4109" s="6" t="str">
        <x:v>1505002</x:v>
      </x:c>
      <x:c r="D4109" s="6" t="str"/>
      <x:c r="E4109" s="6" t="n">
        <x:v>9</x:v>
      </x:c>
      <x:c r="F4109" s="6" t="n">
        <x:v>6</x:v>
      </x:c>
      <x:c r="G4109" s="6" t="n">
        <x:v>0</x:v>
      </x:c>
      <x:c r="H4109" s="7" t="str"/>
      <x:c r="I4109" s="7" t="str">
        <x:v>[{"id": "2", "num": 120000}, {"id": "110263", "num": 6}, {"id": "241", "num": 1}, {"id": "110508", "num": 1}]</x:v>
      </x:c>
      <x:c r="J4109" s="6" t="str">
        <x:v>https://raw.githubusercontent.com/Mar-7th/StarRailRes/dbe8cdfcfb0bf657b9fe1cf92d5537f118ccb487/index_new/cn/character_skill_trees.json</x:v>
      </x:c>
    </x:row>
    <x:row r="4110" ht="53" customHeight="1">
      <x:c r="A4110" s="6" t="str">
        <x:v>1505002_10</x:v>
      </x:c>
      <x:c r="B4110" s="6" t="str">
        <x:v>1505</x:v>
      </x:c>
      <x:c r="C4110" s="6" t="str">
        <x:v>1505002</x:v>
      </x:c>
      <x:c r="D4110" s="6" t="str"/>
      <x:c r="E4110" s="6" t="n">
        <x:v>10</x:v>
      </x:c>
      <x:c r="F4110" s="6" t="n">
        <x:v>6</x:v>
      </x:c>
      <x:c r="G4110" s="6" t="n">
        <x:v>0</x:v>
      </x:c>
      <x:c r="H4110" s="7" t="str"/>
      <x:c r="I4110" s="7" t="str">
        <x:v>[{"id": "2", "num": 250000}, {"id": "110263", "num": 12}, {"id": "241", "num": 1}, {"id": "110508", "num": 1}]</x:v>
      </x:c>
      <x:c r="J4110" s="6" t="str">
        <x:v>https://raw.githubusercontent.com/Mar-7th/StarRailRes/dbe8cdfcfb0bf657b9fe1cf92d5537f118ccb487/index_new/cn/character_skill_trees.json</x:v>
      </x:c>
    </x:row>
    <x:row r="4111" ht="20" customHeight="1">
      <x:c r="A4111" s="6" t="str">
        <x:v>1505003_1</x:v>
      </x:c>
      <x:c r="B4111" s="6" t="str">
        <x:v>1505</x:v>
      </x:c>
      <x:c r="C4111" s="6" t="str">
        <x:v>1505003</x:v>
      </x:c>
      <x:c r="D4111" s="6" t="str"/>
      <x:c r="E4111" s="6" t="n">
        <x:v>1</x:v>
      </x:c>
      <x:c r="F4111" s="6" t="n">
        <x:v>0</x:v>
      </x:c>
      <x:c r="G4111" s="6" t="n">
        <x:v>0</x:v>
      </x:c>
      <x:c r="H4111" s="7" t="str"/>
      <x:c r="I4111" s="7" t="str">
        <x:v>[]</x:v>
      </x:c>
      <x:c r="J4111" s="6" t="str">
        <x:v>https://raw.githubusercontent.com/Mar-7th/StarRailRes/dbe8cdfcfb0bf657b9fe1cf92d5537f118ccb487/index_new/cn/character_skill_trees.json</x:v>
      </x:c>
    </x:row>
    <x:row r="4112" ht="38" customHeight="1">
      <x:c r="A4112" s="6" t="str">
        <x:v>1505003_2</x:v>
      </x:c>
      <x:c r="B4112" s="6" t="str">
        <x:v>1505</x:v>
      </x:c>
      <x:c r="C4112" s="6" t="str">
        <x:v>1505003</x:v>
      </x:c>
      <x:c r="D4112" s="6" t="str"/>
      <x:c r="E4112" s="6" t="n">
        <x:v>2</x:v>
      </x:c>
      <x:c r="F4112" s="6" t="n">
        <x:v>1</x:v>
      </x:c>
      <x:c r="G4112" s="6" t="n">
        <x:v>0</x:v>
      </x:c>
      <x:c r="H4112" s="7" t="str"/>
      <x:c r="I4112" s="7" t="str">
        <x:v>[{"id": "2", "num": 2000}, {"id": "116001", "num": 2}]</x:v>
      </x:c>
      <x:c r="J4112" s="6" t="str">
        <x:v>https://raw.githubusercontent.com/Mar-7th/StarRailRes/dbe8cdfcfb0bf657b9fe1cf92d5537f118ccb487/index_new/cn/character_skill_trees.json</x:v>
      </x:c>
    </x:row>
    <x:row r="4113" ht="38" customHeight="1">
      <x:c r="A4113" s="6" t="str">
        <x:v>1505003_3</x:v>
      </x:c>
      <x:c r="B4113" s="6" t="str">
        <x:v>1505</x:v>
      </x:c>
      <x:c r="C4113" s="6" t="str">
        <x:v>1505003</x:v>
      </x:c>
      <x:c r="D4113" s="6" t="str"/>
      <x:c r="E4113" s="6" t="n">
        <x:v>3</x:v>
      </x:c>
      <x:c r="F4113" s="6" t="n">
        <x:v>2</x:v>
      </x:c>
      <x:c r="G4113" s="6" t="n">
        <x:v>0</x:v>
      </x:c>
      <x:c r="H4113" s="7" t="str"/>
      <x:c r="I4113" s="7" t="str">
        <x:v>[{"id": "2", "num": 4000}, {"id": "110261", "num": 3}, {"id": "116001", "num": 5}]</x:v>
      </x:c>
      <x:c r="J4113" s="6" t="str">
        <x:v>https://raw.githubusercontent.com/Mar-7th/StarRailRes/dbe8cdfcfb0bf657b9fe1cf92d5537f118ccb487/index_new/cn/character_skill_trees.json</x:v>
      </x:c>
    </x:row>
    <x:row r="4114" ht="38" customHeight="1">
      <x:c r="A4114" s="6" t="str">
        <x:v>1505003_4</x:v>
      </x:c>
      <x:c r="B4114" s="6" t="str">
        <x:v>1505</x:v>
      </x:c>
      <x:c r="C4114" s="6" t="str">
        <x:v>1505003</x:v>
      </x:c>
      <x:c r="D4114" s="6" t="str"/>
      <x:c r="E4114" s="6" t="n">
        <x:v>4</x:v>
      </x:c>
      <x:c r="F4114" s="6" t="n">
        <x:v>3</x:v>
      </x:c>
      <x:c r="G4114" s="6" t="n">
        <x:v>0</x:v>
      </x:c>
      <x:c r="H4114" s="7" t="str"/>
      <x:c r="I4114" s="7" t="str">
        <x:v>[{"id": "2", "num": 8000}, {"id": "110262", "num": 2}, {"id": "116002", "num": 3}]</x:v>
      </x:c>
      <x:c r="J4114" s="6" t="str">
        <x:v>https://raw.githubusercontent.com/Mar-7th/StarRailRes/dbe8cdfcfb0bf657b9fe1cf92d5537f118ccb487/index_new/cn/character_skill_trees.json</x:v>
      </x:c>
    </x:row>
    <x:row r="4115" ht="38" customHeight="1">
      <x:c r="A4115" s="6" t="str">
        <x:v>1505003_5</x:v>
      </x:c>
      <x:c r="B4115" s="6" t="str">
        <x:v>1505</x:v>
      </x:c>
      <x:c r="C4115" s="6" t="str">
        <x:v>1505003</x:v>
      </x:c>
      <x:c r="D4115" s="6" t="str"/>
      <x:c r="E4115" s="6" t="n">
        <x:v>5</x:v>
      </x:c>
      <x:c r="F4115" s="6" t="n">
        <x:v>4</x:v>
      </x:c>
      <x:c r="G4115" s="6" t="n">
        <x:v>0</x:v>
      </x:c>
      <x:c r="H4115" s="7" t="str"/>
      <x:c r="I4115" s="7" t="str">
        <x:v>[{"id": "2", "num": 15000}, {"id": "110262", "num": 4}, {"id": "116002", "num": 3}]</x:v>
      </x:c>
      <x:c r="J4115" s="6" t="str">
        <x:v>https://raw.githubusercontent.com/Mar-7th/StarRailRes/dbe8cdfcfb0bf657b9fe1cf92d5537f118ccb487/index_new/cn/character_skill_trees.json</x:v>
      </x:c>
    </x:row>
    <x:row r="4116" ht="38" customHeight="1">
      <x:c r="A4116" s="6" t="str">
        <x:v>1505003_6</x:v>
      </x:c>
      <x:c r="B4116" s="6" t="str">
        <x:v>1505</x:v>
      </x:c>
      <x:c r="C4116" s="6" t="str">
        <x:v>1505003</x:v>
      </x:c>
      <x:c r="D4116" s="6" t="str"/>
      <x:c r="E4116" s="6" t="n">
        <x:v>6</x:v>
      </x:c>
      <x:c r="F4116" s="6" t="n">
        <x:v>4</x:v>
      </x:c>
      <x:c r="G4116" s="6" t="n">
        <x:v>0</x:v>
      </x:c>
      <x:c r="H4116" s="7" t="str"/>
      <x:c r="I4116" s="7" t="str">
        <x:v>[{"id": "2", "num": 24000}, {"id": "110262", "num": 6}, {"id": "116002", "num": 5}]</x:v>
      </x:c>
      <x:c r="J4116" s="6" t="str">
        <x:v>https://raw.githubusercontent.com/Mar-7th/StarRailRes/dbe8cdfcfb0bf657b9fe1cf92d5537f118ccb487/index_new/cn/character_skill_trees.json</x:v>
      </x:c>
    </x:row>
    <x:row r="4117" ht="38" customHeight="1">
      <x:c r="A4117" s="6" t="str">
        <x:v>1505003_7</x:v>
      </x:c>
      <x:c r="B4117" s="6" t="str">
        <x:v>1505</x:v>
      </x:c>
      <x:c r="C4117" s="6" t="str">
        <x:v>1505003</x:v>
      </x:c>
      <x:c r="D4117" s="6" t="str"/>
      <x:c r="E4117" s="6" t="n">
        <x:v>7</x:v>
      </x:c>
      <x:c r="F4117" s="6" t="n">
        <x:v>5</x:v>
      </x:c>
      <x:c r="G4117" s="6" t="n">
        <x:v>0</x:v>
      </x:c>
      <x:c r="H4117" s="7" t="str"/>
      <x:c r="I4117" s="7" t="str">
        <x:v>[{"id": "2", "num": 32000}, {"id": "110263", "num": 2}, {"id": "116003", "num": 2}]</x:v>
      </x:c>
      <x:c r="J4117" s="6" t="str">
        <x:v>https://raw.githubusercontent.com/Mar-7th/StarRailRes/dbe8cdfcfb0bf657b9fe1cf92d5537f118ccb487/index_new/cn/character_skill_trees.json</x:v>
      </x:c>
    </x:row>
    <x:row r="4118" ht="53" customHeight="1">
      <x:c r="A4118" s="6" t="str">
        <x:v>1505003_8</x:v>
      </x:c>
      <x:c r="B4118" s="6" t="str">
        <x:v>1505</x:v>
      </x:c>
      <x:c r="C4118" s="6" t="str">
        <x:v>1505003</x:v>
      </x:c>
      <x:c r="D4118" s="6" t="str"/>
      <x:c r="E4118" s="6" t="n">
        <x:v>8</x:v>
      </x:c>
      <x:c r="F4118" s="6" t="n">
        <x:v>5</x:v>
      </x:c>
      <x:c r="G4118" s="6" t="n">
        <x:v>0</x:v>
      </x:c>
      <x:c r="H4118" s="7" t="str"/>
      <x:c r="I4118" s="7" t="str">
        <x:v>[{"id": "2", "num": 65000}, {"id": "110263", "num": 4}, {"id": "110508", "num": 1}, {"id": "116003", "num": 4}]</x:v>
      </x:c>
      <x:c r="J4118" s="6" t="str">
        <x:v>https://raw.githubusercontent.com/Mar-7th/StarRailRes/dbe8cdfcfb0bf657b9fe1cf92d5537f118ccb487/index_new/cn/character_skill_trees.json</x:v>
      </x:c>
    </x:row>
    <x:row r="4119" ht="53" customHeight="1">
      <x:c r="A4119" s="6" t="str">
        <x:v>1505003_9</x:v>
      </x:c>
      <x:c r="B4119" s="6" t="str">
        <x:v>1505</x:v>
      </x:c>
      <x:c r="C4119" s="6" t="str">
        <x:v>1505003</x:v>
      </x:c>
      <x:c r="D4119" s="6" t="str"/>
      <x:c r="E4119" s="6" t="n">
        <x:v>9</x:v>
      </x:c>
      <x:c r="F4119" s="6" t="n">
        <x:v>6</x:v>
      </x:c>
      <x:c r="G4119" s="6" t="n">
        <x:v>0</x:v>
      </x:c>
      <x:c r="H4119" s="7" t="str"/>
      <x:c r="I4119" s="7" t="str">
        <x:v>[{"id": "2", "num": 120000}, {"id": "110263", "num": 6}, {"id": "241", "num": 1}, {"id": "110508", "num": 1}]</x:v>
      </x:c>
      <x:c r="J4119" s="6" t="str">
        <x:v>https://raw.githubusercontent.com/Mar-7th/StarRailRes/dbe8cdfcfb0bf657b9fe1cf92d5537f118ccb487/index_new/cn/character_skill_trees.json</x:v>
      </x:c>
    </x:row>
    <x:row r="4120" ht="53" customHeight="1">
      <x:c r="A4120" s="6" t="str">
        <x:v>1505003_10</x:v>
      </x:c>
      <x:c r="B4120" s="6" t="str">
        <x:v>1505</x:v>
      </x:c>
      <x:c r="C4120" s="6" t="str">
        <x:v>1505003</x:v>
      </x:c>
      <x:c r="D4120" s="6" t="str"/>
      <x:c r="E4120" s="6" t="n">
        <x:v>10</x:v>
      </x:c>
      <x:c r="F4120" s="6" t="n">
        <x:v>6</x:v>
      </x:c>
      <x:c r="G4120" s="6" t="n">
        <x:v>0</x:v>
      </x:c>
      <x:c r="H4120" s="7" t="str"/>
      <x:c r="I4120" s="7" t="str">
        <x:v>[{"id": "2", "num": 250000}, {"id": "110263", "num": 12}, {"id": "241", "num": 1}, {"id": "110508", "num": 1}]</x:v>
      </x:c>
      <x:c r="J4120" s="6" t="str">
        <x:v>https://raw.githubusercontent.com/Mar-7th/StarRailRes/dbe8cdfcfb0bf657b9fe1cf92d5537f118ccb487/index_new/cn/character_skill_trees.json</x:v>
      </x:c>
    </x:row>
    <x:row r="4121" ht="20" customHeight="1">
      <x:c r="A4121" s="6" t="str">
        <x:v>1505004_1</x:v>
      </x:c>
      <x:c r="B4121" s="6" t="str">
        <x:v>1505</x:v>
      </x:c>
      <x:c r="C4121" s="6" t="str">
        <x:v>1505004</x:v>
      </x:c>
      <x:c r="D4121" s="6" t="str"/>
      <x:c r="E4121" s="6" t="n">
        <x:v>1</x:v>
      </x:c>
      <x:c r="F4121" s="6" t="n">
        <x:v>0</x:v>
      </x:c>
      <x:c r="G4121" s="6" t="n">
        <x:v>0</x:v>
      </x:c>
      <x:c r="H4121" s="7" t="str"/>
      <x:c r="I4121" s="7" t="str">
        <x:v>[]</x:v>
      </x:c>
      <x:c r="J4121" s="6" t="str">
        <x:v>https://raw.githubusercontent.com/Mar-7th/StarRailRes/dbe8cdfcfb0bf657b9fe1cf92d5537f118ccb487/index_new/cn/character_skill_trees.json</x:v>
      </x:c>
    </x:row>
    <x:row r="4122" ht="38" customHeight="1">
      <x:c r="A4122" s="6" t="str">
        <x:v>1505004_2</x:v>
      </x:c>
      <x:c r="B4122" s="6" t="str">
        <x:v>1505</x:v>
      </x:c>
      <x:c r="C4122" s="6" t="str">
        <x:v>1505004</x:v>
      </x:c>
      <x:c r="D4122" s="6" t="str"/>
      <x:c r="E4122" s="6" t="n">
        <x:v>2</x:v>
      </x:c>
      <x:c r="F4122" s="6" t="n">
        <x:v>1</x:v>
      </x:c>
      <x:c r="G4122" s="6" t="n">
        <x:v>0</x:v>
      </x:c>
      <x:c r="H4122" s="7" t="str"/>
      <x:c r="I4122" s="7" t="str">
        <x:v>[{"id": "2", "num": 2000}, {"id": "116001", "num": 2}]</x:v>
      </x:c>
      <x:c r="J4122" s="6" t="str">
        <x:v>https://raw.githubusercontent.com/Mar-7th/StarRailRes/dbe8cdfcfb0bf657b9fe1cf92d5537f118ccb487/index_new/cn/character_skill_trees.json</x:v>
      </x:c>
    </x:row>
    <x:row r="4123" ht="38" customHeight="1">
      <x:c r="A4123" s="6" t="str">
        <x:v>1505004_3</x:v>
      </x:c>
      <x:c r="B4123" s="6" t="str">
        <x:v>1505</x:v>
      </x:c>
      <x:c r="C4123" s="6" t="str">
        <x:v>1505004</x:v>
      </x:c>
      <x:c r="D4123" s="6" t="str"/>
      <x:c r="E4123" s="6" t="n">
        <x:v>3</x:v>
      </x:c>
      <x:c r="F4123" s="6" t="n">
        <x:v>2</x:v>
      </x:c>
      <x:c r="G4123" s="6" t="n">
        <x:v>0</x:v>
      </x:c>
      <x:c r="H4123" s="7" t="str"/>
      <x:c r="I4123" s="7" t="str">
        <x:v>[{"id": "2", "num": 4000}, {"id": "110261", "num": 3}, {"id": "116001", "num": 5}]</x:v>
      </x:c>
      <x:c r="J4123" s="6" t="str">
        <x:v>https://raw.githubusercontent.com/Mar-7th/StarRailRes/dbe8cdfcfb0bf657b9fe1cf92d5537f118ccb487/index_new/cn/character_skill_trees.json</x:v>
      </x:c>
    </x:row>
    <x:row r="4124" ht="38" customHeight="1">
      <x:c r="A4124" s="6" t="str">
        <x:v>1505004_4</x:v>
      </x:c>
      <x:c r="B4124" s="6" t="str">
        <x:v>1505</x:v>
      </x:c>
      <x:c r="C4124" s="6" t="str">
        <x:v>1505004</x:v>
      </x:c>
      <x:c r="D4124" s="6" t="str"/>
      <x:c r="E4124" s="6" t="n">
        <x:v>4</x:v>
      </x:c>
      <x:c r="F4124" s="6" t="n">
        <x:v>3</x:v>
      </x:c>
      <x:c r="G4124" s="6" t="n">
        <x:v>0</x:v>
      </x:c>
      <x:c r="H4124" s="7" t="str"/>
      <x:c r="I4124" s="7" t="str">
        <x:v>[{"id": "2", "num": 8000}, {"id": "110262", "num": 2}, {"id": "116002", "num": 3}]</x:v>
      </x:c>
      <x:c r="J4124" s="6" t="str">
        <x:v>https://raw.githubusercontent.com/Mar-7th/StarRailRes/dbe8cdfcfb0bf657b9fe1cf92d5537f118ccb487/index_new/cn/character_skill_trees.json</x:v>
      </x:c>
    </x:row>
    <x:row r="4125" ht="38" customHeight="1">
      <x:c r="A4125" s="6" t="str">
        <x:v>1505004_5</x:v>
      </x:c>
      <x:c r="B4125" s="6" t="str">
        <x:v>1505</x:v>
      </x:c>
      <x:c r="C4125" s="6" t="str">
        <x:v>1505004</x:v>
      </x:c>
      <x:c r="D4125" s="6" t="str"/>
      <x:c r="E4125" s="6" t="n">
        <x:v>5</x:v>
      </x:c>
      <x:c r="F4125" s="6" t="n">
        <x:v>4</x:v>
      </x:c>
      <x:c r="G4125" s="6" t="n">
        <x:v>0</x:v>
      </x:c>
      <x:c r="H4125" s="7" t="str"/>
      <x:c r="I4125" s="7" t="str">
        <x:v>[{"id": "2", "num": 15000}, {"id": "110262", "num": 4}, {"id": "116002", "num": 3}]</x:v>
      </x:c>
      <x:c r="J4125" s="6" t="str">
        <x:v>https://raw.githubusercontent.com/Mar-7th/StarRailRes/dbe8cdfcfb0bf657b9fe1cf92d5537f118ccb487/index_new/cn/character_skill_trees.json</x:v>
      </x:c>
    </x:row>
    <x:row r="4126" ht="38" customHeight="1">
      <x:c r="A4126" s="6" t="str">
        <x:v>1505004_6</x:v>
      </x:c>
      <x:c r="B4126" s="6" t="str">
        <x:v>1505</x:v>
      </x:c>
      <x:c r="C4126" s="6" t="str">
        <x:v>1505004</x:v>
      </x:c>
      <x:c r="D4126" s="6" t="str"/>
      <x:c r="E4126" s="6" t="n">
        <x:v>6</x:v>
      </x:c>
      <x:c r="F4126" s="6" t="n">
        <x:v>4</x:v>
      </x:c>
      <x:c r="G4126" s="6" t="n">
        <x:v>0</x:v>
      </x:c>
      <x:c r="H4126" s="7" t="str"/>
      <x:c r="I4126" s="7" t="str">
        <x:v>[{"id": "2", "num": 24000}, {"id": "110262", "num": 6}, {"id": "116002", "num": 5}]</x:v>
      </x:c>
      <x:c r="J4126" s="6" t="str">
        <x:v>https://raw.githubusercontent.com/Mar-7th/StarRailRes/dbe8cdfcfb0bf657b9fe1cf92d5537f118ccb487/index_new/cn/character_skill_trees.json</x:v>
      </x:c>
    </x:row>
    <x:row r="4127" ht="38" customHeight="1">
      <x:c r="A4127" s="6" t="str">
        <x:v>1505004_7</x:v>
      </x:c>
      <x:c r="B4127" s="6" t="str">
        <x:v>1505</x:v>
      </x:c>
      <x:c r="C4127" s="6" t="str">
        <x:v>1505004</x:v>
      </x:c>
      <x:c r="D4127" s="6" t="str"/>
      <x:c r="E4127" s="6" t="n">
        <x:v>7</x:v>
      </x:c>
      <x:c r="F4127" s="6" t="n">
        <x:v>5</x:v>
      </x:c>
      <x:c r="G4127" s="6" t="n">
        <x:v>0</x:v>
      </x:c>
      <x:c r="H4127" s="7" t="str"/>
      <x:c r="I4127" s="7" t="str">
        <x:v>[{"id": "2", "num": 32000}, {"id": "110263", "num": 2}, {"id": "116003", "num": 2}]</x:v>
      </x:c>
      <x:c r="J4127" s="6" t="str">
        <x:v>https://raw.githubusercontent.com/Mar-7th/StarRailRes/dbe8cdfcfb0bf657b9fe1cf92d5537f118ccb487/index_new/cn/character_skill_trees.json</x:v>
      </x:c>
    </x:row>
    <x:row r="4128" ht="53" customHeight="1">
      <x:c r="A4128" s="6" t="str">
        <x:v>1505004_8</x:v>
      </x:c>
      <x:c r="B4128" s="6" t="str">
        <x:v>1505</x:v>
      </x:c>
      <x:c r="C4128" s="6" t="str">
        <x:v>1505004</x:v>
      </x:c>
      <x:c r="D4128" s="6" t="str"/>
      <x:c r="E4128" s="6" t="n">
        <x:v>8</x:v>
      </x:c>
      <x:c r="F4128" s="6" t="n">
        <x:v>5</x:v>
      </x:c>
      <x:c r="G4128" s="6" t="n">
        <x:v>0</x:v>
      </x:c>
      <x:c r="H4128" s="7" t="str"/>
      <x:c r="I4128" s="7" t="str">
        <x:v>[{"id": "2", "num": 65000}, {"id": "110263", "num": 4}, {"id": "110508", "num": 1}, {"id": "116003", "num": 4}]</x:v>
      </x:c>
      <x:c r="J4128" s="6" t="str">
        <x:v>https://raw.githubusercontent.com/Mar-7th/StarRailRes/dbe8cdfcfb0bf657b9fe1cf92d5537f118ccb487/index_new/cn/character_skill_trees.json</x:v>
      </x:c>
    </x:row>
    <x:row r="4129" ht="53" customHeight="1">
      <x:c r="A4129" s="6" t="str">
        <x:v>1505004_9</x:v>
      </x:c>
      <x:c r="B4129" s="6" t="str">
        <x:v>1505</x:v>
      </x:c>
      <x:c r="C4129" s="6" t="str">
        <x:v>1505004</x:v>
      </x:c>
      <x:c r="D4129" s="6" t="str"/>
      <x:c r="E4129" s="6" t="n">
        <x:v>9</x:v>
      </x:c>
      <x:c r="F4129" s="6" t="n">
        <x:v>6</x:v>
      </x:c>
      <x:c r="G4129" s="6" t="n">
        <x:v>0</x:v>
      </x:c>
      <x:c r="H4129" s="7" t="str"/>
      <x:c r="I4129" s="7" t="str">
        <x:v>[{"id": "2", "num": 120000}, {"id": "110263", "num": 6}, {"id": "241", "num": 1}, {"id": "110508", "num": 1}]</x:v>
      </x:c>
      <x:c r="J4129" s="6" t="str">
        <x:v>https://raw.githubusercontent.com/Mar-7th/StarRailRes/dbe8cdfcfb0bf657b9fe1cf92d5537f118ccb487/index_new/cn/character_skill_trees.json</x:v>
      </x:c>
    </x:row>
    <x:row r="4130" ht="53" customHeight="1">
      <x:c r="A4130" s="6" t="str">
        <x:v>1505004_10</x:v>
      </x:c>
      <x:c r="B4130" s="6" t="str">
        <x:v>1505</x:v>
      </x:c>
      <x:c r="C4130" s="6" t="str">
        <x:v>1505004</x:v>
      </x:c>
      <x:c r="D4130" s="6" t="str"/>
      <x:c r="E4130" s="6" t="n">
        <x:v>10</x:v>
      </x:c>
      <x:c r="F4130" s="6" t="n">
        <x:v>6</x:v>
      </x:c>
      <x:c r="G4130" s="6" t="n">
        <x:v>0</x:v>
      </x:c>
      <x:c r="H4130" s="7" t="str"/>
      <x:c r="I4130" s="7" t="str">
        <x:v>[{"id": "2", "num": 250000}, {"id": "110263", "num": 12}, {"id": "241", "num": 1}, {"id": "110508", "num": 1}]</x:v>
      </x:c>
      <x:c r="J4130" s="6" t="str">
        <x:v>https://raw.githubusercontent.com/Mar-7th/StarRailRes/dbe8cdfcfb0bf657b9fe1cf92d5537f118ccb487/index_new/cn/character_skill_trees.json</x:v>
      </x:c>
    </x:row>
    <x:row r="4131" ht="20" customHeight="1">
      <x:c r="A4131" s="6" t="str">
        <x:v>1505007_1</x:v>
      </x:c>
      <x:c r="B4131" s="6" t="str">
        <x:v>1505</x:v>
      </x:c>
      <x:c r="C4131" s="6" t="str">
        <x:v>1505007</x:v>
      </x:c>
      <x:c r="D4131" s="6" t="str"/>
      <x:c r="E4131" s="6" t="n">
        <x:v>1</x:v>
      </x:c>
      <x:c r="F4131" s="6" t="n">
        <x:v>0</x:v>
      </x:c>
      <x:c r="G4131" s="6" t="n">
        <x:v>0</x:v>
      </x:c>
      <x:c r="H4131" s="7" t="str"/>
      <x:c r="I4131" s="7" t="str">
        <x:v>[]</x:v>
      </x:c>
      <x:c r="J4131" s="6" t="str">
        <x:v>https://raw.githubusercontent.com/Mar-7th/StarRailRes/dbe8cdfcfb0bf657b9fe1cf92d5537f118ccb487/index_new/cn/character_skill_trees.json</x:v>
      </x:c>
    </x:row>
    <x:row r="4132" ht="38" customHeight="1">
      <x:c r="A4132" s="6" t="str">
        <x:v>1505101_1</x:v>
      </x:c>
      <x:c r="B4132" s="6" t="str">
        <x:v>1505</x:v>
      </x:c>
      <x:c r="C4132" s="6" t="str">
        <x:v>1505101</x:v>
      </x:c>
      <x:c r="D4132" s="6" t="str">
        <x:v>瞰众乐</x:v>
      </x:c>
      <x:c r="E4132" s="6" t="n">
        <x:v>1</x:v>
      </x:c>
      <x:c r="F4132" s="6" t="n">
        <x:v>2</x:v>
      </x:c>
      <x:c r="G4132" s="6" t="n">
        <x:v>0</x:v>
      </x:c>
      <x:c r="H4132" s="7" t="str">
        <x:v>绯英的暴击率提高#1[i]%，当场上敌方目标数量等于3或以上/2/1时，终结技的弹射次数增加#2[i]/#3[i]/#4[i]次。当欢愉技的参演编号小于绯英的队友获得【好活当赏】时，绯英会将其中的#5[i]%变成自身的【好活当赏】。</x:v>
      </x:c>
      <x:c r="I4132" s="7" t="str">
        <x:v>[{"id": "2", "num": 5000}, {"id": "110261", "num": 2}, {"id": "110508", "num": 1}]</x:v>
      </x:c>
      <x:c r="J4132" s="6" t="str">
        <x:v>https://raw.githubusercontent.com/Mar-7th/StarRailRes/dbe8cdfcfb0bf657b9fe1cf92d5537f118ccb487/index_new/cn/character_skill_trees.json</x:v>
      </x:c>
    </x:row>
    <x:row r="4133" ht="53" customHeight="1">
      <x:c r="A4133" s="6" t="str">
        <x:v>1505102_1</x:v>
      </x:c>
      <x:c r="B4133" s="6" t="str">
        <x:v>1505</x:v>
      </x:c>
      <x:c r="C4133" s="6" t="str">
        <x:v>1505102</x:v>
      </x:c>
      <x:c r="D4133" s="6" t="str">
        <x:v>行裁断</x:v>
      </x:c>
      <x:c r="E4133" s="6" t="n">
        <x:v>1</x:v>
      </x:c>
      <x:c r="F4133" s="6" t="n">
        <x:v>4</x:v>
      </x:c>
      <x:c r="G4133" s="6" t="n">
        <x:v>0</x:v>
      </x:c>
      <x:c r="H4133" s="7" t="str">
        <x:v>【狐狸老师】施放攻击时会额外对目标施加易伤，使其受到的伤害提高#1[i]%，持续#2[i]回合。</x:v>
      </x:c>
      <x:c r="I4133" s="7" t="str">
        <x:v>[{"id": "2", "num": 20000}, {"id": "110262", "num": 4}, {"id": "241", "num": 1}, {"id": "110508", "num": 1}]</x:v>
      </x:c>
      <x:c r="J4133" s="6" t="str">
        <x:v>https://raw.githubusercontent.com/Mar-7th/StarRailRes/dbe8cdfcfb0bf657b9fe1cf92d5537f118ccb487/index_new/cn/character_skill_trees.json</x:v>
      </x:c>
    </x:row>
    <x:row r="4134" ht="53" customHeight="1">
      <x:c r="A4134" s="6" t="str">
        <x:v>1505103_1</x:v>
      </x:c>
      <x:c r="B4134" s="6" t="str">
        <x:v>1505</x:v>
      </x:c>
      <x:c r="C4134" s="6" t="str">
        <x:v>1505103</x:v>
      </x:c>
      <x:c r="D4134" s="6" t="str">
        <x:v>开不败</x:v>
      </x:c>
      <x:c r="E4134" s="6" t="n">
        <x:v>1</x:v>
      </x:c>
      <x:c r="F4134" s="6" t="n">
        <x:v>6</x:v>
      </x:c>
      <x:c r="G4134" s="6" t="n">
        <x:v>0</x:v>
      </x:c>
      <x:c r="H4134" s="7" t="str">
        <x:v>队友持有的【好活当赏】结束时，绯英会将其中的#1[i]%转化为自身的【好活当赏】。</x:v>
      </x:c>
      <x:c r="I4134" s="7" t="str">
        <x:v>[{"id": "2", "num": 140000}, {"id": "110263", "num": 8}, {"id": "241", "num": 1}, {"id": "110508", "num": 1}]</x:v>
      </x:c>
      <x:c r="J4134" s="6" t="str">
        <x:v>https://raw.githubusercontent.com/Mar-7th/StarRailRes/dbe8cdfcfb0bf657b9fe1cf92d5537f118ccb487/index_new/cn/character_skill_trees.json</x:v>
      </x:c>
    </x:row>
    <x:row r="4135" ht="38" customHeight="1">
      <x:c r="A4135" s="6" t="str">
        <x:v>1505201_1</x:v>
      </x:c>
      <x:c r="B4135" s="6" t="str">
        <x:v>1505</x:v>
      </x:c>
      <x:c r="C4135" s="6" t="str">
        <x:v>1505201</x:v>
      </x:c>
      <x:c r="D4135" s="6" t="str">
        <x:v>暴击率强化</x:v>
      </x:c>
      <x:c r="E4135" s="6" t="n">
        <x:v>1</x:v>
      </x:c>
      <x:c r="F4135" s="6" t="n">
        <x:v>0</x:v>
      </x:c>
      <x:c r="G4135" s="6" t="n">
        <x:v>1</x:v>
      </x:c>
      <x:c r="H4135" s="7" t="str"/>
      <x:c r="I4135" s="7" t="str">
        <x:v>[{"id": "2", "num": 2000}, {"id": "116001", "num": 2}]</x:v>
      </x:c>
      <x:c r="J4135" s="6" t="str">
        <x:v>https://raw.githubusercontent.com/Mar-7th/StarRailRes/dbe8cdfcfb0bf657b9fe1cf92d5537f118ccb487/index_new/cn/character_skill_trees.json</x:v>
      </x:c>
    </x:row>
    <x:row r="4136" ht="38" customHeight="1">
      <x:c r="A4136" s="6" t="str">
        <x:v>1505202_1</x:v>
      </x:c>
      <x:c r="B4136" s="6" t="str">
        <x:v>1505</x:v>
      </x:c>
      <x:c r="C4136" s="6" t="str">
        <x:v>1505202</x:v>
      </x:c>
      <x:c r="D4136" s="6" t="str">
        <x:v>欢愉度强化</x:v>
      </x:c>
      <x:c r="E4136" s="6" t="n">
        <x:v>1</x:v>
      </x:c>
      <x:c r="F4136" s="6" t="n">
        <x:v>2</x:v>
      </x:c>
      <x:c r="G4136" s="6" t="n">
        <x:v>0</x:v>
      </x:c>
      <x:c r="H4136" s="7" t="str"/>
      <x:c r="I4136" s="7" t="str">
        <x:v>[{"id": "2", "num": 5000}, {"id": "110261", "num": 2}, {"id": "116001", "num": 6}]</x:v>
      </x:c>
      <x:c r="J4136" s="6" t="str">
        <x:v>https://raw.githubusercontent.com/Mar-7th/StarRailRes/dbe8cdfcfb0bf657b9fe1cf92d5537f118ccb487/index_new/cn/character_skill_trees.json</x:v>
      </x:c>
    </x:row>
    <x:row r="4137" ht="38" customHeight="1">
      <x:c r="A4137" s="6" t="str">
        <x:v>1505203_1</x:v>
      </x:c>
      <x:c r="B4137" s="6" t="str">
        <x:v>1505</x:v>
      </x:c>
      <x:c r="C4137" s="6" t="str">
        <x:v>1505203</x:v>
      </x:c>
      <x:c r="D4137" s="6" t="str">
        <x:v>暴击率强化</x:v>
      </x:c>
      <x:c r="E4137" s="6" t="n">
        <x:v>1</x:v>
      </x:c>
      <x:c r="F4137" s="6" t="n">
        <x:v>3</x:v>
      </x:c>
      <x:c r="G4137" s="6" t="n">
        <x:v>0</x:v>
      </x:c>
      <x:c r="H4137" s="7" t="str"/>
      <x:c r="I4137" s="7" t="str">
        <x:v>[{"id": "2", "num": 10000}, {"id": "110262", "num": 4}, {"id": "116002", "num": 2}]</x:v>
      </x:c>
      <x:c r="J4137" s="6" t="str">
        <x:v>https://raw.githubusercontent.com/Mar-7th/StarRailRes/dbe8cdfcfb0bf657b9fe1cf92d5537f118ccb487/index_new/cn/character_skill_trees.json</x:v>
      </x:c>
    </x:row>
    <x:row r="4138" ht="38" customHeight="1">
      <x:c r="A4138" s="6" t="str">
        <x:v>1505204_1</x:v>
      </x:c>
      <x:c r="B4138" s="6" t="str">
        <x:v>1505</x:v>
      </x:c>
      <x:c r="C4138" s="6" t="str">
        <x:v>1505204</x:v>
      </x:c>
      <x:c r="D4138" s="6" t="str">
        <x:v>速度强化</x:v>
      </x:c>
      <x:c r="E4138" s="6" t="n">
        <x:v>1</x:v>
      </x:c>
      <x:c r="F4138" s="6" t="n">
        <x:v>3</x:v>
      </x:c>
      <x:c r="G4138" s="6" t="n">
        <x:v>0</x:v>
      </x:c>
      <x:c r="H4138" s="7" t="str"/>
      <x:c r="I4138" s="7" t="str">
        <x:v>[{"id": "2", "num": 10000}, {"id": "110262", "num": 4}, {"id": "116002", "num": 2}]</x:v>
      </x:c>
      <x:c r="J4138" s="6" t="str">
        <x:v>https://raw.githubusercontent.com/Mar-7th/StarRailRes/dbe8cdfcfb0bf657b9fe1cf92d5537f118ccb487/index_new/cn/character_skill_trees.json</x:v>
      </x:c>
    </x:row>
    <x:row r="4139" ht="38" customHeight="1">
      <x:c r="A4139" s="6" t="str">
        <x:v>1505205_1</x:v>
      </x:c>
      <x:c r="B4139" s="6" t="str">
        <x:v>1505</x:v>
      </x:c>
      <x:c r="C4139" s="6" t="str">
        <x:v>1505205</x:v>
      </x:c>
      <x:c r="D4139" s="6" t="str">
        <x:v>暴击率强化</x:v>
      </x:c>
      <x:c r="E4139" s="6" t="n">
        <x:v>1</x:v>
      </x:c>
      <x:c r="F4139" s="6" t="n">
        <x:v>4</x:v>
      </x:c>
      <x:c r="G4139" s="6" t="n">
        <x:v>0</x:v>
      </x:c>
      <x:c r="H4139" s="7" t="str"/>
      <x:c r="I4139" s="7" t="str">
        <x:v>[{"id": "2", "num": 18000}, {"id": "110262", "num": 4}, {"id": "116002", "num": 3}]</x:v>
      </x:c>
      <x:c r="J4139" s="6" t="str">
        <x:v>https://raw.githubusercontent.com/Mar-7th/StarRailRes/dbe8cdfcfb0bf657b9fe1cf92d5537f118ccb487/index_new/cn/character_skill_trees.json</x:v>
      </x:c>
    </x:row>
    <x:row r="4140" ht="38" customHeight="1">
      <x:c r="A4140" s="6" t="str">
        <x:v>1505206_1</x:v>
      </x:c>
      <x:c r="B4140" s="6" t="str">
        <x:v>1505</x:v>
      </x:c>
      <x:c r="C4140" s="6" t="str">
        <x:v>1505206</x:v>
      </x:c>
      <x:c r="D4140" s="6" t="str">
        <x:v>欢愉度强化</x:v>
      </x:c>
      <x:c r="E4140" s="6" t="n">
        <x:v>1</x:v>
      </x:c>
      <x:c r="F4140" s="6" t="n">
        <x:v>5</x:v>
      </x:c>
      <x:c r="G4140" s="6" t="n">
        <x:v>0</x:v>
      </x:c>
      <x:c r="H4140" s="7" t="str"/>
      <x:c r="I4140" s="7" t="str">
        <x:v>[{"id": "2", "num": 45000}, {"id": "110263", "num": 3}, {"id": "116003", "num": 2}]</x:v>
      </x:c>
      <x:c r="J4140" s="6" t="str">
        <x:v>https://raw.githubusercontent.com/Mar-7th/StarRailRes/dbe8cdfcfb0bf657b9fe1cf92d5537f118ccb487/index_new/cn/character_skill_trees.json</x:v>
      </x:c>
    </x:row>
    <x:row r="4141" ht="38" customHeight="1">
      <x:c r="A4141" s="6" t="str">
        <x:v>1505207_1</x:v>
      </x:c>
      <x:c r="B4141" s="6" t="str">
        <x:v>1505</x:v>
      </x:c>
      <x:c r="C4141" s="6" t="str">
        <x:v>1505207</x:v>
      </x:c>
      <x:c r="D4141" s="6" t="str">
        <x:v>暴击率强化</x:v>
      </x:c>
      <x:c r="E4141" s="6" t="n">
        <x:v>1</x:v>
      </x:c>
      <x:c r="F4141" s="6" t="n">
        <x:v>5</x:v>
      </x:c>
      <x:c r="G4141" s="6" t="n">
        <x:v>0</x:v>
      </x:c>
      <x:c r="H4141" s="7" t="str"/>
      <x:c r="I4141" s="7" t="str">
        <x:v>[{"id": "2", "num": 45000}, {"id": "110263", "num": 3}, {"id": "116003", "num": 2}]</x:v>
      </x:c>
      <x:c r="J4141" s="6" t="str">
        <x:v>https://raw.githubusercontent.com/Mar-7th/StarRailRes/dbe8cdfcfb0bf657b9fe1cf92d5537f118ccb487/index_new/cn/character_skill_trees.json</x:v>
      </x:c>
    </x:row>
    <x:row r="4142" ht="38" customHeight="1">
      <x:c r="A4142" s="6" t="str">
        <x:v>1505208_1</x:v>
      </x:c>
      <x:c r="B4142" s="6" t="str">
        <x:v>1505</x:v>
      </x:c>
      <x:c r="C4142" s="6" t="str">
        <x:v>1505208</x:v>
      </x:c>
      <x:c r="D4142" s="6" t="str">
        <x:v>速度强化</x:v>
      </x:c>
      <x:c r="E4142" s="6" t="n">
        <x:v>1</x:v>
      </x:c>
      <x:c r="F4142" s="6" t="n">
        <x:v>6</x:v>
      </x:c>
      <x:c r="G4142" s="6" t="n">
        <x:v>0</x:v>
      </x:c>
      <x:c r="H4142" s="7" t="str"/>
      <x:c r="I4142" s="7" t="str">
        <x:v>[{"id": "2", "num": 120000}, {"id": "110263", "num": 5}, {"id": "116003", "num": 2}]</x:v>
      </x:c>
      <x:c r="J4142" s="6" t="str">
        <x:v>https://raw.githubusercontent.com/Mar-7th/StarRailRes/dbe8cdfcfb0bf657b9fe1cf92d5537f118ccb487/index_new/cn/character_skill_trees.json</x:v>
      </x:c>
    </x:row>
    <x:row r="4143" ht="38" customHeight="1">
      <x:c r="A4143" s="6" t="str">
        <x:v>1505209_1</x:v>
      </x:c>
      <x:c r="B4143" s="6" t="str">
        <x:v>1505</x:v>
      </x:c>
      <x:c r="C4143" s="6" t="str">
        <x:v>1505209</x:v>
      </x:c>
      <x:c r="D4143" s="6" t="str">
        <x:v>欢愉度强化</x:v>
      </x:c>
      <x:c r="E4143" s="6" t="n">
        <x:v>1</x:v>
      </x:c>
      <x:c r="F4143" s="6" t="n">
        <x:v>0</x:v>
      </x:c>
      <x:c r="G4143" s="6" t="n">
        <x:v>75</x:v>
      </x:c>
      <x:c r="H4143" s="7" t="str"/>
      <x:c r="I4143" s="7" t="str">
        <x:v>[{"id": "2", "num": 160000}, {"id": "110263", "num": 8}, {"id": "116003", "num": 8}]</x:v>
      </x:c>
      <x:c r="J4143" s="6" t="str">
        <x:v>https://raw.githubusercontent.com/Mar-7th/StarRailRes/dbe8cdfcfb0bf657b9fe1cf92d5537f118ccb487/index_new/cn/character_skill_trees.json</x:v>
      </x:c>
    </x:row>
    <x:row r="4144" ht="38" customHeight="1">
      <x:c r="A4144" s="6" t="str">
        <x:v>1505210_1</x:v>
      </x:c>
      <x:c r="B4144" s="6" t="str">
        <x:v>1505</x:v>
      </x:c>
      <x:c r="C4144" s="6" t="str">
        <x:v>1505210</x:v>
      </x:c>
      <x:c r="D4144" s="6" t="str">
        <x:v>暴击率强化</x:v>
      </x:c>
      <x:c r="E4144" s="6" t="n">
        <x:v>1</x:v>
      </x:c>
      <x:c r="F4144" s="6" t="n">
        <x:v>0</x:v>
      </x:c>
      <x:c r="G4144" s="6" t="n">
        <x:v>80</x:v>
      </x:c>
      <x:c r="H4144" s="7" t="str"/>
      <x:c r="I4144" s="7" t="str">
        <x:v>[{"id": "2", "num": 160000}, {"id": "110263", "num": 8}, {"id": "116003", "num": 8}]</x:v>
      </x:c>
      <x:c r="J4144" s="6" t="str">
        <x:v>https://raw.githubusercontent.com/Mar-7th/StarRailRes/dbe8cdfcfb0bf657b9fe1cf92d5537f118ccb487/index_new/cn/character_skill_trees.json</x:v>
      </x:c>
    </x:row>
    <x:row r="4145" ht="20" customHeight="1">
      <x:c r="A4145" s="6" t="str">
        <x:v>1505420_1</x:v>
      </x:c>
      <x:c r="B4145" s="6" t="str">
        <x:v>1505</x:v>
      </x:c>
      <x:c r="C4145" s="6" t="str">
        <x:v>1505420</x:v>
      </x:c>
      <x:c r="D4145" s="6" t="str">
        <x:v>欢愉技</x:v>
      </x:c>
      <x:c r="E4145" s="6" t="n">
        <x:v>1</x:v>
      </x:c>
      <x:c r="F4145" s="6" t="n">
        <x:v>0</x:v>
      </x:c>
      <x:c r="G4145" s="6" t="n">
        <x:v>0</x:v>
      </x:c>
      <x:c r="H4145" s="7" t="str"/>
      <x:c r="I4145" s="7" t="str">
        <x:v>[]</x:v>
      </x:c>
      <x:c r="J4145" s="6" t="str">
        <x:v>https://raw.githubusercontent.com/Mar-7th/StarRailRes/dbe8cdfcfb0bf657b9fe1cf92d5537f118ccb487/index_new/cn/character_skill_trees.json</x:v>
      </x:c>
    </x:row>
    <x:row r="4146" ht="38" customHeight="1">
      <x:c r="A4146" s="6" t="str">
        <x:v>1505420_2</x:v>
      </x:c>
      <x:c r="B4146" s="6" t="str">
        <x:v>1505</x:v>
      </x:c>
      <x:c r="C4146" s="6" t="str">
        <x:v>1505420</x:v>
      </x:c>
      <x:c r="D4146" s="6" t="str">
        <x:v>欢愉技</x:v>
      </x:c>
      <x:c r="E4146" s="6" t="n">
        <x:v>2</x:v>
      </x:c>
      <x:c r="F4146" s="6" t="n">
        <x:v>1</x:v>
      </x:c>
      <x:c r="G4146" s="6" t="n">
        <x:v>0</x:v>
      </x:c>
      <x:c r="H4146" s="7" t="str"/>
      <x:c r="I4146" s="7" t="str">
        <x:v>[{"id": "2", "num": 2000}, {"id": "116001", "num": 2}]</x:v>
      </x:c>
      <x:c r="J4146" s="6" t="str">
        <x:v>https://raw.githubusercontent.com/Mar-7th/StarRailRes/dbe8cdfcfb0bf657b9fe1cf92d5537f118ccb487/index_new/cn/character_skill_trees.json</x:v>
      </x:c>
    </x:row>
    <x:row r="4147" ht="38" customHeight="1">
      <x:c r="A4147" s="6" t="str">
        <x:v>1505420_3</x:v>
      </x:c>
      <x:c r="B4147" s="6" t="str">
        <x:v>1505</x:v>
      </x:c>
      <x:c r="C4147" s="6" t="str">
        <x:v>1505420</x:v>
      </x:c>
      <x:c r="D4147" s="6" t="str">
        <x:v>欢愉技</x:v>
      </x:c>
      <x:c r="E4147" s="6" t="n">
        <x:v>3</x:v>
      </x:c>
      <x:c r="F4147" s="6" t="n">
        <x:v>2</x:v>
      </x:c>
      <x:c r="G4147" s="6" t="n">
        <x:v>0</x:v>
      </x:c>
      <x:c r="H4147" s="7" t="str"/>
      <x:c r="I4147" s="7" t="str">
        <x:v>[{"id": "2", "num": 4000}, {"id": "110261", "num": 3}, {"id": "116001", "num": 5}]</x:v>
      </x:c>
      <x:c r="J4147" s="6" t="str">
        <x:v>https://raw.githubusercontent.com/Mar-7th/StarRailRes/dbe8cdfcfb0bf657b9fe1cf92d5537f118ccb487/index_new/cn/character_skill_trees.json</x:v>
      </x:c>
    </x:row>
    <x:row r="4148" ht="38" customHeight="1">
      <x:c r="A4148" s="6" t="str">
        <x:v>1505420_4</x:v>
      </x:c>
      <x:c r="B4148" s="6" t="str">
        <x:v>1505</x:v>
      </x:c>
      <x:c r="C4148" s="6" t="str">
        <x:v>1505420</x:v>
      </x:c>
      <x:c r="D4148" s="6" t="str">
        <x:v>欢愉技</x:v>
      </x:c>
      <x:c r="E4148" s="6" t="n">
        <x:v>4</x:v>
      </x:c>
      <x:c r="F4148" s="6" t="n">
        <x:v>3</x:v>
      </x:c>
      <x:c r="G4148" s="6" t="n">
        <x:v>0</x:v>
      </x:c>
      <x:c r="H4148" s="7" t="str"/>
      <x:c r="I4148" s="7" t="str">
        <x:v>[{"id": "2", "num": 8000}, {"id": "110262", "num": 2}, {"id": "116002", "num": 3}]</x:v>
      </x:c>
      <x:c r="J4148" s="6" t="str">
        <x:v>https://raw.githubusercontent.com/Mar-7th/StarRailRes/dbe8cdfcfb0bf657b9fe1cf92d5537f118ccb487/index_new/cn/character_skill_trees.json</x:v>
      </x:c>
    </x:row>
    <x:row r="4149" ht="38" customHeight="1">
      <x:c r="A4149" s="6" t="str">
        <x:v>1505420_5</x:v>
      </x:c>
      <x:c r="B4149" s="6" t="str">
        <x:v>1505</x:v>
      </x:c>
      <x:c r="C4149" s="6" t="str">
        <x:v>1505420</x:v>
      </x:c>
      <x:c r="D4149" s="6" t="str">
        <x:v>欢愉技</x:v>
      </x:c>
      <x:c r="E4149" s="6" t="n">
        <x:v>5</x:v>
      </x:c>
      <x:c r="F4149" s="6" t="n">
        <x:v>4</x:v>
      </x:c>
      <x:c r="G4149" s="6" t="n">
        <x:v>0</x:v>
      </x:c>
      <x:c r="H4149" s="7" t="str"/>
      <x:c r="I4149" s="7" t="str">
        <x:v>[{"id": "2", "num": 15000}, {"id": "110262", "num": 4}, {"id": "116002", "num": 3}]</x:v>
      </x:c>
      <x:c r="J4149" s="6" t="str">
        <x:v>https://raw.githubusercontent.com/Mar-7th/StarRailRes/dbe8cdfcfb0bf657b9fe1cf92d5537f118ccb487/index_new/cn/character_skill_trees.json</x:v>
      </x:c>
    </x:row>
    <x:row r="4150" ht="38" customHeight="1">
      <x:c r="A4150" s="6" t="str">
        <x:v>1505420_6</x:v>
      </x:c>
      <x:c r="B4150" s="6" t="str">
        <x:v>1505</x:v>
      </x:c>
      <x:c r="C4150" s="6" t="str">
        <x:v>1505420</x:v>
      </x:c>
      <x:c r="D4150" s="6" t="str">
        <x:v>欢愉技</x:v>
      </x:c>
      <x:c r="E4150" s="6" t="n">
        <x:v>6</x:v>
      </x:c>
      <x:c r="F4150" s="6" t="n">
        <x:v>4</x:v>
      </x:c>
      <x:c r="G4150" s="6" t="n">
        <x:v>0</x:v>
      </x:c>
      <x:c r="H4150" s="7" t="str"/>
      <x:c r="I4150" s="7" t="str">
        <x:v>[{"id": "2", "num": 24000}, {"id": "110262", "num": 6}, {"id": "116002", "num": 5}]</x:v>
      </x:c>
      <x:c r="J4150" s="6" t="str">
        <x:v>https://raw.githubusercontent.com/Mar-7th/StarRailRes/dbe8cdfcfb0bf657b9fe1cf92d5537f118ccb487/index_new/cn/character_skill_trees.json</x:v>
      </x:c>
    </x:row>
    <x:row r="4151" ht="38" customHeight="1">
      <x:c r="A4151" s="6" t="str">
        <x:v>1505420_7</x:v>
      </x:c>
      <x:c r="B4151" s="6" t="str">
        <x:v>1505</x:v>
      </x:c>
      <x:c r="C4151" s="6" t="str">
        <x:v>1505420</x:v>
      </x:c>
      <x:c r="D4151" s="6" t="str">
        <x:v>欢愉技</x:v>
      </x:c>
      <x:c r="E4151" s="6" t="n">
        <x:v>7</x:v>
      </x:c>
      <x:c r="F4151" s="6" t="n">
        <x:v>5</x:v>
      </x:c>
      <x:c r="G4151" s="6" t="n">
        <x:v>0</x:v>
      </x:c>
      <x:c r="H4151" s="7" t="str"/>
      <x:c r="I4151" s="7" t="str">
        <x:v>[{"id": "2", "num": 32000}, {"id": "110263", "num": 2}, {"id": "116003", "num": 2}]</x:v>
      </x:c>
      <x:c r="J4151" s="6" t="str">
        <x:v>https://raw.githubusercontent.com/Mar-7th/StarRailRes/dbe8cdfcfb0bf657b9fe1cf92d5537f118ccb487/index_new/cn/character_skill_trees.json</x:v>
      </x:c>
    </x:row>
    <x:row r="4152" ht="38" customHeight="1">
      <x:c r="A4152" s="6" t="str">
        <x:v>1505420_8</x:v>
      </x:c>
      <x:c r="B4152" s="6" t="str">
        <x:v>1505</x:v>
      </x:c>
      <x:c r="C4152" s="6" t="str">
        <x:v>1505420</x:v>
      </x:c>
      <x:c r="D4152" s="6" t="str">
        <x:v>欢愉技</x:v>
      </x:c>
      <x:c r="E4152" s="6" t="n">
        <x:v>8</x:v>
      </x:c>
      <x:c r="F4152" s="6" t="n">
        <x:v>5</x:v>
      </x:c>
      <x:c r="G4152" s="6" t="n">
        <x:v>0</x:v>
      </x:c>
      <x:c r="H4152" s="7" t="str"/>
      <x:c r="I4152" s="7" t="str">
        <x:v>[{"id": "2", "num": 65000}, {"id": "110263", "num": 4}, {"id": "116003", "num": 4}]</x:v>
      </x:c>
      <x:c r="J4152" s="6" t="str">
        <x:v>https://raw.githubusercontent.com/Mar-7th/StarRailRes/dbe8cdfcfb0bf657b9fe1cf92d5537f118ccb487/index_new/cn/character_skill_trees.json</x:v>
      </x:c>
    </x:row>
    <x:row r="4153" ht="38" customHeight="1">
      <x:c r="A4153" s="6" t="str">
        <x:v>1505420_9</x:v>
      </x:c>
      <x:c r="B4153" s="6" t="str">
        <x:v>1505</x:v>
      </x:c>
      <x:c r="C4153" s="6" t="str">
        <x:v>1505420</x:v>
      </x:c>
      <x:c r="D4153" s="6" t="str">
        <x:v>欢愉技</x:v>
      </x:c>
      <x:c r="E4153" s="6" t="n">
        <x:v>9</x:v>
      </x:c>
      <x:c r="F4153" s="6" t="n">
        <x:v>6</x:v>
      </x:c>
      <x:c r="G4153" s="6" t="n">
        <x:v>0</x:v>
      </x:c>
      <x:c r="H4153" s="7" t="str"/>
      <x:c r="I4153" s="7" t="str">
        <x:v>[{"id": "2", "num": 120000}, {"id": "110263", "num": 6}, {"id": "116003", "num": 4}]</x:v>
      </x:c>
      <x:c r="J4153" s="6" t="str">
        <x:v>https://raw.githubusercontent.com/Mar-7th/StarRailRes/dbe8cdfcfb0bf657b9fe1cf92d5537f118ccb487/index_new/cn/character_skill_trees.json</x:v>
      </x:c>
    </x:row>
    <x:row r="4154" ht="38" customHeight="1">
      <x:c r="A4154" s="6" t="str">
        <x:v>1505420_10</x:v>
      </x:c>
      <x:c r="B4154" s="6" t="str">
        <x:v>1505</x:v>
      </x:c>
      <x:c r="C4154" s="6" t="str">
        <x:v>1505420</x:v>
      </x:c>
      <x:c r="D4154" s="6" t="str">
        <x:v>欢愉技</x:v>
      </x:c>
      <x:c r="E4154" s="6" t="n">
        <x:v>10</x:v>
      </x:c>
      <x:c r="F4154" s="6" t="n">
        <x:v>6</x:v>
      </x:c>
      <x:c r="G4154" s="6" t="n">
        <x:v>0</x:v>
      </x:c>
      <x:c r="H4154" s="7" t="str"/>
      <x:c r="I4154" s="7" t="str">
        <x:v>[{"id": "2", "num": 250000}, {"id": "110263", "num": 12}, {"id": "116003", "num": 4}]</x:v>
      </x:c>
      <x:c r="J4154" s="6" t="str">
        <x:v>https://raw.githubusercontent.com/Mar-7th/StarRailRes/dbe8cdfcfb0bf657b9fe1cf92d5537f118ccb487/index_new/cn/character_skill_trees.json</x:v>
      </x:c>
    </x:row>
    <x:row r="4155" ht="20" customHeight="1">
      <x:c r="A4155" s="6" t="str">
        <x:v>1506001_1</x:v>
      </x:c>
      <x:c r="B4155" s="6" t="str">
        <x:v>1506</x:v>
      </x:c>
      <x:c r="C4155" s="6" t="str">
        <x:v>1506001</x:v>
      </x:c>
      <x:c r="D4155" s="6" t="str"/>
      <x:c r="E4155" s="6" t="n">
        <x:v>1</x:v>
      </x:c>
      <x:c r="F4155" s="6" t="n">
        <x:v>0</x:v>
      </x:c>
      <x:c r="G4155" s="6" t="n">
        <x:v>0</x:v>
      </x:c>
      <x:c r="H4155" s="7" t="str"/>
      <x:c r="I4155" s="7" t="str">
        <x:v>[]</x:v>
      </x:c>
      <x:c r="J4155" s="6" t="str">
        <x:v>https://raw.githubusercontent.com/Mar-7th/StarRailRes/dbe8cdfcfb0bf657b9fe1cf92d5537f118ccb487/index_new/cn/character_skill_trees.json</x:v>
      </x:c>
    </x:row>
    <x:row r="4156" ht="38" customHeight="1">
      <x:c r="A4156" s="6" t="str">
        <x:v>1506001_2</x:v>
      </x:c>
      <x:c r="B4156" s="6" t="str">
        <x:v>1506</x:v>
      </x:c>
      <x:c r="C4156" s="6" t="str">
        <x:v>1506001</x:v>
      </x:c>
      <x:c r="D4156" s="6" t="str"/>
      <x:c r="E4156" s="6" t="n">
        <x:v>2</x:v>
      </x:c>
      <x:c r="F4156" s="6" t="n">
        <x:v>2</x:v>
      </x:c>
      <x:c r="G4156" s="6" t="n">
        <x:v>0</x:v>
      </x:c>
      <x:c r="H4156" s="7" t="str"/>
      <x:c r="I4156" s="7" t="str">
        <x:v>[{"id": "2", "num": 4000}, {"id": "110261", "num": 2}, {"id": "116001", "num": 5}]</x:v>
      </x:c>
      <x:c r="J4156" s="6" t="str">
        <x:v>https://raw.githubusercontent.com/Mar-7th/StarRailRes/dbe8cdfcfb0bf657b9fe1cf92d5537f118ccb487/index_new/cn/character_skill_trees.json</x:v>
      </x:c>
    </x:row>
    <x:row r="4157" ht="38" customHeight="1">
      <x:c r="A4157" s="6" t="str">
        <x:v>1506001_3</x:v>
      </x:c>
      <x:c r="B4157" s="6" t="str">
        <x:v>1506</x:v>
      </x:c>
      <x:c r="C4157" s="6" t="str">
        <x:v>1506001</x:v>
      </x:c>
      <x:c r="D4157" s="6" t="str"/>
      <x:c r="E4157" s="6" t="n">
        <x:v>3</x:v>
      </x:c>
      <x:c r="F4157" s="6" t="n">
        <x:v>3</x:v>
      </x:c>
      <x:c r="G4157" s="6" t="n">
        <x:v>0</x:v>
      </x:c>
      <x:c r="H4157" s="7" t="str"/>
      <x:c r="I4157" s="7" t="str">
        <x:v>[{"id": "2", "num": 8000}, {"id": "110262", "num": 2}, {"id": "116002", "num": 2}]</x:v>
      </x:c>
      <x:c r="J4157" s="6" t="str">
        <x:v>https://raw.githubusercontent.com/Mar-7th/StarRailRes/dbe8cdfcfb0bf657b9fe1cf92d5537f118ccb487/index_new/cn/character_skill_trees.json</x:v>
      </x:c>
    </x:row>
    <x:row r="4158" ht="38" customHeight="1">
      <x:c r="A4158" s="6" t="str">
        <x:v>1506001_4</x:v>
      </x:c>
      <x:c r="B4158" s="6" t="str">
        <x:v>1506</x:v>
      </x:c>
      <x:c r="C4158" s="6" t="str">
        <x:v>1506001</x:v>
      </x:c>
      <x:c r="D4158" s="6" t="str"/>
      <x:c r="E4158" s="6" t="n">
        <x:v>4</x:v>
      </x:c>
      <x:c r="F4158" s="6" t="n">
        <x:v>4</x:v>
      </x:c>
      <x:c r="G4158" s="6" t="n">
        <x:v>0</x:v>
      </x:c>
      <x:c r="H4158" s="7" t="str"/>
      <x:c r="I4158" s="7" t="str">
        <x:v>[{"id": "2", "num": 16000}, {"id": "110262", "num": 3}, {"id": "116002", "num": 3}]</x:v>
      </x:c>
      <x:c r="J4158" s="6" t="str">
        <x:v>https://raw.githubusercontent.com/Mar-7th/StarRailRes/dbe8cdfcfb0bf657b9fe1cf92d5537f118ccb487/index_new/cn/character_skill_trees.json</x:v>
      </x:c>
    </x:row>
    <x:row r="4159" ht="38" customHeight="1">
      <x:c r="A4159" s="6" t="str">
        <x:v>1506001_5</x:v>
      </x:c>
      <x:c r="B4159" s="6" t="str">
        <x:v>1506</x:v>
      </x:c>
      <x:c r="C4159" s="6" t="str">
        <x:v>1506001</x:v>
      </x:c>
      <x:c r="D4159" s="6" t="str"/>
      <x:c r="E4159" s="6" t="n">
        <x:v>5</x:v>
      </x:c>
      <x:c r="F4159" s="6" t="n">
        <x:v>5</x:v>
      </x:c>
      <x:c r="G4159" s="6" t="n">
        <x:v>0</x:v>
      </x:c>
      <x:c r="H4159" s="7" t="str"/>
      <x:c r="I4159" s="7" t="str">
        <x:v>[{"id": "2", "num": 32000}, {"id": "110263", "num": 3}, {"id": "116003", "num": 2}]</x:v>
      </x:c>
      <x:c r="J4159" s="6" t="str">
        <x:v>https://raw.githubusercontent.com/Mar-7th/StarRailRes/dbe8cdfcfb0bf657b9fe1cf92d5537f118ccb487/index_new/cn/character_skill_trees.json</x:v>
      </x:c>
    </x:row>
    <x:row r="4160" ht="38" customHeight="1">
      <x:c r="A4160" s="6" t="str">
        <x:v>1506001_6</x:v>
      </x:c>
      <x:c r="B4160" s="6" t="str">
        <x:v>1506</x:v>
      </x:c>
      <x:c r="C4160" s="6" t="str">
        <x:v>1506001</x:v>
      </x:c>
      <x:c r="D4160" s="6" t="str"/>
      <x:c r="E4160" s="6" t="n">
        <x:v>6</x:v>
      </x:c>
      <x:c r="F4160" s="6" t="n">
        <x:v>6</x:v>
      </x:c>
      <x:c r="G4160" s="6" t="n">
        <x:v>0</x:v>
      </x:c>
      <x:c r="H4160" s="7" t="str"/>
      <x:c r="I4160" s="7" t="str">
        <x:v>[{"id": "2", "num": 120000}, {"id": "110263", "num": 5}, {"id": "116003", "num": 2}]</x:v>
      </x:c>
      <x:c r="J4160" s="6" t="str">
        <x:v>https://raw.githubusercontent.com/Mar-7th/StarRailRes/dbe8cdfcfb0bf657b9fe1cf92d5537f118ccb487/index_new/cn/character_skill_trees.json</x:v>
      </x:c>
    </x:row>
    <x:row r="4161" ht="20" customHeight="1">
      <x:c r="A4161" s="6" t="str">
        <x:v>1506002_1</x:v>
      </x:c>
      <x:c r="B4161" s="6" t="str">
        <x:v>1506</x:v>
      </x:c>
      <x:c r="C4161" s="6" t="str">
        <x:v>1506002</x:v>
      </x:c>
      <x:c r="D4161" s="6" t="str"/>
      <x:c r="E4161" s="6" t="n">
        <x:v>1</x:v>
      </x:c>
      <x:c r="F4161" s="6" t="n">
        <x:v>0</x:v>
      </x:c>
      <x:c r="G4161" s="6" t="n">
        <x:v>0</x:v>
      </x:c>
      <x:c r="H4161" s="7" t="str"/>
      <x:c r="I4161" s="7" t="str">
        <x:v>[]</x:v>
      </x:c>
      <x:c r="J4161" s="6" t="str">
        <x:v>https://raw.githubusercontent.com/Mar-7th/StarRailRes/dbe8cdfcfb0bf657b9fe1cf92d5537f118ccb487/index_new/cn/character_skill_trees.json</x:v>
      </x:c>
    </x:row>
    <x:row r="4162" ht="38" customHeight="1">
      <x:c r="A4162" s="6" t="str">
        <x:v>1506002_2</x:v>
      </x:c>
      <x:c r="B4162" s="6" t="str">
        <x:v>1506</x:v>
      </x:c>
      <x:c r="C4162" s="6" t="str">
        <x:v>1506002</x:v>
      </x:c>
      <x:c r="D4162" s="6" t="str"/>
      <x:c r="E4162" s="6" t="n">
        <x:v>2</x:v>
      </x:c>
      <x:c r="F4162" s="6" t="n">
        <x:v>1</x:v>
      </x:c>
      <x:c r="G4162" s="6" t="n">
        <x:v>0</x:v>
      </x:c>
      <x:c r="H4162" s="7" t="str"/>
      <x:c r="I4162" s="7" t="str">
        <x:v>[{"id": "2", "num": 2000}, {"id": "116001", "num": 2}]</x:v>
      </x:c>
      <x:c r="J4162" s="6" t="str">
        <x:v>https://raw.githubusercontent.com/Mar-7th/StarRailRes/dbe8cdfcfb0bf657b9fe1cf92d5537f118ccb487/index_new/cn/character_skill_trees.json</x:v>
      </x:c>
    </x:row>
    <x:row r="4163" ht="38" customHeight="1">
      <x:c r="A4163" s="6" t="str">
        <x:v>1506002_3</x:v>
      </x:c>
      <x:c r="B4163" s="6" t="str">
        <x:v>1506</x:v>
      </x:c>
      <x:c r="C4163" s="6" t="str">
        <x:v>1506002</x:v>
      </x:c>
      <x:c r="D4163" s="6" t="str"/>
      <x:c r="E4163" s="6" t="n">
        <x:v>3</x:v>
      </x:c>
      <x:c r="F4163" s="6" t="n">
        <x:v>2</x:v>
      </x:c>
      <x:c r="G4163" s="6" t="n">
        <x:v>0</x:v>
      </x:c>
      <x:c r="H4163" s="7" t="str"/>
      <x:c r="I4163" s="7" t="str">
        <x:v>[{"id": "2", "num": 4000}, {"id": "110261", "num": 3}, {"id": "116001", "num": 5}]</x:v>
      </x:c>
      <x:c r="J4163" s="6" t="str">
        <x:v>https://raw.githubusercontent.com/Mar-7th/StarRailRes/dbe8cdfcfb0bf657b9fe1cf92d5537f118ccb487/index_new/cn/character_skill_trees.json</x:v>
      </x:c>
    </x:row>
    <x:row r="4164" ht="38" customHeight="1">
      <x:c r="A4164" s="6" t="str">
        <x:v>1506002_4</x:v>
      </x:c>
      <x:c r="B4164" s="6" t="str">
        <x:v>1506</x:v>
      </x:c>
      <x:c r="C4164" s="6" t="str">
        <x:v>1506002</x:v>
      </x:c>
      <x:c r="D4164" s="6" t="str"/>
      <x:c r="E4164" s="6" t="n">
        <x:v>4</x:v>
      </x:c>
      <x:c r="F4164" s="6" t="n">
        <x:v>3</x:v>
      </x:c>
      <x:c r="G4164" s="6" t="n">
        <x:v>0</x:v>
      </x:c>
      <x:c r="H4164" s="7" t="str"/>
      <x:c r="I4164" s="7" t="str">
        <x:v>[{"id": "2", "num": 8000}, {"id": "110262", "num": 2}, {"id": "116002", "num": 3}]</x:v>
      </x:c>
      <x:c r="J4164" s="6" t="str">
        <x:v>https://raw.githubusercontent.com/Mar-7th/StarRailRes/dbe8cdfcfb0bf657b9fe1cf92d5537f118ccb487/index_new/cn/character_skill_trees.json</x:v>
      </x:c>
    </x:row>
    <x:row r="4165" ht="38" customHeight="1">
      <x:c r="A4165" s="6" t="str">
        <x:v>1506002_5</x:v>
      </x:c>
      <x:c r="B4165" s="6" t="str">
        <x:v>1506</x:v>
      </x:c>
      <x:c r="C4165" s="6" t="str">
        <x:v>1506002</x:v>
      </x:c>
      <x:c r="D4165" s="6" t="str"/>
      <x:c r="E4165" s="6" t="n">
        <x:v>5</x:v>
      </x:c>
      <x:c r="F4165" s="6" t="n">
        <x:v>4</x:v>
      </x:c>
      <x:c r="G4165" s="6" t="n">
        <x:v>0</x:v>
      </x:c>
      <x:c r="H4165" s="7" t="str"/>
      <x:c r="I4165" s="7" t="str">
        <x:v>[{"id": "2", "num": 15000}, {"id": "110262", "num": 4}, {"id": "116002", "num": 3}]</x:v>
      </x:c>
      <x:c r="J4165" s="6" t="str">
        <x:v>https://raw.githubusercontent.com/Mar-7th/StarRailRes/dbe8cdfcfb0bf657b9fe1cf92d5537f118ccb487/index_new/cn/character_skill_trees.json</x:v>
      </x:c>
    </x:row>
    <x:row r="4166" ht="38" customHeight="1">
      <x:c r="A4166" s="6" t="str">
        <x:v>1506002_6</x:v>
      </x:c>
      <x:c r="B4166" s="6" t="str">
        <x:v>1506</x:v>
      </x:c>
      <x:c r="C4166" s="6" t="str">
        <x:v>1506002</x:v>
      </x:c>
      <x:c r="D4166" s="6" t="str"/>
      <x:c r="E4166" s="6" t="n">
        <x:v>6</x:v>
      </x:c>
      <x:c r="F4166" s="6" t="n">
        <x:v>4</x:v>
      </x:c>
      <x:c r="G4166" s="6" t="n">
        <x:v>0</x:v>
      </x:c>
      <x:c r="H4166" s="7" t="str"/>
      <x:c r="I4166" s="7" t="str">
        <x:v>[{"id": "2", "num": 24000}, {"id": "110262", "num": 6}, {"id": "116002", "num": 5}]</x:v>
      </x:c>
      <x:c r="J4166" s="6" t="str">
        <x:v>https://raw.githubusercontent.com/Mar-7th/StarRailRes/dbe8cdfcfb0bf657b9fe1cf92d5537f118ccb487/index_new/cn/character_skill_trees.json</x:v>
      </x:c>
    </x:row>
    <x:row r="4167" ht="38" customHeight="1">
      <x:c r="A4167" s="6" t="str">
        <x:v>1506002_7</x:v>
      </x:c>
      <x:c r="B4167" s="6" t="str">
        <x:v>1506</x:v>
      </x:c>
      <x:c r="C4167" s="6" t="str">
        <x:v>1506002</x:v>
      </x:c>
      <x:c r="D4167" s="6" t="str"/>
      <x:c r="E4167" s="6" t="n">
        <x:v>7</x:v>
      </x:c>
      <x:c r="F4167" s="6" t="n">
        <x:v>5</x:v>
      </x:c>
      <x:c r="G4167" s="6" t="n">
        <x:v>0</x:v>
      </x:c>
      <x:c r="H4167" s="7" t="str"/>
      <x:c r="I4167" s="7" t="str">
        <x:v>[{"id": "2", "num": 32000}, {"id": "110263", "num": 2}, {"id": "116003", "num": 2}]</x:v>
      </x:c>
      <x:c r="J4167" s="6" t="str">
        <x:v>https://raw.githubusercontent.com/Mar-7th/StarRailRes/dbe8cdfcfb0bf657b9fe1cf92d5537f118ccb487/index_new/cn/character_skill_trees.json</x:v>
      </x:c>
    </x:row>
    <x:row r="4168" ht="53" customHeight="1">
      <x:c r="A4168" s="6" t="str">
        <x:v>1506002_8</x:v>
      </x:c>
      <x:c r="B4168" s="6" t="str">
        <x:v>1506</x:v>
      </x:c>
      <x:c r="C4168" s="6" t="str">
        <x:v>1506002</x:v>
      </x:c>
      <x:c r="D4168" s="6" t="str"/>
      <x:c r="E4168" s="6" t="n">
        <x:v>8</x:v>
      </x:c>
      <x:c r="F4168" s="6" t="n">
        <x:v>5</x:v>
      </x:c>
      <x:c r="G4168" s="6" t="n">
        <x:v>0</x:v>
      </x:c>
      <x:c r="H4168" s="7" t="str"/>
      <x:c r="I4168" s="7" t="str">
        <x:v>[{"id": "2", "num": 65000}, {"id": "110263", "num": 4}, {"id": "110508", "num": 1}, {"id": "116003", "num": 4}]</x:v>
      </x:c>
      <x:c r="J4168" s="6" t="str">
        <x:v>https://raw.githubusercontent.com/Mar-7th/StarRailRes/dbe8cdfcfb0bf657b9fe1cf92d5537f118ccb487/index_new/cn/character_skill_trees.json</x:v>
      </x:c>
    </x:row>
    <x:row r="4169" ht="53" customHeight="1">
      <x:c r="A4169" s="6" t="str">
        <x:v>1506002_9</x:v>
      </x:c>
      <x:c r="B4169" s="6" t="str">
        <x:v>1506</x:v>
      </x:c>
      <x:c r="C4169" s="6" t="str">
        <x:v>1506002</x:v>
      </x:c>
      <x:c r="D4169" s="6" t="str"/>
      <x:c r="E4169" s="6" t="n">
        <x:v>9</x:v>
      </x:c>
      <x:c r="F4169" s="6" t="n">
        <x:v>6</x:v>
      </x:c>
      <x:c r="G4169" s="6" t="n">
        <x:v>0</x:v>
      </x:c>
      <x:c r="H4169" s="7" t="str"/>
      <x:c r="I4169" s="7" t="str">
        <x:v>[{"id": "2", "num": 120000}, {"id": "110263", "num": 6}, {"id": "241", "num": 1}, {"id": "110508", "num": 1}]</x:v>
      </x:c>
      <x:c r="J4169" s="6" t="str">
        <x:v>https://raw.githubusercontent.com/Mar-7th/StarRailRes/dbe8cdfcfb0bf657b9fe1cf92d5537f118ccb487/index_new/cn/character_skill_trees.json</x:v>
      </x:c>
    </x:row>
    <x:row r="4170" ht="53" customHeight="1">
      <x:c r="A4170" s="6" t="str">
        <x:v>1506002_10</x:v>
      </x:c>
      <x:c r="B4170" s="6" t="str">
        <x:v>1506</x:v>
      </x:c>
      <x:c r="C4170" s="6" t="str">
        <x:v>1506002</x:v>
      </x:c>
      <x:c r="D4170" s="6" t="str"/>
      <x:c r="E4170" s="6" t="n">
        <x:v>10</x:v>
      </x:c>
      <x:c r="F4170" s="6" t="n">
        <x:v>6</x:v>
      </x:c>
      <x:c r="G4170" s="6" t="n">
        <x:v>0</x:v>
      </x:c>
      <x:c r="H4170" s="7" t="str"/>
      <x:c r="I4170" s="7" t="str">
        <x:v>[{"id": "2", "num": 250000}, {"id": "110263", "num": 12}, {"id": "241", "num": 1}, {"id": "110508", "num": 1}]</x:v>
      </x:c>
      <x:c r="J4170" s="6" t="str">
        <x:v>https://raw.githubusercontent.com/Mar-7th/StarRailRes/dbe8cdfcfb0bf657b9fe1cf92d5537f118ccb487/index_new/cn/character_skill_trees.json</x:v>
      </x:c>
    </x:row>
    <x:row r="4171" ht="20" customHeight="1">
      <x:c r="A4171" s="6" t="str">
        <x:v>1506003_1</x:v>
      </x:c>
      <x:c r="B4171" s="6" t="str">
        <x:v>1506</x:v>
      </x:c>
      <x:c r="C4171" s="6" t="str">
        <x:v>1506003</x:v>
      </x:c>
      <x:c r="D4171" s="6" t="str"/>
      <x:c r="E4171" s="6" t="n">
        <x:v>1</x:v>
      </x:c>
      <x:c r="F4171" s="6" t="n">
        <x:v>0</x:v>
      </x:c>
      <x:c r="G4171" s="6" t="n">
        <x:v>0</x:v>
      </x:c>
      <x:c r="H4171" s="7" t="str"/>
      <x:c r="I4171" s="7" t="str">
        <x:v>[]</x:v>
      </x:c>
      <x:c r="J4171" s="6" t="str">
        <x:v>https://raw.githubusercontent.com/Mar-7th/StarRailRes/dbe8cdfcfb0bf657b9fe1cf92d5537f118ccb487/index_new/cn/character_skill_trees.json</x:v>
      </x:c>
    </x:row>
    <x:row r="4172" ht="38" customHeight="1">
      <x:c r="A4172" s="6" t="str">
        <x:v>1506003_2</x:v>
      </x:c>
      <x:c r="B4172" s="6" t="str">
        <x:v>1506</x:v>
      </x:c>
      <x:c r="C4172" s="6" t="str">
        <x:v>1506003</x:v>
      </x:c>
      <x:c r="D4172" s="6" t="str"/>
      <x:c r="E4172" s="6" t="n">
        <x:v>2</x:v>
      </x:c>
      <x:c r="F4172" s="6" t="n">
        <x:v>1</x:v>
      </x:c>
      <x:c r="G4172" s="6" t="n">
        <x:v>0</x:v>
      </x:c>
      <x:c r="H4172" s="7" t="str"/>
      <x:c r="I4172" s="7" t="str">
        <x:v>[{"id": "2", "num": 2000}, {"id": "116001", "num": 2}]</x:v>
      </x:c>
      <x:c r="J4172" s="6" t="str">
        <x:v>https://raw.githubusercontent.com/Mar-7th/StarRailRes/dbe8cdfcfb0bf657b9fe1cf92d5537f118ccb487/index_new/cn/character_skill_trees.json</x:v>
      </x:c>
    </x:row>
    <x:row r="4173" ht="38" customHeight="1">
      <x:c r="A4173" s="6" t="str">
        <x:v>1506003_3</x:v>
      </x:c>
      <x:c r="B4173" s="6" t="str">
        <x:v>1506</x:v>
      </x:c>
      <x:c r="C4173" s="6" t="str">
        <x:v>1506003</x:v>
      </x:c>
      <x:c r="D4173" s="6" t="str"/>
      <x:c r="E4173" s="6" t="n">
        <x:v>3</x:v>
      </x:c>
      <x:c r="F4173" s="6" t="n">
        <x:v>2</x:v>
      </x:c>
      <x:c r="G4173" s="6" t="n">
        <x:v>0</x:v>
      </x:c>
      <x:c r="H4173" s="7" t="str"/>
      <x:c r="I4173" s="7" t="str">
        <x:v>[{"id": "2", "num": 4000}, {"id": "110261", "num": 3}, {"id": "116001", "num": 5}]</x:v>
      </x:c>
      <x:c r="J4173" s="6" t="str">
        <x:v>https://raw.githubusercontent.com/Mar-7th/StarRailRes/dbe8cdfcfb0bf657b9fe1cf92d5537f118ccb487/index_new/cn/character_skill_trees.json</x:v>
      </x:c>
    </x:row>
    <x:row r="4174" ht="38" customHeight="1">
      <x:c r="A4174" s="6" t="str">
        <x:v>1506003_4</x:v>
      </x:c>
      <x:c r="B4174" s="6" t="str">
        <x:v>1506</x:v>
      </x:c>
      <x:c r="C4174" s="6" t="str">
        <x:v>1506003</x:v>
      </x:c>
      <x:c r="D4174" s="6" t="str"/>
      <x:c r="E4174" s="6" t="n">
        <x:v>4</x:v>
      </x:c>
      <x:c r="F4174" s="6" t="n">
        <x:v>3</x:v>
      </x:c>
      <x:c r="G4174" s="6" t="n">
        <x:v>0</x:v>
      </x:c>
      <x:c r="H4174" s="7" t="str"/>
      <x:c r="I4174" s="7" t="str">
        <x:v>[{"id": "2", "num": 8000}, {"id": "110262", "num": 2}, {"id": "116002", "num": 3}]</x:v>
      </x:c>
      <x:c r="J4174" s="6" t="str">
        <x:v>https://raw.githubusercontent.com/Mar-7th/StarRailRes/dbe8cdfcfb0bf657b9fe1cf92d5537f118ccb487/index_new/cn/character_skill_trees.json</x:v>
      </x:c>
    </x:row>
    <x:row r="4175" ht="38" customHeight="1">
      <x:c r="A4175" s="6" t="str">
        <x:v>1506003_5</x:v>
      </x:c>
      <x:c r="B4175" s="6" t="str">
        <x:v>1506</x:v>
      </x:c>
      <x:c r="C4175" s="6" t="str">
        <x:v>1506003</x:v>
      </x:c>
      <x:c r="D4175" s="6" t="str"/>
      <x:c r="E4175" s="6" t="n">
        <x:v>5</x:v>
      </x:c>
      <x:c r="F4175" s="6" t="n">
        <x:v>4</x:v>
      </x:c>
      <x:c r="G4175" s="6" t="n">
        <x:v>0</x:v>
      </x:c>
      <x:c r="H4175" s="7" t="str"/>
      <x:c r="I4175" s="7" t="str">
        <x:v>[{"id": "2", "num": 15000}, {"id": "110262", "num": 4}, {"id": "116002", "num": 3}]</x:v>
      </x:c>
      <x:c r="J4175" s="6" t="str">
        <x:v>https://raw.githubusercontent.com/Mar-7th/StarRailRes/dbe8cdfcfb0bf657b9fe1cf92d5537f118ccb487/index_new/cn/character_skill_trees.json</x:v>
      </x:c>
    </x:row>
    <x:row r="4176" ht="38" customHeight="1">
      <x:c r="A4176" s="6" t="str">
        <x:v>1506003_6</x:v>
      </x:c>
      <x:c r="B4176" s="6" t="str">
        <x:v>1506</x:v>
      </x:c>
      <x:c r="C4176" s="6" t="str">
        <x:v>1506003</x:v>
      </x:c>
      <x:c r="D4176" s="6" t="str"/>
      <x:c r="E4176" s="6" t="n">
        <x:v>6</x:v>
      </x:c>
      <x:c r="F4176" s="6" t="n">
        <x:v>4</x:v>
      </x:c>
      <x:c r="G4176" s="6" t="n">
        <x:v>0</x:v>
      </x:c>
      <x:c r="H4176" s="7" t="str"/>
      <x:c r="I4176" s="7" t="str">
        <x:v>[{"id": "2", "num": 24000}, {"id": "110262", "num": 6}, {"id": "116002", "num": 5}]</x:v>
      </x:c>
      <x:c r="J4176" s="6" t="str">
        <x:v>https://raw.githubusercontent.com/Mar-7th/StarRailRes/dbe8cdfcfb0bf657b9fe1cf92d5537f118ccb487/index_new/cn/character_skill_trees.json</x:v>
      </x:c>
    </x:row>
    <x:row r="4177" ht="38" customHeight="1">
      <x:c r="A4177" s="6" t="str">
        <x:v>1506003_7</x:v>
      </x:c>
      <x:c r="B4177" s="6" t="str">
        <x:v>1506</x:v>
      </x:c>
      <x:c r="C4177" s="6" t="str">
        <x:v>1506003</x:v>
      </x:c>
      <x:c r="D4177" s="6" t="str"/>
      <x:c r="E4177" s="6" t="n">
        <x:v>7</x:v>
      </x:c>
      <x:c r="F4177" s="6" t="n">
        <x:v>5</x:v>
      </x:c>
      <x:c r="G4177" s="6" t="n">
        <x:v>0</x:v>
      </x:c>
      <x:c r="H4177" s="7" t="str"/>
      <x:c r="I4177" s="7" t="str">
        <x:v>[{"id": "2", "num": 32000}, {"id": "110263", "num": 2}, {"id": "116003", "num": 2}]</x:v>
      </x:c>
      <x:c r="J4177" s="6" t="str">
        <x:v>https://raw.githubusercontent.com/Mar-7th/StarRailRes/dbe8cdfcfb0bf657b9fe1cf92d5537f118ccb487/index_new/cn/character_skill_trees.json</x:v>
      </x:c>
    </x:row>
    <x:row r="4178" ht="53" customHeight="1">
      <x:c r="A4178" s="6" t="str">
        <x:v>1506003_8</x:v>
      </x:c>
      <x:c r="B4178" s="6" t="str">
        <x:v>1506</x:v>
      </x:c>
      <x:c r="C4178" s="6" t="str">
        <x:v>1506003</x:v>
      </x:c>
      <x:c r="D4178" s="6" t="str"/>
      <x:c r="E4178" s="6" t="n">
        <x:v>8</x:v>
      </x:c>
      <x:c r="F4178" s="6" t="n">
        <x:v>5</x:v>
      </x:c>
      <x:c r="G4178" s="6" t="n">
        <x:v>0</x:v>
      </x:c>
      <x:c r="H4178" s="7" t="str"/>
      <x:c r="I4178" s="7" t="str">
        <x:v>[{"id": "2", "num": 65000}, {"id": "110263", "num": 4}, {"id": "110508", "num": 1}, {"id": "116003", "num": 4}]</x:v>
      </x:c>
      <x:c r="J4178" s="6" t="str">
        <x:v>https://raw.githubusercontent.com/Mar-7th/StarRailRes/dbe8cdfcfb0bf657b9fe1cf92d5537f118ccb487/index_new/cn/character_skill_trees.json</x:v>
      </x:c>
    </x:row>
    <x:row r="4179" ht="53" customHeight="1">
      <x:c r="A4179" s="6" t="str">
        <x:v>1506003_9</x:v>
      </x:c>
      <x:c r="B4179" s="6" t="str">
        <x:v>1506</x:v>
      </x:c>
      <x:c r="C4179" s="6" t="str">
        <x:v>1506003</x:v>
      </x:c>
      <x:c r="D4179" s="6" t="str"/>
      <x:c r="E4179" s="6" t="n">
        <x:v>9</x:v>
      </x:c>
      <x:c r="F4179" s="6" t="n">
        <x:v>6</x:v>
      </x:c>
      <x:c r="G4179" s="6" t="n">
        <x:v>0</x:v>
      </x:c>
      <x:c r="H4179" s="7" t="str"/>
      <x:c r="I4179" s="7" t="str">
        <x:v>[{"id": "2", "num": 120000}, {"id": "110263", "num": 6}, {"id": "241", "num": 1}, {"id": "110508", "num": 1}]</x:v>
      </x:c>
      <x:c r="J4179" s="6" t="str">
        <x:v>https://raw.githubusercontent.com/Mar-7th/StarRailRes/dbe8cdfcfb0bf657b9fe1cf92d5537f118ccb487/index_new/cn/character_skill_trees.json</x:v>
      </x:c>
    </x:row>
    <x:row r="4180" ht="53" customHeight="1">
      <x:c r="A4180" s="6" t="str">
        <x:v>1506003_10</x:v>
      </x:c>
      <x:c r="B4180" s="6" t="str">
        <x:v>1506</x:v>
      </x:c>
      <x:c r="C4180" s="6" t="str">
        <x:v>1506003</x:v>
      </x:c>
      <x:c r="D4180" s="6" t="str"/>
      <x:c r="E4180" s="6" t="n">
        <x:v>10</x:v>
      </x:c>
      <x:c r="F4180" s="6" t="n">
        <x:v>6</x:v>
      </x:c>
      <x:c r="G4180" s="6" t="n">
        <x:v>0</x:v>
      </x:c>
      <x:c r="H4180" s="7" t="str"/>
      <x:c r="I4180" s="7" t="str">
        <x:v>[{"id": "2", "num": 250000}, {"id": "110263", "num": 12}, {"id": "241", "num": 1}, {"id": "110508", "num": 1}]</x:v>
      </x:c>
      <x:c r="J4180" s="6" t="str">
        <x:v>https://raw.githubusercontent.com/Mar-7th/StarRailRes/dbe8cdfcfb0bf657b9fe1cf92d5537f118ccb487/index_new/cn/character_skill_trees.json</x:v>
      </x:c>
    </x:row>
    <x:row r="4181" ht="20" customHeight="1">
      <x:c r="A4181" s="6" t="str">
        <x:v>1506004_1</x:v>
      </x:c>
      <x:c r="B4181" s="6" t="str">
        <x:v>1506</x:v>
      </x:c>
      <x:c r="C4181" s="6" t="str">
        <x:v>1506004</x:v>
      </x:c>
      <x:c r="D4181" s="6" t="str"/>
      <x:c r="E4181" s="6" t="n">
        <x:v>1</x:v>
      </x:c>
      <x:c r="F4181" s="6" t="n">
        <x:v>0</x:v>
      </x:c>
      <x:c r="G4181" s="6" t="n">
        <x:v>0</x:v>
      </x:c>
      <x:c r="H4181" s="7" t="str"/>
      <x:c r="I4181" s="7" t="str">
        <x:v>[]</x:v>
      </x:c>
      <x:c r="J4181" s="6" t="str">
        <x:v>https://raw.githubusercontent.com/Mar-7th/StarRailRes/dbe8cdfcfb0bf657b9fe1cf92d5537f118ccb487/index_new/cn/character_skill_trees.json</x:v>
      </x:c>
    </x:row>
    <x:row r="4182" ht="38" customHeight="1">
      <x:c r="A4182" s="6" t="str">
        <x:v>1506004_2</x:v>
      </x:c>
      <x:c r="B4182" s="6" t="str">
        <x:v>1506</x:v>
      </x:c>
      <x:c r="C4182" s="6" t="str">
        <x:v>1506004</x:v>
      </x:c>
      <x:c r="D4182" s="6" t="str"/>
      <x:c r="E4182" s="6" t="n">
        <x:v>2</x:v>
      </x:c>
      <x:c r="F4182" s="6" t="n">
        <x:v>1</x:v>
      </x:c>
      <x:c r="G4182" s="6" t="n">
        <x:v>0</x:v>
      </x:c>
      <x:c r="H4182" s="7" t="str"/>
      <x:c r="I4182" s="7" t="str">
        <x:v>[{"id": "2", "num": 2000}, {"id": "116001", "num": 2}]</x:v>
      </x:c>
      <x:c r="J4182" s="6" t="str">
        <x:v>https://raw.githubusercontent.com/Mar-7th/StarRailRes/dbe8cdfcfb0bf657b9fe1cf92d5537f118ccb487/index_new/cn/character_skill_trees.json</x:v>
      </x:c>
    </x:row>
    <x:row r="4183" ht="38" customHeight="1">
      <x:c r="A4183" s="6" t="str">
        <x:v>1506004_3</x:v>
      </x:c>
      <x:c r="B4183" s="6" t="str">
        <x:v>1506</x:v>
      </x:c>
      <x:c r="C4183" s="6" t="str">
        <x:v>1506004</x:v>
      </x:c>
      <x:c r="D4183" s="6" t="str"/>
      <x:c r="E4183" s="6" t="n">
        <x:v>3</x:v>
      </x:c>
      <x:c r="F4183" s="6" t="n">
        <x:v>2</x:v>
      </x:c>
      <x:c r="G4183" s="6" t="n">
        <x:v>0</x:v>
      </x:c>
      <x:c r="H4183" s="7" t="str"/>
      <x:c r="I4183" s="7" t="str">
        <x:v>[{"id": "2", "num": 4000}, {"id": "110261", "num": 3}, {"id": "116001", "num": 5}]</x:v>
      </x:c>
      <x:c r="J4183" s="6" t="str">
        <x:v>https://raw.githubusercontent.com/Mar-7th/StarRailRes/dbe8cdfcfb0bf657b9fe1cf92d5537f118ccb487/index_new/cn/character_skill_trees.json</x:v>
      </x:c>
    </x:row>
    <x:row r="4184" ht="38" customHeight="1">
      <x:c r="A4184" s="6" t="str">
        <x:v>1506004_4</x:v>
      </x:c>
      <x:c r="B4184" s="6" t="str">
        <x:v>1506</x:v>
      </x:c>
      <x:c r="C4184" s="6" t="str">
        <x:v>1506004</x:v>
      </x:c>
      <x:c r="D4184" s="6" t="str"/>
      <x:c r="E4184" s="6" t="n">
        <x:v>4</x:v>
      </x:c>
      <x:c r="F4184" s="6" t="n">
        <x:v>3</x:v>
      </x:c>
      <x:c r="G4184" s="6" t="n">
        <x:v>0</x:v>
      </x:c>
      <x:c r="H4184" s="7" t="str"/>
      <x:c r="I4184" s="7" t="str">
        <x:v>[{"id": "2", "num": 8000}, {"id": "110262", "num": 2}, {"id": "116002", "num": 3}]</x:v>
      </x:c>
      <x:c r="J4184" s="6" t="str">
        <x:v>https://raw.githubusercontent.com/Mar-7th/StarRailRes/dbe8cdfcfb0bf657b9fe1cf92d5537f118ccb487/index_new/cn/character_skill_trees.json</x:v>
      </x:c>
    </x:row>
    <x:row r="4185" ht="38" customHeight="1">
      <x:c r="A4185" s="6" t="str">
        <x:v>1506004_5</x:v>
      </x:c>
      <x:c r="B4185" s="6" t="str">
        <x:v>1506</x:v>
      </x:c>
      <x:c r="C4185" s="6" t="str">
        <x:v>1506004</x:v>
      </x:c>
      <x:c r="D4185" s="6" t="str"/>
      <x:c r="E4185" s="6" t="n">
        <x:v>5</x:v>
      </x:c>
      <x:c r="F4185" s="6" t="n">
        <x:v>4</x:v>
      </x:c>
      <x:c r="G4185" s="6" t="n">
        <x:v>0</x:v>
      </x:c>
      <x:c r="H4185" s="7" t="str"/>
      <x:c r="I4185" s="7" t="str">
        <x:v>[{"id": "2", "num": 15000}, {"id": "110262", "num": 4}, {"id": "116002", "num": 3}]</x:v>
      </x:c>
      <x:c r="J4185" s="6" t="str">
        <x:v>https://raw.githubusercontent.com/Mar-7th/StarRailRes/dbe8cdfcfb0bf657b9fe1cf92d5537f118ccb487/index_new/cn/character_skill_trees.json</x:v>
      </x:c>
    </x:row>
    <x:row r="4186" ht="38" customHeight="1">
      <x:c r="A4186" s="6" t="str">
        <x:v>1506004_6</x:v>
      </x:c>
      <x:c r="B4186" s="6" t="str">
        <x:v>1506</x:v>
      </x:c>
      <x:c r="C4186" s="6" t="str">
        <x:v>1506004</x:v>
      </x:c>
      <x:c r="D4186" s="6" t="str"/>
      <x:c r="E4186" s="6" t="n">
        <x:v>6</x:v>
      </x:c>
      <x:c r="F4186" s="6" t="n">
        <x:v>4</x:v>
      </x:c>
      <x:c r="G4186" s="6" t="n">
        <x:v>0</x:v>
      </x:c>
      <x:c r="H4186" s="7" t="str"/>
      <x:c r="I4186" s="7" t="str">
        <x:v>[{"id": "2", "num": 24000}, {"id": "110262", "num": 6}, {"id": "116002", "num": 5}]</x:v>
      </x:c>
      <x:c r="J4186" s="6" t="str">
        <x:v>https://raw.githubusercontent.com/Mar-7th/StarRailRes/dbe8cdfcfb0bf657b9fe1cf92d5537f118ccb487/index_new/cn/character_skill_trees.json</x:v>
      </x:c>
    </x:row>
    <x:row r="4187" ht="38" customHeight="1">
      <x:c r="A4187" s="6" t="str">
        <x:v>1506004_7</x:v>
      </x:c>
      <x:c r="B4187" s="6" t="str">
        <x:v>1506</x:v>
      </x:c>
      <x:c r="C4187" s="6" t="str">
        <x:v>1506004</x:v>
      </x:c>
      <x:c r="D4187" s="6" t="str"/>
      <x:c r="E4187" s="6" t="n">
        <x:v>7</x:v>
      </x:c>
      <x:c r="F4187" s="6" t="n">
        <x:v>5</x:v>
      </x:c>
      <x:c r="G4187" s="6" t="n">
        <x:v>0</x:v>
      </x:c>
      <x:c r="H4187" s="7" t="str"/>
      <x:c r="I4187" s="7" t="str">
        <x:v>[{"id": "2", "num": 32000}, {"id": "110263", "num": 2}, {"id": "116003", "num": 2}]</x:v>
      </x:c>
      <x:c r="J4187" s="6" t="str">
        <x:v>https://raw.githubusercontent.com/Mar-7th/StarRailRes/dbe8cdfcfb0bf657b9fe1cf92d5537f118ccb487/index_new/cn/character_skill_trees.json</x:v>
      </x:c>
    </x:row>
    <x:row r="4188" ht="53" customHeight="1">
      <x:c r="A4188" s="6" t="str">
        <x:v>1506004_8</x:v>
      </x:c>
      <x:c r="B4188" s="6" t="str">
        <x:v>1506</x:v>
      </x:c>
      <x:c r="C4188" s="6" t="str">
        <x:v>1506004</x:v>
      </x:c>
      <x:c r="D4188" s="6" t="str"/>
      <x:c r="E4188" s="6" t="n">
        <x:v>8</x:v>
      </x:c>
      <x:c r="F4188" s="6" t="n">
        <x:v>5</x:v>
      </x:c>
      <x:c r="G4188" s="6" t="n">
        <x:v>0</x:v>
      </x:c>
      <x:c r="H4188" s="7" t="str"/>
      <x:c r="I4188" s="7" t="str">
        <x:v>[{"id": "2", "num": 65000}, {"id": "110263", "num": 4}, {"id": "110508", "num": 1}, {"id": "116003", "num": 4}]</x:v>
      </x:c>
      <x:c r="J4188" s="6" t="str">
        <x:v>https://raw.githubusercontent.com/Mar-7th/StarRailRes/dbe8cdfcfb0bf657b9fe1cf92d5537f118ccb487/index_new/cn/character_skill_trees.json</x:v>
      </x:c>
    </x:row>
    <x:row r="4189" ht="53" customHeight="1">
      <x:c r="A4189" s="6" t="str">
        <x:v>1506004_9</x:v>
      </x:c>
      <x:c r="B4189" s="6" t="str">
        <x:v>1506</x:v>
      </x:c>
      <x:c r="C4189" s="6" t="str">
        <x:v>1506004</x:v>
      </x:c>
      <x:c r="D4189" s="6" t="str"/>
      <x:c r="E4189" s="6" t="n">
        <x:v>9</x:v>
      </x:c>
      <x:c r="F4189" s="6" t="n">
        <x:v>6</x:v>
      </x:c>
      <x:c r="G4189" s="6" t="n">
        <x:v>0</x:v>
      </x:c>
      <x:c r="H4189" s="7" t="str"/>
      <x:c r="I4189" s="7" t="str">
        <x:v>[{"id": "2", "num": 120000}, {"id": "110263", "num": 6}, {"id": "241", "num": 1}, {"id": "110508", "num": 1}]</x:v>
      </x:c>
      <x:c r="J4189" s="6" t="str">
        <x:v>https://raw.githubusercontent.com/Mar-7th/StarRailRes/dbe8cdfcfb0bf657b9fe1cf92d5537f118ccb487/index_new/cn/character_skill_trees.json</x:v>
      </x:c>
    </x:row>
    <x:row r="4190" ht="53" customHeight="1">
      <x:c r="A4190" s="6" t="str">
        <x:v>1506004_10</x:v>
      </x:c>
      <x:c r="B4190" s="6" t="str">
        <x:v>1506</x:v>
      </x:c>
      <x:c r="C4190" s="6" t="str">
        <x:v>1506004</x:v>
      </x:c>
      <x:c r="D4190" s="6" t="str"/>
      <x:c r="E4190" s="6" t="n">
        <x:v>10</x:v>
      </x:c>
      <x:c r="F4190" s="6" t="n">
        <x:v>6</x:v>
      </x:c>
      <x:c r="G4190" s="6" t="n">
        <x:v>0</x:v>
      </x:c>
      <x:c r="H4190" s="7" t="str"/>
      <x:c r="I4190" s="7" t="str">
        <x:v>[{"id": "2", "num": 250000}, {"id": "110263", "num": 12}, {"id": "241", "num": 1}, {"id": "110508", "num": 1}]</x:v>
      </x:c>
      <x:c r="J4190" s="6" t="str">
        <x:v>https://raw.githubusercontent.com/Mar-7th/StarRailRes/dbe8cdfcfb0bf657b9fe1cf92d5537f118ccb487/index_new/cn/character_skill_trees.json</x:v>
      </x:c>
    </x:row>
    <x:row r="4191" ht="20" customHeight="1">
      <x:c r="A4191" s="6" t="str">
        <x:v>1506007_1</x:v>
      </x:c>
      <x:c r="B4191" s="6" t="str">
        <x:v>1506</x:v>
      </x:c>
      <x:c r="C4191" s="6" t="str">
        <x:v>1506007</x:v>
      </x:c>
      <x:c r="D4191" s="6" t="str"/>
      <x:c r="E4191" s="6" t="n">
        <x:v>1</x:v>
      </x:c>
      <x:c r="F4191" s="6" t="n">
        <x:v>0</x:v>
      </x:c>
      <x:c r="G4191" s="6" t="n">
        <x:v>0</x:v>
      </x:c>
      <x:c r="H4191" s="7" t="str"/>
      <x:c r="I4191" s="7" t="str">
        <x:v>[]</x:v>
      </x:c>
      <x:c r="J4191" s="6" t="str">
        <x:v>https://raw.githubusercontent.com/Mar-7th/StarRailRes/dbe8cdfcfb0bf657b9fe1cf92d5537f118ccb487/index_new/cn/character_skill_trees.json</x:v>
      </x:c>
    </x:row>
    <x:row r="4192" ht="38" customHeight="1">
      <x:c r="A4192" s="6" t="str">
        <x:v>1506101_1</x:v>
      </x:c>
      <x:c r="B4192" s="6" t="str">
        <x:v>1506</x:v>
      </x:c>
      <x:c r="C4192" s="6" t="str">
        <x:v>1506101</x:v>
      </x:c>
      <x:c r="D4192" s="6" t="str">
        <x:v>假结局速通攻略</x:v>
      </x:c>
      <x:c r="E4192" s="6" t="n">
        <x:v>1</x:v>
      </x:c>
      <x:c r="F4192" s="6" t="n">
        <x:v>2</x:v>
      </x:c>
      <x:c r="G4192" s="6" t="n">
        <x:v>0</x:v>
      </x:c>
      <x:c r="H4192" s="7" t="str">
        <x:v>速度大于等于#1[i]时，使自身欢愉度提高#2[i]%，之后每超过#3[i]点速度使自身欢愉度提高#4[i]%，最多计入#5[i]点超出的速度。</x:v>
      </x:c>
      <x:c r="I4192" s="7" t="str">
        <x:v>[{"id": "2", "num": 5000}, {"id": "110261", "num": 2}, {"id": "110508", "num": 1}]</x:v>
      </x:c>
      <x:c r="J4192" s="6" t="str">
        <x:v>https://raw.githubusercontent.com/Mar-7th/StarRailRes/dbe8cdfcfb0bf657b9fe1cf92d5537f118ccb487/index_new/cn/character_skill_trees.json</x:v>
      </x:c>
    </x:row>
    <x:row r="4193" ht="53" customHeight="1">
      <x:c r="A4193" s="6" t="str">
        <x:v>1506102_1</x:v>
      </x:c>
      <x:c r="B4193" s="6" t="str">
        <x:v>1506</x:v>
      </x:c>
      <x:c r="C4193" s="6" t="str">
        <x:v>1506102</x:v>
      </x:c>
      <x:c r="D4193" s="6" t="str">
        <x:v>真结局解锁条件</x:v>
      </x:c>
      <x:c r="E4193" s="6" t="n">
        <x:v>1</x:v>
      </x:c>
      <x:c r="F4193" s="6" t="n">
        <x:v>4</x:v>
      </x:c>
      <x:c r="G4193" s="6" t="n">
        <x:v>0</x:v>
      </x:c>
      <x:c r="H4193" s="7" t="str">
        <x:v>若施放欢愉技计入的笑点大于等于#1[i]个，额外获得#3[i]点【隐藏分】（若大于等于#2[i]个，再额外获得#4[i]点）。</x:v>
      </x:c>
      <x:c r="I4193" s="7" t="str">
        <x:v>[{"id": "2", "num": 20000}, {"id": "110262", "num": 4}, {"id": "241", "num": 1}, {"id": "110508", "num": 1}]</x:v>
      </x:c>
      <x:c r="J4193" s="6" t="str">
        <x:v>https://raw.githubusercontent.com/Mar-7th/StarRailRes/dbe8cdfcfb0bf657b9fe1cf92d5537f118ccb487/index_new/cn/character_skill_trees.json</x:v>
      </x:c>
    </x:row>
    <x:row r="4194" ht="53" customHeight="1">
      <x:c r="A4194" s="6" t="str">
        <x:v>1506103_1</x:v>
      </x:c>
      <x:c r="B4194" s="6" t="str">
        <x:v>1506</x:v>
      </x:c>
      <x:c r="C4194" s="6" t="str">
        <x:v>1506103</x:v>
      </x:c>
      <x:c r="D4194" s="6" t="str">
        <x:v>隐藏关卡全成就</x:v>
      </x:c>
      <x:c r="E4194" s="6" t="n">
        <x:v>1</x:v>
      </x:c>
      <x:c r="F4194" s="6" t="n">
        <x:v>6</x:v>
      </x:c>
      <x:c r="G4194" s="6" t="n">
        <x:v>0</x:v>
      </x:c>
      <x:c r="H4194" s="7" t="str">
        <x:v>进入【无敌玩家】状态后，获得#1[i]点【隐藏分】。</x:v>
      </x:c>
      <x:c r="I4194" s="7" t="str">
        <x:v>[{"id": "2", "num": 140000}, {"id": "110263", "num": 8}, {"id": "241", "num": 1}, {"id": "110508", "num": 1}]</x:v>
      </x:c>
      <x:c r="J4194" s="6" t="str">
        <x:v>https://raw.githubusercontent.com/Mar-7th/StarRailRes/dbe8cdfcfb0bf657b9fe1cf92d5537f118ccb487/index_new/cn/character_skill_trees.json</x:v>
      </x:c>
    </x:row>
    <x:row r="4195" ht="38" customHeight="1">
      <x:c r="A4195" s="6" t="str">
        <x:v>1506201_1</x:v>
      </x:c>
      <x:c r="B4195" s="6" t="str">
        <x:v>1506</x:v>
      </x:c>
      <x:c r="C4195" s="6" t="str">
        <x:v>1506201</x:v>
      </x:c>
      <x:c r="D4195" s="6" t="str">
        <x:v>暴击率强化</x:v>
      </x:c>
      <x:c r="E4195" s="6" t="n">
        <x:v>1</x:v>
      </x:c>
      <x:c r="F4195" s="6" t="n">
        <x:v>0</x:v>
      </x:c>
      <x:c r="G4195" s="6" t="n">
        <x:v>1</x:v>
      </x:c>
      <x:c r="H4195" s="7" t="str"/>
      <x:c r="I4195" s="7" t="str">
        <x:v>[{"id": "2", "num": 2000}, {"id": "116001", "num": 2}]</x:v>
      </x:c>
      <x:c r="J4195" s="6" t="str">
        <x:v>https://raw.githubusercontent.com/Mar-7th/StarRailRes/dbe8cdfcfb0bf657b9fe1cf92d5537f118ccb487/index_new/cn/character_skill_trees.json</x:v>
      </x:c>
    </x:row>
    <x:row r="4196" ht="38" customHeight="1">
      <x:c r="A4196" s="6" t="str">
        <x:v>1506202_1</x:v>
      </x:c>
      <x:c r="B4196" s="6" t="str">
        <x:v>1506</x:v>
      </x:c>
      <x:c r="C4196" s="6" t="str">
        <x:v>1506202</x:v>
      </x:c>
      <x:c r="D4196" s="6" t="str">
        <x:v>速度强化</x:v>
      </x:c>
      <x:c r="E4196" s="6" t="n">
        <x:v>1</x:v>
      </x:c>
      <x:c r="F4196" s="6" t="n">
        <x:v>2</x:v>
      </x:c>
      <x:c r="G4196" s="6" t="n">
        <x:v>0</x:v>
      </x:c>
      <x:c r="H4196" s="7" t="str"/>
      <x:c r="I4196" s="7" t="str">
        <x:v>[{"id": "2", "num": 5000}, {"id": "110261", "num": 2}, {"id": "116001", "num": 6}]</x:v>
      </x:c>
      <x:c r="J4196" s="6" t="str">
        <x:v>https://raw.githubusercontent.com/Mar-7th/StarRailRes/dbe8cdfcfb0bf657b9fe1cf92d5537f118ccb487/index_new/cn/character_skill_trees.json</x:v>
      </x:c>
    </x:row>
    <x:row r="4197" ht="38" customHeight="1">
      <x:c r="A4197" s="6" t="str">
        <x:v>1506203_1</x:v>
      </x:c>
      <x:c r="B4197" s="6" t="str">
        <x:v>1506</x:v>
      </x:c>
      <x:c r="C4197" s="6" t="str">
        <x:v>1506203</x:v>
      </x:c>
      <x:c r="D4197" s="6" t="str">
        <x:v>暴击率强化</x:v>
      </x:c>
      <x:c r="E4197" s="6" t="n">
        <x:v>1</x:v>
      </x:c>
      <x:c r="F4197" s="6" t="n">
        <x:v>3</x:v>
      </x:c>
      <x:c r="G4197" s="6" t="n">
        <x:v>0</x:v>
      </x:c>
      <x:c r="H4197" s="7" t="str"/>
      <x:c r="I4197" s="7" t="str">
        <x:v>[{"id": "2", "num": 10000}, {"id": "110262", "num": 4}, {"id": "116002", "num": 2}]</x:v>
      </x:c>
      <x:c r="J4197" s="6" t="str">
        <x:v>https://raw.githubusercontent.com/Mar-7th/StarRailRes/dbe8cdfcfb0bf657b9fe1cf92d5537f118ccb487/index_new/cn/character_skill_trees.json</x:v>
      </x:c>
    </x:row>
    <x:row r="4198" ht="38" customHeight="1">
      <x:c r="A4198" s="6" t="str">
        <x:v>1506204_1</x:v>
      </x:c>
      <x:c r="B4198" s="6" t="str">
        <x:v>1506</x:v>
      </x:c>
      <x:c r="C4198" s="6" t="str">
        <x:v>1506204</x:v>
      </x:c>
      <x:c r="D4198" s="6" t="str">
        <x:v>欢愉度强化</x:v>
      </x:c>
      <x:c r="E4198" s="6" t="n">
        <x:v>1</x:v>
      </x:c>
      <x:c r="F4198" s="6" t="n">
        <x:v>3</x:v>
      </x:c>
      <x:c r="G4198" s="6" t="n">
        <x:v>0</x:v>
      </x:c>
      <x:c r="H4198" s="7" t="str"/>
      <x:c r="I4198" s="7" t="str">
        <x:v>[{"id": "2", "num": 10000}, {"id": "110262", "num": 4}, {"id": "116002", "num": 2}]</x:v>
      </x:c>
      <x:c r="J4198" s="6" t="str">
        <x:v>https://raw.githubusercontent.com/Mar-7th/StarRailRes/dbe8cdfcfb0bf657b9fe1cf92d5537f118ccb487/index_new/cn/character_skill_trees.json</x:v>
      </x:c>
    </x:row>
    <x:row r="4199" ht="38" customHeight="1">
      <x:c r="A4199" s="6" t="str">
        <x:v>1506205_1</x:v>
      </x:c>
      <x:c r="B4199" s="6" t="str">
        <x:v>1506</x:v>
      </x:c>
      <x:c r="C4199" s="6" t="str">
        <x:v>1506205</x:v>
      </x:c>
      <x:c r="D4199" s="6" t="str">
        <x:v>暴击率强化</x:v>
      </x:c>
      <x:c r="E4199" s="6" t="n">
        <x:v>1</x:v>
      </x:c>
      <x:c r="F4199" s="6" t="n">
        <x:v>4</x:v>
      </x:c>
      <x:c r="G4199" s="6" t="n">
        <x:v>0</x:v>
      </x:c>
      <x:c r="H4199" s="7" t="str"/>
      <x:c r="I4199" s="7" t="str">
        <x:v>[{"id": "2", "num": 18000}, {"id": "110262", "num": 4}, {"id": "116002", "num": 3}]</x:v>
      </x:c>
      <x:c r="J4199" s="6" t="str">
        <x:v>https://raw.githubusercontent.com/Mar-7th/StarRailRes/dbe8cdfcfb0bf657b9fe1cf92d5537f118ccb487/index_new/cn/character_skill_trees.json</x:v>
      </x:c>
    </x:row>
    <x:row r="4200" ht="38" customHeight="1">
      <x:c r="A4200" s="6" t="str">
        <x:v>1506206_1</x:v>
      </x:c>
      <x:c r="B4200" s="6" t="str">
        <x:v>1506</x:v>
      </x:c>
      <x:c r="C4200" s="6" t="str">
        <x:v>1506206</x:v>
      </x:c>
      <x:c r="D4200" s="6" t="str">
        <x:v>速度强化</x:v>
      </x:c>
      <x:c r="E4200" s="6" t="n">
        <x:v>1</x:v>
      </x:c>
      <x:c r="F4200" s="6" t="n">
        <x:v>5</x:v>
      </x:c>
      <x:c r="G4200" s="6" t="n">
        <x:v>0</x:v>
      </x:c>
      <x:c r="H4200" s="7" t="str"/>
      <x:c r="I4200" s="7" t="str">
        <x:v>[{"id": "2", "num": 45000}, {"id": "110263", "num": 3}, {"id": "116003", "num": 2}]</x:v>
      </x:c>
      <x:c r="J4200" s="6" t="str">
        <x:v>https://raw.githubusercontent.com/Mar-7th/StarRailRes/dbe8cdfcfb0bf657b9fe1cf92d5537f118ccb487/index_new/cn/character_skill_trees.json</x:v>
      </x:c>
    </x:row>
    <x:row r="4201" ht="38" customHeight="1">
      <x:c r="A4201" s="6" t="str">
        <x:v>1506207_1</x:v>
      </x:c>
      <x:c r="B4201" s="6" t="str">
        <x:v>1506</x:v>
      </x:c>
      <x:c r="C4201" s="6" t="str">
        <x:v>1506207</x:v>
      </x:c>
      <x:c r="D4201" s="6" t="str">
        <x:v>暴击率强化</x:v>
      </x:c>
      <x:c r="E4201" s="6" t="n">
        <x:v>1</x:v>
      </x:c>
      <x:c r="F4201" s="6" t="n">
        <x:v>5</x:v>
      </x:c>
      <x:c r="G4201" s="6" t="n">
        <x:v>0</x:v>
      </x:c>
      <x:c r="H4201" s="7" t="str"/>
      <x:c r="I4201" s="7" t="str">
        <x:v>[{"id": "2", "num": 45000}, {"id": "110263", "num": 3}, {"id": "116003", "num": 2}]</x:v>
      </x:c>
      <x:c r="J4201" s="6" t="str">
        <x:v>https://raw.githubusercontent.com/Mar-7th/StarRailRes/dbe8cdfcfb0bf657b9fe1cf92d5537f118ccb487/index_new/cn/character_skill_trees.json</x:v>
      </x:c>
    </x:row>
    <x:row r="4202" ht="38" customHeight="1">
      <x:c r="A4202" s="6" t="str">
        <x:v>1506208_1</x:v>
      </x:c>
      <x:c r="B4202" s="6" t="str">
        <x:v>1506</x:v>
      </x:c>
      <x:c r="C4202" s="6" t="str">
        <x:v>1506208</x:v>
      </x:c>
      <x:c r="D4202" s="6" t="str">
        <x:v>欢愉度强化</x:v>
      </x:c>
      <x:c r="E4202" s="6" t="n">
        <x:v>1</x:v>
      </x:c>
      <x:c r="F4202" s="6" t="n">
        <x:v>6</x:v>
      </x:c>
      <x:c r="G4202" s="6" t="n">
        <x:v>0</x:v>
      </x:c>
      <x:c r="H4202" s="7" t="str"/>
      <x:c r="I4202" s="7" t="str">
        <x:v>[{"id": "2", "num": 120000}, {"id": "110263", "num": 5}, {"id": "116003", "num": 2}]</x:v>
      </x:c>
      <x:c r="J4202" s="6" t="str">
        <x:v>https://raw.githubusercontent.com/Mar-7th/StarRailRes/dbe8cdfcfb0bf657b9fe1cf92d5537f118ccb487/index_new/cn/character_skill_trees.json</x:v>
      </x:c>
    </x:row>
    <x:row r="4203" ht="38" customHeight="1">
      <x:c r="A4203" s="6" t="str">
        <x:v>1506209_1</x:v>
      </x:c>
      <x:c r="B4203" s="6" t="str">
        <x:v>1506</x:v>
      </x:c>
      <x:c r="C4203" s="6" t="str">
        <x:v>1506209</x:v>
      </x:c>
      <x:c r="D4203" s="6" t="str">
        <x:v>速度强化</x:v>
      </x:c>
      <x:c r="E4203" s="6" t="n">
        <x:v>1</x:v>
      </x:c>
      <x:c r="F4203" s="6" t="n">
        <x:v>0</x:v>
      </x:c>
      <x:c r="G4203" s="6" t="n">
        <x:v>75</x:v>
      </x:c>
      <x:c r="H4203" s="7" t="str"/>
      <x:c r="I4203" s="7" t="str">
        <x:v>[{"id": "2", "num": 160000}, {"id": "110263", "num": 8}, {"id": "116003", "num": 8}]</x:v>
      </x:c>
      <x:c r="J4203" s="6" t="str">
        <x:v>https://raw.githubusercontent.com/Mar-7th/StarRailRes/dbe8cdfcfb0bf657b9fe1cf92d5537f118ccb487/index_new/cn/character_skill_trees.json</x:v>
      </x:c>
    </x:row>
    <x:row r="4204" ht="38" customHeight="1">
      <x:c r="A4204" s="6" t="str">
        <x:v>1506210_1</x:v>
      </x:c>
      <x:c r="B4204" s="6" t="str">
        <x:v>1506</x:v>
      </x:c>
      <x:c r="C4204" s="6" t="str">
        <x:v>1506210</x:v>
      </x:c>
      <x:c r="D4204" s="6" t="str">
        <x:v>暴击率强化</x:v>
      </x:c>
      <x:c r="E4204" s="6" t="n">
        <x:v>1</x:v>
      </x:c>
      <x:c r="F4204" s="6" t="n">
        <x:v>0</x:v>
      </x:c>
      <x:c r="G4204" s="6" t="n">
        <x:v>80</x:v>
      </x:c>
      <x:c r="H4204" s="7" t="str"/>
      <x:c r="I4204" s="7" t="str">
        <x:v>[{"id": "2", "num": 160000}, {"id": "110263", "num": 8}, {"id": "116003", "num": 8}]</x:v>
      </x:c>
      <x:c r="J4204" s="6" t="str">
        <x:v>https://raw.githubusercontent.com/Mar-7th/StarRailRes/dbe8cdfcfb0bf657b9fe1cf92d5537f118ccb487/index_new/cn/character_skill_trees.json</x:v>
      </x:c>
    </x:row>
    <x:row r="4205" ht="20" customHeight="1">
      <x:c r="A4205" s="6" t="str">
        <x:v>1506420_1</x:v>
      </x:c>
      <x:c r="B4205" s="6" t="str">
        <x:v>1506</x:v>
      </x:c>
      <x:c r="C4205" s="6" t="str">
        <x:v>1506420</x:v>
      </x:c>
      <x:c r="D4205" s="6" t="str">
        <x:v>欢愉技</x:v>
      </x:c>
      <x:c r="E4205" s="6" t="n">
        <x:v>1</x:v>
      </x:c>
      <x:c r="F4205" s="6" t="n">
        <x:v>0</x:v>
      </x:c>
      <x:c r="G4205" s="6" t="n">
        <x:v>0</x:v>
      </x:c>
      <x:c r="H4205" s="7" t="str"/>
      <x:c r="I4205" s="7" t="str">
        <x:v>[]</x:v>
      </x:c>
      <x:c r="J4205" s="6" t="str">
        <x:v>https://raw.githubusercontent.com/Mar-7th/StarRailRes/dbe8cdfcfb0bf657b9fe1cf92d5537f118ccb487/index_new/cn/character_skill_trees.json</x:v>
      </x:c>
    </x:row>
    <x:row r="4206" ht="38" customHeight="1">
      <x:c r="A4206" s="6" t="str">
        <x:v>1506420_2</x:v>
      </x:c>
      <x:c r="B4206" s="6" t="str">
        <x:v>1506</x:v>
      </x:c>
      <x:c r="C4206" s="6" t="str">
        <x:v>1506420</x:v>
      </x:c>
      <x:c r="D4206" s="6" t="str">
        <x:v>欢愉技</x:v>
      </x:c>
      <x:c r="E4206" s="6" t="n">
        <x:v>2</x:v>
      </x:c>
      <x:c r="F4206" s="6" t="n">
        <x:v>1</x:v>
      </x:c>
      <x:c r="G4206" s="6" t="n">
        <x:v>0</x:v>
      </x:c>
      <x:c r="H4206" s="7" t="str"/>
      <x:c r="I4206" s="7" t="str">
        <x:v>[{"id": "2", "num": 2000}, {"id": "116001", "num": 2}]</x:v>
      </x:c>
      <x:c r="J4206" s="6" t="str">
        <x:v>https://raw.githubusercontent.com/Mar-7th/StarRailRes/dbe8cdfcfb0bf657b9fe1cf92d5537f118ccb487/index_new/cn/character_skill_trees.json</x:v>
      </x:c>
    </x:row>
    <x:row r="4207" ht="38" customHeight="1">
      <x:c r="A4207" s="6" t="str">
        <x:v>1506420_3</x:v>
      </x:c>
      <x:c r="B4207" s="6" t="str">
        <x:v>1506</x:v>
      </x:c>
      <x:c r="C4207" s="6" t="str">
        <x:v>1506420</x:v>
      </x:c>
      <x:c r="D4207" s="6" t="str">
        <x:v>欢愉技</x:v>
      </x:c>
      <x:c r="E4207" s="6" t="n">
        <x:v>3</x:v>
      </x:c>
      <x:c r="F4207" s="6" t="n">
        <x:v>2</x:v>
      </x:c>
      <x:c r="G4207" s="6" t="n">
        <x:v>0</x:v>
      </x:c>
      <x:c r="H4207" s="7" t="str"/>
      <x:c r="I4207" s="7" t="str">
        <x:v>[{"id": "2", "num": 4000}, {"id": "110261", "num": 3}, {"id": "116001", "num": 5}]</x:v>
      </x:c>
      <x:c r="J4207" s="6" t="str">
        <x:v>https://raw.githubusercontent.com/Mar-7th/StarRailRes/dbe8cdfcfb0bf657b9fe1cf92d5537f118ccb487/index_new/cn/character_skill_trees.json</x:v>
      </x:c>
    </x:row>
    <x:row r="4208" ht="38" customHeight="1">
      <x:c r="A4208" s="6" t="str">
        <x:v>1506420_4</x:v>
      </x:c>
      <x:c r="B4208" s="6" t="str">
        <x:v>1506</x:v>
      </x:c>
      <x:c r="C4208" s="6" t="str">
        <x:v>1506420</x:v>
      </x:c>
      <x:c r="D4208" s="6" t="str">
        <x:v>欢愉技</x:v>
      </x:c>
      <x:c r="E4208" s="6" t="n">
        <x:v>4</x:v>
      </x:c>
      <x:c r="F4208" s="6" t="n">
        <x:v>3</x:v>
      </x:c>
      <x:c r="G4208" s="6" t="n">
        <x:v>0</x:v>
      </x:c>
      <x:c r="H4208" s="7" t="str"/>
      <x:c r="I4208" s="7" t="str">
        <x:v>[{"id": "2", "num": 8000}, {"id": "110262", "num": 2}, {"id": "116002", "num": 3}]</x:v>
      </x:c>
      <x:c r="J4208" s="6" t="str">
        <x:v>https://raw.githubusercontent.com/Mar-7th/StarRailRes/dbe8cdfcfb0bf657b9fe1cf92d5537f118ccb487/index_new/cn/character_skill_trees.json</x:v>
      </x:c>
    </x:row>
    <x:row r="4209" ht="38" customHeight="1">
      <x:c r="A4209" s="6" t="str">
        <x:v>1506420_5</x:v>
      </x:c>
      <x:c r="B4209" s="6" t="str">
        <x:v>1506</x:v>
      </x:c>
      <x:c r="C4209" s="6" t="str">
        <x:v>1506420</x:v>
      </x:c>
      <x:c r="D4209" s="6" t="str">
        <x:v>欢愉技</x:v>
      </x:c>
      <x:c r="E4209" s="6" t="n">
        <x:v>5</x:v>
      </x:c>
      <x:c r="F4209" s="6" t="n">
        <x:v>4</x:v>
      </x:c>
      <x:c r="G4209" s="6" t="n">
        <x:v>0</x:v>
      </x:c>
      <x:c r="H4209" s="7" t="str"/>
      <x:c r="I4209" s="7" t="str">
        <x:v>[{"id": "2", "num": 15000}, {"id": "110262", "num": 4}, {"id": "116002", "num": 3}]</x:v>
      </x:c>
      <x:c r="J4209" s="6" t="str">
        <x:v>https://raw.githubusercontent.com/Mar-7th/StarRailRes/dbe8cdfcfb0bf657b9fe1cf92d5537f118ccb487/index_new/cn/character_skill_trees.json</x:v>
      </x:c>
    </x:row>
    <x:row r="4210" ht="38" customHeight="1">
      <x:c r="A4210" s="6" t="str">
        <x:v>1506420_6</x:v>
      </x:c>
      <x:c r="B4210" s="6" t="str">
        <x:v>1506</x:v>
      </x:c>
      <x:c r="C4210" s="6" t="str">
        <x:v>1506420</x:v>
      </x:c>
      <x:c r="D4210" s="6" t="str">
        <x:v>欢愉技</x:v>
      </x:c>
      <x:c r="E4210" s="6" t="n">
        <x:v>6</x:v>
      </x:c>
      <x:c r="F4210" s="6" t="n">
        <x:v>4</x:v>
      </x:c>
      <x:c r="G4210" s="6" t="n">
        <x:v>0</x:v>
      </x:c>
      <x:c r="H4210" s="7" t="str"/>
      <x:c r="I4210" s="7" t="str">
        <x:v>[{"id": "2", "num": 24000}, {"id": "110262", "num": 6}, {"id": "116002", "num": 5}]</x:v>
      </x:c>
      <x:c r="J4210" s="6" t="str">
        <x:v>https://raw.githubusercontent.com/Mar-7th/StarRailRes/dbe8cdfcfb0bf657b9fe1cf92d5537f118ccb487/index_new/cn/character_skill_trees.json</x:v>
      </x:c>
    </x:row>
    <x:row r="4211" ht="38" customHeight="1">
      <x:c r="A4211" s="6" t="str">
        <x:v>1506420_7</x:v>
      </x:c>
      <x:c r="B4211" s="6" t="str">
        <x:v>1506</x:v>
      </x:c>
      <x:c r="C4211" s="6" t="str">
        <x:v>1506420</x:v>
      </x:c>
      <x:c r="D4211" s="6" t="str">
        <x:v>欢愉技</x:v>
      </x:c>
      <x:c r="E4211" s="6" t="n">
        <x:v>7</x:v>
      </x:c>
      <x:c r="F4211" s="6" t="n">
        <x:v>5</x:v>
      </x:c>
      <x:c r="G4211" s="6" t="n">
        <x:v>0</x:v>
      </x:c>
      <x:c r="H4211" s="7" t="str"/>
      <x:c r="I4211" s="7" t="str">
        <x:v>[{"id": "2", "num": 32000}, {"id": "110263", "num": 2}, {"id": "116003", "num": 2}]</x:v>
      </x:c>
      <x:c r="J4211" s="6" t="str">
        <x:v>https://raw.githubusercontent.com/Mar-7th/StarRailRes/dbe8cdfcfb0bf657b9fe1cf92d5537f118ccb487/index_new/cn/character_skill_trees.json</x:v>
      </x:c>
    </x:row>
    <x:row r="4212" ht="38" customHeight="1">
      <x:c r="A4212" s="6" t="str">
        <x:v>1506420_8</x:v>
      </x:c>
      <x:c r="B4212" s="6" t="str">
        <x:v>1506</x:v>
      </x:c>
      <x:c r="C4212" s="6" t="str">
        <x:v>1506420</x:v>
      </x:c>
      <x:c r="D4212" s="6" t="str">
        <x:v>欢愉技</x:v>
      </x:c>
      <x:c r="E4212" s="6" t="n">
        <x:v>8</x:v>
      </x:c>
      <x:c r="F4212" s="6" t="n">
        <x:v>5</x:v>
      </x:c>
      <x:c r="G4212" s="6" t="n">
        <x:v>0</x:v>
      </x:c>
      <x:c r="H4212" s="7" t="str"/>
      <x:c r="I4212" s="7" t="str">
        <x:v>[{"id": "2", "num": 65000}, {"id": "110263", "num": 4}, {"id": "116003", "num": 4}]</x:v>
      </x:c>
      <x:c r="J4212" s="6" t="str">
        <x:v>https://raw.githubusercontent.com/Mar-7th/StarRailRes/dbe8cdfcfb0bf657b9fe1cf92d5537f118ccb487/index_new/cn/character_skill_trees.json</x:v>
      </x:c>
    </x:row>
    <x:row r="4213" ht="38" customHeight="1">
      <x:c r="A4213" s="6" t="str">
        <x:v>1506420_9</x:v>
      </x:c>
      <x:c r="B4213" s="6" t="str">
        <x:v>1506</x:v>
      </x:c>
      <x:c r="C4213" s="6" t="str">
        <x:v>1506420</x:v>
      </x:c>
      <x:c r="D4213" s="6" t="str">
        <x:v>欢愉技</x:v>
      </x:c>
      <x:c r="E4213" s="6" t="n">
        <x:v>9</x:v>
      </x:c>
      <x:c r="F4213" s="6" t="n">
        <x:v>6</x:v>
      </x:c>
      <x:c r="G4213" s="6" t="n">
        <x:v>0</x:v>
      </x:c>
      <x:c r="H4213" s="7" t="str"/>
      <x:c r="I4213" s="7" t="str">
        <x:v>[{"id": "2", "num": 120000}, {"id": "110263", "num": 6}, {"id": "116003", "num": 4}]</x:v>
      </x:c>
      <x:c r="J4213" s="6" t="str">
        <x:v>https://raw.githubusercontent.com/Mar-7th/StarRailRes/dbe8cdfcfb0bf657b9fe1cf92d5537f118ccb487/index_new/cn/character_skill_trees.json</x:v>
      </x:c>
    </x:row>
    <x:row r="4214" ht="38" customHeight="1">
      <x:c r="A4214" s="6" t="str">
        <x:v>1506420_10</x:v>
      </x:c>
      <x:c r="B4214" s="6" t="str">
        <x:v>1506</x:v>
      </x:c>
      <x:c r="C4214" s="6" t="str">
        <x:v>1506420</x:v>
      </x:c>
      <x:c r="D4214" s="6" t="str">
        <x:v>欢愉技</x:v>
      </x:c>
      <x:c r="E4214" s="6" t="n">
        <x:v>10</x:v>
      </x:c>
      <x:c r="F4214" s="6" t="n">
        <x:v>6</x:v>
      </x:c>
      <x:c r="G4214" s="6" t="n">
        <x:v>0</x:v>
      </x:c>
      <x:c r="H4214" s="7" t="str"/>
      <x:c r="I4214" s="7" t="str">
        <x:v>[{"id": "2", "num": 250000}, {"id": "110263", "num": 12}, {"id": "116003", "num": 4}]</x:v>
      </x:c>
      <x:c r="J4214" s="6" t="str">
        <x:v>https://raw.githubusercontent.com/Mar-7th/StarRailRes/dbe8cdfcfb0bf657b9fe1cf92d5537f118ccb487/index_new/cn/character_skill_trees.json</x:v>
      </x:c>
    </x:row>
    <x:row r="4215" ht="20" customHeight="1">
      <x:c r="A4215" s="6" t="str">
        <x:v>1507001_1</x:v>
      </x:c>
      <x:c r="B4215" s="6" t="str">
        <x:v>1507</x:v>
      </x:c>
      <x:c r="C4215" s="6" t="str">
        <x:v>1507001</x:v>
      </x:c>
      <x:c r="D4215" s="6" t="str"/>
      <x:c r="E4215" s="6" t="n">
        <x:v>1</x:v>
      </x:c>
      <x:c r="F4215" s="6" t="n">
        <x:v>0</x:v>
      </x:c>
      <x:c r="G4215" s="6" t="n">
        <x:v>0</x:v>
      </x:c>
      <x:c r="H4215" s="7" t="str"/>
      <x:c r="I4215" s="7" t="str">
        <x:v>[]</x:v>
      </x:c>
      <x:c r="J4215" s="6" t="str">
        <x:v>https://raw.githubusercontent.com/Mar-7th/StarRailRes/dbe8cdfcfb0bf657b9fe1cf92d5537f118ccb487/index_new/cn/character_skill_trees.json</x:v>
      </x:c>
    </x:row>
    <x:row r="4216" ht="38" customHeight="1">
      <x:c r="A4216" s="6" t="str">
        <x:v>1507001_2</x:v>
      </x:c>
      <x:c r="B4216" s="6" t="str">
        <x:v>1507</x:v>
      </x:c>
      <x:c r="C4216" s="6" t="str">
        <x:v>1507001</x:v>
      </x:c>
      <x:c r="D4216" s="6" t="str"/>
      <x:c r="E4216" s="6" t="n">
        <x:v>2</x:v>
      </x:c>
      <x:c r="F4216" s="6" t="n">
        <x:v>2</x:v>
      </x:c>
      <x:c r="G4216" s="6" t="n">
        <x:v>0</x:v>
      </x:c>
      <x:c r="H4216" s="7" t="str"/>
      <x:c r="I4216" s="7" t="str">
        <x:v>[{"id": "2", "num": 5000}, {"id": "110311", "num": 3}, {"id": "116001", "num": 6}]</x:v>
      </x:c>
      <x:c r="J4216" s="6" t="str">
        <x:v>https://raw.githubusercontent.com/Mar-7th/StarRailRes/dbe8cdfcfb0bf657b9fe1cf92d5537f118ccb487/index_new/cn/character_skill_trees.json</x:v>
      </x:c>
    </x:row>
    <x:row r="4217" ht="38" customHeight="1">
      <x:c r="A4217" s="6" t="str">
        <x:v>1507001_3</x:v>
      </x:c>
      <x:c r="B4217" s="6" t="str">
        <x:v>1507</x:v>
      </x:c>
      <x:c r="C4217" s="6" t="str">
        <x:v>1507001</x:v>
      </x:c>
      <x:c r="D4217" s="6" t="str"/>
      <x:c r="E4217" s="6" t="n">
        <x:v>3</x:v>
      </x:c>
      <x:c r="F4217" s="6" t="n">
        <x:v>3</x:v>
      </x:c>
      <x:c r="G4217" s="6" t="n">
        <x:v>0</x:v>
      </x:c>
      <x:c r="H4217" s="7" t="str"/>
      <x:c r="I4217" s="7" t="str">
        <x:v>[{"id": "2", "num": 10000}, {"id": "110312", "num": 3}, {"id": "116002", "num": 3}]</x:v>
      </x:c>
      <x:c r="J4217" s="6" t="str">
        <x:v>https://raw.githubusercontent.com/Mar-7th/StarRailRes/dbe8cdfcfb0bf657b9fe1cf92d5537f118ccb487/index_new/cn/character_skill_trees.json</x:v>
      </x:c>
    </x:row>
    <x:row r="4218" ht="38" customHeight="1">
      <x:c r="A4218" s="6" t="str">
        <x:v>1507001_4</x:v>
      </x:c>
      <x:c r="B4218" s="6" t="str">
        <x:v>1507</x:v>
      </x:c>
      <x:c r="C4218" s="6" t="str">
        <x:v>1507001</x:v>
      </x:c>
      <x:c r="D4218" s="6" t="str"/>
      <x:c r="E4218" s="6" t="n">
        <x:v>4</x:v>
      </x:c>
      <x:c r="F4218" s="6" t="n">
        <x:v>4</x:v>
      </x:c>
      <x:c r="G4218" s="6" t="n">
        <x:v>0</x:v>
      </x:c>
      <x:c r="H4218" s="7" t="str"/>
      <x:c r="I4218" s="7" t="str">
        <x:v>[{"id": "2", "num": 20000}, {"id": "110312", "num": 5}, {"id": "116002", "num": 4}]</x:v>
      </x:c>
      <x:c r="J4218" s="6" t="str">
        <x:v>https://raw.githubusercontent.com/Mar-7th/StarRailRes/dbe8cdfcfb0bf657b9fe1cf92d5537f118ccb487/index_new/cn/character_skill_trees.json</x:v>
      </x:c>
    </x:row>
    <x:row r="4219" ht="38" customHeight="1">
      <x:c r="A4219" s="6" t="str">
        <x:v>1507001_5</x:v>
      </x:c>
      <x:c r="B4219" s="6" t="str">
        <x:v>1507</x:v>
      </x:c>
      <x:c r="C4219" s="6" t="str">
        <x:v>1507001</x:v>
      </x:c>
      <x:c r="D4219" s="6" t="str"/>
      <x:c r="E4219" s="6" t="n">
        <x:v>5</x:v>
      </x:c>
      <x:c r="F4219" s="6" t="n">
        <x:v>5</x:v>
      </x:c>
      <x:c r="G4219" s="6" t="n">
        <x:v>0</x:v>
      </x:c>
      <x:c r="H4219" s="7" t="str"/>
      <x:c r="I4219" s="7" t="str">
        <x:v>[{"id": "2", "num": 45000}, {"id": "110313", "num": 3}, {"id": "116003", "num": 3}]</x:v>
      </x:c>
      <x:c r="J4219" s="6" t="str">
        <x:v>https://raw.githubusercontent.com/Mar-7th/StarRailRes/dbe8cdfcfb0bf657b9fe1cf92d5537f118ccb487/index_new/cn/character_skill_trees.json</x:v>
      </x:c>
    </x:row>
    <x:row r="4220" ht="38" customHeight="1">
      <x:c r="A4220" s="6" t="str">
        <x:v>1507001_6</x:v>
      </x:c>
      <x:c r="B4220" s="6" t="str">
        <x:v>1507</x:v>
      </x:c>
      <x:c r="C4220" s="6" t="str">
        <x:v>1507001</x:v>
      </x:c>
      <x:c r="D4220" s="6" t="str"/>
      <x:c r="E4220" s="6" t="n">
        <x:v>6</x:v>
      </x:c>
      <x:c r="F4220" s="6" t="n">
        <x:v>6</x:v>
      </x:c>
      <x:c r="G4220" s="6" t="n">
        <x:v>0</x:v>
      </x:c>
      <x:c r="H4220" s="7" t="str"/>
      <x:c r="I4220" s="7" t="str">
        <x:v>[{"id": "2", "num": 160000}, {"id": "110313", "num": 8}, {"id": "116003", "num": 4}]</x:v>
      </x:c>
      <x:c r="J4220" s="6" t="str">
        <x:v>https://raw.githubusercontent.com/Mar-7th/StarRailRes/dbe8cdfcfb0bf657b9fe1cf92d5537f118ccb487/index_new/cn/character_skill_trees.json</x:v>
      </x:c>
    </x:row>
    <x:row r="4221" ht="20" customHeight="1">
      <x:c r="A4221" s="6" t="str">
        <x:v>1507002_1</x:v>
      </x:c>
      <x:c r="B4221" s="6" t="str">
        <x:v>1507</x:v>
      </x:c>
      <x:c r="C4221" s="6" t="str">
        <x:v>1507002</x:v>
      </x:c>
      <x:c r="D4221" s="6" t="str"/>
      <x:c r="E4221" s="6" t="n">
        <x:v>1</x:v>
      </x:c>
      <x:c r="F4221" s="6" t="n">
        <x:v>0</x:v>
      </x:c>
      <x:c r="G4221" s="6" t="n">
        <x:v>0</x:v>
      </x:c>
      <x:c r="H4221" s="7" t="str"/>
      <x:c r="I4221" s="7" t="str">
        <x:v>[]</x:v>
      </x:c>
      <x:c r="J4221" s="6" t="str">
        <x:v>https://raw.githubusercontent.com/Mar-7th/StarRailRes/dbe8cdfcfb0bf657b9fe1cf92d5537f118ccb487/index_new/cn/character_skill_trees.json</x:v>
      </x:c>
    </x:row>
    <x:row r="4222" ht="38" customHeight="1">
      <x:c r="A4222" s="6" t="str">
        <x:v>1507002_2</x:v>
      </x:c>
      <x:c r="B4222" s="6" t="str">
        <x:v>1507</x:v>
      </x:c>
      <x:c r="C4222" s="6" t="str">
        <x:v>1507002</x:v>
      </x:c>
      <x:c r="D4222" s="6" t="str"/>
      <x:c r="E4222" s="6" t="n">
        <x:v>2</x:v>
      </x:c>
      <x:c r="F4222" s="6" t="n">
        <x:v>1</x:v>
      </x:c>
      <x:c r="G4222" s="6" t="n">
        <x:v>0</x:v>
      </x:c>
      <x:c r="H4222" s="7" t="str"/>
      <x:c r="I4222" s="7" t="str">
        <x:v>[{"id": "2", "num": 2500}, {"id": "116001", "num": 3}]</x:v>
      </x:c>
      <x:c r="J4222" s="6" t="str">
        <x:v>https://raw.githubusercontent.com/Mar-7th/StarRailRes/dbe8cdfcfb0bf657b9fe1cf92d5537f118ccb487/index_new/cn/character_skill_trees.json</x:v>
      </x:c>
    </x:row>
    <x:row r="4223" ht="38" customHeight="1">
      <x:c r="A4223" s="6" t="str">
        <x:v>1507002_3</x:v>
      </x:c>
      <x:c r="B4223" s="6" t="str">
        <x:v>1507</x:v>
      </x:c>
      <x:c r="C4223" s="6" t="str">
        <x:v>1507002</x:v>
      </x:c>
      <x:c r="D4223" s="6" t="str"/>
      <x:c r="E4223" s="6" t="n">
        <x:v>3</x:v>
      </x:c>
      <x:c r="F4223" s="6" t="n">
        <x:v>2</x:v>
      </x:c>
      <x:c r="G4223" s="6" t="n">
        <x:v>0</x:v>
      </x:c>
      <x:c r="H4223" s="7" t="str"/>
      <x:c r="I4223" s="7" t="str">
        <x:v>[{"id": "2", "num": 5000}, {"id": "110311", "num": 3}, {"id": "116001", "num": 6}]</x:v>
      </x:c>
      <x:c r="J4223" s="6" t="str">
        <x:v>https://raw.githubusercontent.com/Mar-7th/StarRailRes/dbe8cdfcfb0bf657b9fe1cf92d5537f118ccb487/index_new/cn/character_skill_trees.json</x:v>
      </x:c>
    </x:row>
    <x:row r="4224" ht="38" customHeight="1">
      <x:c r="A4224" s="6" t="str">
        <x:v>1507002_4</x:v>
      </x:c>
      <x:c r="B4224" s="6" t="str">
        <x:v>1507</x:v>
      </x:c>
      <x:c r="C4224" s="6" t="str">
        <x:v>1507002</x:v>
      </x:c>
      <x:c r="D4224" s="6" t="str"/>
      <x:c r="E4224" s="6" t="n">
        <x:v>4</x:v>
      </x:c>
      <x:c r="F4224" s="6" t="n">
        <x:v>3</x:v>
      </x:c>
      <x:c r="G4224" s="6" t="n">
        <x:v>0</x:v>
      </x:c>
      <x:c r="H4224" s="7" t="str"/>
      <x:c r="I4224" s="7" t="str">
        <x:v>[{"id": "2", "num": 10000}, {"id": "110312", "num": 3}, {"id": "116002", "num": 3}]</x:v>
      </x:c>
      <x:c r="J4224" s="6" t="str">
        <x:v>https://raw.githubusercontent.com/Mar-7th/StarRailRes/dbe8cdfcfb0bf657b9fe1cf92d5537f118ccb487/index_new/cn/character_skill_trees.json</x:v>
      </x:c>
    </x:row>
    <x:row r="4225" ht="38" customHeight="1">
      <x:c r="A4225" s="6" t="str">
        <x:v>1507002_5</x:v>
      </x:c>
      <x:c r="B4225" s="6" t="str">
        <x:v>1507</x:v>
      </x:c>
      <x:c r="C4225" s="6" t="str">
        <x:v>1507002</x:v>
      </x:c>
      <x:c r="D4225" s="6" t="str"/>
      <x:c r="E4225" s="6" t="n">
        <x:v>5</x:v>
      </x:c>
      <x:c r="F4225" s="6" t="n">
        <x:v>4</x:v>
      </x:c>
      <x:c r="G4225" s="6" t="n">
        <x:v>0</x:v>
      </x:c>
      <x:c r="H4225" s="7" t="str"/>
      <x:c r="I4225" s="7" t="str">
        <x:v>[{"id": "2", "num": 20000}, {"id": "110312", "num": 5}, {"id": "116002", "num": 4}]</x:v>
      </x:c>
      <x:c r="J4225" s="6" t="str">
        <x:v>https://raw.githubusercontent.com/Mar-7th/StarRailRes/dbe8cdfcfb0bf657b9fe1cf92d5537f118ccb487/index_new/cn/character_skill_trees.json</x:v>
      </x:c>
    </x:row>
    <x:row r="4226" ht="38" customHeight="1">
      <x:c r="A4226" s="6" t="str">
        <x:v>1507002_6</x:v>
      </x:c>
      <x:c r="B4226" s="6" t="str">
        <x:v>1507</x:v>
      </x:c>
      <x:c r="C4226" s="6" t="str">
        <x:v>1507002</x:v>
      </x:c>
      <x:c r="D4226" s="6" t="str"/>
      <x:c r="E4226" s="6" t="n">
        <x:v>6</x:v>
      </x:c>
      <x:c r="F4226" s="6" t="n">
        <x:v>4</x:v>
      </x:c>
      <x:c r="G4226" s="6" t="n">
        <x:v>0</x:v>
      </x:c>
      <x:c r="H4226" s="7" t="str"/>
      <x:c r="I4226" s="7" t="str">
        <x:v>[{"id": "2", "num": 30000}, {"id": "110312", "num": 7}, {"id": "116002", "num": 6}]</x:v>
      </x:c>
      <x:c r="J4226" s="6" t="str">
        <x:v>https://raw.githubusercontent.com/Mar-7th/StarRailRes/dbe8cdfcfb0bf657b9fe1cf92d5537f118ccb487/index_new/cn/character_skill_trees.json</x:v>
      </x:c>
    </x:row>
    <x:row r="4227" ht="38" customHeight="1">
      <x:c r="A4227" s="6" t="str">
        <x:v>1507002_7</x:v>
      </x:c>
      <x:c r="B4227" s="6" t="str">
        <x:v>1507</x:v>
      </x:c>
      <x:c r="C4227" s="6" t="str">
        <x:v>1507002</x:v>
      </x:c>
      <x:c r="D4227" s="6" t="str"/>
      <x:c r="E4227" s="6" t="n">
        <x:v>7</x:v>
      </x:c>
      <x:c r="F4227" s="6" t="n">
        <x:v>5</x:v>
      </x:c>
      <x:c r="G4227" s="6" t="n">
        <x:v>0</x:v>
      </x:c>
      <x:c r="H4227" s="7" t="str"/>
      <x:c r="I4227" s="7" t="str">
        <x:v>[{"id": "2", "num": 45000}, {"id": "110313", "num": 3}, {"id": "116003", "num": 3}]</x:v>
      </x:c>
      <x:c r="J4227" s="6" t="str">
        <x:v>https://raw.githubusercontent.com/Mar-7th/StarRailRes/dbe8cdfcfb0bf657b9fe1cf92d5537f118ccb487/index_new/cn/character_skill_trees.json</x:v>
      </x:c>
    </x:row>
    <x:row r="4228" ht="53" customHeight="1">
      <x:c r="A4228" s="6" t="str">
        <x:v>1507002_8</x:v>
      </x:c>
      <x:c r="B4228" s="6" t="str">
        <x:v>1507</x:v>
      </x:c>
      <x:c r="C4228" s="6" t="str">
        <x:v>1507002</x:v>
      </x:c>
      <x:c r="D4228" s="6" t="str"/>
      <x:c r="E4228" s="6" t="n">
        <x:v>8</x:v>
      </x:c>
      <x:c r="F4228" s="6" t="n">
        <x:v>5</x:v>
      </x:c>
      <x:c r="G4228" s="6" t="n">
        <x:v>0</x:v>
      </x:c>
      <x:c r="H4228" s="7" t="str"/>
      <x:c r="I4228" s="7" t="str">
        <x:v>[{"id": "2", "num": 80000}, {"id": "110313", "num": 5}, {"id": "110508", "num": 1}, {"id": "116003", "num": 4}]</x:v>
      </x:c>
      <x:c r="J4228" s="6" t="str">
        <x:v>https://raw.githubusercontent.com/Mar-7th/StarRailRes/dbe8cdfcfb0bf657b9fe1cf92d5537f118ccb487/index_new/cn/character_skill_trees.json</x:v>
      </x:c>
    </x:row>
    <x:row r="4229" ht="53" customHeight="1">
      <x:c r="A4229" s="6" t="str">
        <x:v>1507002_9</x:v>
      </x:c>
      <x:c r="B4229" s="6" t="str">
        <x:v>1507</x:v>
      </x:c>
      <x:c r="C4229" s="6" t="str">
        <x:v>1507002</x:v>
      </x:c>
      <x:c r="D4229" s="6" t="str"/>
      <x:c r="E4229" s="6" t="n">
        <x:v>9</x:v>
      </x:c>
      <x:c r="F4229" s="6" t="n">
        <x:v>6</x:v>
      </x:c>
      <x:c r="G4229" s="6" t="n">
        <x:v>0</x:v>
      </x:c>
      <x:c r="H4229" s="7" t="str"/>
      <x:c r="I4229" s="7" t="str">
        <x:v>[{"id": "2", "num": 160000}, {"id": "110313", "num": 8}, {"id": "241", "num": 1}, {"id": "110508", "num": 1}]</x:v>
      </x:c>
      <x:c r="J4229" s="6" t="str">
        <x:v>https://raw.githubusercontent.com/Mar-7th/StarRailRes/dbe8cdfcfb0bf657b9fe1cf92d5537f118ccb487/index_new/cn/character_skill_trees.json</x:v>
      </x:c>
    </x:row>
    <x:row r="4230" ht="53" customHeight="1">
      <x:c r="A4230" s="6" t="str">
        <x:v>1507002_10</x:v>
      </x:c>
      <x:c r="B4230" s="6" t="str">
        <x:v>1507</x:v>
      </x:c>
      <x:c r="C4230" s="6" t="str">
        <x:v>1507002</x:v>
      </x:c>
      <x:c r="D4230" s="6" t="str"/>
      <x:c r="E4230" s="6" t="n">
        <x:v>10</x:v>
      </x:c>
      <x:c r="F4230" s="6" t="n">
        <x:v>6</x:v>
      </x:c>
      <x:c r="G4230" s="6" t="n">
        <x:v>0</x:v>
      </x:c>
      <x:c r="H4230" s="7" t="str"/>
      <x:c r="I4230" s="7" t="str">
        <x:v>[{"id": "2", "num": 300000}, {"id": "110313", "num": 14}, {"id": "241", "num": 1}, {"id": "110508", "num": 1}]</x:v>
      </x:c>
      <x:c r="J4230" s="6" t="str">
        <x:v>https://raw.githubusercontent.com/Mar-7th/StarRailRes/dbe8cdfcfb0bf657b9fe1cf92d5537f118ccb487/index_new/cn/character_skill_trees.json</x:v>
      </x:c>
    </x:row>
    <x:row r="4231" ht="20" customHeight="1">
      <x:c r="A4231" s="6" t="str">
        <x:v>1507003_1</x:v>
      </x:c>
      <x:c r="B4231" s="6" t="str">
        <x:v>1507</x:v>
      </x:c>
      <x:c r="C4231" s="6" t="str">
        <x:v>1507003</x:v>
      </x:c>
      <x:c r="D4231" s="6" t="str"/>
      <x:c r="E4231" s="6" t="n">
        <x:v>1</x:v>
      </x:c>
      <x:c r="F4231" s="6" t="n">
        <x:v>0</x:v>
      </x:c>
      <x:c r="G4231" s="6" t="n">
        <x:v>0</x:v>
      </x:c>
      <x:c r="H4231" s="7" t="str"/>
      <x:c r="I4231" s="7" t="str">
        <x:v>[]</x:v>
      </x:c>
      <x:c r="J4231" s="6" t="str">
        <x:v>https://raw.githubusercontent.com/Mar-7th/StarRailRes/dbe8cdfcfb0bf657b9fe1cf92d5537f118ccb487/index_new/cn/character_skill_trees.json</x:v>
      </x:c>
    </x:row>
    <x:row r="4232" ht="38" customHeight="1">
      <x:c r="A4232" s="6" t="str">
        <x:v>1507003_2</x:v>
      </x:c>
      <x:c r="B4232" s="6" t="str">
        <x:v>1507</x:v>
      </x:c>
      <x:c r="C4232" s="6" t="str">
        <x:v>1507003</x:v>
      </x:c>
      <x:c r="D4232" s="6" t="str"/>
      <x:c r="E4232" s="6" t="n">
        <x:v>2</x:v>
      </x:c>
      <x:c r="F4232" s="6" t="n">
        <x:v>1</x:v>
      </x:c>
      <x:c r="G4232" s="6" t="n">
        <x:v>0</x:v>
      </x:c>
      <x:c r="H4232" s="7" t="str"/>
      <x:c r="I4232" s="7" t="str">
        <x:v>[{"id": "2", "num": 2500}, {"id": "116001", "num": 3}]</x:v>
      </x:c>
      <x:c r="J4232" s="6" t="str">
        <x:v>https://raw.githubusercontent.com/Mar-7th/StarRailRes/dbe8cdfcfb0bf657b9fe1cf92d5537f118ccb487/index_new/cn/character_skill_trees.json</x:v>
      </x:c>
    </x:row>
    <x:row r="4233" ht="38" customHeight="1">
      <x:c r="A4233" s="6" t="str">
        <x:v>1507003_3</x:v>
      </x:c>
      <x:c r="B4233" s="6" t="str">
        <x:v>1507</x:v>
      </x:c>
      <x:c r="C4233" s="6" t="str">
        <x:v>1507003</x:v>
      </x:c>
      <x:c r="D4233" s="6" t="str"/>
      <x:c r="E4233" s="6" t="n">
        <x:v>3</x:v>
      </x:c>
      <x:c r="F4233" s="6" t="n">
        <x:v>2</x:v>
      </x:c>
      <x:c r="G4233" s="6" t="n">
        <x:v>0</x:v>
      </x:c>
      <x:c r="H4233" s="7" t="str"/>
      <x:c r="I4233" s="7" t="str">
        <x:v>[{"id": "2", "num": 5000}, {"id": "110311", "num": 3}, {"id": "116001", "num": 6}]</x:v>
      </x:c>
      <x:c r="J4233" s="6" t="str">
        <x:v>https://raw.githubusercontent.com/Mar-7th/StarRailRes/dbe8cdfcfb0bf657b9fe1cf92d5537f118ccb487/index_new/cn/character_skill_trees.json</x:v>
      </x:c>
    </x:row>
    <x:row r="4234" ht="38" customHeight="1">
      <x:c r="A4234" s="6" t="str">
        <x:v>1507003_4</x:v>
      </x:c>
      <x:c r="B4234" s="6" t="str">
        <x:v>1507</x:v>
      </x:c>
      <x:c r="C4234" s="6" t="str">
        <x:v>1507003</x:v>
      </x:c>
      <x:c r="D4234" s="6" t="str"/>
      <x:c r="E4234" s="6" t="n">
        <x:v>4</x:v>
      </x:c>
      <x:c r="F4234" s="6" t="n">
        <x:v>3</x:v>
      </x:c>
      <x:c r="G4234" s="6" t="n">
        <x:v>0</x:v>
      </x:c>
      <x:c r="H4234" s="7" t="str"/>
      <x:c r="I4234" s="7" t="str">
        <x:v>[{"id": "2", "num": 10000}, {"id": "110312", "num": 3}, {"id": "116002", "num": 3}]</x:v>
      </x:c>
      <x:c r="J4234" s="6" t="str">
        <x:v>https://raw.githubusercontent.com/Mar-7th/StarRailRes/dbe8cdfcfb0bf657b9fe1cf92d5537f118ccb487/index_new/cn/character_skill_trees.json</x:v>
      </x:c>
    </x:row>
    <x:row r="4235" ht="38" customHeight="1">
      <x:c r="A4235" s="6" t="str">
        <x:v>1507003_5</x:v>
      </x:c>
      <x:c r="B4235" s="6" t="str">
        <x:v>1507</x:v>
      </x:c>
      <x:c r="C4235" s="6" t="str">
        <x:v>1507003</x:v>
      </x:c>
      <x:c r="D4235" s="6" t="str"/>
      <x:c r="E4235" s="6" t="n">
        <x:v>5</x:v>
      </x:c>
      <x:c r="F4235" s="6" t="n">
        <x:v>4</x:v>
      </x:c>
      <x:c r="G4235" s="6" t="n">
        <x:v>0</x:v>
      </x:c>
      <x:c r="H4235" s="7" t="str"/>
      <x:c r="I4235" s="7" t="str">
        <x:v>[{"id": "2", "num": 20000}, {"id": "110312", "num": 5}, {"id": "116002", "num": 4}]</x:v>
      </x:c>
      <x:c r="J4235" s="6" t="str">
        <x:v>https://raw.githubusercontent.com/Mar-7th/StarRailRes/dbe8cdfcfb0bf657b9fe1cf92d5537f118ccb487/index_new/cn/character_skill_trees.json</x:v>
      </x:c>
    </x:row>
    <x:row r="4236" ht="38" customHeight="1">
      <x:c r="A4236" s="6" t="str">
        <x:v>1507003_6</x:v>
      </x:c>
      <x:c r="B4236" s="6" t="str">
        <x:v>1507</x:v>
      </x:c>
      <x:c r="C4236" s="6" t="str">
        <x:v>1507003</x:v>
      </x:c>
      <x:c r="D4236" s="6" t="str"/>
      <x:c r="E4236" s="6" t="n">
        <x:v>6</x:v>
      </x:c>
      <x:c r="F4236" s="6" t="n">
        <x:v>4</x:v>
      </x:c>
      <x:c r="G4236" s="6" t="n">
        <x:v>0</x:v>
      </x:c>
      <x:c r="H4236" s="7" t="str"/>
      <x:c r="I4236" s="7" t="str">
        <x:v>[{"id": "2", "num": 30000}, {"id": "110312", "num": 7}, {"id": "116002", "num": 6}]</x:v>
      </x:c>
      <x:c r="J4236" s="6" t="str">
        <x:v>https://raw.githubusercontent.com/Mar-7th/StarRailRes/dbe8cdfcfb0bf657b9fe1cf92d5537f118ccb487/index_new/cn/character_skill_trees.json</x:v>
      </x:c>
    </x:row>
    <x:row r="4237" ht="38" customHeight="1">
      <x:c r="A4237" s="6" t="str">
        <x:v>1507003_7</x:v>
      </x:c>
      <x:c r="B4237" s="6" t="str">
        <x:v>1507</x:v>
      </x:c>
      <x:c r="C4237" s="6" t="str">
        <x:v>1507003</x:v>
      </x:c>
      <x:c r="D4237" s="6" t="str"/>
      <x:c r="E4237" s="6" t="n">
        <x:v>7</x:v>
      </x:c>
      <x:c r="F4237" s="6" t="n">
        <x:v>5</x:v>
      </x:c>
      <x:c r="G4237" s="6" t="n">
        <x:v>0</x:v>
      </x:c>
      <x:c r="H4237" s="7" t="str"/>
      <x:c r="I4237" s="7" t="str">
        <x:v>[{"id": "2", "num": 45000}, {"id": "110313", "num": 3}, {"id": "116003", "num": 3}]</x:v>
      </x:c>
      <x:c r="J4237" s="6" t="str">
        <x:v>https://raw.githubusercontent.com/Mar-7th/StarRailRes/dbe8cdfcfb0bf657b9fe1cf92d5537f118ccb487/index_new/cn/character_skill_trees.json</x:v>
      </x:c>
    </x:row>
    <x:row r="4238" ht="53" customHeight="1">
      <x:c r="A4238" s="6" t="str">
        <x:v>1507003_8</x:v>
      </x:c>
      <x:c r="B4238" s="6" t="str">
        <x:v>1507</x:v>
      </x:c>
      <x:c r="C4238" s="6" t="str">
        <x:v>1507003</x:v>
      </x:c>
      <x:c r="D4238" s="6" t="str"/>
      <x:c r="E4238" s="6" t="n">
        <x:v>8</x:v>
      </x:c>
      <x:c r="F4238" s="6" t="n">
        <x:v>5</x:v>
      </x:c>
      <x:c r="G4238" s="6" t="n">
        <x:v>0</x:v>
      </x:c>
      <x:c r="H4238" s="7" t="str"/>
      <x:c r="I4238" s="7" t="str">
        <x:v>[{"id": "2", "num": 80000}, {"id": "110313", "num": 5}, {"id": "110508", "num": 1}, {"id": "116003", "num": 4}]</x:v>
      </x:c>
      <x:c r="J4238" s="6" t="str">
        <x:v>https://raw.githubusercontent.com/Mar-7th/StarRailRes/dbe8cdfcfb0bf657b9fe1cf92d5537f118ccb487/index_new/cn/character_skill_trees.json</x:v>
      </x:c>
    </x:row>
    <x:row r="4239" ht="53" customHeight="1">
      <x:c r="A4239" s="6" t="str">
        <x:v>1507003_9</x:v>
      </x:c>
      <x:c r="B4239" s="6" t="str">
        <x:v>1507</x:v>
      </x:c>
      <x:c r="C4239" s="6" t="str">
        <x:v>1507003</x:v>
      </x:c>
      <x:c r="D4239" s="6" t="str"/>
      <x:c r="E4239" s="6" t="n">
        <x:v>9</x:v>
      </x:c>
      <x:c r="F4239" s="6" t="n">
        <x:v>6</x:v>
      </x:c>
      <x:c r="G4239" s="6" t="n">
        <x:v>0</x:v>
      </x:c>
      <x:c r="H4239" s="7" t="str"/>
      <x:c r="I4239" s="7" t="str">
        <x:v>[{"id": "2", "num": 160000}, {"id": "110313", "num": 8}, {"id": "241", "num": 1}, {"id": "110508", "num": 1}]</x:v>
      </x:c>
      <x:c r="J4239" s="6" t="str">
        <x:v>https://raw.githubusercontent.com/Mar-7th/StarRailRes/dbe8cdfcfb0bf657b9fe1cf92d5537f118ccb487/index_new/cn/character_skill_trees.json</x:v>
      </x:c>
    </x:row>
    <x:row r="4240" ht="53" customHeight="1">
      <x:c r="A4240" s="6" t="str">
        <x:v>1507003_10</x:v>
      </x:c>
      <x:c r="B4240" s="6" t="str">
        <x:v>1507</x:v>
      </x:c>
      <x:c r="C4240" s="6" t="str">
        <x:v>1507003</x:v>
      </x:c>
      <x:c r="D4240" s="6" t="str"/>
      <x:c r="E4240" s="6" t="n">
        <x:v>10</x:v>
      </x:c>
      <x:c r="F4240" s="6" t="n">
        <x:v>6</x:v>
      </x:c>
      <x:c r="G4240" s="6" t="n">
        <x:v>0</x:v>
      </x:c>
      <x:c r="H4240" s="7" t="str"/>
      <x:c r="I4240" s="7" t="str">
        <x:v>[{"id": "2", "num": 300000}, {"id": "110313", "num": 14}, {"id": "241", "num": 1}, {"id": "110508", "num": 1}]</x:v>
      </x:c>
      <x:c r="J4240" s="6" t="str">
        <x:v>https://raw.githubusercontent.com/Mar-7th/StarRailRes/dbe8cdfcfb0bf657b9fe1cf92d5537f118ccb487/index_new/cn/character_skill_trees.json</x:v>
      </x:c>
    </x:row>
    <x:row r="4241" ht="20" customHeight="1">
      <x:c r="A4241" s="6" t="str">
        <x:v>1507004_1</x:v>
      </x:c>
      <x:c r="B4241" s="6" t="str">
        <x:v>1507</x:v>
      </x:c>
      <x:c r="C4241" s="6" t="str">
        <x:v>1507004</x:v>
      </x:c>
      <x:c r="D4241" s="6" t="str"/>
      <x:c r="E4241" s="6" t="n">
        <x:v>1</x:v>
      </x:c>
      <x:c r="F4241" s="6" t="n">
        <x:v>0</x:v>
      </x:c>
      <x:c r="G4241" s="6" t="n">
        <x:v>0</x:v>
      </x:c>
      <x:c r="H4241" s="7" t="str"/>
      <x:c r="I4241" s="7" t="str">
        <x:v>[]</x:v>
      </x:c>
      <x:c r="J4241" s="6" t="str">
        <x:v>https://raw.githubusercontent.com/Mar-7th/StarRailRes/dbe8cdfcfb0bf657b9fe1cf92d5537f118ccb487/index_new/cn/character_skill_trees.json</x:v>
      </x:c>
    </x:row>
    <x:row r="4242" ht="38" customHeight="1">
      <x:c r="A4242" s="6" t="str">
        <x:v>1507004_2</x:v>
      </x:c>
      <x:c r="B4242" s="6" t="str">
        <x:v>1507</x:v>
      </x:c>
      <x:c r="C4242" s="6" t="str">
        <x:v>1507004</x:v>
      </x:c>
      <x:c r="D4242" s="6" t="str"/>
      <x:c r="E4242" s="6" t="n">
        <x:v>2</x:v>
      </x:c>
      <x:c r="F4242" s="6" t="n">
        <x:v>1</x:v>
      </x:c>
      <x:c r="G4242" s="6" t="n">
        <x:v>0</x:v>
      </x:c>
      <x:c r="H4242" s="7" t="str"/>
      <x:c r="I4242" s="7" t="str">
        <x:v>[{"id": "2", "num": 2500}, {"id": "116001", "num": 3}]</x:v>
      </x:c>
      <x:c r="J4242" s="6" t="str">
        <x:v>https://raw.githubusercontent.com/Mar-7th/StarRailRes/dbe8cdfcfb0bf657b9fe1cf92d5537f118ccb487/index_new/cn/character_skill_trees.json</x:v>
      </x:c>
    </x:row>
    <x:row r="4243" ht="38" customHeight="1">
      <x:c r="A4243" s="6" t="str">
        <x:v>1507004_3</x:v>
      </x:c>
      <x:c r="B4243" s="6" t="str">
        <x:v>1507</x:v>
      </x:c>
      <x:c r="C4243" s="6" t="str">
        <x:v>1507004</x:v>
      </x:c>
      <x:c r="D4243" s="6" t="str"/>
      <x:c r="E4243" s="6" t="n">
        <x:v>3</x:v>
      </x:c>
      <x:c r="F4243" s="6" t="n">
        <x:v>2</x:v>
      </x:c>
      <x:c r="G4243" s="6" t="n">
        <x:v>0</x:v>
      </x:c>
      <x:c r="H4243" s="7" t="str"/>
      <x:c r="I4243" s="7" t="str">
        <x:v>[{"id": "2", "num": 5000}, {"id": "110311", "num": 3}, {"id": "116001", "num": 6}]</x:v>
      </x:c>
      <x:c r="J4243" s="6" t="str">
        <x:v>https://raw.githubusercontent.com/Mar-7th/StarRailRes/dbe8cdfcfb0bf657b9fe1cf92d5537f118ccb487/index_new/cn/character_skill_trees.json</x:v>
      </x:c>
    </x:row>
    <x:row r="4244" ht="38" customHeight="1">
      <x:c r="A4244" s="6" t="str">
        <x:v>1507004_4</x:v>
      </x:c>
      <x:c r="B4244" s="6" t="str">
        <x:v>1507</x:v>
      </x:c>
      <x:c r="C4244" s="6" t="str">
        <x:v>1507004</x:v>
      </x:c>
      <x:c r="D4244" s="6" t="str"/>
      <x:c r="E4244" s="6" t="n">
        <x:v>4</x:v>
      </x:c>
      <x:c r="F4244" s="6" t="n">
        <x:v>3</x:v>
      </x:c>
      <x:c r="G4244" s="6" t="n">
        <x:v>0</x:v>
      </x:c>
      <x:c r="H4244" s="7" t="str"/>
      <x:c r="I4244" s="7" t="str">
        <x:v>[{"id": "2", "num": 10000}, {"id": "110312", "num": 3}, {"id": "116002", "num": 3}]</x:v>
      </x:c>
      <x:c r="J4244" s="6" t="str">
        <x:v>https://raw.githubusercontent.com/Mar-7th/StarRailRes/dbe8cdfcfb0bf657b9fe1cf92d5537f118ccb487/index_new/cn/character_skill_trees.json</x:v>
      </x:c>
    </x:row>
    <x:row r="4245" ht="38" customHeight="1">
      <x:c r="A4245" s="6" t="str">
        <x:v>1507004_5</x:v>
      </x:c>
      <x:c r="B4245" s="6" t="str">
        <x:v>1507</x:v>
      </x:c>
      <x:c r="C4245" s="6" t="str">
        <x:v>1507004</x:v>
      </x:c>
      <x:c r="D4245" s="6" t="str"/>
      <x:c r="E4245" s="6" t="n">
        <x:v>5</x:v>
      </x:c>
      <x:c r="F4245" s="6" t="n">
        <x:v>4</x:v>
      </x:c>
      <x:c r="G4245" s="6" t="n">
        <x:v>0</x:v>
      </x:c>
      <x:c r="H4245" s="7" t="str"/>
      <x:c r="I4245" s="7" t="str">
        <x:v>[{"id": "2", "num": 20000}, {"id": "110312", "num": 5}, {"id": "116002", "num": 4}]</x:v>
      </x:c>
      <x:c r="J4245" s="6" t="str">
        <x:v>https://raw.githubusercontent.com/Mar-7th/StarRailRes/dbe8cdfcfb0bf657b9fe1cf92d5537f118ccb487/index_new/cn/character_skill_trees.json</x:v>
      </x:c>
    </x:row>
    <x:row r="4246" ht="38" customHeight="1">
      <x:c r="A4246" s="6" t="str">
        <x:v>1507004_6</x:v>
      </x:c>
      <x:c r="B4246" s="6" t="str">
        <x:v>1507</x:v>
      </x:c>
      <x:c r="C4246" s="6" t="str">
        <x:v>1507004</x:v>
      </x:c>
      <x:c r="D4246" s="6" t="str"/>
      <x:c r="E4246" s="6" t="n">
        <x:v>6</x:v>
      </x:c>
      <x:c r="F4246" s="6" t="n">
        <x:v>4</x:v>
      </x:c>
      <x:c r="G4246" s="6" t="n">
        <x:v>0</x:v>
      </x:c>
      <x:c r="H4246" s="7" t="str"/>
      <x:c r="I4246" s="7" t="str">
        <x:v>[{"id": "2", "num": 30000}, {"id": "110312", "num": 7}, {"id": "116002", "num": 6}]</x:v>
      </x:c>
      <x:c r="J4246" s="6" t="str">
        <x:v>https://raw.githubusercontent.com/Mar-7th/StarRailRes/dbe8cdfcfb0bf657b9fe1cf92d5537f118ccb487/index_new/cn/character_skill_trees.json</x:v>
      </x:c>
    </x:row>
    <x:row r="4247" ht="38" customHeight="1">
      <x:c r="A4247" s="6" t="str">
        <x:v>1507004_7</x:v>
      </x:c>
      <x:c r="B4247" s="6" t="str">
        <x:v>1507</x:v>
      </x:c>
      <x:c r="C4247" s="6" t="str">
        <x:v>1507004</x:v>
      </x:c>
      <x:c r="D4247" s="6" t="str"/>
      <x:c r="E4247" s="6" t="n">
        <x:v>7</x:v>
      </x:c>
      <x:c r="F4247" s="6" t="n">
        <x:v>5</x:v>
      </x:c>
      <x:c r="G4247" s="6" t="n">
        <x:v>0</x:v>
      </x:c>
      <x:c r="H4247" s="7" t="str"/>
      <x:c r="I4247" s="7" t="str">
        <x:v>[{"id": "2", "num": 45000}, {"id": "110313", "num": 3}, {"id": "116003", "num": 3}]</x:v>
      </x:c>
      <x:c r="J4247" s="6" t="str">
        <x:v>https://raw.githubusercontent.com/Mar-7th/StarRailRes/dbe8cdfcfb0bf657b9fe1cf92d5537f118ccb487/index_new/cn/character_skill_trees.json</x:v>
      </x:c>
    </x:row>
    <x:row r="4248" ht="53" customHeight="1">
      <x:c r="A4248" s="6" t="str">
        <x:v>1507004_8</x:v>
      </x:c>
      <x:c r="B4248" s="6" t="str">
        <x:v>1507</x:v>
      </x:c>
      <x:c r="C4248" s="6" t="str">
        <x:v>1507004</x:v>
      </x:c>
      <x:c r="D4248" s="6" t="str"/>
      <x:c r="E4248" s="6" t="n">
        <x:v>8</x:v>
      </x:c>
      <x:c r="F4248" s="6" t="n">
        <x:v>5</x:v>
      </x:c>
      <x:c r="G4248" s="6" t="n">
        <x:v>0</x:v>
      </x:c>
      <x:c r="H4248" s="7" t="str"/>
      <x:c r="I4248" s="7" t="str">
        <x:v>[{"id": "2", "num": 80000}, {"id": "110313", "num": 5}, {"id": "110508", "num": 1}, {"id": "116003", "num": 4}]</x:v>
      </x:c>
      <x:c r="J4248" s="6" t="str">
        <x:v>https://raw.githubusercontent.com/Mar-7th/StarRailRes/dbe8cdfcfb0bf657b9fe1cf92d5537f118ccb487/index_new/cn/character_skill_trees.json</x:v>
      </x:c>
    </x:row>
    <x:row r="4249" ht="53" customHeight="1">
      <x:c r="A4249" s="6" t="str">
        <x:v>1507004_9</x:v>
      </x:c>
      <x:c r="B4249" s="6" t="str">
        <x:v>1507</x:v>
      </x:c>
      <x:c r="C4249" s="6" t="str">
        <x:v>1507004</x:v>
      </x:c>
      <x:c r="D4249" s="6" t="str"/>
      <x:c r="E4249" s="6" t="n">
        <x:v>9</x:v>
      </x:c>
      <x:c r="F4249" s="6" t="n">
        <x:v>6</x:v>
      </x:c>
      <x:c r="G4249" s="6" t="n">
        <x:v>0</x:v>
      </x:c>
      <x:c r="H4249" s="7" t="str"/>
      <x:c r="I4249" s="7" t="str">
        <x:v>[{"id": "2", "num": 160000}, {"id": "110313", "num": 8}, {"id": "241", "num": 1}, {"id": "110508", "num": 1}]</x:v>
      </x:c>
      <x:c r="J4249" s="6" t="str">
        <x:v>https://raw.githubusercontent.com/Mar-7th/StarRailRes/dbe8cdfcfb0bf657b9fe1cf92d5537f118ccb487/index_new/cn/character_skill_trees.json</x:v>
      </x:c>
    </x:row>
    <x:row r="4250" ht="53" customHeight="1">
      <x:c r="A4250" s="6" t="str">
        <x:v>1507004_10</x:v>
      </x:c>
      <x:c r="B4250" s="6" t="str">
        <x:v>1507</x:v>
      </x:c>
      <x:c r="C4250" s="6" t="str">
        <x:v>1507004</x:v>
      </x:c>
      <x:c r="D4250" s="6" t="str"/>
      <x:c r="E4250" s="6" t="n">
        <x:v>10</x:v>
      </x:c>
      <x:c r="F4250" s="6" t="n">
        <x:v>6</x:v>
      </x:c>
      <x:c r="G4250" s="6" t="n">
        <x:v>0</x:v>
      </x:c>
      <x:c r="H4250" s="7" t="str"/>
      <x:c r="I4250" s="7" t="str">
        <x:v>[{"id": "2", "num": 300000}, {"id": "110313", "num": 14}, {"id": "241", "num": 1}, {"id": "110508", "num": 1}]</x:v>
      </x:c>
      <x:c r="J4250" s="6" t="str">
        <x:v>https://raw.githubusercontent.com/Mar-7th/StarRailRes/dbe8cdfcfb0bf657b9fe1cf92d5537f118ccb487/index_new/cn/character_skill_trees.json</x:v>
      </x:c>
    </x:row>
    <x:row r="4251" ht="20" customHeight="1">
      <x:c r="A4251" s="6" t="str">
        <x:v>1507007_1</x:v>
      </x:c>
      <x:c r="B4251" s="6" t="str">
        <x:v>1507</x:v>
      </x:c>
      <x:c r="C4251" s="6" t="str">
        <x:v>1507007</x:v>
      </x:c>
      <x:c r="D4251" s="6" t="str"/>
      <x:c r="E4251" s="6" t="n">
        <x:v>1</x:v>
      </x:c>
      <x:c r="F4251" s="6" t="n">
        <x:v>0</x:v>
      </x:c>
      <x:c r="G4251" s="6" t="n">
        <x:v>0</x:v>
      </x:c>
      <x:c r="H4251" s="7" t="str"/>
      <x:c r="I4251" s="7" t="str">
        <x:v>[]</x:v>
      </x:c>
      <x:c r="J4251" s="6" t="str">
        <x:v>https://raw.githubusercontent.com/Mar-7th/StarRailRes/dbe8cdfcfb0bf657b9fe1cf92d5537f118ccb487/index_new/cn/character_skill_trees.json</x:v>
      </x:c>
    </x:row>
    <x:row r="4252" ht="38" customHeight="1">
      <x:c r="A4252" s="6" t="str">
        <x:v>1507101_1</x:v>
      </x:c>
      <x:c r="B4252" s="6" t="str">
        <x:v>1507</x:v>
      </x:c>
      <x:c r="C4252" s="6" t="str">
        <x:v>1507101</x:v>
      </x:c>
      <x:c r="D4252" s="6" t="str">
        <x:v>百炼骨</x:v>
      </x:c>
      <x:c r="E4252" s="6" t="n">
        <x:v>1</x:v>
      </x:c>
      <x:c r="F4252" s="6" t="n">
        <x:v>2</x:v>
      </x:c>
      <x:c r="G4252" s="6" t="n">
        <x:v>0</x:v>
      </x:c>
      <x:c r="H4252" s="7" t="str">
        <x:v>千冶•刃可积攒最多#2[i]点溢出能量，施放终结技后清空并恢复相应的能量值。战斗开始时或结界解除时，若能量不足#1[i]%则立刻恢复至#1[i]%。当能量恢复至上限时解除自身所有负面效果。</x:v>
      </x:c>
      <x:c r="I4252" s="7" t="str">
        <x:v>[{"id": "2", "num": 5000}, {"id": "110311", "num": 3}, {"id": "110508", "num": 1}]</x:v>
      </x:c>
      <x:c r="J4252" s="6" t="str">
        <x:v>https://raw.githubusercontent.com/Mar-7th/StarRailRes/dbe8cdfcfb0bf657b9fe1cf92d5537f118ccb487/index_new/cn/character_skill_trees.json</x:v>
      </x:c>
    </x:row>
    <x:row r="4253" ht="53" customHeight="1">
      <x:c r="A4253" s="6" t="str">
        <x:v>1507102_1</x:v>
      </x:c>
      <x:c r="B4253" s="6" t="str">
        <x:v>1507</x:v>
      </x:c>
      <x:c r="C4253" s="6" t="str">
        <x:v>1507102</x:v>
      </x:c>
      <x:c r="D4253" s="6" t="str">
        <x:v>千锻魂</x:v>
      </x:c>
      <x:c r="E4253" s="6" t="n">
        <x:v>1</x:v>
      </x:c>
      <x:c r="F4253" s="6" t="n">
        <x:v>4</x:v>
      </x:c>
      <x:c r="G4253" s="6" t="n">
        <x:v>0</x:v>
      </x:c>
      <x:c r="H4253" s="7" t="str">
        <x:v>结界持续期间，被敌方攻击的概率提高，自身受到的伤害降低#2[i]%，受到的治疗量提高#3[i]%，且受到攻击后使对应目标陷入【煞火缠身】状态并使千冶•刃获得1点充能。</x:v>
      </x:c>
      <x:c r="I4253" s="7" t="str">
        <x:v>[{"id": "2", "num": 20000}, {"id": "110312", "num": 5}, {"id": "241", "num": 1}, {"id": "110508", "num": 1}]</x:v>
      </x:c>
      <x:c r="J4253" s="6" t="str">
        <x:v>https://raw.githubusercontent.com/Mar-7th/StarRailRes/dbe8cdfcfb0bf657b9fe1cf92d5537f118ccb487/index_new/cn/character_skill_trees.json</x:v>
      </x:c>
    </x:row>
    <x:row r="4254" ht="53" customHeight="1">
      <x:c r="A4254" s="6" t="str">
        <x:v>1507103_1</x:v>
      </x:c>
      <x:c r="B4254" s="6" t="str">
        <x:v>1507</x:v>
      </x:c>
      <x:c r="C4254" s="6" t="str">
        <x:v>1507103</x:v>
      </x:c>
      <x:c r="D4254" s="6" t="str">
        <x:v>万淬心</x:v>
      </x:c>
      <x:c r="E4254" s="6" t="n">
        <x:v>1</x:v>
      </x:c>
      <x:c r="F4254" s="6" t="n">
        <x:v>6</x:v>
      </x:c>
      <x:c r="G4254" s="6" t="n">
        <x:v>0</x:v>
      </x:c>
      <x:c r="H4254" s="7" t="str">
        <x:v>结界持续期间，我方目标造成的伤害提高#1[i]%，我方队伍中存在除千冶•刃之外的「虚无」命途角色时，使我方目标造成的终结技伤害提高#2[i]%，否则，使千冶•刃造成的伤害额外提高#3[i]%。</x:v>
      </x:c>
      <x:c r="I4254" s="7" t="str">
        <x:v>[{"id": "2", "num": 160000}, {"id": "110313", "num": 8}, {"id": "241", "num": 1}, {"id": "110508", "num": 1}]</x:v>
      </x:c>
      <x:c r="J4254" s="6" t="str">
        <x:v>https://raw.githubusercontent.com/Mar-7th/StarRailRes/dbe8cdfcfb0bf657b9fe1cf92d5537f118ccb487/index_new/cn/character_skill_trees.json</x:v>
      </x:c>
    </x:row>
    <x:row r="4255" ht="38" customHeight="1">
      <x:c r="A4255" s="6" t="str">
        <x:v>1507201_1</x:v>
      </x:c>
      <x:c r="B4255" s="6" t="str">
        <x:v>1507</x:v>
      </x:c>
      <x:c r="C4255" s="6" t="str">
        <x:v>1507201</x:v>
      </x:c>
      <x:c r="D4255" s="6" t="str">
        <x:v>伤害强化•火</x:v>
      </x:c>
      <x:c r="E4255" s="6" t="n">
        <x:v>1</x:v>
      </x:c>
      <x:c r="F4255" s="6" t="n">
        <x:v>0</x:v>
      </x:c>
      <x:c r="G4255" s="6" t="n">
        <x:v>1</x:v>
      </x:c>
      <x:c r="H4255" s="7" t="str"/>
      <x:c r="I4255" s="7" t="str">
        <x:v>[{"id": "2", "num": 2500}, {"id": "116001", "num": 2}]</x:v>
      </x:c>
      <x:c r="J4255" s="6" t="str">
        <x:v>https://raw.githubusercontent.com/Mar-7th/StarRailRes/dbe8cdfcfb0bf657b9fe1cf92d5537f118ccb487/index_new/cn/character_skill_trees.json</x:v>
      </x:c>
    </x:row>
    <x:row r="4256" ht="38" customHeight="1">
      <x:c r="A4256" s="6" t="str">
        <x:v>1507202_1</x:v>
      </x:c>
      <x:c r="B4256" s="6" t="str">
        <x:v>1507</x:v>
      </x:c>
      <x:c r="C4256" s="6" t="str">
        <x:v>1507202</x:v>
      </x:c>
      <x:c r="D4256" s="6" t="str">
        <x:v>暴击率强化</x:v>
      </x:c>
      <x:c r="E4256" s="6" t="n">
        <x:v>1</x:v>
      </x:c>
      <x:c r="F4256" s="6" t="n">
        <x:v>2</x:v>
      </x:c>
      <x:c r="G4256" s="6" t="n">
        <x:v>0</x:v>
      </x:c>
      <x:c r="H4256" s="7" t="str"/>
      <x:c r="I4256" s="7" t="str">
        <x:v>[{"id": "2", "num": 5000}, {"id": "110311", "num": 3}, {"id": "116001", "num": 6}]</x:v>
      </x:c>
      <x:c r="J4256" s="6" t="str">
        <x:v>https://raw.githubusercontent.com/Mar-7th/StarRailRes/dbe8cdfcfb0bf657b9fe1cf92d5537f118ccb487/index_new/cn/character_skill_trees.json</x:v>
      </x:c>
    </x:row>
    <x:row r="4257" ht="38" customHeight="1">
      <x:c r="A4257" s="6" t="str">
        <x:v>1507203_1</x:v>
      </x:c>
      <x:c r="B4257" s="6" t="str">
        <x:v>1507</x:v>
      </x:c>
      <x:c r="C4257" s="6" t="str">
        <x:v>1507203</x:v>
      </x:c>
      <x:c r="D4257" s="6" t="str">
        <x:v>伤害强化•火</x:v>
      </x:c>
      <x:c r="E4257" s="6" t="n">
        <x:v>1</x:v>
      </x:c>
      <x:c r="F4257" s="6" t="n">
        <x:v>3</x:v>
      </x:c>
      <x:c r="G4257" s="6" t="n">
        <x:v>0</x:v>
      </x:c>
      <x:c r="H4257" s="7" t="str"/>
      <x:c r="I4257" s="7" t="str">
        <x:v>[{"id": "2", "num": 10000}, {"id": "110312", "num": 3}, {"id": "116002", "num": 3}]</x:v>
      </x:c>
      <x:c r="J4257" s="6" t="str">
        <x:v>https://raw.githubusercontent.com/Mar-7th/StarRailRes/dbe8cdfcfb0bf657b9fe1cf92d5537f118ccb487/index_new/cn/character_skill_trees.json</x:v>
      </x:c>
    </x:row>
    <x:row r="4258" ht="38" customHeight="1">
      <x:c r="A4258" s="6" t="str">
        <x:v>1507204_1</x:v>
      </x:c>
      <x:c r="B4258" s="6" t="str">
        <x:v>1507</x:v>
      </x:c>
      <x:c r="C4258" s="6" t="str">
        <x:v>1507204</x:v>
      </x:c>
      <x:c r="D4258" s="6" t="str">
        <x:v>生命强化</x:v>
      </x:c>
      <x:c r="E4258" s="6" t="n">
        <x:v>1</x:v>
      </x:c>
      <x:c r="F4258" s="6" t="n">
        <x:v>3</x:v>
      </x:c>
      <x:c r="G4258" s="6" t="n">
        <x:v>0</x:v>
      </x:c>
      <x:c r="H4258" s="7" t="str"/>
      <x:c r="I4258" s="7" t="str">
        <x:v>[{"id": "2", "num": 10000}, {"id": "110312", "num": 3}, {"id": "116002", "num": 3}]</x:v>
      </x:c>
      <x:c r="J4258" s="6" t="str">
        <x:v>https://raw.githubusercontent.com/Mar-7th/StarRailRes/dbe8cdfcfb0bf657b9fe1cf92d5537f118ccb487/index_new/cn/character_skill_trees.json</x:v>
      </x:c>
    </x:row>
    <x:row r="4259" ht="38" customHeight="1">
      <x:c r="A4259" s="6" t="str">
        <x:v>1507205_1</x:v>
      </x:c>
      <x:c r="B4259" s="6" t="str">
        <x:v>1507</x:v>
      </x:c>
      <x:c r="C4259" s="6" t="str">
        <x:v>1507205</x:v>
      </x:c>
      <x:c r="D4259" s="6" t="str">
        <x:v>伤害强化•火</x:v>
      </x:c>
      <x:c r="E4259" s="6" t="n">
        <x:v>1</x:v>
      </x:c>
      <x:c r="F4259" s="6" t="n">
        <x:v>4</x:v>
      </x:c>
      <x:c r="G4259" s="6" t="n">
        <x:v>0</x:v>
      </x:c>
      <x:c r="H4259" s="7" t="str"/>
      <x:c r="I4259" s="7" t="str">
        <x:v>[{"id": "2", "num": 20000}, {"id": "110312", "num": 5}, {"id": "116002", "num": 4}]</x:v>
      </x:c>
      <x:c r="J4259" s="6" t="str">
        <x:v>https://raw.githubusercontent.com/Mar-7th/StarRailRes/dbe8cdfcfb0bf657b9fe1cf92d5537f118ccb487/index_new/cn/character_skill_trees.json</x:v>
      </x:c>
    </x:row>
    <x:row r="4260" ht="38" customHeight="1">
      <x:c r="A4260" s="6" t="str">
        <x:v>1507206_1</x:v>
      </x:c>
      <x:c r="B4260" s="6" t="str">
        <x:v>1507</x:v>
      </x:c>
      <x:c r="C4260" s="6" t="str">
        <x:v>1507206</x:v>
      </x:c>
      <x:c r="D4260" s="6" t="str">
        <x:v>暴击率强化</x:v>
      </x:c>
      <x:c r="E4260" s="6" t="n">
        <x:v>1</x:v>
      </x:c>
      <x:c r="F4260" s="6" t="n">
        <x:v>5</x:v>
      </x:c>
      <x:c r="G4260" s="6" t="n">
        <x:v>0</x:v>
      </x:c>
      <x:c r="H4260" s="7" t="str"/>
      <x:c r="I4260" s="7" t="str">
        <x:v>[{"id": "2", "num": 45000}, {"id": "110313", "num": 3}, {"id": "116003", "num": 3}]</x:v>
      </x:c>
      <x:c r="J4260" s="6" t="str">
        <x:v>https://raw.githubusercontent.com/Mar-7th/StarRailRes/dbe8cdfcfb0bf657b9fe1cf92d5537f118ccb487/index_new/cn/character_skill_trees.json</x:v>
      </x:c>
    </x:row>
    <x:row r="4261" ht="38" customHeight="1">
      <x:c r="A4261" s="6" t="str">
        <x:v>1507207_1</x:v>
      </x:c>
      <x:c r="B4261" s="6" t="str">
        <x:v>1507</x:v>
      </x:c>
      <x:c r="C4261" s="6" t="str">
        <x:v>1507207</x:v>
      </x:c>
      <x:c r="D4261" s="6" t="str">
        <x:v>伤害强化•火</x:v>
      </x:c>
      <x:c r="E4261" s="6" t="n">
        <x:v>1</x:v>
      </x:c>
      <x:c r="F4261" s="6" t="n">
        <x:v>5</x:v>
      </x:c>
      <x:c r="G4261" s="6" t="n">
        <x:v>0</x:v>
      </x:c>
      <x:c r="H4261" s="7" t="str"/>
      <x:c r="I4261" s="7" t="str">
        <x:v>[{"id": "2", "num": 45000}, {"id": "110313", "num": 3}, {"id": "116003", "num": 3}]</x:v>
      </x:c>
      <x:c r="J4261" s="6" t="str">
        <x:v>https://raw.githubusercontent.com/Mar-7th/StarRailRes/dbe8cdfcfb0bf657b9fe1cf92d5537f118ccb487/index_new/cn/character_skill_trees.json</x:v>
      </x:c>
    </x:row>
    <x:row r="4262" ht="38" customHeight="1">
      <x:c r="A4262" s="6" t="str">
        <x:v>1507208_1</x:v>
      </x:c>
      <x:c r="B4262" s="6" t="str">
        <x:v>1507</x:v>
      </x:c>
      <x:c r="C4262" s="6" t="str">
        <x:v>1507208</x:v>
      </x:c>
      <x:c r="D4262" s="6" t="str">
        <x:v>生命强化</x:v>
      </x:c>
      <x:c r="E4262" s="6" t="n">
        <x:v>1</x:v>
      </x:c>
      <x:c r="F4262" s="6" t="n">
        <x:v>6</x:v>
      </x:c>
      <x:c r="G4262" s="6" t="n">
        <x:v>0</x:v>
      </x:c>
      <x:c r="H4262" s="7" t="str"/>
      <x:c r="I4262" s="7" t="str">
        <x:v>[{"id": "2", "num": 160000}, {"id": "110313", "num": 8}, {"id": "116003", "num": 8}]</x:v>
      </x:c>
      <x:c r="J4262" s="6" t="str">
        <x:v>https://raw.githubusercontent.com/Mar-7th/StarRailRes/dbe8cdfcfb0bf657b9fe1cf92d5537f118ccb487/index_new/cn/character_skill_trees.json</x:v>
      </x:c>
    </x:row>
    <x:row r="4263" ht="38" customHeight="1">
      <x:c r="A4263" s="6" t="str">
        <x:v>1507209_1</x:v>
      </x:c>
      <x:c r="B4263" s="6" t="str">
        <x:v>1507</x:v>
      </x:c>
      <x:c r="C4263" s="6" t="str">
        <x:v>1507209</x:v>
      </x:c>
      <x:c r="D4263" s="6" t="str">
        <x:v>暴击率强化</x:v>
      </x:c>
      <x:c r="E4263" s="6" t="n">
        <x:v>1</x:v>
      </x:c>
      <x:c r="F4263" s="6" t="n">
        <x:v>0</x:v>
      </x:c>
      <x:c r="G4263" s="6" t="n">
        <x:v>75</x:v>
      </x:c>
      <x:c r="H4263" s="7" t="str"/>
      <x:c r="I4263" s="7" t="str">
        <x:v>[{"id": "2", "num": 160000}, {"id": "110313", "num": 8}, {"id": "116003", "num": 8}]</x:v>
      </x:c>
      <x:c r="J4263" s="6" t="str">
        <x:v>https://raw.githubusercontent.com/Mar-7th/StarRailRes/dbe8cdfcfb0bf657b9fe1cf92d5537f118ccb487/index_new/cn/character_skill_trees.json</x:v>
      </x:c>
    </x:row>
    <x:row r="4264" ht="38" customHeight="1">
      <x:c r="A4264" s="6" t="str">
        <x:v>1507210_1</x:v>
      </x:c>
      <x:c r="B4264" s="6" t="str">
        <x:v>1507</x:v>
      </x:c>
      <x:c r="C4264" s="6" t="str">
        <x:v>1507210</x:v>
      </x:c>
      <x:c r="D4264" s="6" t="str">
        <x:v>伤害强化•火</x:v>
      </x:c>
      <x:c r="E4264" s="6" t="n">
        <x:v>1</x:v>
      </x:c>
      <x:c r="F4264" s="6" t="n">
        <x:v>0</x:v>
      </x:c>
      <x:c r="G4264" s="6" t="n">
        <x:v>80</x:v>
      </x:c>
      <x:c r="H4264" s="7" t="str"/>
      <x:c r="I4264" s="7" t="str">
        <x:v>[{"id": "2", "num": 160000}, {"id": "110313", "num": 8}, {"id": "116003", "num": 8}]</x:v>
      </x:c>
      <x:c r="J4264" s="6" t="str">
        <x:v>https://raw.githubusercontent.com/Mar-7th/StarRailRes/dbe8cdfcfb0bf657b9fe1cf92d5537f118ccb487/index_new/cn/character_skill_trees.json</x:v>
      </x:c>
    </x:row>
    <x:row r="4265" ht="20" customHeight="1">
      <x:c r="A4265" s="6" t="str">
        <x:v>1508001_1</x:v>
      </x:c>
      <x:c r="B4265" s="6" t="str">
        <x:v>1508</x:v>
      </x:c>
      <x:c r="C4265" s="6" t="str">
        <x:v>1508001</x:v>
      </x:c>
      <x:c r="D4265" s="6" t="str"/>
      <x:c r="E4265" s="6" t="n">
        <x:v>1</x:v>
      </x:c>
      <x:c r="F4265" s="6" t="n">
        <x:v>0</x:v>
      </x:c>
      <x:c r="G4265" s="6" t="n">
        <x:v>0</x:v>
      </x:c>
      <x:c r="H4265" s="7" t="str"/>
      <x:c r="I4265" s="7" t="str">
        <x:v>[]</x:v>
      </x:c>
      <x:c r="J4265" s="6" t="str">
        <x:v>https://raw.githubusercontent.com/Mar-7th/StarRailRes/dbe8cdfcfb0bf657b9fe1cf92d5537f118ccb487/index_new/cn/character_skill_trees.json</x:v>
      </x:c>
    </x:row>
    <x:row r="4266" ht="38" customHeight="1">
      <x:c r="A4266" s="6" t="str">
        <x:v>1508001_2</x:v>
      </x:c>
      <x:c r="B4266" s="6" t="str">
        <x:v>1508</x:v>
      </x:c>
      <x:c r="C4266" s="6" t="str">
        <x:v>1508001</x:v>
      </x:c>
      <x:c r="D4266" s="6" t="str"/>
      <x:c r="E4266" s="6" t="n">
        <x:v>2</x:v>
      </x:c>
      <x:c r="F4266" s="6" t="n">
        <x:v>2</x:v>
      </x:c>
      <x:c r="G4266" s="6" t="n">
        <x:v>0</x:v>
      </x:c>
      <x:c r="H4266" s="7" t="str"/>
      <x:c r="I4266" s="7" t="str">
        <x:v>[{"id": "2", "num": 5000}, {"id": "110291", "num": 3}, {"id": "111011", "num": 6}]</x:v>
      </x:c>
      <x:c r="J4266" s="6" t="str">
        <x:v>https://raw.githubusercontent.com/Mar-7th/StarRailRes/dbe8cdfcfb0bf657b9fe1cf92d5537f118ccb487/index_new/cn/character_skill_trees.json</x:v>
      </x:c>
    </x:row>
    <x:row r="4267" ht="38" customHeight="1">
      <x:c r="A4267" s="6" t="str">
        <x:v>1508001_3</x:v>
      </x:c>
      <x:c r="B4267" s="6" t="str">
        <x:v>1508</x:v>
      </x:c>
      <x:c r="C4267" s="6" t="str">
        <x:v>1508001</x:v>
      </x:c>
      <x:c r="D4267" s="6" t="str"/>
      <x:c r="E4267" s="6" t="n">
        <x:v>3</x:v>
      </x:c>
      <x:c r="F4267" s="6" t="n">
        <x:v>3</x:v>
      </x:c>
      <x:c r="G4267" s="6" t="n">
        <x:v>0</x:v>
      </x:c>
      <x:c r="H4267" s="7" t="str"/>
      <x:c r="I4267" s="7" t="str">
        <x:v>[{"id": "2", "num": 10000}, {"id": "110292", "num": 3}, {"id": "111012", "num": 3}]</x:v>
      </x:c>
      <x:c r="J4267" s="6" t="str">
        <x:v>https://raw.githubusercontent.com/Mar-7th/StarRailRes/dbe8cdfcfb0bf657b9fe1cf92d5537f118ccb487/index_new/cn/character_skill_trees.json</x:v>
      </x:c>
    </x:row>
    <x:row r="4268" ht="38" customHeight="1">
      <x:c r="A4268" s="6" t="str">
        <x:v>1508001_4</x:v>
      </x:c>
      <x:c r="B4268" s="6" t="str">
        <x:v>1508</x:v>
      </x:c>
      <x:c r="C4268" s="6" t="str">
        <x:v>1508001</x:v>
      </x:c>
      <x:c r="D4268" s="6" t="str"/>
      <x:c r="E4268" s="6" t="n">
        <x:v>4</x:v>
      </x:c>
      <x:c r="F4268" s="6" t="n">
        <x:v>4</x:v>
      </x:c>
      <x:c r="G4268" s="6" t="n">
        <x:v>0</x:v>
      </x:c>
      <x:c r="H4268" s="7" t="str"/>
      <x:c r="I4268" s="7" t="str">
        <x:v>[{"id": "2", "num": 20000}, {"id": "110292", "num": 5}, {"id": "111012", "num": 4}]</x:v>
      </x:c>
      <x:c r="J4268" s="6" t="str">
        <x:v>https://raw.githubusercontent.com/Mar-7th/StarRailRes/dbe8cdfcfb0bf657b9fe1cf92d5537f118ccb487/index_new/cn/character_skill_trees.json</x:v>
      </x:c>
    </x:row>
    <x:row r="4269" ht="38" customHeight="1">
      <x:c r="A4269" s="6" t="str">
        <x:v>1508001_5</x:v>
      </x:c>
      <x:c r="B4269" s="6" t="str">
        <x:v>1508</x:v>
      </x:c>
      <x:c r="C4269" s="6" t="str">
        <x:v>1508001</x:v>
      </x:c>
      <x:c r="D4269" s="6" t="str"/>
      <x:c r="E4269" s="6" t="n">
        <x:v>5</x:v>
      </x:c>
      <x:c r="F4269" s="6" t="n">
        <x:v>5</x:v>
      </x:c>
      <x:c r="G4269" s="6" t="n">
        <x:v>0</x:v>
      </x:c>
      <x:c r="H4269" s="7" t="str"/>
      <x:c r="I4269" s="7" t="str">
        <x:v>[{"id": "2", "num": 45000}, {"id": "110293", "num": 3}, {"id": "111013", "num": 3}]</x:v>
      </x:c>
      <x:c r="J4269" s="6" t="str">
        <x:v>https://raw.githubusercontent.com/Mar-7th/StarRailRes/dbe8cdfcfb0bf657b9fe1cf92d5537f118ccb487/index_new/cn/character_skill_trees.json</x:v>
      </x:c>
    </x:row>
    <x:row r="4270" ht="38" customHeight="1">
      <x:c r="A4270" s="6" t="str">
        <x:v>1508001_6</x:v>
      </x:c>
      <x:c r="B4270" s="6" t="str">
        <x:v>1508</x:v>
      </x:c>
      <x:c r="C4270" s="6" t="str">
        <x:v>1508001</x:v>
      </x:c>
      <x:c r="D4270" s="6" t="str"/>
      <x:c r="E4270" s="6" t="n">
        <x:v>6</x:v>
      </x:c>
      <x:c r="F4270" s="6" t="n">
        <x:v>6</x:v>
      </x:c>
      <x:c r="G4270" s="6" t="n">
        <x:v>0</x:v>
      </x:c>
      <x:c r="H4270" s="7" t="str"/>
      <x:c r="I4270" s="7" t="str">
        <x:v>[{"id": "2", "num": 160000}, {"id": "110293", "num": 8}, {"id": "111013", "num": 4}]</x:v>
      </x:c>
      <x:c r="J4270" s="6" t="str">
        <x:v>https://raw.githubusercontent.com/Mar-7th/StarRailRes/dbe8cdfcfb0bf657b9fe1cf92d5537f118ccb487/index_new/cn/character_skill_trees.json</x:v>
      </x:c>
    </x:row>
    <x:row r="4271" ht="20" customHeight="1">
      <x:c r="A4271" s="6" t="str">
        <x:v>1508002_1</x:v>
      </x:c>
      <x:c r="B4271" s="6" t="str">
        <x:v>1508</x:v>
      </x:c>
      <x:c r="C4271" s="6" t="str">
        <x:v>1508002</x:v>
      </x:c>
      <x:c r="D4271" s="6" t="str"/>
      <x:c r="E4271" s="6" t="n">
        <x:v>1</x:v>
      </x:c>
      <x:c r="F4271" s="6" t="n">
        <x:v>0</x:v>
      </x:c>
      <x:c r="G4271" s="6" t="n">
        <x:v>0</x:v>
      </x:c>
      <x:c r="H4271" s="7" t="str"/>
      <x:c r="I4271" s="7" t="str">
        <x:v>[]</x:v>
      </x:c>
      <x:c r="J4271" s="6" t="str">
        <x:v>https://raw.githubusercontent.com/Mar-7th/StarRailRes/dbe8cdfcfb0bf657b9fe1cf92d5537f118ccb487/index_new/cn/character_skill_trees.json</x:v>
      </x:c>
    </x:row>
    <x:row r="4272" ht="38" customHeight="1">
      <x:c r="A4272" s="6" t="str">
        <x:v>1508002_2</x:v>
      </x:c>
      <x:c r="B4272" s="6" t="str">
        <x:v>1508</x:v>
      </x:c>
      <x:c r="C4272" s="6" t="str">
        <x:v>1508002</x:v>
      </x:c>
      <x:c r="D4272" s="6" t="str"/>
      <x:c r="E4272" s="6" t="n">
        <x:v>2</x:v>
      </x:c>
      <x:c r="F4272" s="6" t="n">
        <x:v>1</x:v>
      </x:c>
      <x:c r="G4272" s="6" t="n">
        <x:v>0</x:v>
      </x:c>
      <x:c r="H4272" s="7" t="str"/>
      <x:c r="I4272" s="7" t="str">
        <x:v>[{"id": "2", "num": 2500}, {"id": "111011", "num": 3}]</x:v>
      </x:c>
      <x:c r="J4272" s="6" t="str">
        <x:v>https://raw.githubusercontent.com/Mar-7th/StarRailRes/dbe8cdfcfb0bf657b9fe1cf92d5537f118ccb487/index_new/cn/character_skill_trees.json</x:v>
      </x:c>
    </x:row>
    <x:row r="4273" ht="38" customHeight="1">
      <x:c r="A4273" s="6" t="str">
        <x:v>1508002_3</x:v>
      </x:c>
      <x:c r="B4273" s="6" t="str">
        <x:v>1508</x:v>
      </x:c>
      <x:c r="C4273" s="6" t="str">
        <x:v>1508002</x:v>
      </x:c>
      <x:c r="D4273" s="6" t="str"/>
      <x:c r="E4273" s="6" t="n">
        <x:v>3</x:v>
      </x:c>
      <x:c r="F4273" s="6" t="n">
        <x:v>2</x:v>
      </x:c>
      <x:c r="G4273" s="6" t="n">
        <x:v>0</x:v>
      </x:c>
      <x:c r="H4273" s="7" t="str"/>
      <x:c r="I4273" s="7" t="str">
        <x:v>[{"id": "2", "num": 5000}, {"id": "110291", "num": 3}, {"id": "111011", "num": 6}]</x:v>
      </x:c>
      <x:c r="J4273" s="6" t="str">
        <x:v>https://raw.githubusercontent.com/Mar-7th/StarRailRes/dbe8cdfcfb0bf657b9fe1cf92d5537f118ccb487/index_new/cn/character_skill_trees.json</x:v>
      </x:c>
    </x:row>
    <x:row r="4274" ht="38" customHeight="1">
      <x:c r="A4274" s="6" t="str">
        <x:v>1508002_4</x:v>
      </x:c>
      <x:c r="B4274" s="6" t="str">
        <x:v>1508</x:v>
      </x:c>
      <x:c r="C4274" s="6" t="str">
        <x:v>1508002</x:v>
      </x:c>
      <x:c r="D4274" s="6" t="str"/>
      <x:c r="E4274" s="6" t="n">
        <x:v>4</x:v>
      </x:c>
      <x:c r="F4274" s="6" t="n">
        <x:v>3</x:v>
      </x:c>
      <x:c r="G4274" s="6" t="n">
        <x:v>0</x:v>
      </x:c>
      <x:c r="H4274" s="7" t="str"/>
      <x:c r="I4274" s="7" t="str">
        <x:v>[{"id": "2", "num": 10000}, {"id": "110292", "num": 3}, {"id": "111012", "num": 3}]</x:v>
      </x:c>
      <x:c r="J4274" s="6" t="str">
        <x:v>https://raw.githubusercontent.com/Mar-7th/StarRailRes/dbe8cdfcfb0bf657b9fe1cf92d5537f118ccb487/index_new/cn/character_skill_trees.json</x:v>
      </x:c>
    </x:row>
    <x:row r="4275" ht="38" customHeight="1">
      <x:c r="A4275" s="6" t="str">
        <x:v>1508002_5</x:v>
      </x:c>
      <x:c r="B4275" s="6" t="str">
        <x:v>1508</x:v>
      </x:c>
      <x:c r="C4275" s="6" t="str">
        <x:v>1508002</x:v>
      </x:c>
      <x:c r="D4275" s="6" t="str"/>
      <x:c r="E4275" s="6" t="n">
        <x:v>5</x:v>
      </x:c>
      <x:c r="F4275" s="6" t="n">
        <x:v>4</x:v>
      </x:c>
      <x:c r="G4275" s="6" t="n">
        <x:v>0</x:v>
      </x:c>
      <x:c r="H4275" s="7" t="str"/>
      <x:c r="I4275" s="7" t="str">
        <x:v>[{"id": "2", "num": 20000}, {"id": "110292", "num": 5}, {"id": "111012", "num": 4}]</x:v>
      </x:c>
      <x:c r="J4275" s="6" t="str">
        <x:v>https://raw.githubusercontent.com/Mar-7th/StarRailRes/dbe8cdfcfb0bf657b9fe1cf92d5537f118ccb487/index_new/cn/character_skill_trees.json</x:v>
      </x:c>
    </x:row>
    <x:row r="4276" ht="38" customHeight="1">
      <x:c r="A4276" s="6" t="str">
        <x:v>1508002_6</x:v>
      </x:c>
      <x:c r="B4276" s="6" t="str">
        <x:v>1508</x:v>
      </x:c>
      <x:c r="C4276" s="6" t="str">
        <x:v>1508002</x:v>
      </x:c>
      <x:c r="D4276" s="6" t="str"/>
      <x:c r="E4276" s="6" t="n">
        <x:v>6</x:v>
      </x:c>
      <x:c r="F4276" s="6" t="n">
        <x:v>4</x:v>
      </x:c>
      <x:c r="G4276" s="6" t="n">
        <x:v>0</x:v>
      </x:c>
      <x:c r="H4276" s="7" t="str"/>
      <x:c r="I4276" s="7" t="str">
        <x:v>[{"id": "2", "num": 30000}, {"id": "110292", "num": 7}, {"id": "111012", "num": 6}]</x:v>
      </x:c>
      <x:c r="J4276" s="6" t="str">
        <x:v>https://raw.githubusercontent.com/Mar-7th/StarRailRes/dbe8cdfcfb0bf657b9fe1cf92d5537f118ccb487/index_new/cn/character_skill_trees.json</x:v>
      </x:c>
    </x:row>
    <x:row r="4277" ht="38" customHeight="1">
      <x:c r="A4277" s="6" t="str">
        <x:v>1508002_7</x:v>
      </x:c>
      <x:c r="B4277" s="6" t="str">
        <x:v>1508</x:v>
      </x:c>
      <x:c r="C4277" s="6" t="str">
        <x:v>1508002</x:v>
      </x:c>
      <x:c r="D4277" s="6" t="str"/>
      <x:c r="E4277" s="6" t="n">
        <x:v>7</x:v>
      </x:c>
      <x:c r="F4277" s="6" t="n">
        <x:v>5</x:v>
      </x:c>
      <x:c r="G4277" s="6" t="n">
        <x:v>0</x:v>
      </x:c>
      <x:c r="H4277" s="7" t="str"/>
      <x:c r="I4277" s="7" t="str">
        <x:v>[{"id": "2", "num": 45000}, {"id": "110293", "num": 3}, {"id": "111013", "num": 3}]</x:v>
      </x:c>
      <x:c r="J4277" s="6" t="str">
        <x:v>https://raw.githubusercontent.com/Mar-7th/StarRailRes/dbe8cdfcfb0bf657b9fe1cf92d5537f118ccb487/index_new/cn/character_skill_trees.json</x:v>
      </x:c>
    </x:row>
    <x:row r="4278" ht="53" customHeight="1">
      <x:c r="A4278" s="6" t="str">
        <x:v>1508002_8</x:v>
      </x:c>
      <x:c r="B4278" s="6" t="str">
        <x:v>1508</x:v>
      </x:c>
      <x:c r="C4278" s="6" t="str">
        <x:v>1508002</x:v>
      </x:c>
      <x:c r="D4278" s="6" t="str"/>
      <x:c r="E4278" s="6" t="n">
        <x:v>8</x:v>
      </x:c>
      <x:c r="F4278" s="6" t="n">
        <x:v>5</x:v>
      </x:c>
      <x:c r="G4278" s="6" t="n">
        <x:v>0</x:v>
      </x:c>
      <x:c r="H4278" s="7" t="str"/>
      <x:c r="I4278" s="7" t="str">
        <x:v>[{"id": "2", "num": 80000}, {"id": "110293", "num": 5}, {"id": "110501", "num": 1}, {"id": "111013", "num": 4}]</x:v>
      </x:c>
      <x:c r="J4278" s="6" t="str">
        <x:v>https://raw.githubusercontent.com/Mar-7th/StarRailRes/dbe8cdfcfb0bf657b9fe1cf92d5537f118ccb487/index_new/cn/character_skill_trees.json</x:v>
      </x:c>
    </x:row>
    <x:row r="4279" ht="53" customHeight="1">
      <x:c r="A4279" s="6" t="str">
        <x:v>1508002_9</x:v>
      </x:c>
      <x:c r="B4279" s="6" t="str">
        <x:v>1508</x:v>
      </x:c>
      <x:c r="C4279" s="6" t="str">
        <x:v>1508002</x:v>
      </x:c>
      <x:c r="D4279" s="6" t="str"/>
      <x:c r="E4279" s="6" t="n">
        <x:v>9</x:v>
      </x:c>
      <x:c r="F4279" s="6" t="n">
        <x:v>6</x:v>
      </x:c>
      <x:c r="G4279" s="6" t="n">
        <x:v>0</x:v>
      </x:c>
      <x:c r="H4279" s="7" t="str"/>
      <x:c r="I4279" s="7" t="str">
        <x:v>[{"id": "2", "num": 160000}, {"id": "110293", "num": 8}, {"id": "241", "num": 1}, {"id": "110501", "num": 1}]</x:v>
      </x:c>
      <x:c r="J4279" s="6" t="str">
        <x:v>https://raw.githubusercontent.com/Mar-7th/StarRailRes/dbe8cdfcfb0bf657b9fe1cf92d5537f118ccb487/index_new/cn/character_skill_trees.json</x:v>
      </x:c>
    </x:row>
    <x:row r="4280" ht="53" customHeight="1">
      <x:c r="A4280" s="6" t="str">
        <x:v>1508002_10</x:v>
      </x:c>
      <x:c r="B4280" s="6" t="str">
        <x:v>1508</x:v>
      </x:c>
      <x:c r="C4280" s="6" t="str">
        <x:v>1508002</x:v>
      </x:c>
      <x:c r="D4280" s="6" t="str"/>
      <x:c r="E4280" s="6" t="n">
        <x:v>10</x:v>
      </x:c>
      <x:c r="F4280" s="6" t="n">
        <x:v>6</x:v>
      </x:c>
      <x:c r="G4280" s="6" t="n">
        <x:v>0</x:v>
      </x:c>
      <x:c r="H4280" s="7" t="str"/>
      <x:c r="I4280" s="7" t="str">
        <x:v>[{"id": "2", "num": 300000}, {"id": "110293", "num": 14}, {"id": "241", "num": 1}, {"id": "110501", "num": 1}]</x:v>
      </x:c>
      <x:c r="J4280" s="6" t="str">
        <x:v>https://raw.githubusercontent.com/Mar-7th/StarRailRes/dbe8cdfcfb0bf657b9fe1cf92d5537f118ccb487/index_new/cn/character_skill_trees.json</x:v>
      </x:c>
    </x:row>
    <x:row r="4281" ht="20" customHeight="1">
      <x:c r="A4281" s="6" t="str">
        <x:v>1508003_1</x:v>
      </x:c>
      <x:c r="B4281" s="6" t="str">
        <x:v>1508</x:v>
      </x:c>
      <x:c r="C4281" s="6" t="str">
        <x:v>1508003</x:v>
      </x:c>
      <x:c r="D4281" s="6" t="str"/>
      <x:c r="E4281" s="6" t="n">
        <x:v>1</x:v>
      </x:c>
      <x:c r="F4281" s="6" t="n">
        <x:v>0</x:v>
      </x:c>
      <x:c r="G4281" s="6" t="n">
        <x:v>0</x:v>
      </x:c>
      <x:c r="H4281" s="7" t="str"/>
      <x:c r="I4281" s="7" t="str">
        <x:v>[]</x:v>
      </x:c>
      <x:c r="J4281" s="6" t="str">
        <x:v>https://raw.githubusercontent.com/Mar-7th/StarRailRes/dbe8cdfcfb0bf657b9fe1cf92d5537f118ccb487/index_new/cn/character_skill_trees.json</x:v>
      </x:c>
    </x:row>
    <x:row r="4282" ht="38" customHeight="1">
      <x:c r="A4282" s="6" t="str">
        <x:v>1508003_2</x:v>
      </x:c>
      <x:c r="B4282" s="6" t="str">
        <x:v>1508</x:v>
      </x:c>
      <x:c r="C4282" s="6" t="str">
        <x:v>1508003</x:v>
      </x:c>
      <x:c r="D4282" s="6" t="str"/>
      <x:c r="E4282" s="6" t="n">
        <x:v>2</x:v>
      </x:c>
      <x:c r="F4282" s="6" t="n">
        <x:v>1</x:v>
      </x:c>
      <x:c r="G4282" s="6" t="n">
        <x:v>0</x:v>
      </x:c>
      <x:c r="H4282" s="7" t="str"/>
      <x:c r="I4282" s="7" t="str">
        <x:v>[{"id": "2", "num": 2500}, {"id": "111011", "num": 3}]</x:v>
      </x:c>
      <x:c r="J4282" s="6" t="str">
        <x:v>https://raw.githubusercontent.com/Mar-7th/StarRailRes/dbe8cdfcfb0bf657b9fe1cf92d5537f118ccb487/index_new/cn/character_skill_trees.json</x:v>
      </x:c>
    </x:row>
    <x:row r="4283" ht="38" customHeight="1">
      <x:c r="A4283" s="6" t="str">
        <x:v>1508003_3</x:v>
      </x:c>
      <x:c r="B4283" s="6" t="str">
        <x:v>1508</x:v>
      </x:c>
      <x:c r="C4283" s="6" t="str">
        <x:v>1508003</x:v>
      </x:c>
      <x:c r="D4283" s="6" t="str"/>
      <x:c r="E4283" s="6" t="n">
        <x:v>3</x:v>
      </x:c>
      <x:c r="F4283" s="6" t="n">
        <x:v>2</x:v>
      </x:c>
      <x:c r="G4283" s="6" t="n">
        <x:v>0</x:v>
      </x:c>
      <x:c r="H4283" s="7" t="str"/>
      <x:c r="I4283" s="7" t="str">
        <x:v>[{"id": "2", "num": 5000}, {"id": "110291", "num": 3}, {"id": "111011", "num": 6}]</x:v>
      </x:c>
      <x:c r="J4283" s="6" t="str">
        <x:v>https://raw.githubusercontent.com/Mar-7th/StarRailRes/dbe8cdfcfb0bf657b9fe1cf92d5537f118ccb487/index_new/cn/character_skill_trees.json</x:v>
      </x:c>
    </x:row>
    <x:row r="4284" ht="38" customHeight="1">
      <x:c r="A4284" s="6" t="str">
        <x:v>1508003_4</x:v>
      </x:c>
      <x:c r="B4284" s="6" t="str">
        <x:v>1508</x:v>
      </x:c>
      <x:c r="C4284" s="6" t="str">
        <x:v>1508003</x:v>
      </x:c>
      <x:c r="D4284" s="6" t="str"/>
      <x:c r="E4284" s="6" t="n">
        <x:v>4</x:v>
      </x:c>
      <x:c r="F4284" s="6" t="n">
        <x:v>3</x:v>
      </x:c>
      <x:c r="G4284" s="6" t="n">
        <x:v>0</x:v>
      </x:c>
      <x:c r="H4284" s="7" t="str"/>
      <x:c r="I4284" s="7" t="str">
        <x:v>[{"id": "2", "num": 10000}, {"id": "110292", "num": 3}, {"id": "111012", "num": 3}]</x:v>
      </x:c>
      <x:c r="J4284" s="6" t="str">
        <x:v>https://raw.githubusercontent.com/Mar-7th/StarRailRes/dbe8cdfcfb0bf657b9fe1cf92d5537f118ccb487/index_new/cn/character_skill_trees.json</x:v>
      </x:c>
    </x:row>
    <x:row r="4285" ht="38" customHeight="1">
      <x:c r="A4285" s="6" t="str">
        <x:v>1508003_5</x:v>
      </x:c>
      <x:c r="B4285" s="6" t="str">
        <x:v>1508</x:v>
      </x:c>
      <x:c r="C4285" s="6" t="str">
        <x:v>1508003</x:v>
      </x:c>
      <x:c r="D4285" s="6" t="str"/>
      <x:c r="E4285" s="6" t="n">
        <x:v>5</x:v>
      </x:c>
      <x:c r="F4285" s="6" t="n">
        <x:v>4</x:v>
      </x:c>
      <x:c r="G4285" s="6" t="n">
        <x:v>0</x:v>
      </x:c>
      <x:c r="H4285" s="7" t="str"/>
      <x:c r="I4285" s="7" t="str">
        <x:v>[{"id": "2", "num": 20000}, {"id": "110292", "num": 5}, {"id": "111012", "num": 4}]</x:v>
      </x:c>
      <x:c r="J4285" s="6" t="str">
        <x:v>https://raw.githubusercontent.com/Mar-7th/StarRailRes/dbe8cdfcfb0bf657b9fe1cf92d5537f118ccb487/index_new/cn/character_skill_trees.json</x:v>
      </x:c>
    </x:row>
    <x:row r="4286" ht="38" customHeight="1">
      <x:c r="A4286" s="6" t="str">
        <x:v>1508003_6</x:v>
      </x:c>
      <x:c r="B4286" s="6" t="str">
        <x:v>1508</x:v>
      </x:c>
      <x:c r="C4286" s="6" t="str">
        <x:v>1508003</x:v>
      </x:c>
      <x:c r="D4286" s="6" t="str"/>
      <x:c r="E4286" s="6" t="n">
        <x:v>6</x:v>
      </x:c>
      <x:c r="F4286" s="6" t="n">
        <x:v>4</x:v>
      </x:c>
      <x:c r="G4286" s="6" t="n">
        <x:v>0</x:v>
      </x:c>
      <x:c r="H4286" s="7" t="str"/>
      <x:c r="I4286" s="7" t="str">
        <x:v>[{"id": "2", "num": 30000}, {"id": "110292", "num": 7}, {"id": "111012", "num": 6}]</x:v>
      </x:c>
      <x:c r="J4286" s="6" t="str">
        <x:v>https://raw.githubusercontent.com/Mar-7th/StarRailRes/dbe8cdfcfb0bf657b9fe1cf92d5537f118ccb487/index_new/cn/character_skill_trees.json</x:v>
      </x:c>
    </x:row>
    <x:row r="4287" ht="38" customHeight="1">
      <x:c r="A4287" s="6" t="str">
        <x:v>1508003_7</x:v>
      </x:c>
      <x:c r="B4287" s="6" t="str">
        <x:v>1508</x:v>
      </x:c>
      <x:c r="C4287" s="6" t="str">
        <x:v>1508003</x:v>
      </x:c>
      <x:c r="D4287" s="6" t="str"/>
      <x:c r="E4287" s="6" t="n">
        <x:v>7</x:v>
      </x:c>
      <x:c r="F4287" s="6" t="n">
        <x:v>5</x:v>
      </x:c>
      <x:c r="G4287" s="6" t="n">
        <x:v>0</x:v>
      </x:c>
      <x:c r="H4287" s="7" t="str"/>
      <x:c r="I4287" s="7" t="str">
        <x:v>[{"id": "2", "num": 45000}, {"id": "110293", "num": 3}, {"id": "111013", "num": 3}]</x:v>
      </x:c>
      <x:c r="J4287" s="6" t="str">
        <x:v>https://raw.githubusercontent.com/Mar-7th/StarRailRes/dbe8cdfcfb0bf657b9fe1cf92d5537f118ccb487/index_new/cn/character_skill_trees.json</x:v>
      </x:c>
    </x:row>
    <x:row r="4288" ht="53" customHeight="1">
      <x:c r="A4288" s="6" t="str">
        <x:v>1508003_8</x:v>
      </x:c>
      <x:c r="B4288" s="6" t="str">
        <x:v>1508</x:v>
      </x:c>
      <x:c r="C4288" s="6" t="str">
        <x:v>1508003</x:v>
      </x:c>
      <x:c r="D4288" s="6" t="str"/>
      <x:c r="E4288" s="6" t="n">
        <x:v>8</x:v>
      </x:c>
      <x:c r="F4288" s="6" t="n">
        <x:v>5</x:v>
      </x:c>
      <x:c r="G4288" s="6" t="n">
        <x:v>0</x:v>
      </x:c>
      <x:c r="H4288" s="7" t="str"/>
      <x:c r="I4288" s="7" t="str">
        <x:v>[{"id": "2", "num": 80000}, {"id": "110293", "num": 5}, {"id": "110501", "num": 1}, {"id": "111013", "num": 4}]</x:v>
      </x:c>
      <x:c r="J4288" s="6" t="str">
        <x:v>https://raw.githubusercontent.com/Mar-7th/StarRailRes/dbe8cdfcfb0bf657b9fe1cf92d5537f118ccb487/index_new/cn/character_skill_trees.json</x:v>
      </x:c>
    </x:row>
    <x:row r="4289" ht="53" customHeight="1">
      <x:c r="A4289" s="6" t="str">
        <x:v>1508003_9</x:v>
      </x:c>
      <x:c r="B4289" s="6" t="str">
        <x:v>1508</x:v>
      </x:c>
      <x:c r="C4289" s="6" t="str">
        <x:v>1508003</x:v>
      </x:c>
      <x:c r="D4289" s="6" t="str"/>
      <x:c r="E4289" s="6" t="n">
        <x:v>9</x:v>
      </x:c>
      <x:c r="F4289" s="6" t="n">
        <x:v>6</x:v>
      </x:c>
      <x:c r="G4289" s="6" t="n">
        <x:v>0</x:v>
      </x:c>
      <x:c r="H4289" s="7" t="str"/>
      <x:c r="I4289" s="7" t="str">
        <x:v>[{"id": "2", "num": 160000}, {"id": "110293", "num": 8}, {"id": "241", "num": 1}, {"id": "110501", "num": 1}]</x:v>
      </x:c>
      <x:c r="J4289" s="6" t="str">
        <x:v>https://raw.githubusercontent.com/Mar-7th/StarRailRes/dbe8cdfcfb0bf657b9fe1cf92d5537f118ccb487/index_new/cn/character_skill_trees.json</x:v>
      </x:c>
    </x:row>
    <x:row r="4290" ht="53" customHeight="1">
      <x:c r="A4290" s="6" t="str">
        <x:v>1508003_10</x:v>
      </x:c>
      <x:c r="B4290" s="6" t="str">
        <x:v>1508</x:v>
      </x:c>
      <x:c r="C4290" s="6" t="str">
        <x:v>1508003</x:v>
      </x:c>
      <x:c r="D4290" s="6" t="str"/>
      <x:c r="E4290" s="6" t="n">
        <x:v>10</x:v>
      </x:c>
      <x:c r="F4290" s="6" t="n">
        <x:v>6</x:v>
      </x:c>
      <x:c r="G4290" s="6" t="n">
        <x:v>0</x:v>
      </x:c>
      <x:c r="H4290" s="7" t="str"/>
      <x:c r="I4290" s="7" t="str">
        <x:v>[{"id": "2", "num": 300000}, {"id": "110293", "num": 14}, {"id": "241", "num": 1}, {"id": "110501", "num": 1}]</x:v>
      </x:c>
      <x:c r="J4290" s="6" t="str">
        <x:v>https://raw.githubusercontent.com/Mar-7th/StarRailRes/dbe8cdfcfb0bf657b9fe1cf92d5537f118ccb487/index_new/cn/character_skill_trees.json</x:v>
      </x:c>
    </x:row>
    <x:row r="4291" ht="20" customHeight="1">
      <x:c r="A4291" s="6" t="str">
        <x:v>1508004_1</x:v>
      </x:c>
      <x:c r="B4291" s="6" t="str">
        <x:v>1508</x:v>
      </x:c>
      <x:c r="C4291" s="6" t="str">
        <x:v>1508004</x:v>
      </x:c>
      <x:c r="D4291" s="6" t="str"/>
      <x:c r="E4291" s="6" t="n">
        <x:v>1</x:v>
      </x:c>
      <x:c r="F4291" s="6" t="n">
        <x:v>0</x:v>
      </x:c>
      <x:c r="G4291" s="6" t="n">
        <x:v>0</x:v>
      </x:c>
      <x:c r="H4291" s="7" t="str"/>
      <x:c r="I4291" s="7" t="str">
        <x:v>[]</x:v>
      </x:c>
      <x:c r="J4291" s="6" t="str">
        <x:v>https://raw.githubusercontent.com/Mar-7th/StarRailRes/dbe8cdfcfb0bf657b9fe1cf92d5537f118ccb487/index_new/cn/character_skill_trees.json</x:v>
      </x:c>
    </x:row>
    <x:row r="4292" ht="38" customHeight="1">
      <x:c r="A4292" s="6" t="str">
        <x:v>1508004_2</x:v>
      </x:c>
      <x:c r="B4292" s="6" t="str">
        <x:v>1508</x:v>
      </x:c>
      <x:c r="C4292" s="6" t="str">
        <x:v>1508004</x:v>
      </x:c>
      <x:c r="D4292" s="6" t="str"/>
      <x:c r="E4292" s="6" t="n">
        <x:v>2</x:v>
      </x:c>
      <x:c r="F4292" s="6" t="n">
        <x:v>1</x:v>
      </x:c>
      <x:c r="G4292" s="6" t="n">
        <x:v>0</x:v>
      </x:c>
      <x:c r="H4292" s="7" t="str"/>
      <x:c r="I4292" s="7" t="str">
        <x:v>[{"id": "2", "num": 2500}, {"id": "111011", "num": 3}]</x:v>
      </x:c>
      <x:c r="J4292" s="6" t="str">
        <x:v>https://raw.githubusercontent.com/Mar-7th/StarRailRes/dbe8cdfcfb0bf657b9fe1cf92d5537f118ccb487/index_new/cn/character_skill_trees.json</x:v>
      </x:c>
    </x:row>
    <x:row r="4293" ht="38" customHeight="1">
      <x:c r="A4293" s="6" t="str">
        <x:v>1508004_3</x:v>
      </x:c>
      <x:c r="B4293" s="6" t="str">
        <x:v>1508</x:v>
      </x:c>
      <x:c r="C4293" s="6" t="str">
        <x:v>1508004</x:v>
      </x:c>
      <x:c r="D4293" s="6" t="str"/>
      <x:c r="E4293" s="6" t="n">
        <x:v>3</x:v>
      </x:c>
      <x:c r="F4293" s="6" t="n">
        <x:v>2</x:v>
      </x:c>
      <x:c r="G4293" s="6" t="n">
        <x:v>0</x:v>
      </x:c>
      <x:c r="H4293" s="7" t="str"/>
      <x:c r="I4293" s="7" t="str">
        <x:v>[{"id": "2", "num": 5000}, {"id": "110291", "num": 3}, {"id": "111011", "num": 6}]</x:v>
      </x:c>
      <x:c r="J4293" s="6" t="str">
        <x:v>https://raw.githubusercontent.com/Mar-7th/StarRailRes/dbe8cdfcfb0bf657b9fe1cf92d5537f118ccb487/index_new/cn/character_skill_trees.json</x:v>
      </x:c>
    </x:row>
    <x:row r="4294" ht="38" customHeight="1">
      <x:c r="A4294" s="6" t="str">
        <x:v>1508004_4</x:v>
      </x:c>
      <x:c r="B4294" s="6" t="str">
        <x:v>1508</x:v>
      </x:c>
      <x:c r="C4294" s="6" t="str">
        <x:v>1508004</x:v>
      </x:c>
      <x:c r="D4294" s="6" t="str"/>
      <x:c r="E4294" s="6" t="n">
        <x:v>4</x:v>
      </x:c>
      <x:c r="F4294" s="6" t="n">
        <x:v>3</x:v>
      </x:c>
      <x:c r="G4294" s="6" t="n">
        <x:v>0</x:v>
      </x:c>
      <x:c r="H4294" s="7" t="str"/>
      <x:c r="I4294" s="7" t="str">
        <x:v>[{"id": "2", "num": 10000}, {"id": "110292", "num": 3}, {"id": "111012", "num": 3}]</x:v>
      </x:c>
      <x:c r="J4294" s="6" t="str">
        <x:v>https://raw.githubusercontent.com/Mar-7th/StarRailRes/dbe8cdfcfb0bf657b9fe1cf92d5537f118ccb487/index_new/cn/character_skill_trees.json</x:v>
      </x:c>
    </x:row>
    <x:row r="4295" ht="38" customHeight="1">
      <x:c r="A4295" s="6" t="str">
        <x:v>1508004_5</x:v>
      </x:c>
      <x:c r="B4295" s="6" t="str">
        <x:v>1508</x:v>
      </x:c>
      <x:c r="C4295" s="6" t="str">
        <x:v>1508004</x:v>
      </x:c>
      <x:c r="D4295" s="6" t="str"/>
      <x:c r="E4295" s="6" t="n">
        <x:v>5</x:v>
      </x:c>
      <x:c r="F4295" s="6" t="n">
        <x:v>4</x:v>
      </x:c>
      <x:c r="G4295" s="6" t="n">
        <x:v>0</x:v>
      </x:c>
      <x:c r="H4295" s="7" t="str"/>
      <x:c r="I4295" s="7" t="str">
        <x:v>[{"id": "2", "num": 20000}, {"id": "110292", "num": 5}, {"id": "111012", "num": 4}]</x:v>
      </x:c>
      <x:c r="J4295" s="6" t="str">
        <x:v>https://raw.githubusercontent.com/Mar-7th/StarRailRes/dbe8cdfcfb0bf657b9fe1cf92d5537f118ccb487/index_new/cn/character_skill_trees.json</x:v>
      </x:c>
    </x:row>
    <x:row r="4296" ht="38" customHeight="1">
      <x:c r="A4296" s="6" t="str">
        <x:v>1508004_6</x:v>
      </x:c>
      <x:c r="B4296" s="6" t="str">
        <x:v>1508</x:v>
      </x:c>
      <x:c r="C4296" s="6" t="str">
        <x:v>1508004</x:v>
      </x:c>
      <x:c r="D4296" s="6" t="str"/>
      <x:c r="E4296" s="6" t="n">
        <x:v>6</x:v>
      </x:c>
      <x:c r="F4296" s="6" t="n">
        <x:v>4</x:v>
      </x:c>
      <x:c r="G4296" s="6" t="n">
        <x:v>0</x:v>
      </x:c>
      <x:c r="H4296" s="7" t="str"/>
      <x:c r="I4296" s="7" t="str">
        <x:v>[{"id": "2", "num": 30000}, {"id": "110292", "num": 7}, {"id": "111012", "num": 6}]</x:v>
      </x:c>
      <x:c r="J4296" s="6" t="str">
        <x:v>https://raw.githubusercontent.com/Mar-7th/StarRailRes/dbe8cdfcfb0bf657b9fe1cf92d5537f118ccb487/index_new/cn/character_skill_trees.json</x:v>
      </x:c>
    </x:row>
    <x:row r="4297" ht="38" customHeight="1">
      <x:c r="A4297" s="6" t="str">
        <x:v>1508004_7</x:v>
      </x:c>
      <x:c r="B4297" s="6" t="str">
        <x:v>1508</x:v>
      </x:c>
      <x:c r="C4297" s="6" t="str">
        <x:v>1508004</x:v>
      </x:c>
      <x:c r="D4297" s="6" t="str"/>
      <x:c r="E4297" s="6" t="n">
        <x:v>7</x:v>
      </x:c>
      <x:c r="F4297" s="6" t="n">
        <x:v>5</x:v>
      </x:c>
      <x:c r="G4297" s="6" t="n">
        <x:v>0</x:v>
      </x:c>
      <x:c r="H4297" s="7" t="str"/>
      <x:c r="I4297" s="7" t="str">
        <x:v>[{"id": "2", "num": 45000}, {"id": "110293", "num": 3}, {"id": "111013", "num": 3}]</x:v>
      </x:c>
      <x:c r="J4297" s="6" t="str">
        <x:v>https://raw.githubusercontent.com/Mar-7th/StarRailRes/dbe8cdfcfb0bf657b9fe1cf92d5537f118ccb487/index_new/cn/character_skill_trees.json</x:v>
      </x:c>
    </x:row>
    <x:row r="4298" ht="53" customHeight="1">
      <x:c r="A4298" s="6" t="str">
        <x:v>1508004_8</x:v>
      </x:c>
      <x:c r="B4298" s="6" t="str">
        <x:v>1508</x:v>
      </x:c>
      <x:c r="C4298" s="6" t="str">
        <x:v>1508004</x:v>
      </x:c>
      <x:c r="D4298" s="6" t="str"/>
      <x:c r="E4298" s="6" t="n">
        <x:v>8</x:v>
      </x:c>
      <x:c r="F4298" s="6" t="n">
        <x:v>5</x:v>
      </x:c>
      <x:c r="G4298" s="6" t="n">
        <x:v>0</x:v>
      </x:c>
      <x:c r="H4298" s="7" t="str"/>
      <x:c r="I4298" s="7" t="str">
        <x:v>[{"id": "2", "num": 80000}, {"id": "110293", "num": 5}, {"id": "110501", "num": 1}, {"id": "111013", "num": 4}]</x:v>
      </x:c>
      <x:c r="J4298" s="6" t="str">
        <x:v>https://raw.githubusercontent.com/Mar-7th/StarRailRes/dbe8cdfcfb0bf657b9fe1cf92d5537f118ccb487/index_new/cn/character_skill_trees.json</x:v>
      </x:c>
    </x:row>
    <x:row r="4299" ht="53" customHeight="1">
      <x:c r="A4299" s="6" t="str">
        <x:v>1508004_9</x:v>
      </x:c>
      <x:c r="B4299" s="6" t="str">
        <x:v>1508</x:v>
      </x:c>
      <x:c r="C4299" s="6" t="str">
        <x:v>1508004</x:v>
      </x:c>
      <x:c r="D4299" s="6" t="str"/>
      <x:c r="E4299" s="6" t="n">
        <x:v>9</x:v>
      </x:c>
      <x:c r="F4299" s="6" t="n">
        <x:v>6</x:v>
      </x:c>
      <x:c r="G4299" s="6" t="n">
        <x:v>0</x:v>
      </x:c>
      <x:c r="H4299" s="7" t="str"/>
      <x:c r="I4299" s="7" t="str">
        <x:v>[{"id": "2", "num": 160000}, {"id": "110293", "num": 8}, {"id": "241", "num": 1}, {"id": "110501", "num": 1}]</x:v>
      </x:c>
      <x:c r="J4299" s="6" t="str">
        <x:v>https://raw.githubusercontent.com/Mar-7th/StarRailRes/dbe8cdfcfb0bf657b9fe1cf92d5537f118ccb487/index_new/cn/character_skill_trees.json</x:v>
      </x:c>
    </x:row>
    <x:row r="4300" ht="53" customHeight="1">
      <x:c r="A4300" s="6" t="str">
        <x:v>1508004_10</x:v>
      </x:c>
      <x:c r="B4300" s="6" t="str">
        <x:v>1508</x:v>
      </x:c>
      <x:c r="C4300" s="6" t="str">
        <x:v>1508004</x:v>
      </x:c>
      <x:c r="D4300" s="6" t="str"/>
      <x:c r="E4300" s="6" t="n">
        <x:v>10</x:v>
      </x:c>
      <x:c r="F4300" s="6" t="n">
        <x:v>6</x:v>
      </x:c>
      <x:c r="G4300" s="6" t="n">
        <x:v>0</x:v>
      </x:c>
      <x:c r="H4300" s="7" t="str"/>
      <x:c r="I4300" s="7" t="str">
        <x:v>[{"id": "2", "num": 300000}, {"id": "110293", "num": 14}, {"id": "241", "num": 1}, {"id": "110501", "num": 1}]</x:v>
      </x:c>
      <x:c r="J4300" s="6" t="str">
        <x:v>https://raw.githubusercontent.com/Mar-7th/StarRailRes/dbe8cdfcfb0bf657b9fe1cf92d5537f118ccb487/index_new/cn/character_skill_trees.json</x:v>
      </x:c>
    </x:row>
    <x:row r="4301" ht="20" customHeight="1">
      <x:c r="A4301" s="6" t="str">
        <x:v>1508007_1</x:v>
      </x:c>
      <x:c r="B4301" s="6" t="str">
        <x:v>1508</x:v>
      </x:c>
      <x:c r="C4301" s="6" t="str">
        <x:v>1508007</x:v>
      </x:c>
      <x:c r="D4301" s="6" t="str"/>
      <x:c r="E4301" s="6" t="n">
        <x:v>1</x:v>
      </x:c>
      <x:c r="F4301" s="6" t="n">
        <x:v>0</x:v>
      </x:c>
      <x:c r="G4301" s="6" t="n">
        <x:v>0</x:v>
      </x:c>
      <x:c r="H4301" s="7" t="str"/>
      <x:c r="I4301" s="7" t="str">
        <x:v>[]</x:v>
      </x:c>
      <x:c r="J4301" s="6" t="str">
        <x:v>https://raw.githubusercontent.com/Mar-7th/StarRailRes/dbe8cdfcfb0bf657b9fe1cf92d5537f118ccb487/index_new/cn/character_skill_trees.json</x:v>
      </x:c>
    </x:row>
    <x:row r="4302" ht="38" customHeight="1">
      <x:c r="A4302" s="6" t="str">
        <x:v>1508101_1</x:v>
      </x:c>
      <x:c r="B4302" s="6" t="str">
        <x:v>1508</x:v>
      </x:c>
      <x:c r="C4302" s="6" t="str">
        <x:v>1508101</x:v>
      </x:c>
      <x:c r="D4302" s="6" t="str">
        <x:v>秉持优雅</x:v>
      </x:c>
      <x:c r="E4302" s="6" t="n">
        <x:v>1</x:v>
      </x:c>
      <x:c r="F4302" s="6" t="n">
        <x:v>2</x:v>
      </x:c>
      <x:c r="G4302" s="6" t="n">
        <x:v>0</x:v>
      </x:c>
      <x:c r="H4302" s="7" t="str">
        <x:v>远坂凛在场时，战技点上限额外增加#1[i]点。进入战斗时，远坂凛的攻击力提高#2[i]%，量子属性抗性穿透提高#3[i]%，若Archer在队伍中，Archer也会获得该效果。</x:v>
      </x:c>
      <x:c r="I4302" s="7" t="str">
        <x:v>[{"id": "2", "num": 5000}, {"id": "110291", "num": 3}, {"id": "110501", "num": 1}]</x:v>
      </x:c>
      <x:c r="J4302" s="6" t="str">
        <x:v>https://raw.githubusercontent.com/Mar-7th/StarRailRes/dbe8cdfcfb0bf657b9fe1cf92d5537f118ccb487/index_new/cn/character_skill_trees.json</x:v>
      </x:c>
    </x:row>
    <x:row r="4303" ht="53" customHeight="1">
      <x:c r="A4303" s="6" t="str">
        <x:v>1508102_1</x:v>
      </x:c>
      <x:c r="B4303" s="6" t="str">
        <x:v>1508</x:v>
      </x:c>
      <x:c r="C4303" s="6" t="str">
        <x:v>1508102</x:v>
      </x:c>
      <x:c r="D4303" s="6" t="str">
        <x:v>淑女风范</x:v>
      </x:c>
      <x:c r="E4303" s="6" t="n">
        <x:v>1</x:v>
      </x:c>
      <x:c r="F4303" s="6" t="n">
        <x:v>4</x:v>
      </x:c>
      <x:c r="G4303" s="6" t="n">
        <x:v>0</x:v>
      </x:c>
      <x:c r="H4303" s="7" t="str">
        <x:v>进入战斗时和施放强化战技后，远坂凛的速度提高#1[i]%，持续#2[i]回合。</x:v>
      </x:c>
      <x:c r="I4303" s="7" t="str">
        <x:v>[{"id": "2", "num": 20000}, {"id": "110292", "num": 5}, {"id": "241", "num": 1}, {"id": "110501", "num": 1}]</x:v>
      </x:c>
      <x:c r="J4303" s="6" t="str">
        <x:v>https://raw.githubusercontent.com/Mar-7th/StarRailRes/dbe8cdfcfb0bf657b9fe1cf92d5537f118ccb487/index_new/cn/character_skill_trees.json</x:v>
      </x:c>
    </x:row>
    <x:row r="4304" ht="53" customHeight="1">
      <x:c r="A4304" s="6" t="str">
        <x:v>1508103_1</x:v>
      </x:c>
      <x:c r="B4304" s="6" t="str">
        <x:v>1508</x:v>
      </x:c>
      <x:c r="C4304" s="6" t="str">
        <x:v>1508103</x:v>
      </x:c>
      <x:c r="D4304" s="6" t="str">
        <x:v>财源广进</x:v>
      </x:c>
      <x:c r="E4304" s="6" t="n">
        <x:v>1</x:v>
      </x:c>
      <x:c r="F4304" s="6" t="n">
        <x:v>6</x:v>
      </x:c>
      <x:c r="G4304" s="6" t="n">
        <x:v>0</x:v>
      </x:c>
      <x:c r="H4304" s="7" t="str">
        <x:v>远坂凛施放终结技时，获得#1[i]点【宝石能量】。</x:v>
      </x:c>
      <x:c r="I4304" s="7" t="str">
        <x:v>[{"id": "2", "num": 160000}, {"id": "110293", "num": 8}, {"id": "241", "num": 1}, {"id": "110501", "num": 1}]</x:v>
      </x:c>
      <x:c r="J4304" s="6" t="str">
        <x:v>https://raw.githubusercontent.com/Mar-7th/StarRailRes/dbe8cdfcfb0bf657b9fe1cf92d5537f118ccb487/index_new/cn/character_skill_trees.json</x:v>
      </x:c>
    </x:row>
    <x:row r="4305" ht="38" customHeight="1">
      <x:c r="A4305" s="6" t="str">
        <x:v>1508201_1</x:v>
      </x:c>
      <x:c r="B4305" s="6" t="str">
        <x:v>1508</x:v>
      </x:c>
      <x:c r="C4305" s="6" t="str">
        <x:v>1508201</x:v>
      </x:c>
      <x:c r="D4305" s="6" t="str">
        <x:v>暴击伤害强化</x:v>
      </x:c>
      <x:c r="E4305" s="6" t="n">
        <x:v>1</x:v>
      </x:c>
      <x:c r="F4305" s="6" t="n">
        <x:v>0</x:v>
      </x:c>
      <x:c r="G4305" s="6" t="n">
        <x:v>1</x:v>
      </x:c>
      <x:c r="H4305" s="7" t="str"/>
      <x:c r="I4305" s="7" t="str">
        <x:v>[{"id": "2", "num": 2500}, {"id": "111011", "num": 2}]</x:v>
      </x:c>
      <x:c r="J4305" s="6" t="str">
        <x:v>https://raw.githubusercontent.com/Mar-7th/StarRailRes/dbe8cdfcfb0bf657b9fe1cf92d5537f118ccb487/index_new/cn/character_skill_trees.json</x:v>
      </x:c>
    </x:row>
    <x:row r="4306" ht="38" customHeight="1">
      <x:c r="A4306" s="6" t="str">
        <x:v>1508202_1</x:v>
      </x:c>
      <x:c r="B4306" s="6" t="str">
        <x:v>1508</x:v>
      </x:c>
      <x:c r="C4306" s="6" t="str">
        <x:v>1508202</x:v>
      </x:c>
      <x:c r="D4306" s="6" t="str">
        <x:v>攻击强化</x:v>
      </x:c>
      <x:c r="E4306" s="6" t="n">
        <x:v>1</x:v>
      </x:c>
      <x:c r="F4306" s="6" t="n">
        <x:v>2</x:v>
      </x:c>
      <x:c r="G4306" s="6" t="n">
        <x:v>0</x:v>
      </x:c>
      <x:c r="H4306" s="7" t="str"/>
      <x:c r="I4306" s="7" t="str">
        <x:v>[{"id": "2", "num": 5000}, {"id": "110291", "num": 3}, {"id": "111011", "num": 6}]</x:v>
      </x:c>
      <x:c r="J4306" s="6" t="str">
        <x:v>https://raw.githubusercontent.com/Mar-7th/StarRailRes/dbe8cdfcfb0bf657b9fe1cf92d5537f118ccb487/index_new/cn/character_skill_trees.json</x:v>
      </x:c>
    </x:row>
    <x:row r="4307" ht="38" customHeight="1">
      <x:c r="A4307" s="6" t="str">
        <x:v>1508203_1</x:v>
      </x:c>
      <x:c r="B4307" s="6" t="str">
        <x:v>1508</x:v>
      </x:c>
      <x:c r="C4307" s="6" t="str">
        <x:v>1508203</x:v>
      </x:c>
      <x:c r="D4307" s="6" t="str">
        <x:v>暴击伤害强化</x:v>
      </x:c>
      <x:c r="E4307" s="6" t="n">
        <x:v>1</x:v>
      </x:c>
      <x:c r="F4307" s="6" t="n">
        <x:v>3</x:v>
      </x:c>
      <x:c r="G4307" s="6" t="n">
        <x:v>0</x:v>
      </x:c>
      <x:c r="H4307" s="7" t="str"/>
      <x:c r="I4307" s="7" t="str">
        <x:v>[{"id": "2", "num": 10000}, {"id": "110292", "num": 3}, {"id": "111012", "num": 3}]</x:v>
      </x:c>
      <x:c r="J4307" s="6" t="str">
        <x:v>https://raw.githubusercontent.com/Mar-7th/StarRailRes/dbe8cdfcfb0bf657b9fe1cf92d5537f118ccb487/index_new/cn/character_skill_trees.json</x:v>
      </x:c>
    </x:row>
    <x:row r="4308" ht="38" customHeight="1">
      <x:c r="A4308" s="6" t="str">
        <x:v>1508204_1</x:v>
      </x:c>
      <x:c r="B4308" s="6" t="str">
        <x:v>1508</x:v>
      </x:c>
      <x:c r="C4308" s="6" t="str">
        <x:v>1508204</x:v>
      </x:c>
      <x:c r="D4308" s="6" t="str">
        <x:v>伤害强化•量子</x:v>
      </x:c>
      <x:c r="E4308" s="6" t="n">
        <x:v>1</x:v>
      </x:c>
      <x:c r="F4308" s="6" t="n">
        <x:v>3</x:v>
      </x:c>
      <x:c r="G4308" s="6" t="n">
        <x:v>0</x:v>
      </x:c>
      <x:c r="H4308" s="7" t="str"/>
      <x:c r="I4308" s="7" t="str">
        <x:v>[{"id": "2", "num": 10000}, {"id": "110292", "num": 3}, {"id": "111012", "num": 3}]</x:v>
      </x:c>
      <x:c r="J4308" s="6" t="str">
        <x:v>https://raw.githubusercontent.com/Mar-7th/StarRailRes/dbe8cdfcfb0bf657b9fe1cf92d5537f118ccb487/index_new/cn/character_skill_trees.json</x:v>
      </x:c>
    </x:row>
    <x:row r="4309" ht="38" customHeight="1">
      <x:c r="A4309" s="6" t="str">
        <x:v>1508205_1</x:v>
      </x:c>
      <x:c r="B4309" s="6" t="str">
        <x:v>1508</x:v>
      </x:c>
      <x:c r="C4309" s="6" t="str">
        <x:v>1508205</x:v>
      </x:c>
      <x:c r="D4309" s="6" t="str">
        <x:v>暴击伤害强化</x:v>
      </x:c>
      <x:c r="E4309" s="6" t="n">
        <x:v>1</x:v>
      </x:c>
      <x:c r="F4309" s="6" t="n">
        <x:v>4</x:v>
      </x:c>
      <x:c r="G4309" s="6" t="n">
        <x:v>0</x:v>
      </x:c>
      <x:c r="H4309" s="7" t="str"/>
      <x:c r="I4309" s="7" t="str">
        <x:v>[{"id": "2", "num": 20000}, {"id": "110292", "num": 5}, {"id": "111012", "num": 4}]</x:v>
      </x:c>
      <x:c r="J4309" s="6" t="str">
        <x:v>https://raw.githubusercontent.com/Mar-7th/StarRailRes/dbe8cdfcfb0bf657b9fe1cf92d5537f118ccb487/index_new/cn/character_skill_trees.json</x:v>
      </x:c>
    </x:row>
    <x:row r="4310" ht="38" customHeight="1">
      <x:c r="A4310" s="6" t="str">
        <x:v>1508206_1</x:v>
      </x:c>
      <x:c r="B4310" s="6" t="str">
        <x:v>1508</x:v>
      </x:c>
      <x:c r="C4310" s="6" t="str">
        <x:v>1508206</x:v>
      </x:c>
      <x:c r="D4310" s="6" t="str">
        <x:v>攻击强化</x:v>
      </x:c>
      <x:c r="E4310" s="6" t="n">
        <x:v>1</x:v>
      </x:c>
      <x:c r="F4310" s="6" t="n">
        <x:v>5</x:v>
      </x:c>
      <x:c r="G4310" s="6" t="n">
        <x:v>0</x:v>
      </x:c>
      <x:c r="H4310" s="7" t="str"/>
      <x:c r="I4310" s="7" t="str">
        <x:v>[{"id": "2", "num": 45000}, {"id": "110293", "num": 3}, {"id": "111013", "num": 3}]</x:v>
      </x:c>
      <x:c r="J4310" s="6" t="str">
        <x:v>https://raw.githubusercontent.com/Mar-7th/StarRailRes/dbe8cdfcfb0bf657b9fe1cf92d5537f118ccb487/index_new/cn/character_skill_trees.json</x:v>
      </x:c>
    </x:row>
    <x:row r="4311" ht="38" customHeight="1">
      <x:c r="A4311" s="6" t="str">
        <x:v>1508207_1</x:v>
      </x:c>
      <x:c r="B4311" s="6" t="str">
        <x:v>1508</x:v>
      </x:c>
      <x:c r="C4311" s="6" t="str">
        <x:v>1508207</x:v>
      </x:c>
      <x:c r="D4311" s="6" t="str">
        <x:v>暴击伤害强化</x:v>
      </x:c>
      <x:c r="E4311" s="6" t="n">
        <x:v>1</x:v>
      </x:c>
      <x:c r="F4311" s="6" t="n">
        <x:v>5</x:v>
      </x:c>
      <x:c r="G4311" s="6" t="n">
        <x:v>0</x:v>
      </x:c>
      <x:c r="H4311" s="7" t="str"/>
      <x:c r="I4311" s="7" t="str">
        <x:v>[{"id": "2", "num": 45000}, {"id": "110293", "num": 3}, {"id": "111013", "num": 3}]</x:v>
      </x:c>
      <x:c r="J4311" s="6" t="str">
        <x:v>https://raw.githubusercontent.com/Mar-7th/StarRailRes/dbe8cdfcfb0bf657b9fe1cf92d5537f118ccb487/index_new/cn/character_skill_trees.json</x:v>
      </x:c>
    </x:row>
    <x:row r="4312" ht="38" customHeight="1">
      <x:c r="A4312" s="6" t="str">
        <x:v>1508208_1</x:v>
      </x:c>
      <x:c r="B4312" s="6" t="str">
        <x:v>1508</x:v>
      </x:c>
      <x:c r="C4312" s="6" t="str">
        <x:v>1508208</x:v>
      </x:c>
      <x:c r="D4312" s="6" t="str">
        <x:v>伤害强化•量子</x:v>
      </x:c>
      <x:c r="E4312" s="6" t="n">
        <x:v>1</x:v>
      </x:c>
      <x:c r="F4312" s="6" t="n">
        <x:v>6</x:v>
      </x:c>
      <x:c r="G4312" s="6" t="n">
        <x:v>0</x:v>
      </x:c>
      <x:c r="H4312" s="7" t="str"/>
      <x:c r="I4312" s="7" t="str">
        <x:v>[{"id": "2", "num": 160000}, {"id": "110293", "num": 8}, {"id": "111013", "num": 8}]</x:v>
      </x:c>
      <x:c r="J4312" s="6" t="str">
        <x:v>https://raw.githubusercontent.com/Mar-7th/StarRailRes/dbe8cdfcfb0bf657b9fe1cf92d5537f118ccb487/index_new/cn/character_skill_trees.json</x:v>
      </x:c>
    </x:row>
    <x:row r="4313" ht="38" customHeight="1">
      <x:c r="A4313" s="6" t="str">
        <x:v>1508209_1</x:v>
      </x:c>
      <x:c r="B4313" s="6" t="str">
        <x:v>1508</x:v>
      </x:c>
      <x:c r="C4313" s="6" t="str">
        <x:v>1508209</x:v>
      </x:c>
      <x:c r="D4313" s="6" t="str">
        <x:v>攻击强化</x:v>
      </x:c>
      <x:c r="E4313" s="6" t="n">
        <x:v>1</x:v>
      </x:c>
      <x:c r="F4313" s="6" t="n">
        <x:v>0</x:v>
      </x:c>
      <x:c r="G4313" s="6" t="n">
        <x:v>75</x:v>
      </x:c>
      <x:c r="H4313" s="7" t="str"/>
      <x:c r="I4313" s="7" t="str">
        <x:v>[{"id": "2", "num": 160000}, {"id": "110293", "num": 8}, {"id": "111013", "num": 8}]</x:v>
      </x:c>
      <x:c r="J4313" s="6" t="str">
        <x:v>https://raw.githubusercontent.com/Mar-7th/StarRailRes/dbe8cdfcfb0bf657b9fe1cf92d5537f118ccb487/index_new/cn/character_skill_trees.json</x:v>
      </x:c>
    </x:row>
    <x:row r="4314" ht="38" customHeight="1">
      <x:c r="A4314" s="6" t="str">
        <x:v>1508210_1</x:v>
      </x:c>
      <x:c r="B4314" s="6" t="str">
        <x:v>1508</x:v>
      </x:c>
      <x:c r="C4314" s="6" t="str">
        <x:v>1508210</x:v>
      </x:c>
      <x:c r="D4314" s="6" t="str">
        <x:v>暴击伤害强化</x:v>
      </x:c>
      <x:c r="E4314" s="6" t="n">
        <x:v>1</x:v>
      </x:c>
      <x:c r="F4314" s="6" t="n">
        <x:v>0</x:v>
      </x:c>
      <x:c r="G4314" s="6" t="n">
        <x:v>80</x:v>
      </x:c>
      <x:c r="H4314" s="7" t="str"/>
      <x:c r="I4314" s="7" t="str">
        <x:v>[{"id": "2", "num": 160000}, {"id": "110293", "num": 8}, {"id": "111013", "num": 8}]</x:v>
      </x:c>
      <x:c r="J4314" s="6" t="str">
        <x:v>https://raw.githubusercontent.com/Mar-7th/StarRailRes/dbe8cdfcfb0bf657b9fe1cf92d5537f118ccb487/index_new/cn/character_skill_trees.json</x:v>
      </x:c>
    </x:row>
    <x:row r="4315" ht="20" customHeight="1">
      <x:c r="A4315" s="6" t="str">
        <x:v>1509001_1</x:v>
      </x:c>
      <x:c r="B4315" s="6" t="str">
        <x:v>1509</x:v>
      </x:c>
      <x:c r="C4315" s="6" t="str">
        <x:v>1509001</x:v>
      </x:c>
      <x:c r="D4315" s="6" t="str"/>
      <x:c r="E4315" s="6" t="n">
        <x:v>1</x:v>
      </x:c>
      <x:c r="F4315" s="6" t="n">
        <x:v>0</x:v>
      </x:c>
      <x:c r="G4315" s="6" t="n">
        <x:v>0</x:v>
      </x:c>
      <x:c r="H4315" s="7" t="str"/>
      <x:c r="I4315" s="7" t="str">
        <x:v>[]</x:v>
      </x:c>
      <x:c r="J4315" s="6" t="str">
        <x:v>https://raw.githubusercontent.com/Mar-7th/StarRailRes/dbe8cdfcfb0bf657b9fe1cf92d5537f118ccb487/index_new/cn/character_skill_trees.json</x:v>
      </x:c>
    </x:row>
    <x:row r="4316" ht="38" customHeight="1">
      <x:c r="A4316" s="6" t="str">
        <x:v>1509001_2</x:v>
      </x:c>
      <x:c r="B4316" s="6" t="str">
        <x:v>1509</x:v>
      </x:c>
      <x:c r="C4316" s="6" t="str">
        <x:v>1509001</x:v>
      </x:c>
      <x:c r="D4316" s="6" t="str"/>
      <x:c r="E4316" s="6" t="n">
        <x:v>2</x:v>
      </x:c>
      <x:c r="F4316" s="6" t="n">
        <x:v>2</x:v>
      </x:c>
      <x:c r="G4316" s="6" t="n">
        <x:v>0</x:v>
      </x:c>
      <x:c r="H4316" s="7" t="str"/>
      <x:c r="I4316" s="7" t="str">
        <x:v>[{"id": "2", "num": 5000}, {"id": "110281", "num": 3}, {"id": "111001", "num": 6}]</x:v>
      </x:c>
      <x:c r="J4316" s="6" t="str">
        <x:v>https://raw.githubusercontent.com/Mar-7th/StarRailRes/dbe8cdfcfb0bf657b9fe1cf92d5537f118ccb487/index_new/cn/character_skill_trees.json</x:v>
      </x:c>
    </x:row>
    <x:row r="4317" ht="38" customHeight="1">
      <x:c r="A4317" s="6" t="str">
        <x:v>1509001_3</x:v>
      </x:c>
      <x:c r="B4317" s="6" t="str">
        <x:v>1509</x:v>
      </x:c>
      <x:c r="C4317" s="6" t="str">
        <x:v>1509001</x:v>
      </x:c>
      <x:c r="D4317" s="6" t="str"/>
      <x:c r="E4317" s="6" t="n">
        <x:v>3</x:v>
      </x:c>
      <x:c r="F4317" s="6" t="n">
        <x:v>3</x:v>
      </x:c>
      <x:c r="G4317" s="6" t="n">
        <x:v>0</x:v>
      </x:c>
      <x:c r="H4317" s="7" t="str"/>
      <x:c r="I4317" s="7" t="str">
        <x:v>[{"id": "2", "num": 10000}, {"id": "110282", "num": 3}, {"id": "111002", "num": 3}]</x:v>
      </x:c>
      <x:c r="J4317" s="6" t="str">
        <x:v>https://raw.githubusercontent.com/Mar-7th/StarRailRes/dbe8cdfcfb0bf657b9fe1cf92d5537f118ccb487/index_new/cn/character_skill_trees.json</x:v>
      </x:c>
    </x:row>
    <x:row r="4318" ht="38" customHeight="1">
      <x:c r="A4318" s="6" t="str">
        <x:v>1509001_4</x:v>
      </x:c>
      <x:c r="B4318" s="6" t="str">
        <x:v>1509</x:v>
      </x:c>
      <x:c r="C4318" s="6" t="str">
        <x:v>1509001</x:v>
      </x:c>
      <x:c r="D4318" s="6" t="str"/>
      <x:c r="E4318" s="6" t="n">
        <x:v>4</x:v>
      </x:c>
      <x:c r="F4318" s="6" t="n">
        <x:v>4</x:v>
      </x:c>
      <x:c r="G4318" s="6" t="n">
        <x:v>0</x:v>
      </x:c>
      <x:c r="H4318" s="7" t="str"/>
      <x:c r="I4318" s="7" t="str">
        <x:v>[{"id": "2", "num": 20000}, {"id": "110282", "num": 5}, {"id": "111002", "num": 4}]</x:v>
      </x:c>
      <x:c r="J4318" s="6" t="str">
        <x:v>https://raw.githubusercontent.com/Mar-7th/StarRailRes/dbe8cdfcfb0bf657b9fe1cf92d5537f118ccb487/index_new/cn/character_skill_trees.json</x:v>
      </x:c>
    </x:row>
    <x:row r="4319" ht="38" customHeight="1">
      <x:c r="A4319" s="6" t="str">
        <x:v>1509001_5</x:v>
      </x:c>
      <x:c r="B4319" s="6" t="str">
        <x:v>1509</x:v>
      </x:c>
      <x:c r="C4319" s="6" t="str">
        <x:v>1509001</x:v>
      </x:c>
      <x:c r="D4319" s="6" t="str"/>
      <x:c r="E4319" s="6" t="n">
        <x:v>5</x:v>
      </x:c>
      <x:c r="F4319" s="6" t="n">
        <x:v>5</x:v>
      </x:c>
      <x:c r="G4319" s="6" t="n">
        <x:v>0</x:v>
      </x:c>
      <x:c r="H4319" s="7" t="str"/>
      <x:c r="I4319" s="7" t="str">
        <x:v>[{"id": "2", "num": 45000}, {"id": "110283", "num": 3}, {"id": "111003", "num": 3}]</x:v>
      </x:c>
      <x:c r="J4319" s="6" t="str">
        <x:v>https://raw.githubusercontent.com/Mar-7th/StarRailRes/dbe8cdfcfb0bf657b9fe1cf92d5537f118ccb487/index_new/cn/character_skill_trees.json</x:v>
      </x:c>
    </x:row>
    <x:row r="4320" ht="38" customHeight="1">
      <x:c r="A4320" s="6" t="str">
        <x:v>1509001_6</x:v>
      </x:c>
      <x:c r="B4320" s="6" t="str">
        <x:v>1509</x:v>
      </x:c>
      <x:c r="C4320" s="6" t="str">
        <x:v>1509001</x:v>
      </x:c>
      <x:c r="D4320" s="6" t="str"/>
      <x:c r="E4320" s="6" t="n">
        <x:v>6</x:v>
      </x:c>
      <x:c r="F4320" s="6" t="n">
        <x:v>6</x:v>
      </x:c>
      <x:c r="G4320" s="6" t="n">
        <x:v>0</x:v>
      </x:c>
      <x:c r="H4320" s="7" t="str"/>
      <x:c r="I4320" s="7" t="str">
        <x:v>[{"id": "2", "num": 160000}, {"id": "110283", "num": 8}, {"id": "111003", "num": 4}]</x:v>
      </x:c>
      <x:c r="J4320" s="6" t="str">
        <x:v>https://raw.githubusercontent.com/Mar-7th/StarRailRes/dbe8cdfcfb0bf657b9fe1cf92d5537f118ccb487/index_new/cn/character_skill_trees.json</x:v>
      </x:c>
    </x:row>
    <x:row r="4321" ht="20" customHeight="1">
      <x:c r="A4321" s="6" t="str">
        <x:v>1509002_1</x:v>
      </x:c>
      <x:c r="B4321" s="6" t="str">
        <x:v>1509</x:v>
      </x:c>
      <x:c r="C4321" s="6" t="str">
        <x:v>1509002</x:v>
      </x:c>
      <x:c r="D4321" s="6" t="str"/>
      <x:c r="E4321" s="6" t="n">
        <x:v>1</x:v>
      </x:c>
      <x:c r="F4321" s="6" t="n">
        <x:v>0</x:v>
      </x:c>
      <x:c r="G4321" s="6" t="n">
        <x:v>0</x:v>
      </x:c>
      <x:c r="H4321" s="7" t="str"/>
      <x:c r="I4321" s="7" t="str">
        <x:v>[]</x:v>
      </x:c>
      <x:c r="J4321" s="6" t="str">
        <x:v>https://raw.githubusercontent.com/Mar-7th/StarRailRes/dbe8cdfcfb0bf657b9fe1cf92d5537f118ccb487/index_new/cn/character_skill_trees.json</x:v>
      </x:c>
    </x:row>
    <x:row r="4322" ht="38" customHeight="1">
      <x:c r="A4322" s="6" t="str">
        <x:v>1509002_2</x:v>
      </x:c>
      <x:c r="B4322" s="6" t="str">
        <x:v>1509</x:v>
      </x:c>
      <x:c r="C4322" s="6" t="str">
        <x:v>1509002</x:v>
      </x:c>
      <x:c r="D4322" s="6" t="str"/>
      <x:c r="E4322" s="6" t="n">
        <x:v>2</x:v>
      </x:c>
      <x:c r="F4322" s="6" t="n">
        <x:v>1</x:v>
      </x:c>
      <x:c r="G4322" s="6" t="n">
        <x:v>0</x:v>
      </x:c>
      <x:c r="H4322" s="7" t="str"/>
      <x:c r="I4322" s="7" t="str">
        <x:v>[{"id": "2", "num": 2500}, {"id": "111001", "num": 3}]</x:v>
      </x:c>
      <x:c r="J4322" s="6" t="str">
        <x:v>https://raw.githubusercontent.com/Mar-7th/StarRailRes/dbe8cdfcfb0bf657b9fe1cf92d5537f118ccb487/index_new/cn/character_skill_trees.json</x:v>
      </x:c>
    </x:row>
    <x:row r="4323" ht="38" customHeight="1">
      <x:c r="A4323" s="6" t="str">
        <x:v>1509002_3</x:v>
      </x:c>
      <x:c r="B4323" s="6" t="str">
        <x:v>1509</x:v>
      </x:c>
      <x:c r="C4323" s="6" t="str">
        <x:v>1509002</x:v>
      </x:c>
      <x:c r="D4323" s="6" t="str"/>
      <x:c r="E4323" s="6" t="n">
        <x:v>3</x:v>
      </x:c>
      <x:c r="F4323" s="6" t="n">
        <x:v>2</x:v>
      </x:c>
      <x:c r="G4323" s="6" t="n">
        <x:v>0</x:v>
      </x:c>
      <x:c r="H4323" s="7" t="str"/>
      <x:c r="I4323" s="7" t="str">
        <x:v>[{"id": "2", "num": 5000}, {"id": "110281", "num": 3}, {"id": "111001", "num": 6}]</x:v>
      </x:c>
      <x:c r="J4323" s="6" t="str">
        <x:v>https://raw.githubusercontent.com/Mar-7th/StarRailRes/dbe8cdfcfb0bf657b9fe1cf92d5537f118ccb487/index_new/cn/character_skill_trees.json</x:v>
      </x:c>
    </x:row>
    <x:row r="4324" ht="38" customHeight="1">
      <x:c r="A4324" s="6" t="str">
        <x:v>1509002_4</x:v>
      </x:c>
      <x:c r="B4324" s="6" t="str">
        <x:v>1509</x:v>
      </x:c>
      <x:c r="C4324" s="6" t="str">
        <x:v>1509002</x:v>
      </x:c>
      <x:c r="D4324" s="6" t="str"/>
      <x:c r="E4324" s="6" t="n">
        <x:v>4</x:v>
      </x:c>
      <x:c r="F4324" s="6" t="n">
        <x:v>3</x:v>
      </x:c>
      <x:c r="G4324" s="6" t="n">
        <x:v>0</x:v>
      </x:c>
      <x:c r="H4324" s="7" t="str"/>
      <x:c r="I4324" s="7" t="str">
        <x:v>[{"id": "2", "num": 10000}, {"id": "110282", "num": 3}, {"id": "111002", "num": 3}]</x:v>
      </x:c>
      <x:c r="J4324" s="6" t="str">
        <x:v>https://raw.githubusercontent.com/Mar-7th/StarRailRes/dbe8cdfcfb0bf657b9fe1cf92d5537f118ccb487/index_new/cn/character_skill_trees.json</x:v>
      </x:c>
    </x:row>
    <x:row r="4325" ht="38" customHeight="1">
      <x:c r="A4325" s="6" t="str">
        <x:v>1509002_5</x:v>
      </x:c>
      <x:c r="B4325" s="6" t="str">
        <x:v>1509</x:v>
      </x:c>
      <x:c r="C4325" s="6" t="str">
        <x:v>1509002</x:v>
      </x:c>
      <x:c r="D4325" s="6" t="str"/>
      <x:c r="E4325" s="6" t="n">
        <x:v>5</x:v>
      </x:c>
      <x:c r="F4325" s="6" t="n">
        <x:v>4</x:v>
      </x:c>
      <x:c r="G4325" s="6" t="n">
        <x:v>0</x:v>
      </x:c>
      <x:c r="H4325" s="7" t="str"/>
      <x:c r="I4325" s="7" t="str">
        <x:v>[{"id": "2", "num": 20000}, {"id": "110282", "num": 5}, {"id": "111002", "num": 4}]</x:v>
      </x:c>
      <x:c r="J4325" s="6" t="str">
        <x:v>https://raw.githubusercontent.com/Mar-7th/StarRailRes/dbe8cdfcfb0bf657b9fe1cf92d5537f118ccb487/index_new/cn/character_skill_trees.json</x:v>
      </x:c>
    </x:row>
    <x:row r="4326" ht="38" customHeight="1">
      <x:c r="A4326" s="6" t="str">
        <x:v>1509002_6</x:v>
      </x:c>
      <x:c r="B4326" s="6" t="str">
        <x:v>1509</x:v>
      </x:c>
      <x:c r="C4326" s="6" t="str">
        <x:v>1509002</x:v>
      </x:c>
      <x:c r="D4326" s="6" t="str"/>
      <x:c r="E4326" s="6" t="n">
        <x:v>6</x:v>
      </x:c>
      <x:c r="F4326" s="6" t="n">
        <x:v>4</x:v>
      </x:c>
      <x:c r="G4326" s="6" t="n">
        <x:v>0</x:v>
      </x:c>
      <x:c r="H4326" s="7" t="str"/>
      <x:c r="I4326" s="7" t="str">
        <x:v>[{"id": "2", "num": 30000}, {"id": "110282", "num": 7}, {"id": "111002", "num": 6}]</x:v>
      </x:c>
      <x:c r="J4326" s="6" t="str">
        <x:v>https://raw.githubusercontent.com/Mar-7th/StarRailRes/dbe8cdfcfb0bf657b9fe1cf92d5537f118ccb487/index_new/cn/character_skill_trees.json</x:v>
      </x:c>
    </x:row>
    <x:row r="4327" ht="38" customHeight="1">
      <x:c r="A4327" s="6" t="str">
        <x:v>1509002_7</x:v>
      </x:c>
      <x:c r="B4327" s="6" t="str">
        <x:v>1509</x:v>
      </x:c>
      <x:c r="C4327" s="6" t="str">
        <x:v>1509002</x:v>
      </x:c>
      <x:c r="D4327" s="6" t="str"/>
      <x:c r="E4327" s="6" t="n">
        <x:v>7</x:v>
      </x:c>
      <x:c r="F4327" s="6" t="n">
        <x:v>5</x:v>
      </x:c>
      <x:c r="G4327" s="6" t="n">
        <x:v>0</x:v>
      </x:c>
      <x:c r="H4327" s="7" t="str"/>
      <x:c r="I4327" s="7" t="str">
        <x:v>[{"id": "2", "num": 45000}, {"id": "110283", "num": 3}, {"id": "111003", "num": 3}]</x:v>
      </x:c>
      <x:c r="J4327" s="6" t="str">
        <x:v>https://raw.githubusercontent.com/Mar-7th/StarRailRes/dbe8cdfcfb0bf657b9fe1cf92d5537f118ccb487/index_new/cn/character_skill_trees.json</x:v>
      </x:c>
    </x:row>
    <x:row r="4328" ht="53" customHeight="1">
      <x:c r="A4328" s="6" t="str">
        <x:v>1509002_8</x:v>
      </x:c>
      <x:c r="B4328" s="6" t="str">
        <x:v>1509</x:v>
      </x:c>
      <x:c r="C4328" s="6" t="str">
        <x:v>1509002</x:v>
      </x:c>
      <x:c r="D4328" s="6" t="str"/>
      <x:c r="E4328" s="6" t="n">
        <x:v>8</x:v>
      </x:c>
      <x:c r="F4328" s="6" t="n">
        <x:v>5</x:v>
      </x:c>
      <x:c r="G4328" s="6" t="n">
        <x:v>0</x:v>
      </x:c>
      <x:c r="H4328" s="7" t="str"/>
      <x:c r="I4328" s="7" t="str">
        <x:v>[{"id": "2", "num": 80000}, {"id": "110283", "num": 5}, {"id": "110502", "num": 1}, {"id": "111003", "num": 4}]</x:v>
      </x:c>
      <x:c r="J4328" s="6" t="str">
        <x:v>https://raw.githubusercontent.com/Mar-7th/StarRailRes/dbe8cdfcfb0bf657b9fe1cf92d5537f118ccb487/index_new/cn/character_skill_trees.json</x:v>
      </x:c>
    </x:row>
    <x:row r="4329" ht="53" customHeight="1">
      <x:c r="A4329" s="6" t="str">
        <x:v>1509002_9</x:v>
      </x:c>
      <x:c r="B4329" s="6" t="str">
        <x:v>1509</x:v>
      </x:c>
      <x:c r="C4329" s="6" t="str">
        <x:v>1509002</x:v>
      </x:c>
      <x:c r="D4329" s="6" t="str"/>
      <x:c r="E4329" s="6" t="n">
        <x:v>9</x:v>
      </x:c>
      <x:c r="F4329" s="6" t="n">
        <x:v>6</x:v>
      </x:c>
      <x:c r="G4329" s="6" t="n">
        <x:v>0</x:v>
      </x:c>
      <x:c r="H4329" s="7" t="str"/>
      <x:c r="I4329" s="7" t="str">
        <x:v>[{"id": "2", "num": 160000}, {"id": "110283", "num": 8}, {"id": "241", "num": 1}, {"id": "110502", "num": 1}]</x:v>
      </x:c>
      <x:c r="J4329" s="6" t="str">
        <x:v>https://raw.githubusercontent.com/Mar-7th/StarRailRes/dbe8cdfcfb0bf657b9fe1cf92d5537f118ccb487/index_new/cn/character_skill_trees.json</x:v>
      </x:c>
    </x:row>
    <x:row r="4330" ht="53" customHeight="1">
      <x:c r="A4330" s="6" t="str">
        <x:v>1509002_10</x:v>
      </x:c>
      <x:c r="B4330" s="6" t="str">
        <x:v>1509</x:v>
      </x:c>
      <x:c r="C4330" s="6" t="str">
        <x:v>1509002</x:v>
      </x:c>
      <x:c r="D4330" s="6" t="str"/>
      <x:c r="E4330" s="6" t="n">
        <x:v>10</x:v>
      </x:c>
      <x:c r="F4330" s="6" t="n">
        <x:v>6</x:v>
      </x:c>
      <x:c r="G4330" s="6" t="n">
        <x:v>0</x:v>
      </x:c>
      <x:c r="H4330" s="7" t="str"/>
      <x:c r="I4330" s="7" t="str">
        <x:v>[{"id": "2", "num": 300000}, {"id": "110283", "num": 14}, {"id": "241", "num": 1}, {"id": "110502", "num": 1}]</x:v>
      </x:c>
      <x:c r="J4330" s="6" t="str">
        <x:v>https://raw.githubusercontent.com/Mar-7th/StarRailRes/dbe8cdfcfb0bf657b9fe1cf92d5537f118ccb487/index_new/cn/character_skill_trees.json</x:v>
      </x:c>
    </x:row>
    <x:row r="4331" ht="20" customHeight="1">
      <x:c r="A4331" s="6" t="str">
        <x:v>1509003_1</x:v>
      </x:c>
      <x:c r="B4331" s="6" t="str">
        <x:v>1509</x:v>
      </x:c>
      <x:c r="C4331" s="6" t="str">
        <x:v>1509003</x:v>
      </x:c>
      <x:c r="D4331" s="6" t="str"/>
      <x:c r="E4331" s="6" t="n">
        <x:v>1</x:v>
      </x:c>
      <x:c r="F4331" s="6" t="n">
        <x:v>0</x:v>
      </x:c>
      <x:c r="G4331" s="6" t="n">
        <x:v>0</x:v>
      </x:c>
      <x:c r="H4331" s="7" t="str"/>
      <x:c r="I4331" s="7" t="str">
        <x:v>[]</x:v>
      </x:c>
      <x:c r="J4331" s="6" t="str">
        <x:v>https://raw.githubusercontent.com/Mar-7th/StarRailRes/dbe8cdfcfb0bf657b9fe1cf92d5537f118ccb487/index_new/cn/character_skill_trees.json</x:v>
      </x:c>
    </x:row>
    <x:row r="4332" ht="38" customHeight="1">
      <x:c r="A4332" s="6" t="str">
        <x:v>1509003_2</x:v>
      </x:c>
      <x:c r="B4332" s="6" t="str">
        <x:v>1509</x:v>
      </x:c>
      <x:c r="C4332" s="6" t="str">
        <x:v>1509003</x:v>
      </x:c>
      <x:c r="D4332" s="6" t="str"/>
      <x:c r="E4332" s="6" t="n">
        <x:v>2</x:v>
      </x:c>
      <x:c r="F4332" s="6" t="n">
        <x:v>1</x:v>
      </x:c>
      <x:c r="G4332" s="6" t="n">
        <x:v>0</x:v>
      </x:c>
      <x:c r="H4332" s="7" t="str"/>
      <x:c r="I4332" s="7" t="str">
        <x:v>[{"id": "2", "num": 2500}, {"id": "111001", "num": 3}]</x:v>
      </x:c>
      <x:c r="J4332" s="6" t="str">
        <x:v>https://raw.githubusercontent.com/Mar-7th/StarRailRes/dbe8cdfcfb0bf657b9fe1cf92d5537f118ccb487/index_new/cn/character_skill_trees.json</x:v>
      </x:c>
    </x:row>
    <x:row r="4333" ht="38" customHeight="1">
      <x:c r="A4333" s="6" t="str">
        <x:v>1509003_3</x:v>
      </x:c>
      <x:c r="B4333" s="6" t="str">
        <x:v>1509</x:v>
      </x:c>
      <x:c r="C4333" s="6" t="str">
        <x:v>1509003</x:v>
      </x:c>
      <x:c r="D4333" s="6" t="str"/>
      <x:c r="E4333" s="6" t="n">
        <x:v>3</x:v>
      </x:c>
      <x:c r="F4333" s="6" t="n">
        <x:v>2</x:v>
      </x:c>
      <x:c r="G4333" s="6" t="n">
        <x:v>0</x:v>
      </x:c>
      <x:c r="H4333" s="7" t="str"/>
      <x:c r="I4333" s="7" t="str">
        <x:v>[{"id": "2", "num": 5000}, {"id": "110281", "num": 3}, {"id": "111001", "num": 6}]</x:v>
      </x:c>
      <x:c r="J4333" s="6" t="str">
        <x:v>https://raw.githubusercontent.com/Mar-7th/StarRailRes/dbe8cdfcfb0bf657b9fe1cf92d5537f118ccb487/index_new/cn/character_skill_trees.json</x:v>
      </x:c>
    </x:row>
    <x:row r="4334" ht="38" customHeight="1">
      <x:c r="A4334" s="6" t="str">
        <x:v>1509003_4</x:v>
      </x:c>
      <x:c r="B4334" s="6" t="str">
        <x:v>1509</x:v>
      </x:c>
      <x:c r="C4334" s="6" t="str">
        <x:v>1509003</x:v>
      </x:c>
      <x:c r="D4334" s="6" t="str"/>
      <x:c r="E4334" s="6" t="n">
        <x:v>4</x:v>
      </x:c>
      <x:c r="F4334" s="6" t="n">
        <x:v>3</x:v>
      </x:c>
      <x:c r="G4334" s="6" t="n">
        <x:v>0</x:v>
      </x:c>
      <x:c r="H4334" s="7" t="str"/>
      <x:c r="I4334" s="7" t="str">
        <x:v>[{"id": "2", "num": 10000}, {"id": "110282", "num": 3}, {"id": "111002", "num": 3}]</x:v>
      </x:c>
      <x:c r="J4334" s="6" t="str">
        <x:v>https://raw.githubusercontent.com/Mar-7th/StarRailRes/dbe8cdfcfb0bf657b9fe1cf92d5537f118ccb487/index_new/cn/character_skill_trees.json</x:v>
      </x:c>
    </x:row>
    <x:row r="4335" ht="38" customHeight="1">
      <x:c r="A4335" s="6" t="str">
        <x:v>1509003_5</x:v>
      </x:c>
      <x:c r="B4335" s="6" t="str">
        <x:v>1509</x:v>
      </x:c>
      <x:c r="C4335" s="6" t="str">
        <x:v>1509003</x:v>
      </x:c>
      <x:c r="D4335" s="6" t="str"/>
      <x:c r="E4335" s="6" t="n">
        <x:v>5</x:v>
      </x:c>
      <x:c r="F4335" s="6" t="n">
        <x:v>4</x:v>
      </x:c>
      <x:c r="G4335" s="6" t="n">
        <x:v>0</x:v>
      </x:c>
      <x:c r="H4335" s="7" t="str"/>
      <x:c r="I4335" s="7" t="str">
        <x:v>[{"id": "2", "num": 20000}, {"id": "110282", "num": 5}, {"id": "111002", "num": 4}]</x:v>
      </x:c>
      <x:c r="J4335" s="6" t="str">
        <x:v>https://raw.githubusercontent.com/Mar-7th/StarRailRes/dbe8cdfcfb0bf657b9fe1cf92d5537f118ccb487/index_new/cn/character_skill_trees.json</x:v>
      </x:c>
    </x:row>
    <x:row r="4336" ht="38" customHeight="1">
      <x:c r="A4336" s="6" t="str">
        <x:v>1509003_6</x:v>
      </x:c>
      <x:c r="B4336" s="6" t="str">
        <x:v>1509</x:v>
      </x:c>
      <x:c r="C4336" s="6" t="str">
        <x:v>1509003</x:v>
      </x:c>
      <x:c r="D4336" s="6" t="str"/>
      <x:c r="E4336" s="6" t="n">
        <x:v>6</x:v>
      </x:c>
      <x:c r="F4336" s="6" t="n">
        <x:v>4</x:v>
      </x:c>
      <x:c r="G4336" s="6" t="n">
        <x:v>0</x:v>
      </x:c>
      <x:c r="H4336" s="7" t="str"/>
      <x:c r="I4336" s="7" t="str">
        <x:v>[{"id": "2", "num": 30000}, {"id": "110282", "num": 7}, {"id": "111002", "num": 6}]</x:v>
      </x:c>
      <x:c r="J4336" s="6" t="str">
        <x:v>https://raw.githubusercontent.com/Mar-7th/StarRailRes/dbe8cdfcfb0bf657b9fe1cf92d5537f118ccb487/index_new/cn/character_skill_trees.json</x:v>
      </x:c>
    </x:row>
    <x:row r="4337" ht="38" customHeight="1">
      <x:c r="A4337" s="6" t="str">
        <x:v>1509003_7</x:v>
      </x:c>
      <x:c r="B4337" s="6" t="str">
        <x:v>1509</x:v>
      </x:c>
      <x:c r="C4337" s="6" t="str">
        <x:v>1509003</x:v>
      </x:c>
      <x:c r="D4337" s="6" t="str"/>
      <x:c r="E4337" s="6" t="n">
        <x:v>7</x:v>
      </x:c>
      <x:c r="F4337" s="6" t="n">
        <x:v>5</x:v>
      </x:c>
      <x:c r="G4337" s="6" t="n">
        <x:v>0</x:v>
      </x:c>
      <x:c r="H4337" s="7" t="str"/>
      <x:c r="I4337" s="7" t="str">
        <x:v>[{"id": "2", "num": 45000}, {"id": "110283", "num": 3}, {"id": "111003", "num": 3}]</x:v>
      </x:c>
      <x:c r="J4337" s="6" t="str">
        <x:v>https://raw.githubusercontent.com/Mar-7th/StarRailRes/dbe8cdfcfb0bf657b9fe1cf92d5537f118ccb487/index_new/cn/character_skill_trees.json</x:v>
      </x:c>
    </x:row>
    <x:row r="4338" ht="53" customHeight="1">
      <x:c r="A4338" s="6" t="str">
        <x:v>1509003_8</x:v>
      </x:c>
      <x:c r="B4338" s="6" t="str">
        <x:v>1509</x:v>
      </x:c>
      <x:c r="C4338" s="6" t="str">
        <x:v>1509003</x:v>
      </x:c>
      <x:c r="D4338" s="6" t="str"/>
      <x:c r="E4338" s="6" t="n">
        <x:v>8</x:v>
      </x:c>
      <x:c r="F4338" s="6" t="n">
        <x:v>5</x:v>
      </x:c>
      <x:c r="G4338" s="6" t="n">
        <x:v>0</x:v>
      </x:c>
      <x:c r="H4338" s="7" t="str"/>
      <x:c r="I4338" s="7" t="str">
        <x:v>[{"id": "2", "num": 80000}, {"id": "110283", "num": 5}, {"id": "110502", "num": 1}, {"id": "111003", "num": 4}]</x:v>
      </x:c>
      <x:c r="J4338" s="6" t="str">
        <x:v>https://raw.githubusercontent.com/Mar-7th/StarRailRes/dbe8cdfcfb0bf657b9fe1cf92d5537f118ccb487/index_new/cn/character_skill_trees.json</x:v>
      </x:c>
    </x:row>
    <x:row r="4339" ht="53" customHeight="1">
      <x:c r="A4339" s="6" t="str">
        <x:v>1509003_9</x:v>
      </x:c>
      <x:c r="B4339" s="6" t="str">
        <x:v>1509</x:v>
      </x:c>
      <x:c r="C4339" s="6" t="str">
        <x:v>1509003</x:v>
      </x:c>
      <x:c r="D4339" s="6" t="str"/>
      <x:c r="E4339" s="6" t="n">
        <x:v>9</x:v>
      </x:c>
      <x:c r="F4339" s="6" t="n">
        <x:v>6</x:v>
      </x:c>
      <x:c r="G4339" s="6" t="n">
        <x:v>0</x:v>
      </x:c>
      <x:c r="H4339" s="7" t="str"/>
      <x:c r="I4339" s="7" t="str">
        <x:v>[{"id": "2", "num": 160000}, {"id": "110283", "num": 8}, {"id": "241", "num": 1}, {"id": "110502", "num": 1}]</x:v>
      </x:c>
      <x:c r="J4339" s="6" t="str">
        <x:v>https://raw.githubusercontent.com/Mar-7th/StarRailRes/dbe8cdfcfb0bf657b9fe1cf92d5537f118ccb487/index_new/cn/character_skill_trees.json</x:v>
      </x:c>
    </x:row>
    <x:row r="4340" ht="53" customHeight="1">
      <x:c r="A4340" s="6" t="str">
        <x:v>1509003_10</x:v>
      </x:c>
      <x:c r="B4340" s="6" t="str">
        <x:v>1509</x:v>
      </x:c>
      <x:c r="C4340" s="6" t="str">
        <x:v>1509003</x:v>
      </x:c>
      <x:c r="D4340" s="6" t="str"/>
      <x:c r="E4340" s="6" t="n">
        <x:v>10</x:v>
      </x:c>
      <x:c r="F4340" s="6" t="n">
        <x:v>6</x:v>
      </x:c>
      <x:c r="G4340" s="6" t="n">
        <x:v>0</x:v>
      </x:c>
      <x:c r="H4340" s="7" t="str"/>
      <x:c r="I4340" s="7" t="str">
        <x:v>[{"id": "2", "num": 300000}, {"id": "110283", "num": 14}, {"id": "241", "num": 1}, {"id": "110502", "num": 1}]</x:v>
      </x:c>
      <x:c r="J4340" s="6" t="str">
        <x:v>https://raw.githubusercontent.com/Mar-7th/StarRailRes/dbe8cdfcfb0bf657b9fe1cf92d5537f118ccb487/index_new/cn/character_skill_trees.json</x:v>
      </x:c>
    </x:row>
    <x:row r="4341" ht="20" customHeight="1">
      <x:c r="A4341" s="6" t="str">
        <x:v>1509004_1</x:v>
      </x:c>
      <x:c r="B4341" s="6" t="str">
        <x:v>1509</x:v>
      </x:c>
      <x:c r="C4341" s="6" t="str">
        <x:v>1509004</x:v>
      </x:c>
      <x:c r="D4341" s="6" t="str"/>
      <x:c r="E4341" s="6" t="n">
        <x:v>1</x:v>
      </x:c>
      <x:c r="F4341" s="6" t="n">
        <x:v>0</x:v>
      </x:c>
      <x:c r="G4341" s="6" t="n">
        <x:v>0</x:v>
      </x:c>
      <x:c r="H4341" s="7" t="str"/>
      <x:c r="I4341" s="7" t="str">
        <x:v>[]</x:v>
      </x:c>
      <x:c r="J4341" s="6" t="str">
        <x:v>https://raw.githubusercontent.com/Mar-7th/StarRailRes/dbe8cdfcfb0bf657b9fe1cf92d5537f118ccb487/index_new/cn/character_skill_trees.json</x:v>
      </x:c>
    </x:row>
    <x:row r="4342" ht="38" customHeight="1">
      <x:c r="A4342" s="6" t="str">
        <x:v>1509004_2</x:v>
      </x:c>
      <x:c r="B4342" s="6" t="str">
        <x:v>1509</x:v>
      </x:c>
      <x:c r="C4342" s="6" t="str">
        <x:v>1509004</x:v>
      </x:c>
      <x:c r="D4342" s="6" t="str"/>
      <x:c r="E4342" s="6" t="n">
        <x:v>2</x:v>
      </x:c>
      <x:c r="F4342" s="6" t="n">
        <x:v>1</x:v>
      </x:c>
      <x:c r="G4342" s="6" t="n">
        <x:v>0</x:v>
      </x:c>
      <x:c r="H4342" s="7" t="str"/>
      <x:c r="I4342" s="7" t="str">
        <x:v>[{"id": "2", "num": 2500}, {"id": "111001", "num": 3}]</x:v>
      </x:c>
      <x:c r="J4342" s="6" t="str">
        <x:v>https://raw.githubusercontent.com/Mar-7th/StarRailRes/dbe8cdfcfb0bf657b9fe1cf92d5537f118ccb487/index_new/cn/character_skill_trees.json</x:v>
      </x:c>
    </x:row>
    <x:row r="4343" ht="38" customHeight="1">
      <x:c r="A4343" s="6" t="str">
        <x:v>1509004_3</x:v>
      </x:c>
      <x:c r="B4343" s="6" t="str">
        <x:v>1509</x:v>
      </x:c>
      <x:c r="C4343" s="6" t="str">
        <x:v>1509004</x:v>
      </x:c>
      <x:c r="D4343" s="6" t="str"/>
      <x:c r="E4343" s="6" t="n">
        <x:v>3</x:v>
      </x:c>
      <x:c r="F4343" s="6" t="n">
        <x:v>2</x:v>
      </x:c>
      <x:c r="G4343" s="6" t="n">
        <x:v>0</x:v>
      </x:c>
      <x:c r="H4343" s="7" t="str"/>
      <x:c r="I4343" s="7" t="str">
        <x:v>[{"id": "2", "num": 5000}, {"id": "110281", "num": 3}, {"id": "111001", "num": 6}]</x:v>
      </x:c>
      <x:c r="J4343" s="6" t="str">
        <x:v>https://raw.githubusercontent.com/Mar-7th/StarRailRes/dbe8cdfcfb0bf657b9fe1cf92d5537f118ccb487/index_new/cn/character_skill_trees.json</x:v>
      </x:c>
    </x:row>
    <x:row r="4344" ht="38" customHeight="1">
      <x:c r="A4344" s="6" t="str">
        <x:v>1509004_4</x:v>
      </x:c>
      <x:c r="B4344" s="6" t="str">
        <x:v>1509</x:v>
      </x:c>
      <x:c r="C4344" s="6" t="str">
        <x:v>1509004</x:v>
      </x:c>
      <x:c r="D4344" s="6" t="str"/>
      <x:c r="E4344" s="6" t="n">
        <x:v>4</x:v>
      </x:c>
      <x:c r="F4344" s="6" t="n">
        <x:v>3</x:v>
      </x:c>
      <x:c r="G4344" s="6" t="n">
        <x:v>0</x:v>
      </x:c>
      <x:c r="H4344" s="7" t="str"/>
      <x:c r="I4344" s="7" t="str">
        <x:v>[{"id": "2", "num": 10000}, {"id": "110282", "num": 3}, {"id": "111002", "num": 3}]</x:v>
      </x:c>
      <x:c r="J4344" s="6" t="str">
        <x:v>https://raw.githubusercontent.com/Mar-7th/StarRailRes/dbe8cdfcfb0bf657b9fe1cf92d5537f118ccb487/index_new/cn/character_skill_trees.json</x:v>
      </x:c>
    </x:row>
    <x:row r="4345" ht="38" customHeight="1">
      <x:c r="A4345" s="6" t="str">
        <x:v>1509004_5</x:v>
      </x:c>
      <x:c r="B4345" s="6" t="str">
        <x:v>1509</x:v>
      </x:c>
      <x:c r="C4345" s="6" t="str">
        <x:v>1509004</x:v>
      </x:c>
      <x:c r="D4345" s="6" t="str"/>
      <x:c r="E4345" s="6" t="n">
        <x:v>5</x:v>
      </x:c>
      <x:c r="F4345" s="6" t="n">
        <x:v>4</x:v>
      </x:c>
      <x:c r="G4345" s="6" t="n">
        <x:v>0</x:v>
      </x:c>
      <x:c r="H4345" s="7" t="str"/>
      <x:c r="I4345" s="7" t="str">
        <x:v>[{"id": "2", "num": 20000}, {"id": "110282", "num": 5}, {"id": "111002", "num": 4}]</x:v>
      </x:c>
      <x:c r="J4345" s="6" t="str">
        <x:v>https://raw.githubusercontent.com/Mar-7th/StarRailRes/dbe8cdfcfb0bf657b9fe1cf92d5537f118ccb487/index_new/cn/character_skill_trees.json</x:v>
      </x:c>
    </x:row>
    <x:row r="4346" ht="38" customHeight="1">
      <x:c r="A4346" s="6" t="str">
        <x:v>1509004_6</x:v>
      </x:c>
      <x:c r="B4346" s="6" t="str">
        <x:v>1509</x:v>
      </x:c>
      <x:c r="C4346" s="6" t="str">
        <x:v>1509004</x:v>
      </x:c>
      <x:c r="D4346" s="6" t="str"/>
      <x:c r="E4346" s="6" t="n">
        <x:v>6</x:v>
      </x:c>
      <x:c r="F4346" s="6" t="n">
        <x:v>4</x:v>
      </x:c>
      <x:c r="G4346" s="6" t="n">
        <x:v>0</x:v>
      </x:c>
      <x:c r="H4346" s="7" t="str"/>
      <x:c r="I4346" s="7" t="str">
        <x:v>[{"id": "2", "num": 30000}, {"id": "110282", "num": 7}, {"id": "111002", "num": 6}]</x:v>
      </x:c>
      <x:c r="J4346" s="6" t="str">
        <x:v>https://raw.githubusercontent.com/Mar-7th/StarRailRes/dbe8cdfcfb0bf657b9fe1cf92d5537f118ccb487/index_new/cn/character_skill_trees.json</x:v>
      </x:c>
    </x:row>
    <x:row r="4347" ht="38" customHeight="1">
      <x:c r="A4347" s="6" t="str">
        <x:v>1509004_7</x:v>
      </x:c>
      <x:c r="B4347" s="6" t="str">
        <x:v>1509</x:v>
      </x:c>
      <x:c r="C4347" s="6" t="str">
        <x:v>1509004</x:v>
      </x:c>
      <x:c r="D4347" s="6" t="str"/>
      <x:c r="E4347" s="6" t="n">
        <x:v>7</x:v>
      </x:c>
      <x:c r="F4347" s="6" t="n">
        <x:v>5</x:v>
      </x:c>
      <x:c r="G4347" s="6" t="n">
        <x:v>0</x:v>
      </x:c>
      <x:c r="H4347" s="7" t="str"/>
      <x:c r="I4347" s="7" t="str">
        <x:v>[{"id": "2", "num": 45000}, {"id": "110283", "num": 3}, {"id": "111003", "num": 3}]</x:v>
      </x:c>
      <x:c r="J4347" s="6" t="str">
        <x:v>https://raw.githubusercontent.com/Mar-7th/StarRailRes/dbe8cdfcfb0bf657b9fe1cf92d5537f118ccb487/index_new/cn/character_skill_trees.json</x:v>
      </x:c>
    </x:row>
    <x:row r="4348" ht="53" customHeight="1">
      <x:c r="A4348" s="6" t="str">
        <x:v>1509004_8</x:v>
      </x:c>
      <x:c r="B4348" s="6" t="str">
        <x:v>1509</x:v>
      </x:c>
      <x:c r="C4348" s="6" t="str">
        <x:v>1509004</x:v>
      </x:c>
      <x:c r="D4348" s="6" t="str"/>
      <x:c r="E4348" s="6" t="n">
        <x:v>8</x:v>
      </x:c>
      <x:c r="F4348" s="6" t="n">
        <x:v>5</x:v>
      </x:c>
      <x:c r="G4348" s="6" t="n">
        <x:v>0</x:v>
      </x:c>
      <x:c r="H4348" s="7" t="str"/>
      <x:c r="I4348" s="7" t="str">
        <x:v>[{"id": "2", "num": 80000}, {"id": "110283", "num": 5}, {"id": "110502", "num": 1}, {"id": "111003", "num": 4}]</x:v>
      </x:c>
      <x:c r="J4348" s="6" t="str">
        <x:v>https://raw.githubusercontent.com/Mar-7th/StarRailRes/dbe8cdfcfb0bf657b9fe1cf92d5537f118ccb487/index_new/cn/character_skill_trees.json</x:v>
      </x:c>
    </x:row>
    <x:row r="4349" ht="53" customHeight="1">
      <x:c r="A4349" s="6" t="str">
        <x:v>1509004_9</x:v>
      </x:c>
      <x:c r="B4349" s="6" t="str">
        <x:v>1509</x:v>
      </x:c>
      <x:c r="C4349" s="6" t="str">
        <x:v>1509004</x:v>
      </x:c>
      <x:c r="D4349" s="6" t="str"/>
      <x:c r="E4349" s="6" t="n">
        <x:v>9</x:v>
      </x:c>
      <x:c r="F4349" s="6" t="n">
        <x:v>6</x:v>
      </x:c>
      <x:c r="G4349" s="6" t="n">
        <x:v>0</x:v>
      </x:c>
      <x:c r="H4349" s="7" t="str"/>
      <x:c r="I4349" s="7" t="str">
        <x:v>[{"id": "2", "num": 160000}, {"id": "110283", "num": 8}, {"id": "241", "num": 1}, {"id": "110502", "num": 1}]</x:v>
      </x:c>
      <x:c r="J4349" s="6" t="str">
        <x:v>https://raw.githubusercontent.com/Mar-7th/StarRailRes/dbe8cdfcfb0bf657b9fe1cf92d5537f118ccb487/index_new/cn/character_skill_trees.json</x:v>
      </x:c>
    </x:row>
    <x:row r="4350" ht="53" customHeight="1">
      <x:c r="A4350" s="6" t="str">
        <x:v>1509004_10</x:v>
      </x:c>
      <x:c r="B4350" s="6" t="str">
        <x:v>1509</x:v>
      </x:c>
      <x:c r="C4350" s="6" t="str">
        <x:v>1509004</x:v>
      </x:c>
      <x:c r="D4350" s="6" t="str"/>
      <x:c r="E4350" s="6" t="n">
        <x:v>10</x:v>
      </x:c>
      <x:c r="F4350" s="6" t="n">
        <x:v>6</x:v>
      </x:c>
      <x:c r="G4350" s="6" t="n">
        <x:v>0</x:v>
      </x:c>
      <x:c r="H4350" s="7" t="str"/>
      <x:c r="I4350" s="7" t="str">
        <x:v>[{"id": "2", "num": 300000}, {"id": "110283", "num": 14}, {"id": "241", "num": 1}, {"id": "110502", "num": 1}]</x:v>
      </x:c>
      <x:c r="J4350" s="6" t="str">
        <x:v>https://raw.githubusercontent.com/Mar-7th/StarRailRes/dbe8cdfcfb0bf657b9fe1cf92d5537f118ccb487/index_new/cn/character_skill_trees.json</x:v>
      </x:c>
    </x:row>
    <x:row r="4351" ht="20" customHeight="1">
      <x:c r="A4351" s="6" t="str">
        <x:v>1509007_1</x:v>
      </x:c>
      <x:c r="B4351" s="6" t="str">
        <x:v>1509</x:v>
      </x:c>
      <x:c r="C4351" s="6" t="str">
        <x:v>1509007</x:v>
      </x:c>
      <x:c r="D4351" s="6" t="str"/>
      <x:c r="E4351" s="6" t="n">
        <x:v>1</x:v>
      </x:c>
      <x:c r="F4351" s="6" t="n">
        <x:v>0</x:v>
      </x:c>
      <x:c r="G4351" s="6" t="n">
        <x:v>0</x:v>
      </x:c>
      <x:c r="H4351" s="7" t="str"/>
      <x:c r="I4351" s="7" t="str">
        <x:v>[]</x:v>
      </x:c>
      <x:c r="J4351" s="6" t="str">
        <x:v>https://raw.githubusercontent.com/Mar-7th/StarRailRes/dbe8cdfcfb0bf657b9fe1cf92d5537f118ccb487/index_new/cn/character_skill_trees.json</x:v>
      </x:c>
    </x:row>
    <x:row r="4352" ht="38" customHeight="1">
      <x:c r="A4352" s="6" t="str">
        <x:v>1509101_1</x:v>
      </x:c>
      <x:c r="B4352" s="6" t="str">
        <x:v>1509</x:v>
      </x:c>
      <x:c r="C4352" s="6" t="str">
        <x:v>1509101</x:v>
      </x:c>
      <x:c r="D4352" s="6" t="str">
        <x:v>史诗的源头</x:v>
      </x:c>
      <x:c r="E4352" s="6" t="n">
        <x:v>1</x:v>
      </x:c>
      <x:c r="F4352" s="6" t="n">
        <x:v>2</x:v>
      </x:c>
      <x:c r="G4352" s="6" t="n">
        <x:v>0</x:v>
      </x:c>
      <x:c r="H4352" s="7" t="str">
        <x:v>吉尔伽美什施放终结技时，获得#3[i]点【兴致】。我方其他角色施放终结技时，吉尔伽美什额外获得#1[i]点【兴致】，并固定恢复等同于本次消耗能量值#2[i]%的能量。</x:v>
      </x:c>
      <x:c r="I4352" s="7" t="str">
        <x:v>[{"id": "2", "num": 5000}, {"id": "110281", "num": 3}, {"id": "110502", "num": 1}]</x:v>
      </x:c>
      <x:c r="J4352" s="6" t="str">
        <x:v>https://raw.githubusercontent.com/Mar-7th/StarRailRes/dbe8cdfcfb0bf657b9fe1cf92d5537f118ccb487/index_new/cn/character_skill_trees.json</x:v>
      </x:c>
    </x:row>
    <x:row r="4353" ht="53" customHeight="1">
      <x:c r="A4353" s="6" t="str">
        <x:v>1509102_1</x:v>
      </x:c>
      <x:c r="B4353" s="6" t="str">
        <x:v>1509</x:v>
      </x:c>
      <x:c r="C4353" s="6" t="str">
        <x:v>1509102</x:v>
      </x:c>
      <x:c r="D4353" s="6" t="str">
        <x:v>英雄的孤傲</x:v>
      </x:c>
      <x:c r="E4353" s="6" t="n">
        <x:v>1</x:v>
      </x:c>
      <x:c r="F4353" s="6" t="n">
        <x:v>4</x:v>
      </x:c>
      <x:c r="G4353" s="6" t="n">
        <x:v>0</x:v>
      </x:c>
      <x:c r="H4353" s="7" t="str">
        <x:v>本场战斗中，吉尔伽美什每获得1点【兴致】，使自身暴击伤害提高#1[i]%，该效果最多叠加#2[i]层。</x:v>
      </x:c>
      <x:c r="I4353" s="7" t="str">
        <x:v>[{"id": "2", "num": 20000}, {"id": "110282", "num": 5}, {"id": "241", "num": 1}, {"id": "110502", "num": 1}]</x:v>
      </x:c>
      <x:c r="J4353" s="6" t="str">
        <x:v>https://raw.githubusercontent.com/Mar-7th/StarRailRes/dbe8cdfcfb0bf657b9fe1cf92d5537f118ccb487/index_new/cn/character_skill_trees.json</x:v>
      </x:c>
    </x:row>
    <x:row r="4354" ht="53" customHeight="1">
      <x:c r="A4354" s="6" t="str">
        <x:v>1509103_1</x:v>
      </x:c>
      <x:c r="B4354" s="6" t="str">
        <x:v>1509</x:v>
      </x:c>
      <x:c r="C4354" s="6" t="str">
        <x:v>1509103</x:v>
      </x:c>
      <x:c r="D4354" s="6" t="str">
        <x:v>王霸的竞逐</x:v>
      </x:c>
      <x:c r="E4354" s="6" t="n">
        <x:v>1</x:v>
      </x:c>
      <x:c r="F4354" s="6" t="n">
        <x:v>6</x:v>
      </x:c>
      <x:c r="G4354" s="6" t="n">
        <x:v>0</x:v>
      </x:c>
      <x:c r="H4354" s="7" t="str">
        <x:v>吉尔伽美什在场时，使我方全体目标攻击力提高#1[i]%，暴击伤害提高#2[i]%。若目标能量上限大于#3[i]，每超过1点能量上限使攻击力和暴击伤害额外提高#4[i]%，最多额外提高#5[i]%。</x:v>
      </x:c>
      <x:c r="I4354" s="7" t="str">
        <x:v>[{"id": "2", "num": 160000}, {"id": "110283", "num": 8}, {"id": "241", "num": 1}, {"id": "110502", "num": 1}]</x:v>
      </x:c>
      <x:c r="J4354" s="6" t="str">
        <x:v>https://raw.githubusercontent.com/Mar-7th/StarRailRes/dbe8cdfcfb0bf657b9fe1cf92d5537f118ccb487/index_new/cn/character_skill_trees.json</x:v>
      </x:c>
    </x:row>
    <x:row r="4355" ht="38" customHeight="1">
      <x:c r="A4355" s="6" t="str">
        <x:v>1509201_1</x:v>
      </x:c>
      <x:c r="B4355" s="6" t="str">
        <x:v>1509</x:v>
      </x:c>
      <x:c r="C4355" s="6" t="str">
        <x:v>1509201</x:v>
      </x:c>
      <x:c r="D4355" s="6" t="str">
        <x:v>暴击率强化</x:v>
      </x:c>
      <x:c r="E4355" s="6" t="n">
        <x:v>1</x:v>
      </x:c>
      <x:c r="F4355" s="6" t="n">
        <x:v>0</x:v>
      </x:c>
      <x:c r="G4355" s="6" t="n">
        <x:v>1</x:v>
      </x:c>
      <x:c r="H4355" s="7" t="str"/>
      <x:c r="I4355" s="7" t="str">
        <x:v>[{"id": "2", "num": 2500}, {"id": "111001", "num": 2}]</x:v>
      </x:c>
      <x:c r="J4355" s="6" t="str">
        <x:v>https://raw.githubusercontent.com/Mar-7th/StarRailRes/dbe8cdfcfb0bf657b9fe1cf92d5537f118ccb487/index_new/cn/character_skill_trees.json</x:v>
      </x:c>
    </x:row>
    <x:row r="4356" ht="38" customHeight="1">
      <x:c r="A4356" s="6" t="str">
        <x:v>1509202_1</x:v>
      </x:c>
      <x:c r="B4356" s="6" t="str">
        <x:v>1509</x:v>
      </x:c>
      <x:c r="C4356" s="6" t="str">
        <x:v>1509202</x:v>
      </x:c>
      <x:c r="D4356" s="6" t="str">
        <x:v>攻击强化</x:v>
      </x:c>
      <x:c r="E4356" s="6" t="n">
        <x:v>1</x:v>
      </x:c>
      <x:c r="F4356" s="6" t="n">
        <x:v>2</x:v>
      </x:c>
      <x:c r="G4356" s="6" t="n">
        <x:v>0</x:v>
      </x:c>
      <x:c r="H4356" s="7" t="str"/>
      <x:c r="I4356" s="7" t="str">
        <x:v>[{"id": "2", "num": 5000}, {"id": "110281", "num": 3}, {"id": "111001", "num": 6}]</x:v>
      </x:c>
      <x:c r="J4356" s="6" t="str">
        <x:v>https://raw.githubusercontent.com/Mar-7th/StarRailRes/dbe8cdfcfb0bf657b9fe1cf92d5537f118ccb487/index_new/cn/character_skill_trees.json</x:v>
      </x:c>
    </x:row>
    <x:row r="4357" ht="38" customHeight="1">
      <x:c r="A4357" s="6" t="str">
        <x:v>1509203_1</x:v>
      </x:c>
      <x:c r="B4357" s="6" t="str">
        <x:v>1509</x:v>
      </x:c>
      <x:c r="C4357" s="6" t="str">
        <x:v>1509203</x:v>
      </x:c>
      <x:c r="D4357" s="6" t="str">
        <x:v>暴击率强化</x:v>
      </x:c>
      <x:c r="E4357" s="6" t="n">
        <x:v>1</x:v>
      </x:c>
      <x:c r="F4357" s="6" t="n">
        <x:v>3</x:v>
      </x:c>
      <x:c r="G4357" s="6" t="n">
        <x:v>0</x:v>
      </x:c>
      <x:c r="H4357" s="7" t="str"/>
      <x:c r="I4357" s="7" t="str">
        <x:v>[{"id": "2", "num": 10000}, {"id": "110282", "num": 3}, {"id": "111002", "num": 3}]</x:v>
      </x:c>
      <x:c r="J4357" s="6" t="str">
        <x:v>https://raw.githubusercontent.com/Mar-7th/StarRailRes/dbe8cdfcfb0bf657b9fe1cf92d5537f118ccb487/index_new/cn/character_skill_trees.json</x:v>
      </x:c>
    </x:row>
    <x:row r="4358" ht="38" customHeight="1">
      <x:c r="A4358" s="6" t="str">
        <x:v>1509204_1</x:v>
      </x:c>
      <x:c r="B4358" s="6" t="str">
        <x:v>1509</x:v>
      </x:c>
      <x:c r="C4358" s="6" t="str">
        <x:v>1509204</x:v>
      </x:c>
      <x:c r="D4358" s="6" t="str">
        <x:v>伤害强化•雷</x:v>
      </x:c>
      <x:c r="E4358" s="6" t="n">
        <x:v>1</x:v>
      </x:c>
      <x:c r="F4358" s="6" t="n">
        <x:v>3</x:v>
      </x:c>
      <x:c r="G4358" s="6" t="n">
        <x:v>0</x:v>
      </x:c>
      <x:c r="H4358" s="7" t="str"/>
      <x:c r="I4358" s="7" t="str">
        <x:v>[{"id": "2", "num": 10000}, {"id": "110282", "num": 3}, {"id": "111002", "num": 3}]</x:v>
      </x:c>
      <x:c r="J4358" s="6" t="str">
        <x:v>https://raw.githubusercontent.com/Mar-7th/StarRailRes/dbe8cdfcfb0bf657b9fe1cf92d5537f118ccb487/index_new/cn/character_skill_trees.json</x:v>
      </x:c>
    </x:row>
    <x:row r="4359" ht="38" customHeight="1">
      <x:c r="A4359" s="6" t="str">
        <x:v>1509205_1</x:v>
      </x:c>
      <x:c r="B4359" s="6" t="str">
        <x:v>1509</x:v>
      </x:c>
      <x:c r="C4359" s="6" t="str">
        <x:v>1509205</x:v>
      </x:c>
      <x:c r="D4359" s="6" t="str">
        <x:v>暴击率强化</x:v>
      </x:c>
      <x:c r="E4359" s="6" t="n">
        <x:v>1</x:v>
      </x:c>
      <x:c r="F4359" s="6" t="n">
        <x:v>4</x:v>
      </x:c>
      <x:c r="G4359" s="6" t="n">
        <x:v>0</x:v>
      </x:c>
      <x:c r="H4359" s="7" t="str"/>
      <x:c r="I4359" s="7" t="str">
        <x:v>[{"id": "2", "num": 20000}, {"id": "110282", "num": 5}, {"id": "111002", "num": 4}]</x:v>
      </x:c>
      <x:c r="J4359" s="6" t="str">
        <x:v>https://raw.githubusercontent.com/Mar-7th/StarRailRes/dbe8cdfcfb0bf657b9fe1cf92d5537f118ccb487/index_new/cn/character_skill_trees.json</x:v>
      </x:c>
    </x:row>
    <x:row r="4360" ht="38" customHeight="1">
      <x:c r="A4360" s="6" t="str">
        <x:v>1509206_1</x:v>
      </x:c>
      <x:c r="B4360" s="6" t="str">
        <x:v>1509</x:v>
      </x:c>
      <x:c r="C4360" s="6" t="str">
        <x:v>1509206</x:v>
      </x:c>
      <x:c r="D4360" s="6" t="str">
        <x:v>攻击强化</x:v>
      </x:c>
      <x:c r="E4360" s="6" t="n">
        <x:v>1</x:v>
      </x:c>
      <x:c r="F4360" s="6" t="n">
        <x:v>5</x:v>
      </x:c>
      <x:c r="G4360" s="6" t="n">
        <x:v>0</x:v>
      </x:c>
      <x:c r="H4360" s="7" t="str"/>
      <x:c r="I4360" s="7" t="str">
        <x:v>[{"id": "2", "num": 45000}, {"id": "110283", "num": 3}, {"id": "111003", "num": 3}]</x:v>
      </x:c>
      <x:c r="J4360" s="6" t="str">
        <x:v>https://raw.githubusercontent.com/Mar-7th/StarRailRes/dbe8cdfcfb0bf657b9fe1cf92d5537f118ccb487/index_new/cn/character_skill_trees.json</x:v>
      </x:c>
    </x:row>
    <x:row r="4361" ht="38" customHeight="1">
      <x:c r="A4361" s="6" t="str">
        <x:v>1509207_1</x:v>
      </x:c>
      <x:c r="B4361" s="6" t="str">
        <x:v>1509</x:v>
      </x:c>
      <x:c r="C4361" s="6" t="str">
        <x:v>1509207</x:v>
      </x:c>
      <x:c r="D4361" s="6" t="str">
        <x:v>暴击率强化</x:v>
      </x:c>
      <x:c r="E4361" s="6" t="n">
        <x:v>1</x:v>
      </x:c>
      <x:c r="F4361" s="6" t="n">
        <x:v>5</x:v>
      </x:c>
      <x:c r="G4361" s="6" t="n">
        <x:v>0</x:v>
      </x:c>
      <x:c r="H4361" s="7" t="str"/>
      <x:c r="I4361" s="7" t="str">
        <x:v>[{"id": "2", "num": 45000}, {"id": "110283", "num": 3}, {"id": "111003", "num": 3}]</x:v>
      </x:c>
      <x:c r="J4361" s="6" t="str">
        <x:v>https://raw.githubusercontent.com/Mar-7th/StarRailRes/dbe8cdfcfb0bf657b9fe1cf92d5537f118ccb487/index_new/cn/character_skill_trees.json</x:v>
      </x:c>
    </x:row>
    <x:row r="4362" ht="38" customHeight="1">
      <x:c r="A4362" s="6" t="str">
        <x:v>1509208_1</x:v>
      </x:c>
      <x:c r="B4362" s="6" t="str">
        <x:v>1509</x:v>
      </x:c>
      <x:c r="C4362" s="6" t="str">
        <x:v>1509208</x:v>
      </x:c>
      <x:c r="D4362" s="6" t="str">
        <x:v>伤害强化•雷</x:v>
      </x:c>
      <x:c r="E4362" s="6" t="n">
        <x:v>1</x:v>
      </x:c>
      <x:c r="F4362" s="6" t="n">
        <x:v>6</x:v>
      </x:c>
      <x:c r="G4362" s="6" t="n">
        <x:v>0</x:v>
      </x:c>
      <x:c r="H4362" s="7" t="str"/>
      <x:c r="I4362" s="7" t="str">
        <x:v>[{"id": "2", "num": 160000}, {"id": "110283", "num": 8}, {"id": "111003", "num": 8}]</x:v>
      </x:c>
      <x:c r="J4362" s="6" t="str">
        <x:v>https://raw.githubusercontent.com/Mar-7th/StarRailRes/dbe8cdfcfb0bf657b9fe1cf92d5537f118ccb487/index_new/cn/character_skill_trees.json</x:v>
      </x:c>
    </x:row>
    <x:row r="4363" ht="38" customHeight="1">
      <x:c r="A4363" s="6" t="str">
        <x:v>1509209_1</x:v>
      </x:c>
      <x:c r="B4363" s="6" t="str">
        <x:v>1509</x:v>
      </x:c>
      <x:c r="C4363" s="6" t="str">
        <x:v>1509209</x:v>
      </x:c>
      <x:c r="D4363" s="6" t="str">
        <x:v>攻击强化</x:v>
      </x:c>
      <x:c r="E4363" s="6" t="n">
        <x:v>1</x:v>
      </x:c>
      <x:c r="F4363" s="6" t="n">
        <x:v>0</x:v>
      </x:c>
      <x:c r="G4363" s="6" t="n">
        <x:v>75</x:v>
      </x:c>
      <x:c r="H4363" s="7" t="str"/>
      <x:c r="I4363" s="7" t="str">
        <x:v>[{"id": "2", "num": 160000}, {"id": "110283", "num": 8}, {"id": "111003", "num": 8}]</x:v>
      </x:c>
      <x:c r="J4363" s="6" t="str">
        <x:v>https://raw.githubusercontent.com/Mar-7th/StarRailRes/dbe8cdfcfb0bf657b9fe1cf92d5537f118ccb487/index_new/cn/character_skill_trees.json</x:v>
      </x:c>
    </x:row>
    <x:row r="4364" ht="38" customHeight="1">
      <x:c r="A4364" s="6" t="str">
        <x:v>1509210_1</x:v>
      </x:c>
      <x:c r="B4364" s="6" t="str">
        <x:v>1509</x:v>
      </x:c>
      <x:c r="C4364" s="6" t="str">
        <x:v>1509210</x:v>
      </x:c>
      <x:c r="D4364" s="6" t="str">
        <x:v>暴击率强化</x:v>
      </x:c>
      <x:c r="E4364" s="6" t="n">
        <x:v>1</x:v>
      </x:c>
      <x:c r="F4364" s="6" t="n">
        <x:v>0</x:v>
      </x:c>
      <x:c r="G4364" s="6" t="n">
        <x:v>80</x:v>
      </x:c>
      <x:c r="H4364" s="7" t="str"/>
      <x:c r="I4364" s="7" t="str">
        <x:v>[{"id": "2", "num": 160000}, {"id": "110283", "num": 8}, {"id": "111003", "num": 8}]</x:v>
      </x:c>
      <x:c r="J4364" s="6" t="str">
        <x:v>https://raw.githubusercontent.com/Mar-7th/StarRailRes/dbe8cdfcfb0bf657b9fe1cf92d5537f118ccb487/index_new/cn/character_skill_trees.json</x:v>
      </x:c>
    </x:row>
    <x:row r="4365" ht="20" customHeight="1">
      <x:c r="A4365" s="6" t="str">
        <x:v>1510001_1</x:v>
      </x:c>
      <x:c r="B4365" s="6" t="str">
        <x:v>1510</x:v>
      </x:c>
      <x:c r="C4365" s="6" t="str">
        <x:v>1510001</x:v>
      </x:c>
      <x:c r="D4365" s="6" t="str"/>
      <x:c r="E4365" s="6" t="n">
        <x:v>1</x:v>
      </x:c>
      <x:c r="F4365" s="6" t="n">
        <x:v>0</x:v>
      </x:c>
      <x:c r="G4365" s="6" t="n">
        <x:v>0</x:v>
      </x:c>
      <x:c r="H4365" s="7" t="str"/>
      <x:c r="I4365" s="7" t="str">
        <x:v>[]</x:v>
      </x:c>
      <x:c r="J4365" s="6" t="str">
        <x:v>https://raw.githubusercontent.com/Mar-7th/StarRailRes/dbe8cdfcfb0bf657b9fe1cf92d5537f118ccb487/index_new/cn/character_skill_trees.json</x:v>
      </x:c>
    </x:row>
    <x:row r="4366" ht="38" customHeight="1">
      <x:c r="A4366" s="6" t="str">
        <x:v>1510001_2</x:v>
      </x:c>
      <x:c r="B4366" s="6" t="str">
        <x:v>1510</x:v>
      </x:c>
      <x:c r="C4366" s="6" t="str">
        <x:v>1510001</x:v>
      </x:c>
      <x:c r="D4366" s="6" t="str"/>
      <x:c r="E4366" s="6" t="n">
        <x:v>2</x:v>
      </x:c>
      <x:c r="F4366" s="6" t="n">
        <x:v>2</x:v>
      </x:c>
      <x:c r="G4366" s="6" t="n">
        <x:v>0</x:v>
      </x:c>
      <x:c r="H4366" s="7" t="str"/>
      <x:c r="I4366" s="7" t="str">
        <x:v>[{"id": "2", "num": 5000}, {"id": "110291", "num": 3}, {"id": "116001", "num": 6}]</x:v>
      </x:c>
      <x:c r="J4366" s="6" t="str">
        <x:v>https://raw.githubusercontent.com/Mar-7th/StarRailRes/dbe8cdfcfb0bf657b9fe1cf92d5537f118ccb487/index_new/cn/character_skill_trees.json</x:v>
      </x:c>
    </x:row>
    <x:row r="4367" ht="38" customHeight="1">
      <x:c r="A4367" s="6" t="str">
        <x:v>1510001_3</x:v>
      </x:c>
      <x:c r="B4367" s="6" t="str">
        <x:v>1510</x:v>
      </x:c>
      <x:c r="C4367" s="6" t="str">
        <x:v>1510001</x:v>
      </x:c>
      <x:c r="D4367" s="6" t="str"/>
      <x:c r="E4367" s="6" t="n">
        <x:v>3</x:v>
      </x:c>
      <x:c r="F4367" s="6" t="n">
        <x:v>3</x:v>
      </x:c>
      <x:c r="G4367" s="6" t="n">
        <x:v>0</x:v>
      </x:c>
      <x:c r="H4367" s="7" t="str"/>
      <x:c r="I4367" s="7" t="str">
        <x:v>[{"id": "2", "num": 10000}, {"id": "110292", "num": 3}, {"id": "116002", "num": 3}]</x:v>
      </x:c>
      <x:c r="J4367" s="6" t="str">
        <x:v>https://raw.githubusercontent.com/Mar-7th/StarRailRes/dbe8cdfcfb0bf657b9fe1cf92d5537f118ccb487/index_new/cn/character_skill_trees.json</x:v>
      </x:c>
    </x:row>
    <x:row r="4368" ht="38" customHeight="1">
      <x:c r="A4368" s="6" t="str">
        <x:v>1510001_4</x:v>
      </x:c>
      <x:c r="B4368" s="6" t="str">
        <x:v>1510</x:v>
      </x:c>
      <x:c r="C4368" s="6" t="str">
        <x:v>1510001</x:v>
      </x:c>
      <x:c r="D4368" s="6" t="str"/>
      <x:c r="E4368" s="6" t="n">
        <x:v>4</x:v>
      </x:c>
      <x:c r="F4368" s="6" t="n">
        <x:v>4</x:v>
      </x:c>
      <x:c r="G4368" s="6" t="n">
        <x:v>0</x:v>
      </x:c>
      <x:c r="H4368" s="7" t="str"/>
      <x:c r="I4368" s="7" t="str">
        <x:v>[{"id": "2", "num": 20000}, {"id": "110292", "num": 5}, {"id": "116002", "num": 4}]</x:v>
      </x:c>
      <x:c r="J4368" s="6" t="str">
        <x:v>https://raw.githubusercontent.com/Mar-7th/StarRailRes/dbe8cdfcfb0bf657b9fe1cf92d5537f118ccb487/index_new/cn/character_skill_trees.json</x:v>
      </x:c>
    </x:row>
    <x:row r="4369" ht="38" customHeight="1">
      <x:c r="A4369" s="6" t="str">
        <x:v>1510001_5</x:v>
      </x:c>
      <x:c r="B4369" s="6" t="str">
        <x:v>1510</x:v>
      </x:c>
      <x:c r="C4369" s="6" t="str">
        <x:v>1510001</x:v>
      </x:c>
      <x:c r="D4369" s="6" t="str"/>
      <x:c r="E4369" s="6" t="n">
        <x:v>5</x:v>
      </x:c>
      <x:c r="F4369" s="6" t="n">
        <x:v>5</x:v>
      </x:c>
      <x:c r="G4369" s="6" t="n">
        <x:v>0</x:v>
      </x:c>
      <x:c r="H4369" s="7" t="str"/>
      <x:c r="I4369" s="7" t="str">
        <x:v>[{"id": "2", "num": 45000}, {"id": "110293", "num": 3}, {"id": "116003", "num": 3}]</x:v>
      </x:c>
      <x:c r="J4369" s="6" t="str">
        <x:v>https://raw.githubusercontent.com/Mar-7th/StarRailRes/dbe8cdfcfb0bf657b9fe1cf92d5537f118ccb487/index_new/cn/character_skill_trees.json</x:v>
      </x:c>
    </x:row>
    <x:row r="4370" ht="38" customHeight="1">
      <x:c r="A4370" s="6" t="str">
        <x:v>1510001_6</x:v>
      </x:c>
      <x:c r="B4370" s="6" t="str">
        <x:v>1510</x:v>
      </x:c>
      <x:c r="C4370" s="6" t="str">
        <x:v>1510001</x:v>
      </x:c>
      <x:c r="D4370" s="6" t="str"/>
      <x:c r="E4370" s="6" t="n">
        <x:v>6</x:v>
      </x:c>
      <x:c r="F4370" s="6" t="n">
        <x:v>6</x:v>
      </x:c>
      <x:c r="G4370" s="6" t="n">
        <x:v>0</x:v>
      </x:c>
      <x:c r="H4370" s="7" t="str"/>
      <x:c r="I4370" s="7" t="str">
        <x:v>[{"id": "2", "num": 160000}, {"id": "110293", "num": 8}, {"id": "116003", "num": 4}]</x:v>
      </x:c>
      <x:c r="J4370" s="6" t="str">
        <x:v>https://raw.githubusercontent.com/Mar-7th/StarRailRes/dbe8cdfcfb0bf657b9fe1cf92d5537f118ccb487/index_new/cn/character_skill_trees.json</x:v>
      </x:c>
    </x:row>
    <x:row r="4371" ht="20" customHeight="1">
      <x:c r="A4371" s="6" t="str">
        <x:v>1510002_1</x:v>
      </x:c>
      <x:c r="B4371" s="6" t="str">
        <x:v>1510</x:v>
      </x:c>
      <x:c r="C4371" s="6" t="str">
        <x:v>1510002</x:v>
      </x:c>
      <x:c r="D4371" s="6" t="str"/>
      <x:c r="E4371" s="6" t="n">
        <x:v>1</x:v>
      </x:c>
      <x:c r="F4371" s="6" t="n">
        <x:v>0</x:v>
      </x:c>
      <x:c r="G4371" s="6" t="n">
        <x:v>0</x:v>
      </x:c>
      <x:c r="H4371" s="7" t="str"/>
      <x:c r="I4371" s="7" t="str">
        <x:v>[]</x:v>
      </x:c>
      <x:c r="J4371" s="6" t="str">
        <x:v>https://raw.githubusercontent.com/Mar-7th/StarRailRes/dbe8cdfcfb0bf657b9fe1cf92d5537f118ccb487/index_new/cn/character_skill_trees.json</x:v>
      </x:c>
    </x:row>
    <x:row r="4372" ht="38" customHeight="1">
      <x:c r="A4372" s="6" t="str">
        <x:v>1510002_2</x:v>
      </x:c>
      <x:c r="B4372" s="6" t="str">
        <x:v>1510</x:v>
      </x:c>
      <x:c r="C4372" s="6" t="str">
        <x:v>1510002</x:v>
      </x:c>
      <x:c r="D4372" s="6" t="str"/>
      <x:c r="E4372" s="6" t="n">
        <x:v>2</x:v>
      </x:c>
      <x:c r="F4372" s="6" t="n">
        <x:v>1</x:v>
      </x:c>
      <x:c r="G4372" s="6" t="n">
        <x:v>0</x:v>
      </x:c>
      <x:c r="H4372" s="7" t="str"/>
      <x:c r="I4372" s="7" t="str">
        <x:v>[{"id": "2", "num": 2500}, {"id": "116001", "num": 3}]</x:v>
      </x:c>
      <x:c r="J4372" s="6" t="str">
        <x:v>https://raw.githubusercontent.com/Mar-7th/StarRailRes/dbe8cdfcfb0bf657b9fe1cf92d5537f118ccb487/index_new/cn/character_skill_trees.json</x:v>
      </x:c>
    </x:row>
    <x:row r="4373" ht="38" customHeight="1">
      <x:c r="A4373" s="6" t="str">
        <x:v>1510002_3</x:v>
      </x:c>
      <x:c r="B4373" s="6" t="str">
        <x:v>1510</x:v>
      </x:c>
      <x:c r="C4373" s="6" t="str">
        <x:v>1510002</x:v>
      </x:c>
      <x:c r="D4373" s="6" t="str"/>
      <x:c r="E4373" s="6" t="n">
        <x:v>3</x:v>
      </x:c>
      <x:c r="F4373" s="6" t="n">
        <x:v>2</x:v>
      </x:c>
      <x:c r="G4373" s="6" t="n">
        <x:v>0</x:v>
      </x:c>
      <x:c r="H4373" s="7" t="str"/>
      <x:c r="I4373" s="7" t="str">
        <x:v>[{"id": "2", "num": 5000}, {"id": "110291", "num": 3}, {"id": "116001", "num": 6}]</x:v>
      </x:c>
      <x:c r="J4373" s="6" t="str">
        <x:v>https://raw.githubusercontent.com/Mar-7th/StarRailRes/dbe8cdfcfb0bf657b9fe1cf92d5537f118ccb487/index_new/cn/character_skill_trees.json</x:v>
      </x:c>
    </x:row>
    <x:row r="4374" ht="38" customHeight="1">
      <x:c r="A4374" s="6" t="str">
        <x:v>1510002_4</x:v>
      </x:c>
      <x:c r="B4374" s="6" t="str">
        <x:v>1510</x:v>
      </x:c>
      <x:c r="C4374" s="6" t="str">
        <x:v>1510002</x:v>
      </x:c>
      <x:c r="D4374" s="6" t="str"/>
      <x:c r="E4374" s="6" t="n">
        <x:v>4</x:v>
      </x:c>
      <x:c r="F4374" s="6" t="n">
        <x:v>3</x:v>
      </x:c>
      <x:c r="G4374" s="6" t="n">
        <x:v>0</x:v>
      </x:c>
      <x:c r="H4374" s="7" t="str"/>
      <x:c r="I4374" s="7" t="str">
        <x:v>[{"id": "2", "num": 10000}, {"id": "110292", "num": 3}, {"id": "116002", "num": 3}]</x:v>
      </x:c>
      <x:c r="J4374" s="6" t="str">
        <x:v>https://raw.githubusercontent.com/Mar-7th/StarRailRes/dbe8cdfcfb0bf657b9fe1cf92d5537f118ccb487/index_new/cn/character_skill_trees.json</x:v>
      </x:c>
    </x:row>
    <x:row r="4375" ht="38" customHeight="1">
      <x:c r="A4375" s="6" t="str">
        <x:v>1510002_5</x:v>
      </x:c>
      <x:c r="B4375" s="6" t="str">
        <x:v>1510</x:v>
      </x:c>
      <x:c r="C4375" s="6" t="str">
        <x:v>1510002</x:v>
      </x:c>
      <x:c r="D4375" s="6" t="str"/>
      <x:c r="E4375" s="6" t="n">
        <x:v>5</x:v>
      </x:c>
      <x:c r="F4375" s="6" t="n">
        <x:v>4</x:v>
      </x:c>
      <x:c r="G4375" s="6" t="n">
        <x:v>0</x:v>
      </x:c>
      <x:c r="H4375" s="7" t="str"/>
      <x:c r="I4375" s="7" t="str">
        <x:v>[{"id": "2", "num": 20000}, {"id": "110292", "num": 5}, {"id": "116002", "num": 4}]</x:v>
      </x:c>
      <x:c r="J4375" s="6" t="str">
        <x:v>https://raw.githubusercontent.com/Mar-7th/StarRailRes/dbe8cdfcfb0bf657b9fe1cf92d5537f118ccb487/index_new/cn/character_skill_trees.json</x:v>
      </x:c>
    </x:row>
    <x:row r="4376" ht="38" customHeight="1">
      <x:c r="A4376" s="6" t="str">
        <x:v>1510002_6</x:v>
      </x:c>
      <x:c r="B4376" s="6" t="str">
        <x:v>1510</x:v>
      </x:c>
      <x:c r="C4376" s="6" t="str">
        <x:v>1510002</x:v>
      </x:c>
      <x:c r="D4376" s="6" t="str"/>
      <x:c r="E4376" s="6" t="n">
        <x:v>6</x:v>
      </x:c>
      <x:c r="F4376" s="6" t="n">
        <x:v>4</x:v>
      </x:c>
      <x:c r="G4376" s="6" t="n">
        <x:v>0</x:v>
      </x:c>
      <x:c r="H4376" s="7" t="str"/>
      <x:c r="I4376" s="7" t="str">
        <x:v>[{"id": "2", "num": 30000}, {"id": "110292", "num": 7}, {"id": "116002", "num": 6}]</x:v>
      </x:c>
      <x:c r="J4376" s="6" t="str">
        <x:v>https://raw.githubusercontent.com/Mar-7th/StarRailRes/dbe8cdfcfb0bf657b9fe1cf92d5537f118ccb487/index_new/cn/character_skill_trees.json</x:v>
      </x:c>
    </x:row>
    <x:row r="4377" ht="38" customHeight="1">
      <x:c r="A4377" s="6" t="str">
        <x:v>1510002_7</x:v>
      </x:c>
      <x:c r="B4377" s="6" t="str">
        <x:v>1510</x:v>
      </x:c>
      <x:c r="C4377" s="6" t="str">
        <x:v>1510002</x:v>
      </x:c>
      <x:c r="D4377" s="6" t="str"/>
      <x:c r="E4377" s="6" t="n">
        <x:v>7</x:v>
      </x:c>
      <x:c r="F4377" s="6" t="n">
        <x:v>5</x:v>
      </x:c>
      <x:c r="G4377" s="6" t="n">
        <x:v>0</x:v>
      </x:c>
      <x:c r="H4377" s="7" t="str"/>
      <x:c r="I4377" s="7" t="str">
        <x:v>[{"id": "2", "num": 45000}, {"id": "110293", "num": 3}, {"id": "116003", "num": 3}]</x:v>
      </x:c>
      <x:c r="J4377" s="6" t="str">
        <x:v>https://raw.githubusercontent.com/Mar-7th/StarRailRes/dbe8cdfcfb0bf657b9fe1cf92d5537f118ccb487/index_new/cn/character_skill_trees.json</x:v>
      </x:c>
    </x:row>
    <x:row r="4378" ht="53" customHeight="1">
      <x:c r="A4378" s="6" t="str">
        <x:v>1510002_8</x:v>
      </x:c>
      <x:c r="B4378" s="6" t="str">
        <x:v>1510</x:v>
      </x:c>
      <x:c r="C4378" s="6" t="str">
        <x:v>1510002</x:v>
      </x:c>
      <x:c r="D4378" s="6" t="str"/>
      <x:c r="E4378" s="6" t="n">
        <x:v>8</x:v>
      </x:c>
      <x:c r="F4378" s="6" t="n">
        <x:v>5</x:v>
      </x:c>
      <x:c r="G4378" s="6" t="n">
        <x:v>0</x:v>
      </x:c>
      <x:c r="H4378" s="7" t="str"/>
      <x:c r="I4378" s="7" t="str">
        <x:v>[{"id": "2", "num": 80000}, {"id": "110293", "num": 5}, {"id": "110508", "num": 1}, {"id": "116003", "num": 4}]</x:v>
      </x:c>
      <x:c r="J4378" s="6" t="str">
        <x:v>https://raw.githubusercontent.com/Mar-7th/StarRailRes/dbe8cdfcfb0bf657b9fe1cf92d5537f118ccb487/index_new/cn/character_skill_trees.json</x:v>
      </x:c>
    </x:row>
    <x:row r="4379" ht="53" customHeight="1">
      <x:c r="A4379" s="6" t="str">
        <x:v>1510002_9</x:v>
      </x:c>
      <x:c r="B4379" s="6" t="str">
        <x:v>1510</x:v>
      </x:c>
      <x:c r="C4379" s="6" t="str">
        <x:v>1510002</x:v>
      </x:c>
      <x:c r="D4379" s="6" t="str"/>
      <x:c r="E4379" s="6" t="n">
        <x:v>9</x:v>
      </x:c>
      <x:c r="F4379" s="6" t="n">
        <x:v>6</x:v>
      </x:c>
      <x:c r="G4379" s="6" t="n">
        <x:v>0</x:v>
      </x:c>
      <x:c r="H4379" s="7" t="str"/>
      <x:c r="I4379" s="7" t="str">
        <x:v>[{"id": "2", "num": 160000}, {"id": "110293", "num": 8}, {"id": "241", "num": 1}, {"id": "110508", "num": 1}]</x:v>
      </x:c>
      <x:c r="J4379" s="6" t="str">
        <x:v>https://raw.githubusercontent.com/Mar-7th/StarRailRes/dbe8cdfcfb0bf657b9fe1cf92d5537f118ccb487/index_new/cn/character_skill_trees.json</x:v>
      </x:c>
    </x:row>
    <x:row r="4380" ht="53" customHeight="1">
      <x:c r="A4380" s="6" t="str">
        <x:v>1510002_10</x:v>
      </x:c>
      <x:c r="B4380" s="6" t="str">
        <x:v>1510</x:v>
      </x:c>
      <x:c r="C4380" s="6" t="str">
        <x:v>1510002</x:v>
      </x:c>
      <x:c r="D4380" s="6" t="str"/>
      <x:c r="E4380" s="6" t="n">
        <x:v>10</x:v>
      </x:c>
      <x:c r="F4380" s="6" t="n">
        <x:v>6</x:v>
      </x:c>
      <x:c r="G4380" s="6" t="n">
        <x:v>0</x:v>
      </x:c>
      <x:c r="H4380" s="7" t="str"/>
      <x:c r="I4380" s="7" t="str">
        <x:v>[{"id": "2", "num": 300000}, {"id": "110293", "num": 14}, {"id": "241", "num": 1}, {"id": "110508", "num": 1}]</x:v>
      </x:c>
      <x:c r="J4380" s="6" t="str">
        <x:v>https://raw.githubusercontent.com/Mar-7th/StarRailRes/dbe8cdfcfb0bf657b9fe1cf92d5537f118ccb487/index_new/cn/character_skill_trees.json</x:v>
      </x:c>
    </x:row>
    <x:row r="4381" ht="20" customHeight="1">
      <x:c r="A4381" s="6" t="str">
        <x:v>1510003_1</x:v>
      </x:c>
      <x:c r="B4381" s="6" t="str">
        <x:v>1510</x:v>
      </x:c>
      <x:c r="C4381" s="6" t="str">
        <x:v>1510003</x:v>
      </x:c>
      <x:c r="D4381" s="6" t="str"/>
      <x:c r="E4381" s="6" t="n">
        <x:v>1</x:v>
      </x:c>
      <x:c r="F4381" s="6" t="n">
        <x:v>0</x:v>
      </x:c>
      <x:c r="G4381" s="6" t="n">
        <x:v>0</x:v>
      </x:c>
      <x:c r="H4381" s="7" t="str"/>
      <x:c r="I4381" s="7" t="str">
        <x:v>[]</x:v>
      </x:c>
      <x:c r="J4381" s="6" t="str">
        <x:v>https://raw.githubusercontent.com/Mar-7th/StarRailRes/dbe8cdfcfb0bf657b9fe1cf92d5537f118ccb487/index_new/cn/character_skill_trees.json</x:v>
      </x:c>
    </x:row>
    <x:row r="4382" ht="38" customHeight="1">
      <x:c r="A4382" s="6" t="str">
        <x:v>1510003_2</x:v>
      </x:c>
      <x:c r="B4382" s="6" t="str">
        <x:v>1510</x:v>
      </x:c>
      <x:c r="C4382" s="6" t="str">
        <x:v>1510003</x:v>
      </x:c>
      <x:c r="D4382" s="6" t="str"/>
      <x:c r="E4382" s="6" t="n">
        <x:v>2</x:v>
      </x:c>
      <x:c r="F4382" s="6" t="n">
        <x:v>1</x:v>
      </x:c>
      <x:c r="G4382" s="6" t="n">
        <x:v>0</x:v>
      </x:c>
      <x:c r="H4382" s="7" t="str"/>
      <x:c r="I4382" s="7" t="str">
        <x:v>[{"id": "2", "num": 2500}, {"id": "116001", "num": 3}]</x:v>
      </x:c>
      <x:c r="J4382" s="6" t="str">
        <x:v>https://raw.githubusercontent.com/Mar-7th/StarRailRes/dbe8cdfcfb0bf657b9fe1cf92d5537f118ccb487/index_new/cn/character_skill_trees.json</x:v>
      </x:c>
    </x:row>
    <x:row r="4383" ht="38" customHeight="1">
      <x:c r="A4383" s="6" t="str">
        <x:v>1510003_3</x:v>
      </x:c>
      <x:c r="B4383" s="6" t="str">
        <x:v>1510</x:v>
      </x:c>
      <x:c r="C4383" s="6" t="str">
        <x:v>1510003</x:v>
      </x:c>
      <x:c r="D4383" s="6" t="str"/>
      <x:c r="E4383" s="6" t="n">
        <x:v>3</x:v>
      </x:c>
      <x:c r="F4383" s="6" t="n">
        <x:v>2</x:v>
      </x:c>
      <x:c r="G4383" s="6" t="n">
        <x:v>0</x:v>
      </x:c>
      <x:c r="H4383" s="7" t="str"/>
      <x:c r="I4383" s="7" t="str">
        <x:v>[{"id": "2", "num": 5000}, {"id": "110291", "num": 3}, {"id": "116001", "num": 6}]</x:v>
      </x:c>
      <x:c r="J4383" s="6" t="str">
        <x:v>https://raw.githubusercontent.com/Mar-7th/StarRailRes/dbe8cdfcfb0bf657b9fe1cf92d5537f118ccb487/index_new/cn/character_skill_trees.json</x:v>
      </x:c>
    </x:row>
    <x:row r="4384" ht="38" customHeight="1">
      <x:c r="A4384" s="6" t="str">
        <x:v>1510003_4</x:v>
      </x:c>
      <x:c r="B4384" s="6" t="str">
        <x:v>1510</x:v>
      </x:c>
      <x:c r="C4384" s="6" t="str">
        <x:v>1510003</x:v>
      </x:c>
      <x:c r="D4384" s="6" t="str"/>
      <x:c r="E4384" s="6" t="n">
        <x:v>4</x:v>
      </x:c>
      <x:c r="F4384" s="6" t="n">
        <x:v>3</x:v>
      </x:c>
      <x:c r="G4384" s="6" t="n">
        <x:v>0</x:v>
      </x:c>
      <x:c r="H4384" s="7" t="str"/>
      <x:c r="I4384" s="7" t="str">
        <x:v>[{"id": "2", "num": 10000}, {"id": "110292", "num": 3}, {"id": "116002", "num": 3}]</x:v>
      </x:c>
      <x:c r="J4384" s="6" t="str">
        <x:v>https://raw.githubusercontent.com/Mar-7th/StarRailRes/dbe8cdfcfb0bf657b9fe1cf92d5537f118ccb487/index_new/cn/character_skill_trees.json</x:v>
      </x:c>
    </x:row>
    <x:row r="4385" ht="38" customHeight="1">
      <x:c r="A4385" s="6" t="str">
        <x:v>1510003_5</x:v>
      </x:c>
      <x:c r="B4385" s="6" t="str">
        <x:v>1510</x:v>
      </x:c>
      <x:c r="C4385" s="6" t="str">
        <x:v>1510003</x:v>
      </x:c>
      <x:c r="D4385" s="6" t="str"/>
      <x:c r="E4385" s="6" t="n">
        <x:v>5</x:v>
      </x:c>
      <x:c r="F4385" s="6" t="n">
        <x:v>4</x:v>
      </x:c>
      <x:c r="G4385" s="6" t="n">
        <x:v>0</x:v>
      </x:c>
      <x:c r="H4385" s="7" t="str"/>
      <x:c r="I4385" s="7" t="str">
        <x:v>[{"id": "2", "num": 20000}, {"id": "110292", "num": 5}, {"id": "116002", "num": 4}]</x:v>
      </x:c>
      <x:c r="J4385" s="6" t="str">
        <x:v>https://raw.githubusercontent.com/Mar-7th/StarRailRes/dbe8cdfcfb0bf657b9fe1cf92d5537f118ccb487/index_new/cn/character_skill_trees.json</x:v>
      </x:c>
    </x:row>
    <x:row r="4386" ht="38" customHeight="1">
      <x:c r="A4386" s="6" t="str">
        <x:v>1510003_6</x:v>
      </x:c>
      <x:c r="B4386" s="6" t="str">
        <x:v>1510</x:v>
      </x:c>
      <x:c r="C4386" s="6" t="str">
        <x:v>1510003</x:v>
      </x:c>
      <x:c r="D4386" s="6" t="str"/>
      <x:c r="E4386" s="6" t="n">
        <x:v>6</x:v>
      </x:c>
      <x:c r="F4386" s="6" t="n">
        <x:v>4</x:v>
      </x:c>
      <x:c r="G4386" s="6" t="n">
        <x:v>0</x:v>
      </x:c>
      <x:c r="H4386" s="7" t="str"/>
      <x:c r="I4386" s="7" t="str">
        <x:v>[{"id": "2", "num": 30000}, {"id": "110292", "num": 7}, {"id": "116002", "num": 6}]</x:v>
      </x:c>
      <x:c r="J4386" s="6" t="str">
        <x:v>https://raw.githubusercontent.com/Mar-7th/StarRailRes/dbe8cdfcfb0bf657b9fe1cf92d5537f118ccb487/index_new/cn/character_skill_trees.json</x:v>
      </x:c>
    </x:row>
    <x:row r="4387" ht="38" customHeight="1">
      <x:c r="A4387" s="6" t="str">
        <x:v>1510003_7</x:v>
      </x:c>
      <x:c r="B4387" s="6" t="str">
        <x:v>1510</x:v>
      </x:c>
      <x:c r="C4387" s="6" t="str">
        <x:v>1510003</x:v>
      </x:c>
      <x:c r="D4387" s="6" t="str"/>
      <x:c r="E4387" s="6" t="n">
        <x:v>7</x:v>
      </x:c>
      <x:c r="F4387" s="6" t="n">
        <x:v>5</x:v>
      </x:c>
      <x:c r="G4387" s="6" t="n">
        <x:v>0</x:v>
      </x:c>
      <x:c r="H4387" s="7" t="str"/>
      <x:c r="I4387" s="7" t="str">
        <x:v>[{"id": "2", "num": 45000}, {"id": "110293", "num": 3}, {"id": "116003", "num": 3}]</x:v>
      </x:c>
      <x:c r="J4387" s="6" t="str">
        <x:v>https://raw.githubusercontent.com/Mar-7th/StarRailRes/dbe8cdfcfb0bf657b9fe1cf92d5537f118ccb487/index_new/cn/character_skill_trees.json</x:v>
      </x:c>
    </x:row>
    <x:row r="4388" ht="53" customHeight="1">
      <x:c r="A4388" s="6" t="str">
        <x:v>1510003_8</x:v>
      </x:c>
      <x:c r="B4388" s="6" t="str">
        <x:v>1510</x:v>
      </x:c>
      <x:c r="C4388" s="6" t="str">
        <x:v>1510003</x:v>
      </x:c>
      <x:c r="D4388" s="6" t="str"/>
      <x:c r="E4388" s="6" t="n">
        <x:v>8</x:v>
      </x:c>
      <x:c r="F4388" s="6" t="n">
        <x:v>5</x:v>
      </x:c>
      <x:c r="G4388" s="6" t="n">
        <x:v>0</x:v>
      </x:c>
      <x:c r="H4388" s="7" t="str"/>
      <x:c r="I4388" s="7" t="str">
        <x:v>[{"id": "2", "num": 80000}, {"id": "110293", "num": 5}, {"id": "110508", "num": 1}, {"id": "116003", "num": 4}]</x:v>
      </x:c>
      <x:c r="J4388" s="6" t="str">
        <x:v>https://raw.githubusercontent.com/Mar-7th/StarRailRes/dbe8cdfcfb0bf657b9fe1cf92d5537f118ccb487/index_new/cn/character_skill_trees.json</x:v>
      </x:c>
    </x:row>
    <x:row r="4389" ht="53" customHeight="1">
      <x:c r="A4389" s="6" t="str">
        <x:v>1510003_9</x:v>
      </x:c>
      <x:c r="B4389" s="6" t="str">
        <x:v>1510</x:v>
      </x:c>
      <x:c r="C4389" s="6" t="str">
        <x:v>1510003</x:v>
      </x:c>
      <x:c r="D4389" s="6" t="str"/>
      <x:c r="E4389" s="6" t="n">
        <x:v>9</x:v>
      </x:c>
      <x:c r="F4389" s="6" t="n">
        <x:v>6</x:v>
      </x:c>
      <x:c r="G4389" s="6" t="n">
        <x:v>0</x:v>
      </x:c>
      <x:c r="H4389" s="7" t="str"/>
      <x:c r="I4389" s="7" t="str">
        <x:v>[{"id": "2", "num": 160000}, {"id": "110293", "num": 8}, {"id": "241", "num": 1}, {"id": "110508", "num": 1}]</x:v>
      </x:c>
      <x:c r="J4389" s="6" t="str">
        <x:v>https://raw.githubusercontent.com/Mar-7th/StarRailRes/dbe8cdfcfb0bf657b9fe1cf92d5537f118ccb487/index_new/cn/character_skill_trees.json</x:v>
      </x:c>
    </x:row>
    <x:row r="4390" ht="53" customHeight="1">
      <x:c r="A4390" s="6" t="str">
        <x:v>1510003_10</x:v>
      </x:c>
      <x:c r="B4390" s="6" t="str">
        <x:v>1510</x:v>
      </x:c>
      <x:c r="C4390" s="6" t="str">
        <x:v>1510003</x:v>
      </x:c>
      <x:c r="D4390" s="6" t="str"/>
      <x:c r="E4390" s="6" t="n">
        <x:v>10</x:v>
      </x:c>
      <x:c r="F4390" s="6" t="n">
        <x:v>6</x:v>
      </x:c>
      <x:c r="G4390" s="6" t="n">
        <x:v>0</x:v>
      </x:c>
      <x:c r="H4390" s="7" t="str"/>
      <x:c r="I4390" s="7" t="str">
        <x:v>[{"id": "2", "num": 300000}, {"id": "110293", "num": 14}, {"id": "241", "num": 1}, {"id": "110508", "num": 1}]</x:v>
      </x:c>
      <x:c r="J4390" s="6" t="str">
        <x:v>https://raw.githubusercontent.com/Mar-7th/StarRailRes/dbe8cdfcfb0bf657b9fe1cf92d5537f118ccb487/index_new/cn/character_skill_trees.json</x:v>
      </x:c>
    </x:row>
    <x:row r="4391" ht="20" customHeight="1">
      <x:c r="A4391" s="6" t="str">
        <x:v>1510004_1</x:v>
      </x:c>
      <x:c r="B4391" s="6" t="str">
        <x:v>1510</x:v>
      </x:c>
      <x:c r="C4391" s="6" t="str">
        <x:v>1510004</x:v>
      </x:c>
      <x:c r="D4391" s="6" t="str"/>
      <x:c r="E4391" s="6" t="n">
        <x:v>1</x:v>
      </x:c>
      <x:c r="F4391" s="6" t="n">
        <x:v>0</x:v>
      </x:c>
      <x:c r="G4391" s="6" t="n">
        <x:v>0</x:v>
      </x:c>
      <x:c r="H4391" s="7" t="str"/>
      <x:c r="I4391" s="7" t="str">
        <x:v>[]</x:v>
      </x:c>
      <x:c r="J4391" s="6" t="str">
        <x:v>https://raw.githubusercontent.com/Mar-7th/StarRailRes/dbe8cdfcfb0bf657b9fe1cf92d5537f118ccb487/index_new/cn/character_skill_trees.json</x:v>
      </x:c>
    </x:row>
    <x:row r="4392" ht="38" customHeight="1">
      <x:c r="A4392" s="6" t="str">
        <x:v>1510004_2</x:v>
      </x:c>
      <x:c r="B4392" s="6" t="str">
        <x:v>1510</x:v>
      </x:c>
      <x:c r="C4392" s="6" t="str">
        <x:v>1510004</x:v>
      </x:c>
      <x:c r="D4392" s="6" t="str"/>
      <x:c r="E4392" s="6" t="n">
        <x:v>2</x:v>
      </x:c>
      <x:c r="F4392" s="6" t="n">
        <x:v>1</x:v>
      </x:c>
      <x:c r="G4392" s="6" t="n">
        <x:v>0</x:v>
      </x:c>
      <x:c r="H4392" s="7" t="str"/>
      <x:c r="I4392" s="7" t="str">
        <x:v>[{"id": "2", "num": 2500}, {"id": "116001", "num": 3}]</x:v>
      </x:c>
      <x:c r="J4392" s="6" t="str">
        <x:v>https://raw.githubusercontent.com/Mar-7th/StarRailRes/dbe8cdfcfb0bf657b9fe1cf92d5537f118ccb487/index_new/cn/character_skill_trees.json</x:v>
      </x:c>
    </x:row>
    <x:row r="4393" ht="38" customHeight="1">
      <x:c r="A4393" s="6" t="str">
        <x:v>1510004_3</x:v>
      </x:c>
      <x:c r="B4393" s="6" t="str">
        <x:v>1510</x:v>
      </x:c>
      <x:c r="C4393" s="6" t="str">
        <x:v>1510004</x:v>
      </x:c>
      <x:c r="D4393" s="6" t="str"/>
      <x:c r="E4393" s="6" t="n">
        <x:v>3</x:v>
      </x:c>
      <x:c r="F4393" s="6" t="n">
        <x:v>2</x:v>
      </x:c>
      <x:c r="G4393" s="6" t="n">
        <x:v>0</x:v>
      </x:c>
      <x:c r="H4393" s="7" t="str"/>
      <x:c r="I4393" s="7" t="str">
        <x:v>[{"id": "2", "num": 5000}, {"id": "110291", "num": 3}, {"id": "116001", "num": 6}]</x:v>
      </x:c>
      <x:c r="J4393" s="6" t="str">
        <x:v>https://raw.githubusercontent.com/Mar-7th/StarRailRes/dbe8cdfcfb0bf657b9fe1cf92d5537f118ccb487/index_new/cn/character_skill_trees.json</x:v>
      </x:c>
    </x:row>
    <x:row r="4394" ht="38" customHeight="1">
      <x:c r="A4394" s="6" t="str">
        <x:v>1510004_4</x:v>
      </x:c>
      <x:c r="B4394" s="6" t="str">
        <x:v>1510</x:v>
      </x:c>
      <x:c r="C4394" s="6" t="str">
        <x:v>1510004</x:v>
      </x:c>
      <x:c r="D4394" s="6" t="str"/>
      <x:c r="E4394" s="6" t="n">
        <x:v>4</x:v>
      </x:c>
      <x:c r="F4394" s="6" t="n">
        <x:v>3</x:v>
      </x:c>
      <x:c r="G4394" s="6" t="n">
        <x:v>0</x:v>
      </x:c>
      <x:c r="H4394" s="7" t="str"/>
      <x:c r="I4394" s="7" t="str">
        <x:v>[{"id": "2", "num": 10000}, {"id": "110292", "num": 3}, {"id": "116002", "num": 3}]</x:v>
      </x:c>
      <x:c r="J4394" s="6" t="str">
        <x:v>https://raw.githubusercontent.com/Mar-7th/StarRailRes/dbe8cdfcfb0bf657b9fe1cf92d5537f118ccb487/index_new/cn/character_skill_trees.json</x:v>
      </x:c>
    </x:row>
    <x:row r="4395" ht="38" customHeight="1">
      <x:c r="A4395" s="6" t="str">
        <x:v>1510004_5</x:v>
      </x:c>
      <x:c r="B4395" s="6" t="str">
        <x:v>1510</x:v>
      </x:c>
      <x:c r="C4395" s="6" t="str">
        <x:v>1510004</x:v>
      </x:c>
      <x:c r="D4395" s="6" t="str"/>
      <x:c r="E4395" s="6" t="n">
        <x:v>5</x:v>
      </x:c>
      <x:c r="F4395" s="6" t="n">
        <x:v>4</x:v>
      </x:c>
      <x:c r="G4395" s="6" t="n">
        <x:v>0</x:v>
      </x:c>
      <x:c r="H4395" s="7" t="str"/>
      <x:c r="I4395" s="7" t="str">
        <x:v>[{"id": "2", "num": 20000}, {"id": "110292", "num": 5}, {"id": "116002", "num": 4}]</x:v>
      </x:c>
      <x:c r="J4395" s="6" t="str">
        <x:v>https://raw.githubusercontent.com/Mar-7th/StarRailRes/dbe8cdfcfb0bf657b9fe1cf92d5537f118ccb487/index_new/cn/character_skill_trees.json</x:v>
      </x:c>
    </x:row>
    <x:row r="4396" ht="38" customHeight="1">
      <x:c r="A4396" s="6" t="str">
        <x:v>1510004_6</x:v>
      </x:c>
      <x:c r="B4396" s="6" t="str">
        <x:v>1510</x:v>
      </x:c>
      <x:c r="C4396" s="6" t="str">
        <x:v>1510004</x:v>
      </x:c>
      <x:c r="D4396" s="6" t="str"/>
      <x:c r="E4396" s="6" t="n">
        <x:v>6</x:v>
      </x:c>
      <x:c r="F4396" s="6" t="n">
        <x:v>4</x:v>
      </x:c>
      <x:c r="G4396" s="6" t="n">
        <x:v>0</x:v>
      </x:c>
      <x:c r="H4396" s="7" t="str"/>
      <x:c r="I4396" s="7" t="str">
        <x:v>[{"id": "2", "num": 30000}, {"id": "110292", "num": 7}, {"id": "116002", "num": 6}]</x:v>
      </x:c>
      <x:c r="J4396" s="6" t="str">
        <x:v>https://raw.githubusercontent.com/Mar-7th/StarRailRes/dbe8cdfcfb0bf657b9fe1cf92d5537f118ccb487/index_new/cn/character_skill_trees.json</x:v>
      </x:c>
    </x:row>
    <x:row r="4397" ht="38" customHeight="1">
      <x:c r="A4397" s="6" t="str">
        <x:v>1510004_7</x:v>
      </x:c>
      <x:c r="B4397" s="6" t="str">
        <x:v>1510</x:v>
      </x:c>
      <x:c r="C4397" s="6" t="str">
        <x:v>1510004</x:v>
      </x:c>
      <x:c r="D4397" s="6" t="str"/>
      <x:c r="E4397" s="6" t="n">
        <x:v>7</x:v>
      </x:c>
      <x:c r="F4397" s="6" t="n">
        <x:v>5</x:v>
      </x:c>
      <x:c r="G4397" s="6" t="n">
        <x:v>0</x:v>
      </x:c>
      <x:c r="H4397" s="7" t="str"/>
      <x:c r="I4397" s="7" t="str">
        <x:v>[{"id": "2", "num": 45000}, {"id": "110293", "num": 3}, {"id": "116003", "num": 3}]</x:v>
      </x:c>
      <x:c r="J4397" s="6" t="str">
        <x:v>https://raw.githubusercontent.com/Mar-7th/StarRailRes/dbe8cdfcfb0bf657b9fe1cf92d5537f118ccb487/index_new/cn/character_skill_trees.json</x:v>
      </x:c>
    </x:row>
    <x:row r="4398" ht="53" customHeight="1">
      <x:c r="A4398" s="6" t="str">
        <x:v>1510004_8</x:v>
      </x:c>
      <x:c r="B4398" s="6" t="str">
        <x:v>1510</x:v>
      </x:c>
      <x:c r="C4398" s="6" t="str">
        <x:v>1510004</x:v>
      </x:c>
      <x:c r="D4398" s="6" t="str"/>
      <x:c r="E4398" s="6" t="n">
        <x:v>8</x:v>
      </x:c>
      <x:c r="F4398" s="6" t="n">
        <x:v>5</x:v>
      </x:c>
      <x:c r="G4398" s="6" t="n">
        <x:v>0</x:v>
      </x:c>
      <x:c r="H4398" s="7" t="str"/>
      <x:c r="I4398" s="7" t="str">
        <x:v>[{"id": "2", "num": 80000}, {"id": "110293", "num": 5}, {"id": "110508", "num": 1}, {"id": "116003", "num": 4}]</x:v>
      </x:c>
      <x:c r="J4398" s="6" t="str">
        <x:v>https://raw.githubusercontent.com/Mar-7th/StarRailRes/dbe8cdfcfb0bf657b9fe1cf92d5537f118ccb487/index_new/cn/character_skill_trees.json</x:v>
      </x:c>
    </x:row>
    <x:row r="4399" ht="53" customHeight="1">
      <x:c r="A4399" s="6" t="str">
        <x:v>1510004_9</x:v>
      </x:c>
      <x:c r="B4399" s="6" t="str">
        <x:v>1510</x:v>
      </x:c>
      <x:c r="C4399" s="6" t="str">
        <x:v>1510004</x:v>
      </x:c>
      <x:c r="D4399" s="6" t="str"/>
      <x:c r="E4399" s="6" t="n">
        <x:v>9</x:v>
      </x:c>
      <x:c r="F4399" s="6" t="n">
        <x:v>6</x:v>
      </x:c>
      <x:c r="G4399" s="6" t="n">
        <x:v>0</x:v>
      </x:c>
      <x:c r="H4399" s="7" t="str"/>
      <x:c r="I4399" s="7" t="str">
        <x:v>[{"id": "2", "num": 160000}, {"id": "110293", "num": 8}, {"id": "241", "num": 1}, {"id": "110508", "num": 1}]</x:v>
      </x:c>
      <x:c r="J4399" s="6" t="str">
        <x:v>https://raw.githubusercontent.com/Mar-7th/StarRailRes/dbe8cdfcfb0bf657b9fe1cf92d5537f118ccb487/index_new/cn/character_skill_trees.json</x:v>
      </x:c>
    </x:row>
    <x:row r="4400" ht="53" customHeight="1">
      <x:c r="A4400" s="6" t="str">
        <x:v>1510004_10</x:v>
      </x:c>
      <x:c r="B4400" s="6" t="str">
        <x:v>1510</x:v>
      </x:c>
      <x:c r="C4400" s="6" t="str">
        <x:v>1510004</x:v>
      </x:c>
      <x:c r="D4400" s="6" t="str"/>
      <x:c r="E4400" s="6" t="n">
        <x:v>10</x:v>
      </x:c>
      <x:c r="F4400" s="6" t="n">
        <x:v>6</x:v>
      </x:c>
      <x:c r="G4400" s="6" t="n">
        <x:v>0</x:v>
      </x:c>
      <x:c r="H4400" s="7" t="str"/>
      <x:c r="I4400" s="7" t="str">
        <x:v>[{"id": "2", "num": 300000}, {"id": "110293", "num": 14}, {"id": "241", "num": 1}, {"id": "110508", "num": 1}]</x:v>
      </x:c>
      <x:c r="J4400" s="6" t="str">
        <x:v>https://raw.githubusercontent.com/Mar-7th/StarRailRes/dbe8cdfcfb0bf657b9fe1cf92d5537f118ccb487/index_new/cn/character_skill_trees.json</x:v>
      </x:c>
    </x:row>
    <x:row r="4401" ht="20" customHeight="1">
      <x:c r="A4401" s="6" t="str">
        <x:v>1510007_1</x:v>
      </x:c>
      <x:c r="B4401" s="6" t="str">
        <x:v>1510</x:v>
      </x:c>
      <x:c r="C4401" s="6" t="str">
        <x:v>1510007</x:v>
      </x:c>
      <x:c r="D4401" s="6" t="str"/>
      <x:c r="E4401" s="6" t="n">
        <x:v>1</x:v>
      </x:c>
      <x:c r="F4401" s="6" t="n">
        <x:v>0</x:v>
      </x:c>
      <x:c r="G4401" s="6" t="n">
        <x:v>0</x:v>
      </x:c>
      <x:c r="H4401" s="7" t="str"/>
      <x:c r="I4401" s="7" t="str">
        <x:v>[]</x:v>
      </x:c>
      <x:c r="J4401" s="6" t="str">
        <x:v>https://raw.githubusercontent.com/Mar-7th/StarRailRes/dbe8cdfcfb0bf657b9fe1cf92d5537f118ccb487/index_new/cn/character_skill_trees.json</x:v>
      </x:c>
    </x:row>
    <x:row r="4402" ht="38" customHeight="1">
      <x:c r="A4402" s="6" t="str">
        <x:v>1510101_1</x:v>
      </x:c>
      <x:c r="B4402" s="6" t="str">
        <x:v>1510</x:v>
      </x:c>
      <x:c r="C4402" s="6" t="str">
        <x:v>1510101</x:v>
      </x:c>
      <x:c r="D4402" s="6" t="str">
        <x:v>人类该向何处去</x:v>
      </x:c>
      <x:c r="E4402" s="6" t="n">
        <x:v>1</x:v>
      </x:c>
      <x:c r="F4402" s="6" t="n">
        <x:v>2</x:v>
      </x:c>
      <x:c r="G4402" s="6" t="n">
        <x:v>0</x:v>
      </x:c>
      <x:c r="H4402" s="7" t="str">
        <x:v>姬子•启行使用助战技不消耗助战技使用次数。回合开始时，若当前助战技使用次数等于当前使用次数上限，姬子•启行额外恢复#1[i]点能量。</x:v>
      </x:c>
      <x:c r="I4402" s="7" t="str">
        <x:v>[{"id": "2", "num": 5000}, {"id": "110291", "num": 3}, {"id": "110508", "num": 1}]</x:v>
      </x:c>
      <x:c r="J4402" s="6" t="str">
        <x:v>https://raw.githubusercontent.com/Mar-7th/StarRailRes/dbe8cdfcfb0bf657b9fe1cf92d5537f118ccb487/index_new/cn/character_skill_trees.json</x:v>
      </x:c>
    </x:row>
    <x:row r="4403" ht="53" customHeight="1">
      <x:c r="A4403" s="6" t="str">
        <x:v>1510102_1</x:v>
      </x:c>
      <x:c r="B4403" s="6" t="str">
        <x:v>1510</x:v>
      </x:c>
      <x:c r="C4403" s="6" t="str">
        <x:v>1510102</x:v>
      </x:c>
      <x:c r="D4403" s="6" t="str">
        <x:v>列车的脉搏在轰鸣</x:v>
      </x:c>
      <x:c r="E4403" s="6" t="n">
        <x:v>1</x:v>
      </x:c>
      <x:c r="F4403" s="6" t="n">
        <x:v>4</x:v>
      </x:c>
      <x:c r="G4403" s="6" t="n">
        <x:v>0</x:v>
      </x:c>
      <x:c r="H4403" s="7" t="str">
        <x:v>除姬子•启行外的开拓同行角色使用助战技时，该角色会立即获得1个可插入施放终结技的额外回合，因助战技获得的额外回合不会重复触发此行迹效果。</x:v>
      </x:c>
      <x:c r="I4403" s="7" t="str">
        <x:v>[{"id": "2", "num": 20000}, {"id": "110292", "num": 5}, {"id": "241", "num": 1}, {"id": "110508", "num": 1}]</x:v>
      </x:c>
      <x:c r="J4403" s="6" t="str">
        <x:v>https://raw.githubusercontent.com/Mar-7th/StarRailRes/dbe8cdfcfb0bf657b9fe1cf92d5537f118ccb487/index_new/cn/character_skill_trees.json</x:v>
      </x:c>
    </x:row>
    <x:row r="4404" ht="53" customHeight="1">
      <x:c r="A4404" s="6" t="str">
        <x:v>1510103_1</x:v>
      </x:c>
      <x:c r="B4404" s="6" t="str">
        <x:v>1510</x:v>
      </x:c>
      <x:c r="C4404" s="6" t="str">
        <x:v>1510103</x:v>
      </x:c>
      <x:c r="D4404" s="6" t="str">
        <x:v>银轨在旷古中静默</x:v>
      </x:c>
      <x:c r="E4404" s="6" t="n">
        <x:v>1</x:v>
      </x:c>
      <x:c r="F4404" s="6" t="n">
        <x:v>6</x:v>
      </x:c>
      <x:c r="G4404" s="6" t="n">
        <x:v>0</x:v>
      </x:c>
      <x:c r="H4404" s="7" t="str">
        <x:v>施放终结技时，立即获得#1[i]点【源能】。若当前【源能】大于等于#2[i]点施放【轨道歼灭脉冲】攻击时，【轨道歼灭脉冲】对敌方随机单体造成的伤害倍率提高#3[i]%。</x:v>
      </x:c>
      <x:c r="I4404" s="7" t="str">
        <x:v>[{"id": "2", "num": 160000}, {"id": "110293", "num": 8}, {"id": "241", "num": 1}, {"id": "110508", "num": 1}]</x:v>
      </x:c>
      <x:c r="J4404" s="6" t="str">
        <x:v>https://raw.githubusercontent.com/Mar-7th/StarRailRes/dbe8cdfcfb0bf657b9fe1cf92d5537f118ccb487/index_new/cn/character_skill_trees.json</x:v>
      </x:c>
    </x:row>
    <x:row r="4405" ht="38" customHeight="1">
      <x:c r="A4405" s="6" t="str">
        <x:v>1510201_1</x:v>
      </x:c>
      <x:c r="B4405" s="6" t="str">
        <x:v>1510</x:v>
      </x:c>
      <x:c r="C4405" s="6" t="str">
        <x:v>1510201</x:v>
      </x:c>
      <x:c r="D4405" s="6" t="str">
        <x:v>攻击强化</x:v>
      </x:c>
      <x:c r="E4405" s="6" t="n">
        <x:v>1</x:v>
      </x:c>
      <x:c r="F4405" s="6" t="n">
        <x:v>0</x:v>
      </x:c>
      <x:c r="G4405" s="6" t="n">
        <x:v>1</x:v>
      </x:c>
      <x:c r="H4405" s="7" t="str"/>
      <x:c r="I4405" s="7" t="str">
        <x:v>[{"id": "2", "num": 2500}, {"id": "116001", "num": 2}]</x:v>
      </x:c>
      <x:c r="J4405" s="6" t="str">
        <x:v>https://raw.githubusercontent.com/Mar-7th/StarRailRes/dbe8cdfcfb0bf657b9fe1cf92d5537f118ccb487/index_new/cn/character_skill_trees.json</x:v>
      </x:c>
    </x:row>
    <x:row r="4406" ht="38" customHeight="1">
      <x:c r="A4406" s="6" t="str">
        <x:v>1510202_1</x:v>
      </x:c>
      <x:c r="B4406" s="6" t="str">
        <x:v>1510</x:v>
      </x:c>
      <x:c r="C4406" s="6" t="str">
        <x:v>1510202</x:v>
      </x:c>
      <x:c r="D4406" s="6" t="str">
        <x:v>暴击率强化</x:v>
      </x:c>
      <x:c r="E4406" s="6" t="n">
        <x:v>1</x:v>
      </x:c>
      <x:c r="F4406" s="6" t="n">
        <x:v>2</x:v>
      </x:c>
      <x:c r="G4406" s="6" t="n">
        <x:v>0</x:v>
      </x:c>
      <x:c r="H4406" s="7" t="str"/>
      <x:c r="I4406" s="7" t="str">
        <x:v>[{"id": "2", "num": 5000}, {"id": "110291", "num": 3}, {"id": "116001", "num": 6}]</x:v>
      </x:c>
      <x:c r="J4406" s="6" t="str">
        <x:v>https://raw.githubusercontent.com/Mar-7th/StarRailRes/dbe8cdfcfb0bf657b9fe1cf92d5537f118ccb487/index_new/cn/character_skill_trees.json</x:v>
      </x:c>
    </x:row>
    <x:row r="4407" ht="38" customHeight="1">
      <x:c r="A4407" s="6" t="str">
        <x:v>1510203_1</x:v>
      </x:c>
      <x:c r="B4407" s="6" t="str">
        <x:v>1510</x:v>
      </x:c>
      <x:c r="C4407" s="6" t="str">
        <x:v>1510203</x:v>
      </x:c>
      <x:c r="D4407" s="6" t="str">
        <x:v>攻击强化</x:v>
      </x:c>
      <x:c r="E4407" s="6" t="n">
        <x:v>1</x:v>
      </x:c>
      <x:c r="F4407" s="6" t="n">
        <x:v>3</x:v>
      </x:c>
      <x:c r="G4407" s="6" t="n">
        <x:v>0</x:v>
      </x:c>
      <x:c r="H4407" s="7" t="str"/>
      <x:c r="I4407" s="7" t="str">
        <x:v>[{"id": "2", "num": 10000}, {"id": "110292", "num": 3}, {"id": "116002", "num": 3}]</x:v>
      </x:c>
      <x:c r="J4407" s="6" t="str">
        <x:v>https://raw.githubusercontent.com/Mar-7th/StarRailRes/dbe8cdfcfb0bf657b9fe1cf92d5537f118ccb487/index_new/cn/character_skill_trees.json</x:v>
      </x:c>
    </x:row>
    <x:row r="4408" ht="38" customHeight="1">
      <x:c r="A4408" s="6" t="str">
        <x:v>1510204_1</x:v>
      </x:c>
      <x:c r="B4408" s="6" t="str">
        <x:v>1510</x:v>
      </x:c>
      <x:c r="C4408" s="6" t="str">
        <x:v>1510204</x:v>
      </x:c>
      <x:c r="D4408" s="6" t="str">
        <x:v>伤害强化•火</x:v>
      </x:c>
      <x:c r="E4408" s="6" t="n">
        <x:v>1</x:v>
      </x:c>
      <x:c r="F4408" s="6" t="n">
        <x:v>3</x:v>
      </x:c>
      <x:c r="G4408" s="6" t="n">
        <x:v>0</x:v>
      </x:c>
      <x:c r="H4408" s="7" t="str"/>
      <x:c r="I4408" s="7" t="str">
        <x:v>[{"id": "2", "num": 10000}, {"id": "110292", "num": 3}, {"id": "116002", "num": 3}]</x:v>
      </x:c>
      <x:c r="J4408" s="6" t="str">
        <x:v>https://raw.githubusercontent.com/Mar-7th/StarRailRes/dbe8cdfcfb0bf657b9fe1cf92d5537f118ccb487/index_new/cn/character_skill_trees.json</x:v>
      </x:c>
    </x:row>
    <x:row r="4409" ht="38" customHeight="1">
      <x:c r="A4409" s="6" t="str">
        <x:v>1510205_1</x:v>
      </x:c>
      <x:c r="B4409" s="6" t="str">
        <x:v>1510</x:v>
      </x:c>
      <x:c r="C4409" s="6" t="str">
        <x:v>1510205</x:v>
      </x:c>
      <x:c r="D4409" s="6" t="str">
        <x:v>攻击强化</x:v>
      </x:c>
      <x:c r="E4409" s="6" t="n">
        <x:v>1</x:v>
      </x:c>
      <x:c r="F4409" s="6" t="n">
        <x:v>4</x:v>
      </x:c>
      <x:c r="G4409" s="6" t="n">
        <x:v>0</x:v>
      </x:c>
      <x:c r="H4409" s="7" t="str"/>
      <x:c r="I4409" s="7" t="str">
        <x:v>[{"id": "2", "num": 20000}, {"id": "110292", "num": 5}, {"id": "116002", "num": 4}]</x:v>
      </x:c>
      <x:c r="J4409" s="6" t="str">
        <x:v>https://raw.githubusercontent.com/Mar-7th/StarRailRes/dbe8cdfcfb0bf657b9fe1cf92d5537f118ccb487/index_new/cn/character_skill_trees.json</x:v>
      </x:c>
    </x:row>
    <x:row r="4410" ht="38" customHeight="1">
      <x:c r="A4410" s="6" t="str">
        <x:v>1510206_1</x:v>
      </x:c>
      <x:c r="B4410" s="6" t="str">
        <x:v>1510</x:v>
      </x:c>
      <x:c r="C4410" s="6" t="str">
        <x:v>1510206</x:v>
      </x:c>
      <x:c r="D4410" s="6" t="str">
        <x:v>暴击率强化</x:v>
      </x:c>
      <x:c r="E4410" s="6" t="n">
        <x:v>1</x:v>
      </x:c>
      <x:c r="F4410" s="6" t="n">
        <x:v>5</x:v>
      </x:c>
      <x:c r="G4410" s="6" t="n">
        <x:v>0</x:v>
      </x:c>
      <x:c r="H4410" s="7" t="str"/>
      <x:c r="I4410" s="7" t="str">
        <x:v>[{"id": "2", "num": 45000}, {"id": "110293", "num": 3}, {"id": "116003", "num": 3}]</x:v>
      </x:c>
      <x:c r="J4410" s="6" t="str">
        <x:v>https://raw.githubusercontent.com/Mar-7th/StarRailRes/dbe8cdfcfb0bf657b9fe1cf92d5537f118ccb487/index_new/cn/character_skill_trees.json</x:v>
      </x:c>
    </x:row>
    <x:row r="4411" ht="38" customHeight="1">
      <x:c r="A4411" s="6" t="str">
        <x:v>1510207_1</x:v>
      </x:c>
      <x:c r="B4411" s="6" t="str">
        <x:v>1510</x:v>
      </x:c>
      <x:c r="C4411" s="6" t="str">
        <x:v>1510207</x:v>
      </x:c>
      <x:c r="D4411" s="6" t="str">
        <x:v>攻击强化</x:v>
      </x:c>
      <x:c r="E4411" s="6" t="n">
        <x:v>1</x:v>
      </x:c>
      <x:c r="F4411" s="6" t="n">
        <x:v>5</x:v>
      </x:c>
      <x:c r="G4411" s="6" t="n">
        <x:v>0</x:v>
      </x:c>
      <x:c r="H4411" s="7" t="str"/>
      <x:c r="I4411" s="7" t="str">
        <x:v>[{"id": "2", "num": 45000}, {"id": "110293", "num": 3}, {"id": "116003", "num": 3}]</x:v>
      </x:c>
      <x:c r="J4411" s="6" t="str">
        <x:v>https://raw.githubusercontent.com/Mar-7th/StarRailRes/dbe8cdfcfb0bf657b9fe1cf92d5537f118ccb487/index_new/cn/character_skill_trees.json</x:v>
      </x:c>
    </x:row>
    <x:row r="4412" ht="38" customHeight="1">
      <x:c r="A4412" s="6" t="str">
        <x:v>1510208_1</x:v>
      </x:c>
      <x:c r="B4412" s="6" t="str">
        <x:v>1510</x:v>
      </x:c>
      <x:c r="C4412" s="6" t="str">
        <x:v>1510208</x:v>
      </x:c>
      <x:c r="D4412" s="6" t="str">
        <x:v>伤害强化•火</x:v>
      </x:c>
      <x:c r="E4412" s="6" t="n">
        <x:v>1</x:v>
      </x:c>
      <x:c r="F4412" s="6" t="n">
        <x:v>6</x:v>
      </x:c>
      <x:c r="G4412" s="6" t="n">
        <x:v>0</x:v>
      </x:c>
      <x:c r="H4412" s="7" t="str"/>
      <x:c r="I4412" s="7" t="str">
        <x:v>[{"id": "2", "num": 160000}, {"id": "110293", "num": 8}, {"id": "116003", "num": 8}]</x:v>
      </x:c>
      <x:c r="J4412" s="6" t="str">
        <x:v>https://raw.githubusercontent.com/Mar-7th/StarRailRes/dbe8cdfcfb0bf657b9fe1cf92d5537f118ccb487/index_new/cn/character_skill_trees.json</x:v>
      </x:c>
    </x:row>
    <x:row r="4413" ht="38" customHeight="1">
      <x:c r="A4413" s="6" t="str">
        <x:v>1510209_1</x:v>
      </x:c>
      <x:c r="B4413" s="6" t="str">
        <x:v>1510</x:v>
      </x:c>
      <x:c r="C4413" s="6" t="str">
        <x:v>1510209</x:v>
      </x:c>
      <x:c r="D4413" s="6" t="str">
        <x:v>暴击率强化</x:v>
      </x:c>
      <x:c r="E4413" s="6" t="n">
        <x:v>1</x:v>
      </x:c>
      <x:c r="F4413" s="6" t="n">
        <x:v>0</x:v>
      </x:c>
      <x:c r="G4413" s="6" t="n">
        <x:v>75</x:v>
      </x:c>
      <x:c r="H4413" s="7" t="str"/>
      <x:c r="I4413" s="7" t="str">
        <x:v>[{"id": "2", "num": 160000}, {"id": "110293", "num": 8}, {"id": "116003", "num": 8}]</x:v>
      </x:c>
      <x:c r="J4413" s="6" t="str">
        <x:v>https://raw.githubusercontent.com/Mar-7th/StarRailRes/dbe8cdfcfb0bf657b9fe1cf92d5537f118ccb487/index_new/cn/character_skill_trees.json</x:v>
      </x:c>
    </x:row>
    <x:row r="4414" ht="38" customHeight="1">
      <x:c r="A4414" s="6" t="str">
        <x:v>1510210_1</x:v>
      </x:c>
      <x:c r="B4414" s="6" t="str">
        <x:v>1510</x:v>
      </x:c>
      <x:c r="C4414" s="6" t="str">
        <x:v>1510210</x:v>
      </x:c>
      <x:c r="D4414" s="6" t="str">
        <x:v>攻击强化</x:v>
      </x:c>
      <x:c r="E4414" s="6" t="n">
        <x:v>1</x:v>
      </x:c>
      <x:c r="F4414" s="6" t="n">
        <x:v>0</x:v>
      </x:c>
      <x:c r="G4414" s="6" t="n">
        <x:v>80</x:v>
      </x:c>
      <x:c r="H4414" s="7" t="str"/>
      <x:c r="I4414" s="7" t="str">
        <x:v>[{"id": "2", "num": 160000}, {"id": "110293", "num": 8}, {"id": "116003", "num": 8}]</x:v>
      </x:c>
      <x:c r="J4414" s="6" t="str">
        <x:v>https://raw.githubusercontent.com/Mar-7th/StarRailRes/dbe8cdfcfb0bf657b9fe1cf92d5537f118ccb487/index_new/cn/character_skill_trees.json</x:v>
      </x:c>
    </x:row>
    <x:row r="4415" ht="20" customHeight="1">
      <x:c r="A4415" s="6" t="str">
        <x:v>1512001_1</x:v>
      </x:c>
      <x:c r="B4415" s="6" t="str">
        <x:v>1512</x:v>
      </x:c>
      <x:c r="C4415" s="6" t="str">
        <x:v>1512001</x:v>
      </x:c>
      <x:c r="D4415" s="6" t="str"/>
      <x:c r="E4415" s="6" t="n">
        <x:v>1</x:v>
      </x:c>
      <x:c r="F4415" s="6" t="n">
        <x:v>0</x:v>
      </x:c>
      <x:c r="G4415" s="6" t="n">
        <x:v>0</x:v>
      </x:c>
      <x:c r="H4415" s="7" t="str"/>
      <x:c r="I4415" s="7" t="str">
        <x:v>[]</x:v>
      </x:c>
      <x:c r="J4415" s="6" t="str">
        <x:v>https://raw.githubusercontent.com/Mar-7th/StarRailRes/dbe8cdfcfb0bf657b9fe1cf92d5537f118ccb487/index_new/cn/character_skill_trees.json</x:v>
      </x:c>
    </x:row>
    <x:row r="4416" ht="38" customHeight="1">
      <x:c r="A4416" s="6" t="str">
        <x:v>1512001_2</x:v>
      </x:c>
      <x:c r="B4416" s="6" t="str">
        <x:v>1512</x:v>
      </x:c>
      <x:c r="C4416" s="6" t="str">
        <x:v>1512001</x:v>
      </x:c>
      <x:c r="D4416" s="6" t="str"/>
      <x:c r="E4416" s="6" t="n">
        <x:v>2</x:v>
      </x:c>
      <x:c r="F4416" s="6" t="n">
        <x:v>2</x:v>
      </x:c>
      <x:c r="G4416" s="6" t="n">
        <x:v>0</x:v>
      </x:c>
      <x:c r="H4416" s="7" t="str"/>
      <x:c r="I4416" s="7" t="str">
        <x:v>[{"id": "2", "num": 3500}, {"id": "110251", "num": 2}, {"id": "114001", "num": 4}]</x:v>
      </x:c>
      <x:c r="J4416" s="6" t="str">
        <x:v>https://raw.githubusercontent.com/Mar-7th/StarRailRes/dbe8cdfcfb0bf657b9fe1cf92d5537f118ccb487/index_new/cn/character_skill_trees.json</x:v>
      </x:c>
    </x:row>
    <x:row r="4417" ht="38" customHeight="1">
      <x:c r="A4417" s="6" t="str">
        <x:v>1512001_3</x:v>
      </x:c>
      <x:c r="B4417" s="6" t="str">
        <x:v>1512</x:v>
      </x:c>
      <x:c r="C4417" s="6" t="str">
        <x:v>1512001</x:v>
      </x:c>
      <x:c r="D4417" s="6" t="str"/>
      <x:c r="E4417" s="6" t="n">
        <x:v>3</x:v>
      </x:c>
      <x:c r="F4417" s="6" t="n">
        <x:v>3</x:v>
      </x:c>
      <x:c r="G4417" s="6" t="n">
        <x:v>0</x:v>
      </x:c>
      <x:c r="H4417" s="7" t="str"/>
      <x:c r="I4417" s="7" t="str">
        <x:v>[{"id": "2", "num": 7000}, {"id": "110252", "num": 2}, {"id": "114002", "num": 2}]</x:v>
      </x:c>
      <x:c r="J4417" s="6" t="str">
        <x:v>https://raw.githubusercontent.com/Mar-7th/StarRailRes/dbe8cdfcfb0bf657b9fe1cf92d5537f118ccb487/index_new/cn/character_skill_trees.json</x:v>
      </x:c>
    </x:row>
    <x:row r="4418" ht="38" customHeight="1">
      <x:c r="A4418" s="6" t="str">
        <x:v>1512001_4</x:v>
      </x:c>
      <x:c r="B4418" s="6" t="str">
        <x:v>1512</x:v>
      </x:c>
      <x:c r="C4418" s="6" t="str">
        <x:v>1512001</x:v>
      </x:c>
      <x:c r="D4418" s="6" t="str"/>
      <x:c r="E4418" s="6" t="n">
        <x:v>4</x:v>
      </x:c>
      <x:c r="F4418" s="6" t="n">
        <x:v>4</x:v>
      </x:c>
      <x:c r="G4418" s="6" t="n">
        <x:v>0</x:v>
      </x:c>
      <x:c r="H4418" s="7" t="str"/>
      <x:c r="I4418" s="7" t="str">
        <x:v>[{"id": "2", "num": 16000}, {"id": "110252", "num": 4}, {"id": "114002", "num": 3}]</x:v>
      </x:c>
      <x:c r="J4418" s="6" t="str">
        <x:v>https://raw.githubusercontent.com/Mar-7th/StarRailRes/dbe8cdfcfb0bf657b9fe1cf92d5537f118ccb487/index_new/cn/character_skill_trees.json</x:v>
      </x:c>
    </x:row>
    <x:row r="4419" ht="38" customHeight="1">
      <x:c r="A4419" s="6" t="str">
        <x:v>1512001_5</x:v>
      </x:c>
      <x:c r="B4419" s="6" t="str">
        <x:v>1512</x:v>
      </x:c>
      <x:c r="C4419" s="6" t="str">
        <x:v>1512001</x:v>
      </x:c>
      <x:c r="D4419" s="6" t="str"/>
      <x:c r="E4419" s="6" t="n">
        <x:v>5</x:v>
      </x:c>
      <x:c r="F4419" s="6" t="n">
        <x:v>5</x:v>
      </x:c>
      <x:c r="G4419" s="6" t="n">
        <x:v>0</x:v>
      </x:c>
      <x:c r="H4419" s="7" t="str"/>
      <x:c r="I4419" s="7" t="str">
        <x:v>[{"id": "2", "num": 35000}, {"id": "110253", "num": 2}, {"id": "114003", "num": 2}]</x:v>
      </x:c>
      <x:c r="J4419" s="6" t="str">
        <x:v>https://raw.githubusercontent.com/Mar-7th/StarRailRes/dbe8cdfcfb0bf657b9fe1cf92d5537f118ccb487/index_new/cn/character_skill_trees.json</x:v>
      </x:c>
    </x:row>
    <x:row r="4420" ht="38" customHeight="1">
      <x:c r="A4420" s="6" t="str">
        <x:v>1512001_6</x:v>
      </x:c>
      <x:c r="B4420" s="6" t="str">
        <x:v>1512</x:v>
      </x:c>
      <x:c r="C4420" s="6" t="str">
        <x:v>1512001</x:v>
      </x:c>
      <x:c r="D4420" s="6" t="str"/>
      <x:c r="E4420" s="6" t="n">
        <x:v>6</x:v>
      </x:c>
      <x:c r="F4420" s="6" t="n">
        <x:v>6</x:v>
      </x:c>
      <x:c r="G4420" s="6" t="n">
        <x:v>0</x:v>
      </x:c>
      <x:c r="H4420" s="7" t="str"/>
      <x:c r="I4420" s="7" t="str">
        <x:v>[{"id": "2", "num": 140000}, {"id": "110253", "num": 6}, {"id": "114003", "num": 2}]</x:v>
      </x:c>
      <x:c r="J4420" s="6" t="str">
        <x:v>https://raw.githubusercontent.com/Mar-7th/StarRailRes/dbe8cdfcfb0bf657b9fe1cf92d5537f118ccb487/index_new/cn/character_skill_trees.json</x:v>
      </x:c>
    </x:row>
    <x:row r="4421" ht="20" customHeight="1">
      <x:c r="A4421" s="6" t="str">
        <x:v>1512002_1</x:v>
      </x:c>
      <x:c r="B4421" s="6" t="str">
        <x:v>1512</x:v>
      </x:c>
      <x:c r="C4421" s="6" t="str">
        <x:v>1512002</x:v>
      </x:c>
      <x:c r="D4421" s="6" t="str"/>
      <x:c r="E4421" s="6" t="n">
        <x:v>1</x:v>
      </x:c>
      <x:c r="F4421" s="6" t="n">
        <x:v>0</x:v>
      </x:c>
      <x:c r="G4421" s="6" t="n">
        <x:v>0</x:v>
      </x:c>
      <x:c r="H4421" s="7" t="str"/>
      <x:c r="I4421" s="7" t="str">
        <x:v>[]</x:v>
      </x:c>
      <x:c r="J4421" s="6" t="str">
        <x:v>https://raw.githubusercontent.com/Mar-7th/StarRailRes/dbe8cdfcfb0bf657b9fe1cf92d5537f118ccb487/index_new/cn/character_skill_trees.json</x:v>
      </x:c>
    </x:row>
    <x:row r="4422" ht="38" customHeight="1">
      <x:c r="A4422" s="6" t="str">
        <x:v>1512002_2</x:v>
      </x:c>
      <x:c r="B4422" s="6" t="str">
        <x:v>1512</x:v>
      </x:c>
      <x:c r="C4422" s="6" t="str">
        <x:v>1512002</x:v>
      </x:c>
      <x:c r="D4422" s="6" t="str"/>
      <x:c r="E4422" s="6" t="n">
        <x:v>2</x:v>
      </x:c>
      <x:c r="F4422" s="6" t="n">
        <x:v>1</x:v>
      </x:c>
      <x:c r="G4422" s="6" t="n">
        <x:v>0</x:v>
      </x:c>
      <x:c r="H4422" s="7" t="str"/>
      <x:c r="I4422" s="7" t="str">
        <x:v>[{"id": "2", "num": 2500}, {"id": "114001", "num": 3}]</x:v>
      </x:c>
      <x:c r="J4422" s="6" t="str">
        <x:v>https://raw.githubusercontent.com/Mar-7th/StarRailRes/dbe8cdfcfb0bf657b9fe1cf92d5537f118ccb487/index_new/cn/character_skill_trees.json</x:v>
      </x:c>
    </x:row>
    <x:row r="4423" ht="38" customHeight="1">
      <x:c r="A4423" s="6" t="str">
        <x:v>1512002_3</x:v>
      </x:c>
      <x:c r="B4423" s="6" t="str">
        <x:v>1512</x:v>
      </x:c>
      <x:c r="C4423" s="6" t="str">
        <x:v>1512002</x:v>
      </x:c>
      <x:c r="D4423" s="6" t="str"/>
      <x:c r="E4423" s="6" t="n">
        <x:v>3</x:v>
      </x:c>
      <x:c r="F4423" s="6" t="n">
        <x:v>2</x:v>
      </x:c>
      <x:c r="G4423" s="6" t="n">
        <x:v>0</x:v>
      </x:c>
      <x:c r="H4423" s="7" t="str"/>
      <x:c r="I4423" s="7" t="str">
        <x:v>[{"id": "2", "num": 3500}, {"id": "110251", "num": 2}, {"id": "114001", "num": 4}]</x:v>
      </x:c>
      <x:c r="J4423" s="6" t="str">
        <x:v>https://raw.githubusercontent.com/Mar-7th/StarRailRes/dbe8cdfcfb0bf657b9fe1cf92d5537f118ccb487/index_new/cn/character_skill_trees.json</x:v>
      </x:c>
    </x:row>
    <x:row r="4424" ht="38" customHeight="1">
      <x:c r="A4424" s="6" t="str">
        <x:v>1512002_4</x:v>
      </x:c>
      <x:c r="B4424" s="6" t="str">
        <x:v>1512</x:v>
      </x:c>
      <x:c r="C4424" s="6" t="str">
        <x:v>1512002</x:v>
      </x:c>
      <x:c r="D4424" s="6" t="str"/>
      <x:c r="E4424" s="6" t="n">
        <x:v>4</x:v>
      </x:c>
      <x:c r="F4424" s="6" t="n">
        <x:v>3</x:v>
      </x:c>
      <x:c r="G4424" s="6" t="n">
        <x:v>0</x:v>
      </x:c>
      <x:c r="H4424" s="7" t="str"/>
      <x:c r="I4424" s="7" t="str">
        <x:v>[{"id": "2", "num": 7000}, {"id": "110252", "num": 2}, {"id": "114002", "num": 2}]</x:v>
      </x:c>
      <x:c r="J4424" s="6" t="str">
        <x:v>https://raw.githubusercontent.com/Mar-7th/StarRailRes/dbe8cdfcfb0bf657b9fe1cf92d5537f118ccb487/index_new/cn/character_skill_trees.json</x:v>
      </x:c>
    </x:row>
    <x:row r="4425" ht="38" customHeight="1">
      <x:c r="A4425" s="6" t="str">
        <x:v>1512002_5</x:v>
      </x:c>
      <x:c r="B4425" s="6" t="str">
        <x:v>1512</x:v>
      </x:c>
      <x:c r="C4425" s="6" t="str">
        <x:v>1512002</x:v>
      </x:c>
      <x:c r="D4425" s="6" t="str"/>
      <x:c r="E4425" s="6" t="n">
        <x:v>5</x:v>
      </x:c>
      <x:c r="F4425" s="6" t="n">
        <x:v>4</x:v>
      </x:c>
      <x:c r="G4425" s="6" t="n">
        <x:v>0</x:v>
      </x:c>
      <x:c r="H4425" s="7" t="str"/>
      <x:c r="I4425" s="7" t="str">
        <x:v>[{"id": "2", "num": 16000}, {"id": "110252", "num": 4}, {"id": "114002", "num": 3}]</x:v>
      </x:c>
      <x:c r="J4425" s="6" t="str">
        <x:v>https://raw.githubusercontent.com/Mar-7th/StarRailRes/dbe8cdfcfb0bf657b9fe1cf92d5537f118ccb487/index_new/cn/character_skill_trees.json</x:v>
      </x:c>
    </x:row>
    <x:row r="4426" ht="38" customHeight="1">
      <x:c r="A4426" s="6" t="str">
        <x:v>1512002_6</x:v>
      </x:c>
      <x:c r="B4426" s="6" t="str">
        <x:v>1512</x:v>
      </x:c>
      <x:c r="C4426" s="6" t="str">
        <x:v>1512002</x:v>
      </x:c>
      <x:c r="D4426" s="6" t="str"/>
      <x:c r="E4426" s="6" t="n">
        <x:v>6</x:v>
      </x:c>
      <x:c r="F4426" s="6" t="n">
        <x:v>4</x:v>
      </x:c>
      <x:c r="G4426" s="6" t="n">
        <x:v>0</x:v>
      </x:c>
      <x:c r="H4426" s="7" t="str"/>
      <x:c r="I4426" s="7" t="str">
        <x:v>[{"id": "2", "num": 25000}, {"id": "110252", "num": 6}, {"id": "114002", "num": 6}]</x:v>
      </x:c>
      <x:c r="J4426" s="6" t="str">
        <x:v>https://raw.githubusercontent.com/Mar-7th/StarRailRes/dbe8cdfcfb0bf657b9fe1cf92d5537f118ccb487/index_new/cn/character_skill_trees.json</x:v>
      </x:c>
    </x:row>
    <x:row r="4427" ht="38" customHeight="1">
      <x:c r="A4427" s="6" t="str">
        <x:v>1512002_7</x:v>
      </x:c>
      <x:c r="B4427" s="6" t="str">
        <x:v>1512</x:v>
      </x:c>
      <x:c r="C4427" s="6" t="str">
        <x:v>1512002</x:v>
      </x:c>
      <x:c r="D4427" s="6" t="str"/>
      <x:c r="E4427" s="6" t="n">
        <x:v>7</x:v>
      </x:c>
      <x:c r="F4427" s="6" t="n">
        <x:v>5</x:v>
      </x:c>
      <x:c r="G4427" s="6" t="n">
        <x:v>0</x:v>
      </x:c>
      <x:c r="H4427" s="7" t="str"/>
      <x:c r="I4427" s="7" t="str">
        <x:v>[{"id": "2", "num": 35000}, {"id": "110253", "num": 2}, {"id": "114003", "num": 2}]</x:v>
      </x:c>
      <x:c r="J4427" s="6" t="str">
        <x:v>https://raw.githubusercontent.com/Mar-7th/StarRailRes/dbe8cdfcfb0bf657b9fe1cf92d5537f118ccb487/index_new/cn/character_skill_trees.json</x:v>
      </x:c>
    </x:row>
    <x:row r="4428" ht="53" customHeight="1">
      <x:c r="A4428" s="6" t="str">
        <x:v>1512002_8</x:v>
      </x:c>
      <x:c r="B4428" s="6" t="str">
        <x:v>1512</x:v>
      </x:c>
      <x:c r="C4428" s="6" t="str">
        <x:v>1512002</x:v>
      </x:c>
      <x:c r="D4428" s="6" t="str"/>
      <x:c r="E4428" s="6" t="n">
        <x:v>8</x:v>
      </x:c>
      <x:c r="F4428" s="6" t="n">
        <x:v>5</x:v>
      </x:c>
      <x:c r="G4428" s="6" t="n">
        <x:v>0</x:v>
      </x:c>
      <x:c r="H4428" s="7" t="str"/>
      <x:c r="I4428" s="7" t="str">
        <x:v>[{"id": "2", "num": 70000}, {"id": "110253", "num": 5}, {"id": "110509", "num": 1}, {"id": "114003", "num": 4}]</x:v>
      </x:c>
      <x:c r="J4428" s="6" t="str">
        <x:v>https://raw.githubusercontent.com/Mar-7th/StarRailRes/dbe8cdfcfb0bf657b9fe1cf92d5537f118ccb487/index_new/cn/character_skill_trees.json</x:v>
      </x:c>
    </x:row>
    <x:row r="4429" ht="53" customHeight="1">
      <x:c r="A4429" s="6" t="str">
        <x:v>1512002_9</x:v>
      </x:c>
      <x:c r="B4429" s="6" t="str">
        <x:v>1512</x:v>
      </x:c>
      <x:c r="C4429" s="6" t="str">
        <x:v>1512002</x:v>
      </x:c>
      <x:c r="D4429" s="6" t="str"/>
      <x:c r="E4429" s="6" t="n">
        <x:v>9</x:v>
      </x:c>
      <x:c r="F4429" s="6" t="n">
        <x:v>6</x:v>
      </x:c>
      <x:c r="G4429" s="6" t="n">
        <x:v>0</x:v>
      </x:c>
      <x:c r="H4429" s="7" t="str"/>
      <x:c r="I4429" s="7" t="str">
        <x:v>[{"id": "2", "num": 140000}, {"id": "110253", "num": 6}, {"id": "241", "num": 1}, {"id": "110509", "num": 1}]</x:v>
      </x:c>
      <x:c r="J4429" s="6" t="str">
        <x:v>https://raw.githubusercontent.com/Mar-7th/StarRailRes/dbe8cdfcfb0bf657b9fe1cf92d5537f118ccb487/index_new/cn/character_skill_trees.json</x:v>
      </x:c>
    </x:row>
    <x:row r="4430" ht="53" customHeight="1">
      <x:c r="A4430" s="6" t="str">
        <x:v>1512002_10</x:v>
      </x:c>
      <x:c r="B4430" s="6" t="str">
        <x:v>1512</x:v>
      </x:c>
      <x:c r="C4430" s="6" t="str">
        <x:v>1512002</x:v>
      </x:c>
      <x:c r="D4430" s="6" t="str"/>
      <x:c r="E4430" s="6" t="n">
        <x:v>10</x:v>
      </x:c>
      <x:c r="F4430" s="6" t="n">
        <x:v>6</x:v>
      </x:c>
      <x:c r="G4430" s="6" t="n">
        <x:v>0</x:v>
      </x:c>
      <x:c r="H4430" s="7" t="str"/>
      <x:c r="I4430" s="7" t="str">
        <x:v>[{"id": "2", "num": 240000}, {"id": "110253", "num": 13}, {"id": "241", "num": 1}, {"id": "110509", "num": 1}]</x:v>
      </x:c>
      <x:c r="J4430" s="6" t="str">
        <x:v>https://raw.githubusercontent.com/Mar-7th/StarRailRes/dbe8cdfcfb0bf657b9fe1cf92d5537f118ccb487/index_new/cn/character_skill_trees.json</x:v>
      </x:c>
    </x:row>
    <x:row r="4431" ht="20" customHeight="1">
      <x:c r="A4431" s="6" t="str">
        <x:v>1512003_1</x:v>
      </x:c>
      <x:c r="B4431" s="6" t="str">
        <x:v>1512</x:v>
      </x:c>
      <x:c r="C4431" s="6" t="str">
        <x:v>1512003</x:v>
      </x:c>
      <x:c r="D4431" s="6" t="str"/>
      <x:c r="E4431" s="6" t="n">
        <x:v>1</x:v>
      </x:c>
      <x:c r="F4431" s="6" t="n">
        <x:v>0</x:v>
      </x:c>
      <x:c r="G4431" s="6" t="n">
        <x:v>0</x:v>
      </x:c>
      <x:c r="H4431" s="7" t="str"/>
      <x:c r="I4431" s="7" t="str">
        <x:v>[]</x:v>
      </x:c>
      <x:c r="J4431" s="6" t="str">
        <x:v>https://raw.githubusercontent.com/Mar-7th/StarRailRes/dbe8cdfcfb0bf657b9fe1cf92d5537f118ccb487/index_new/cn/character_skill_trees.json</x:v>
      </x:c>
    </x:row>
    <x:row r="4432" ht="38" customHeight="1">
      <x:c r="A4432" s="6" t="str">
        <x:v>1512003_2</x:v>
      </x:c>
      <x:c r="B4432" s="6" t="str">
        <x:v>1512</x:v>
      </x:c>
      <x:c r="C4432" s="6" t="str">
        <x:v>1512003</x:v>
      </x:c>
      <x:c r="D4432" s="6" t="str"/>
      <x:c r="E4432" s="6" t="n">
        <x:v>2</x:v>
      </x:c>
      <x:c r="F4432" s="6" t="n">
        <x:v>1</x:v>
      </x:c>
      <x:c r="G4432" s="6" t="n">
        <x:v>0</x:v>
      </x:c>
      <x:c r="H4432" s="7" t="str"/>
      <x:c r="I4432" s="7" t="str">
        <x:v>[{"id": "2", "num": 2500}, {"id": "114001", "num": 3}]</x:v>
      </x:c>
      <x:c r="J4432" s="6" t="str">
        <x:v>https://raw.githubusercontent.com/Mar-7th/StarRailRes/dbe8cdfcfb0bf657b9fe1cf92d5537f118ccb487/index_new/cn/character_skill_trees.json</x:v>
      </x:c>
    </x:row>
    <x:row r="4433" ht="38" customHeight="1">
      <x:c r="A4433" s="6" t="str">
        <x:v>1512003_3</x:v>
      </x:c>
      <x:c r="B4433" s="6" t="str">
        <x:v>1512</x:v>
      </x:c>
      <x:c r="C4433" s="6" t="str">
        <x:v>1512003</x:v>
      </x:c>
      <x:c r="D4433" s="6" t="str"/>
      <x:c r="E4433" s="6" t="n">
        <x:v>3</x:v>
      </x:c>
      <x:c r="F4433" s="6" t="n">
        <x:v>2</x:v>
      </x:c>
      <x:c r="G4433" s="6" t="n">
        <x:v>0</x:v>
      </x:c>
      <x:c r="H4433" s="7" t="str"/>
      <x:c r="I4433" s="7" t="str">
        <x:v>[{"id": "2", "num": 3500}, {"id": "110251", "num": 2}, {"id": "114001", "num": 4}]</x:v>
      </x:c>
      <x:c r="J4433" s="6" t="str">
        <x:v>https://raw.githubusercontent.com/Mar-7th/StarRailRes/dbe8cdfcfb0bf657b9fe1cf92d5537f118ccb487/index_new/cn/character_skill_trees.json</x:v>
      </x:c>
    </x:row>
    <x:row r="4434" ht="38" customHeight="1">
      <x:c r="A4434" s="6" t="str">
        <x:v>1512003_4</x:v>
      </x:c>
      <x:c r="B4434" s="6" t="str">
        <x:v>1512</x:v>
      </x:c>
      <x:c r="C4434" s="6" t="str">
        <x:v>1512003</x:v>
      </x:c>
      <x:c r="D4434" s="6" t="str"/>
      <x:c r="E4434" s="6" t="n">
        <x:v>4</x:v>
      </x:c>
      <x:c r="F4434" s="6" t="n">
        <x:v>3</x:v>
      </x:c>
      <x:c r="G4434" s="6" t="n">
        <x:v>0</x:v>
      </x:c>
      <x:c r="H4434" s="7" t="str"/>
      <x:c r="I4434" s="7" t="str">
        <x:v>[{"id": "2", "num": 7000}, {"id": "110252", "num": 2}, {"id": "114002", "num": 2}]</x:v>
      </x:c>
      <x:c r="J4434" s="6" t="str">
        <x:v>https://raw.githubusercontent.com/Mar-7th/StarRailRes/dbe8cdfcfb0bf657b9fe1cf92d5537f118ccb487/index_new/cn/character_skill_trees.json</x:v>
      </x:c>
    </x:row>
    <x:row r="4435" ht="38" customHeight="1">
      <x:c r="A4435" s="6" t="str">
        <x:v>1512003_5</x:v>
      </x:c>
      <x:c r="B4435" s="6" t="str">
        <x:v>1512</x:v>
      </x:c>
      <x:c r="C4435" s="6" t="str">
        <x:v>1512003</x:v>
      </x:c>
      <x:c r="D4435" s="6" t="str"/>
      <x:c r="E4435" s="6" t="n">
        <x:v>5</x:v>
      </x:c>
      <x:c r="F4435" s="6" t="n">
        <x:v>4</x:v>
      </x:c>
      <x:c r="G4435" s="6" t="n">
        <x:v>0</x:v>
      </x:c>
      <x:c r="H4435" s="7" t="str"/>
      <x:c r="I4435" s="7" t="str">
        <x:v>[{"id": "2", "num": 16000}, {"id": "110252", "num": 4}, {"id": "114002", "num": 3}]</x:v>
      </x:c>
      <x:c r="J4435" s="6" t="str">
        <x:v>https://raw.githubusercontent.com/Mar-7th/StarRailRes/dbe8cdfcfb0bf657b9fe1cf92d5537f118ccb487/index_new/cn/character_skill_trees.json</x:v>
      </x:c>
    </x:row>
    <x:row r="4436" ht="38" customHeight="1">
      <x:c r="A4436" s="6" t="str">
        <x:v>1512003_6</x:v>
      </x:c>
      <x:c r="B4436" s="6" t="str">
        <x:v>1512</x:v>
      </x:c>
      <x:c r="C4436" s="6" t="str">
        <x:v>1512003</x:v>
      </x:c>
      <x:c r="D4436" s="6" t="str"/>
      <x:c r="E4436" s="6" t="n">
        <x:v>6</x:v>
      </x:c>
      <x:c r="F4436" s="6" t="n">
        <x:v>4</x:v>
      </x:c>
      <x:c r="G4436" s="6" t="n">
        <x:v>0</x:v>
      </x:c>
      <x:c r="H4436" s="7" t="str"/>
      <x:c r="I4436" s="7" t="str">
        <x:v>[{"id": "2", "num": 25000}, {"id": "110252", "num": 6}, {"id": "114002", "num": 6}]</x:v>
      </x:c>
      <x:c r="J4436" s="6" t="str">
        <x:v>https://raw.githubusercontent.com/Mar-7th/StarRailRes/dbe8cdfcfb0bf657b9fe1cf92d5537f118ccb487/index_new/cn/character_skill_trees.json</x:v>
      </x:c>
    </x:row>
    <x:row r="4437" ht="38" customHeight="1">
      <x:c r="A4437" s="6" t="str">
        <x:v>1512003_7</x:v>
      </x:c>
      <x:c r="B4437" s="6" t="str">
        <x:v>1512</x:v>
      </x:c>
      <x:c r="C4437" s="6" t="str">
        <x:v>1512003</x:v>
      </x:c>
      <x:c r="D4437" s="6" t="str"/>
      <x:c r="E4437" s="6" t="n">
        <x:v>7</x:v>
      </x:c>
      <x:c r="F4437" s="6" t="n">
        <x:v>5</x:v>
      </x:c>
      <x:c r="G4437" s="6" t="n">
        <x:v>0</x:v>
      </x:c>
      <x:c r="H4437" s="7" t="str"/>
      <x:c r="I4437" s="7" t="str">
        <x:v>[{"id": "2", "num": 35000}, {"id": "110253", "num": 2}, {"id": "114003", "num": 2}]</x:v>
      </x:c>
      <x:c r="J4437" s="6" t="str">
        <x:v>https://raw.githubusercontent.com/Mar-7th/StarRailRes/dbe8cdfcfb0bf657b9fe1cf92d5537f118ccb487/index_new/cn/character_skill_trees.json</x:v>
      </x:c>
    </x:row>
    <x:row r="4438" ht="53" customHeight="1">
      <x:c r="A4438" s="6" t="str">
        <x:v>1512003_8</x:v>
      </x:c>
      <x:c r="B4438" s="6" t="str">
        <x:v>1512</x:v>
      </x:c>
      <x:c r="C4438" s="6" t="str">
        <x:v>1512003</x:v>
      </x:c>
      <x:c r="D4438" s="6" t="str"/>
      <x:c r="E4438" s="6" t="n">
        <x:v>8</x:v>
      </x:c>
      <x:c r="F4438" s="6" t="n">
        <x:v>5</x:v>
      </x:c>
      <x:c r="G4438" s="6" t="n">
        <x:v>0</x:v>
      </x:c>
      <x:c r="H4438" s="7" t="str"/>
      <x:c r="I4438" s="7" t="str">
        <x:v>[{"id": "2", "num": 70000}, {"id": "110253", "num": 5}, {"id": "110509", "num": 1}, {"id": "114003", "num": 4}]</x:v>
      </x:c>
      <x:c r="J4438" s="6" t="str">
        <x:v>https://raw.githubusercontent.com/Mar-7th/StarRailRes/dbe8cdfcfb0bf657b9fe1cf92d5537f118ccb487/index_new/cn/character_skill_trees.json</x:v>
      </x:c>
    </x:row>
    <x:row r="4439" ht="53" customHeight="1">
      <x:c r="A4439" s="6" t="str">
        <x:v>1512003_9</x:v>
      </x:c>
      <x:c r="B4439" s="6" t="str">
        <x:v>1512</x:v>
      </x:c>
      <x:c r="C4439" s="6" t="str">
        <x:v>1512003</x:v>
      </x:c>
      <x:c r="D4439" s="6" t="str"/>
      <x:c r="E4439" s="6" t="n">
        <x:v>9</x:v>
      </x:c>
      <x:c r="F4439" s="6" t="n">
        <x:v>6</x:v>
      </x:c>
      <x:c r="G4439" s="6" t="n">
        <x:v>0</x:v>
      </x:c>
      <x:c r="H4439" s="7" t="str"/>
      <x:c r="I4439" s="7" t="str">
        <x:v>[{"id": "2", "num": 140000}, {"id": "110253", "num": 6}, {"id": "241", "num": 1}, {"id": "110509", "num": 1}]</x:v>
      </x:c>
      <x:c r="J4439" s="6" t="str">
        <x:v>https://raw.githubusercontent.com/Mar-7th/StarRailRes/dbe8cdfcfb0bf657b9fe1cf92d5537f118ccb487/index_new/cn/character_skill_trees.json</x:v>
      </x:c>
    </x:row>
    <x:row r="4440" ht="53" customHeight="1">
      <x:c r="A4440" s="6" t="str">
        <x:v>1512003_10</x:v>
      </x:c>
      <x:c r="B4440" s="6" t="str">
        <x:v>1512</x:v>
      </x:c>
      <x:c r="C4440" s="6" t="str">
        <x:v>1512003</x:v>
      </x:c>
      <x:c r="D4440" s="6" t="str"/>
      <x:c r="E4440" s="6" t="n">
        <x:v>10</x:v>
      </x:c>
      <x:c r="F4440" s="6" t="n">
        <x:v>6</x:v>
      </x:c>
      <x:c r="G4440" s="6" t="n">
        <x:v>0</x:v>
      </x:c>
      <x:c r="H4440" s="7" t="str"/>
      <x:c r="I4440" s="7" t="str">
        <x:v>[{"id": "2", "num": 240000}, {"id": "110253", "num": 13}, {"id": "241", "num": 1}, {"id": "110509", "num": 1}]</x:v>
      </x:c>
      <x:c r="J4440" s="6" t="str">
        <x:v>https://raw.githubusercontent.com/Mar-7th/StarRailRes/dbe8cdfcfb0bf657b9fe1cf92d5537f118ccb487/index_new/cn/character_skill_trees.json</x:v>
      </x:c>
    </x:row>
    <x:row r="4441" ht="20" customHeight="1">
      <x:c r="A4441" s="6" t="str">
        <x:v>1512004_1</x:v>
      </x:c>
      <x:c r="B4441" s="6" t="str">
        <x:v>1512</x:v>
      </x:c>
      <x:c r="C4441" s="6" t="str">
        <x:v>1512004</x:v>
      </x:c>
      <x:c r="D4441" s="6" t="str"/>
      <x:c r="E4441" s="6" t="n">
        <x:v>1</x:v>
      </x:c>
      <x:c r="F4441" s="6" t="n">
        <x:v>0</x:v>
      </x:c>
      <x:c r="G4441" s="6" t="n">
        <x:v>0</x:v>
      </x:c>
      <x:c r="H4441" s="7" t="str"/>
      <x:c r="I4441" s="7" t="str">
        <x:v>[]</x:v>
      </x:c>
      <x:c r="J4441" s="6" t="str">
        <x:v>https://raw.githubusercontent.com/Mar-7th/StarRailRes/dbe8cdfcfb0bf657b9fe1cf92d5537f118ccb487/index_new/cn/character_skill_trees.json</x:v>
      </x:c>
    </x:row>
    <x:row r="4442" ht="38" customHeight="1">
      <x:c r="A4442" s="6" t="str">
        <x:v>1512004_2</x:v>
      </x:c>
      <x:c r="B4442" s="6" t="str">
        <x:v>1512</x:v>
      </x:c>
      <x:c r="C4442" s="6" t="str">
        <x:v>1512004</x:v>
      </x:c>
      <x:c r="D4442" s="6" t="str"/>
      <x:c r="E4442" s="6" t="n">
        <x:v>2</x:v>
      </x:c>
      <x:c r="F4442" s="6" t="n">
        <x:v>1</x:v>
      </x:c>
      <x:c r="G4442" s="6" t="n">
        <x:v>0</x:v>
      </x:c>
      <x:c r="H4442" s="7" t="str"/>
      <x:c r="I4442" s="7" t="str">
        <x:v>[{"id": "2", "num": 2500}, {"id": "114001", "num": 3}]</x:v>
      </x:c>
      <x:c r="J4442" s="6" t="str">
        <x:v>https://raw.githubusercontent.com/Mar-7th/StarRailRes/dbe8cdfcfb0bf657b9fe1cf92d5537f118ccb487/index_new/cn/character_skill_trees.json</x:v>
      </x:c>
    </x:row>
    <x:row r="4443" ht="38" customHeight="1">
      <x:c r="A4443" s="6" t="str">
        <x:v>1512004_3</x:v>
      </x:c>
      <x:c r="B4443" s="6" t="str">
        <x:v>1512</x:v>
      </x:c>
      <x:c r="C4443" s="6" t="str">
        <x:v>1512004</x:v>
      </x:c>
      <x:c r="D4443" s="6" t="str"/>
      <x:c r="E4443" s="6" t="n">
        <x:v>3</x:v>
      </x:c>
      <x:c r="F4443" s="6" t="n">
        <x:v>2</x:v>
      </x:c>
      <x:c r="G4443" s="6" t="n">
        <x:v>0</x:v>
      </x:c>
      <x:c r="H4443" s="7" t="str"/>
      <x:c r="I4443" s="7" t="str">
        <x:v>[{"id": "2", "num": 3500}, {"id": "110251", "num": 2}, {"id": "114001", "num": 4}]</x:v>
      </x:c>
      <x:c r="J4443" s="6" t="str">
        <x:v>https://raw.githubusercontent.com/Mar-7th/StarRailRes/dbe8cdfcfb0bf657b9fe1cf92d5537f118ccb487/index_new/cn/character_skill_trees.json</x:v>
      </x:c>
    </x:row>
    <x:row r="4444" ht="38" customHeight="1">
      <x:c r="A4444" s="6" t="str">
        <x:v>1512004_4</x:v>
      </x:c>
      <x:c r="B4444" s="6" t="str">
        <x:v>1512</x:v>
      </x:c>
      <x:c r="C4444" s="6" t="str">
        <x:v>1512004</x:v>
      </x:c>
      <x:c r="D4444" s="6" t="str"/>
      <x:c r="E4444" s="6" t="n">
        <x:v>4</x:v>
      </x:c>
      <x:c r="F4444" s="6" t="n">
        <x:v>3</x:v>
      </x:c>
      <x:c r="G4444" s="6" t="n">
        <x:v>0</x:v>
      </x:c>
      <x:c r="H4444" s="7" t="str"/>
      <x:c r="I4444" s="7" t="str">
        <x:v>[{"id": "2", "num": 7000}, {"id": "110252", "num": 2}, {"id": "114002", "num": 2}]</x:v>
      </x:c>
      <x:c r="J4444" s="6" t="str">
        <x:v>https://raw.githubusercontent.com/Mar-7th/StarRailRes/dbe8cdfcfb0bf657b9fe1cf92d5537f118ccb487/index_new/cn/character_skill_trees.json</x:v>
      </x:c>
    </x:row>
    <x:row r="4445" ht="38" customHeight="1">
      <x:c r="A4445" s="6" t="str">
        <x:v>1512004_5</x:v>
      </x:c>
      <x:c r="B4445" s="6" t="str">
        <x:v>1512</x:v>
      </x:c>
      <x:c r="C4445" s="6" t="str">
        <x:v>1512004</x:v>
      </x:c>
      <x:c r="D4445" s="6" t="str"/>
      <x:c r="E4445" s="6" t="n">
        <x:v>5</x:v>
      </x:c>
      <x:c r="F4445" s="6" t="n">
        <x:v>4</x:v>
      </x:c>
      <x:c r="G4445" s="6" t="n">
        <x:v>0</x:v>
      </x:c>
      <x:c r="H4445" s="7" t="str"/>
      <x:c r="I4445" s="7" t="str">
        <x:v>[{"id": "2", "num": 16000}, {"id": "110252", "num": 4}, {"id": "114002", "num": 3}]</x:v>
      </x:c>
      <x:c r="J4445" s="6" t="str">
        <x:v>https://raw.githubusercontent.com/Mar-7th/StarRailRes/dbe8cdfcfb0bf657b9fe1cf92d5537f118ccb487/index_new/cn/character_skill_trees.json</x:v>
      </x:c>
    </x:row>
    <x:row r="4446" ht="38" customHeight="1">
      <x:c r="A4446" s="6" t="str">
        <x:v>1512004_6</x:v>
      </x:c>
      <x:c r="B4446" s="6" t="str">
        <x:v>1512</x:v>
      </x:c>
      <x:c r="C4446" s="6" t="str">
        <x:v>1512004</x:v>
      </x:c>
      <x:c r="D4446" s="6" t="str"/>
      <x:c r="E4446" s="6" t="n">
        <x:v>6</x:v>
      </x:c>
      <x:c r="F4446" s="6" t="n">
        <x:v>4</x:v>
      </x:c>
      <x:c r="G4446" s="6" t="n">
        <x:v>0</x:v>
      </x:c>
      <x:c r="H4446" s="7" t="str"/>
      <x:c r="I4446" s="7" t="str">
        <x:v>[{"id": "2", "num": 25000}, {"id": "110252", "num": 6}, {"id": "114002", "num": 6}]</x:v>
      </x:c>
      <x:c r="J4446" s="6" t="str">
        <x:v>https://raw.githubusercontent.com/Mar-7th/StarRailRes/dbe8cdfcfb0bf657b9fe1cf92d5537f118ccb487/index_new/cn/character_skill_trees.json</x:v>
      </x:c>
    </x:row>
    <x:row r="4447" ht="38" customHeight="1">
      <x:c r="A4447" s="6" t="str">
        <x:v>1512004_7</x:v>
      </x:c>
      <x:c r="B4447" s="6" t="str">
        <x:v>1512</x:v>
      </x:c>
      <x:c r="C4447" s="6" t="str">
        <x:v>1512004</x:v>
      </x:c>
      <x:c r="D4447" s="6" t="str"/>
      <x:c r="E4447" s="6" t="n">
        <x:v>7</x:v>
      </x:c>
      <x:c r="F4447" s="6" t="n">
        <x:v>5</x:v>
      </x:c>
      <x:c r="G4447" s="6" t="n">
        <x:v>0</x:v>
      </x:c>
      <x:c r="H4447" s="7" t="str"/>
      <x:c r="I4447" s="7" t="str">
        <x:v>[{"id": "2", "num": 35000}, {"id": "110253", "num": 2}, {"id": "114003", "num": 2}]</x:v>
      </x:c>
      <x:c r="J4447" s="6" t="str">
        <x:v>https://raw.githubusercontent.com/Mar-7th/StarRailRes/dbe8cdfcfb0bf657b9fe1cf92d5537f118ccb487/index_new/cn/character_skill_trees.json</x:v>
      </x:c>
    </x:row>
    <x:row r="4448" ht="53" customHeight="1">
      <x:c r="A4448" s="6" t="str">
        <x:v>1512004_8</x:v>
      </x:c>
      <x:c r="B4448" s="6" t="str">
        <x:v>1512</x:v>
      </x:c>
      <x:c r="C4448" s="6" t="str">
        <x:v>1512004</x:v>
      </x:c>
      <x:c r="D4448" s="6" t="str"/>
      <x:c r="E4448" s="6" t="n">
        <x:v>8</x:v>
      </x:c>
      <x:c r="F4448" s="6" t="n">
        <x:v>5</x:v>
      </x:c>
      <x:c r="G4448" s="6" t="n">
        <x:v>0</x:v>
      </x:c>
      <x:c r="H4448" s="7" t="str"/>
      <x:c r="I4448" s="7" t="str">
        <x:v>[{"id": "2", "num": 70000}, {"id": "110253", "num": 5}, {"id": "110509", "num": 1}, {"id": "114003", "num": 4}]</x:v>
      </x:c>
      <x:c r="J4448" s="6" t="str">
        <x:v>https://raw.githubusercontent.com/Mar-7th/StarRailRes/dbe8cdfcfb0bf657b9fe1cf92d5537f118ccb487/index_new/cn/character_skill_trees.json</x:v>
      </x:c>
    </x:row>
    <x:row r="4449" ht="53" customHeight="1">
      <x:c r="A4449" s="6" t="str">
        <x:v>1512004_9</x:v>
      </x:c>
      <x:c r="B4449" s="6" t="str">
        <x:v>1512</x:v>
      </x:c>
      <x:c r="C4449" s="6" t="str">
        <x:v>1512004</x:v>
      </x:c>
      <x:c r="D4449" s="6" t="str"/>
      <x:c r="E4449" s="6" t="n">
        <x:v>9</x:v>
      </x:c>
      <x:c r="F4449" s="6" t="n">
        <x:v>6</x:v>
      </x:c>
      <x:c r="G4449" s="6" t="n">
        <x:v>0</x:v>
      </x:c>
      <x:c r="H4449" s="7" t="str"/>
      <x:c r="I4449" s="7" t="str">
        <x:v>[{"id": "2", "num": 140000}, {"id": "110253", "num": 6}, {"id": "241", "num": 1}, {"id": "110509", "num": 1}]</x:v>
      </x:c>
      <x:c r="J4449" s="6" t="str">
        <x:v>https://raw.githubusercontent.com/Mar-7th/StarRailRes/dbe8cdfcfb0bf657b9fe1cf92d5537f118ccb487/index_new/cn/character_skill_trees.json</x:v>
      </x:c>
    </x:row>
    <x:row r="4450" ht="53" customHeight="1">
      <x:c r="A4450" s="6" t="str">
        <x:v>1512004_10</x:v>
      </x:c>
      <x:c r="B4450" s="6" t="str">
        <x:v>1512</x:v>
      </x:c>
      <x:c r="C4450" s="6" t="str">
        <x:v>1512004</x:v>
      </x:c>
      <x:c r="D4450" s="6" t="str"/>
      <x:c r="E4450" s="6" t="n">
        <x:v>10</x:v>
      </x:c>
      <x:c r="F4450" s="6" t="n">
        <x:v>6</x:v>
      </x:c>
      <x:c r="G4450" s="6" t="n">
        <x:v>0</x:v>
      </x:c>
      <x:c r="H4450" s="7" t="str"/>
      <x:c r="I4450" s="7" t="str">
        <x:v>[{"id": "2", "num": 240000}, {"id": "110253", "num": 13}, {"id": "241", "num": 1}, {"id": "110509", "num": 1}]</x:v>
      </x:c>
      <x:c r="J4450" s="6" t="str">
        <x:v>https://raw.githubusercontent.com/Mar-7th/StarRailRes/dbe8cdfcfb0bf657b9fe1cf92d5537f118ccb487/index_new/cn/character_skill_trees.json</x:v>
      </x:c>
    </x:row>
    <x:row r="4451" ht="20" customHeight="1">
      <x:c r="A4451" s="6" t="str">
        <x:v>1512007_1</x:v>
      </x:c>
      <x:c r="B4451" s="6" t="str">
        <x:v>1512</x:v>
      </x:c>
      <x:c r="C4451" s="6" t="str">
        <x:v>1512007</x:v>
      </x:c>
      <x:c r="D4451" s="6" t="str"/>
      <x:c r="E4451" s="6" t="n">
        <x:v>1</x:v>
      </x:c>
      <x:c r="F4451" s="6" t="n">
        <x:v>0</x:v>
      </x:c>
      <x:c r="G4451" s="6" t="n">
        <x:v>0</x:v>
      </x:c>
      <x:c r="H4451" s="7" t="str"/>
      <x:c r="I4451" s="7" t="str">
        <x:v>[]</x:v>
      </x:c>
      <x:c r="J4451" s="6" t="str">
        <x:v>https://raw.githubusercontent.com/Mar-7th/StarRailRes/dbe8cdfcfb0bf657b9fe1cf92d5537f118ccb487/index_new/cn/character_skill_trees.json</x:v>
      </x:c>
    </x:row>
    <x:row r="4452" ht="38" customHeight="1">
      <x:c r="A4452" s="6" t="str">
        <x:v>1512101_1</x:v>
      </x:c>
      <x:c r="B4452" s="6" t="str">
        <x:v>1512</x:v>
      </x:c>
      <x:c r="C4452" s="6" t="str">
        <x:v>1512101</x:v>
      </x:c>
      <x:c r="D4452" s="6" t="str">
        <x:v>偏离和弦</x:v>
      </x:c>
      <x:c r="E4452" s="6" t="n">
        <x:v>1</x:v>
      </x:c>
      <x:c r="F4452" s="6" t="n">
        <x:v>2</x:v>
      </x:c>
      <x:c r="G4452" s="6" t="n">
        <x:v>0</x:v>
      </x:c>
      <x:c r="H4452" s="7" t="str">
        <x:v>我方目标使知更鸟•晴歌获得气氛值时，若攻击力大于知更鸟•晴歌，则使该目标的攻击力提高等同于知更鸟•晴歌的生命上限的(#1[i]%+气氛值*#2[f1]%)，否则使该目标的暴击伤害提高（#3[i]%+气氛值*#4[f1]%），持续#5[i]回合。</x:v>
      </x:c>
      <x:c r="I4452" s="7" t="str">
        <x:v>[{"id": "2", "num": 5000}, {"id": "110251", "num": 3}, {"id": "110509", "num": 1}]</x:v>
      </x:c>
      <x:c r="J4452" s="6" t="str">
        <x:v>https://raw.githubusercontent.com/Mar-7th/StarRailRes/dbe8cdfcfb0bf657b9fe1cf92d5537f118ccb487/index_new/cn/character_skill_trees.json</x:v>
      </x:c>
    </x:row>
    <x:row r="4453" ht="53" customHeight="1">
      <x:c r="A4453" s="6" t="str">
        <x:v>1512102_1</x:v>
      </x:c>
      <x:c r="B4453" s="6" t="str">
        <x:v>1512</x:v>
      </x:c>
      <x:c r="C4453" s="6" t="str">
        <x:v>1512102</x:v>
      </x:c>
      <x:c r="D4453" s="6" t="str">
        <x:v>即兴蓝调</x:v>
      </x:c>
      <x:c r="E4453" s="6" t="n">
        <x:v>1</x:v>
      </x:c>
      <x:c r="F4453" s="6" t="n">
        <x:v>4</x:v>
      </x:c>
      <x:c r="G4453" s="6" t="n">
        <x:v>0</x:v>
      </x:c>
      <x:c r="H4453" s="7" t="str">
        <x:v>知更鸟•晴歌或「晴空乐手」受到队友提供的治疗效果或护盾时，使知更鸟•晴歌获得#1[i]层【律动】，上限#3[i]层。知更鸟•晴歌在任意目标回合内第一次获得气氛值时若持有【律动】，则消耗1层【律动】并固定恢复#2[i]点能量。</x:v>
      </x:c>
      <x:c r="I4453" s="7" t="str">
        <x:v>[{"id": "2", "num": 20000}, {"id": "110252", "num": 5}, {"id": "241", "num": 1}, {"id": "110509", "num": 1}]</x:v>
      </x:c>
      <x:c r="J4453" s="6" t="str">
        <x:v>https://raw.githubusercontent.com/Mar-7th/StarRailRes/dbe8cdfcfb0bf657b9fe1cf92d5537f118ccb487/index_new/cn/character_skill_trees.json</x:v>
      </x:c>
    </x:row>
    <x:row r="4454" ht="53" customHeight="1">
      <x:c r="A4454" s="6" t="str">
        <x:v>1512103_1</x:v>
      </x:c>
      <x:c r="B4454" s="6" t="str">
        <x:v>1512</x:v>
      </x:c>
      <x:c r="C4454" s="6" t="str">
        <x:v>1512103</x:v>
      </x:c>
      <x:c r="D4454" s="6" t="str">
        <x:v>重构谐乐</x:v>
      </x:c>
      <x:c r="E4454" s="6" t="n">
        <x:v>1</x:v>
      </x:c>
      <x:c r="F4454" s="6" t="n">
        <x:v>6</x:v>
      </x:c>
      <x:c r="G4454" s="6" t="n">
        <x:v>0</x:v>
      </x:c>
      <x:c r="H4454" s="7" t="str">
        <x:v>知更鸟•晴歌与「晴空乐手」的暴击率提高#1[i]%。</x:v>
      </x:c>
      <x:c r="I4454" s="7" t="str">
        <x:v>[{"id": "2", "num": 160000}, {"id": "110253", "num": 8}, {"id": "241", "num": 1}, {"id": "110509", "num": 1}]</x:v>
      </x:c>
      <x:c r="J4454" s="6" t="str">
        <x:v>https://raw.githubusercontent.com/Mar-7th/StarRailRes/dbe8cdfcfb0bf657b9fe1cf92d5537f118ccb487/index_new/cn/character_skill_trees.json</x:v>
      </x:c>
    </x:row>
    <x:row r="4455" ht="38" customHeight="1">
      <x:c r="A4455" s="6" t="str">
        <x:v>1512201_1</x:v>
      </x:c>
      <x:c r="B4455" s="6" t="str">
        <x:v>1512</x:v>
      </x:c>
      <x:c r="C4455" s="6" t="str">
        <x:v>1512201</x:v>
      </x:c>
      <x:c r="D4455" s="6" t="str">
        <x:v>速度强化</x:v>
      </x:c>
      <x:c r="E4455" s="6" t="n">
        <x:v>1</x:v>
      </x:c>
      <x:c r="F4455" s="6" t="n">
        <x:v>0</x:v>
      </x:c>
      <x:c r="G4455" s="6" t="n">
        <x:v>1</x:v>
      </x:c>
      <x:c r="H4455" s="7" t="str"/>
      <x:c r="I4455" s="7" t="str">
        <x:v>[{"id": "2", "num": 2500}, {"id": "114001", "num": 2}]</x:v>
      </x:c>
      <x:c r="J4455" s="6" t="str">
        <x:v>https://raw.githubusercontent.com/Mar-7th/StarRailRes/dbe8cdfcfb0bf657b9fe1cf92d5537f118ccb487/index_new/cn/character_skill_trees.json</x:v>
      </x:c>
    </x:row>
    <x:row r="4456" ht="38" customHeight="1">
      <x:c r="A4456" s="6" t="str">
        <x:v>1512202_1</x:v>
      </x:c>
      <x:c r="B4456" s="6" t="str">
        <x:v>1512</x:v>
      </x:c>
      <x:c r="C4456" s="6" t="str">
        <x:v>1512202</x:v>
      </x:c>
      <x:c r="D4456" s="6" t="str">
        <x:v>生命强化</x:v>
      </x:c>
      <x:c r="E4456" s="6" t="n">
        <x:v>1</x:v>
      </x:c>
      <x:c r="F4456" s="6" t="n">
        <x:v>2</x:v>
      </x:c>
      <x:c r="G4456" s="6" t="n">
        <x:v>0</x:v>
      </x:c>
      <x:c r="H4456" s="7" t="str"/>
      <x:c r="I4456" s="7" t="str">
        <x:v>[{"id": "2", "num": 4000}, {"id": "110251", "num": 3}, {"id": "114001", "num": 6}]</x:v>
      </x:c>
      <x:c r="J4456" s="6" t="str">
        <x:v>https://raw.githubusercontent.com/Mar-7th/StarRailRes/dbe8cdfcfb0bf657b9fe1cf92d5537f118ccb487/index_new/cn/character_skill_trees.json</x:v>
      </x:c>
    </x:row>
    <x:row r="4457" ht="38" customHeight="1">
      <x:c r="A4457" s="6" t="str">
        <x:v>1512203_1</x:v>
      </x:c>
      <x:c r="B4457" s="6" t="str">
        <x:v>1512</x:v>
      </x:c>
      <x:c r="C4457" s="6" t="str">
        <x:v>1512203</x:v>
      </x:c>
      <x:c r="D4457" s="6" t="str">
        <x:v>速度强化</x:v>
      </x:c>
      <x:c r="E4457" s="6" t="n">
        <x:v>1</x:v>
      </x:c>
      <x:c r="F4457" s="6" t="n">
        <x:v>3</x:v>
      </x:c>
      <x:c r="G4457" s="6" t="n">
        <x:v>0</x:v>
      </x:c>
      <x:c r="H4457" s="7" t="str"/>
      <x:c r="I4457" s="7" t="str">
        <x:v>[{"id": "2", "num": 9000}, {"id": "110252", "num": 3}, {"id": "114002", "num": 2}]</x:v>
      </x:c>
      <x:c r="J4457" s="6" t="str">
        <x:v>https://raw.githubusercontent.com/Mar-7th/StarRailRes/dbe8cdfcfb0bf657b9fe1cf92d5537f118ccb487/index_new/cn/character_skill_trees.json</x:v>
      </x:c>
    </x:row>
    <x:row r="4458" ht="38" customHeight="1">
      <x:c r="A4458" s="6" t="str">
        <x:v>1512204_1</x:v>
      </x:c>
      <x:c r="B4458" s="6" t="str">
        <x:v>1512</x:v>
      </x:c>
      <x:c r="C4458" s="6" t="str">
        <x:v>1512204</x:v>
      </x:c>
      <x:c r="D4458" s="6" t="str">
        <x:v>暴击率强化</x:v>
      </x:c>
      <x:c r="E4458" s="6" t="n">
        <x:v>1</x:v>
      </x:c>
      <x:c r="F4458" s="6" t="n">
        <x:v>3</x:v>
      </x:c>
      <x:c r="G4458" s="6" t="n">
        <x:v>0</x:v>
      </x:c>
      <x:c r="H4458" s="7" t="str"/>
      <x:c r="I4458" s="7" t="str">
        <x:v>[{"id": "2", "num": 9000}, {"id": "110252", "num": 3}, {"id": "114002", "num": 2}]</x:v>
      </x:c>
      <x:c r="J4458" s="6" t="str">
        <x:v>https://raw.githubusercontent.com/Mar-7th/StarRailRes/dbe8cdfcfb0bf657b9fe1cf92d5537f118ccb487/index_new/cn/character_skill_trees.json</x:v>
      </x:c>
    </x:row>
    <x:row r="4459" ht="38" customHeight="1">
      <x:c r="A4459" s="6" t="str">
        <x:v>1512205_1</x:v>
      </x:c>
      <x:c r="B4459" s="6" t="str">
        <x:v>1512</x:v>
      </x:c>
      <x:c r="C4459" s="6" t="str">
        <x:v>1512205</x:v>
      </x:c>
      <x:c r="D4459" s="6" t="str">
        <x:v>速度强化</x:v>
      </x:c>
      <x:c r="E4459" s="6" t="n">
        <x:v>1</x:v>
      </x:c>
      <x:c r="F4459" s="6" t="n">
        <x:v>4</x:v>
      </x:c>
      <x:c r="G4459" s="6" t="n">
        <x:v>0</x:v>
      </x:c>
      <x:c r="H4459" s="7" t="str"/>
      <x:c r="I4459" s="7" t="str">
        <x:v>[{"id": "2", "num": 19000}, {"id": "110252", "num": 4}, {"id": "114002", "num": 4}]</x:v>
      </x:c>
      <x:c r="J4459" s="6" t="str">
        <x:v>https://raw.githubusercontent.com/Mar-7th/StarRailRes/dbe8cdfcfb0bf657b9fe1cf92d5537f118ccb487/index_new/cn/character_skill_trees.json</x:v>
      </x:c>
    </x:row>
    <x:row r="4460" ht="38" customHeight="1">
      <x:c r="A4460" s="6" t="str">
        <x:v>1512206_1</x:v>
      </x:c>
      <x:c r="B4460" s="6" t="str">
        <x:v>1512</x:v>
      </x:c>
      <x:c r="C4460" s="6" t="str">
        <x:v>1512206</x:v>
      </x:c>
      <x:c r="D4460" s="6" t="str">
        <x:v>生命强化</x:v>
      </x:c>
      <x:c r="E4460" s="6" t="n">
        <x:v>1</x:v>
      </x:c>
      <x:c r="F4460" s="6" t="n">
        <x:v>5</x:v>
      </x:c>
      <x:c r="G4460" s="6" t="n">
        <x:v>0</x:v>
      </x:c>
      <x:c r="H4460" s="7" t="str"/>
      <x:c r="I4460" s="7" t="str">
        <x:v>[{"id": "2", "num": 45000}, {"id": "110253", "num": 3}, {"id": "114003", "num": 3}]</x:v>
      </x:c>
      <x:c r="J4460" s="6" t="str">
        <x:v>https://raw.githubusercontent.com/Mar-7th/StarRailRes/dbe8cdfcfb0bf657b9fe1cf92d5537f118ccb487/index_new/cn/character_skill_trees.json</x:v>
      </x:c>
    </x:row>
    <x:row r="4461" ht="38" customHeight="1">
      <x:c r="A4461" s="6" t="str">
        <x:v>1512207_1</x:v>
      </x:c>
      <x:c r="B4461" s="6" t="str">
        <x:v>1512</x:v>
      </x:c>
      <x:c r="C4461" s="6" t="str">
        <x:v>1512207</x:v>
      </x:c>
      <x:c r="D4461" s="6" t="str">
        <x:v>速度强化</x:v>
      </x:c>
      <x:c r="E4461" s="6" t="n">
        <x:v>1</x:v>
      </x:c>
      <x:c r="F4461" s="6" t="n">
        <x:v>5</x:v>
      </x:c>
      <x:c r="G4461" s="6" t="n">
        <x:v>0</x:v>
      </x:c>
      <x:c r="H4461" s="7" t="str"/>
      <x:c r="I4461" s="7" t="str">
        <x:v>[{"id": "2", "num": 45000}, {"id": "110253", "num": 3}, {"id": "114003", "num": 3}]</x:v>
      </x:c>
      <x:c r="J4461" s="6" t="str">
        <x:v>https://raw.githubusercontent.com/Mar-7th/StarRailRes/dbe8cdfcfb0bf657b9fe1cf92d5537f118ccb487/index_new/cn/character_skill_trees.json</x:v>
      </x:c>
    </x:row>
    <x:row r="4462" ht="38" customHeight="1">
      <x:c r="A4462" s="6" t="str">
        <x:v>1512208_1</x:v>
      </x:c>
      <x:c r="B4462" s="6" t="str">
        <x:v>1512</x:v>
      </x:c>
      <x:c r="C4462" s="6" t="str">
        <x:v>1512208</x:v>
      </x:c>
      <x:c r="D4462" s="6" t="str">
        <x:v>暴击率强化</x:v>
      </x:c>
      <x:c r="E4462" s="6" t="n">
        <x:v>1</x:v>
      </x:c>
      <x:c r="F4462" s="6" t="n">
        <x:v>6</x:v>
      </x:c>
      <x:c r="G4462" s="6" t="n">
        <x:v>0</x:v>
      </x:c>
      <x:c r="H4462" s="7" t="str"/>
      <x:c r="I4462" s="7" t="str">
        <x:v>[{"id": "2", "num": 140000}, {"id": "110253", "num": 7}, {"id": "114003", "num": 6}]</x:v>
      </x:c>
      <x:c r="J4462" s="6" t="str">
        <x:v>https://raw.githubusercontent.com/Mar-7th/StarRailRes/dbe8cdfcfb0bf657b9fe1cf92d5537f118ccb487/index_new/cn/character_skill_trees.json</x:v>
      </x:c>
    </x:row>
    <x:row r="4463" ht="38" customHeight="1">
      <x:c r="A4463" s="6" t="str">
        <x:v>1512209_1</x:v>
      </x:c>
      <x:c r="B4463" s="6" t="str">
        <x:v>1512</x:v>
      </x:c>
      <x:c r="C4463" s="6" t="str">
        <x:v>1512209</x:v>
      </x:c>
      <x:c r="D4463" s="6" t="str">
        <x:v>生命强化</x:v>
      </x:c>
      <x:c r="E4463" s="6" t="n">
        <x:v>1</x:v>
      </x:c>
      <x:c r="F4463" s="6" t="n">
        <x:v>0</x:v>
      </x:c>
      <x:c r="G4463" s="6" t="n">
        <x:v>75</x:v>
      </x:c>
      <x:c r="H4463" s="7" t="str"/>
      <x:c r="I4463" s="7" t="str">
        <x:v>[{"id": "2", "num": 160000}, {"id": "110253", "num": 8}, {"id": "114003", "num": 8}]</x:v>
      </x:c>
      <x:c r="J4463" s="6" t="str">
        <x:v>https://raw.githubusercontent.com/Mar-7th/StarRailRes/dbe8cdfcfb0bf657b9fe1cf92d5537f118ccb487/index_new/cn/character_skill_trees.json</x:v>
      </x:c>
    </x:row>
    <x:row r="4464" ht="38" customHeight="1">
      <x:c r="A4464" s="6" t="str">
        <x:v>1512210_1</x:v>
      </x:c>
      <x:c r="B4464" s="6" t="str">
        <x:v>1512</x:v>
      </x:c>
      <x:c r="C4464" s="6" t="str">
        <x:v>1512210</x:v>
      </x:c>
      <x:c r="D4464" s="6" t="str">
        <x:v>速度强化</x:v>
      </x:c>
      <x:c r="E4464" s="6" t="n">
        <x:v>1</x:v>
      </x:c>
      <x:c r="F4464" s="6" t="n">
        <x:v>0</x:v>
      </x:c>
      <x:c r="G4464" s="6" t="n">
        <x:v>80</x:v>
      </x:c>
      <x:c r="H4464" s="7" t="str"/>
      <x:c r="I4464" s="7" t="str">
        <x:v>[{"id": "2", "num": 160000}, {"id": "110253", "num": 8}, {"id": "114003", "num": 8}]</x:v>
      </x:c>
      <x:c r="J4464" s="6" t="str">
        <x:v>https://raw.githubusercontent.com/Mar-7th/StarRailRes/dbe8cdfcfb0bf657b9fe1cf92d5537f118ccb487/index_new/cn/character_skill_trees.json</x:v>
      </x:c>
    </x:row>
    <x:row r="4465" ht="20" customHeight="1">
      <x:c r="A4465" s="6" t="str">
        <x:v>1512301_1</x:v>
      </x:c>
      <x:c r="B4465" s="6" t="str">
        <x:v>1512</x:v>
      </x:c>
      <x:c r="C4465" s="6" t="str">
        <x:v>1512301</x:v>
      </x:c>
      <x:c r="D4465" s="6" t="str">
        <x:v>叽叽啾啾四重奏</x:v>
      </x:c>
      <x:c r="E4465" s="6" t="n">
        <x:v>1</x:v>
      </x:c>
      <x:c r="F4465" s="6" t="n">
        <x:v>0</x:v>
      </x:c>
      <x:c r="G4465" s="6" t="n">
        <x:v>0</x:v>
      </x:c>
      <x:c r="H4465" s="7" t="str"/>
      <x:c r="I4465" s="7" t="str">
        <x:v>[]</x:v>
      </x:c>
      <x:c r="J4465" s="6" t="str">
        <x:v>https://raw.githubusercontent.com/Mar-7th/StarRailRes/dbe8cdfcfb0bf657b9fe1cf92d5537f118ccb487/index_new/cn/character_skill_trees.json</x:v>
      </x:c>
    </x:row>
    <x:row r="4466" ht="38" customHeight="1">
      <x:c r="A4466" s="6" t="str">
        <x:v>1512301_2</x:v>
      </x:c>
      <x:c r="B4466" s="6" t="str">
        <x:v>1512</x:v>
      </x:c>
      <x:c r="C4466" s="6" t="str">
        <x:v>1512301</x:v>
      </x:c>
      <x:c r="D4466" s="6" t="str">
        <x:v>叽叽啾啾四重奏</x:v>
      </x:c>
      <x:c r="E4466" s="6" t="n">
        <x:v>2</x:v>
      </x:c>
      <x:c r="F4466" s="6" t="n">
        <x:v>2</x:v>
      </x:c>
      <x:c r="G4466" s="6" t="n">
        <x:v>0</x:v>
      </x:c>
      <x:c r="H4466" s="7" t="str"/>
      <x:c r="I4466" s="7" t="str">
        <x:v>[{"id": "2", "num": 3500}, {"id": "110251", "num": 2}, {"id": "114001", "num": 4}]</x:v>
      </x:c>
      <x:c r="J4466" s="6" t="str">
        <x:v>https://raw.githubusercontent.com/Mar-7th/StarRailRes/dbe8cdfcfb0bf657b9fe1cf92d5537f118ccb487/index_new/cn/character_skill_trees.json</x:v>
      </x:c>
    </x:row>
    <x:row r="4467" ht="38" customHeight="1">
      <x:c r="A4467" s="6" t="str">
        <x:v>1512301_3</x:v>
      </x:c>
      <x:c r="B4467" s="6" t="str">
        <x:v>1512</x:v>
      </x:c>
      <x:c r="C4467" s="6" t="str">
        <x:v>1512301</x:v>
      </x:c>
      <x:c r="D4467" s="6" t="str">
        <x:v>叽叽啾啾四重奏</x:v>
      </x:c>
      <x:c r="E4467" s="6" t="n">
        <x:v>3</x:v>
      </x:c>
      <x:c r="F4467" s="6" t="n">
        <x:v>3</x:v>
      </x:c>
      <x:c r="G4467" s="6" t="n">
        <x:v>0</x:v>
      </x:c>
      <x:c r="H4467" s="7" t="str"/>
      <x:c r="I4467" s="7" t="str">
        <x:v>[{"id": "2", "num": 7000}, {"id": "110252", "num": 2}, {"id": "114002", "num": 2}]</x:v>
      </x:c>
      <x:c r="J4467" s="6" t="str">
        <x:v>https://raw.githubusercontent.com/Mar-7th/StarRailRes/dbe8cdfcfb0bf657b9fe1cf92d5537f118ccb487/index_new/cn/character_skill_trees.json</x:v>
      </x:c>
    </x:row>
    <x:row r="4468" ht="38" customHeight="1">
      <x:c r="A4468" s="6" t="str">
        <x:v>1512301_4</x:v>
      </x:c>
      <x:c r="B4468" s="6" t="str">
        <x:v>1512</x:v>
      </x:c>
      <x:c r="C4468" s="6" t="str">
        <x:v>1512301</x:v>
      </x:c>
      <x:c r="D4468" s="6" t="str">
        <x:v>叽叽啾啾四重奏</x:v>
      </x:c>
      <x:c r="E4468" s="6" t="n">
        <x:v>4</x:v>
      </x:c>
      <x:c r="F4468" s="6" t="n">
        <x:v>4</x:v>
      </x:c>
      <x:c r="G4468" s="6" t="n">
        <x:v>0</x:v>
      </x:c>
      <x:c r="H4468" s="7" t="str"/>
      <x:c r="I4468" s="7" t="str">
        <x:v>[{"id": "2", "num": 16000}, {"id": "110252", "num": 4}, {"id": "114002", "num": 3}]</x:v>
      </x:c>
      <x:c r="J4468" s="6" t="str">
        <x:v>https://raw.githubusercontent.com/Mar-7th/StarRailRes/dbe8cdfcfb0bf657b9fe1cf92d5537f118ccb487/index_new/cn/character_skill_trees.json</x:v>
      </x:c>
    </x:row>
    <x:row r="4469" ht="38" customHeight="1">
      <x:c r="A4469" s="6" t="str">
        <x:v>1512301_5</x:v>
      </x:c>
      <x:c r="B4469" s="6" t="str">
        <x:v>1512</x:v>
      </x:c>
      <x:c r="C4469" s="6" t="str">
        <x:v>1512301</x:v>
      </x:c>
      <x:c r="D4469" s="6" t="str">
        <x:v>叽叽啾啾四重奏</x:v>
      </x:c>
      <x:c r="E4469" s="6" t="n">
        <x:v>5</x:v>
      </x:c>
      <x:c r="F4469" s="6" t="n">
        <x:v>5</x:v>
      </x:c>
      <x:c r="G4469" s="6" t="n">
        <x:v>0</x:v>
      </x:c>
      <x:c r="H4469" s="7" t="str"/>
      <x:c r="I4469" s="7" t="str">
        <x:v>[{"id": "2", "num": 35000}, {"id": "110253", "num": 2}, {"id": "114003", "num": 2}]</x:v>
      </x:c>
      <x:c r="J4469" s="6" t="str">
        <x:v>https://raw.githubusercontent.com/Mar-7th/StarRailRes/dbe8cdfcfb0bf657b9fe1cf92d5537f118ccb487/index_new/cn/character_skill_trees.json</x:v>
      </x:c>
    </x:row>
    <x:row r="4470" ht="38" customHeight="1">
      <x:c r="A4470" s="6" t="str">
        <x:v>1512301_6</x:v>
      </x:c>
      <x:c r="B4470" s="6" t="str">
        <x:v>1512</x:v>
      </x:c>
      <x:c r="C4470" s="6" t="str">
        <x:v>1512301</x:v>
      </x:c>
      <x:c r="D4470" s="6" t="str">
        <x:v>叽叽啾啾四重奏</x:v>
      </x:c>
      <x:c r="E4470" s="6" t="n">
        <x:v>6</x:v>
      </x:c>
      <x:c r="F4470" s="6" t="n">
        <x:v>6</x:v>
      </x:c>
      <x:c r="G4470" s="6" t="n">
        <x:v>0</x:v>
      </x:c>
      <x:c r="H4470" s="7" t="str"/>
      <x:c r="I4470" s="7" t="str">
        <x:v>[{"id": "2", "num": 140000}, {"id": "110253", "num": 6}, {"id": "114003", "num": 2}]</x:v>
      </x:c>
      <x:c r="J4470" s="6" t="str">
        <x:v>https://raw.githubusercontent.com/Mar-7th/StarRailRes/dbe8cdfcfb0bf657b9fe1cf92d5537f118ccb487/index_new/cn/character_skill_trees.json</x:v>
      </x:c>
    </x:row>
    <x:row r="4471" ht="20" customHeight="1">
      <x:c r="A4471" s="6" t="str">
        <x:v>1512302_1</x:v>
      </x:c>
      <x:c r="B4471" s="6" t="str">
        <x:v>1512</x:v>
      </x:c>
      <x:c r="C4471" s="6" t="str">
        <x:v>1512302</x:v>
      </x:c>
      <x:c r="D4471" s="6" t="str">
        <x:v>扑翅雀跃的和声</x:v>
      </x:c>
      <x:c r="E4471" s="6" t="n">
        <x:v>1</x:v>
      </x:c>
      <x:c r="F4471" s="6" t="n">
        <x:v>0</x:v>
      </x:c>
      <x:c r="G4471" s="6" t="n">
        <x:v>0</x:v>
      </x:c>
      <x:c r="H4471" s="7" t="str"/>
      <x:c r="I4471" s="7" t="str">
        <x:v>[]</x:v>
      </x:c>
      <x:c r="J4471" s="6" t="str">
        <x:v>https://raw.githubusercontent.com/Mar-7th/StarRailRes/dbe8cdfcfb0bf657b9fe1cf92d5537f118ccb487/index_new/cn/character_skill_trees.json</x:v>
      </x:c>
    </x:row>
    <x:row r="4472" ht="38" customHeight="1">
      <x:c r="A4472" s="6" t="str">
        <x:v>1512302_2</x:v>
      </x:c>
      <x:c r="B4472" s="6" t="str">
        <x:v>1512</x:v>
      </x:c>
      <x:c r="C4472" s="6" t="str">
        <x:v>1512302</x:v>
      </x:c>
      <x:c r="D4472" s="6" t="str">
        <x:v>扑翅雀跃的和声</x:v>
      </x:c>
      <x:c r="E4472" s="6" t="n">
        <x:v>2</x:v>
      </x:c>
      <x:c r="F4472" s="6" t="n">
        <x:v>2</x:v>
      </x:c>
      <x:c r="G4472" s="6" t="n">
        <x:v>0</x:v>
      </x:c>
      <x:c r="H4472" s="7" t="str"/>
      <x:c r="I4472" s="7" t="str">
        <x:v>[{"id": "2", "num": 3500}, {"id": "110251", "num": 2}, {"id": "114001", "num": 4}]</x:v>
      </x:c>
      <x:c r="J4472" s="6" t="str">
        <x:v>https://raw.githubusercontent.com/Mar-7th/StarRailRes/dbe8cdfcfb0bf657b9fe1cf92d5537f118ccb487/index_new/cn/character_skill_trees.json</x:v>
      </x:c>
    </x:row>
    <x:row r="4473" ht="38" customHeight="1">
      <x:c r="A4473" s="6" t="str">
        <x:v>1512302_3</x:v>
      </x:c>
      <x:c r="B4473" s="6" t="str">
        <x:v>1512</x:v>
      </x:c>
      <x:c r="C4473" s="6" t="str">
        <x:v>1512302</x:v>
      </x:c>
      <x:c r="D4473" s="6" t="str">
        <x:v>扑翅雀跃的和声</x:v>
      </x:c>
      <x:c r="E4473" s="6" t="n">
        <x:v>3</x:v>
      </x:c>
      <x:c r="F4473" s="6" t="n">
        <x:v>3</x:v>
      </x:c>
      <x:c r="G4473" s="6" t="n">
        <x:v>0</x:v>
      </x:c>
      <x:c r="H4473" s="7" t="str"/>
      <x:c r="I4473" s="7" t="str">
        <x:v>[{"id": "2", "num": 7000}, {"id": "110252", "num": 2}, {"id": "114002", "num": 2}]</x:v>
      </x:c>
      <x:c r="J4473" s="6" t="str">
        <x:v>https://raw.githubusercontent.com/Mar-7th/StarRailRes/dbe8cdfcfb0bf657b9fe1cf92d5537f118ccb487/index_new/cn/character_skill_trees.json</x:v>
      </x:c>
    </x:row>
    <x:row r="4474" ht="38" customHeight="1">
      <x:c r="A4474" s="6" t="str">
        <x:v>1512302_4</x:v>
      </x:c>
      <x:c r="B4474" s="6" t="str">
        <x:v>1512</x:v>
      </x:c>
      <x:c r="C4474" s="6" t="str">
        <x:v>1512302</x:v>
      </x:c>
      <x:c r="D4474" s="6" t="str">
        <x:v>扑翅雀跃的和声</x:v>
      </x:c>
      <x:c r="E4474" s="6" t="n">
        <x:v>4</x:v>
      </x:c>
      <x:c r="F4474" s="6" t="n">
        <x:v>4</x:v>
      </x:c>
      <x:c r="G4474" s="6" t="n">
        <x:v>0</x:v>
      </x:c>
      <x:c r="H4474" s="7" t="str"/>
      <x:c r="I4474" s="7" t="str">
        <x:v>[{"id": "2", "num": 16000}, {"id": "110252", "num": 4}, {"id": "114002", "num": 3}]</x:v>
      </x:c>
      <x:c r="J4474" s="6" t="str">
        <x:v>https://raw.githubusercontent.com/Mar-7th/StarRailRes/dbe8cdfcfb0bf657b9fe1cf92d5537f118ccb487/index_new/cn/character_skill_trees.json</x:v>
      </x:c>
    </x:row>
    <x:row r="4475" ht="38" customHeight="1">
      <x:c r="A4475" s="6" t="str">
        <x:v>1512302_5</x:v>
      </x:c>
      <x:c r="B4475" s="6" t="str">
        <x:v>1512</x:v>
      </x:c>
      <x:c r="C4475" s="6" t="str">
        <x:v>1512302</x:v>
      </x:c>
      <x:c r="D4475" s="6" t="str">
        <x:v>扑翅雀跃的和声</x:v>
      </x:c>
      <x:c r="E4475" s="6" t="n">
        <x:v>5</x:v>
      </x:c>
      <x:c r="F4475" s="6" t="n">
        <x:v>5</x:v>
      </x:c>
      <x:c r="G4475" s="6" t="n">
        <x:v>0</x:v>
      </x:c>
      <x:c r="H4475" s="7" t="str"/>
      <x:c r="I4475" s="7" t="str">
        <x:v>[{"id": "2", "num": 35000}, {"id": "110253", "num": 2}, {"id": "114003", "num": 2}]</x:v>
      </x:c>
      <x:c r="J4475" s="6" t="str">
        <x:v>https://raw.githubusercontent.com/Mar-7th/StarRailRes/dbe8cdfcfb0bf657b9fe1cf92d5537f118ccb487/index_new/cn/character_skill_trees.json</x:v>
      </x:c>
    </x:row>
    <x:row r="4476" ht="38" customHeight="1">
      <x:c r="A4476" s="6" t="str">
        <x:v>1512302_6</x:v>
      </x:c>
      <x:c r="B4476" s="6" t="str">
        <x:v>1512</x:v>
      </x:c>
      <x:c r="C4476" s="6" t="str">
        <x:v>1512302</x:v>
      </x:c>
      <x:c r="D4476" s="6" t="str">
        <x:v>扑翅雀跃的和声</x:v>
      </x:c>
      <x:c r="E4476" s="6" t="n">
        <x:v>6</x:v>
      </x:c>
      <x:c r="F4476" s="6" t="n">
        <x:v>6</x:v>
      </x:c>
      <x:c r="G4476" s="6" t="n">
        <x:v>0</x:v>
      </x:c>
      <x:c r="H4476" s="7" t="str"/>
      <x:c r="I4476" s="7" t="str">
        <x:v>[{"id": "2", "num": 140000}, {"id": "110253", "num": 6}, {"id": "114003", "num": 2}]</x:v>
      </x:c>
      <x:c r="J4476" s="6" t="str">
        <x:v>https://raw.githubusercontent.com/Mar-7th/StarRailRes/dbe8cdfcfb0bf657b9fe1cf92d5537f118ccb487/index_new/cn/character_skill_trees.json</x:v>
      </x:c>
    </x:row>
    <x:row r="4477" ht="20" customHeight="1">
      <x:c r="A4477" s="6" t="str">
        <x:v>1513001_1</x:v>
      </x:c>
      <x:c r="B4477" s="6" t="str">
        <x:v>1513</x:v>
      </x:c>
      <x:c r="C4477" s="6" t="str">
        <x:v>1513001</x:v>
      </x:c>
      <x:c r="D4477" s="6" t="str"/>
      <x:c r="E4477" s="6" t="n">
        <x:v>1</x:v>
      </x:c>
      <x:c r="F4477" s="6" t="n">
        <x:v>0</x:v>
      </x:c>
      <x:c r="G4477" s="6" t="n">
        <x:v>0</x:v>
      </x:c>
      <x:c r="H4477" s="7" t="str"/>
      <x:c r="I4477" s="7" t="str">
        <x:v>[]</x:v>
      </x:c>
      <x:c r="J4477" s="6" t="str">
        <x:v>https://raw.githubusercontent.com/Mar-7th/StarRailRes/dbe8cdfcfb0bf657b9fe1cf92d5537f118ccb487/index_new/cn/character_skill_trees.json</x:v>
      </x:c>
    </x:row>
    <x:row r="4478" ht="38" customHeight="1">
      <x:c r="A4478" s="6" t="str">
        <x:v>1513001_2</x:v>
      </x:c>
      <x:c r="B4478" s="6" t="str">
        <x:v>1513</x:v>
      </x:c>
      <x:c r="C4478" s="6" t="str">
        <x:v>1513001</x:v>
      </x:c>
      <x:c r="D4478" s="6" t="str"/>
      <x:c r="E4478" s="6" t="n">
        <x:v>2</x:v>
      </x:c>
      <x:c r="F4478" s="6" t="n">
        <x:v>2</x:v>
      </x:c>
      <x:c r="G4478" s="6" t="n">
        <x:v>0</x:v>
      </x:c>
      <x:c r="H4478" s="7" t="str"/>
      <x:c r="I4478" s="7" t="str">
        <x:v>[{"id": "2", "num": 4000}, {"id": "110261", "num": 2}, {"id": "114011", "num": 5}]</x:v>
      </x:c>
      <x:c r="J4478" s="6" t="str">
        <x:v>https://raw.githubusercontent.com/Mar-7th/StarRailRes/dbe8cdfcfb0bf657b9fe1cf92d5537f118ccb487/index_new/cn/character_skill_trees.json</x:v>
      </x:c>
    </x:row>
    <x:row r="4479" ht="38" customHeight="1">
      <x:c r="A4479" s="6" t="str">
        <x:v>1513001_3</x:v>
      </x:c>
      <x:c r="B4479" s="6" t="str">
        <x:v>1513</x:v>
      </x:c>
      <x:c r="C4479" s="6" t="str">
        <x:v>1513001</x:v>
      </x:c>
      <x:c r="D4479" s="6" t="str"/>
      <x:c r="E4479" s="6" t="n">
        <x:v>3</x:v>
      </x:c>
      <x:c r="F4479" s="6" t="n">
        <x:v>3</x:v>
      </x:c>
      <x:c r="G4479" s="6" t="n">
        <x:v>0</x:v>
      </x:c>
      <x:c r="H4479" s="7" t="str"/>
      <x:c r="I4479" s="7" t="str">
        <x:v>[{"id": "2", "num": 8000}, {"id": "110262", "num": 2}, {"id": "114012", "num": 2}]</x:v>
      </x:c>
      <x:c r="J4479" s="6" t="str">
        <x:v>https://raw.githubusercontent.com/Mar-7th/StarRailRes/dbe8cdfcfb0bf657b9fe1cf92d5537f118ccb487/index_new/cn/character_skill_trees.json</x:v>
      </x:c>
    </x:row>
    <x:row r="4480" ht="38" customHeight="1">
      <x:c r="A4480" s="6" t="str">
        <x:v>1513001_4</x:v>
      </x:c>
      <x:c r="B4480" s="6" t="str">
        <x:v>1513</x:v>
      </x:c>
      <x:c r="C4480" s="6" t="str">
        <x:v>1513001</x:v>
      </x:c>
      <x:c r="D4480" s="6" t="str"/>
      <x:c r="E4480" s="6" t="n">
        <x:v>4</x:v>
      </x:c>
      <x:c r="F4480" s="6" t="n">
        <x:v>4</x:v>
      </x:c>
      <x:c r="G4480" s="6" t="n">
        <x:v>0</x:v>
      </x:c>
      <x:c r="H4480" s="7" t="str"/>
      <x:c r="I4480" s="7" t="str">
        <x:v>[{"id": "2", "num": 16000}, {"id": "110262", "num": 3}, {"id": "114012", "num": 3}]</x:v>
      </x:c>
      <x:c r="J4480" s="6" t="str">
        <x:v>https://raw.githubusercontent.com/Mar-7th/StarRailRes/dbe8cdfcfb0bf657b9fe1cf92d5537f118ccb487/index_new/cn/character_skill_trees.json</x:v>
      </x:c>
    </x:row>
    <x:row r="4481" ht="38" customHeight="1">
      <x:c r="A4481" s="6" t="str">
        <x:v>1513001_5</x:v>
      </x:c>
      <x:c r="B4481" s="6" t="str">
        <x:v>1513</x:v>
      </x:c>
      <x:c r="C4481" s="6" t="str">
        <x:v>1513001</x:v>
      </x:c>
      <x:c r="D4481" s="6" t="str"/>
      <x:c r="E4481" s="6" t="n">
        <x:v>5</x:v>
      </x:c>
      <x:c r="F4481" s="6" t="n">
        <x:v>5</x:v>
      </x:c>
      <x:c r="G4481" s="6" t="n">
        <x:v>0</x:v>
      </x:c>
      <x:c r="H4481" s="7" t="str"/>
      <x:c r="I4481" s="7" t="str">
        <x:v>[{"id": "2", "num": 32000}, {"id": "110263", "num": 3}, {"id": "114013", "num": 2}]</x:v>
      </x:c>
      <x:c r="J4481" s="6" t="str">
        <x:v>https://raw.githubusercontent.com/Mar-7th/StarRailRes/dbe8cdfcfb0bf657b9fe1cf92d5537f118ccb487/index_new/cn/character_skill_trees.json</x:v>
      </x:c>
    </x:row>
    <x:row r="4482" ht="38" customHeight="1">
      <x:c r="A4482" s="6" t="str">
        <x:v>1513001_6</x:v>
      </x:c>
      <x:c r="B4482" s="6" t="str">
        <x:v>1513</x:v>
      </x:c>
      <x:c r="C4482" s="6" t="str">
        <x:v>1513001</x:v>
      </x:c>
      <x:c r="D4482" s="6" t="str"/>
      <x:c r="E4482" s="6" t="n">
        <x:v>6</x:v>
      </x:c>
      <x:c r="F4482" s="6" t="n">
        <x:v>6</x:v>
      </x:c>
      <x:c r="G4482" s="6" t="n">
        <x:v>0</x:v>
      </x:c>
      <x:c r="H4482" s="7" t="str"/>
      <x:c r="I4482" s="7" t="str">
        <x:v>[{"id": "2", "num": 120000}, {"id": "110263", "num": 5}, {"id": "114013", "num": 2}]</x:v>
      </x:c>
      <x:c r="J4482" s="6" t="str">
        <x:v>https://raw.githubusercontent.com/Mar-7th/StarRailRes/dbe8cdfcfb0bf657b9fe1cf92d5537f118ccb487/index_new/cn/character_skill_trees.json</x:v>
      </x:c>
    </x:row>
    <x:row r="4483" ht="20" customHeight="1">
      <x:c r="A4483" s="6" t="str">
        <x:v>1513002_1</x:v>
      </x:c>
      <x:c r="B4483" s="6" t="str">
        <x:v>1513</x:v>
      </x:c>
      <x:c r="C4483" s="6" t="str">
        <x:v>1513002</x:v>
      </x:c>
      <x:c r="D4483" s="6" t="str"/>
      <x:c r="E4483" s="6" t="n">
        <x:v>1</x:v>
      </x:c>
      <x:c r="F4483" s="6" t="n">
        <x:v>0</x:v>
      </x:c>
      <x:c r="G4483" s="6" t="n">
        <x:v>0</x:v>
      </x:c>
      <x:c r="H4483" s="7" t="str"/>
      <x:c r="I4483" s="7" t="str">
        <x:v>[]</x:v>
      </x:c>
      <x:c r="J4483" s="6" t="str">
        <x:v>https://raw.githubusercontent.com/Mar-7th/StarRailRes/dbe8cdfcfb0bf657b9fe1cf92d5537f118ccb487/index_new/cn/character_skill_trees.json</x:v>
      </x:c>
    </x:row>
    <x:row r="4484" ht="38" customHeight="1">
      <x:c r="A4484" s="6" t="str">
        <x:v>1513002_2</x:v>
      </x:c>
      <x:c r="B4484" s="6" t="str">
        <x:v>1513</x:v>
      </x:c>
      <x:c r="C4484" s="6" t="str">
        <x:v>1513002</x:v>
      </x:c>
      <x:c r="D4484" s="6" t="str"/>
      <x:c r="E4484" s="6" t="n">
        <x:v>2</x:v>
      </x:c>
      <x:c r="F4484" s="6" t="n">
        <x:v>1</x:v>
      </x:c>
      <x:c r="G4484" s="6" t="n">
        <x:v>0</x:v>
      </x:c>
      <x:c r="H4484" s="7" t="str"/>
      <x:c r="I4484" s="7" t="str">
        <x:v>[{"id": "2", "num": 2000}, {"id": "114011", "num": 2}]</x:v>
      </x:c>
      <x:c r="J4484" s="6" t="str">
        <x:v>https://raw.githubusercontent.com/Mar-7th/StarRailRes/dbe8cdfcfb0bf657b9fe1cf92d5537f118ccb487/index_new/cn/character_skill_trees.json</x:v>
      </x:c>
    </x:row>
    <x:row r="4485" ht="38" customHeight="1">
      <x:c r="A4485" s="6" t="str">
        <x:v>1513002_3</x:v>
      </x:c>
      <x:c r="B4485" s="6" t="str">
        <x:v>1513</x:v>
      </x:c>
      <x:c r="C4485" s="6" t="str">
        <x:v>1513002</x:v>
      </x:c>
      <x:c r="D4485" s="6" t="str"/>
      <x:c r="E4485" s="6" t="n">
        <x:v>3</x:v>
      </x:c>
      <x:c r="F4485" s="6" t="n">
        <x:v>2</x:v>
      </x:c>
      <x:c r="G4485" s="6" t="n">
        <x:v>0</x:v>
      </x:c>
      <x:c r="H4485" s="7" t="str"/>
      <x:c r="I4485" s="7" t="str">
        <x:v>[{"id": "2", "num": 4000}, {"id": "110261", "num": 3}, {"id": "114011", "num": 5}]</x:v>
      </x:c>
      <x:c r="J4485" s="6" t="str">
        <x:v>https://raw.githubusercontent.com/Mar-7th/StarRailRes/dbe8cdfcfb0bf657b9fe1cf92d5537f118ccb487/index_new/cn/character_skill_trees.json</x:v>
      </x:c>
    </x:row>
    <x:row r="4486" ht="38" customHeight="1">
      <x:c r="A4486" s="6" t="str">
        <x:v>1513002_4</x:v>
      </x:c>
      <x:c r="B4486" s="6" t="str">
        <x:v>1513</x:v>
      </x:c>
      <x:c r="C4486" s="6" t="str">
        <x:v>1513002</x:v>
      </x:c>
      <x:c r="D4486" s="6" t="str"/>
      <x:c r="E4486" s="6" t="n">
        <x:v>4</x:v>
      </x:c>
      <x:c r="F4486" s="6" t="n">
        <x:v>3</x:v>
      </x:c>
      <x:c r="G4486" s="6" t="n">
        <x:v>0</x:v>
      </x:c>
      <x:c r="H4486" s="7" t="str"/>
      <x:c r="I4486" s="7" t="str">
        <x:v>[{"id": "2", "num": 8000}, {"id": "110262", "num": 2}, {"id": "114012", "num": 3}]</x:v>
      </x:c>
      <x:c r="J4486" s="6" t="str">
        <x:v>https://raw.githubusercontent.com/Mar-7th/StarRailRes/dbe8cdfcfb0bf657b9fe1cf92d5537f118ccb487/index_new/cn/character_skill_trees.json</x:v>
      </x:c>
    </x:row>
    <x:row r="4487" ht="38" customHeight="1">
      <x:c r="A4487" s="6" t="str">
        <x:v>1513002_5</x:v>
      </x:c>
      <x:c r="B4487" s="6" t="str">
        <x:v>1513</x:v>
      </x:c>
      <x:c r="C4487" s="6" t="str">
        <x:v>1513002</x:v>
      </x:c>
      <x:c r="D4487" s="6" t="str"/>
      <x:c r="E4487" s="6" t="n">
        <x:v>5</x:v>
      </x:c>
      <x:c r="F4487" s="6" t="n">
        <x:v>4</x:v>
      </x:c>
      <x:c r="G4487" s="6" t="n">
        <x:v>0</x:v>
      </x:c>
      <x:c r="H4487" s="7" t="str"/>
      <x:c r="I4487" s="7" t="str">
        <x:v>[{"id": "2", "num": 15000}, {"id": "110262", "num": 4}, {"id": "114012", "num": 3}]</x:v>
      </x:c>
      <x:c r="J4487" s="6" t="str">
        <x:v>https://raw.githubusercontent.com/Mar-7th/StarRailRes/dbe8cdfcfb0bf657b9fe1cf92d5537f118ccb487/index_new/cn/character_skill_trees.json</x:v>
      </x:c>
    </x:row>
    <x:row r="4488" ht="38" customHeight="1">
      <x:c r="A4488" s="6" t="str">
        <x:v>1513002_6</x:v>
      </x:c>
      <x:c r="B4488" s="6" t="str">
        <x:v>1513</x:v>
      </x:c>
      <x:c r="C4488" s="6" t="str">
        <x:v>1513002</x:v>
      </x:c>
      <x:c r="D4488" s="6" t="str"/>
      <x:c r="E4488" s="6" t="n">
        <x:v>6</x:v>
      </x:c>
      <x:c r="F4488" s="6" t="n">
        <x:v>4</x:v>
      </x:c>
      <x:c r="G4488" s="6" t="n">
        <x:v>0</x:v>
      </x:c>
      <x:c r="H4488" s="7" t="str"/>
      <x:c r="I4488" s="7" t="str">
        <x:v>[{"id": "2", "num": 24000}, {"id": "110262", "num": 6}, {"id": "114012", "num": 5}]</x:v>
      </x:c>
      <x:c r="J4488" s="6" t="str">
        <x:v>https://raw.githubusercontent.com/Mar-7th/StarRailRes/dbe8cdfcfb0bf657b9fe1cf92d5537f118ccb487/index_new/cn/character_skill_trees.json</x:v>
      </x:c>
    </x:row>
    <x:row r="4489" ht="38" customHeight="1">
      <x:c r="A4489" s="6" t="str">
        <x:v>1513002_7</x:v>
      </x:c>
      <x:c r="B4489" s="6" t="str">
        <x:v>1513</x:v>
      </x:c>
      <x:c r="C4489" s="6" t="str">
        <x:v>1513002</x:v>
      </x:c>
      <x:c r="D4489" s="6" t="str"/>
      <x:c r="E4489" s="6" t="n">
        <x:v>7</x:v>
      </x:c>
      <x:c r="F4489" s="6" t="n">
        <x:v>5</x:v>
      </x:c>
      <x:c r="G4489" s="6" t="n">
        <x:v>0</x:v>
      </x:c>
      <x:c r="H4489" s="7" t="str"/>
      <x:c r="I4489" s="7" t="str">
        <x:v>[{"id": "2", "num": 32000}, {"id": "110263", "num": 2}, {"id": "114013", "num": 2}]</x:v>
      </x:c>
      <x:c r="J4489" s="6" t="str">
        <x:v>https://raw.githubusercontent.com/Mar-7th/StarRailRes/dbe8cdfcfb0bf657b9fe1cf92d5537f118ccb487/index_new/cn/character_skill_trees.json</x:v>
      </x:c>
    </x:row>
    <x:row r="4490" ht="53" customHeight="1">
      <x:c r="A4490" s="6" t="str">
        <x:v>1513002_8</x:v>
      </x:c>
      <x:c r="B4490" s="6" t="str">
        <x:v>1513</x:v>
      </x:c>
      <x:c r="C4490" s="6" t="str">
        <x:v>1513002</x:v>
      </x:c>
      <x:c r="D4490" s="6" t="str"/>
      <x:c r="E4490" s="6" t="n">
        <x:v>8</x:v>
      </x:c>
      <x:c r="F4490" s="6" t="n">
        <x:v>5</x:v>
      </x:c>
      <x:c r="G4490" s="6" t="n">
        <x:v>0</x:v>
      </x:c>
      <x:c r="H4490" s="7" t="str"/>
      <x:c r="I4490" s="7" t="str">
        <x:v>[{"id": "2", "num": 65000}, {"id": "110263", "num": 4}, {"id": "110509", "num": 1}, {"id": "114013", "num": 4}]</x:v>
      </x:c>
      <x:c r="J4490" s="6" t="str">
        <x:v>https://raw.githubusercontent.com/Mar-7th/StarRailRes/dbe8cdfcfb0bf657b9fe1cf92d5537f118ccb487/index_new/cn/character_skill_trees.json</x:v>
      </x:c>
    </x:row>
    <x:row r="4491" ht="53" customHeight="1">
      <x:c r="A4491" s="6" t="str">
        <x:v>1513002_9</x:v>
      </x:c>
      <x:c r="B4491" s="6" t="str">
        <x:v>1513</x:v>
      </x:c>
      <x:c r="C4491" s="6" t="str">
        <x:v>1513002</x:v>
      </x:c>
      <x:c r="D4491" s="6" t="str"/>
      <x:c r="E4491" s="6" t="n">
        <x:v>9</x:v>
      </x:c>
      <x:c r="F4491" s="6" t="n">
        <x:v>6</x:v>
      </x:c>
      <x:c r="G4491" s="6" t="n">
        <x:v>0</x:v>
      </x:c>
      <x:c r="H4491" s="7" t="str"/>
      <x:c r="I4491" s="7" t="str">
        <x:v>[{"id": "2", "num": 120000}, {"id": "110263", "num": 6}, {"id": "241", "num": 1}, {"id": "110509", "num": 1}]</x:v>
      </x:c>
      <x:c r="J4491" s="6" t="str">
        <x:v>https://raw.githubusercontent.com/Mar-7th/StarRailRes/dbe8cdfcfb0bf657b9fe1cf92d5537f118ccb487/index_new/cn/character_skill_trees.json</x:v>
      </x:c>
    </x:row>
    <x:row r="4492" ht="53" customHeight="1">
      <x:c r="A4492" s="6" t="str">
        <x:v>1513002_10</x:v>
      </x:c>
      <x:c r="B4492" s="6" t="str">
        <x:v>1513</x:v>
      </x:c>
      <x:c r="C4492" s="6" t="str">
        <x:v>1513002</x:v>
      </x:c>
      <x:c r="D4492" s="6" t="str"/>
      <x:c r="E4492" s="6" t="n">
        <x:v>10</x:v>
      </x:c>
      <x:c r="F4492" s="6" t="n">
        <x:v>6</x:v>
      </x:c>
      <x:c r="G4492" s="6" t="n">
        <x:v>0</x:v>
      </x:c>
      <x:c r="H4492" s="7" t="str"/>
      <x:c r="I4492" s="7" t="str">
        <x:v>[{"id": "2", "num": 250000}, {"id": "110263", "num": 12}, {"id": "241", "num": 1}, {"id": "110509", "num": 1}]</x:v>
      </x:c>
      <x:c r="J4492" s="6" t="str">
        <x:v>https://raw.githubusercontent.com/Mar-7th/StarRailRes/dbe8cdfcfb0bf657b9fe1cf92d5537f118ccb487/index_new/cn/character_skill_trees.json</x:v>
      </x:c>
    </x:row>
    <x:row r="4493" ht="20" customHeight="1">
      <x:c r="A4493" s="6" t="str">
        <x:v>1513003_1</x:v>
      </x:c>
      <x:c r="B4493" s="6" t="str">
        <x:v>1513</x:v>
      </x:c>
      <x:c r="C4493" s="6" t="str">
        <x:v>1513003</x:v>
      </x:c>
      <x:c r="D4493" s="6" t="str"/>
      <x:c r="E4493" s="6" t="n">
        <x:v>1</x:v>
      </x:c>
      <x:c r="F4493" s="6" t="n">
        <x:v>0</x:v>
      </x:c>
      <x:c r="G4493" s="6" t="n">
        <x:v>0</x:v>
      </x:c>
      <x:c r="H4493" s="7" t="str"/>
      <x:c r="I4493" s="7" t="str">
        <x:v>[]</x:v>
      </x:c>
      <x:c r="J4493" s="6" t="str">
        <x:v>https://raw.githubusercontent.com/Mar-7th/StarRailRes/dbe8cdfcfb0bf657b9fe1cf92d5537f118ccb487/index_new/cn/character_skill_trees.json</x:v>
      </x:c>
    </x:row>
    <x:row r="4494" ht="38" customHeight="1">
      <x:c r="A4494" s="6" t="str">
        <x:v>1513003_2</x:v>
      </x:c>
      <x:c r="B4494" s="6" t="str">
        <x:v>1513</x:v>
      </x:c>
      <x:c r="C4494" s="6" t="str">
        <x:v>1513003</x:v>
      </x:c>
      <x:c r="D4494" s="6" t="str"/>
      <x:c r="E4494" s="6" t="n">
        <x:v>2</x:v>
      </x:c>
      <x:c r="F4494" s="6" t="n">
        <x:v>1</x:v>
      </x:c>
      <x:c r="G4494" s="6" t="n">
        <x:v>0</x:v>
      </x:c>
      <x:c r="H4494" s="7" t="str"/>
      <x:c r="I4494" s="7" t="str">
        <x:v>[{"id": "2", "num": 2000}, {"id": "114011", "num": 2}]</x:v>
      </x:c>
      <x:c r="J4494" s="6" t="str">
        <x:v>https://raw.githubusercontent.com/Mar-7th/StarRailRes/dbe8cdfcfb0bf657b9fe1cf92d5537f118ccb487/index_new/cn/character_skill_trees.json</x:v>
      </x:c>
    </x:row>
    <x:row r="4495" ht="38" customHeight="1">
      <x:c r="A4495" s="6" t="str">
        <x:v>1513003_3</x:v>
      </x:c>
      <x:c r="B4495" s="6" t="str">
        <x:v>1513</x:v>
      </x:c>
      <x:c r="C4495" s="6" t="str">
        <x:v>1513003</x:v>
      </x:c>
      <x:c r="D4495" s="6" t="str"/>
      <x:c r="E4495" s="6" t="n">
        <x:v>3</x:v>
      </x:c>
      <x:c r="F4495" s="6" t="n">
        <x:v>2</x:v>
      </x:c>
      <x:c r="G4495" s="6" t="n">
        <x:v>0</x:v>
      </x:c>
      <x:c r="H4495" s="7" t="str"/>
      <x:c r="I4495" s="7" t="str">
        <x:v>[{"id": "2", "num": 4000}, {"id": "110261", "num": 3}, {"id": "114011", "num": 5}]</x:v>
      </x:c>
      <x:c r="J4495" s="6" t="str">
        <x:v>https://raw.githubusercontent.com/Mar-7th/StarRailRes/dbe8cdfcfb0bf657b9fe1cf92d5537f118ccb487/index_new/cn/character_skill_trees.json</x:v>
      </x:c>
    </x:row>
    <x:row r="4496" ht="38" customHeight="1">
      <x:c r="A4496" s="6" t="str">
        <x:v>1513003_4</x:v>
      </x:c>
      <x:c r="B4496" s="6" t="str">
        <x:v>1513</x:v>
      </x:c>
      <x:c r="C4496" s="6" t="str">
        <x:v>1513003</x:v>
      </x:c>
      <x:c r="D4496" s="6" t="str"/>
      <x:c r="E4496" s="6" t="n">
        <x:v>4</x:v>
      </x:c>
      <x:c r="F4496" s="6" t="n">
        <x:v>3</x:v>
      </x:c>
      <x:c r="G4496" s="6" t="n">
        <x:v>0</x:v>
      </x:c>
      <x:c r="H4496" s="7" t="str"/>
      <x:c r="I4496" s="7" t="str">
        <x:v>[{"id": "2", "num": 8000}, {"id": "110262", "num": 2}, {"id": "114012", "num": 3}]</x:v>
      </x:c>
      <x:c r="J4496" s="6" t="str">
        <x:v>https://raw.githubusercontent.com/Mar-7th/StarRailRes/dbe8cdfcfb0bf657b9fe1cf92d5537f118ccb487/index_new/cn/character_skill_trees.json</x:v>
      </x:c>
    </x:row>
    <x:row r="4497" ht="38" customHeight="1">
      <x:c r="A4497" s="6" t="str">
        <x:v>1513003_5</x:v>
      </x:c>
      <x:c r="B4497" s="6" t="str">
        <x:v>1513</x:v>
      </x:c>
      <x:c r="C4497" s="6" t="str">
        <x:v>1513003</x:v>
      </x:c>
      <x:c r="D4497" s="6" t="str"/>
      <x:c r="E4497" s="6" t="n">
        <x:v>5</x:v>
      </x:c>
      <x:c r="F4497" s="6" t="n">
        <x:v>4</x:v>
      </x:c>
      <x:c r="G4497" s="6" t="n">
        <x:v>0</x:v>
      </x:c>
      <x:c r="H4497" s="7" t="str"/>
      <x:c r="I4497" s="7" t="str">
        <x:v>[{"id": "2", "num": 15000}, {"id": "110262", "num": 4}, {"id": "114012", "num": 3}]</x:v>
      </x:c>
      <x:c r="J4497" s="6" t="str">
        <x:v>https://raw.githubusercontent.com/Mar-7th/StarRailRes/dbe8cdfcfb0bf657b9fe1cf92d5537f118ccb487/index_new/cn/character_skill_trees.json</x:v>
      </x:c>
    </x:row>
    <x:row r="4498" ht="38" customHeight="1">
      <x:c r="A4498" s="6" t="str">
        <x:v>1513003_6</x:v>
      </x:c>
      <x:c r="B4498" s="6" t="str">
        <x:v>1513</x:v>
      </x:c>
      <x:c r="C4498" s="6" t="str">
        <x:v>1513003</x:v>
      </x:c>
      <x:c r="D4498" s="6" t="str"/>
      <x:c r="E4498" s="6" t="n">
        <x:v>6</x:v>
      </x:c>
      <x:c r="F4498" s="6" t="n">
        <x:v>4</x:v>
      </x:c>
      <x:c r="G4498" s="6" t="n">
        <x:v>0</x:v>
      </x:c>
      <x:c r="H4498" s="7" t="str"/>
      <x:c r="I4498" s="7" t="str">
        <x:v>[{"id": "2", "num": 24000}, {"id": "110262", "num": 6}, {"id": "114012", "num": 5}]</x:v>
      </x:c>
      <x:c r="J4498" s="6" t="str">
        <x:v>https://raw.githubusercontent.com/Mar-7th/StarRailRes/dbe8cdfcfb0bf657b9fe1cf92d5537f118ccb487/index_new/cn/character_skill_trees.json</x:v>
      </x:c>
    </x:row>
    <x:row r="4499" ht="38" customHeight="1">
      <x:c r="A4499" s="6" t="str">
        <x:v>1513003_7</x:v>
      </x:c>
      <x:c r="B4499" s="6" t="str">
        <x:v>1513</x:v>
      </x:c>
      <x:c r="C4499" s="6" t="str">
        <x:v>1513003</x:v>
      </x:c>
      <x:c r="D4499" s="6" t="str"/>
      <x:c r="E4499" s="6" t="n">
        <x:v>7</x:v>
      </x:c>
      <x:c r="F4499" s="6" t="n">
        <x:v>5</x:v>
      </x:c>
      <x:c r="G4499" s="6" t="n">
        <x:v>0</x:v>
      </x:c>
      <x:c r="H4499" s="7" t="str"/>
      <x:c r="I4499" s="7" t="str">
        <x:v>[{"id": "2", "num": 32000}, {"id": "110263", "num": 2}, {"id": "114013", "num": 2}]</x:v>
      </x:c>
      <x:c r="J4499" s="6" t="str">
        <x:v>https://raw.githubusercontent.com/Mar-7th/StarRailRes/dbe8cdfcfb0bf657b9fe1cf92d5537f118ccb487/index_new/cn/character_skill_trees.json</x:v>
      </x:c>
    </x:row>
    <x:row r="4500" ht="53" customHeight="1">
      <x:c r="A4500" s="6" t="str">
        <x:v>1513003_8</x:v>
      </x:c>
      <x:c r="B4500" s="6" t="str">
        <x:v>1513</x:v>
      </x:c>
      <x:c r="C4500" s="6" t="str">
        <x:v>1513003</x:v>
      </x:c>
      <x:c r="D4500" s="6" t="str"/>
      <x:c r="E4500" s="6" t="n">
        <x:v>8</x:v>
      </x:c>
      <x:c r="F4500" s="6" t="n">
        <x:v>5</x:v>
      </x:c>
      <x:c r="G4500" s="6" t="n">
        <x:v>0</x:v>
      </x:c>
      <x:c r="H4500" s="7" t="str"/>
      <x:c r="I4500" s="7" t="str">
        <x:v>[{"id": "2", "num": 65000}, {"id": "110263", "num": 4}, {"id": "110509", "num": 1}, {"id": "114013", "num": 4}]</x:v>
      </x:c>
      <x:c r="J4500" s="6" t="str">
        <x:v>https://raw.githubusercontent.com/Mar-7th/StarRailRes/dbe8cdfcfb0bf657b9fe1cf92d5537f118ccb487/index_new/cn/character_skill_trees.json</x:v>
      </x:c>
    </x:row>
    <x:row r="4501" ht="53" customHeight="1">
      <x:c r="A4501" s="6" t="str">
        <x:v>1513003_9</x:v>
      </x:c>
      <x:c r="B4501" s="6" t="str">
        <x:v>1513</x:v>
      </x:c>
      <x:c r="C4501" s="6" t="str">
        <x:v>1513003</x:v>
      </x:c>
      <x:c r="D4501" s="6" t="str"/>
      <x:c r="E4501" s="6" t="n">
        <x:v>9</x:v>
      </x:c>
      <x:c r="F4501" s="6" t="n">
        <x:v>6</x:v>
      </x:c>
      <x:c r="G4501" s="6" t="n">
        <x:v>0</x:v>
      </x:c>
      <x:c r="H4501" s="7" t="str"/>
      <x:c r="I4501" s="7" t="str">
        <x:v>[{"id": "2", "num": 120000}, {"id": "110263", "num": 6}, {"id": "241", "num": 1}, {"id": "110509", "num": 1}]</x:v>
      </x:c>
      <x:c r="J4501" s="6" t="str">
        <x:v>https://raw.githubusercontent.com/Mar-7th/StarRailRes/dbe8cdfcfb0bf657b9fe1cf92d5537f118ccb487/index_new/cn/character_skill_trees.json</x:v>
      </x:c>
    </x:row>
    <x:row r="4502" ht="53" customHeight="1">
      <x:c r="A4502" s="6" t="str">
        <x:v>1513003_10</x:v>
      </x:c>
      <x:c r="B4502" s="6" t="str">
        <x:v>1513</x:v>
      </x:c>
      <x:c r="C4502" s="6" t="str">
        <x:v>1513003</x:v>
      </x:c>
      <x:c r="D4502" s="6" t="str"/>
      <x:c r="E4502" s="6" t="n">
        <x:v>10</x:v>
      </x:c>
      <x:c r="F4502" s="6" t="n">
        <x:v>6</x:v>
      </x:c>
      <x:c r="G4502" s="6" t="n">
        <x:v>0</x:v>
      </x:c>
      <x:c r="H4502" s="7" t="str"/>
      <x:c r="I4502" s="7" t="str">
        <x:v>[{"id": "2", "num": 250000}, {"id": "110263", "num": 12}, {"id": "241", "num": 1}, {"id": "110509", "num": 1}]</x:v>
      </x:c>
      <x:c r="J4502" s="6" t="str">
        <x:v>https://raw.githubusercontent.com/Mar-7th/StarRailRes/dbe8cdfcfb0bf657b9fe1cf92d5537f118ccb487/index_new/cn/character_skill_trees.json</x:v>
      </x:c>
    </x:row>
    <x:row r="4503" ht="20" customHeight="1">
      <x:c r="A4503" s="6" t="str">
        <x:v>1513004_1</x:v>
      </x:c>
      <x:c r="B4503" s="6" t="str">
        <x:v>1513</x:v>
      </x:c>
      <x:c r="C4503" s="6" t="str">
        <x:v>1513004</x:v>
      </x:c>
      <x:c r="D4503" s="6" t="str"/>
      <x:c r="E4503" s="6" t="n">
        <x:v>1</x:v>
      </x:c>
      <x:c r="F4503" s="6" t="n">
        <x:v>0</x:v>
      </x:c>
      <x:c r="G4503" s="6" t="n">
        <x:v>0</x:v>
      </x:c>
      <x:c r="H4503" s="7" t="str"/>
      <x:c r="I4503" s="7" t="str">
        <x:v>[]</x:v>
      </x:c>
      <x:c r="J4503" s="6" t="str">
        <x:v>https://raw.githubusercontent.com/Mar-7th/StarRailRes/dbe8cdfcfb0bf657b9fe1cf92d5537f118ccb487/index_new/cn/character_skill_trees.json</x:v>
      </x:c>
    </x:row>
    <x:row r="4504" ht="38" customHeight="1">
      <x:c r="A4504" s="6" t="str">
        <x:v>1513004_2</x:v>
      </x:c>
      <x:c r="B4504" s="6" t="str">
        <x:v>1513</x:v>
      </x:c>
      <x:c r="C4504" s="6" t="str">
        <x:v>1513004</x:v>
      </x:c>
      <x:c r="D4504" s="6" t="str"/>
      <x:c r="E4504" s="6" t="n">
        <x:v>2</x:v>
      </x:c>
      <x:c r="F4504" s="6" t="n">
        <x:v>1</x:v>
      </x:c>
      <x:c r="G4504" s="6" t="n">
        <x:v>0</x:v>
      </x:c>
      <x:c r="H4504" s="7" t="str"/>
      <x:c r="I4504" s="7" t="str">
        <x:v>[{"id": "2", "num": 2000}, {"id": "114011", "num": 2}]</x:v>
      </x:c>
      <x:c r="J4504" s="6" t="str">
        <x:v>https://raw.githubusercontent.com/Mar-7th/StarRailRes/dbe8cdfcfb0bf657b9fe1cf92d5537f118ccb487/index_new/cn/character_skill_trees.json</x:v>
      </x:c>
    </x:row>
    <x:row r="4505" ht="38" customHeight="1">
      <x:c r="A4505" s="6" t="str">
        <x:v>1513004_3</x:v>
      </x:c>
      <x:c r="B4505" s="6" t="str">
        <x:v>1513</x:v>
      </x:c>
      <x:c r="C4505" s="6" t="str">
        <x:v>1513004</x:v>
      </x:c>
      <x:c r="D4505" s="6" t="str"/>
      <x:c r="E4505" s="6" t="n">
        <x:v>3</x:v>
      </x:c>
      <x:c r="F4505" s="6" t="n">
        <x:v>2</x:v>
      </x:c>
      <x:c r="G4505" s="6" t="n">
        <x:v>0</x:v>
      </x:c>
      <x:c r="H4505" s="7" t="str"/>
      <x:c r="I4505" s="7" t="str">
        <x:v>[{"id": "2", "num": 4000}, {"id": "110261", "num": 3}, {"id": "114011", "num": 5}]</x:v>
      </x:c>
      <x:c r="J4505" s="6" t="str">
        <x:v>https://raw.githubusercontent.com/Mar-7th/StarRailRes/dbe8cdfcfb0bf657b9fe1cf92d5537f118ccb487/index_new/cn/character_skill_trees.json</x:v>
      </x:c>
    </x:row>
    <x:row r="4506" ht="38" customHeight="1">
      <x:c r="A4506" s="6" t="str">
        <x:v>1513004_4</x:v>
      </x:c>
      <x:c r="B4506" s="6" t="str">
        <x:v>1513</x:v>
      </x:c>
      <x:c r="C4506" s="6" t="str">
        <x:v>1513004</x:v>
      </x:c>
      <x:c r="D4506" s="6" t="str"/>
      <x:c r="E4506" s="6" t="n">
        <x:v>4</x:v>
      </x:c>
      <x:c r="F4506" s="6" t="n">
        <x:v>3</x:v>
      </x:c>
      <x:c r="G4506" s="6" t="n">
        <x:v>0</x:v>
      </x:c>
      <x:c r="H4506" s="7" t="str"/>
      <x:c r="I4506" s="7" t="str">
        <x:v>[{"id": "2", "num": 8000}, {"id": "110262", "num": 2}, {"id": "114012", "num": 3}]</x:v>
      </x:c>
      <x:c r="J4506" s="6" t="str">
        <x:v>https://raw.githubusercontent.com/Mar-7th/StarRailRes/dbe8cdfcfb0bf657b9fe1cf92d5537f118ccb487/index_new/cn/character_skill_trees.json</x:v>
      </x:c>
    </x:row>
    <x:row r="4507" ht="38" customHeight="1">
      <x:c r="A4507" s="6" t="str">
        <x:v>1513004_5</x:v>
      </x:c>
      <x:c r="B4507" s="6" t="str">
        <x:v>1513</x:v>
      </x:c>
      <x:c r="C4507" s="6" t="str">
        <x:v>1513004</x:v>
      </x:c>
      <x:c r="D4507" s="6" t="str"/>
      <x:c r="E4507" s="6" t="n">
        <x:v>5</x:v>
      </x:c>
      <x:c r="F4507" s="6" t="n">
        <x:v>4</x:v>
      </x:c>
      <x:c r="G4507" s="6" t="n">
        <x:v>0</x:v>
      </x:c>
      <x:c r="H4507" s="7" t="str"/>
      <x:c r="I4507" s="7" t="str">
        <x:v>[{"id": "2", "num": 15000}, {"id": "110262", "num": 4}, {"id": "114012", "num": 3}]</x:v>
      </x:c>
      <x:c r="J4507" s="6" t="str">
        <x:v>https://raw.githubusercontent.com/Mar-7th/StarRailRes/dbe8cdfcfb0bf657b9fe1cf92d5537f118ccb487/index_new/cn/character_skill_trees.json</x:v>
      </x:c>
    </x:row>
    <x:row r="4508" ht="38" customHeight="1">
      <x:c r="A4508" s="6" t="str">
        <x:v>1513004_6</x:v>
      </x:c>
      <x:c r="B4508" s="6" t="str">
        <x:v>1513</x:v>
      </x:c>
      <x:c r="C4508" s="6" t="str">
        <x:v>1513004</x:v>
      </x:c>
      <x:c r="D4508" s="6" t="str"/>
      <x:c r="E4508" s="6" t="n">
        <x:v>6</x:v>
      </x:c>
      <x:c r="F4508" s="6" t="n">
        <x:v>4</x:v>
      </x:c>
      <x:c r="G4508" s="6" t="n">
        <x:v>0</x:v>
      </x:c>
      <x:c r="H4508" s="7" t="str"/>
      <x:c r="I4508" s="7" t="str">
        <x:v>[{"id": "2", "num": 24000}, {"id": "110262", "num": 6}, {"id": "114012", "num": 5}]</x:v>
      </x:c>
      <x:c r="J4508" s="6" t="str">
        <x:v>https://raw.githubusercontent.com/Mar-7th/StarRailRes/dbe8cdfcfb0bf657b9fe1cf92d5537f118ccb487/index_new/cn/character_skill_trees.json</x:v>
      </x:c>
    </x:row>
    <x:row r="4509" ht="38" customHeight="1">
      <x:c r="A4509" s="6" t="str">
        <x:v>1513004_7</x:v>
      </x:c>
      <x:c r="B4509" s="6" t="str">
        <x:v>1513</x:v>
      </x:c>
      <x:c r="C4509" s="6" t="str">
        <x:v>1513004</x:v>
      </x:c>
      <x:c r="D4509" s="6" t="str"/>
      <x:c r="E4509" s="6" t="n">
        <x:v>7</x:v>
      </x:c>
      <x:c r="F4509" s="6" t="n">
        <x:v>5</x:v>
      </x:c>
      <x:c r="G4509" s="6" t="n">
        <x:v>0</x:v>
      </x:c>
      <x:c r="H4509" s="7" t="str"/>
      <x:c r="I4509" s="7" t="str">
        <x:v>[{"id": "2", "num": 32000}, {"id": "110263", "num": 2}, {"id": "114013", "num": 2}]</x:v>
      </x:c>
      <x:c r="J4509" s="6" t="str">
        <x:v>https://raw.githubusercontent.com/Mar-7th/StarRailRes/dbe8cdfcfb0bf657b9fe1cf92d5537f118ccb487/index_new/cn/character_skill_trees.json</x:v>
      </x:c>
    </x:row>
    <x:row r="4510" ht="53" customHeight="1">
      <x:c r="A4510" s="6" t="str">
        <x:v>1513004_8</x:v>
      </x:c>
      <x:c r="B4510" s="6" t="str">
        <x:v>1513</x:v>
      </x:c>
      <x:c r="C4510" s="6" t="str">
        <x:v>1513004</x:v>
      </x:c>
      <x:c r="D4510" s="6" t="str"/>
      <x:c r="E4510" s="6" t="n">
        <x:v>8</x:v>
      </x:c>
      <x:c r="F4510" s="6" t="n">
        <x:v>5</x:v>
      </x:c>
      <x:c r="G4510" s="6" t="n">
        <x:v>0</x:v>
      </x:c>
      <x:c r="H4510" s="7" t="str"/>
      <x:c r="I4510" s="7" t="str">
        <x:v>[{"id": "2", "num": 65000}, {"id": "110263", "num": 4}, {"id": "110509", "num": 1}, {"id": "114013", "num": 4}]</x:v>
      </x:c>
      <x:c r="J4510" s="6" t="str">
        <x:v>https://raw.githubusercontent.com/Mar-7th/StarRailRes/dbe8cdfcfb0bf657b9fe1cf92d5537f118ccb487/index_new/cn/character_skill_trees.json</x:v>
      </x:c>
    </x:row>
    <x:row r="4511" ht="53" customHeight="1">
      <x:c r="A4511" s="6" t="str">
        <x:v>1513004_9</x:v>
      </x:c>
      <x:c r="B4511" s="6" t="str">
        <x:v>1513</x:v>
      </x:c>
      <x:c r="C4511" s="6" t="str">
        <x:v>1513004</x:v>
      </x:c>
      <x:c r="D4511" s="6" t="str"/>
      <x:c r="E4511" s="6" t="n">
        <x:v>9</x:v>
      </x:c>
      <x:c r="F4511" s="6" t="n">
        <x:v>6</x:v>
      </x:c>
      <x:c r="G4511" s="6" t="n">
        <x:v>0</x:v>
      </x:c>
      <x:c r="H4511" s="7" t="str"/>
      <x:c r="I4511" s="7" t="str">
        <x:v>[{"id": "2", "num": 120000}, {"id": "110263", "num": 6}, {"id": "241", "num": 1}, {"id": "110509", "num": 1}]</x:v>
      </x:c>
      <x:c r="J4511" s="6" t="str">
        <x:v>https://raw.githubusercontent.com/Mar-7th/StarRailRes/dbe8cdfcfb0bf657b9fe1cf92d5537f118ccb487/index_new/cn/character_skill_trees.json</x:v>
      </x:c>
    </x:row>
    <x:row r="4512" ht="53" customHeight="1">
      <x:c r="A4512" s="6" t="str">
        <x:v>1513004_10</x:v>
      </x:c>
      <x:c r="B4512" s="6" t="str">
        <x:v>1513</x:v>
      </x:c>
      <x:c r="C4512" s="6" t="str">
        <x:v>1513004</x:v>
      </x:c>
      <x:c r="D4512" s="6" t="str"/>
      <x:c r="E4512" s="6" t="n">
        <x:v>10</x:v>
      </x:c>
      <x:c r="F4512" s="6" t="n">
        <x:v>6</x:v>
      </x:c>
      <x:c r="G4512" s="6" t="n">
        <x:v>0</x:v>
      </x:c>
      <x:c r="H4512" s="7" t="str"/>
      <x:c r="I4512" s="7" t="str">
        <x:v>[{"id": "2", "num": 250000}, {"id": "110263", "num": 12}, {"id": "241", "num": 1}, {"id": "110509", "num": 1}]</x:v>
      </x:c>
      <x:c r="J4512" s="6" t="str">
        <x:v>https://raw.githubusercontent.com/Mar-7th/StarRailRes/dbe8cdfcfb0bf657b9fe1cf92d5537f118ccb487/index_new/cn/character_skill_trees.json</x:v>
      </x:c>
    </x:row>
    <x:row r="4513" ht="20" customHeight="1">
      <x:c r="A4513" s="6" t="str">
        <x:v>1513007_1</x:v>
      </x:c>
      <x:c r="B4513" s="6" t="str">
        <x:v>1513</x:v>
      </x:c>
      <x:c r="C4513" s="6" t="str">
        <x:v>1513007</x:v>
      </x:c>
      <x:c r="D4513" s="6" t="str"/>
      <x:c r="E4513" s="6" t="n">
        <x:v>1</x:v>
      </x:c>
      <x:c r="F4513" s="6" t="n">
        <x:v>0</x:v>
      </x:c>
      <x:c r="G4513" s="6" t="n">
        <x:v>0</x:v>
      </x:c>
      <x:c r="H4513" s="7" t="str"/>
      <x:c r="I4513" s="7" t="str">
        <x:v>[]</x:v>
      </x:c>
      <x:c r="J4513" s="6" t="str">
        <x:v>https://raw.githubusercontent.com/Mar-7th/StarRailRes/dbe8cdfcfb0bf657b9fe1cf92d5537f118ccb487/index_new/cn/character_skill_trees.json</x:v>
      </x:c>
    </x:row>
    <x:row r="4514" ht="38" customHeight="1">
      <x:c r="A4514" s="6" t="str">
        <x:v>1513101_1</x:v>
      </x:c>
      <x:c r="B4514" s="6" t="str">
        <x:v>1513</x:v>
      </x:c>
      <x:c r="C4514" s="6" t="str">
        <x:v>1513101</x:v>
      </x:c>
      <x:c r="D4514" s="6" t="str">
        <x:v>极乐派对</x:v>
      </x:c>
      <x:c r="E4514" s="6" t="n">
        <x:v>1</x:v>
      </x:c>
      <x:c r="F4514" s="6" t="n">
        <x:v>2</x:v>
      </x:c>
      <x:c r="G4514" s="6" t="n">
        <x:v>0</x:v>
      </x:c>
      <x:c r="H4514" s="7" t="str">
        <x:v>速度大于等于#1[i]时，使自身欢愉度提高#2[i]%，之后每超过#3[i]点速度使自身欢愉度额外提高#4[i]%，最多计入#5[i]点超出的速度。</x:v>
      </x:c>
      <x:c r="I4514" s="7" t="str">
        <x:v>[{"id": "2", "num": 5000}, {"id": "110261", "num": 2}, {"id": "110509", "num": 1}]</x:v>
      </x:c>
      <x:c r="J4514" s="6" t="str">
        <x:v>https://raw.githubusercontent.com/Mar-7th/StarRailRes/dbe8cdfcfb0bf657b9fe1cf92d5537f118ccb487/index_new/cn/character_skill_trees.json</x:v>
      </x:c>
    </x:row>
    <x:row r="4515" ht="53" customHeight="1">
      <x:c r="A4515" s="6" t="str">
        <x:v>1513102_1</x:v>
      </x:c>
      <x:c r="B4515" s="6" t="str">
        <x:v>1513</x:v>
      </x:c>
      <x:c r="C4515" s="6" t="str">
        <x:v>1513102</x:v>
      </x:c>
      <x:c r="D4515" s="6" t="str">
        <x:v>纵享惊涛</x:v>
      </x:c>
      <x:c r="E4515" s="6" t="n">
        <x:v>1</x:v>
      </x:c>
      <x:c r="F4515" s="6" t="n">
        <x:v>4</x:v>
      </x:c>
      <x:c r="G4515" s="6" t="n">
        <x:v>0</x:v>
      </x:c>
      <x:c r="H4515" s="7" t="str">
        <x:v>战斗开始时若队伍中存在砂金•戏浪以外的其他「欢愉」命途角色，砂金•戏浪在场时，我方全体欢愉度提高#5[i]%，砂金•戏浪额外提高#1[i]%。
战斗开始时若队伍中只存在砂金•戏浪1名「欢愉」命途角色，砂金•戏浪施放欢愉技造成伤害时，被视为发动了追加攻击。队友施放攻击后，砂金•戏浪获得#2[i]点【好活当赏】和#4[i]个笑点，并使阿哈速度提高#3[i]，速度提高效果持续到阿哈时刻结束。</x:v>
      </x:c>
      <x:c r="I4515" s="7" t="str">
        <x:v>[{"id": "2", "num": 20000}, {"id": "110262", "num": 4}, {"id": "241", "num": 1}, {"id": "110509", "num": 1}]</x:v>
      </x:c>
      <x:c r="J4515" s="6" t="str">
        <x:v>https://raw.githubusercontent.com/Mar-7th/StarRailRes/dbe8cdfcfb0bf657b9fe1cf92d5537f118ccb487/index_new/cn/character_skill_trees.json</x:v>
      </x:c>
    </x:row>
    <x:row r="4516" ht="53" customHeight="1">
      <x:c r="A4516" s="6" t="str">
        <x:v>1513103_1</x:v>
      </x:c>
      <x:c r="B4516" s="6" t="str">
        <x:v>1513</x:v>
      </x:c>
      <x:c r="C4516" s="6" t="str">
        <x:v>1513103</x:v>
      </x:c>
      <x:c r="D4516" s="6" t="str">
        <x:v>旧梦淘金</x:v>
      </x:c>
      <x:c r="E4516" s="6" t="n">
        <x:v>1</x:v>
      </x:c>
      <x:c r="F4516" s="6" t="n">
        <x:v>6</x:v>
      </x:c>
      <x:c r="G4516" s="6" t="n">
        <x:v>0</x:v>
      </x:c>
      <x:c r="H4516" s="7" t="str">
        <x:v>暴击伤害提高#1[i]%。队友施放普攻、战技、追加攻击或终结技后，使我方全体暴击伤害提高#2[i]%，持续#3[i]回合，并使砂金•戏浪额外获得#4[i]点【热意】，该效果最多触发#5[i]次，砂金•戏浪施放战技时重置可触发次数。</x:v>
      </x:c>
      <x:c r="I4516" s="7" t="str">
        <x:v>[{"id": "2", "num": 140000}, {"id": "110263", "num": 8}, {"id": "241", "num": 1}, {"id": "110509", "num": 1}]</x:v>
      </x:c>
      <x:c r="J4516" s="6" t="str">
        <x:v>https://raw.githubusercontent.com/Mar-7th/StarRailRes/dbe8cdfcfb0bf657b9fe1cf92d5537f118ccb487/index_new/cn/character_skill_trees.json</x:v>
      </x:c>
    </x:row>
    <x:row r="4517" ht="38" customHeight="1">
      <x:c r="A4517" s="6" t="str">
        <x:v>1513201_1</x:v>
      </x:c>
      <x:c r="B4517" s="6" t="str">
        <x:v>1513</x:v>
      </x:c>
      <x:c r="C4517" s="6" t="str">
        <x:v>1513201</x:v>
      </x:c>
      <x:c r="D4517" s="6" t="str">
        <x:v>暴击率强化</x:v>
      </x:c>
      <x:c r="E4517" s="6" t="n">
        <x:v>1</x:v>
      </x:c>
      <x:c r="F4517" s="6" t="n">
        <x:v>0</x:v>
      </x:c>
      <x:c r="G4517" s="6" t="n">
        <x:v>1</x:v>
      </x:c>
      <x:c r="H4517" s="7" t="str"/>
      <x:c r="I4517" s="7" t="str">
        <x:v>[{"id": "2", "num": 2000}, {"id": "114011", "num": 2}]</x:v>
      </x:c>
      <x:c r="J4517" s="6" t="str">
        <x:v>https://raw.githubusercontent.com/Mar-7th/StarRailRes/dbe8cdfcfb0bf657b9fe1cf92d5537f118ccb487/index_new/cn/character_skill_trees.json</x:v>
      </x:c>
    </x:row>
    <x:row r="4518" ht="38" customHeight="1">
      <x:c r="A4518" s="6" t="str">
        <x:v>1513202_1</x:v>
      </x:c>
      <x:c r="B4518" s="6" t="str">
        <x:v>1513</x:v>
      </x:c>
      <x:c r="C4518" s="6" t="str">
        <x:v>1513202</x:v>
      </x:c>
      <x:c r="D4518" s="6" t="str">
        <x:v>速度强化</x:v>
      </x:c>
      <x:c r="E4518" s="6" t="n">
        <x:v>1</x:v>
      </x:c>
      <x:c r="F4518" s="6" t="n">
        <x:v>2</x:v>
      </x:c>
      <x:c r="G4518" s="6" t="n">
        <x:v>0</x:v>
      </x:c>
      <x:c r="H4518" s="7" t="str"/>
      <x:c r="I4518" s="7" t="str">
        <x:v>[{"id": "2", "num": 5000}, {"id": "110261", "num": 2}, {"id": "114011", "num": 6}]</x:v>
      </x:c>
      <x:c r="J4518" s="6" t="str">
        <x:v>https://raw.githubusercontent.com/Mar-7th/StarRailRes/dbe8cdfcfb0bf657b9fe1cf92d5537f118ccb487/index_new/cn/character_skill_trees.json</x:v>
      </x:c>
    </x:row>
    <x:row r="4519" ht="38" customHeight="1">
      <x:c r="A4519" s="6" t="str">
        <x:v>1513203_1</x:v>
      </x:c>
      <x:c r="B4519" s="6" t="str">
        <x:v>1513</x:v>
      </x:c>
      <x:c r="C4519" s="6" t="str">
        <x:v>1513203</x:v>
      </x:c>
      <x:c r="D4519" s="6" t="str">
        <x:v>暴击率强化</x:v>
      </x:c>
      <x:c r="E4519" s="6" t="n">
        <x:v>1</x:v>
      </x:c>
      <x:c r="F4519" s="6" t="n">
        <x:v>3</x:v>
      </x:c>
      <x:c r="G4519" s="6" t="n">
        <x:v>0</x:v>
      </x:c>
      <x:c r="H4519" s="7" t="str"/>
      <x:c r="I4519" s="7" t="str">
        <x:v>[{"id": "2", "num": 10000}, {"id": "110262", "num": 4}, {"id": "114012", "num": 2}]</x:v>
      </x:c>
      <x:c r="J4519" s="6" t="str">
        <x:v>https://raw.githubusercontent.com/Mar-7th/StarRailRes/dbe8cdfcfb0bf657b9fe1cf92d5537f118ccb487/index_new/cn/character_skill_trees.json</x:v>
      </x:c>
    </x:row>
    <x:row r="4520" ht="38" customHeight="1">
      <x:c r="A4520" s="6" t="str">
        <x:v>1513204_1</x:v>
      </x:c>
      <x:c r="B4520" s="6" t="str">
        <x:v>1513</x:v>
      </x:c>
      <x:c r="C4520" s="6" t="str">
        <x:v>1513204</x:v>
      </x:c>
      <x:c r="D4520" s="6" t="str">
        <x:v>欢愉度强化</x:v>
      </x:c>
      <x:c r="E4520" s="6" t="n">
        <x:v>1</x:v>
      </x:c>
      <x:c r="F4520" s="6" t="n">
        <x:v>3</x:v>
      </x:c>
      <x:c r="G4520" s="6" t="n">
        <x:v>0</x:v>
      </x:c>
      <x:c r="H4520" s="7" t="str"/>
      <x:c r="I4520" s="7" t="str">
        <x:v>[{"id": "2", "num": 10000}, {"id": "110262", "num": 4}, {"id": "114012", "num": 2}]</x:v>
      </x:c>
      <x:c r="J4520" s="6" t="str">
        <x:v>https://raw.githubusercontent.com/Mar-7th/StarRailRes/dbe8cdfcfb0bf657b9fe1cf92d5537f118ccb487/index_new/cn/character_skill_trees.json</x:v>
      </x:c>
    </x:row>
    <x:row r="4521" ht="38" customHeight="1">
      <x:c r="A4521" s="6" t="str">
        <x:v>1513205_1</x:v>
      </x:c>
      <x:c r="B4521" s="6" t="str">
        <x:v>1513</x:v>
      </x:c>
      <x:c r="C4521" s="6" t="str">
        <x:v>1513205</x:v>
      </x:c>
      <x:c r="D4521" s="6" t="str">
        <x:v>暴击率强化</x:v>
      </x:c>
      <x:c r="E4521" s="6" t="n">
        <x:v>1</x:v>
      </x:c>
      <x:c r="F4521" s="6" t="n">
        <x:v>4</x:v>
      </x:c>
      <x:c r="G4521" s="6" t="n">
        <x:v>0</x:v>
      </x:c>
      <x:c r="H4521" s="7" t="str"/>
      <x:c r="I4521" s="7" t="str">
        <x:v>[{"id": "2", "num": 18000}, {"id": "110262", "num": 4}, {"id": "114012", "num": 3}]</x:v>
      </x:c>
      <x:c r="J4521" s="6" t="str">
        <x:v>https://raw.githubusercontent.com/Mar-7th/StarRailRes/dbe8cdfcfb0bf657b9fe1cf92d5537f118ccb487/index_new/cn/character_skill_trees.json</x:v>
      </x:c>
    </x:row>
    <x:row r="4522" ht="38" customHeight="1">
      <x:c r="A4522" s="6" t="str">
        <x:v>1513206_1</x:v>
      </x:c>
      <x:c r="B4522" s="6" t="str">
        <x:v>1513</x:v>
      </x:c>
      <x:c r="C4522" s="6" t="str">
        <x:v>1513206</x:v>
      </x:c>
      <x:c r="D4522" s="6" t="str">
        <x:v>速度强化</x:v>
      </x:c>
      <x:c r="E4522" s="6" t="n">
        <x:v>1</x:v>
      </x:c>
      <x:c r="F4522" s="6" t="n">
        <x:v>5</x:v>
      </x:c>
      <x:c r="G4522" s="6" t="n">
        <x:v>0</x:v>
      </x:c>
      <x:c r="H4522" s="7" t="str"/>
      <x:c r="I4522" s="7" t="str">
        <x:v>[{"id": "2", "num": 45000}, {"id": "110263", "num": 3}, {"id": "114013", "num": 2}]</x:v>
      </x:c>
      <x:c r="J4522" s="6" t="str">
        <x:v>https://raw.githubusercontent.com/Mar-7th/StarRailRes/dbe8cdfcfb0bf657b9fe1cf92d5537f118ccb487/index_new/cn/character_skill_trees.json</x:v>
      </x:c>
    </x:row>
    <x:row r="4523" ht="38" customHeight="1">
      <x:c r="A4523" s="6" t="str">
        <x:v>1513207_1</x:v>
      </x:c>
      <x:c r="B4523" s="6" t="str">
        <x:v>1513</x:v>
      </x:c>
      <x:c r="C4523" s="6" t="str">
        <x:v>1513207</x:v>
      </x:c>
      <x:c r="D4523" s="6" t="str">
        <x:v>暴击率强化</x:v>
      </x:c>
      <x:c r="E4523" s="6" t="n">
        <x:v>1</x:v>
      </x:c>
      <x:c r="F4523" s="6" t="n">
        <x:v>5</x:v>
      </x:c>
      <x:c r="G4523" s="6" t="n">
        <x:v>0</x:v>
      </x:c>
      <x:c r="H4523" s="7" t="str"/>
      <x:c r="I4523" s="7" t="str">
        <x:v>[{"id": "2", "num": 45000}, {"id": "110263", "num": 3}, {"id": "114013", "num": 2}]</x:v>
      </x:c>
      <x:c r="J4523" s="6" t="str">
        <x:v>https://raw.githubusercontent.com/Mar-7th/StarRailRes/dbe8cdfcfb0bf657b9fe1cf92d5537f118ccb487/index_new/cn/character_skill_trees.json</x:v>
      </x:c>
    </x:row>
    <x:row r="4524" ht="38" customHeight="1">
      <x:c r="A4524" s="6" t="str">
        <x:v>1513208_1</x:v>
      </x:c>
      <x:c r="B4524" s="6" t="str">
        <x:v>1513</x:v>
      </x:c>
      <x:c r="C4524" s="6" t="str">
        <x:v>1513208</x:v>
      </x:c>
      <x:c r="D4524" s="6" t="str">
        <x:v>欢愉度强化</x:v>
      </x:c>
      <x:c r="E4524" s="6" t="n">
        <x:v>1</x:v>
      </x:c>
      <x:c r="F4524" s="6" t="n">
        <x:v>6</x:v>
      </x:c>
      <x:c r="G4524" s="6" t="n">
        <x:v>0</x:v>
      </x:c>
      <x:c r="H4524" s="7" t="str"/>
      <x:c r="I4524" s="7" t="str">
        <x:v>[{"id": "2", "num": 120000}, {"id": "110263", "num": 5}, {"id": "114013", "num": 2}]</x:v>
      </x:c>
      <x:c r="J4524" s="6" t="str">
        <x:v>https://raw.githubusercontent.com/Mar-7th/StarRailRes/dbe8cdfcfb0bf657b9fe1cf92d5537f118ccb487/index_new/cn/character_skill_trees.json</x:v>
      </x:c>
    </x:row>
    <x:row r="4525" ht="38" customHeight="1">
      <x:c r="A4525" s="6" t="str">
        <x:v>1513209_1</x:v>
      </x:c>
      <x:c r="B4525" s="6" t="str">
        <x:v>1513</x:v>
      </x:c>
      <x:c r="C4525" s="6" t="str">
        <x:v>1513209</x:v>
      </x:c>
      <x:c r="D4525" s="6" t="str">
        <x:v>速度强化</x:v>
      </x:c>
      <x:c r="E4525" s="6" t="n">
        <x:v>1</x:v>
      </x:c>
      <x:c r="F4525" s="6" t="n">
        <x:v>0</x:v>
      </x:c>
      <x:c r="G4525" s="6" t="n">
        <x:v>75</x:v>
      </x:c>
      <x:c r="H4525" s="7" t="str"/>
      <x:c r="I4525" s="7" t="str">
        <x:v>[{"id": "2", "num": 160000}, {"id": "110263", "num": 8}, {"id": "114013", "num": 8}]</x:v>
      </x:c>
      <x:c r="J4525" s="6" t="str">
        <x:v>https://raw.githubusercontent.com/Mar-7th/StarRailRes/dbe8cdfcfb0bf657b9fe1cf92d5537f118ccb487/index_new/cn/character_skill_trees.json</x:v>
      </x:c>
    </x:row>
    <x:row r="4526" ht="38" customHeight="1">
      <x:c r="A4526" s="6" t="str">
        <x:v>1513210_1</x:v>
      </x:c>
      <x:c r="B4526" s="6" t="str">
        <x:v>1513</x:v>
      </x:c>
      <x:c r="C4526" s="6" t="str">
        <x:v>1513210</x:v>
      </x:c>
      <x:c r="D4526" s="6" t="str">
        <x:v>暴击率强化</x:v>
      </x:c>
      <x:c r="E4526" s="6" t="n">
        <x:v>1</x:v>
      </x:c>
      <x:c r="F4526" s="6" t="n">
        <x:v>0</x:v>
      </x:c>
      <x:c r="G4526" s="6" t="n">
        <x:v>80</x:v>
      </x:c>
      <x:c r="H4526" s="7" t="str"/>
      <x:c r="I4526" s="7" t="str">
        <x:v>[{"id": "2", "num": 160000}, {"id": "110263", "num": 8}, {"id": "114013", "num": 8}]</x:v>
      </x:c>
      <x:c r="J4526" s="6" t="str">
        <x:v>https://raw.githubusercontent.com/Mar-7th/StarRailRes/dbe8cdfcfb0bf657b9fe1cf92d5537f118ccb487/index_new/cn/character_skill_trees.json</x:v>
      </x:c>
    </x:row>
    <x:row r="4527" ht="20" customHeight="1">
      <x:c r="A4527" s="6" t="str">
        <x:v>1513420_1</x:v>
      </x:c>
      <x:c r="B4527" s="6" t="str">
        <x:v>1513</x:v>
      </x:c>
      <x:c r="C4527" s="6" t="str">
        <x:v>1513420</x:v>
      </x:c>
      <x:c r="D4527" s="6" t="str">
        <x:v>欢愉技</x:v>
      </x:c>
      <x:c r="E4527" s="6" t="n">
        <x:v>1</x:v>
      </x:c>
      <x:c r="F4527" s="6" t="n">
        <x:v>0</x:v>
      </x:c>
      <x:c r="G4527" s="6" t="n">
        <x:v>0</x:v>
      </x:c>
      <x:c r="H4527" s="7" t="str"/>
      <x:c r="I4527" s="7" t="str">
        <x:v>[]</x:v>
      </x:c>
      <x:c r="J4527" s="6" t="str">
        <x:v>https://raw.githubusercontent.com/Mar-7th/StarRailRes/dbe8cdfcfb0bf657b9fe1cf92d5537f118ccb487/index_new/cn/character_skill_trees.json</x:v>
      </x:c>
    </x:row>
    <x:row r="4528" ht="38" customHeight="1">
      <x:c r="A4528" s="6" t="str">
        <x:v>1513420_2</x:v>
      </x:c>
      <x:c r="B4528" s="6" t="str">
        <x:v>1513</x:v>
      </x:c>
      <x:c r="C4528" s="6" t="str">
        <x:v>1513420</x:v>
      </x:c>
      <x:c r="D4528" s="6" t="str">
        <x:v>欢愉技</x:v>
      </x:c>
      <x:c r="E4528" s="6" t="n">
        <x:v>2</x:v>
      </x:c>
      <x:c r="F4528" s="6" t="n">
        <x:v>1</x:v>
      </x:c>
      <x:c r="G4528" s="6" t="n">
        <x:v>0</x:v>
      </x:c>
      <x:c r="H4528" s="7" t="str"/>
      <x:c r="I4528" s="7" t="str">
        <x:v>[{"id": "2", "num": 2000}, {"id": "114011", "num": 2}]</x:v>
      </x:c>
      <x:c r="J4528" s="6" t="str">
        <x:v>https://raw.githubusercontent.com/Mar-7th/StarRailRes/dbe8cdfcfb0bf657b9fe1cf92d5537f118ccb487/index_new/cn/character_skill_trees.json</x:v>
      </x:c>
    </x:row>
    <x:row r="4529" ht="38" customHeight="1">
      <x:c r="A4529" s="6" t="str">
        <x:v>1513420_3</x:v>
      </x:c>
      <x:c r="B4529" s="6" t="str">
        <x:v>1513</x:v>
      </x:c>
      <x:c r="C4529" s="6" t="str">
        <x:v>1513420</x:v>
      </x:c>
      <x:c r="D4529" s="6" t="str">
        <x:v>欢愉技</x:v>
      </x:c>
      <x:c r="E4529" s="6" t="n">
        <x:v>3</x:v>
      </x:c>
      <x:c r="F4529" s="6" t="n">
        <x:v>2</x:v>
      </x:c>
      <x:c r="G4529" s="6" t="n">
        <x:v>0</x:v>
      </x:c>
      <x:c r="H4529" s="7" t="str"/>
      <x:c r="I4529" s="7" t="str">
        <x:v>[{"id": "2", "num": 4000}, {"id": "110261", "num": 3}, {"id": "114011", "num": 5}]</x:v>
      </x:c>
      <x:c r="J4529" s="6" t="str">
        <x:v>https://raw.githubusercontent.com/Mar-7th/StarRailRes/dbe8cdfcfb0bf657b9fe1cf92d5537f118ccb487/index_new/cn/character_skill_trees.json</x:v>
      </x:c>
    </x:row>
    <x:row r="4530" ht="38" customHeight="1">
      <x:c r="A4530" s="6" t="str">
        <x:v>1513420_4</x:v>
      </x:c>
      <x:c r="B4530" s="6" t="str">
        <x:v>1513</x:v>
      </x:c>
      <x:c r="C4530" s="6" t="str">
        <x:v>1513420</x:v>
      </x:c>
      <x:c r="D4530" s="6" t="str">
        <x:v>欢愉技</x:v>
      </x:c>
      <x:c r="E4530" s="6" t="n">
        <x:v>4</x:v>
      </x:c>
      <x:c r="F4530" s="6" t="n">
        <x:v>3</x:v>
      </x:c>
      <x:c r="G4530" s="6" t="n">
        <x:v>0</x:v>
      </x:c>
      <x:c r="H4530" s="7" t="str"/>
      <x:c r="I4530" s="7" t="str">
        <x:v>[{"id": "2", "num": 8000}, {"id": "110262", "num": 2}, {"id": "114012", "num": 3}]</x:v>
      </x:c>
      <x:c r="J4530" s="6" t="str">
        <x:v>https://raw.githubusercontent.com/Mar-7th/StarRailRes/dbe8cdfcfb0bf657b9fe1cf92d5537f118ccb487/index_new/cn/character_skill_trees.json</x:v>
      </x:c>
    </x:row>
    <x:row r="4531" ht="38" customHeight="1">
      <x:c r="A4531" s="6" t="str">
        <x:v>1513420_5</x:v>
      </x:c>
      <x:c r="B4531" s="6" t="str">
        <x:v>1513</x:v>
      </x:c>
      <x:c r="C4531" s="6" t="str">
        <x:v>1513420</x:v>
      </x:c>
      <x:c r="D4531" s="6" t="str">
        <x:v>欢愉技</x:v>
      </x:c>
      <x:c r="E4531" s="6" t="n">
        <x:v>5</x:v>
      </x:c>
      <x:c r="F4531" s="6" t="n">
        <x:v>4</x:v>
      </x:c>
      <x:c r="G4531" s="6" t="n">
        <x:v>0</x:v>
      </x:c>
      <x:c r="H4531" s="7" t="str"/>
      <x:c r="I4531" s="7" t="str">
        <x:v>[{"id": "2", "num": 15000}, {"id": "110262", "num": 4}, {"id": "114012", "num": 3}]</x:v>
      </x:c>
      <x:c r="J4531" s="6" t="str">
        <x:v>https://raw.githubusercontent.com/Mar-7th/StarRailRes/dbe8cdfcfb0bf657b9fe1cf92d5537f118ccb487/index_new/cn/character_skill_trees.json</x:v>
      </x:c>
    </x:row>
    <x:row r="4532" ht="38" customHeight="1">
      <x:c r="A4532" s="6" t="str">
        <x:v>1513420_6</x:v>
      </x:c>
      <x:c r="B4532" s="6" t="str">
        <x:v>1513</x:v>
      </x:c>
      <x:c r="C4532" s="6" t="str">
        <x:v>1513420</x:v>
      </x:c>
      <x:c r="D4532" s="6" t="str">
        <x:v>欢愉技</x:v>
      </x:c>
      <x:c r="E4532" s="6" t="n">
        <x:v>6</x:v>
      </x:c>
      <x:c r="F4532" s="6" t="n">
        <x:v>4</x:v>
      </x:c>
      <x:c r="G4532" s="6" t="n">
        <x:v>0</x:v>
      </x:c>
      <x:c r="H4532" s="7" t="str"/>
      <x:c r="I4532" s="7" t="str">
        <x:v>[{"id": "2", "num": 24000}, {"id": "110262", "num": 6}, {"id": "114012", "num": 5}]</x:v>
      </x:c>
      <x:c r="J4532" s="6" t="str">
        <x:v>https://raw.githubusercontent.com/Mar-7th/StarRailRes/dbe8cdfcfb0bf657b9fe1cf92d5537f118ccb487/index_new/cn/character_skill_trees.json</x:v>
      </x:c>
    </x:row>
    <x:row r="4533" ht="38" customHeight="1">
      <x:c r="A4533" s="6" t="str">
        <x:v>1513420_7</x:v>
      </x:c>
      <x:c r="B4533" s="6" t="str">
        <x:v>1513</x:v>
      </x:c>
      <x:c r="C4533" s="6" t="str">
        <x:v>1513420</x:v>
      </x:c>
      <x:c r="D4533" s="6" t="str">
        <x:v>欢愉技</x:v>
      </x:c>
      <x:c r="E4533" s="6" t="n">
        <x:v>7</x:v>
      </x:c>
      <x:c r="F4533" s="6" t="n">
        <x:v>5</x:v>
      </x:c>
      <x:c r="G4533" s="6" t="n">
        <x:v>0</x:v>
      </x:c>
      <x:c r="H4533" s="7" t="str"/>
      <x:c r="I4533" s="7" t="str">
        <x:v>[{"id": "2", "num": 32000}, {"id": "110263", "num": 2}, {"id": "114013", "num": 2}]</x:v>
      </x:c>
      <x:c r="J4533" s="6" t="str">
        <x:v>https://raw.githubusercontent.com/Mar-7th/StarRailRes/dbe8cdfcfb0bf657b9fe1cf92d5537f118ccb487/index_new/cn/character_skill_trees.json</x:v>
      </x:c>
    </x:row>
    <x:row r="4534" ht="38" customHeight="1">
      <x:c r="A4534" s="6" t="str">
        <x:v>1513420_8</x:v>
      </x:c>
      <x:c r="B4534" s="6" t="str">
        <x:v>1513</x:v>
      </x:c>
      <x:c r="C4534" s="6" t="str">
        <x:v>1513420</x:v>
      </x:c>
      <x:c r="D4534" s="6" t="str">
        <x:v>欢愉技</x:v>
      </x:c>
      <x:c r="E4534" s="6" t="n">
        <x:v>8</x:v>
      </x:c>
      <x:c r="F4534" s="6" t="n">
        <x:v>5</x:v>
      </x:c>
      <x:c r="G4534" s="6" t="n">
        <x:v>0</x:v>
      </x:c>
      <x:c r="H4534" s="7" t="str"/>
      <x:c r="I4534" s="7" t="str">
        <x:v>[{"id": "2", "num": 65000}, {"id": "110263", "num": 4}, {"id": "114013", "num": 4}]</x:v>
      </x:c>
      <x:c r="J4534" s="6" t="str">
        <x:v>https://raw.githubusercontent.com/Mar-7th/StarRailRes/dbe8cdfcfb0bf657b9fe1cf92d5537f118ccb487/index_new/cn/character_skill_trees.json</x:v>
      </x:c>
    </x:row>
    <x:row r="4535" ht="38" customHeight="1">
      <x:c r="A4535" s="6" t="str">
        <x:v>1513420_9</x:v>
      </x:c>
      <x:c r="B4535" s="6" t="str">
        <x:v>1513</x:v>
      </x:c>
      <x:c r="C4535" s="6" t="str">
        <x:v>1513420</x:v>
      </x:c>
      <x:c r="D4535" s="6" t="str">
        <x:v>欢愉技</x:v>
      </x:c>
      <x:c r="E4535" s="6" t="n">
        <x:v>9</x:v>
      </x:c>
      <x:c r="F4535" s="6" t="n">
        <x:v>6</x:v>
      </x:c>
      <x:c r="G4535" s="6" t="n">
        <x:v>0</x:v>
      </x:c>
      <x:c r="H4535" s="7" t="str"/>
      <x:c r="I4535" s="7" t="str">
        <x:v>[{"id": "2", "num": 120000}, {"id": "110263", "num": 6}, {"id": "114013", "num": 4}]</x:v>
      </x:c>
      <x:c r="J4535" s="6" t="str">
        <x:v>https://raw.githubusercontent.com/Mar-7th/StarRailRes/dbe8cdfcfb0bf657b9fe1cf92d5537f118ccb487/index_new/cn/character_skill_trees.json</x:v>
      </x:c>
    </x:row>
    <x:row r="4536" ht="38" customHeight="1">
      <x:c r="A4536" s="6" t="str">
        <x:v>1513420_10</x:v>
      </x:c>
      <x:c r="B4536" s="6" t="str">
        <x:v>1513</x:v>
      </x:c>
      <x:c r="C4536" s="6" t="str">
        <x:v>1513420</x:v>
      </x:c>
      <x:c r="D4536" s="6" t="str">
        <x:v>欢愉技</x:v>
      </x:c>
      <x:c r="E4536" s="6" t="n">
        <x:v>10</x:v>
      </x:c>
      <x:c r="F4536" s="6" t="n">
        <x:v>6</x:v>
      </x:c>
      <x:c r="G4536" s="6" t="n">
        <x:v>0</x:v>
      </x:c>
      <x:c r="H4536" s="7" t="str"/>
      <x:c r="I4536" s="7" t="str">
        <x:v>[{"id": "2", "num": 250000}, {"id": "110263", "num": 12}, {"id": "114013", "num": 4}]</x:v>
      </x:c>
      <x:c r="J4536" s="6" t="str">
        <x:v>https://raw.githubusercontent.com/Mar-7th/StarRailRes/dbe8cdfcfb0bf657b9fe1cf92d5537f118ccb487/index_new/cn/character_skill_trees.json</x:v>
      </x:c>
    </x:row>
    <x:row r="4537" ht="20" customHeight="1">
      <x:c r="A4537" s="6" t="str">
        <x:v>8001001_1</x:v>
      </x:c>
      <x:c r="B4537" s="6" t="str">
        <x:v>8001</x:v>
      </x:c>
      <x:c r="C4537" s="6" t="str">
        <x:v>8001001</x:v>
      </x:c>
      <x:c r="D4537" s="6" t="str"/>
      <x:c r="E4537" s="6" t="n">
        <x:v>1</x:v>
      </x:c>
      <x:c r="F4537" s="6" t="n">
        <x:v>0</x:v>
      </x:c>
      <x:c r="G4537" s="6" t="n">
        <x:v>0</x:v>
      </x:c>
      <x:c r="H4537" s="7" t="str"/>
      <x:c r="I4537" s="7" t="str">
        <x:v>[]</x:v>
      </x:c>
      <x:c r="J4537" s="6" t="str">
        <x:v>https://raw.githubusercontent.com/Mar-7th/StarRailRes/dbe8cdfcfb0bf657b9fe1cf92d5537f118ccb487/index_new/cn/character_skill_trees.json</x:v>
      </x:c>
    </x:row>
    <x:row r="4538" ht="38" customHeight="1">
      <x:c r="A4538" s="6" t="str">
        <x:v>8001001_2</x:v>
      </x:c>
      <x:c r="B4538" s="6" t="str">
        <x:v>8001</x:v>
      </x:c>
      <x:c r="C4538" s="6" t="str">
        <x:v>8001001</x:v>
      </x:c>
      <x:c r="D4538" s="6" t="str"/>
      <x:c r="E4538" s="6" t="n">
        <x:v>2</x:v>
      </x:c>
      <x:c r="F4538" s="6" t="n">
        <x:v>2</x:v>
      </x:c>
      <x:c r="G4538" s="6" t="n">
        <x:v>0</x:v>
      </x:c>
      <x:c r="H4538" s="7" t="str"/>
      <x:c r="I4538" s="7" t="str">
        <x:v>[{"id": "2", "num": 4000}, {"id": "110111", "num": 2}, {"id": "111011", "num": 4}]</x:v>
      </x:c>
      <x:c r="J4538" s="6" t="str">
        <x:v>https://raw.githubusercontent.com/Mar-7th/StarRailRes/dbe8cdfcfb0bf657b9fe1cf92d5537f118ccb487/index_new/cn/character_skill_trees.json</x:v>
      </x:c>
    </x:row>
    <x:row r="4539" ht="38" customHeight="1">
      <x:c r="A4539" s="6" t="str">
        <x:v>8001001_3</x:v>
      </x:c>
      <x:c r="B4539" s="6" t="str">
        <x:v>8001</x:v>
      </x:c>
      <x:c r="C4539" s="6" t="str">
        <x:v>8001001</x:v>
      </x:c>
      <x:c r="D4539" s="6" t="str"/>
      <x:c r="E4539" s="6" t="n">
        <x:v>3</x:v>
      </x:c>
      <x:c r="F4539" s="6" t="n">
        <x:v>3</x:v>
      </x:c>
      <x:c r="G4539" s="6" t="n">
        <x:v>0</x:v>
      </x:c>
      <x:c r="H4539" s="7" t="str"/>
      <x:c r="I4539" s="7" t="str">
        <x:v>[{"id": "2", "num": 8000}, {"id": "110112", "num": 2}, {"id": "111012", "num": 2}]</x:v>
      </x:c>
      <x:c r="J4539" s="6" t="str">
        <x:v>https://raw.githubusercontent.com/Mar-7th/StarRailRes/dbe8cdfcfb0bf657b9fe1cf92d5537f118ccb487/index_new/cn/character_skill_trees.json</x:v>
      </x:c>
    </x:row>
    <x:row r="4540" ht="38" customHeight="1">
      <x:c r="A4540" s="6" t="str">
        <x:v>8001001_4</x:v>
      </x:c>
      <x:c r="B4540" s="6" t="str">
        <x:v>8001</x:v>
      </x:c>
      <x:c r="C4540" s="6" t="str">
        <x:v>8001001</x:v>
      </x:c>
      <x:c r="D4540" s="6" t="str"/>
      <x:c r="E4540" s="6" t="n">
        <x:v>4</x:v>
      </x:c>
      <x:c r="F4540" s="6" t="n">
        <x:v>4</x:v>
      </x:c>
      <x:c r="G4540" s="6" t="n">
        <x:v>0</x:v>
      </x:c>
      <x:c r="H4540" s="7" t="str"/>
      <x:c r="I4540" s="7" t="str">
        <x:v>[{"id": "2", "num": 16000}, {"id": "110112", "num": 4}, {"id": "111012", "num": 3}]</x:v>
      </x:c>
      <x:c r="J4540" s="6" t="str">
        <x:v>https://raw.githubusercontent.com/Mar-7th/StarRailRes/dbe8cdfcfb0bf657b9fe1cf92d5537f118ccb487/index_new/cn/character_skill_trees.json</x:v>
      </x:c>
    </x:row>
    <x:row r="4541" ht="38" customHeight="1">
      <x:c r="A4541" s="6" t="str">
        <x:v>8001001_5</x:v>
      </x:c>
      <x:c r="B4541" s="6" t="str">
        <x:v>8001</x:v>
      </x:c>
      <x:c r="C4541" s="6" t="str">
        <x:v>8001001</x:v>
      </x:c>
      <x:c r="D4541" s="6" t="str"/>
      <x:c r="E4541" s="6" t="n">
        <x:v>5</x:v>
      </x:c>
      <x:c r="F4541" s="6" t="n">
        <x:v>5</x:v>
      </x:c>
      <x:c r="G4541" s="6" t="n">
        <x:v>0</x:v>
      </x:c>
      <x:c r="H4541" s="7" t="str"/>
      <x:c r="I4541" s="7" t="str">
        <x:v>[{"id": "2", "num": 36000}, {"id": "110113", "num": 2}, {"id": "111013", "num": 2}]</x:v>
      </x:c>
      <x:c r="J4541" s="6" t="str">
        <x:v>https://raw.githubusercontent.com/Mar-7th/StarRailRes/dbe8cdfcfb0bf657b9fe1cf92d5537f118ccb487/index_new/cn/character_skill_trees.json</x:v>
      </x:c>
    </x:row>
    <x:row r="4542" ht="38" customHeight="1">
      <x:c r="A4542" s="6" t="str">
        <x:v>8001001_6</x:v>
      </x:c>
      <x:c r="B4542" s="6" t="str">
        <x:v>8001</x:v>
      </x:c>
      <x:c r="C4542" s="6" t="str">
        <x:v>8001001</x:v>
      </x:c>
      <x:c r="D4542" s="6" t="str"/>
      <x:c r="E4542" s="6" t="n">
        <x:v>6</x:v>
      </x:c>
      <x:c r="F4542" s="6" t="n">
        <x:v>6</x:v>
      </x:c>
      <x:c r="G4542" s="6" t="n">
        <x:v>0</x:v>
      </x:c>
      <x:c r="H4542" s="7" t="str"/>
      <x:c r="I4542" s="7" t="str">
        <x:v>[{"id": "2", "num": 128000}, {"id": "110113", "num": 6}, {"id": "111013", "num": 3}]</x:v>
      </x:c>
      <x:c r="J4542" s="6" t="str">
        <x:v>https://raw.githubusercontent.com/Mar-7th/StarRailRes/dbe8cdfcfb0bf657b9fe1cf92d5537f118ccb487/index_new/cn/character_skill_trees.json</x:v>
      </x:c>
    </x:row>
    <x:row r="4543" ht="20" customHeight="1">
      <x:c r="A4543" s="6" t="str">
        <x:v>8001002_1</x:v>
      </x:c>
      <x:c r="B4543" s="6" t="str">
        <x:v>8001</x:v>
      </x:c>
      <x:c r="C4543" s="6" t="str">
        <x:v>8001002</x:v>
      </x:c>
      <x:c r="D4543" s="6" t="str"/>
      <x:c r="E4543" s="6" t="n">
        <x:v>1</x:v>
      </x:c>
      <x:c r="F4543" s="6" t="n">
        <x:v>0</x:v>
      </x:c>
      <x:c r="G4543" s="6" t="n">
        <x:v>0</x:v>
      </x:c>
      <x:c r="H4543" s="7" t="str"/>
      <x:c r="I4543" s="7" t="str">
        <x:v>[]</x:v>
      </x:c>
      <x:c r="J4543" s="6" t="str">
        <x:v>https://raw.githubusercontent.com/Mar-7th/StarRailRes/dbe8cdfcfb0bf657b9fe1cf92d5537f118ccb487/index_new/cn/character_skill_trees.json</x:v>
      </x:c>
    </x:row>
    <x:row r="4544" ht="38" customHeight="1">
      <x:c r="A4544" s="6" t="str">
        <x:v>8001002_2</x:v>
      </x:c>
      <x:c r="B4544" s="6" t="str">
        <x:v>8001</x:v>
      </x:c>
      <x:c r="C4544" s="6" t="str">
        <x:v>8001002</x:v>
      </x:c>
      <x:c r="D4544" s="6" t="str"/>
      <x:c r="E4544" s="6" t="n">
        <x:v>2</x:v>
      </x:c>
      <x:c r="F4544" s="6" t="n">
        <x:v>1</x:v>
      </x:c>
      <x:c r="G4544" s="6" t="n">
        <x:v>0</x:v>
      </x:c>
      <x:c r="H4544" s="7" t="str"/>
      <x:c r="I4544" s="7" t="str">
        <x:v>[{"id": "2", "num": 2000}, {"id": "111011", "num": 2}]</x:v>
      </x:c>
      <x:c r="J4544" s="6" t="str">
        <x:v>https://raw.githubusercontent.com/Mar-7th/StarRailRes/dbe8cdfcfb0bf657b9fe1cf92d5537f118ccb487/index_new/cn/character_skill_trees.json</x:v>
      </x:c>
    </x:row>
    <x:row r="4545" ht="38" customHeight="1">
      <x:c r="A4545" s="6" t="str">
        <x:v>8001002_3</x:v>
      </x:c>
      <x:c r="B4545" s="6" t="str">
        <x:v>8001</x:v>
      </x:c>
      <x:c r="C4545" s="6" t="str">
        <x:v>8001002</x:v>
      </x:c>
      <x:c r="D4545" s="6" t="str"/>
      <x:c r="E4545" s="6" t="n">
        <x:v>3</x:v>
      </x:c>
      <x:c r="F4545" s="6" t="n">
        <x:v>2</x:v>
      </x:c>
      <x:c r="G4545" s="6" t="n">
        <x:v>0</x:v>
      </x:c>
      <x:c r="H4545" s="7" t="str"/>
      <x:c r="I4545" s="7" t="str">
        <x:v>[{"id": "2", "num": 4000}, {"id": "110111", "num": 2}, {"id": "111011", "num": 4}]</x:v>
      </x:c>
      <x:c r="J4545" s="6" t="str">
        <x:v>https://raw.githubusercontent.com/Mar-7th/StarRailRes/dbe8cdfcfb0bf657b9fe1cf92d5537f118ccb487/index_new/cn/character_skill_trees.json</x:v>
      </x:c>
    </x:row>
    <x:row r="4546" ht="38" customHeight="1">
      <x:c r="A4546" s="6" t="str">
        <x:v>8001002_4</x:v>
      </x:c>
      <x:c r="B4546" s="6" t="str">
        <x:v>8001</x:v>
      </x:c>
      <x:c r="C4546" s="6" t="str">
        <x:v>8001002</x:v>
      </x:c>
      <x:c r="D4546" s="6" t="str"/>
      <x:c r="E4546" s="6" t="n">
        <x:v>4</x:v>
      </x:c>
      <x:c r="F4546" s="6" t="n">
        <x:v>3</x:v>
      </x:c>
      <x:c r="G4546" s="6" t="n">
        <x:v>0</x:v>
      </x:c>
      <x:c r="H4546" s="7" t="str"/>
      <x:c r="I4546" s="7" t="str">
        <x:v>[{"id": "2", "num": 8000}, {"id": "110112", "num": 2}, {"id": "111012", "num": 2}]</x:v>
      </x:c>
      <x:c r="J4546" s="6" t="str">
        <x:v>https://raw.githubusercontent.com/Mar-7th/StarRailRes/dbe8cdfcfb0bf657b9fe1cf92d5537f118ccb487/index_new/cn/character_skill_trees.json</x:v>
      </x:c>
    </x:row>
    <x:row r="4547" ht="38" customHeight="1">
      <x:c r="A4547" s="6" t="str">
        <x:v>8001002_5</x:v>
      </x:c>
      <x:c r="B4547" s="6" t="str">
        <x:v>8001</x:v>
      </x:c>
      <x:c r="C4547" s="6" t="str">
        <x:v>8001002</x:v>
      </x:c>
      <x:c r="D4547" s="6" t="str"/>
      <x:c r="E4547" s="6" t="n">
        <x:v>5</x:v>
      </x:c>
      <x:c r="F4547" s="6" t="n">
        <x:v>4</x:v>
      </x:c>
      <x:c r="G4547" s="6" t="n">
        <x:v>0</x:v>
      </x:c>
      <x:c r="H4547" s="7" t="str"/>
      <x:c r="I4547" s="7" t="str">
        <x:v>[{"id": "2", "num": 16000}, {"id": "110112", "num": 4}, {"id": "111012", "num": 3}]</x:v>
      </x:c>
      <x:c r="J4547" s="6" t="str">
        <x:v>https://raw.githubusercontent.com/Mar-7th/StarRailRes/dbe8cdfcfb0bf657b9fe1cf92d5537f118ccb487/index_new/cn/character_skill_trees.json</x:v>
      </x:c>
    </x:row>
    <x:row r="4548" ht="38" customHeight="1">
      <x:c r="A4548" s="6" t="str">
        <x:v>8001002_6</x:v>
      </x:c>
      <x:c r="B4548" s="6" t="str">
        <x:v>8001</x:v>
      </x:c>
      <x:c r="C4548" s="6" t="str">
        <x:v>8001002</x:v>
      </x:c>
      <x:c r="D4548" s="6" t="str"/>
      <x:c r="E4548" s="6" t="n">
        <x:v>6</x:v>
      </x:c>
      <x:c r="F4548" s="6" t="n">
        <x:v>4</x:v>
      </x:c>
      <x:c r="G4548" s="6" t="n">
        <x:v>0</x:v>
      </x:c>
      <x:c r="H4548" s="7" t="str"/>
      <x:c r="I4548" s="7" t="str">
        <x:v>[{"id": "2", "num": 24000}, {"id": "110112", "num": 6}, {"id": "111012", "num": 5}]</x:v>
      </x:c>
      <x:c r="J4548" s="6" t="str">
        <x:v>https://raw.githubusercontent.com/Mar-7th/StarRailRes/dbe8cdfcfb0bf657b9fe1cf92d5537f118ccb487/index_new/cn/character_skill_trees.json</x:v>
      </x:c>
    </x:row>
    <x:row r="4549" ht="38" customHeight="1">
      <x:c r="A4549" s="6" t="str">
        <x:v>8001002_7</x:v>
      </x:c>
      <x:c r="B4549" s="6" t="str">
        <x:v>8001</x:v>
      </x:c>
      <x:c r="C4549" s="6" t="str">
        <x:v>8001002</x:v>
      </x:c>
      <x:c r="D4549" s="6" t="str"/>
      <x:c r="E4549" s="6" t="n">
        <x:v>7</x:v>
      </x:c>
      <x:c r="F4549" s="6" t="n">
        <x:v>5</x:v>
      </x:c>
      <x:c r="G4549" s="6" t="n">
        <x:v>0</x:v>
      </x:c>
      <x:c r="H4549" s="7" t="str"/>
      <x:c r="I4549" s="7" t="str">
        <x:v>[{"id": "2", "num": 36000}, {"id": "110113", "num": 2}, {"id": "111013", "num": 2}]</x:v>
      </x:c>
      <x:c r="J4549" s="6" t="str">
        <x:v>https://raw.githubusercontent.com/Mar-7th/StarRailRes/dbe8cdfcfb0bf657b9fe1cf92d5537f118ccb487/index_new/cn/character_skill_trees.json</x:v>
      </x:c>
    </x:row>
    <x:row r="4550" ht="53" customHeight="1">
      <x:c r="A4550" s="6" t="str">
        <x:v>8001002_8</x:v>
      </x:c>
      <x:c r="B4550" s="6" t="str">
        <x:v>8001</x:v>
      </x:c>
      <x:c r="C4550" s="6" t="str">
        <x:v>8001002</x:v>
      </x:c>
      <x:c r="D4550" s="6" t="str"/>
      <x:c r="E4550" s="6" t="n">
        <x:v>8</x:v>
      </x:c>
      <x:c r="F4550" s="6" t="n">
        <x:v>5</x:v>
      </x:c>
      <x:c r="G4550" s="6" t="n">
        <x:v>0</x:v>
      </x:c>
      <x:c r="H4550" s="7" t="str"/>
      <x:c r="I4550" s="7" t="str">
        <x:v>[{"id": "2", "num": 64000}, {"id": "110113", "num": 4}, {"id": "110501", "num": 1}, {"id": "111013", "num": 3}]</x:v>
      </x:c>
      <x:c r="J4550" s="6" t="str">
        <x:v>https://raw.githubusercontent.com/Mar-7th/StarRailRes/dbe8cdfcfb0bf657b9fe1cf92d5537f118ccb487/index_new/cn/character_skill_trees.json</x:v>
      </x:c>
    </x:row>
    <x:row r="4551" ht="38" customHeight="1">
      <x:c r="A4551" s="6" t="str">
        <x:v>8001002_9</x:v>
      </x:c>
      <x:c r="B4551" s="6" t="str">
        <x:v>8001</x:v>
      </x:c>
      <x:c r="C4551" s="6" t="str">
        <x:v>8001002</x:v>
      </x:c>
      <x:c r="D4551" s="6" t="str"/>
      <x:c r="E4551" s="6" t="n">
        <x:v>9</x:v>
      </x:c>
      <x:c r="F4551" s="6" t="n">
        <x:v>6</x:v>
      </x:c>
      <x:c r="G4551" s="6" t="n">
        <x:v>0</x:v>
      </x:c>
      <x:c r="H4551" s="7" t="str"/>
      <x:c r="I4551" s="7" t="str">
        <x:v>[{"id": "2", "num": 128000}, {"id": "110113", "num": 6}, {"id": "110501", "num": 1}]</x:v>
      </x:c>
      <x:c r="J4551" s="6" t="str">
        <x:v>https://raw.githubusercontent.com/Mar-7th/StarRailRes/dbe8cdfcfb0bf657b9fe1cf92d5537f118ccb487/index_new/cn/character_skill_trees.json</x:v>
      </x:c>
    </x:row>
    <x:row r="4552" ht="53" customHeight="1">
      <x:c r="A4552" s="6" t="str">
        <x:v>8001002_10</x:v>
      </x:c>
      <x:c r="B4552" s="6" t="str">
        <x:v>8001</x:v>
      </x:c>
      <x:c r="C4552" s="6" t="str">
        <x:v>8001002</x:v>
      </x:c>
      <x:c r="D4552" s="6" t="str"/>
      <x:c r="E4552" s="6" t="n">
        <x:v>10</x:v>
      </x:c>
      <x:c r="F4552" s="6" t="n">
        <x:v>6</x:v>
      </x:c>
      <x:c r="G4552" s="6" t="n">
        <x:v>0</x:v>
      </x:c>
      <x:c r="H4552" s="7" t="str"/>
      <x:c r="I4552" s="7" t="str">
        <x:v>[{"id": "2", "num": 240000}, {"id": "110113", "num": 11}, {"id": "241", "num": 1}, {"id": "110501", "num": 1}]</x:v>
      </x:c>
      <x:c r="J4552" s="6" t="str">
        <x:v>https://raw.githubusercontent.com/Mar-7th/StarRailRes/dbe8cdfcfb0bf657b9fe1cf92d5537f118ccb487/index_new/cn/character_skill_trees.json</x:v>
      </x:c>
    </x:row>
    <x:row r="4553" ht="20" customHeight="1">
      <x:c r="A4553" s="6" t="str">
        <x:v>8001003_1</x:v>
      </x:c>
      <x:c r="B4553" s="6" t="str">
        <x:v>8001</x:v>
      </x:c>
      <x:c r="C4553" s="6" t="str">
        <x:v>8001003</x:v>
      </x:c>
      <x:c r="D4553" s="6" t="str"/>
      <x:c r="E4553" s="6" t="n">
        <x:v>1</x:v>
      </x:c>
      <x:c r="F4553" s="6" t="n">
        <x:v>0</x:v>
      </x:c>
      <x:c r="G4553" s="6" t="n">
        <x:v>0</x:v>
      </x:c>
      <x:c r="H4553" s="7" t="str"/>
      <x:c r="I4553" s="7" t="str">
        <x:v>[]</x:v>
      </x:c>
      <x:c r="J4553" s="6" t="str">
        <x:v>https://raw.githubusercontent.com/Mar-7th/StarRailRes/dbe8cdfcfb0bf657b9fe1cf92d5537f118ccb487/index_new/cn/character_skill_trees.json</x:v>
      </x:c>
    </x:row>
    <x:row r="4554" ht="38" customHeight="1">
      <x:c r="A4554" s="6" t="str">
        <x:v>8001003_2</x:v>
      </x:c>
      <x:c r="B4554" s="6" t="str">
        <x:v>8001</x:v>
      </x:c>
      <x:c r="C4554" s="6" t="str">
        <x:v>8001003</x:v>
      </x:c>
      <x:c r="D4554" s="6" t="str"/>
      <x:c r="E4554" s="6" t="n">
        <x:v>2</x:v>
      </x:c>
      <x:c r="F4554" s="6" t="n">
        <x:v>1</x:v>
      </x:c>
      <x:c r="G4554" s="6" t="n">
        <x:v>0</x:v>
      </x:c>
      <x:c r="H4554" s="7" t="str"/>
      <x:c r="I4554" s="7" t="str">
        <x:v>[{"id": "2", "num": 2000}, {"id": "111011", "num": 2}]</x:v>
      </x:c>
      <x:c r="J4554" s="6" t="str">
        <x:v>https://raw.githubusercontent.com/Mar-7th/StarRailRes/dbe8cdfcfb0bf657b9fe1cf92d5537f118ccb487/index_new/cn/character_skill_trees.json</x:v>
      </x:c>
    </x:row>
    <x:row r="4555" ht="38" customHeight="1">
      <x:c r="A4555" s="6" t="str">
        <x:v>8001003_3</x:v>
      </x:c>
      <x:c r="B4555" s="6" t="str">
        <x:v>8001</x:v>
      </x:c>
      <x:c r="C4555" s="6" t="str">
        <x:v>8001003</x:v>
      </x:c>
      <x:c r="D4555" s="6" t="str"/>
      <x:c r="E4555" s="6" t="n">
        <x:v>3</x:v>
      </x:c>
      <x:c r="F4555" s="6" t="n">
        <x:v>2</x:v>
      </x:c>
      <x:c r="G4555" s="6" t="n">
        <x:v>0</x:v>
      </x:c>
      <x:c r="H4555" s="7" t="str"/>
      <x:c r="I4555" s="7" t="str">
        <x:v>[{"id": "2", "num": 4000}, {"id": "110111", "num": 2}, {"id": "111011", "num": 4}]</x:v>
      </x:c>
      <x:c r="J4555" s="6" t="str">
        <x:v>https://raw.githubusercontent.com/Mar-7th/StarRailRes/dbe8cdfcfb0bf657b9fe1cf92d5537f118ccb487/index_new/cn/character_skill_trees.json</x:v>
      </x:c>
    </x:row>
    <x:row r="4556" ht="38" customHeight="1">
      <x:c r="A4556" s="6" t="str">
        <x:v>8001003_4</x:v>
      </x:c>
      <x:c r="B4556" s="6" t="str">
        <x:v>8001</x:v>
      </x:c>
      <x:c r="C4556" s="6" t="str">
        <x:v>8001003</x:v>
      </x:c>
      <x:c r="D4556" s="6" t="str"/>
      <x:c r="E4556" s="6" t="n">
        <x:v>4</x:v>
      </x:c>
      <x:c r="F4556" s="6" t="n">
        <x:v>3</x:v>
      </x:c>
      <x:c r="G4556" s="6" t="n">
        <x:v>0</x:v>
      </x:c>
      <x:c r="H4556" s="7" t="str"/>
      <x:c r="I4556" s="7" t="str">
        <x:v>[{"id": "2", "num": 8000}, {"id": "110112", "num": 2}, {"id": "111012", "num": 2}]</x:v>
      </x:c>
      <x:c r="J4556" s="6" t="str">
        <x:v>https://raw.githubusercontent.com/Mar-7th/StarRailRes/dbe8cdfcfb0bf657b9fe1cf92d5537f118ccb487/index_new/cn/character_skill_trees.json</x:v>
      </x:c>
    </x:row>
    <x:row r="4557" ht="38" customHeight="1">
      <x:c r="A4557" s="6" t="str">
        <x:v>8001003_5</x:v>
      </x:c>
      <x:c r="B4557" s="6" t="str">
        <x:v>8001</x:v>
      </x:c>
      <x:c r="C4557" s="6" t="str">
        <x:v>8001003</x:v>
      </x:c>
      <x:c r="D4557" s="6" t="str"/>
      <x:c r="E4557" s="6" t="n">
        <x:v>5</x:v>
      </x:c>
      <x:c r="F4557" s="6" t="n">
        <x:v>4</x:v>
      </x:c>
      <x:c r="G4557" s="6" t="n">
        <x:v>0</x:v>
      </x:c>
      <x:c r="H4557" s="7" t="str"/>
      <x:c r="I4557" s="7" t="str">
        <x:v>[{"id": "2", "num": 16000}, {"id": "110112", "num": 4}, {"id": "111012", "num": 3}]</x:v>
      </x:c>
      <x:c r="J4557" s="6" t="str">
        <x:v>https://raw.githubusercontent.com/Mar-7th/StarRailRes/dbe8cdfcfb0bf657b9fe1cf92d5537f118ccb487/index_new/cn/character_skill_trees.json</x:v>
      </x:c>
    </x:row>
    <x:row r="4558" ht="38" customHeight="1">
      <x:c r="A4558" s="6" t="str">
        <x:v>8001003_6</x:v>
      </x:c>
      <x:c r="B4558" s="6" t="str">
        <x:v>8001</x:v>
      </x:c>
      <x:c r="C4558" s="6" t="str">
        <x:v>8001003</x:v>
      </x:c>
      <x:c r="D4558" s="6" t="str"/>
      <x:c r="E4558" s="6" t="n">
        <x:v>6</x:v>
      </x:c>
      <x:c r="F4558" s="6" t="n">
        <x:v>4</x:v>
      </x:c>
      <x:c r="G4558" s="6" t="n">
        <x:v>0</x:v>
      </x:c>
      <x:c r="H4558" s="7" t="str"/>
      <x:c r="I4558" s="7" t="str">
        <x:v>[{"id": "2", "num": 24000}, {"id": "110112", "num": 6}, {"id": "111012", "num": 5}]</x:v>
      </x:c>
      <x:c r="J4558" s="6" t="str">
        <x:v>https://raw.githubusercontent.com/Mar-7th/StarRailRes/dbe8cdfcfb0bf657b9fe1cf92d5537f118ccb487/index_new/cn/character_skill_trees.json</x:v>
      </x:c>
    </x:row>
    <x:row r="4559" ht="38" customHeight="1">
      <x:c r="A4559" s="6" t="str">
        <x:v>8001003_7</x:v>
      </x:c>
      <x:c r="B4559" s="6" t="str">
        <x:v>8001</x:v>
      </x:c>
      <x:c r="C4559" s="6" t="str">
        <x:v>8001003</x:v>
      </x:c>
      <x:c r="D4559" s="6" t="str"/>
      <x:c r="E4559" s="6" t="n">
        <x:v>7</x:v>
      </x:c>
      <x:c r="F4559" s="6" t="n">
        <x:v>5</x:v>
      </x:c>
      <x:c r="G4559" s="6" t="n">
        <x:v>0</x:v>
      </x:c>
      <x:c r="H4559" s="7" t="str"/>
      <x:c r="I4559" s="7" t="str">
        <x:v>[{"id": "2", "num": 36000}, {"id": "110113", "num": 2}, {"id": "111013", "num": 2}]</x:v>
      </x:c>
      <x:c r="J4559" s="6" t="str">
        <x:v>https://raw.githubusercontent.com/Mar-7th/StarRailRes/dbe8cdfcfb0bf657b9fe1cf92d5537f118ccb487/index_new/cn/character_skill_trees.json</x:v>
      </x:c>
    </x:row>
    <x:row r="4560" ht="53" customHeight="1">
      <x:c r="A4560" s="6" t="str">
        <x:v>8001003_8</x:v>
      </x:c>
      <x:c r="B4560" s="6" t="str">
        <x:v>8001</x:v>
      </x:c>
      <x:c r="C4560" s="6" t="str">
        <x:v>8001003</x:v>
      </x:c>
      <x:c r="D4560" s="6" t="str"/>
      <x:c r="E4560" s="6" t="n">
        <x:v>8</x:v>
      </x:c>
      <x:c r="F4560" s="6" t="n">
        <x:v>5</x:v>
      </x:c>
      <x:c r="G4560" s="6" t="n">
        <x:v>0</x:v>
      </x:c>
      <x:c r="H4560" s="7" t="str"/>
      <x:c r="I4560" s="7" t="str">
        <x:v>[{"id": "2", "num": 64000}, {"id": "110113", "num": 4}, {"id": "110501", "num": 1}, {"id": "111013", "num": 3}]</x:v>
      </x:c>
      <x:c r="J4560" s="6" t="str">
        <x:v>https://raw.githubusercontent.com/Mar-7th/StarRailRes/dbe8cdfcfb0bf657b9fe1cf92d5537f118ccb487/index_new/cn/character_skill_trees.json</x:v>
      </x:c>
    </x:row>
    <x:row r="4561" ht="38" customHeight="1">
      <x:c r="A4561" s="6" t="str">
        <x:v>8001003_9</x:v>
      </x:c>
      <x:c r="B4561" s="6" t="str">
        <x:v>8001</x:v>
      </x:c>
      <x:c r="C4561" s="6" t="str">
        <x:v>8001003</x:v>
      </x:c>
      <x:c r="D4561" s="6" t="str"/>
      <x:c r="E4561" s="6" t="n">
        <x:v>9</x:v>
      </x:c>
      <x:c r="F4561" s="6" t="n">
        <x:v>6</x:v>
      </x:c>
      <x:c r="G4561" s="6" t="n">
        <x:v>0</x:v>
      </x:c>
      <x:c r="H4561" s="7" t="str"/>
      <x:c r="I4561" s="7" t="str">
        <x:v>[{"id": "2", "num": 128000}, {"id": "110113", "num": 6}, {"id": "110501", "num": 1}]</x:v>
      </x:c>
      <x:c r="J4561" s="6" t="str">
        <x:v>https://raw.githubusercontent.com/Mar-7th/StarRailRes/dbe8cdfcfb0bf657b9fe1cf92d5537f118ccb487/index_new/cn/character_skill_trees.json</x:v>
      </x:c>
    </x:row>
    <x:row r="4562" ht="53" customHeight="1">
      <x:c r="A4562" s="6" t="str">
        <x:v>8001003_10</x:v>
      </x:c>
      <x:c r="B4562" s="6" t="str">
        <x:v>8001</x:v>
      </x:c>
      <x:c r="C4562" s="6" t="str">
        <x:v>8001003</x:v>
      </x:c>
      <x:c r="D4562" s="6" t="str"/>
      <x:c r="E4562" s="6" t="n">
        <x:v>10</x:v>
      </x:c>
      <x:c r="F4562" s="6" t="n">
        <x:v>6</x:v>
      </x:c>
      <x:c r="G4562" s="6" t="n">
        <x:v>0</x:v>
      </x:c>
      <x:c r="H4562" s="7" t="str"/>
      <x:c r="I4562" s="7" t="str">
        <x:v>[{"id": "2", "num": 240000}, {"id": "110113", "num": 11}, {"id": "241", "num": 1}, {"id": "110501", "num": 1}]</x:v>
      </x:c>
      <x:c r="J4562" s="6" t="str">
        <x:v>https://raw.githubusercontent.com/Mar-7th/StarRailRes/dbe8cdfcfb0bf657b9fe1cf92d5537f118ccb487/index_new/cn/character_skill_trees.json</x:v>
      </x:c>
    </x:row>
    <x:row r="4563" ht="20" customHeight="1">
      <x:c r="A4563" s="6" t="str">
        <x:v>8001004_1</x:v>
      </x:c>
      <x:c r="B4563" s="6" t="str">
        <x:v>8001</x:v>
      </x:c>
      <x:c r="C4563" s="6" t="str">
        <x:v>8001004</x:v>
      </x:c>
      <x:c r="D4563" s="6" t="str"/>
      <x:c r="E4563" s="6" t="n">
        <x:v>1</x:v>
      </x:c>
      <x:c r="F4563" s="6" t="n">
        <x:v>0</x:v>
      </x:c>
      <x:c r="G4563" s="6" t="n">
        <x:v>0</x:v>
      </x:c>
      <x:c r="H4563" s="7" t="str"/>
      <x:c r="I4563" s="7" t="str">
        <x:v>[]</x:v>
      </x:c>
      <x:c r="J4563" s="6" t="str">
        <x:v>https://raw.githubusercontent.com/Mar-7th/StarRailRes/dbe8cdfcfb0bf657b9fe1cf92d5537f118ccb487/index_new/cn/character_skill_trees.json</x:v>
      </x:c>
    </x:row>
    <x:row r="4564" ht="38" customHeight="1">
      <x:c r="A4564" s="6" t="str">
        <x:v>8001004_2</x:v>
      </x:c>
      <x:c r="B4564" s="6" t="str">
        <x:v>8001</x:v>
      </x:c>
      <x:c r="C4564" s="6" t="str">
        <x:v>8001004</x:v>
      </x:c>
      <x:c r="D4564" s="6" t="str"/>
      <x:c r="E4564" s="6" t="n">
        <x:v>2</x:v>
      </x:c>
      <x:c r="F4564" s="6" t="n">
        <x:v>1</x:v>
      </x:c>
      <x:c r="G4564" s="6" t="n">
        <x:v>0</x:v>
      </x:c>
      <x:c r="H4564" s="7" t="str"/>
      <x:c r="I4564" s="7" t="str">
        <x:v>[{"id": "2", "num": 2000}, {"id": "111011", "num": 2}]</x:v>
      </x:c>
      <x:c r="J4564" s="6" t="str">
        <x:v>https://raw.githubusercontent.com/Mar-7th/StarRailRes/dbe8cdfcfb0bf657b9fe1cf92d5537f118ccb487/index_new/cn/character_skill_trees.json</x:v>
      </x:c>
    </x:row>
    <x:row r="4565" ht="38" customHeight="1">
      <x:c r="A4565" s="6" t="str">
        <x:v>8001004_3</x:v>
      </x:c>
      <x:c r="B4565" s="6" t="str">
        <x:v>8001</x:v>
      </x:c>
      <x:c r="C4565" s="6" t="str">
        <x:v>8001004</x:v>
      </x:c>
      <x:c r="D4565" s="6" t="str"/>
      <x:c r="E4565" s="6" t="n">
        <x:v>3</x:v>
      </x:c>
      <x:c r="F4565" s="6" t="n">
        <x:v>2</x:v>
      </x:c>
      <x:c r="G4565" s="6" t="n">
        <x:v>0</x:v>
      </x:c>
      <x:c r="H4565" s="7" t="str"/>
      <x:c r="I4565" s="7" t="str">
        <x:v>[{"id": "2", "num": 4000}, {"id": "110111", "num": 2}, {"id": "111011", "num": 4}]</x:v>
      </x:c>
      <x:c r="J4565" s="6" t="str">
        <x:v>https://raw.githubusercontent.com/Mar-7th/StarRailRes/dbe8cdfcfb0bf657b9fe1cf92d5537f118ccb487/index_new/cn/character_skill_trees.json</x:v>
      </x:c>
    </x:row>
    <x:row r="4566" ht="38" customHeight="1">
      <x:c r="A4566" s="6" t="str">
        <x:v>8001004_4</x:v>
      </x:c>
      <x:c r="B4566" s="6" t="str">
        <x:v>8001</x:v>
      </x:c>
      <x:c r="C4566" s="6" t="str">
        <x:v>8001004</x:v>
      </x:c>
      <x:c r="D4566" s="6" t="str"/>
      <x:c r="E4566" s="6" t="n">
        <x:v>4</x:v>
      </x:c>
      <x:c r="F4566" s="6" t="n">
        <x:v>3</x:v>
      </x:c>
      <x:c r="G4566" s="6" t="n">
        <x:v>0</x:v>
      </x:c>
      <x:c r="H4566" s="7" t="str"/>
      <x:c r="I4566" s="7" t="str">
        <x:v>[{"id": "2", "num": 8000}, {"id": "110112", "num": 2}, {"id": "111012", "num": 2}]</x:v>
      </x:c>
      <x:c r="J4566" s="6" t="str">
        <x:v>https://raw.githubusercontent.com/Mar-7th/StarRailRes/dbe8cdfcfb0bf657b9fe1cf92d5537f118ccb487/index_new/cn/character_skill_trees.json</x:v>
      </x:c>
    </x:row>
    <x:row r="4567" ht="38" customHeight="1">
      <x:c r="A4567" s="6" t="str">
        <x:v>8001004_5</x:v>
      </x:c>
      <x:c r="B4567" s="6" t="str">
        <x:v>8001</x:v>
      </x:c>
      <x:c r="C4567" s="6" t="str">
        <x:v>8001004</x:v>
      </x:c>
      <x:c r="D4567" s="6" t="str"/>
      <x:c r="E4567" s="6" t="n">
        <x:v>5</x:v>
      </x:c>
      <x:c r="F4567" s="6" t="n">
        <x:v>4</x:v>
      </x:c>
      <x:c r="G4567" s="6" t="n">
        <x:v>0</x:v>
      </x:c>
      <x:c r="H4567" s="7" t="str"/>
      <x:c r="I4567" s="7" t="str">
        <x:v>[{"id": "2", "num": 16000}, {"id": "110112", "num": 4}, {"id": "111012", "num": 3}]</x:v>
      </x:c>
      <x:c r="J4567" s="6" t="str">
        <x:v>https://raw.githubusercontent.com/Mar-7th/StarRailRes/dbe8cdfcfb0bf657b9fe1cf92d5537f118ccb487/index_new/cn/character_skill_trees.json</x:v>
      </x:c>
    </x:row>
    <x:row r="4568" ht="38" customHeight="1">
      <x:c r="A4568" s="6" t="str">
        <x:v>8001004_6</x:v>
      </x:c>
      <x:c r="B4568" s="6" t="str">
        <x:v>8001</x:v>
      </x:c>
      <x:c r="C4568" s="6" t="str">
        <x:v>8001004</x:v>
      </x:c>
      <x:c r="D4568" s="6" t="str"/>
      <x:c r="E4568" s="6" t="n">
        <x:v>6</x:v>
      </x:c>
      <x:c r="F4568" s="6" t="n">
        <x:v>4</x:v>
      </x:c>
      <x:c r="G4568" s="6" t="n">
        <x:v>0</x:v>
      </x:c>
      <x:c r="H4568" s="7" t="str"/>
      <x:c r="I4568" s="7" t="str">
        <x:v>[{"id": "2", "num": 24000}, {"id": "110112", "num": 6}, {"id": "111012", "num": 5}]</x:v>
      </x:c>
      <x:c r="J4568" s="6" t="str">
        <x:v>https://raw.githubusercontent.com/Mar-7th/StarRailRes/dbe8cdfcfb0bf657b9fe1cf92d5537f118ccb487/index_new/cn/character_skill_trees.json</x:v>
      </x:c>
    </x:row>
    <x:row r="4569" ht="38" customHeight="1">
      <x:c r="A4569" s="6" t="str">
        <x:v>8001004_7</x:v>
      </x:c>
      <x:c r="B4569" s="6" t="str">
        <x:v>8001</x:v>
      </x:c>
      <x:c r="C4569" s="6" t="str">
        <x:v>8001004</x:v>
      </x:c>
      <x:c r="D4569" s="6" t="str"/>
      <x:c r="E4569" s="6" t="n">
        <x:v>7</x:v>
      </x:c>
      <x:c r="F4569" s="6" t="n">
        <x:v>5</x:v>
      </x:c>
      <x:c r="G4569" s="6" t="n">
        <x:v>0</x:v>
      </x:c>
      <x:c r="H4569" s="7" t="str"/>
      <x:c r="I4569" s="7" t="str">
        <x:v>[{"id": "2", "num": 36000}, {"id": "110113", "num": 2}, {"id": "111013", "num": 2}]</x:v>
      </x:c>
      <x:c r="J4569" s="6" t="str">
        <x:v>https://raw.githubusercontent.com/Mar-7th/StarRailRes/dbe8cdfcfb0bf657b9fe1cf92d5537f118ccb487/index_new/cn/character_skill_trees.json</x:v>
      </x:c>
    </x:row>
    <x:row r="4570" ht="53" customHeight="1">
      <x:c r="A4570" s="6" t="str">
        <x:v>8001004_8</x:v>
      </x:c>
      <x:c r="B4570" s="6" t="str">
        <x:v>8001</x:v>
      </x:c>
      <x:c r="C4570" s="6" t="str">
        <x:v>8001004</x:v>
      </x:c>
      <x:c r="D4570" s="6" t="str"/>
      <x:c r="E4570" s="6" t="n">
        <x:v>8</x:v>
      </x:c>
      <x:c r="F4570" s="6" t="n">
        <x:v>5</x:v>
      </x:c>
      <x:c r="G4570" s="6" t="n">
        <x:v>0</x:v>
      </x:c>
      <x:c r="H4570" s="7" t="str"/>
      <x:c r="I4570" s="7" t="str">
        <x:v>[{"id": "2", "num": 64000}, {"id": "110113", "num": 4}, {"id": "110501", "num": 1}, {"id": "111013", "num": 3}]</x:v>
      </x:c>
      <x:c r="J4570" s="6" t="str">
        <x:v>https://raw.githubusercontent.com/Mar-7th/StarRailRes/dbe8cdfcfb0bf657b9fe1cf92d5537f118ccb487/index_new/cn/character_skill_trees.json</x:v>
      </x:c>
    </x:row>
    <x:row r="4571" ht="38" customHeight="1">
      <x:c r="A4571" s="6" t="str">
        <x:v>8001004_9</x:v>
      </x:c>
      <x:c r="B4571" s="6" t="str">
        <x:v>8001</x:v>
      </x:c>
      <x:c r="C4571" s="6" t="str">
        <x:v>8001004</x:v>
      </x:c>
      <x:c r="D4571" s="6" t="str"/>
      <x:c r="E4571" s="6" t="n">
        <x:v>9</x:v>
      </x:c>
      <x:c r="F4571" s="6" t="n">
        <x:v>6</x:v>
      </x:c>
      <x:c r="G4571" s="6" t="n">
        <x:v>0</x:v>
      </x:c>
      <x:c r="H4571" s="7" t="str"/>
      <x:c r="I4571" s="7" t="str">
        <x:v>[{"id": "2", "num": 128000}, {"id": "110113", "num": 6}, {"id": "110501", "num": 1}]</x:v>
      </x:c>
      <x:c r="J4571" s="6" t="str">
        <x:v>https://raw.githubusercontent.com/Mar-7th/StarRailRes/dbe8cdfcfb0bf657b9fe1cf92d5537f118ccb487/index_new/cn/character_skill_trees.json</x:v>
      </x:c>
    </x:row>
    <x:row r="4572" ht="53" customHeight="1">
      <x:c r="A4572" s="6" t="str">
        <x:v>8001004_10</x:v>
      </x:c>
      <x:c r="B4572" s="6" t="str">
        <x:v>8001</x:v>
      </x:c>
      <x:c r="C4572" s="6" t="str">
        <x:v>8001004</x:v>
      </x:c>
      <x:c r="D4572" s="6" t="str"/>
      <x:c r="E4572" s="6" t="n">
        <x:v>10</x:v>
      </x:c>
      <x:c r="F4572" s="6" t="n">
        <x:v>6</x:v>
      </x:c>
      <x:c r="G4572" s="6" t="n">
        <x:v>0</x:v>
      </x:c>
      <x:c r="H4572" s="7" t="str"/>
      <x:c r="I4572" s="7" t="str">
        <x:v>[{"id": "2", "num": 240000}, {"id": "110113", "num": 11}, {"id": "241", "num": 1}, {"id": "110501", "num": 1}]</x:v>
      </x:c>
      <x:c r="J4572" s="6" t="str">
        <x:v>https://raw.githubusercontent.com/Mar-7th/StarRailRes/dbe8cdfcfb0bf657b9fe1cf92d5537f118ccb487/index_new/cn/character_skill_trees.json</x:v>
      </x:c>
    </x:row>
    <x:row r="4573" ht="20" customHeight="1">
      <x:c r="A4573" s="6" t="str">
        <x:v>8001007_1</x:v>
      </x:c>
      <x:c r="B4573" s="6" t="str">
        <x:v>8001</x:v>
      </x:c>
      <x:c r="C4573" s="6" t="str">
        <x:v>8001007</x:v>
      </x:c>
      <x:c r="D4573" s="6" t="str"/>
      <x:c r="E4573" s="6" t="n">
        <x:v>1</x:v>
      </x:c>
      <x:c r="F4573" s="6" t="n">
        <x:v>0</x:v>
      </x:c>
      <x:c r="G4573" s="6" t="n">
        <x:v>0</x:v>
      </x:c>
      <x:c r="H4573" s="7" t="str"/>
      <x:c r="I4573" s="7" t="str">
        <x:v>[]</x:v>
      </x:c>
      <x:c r="J4573" s="6" t="str">
        <x:v>https://raw.githubusercontent.com/Mar-7th/StarRailRes/dbe8cdfcfb0bf657b9fe1cf92d5537f118ccb487/index_new/cn/character_skill_trees.json</x:v>
      </x:c>
    </x:row>
    <x:row r="4574" ht="38" customHeight="1">
      <x:c r="A4574" s="6" t="str">
        <x:v>8001101_1</x:v>
      </x:c>
      <x:c r="B4574" s="6" t="str">
        <x:v>8001</x:v>
      </x:c>
      <x:c r="C4574" s="6" t="str">
        <x:v>8001101</x:v>
      </x:c>
      <x:c r="D4574" s="6" t="str">
        <x:v>蓄势</x:v>
      </x:c>
      <x:c r="E4574" s="6" t="n">
        <x:v>1</x:v>
      </x:c>
      <x:c r="F4574" s="6" t="n">
        <x:v>2</x:v>
      </x:c>
      <x:c r="G4574" s="6" t="n">
        <x:v>0</x:v>
      </x:c>
      <x:c r="H4574" s="7" t="str">
        <x:v>战斗开始时，立即恢复#1[i]点能量。</x:v>
      </x:c>
      <x:c r="I4574" s="7" t="str">
        <x:v>[{"id": "2", "num": 4000}, {"id": "110111", "num": 2}, {"id": "110501", "num": 1}]</x:v>
      </x:c>
      <x:c r="J4574" s="6" t="str">
        <x:v>https://raw.githubusercontent.com/Mar-7th/StarRailRes/dbe8cdfcfb0bf657b9fe1cf92d5537f118ccb487/index_new/cn/character_skill_trees.json</x:v>
      </x:c>
    </x:row>
    <x:row r="4575" ht="53" customHeight="1">
      <x:c r="A4575" s="6" t="str">
        <x:v>8001102_1</x:v>
      </x:c>
      <x:c r="B4575" s="6" t="str">
        <x:v>8001</x:v>
      </x:c>
      <x:c r="C4575" s="6" t="str">
        <x:v>8001102</x:v>
      </x:c>
      <x:c r="D4575" s="6" t="str">
        <x:v>坚韧</x:v>
      </x:c>
      <x:c r="E4575" s="6" t="n">
        <x:v>1</x:v>
      </x:c>
      <x:c r="F4575" s="6" t="n">
        <x:v>4</x:v>
      </x:c>
      <x:c r="G4575" s="6" t="n">
        <x:v>0</x:v>
      </x:c>
      <x:c r="H4575" s="7" t="str">
        <x:v>天赋的效果每层同时使开拓者的防御力提高#1[i]%。</x:v>
      </x:c>
      <x:c r="I4575" s="7" t="str">
        <x:v>[{"id": "2", "num": 16000}, {"id": "110112", "num": 4}, {"id": "241", "num": 1}, {"id": "110501", "num": 1}]</x:v>
      </x:c>
      <x:c r="J4575" s="6" t="str">
        <x:v>https://raw.githubusercontent.com/Mar-7th/StarRailRes/dbe8cdfcfb0bf657b9fe1cf92d5537f118ccb487/index_new/cn/character_skill_trees.json</x:v>
      </x:c>
    </x:row>
    <x:row r="4576" ht="53" customHeight="1">
      <x:c r="A4576" s="6" t="str">
        <x:v>8001103_1</x:v>
      </x:c>
      <x:c r="B4576" s="6" t="str">
        <x:v>8001</x:v>
      </x:c>
      <x:c r="C4576" s="6" t="str">
        <x:v>8001103</x:v>
      </x:c>
      <x:c r="D4576" s="6" t="str">
        <x:v>斗志</x:v>
      </x:c>
      <x:c r="E4576" s="6" t="n">
        <x:v>1</x:v>
      </x:c>
      <x:c r="F4576" s="6" t="n">
        <x:v>6</x:v>
      </x:c>
      <x:c r="G4576" s="6" t="n">
        <x:v>0</x:v>
      </x:c>
      <x:c r="H4576" s="7" t="str">
        <x:v>施放战技或终结技【全胜•安息全垒打】时，对指定敌方目标造成的伤害提高#1[i]%。</x:v>
      </x:c>
      <x:c r="I4576" s="7" t="str">
        <x:v>[{"id": "2", "num": 128000}, {"id": "110113", "num": 6}, {"id": "241", "num": 1}, {"id": "110501", "num": 1}]</x:v>
      </x:c>
      <x:c r="J4576" s="6" t="str">
        <x:v>https://raw.githubusercontent.com/Mar-7th/StarRailRes/dbe8cdfcfb0bf657b9fe1cf92d5537f118ccb487/index_new/cn/character_skill_trees.json</x:v>
      </x:c>
    </x:row>
    <x:row r="4577" ht="38" customHeight="1">
      <x:c r="A4577" s="6" t="str">
        <x:v>8001201_1</x:v>
      </x:c>
      <x:c r="B4577" s="6" t="str">
        <x:v>8001</x:v>
      </x:c>
      <x:c r="C4577" s="6" t="str">
        <x:v>8001201</x:v>
      </x:c>
      <x:c r="D4577" s="6" t="str">
        <x:v>攻击强化</x:v>
      </x:c>
      <x:c r="E4577" s="6" t="n">
        <x:v>1</x:v>
      </x:c>
      <x:c r="F4577" s="6" t="n">
        <x:v>0</x:v>
      </x:c>
      <x:c r="G4577" s="6" t="n">
        <x:v>1</x:v>
      </x:c>
      <x:c r="H4577" s="7" t="str"/>
      <x:c r="I4577" s="7" t="str">
        <x:v>[{"id": "2", "num": 2000}, {"id": "111011", "num": 2}]</x:v>
      </x:c>
      <x:c r="J4577" s="6" t="str">
        <x:v>https://raw.githubusercontent.com/Mar-7th/StarRailRes/dbe8cdfcfb0bf657b9fe1cf92d5537f118ccb487/index_new/cn/character_skill_trees.json</x:v>
      </x:c>
    </x:row>
    <x:row r="4578" ht="38" customHeight="1">
      <x:c r="A4578" s="6" t="str">
        <x:v>8001202_1</x:v>
      </x:c>
      <x:c r="B4578" s="6" t="str">
        <x:v>8001</x:v>
      </x:c>
      <x:c r="C4578" s="6" t="str">
        <x:v>8001202</x:v>
      </x:c>
      <x:c r="D4578" s="6" t="str">
        <x:v>生命强化</x:v>
      </x:c>
      <x:c r="E4578" s="6" t="n">
        <x:v>1</x:v>
      </x:c>
      <x:c r="F4578" s="6" t="n">
        <x:v>2</x:v>
      </x:c>
      <x:c r="G4578" s="6" t="n">
        <x:v>0</x:v>
      </x:c>
      <x:c r="H4578" s="7" t="str"/>
      <x:c r="I4578" s="7" t="str">
        <x:v>[{"id": "2", "num": 4000}, {"id": "110111", "num": 2}, {"id": "111011", "num": 4}]</x:v>
      </x:c>
      <x:c r="J4578" s="6" t="str">
        <x:v>https://raw.githubusercontent.com/Mar-7th/StarRailRes/dbe8cdfcfb0bf657b9fe1cf92d5537f118ccb487/index_new/cn/character_skill_trees.json</x:v>
      </x:c>
    </x:row>
    <x:row r="4579" ht="38" customHeight="1">
      <x:c r="A4579" s="6" t="str">
        <x:v>8001203_1</x:v>
      </x:c>
      <x:c r="B4579" s="6" t="str">
        <x:v>8001</x:v>
      </x:c>
      <x:c r="C4579" s="6" t="str">
        <x:v>8001203</x:v>
      </x:c>
      <x:c r="D4579" s="6" t="str">
        <x:v>攻击强化</x:v>
      </x:c>
      <x:c r="E4579" s="6" t="n">
        <x:v>1</x:v>
      </x:c>
      <x:c r="F4579" s="6" t="n">
        <x:v>3</x:v>
      </x:c>
      <x:c r="G4579" s="6" t="n">
        <x:v>0</x:v>
      </x:c>
      <x:c r="H4579" s="7" t="str"/>
      <x:c r="I4579" s="7" t="str">
        <x:v>[{"id": "2", "num": 8000}, {"id": "110112", "num": 2}, {"id": "111012", "num": 2}]</x:v>
      </x:c>
      <x:c r="J4579" s="6" t="str">
        <x:v>https://raw.githubusercontent.com/Mar-7th/StarRailRes/dbe8cdfcfb0bf657b9fe1cf92d5537f118ccb487/index_new/cn/character_skill_trees.json</x:v>
      </x:c>
    </x:row>
    <x:row r="4580" ht="38" customHeight="1">
      <x:c r="A4580" s="6" t="str">
        <x:v>8001204_1</x:v>
      </x:c>
      <x:c r="B4580" s="6" t="str">
        <x:v>8001</x:v>
      </x:c>
      <x:c r="C4580" s="6" t="str">
        <x:v>8001204</x:v>
      </x:c>
      <x:c r="D4580" s="6" t="str">
        <x:v>防御强化</x:v>
      </x:c>
      <x:c r="E4580" s="6" t="n">
        <x:v>1</x:v>
      </x:c>
      <x:c r="F4580" s="6" t="n">
        <x:v>3</x:v>
      </x:c>
      <x:c r="G4580" s="6" t="n">
        <x:v>0</x:v>
      </x:c>
      <x:c r="H4580" s="7" t="str"/>
      <x:c r="I4580" s="7" t="str">
        <x:v>[{"id": "2", "num": 8000}, {"id": "110112", "num": 2}, {"id": "111012", "num": 2}]</x:v>
      </x:c>
      <x:c r="J4580" s="6" t="str">
        <x:v>https://raw.githubusercontent.com/Mar-7th/StarRailRes/dbe8cdfcfb0bf657b9fe1cf92d5537f118ccb487/index_new/cn/character_skill_trees.json</x:v>
      </x:c>
    </x:row>
    <x:row r="4581" ht="38" customHeight="1">
      <x:c r="A4581" s="6" t="str">
        <x:v>8001205_1</x:v>
      </x:c>
      <x:c r="B4581" s="6" t="str">
        <x:v>8001</x:v>
      </x:c>
      <x:c r="C4581" s="6" t="str">
        <x:v>8001205</x:v>
      </x:c>
      <x:c r="D4581" s="6" t="str">
        <x:v>攻击强化</x:v>
      </x:c>
      <x:c r="E4581" s="6" t="n">
        <x:v>1</x:v>
      </x:c>
      <x:c r="F4581" s="6" t="n">
        <x:v>4</x:v>
      </x:c>
      <x:c r="G4581" s="6" t="n">
        <x:v>0</x:v>
      </x:c>
      <x:c r="H4581" s="7" t="str"/>
      <x:c r="I4581" s="7" t="str">
        <x:v>[{"id": "2", "num": 16000}, {"id": "110112", "num": 4}, {"id": "111012", "num": 3}]</x:v>
      </x:c>
      <x:c r="J4581" s="6" t="str">
        <x:v>https://raw.githubusercontent.com/Mar-7th/StarRailRes/dbe8cdfcfb0bf657b9fe1cf92d5537f118ccb487/index_new/cn/character_skill_trees.json</x:v>
      </x:c>
    </x:row>
    <x:row r="4582" ht="38" customHeight="1">
      <x:c r="A4582" s="6" t="str">
        <x:v>8001206_1</x:v>
      </x:c>
      <x:c r="B4582" s="6" t="str">
        <x:v>8001</x:v>
      </x:c>
      <x:c r="C4582" s="6" t="str">
        <x:v>8001206</x:v>
      </x:c>
      <x:c r="D4582" s="6" t="str">
        <x:v>生命强化</x:v>
      </x:c>
      <x:c r="E4582" s="6" t="n">
        <x:v>1</x:v>
      </x:c>
      <x:c r="F4582" s="6" t="n">
        <x:v>5</x:v>
      </x:c>
      <x:c r="G4582" s="6" t="n">
        <x:v>0</x:v>
      </x:c>
      <x:c r="H4582" s="7" t="str"/>
      <x:c r="I4582" s="7" t="str">
        <x:v>[{"id": "2", "num": 36000}, {"id": "110113", "num": 2}, {"id": "111013", "num": 2}]</x:v>
      </x:c>
      <x:c r="J4582" s="6" t="str">
        <x:v>https://raw.githubusercontent.com/Mar-7th/StarRailRes/dbe8cdfcfb0bf657b9fe1cf92d5537f118ccb487/index_new/cn/character_skill_trees.json</x:v>
      </x:c>
    </x:row>
    <x:row r="4583" ht="38" customHeight="1">
      <x:c r="A4583" s="6" t="str">
        <x:v>8001207_1</x:v>
      </x:c>
      <x:c r="B4583" s="6" t="str">
        <x:v>8001</x:v>
      </x:c>
      <x:c r="C4583" s="6" t="str">
        <x:v>8001207</x:v>
      </x:c>
      <x:c r="D4583" s="6" t="str">
        <x:v>攻击强化</x:v>
      </x:c>
      <x:c r="E4583" s="6" t="n">
        <x:v>1</x:v>
      </x:c>
      <x:c r="F4583" s="6" t="n">
        <x:v>5</x:v>
      </x:c>
      <x:c r="G4583" s="6" t="n">
        <x:v>0</x:v>
      </x:c>
      <x:c r="H4583" s="7" t="str"/>
      <x:c r="I4583" s="7" t="str">
        <x:v>[{"id": "2", "num": 36000}, {"id": "110113", "num": 2}, {"id": "111013", "num": 2}]</x:v>
      </x:c>
      <x:c r="J4583" s="6" t="str">
        <x:v>https://raw.githubusercontent.com/Mar-7th/StarRailRes/dbe8cdfcfb0bf657b9fe1cf92d5537f118ccb487/index_new/cn/character_skill_trees.json</x:v>
      </x:c>
    </x:row>
    <x:row r="4584" ht="38" customHeight="1">
      <x:c r="A4584" s="6" t="str">
        <x:v>8001208_1</x:v>
      </x:c>
      <x:c r="B4584" s="6" t="str">
        <x:v>8001</x:v>
      </x:c>
      <x:c r="C4584" s="6" t="str">
        <x:v>8001208</x:v>
      </x:c>
      <x:c r="D4584" s="6" t="str">
        <x:v>防御强化</x:v>
      </x:c>
      <x:c r="E4584" s="6" t="n">
        <x:v>1</x:v>
      </x:c>
      <x:c r="F4584" s="6" t="n">
        <x:v>6</x:v>
      </x:c>
      <x:c r="G4584" s="6" t="n">
        <x:v>0</x:v>
      </x:c>
      <x:c r="H4584" s="7" t="str"/>
      <x:c r="I4584" s="7" t="str">
        <x:v>[{"id": "2", "num": 128000}, {"id": "110113", "num": 6}, {"id": "111013", "num": 6}]</x:v>
      </x:c>
      <x:c r="J4584" s="6" t="str">
        <x:v>https://raw.githubusercontent.com/Mar-7th/StarRailRes/dbe8cdfcfb0bf657b9fe1cf92d5537f118ccb487/index_new/cn/character_skill_trees.json</x:v>
      </x:c>
    </x:row>
    <x:row r="4585" ht="38" customHeight="1">
      <x:c r="A4585" s="6" t="str">
        <x:v>8001209_1</x:v>
      </x:c>
      <x:c r="B4585" s="6" t="str">
        <x:v>8001</x:v>
      </x:c>
      <x:c r="C4585" s="6" t="str">
        <x:v>8001209</x:v>
      </x:c>
      <x:c r="D4585" s="6" t="str">
        <x:v>生命强化</x:v>
      </x:c>
      <x:c r="E4585" s="6" t="n">
        <x:v>1</x:v>
      </x:c>
      <x:c r="F4585" s="6" t="n">
        <x:v>0</x:v>
      </x:c>
      <x:c r="G4585" s="6" t="n">
        <x:v>75</x:v>
      </x:c>
      <x:c r="H4585" s="7" t="str"/>
      <x:c r="I4585" s="7" t="str">
        <x:v>[{"id": "2", "num": 128000}, {"id": "110113", "num": 6}, {"id": "111013", "num": 6}]</x:v>
      </x:c>
      <x:c r="J4585" s="6" t="str">
        <x:v>https://raw.githubusercontent.com/Mar-7th/StarRailRes/dbe8cdfcfb0bf657b9fe1cf92d5537f118ccb487/index_new/cn/character_skill_trees.json</x:v>
      </x:c>
    </x:row>
    <x:row r="4586" ht="38" customHeight="1">
      <x:c r="A4586" s="6" t="str">
        <x:v>8001210_1</x:v>
      </x:c>
      <x:c r="B4586" s="6" t="str">
        <x:v>8001</x:v>
      </x:c>
      <x:c r="C4586" s="6" t="str">
        <x:v>8001210</x:v>
      </x:c>
      <x:c r="D4586" s="6" t="str">
        <x:v>攻击强化</x:v>
      </x:c>
      <x:c r="E4586" s="6" t="n">
        <x:v>1</x:v>
      </x:c>
      <x:c r="F4586" s="6" t="n">
        <x:v>0</x:v>
      </x:c>
      <x:c r="G4586" s="6" t="n">
        <x:v>80</x:v>
      </x:c>
      <x:c r="H4586" s="7" t="str"/>
      <x:c r="I4586" s="7" t="str">
        <x:v>[{"id": "2", "num": 128000}, {"id": "110113", "num": 6}, {"id": "111013", "num": 6}]</x:v>
      </x:c>
      <x:c r="J4586" s="6" t="str">
        <x:v>https://raw.githubusercontent.com/Mar-7th/StarRailRes/dbe8cdfcfb0bf657b9fe1cf92d5537f118ccb487/index_new/cn/character_skill_trees.json</x:v>
      </x:c>
    </x:row>
    <x:row r="4587" ht="20" customHeight="1">
      <x:c r="A4587" s="6" t="str">
        <x:v>8002001_1</x:v>
      </x:c>
      <x:c r="B4587" s="6" t="str">
        <x:v>8002</x:v>
      </x:c>
      <x:c r="C4587" s="6" t="str">
        <x:v>8002001</x:v>
      </x:c>
      <x:c r="D4587" s="6" t="str"/>
      <x:c r="E4587" s="6" t="n">
        <x:v>1</x:v>
      </x:c>
      <x:c r="F4587" s="6" t="n">
        <x:v>0</x:v>
      </x:c>
      <x:c r="G4587" s="6" t="n">
        <x:v>0</x:v>
      </x:c>
      <x:c r="H4587" s="7" t="str"/>
      <x:c r="I4587" s="7" t="str">
        <x:v>[]</x:v>
      </x:c>
      <x:c r="J4587" s="6" t="str">
        <x:v>https://raw.githubusercontent.com/Mar-7th/StarRailRes/dbe8cdfcfb0bf657b9fe1cf92d5537f118ccb487/index_new/cn/character_skill_trees.json</x:v>
      </x:c>
    </x:row>
    <x:row r="4588" ht="38" customHeight="1">
      <x:c r="A4588" s="6" t="str">
        <x:v>8002001_2</x:v>
      </x:c>
      <x:c r="B4588" s="6" t="str">
        <x:v>8002</x:v>
      </x:c>
      <x:c r="C4588" s="6" t="str">
        <x:v>8002001</x:v>
      </x:c>
      <x:c r="D4588" s="6" t="str"/>
      <x:c r="E4588" s="6" t="n">
        <x:v>2</x:v>
      </x:c>
      <x:c r="F4588" s="6" t="n">
        <x:v>2</x:v>
      </x:c>
      <x:c r="G4588" s="6" t="n">
        <x:v>0</x:v>
      </x:c>
      <x:c r="H4588" s="7" t="str"/>
      <x:c r="I4588" s="7" t="str">
        <x:v>[{"id": "2", "num": 4000}, {"id": "110111", "num": 2}, {"id": "111011", "num": 4}]</x:v>
      </x:c>
      <x:c r="J4588" s="6" t="str">
        <x:v>https://raw.githubusercontent.com/Mar-7th/StarRailRes/dbe8cdfcfb0bf657b9fe1cf92d5537f118ccb487/index_new/cn/character_skill_trees.json</x:v>
      </x:c>
    </x:row>
    <x:row r="4589" ht="38" customHeight="1">
      <x:c r="A4589" s="6" t="str">
        <x:v>8002001_3</x:v>
      </x:c>
      <x:c r="B4589" s="6" t="str">
        <x:v>8002</x:v>
      </x:c>
      <x:c r="C4589" s="6" t="str">
        <x:v>8002001</x:v>
      </x:c>
      <x:c r="D4589" s="6" t="str"/>
      <x:c r="E4589" s="6" t="n">
        <x:v>3</x:v>
      </x:c>
      <x:c r="F4589" s="6" t="n">
        <x:v>3</x:v>
      </x:c>
      <x:c r="G4589" s="6" t="n">
        <x:v>0</x:v>
      </x:c>
      <x:c r="H4589" s="7" t="str"/>
      <x:c r="I4589" s="7" t="str">
        <x:v>[{"id": "2", "num": 8000}, {"id": "110112", "num": 2}, {"id": "111012", "num": 2}]</x:v>
      </x:c>
      <x:c r="J4589" s="6" t="str">
        <x:v>https://raw.githubusercontent.com/Mar-7th/StarRailRes/dbe8cdfcfb0bf657b9fe1cf92d5537f118ccb487/index_new/cn/character_skill_trees.json</x:v>
      </x:c>
    </x:row>
    <x:row r="4590" ht="38" customHeight="1">
      <x:c r="A4590" s="6" t="str">
        <x:v>8002001_4</x:v>
      </x:c>
      <x:c r="B4590" s="6" t="str">
        <x:v>8002</x:v>
      </x:c>
      <x:c r="C4590" s="6" t="str">
        <x:v>8002001</x:v>
      </x:c>
      <x:c r="D4590" s="6" t="str"/>
      <x:c r="E4590" s="6" t="n">
        <x:v>4</x:v>
      </x:c>
      <x:c r="F4590" s="6" t="n">
        <x:v>4</x:v>
      </x:c>
      <x:c r="G4590" s="6" t="n">
        <x:v>0</x:v>
      </x:c>
      <x:c r="H4590" s="7" t="str"/>
      <x:c r="I4590" s="7" t="str">
        <x:v>[{"id": "2", "num": 16000}, {"id": "110112", "num": 4}, {"id": "111012", "num": 3}]</x:v>
      </x:c>
      <x:c r="J4590" s="6" t="str">
        <x:v>https://raw.githubusercontent.com/Mar-7th/StarRailRes/dbe8cdfcfb0bf657b9fe1cf92d5537f118ccb487/index_new/cn/character_skill_trees.json</x:v>
      </x:c>
    </x:row>
    <x:row r="4591" ht="38" customHeight="1">
      <x:c r="A4591" s="6" t="str">
        <x:v>8002001_5</x:v>
      </x:c>
      <x:c r="B4591" s="6" t="str">
        <x:v>8002</x:v>
      </x:c>
      <x:c r="C4591" s="6" t="str">
        <x:v>8002001</x:v>
      </x:c>
      <x:c r="D4591" s="6" t="str"/>
      <x:c r="E4591" s="6" t="n">
        <x:v>5</x:v>
      </x:c>
      <x:c r="F4591" s="6" t="n">
        <x:v>5</x:v>
      </x:c>
      <x:c r="G4591" s="6" t="n">
        <x:v>0</x:v>
      </x:c>
      <x:c r="H4591" s="7" t="str"/>
      <x:c r="I4591" s="7" t="str">
        <x:v>[{"id": "2", "num": 36000}, {"id": "110113", "num": 2}, {"id": "111013", "num": 2}]</x:v>
      </x:c>
      <x:c r="J4591" s="6" t="str">
        <x:v>https://raw.githubusercontent.com/Mar-7th/StarRailRes/dbe8cdfcfb0bf657b9fe1cf92d5537f118ccb487/index_new/cn/character_skill_trees.json</x:v>
      </x:c>
    </x:row>
    <x:row r="4592" ht="38" customHeight="1">
      <x:c r="A4592" s="6" t="str">
        <x:v>8002001_6</x:v>
      </x:c>
      <x:c r="B4592" s="6" t="str">
        <x:v>8002</x:v>
      </x:c>
      <x:c r="C4592" s="6" t="str">
        <x:v>8002001</x:v>
      </x:c>
      <x:c r="D4592" s="6" t="str"/>
      <x:c r="E4592" s="6" t="n">
        <x:v>6</x:v>
      </x:c>
      <x:c r="F4592" s="6" t="n">
        <x:v>6</x:v>
      </x:c>
      <x:c r="G4592" s="6" t="n">
        <x:v>0</x:v>
      </x:c>
      <x:c r="H4592" s="7" t="str"/>
      <x:c r="I4592" s="7" t="str">
        <x:v>[{"id": "2", "num": 128000}, {"id": "110113", "num": 6}, {"id": "111013", "num": 3}]</x:v>
      </x:c>
      <x:c r="J4592" s="6" t="str">
        <x:v>https://raw.githubusercontent.com/Mar-7th/StarRailRes/dbe8cdfcfb0bf657b9fe1cf92d5537f118ccb487/index_new/cn/character_skill_trees.json</x:v>
      </x:c>
    </x:row>
    <x:row r="4593" ht="20" customHeight="1">
      <x:c r="A4593" s="6" t="str">
        <x:v>8002002_1</x:v>
      </x:c>
      <x:c r="B4593" s="6" t="str">
        <x:v>8002</x:v>
      </x:c>
      <x:c r="C4593" s="6" t="str">
        <x:v>8002002</x:v>
      </x:c>
      <x:c r="D4593" s="6" t="str"/>
      <x:c r="E4593" s="6" t="n">
        <x:v>1</x:v>
      </x:c>
      <x:c r="F4593" s="6" t="n">
        <x:v>0</x:v>
      </x:c>
      <x:c r="G4593" s="6" t="n">
        <x:v>0</x:v>
      </x:c>
      <x:c r="H4593" s="7" t="str"/>
      <x:c r="I4593" s="7" t="str">
        <x:v>[]</x:v>
      </x:c>
      <x:c r="J4593" s="6" t="str">
        <x:v>https://raw.githubusercontent.com/Mar-7th/StarRailRes/dbe8cdfcfb0bf657b9fe1cf92d5537f118ccb487/index_new/cn/character_skill_trees.json</x:v>
      </x:c>
    </x:row>
    <x:row r="4594" ht="38" customHeight="1">
      <x:c r="A4594" s="6" t="str">
        <x:v>8002002_2</x:v>
      </x:c>
      <x:c r="B4594" s="6" t="str">
        <x:v>8002</x:v>
      </x:c>
      <x:c r="C4594" s="6" t="str">
        <x:v>8002002</x:v>
      </x:c>
      <x:c r="D4594" s="6" t="str"/>
      <x:c r="E4594" s="6" t="n">
        <x:v>2</x:v>
      </x:c>
      <x:c r="F4594" s="6" t="n">
        <x:v>1</x:v>
      </x:c>
      <x:c r="G4594" s="6" t="n">
        <x:v>0</x:v>
      </x:c>
      <x:c r="H4594" s="7" t="str"/>
      <x:c r="I4594" s="7" t="str">
        <x:v>[{"id": "2", "num": 2000}, {"id": "111011", "num": 2}]</x:v>
      </x:c>
      <x:c r="J4594" s="6" t="str">
        <x:v>https://raw.githubusercontent.com/Mar-7th/StarRailRes/dbe8cdfcfb0bf657b9fe1cf92d5537f118ccb487/index_new/cn/character_skill_trees.json</x:v>
      </x:c>
    </x:row>
    <x:row r="4595" ht="38" customHeight="1">
      <x:c r="A4595" s="6" t="str">
        <x:v>8002002_3</x:v>
      </x:c>
      <x:c r="B4595" s="6" t="str">
        <x:v>8002</x:v>
      </x:c>
      <x:c r="C4595" s="6" t="str">
        <x:v>8002002</x:v>
      </x:c>
      <x:c r="D4595" s="6" t="str"/>
      <x:c r="E4595" s="6" t="n">
        <x:v>3</x:v>
      </x:c>
      <x:c r="F4595" s="6" t="n">
        <x:v>2</x:v>
      </x:c>
      <x:c r="G4595" s="6" t="n">
        <x:v>0</x:v>
      </x:c>
      <x:c r="H4595" s="7" t="str"/>
      <x:c r="I4595" s="7" t="str">
        <x:v>[{"id": "2", "num": 4000}, {"id": "110111", "num": 2}, {"id": "111011", "num": 4}]</x:v>
      </x:c>
      <x:c r="J4595" s="6" t="str">
        <x:v>https://raw.githubusercontent.com/Mar-7th/StarRailRes/dbe8cdfcfb0bf657b9fe1cf92d5537f118ccb487/index_new/cn/character_skill_trees.json</x:v>
      </x:c>
    </x:row>
    <x:row r="4596" ht="38" customHeight="1">
      <x:c r="A4596" s="6" t="str">
        <x:v>8002002_4</x:v>
      </x:c>
      <x:c r="B4596" s="6" t="str">
        <x:v>8002</x:v>
      </x:c>
      <x:c r="C4596" s="6" t="str">
        <x:v>8002002</x:v>
      </x:c>
      <x:c r="D4596" s="6" t="str"/>
      <x:c r="E4596" s="6" t="n">
        <x:v>4</x:v>
      </x:c>
      <x:c r="F4596" s="6" t="n">
        <x:v>3</x:v>
      </x:c>
      <x:c r="G4596" s="6" t="n">
        <x:v>0</x:v>
      </x:c>
      <x:c r="H4596" s="7" t="str"/>
      <x:c r="I4596" s="7" t="str">
        <x:v>[{"id": "2", "num": 8000}, {"id": "110112", "num": 2}, {"id": "111012", "num": 2}]</x:v>
      </x:c>
      <x:c r="J4596" s="6" t="str">
        <x:v>https://raw.githubusercontent.com/Mar-7th/StarRailRes/dbe8cdfcfb0bf657b9fe1cf92d5537f118ccb487/index_new/cn/character_skill_trees.json</x:v>
      </x:c>
    </x:row>
    <x:row r="4597" ht="38" customHeight="1">
      <x:c r="A4597" s="6" t="str">
        <x:v>8002002_5</x:v>
      </x:c>
      <x:c r="B4597" s="6" t="str">
        <x:v>8002</x:v>
      </x:c>
      <x:c r="C4597" s="6" t="str">
        <x:v>8002002</x:v>
      </x:c>
      <x:c r="D4597" s="6" t="str"/>
      <x:c r="E4597" s="6" t="n">
        <x:v>5</x:v>
      </x:c>
      <x:c r="F4597" s="6" t="n">
        <x:v>4</x:v>
      </x:c>
      <x:c r="G4597" s="6" t="n">
        <x:v>0</x:v>
      </x:c>
      <x:c r="H4597" s="7" t="str"/>
      <x:c r="I4597" s="7" t="str">
        <x:v>[{"id": "2", "num": 16000}, {"id": "110112", "num": 4}, {"id": "111012", "num": 3}]</x:v>
      </x:c>
      <x:c r="J4597" s="6" t="str">
        <x:v>https://raw.githubusercontent.com/Mar-7th/StarRailRes/dbe8cdfcfb0bf657b9fe1cf92d5537f118ccb487/index_new/cn/character_skill_trees.json</x:v>
      </x:c>
    </x:row>
    <x:row r="4598" ht="38" customHeight="1">
      <x:c r="A4598" s="6" t="str">
        <x:v>8002002_6</x:v>
      </x:c>
      <x:c r="B4598" s="6" t="str">
        <x:v>8002</x:v>
      </x:c>
      <x:c r="C4598" s="6" t="str">
        <x:v>8002002</x:v>
      </x:c>
      <x:c r="D4598" s="6" t="str"/>
      <x:c r="E4598" s="6" t="n">
        <x:v>6</x:v>
      </x:c>
      <x:c r="F4598" s="6" t="n">
        <x:v>4</x:v>
      </x:c>
      <x:c r="G4598" s="6" t="n">
        <x:v>0</x:v>
      </x:c>
      <x:c r="H4598" s="7" t="str"/>
      <x:c r="I4598" s="7" t="str">
        <x:v>[{"id": "2", "num": 24000}, {"id": "110112", "num": 6}, {"id": "111012", "num": 5}]</x:v>
      </x:c>
      <x:c r="J4598" s="6" t="str">
        <x:v>https://raw.githubusercontent.com/Mar-7th/StarRailRes/dbe8cdfcfb0bf657b9fe1cf92d5537f118ccb487/index_new/cn/character_skill_trees.json</x:v>
      </x:c>
    </x:row>
    <x:row r="4599" ht="38" customHeight="1">
      <x:c r="A4599" s="6" t="str">
        <x:v>8002002_7</x:v>
      </x:c>
      <x:c r="B4599" s="6" t="str">
        <x:v>8002</x:v>
      </x:c>
      <x:c r="C4599" s="6" t="str">
        <x:v>8002002</x:v>
      </x:c>
      <x:c r="D4599" s="6" t="str"/>
      <x:c r="E4599" s="6" t="n">
        <x:v>7</x:v>
      </x:c>
      <x:c r="F4599" s="6" t="n">
        <x:v>5</x:v>
      </x:c>
      <x:c r="G4599" s="6" t="n">
        <x:v>0</x:v>
      </x:c>
      <x:c r="H4599" s="7" t="str"/>
      <x:c r="I4599" s="7" t="str">
        <x:v>[{"id": "2", "num": 36000}, {"id": "110113", "num": 2}, {"id": "111013", "num": 2}]</x:v>
      </x:c>
      <x:c r="J4599" s="6" t="str">
        <x:v>https://raw.githubusercontent.com/Mar-7th/StarRailRes/dbe8cdfcfb0bf657b9fe1cf92d5537f118ccb487/index_new/cn/character_skill_trees.json</x:v>
      </x:c>
    </x:row>
    <x:row r="4600" ht="53" customHeight="1">
      <x:c r="A4600" s="6" t="str">
        <x:v>8002002_8</x:v>
      </x:c>
      <x:c r="B4600" s="6" t="str">
        <x:v>8002</x:v>
      </x:c>
      <x:c r="C4600" s="6" t="str">
        <x:v>8002002</x:v>
      </x:c>
      <x:c r="D4600" s="6" t="str"/>
      <x:c r="E4600" s="6" t="n">
        <x:v>8</x:v>
      </x:c>
      <x:c r="F4600" s="6" t="n">
        <x:v>5</x:v>
      </x:c>
      <x:c r="G4600" s="6" t="n">
        <x:v>0</x:v>
      </x:c>
      <x:c r="H4600" s="7" t="str"/>
      <x:c r="I4600" s="7" t="str">
        <x:v>[{"id": "2", "num": 64000}, {"id": "110113", "num": 4}, {"id": "110501", "num": 1}, {"id": "111013", "num": 3}]</x:v>
      </x:c>
      <x:c r="J4600" s="6" t="str">
        <x:v>https://raw.githubusercontent.com/Mar-7th/StarRailRes/dbe8cdfcfb0bf657b9fe1cf92d5537f118ccb487/index_new/cn/character_skill_trees.json</x:v>
      </x:c>
    </x:row>
    <x:row r="4601" ht="38" customHeight="1">
      <x:c r="A4601" s="6" t="str">
        <x:v>8002002_9</x:v>
      </x:c>
      <x:c r="B4601" s="6" t="str">
        <x:v>8002</x:v>
      </x:c>
      <x:c r="C4601" s="6" t="str">
        <x:v>8002002</x:v>
      </x:c>
      <x:c r="D4601" s="6" t="str"/>
      <x:c r="E4601" s="6" t="n">
        <x:v>9</x:v>
      </x:c>
      <x:c r="F4601" s="6" t="n">
        <x:v>6</x:v>
      </x:c>
      <x:c r="G4601" s="6" t="n">
        <x:v>0</x:v>
      </x:c>
      <x:c r="H4601" s="7" t="str"/>
      <x:c r="I4601" s="7" t="str">
        <x:v>[{"id": "2", "num": 128000}, {"id": "110113", "num": 6}, {"id": "110501", "num": 1}]</x:v>
      </x:c>
      <x:c r="J4601" s="6" t="str">
        <x:v>https://raw.githubusercontent.com/Mar-7th/StarRailRes/dbe8cdfcfb0bf657b9fe1cf92d5537f118ccb487/index_new/cn/character_skill_trees.json</x:v>
      </x:c>
    </x:row>
    <x:row r="4602" ht="53" customHeight="1">
      <x:c r="A4602" s="6" t="str">
        <x:v>8002002_10</x:v>
      </x:c>
      <x:c r="B4602" s="6" t="str">
        <x:v>8002</x:v>
      </x:c>
      <x:c r="C4602" s="6" t="str">
        <x:v>8002002</x:v>
      </x:c>
      <x:c r="D4602" s="6" t="str"/>
      <x:c r="E4602" s="6" t="n">
        <x:v>10</x:v>
      </x:c>
      <x:c r="F4602" s="6" t="n">
        <x:v>6</x:v>
      </x:c>
      <x:c r="G4602" s="6" t="n">
        <x:v>0</x:v>
      </x:c>
      <x:c r="H4602" s="7" t="str"/>
      <x:c r="I4602" s="7" t="str">
        <x:v>[{"id": "2", "num": 240000}, {"id": "110113", "num": 11}, {"id": "241", "num": 1}, {"id": "110501", "num": 1}]</x:v>
      </x:c>
      <x:c r="J4602" s="6" t="str">
        <x:v>https://raw.githubusercontent.com/Mar-7th/StarRailRes/dbe8cdfcfb0bf657b9fe1cf92d5537f118ccb487/index_new/cn/character_skill_trees.json</x:v>
      </x:c>
    </x:row>
    <x:row r="4603" ht="20" customHeight="1">
      <x:c r="A4603" s="6" t="str">
        <x:v>8002003_1</x:v>
      </x:c>
      <x:c r="B4603" s="6" t="str">
        <x:v>8002</x:v>
      </x:c>
      <x:c r="C4603" s="6" t="str">
        <x:v>8002003</x:v>
      </x:c>
      <x:c r="D4603" s="6" t="str"/>
      <x:c r="E4603" s="6" t="n">
        <x:v>1</x:v>
      </x:c>
      <x:c r="F4603" s="6" t="n">
        <x:v>0</x:v>
      </x:c>
      <x:c r="G4603" s="6" t="n">
        <x:v>0</x:v>
      </x:c>
      <x:c r="H4603" s="7" t="str"/>
      <x:c r="I4603" s="7" t="str">
        <x:v>[]</x:v>
      </x:c>
      <x:c r="J4603" s="6" t="str">
        <x:v>https://raw.githubusercontent.com/Mar-7th/StarRailRes/dbe8cdfcfb0bf657b9fe1cf92d5537f118ccb487/index_new/cn/character_skill_trees.json</x:v>
      </x:c>
    </x:row>
    <x:row r="4604" ht="38" customHeight="1">
      <x:c r="A4604" s="6" t="str">
        <x:v>8002003_2</x:v>
      </x:c>
      <x:c r="B4604" s="6" t="str">
        <x:v>8002</x:v>
      </x:c>
      <x:c r="C4604" s="6" t="str">
        <x:v>8002003</x:v>
      </x:c>
      <x:c r="D4604" s="6" t="str"/>
      <x:c r="E4604" s="6" t="n">
        <x:v>2</x:v>
      </x:c>
      <x:c r="F4604" s="6" t="n">
        <x:v>1</x:v>
      </x:c>
      <x:c r="G4604" s="6" t="n">
        <x:v>0</x:v>
      </x:c>
      <x:c r="H4604" s="7" t="str"/>
      <x:c r="I4604" s="7" t="str">
        <x:v>[{"id": "2", "num": 2000}, {"id": "111011", "num": 2}]</x:v>
      </x:c>
      <x:c r="J4604" s="6" t="str">
        <x:v>https://raw.githubusercontent.com/Mar-7th/StarRailRes/dbe8cdfcfb0bf657b9fe1cf92d5537f118ccb487/index_new/cn/character_skill_trees.json</x:v>
      </x:c>
    </x:row>
    <x:row r="4605" ht="38" customHeight="1">
      <x:c r="A4605" s="6" t="str">
        <x:v>8002003_3</x:v>
      </x:c>
      <x:c r="B4605" s="6" t="str">
        <x:v>8002</x:v>
      </x:c>
      <x:c r="C4605" s="6" t="str">
        <x:v>8002003</x:v>
      </x:c>
      <x:c r="D4605" s="6" t="str"/>
      <x:c r="E4605" s="6" t="n">
        <x:v>3</x:v>
      </x:c>
      <x:c r="F4605" s="6" t="n">
        <x:v>2</x:v>
      </x:c>
      <x:c r="G4605" s="6" t="n">
        <x:v>0</x:v>
      </x:c>
      <x:c r="H4605" s="7" t="str"/>
      <x:c r="I4605" s="7" t="str">
        <x:v>[{"id": "2", "num": 4000}, {"id": "110111", "num": 2}, {"id": "111011", "num": 4}]</x:v>
      </x:c>
      <x:c r="J4605" s="6" t="str">
        <x:v>https://raw.githubusercontent.com/Mar-7th/StarRailRes/dbe8cdfcfb0bf657b9fe1cf92d5537f118ccb487/index_new/cn/character_skill_trees.json</x:v>
      </x:c>
    </x:row>
    <x:row r="4606" ht="38" customHeight="1">
      <x:c r="A4606" s="6" t="str">
        <x:v>8002003_4</x:v>
      </x:c>
      <x:c r="B4606" s="6" t="str">
        <x:v>8002</x:v>
      </x:c>
      <x:c r="C4606" s="6" t="str">
        <x:v>8002003</x:v>
      </x:c>
      <x:c r="D4606" s="6" t="str"/>
      <x:c r="E4606" s="6" t="n">
        <x:v>4</x:v>
      </x:c>
      <x:c r="F4606" s="6" t="n">
        <x:v>3</x:v>
      </x:c>
      <x:c r="G4606" s="6" t="n">
        <x:v>0</x:v>
      </x:c>
      <x:c r="H4606" s="7" t="str"/>
      <x:c r="I4606" s="7" t="str">
        <x:v>[{"id": "2", "num": 8000}, {"id": "110112", "num": 2}, {"id": "111012", "num": 2}]</x:v>
      </x:c>
      <x:c r="J4606" s="6" t="str">
        <x:v>https://raw.githubusercontent.com/Mar-7th/StarRailRes/dbe8cdfcfb0bf657b9fe1cf92d5537f118ccb487/index_new/cn/character_skill_trees.json</x:v>
      </x:c>
    </x:row>
    <x:row r="4607" ht="38" customHeight="1">
      <x:c r="A4607" s="6" t="str">
        <x:v>8002003_5</x:v>
      </x:c>
      <x:c r="B4607" s="6" t="str">
        <x:v>8002</x:v>
      </x:c>
      <x:c r="C4607" s="6" t="str">
        <x:v>8002003</x:v>
      </x:c>
      <x:c r="D4607" s="6" t="str"/>
      <x:c r="E4607" s="6" t="n">
        <x:v>5</x:v>
      </x:c>
      <x:c r="F4607" s="6" t="n">
        <x:v>4</x:v>
      </x:c>
      <x:c r="G4607" s="6" t="n">
        <x:v>0</x:v>
      </x:c>
      <x:c r="H4607" s="7" t="str"/>
      <x:c r="I4607" s="7" t="str">
        <x:v>[{"id": "2", "num": 16000}, {"id": "110112", "num": 4}, {"id": "111012", "num": 3}]</x:v>
      </x:c>
      <x:c r="J4607" s="6" t="str">
        <x:v>https://raw.githubusercontent.com/Mar-7th/StarRailRes/dbe8cdfcfb0bf657b9fe1cf92d5537f118ccb487/index_new/cn/character_skill_trees.json</x:v>
      </x:c>
    </x:row>
    <x:row r="4608" ht="38" customHeight="1">
      <x:c r="A4608" s="6" t="str">
        <x:v>8002003_6</x:v>
      </x:c>
      <x:c r="B4608" s="6" t="str">
        <x:v>8002</x:v>
      </x:c>
      <x:c r="C4608" s="6" t="str">
        <x:v>8002003</x:v>
      </x:c>
      <x:c r="D4608" s="6" t="str"/>
      <x:c r="E4608" s="6" t="n">
        <x:v>6</x:v>
      </x:c>
      <x:c r="F4608" s="6" t="n">
        <x:v>4</x:v>
      </x:c>
      <x:c r="G4608" s="6" t="n">
        <x:v>0</x:v>
      </x:c>
      <x:c r="H4608" s="7" t="str"/>
      <x:c r="I4608" s="7" t="str">
        <x:v>[{"id": "2", "num": 24000}, {"id": "110112", "num": 6}, {"id": "111012", "num": 5}]</x:v>
      </x:c>
      <x:c r="J4608" s="6" t="str">
        <x:v>https://raw.githubusercontent.com/Mar-7th/StarRailRes/dbe8cdfcfb0bf657b9fe1cf92d5537f118ccb487/index_new/cn/character_skill_trees.json</x:v>
      </x:c>
    </x:row>
    <x:row r="4609" ht="38" customHeight="1">
      <x:c r="A4609" s="6" t="str">
        <x:v>8002003_7</x:v>
      </x:c>
      <x:c r="B4609" s="6" t="str">
        <x:v>8002</x:v>
      </x:c>
      <x:c r="C4609" s="6" t="str">
        <x:v>8002003</x:v>
      </x:c>
      <x:c r="D4609" s="6" t="str"/>
      <x:c r="E4609" s="6" t="n">
        <x:v>7</x:v>
      </x:c>
      <x:c r="F4609" s="6" t="n">
        <x:v>5</x:v>
      </x:c>
      <x:c r="G4609" s="6" t="n">
        <x:v>0</x:v>
      </x:c>
      <x:c r="H4609" s="7" t="str"/>
      <x:c r="I4609" s="7" t="str">
        <x:v>[{"id": "2", "num": 36000}, {"id": "110113", "num": 2}, {"id": "111013", "num": 2}]</x:v>
      </x:c>
      <x:c r="J4609" s="6" t="str">
        <x:v>https://raw.githubusercontent.com/Mar-7th/StarRailRes/dbe8cdfcfb0bf657b9fe1cf92d5537f118ccb487/index_new/cn/character_skill_trees.json</x:v>
      </x:c>
    </x:row>
    <x:row r="4610" ht="53" customHeight="1">
      <x:c r="A4610" s="6" t="str">
        <x:v>8002003_8</x:v>
      </x:c>
      <x:c r="B4610" s="6" t="str">
        <x:v>8002</x:v>
      </x:c>
      <x:c r="C4610" s="6" t="str">
        <x:v>8002003</x:v>
      </x:c>
      <x:c r="D4610" s="6" t="str"/>
      <x:c r="E4610" s="6" t="n">
        <x:v>8</x:v>
      </x:c>
      <x:c r="F4610" s="6" t="n">
        <x:v>5</x:v>
      </x:c>
      <x:c r="G4610" s="6" t="n">
        <x:v>0</x:v>
      </x:c>
      <x:c r="H4610" s="7" t="str"/>
      <x:c r="I4610" s="7" t="str">
        <x:v>[{"id": "2", "num": 64000}, {"id": "110113", "num": 4}, {"id": "110501", "num": 1}, {"id": "111013", "num": 3}]</x:v>
      </x:c>
      <x:c r="J4610" s="6" t="str">
        <x:v>https://raw.githubusercontent.com/Mar-7th/StarRailRes/dbe8cdfcfb0bf657b9fe1cf92d5537f118ccb487/index_new/cn/character_skill_trees.json</x:v>
      </x:c>
    </x:row>
    <x:row r="4611" ht="38" customHeight="1">
      <x:c r="A4611" s="6" t="str">
        <x:v>8002003_9</x:v>
      </x:c>
      <x:c r="B4611" s="6" t="str">
        <x:v>8002</x:v>
      </x:c>
      <x:c r="C4611" s="6" t="str">
        <x:v>8002003</x:v>
      </x:c>
      <x:c r="D4611" s="6" t="str"/>
      <x:c r="E4611" s="6" t="n">
        <x:v>9</x:v>
      </x:c>
      <x:c r="F4611" s="6" t="n">
        <x:v>6</x:v>
      </x:c>
      <x:c r="G4611" s="6" t="n">
        <x:v>0</x:v>
      </x:c>
      <x:c r="H4611" s="7" t="str"/>
      <x:c r="I4611" s="7" t="str">
        <x:v>[{"id": "2", "num": 128000}, {"id": "110113", "num": 6}, {"id": "110501", "num": 1}]</x:v>
      </x:c>
      <x:c r="J4611" s="6" t="str">
        <x:v>https://raw.githubusercontent.com/Mar-7th/StarRailRes/dbe8cdfcfb0bf657b9fe1cf92d5537f118ccb487/index_new/cn/character_skill_trees.json</x:v>
      </x:c>
    </x:row>
    <x:row r="4612" ht="53" customHeight="1">
      <x:c r="A4612" s="6" t="str">
        <x:v>8002003_10</x:v>
      </x:c>
      <x:c r="B4612" s="6" t="str">
        <x:v>8002</x:v>
      </x:c>
      <x:c r="C4612" s="6" t="str">
        <x:v>8002003</x:v>
      </x:c>
      <x:c r="D4612" s="6" t="str"/>
      <x:c r="E4612" s="6" t="n">
        <x:v>10</x:v>
      </x:c>
      <x:c r="F4612" s="6" t="n">
        <x:v>6</x:v>
      </x:c>
      <x:c r="G4612" s="6" t="n">
        <x:v>0</x:v>
      </x:c>
      <x:c r="H4612" s="7" t="str"/>
      <x:c r="I4612" s="7" t="str">
        <x:v>[{"id": "2", "num": 240000}, {"id": "110113", "num": 11}, {"id": "241", "num": 1}, {"id": "110501", "num": 1}]</x:v>
      </x:c>
      <x:c r="J4612" s="6" t="str">
        <x:v>https://raw.githubusercontent.com/Mar-7th/StarRailRes/dbe8cdfcfb0bf657b9fe1cf92d5537f118ccb487/index_new/cn/character_skill_trees.json</x:v>
      </x:c>
    </x:row>
    <x:row r="4613" ht="20" customHeight="1">
      <x:c r="A4613" s="6" t="str">
        <x:v>8002004_1</x:v>
      </x:c>
      <x:c r="B4613" s="6" t="str">
        <x:v>8002</x:v>
      </x:c>
      <x:c r="C4613" s="6" t="str">
        <x:v>8002004</x:v>
      </x:c>
      <x:c r="D4613" s="6" t="str"/>
      <x:c r="E4613" s="6" t="n">
        <x:v>1</x:v>
      </x:c>
      <x:c r="F4613" s="6" t="n">
        <x:v>0</x:v>
      </x:c>
      <x:c r="G4613" s="6" t="n">
        <x:v>0</x:v>
      </x:c>
      <x:c r="H4613" s="7" t="str"/>
      <x:c r="I4613" s="7" t="str">
        <x:v>[]</x:v>
      </x:c>
      <x:c r="J4613" s="6" t="str">
        <x:v>https://raw.githubusercontent.com/Mar-7th/StarRailRes/dbe8cdfcfb0bf657b9fe1cf92d5537f118ccb487/index_new/cn/character_skill_trees.json</x:v>
      </x:c>
    </x:row>
    <x:row r="4614" ht="38" customHeight="1">
      <x:c r="A4614" s="6" t="str">
        <x:v>8002004_2</x:v>
      </x:c>
      <x:c r="B4614" s="6" t="str">
        <x:v>8002</x:v>
      </x:c>
      <x:c r="C4614" s="6" t="str">
        <x:v>8002004</x:v>
      </x:c>
      <x:c r="D4614" s="6" t="str"/>
      <x:c r="E4614" s="6" t="n">
        <x:v>2</x:v>
      </x:c>
      <x:c r="F4614" s="6" t="n">
        <x:v>1</x:v>
      </x:c>
      <x:c r="G4614" s="6" t="n">
        <x:v>0</x:v>
      </x:c>
      <x:c r="H4614" s="7" t="str"/>
      <x:c r="I4614" s="7" t="str">
        <x:v>[{"id": "2", "num": 2000}, {"id": "111011", "num": 2}]</x:v>
      </x:c>
      <x:c r="J4614" s="6" t="str">
        <x:v>https://raw.githubusercontent.com/Mar-7th/StarRailRes/dbe8cdfcfb0bf657b9fe1cf92d5537f118ccb487/index_new/cn/character_skill_trees.json</x:v>
      </x:c>
    </x:row>
    <x:row r="4615" ht="38" customHeight="1">
      <x:c r="A4615" s="6" t="str">
        <x:v>8002004_3</x:v>
      </x:c>
      <x:c r="B4615" s="6" t="str">
        <x:v>8002</x:v>
      </x:c>
      <x:c r="C4615" s="6" t="str">
        <x:v>8002004</x:v>
      </x:c>
      <x:c r="D4615" s="6" t="str"/>
      <x:c r="E4615" s="6" t="n">
        <x:v>3</x:v>
      </x:c>
      <x:c r="F4615" s="6" t="n">
        <x:v>2</x:v>
      </x:c>
      <x:c r="G4615" s="6" t="n">
        <x:v>0</x:v>
      </x:c>
      <x:c r="H4615" s="7" t="str"/>
      <x:c r="I4615" s="7" t="str">
        <x:v>[{"id": "2", "num": 4000}, {"id": "110111", "num": 2}, {"id": "111011", "num": 4}]</x:v>
      </x:c>
      <x:c r="J4615" s="6" t="str">
        <x:v>https://raw.githubusercontent.com/Mar-7th/StarRailRes/dbe8cdfcfb0bf657b9fe1cf92d5537f118ccb487/index_new/cn/character_skill_trees.json</x:v>
      </x:c>
    </x:row>
    <x:row r="4616" ht="38" customHeight="1">
      <x:c r="A4616" s="6" t="str">
        <x:v>8002004_4</x:v>
      </x:c>
      <x:c r="B4616" s="6" t="str">
        <x:v>8002</x:v>
      </x:c>
      <x:c r="C4616" s="6" t="str">
        <x:v>8002004</x:v>
      </x:c>
      <x:c r="D4616" s="6" t="str"/>
      <x:c r="E4616" s="6" t="n">
        <x:v>4</x:v>
      </x:c>
      <x:c r="F4616" s="6" t="n">
        <x:v>3</x:v>
      </x:c>
      <x:c r="G4616" s="6" t="n">
        <x:v>0</x:v>
      </x:c>
      <x:c r="H4616" s="7" t="str"/>
      <x:c r="I4616" s="7" t="str">
        <x:v>[{"id": "2", "num": 8000}, {"id": "110112", "num": 2}, {"id": "111012", "num": 2}]</x:v>
      </x:c>
      <x:c r="J4616" s="6" t="str">
        <x:v>https://raw.githubusercontent.com/Mar-7th/StarRailRes/dbe8cdfcfb0bf657b9fe1cf92d5537f118ccb487/index_new/cn/character_skill_trees.json</x:v>
      </x:c>
    </x:row>
    <x:row r="4617" ht="38" customHeight="1">
      <x:c r="A4617" s="6" t="str">
        <x:v>8002004_5</x:v>
      </x:c>
      <x:c r="B4617" s="6" t="str">
        <x:v>8002</x:v>
      </x:c>
      <x:c r="C4617" s="6" t="str">
        <x:v>8002004</x:v>
      </x:c>
      <x:c r="D4617" s="6" t="str"/>
      <x:c r="E4617" s="6" t="n">
        <x:v>5</x:v>
      </x:c>
      <x:c r="F4617" s="6" t="n">
        <x:v>4</x:v>
      </x:c>
      <x:c r="G4617" s="6" t="n">
        <x:v>0</x:v>
      </x:c>
      <x:c r="H4617" s="7" t="str"/>
      <x:c r="I4617" s="7" t="str">
        <x:v>[{"id": "2", "num": 16000}, {"id": "110112", "num": 4}, {"id": "111012", "num": 3}]</x:v>
      </x:c>
      <x:c r="J4617" s="6" t="str">
        <x:v>https://raw.githubusercontent.com/Mar-7th/StarRailRes/dbe8cdfcfb0bf657b9fe1cf92d5537f118ccb487/index_new/cn/character_skill_trees.json</x:v>
      </x:c>
    </x:row>
    <x:row r="4618" ht="38" customHeight="1">
      <x:c r="A4618" s="6" t="str">
        <x:v>8002004_6</x:v>
      </x:c>
      <x:c r="B4618" s="6" t="str">
        <x:v>8002</x:v>
      </x:c>
      <x:c r="C4618" s="6" t="str">
        <x:v>8002004</x:v>
      </x:c>
      <x:c r="D4618" s="6" t="str"/>
      <x:c r="E4618" s="6" t="n">
        <x:v>6</x:v>
      </x:c>
      <x:c r="F4618" s="6" t="n">
        <x:v>4</x:v>
      </x:c>
      <x:c r="G4618" s="6" t="n">
        <x:v>0</x:v>
      </x:c>
      <x:c r="H4618" s="7" t="str"/>
      <x:c r="I4618" s="7" t="str">
        <x:v>[{"id": "2", "num": 24000}, {"id": "110112", "num": 6}, {"id": "111012", "num": 5}]</x:v>
      </x:c>
      <x:c r="J4618" s="6" t="str">
        <x:v>https://raw.githubusercontent.com/Mar-7th/StarRailRes/dbe8cdfcfb0bf657b9fe1cf92d5537f118ccb487/index_new/cn/character_skill_trees.json</x:v>
      </x:c>
    </x:row>
    <x:row r="4619" ht="38" customHeight="1">
      <x:c r="A4619" s="6" t="str">
        <x:v>8002004_7</x:v>
      </x:c>
      <x:c r="B4619" s="6" t="str">
        <x:v>8002</x:v>
      </x:c>
      <x:c r="C4619" s="6" t="str">
        <x:v>8002004</x:v>
      </x:c>
      <x:c r="D4619" s="6" t="str"/>
      <x:c r="E4619" s="6" t="n">
        <x:v>7</x:v>
      </x:c>
      <x:c r="F4619" s="6" t="n">
        <x:v>5</x:v>
      </x:c>
      <x:c r="G4619" s="6" t="n">
        <x:v>0</x:v>
      </x:c>
      <x:c r="H4619" s="7" t="str"/>
      <x:c r="I4619" s="7" t="str">
        <x:v>[{"id": "2", "num": 36000}, {"id": "110113", "num": 2}, {"id": "111013", "num": 2}]</x:v>
      </x:c>
      <x:c r="J4619" s="6" t="str">
        <x:v>https://raw.githubusercontent.com/Mar-7th/StarRailRes/dbe8cdfcfb0bf657b9fe1cf92d5537f118ccb487/index_new/cn/character_skill_trees.json</x:v>
      </x:c>
    </x:row>
    <x:row r="4620" ht="53" customHeight="1">
      <x:c r="A4620" s="6" t="str">
        <x:v>8002004_8</x:v>
      </x:c>
      <x:c r="B4620" s="6" t="str">
        <x:v>8002</x:v>
      </x:c>
      <x:c r="C4620" s="6" t="str">
        <x:v>8002004</x:v>
      </x:c>
      <x:c r="D4620" s="6" t="str"/>
      <x:c r="E4620" s="6" t="n">
        <x:v>8</x:v>
      </x:c>
      <x:c r="F4620" s="6" t="n">
        <x:v>5</x:v>
      </x:c>
      <x:c r="G4620" s="6" t="n">
        <x:v>0</x:v>
      </x:c>
      <x:c r="H4620" s="7" t="str"/>
      <x:c r="I4620" s="7" t="str">
        <x:v>[{"id": "2", "num": 64000}, {"id": "110113", "num": 4}, {"id": "110501", "num": 1}, {"id": "111013", "num": 3}]</x:v>
      </x:c>
      <x:c r="J4620" s="6" t="str">
        <x:v>https://raw.githubusercontent.com/Mar-7th/StarRailRes/dbe8cdfcfb0bf657b9fe1cf92d5537f118ccb487/index_new/cn/character_skill_trees.json</x:v>
      </x:c>
    </x:row>
    <x:row r="4621" ht="38" customHeight="1">
      <x:c r="A4621" s="6" t="str">
        <x:v>8002004_9</x:v>
      </x:c>
      <x:c r="B4621" s="6" t="str">
        <x:v>8002</x:v>
      </x:c>
      <x:c r="C4621" s="6" t="str">
        <x:v>8002004</x:v>
      </x:c>
      <x:c r="D4621" s="6" t="str"/>
      <x:c r="E4621" s="6" t="n">
        <x:v>9</x:v>
      </x:c>
      <x:c r="F4621" s="6" t="n">
        <x:v>6</x:v>
      </x:c>
      <x:c r="G4621" s="6" t="n">
        <x:v>0</x:v>
      </x:c>
      <x:c r="H4621" s="7" t="str"/>
      <x:c r="I4621" s="7" t="str">
        <x:v>[{"id": "2", "num": 128000}, {"id": "110113", "num": 6}, {"id": "110501", "num": 1}]</x:v>
      </x:c>
      <x:c r="J4621" s="6" t="str">
        <x:v>https://raw.githubusercontent.com/Mar-7th/StarRailRes/dbe8cdfcfb0bf657b9fe1cf92d5537f118ccb487/index_new/cn/character_skill_trees.json</x:v>
      </x:c>
    </x:row>
    <x:row r="4622" ht="53" customHeight="1">
      <x:c r="A4622" s="6" t="str">
        <x:v>8002004_10</x:v>
      </x:c>
      <x:c r="B4622" s="6" t="str">
        <x:v>8002</x:v>
      </x:c>
      <x:c r="C4622" s="6" t="str">
        <x:v>8002004</x:v>
      </x:c>
      <x:c r="D4622" s="6" t="str"/>
      <x:c r="E4622" s="6" t="n">
        <x:v>10</x:v>
      </x:c>
      <x:c r="F4622" s="6" t="n">
        <x:v>6</x:v>
      </x:c>
      <x:c r="G4622" s="6" t="n">
        <x:v>0</x:v>
      </x:c>
      <x:c r="H4622" s="7" t="str"/>
      <x:c r="I4622" s="7" t="str">
        <x:v>[{"id": "2", "num": 240000}, {"id": "110113", "num": 11}, {"id": "241", "num": 1}, {"id": "110501", "num": 1}]</x:v>
      </x:c>
      <x:c r="J4622" s="6" t="str">
        <x:v>https://raw.githubusercontent.com/Mar-7th/StarRailRes/dbe8cdfcfb0bf657b9fe1cf92d5537f118ccb487/index_new/cn/character_skill_trees.json</x:v>
      </x:c>
    </x:row>
    <x:row r="4623" ht="20" customHeight="1">
      <x:c r="A4623" s="6" t="str">
        <x:v>8002007_1</x:v>
      </x:c>
      <x:c r="B4623" s="6" t="str">
        <x:v>8002</x:v>
      </x:c>
      <x:c r="C4623" s="6" t="str">
        <x:v>8002007</x:v>
      </x:c>
      <x:c r="D4623" s="6" t="str"/>
      <x:c r="E4623" s="6" t="n">
        <x:v>1</x:v>
      </x:c>
      <x:c r="F4623" s="6" t="n">
        <x:v>0</x:v>
      </x:c>
      <x:c r="G4623" s="6" t="n">
        <x:v>0</x:v>
      </x:c>
      <x:c r="H4623" s="7" t="str"/>
      <x:c r="I4623" s="7" t="str">
        <x:v>[]</x:v>
      </x:c>
      <x:c r="J4623" s="6" t="str">
        <x:v>https://raw.githubusercontent.com/Mar-7th/StarRailRes/dbe8cdfcfb0bf657b9fe1cf92d5537f118ccb487/index_new/cn/character_skill_trees.json</x:v>
      </x:c>
    </x:row>
    <x:row r="4624" ht="38" customHeight="1">
      <x:c r="A4624" s="6" t="str">
        <x:v>8002101_1</x:v>
      </x:c>
      <x:c r="B4624" s="6" t="str">
        <x:v>8002</x:v>
      </x:c>
      <x:c r="C4624" s="6" t="str">
        <x:v>8002101</x:v>
      </x:c>
      <x:c r="D4624" s="6" t="str">
        <x:v>蓄势</x:v>
      </x:c>
      <x:c r="E4624" s="6" t="n">
        <x:v>1</x:v>
      </x:c>
      <x:c r="F4624" s="6" t="n">
        <x:v>2</x:v>
      </x:c>
      <x:c r="G4624" s="6" t="n">
        <x:v>0</x:v>
      </x:c>
      <x:c r="H4624" s="7" t="str">
        <x:v>战斗开始时，立刻恢复#1[i]点能量。</x:v>
      </x:c>
      <x:c r="I4624" s="7" t="str">
        <x:v>[{"id": "2", "num": 4000}, {"id": "110111", "num": 2}, {"id": "110501", "num": 1}]</x:v>
      </x:c>
      <x:c r="J4624" s="6" t="str">
        <x:v>https://raw.githubusercontent.com/Mar-7th/StarRailRes/dbe8cdfcfb0bf657b9fe1cf92d5537f118ccb487/index_new/cn/character_skill_trees.json</x:v>
      </x:c>
    </x:row>
    <x:row r="4625" ht="53" customHeight="1">
      <x:c r="A4625" s="6" t="str">
        <x:v>8002102_1</x:v>
      </x:c>
      <x:c r="B4625" s="6" t="str">
        <x:v>8002</x:v>
      </x:c>
      <x:c r="C4625" s="6" t="str">
        <x:v>8002102</x:v>
      </x:c>
      <x:c r="D4625" s="6" t="str">
        <x:v>坚韧</x:v>
      </x:c>
      <x:c r="E4625" s="6" t="n">
        <x:v>1</x:v>
      </x:c>
      <x:c r="F4625" s="6" t="n">
        <x:v>4</x:v>
      </x:c>
      <x:c r="G4625" s="6" t="n">
        <x:v>0</x:v>
      </x:c>
      <x:c r="H4625" s="7" t="str">
        <x:v>天赋的效果每层同时使开拓者的防御力提高#1[i]%。</x:v>
      </x:c>
      <x:c r="I4625" s="7" t="str">
        <x:v>[{"id": "2", "num": 16000}, {"id": "110112", "num": 4}, {"id": "241", "num": 1}, {"id": "110501", "num": 1}]</x:v>
      </x:c>
      <x:c r="J4625" s="6" t="str">
        <x:v>https://raw.githubusercontent.com/Mar-7th/StarRailRes/dbe8cdfcfb0bf657b9fe1cf92d5537f118ccb487/index_new/cn/character_skill_trees.json</x:v>
      </x:c>
    </x:row>
    <x:row r="4626" ht="53" customHeight="1">
      <x:c r="A4626" s="6" t="str">
        <x:v>8002103_1</x:v>
      </x:c>
      <x:c r="B4626" s="6" t="str">
        <x:v>8002</x:v>
      </x:c>
      <x:c r="C4626" s="6" t="str">
        <x:v>8002103</x:v>
      </x:c>
      <x:c r="D4626" s="6" t="str">
        <x:v>斗志</x:v>
      </x:c>
      <x:c r="E4626" s="6" t="n">
        <x:v>1</x:v>
      </x:c>
      <x:c r="F4626" s="6" t="n">
        <x:v>6</x:v>
      </x:c>
      <x:c r="G4626" s="6" t="n">
        <x:v>0</x:v>
      </x:c>
      <x:c r="H4626" s="7" t="str">
        <x:v>施放战技或终结技【全胜•安息全垒打】时，对指定敌方目标造成的伤害提高#1[i]%。</x:v>
      </x:c>
      <x:c r="I4626" s="7" t="str">
        <x:v>[{"id": "2", "num": 128000}, {"id": "110113", "num": 6}, {"id": "241", "num": 1}, {"id": "110501", "num": 1}]</x:v>
      </x:c>
      <x:c r="J4626" s="6" t="str">
        <x:v>https://raw.githubusercontent.com/Mar-7th/StarRailRes/dbe8cdfcfb0bf657b9fe1cf92d5537f118ccb487/index_new/cn/character_skill_trees.json</x:v>
      </x:c>
    </x:row>
    <x:row r="4627" ht="38" customHeight="1">
      <x:c r="A4627" s="6" t="str">
        <x:v>8002201_1</x:v>
      </x:c>
      <x:c r="B4627" s="6" t="str">
        <x:v>8002</x:v>
      </x:c>
      <x:c r="C4627" s="6" t="str">
        <x:v>8002201</x:v>
      </x:c>
      <x:c r="D4627" s="6" t="str">
        <x:v>攻击强化</x:v>
      </x:c>
      <x:c r="E4627" s="6" t="n">
        <x:v>1</x:v>
      </x:c>
      <x:c r="F4627" s="6" t="n">
        <x:v>0</x:v>
      </x:c>
      <x:c r="G4627" s="6" t="n">
        <x:v>1</x:v>
      </x:c>
      <x:c r="H4627" s="7" t="str"/>
      <x:c r="I4627" s="7" t="str">
        <x:v>[{"id": "2", "num": 2000}, {"id": "111011", "num": 2}]</x:v>
      </x:c>
      <x:c r="J4627" s="6" t="str">
        <x:v>https://raw.githubusercontent.com/Mar-7th/StarRailRes/dbe8cdfcfb0bf657b9fe1cf92d5537f118ccb487/index_new/cn/character_skill_trees.json</x:v>
      </x:c>
    </x:row>
    <x:row r="4628" ht="38" customHeight="1">
      <x:c r="A4628" s="6" t="str">
        <x:v>8002202_1</x:v>
      </x:c>
      <x:c r="B4628" s="6" t="str">
        <x:v>8002</x:v>
      </x:c>
      <x:c r="C4628" s="6" t="str">
        <x:v>8002202</x:v>
      </x:c>
      <x:c r="D4628" s="6" t="str">
        <x:v>生命强化</x:v>
      </x:c>
      <x:c r="E4628" s="6" t="n">
        <x:v>1</x:v>
      </x:c>
      <x:c r="F4628" s="6" t="n">
        <x:v>2</x:v>
      </x:c>
      <x:c r="G4628" s="6" t="n">
        <x:v>0</x:v>
      </x:c>
      <x:c r="H4628" s="7" t="str"/>
      <x:c r="I4628" s="7" t="str">
        <x:v>[{"id": "2", "num": 4000}, {"id": "110111", "num": 2}, {"id": "111011", "num": 4}]</x:v>
      </x:c>
      <x:c r="J4628" s="6" t="str">
        <x:v>https://raw.githubusercontent.com/Mar-7th/StarRailRes/dbe8cdfcfb0bf657b9fe1cf92d5537f118ccb487/index_new/cn/character_skill_trees.json</x:v>
      </x:c>
    </x:row>
    <x:row r="4629" ht="38" customHeight="1">
      <x:c r="A4629" s="6" t="str">
        <x:v>8002203_1</x:v>
      </x:c>
      <x:c r="B4629" s="6" t="str">
        <x:v>8002</x:v>
      </x:c>
      <x:c r="C4629" s="6" t="str">
        <x:v>8002203</x:v>
      </x:c>
      <x:c r="D4629" s="6" t="str">
        <x:v>攻击强化</x:v>
      </x:c>
      <x:c r="E4629" s="6" t="n">
        <x:v>1</x:v>
      </x:c>
      <x:c r="F4629" s="6" t="n">
        <x:v>3</x:v>
      </x:c>
      <x:c r="G4629" s="6" t="n">
        <x:v>0</x:v>
      </x:c>
      <x:c r="H4629" s="7" t="str"/>
      <x:c r="I4629" s="7" t="str">
        <x:v>[{"id": "2", "num": 8000}, {"id": "110112", "num": 2}, {"id": "111012", "num": 2}]</x:v>
      </x:c>
      <x:c r="J4629" s="6" t="str">
        <x:v>https://raw.githubusercontent.com/Mar-7th/StarRailRes/dbe8cdfcfb0bf657b9fe1cf92d5537f118ccb487/index_new/cn/character_skill_trees.json</x:v>
      </x:c>
    </x:row>
    <x:row r="4630" ht="38" customHeight="1">
      <x:c r="A4630" s="6" t="str">
        <x:v>8002204_1</x:v>
      </x:c>
      <x:c r="B4630" s="6" t="str">
        <x:v>8002</x:v>
      </x:c>
      <x:c r="C4630" s="6" t="str">
        <x:v>8002204</x:v>
      </x:c>
      <x:c r="D4630" s="6" t="str">
        <x:v>防御强化</x:v>
      </x:c>
      <x:c r="E4630" s="6" t="n">
        <x:v>1</x:v>
      </x:c>
      <x:c r="F4630" s="6" t="n">
        <x:v>3</x:v>
      </x:c>
      <x:c r="G4630" s="6" t="n">
        <x:v>0</x:v>
      </x:c>
      <x:c r="H4630" s="7" t="str"/>
      <x:c r="I4630" s="7" t="str">
        <x:v>[{"id": "2", "num": 8000}, {"id": "110112", "num": 2}, {"id": "111012", "num": 2}]</x:v>
      </x:c>
      <x:c r="J4630" s="6" t="str">
        <x:v>https://raw.githubusercontent.com/Mar-7th/StarRailRes/dbe8cdfcfb0bf657b9fe1cf92d5537f118ccb487/index_new/cn/character_skill_trees.json</x:v>
      </x:c>
    </x:row>
    <x:row r="4631" ht="38" customHeight="1">
      <x:c r="A4631" s="6" t="str">
        <x:v>8002205_1</x:v>
      </x:c>
      <x:c r="B4631" s="6" t="str">
        <x:v>8002</x:v>
      </x:c>
      <x:c r="C4631" s="6" t="str">
        <x:v>8002205</x:v>
      </x:c>
      <x:c r="D4631" s="6" t="str">
        <x:v>攻击强化</x:v>
      </x:c>
      <x:c r="E4631" s="6" t="n">
        <x:v>1</x:v>
      </x:c>
      <x:c r="F4631" s="6" t="n">
        <x:v>4</x:v>
      </x:c>
      <x:c r="G4631" s="6" t="n">
        <x:v>0</x:v>
      </x:c>
      <x:c r="H4631" s="7" t="str"/>
      <x:c r="I4631" s="7" t="str">
        <x:v>[{"id": "2", "num": 16000}, {"id": "110112", "num": 4}, {"id": "111012", "num": 3}]</x:v>
      </x:c>
      <x:c r="J4631" s="6" t="str">
        <x:v>https://raw.githubusercontent.com/Mar-7th/StarRailRes/dbe8cdfcfb0bf657b9fe1cf92d5537f118ccb487/index_new/cn/character_skill_trees.json</x:v>
      </x:c>
    </x:row>
    <x:row r="4632" ht="38" customHeight="1">
      <x:c r="A4632" s="6" t="str">
        <x:v>8002206_1</x:v>
      </x:c>
      <x:c r="B4632" s="6" t="str">
        <x:v>8002</x:v>
      </x:c>
      <x:c r="C4632" s="6" t="str">
        <x:v>8002206</x:v>
      </x:c>
      <x:c r="D4632" s="6" t="str">
        <x:v>生命强化</x:v>
      </x:c>
      <x:c r="E4632" s="6" t="n">
        <x:v>1</x:v>
      </x:c>
      <x:c r="F4632" s="6" t="n">
        <x:v>5</x:v>
      </x:c>
      <x:c r="G4632" s="6" t="n">
        <x:v>0</x:v>
      </x:c>
      <x:c r="H4632" s="7" t="str"/>
      <x:c r="I4632" s="7" t="str">
        <x:v>[{"id": "2", "num": 36000}, {"id": "110113", "num": 2}, {"id": "111013", "num": 2}]</x:v>
      </x:c>
      <x:c r="J4632" s="6" t="str">
        <x:v>https://raw.githubusercontent.com/Mar-7th/StarRailRes/dbe8cdfcfb0bf657b9fe1cf92d5537f118ccb487/index_new/cn/character_skill_trees.json</x:v>
      </x:c>
    </x:row>
    <x:row r="4633" ht="38" customHeight="1">
      <x:c r="A4633" s="6" t="str">
        <x:v>8002207_1</x:v>
      </x:c>
      <x:c r="B4633" s="6" t="str">
        <x:v>8002</x:v>
      </x:c>
      <x:c r="C4633" s="6" t="str">
        <x:v>8002207</x:v>
      </x:c>
      <x:c r="D4633" s="6" t="str">
        <x:v>攻击强化</x:v>
      </x:c>
      <x:c r="E4633" s="6" t="n">
        <x:v>1</x:v>
      </x:c>
      <x:c r="F4633" s="6" t="n">
        <x:v>5</x:v>
      </x:c>
      <x:c r="G4633" s="6" t="n">
        <x:v>0</x:v>
      </x:c>
      <x:c r="H4633" s="7" t="str"/>
      <x:c r="I4633" s="7" t="str">
        <x:v>[{"id": "2", "num": 36000}, {"id": "110113", "num": 2}, {"id": "111013", "num": 2}]</x:v>
      </x:c>
      <x:c r="J4633" s="6" t="str">
        <x:v>https://raw.githubusercontent.com/Mar-7th/StarRailRes/dbe8cdfcfb0bf657b9fe1cf92d5537f118ccb487/index_new/cn/character_skill_trees.json</x:v>
      </x:c>
    </x:row>
    <x:row r="4634" ht="38" customHeight="1">
      <x:c r="A4634" s="6" t="str">
        <x:v>8002208_1</x:v>
      </x:c>
      <x:c r="B4634" s="6" t="str">
        <x:v>8002</x:v>
      </x:c>
      <x:c r="C4634" s="6" t="str">
        <x:v>8002208</x:v>
      </x:c>
      <x:c r="D4634" s="6" t="str">
        <x:v>防御强化</x:v>
      </x:c>
      <x:c r="E4634" s="6" t="n">
        <x:v>1</x:v>
      </x:c>
      <x:c r="F4634" s="6" t="n">
        <x:v>6</x:v>
      </x:c>
      <x:c r="G4634" s="6" t="n">
        <x:v>0</x:v>
      </x:c>
      <x:c r="H4634" s="7" t="str"/>
      <x:c r="I4634" s="7" t="str">
        <x:v>[{"id": "2", "num": 128000}, {"id": "110113", "num": 6}, {"id": "111013", "num": 6}]</x:v>
      </x:c>
      <x:c r="J4634" s="6" t="str">
        <x:v>https://raw.githubusercontent.com/Mar-7th/StarRailRes/dbe8cdfcfb0bf657b9fe1cf92d5537f118ccb487/index_new/cn/character_skill_trees.json</x:v>
      </x:c>
    </x:row>
    <x:row r="4635" ht="38" customHeight="1">
      <x:c r="A4635" s="6" t="str">
        <x:v>8002209_1</x:v>
      </x:c>
      <x:c r="B4635" s="6" t="str">
        <x:v>8002</x:v>
      </x:c>
      <x:c r="C4635" s="6" t="str">
        <x:v>8002209</x:v>
      </x:c>
      <x:c r="D4635" s="6" t="str">
        <x:v>生命强化</x:v>
      </x:c>
      <x:c r="E4635" s="6" t="n">
        <x:v>1</x:v>
      </x:c>
      <x:c r="F4635" s="6" t="n">
        <x:v>0</x:v>
      </x:c>
      <x:c r="G4635" s="6" t="n">
        <x:v>75</x:v>
      </x:c>
      <x:c r="H4635" s="7" t="str"/>
      <x:c r="I4635" s="7" t="str">
        <x:v>[{"id": "2", "num": 128000}, {"id": "110113", "num": 6}, {"id": "111013", "num": 6}]</x:v>
      </x:c>
      <x:c r="J4635" s="6" t="str">
        <x:v>https://raw.githubusercontent.com/Mar-7th/StarRailRes/dbe8cdfcfb0bf657b9fe1cf92d5537f118ccb487/index_new/cn/character_skill_trees.json</x:v>
      </x:c>
    </x:row>
    <x:row r="4636" ht="38" customHeight="1">
      <x:c r="A4636" s="6" t="str">
        <x:v>8002210_1</x:v>
      </x:c>
      <x:c r="B4636" s="6" t="str">
        <x:v>8002</x:v>
      </x:c>
      <x:c r="C4636" s="6" t="str">
        <x:v>8002210</x:v>
      </x:c>
      <x:c r="D4636" s="6" t="str">
        <x:v>攻击强化</x:v>
      </x:c>
      <x:c r="E4636" s="6" t="n">
        <x:v>1</x:v>
      </x:c>
      <x:c r="F4636" s="6" t="n">
        <x:v>0</x:v>
      </x:c>
      <x:c r="G4636" s="6" t="n">
        <x:v>80</x:v>
      </x:c>
      <x:c r="H4636" s="7" t="str"/>
      <x:c r="I4636" s="7" t="str">
        <x:v>[{"id": "2", "num": 128000}, {"id": "110113", "num": 6}, {"id": "111013", "num": 6}]</x:v>
      </x:c>
      <x:c r="J4636" s="6" t="str">
        <x:v>https://raw.githubusercontent.com/Mar-7th/StarRailRes/dbe8cdfcfb0bf657b9fe1cf92d5537f118ccb487/index_new/cn/character_skill_trees.json</x:v>
      </x:c>
    </x:row>
    <x:row r="4637" ht="20" customHeight="1">
      <x:c r="A4637" s="6" t="str">
        <x:v>8003001_1</x:v>
      </x:c>
      <x:c r="B4637" s="6" t="str">
        <x:v>8003</x:v>
      </x:c>
      <x:c r="C4637" s="6" t="str">
        <x:v>8003001</x:v>
      </x:c>
      <x:c r="D4637" s="6" t="str"/>
      <x:c r="E4637" s="6" t="n">
        <x:v>1</x:v>
      </x:c>
      <x:c r="F4637" s="6" t="n">
        <x:v>0</x:v>
      </x:c>
      <x:c r="G4637" s="6" t="n">
        <x:v>0</x:v>
      </x:c>
      <x:c r="H4637" s="7" t="str"/>
      <x:c r="I4637" s="7" t="str">
        <x:v>[]</x:v>
      </x:c>
      <x:c r="J4637" s="6" t="str">
        <x:v>https://raw.githubusercontent.com/Mar-7th/StarRailRes/dbe8cdfcfb0bf657b9fe1cf92d5537f118ccb487/index_new/cn/character_skill_trees.json</x:v>
      </x:c>
    </x:row>
    <x:row r="4638" ht="38" customHeight="1">
      <x:c r="A4638" s="6" t="str">
        <x:v>8003001_2</x:v>
      </x:c>
      <x:c r="B4638" s="6" t="str">
        <x:v>8003</x:v>
      </x:c>
      <x:c r="C4638" s="6" t="str">
        <x:v>8003001</x:v>
      </x:c>
      <x:c r="D4638" s="6" t="str"/>
      <x:c r="E4638" s="6" t="n">
        <x:v>2</x:v>
      </x:c>
      <x:c r="F4638" s="6" t="n">
        <x:v>2</x:v>
      </x:c>
      <x:c r="G4638" s="6" t="n">
        <x:v>0</x:v>
      </x:c>
      <x:c r="H4638" s="7" t="str"/>
      <x:c r="I4638" s="7" t="str">
        <x:v>[{"id": "2", "num": 4000}, {"id": "110141", "num": 2}, {"id": "111011", "num": 4}]</x:v>
      </x:c>
      <x:c r="J4638" s="6" t="str">
        <x:v>https://raw.githubusercontent.com/Mar-7th/StarRailRes/dbe8cdfcfb0bf657b9fe1cf92d5537f118ccb487/index_new/cn/character_skill_trees.json</x:v>
      </x:c>
    </x:row>
    <x:row r="4639" ht="38" customHeight="1">
      <x:c r="A4639" s="6" t="str">
        <x:v>8003001_3</x:v>
      </x:c>
      <x:c r="B4639" s="6" t="str">
        <x:v>8003</x:v>
      </x:c>
      <x:c r="C4639" s="6" t="str">
        <x:v>8003001</x:v>
      </x:c>
      <x:c r="D4639" s="6" t="str"/>
      <x:c r="E4639" s="6" t="n">
        <x:v>3</x:v>
      </x:c>
      <x:c r="F4639" s="6" t="n">
        <x:v>3</x:v>
      </x:c>
      <x:c r="G4639" s="6" t="n">
        <x:v>0</x:v>
      </x:c>
      <x:c r="H4639" s="7" t="str"/>
      <x:c r="I4639" s="7" t="str">
        <x:v>[{"id": "2", "num": 8000}, {"id": "110142", "num": 2}, {"id": "111012", "num": 2}]</x:v>
      </x:c>
      <x:c r="J4639" s="6" t="str">
        <x:v>https://raw.githubusercontent.com/Mar-7th/StarRailRes/dbe8cdfcfb0bf657b9fe1cf92d5537f118ccb487/index_new/cn/character_skill_trees.json</x:v>
      </x:c>
    </x:row>
    <x:row r="4640" ht="38" customHeight="1">
      <x:c r="A4640" s="6" t="str">
        <x:v>8003001_4</x:v>
      </x:c>
      <x:c r="B4640" s="6" t="str">
        <x:v>8003</x:v>
      </x:c>
      <x:c r="C4640" s="6" t="str">
        <x:v>8003001</x:v>
      </x:c>
      <x:c r="D4640" s="6" t="str"/>
      <x:c r="E4640" s="6" t="n">
        <x:v>4</x:v>
      </x:c>
      <x:c r="F4640" s="6" t="n">
        <x:v>4</x:v>
      </x:c>
      <x:c r="G4640" s="6" t="n">
        <x:v>0</x:v>
      </x:c>
      <x:c r="H4640" s="7" t="str"/>
      <x:c r="I4640" s="7" t="str">
        <x:v>[{"id": "2", "num": 16000}, {"id": "110142", "num": 4}, {"id": "111012", "num": 3}]</x:v>
      </x:c>
      <x:c r="J4640" s="6" t="str">
        <x:v>https://raw.githubusercontent.com/Mar-7th/StarRailRes/dbe8cdfcfb0bf657b9fe1cf92d5537f118ccb487/index_new/cn/character_skill_trees.json</x:v>
      </x:c>
    </x:row>
    <x:row r="4641" ht="38" customHeight="1">
      <x:c r="A4641" s="6" t="str">
        <x:v>8003001_5</x:v>
      </x:c>
      <x:c r="B4641" s="6" t="str">
        <x:v>8003</x:v>
      </x:c>
      <x:c r="C4641" s="6" t="str">
        <x:v>8003001</x:v>
      </x:c>
      <x:c r="D4641" s="6" t="str"/>
      <x:c r="E4641" s="6" t="n">
        <x:v>5</x:v>
      </x:c>
      <x:c r="F4641" s="6" t="n">
        <x:v>5</x:v>
      </x:c>
      <x:c r="G4641" s="6" t="n">
        <x:v>0</x:v>
      </x:c>
      <x:c r="H4641" s="7" t="str"/>
      <x:c r="I4641" s="7" t="str">
        <x:v>[{"id": "2", "num": 36000}, {"id": "110143", "num": 2}, {"id": "111013", "num": 2}]</x:v>
      </x:c>
      <x:c r="J4641" s="6" t="str">
        <x:v>https://raw.githubusercontent.com/Mar-7th/StarRailRes/dbe8cdfcfb0bf657b9fe1cf92d5537f118ccb487/index_new/cn/character_skill_trees.json</x:v>
      </x:c>
    </x:row>
    <x:row r="4642" ht="38" customHeight="1">
      <x:c r="A4642" s="6" t="str">
        <x:v>8003001_6</x:v>
      </x:c>
      <x:c r="B4642" s="6" t="str">
        <x:v>8003</x:v>
      </x:c>
      <x:c r="C4642" s="6" t="str">
        <x:v>8003001</x:v>
      </x:c>
      <x:c r="D4642" s="6" t="str"/>
      <x:c r="E4642" s="6" t="n">
        <x:v>6</x:v>
      </x:c>
      <x:c r="F4642" s="6" t="n">
        <x:v>6</x:v>
      </x:c>
      <x:c r="G4642" s="6" t="n">
        <x:v>0</x:v>
      </x:c>
      <x:c r="H4642" s="7" t="str"/>
      <x:c r="I4642" s="7" t="str">
        <x:v>[{"id": "2", "num": 128000}, {"id": "110143", "num": 6}, {"id": "111013", "num": 3}]</x:v>
      </x:c>
      <x:c r="J4642" s="6" t="str">
        <x:v>https://raw.githubusercontent.com/Mar-7th/StarRailRes/dbe8cdfcfb0bf657b9fe1cf92d5537f118ccb487/index_new/cn/character_skill_trees.json</x:v>
      </x:c>
    </x:row>
    <x:row r="4643" ht="20" customHeight="1">
      <x:c r="A4643" s="6" t="str">
        <x:v>8003002_1</x:v>
      </x:c>
      <x:c r="B4643" s="6" t="str">
        <x:v>8003</x:v>
      </x:c>
      <x:c r="C4643" s="6" t="str">
        <x:v>8003002</x:v>
      </x:c>
      <x:c r="D4643" s="6" t="str"/>
      <x:c r="E4643" s="6" t="n">
        <x:v>1</x:v>
      </x:c>
      <x:c r="F4643" s="6" t="n">
        <x:v>0</x:v>
      </x:c>
      <x:c r="G4643" s="6" t="n">
        <x:v>0</x:v>
      </x:c>
      <x:c r="H4643" s="7" t="str"/>
      <x:c r="I4643" s="7" t="str">
        <x:v>[]</x:v>
      </x:c>
      <x:c r="J4643" s="6" t="str">
        <x:v>https://raw.githubusercontent.com/Mar-7th/StarRailRes/dbe8cdfcfb0bf657b9fe1cf92d5537f118ccb487/index_new/cn/character_skill_trees.json</x:v>
      </x:c>
    </x:row>
    <x:row r="4644" ht="38" customHeight="1">
      <x:c r="A4644" s="6" t="str">
        <x:v>8003002_2</x:v>
      </x:c>
      <x:c r="B4644" s="6" t="str">
        <x:v>8003</x:v>
      </x:c>
      <x:c r="C4644" s="6" t="str">
        <x:v>8003002</x:v>
      </x:c>
      <x:c r="D4644" s="6" t="str"/>
      <x:c r="E4644" s="6" t="n">
        <x:v>2</x:v>
      </x:c>
      <x:c r="F4644" s="6" t="n">
        <x:v>1</x:v>
      </x:c>
      <x:c r="G4644" s="6" t="n">
        <x:v>0</x:v>
      </x:c>
      <x:c r="H4644" s="7" t="str"/>
      <x:c r="I4644" s="7" t="str">
        <x:v>[{"id": "2", "num": 2000}, {"id": "111011", "num": 2}]</x:v>
      </x:c>
      <x:c r="J4644" s="6" t="str">
        <x:v>https://raw.githubusercontent.com/Mar-7th/StarRailRes/dbe8cdfcfb0bf657b9fe1cf92d5537f118ccb487/index_new/cn/character_skill_trees.json</x:v>
      </x:c>
    </x:row>
    <x:row r="4645" ht="38" customHeight="1">
      <x:c r="A4645" s="6" t="str">
        <x:v>8003002_3</x:v>
      </x:c>
      <x:c r="B4645" s="6" t="str">
        <x:v>8003</x:v>
      </x:c>
      <x:c r="C4645" s="6" t="str">
        <x:v>8003002</x:v>
      </x:c>
      <x:c r="D4645" s="6" t="str"/>
      <x:c r="E4645" s="6" t="n">
        <x:v>3</x:v>
      </x:c>
      <x:c r="F4645" s="6" t="n">
        <x:v>2</x:v>
      </x:c>
      <x:c r="G4645" s="6" t="n">
        <x:v>0</x:v>
      </x:c>
      <x:c r="H4645" s="7" t="str"/>
      <x:c r="I4645" s="7" t="str">
        <x:v>[{"id": "2", "num": 4000}, {"id": "110141", "num": 2}, {"id": "111011", "num": 4}]</x:v>
      </x:c>
      <x:c r="J4645" s="6" t="str">
        <x:v>https://raw.githubusercontent.com/Mar-7th/StarRailRes/dbe8cdfcfb0bf657b9fe1cf92d5537f118ccb487/index_new/cn/character_skill_trees.json</x:v>
      </x:c>
    </x:row>
    <x:row r="4646" ht="38" customHeight="1">
      <x:c r="A4646" s="6" t="str">
        <x:v>8003002_4</x:v>
      </x:c>
      <x:c r="B4646" s="6" t="str">
        <x:v>8003</x:v>
      </x:c>
      <x:c r="C4646" s="6" t="str">
        <x:v>8003002</x:v>
      </x:c>
      <x:c r="D4646" s="6" t="str"/>
      <x:c r="E4646" s="6" t="n">
        <x:v>4</x:v>
      </x:c>
      <x:c r="F4646" s="6" t="n">
        <x:v>3</x:v>
      </x:c>
      <x:c r="G4646" s="6" t="n">
        <x:v>0</x:v>
      </x:c>
      <x:c r="H4646" s="7" t="str"/>
      <x:c r="I4646" s="7" t="str">
        <x:v>[{"id": "2", "num": 8000}, {"id": "110142", "num": 2}, {"id": "111012", "num": 2}]</x:v>
      </x:c>
      <x:c r="J4646" s="6" t="str">
        <x:v>https://raw.githubusercontent.com/Mar-7th/StarRailRes/dbe8cdfcfb0bf657b9fe1cf92d5537f118ccb487/index_new/cn/character_skill_trees.json</x:v>
      </x:c>
    </x:row>
    <x:row r="4647" ht="38" customHeight="1">
      <x:c r="A4647" s="6" t="str">
        <x:v>8003002_5</x:v>
      </x:c>
      <x:c r="B4647" s="6" t="str">
        <x:v>8003</x:v>
      </x:c>
      <x:c r="C4647" s="6" t="str">
        <x:v>8003002</x:v>
      </x:c>
      <x:c r="D4647" s="6" t="str"/>
      <x:c r="E4647" s="6" t="n">
        <x:v>5</x:v>
      </x:c>
      <x:c r="F4647" s="6" t="n">
        <x:v>4</x:v>
      </x:c>
      <x:c r="G4647" s="6" t="n">
        <x:v>0</x:v>
      </x:c>
      <x:c r="H4647" s="7" t="str"/>
      <x:c r="I4647" s="7" t="str">
        <x:v>[{"id": "2", "num": 16000}, {"id": "110142", "num": 4}, {"id": "111012", "num": 3}]</x:v>
      </x:c>
      <x:c r="J4647" s="6" t="str">
        <x:v>https://raw.githubusercontent.com/Mar-7th/StarRailRes/dbe8cdfcfb0bf657b9fe1cf92d5537f118ccb487/index_new/cn/character_skill_trees.json</x:v>
      </x:c>
    </x:row>
    <x:row r="4648" ht="38" customHeight="1">
      <x:c r="A4648" s="6" t="str">
        <x:v>8003002_6</x:v>
      </x:c>
      <x:c r="B4648" s="6" t="str">
        <x:v>8003</x:v>
      </x:c>
      <x:c r="C4648" s="6" t="str">
        <x:v>8003002</x:v>
      </x:c>
      <x:c r="D4648" s="6" t="str"/>
      <x:c r="E4648" s="6" t="n">
        <x:v>6</x:v>
      </x:c>
      <x:c r="F4648" s="6" t="n">
        <x:v>4</x:v>
      </x:c>
      <x:c r="G4648" s="6" t="n">
        <x:v>0</x:v>
      </x:c>
      <x:c r="H4648" s="7" t="str"/>
      <x:c r="I4648" s="7" t="str">
        <x:v>[{"id": "2", "num": 24000}, {"id": "110142", "num": 6}, {"id": "111012", "num": 5}]</x:v>
      </x:c>
      <x:c r="J4648" s="6" t="str">
        <x:v>https://raw.githubusercontent.com/Mar-7th/StarRailRes/dbe8cdfcfb0bf657b9fe1cf92d5537f118ccb487/index_new/cn/character_skill_trees.json</x:v>
      </x:c>
    </x:row>
    <x:row r="4649" ht="38" customHeight="1">
      <x:c r="A4649" s="6" t="str">
        <x:v>8003002_7</x:v>
      </x:c>
      <x:c r="B4649" s="6" t="str">
        <x:v>8003</x:v>
      </x:c>
      <x:c r="C4649" s="6" t="str">
        <x:v>8003002</x:v>
      </x:c>
      <x:c r="D4649" s="6" t="str"/>
      <x:c r="E4649" s="6" t="n">
        <x:v>7</x:v>
      </x:c>
      <x:c r="F4649" s="6" t="n">
        <x:v>5</x:v>
      </x:c>
      <x:c r="G4649" s="6" t="n">
        <x:v>0</x:v>
      </x:c>
      <x:c r="H4649" s="7" t="str"/>
      <x:c r="I4649" s="7" t="str">
        <x:v>[{"id": "2", "num": 36000}, {"id": "110143", "num": 2}, {"id": "111013", "num": 2}]</x:v>
      </x:c>
      <x:c r="J4649" s="6" t="str">
        <x:v>https://raw.githubusercontent.com/Mar-7th/StarRailRes/dbe8cdfcfb0bf657b9fe1cf92d5537f118ccb487/index_new/cn/character_skill_trees.json</x:v>
      </x:c>
    </x:row>
    <x:row r="4650" ht="53" customHeight="1">
      <x:c r="A4650" s="6" t="str">
        <x:v>8003002_8</x:v>
      </x:c>
      <x:c r="B4650" s="6" t="str">
        <x:v>8003</x:v>
      </x:c>
      <x:c r="C4650" s="6" t="str">
        <x:v>8003002</x:v>
      </x:c>
      <x:c r="D4650" s="6" t="str"/>
      <x:c r="E4650" s="6" t="n">
        <x:v>8</x:v>
      </x:c>
      <x:c r="F4650" s="6" t="n">
        <x:v>5</x:v>
      </x:c>
      <x:c r="G4650" s="6" t="n">
        <x:v>0</x:v>
      </x:c>
      <x:c r="H4650" s="7" t="str"/>
      <x:c r="I4650" s="7" t="str">
        <x:v>[{"id": "2", "num": 64000}, {"id": "110143", "num": 4}, {"id": "110501", "num": 1}, {"id": "111013", "num": 3}]</x:v>
      </x:c>
      <x:c r="J4650" s="6" t="str">
        <x:v>https://raw.githubusercontent.com/Mar-7th/StarRailRes/dbe8cdfcfb0bf657b9fe1cf92d5537f118ccb487/index_new/cn/character_skill_trees.json</x:v>
      </x:c>
    </x:row>
    <x:row r="4651" ht="38" customHeight="1">
      <x:c r="A4651" s="6" t="str">
        <x:v>8003002_9</x:v>
      </x:c>
      <x:c r="B4651" s="6" t="str">
        <x:v>8003</x:v>
      </x:c>
      <x:c r="C4651" s="6" t="str">
        <x:v>8003002</x:v>
      </x:c>
      <x:c r="D4651" s="6" t="str"/>
      <x:c r="E4651" s="6" t="n">
        <x:v>9</x:v>
      </x:c>
      <x:c r="F4651" s="6" t="n">
        <x:v>6</x:v>
      </x:c>
      <x:c r="G4651" s="6" t="n">
        <x:v>0</x:v>
      </x:c>
      <x:c r="H4651" s="7" t="str"/>
      <x:c r="I4651" s="7" t="str">
        <x:v>[{"id": "2", "num": 128000}, {"id": "110143", "num": 6}, {"id": "110501", "num": 1}]</x:v>
      </x:c>
      <x:c r="J4651" s="6" t="str">
        <x:v>https://raw.githubusercontent.com/Mar-7th/StarRailRes/dbe8cdfcfb0bf657b9fe1cf92d5537f118ccb487/index_new/cn/character_skill_trees.json</x:v>
      </x:c>
    </x:row>
    <x:row r="4652" ht="53" customHeight="1">
      <x:c r="A4652" s="6" t="str">
        <x:v>8003002_10</x:v>
      </x:c>
      <x:c r="B4652" s="6" t="str">
        <x:v>8003</x:v>
      </x:c>
      <x:c r="C4652" s="6" t="str">
        <x:v>8003002</x:v>
      </x:c>
      <x:c r="D4652" s="6" t="str"/>
      <x:c r="E4652" s="6" t="n">
        <x:v>10</x:v>
      </x:c>
      <x:c r="F4652" s="6" t="n">
        <x:v>6</x:v>
      </x:c>
      <x:c r="G4652" s="6" t="n">
        <x:v>0</x:v>
      </x:c>
      <x:c r="H4652" s="7" t="str"/>
      <x:c r="I4652" s="7" t="str">
        <x:v>[{"id": "2", "num": 240000}, {"id": "110143", "num": 11}, {"id": "241", "num": 1}, {"id": "110501", "num": 1}]</x:v>
      </x:c>
      <x:c r="J4652" s="6" t="str">
        <x:v>https://raw.githubusercontent.com/Mar-7th/StarRailRes/dbe8cdfcfb0bf657b9fe1cf92d5537f118ccb487/index_new/cn/character_skill_trees.json</x:v>
      </x:c>
    </x:row>
    <x:row r="4653" ht="20" customHeight="1">
      <x:c r="A4653" s="6" t="str">
        <x:v>8003003_1</x:v>
      </x:c>
      <x:c r="B4653" s="6" t="str">
        <x:v>8003</x:v>
      </x:c>
      <x:c r="C4653" s="6" t="str">
        <x:v>8003003</x:v>
      </x:c>
      <x:c r="D4653" s="6" t="str"/>
      <x:c r="E4653" s="6" t="n">
        <x:v>1</x:v>
      </x:c>
      <x:c r="F4653" s="6" t="n">
        <x:v>0</x:v>
      </x:c>
      <x:c r="G4653" s="6" t="n">
        <x:v>0</x:v>
      </x:c>
      <x:c r="H4653" s="7" t="str"/>
      <x:c r="I4653" s="7" t="str">
        <x:v>[]</x:v>
      </x:c>
      <x:c r="J4653" s="6" t="str">
        <x:v>https://raw.githubusercontent.com/Mar-7th/StarRailRes/dbe8cdfcfb0bf657b9fe1cf92d5537f118ccb487/index_new/cn/character_skill_trees.json</x:v>
      </x:c>
    </x:row>
    <x:row r="4654" ht="38" customHeight="1">
      <x:c r="A4654" s="6" t="str">
        <x:v>8003003_2</x:v>
      </x:c>
      <x:c r="B4654" s="6" t="str">
        <x:v>8003</x:v>
      </x:c>
      <x:c r="C4654" s="6" t="str">
        <x:v>8003003</x:v>
      </x:c>
      <x:c r="D4654" s="6" t="str"/>
      <x:c r="E4654" s="6" t="n">
        <x:v>2</x:v>
      </x:c>
      <x:c r="F4654" s="6" t="n">
        <x:v>1</x:v>
      </x:c>
      <x:c r="G4654" s="6" t="n">
        <x:v>0</x:v>
      </x:c>
      <x:c r="H4654" s="7" t="str"/>
      <x:c r="I4654" s="7" t="str">
        <x:v>[{"id": "2", "num": 2000}, {"id": "111011", "num": 2}]</x:v>
      </x:c>
      <x:c r="J4654" s="6" t="str">
        <x:v>https://raw.githubusercontent.com/Mar-7th/StarRailRes/dbe8cdfcfb0bf657b9fe1cf92d5537f118ccb487/index_new/cn/character_skill_trees.json</x:v>
      </x:c>
    </x:row>
    <x:row r="4655" ht="38" customHeight="1">
      <x:c r="A4655" s="6" t="str">
        <x:v>8003003_3</x:v>
      </x:c>
      <x:c r="B4655" s="6" t="str">
        <x:v>8003</x:v>
      </x:c>
      <x:c r="C4655" s="6" t="str">
        <x:v>8003003</x:v>
      </x:c>
      <x:c r="D4655" s="6" t="str"/>
      <x:c r="E4655" s="6" t="n">
        <x:v>3</x:v>
      </x:c>
      <x:c r="F4655" s="6" t="n">
        <x:v>2</x:v>
      </x:c>
      <x:c r="G4655" s="6" t="n">
        <x:v>0</x:v>
      </x:c>
      <x:c r="H4655" s="7" t="str"/>
      <x:c r="I4655" s="7" t="str">
        <x:v>[{"id": "2", "num": 4000}, {"id": "110141", "num": 2}, {"id": "111011", "num": 4}]</x:v>
      </x:c>
      <x:c r="J4655" s="6" t="str">
        <x:v>https://raw.githubusercontent.com/Mar-7th/StarRailRes/dbe8cdfcfb0bf657b9fe1cf92d5537f118ccb487/index_new/cn/character_skill_trees.json</x:v>
      </x:c>
    </x:row>
    <x:row r="4656" ht="38" customHeight="1">
      <x:c r="A4656" s="6" t="str">
        <x:v>8003003_4</x:v>
      </x:c>
      <x:c r="B4656" s="6" t="str">
        <x:v>8003</x:v>
      </x:c>
      <x:c r="C4656" s="6" t="str">
        <x:v>8003003</x:v>
      </x:c>
      <x:c r="D4656" s="6" t="str"/>
      <x:c r="E4656" s="6" t="n">
        <x:v>4</x:v>
      </x:c>
      <x:c r="F4656" s="6" t="n">
        <x:v>3</x:v>
      </x:c>
      <x:c r="G4656" s="6" t="n">
        <x:v>0</x:v>
      </x:c>
      <x:c r="H4656" s="7" t="str"/>
      <x:c r="I4656" s="7" t="str">
        <x:v>[{"id": "2", "num": 8000}, {"id": "110142", "num": 2}, {"id": "111012", "num": 2}]</x:v>
      </x:c>
      <x:c r="J4656" s="6" t="str">
        <x:v>https://raw.githubusercontent.com/Mar-7th/StarRailRes/dbe8cdfcfb0bf657b9fe1cf92d5537f118ccb487/index_new/cn/character_skill_trees.json</x:v>
      </x:c>
    </x:row>
    <x:row r="4657" ht="38" customHeight="1">
      <x:c r="A4657" s="6" t="str">
        <x:v>8003003_5</x:v>
      </x:c>
      <x:c r="B4657" s="6" t="str">
        <x:v>8003</x:v>
      </x:c>
      <x:c r="C4657" s="6" t="str">
        <x:v>8003003</x:v>
      </x:c>
      <x:c r="D4657" s="6" t="str"/>
      <x:c r="E4657" s="6" t="n">
        <x:v>5</x:v>
      </x:c>
      <x:c r="F4657" s="6" t="n">
        <x:v>4</x:v>
      </x:c>
      <x:c r="G4657" s="6" t="n">
        <x:v>0</x:v>
      </x:c>
      <x:c r="H4657" s="7" t="str"/>
      <x:c r="I4657" s="7" t="str">
        <x:v>[{"id": "2", "num": 16000}, {"id": "110142", "num": 4}, {"id": "111012", "num": 3}]</x:v>
      </x:c>
      <x:c r="J4657" s="6" t="str">
        <x:v>https://raw.githubusercontent.com/Mar-7th/StarRailRes/dbe8cdfcfb0bf657b9fe1cf92d5537f118ccb487/index_new/cn/character_skill_trees.json</x:v>
      </x:c>
    </x:row>
    <x:row r="4658" ht="38" customHeight="1">
      <x:c r="A4658" s="6" t="str">
        <x:v>8003003_6</x:v>
      </x:c>
      <x:c r="B4658" s="6" t="str">
        <x:v>8003</x:v>
      </x:c>
      <x:c r="C4658" s="6" t="str">
        <x:v>8003003</x:v>
      </x:c>
      <x:c r="D4658" s="6" t="str"/>
      <x:c r="E4658" s="6" t="n">
        <x:v>6</x:v>
      </x:c>
      <x:c r="F4658" s="6" t="n">
        <x:v>4</x:v>
      </x:c>
      <x:c r="G4658" s="6" t="n">
        <x:v>0</x:v>
      </x:c>
      <x:c r="H4658" s="7" t="str"/>
      <x:c r="I4658" s="7" t="str">
        <x:v>[{"id": "2", "num": 24000}, {"id": "110142", "num": 6}, {"id": "111012", "num": 5}]</x:v>
      </x:c>
      <x:c r="J4658" s="6" t="str">
        <x:v>https://raw.githubusercontent.com/Mar-7th/StarRailRes/dbe8cdfcfb0bf657b9fe1cf92d5537f118ccb487/index_new/cn/character_skill_trees.json</x:v>
      </x:c>
    </x:row>
    <x:row r="4659" ht="38" customHeight="1">
      <x:c r="A4659" s="6" t="str">
        <x:v>8003003_7</x:v>
      </x:c>
      <x:c r="B4659" s="6" t="str">
        <x:v>8003</x:v>
      </x:c>
      <x:c r="C4659" s="6" t="str">
        <x:v>8003003</x:v>
      </x:c>
      <x:c r="D4659" s="6" t="str"/>
      <x:c r="E4659" s="6" t="n">
        <x:v>7</x:v>
      </x:c>
      <x:c r="F4659" s="6" t="n">
        <x:v>5</x:v>
      </x:c>
      <x:c r="G4659" s="6" t="n">
        <x:v>0</x:v>
      </x:c>
      <x:c r="H4659" s="7" t="str"/>
      <x:c r="I4659" s="7" t="str">
        <x:v>[{"id": "2", "num": 36000}, {"id": "110143", "num": 2}, {"id": "111013", "num": 2}]</x:v>
      </x:c>
      <x:c r="J4659" s="6" t="str">
        <x:v>https://raw.githubusercontent.com/Mar-7th/StarRailRes/dbe8cdfcfb0bf657b9fe1cf92d5537f118ccb487/index_new/cn/character_skill_trees.json</x:v>
      </x:c>
    </x:row>
    <x:row r="4660" ht="53" customHeight="1">
      <x:c r="A4660" s="6" t="str">
        <x:v>8003003_8</x:v>
      </x:c>
      <x:c r="B4660" s="6" t="str">
        <x:v>8003</x:v>
      </x:c>
      <x:c r="C4660" s="6" t="str">
        <x:v>8003003</x:v>
      </x:c>
      <x:c r="D4660" s="6" t="str"/>
      <x:c r="E4660" s="6" t="n">
        <x:v>8</x:v>
      </x:c>
      <x:c r="F4660" s="6" t="n">
        <x:v>5</x:v>
      </x:c>
      <x:c r="G4660" s="6" t="n">
        <x:v>0</x:v>
      </x:c>
      <x:c r="H4660" s="7" t="str"/>
      <x:c r="I4660" s="7" t="str">
        <x:v>[{"id": "2", "num": 64000}, {"id": "110143", "num": 4}, {"id": "110501", "num": 1}, {"id": "111013", "num": 3}]</x:v>
      </x:c>
      <x:c r="J4660" s="6" t="str">
        <x:v>https://raw.githubusercontent.com/Mar-7th/StarRailRes/dbe8cdfcfb0bf657b9fe1cf92d5537f118ccb487/index_new/cn/character_skill_trees.json</x:v>
      </x:c>
    </x:row>
    <x:row r="4661" ht="38" customHeight="1">
      <x:c r="A4661" s="6" t="str">
        <x:v>8003003_9</x:v>
      </x:c>
      <x:c r="B4661" s="6" t="str">
        <x:v>8003</x:v>
      </x:c>
      <x:c r="C4661" s="6" t="str">
        <x:v>8003003</x:v>
      </x:c>
      <x:c r="D4661" s="6" t="str"/>
      <x:c r="E4661" s="6" t="n">
        <x:v>9</x:v>
      </x:c>
      <x:c r="F4661" s="6" t="n">
        <x:v>6</x:v>
      </x:c>
      <x:c r="G4661" s="6" t="n">
        <x:v>0</x:v>
      </x:c>
      <x:c r="H4661" s="7" t="str"/>
      <x:c r="I4661" s="7" t="str">
        <x:v>[{"id": "2", "num": 128000}, {"id": "110143", "num": 6}, {"id": "110501", "num": 1}]</x:v>
      </x:c>
      <x:c r="J4661" s="6" t="str">
        <x:v>https://raw.githubusercontent.com/Mar-7th/StarRailRes/dbe8cdfcfb0bf657b9fe1cf92d5537f118ccb487/index_new/cn/character_skill_trees.json</x:v>
      </x:c>
    </x:row>
    <x:row r="4662" ht="53" customHeight="1">
      <x:c r="A4662" s="6" t="str">
        <x:v>8003003_10</x:v>
      </x:c>
      <x:c r="B4662" s="6" t="str">
        <x:v>8003</x:v>
      </x:c>
      <x:c r="C4662" s="6" t="str">
        <x:v>8003003</x:v>
      </x:c>
      <x:c r="D4662" s="6" t="str"/>
      <x:c r="E4662" s="6" t="n">
        <x:v>10</x:v>
      </x:c>
      <x:c r="F4662" s="6" t="n">
        <x:v>6</x:v>
      </x:c>
      <x:c r="G4662" s="6" t="n">
        <x:v>0</x:v>
      </x:c>
      <x:c r="H4662" s="7" t="str"/>
      <x:c r="I4662" s="7" t="str">
        <x:v>[{"id": "2", "num": 240000}, {"id": "110143", "num": 11}, {"id": "241", "num": 1}, {"id": "110501", "num": 1}]</x:v>
      </x:c>
      <x:c r="J4662" s="6" t="str">
        <x:v>https://raw.githubusercontent.com/Mar-7th/StarRailRes/dbe8cdfcfb0bf657b9fe1cf92d5537f118ccb487/index_new/cn/character_skill_trees.json</x:v>
      </x:c>
    </x:row>
    <x:row r="4663" ht="20" customHeight="1">
      <x:c r="A4663" s="6" t="str">
        <x:v>8003004_1</x:v>
      </x:c>
      <x:c r="B4663" s="6" t="str">
        <x:v>8003</x:v>
      </x:c>
      <x:c r="C4663" s="6" t="str">
        <x:v>8003004</x:v>
      </x:c>
      <x:c r="D4663" s="6" t="str"/>
      <x:c r="E4663" s="6" t="n">
        <x:v>1</x:v>
      </x:c>
      <x:c r="F4663" s="6" t="n">
        <x:v>0</x:v>
      </x:c>
      <x:c r="G4663" s="6" t="n">
        <x:v>0</x:v>
      </x:c>
      <x:c r="H4663" s="7" t="str"/>
      <x:c r="I4663" s="7" t="str">
        <x:v>[]</x:v>
      </x:c>
      <x:c r="J4663" s="6" t="str">
        <x:v>https://raw.githubusercontent.com/Mar-7th/StarRailRes/dbe8cdfcfb0bf657b9fe1cf92d5537f118ccb487/index_new/cn/character_skill_trees.json</x:v>
      </x:c>
    </x:row>
    <x:row r="4664" ht="38" customHeight="1">
      <x:c r="A4664" s="6" t="str">
        <x:v>8003004_2</x:v>
      </x:c>
      <x:c r="B4664" s="6" t="str">
        <x:v>8003</x:v>
      </x:c>
      <x:c r="C4664" s="6" t="str">
        <x:v>8003004</x:v>
      </x:c>
      <x:c r="D4664" s="6" t="str"/>
      <x:c r="E4664" s="6" t="n">
        <x:v>2</x:v>
      </x:c>
      <x:c r="F4664" s="6" t="n">
        <x:v>1</x:v>
      </x:c>
      <x:c r="G4664" s="6" t="n">
        <x:v>0</x:v>
      </x:c>
      <x:c r="H4664" s="7" t="str"/>
      <x:c r="I4664" s="7" t="str">
        <x:v>[{"id": "2", "num": 2000}, {"id": "111011", "num": 2}]</x:v>
      </x:c>
      <x:c r="J4664" s="6" t="str">
        <x:v>https://raw.githubusercontent.com/Mar-7th/StarRailRes/dbe8cdfcfb0bf657b9fe1cf92d5537f118ccb487/index_new/cn/character_skill_trees.json</x:v>
      </x:c>
    </x:row>
    <x:row r="4665" ht="38" customHeight="1">
      <x:c r="A4665" s="6" t="str">
        <x:v>8003004_3</x:v>
      </x:c>
      <x:c r="B4665" s="6" t="str">
        <x:v>8003</x:v>
      </x:c>
      <x:c r="C4665" s="6" t="str">
        <x:v>8003004</x:v>
      </x:c>
      <x:c r="D4665" s="6" t="str"/>
      <x:c r="E4665" s="6" t="n">
        <x:v>3</x:v>
      </x:c>
      <x:c r="F4665" s="6" t="n">
        <x:v>2</x:v>
      </x:c>
      <x:c r="G4665" s="6" t="n">
        <x:v>0</x:v>
      </x:c>
      <x:c r="H4665" s="7" t="str"/>
      <x:c r="I4665" s="7" t="str">
        <x:v>[{"id": "2", "num": 4000}, {"id": "110141", "num": 2}, {"id": "111011", "num": 4}]</x:v>
      </x:c>
      <x:c r="J4665" s="6" t="str">
        <x:v>https://raw.githubusercontent.com/Mar-7th/StarRailRes/dbe8cdfcfb0bf657b9fe1cf92d5537f118ccb487/index_new/cn/character_skill_trees.json</x:v>
      </x:c>
    </x:row>
    <x:row r="4666" ht="38" customHeight="1">
      <x:c r="A4666" s="6" t="str">
        <x:v>8003004_4</x:v>
      </x:c>
      <x:c r="B4666" s="6" t="str">
        <x:v>8003</x:v>
      </x:c>
      <x:c r="C4666" s="6" t="str">
        <x:v>8003004</x:v>
      </x:c>
      <x:c r="D4666" s="6" t="str"/>
      <x:c r="E4666" s="6" t="n">
        <x:v>4</x:v>
      </x:c>
      <x:c r="F4666" s="6" t="n">
        <x:v>3</x:v>
      </x:c>
      <x:c r="G4666" s="6" t="n">
        <x:v>0</x:v>
      </x:c>
      <x:c r="H4666" s="7" t="str"/>
      <x:c r="I4666" s="7" t="str">
        <x:v>[{"id": "2", "num": 8000}, {"id": "110142", "num": 2}, {"id": "111012", "num": 2}]</x:v>
      </x:c>
      <x:c r="J4666" s="6" t="str">
        <x:v>https://raw.githubusercontent.com/Mar-7th/StarRailRes/dbe8cdfcfb0bf657b9fe1cf92d5537f118ccb487/index_new/cn/character_skill_trees.json</x:v>
      </x:c>
    </x:row>
    <x:row r="4667" ht="38" customHeight="1">
      <x:c r="A4667" s="6" t="str">
        <x:v>8003004_5</x:v>
      </x:c>
      <x:c r="B4667" s="6" t="str">
        <x:v>8003</x:v>
      </x:c>
      <x:c r="C4667" s="6" t="str">
        <x:v>8003004</x:v>
      </x:c>
      <x:c r="D4667" s="6" t="str"/>
      <x:c r="E4667" s="6" t="n">
        <x:v>5</x:v>
      </x:c>
      <x:c r="F4667" s="6" t="n">
        <x:v>4</x:v>
      </x:c>
      <x:c r="G4667" s="6" t="n">
        <x:v>0</x:v>
      </x:c>
      <x:c r="H4667" s="7" t="str"/>
      <x:c r="I4667" s="7" t="str">
        <x:v>[{"id": "2", "num": 16000}, {"id": "110142", "num": 4}, {"id": "111012", "num": 3}]</x:v>
      </x:c>
      <x:c r="J4667" s="6" t="str">
        <x:v>https://raw.githubusercontent.com/Mar-7th/StarRailRes/dbe8cdfcfb0bf657b9fe1cf92d5537f118ccb487/index_new/cn/character_skill_trees.json</x:v>
      </x:c>
    </x:row>
    <x:row r="4668" ht="38" customHeight="1">
      <x:c r="A4668" s="6" t="str">
        <x:v>8003004_6</x:v>
      </x:c>
      <x:c r="B4668" s="6" t="str">
        <x:v>8003</x:v>
      </x:c>
      <x:c r="C4668" s="6" t="str">
        <x:v>8003004</x:v>
      </x:c>
      <x:c r="D4668" s="6" t="str"/>
      <x:c r="E4668" s="6" t="n">
        <x:v>6</x:v>
      </x:c>
      <x:c r="F4668" s="6" t="n">
        <x:v>4</x:v>
      </x:c>
      <x:c r="G4668" s="6" t="n">
        <x:v>0</x:v>
      </x:c>
      <x:c r="H4668" s="7" t="str"/>
      <x:c r="I4668" s="7" t="str">
        <x:v>[{"id": "2", "num": 24000}, {"id": "110142", "num": 6}, {"id": "111012", "num": 5}]</x:v>
      </x:c>
      <x:c r="J4668" s="6" t="str">
        <x:v>https://raw.githubusercontent.com/Mar-7th/StarRailRes/dbe8cdfcfb0bf657b9fe1cf92d5537f118ccb487/index_new/cn/character_skill_trees.json</x:v>
      </x:c>
    </x:row>
    <x:row r="4669" ht="38" customHeight="1">
      <x:c r="A4669" s="6" t="str">
        <x:v>8003004_7</x:v>
      </x:c>
      <x:c r="B4669" s="6" t="str">
        <x:v>8003</x:v>
      </x:c>
      <x:c r="C4669" s="6" t="str">
        <x:v>8003004</x:v>
      </x:c>
      <x:c r="D4669" s="6" t="str"/>
      <x:c r="E4669" s="6" t="n">
        <x:v>7</x:v>
      </x:c>
      <x:c r="F4669" s="6" t="n">
        <x:v>5</x:v>
      </x:c>
      <x:c r="G4669" s="6" t="n">
        <x:v>0</x:v>
      </x:c>
      <x:c r="H4669" s="7" t="str"/>
      <x:c r="I4669" s="7" t="str">
        <x:v>[{"id": "2", "num": 36000}, {"id": "110143", "num": 2}, {"id": "111013", "num": 2}]</x:v>
      </x:c>
      <x:c r="J4669" s="6" t="str">
        <x:v>https://raw.githubusercontent.com/Mar-7th/StarRailRes/dbe8cdfcfb0bf657b9fe1cf92d5537f118ccb487/index_new/cn/character_skill_trees.json</x:v>
      </x:c>
    </x:row>
    <x:row r="4670" ht="53" customHeight="1">
      <x:c r="A4670" s="6" t="str">
        <x:v>8003004_8</x:v>
      </x:c>
      <x:c r="B4670" s="6" t="str">
        <x:v>8003</x:v>
      </x:c>
      <x:c r="C4670" s="6" t="str">
        <x:v>8003004</x:v>
      </x:c>
      <x:c r="D4670" s="6" t="str"/>
      <x:c r="E4670" s="6" t="n">
        <x:v>8</x:v>
      </x:c>
      <x:c r="F4670" s="6" t="n">
        <x:v>5</x:v>
      </x:c>
      <x:c r="G4670" s="6" t="n">
        <x:v>0</x:v>
      </x:c>
      <x:c r="H4670" s="7" t="str"/>
      <x:c r="I4670" s="7" t="str">
        <x:v>[{"id": "2", "num": 64000}, {"id": "110143", "num": 4}, {"id": "110501", "num": 1}, {"id": "111013", "num": 3}]</x:v>
      </x:c>
      <x:c r="J4670" s="6" t="str">
        <x:v>https://raw.githubusercontent.com/Mar-7th/StarRailRes/dbe8cdfcfb0bf657b9fe1cf92d5537f118ccb487/index_new/cn/character_skill_trees.json</x:v>
      </x:c>
    </x:row>
    <x:row r="4671" ht="38" customHeight="1">
      <x:c r="A4671" s="6" t="str">
        <x:v>8003004_9</x:v>
      </x:c>
      <x:c r="B4671" s="6" t="str">
        <x:v>8003</x:v>
      </x:c>
      <x:c r="C4671" s="6" t="str">
        <x:v>8003004</x:v>
      </x:c>
      <x:c r="D4671" s="6" t="str"/>
      <x:c r="E4671" s="6" t="n">
        <x:v>9</x:v>
      </x:c>
      <x:c r="F4671" s="6" t="n">
        <x:v>6</x:v>
      </x:c>
      <x:c r="G4671" s="6" t="n">
        <x:v>0</x:v>
      </x:c>
      <x:c r="H4671" s="7" t="str"/>
      <x:c r="I4671" s="7" t="str">
        <x:v>[{"id": "2", "num": 128000}, {"id": "110143", "num": 6}, {"id": "110501", "num": 1}]</x:v>
      </x:c>
      <x:c r="J4671" s="6" t="str">
        <x:v>https://raw.githubusercontent.com/Mar-7th/StarRailRes/dbe8cdfcfb0bf657b9fe1cf92d5537f118ccb487/index_new/cn/character_skill_trees.json</x:v>
      </x:c>
    </x:row>
    <x:row r="4672" ht="53" customHeight="1">
      <x:c r="A4672" s="6" t="str">
        <x:v>8003004_10</x:v>
      </x:c>
      <x:c r="B4672" s="6" t="str">
        <x:v>8003</x:v>
      </x:c>
      <x:c r="C4672" s="6" t="str">
        <x:v>8003004</x:v>
      </x:c>
      <x:c r="D4672" s="6" t="str"/>
      <x:c r="E4672" s="6" t="n">
        <x:v>10</x:v>
      </x:c>
      <x:c r="F4672" s="6" t="n">
        <x:v>6</x:v>
      </x:c>
      <x:c r="G4672" s="6" t="n">
        <x:v>0</x:v>
      </x:c>
      <x:c r="H4672" s="7" t="str"/>
      <x:c r="I4672" s="7" t="str">
        <x:v>[{"id": "2", "num": 240000}, {"id": "110143", "num": 11}, {"id": "241", "num": 1}, {"id": "110501", "num": 1}]</x:v>
      </x:c>
      <x:c r="J4672" s="6" t="str">
        <x:v>https://raw.githubusercontent.com/Mar-7th/StarRailRes/dbe8cdfcfb0bf657b9fe1cf92d5537f118ccb487/index_new/cn/character_skill_trees.json</x:v>
      </x:c>
    </x:row>
    <x:row r="4673" ht="20" customHeight="1">
      <x:c r="A4673" s="6" t="str">
        <x:v>8003007_1</x:v>
      </x:c>
      <x:c r="B4673" s="6" t="str">
        <x:v>8003</x:v>
      </x:c>
      <x:c r="C4673" s="6" t="str">
        <x:v>8003007</x:v>
      </x:c>
      <x:c r="D4673" s="6" t="str"/>
      <x:c r="E4673" s="6" t="n">
        <x:v>1</x:v>
      </x:c>
      <x:c r="F4673" s="6" t="n">
        <x:v>0</x:v>
      </x:c>
      <x:c r="G4673" s="6" t="n">
        <x:v>0</x:v>
      </x:c>
      <x:c r="H4673" s="7" t="str"/>
      <x:c r="I4673" s="7" t="str">
        <x:v>[]</x:v>
      </x:c>
      <x:c r="J4673" s="6" t="str">
        <x:v>https://raw.githubusercontent.com/Mar-7th/StarRailRes/dbe8cdfcfb0bf657b9fe1cf92d5537f118ccb487/index_new/cn/character_skill_trees.json</x:v>
      </x:c>
    </x:row>
    <x:row r="4674" ht="38" customHeight="1">
      <x:c r="A4674" s="6" t="str">
        <x:v>8003101_1</x:v>
      </x:c>
      <x:c r="B4674" s="6" t="str">
        <x:v>8003</x:v>
      </x:c>
      <x:c r="C4674" s="6" t="str">
        <x:v>8003101</x:v>
      </x:c>
      <x:c r="D4674" s="6" t="str">
        <x:v>强援弱</x:v>
      </x:c>
      <x:c r="E4674" s="6" t="n">
        <x:v>1</x:v>
      </x:c>
      <x:c r="F4674" s="6" t="n">
        <x:v>2</x:v>
      </x:c>
      <x:c r="G4674" s="6" t="n">
        <x:v>0</x:v>
      </x:c>
      <x:c r="H4674" s="7" t="str">
        <x:v>施放战技后，我方全体受到的伤害降低#2[i]%，持续#3[i]回合。</x:v>
      </x:c>
      <x:c r="I4674" s="7" t="str">
        <x:v>[{"id": "2", "num": 4000}, {"id": "110141", "num": 2}, {"id": "110501", "num": 1}]</x:v>
      </x:c>
      <x:c r="J4674" s="6" t="str">
        <x:v>https://raw.githubusercontent.com/Mar-7th/StarRailRes/dbe8cdfcfb0bf657b9fe1cf92d5537f118ccb487/index_new/cn/character_skill_trees.json</x:v>
      </x:c>
    </x:row>
    <x:row r="4675" ht="53" customHeight="1">
      <x:c r="A4675" s="6" t="str">
        <x:v>8003102_1</x:v>
      </x:c>
      <x:c r="B4675" s="6" t="str">
        <x:v>8003</x:v>
      </x:c>
      <x:c r="C4675" s="6" t="str">
        <x:v>8003102</x:v>
      </x:c>
      <x:c r="D4675" s="6" t="str">
        <x:v>生先死</x:v>
      </x:c>
      <x:c r="E4675" s="6" t="n">
        <x:v>1</x:v>
      </x:c>
      <x:c r="F4675" s="6" t="n">
        <x:v>4</x:v>
      </x:c>
      <x:c r="G4675" s="6" t="n">
        <x:v>0</x:v>
      </x:c>
      <x:c r="H4675" s="7" t="str">
        <x:v>开拓者施放强化普攻后，回复等同于自身生命上限#1[i]%的生命值。</x:v>
      </x:c>
      <x:c r="I4675" s="7" t="str">
        <x:v>[{"id": "2", "num": 16000}, {"id": "110142", "num": 4}, {"id": "241", "num": 1}, {"id": "110501", "num": 1}]</x:v>
      </x:c>
      <x:c r="J4675" s="6" t="str">
        <x:v>https://raw.githubusercontent.com/Mar-7th/StarRailRes/dbe8cdfcfb0bf657b9fe1cf92d5537f118ccb487/index_new/cn/character_skill_trees.json</x:v>
      </x:c>
    </x:row>
    <x:row r="4676" ht="53" customHeight="1">
      <x:c r="A4676" s="6" t="str">
        <x:v>8003103_1</x:v>
      </x:c>
      <x:c r="B4676" s="6" t="str">
        <x:v>8003</x:v>
      </x:c>
      <x:c r="C4676" s="6" t="str">
        <x:v>8003103</x:v>
      </x:c>
      <x:c r="D4676" s="6" t="str">
        <x:v>行胜思</x:v>
      </x:c>
      <x:c r="E4676" s="6" t="n">
        <x:v>1</x:v>
      </x:c>
      <x:c r="F4676" s="6" t="n">
        <x:v>6</x:v>
      </x:c>
      <x:c r="G4676" s="6" t="n">
        <x:v>0</x:v>
      </x:c>
      <x:c r="H4676" s="7" t="str">
        <x:v>回合开始时，若开拓者持有护盾保护，则攻击力提高#2[i]%并恢复#1[i]点能量，持续到行动结束。</x:v>
      </x:c>
      <x:c r="I4676" s="7" t="str">
        <x:v>[{"id": "2", "num": 128000}, {"id": "110143", "num": 6}, {"id": "241", "num": 1}, {"id": "110501", "num": 1}]</x:v>
      </x:c>
      <x:c r="J4676" s="6" t="str">
        <x:v>https://raw.githubusercontent.com/Mar-7th/StarRailRes/dbe8cdfcfb0bf657b9fe1cf92d5537f118ccb487/index_new/cn/character_skill_trees.json</x:v>
      </x:c>
    </x:row>
    <x:row r="4677" ht="38" customHeight="1">
      <x:c r="A4677" s="6" t="str">
        <x:v>8003201_1</x:v>
      </x:c>
      <x:c r="B4677" s="6" t="str">
        <x:v>8003</x:v>
      </x:c>
      <x:c r="C4677" s="6" t="str">
        <x:v>8003201</x:v>
      </x:c>
      <x:c r="D4677" s="6" t="str">
        <x:v>防御强化</x:v>
      </x:c>
      <x:c r="E4677" s="6" t="n">
        <x:v>1</x:v>
      </x:c>
      <x:c r="F4677" s="6" t="n">
        <x:v>0</x:v>
      </x:c>
      <x:c r="G4677" s="6" t="n">
        <x:v>1</x:v>
      </x:c>
      <x:c r="H4677" s="7" t="str"/>
      <x:c r="I4677" s="7" t="str">
        <x:v>[{"id": "2", "num": 2000}, {"id": "111011", "num": 2}]</x:v>
      </x:c>
      <x:c r="J4677" s="6" t="str">
        <x:v>https://raw.githubusercontent.com/Mar-7th/StarRailRes/dbe8cdfcfb0bf657b9fe1cf92d5537f118ccb487/index_new/cn/character_skill_trees.json</x:v>
      </x:c>
    </x:row>
    <x:row r="4678" ht="38" customHeight="1">
      <x:c r="A4678" s="6" t="str">
        <x:v>8003202_1</x:v>
      </x:c>
      <x:c r="B4678" s="6" t="str">
        <x:v>8003</x:v>
      </x:c>
      <x:c r="C4678" s="6" t="str">
        <x:v>8003202</x:v>
      </x:c>
      <x:c r="D4678" s="6" t="str">
        <x:v>攻击强化</x:v>
      </x:c>
      <x:c r="E4678" s="6" t="n">
        <x:v>1</x:v>
      </x:c>
      <x:c r="F4678" s="6" t="n">
        <x:v>2</x:v>
      </x:c>
      <x:c r="G4678" s="6" t="n">
        <x:v>0</x:v>
      </x:c>
      <x:c r="H4678" s="7" t="str"/>
      <x:c r="I4678" s="7" t="str">
        <x:v>[{"id": "2", "num": 4000}, {"id": "110141", "num": 2}, {"id": "111011", "num": 4}]</x:v>
      </x:c>
      <x:c r="J4678" s="6" t="str">
        <x:v>https://raw.githubusercontent.com/Mar-7th/StarRailRes/dbe8cdfcfb0bf657b9fe1cf92d5537f118ccb487/index_new/cn/character_skill_trees.json</x:v>
      </x:c>
    </x:row>
    <x:row r="4679" ht="38" customHeight="1">
      <x:c r="A4679" s="6" t="str">
        <x:v>8003203_1</x:v>
      </x:c>
      <x:c r="B4679" s="6" t="str">
        <x:v>8003</x:v>
      </x:c>
      <x:c r="C4679" s="6" t="str">
        <x:v>8003203</x:v>
      </x:c>
      <x:c r="D4679" s="6" t="str">
        <x:v>防御强化</x:v>
      </x:c>
      <x:c r="E4679" s="6" t="n">
        <x:v>1</x:v>
      </x:c>
      <x:c r="F4679" s="6" t="n">
        <x:v>3</x:v>
      </x:c>
      <x:c r="G4679" s="6" t="n">
        <x:v>0</x:v>
      </x:c>
      <x:c r="H4679" s="7" t="str"/>
      <x:c r="I4679" s="7" t="str">
        <x:v>[{"id": "2", "num": 8000}, {"id": "110142", "num": 2}, {"id": "111012", "num": 2}]</x:v>
      </x:c>
      <x:c r="J4679" s="6" t="str">
        <x:v>https://raw.githubusercontent.com/Mar-7th/StarRailRes/dbe8cdfcfb0bf657b9fe1cf92d5537f118ccb487/index_new/cn/character_skill_trees.json</x:v>
      </x:c>
    </x:row>
    <x:row r="4680" ht="38" customHeight="1">
      <x:c r="A4680" s="6" t="str">
        <x:v>8003204_1</x:v>
      </x:c>
      <x:c r="B4680" s="6" t="str">
        <x:v>8003</x:v>
      </x:c>
      <x:c r="C4680" s="6" t="str">
        <x:v>8003204</x:v>
      </x:c>
      <x:c r="D4680" s="6" t="str">
        <x:v>生命强化</x:v>
      </x:c>
      <x:c r="E4680" s="6" t="n">
        <x:v>1</x:v>
      </x:c>
      <x:c r="F4680" s="6" t="n">
        <x:v>3</x:v>
      </x:c>
      <x:c r="G4680" s="6" t="n">
        <x:v>0</x:v>
      </x:c>
      <x:c r="H4680" s="7" t="str"/>
      <x:c r="I4680" s="7" t="str">
        <x:v>[{"id": "2", "num": 8000}, {"id": "110142", "num": 2}, {"id": "111012", "num": 2}]</x:v>
      </x:c>
      <x:c r="J4680" s="6" t="str">
        <x:v>https://raw.githubusercontent.com/Mar-7th/StarRailRes/dbe8cdfcfb0bf657b9fe1cf92d5537f118ccb487/index_new/cn/character_skill_trees.json</x:v>
      </x:c>
    </x:row>
    <x:row r="4681" ht="38" customHeight="1">
      <x:c r="A4681" s="6" t="str">
        <x:v>8003205_1</x:v>
      </x:c>
      <x:c r="B4681" s="6" t="str">
        <x:v>8003</x:v>
      </x:c>
      <x:c r="C4681" s="6" t="str">
        <x:v>8003205</x:v>
      </x:c>
      <x:c r="D4681" s="6" t="str">
        <x:v>防御强化</x:v>
      </x:c>
      <x:c r="E4681" s="6" t="n">
        <x:v>1</x:v>
      </x:c>
      <x:c r="F4681" s="6" t="n">
        <x:v>4</x:v>
      </x:c>
      <x:c r="G4681" s="6" t="n">
        <x:v>0</x:v>
      </x:c>
      <x:c r="H4681" s="7" t="str"/>
      <x:c r="I4681" s="7" t="str">
        <x:v>[{"id": "2", "num": 16000}, {"id": "110142", "num": 4}, {"id": "111012", "num": 3}]</x:v>
      </x:c>
      <x:c r="J4681" s="6" t="str">
        <x:v>https://raw.githubusercontent.com/Mar-7th/StarRailRes/dbe8cdfcfb0bf657b9fe1cf92d5537f118ccb487/index_new/cn/character_skill_trees.json</x:v>
      </x:c>
    </x:row>
    <x:row r="4682" ht="38" customHeight="1">
      <x:c r="A4682" s="6" t="str">
        <x:v>8003206_1</x:v>
      </x:c>
      <x:c r="B4682" s="6" t="str">
        <x:v>8003</x:v>
      </x:c>
      <x:c r="C4682" s="6" t="str">
        <x:v>8003206</x:v>
      </x:c>
      <x:c r="D4682" s="6" t="str">
        <x:v>攻击强化</x:v>
      </x:c>
      <x:c r="E4682" s="6" t="n">
        <x:v>1</x:v>
      </x:c>
      <x:c r="F4682" s="6" t="n">
        <x:v>5</x:v>
      </x:c>
      <x:c r="G4682" s="6" t="n">
        <x:v>0</x:v>
      </x:c>
      <x:c r="H4682" s="7" t="str"/>
      <x:c r="I4682" s="7" t="str">
        <x:v>[{"id": "2", "num": 36000}, {"id": "110143", "num": 2}, {"id": "111013", "num": 2}]</x:v>
      </x:c>
      <x:c r="J4682" s="6" t="str">
        <x:v>https://raw.githubusercontent.com/Mar-7th/StarRailRes/dbe8cdfcfb0bf657b9fe1cf92d5537f118ccb487/index_new/cn/character_skill_trees.json</x:v>
      </x:c>
    </x:row>
    <x:row r="4683" ht="38" customHeight="1">
      <x:c r="A4683" s="6" t="str">
        <x:v>8003207_1</x:v>
      </x:c>
      <x:c r="B4683" s="6" t="str">
        <x:v>8003</x:v>
      </x:c>
      <x:c r="C4683" s="6" t="str">
        <x:v>8003207</x:v>
      </x:c>
      <x:c r="D4683" s="6" t="str">
        <x:v>防御强化</x:v>
      </x:c>
      <x:c r="E4683" s="6" t="n">
        <x:v>1</x:v>
      </x:c>
      <x:c r="F4683" s="6" t="n">
        <x:v>5</x:v>
      </x:c>
      <x:c r="G4683" s="6" t="n">
        <x:v>0</x:v>
      </x:c>
      <x:c r="H4683" s="7" t="str"/>
      <x:c r="I4683" s="7" t="str">
        <x:v>[{"id": "2", "num": 36000}, {"id": "110143", "num": 2}, {"id": "111013", "num": 2}]</x:v>
      </x:c>
      <x:c r="J4683" s="6" t="str">
        <x:v>https://raw.githubusercontent.com/Mar-7th/StarRailRes/dbe8cdfcfb0bf657b9fe1cf92d5537f118ccb487/index_new/cn/character_skill_trees.json</x:v>
      </x:c>
    </x:row>
    <x:row r="4684" ht="38" customHeight="1">
      <x:c r="A4684" s="6" t="str">
        <x:v>8003208_1</x:v>
      </x:c>
      <x:c r="B4684" s="6" t="str">
        <x:v>8003</x:v>
      </x:c>
      <x:c r="C4684" s="6" t="str">
        <x:v>8003208</x:v>
      </x:c>
      <x:c r="D4684" s="6" t="str">
        <x:v>生命强化</x:v>
      </x:c>
      <x:c r="E4684" s="6" t="n">
        <x:v>1</x:v>
      </x:c>
      <x:c r="F4684" s="6" t="n">
        <x:v>6</x:v>
      </x:c>
      <x:c r="G4684" s="6" t="n">
        <x:v>0</x:v>
      </x:c>
      <x:c r="H4684" s="7" t="str"/>
      <x:c r="I4684" s="7" t="str">
        <x:v>[{"id": "2", "num": 128000}, {"id": "110143", "num": 6}, {"id": "111013", "num": 6}]</x:v>
      </x:c>
      <x:c r="J4684" s="6" t="str">
        <x:v>https://raw.githubusercontent.com/Mar-7th/StarRailRes/dbe8cdfcfb0bf657b9fe1cf92d5537f118ccb487/index_new/cn/character_skill_trees.json</x:v>
      </x:c>
    </x:row>
    <x:row r="4685" ht="38" customHeight="1">
      <x:c r="A4685" s="6" t="str">
        <x:v>8003209_1</x:v>
      </x:c>
      <x:c r="B4685" s="6" t="str">
        <x:v>8003</x:v>
      </x:c>
      <x:c r="C4685" s="6" t="str">
        <x:v>8003209</x:v>
      </x:c>
      <x:c r="D4685" s="6" t="str">
        <x:v>攻击强化</x:v>
      </x:c>
      <x:c r="E4685" s="6" t="n">
        <x:v>1</x:v>
      </x:c>
      <x:c r="F4685" s="6" t="n">
        <x:v>0</x:v>
      </x:c>
      <x:c r="G4685" s="6" t="n">
        <x:v>75</x:v>
      </x:c>
      <x:c r="H4685" s="7" t="str"/>
      <x:c r="I4685" s="7" t="str">
        <x:v>[{"id": "2", "num": 128000}, {"id": "110143", "num": 6}, {"id": "111013", "num": 6}]</x:v>
      </x:c>
      <x:c r="J4685" s="6" t="str">
        <x:v>https://raw.githubusercontent.com/Mar-7th/StarRailRes/dbe8cdfcfb0bf657b9fe1cf92d5537f118ccb487/index_new/cn/character_skill_trees.json</x:v>
      </x:c>
    </x:row>
    <x:row r="4686" ht="38" customHeight="1">
      <x:c r="A4686" s="6" t="str">
        <x:v>8003210_1</x:v>
      </x:c>
      <x:c r="B4686" s="6" t="str">
        <x:v>8003</x:v>
      </x:c>
      <x:c r="C4686" s="6" t="str">
        <x:v>8003210</x:v>
      </x:c>
      <x:c r="D4686" s="6" t="str">
        <x:v>防御强化</x:v>
      </x:c>
      <x:c r="E4686" s="6" t="n">
        <x:v>1</x:v>
      </x:c>
      <x:c r="F4686" s="6" t="n">
        <x:v>0</x:v>
      </x:c>
      <x:c r="G4686" s="6" t="n">
        <x:v>80</x:v>
      </x:c>
      <x:c r="H4686" s="7" t="str"/>
      <x:c r="I4686" s="7" t="str">
        <x:v>[{"id": "2", "num": 128000}, {"id": "110143", "num": 6}, {"id": "111013", "num": 6}]</x:v>
      </x:c>
      <x:c r="J4686" s="6" t="str">
        <x:v>https://raw.githubusercontent.com/Mar-7th/StarRailRes/dbe8cdfcfb0bf657b9fe1cf92d5537f118ccb487/index_new/cn/character_skill_trees.json</x:v>
      </x:c>
    </x:row>
    <x:row r="4687" ht="20" customHeight="1">
      <x:c r="A4687" s="6" t="str">
        <x:v>8004001_1</x:v>
      </x:c>
      <x:c r="B4687" s="6" t="str">
        <x:v>8004</x:v>
      </x:c>
      <x:c r="C4687" s="6" t="str">
        <x:v>8004001</x:v>
      </x:c>
      <x:c r="D4687" s="6" t="str"/>
      <x:c r="E4687" s="6" t="n">
        <x:v>1</x:v>
      </x:c>
      <x:c r="F4687" s="6" t="n">
        <x:v>0</x:v>
      </x:c>
      <x:c r="G4687" s="6" t="n">
        <x:v>0</x:v>
      </x:c>
      <x:c r="H4687" s="7" t="str"/>
      <x:c r="I4687" s="7" t="str">
        <x:v>[]</x:v>
      </x:c>
      <x:c r="J4687" s="6" t="str">
        <x:v>https://raw.githubusercontent.com/Mar-7th/StarRailRes/dbe8cdfcfb0bf657b9fe1cf92d5537f118ccb487/index_new/cn/character_skill_trees.json</x:v>
      </x:c>
    </x:row>
    <x:row r="4688" ht="38" customHeight="1">
      <x:c r="A4688" s="6" t="str">
        <x:v>8004001_2</x:v>
      </x:c>
      <x:c r="B4688" s="6" t="str">
        <x:v>8004</x:v>
      </x:c>
      <x:c r="C4688" s="6" t="str">
        <x:v>8004001</x:v>
      </x:c>
      <x:c r="D4688" s="6" t="str"/>
      <x:c r="E4688" s="6" t="n">
        <x:v>2</x:v>
      </x:c>
      <x:c r="F4688" s="6" t="n">
        <x:v>2</x:v>
      </x:c>
      <x:c r="G4688" s="6" t="n">
        <x:v>0</x:v>
      </x:c>
      <x:c r="H4688" s="7" t="str"/>
      <x:c r="I4688" s="7" t="str">
        <x:v>[{"id": "2", "num": 4000}, {"id": "110141", "num": 2}, {"id": "111011", "num": 4}]</x:v>
      </x:c>
      <x:c r="J4688" s="6" t="str">
        <x:v>https://raw.githubusercontent.com/Mar-7th/StarRailRes/dbe8cdfcfb0bf657b9fe1cf92d5537f118ccb487/index_new/cn/character_skill_trees.json</x:v>
      </x:c>
    </x:row>
    <x:row r="4689" ht="38" customHeight="1">
      <x:c r="A4689" s="6" t="str">
        <x:v>8004001_3</x:v>
      </x:c>
      <x:c r="B4689" s="6" t="str">
        <x:v>8004</x:v>
      </x:c>
      <x:c r="C4689" s="6" t="str">
        <x:v>8004001</x:v>
      </x:c>
      <x:c r="D4689" s="6" t="str"/>
      <x:c r="E4689" s="6" t="n">
        <x:v>3</x:v>
      </x:c>
      <x:c r="F4689" s="6" t="n">
        <x:v>3</x:v>
      </x:c>
      <x:c r="G4689" s="6" t="n">
        <x:v>0</x:v>
      </x:c>
      <x:c r="H4689" s="7" t="str"/>
      <x:c r="I4689" s="7" t="str">
        <x:v>[{"id": "2", "num": 8000}, {"id": "110142", "num": 2}, {"id": "111012", "num": 2}]</x:v>
      </x:c>
      <x:c r="J4689" s="6" t="str">
        <x:v>https://raw.githubusercontent.com/Mar-7th/StarRailRes/dbe8cdfcfb0bf657b9fe1cf92d5537f118ccb487/index_new/cn/character_skill_trees.json</x:v>
      </x:c>
    </x:row>
    <x:row r="4690" ht="38" customHeight="1">
      <x:c r="A4690" s="6" t="str">
        <x:v>8004001_4</x:v>
      </x:c>
      <x:c r="B4690" s="6" t="str">
        <x:v>8004</x:v>
      </x:c>
      <x:c r="C4690" s="6" t="str">
        <x:v>8004001</x:v>
      </x:c>
      <x:c r="D4690" s="6" t="str"/>
      <x:c r="E4690" s="6" t="n">
        <x:v>4</x:v>
      </x:c>
      <x:c r="F4690" s="6" t="n">
        <x:v>4</x:v>
      </x:c>
      <x:c r="G4690" s="6" t="n">
        <x:v>0</x:v>
      </x:c>
      <x:c r="H4690" s="7" t="str"/>
      <x:c r="I4690" s="7" t="str">
        <x:v>[{"id": "2", "num": 16000}, {"id": "110142", "num": 4}, {"id": "111012", "num": 3}]</x:v>
      </x:c>
      <x:c r="J4690" s="6" t="str">
        <x:v>https://raw.githubusercontent.com/Mar-7th/StarRailRes/dbe8cdfcfb0bf657b9fe1cf92d5537f118ccb487/index_new/cn/character_skill_trees.json</x:v>
      </x:c>
    </x:row>
    <x:row r="4691" ht="38" customHeight="1">
      <x:c r="A4691" s="6" t="str">
        <x:v>8004001_5</x:v>
      </x:c>
      <x:c r="B4691" s="6" t="str">
        <x:v>8004</x:v>
      </x:c>
      <x:c r="C4691" s="6" t="str">
        <x:v>8004001</x:v>
      </x:c>
      <x:c r="D4691" s="6" t="str"/>
      <x:c r="E4691" s="6" t="n">
        <x:v>5</x:v>
      </x:c>
      <x:c r="F4691" s="6" t="n">
        <x:v>5</x:v>
      </x:c>
      <x:c r="G4691" s="6" t="n">
        <x:v>0</x:v>
      </x:c>
      <x:c r="H4691" s="7" t="str"/>
      <x:c r="I4691" s="7" t="str">
        <x:v>[{"id": "2", "num": 36000}, {"id": "110143", "num": 2}, {"id": "111013", "num": 2}]</x:v>
      </x:c>
      <x:c r="J4691" s="6" t="str">
        <x:v>https://raw.githubusercontent.com/Mar-7th/StarRailRes/dbe8cdfcfb0bf657b9fe1cf92d5537f118ccb487/index_new/cn/character_skill_trees.json</x:v>
      </x:c>
    </x:row>
    <x:row r="4692" ht="38" customHeight="1">
      <x:c r="A4692" s="6" t="str">
        <x:v>8004001_6</x:v>
      </x:c>
      <x:c r="B4692" s="6" t="str">
        <x:v>8004</x:v>
      </x:c>
      <x:c r="C4692" s="6" t="str">
        <x:v>8004001</x:v>
      </x:c>
      <x:c r="D4692" s="6" t="str"/>
      <x:c r="E4692" s="6" t="n">
        <x:v>6</x:v>
      </x:c>
      <x:c r="F4692" s="6" t="n">
        <x:v>6</x:v>
      </x:c>
      <x:c r="G4692" s="6" t="n">
        <x:v>0</x:v>
      </x:c>
      <x:c r="H4692" s="7" t="str"/>
      <x:c r="I4692" s="7" t="str">
        <x:v>[{"id": "2", "num": 128000}, {"id": "110143", "num": 6}, {"id": "111013", "num": 3}]</x:v>
      </x:c>
      <x:c r="J4692" s="6" t="str">
        <x:v>https://raw.githubusercontent.com/Mar-7th/StarRailRes/dbe8cdfcfb0bf657b9fe1cf92d5537f118ccb487/index_new/cn/character_skill_trees.json</x:v>
      </x:c>
    </x:row>
    <x:row r="4693" ht="20" customHeight="1">
      <x:c r="A4693" s="6" t="str">
        <x:v>8004002_1</x:v>
      </x:c>
      <x:c r="B4693" s="6" t="str">
        <x:v>8004</x:v>
      </x:c>
      <x:c r="C4693" s="6" t="str">
        <x:v>8004002</x:v>
      </x:c>
      <x:c r="D4693" s="6" t="str"/>
      <x:c r="E4693" s="6" t="n">
        <x:v>1</x:v>
      </x:c>
      <x:c r="F4693" s="6" t="n">
        <x:v>0</x:v>
      </x:c>
      <x:c r="G4693" s="6" t="n">
        <x:v>0</x:v>
      </x:c>
      <x:c r="H4693" s="7" t="str"/>
      <x:c r="I4693" s="7" t="str">
        <x:v>[]</x:v>
      </x:c>
      <x:c r="J4693" s="6" t="str">
        <x:v>https://raw.githubusercontent.com/Mar-7th/StarRailRes/dbe8cdfcfb0bf657b9fe1cf92d5537f118ccb487/index_new/cn/character_skill_trees.json</x:v>
      </x:c>
    </x:row>
    <x:row r="4694" ht="38" customHeight="1">
      <x:c r="A4694" s="6" t="str">
        <x:v>8004002_2</x:v>
      </x:c>
      <x:c r="B4694" s="6" t="str">
        <x:v>8004</x:v>
      </x:c>
      <x:c r="C4694" s="6" t="str">
        <x:v>8004002</x:v>
      </x:c>
      <x:c r="D4694" s="6" t="str"/>
      <x:c r="E4694" s="6" t="n">
        <x:v>2</x:v>
      </x:c>
      <x:c r="F4694" s="6" t="n">
        <x:v>1</x:v>
      </x:c>
      <x:c r="G4694" s="6" t="n">
        <x:v>0</x:v>
      </x:c>
      <x:c r="H4694" s="7" t="str"/>
      <x:c r="I4694" s="7" t="str">
        <x:v>[{"id": "2", "num": 2000}, {"id": "111011", "num": 2}]</x:v>
      </x:c>
      <x:c r="J4694" s="6" t="str">
        <x:v>https://raw.githubusercontent.com/Mar-7th/StarRailRes/dbe8cdfcfb0bf657b9fe1cf92d5537f118ccb487/index_new/cn/character_skill_trees.json</x:v>
      </x:c>
    </x:row>
    <x:row r="4695" ht="38" customHeight="1">
      <x:c r="A4695" s="6" t="str">
        <x:v>8004002_3</x:v>
      </x:c>
      <x:c r="B4695" s="6" t="str">
        <x:v>8004</x:v>
      </x:c>
      <x:c r="C4695" s="6" t="str">
        <x:v>8004002</x:v>
      </x:c>
      <x:c r="D4695" s="6" t="str"/>
      <x:c r="E4695" s="6" t="n">
        <x:v>3</x:v>
      </x:c>
      <x:c r="F4695" s="6" t="n">
        <x:v>2</x:v>
      </x:c>
      <x:c r="G4695" s="6" t="n">
        <x:v>0</x:v>
      </x:c>
      <x:c r="H4695" s="7" t="str"/>
      <x:c r="I4695" s="7" t="str">
        <x:v>[{"id": "2", "num": 4000}, {"id": "110141", "num": 2}, {"id": "111011", "num": 4}]</x:v>
      </x:c>
      <x:c r="J4695" s="6" t="str">
        <x:v>https://raw.githubusercontent.com/Mar-7th/StarRailRes/dbe8cdfcfb0bf657b9fe1cf92d5537f118ccb487/index_new/cn/character_skill_trees.json</x:v>
      </x:c>
    </x:row>
    <x:row r="4696" ht="38" customHeight="1">
      <x:c r="A4696" s="6" t="str">
        <x:v>8004002_4</x:v>
      </x:c>
      <x:c r="B4696" s="6" t="str">
        <x:v>8004</x:v>
      </x:c>
      <x:c r="C4696" s="6" t="str">
        <x:v>8004002</x:v>
      </x:c>
      <x:c r="D4696" s="6" t="str"/>
      <x:c r="E4696" s="6" t="n">
        <x:v>4</x:v>
      </x:c>
      <x:c r="F4696" s="6" t="n">
        <x:v>3</x:v>
      </x:c>
      <x:c r="G4696" s="6" t="n">
        <x:v>0</x:v>
      </x:c>
      <x:c r="H4696" s="7" t="str"/>
      <x:c r="I4696" s="7" t="str">
        <x:v>[{"id": "2", "num": 8000}, {"id": "110142", "num": 2}, {"id": "111012", "num": 2}]</x:v>
      </x:c>
      <x:c r="J4696" s="6" t="str">
        <x:v>https://raw.githubusercontent.com/Mar-7th/StarRailRes/dbe8cdfcfb0bf657b9fe1cf92d5537f118ccb487/index_new/cn/character_skill_trees.json</x:v>
      </x:c>
    </x:row>
    <x:row r="4697" ht="38" customHeight="1">
      <x:c r="A4697" s="6" t="str">
        <x:v>8004002_5</x:v>
      </x:c>
      <x:c r="B4697" s="6" t="str">
        <x:v>8004</x:v>
      </x:c>
      <x:c r="C4697" s="6" t="str">
        <x:v>8004002</x:v>
      </x:c>
      <x:c r="D4697" s="6" t="str"/>
      <x:c r="E4697" s="6" t="n">
        <x:v>5</x:v>
      </x:c>
      <x:c r="F4697" s="6" t="n">
        <x:v>4</x:v>
      </x:c>
      <x:c r="G4697" s="6" t="n">
        <x:v>0</x:v>
      </x:c>
      <x:c r="H4697" s="7" t="str"/>
      <x:c r="I4697" s="7" t="str">
        <x:v>[{"id": "2", "num": 16000}, {"id": "110142", "num": 4}, {"id": "111012", "num": 3}]</x:v>
      </x:c>
      <x:c r="J4697" s="6" t="str">
        <x:v>https://raw.githubusercontent.com/Mar-7th/StarRailRes/dbe8cdfcfb0bf657b9fe1cf92d5537f118ccb487/index_new/cn/character_skill_trees.json</x:v>
      </x:c>
    </x:row>
    <x:row r="4698" ht="38" customHeight="1">
      <x:c r="A4698" s="6" t="str">
        <x:v>8004002_6</x:v>
      </x:c>
      <x:c r="B4698" s="6" t="str">
        <x:v>8004</x:v>
      </x:c>
      <x:c r="C4698" s="6" t="str">
        <x:v>8004002</x:v>
      </x:c>
      <x:c r="D4698" s="6" t="str"/>
      <x:c r="E4698" s="6" t="n">
        <x:v>6</x:v>
      </x:c>
      <x:c r="F4698" s="6" t="n">
        <x:v>4</x:v>
      </x:c>
      <x:c r="G4698" s="6" t="n">
        <x:v>0</x:v>
      </x:c>
      <x:c r="H4698" s="7" t="str"/>
      <x:c r="I4698" s="7" t="str">
        <x:v>[{"id": "2", "num": 24000}, {"id": "110142", "num": 6}, {"id": "111012", "num": 5}]</x:v>
      </x:c>
      <x:c r="J4698" s="6" t="str">
        <x:v>https://raw.githubusercontent.com/Mar-7th/StarRailRes/dbe8cdfcfb0bf657b9fe1cf92d5537f118ccb487/index_new/cn/character_skill_trees.json</x:v>
      </x:c>
    </x:row>
    <x:row r="4699" ht="38" customHeight="1">
      <x:c r="A4699" s="6" t="str">
        <x:v>8004002_7</x:v>
      </x:c>
      <x:c r="B4699" s="6" t="str">
        <x:v>8004</x:v>
      </x:c>
      <x:c r="C4699" s="6" t="str">
        <x:v>8004002</x:v>
      </x:c>
      <x:c r="D4699" s="6" t="str"/>
      <x:c r="E4699" s="6" t="n">
        <x:v>7</x:v>
      </x:c>
      <x:c r="F4699" s="6" t="n">
        <x:v>5</x:v>
      </x:c>
      <x:c r="G4699" s="6" t="n">
        <x:v>0</x:v>
      </x:c>
      <x:c r="H4699" s="7" t="str"/>
      <x:c r="I4699" s="7" t="str">
        <x:v>[{"id": "2", "num": 36000}, {"id": "110143", "num": 2}, {"id": "111013", "num": 2}]</x:v>
      </x:c>
      <x:c r="J4699" s="6" t="str">
        <x:v>https://raw.githubusercontent.com/Mar-7th/StarRailRes/dbe8cdfcfb0bf657b9fe1cf92d5537f118ccb487/index_new/cn/character_skill_trees.json</x:v>
      </x:c>
    </x:row>
    <x:row r="4700" ht="53" customHeight="1">
      <x:c r="A4700" s="6" t="str">
        <x:v>8004002_8</x:v>
      </x:c>
      <x:c r="B4700" s="6" t="str">
        <x:v>8004</x:v>
      </x:c>
      <x:c r="C4700" s="6" t="str">
        <x:v>8004002</x:v>
      </x:c>
      <x:c r="D4700" s="6" t="str"/>
      <x:c r="E4700" s="6" t="n">
        <x:v>8</x:v>
      </x:c>
      <x:c r="F4700" s="6" t="n">
        <x:v>5</x:v>
      </x:c>
      <x:c r="G4700" s="6" t="n">
        <x:v>0</x:v>
      </x:c>
      <x:c r="H4700" s="7" t="str"/>
      <x:c r="I4700" s="7" t="str">
        <x:v>[{"id": "2", "num": 64000}, {"id": "110143", "num": 4}, {"id": "110501", "num": 1}, {"id": "111013", "num": 3}]</x:v>
      </x:c>
      <x:c r="J4700" s="6" t="str">
        <x:v>https://raw.githubusercontent.com/Mar-7th/StarRailRes/dbe8cdfcfb0bf657b9fe1cf92d5537f118ccb487/index_new/cn/character_skill_trees.json</x:v>
      </x:c>
    </x:row>
    <x:row r="4701" ht="38" customHeight="1">
      <x:c r="A4701" s="6" t="str">
        <x:v>8004002_9</x:v>
      </x:c>
      <x:c r="B4701" s="6" t="str">
        <x:v>8004</x:v>
      </x:c>
      <x:c r="C4701" s="6" t="str">
        <x:v>8004002</x:v>
      </x:c>
      <x:c r="D4701" s="6" t="str"/>
      <x:c r="E4701" s="6" t="n">
        <x:v>9</x:v>
      </x:c>
      <x:c r="F4701" s="6" t="n">
        <x:v>6</x:v>
      </x:c>
      <x:c r="G4701" s="6" t="n">
        <x:v>0</x:v>
      </x:c>
      <x:c r="H4701" s="7" t="str"/>
      <x:c r="I4701" s="7" t="str">
        <x:v>[{"id": "2", "num": 128000}, {"id": "110143", "num": 6}, {"id": "110501", "num": 1}]</x:v>
      </x:c>
      <x:c r="J4701" s="6" t="str">
        <x:v>https://raw.githubusercontent.com/Mar-7th/StarRailRes/dbe8cdfcfb0bf657b9fe1cf92d5537f118ccb487/index_new/cn/character_skill_trees.json</x:v>
      </x:c>
    </x:row>
    <x:row r="4702" ht="53" customHeight="1">
      <x:c r="A4702" s="6" t="str">
        <x:v>8004002_10</x:v>
      </x:c>
      <x:c r="B4702" s="6" t="str">
        <x:v>8004</x:v>
      </x:c>
      <x:c r="C4702" s="6" t="str">
        <x:v>8004002</x:v>
      </x:c>
      <x:c r="D4702" s="6" t="str"/>
      <x:c r="E4702" s="6" t="n">
        <x:v>10</x:v>
      </x:c>
      <x:c r="F4702" s="6" t="n">
        <x:v>6</x:v>
      </x:c>
      <x:c r="G4702" s="6" t="n">
        <x:v>0</x:v>
      </x:c>
      <x:c r="H4702" s="7" t="str"/>
      <x:c r="I4702" s="7" t="str">
        <x:v>[{"id": "2", "num": 240000}, {"id": "110143", "num": 11}, {"id": "241", "num": 1}, {"id": "110501", "num": 1}]</x:v>
      </x:c>
      <x:c r="J4702" s="6" t="str">
        <x:v>https://raw.githubusercontent.com/Mar-7th/StarRailRes/dbe8cdfcfb0bf657b9fe1cf92d5537f118ccb487/index_new/cn/character_skill_trees.json</x:v>
      </x:c>
    </x:row>
    <x:row r="4703" ht="20" customHeight="1">
      <x:c r="A4703" s="6" t="str">
        <x:v>8004003_1</x:v>
      </x:c>
      <x:c r="B4703" s="6" t="str">
        <x:v>8004</x:v>
      </x:c>
      <x:c r="C4703" s="6" t="str">
        <x:v>8004003</x:v>
      </x:c>
      <x:c r="D4703" s="6" t="str"/>
      <x:c r="E4703" s="6" t="n">
        <x:v>1</x:v>
      </x:c>
      <x:c r="F4703" s="6" t="n">
        <x:v>0</x:v>
      </x:c>
      <x:c r="G4703" s="6" t="n">
        <x:v>0</x:v>
      </x:c>
      <x:c r="H4703" s="7" t="str"/>
      <x:c r="I4703" s="7" t="str">
        <x:v>[]</x:v>
      </x:c>
      <x:c r="J4703" s="6" t="str">
        <x:v>https://raw.githubusercontent.com/Mar-7th/StarRailRes/dbe8cdfcfb0bf657b9fe1cf92d5537f118ccb487/index_new/cn/character_skill_trees.json</x:v>
      </x:c>
    </x:row>
    <x:row r="4704" ht="38" customHeight="1">
      <x:c r="A4704" s="6" t="str">
        <x:v>8004003_2</x:v>
      </x:c>
      <x:c r="B4704" s="6" t="str">
        <x:v>8004</x:v>
      </x:c>
      <x:c r="C4704" s="6" t="str">
        <x:v>8004003</x:v>
      </x:c>
      <x:c r="D4704" s="6" t="str"/>
      <x:c r="E4704" s="6" t="n">
        <x:v>2</x:v>
      </x:c>
      <x:c r="F4704" s="6" t="n">
        <x:v>1</x:v>
      </x:c>
      <x:c r="G4704" s="6" t="n">
        <x:v>0</x:v>
      </x:c>
      <x:c r="H4704" s="7" t="str"/>
      <x:c r="I4704" s="7" t="str">
        <x:v>[{"id": "2", "num": 2000}, {"id": "111011", "num": 2}]</x:v>
      </x:c>
      <x:c r="J4704" s="6" t="str">
        <x:v>https://raw.githubusercontent.com/Mar-7th/StarRailRes/dbe8cdfcfb0bf657b9fe1cf92d5537f118ccb487/index_new/cn/character_skill_trees.json</x:v>
      </x:c>
    </x:row>
    <x:row r="4705" ht="38" customHeight="1">
      <x:c r="A4705" s="6" t="str">
        <x:v>8004003_3</x:v>
      </x:c>
      <x:c r="B4705" s="6" t="str">
        <x:v>8004</x:v>
      </x:c>
      <x:c r="C4705" s="6" t="str">
        <x:v>8004003</x:v>
      </x:c>
      <x:c r="D4705" s="6" t="str"/>
      <x:c r="E4705" s="6" t="n">
        <x:v>3</x:v>
      </x:c>
      <x:c r="F4705" s="6" t="n">
        <x:v>2</x:v>
      </x:c>
      <x:c r="G4705" s="6" t="n">
        <x:v>0</x:v>
      </x:c>
      <x:c r="H4705" s="7" t="str"/>
      <x:c r="I4705" s="7" t="str">
        <x:v>[{"id": "2", "num": 4000}, {"id": "110141", "num": 2}, {"id": "111011", "num": 4}]</x:v>
      </x:c>
      <x:c r="J4705" s="6" t="str">
        <x:v>https://raw.githubusercontent.com/Mar-7th/StarRailRes/dbe8cdfcfb0bf657b9fe1cf92d5537f118ccb487/index_new/cn/character_skill_trees.json</x:v>
      </x:c>
    </x:row>
    <x:row r="4706" ht="38" customHeight="1">
      <x:c r="A4706" s="6" t="str">
        <x:v>8004003_4</x:v>
      </x:c>
      <x:c r="B4706" s="6" t="str">
        <x:v>8004</x:v>
      </x:c>
      <x:c r="C4706" s="6" t="str">
        <x:v>8004003</x:v>
      </x:c>
      <x:c r="D4706" s="6" t="str"/>
      <x:c r="E4706" s="6" t="n">
        <x:v>4</x:v>
      </x:c>
      <x:c r="F4706" s="6" t="n">
        <x:v>3</x:v>
      </x:c>
      <x:c r="G4706" s="6" t="n">
        <x:v>0</x:v>
      </x:c>
      <x:c r="H4706" s="7" t="str"/>
      <x:c r="I4706" s="7" t="str">
        <x:v>[{"id": "2", "num": 8000}, {"id": "110142", "num": 2}, {"id": "111012", "num": 2}]</x:v>
      </x:c>
      <x:c r="J4706" s="6" t="str">
        <x:v>https://raw.githubusercontent.com/Mar-7th/StarRailRes/dbe8cdfcfb0bf657b9fe1cf92d5537f118ccb487/index_new/cn/character_skill_trees.json</x:v>
      </x:c>
    </x:row>
    <x:row r="4707" ht="38" customHeight="1">
      <x:c r="A4707" s="6" t="str">
        <x:v>8004003_5</x:v>
      </x:c>
      <x:c r="B4707" s="6" t="str">
        <x:v>8004</x:v>
      </x:c>
      <x:c r="C4707" s="6" t="str">
        <x:v>8004003</x:v>
      </x:c>
      <x:c r="D4707" s="6" t="str"/>
      <x:c r="E4707" s="6" t="n">
        <x:v>5</x:v>
      </x:c>
      <x:c r="F4707" s="6" t="n">
        <x:v>4</x:v>
      </x:c>
      <x:c r="G4707" s="6" t="n">
        <x:v>0</x:v>
      </x:c>
      <x:c r="H4707" s="7" t="str"/>
      <x:c r="I4707" s="7" t="str">
        <x:v>[{"id": "2", "num": 16000}, {"id": "110142", "num": 4}, {"id": "111012", "num": 3}]</x:v>
      </x:c>
      <x:c r="J4707" s="6" t="str">
        <x:v>https://raw.githubusercontent.com/Mar-7th/StarRailRes/dbe8cdfcfb0bf657b9fe1cf92d5537f118ccb487/index_new/cn/character_skill_trees.json</x:v>
      </x:c>
    </x:row>
    <x:row r="4708" ht="38" customHeight="1">
      <x:c r="A4708" s="6" t="str">
        <x:v>8004003_6</x:v>
      </x:c>
      <x:c r="B4708" s="6" t="str">
        <x:v>8004</x:v>
      </x:c>
      <x:c r="C4708" s="6" t="str">
        <x:v>8004003</x:v>
      </x:c>
      <x:c r="D4708" s="6" t="str"/>
      <x:c r="E4708" s="6" t="n">
        <x:v>6</x:v>
      </x:c>
      <x:c r="F4708" s="6" t="n">
        <x:v>4</x:v>
      </x:c>
      <x:c r="G4708" s="6" t="n">
        <x:v>0</x:v>
      </x:c>
      <x:c r="H4708" s="7" t="str"/>
      <x:c r="I4708" s="7" t="str">
        <x:v>[{"id": "2", "num": 24000}, {"id": "110142", "num": 6}, {"id": "111012", "num": 5}]</x:v>
      </x:c>
      <x:c r="J4708" s="6" t="str">
        <x:v>https://raw.githubusercontent.com/Mar-7th/StarRailRes/dbe8cdfcfb0bf657b9fe1cf92d5537f118ccb487/index_new/cn/character_skill_trees.json</x:v>
      </x:c>
    </x:row>
    <x:row r="4709" ht="38" customHeight="1">
      <x:c r="A4709" s="6" t="str">
        <x:v>8004003_7</x:v>
      </x:c>
      <x:c r="B4709" s="6" t="str">
        <x:v>8004</x:v>
      </x:c>
      <x:c r="C4709" s="6" t="str">
        <x:v>8004003</x:v>
      </x:c>
      <x:c r="D4709" s="6" t="str"/>
      <x:c r="E4709" s="6" t="n">
        <x:v>7</x:v>
      </x:c>
      <x:c r="F4709" s="6" t="n">
        <x:v>5</x:v>
      </x:c>
      <x:c r="G4709" s="6" t="n">
        <x:v>0</x:v>
      </x:c>
      <x:c r="H4709" s="7" t="str"/>
      <x:c r="I4709" s="7" t="str">
        <x:v>[{"id": "2", "num": 36000}, {"id": "110143", "num": 2}, {"id": "111013", "num": 2}]</x:v>
      </x:c>
      <x:c r="J4709" s="6" t="str">
        <x:v>https://raw.githubusercontent.com/Mar-7th/StarRailRes/dbe8cdfcfb0bf657b9fe1cf92d5537f118ccb487/index_new/cn/character_skill_trees.json</x:v>
      </x:c>
    </x:row>
    <x:row r="4710" ht="53" customHeight="1">
      <x:c r="A4710" s="6" t="str">
        <x:v>8004003_8</x:v>
      </x:c>
      <x:c r="B4710" s="6" t="str">
        <x:v>8004</x:v>
      </x:c>
      <x:c r="C4710" s="6" t="str">
        <x:v>8004003</x:v>
      </x:c>
      <x:c r="D4710" s="6" t="str"/>
      <x:c r="E4710" s="6" t="n">
        <x:v>8</x:v>
      </x:c>
      <x:c r="F4710" s="6" t="n">
        <x:v>5</x:v>
      </x:c>
      <x:c r="G4710" s="6" t="n">
        <x:v>0</x:v>
      </x:c>
      <x:c r="H4710" s="7" t="str"/>
      <x:c r="I4710" s="7" t="str">
        <x:v>[{"id": "2", "num": 64000}, {"id": "110143", "num": 4}, {"id": "110501", "num": 1}, {"id": "111013", "num": 3}]</x:v>
      </x:c>
      <x:c r="J4710" s="6" t="str">
        <x:v>https://raw.githubusercontent.com/Mar-7th/StarRailRes/dbe8cdfcfb0bf657b9fe1cf92d5537f118ccb487/index_new/cn/character_skill_trees.json</x:v>
      </x:c>
    </x:row>
    <x:row r="4711" ht="38" customHeight="1">
      <x:c r="A4711" s="6" t="str">
        <x:v>8004003_9</x:v>
      </x:c>
      <x:c r="B4711" s="6" t="str">
        <x:v>8004</x:v>
      </x:c>
      <x:c r="C4711" s="6" t="str">
        <x:v>8004003</x:v>
      </x:c>
      <x:c r="D4711" s="6" t="str"/>
      <x:c r="E4711" s="6" t="n">
        <x:v>9</x:v>
      </x:c>
      <x:c r="F4711" s="6" t="n">
        <x:v>6</x:v>
      </x:c>
      <x:c r="G4711" s="6" t="n">
        <x:v>0</x:v>
      </x:c>
      <x:c r="H4711" s="7" t="str"/>
      <x:c r="I4711" s="7" t="str">
        <x:v>[{"id": "2", "num": 128000}, {"id": "110143", "num": 6}, {"id": "110501", "num": 1}]</x:v>
      </x:c>
      <x:c r="J4711" s="6" t="str">
        <x:v>https://raw.githubusercontent.com/Mar-7th/StarRailRes/dbe8cdfcfb0bf657b9fe1cf92d5537f118ccb487/index_new/cn/character_skill_trees.json</x:v>
      </x:c>
    </x:row>
    <x:row r="4712" ht="53" customHeight="1">
      <x:c r="A4712" s="6" t="str">
        <x:v>8004003_10</x:v>
      </x:c>
      <x:c r="B4712" s="6" t="str">
        <x:v>8004</x:v>
      </x:c>
      <x:c r="C4712" s="6" t="str">
        <x:v>8004003</x:v>
      </x:c>
      <x:c r="D4712" s="6" t="str"/>
      <x:c r="E4712" s="6" t="n">
        <x:v>10</x:v>
      </x:c>
      <x:c r="F4712" s="6" t="n">
        <x:v>6</x:v>
      </x:c>
      <x:c r="G4712" s="6" t="n">
        <x:v>0</x:v>
      </x:c>
      <x:c r="H4712" s="7" t="str"/>
      <x:c r="I4712" s="7" t="str">
        <x:v>[{"id": "2", "num": 240000}, {"id": "110143", "num": 11}, {"id": "241", "num": 1}, {"id": "110501", "num": 1}]</x:v>
      </x:c>
      <x:c r="J4712" s="6" t="str">
        <x:v>https://raw.githubusercontent.com/Mar-7th/StarRailRes/dbe8cdfcfb0bf657b9fe1cf92d5537f118ccb487/index_new/cn/character_skill_trees.json</x:v>
      </x:c>
    </x:row>
    <x:row r="4713" ht="20" customHeight="1">
      <x:c r="A4713" s="6" t="str">
        <x:v>8004004_1</x:v>
      </x:c>
      <x:c r="B4713" s="6" t="str">
        <x:v>8004</x:v>
      </x:c>
      <x:c r="C4713" s="6" t="str">
        <x:v>8004004</x:v>
      </x:c>
      <x:c r="D4713" s="6" t="str"/>
      <x:c r="E4713" s="6" t="n">
        <x:v>1</x:v>
      </x:c>
      <x:c r="F4713" s="6" t="n">
        <x:v>0</x:v>
      </x:c>
      <x:c r="G4713" s="6" t="n">
        <x:v>0</x:v>
      </x:c>
      <x:c r="H4713" s="7" t="str"/>
      <x:c r="I4713" s="7" t="str">
        <x:v>[]</x:v>
      </x:c>
      <x:c r="J4713" s="6" t="str">
        <x:v>https://raw.githubusercontent.com/Mar-7th/StarRailRes/dbe8cdfcfb0bf657b9fe1cf92d5537f118ccb487/index_new/cn/character_skill_trees.json</x:v>
      </x:c>
    </x:row>
    <x:row r="4714" ht="38" customHeight="1">
      <x:c r="A4714" s="6" t="str">
        <x:v>8004004_2</x:v>
      </x:c>
      <x:c r="B4714" s="6" t="str">
        <x:v>8004</x:v>
      </x:c>
      <x:c r="C4714" s="6" t="str">
        <x:v>8004004</x:v>
      </x:c>
      <x:c r="D4714" s="6" t="str"/>
      <x:c r="E4714" s="6" t="n">
        <x:v>2</x:v>
      </x:c>
      <x:c r="F4714" s="6" t="n">
        <x:v>1</x:v>
      </x:c>
      <x:c r="G4714" s="6" t="n">
        <x:v>0</x:v>
      </x:c>
      <x:c r="H4714" s="7" t="str"/>
      <x:c r="I4714" s="7" t="str">
        <x:v>[{"id": "2", "num": 2000}, {"id": "111011", "num": 2}]</x:v>
      </x:c>
      <x:c r="J4714" s="6" t="str">
        <x:v>https://raw.githubusercontent.com/Mar-7th/StarRailRes/dbe8cdfcfb0bf657b9fe1cf92d5537f118ccb487/index_new/cn/character_skill_trees.json</x:v>
      </x:c>
    </x:row>
    <x:row r="4715" ht="38" customHeight="1">
      <x:c r="A4715" s="6" t="str">
        <x:v>8004004_3</x:v>
      </x:c>
      <x:c r="B4715" s="6" t="str">
        <x:v>8004</x:v>
      </x:c>
      <x:c r="C4715" s="6" t="str">
        <x:v>8004004</x:v>
      </x:c>
      <x:c r="D4715" s="6" t="str"/>
      <x:c r="E4715" s="6" t="n">
        <x:v>3</x:v>
      </x:c>
      <x:c r="F4715" s="6" t="n">
        <x:v>2</x:v>
      </x:c>
      <x:c r="G4715" s="6" t="n">
        <x:v>0</x:v>
      </x:c>
      <x:c r="H4715" s="7" t="str"/>
      <x:c r="I4715" s="7" t="str">
        <x:v>[{"id": "2", "num": 4000}, {"id": "110141", "num": 2}, {"id": "111011", "num": 4}]</x:v>
      </x:c>
      <x:c r="J4715" s="6" t="str">
        <x:v>https://raw.githubusercontent.com/Mar-7th/StarRailRes/dbe8cdfcfb0bf657b9fe1cf92d5537f118ccb487/index_new/cn/character_skill_trees.json</x:v>
      </x:c>
    </x:row>
    <x:row r="4716" ht="38" customHeight="1">
      <x:c r="A4716" s="6" t="str">
        <x:v>8004004_4</x:v>
      </x:c>
      <x:c r="B4716" s="6" t="str">
        <x:v>8004</x:v>
      </x:c>
      <x:c r="C4716" s="6" t="str">
        <x:v>8004004</x:v>
      </x:c>
      <x:c r="D4716" s="6" t="str"/>
      <x:c r="E4716" s="6" t="n">
        <x:v>4</x:v>
      </x:c>
      <x:c r="F4716" s="6" t="n">
        <x:v>3</x:v>
      </x:c>
      <x:c r="G4716" s="6" t="n">
        <x:v>0</x:v>
      </x:c>
      <x:c r="H4716" s="7" t="str"/>
      <x:c r="I4716" s="7" t="str">
        <x:v>[{"id": "2", "num": 8000}, {"id": "110142", "num": 2}, {"id": "111012", "num": 2}]</x:v>
      </x:c>
      <x:c r="J4716" s="6" t="str">
        <x:v>https://raw.githubusercontent.com/Mar-7th/StarRailRes/dbe8cdfcfb0bf657b9fe1cf92d5537f118ccb487/index_new/cn/character_skill_trees.json</x:v>
      </x:c>
    </x:row>
    <x:row r="4717" ht="38" customHeight="1">
      <x:c r="A4717" s="6" t="str">
        <x:v>8004004_5</x:v>
      </x:c>
      <x:c r="B4717" s="6" t="str">
        <x:v>8004</x:v>
      </x:c>
      <x:c r="C4717" s="6" t="str">
        <x:v>8004004</x:v>
      </x:c>
      <x:c r="D4717" s="6" t="str"/>
      <x:c r="E4717" s="6" t="n">
        <x:v>5</x:v>
      </x:c>
      <x:c r="F4717" s="6" t="n">
        <x:v>4</x:v>
      </x:c>
      <x:c r="G4717" s="6" t="n">
        <x:v>0</x:v>
      </x:c>
      <x:c r="H4717" s="7" t="str"/>
      <x:c r="I4717" s="7" t="str">
        <x:v>[{"id": "2", "num": 16000}, {"id": "110142", "num": 4}, {"id": "111012", "num": 3}]</x:v>
      </x:c>
      <x:c r="J4717" s="6" t="str">
        <x:v>https://raw.githubusercontent.com/Mar-7th/StarRailRes/dbe8cdfcfb0bf657b9fe1cf92d5537f118ccb487/index_new/cn/character_skill_trees.json</x:v>
      </x:c>
    </x:row>
    <x:row r="4718" ht="38" customHeight="1">
      <x:c r="A4718" s="6" t="str">
        <x:v>8004004_6</x:v>
      </x:c>
      <x:c r="B4718" s="6" t="str">
        <x:v>8004</x:v>
      </x:c>
      <x:c r="C4718" s="6" t="str">
        <x:v>8004004</x:v>
      </x:c>
      <x:c r="D4718" s="6" t="str"/>
      <x:c r="E4718" s="6" t="n">
        <x:v>6</x:v>
      </x:c>
      <x:c r="F4718" s="6" t="n">
        <x:v>4</x:v>
      </x:c>
      <x:c r="G4718" s="6" t="n">
        <x:v>0</x:v>
      </x:c>
      <x:c r="H4718" s="7" t="str"/>
      <x:c r="I4718" s="7" t="str">
        <x:v>[{"id": "2", "num": 24000}, {"id": "110142", "num": 6}, {"id": "111012", "num": 5}]</x:v>
      </x:c>
      <x:c r="J4718" s="6" t="str">
        <x:v>https://raw.githubusercontent.com/Mar-7th/StarRailRes/dbe8cdfcfb0bf657b9fe1cf92d5537f118ccb487/index_new/cn/character_skill_trees.json</x:v>
      </x:c>
    </x:row>
    <x:row r="4719" ht="38" customHeight="1">
      <x:c r="A4719" s="6" t="str">
        <x:v>8004004_7</x:v>
      </x:c>
      <x:c r="B4719" s="6" t="str">
        <x:v>8004</x:v>
      </x:c>
      <x:c r="C4719" s="6" t="str">
        <x:v>8004004</x:v>
      </x:c>
      <x:c r="D4719" s="6" t="str"/>
      <x:c r="E4719" s="6" t="n">
        <x:v>7</x:v>
      </x:c>
      <x:c r="F4719" s="6" t="n">
        <x:v>5</x:v>
      </x:c>
      <x:c r="G4719" s="6" t="n">
        <x:v>0</x:v>
      </x:c>
      <x:c r="H4719" s="7" t="str"/>
      <x:c r="I4719" s="7" t="str">
        <x:v>[{"id": "2", "num": 36000}, {"id": "110143", "num": 2}, {"id": "111013", "num": 2}]</x:v>
      </x:c>
      <x:c r="J4719" s="6" t="str">
        <x:v>https://raw.githubusercontent.com/Mar-7th/StarRailRes/dbe8cdfcfb0bf657b9fe1cf92d5537f118ccb487/index_new/cn/character_skill_trees.json</x:v>
      </x:c>
    </x:row>
    <x:row r="4720" ht="53" customHeight="1">
      <x:c r="A4720" s="6" t="str">
        <x:v>8004004_8</x:v>
      </x:c>
      <x:c r="B4720" s="6" t="str">
        <x:v>8004</x:v>
      </x:c>
      <x:c r="C4720" s="6" t="str">
        <x:v>8004004</x:v>
      </x:c>
      <x:c r="D4720" s="6" t="str"/>
      <x:c r="E4720" s="6" t="n">
        <x:v>8</x:v>
      </x:c>
      <x:c r="F4720" s="6" t="n">
        <x:v>5</x:v>
      </x:c>
      <x:c r="G4720" s="6" t="n">
        <x:v>0</x:v>
      </x:c>
      <x:c r="H4720" s="7" t="str"/>
      <x:c r="I4720" s="7" t="str">
        <x:v>[{"id": "2", "num": 64000}, {"id": "110143", "num": 4}, {"id": "110501", "num": 1}, {"id": "111013", "num": 3}]</x:v>
      </x:c>
      <x:c r="J4720" s="6" t="str">
        <x:v>https://raw.githubusercontent.com/Mar-7th/StarRailRes/dbe8cdfcfb0bf657b9fe1cf92d5537f118ccb487/index_new/cn/character_skill_trees.json</x:v>
      </x:c>
    </x:row>
    <x:row r="4721" ht="38" customHeight="1">
      <x:c r="A4721" s="6" t="str">
        <x:v>8004004_9</x:v>
      </x:c>
      <x:c r="B4721" s="6" t="str">
        <x:v>8004</x:v>
      </x:c>
      <x:c r="C4721" s="6" t="str">
        <x:v>8004004</x:v>
      </x:c>
      <x:c r="D4721" s="6" t="str"/>
      <x:c r="E4721" s="6" t="n">
        <x:v>9</x:v>
      </x:c>
      <x:c r="F4721" s="6" t="n">
        <x:v>6</x:v>
      </x:c>
      <x:c r="G4721" s="6" t="n">
        <x:v>0</x:v>
      </x:c>
      <x:c r="H4721" s="7" t="str"/>
      <x:c r="I4721" s="7" t="str">
        <x:v>[{"id": "2", "num": 128000}, {"id": "110143", "num": 6}, {"id": "110501", "num": 1}]</x:v>
      </x:c>
      <x:c r="J4721" s="6" t="str">
        <x:v>https://raw.githubusercontent.com/Mar-7th/StarRailRes/dbe8cdfcfb0bf657b9fe1cf92d5537f118ccb487/index_new/cn/character_skill_trees.json</x:v>
      </x:c>
    </x:row>
    <x:row r="4722" ht="53" customHeight="1">
      <x:c r="A4722" s="6" t="str">
        <x:v>8004004_10</x:v>
      </x:c>
      <x:c r="B4722" s="6" t="str">
        <x:v>8004</x:v>
      </x:c>
      <x:c r="C4722" s="6" t="str">
        <x:v>8004004</x:v>
      </x:c>
      <x:c r="D4722" s="6" t="str"/>
      <x:c r="E4722" s="6" t="n">
        <x:v>10</x:v>
      </x:c>
      <x:c r="F4722" s="6" t="n">
        <x:v>6</x:v>
      </x:c>
      <x:c r="G4722" s="6" t="n">
        <x:v>0</x:v>
      </x:c>
      <x:c r="H4722" s="7" t="str"/>
      <x:c r="I4722" s="7" t="str">
        <x:v>[{"id": "2", "num": 240000}, {"id": "110143", "num": 11}, {"id": "241", "num": 1}, {"id": "110501", "num": 1}]</x:v>
      </x:c>
      <x:c r="J4722" s="6" t="str">
        <x:v>https://raw.githubusercontent.com/Mar-7th/StarRailRes/dbe8cdfcfb0bf657b9fe1cf92d5537f118ccb487/index_new/cn/character_skill_trees.json</x:v>
      </x:c>
    </x:row>
    <x:row r="4723" ht="20" customHeight="1">
      <x:c r="A4723" s="6" t="str">
        <x:v>8004007_1</x:v>
      </x:c>
      <x:c r="B4723" s="6" t="str">
        <x:v>8004</x:v>
      </x:c>
      <x:c r="C4723" s="6" t="str">
        <x:v>8004007</x:v>
      </x:c>
      <x:c r="D4723" s="6" t="str"/>
      <x:c r="E4723" s="6" t="n">
        <x:v>1</x:v>
      </x:c>
      <x:c r="F4723" s="6" t="n">
        <x:v>0</x:v>
      </x:c>
      <x:c r="G4723" s="6" t="n">
        <x:v>0</x:v>
      </x:c>
      <x:c r="H4723" s="7" t="str"/>
      <x:c r="I4723" s="7" t="str">
        <x:v>[]</x:v>
      </x:c>
      <x:c r="J4723" s="6" t="str">
        <x:v>https://raw.githubusercontent.com/Mar-7th/StarRailRes/dbe8cdfcfb0bf657b9fe1cf92d5537f118ccb487/index_new/cn/character_skill_trees.json</x:v>
      </x:c>
    </x:row>
    <x:row r="4724" ht="38" customHeight="1">
      <x:c r="A4724" s="6" t="str">
        <x:v>8004101_1</x:v>
      </x:c>
      <x:c r="B4724" s="6" t="str">
        <x:v>8004</x:v>
      </x:c>
      <x:c r="C4724" s="6" t="str">
        <x:v>8004101</x:v>
      </x:c>
      <x:c r="D4724" s="6" t="str">
        <x:v>强援弱</x:v>
      </x:c>
      <x:c r="E4724" s="6" t="n">
        <x:v>1</x:v>
      </x:c>
      <x:c r="F4724" s="6" t="n">
        <x:v>2</x:v>
      </x:c>
      <x:c r="G4724" s="6" t="n">
        <x:v>0</x:v>
      </x:c>
      <x:c r="H4724" s="7" t="str">
        <x:v>施放战技后，我方全体受到的伤害降低#2[i]%，持续#3[i]回合。</x:v>
      </x:c>
      <x:c r="I4724" s="7" t="str">
        <x:v>[{"id": "2", "num": 4000}, {"id": "110141", "num": 2}, {"id": "110501", "num": 1}]</x:v>
      </x:c>
      <x:c r="J4724" s="6" t="str">
        <x:v>https://raw.githubusercontent.com/Mar-7th/StarRailRes/dbe8cdfcfb0bf657b9fe1cf92d5537f118ccb487/index_new/cn/character_skill_trees.json</x:v>
      </x:c>
    </x:row>
    <x:row r="4725" ht="53" customHeight="1">
      <x:c r="A4725" s="6" t="str">
        <x:v>8004102_1</x:v>
      </x:c>
      <x:c r="B4725" s="6" t="str">
        <x:v>8004</x:v>
      </x:c>
      <x:c r="C4725" s="6" t="str">
        <x:v>8004102</x:v>
      </x:c>
      <x:c r="D4725" s="6" t="str">
        <x:v>生先死</x:v>
      </x:c>
      <x:c r="E4725" s="6" t="n">
        <x:v>1</x:v>
      </x:c>
      <x:c r="F4725" s="6" t="n">
        <x:v>4</x:v>
      </x:c>
      <x:c r="G4725" s="6" t="n">
        <x:v>0</x:v>
      </x:c>
      <x:c r="H4725" s="7" t="str">
        <x:v>开拓者施放强化普攻后，回复等同于自身生命上限#1[i]%的生命值。</x:v>
      </x:c>
      <x:c r="I4725" s="7" t="str">
        <x:v>[{"id": "2", "num": 16000}, {"id": "110142", "num": 4}, {"id": "241", "num": 1}, {"id": "110501", "num": 1}]</x:v>
      </x:c>
      <x:c r="J4725" s="6" t="str">
        <x:v>https://raw.githubusercontent.com/Mar-7th/StarRailRes/dbe8cdfcfb0bf657b9fe1cf92d5537f118ccb487/index_new/cn/character_skill_trees.json</x:v>
      </x:c>
    </x:row>
    <x:row r="4726" ht="53" customHeight="1">
      <x:c r="A4726" s="6" t="str">
        <x:v>8004103_1</x:v>
      </x:c>
      <x:c r="B4726" s="6" t="str">
        <x:v>8004</x:v>
      </x:c>
      <x:c r="C4726" s="6" t="str">
        <x:v>8004103</x:v>
      </x:c>
      <x:c r="D4726" s="6" t="str">
        <x:v>行胜思</x:v>
      </x:c>
      <x:c r="E4726" s="6" t="n">
        <x:v>1</x:v>
      </x:c>
      <x:c r="F4726" s="6" t="n">
        <x:v>6</x:v>
      </x:c>
      <x:c r="G4726" s="6" t="n">
        <x:v>0</x:v>
      </x:c>
      <x:c r="H4726" s="7" t="str">
        <x:v>回合开始时，若开拓者持有护盾保护，则攻击力提高#2[i]%并恢复#1[i]点能量，持续到行动结束。</x:v>
      </x:c>
      <x:c r="I4726" s="7" t="str">
        <x:v>[{"id": "2", "num": 128000}, {"id": "110143", "num": 6}, {"id": "241", "num": 1}, {"id": "110501", "num": 1}]</x:v>
      </x:c>
      <x:c r="J4726" s="6" t="str">
        <x:v>https://raw.githubusercontent.com/Mar-7th/StarRailRes/dbe8cdfcfb0bf657b9fe1cf92d5537f118ccb487/index_new/cn/character_skill_trees.json</x:v>
      </x:c>
    </x:row>
    <x:row r="4727" ht="38" customHeight="1">
      <x:c r="A4727" s="6" t="str">
        <x:v>8004201_1</x:v>
      </x:c>
      <x:c r="B4727" s="6" t="str">
        <x:v>8004</x:v>
      </x:c>
      <x:c r="C4727" s="6" t="str">
        <x:v>8004201</x:v>
      </x:c>
      <x:c r="D4727" s="6" t="str">
        <x:v>防御强化</x:v>
      </x:c>
      <x:c r="E4727" s="6" t="n">
        <x:v>1</x:v>
      </x:c>
      <x:c r="F4727" s="6" t="n">
        <x:v>0</x:v>
      </x:c>
      <x:c r="G4727" s="6" t="n">
        <x:v>1</x:v>
      </x:c>
      <x:c r="H4727" s="7" t="str"/>
      <x:c r="I4727" s="7" t="str">
        <x:v>[{"id": "2", "num": 2000}, {"id": "111011", "num": 2}]</x:v>
      </x:c>
      <x:c r="J4727" s="6" t="str">
        <x:v>https://raw.githubusercontent.com/Mar-7th/StarRailRes/dbe8cdfcfb0bf657b9fe1cf92d5537f118ccb487/index_new/cn/character_skill_trees.json</x:v>
      </x:c>
    </x:row>
    <x:row r="4728" ht="38" customHeight="1">
      <x:c r="A4728" s="6" t="str">
        <x:v>8004202_1</x:v>
      </x:c>
      <x:c r="B4728" s="6" t="str">
        <x:v>8004</x:v>
      </x:c>
      <x:c r="C4728" s="6" t="str">
        <x:v>8004202</x:v>
      </x:c>
      <x:c r="D4728" s="6" t="str">
        <x:v>攻击强化</x:v>
      </x:c>
      <x:c r="E4728" s="6" t="n">
        <x:v>1</x:v>
      </x:c>
      <x:c r="F4728" s="6" t="n">
        <x:v>2</x:v>
      </x:c>
      <x:c r="G4728" s="6" t="n">
        <x:v>0</x:v>
      </x:c>
      <x:c r="H4728" s="7" t="str"/>
      <x:c r="I4728" s="7" t="str">
        <x:v>[{"id": "2", "num": 4000}, {"id": "110141", "num": 2}, {"id": "111011", "num": 4}]</x:v>
      </x:c>
      <x:c r="J4728" s="6" t="str">
        <x:v>https://raw.githubusercontent.com/Mar-7th/StarRailRes/dbe8cdfcfb0bf657b9fe1cf92d5537f118ccb487/index_new/cn/character_skill_trees.json</x:v>
      </x:c>
    </x:row>
    <x:row r="4729" ht="38" customHeight="1">
      <x:c r="A4729" s="6" t="str">
        <x:v>8004203_1</x:v>
      </x:c>
      <x:c r="B4729" s="6" t="str">
        <x:v>8004</x:v>
      </x:c>
      <x:c r="C4729" s="6" t="str">
        <x:v>8004203</x:v>
      </x:c>
      <x:c r="D4729" s="6" t="str">
        <x:v>防御强化</x:v>
      </x:c>
      <x:c r="E4729" s="6" t="n">
        <x:v>1</x:v>
      </x:c>
      <x:c r="F4729" s="6" t="n">
        <x:v>3</x:v>
      </x:c>
      <x:c r="G4729" s="6" t="n">
        <x:v>0</x:v>
      </x:c>
      <x:c r="H4729" s="7" t="str"/>
      <x:c r="I4729" s="7" t="str">
        <x:v>[{"id": "2", "num": 8000}, {"id": "110142", "num": 2}, {"id": "111012", "num": 2}]</x:v>
      </x:c>
      <x:c r="J4729" s="6" t="str">
        <x:v>https://raw.githubusercontent.com/Mar-7th/StarRailRes/dbe8cdfcfb0bf657b9fe1cf92d5537f118ccb487/index_new/cn/character_skill_trees.json</x:v>
      </x:c>
    </x:row>
    <x:row r="4730" ht="38" customHeight="1">
      <x:c r="A4730" s="6" t="str">
        <x:v>8004204_1</x:v>
      </x:c>
      <x:c r="B4730" s="6" t="str">
        <x:v>8004</x:v>
      </x:c>
      <x:c r="C4730" s="6" t="str">
        <x:v>8004204</x:v>
      </x:c>
      <x:c r="D4730" s="6" t="str">
        <x:v>生命强化</x:v>
      </x:c>
      <x:c r="E4730" s="6" t="n">
        <x:v>1</x:v>
      </x:c>
      <x:c r="F4730" s="6" t="n">
        <x:v>3</x:v>
      </x:c>
      <x:c r="G4730" s="6" t="n">
        <x:v>0</x:v>
      </x:c>
      <x:c r="H4730" s="7" t="str"/>
      <x:c r="I4730" s="7" t="str">
        <x:v>[{"id": "2", "num": 8000}, {"id": "110142", "num": 2}, {"id": "111012", "num": 2}]</x:v>
      </x:c>
      <x:c r="J4730" s="6" t="str">
        <x:v>https://raw.githubusercontent.com/Mar-7th/StarRailRes/dbe8cdfcfb0bf657b9fe1cf92d5537f118ccb487/index_new/cn/character_skill_trees.json</x:v>
      </x:c>
    </x:row>
    <x:row r="4731" ht="38" customHeight="1">
      <x:c r="A4731" s="6" t="str">
        <x:v>8004205_1</x:v>
      </x:c>
      <x:c r="B4731" s="6" t="str">
        <x:v>8004</x:v>
      </x:c>
      <x:c r="C4731" s="6" t="str">
        <x:v>8004205</x:v>
      </x:c>
      <x:c r="D4731" s="6" t="str">
        <x:v>防御强化</x:v>
      </x:c>
      <x:c r="E4731" s="6" t="n">
        <x:v>1</x:v>
      </x:c>
      <x:c r="F4731" s="6" t="n">
        <x:v>4</x:v>
      </x:c>
      <x:c r="G4731" s="6" t="n">
        <x:v>0</x:v>
      </x:c>
      <x:c r="H4731" s="7" t="str"/>
      <x:c r="I4731" s="7" t="str">
        <x:v>[{"id": "2", "num": 16000}, {"id": "110142", "num": 4}, {"id": "111012", "num": 3}]</x:v>
      </x:c>
      <x:c r="J4731" s="6" t="str">
        <x:v>https://raw.githubusercontent.com/Mar-7th/StarRailRes/dbe8cdfcfb0bf657b9fe1cf92d5537f118ccb487/index_new/cn/character_skill_trees.json</x:v>
      </x:c>
    </x:row>
    <x:row r="4732" ht="38" customHeight="1">
      <x:c r="A4732" s="6" t="str">
        <x:v>8004206_1</x:v>
      </x:c>
      <x:c r="B4732" s="6" t="str">
        <x:v>8004</x:v>
      </x:c>
      <x:c r="C4732" s="6" t="str">
        <x:v>8004206</x:v>
      </x:c>
      <x:c r="D4732" s="6" t="str">
        <x:v>攻击强化</x:v>
      </x:c>
      <x:c r="E4732" s="6" t="n">
        <x:v>1</x:v>
      </x:c>
      <x:c r="F4732" s="6" t="n">
        <x:v>5</x:v>
      </x:c>
      <x:c r="G4732" s="6" t="n">
        <x:v>0</x:v>
      </x:c>
      <x:c r="H4732" s="7" t="str"/>
      <x:c r="I4732" s="7" t="str">
        <x:v>[{"id": "2", "num": 36000}, {"id": "110143", "num": 2}, {"id": "111013", "num": 2}]</x:v>
      </x:c>
      <x:c r="J4732" s="6" t="str">
        <x:v>https://raw.githubusercontent.com/Mar-7th/StarRailRes/dbe8cdfcfb0bf657b9fe1cf92d5537f118ccb487/index_new/cn/character_skill_trees.json</x:v>
      </x:c>
    </x:row>
    <x:row r="4733" ht="38" customHeight="1">
      <x:c r="A4733" s="6" t="str">
        <x:v>8004207_1</x:v>
      </x:c>
      <x:c r="B4733" s="6" t="str">
        <x:v>8004</x:v>
      </x:c>
      <x:c r="C4733" s="6" t="str">
        <x:v>8004207</x:v>
      </x:c>
      <x:c r="D4733" s="6" t="str">
        <x:v>防御强化</x:v>
      </x:c>
      <x:c r="E4733" s="6" t="n">
        <x:v>1</x:v>
      </x:c>
      <x:c r="F4733" s="6" t="n">
        <x:v>5</x:v>
      </x:c>
      <x:c r="G4733" s="6" t="n">
        <x:v>0</x:v>
      </x:c>
      <x:c r="H4733" s="7" t="str"/>
      <x:c r="I4733" s="7" t="str">
        <x:v>[{"id": "2", "num": 36000}, {"id": "110143", "num": 2}, {"id": "111013", "num": 2}]</x:v>
      </x:c>
      <x:c r="J4733" s="6" t="str">
        <x:v>https://raw.githubusercontent.com/Mar-7th/StarRailRes/dbe8cdfcfb0bf657b9fe1cf92d5537f118ccb487/index_new/cn/character_skill_trees.json</x:v>
      </x:c>
    </x:row>
    <x:row r="4734" ht="38" customHeight="1">
      <x:c r="A4734" s="6" t="str">
        <x:v>8004208_1</x:v>
      </x:c>
      <x:c r="B4734" s="6" t="str">
        <x:v>8004</x:v>
      </x:c>
      <x:c r="C4734" s="6" t="str">
        <x:v>8004208</x:v>
      </x:c>
      <x:c r="D4734" s="6" t="str">
        <x:v>生命强化</x:v>
      </x:c>
      <x:c r="E4734" s="6" t="n">
        <x:v>1</x:v>
      </x:c>
      <x:c r="F4734" s="6" t="n">
        <x:v>6</x:v>
      </x:c>
      <x:c r="G4734" s="6" t="n">
        <x:v>0</x:v>
      </x:c>
      <x:c r="H4734" s="7" t="str"/>
      <x:c r="I4734" s="7" t="str">
        <x:v>[{"id": "2", "num": 128000}, {"id": "110143", "num": 6}, {"id": "111013", "num": 6}]</x:v>
      </x:c>
      <x:c r="J4734" s="6" t="str">
        <x:v>https://raw.githubusercontent.com/Mar-7th/StarRailRes/dbe8cdfcfb0bf657b9fe1cf92d5537f118ccb487/index_new/cn/character_skill_trees.json</x:v>
      </x:c>
    </x:row>
    <x:row r="4735" ht="38" customHeight="1">
      <x:c r="A4735" s="6" t="str">
        <x:v>8004209_1</x:v>
      </x:c>
      <x:c r="B4735" s="6" t="str">
        <x:v>8004</x:v>
      </x:c>
      <x:c r="C4735" s="6" t="str">
        <x:v>8004209</x:v>
      </x:c>
      <x:c r="D4735" s="6" t="str">
        <x:v>攻击强化</x:v>
      </x:c>
      <x:c r="E4735" s="6" t="n">
        <x:v>1</x:v>
      </x:c>
      <x:c r="F4735" s="6" t="n">
        <x:v>0</x:v>
      </x:c>
      <x:c r="G4735" s="6" t="n">
        <x:v>75</x:v>
      </x:c>
      <x:c r="H4735" s="7" t="str"/>
      <x:c r="I4735" s="7" t="str">
        <x:v>[{"id": "2", "num": 128000}, {"id": "110143", "num": 6}, {"id": "111013", "num": 6}]</x:v>
      </x:c>
      <x:c r="J4735" s="6" t="str">
        <x:v>https://raw.githubusercontent.com/Mar-7th/StarRailRes/dbe8cdfcfb0bf657b9fe1cf92d5537f118ccb487/index_new/cn/character_skill_trees.json</x:v>
      </x:c>
    </x:row>
    <x:row r="4736" ht="38" customHeight="1">
      <x:c r="A4736" s="6" t="str">
        <x:v>8004210_1</x:v>
      </x:c>
      <x:c r="B4736" s="6" t="str">
        <x:v>8004</x:v>
      </x:c>
      <x:c r="C4736" s="6" t="str">
        <x:v>8004210</x:v>
      </x:c>
      <x:c r="D4736" s="6" t="str">
        <x:v>防御强化</x:v>
      </x:c>
      <x:c r="E4736" s="6" t="n">
        <x:v>1</x:v>
      </x:c>
      <x:c r="F4736" s="6" t="n">
        <x:v>0</x:v>
      </x:c>
      <x:c r="G4736" s="6" t="n">
        <x:v>80</x:v>
      </x:c>
      <x:c r="H4736" s="7" t="str"/>
      <x:c r="I4736" s="7" t="str">
        <x:v>[{"id": "2", "num": 128000}, {"id": "110143", "num": 6}, {"id": "111013", "num": 6}]</x:v>
      </x:c>
      <x:c r="J4736" s="6" t="str">
        <x:v>https://raw.githubusercontent.com/Mar-7th/StarRailRes/dbe8cdfcfb0bf657b9fe1cf92d5537f118ccb487/index_new/cn/character_skill_trees.json</x:v>
      </x:c>
    </x:row>
    <x:row r="4737" ht="20" customHeight="1">
      <x:c r="A4737" s="6" t="str">
        <x:v>8005001_1</x:v>
      </x:c>
      <x:c r="B4737" s="6" t="str">
        <x:v>8005</x:v>
      </x:c>
      <x:c r="C4737" s="6" t="str">
        <x:v>8005001</x:v>
      </x:c>
      <x:c r="D4737" s="6" t="str"/>
      <x:c r="E4737" s="6" t="n">
        <x:v>1</x:v>
      </x:c>
      <x:c r="F4737" s="6" t="n">
        <x:v>0</x:v>
      </x:c>
      <x:c r="G4737" s="6" t="n">
        <x:v>0</x:v>
      </x:c>
      <x:c r="H4737" s="7" t="str"/>
      <x:c r="I4737" s="7" t="str">
        <x:v>[]</x:v>
      </x:c>
      <x:c r="J4737" s="6" t="str">
        <x:v>https://raw.githubusercontent.com/Mar-7th/StarRailRes/dbe8cdfcfb0bf657b9fe1cf92d5537f118ccb487/index_new/cn/character_skill_trees.json</x:v>
      </x:c>
    </x:row>
    <x:row r="4738" ht="38" customHeight="1">
      <x:c r="A4738" s="6" t="str">
        <x:v>8005001_2</x:v>
      </x:c>
      <x:c r="B4738" s="6" t="str">
        <x:v>8005</x:v>
      </x:c>
      <x:c r="C4738" s="6" t="str">
        <x:v>8005001</x:v>
      </x:c>
      <x:c r="D4738" s="6" t="str"/>
      <x:c r="E4738" s="6" t="n">
        <x:v>2</x:v>
      </x:c>
      <x:c r="F4738" s="6" t="n">
        <x:v>2</x:v>
      </x:c>
      <x:c r="G4738" s="6" t="n">
        <x:v>0</x:v>
      </x:c>
      <x:c r="H4738" s="7" t="str"/>
      <x:c r="I4738" s="7" t="str">
        <x:v>[{"id": "2", "num": 4000}, {"id": "110231", "num": 2}, {"id": "111011", "num": 4}]</x:v>
      </x:c>
      <x:c r="J4738" s="6" t="str">
        <x:v>https://raw.githubusercontent.com/Mar-7th/StarRailRes/dbe8cdfcfb0bf657b9fe1cf92d5537f118ccb487/index_new/cn/character_skill_trees.json</x:v>
      </x:c>
    </x:row>
    <x:row r="4739" ht="38" customHeight="1">
      <x:c r="A4739" s="6" t="str">
        <x:v>8005001_3</x:v>
      </x:c>
      <x:c r="B4739" s="6" t="str">
        <x:v>8005</x:v>
      </x:c>
      <x:c r="C4739" s="6" t="str">
        <x:v>8005001</x:v>
      </x:c>
      <x:c r="D4739" s="6" t="str"/>
      <x:c r="E4739" s="6" t="n">
        <x:v>3</x:v>
      </x:c>
      <x:c r="F4739" s="6" t="n">
        <x:v>3</x:v>
      </x:c>
      <x:c r="G4739" s="6" t="n">
        <x:v>0</x:v>
      </x:c>
      <x:c r="H4739" s="7" t="str"/>
      <x:c r="I4739" s="7" t="str">
        <x:v>[{"id": "2", "num": 8000}, {"id": "110232", "num": 2}, {"id": "111012", "num": 2}]</x:v>
      </x:c>
      <x:c r="J4739" s="6" t="str">
        <x:v>https://raw.githubusercontent.com/Mar-7th/StarRailRes/dbe8cdfcfb0bf657b9fe1cf92d5537f118ccb487/index_new/cn/character_skill_trees.json</x:v>
      </x:c>
    </x:row>
    <x:row r="4740" ht="38" customHeight="1">
      <x:c r="A4740" s="6" t="str">
        <x:v>8005001_4</x:v>
      </x:c>
      <x:c r="B4740" s="6" t="str">
        <x:v>8005</x:v>
      </x:c>
      <x:c r="C4740" s="6" t="str">
        <x:v>8005001</x:v>
      </x:c>
      <x:c r="D4740" s="6" t="str"/>
      <x:c r="E4740" s="6" t="n">
        <x:v>4</x:v>
      </x:c>
      <x:c r="F4740" s="6" t="n">
        <x:v>4</x:v>
      </x:c>
      <x:c r="G4740" s="6" t="n">
        <x:v>0</x:v>
      </x:c>
      <x:c r="H4740" s="7" t="str"/>
      <x:c r="I4740" s="7" t="str">
        <x:v>[{"id": "2", "num": 16000}, {"id": "110232", "num": 4}, {"id": "111012", "num": 3}]</x:v>
      </x:c>
      <x:c r="J4740" s="6" t="str">
        <x:v>https://raw.githubusercontent.com/Mar-7th/StarRailRes/dbe8cdfcfb0bf657b9fe1cf92d5537f118ccb487/index_new/cn/character_skill_trees.json</x:v>
      </x:c>
    </x:row>
    <x:row r="4741" ht="38" customHeight="1">
      <x:c r="A4741" s="6" t="str">
        <x:v>8005001_5</x:v>
      </x:c>
      <x:c r="B4741" s="6" t="str">
        <x:v>8005</x:v>
      </x:c>
      <x:c r="C4741" s="6" t="str">
        <x:v>8005001</x:v>
      </x:c>
      <x:c r="D4741" s="6" t="str"/>
      <x:c r="E4741" s="6" t="n">
        <x:v>5</x:v>
      </x:c>
      <x:c r="F4741" s="6" t="n">
        <x:v>5</x:v>
      </x:c>
      <x:c r="G4741" s="6" t="n">
        <x:v>0</x:v>
      </x:c>
      <x:c r="H4741" s="7" t="str"/>
      <x:c r="I4741" s="7" t="str">
        <x:v>[{"id": "2", "num": 36000}, {"id": "110233", "num": 2}, {"id": "111013", "num": 2}]</x:v>
      </x:c>
      <x:c r="J4741" s="6" t="str">
        <x:v>https://raw.githubusercontent.com/Mar-7th/StarRailRes/dbe8cdfcfb0bf657b9fe1cf92d5537f118ccb487/index_new/cn/character_skill_trees.json</x:v>
      </x:c>
    </x:row>
    <x:row r="4742" ht="38" customHeight="1">
      <x:c r="A4742" s="6" t="str">
        <x:v>8005001_6</x:v>
      </x:c>
      <x:c r="B4742" s="6" t="str">
        <x:v>8005</x:v>
      </x:c>
      <x:c r="C4742" s="6" t="str">
        <x:v>8005001</x:v>
      </x:c>
      <x:c r="D4742" s="6" t="str"/>
      <x:c r="E4742" s="6" t="n">
        <x:v>6</x:v>
      </x:c>
      <x:c r="F4742" s="6" t="n">
        <x:v>6</x:v>
      </x:c>
      <x:c r="G4742" s="6" t="n">
        <x:v>0</x:v>
      </x:c>
      <x:c r="H4742" s="7" t="str"/>
      <x:c r="I4742" s="7" t="str">
        <x:v>[{"id": "2", "num": 128000}, {"id": "110233", "num": 6}, {"id": "111013", "num": 3}]</x:v>
      </x:c>
      <x:c r="J4742" s="6" t="str">
        <x:v>https://raw.githubusercontent.com/Mar-7th/StarRailRes/dbe8cdfcfb0bf657b9fe1cf92d5537f118ccb487/index_new/cn/character_skill_trees.json</x:v>
      </x:c>
    </x:row>
    <x:row r="4743" ht="20" customHeight="1">
      <x:c r="A4743" s="6" t="str">
        <x:v>8005002_1</x:v>
      </x:c>
      <x:c r="B4743" s="6" t="str">
        <x:v>8005</x:v>
      </x:c>
      <x:c r="C4743" s="6" t="str">
        <x:v>8005002</x:v>
      </x:c>
      <x:c r="D4743" s="6" t="str"/>
      <x:c r="E4743" s="6" t="n">
        <x:v>1</x:v>
      </x:c>
      <x:c r="F4743" s="6" t="n">
        <x:v>0</x:v>
      </x:c>
      <x:c r="G4743" s="6" t="n">
        <x:v>0</x:v>
      </x:c>
      <x:c r="H4743" s="7" t="str"/>
      <x:c r="I4743" s="7" t="str">
        <x:v>[]</x:v>
      </x:c>
      <x:c r="J4743" s="6" t="str">
        <x:v>https://raw.githubusercontent.com/Mar-7th/StarRailRes/dbe8cdfcfb0bf657b9fe1cf92d5537f118ccb487/index_new/cn/character_skill_trees.json</x:v>
      </x:c>
    </x:row>
    <x:row r="4744" ht="38" customHeight="1">
      <x:c r="A4744" s="6" t="str">
        <x:v>8005002_2</x:v>
      </x:c>
      <x:c r="B4744" s="6" t="str">
        <x:v>8005</x:v>
      </x:c>
      <x:c r="C4744" s="6" t="str">
        <x:v>8005002</x:v>
      </x:c>
      <x:c r="D4744" s="6" t="str"/>
      <x:c r="E4744" s="6" t="n">
        <x:v>2</x:v>
      </x:c>
      <x:c r="F4744" s="6" t="n">
        <x:v>1</x:v>
      </x:c>
      <x:c r="G4744" s="6" t="n">
        <x:v>0</x:v>
      </x:c>
      <x:c r="H4744" s="7" t="str"/>
      <x:c r="I4744" s="7" t="str">
        <x:v>[{"id": "2", "num": 2000}, {"id": "111011", "num": 2}]</x:v>
      </x:c>
      <x:c r="J4744" s="6" t="str">
        <x:v>https://raw.githubusercontent.com/Mar-7th/StarRailRes/dbe8cdfcfb0bf657b9fe1cf92d5537f118ccb487/index_new/cn/character_skill_trees.json</x:v>
      </x:c>
    </x:row>
    <x:row r="4745" ht="38" customHeight="1">
      <x:c r="A4745" s="6" t="str">
        <x:v>8005002_3</x:v>
      </x:c>
      <x:c r="B4745" s="6" t="str">
        <x:v>8005</x:v>
      </x:c>
      <x:c r="C4745" s="6" t="str">
        <x:v>8005002</x:v>
      </x:c>
      <x:c r="D4745" s="6" t="str"/>
      <x:c r="E4745" s="6" t="n">
        <x:v>3</x:v>
      </x:c>
      <x:c r="F4745" s="6" t="n">
        <x:v>2</x:v>
      </x:c>
      <x:c r="G4745" s="6" t="n">
        <x:v>0</x:v>
      </x:c>
      <x:c r="H4745" s="7" t="str"/>
      <x:c r="I4745" s="7" t="str">
        <x:v>[{"id": "2", "num": 4000}, {"id": "110231", "num": 2}, {"id": "111011", "num": 4}]</x:v>
      </x:c>
      <x:c r="J4745" s="6" t="str">
        <x:v>https://raw.githubusercontent.com/Mar-7th/StarRailRes/dbe8cdfcfb0bf657b9fe1cf92d5537f118ccb487/index_new/cn/character_skill_trees.json</x:v>
      </x:c>
    </x:row>
    <x:row r="4746" ht="38" customHeight="1">
      <x:c r="A4746" s="6" t="str">
        <x:v>8005002_4</x:v>
      </x:c>
      <x:c r="B4746" s="6" t="str">
        <x:v>8005</x:v>
      </x:c>
      <x:c r="C4746" s="6" t="str">
        <x:v>8005002</x:v>
      </x:c>
      <x:c r="D4746" s="6" t="str"/>
      <x:c r="E4746" s="6" t="n">
        <x:v>4</x:v>
      </x:c>
      <x:c r="F4746" s="6" t="n">
        <x:v>3</x:v>
      </x:c>
      <x:c r="G4746" s="6" t="n">
        <x:v>0</x:v>
      </x:c>
      <x:c r="H4746" s="7" t="str"/>
      <x:c r="I4746" s="7" t="str">
        <x:v>[{"id": "2", "num": 8000}, {"id": "110232", "num": 2}, {"id": "111012", "num": 2}]</x:v>
      </x:c>
      <x:c r="J4746" s="6" t="str">
        <x:v>https://raw.githubusercontent.com/Mar-7th/StarRailRes/dbe8cdfcfb0bf657b9fe1cf92d5537f118ccb487/index_new/cn/character_skill_trees.json</x:v>
      </x:c>
    </x:row>
    <x:row r="4747" ht="38" customHeight="1">
      <x:c r="A4747" s="6" t="str">
        <x:v>8005002_5</x:v>
      </x:c>
      <x:c r="B4747" s="6" t="str">
        <x:v>8005</x:v>
      </x:c>
      <x:c r="C4747" s="6" t="str">
        <x:v>8005002</x:v>
      </x:c>
      <x:c r="D4747" s="6" t="str"/>
      <x:c r="E4747" s="6" t="n">
        <x:v>5</x:v>
      </x:c>
      <x:c r="F4747" s="6" t="n">
        <x:v>4</x:v>
      </x:c>
      <x:c r="G4747" s="6" t="n">
        <x:v>0</x:v>
      </x:c>
      <x:c r="H4747" s="7" t="str"/>
      <x:c r="I4747" s="7" t="str">
        <x:v>[{"id": "2", "num": 16000}, {"id": "110232", "num": 4}, {"id": "111012", "num": 3}]</x:v>
      </x:c>
      <x:c r="J4747" s="6" t="str">
        <x:v>https://raw.githubusercontent.com/Mar-7th/StarRailRes/dbe8cdfcfb0bf657b9fe1cf92d5537f118ccb487/index_new/cn/character_skill_trees.json</x:v>
      </x:c>
    </x:row>
    <x:row r="4748" ht="38" customHeight="1">
      <x:c r="A4748" s="6" t="str">
        <x:v>8005002_6</x:v>
      </x:c>
      <x:c r="B4748" s="6" t="str">
        <x:v>8005</x:v>
      </x:c>
      <x:c r="C4748" s="6" t="str">
        <x:v>8005002</x:v>
      </x:c>
      <x:c r="D4748" s="6" t="str"/>
      <x:c r="E4748" s="6" t="n">
        <x:v>6</x:v>
      </x:c>
      <x:c r="F4748" s="6" t="n">
        <x:v>4</x:v>
      </x:c>
      <x:c r="G4748" s="6" t="n">
        <x:v>0</x:v>
      </x:c>
      <x:c r="H4748" s="7" t="str"/>
      <x:c r="I4748" s="7" t="str">
        <x:v>[{"id": "2", "num": 24000}, {"id": "110232", "num": 6}, {"id": "111012", "num": 5}]</x:v>
      </x:c>
      <x:c r="J4748" s="6" t="str">
        <x:v>https://raw.githubusercontent.com/Mar-7th/StarRailRes/dbe8cdfcfb0bf657b9fe1cf92d5537f118ccb487/index_new/cn/character_skill_trees.json</x:v>
      </x:c>
    </x:row>
    <x:row r="4749" ht="38" customHeight="1">
      <x:c r="A4749" s="6" t="str">
        <x:v>8005002_7</x:v>
      </x:c>
      <x:c r="B4749" s="6" t="str">
        <x:v>8005</x:v>
      </x:c>
      <x:c r="C4749" s="6" t="str">
        <x:v>8005002</x:v>
      </x:c>
      <x:c r="D4749" s="6" t="str"/>
      <x:c r="E4749" s="6" t="n">
        <x:v>7</x:v>
      </x:c>
      <x:c r="F4749" s="6" t="n">
        <x:v>5</x:v>
      </x:c>
      <x:c r="G4749" s="6" t="n">
        <x:v>0</x:v>
      </x:c>
      <x:c r="H4749" s="7" t="str"/>
      <x:c r="I4749" s="7" t="str">
        <x:v>[{"id": "2", "num": 36000}, {"id": "110233", "num": 2}, {"id": "111013", "num": 2}]</x:v>
      </x:c>
      <x:c r="J4749" s="6" t="str">
        <x:v>https://raw.githubusercontent.com/Mar-7th/StarRailRes/dbe8cdfcfb0bf657b9fe1cf92d5537f118ccb487/index_new/cn/character_skill_trees.json</x:v>
      </x:c>
    </x:row>
    <x:row r="4750" ht="53" customHeight="1">
      <x:c r="A4750" s="6" t="str">
        <x:v>8005002_8</x:v>
      </x:c>
      <x:c r="B4750" s="6" t="str">
        <x:v>8005</x:v>
      </x:c>
      <x:c r="C4750" s="6" t="str">
        <x:v>8005002</x:v>
      </x:c>
      <x:c r="D4750" s="6" t="str"/>
      <x:c r="E4750" s="6" t="n">
        <x:v>8</x:v>
      </x:c>
      <x:c r="F4750" s="6" t="n">
        <x:v>5</x:v>
      </x:c>
      <x:c r="G4750" s="6" t="n">
        <x:v>0</x:v>
      </x:c>
      <x:c r="H4750" s="7" t="str"/>
      <x:c r="I4750" s="7" t="str">
        <x:v>[{"id": "2", "num": 64000}, {"id": "110233", "num": 4}, {"id": "110504", "num": 1}, {"id": "111013", "num": 3}]</x:v>
      </x:c>
      <x:c r="J4750" s="6" t="str">
        <x:v>https://raw.githubusercontent.com/Mar-7th/StarRailRes/dbe8cdfcfb0bf657b9fe1cf92d5537f118ccb487/index_new/cn/character_skill_trees.json</x:v>
      </x:c>
    </x:row>
    <x:row r="4751" ht="38" customHeight="1">
      <x:c r="A4751" s="6" t="str">
        <x:v>8005002_9</x:v>
      </x:c>
      <x:c r="B4751" s="6" t="str">
        <x:v>8005</x:v>
      </x:c>
      <x:c r="C4751" s="6" t="str">
        <x:v>8005002</x:v>
      </x:c>
      <x:c r="D4751" s="6" t="str"/>
      <x:c r="E4751" s="6" t="n">
        <x:v>9</x:v>
      </x:c>
      <x:c r="F4751" s="6" t="n">
        <x:v>6</x:v>
      </x:c>
      <x:c r="G4751" s="6" t="n">
        <x:v>0</x:v>
      </x:c>
      <x:c r="H4751" s="7" t="str"/>
      <x:c r="I4751" s="7" t="str">
        <x:v>[{"id": "2", "num": 128000}, {"id": "110233", "num": 6}, {"id": "110504", "num": 1}]</x:v>
      </x:c>
      <x:c r="J4751" s="6" t="str">
        <x:v>https://raw.githubusercontent.com/Mar-7th/StarRailRes/dbe8cdfcfb0bf657b9fe1cf92d5537f118ccb487/index_new/cn/character_skill_trees.json</x:v>
      </x:c>
    </x:row>
    <x:row r="4752" ht="53" customHeight="1">
      <x:c r="A4752" s="6" t="str">
        <x:v>8005002_10</x:v>
      </x:c>
      <x:c r="B4752" s="6" t="str">
        <x:v>8005</x:v>
      </x:c>
      <x:c r="C4752" s="6" t="str">
        <x:v>8005002</x:v>
      </x:c>
      <x:c r="D4752" s="6" t="str"/>
      <x:c r="E4752" s="6" t="n">
        <x:v>10</x:v>
      </x:c>
      <x:c r="F4752" s="6" t="n">
        <x:v>6</x:v>
      </x:c>
      <x:c r="G4752" s="6" t="n">
        <x:v>0</x:v>
      </x:c>
      <x:c r="H4752" s="7" t="str"/>
      <x:c r="I4752" s="7" t="str">
        <x:v>[{"id": "2", "num": 240000}, {"id": "110233", "num": 11}, {"id": "241", "num": 1}, {"id": "110504", "num": 1}]</x:v>
      </x:c>
      <x:c r="J4752" s="6" t="str">
        <x:v>https://raw.githubusercontent.com/Mar-7th/StarRailRes/dbe8cdfcfb0bf657b9fe1cf92d5537f118ccb487/index_new/cn/character_skill_trees.json</x:v>
      </x:c>
    </x:row>
    <x:row r="4753" ht="20" customHeight="1">
      <x:c r="A4753" s="6" t="str">
        <x:v>8005003_1</x:v>
      </x:c>
      <x:c r="B4753" s="6" t="str">
        <x:v>8005</x:v>
      </x:c>
      <x:c r="C4753" s="6" t="str">
        <x:v>8005003</x:v>
      </x:c>
      <x:c r="D4753" s="6" t="str"/>
      <x:c r="E4753" s="6" t="n">
        <x:v>1</x:v>
      </x:c>
      <x:c r="F4753" s="6" t="n">
        <x:v>0</x:v>
      </x:c>
      <x:c r="G4753" s="6" t="n">
        <x:v>0</x:v>
      </x:c>
      <x:c r="H4753" s="7" t="str"/>
      <x:c r="I4753" s="7" t="str">
        <x:v>[]</x:v>
      </x:c>
      <x:c r="J4753" s="6" t="str">
        <x:v>https://raw.githubusercontent.com/Mar-7th/StarRailRes/dbe8cdfcfb0bf657b9fe1cf92d5537f118ccb487/index_new/cn/character_skill_trees.json</x:v>
      </x:c>
    </x:row>
    <x:row r="4754" ht="38" customHeight="1">
      <x:c r="A4754" s="6" t="str">
        <x:v>8005003_2</x:v>
      </x:c>
      <x:c r="B4754" s="6" t="str">
        <x:v>8005</x:v>
      </x:c>
      <x:c r="C4754" s="6" t="str">
        <x:v>8005003</x:v>
      </x:c>
      <x:c r="D4754" s="6" t="str"/>
      <x:c r="E4754" s="6" t="n">
        <x:v>2</x:v>
      </x:c>
      <x:c r="F4754" s="6" t="n">
        <x:v>1</x:v>
      </x:c>
      <x:c r="G4754" s="6" t="n">
        <x:v>0</x:v>
      </x:c>
      <x:c r="H4754" s="7" t="str"/>
      <x:c r="I4754" s="7" t="str">
        <x:v>[{"id": "2", "num": 2000}, {"id": "111011", "num": 2}]</x:v>
      </x:c>
      <x:c r="J4754" s="6" t="str">
        <x:v>https://raw.githubusercontent.com/Mar-7th/StarRailRes/dbe8cdfcfb0bf657b9fe1cf92d5537f118ccb487/index_new/cn/character_skill_trees.json</x:v>
      </x:c>
    </x:row>
    <x:row r="4755" ht="38" customHeight="1">
      <x:c r="A4755" s="6" t="str">
        <x:v>8005003_3</x:v>
      </x:c>
      <x:c r="B4755" s="6" t="str">
        <x:v>8005</x:v>
      </x:c>
      <x:c r="C4755" s="6" t="str">
        <x:v>8005003</x:v>
      </x:c>
      <x:c r="D4755" s="6" t="str"/>
      <x:c r="E4755" s="6" t="n">
        <x:v>3</x:v>
      </x:c>
      <x:c r="F4755" s="6" t="n">
        <x:v>2</x:v>
      </x:c>
      <x:c r="G4755" s="6" t="n">
        <x:v>0</x:v>
      </x:c>
      <x:c r="H4755" s="7" t="str"/>
      <x:c r="I4755" s="7" t="str">
        <x:v>[{"id": "2", "num": 4000}, {"id": "110231", "num": 2}, {"id": "111011", "num": 4}]</x:v>
      </x:c>
      <x:c r="J4755" s="6" t="str">
        <x:v>https://raw.githubusercontent.com/Mar-7th/StarRailRes/dbe8cdfcfb0bf657b9fe1cf92d5537f118ccb487/index_new/cn/character_skill_trees.json</x:v>
      </x:c>
    </x:row>
    <x:row r="4756" ht="38" customHeight="1">
      <x:c r="A4756" s="6" t="str">
        <x:v>8005003_4</x:v>
      </x:c>
      <x:c r="B4756" s="6" t="str">
        <x:v>8005</x:v>
      </x:c>
      <x:c r="C4756" s="6" t="str">
        <x:v>8005003</x:v>
      </x:c>
      <x:c r="D4756" s="6" t="str"/>
      <x:c r="E4756" s="6" t="n">
        <x:v>4</x:v>
      </x:c>
      <x:c r="F4756" s="6" t="n">
        <x:v>3</x:v>
      </x:c>
      <x:c r="G4756" s="6" t="n">
        <x:v>0</x:v>
      </x:c>
      <x:c r="H4756" s="7" t="str"/>
      <x:c r="I4756" s="7" t="str">
        <x:v>[{"id": "2", "num": 8000}, {"id": "110232", "num": 2}, {"id": "111012", "num": 2}]</x:v>
      </x:c>
      <x:c r="J4756" s="6" t="str">
        <x:v>https://raw.githubusercontent.com/Mar-7th/StarRailRes/dbe8cdfcfb0bf657b9fe1cf92d5537f118ccb487/index_new/cn/character_skill_trees.json</x:v>
      </x:c>
    </x:row>
    <x:row r="4757" ht="38" customHeight="1">
      <x:c r="A4757" s="6" t="str">
        <x:v>8005003_5</x:v>
      </x:c>
      <x:c r="B4757" s="6" t="str">
        <x:v>8005</x:v>
      </x:c>
      <x:c r="C4757" s="6" t="str">
        <x:v>8005003</x:v>
      </x:c>
      <x:c r="D4757" s="6" t="str"/>
      <x:c r="E4757" s="6" t="n">
        <x:v>5</x:v>
      </x:c>
      <x:c r="F4757" s="6" t="n">
        <x:v>4</x:v>
      </x:c>
      <x:c r="G4757" s="6" t="n">
        <x:v>0</x:v>
      </x:c>
      <x:c r="H4757" s="7" t="str"/>
      <x:c r="I4757" s="7" t="str">
        <x:v>[{"id": "2", "num": 16000}, {"id": "110232", "num": 4}, {"id": "111012", "num": 3}]</x:v>
      </x:c>
      <x:c r="J4757" s="6" t="str">
        <x:v>https://raw.githubusercontent.com/Mar-7th/StarRailRes/dbe8cdfcfb0bf657b9fe1cf92d5537f118ccb487/index_new/cn/character_skill_trees.json</x:v>
      </x:c>
    </x:row>
    <x:row r="4758" ht="38" customHeight="1">
      <x:c r="A4758" s="6" t="str">
        <x:v>8005003_6</x:v>
      </x:c>
      <x:c r="B4758" s="6" t="str">
        <x:v>8005</x:v>
      </x:c>
      <x:c r="C4758" s="6" t="str">
        <x:v>8005003</x:v>
      </x:c>
      <x:c r="D4758" s="6" t="str"/>
      <x:c r="E4758" s="6" t="n">
        <x:v>6</x:v>
      </x:c>
      <x:c r="F4758" s="6" t="n">
        <x:v>4</x:v>
      </x:c>
      <x:c r="G4758" s="6" t="n">
        <x:v>0</x:v>
      </x:c>
      <x:c r="H4758" s="7" t="str"/>
      <x:c r="I4758" s="7" t="str">
        <x:v>[{"id": "2", "num": 24000}, {"id": "110232", "num": 6}, {"id": "111012", "num": 5}]</x:v>
      </x:c>
      <x:c r="J4758" s="6" t="str">
        <x:v>https://raw.githubusercontent.com/Mar-7th/StarRailRes/dbe8cdfcfb0bf657b9fe1cf92d5537f118ccb487/index_new/cn/character_skill_trees.json</x:v>
      </x:c>
    </x:row>
    <x:row r="4759" ht="38" customHeight="1">
      <x:c r="A4759" s="6" t="str">
        <x:v>8005003_7</x:v>
      </x:c>
      <x:c r="B4759" s="6" t="str">
        <x:v>8005</x:v>
      </x:c>
      <x:c r="C4759" s="6" t="str">
        <x:v>8005003</x:v>
      </x:c>
      <x:c r="D4759" s="6" t="str"/>
      <x:c r="E4759" s="6" t="n">
        <x:v>7</x:v>
      </x:c>
      <x:c r="F4759" s="6" t="n">
        <x:v>5</x:v>
      </x:c>
      <x:c r="G4759" s="6" t="n">
        <x:v>0</x:v>
      </x:c>
      <x:c r="H4759" s="7" t="str"/>
      <x:c r="I4759" s="7" t="str">
        <x:v>[{"id": "2", "num": 36000}, {"id": "110233", "num": 2}, {"id": "111013", "num": 2}]</x:v>
      </x:c>
      <x:c r="J4759" s="6" t="str">
        <x:v>https://raw.githubusercontent.com/Mar-7th/StarRailRes/dbe8cdfcfb0bf657b9fe1cf92d5537f118ccb487/index_new/cn/character_skill_trees.json</x:v>
      </x:c>
    </x:row>
    <x:row r="4760" ht="53" customHeight="1">
      <x:c r="A4760" s="6" t="str">
        <x:v>8005003_8</x:v>
      </x:c>
      <x:c r="B4760" s="6" t="str">
        <x:v>8005</x:v>
      </x:c>
      <x:c r="C4760" s="6" t="str">
        <x:v>8005003</x:v>
      </x:c>
      <x:c r="D4760" s="6" t="str"/>
      <x:c r="E4760" s="6" t="n">
        <x:v>8</x:v>
      </x:c>
      <x:c r="F4760" s="6" t="n">
        <x:v>5</x:v>
      </x:c>
      <x:c r="G4760" s="6" t="n">
        <x:v>0</x:v>
      </x:c>
      <x:c r="H4760" s="7" t="str"/>
      <x:c r="I4760" s="7" t="str">
        <x:v>[{"id": "2", "num": 64000}, {"id": "110233", "num": 4}, {"id": "110504", "num": 1}, {"id": "111013", "num": 3}]</x:v>
      </x:c>
      <x:c r="J4760" s="6" t="str">
        <x:v>https://raw.githubusercontent.com/Mar-7th/StarRailRes/dbe8cdfcfb0bf657b9fe1cf92d5537f118ccb487/index_new/cn/character_skill_trees.json</x:v>
      </x:c>
    </x:row>
    <x:row r="4761" ht="38" customHeight="1">
      <x:c r="A4761" s="6" t="str">
        <x:v>8005003_9</x:v>
      </x:c>
      <x:c r="B4761" s="6" t="str">
        <x:v>8005</x:v>
      </x:c>
      <x:c r="C4761" s="6" t="str">
        <x:v>8005003</x:v>
      </x:c>
      <x:c r="D4761" s="6" t="str"/>
      <x:c r="E4761" s="6" t="n">
        <x:v>9</x:v>
      </x:c>
      <x:c r="F4761" s="6" t="n">
        <x:v>6</x:v>
      </x:c>
      <x:c r="G4761" s="6" t="n">
        <x:v>0</x:v>
      </x:c>
      <x:c r="H4761" s="7" t="str"/>
      <x:c r="I4761" s="7" t="str">
        <x:v>[{"id": "2", "num": 128000}, {"id": "110233", "num": 6}, {"id": "110504", "num": 1}]</x:v>
      </x:c>
      <x:c r="J4761" s="6" t="str">
        <x:v>https://raw.githubusercontent.com/Mar-7th/StarRailRes/dbe8cdfcfb0bf657b9fe1cf92d5537f118ccb487/index_new/cn/character_skill_trees.json</x:v>
      </x:c>
    </x:row>
    <x:row r="4762" ht="53" customHeight="1">
      <x:c r="A4762" s="6" t="str">
        <x:v>8005003_10</x:v>
      </x:c>
      <x:c r="B4762" s="6" t="str">
        <x:v>8005</x:v>
      </x:c>
      <x:c r="C4762" s="6" t="str">
        <x:v>8005003</x:v>
      </x:c>
      <x:c r="D4762" s="6" t="str"/>
      <x:c r="E4762" s="6" t="n">
        <x:v>10</x:v>
      </x:c>
      <x:c r="F4762" s="6" t="n">
        <x:v>6</x:v>
      </x:c>
      <x:c r="G4762" s="6" t="n">
        <x:v>0</x:v>
      </x:c>
      <x:c r="H4762" s="7" t="str"/>
      <x:c r="I4762" s="7" t="str">
        <x:v>[{"id": "2", "num": 240000}, {"id": "110233", "num": 11}, {"id": "241", "num": 1}, {"id": "110504", "num": 1}]</x:v>
      </x:c>
      <x:c r="J4762" s="6" t="str">
        <x:v>https://raw.githubusercontent.com/Mar-7th/StarRailRes/dbe8cdfcfb0bf657b9fe1cf92d5537f118ccb487/index_new/cn/character_skill_trees.json</x:v>
      </x:c>
    </x:row>
    <x:row r="4763" ht="20" customHeight="1">
      <x:c r="A4763" s="6" t="str">
        <x:v>8005004_1</x:v>
      </x:c>
      <x:c r="B4763" s="6" t="str">
        <x:v>8005</x:v>
      </x:c>
      <x:c r="C4763" s="6" t="str">
        <x:v>8005004</x:v>
      </x:c>
      <x:c r="D4763" s="6" t="str"/>
      <x:c r="E4763" s="6" t="n">
        <x:v>1</x:v>
      </x:c>
      <x:c r="F4763" s="6" t="n">
        <x:v>0</x:v>
      </x:c>
      <x:c r="G4763" s="6" t="n">
        <x:v>0</x:v>
      </x:c>
      <x:c r="H4763" s="7" t="str"/>
      <x:c r="I4763" s="7" t="str">
        <x:v>[]</x:v>
      </x:c>
      <x:c r="J4763" s="6" t="str">
        <x:v>https://raw.githubusercontent.com/Mar-7th/StarRailRes/dbe8cdfcfb0bf657b9fe1cf92d5537f118ccb487/index_new/cn/character_skill_trees.json</x:v>
      </x:c>
    </x:row>
    <x:row r="4764" ht="38" customHeight="1">
      <x:c r="A4764" s="6" t="str">
        <x:v>8005004_2</x:v>
      </x:c>
      <x:c r="B4764" s="6" t="str">
        <x:v>8005</x:v>
      </x:c>
      <x:c r="C4764" s="6" t="str">
        <x:v>8005004</x:v>
      </x:c>
      <x:c r="D4764" s="6" t="str"/>
      <x:c r="E4764" s="6" t="n">
        <x:v>2</x:v>
      </x:c>
      <x:c r="F4764" s="6" t="n">
        <x:v>1</x:v>
      </x:c>
      <x:c r="G4764" s="6" t="n">
        <x:v>0</x:v>
      </x:c>
      <x:c r="H4764" s="7" t="str"/>
      <x:c r="I4764" s="7" t="str">
        <x:v>[{"id": "2", "num": 2000}, {"id": "111011", "num": 2}]</x:v>
      </x:c>
      <x:c r="J4764" s="6" t="str">
        <x:v>https://raw.githubusercontent.com/Mar-7th/StarRailRes/dbe8cdfcfb0bf657b9fe1cf92d5537f118ccb487/index_new/cn/character_skill_trees.json</x:v>
      </x:c>
    </x:row>
    <x:row r="4765" ht="38" customHeight="1">
      <x:c r="A4765" s="6" t="str">
        <x:v>8005004_3</x:v>
      </x:c>
      <x:c r="B4765" s="6" t="str">
        <x:v>8005</x:v>
      </x:c>
      <x:c r="C4765" s="6" t="str">
        <x:v>8005004</x:v>
      </x:c>
      <x:c r="D4765" s="6" t="str"/>
      <x:c r="E4765" s="6" t="n">
        <x:v>3</x:v>
      </x:c>
      <x:c r="F4765" s="6" t="n">
        <x:v>2</x:v>
      </x:c>
      <x:c r="G4765" s="6" t="n">
        <x:v>0</x:v>
      </x:c>
      <x:c r="H4765" s="7" t="str"/>
      <x:c r="I4765" s="7" t="str">
        <x:v>[{"id": "2", "num": 4000}, {"id": "110231", "num": 2}, {"id": "111011", "num": 4}]</x:v>
      </x:c>
      <x:c r="J4765" s="6" t="str">
        <x:v>https://raw.githubusercontent.com/Mar-7th/StarRailRes/dbe8cdfcfb0bf657b9fe1cf92d5537f118ccb487/index_new/cn/character_skill_trees.json</x:v>
      </x:c>
    </x:row>
    <x:row r="4766" ht="38" customHeight="1">
      <x:c r="A4766" s="6" t="str">
        <x:v>8005004_4</x:v>
      </x:c>
      <x:c r="B4766" s="6" t="str">
        <x:v>8005</x:v>
      </x:c>
      <x:c r="C4766" s="6" t="str">
        <x:v>8005004</x:v>
      </x:c>
      <x:c r="D4766" s="6" t="str"/>
      <x:c r="E4766" s="6" t="n">
        <x:v>4</x:v>
      </x:c>
      <x:c r="F4766" s="6" t="n">
        <x:v>3</x:v>
      </x:c>
      <x:c r="G4766" s="6" t="n">
        <x:v>0</x:v>
      </x:c>
      <x:c r="H4766" s="7" t="str"/>
      <x:c r="I4766" s="7" t="str">
        <x:v>[{"id": "2", "num": 8000}, {"id": "110232", "num": 2}, {"id": "111012", "num": 2}]</x:v>
      </x:c>
      <x:c r="J4766" s="6" t="str">
        <x:v>https://raw.githubusercontent.com/Mar-7th/StarRailRes/dbe8cdfcfb0bf657b9fe1cf92d5537f118ccb487/index_new/cn/character_skill_trees.json</x:v>
      </x:c>
    </x:row>
    <x:row r="4767" ht="38" customHeight="1">
      <x:c r="A4767" s="6" t="str">
        <x:v>8005004_5</x:v>
      </x:c>
      <x:c r="B4767" s="6" t="str">
        <x:v>8005</x:v>
      </x:c>
      <x:c r="C4767" s="6" t="str">
        <x:v>8005004</x:v>
      </x:c>
      <x:c r="D4767" s="6" t="str"/>
      <x:c r="E4767" s="6" t="n">
        <x:v>5</x:v>
      </x:c>
      <x:c r="F4767" s="6" t="n">
        <x:v>4</x:v>
      </x:c>
      <x:c r="G4767" s="6" t="n">
        <x:v>0</x:v>
      </x:c>
      <x:c r="H4767" s="7" t="str"/>
      <x:c r="I4767" s="7" t="str">
        <x:v>[{"id": "2", "num": 16000}, {"id": "110232", "num": 4}, {"id": "111012", "num": 3}]</x:v>
      </x:c>
      <x:c r="J4767" s="6" t="str">
        <x:v>https://raw.githubusercontent.com/Mar-7th/StarRailRes/dbe8cdfcfb0bf657b9fe1cf92d5537f118ccb487/index_new/cn/character_skill_trees.json</x:v>
      </x:c>
    </x:row>
    <x:row r="4768" ht="38" customHeight="1">
      <x:c r="A4768" s="6" t="str">
        <x:v>8005004_6</x:v>
      </x:c>
      <x:c r="B4768" s="6" t="str">
        <x:v>8005</x:v>
      </x:c>
      <x:c r="C4768" s="6" t="str">
        <x:v>8005004</x:v>
      </x:c>
      <x:c r="D4768" s="6" t="str"/>
      <x:c r="E4768" s="6" t="n">
        <x:v>6</x:v>
      </x:c>
      <x:c r="F4768" s="6" t="n">
        <x:v>4</x:v>
      </x:c>
      <x:c r="G4768" s="6" t="n">
        <x:v>0</x:v>
      </x:c>
      <x:c r="H4768" s="7" t="str"/>
      <x:c r="I4768" s="7" t="str">
        <x:v>[{"id": "2", "num": 24000}, {"id": "110232", "num": 6}, {"id": "111012", "num": 5}]</x:v>
      </x:c>
      <x:c r="J4768" s="6" t="str">
        <x:v>https://raw.githubusercontent.com/Mar-7th/StarRailRes/dbe8cdfcfb0bf657b9fe1cf92d5537f118ccb487/index_new/cn/character_skill_trees.json</x:v>
      </x:c>
    </x:row>
    <x:row r="4769" ht="38" customHeight="1">
      <x:c r="A4769" s="6" t="str">
        <x:v>8005004_7</x:v>
      </x:c>
      <x:c r="B4769" s="6" t="str">
        <x:v>8005</x:v>
      </x:c>
      <x:c r="C4769" s="6" t="str">
        <x:v>8005004</x:v>
      </x:c>
      <x:c r="D4769" s="6" t="str"/>
      <x:c r="E4769" s="6" t="n">
        <x:v>7</x:v>
      </x:c>
      <x:c r="F4769" s="6" t="n">
        <x:v>5</x:v>
      </x:c>
      <x:c r="G4769" s="6" t="n">
        <x:v>0</x:v>
      </x:c>
      <x:c r="H4769" s="7" t="str"/>
      <x:c r="I4769" s="7" t="str">
        <x:v>[{"id": "2", "num": 36000}, {"id": "110233", "num": 2}, {"id": "111013", "num": 2}]</x:v>
      </x:c>
      <x:c r="J4769" s="6" t="str">
        <x:v>https://raw.githubusercontent.com/Mar-7th/StarRailRes/dbe8cdfcfb0bf657b9fe1cf92d5537f118ccb487/index_new/cn/character_skill_trees.json</x:v>
      </x:c>
    </x:row>
    <x:row r="4770" ht="53" customHeight="1">
      <x:c r="A4770" s="6" t="str">
        <x:v>8005004_8</x:v>
      </x:c>
      <x:c r="B4770" s="6" t="str">
        <x:v>8005</x:v>
      </x:c>
      <x:c r="C4770" s="6" t="str">
        <x:v>8005004</x:v>
      </x:c>
      <x:c r="D4770" s="6" t="str"/>
      <x:c r="E4770" s="6" t="n">
        <x:v>8</x:v>
      </x:c>
      <x:c r="F4770" s="6" t="n">
        <x:v>5</x:v>
      </x:c>
      <x:c r="G4770" s="6" t="n">
        <x:v>0</x:v>
      </x:c>
      <x:c r="H4770" s="7" t="str"/>
      <x:c r="I4770" s="7" t="str">
        <x:v>[{"id": "2", "num": 64000}, {"id": "110233", "num": 4}, {"id": "110504", "num": 1}, {"id": "111013", "num": 3}]</x:v>
      </x:c>
      <x:c r="J4770" s="6" t="str">
        <x:v>https://raw.githubusercontent.com/Mar-7th/StarRailRes/dbe8cdfcfb0bf657b9fe1cf92d5537f118ccb487/index_new/cn/character_skill_trees.json</x:v>
      </x:c>
    </x:row>
    <x:row r="4771" ht="38" customHeight="1">
      <x:c r="A4771" s="6" t="str">
        <x:v>8005004_9</x:v>
      </x:c>
      <x:c r="B4771" s="6" t="str">
        <x:v>8005</x:v>
      </x:c>
      <x:c r="C4771" s="6" t="str">
        <x:v>8005004</x:v>
      </x:c>
      <x:c r="D4771" s="6" t="str"/>
      <x:c r="E4771" s="6" t="n">
        <x:v>9</x:v>
      </x:c>
      <x:c r="F4771" s="6" t="n">
        <x:v>6</x:v>
      </x:c>
      <x:c r="G4771" s="6" t="n">
        <x:v>0</x:v>
      </x:c>
      <x:c r="H4771" s="7" t="str"/>
      <x:c r="I4771" s="7" t="str">
        <x:v>[{"id": "2", "num": 128000}, {"id": "110233", "num": 6}, {"id": "110504", "num": 1}]</x:v>
      </x:c>
      <x:c r="J4771" s="6" t="str">
        <x:v>https://raw.githubusercontent.com/Mar-7th/StarRailRes/dbe8cdfcfb0bf657b9fe1cf92d5537f118ccb487/index_new/cn/character_skill_trees.json</x:v>
      </x:c>
    </x:row>
    <x:row r="4772" ht="53" customHeight="1">
      <x:c r="A4772" s="6" t="str">
        <x:v>8005004_10</x:v>
      </x:c>
      <x:c r="B4772" s="6" t="str">
        <x:v>8005</x:v>
      </x:c>
      <x:c r="C4772" s="6" t="str">
        <x:v>8005004</x:v>
      </x:c>
      <x:c r="D4772" s="6" t="str"/>
      <x:c r="E4772" s="6" t="n">
        <x:v>10</x:v>
      </x:c>
      <x:c r="F4772" s="6" t="n">
        <x:v>6</x:v>
      </x:c>
      <x:c r="G4772" s="6" t="n">
        <x:v>0</x:v>
      </x:c>
      <x:c r="H4772" s="7" t="str"/>
      <x:c r="I4772" s="7" t="str">
        <x:v>[{"id": "2", "num": 240000}, {"id": "110233", "num": 11}, {"id": "241", "num": 1}, {"id": "110504", "num": 1}]</x:v>
      </x:c>
      <x:c r="J4772" s="6" t="str">
        <x:v>https://raw.githubusercontent.com/Mar-7th/StarRailRes/dbe8cdfcfb0bf657b9fe1cf92d5537f118ccb487/index_new/cn/character_skill_trees.json</x:v>
      </x:c>
    </x:row>
    <x:row r="4773" ht="20" customHeight="1">
      <x:c r="A4773" s="6" t="str">
        <x:v>8005007_1</x:v>
      </x:c>
      <x:c r="B4773" s="6" t="str">
        <x:v>8005</x:v>
      </x:c>
      <x:c r="C4773" s="6" t="str">
        <x:v>8005007</x:v>
      </x:c>
      <x:c r="D4773" s="6" t="str"/>
      <x:c r="E4773" s="6" t="n">
        <x:v>1</x:v>
      </x:c>
      <x:c r="F4773" s="6" t="n">
        <x:v>0</x:v>
      </x:c>
      <x:c r="G4773" s="6" t="n">
        <x:v>0</x:v>
      </x:c>
      <x:c r="H4773" s="7" t="str"/>
      <x:c r="I4773" s="7" t="str">
        <x:v>[]</x:v>
      </x:c>
      <x:c r="J4773" s="6" t="str">
        <x:v>https://raw.githubusercontent.com/Mar-7th/StarRailRes/dbe8cdfcfb0bf657b9fe1cf92d5537f118ccb487/index_new/cn/character_skill_trees.json</x:v>
      </x:c>
    </x:row>
    <x:row r="4774" ht="38" customHeight="1">
      <x:c r="A4774" s="6" t="str">
        <x:v>8005101_1</x:v>
      </x:c>
      <x:c r="B4774" s="6" t="str">
        <x:v>8005</x:v>
      </x:c>
      <x:c r="C4774" s="6" t="str">
        <x:v>8005101</x:v>
      </x:c>
      <x:c r="D4774" s="6" t="str">
        <x:v>卫我起舞</x:v>
      </x:c>
      <x:c r="E4774" s="6" t="n">
        <x:v>1</x:v>
      </x:c>
      <x:c r="F4774" s="6" t="n">
        <x:v>2</x:v>
      </x:c>
      <x:c r="G4774" s="6" t="n">
        <x:v>0</x:v>
      </x:c>
      <x:c r="H4774" s="7" t="str">
        <x:v>当场上敌方目标数量等于5或以上/4/3/2/1名时，【伴舞】效果触发的超击破伤害提高#1[i]%/#2[i]%/#3[i]%/#4[i]%/#5[i]%。</x:v>
      </x:c>
      <x:c r="I4774" s="7" t="str">
        <x:v>[{"id": "2", "num": 4000}, {"id": "110231", "num": 2}, {"id": "110504", "num": 1}]</x:v>
      </x:c>
      <x:c r="J4774" s="6" t="str">
        <x:v>https://raw.githubusercontent.com/Mar-7th/StarRailRes/dbe8cdfcfb0bf657b9fe1cf92d5537f118ccb487/index_new/cn/character_skill_trees.json</x:v>
      </x:c>
    </x:row>
    <x:row r="4775" ht="53" customHeight="1">
      <x:c r="A4775" s="6" t="str">
        <x:v>8005102_1</x:v>
      </x:c>
      <x:c r="B4775" s="6" t="str">
        <x:v>8005</x:v>
      </x:c>
      <x:c r="C4775" s="6" t="str">
        <x:v>8005102</x:v>
      </x:c>
      <x:c r="D4775" s="6" t="str">
        <x:v>随波逐流</x:v>
      </x:c>
      <x:c r="E4775" s="6" t="n">
        <x:v>1</x:v>
      </x:c>
      <x:c r="F4775" s="6" t="n">
        <x:v>4</x:v>
      </x:c>
      <x:c r="G4775" s="6" t="n">
        <x:v>0</x:v>
      </x:c>
      <x:c r="H4775" s="7" t="str">
        <x:v>施放战技时，第一次伤害的削韧值额外提高#1[i]%。</x:v>
      </x:c>
      <x:c r="I4775" s="7" t="str">
        <x:v>[{"id": "2", "num": 16000}, {"id": "110232", "num": 4}, {"id": "241", "num": 1}, {"id": "110504", "num": 1}]</x:v>
      </x:c>
      <x:c r="J4775" s="6" t="str">
        <x:v>https://raw.githubusercontent.com/Mar-7th/StarRailRes/dbe8cdfcfb0bf657b9fe1cf92d5537f118ccb487/index_new/cn/character_skill_trees.json</x:v>
      </x:c>
    </x:row>
    <x:row r="4776" ht="53" customHeight="1">
      <x:c r="A4776" s="6" t="str">
        <x:v>8005103_1</x:v>
      </x:c>
      <x:c r="B4776" s="6" t="str">
        <x:v>8005</x:v>
      </x:c>
      <x:c r="C4776" s="6" t="str">
        <x:v>8005103</x:v>
      </x:c>
      <x:c r="D4776" s="6" t="str">
        <x:v>剧院之帽</x:v>
      </x:c>
      <x:c r="E4776" s="6" t="n">
        <x:v>1</x:v>
      </x:c>
      <x:c r="F4776" s="6" t="n">
        <x:v>6</x:v>
      </x:c>
      <x:c r="G4776" s="6" t="n">
        <x:v>0</x:v>
      </x:c>
      <x:c r="H4776" s="7" t="str">
        <x:v>我方目标造成弱点击破后额外使敌方目标行动延后#1[i]%。</x:v>
      </x:c>
      <x:c r="I4776" s="7" t="str">
        <x:v>[{"id": "2", "num": 128000}, {"id": "110233", "num": 6}, {"id": "241", "num": 1}, {"id": "110504", "num": 1}]</x:v>
      </x:c>
      <x:c r="J4776" s="6" t="str">
        <x:v>https://raw.githubusercontent.com/Mar-7th/StarRailRes/dbe8cdfcfb0bf657b9fe1cf92d5537f118ccb487/index_new/cn/character_skill_trees.json</x:v>
      </x:c>
    </x:row>
    <x:row r="4777" ht="38" customHeight="1">
      <x:c r="A4777" s="6" t="str">
        <x:v>8005201_1</x:v>
      </x:c>
      <x:c r="B4777" s="6" t="str">
        <x:v>8005</x:v>
      </x:c>
      <x:c r="C4777" s="6" t="str">
        <x:v>8005201</x:v>
      </x:c>
      <x:c r="D4777" s="6" t="str">
        <x:v>击破强化</x:v>
      </x:c>
      <x:c r="E4777" s="6" t="n">
        <x:v>1</x:v>
      </x:c>
      <x:c r="F4777" s="6" t="n">
        <x:v>0</x:v>
      </x:c>
      <x:c r="G4777" s="6" t="n">
        <x:v>1</x:v>
      </x:c>
      <x:c r="H4777" s="7" t="str"/>
      <x:c r="I4777" s="7" t="str">
        <x:v>[{"id": "2", "num": 2000}, {"id": "111011", "num": 2}]</x:v>
      </x:c>
      <x:c r="J4777" s="6" t="str">
        <x:v>https://raw.githubusercontent.com/Mar-7th/StarRailRes/dbe8cdfcfb0bf657b9fe1cf92d5537f118ccb487/index_new/cn/character_skill_trees.json</x:v>
      </x:c>
    </x:row>
    <x:row r="4778" ht="38" customHeight="1">
      <x:c r="A4778" s="6" t="str">
        <x:v>8005202_1</x:v>
      </x:c>
      <x:c r="B4778" s="6" t="str">
        <x:v>8005</x:v>
      </x:c>
      <x:c r="C4778" s="6" t="str">
        <x:v>8005202</x:v>
      </x:c>
      <x:c r="D4778" s="6" t="str">
        <x:v>伤害强化•虚数</x:v>
      </x:c>
      <x:c r="E4778" s="6" t="n">
        <x:v>1</x:v>
      </x:c>
      <x:c r="F4778" s="6" t="n">
        <x:v>2</x:v>
      </x:c>
      <x:c r="G4778" s="6" t="n">
        <x:v>0</x:v>
      </x:c>
      <x:c r="H4778" s="7" t="str"/>
      <x:c r="I4778" s="7" t="str">
        <x:v>[{"id": "2", "num": 4000}, {"id": "110231", "num": 2}, {"id": "111011", "num": 4}]</x:v>
      </x:c>
      <x:c r="J4778" s="6" t="str">
        <x:v>https://raw.githubusercontent.com/Mar-7th/StarRailRes/dbe8cdfcfb0bf657b9fe1cf92d5537f118ccb487/index_new/cn/character_skill_trees.json</x:v>
      </x:c>
    </x:row>
    <x:row r="4779" ht="38" customHeight="1">
      <x:c r="A4779" s="6" t="str">
        <x:v>8005203_1</x:v>
      </x:c>
      <x:c r="B4779" s="6" t="str">
        <x:v>8005</x:v>
      </x:c>
      <x:c r="C4779" s="6" t="str">
        <x:v>8005203</x:v>
      </x:c>
      <x:c r="D4779" s="6" t="str">
        <x:v>击破强化</x:v>
      </x:c>
      <x:c r="E4779" s="6" t="n">
        <x:v>1</x:v>
      </x:c>
      <x:c r="F4779" s="6" t="n">
        <x:v>3</x:v>
      </x:c>
      <x:c r="G4779" s="6" t="n">
        <x:v>0</x:v>
      </x:c>
      <x:c r="H4779" s="7" t="str"/>
      <x:c r="I4779" s="7" t="str">
        <x:v>[{"id": "2", "num": 8000}, {"id": "110232", "num": 2}, {"id": "111012", "num": 2}]</x:v>
      </x:c>
      <x:c r="J4779" s="6" t="str">
        <x:v>https://raw.githubusercontent.com/Mar-7th/StarRailRes/dbe8cdfcfb0bf657b9fe1cf92d5537f118ccb487/index_new/cn/character_skill_trees.json</x:v>
      </x:c>
    </x:row>
    <x:row r="4780" ht="38" customHeight="1">
      <x:c r="A4780" s="6" t="str">
        <x:v>8005204_1</x:v>
      </x:c>
      <x:c r="B4780" s="6" t="str">
        <x:v>8005</x:v>
      </x:c>
      <x:c r="C4780" s="6" t="str">
        <x:v>8005204</x:v>
      </x:c>
      <x:c r="D4780" s="6" t="str">
        <x:v>效果抵抗强化</x:v>
      </x:c>
      <x:c r="E4780" s="6" t="n">
        <x:v>1</x:v>
      </x:c>
      <x:c r="F4780" s="6" t="n">
        <x:v>3</x:v>
      </x:c>
      <x:c r="G4780" s="6" t="n">
        <x:v>0</x:v>
      </x:c>
      <x:c r="H4780" s="7" t="str"/>
      <x:c r="I4780" s="7" t="str">
        <x:v>[{"id": "2", "num": 8000}, {"id": "110232", "num": 2}, {"id": "111012", "num": 2}]</x:v>
      </x:c>
      <x:c r="J4780" s="6" t="str">
        <x:v>https://raw.githubusercontent.com/Mar-7th/StarRailRes/dbe8cdfcfb0bf657b9fe1cf92d5537f118ccb487/index_new/cn/character_skill_trees.json</x:v>
      </x:c>
    </x:row>
    <x:row r="4781" ht="38" customHeight="1">
      <x:c r="A4781" s="6" t="str">
        <x:v>8005205_1</x:v>
      </x:c>
      <x:c r="B4781" s="6" t="str">
        <x:v>8005</x:v>
      </x:c>
      <x:c r="C4781" s="6" t="str">
        <x:v>8005205</x:v>
      </x:c>
      <x:c r="D4781" s="6" t="str">
        <x:v>击破强化</x:v>
      </x:c>
      <x:c r="E4781" s="6" t="n">
        <x:v>1</x:v>
      </x:c>
      <x:c r="F4781" s="6" t="n">
        <x:v>4</x:v>
      </x:c>
      <x:c r="G4781" s="6" t="n">
        <x:v>0</x:v>
      </x:c>
      <x:c r="H4781" s="7" t="str"/>
      <x:c r="I4781" s="7" t="str">
        <x:v>[{"id": "2", "num": 16000}, {"id": "110232", "num": 4}, {"id": "111012", "num": 3}]</x:v>
      </x:c>
      <x:c r="J4781" s="6" t="str">
        <x:v>https://raw.githubusercontent.com/Mar-7th/StarRailRes/dbe8cdfcfb0bf657b9fe1cf92d5537f118ccb487/index_new/cn/character_skill_trees.json</x:v>
      </x:c>
    </x:row>
    <x:row r="4782" ht="38" customHeight="1">
      <x:c r="A4782" s="6" t="str">
        <x:v>8005206_1</x:v>
      </x:c>
      <x:c r="B4782" s="6" t="str">
        <x:v>8005</x:v>
      </x:c>
      <x:c r="C4782" s="6" t="str">
        <x:v>8005206</x:v>
      </x:c>
      <x:c r="D4782" s="6" t="str">
        <x:v>伤害强化•虚数</x:v>
      </x:c>
      <x:c r="E4782" s="6" t="n">
        <x:v>1</x:v>
      </x:c>
      <x:c r="F4782" s="6" t="n">
        <x:v>5</x:v>
      </x:c>
      <x:c r="G4782" s="6" t="n">
        <x:v>0</x:v>
      </x:c>
      <x:c r="H4782" s="7" t="str"/>
      <x:c r="I4782" s="7" t="str">
        <x:v>[{"id": "2", "num": 36000}, {"id": "110233", "num": 2}, {"id": "111013", "num": 2}]</x:v>
      </x:c>
      <x:c r="J4782" s="6" t="str">
        <x:v>https://raw.githubusercontent.com/Mar-7th/StarRailRes/dbe8cdfcfb0bf657b9fe1cf92d5537f118ccb487/index_new/cn/character_skill_trees.json</x:v>
      </x:c>
    </x:row>
    <x:row r="4783" ht="38" customHeight="1">
      <x:c r="A4783" s="6" t="str">
        <x:v>8005207_1</x:v>
      </x:c>
      <x:c r="B4783" s="6" t="str">
        <x:v>8005</x:v>
      </x:c>
      <x:c r="C4783" s="6" t="str">
        <x:v>8005207</x:v>
      </x:c>
      <x:c r="D4783" s="6" t="str">
        <x:v>击破强化</x:v>
      </x:c>
      <x:c r="E4783" s="6" t="n">
        <x:v>1</x:v>
      </x:c>
      <x:c r="F4783" s="6" t="n">
        <x:v>5</x:v>
      </x:c>
      <x:c r="G4783" s="6" t="n">
        <x:v>0</x:v>
      </x:c>
      <x:c r="H4783" s="7" t="str"/>
      <x:c r="I4783" s="7" t="str">
        <x:v>[{"id": "2", "num": 36000}, {"id": "110233", "num": 2}, {"id": "111013", "num": 2}]</x:v>
      </x:c>
      <x:c r="J4783" s="6" t="str">
        <x:v>https://raw.githubusercontent.com/Mar-7th/StarRailRes/dbe8cdfcfb0bf657b9fe1cf92d5537f118ccb487/index_new/cn/character_skill_trees.json</x:v>
      </x:c>
    </x:row>
    <x:row r="4784" ht="38" customHeight="1">
      <x:c r="A4784" s="6" t="str">
        <x:v>8005208_1</x:v>
      </x:c>
      <x:c r="B4784" s="6" t="str">
        <x:v>8005</x:v>
      </x:c>
      <x:c r="C4784" s="6" t="str">
        <x:v>8005208</x:v>
      </x:c>
      <x:c r="D4784" s="6" t="str">
        <x:v>效果抵抗强化</x:v>
      </x:c>
      <x:c r="E4784" s="6" t="n">
        <x:v>1</x:v>
      </x:c>
      <x:c r="F4784" s="6" t="n">
        <x:v>6</x:v>
      </x:c>
      <x:c r="G4784" s="6" t="n">
        <x:v>0</x:v>
      </x:c>
      <x:c r="H4784" s="7" t="str"/>
      <x:c r="I4784" s="7" t="str">
        <x:v>[{"id": "2", "num": 128000}, {"id": "110233", "num": 6}, {"id": "111013", "num": 6}]</x:v>
      </x:c>
      <x:c r="J4784" s="6" t="str">
        <x:v>https://raw.githubusercontent.com/Mar-7th/StarRailRes/dbe8cdfcfb0bf657b9fe1cf92d5537f118ccb487/index_new/cn/character_skill_trees.json</x:v>
      </x:c>
    </x:row>
    <x:row r="4785" ht="38" customHeight="1">
      <x:c r="A4785" s="6" t="str">
        <x:v>8005209_1</x:v>
      </x:c>
      <x:c r="B4785" s="6" t="str">
        <x:v>8005</x:v>
      </x:c>
      <x:c r="C4785" s="6" t="str">
        <x:v>8005209</x:v>
      </x:c>
      <x:c r="D4785" s="6" t="str">
        <x:v>伤害强化•虚数</x:v>
      </x:c>
      <x:c r="E4785" s="6" t="n">
        <x:v>1</x:v>
      </x:c>
      <x:c r="F4785" s="6" t="n">
        <x:v>0</x:v>
      </x:c>
      <x:c r="G4785" s="6" t="n">
        <x:v>75</x:v>
      </x:c>
      <x:c r="H4785" s="7" t="str"/>
      <x:c r="I4785" s="7" t="str">
        <x:v>[{"id": "2", "num": 128000}, {"id": "110233", "num": 6}, {"id": "111013", "num": 6}]</x:v>
      </x:c>
      <x:c r="J4785" s="6" t="str">
        <x:v>https://raw.githubusercontent.com/Mar-7th/StarRailRes/dbe8cdfcfb0bf657b9fe1cf92d5537f118ccb487/index_new/cn/character_skill_trees.json</x:v>
      </x:c>
    </x:row>
    <x:row r="4786" ht="38" customHeight="1">
      <x:c r="A4786" s="6" t="str">
        <x:v>8005210_1</x:v>
      </x:c>
      <x:c r="B4786" s="6" t="str">
        <x:v>8005</x:v>
      </x:c>
      <x:c r="C4786" s="6" t="str">
        <x:v>8005210</x:v>
      </x:c>
      <x:c r="D4786" s="6" t="str">
        <x:v>击破强化</x:v>
      </x:c>
      <x:c r="E4786" s="6" t="n">
        <x:v>1</x:v>
      </x:c>
      <x:c r="F4786" s="6" t="n">
        <x:v>0</x:v>
      </x:c>
      <x:c r="G4786" s="6" t="n">
        <x:v>80</x:v>
      </x:c>
      <x:c r="H4786" s="7" t="str"/>
      <x:c r="I4786" s="7" t="str">
        <x:v>[{"id": "2", "num": 128000}, {"id": "110233", "num": 6}, {"id": "111013", "num": 6}]</x:v>
      </x:c>
      <x:c r="J4786" s="6" t="str">
        <x:v>https://raw.githubusercontent.com/Mar-7th/StarRailRes/dbe8cdfcfb0bf657b9fe1cf92d5537f118ccb487/index_new/cn/character_skill_trees.json</x:v>
      </x:c>
    </x:row>
    <x:row r="4787" ht="20" customHeight="1">
      <x:c r="A4787" s="6" t="str">
        <x:v>8006001_1</x:v>
      </x:c>
      <x:c r="B4787" s="6" t="str">
        <x:v>8006</x:v>
      </x:c>
      <x:c r="C4787" s="6" t="str">
        <x:v>8006001</x:v>
      </x:c>
      <x:c r="D4787" s="6" t="str"/>
      <x:c r="E4787" s="6" t="n">
        <x:v>1</x:v>
      </x:c>
      <x:c r="F4787" s="6" t="n">
        <x:v>0</x:v>
      </x:c>
      <x:c r="G4787" s="6" t="n">
        <x:v>0</x:v>
      </x:c>
      <x:c r="H4787" s="7" t="str"/>
      <x:c r="I4787" s="7" t="str">
        <x:v>[]</x:v>
      </x:c>
      <x:c r="J4787" s="6" t="str">
        <x:v>https://raw.githubusercontent.com/Mar-7th/StarRailRes/dbe8cdfcfb0bf657b9fe1cf92d5537f118ccb487/index_new/cn/character_skill_trees.json</x:v>
      </x:c>
    </x:row>
    <x:row r="4788" ht="38" customHeight="1">
      <x:c r="A4788" s="6" t="str">
        <x:v>8006001_2</x:v>
      </x:c>
      <x:c r="B4788" s="6" t="str">
        <x:v>8006</x:v>
      </x:c>
      <x:c r="C4788" s="6" t="str">
        <x:v>8006001</x:v>
      </x:c>
      <x:c r="D4788" s="6" t="str"/>
      <x:c r="E4788" s="6" t="n">
        <x:v>2</x:v>
      </x:c>
      <x:c r="F4788" s="6" t="n">
        <x:v>2</x:v>
      </x:c>
      <x:c r="G4788" s="6" t="n">
        <x:v>0</x:v>
      </x:c>
      <x:c r="H4788" s="7" t="str"/>
      <x:c r="I4788" s="7" t="str">
        <x:v>[{"id": "2", "num": 4000}, {"id": "110231", "num": 2}, {"id": "111011", "num": 4}]</x:v>
      </x:c>
      <x:c r="J4788" s="6" t="str">
        <x:v>https://raw.githubusercontent.com/Mar-7th/StarRailRes/dbe8cdfcfb0bf657b9fe1cf92d5537f118ccb487/index_new/cn/character_skill_trees.json</x:v>
      </x:c>
    </x:row>
    <x:row r="4789" ht="38" customHeight="1">
      <x:c r="A4789" s="6" t="str">
        <x:v>8006001_3</x:v>
      </x:c>
      <x:c r="B4789" s="6" t="str">
        <x:v>8006</x:v>
      </x:c>
      <x:c r="C4789" s="6" t="str">
        <x:v>8006001</x:v>
      </x:c>
      <x:c r="D4789" s="6" t="str"/>
      <x:c r="E4789" s="6" t="n">
        <x:v>3</x:v>
      </x:c>
      <x:c r="F4789" s="6" t="n">
        <x:v>3</x:v>
      </x:c>
      <x:c r="G4789" s="6" t="n">
        <x:v>0</x:v>
      </x:c>
      <x:c r="H4789" s="7" t="str"/>
      <x:c r="I4789" s="7" t="str">
        <x:v>[{"id": "2", "num": 8000}, {"id": "110232", "num": 2}, {"id": "111012", "num": 2}]</x:v>
      </x:c>
      <x:c r="J4789" s="6" t="str">
        <x:v>https://raw.githubusercontent.com/Mar-7th/StarRailRes/dbe8cdfcfb0bf657b9fe1cf92d5537f118ccb487/index_new/cn/character_skill_trees.json</x:v>
      </x:c>
    </x:row>
    <x:row r="4790" ht="38" customHeight="1">
      <x:c r="A4790" s="6" t="str">
        <x:v>8006001_4</x:v>
      </x:c>
      <x:c r="B4790" s="6" t="str">
        <x:v>8006</x:v>
      </x:c>
      <x:c r="C4790" s="6" t="str">
        <x:v>8006001</x:v>
      </x:c>
      <x:c r="D4790" s="6" t="str"/>
      <x:c r="E4790" s="6" t="n">
        <x:v>4</x:v>
      </x:c>
      <x:c r="F4790" s="6" t="n">
        <x:v>4</x:v>
      </x:c>
      <x:c r="G4790" s="6" t="n">
        <x:v>0</x:v>
      </x:c>
      <x:c r="H4790" s="7" t="str"/>
      <x:c r="I4790" s="7" t="str">
        <x:v>[{"id": "2", "num": 16000}, {"id": "110232", "num": 4}, {"id": "111012", "num": 3}]</x:v>
      </x:c>
      <x:c r="J4790" s="6" t="str">
        <x:v>https://raw.githubusercontent.com/Mar-7th/StarRailRes/dbe8cdfcfb0bf657b9fe1cf92d5537f118ccb487/index_new/cn/character_skill_trees.json</x:v>
      </x:c>
    </x:row>
    <x:row r="4791" ht="38" customHeight="1">
      <x:c r="A4791" s="6" t="str">
        <x:v>8006001_5</x:v>
      </x:c>
      <x:c r="B4791" s="6" t="str">
        <x:v>8006</x:v>
      </x:c>
      <x:c r="C4791" s="6" t="str">
        <x:v>8006001</x:v>
      </x:c>
      <x:c r="D4791" s="6" t="str"/>
      <x:c r="E4791" s="6" t="n">
        <x:v>5</x:v>
      </x:c>
      <x:c r="F4791" s="6" t="n">
        <x:v>5</x:v>
      </x:c>
      <x:c r="G4791" s="6" t="n">
        <x:v>0</x:v>
      </x:c>
      <x:c r="H4791" s="7" t="str"/>
      <x:c r="I4791" s="7" t="str">
        <x:v>[{"id": "2", "num": 36000}, {"id": "110233", "num": 2}, {"id": "111013", "num": 2}]</x:v>
      </x:c>
      <x:c r="J4791" s="6" t="str">
        <x:v>https://raw.githubusercontent.com/Mar-7th/StarRailRes/dbe8cdfcfb0bf657b9fe1cf92d5537f118ccb487/index_new/cn/character_skill_trees.json</x:v>
      </x:c>
    </x:row>
    <x:row r="4792" ht="38" customHeight="1">
      <x:c r="A4792" s="6" t="str">
        <x:v>8006001_6</x:v>
      </x:c>
      <x:c r="B4792" s="6" t="str">
        <x:v>8006</x:v>
      </x:c>
      <x:c r="C4792" s="6" t="str">
        <x:v>8006001</x:v>
      </x:c>
      <x:c r="D4792" s="6" t="str"/>
      <x:c r="E4792" s="6" t="n">
        <x:v>6</x:v>
      </x:c>
      <x:c r="F4792" s="6" t="n">
        <x:v>6</x:v>
      </x:c>
      <x:c r="G4792" s="6" t="n">
        <x:v>0</x:v>
      </x:c>
      <x:c r="H4792" s="7" t="str"/>
      <x:c r="I4792" s="7" t="str">
        <x:v>[{"id": "2", "num": 128000}, {"id": "110233", "num": 6}, {"id": "111013", "num": 3}]</x:v>
      </x:c>
      <x:c r="J4792" s="6" t="str">
        <x:v>https://raw.githubusercontent.com/Mar-7th/StarRailRes/dbe8cdfcfb0bf657b9fe1cf92d5537f118ccb487/index_new/cn/character_skill_trees.json</x:v>
      </x:c>
    </x:row>
    <x:row r="4793" ht="20" customHeight="1">
      <x:c r="A4793" s="6" t="str">
        <x:v>8006002_1</x:v>
      </x:c>
      <x:c r="B4793" s="6" t="str">
        <x:v>8006</x:v>
      </x:c>
      <x:c r="C4793" s="6" t="str">
        <x:v>8006002</x:v>
      </x:c>
      <x:c r="D4793" s="6" t="str"/>
      <x:c r="E4793" s="6" t="n">
        <x:v>1</x:v>
      </x:c>
      <x:c r="F4793" s="6" t="n">
        <x:v>0</x:v>
      </x:c>
      <x:c r="G4793" s="6" t="n">
        <x:v>0</x:v>
      </x:c>
      <x:c r="H4793" s="7" t="str"/>
      <x:c r="I4793" s="7" t="str">
        <x:v>[]</x:v>
      </x:c>
      <x:c r="J4793" s="6" t="str">
        <x:v>https://raw.githubusercontent.com/Mar-7th/StarRailRes/dbe8cdfcfb0bf657b9fe1cf92d5537f118ccb487/index_new/cn/character_skill_trees.json</x:v>
      </x:c>
    </x:row>
    <x:row r="4794" ht="38" customHeight="1">
      <x:c r="A4794" s="6" t="str">
        <x:v>8006002_2</x:v>
      </x:c>
      <x:c r="B4794" s="6" t="str">
        <x:v>8006</x:v>
      </x:c>
      <x:c r="C4794" s="6" t="str">
        <x:v>8006002</x:v>
      </x:c>
      <x:c r="D4794" s="6" t="str"/>
      <x:c r="E4794" s="6" t="n">
        <x:v>2</x:v>
      </x:c>
      <x:c r="F4794" s="6" t="n">
        <x:v>1</x:v>
      </x:c>
      <x:c r="G4794" s="6" t="n">
        <x:v>0</x:v>
      </x:c>
      <x:c r="H4794" s="7" t="str"/>
      <x:c r="I4794" s="7" t="str">
        <x:v>[{"id": "2", "num": 2000}, {"id": "111011", "num": 2}]</x:v>
      </x:c>
      <x:c r="J4794" s="6" t="str">
        <x:v>https://raw.githubusercontent.com/Mar-7th/StarRailRes/dbe8cdfcfb0bf657b9fe1cf92d5537f118ccb487/index_new/cn/character_skill_trees.json</x:v>
      </x:c>
    </x:row>
    <x:row r="4795" ht="38" customHeight="1">
      <x:c r="A4795" s="6" t="str">
        <x:v>8006002_3</x:v>
      </x:c>
      <x:c r="B4795" s="6" t="str">
        <x:v>8006</x:v>
      </x:c>
      <x:c r="C4795" s="6" t="str">
        <x:v>8006002</x:v>
      </x:c>
      <x:c r="D4795" s="6" t="str"/>
      <x:c r="E4795" s="6" t="n">
        <x:v>3</x:v>
      </x:c>
      <x:c r="F4795" s="6" t="n">
        <x:v>2</x:v>
      </x:c>
      <x:c r="G4795" s="6" t="n">
        <x:v>0</x:v>
      </x:c>
      <x:c r="H4795" s="7" t="str"/>
      <x:c r="I4795" s="7" t="str">
        <x:v>[{"id": "2", "num": 4000}, {"id": "110231", "num": 2}, {"id": "111011", "num": 4}]</x:v>
      </x:c>
      <x:c r="J4795" s="6" t="str">
        <x:v>https://raw.githubusercontent.com/Mar-7th/StarRailRes/dbe8cdfcfb0bf657b9fe1cf92d5537f118ccb487/index_new/cn/character_skill_trees.json</x:v>
      </x:c>
    </x:row>
    <x:row r="4796" ht="38" customHeight="1">
      <x:c r="A4796" s="6" t="str">
        <x:v>8006002_4</x:v>
      </x:c>
      <x:c r="B4796" s="6" t="str">
        <x:v>8006</x:v>
      </x:c>
      <x:c r="C4796" s="6" t="str">
        <x:v>8006002</x:v>
      </x:c>
      <x:c r="D4796" s="6" t="str"/>
      <x:c r="E4796" s="6" t="n">
        <x:v>4</x:v>
      </x:c>
      <x:c r="F4796" s="6" t="n">
        <x:v>3</x:v>
      </x:c>
      <x:c r="G4796" s="6" t="n">
        <x:v>0</x:v>
      </x:c>
      <x:c r="H4796" s="7" t="str"/>
      <x:c r="I4796" s="7" t="str">
        <x:v>[{"id": "2", "num": 8000}, {"id": "110232", "num": 2}, {"id": "111012", "num": 2}]</x:v>
      </x:c>
      <x:c r="J4796" s="6" t="str">
        <x:v>https://raw.githubusercontent.com/Mar-7th/StarRailRes/dbe8cdfcfb0bf657b9fe1cf92d5537f118ccb487/index_new/cn/character_skill_trees.json</x:v>
      </x:c>
    </x:row>
    <x:row r="4797" ht="38" customHeight="1">
      <x:c r="A4797" s="6" t="str">
        <x:v>8006002_5</x:v>
      </x:c>
      <x:c r="B4797" s="6" t="str">
        <x:v>8006</x:v>
      </x:c>
      <x:c r="C4797" s="6" t="str">
        <x:v>8006002</x:v>
      </x:c>
      <x:c r="D4797" s="6" t="str"/>
      <x:c r="E4797" s="6" t="n">
        <x:v>5</x:v>
      </x:c>
      <x:c r="F4797" s="6" t="n">
        <x:v>4</x:v>
      </x:c>
      <x:c r="G4797" s="6" t="n">
        <x:v>0</x:v>
      </x:c>
      <x:c r="H4797" s="7" t="str"/>
      <x:c r="I4797" s="7" t="str">
        <x:v>[{"id": "2", "num": 16000}, {"id": "110232", "num": 4}, {"id": "111012", "num": 3}]</x:v>
      </x:c>
      <x:c r="J4797" s="6" t="str">
        <x:v>https://raw.githubusercontent.com/Mar-7th/StarRailRes/dbe8cdfcfb0bf657b9fe1cf92d5537f118ccb487/index_new/cn/character_skill_trees.json</x:v>
      </x:c>
    </x:row>
    <x:row r="4798" ht="38" customHeight="1">
      <x:c r="A4798" s="6" t="str">
        <x:v>8006002_6</x:v>
      </x:c>
      <x:c r="B4798" s="6" t="str">
        <x:v>8006</x:v>
      </x:c>
      <x:c r="C4798" s="6" t="str">
        <x:v>8006002</x:v>
      </x:c>
      <x:c r="D4798" s="6" t="str"/>
      <x:c r="E4798" s="6" t="n">
        <x:v>6</x:v>
      </x:c>
      <x:c r="F4798" s="6" t="n">
        <x:v>4</x:v>
      </x:c>
      <x:c r="G4798" s="6" t="n">
        <x:v>0</x:v>
      </x:c>
      <x:c r="H4798" s="7" t="str"/>
      <x:c r="I4798" s="7" t="str">
        <x:v>[{"id": "2", "num": 24000}, {"id": "110232", "num": 6}, {"id": "111012", "num": 5}]</x:v>
      </x:c>
      <x:c r="J4798" s="6" t="str">
        <x:v>https://raw.githubusercontent.com/Mar-7th/StarRailRes/dbe8cdfcfb0bf657b9fe1cf92d5537f118ccb487/index_new/cn/character_skill_trees.json</x:v>
      </x:c>
    </x:row>
    <x:row r="4799" ht="38" customHeight="1">
      <x:c r="A4799" s="6" t="str">
        <x:v>8006002_7</x:v>
      </x:c>
      <x:c r="B4799" s="6" t="str">
        <x:v>8006</x:v>
      </x:c>
      <x:c r="C4799" s="6" t="str">
        <x:v>8006002</x:v>
      </x:c>
      <x:c r="D4799" s="6" t="str"/>
      <x:c r="E4799" s="6" t="n">
        <x:v>7</x:v>
      </x:c>
      <x:c r="F4799" s="6" t="n">
        <x:v>5</x:v>
      </x:c>
      <x:c r="G4799" s="6" t="n">
        <x:v>0</x:v>
      </x:c>
      <x:c r="H4799" s="7" t="str"/>
      <x:c r="I4799" s="7" t="str">
        <x:v>[{"id": "2", "num": 36000}, {"id": "110233", "num": 2}, {"id": "111013", "num": 2}]</x:v>
      </x:c>
      <x:c r="J4799" s="6" t="str">
        <x:v>https://raw.githubusercontent.com/Mar-7th/StarRailRes/dbe8cdfcfb0bf657b9fe1cf92d5537f118ccb487/index_new/cn/character_skill_trees.json</x:v>
      </x:c>
    </x:row>
    <x:row r="4800" ht="53" customHeight="1">
      <x:c r="A4800" s="6" t="str">
        <x:v>8006002_8</x:v>
      </x:c>
      <x:c r="B4800" s="6" t="str">
        <x:v>8006</x:v>
      </x:c>
      <x:c r="C4800" s="6" t="str">
        <x:v>8006002</x:v>
      </x:c>
      <x:c r="D4800" s="6" t="str"/>
      <x:c r="E4800" s="6" t="n">
        <x:v>8</x:v>
      </x:c>
      <x:c r="F4800" s="6" t="n">
        <x:v>5</x:v>
      </x:c>
      <x:c r="G4800" s="6" t="n">
        <x:v>0</x:v>
      </x:c>
      <x:c r="H4800" s="7" t="str"/>
      <x:c r="I4800" s="7" t="str">
        <x:v>[{"id": "2", "num": 64000}, {"id": "110233", "num": 4}, {"id": "110504", "num": 1}, {"id": "111013", "num": 3}]</x:v>
      </x:c>
      <x:c r="J4800" s="6" t="str">
        <x:v>https://raw.githubusercontent.com/Mar-7th/StarRailRes/dbe8cdfcfb0bf657b9fe1cf92d5537f118ccb487/index_new/cn/character_skill_trees.json</x:v>
      </x:c>
    </x:row>
    <x:row r="4801" ht="38" customHeight="1">
      <x:c r="A4801" s="6" t="str">
        <x:v>8006002_9</x:v>
      </x:c>
      <x:c r="B4801" s="6" t="str">
        <x:v>8006</x:v>
      </x:c>
      <x:c r="C4801" s="6" t="str">
        <x:v>8006002</x:v>
      </x:c>
      <x:c r="D4801" s="6" t="str"/>
      <x:c r="E4801" s="6" t="n">
        <x:v>9</x:v>
      </x:c>
      <x:c r="F4801" s="6" t="n">
        <x:v>6</x:v>
      </x:c>
      <x:c r="G4801" s="6" t="n">
        <x:v>0</x:v>
      </x:c>
      <x:c r="H4801" s="7" t="str"/>
      <x:c r="I4801" s="7" t="str">
        <x:v>[{"id": "2", "num": 128000}, {"id": "110233", "num": 6}, {"id": "110504", "num": 1}]</x:v>
      </x:c>
      <x:c r="J4801" s="6" t="str">
        <x:v>https://raw.githubusercontent.com/Mar-7th/StarRailRes/dbe8cdfcfb0bf657b9fe1cf92d5537f118ccb487/index_new/cn/character_skill_trees.json</x:v>
      </x:c>
    </x:row>
    <x:row r="4802" ht="53" customHeight="1">
      <x:c r="A4802" s="6" t="str">
        <x:v>8006002_10</x:v>
      </x:c>
      <x:c r="B4802" s="6" t="str">
        <x:v>8006</x:v>
      </x:c>
      <x:c r="C4802" s="6" t="str">
        <x:v>8006002</x:v>
      </x:c>
      <x:c r="D4802" s="6" t="str"/>
      <x:c r="E4802" s="6" t="n">
        <x:v>10</x:v>
      </x:c>
      <x:c r="F4802" s="6" t="n">
        <x:v>6</x:v>
      </x:c>
      <x:c r="G4802" s="6" t="n">
        <x:v>0</x:v>
      </x:c>
      <x:c r="H4802" s="7" t="str"/>
      <x:c r="I4802" s="7" t="str">
        <x:v>[{"id": "2", "num": 240000}, {"id": "110233", "num": 11}, {"id": "241", "num": 1}, {"id": "110504", "num": 1}]</x:v>
      </x:c>
      <x:c r="J4802" s="6" t="str">
        <x:v>https://raw.githubusercontent.com/Mar-7th/StarRailRes/dbe8cdfcfb0bf657b9fe1cf92d5537f118ccb487/index_new/cn/character_skill_trees.json</x:v>
      </x:c>
    </x:row>
    <x:row r="4803" ht="20" customHeight="1">
      <x:c r="A4803" s="6" t="str">
        <x:v>8006003_1</x:v>
      </x:c>
      <x:c r="B4803" s="6" t="str">
        <x:v>8006</x:v>
      </x:c>
      <x:c r="C4803" s="6" t="str">
        <x:v>8006003</x:v>
      </x:c>
      <x:c r="D4803" s="6" t="str"/>
      <x:c r="E4803" s="6" t="n">
        <x:v>1</x:v>
      </x:c>
      <x:c r="F4803" s="6" t="n">
        <x:v>0</x:v>
      </x:c>
      <x:c r="G4803" s="6" t="n">
        <x:v>0</x:v>
      </x:c>
      <x:c r="H4803" s="7" t="str"/>
      <x:c r="I4803" s="7" t="str">
        <x:v>[]</x:v>
      </x:c>
      <x:c r="J4803" s="6" t="str">
        <x:v>https://raw.githubusercontent.com/Mar-7th/StarRailRes/dbe8cdfcfb0bf657b9fe1cf92d5537f118ccb487/index_new/cn/character_skill_trees.json</x:v>
      </x:c>
    </x:row>
    <x:row r="4804" ht="38" customHeight="1">
      <x:c r="A4804" s="6" t="str">
        <x:v>8006003_2</x:v>
      </x:c>
      <x:c r="B4804" s="6" t="str">
        <x:v>8006</x:v>
      </x:c>
      <x:c r="C4804" s="6" t="str">
        <x:v>8006003</x:v>
      </x:c>
      <x:c r="D4804" s="6" t="str"/>
      <x:c r="E4804" s="6" t="n">
        <x:v>2</x:v>
      </x:c>
      <x:c r="F4804" s="6" t="n">
        <x:v>1</x:v>
      </x:c>
      <x:c r="G4804" s="6" t="n">
        <x:v>0</x:v>
      </x:c>
      <x:c r="H4804" s="7" t="str"/>
      <x:c r="I4804" s="7" t="str">
        <x:v>[{"id": "2", "num": 2000}, {"id": "111011", "num": 2}]</x:v>
      </x:c>
      <x:c r="J4804" s="6" t="str">
        <x:v>https://raw.githubusercontent.com/Mar-7th/StarRailRes/dbe8cdfcfb0bf657b9fe1cf92d5537f118ccb487/index_new/cn/character_skill_trees.json</x:v>
      </x:c>
    </x:row>
    <x:row r="4805" ht="38" customHeight="1">
      <x:c r="A4805" s="6" t="str">
        <x:v>8006003_3</x:v>
      </x:c>
      <x:c r="B4805" s="6" t="str">
        <x:v>8006</x:v>
      </x:c>
      <x:c r="C4805" s="6" t="str">
        <x:v>8006003</x:v>
      </x:c>
      <x:c r="D4805" s="6" t="str"/>
      <x:c r="E4805" s="6" t="n">
        <x:v>3</x:v>
      </x:c>
      <x:c r="F4805" s="6" t="n">
        <x:v>2</x:v>
      </x:c>
      <x:c r="G4805" s="6" t="n">
        <x:v>0</x:v>
      </x:c>
      <x:c r="H4805" s="7" t="str"/>
      <x:c r="I4805" s="7" t="str">
        <x:v>[{"id": "2", "num": 4000}, {"id": "110231", "num": 2}, {"id": "111011", "num": 4}]</x:v>
      </x:c>
      <x:c r="J4805" s="6" t="str">
        <x:v>https://raw.githubusercontent.com/Mar-7th/StarRailRes/dbe8cdfcfb0bf657b9fe1cf92d5537f118ccb487/index_new/cn/character_skill_trees.json</x:v>
      </x:c>
    </x:row>
    <x:row r="4806" ht="38" customHeight="1">
      <x:c r="A4806" s="6" t="str">
        <x:v>8006003_4</x:v>
      </x:c>
      <x:c r="B4806" s="6" t="str">
        <x:v>8006</x:v>
      </x:c>
      <x:c r="C4806" s="6" t="str">
        <x:v>8006003</x:v>
      </x:c>
      <x:c r="D4806" s="6" t="str"/>
      <x:c r="E4806" s="6" t="n">
        <x:v>4</x:v>
      </x:c>
      <x:c r="F4806" s="6" t="n">
        <x:v>3</x:v>
      </x:c>
      <x:c r="G4806" s="6" t="n">
        <x:v>0</x:v>
      </x:c>
      <x:c r="H4806" s="7" t="str"/>
      <x:c r="I4806" s="7" t="str">
        <x:v>[{"id": "2", "num": 8000}, {"id": "110232", "num": 2}, {"id": "111012", "num": 2}]</x:v>
      </x:c>
      <x:c r="J4806" s="6" t="str">
        <x:v>https://raw.githubusercontent.com/Mar-7th/StarRailRes/dbe8cdfcfb0bf657b9fe1cf92d5537f118ccb487/index_new/cn/character_skill_trees.json</x:v>
      </x:c>
    </x:row>
    <x:row r="4807" ht="38" customHeight="1">
      <x:c r="A4807" s="6" t="str">
        <x:v>8006003_5</x:v>
      </x:c>
      <x:c r="B4807" s="6" t="str">
        <x:v>8006</x:v>
      </x:c>
      <x:c r="C4807" s="6" t="str">
        <x:v>8006003</x:v>
      </x:c>
      <x:c r="D4807" s="6" t="str"/>
      <x:c r="E4807" s="6" t="n">
        <x:v>5</x:v>
      </x:c>
      <x:c r="F4807" s="6" t="n">
        <x:v>4</x:v>
      </x:c>
      <x:c r="G4807" s="6" t="n">
        <x:v>0</x:v>
      </x:c>
      <x:c r="H4807" s="7" t="str"/>
      <x:c r="I4807" s="7" t="str">
        <x:v>[{"id": "2", "num": 16000}, {"id": "110232", "num": 4}, {"id": "111012", "num": 3}]</x:v>
      </x:c>
      <x:c r="J4807" s="6" t="str">
        <x:v>https://raw.githubusercontent.com/Mar-7th/StarRailRes/dbe8cdfcfb0bf657b9fe1cf92d5537f118ccb487/index_new/cn/character_skill_trees.json</x:v>
      </x:c>
    </x:row>
    <x:row r="4808" ht="38" customHeight="1">
      <x:c r="A4808" s="6" t="str">
        <x:v>8006003_6</x:v>
      </x:c>
      <x:c r="B4808" s="6" t="str">
        <x:v>8006</x:v>
      </x:c>
      <x:c r="C4808" s="6" t="str">
        <x:v>8006003</x:v>
      </x:c>
      <x:c r="D4808" s="6" t="str"/>
      <x:c r="E4808" s="6" t="n">
        <x:v>6</x:v>
      </x:c>
      <x:c r="F4808" s="6" t="n">
        <x:v>4</x:v>
      </x:c>
      <x:c r="G4808" s="6" t="n">
        <x:v>0</x:v>
      </x:c>
      <x:c r="H4808" s="7" t="str"/>
      <x:c r="I4808" s="7" t="str">
        <x:v>[{"id": "2", "num": 24000}, {"id": "110232", "num": 6}, {"id": "111012", "num": 5}]</x:v>
      </x:c>
      <x:c r="J4808" s="6" t="str">
        <x:v>https://raw.githubusercontent.com/Mar-7th/StarRailRes/dbe8cdfcfb0bf657b9fe1cf92d5537f118ccb487/index_new/cn/character_skill_trees.json</x:v>
      </x:c>
    </x:row>
    <x:row r="4809" ht="38" customHeight="1">
      <x:c r="A4809" s="6" t="str">
        <x:v>8006003_7</x:v>
      </x:c>
      <x:c r="B4809" s="6" t="str">
        <x:v>8006</x:v>
      </x:c>
      <x:c r="C4809" s="6" t="str">
        <x:v>8006003</x:v>
      </x:c>
      <x:c r="D4809" s="6" t="str"/>
      <x:c r="E4809" s="6" t="n">
        <x:v>7</x:v>
      </x:c>
      <x:c r="F4809" s="6" t="n">
        <x:v>5</x:v>
      </x:c>
      <x:c r="G4809" s="6" t="n">
        <x:v>0</x:v>
      </x:c>
      <x:c r="H4809" s="7" t="str"/>
      <x:c r="I4809" s="7" t="str">
        <x:v>[{"id": "2", "num": 36000}, {"id": "110233", "num": 2}, {"id": "111013", "num": 2}]</x:v>
      </x:c>
      <x:c r="J4809" s="6" t="str">
        <x:v>https://raw.githubusercontent.com/Mar-7th/StarRailRes/dbe8cdfcfb0bf657b9fe1cf92d5537f118ccb487/index_new/cn/character_skill_trees.json</x:v>
      </x:c>
    </x:row>
    <x:row r="4810" ht="53" customHeight="1">
      <x:c r="A4810" s="6" t="str">
        <x:v>8006003_8</x:v>
      </x:c>
      <x:c r="B4810" s="6" t="str">
        <x:v>8006</x:v>
      </x:c>
      <x:c r="C4810" s="6" t="str">
        <x:v>8006003</x:v>
      </x:c>
      <x:c r="D4810" s="6" t="str"/>
      <x:c r="E4810" s="6" t="n">
        <x:v>8</x:v>
      </x:c>
      <x:c r="F4810" s="6" t="n">
        <x:v>5</x:v>
      </x:c>
      <x:c r="G4810" s="6" t="n">
        <x:v>0</x:v>
      </x:c>
      <x:c r="H4810" s="7" t="str"/>
      <x:c r="I4810" s="7" t="str">
        <x:v>[{"id": "2", "num": 64000}, {"id": "110233", "num": 4}, {"id": "110504", "num": 1}, {"id": "111013", "num": 3}]</x:v>
      </x:c>
      <x:c r="J4810" s="6" t="str">
        <x:v>https://raw.githubusercontent.com/Mar-7th/StarRailRes/dbe8cdfcfb0bf657b9fe1cf92d5537f118ccb487/index_new/cn/character_skill_trees.json</x:v>
      </x:c>
    </x:row>
    <x:row r="4811" ht="38" customHeight="1">
      <x:c r="A4811" s="6" t="str">
        <x:v>8006003_9</x:v>
      </x:c>
      <x:c r="B4811" s="6" t="str">
        <x:v>8006</x:v>
      </x:c>
      <x:c r="C4811" s="6" t="str">
        <x:v>8006003</x:v>
      </x:c>
      <x:c r="D4811" s="6" t="str"/>
      <x:c r="E4811" s="6" t="n">
        <x:v>9</x:v>
      </x:c>
      <x:c r="F4811" s="6" t="n">
        <x:v>6</x:v>
      </x:c>
      <x:c r="G4811" s="6" t="n">
        <x:v>0</x:v>
      </x:c>
      <x:c r="H4811" s="7" t="str"/>
      <x:c r="I4811" s="7" t="str">
        <x:v>[{"id": "2", "num": 128000}, {"id": "110233", "num": 6}, {"id": "110504", "num": 1}]</x:v>
      </x:c>
      <x:c r="J4811" s="6" t="str">
        <x:v>https://raw.githubusercontent.com/Mar-7th/StarRailRes/dbe8cdfcfb0bf657b9fe1cf92d5537f118ccb487/index_new/cn/character_skill_trees.json</x:v>
      </x:c>
    </x:row>
    <x:row r="4812" ht="53" customHeight="1">
      <x:c r="A4812" s="6" t="str">
        <x:v>8006003_10</x:v>
      </x:c>
      <x:c r="B4812" s="6" t="str">
        <x:v>8006</x:v>
      </x:c>
      <x:c r="C4812" s="6" t="str">
        <x:v>8006003</x:v>
      </x:c>
      <x:c r="D4812" s="6" t="str"/>
      <x:c r="E4812" s="6" t="n">
        <x:v>10</x:v>
      </x:c>
      <x:c r="F4812" s="6" t="n">
        <x:v>6</x:v>
      </x:c>
      <x:c r="G4812" s="6" t="n">
        <x:v>0</x:v>
      </x:c>
      <x:c r="H4812" s="7" t="str"/>
      <x:c r="I4812" s="7" t="str">
        <x:v>[{"id": "2", "num": 240000}, {"id": "110233", "num": 11}, {"id": "241", "num": 1}, {"id": "110504", "num": 1}]</x:v>
      </x:c>
      <x:c r="J4812" s="6" t="str">
        <x:v>https://raw.githubusercontent.com/Mar-7th/StarRailRes/dbe8cdfcfb0bf657b9fe1cf92d5537f118ccb487/index_new/cn/character_skill_trees.json</x:v>
      </x:c>
    </x:row>
    <x:row r="4813" ht="20" customHeight="1">
      <x:c r="A4813" s="6" t="str">
        <x:v>8006004_1</x:v>
      </x:c>
      <x:c r="B4813" s="6" t="str">
        <x:v>8006</x:v>
      </x:c>
      <x:c r="C4813" s="6" t="str">
        <x:v>8006004</x:v>
      </x:c>
      <x:c r="D4813" s="6" t="str"/>
      <x:c r="E4813" s="6" t="n">
        <x:v>1</x:v>
      </x:c>
      <x:c r="F4813" s="6" t="n">
        <x:v>0</x:v>
      </x:c>
      <x:c r="G4813" s="6" t="n">
        <x:v>0</x:v>
      </x:c>
      <x:c r="H4813" s="7" t="str"/>
      <x:c r="I4813" s="7" t="str">
        <x:v>[]</x:v>
      </x:c>
      <x:c r="J4813" s="6" t="str">
        <x:v>https://raw.githubusercontent.com/Mar-7th/StarRailRes/dbe8cdfcfb0bf657b9fe1cf92d5537f118ccb487/index_new/cn/character_skill_trees.json</x:v>
      </x:c>
    </x:row>
    <x:row r="4814" ht="38" customHeight="1">
      <x:c r="A4814" s="6" t="str">
        <x:v>8006004_2</x:v>
      </x:c>
      <x:c r="B4814" s="6" t="str">
        <x:v>8006</x:v>
      </x:c>
      <x:c r="C4814" s="6" t="str">
        <x:v>8006004</x:v>
      </x:c>
      <x:c r="D4814" s="6" t="str"/>
      <x:c r="E4814" s="6" t="n">
        <x:v>2</x:v>
      </x:c>
      <x:c r="F4814" s="6" t="n">
        <x:v>1</x:v>
      </x:c>
      <x:c r="G4814" s="6" t="n">
        <x:v>0</x:v>
      </x:c>
      <x:c r="H4814" s="7" t="str"/>
      <x:c r="I4814" s="7" t="str">
        <x:v>[{"id": "2", "num": 2000}, {"id": "111011", "num": 2}]</x:v>
      </x:c>
      <x:c r="J4814" s="6" t="str">
        <x:v>https://raw.githubusercontent.com/Mar-7th/StarRailRes/dbe8cdfcfb0bf657b9fe1cf92d5537f118ccb487/index_new/cn/character_skill_trees.json</x:v>
      </x:c>
    </x:row>
    <x:row r="4815" ht="38" customHeight="1">
      <x:c r="A4815" s="6" t="str">
        <x:v>8006004_3</x:v>
      </x:c>
      <x:c r="B4815" s="6" t="str">
        <x:v>8006</x:v>
      </x:c>
      <x:c r="C4815" s="6" t="str">
        <x:v>8006004</x:v>
      </x:c>
      <x:c r="D4815" s="6" t="str"/>
      <x:c r="E4815" s="6" t="n">
        <x:v>3</x:v>
      </x:c>
      <x:c r="F4815" s="6" t="n">
        <x:v>2</x:v>
      </x:c>
      <x:c r="G4815" s="6" t="n">
        <x:v>0</x:v>
      </x:c>
      <x:c r="H4815" s="7" t="str"/>
      <x:c r="I4815" s="7" t="str">
        <x:v>[{"id": "2", "num": 4000}, {"id": "110231", "num": 2}, {"id": "111011", "num": 4}]</x:v>
      </x:c>
      <x:c r="J4815" s="6" t="str">
        <x:v>https://raw.githubusercontent.com/Mar-7th/StarRailRes/dbe8cdfcfb0bf657b9fe1cf92d5537f118ccb487/index_new/cn/character_skill_trees.json</x:v>
      </x:c>
    </x:row>
    <x:row r="4816" ht="38" customHeight="1">
      <x:c r="A4816" s="6" t="str">
        <x:v>8006004_4</x:v>
      </x:c>
      <x:c r="B4816" s="6" t="str">
        <x:v>8006</x:v>
      </x:c>
      <x:c r="C4816" s="6" t="str">
        <x:v>8006004</x:v>
      </x:c>
      <x:c r="D4816" s="6" t="str"/>
      <x:c r="E4816" s="6" t="n">
        <x:v>4</x:v>
      </x:c>
      <x:c r="F4816" s="6" t="n">
        <x:v>3</x:v>
      </x:c>
      <x:c r="G4816" s="6" t="n">
        <x:v>0</x:v>
      </x:c>
      <x:c r="H4816" s="7" t="str"/>
      <x:c r="I4816" s="7" t="str">
        <x:v>[{"id": "2", "num": 8000}, {"id": "110232", "num": 2}, {"id": "111012", "num": 2}]</x:v>
      </x:c>
      <x:c r="J4816" s="6" t="str">
        <x:v>https://raw.githubusercontent.com/Mar-7th/StarRailRes/dbe8cdfcfb0bf657b9fe1cf92d5537f118ccb487/index_new/cn/character_skill_trees.json</x:v>
      </x:c>
    </x:row>
    <x:row r="4817" ht="38" customHeight="1">
      <x:c r="A4817" s="6" t="str">
        <x:v>8006004_5</x:v>
      </x:c>
      <x:c r="B4817" s="6" t="str">
        <x:v>8006</x:v>
      </x:c>
      <x:c r="C4817" s="6" t="str">
        <x:v>8006004</x:v>
      </x:c>
      <x:c r="D4817" s="6" t="str"/>
      <x:c r="E4817" s="6" t="n">
        <x:v>5</x:v>
      </x:c>
      <x:c r="F4817" s="6" t="n">
        <x:v>4</x:v>
      </x:c>
      <x:c r="G4817" s="6" t="n">
        <x:v>0</x:v>
      </x:c>
      <x:c r="H4817" s="7" t="str"/>
      <x:c r="I4817" s="7" t="str">
        <x:v>[{"id": "2", "num": 16000}, {"id": "110232", "num": 4}, {"id": "111012", "num": 3}]</x:v>
      </x:c>
      <x:c r="J4817" s="6" t="str">
        <x:v>https://raw.githubusercontent.com/Mar-7th/StarRailRes/dbe8cdfcfb0bf657b9fe1cf92d5537f118ccb487/index_new/cn/character_skill_trees.json</x:v>
      </x:c>
    </x:row>
    <x:row r="4818" ht="38" customHeight="1">
      <x:c r="A4818" s="6" t="str">
        <x:v>8006004_6</x:v>
      </x:c>
      <x:c r="B4818" s="6" t="str">
        <x:v>8006</x:v>
      </x:c>
      <x:c r="C4818" s="6" t="str">
        <x:v>8006004</x:v>
      </x:c>
      <x:c r="D4818" s="6" t="str"/>
      <x:c r="E4818" s="6" t="n">
        <x:v>6</x:v>
      </x:c>
      <x:c r="F4818" s="6" t="n">
        <x:v>4</x:v>
      </x:c>
      <x:c r="G4818" s="6" t="n">
        <x:v>0</x:v>
      </x:c>
      <x:c r="H4818" s="7" t="str"/>
      <x:c r="I4818" s="7" t="str">
        <x:v>[{"id": "2", "num": 24000}, {"id": "110232", "num": 6}, {"id": "111012", "num": 5}]</x:v>
      </x:c>
      <x:c r="J4818" s="6" t="str">
        <x:v>https://raw.githubusercontent.com/Mar-7th/StarRailRes/dbe8cdfcfb0bf657b9fe1cf92d5537f118ccb487/index_new/cn/character_skill_trees.json</x:v>
      </x:c>
    </x:row>
    <x:row r="4819" ht="38" customHeight="1">
      <x:c r="A4819" s="6" t="str">
        <x:v>8006004_7</x:v>
      </x:c>
      <x:c r="B4819" s="6" t="str">
        <x:v>8006</x:v>
      </x:c>
      <x:c r="C4819" s="6" t="str">
        <x:v>8006004</x:v>
      </x:c>
      <x:c r="D4819" s="6" t="str"/>
      <x:c r="E4819" s="6" t="n">
        <x:v>7</x:v>
      </x:c>
      <x:c r="F4819" s="6" t="n">
        <x:v>5</x:v>
      </x:c>
      <x:c r="G4819" s="6" t="n">
        <x:v>0</x:v>
      </x:c>
      <x:c r="H4819" s="7" t="str"/>
      <x:c r="I4819" s="7" t="str">
        <x:v>[{"id": "2", "num": 36000}, {"id": "110233", "num": 2}, {"id": "111013", "num": 2}]</x:v>
      </x:c>
      <x:c r="J4819" s="6" t="str">
        <x:v>https://raw.githubusercontent.com/Mar-7th/StarRailRes/dbe8cdfcfb0bf657b9fe1cf92d5537f118ccb487/index_new/cn/character_skill_trees.json</x:v>
      </x:c>
    </x:row>
    <x:row r="4820" ht="53" customHeight="1">
      <x:c r="A4820" s="6" t="str">
        <x:v>8006004_8</x:v>
      </x:c>
      <x:c r="B4820" s="6" t="str">
        <x:v>8006</x:v>
      </x:c>
      <x:c r="C4820" s="6" t="str">
        <x:v>8006004</x:v>
      </x:c>
      <x:c r="D4820" s="6" t="str"/>
      <x:c r="E4820" s="6" t="n">
        <x:v>8</x:v>
      </x:c>
      <x:c r="F4820" s="6" t="n">
        <x:v>5</x:v>
      </x:c>
      <x:c r="G4820" s="6" t="n">
        <x:v>0</x:v>
      </x:c>
      <x:c r="H4820" s="7" t="str"/>
      <x:c r="I4820" s="7" t="str">
        <x:v>[{"id": "2", "num": 64000}, {"id": "110233", "num": 4}, {"id": "110504", "num": 1}, {"id": "111013", "num": 3}]</x:v>
      </x:c>
      <x:c r="J4820" s="6" t="str">
        <x:v>https://raw.githubusercontent.com/Mar-7th/StarRailRes/dbe8cdfcfb0bf657b9fe1cf92d5537f118ccb487/index_new/cn/character_skill_trees.json</x:v>
      </x:c>
    </x:row>
    <x:row r="4821" ht="38" customHeight="1">
      <x:c r="A4821" s="6" t="str">
        <x:v>8006004_9</x:v>
      </x:c>
      <x:c r="B4821" s="6" t="str">
        <x:v>8006</x:v>
      </x:c>
      <x:c r="C4821" s="6" t="str">
        <x:v>8006004</x:v>
      </x:c>
      <x:c r="D4821" s="6" t="str"/>
      <x:c r="E4821" s="6" t="n">
        <x:v>9</x:v>
      </x:c>
      <x:c r="F4821" s="6" t="n">
        <x:v>6</x:v>
      </x:c>
      <x:c r="G4821" s="6" t="n">
        <x:v>0</x:v>
      </x:c>
      <x:c r="H4821" s="7" t="str"/>
      <x:c r="I4821" s="7" t="str">
        <x:v>[{"id": "2", "num": 128000}, {"id": "110233", "num": 6}, {"id": "110504", "num": 1}]</x:v>
      </x:c>
      <x:c r="J4821" s="6" t="str">
        <x:v>https://raw.githubusercontent.com/Mar-7th/StarRailRes/dbe8cdfcfb0bf657b9fe1cf92d5537f118ccb487/index_new/cn/character_skill_trees.json</x:v>
      </x:c>
    </x:row>
    <x:row r="4822" ht="53" customHeight="1">
      <x:c r="A4822" s="6" t="str">
        <x:v>8006004_10</x:v>
      </x:c>
      <x:c r="B4822" s="6" t="str">
        <x:v>8006</x:v>
      </x:c>
      <x:c r="C4822" s="6" t="str">
        <x:v>8006004</x:v>
      </x:c>
      <x:c r="D4822" s="6" t="str"/>
      <x:c r="E4822" s="6" t="n">
        <x:v>10</x:v>
      </x:c>
      <x:c r="F4822" s="6" t="n">
        <x:v>6</x:v>
      </x:c>
      <x:c r="G4822" s="6" t="n">
        <x:v>0</x:v>
      </x:c>
      <x:c r="H4822" s="7" t="str"/>
      <x:c r="I4822" s="7" t="str">
        <x:v>[{"id": "2", "num": 240000}, {"id": "110233", "num": 11}, {"id": "241", "num": 1}, {"id": "110504", "num": 1}]</x:v>
      </x:c>
      <x:c r="J4822" s="6" t="str">
        <x:v>https://raw.githubusercontent.com/Mar-7th/StarRailRes/dbe8cdfcfb0bf657b9fe1cf92d5537f118ccb487/index_new/cn/character_skill_trees.json</x:v>
      </x:c>
    </x:row>
    <x:row r="4823" ht="20" customHeight="1">
      <x:c r="A4823" s="6" t="str">
        <x:v>8006007_1</x:v>
      </x:c>
      <x:c r="B4823" s="6" t="str">
        <x:v>8006</x:v>
      </x:c>
      <x:c r="C4823" s="6" t="str">
        <x:v>8006007</x:v>
      </x:c>
      <x:c r="D4823" s="6" t="str"/>
      <x:c r="E4823" s="6" t="n">
        <x:v>1</x:v>
      </x:c>
      <x:c r="F4823" s="6" t="n">
        <x:v>0</x:v>
      </x:c>
      <x:c r="G4823" s="6" t="n">
        <x:v>0</x:v>
      </x:c>
      <x:c r="H4823" s="7" t="str"/>
      <x:c r="I4823" s="7" t="str">
        <x:v>[]</x:v>
      </x:c>
      <x:c r="J4823" s="6" t="str">
        <x:v>https://raw.githubusercontent.com/Mar-7th/StarRailRes/dbe8cdfcfb0bf657b9fe1cf92d5537f118ccb487/index_new/cn/character_skill_trees.json</x:v>
      </x:c>
    </x:row>
    <x:row r="4824" ht="38" customHeight="1">
      <x:c r="A4824" s="6" t="str">
        <x:v>8006101_1</x:v>
      </x:c>
      <x:c r="B4824" s="6" t="str">
        <x:v>8006</x:v>
      </x:c>
      <x:c r="C4824" s="6" t="str">
        <x:v>8006101</x:v>
      </x:c>
      <x:c r="D4824" s="6" t="str">
        <x:v>卫我起舞</x:v>
      </x:c>
      <x:c r="E4824" s="6" t="n">
        <x:v>1</x:v>
      </x:c>
      <x:c r="F4824" s="6" t="n">
        <x:v>2</x:v>
      </x:c>
      <x:c r="G4824" s="6" t="n">
        <x:v>0</x:v>
      </x:c>
      <x:c r="H4824" s="7" t="str">
        <x:v>当场上敌方目标数量等于5或以上/4/3/2/1名时，【伴舞】效果触发的超击破伤害提高#1[i]%/#2[i]%/#3[i]%/#4[i]%/#5[i]%。</x:v>
      </x:c>
      <x:c r="I4824" s="7" t="str">
        <x:v>[{"id": "2", "num": 4000}, {"id": "110231", "num": 2}, {"id": "110504", "num": 1}]</x:v>
      </x:c>
      <x:c r="J4824" s="6" t="str">
        <x:v>https://raw.githubusercontent.com/Mar-7th/StarRailRes/dbe8cdfcfb0bf657b9fe1cf92d5537f118ccb487/index_new/cn/character_skill_trees.json</x:v>
      </x:c>
    </x:row>
    <x:row r="4825" ht="53" customHeight="1">
      <x:c r="A4825" s="6" t="str">
        <x:v>8006102_1</x:v>
      </x:c>
      <x:c r="B4825" s="6" t="str">
        <x:v>8006</x:v>
      </x:c>
      <x:c r="C4825" s="6" t="str">
        <x:v>8006102</x:v>
      </x:c>
      <x:c r="D4825" s="6" t="str">
        <x:v>随波逐流</x:v>
      </x:c>
      <x:c r="E4825" s="6" t="n">
        <x:v>1</x:v>
      </x:c>
      <x:c r="F4825" s="6" t="n">
        <x:v>4</x:v>
      </x:c>
      <x:c r="G4825" s="6" t="n">
        <x:v>0</x:v>
      </x:c>
      <x:c r="H4825" s="7" t="str">
        <x:v>施放战技时，第一次伤害的削韧值额外提高#1[i]%。</x:v>
      </x:c>
      <x:c r="I4825" s="7" t="str">
        <x:v>[{"id": "2", "num": 16000}, {"id": "110232", "num": 4}, {"id": "241", "num": 1}, {"id": "110504", "num": 1}]</x:v>
      </x:c>
      <x:c r="J4825" s="6" t="str">
        <x:v>https://raw.githubusercontent.com/Mar-7th/StarRailRes/dbe8cdfcfb0bf657b9fe1cf92d5537f118ccb487/index_new/cn/character_skill_trees.json</x:v>
      </x:c>
    </x:row>
    <x:row r="4826" ht="53" customHeight="1">
      <x:c r="A4826" s="6" t="str">
        <x:v>8006103_1</x:v>
      </x:c>
      <x:c r="B4826" s="6" t="str">
        <x:v>8006</x:v>
      </x:c>
      <x:c r="C4826" s="6" t="str">
        <x:v>8006103</x:v>
      </x:c>
      <x:c r="D4826" s="6" t="str">
        <x:v>剧院之帽</x:v>
      </x:c>
      <x:c r="E4826" s="6" t="n">
        <x:v>1</x:v>
      </x:c>
      <x:c r="F4826" s="6" t="n">
        <x:v>6</x:v>
      </x:c>
      <x:c r="G4826" s="6" t="n">
        <x:v>0</x:v>
      </x:c>
      <x:c r="H4826" s="7" t="str">
        <x:v>我方目标造成弱点击破后额外使敌方目标行动延后#1[i]%。</x:v>
      </x:c>
      <x:c r="I4826" s="7" t="str">
        <x:v>[{"id": "2", "num": 128000}, {"id": "110233", "num": 6}, {"id": "241", "num": 1}, {"id": "110504", "num": 1}]</x:v>
      </x:c>
      <x:c r="J4826" s="6" t="str">
        <x:v>https://raw.githubusercontent.com/Mar-7th/StarRailRes/dbe8cdfcfb0bf657b9fe1cf92d5537f118ccb487/index_new/cn/character_skill_trees.json</x:v>
      </x:c>
    </x:row>
    <x:row r="4827" ht="38" customHeight="1">
      <x:c r="A4827" s="6" t="str">
        <x:v>8006201_1</x:v>
      </x:c>
      <x:c r="B4827" s="6" t="str">
        <x:v>8006</x:v>
      </x:c>
      <x:c r="C4827" s="6" t="str">
        <x:v>8006201</x:v>
      </x:c>
      <x:c r="D4827" s="6" t="str">
        <x:v>击破强化</x:v>
      </x:c>
      <x:c r="E4827" s="6" t="n">
        <x:v>1</x:v>
      </x:c>
      <x:c r="F4827" s="6" t="n">
        <x:v>0</x:v>
      </x:c>
      <x:c r="G4827" s="6" t="n">
        <x:v>1</x:v>
      </x:c>
      <x:c r="H4827" s="7" t="str"/>
      <x:c r="I4827" s="7" t="str">
        <x:v>[{"id": "2", "num": 2000}, {"id": "111011", "num": 2}]</x:v>
      </x:c>
      <x:c r="J4827" s="6" t="str">
        <x:v>https://raw.githubusercontent.com/Mar-7th/StarRailRes/dbe8cdfcfb0bf657b9fe1cf92d5537f118ccb487/index_new/cn/character_skill_trees.json</x:v>
      </x:c>
    </x:row>
    <x:row r="4828" ht="38" customHeight="1">
      <x:c r="A4828" s="6" t="str">
        <x:v>8006202_1</x:v>
      </x:c>
      <x:c r="B4828" s="6" t="str">
        <x:v>8006</x:v>
      </x:c>
      <x:c r="C4828" s="6" t="str">
        <x:v>8006202</x:v>
      </x:c>
      <x:c r="D4828" s="6" t="str">
        <x:v>伤害强化•虚数</x:v>
      </x:c>
      <x:c r="E4828" s="6" t="n">
        <x:v>1</x:v>
      </x:c>
      <x:c r="F4828" s="6" t="n">
        <x:v>2</x:v>
      </x:c>
      <x:c r="G4828" s="6" t="n">
        <x:v>0</x:v>
      </x:c>
      <x:c r="H4828" s="7" t="str"/>
      <x:c r="I4828" s="7" t="str">
        <x:v>[{"id": "2", "num": 4000}, {"id": "110231", "num": 2}, {"id": "111011", "num": 4}]</x:v>
      </x:c>
      <x:c r="J4828" s="6" t="str">
        <x:v>https://raw.githubusercontent.com/Mar-7th/StarRailRes/dbe8cdfcfb0bf657b9fe1cf92d5537f118ccb487/index_new/cn/character_skill_trees.json</x:v>
      </x:c>
    </x:row>
    <x:row r="4829" ht="38" customHeight="1">
      <x:c r="A4829" s="6" t="str">
        <x:v>8006203_1</x:v>
      </x:c>
      <x:c r="B4829" s="6" t="str">
        <x:v>8006</x:v>
      </x:c>
      <x:c r="C4829" s="6" t="str">
        <x:v>8006203</x:v>
      </x:c>
      <x:c r="D4829" s="6" t="str">
        <x:v>击破强化</x:v>
      </x:c>
      <x:c r="E4829" s="6" t="n">
        <x:v>1</x:v>
      </x:c>
      <x:c r="F4829" s="6" t="n">
        <x:v>3</x:v>
      </x:c>
      <x:c r="G4829" s="6" t="n">
        <x:v>0</x:v>
      </x:c>
      <x:c r="H4829" s="7" t="str"/>
      <x:c r="I4829" s="7" t="str">
        <x:v>[{"id": "2", "num": 8000}, {"id": "110232", "num": 2}, {"id": "111012", "num": 2}]</x:v>
      </x:c>
      <x:c r="J4829" s="6" t="str">
        <x:v>https://raw.githubusercontent.com/Mar-7th/StarRailRes/dbe8cdfcfb0bf657b9fe1cf92d5537f118ccb487/index_new/cn/character_skill_trees.json</x:v>
      </x:c>
    </x:row>
    <x:row r="4830" ht="38" customHeight="1">
      <x:c r="A4830" s="6" t="str">
        <x:v>8006204_1</x:v>
      </x:c>
      <x:c r="B4830" s="6" t="str">
        <x:v>8006</x:v>
      </x:c>
      <x:c r="C4830" s="6" t="str">
        <x:v>8006204</x:v>
      </x:c>
      <x:c r="D4830" s="6" t="str">
        <x:v>效果抵抗强化</x:v>
      </x:c>
      <x:c r="E4830" s="6" t="n">
        <x:v>1</x:v>
      </x:c>
      <x:c r="F4830" s="6" t="n">
        <x:v>3</x:v>
      </x:c>
      <x:c r="G4830" s="6" t="n">
        <x:v>0</x:v>
      </x:c>
      <x:c r="H4830" s="7" t="str"/>
      <x:c r="I4830" s="7" t="str">
        <x:v>[{"id": "2", "num": 8000}, {"id": "110232", "num": 2}, {"id": "111012", "num": 2}]</x:v>
      </x:c>
      <x:c r="J4830" s="6" t="str">
        <x:v>https://raw.githubusercontent.com/Mar-7th/StarRailRes/dbe8cdfcfb0bf657b9fe1cf92d5537f118ccb487/index_new/cn/character_skill_trees.json</x:v>
      </x:c>
    </x:row>
    <x:row r="4831" ht="38" customHeight="1">
      <x:c r="A4831" s="6" t="str">
        <x:v>8006205_1</x:v>
      </x:c>
      <x:c r="B4831" s="6" t="str">
        <x:v>8006</x:v>
      </x:c>
      <x:c r="C4831" s="6" t="str">
        <x:v>8006205</x:v>
      </x:c>
      <x:c r="D4831" s="6" t="str">
        <x:v>击破强化</x:v>
      </x:c>
      <x:c r="E4831" s="6" t="n">
        <x:v>1</x:v>
      </x:c>
      <x:c r="F4831" s="6" t="n">
        <x:v>4</x:v>
      </x:c>
      <x:c r="G4831" s="6" t="n">
        <x:v>0</x:v>
      </x:c>
      <x:c r="H4831" s="7" t="str"/>
      <x:c r="I4831" s="7" t="str">
        <x:v>[{"id": "2", "num": 16000}, {"id": "110232", "num": 4}, {"id": "111012", "num": 3}]</x:v>
      </x:c>
      <x:c r="J4831" s="6" t="str">
        <x:v>https://raw.githubusercontent.com/Mar-7th/StarRailRes/dbe8cdfcfb0bf657b9fe1cf92d5537f118ccb487/index_new/cn/character_skill_trees.json</x:v>
      </x:c>
    </x:row>
    <x:row r="4832" ht="38" customHeight="1">
      <x:c r="A4832" s="6" t="str">
        <x:v>8006206_1</x:v>
      </x:c>
      <x:c r="B4832" s="6" t="str">
        <x:v>8006</x:v>
      </x:c>
      <x:c r="C4832" s="6" t="str">
        <x:v>8006206</x:v>
      </x:c>
      <x:c r="D4832" s="6" t="str">
        <x:v>伤害强化•虚数</x:v>
      </x:c>
      <x:c r="E4832" s="6" t="n">
        <x:v>1</x:v>
      </x:c>
      <x:c r="F4832" s="6" t="n">
        <x:v>5</x:v>
      </x:c>
      <x:c r="G4832" s="6" t="n">
        <x:v>0</x:v>
      </x:c>
      <x:c r="H4832" s="7" t="str"/>
      <x:c r="I4832" s="7" t="str">
        <x:v>[{"id": "2", "num": 36000}, {"id": "110233", "num": 2}, {"id": "111013", "num": 2}]</x:v>
      </x:c>
      <x:c r="J4832" s="6" t="str">
        <x:v>https://raw.githubusercontent.com/Mar-7th/StarRailRes/dbe8cdfcfb0bf657b9fe1cf92d5537f118ccb487/index_new/cn/character_skill_trees.json</x:v>
      </x:c>
    </x:row>
    <x:row r="4833" ht="38" customHeight="1">
      <x:c r="A4833" s="6" t="str">
        <x:v>8006207_1</x:v>
      </x:c>
      <x:c r="B4833" s="6" t="str">
        <x:v>8006</x:v>
      </x:c>
      <x:c r="C4833" s="6" t="str">
        <x:v>8006207</x:v>
      </x:c>
      <x:c r="D4833" s="6" t="str">
        <x:v>击破强化</x:v>
      </x:c>
      <x:c r="E4833" s="6" t="n">
        <x:v>1</x:v>
      </x:c>
      <x:c r="F4833" s="6" t="n">
        <x:v>5</x:v>
      </x:c>
      <x:c r="G4833" s="6" t="n">
        <x:v>0</x:v>
      </x:c>
      <x:c r="H4833" s="7" t="str"/>
      <x:c r="I4833" s="7" t="str">
        <x:v>[{"id": "2", "num": 36000}, {"id": "110233", "num": 2}, {"id": "111013", "num": 2}]</x:v>
      </x:c>
      <x:c r="J4833" s="6" t="str">
        <x:v>https://raw.githubusercontent.com/Mar-7th/StarRailRes/dbe8cdfcfb0bf657b9fe1cf92d5537f118ccb487/index_new/cn/character_skill_trees.json</x:v>
      </x:c>
    </x:row>
    <x:row r="4834" ht="38" customHeight="1">
      <x:c r="A4834" s="6" t="str">
        <x:v>8006208_1</x:v>
      </x:c>
      <x:c r="B4834" s="6" t="str">
        <x:v>8006</x:v>
      </x:c>
      <x:c r="C4834" s="6" t="str">
        <x:v>8006208</x:v>
      </x:c>
      <x:c r="D4834" s="6" t="str">
        <x:v>效果抵抗强化</x:v>
      </x:c>
      <x:c r="E4834" s="6" t="n">
        <x:v>1</x:v>
      </x:c>
      <x:c r="F4834" s="6" t="n">
        <x:v>6</x:v>
      </x:c>
      <x:c r="G4834" s="6" t="n">
        <x:v>0</x:v>
      </x:c>
      <x:c r="H4834" s="7" t="str"/>
      <x:c r="I4834" s="7" t="str">
        <x:v>[{"id": "2", "num": 128000}, {"id": "110233", "num": 6}, {"id": "111013", "num": 6}]</x:v>
      </x:c>
      <x:c r="J4834" s="6" t="str">
        <x:v>https://raw.githubusercontent.com/Mar-7th/StarRailRes/dbe8cdfcfb0bf657b9fe1cf92d5537f118ccb487/index_new/cn/character_skill_trees.json</x:v>
      </x:c>
    </x:row>
    <x:row r="4835" ht="38" customHeight="1">
      <x:c r="A4835" s="6" t="str">
        <x:v>8006209_1</x:v>
      </x:c>
      <x:c r="B4835" s="6" t="str">
        <x:v>8006</x:v>
      </x:c>
      <x:c r="C4835" s="6" t="str">
        <x:v>8006209</x:v>
      </x:c>
      <x:c r="D4835" s="6" t="str">
        <x:v>伤害强化•虚数</x:v>
      </x:c>
      <x:c r="E4835" s="6" t="n">
        <x:v>1</x:v>
      </x:c>
      <x:c r="F4835" s="6" t="n">
        <x:v>0</x:v>
      </x:c>
      <x:c r="G4835" s="6" t="n">
        <x:v>75</x:v>
      </x:c>
      <x:c r="H4835" s="7" t="str"/>
      <x:c r="I4835" s="7" t="str">
        <x:v>[{"id": "2", "num": 128000}, {"id": "110233", "num": 6}, {"id": "111013", "num": 6}]</x:v>
      </x:c>
      <x:c r="J4835" s="6" t="str">
        <x:v>https://raw.githubusercontent.com/Mar-7th/StarRailRes/dbe8cdfcfb0bf657b9fe1cf92d5537f118ccb487/index_new/cn/character_skill_trees.json</x:v>
      </x:c>
    </x:row>
    <x:row r="4836" ht="38" customHeight="1">
      <x:c r="A4836" s="6" t="str">
        <x:v>8006210_1</x:v>
      </x:c>
      <x:c r="B4836" s="6" t="str">
        <x:v>8006</x:v>
      </x:c>
      <x:c r="C4836" s="6" t="str">
        <x:v>8006210</x:v>
      </x:c>
      <x:c r="D4836" s="6" t="str">
        <x:v>击破强化</x:v>
      </x:c>
      <x:c r="E4836" s="6" t="n">
        <x:v>1</x:v>
      </x:c>
      <x:c r="F4836" s="6" t="n">
        <x:v>0</x:v>
      </x:c>
      <x:c r="G4836" s="6" t="n">
        <x:v>80</x:v>
      </x:c>
      <x:c r="H4836" s="7" t="str"/>
      <x:c r="I4836" s="7" t="str">
        <x:v>[{"id": "2", "num": 128000}, {"id": "110233", "num": 6}, {"id": "111013", "num": 6}]</x:v>
      </x:c>
      <x:c r="J4836" s="6" t="str">
        <x:v>https://raw.githubusercontent.com/Mar-7th/StarRailRes/dbe8cdfcfb0bf657b9fe1cf92d5537f118ccb487/index_new/cn/character_skill_trees.json</x:v>
      </x:c>
    </x:row>
    <x:row r="4837" ht="20" customHeight="1">
      <x:c r="A4837" s="6" t="str">
        <x:v>8007001_1</x:v>
      </x:c>
      <x:c r="B4837" s="6" t="str">
        <x:v>8007</x:v>
      </x:c>
      <x:c r="C4837" s="6" t="str">
        <x:v>8007001</x:v>
      </x:c>
      <x:c r="D4837" s="6" t="str"/>
      <x:c r="E4837" s="6" t="n">
        <x:v>1</x:v>
      </x:c>
      <x:c r="F4837" s="6" t="n">
        <x:v>0</x:v>
      </x:c>
      <x:c r="G4837" s="6" t="n">
        <x:v>0</x:v>
      </x:c>
      <x:c r="H4837" s="7" t="str"/>
      <x:c r="I4837" s="7" t="str">
        <x:v>[]</x:v>
      </x:c>
      <x:c r="J4837" s="6" t="str">
        <x:v>https://raw.githubusercontent.com/Mar-7th/StarRailRes/dbe8cdfcfb0bf657b9fe1cf92d5537f118ccb487/index_new/cn/character_skill_trees.json</x:v>
      </x:c>
    </x:row>
    <x:row r="4838" ht="38" customHeight="1">
      <x:c r="A4838" s="6" t="str">
        <x:v>8007001_2</x:v>
      </x:c>
      <x:c r="B4838" s="6" t="str">
        <x:v>8007</x:v>
      </x:c>
      <x:c r="C4838" s="6" t="str">
        <x:v>8007001</x:v>
      </x:c>
      <x:c r="D4838" s="6" t="str"/>
      <x:c r="E4838" s="6" t="n">
        <x:v>2</x:v>
      </x:c>
      <x:c r="F4838" s="6" t="n">
        <x:v>2</x:v>
      </x:c>
      <x:c r="G4838" s="6" t="n">
        <x:v>0</x:v>
      </x:c>
      <x:c r="H4838" s="7" t="str"/>
      <x:c r="I4838" s="7" t="str">
        <x:v>[{"id": "2", "num": 2800}, {"id": "110251", "num": 1}, {"id": "111011", "num": 3}]</x:v>
      </x:c>
      <x:c r="J4838" s="6" t="str">
        <x:v>https://raw.githubusercontent.com/Mar-7th/StarRailRes/dbe8cdfcfb0bf657b9fe1cf92d5537f118ccb487/index_new/cn/character_skill_trees.json</x:v>
      </x:c>
    </x:row>
    <x:row r="4839" ht="38" customHeight="1">
      <x:c r="A4839" s="6" t="str">
        <x:v>8007001_3</x:v>
      </x:c>
      <x:c r="B4839" s="6" t="str">
        <x:v>8007</x:v>
      </x:c>
      <x:c r="C4839" s="6" t="str">
        <x:v>8007001</x:v>
      </x:c>
      <x:c r="D4839" s="6" t="str"/>
      <x:c r="E4839" s="6" t="n">
        <x:v>3</x:v>
      </x:c>
      <x:c r="F4839" s="6" t="n">
        <x:v>3</x:v>
      </x:c>
      <x:c r="G4839" s="6" t="n">
        <x:v>0</x:v>
      </x:c>
      <x:c r="H4839" s="7" t="str"/>
      <x:c r="I4839" s="7" t="str">
        <x:v>[{"id": "2", "num": 5600}, {"id": "110252", "num": 1}, {"id": "111012", "num": 1}]</x:v>
      </x:c>
      <x:c r="J4839" s="6" t="str">
        <x:v>https://raw.githubusercontent.com/Mar-7th/StarRailRes/dbe8cdfcfb0bf657b9fe1cf92d5537f118ccb487/index_new/cn/character_skill_trees.json</x:v>
      </x:c>
    </x:row>
    <x:row r="4840" ht="38" customHeight="1">
      <x:c r="A4840" s="6" t="str">
        <x:v>8007001_4</x:v>
      </x:c>
      <x:c r="B4840" s="6" t="str">
        <x:v>8007</x:v>
      </x:c>
      <x:c r="C4840" s="6" t="str">
        <x:v>8007001</x:v>
      </x:c>
      <x:c r="D4840" s="6" t="str"/>
      <x:c r="E4840" s="6" t="n">
        <x:v>4</x:v>
      </x:c>
      <x:c r="F4840" s="6" t="n">
        <x:v>4</x:v>
      </x:c>
      <x:c r="G4840" s="6" t="n">
        <x:v>0</x:v>
      </x:c>
      <x:c r="H4840" s="7" t="str"/>
      <x:c r="I4840" s="7" t="str">
        <x:v>[{"id": "2", "num": 12800}, {"id": "110252", "num": 3}, {"id": "111012", "num": 2}]</x:v>
      </x:c>
      <x:c r="J4840" s="6" t="str">
        <x:v>https://raw.githubusercontent.com/Mar-7th/StarRailRes/dbe8cdfcfb0bf657b9fe1cf92d5537f118ccb487/index_new/cn/character_skill_trees.json</x:v>
      </x:c>
    </x:row>
    <x:row r="4841" ht="38" customHeight="1">
      <x:c r="A4841" s="6" t="str">
        <x:v>8007001_5</x:v>
      </x:c>
      <x:c r="B4841" s="6" t="str">
        <x:v>8007</x:v>
      </x:c>
      <x:c r="C4841" s="6" t="str">
        <x:v>8007001</x:v>
      </x:c>
      <x:c r="D4841" s="6" t="str"/>
      <x:c r="E4841" s="6" t="n">
        <x:v>5</x:v>
      </x:c>
      <x:c r="F4841" s="6" t="n">
        <x:v>5</x:v>
      </x:c>
      <x:c r="G4841" s="6" t="n">
        <x:v>0</x:v>
      </x:c>
      <x:c r="H4841" s="7" t="str"/>
      <x:c r="I4841" s="7" t="str">
        <x:v>[{"id": "2", "num": 28000}, {"id": "110253", "num": 2}, {"id": "111013", "num": 2}]</x:v>
      </x:c>
      <x:c r="J4841" s="6" t="str">
        <x:v>https://raw.githubusercontent.com/Mar-7th/StarRailRes/dbe8cdfcfb0bf657b9fe1cf92d5537f118ccb487/index_new/cn/character_skill_trees.json</x:v>
      </x:c>
    </x:row>
    <x:row r="4842" ht="38" customHeight="1">
      <x:c r="A4842" s="6" t="str">
        <x:v>8007001_6</x:v>
      </x:c>
      <x:c r="B4842" s="6" t="str">
        <x:v>8007</x:v>
      </x:c>
      <x:c r="C4842" s="6" t="str">
        <x:v>8007001</x:v>
      </x:c>
      <x:c r="D4842" s="6" t="str"/>
      <x:c r="E4842" s="6" t="n">
        <x:v>6</x:v>
      </x:c>
      <x:c r="F4842" s="6" t="n">
        <x:v>6</x:v>
      </x:c>
      <x:c r="G4842" s="6" t="n">
        <x:v>0</x:v>
      </x:c>
      <x:c r="H4842" s="7" t="str"/>
      <x:c r="I4842" s="7" t="str">
        <x:v>[{"id": "2", "num": 112000}, {"id": "110253", "num": 5}, {"id": "111013", "num": 2}]</x:v>
      </x:c>
      <x:c r="J4842" s="6" t="str">
        <x:v>https://raw.githubusercontent.com/Mar-7th/StarRailRes/dbe8cdfcfb0bf657b9fe1cf92d5537f118ccb487/index_new/cn/character_skill_trees.json</x:v>
      </x:c>
    </x:row>
    <x:row r="4843" ht="20" customHeight="1">
      <x:c r="A4843" s="6" t="str">
        <x:v>8007002_1</x:v>
      </x:c>
      <x:c r="B4843" s="6" t="str">
        <x:v>8007</x:v>
      </x:c>
      <x:c r="C4843" s="6" t="str">
        <x:v>8007002</x:v>
      </x:c>
      <x:c r="D4843" s="6" t="str"/>
      <x:c r="E4843" s="6" t="n">
        <x:v>1</x:v>
      </x:c>
      <x:c r="F4843" s="6" t="n">
        <x:v>0</x:v>
      </x:c>
      <x:c r="G4843" s="6" t="n">
        <x:v>0</x:v>
      </x:c>
      <x:c r="H4843" s="7" t="str"/>
      <x:c r="I4843" s="7" t="str">
        <x:v>[]</x:v>
      </x:c>
      <x:c r="J4843" s="6" t="str">
        <x:v>https://raw.githubusercontent.com/Mar-7th/StarRailRes/dbe8cdfcfb0bf657b9fe1cf92d5537f118ccb487/index_new/cn/character_skill_trees.json</x:v>
      </x:c>
    </x:row>
    <x:row r="4844" ht="38" customHeight="1">
      <x:c r="A4844" s="6" t="str">
        <x:v>8007002_2</x:v>
      </x:c>
      <x:c r="B4844" s="6" t="str">
        <x:v>8007</x:v>
      </x:c>
      <x:c r="C4844" s="6" t="str">
        <x:v>8007002</x:v>
      </x:c>
      <x:c r="D4844" s="6" t="str"/>
      <x:c r="E4844" s="6" t="n">
        <x:v>2</x:v>
      </x:c>
      <x:c r="F4844" s="6" t="n">
        <x:v>1</x:v>
      </x:c>
      <x:c r="G4844" s="6" t="n">
        <x:v>0</x:v>
      </x:c>
      <x:c r="H4844" s="7" t="str"/>
      <x:c r="I4844" s="7" t="str">
        <x:v>[{"id": "2", "num": 2000}, {"id": "111011", "num": 2}]</x:v>
      </x:c>
      <x:c r="J4844" s="6" t="str">
        <x:v>https://raw.githubusercontent.com/Mar-7th/StarRailRes/dbe8cdfcfb0bf657b9fe1cf92d5537f118ccb487/index_new/cn/character_skill_trees.json</x:v>
      </x:c>
    </x:row>
    <x:row r="4845" ht="38" customHeight="1">
      <x:c r="A4845" s="6" t="str">
        <x:v>8007002_3</x:v>
      </x:c>
      <x:c r="B4845" s="6" t="str">
        <x:v>8007</x:v>
      </x:c>
      <x:c r="C4845" s="6" t="str">
        <x:v>8007002</x:v>
      </x:c>
      <x:c r="D4845" s="6" t="str"/>
      <x:c r="E4845" s="6" t="n">
        <x:v>3</x:v>
      </x:c>
      <x:c r="F4845" s="6" t="n">
        <x:v>2</x:v>
      </x:c>
      <x:c r="G4845" s="6" t="n">
        <x:v>0</x:v>
      </x:c>
      <x:c r="H4845" s="7" t="str"/>
      <x:c r="I4845" s="7" t="str">
        <x:v>[{"id": "2", "num": 2800}, {"id": "110251", "num": 1}, {"id": "111011", "num": 3}]</x:v>
      </x:c>
      <x:c r="J4845" s="6" t="str">
        <x:v>https://raw.githubusercontent.com/Mar-7th/StarRailRes/dbe8cdfcfb0bf657b9fe1cf92d5537f118ccb487/index_new/cn/character_skill_trees.json</x:v>
      </x:c>
    </x:row>
    <x:row r="4846" ht="38" customHeight="1">
      <x:c r="A4846" s="6" t="str">
        <x:v>8007002_4</x:v>
      </x:c>
      <x:c r="B4846" s="6" t="str">
        <x:v>8007</x:v>
      </x:c>
      <x:c r="C4846" s="6" t="str">
        <x:v>8007002</x:v>
      </x:c>
      <x:c r="D4846" s="6" t="str"/>
      <x:c r="E4846" s="6" t="n">
        <x:v>4</x:v>
      </x:c>
      <x:c r="F4846" s="6" t="n">
        <x:v>3</x:v>
      </x:c>
      <x:c r="G4846" s="6" t="n">
        <x:v>0</x:v>
      </x:c>
      <x:c r="H4846" s="7" t="str"/>
      <x:c r="I4846" s="7" t="str">
        <x:v>[{"id": "2", "num": 5600}, {"id": "110252", "num": 1}, {"id": "111012", "num": 1}]</x:v>
      </x:c>
      <x:c r="J4846" s="6" t="str">
        <x:v>https://raw.githubusercontent.com/Mar-7th/StarRailRes/dbe8cdfcfb0bf657b9fe1cf92d5537f118ccb487/index_new/cn/character_skill_trees.json</x:v>
      </x:c>
    </x:row>
    <x:row r="4847" ht="38" customHeight="1">
      <x:c r="A4847" s="6" t="str">
        <x:v>8007002_5</x:v>
      </x:c>
      <x:c r="B4847" s="6" t="str">
        <x:v>8007</x:v>
      </x:c>
      <x:c r="C4847" s="6" t="str">
        <x:v>8007002</x:v>
      </x:c>
      <x:c r="D4847" s="6" t="str"/>
      <x:c r="E4847" s="6" t="n">
        <x:v>5</x:v>
      </x:c>
      <x:c r="F4847" s="6" t="n">
        <x:v>4</x:v>
      </x:c>
      <x:c r="G4847" s="6" t="n">
        <x:v>0</x:v>
      </x:c>
      <x:c r="H4847" s="7" t="str"/>
      <x:c r="I4847" s="7" t="str">
        <x:v>[{"id": "2", "num": 12800}, {"id": "110252", "num": 3}, {"id": "111012", "num": 2}]</x:v>
      </x:c>
      <x:c r="J4847" s="6" t="str">
        <x:v>https://raw.githubusercontent.com/Mar-7th/StarRailRes/dbe8cdfcfb0bf657b9fe1cf92d5537f118ccb487/index_new/cn/character_skill_trees.json</x:v>
      </x:c>
    </x:row>
    <x:row r="4848" ht="38" customHeight="1">
      <x:c r="A4848" s="6" t="str">
        <x:v>8007002_6</x:v>
      </x:c>
      <x:c r="B4848" s="6" t="str">
        <x:v>8007</x:v>
      </x:c>
      <x:c r="C4848" s="6" t="str">
        <x:v>8007002</x:v>
      </x:c>
      <x:c r="D4848" s="6" t="str"/>
      <x:c r="E4848" s="6" t="n">
        <x:v>6</x:v>
      </x:c>
      <x:c r="F4848" s="6" t="n">
        <x:v>4</x:v>
      </x:c>
      <x:c r="G4848" s="6" t="n">
        <x:v>0</x:v>
      </x:c>
      <x:c r="H4848" s="7" t="str"/>
      <x:c r="I4848" s="7" t="str">
        <x:v>[{"id": "2", "num": 20000}, {"id": "110252", "num": 5}, {"id": "111012", "num": 5}]</x:v>
      </x:c>
      <x:c r="J4848" s="6" t="str">
        <x:v>https://raw.githubusercontent.com/Mar-7th/StarRailRes/dbe8cdfcfb0bf657b9fe1cf92d5537f118ccb487/index_new/cn/character_skill_trees.json</x:v>
      </x:c>
    </x:row>
    <x:row r="4849" ht="38" customHeight="1">
      <x:c r="A4849" s="6" t="str">
        <x:v>8007002_7</x:v>
      </x:c>
      <x:c r="B4849" s="6" t="str">
        <x:v>8007</x:v>
      </x:c>
      <x:c r="C4849" s="6" t="str">
        <x:v>8007002</x:v>
      </x:c>
      <x:c r="D4849" s="6" t="str"/>
      <x:c r="E4849" s="6" t="n">
        <x:v>7</x:v>
      </x:c>
      <x:c r="F4849" s="6" t="n">
        <x:v>5</x:v>
      </x:c>
      <x:c r="G4849" s="6" t="n">
        <x:v>0</x:v>
      </x:c>
      <x:c r="H4849" s="7" t="str"/>
      <x:c r="I4849" s="7" t="str">
        <x:v>[{"id": "2", "num": 28000}, {"id": "110253", "num": 2}, {"id": "111013", "num": 2}]</x:v>
      </x:c>
      <x:c r="J4849" s="6" t="str">
        <x:v>https://raw.githubusercontent.com/Mar-7th/StarRailRes/dbe8cdfcfb0bf657b9fe1cf92d5537f118ccb487/index_new/cn/character_skill_trees.json</x:v>
      </x:c>
    </x:row>
    <x:row r="4850" ht="53" customHeight="1">
      <x:c r="A4850" s="6" t="str">
        <x:v>8007002_8</x:v>
      </x:c>
      <x:c r="B4850" s="6" t="str">
        <x:v>8007</x:v>
      </x:c>
      <x:c r="C4850" s="6" t="str">
        <x:v>8007002</x:v>
      </x:c>
      <x:c r="D4850" s="6" t="str"/>
      <x:c r="E4850" s="6" t="n">
        <x:v>8</x:v>
      </x:c>
      <x:c r="F4850" s="6" t="n">
        <x:v>5</x:v>
      </x:c>
      <x:c r="G4850" s="6" t="n">
        <x:v>0</x:v>
      </x:c>
      <x:c r="H4850" s="7" t="str"/>
      <x:c r="I4850" s="7" t="str">
        <x:v>[{"id": "2", "num": 56000}, {"id": "110253", "num": 3}, {"id": "110506", "num": 1}, {"id": "111013", "num": 2}]</x:v>
      </x:c>
      <x:c r="J4850" s="6" t="str">
        <x:v>https://raw.githubusercontent.com/Mar-7th/StarRailRes/dbe8cdfcfb0bf657b9fe1cf92d5537f118ccb487/index_new/cn/character_skill_trees.json</x:v>
      </x:c>
    </x:row>
    <x:row r="4851" ht="38" customHeight="1">
      <x:c r="A4851" s="6" t="str">
        <x:v>8007002_9</x:v>
      </x:c>
      <x:c r="B4851" s="6" t="str">
        <x:v>8007</x:v>
      </x:c>
      <x:c r="C4851" s="6" t="str">
        <x:v>8007002</x:v>
      </x:c>
      <x:c r="D4851" s="6" t="str"/>
      <x:c r="E4851" s="6" t="n">
        <x:v>9</x:v>
      </x:c>
      <x:c r="F4851" s="6" t="n">
        <x:v>6</x:v>
      </x:c>
      <x:c r="G4851" s="6" t="n">
        <x:v>0</x:v>
      </x:c>
      <x:c r="H4851" s="7" t="str"/>
      <x:c r="I4851" s="7" t="str">
        <x:v>[{"id": "2", "num": 112000}, {"id": "110253", "num": 5}, {"id": "110506", "num": 1}]</x:v>
      </x:c>
      <x:c r="J4851" s="6" t="str">
        <x:v>https://raw.githubusercontent.com/Mar-7th/StarRailRes/dbe8cdfcfb0bf657b9fe1cf92d5537f118ccb487/index_new/cn/character_skill_trees.json</x:v>
      </x:c>
    </x:row>
    <x:row r="4852" ht="53" customHeight="1">
      <x:c r="A4852" s="6" t="str">
        <x:v>8007002_10</x:v>
      </x:c>
      <x:c r="B4852" s="6" t="str">
        <x:v>8007</x:v>
      </x:c>
      <x:c r="C4852" s="6" t="str">
        <x:v>8007002</x:v>
      </x:c>
      <x:c r="D4852" s="6" t="str"/>
      <x:c r="E4852" s="6" t="n">
        <x:v>10</x:v>
      </x:c>
      <x:c r="F4852" s="6" t="n">
        <x:v>6</x:v>
      </x:c>
      <x:c r="G4852" s="6" t="n">
        <x:v>0</x:v>
      </x:c>
      <x:c r="H4852" s="7" t="str"/>
      <x:c r="I4852" s="7" t="str">
        <x:v>[{"id": "2", "num": 192000}, {"id": "110253", "num": 9}, {"id": "241", "num": 1}, {"id": "110506", "num": 1}]</x:v>
      </x:c>
      <x:c r="J4852" s="6" t="str">
        <x:v>https://raw.githubusercontent.com/Mar-7th/StarRailRes/dbe8cdfcfb0bf657b9fe1cf92d5537f118ccb487/index_new/cn/character_skill_trees.json</x:v>
      </x:c>
    </x:row>
    <x:row r="4853" ht="20" customHeight="1">
      <x:c r="A4853" s="6" t="str">
        <x:v>8007003_1</x:v>
      </x:c>
      <x:c r="B4853" s="6" t="str">
        <x:v>8007</x:v>
      </x:c>
      <x:c r="C4853" s="6" t="str">
        <x:v>8007003</x:v>
      </x:c>
      <x:c r="D4853" s="6" t="str"/>
      <x:c r="E4853" s="6" t="n">
        <x:v>1</x:v>
      </x:c>
      <x:c r="F4853" s="6" t="n">
        <x:v>0</x:v>
      </x:c>
      <x:c r="G4853" s="6" t="n">
        <x:v>0</x:v>
      </x:c>
      <x:c r="H4853" s="7" t="str"/>
      <x:c r="I4853" s="7" t="str">
        <x:v>[]</x:v>
      </x:c>
      <x:c r="J4853" s="6" t="str">
        <x:v>https://raw.githubusercontent.com/Mar-7th/StarRailRes/dbe8cdfcfb0bf657b9fe1cf92d5537f118ccb487/index_new/cn/character_skill_trees.json</x:v>
      </x:c>
    </x:row>
    <x:row r="4854" ht="38" customHeight="1">
      <x:c r="A4854" s="6" t="str">
        <x:v>8007003_2</x:v>
      </x:c>
      <x:c r="B4854" s="6" t="str">
        <x:v>8007</x:v>
      </x:c>
      <x:c r="C4854" s="6" t="str">
        <x:v>8007003</x:v>
      </x:c>
      <x:c r="D4854" s="6" t="str"/>
      <x:c r="E4854" s="6" t="n">
        <x:v>2</x:v>
      </x:c>
      <x:c r="F4854" s="6" t="n">
        <x:v>1</x:v>
      </x:c>
      <x:c r="G4854" s="6" t="n">
        <x:v>0</x:v>
      </x:c>
      <x:c r="H4854" s="7" t="str"/>
      <x:c r="I4854" s="7" t="str">
        <x:v>[{"id": "2", "num": 2000}, {"id": "111011", "num": 2}]</x:v>
      </x:c>
      <x:c r="J4854" s="6" t="str">
        <x:v>https://raw.githubusercontent.com/Mar-7th/StarRailRes/dbe8cdfcfb0bf657b9fe1cf92d5537f118ccb487/index_new/cn/character_skill_trees.json</x:v>
      </x:c>
    </x:row>
    <x:row r="4855" ht="38" customHeight="1">
      <x:c r="A4855" s="6" t="str">
        <x:v>8007003_3</x:v>
      </x:c>
      <x:c r="B4855" s="6" t="str">
        <x:v>8007</x:v>
      </x:c>
      <x:c r="C4855" s="6" t="str">
        <x:v>8007003</x:v>
      </x:c>
      <x:c r="D4855" s="6" t="str"/>
      <x:c r="E4855" s="6" t="n">
        <x:v>3</x:v>
      </x:c>
      <x:c r="F4855" s="6" t="n">
        <x:v>2</x:v>
      </x:c>
      <x:c r="G4855" s="6" t="n">
        <x:v>0</x:v>
      </x:c>
      <x:c r="H4855" s="7" t="str"/>
      <x:c r="I4855" s="7" t="str">
        <x:v>[{"id": "2", "num": 2800}, {"id": "110251", "num": 1}, {"id": "111011", "num": 3}]</x:v>
      </x:c>
      <x:c r="J4855" s="6" t="str">
        <x:v>https://raw.githubusercontent.com/Mar-7th/StarRailRes/dbe8cdfcfb0bf657b9fe1cf92d5537f118ccb487/index_new/cn/character_skill_trees.json</x:v>
      </x:c>
    </x:row>
    <x:row r="4856" ht="38" customHeight="1">
      <x:c r="A4856" s="6" t="str">
        <x:v>8007003_4</x:v>
      </x:c>
      <x:c r="B4856" s="6" t="str">
        <x:v>8007</x:v>
      </x:c>
      <x:c r="C4856" s="6" t="str">
        <x:v>8007003</x:v>
      </x:c>
      <x:c r="D4856" s="6" t="str"/>
      <x:c r="E4856" s="6" t="n">
        <x:v>4</x:v>
      </x:c>
      <x:c r="F4856" s="6" t="n">
        <x:v>3</x:v>
      </x:c>
      <x:c r="G4856" s="6" t="n">
        <x:v>0</x:v>
      </x:c>
      <x:c r="H4856" s="7" t="str"/>
      <x:c r="I4856" s="7" t="str">
        <x:v>[{"id": "2", "num": 5600}, {"id": "110252", "num": 1}, {"id": "111012", "num": 1}]</x:v>
      </x:c>
      <x:c r="J4856" s="6" t="str">
        <x:v>https://raw.githubusercontent.com/Mar-7th/StarRailRes/dbe8cdfcfb0bf657b9fe1cf92d5537f118ccb487/index_new/cn/character_skill_trees.json</x:v>
      </x:c>
    </x:row>
    <x:row r="4857" ht="38" customHeight="1">
      <x:c r="A4857" s="6" t="str">
        <x:v>8007003_5</x:v>
      </x:c>
      <x:c r="B4857" s="6" t="str">
        <x:v>8007</x:v>
      </x:c>
      <x:c r="C4857" s="6" t="str">
        <x:v>8007003</x:v>
      </x:c>
      <x:c r="D4857" s="6" t="str"/>
      <x:c r="E4857" s="6" t="n">
        <x:v>5</x:v>
      </x:c>
      <x:c r="F4857" s="6" t="n">
        <x:v>4</x:v>
      </x:c>
      <x:c r="G4857" s="6" t="n">
        <x:v>0</x:v>
      </x:c>
      <x:c r="H4857" s="7" t="str"/>
      <x:c r="I4857" s="7" t="str">
        <x:v>[{"id": "2", "num": 12800}, {"id": "110252", "num": 3}, {"id": "111012", "num": 2}]</x:v>
      </x:c>
      <x:c r="J4857" s="6" t="str">
        <x:v>https://raw.githubusercontent.com/Mar-7th/StarRailRes/dbe8cdfcfb0bf657b9fe1cf92d5537f118ccb487/index_new/cn/character_skill_trees.json</x:v>
      </x:c>
    </x:row>
    <x:row r="4858" ht="38" customHeight="1">
      <x:c r="A4858" s="6" t="str">
        <x:v>8007003_6</x:v>
      </x:c>
      <x:c r="B4858" s="6" t="str">
        <x:v>8007</x:v>
      </x:c>
      <x:c r="C4858" s="6" t="str">
        <x:v>8007003</x:v>
      </x:c>
      <x:c r="D4858" s="6" t="str"/>
      <x:c r="E4858" s="6" t="n">
        <x:v>6</x:v>
      </x:c>
      <x:c r="F4858" s="6" t="n">
        <x:v>4</x:v>
      </x:c>
      <x:c r="G4858" s="6" t="n">
        <x:v>0</x:v>
      </x:c>
      <x:c r="H4858" s="7" t="str"/>
      <x:c r="I4858" s="7" t="str">
        <x:v>[{"id": "2", "num": 20000}, {"id": "110252", "num": 5}, {"id": "111012", "num": 5}]</x:v>
      </x:c>
      <x:c r="J4858" s="6" t="str">
        <x:v>https://raw.githubusercontent.com/Mar-7th/StarRailRes/dbe8cdfcfb0bf657b9fe1cf92d5537f118ccb487/index_new/cn/character_skill_trees.json</x:v>
      </x:c>
    </x:row>
    <x:row r="4859" ht="38" customHeight="1">
      <x:c r="A4859" s="6" t="str">
        <x:v>8007003_7</x:v>
      </x:c>
      <x:c r="B4859" s="6" t="str">
        <x:v>8007</x:v>
      </x:c>
      <x:c r="C4859" s="6" t="str">
        <x:v>8007003</x:v>
      </x:c>
      <x:c r="D4859" s="6" t="str"/>
      <x:c r="E4859" s="6" t="n">
        <x:v>7</x:v>
      </x:c>
      <x:c r="F4859" s="6" t="n">
        <x:v>5</x:v>
      </x:c>
      <x:c r="G4859" s="6" t="n">
        <x:v>0</x:v>
      </x:c>
      <x:c r="H4859" s="7" t="str"/>
      <x:c r="I4859" s="7" t="str">
        <x:v>[{"id": "2", "num": 28000}, {"id": "110253", "num": 2}, {"id": "111013", "num": 2}]</x:v>
      </x:c>
      <x:c r="J4859" s="6" t="str">
        <x:v>https://raw.githubusercontent.com/Mar-7th/StarRailRes/dbe8cdfcfb0bf657b9fe1cf92d5537f118ccb487/index_new/cn/character_skill_trees.json</x:v>
      </x:c>
    </x:row>
    <x:row r="4860" ht="53" customHeight="1">
      <x:c r="A4860" s="6" t="str">
        <x:v>8007003_8</x:v>
      </x:c>
      <x:c r="B4860" s="6" t="str">
        <x:v>8007</x:v>
      </x:c>
      <x:c r="C4860" s="6" t="str">
        <x:v>8007003</x:v>
      </x:c>
      <x:c r="D4860" s="6" t="str"/>
      <x:c r="E4860" s="6" t="n">
        <x:v>8</x:v>
      </x:c>
      <x:c r="F4860" s="6" t="n">
        <x:v>5</x:v>
      </x:c>
      <x:c r="G4860" s="6" t="n">
        <x:v>0</x:v>
      </x:c>
      <x:c r="H4860" s="7" t="str"/>
      <x:c r="I4860" s="7" t="str">
        <x:v>[{"id": "2", "num": 56000}, {"id": "110253", "num": 3}, {"id": "110506", "num": 1}, {"id": "111013", "num": 2}]</x:v>
      </x:c>
      <x:c r="J4860" s="6" t="str">
        <x:v>https://raw.githubusercontent.com/Mar-7th/StarRailRes/dbe8cdfcfb0bf657b9fe1cf92d5537f118ccb487/index_new/cn/character_skill_trees.json</x:v>
      </x:c>
    </x:row>
    <x:row r="4861" ht="38" customHeight="1">
      <x:c r="A4861" s="6" t="str">
        <x:v>8007003_9</x:v>
      </x:c>
      <x:c r="B4861" s="6" t="str">
        <x:v>8007</x:v>
      </x:c>
      <x:c r="C4861" s="6" t="str">
        <x:v>8007003</x:v>
      </x:c>
      <x:c r="D4861" s="6" t="str"/>
      <x:c r="E4861" s="6" t="n">
        <x:v>9</x:v>
      </x:c>
      <x:c r="F4861" s="6" t="n">
        <x:v>6</x:v>
      </x:c>
      <x:c r="G4861" s="6" t="n">
        <x:v>0</x:v>
      </x:c>
      <x:c r="H4861" s="7" t="str"/>
      <x:c r="I4861" s="7" t="str">
        <x:v>[{"id": "2", "num": 112000}, {"id": "110253", "num": 5}, {"id": "110506", "num": 1}]</x:v>
      </x:c>
      <x:c r="J4861" s="6" t="str">
        <x:v>https://raw.githubusercontent.com/Mar-7th/StarRailRes/dbe8cdfcfb0bf657b9fe1cf92d5537f118ccb487/index_new/cn/character_skill_trees.json</x:v>
      </x:c>
    </x:row>
    <x:row r="4862" ht="53" customHeight="1">
      <x:c r="A4862" s="6" t="str">
        <x:v>8007003_10</x:v>
      </x:c>
      <x:c r="B4862" s="6" t="str">
        <x:v>8007</x:v>
      </x:c>
      <x:c r="C4862" s="6" t="str">
        <x:v>8007003</x:v>
      </x:c>
      <x:c r="D4862" s="6" t="str"/>
      <x:c r="E4862" s="6" t="n">
        <x:v>10</x:v>
      </x:c>
      <x:c r="F4862" s="6" t="n">
        <x:v>6</x:v>
      </x:c>
      <x:c r="G4862" s="6" t="n">
        <x:v>0</x:v>
      </x:c>
      <x:c r="H4862" s="7" t="str"/>
      <x:c r="I4862" s="7" t="str">
        <x:v>[{"id": "2", "num": 192000}, {"id": "110253", "num": 9}, {"id": "241", "num": 1}, {"id": "110506", "num": 1}]</x:v>
      </x:c>
      <x:c r="J4862" s="6" t="str">
        <x:v>https://raw.githubusercontent.com/Mar-7th/StarRailRes/dbe8cdfcfb0bf657b9fe1cf92d5537f118ccb487/index_new/cn/character_skill_trees.json</x:v>
      </x:c>
    </x:row>
    <x:row r="4863" ht="20" customHeight="1">
      <x:c r="A4863" s="6" t="str">
        <x:v>8007004_1</x:v>
      </x:c>
      <x:c r="B4863" s="6" t="str">
        <x:v>8007</x:v>
      </x:c>
      <x:c r="C4863" s="6" t="str">
        <x:v>8007004</x:v>
      </x:c>
      <x:c r="D4863" s="6" t="str"/>
      <x:c r="E4863" s="6" t="n">
        <x:v>1</x:v>
      </x:c>
      <x:c r="F4863" s="6" t="n">
        <x:v>0</x:v>
      </x:c>
      <x:c r="G4863" s="6" t="n">
        <x:v>0</x:v>
      </x:c>
      <x:c r="H4863" s="7" t="str"/>
      <x:c r="I4863" s="7" t="str">
        <x:v>[]</x:v>
      </x:c>
      <x:c r="J4863" s="6" t="str">
        <x:v>https://raw.githubusercontent.com/Mar-7th/StarRailRes/dbe8cdfcfb0bf657b9fe1cf92d5537f118ccb487/index_new/cn/character_skill_trees.json</x:v>
      </x:c>
    </x:row>
    <x:row r="4864" ht="38" customHeight="1">
      <x:c r="A4864" s="6" t="str">
        <x:v>8007004_2</x:v>
      </x:c>
      <x:c r="B4864" s="6" t="str">
        <x:v>8007</x:v>
      </x:c>
      <x:c r="C4864" s="6" t="str">
        <x:v>8007004</x:v>
      </x:c>
      <x:c r="D4864" s="6" t="str"/>
      <x:c r="E4864" s="6" t="n">
        <x:v>2</x:v>
      </x:c>
      <x:c r="F4864" s="6" t="n">
        <x:v>1</x:v>
      </x:c>
      <x:c r="G4864" s="6" t="n">
        <x:v>0</x:v>
      </x:c>
      <x:c r="H4864" s="7" t="str"/>
      <x:c r="I4864" s="7" t="str">
        <x:v>[{"id": "2", "num": 2000}, {"id": "111011", "num": 2}]</x:v>
      </x:c>
      <x:c r="J4864" s="6" t="str">
        <x:v>https://raw.githubusercontent.com/Mar-7th/StarRailRes/dbe8cdfcfb0bf657b9fe1cf92d5537f118ccb487/index_new/cn/character_skill_trees.json</x:v>
      </x:c>
    </x:row>
    <x:row r="4865" ht="38" customHeight="1">
      <x:c r="A4865" s="6" t="str">
        <x:v>8007004_3</x:v>
      </x:c>
      <x:c r="B4865" s="6" t="str">
        <x:v>8007</x:v>
      </x:c>
      <x:c r="C4865" s="6" t="str">
        <x:v>8007004</x:v>
      </x:c>
      <x:c r="D4865" s="6" t="str"/>
      <x:c r="E4865" s="6" t="n">
        <x:v>3</x:v>
      </x:c>
      <x:c r="F4865" s="6" t="n">
        <x:v>2</x:v>
      </x:c>
      <x:c r="G4865" s="6" t="n">
        <x:v>0</x:v>
      </x:c>
      <x:c r="H4865" s="7" t="str"/>
      <x:c r="I4865" s="7" t="str">
        <x:v>[{"id": "2", "num": 2800}, {"id": "110251", "num": 1}, {"id": "111011", "num": 3}]</x:v>
      </x:c>
      <x:c r="J4865" s="6" t="str">
        <x:v>https://raw.githubusercontent.com/Mar-7th/StarRailRes/dbe8cdfcfb0bf657b9fe1cf92d5537f118ccb487/index_new/cn/character_skill_trees.json</x:v>
      </x:c>
    </x:row>
    <x:row r="4866" ht="38" customHeight="1">
      <x:c r="A4866" s="6" t="str">
        <x:v>8007004_4</x:v>
      </x:c>
      <x:c r="B4866" s="6" t="str">
        <x:v>8007</x:v>
      </x:c>
      <x:c r="C4866" s="6" t="str">
        <x:v>8007004</x:v>
      </x:c>
      <x:c r="D4866" s="6" t="str"/>
      <x:c r="E4866" s="6" t="n">
        <x:v>4</x:v>
      </x:c>
      <x:c r="F4866" s="6" t="n">
        <x:v>3</x:v>
      </x:c>
      <x:c r="G4866" s="6" t="n">
        <x:v>0</x:v>
      </x:c>
      <x:c r="H4866" s="7" t="str"/>
      <x:c r="I4866" s="7" t="str">
        <x:v>[{"id": "2", "num": 5600}, {"id": "110252", "num": 1}, {"id": "111012", "num": 1}]</x:v>
      </x:c>
      <x:c r="J4866" s="6" t="str">
        <x:v>https://raw.githubusercontent.com/Mar-7th/StarRailRes/dbe8cdfcfb0bf657b9fe1cf92d5537f118ccb487/index_new/cn/character_skill_trees.json</x:v>
      </x:c>
    </x:row>
    <x:row r="4867" ht="38" customHeight="1">
      <x:c r="A4867" s="6" t="str">
        <x:v>8007004_5</x:v>
      </x:c>
      <x:c r="B4867" s="6" t="str">
        <x:v>8007</x:v>
      </x:c>
      <x:c r="C4867" s="6" t="str">
        <x:v>8007004</x:v>
      </x:c>
      <x:c r="D4867" s="6" t="str"/>
      <x:c r="E4867" s="6" t="n">
        <x:v>5</x:v>
      </x:c>
      <x:c r="F4867" s="6" t="n">
        <x:v>4</x:v>
      </x:c>
      <x:c r="G4867" s="6" t="n">
        <x:v>0</x:v>
      </x:c>
      <x:c r="H4867" s="7" t="str"/>
      <x:c r="I4867" s="7" t="str">
        <x:v>[{"id": "2", "num": 12800}, {"id": "110252", "num": 3}, {"id": "111012", "num": 2}]</x:v>
      </x:c>
      <x:c r="J4867" s="6" t="str">
        <x:v>https://raw.githubusercontent.com/Mar-7th/StarRailRes/dbe8cdfcfb0bf657b9fe1cf92d5537f118ccb487/index_new/cn/character_skill_trees.json</x:v>
      </x:c>
    </x:row>
    <x:row r="4868" ht="38" customHeight="1">
      <x:c r="A4868" s="6" t="str">
        <x:v>8007004_6</x:v>
      </x:c>
      <x:c r="B4868" s="6" t="str">
        <x:v>8007</x:v>
      </x:c>
      <x:c r="C4868" s="6" t="str">
        <x:v>8007004</x:v>
      </x:c>
      <x:c r="D4868" s="6" t="str"/>
      <x:c r="E4868" s="6" t="n">
        <x:v>6</x:v>
      </x:c>
      <x:c r="F4868" s="6" t="n">
        <x:v>4</x:v>
      </x:c>
      <x:c r="G4868" s="6" t="n">
        <x:v>0</x:v>
      </x:c>
      <x:c r="H4868" s="7" t="str"/>
      <x:c r="I4868" s="7" t="str">
        <x:v>[{"id": "2", "num": 20000}, {"id": "110252", "num": 5}, {"id": "111012", "num": 5}]</x:v>
      </x:c>
      <x:c r="J4868" s="6" t="str">
        <x:v>https://raw.githubusercontent.com/Mar-7th/StarRailRes/dbe8cdfcfb0bf657b9fe1cf92d5537f118ccb487/index_new/cn/character_skill_trees.json</x:v>
      </x:c>
    </x:row>
    <x:row r="4869" ht="38" customHeight="1">
      <x:c r="A4869" s="6" t="str">
        <x:v>8007004_7</x:v>
      </x:c>
      <x:c r="B4869" s="6" t="str">
        <x:v>8007</x:v>
      </x:c>
      <x:c r="C4869" s="6" t="str">
        <x:v>8007004</x:v>
      </x:c>
      <x:c r="D4869" s="6" t="str"/>
      <x:c r="E4869" s="6" t="n">
        <x:v>7</x:v>
      </x:c>
      <x:c r="F4869" s="6" t="n">
        <x:v>5</x:v>
      </x:c>
      <x:c r="G4869" s="6" t="n">
        <x:v>0</x:v>
      </x:c>
      <x:c r="H4869" s="7" t="str"/>
      <x:c r="I4869" s="7" t="str">
        <x:v>[{"id": "2", "num": 28000}, {"id": "110253", "num": 2}, {"id": "111013", "num": 2}]</x:v>
      </x:c>
      <x:c r="J4869" s="6" t="str">
        <x:v>https://raw.githubusercontent.com/Mar-7th/StarRailRes/dbe8cdfcfb0bf657b9fe1cf92d5537f118ccb487/index_new/cn/character_skill_trees.json</x:v>
      </x:c>
    </x:row>
    <x:row r="4870" ht="53" customHeight="1">
      <x:c r="A4870" s="6" t="str">
        <x:v>8007004_8</x:v>
      </x:c>
      <x:c r="B4870" s="6" t="str">
        <x:v>8007</x:v>
      </x:c>
      <x:c r="C4870" s="6" t="str">
        <x:v>8007004</x:v>
      </x:c>
      <x:c r="D4870" s="6" t="str"/>
      <x:c r="E4870" s="6" t="n">
        <x:v>8</x:v>
      </x:c>
      <x:c r="F4870" s="6" t="n">
        <x:v>5</x:v>
      </x:c>
      <x:c r="G4870" s="6" t="n">
        <x:v>0</x:v>
      </x:c>
      <x:c r="H4870" s="7" t="str"/>
      <x:c r="I4870" s="7" t="str">
        <x:v>[{"id": "2", "num": 56000}, {"id": "110253", "num": 3}, {"id": "110506", "num": 1}, {"id": "111013", "num": 2}]</x:v>
      </x:c>
      <x:c r="J4870" s="6" t="str">
        <x:v>https://raw.githubusercontent.com/Mar-7th/StarRailRes/dbe8cdfcfb0bf657b9fe1cf92d5537f118ccb487/index_new/cn/character_skill_trees.json</x:v>
      </x:c>
    </x:row>
    <x:row r="4871" ht="38" customHeight="1">
      <x:c r="A4871" s="6" t="str">
        <x:v>8007004_9</x:v>
      </x:c>
      <x:c r="B4871" s="6" t="str">
        <x:v>8007</x:v>
      </x:c>
      <x:c r="C4871" s="6" t="str">
        <x:v>8007004</x:v>
      </x:c>
      <x:c r="D4871" s="6" t="str"/>
      <x:c r="E4871" s="6" t="n">
        <x:v>9</x:v>
      </x:c>
      <x:c r="F4871" s="6" t="n">
        <x:v>6</x:v>
      </x:c>
      <x:c r="G4871" s="6" t="n">
        <x:v>0</x:v>
      </x:c>
      <x:c r="H4871" s="7" t="str"/>
      <x:c r="I4871" s="7" t="str">
        <x:v>[{"id": "2", "num": 112000}, {"id": "110253", "num": 5}, {"id": "110506", "num": 1}]</x:v>
      </x:c>
      <x:c r="J4871" s="6" t="str">
        <x:v>https://raw.githubusercontent.com/Mar-7th/StarRailRes/dbe8cdfcfb0bf657b9fe1cf92d5537f118ccb487/index_new/cn/character_skill_trees.json</x:v>
      </x:c>
    </x:row>
    <x:row r="4872" ht="53" customHeight="1">
      <x:c r="A4872" s="6" t="str">
        <x:v>8007004_10</x:v>
      </x:c>
      <x:c r="B4872" s="6" t="str">
        <x:v>8007</x:v>
      </x:c>
      <x:c r="C4872" s="6" t="str">
        <x:v>8007004</x:v>
      </x:c>
      <x:c r="D4872" s="6" t="str"/>
      <x:c r="E4872" s="6" t="n">
        <x:v>10</x:v>
      </x:c>
      <x:c r="F4872" s="6" t="n">
        <x:v>6</x:v>
      </x:c>
      <x:c r="G4872" s="6" t="n">
        <x:v>0</x:v>
      </x:c>
      <x:c r="H4872" s="7" t="str"/>
      <x:c r="I4872" s="7" t="str">
        <x:v>[{"id": "2", "num": 192000}, {"id": "110253", "num": 9}, {"id": "241", "num": 1}, {"id": "110506", "num": 1}]</x:v>
      </x:c>
      <x:c r="J4872" s="6" t="str">
        <x:v>https://raw.githubusercontent.com/Mar-7th/StarRailRes/dbe8cdfcfb0bf657b9fe1cf92d5537f118ccb487/index_new/cn/character_skill_trees.json</x:v>
      </x:c>
    </x:row>
    <x:row r="4873" ht="20" customHeight="1">
      <x:c r="A4873" s="6" t="str">
        <x:v>8007007_1</x:v>
      </x:c>
      <x:c r="B4873" s="6" t="str">
        <x:v>8007</x:v>
      </x:c>
      <x:c r="C4873" s="6" t="str">
        <x:v>8007007</x:v>
      </x:c>
      <x:c r="D4873" s="6" t="str"/>
      <x:c r="E4873" s="6" t="n">
        <x:v>1</x:v>
      </x:c>
      <x:c r="F4873" s="6" t="n">
        <x:v>0</x:v>
      </x:c>
      <x:c r="G4873" s="6" t="n">
        <x:v>0</x:v>
      </x:c>
      <x:c r="H4873" s="7" t="str"/>
      <x:c r="I4873" s="7" t="str">
        <x:v>[]</x:v>
      </x:c>
      <x:c r="J4873" s="6" t="str">
        <x:v>https://raw.githubusercontent.com/Mar-7th/StarRailRes/dbe8cdfcfb0bf657b9fe1cf92d5537f118ccb487/index_new/cn/character_skill_trees.json</x:v>
      </x:c>
    </x:row>
    <x:row r="4874" ht="38" customHeight="1">
      <x:c r="A4874" s="6" t="str">
        <x:v>8007101_1</x:v>
      </x:c>
      <x:c r="B4874" s="6" t="str">
        <x:v>8007</x:v>
      </x:c>
      <x:c r="C4874" s="6" t="str">
        <x:v>8007101</x:v>
      </x:c>
      <x:c r="D4874" s="6" t="str">
        <x:v>追念之权杖</x:v>
      </x:c>
      <x:c r="E4874" s="6" t="n">
        <x:v>1</x:v>
      </x:c>
      <x:c r="F4874" s="6" t="n">
        <x:v>2</x:v>
      </x:c>
      <x:c r="G4874" s="6" t="n">
        <x:v>0</x:v>
      </x:c>
      <x:c r="H4874" s="7" t="str">
        <x:v>战斗开始时，开拓者的行动提前#1[i]%。首次召唤迷迷时，使迷迷获得#2[i]%充能。</x:v>
      </x:c>
      <x:c r="I4874" s="7" t="str">
        <x:v>[{"id": "2", "num": 4000}, {"id": "110251", "num": 2}, {"id": "110506", "num": 1}]</x:v>
      </x:c>
      <x:c r="J4874" s="6" t="str">
        <x:v>https://raw.githubusercontent.com/Mar-7th/StarRailRes/dbe8cdfcfb0bf657b9fe1cf92d5537f118ccb487/index_new/cn/character_skill_trees.json</x:v>
      </x:c>
    </x:row>
    <x:row r="4875" ht="53" customHeight="1">
      <x:c r="A4875" s="6" t="str">
        <x:v>8007102_1</x:v>
      </x:c>
      <x:c r="B4875" s="6" t="str">
        <x:v>8007</x:v>
      </x:c>
      <x:c r="C4875" s="6" t="str">
        <x:v>8007102</x:v>
      </x:c>
      <x:c r="D4875" s="6" t="str">
        <x:v>袖珍的事诗</x:v>
      </x:c>
      <x:c r="E4875" s="6" t="n">
        <x:v>1</x:v>
      </x:c>
      <x:c r="F4875" s="6" t="n">
        <x:v>4</x:v>
      </x:c>
      <x:c r="G4875" s="6" t="n">
        <x:v>0</x:v>
      </x:c>
      <x:c r="H4875" s="7" t="str">
        <x:v>迷迷施放【坏人！麻烦！】时，立即获得#1[i]%充能。</x:v>
      </x:c>
      <x:c r="I4875" s="7" t="str">
        <x:v>[{"id": "2", "num": 16000}, {"id": "110252", "num": 5}, {"id": "241", "num": 1}, {"id": "110506", "num": 1}]</x:v>
      </x:c>
      <x:c r="J4875" s="6" t="str">
        <x:v>https://raw.githubusercontent.com/Mar-7th/StarRailRes/dbe8cdfcfb0bf657b9fe1cf92d5537f118ccb487/index_new/cn/character_skill_trees.json</x:v>
      </x:c>
    </x:row>
    <x:row r="4876" ht="53" customHeight="1">
      <x:c r="A4876" s="6" t="str">
        <x:v>8007103_1</x:v>
      </x:c>
      <x:c r="B4876" s="6" t="str">
        <x:v>8007</x:v>
      </x:c>
      <x:c r="C4876" s="6" t="str">
        <x:v>8007103</x:v>
      </x:c>
      <x:c r="D4876" s="6" t="str">
        <x:v>磁石与长链</x:v>
      </x:c>
      <x:c r="E4876" s="6" t="n">
        <x:v>1</x:v>
      </x:c>
      <x:c r="F4876" s="6" t="n">
        <x:v>6</x:v>
      </x:c>
      <x:c r="G4876" s="6" t="n">
        <x:v>0</x:v>
      </x:c>
      <x:c r="H4876" s="7" t="str">
        <x:v>持有【迷迷的声援】的我方目标能量上限大于#1[i]点时，每超过#2[i]点，通过【迷迷的声援】造成的真实伤害倍率额外提高#3[i]%，最多提高#4[i]%。</x:v>
      </x:c>
      <x:c r="I4876" s="7" t="str">
        <x:v>[{"id": "2", "num": 128000}, {"id": "110253", "num": 6}, {"id": "241", "num": 1}, {"id": "110506", "num": 1}]</x:v>
      </x:c>
      <x:c r="J4876" s="6" t="str">
        <x:v>https://raw.githubusercontent.com/Mar-7th/StarRailRes/dbe8cdfcfb0bf657b9fe1cf92d5537f118ccb487/index_new/cn/character_skill_trees.json</x:v>
      </x:c>
    </x:row>
    <x:row r="4877" ht="38" customHeight="1">
      <x:c r="A4877" s="6" t="str">
        <x:v>8007201_1</x:v>
      </x:c>
      <x:c r="B4877" s="6" t="str">
        <x:v>8007</x:v>
      </x:c>
      <x:c r="C4877" s="6" t="str">
        <x:v>8007201</x:v>
      </x:c>
      <x:c r="D4877" s="6" t="str">
        <x:v>暴击伤害强化</x:v>
      </x:c>
      <x:c r="E4877" s="6" t="n">
        <x:v>1</x:v>
      </x:c>
      <x:c r="F4877" s="6" t="n">
        <x:v>0</x:v>
      </x:c>
      <x:c r="G4877" s="6" t="n">
        <x:v>1</x:v>
      </x:c>
      <x:c r="H4877" s="7" t="str"/>
      <x:c r="I4877" s="7" t="str">
        <x:v>[{"id": "2", "num": 2000}, {"id": "111011", "num": 2}]</x:v>
      </x:c>
      <x:c r="J4877" s="6" t="str">
        <x:v>https://raw.githubusercontent.com/Mar-7th/StarRailRes/dbe8cdfcfb0bf657b9fe1cf92d5537f118ccb487/index_new/cn/character_skill_trees.json</x:v>
      </x:c>
    </x:row>
    <x:row r="4878" ht="38" customHeight="1">
      <x:c r="A4878" s="6" t="str">
        <x:v>8007202_1</x:v>
      </x:c>
      <x:c r="B4878" s="6" t="str">
        <x:v>8007</x:v>
      </x:c>
      <x:c r="C4878" s="6" t="str">
        <x:v>8007202</x:v>
      </x:c>
      <x:c r="D4878" s="6" t="str">
        <x:v>攻击强化</x:v>
      </x:c>
      <x:c r="E4878" s="6" t="n">
        <x:v>1</x:v>
      </x:c>
      <x:c r="F4878" s="6" t="n">
        <x:v>2</x:v>
      </x:c>
      <x:c r="G4878" s="6" t="n">
        <x:v>0</x:v>
      </x:c>
      <x:c r="H4878" s="7" t="str"/>
      <x:c r="I4878" s="7" t="str">
        <x:v>[{"id": "2", "num": 3200}, {"id": "110251", "num": 1}, {"id": "111011", "num": 2}]</x:v>
      </x:c>
      <x:c r="J4878" s="6" t="str">
        <x:v>https://raw.githubusercontent.com/Mar-7th/StarRailRes/dbe8cdfcfb0bf657b9fe1cf92d5537f118ccb487/index_new/cn/character_skill_trees.json</x:v>
      </x:c>
    </x:row>
    <x:row r="4879" ht="38" customHeight="1">
      <x:c r="A4879" s="6" t="str">
        <x:v>8007203_1</x:v>
      </x:c>
      <x:c r="B4879" s="6" t="str">
        <x:v>8007</x:v>
      </x:c>
      <x:c r="C4879" s="6" t="str">
        <x:v>8007203</x:v>
      </x:c>
      <x:c r="D4879" s="6" t="str">
        <x:v>暴击伤害强化</x:v>
      </x:c>
      <x:c r="E4879" s="6" t="n">
        <x:v>1</x:v>
      </x:c>
      <x:c r="F4879" s="6" t="n">
        <x:v>3</x:v>
      </x:c>
      <x:c r="G4879" s="6" t="n">
        <x:v>0</x:v>
      </x:c>
      <x:c r="H4879" s="7" t="str"/>
      <x:c r="I4879" s="7" t="str">
        <x:v>[{"id": "2", "num": 7200}, {"id": "110252", "num": 2}, {"id": "111012", "num": 2}]</x:v>
      </x:c>
      <x:c r="J4879" s="6" t="str">
        <x:v>https://raw.githubusercontent.com/Mar-7th/StarRailRes/dbe8cdfcfb0bf657b9fe1cf92d5537f118ccb487/index_new/cn/character_skill_trees.json</x:v>
      </x:c>
    </x:row>
    <x:row r="4880" ht="38" customHeight="1">
      <x:c r="A4880" s="6" t="str">
        <x:v>8007204_1</x:v>
      </x:c>
      <x:c r="B4880" s="6" t="str">
        <x:v>8007</x:v>
      </x:c>
      <x:c r="C4880" s="6" t="str">
        <x:v>8007204</x:v>
      </x:c>
      <x:c r="D4880" s="6" t="str">
        <x:v>攻击强化</x:v>
      </x:c>
      <x:c r="E4880" s="6" t="n">
        <x:v>1</x:v>
      </x:c>
      <x:c r="F4880" s="6" t="n">
        <x:v>3</x:v>
      </x:c>
      <x:c r="G4880" s="6" t="n">
        <x:v>0</x:v>
      </x:c>
      <x:c r="H4880" s="7" t="str"/>
      <x:c r="I4880" s="7" t="str">
        <x:v>[{"id": "2", "num": 7200}, {"id": "110252", "num": 2}, {"id": "111012", "num": 2}]</x:v>
      </x:c>
      <x:c r="J4880" s="6" t="str">
        <x:v>https://raw.githubusercontent.com/Mar-7th/StarRailRes/dbe8cdfcfb0bf657b9fe1cf92d5537f118ccb487/index_new/cn/character_skill_trees.json</x:v>
      </x:c>
    </x:row>
    <x:row r="4881" ht="38" customHeight="1">
      <x:c r="A4881" s="6" t="str">
        <x:v>8007205_1</x:v>
      </x:c>
      <x:c r="B4881" s="6" t="str">
        <x:v>8007</x:v>
      </x:c>
      <x:c r="C4881" s="6" t="str">
        <x:v>8007205</x:v>
      </x:c>
      <x:c r="D4881" s="6" t="str">
        <x:v>暴击伤害强化</x:v>
      </x:c>
      <x:c r="E4881" s="6" t="n">
        <x:v>1</x:v>
      </x:c>
      <x:c r="F4881" s="6" t="n">
        <x:v>4</x:v>
      </x:c>
      <x:c r="G4881" s="6" t="n">
        <x:v>0</x:v>
      </x:c>
      <x:c r="H4881" s="7" t="str"/>
      <x:c r="I4881" s="7" t="str">
        <x:v>[{"id": "2", "num": 15200}, {"id": "110252", "num": 5}, {"id": "111012", "num": 2}]</x:v>
      </x:c>
      <x:c r="J4881" s="6" t="str">
        <x:v>https://raw.githubusercontent.com/Mar-7th/StarRailRes/dbe8cdfcfb0bf657b9fe1cf92d5537f118ccb487/index_new/cn/character_skill_trees.json</x:v>
      </x:c>
    </x:row>
    <x:row r="4882" ht="38" customHeight="1">
      <x:c r="A4882" s="6" t="str">
        <x:v>8007206_1</x:v>
      </x:c>
      <x:c r="B4882" s="6" t="str">
        <x:v>8007</x:v>
      </x:c>
      <x:c r="C4882" s="6" t="str">
        <x:v>8007206</x:v>
      </x:c>
      <x:c r="D4882" s="6" t="str">
        <x:v>生命强化</x:v>
      </x:c>
      <x:c r="E4882" s="6" t="n">
        <x:v>1</x:v>
      </x:c>
      <x:c r="F4882" s="6" t="n">
        <x:v>5</x:v>
      </x:c>
      <x:c r="G4882" s="6" t="n">
        <x:v>0</x:v>
      </x:c>
      <x:c r="H4882" s="7" t="str"/>
      <x:c r="I4882" s="7" t="str">
        <x:v>[{"id": "2", "num": 36000}, {"id": "110253", "num": 2}, {"id": "111013", "num": 2}]</x:v>
      </x:c>
      <x:c r="J4882" s="6" t="str">
        <x:v>https://raw.githubusercontent.com/Mar-7th/StarRailRes/dbe8cdfcfb0bf657b9fe1cf92d5537f118ccb487/index_new/cn/character_skill_trees.json</x:v>
      </x:c>
    </x:row>
    <x:row r="4883" ht="38" customHeight="1">
      <x:c r="A4883" s="6" t="str">
        <x:v>8007207_1</x:v>
      </x:c>
      <x:c r="B4883" s="6" t="str">
        <x:v>8007</x:v>
      </x:c>
      <x:c r="C4883" s="6" t="str">
        <x:v>8007207</x:v>
      </x:c>
      <x:c r="D4883" s="6" t="str">
        <x:v>暴击伤害强化</x:v>
      </x:c>
      <x:c r="E4883" s="6" t="n">
        <x:v>1</x:v>
      </x:c>
      <x:c r="F4883" s="6" t="n">
        <x:v>5</x:v>
      </x:c>
      <x:c r="G4883" s="6" t="n">
        <x:v>0</x:v>
      </x:c>
      <x:c r="H4883" s="7" t="str"/>
      <x:c r="I4883" s="7" t="str">
        <x:v>[{"id": "2", "num": 36000}, {"id": "110253", "num": 2}, {"id": "111013", "num": 2}]</x:v>
      </x:c>
      <x:c r="J4883" s="6" t="str">
        <x:v>https://raw.githubusercontent.com/Mar-7th/StarRailRes/dbe8cdfcfb0bf657b9fe1cf92d5537f118ccb487/index_new/cn/character_skill_trees.json</x:v>
      </x:c>
    </x:row>
    <x:row r="4884" ht="38" customHeight="1">
      <x:c r="A4884" s="6" t="str">
        <x:v>8007208_1</x:v>
      </x:c>
      <x:c r="B4884" s="6" t="str">
        <x:v>8007</x:v>
      </x:c>
      <x:c r="C4884" s="6" t="str">
        <x:v>8007208</x:v>
      </x:c>
      <x:c r="D4884" s="6" t="str">
        <x:v>攻击强化</x:v>
      </x:c>
      <x:c r="E4884" s="6" t="n">
        <x:v>1</x:v>
      </x:c>
      <x:c r="F4884" s="6" t="n">
        <x:v>6</x:v>
      </x:c>
      <x:c r="G4884" s="6" t="n">
        <x:v>0</x:v>
      </x:c>
      <x:c r="H4884" s="7" t="str"/>
      <x:c r="I4884" s="7" t="str">
        <x:v>[{"id": "2", "num": 112000}, {"id": "110253", "num": 5}, {"id": "111013", "num": 3}]</x:v>
      </x:c>
      <x:c r="J4884" s="6" t="str">
        <x:v>https://raw.githubusercontent.com/Mar-7th/StarRailRes/dbe8cdfcfb0bf657b9fe1cf92d5537f118ccb487/index_new/cn/character_skill_trees.json</x:v>
      </x:c>
    </x:row>
    <x:row r="4885" ht="38" customHeight="1">
      <x:c r="A4885" s="6" t="str">
        <x:v>8007209_1</x:v>
      </x:c>
      <x:c r="B4885" s="6" t="str">
        <x:v>8007</x:v>
      </x:c>
      <x:c r="C4885" s="6" t="str">
        <x:v>8007209</x:v>
      </x:c>
      <x:c r="D4885" s="6" t="str">
        <x:v>生命强化</x:v>
      </x:c>
      <x:c r="E4885" s="6" t="n">
        <x:v>1</x:v>
      </x:c>
      <x:c r="F4885" s="6" t="n">
        <x:v>0</x:v>
      </x:c>
      <x:c r="G4885" s="6" t="n">
        <x:v>75</x:v>
      </x:c>
      <x:c r="H4885" s="7" t="str"/>
      <x:c r="I4885" s="7" t="str">
        <x:v>[{"id": "2", "num": 128000}, {"id": "110253", "num": 6}, {"id": "111013", "num": 6}]</x:v>
      </x:c>
      <x:c r="J4885" s="6" t="str">
        <x:v>https://raw.githubusercontent.com/Mar-7th/StarRailRes/dbe8cdfcfb0bf657b9fe1cf92d5537f118ccb487/index_new/cn/character_skill_trees.json</x:v>
      </x:c>
    </x:row>
    <x:row r="4886" ht="38" customHeight="1">
      <x:c r="A4886" s="6" t="str">
        <x:v>8007210_1</x:v>
      </x:c>
      <x:c r="B4886" s="6" t="str">
        <x:v>8007</x:v>
      </x:c>
      <x:c r="C4886" s="6" t="str">
        <x:v>8007210</x:v>
      </x:c>
      <x:c r="D4886" s="6" t="str">
        <x:v>暴击伤害强化</x:v>
      </x:c>
      <x:c r="E4886" s="6" t="n">
        <x:v>1</x:v>
      </x:c>
      <x:c r="F4886" s="6" t="n">
        <x:v>0</x:v>
      </x:c>
      <x:c r="G4886" s="6" t="n">
        <x:v>80</x:v>
      </x:c>
      <x:c r="H4886" s="7" t="str"/>
      <x:c r="I4886" s="7" t="str">
        <x:v>[{"id": "2", "num": 128000}, {"id": "110253", "num": 6}, {"id": "111013", "num": 6}]</x:v>
      </x:c>
      <x:c r="J4886" s="6" t="str">
        <x:v>https://raw.githubusercontent.com/Mar-7th/StarRailRes/dbe8cdfcfb0bf657b9fe1cf92d5537f118ccb487/index_new/cn/character_skill_trees.json</x:v>
      </x:c>
    </x:row>
    <x:row r="4887" ht="20" customHeight="1">
      <x:c r="A4887" s="6" t="str">
        <x:v>8007301_1</x:v>
      </x:c>
      <x:c r="B4887" s="6" t="str">
        <x:v>8007</x:v>
      </x:c>
      <x:c r="C4887" s="6" t="str">
        <x:v>8007301</x:v>
      </x:c>
      <x:c r="D4887" s="6" t="str">
        <x:v>坏人！麻烦！</x:v>
      </x:c>
      <x:c r="E4887" s="6" t="n">
        <x:v>1</x:v>
      </x:c>
      <x:c r="F4887" s="6" t="n">
        <x:v>0</x:v>
      </x:c>
      <x:c r="G4887" s="6" t="n">
        <x:v>0</x:v>
      </x:c>
      <x:c r="H4887" s="7" t="str"/>
      <x:c r="I4887" s="7" t="str">
        <x:v>[]</x:v>
      </x:c>
      <x:c r="J4887" s="6" t="str">
        <x:v>https://raw.githubusercontent.com/Mar-7th/StarRailRes/dbe8cdfcfb0bf657b9fe1cf92d5537f118ccb487/index_new/cn/character_skill_trees.json</x:v>
      </x:c>
    </x:row>
    <x:row r="4888" ht="38" customHeight="1">
      <x:c r="A4888" s="6" t="str">
        <x:v>8007301_2</x:v>
      </x:c>
      <x:c r="B4888" s="6" t="str">
        <x:v>8007</x:v>
      </x:c>
      <x:c r="C4888" s="6" t="str">
        <x:v>8007301</x:v>
      </x:c>
      <x:c r="D4888" s="6" t="str">
        <x:v>坏人！麻烦！</x:v>
      </x:c>
      <x:c r="E4888" s="6" t="n">
        <x:v>2</x:v>
      </x:c>
      <x:c r="F4888" s="6" t="n">
        <x:v>2</x:v>
      </x:c>
      <x:c r="G4888" s="6" t="n">
        <x:v>0</x:v>
      </x:c>
      <x:c r="H4888" s="7" t="str"/>
      <x:c r="I4888" s="7" t="str">
        <x:v>[{"id": "2", "num": 2800}, {"id": "110251", "num": 1}, {"id": "111011", "num": 3}]</x:v>
      </x:c>
      <x:c r="J4888" s="6" t="str">
        <x:v>https://raw.githubusercontent.com/Mar-7th/StarRailRes/dbe8cdfcfb0bf657b9fe1cf92d5537f118ccb487/index_new/cn/character_skill_trees.json</x:v>
      </x:c>
    </x:row>
    <x:row r="4889" ht="38" customHeight="1">
      <x:c r="A4889" s="6" t="str">
        <x:v>8007301_3</x:v>
      </x:c>
      <x:c r="B4889" s="6" t="str">
        <x:v>8007</x:v>
      </x:c>
      <x:c r="C4889" s="6" t="str">
        <x:v>8007301</x:v>
      </x:c>
      <x:c r="D4889" s="6" t="str">
        <x:v>坏人！麻烦！</x:v>
      </x:c>
      <x:c r="E4889" s="6" t="n">
        <x:v>3</x:v>
      </x:c>
      <x:c r="F4889" s="6" t="n">
        <x:v>3</x:v>
      </x:c>
      <x:c r="G4889" s="6" t="n">
        <x:v>0</x:v>
      </x:c>
      <x:c r="H4889" s="7" t="str"/>
      <x:c r="I4889" s="7" t="str">
        <x:v>[{"id": "2", "num": 5600}, {"id": "110252", "num": 1}, {"id": "111012", "num": 1}]</x:v>
      </x:c>
      <x:c r="J4889" s="6" t="str">
        <x:v>https://raw.githubusercontent.com/Mar-7th/StarRailRes/dbe8cdfcfb0bf657b9fe1cf92d5537f118ccb487/index_new/cn/character_skill_trees.json</x:v>
      </x:c>
    </x:row>
    <x:row r="4890" ht="38" customHeight="1">
      <x:c r="A4890" s="6" t="str">
        <x:v>8007301_4</x:v>
      </x:c>
      <x:c r="B4890" s="6" t="str">
        <x:v>8007</x:v>
      </x:c>
      <x:c r="C4890" s="6" t="str">
        <x:v>8007301</x:v>
      </x:c>
      <x:c r="D4890" s="6" t="str">
        <x:v>坏人！麻烦！</x:v>
      </x:c>
      <x:c r="E4890" s="6" t="n">
        <x:v>4</x:v>
      </x:c>
      <x:c r="F4890" s="6" t="n">
        <x:v>4</x:v>
      </x:c>
      <x:c r="G4890" s="6" t="n">
        <x:v>0</x:v>
      </x:c>
      <x:c r="H4890" s="7" t="str"/>
      <x:c r="I4890" s="7" t="str">
        <x:v>[{"id": "2", "num": 12800}, {"id": "110252", "num": 3}, {"id": "111012", "num": 2}]</x:v>
      </x:c>
      <x:c r="J4890" s="6" t="str">
        <x:v>https://raw.githubusercontent.com/Mar-7th/StarRailRes/dbe8cdfcfb0bf657b9fe1cf92d5537f118ccb487/index_new/cn/character_skill_trees.json</x:v>
      </x:c>
    </x:row>
    <x:row r="4891" ht="38" customHeight="1">
      <x:c r="A4891" s="6" t="str">
        <x:v>8007301_5</x:v>
      </x:c>
      <x:c r="B4891" s="6" t="str">
        <x:v>8007</x:v>
      </x:c>
      <x:c r="C4891" s="6" t="str">
        <x:v>8007301</x:v>
      </x:c>
      <x:c r="D4891" s="6" t="str">
        <x:v>坏人！麻烦！</x:v>
      </x:c>
      <x:c r="E4891" s="6" t="n">
        <x:v>5</x:v>
      </x:c>
      <x:c r="F4891" s="6" t="n">
        <x:v>5</x:v>
      </x:c>
      <x:c r="G4891" s="6" t="n">
        <x:v>0</x:v>
      </x:c>
      <x:c r="H4891" s="7" t="str"/>
      <x:c r="I4891" s="7" t="str">
        <x:v>[{"id": "2", "num": 28000}, {"id": "110253", "num": 2}, {"id": "111013", "num": 2}]</x:v>
      </x:c>
      <x:c r="J4891" s="6" t="str">
        <x:v>https://raw.githubusercontent.com/Mar-7th/StarRailRes/dbe8cdfcfb0bf657b9fe1cf92d5537f118ccb487/index_new/cn/character_skill_trees.json</x:v>
      </x:c>
    </x:row>
    <x:row r="4892" ht="38" customHeight="1">
      <x:c r="A4892" s="6" t="str">
        <x:v>8007301_6</x:v>
      </x:c>
      <x:c r="B4892" s="6" t="str">
        <x:v>8007</x:v>
      </x:c>
      <x:c r="C4892" s="6" t="str">
        <x:v>8007301</x:v>
      </x:c>
      <x:c r="D4892" s="6" t="str">
        <x:v>坏人！麻烦！</x:v>
      </x:c>
      <x:c r="E4892" s="6" t="n">
        <x:v>6</x:v>
      </x:c>
      <x:c r="F4892" s="6" t="n">
        <x:v>6</x:v>
      </x:c>
      <x:c r="G4892" s="6" t="n">
        <x:v>0</x:v>
      </x:c>
      <x:c r="H4892" s="7" t="str"/>
      <x:c r="I4892" s="7" t="str">
        <x:v>[{"id": "2", "num": 112000}, {"id": "110253", "num": 5}, {"id": "111013", "num": 2}]</x:v>
      </x:c>
      <x:c r="J4892" s="6" t="str">
        <x:v>https://raw.githubusercontent.com/Mar-7th/StarRailRes/dbe8cdfcfb0bf657b9fe1cf92d5537f118ccb487/index_new/cn/character_skill_trees.json</x:v>
      </x:c>
    </x:row>
    <x:row r="4893" ht="20" customHeight="1">
      <x:c r="A4893" s="6" t="str">
        <x:v>8007302_1</x:v>
      </x:c>
      <x:c r="B4893" s="6" t="str">
        <x:v>8007</x:v>
      </x:c>
      <x:c r="C4893" s="6" t="str">
        <x:v>8007302</x:v>
      </x:c>
      <x:c r="D4893" s="6" t="str">
        <x:v>伙伴！一起！</x:v>
      </x:c>
      <x:c r="E4893" s="6" t="n">
        <x:v>1</x:v>
      </x:c>
      <x:c r="F4893" s="6" t="n">
        <x:v>0</x:v>
      </x:c>
      <x:c r="G4893" s="6" t="n">
        <x:v>0</x:v>
      </x:c>
      <x:c r="H4893" s="7" t="str"/>
      <x:c r="I4893" s="7" t="str">
        <x:v>[]</x:v>
      </x:c>
      <x:c r="J4893" s="6" t="str">
        <x:v>https://raw.githubusercontent.com/Mar-7th/StarRailRes/dbe8cdfcfb0bf657b9fe1cf92d5537f118ccb487/index_new/cn/character_skill_trees.json</x:v>
      </x:c>
    </x:row>
    <x:row r="4894" ht="38" customHeight="1">
      <x:c r="A4894" s="6" t="str">
        <x:v>8007302_2</x:v>
      </x:c>
      <x:c r="B4894" s="6" t="str">
        <x:v>8007</x:v>
      </x:c>
      <x:c r="C4894" s="6" t="str">
        <x:v>8007302</x:v>
      </x:c>
      <x:c r="D4894" s="6" t="str">
        <x:v>伙伴！一起！</x:v>
      </x:c>
      <x:c r="E4894" s="6" t="n">
        <x:v>2</x:v>
      </x:c>
      <x:c r="F4894" s="6" t="n">
        <x:v>2</x:v>
      </x:c>
      <x:c r="G4894" s="6" t="n">
        <x:v>0</x:v>
      </x:c>
      <x:c r="H4894" s="7" t="str"/>
      <x:c r="I4894" s="7" t="str">
        <x:v>[{"id": "2", "num": 2800}, {"id": "110251", "num": 1}, {"id": "111011", "num": 3}]</x:v>
      </x:c>
      <x:c r="J4894" s="6" t="str">
        <x:v>https://raw.githubusercontent.com/Mar-7th/StarRailRes/dbe8cdfcfb0bf657b9fe1cf92d5537f118ccb487/index_new/cn/character_skill_trees.json</x:v>
      </x:c>
    </x:row>
    <x:row r="4895" ht="38" customHeight="1">
      <x:c r="A4895" s="6" t="str">
        <x:v>8007302_3</x:v>
      </x:c>
      <x:c r="B4895" s="6" t="str">
        <x:v>8007</x:v>
      </x:c>
      <x:c r="C4895" s="6" t="str">
        <x:v>8007302</x:v>
      </x:c>
      <x:c r="D4895" s="6" t="str">
        <x:v>伙伴！一起！</x:v>
      </x:c>
      <x:c r="E4895" s="6" t="n">
        <x:v>3</x:v>
      </x:c>
      <x:c r="F4895" s="6" t="n">
        <x:v>3</x:v>
      </x:c>
      <x:c r="G4895" s="6" t="n">
        <x:v>0</x:v>
      </x:c>
      <x:c r="H4895" s="7" t="str"/>
      <x:c r="I4895" s="7" t="str">
        <x:v>[{"id": "2", "num": 5600}, {"id": "110252", "num": 1}, {"id": "111012", "num": 1}]</x:v>
      </x:c>
      <x:c r="J4895" s="6" t="str">
        <x:v>https://raw.githubusercontent.com/Mar-7th/StarRailRes/dbe8cdfcfb0bf657b9fe1cf92d5537f118ccb487/index_new/cn/character_skill_trees.json</x:v>
      </x:c>
    </x:row>
    <x:row r="4896" ht="38" customHeight="1">
      <x:c r="A4896" s="6" t="str">
        <x:v>8007302_4</x:v>
      </x:c>
      <x:c r="B4896" s="6" t="str">
        <x:v>8007</x:v>
      </x:c>
      <x:c r="C4896" s="6" t="str">
        <x:v>8007302</x:v>
      </x:c>
      <x:c r="D4896" s="6" t="str">
        <x:v>伙伴！一起！</x:v>
      </x:c>
      <x:c r="E4896" s="6" t="n">
        <x:v>4</x:v>
      </x:c>
      <x:c r="F4896" s="6" t="n">
        <x:v>4</x:v>
      </x:c>
      <x:c r="G4896" s="6" t="n">
        <x:v>0</x:v>
      </x:c>
      <x:c r="H4896" s="7" t="str"/>
      <x:c r="I4896" s="7" t="str">
        <x:v>[{"id": "2", "num": 12800}, {"id": "110252", "num": 3}, {"id": "111012", "num": 2}]</x:v>
      </x:c>
      <x:c r="J4896" s="6" t="str">
        <x:v>https://raw.githubusercontent.com/Mar-7th/StarRailRes/dbe8cdfcfb0bf657b9fe1cf92d5537f118ccb487/index_new/cn/character_skill_trees.json</x:v>
      </x:c>
    </x:row>
    <x:row r="4897" ht="38" customHeight="1">
      <x:c r="A4897" s="6" t="str">
        <x:v>8007302_5</x:v>
      </x:c>
      <x:c r="B4897" s="6" t="str">
        <x:v>8007</x:v>
      </x:c>
      <x:c r="C4897" s="6" t="str">
        <x:v>8007302</x:v>
      </x:c>
      <x:c r="D4897" s="6" t="str">
        <x:v>伙伴！一起！</x:v>
      </x:c>
      <x:c r="E4897" s="6" t="n">
        <x:v>5</x:v>
      </x:c>
      <x:c r="F4897" s="6" t="n">
        <x:v>5</x:v>
      </x:c>
      <x:c r="G4897" s="6" t="n">
        <x:v>0</x:v>
      </x:c>
      <x:c r="H4897" s="7" t="str"/>
      <x:c r="I4897" s="7" t="str">
        <x:v>[{"id": "2", "num": 28000}, {"id": "110253", "num": 2}, {"id": "111013", "num": 2}]</x:v>
      </x:c>
      <x:c r="J4897" s="6" t="str">
        <x:v>https://raw.githubusercontent.com/Mar-7th/StarRailRes/dbe8cdfcfb0bf657b9fe1cf92d5537f118ccb487/index_new/cn/character_skill_trees.json</x:v>
      </x:c>
    </x:row>
    <x:row r="4898" ht="38" customHeight="1">
      <x:c r="A4898" s="6" t="str">
        <x:v>8007302_6</x:v>
      </x:c>
      <x:c r="B4898" s="6" t="str">
        <x:v>8007</x:v>
      </x:c>
      <x:c r="C4898" s="6" t="str">
        <x:v>8007302</x:v>
      </x:c>
      <x:c r="D4898" s="6" t="str">
        <x:v>伙伴！一起！</x:v>
      </x:c>
      <x:c r="E4898" s="6" t="n">
        <x:v>6</x:v>
      </x:c>
      <x:c r="F4898" s="6" t="n">
        <x:v>6</x:v>
      </x:c>
      <x:c r="G4898" s="6" t="n">
        <x:v>0</x:v>
      </x:c>
      <x:c r="H4898" s="7" t="str"/>
      <x:c r="I4898" s="7" t="str">
        <x:v>[{"id": "2", "num": 112000}, {"id": "110253", "num": 5}, {"id": "111013", "num": 2}]</x:v>
      </x:c>
      <x:c r="J4898" s="6" t="str">
        <x:v>https://raw.githubusercontent.com/Mar-7th/StarRailRes/dbe8cdfcfb0bf657b9fe1cf92d5537f118ccb487/index_new/cn/character_skill_trees.json</x:v>
      </x:c>
    </x:row>
    <x:row r="4899" ht="38" customHeight="1">
      <x:c r="A4899" s="6" t="str">
        <x:v>8007501_1</x:v>
      </x:c>
      <x:c r="B4899" s="6" t="str">
        <x:v>8007</x:v>
      </x:c>
      <x:c r="C4899" s="6" t="str">
        <x:v>8007501</x:v>
      </x:c>
      <x:c r="D4899" s="6" t="str">
        <x:v>未完的尾声</x:v>
      </x:c>
      <x:c r="E4899" s="6" t="n">
        <x:v>1</x:v>
      </x:c>
      <x:c r="F4899" s="6" t="n">
        <x:v>0</x:v>
      </x:c>
      <x:c r="G4899" s="6" t="n">
        <x:v>0</x:v>
      </x:c>
      <x:c r="H4899" s="7" t="str">
        <x:v>施放终结技后，获得1层【史诗】，最多持有#1[i]层。持有【史诗】且迷迷在场时，普攻强化为【明天，一同写下！】。</x:v>
      </x:c>
      <x:c r="I4899" s="7" t="str">
        <x:v>[]</x:v>
      </x:c>
      <x:c r="J4899" s="6" t="str">
        <x:v>https://raw.githubusercontent.com/Mar-7th/StarRailRes/dbe8cdfcfb0bf657b9fe1cf92d5537f118ccb487/index_new/cn/character_skill_trees.json</x:v>
      </x:c>
    </x:row>
    <x:row r="4900" ht="20" customHeight="1">
      <x:c r="A4900" s="6" t="str">
        <x:v>8008001_1</x:v>
      </x:c>
      <x:c r="B4900" s="6" t="str">
        <x:v>8008</x:v>
      </x:c>
      <x:c r="C4900" s="6" t="str">
        <x:v>8008001</x:v>
      </x:c>
      <x:c r="D4900" s="6" t="str"/>
      <x:c r="E4900" s="6" t="n">
        <x:v>1</x:v>
      </x:c>
      <x:c r="F4900" s="6" t="n">
        <x:v>0</x:v>
      </x:c>
      <x:c r="G4900" s="6" t="n">
        <x:v>0</x:v>
      </x:c>
      <x:c r="H4900" s="7" t="str"/>
      <x:c r="I4900" s="7" t="str">
        <x:v>[]</x:v>
      </x:c>
      <x:c r="J4900" s="6" t="str">
        <x:v>https://raw.githubusercontent.com/Mar-7th/StarRailRes/dbe8cdfcfb0bf657b9fe1cf92d5537f118ccb487/index_new/cn/character_skill_trees.json</x:v>
      </x:c>
    </x:row>
    <x:row r="4901" ht="38" customHeight="1">
      <x:c r="A4901" s="6" t="str">
        <x:v>8008001_2</x:v>
      </x:c>
      <x:c r="B4901" s="6" t="str">
        <x:v>8008</x:v>
      </x:c>
      <x:c r="C4901" s="6" t="str">
        <x:v>8008001</x:v>
      </x:c>
      <x:c r="D4901" s="6" t="str"/>
      <x:c r="E4901" s="6" t="n">
        <x:v>2</x:v>
      </x:c>
      <x:c r="F4901" s="6" t="n">
        <x:v>2</x:v>
      </x:c>
      <x:c r="G4901" s="6" t="n">
        <x:v>0</x:v>
      </x:c>
      <x:c r="H4901" s="7" t="str"/>
      <x:c r="I4901" s="7" t="str">
        <x:v>[{"id": "2", "num": 2800}, {"id": "110251", "num": 1}, {"id": "111011", "num": 3}]</x:v>
      </x:c>
      <x:c r="J4901" s="6" t="str">
        <x:v>https://raw.githubusercontent.com/Mar-7th/StarRailRes/dbe8cdfcfb0bf657b9fe1cf92d5537f118ccb487/index_new/cn/character_skill_trees.json</x:v>
      </x:c>
    </x:row>
    <x:row r="4902" ht="38" customHeight="1">
      <x:c r="A4902" s="6" t="str">
        <x:v>8008001_3</x:v>
      </x:c>
      <x:c r="B4902" s="6" t="str">
        <x:v>8008</x:v>
      </x:c>
      <x:c r="C4902" s="6" t="str">
        <x:v>8008001</x:v>
      </x:c>
      <x:c r="D4902" s="6" t="str"/>
      <x:c r="E4902" s="6" t="n">
        <x:v>3</x:v>
      </x:c>
      <x:c r="F4902" s="6" t="n">
        <x:v>3</x:v>
      </x:c>
      <x:c r="G4902" s="6" t="n">
        <x:v>0</x:v>
      </x:c>
      <x:c r="H4902" s="7" t="str"/>
      <x:c r="I4902" s="7" t="str">
        <x:v>[{"id": "2", "num": 5600}, {"id": "110252", "num": 1}, {"id": "111012", "num": 1}]</x:v>
      </x:c>
      <x:c r="J4902" s="6" t="str">
        <x:v>https://raw.githubusercontent.com/Mar-7th/StarRailRes/dbe8cdfcfb0bf657b9fe1cf92d5537f118ccb487/index_new/cn/character_skill_trees.json</x:v>
      </x:c>
    </x:row>
    <x:row r="4903" ht="38" customHeight="1">
      <x:c r="A4903" s="6" t="str">
        <x:v>8008001_4</x:v>
      </x:c>
      <x:c r="B4903" s="6" t="str">
        <x:v>8008</x:v>
      </x:c>
      <x:c r="C4903" s="6" t="str">
        <x:v>8008001</x:v>
      </x:c>
      <x:c r="D4903" s="6" t="str"/>
      <x:c r="E4903" s="6" t="n">
        <x:v>4</x:v>
      </x:c>
      <x:c r="F4903" s="6" t="n">
        <x:v>4</x:v>
      </x:c>
      <x:c r="G4903" s="6" t="n">
        <x:v>0</x:v>
      </x:c>
      <x:c r="H4903" s="7" t="str"/>
      <x:c r="I4903" s="7" t="str">
        <x:v>[{"id": "2", "num": 12800}, {"id": "110252", "num": 3}, {"id": "111012", "num": 2}]</x:v>
      </x:c>
      <x:c r="J4903" s="6" t="str">
        <x:v>https://raw.githubusercontent.com/Mar-7th/StarRailRes/dbe8cdfcfb0bf657b9fe1cf92d5537f118ccb487/index_new/cn/character_skill_trees.json</x:v>
      </x:c>
    </x:row>
    <x:row r="4904" ht="38" customHeight="1">
      <x:c r="A4904" s="6" t="str">
        <x:v>8008001_5</x:v>
      </x:c>
      <x:c r="B4904" s="6" t="str">
        <x:v>8008</x:v>
      </x:c>
      <x:c r="C4904" s="6" t="str">
        <x:v>8008001</x:v>
      </x:c>
      <x:c r="D4904" s="6" t="str"/>
      <x:c r="E4904" s="6" t="n">
        <x:v>5</x:v>
      </x:c>
      <x:c r="F4904" s="6" t="n">
        <x:v>5</x:v>
      </x:c>
      <x:c r="G4904" s="6" t="n">
        <x:v>0</x:v>
      </x:c>
      <x:c r="H4904" s="7" t="str"/>
      <x:c r="I4904" s="7" t="str">
        <x:v>[{"id": "2", "num": 28000}, {"id": "110253", "num": 2}, {"id": "111013", "num": 2}]</x:v>
      </x:c>
      <x:c r="J4904" s="6" t="str">
        <x:v>https://raw.githubusercontent.com/Mar-7th/StarRailRes/dbe8cdfcfb0bf657b9fe1cf92d5537f118ccb487/index_new/cn/character_skill_trees.json</x:v>
      </x:c>
    </x:row>
    <x:row r="4905" ht="38" customHeight="1">
      <x:c r="A4905" s="6" t="str">
        <x:v>8008001_6</x:v>
      </x:c>
      <x:c r="B4905" s="6" t="str">
        <x:v>8008</x:v>
      </x:c>
      <x:c r="C4905" s="6" t="str">
        <x:v>8008001</x:v>
      </x:c>
      <x:c r="D4905" s="6" t="str"/>
      <x:c r="E4905" s="6" t="n">
        <x:v>6</x:v>
      </x:c>
      <x:c r="F4905" s="6" t="n">
        <x:v>6</x:v>
      </x:c>
      <x:c r="G4905" s="6" t="n">
        <x:v>0</x:v>
      </x:c>
      <x:c r="H4905" s="7" t="str"/>
      <x:c r="I4905" s="7" t="str">
        <x:v>[{"id": "2", "num": 112000}, {"id": "110253", "num": 5}, {"id": "111013", "num": 2}]</x:v>
      </x:c>
      <x:c r="J4905" s="6" t="str">
        <x:v>https://raw.githubusercontent.com/Mar-7th/StarRailRes/dbe8cdfcfb0bf657b9fe1cf92d5537f118ccb487/index_new/cn/character_skill_trees.json</x:v>
      </x:c>
    </x:row>
    <x:row r="4906" ht="20" customHeight="1">
      <x:c r="A4906" s="6" t="str">
        <x:v>8008002_1</x:v>
      </x:c>
      <x:c r="B4906" s="6" t="str">
        <x:v>8008</x:v>
      </x:c>
      <x:c r="C4906" s="6" t="str">
        <x:v>8008002</x:v>
      </x:c>
      <x:c r="D4906" s="6" t="str"/>
      <x:c r="E4906" s="6" t="n">
        <x:v>1</x:v>
      </x:c>
      <x:c r="F4906" s="6" t="n">
        <x:v>0</x:v>
      </x:c>
      <x:c r="G4906" s="6" t="n">
        <x:v>0</x:v>
      </x:c>
      <x:c r="H4906" s="7" t="str"/>
      <x:c r="I4906" s="7" t="str">
        <x:v>[]</x:v>
      </x:c>
      <x:c r="J4906" s="6" t="str">
        <x:v>https://raw.githubusercontent.com/Mar-7th/StarRailRes/dbe8cdfcfb0bf657b9fe1cf92d5537f118ccb487/index_new/cn/character_skill_trees.json</x:v>
      </x:c>
    </x:row>
    <x:row r="4907" ht="38" customHeight="1">
      <x:c r="A4907" s="6" t="str">
        <x:v>8008002_2</x:v>
      </x:c>
      <x:c r="B4907" s="6" t="str">
        <x:v>8008</x:v>
      </x:c>
      <x:c r="C4907" s="6" t="str">
        <x:v>8008002</x:v>
      </x:c>
      <x:c r="D4907" s="6" t="str"/>
      <x:c r="E4907" s="6" t="n">
        <x:v>2</x:v>
      </x:c>
      <x:c r="F4907" s="6" t="n">
        <x:v>1</x:v>
      </x:c>
      <x:c r="G4907" s="6" t="n">
        <x:v>0</x:v>
      </x:c>
      <x:c r="H4907" s="7" t="str"/>
      <x:c r="I4907" s="7" t="str">
        <x:v>[{"id": "2", "num": 2000}, {"id": "111011", "num": 2}]</x:v>
      </x:c>
      <x:c r="J4907" s="6" t="str">
        <x:v>https://raw.githubusercontent.com/Mar-7th/StarRailRes/dbe8cdfcfb0bf657b9fe1cf92d5537f118ccb487/index_new/cn/character_skill_trees.json</x:v>
      </x:c>
    </x:row>
    <x:row r="4908" ht="38" customHeight="1">
      <x:c r="A4908" s="6" t="str">
        <x:v>8008002_3</x:v>
      </x:c>
      <x:c r="B4908" s="6" t="str">
        <x:v>8008</x:v>
      </x:c>
      <x:c r="C4908" s="6" t="str">
        <x:v>8008002</x:v>
      </x:c>
      <x:c r="D4908" s="6" t="str"/>
      <x:c r="E4908" s="6" t="n">
        <x:v>3</x:v>
      </x:c>
      <x:c r="F4908" s="6" t="n">
        <x:v>2</x:v>
      </x:c>
      <x:c r="G4908" s="6" t="n">
        <x:v>0</x:v>
      </x:c>
      <x:c r="H4908" s="7" t="str"/>
      <x:c r="I4908" s="7" t="str">
        <x:v>[{"id": "2", "num": 2800}, {"id": "110251", "num": 1}, {"id": "111011", "num": 3}]</x:v>
      </x:c>
      <x:c r="J4908" s="6" t="str">
        <x:v>https://raw.githubusercontent.com/Mar-7th/StarRailRes/dbe8cdfcfb0bf657b9fe1cf92d5537f118ccb487/index_new/cn/character_skill_trees.json</x:v>
      </x:c>
    </x:row>
    <x:row r="4909" ht="38" customHeight="1">
      <x:c r="A4909" s="6" t="str">
        <x:v>8008002_4</x:v>
      </x:c>
      <x:c r="B4909" s="6" t="str">
        <x:v>8008</x:v>
      </x:c>
      <x:c r="C4909" s="6" t="str">
        <x:v>8008002</x:v>
      </x:c>
      <x:c r="D4909" s="6" t="str"/>
      <x:c r="E4909" s="6" t="n">
        <x:v>4</x:v>
      </x:c>
      <x:c r="F4909" s="6" t="n">
        <x:v>3</x:v>
      </x:c>
      <x:c r="G4909" s="6" t="n">
        <x:v>0</x:v>
      </x:c>
      <x:c r="H4909" s="7" t="str"/>
      <x:c r="I4909" s="7" t="str">
        <x:v>[{"id": "2", "num": 5600}, {"id": "110252", "num": 1}, {"id": "111012", "num": 1}]</x:v>
      </x:c>
      <x:c r="J4909" s="6" t="str">
        <x:v>https://raw.githubusercontent.com/Mar-7th/StarRailRes/dbe8cdfcfb0bf657b9fe1cf92d5537f118ccb487/index_new/cn/character_skill_trees.json</x:v>
      </x:c>
    </x:row>
    <x:row r="4910" ht="38" customHeight="1">
      <x:c r="A4910" s="6" t="str">
        <x:v>8008002_5</x:v>
      </x:c>
      <x:c r="B4910" s="6" t="str">
        <x:v>8008</x:v>
      </x:c>
      <x:c r="C4910" s="6" t="str">
        <x:v>8008002</x:v>
      </x:c>
      <x:c r="D4910" s="6" t="str"/>
      <x:c r="E4910" s="6" t="n">
        <x:v>5</x:v>
      </x:c>
      <x:c r="F4910" s="6" t="n">
        <x:v>4</x:v>
      </x:c>
      <x:c r="G4910" s="6" t="n">
        <x:v>0</x:v>
      </x:c>
      <x:c r="H4910" s="7" t="str"/>
      <x:c r="I4910" s="7" t="str">
        <x:v>[{"id": "2", "num": 12800}, {"id": "110252", "num": 3}, {"id": "111012", "num": 2}]</x:v>
      </x:c>
      <x:c r="J4910" s="6" t="str">
        <x:v>https://raw.githubusercontent.com/Mar-7th/StarRailRes/dbe8cdfcfb0bf657b9fe1cf92d5537f118ccb487/index_new/cn/character_skill_trees.json</x:v>
      </x:c>
    </x:row>
    <x:row r="4911" ht="38" customHeight="1">
      <x:c r="A4911" s="6" t="str">
        <x:v>8008002_6</x:v>
      </x:c>
      <x:c r="B4911" s="6" t="str">
        <x:v>8008</x:v>
      </x:c>
      <x:c r="C4911" s="6" t="str">
        <x:v>8008002</x:v>
      </x:c>
      <x:c r="D4911" s="6" t="str"/>
      <x:c r="E4911" s="6" t="n">
        <x:v>6</x:v>
      </x:c>
      <x:c r="F4911" s="6" t="n">
        <x:v>4</x:v>
      </x:c>
      <x:c r="G4911" s="6" t="n">
        <x:v>0</x:v>
      </x:c>
      <x:c r="H4911" s="7" t="str"/>
      <x:c r="I4911" s="7" t="str">
        <x:v>[{"id": "2", "num": 20000}, {"id": "110252", "num": 5}, {"id": "111012", "num": 5}]</x:v>
      </x:c>
      <x:c r="J4911" s="6" t="str">
        <x:v>https://raw.githubusercontent.com/Mar-7th/StarRailRes/dbe8cdfcfb0bf657b9fe1cf92d5537f118ccb487/index_new/cn/character_skill_trees.json</x:v>
      </x:c>
    </x:row>
    <x:row r="4912" ht="38" customHeight="1">
      <x:c r="A4912" s="6" t="str">
        <x:v>8008002_7</x:v>
      </x:c>
      <x:c r="B4912" s="6" t="str">
        <x:v>8008</x:v>
      </x:c>
      <x:c r="C4912" s="6" t="str">
        <x:v>8008002</x:v>
      </x:c>
      <x:c r="D4912" s="6" t="str"/>
      <x:c r="E4912" s="6" t="n">
        <x:v>7</x:v>
      </x:c>
      <x:c r="F4912" s="6" t="n">
        <x:v>5</x:v>
      </x:c>
      <x:c r="G4912" s="6" t="n">
        <x:v>0</x:v>
      </x:c>
      <x:c r="H4912" s="7" t="str"/>
      <x:c r="I4912" s="7" t="str">
        <x:v>[{"id": "2", "num": 28000}, {"id": "110253", "num": 2}, {"id": "111013", "num": 2}]</x:v>
      </x:c>
      <x:c r="J4912" s="6" t="str">
        <x:v>https://raw.githubusercontent.com/Mar-7th/StarRailRes/dbe8cdfcfb0bf657b9fe1cf92d5537f118ccb487/index_new/cn/character_skill_trees.json</x:v>
      </x:c>
    </x:row>
    <x:row r="4913" ht="53" customHeight="1">
      <x:c r="A4913" s="6" t="str">
        <x:v>8008002_8</x:v>
      </x:c>
      <x:c r="B4913" s="6" t="str">
        <x:v>8008</x:v>
      </x:c>
      <x:c r="C4913" s="6" t="str">
        <x:v>8008002</x:v>
      </x:c>
      <x:c r="D4913" s="6" t="str"/>
      <x:c r="E4913" s="6" t="n">
        <x:v>8</x:v>
      </x:c>
      <x:c r="F4913" s="6" t="n">
        <x:v>5</x:v>
      </x:c>
      <x:c r="G4913" s="6" t="n">
        <x:v>0</x:v>
      </x:c>
      <x:c r="H4913" s="7" t="str"/>
      <x:c r="I4913" s="7" t="str">
        <x:v>[{"id": "2", "num": 56000}, {"id": "110253", "num": 3}, {"id": "110506", "num": 1}, {"id": "111013", "num": 2}]</x:v>
      </x:c>
      <x:c r="J4913" s="6" t="str">
        <x:v>https://raw.githubusercontent.com/Mar-7th/StarRailRes/dbe8cdfcfb0bf657b9fe1cf92d5537f118ccb487/index_new/cn/character_skill_trees.json</x:v>
      </x:c>
    </x:row>
    <x:row r="4914" ht="38" customHeight="1">
      <x:c r="A4914" s="6" t="str">
        <x:v>8008002_9</x:v>
      </x:c>
      <x:c r="B4914" s="6" t="str">
        <x:v>8008</x:v>
      </x:c>
      <x:c r="C4914" s="6" t="str">
        <x:v>8008002</x:v>
      </x:c>
      <x:c r="D4914" s="6" t="str"/>
      <x:c r="E4914" s="6" t="n">
        <x:v>9</x:v>
      </x:c>
      <x:c r="F4914" s="6" t="n">
        <x:v>6</x:v>
      </x:c>
      <x:c r="G4914" s="6" t="n">
        <x:v>0</x:v>
      </x:c>
      <x:c r="H4914" s="7" t="str"/>
      <x:c r="I4914" s="7" t="str">
        <x:v>[{"id": "2", "num": 112000}, {"id": "110253", "num": 5}, {"id": "110506", "num": 1}]</x:v>
      </x:c>
      <x:c r="J4914" s="6" t="str">
        <x:v>https://raw.githubusercontent.com/Mar-7th/StarRailRes/dbe8cdfcfb0bf657b9fe1cf92d5537f118ccb487/index_new/cn/character_skill_trees.json</x:v>
      </x:c>
    </x:row>
    <x:row r="4915" ht="53" customHeight="1">
      <x:c r="A4915" s="6" t="str">
        <x:v>8008002_10</x:v>
      </x:c>
      <x:c r="B4915" s="6" t="str">
        <x:v>8008</x:v>
      </x:c>
      <x:c r="C4915" s="6" t="str">
        <x:v>8008002</x:v>
      </x:c>
      <x:c r="D4915" s="6" t="str"/>
      <x:c r="E4915" s="6" t="n">
        <x:v>10</x:v>
      </x:c>
      <x:c r="F4915" s="6" t="n">
        <x:v>6</x:v>
      </x:c>
      <x:c r="G4915" s="6" t="n">
        <x:v>0</x:v>
      </x:c>
      <x:c r="H4915" s="7" t="str"/>
      <x:c r="I4915" s="7" t="str">
        <x:v>[{"id": "2", "num": 192000}, {"id": "110253", "num": 9}, {"id": "241", "num": 1}, {"id": "110506", "num": 1}]</x:v>
      </x:c>
      <x:c r="J4915" s="6" t="str">
        <x:v>https://raw.githubusercontent.com/Mar-7th/StarRailRes/dbe8cdfcfb0bf657b9fe1cf92d5537f118ccb487/index_new/cn/character_skill_trees.json</x:v>
      </x:c>
    </x:row>
    <x:row r="4916" ht="20" customHeight="1">
      <x:c r="A4916" s="6" t="str">
        <x:v>8008003_1</x:v>
      </x:c>
      <x:c r="B4916" s="6" t="str">
        <x:v>8008</x:v>
      </x:c>
      <x:c r="C4916" s="6" t="str">
        <x:v>8008003</x:v>
      </x:c>
      <x:c r="D4916" s="6" t="str"/>
      <x:c r="E4916" s="6" t="n">
        <x:v>1</x:v>
      </x:c>
      <x:c r="F4916" s="6" t="n">
        <x:v>0</x:v>
      </x:c>
      <x:c r="G4916" s="6" t="n">
        <x:v>0</x:v>
      </x:c>
      <x:c r="H4916" s="7" t="str"/>
      <x:c r="I4916" s="7" t="str">
        <x:v>[]</x:v>
      </x:c>
      <x:c r="J4916" s="6" t="str">
        <x:v>https://raw.githubusercontent.com/Mar-7th/StarRailRes/dbe8cdfcfb0bf657b9fe1cf92d5537f118ccb487/index_new/cn/character_skill_trees.json</x:v>
      </x:c>
    </x:row>
    <x:row r="4917" ht="38" customHeight="1">
      <x:c r="A4917" s="6" t="str">
        <x:v>8008003_2</x:v>
      </x:c>
      <x:c r="B4917" s="6" t="str">
        <x:v>8008</x:v>
      </x:c>
      <x:c r="C4917" s="6" t="str">
        <x:v>8008003</x:v>
      </x:c>
      <x:c r="D4917" s="6" t="str"/>
      <x:c r="E4917" s="6" t="n">
        <x:v>2</x:v>
      </x:c>
      <x:c r="F4917" s="6" t="n">
        <x:v>1</x:v>
      </x:c>
      <x:c r="G4917" s="6" t="n">
        <x:v>0</x:v>
      </x:c>
      <x:c r="H4917" s="7" t="str"/>
      <x:c r="I4917" s="7" t="str">
        <x:v>[{"id": "2", "num": 2000}, {"id": "111011", "num": 2}]</x:v>
      </x:c>
      <x:c r="J4917" s="6" t="str">
        <x:v>https://raw.githubusercontent.com/Mar-7th/StarRailRes/dbe8cdfcfb0bf657b9fe1cf92d5537f118ccb487/index_new/cn/character_skill_trees.json</x:v>
      </x:c>
    </x:row>
    <x:row r="4918" ht="38" customHeight="1">
      <x:c r="A4918" s="6" t="str">
        <x:v>8008003_3</x:v>
      </x:c>
      <x:c r="B4918" s="6" t="str">
        <x:v>8008</x:v>
      </x:c>
      <x:c r="C4918" s="6" t="str">
        <x:v>8008003</x:v>
      </x:c>
      <x:c r="D4918" s="6" t="str"/>
      <x:c r="E4918" s="6" t="n">
        <x:v>3</x:v>
      </x:c>
      <x:c r="F4918" s="6" t="n">
        <x:v>2</x:v>
      </x:c>
      <x:c r="G4918" s="6" t="n">
        <x:v>0</x:v>
      </x:c>
      <x:c r="H4918" s="7" t="str"/>
      <x:c r="I4918" s="7" t="str">
        <x:v>[{"id": "2", "num": 2800}, {"id": "110251", "num": 1}, {"id": "111011", "num": 3}]</x:v>
      </x:c>
      <x:c r="J4918" s="6" t="str">
        <x:v>https://raw.githubusercontent.com/Mar-7th/StarRailRes/dbe8cdfcfb0bf657b9fe1cf92d5537f118ccb487/index_new/cn/character_skill_trees.json</x:v>
      </x:c>
    </x:row>
    <x:row r="4919" ht="38" customHeight="1">
      <x:c r="A4919" s="6" t="str">
        <x:v>8008003_4</x:v>
      </x:c>
      <x:c r="B4919" s="6" t="str">
        <x:v>8008</x:v>
      </x:c>
      <x:c r="C4919" s="6" t="str">
        <x:v>8008003</x:v>
      </x:c>
      <x:c r="D4919" s="6" t="str"/>
      <x:c r="E4919" s="6" t="n">
        <x:v>4</x:v>
      </x:c>
      <x:c r="F4919" s="6" t="n">
        <x:v>3</x:v>
      </x:c>
      <x:c r="G4919" s="6" t="n">
        <x:v>0</x:v>
      </x:c>
      <x:c r="H4919" s="7" t="str"/>
      <x:c r="I4919" s="7" t="str">
        <x:v>[{"id": "2", "num": 5600}, {"id": "110252", "num": 1}, {"id": "111012", "num": 1}]</x:v>
      </x:c>
      <x:c r="J4919" s="6" t="str">
        <x:v>https://raw.githubusercontent.com/Mar-7th/StarRailRes/dbe8cdfcfb0bf657b9fe1cf92d5537f118ccb487/index_new/cn/character_skill_trees.json</x:v>
      </x:c>
    </x:row>
    <x:row r="4920" ht="38" customHeight="1">
      <x:c r="A4920" s="6" t="str">
        <x:v>8008003_5</x:v>
      </x:c>
      <x:c r="B4920" s="6" t="str">
        <x:v>8008</x:v>
      </x:c>
      <x:c r="C4920" s="6" t="str">
        <x:v>8008003</x:v>
      </x:c>
      <x:c r="D4920" s="6" t="str"/>
      <x:c r="E4920" s="6" t="n">
        <x:v>5</x:v>
      </x:c>
      <x:c r="F4920" s="6" t="n">
        <x:v>4</x:v>
      </x:c>
      <x:c r="G4920" s="6" t="n">
        <x:v>0</x:v>
      </x:c>
      <x:c r="H4920" s="7" t="str"/>
      <x:c r="I4920" s="7" t="str">
        <x:v>[{"id": "2", "num": 12800}, {"id": "110252", "num": 3}, {"id": "111012", "num": 2}]</x:v>
      </x:c>
      <x:c r="J4920" s="6" t="str">
        <x:v>https://raw.githubusercontent.com/Mar-7th/StarRailRes/dbe8cdfcfb0bf657b9fe1cf92d5537f118ccb487/index_new/cn/character_skill_trees.json</x:v>
      </x:c>
    </x:row>
    <x:row r="4921" ht="38" customHeight="1">
      <x:c r="A4921" s="6" t="str">
        <x:v>8008003_6</x:v>
      </x:c>
      <x:c r="B4921" s="6" t="str">
        <x:v>8008</x:v>
      </x:c>
      <x:c r="C4921" s="6" t="str">
        <x:v>8008003</x:v>
      </x:c>
      <x:c r="D4921" s="6" t="str"/>
      <x:c r="E4921" s="6" t="n">
        <x:v>6</x:v>
      </x:c>
      <x:c r="F4921" s="6" t="n">
        <x:v>4</x:v>
      </x:c>
      <x:c r="G4921" s="6" t="n">
        <x:v>0</x:v>
      </x:c>
      <x:c r="H4921" s="7" t="str"/>
      <x:c r="I4921" s="7" t="str">
        <x:v>[{"id": "2", "num": 20000}, {"id": "110252", "num": 5}, {"id": "111012", "num": 5}]</x:v>
      </x:c>
      <x:c r="J4921" s="6" t="str">
        <x:v>https://raw.githubusercontent.com/Mar-7th/StarRailRes/dbe8cdfcfb0bf657b9fe1cf92d5537f118ccb487/index_new/cn/character_skill_trees.json</x:v>
      </x:c>
    </x:row>
    <x:row r="4922" ht="38" customHeight="1">
      <x:c r="A4922" s="6" t="str">
        <x:v>8008003_7</x:v>
      </x:c>
      <x:c r="B4922" s="6" t="str">
        <x:v>8008</x:v>
      </x:c>
      <x:c r="C4922" s="6" t="str">
        <x:v>8008003</x:v>
      </x:c>
      <x:c r="D4922" s="6" t="str"/>
      <x:c r="E4922" s="6" t="n">
        <x:v>7</x:v>
      </x:c>
      <x:c r="F4922" s="6" t="n">
        <x:v>5</x:v>
      </x:c>
      <x:c r="G4922" s="6" t="n">
        <x:v>0</x:v>
      </x:c>
      <x:c r="H4922" s="7" t="str"/>
      <x:c r="I4922" s="7" t="str">
        <x:v>[{"id": "2", "num": 28000}, {"id": "110253", "num": 2}, {"id": "111013", "num": 2}]</x:v>
      </x:c>
      <x:c r="J4922" s="6" t="str">
        <x:v>https://raw.githubusercontent.com/Mar-7th/StarRailRes/dbe8cdfcfb0bf657b9fe1cf92d5537f118ccb487/index_new/cn/character_skill_trees.json</x:v>
      </x:c>
    </x:row>
    <x:row r="4923" ht="53" customHeight="1">
      <x:c r="A4923" s="6" t="str">
        <x:v>8008003_8</x:v>
      </x:c>
      <x:c r="B4923" s="6" t="str">
        <x:v>8008</x:v>
      </x:c>
      <x:c r="C4923" s="6" t="str">
        <x:v>8008003</x:v>
      </x:c>
      <x:c r="D4923" s="6" t="str"/>
      <x:c r="E4923" s="6" t="n">
        <x:v>8</x:v>
      </x:c>
      <x:c r="F4923" s="6" t="n">
        <x:v>5</x:v>
      </x:c>
      <x:c r="G4923" s="6" t="n">
        <x:v>0</x:v>
      </x:c>
      <x:c r="H4923" s="7" t="str"/>
      <x:c r="I4923" s="7" t="str">
        <x:v>[{"id": "2", "num": 56000}, {"id": "110253", "num": 3}, {"id": "110506", "num": 1}, {"id": "111013", "num": 2}]</x:v>
      </x:c>
      <x:c r="J4923" s="6" t="str">
        <x:v>https://raw.githubusercontent.com/Mar-7th/StarRailRes/dbe8cdfcfb0bf657b9fe1cf92d5537f118ccb487/index_new/cn/character_skill_trees.json</x:v>
      </x:c>
    </x:row>
    <x:row r="4924" ht="38" customHeight="1">
      <x:c r="A4924" s="6" t="str">
        <x:v>8008003_9</x:v>
      </x:c>
      <x:c r="B4924" s="6" t="str">
        <x:v>8008</x:v>
      </x:c>
      <x:c r="C4924" s="6" t="str">
        <x:v>8008003</x:v>
      </x:c>
      <x:c r="D4924" s="6" t="str"/>
      <x:c r="E4924" s="6" t="n">
        <x:v>9</x:v>
      </x:c>
      <x:c r="F4924" s="6" t="n">
        <x:v>6</x:v>
      </x:c>
      <x:c r="G4924" s="6" t="n">
        <x:v>0</x:v>
      </x:c>
      <x:c r="H4924" s="7" t="str"/>
      <x:c r="I4924" s="7" t="str">
        <x:v>[{"id": "2", "num": 112000}, {"id": "110253", "num": 5}, {"id": "110506", "num": 1}]</x:v>
      </x:c>
      <x:c r="J4924" s="6" t="str">
        <x:v>https://raw.githubusercontent.com/Mar-7th/StarRailRes/dbe8cdfcfb0bf657b9fe1cf92d5537f118ccb487/index_new/cn/character_skill_trees.json</x:v>
      </x:c>
    </x:row>
    <x:row r="4925" ht="53" customHeight="1">
      <x:c r="A4925" s="6" t="str">
        <x:v>8008003_10</x:v>
      </x:c>
      <x:c r="B4925" s="6" t="str">
        <x:v>8008</x:v>
      </x:c>
      <x:c r="C4925" s="6" t="str">
        <x:v>8008003</x:v>
      </x:c>
      <x:c r="D4925" s="6" t="str"/>
      <x:c r="E4925" s="6" t="n">
        <x:v>10</x:v>
      </x:c>
      <x:c r="F4925" s="6" t="n">
        <x:v>6</x:v>
      </x:c>
      <x:c r="G4925" s="6" t="n">
        <x:v>0</x:v>
      </x:c>
      <x:c r="H4925" s="7" t="str"/>
      <x:c r="I4925" s="7" t="str">
        <x:v>[{"id": "2", "num": 192000}, {"id": "110253", "num": 9}, {"id": "241", "num": 1}, {"id": "110506", "num": 1}]</x:v>
      </x:c>
      <x:c r="J4925" s="6" t="str">
        <x:v>https://raw.githubusercontent.com/Mar-7th/StarRailRes/dbe8cdfcfb0bf657b9fe1cf92d5537f118ccb487/index_new/cn/character_skill_trees.json</x:v>
      </x:c>
    </x:row>
    <x:row r="4926" ht="20" customHeight="1">
      <x:c r="A4926" s="6" t="str">
        <x:v>8008004_1</x:v>
      </x:c>
      <x:c r="B4926" s="6" t="str">
        <x:v>8008</x:v>
      </x:c>
      <x:c r="C4926" s="6" t="str">
        <x:v>8008004</x:v>
      </x:c>
      <x:c r="D4926" s="6" t="str"/>
      <x:c r="E4926" s="6" t="n">
        <x:v>1</x:v>
      </x:c>
      <x:c r="F4926" s="6" t="n">
        <x:v>0</x:v>
      </x:c>
      <x:c r="G4926" s="6" t="n">
        <x:v>0</x:v>
      </x:c>
      <x:c r="H4926" s="7" t="str"/>
      <x:c r="I4926" s="7" t="str">
        <x:v>[]</x:v>
      </x:c>
      <x:c r="J4926" s="6" t="str">
        <x:v>https://raw.githubusercontent.com/Mar-7th/StarRailRes/dbe8cdfcfb0bf657b9fe1cf92d5537f118ccb487/index_new/cn/character_skill_trees.json</x:v>
      </x:c>
    </x:row>
    <x:row r="4927" ht="38" customHeight="1">
      <x:c r="A4927" s="6" t="str">
        <x:v>8008004_2</x:v>
      </x:c>
      <x:c r="B4927" s="6" t="str">
        <x:v>8008</x:v>
      </x:c>
      <x:c r="C4927" s="6" t="str">
        <x:v>8008004</x:v>
      </x:c>
      <x:c r="D4927" s="6" t="str"/>
      <x:c r="E4927" s="6" t="n">
        <x:v>2</x:v>
      </x:c>
      <x:c r="F4927" s="6" t="n">
        <x:v>1</x:v>
      </x:c>
      <x:c r="G4927" s="6" t="n">
        <x:v>0</x:v>
      </x:c>
      <x:c r="H4927" s="7" t="str"/>
      <x:c r="I4927" s="7" t="str">
        <x:v>[{"id": "2", "num": 2000}, {"id": "111011", "num": 2}]</x:v>
      </x:c>
      <x:c r="J4927" s="6" t="str">
        <x:v>https://raw.githubusercontent.com/Mar-7th/StarRailRes/dbe8cdfcfb0bf657b9fe1cf92d5537f118ccb487/index_new/cn/character_skill_trees.json</x:v>
      </x:c>
    </x:row>
    <x:row r="4928" ht="38" customHeight="1">
      <x:c r="A4928" s="6" t="str">
        <x:v>8008004_3</x:v>
      </x:c>
      <x:c r="B4928" s="6" t="str">
        <x:v>8008</x:v>
      </x:c>
      <x:c r="C4928" s="6" t="str">
        <x:v>8008004</x:v>
      </x:c>
      <x:c r="D4928" s="6" t="str"/>
      <x:c r="E4928" s="6" t="n">
        <x:v>3</x:v>
      </x:c>
      <x:c r="F4928" s="6" t="n">
        <x:v>2</x:v>
      </x:c>
      <x:c r="G4928" s="6" t="n">
        <x:v>0</x:v>
      </x:c>
      <x:c r="H4928" s="7" t="str"/>
      <x:c r="I4928" s="7" t="str">
        <x:v>[{"id": "2", "num": 2800}, {"id": "110251", "num": 1}, {"id": "111011", "num": 3}]</x:v>
      </x:c>
      <x:c r="J4928" s="6" t="str">
        <x:v>https://raw.githubusercontent.com/Mar-7th/StarRailRes/dbe8cdfcfb0bf657b9fe1cf92d5537f118ccb487/index_new/cn/character_skill_trees.json</x:v>
      </x:c>
    </x:row>
    <x:row r="4929" ht="38" customHeight="1">
      <x:c r="A4929" s="6" t="str">
        <x:v>8008004_4</x:v>
      </x:c>
      <x:c r="B4929" s="6" t="str">
        <x:v>8008</x:v>
      </x:c>
      <x:c r="C4929" s="6" t="str">
        <x:v>8008004</x:v>
      </x:c>
      <x:c r="D4929" s="6" t="str"/>
      <x:c r="E4929" s="6" t="n">
        <x:v>4</x:v>
      </x:c>
      <x:c r="F4929" s="6" t="n">
        <x:v>3</x:v>
      </x:c>
      <x:c r="G4929" s="6" t="n">
        <x:v>0</x:v>
      </x:c>
      <x:c r="H4929" s="7" t="str"/>
      <x:c r="I4929" s="7" t="str">
        <x:v>[{"id": "2", "num": 5600}, {"id": "110252", "num": 1}, {"id": "111012", "num": 1}]</x:v>
      </x:c>
      <x:c r="J4929" s="6" t="str">
        <x:v>https://raw.githubusercontent.com/Mar-7th/StarRailRes/dbe8cdfcfb0bf657b9fe1cf92d5537f118ccb487/index_new/cn/character_skill_trees.json</x:v>
      </x:c>
    </x:row>
    <x:row r="4930" ht="38" customHeight="1">
      <x:c r="A4930" s="6" t="str">
        <x:v>8008004_5</x:v>
      </x:c>
      <x:c r="B4930" s="6" t="str">
        <x:v>8008</x:v>
      </x:c>
      <x:c r="C4930" s="6" t="str">
        <x:v>8008004</x:v>
      </x:c>
      <x:c r="D4930" s="6" t="str"/>
      <x:c r="E4930" s="6" t="n">
        <x:v>5</x:v>
      </x:c>
      <x:c r="F4930" s="6" t="n">
        <x:v>4</x:v>
      </x:c>
      <x:c r="G4930" s="6" t="n">
        <x:v>0</x:v>
      </x:c>
      <x:c r="H4930" s="7" t="str"/>
      <x:c r="I4930" s="7" t="str">
        <x:v>[{"id": "2", "num": 12800}, {"id": "110252", "num": 3}, {"id": "111012", "num": 2}]</x:v>
      </x:c>
      <x:c r="J4930" s="6" t="str">
        <x:v>https://raw.githubusercontent.com/Mar-7th/StarRailRes/dbe8cdfcfb0bf657b9fe1cf92d5537f118ccb487/index_new/cn/character_skill_trees.json</x:v>
      </x:c>
    </x:row>
    <x:row r="4931" ht="38" customHeight="1">
      <x:c r="A4931" s="6" t="str">
        <x:v>8008004_6</x:v>
      </x:c>
      <x:c r="B4931" s="6" t="str">
        <x:v>8008</x:v>
      </x:c>
      <x:c r="C4931" s="6" t="str">
        <x:v>8008004</x:v>
      </x:c>
      <x:c r="D4931" s="6" t="str"/>
      <x:c r="E4931" s="6" t="n">
        <x:v>6</x:v>
      </x:c>
      <x:c r="F4931" s="6" t="n">
        <x:v>4</x:v>
      </x:c>
      <x:c r="G4931" s="6" t="n">
        <x:v>0</x:v>
      </x:c>
      <x:c r="H4931" s="7" t="str"/>
      <x:c r="I4931" s="7" t="str">
        <x:v>[{"id": "2", "num": 20000}, {"id": "110252", "num": 5}, {"id": "111012", "num": 5}]</x:v>
      </x:c>
      <x:c r="J4931" s="6" t="str">
        <x:v>https://raw.githubusercontent.com/Mar-7th/StarRailRes/dbe8cdfcfb0bf657b9fe1cf92d5537f118ccb487/index_new/cn/character_skill_trees.json</x:v>
      </x:c>
    </x:row>
    <x:row r="4932" ht="38" customHeight="1">
      <x:c r="A4932" s="6" t="str">
        <x:v>8008004_7</x:v>
      </x:c>
      <x:c r="B4932" s="6" t="str">
        <x:v>8008</x:v>
      </x:c>
      <x:c r="C4932" s="6" t="str">
        <x:v>8008004</x:v>
      </x:c>
      <x:c r="D4932" s="6" t="str"/>
      <x:c r="E4932" s="6" t="n">
        <x:v>7</x:v>
      </x:c>
      <x:c r="F4932" s="6" t="n">
        <x:v>5</x:v>
      </x:c>
      <x:c r="G4932" s="6" t="n">
        <x:v>0</x:v>
      </x:c>
      <x:c r="H4932" s="7" t="str"/>
      <x:c r="I4932" s="7" t="str">
        <x:v>[{"id": "2", "num": 28000}, {"id": "110253", "num": 2}, {"id": "111013", "num": 2}]</x:v>
      </x:c>
      <x:c r="J4932" s="6" t="str">
        <x:v>https://raw.githubusercontent.com/Mar-7th/StarRailRes/dbe8cdfcfb0bf657b9fe1cf92d5537f118ccb487/index_new/cn/character_skill_trees.json</x:v>
      </x:c>
    </x:row>
    <x:row r="4933" ht="53" customHeight="1">
      <x:c r="A4933" s="6" t="str">
        <x:v>8008004_8</x:v>
      </x:c>
      <x:c r="B4933" s="6" t="str">
        <x:v>8008</x:v>
      </x:c>
      <x:c r="C4933" s="6" t="str">
        <x:v>8008004</x:v>
      </x:c>
      <x:c r="D4933" s="6" t="str"/>
      <x:c r="E4933" s="6" t="n">
        <x:v>8</x:v>
      </x:c>
      <x:c r="F4933" s="6" t="n">
        <x:v>5</x:v>
      </x:c>
      <x:c r="G4933" s="6" t="n">
        <x:v>0</x:v>
      </x:c>
      <x:c r="H4933" s="7" t="str"/>
      <x:c r="I4933" s="7" t="str">
        <x:v>[{"id": "2", "num": 56000}, {"id": "110253", "num": 3}, {"id": "110506", "num": 1}, {"id": "111013", "num": 2}]</x:v>
      </x:c>
      <x:c r="J4933" s="6" t="str">
        <x:v>https://raw.githubusercontent.com/Mar-7th/StarRailRes/dbe8cdfcfb0bf657b9fe1cf92d5537f118ccb487/index_new/cn/character_skill_trees.json</x:v>
      </x:c>
    </x:row>
    <x:row r="4934" ht="38" customHeight="1">
      <x:c r="A4934" s="6" t="str">
        <x:v>8008004_9</x:v>
      </x:c>
      <x:c r="B4934" s="6" t="str">
        <x:v>8008</x:v>
      </x:c>
      <x:c r="C4934" s="6" t="str">
        <x:v>8008004</x:v>
      </x:c>
      <x:c r="D4934" s="6" t="str"/>
      <x:c r="E4934" s="6" t="n">
        <x:v>9</x:v>
      </x:c>
      <x:c r="F4934" s="6" t="n">
        <x:v>6</x:v>
      </x:c>
      <x:c r="G4934" s="6" t="n">
        <x:v>0</x:v>
      </x:c>
      <x:c r="H4934" s="7" t="str"/>
      <x:c r="I4934" s="7" t="str">
        <x:v>[{"id": "2", "num": 112000}, {"id": "110253", "num": 5}, {"id": "110506", "num": 1}]</x:v>
      </x:c>
      <x:c r="J4934" s="6" t="str">
        <x:v>https://raw.githubusercontent.com/Mar-7th/StarRailRes/dbe8cdfcfb0bf657b9fe1cf92d5537f118ccb487/index_new/cn/character_skill_trees.json</x:v>
      </x:c>
    </x:row>
    <x:row r="4935" ht="53" customHeight="1">
      <x:c r="A4935" s="6" t="str">
        <x:v>8008004_10</x:v>
      </x:c>
      <x:c r="B4935" s="6" t="str">
        <x:v>8008</x:v>
      </x:c>
      <x:c r="C4935" s="6" t="str">
        <x:v>8008004</x:v>
      </x:c>
      <x:c r="D4935" s="6" t="str"/>
      <x:c r="E4935" s="6" t="n">
        <x:v>10</x:v>
      </x:c>
      <x:c r="F4935" s="6" t="n">
        <x:v>6</x:v>
      </x:c>
      <x:c r="G4935" s="6" t="n">
        <x:v>0</x:v>
      </x:c>
      <x:c r="H4935" s="7" t="str"/>
      <x:c r="I4935" s="7" t="str">
        <x:v>[{"id": "2", "num": 192000}, {"id": "110253", "num": 9}, {"id": "241", "num": 1}, {"id": "110506", "num": 1}]</x:v>
      </x:c>
      <x:c r="J4935" s="6" t="str">
        <x:v>https://raw.githubusercontent.com/Mar-7th/StarRailRes/dbe8cdfcfb0bf657b9fe1cf92d5537f118ccb487/index_new/cn/character_skill_trees.json</x:v>
      </x:c>
    </x:row>
    <x:row r="4936" ht="20" customHeight="1">
      <x:c r="A4936" s="6" t="str">
        <x:v>8008007_1</x:v>
      </x:c>
      <x:c r="B4936" s="6" t="str">
        <x:v>8008</x:v>
      </x:c>
      <x:c r="C4936" s="6" t="str">
        <x:v>8008007</x:v>
      </x:c>
      <x:c r="D4936" s="6" t="str"/>
      <x:c r="E4936" s="6" t="n">
        <x:v>1</x:v>
      </x:c>
      <x:c r="F4936" s="6" t="n">
        <x:v>0</x:v>
      </x:c>
      <x:c r="G4936" s="6" t="n">
        <x:v>0</x:v>
      </x:c>
      <x:c r="H4936" s="7" t="str"/>
      <x:c r="I4936" s="7" t="str">
        <x:v>[]</x:v>
      </x:c>
      <x:c r="J4936" s="6" t="str">
        <x:v>https://raw.githubusercontent.com/Mar-7th/StarRailRes/dbe8cdfcfb0bf657b9fe1cf92d5537f118ccb487/index_new/cn/character_skill_trees.json</x:v>
      </x:c>
    </x:row>
    <x:row r="4937" ht="38" customHeight="1">
      <x:c r="A4937" s="6" t="str">
        <x:v>8008101_1</x:v>
      </x:c>
      <x:c r="B4937" s="6" t="str">
        <x:v>8008</x:v>
      </x:c>
      <x:c r="C4937" s="6" t="str">
        <x:v>8008101</x:v>
      </x:c>
      <x:c r="D4937" s="6" t="str">
        <x:v>追念之权杖</x:v>
      </x:c>
      <x:c r="E4937" s="6" t="n">
        <x:v>1</x:v>
      </x:c>
      <x:c r="F4937" s="6" t="n">
        <x:v>2</x:v>
      </x:c>
      <x:c r="G4937" s="6" t="n">
        <x:v>0</x:v>
      </x:c>
      <x:c r="H4937" s="7" t="str">
        <x:v>战斗开始时，开拓者的行动提前#1[i]%。首次召唤迷迷时，使迷迷获得#2[i]%充能。</x:v>
      </x:c>
      <x:c r="I4937" s="7" t="str">
        <x:v>[{"id": "2", "num": 4000}, {"id": "110251", "num": 2}, {"id": "110506", "num": 1}]</x:v>
      </x:c>
      <x:c r="J4937" s="6" t="str">
        <x:v>https://raw.githubusercontent.com/Mar-7th/StarRailRes/dbe8cdfcfb0bf657b9fe1cf92d5537f118ccb487/index_new/cn/character_skill_trees.json</x:v>
      </x:c>
    </x:row>
    <x:row r="4938" ht="53" customHeight="1">
      <x:c r="A4938" s="6" t="str">
        <x:v>8008102_1</x:v>
      </x:c>
      <x:c r="B4938" s="6" t="str">
        <x:v>8008</x:v>
      </x:c>
      <x:c r="C4938" s="6" t="str">
        <x:v>8008102</x:v>
      </x:c>
      <x:c r="D4938" s="6" t="str">
        <x:v>袖珍的事诗</x:v>
      </x:c>
      <x:c r="E4938" s="6" t="n">
        <x:v>1</x:v>
      </x:c>
      <x:c r="F4938" s="6" t="n">
        <x:v>4</x:v>
      </x:c>
      <x:c r="G4938" s="6" t="n">
        <x:v>0</x:v>
      </x:c>
      <x:c r="H4938" s="7" t="str">
        <x:v>迷迷施放【坏人！麻烦！】时，立即获得#1[i]%充能。</x:v>
      </x:c>
      <x:c r="I4938" s="7" t="str">
        <x:v>[{"id": "2", "num": 16000}, {"id": "110252", "num": 5}, {"id": "241", "num": 1}, {"id": "110506", "num": 1}]</x:v>
      </x:c>
      <x:c r="J4938" s="6" t="str">
        <x:v>https://raw.githubusercontent.com/Mar-7th/StarRailRes/dbe8cdfcfb0bf657b9fe1cf92d5537f118ccb487/index_new/cn/character_skill_trees.json</x:v>
      </x:c>
    </x:row>
    <x:row r="4939" ht="53" customHeight="1">
      <x:c r="A4939" s="6" t="str">
        <x:v>8008103_1</x:v>
      </x:c>
      <x:c r="B4939" s="6" t="str">
        <x:v>8008</x:v>
      </x:c>
      <x:c r="C4939" s="6" t="str">
        <x:v>8008103</x:v>
      </x:c>
      <x:c r="D4939" s="6" t="str">
        <x:v>磁石与长链</x:v>
      </x:c>
      <x:c r="E4939" s="6" t="n">
        <x:v>1</x:v>
      </x:c>
      <x:c r="F4939" s="6" t="n">
        <x:v>6</x:v>
      </x:c>
      <x:c r="G4939" s="6" t="n">
        <x:v>0</x:v>
      </x:c>
      <x:c r="H4939" s="7" t="str">
        <x:v>持有【迷迷的声援】的我方目标能量上限大于#1[i]点时，每超过#2[i]点，通过【迷迷的声援】造成的真实伤害倍率额外提高#3[i]%，最多提高#4[i]%。</x:v>
      </x:c>
      <x:c r="I4939" s="7" t="str">
        <x:v>[{"id": "2", "num": 128000}, {"id": "110253", "num": 6}, {"id": "241", "num": 1}, {"id": "110506", "num": 1}]</x:v>
      </x:c>
      <x:c r="J4939" s="6" t="str">
        <x:v>https://raw.githubusercontent.com/Mar-7th/StarRailRes/dbe8cdfcfb0bf657b9fe1cf92d5537f118ccb487/index_new/cn/character_skill_trees.json</x:v>
      </x:c>
    </x:row>
    <x:row r="4940" ht="38" customHeight="1">
      <x:c r="A4940" s="6" t="str">
        <x:v>8008201_1</x:v>
      </x:c>
      <x:c r="B4940" s="6" t="str">
        <x:v>8008</x:v>
      </x:c>
      <x:c r="C4940" s="6" t="str">
        <x:v>8008201</x:v>
      </x:c>
      <x:c r="D4940" s="6" t="str">
        <x:v>暴击伤害强化</x:v>
      </x:c>
      <x:c r="E4940" s="6" t="n">
        <x:v>1</x:v>
      </x:c>
      <x:c r="F4940" s="6" t="n">
        <x:v>0</x:v>
      </x:c>
      <x:c r="G4940" s="6" t="n">
        <x:v>1</x:v>
      </x:c>
      <x:c r="H4940" s="7" t="str"/>
      <x:c r="I4940" s="7" t="str">
        <x:v>[{"id": "2", "num": 2000}, {"id": "111011", "num": 2}]</x:v>
      </x:c>
      <x:c r="J4940" s="6" t="str">
        <x:v>https://raw.githubusercontent.com/Mar-7th/StarRailRes/dbe8cdfcfb0bf657b9fe1cf92d5537f118ccb487/index_new/cn/character_skill_trees.json</x:v>
      </x:c>
    </x:row>
    <x:row r="4941" ht="38" customHeight="1">
      <x:c r="A4941" s="6" t="str">
        <x:v>8008202_1</x:v>
      </x:c>
      <x:c r="B4941" s="6" t="str">
        <x:v>8008</x:v>
      </x:c>
      <x:c r="C4941" s="6" t="str">
        <x:v>8008202</x:v>
      </x:c>
      <x:c r="D4941" s="6" t="str">
        <x:v>攻击强化</x:v>
      </x:c>
      <x:c r="E4941" s="6" t="n">
        <x:v>1</x:v>
      </x:c>
      <x:c r="F4941" s="6" t="n">
        <x:v>2</x:v>
      </x:c>
      <x:c r="G4941" s="6" t="n">
        <x:v>0</x:v>
      </x:c>
      <x:c r="H4941" s="7" t="str"/>
      <x:c r="I4941" s="7" t="str">
        <x:v>[{"id": "2", "num": 3200}, {"id": "110251", "num": 1}, {"id": "111011", "num": 2}]</x:v>
      </x:c>
      <x:c r="J4941" s="6" t="str">
        <x:v>https://raw.githubusercontent.com/Mar-7th/StarRailRes/dbe8cdfcfb0bf657b9fe1cf92d5537f118ccb487/index_new/cn/character_skill_trees.json</x:v>
      </x:c>
    </x:row>
    <x:row r="4942" ht="38" customHeight="1">
      <x:c r="A4942" s="6" t="str">
        <x:v>8008203_1</x:v>
      </x:c>
      <x:c r="B4942" s="6" t="str">
        <x:v>8008</x:v>
      </x:c>
      <x:c r="C4942" s="6" t="str">
        <x:v>8008203</x:v>
      </x:c>
      <x:c r="D4942" s="6" t="str">
        <x:v>暴击伤害强化</x:v>
      </x:c>
      <x:c r="E4942" s="6" t="n">
        <x:v>1</x:v>
      </x:c>
      <x:c r="F4942" s="6" t="n">
        <x:v>3</x:v>
      </x:c>
      <x:c r="G4942" s="6" t="n">
        <x:v>0</x:v>
      </x:c>
      <x:c r="H4942" s="7" t="str"/>
      <x:c r="I4942" s="7" t="str">
        <x:v>[{"id": "2", "num": 7200}, {"id": "110252", "num": 2}, {"id": "111012", "num": 2}]</x:v>
      </x:c>
      <x:c r="J4942" s="6" t="str">
        <x:v>https://raw.githubusercontent.com/Mar-7th/StarRailRes/dbe8cdfcfb0bf657b9fe1cf92d5537f118ccb487/index_new/cn/character_skill_trees.json</x:v>
      </x:c>
    </x:row>
    <x:row r="4943" ht="38" customHeight="1">
      <x:c r="A4943" s="6" t="str">
        <x:v>8008204_1</x:v>
      </x:c>
      <x:c r="B4943" s="6" t="str">
        <x:v>8008</x:v>
      </x:c>
      <x:c r="C4943" s="6" t="str">
        <x:v>8008204</x:v>
      </x:c>
      <x:c r="D4943" s="6" t="str">
        <x:v>攻击强化</x:v>
      </x:c>
      <x:c r="E4943" s="6" t="n">
        <x:v>1</x:v>
      </x:c>
      <x:c r="F4943" s="6" t="n">
        <x:v>3</x:v>
      </x:c>
      <x:c r="G4943" s="6" t="n">
        <x:v>0</x:v>
      </x:c>
      <x:c r="H4943" s="7" t="str"/>
      <x:c r="I4943" s="7" t="str">
        <x:v>[{"id": "2", "num": 7200}, {"id": "110252", "num": 2}, {"id": "111012", "num": 2}]</x:v>
      </x:c>
      <x:c r="J4943" s="6" t="str">
        <x:v>https://raw.githubusercontent.com/Mar-7th/StarRailRes/dbe8cdfcfb0bf657b9fe1cf92d5537f118ccb487/index_new/cn/character_skill_trees.json</x:v>
      </x:c>
    </x:row>
    <x:row r="4944" ht="38" customHeight="1">
      <x:c r="A4944" s="6" t="str">
        <x:v>8008205_1</x:v>
      </x:c>
      <x:c r="B4944" s="6" t="str">
        <x:v>8008</x:v>
      </x:c>
      <x:c r="C4944" s="6" t="str">
        <x:v>8008205</x:v>
      </x:c>
      <x:c r="D4944" s="6" t="str">
        <x:v>暴击伤害强化</x:v>
      </x:c>
      <x:c r="E4944" s="6" t="n">
        <x:v>1</x:v>
      </x:c>
      <x:c r="F4944" s="6" t="n">
        <x:v>4</x:v>
      </x:c>
      <x:c r="G4944" s="6" t="n">
        <x:v>0</x:v>
      </x:c>
      <x:c r="H4944" s="7" t="str"/>
      <x:c r="I4944" s="7" t="str">
        <x:v>[{"id": "2", "num": 15200}, {"id": "110252", "num": 5}, {"id": "111012", "num": 2}]</x:v>
      </x:c>
      <x:c r="J4944" s="6" t="str">
        <x:v>https://raw.githubusercontent.com/Mar-7th/StarRailRes/dbe8cdfcfb0bf657b9fe1cf92d5537f118ccb487/index_new/cn/character_skill_trees.json</x:v>
      </x:c>
    </x:row>
    <x:row r="4945" ht="38" customHeight="1">
      <x:c r="A4945" s="6" t="str">
        <x:v>8008206_1</x:v>
      </x:c>
      <x:c r="B4945" s="6" t="str">
        <x:v>8008</x:v>
      </x:c>
      <x:c r="C4945" s="6" t="str">
        <x:v>8008206</x:v>
      </x:c>
      <x:c r="D4945" s="6" t="str">
        <x:v>生命强化</x:v>
      </x:c>
      <x:c r="E4945" s="6" t="n">
        <x:v>1</x:v>
      </x:c>
      <x:c r="F4945" s="6" t="n">
        <x:v>5</x:v>
      </x:c>
      <x:c r="G4945" s="6" t="n">
        <x:v>0</x:v>
      </x:c>
      <x:c r="H4945" s="7" t="str"/>
      <x:c r="I4945" s="7" t="str">
        <x:v>[{"id": "2", "num": 36000}, {"id": "110253", "num": 2}, {"id": "111013", "num": 2}]</x:v>
      </x:c>
      <x:c r="J4945" s="6" t="str">
        <x:v>https://raw.githubusercontent.com/Mar-7th/StarRailRes/dbe8cdfcfb0bf657b9fe1cf92d5537f118ccb487/index_new/cn/character_skill_trees.json</x:v>
      </x:c>
    </x:row>
    <x:row r="4946" ht="38" customHeight="1">
      <x:c r="A4946" s="6" t="str">
        <x:v>8008207_1</x:v>
      </x:c>
      <x:c r="B4946" s="6" t="str">
        <x:v>8008</x:v>
      </x:c>
      <x:c r="C4946" s="6" t="str">
        <x:v>8008207</x:v>
      </x:c>
      <x:c r="D4946" s="6" t="str">
        <x:v>暴击伤害强化</x:v>
      </x:c>
      <x:c r="E4946" s="6" t="n">
        <x:v>1</x:v>
      </x:c>
      <x:c r="F4946" s="6" t="n">
        <x:v>5</x:v>
      </x:c>
      <x:c r="G4946" s="6" t="n">
        <x:v>0</x:v>
      </x:c>
      <x:c r="H4946" s="7" t="str"/>
      <x:c r="I4946" s="7" t="str">
        <x:v>[{"id": "2", "num": 36000}, {"id": "110253", "num": 2}, {"id": "111013", "num": 2}]</x:v>
      </x:c>
      <x:c r="J4946" s="6" t="str">
        <x:v>https://raw.githubusercontent.com/Mar-7th/StarRailRes/dbe8cdfcfb0bf657b9fe1cf92d5537f118ccb487/index_new/cn/character_skill_trees.json</x:v>
      </x:c>
    </x:row>
    <x:row r="4947" ht="38" customHeight="1">
      <x:c r="A4947" s="6" t="str">
        <x:v>8008208_1</x:v>
      </x:c>
      <x:c r="B4947" s="6" t="str">
        <x:v>8008</x:v>
      </x:c>
      <x:c r="C4947" s="6" t="str">
        <x:v>8008208</x:v>
      </x:c>
      <x:c r="D4947" s="6" t="str">
        <x:v>攻击强化</x:v>
      </x:c>
      <x:c r="E4947" s="6" t="n">
        <x:v>1</x:v>
      </x:c>
      <x:c r="F4947" s="6" t="n">
        <x:v>6</x:v>
      </x:c>
      <x:c r="G4947" s="6" t="n">
        <x:v>0</x:v>
      </x:c>
      <x:c r="H4947" s="7" t="str"/>
      <x:c r="I4947" s="7" t="str">
        <x:v>[{"id": "2", "num": 112000}, {"id": "110253", "num": 5}, {"id": "111013", "num": 3}]</x:v>
      </x:c>
      <x:c r="J4947" s="6" t="str">
        <x:v>https://raw.githubusercontent.com/Mar-7th/StarRailRes/dbe8cdfcfb0bf657b9fe1cf92d5537f118ccb487/index_new/cn/character_skill_trees.json</x:v>
      </x:c>
    </x:row>
    <x:row r="4948" ht="38" customHeight="1">
      <x:c r="A4948" s="6" t="str">
        <x:v>8008209_1</x:v>
      </x:c>
      <x:c r="B4948" s="6" t="str">
        <x:v>8008</x:v>
      </x:c>
      <x:c r="C4948" s="6" t="str">
        <x:v>8008209</x:v>
      </x:c>
      <x:c r="D4948" s="6" t="str">
        <x:v>生命强化</x:v>
      </x:c>
      <x:c r="E4948" s="6" t="n">
        <x:v>1</x:v>
      </x:c>
      <x:c r="F4948" s="6" t="n">
        <x:v>0</x:v>
      </x:c>
      <x:c r="G4948" s="6" t="n">
        <x:v>75</x:v>
      </x:c>
      <x:c r="H4948" s="7" t="str"/>
      <x:c r="I4948" s="7" t="str">
        <x:v>[{"id": "2", "num": 128000}, {"id": "110253", "num": 6}, {"id": "111013", "num": 6}]</x:v>
      </x:c>
      <x:c r="J4948" s="6" t="str">
        <x:v>https://raw.githubusercontent.com/Mar-7th/StarRailRes/dbe8cdfcfb0bf657b9fe1cf92d5537f118ccb487/index_new/cn/character_skill_trees.json</x:v>
      </x:c>
    </x:row>
    <x:row r="4949" ht="38" customHeight="1">
      <x:c r="A4949" s="6" t="str">
        <x:v>8008210_1</x:v>
      </x:c>
      <x:c r="B4949" s="6" t="str">
        <x:v>8008</x:v>
      </x:c>
      <x:c r="C4949" s="6" t="str">
        <x:v>8008210</x:v>
      </x:c>
      <x:c r="D4949" s="6" t="str">
        <x:v>暴击伤害强化</x:v>
      </x:c>
      <x:c r="E4949" s="6" t="n">
        <x:v>1</x:v>
      </x:c>
      <x:c r="F4949" s="6" t="n">
        <x:v>0</x:v>
      </x:c>
      <x:c r="G4949" s="6" t="n">
        <x:v>80</x:v>
      </x:c>
      <x:c r="H4949" s="7" t="str"/>
      <x:c r="I4949" s="7" t="str">
        <x:v>[{"id": "2", "num": 128000}, {"id": "110253", "num": 6}, {"id": "111013", "num": 6}]</x:v>
      </x:c>
      <x:c r="J4949" s="6" t="str">
        <x:v>https://raw.githubusercontent.com/Mar-7th/StarRailRes/dbe8cdfcfb0bf657b9fe1cf92d5537f118ccb487/index_new/cn/character_skill_trees.json</x:v>
      </x:c>
    </x:row>
    <x:row r="4950" ht="20" customHeight="1">
      <x:c r="A4950" s="6" t="str">
        <x:v>8008301_1</x:v>
      </x:c>
      <x:c r="B4950" s="6" t="str">
        <x:v>8008</x:v>
      </x:c>
      <x:c r="C4950" s="6" t="str">
        <x:v>8008301</x:v>
      </x:c>
      <x:c r="D4950" s="6" t="str">
        <x:v>坏人！麻烦！</x:v>
      </x:c>
      <x:c r="E4950" s="6" t="n">
        <x:v>1</x:v>
      </x:c>
      <x:c r="F4950" s="6" t="n">
        <x:v>0</x:v>
      </x:c>
      <x:c r="G4950" s="6" t="n">
        <x:v>0</x:v>
      </x:c>
      <x:c r="H4950" s="7" t="str"/>
      <x:c r="I4950" s="7" t="str">
        <x:v>[]</x:v>
      </x:c>
      <x:c r="J4950" s="6" t="str">
        <x:v>https://raw.githubusercontent.com/Mar-7th/StarRailRes/dbe8cdfcfb0bf657b9fe1cf92d5537f118ccb487/index_new/cn/character_skill_trees.json</x:v>
      </x:c>
    </x:row>
    <x:row r="4951" ht="38" customHeight="1">
      <x:c r="A4951" s="6" t="str">
        <x:v>8008301_2</x:v>
      </x:c>
      <x:c r="B4951" s="6" t="str">
        <x:v>8008</x:v>
      </x:c>
      <x:c r="C4951" s="6" t="str">
        <x:v>8008301</x:v>
      </x:c>
      <x:c r="D4951" s="6" t="str">
        <x:v>坏人！麻烦！</x:v>
      </x:c>
      <x:c r="E4951" s="6" t="n">
        <x:v>2</x:v>
      </x:c>
      <x:c r="F4951" s="6" t="n">
        <x:v>2</x:v>
      </x:c>
      <x:c r="G4951" s="6" t="n">
        <x:v>0</x:v>
      </x:c>
      <x:c r="H4951" s="7" t="str"/>
      <x:c r="I4951" s="7" t="str">
        <x:v>[{"id": "2", "num": 2800}, {"id": "110251", "num": 1}, {"id": "111011", "num": 3}]</x:v>
      </x:c>
      <x:c r="J4951" s="6" t="str">
        <x:v>https://raw.githubusercontent.com/Mar-7th/StarRailRes/dbe8cdfcfb0bf657b9fe1cf92d5537f118ccb487/index_new/cn/character_skill_trees.json</x:v>
      </x:c>
    </x:row>
    <x:row r="4952" ht="38" customHeight="1">
      <x:c r="A4952" s="6" t="str">
        <x:v>8008301_3</x:v>
      </x:c>
      <x:c r="B4952" s="6" t="str">
        <x:v>8008</x:v>
      </x:c>
      <x:c r="C4952" s="6" t="str">
        <x:v>8008301</x:v>
      </x:c>
      <x:c r="D4952" s="6" t="str">
        <x:v>坏人！麻烦！</x:v>
      </x:c>
      <x:c r="E4952" s="6" t="n">
        <x:v>3</x:v>
      </x:c>
      <x:c r="F4952" s="6" t="n">
        <x:v>3</x:v>
      </x:c>
      <x:c r="G4952" s="6" t="n">
        <x:v>0</x:v>
      </x:c>
      <x:c r="H4952" s="7" t="str"/>
      <x:c r="I4952" s="7" t="str">
        <x:v>[{"id": "2", "num": 5600}, {"id": "110252", "num": 1}, {"id": "111012", "num": 1}]</x:v>
      </x:c>
      <x:c r="J4952" s="6" t="str">
        <x:v>https://raw.githubusercontent.com/Mar-7th/StarRailRes/dbe8cdfcfb0bf657b9fe1cf92d5537f118ccb487/index_new/cn/character_skill_trees.json</x:v>
      </x:c>
    </x:row>
    <x:row r="4953" ht="38" customHeight="1">
      <x:c r="A4953" s="6" t="str">
        <x:v>8008301_4</x:v>
      </x:c>
      <x:c r="B4953" s="6" t="str">
        <x:v>8008</x:v>
      </x:c>
      <x:c r="C4953" s="6" t="str">
        <x:v>8008301</x:v>
      </x:c>
      <x:c r="D4953" s="6" t="str">
        <x:v>坏人！麻烦！</x:v>
      </x:c>
      <x:c r="E4953" s="6" t="n">
        <x:v>4</x:v>
      </x:c>
      <x:c r="F4953" s="6" t="n">
        <x:v>4</x:v>
      </x:c>
      <x:c r="G4953" s="6" t="n">
        <x:v>0</x:v>
      </x:c>
      <x:c r="H4953" s="7" t="str"/>
      <x:c r="I4953" s="7" t="str">
        <x:v>[{"id": "2", "num": 12800}, {"id": "110252", "num": 3}, {"id": "111012", "num": 2}]</x:v>
      </x:c>
      <x:c r="J4953" s="6" t="str">
        <x:v>https://raw.githubusercontent.com/Mar-7th/StarRailRes/dbe8cdfcfb0bf657b9fe1cf92d5537f118ccb487/index_new/cn/character_skill_trees.json</x:v>
      </x:c>
    </x:row>
    <x:row r="4954" ht="38" customHeight="1">
      <x:c r="A4954" s="6" t="str">
        <x:v>8008301_5</x:v>
      </x:c>
      <x:c r="B4954" s="6" t="str">
        <x:v>8008</x:v>
      </x:c>
      <x:c r="C4954" s="6" t="str">
        <x:v>8008301</x:v>
      </x:c>
      <x:c r="D4954" s="6" t="str">
        <x:v>坏人！麻烦！</x:v>
      </x:c>
      <x:c r="E4954" s="6" t="n">
        <x:v>5</x:v>
      </x:c>
      <x:c r="F4954" s="6" t="n">
        <x:v>5</x:v>
      </x:c>
      <x:c r="G4954" s="6" t="n">
        <x:v>0</x:v>
      </x:c>
      <x:c r="H4954" s="7" t="str"/>
      <x:c r="I4954" s="7" t="str">
        <x:v>[{"id": "2", "num": 28000}, {"id": "110253", "num": 2}, {"id": "111013", "num": 2}]</x:v>
      </x:c>
      <x:c r="J4954" s="6" t="str">
        <x:v>https://raw.githubusercontent.com/Mar-7th/StarRailRes/dbe8cdfcfb0bf657b9fe1cf92d5537f118ccb487/index_new/cn/character_skill_trees.json</x:v>
      </x:c>
    </x:row>
    <x:row r="4955" ht="38" customHeight="1">
      <x:c r="A4955" s="6" t="str">
        <x:v>8008301_6</x:v>
      </x:c>
      <x:c r="B4955" s="6" t="str">
        <x:v>8008</x:v>
      </x:c>
      <x:c r="C4955" s="6" t="str">
        <x:v>8008301</x:v>
      </x:c>
      <x:c r="D4955" s="6" t="str">
        <x:v>坏人！麻烦！</x:v>
      </x:c>
      <x:c r="E4955" s="6" t="n">
        <x:v>6</x:v>
      </x:c>
      <x:c r="F4955" s="6" t="n">
        <x:v>6</x:v>
      </x:c>
      <x:c r="G4955" s="6" t="n">
        <x:v>0</x:v>
      </x:c>
      <x:c r="H4955" s="7" t="str"/>
      <x:c r="I4955" s="7" t="str">
        <x:v>[{"id": "2", "num": 112000}, {"id": "110253", "num": 5}, {"id": "111013", "num": 2}]</x:v>
      </x:c>
      <x:c r="J4955" s="6" t="str">
        <x:v>https://raw.githubusercontent.com/Mar-7th/StarRailRes/dbe8cdfcfb0bf657b9fe1cf92d5537f118ccb487/index_new/cn/character_skill_trees.json</x:v>
      </x:c>
    </x:row>
    <x:row r="4956" ht="20" customHeight="1">
      <x:c r="A4956" s="6" t="str">
        <x:v>8008302_1</x:v>
      </x:c>
      <x:c r="B4956" s="6" t="str">
        <x:v>8008</x:v>
      </x:c>
      <x:c r="C4956" s="6" t="str">
        <x:v>8008302</x:v>
      </x:c>
      <x:c r="D4956" s="6" t="str">
        <x:v>伙伴！一起！</x:v>
      </x:c>
      <x:c r="E4956" s="6" t="n">
        <x:v>1</x:v>
      </x:c>
      <x:c r="F4956" s="6" t="n">
        <x:v>0</x:v>
      </x:c>
      <x:c r="G4956" s="6" t="n">
        <x:v>0</x:v>
      </x:c>
      <x:c r="H4956" s="7" t="str"/>
      <x:c r="I4956" s="7" t="str">
        <x:v>[]</x:v>
      </x:c>
      <x:c r="J4956" s="6" t="str">
        <x:v>https://raw.githubusercontent.com/Mar-7th/StarRailRes/dbe8cdfcfb0bf657b9fe1cf92d5537f118ccb487/index_new/cn/character_skill_trees.json</x:v>
      </x:c>
    </x:row>
    <x:row r="4957" ht="38" customHeight="1">
      <x:c r="A4957" s="6" t="str">
        <x:v>8008302_2</x:v>
      </x:c>
      <x:c r="B4957" s="6" t="str">
        <x:v>8008</x:v>
      </x:c>
      <x:c r="C4957" s="6" t="str">
        <x:v>8008302</x:v>
      </x:c>
      <x:c r="D4957" s="6" t="str">
        <x:v>伙伴！一起！</x:v>
      </x:c>
      <x:c r="E4957" s="6" t="n">
        <x:v>2</x:v>
      </x:c>
      <x:c r="F4957" s="6" t="n">
        <x:v>2</x:v>
      </x:c>
      <x:c r="G4957" s="6" t="n">
        <x:v>0</x:v>
      </x:c>
      <x:c r="H4957" s="7" t="str"/>
      <x:c r="I4957" s="7" t="str">
        <x:v>[{"id": "2", "num": 2800}, {"id": "110251", "num": 1}, {"id": "111011", "num": 3}]</x:v>
      </x:c>
      <x:c r="J4957" s="6" t="str">
        <x:v>https://raw.githubusercontent.com/Mar-7th/StarRailRes/dbe8cdfcfb0bf657b9fe1cf92d5537f118ccb487/index_new/cn/character_skill_trees.json</x:v>
      </x:c>
    </x:row>
    <x:row r="4958" ht="38" customHeight="1">
      <x:c r="A4958" s="6" t="str">
        <x:v>8008302_3</x:v>
      </x:c>
      <x:c r="B4958" s="6" t="str">
        <x:v>8008</x:v>
      </x:c>
      <x:c r="C4958" s="6" t="str">
        <x:v>8008302</x:v>
      </x:c>
      <x:c r="D4958" s="6" t="str">
        <x:v>伙伴！一起！</x:v>
      </x:c>
      <x:c r="E4958" s="6" t="n">
        <x:v>3</x:v>
      </x:c>
      <x:c r="F4958" s="6" t="n">
        <x:v>3</x:v>
      </x:c>
      <x:c r="G4958" s="6" t="n">
        <x:v>0</x:v>
      </x:c>
      <x:c r="H4958" s="7" t="str"/>
      <x:c r="I4958" s="7" t="str">
        <x:v>[{"id": "2", "num": 5600}, {"id": "110252", "num": 1}, {"id": "111012", "num": 1}]</x:v>
      </x:c>
      <x:c r="J4958" s="6" t="str">
        <x:v>https://raw.githubusercontent.com/Mar-7th/StarRailRes/dbe8cdfcfb0bf657b9fe1cf92d5537f118ccb487/index_new/cn/character_skill_trees.json</x:v>
      </x:c>
    </x:row>
    <x:row r="4959" ht="38" customHeight="1">
      <x:c r="A4959" s="6" t="str">
        <x:v>8008302_4</x:v>
      </x:c>
      <x:c r="B4959" s="6" t="str">
        <x:v>8008</x:v>
      </x:c>
      <x:c r="C4959" s="6" t="str">
        <x:v>8008302</x:v>
      </x:c>
      <x:c r="D4959" s="6" t="str">
        <x:v>伙伴！一起！</x:v>
      </x:c>
      <x:c r="E4959" s="6" t="n">
        <x:v>4</x:v>
      </x:c>
      <x:c r="F4959" s="6" t="n">
        <x:v>4</x:v>
      </x:c>
      <x:c r="G4959" s="6" t="n">
        <x:v>0</x:v>
      </x:c>
      <x:c r="H4959" s="7" t="str"/>
      <x:c r="I4959" s="7" t="str">
        <x:v>[{"id": "2", "num": 12800}, {"id": "110252", "num": 3}, {"id": "111012", "num": 2}]</x:v>
      </x:c>
      <x:c r="J4959" s="6" t="str">
        <x:v>https://raw.githubusercontent.com/Mar-7th/StarRailRes/dbe8cdfcfb0bf657b9fe1cf92d5537f118ccb487/index_new/cn/character_skill_trees.json</x:v>
      </x:c>
    </x:row>
    <x:row r="4960" ht="38" customHeight="1">
      <x:c r="A4960" s="6" t="str">
        <x:v>8008302_5</x:v>
      </x:c>
      <x:c r="B4960" s="6" t="str">
        <x:v>8008</x:v>
      </x:c>
      <x:c r="C4960" s="6" t="str">
        <x:v>8008302</x:v>
      </x:c>
      <x:c r="D4960" s="6" t="str">
        <x:v>伙伴！一起！</x:v>
      </x:c>
      <x:c r="E4960" s="6" t="n">
        <x:v>5</x:v>
      </x:c>
      <x:c r="F4960" s="6" t="n">
        <x:v>5</x:v>
      </x:c>
      <x:c r="G4960" s="6" t="n">
        <x:v>0</x:v>
      </x:c>
      <x:c r="H4960" s="7" t="str"/>
      <x:c r="I4960" s="7" t="str">
        <x:v>[{"id": "2", "num": 28000}, {"id": "110253", "num": 2}, {"id": "111013", "num": 2}]</x:v>
      </x:c>
      <x:c r="J4960" s="6" t="str">
        <x:v>https://raw.githubusercontent.com/Mar-7th/StarRailRes/dbe8cdfcfb0bf657b9fe1cf92d5537f118ccb487/index_new/cn/character_skill_trees.json</x:v>
      </x:c>
    </x:row>
    <x:row r="4961" ht="38" customHeight="1">
      <x:c r="A4961" s="6" t="str">
        <x:v>8008302_6</x:v>
      </x:c>
      <x:c r="B4961" s="6" t="str">
        <x:v>8008</x:v>
      </x:c>
      <x:c r="C4961" s="6" t="str">
        <x:v>8008302</x:v>
      </x:c>
      <x:c r="D4961" s="6" t="str">
        <x:v>伙伴！一起！</x:v>
      </x:c>
      <x:c r="E4961" s="6" t="n">
        <x:v>6</x:v>
      </x:c>
      <x:c r="F4961" s="6" t="n">
        <x:v>6</x:v>
      </x:c>
      <x:c r="G4961" s="6" t="n">
        <x:v>0</x:v>
      </x:c>
      <x:c r="H4961" s="7" t="str"/>
      <x:c r="I4961" s="7" t="str">
        <x:v>[{"id": "2", "num": 112000}, {"id": "110253", "num": 5}, {"id": "111013", "num": 2}]</x:v>
      </x:c>
      <x:c r="J4961" s="6" t="str">
        <x:v>https://raw.githubusercontent.com/Mar-7th/StarRailRes/dbe8cdfcfb0bf657b9fe1cf92d5537f118ccb487/index_new/cn/character_skill_trees.json</x:v>
      </x:c>
    </x:row>
    <x:row r="4962" ht="38" customHeight="1">
      <x:c r="A4962" s="6" t="str">
        <x:v>8008501_1</x:v>
      </x:c>
      <x:c r="B4962" s="6" t="str">
        <x:v>8008</x:v>
      </x:c>
      <x:c r="C4962" s="6" t="str">
        <x:v>8008501</x:v>
      </x:c>
      <x:c r="D4962" s="6" t="str">
        <x:v>未完的尾声</x:v>
      </x:c>
      <x:c r="E4962" s="6" t="n">
        <x:v>1</x:v>
      </x:c>
      <x:c r="F4962" s="6" t="n">
        <x:v>0</x:v>
      </x:c>
      <x:c r="G4962" s="6" t="n">
        <x:v>0</x:v>
      </x:c>
      <x:c r="H4962" s="7" t="str">
        <x:v>施放终结技后，获得1层【史诗】，最多持有#1[i]层。持有【史诗】且迷迷在场时，普攻强化为【明天，一同写下！】。</x:v>
      </x:c>
      <x:c r="I4962" s="7" t="str">
        <x:v>[]</x:v>
      </x:c>
      <x:c r="J4962" s="6" t="str">
        <x:v>https://raw.githubusercontent.com/Mar-7th/StarRailRes/dbe8cdfcfb0bf657b9fe1cf92d5537f118ccb487/index_new/cn/character_skill_trees.json</x:v>
      </x:c>
    </x:row>
    <x:row r="4963" ht="20" customHeight="1">
      <x:c r="A4963" s="6" t="str">
        <x:v>8009001_1</x:v>
      </x:c>
      <x:c r="B4963" s="6" t="str">
        <x:v>8009</x:v>
      </x:c>
      <x:c r="C4963" s="6" t="str">
        <x:v>8009001</x:v>
      </x:c>
      <x:c r="D4963" s="6" t="str"/>
      <x:c r="E4963" s="6" t="n">
        <x:v>1</x:v>
      </x:c>
      <x:c r="F4963" s="6" t="n">
        <x:v>0</x:v>
      </x:c>
      <x:c r="G4963" s="6" t="n">
        <x:v>0</x:v>
      </x:c>
      <x:c r="H4963" s="7" t="str"/>
      <x:c r="I4963" s="7" t="str">
        <x:v>[]</x:v>
      </x:c>
      <x:c r="J4963" s="6" t="str">
        <x:v>https://raw.githubusercontent.com/Mar-7th/StarRailRes/dbe8cdfcfb0bf657b9fe1cf92d5537f118ccb487/index_new/cn/character_skill_trees.json</x:v>
      </x:c>
    </x:row>
    <x:row r="4964" ht="38" customHeight="1">
      <x:c r="A4964" s="6" t="str">
        <x:v>8009001_2</x:v>
      </x:c>
      <x:c r="B4964" s="6" t="str">
        <x:v>8009</x:v>
      </x:c>
      <x:c r="C4964" s="6" t="str">
        <x:v>8009001</x:v>
      </x:c>
      <x:c r="D4964" s="6" t="str"/>
      <x:c r="E4964" s="6" t="n">
        <x:v>2</x:v>
      </x:c>
      <x:c r="F4964" s="6" t="n">
        <x:v>2</x:v>
      </x:c>
      <x:c r="G4964" s="6" t="n">
        <x:v>0</x:v>
      </x:c>
      <x:c r="H4964" s="7" t="str"/>
      <x:c r="I4964" s="7" t="str">
        <x:v>[{"id": "2", "num": 3200}, {"id": "110261", "num": 1}, {"id": "111011", "num": 5}]</x:v>
      </x:c>
      <x:c r="J4964" s="6" t="str">
        <x:v>https://raw.githubusercontent.com/Mar-7th/StarRailRes/dbe8cdfcfb0bf657b9fe1cf92d5537f118ccb487/index_new/cn/character_skill_trees.json</x:v>
      </x:c>
    </x:row>
    <x:row r="4965" ht="38" customHeight="1">
      <x:c r="A4965" s="6" t="str">
        <x:v>8009001_3</x:v>
      </x:c>
      <x:c r="B4965" s="6" t="str">
        <x:v>8009</x:v>
      </x:c>
      <x:c r="C4965" s="6" t="str">
        <x:v>8009001</x:v>
      </x:c>
      <x:c r="D4965" s="6" t="str"/>
      <x:c r="E4965" s="6" t="n">
        <x:v>3</x:v>
      </x:c>
      <x:c r="F4965" s="6" t="n">
        <x:v>3</x:v>
      </x:c>
      <x:c r="G4965" s="6" t="n">
        <x:v>0</x:v>
      </x:c>
      <x:c r="H4965" s="7" t="str"/>
      <x:c r="I4965" s="7" t="str">
        <x:v>[{"id": "2", "num": 6400}, {"id": "110262", "num": 2}, {"id": "111012", "num": 2}]</x:v>
      </x:c>
      <x:c r="J4965" s="6" t="str">
        <x:v>https://raw.githubusercontent.com/Mar-7th/StarRailRes/dbe8cdfcfb0bf657b9fe1cf92d5537f118ccb487/index_new/cn/character_skill_trees.json</x:v>
      </x:c>
    </x:row>
    <x:row r="4966" ht="38" customHeight="1">
      <x:c r="A4966" s="6" t="str">
        <x:v>8009001_4</x:v>
      </x:c>
      <x:c r="B4966" s="6" t="str">
        <x:v>8009</x:v>
      </x:c>
      <x:c r="C4966" s="6" t="str">
        <x:v>8009001</x:v>
      </x:c>
      <x:c r="D4966" s="6" t="str"/>
      <x:c r="E4966" s="6" t="n">
        <x:v>4</x:v>
      </x:c>
      <x:c r="F4966" s="6" t="n">
        <x:v>4</x:v>
      </x:c>
      <x:c r="G4966" s="6" t="n">
        <x:v>0</x:v>
      </x:c>
      <x:c r="H4966" s="7" t="str"/>
      <x:c r="I4966" s="7" t="str">
        <x:v>[{"id": "2", "num": 12800}, {"id": "110262", "num": 2}, {"id": "111012", "num": 3}]</x:v>
      </x:c>
      <x:c r="J4966" s="6" t="str">
        <x:v>https://raw.githubusercontent.com/Mar-7th/StarRailRes/dbe8cdfcfb0bf657b9fe1cf92d5537f118ccb487/index_new/cn/character_skill_trees.json</x:v>
      </x:c>
    </x:row>
    <x:row r="4967" ht="38" customHeight="1">
      <x:c r="A4967" s="6" t="str">
        <x:v>8009001_5</x:v>
      </x:c>
      <x:c r="B4967" s="6" t="str">
        <x:v>8009</x:v>
      </x:c>
      <x:c r="C4967" s="6" t="str">
        <x:v>8009001</x:v>
      </x:c>
      <x:c r="D4967" s="6" t="str"/>
      <x:c r="E4967" s="6" t="n">
        <x:v>5</x:v>
      </x:c>
      <x:c r="F4967" s="6" t="n">
        <x:v>5</x:v>
      </x:c>
      <x:c r="G4967" s="6" t="n">
        <x:v>0</x:v>
      </x:c>
      <x:c r="H4967" s="7" t="str"/>
      <x:c r="I4967" s="7" t="str">
        <x:v>[{"id": "2", "num": 25600}, {"id": "110263", "num": 2}, {"id": "111013", "num": 2}]</x:v>
      </x:c>
      <x:c r="J4967" s="6" t="str">
        <x:v>https://raw.githubusercontent.com/Mar-7th/StarRailRes/dbe8cdfcfb0bf657b9fe1cf92d5537f118ccb487/index_new/cn/character_skill_trees.json</x:v>
      </x:c>
    </x:row>
    <x:row r="4968" ht="38" customHeight="1">
      <x:c r="A4968" s="6" t="str">
        <x:v>8009001_6</x:v>
      </x:c>
      <x:c r="B4968" s="6" t="str">
        <x:v>8009</x:v>
      </x:c>
      <x:c r="C4968" s="6" t="str">
        <x:v>8009001</x:v>
      </x:c>
      <x:c r="D4968" s="6" t="str"/>
      <x:c r="E4968" s="6" t="n">
        <x:v>6</x:v>
      </x:c>
      <x:c r="F4968" s="6" t="n">
        <x:v>6</x:v>
      </x:c>
      <x:c r="G4968" s="6" t="n">
        <x:v>0</x:v>
      </x:c>
      <x:c r="H4968" s="7" t="str"/>
      <x:c r="I4968" s="7" t="str">
        <x:v>[{"id": "2", "num": 96000}, {"id": "110263", "num": 5}, {"id": "111013", "num": 2}]</x:v>
      </x:c>
      <x:c r="J4968" s="6" t="str">
        <x:v>https://raw.githubusercontent.com/Mar-7th/StarRailRes/dbe8cdfcfb0bf657b9fe1cf92d5537f118ccb487/index_new/cn/character_skill_trees.json</x:v>
      </x:c>
    </x:row>
    <x:row r="4969" ht="20" customHeight="1">
      <x:c r="A4969" s="6" t="str">
        <x:v>8009002_1</x:v>
      </x:c>
      <x:c r="B4969" s="6" t="str">
        <x:v>8009</x:v>
      </x:c>
      <x:c r="C4969" s="6" t="str">
        <x:v>8009002</x:v>
      </x:c>
      <x:c r="D4969" s="6" t="str"/>
      <x:c r="E4969" s="6" t="n">
        <x:v>1</x:v>
      </x:c>
      <x:c r="F4969" s="6" t="n">
        <x:v>0</x:v>
      </x:c>
      <x:c r="G4969" s="6" t="n">
        <x:v>0</x:v>
      </x:c>
      <x:c r="H4969" s="7" t="str"/>
      <x:c r="I4969" s="7" t="str">
        <x:v>[]</x:v>
      </x:c>
      <x:c r="J4969" s="6" t="str">
        <x:v>https://raw.githubusercontent.com/Mar-7th/StarRailRes/dbe8cdfcfb0bf657b9fe1cf92d5537f118ccb487/index_new/cn/character_skill_trees.json</x:v>
      </x:c>
    </x:row>
    <x:row r="4970" ht="38" customHeight="1">
      <x:c r="A4970" s="6" t="str">
        <x:v>8009002_2</x:v>
      </x:c>
      <x:c r="B4970" s="6" t="str">
        <x:v>8009</x:v>
      </x:c>
      <x:c r="C4970" s="6" t="str">
        <x:v>8009002</x:v>
      </x:c>
      <x:c r="D4970" s="6" t="str"/>
      <x:c r="E4970" s="6" t="n">
        <x:v>2</x:v>
      </x:c>
      <x:c r="F4970" s="6" t="n">
        <x:v>1</x:v>
      </x:c>
      <x:c r="G4970" s="6" t="n">
        <x:v>0</x:v>
      </x:c>
      <x:c r="H4970" s="7" t="str"/>
      <x:c r="I4970" s="7" t="str">
        <x:v>[{"id": "2", "num": 1600}, {"id": "111011", "num": 1}]</x:v>
      </x:c>
      <x:c r="J4970" s="6" t="str">
        <x:v>https://raw.githubusercontent.com/Mar-7th/StarRailRes/dbe8cdfcfb0bf657b9fe1cf92d5537f118ccb487/index_new/cn/character_skill_trees.json</x:v>
      </x:c>
    </x:row>
    <x:row r="4971" ht="38" customHeight="1">
      <x:c r="A4971" s="6" t="str">
        <x:v>8009002_3</x:v>
      </x:c>
      <x:c r="B4971" s="6" t="str">
        <x:v>8009</x:v>
      </x:c>
      <x:c r="C4971" s="6" t="str">
        <x:v>8009002</x:v>
      </x:c>
      <x:c r="D4971" s="6" t="str"/>
      <x:c r="E4971" s="6" t="n">
        <x:v>3</x:v>
      </x:c>
      <x:c r="F4971" s="6" t="n">
        <x:v>2</x:v>
      </x:c>
      <x:c r="G4971" s="6" t="n">
        <x:v>0</x:v>
      </x:c>
      <x:c r="H4971" s="7" t="str"/>
      <x:c r="I4971" s="7" t="str">
        <x:v>[{"id": "2", "num": 3200}, {"id": "110261", "num": 2}, {"id": "111011", "num": 3}]</x:v>
      </x:c>
      <x:c r="J4971" s="6" t="str">
        <x:v>https://raw.githubusercontent.com/Mar-7th/StarRailRes/dbe8cdfcfb0bf657b9fe1cf92d5537f118ccb487/index_new/cn/character_skill_trees.json</x:v>
      </x:c>
    </x:row>
    <x:row r="4972" ht="38" customHeight="1">
      <x:c r="A4972" s="6" t="str">
        <x:v>8009002_4</x:v>
      </x:c>
      <x:c r="B4972" s="6" t="str">
        <x:v>8009</x:v>
      </x:c>
      <x:c r="C4972" s="6" t="str">
        <x:v>8009002</x:v>
      </x:c>
      <x:c r="D4972" s="6" t="str"/>
      <x:c r="E4972" s="6" t="n">
        <x:v>4</x:v>
      </x:c>
      <x:c r="F4972" s="6" t="n">
        <x:v>3</x:v>
      </x:c>
      <x:c r="G4972" s="6" t="n">
        <x:v>0</x:v>
      </x:c>
      <x:c r="H4972" s="7" t="str"/>
      <x:c r="I4972" s="7" t="str">
        <x:v>[{"id": "2", "num": 6400}, {"id": "110262", "num": 1}, {"id": "111012", "num": 2}]</x:v>
      </x:c>
      <x:c r="J4972" s="6" t="str">
        <x:v>https://raw.githubusercontent.com/Mar-7th/StarRailRes/dbe8cdfcfb0bf657b9fe1cf92d5537f118ccb487/index_new/cn/character_skill_trees.json</x:v>
      </x:c>
    </x:row>
    <x:row r="4973" ht="38" customHeight="1">
      <x:c r="A4973" s="6" t="str">
        <x:v>8009002_5</x:v>
      </x:c>
      <x:c r="B4973" s="6" t="str">
        <x:v>8009</x:v>
      </x:c>
      <x:c r="C4973" s="6" t="str">
        <x:v>8009002</x:v>
      </x:c>
      <x:c r="D4973" s="6" t="str"/>
      <x:c r="E4973" s="6" t="n">
        <x:v>5</x:v>
      </x:c>
      <x:c r="F4973" s="6" t="n">
        <x:v>4</x:v>
      </x:c>
      <x:c r="G4973" s="6" t="n">
        <x:v>0</x:v>
      </x:c>
      <x:c r="H4973" s="7" t="str"/>
      <x:c r="I4973" s="7" t="str">
        <x:v>[{"id": "2", "num": 12000}, {"id": "110262", "num": 3}, {"id": "111012", "num": 2}]</x:v>
      </x:c>
      <x:c r="J4973" s="6" t="str">
        <x:v>https://raw.githubusercontent.com/Mar-7th/StarRailRes/dbe8cdfcfb0bf657b9fe1cf92d5537f118ccb487/index_new/cn/character_skill_trees.json</x:v>
      </x:c>
    </x:row>
    <x:row r="4974" ht="38" customHeight="1">
      <x:c r="A4974" s="6" t="str">
        <x:v>8009002_6</x:v>
      </x:c>
      <x:c r="B4974" s="6" t="str">
        <x:v>8009</x:v>
      </x:c>
      <x:c r="C4974" s="6" t="str">
        <x:v>8009002</x:v>
      </x:c>
      <x:c r="D4974" s="6" t="str"/>
      <x:c r="E4974" s="6" t="n">
        <x:v>6</x:v>
      </x:c>
      <x:c r="F4974" s="6" t="n">
        <x:v>4</x:v>
      </x:c>
      <x:c r="G4974" s="6" t="n">
        <x:v>0</x:v>
      </x:c>
      <x:c r="H4974" s="7" t="str"/>
      <x:c r="I4974" s="7" t="str">
        <x:v>[{"id": "2", "num": 19200}, {"id": "110262", "num": 5}, {"id": "111012", "num": 4}]</x:v>
      </x:c>
      <x:c r="J4974" s="6" t="str">
        <x:v>https://raw.githubusercontent.com/Mar-7th/StarRailRes/dbe8cdfcfb0bf657b9fe1cf92d5537f118ccb487/index_new/cn/character_skill_trees.json</x:v>
      </x:c>
    </x:row>
    <x:row r="4975" ht="38" customHeight="1">
      <x:c r="A4975" s="6" t="str">
        <x:v>8009002_7</x:v>
      </x:c>
      <x:c r="B4975" s="6" t="str">
        <x:v>8009</x:v>
      </x:c>
      <x:c r="C4975" s="6" t="str">
        <x:v>8009002</x:v>
      </x:c>
      <x:c r="D4975" s="6" t="str"/>
      <x:c r="E4975" s="6" t="n">
        <x:v>7</x:v>
      </x:c>
      <x:c r="F4975" s="6" t="n">
        <x:v>5</x:v>
      </x:c>
      <x:c r="G4975" s="6" t="n">
        <x:v>0</x:v>
      </x:c>
      <x:c r="H4975" s="7" t="str"/>
      <x:c r="I4975" s="7" t="str">
        <x:v>[{"id": "2", "num": 25600}, {"id": "110263", "num": 2}, {"id": "111013", "num": 2}]</x:v>
      </x:c>
      <x:c r="J4975" s="6" t="str">
        <x:v>https://raw.githubusercontent.com/Mar-7th/StarRailRes/dbe8cdfcfb0bf657b9fe1cf92d5537f118ccb487/index_new/cn/character_skill_trees.json</x:v>
      </x:c>
    </x:row>
    <x:row r="4976" ht="53" customHeight="1">
      <x:c r="A4976" s="6" t="str">
        <x:v>8009002_8</x:v>
      </x:c>
      <x:c r="B4976" s="6" t="str">
        <x:v>8009</x:v>
      </x:c>
      <x:c r="C4976" s="6" t="str">
        <x:v>8009002</x:v>
      </x:c>
      <x:c r="D4976" s="6" t="str"/>
      <x:c r="E4976" s="6" t="n">
        <x:v>8</x:v>
      </x:c>
      <x:c r="F4976" s="6" t="n">
        <x:v>5</x:v>
      </x:c>
      <x:c r="G4976" s="6" t="n">
        <x:v>0</x:v>
      </x:c>
      <x:c r="H4976" s="7" t="str"/>
      <x:c r="I4976" s="7" t="str">
        <x:v>[{"id": "2", "num": 52000}, {"id": "110263", "num": 2}, {"id": "110508", "num": 1}, {"id": "111013", "num": 2}]</x:v>
      </x:c>
      <x:c r="J4976" s="6" t="str">
        <x:v>https://raw.githubusercontent.com/Mar-7th/StarRailRes/dbe8cdfcfb0bf657b9fe1cf92d5537f118ccb487/index_new/cn/character_skill_trees.json</x:v>
      </x:c>
    </x:row>
    <x:row r="4977" ht="38" customHeight="1">
      <x:c r="A4977" s="6" t="str">
        <x:v>8009002_9</x:v>
      </x:c>
      <x:c r="B4977" s="6" t="str">
        <x:v>8009</x:v>
      </x:c>
      <x:c r="C4977" s="6" t="str">
        <x:v>8009002</x:v>
      </x:c>
      <x:c r="D4977" s="6" t="str"/>
      <x:c r="E4977" s="6" t="n">
        <x:v>9</x:v>
      </x:c>
      <x:c r="F4977" s="6" t="n">
        <x:v>6</x:v>
      </x:c>
      <x:c r="G4977" s="6" t="n">
        <x:v>0</x:v>
      </x:c>
      <x:c r="H4977" s="7" t="str"/>
      <x:c r="I4977" s="7" t="str">
        <x:v>[{"id": "2", "num": 96000}, {"id": "110263", "num": 5}, {"id": "110508", "num": 1}]</x:v>
      </x:c>
      <x:c r="J4977" s="6" t="str">
        <x:v>https://raw.githubusercontent.com/Mar-7th/StarRailRes/dbe8cdfcfb0bf657b9fe1cf92d5537f118ccb487/index_new/cn/character_skill_trees.json</x:v>
      </x:c>
    </x:row>
    <x:row r="4978" ht="53" customHeight="1">
      <x:c r="A4978" s="6" t="str">
        <x:v>8009002_10</x:v>
      </x:c>
      <x:c r="B4978" s="6" t="str">
        <x:v>8009</x:v>
      </x:c>
      <x:c r="C4978" s="6" t="str">
        <x:v>8009002</x:v>
      </x:c>
      <x:c r="D4978" s="6" t="str"/>
      <x:c r="E4978" s="6" t="n">
        <x:v>10</x:v>
      </x:c>
      <x:c r="F4978" s="6" t="n">
        <x:v>6</x:v>
      </x:c>
      <x:c r="G4978" s="6" t="n">
        <x:v>0</x:v>
      </x:c>
      <x:c r="H4978" s="7" t="str"/>
      <x:c r="I4978" s="7" t="str">
        <x:v>[{"id": "2", "num": 200000}, {"id": "110263", "num": 9}, {"id": "241", "num": 1}, {"id": "110508", "num": 1}]</x:v>
      </x:c>
      <x:c r="J4978" s="6" t="str">
        <x:v>https://raw.githubusercontent.com/Mar-7th/StarRailRes/dbe8cdfcfb0bf657b9fe1cf92d5537f118ccb487/index_new/cn/character_skill_trees.json</x:v>
      </x:c>
    </x:row>
    <x:row r="4979" ht="20" customHeight="1">
      <x:c r="A4979" s="6" t="str">
        <x:v>8009003_1</x:v>
      </x:c>
      <x:c r="B4979" s="6" t="str">
        <x:v>8009</x:v>
      </x:c>
      <x:c r="C4979" s="6" t="str">
        <x:v>8009003</x:v>
      </x:c>
      <x:c r="D4979" s="6" t="str"/>
      <x:c r="E4979" s="6" t="n">
        <x:v>1</x:v>
      </x:c>
      <x:c r="F4979" s="6" t="n">
        <x:v>0</x:v>
      </x:c>
      <x:c r="G4979" s="6" t="n">
        <x:v>0</x:v>
      </x:c>
      <x:c r="H4979" s="7" t="str"/>
      <x:c r="I4979" s="7" t="str">
        <x:v>[]</x:v>
      </x:c>
      <x:c r="J4979" s="6" t="str">
        <x:v>https://raw.githubusercontent.com/Mar-7th/StarRailRes/dbe8cdfcfb0bf657b9fe1cf92d5537f118ccb487/index_new/cn/character_skill_trees.json</x:v>
      </x:c>
    </x:row>
    <x:row r="4980" ht="38" customHeight="1">
      <x:c r="A4980" s="6" t="str">
        <x:v>8009003_2</x:v>
      </x:c>
      <x:c r="B4980" s="6" t="str">
        <x:v>8009</x:v>
      </x:c>
      <x:c r="C4980" s="6" t="str">
        <x:v>8009003</x:v>
      </x:c>
      <x:c r="D4980" s="6" t="str"/>
      <x:c r="E4980" s="6" t="n">
        <x:v>2</x:v>
      </x:c>
      <x:c r="F4980" s="6" t="n">
        <x:v>1</x:v>
      </x:c>
      <x:c r="G4980" s="6" t="n">
        <x:v>0</x:v>
      </x:c>
      <x:c r="H4980" s="7" t="str"/>
      <x:c r="I4980" s="7" t="str">
        <x:v>[{"id": "2", "num": 1600}, {"id": "111011", "num": 1}]</x:v>
      </x:c>
      <x:c r="J4980" s="6" t="str">
        <x:v>https://raw.githubusercontent.com/Mar-7th/StarRailRes/dbe8cdfcfb0bf657b9fe1cf92d5537f118ccb487/index_new/cn/character_skill_trees.json</x:v>
      </x:c>
    </x:row>
    <x:row r="4981" ht="38" customHeight="1">
      <x:c r="A4981" s="6" t="str">
        <x:v>8009003_3</x:v>
      </x:c>
      <x:c r="B4981" s="6" t="str">
        <x:v>8009</x:v>
      </x:c>
      <x:c r="C4981" s="6" t="str">
        <x:v>8009003</x:v>
      </x:c>
      <x:c r="D4981" s="6" t="str"/>
      <x:c r="E4981" s="6" t="n">
        <x:v>3</x:v>
      </x:c>
      <x:c r="F4981" s="6" t="n">
        <x:v>2</x:v>
      </x:c>
      <x:c r="G4981" s="6" t="n">
        <x:v>0</x:v>
      </x:c>
      <x:c r="H4981" s="7" t="str"/>
      <x:c r="I4981" s="7" t="str">
        <x:v>[{"id": "2", "num": 3200}, {"id": "110261", "num": 2}, {"id": "111011", "num": 3}]</x:v>
      </x:c>
      <x:c r="J4981" s="6" t="str">
        <x:v>https://raw.githubusercontent.com/Mar-7th/StarRailRes/dbe8cdfcfb0bf657b9fe1cf92d5537f118ccb487/index_new/cn/character_skill_trees.json</x:v>
      </x:c>
    </x:row>
    <x:row r="4982" ht="38" customHeight="1">
      <x:c r="A4982" s="6" t="str">
        <x:v>8009003_4</x:v>
      </x:c>
      <x:c r="B4982" s="6" t="str">
        <x:v>8009</x:v>
      </x:c>
      <x:c r="C4982" s="6" t="str">
        <x:v>8009003</x:v>
      </x:c>
      <x:c r="D4982" s="6" t="str"/>
      <x:c r="E4982" s="6" t="n">
        <x:v>4</x:v>
      </x:c>
      <x:c r="F4982" s="6" t="n">
        <x:v>3</x:v>
      </x:c>
      <x:c r="G4982" s="6" t="n">
        <x:v>0</x:v>
      </x:c>
      <x:c r="H4982" s="7" t="str"/>
      <x:c r="I4982" s="7" t="str">
        <x:v>[{"id": "2", "num": 6400}, {"id": "110262", "num": 1}, {"id": "111012", "num": 2}]</x:v>
      </x:c>
      <x:c r="J4982" s="6" t="str">
        <x:v>https://raw.githubusercontent.com/Mar-7th/StarRailRes/dbe8cdfcfb0bf657b9fe1cf92d5537f118ccb487/index_new/cn/character_skill_trees.json</x:v>
      </x:c>
    </x:row>
    <x:row r="4983" ht="38" customHeight="1">
      <x:c r="A4983" s="6" t="str">
        <x:v>8009003_5</x:v>
      </x:c>
      <x:c r="B4983" s="6" t="str">
        <x:v>8009</x:v>
      </x:c>
      <x:c r="C4983" s="6" t="str">
        <x:v>8009003</x:v>
      </x:c>
      <x:c r="D4983" s="6" t="str"/>
      <x:c r="E4983" s="6" t="n">
        <x:v>5</x:v>
      </x:c>
      <x:c r="F4983" s="6" t="n">
        <x:v>4</x:v>
      </x:c>
      <x:c r="G4983" s="6" t="n">
        <x:v>0</x:v>
      </x:c>
      <x:c r="H4983" s="7" t="str"/>
      <x:c r="I4983" s="7" t="str">
        <x:v>[{"id": "2", "num": 12000}, {"id": "110262", "num": 3}, {"id": "111012", "num": 2}]</x:v>
      </x:c>
      <x:c r="J4983" s="6" t="str">
        <x:v>https://raw.githubusercontent.com/Mar-7th/StarRailRes/dbe8cdfcfb0bf657b9fe1cf92d5537f118ccb487/index_new/cn/character_skill_trees.json</x:v>
      </x:c>
    </x:row>
    <x:row r="4984" ht="38" customHeight="1">
      <x:c r="A4984" s="6" t="str">
        <x:v>8009003_6</x:v>
      </x:c>
      <x:c r="B4984" s="6" t="str">
        <x:v>8009</x:v>
      </x:c>
      <x:c r="C4984" s="6" t="str">
        <x:v>8009003</x:v>
      </x:c>
      <x:c r="D4984" s="6" t="str"/>
      <x:c r="E4984" s="6" t="n">
        <x:v>6</x:v>
      </x:c>
      <x:c r="F4984" s="6" t="n">
        <x:v>4</x:v>
      </x:c>
      <x:c r="G4984" s="6" t="n">
        <x:v>0</x:v>
      </x:c>
      <x:c r="H4984" s="7" t="str"/>
      <x:c r="I4984" s="7" t="str">
        <x:v>[{"id": "2", "num": 19200}, {"id": "110262", "num": 5}, {"id": "111012", "num": 4}]</x:v>
      </x:c>
      <x:c r="J4984" s="6" t="str">
        <x:v>https://raw.githubusercontent.com/Mar-7th/StarRailRes/dbe8cdfcfb0bf657b9fe1cf92d5537f118ccb487/index_new/cn/character_skill_trees.json</x:v>
      </x:c>
    </x:row>
    <x:row r="4985" ht="38" customHeight="1">
      <x:c r="A4985" s="6" t="str">
        <x:v>8009003_7</x:v>
      </x:c>
      <x:c r="B4985" s="6" t="str">
        <x:v>8009</x:v>
      </x:c>
      <x:c r="C4985" s="6" t="str">
        <x:v>8009003</x:v>
      </x:c>
      <x:c r="D4985" s="6" t="str"/>
      <x:c r="E4985" s="6" t="n">
        <x:v>7</x:v>
      </x:c>
      <x:c r="F4985" s="6" t="n">
        <x:v>5</x:v>
      </x:c>
      <x:c r="G4985" s="6" t="n">
        <x:v>0</x:v>
      </x:c>
      <x:c r="H4985" s="7" t="str"/>
      <x:c r="I4985" s="7" t="str">
        <x:v>[{"id": "2", "num": 25600}, {"id": "110263", "num": 2}, {"id": "111013", "num": 2}]</x:v>
      </x:c>
      <x:c r="J4985" s="6" t="str">
        <x:v>https://raw.githubusercontent.com/Mar-7th/StarRailRes/dbe8cdfcfb0bf657b9fe1cf92d5537f118ccb487/index_new/cn/character_skill_trees.json</x:v>
      </x:c>
    </x:row>
    <x:row r="4986" ht="53" customHeight="1">
      <x:c r="A4986" s="6" t="str">
        <x:v>8009003_8</x:v>
      </x:c>
      <x:c r="B4986" s="6" t="str">
        <x:v>8009</x:v>
      </x:c>
      <x:c r="C4986" s="6" t="str">
        <x:v>8009003</x:v>
      </x:c>
      <x:c r="D4986" s="6" t="str"/>
      <x:c r="E4986" s="6" t="n">
        <x:v>8</x:v>
      </x:c>
      <x:c r="F4986" s="6" t="n">
        <x:v>5</x:v>
      </x:c>
      <x:c r="G4986" s="6" t="n">
        <x:v>0</x:v>
      </x:c>
      <x:c r="H4986" s="7" t="str"/>
      <x:c r="I4986" s="7" t="str">
        <x:v>[{"id": "2", "num": 52000}, {"id": "110263", "num": 2}, {"id": "110508", "num": 1}, {"id": "111013", "num": 2}]</x:v>
      </x:c>
      <x:c r="J4986" s="6" t="str">
        <x:v>https://raw.githubusercontent.com/Mar-7th/StarRailRes/dbe8cdfcfb0bf657b9fe1cf92d5537f118ccb487/index_new/cn/character_skill_trees.json</x:v>
      </x:c>
    </x:row>
    <x:row r="4987" ht="38" customHeight="1">
      <x:c r="A4987" s="6" t="str">
        <x:v>8009003_9</x:v>
      </x:c>
      <x:c r="B4987" s="6" t="str">
        <x:v>8009</x:v>
      </x:c>
      <x:c r="C4987" s="6" t="str">
        <x:v>8009003</x:v>
      </x:c>
      <x:c r="D4987" s="6" t="str"/>
      <x:c r="E4987" s="6" t="n">
        <x:v>9</x:v>
      </x:c>
      <x:c r="F4987" s="6" t="n">
        <x:v>6</x:v>
      </x:c>
      <x:c r="G4987" s="6" t="n">
        <x:v>0</x:v>
      </x:c>
      <x:c r="H4987" s="7" t="str"/>
      <x:c r="I4987" s="7" t="str">
        <x:v>[{"id": "2", "num": 96000}, {"id": "110263", "num": 5}, {"id": "110508", "num": 1}]</x:v>
      </x:c>
      <x:c r="J4987" s="6" t="str">
        <x:v>https://raw.githubusercontent.com/Mar-7th/StarRailRes/dbe8cdfcfb0bf657b9fe1cf92d5537f118ccb487/index_new/cn/character_skill_trees.json</x:v>
      </x:c>
    </x:row>
    <x:row r="4988" ht="53" customHeight="1">
      <x:c r="A4988" s="6" t="str">
        <x:v>8009003_10</x:v>
      </x:c>
      <x:c r="B4988" s="6" t="str">
        <x:v>8009</x:v>
      </x:c>
      <x:c r="C4988" s="6" t="str">
        <x:v>8009003</x:v>
      </x:c>
      <x:c r="D4988" s="6" t="str"/>
      <x:c r="E4988" s="6" t="n">
        <x:v>10</x:v>
      </x:c>
      <x:c r="F4988" s="6" t="n">
        <x:v>6</x:v>
      </x:c>
      <x:c r="G4988" s="6" t="n">
        <x:v>0</x:v>
      </x:c>
      <x:c r="H4988" s="7" t="str"/>
      <x:c r="I4988" s="7" t="str">
        <x:v>[{"id": "2", "num": 200000}, {"id": "110263", "num": 9}, {"id": "241", "num": 1}, {"id": "110508", "num": 1}]</x:v>
      </x:c>
      <x:c r="J4988" s="6" t="str">
        <x:v>https://raw.githubusercontent.com/Mar-7th/StarRailRes/dbe8cdfcfb0bf657b9fe1cf92d5537f118ccb487/index_new/cn/character_skill_trees.json</x:v>
      </x:c>
    </x:row>
    <x:row r="4989" ht="20" customHeight="1">
      <x:c r="A4989" s="6" t="str">
        <x:v>8009004_1</x:v>
      </x:c>
      <x:c r="B4989" s="6" t="str">
        <x:v>8009</x:v>
      </x:c>
      <x:c r="C4989" s="6" t="str">
        <x:v>8009004</x:v>
      </x:c>
      <x:c r="D4989" s="6" t="str"/>
      <x:c r="E4989" s="6" t="n">
        <x:v>1</x:v>
      </x:c>
      <x:c r="F4989" s="6" t="n">
        <x:v>0</x:v>
      </x:c>
      <x:c r="G4989" s="6" t="n">
        <x:v>0</x:v>
      </x:c>
      <x:c r="H4989" s="7" t="str"/>
      <x:c r="I4989" s="7" t="str">
        <x:v>[]</x:v>
      </x:c>
      <x:c r="J4989" s="6" t="str">
        <x:v>https://raw.githubusercontent.com/Mar-7th/StarRailRes/dbe8cdfcfb0bf657b9fe1cf92d5537f118ccb487/index_new/cn/character_skill_trees.json</x:v>
      </x:c>
    </x:row>
    <x:row r="4990" ht="38" customHeight="1">
      <x:c r="A4990" s="6" t="str">
        <x:v>8009004_2</x:v>
      </x:c>
      <x:c r="B4990" s="6" t="str">
        <x:v>8009</x:v>
      </x:c>
      <x:c r="C4990" s="6" t="str">
        <x:v>8009004</x:v>
      </x:c>
      <x:c r="D4990" s="6" t="str"/>
      <x:c r="E4990" s="6" t="n">
        <x:v>2</x:v>
      </x:c>
      <x:c r="F4990" s="6" t="n">
        <x:v>1</x:v>
      </x:c>
      <x:c r="G4990" s="6" t="n">
        <x:v>0</x:v>
      </x:c>
      <x:c r="H4990" s="7" t="str"/>
      <x:c r="I4990" s="7" t="str">
        <x:v>[{"id": "2", "num": 1600}, {"id": "111011", "num": 1}]</x:v>
      </x:c>
      <x:c r="J4990" s="6" t="str">
        <x:v>https://raw.githubusercontent.com/Mar-7th/StarRailRes/dbe8cdfcfb0bf657b9fe1cf92d5537f118ccb487/index_new/cn/character_skill_trees.json</x:v>
      </x:c>
    </x:row>
    <x:row r="4991" ht="38" customHeight="1">
      <x:c r="A4991" s="6" t="str">
        <x:v>8009004_3</x:v>
      </x:c>
      <x:c r="B4991" s="6" t="str">
        <x:v>8009</x:v>
      </x:c>
      <x:c r="C4991" s="6" t="str">
        <x:v>8009004</x:v>
      </x:c>
      <x:c r="D4991" s="6" t="str"/>
      <x:c r="E4991" s="6" t="n">
        <x:v>3</x:v>
      </x:c>
      <x:c r="F4991" s="6" t="n">
        <x:v>2</x:v>
      </x:c>
      <x:c r="G4991" s="6" t="n">
        <x:v>0</x:v>
      </x:c>
      <x:c r="H4991" s="7" t="str"/>
      <x:c r="I4991" s="7" t="str">
        <x:v>[{"id": "2", "num": 3200}, {"id": "110261", "num": 2}, {"id": "111011", "num": 3}]</x:v>
      </x:c>
      <x:c r="J4991" s="6" t="str">
        <x:v>https://raw.githubusercontent.com/Mar-7th/StarRailRes/dbe8cdfcfb0bf657b9fe1cf92d5537f118ccb487/index_new/cn/character_skill_trees.json</x:v>
      </x:c>
    </x:row>
    <x:row r="4992" ht="38" customHeight="1">
      <x:c r="A4992" s="6" t="str">
        <x:v>8009004_4</x:v>
      </x:c>
      <x:c r="B4992" s="6" t="str">
        <x:v>8009</x:v>
      </x:c>
      <x:c r="C4992" s="6" t="str">
        <x:v>8009004</x:v>
      </x:c>
      <x:c r="D4992" s="6" t="str"/>
      <x:c r="E4992" s="6" t="n">
        <x:v>4</x:v>
      </x:c>
      <x:c r="F4992" s="6" t="n">
        <x:v>3</x:v>
      </x:c>
      <x:c r="G4992" s="6" t="n">
        <x:v>0</x:v>
      </x:c>
      <x:c r="H4992" s="7" t="str"/>
      <x:c r="I4992" s="7" t="str">
        <x:v>[{"id": "2", "num": 6400}, {"id": "110262", "num": 1}, {"id": "111012", "num": 2}]</x:v>
      </x:c>
      <x:c r="J4992" s="6" t="str">
        <x:v>https://raw.githubusercontent.com/Mar-7th/StarRailRes/dbe8cdfcfb0bf657b9fe1cf92d5537f118ccb487/index_new/cn/character_skill_trees.json</x:v>
      </x:c>
    </x:row>
    <x:row r="4993" ht="38" customHeight="1">
      <x:c r="A4993" s="6" t="str">
        <x:v>8009004_5</x:v>
      </x:c>
      <x:c r="B4993" s="6" t="str">
        <x:v>8009</x:v>
      </x:c>
      <x:c r="C4993" s="6" t="str">
        <x:v>8009004</x:v>
      </x:c>
      <x:c r="D4993" s="6" t="str"/>
      <x:c r="E4993" s="6" t="n">
        <x:v>5</x:v>
      </x:c>
      <x:c r="F4993" s="6" t="n">
        <x:v>4</x:v>
      </x:c>
      <x:c r="G4993" s="6" t="n">
        <x:v>0</x:v>
      </x:c>
      <x:c r="H4993" s="7" t="str"/>
      <x:c r="I4993" s="7" t="str">
        <x:v>[{"id": "2", "num": 12000}, {"id": "110262", "num": 3}, {"id": "111012", "num": 2}]</x:v>
      </x:c>
      <x:c r="J4993" s="6" t="str">
        <x:v>https://raw.githubusercontent.com/Mar-7th/StarRailRes/dbe8cdfcfb0bf657b9fe1cf92d5537f118ccb487/index_new/cn/character_skill_trees.json</x:v>
      </x:c>
    </x:row>
    <x:row r="4994" ht="38" customHeight="1">
      <x:c r="A4994" s="6" t="str">
        <x:v>8009004_6</x:v>
      </x:c>
      <x:c r="B4994" s="6" t="str">
        <x:v>8009</x:v>
      </x:c>
      <x:c r="C4994" s="6" t="str">
        <x:v>8009004</x:v>
      </x:c>
      <x:c r="D4994" s="6" t="str"/>
      <x:c r="E4994" s="6" t="n">
        <x:v>6</x:v>
      </x:c>
      <x:c r="F4994" s="6" t="n">
        <x:v>4</x:v>
      </x:c>
      <x:c r="G4994" s="6" t="n">
        <x:v>0</x:v>
      </x:c>
      <x:c r="H4994" s="7" t="str"/>
      <x:c r="I4994" s="7" t="str">
        <x:v>[{"id": "2", "num": 19200}, {"id": "110262", "num": 5}, {"id": "111012", "num": 4}]</x:v>
      </x:c>
      <x:c r="J4994" s="6" t="str">
        <x:v>https://raw.githubusercontent.com/Mar-7th/StarRailRes/dbe8cdfcfb0bf657b9fe1cf92d5537f118ccb487/index_new/cn/character_skill_trees.json</x:v>
      </x:c>
    </x:row>
    <x:row r="4995" ht="38" customHeight="1">
      <x:c r="A4995" s="6" t="str">
        <x:v>8009004_7</x:v>
      </x:c>
      <x:c r="B4995" s="6" t="str">
        <x:v>8009</x:v>
      </x:c>
      <x:c r="C4995" s="6" t="str">
        <x:v>8009004</x:v>
      </x:c>
      <x:c r="D4995" s="6" t="str"/>
      <x:c r="E4995" s="6" t="n">
        <x:v>7</x:v>
      </x:c>
      <x:c r="F4995" s="6" t="n">
        <x:v>5</x:v>
      </x:c>
      <x:c r="G4995" s="6" t="n">
        <x:v>0</x:v>
      </x:c>
      <x:c r="H4995" s="7" t="str"/>
      <x:c r="I4995" s="7" t="str">
        <x:v>[{"id": "2", "num": 25600}, {"id": "110263", "num": 2}, {"id": "111013", "num": 2}]</x:v>
      </x:c>
      <x:c r="J4995" s="6" t="str">
        <x:v>https://raw.githubusercontent.com/Mar-7th/StarRailRes/dbe8cdfcfb0bf657b9fe1cf92d5537f118ccb487/index_new/cn/character_skill_trees.json</x:v>
      </x:c>
    </x:row>
    <x:row r="4996" ht="53" customHeight="1">
      <x:c r="A4996" s="6" t="str">
        <x:v>8009004_8</x:v>
      </x:c>
      <x:c r="B4996" s="6" t="str">
        <x:v>8009</x:v>
      </x:c>
      <x:c r="C4996" s="6" t="str">
        <x:v>8009004</x:v>
      </x:c>
      <x:c r="D4996" s="6" t="str"/>
      <x:c r="E4996" s="6" t="n">
        <x:v>8</x:v>
      </x:c>
      <x:c r="F4996" s="6" t="n">
        <x:v>5</x:v>
      </x:c>
      <x:c r="G4996" s="6" t="n">
        <x:v>0</x:v>
      </x:c>
      <x:c r="H4996" s="7" t="str"/>
      <x:c r="I4996" s="7" t="str">
        <x:v>[{"id": "2", "num": 52000}, {"id": "110263", "num": 2}, {"id": "110508", "num": 1}, {"id": "111013", "num": 2}]</x:v>
      </x:c>
      <x:c r="J4996" s="6" t="str">
        <x:v>https://raw.githubusercontent.com/Mar-7th/StarRailRes/dbe8cdfcfb0bf657b9fe1cf92d5537f118ccb487/index_new/cn/character_skill_trees.json</x:v>
      </x:c>
    </x:row>
    <x:row r="4997" ht="38" customHeight="1">
      <x:c r="A4997" s="6" t="str">
        <x:v>8009004_9</x:v>
      </x:c>
      <x:c r="B4997" s="6" t="str">
        <x:v>8009</x:v>
      </x:c>
      <x:c r="C4997" s="6" t="str">
        <x:v>8009004</x:v>
      </x:c>
      <x:c r="D4997" s="6" t="str"/>
      <x:c r="E4997" s="6" t="n">
        <x:v>9</x:v>
      </x:c>
      <x:c r="F4997" s="6" t="n">
        <x:v>6</x:v>
      </x:c>
      <x:c r="G4997" s="6" t="n">
        <x:v>0</x:v>
      </x:c>
      <x:c r="H4997" s="7" t="str"/>
      <x:c r="I4997" s="7" t="str">
        <x:v>[{"id": "2", "num": 96000}, {"id": "110263", "num": 5}, {"id": "110508", "num": 1}]</x:v>
      </x:c>
      <x:c r="J4997" s="6" t="str">
        <x:v>https://raw.githubusercontent.com/Mar-7th/StarRailRes/dbe8cdfcfb0bf657b9fe1cf92d5537f118ccb487/index_new/cn/character_skill_trees.json</x:v>
      </x:c>
    </x:row>
    <x:row r="4998" ht="53" customHeight="1">
      <x:c r="A4998" s="6" t="str">
        <x:v>8009004_10</x:v>
      </x:c>
      <x:c r="B4998" s="6" t="str">
        <x:v>8009</x:v>
      </x:c>
      <x:c r="C4998" s="6" t="str">
        <x:v>8009004</x:v>
      </x:c>
      <x:c r="D4998" s="6" t="str"/>
      <x:c r="E4998" s="6" t="n">
        <x:v>10</x:v>
      </x:c>
      <x:c r="F4998" s="6" t="n">
        <x:v>6</x:v>
      </x:c>
      <x:c r="G4998" s="6" t="n">
        <x:v>0</x:v>
      </x:c>
      <x:c r="H4998" s="7" t="str"/>
      <x:c r="I4998" s="7" t="str">
        <x:v>[{"id": "2", "num": 200000}, {"id": "110263", "num": 9}, {"id": "241", "num": 1}, {"id": "110508", "num": 1}]</x:v>
      </x:c>
      <x:c r="J4998" s="6" t="str">
        <x:v>https://raw.githubusercontent.com/Mar-7th/StarRailRes/dbe8cdfcfb0bf657b9fe1cf92d5537f118ccb487/index_new/cn/character_skill_trees.json</x:v>
      </x:c>
    </x:row>
    <x:row r="4999" ht="20" customHeight="1">
      <x:c r="A4999" s="6" t="str">
        <x:v>8009007_1</x:v>
      </x:c>
      <x:c r="B4999" s="6" t="str">
        <x:v>8009</x:v>
      </x:c>
      <x:c r="C4999" s="6" t="str">
        <x:v>8009007</x:v>
      </x:c>
      <x:c r="D4999" s="6" t="str"/>
      <x:c r="E4999" s="6" t="n">
        <x:v>1</x:v>
      </x:c>
      <x:c r="F4999" s="6" t="n">
        <x:v>0</x:v>
      </x:c>
      <x:c r="G4999" s="6" t="n">
        <x:v>0</x:v>
      </x:c>
      <x:c r="H4999" s="7" t="str"/>
      <x:c r="I4999" s="7" t="str">
        <x:v>[]</x:v>
      </x:c>
      <x:c r="J4999" s="6" t="str">
        <x:v>https://raw.githubusercontent.com/Mar-7th/StarRailRes/dbe8cdfcfb0bf657b9fe1cf92d5537f118ccb487/index_new/cn/character_skill_trees.json</x:v>
      </x:c>
    </x:row>
    <x:row r="5000" ht="38" customHeight="1">
      <x:c r="A5000" s="6" t="str">
        <x:v>8009101_1</x:v>
      </x:c>
      <x:c r="B5000" s="6" t="str">
        <x:v>8009</x:v>
      </x:c>
      <x:c r="C5000" s="6" t="str">
        <x:v>8009101</x:v>
      </x:c>
      <x:c r="D5000" s="6" t="str">
        <x:v>快哉快哉</x:v>
      </x:c>
      <x:c r="E5000" s="6" t="n">
        <x:v>1</x:v>
      </x:c>
      <x:c r="F5000" s="6" t="n">
        <x:v>2</x:v>
      </x:c>
      <x:c r="G5000" s="6" t="n">
        <x:v>0</x:v>
      </x:c>
      <x:c r="H5000" s="7" t="str">
        <x:v>若开拓者的攻击力高于#1[i]点，每超过#2[i]点攻击力可使自身欢愉度提高#3[f1]%，最多提高#4[f1]%。</x:v>
      </x:c>
      <x:c r="I5000" s="7" t="str">
        <x:v>[{"id": "2", "num": 4000}, {"id": "110261", "num": 2}, {"id": "110508", "num": 1}]</x:v>
      </x:c>
      <x:c r="J5000" s="6" t="str">
        <x:v>https://raw.githubusercontent.com/Mar-7th/StarRailRes/dbe8cdfcfb0bf657b9fe1cf92d5537f118ccb487/index_new/cn/character_skill_trees.json</x:v>
      </x:c>
    </x:row>
    <x:row r="5001" ht="53" customHeight="1">
      <x:c r="A5001" s="6" t="str">
        <x:v>8009102_1</x:v>
      </x:c>
      <x:c r="B5001" s="6" t="str">
        <x:v>8009</x:v>
      </x:c>
      <x:c r="C5001" s="6" t="str">
        <x:v>8009102</x:v>
      </x:c>
      <x:c r="D5001" s="6" t="str">
        <x:v>跟你爆了</x:v>
      </x:c>
      <x:c r="E5001" s="6" t="n">
        <x:v>1</x:v>
      </x:c>
      <x:c r="F5001" s="6" t="n">
        <x:v>4</x:v>
      </x:c>
      <x:c r="G5001" s="6" t="n">
        <x:v>0</x:v>
      </x:c>
      <x:c r="H5001" s="7" t="str">
        <x:v>自身暴击率提高#1[i]%。施放终结技后，为我方恢复#2[i]个战技点。</x:v>
      </x:c>
      <x:c r="I5001" s="7" t="str">
        <x:v>[{"id": "2", "num": 16000}, {"id": "110262", "num": 4}, {"id": "241", "num": 1}, {"id": "110508", "num": 1}]</x:v>
      </x:c>
      <x:c r="J5001" s="6" t="str">
        <x:v>https://raw.githubusercontent.com/Mar-7th/StarRailRes/dbe8cdfcfb0bf657b9fe1cf92d5537f118ccb487/index_new/cn/character_skill_trees.json</x:v>
      </x:c>
    </x:row>
    <x:row r="5002" ht="53" customHeight="1">
      <x:c r="A5002" s="6" t="str">
        <x:v>8009103_1</x:v>
      </x:c>
      <x:c r="B5002" s="6" t="str">
        <x:v>8009</x:v>
      </x:c>
      <x:c r="C5002" s="6" t="str">
        <x:v>8009103</x:v>
      </x:c>
      <x:c r="D5002" s="6" t="str">
        <x:v>阿哈咬它！</x:v>
      </x:c>
      <x:c r="E5002" s="6" t="n">
        <x:v>1</x:v>
      </x:c>
      <x:c r="F5002" s="6" t="n">
        <x:v>6</x:v>
      </x:c>
      <x:c r="G5002" s="6" t="n">
        <x:v>0</x:v>
      </x:c>
      <x:c r="H5002" s="7" t="str">
        <x:v>我方目标施放欢愉技后，开拓者下一次施放战技时额外获得#1[i]点【好活当赏】。</x:v>
      </x:c>
      <x:c r="I5002" s="7" t="str">
        <x:v>[{"id": "2", "num": 112000}, {"id": "110263", "num": 5}, {"id": "241", "num": 1}, {"id": "110508", "num": 1}]</x:v>
      </x:c>
      <x:c r="J5002" s="6" t="str">
        <x:v>https://raw.githubusercontent.com/Mar-7th/StarRailRes/dbe8cdfcfb0bf657b9fe1cf92d5537f118ccb487/index_new/cn/character_skill_trees.json</x:v>
      </x:c>
    </x:row>
    <x:row r="5003" ht="38" customHeight="1">
      <x:c r="A5003" s="6" t="str">
        <x:v>8009201_1</x:v>
      </x:c>
      <x:c r="B5003" s="6" t="str">
        <x:v>8009</x:v>
      </x:c>
      <x:c r="C5003" s="6" t="str">
        <x:v>8009201</x:v>
      </x:c>
      <x:c r="D5003" s="6" t="str">
        <x:v>攻击强化</x:v>
      </x:c>
      <x:c r="E5003" s="6" t="n">
        <x:v>1</x:v>
      </x:c>
      <x:c r="F5003" s="6" t="n">
        <x:v>0</x:v>
      </x:c>
      <x:c r="G5003" s="6" t="n">
        <x:v>1</x:v>
      </x:c>
      <x:c r="H5003" s="7" t="str"/>
      <x:c r="I5003" s="7" t="str">
        <x:v>[{"id": "2", "num": 1600}, {"id": "111011", "num": 2}]</x:v>
      </x:c>
      <x:c r="J5003" s="6" t="str">
        <x:v>https://raw.githubusercontent.com/Mar-7th/StarRailRes/dbe8cdfcfb0bf657b9fe1cf92d5537f118ccb487/index_new/cn/character_skill_trees.json</x:v>
      </x:c>
    </x:row>
    <x:row r="5004" ht="38" customHeight="1">
      <x:c r="A5004" s="6" t="str">
        <x:v>8009202_1</x:v>
      </x:c>
      <x:c r="B5004" s="6" t="str">
        <x:v>8009</x:v>
      </x:c>
      <x:c r="C5004" s="6" t="str">
        <x:v>8009202</x:v>
      </x:c>
      <x:c r="D5004" s="6" t="str">
        <x:v>暴击率强化</x:v>
      </x:c>
      <x:c r="E5004" s="6" t="n">
        <x:v>1</x:v>
      </x:c>
      <x:c r="F5004" s="6" t="n">
        <x:v>2</x:v>
      </x:c>
      <x:c r="G5004" s="6" t="n">
        <x:v>0</x:v>
      </x:c>
      <x:c r="H5004" s="7" t="str"/>
      <x:c r="I5004" s="7" t="str">
        <x:v>[{"id": "2", "num": 4000}, {"id": "110261", "num": 1}, {"id": "111011", "num": 3}]</x:v>
      </x:c>
      <x:c r="J5004" s="6" t="str">
        <x:v>https://raw.githubusercontent.com/Mar-7th/StarRailRes/dbe8cdfcfb0bf657b9fe1cf92d5537f118ccb487/index_new/cn/character_skill_trees.json</x:v>
      </x:c>
    </x:row>
    <x:row r="5005" ht="38" customHeight="1">
      <x:c r="A5005" s="6" t="str">
        <x:v>8009203_1</x:v>
      </x:c>
      <x:c r="B5005" s="6" t="str">
        <x:v>8009</x:v>
      </x:c>
      <x:c r="C5005" s="6" t="str">
        <x:v>8009203</x:v>
      </x:c>
      <x:c r="D5005" s="6" t="str">
        <x:v>攻击强化</x:v>
      </x:c>
      <x:c r="E5005" s="6" t="n">
        <x:v>1</x:v>
      </x:c>
      <x:c r="F5005" s="6" t="n">
        <x:v>3</x:v>
      </x:c>
      <x:c r="G5005" s="6" t="n">
        <x:v>0</x:v>
      </x:c>
      <x:c r="H5005" s="7" t="str"/>
      <x:c r="I5005" s="7" t="str">
        <x:v>[{"id": "2", "num": 8000}, {"id": "110262", "num": 3}, {"id": "111012", "num": 1}]</x:v>
      </x:c>
      <x:c r="J5005" s="6" t="str">
        <x:v>https://raw.githubusercontent.com/Mar-7th/StarRailRes/dbe8cdfcfb0bf657b9fe1cf92d5537f118ccb487/index_new/cn/character_skill_trees.json</x:v>
      </x:c>
    </x:row>
    <x:row r="5006" ht="38" customHeight="1">
      <x:c r="A5006" s="6" t="str">
        <x:v>8009204_1</x:v>
      </x:c>
      <x:c r="B5006" s="6" t="str">
        <x:v>8009</x:v>
      </x:c>
      <x:c r="C5006" s="6" t="str">
        <x:v>8009204</x:v>
      </x:c>
      <x:c r="D5006" s="6" t="str">
        <x:v>暴击伤害强化</x:v>
      </x:c>
      <x:c r="E5006" s="6" t="n">
        <x:v>1</x:v>
      </x:c>
      <x:c r="F5006" s="6" t="n">
        <x:v>3</x:v>
      </x:c>
      <x:c r="G5006" s="6" t="n">
        <x:v>0</x:v>
      </x:c>
      <x:c r="H5006" s="7" t="str"/>
      <x:c r="I5006" s="7" t="str">
        <x:v>[{"id": "2", "num": 8000}, {"id": "110262", "num": 3}, {"id": "111012", "num": 1}]</x:v>
      </x:c>
      <x:c r="J5006" s="6" t="str">
        <x:v>https://raw.githubusercontent.com/Mar-7th/StarRailRes/dbe8cdfcfb0bf657b9fe1cf92d5537f118ccb487/index_new/cn/character_skill_trees.json</x:v>
      </x:c>
    </x:row>
    <x:row r="5007" ht="38" customHeight="1">
      <x:c r="A5007" s="6" t="str">
        <x:v>8009205_1</x:v>
      </x:c>
      <x:c r="B5007" s="6" t="str">
        <x:v>8009</x:v>
      </x:c>
      <x:c r="C5007" s="6" t="str">
        <x:v>8009205</x:v>
      </x:c>
      <x:c r="D5007" s="6" t="str">
        <x:v>攻击强化</x:v>
      </x:c>
      <x:c r="E5007" s="6" t="n">
        <x:v>1</x:v>
      </x:c>
      <x:c r="F5007" s="6" t="n">
        <x:v>4</x:v>
      </x:c>
      <x:c r="G5007" s="6" t="n">
        <x:v>0</x:v>
      </x:c>
      <x:c r="H5007" s="7" t="str"/>
      <x:c r="I5007" s="7" t="str">
        <x:v>[{"id": "2", "num": 14400}, {"id": "110262", "num": 4}, {"id": "111012", "num": 3}]</x:v>
      </x:c>
      <x:c r="J5007" s="6" t="str">
        <x:v>https://raw.githubusercontent.com/Mar-7th/StarRailRes/dbe8cdfcfb0bf657b9fe1cf92d5537f118ccb487/index_new/cn/character_skill_trees.json</x:v>
      </x:c>
    </x:row>
    <x:row r="5008" ht="38" customHeight="1">
      <x:c r="A5008" s="6" t="str">
        <x:v>8009206_1</x:v>
      </x:c>
      <x:c r="B5008" s="6" t="str">
        <x:v>8009</x:v>
      </x:c>
      <x:c r="C5008" s="6" t="str">
        <x:v>8009206</x:v>
      </x:c>
      <x:c r="D5008" s="6" t="str">
        <x:v>暴击率强化</x:v>
      </x:c>
      <x:c r="E5008" s="6" t="n">
        <x:v>1</x:v>
      </x:c>
      <x:c r="F5008" s="6" t="n">
        <x:v>5</x:v>
      </x:c>
      <x:c r="G5008" s="6" t="n">
        <x:v>0</x:v>
      </x:c>
      <x:c r="H5008" s="7" t="str"/>
      <x:c r="I5008" s="7" t="str">
        <x:v>[{"id": "2", "num": 36000}, {"id": "110263", "num": 2}, {"id": "111013", "num": 2}]</x:v>
      </x:c>
      <x:c r="J5008" s="6" t="str">
        <x:v>https://raw.githubusercontent.com/Mar-7th/StarRailRes/dbe8cdfcfb0bf657b9fe1cf92d5537f118ccb487/index_new/cn/character_skill_trees.json</x:v>
      </x:c>
    </x:row>
    <x:row r="5009" ht="38" customHeight="1">
      <x:c r="A5009" s="6" t="str">
        <x:v>8009207_1</x:v>
      </x:c>
      <x:c r="B5009" s="6" t="str">
        <x:v>8009</x:v>
      </x:c>
      <x:c r="C5009" s="6" t="str">
        <x:v>8009207</x:v>
      </x:c>
      <x:c r="D5009" s="6" t="str">
        <x:v>攻击强化</x:v>
      </x:c>
      <x:c r="E5009" s="6" t="n">
        <x:v>1</x:v>
      </x:c>
      <x:c r="F5009" s="6" t="n">
        <x:v>5</x:v>
      </x:c>
      <x:c r="G5009" s="6" t="n">
        <x:v>0</x:v>
      </x:c>
      <x:c r="H5009" s="7" t="str"/>
      <x:c r="I5009" s="7" t="str">
        <x:v>[{"id": "2", "num": 36000}, {"id": "110263", "num": 2}, {"id": "111013", "num": 2}]</x:v>
      </x:c>
      <x:c r="J5009" s="6" t="str">
        <x:v>https://raw.githubusercontent.com/Mar-7th/StarRailRes/dbe8cdfcfb0bf657b9fe1cf92d5537f118ccb487/index_new/cn/character_skill_trees.json</x:v>
      </x:c>
    </x:row>
    <x:row r="5010" ht="38" customHeight="1">
      <x:c r="A5010" s="6" t="str">
        <x:v>8009208_1</x:v>
      </x:c>
      <x:c r="B5010" s="6" t="str">
        <x:v>8009</x:v>
      </x:c>
      <x:c r="C5010" s="6" t="str">
        <x:v>8009208</x:v>
      </x:c>
      <x:c r="D5010" s="6" t="str">
        <x:v>暴击伤害强化</x:v>
      </x:c>
      <x:c r="E5010" s="6" t="n">
        <x:v>1</x:v>
      </x:c>
      <x:c r="F5010" s="6" t="n">
        <x:v>6</x:v>
      </x:c>
      <x:c r="G5010" s="6" t="n">
        <x:v>0</x:v>
      </x:c>
      <x:c r="H5010" s="7" t="str"/>
      <x:c r="I5010" s="7" t="str">
        <x:v>[{"id": "2", "num": 96000}, {"id": "110263", "num": 5}, {"id": "111013", "num": 2}]</x:v>
      </x:c>
      <x:c r="J5010" s="6" t="str">
        <x:v>https://raw.githubusercontent.com/Mar-7th/StarRailRes/dbe8cdfcfb0bf657b9fe1cf92d5537f118ccb487/index_new/cn/character_skill_trees.json</x:v>
      </x:c>
    </x:row>
    <x:row r="5011" ht="38" customHeight="1">
      <x:c r="A5011" s="6" t="str">
        <x:v>8009209_1</x:v>
      </x:c>
      <x:c r="B5011" s="6" t="str">
        <x:v>8009</x:v>
      </x:c>
      <x:c r="C5011" s="6" t="str">
        <x:v>8009209</x:v>
      </x:c>
      <x:c r="D5011" s="6" t="str">
        <x:v>暴击率强化</x:v>
      </x:c>
      <x:c r="E5011" s="6" t="n">
        <x:v>1</x:v>
      </x:c>
      <x:c r="F5011" s="6" t="n">
        <x:v>0</x:v>
      </x:c>
      <x:c r="G5011" s="6" t="n">
        <x:v>75</x:v>
      </x:c>
      <x:c r="H5011" s="7" t="str"/>
      <x:c r="I5011" s="7" t="str">
        <x:v>[{"id": "2", "num": 128000}, {"id": "110263", "num": 6}, {"id": "111013", "num": 6}]</x:v>
      </x:c>
      <x:c r="J5011" s="6" t="str">
        <x:v>https://raw.githubusercontent.com/Mar-7th/StarRailRes/dbe8cdfcfb0bf657b9fe1cf92d5537f118ccb487/index_new/cn/character_skill_trees.json</x:v>
      </x:c>
    </x:row>
    <x:row r="5012" ht="38" customHeight="1">
      <x:c r="A5012" s="6" t="str">
        <x:v>8009210_1</x:v>
      </x:c>
      <x:c r="B5012" s="6" t="str">
        <x:v>8009</x:v>
      </x:c>
      <x:c r="C5012" s="6" t="str">
        <x:v>8009210</x:v>
      </x:c>
      <x:c r="D5012" s="6" t="str">
        <x:v>攻击强化</x:v>
      </x:c>
      <x:c r="E5012" s="6" t="n">
        <x:v>1</x:v>
      </x:c>
      <x:c r="F5012" s="6" t="n">
        <x:v>0</x:v>
      </x:c>
      <x:c r="G5012" s="6" t="n">
        <x:v>80</x:v>
      </x:c>
      <x:c r="H5012" s="7" t="str"/>
      <x:c r="I5012" s="7" t="str">
        <x:v>[{"id": "2", "num": 128000}, {"id": "110263", "num": 6}, {"id": "111013", "num": 6}]</x:v>
      </x:c>
      <x:c r="J5012" s="6" t="str">
        <x:v>https://raw.githubusercontent.com/Mar-7th/StarRailRes/dbe8cdfcfb0bf657b9fe1cf92d5537f118ccb487/index_new/cn/character_skill_trees.json</x:v>
      </x:c>
    </x:row>
    <x:row r="5013" ht="20" customHeight="1">
      <x:c r="A5013" s="6" t="str">
        <x:v>8009420_1</x:v>
      </x:c>
      <x:c r="B5013" s="6" t="str">
        <x:v>8009</x:v>
      </x:c>
      <x:c r="C5013" s="6" t="str">
        <x:v>8009420</x:v>
      </x:c>
      <x:c r="D5013" s="6" t="str">
        <x:v>欢愉技</x:v>
      </x:c>
      <x:c r="E5013" s="6" t="n">
        <x:v>1</x:v>
      </x:c>
      <x:c r="F5013" s="6" t="n">
        <x:v>0</x:v>
      </x:c>
      <x:c r="G5013" s="6" t="n">
        <x:v>0</x:v>
      </x:c>
      <x:c r="H5013" s="7" t="str"/>
      <x:c r="I5013" s="7" t="str">
        <x:v>[]</x:v>
      </x:c>
      <x:c r="J5013" s="6" t="str">
        <x:v>https://raw.githubusercontent.com/Mar-7th/StarRailRes/dbe8cdfcfb0bf657b9fe1cf92d5537f118ccb487/index_new/cn/character_skill_trees.json</x:v>
      </x:c>
    </x:row>
    <x:row r="5014" ht="38" customHeight="1">
      <x:c r="A5014" s="6" t="str">
        <x:v>8009420_2</x:v>
      </x:c>
      <x:c r="B5014" s="6" t="str">
        <x:v>8009</x:v>
      </x:c>
      <x:c r="C5014" s="6" t="str">
        <x:v>8009420</x:v>
      </x:c>
      <x:c r="D5014" s="6" t="str">
        <x:v>欢愉技</x:v>
      </x:c>
      <x:c r="E5014" s="6" t="n">
        <x:v>2</x:v>
      </x:c>
      <x:c r="F5014" s="6" t="n">
        <x:v>1</x:v>
      </x:c>
      <x:c r="G5014" s="6" t="n">
        <x:v>0</x:v>
      </x:c>
      <x:c r="H5014" s="7" t="str"/>
      <x:c r="I5014" s="7" t="str">
        <x:v>[{"id": "2", "num": 1600}, {"id": "111011", "num": 1}]</x:v>
      </x:c>
      <x:c r="J5014" s="6" t="str">
        <x:v>https://raw.githubusercontent.com/Mar-7th/StarRailRes/dbe8cdfcfb0bf657b9fe1cf92d5537f118ccb487/index_new/cn/character_skill_trees.json</x:v>
      </x:c>
    </x:row>
    <x:row r="5015" ht="38" customHeight="1">
      <x:c r="A5015" s="6" t="str">
        <x:v>8009420_3</x:v>
      </x:c>
      <x:c r="B5015" s="6" t="str">
        <x:v>8009</x:v>
      </x:c>
      <x:c r="C5015" s="6" t="str">
        <x:v>8009420</x:v>
      </x:c>
      <x:c r="D5015" s="6" t="str">
        <x:v>欢愉技</x:v>
      </x:c>
      <x:c r="E5015" s="6" t="n">
        <x:v>3</x:v>
      </x:c>
      <x:c r="F5015" s="6" t="n">
        <x:v>2</x:v>
      </x:c>
      <x:c r="G5015" s="6" t="n">
        <x:v>0</x:v>
      </x:c>
      <x:c r="H5015" s="7" t="str"/>
      <x:c r="I5015" s="7" t="str">
        <x:v>[{"id": "2", "num": 3200}, {"id": "110261", "num": 2}, {"id": "111011", "num": 5}]</x:v>
      </x:c>
      <x:c r="J5015" s="6" t="str">
        <x:v>https://raw.githubusercontent.com/Mar-7th/StarRailRes/dbe8cdfcfb0bf657b9fe1cf92d5537f118ccb487/index_new/cn/character_skill_trees.json</x:v>
      </x:c>
    </x:row>
    <x:row r="5016" ht="38" customHeight="1">
      <x:c r="A5016" s="6" t="str">
        <x:v>8009420_4</x:v>
      </x:c>
      <x:c r="B5016" s="6" t="str">
        <x:v>8009</x:v>
      </x:c>
      <x:c r="C5016" s="6" t="str">
        <x:v>8009420</x:v>
      </x:c>
      <x:c r="D5016" s="6" t="str">
        <x:v>欢愉技</x:v>
      </x:c>
      <x:c r="E5016" s="6" t="n">
        <x:v>4</x:v>
      </x:c>
      <x:c r="F5016" s="6" t="n">
        <x:v>3</x:v>
      </x:c>
      <x:c r="G5016" s="6" t="n">
        <x:v>0</x:v>
      </x:c>
      <x:c r="H5016" s="7" t="str"/>
      <x:c r="I5016" s="7" t="str">
        <x:v>[{"id": "2", "num": 6400}, {"id": "110262", "num": 1}, {"id": "111012", "num": 2}]</x:v>
      </x:c>
      <x:c r="J5016" s="6" t="str">
        <x:v>https://raw.githubusercontent.com/Mar-7th/StarRailRes/dbe8cdfcfb0bf657b9fe1cf92d5537f118ccb487/index_new/cn/character_skill_trees.json</x:v>
      </x:c>
    </x:row>
    <x:row r="5017" ht="38" customHeight="1">
      <x:c r="A5017" s="6" t="str">
        <x:v>8009420_5</x:v>
      </x:c>
      <x:c r="B5017" s="6" t="str">
        <x:v>8009</x:v>
      </x:c>
      <x:c r="C5017" s="6" t="str">
        <x:v>8009420</x:v>
      </x:c>
      <x:c r="D5017" s="6" t="str">
        <x:v>欢愉技</x:v>
      </x:c>
      <x:c r="E5017" s="6" t="n">
        <x:v>5</x:v>
      </x:c>
      <x:c r="F5017" s="6" t="n">
        <x:v>4</x:v>
      </x:c>
      <x:c r="G5017" s="6" t="n">
        <x:v>0</x:v>
      </x:c>
      <x:c r="H5017" s="7" t="str"/>
      <x:c r="I5017" s="7" t="str">
        <x:v>[{"id": "2", "num": 12000}, {"id": "110262", "num": 3}, {"id": "111012", "num": 2}]</x:v>
      </x:c>
      <x:c r="J5017" s="6" t="str">
        <x:v>https://raw.githubusercontent.com/Mar-7th/StarRailRes/dbe8cdfcfb0bf657b9fe1cf92d5537f118ccb487/index_new/cn/character_skill_trees.json</x:v>
      </x:c>
    </x:row>
    <x:row r="5018" ht="38" customHeight="1">
      <x:c r="A5018" s="6" t="str">
        <x:v>8009420_6</x:v>
      </x:c>
      <x:c r="B5018" s="6" t="str">
        <x:v>8009</x:v>
      </x:c>
      <x:c r="C5018" s="6" t="str">
        <x:v>8009420</x:v>
      </x:c>
      <x:c r="D5018" s="6" t="str">
        <x:v>欢愉技</x:v>
      </x:c>
      <x:c r="E5018" s="6" t="n">
        <x:v>6</x:v>
      </x:c>
      <x:c r="F5018" s="6" t="n">
        <x:v>4</x:v>
      </x:c>
      <x:c r="G5018" s="6" t="n">
        <x:v>0</x:v>
      </x:c>
      <x:c r="H5018" s="7" t="str"/>
      <x:c r="I5018" s="7" t="str">
        <x:v>[{"id": "2", "num": 19200}, {"id": "110262", "num": 5}, {"id": "111012", "num": 4}]</x:v>
      </x:c>
      <x:c r="J5018" s="6" t="str">
        <x:v>https://raw.githubusercontent.com/Mar-7th/StarRailRes/dbe8cdfcfb0bf657b9fe1cf92d5537f118ccb487/index_new/cn/character_skill_trees.json</x:v>
      </x:c>
    </x:row>
    <x:row r="5019" ht="38" customHeight="1">
      <x:c r="A5019" s="6" t="str">
        <x:v>8009420_7</x:v>
      </x:c>
      <x:c r="B5019" s="6" t="str">
        <x:v>8009</x:v>
      </x:c>
      <x:c r="C5019" s="6" t="str">
        <x:v>8009420</x:v>
      </x:c>
      <x:c r="D5019" s="6" t="str">
        <x:v>欢愉技</x:v>
      </x:c>
      <x:c r="E5019" s="6" t="n">
        <x:v>7</x:v>
      </x:c>
      <x:c r="F5019" s="6" t="n">
        <x:v>5</x:v>
      </x:c>
      <x:c r="G5019" s="6" t="n">
        <x:v>0</x:v>
      </x:c>
      <x:c r="H5019" s="7" t="str"/>
      <x:c r="I5019" s="7" t="str">
        <x:v>[{"id": "2", "num": 25600}, {"id": "110263", "num": 2}, {"id": "111013", "num": 2}]</x:v>
      </x:c>
      <x:c r="J5019" s="6" t="str">
        <x:v>https://raw.githubusercontent.com/Mar-7th/StarRailRes/dbe8cdfcfb0bf657b9fe1cf92d5537f118ccb487/index_new/cn/character_skill_trees.json</x:v>
      </x:c>
    </x:row>
    <x:row r="5020" ht="38" customHeight="1">
      <x:c r="A5020" s="6" t="str">
        <x:v>8009420_8</x:v>
      </x:c>
      <x:c r="B5020" s="6" t="str">
        <x:v>8009</x:v>
      </x:c>
      <x:c r="C5020" s="6" t="str">
        <x:v>8009420</x:v>
      </x:c>
      <x:c r="D5020" s="6" t="str">
        <x:v>欢愉技</x:v>
      </x:c>
      <x:c r="E5020" s="6" t="n">
        <x:v>8</x:v>
      </x:c>
      <x:c r="F5020" s="6" t="n">
        <x:v>5</x:v>
      </x:c>
      <x:c r="G5020" s="6" t="n">
        <x:v>0</x:v>
      </x:c>
      <x:c r="H5020" s="7" t="str"/>
      <x:c r="I5020" s="7" t="str">
        <x:v>[{"id": "2", "num": 52000}, {"id": "110263", "num": 2}, {"id": "111013", "num": 2}]</x:v>
      </x:c>
      <x:c r="J5020" s="6" t="str">
        <x:v>https://raw.githubusercontent.com/Mar-7th/StarRailRes/dbe8cdfcfb0bf657b9fe1cf92d5537f118ccb487/index_new/cn/character_skill_trees.json</x:v>
      </x:c>
    </x:row>
    <x:row r="5021" ht="38" customHeight="1">
      <x:c r="A5021" s="6" t="str">
        <x:v>8009420_9</x:v>
      </x:c>
      <x:c r="B5021" s="6" t="str">
        <x:v>8009</x:v>
      </x:c>
      <x:c r="C5021" s="6" t="str">
        <x:v>8009420</x:v>
      </x:c>
      <x:c r="D5021" s="6" t="str">
        <x:v>欢愉技</x:v>
      </x:c>
      <x:c r="E5021" s="6" t="n">
        <x:v>9</x:v>
      </x:c>
      <x:c r="F5021" s="6" t="n">
        <x:v>6</x:v>
      </x:c>
      <x:c r="G5021" s="6" t="n">
        <x:v>0</x:v>
      </x:c>
      <x:c r="H5021" s="7" t="str"/>
      <x:c r="I5021" s="7" t="str">
        <x:v>[{"id": "2", "num": 96000}, {"id": "110263", "num": 5}, {"id": "111013", "num": 2}]</x:v>
      </x:c>
      <x:c r="J5021" s="6" t="str">
        <x:v>https://raw.githubusercontent.com/Mar-7th/StarRailRes/dbe8cdfcfb0bf657b9fe1cf92d5537f118ccb487/index_new/cn/character_skill_trees.json</x:v>
      </x:c>
    </x:row>
    <x:row r="5022" ht="38" customHeight="1">
      <x:c r="A5022" s="6" t="str">
        <x:v>8009420_10</x:v>
      </x:c>
      <x:c r="B5022" s="6" t="str">
        <x:v>8009</x:v>
      </x:c>
      <x:c r="C5022" s="6" t="str">
        <x:v>8009420</x:v>
      </x:c>
      <x:c r="D5022" s="6" t="str">
        <x:v>欢愉技</x:v>
      </x:c>
      <x:c r="E5022" s="6" t="n">
        <x:v>10</x:v>
      </x:c>
      <x:c r="F5022" s="6" t="n">
        <x:v>6</x:v>
      </x:c>
      <x:c r="G5022" s="6" t="n">
        <x:v>0</x:v>
      </x:c>
      <x:c r="H5022" s="7" t="str"/>
      <x:c r="I5022" s="7" t="str">
        <x:v>[{"id": "2", "num": 200000}, {"id": "110263", "num": 9}, {"id": "111013", "num": 2}]</x:v>
      </x:c>
      <x:c r="J5022" s="6" t="str">
        <x:v>https://raw.githubusercontent.com/Mar-7th/StarRailRes/dbe8cdfcfb0bf657b9fe1cf92d5537f118ccb487/index_new/cn/character_skill_trees.json</x:v>
      </x:c>
    </x:row>
    <x:row r="5023" ht="20" customHeight="1">
      <x:c r="A5023" s="6" t="str">
        <x:v>8010001_1</x:v>
      </x:c>
      <x:c r="B5023" s="6" t="str">
        <x:v>8010</x:v>
      </x:c>
      <x:c r="C5023" s="6" t="str">
        <x:v>8010001</x:v>
      </x:c>
      <x:c r="D5023" s="6" t="str"/>
      <x:c r="E5023" s="6" t="n">
        <x:v>1</x:v>
      </x:c>
      <x:c r="F5023" s="6" t="n">
        <x:v>0</x:v>
      </x:c>
      <x:c r="G5023" s="6" t="n">
        <x:v>0</x:v>
      </x:c>
      <x:c r="H5023" s="7" t="str"/>
      <x:c r="I5023" s="7" t="str">
        <x:v>[]</x:v>
      </x:c>
      <x:c r="J5023" s="6" t="str">
        <x:v>https://raw.githubusercontent.com/Mar-7th/StarRailRes/dbe8cdfcfb0bf657b9fe1cf92d5537f118ccb487/index_new/cn/character_skill_trees.json</x:v>
      </x:c>
    </x:row>
    <x:row r="5024" ht="38" customHeight="1">
      <x:c r="A5024" s="6" t="str">
        <x:v>8010001_2</x:v>
      </x:c>
      <x:c r="B5024" s="6" t="str">
        <x:v>8010</x:v>
      </x:c>
      <x:c r="C5024" s="6" t="str">
        <x:v>8010001</x:v>
      </x:c>
      <x:c r="D5024" s="6" t="str"/>
      <x:c r="E5024" s="6" t="n">
        <x:v>2</x:v>
      </x:c>
      <x:c r="F5024" s="6" t="n">
        <x:v>2</x:v>
      </x:c>
      <x:c r="G5024" s="6" t="n">
        <x:v>0</x:v>
      </x:c>
      <x:c r="H5024" s="7" t="str"/>
      <x:c r="I5024" s="7" t="str">
        <x:v>[{"id": "2", "num": 3200}, {"id": "110261", "num": 1}, {"id": "111011", "num": 5}]</x:v>
      </x:c>
      <x:c r="J5024" s="6" t="str">
        <x:v>https://raw.githubusercontent.com/Mar-7th/StarRailRes/dbe8cdfcfb0bf657b9fe1cf92d5537f118ccb487/index_new/cn/character_skill_trees.json</x:v>
      </x:c>
    </x:row>
    <x:row r="5025" ht="38" customHeight="1">
      <x:c r="A5025" s="6" t="str">
        <x:v>8010001_3</x:v>
      </x:c>
      <x:c r="B5025" s="6" t="str">
        <x:v>8010</x:v>
      </x:c>
      <x:c r="C5025" s="6" t="str">
        <x:v>8010001</x:v>
      </x:c>
      <x:c r="D5025" s="6" t="str"/>
      <x:c r="E5025" s="6" t="n">
        <x:v>3</x:v>
      </x:c>
      <x:c r="F5025" s="6" t="n">
        <x:v>3</x:v>
      </x:c>
      <x:c r="G5025" s="6" t="n">
        <x:v>0</x:v>
      </x:c>
      <x:c r="H5025" s="7" t="str"/>
      <x:c r="I5025" s="7" t="str">
        <x:v>[{"id": "2", "num": 6400}, {"id": "110262", "num": 2}, {"id": "111012", "num": 2}]</x:v>
      </x:c>
      <x:c r="J5025" s="6" t="str">
        <x:v>https://raw.githubusercontent.com/Mar-7th/StarRailRes/dbe8cdfcfb0bf657b9fe1cf92d5537f118ccb487/index_new/cn/character_skill_trees.json</x:v>
      </x:c>
    </x:row>
    <x:row r="5026" ht="38" customHeight="1">
      <x:c r="A5026" s="6" t="str">
        <x:v>8010001_4</x:v>
      </x:c>
      <x:c r="B5026" s="6" t="str">
        <x:v>8010</x:v>
      </x:c>
      <x:c r="C5026" s="6" t="str">
        <x:v>8010001</x:v>
      </x:c>
      <x:c r="D5026" s="6" t="str"/>
      <x:c r="E5026" s="6" t="n">
        <x:v>4</x:v>
      </x:c>
      <x:c r="F5026" s="6" t="n">
        <x:v>4</x:v>
      </x:c>
      <x:c r="G5026" s="6" t="n">
        <x:v>0</x:v>
      </x:c>
      <x:c r="H5026" s="7" t="str"/>
      <x:c r="I5026" s="7" t="str">
        <x:v>[{"id": "2", "num": 12800}, {"id": "110262", "num": 2}, {"id": "111012", "num": 3}]</x:v>
      </x:c>
      <x:c r="J5026" s="6" t="str">
        <x:v>https://raw.githubusercontent.com/Mar-7th/StarRailRes/dbe8cdfcfb0bf657b9fe1cf92d5537f118ccb487/index_new/cn/character_skill_trees.json</x:v>
      </x:c>
    </x:row>
    <x:row r="5027" ht="38" customHeight="1">
      <x:c r="A5027" s="6" t="str">
        <x:v>8010001_5</x:v>
      </x:c>
      <x:c r="B5027" s="6" t="str">
        <x:v>8010</x:v>
      </x:c>
      <x:c r="C5027" s="6" t="str">
        <x:v>8010001</x:v>
      </x:c>
      <x:c r="D5027" s="6" t="str"/>
      <x:c r="E5027" s="6" t="n">
        <x:v>5</x:v>
      </x:c>
      <x:c r="F5027" s="6" t="n">
        <x:v>5</x:v>
      </x:c>
      <x:c r="G5027" s="6" t="n">
        <x:v>0</x:v>
      </x:c>
      <x:c r="H5027" s="7" t="str"/>
      <x:c r="I5027" s="7" t="str">
        <x:v>[{"id": "2", "num": 25600}, {"id": "110263", "num": 2}, {"id": "111013", "num": 2}]</x:v>
      </x:c>
      <x:c r="J5027" s="6" t="str">
        <x:v>https://raw.githubusercontent.com/Mar-7th/StarRailRes/dbe8cdfcfb0bf657b9fe1cf92d5537f118ccb487/index_new/cn/character_skill_trees.json</x:v>
      </x:c>
    </x:row>
    <x:row r="5028" ht="38" customHeight="1">
      <x:c r="A5028" s="6" t="str">
        <x:v>8010001_6</x:v>
      </x:c>
      <x:c r="B5028" s="6" t="str">
        <x:v>8010</x:v>
      </x:c>
      <x:c r="C5028" s="6" t="str">
        <x:v>8010001</x:v>
      </x:c>
      <x:c r="D5028" s="6" t="str"/>
      <x:c r="E5028" s="6" t="n">
        <x:v>6</x:v>
      </x:c>
      <x:c r="F5028" s="6" t="n">
        <x:v>6</x:v>
      </x:c>
      <x:c r="G5028" s="6" t="n">
        <x:v>0</x:v>
      </x:c>
      <x:c r="H5028" s="7" t="str"/>
      <x:c r="I5028" s="7" t="str">
        <x:v>[{"id": "2", "num": 96000}, {"id": "110263", "num": 5}, {"id": "111013", "num": 2}]</x:v>
      </x:c>
      <x:c r="J5028" s="6" t="str">
        <x:v>https://raw.githubusercontent.com/Mar-7th/StarRailRes/dbe8cdfcfb0bf657b9fe1cf92d5537f118ccb487/index_new/cn/character_skill_trees.json</x:v>
      </x:c>
    </x:row>
    <x:row r="5029" ht="20" customHeight="1">
      <x:c r="A5029" s="6" t="str">
        <x:v>8010002_1</x:v>
      </x:c>
      <x:c r="B5029" s="6" t="str">
        <x:v>8010</x:v>
      </x:c>
      <x:c r="C5029" s="6" t="str">
        <x:v>8010002</x:v>
      </x:c>
      <x:c r="D5029" s="6" t="str"/>
      <x:c r="E5029" s="6" t="n">
        <x:v>1</x:v>
      </x:c>
      <x:c r="F5029" s="6" t="n">
        <x:v>0</x:v>
      </x:c>
      <x:c r="G5029" s="6" t="n">
        <x:v>0</x:v>
      </x:c>
      <x:c r="H5029" s="7" t="str"/>
      <x:c r="I5029" s="7" t="str">
        <x:v>[]</x:v>
      </x:c>
      <x:c r="J5029" s="6" t="str">
        <x:v>https://raw.githubusercontent.com/Mar-7th/StarRailRes/dbe8cdfcfb0bf657b9fe1cf92d5537f118ccb487/index_new/cn/character_skill_trees.json</x:v>
      </x:c>
    </x:row>
    <x:row r="5030" ht="38" customHeight="1">
      <x:c r="A5030" s="6" t="str">
        <x:v>8010002_2</x:v>
      </x:c>
      <x:c r="B5030" s="6" t="str">
        <x:v>8010</x:v>
      </x:c>
      <x:c r="C5030" s="6" t="str">
        <x:v>8010002</x:v>
      </x:c>
      <x:c r="D5030" s="6" t="str"/>
      <x:c r="E5030" s="6" t="n">
        <x:v>2</x:v>
      </x:c>
      <x:c r="F5030" s="6" t="n">
        <x:v>1</x:v>
      </x:c>
      <x:c r="G5030" s="6" t="n">
        <x:v>0</x:v>
      </x:c>
      <x:c r="H5030" s="7" t="str"/>
      <x:c r="I5030" s="7" t="str">
        <x:v>[{"id": "2", "num": 1600}, {"id": "111011", "num": 1}]</x:v>
      </x:c>
      <x:c r="J5030" s="6" t="str">
        <x:v>https://raw.githubusercontent.com/Mar-7th/StarRailRes/dbe8cdfcfb0bf657b9fe1cf92d5537f118ccb487/index_new/cn/character_skill_trees.json</x:v>
      </x:c>
    </x:row>
    <x:row r="5031" ht="38" customHeight="1">
      <x:c r="A5031" s="6" t="str">
        <x:v>8010002_3</x:v>
      </x:c>
      <x:c r="B5031" s="6" t="str">
        <x:v>8010</x:v>
      </x:c>
      <x:c r="C5031" s="6" t="str">
        <x:v>8010002</x:v>
      </x:c>
      <x:c r="D5031" s="6" t="str"/>
      <x:c r="E5031" s="6" t="n">
        <x:v>3</x:v>
      </x:c>
      <x:c r="F5031" s="6" t="n">
        <x:v>2</x:v>
      </x:c>
      <x:c r="G5031" s="6" t="n">
        <x:v>0</x:v>
      </x:c>
      <x:c r="H5031" s="7" t="str"/>
      <x:c r="I5031" s="7" t="str">
        <x:v>[{"id": "2", "num": 3200}, {"id": "110261", "num": 2}, {"id": "111011", "num": 3}]</x:v>
      </x:c>
      <x:c r="J5031" s="6" t="str">
        <x:v>https://raw.githubusercontent.com/Mar-7th/StarRailRes/dbe8cdfcfb0bf657b9fe1cf92d5537f118ccb487/index_new/cn/character_skill_trees.json</x:v>
      </x:c>
    </x:row>
    <x:row r="5032" ht="38" customHeight="1">
      <x:c r="A5032" s="6" t="str">
        <x:v>8010002_4</x:v>
      </x:c>
      <x:c r="B5032" s="6" t="str">
        <x:v>8010</x:v>
      </x:c>
      <x:c r="C5032" s="6" t="str">
        <x:v>8010002</x:v>
      </x:c>
      <x:c r="D5032" s="6" t="str"/>
      <x:c r="E5032" s="6" t="n">
        <x:v>4</x:v>
      </x:c>
      <x:c r="F5032" s="6" t="n">
        <x:v>3</x:v>
      </x:c>
      <x:c r="G5032" s="6" t="n">
        <x:v>0</x:v>
      </x:c>
      <x:c r="H5032" s="7" t="str"/>
      <x:c r="I5032" s="7" t="str">
        <x:v>[{"id": "2", "num": 6400}, {"id": "110262", "num": 1}, {"id": "111012", "num": 2}]</x:v>
      </x:c>
      <x:c r="J5032" s="6" t="str">
        <x:v>https://raw.githubusercontent.com/Mar-7th/StarRailRes/dbe8cdfcfb0bf657b9fe1cf92d5537f118ccb487/index_new/cn/character_skill_trees.json</x:v>
      </x:c>
    </x:row>
    <x:row r="5033" ht="38" customHeight="1">
      <x:c r="A5033" s="6" t="str">
        <x:v>8010002_5</x:v>
      </x:c>
      <x:c r="B5033" s="6" t="str">
        <x:v>8010</x:v>
      </x:c>
      <x:c r="C5033" s="6" t="str">
        <x:v>8010002</x:v>
      </x:c>
      <x:c r="D5033" s="6" t="str"/>
      <x:c r="E5033" s="6" t="n">
        <x:v>5</x:v>
      </x:c>
      <x:c r="F5033" s="6" t="n">
        <x:v>4</x:v>
      </x:c>
      <x:c r="G5033" s="6" t="n">
        <x:v>0</x:v>
      </x:c>
      <x:c r="H5033" s="7" t="str"/>
      <x:c r="I5033" s="7" t="str">
        <x:v>[{"id": "2", "num": 12000}, {"id": "110262", "num": 3}, {"id": "111012", "num": 2}]</x:v>
      </x:c>
      <x:c r="J5033" s="6" t="str">
        <x:v>https://raw.githubusercontent.com/Mar-7th/StarRailRes/dbe8cdfcfb0bf657b9fe1cf92d5537f118ccb487/index_new/cn/character_skill_trees.json</x:v>
      </x:c>
    </x:row>
    <x:row r="5034" ht="38" customHeight="1">
      <x:c r="A5034" s="6" t="str">
        <x:v>8010002_6</x:v>
      </x:c>
      <x:c r="B5034" s="6" t="str">
        <x:v>8010</x:v>
      </x:c>
      <x:c r="C5034" s="6" t="str">
        <x:v>8010002</x:v>
      </x:c>
      <x:c r="D5034" s="6" t="str"/>
      <x:c r="E5034" s="6" t="n">
        <x:v>6</x:v>
      </x:c>
      <x:c r="F5034" s="6" t="n">
        <x:v>4</x:v>
      </x:c>
      <x:c r="G5034" s="6" t="n">
        <x:v>0</x:v>
      </x:c>
      <x:c r="H5034" s="7" t="str"/>
      <x:c r="I5034" s="7" t="str">
        <x:v>[{"id": "2", "num": 19200}, {"id": "110262", "num": 5}, {"id": "111012", "num": 4}]</x:v>
      </x:c>
      <x:c r="J5034" s="6" t="str">
        <x:v>https://raw.githubusercontent.com/Mar-7th/StarRailRes/dbe8cdfcfb0bf657b9fe1cf92d5537f118ccb487/index_new/cn/character_skill_trees.json</x:v>
      </x:c>
    </x:row>
    <x:row r="5035" ht="38" customHeight="1">
      <x:c r="A5035" s="6" t="str">
        <x:v>8010002_7</x:v>
      </x:c>
      <x:c r="B5035" s="6" t="str">
        <x:v>8010</x:v>
      </x:c>
      <x:c r="C5035" s="6" t="str">
        <x:v>8010002</x:v>
      </x:c>
      <x:c r="D5035" s="6" t="str"/>
      <x:c r="E5035" s="6" t="n">
        <x:v>7</x:v>
      </x:c>
      <x:c r="F5035" s="6" t="n">
        <x:v>5</x:v>
      </x:c>
      <x:c r="G5035" s="6" t="n">
        <x:v>0</x:v>
      </x:c>
      <x:c r="H5035" s="7" t="str"/>
      <x:c r="I5035" s="7" t="str">
        <x:v>[{"id": "2", "num": 25600}, {"id": "110263", "num": 2}, {"id": "111013", "num": 2}]</x:v>
      </x:c>
      <x:c r="J5035" s="6" t="str">
        <x:v>https://raw.githubusercontent.com/Mar-7th/StarRailRes/dbe8cdfcfb0bf657b9fe1cf92d5537f118ccb487/index_new/cn/character_skill_trees.json</x:v>
      </x:c>
    </x:row>
    <x:row r="5036" ht="53" customHeight="1">
      <x:c r="A5036" s="6" t="str">
        <x:v>8010002_8</x:v>
      </x:c>
      <x:c r="B5036" s="6" t="str">
        <x:v>8010</x:v>
      </x:c>
      <x:c r="C5036" s="6" t="str">
        <x:v>8010002</x:v>
      </x:c>
      <x:c r="D5036" s="6" t="str"/>
      <x:c r="E5036" s="6" t="n">
        <x:v>8</x:v>
      </x:c>
      <x:c r="F5036" s="6" t="n">
        <x:v>5</x:v>
      </x:c>
      <x:c r="G5036" s="6" t="n">
        <x:v>0</x:v>
      </x:c>
      <x:c r="H5036" s="7" t="str"/>
      <x:c r="I5036" s="7" t="str">
        <x:v>[{"id": "2", "num": 52000}, {"id": "110263", "num": 2}, {"id": "110508", "num": 1}, {"id": "111013", "num": 2}]</x:v>
      </x:c>
      <x:c r="J5036" s="6" t="str">
        <x:v>https://raw.githubusercontent.com/Mar-7th/StarRailRes/dbe8cdfcfb0bf657b9fe1cf92d5537f118ccb487/index_new/cn/character_skill_trees.json</x:v>
      </x:c>
    </x:row>
    <x:row r="5037" ht="38" customHeight="1">
      <x:c r="A5037" s="6" t="str">
        <x:v>8010002_9</x:v>
      </x:c>
      <x:c r="B5037" s="6" t="str">
        <x:v>8010</x:v>
      </x:c>
      <x:c r="C5037" s="6" t="str">
        <x:v>8010002</x:v>
      </x:c>
      <x:c r="D5037" s="6" t="str"/>
      <x:c r="E5037" s="6" t="n">
        <x:v>9</x:v>
      </x:c>
      <x:c r="F5037" s="6" t="n">
        <x:v>6</x:v>
      </x:c>
      <x:c r="G5037" s="6" t="n">
        <x:v>0</x:v>
      </x:c>
      <x:c r="H5037" s="7" t="str"/>
      <x:c r="I5037" s="7" t="str">
        <x:v>[{"id": "2", "num": 96000}, {"id": "110263", "num": 5}, {"id": "110508", "num": 1}]</x:v>
      </x:c>
      <x:c r="J5037" s="6" t="str">
        <x:v>https://raw.githubusercontent.com/Mar-7th/StarRailRes/dbe8cdfcfb0bf657b9fe1cf92d5537f118ccb487/index_new/cn/character_skill_trees.json</x:v>
      </x:c>
    </x:row>
    <x:row r="5038" ht="53" customHeight="1">
      <x:c r="A5038" s="6" t="str">
        <x:v>8010002_10</x:v>
      </x:c>
      <x:c r="B5038" s="6" t="str">
        <x:v>8010</x:v>
      </x:c>
      <x:c r="C5038" s="6" t="str">
        <x:v>8010002</x:v>
      </x:c>
      <x:c r="D5038" s="6" t="str"/>
      <x:c r="E5038" s="6" t="n">
        <x:v>10</x:v>
      </x:c>
      <x:c r="F5038" s="6" t="n">
        <x:v>6</x:v>
      </x:c>
      <x:c r="G5038" s="6" t="n">
        <x:v>0</x:v>
      </x:c>
      <x:c r="H5038" s="7" t="str"/>
      <x:c r="I5038" s="7" t="str">
        <x:v>[{"id": "2", "num": 200000}, {"id": "110263", "num": 9}, {"id": "241", "num": 1}, {"id": "110508", "num": 1}]</x:v>
      </x:c>
      <x:c r="J5038" s="6" t="str">
        <x:v>https://raw.githubusercontent.com/Mar-7th/StarRailRes/dbe8cdfcfb0bf657b9fe1cf92d5537f118ccb487/index_new/cn/character_skill_trees.json</x:v>
      </x:c>
    </x:row>
    <x:row r="5039" ht="20" customHeight="1">
      <x:c r="A5039" s="6" t="str">
        <x:v>8010003_1</x:v>
      </x:c>
      <x:c r="B5039" s="6" t="str">
        <x:v>8010</x:v>
      </x:c>
      <x:c r="C5039" s="6" t="str">
        <x:v>8010003</x:v>
      </x:c>
      <x:c r="D5039" s="6" t="str"/>
      <x:c r="E5039" s="6" t="n">
        <x:v>1</x:v>
      </x:c>
      <x:c r="F5039" s="6" t="n">
        <x:v>0</x:v>
      </x:c>
      <x:c r="G5039" s="6" t="n">
        <x:v>0</x:v>
      </x:c>
      <x:c r="H5039" s="7" t="str"/>
      <x:c r="I5039" s="7" t="str">
        <x:v>[]</x:v>
      </x:c>
      <x:c r="J5039" s="6" t="str">
        <x:v>https://raw.githubusercontent.com/Mar-7th/StarRailRes/dbe8cdfcfb0bf657b9fe1cf92d5537f118ccb487/index_new/cn/character_skill_trees.json</x:v>
      </x:c>
    </x:row>
    <x:row r="5040" ht="38" customHeight="1">
      <x:c r="A5040" s="6" t="str">
        <x:v>8010003_2</x:v>
      </x:c>
      <x:c r="B5040" s="6" t="str">
        <x:v>8010</x:v>
      </x:c>
      <x:c r="C5040" s="6" t="str">
        <x:v>8010003</x:v>
      </x:c>
      <x:c r="D5040" s="6" t="str"/>
      <x:c r="E5040" s="6" t="n">
        <x:v>2</x:v>
      </x:c>
      <x:c r="F5040" s="6" t="n">
        <x:v>1</x:v>
      </x:c>
      <x:c r="G5040" s="6" t="n">
        <x:v>0</x:v>
      </x:c>
      <x:c r="H5040" s="7" t="str"/>
      <x:c r="I5040" s="7" t="str">
        <x:v>[{"id": "2", "num": 1600}, {"id": "111011", "num": 1}]</x:v>
      </x:c>
      <x:c r="J5040" s="6" t="str">
        <x:v>https://raw.githubusercontent.com/Mar-7th/StarRailRes/dbe8cdfcfb0bf657b9fe1cf92d5537f118ccb487/index_new/cn/character_skill_trees.json</x:v>
      </x:c>
    </x:row>
    <x:row r="5041" ht="38" customHeight="1">
      <x:c r="A5041" s="6" t="str">
        <x:v>8010003_3</x:v>
      </x:c>
      <x:c r="B5041" s="6" t="str">
        <x:v>8010</x:v>
      </x:c>
      <x:c r="C5041" s="6" t="str">
        <x:v>8010003</x:v>
      </x:c>
      <x:c r="D5041" s="6" t="str"/>
      <x:c r="E5041" s="6" t="n">
        <x:v>3</x:v>
      </x:c>
      <x:c r="F5041" s="6" t="n">
        <x:v>2</x:v>
      </x:c>
      <x:c r="G5041" s="6" t="n">
        <x:v>0</x:v>
      </x:c>
      <x:c r="H5041" s="7" t="str"/>
      <x:c r="I5041" s="7" t="str">
        <x:v>[{"id": "2", "num": 3200}, {"id": "110261", "num": 2}, {"id": "111011", "num": 3}]</x:v>
      </x:c>
      <x:c r="J5041" s="6" t="str">
        <x:v>https://raw.githubusercontent.com/Mar-7th/StarRailRes/dbe8cdfcfb0bf657b9fe1cf92d5537f118ccb487/index_new/cn/character_skill_trees.json</x:v>
      </x:c>
    </x:row>
    <x:row r="5042" ht="38" customHeight="1">
      <x:c r="A5042" s="6" t="str">
        <x:v>8010003_4</x:v>
      </x:c>
      <x:c r="B5042" s="6" t="str">
        <x:v>8010</x:v>
      </x:c>
      <x:c r="C5042" s="6" t="str">
        <x:v>8010003</x:v>
      </x:c>
      <x:c r="D5042" s="6" t="str"/>
      <x:c r="E5042" s="6" t="n">
        <x:v>4</x:v>
      </x:c>
      <x:c r="F5042" s="6" t="n">
        <x:v>3</x:v>
      </x:c>
      <x:c r="G5042" s="6" t="n">
        <x:v>0</x:v>
      </x:c>
      <x:c r="H5042" s="7" t="str"/>
      <x:c r="I5042" s="7" t="str">
        <x:v>[{"id": "2", "num": 6400}, {"id": "110262", "num": 1}, {"id": "111012", "num": 2}]</x:v>
      </x:c>
      <x:c r="J5042" s="6" t="str">
        <x:v>https://raw.githubusercontent.com/Mar-7th/StarRailRes/dbe8cdfcfb0bf657b9fe1cf92d5537f118ccb487/index_new/cn/character_skill_trees.json</x:v>
      </x:c>
    </x:row>
    <x:row r="5043" ht="38" customHeight="1">
      <x:c r="A5043" s="6" t="str">
        <x:v>8010003_5</x:v>
      </x:c>
      <x:c r="B5043" s="6" t="str">
        <x:v>8010</x:v>
      </x:c>
      <x:c r="C5043" s="6" t="str">
        <x:v>8010003</x:v>
      </x:c>
      <x:c r="D5043" s="6" t="str"/>
      <x:c r="E5043" s="6" t="n">
        <x:v>5</x:v>
      </x:c>
      <x:c r="F5043" s="6" t="n">
        <x:v>4</x:v>
      </x:c>
      <x:c r="G5043" s="6" t="n">
        <x:v>0</x:v>
      </x:c>
      <x:c r="H5043" s="7" t="str"/>
      <x:c r="I5043" s="7" t="str">
        <x:v>[{"id": "2", "num": 12000}, {"id": "110262", "num": 3}, {"id": "111012", "num": 2}]</x:v>
      </x:c>
      <x:c r="J5043" s="6" t="str">
        <x:v>https://raw.githubusercontent.com/Mar-7th/StarRailRes/dbe8cdfcfb0bf657b9fe1cf92d5537f118ccb487/index_new/cn/character_skill_trees.json</x:v>
      </x:c>
    </x:row>
    <x:row r="5044" ht="38" customHeight="1">
      <x:c r="A5044" s="6" t="str">
        <x:v>8010003_6</x:v>
      </x:c>
      <x:c r="B5044" s="6" t="str">
        <x:v>8010</x:v>
      </x:c>
      <x:c r="C5044" s="6" t="str">
        <x:v>8010003</x:v>
      </x:c>
      <x:c r="D5044" s="6" t="str"/>
      <x:c r="E5044" s="6" t="n">
        <x:v>6</x:v>
      </x:c>
      <x:c r="F5044" s="6" t="n">
        <x:v>4</x:v>
      </x:c>
      <x:c r="G5044" s="6" t="n">
        <x:v>0</x:v>
      </x:c>
      <x:c r="H5044" s="7" t="str"/>
      <x:c r="I5044" s="7" t="str">
        <x:v>[{"id": "2", "num": 19200}, {"id": "110262", "num": 5}, {"id": "111012", "num": 4}]</x:v>
      </x:c>
      <x:c r="J5044" s="6" t="str">
        <x:v>https://raw.githubusercontent.com/Mar-7th/StarRailRes/dbe8cdfcfb0bf657b9fe1cf92d5537f118ccb487/index_new/cn/character_skill_trees.json</x:v>
      </x:c>
    </x:row>
    <x:row r="5045" ht="38" customHeight="1">
      <x:c r="A5045" s="6" t="str">
        <x:v>8010003_7</x:v>
      </x:c>
      <x:c r="B5045" s="6" t="str">
        <x:v>8010</x:v>
      </x:c>
      <x:c r="C5045" s="6" t="str">
        <x:v>8010003</x:v>
      </x:c>
      <x:c r="D5045" s="6" t="str"/>
      <x:c r="E5045" s="6" t="n">
        <x:v>7</x:v>
      </x:c>
      <x:c r="F5045" s="6" t="n">
        <x:v>5</x:v>
      </x:c>
      <x:c r="G5045" s="6" t="n">
        <x:v>0</x:v>
      </x:c>
      <x:c r="H5045" s="7" t="str"/>
      <x:c r="I5045" s="7" t="str">
        <x:v>[{"id": "2", "num": 25600}, {"id": "110263", "num": 2}, {"id": "111013", "num": 2}]</x:v>
      </x:c>
      <x:c r="J5045" s="6" t="str">
        <x:v>https://raw.githubusercontent.com/Mar-7th/StarRailRes/dbe8cdfcfb0bf657b9fe1cf92d5537f118ccb487/index_new/cn/character_skill_trees.json</x:v>
      </x:c>
    </x:row>
    <x:row r="5046" ht="53" customHeight="1">
      <x:c r="A5046" s="6" t="str">
        <x:v>8010003_8</x:v>
      </x:c>
      <x:c r="B5046" s="6" t="str">
        <x:v>8010</x:v>
      </x:c>
      <x:c r="C5046" s="6" t="str">
        <x:v>8010003</x:v>
      </x:c>
      <x:c r="D5046" s="6" t="str"/>
      <x:c r="E5046" s="6" t="n">
        <x:v>8</x:v>
      </x:c>
      <x:c r="F5046" s="6" t="n">
        <x:v>5</x:v>
      </x:c>
      <x:c r="G5046" s="6" t="n">
        <x:v>0</x:v>
      </x:c>
      <x:c r="H5046" s="7" t="str"/>
      <x:c r="I5046" s="7" t="str">
        <x:v>[{"id": "2", "num": 52000}, {"id": "110263", "num": 2}, {"id": "110508", "num": 1}, {"id": "111013", "num": 2}]</x:v>
      </x:c>
      <x:c r="J5046" s="6" t="str">
        <x:v>https://raw.githubusercontent.com/Mar-7th/StarRailRes/dbe8cdfcfb0bf657b9fe1cf92d5537f118ccb487/index_new/cn/character_skill_trees.json</x:v>
      </x:c>
    </x:row>
    <x:row r="5047" ht="38" customHeight="1">
      <x:c r="A5047" s="6" t="str">
        <x:v>8010003_9</x:v>
      </x:c>
      <x:c r="B5047" s="6" t="str">
        <x:v>8010</x:v>
      </x:c>
      <x:c r="C5047" s="6" t="str">
        <x:v>8010003</x:v>
      </x:c>
      <x:c r="D5047" s="6" t="str"/>
      <x:c r="E5047" s="6" t="n">
        <x:v>9</x:v>
      </x:c>
      <x:c r="F5047" s="6" t="n">
        <x:v>6</x:v>
      </x:c>
      <x:c r="G5047" s="6" t="n">
        <x:v>0</x:v>
      </x:c>
      <x:c r="H5047" s="7" t="str"/>
      <x:c r="I5047" s="7" t="str">
        <x:v>[{"id": "2", "num": 96000}, {"id": "110263", "num": 5}, {"id": "110508", "num": 1}]</x:v>
      </x:c>
      <x:c r="J5047" s="6" t="str">
        <x:v>https://raw.githubusercontent.com/Mar-7th/StarRailRes/dbe8cdfcfb0bf657b9fe1cf92d5537f118ccb487/index_new/cn/character_skill_trees.json</x:v>
      </x:c>
    </x:row>
    <x:row r="5048" ht="53" customHeight="1">
      <x:c r="A5048" s="6" t="str">
        <x:v>8010003_10</x:v>
      </x:c>
      <x:c r="B5048" s="6" t="str">
        <x:v>8010</x:v>
      </x:c>
      <x:c r="C5048" s="6" t="str">
        <x:v>8010003</x:v>
      </x:c>
      <x:c r="D5048" s="6" t="str"/>
      <x:c r="E5048" s="6" t="n">
        <x:v>10</x:v>
      </x:c>
      <x:c r="F5048" s="6" t="n">
        <x:v>6</x:v>
      </x:c>
      <x:c r="G5048" s="6" t="n">
        <x:v>0</x:v>
      </x:c>
      <x:c r="H5048" s="7" t="str"/>
      <x:c r="I5048" s="7" t="str">
        <x:v>[{"id": "2", "num": 200000}, {"id": "110263", "num": 9}, {"id": "241", "num": 1}, {"id": "110508", "num": 1}]</x:v>
      </x:c>
      <x:c r="J5048" s="6" t="str">
        <x:v>https://raw.githubusercontent.com/Mar-7th/StarRailRes/dbe8cdfcfb0bf657b9fe1cf92d5537f118ccb487/index_new/cn/character_skill_trees.json</x:v>
      </x:c>
    </x:row>
    <x:row r="5049" ht="20" customHeight="1">
      <x:c r="A5049" s="6" t="str">
        <x:v>8010004_1</x:v>
      </x:c>
      <x:c r="B5049" s="6" t="str">
        <x:v>8010</x:v>
      </x:c>
      <x:c r="C5049" s="6" t="str">
        <x:v>8010004</x:v>
      </x:c>
      <x:c r="D5049" s="6" t="str"/>
      <x:c r="E5049" s="6" t="n">
        <x:v>1</x:v>
      </x:c>
      <x:c r="F5049" s="6" t="n">
        <x:v>0</x:v>
      </x:c>
      <x:c r="G5049" s="6" t="n">
        <x:v>0</x:v>
      </x:c>
      <x:c r="H5049" s="7" t="str"/>
      <x:c r="I5049" s="7" t="str">
        <x:v>[]</x:v>
      </x:c>
      <x:c r="J5049" s="6" t="str">
        <x:v>https://raw.githubusercontent.com/Mar-7th/StarRailRes/dbe8cdfcfb0bf657b9fe1cf92d5537f118ccb487/index_new/cn/character_skill_trees.json</x:v>
      </x:c>
    </x:row>
    <x:row r="5050" ht="38" customHeight="1">
      <x:c r="A5050" s="6" t="str">
        <x:v>8010004_2</x:v>
      </x:c>
      <x:c r="B5050" s="6" t="str">
        <x:v>8010</x:v>
      </x:c>
      <x:c r="C5050" s="6" t="str">
        <x:v>8010004</x:v>
      </x:c>
      <x:c r="D5050" s="6" t="str"/>
      <x:c r="E5050" s="6" t="n">
        <x:v>2</x:v>
      </x:c>
      <x:c r="F5050" s="6" t="n">
        <x:v>1</x:v>
      </x:c>
      <x:c r="G5050" s="6" t="n">
        <x:v>0</x:v>
      </x:c>
      <x:c r="H5050" s="7" t="str"/>
      <x:c r="I5050" s="7" t="str">
        <x:v>[{"id": "2", "num": 1600}, {"id": "111011", "num": 1}]</x:v>
      </x:c>
      <x:c r="J5050" s="6" t="str">
        <x:v>https://raw.githubusercontent.com/Mar-7th/StarRailRes/dbe8cdfcfb0bf657b9fe1cf92d5537f118ccb487/index_new/cn/character_skill_trees.json</x:v>
      </x:c>
    </x:row>
    <x:row r="5051" ht="38" customHeight="1">
      <x:c r="A5051" s="6" t="str">
        <x:v>8010004_3</x:v>
      </x:c>
      <x:c r="B5051" s="6" t="str">
        <x:v>8010</x:v>
      </x:c>
      <x:c r="C5051" s="6" t="str">
        <x:v>8010004</x:v>
      </x:c>
      <x:c r="D5051" s="6" t="str"/>
      <x:c r="E5051" s="6" t="n">
        <x:v>3</x:v>
      </x:c>
      <x:c r="F5051" s="6" t="n">
        <x:v>2</x:v>
      </x:c>
      <x:c r="G5051" s="6" t="n">
        <x:v>0</x:v>
      </x:c>
      <x:c r="H5051" s="7" t="str"/>
      <x:c r="I5051" s="7" t="str">
        <x:v>[{"id": "2", "num": 3200}, {"id": "110261", "num": 2}, {"id": "111011", "num": 3}]</x:v>
      </x:c>
      <x:c r="J5051" s="6" t="str">
        <x:v>https://raw.githubusercontent.com/Mar-7th/StarRailRes/dbe8cdfcfb0bf657b9fe1cf92d5537f118ccb487/index_new/cn/character_skill_trees.json</x:v>
      </x:c>
    </x:row>
    <x:row r="5052" ht="38" customHeight="1">
      <x:c r="A5052" s="6" t="str">
        <x:v>8010004_4</x:v>
      </x:c>
      <x:c r="B5052" s="6" t="str">
        <x:v>8010</x:v>
      </x:c>
      <x:c r="C5052" s="6" t="str">
        <x:v>8010004</x:v>
      </x:c>
      <x:c r="D5052" s="6" t="str"/>
      <x:c r="E5052" s="6" t="n">
        <x:v>4</x:v>
      </x:c>
      <x:c r="F5052" s="6" t="n">
        <x:v>3</x:v>
      </x:c>
      <x:c r="G5052" s="6" t="n">
        <x:v>0</x:v>
      </x:c>
      <x:c r="H5052" s="7" t="str"/>
      <x:c r="I5052" s="7" t="str">
        <x:v>[{"id": "2", "num": 6400}, {"id": "110262", "num": 1}, {"id": "111012", "num": 2}]</x:v>
      </x:c>
      <x:c r="J5052" s="6" t="str">
        <x:v>https://raw.githubusercontent.com/Mar-7th/StarRailRes/dbe8cdfcfb0bf657b9fe1cf92d5537f118ccb487/index_new/cn/character_skill_trees.json</x:v>
      </x:c>
    </x:row>
    <x:row r="5053" ht="38" customHeight="1">
      <x:c r="A5053" s="6" t="str">
        <x:v>8010004_5</x:v>
      </x:c>
      <x:c r="B5053" s="6" t="str">
        <x:v>8010</x:v>
      </x:c>
      <x:c r="C5053" s="6" t="str">
        <x:v>8010004</x:v>
      </x:c>
      <x:c r="D5053" s="6" t="str"/>
      <x:c r="E5053" s="6" t="n">
        <x:v>5</x:v>
      </x:c>
      <x:c r="F5053" s="6" t="n">
        <x:v>4</x:v>
      </x:c>
      <x:c r="G5053" s="6" t="n">
        <x:v>0</x:v>
      </x:c>
      <x:c r="H5053" s="7" t="str"/>
      <x:c r="I5053" s="7" t="str">
        <x:v>[{"id": "2", "num": 12000}, {"id": "110262", "num": 3}, {"id": "111012", "num": 2}]</x:v>
      </x:c>
      <x:c r="J5053" s="6" t="str">
        <x:v>https://raw.githubusercontent.com/Mar-7th/StarRailRes/dbe8cdfcfb0bf657b9fe1cf92d5537f118ccb487/index_new/cn/character_skill_trees.json</x:v>
      </x:c>
    </x:row>
    <x:row r="5054" ht="38" customHeight="1">
      <x:c r="A5054" s="6" t="str">
        <x:v>8010004_6</x:v>
      </x:c>
      <x:c r="B5054" s="6" t="str">
        <x:v>8010</x:v>
      </x:c>
      <x:c r="C5054" s="6" t="str">
        <x:v>8010004</x:v>
      </x:c>
      <x:c r="D5054" s="6" t="str"/>
      <x:c r="E5054" s="6" t="n">
        <x:v>6</x:v>
      </x:c>
      <x:c r="F5054" s="6" t="n">
        <x:v>4</x:v>
      </x:c>
      <x:c r="G5054" s="6" t="n">
        <x:v>0</x:v>
      </x:c>
      <x:c r="H5054" s="7" t="str"/>
      <x:c r="I5054" s="7" t="str">
        <x:v>[{"id": "2", "num": 19200}, {"id": "110262", "num": 5}, {"id": "111012", "num": 4}]</x:v>
      </x:c>
      <x:c r="J5054" s="6" t="str">
        <x:v>https://raw.githubusercontent.com/Mar-7th/StarRailRes/dbe8cdfcfb0bf657b9fe1cf92d5537f118ccb487/index_new/cn/character_skill_trees.json</x:v>
      </x:c>
    </x:row>
    <x:row r="5055" ht="38" customHeight="1">
      <x:c r="A5055" s="6" t="str">
        <x:v>8010004_7</x:v>
      </x:c>
      <x:c r="B5055" s="6" t="str">
        <x:v>8010</x:v>
      </x:c>
      <x:c r="C5055" s="6" t="str">
        <x:v>8010004</x:v>
      </x:c>
      <x:c r="D5055" s="6" t="str"/>
      <x:c r="E5055" s="6" t="n">
        <x:v>7</x:v>
      </x:c>
      <x:c r="F5055" s="6" t="n">
        <x:v>5</x:v>
      </x:c>
      <x:c r="G5055" s="6" t="n">
        <x:v>0</x:v>
      </x:c>
      <x:c r="H5055" s="7" t="str"/>
      <x:c r="I5055" s="7" t="str">
        <x:v>[{"id": "2", "num": 25600}, {"id": "110263", "num": 2}, {"id": "111013", "num": 2}]</x:v>
      </x:c>
      <x:c r="J5055" s="6" t="str">
        <x:v>https://raw.githubusercontent.com/Mar-7th/StarRailRes/dbe8cdfcfb0bf657b9fe1cf92d5537f118ccb487/index_new/cn/character_skill_trees.json</x:v>
      </x:c>
    </x:row>
    <x:row r="5056" ht="53" customHeight="1">
      <x:c r="A5056" s="6" t="str">
        <x:v>8010004_8</x:v>
      </x:c>
      <x:c r="B5056" s="6" t="str">
        <x:v>8010</x:v>
      </x:c>
      <x:c r="C5056" s="6" t="str">
        <x:v>8010004</x:v>
      </x:c>
      <x:c r="D5056" s="6" t="str"/>
      <x:c r="E5056" s="6" t="n">
        <x:v>8</x:v>
      </x:c>
      <x:c r="F5056" s="6" t="n">
        <x:v>5</x:v>
      </x:c>
      <x:c r="G5056" s="6" t="n">
        <x:v>0</x:v>
      </x:c>
      <x:c r="H5056" s="7" t="str"/>
      <x:c r="I5056" s="7" t="str">
        <x:v>[{"id": "2", "num": 52000}, {"id": "110263", "num": 2}, {"id": "110508", "num": 1}, {"id": "111013", "num": 2}]</x:v>
      </x:c>
      <x:c r="J5056" s="6" t="str">
        <x:v>https://raw.githubusercontent.com/Mar-7th/StarRailRes/dbe8cdfcfb0bf657b9fe1cf92d5537f118ccb487/index_new/cn/character_skill_trees.json</x:v>
      </x:c>
    </x:row>
    <x:row r="5057" ht="38" customHeight="1">
      <x:c r="A5057" s="6" t="str">
        <x:v>8010004_9</x:v>
      </x:c>
      <x:c r="B5057" s="6" t="str">
        <x:v>8010</x:v>
      </x:c>
      <x:c r="C5057" s="6" t="str">
        <x:v>8010004</x:v>
      </x:c>
      <x:c r="D5057" s="6" t="str"/>
      <x:c r="E5057" s="6" t="n">
        <x:v>9</x:v>
      </x:c>
      <x:c r="F5057" s="6" t="n">
        <x:v>6</x:v>
      </x:c>
      <x:c r="G5057" s="6" t="n">
        <x:v>0</x:v>
      </x:c>
      <x:c r="H5057" s="7" t="str"/>
      <x:c r="I5057" s="7" t="str">
        <x:v>[{"id": "2", "num": 96000}, {"id": "110263", "num": 5}, {"id": "110508", "num": 1}]</x:v>
      </x:c>
      <x:c r="J5057" s="6" t="str">
        <x:v>https://raw.githubusercontent.com/Mar-7th/StarRailRes/dbe8cdfcfb0bf657b9fe1cf92d5537f118ccb487/index_new/cn/character_skill_trees.json</x:v>
      </x:c>
    </x:row>
    <x:row r="5058" ht="53" customHeight="1">
      <x:c r="A5058" s="6" t="str">
        <x:v>8010004_10</x:v>
      </x:c>
      <x:c r="B5058" s="6" t="str">
        <x:v>8010</x:v>
      </x:c>
      <x:c r="C5058" s="6" t="str">
        <x:v>8010004</x:v>
      </x:c>
      <x:c r="D5058" s="6" t="str"/>
      <x:c r="E5058" s="6" t="n">
        <x:v>10</x:v>
      </x:c>
      <x:c r="F5058" s="6" t="n">
        <x:v>6</x:v>
      </x:c>
      <x:c r="G5058" s="6" t="n">
        <x:v>0</x:v>
      </x:c>
      <x:c r="H5058" s="7" t="str"/>
      <x:c r="I5058" s="7" t="str">
        <x:v>[{"id": "2", "num": 200000}, {"id": "110263", "num": 9}, {"id": "241", "num": 1}, {"id": "110508", "num": 1}]</x:v>
      </x:c>
      <x:c r="J5058" s="6" t="str">
        <x:v>https://raw.githubusercontent.com/Mar-7th/StarRailRes/dbe8cdfcfb0bf657b9fe1cf92d5537f118ccb487/index_new/cn/character_skill_trees.json</x:v>
      </x:c>
    </x:row>
    <x:row r="5059" ht="20" customHeight="1">
      <x:c r="A5059" s="6" t="str">
        <x:v>8010007_1</x:v>
      </x:c>
      <x:c r="B5059" s="6" t="str">
        <x:v>8010</x:v>
      </x:c>
      <x:c r="C5059" s="6" t="str">
        <x:v>8010007</x:v>
      </x:c>
      <x:c r="D5059" s="6" t="str"/>
      <x:c r="E5059" s="6" t="n">
        <x:v>1</x:v>
      </x:c>
      <x:c r="F5059" s="6" t="n">
        <x:v>0</x:v>
      </x:c>
      <x:c r="G5059" s="6" t="n">
        <x:v>0</x:v>
      </x:c>
      <x:c r="H5059" s="7" t="str"/>
      <x:c r="I5059" s="7" t="str">
        <x:v>[]</x:v>
      </x:c>
      <x:c r="J5059" s="6" t="str">
        <x:v>https://raw.githubusercontent.com/Mar-7th/StarRailRes/dbe8cdfcfb0bf657b9fe1cf92d5537f118ccb487/index_new/cn/character_skill_trees.json</x:v>
      </x:c>
    </x:row>
    <x:row r="5060" ht="38" customHeight="1">
      <x:c r="A5060" s="6" t="str">
        <x:v>8010101_1</x:v>
      </x:c>
      <x:c r="B5060" s="6" t="str">
        <x:v>8010</x:v>
      </x:c>
      <x:c r="C5060" s="6" t="str">
        <x:v>8010101</x:v>
      </x:c>
      <x:c r="D5060" s="6" t="str">
        <x:v>快哉快哉</x:v>
      </x:c>
      <x:c r="E5060" s="6" t="n">
        <x:v>1</x:v>
      </x:c>
      <x:c r="F5060" s="6" t="n">
        <x:v>2</x:v>
      </x:c>
      <x:c r="G5060" s="6" t="n">
        <x:v>0</x:v>
      </x:c>
      <x:c r="H5060" s="7" t="str">
        <x:v>若开拓者的攻击力高于#1[i]点，每超过#2[i]点攻击力可使自身欢愉度提高#3[f1]%，最多提高#4[f1]%。</x:v>
      </x:c>
      <x:c r="I5060" s="7" t="str">
        <x:v>[{"id": "2", "num": 4000}, {"id": "110261", "num": 2}, {"id": "110508", "num": 1}]</x:v>
      </x:c>
      <x:c r="J5060" s="6" t="str">
        <x:v>https://raw.githubusercontent.com/Mar-7th/StarRailRes/dbe8cdfcfb0bf657b9fe1cf92d5537f118ccb487/index_new/cn/character_skill_trees.json</x:v>
      </x:c>
    </x:row>
    <x:row r="5061" ht="53" customHeight="1">
      <x:c r="A5061" s="6" t="str">
        <x:v>8010102_1</x:v>
      </x:c>
      <x:c r="B5061" s="6" t="str">
        <x:v>8010</x:v>
      </x:c>
      <x:c r="C5061" s="6" t="str">
        <x:v>8010102</x:v>
      </x:c>
      <x:c r="D5061" s="6" t="str">
        <x:v>跟你爆了</x:v>
      </x:c>
      <x:c r="E5061" s="6" t="n">
        <x:v>1</x:v>
      </x:c>
      <x:c r="F5061" s="6" t="n">
        <x:v>4</x:v>
      </x:c>
      <x:c r="G5061" s="6" t="n">
        <x:v>0</x:v>
      </x:c>
      <x:c r="H5061" s="7" t="str">
        <x:v>自身暴击率提高#1[i]%。施放终结技后，为我方恢复#2[i]个战技点。</x:v>
      </x:c>
      <x:c r="I5061" s="7" t="str">
        <x:v>[{"id": "2", "num": 16000}, {"id": "110262", "num": 4}, {"id": "241", "num": 1}, {"id": "110508", "num": 1}]</x:v>
      </x:c>
      <x:c r="J5061" s="6" t="str">
        <x:v>https://raw.githubusercontent.com/Mar-7th/StarRailRes/dbe8cdfcfb0bf657b9fe1cf92d5537f118ccb487/index_new/cn/character_skill_trees.json</x:v>
      </x:c>
    </x:row>
    <x:row r="5062" ht="53" customHeight="1">
      <x:c r="A5062" s="6" t="str">
        <x:v>8010103_1</x:v>
      </x:c>
      <x:c r="B5062" s="6" t="str">
        <x:v>8010</x:v>
      </x:c>
      <x:c r="C5062" s="6" t="str">
        <x:v>8010103</x:v>
      </x:c>
      <x:c r="D5062" s="6" t="str">
        <x:v>阿哈咬它！</x:v>
      </x:c>
      <x:c r="E5062" s="6" t="n">
        <x:v>1</x:v>
      </x:c>
      <x:c r="F5062" s="6" t="n">
        <x:v>6</x:v>
      </x:c>
      <x:c r="G5062" s="6" t="n">
        <x:v>0</x:v>
      </x:c>
      <x:c r="H5062" s="7" t="str">
        <x:v>我方目标施放欢愉技后，开拓者下一次施放战技时额外获得#1[i]点【好活当赏】。</x:v>
      </x:c>
      <x:c r="I5062" s="7" t="str">
        <x:v>[{"id": "2", "num": 112000}, {"id": "110263", "num": 5}, {"id": "241", "num": 1}, {"id": "110508", "num": 1}]</x:v>
      </x:c>
      <x:c r="J5062" s="6" t="str">
        <x:v>https://raw.githubusercontent.com/Mar-7th/StarRailRes/dbe8cdfcfb0bf657b9fe1cf92d5537f118ccb487/index_new/cn/character_skill_trees.json</x:v>
      </x:c>
    </x:row>
    <x:row r="5063" ht="38" customHeight="1">
      <x:c r="A5063" s="6" t="str">
        <x:v>8010201_1</x:v>
      </x:c>
      <x:c r="B5063" s="6" t="str">
        <x:v>8010</x:v>
      </x:c>
      <x:c r="C5063" s="6" t="str">
        <x:v>8010201</x:v>
      </x:c>
      <x:c r="D5063" s="6" t="str">
        <x:v>攻击强化</x:v>
      </x:c>
      <x:c r="E5063" s="6" t="n">
        <x:v>1</x:v>
      </x:c>
      <x:c r="F5063" s="6" t="n">
        <x:v>0</x:v>
      </x:c>
      <x:c r="G5063" s="6" t="n">
        <x:v>1</x:v>
      </x:c>
      <x:c r="H5063" s="7" t="str"/>
      <x:c r="I5063" s="7" t="str">
        <x:v>[{"id": "2", "num": 1600}, {"id": "111011", "num": 2}]</x:v>
      </x:c>
      <x:c r="J5063" s="6" t="str">
        <x:v>https://raw.githubusercontent.com/Mar-7th/StarRailRes/dbe8cdfcfb0bf657b9fe1cf92d5537f118ccb487/index_new/cn/character_skill_trees.json</x:v>
      </x:c>
    </x:row>
    <x:row r="5064" ht="38" customHeight="1">
      <x:c r="A5064" s="6" t="str">
        <x:v>8010202_1</x:v>
      </x:c>
      <x:c r="B5064" s="6" t="str">
        <x:v>8010</x:v>
      </x:c>
      <x:c r="C5064" s="6" t="str">
        <x:v>8010202</x:v>
      </x:c>
      <x:c r="D5064" s="6" t="str">
        <x:v>暴击率强化</x:v>
      </x:c>
      <x:c r="E5064" s="6" t="n">
        <x:v>1</x:v>
      </x:c>
      <x:c r="F5064" s="6" t="n">
        <x:v>2</x:v>
      </x:c>
      <x:c r="G5064" s="6" t="n">
        <x:v>0</x:v>
      </x:c>
      <x:c r="H5064" s="7" t="str"/>
      <x:c r="I5064" s="7" t="str">
        <x:v>[{"id": "2", "num": 4000}, {"id": "110261", "num": 1}, {"id": "111011", "num": 3}]</x:v>
      </x:c>
      <x:c r="J5064" s="6" t="str">
        <x:v>https://raw.githubusercontent.com/Mar-7th/StarRailRes/dbe8cdfcfb0bf657b9fe1cf92d5537f118ccb487/index_new/cn/character_skill_trees.json</x:v>
      </x:c>
    </x:row>
    <x:row r="5065" ht="38" customHeight="1">
      <x:c r="A5065" s="6" t="str">
        <x:v>8010203_1</x:v>
      </x:c>
      <x:c r="B5065" s="6" t="str">
        <x:v>8010</x:v>
      </x:c>
      <x:c r="C5065" s="6" t="str">
        <x:v>8010203</x:v>
      </x:c>
      <x:c r="D5065" s="6" t="str">
        <x:v>攻击强化</x:v>
      </x:c>
      <x:c r="E5065" s="6" t="n">
        <x:v>1</x:v>
      </x:c>
      <x:c r="F5065" s="6" t="n">
        <x:v>3</x:v>
      </x:c>
      <x:c r="G5065" s="6" t="n">
        <x:v>0</x:v>
      </x:c>
      <x:c r="H5065" s="7" t="str"/>
      <x:c r="I5065" s="7" t="str">
        <x:v>[{"id": "2", "num": 8000}, {"id": "110262", "num": 3}, {"id": "111012", "num": 1}]</x:v>
      </x:c>
      <x:c r="J5065" s="6" t="str">
        <x:v>https://raw.githubusercontent.com/Mar-7th/StarRailRes/dbe8cdfcfb0bf657b9fe1cf92d5537f118ccb487/index_new/cn/character_skill_trees.json</x:v>
      </x:c>
    </x:row>
    <x:row r="5066" ht="38" customHeight="1">
      <x:c r="A5066" s="6" t="str">
        <x:v>8010204_1</x:v>
      </x:c>
      <x:c r="B5066" s="6" t="str">
        <x:v>8010</x:v>
      </x:c>
      <x:c r="C5066" s="6" t="str">
        <x:v>8010204</x:v>
      </x:c>
      <x:c r="D5066" s="6" t="str">
        <x:v>暴击伤害强化</x:v>
      </x:c>
      <x:c r="E5066" s="6" t="n">
        <x:v>1</x:v>
      </x:c>
      <x:c r="F5066" s="6" t="n">
        <x:v>3</x:v>
      </x:c>
      <x:c r="G5066" s="6" t="n">
        <x:v>0</x:v>
      </x:c>
      <x:c r="H5066" s="7" t="str"/>
      <x:c r="I5066" s="7" t="str">
        <x:v>[{"id": "2", "num": 8000}, {"id": "110262", "num": 3}, {"id": "111012", "num": 1}]</x:v>
      </x:c>
      <x:c r="J5066" s="6" t="str">
        <x:v>https://raw.githubusercontent.com/Mar-7th/StarRailRes/dbe8cdfcfb0bf657b9fe1cf92d5537f118ccb487/index_new/cn/character_skill_trees.json</x:v>
      </x:c>
    </x:row>
    <x:row r="5067" ht="38" customHeight="1">
      <x:c r="A5067" s="6" t="str">
        <x:v>8010205_1</x:v>
      </x:c>
      <x:c r="B5067" s="6" t="str">
        <x:v>8010</x:v>
      </x:c>
      <x:c r="C5067" s="6" t="str">
        <x:v>8010205</x:v>
      </x:c>
      <x:c r="D5067" s="6" t="str">
        <x:v>攻击强化</x:v>
      </x:c>
      <x:c r="E5067" s="6" t="n">
        <x:v>1</x:v>
      </x:c>
      <x:c r="F5067" s="6" t="n">
        <x:v>4</x:v>
      </x:c>
      <x:c r="G5067" s="6" t="n">
        <x:v>0</x:v>
      </x:c>
      <x:c r="H5067" s="7" t="str"/>
      <x:c r="I5067" s="7" t="str">
        <x:v>[{"id": "2", "num": 14400}, {"id": "110262", "num": 4}, {"id": "111012", "num": 3}]</x:v>
      </x:c>
      <x:c r="J5067" s="6" t="str">
        <x:v>https://raw.githubusercontent.com/Mar-7th/StarRailRes/dbe8cdfcfb0bf657b9fe1cf92d5537f118ccb487/index_new/cn/character_skill_trees.json</x:v>
      </x:c>
    </x:row>
    <x:row r="5068" ht="38" customHeight="1">
      <x:c r="A5068" s="6" t="str">
        <x:v>8010206_1</x:v>
      </x:c>
      <x:c r="B5068" s="6" t="str">
        <x:v>8010</x:v>
      </x:c>
      <x:c r="C5068" s="6" t="str">
        <x:v>8010206</x:v>
      </x:c>
      <x:c r="D5068" s="6" t="str">
        <x:v>暴击率强化</x:v>
      </x:c>
      <x:c r="E5068" s="6" t="n">
        <x:v>1</x:v>
      </x:c>
      <x:c r="F5068" s="6" t="n">
        <x:v>5</x:v>
      </x:c>
      <x:c r="G5068" s="6" t="n">
        <x:v>0</x:v>
      </x:c>
      <x:c r="H5068" s="7" t="str"/>
      <x:c r="I5068" s="7" t="str">
        <x:v>[{"id": "2", "num": 36000}, {"id": "110263", "num": 2}, {"id": "111013", "num": 2}]</x:v>
      </x:c>
      <x:c r="J5068" s="6" t="str">
        <x:v>https://raw.githubusercontent.com/Mar-7th/StarRailRes/dbe8cdfcfb0bf657b9fe1cf92d5537f118ccb487/index_new/cn/character_skill_trees.json</x:v>
      </x:c>
    </x:row>
    <x:row r="5069" ht="38" customHeight="1">
      <x:c r="A5069" s="6" t="str">
        <x:v>8010207_1</x:v>
      </x:c>
      <x:c r="B5069" s="6" t="str">
        <x:v>8010</x:v>
      </x:c>
      <x:c r="C5069" s="6" t="str">
        <x:v>8010207</x:v>
      </x:c>
      <x:c r="D5069" s="6" t="str">
        <x:v>攻击强化</x:v>
      </x:c>
      <x:c r="E5069" s="6" t="n">
        <x:v>1</x:v>
      </x:c>
      <x:c r="F5069" s="6" t="n">
        <x:v>5</x:v>
      </x:c>
      <x:c r="G5069" s="6" t="n">
        <x:v>0</x:v>
      </x:c>
      <x:c r="H5069" s="7" t="str"/>
      <x:c r="I5069" s="7" t="str">
        <x:v>[{"id": "2", "num": 36000}, {"id": "110263", "num": 2}, {"id": "111013", "num": 2}]</x:v>
      </x:c>
      <x:c r="J5069" s="6" t="str">
        <x:v>https://raw.githubusercontent.com/Mar-7th/StarRailRes/dbe8cdfcfb0bf657b9fe1cf92d5537f118ccb487/index_new/cn/character_skill_trees.json</x:v>
      </x:c>
    </x:row>
    <x:row r="5070" ht="38" customHeight="1">
      <x:c r="A5070" s="6" t="str">
        <x:v>8010208_1</x:v>
      </x:c>
      <x:c r="B5070" s="6" t="str">
        <x:v>8010</x:v>
      </x:c>
      <x:c r="C5070" s="6" t="str">
        <x:v>8010208</x:v>
      </x:c>
      <x:c r="D5070" s="6" t="str">
        <x:v>暴击伤害强化</x:v>
      </x:c>
      <x:c r="E5070" s="6" t="n">
        <x:v>1</x:v>
      </x:c>
      <x:c r="F5070" s="6" t="n">
        <x:v>6</x:v>
      </x:c>
      <x:c r="G5070" s="6" t="n">
        <x:v>0</x:v>
      </x:c>
      <x:c r="H5070" s="7" t="str"/>
      <x:c r="I5070" s="7" t="str">
        <x:v>[{"id": "2", "num": 96000}, {"id": "110263", "num": 5}, {"id": "111013", "num": 2}]</x:v>
      </x:c>
      <x:c r="J5070" s="6" t="str">
        <x:v>https://raw.githubusercontent.com/Mar-7th/StarRailRes/dbe8cdfcfb0bf657b9fe1cf92d5537f118ccb487/index_new/cn/character_skill_trees.json</x:v>
      </x:c>
    </x:row>
    <x:row r="5071" ht="38" customHeight="1">
      <x:c r="A5071" s="6" t="str">
        <x:v>8010209_1</x:v>
      </x:c>
      <x:c r="B5071" s="6" t="str">
        <x:v>8010</x:v>
      </x:c>
      <x:c r="C5071" s="6" t="str">
        <x:v>8010209</x:v>
      </x:c>
      <x:c r="D5071" s="6" t="str">
        <x:v>暴击率强化</x:v>
      </x:c>
      <x:c r="E5071" s="6" t="n">
        <x:v>1</x:v>
      </x:c>
      <x:c r="F5071" s="6" t="n">
        <x:v>0</x:v>
      </x:c>
      <x:c r="G5071" s="6" t="n">
        <x:v>75</x:v>
      </x:c>
      <x:c r="H5071" s="7" t="str"/>
      <x:c r="I5071" s="7" t="str">
        <x:v>[{"id": "2", "num": 128000}, {"id": "110263", "num": 6}, {"id": "111013", "num": 6}]</x:v>
      </x:c>
      <x:c r="J5071" s="6" t="str">
        <x:v>https://raw.githubusercontent.com/Mar-7th/StarRailRes/dbe8cdfcfb0bf657b9fe1cf92d5537f118ccb487/index_new/cn/character_skill_trees.json</x:v>
      </x:c>
    </x:row>
    <x:row r="5072" ht="38" customHeight="1">
      <x:c r="A5072" s="6" t="str">
        <x:v>8010210_1</x:v>
      </x:c>
      <x:c r="B5072" s="6" t="str">
        <x:v>8010</x:v>
      </x:c>
      <x:c r="C5072" s="6" t="str">
        <x:v>8010210</x:v>
      </x:c>
      <x:c r="D5072" s="6" t="str">
        <x:v>攻击强化</x:v>
      </x:c>
      <x:c r="E5072" s="6" t="n">
        <x:v>1</x:v>
      </x:c>
      <x:c r="F5072" s="6" t="n">
        <x:v>0</x:v>
      </x:c>
      <x:c r="G5072" s="6" t="n">
        <x:v>80</x:v>
      </x:c>
      <x:c r="H5072" s="7" t="str"/>
      <x:c r="I5072" s="7" t="str">
        <x:v>[{"id": "2", "num": 128000}, {"id": "110263", "num": 6}, {"id": "111013", "num": 6}]</x:v>
      </x:c>
      <x:c r="J5072" s="6" t="str">
        <x:v>https://raw.githubusercontent.com/Mar-7th/StarRailRes/dbe8cdfcfb0bf657b9fe1cf92d5537f118ccb487/index_new/cn/character_skill_trees.json</x:v>
      </x:c>
    </x:row>
    <x:row r="5073" ht="20" customHeight="1">
      <x:c r="A5073" s="6" t="str">
        <x:v>8010420_1</x:v>
      </x:c>
      <x:c r="B5073" s="6" t="str">
        <x:v>8010</x:v>
      </x:c>
      <x:c r="C5073" s="6" t="str">
        <x:v>8010420</x:v>
      </x:c>
      <x:c r="D5073" s="6" t="str">
        <x:v>欢愉技</x:v>
      </x:c>
      <x:c r="E5073" s="6" t="n">
        <x:v>1</x:v>
      </x:c>
      <x:c r="F5073" s="6" t="n">
        <x:v>0</x:v>
      </x:c>
      <x:c r="G5073" s="6" t="n">
        <x:v>0</x:v>
      </x:c>
      <x:c r="H5073" s="7" t="str"/>
      <x:c r="I5073" s="7" t="str">
        <x:v>[]</x:v>
      </x:c>
      <x:c r="J5073" s="6" t="str">
        <x:v>https://raw.githubusercontent.com/Mar-7th/StarRailRes/dbe8cdfcfb0bf657b9fe1cf92d5537f118ccb487/index_new/cn/character_skill_trees.json</x:v>
      </x:c>
    </x:row>
    <x:row r="5074" ht="38" customHeight="1">
      <x:c r="A5074" s="6" t="str">
        <x:v>8010420_2</x:v>
      </x:c>
      <x:c r="B5074" s="6" t="str">
        <x:v>8010</x:v>
      </x:c>
      <x:c r="C5074" s="6" t="str">
        <x:v>8010420</x:v>
      </x:c>
      <x:c r="D5074" s="6" t="str">
        <x:v>欢愉技</x:v>
      </x:c>
      <x:c r="E5074" s="6" t="n">
        <x:v>2</x:v>
      </x:c>
      <x:c r="F5074" s="6" t="n">
        <x:v>1</x:v>
      </x:c>
      <x:c r="G5074" s="6" t="n">
        <x:v>0</x:v>
      </x:c>
      <x:c r="H5074" s="7" t="str"/>
      <x:c r="I5074" s="7" t="str">
        <x:v>[{"id": "2", "num": 1600}, {"id": "111011", "num": 1}]</x:v>
      </x:c>
      <x:c r="J5074" s="6" t="str">
        <x:v>https://raw.githubusercontent.com/Mar-7th/StarRailRes/dbe8cdfcfb0bf657b9fe1cf92d5537f118ccb487/index_new/cn/character_skill_trees.json</x:v>
      </x:c>
    </x:row>
    <x:row r="5075" ht="38" customHeight="1">
      <x:c r="A5075" s="6" t="str">
        <x:v>8010420_3</x:v>
      </x:c>
      <x:c r="B5075" s="6" t="str">
        <x:v>8010</x:v>
      </x:c>
      <x:c r="C5075" s="6" t="str">
        <x:v>8010420</x:v>
      </x:c>
      <x:c r="D5075" s="6" t="str">
        <x:v>欢愉技</x:v>
      </x:c>
      <x:c r="E5075" s="6" t="n">
        <x:v>3</x:v>
      </x:c>
      <x:c r="F5075" s="6" t="n">
        <x:v>2</x:v>
      </x:c>
      <x:c r="G5075" s="6" t="n">
        <x:v>0</x:v>
      </x:c>
      <x:c r="H5075" s="7" t="str"/>
      <x:c r="I5075" s="7" t="str">
        <x:v>[{"id": "2", "num": 3200}, {"id": "110261", "num": 2}, {"id": "111011", "num": 5}]</x:v>
      </x:c>
      <x:c r="J5075" s="6" t="str">
        <x:v>https://raw.githubusercontent.com/Mar-7th/StarRailRes/dbe8cdfcfb0bf657b9fe1cf92d5537f118ccb487/index_new/cn/character_skill_trees.json</x:v>
      </x:c>
    </x:row>
    <x:row r="5076" ht="38" customHeight="1">
      <x:c r="A5076" s="6" t="str">
        <x:v>8010420_4</x:v>
      </x:c>
      <x:c r="B5076" s="6" t="str">
        <x:v>8010</x:v>
      </x:c>
      <x:c r="C5076" s="6" t="str">
        <x:v>8010420</x:v>
      </x:c>
      <x:c r="D5076" s="6" t="str">
        <x:v>欢愉技</x:v>
      </x:c>
      <x:c r="E5076" s="6" t="n">
        <x:v>4</x:v>
      </x:c>
      <x:c r="F5076" s="6" t="n">
        <x:v>3</x:v>
      </x:c>
      <x:c r="G5076" s="6" t="n">
        <x:v>0</x:v>
      </x:c>
      <x:c r="H5076" s="7" t="str"/>
      <x:c r="I5076" s="7" t="str">
        <x:v>[{"id": "2", "num": 6400}, {"id": "110262", "num": 1}, {"id": "111012", "num": 2}]</x:v>
      </x:c>
      <x:c r="J5076" s="6" t="str">
        <x:v>https://raw.githubusercontent.com/Mar-7th/StarRailRes/dbe8cdfcfb0bf657b9fe1cf92d5537f118ccb487/index_new/cn/character_skill_trees.json</x:v>
      </x:c>
    </x:row>
    <x:row r="5077" ht="38" customHeight="1">
      <x:c r="A5077" s="6" t="str">
        <x:v>8010420_5</x:v>
      </x:c>
      <x:c r="B5077" s="6" t="str">
        <x:v>8010</x:v>
      </x:c>
      <x:c r="C5077" s="6" t="str">
        <x:v>8010420</x:v>
      </x:c>
      <x:c r="D5077" s="6" t="str">
        <x:v>欢愉技</x:v>
      </x:c>
      <x:c r="E5077" s="6" t="n">
        <x:v>5</x:v>
      </x:c>
      <x:c r="F5077" s="6" t="n">
        <x:v>4</x:v>
      </x:c>
      <x:c r="G5077" s="6" t="n">
        <x:v>0</x:v>
      </x:c>
      <x:c r="H5077" s="7" t="str"/>
      <x:c r="I5077" s="7" t="str">
        <x:v>[{"id": "2", "num": 12000}, {"id": "110262", "num": 3}, {"id": "111012", "num": 2}]</x:v>
      </x:c>
      <x:c r="J5077" s="6" t="str">
        <x:v>https://raw.githubusercontent.com/Mar-7th/StarRailRes/dbe8cdfcfb0bf657b9fe1cf92d5537f118ccb487/index_new/cn/character_skill_trees.json</x:v>
      </x:c>
    </x:row>
    <x:row r="5078" ht="38" customHeight="1">
      <x:c r="A5078" s="6" t="str">
        <x:v>8010420_6</x:v>
      </x:c>
      <x:c r="B5078" s="6" t="str">
        <x:v>8010</x:v>
      </x:c>
      <x:c r="C5078" s="6" t="str">
        <x:v>8010420</x:v>
      </x:c>
      <x:c r="D5078" s="6" t="str">
        <x:v>欢愉技</x:v>
      </x:c>
      <x:c r="E5078" s="6" t="n">
        <x:v>6</x:v>
      </x:c>
      <x:c r="F5078" s="6" t="n">
        <x:v>4</x:v>
      </x:c>
      <x:c r="G5078" s="6" t="n">
        <x:v>0</x:v>
      </x:c>
      <x:c r="H5078" s="7" t="str"/>
      <x:c r="I5078" s="7" t="str">
        <x:v>[{"id": "2", "num": 19200}, {"id": "110262", "num": 5}, {"id": "111012", "num": 4}]</x:v>
      </x:c>
      <x:c r="J5078" s="6" t="str">
        <x:v>https://raw.githubusercontent.com/Mar-7th/StarRailRes/dbe8cdfcfb0bf657b9fe1cf92d5537f118ccb487/index_new/cn/character_skill_trees.json</x:v>
      </x:c>
    </x:row>
    <x:row r="5079" ht="38" customHeight="1">
      <x:c r="A5079" s="6" t="str">
        <x:v>8010420_7</x:v>
      </x:c>
      <x:c r="B5079" s="6" t="str">
        <x:v>8010</x:v>
      </x:c>
      <x:c r="C5079" s="6" t="str">
        <x:v>8010420</x:v>
      </x:c>
      <x:c r="D5079" s="6" t="str">
        <x:v>欢愉技</x:v>
      </x:c>
      <x:c r="E5079" s="6" t="n">
        <x:v>7</x:v>
      </x:c>
      <x:c r="F5079" s="6" t="n">
        <x:v>5</x:v>
      </x:c>
      <x:c r="G5079" s="6" t="n">
        <x:v>0</x:v>
      </x:c>
      <x:c r="H5079" s="7" t="str"/>
      <x:c r="I5079" s="7" t="str">
        <x:v>[{"id": "2", "num": 25600}, {"id": "110263", "num": 2}, {"id": "111013", "num": 2}]</x:v>
      </x:c>
      <x:c r="J5079" s="6" t="str">
        <x:v>https://raw.githubusercontent.com/Mar-7th/StarRailRes/dbe8cdfcfb0bf657b9fe1cf92d5537f118ccb487/index_new/cn/character_skill_trees.json</x:v>
      </x:c>
    </x:row>
    <x:row r="5080" ht="38" customHeight="1">
      <x:c r="A5080" s="6" t="str">
        <x:v>8010420_8</x:v>
      </x:c>
      <x:c r="B5080" s="6" t="str">
        <x:v>8010</x:v>
      </x:c>
      <x:c r="C5080" s="6" t="str">
        <x:v>8010420</x:v>
      </x:c>
      <x:c r="D5080" s="6" t="str">
        <x:v>欢愉技</x:v>
      </x:c>
      <x:c r="E5080" s="6" t="n">
        <x:v>8</x:v>
      </x:c>
      <x:c r="F5080" s="6" t="n">
        <x:v>5</x:v>
      </x:c>
      <x:c r="G5080" s="6" t="n">
        <x:v>0</x:v>
      </x:c>
      <x:c r="H5080" s="7" t="str"/>
      <x:c r="I5080" s="7" t="str">
        <x:v>[{"id": "2", "num": 52000}, {"id": "110263", "num": 2}, {"id": "111013", "num": 2}]</x:v>
      </x:c>
      <x:c r="J5080" s="6" t="str">
        <x:v>https://raw.githubusercontent.com/Mar-7th/StarRailRes/dbe8cdfcfb0bf657b9fe1cf92d5537f118ccb487/index_new/cn/character_skill_trees.json</x:v>
      </x:c>
    </x:row>
    <x:row r="5081" ht="38" customHeight="1">
      <x:c r="A5081" s="6" t="str">
        <x:v>8010420_9</x:v>
      </x:c>
      <x:c r="B5081" s="6" t="str">
        <x:v>8010</x:v>
      </x:c>
      <x:c r="C5081" s="6" t="str">
        <x:v>8010420</x:v>
      </x:c>
      <x:c r="D5081" s="6" t="str">
        <x:v>欢愉技</x:v>
      </x:c>
      <x:c r="E5081" s="6" t="n">
        <x:v>9</x:v>
      </x:c>
      <x:c r="F5081" s="6" t="n">
        <x:v>6</x:v>
      </x:c>
      <x:c r="G5081" s="6" t="n">
        <x:v>0</x:v>
      </x:c>
      <x:c r="H5081" s="7" t="str"/>
      <x:c r="I5081" s="7" t="str">
        <x:v>[{"id": "2", "num": 96000}, {"id": "110263", "num": 5}, {"id": "111013", "num": 2}]</x:v>
      </x:c>
      <x:c r="J5081" s="6" t="str">
        <x:v>https://raw.githubusercontent.com/Mar-7th/StarRailRes/dbe8cdfcfb0bf657b9fe1cf92d5537f118ccb487/index_new/cn/character_skill_trees.json</x:v>
      </x:c>
    </x:row>
    <x:row r="5082" ht="38" customHeight="1">
      <x:c r="A5082" s="6" t="str">
        <x:v>8010420_10</x:v>
      </x:c>
      <x:c r="B5082" s="6" t="str">
        <x:v>8010</x:v>
      </x:c>
      <x:c r="C5082" s="6" t="str">
        <x:v>8010420</x:v>
      </x:c>
      <x:c r="D5082" s="6" t="str">
        <x:v>欢愉技</x:v>
      </x:c>
      <x:c r="E5082" s="6" t="n">
        <x:v>10</x:v>
      </x:c>
      <x:c r="F5082" s="6" t="n">
        <x:v>6</x:v>
      </x:c>
      <x:c r="G5082" s="6" t="n">
        <x:v>0</x:v>
      </x:c>
      <x:c r="H5082" s="7" t="str"/>
      <x:c r="I5082" s="7" t="str">
        <x:v>[{"id": "2", "num": 200000}, {"id": "110263", "num": 9}, {"id": "111013", "num": 2}]</x:v>
      </x:c>
      <x:c r="J5082" s="6" t="str">
        <x:v>https://raw.githubusercontent.com/Mar-7th/StarRailRes/dbe8cdfcfb0bf657b9fe1cf92d5537f118ccb487/index_new/cn/character_skill_trees.json</x:v>
      </x:c>
    </x:row>
    <x:row r="5083" ht="20" customHeight="1">
      <x:c r="A5083" s="6" t="str">
        <x:v>11004001_1</x:v>
      </x:c>
      <x:c r="B5083" s="6" t="str">
        <x:v>11004</x:v>
      </x:c>
      <x:c r="C5083" s="6" t="str">
        <x:v>11004001</x:v>
      </x:c>
      <x:c r="D5083" s="6" t="str"/>
      <x:c r="E5083" s="6" t="n">
        <x:v>1</x:v>
      </x:c>
      <x:c r="F5083" s="6" t="n">
        <x:v>0</x:v>
      </x:c>
      <x:c r="G5083" s="6" t="n">
        <x:v>0</x:v>
      </x:c>
      <x:c r="H5083" s="7" t="str"/>
      <x:c r="I5083" s="7" t="str">
        <x:v>[]</x:v>
      </x:c>
      <x:c r="J5083" s="6" t="str">
        <x:v>https://raw.githubusercontent.com/Mar-7th/StarRailRes/dbe8cdfcfb0bf657b9fe1cf92d5537f118ccb487/index_new/cn/character_skill_trees.json</x:v>
      </x:c>
    </x:row>
    <x:row r="5084" ht="38" customHeight="1">
      <x:c r="A5084" s="6" t="str">
        <x:v>11004001_2</x:v>
      </x:c>
      <x:c r="B5084" s="6" t="str">
        <x:v>11004</x:v>
      </x:c>
      <x:c r="C5084" s="6" t="str">
        <x:v>11004001</x:v>
      </x:c>
      <x:c r="D5084" s="6" t="str"/>
      <x:c r="E5084" s="6" t="n">
        <x:v>2</x:v>
      </x:c>
      <x:c r="F5084" s="6" t="n">
        <x:v>2</x:v>
      </x:c>
      <x:c r="G5084" s="6" t="n">
        <x:v>0</x:v>
      </x:c>
      <x:c r="H5084" s="7" t="str"/>
      <x:c r="I5084" s="7" t="str">
        <x:v>[{"id": "2", "num": 5000}, {"id": "110151", "num": 3}, {"id": "112001", "num": 6}]</x:v>
      </x:c>
      <x:c r="J5084" s="6" t="str">
        <x:v>https://raw.githubusercontent.com/Mar-7th/StarRailRes/dbe8cdfcfb0bf657b9fe1cf92d5537f118ccb487/index_new/cn/character_skill_trees.json</x:v>
      </x:c>
    </x:row>
    <x:row r="5085" ht="38" customHeight="1">
      <x:c r="A5085" s="6" t="str">
        <x:v>11004001_3</x:v>
      </x:c>
      <x:c r="B5085" s="6" t="str">
        <x:v>11004</x:v>
      </x:c>
      <x:c r="C5085" s="6" t="str">
        <x:v>11004001</x:v>
      </x:c>
      <x:c r="D5085" s="6" t="str"/>
      <x:c r="E5085" s="6" t="n">
        <x:v>3</x:v>
      </x:c>
      <x:c r="F5085" s="6" t="n">
        <x:v>3</x:v>
      </x:c>
      <x:c r="G5085" s="6" t="n">
        <x:v>0</x:v>
      </x:c>
      <x:c r="H5085" s="7" t="str"/>
      <x:c r="I5085" s="7" t="str">
        <x:v>[{"id": "2", "num": 10000}, {"id": "110152", "num": 3}, {"id": "112002", "num": 3}]</x:v>
      </x:c>
      <x:c r="J5085" s="6" t="str">
        <x:v>https://raw.githubusercontent.com/Mar-7th/StarRailRes/dbe8cdfcfb0bf657b9fe1cf92d5537f118ccb487/index_new/cn/character_skill_trees.json</x:v>
      </x:c>
    </x:row>
    <x:row r="5086" ht="38" customHeight="1">
      <x:c r="A5086" s="6" t="str">
        <x:v>11004001_4</x:v>
      </x:c>
      <x:c r="B5086" s="6" t="str">
        <x:v>11004</x:v>
      </x:c>
      <x:c r="C5086" s="6" t="str">
        <x:v>11004001</x:v>
      </x:c>
      <x:c r="D5086" s="6" t="str"/>
      <x:c r="E5086" s="6" t="n">
        <x:v>4</x:v>
      </x:c>
      <x:c r="F5086" s="6" t="n">
        <x:v>4</x:v>
      </x:c>
      <x:c r="G5086" s="6" t="n">
        <x:v>0</x:v>
      </x:c>
      <x:c r="H5086" s="7" t="str"/>
      <x:c r="I5086" s="7" t="str">
        <x:v>[{"id": "2", "num": 20000}, {"id": "110152", "num": 5}, {"id": "112002", "num": 4}]</x:v>
      </x:c>
      <x:c r="J5086" s="6" t="str">
        <x:v>https://raw.githubusercontent.com/Mar-7th/StarRailRes/dbe8cdfcfb0bf657b9fe1cf92d5537f118ccb487/index_new/cn/character_skill_trees.json</x:v>
      </x:c>
    </x:row>
    <x:row r="5087" ht="38" customHeight="1">
      <x:c r="A5087" s="6" t="str">
        <x:v>11004001_5</x:v>
      </x:c>
      <x:c r="B5087" s="6" t="str">
        <x:v>11004</x:v>
      </x:c>
      <x:c r="C5087" s="6" t="str">
        <x:v>11004001</x:v>
      </x:c>
      <x:c r="D5087" s="6" t="str"/>
      <x:c r="E5087" s="6" t="n">
        <x:v>5</x:v>
      </x:c>
      <x:c r="F5087" s="6" t="n">
        <x:v>5</x:v>
      </x:c>
      <x:c r="G5087" s="6" t="n">
        <x:v>0</x:v>
      </x:c>
      <x:c r="H5087" s="7" t="str"/>
      <x:c r="I5087" s="7" t="str">
        <x:v>[{"id": "2", "num": 45000}, {"id": "110153", "num": 3}, {"id": "112003", "num": 3}]</x:v>
      </x:c>
      <x:c r="J5087" s="6" t="str">
        <x:v>https://raw.githubusercontent.com/Mar-7th/StarRailRes/dbe8cdfcfb0bf657b9fe1cf92d5537f118ccb487/index_new/cn/character_skill_trees.json</x:v>
      </x:c>
    </x:row>
    <x:row r="5088" ht="38" customHeight="1">
      <x:c r="A5088" s="6" t="str">
        <x:v>11004001_6</x:v>
      </x:c>
      <x:c r="B5088" s="6" t="str">
        <x:v>11004</x:v>
      </x:c>
      <x:c r="C5088" s="6" t="str">
        <x:v>11004001</x:v>
      </x:c>
      <x:c r="D5088" s="6" t="str"/>
      <x:c r="E5088" s="6" t="n">
        <x:v>6</x:v>
      </x:c>
      <x:c r="F5088" s="6" t="n">
        <x:v>6</x:v>
      </x:c>
      <x:c r="G5088" s="6" t="n">
        <x:v>0</x:v>
      </x:c>
      <x:c r="H5088" s="7" t="str"/>
      <x:c r="I5088" s="7" t="str">
        <x:v>[{"id": "2", "num": 160000}, {"id": "110153", "num": 8}, {"id": "112003", "num": 4}]</x:v>
      </x:c>
      <x:c r="J5088" s="6" t="str">
        <x:v>https://raw.githubusercontent.com/Mar-7th/StarRailRes/dbe8cdfcfb0bf657b9fe1cf92d5537f118ccb487/index_new/cn/character_skill_trees.json</x:v>
      </x:c>
    </x:row>
    <x:row r="5089" ht="20" customHeight="1">
      <x:c r="A5089" s="6" t="str">
        <x:v>11004002_1</x:v>
      </x:c>
      <x:c r="B5089" s="6" t="str">
        <x:v>11004</x:v>
      </x:c>
      <x:c r="C5089" s="6" t="str">
        <x:v>11004002</x:v>
      </x:c>
      <x:c r="D5089" s="6" t="str"/>
      <x:c r="E5089" s="6" t="n">
        <x:v>1</x:v>
      </x:c>
      <x:c r="F5089" s="6" t="n">
        <x:v>0</x:v>
      </x:c>
      <x:c r="G5089" s="6" t="n">
        <x:v>0</x:v>
      </x:c>
      <x:c r="H5089" s="7" t="str"/>
      <x:c r="I5089" s="7" t="str">
        <x:v>[]</x:v>
      </x:c>
      <x:c r="J5089" s="6" t="str">
        <x:v>https://raw.githubusercontent.com/Mar-7th/StarRailRes/dbe8cdfcfb0bf657b9fe1cf92d5537f118ccb487/index_new/cn/character_skill_trees.json</x:v>
      </x:c>
    </x:row>
    <x:row r="5090" ht="38" customHeight="1">
      <x:c r="A5090" s="6" t="str">
        <x:v>11004002_2</x:v>
      </x:c>
      <x:c r="B5090" s="6" t="str">
        <x:v>11004</x:v>
      </x:c>
      <x:c r="C5090" s="6" t="str">
        <x:v>11004002</x:v>
      </x:c>
      <x:c r="D5090" s="6" t="str"/>
      <x:c r="E5090" s="6" t="n">
        <x:v>2</x:v>
      </x:c>
      <x:c r="F5090" s="6" t="n">
        <x:v>1</x:v>
      </x:c>
      <x:c r="G5090" s="6" t="n">
        <x:v>0</x:v>
      </x:c>
      <x:c r="H5090" s="7" t="str"/>
      <x:c r="I5090" s="7" t="str">
        <x:v>[{"id": "2", "num": 2500}, {"id": "112001", "num": 3}]</x:v>
      </x:c>
      <x:c r="J5090" s="6" t="str">
        <x:v>https://raw.githubusercontent.com/Mar-7th/StarRailRes/dbe8cdfcfb0bf657b9fe1cf92d5537f118ccb487/index_new/cn/character_skill_trees.json</x:v>
      </x:c>
    </x:row>
    <x:row r="5091" ht="38" customHeight="1">
      <x:c r="A5091" s="6" t="str">
        <x:v>11004002_3</x:v>
      </x:c>
      <x:c r="B5091" s="6" t="str">
        <x:v>11004</x:v>
      </x:c>
      <x:c r="C5091" s="6" t="str">
        <x:v>11004002</x:v>
      </x:c>
      <x:c r="D5091" s="6" t="str"/>
      <x:c r="E5091" s="6" t="n">
        <x:v>3</x:v>
      </x:c>
      <x:c r="F5091" s="6" t="n">
        <x:v>2</x:v>
      </x:c>
      <x:c r="G5091" s="6" t="n">
        <x:v>0</x:v>
      </x:c>
      <x:c r="H5091" s="7" t="str"/>
      <x:c r="I5091" s="7" t="str">
        <x:v>[{"id": "2", "num": 5000}, {"id": "110151", "num": 3}, {"id": "112001", "num": 6}]</x:v>
      </x:c>
      <x:c r="J5091" s="6" t="str">
        <x:v>https://raw.githubusercontent.com/Mar-7th/StarRailRes/dbe8cdfcfb0bf657b9fe1cf92d5537f118ccb487/index_new/cn/character_skill_trees.json</x:v>
      </x:c>
    </x:row>
    <x:row r="5092" ht="38" customHeight="1">
      <x:c r="A5092" s="6" t="str">
        <x:v>11004002_4</x:v>
      </x:c>
      <x:c r="B5092" s="6" t="str">
        <x:v>11004</x:v>
      </x:c>
      <x:c r="C5092" s="6" t="str">
        <x:v>11004002</x:v>
      </x:c>
      <x:c r="D5092" s="6" t="str"/>
      <x:c r="E5092" s="6" t="n">
        <x:v>4</x:v>
      </x:c>
      <x:c r="F5092" s="6" t="n">
        <x:v>3</x:v>
      </x:c>
      <x:c r="G5092" s="6" t="n">
        <x:v>0</x:v>
      </x:c>
      <x:c r="H5092" s="7" t="str"/>
      <x:c r="I5092" s="7" t="str">
        <x:v>[{"id": "2", "num": 10000}, {"id": "110152", "num": 3}, {"id": "112002", "num": 3}]</x:v>
      </x:c>
      <x:c r="J5092" s="6" t="str">
        <x:v>https://raw.githubusercontent.com/Mar-7th/StarRailRes/dbe8cdfcfb0bf657b9fe1cf92d5537f118ccb487/index_new/cn/character_skill_trees.json</x:v>
      </x:c>
    </x:row>
    <x:row r="5093" ht="38" customHeight="1">
      <x:c r="A5093" s="6" t="str">
        <x:v>11004002_5</x:v>
      </x:c>
      <x:c r="B5093" s="6" t="str">
        <x:v>11004</x:v>
      </x:c>
      <x:c r="C5093" s="6" t="str">
        <x:v>11004002</x:v>
      </x:c>
      <x:c r="D5093" s="6" t="str"/>
      <x:c r="E5093" s="6" t="n">
        <x:v>5</x:v>
      </x:c>
      <x:c r="F5093" s="6" t="n">
        <x:v>4</x:v>
      </x:c>
      <x:c r="G5093" s="6" t="n">
        <x:v>0</x:v>
      </x:c>
      <x:c r="H5093" s="7" t="str"/>
      <x:c r="I5093" s="7" t="str">
        <x:v>[{"id": "2", "num": 20000}, {"id": "110152", "num": 5}, {"id": "112002", "num": 4}]</x:v>
      </x:c>
      <x:c r="J5093" s="6" t="str">
        <x:v>https://raw.githubusercontent.com/Mar-7th/StarRailRes/dbe8cdfcfb0bf657b9fe1cf92d5537f118ccb487/index_new/cn/character_skill_trees.json</x:v>
      </x:c>
    </x:row>
    <x:row r="5094" ht="38" customHeight="1">
      <x:c r="A5094" s="6" t="str">
        <x:v>11004002_6</x:v>
      </x:c>
      <x:c r="B5094" s="6" t="str">
        <x:v>11004</x:v>
      </x:c>
      <x:c r="C5094" s="6" t="str">
        <x:v>11004002</x:v>
      </x:c>
      <x:c r="D5094" s="6" t="str"/>
      <x:c r="E5094" s="6" t="n">
        <x:v>6</x:v>
      </x:c>
      <x:c r="F5094" s="6" t="n">
        <x:v>4</x:v>
      </x:c>
      <x:c r="G5094" s="6" t="n">
        <x:v>0</x:v>
      </x:c>
      <x:c r="H5094" s="7" t="str"/>
      <x:c r="I5094" s="7" t="str">
        <x:v>[{"id": "2", "num": 30000}, {"id": "110152", "num": 7}, {"id": "112002", "num": 6}]</x:v>
      </x:c>
      <x:c r="J5094" s="6" t="str">
        <x:v>https://raw.githubusercontent.com/Mar-7th/StarRailRes/dbe8cdfcfb0bf657b9fe1cf92d5537f118ccb487/index_new/cn/character_skill_trees.json</x:v>
      </x:c>
    </x:row>
    <x:row r="5095" ht="38" customHeight="1">
      <x:c r="A5095" s="6" t="str">
        <x:v>11004002_7</x:v>
      </x:c>
      <x:c r="B5095" s="6" t="str">
        <x:v>11004</x:v>
      </x:c>
      <x:c r="C5095" s="6" t="str">
        <x:v>11004002</x:v>
      </x:c>
      <x:c r="D5095" s="6" t="str"/>
      <x:c r="E5095" s="6" t="n">
        <x:v>7</x:v>
      </x:c>
      <x:c r="F5095" s="6" t="n">
        <x:v>5</x:v>
      </x:c>
      <x:c r="G5095" s="6" t="n">
        <x:v>0</x:v>
      </x:c>
      <x:c r="H5095" s="7" t="str"/>
      <x:c r="I5095" s="7" t="str">
        <x:v>[{"id": "2", "num": 45000}, {"id": "110153", "num": 3}, {"id": "112003", "num": 3}]</x:v>
      </x:c>
      <x:c r="J5095" s="6" t="str">
        <x:v>https://raw.githubusercontent.com/Mar-7th/StarRailRes/dbe8cdfcfb0bf657b9fe1cf92d5537f118ccb487/index_new/cn/character_skill_trees.json</x:v>
      </x:c>
    </x:row>
    <x:row r="5096" ht="53" customHeight="1">
      <x:c r="A5096" s="6" t="str">
        <x:v>11004002_8</x:v>
      </x:c>
      <x:c r="B5096" s="6" t="str">
        <x:v>11004</x:v>
      </x:c>
      <x:c r="C5096" s="6" t="str">
        <x:v>11004002</x:v>
      </x:c>
      <x:c r="D5096" s="6" t="str"/>
      <x:c r="E5096" s="6" t="n">
        <x:v>8</x:v>
      </x:c>
      <x:c r="F5096" s="6" t="n">
        <x:v>5</x:v>
      </x:c>
      <x:c r="G5096" s="6" t="n">
        <x:v>0</x:v>
      </x:c>
      <x:c r="H5096" s="7" t="str"/>
      <x:c r="I5096" s="7" t="str">
        <x:v>[{"id": "2", "num": 80000}, {"id": "110153", "num": 5}, {"id": "110501", "num": 1}, {"id": "112003", "num": 4}]</x:v>
      </x:c>
      <x:c r="J5096" s="6" t="str">
        <x:v>https://raw.githubusercontent.com/Mar-7th/StarRailRes/dbe8cdfcfb0bf657b9fe1cf92d5537f118ccb487/index_new/cn/character_skill_trees.json</x:v>
      </x:c>
    </x:row>
    <x:row r="5097" ht="53" customHeight="1">
      <x:c r="A5097" s="6" t="str">
        <x:v>11004002_9</x:v>
      </x:c>
      <x:c r="B5097" s="6" t="str">
        <x:v>11004</x:v>
      </x:c>
      <x:c r="C5097" s="6" t="str">
        <x:v>11004002</x:v>
      </x:c>
      <x:c r="D5097" s="6" t="str"/>
      <x:c r="E5097" s="6" t="n">
        <x:v>9</x:v>
      </x:c>
      <x:c r="F5097" s="6" t="n">
        <x:v>6</x:v>
      </x:c>
      <x:c r="G5097" s="6" t="n">
        <x:v>0</x:v>
      </x:c>
      <x:c r="H5097" s="7" t="str"/>
      <x:c r="I5097" s="7" t="str">
        <x:v>[{"id": "2", "num": 160000}, {"id": "110153", "num": 8}, {"id": "241", "num": 1}, {"id": "110501", "num": 1}]</x:v>
      </x:c>
      <x:c r="J5097" s="6" t="str">
        <x:v>https://raw.githubusercontent.com/Mar-7th/StarRailRes/dbe8cdfcfb0bf657b9fe1cf92d5537f118ccb487/index_new/cn/character_skill_trees.json</x:v>
      </x:c>
    </x:row>
    <x:row r="5098" ht="53" customHeight="1">
      <x:c r="A5098" s="6" t="str">
        <x:v>11004002_10</x:v>
      </x:c>
      <x:c r="B5098" s="6" t="str">
        <x:v>11004</x:v>
      </x:c>
      <x:c r="C5098" s="6" t="str">
        <x:v>11004002</x:v>
      </x:c>
      <x:c r="D5098" s="6" t="str"/>
      <x:c r="E5098" s="6" t="n">
        <x:v>10</x:v>
      </x:c>
      <x:c r="F5098" s="6" t="n">
        <x:v>6</x:v>
      </x:c>
      <x:c r="G5098" s="6" t="n">
        <x:v>0</x:v>
      </x:c>
      <x:c r="H5098" s="7" t="str"/>
      <x:c r="I5098" s="7" t="str">
        <x:v>[{"id": "2", "num": 300000}, {"id": "110153", "num": 14}, {"id": "241", "num": 1}, {"id": "110501", "num": 1}]</x:v>
      </x:c>
      <x:c r="J5098" s="6" t="str">
        <x:v>https://raw.githubusercontent.com/Mar-7th/StarRailRes/dbe8cdfcfb0bf657b9fe1cf92d5537f118ccb487/index_new/cn/character_skill_trees.json</x:v>
      </x:c>
    </x:row>
    <x:row r="5099" ht="20" customHeight="1">
      <x:c r="A5099" s="6" t="str">
        <x:v>11004003_1</x:v>
      </x:c>
      <x:c r="B5099" s="6" t="str">
        <x:v>11004</x:v>
      </x:c>
      <x:c r="C5099" s="6" t="str">
        <x:v>11004003</x:v>
      </x:c>
      <x:c r="D5099" s="6" t="str"/>
      <x:c r="E5099" s="6" t="n">
        <x:v>1</x:v>
      </x:c>
      <x:c r="F5099" s="6" t="n">
        <x:v>0</x:v>
      </x:c>
      <x:c r="G5099" s="6" t="n">
        <x:v>0</x:v>
      </x:c>
      <x:c r="H5099" s="7" t="str"/>
      <x:c r="I5099" s="7" t="str">
        <x:v>[]</x:v>
      </x:c>
      <x:c r="J5099" s="6" t="str">
        <x:v>https://raw.githubusercontent.com/Mar-7th/StarRailRes/dbe8cdfcfb0bf657b9fe1cf92d5537f118ccb487/index_new/cn/character_skill_trees.json</x:v>
      </x:c>
    </x:row>
    <x:row r="5100" ht="38" customHeight="1">
      <x:c r="A5100" s="6" t="str">
        <x:v>11004003_2</x:v>
      </x:c>
      <x:c r="B5100" s="6" t="str">
        <x:v>11004</x:v>
      </x:c>
      <x:c r="C5100" s="6" t="str">
        <x:v>11004003</x:v>
      </x:c>
      <x:c r="D5100" s="6" t="str"/>
      <x:c r="E5100" s="6" t="n">
        <x:v>2</x:v>
      </x:c>
      <x:c r="F5100" s="6" t="n">
        <x:v>1</x:v>
      </x:c>
      <x:c r="G5100" s="6" t="n">
        <x:v>0</x:v>
      </x:c>
      <x:c r="H5100" s="7" t="str"/>
      <x:c r="I5100" s="7" t="str">
        <x:v>[{"id": "2", "num": 2500}, {"id": "112001", "num": 3}]</x:v>
      </x:c>
      <x:c r="J5100" s="6" t="str">
        <x:v>https://raw.githubusercontent.com/Mar-7th/StarRailRes/dbe8cdfcfb0bf657b9fe1cf92d5537f118ccb487/index_new/cn/character_skill_trees.json</x:v>
      </x:c>
    </x:row>
    <x:row r="5101" ht="38" customHeight="1">
      <x:c r="A5101" s="6" t="str">
        <x:v>11004003_3</x:v>
      </x:c>
      <x:c r="B5101" s="6" t="str">
        <x:v>11004</x:v>
      </x:c>
      <x:c r="C5101" s="6" t="str">
        <x:v>11004003</x:v>
      </x:c>
      <x:c r="D5101" s="6" t="str"/>
      <x:c r="E5101" s="6" t="n">
        <x:v>3</x:v>
      </x:c>
      <x:c r="F5101" s="6" t="n">
        <x:v>2</x:v>
      </x:c>
      <x:c r="G5101" s="6" t="n">
        <x:v>0</x:v>
      </x:c>
      <x:c r="H5101" s="7" t="str"/>
      <x:c r="I5101" s="7" t="str">
        <x:v>[{"id": "2", "num": 5000}, {"id": "110151", "num": 3}, {"id": "112001", "num": 6}]</x:v>
      </x:c>
      <x:c r="J5101" s="6" t="str">
        <x:v>https://raw.githubusercontent.com/Mar-7th/StarRailRes/dbe8cdfcfb0bf657b9fe1cf92d5537f118ccb487/index_new/cn/character_skill_trees.json</x:v>
      </x:c>
    </x:row>
    <x:row r="5102" ht="38" customHeight="1">
      <x:c r="A5102" s="6" t="str">
        <x:v>11004003_4</x:v>
      </x:c>
      <x:c r="B5102" s="6" t="str">
        <x:v>11004</x:v>
      </x:c>
      <x:c r="C5102" s="6" t="str">
        <x:v>11004003</x:v>
      </x:c>
      <x:c r="D5102" s="6" t="str"/>
      <x:c r="E5102" s="6" t="n">
        <x:v>4</x:v>
      </x:c>
      <x:c r="F5102" s="6" t="n">
        <x:v>3</x:v>
      </x:c>
      <x:c r="G5102" s="6" t="n">
        <x:v>0</x:v>
      </x:c>
      <x:c r="H5102" s="7" t="str"/>
      <x:c r="I5102" s="7" t="str">
        <x:v>[{"id": "2", "num": 10000}, {"id": "110152", "num": 3}, {"id": "112002", "num": 3}]</x:v>
      </x:c>
      <x:c r="J5102" s="6" t="str">
        <x:v>https://raw.githubusercontent.com/Mar-7th/StarRailRes/dbe8cdfcfb0bf657b9fe1cf92d5537f118ccb487/index_new/cn/character_skill_trees.json</x:v>
      </x:c>
    </x:row>
    <x:row r="5103" ht="38" customHeight="1">
      <x:c r="A5103" s="6" t="str">
        <x:v>11004003_5</x:v>
      </x:c>
      <x:c r="B5103" s="6" t="str">
        <x:v>11004</x:v>
      </x:c>
      <x:c r="C5103" s="6" t="str">
        <x:v>11004003</x:v>
      </x:c>
      <x:c r="D5103" s="6" t="str"/>
      <x:c r="E5103" s="6" t="n">
        <x:v>5</x:v>
      </x:c>
      <x:c r="F5103" s="6" t="n">
        <x:v>4</x:v>
      </x:c>
      <x:c r="G5103" s="6" t="n">
        <x:v>0</x:v>
      </x:c>
      <x:c r="H5103" s="7" t="str"/>
      <x:c r="I5103" s="7" t="str">
        <x:v>[{"id": "2", "num": 20000}, {"id": "110152", "num": 5}, {"id": "112002", "num": 4}]</x:v>
      </x:c>
      <x:c r="J5103" s="6" t="str">
        <x:v>https://raw.githubusercontent.com/Mar-7th/StarRailRes/dbe8cdfcfb0bf657b9fe1cf92d5537f118ccb487/index_new/cn/character_skill_trees.json</x:v>
      </x:c>
    </x:row>
    <x:row r="5104" ht="38" customHeight="1">
      <x:c r="A5104" s="6" t="str">
        <x:v>11004003_6</x:v>
      </x:c>
      <x:c r="B5104" s="6" t="str">
        <x:v>11004</x:v>
      </x:c>
      <x:c r="C5104" s="6" t="str">
        <x:v>11004003</x:v>
      </x:c>
      <x:c r="D5104" s="6" t="str"/>
      <x:c r="E5104" s="6" t="n">
        <x:v>6</x:v>
      </x:c>
      <x:c r="F5104" s="6" t="n">
        <x:v>4</x:v>
      </x:c>
      <x:c r="G5104" s="6" t="n">
        <x:v>0</x:v>
      </x:c>
      <x:c r="H5104" s="7" t="str"/>
      <x:c r="I5104" s="7" t="str">
        <x:v>[{"id": "2", "num": 30000}, {"id": "110152", "num": 7}, {"id": "112002", "num": 6}]</x:v>
      </x:c>
      <x:c r="J5104" s="6" t="str">
        <x:v>https://raw.githubusercontent.com/Mar-7th/StarRailRes/dbe8cdfcfb0bf657b9fe1cf92d5537f118ccb487/index_new/cn/character_skill_trees.json</x:v>
      </x:c>
    </x:row>
    <x:row r="5105" ht="38" customHeight="1">
      <x:c r="A5105" s="6" t="str">
        <x:v>11004003_7</x:v>
      </x:c>
      <x:c r="B5105" s="6" t="str">
        <x:v>11004</x:v>
      </x:c>
      <x:c r="C5105" s="6" t="str">
        <x:v>11004003</x:v>
      </x:c>
      <x:c r="D5105" s="6" t="str"/>
      <x:c r="E5105" s="6" t="n">
        <x:v>7</x:v>
      </x:c>
      <x:c r="F5105" s="6" t="n">
        <x:v>5</x:v>
      </x:c>
      <x:c r="G5105" s="6" t="n">
        <x:v>0</x:v>
      </x:c>
      <x:c r="H5105" s="7" t="str"/>
      <x:c r="I5105" s="7" t="str">
        <x:v>[{"id": "2", "num": 45000}, {"id": "110153", "num": 3}, {"id": "112003", "num": 3}]</x:v>
      </x:c>
      <x:c r="J5105" s="6" t="str">
        <x:v>https://raw.githubusercontent.com/Mar-7th/StarRailRes/dbe8cdfcfb0bf657b9fe1cf92d5537f118ccb487/index_new/cn/character_skill_trees.json</x:v>
      </x:c>
    </x:row>
    <x:row r="5106" ht="53" customHeight="1">
      <x:c r="A5106" s="6" t="str">
        <x:v>11004003_8</x:v>
      </x:c>
      <x:c r="B5106" s="6" t="str">
        <x:v>11004</x:v>
      </x:c>
      <x:c r="C5106" s="6" t="str">
        <x:v>11004003</x:v>
      </x:c>
      <x:c r="D5106" s="6" t="str"/>
      <x:c r="E5106" s="6" t="n">
        <x:v>8</x:v>
      </x:c>
      <x:c r="F5106" s="6" t="n">
        <x:v>5</x:v>
      </x:c>
      <x:c r="G5106" s="6" t="n">
        <x:v>0</x:v>
      </x:c>
      <x:c r="H5106" s="7" t="str"/>
      <x:c r="I5106" s="7" t="str">
        <x:v>[{"id": "2", "num": 80000}, {"id": "110153", "num": 5}, {"id": "110501", "num": 1}, {"id": "112003", "num": 4}]</x:v>
      </x:c>
      <x:c r="J5106" s="6" t="str">
        <x:v>https://raw.githubusercontent.com/Mar-7th/StarRailRes/dbe8cdfcfb0bf657b9fe1cf92d5537f118ccb487/index_new/cn/character_skill_trees.json</x:v>
      </x:c>
    </x:row>
    <x:row r="5107" ht="53" customHeight="1">
      <x:c r="A5107" s="6" t="str">
        <x:v>11004003_9</x:v>
      </x:c>
      <x:c r="B5107" s="6" t="str">
        <x:v>11004</x:v>
      </x:c>
      <x:c r="C5107" s="6" t="str">
        <x:v>11004003</x:v>
      </x:c>
      <x:c r="D5107" s="6" t="str"/>
      <x:c r="E5107" s="6" t="n">
        <x:v>9</x:v>
      </x:c>
      <x:c r="F5107" s="6" t="n">
        <x:v>6</x:v>
      </x:c>
      <x:c r="G5107" s="6" t="n">
        <x:v>0</x:v>
      </x:c>
      <x:c r="H5107" s="7" t="str"/>
      <x:c r="I5107" s="7" t="str">
        <x:v>[{"id": "2", "num": 160000}, {"id": "110153", "num": 8}, {"id": "241", "num": 1}, {"id": "110501", "num": 1}]</x:v>
      </x:c>
      <x:c r="J5107" s="6" t="str">
        <x:v>https://raw.githubusercontent.com/Mar-7th/StarRailRes/dbe8cdfcfb0bf657b9fe1cf92d5537f118ccb487/index_new/cn/character_skill_trees.json</x:v>
      </x:c>
    </x:row>
    <x:row r="5108" ht="53" customHeight="1">
      <x:c r="A5108" s="6" t="str">
        <x:v>11004003_10</x:v>
      </x:c>
      <x:c r="B5108" s="6" t="str">
        <x:v>11004</x:v>
      </x:c>
      <x:c r="C5108" s="6" t="str">
        <x:v>11004003</x:v>
      </x:c>
      <x:c r="D5108" s="6" t="str"/>
      <x:c r="E5108" s="6" t="n">
        <x:v>10</x:v>
      </x:c>
      <x:c r="F5108" s="6" t="n">
        <x:v>6</x:v>
      </x:c>
      <x:c r="G5108" s="6" t="n">
        <x:v>0</x:v>
      </x:c>
      <x:c r="H5108" s="7" t="str"/>
      <x:c r="I5108" s="7" t="str">
        <x:v>[{"id": "2", "num": 300000}, {"id": "110153", "num": 14}, {"id": "241", "num": 1}, {"id": "110501", "num": 1}]</x:v>
      </x:c>
      <x:c r="J5108" s="6" t="str">
        <x:v>https://raw.githubusercontent.com/Mar-7th/StarRailRes/dbe8cdfcfb0bf657b9fe1cf92d5537f118ccb487/index_new/cn/character_skill_trees.json</x:v>
      </x:c>
    </x:row>
    <x:row r="5109" ht="20" customHeight="1">
      <x:c r="A5109" s="6" t="str">
        <x:v>11004004_1</x:v>
      </x:c>
      <x:c r="B5109" s="6" t="str">
        <x:v>11004</x:v>
      </x:c>
      <x:c r="C5109" s="6" t="str">
        <x:v>11004004</x:v>
      </x:c>
      <x:c r="D5109" s="6" t="str"/>
      <x:c r="E5109" s="6" t="n">
        <x:v>1</x:v>
      </x:c>
      <x:c r="F5109" s="6" t="n">
        <x:v>0</x:v>
      </x:c>
      <x:c r="G5109" s="6" t="n">
        <x:v>0</x:v>
      </x:c>
      <x:c r="H5109" s="7" t="str"/>
      <x:c r="I5109" s="7" t="str">
        <x:v>[]</x:v>
      </x:c>
      <x:c r="J5109" s="6" t="str">
        <x:v>https://raw.githubusercontent.com/Mar-7th/StarRailRes/dbe8cdfcfb0bf657b9fe1cf92d5537f118ccb487/index_new/cn/character_skill_trees.json</x:v>
      </x:c>
    </x:row>
    <x:row r="5110" ht="38" customHeight="1">
      <x:c r="A5110" s="6" t="str">
        <x:v>11004004_2</x:v>
      </x:c>
      <x:c r="B5110" s="6" t="str">
        <x:v>11004</x:v>
      </x:c>
      <x:c r="C5110" s="6" t="str">
        <x:v>11004004</x:v>
      </x:c>
      <x:c r="D5110" s="6" t="str"/>
      <x:c r="E5110" s="6" t="n">
        <x:v>2</x:v>
      </x:c>
      <x:c r="F5110" s="6" t="n">
        <x:v>1</x:v>
      </x:c>
      <x:c r="G5110" s="6" t="n">
        <x:v>0</x:v>
      </x:c>
      <x:c r="H5110" s="7" t="str"/>
      <x:c r="I5110" s="7" t="str">
        <x:v>[{"id": "2", "num": 2500}, {"id": "112001", "num": 3}]</x:v>
      </x:c>
      <x:c r="J5110" s="6" t="str">
        <x:v>https://raw.githubusercontent.com/Mar-7th/StarRailRes/dbe8cdfcfb0bf657b9fe1cf92d5537f118ccb487/index_new/cn/character_skill_trees.json</x:v>
      </x:c>
    </x:row>
    <x:row r="5111" ht="38" customHeight="1">
      <x:c r="A5111" s="6" t="str">
        <x:v>11004004_3</x:v>
      </x:c>
      <x:c r="B5111" s="6" t="str">
        <x:v>11004</x:v>
      </x:c>
      <x:c r="C5111" s="6" t="str">
        <x:v>11004004</x:v>
      </x:c>
      <x:c r="D5111" s="6" t="str"/>
      <x:c r="E5111" s="6" t="n">
        <x:v>3</x:v>
      </x:c>
      <x:c r="F5111" s="6" t="n">
        <x:v>2</x:v>
      </x:c>
      <x:c r="G5111" s="6" t="n">
        <x:v>0</x:v>
      </x:c>
      <x:c r="H5111" s="7" t="str"/>
      <x:c r="I5111" s="7" t="str">
        <x:v>[{"id": "2", "num": 5000}, {"id": "110151", "num": 3}, {"id": "112001", "num": 6}]</x:v>
      </x:c>
      <x:c r="J5111" s="6" t="str">
        <x:v>https://raw.githubusercontent.com/Mar-7th/StarRailRes/dbe8cdfcfb0bf657b9fe1cf92d5537f118ccb487/index_new/cn/character_skill_trees.json</x:v>
      </x:c>
    </x:row>
    <x:row r="5112" ht="38" customHeight="1">
      <x:c r="A5112" s="6" t="str">
        <x:v>11004004_4</x:v>
      </x:c>
      <x:c r="B5112" s="6" t="str">
        <x:v>11004</x:v>
      </x:c>
      <x:c r="C5112" s="6" t="str">
        <x:v>11004004</x:v>
      </x:c>
      <x:c r="D5112" s="6" t="str"/>
      <x:c r="E5112" s="6" t="n">
        <x:v>4</x:v>
      </x:c>
      <x:c r="F5112" s="6" t="n">
        <x:v>3</x:v>
      </x:c>
      <x:c r="G5112" s="6" t="n">
        <x:v>0</x:v>
      </x:c>
      <x:c r="H5112" s="7" t="str"/>
      <x:c r="I5112" s="7" t="str">
        <x:v>[{"id": "2", "num": 10000}, {"id": "110152", "num": 3}, {"id": "112002", "num": 3}]</x:v>
      </x:c>
      <x:c r="J5112" s="6" t="str">
        <x:v>https://raw.githubusercontent.com/Mar-7th/StarRailRes/dbe8cdfcfb0bf657b9fe1cf92d5537f118ccb487/index_new/cn/character_skill_trees.json</x:v>
      </x:c>
    </x:row>
    <x:row r="5113" ht="38" customHeight="1">
      <x:c r="A5113" s="6" t="str">
        <x:v>11004004_5</x:v>
      </x:c>
      <x:c r="B5113" s="6" t="str">
        <x:v>11004</x:v>
      </x:c>
      <x:c r="C5113" s="6" t="str">
        <x:v>11004004</x:v>
      </x:c>
      <x:c r="D5113" s="6" t="str"/>
      <x:c r="E5113" s="6" t="n">
        <x:v>5</x:v>
      </x:c>
      <x:c r="F5113" s="6" t="n">
        <x:v>4</x:v>
      </x:c>
      <x:c r="G5113" s="6" t="n">
        <x:v>0</x:v>
      </x:c>
      <x:c r="H5113" s="7" t="str"/>
      <x:c r="I5113" s="7" t="str">
        <x:v>[{"id": "2", "num": 20000}, {"id": "110152", "num": 5}, {"id": "112002", "num": 4}]</x:v>
      </x:c>
      <x:c r="J5113" s="6" t="str">
        <x:v>https://raw.githubusercontent.com/Mar-7th/StarRailRes/dbe8cdfcfb0bf657b9fe1cf92d5537f118ccb487/index_new/cn/character_skill_trees.json</x:v>
      </x:c>
    </x:row>
    <x:row r="5114" ht="38" customHeight="1">
      <x:c r="A5114" s="6" t="str">
        <x:v>11004004_6</x:v>
      </x:c>
      <x:c r="B5114" s="6" t="str">
        <x:v>11004</x:v>
      </x:c>
      <x:c r="C5114" s="6" t="str">
        <x:v>11004004</x:v>
      </x:c>
      <x:c r="D5114" s="6" t="str"/>
      <x:c r="E5114" s="6" t="n">
        <x:v>6</x:v>
      </x:c>
      <x:c r="F5114" s="6" t="n">
        <x:v>4</x:v>
      </x:c>
      <x:c r="G5114" s="6" t="n">
        <x:v>0</x:v>
      </x:c>
      <x:c r="H5114" s="7" t="str"/>
      <x:c r="I5114" s="7" t="str">
        <x:v>[{"id": "2", "num": 30000}, {"id": "110152", "num": 7}, {"id": "112002", "num": 6}]</x:v>
      </x:c>
      <x:c r="J5114" s="6" t="str">
        <x:v>https://raw.githubusercontent.com/Mar-7th/StarRailRes/dbe8cdfcfb0bf657b9fe1cf92d5537f118ccb487/index_new/cn/character_skill_trees.json</x:v>
      </x:c>
    </x:row>
    <x:row r="5115" ht="38" customHeight="1">
      <x:c r="A5115" s="6" t="str">
        <x:v>11004004_7</x:v>
      </x:c>
      <x:c r="B5115" s="6" t="str">
        <x:v>11004</x:v>
      </x:c>
      <x:c r="C5115" s="6" t="str">
        <x:v>11004004</x:v>
      </x:c>
      <x:c r="D5115" s="6" t="str"/>
      <x:c r="E5115" s="6" t="n">
        <x:v>7</x:v>
      </x:c>
      <x:c r="F5115" s="6" t="n">
        <x:v>5</x:v>
      </x:c>
      <x:c r="G5115" s="6" t="n">
        <x:v>0</x:v>
      </x:c>
      <x:c r="H5115" s="7" t="str"/>
      <x:c r="I5115" s="7" t="str">
        <x:v>[{"id": "2", "num": 45000}, {"id": "110153", "num": 3}, {"id": "112003", "num": 3}]</x:v>
      </x:c>
      <x:c r="J5115" s="6" t="str">
        <x:v>https://raw.githubusercontent.com/Mar-7th/StarRailRes/dbe8cdfcfb0bf657b9fe1cf92d5537f118ccb487/index_new/cn/character_skill_trees.json</x:v>
      </x:c>
    </x:row>
    <x:row r="5116" ht="53" customHeight="1">
      <x:c r="A5116" s="6" t="str">
        <x:v>11004004_8</x:v>
      </x:c>
      <x:c r="B5116" s="6" t="str">
        <x:v>11004</x:v>
      </x:c>
      <x:c r="C5116" s="6" t="str">
        <x:v>11004004</x:v>
      </x:c>
      <x:c r="D5116" s="6" t="str"/>
      <x:c r="E5116" s="6" t="n">
        <x:v>8</x:v>
      </x:c>
      <x:c r="F5116" s="6" t="n">
        <x:v>5</x:v>
      </x:c>
      <x:c r="G5116" s="6" t="n">
        <x:v>0</x:v>
      </x:c>
      <x:c r="H5116" s="7" t="str"/>
      <x:c r="I5116" s="7" t="str">
        <x:v>[{"id": "2", "num": 80000}, {"id": "110153", "num": 5}, {"id": "110501", "num": 1}, {"id": "112003", "num": 4}]</x:v>
      </x:c>
      <x:c r="J5116" s="6" t="str">
        <x:v>https://raw.githubusercontent.com/Mar-7th/StarRailRes/dbe8cdfcfb0bf657b9fe1cf92d5537f118ccb487/index_new/cn/character_skill_trees.json</x:v>
      </x:c>
    </x:row>
    <x:row r="5117" ht="53" customHeight="1">
      <x:c r="A5117" s="6" t="str">
        <x:v>11004004_9</x:v>
      </x:c>
      <x:c r="B5117" s="6" t="str">
        <x:v>11004</x:v>
      </x:c>
      <x:c r="C5117" s="6" t="str">
        <x:v>11004004</x:v>
      </x:c>
      <x:c r="D5117" s="6" t="str"/>
      <x:c r="E5117" s="6" t="n">
        <x:v>9</x:v>
      </x:c>
      <x:c r="F5117" s="6" t="n">
        <x:v>6</x:v>
      </x:c>
      <x:c r="G5117" s="6" t="n">
        <x:v>0</x:v>
      </x:c>
      <x:c r="H5117" s="7" t="str"/>
      <x:c r="I5117" s="7" t="str">
        <x:v>[{"id": "2", "num": 160000}, {"id": "110153", "num": 8}, {"id": "241", "num": 1}, {"id": "110501", "num": 1}]</x:v>
      </x:c>
      <x:c r="J5117" s="6" t="str">
        <x:v>https://raw.githubusercontent.com/Mar-7th/StarRailRes/dbe8cdfcfb0bf657b9fe1cf92d5537f118ccb487/index_new/cn/character_skill_trees.json</x:v>
      </x:c>
    </x:row>
    <x:row r="5118" ht="53" customHeight="1">
      <x:c r="A5118" s="6" t="str">
        <x:v>11004004_10</x:v>
      </x:c>
      <x:c r="B5118" s="6" t="str">
        <x:v>11004</x:v>
      </x:c>
      <x:c r="C5118" s="6" t="str">
        <x:v>11004004</x:v>
      </x:c>
      <x:c r="D5118" s="6" t="str"/>
      <x:c r="E5118" s="6" t="n">
        <x:v>10</x:v>
      </x:c>
      <x:c r="F5118" s="6" t="n">
        <x:v>6</x:v>
      </x:c>
      <x:c r="G5118" s="6" t="n">
        <x:v>0</x:v>
      </x:c>
      <x:c r="H5118" s="7" t="str"/>
      <x:c r="I5118" s="7" t="str">
        <x:v>[{"id": "2", "num": 300000}, {"id": "110153", "num": 14}, {"id": "241", "num": 1}, {"id": "110501", "num": 1}]</x:v>
      </x:c>
      <x:c r="J5118" s="6" t="str">
        <x:v>https://raw.githubusercontent.com/Mar-7th/StarRailRes/dbe8cdfcfb0bf657b9fe1cf92d5537f118ccb487/index_new/cn/character_skill_trees.json</x:v>
      </x:c>
    </x:row>
    <x:row r="5119" ht="20" customHeight="1">
      <x:c r="A5119" s="6" t="str">
        <x:v>11004007_1</x:v>
      </x:c>
      <x:c r="B5119" s="6" t="str">
        <x:v>11004</x:v>
      </x:c>
      <x:c r="C5119" s="6" t="str">
        <x:v>11004007</x:v>
      </x:c>
      <x:c r="D5119" s="6" t="str"/>
      <x:c r="E5119" s="6" t="n">
        <x:v>1</x:v>
      </x:c>
      <x:c r="F5119" s="6" t="n">
        <x:v>0</x:v>
      </x:c>
      <x:c r="G5119" s="6" t="n">
        <x:v>0</x:v>
      </x:c>
      <x:c r="H5119" s="7" t="str"/>
      <x:c r="I5119" s="7" t="str">
        <x:v>[]</x:v>
      </x:c>
      <x:c r="J5119" s="6" t="str">
        <x:v>https://raw.githubusercontent.com/Mar-7th/StarRailRes/dbe8cdfcfb0bf657b9fe1cf92d5537f118ccb487/index_new/cn/character_skill_trees.json</x:v>
      </x:c>
    </x:row>
    <x:row r="5120" ht="38" customHeight="1">
      <x:c r="A5120" s="6" t="str">
        <x:v>11004101_1</x:v>
      </x:c>
      <x:c r="B5120" s="6" t="str">
        <x:v>11004</x:v>
      </x:c>
      <x:c r="C5120" s="6" t="str">
        <x:v>11004101</x:v>
      </x:c>
      <x:c r="D5120" s="6" t="str">
        <x:v>惩戒</x:v>
      </x:c>
      <x:c r="E5120" s="6" t="n">
        <x:v>1</x:v>
      </x:c>
      <x:c r="F5120" s="6" t="n">
        <x:v>2</x:v>
      </x:c>
      <x:c r="G5120" s="6" t="n">
        <x:v>0</x:v>
      </x:c>
      <x:c r="H5120" s="7" t="str">
        <x:v>我方目标攻击【失重】状态下的目标时，造成的伤害提高#1[i]%，该效果最多叠加#2[i]层，持续#3[i]回合。战斗开始时瓦尔特恢复#4[i]点能量。</x:v>
      </x:c>
      <x:c r="I5120" s="7" t="str">
        <x:v>[{"id": "2", "num": 5000}, {"id": "110151", "num": 3}, {"id": "110501", "num": 1}]</x:v>
      </x:c>
      <x:c r="J5120" s="6" t="str">
        <x:v>https://raw.githubusercontent.com/Mar-7th/StarRailRes/dbe8cdfcfb0bf657b9fe1cf92d5537f118ccb487/index_new/cn/character_skill_trees.json</x:v>
      </x:c>
    </x:row>
    <x:row r="5121" ht="53" customHeight="1">
      <x:c r="A5121" s="6" t="str">
        <x:v>11004102_1</x:v>
      </x:c>
      <x:c r="B5121" s="6" t="str">
        <x:v>11004</x:v>
      </x:c>
      <x:c r="C5121" s="6" t="str">
        <x:v>11004102</x:v>
      </x:c>
      <x:c r="D5121" s="6" t="str">
        <x:v>审判</x:v>
      </x:c>
      <x:c r="E5121" s="6" t="n">
        <x:v>1</x:v>
      </x:c>
      <x:c r="F5121" s="6" t="n">
        <x:v>4</x:v>
      </x:c>
      <x:c r="G5121" s="6" t="n">
        <x:v>0</x:v>
      </x:c>
      <x:c r="H5121" s="7" t="str">
        <x:v>施放普攻或战技时额外对敌方目标造成1次附加伤害。施放普攻造成的附加伤害等同于普攻伤害倍率的#1[i]%，施放战技造成的附加伤害等同于战技伤害倍率的#2[i]%。</x:v>
      </x:c>
      <x:c r="I5121" s="7" t="str">
        <x:v>[{"id": "2", "num": 20000}, {"id": "110152", "num": 5}, {"id": "241", "num": 1}, {"id": "110501", "num": 1}]</x:v>
      </x:c>
      <x:c r="J5121" s="6" t="str">
        <x:v>https://raw.githubusercontent.com/Mar-7th/StarRailRes/dbe8cdfcfb0bf657b9fe1cf92d5537f118ccb487/index_new/cn/character_skill_trees.json</x:v>
      </x:c>
    </x:row>
    <x:row r="5122" ht="53" customHeight="1">
      <x:c r="A5122" s="6" t="str">
        <x:v>11004103_1</x:v>
      </x:c>
      <x:c r="B5122" s="6" t="str">
        <x:v>11004</x:v>
      </x:c>
      <x:c r="C5122" s="6" t="str">
        <x:v>11004103</x:v>
      </x:c>
      <x:c r="D5122" s="6" t="str">
        <x:v>裁决</x:v>
      </x:c>
      <x:c r="E5122" s="6" t="n">
        <x:v>1</x:v>
      </x:c>
      <x:c r="F5122" s="6" t="n">
        <x:v>6</x:v>
      </x:c>
      <x:c r="G5122" s="6" t="n">
        <x:v>0</x:v>
      </x:c>
      <x:c r="H5122" s="7" t="str">
        <x:v>瓦尔特的效果命中大于#1[i]%时，每超过#2[i]%，则攻击力提高#3[i]%，最多提高#4[i]%。施放终结技时，额外恢复#5[i]点能量。</x:v>
      </x:c>
      <x:c r="I5122" s="7" t="str">
        <x:v>[{"id": "2", "num": 160000}, {"id": "110153", "num": 8}, {"id": "241", "num": 1}, {"id": "110501", "num": 1}]</x:v>
      </x:c>
      <x:c r="J5122" s="6" t="str">
        <x:v>https://raw.githubusercontent.com/Mar-7th/StarRailRes/dbe8cdfcfb0bf657b9fe1cf92d5537f118ccb487/index_new/cn/character_skill_trees.json</x:v>
      </x:c>
    </x:row>
    <x:row r="5123" ht="38" customHeight="1">
      <x:c r="A5123" s="6" t="str">
        <x:v>11004201_1</x:v>
      </x:c>
      <x:c r="B5123" s="6" t="str">
        <x:v>11004</x:v>
      </x:c>
      <x:c r="C5123" s="6" t="str">
        <x:v>11004201</x:v>
      </x:c>
      <x:c r="D5123" s="6" t="str">
        <x:v>效果命中强化</x:v>
      </x:c>
      <x:c r="E5123" s="6" t="n">
        <x:v>1</x:v>
      </x:c>
      <x:c r="F5123" s="6" t="n">
        <x:v>0</x:v>
      </x:c>
      <x:c r="G5123" s="6" t="n">
        <x:v>1</x:v>
      </x:c>
      <x:c r="H5123" s="7" t="str"/>
      <x:c r="I5123" s="7" t="str">
        <x:v>[{"id": "2", "num": 2500}, {"id": "112001", "num": 2}]</x:v>
      </x:c>
      <x:c r="J5123" s="6" t="str">
        <x:v>https://raw.githubusercontent.com/Mar-7th/StarRailRes/dbe8cdfcfb0bf657b9fe1cf92d5537f118ccb487/index_new/cn/character_skill_trees.json</x:v>
      </x:c>
    </x:row>
    <x:row r="5124" ht="38" customHeight="1">
      <x:c r="A5124" s="6" t="str">
        <x:v>11004202_1</x:v>
      </x:c>
      <x:c r="B5124" s="6" t="str">
        <x:v>11004</x:v>
      </x:c>
      <x:c r="C5124" s="6" t="str">
        <x:v>11004202</x:v>
      </x:c>
      <x:c r="D5124" s="6" t="str">
        <x:v>伤害强化•虚数</x:v>
      </x:c>
      <x:c r="E5124" s="6" t="n">
        <x:v>1</x:v>
      </x:c>
      <x:c r="F5124" s="6" t="n">
        <x:v>2</x:v>
      </x:c>
      <x:c r="G5124" s="6" t="n">
        <x:v>0</x:v>
      </x:c>
      <x:c r="H5124" s="7" t="str"/>
      <x:c r="I5124" s="7" t="str">
        <x:v>[{"id": "2", "num": 5000}, {"id": "110151", "num": 3}, {"id": "112001", "num": 6}]</x:v>
      </x:c>
      <x:c r="J5124" s="6" t="str">
        <x:v>https://raw.githubusercontent.com/Mar-7th/StarRailRes/dbe8cdfcfb0bf657b9fe1cf92d5537f118ccb487/index_new/cn/character_skill_trees.json</x:v>
      </x:c>
    </x:row>
    <x:row r="5125" ht="38" customHeight="1">
      <x:c r="A5125" s="6" t="str">
        <x:v>11004203_1</x:v>
      </x:c>
      <x:c r="B5125" s="6" t="str">
        <x:v>11004</x:v>
      </x:c>
      <x:c r="C5125" s="6" t="str">
        <x:v>11004203</x:v>
      </x:c>
      <x:c r="D5125" s="6" t="str">
        <x:v>效果命中强化</x:v>
      </x:c>
      <x:c r="E5125" s="6" t="n">
        <x:v>1</x:v>
      </x:c>
      <x:c r="F5125" s="6" t="n">
        <x:v>3</x:v>
      </x:c>
      <x:c r="G5125" s="6" t="n">
        <x:v>0</x:v>
      </x:c>
      <x:c r="H5125" s="7" t="str"/>
      <x:c r="I5125" s="7" t="str">
        <x:v>[{"id": "2", "num": 10000}, {"id": "110152", "num": 3}, {"id": "112002", "num": 3}]</x:v>
      </x:c>
      <x:c r="J5125" s="6" t="str">
        <x:v>https://raw.githubusercontent.com/Mar-7th/StarRailRes/dbe8cdfcfb0bf657b9fe1cf92d5537f118ccb487/index_new/cn/character_skill_trees.json</x:v>
      </x:c>
    </x:row>
    <x:row r="5126" ht="38" customHeight="1">
      <x:c r="A5126" s="6" t="str">
        <x:v>11004204_1</x:v>
      </x:c>
      <x:c r="B5126" s="6" t="str">
        <x:v>11004</x:v>
      </x:c>
      <x:c r="C5126" s="6" t="str">
        <x:v>11004204</x:v>
      </x:c>
      <x:c r="D5126" s="6" t="str">
        <x:v>效果抵抗强化</x:v>
      </x:c>
      <x:c r="E5126" s="6" t="n">
        <x:v>1</x:v>
      </x:c>
      <x:c r="F5126" s="6" t="n">
        <x:v>3</x:v>
      </x:c>
      <x:c r="G5126" s="6" t="n">
        <x:v>0</x:v>
      </x:c>
      <x:c r="H5126" s="7" t="str"/>
      <x:c r="I5126" s="7" t="str">
        <x:v>[{"id": "2", "num": 10000}, {"id": "110152", "num": 3}, {"id": "112002", "num": 3}]</x:v>
      </x:c>
      <x:c r="J5126" s="6" t="str">
        <x:v>https://raw.githubusercontent.com/Mar-7th/StarRailRes/dbe8cdfcfb0bf657b9fe1cf92d5537f118ccb487/index_new/cn/character_skill_trees.json</x:v>
      </x:c>
    </x:row>
    <x:row r="5127" ht="38" customHeight="1">
      <x:c r="A5127" s="6" t="str">
        <x:v>11004205_1</x:v>
      </x:c>
      <x:c r="B5127" s="6" t="str">
        <x:v>11004</x:v>
      </x:c>
      <x:c r="C5127" s="6" t="str">
        <x:v>11004205</x:v>
      </x:c>
      <x:c r="D5127" s="6" t="str">
        <x:v>效果命中强化</x:v>
      </x:c>
      <x:c r="E5127" s="6" t="n">
        <x:v>1</x:v>
      </x:c>
      <x:c r="F5127" s="6" t="n">
        <x:v>4</x:v>
      </x:c>
      <x:c r="G5127" s="6" t="n">
        <x:v>0</x:v>
      </x:c>
      <x:c r="H5127" s="7" t="str"/>
      <x:c r="I5127" s="7" t="str">
        <x:v>[{"id": "2", "num": 20000}, {"id": "110152", "num": 5}, {"id": "112002", "num": 4}]</x:v>
      </x:c>
      <x:c r="J5127" s="6" t="str">
        <x:v>https://raw.githubusercontent.com/Mar-7th/StarRailRes/dbe8cdfcfb0bf657b9fe1cf92d5537f118ccb487/index_new/cn/character_skill_trees.json</x:v>
      </x:c>
    </x:row>
    <x:row r="5128" ht="38" customHeight="1">
      <x:c r="A5128" s="6" t="str">
        <x:v>11004206_1</x:v>
      </x:c>
      <x:c r="B5128" s="6" t="str">
        <x:v>11004</x:v>
      </x:c>
      <x:c r="C5128" s="6" t="str">
        <x:v>11004206</x:v>
      </x:c>
      <x:c r="D5128" s="6" t="str">
        <x:v>伤害强化•虚数</x:v>
      </x:c>
      <x:c r="E5128" s="6" t="n">
        <x:v>1</x:v>
      </x:c>
      <x:c r="F5128" s="6" t="n">
        <x:v>5</x:v>
      </x:c>
      <x:c r="G5128" s="6" t="n">
        <x:v>0</x:v>
      </x:c>
      <x:c r="H5128" s="7" t="str"/>
      <x:c r="I5128" s="7" t="str">
        <x:v>[{"id": "2", "num": 45000}, {"id": "110153", "num": 3}, {"id": "112003", "num": 3}]</x:v>
      </x:c>
      <x:c r="J5128" s="6" t="str">
        <x:v>https://raw.githubusercontent.com/Mar-7th/StarRailRes/dbe8cdfcfb0bf657b9fe1cf92d5537f118ccb487/index_new/cn/character_skill_trees.json</x:v>
      </x:c>
    </x:row>
    <x:row r="5129" ht="38" customHeight="1">
      <x:c r="A5129" s="6" t="str">
        <x:v>11004207_1</x:v>
      </x:c>
      <x:c r="B5129" s="6" t="str">
        <x:v>11004</x:v>
      </x:c>
      <x:c r="C5129" s="6" t="str">
        <x:v>11004207</x:v>
      </x:c>
      <x:c r="D5129" s="6" t="str">
        <x:v>效果命中强化</x:v>
      </x:c>
      <x:c r="E5129" s="6" t="n">
        <x:v>1</x:v>
      </x:c>
      <x:c r="F5129" s="6" t="n">
        <x:v>5</x:v>
      </x:c>
      <x:c r="G5129" s="6" t="n">
        <x:v>0</x:v>
      </x:c>
      <x:c r="H5129" s="7" t="str"/>
      <x:c r="I5129" s="7" t="str">
        <x:v>[{"id": "2", "num": 45000}, {"id": "110153", "num": 3}, {"id": "112003", "num": 3}]</x:v>
      </x:c>
      <x:c r="J5129" s="6" t="str">
        <x:v>https://raw.githubusercontent.com/Mar-7th/StarRailRes/dbe8cdfcfb0bf657b9fe1cf92d5537f118ccb487/index_new/cn/character_skill_trees.json</x:v>
      </x:c>
    </x:row>
    <x:row r="5130" ht="38" customHeight="1">
      <x:c r="A5130" s="6" t="str">
        <x:v>11004208_1</x:v>
      </x:c>
      <x:c r="B5130" s="6" t="str">
        <x:v>11004</x:v>
      </x:c>
      <x:c r="C5130" s="6" t="str">
        <x:v>11004208</x:v>
      </x:c>
      <x:c r="D5130" s="6" t="str">
        <x:v>效果抵抗强化</x:v>
      </x:c>
      <x:c r="E5130" s="6" t="n">
        <x:v>1</x:v>
      </x:c>
      <x:c r="F5130" s="6" t="n">
        <x:v>6</x:v>
      </x:c>
      <x:c r="G5130" s="6" t="n">
        <x:v>0</x:v>
      </x:c>
      <x:c r="H5130" s="7" t="str"/>
      <x:c r="I5130" s="7" t="str">
        <x:v>[{"id": "2", "num": 160000}, {"id": "110153", "num": 8}, {"id": "112003", "num": 8}]</x:v>
      </x:c>
      <x:c r="J5130" s="6" t="str">
        <x:v>https://raw.githubusercontent.com/Mar-7th/StarRailRes/dbe8cdfcfb0bf657b9fe1cf92d5537f118ccb487/index_new/cn/character_skill_trees.json</x:v>
      </x:c>
    </x:row>
    <x:row r="5131" ht="38" customHeight="1">
      <x:c r="A5131" s="6" t="str">
        <x:v>11004209_1</x:v>
      </x:c>
      <x:c r="B5131" s="6" t="str">
        <x:v>11004</x:v>
      </x:c>
      <x:c r="C5131" s="6" t="str">
        <x:v>11004209</x:v>
      </x:c>
      <x:c r="D5131" s="6" t="str">
        <x:v>伤害强化•虚数</x:v>
      </x:c>
      <x:c r="E5131" s="6" t="n">
        <x:v>1</x:v>
      </x:c>
      <x:c r="F5131" s="6" t="n">
        <x:v>0</x:v>
      </x:c>
      <x:c r="G5131" s="6" t="n">
        <x:v>75</x:v>
      </x:c>
      <x:c r="H5131" s="7" t="str"/>
      <x:c r="I5131" s="7" t="str">
        <x:v>[{"id": "2", "num": 160000}, {"id": "110153", "num": 8}, {"id": "112003", "num": 8}]</x:v>
      </x:c>
      <x:c r="J5131" s="6" t="str">
        <x:v>https://raw.githubusercontent.com/Mar-7th/StarRailRes/dbe8cdfcfb0bf657b9fe1cf92d5537f118ccb487/index_new/cn/character_skill_trees.json</x:v>
      </x:c>
    </x:row>
    <x:row r="5132" ht="38" customHeight="1">
      <x:c r="A5132" s="6" t="str">
        <x:v>11004210_1</x:v>
      </x:c>
      <x:c r="B5132" s="6" t="str">
        <x:v>11004</x:v>
      </x:c>
      <x:c r="C5132" s="6" t="str">
        <x:v>11004210</x:v>
      </x:c>
      <x:c r="D5132" s="6" t="str">
        <x:v>效果命中强化</x:v>
      </x:c>
      <x:c r="E5132" s="6" t="n">
        <x:v>1</x:v>
      </x:c>
      <x:c r="F5132" s="6" t="n">
        <x:v>0</x:v>
      </x:c>
      <x:c r="G5132" s="6" t="n">
        <x:v>80</x:v>
      </x:c>
      <x:c r="H5132" s="7" t="str"/>
      <x:c r="I5132" s="7" t="str">
        <x:v>[{"id": "2", "num": 160000}, {"id": "110153", "num": 8}, {"id": "112003", "num": 8}]</x:v>
      </x:c>
      <x:c r="J5132" s="6" t="str">
        <x:v>https://raw.githubusercontent.com/Mar-7th/StarRailRes/dbe8cdfcfb0bf657b9fe1cf92d5537f118ccb487/index_new/cn/character_skill_trees.json</x:v>
      </x:c>
    </x:row>
    <x:row r="5133" ht="20" customHeight="1">
      <x:c r="A5133" s="6" t="str">
        <x:v>11005001_1</x:v>
      </x:c>
      <x:c r="B5133" s="6" t="str">
        <x:v>11005</x:v>
      </x:c>
      <x:c r="C5133" s="6" t="str">
        <x:v>11005001</x:v>
      </x:c>
      <x:c r="D5133" s="6" t="str"/>
      <x:c r="E5133" s="6" t="n">
        <x:v>1</x:v>
      </x:c>
      <x:c r="F5133" s="6" t="n">
        <x:v>0</x:v>
      </x:c>
      <x:c r="G5133" s="6" t="n">
        <x:v>0</x:v>
      </x:c>
      <x:c r="H5133" s="7" t="str"/>
      <x:c r="I5133" s="7" t="str">
        <x:v>[]</x:v>
      </x:c>
      <x:c r="J5133" s="6" t="str">
        <x:v>https://raw.githubusercontent.com/Mar-7th/StarRailRes/dbe8cdfcfb0bf657b9fe1cf92d5537f118ccb487/index_new/cn/character_skill_trees.json</x:v>
      </x:c>
    </x:row>
    <x:row r="5134" ht="38" customHeight="1">
      <x:c r="A5134" s="6" t="str">
        <x:v>11005001_2</x:v>
      </x:c>
      <x:c r="B5134" s="6" t="str">
        <x:v>11005</x:v>
      </x:c>
      <x:c r="C5134" s="6" t="str">
        <x:v>11005001</x:v>
      </x:c>
      <x:c r="D5134" s="6" t="str"/>
      <x:c r="E5134" s="6" t="n">
        <x:v>2</x:v>
      </x:c>
      <x:c r="F5134" s="6" t="n">
        <x:v>2</x:v>
      </x:c>
      <x:c r="G5134" s="6" t="n">
        <x:v>0</x:v>
      </x:c>
      <x:c r="H5134" s="7" t="str"/>
      <x:c r="I5134" s="7" t="str">
        <x:v>[{"id": "2", "num": 5000}, {"id": "110151", "num": 3}, {"id": "111011", "num": 6}]</x:v>
      </x:c>
      <x:c r="J5134" s="6" t="str">
        <x:v>https://raw.githubusercontent.com/Mar-7th/StarRailRes/dbe8cdfcfb0bf657b9fe1cf92d5537f118ccb487/index_new/cn/character_skill_trees.json</x:v>
      </x:c>
    </x:row>
    <x:row r="5135" ht="38" customHeight="1">
      <x:c r="A5135" s="6" t="str">
        <x:v>11005001_3</x:v>
      </x:c>
      <x:c r="B5135" s="6" t="str">
        <x:v>11005</x:v>
      </x:c>
      <x:c r="C5135" s="6" t="str">
        <x:v>11005001</x:v>
      </x:c>
      <x:c r="D5135" s="6" t="str"/>
      <x:c r="E5135" s="6" t="n">
        <x:v>3</x:v>
      </x:c>
      <x:c r="F5135" s="6" t="n">
        <x:v>3</x:v>
      </x:c>
      <x:c r="G5135" s="6" t="n">
        <x:v>0</x:v>
      </x:c>
      <x:c r="H5135" s="7" t="str"/>
      <x:c r="I5135" s="7" t="str">
        <x:v>[{"id": "2", "num": 10000}, {"id": "110152", "num": 3}, {"id": "111012", "num": 3}]</x:v>
      </x:c>
      <x:c r="J5135" s="6" t="str">
        <x:v>https://raw.githubusercontent.com/Mar-7th/StarRailRes/dbe8cdfcfb0bf657b9fe1cf92d5537f118ccb487/index_new/cn/character_skill_trees.json</x:v>
      </x:c>
    </x:row>
    <x:row r="5136" ht="38" customHeight="1">
      <x:c r="A5136" s="6" t="str">
        <x:v>11005001_4</x:v>
      </x:c>
      <x:c r="B5136" s="6" t="str">
        <x:v>11005</x:v>
      </x:c>
      <x:c r="C5136" s="6" t="str">
        <x:v>11005001</x:v>
      </x:c>
      <x:c r="D5136" s="6" t="str"/>
      <x:c r="E5136" s="6" t="n">
        <x:v>4</x:v>
      </x:c>
      <x:c r="F5136" s="6" t="n">
        <x:v>4</x:v>
      </x:c>
      <x:c r="G5136" s="6" t="n">
        <x:v>0</x:v>
      </x:c>
      <x:c r="H5136" s="7" t="str"/>
      <x:c r="I5136" s="7" t="str">
        <x:v>[{"id": "2", "num": 20000}, {"id": "110152", "num": 5}, {"id": "111012", "num": 4}]</x:v>
      </x:c>
      <x:c r="J5136" s="6" t="str">
        <x:v>https://raw.githubusercontent.com/Mar-7th/StarRailRes/dbe8cdfcfb0bf657b9fe1cf92d5537f118ccb487/index_new/cn/character_skill_trees.json</x:v>
      </x:c>
    </x:row>
    <x:row r="5137" ht="38" customHeight="1">
      <x:c r="A5137" s="6" t="str">
        <x:v>11005001_5</x:v>
      </x:c>
      <x:c r="B5137" s="6" t="str">
        <x:v>11005</x:v>
      </x:c>
      <x:c r="C5137" s="6" t="str">
        <x:v>11005001</x:v>
      </x:c>
      <x:c r="D5137" s="6" t="str"/>
      <x:c r="E5137" s="6" t="n">
        <x:v>5</x:v>
      </x:c>
      <x:c r="F5137" s="6" t="n">
        <x:v>5</x:v>
      </x:c>
      <x:c r="G5137" s="6" t="n">
        <x:v>0</x:v>
      </x:c>
      <x:c r="H5137" s="7" t="str"/>
      <x:c r="I5137" s="7" t="str">
        <x:v>[{"id": "2", "num": 45000}, {"id": "110153", "num": 3}, {"id": "111013", "num": 3}]</x:v>
      </x:c>
      <x:c r="J5137" s="6" t="str">
        <x:v>https://raw.githubusercontent.com/Mar-7th/StarRailRes/dbe8cdfcfb0bf657b9fe1cf92d5537f118ccb487/index_new/cn/character_skill_trees.json</x:v>
      </x:c>
    </x:row>
    <x:row r="5138" ht="38" customHeight="1">
      <x:c r="A5138" s="6" t="str">
        <x:v>11005001_6</x:v>
      </x:c>
      <x:c r="B5138" s="6" t="str">
        <x:v>11005</x:v>
      </x:c>
      <x:c r="C5138" s="6" t="str">
        <x:v>11005001</x:v>
      </x:c>
      <x:c r="D5138" s="6" t="str"/>
      <x:c r="E5138" s="6" t="n">
        <x:v>6</x:v>
      </x:c>
      <x:c r="F5138" s="6" t="n">
        <x:v>6</x:v>
      </x:c>
      <x:c r="G5138" s="6" t="n">
        <x:v>0</x:v>
      </x:c>
      <x:c r="H5138" s="7" t="str"/>
      <x:c r="I5138" s="7" t="str">
        <x:v>[{"id": "2", "num": 160000}, {"id": "110153", "num": 8}, {"id": "111013", "num": 4}]</x:v>
      </x:c>
      <x:c r="J5138" s="6" t="str">
        <x:v>https://raw.githubusercontent.com/Mar-7th/StarRailRes/dbe8cdfcfb0bf657b9fe1cf92d5537f118ccb487/index_new/cn/character_skill_trees.json</x:v>
      </x:c>
    </x:row>
    <x:row r="5139" ht="20" customHeight="1">
      <x:c r="A5139" s="6" t="str">
        <x:v>11005002_1</x:v>
      </x:c>
      <x:c r="B5139" s="6" t="str">
        <x:v>11005</x:v>
      </x:c>
      <x:c r="C5139" s="6" t="str">
        <x:v>11005002</x:v>
      </x:c>
      <x:c r="D5139" s="6" t="str"/>
      <x:c r="E5139" s="6" t="n">
        <x:v>1</x:v>
      </x:c>
      <x:c r="F5139" s="6" t="n">
        <x:v>0</x:v>
      </x:c>
      <x:c r="G5139" s="6" t="n">
        <x:v>0</x:v>
      </x:c>
      <x:c r="H5139" s="7" t="str"/>
      <x:c r="I5139" s="7" t="str">
        <x:v>[]</x:v>
      </x:c>
      <x:c r="J5139" s="6" t="str">
        <x:v>https://raw.githubusercontent.com/Mar-7th/StarRailRes/dbe8cdfcfb0bf657b9fe1cf92d5537f118ccb487/index_new/cn/character_skill_trees.json</x:v>
      </x:c>
    </x:row>
    <x:row r="5140" ht="38" customHeight="1">
      <x:c r="A5140" s="6" t="str">
        <x:v>11005002_2</x:v>
      </x:c>
      <x:c r="B5140" s="6" t="str">
        <x:v>11005</x:v>
      </x:c>
      <x:c r="C5140" s="6" t="str">
        <x:v>11005002</x:v>
      </x:c>
      <x:c r="D5140" s="6" t="str"/>
      <x:c r="E5140" s="6" t="n">
        <x:v>2</x:v>
      </x:c>
      <x:c r="F5140" s="6" t="n">
        <x:v>1</x:v>
      </x:c>
      <x:c r="G5140" s="6" t="n">
        <x:v>0</x:v>
      </x:c>
      <x:c r="H5140" s="7" t="str"/>
      <x:c r="I5140" s="7" t="str">
        <x:v>[{"id": "2", "num": 2500}, {"id": "111011", "num": 3}]</x:v>
      </x:c>
      <x:c r="J5140" s="6" t="str">
        <x:v>https://raw.githubusercontent.com/Mar-7th/StarRailRes/dbe8cdfcfb0bf657b9fe1cf92d5537f118ccb487/index_new/cn/character_skill_trees.json</x:v>
      </x:c>
    </x:row>
    <x:row r="5141" ht="38" customHeight="1">
      <x:c r="A5141" s="6" t="str">
        <x:v>11005002_3</x:v>
      </x:c>
      <x:c r="B5141" s="6" t="str">
        <x:v>11005</x:v>
      </x:c>
      <x:c r="C5141" s="6" t="str">
        <x:v>11005002</x:v>
      </x:c>
      <x:c r="D5141" s="6" t="str"/>
      <x:c r="E5141" s="6" t="n">
        <x:v>3</x:v>
      </x:c>
      <x:c r="F5141" s="6" t="n">
        <x:v>2</x:v>
      </x:c>
      <x:c r="G5141" s="6" t="n">
        <x:v>0</x:v>
      </x:c>
      <x:c r="H5141" s="7" t="str"/>
      <x:c r="I5141" s="7" t="str">
        <x:v>[{"id": "2", "num": 5000}, {"id": "110151", "num": 3}, {"id": "111011", "num": 6}]</x:v>
      </x:c>
      <x:c r="J5141" s="6" t="str">
        <x:v>https://raw.githubusercontent.com/Mar-7th/StarRailRes/dbe8cdfcfb0bf657b9fe1cf92d5537f118ccb487/index_new/cn/character_skill_trees.json</x:v>
      </x:c>
    </x:row>
    <x:row r="5142" ht="38" customHeight="1">
      <x:c r="A5142" s="6" t="str">
        <x:v>11005002_4</x:v>
      </x:c>
      <x:c r="B5142" s="6" t="str">
        <x:v>11005</x:v>
      </x:c>
      <x:c r="C5142" s="6" t="str">
        <x:v>11005002</x:v>
      </x:c>
      <x:c r="D5142" s="6" t="str"/>
      <x:c r="E5142" s="6" t="n">
        <x:v>4</x:v>
      </x:c>
      <x:c r="F5142" s="6" t="n">
        <x:v>3</x:v>
      </x:c>
      <x:c r="G5142" s="6" t="n">
        <x:v>0</x:v>
      </x:c>
      <x:c r="H5142" s="7" t="str"/>
      <x:c r="I5142" s="7" t="str">
        <x:v>[{"id": "2", "num": 10000}, {"id": "110152", "num": 3}, {"id": "111012", "num": 3}]</x:v>
      </x:c>
      <x:c r="J5142" s="6" t="str">
        <x:v>https://raw.githubusercontent.com/Mar-7th/StarRailRes/dbe8cdfcfb0bf657b9fe1cf92d5537f118ccb487/index_new/cn/character_skill_trees.json</x:v>
      </x:c>
    </x:row>
    <x:row r="5143" ht="38" customHeight="1">
      <x:c r="A5143" s="6" t="str">
        <x:v>11005002_5</x:v>
      </x:c>
      <x:c r="B5143" s="6" t="str">
        <x:v>11005</x:v>
      </x:c>
      <x:c r="C5143" s="6" t="str">
        <x:v>11005002</x:v>
      </x:c>
      <x:c r="D5143" s="6" t="str"/>
      <x:c r="E5143" s="6" t="n">
        <x:v>5</x:v>
      </x:c>
      <x:c r="F5143" s="6" t="n">
        <x:v>4</x:v>
      </x:c>
      <x:c r="G5143" s="6" t="n">
        <x:v>0</x:v>
      </x:c>
      <x:c r="H5143" s="7" t="str"/>
      <x:c r="I5143" s="7" t="str">
        <x:v>[{"id": "2", "num": 20000}, {"id": "110152", "num": 5}, {"id": "111012", "num": 4}]</x:v>
      </x:c>
      <x:c r="J5143" s="6" t="str">
        <x:v>https://raw.githubusercontent.com/Mar-7th/StarRailRes/dbe8cdfcfb0bf657b9fe1cf92d5537f118ccb487/index_new/cn/character_skill_trees.json</x:v>
      </x:c>
    </x:row>
    <x:row r="5144" ht="38" customHeight="1">
      <x:c r="A5144" s="6" t="str">
        <x:v>11005002_6</x:v>
      </x:c>
      <x:c r="B5144" s="6" t="str">
        <x:v>11005</x:v>
      </x:c>
      <x:c r="C5144" s="6" t="str">
        <x:v>11005002</x:v>
      </x:c>
      <x:c r="D5144" s="6" t="str"/>
      <x:c r="E5144" s="6" t="n">
        <x:v>6</x:v>
      </x:c>
      <x:c r="F5144" s="6" t="n">
        <x:v>4</x:v>
      </x:c>
      <x:c r="G5144" s="6" t="n">
        <x:v>0</x:v>
      </x:c>
      <x:c r="H5144" s="7" t="str"/>
      <x:c r="I5144" s="7" t="str">
        <x:v>[{"id": "2", "num": 30000}, {"id": "110152", "num": 7}, {"id": "111012", "num": 6}]</x:v>
      </x:c>
      <x:c r="J5144" s="6" t="str">
        <x:v>https://raw.githubusercontent.com/Mar-7th/StarRailRes/dbe8cdfcfb0bf657b9fe1cf92d5537f118ccb487/index_new/cn/character_skill_trees.json</x:v>
      </x:c>
    </x:row>
    <x:row r="5145" ht="38" customHeight="1">
      <x:c r="A5145" s="6" t="str">
        <x:v>11005002_7</x:v>
      </x:c>
      <x:c r="B5145" s="6" t="str">
        <x:v>11005</x:v>
      </x:c>
      <x:c r="C5145" s="6" t="str">
        <x:v>11005002</x:v>
      </x:c>
      <x:c r="D5145" s="6" t="str"/>
      <x:c r="E5145" s="6" t="n">
        <x:v>7</x:v>
      </x:c>
      <x:c r="F5145" s="6" t="n">
        <x:v>5</x:v>
      </x:c>
      <x:c r="G5145" s="6" t="n">
        <x:v>0</x:v>
      </x:c>
      <x:c r="H5145" s="7" t="str"/>
      <x:c r="I5145" s="7" t="str">
        <x:v>[{"id": "2", "num": 45000}, {"id": "110153", "num": 3}, {"id": "111013", "num": 3}]</x:v>
      </x:c>
      <x:c r="J5145" s="6" t="str">
        <x:v>https://raw.githubusercontent.com/Mar-7th/StarRailRes/dbe8cdfcfb0bf657b9fe1cf92d5537f118ccb487/index_new/cn/character_skill_trees.json</x:v>
      </x:c>
    </x:row>
    <x:row r="5146" ht="53" customHeight="1">
      <x:c r="A5146" s="6" t="str">
        <x:v>11005002_8</x:v>
      </x:c>
      <x:c r="B5146" s="6" t="str">
        <x:v>11005</x:v>
      </x:c>
      <x:c r="C5146" s="6" t="str">
        <x:v>11005002</x:v>
      </x:c>
      <x:c r="D5146" s="6" t="str"/>
      <x:c r="E5146" s="6" t="n">
        <x:v>8</x:v>
      </x:c>
      <x:c r="F5146" s="6" t="n">
        <x:v>5</x:v>
      </x:c>
      <x:c r="G5146" s="6" t="n">
        <x:v>0</x:v>
      </x:c>
      <x:c r="H5146" s="7" t="str"/>
      <x:c r="I5146" s="7" t="str">
        <x:v>[{"id": "2", "num": 80000}, {"id": "110153", "num": 5}, {"id": "110503", "num": 1}, {"id": "111013", "num": 4}]</x:v>
      </x:c>
      <x:c r="J5146" s="6" t="str">
        <x:v>https://raw.githubusercontent.com/Mar-7th/StarRailRes/dbe8cdfcfb0bf657b9fe1cf92d5537f118ccb487/index_new/cn/character_skill_trees.json</x:v>
      </x:c>
    </x:row>
    <x:row r="5147" ht="53" customHeight="1">
      <x:c r="A5147" s="6" t="str">
        <x:v>11005002_9</x:v>
      </x:c>
      <x:c r="B5147" s="6" t="str">
        <x:v>11005</x:v>
      </x:c>
      <x:c r="C5147" s="6" t="str">
        <x:v>11005002</x:v>
      </x:c>
      <x:c r="D5147" s="6" t="str"/>
      <x:c r="E5147" s="6" t="n">
        <x:v>9</x:v>
      </x:c>
      <x:c r="F5147" s="6" t="n">
        <x:v>6</x:v>
      </x:c>
      <x:c r="G5147" s="6" t="n">
        <x:v>0</x:v>
      </x:c>
      <x:c r="H5147" s="7" t="str"/>
      <x:c r="I5147" s="7" t="str">
        <x:v>[{"id": "2", "num": 160000}, {"id": "110153", "num": 8}, {"id": "241", "num": 1}, {"id": "110503", "num": 1}]</x:v>
      </x:c>
      <x:c r="J5147" s="6" t="str">
        <x:v>https://raw.githubusercontent.com/Mar-7th/StarRailRes/dbe8cdfcfb0bf657b9fe1cf92d5537f118ccb487/index_new/cn/character_skill_trees.json</x:v>
      </x:c>
    </x:row>
    <x:row r="5148" ht="53" customHeight="1">
      <x:c r="A5148" s="6" t="str">
        <x:v>11005002_10</x:v>
      </x:c>
      <x:c r="B5148" s="6" t="str">
        <x:v>11005</x:v>
      </x:c>
      <x:c r="C5148" s="6" t="str">
        <x:v>11005002</x:v>
      </x:c>
      <x:c r="D5148" s="6" t="str"/>
      <x:c r="E5148" s="6" t="n">
        <x:v>10</x:v>
      </x:c>
      <x:c r="F5148" s="6" t="n">
        <x:v>6</x:v>
      </x:c>
      <x:c r="G5148" s="6" t="n">
        <x:v>0</x:v>
      </x:c>
      <x:c r="H5148" s="7" t="str"/>
      <x:c r="I5148" s="7" t="str">
        <x:v>[{"id": "2", "num": 300000}, {"id": "110153", "num": 14}, {"id": "241", "num": 1}, {"id": "110503", "num": 1}]</x:v>
      </x:c>
      <x:c r="J5148" s="6" t="str">
        <x:v>https://raw.githubusercontent.com/Mar-7th/StarRailRes/dbe8cdfcfb0bf657b9fe1cf92d5537f118ccb487/index_new/cn/character_skill_trees.json</x:v>
      </x:c>
    </x:row>
    <x:row r="5149" ht="20" customHeight="1">
      <x:c r="A5149" s="6" t="str">
        <x:v>11005003_1</x:v>
      </x:c>
      <x:c r="B5149" s="6" t="str">
        <x:v>11005</x:v>
      </x:c>
      <x:c r="C5149" s="6" t="str">
        <x:v>11005003</x:v>
      </x:c>
      <x:c r="D5149" s="6" t="str"/>
      <x:c r="E5149" s="6" t="n">
        <x:v>1</x:v>
      </x:c>
      <x:c r="F5149" s="6" t="n">
        <x:v>0</x:v>
      </x:c>
      <x:c r="G5149" s="6" t="n">
        <x:v>0</x:v>
      </x:c>
      <x:c r="H5149" s="7" t="str"/>
      <x:c r="I5149" s="7" t="str">
        <x:v>[]</x:v>
      </x:c>
      <x:c r="J5149" s="6" t="str">
        <x:v>https://raw.githubusercontent.com/Mar-7th/StarRailRes/dbe8cdfcfb0bf657b9fe1cf92d5537f118ccb487/index_new/cn/character_skill_trees.json</x:v>
      </x:c>
    </x:row>
    <x:row r="5150" ht="38" customHeight="1">
      <x:c r="A5150" s="6" t="str">
        <x:v>11005003_2</x:v>
      </x:c>
      <x:c r="B5150" s="6" t="str">
        <x:v>11005</x:v>
      </x:c>
      <x:c r="C5150" s="6" t="str">
        <x:v>11005003</x:v>
      </x:c>
      <x:c r="D5150" s="6" t="str"/>
      <x:c r="E5150" s="6" t="n">
        <x:v>2</x:v>
      </x:c>
      <x:c r="F5150" s="6" t="n">
        <x:v>1</x:v>
      </x:c>
      <x:c r="G5150" s="6" t="n">
        <x:v>0</x:v>
      </x:c>
      <x:c r="H5150" s="7" t="str"/>
      <x:c r="I5150" s="7" t="str">
        <x:v>[{"id": "2", "num": 2500}, {"id": "111011", "num": 3}]</x:v>
      </x:c>
      <x:c r="J5150" s="6" t="str">
        <x:v>https://raw.githubusercontent.com/Mar-7th/StarRailRes/dbe8cdfcfb0bf657b9fe1cf92d5537f118ccb487/index_new/cn/character_skill_trees.json</x:v>
      </x:c>
    </x:row>
    <x:row r="5151" ht="38" customHeight="1">
      <x:c r="A5151" s="6" t="str">
        <x:v>11005003_3</x:v>
      </x:c>
      <x:c r="B5151" s="6" t="str">
        <x:v>11005</x:v>
      </x:c>
      <x:c r="C5151" s="6" t="str">
        <x:v>11005003</x:v>
      </x:c>
      <x:c r="D5151" s="6" t="str"/>
      <x:c r="E5151" s="6" t="n">
        <x:v>3</x:v>
      </x:c>
      <x:c r="F5151" s="6" t="n">
        <x:v>2</x:v>
      </x:c>
      <x:c r="G5151" s="6" t="n">
        <x:v>0</x:v>
      </x:c>
      <x:c r="H5151" s="7" t="str"/>
      <x:c r="I5151" s="7" t="str">
        <x:v>[{"id": "2", "num": 5000}, {"id": "110151", "num": 3}, {"id": "111011", "num": 6}]</x:v>
      </x:c>
      <x:c r="J5151" s="6" t="str">
        <x:v>https://raw.githubusercontent.com/Mar-7th/StarRailRes/dbe8cdfcfb0bf657b9fe1cf92d5537f118ccb487/index_new/cn/character_skill_trees.json</x:v>
      </x:c>
    </x:row>
    <x:row r="5152" ht="38" customHeight="1">
      <x:c r="A5152" s="6" t="str">
        <x:v>11005003_4</x:v>
      </x:c>
      <x:c r="B5152" s="6" t="str">
        <x:v>11005</x:v>
      </x:c>
      <x:c r="C5152" s="6" t="str">
        <x:v>11005003</x:v>
      </x:c>
      <x:c r="D5152" s="6" t="str"/>
      <x:c r="E5152" s="6" t="n">
        <x:v>4</x:v>
      </x:c>
      <x:c r="F5152" s="6" t="n">
        <x:v>3</x:v>
      </x:c>
      <x:c r="G5152" s="6" t="n">
        <x:v>0</x:v>
      </x:c>
      <x:c r="H5152" s="7" t="str"/>
      <x:c r="I5152" s="7" t="str">
        <x:v>[{"id": "2", "num": 10000}, {"id": "110152", "num": 3}, {"id": "111012", "num": 3}]</x:v>
      </x:c>
      <x:c r="J5152" s="6" t="str">
        <x:v>https://raw.githubusercontent.com/Mar-7th/StarRailRes/dbe8cdfcfb0bf657b9fe1cf92d5537f118ccb487/index_new/cn/character_skill_trees.json</x:v>
      </x:c>
    </x:row>
    <x:row r="5153" ht="38" customHeight="1">
      <x:c r="A5153" s="6" t="str">
        <x:v>11005003_5</x:v>
      </x:c>
      <x:c r="B5153" s="6" t="str">
        <x:v>11005</x:v>
      </x:c>
      <x:c r="C5153" s="6" t="str">
        <x:v>11005003</x:v>
      </x:c>
      <x:c r="D5153" s="6" t="str"/>
      <x:c r="E5153" s="6" t="n">
        <x:v>5</x:v>
      </x:c>
      <x:c r="F5153" s="6" t="n">
        <x:v>4</x:v>
      </x:c>
      <x:c r="G5153" s="6" t="n">
        <x:v>0</x:v>
      </x:c>
      <x:c r="H5153" s="7" t="str"/>
      <x:c r="I5153" s="7" t="str">
        <x:v>[{"id": "2", "num": 20000}, {"id": "110152", "num": 5}, {"id": "111012", "num": 4}]</x:v>
      </x:c>
      <x:c r="J5153" s="6" t="str">
        <x:v>https://raw.githubusercontent.com/Mar-7th/StarRailRes/dbe8cdfcfb0bf657b9fe1cf92d5537f118ccb487/index_new/cn/character_skill_trees.json</x:v>
      </x:c>
    </x:row>
    <x:row r="5154" ht="38" customHeight="1">
      <x:c r="A5154" s="6" t="str">
        <x:v>11005003_6</x:v>
      </x:c>
      <x:c r="B5154" s="6" t="str">
        <x:v>11005</x:v>
      </x:c>
      <x:c r="C5154" s="6" t="str">
        <x:v>11005003</x:v>
      </x:c>
      <x:c r="D5154" s="6" t="str"/>
      <x:c r="E5154" s="6" t="n">
        <x:v>6</x:v>
      </x:c>
      <x:c r="F5154" s="6" t="n">
        <x:v>4</x:v>
      </x:c>
      <x:c r="G5154" s="6" t="n">
        <x:v>0</x:v>
      </x:c>
      <x:c r="H5154" s="7" t="str"/>
      <x:c r="I5154" s="7" t="str">
        <x:v>[{"id": "2", "num": 30000}, {"id": "110152", "num": 7}, {"id": "111012", "num": 6}]</x:v>
      </x:c>
      <x:c r="J5154" s="6" t="str">
        <x:v>https://raw.githubusercontent.com/Mar-7th/StarRailRes/dbe8cdfcfb0bf657b9fe1cf92d5537f118ccb487/index_new/cn/character_skill_trees.json</x:v>
      </x:c>
    </x:row>
    <x:row r="5155" ht="38" customHeight="1">
      <x:c r="A5155" s="6" t="str">
        <x:v>11005003_7</x:v>
      </x:c>
      <x:c r="B5155" s="6" t="str">
        <x:v>11005</x:v>
      </x:c>
      <x:c r="C5155" s="6" t="str">
        <x:v>11005003</x:v>
      </x:c>
      <x:c r="D5155" s="6" t="str"/>
      <x:c r="E5155" s="6" t="n">
        <x:v>7</x:v>
      </x:c>
      <x:c r="F5155" s="6" t="n">
        <x:v>5</x:v>
      </x:c>
      <x:c r="G5155" s="6" t="n">
        <x:v>0</x:v>
      </x:c>
      <x:c r="H5155" s="7" t="str"/>
      <x:c r="I5155" s="7" t="str">
        <x:v>[{"id": "2", "num": 45000}, {"id": "110153", "num": 3}, {"id": "111013", "num": 3}]</x:v>
      </x:c>
      <x:c r="J5155" s="6" t="str">
        <x:v>https://raw.githubusercontent.com/Mar-7th/StarRailRes/dbe8cdfcfb0bf657b9fe1cf92d5537f118ccb487/index_new/cn/character_skill_trees.json</x:v>
      </x:c>
    </x:row>
    <x:row r="5156" ht="53" customHeight="1">
      <x:c r="A5156" s="6" t="str">
        <x:v>11005003_8</x:v>
      </x:c>
      <x:c r="B5156" s="6" t="str">
        <x:v>11005</x:v>
      </x:c>
      <x:c r="C5156" s="6" t="str">
        <x:v>11005003</x:v>
      </x:c>
      <x:c r="D5156" s="6" t="str"/>
      <x:c r="E5156" s="6" t="n">
        <x:v>8</x:v>
      </x:c>
      <x:c r="F5156" s="6" t="n">
        <x:v>5</x:v>
      </x:c>
      <x:c r="G5156" s="6" t="n">
        <x:v>0</x:v>
      </x:c>
      <x:c r="H5156" s="7" t="str"/>
      <x:c r="I5156" s="7" t="str">
        <x:v>[{"id": "2", "num": 80000}, {"id": "110153", "num": 5}, {"id": "110503", "num": 1}, {"id": "111013", "num": 4}]</x:v>
      </x:c>
      <x:c r="J5156" s="6" t="str">
        <x:v>https://raw.githubusercontent.com/Mar-7th/StarRailRes/dbe8cdfcfb0bf657b9fe1cf92d5537f118ccb487/index_new/cn/character_skill_trees.json</x:v>
      </x:c>
    </x:row>
    <x:row r="5157" ht="53" customHeight="1">
      <x:c r="A5157" s="6" t="str">
        <x:v>11005003_9</x:v>
      </x:c>
      <x:c r="B5157" s="6" t="str">
        <x:v>11005</x:v>
      </x:c>
      <x:c r="C5157" s="6" t="str">
        <x:v>11005003</x:v>
      </x:c>
      <x:c r="D5157" s="6" t="str"/>
      <x:c r="E5157" s="6" t="n">
        <x:v>9</x:v>
      </x:c>
      <x:c r="F5157" s="6" t="n">
        <x:v>6</x:v>
      </x:c>
      <x:c r="G5157" s="6" t="n">
        <x:v>0</x:v>
      </x:c>
      <x:c r="H5157" s="7" t="str"/>
      <x:c r="I5157" s="7" t="str">
        <x:v>[{"id": "2", "num": 160000}, {"id": "110153", "num": 8}, {"id": "241", "num": 1}, {"id": "110503", "num": 1}]</x:v>
      </x:c>
      <x:c r="J5157" s="6" t="str">
        <x:v>https://raw.githubusercontent.com/Mar-7th/StarRailRes/dbe8cdfcfb0bf657b9fe1cf92d5537f118ccb487/index_new/cn/character_skill_trees.json</x:v>
      </x:c>
    </x:row>
    <x:row r="5158" ht="53" customHeight="1">
      <x:c r="A5158" s="6" t="str">
        <x:v>11005003_10</x:v>
      </x:c>
      <x:c r="B5158" s="6" t="str">
        <x:v>11005</x:v>
      </x:c>
      <x:c r="C5158" s="6" t="str">
        <x:v>11005003</x:v>
      </x:c>
      <x:c r="D5158" s="6" t="str"/>
      <x:c r="E5158" s="6" t="n">
        <x:v>10</x:v>
      </x:c>
      <x:c r="F5158" s="6" t="n">
        <x:v>6</x:v>
      </x:c>
      <x:c r="G5158" s="6" t="n">
        <x:v>0</x:v>
      </x:c>
      <x:c r="H5158" s="7" t="str"/>
      <x:c r="I5158" s="7" t="str">
        <x:v>[{"id": "2", "num": 300000}, {"id": "110153", "num": 14}, {"id": "241", "num": 1}, {"id": "110503", "num": 1}]</x:v>
      </x:c>
      <x:c r="J5158" s="6" t="str">
        <x:v>https://raw.githubusercontent.com/Mar-7th/StarRailRes/dbe8cdfcfb0bf657b9fe1cf92d5537f118ccb487/index_new/cn/character_skill_trees.json</x:v>
      </x:c>
    </x:row>
    <x:row r="5159" ht="20" customHeight="1">
      <x:c r="A5159" s="6" t="str">
        <x:v>11005004_1</x:v>
      </x:c>
      <x:c r="B5159" s="6" t="str">
        <x:v>11005</x:v>
      </x:c>
      <x:c r="C5159" s="6" t="str">
        <x:v>11005004</x:v>
      </x:c>
      <x:c r="D5159" s="6" t="str"/>
      <x:c r="E5159" s="6" t="n">
        <x:v>1</x:v>
      </x:c>
      <x:c r="F5159" s="6" t="n">
        <x:v>0</x:v>
      </x:c>
      <x:c r="G5159" s="6" t="n">
        <x:v>0</x:v>
      </x:c>
      <x:c r="H5159" s="7" t="str"/>
      <x:c r="I5159" s="7" t="str">
        <x:v>[]</x:v>
      </x:c>
      <x:c r="J5159" s="6" t="str">
        <x:v>https://raw.githubusercontent.com/Mar-7th/StarRailRes/dbe8cdfcfb0bf657b9fe1cf92d5537f118ccb487/index_new/cn/character_skill_trees.json</x:v>
      </x:c>
    </x:row>
    <x:row r="5160" ht="38" customHeight="1">
      <x:c r="A5160" s="6" t="str">
        <x:v>11005004_2</x:v>
      </x:c>
      <x:c r="B5160" s="6" t="str">
        <x:v>11005</x:v>
      </x:c>
      <x:c r="C5160" s="6" t="str">
        <x:v>11005004</x:v>
      </x:c>
      <x:c r="D5160" s="6" t="str"/>
      <x:c r="E5160" s="6" t="n">
        <x:v>2</x:v>
      </x:c>
      <x:c r="F5160" s="6" t="n">
        <x:v>1</x:v>
      </x:c>
      <x:c r="G5160" s="6" t="n">
        <x:v>0</x:v>
      </x:c>
      <x:c r="H5160" s="7" t="str"/>
      <x:c r="I5160" s="7" t="str">
        <x:v>[{"id": "2", "num": 2500}, {"id": "111011", "num": 3}]</x:v>
      </x:c>
      <x:c r="J5160" s="6" t="str">
        <x:v>https://raw.githubusercontent.com/Mar-7th/StarRailRes/dbe8cdfcfb0bf657b9fe1cf92d5537f118ccb487/index_new/cn/character_skill_trees.json</x:v>
      </x:c>
    </x:row>
    <x:row r="5161" ht="38" customHeight="1">
      <x:c r="A5161" s="6" t="str">
        <x:v>11005004_3</x:v>
      </x:c>
      <x:c r="B5161" s="6" t="str">
        <x:v>11005</x:v>
      </x:c>
      <x:c r="C5161" s="6" t="str">
        <x:v>11005004</x:v>
      </x:c>
      <x:c r="D5161" s="6" t="str"/>
      <x:c r="E5161" s="6" t="n">
        <x:v>3</x:v>
      </x:c>
      <x:c r="F5161" s="6" t="n">
        <x:v>2</x:v>
      </x:c>
      <x:c r="G5161" s="6" t="n">
        <x:v>0</x:v>
      </x:c>
      <x:c r="H5161" s="7" t="str"/>
      <x:c r="I5161" s="7" t="str">
        <x:v>[{"id": "2", "num": 5000}, {"id": "110151", "num": 3}, {"id": "111011", "num": 6}]</x:v>
      </x:c>
      <x:c r="J5161" s="6" t="str">
        <x:v>https://raw.githubusercontent.com/Mar-7th/StarRailRes/dbe8cdfcfb0bf657b9fe1cf92d5537f118ccb487/index_new/cn/character_skill_trees.json</x:v>
      </x:c>
    </x:row>
    <x:row r="5162" ht="38" customHeight="1">
      <x:c r="A5162" s="6" t="str">
        <x:v>11005004_4</x:v>
      </x:c>
      <x:c r="B5162" s="6" t="str">
        <x:v>11005</x:v>
      </x:c>
      <x:c r="C5162" s="6" t="str">
        <x:v>11005004</x:v>
      </x:c>
      <x:c r="D5162" s="6" t="str"/>
      <x:c r="E5162" s="6" t="n">
        <x:v>4</x:v>
      </x:c>
      <x:c r="F5162" s="6" t="n">
        <x:v>3</x:v>
      </x:c>
      <x:c r="G5162" s="6" t="n">
        <x:v>0</x:v>
      </x:c>
      <x:c r="H5162" s="7" t="str"/>
      <x:c r="I5162" s="7" t="str">
        <x:v>[{"id": "2", "num": 10000}, {"id": "110152", "num": 3}, {"id": "111012", "num": 3}]</x:v>
      </x:c>
      <x:c r="J5162" s="6" t="str">
        <x:v>https://raw.githubusercontent.com/Mar-7th/StarRailRes/dbe8cdfcfb0bf657b9fe1cf92d5537f118ccb487/index_new/cn/character_skill_trees.json</x:v>
      </x:c>
    </x:row>
    <x:row r="5163" ht="38" customHeight="1">
      <x:c r="A5163" s="6" t="str">
        <x:v>11005004_5</x:v>
      </x:c>
      <x:c r="B5163" s="6" t="str">
        <x:v>11005</x:v>
      </x:c>
      <x:c r="C5163" s="6" t="str">
        <x:v>11005004</x:v>
      </x:c>
      <x:c r="D5163" s="6" t="str"/>
      <x:c r="E5163" s="6" t="n">
        <x:v>5</x:v>
      </x:c>
      <x:c r="F5163" s="6" t="n">
        <x:v>4</x:v>
      </x:c>
      <x:c r="G5163" s="6" t="n">
        <x:v>0</x:v>
      </x:c>
      <x:c r="H5163" s="7" t="str"/>
      <x:c r="I5163" s="7" t="str">
        <x:v>[{"id": "2", "num": 20000}, {"id": "110152", "num": 5}, {"id": "111012", "num": 4}]</x:v>
      </x:c>
      <x:c r="J5163" s="6" t="str">
        <x:v>https://raw.githubusercontent.com/Mar-7th/StarRailRes/dbe8cdfcfb0bf657b9fe1cf92d5537f118ccb487/index_new/cn/character_skill_trees.json</x:v>
      </x:c>
    </x:row>
    <x:row r="5164" ht="38" customHeight="1">
      <x:c r="A5164" s="6" t="str">
        <x:v>11005004_6</x:v>
      </x:c>
      <x:c r="B5164" s="6" t="str">
        <x:v>11005</x:v>
      </x:c>
      <x:c r="C5164" s="6" t="str">
        <x:v>11005004</x:v>
      </x:c>
      <x:c r="D5164" s="6" t="str"/>
      <x:c r="E5164" s="6" t="n">
        <x:v>6</x:v>
      </x:c>
      <x:c r="F5164" s="6" t="n">
        <x:v>4</x:v>
      </x:c>
      <x:c r="G5164" s="6" t="n">
        <x:v>0</x:v>
      </x:c>
      <x:c r="H5164" s="7" t="str"/>
      <x:c r="I5164" s="7" t="str">
        <x:v>[{"id": "2", "num": 30000}, {"id": "110152", "num": 7}, {"id": "111012", "num": 6}]</x:v>
      </x:c>
      <x:c r="J5164" s="6" t="str">
        <x:v>https://raw.githubusercontent.com/Mar-7th/StarRailRes/dbe8cdfcfb0bf657b9fe1cf92d5537f118ccb487/index_new/cn/character_skill_trees.json</x:v>
      </x:c>
    </x:row>
    <x:row r="5165" ht="38" customHeight="1">
      <x:c r="A5165" s="6" t="str">
        <x:v>11005004_7</x:v>
      </x:c>
      <x:c r="B5165" s="6" t="str">
        <x:v>11005</x:v>
      </x:c>
      <x:c r="C5165" s="6" t="str">
        <x:v>11005004</x:v>
      </x:c>
      <x:c r="D5165" s="6" t="str"/>
      <x:c r="E5165" s="6" t="n">
        <x:v>7</x:v>
      </x:c>
      <x:c r="F5165" s="6" t="n">
        <x:v>5</x:v>
      </x:c>
      <x:c r="G5165" s="6" t="n">
        <x:v>0</x:v>
      </x:c>
      <x:c r="H5165" s="7" t="str"/>
      <x:c r="I5165" s="7" t="str">
        <x:v>[{"id": "2", "num": 45000}, {"id": "110153", "num": 3}, {"id": "111013", "num": 3}]</x:v>
      </x:c>
      <x:c r="J5165" s="6" t="str">
        <x:v>https://raw.githubusercontent.com/Mar-7th/StarRailRes/dbe8cdfcfb0bf657b9fe1cf92d5537f118ccb487/index_new/cn/character_skill_trees.json</x:v>
      </x:c>
    </x:row>
    <x:row r="5166" ht="53" customHeight="1">
      <x:c r="A5166" s="6" t="str">
        <x:v>11005004_8</x:v>
      </x:c>
      <x:c r="B5166" s="6" t="str">
        <x:v>11005</x:v>
      </x:c>
      <x:c r="C5166" s="6" t="str">
        <x:v>11005004</x:v>
      </x:c>
      <x:c r="D5166" s="6" t="str"/>
      <x:c r="E5166" s="6" t="n">
        <x:v>8</x:v>
      </x:c>
      <x:c r="F5166" s="6" t="n">
        <x:v>5</x:v>
      </x:c>
      <x:c r="G5166" s="6" t="n">
        <x:v>0</x:v>
      </x:c>
      <x:c r="H5166" s="7" t="str"/>
      <x:c r="I5166" s="7" t="str">
        <x:v>[{"id": "2", "num": 80000}, {"id": "110153", "num": 5}, {"id": "110503", "num": 1}, {"id": "111013", "num": 4}]</x:v>
      </x:c>
      <x:c r="J5166" s="6" t="str">
        <x:v>https://raw.githubusercontent.com/Mar-7th/StarRailRes/dbe8cdfcfb0bf657b9fe1cf92d5537f118ccb487/index_new/cn/character_skill_trees.json</x:v>
      </x:c>
    </x:row>
    <x:row r="5167" ht="53" customHeight="1">
      <x:c r="A5167" s="6" t="str">
        <x:v>11005004_9</x:v>
      </x:c>
      <x:c r="B5167" s="6" t="str">
        <x:v>11005</x:v>
      </x:c>
      <x:c r="C5167" s="6" t="str">
        <x:v>11005004</x:v>
      </x:c>
      <x:c r="D5167" s="6" t="str"/>
      <x:c r="E5167" s="6" t="n">
        <x:v>9</x:v>
      </x:c>
      <x:c r="F5167" s="6" t="n">
        <x:v>6</x:v>
      </x:c>
      <x:c r="G5167" s="6" t="n">
        <x:v>0</x:v>
      </x:c>
      <x:c r="H5167" s="7" t="str"/>
      <x:c r="I5167" s="7" t="str">
        <x:v>[{"id": "2", "num": 160000}, {"id": "110153", "num": 8}, {"id": "241", "num": 1}, {"id": "110503", "num": 1}]</x:v>
      </x:c>
      <x:c r="J5167" s="6" t="str">
        <x:v>https://raw.githubusercontent.com/Mar-7th/StarRailRes/dbe8cdfcfb0bf657b9fe1cf92d5537f118ccb487/index_new/cn/character_skill_trees.json</x:v>
      </x:c>
    </x:row>
    <x:row r="5168" ht="53" customHeight="1">
      <x:c r="A5168" s="6" t="str">
        <x:v>11005004_10</x:v>
      </x:c>
      <x:c r="B5168" s="6" t="str">
        <x:v>11005</x:v>
      </x:c>
      <x:c r="C5168" s="6" t="str">
        <x:v>11005004</x:v>
      </x:c>
      <x:c r="D5168" s="6" t="str"/>
      <x:c r="E5168" s="6" t="n">
        <x:v>10</x:v>
      </x:c>
      <x:c r="F5168" s="6" t="n">
        <x:v>6</x:v>
      </x:c>
      <x:c r="G5168" s="6" t="n">
        <x:v>0</x:v>
      </x:c>
      <x:c r="H5168" s="7" t="str"/>
      <x:c r="I5168" s="7" t="str">
        <x:v>[{"id": "2", "num": 300000}, {"id": "110153", "num": 14}, {"id": "241", "num": 1}, {"id": "110503", "num": 1}]</x:v>
      </x:c>
      <x:c r="J5168" s="6" t="str">
        <x:v>https://raw.githubusercontent.com/Mar-7th/StarRailRes/dbe8cdfcfb0bf657b9fe1cf92d5537f118ccb487/index_new/cn/character_skill_trees.json</x:v>
      </x:c>
    </x:row>
    <x:row r="5169" ht="20" customHeight="1">
      <x:c r="A5169" s="6" t="str">
        <x:v>11005007_1</x:v>
      </x:c>
      <x:c r="B5169" s="6" t="str">
        <x:v>11005</x:v>
      </x:c>
      <x:c r="C5169" s="6" t="str">
        <x:v>11005007</x:v>
      </x:c>
      <x:c r="D5169" s="6" t="str"/>
      <x:c r="E5169" s="6" t="n">
        <x:v>1</x:v>
      </x:c>
      <x:c r="F5169" s="6" t="n">
        <x:v>0</x:v>
      </x:c>
      <x:c r="G5169" s="6" t="n">
        <x:v>0</x:v>
      </x:c>
      <x:c r="H5169" s="7" t="str"/>
      <x:c r="I5169" s="7" t="str">
        <x:v>[]</x:v>
      </x:c>
      <x:c r="J5169" s="6" t="str">
        <x:v>https://raw.githubusercontent.com/Mar-7th/StarRailRes/dbe8cdfcfb0bf657b9fe1cf92d5537f118ccb487/index_new/cn/character_skill_trees.json</x:v>
      </x:c>
    </x:row>
    <x:row r="5170" ht="38" customHeight="1">
      <x:c r="A5170" s="6" t="str">
        <x:v>11005101_1</x:v>
      </x:c>
      <x:c r="B5170" s="6" t="str">
        <x:v>11005</x:v>
      </x:c>
      <x:c r="C5170" s="6" t="str">
        <x:v>11005101</x:v>
      </x:c>
      <x:c r="D5170" s="6" t="str">
        <x:v>折磨</x:v>
      </x:c>
      <x:c r="E5170" s="6" t="n">
        <x:v>1</x:v>
      </x:c>
      <x:c r="F5170" s="6" t="n">
        <x:v>2</x:v>
      </x:c>
      <x:c r="G5170" s="6" t="n">
        <x:v>0</x:v>
      </x:c>
      <x:c r="H5170" s="7" t="str">
        <x:v>我方目标效果命中大于等于#1[i]%时，卡芙卡使该目标的攻击力提高#2[i]%。</x:v>
      </x:c>
      <x:c r="I5170" s="7" t="str">
        <x:v>[{"id": "2", "num": 5000}, {"id": "110151", "num": 3}, {"id": "110503", "num": 1}]</x:v>
      </x:c>
      <x:c r="J5170" s="6" t="str">
        <x:v>https://raw.githubusercontent.com/Mar-7th/StarRailRes/dbe8cdfcfb0bf657b9fe1cf92d5537f118ccb487/index_new/cn/character_skill_trees.json</x:v>
      </x:c>
    </x:row>
    <x:row r="5171" ht="53" customHeight="1">
      <x:c r="A5171" s="6" t="str">
        <x:v>11005102_1</x:v>
      </x:c>
      <x:c r="B5171" s="6" t="str">
        <x:v>11005</x:v>
      </x:c>
      <x:c r="C5171" s="6" t="str">
        <x:v>11005102</x:v>
      </x:c>
      <x:c r="D5171" s="6" t="str">
        <x:v>掠夺</x:v>
      </x:c>
      <x:c r="E5171" s="6" t="n">
        <x:v>1</x:v>
      </x:c>
      <x:c r="F5171" s="6" t="n">
        <x:v>4</x:v>
      </x:c>
      <x:c r="G5171" s="6" t="n">
        <x:v>0</x:v>
      </x:c>
      <x:c r="H5171" s="7" t="str">
        <x:v>触电状态下的敌方目标被消灭时，卡芙卡额外恢复#1[i]点能量。</x:v>
      </x:c>
      <x:c r="I5171" s="7" t="str">
        <x:v>[{"id": "2", "num": 20000}, {"id": "110152", "num": 5}, {"id": "241", "num": 1}, {"id": "110503", "num": 1}]</x:v>
      </x:c>
      <x:c r="J5171" s="6" t="str">
        <x:v>https://raw.githubusercontent.com/Mar-7th/StarRailRes/dbe8cdfcfb0bf657b9fe1cf92d5537f118ccb487/index_new/cn/character_skill_trees.json</x:v>
      </x:c>
    </x:row>
    <x:row r="5172" ht="53" customHeight="1">
      <x:c r="A5172" s="6" t="str">
        <x:v>11005103_1</x:v>
      </x:c>
      <x:c r="B5172" s="6" t="str">
        <x:v>11005</x:v>
      </x:c>
      <x:c r="C5172" s="6" t="str">
        <x:v>11005103</x:v>
      </x:c>
      <x:c r="D5172" s="6" t="str">
        <x:v>荆棘</x:v>
      </x:c>
      <x:c r="E5172" s="6" t="n">
        <x:v>1</x:v>
      </x:c>
      <x:c r="F5172" s="6" t="n">
        <x:v>6</x:v>
      </x:c>
      <x:c r="G5172" s="6" t="n">
        <x:v>0</x:v>
      </x:c>
      <x:c r="H5172" s="7" t="str">
        <x:v>施放终结技后恢复1次天赋的追加攻击可触发次数，且天赋的追加攻击可以使目标当前承受的所有持续伤害类负面状态立即产生相当于原伤害#1[i]%的伤害。</x:v>
      </x:c>
      <x:c r="I5172" s="7" t="str">
        <x:v>[{"id": "2", "num": 160000}, {"id": "110153", "num": 8}, {"id": "241", "num": 1}, {"id": "110503", "num": 1}]</x:v>
      </x:c>
      <x:c r="J5172" s="6" t="str">
        <x:v>https://raw.githubusercontent.com/Mar-7th/StarRailRes/dbe8cdfcfb0bf657b9fe1cf92d5537f118ccb487/index_new/cn/character_skill_trees.json</x:v>
      </x:c>
    </x:row>
    <x:row r="5173" ht="38" customHeight="1">
      <x:c r="A5173" s="6" t="str">
        <x:v>11005201_1</x:v>
      </x:c>
      <x:c r="B5173" s="6" t="str">
        <x:v>11005</x:v>
      </x:c>
      <x:c r="C5173" s="6" t="str">
        <x:v>11005201</x:v>
      </x:c>
      <x:c r="D5173" s="6" t="str">
        <x:v>攻击强化</x:v>
      </x:c>
      <x:c r="E5173" s="6" t="n">
        <x:v>1</x:v>
      </x:c>
      <x:c r="F5173" s="6" t="n">
        <x:v>0</x:v>
      </x:c>
      <x:c r="G5173" s="6" t="n">
        <x:v>1</x:v>
      </x:c>
      <x:c r="H5173" s="7" t="str"/>
      <x:c r="I5173" s="7" t="str">
        <x:v>[{"id": "2", "num": 2500}, {"id": "111011", "num": 2}]</x:v>
      </x:c>
      <x:c r="J5173" s="6" t="str">
        <x:v>https://raw.githubusercontent.com/Mar-7th/StarRailRes/dbe8cdfcfb0bf657b9fe1cf92d5537f118ccb487/index_new/cn/character_skill_trees.json</x:v>
      </x:c>
    </x:row>
    <x:row r="5174" ht="38" customHeight="1">
      <x:c r="A5174" s="6" t="str">
        <x:v>11005202_1</x:v>
      </x:c>
      <x:c r="B5174" s="6" t="str">
        <x:v>11005</x:v>
      </x:c>
      <x:c r="C5174" s="6" t="str">
        <x:v>11005202</x:v>
      </x:c>
      <x:c r="D5174" s="6" t="str">
        <x:v>效果命中强化</x:v>
      </x:c>
      <x:c r="E5174" s="6" t="n">
        <x:v>1</x:v>
      </x:c>
      <x:c r="F5174" s="6" t="n">
        <x:v>2</x:v>
      </x:c>
      <x:c r="G5174" s="6" t="n">
        <x:v>0</x:v>
      </x:c>
      <x:c r="H5174" s="7" t="str"/>
      <x:c r="I5174" s="7" t="str">
        <x:v>[{"id": "2", "num": 5000}, {"id": "110151", "num": 3}, {"id": "111011", "num": 6}]</x:v>
      </x:c>
      <x:c r="J5174" s="6" t="str">
        <x:v>https://raw.githubusercontent.com/Mar-7th/StarRailRes/dbe8cdfcfb0bf657b9fe1cf92d5537f118ccb487/index_new/cn/character_skill_trees.json</x:v>
      </x:c>
    </x:row>
    <x:row r="5175" ht="38" customHeight="1">
      <x:c r="A5175" s="6" t="str">
        <x:v>11005203_1</x:v>
      </x:c>
      <x:c r="B5175" s="6" t="str">
        <x:v>11005</x:v>
      </x:c>
      <x:c r="C5175" s="6" t="str">
        <x:v>11005203</x:v>
      </x:c>
      <x:c r="D5175" s="6" t="str">
        <x:v>攻击强化</x:v>
      </x:c>
      <x:c r="E5175" s="6" t="n">
        <x:v>1</x:v>
      </x:c>
      <x:c r="F5175" s="6" t="n">
        <x:v>3</x:v>
      </x:c>
      <x:c r="G5175" s="6" t="n">
        <x:v>0</x:v>
      </x:c>
      <x:c r="H5175" s="7" t="str"/>
      <x:c r="I5175" s="7" t="str">
        <x:v>[{"id": "2", "num": 10000}, {"id": "110152", "num": 3}, {"id": "111012", "num": 3}]</x:v>
      </x:c>
      <x:c r="J5175" s="6" t="str">
        <x:v>https://raw.githubusercontent.com/Mar-7th/StarRailRes/dbe8cdfcfb0bf657b9fe1cf92d5537f118ccb487/index_new/cn/character_skill_trees.json</x:v>
      </x:c>
    </x:row>
    <x:row r="5176" ht="38" customHeight="1">
      <x:c r="A5176" s="6" t="str">
        <x:v>11005204_1</x:v>
      </x:c>
      <x:c r="B5176" s="6" t="str">
        <x:v>11005</x:v>
      </x:c>
      <x:c r="C5176" s="6" t="str">
        <x:v>11005204</x:v>
      </x:c>
      <x:c r="D5176" s="6" t="str">
        <x:v>生命强化</x:v>
      </x:c>
      <x:c r="E5176" s="6" t="n">
        <x:v>1</x:v>
      </x:c>
      <x:c r="F5176" s="6" t="n">
        <x:v>3</x:v>
      </x:c>
      <x:c r="G5176" s="6" t="n">
        <x:v>0</x:v>
      </x:c>
      <x:c r="H5176" s="7" t="str"/>
      <x:c r="I5176" s="7" t="str">
        <x:v>[{"id": "2", "num": 10000}, {"id": "110152", "num": 3}, {"id": "111012", "num": 3}]</x:v>
      </x:c>
      <x:c r="J5176" s="6" t="str">
        <x:v>https://raw.githubusercontent.com/Mar-7th/StarRailRes/dbe8cdfcfb0bf657b9fe1cf92d5537f118ccb487/index_new/cn/character_skill_trees.json</x:v>
      </x:c>
    </x:row>
    <x:row r="5177" ht="38" customHeight="1">
      <x:c r="A5177" s="6" t="str">
        <x:v>11005205_1</x:v>
      </x:c>
      <x:c r="B5177" s="6" t="str">
        <x:v>11005</x:v>
      </x:c>
      <x:c r="C5177" s="6" t="str">
        <x:v>11005205</x:v>
      </x:c>
      <x:c r="D5177" s="6" t="str">
        <x:v>攻击强化</x:v>
      </x:c>
      <x:c r="E5177" s="6" t="n">
        <x:v>1</x:v>
      </x:c>
      <x:c r="F5177" s="6" t="n">
        <x:v>4</x:v>
      </x:c>
      <x:c r="G5177" s="6" t="n">
        <x:v>0</x:v>
      </x:c>
      <x:c r="H5177" s="7" t="str"/>
      <x:c r="I5177" s="7" t="str">
        <x:v>[{"id": "2", "num": 20000}, {"id": "110152", "num": 5}, {"id": "111012", "num": 4}]</x:v>
      </x:c>
      <x:c r="J5177" s="6" t="str">
        <x:v>https://raw.githubusercontent.com/Mar-7th/StarRailRes/dbe8cdfcfb0bf657b9fe1cf92d5537f118ccb487/index_new/cn/character_skill_trees.json</x:v>
      </x:c>
    </x:row>
    <x:row r="5178" ht="38" customHeight="1">
      <x:c r="A5178" s="6" t="str">
        <x:v>11005206_1</x:v>
      </x:c>
      <x:c r="B5178" s="6" t="str">
        <x:v>11005</x:v>
      </x:c>
      <x:c r="C5178" s="6" t="str">
        <x:v>11005206</x:v>
      </x:c>
      <x:c r="D5178" s="6" t="str">
        <x:v>效果命中强化</x:v>
      </x:c>
      <x:c r="E5178" s="6" t="n">
        <x:v>1</x:v>
      </x:c>
      <x:c r="F5178" s="6" t="n">
        <x:v>5</x:v>
      </x:c>
      <x:c r="G5178" s="6" t="n">
        <x:v>0</x:v>
      </x:c>
      <x:c r="H5178" s="7" t="str"/>
      <x:c r="I5178" s="7" t="str">
        <x:v>[{"id": "2", "num": 45000}, {"id": "110153", "num": 3}, {"id": "111013", "num": 3}]</x:v>
      </x:c>
      <x:c r="J5178" s="6" t="str">
        <x:v>https://raw.githubusercontent.com/Mar-7th/StarRailRes/dbe8cdfcfb0bf657b9fe1cf92d5537f118ccb487/index_new/cn/character_skill_trees.json</x:v>
      </x:c>
    </x:row>
    <x:row r="5179" ht="38" customHeight="1">
      <x:c r="A5179" s="6" t="str">
        <x:v>11005207_1</x:v>
      </x:c>
      <x:c r="B5179" s="6" t="str">
        <x:v>11005</x:v>
      </x:c>
      <x:c r="C5179" s="6" t="str">
        <x:v>11005207</x:v>
      </x:c>
      <x:c r="D5179" s="6" t="str">
        <x:v>攻击强化</x:v>
      </x:c>
      <x:c r="E5179" s="6" t="n">
        <x:v>1</x:v>
      </x:c>
      <x:c r="F5179" s="6" t="n">
        <x:v>5</x:v>
      </x:c>
      <x:c r="G5179" s="6" t="n">
        <x:v>0</x:v>
      </x:c>
      <x:c r="H5179" s="7" t="str"/>
      <x:c r="I5179" s="7" t="str">
        <x:v>[{"id": "2", "num": 45000}, {"id": "110153", "num": 3}, {"id": "111013", "num": 3}]</x:v>
      </x:c>
      <x:c r="J5179" s="6" t="str">
        <x:v>https://raw.githubusercontent.com/Mar-7th/StarRailRes/dbe8cdfcfb0bf657b9fe1cf92d5537f118ccb487/index_new/cn/character_skill_trees.json</x:v>
      </x:c>
    </x:row>
    <x:row r="5180" ht="38" customHeight="1">
      <x:c r="A5180" s="6" t="str">
        <x:v>11005208_1</x:v>
      </x:c>
      <x:c r="B5180" s="6" t="str">
        <x:v>11005</x:v>
      </x:c>
      <x:c r="C5180" s="6" t="str">
        <x:v>11005208</x:v>
      </x:c>
      <x:c r="D5180" s="6" t="str">
        <x:v>生命强化</x:v>
      </x:c>
      <x:c r="E5180" s="6" t="n">
        <x:v>1</x:v>
      </x:c>
      <x:c r="F5180" s="6" t="n">
        <x:v>6</x:v>
      </x:c>
      <x:c r="G5180" s="6" t="n">
        <x:v>0</x:v>
      </x:c>
      <x:c r="H5180" s="7" t="str"/>
      <x:c r="I5180" s="7" t="str">
        <x:v>[{"id": "2", "num": 160000}, {"id": "110153", "num": 8}, {"id": "111013", "num": 8}]</x:v>
      </x:c>
      <x:c r="J5180" s="6" t="str">
        <x:v>https://raw.githubusercontent.com/Mar-7th/StarRailRes/dbe8cdfcfb0bf657b9fe1cf92d5537f118ccb487/index_new/cn/character_skill_trees.json</x:v>
      </x:c>
    </x:row>
    <x:row r="5181" ht="38" customHeight="1">
      <x:c r="A5181" s="6" t="str">
        <x:v>11005209_1</x:v>
      </x:c>
      <x:c r="B5181" s="6" t="str">
        <x:v>11005</x:v>
      </x:c>
      <x:c r="C5181" s="6" t="str">
        <x:v>11005209</x:v>
      </x:c>
      <x:c r="D5181" s="6" t="str">
        <x:v>效果命中强化</x:v>
      </x:c>
      <x:c r="E5181" s="6" t="n">
        <x:v>1</x:v>
      </x:c>
      <x:c r="F5181" s="6" t="n">
        <x:v>0</x:v>
      </x:c>
      <x:c r="G5181" s="6" t="n">
        <x:v>75</x:v>
      </x:c>
      <x:c r="H5181" s="7" t="str"/>
      <x:c r="I5181" s="7" t="str">
        <x:v>[{"id": "2", "num": 160000}, {"id": "110153", "num": 8}, {"id": "111013", "num": 8}]</x:v>
      </x:c>
      <x:c r="J5181" s="6" t="str">
        <x:v>https://raw.githubusercontent.com/Mar-7th/StarRailRes/dbe8cdfcfb0bf657b9fe1cf92d5537f118ccb487/index_new/cn/character_skill_trees.json</x:v>
      </x:c>
    </x:row>
    <x:row r="5182" ht="38" customHeight="1">
      <x:c r="A5182" s="6" t="str">
        <x:v>11005210_1</x:v>
      </x:c>
      <x:c r="B5182" s="6" t="str">
        <x:v>11005</x:v>
      </x:c>
      <x:c r="C5182" s="6" t="str">
        <x:v>11005210</x:v>
      </x:c>
      <x:c r="D5182" s="6" t="str">
        <x:v>攻击强化</x:v>
      </x:c>
      <x:c r="E5182" s="6" t="n">
        <x:v>1</x:v>
      </x:c>
      <x:c r="F5182" s="6" t="n">
        <x:v>0</x:v>
      </x:c>
      <x:c r="G5182" s="6" t="n">
        <x:v>80</x:v>
      </x:c>
      <x:c r="H5182" s="7" t="str"/>
      <x:c r="I5182" s="7" t="str">
        <x:v>[{"id": "2", "num": 160000}, {"id": "110153", "num": 8}, {"id": "111013", "num": 8}]</x:v>
      </x:c>
      <x:c r="J5182" s="6" t="str">
        <x:v>https://raw.githubusercontent.com/Mar-7th/StarRailRes/dbe8cdfcfb0bf657b9fe1cf92d5537f118ccb487/index_new/cn/character_skill_trees.json</x:v>
      </x:c>
    </x:row>
    <x:row r="5183" ht="20" customHeight="1">
      <x:c r="A5183" s="6" t="str">
        <x:v>11006001_1</x:v>
      </x:c>
      <x:c r="B5183" s="6" t="str">
        <x:v>11006</x:v>
      </x:c>
      <x:c r="C5183" s="6" t="str">
        <x:v>11006001</x:v>
      </x:c>
      <x:c r="D5183" s="6" t="str"/>
      <x:c r="E5183" s="6" t="n">
        <x:v>1</x:v>
      </x:c>
      <x:c r="F5183" s="6" t="n">
        <x:v>0</x:v>
      </x:c>
      <x:c r="G5183" s="6" t="n">
        <x:v>0</x:v>
      </x:c>
      <x:c r="H5183" s="7" t="str"/>
      <x:c r="I5183" s="7" t="str">
        <x:v>[]</x:v>
      </x:c>
      <x:c r="J5183" s="6" t="str">
        <x:v>https://raw.githubusercontent.com/Mar-7th/StarRailRes/dbe8cdfcfb0bf657b9fe1cf92d5537f118ccb487/index_new/cn/character_skill_trees.json</x:v>
      </x:c>
    </x:row>
    <x:row r="5184" ht="38" customHeight="1">
      <x:c r="A5184" s="6" t="str">
        <x:v>11006001_2</x:v>
      </x:c>
      <x:c r="B5184" s="6" t="str">
        <x:v>11006</x:v>
      </x:c>
      <x:c r="C5184" s="6" t="str">
        <x:v>11006001</x:v>
      </x:c>
      <x:c r="D5184" s="6" t="str"/>
      <x:c r="E5184" s="6" t="n">
        <x:v>2</x:v>
      </x:c>
      <x:c r="F5184" s="6" t="n">
        <x:v>2</x:v>
      </x:c>
      <x:c r="G5184" s="6" t="n">
        <x:v>0</x:v>
      </x:c>
      <x:c r="H5184" s="7" t="str"/>
      <x:c r="I5184" s="7" t="str">
        <x:v>[{"id": "2", "num": 5000}, {"id": "110151", "num": 3}, {"id": "112011", "num": 6}]</x:v>
      </x:c>
      <x:c r="J5184" s="6" t="str">
        <x:v>https://raw.githubusercontent.com/Mar-7th/StarRailRes/dbe8cdfcfb0bf657b9fe1cf92d5537f118ccb487/index_new/cn/character_skill_trees.json</x:v>
      </x:c>
    </x:row>
    <x:row r="5185" ht="38" customHeight="1">
      <x:c r="A5185" s="6" t="str">
        <x:v>11006001_3</x:v>
      </x:c>
      <x:c r="B5185" s="6" t="str">
        <x:v>11006</x:v>
      </x:c>
      <x:c r="C5185" s="6" t="str">
        <x:v>11006001</x:v>
      </x:c>
      <x:c r="D5185" s="6" t="str"/>
      <x:c r="E5185" s="6" t="n">
        <x:v>3</x:v>
      </x:c>
      <x:c r="F5185" s="6" t="n">
        <x:v>3</x:v>
      </x:c>
      <x:c r="G5185" s="6" t="n">
        <x:v>0</x:v>
      </x:c>
      <x:c r="H5185" s="7" t="str"/>
      <x:c r="I5185" s="7" t="str">
        <x:v>[{"id": "2", "num": 10000}, {"id": "110152", "num": 3}, {"id": "112012", "num": 3}]</x:v>
      </x:c>
      <x:c r="J5185" s="6" t="str">
        <x:v>https://raw.githubusercontent.com/Mar-7th/StarRailRes/dbe8cdfcfb0bf657b9fe1cf92d5537f118ccb487/index_new/cn/character_skill_trees.json</x:v>
      </x:c>
    </x:row>
    <x:row r="5186" ht="38" customHeight="1">
      <x:c r="A5186" s="6" t="str">
        <x:v>11006001_4</x:v>
      </x:c>
      <x:c r="B5186" s="6" t="str">
        <x:v>11006</x:v>
      </x:c>
      <x:c r="C5186" s="6" t="str">
        <x:v>11006001</x:v>
      </x:c>
      <x:c r="D5186" s="6" t="str"/>
      <x:c r="E5186" s="6" t="n">
        <x:v>4</x:v>
      </x:c>
      <x:c r="F5186" s="6" t="n">
        <x:v>4</x:v>
      </x:c>
      <x:c r="G5186" s="6" t="n">
        <x:v>0</x:v>
      </x:c>
      <x:c r="H5186" s="7" t="str"/>
      <x:c r="I5186" s="7" t="str">
        <x:v>[{"id": "2", "num": 20000}, {"id": "110152", "num": 5}, {"id": "112012", "num": 4}]</x:v>
      </x:c>
      <x:c r="J5186" s="6" t="str">
        <x:v>https://raw.githubusercontent.com/Mar-7th/StarRailRes/dbe8cdfcfb0bf657b9fe1cf92d5537f118ccb487/index_new/cn/character_skill_trees.json</x:v>
      </x:c>
    </x:row>
    <x:row r="5187" ht="38" customHeight="1">
      <x:c r="A5187" s="6" t="str">
        <x:v>11006001_5</x:v>
      </x:c>
      <x:c r="B5187" s="6" t="str">
        <x:v>11006</x:v>
      </x:c>
      <x:c r="C5187" s="6" t="str">
        <x:v>11006001</x:v>
      </x:c>
      <x:c r="D5187" s="6" t="str"/>
      <x:c r="E5187" s="6" t="n">
        <x:v>5</x:v>
      </x:c>
      <x:c r="F5187" s="6" t="n">
        <x:v>5</x:v>
      </x:c>
      <x:c r="G5187" s="6" t="n">
        <x:v>0</x:v>
      </x:c>
      <x:c r="H5187" s="7" t="str"/>
      <x:c r="I5187" s="7" t="str">
        <x:v>[{"id": "2", "num": 45000}, {"id": "110153", "num": 3}, {"id": "112013", "num": 3}]</x:v>
      </x:c>
      <x:c r="J5187" s="6" t="str">
        <x:v>https://raw.githubusercontent.com/Mar-7th/StarRailRes/dbe8cdfcfb0bf657b9fe1cf92d5537f118ccb487/index_new/cn/character_skill_trees.json</x:v>
      </x:c>
    </x:row>
    <x:row r="5188" ht="38" customHeight="1">
      <x:c r="A5188" s="6" t="str">
        <x:v>11006001_6</x:v>
      </x:c>
      <x:c r="B5188" s="6" t="str">
        <x:v>11006</x:v>
      </x:c>
      <x:c r="C5188" s="6" t="str">
        <x:v>11006001</x:v>
      </x:c>
      <x:c r="D5188" s="6" t="str"/>
      <x:c r="E5188" s="6" t="n">
        <x:v>6</x:v>
      </x:c>
      <x:c r="F5188" s="6" t="n">
        <x:v>6</x:v>
      </x:c>
      <x:c r="G5188" s="6" t="n">
        <x:v>0</x:v>
      </x:c>
      <x:c r="H5188" s="7" t="str"/>
      <x:c r="I5188" s="7" t="str">
        <x:v>[{"id": "2", "num": 160000}, {"id": "110153", "num": 8}, {"id": "112013", "num": 4}]</x:v>
      </x:c>
      <x:c r="J5188" s="6" t="str">
        <x:v>https://raw.githubusercontent.com/Mar-7th/StarRailRes/dbe8cdfcfb0bf657b9fe1cf92d5537f118ccb487/index_new/cn/character_skill_trees.json</x:v>
      </x:c>
    </x:row>
    <x:row r="5189" ht="20" customHeight="1">
      <x:c r="A5189" s="6" t="str">
        <x:v>11006002_1</x:v>
      </x:c>
      <x:c r="B5189" s="6" t="str">
        <x:v>11006</x:v>
      </x:c>
      <x:c r="C5189" s="6" t="str">
        <x:v>11006002</x:v>
      </x:c>
      <x:c r="D5189" s="6" t="str"/>
      <x:c r="E5189" s="6" t="n">
        <x:v>1</x:v>
      </x:c>
      <x:c r="F5189" s="6" t="n">
        <x:v>0</x:v>
      </x:c>
      <x:c r="G5189" s="6" t="n">
        <x:v>0</x:v>
      </x:c>
      <x:c r="H5189" s="7" t="str"/>
      <x:c r="I5189" s="7" t="str">
        <x:v>[]</x:v>
      </x:c>
      <x:c r="J5189" s="6" t="str">
        <x:v>https://raw.githubusercontent.com/Mar-7th/StarRailRes/dbe8cdfcfb0bf657b9fe1cf92d5537f118ccb487/index_new/cn/character_skill_trees.json</x:v>
      </x:c>
    </x:row>
    <x:row r="5190" ht="38" customHeight="1">
      <x:c r="A5190" s="6" t="str">
        <x:v>11006002_2</x:v>
      </x:c>
      <x:c r="B5190" s="6" t="str">
        <x:v>11006</x:v>
      </x:c>
      <x:c r="C5190" s="6" t="str">
        <x:v>11006002</x:v>
      </x:c>
      <x:c r="D5190" s="6" t="str"/>
      <x:c r="E5190" s="6" t="n">
        <x:v>2</x:v>
      </x:c>
      <x:c r="F5190" s="6" t="n">
        <x:v>1</x:v>
      </x:c>
      <x:c r="G5190" s="6" t="n">
        <x:v>0</x:v>
      </x:c>
      <x:c r="H5190" s="7" t="str"/>
      <x:c r="I5190" s="7" t="str">
        <x:v>[{"id": "2", "num": 2500}, {"id": "112011", "num": 3}]</x:v>
      </x:c>
      <x:c r="J5190" s="6" t="str">
        <x:v>https://raw.githubusercontent.com/Mar-7th/StarRailRes/dbe8cdfcfb0bf657b9fe1cf92d5537f118ccb487/index_new/cn/character_skill_trees.json</x:v>
      </x:c>
    </x:row>
    <x:row r="5191" ht="38" customHeight="1">
      <x:c r="A5191" s="6" t="str">
        <x:v>11006002_3</x:v>
      </x:c>
      <x:c r="B5191" s="6" t="str">
        <x:v>11006</x:v>
      </x:c>
      <x:c r="C5191" s="6" t="str">
        <x:v>11006002</x:v>
      </x:c>
      <x:c r="D5191" s="6" t="str"/>
      <x:c r="E5191" s="6" t="n">
        <x:v>3</x:v>
      </x:c>
      <x:c r="F5191" s="6" t="n">
        <x:v>2</x:v>
      </x:c>
      <x:c r="G5191" s="6" t="n">
        <x:v>0</x:v>
      </x:c>
      <x:c r="H5191" s="7" t="str"/>
      <x:c r="I5191" s="7" t="str">
        <x:v>[{"id": "2", "num": 5000}, {"id": "110151", "num": 3}, {"id": "112011", "num": 6}]</x:v>
      </x:c>
      <x:c r="J5191" s="6" t="str">
        <x:v>https://raw.githubusercontent.com/Mar-7th/StarRailRes/dbe8cdfcfb0bf657b9fe1cf92d5537f118ccb487/index_new/cn/character_skill_trees.json</x:v>
      </x:c>
    </x:row>
    <x:row r="5192" ht="38" customHeight="1">
      <x:c r="A5192" s="6" t="str">
        <x:v>11006002_4</x:v>
      </x:c>
      <x:c r="B5192" s="6" t="str">
        <x:v>11006</x:v>
      </x:c>
      <x:c r="C5192" s="6" t="str">
        <x:v>11006002</x:v>
      </x:c>
      <x:c r="D5192" s="6" t="str"/>
      <x:c r="E5192" s="6" t="n">
        <x:v>4</x:v>
      </x:c>
      <x:c r="F5192" s="6" t="n">
        <x:v>3</x:v>
      </x:c>
      <x:c r="G5192" s="6" t="n">
        <x:v>0</x:v>
      </x:c>
      <x:c r="H5192" s="7" t="str"/>
      <x:c r="I5192" s="7" t="str">
        <x:v>[{"id": "2", "num": 10000}, {"id": "110152", "num": 3}, {"id": "112012", "num": 3}]</x:v>
      </x:c>
      <x:c r="J5192" s="6" t="str">
        <x:v>https://raw.githubusercontent.com/Mar-7th/StarRailRes/dbe8cdfcfb0bf657b9fe1cf92d5537f118ccb487/index_new/cn/character_skill_trees.json</x:v>
      </x:c>
    </x:row>
    <x:row r="5193" ht="38" customHeight="1">
      <x:c r="A5193" s="6" t="str">
        <x:v>11006002_5</x:v>
      </x:c>
      <x:c r="B5193" s="6" t="str">
        <x:v>11006</x:v>
      </x:c>
      <x:c r="C5193" s="6" t="str">
        <x:v>11006002</x:v>
      </x:c>
      <x:c r="D5193" s="6" t="str"/>
      <x:c r="E5193" s="6" t="n">
        <x:v>5</x:v>
      </x:c>
      <x:c r="F5193" s="6" t="n">
        <x:v>4</x:v>
      </x:c>
      <x:c r="G5193" s="6" t="n">
        <x:v>0</x:v>
      </x:c>
      <x:c r="H5193" s="7" t="str"/>
      <x:c r="I5193" s="7" t="str">
        <x:v>[{"id": "2", "num": 20000}, {"id": "110152", "num": 5}, {"id": "112012", "num": 4}]</x:v>
      </x:c>
      <x:c r="J5193" s="6" t="str">
        <x:v>https://raw.githubusercontent.com/Mar-7th/StarRailRes/dbe8cdfcfb0bf657b9fe1cf92d5537f118ccb487/index_new/cn/character_skill_trees.json</x:v>
      </x:c>
    </x:row>
    <x:row r="5194" ht="38" customHeight="1">
      <x:c r="A5194" s="6" t="str">
        <x:v>11006002_6</x:v>
      </x:c>
      <x:c r="B5194" s="6" t="str">
        <x:v>11006</x:v>
      </x:c>
      <x:c r="C5194" s="6" t="str">
        <x:v>11006002</x:v>
      </x:c>
      <x:c r="D5194" s="6" t="str"/>
      <x:c r="E5194" s="6" t="n">
        <x:v>6</x:v>
      </x:c>
      <x:c r="F5194" s="6" t="n">
        <x:v>4</x:v>
      </x:c>
      <x:c r="G5194" s="6" t="n">
        <x:v>0</x:v>
      </x:c>
      <x:c r="H5194" s="7" t="str"/>
      <x:c r="I5194" s="7" t="str">
        <x:v>[{"id": "2", "num": 30000}, {"id": "110152", "num": 7}, {"id": "112012", "num": 6}]</x:v>
      </x:c>
      <x:c r="J5194" s="6" t="str">
        <x:v>https://raw.githubusercontent.com/Mar-7th/StarRailRes/dbe8cdfcfb0bf657b9fe1cf92d5537f118ccb487/index_new/cn/character_skill_trees.json</x:v>
      </x:c>
    </x:row>
    <x:row r="5195" ht="38" customHeight="1">
      <x:c r="A5195" s="6" t="str">
        <x:v>11006002_7</x:v>
      </x:c>
      <x:c r="B5195" s="6" t="str">
        <x:v>11006</x:v>
      </x:c>
      <x:c r="C5195" s="6" t="str">
        <x:v>11006002</x:v>
      </x:c>
      <x:c r="D5195" s="6" t="str"/>
      <x:c r="E5195" s="6" t="n">
        <x:v>7</x:v>
      </x:c>
      <x:c r="F5195" s="6" t="n">
        <x:v>5</x:v>
      </x:c>
      <x:c r="G5195" s="6" t="n">
        <x:v>0</x:v>
      </x:c>
      <x:c r="H5195" s="7" t="str"/>
      <x:c r="I5195" s="7" t="str">
        <x:v>[{"id": "2", "num": 45000}, {"id": "110153", "num": 3}, {"id": "112013", "num": 3}]</x:v>
      </x:c>
      <x:c r="J5195" s="6" t="str">
        <x:v>https://raw.githubusercontent.com/Mar-7th/StarRailRes/dbe8cdfcfb0bf657b9fe1cf92d5537f118ccb487/index_new/cn/character_skill_trees.json</x:v>
      </x:c>
    </x:row>
    <x:row r="5196" ht="53" customHeight="1">
      <x:c r="A5196" s="6" t="str">
        <x:v>11006002_8</x:v>
      </x:c>
      <x:c r="B5196" s="6" t="str">
        <x:v>11006</x:v>
      </x:c>
      <x:c r="C5196" s="6" t="str">
        <x:v>11006002</x:v>
      </x:c>
      <x:c r="D5196" s="6" t="str"/>
      <x:c r="E5196" s="6" t="n">
        <x:v>8</x:v>
      </x:c>
      <x:c r="F5196" s="6" t="n">
        <x:v>5</x:v>
      </x:c>
      <x:c r="G5196" s="6" t="n">
        <x:v>0</x:v>
      </x:c>
      <x:c r="H5196" s="7" t="str"/>
      <x:c r="I5196" s="7" t="str">
        <x:v>[{"id": "2", "num": 80000}, {"id": "110153", "num": 5}, {"id": "110501", "num": 1}, {"id": "112013", "num": 4}]</x:v>
      </x:c>
      <x:c r="J5196" s="6" t="str">
        <x:v>https://raw.githubusercontent.com/Mar-7th/StarRailRes/dbe8cdfcfb0bf657b9fe1cf92d5537f118ccb487/index_new/cn/character_skill_trees.json</x:v>
      </x:c>
    </x:row>
    <x:row r="5197" ht="53" customHeight="1">
      <x:c r="A5197" s="6" t="str">
        <x:v>11006002_9</x:v>
      </x:c>
      <x:c r="B5197" s="6" t="str">
        <x:v>11006</x:v>
      </x:c>
      <x:c r="C5197" s="6" t="str">
        <x:v>11006002</x:v>
      </x:c>
      <x:c r="D5197" s="6" t="str"/>
      <x:c r="E5197" s="6" t="n">
        <x:v>9</x:v>
      </x:c>
      <x:c r="F5197" s="6" t="n">
        <x:v>6</x:v>
      </x:c>
      <x:c r="G5197" s="6" t="n">
        <x:v>0</x:v>
      </x:c>
      <x:c r="H5197" s="7" t="str"/>
      <x:c r="I5197" s="7" t="str">
        <x:v>[{"id": "2", "num": 160000}, {"id": "110153", "num": 8}, {"id": "241", "num": 1}, {"id": "110501", "num": 1}]</x:v>
      </x:c>
      <x:c r="J5197" s="6" t="str">
        <x:v>https://raw.githubusercontent.com/Mar-7th/StarRailRes/dbe8cdfcfb0bf657b9fe1cf92d5537f118ccb487/index_new/cn/character_skill_trees.json</x:v>
      </x:c>
    </x:row>
    <x:row r="5198" ht="53" customHeight="1">
      <x:c r="A5198" s="6" t="str">
        <x:v>11006002_10</x:v>
      </x:c>
      <x:c r="B5198" s="6" t="str">
        <x:v>11006</x:v>
      </x:c>
      <x:c r="C5198" s="6" t="str">
        <x:v>11006002</x:v>
      </x:c>
      <x:c r="D5198" s="6" t="str"/>
      <x:c r="E5198" s="6" t="n">
        <x:v>10</x:v>
      </x:c>
      <x:c r="F5198" s="6" t="n">
        <x:v>6</x:v>
      </x:c>
      <x:c r="G5198" s="6" t="n">
        <x:v>0</x:v>
      </x:c>
      <x:c r="H5198" s="7" t="str"/>
      <x:c r="I5198" s="7" t="str">
        <x:v>[{"id": "2", "num": 300000}, {"id": "110153", "num": 14}, {"id": "241", "num": 1}, {"id": "110501", "num": 1}]</x:v>
      </x:c>
      <x:c r="J5198" s="6" t="str">
        <x:v>https://raw.githubusercontent.com/Mar-7th/StarRailRes/dbe8cdfcfb0bf657b9fe1cf92d5537f118ccb487/index_new/cn/character_skill_trees.json</x:v>
      </x:c>
    </x:row>
    <x:row r="5199" ht="20" customHeight="1">
      <x:c r="A5199" s="6" t="str">
        <x:v>11006003_1</x:v>
      </x:c>
      <x:c r="B5199" s="6" t="str">
        <x:v>11006</x:v>
      </x:c>
      <x:c r="C5199" s="6" t="str">
        <x:v>11006003</x:v>
      </x:c>
      <x:c r="D5199" s="6" t="str"/>
      <x:c r="E5199" s="6" t="n">
        <x:v>1</x:v>
      </x:c>
      <x:c r="F5199" s="6" t="n">
        <x:v>0</x:v>
      </x:c>
      <x:c r="G5199" s="6" t="n">
        <x:v>0</x:v>
      </x:c>
      <x:c r="H5199" s="7" t="str"/>
      <x:c r="I5199" s="7" t="str">
        <x:v>[]</x:v>
      </x:c>
      <x:c r="J5199" s="6" t="str">
        <x:v>https://raw.githubusercontent.com/Mar-7th/StarRailRes/dbe8cdfcfb0bf657b9fe1cf92d5537f118ccb487/index_new/cn/character_skill_trees.json</x:v>
      </x:c>
    </x:row>
    <x:row r="5200" ht="38" customHeight="1">
      <x:c r="A5200" s="6" t="str">
        <x:v>11006003_2</x:v>
      </x:c>
      <x:c r="B5200" s="6" t="str">
        <x:v>11006</x:v>
      </x:c>
      <x:c r="C5200" s="6" t="str">
        <x:v>11006003</x:v>
      </x:c>
      <x:c r="D5200" s="6" t="str"/>
      <x:c r="E5200" s="6" t="n">
        <x:v>2</x:v>
      </x:c>
      <x:c r="F5200" s="6" t="n">
        <x:v>1</x:v>
      </x:c>
      <x:c r="G5200" s="6" t="n">
        <x:v>0</x:v>
      </x:c>
      <x:c r="H5200" s="7" t="str"/>
      <x:c r="I5200" s="7" t="str">
        <x:v>[{"id": "2", "num": 2500}, {"id": "112011", "num": 3}]</x:v>
      </x:c>
      <x:c r="J5200" s="6" t="str">
        <x:v>https://raw.githubusercontent.com/Mar-7th/StarRailRes/dbe8cdfcfb0bf657b9fe1cf92d5537f118ccb487/index_new/cn/character_skill_trees.json</x:v>
      </x:c>
    </x:row>
    <x:row r="5201" ht="38" customHeight="1">
      <x:c r="A5201" s="6" t="str">
        <x:v>11006003_3</x:v>
      </x:c>
      <x:c r="B5201" s="6" t="str">
        <x:v>11006</x:v>
      </x:c>
      <x:c r="C5201" s="6" t="str">
        <x:v>11006003</x:v>
      </x:c>
      <x:c r="D5201" s="6" t="str"/>
      <x:c r="E5201" s="6" t="n">
        <x:v>3</x:v>
      </x:c>
      <x:c r="F5201" s="6" t="n">
        <x:v>2</x:v>
      </x:c>
      <x:c r="G5201" s="6" t="n">
        <x:v>0</x:v>
      </x:c>
      <x:c r="H5201" s="7" t="str"/>
      <x:c r="I5201" s="7" t="str">
        <x:v>[{"id": "2", "num": 5000}, {"id": "110151", "num": 3}, {"id": "112011", "num": 6}]</x:v>
      </x:c>
      <x:c r="J5201" s="6" t="str">
        <x:v>https://raw.githubusercontent.com/Mar-7th/StarRailRes/dbe8cdfcfb0bf657b9fe1cf92d5537f118ccb487/index_new/cn/character_skill_trees.json</x:v>
      </x:c>
    </x:row>
    <x:row r="5202" ht="38" customHeight="1">
      <x:c r="A5202" s="6" t="str">
        <x:v>11006003_4</x:v>
      </x:c>
      <x:c r="B5202" s="6" t="str">
        <x:v>11006</x:v>
      </x:c>
      <x:c r="C5202" s="6" t="str">
        <x:v>11006003</x:v>
      </x:c>
      <x:c r="D5202" s="6" t="str"/>
      <x:c r="E5202" s="6" t="n">
        <x:v>4</x:v>
      </x:c>
      <x:c r="F5202" s="6" t="n">
        <x:v>3</x:v>
      </x:c>
      <x:c r="G5202" s="6" t="n">
        <x:v>0</x:v>
      </x:c>
      <x:c r="H5202" s="7" t="str"/>
      <x:c r="I5202" s="7" t="str">
        <x:v>[{"id": "2", "num": 10000}, {"id": "110152", "num": 3}, {"id": "112012", "num": 3}]</x:v>
      </x:c>
      <x:c r="J5202" s="6" t="str">
        <x:v>https://raw.githubusercontent.com/Mar-7th/StarRailRes/dbe8cdfcfb0bf657b9fe1cf92d5537f118ccb487/index_new/cn/character_skill_trees.json</x:v>
      </x:c>
    </x:row>
    <x:row r="5203" ht="38" customHeight="1">
      <x:c r="A5203" s="6" t="str">
        <x:v>11006003_5</x:v>
      </x:c>
      <x:c r="B5203" s="6" t="str">
        <x:v>11006</x:v>
      </x:c>
      <x:c r="C5203" s="6" t="str">
        <x:v>11006003</x:v>
      </x:c>
      <x:c r="D5203" s="6" t="str"/>
      <x:c r="E5203" s="6" t="n">
        <x:v>5</x:v>
      </x:c>
      <x:c r="F5203" s="6" t="n">
        <x:v>4</x:v>
      </x:c>
      <x:c r="G5203" s="6" t="n">
        <x:v>0</x:v>
      </x:c>
      <x:c r="H5203" s="7" t="str"/>
      <x:c r="I5203" s="7" t="str">
        <x:v>[{"id": "2", "num": 20000}, {"id": "110152", "num": 5}, {"id": "112012", "num": 4}]</x:v>
      </x:c>
      <x:c r="J5203" s="6" t="str">
        <x:v>https://raw.githubusercontent.com/Mar-7th/StarRailRes/dbe8cdfcfb0bf657b9fe1cf92d5537f118ccb487/index_new/cn/character_skill_trees.json</x:v>
      </x:c>
    </x:row>
    <x:row r="5204" ht="38" customHeight="1">
      <x:c r="A5204" s="6" t="str">
        <x:v>11006003_6</x:v>
      </x:c>
      <x:c r="B5204" s="6" t="str">
        <x:v>11006</x:v>
      </x:c>
      <x:c r="C5204" s="6" t="str">
        <x:v>11006003</x:v>
      </x:c>
      <x:c r="D5204" s="6" t="str"/>
      <x:c r="E5204" s="6" t="n">
        <x:v>6</x:v>
      </x:c>
      <x:c r="F5204" s="6" t="n">
        <x:v>4</x:v>
      </x:c>
      <x:c r="G5204" s="6" t="n">
        <x:v>0</x:v>
      </x:c>
      <x:c r="H5204" s="7" t="str"/>
      <x:c r="I5204" s="7" t="str">
        <x:v>[{"id": "2", "num": 30000}, {"id": "110152", "num": 7}, {"id": "112012", "num": 6}]</x:v>
      </x:c>
      <x:c r="J5204" s="6" t="str">
        <x:v>https://raw.githubusercontent.com/Mar-7th/StarRailRes/dbe8cdfcfb0bf657b9fe1cf92d5537f118ccb487/index_new/cn/character_skill_trees.json</x:v>
      </x:c>
    </x:row>
    <x:row r="5205" ht="38" customHeight="1">
      <x:c r="A5205" s="6" t="str">
        <x:v>11006003_7</x:v>
      </x:c>
      <x:c r="B5205" s="6" t="str">
        <x:v>11006</x:v>
      </x:c>
      <x:c r="C5205" s="6" t="str">
        <x:v>11006003</x:v>
      </x:c>
      <x:c r="D5205" s="6" t="str"/>
      <x:c r="E5205" s="6" t="n">
        <x:v>7</x:v>
      </x:c>
      <x:c r="F5205" s="6" t="n">
        <x:v>5</x:v>
      </x:c>
      <x:c r="G5205" s="6" t="n">
        <x:v>0</x:v>
      </x:c>
      <x:c r="H5205" s="7" t="str"/>
      <x:c r="I5205" s="7" t="str">
        <x:v>[{"id": "2", "num": 45000}, {"id": "110153", "num": 3}, {"id": "112013", "num": 3}]</x:v>
      </x:c>
      <x:c r="J5205" s="6" t="str">
        <x:v>https://raw.githubusercontent.com/Mar-7th/StarRailRes/dbe8cdfcfb0bf657b9fe1cf92d5537f118ccb487/index_new/cn/character_skill_trees.json</x:v>
      </x:c>
    </x:row>
    <x:row r="5206" ht="53" customHeight="1">
      <x:c r="A5206" s="6" t="str">
        <x:v>11006003_8</x:v>
      </x:c>
      <x:c r="B5206" s="6" t="str">
        <x:v>11006</x:v>
      </x:c>
      <x:c r="C5206" s="6" t="str">
        <x:v>11006003</x:v>
      </x:c>
      <x:c r="D5206" s="6" t="str"/>
      <x:c r="E5206" s="6" t="n">
        <x:v>8</x:v>
      </x:c>
      <x:c r="F5206" s="6" t="n">
        <x:v>5</x:v>
      </x:c>
      <x:c r="G5206" s="6" t="n">
        <x:v>0</x:v>
      </x:c>
      <x:c r="H5206" s="7" t="str"/>
      <x:c r="I5206" s="7" t="str">
        <x:v>[{"id": "2", "num": 80000}, {"id": "110153", "num": 5}, {"id": "110501", "num": 1}, {"id": "112013", "num": 4}]</x:v>
      </x:c>
      <x:c r="J5206" s="6" t="str">
        <x:v>https://raw.githubusercontent.com/Mar-7th/StarRailRes/dbe8cdfcfb0bf657b9fe1cf92d5537f118ccb487/index_new/cn/character_skill_trees.json</x:v>
      </x:c>
    </x:row>
    <x:row r="5207" ht="53" customHeight="1">
      <x:c r="A5207" s="6" t="str">
        <x:v>11006003_9</x:v>
      </x:c>
      <x:c r="B5207" s="6" t="str">
        <x:v>11006</x:v>
      </x:c>
      <x:c r="C5207" s="6" t="str">
        <x:v>11006003</x:v>
      </x:c>
      <x:c r="D5207" s="6" t="str"/>
      <x:c r="E5207" s="6" t="n">
        <x:v>9</x:v>
      </x:c>
      <x:c r="F5207" s="6" t="n">
        <x:v>6</x:v>
      </x:c>
      <x:c r="G5207" s="6" t="n">
        <x:v>0</x:v>
      </x:c>
      <x:c r="H5207" s="7" t="str"/>
      <x:c r="I5207" s="7" t="str">
        <x:v>[{"id": "2", "num": 160000}, {"id": "110153", "num": 8}, {"id": "241", "num": 1}, {"id": "110501", "num": 1}]</x:v>
      </x:c>
      <x:c r="J5207" s="6" t="str">
        <x:v>https://raw.githubusercontent.com/Mar-7th/StarRailRes/dbe8cdfcfb0bf657b9fe1cf92d5537f118ccb487/index_new/cn/character_skill_trees.json</x:v>
      </x:c>
    </x:row>
    <x:row r="5208" ht="53" customHeight="1">
      <x:c r="A5208" s="6" t="str">
        <x:v>11006003_10</x:v>
      </x:c>
      <x:c r="B5208" s="6" t="str">
        <x:v>11006</x:v>
      </x:c>
      <x:c r="C5208" s="6" t="str">
        <x:v>11006003</x:v>
      </x:c>
      <x:c r="D5208" s="6" t="str"/>
      <x:c r="E5208" s="6" t="n">
        <x:v>10</x:v>
      </x:c>
      <x:c r="F5208" s="6" t="n">
        <x:v>6</x:v>
      </x:c>
      <x:c r="G5208" s="6" t="n">
        <x:v>0</x:v>
      </x:c>
      <x:c r="H5208" s="7" t="str"/>
      <x:c r="I5208" s="7" t="str">
        <x:v>[{"id": "2", "num": 300000}, {"id": "110153", "num": 14}, {"id": "241", "num": 1}, {"id": "110501", "num": 1}]</x:v>
      </x:c>
      <x:c r="J5208" s="6" t="str">
        <x:v>https://raw.githubusercontent.com/Mar-7th/StarRailRes/dbe8cdfcfb0bf657b9fe1cf92d5537f118ccb487/index_new/cn/character_skill_trees.json</x:v>
      </x:c>
    </x:row>
    <x:row r="5209" ht="20" customHeight="1">
      <x:c r="A5209" s="6" t="str">
        <x:v>11006004_1</x:v>
      </x:c>
      <x:c r="B5209" s="6" t="str">
        <x:v>11006</x:v>
      </x:c>
      <x:c r="C5209" s="6" t="str">
        <x:v>11006004</x:v>
      </x:c>
      <x:c r="D5209" s="6" t="str"/>
      <x:c r="E5209" s="6" t="n">
        <x:v>1</x:v>
      </x:c>
      <x:c r="F5209" s="6" t="n">
        <x:v>0</x:v>
      </x:c>
      <x:c r="G5209" s="6" t="n">
        <x:v>0</x:v>
      </x:c>
      <x:c r="H5209" s="7" t="str"/>
      <x:c r="I5209" s="7" t="str">
        <x:v>[]</x:v>
      </x:c>
      <x:c r="J5209" s="6" t="str">
        <x:v>https://raw.githubusercontent.com/Mar-7th/StarRailRes/dbe8cdfcfb0bf657b9fe1cf92d5537f118ccb487/index_new/cn/character_skill_trees.json</x:v>
      </x:c>
    </x:row>
    <x:row r="5210" ht="38" customHeight="1">
      <x:c r="A5210" s="6" t="str">
        <x:v>11006004_2</x:v>
      </x:c>
      <x:c r="B5210" s="6" t="str">
        <x:v>11006</x:v>
      </x:c>
      <x:c r="C5210" s="6" t="str">
        <x:v>11006004</x:v>
      </x:c>
      <x:c r="D5210" s="6" t="str"/>
      <x:c r="E5210" s="6" t="n">
        <x:v>2</x:v>
      </x:c>
      <x:c r="F5210" s="6" t="n">
        <x:v>1</x:v>
      </x:c>
      <x:c r="G5210" s="6" t="n">
        <x:v>0</x:v>
      </x:c>
      <x:c r="H5210" s="7" t="str"/>
      <x:c r="I5210" s="7" t="str">
        <x:v>[{"id": "2", "num": 2500}, {"id": "112011", "num": 3}]</x:v>
      </x:c>
      <x:c r="J5210" s="6" t="str">
        <x:v>https://raw.githubusercontent.com/Mar-7th/StarRailRes/dbe8cdfcfb0bf657b9fe1cf92d5537f118ccb487/index_new/cn/character_skill_trees.json</x:v>
      </x:c>
    </x:row>
    <x:row r="5211" ht="38" customHeight="1">
      <x:c r="A5211" s="6" t="str">
        <x:v>11006004_3</x:v>
      </x:c>
      <x:c r="B5211" s="6" t="str">
        <x:v>11006</x:v>
      </x:c>
      <x:c r="C5211" s="6" t="str">
        <x:v>11006004</x:v>
      </x:c>
      <x:c r="D5211" s="6" t="str"/>
      <x:c r="E5211" s="6" t="n">
        <x:v>3</x:v>
      </x:c>
      <x:c r="F5211" s="6" t="n">
        <x:v>2</x:v>
      </x:c>
      <x:c r="G5211" s="6" t="n">
        <x:v>0</x:v>
      </x:c>
      <x:c r="H5211" s="7" t="str"/>
      <x:c r="I5211" s="7" t="str">
        <x:v>[{"id": "2", "num": 5000}, {"id": "110151", "num": 3}, {"id": "112011", "num": 6}]</x:v>
      </x:c>
      <x:c r="J5211" s="6" t="str">
        <x:v>https://raw.githubusercontent.com/Mar-7th/StarRailRes/dbe8cdfcfb0bf657b9fe1cf92d5537f118ccb487/index_new/cn/character_skill_trees.json</x:v>
      </x:c>
    </x:row>
    <x:row r="5212" ht="38" customHeight="1">
      <x:c r="A5212" s="6" t="str">
        <x:v>11006004_4</x:v>
      </x:c>
      <x:c r="B5212" s="6" t="str">
        <x:v>11006</x:v>
      </x:c>
      <x:c r="C5212" s="6" t="str">
        <x:v>11006004</x:v>
      </x:c>
      <x:c r="D5212" s="6" t="str"/>
      <x:c r="E5212" s="6" t="n">
        <x:v>4</x:v>
      </x:c>
      <x:c r="F5212" s="6" t="n">
        <x:v>3</x:v>
      </x:c>
      <x:c r="G5212" s="6" t="n">
        <x:v>0</x:v>
      </x:c>
      <x:c r="H5212" s="7" t="str"/>
      <x:c r="I5212" s="7" t="str">
        <x:v>[{"id": "2", "num": 10000}, {"id": "110152", "num": 3}, {"id": "112012", "num": 3}]</x:v>
      </x:c>
      <x:c r="J5212" s="6" t="str">
        <x:v>https://raw.githubusercontent.com/Mar-7th/StarRailRes/dbe8cdfcfb0bf657b9fe1cf92d5537f118ccb487/index_new/cn/character_skill_trees.json</x:v>
      </x:c>
    </x:row>
    <x:row r="5213" ht="38" customHeight="1">
      <x:c r="A5213" s="6" t="str">
        <x:v>11006004_5</x:v>
      </x:c>
      <x:c r="B5213" s="6" t="str">
        <x:v>11006</x:v>
      </x:c>
      <x:c r="C5213" s="6" t="str">
        <x:v>11006004</x:v>
      </x:c>
      <x:c r="D5213" s="6" t="str"/>
      <x:c r="E5213" s="6" t="n">
        <x:v>5</x:v>
      </x:c>
      <x:c r="F5213" s="6" t="n">
        <x:v>4</x:v>
      </x:c>
      <x:c r="G5213" s="6" t="n">
        <x:v>0</x:v>
      </x:c>
      <x:c r="H5213" s="7" t="str"/>
      <x:c r="I5213" s="7" t="str">
        <x:v>[{"id": "2", "num": 20000}, {"id": "110152", "num": 5}, {"id": "112012", "num": 4}]</x:v>
      </x:c>
      <x:c r="J5213" s="6" t="str">
        <x:v>https://raw.githubusercontent.com/Mar-7th/StarRailRes/dbe8cdfcfb0bf657b9fe1cf92d5537f118ccb487/index_new/cn/character_skill_trees.json</x:v>
      </x:c>
    </x:row>
    <x:row r="5214" ht="38" customHeight="1">
      <x:c r="A5214" s="6" t="str">
        <x:v>11006004_6</x:v>
      </x:c>
      <x:c r="B5214" s="6" t="str">
        <x:v>11006</x:v>
      </x:c>
      <x:c r="C5214" s="6" t="str">
        <x:v>11006004</x:v>
      </x:c>
      <x:c r="D5214" s="6" t="str"/>
      <x:c r="E5214" s="6" t="n">
        <x:v>6</x:v>
      </x:c>
      <x:c r="F5214" s="6" t="n">
        <x:v>4</x:v>
      </x:c>
      <x:c r="G5214" s="6" t="n">
        <x:v>0</x:v>
      </x:c>
      <x:c r="H5214" s="7" t="str"/>
      <x:c r="I5214" s="7" t="str">
        <x:v>[{"id": "2", "num": 30000}, {"id": "110152", "num": 7}, {"id": "112012", "num": 6}]</x:v>
      </x:c>
      <x:c r="J5214" s="6" t="str">
        <x:v>https://raw.githubusercontent.com/Mar-7th/StarRailRes/dbe8cdfcfb0bf657b9fe1cf92d5537f118ccb487/index_new/cn/character_skill_trees.json</x:v>
      </x:c>
    </x:row>
    <x:row r="5215" ht="38" customHeight="1">
      <x:c r="A5215" s="6" t="str">
        <x:v>11006004_7</x:v>
      </x:c>
      <x:c r="B5215" s="6" t="str">
        <x:v>11006</x:v>
      </x:c>
      <x:c r="C5215" s="6" t="str">
        <x:v>11006004</x:v>
      </x:c>
      <x:c r="D5215" s="6" t="str"/>
      <x:c r="E5215" s="6" t="n">
        <x:v>7</x:v>
      </x:c>
      <x:c r="F5215" s="6" t="n">
        <x:v>5</x:v>
      </x:c>
      <x:c r="G5215" s="6" t="n">
        <x:v>0</x:v>
      </x:c>
      <x:c r="H5215" s="7" t="str"/>
      <x:c r="I5215" s="7" t="str">
        <x:v>[{"id": "2", "num": 45000}, {"id": "110153", "num": 3}, {"id": "112013", "num": 3}]</x:v>
      </x:c>
      <x:c r="J5215" s="6" t="str">
        <x:v>https://raw.githubusercontent.com/Mar-7th/StarRailRes/dbe8cdfcfb0bf657b9fe1cf92d5537f118ccb487/index_new/cn/character_skill_trees.json</x:v>
      </x:c>
    </x:row>
    <x:row r="5216" ht="53" customHeight="1">
      <x:c r="A5216" s="6" t="str">
        <x:v>11006004_8</x:v>
      </x:c>
      <x:c r="B5216" s="6" t="str">
        <x:v>11006</x:v>
      </x:c>
      <x:c r="C5216" s="6" t="str">
        <x:v>11006004</x:v>
      </x:c>
      <x:c r="D5216" s="6" t="str"/>
      <x:c r="E5216" s="6" t="n">
        <x:v>8</x:v>
      </x:c>
      <x:c r="F5216" s="6" t="n">
        <x:v>5</x:v>
      </x:c>
      <x:c r="G5216" s="6" t="n">
        <x:v>0</x:v>
      </x:c>
      <x:c r="H5216" s="7" t="str"/>
      <x:c r="I5216" s="7" t="str">
        <x:v>[{"id": "2", "num": 80000}, {"id": "110153", "num": 5}, {"id": "110501", "num": 1}, {"id": "112013", "num": 4}]</x:v>
      </x:c>
      <x:c r="J5216" s="6" t="str">
        <x:v>https://raw.githubusercontent.com/Mar-7th/StarRailRes/dbe8cdfcfb0bf657b9fe1cf92d5537f118ccb487/index_new/cn/character_skill_trees.json</x:v>
      </x:c>
    </x:row>
    <x:row r="5217" ht="53" customHeight="1">
      <x:c r="A5217" s="6" t="str">
        <x:v>11006004_9</x:v>
      </x:c>
      <x:c r="B5217" s="6" t="str">
        <x:v>11006</x:v>
      </x:c>
      <x:c r="C5217" s="6" t="str">
        <x:v>11006004</x:v>
      </x:c>
      <x:c r="D5217" s="6" t="str"/>
      <x:c r="E5217" s="6" t="n">
        <x:v>9</x:v>
      </x:c>
      <x:c r="F5217" s="6" t="n">
        <x:v>6</x:v>
      </x:c>
      <x:c r="G5217" s="6" t="n">
        <x:v>0</x:v>
      </x:c>
      <x:c r="H5217" s="7" t="str"/>
      <x:c r="I5217" s="7" t="str">
        <x:v>[{"id": "2", "num": 160000}, {"id": "110153", "num": 8}, {"id": "241", "num": 1}, {"id": "110501", "num": 1}]</x:v>
      </x:c>
      <x:c r="J5217" s="6" t="str">
        <x:v>https://raw.githubusercontent.com/Mar-7th/StarRailRes/dbe8cdfcfb0bf657b9fe1cf92d5537f118ccb487/index_new/cn/character_skill_trees.json</x:v>
      </x:c>
    </x:row>
    <x:row r="5218" ht="53" customHeight="1">
      <x:c r="A5218" s="6" t="str">
        <x:v>11006004_10</x:v>
      </x:c>
      <x:c r="B5218" s="6" t="str">
        <x:v>11006</x:v>
      </x:c>
      <x:c r="C5218" s="6" t="str">
        <x:v>11006004</x:v>
      </x:c>
      <x:c r="D5218" s="6" t="str"/>
      <x:c r="E5218" s="6" t="n">
        <x:v>10</x:v>
      </x:c>
      <x:c r="F5218" s="6" t="n">
        <x:v>6</x:v>
      </x:c>
      <x:c r="G5218" s="6" t="n">
        <x:v>0</x:v>
      </x:c>
      <x:c r="H5218" s="7" t="str"/>
      <x:c r="I5218" s="7" t="str">
        <x:v>[{"id": "2", "num": 300000}, {"id": "110153", "num": 14}, {"id": "241", "num": 1}, {"id": "110501", "num": 1}]</x:v>
      </x:c>
      <x:c r="J5218" s="6" t="str">
        <x:v>https://raw.githubusercontent.com/Mar-7th/StarRailRes/dbe8cdfcfb0bf657b9fe1cf92d5537f118ccb487/index_new/cn/character_skill_trees.json</x:v>
      </x:c>
    </x:row>
    <x:row r="5219" ht="20" customHeight="1">
      <x:c r="A5219" s="6" t="str">
        <x:v>11006007_1</x:v>
      </x:c>
      <x:c r="B5219" s="6" t="str">
        <x:v>11006</x:v>
      </x:c>
      <x:c r="C5219" s="6" t="str">
        <x:v>11006007</x:v>
      </x:c>
      <x:c r="D5219" s="6" t="str"/>
      <x:c r="E5219" s="6" t="n">
        <x:v>1</x:v>
      </x:c>
      <x:c r="F5219" s="6" t="n">
        <x:v>0</x:v>
      </x:c>
      <x:c r="G5219" s="6" t="n">
        <x:v>0</x:v>
      </x:c>
      <x:c r="H5219" s="7" t="str"/>
      <x:c r="I5219" s="7" t="str">
        <x:v>[]</x:v>
      </x:c>
      <x:c r="J5219" s="6" t="str">
        <x:v>https://raw.githubusercontent.com/Mar-7th/StarRailRes/dbe8cdfcfb0bf657b9fe1cf92d5537f118ccb487/index_new/cn/character_skill_trees.json</x:v>
      </x:c>
    </x:row>
    <x:row r="5220" ht="38" customHeight="1">
      <x:c r="A5220" s="6" t="str">
        <x:v>11006101_1</x:v>
      </x:c>
      <x:c r="B5220" s="6" t="str">
        <x:v>11006</x:v>
      </x:c>
      <x:c r="C5220" s="6" t="str">
        <x:v>11006101</x:v>
      </x:c>
      <x:c r="D5220" s="6" t="str">
        <x:v>生成</x:v>
      </x:c>
      <x:c r="E5220" s="6" t="n">
        <x:v>1</x:v>
      </x:c>
      <x:c r="F5220" s="6" t="n">
        <x:v>2</x:v>
      </x:c>
      <x:c r="G5220" s="6" t="n">
        <x:v>0</x:v>
      </x:c>
      <x:c r="H5220" s="7" t="str">
        <x:v>【缺陷】的持续时间增加#1[i]回合。每当有敌方目标的弱点被击破时，银狼有#2[i]%的基础概率对该目标植入1个随机【缺陷】。</x:v>
      </x:c>
      <x:c r="I5220" s="7" t="str">
        <x:v>[{"id": "2", "num": 5000}, {"id": "110151", "num": 3}, {"id": "110501", "num": 1}]</x:v>
      </x:c>
      <x:c r="J5220" s="6" t="str">
        <x:v>https://raw.githubusercontent.com/Mar-7th/StarRailRes/dbe8cdfcfb0bf657b9fe1cf92d5537f118ccb487/index_new/cn/character_skill_trees.json</x:v>
      </x:c>
    </x:row>
    <x:row r="5221" ht="53" customHeight="1">
      <x:c r="A5221" s="6" t="str">
        <x:v>11006102_1</x:v>
      </x:c>
      <x:c r="B5221" s="6" t="str">
        <x:v>11006</x:v>
      </x:c>
      <x:c r="C5221" s="6" t="str">
        <x:v>11006102</x:v>
      </x:c>
      <x:c r="D5221" s="6" t="str">
        <x:v>注入</x:v>
      </x:c>
      <x:c r="E5221" s="6" t="n">
        <x:v>1</x:v>
      </x:c>
      <x:c r="F5221" s="6" t="n">
        <x:v>4</x:v>
      </x:c>
      <x:c r="G5221" s="6" t="n">
        <x:v>0</x:v>
      </x:c>
      <x:c r="H5221" s="7" t="str">
        <x:v>战斗开始时，立即恢复#1[i]点能量。银狼的回合开始时，自身恢复#2[i]点能量。</x:v>
      </x:c>
      <x:c r="I5221" s="7" t="str">
        <x:v>[{"id": "2", "num": 20000}, {"id": "110152", "num": 5}, {"id": "241", "num": 1}, {"id": "110501", "num": 1}]</x:v>
      </x:c>
      <x:c r="J5221" s="6" t="str">
        <x:v>https://raw.githubusercontent.com/Mar-7th/StarRailRes/dbe8cdfcfb0bf657b9fe1cf92d5537f118ccb487/index_new/cn/character_skill_trees.json</x:v>
      </x:c>
    </x:row>
    <x:row r="5222" ht="53" customHeight="1">
      <x:c r="A5222" s="6" t="str">
        <x:v>11006103_1</x:v>
      </x:c>
      <x:c r="B5222" s="6" t="str">
        <x:v>11006</x:v>
      </x:c>
      <x:c r="C5222" s="6" t="str">
        <x:v>11006103</x:v>
      </x:c>
      <x:c r="D5222" s="6" t="str">
        <x:v>旁注</x:v>
      </x:c>
      <x:c r="E5222" s="6" t="n">
        <x:v>1</x:v>
      </x:c>
      <x:c r="F5222" s="6" t="n">
        <x:v>6</x:v>
      </x:c>
      <x:c r="G5222" s="6" t="n">
        <x:v>0</x:v>
      </x:c>
      <x:c r="H5222" s="7" t="str">
        <x:v>银狼每拥有#1[i]%效果命中，则额外提高#2[i]%攻击力，最高不超过#3[i]%。</x:v>
      </x:c>
      <x:c r="I5222" s="7" t="str">
        <x:v>[{"id": "2", "num": 160000}, {"id": "110153", "num": 8}, {"id": "241", "num": 1}, {"id": "110501", "num": 1}]</x:v>
      </x:c>
      <x:c r="J5222" s="6" t="str">
        <x:v>https://raw.githubusercontent.com/Mar-7th/StarRailRes/dbe8cdfcfb0bf657b9fe1cf92d5537f118ccb487/index_new/cn/character_skill_trees.json</x:v>
      </x:c>
    </x:row>
    <x:row r="5223" ht="38" customHeight="1">
      <x:c r="A5223" s="6" t="str">
        <x:v>11006201_1</x:v>
      </x:c>
      <x:c r="B5223" s="6" t="str">
        <x:v>11006</x:v>
      </x:c>
      <x:c r="C5223" s="6" t="str">
        <x:v>11006201</x:v>
      </x:c>
      <x:c r="D5223" s="6" t="str">
        <x:v>攻击强化</x:v>
      </x:c>
      <x:c r="E5223" s="6" t="n">
        <x:v>1</x:v>
      </x:c>
      <x:c r="F5223" s="6" t="n">
        <x:v>0</x:v>
      </x:c>
      <x:c r="G5223" s="6" t="n">
        <x:v>1</x:v>
      </x:c>
      <x:c r="H5223" s="7" t="str"/>
      <x:c r="I5223" s="7" t="str">
        <x:v>[{"id": "2", "num": 2500}, {"id": "112011", "num": 2}]</x:v>
      </x:c>
      <x:c r="J5223" s="6" t="str">
        <x:v>https://raw.githubusercontent.com/Mar-7th/StarRailRes/dbe8cdfcfb0bf657b9fe1cf92d5537f118ccb487/index_new/cn/character_skill_trees.json</x:v>
      </x:c>
    </x:row>
    <x:row r="5224" ht="38" customHeight="1">
      <x:c r="A5224" s="6" t="str">
        <x:v>11006202_1</x:v>
      </x:c>
      <x:c r="B5224" s="6" t="str">
        <x:v>11006</x:v>
      </x:c>
      <x:c r="C5224" s="6" t="str">
        <x:v>11006202</x:v>
      </x:c>
      <x:c r="D5224" s="6" t="str">
        <x:v>效果命中强化</x:v>
      </x:c>
      <x:c r="E5224" s="6" t="n">
        <x:v>1</x:v>
      </x:c>
      <x:c r="F5224" s="6" t="n">
        <x:v>2</x:v>
      </x:c>
      <x:c r="G5224" s="6" t="n">
        <x:v>0</x:v>
      </x:c>
      <x:c r="H5224" s="7" t="str"/>
      <x:c r="I5224" s="7" t="str">
        <x:v>[{"id": "2", "num": 5000}, {"id": "110151", "num": 3}, {"id": "112011", "num": 6}]</x:v>
      </x:c>
      <x:c r="J5224" s="6" t="str">
        <x:v>https://raw.githubusercontent.com/Mar-7th/StarRailRes/dbe8cdfcfb0bf657b9fe1cf92d5537f118ccb487/index_new/cn/character_skill_trees.json</x:v>
      </x:c>
    </x:row>
    <x:row r="5225" ht="38" customHeight="1">
      <x:c r="A5225" s="6" t="str">
        <x:v>11006203_1</x:v>
      </x:c>
      <x:c r="B5225" s="6" t="str">
        <x:v>11006</x:v>
      </x:c>
      <x:c r="C5225" s="6" t="str">
        <x:v>11006203</x:v>
      </x:c>
      <x:c r="D5225" s="6" t="str">
        <x:v>攻击强化</x:v>
      </x:c>
      <x:c r="E5225" s="6" t="n">
        <x:v>1</x:v>
      </x:c>
      <x:c r="F5225" s="6" t="n">
        <x:v>3</x:v>
      </x:c>
      <x:c r="G5225" s="6" t="n">
        <x:v>0</x:v>
      </x:c>
      <x:c r="H5225" s="7" t="str"/>
      <x:c r="I5225" s="7" t="str">
        <x:v>[{"id": "2", "num": 10000}, {"id": "110152", "num": 3}, {"id": "112012", "num": 3}]</x:v>
      </x:c>
      <x:c r="J5225" s="6" t="str">
        <x:v>https://raw.githubusercontent.com/Mar-7th/StarRailRes/dbe8cdfcfb0bf657b9fe1cf92d5537f118ccb487/index_new/cn/character_skill_trees.json</x:v>
      </x:c>
    </x:row>
    <x:row r="5226" ht="38" customHeight="1">
      <x:c r="A5226" s="6" t="str">
        <x:v>11006204_1</x:v>
      </x:c>
      <x:c r="B5226" s="6" t="str">
        <x:v>11006</x:v>
      </x:c>
      <x:c r="C5226" s="6" t="str">
        <x:v>11006204</x:v>
      </x:c>
      <x:c r="D5226" s="6" t="str">
        <x:v>伤害强化•量子</x:v>
      </x:c>
      <x:c r="E5226" s="6" t="n">
        <x:v>1</x:v>
      </x:c>
      <x:c r="F5226" s="6" t="n">
        <x:v>3</x:v>
      </x:c>
      <x:c r="G5226" s="6" t="n">
        <x:v>0</x:v>
      </x:c>
      <x:c r="H5226" s="7" t="str"/>
      <x:c r="I5226" s="7" t="str">
        <x:v>[{"id": "2", "num": 10000}, {"id": "110152", "num": 3}, {"id": "112012", "num": 3}]</x:v>
      </x:c>
      <x:c r="J5226" s="6" t="str">
        <x:v>https://raw.githubusercontent.com/Mar-7th/StarRailRes/dbe8cdfcfb0bf657b9fe1cf92d5537f118ccb487/index_new/cn/character_skill_trees.json</x:v>
      </x:c>
    </x:row>
    <x:row r="5227" ht="38" customHeight="1">
      <x:c r="A5227" s="6" t="str">
        <x:v>11006205_1</x:v>
      </x:c>
      <x:c r="B5227" s="6" t="str">
        <x:v>11006</x:v>
      </x:c>
      <x:c r="C5227" s="6" t="str">
        <x:v>11006205</x:v>
      </x:c>
      <x:c r="D5227" s="6" t="str">
        <x:v>攻击强化</x:v>
      </x:c>
      <x:c r="E5227" s="6" t="n">
        <x:v>1</x:v>
      </x:c>
      <x:c r="F5227" s="6" t="n">
        <x:v>4</x:v>
      </x:c>
      <x:c r="G5227" s="6" t="n">
        <x:v>0</x:v>
      </x:c>
      <x:c r="H5227" s="7" t="str"/>
      <x:c r="I5227" s="7" t="str">
        <x:v>[{"id": "2", "num": 20000}, {"id": "110152", "num": 5}, {"id": "112012", "num": 4}]</x:v>
      </x:c>
      <x:c r="J5227" s="6" t="str">
        <x:v>https://raw.githubusercontent.com/Mar-7th/StarRailRes/dbe8cdfcfb0bf657b9fe1cf92d5537f118ccb487/index_new/cn/character_skill_trees.json</x:v>
      </x:c>
    </x:row>
    <x:row r="5228" ht="38" customHeight="1">
      <x:c r="A5228" s="6" t="str">
        <x:v>11006206_1</x:v>
      </x:c>
      <x:c r="B5228" s="6" t="str">
        <x:v>11006</x:v>
      </x:c>
      <x:c r="C5228" s="6" t="str">
        <x:v>11006206</x:v>
      </x:c>
      <x:c r="D5228" s="6" t="str">
        <x:v>效果命中强化</x:v>
      </x:c>
      <x:c r="E5228" s="6" t="n">
        <x:v>1</x:v>
      </x:c>
      <x:c r="F5228" s="6" t="n">
        <x:v>5</x:v>
      </x:c>
      <x:c r="G5228" s="6" t="n">
        <x:v>0</x:v>
      </x:c>
      <x:c r="H5228" s="7" t="str"/>
      <x:c r="I5228" s="7" t="str">
        <x:v>[{"id": "2", "num": 45000}, {"id": "110153", "num": 3}, {"id": "112013", "num": 3}]</x:v>
      </x:c>
      <x:c r="J5228" s="6" t="str">
        <x:v>https://raw.githubusercontent.com/Mar-7th/StarRailRes/dbe8cdfcfb0bf657b9fe1cf92d5537f118ccb487/index_new/cn/character_skill_trees.json</x:v>
      </x:c>
    </x:row>
    <x:row r="5229" ht="38" customHeight="1">
      <x:c r="A5229" s="6" t="str">
        <x:v>11006207_1</x:v>
      </x:c>
      <x:c r="B5229" s="6" t="str">
        <x:v>11006</x:v>
      </x:c>
      <x:c r="C5229" s="6" t="str">
        <x:v>11006207</x:v>
      </x:c>
      <x:c r="D5229" s="6" t="str">
        <x:v>攻击强化</x:v>
      </x:c>
      <x:c r="E5229" s="6" t="n">
        <x:v>1</x:v>
      </x:c>
      <x:c r="F5229" s="6" t="n">
        <x:v>5</x:v>
      </x:c>
      <x:c r="G5229" s="6" t="n">
        <x:v>0</x:v>
      </x:c>
      <x:c r="H5229" s="7" t="str"/>
      <x:c r="I5229" s="7" t="str">
        <x:v>[{"id": "2", "num": 45000}, {"id": "110153", "num": 3}, {"id": "112013", "num": 3}]</x:v>
      </x:c>
      <x:c r="J5229" s="6" t="str">
        <x:v>https://raw.githubusercontent.com/Mar-7th/StarRailRes/dbe8cdfcfb0bf657b9fe1cf92d5537f118ccb487/index_new/cn/character_skill_trees.json</x:v>
      </x:c>
    </x:row>
    <x:row r="5230" ht="38" customHeight="1">
      <x:c r="A5230" s="6" t="str">
        <x:v>11006208_1</x:v>
      </x:c>
      <x:c r="B5230" s="6" t="str">
        <x:v>11006</x:v>
      </x:c>
      <x:c r="C5230" s="6" t="str">
        <x:v>11006208</x:v>
      </x:c>
      <x:c r="D5230" s="6" t="str">
        <x:v>伤害强化•量子</x:v>
      </x:c>
      <x:c r="E5230" s="6" t="n">
        <x:v>1</x:v>
      </x:c>
      <x:c r="F5230" s="6" t="n">
        <x:v>6</x:v>
      </x:c>
      <x:c r="G5230" s="6" t="n">
        <x:v>0</x:v>
      </x:c>
      <x:c r="H5230" s="7" t="str"/>
      <x:c r="I5230" s="7" t="str">
        <x:v>[{"id": "2", "num": 160000}, {"id": "110153", "num": 8}, {"id": "112013", "num": 8}]</x:v>
      </x:c>
      <x:c r="J5230" s="6" t="str">
        <x:v>https://raw.githubusercontent.com/Mar-7th/StarRailRes/dbe8cdfcfb0bf657b9fe1cf92d5537f118ccb487/index_new/cn/character_skill_trees.json</x:v>
      </x:c>
    </x:row>
    <x:row r="5231" ht="38" customHeight="1">
      <x:c r="A5231" s="6" t="str">
        <x:v>11006209_1</x:v>
      </x:c>
      <x:c r="B5231" s="6" t="str">
        <x:v>11006</x:v>
      </x:c>
      <x:c r="C5231" s="6" t="str">
        <x:v>11006209</x:v>
      </x:c>
      <x:c r="D5231" s="6" t="str">
        <x:v>效果命中强化</x:v>
      </x:c>
      <x:c r="E5231" s="6" t="n">
        <x:v>1</x:v>
      </x:c>
      <x:c r="F5231" s="6" t="n">
        <x:v>0</x:v>
      </x:c>
      <x:c r="G5231" s="6" t="n">
        <x:v>75</x:v>
      </x:c>
      <x:c r="H5231" s="7" t="str"/>
      <x:c r="I5231" s="7" t="str">
        <x:v>[{"id": "2", "num": 160000}, {"id": "110153", "num": 8}, {"id": "112013", "num": 8}]</x:v>
      </x:c>
      <x:c r="J5231" s="6" t="str">
        <x:v>https://raw.githubusercontent.com/Mar-7th/StarRailRes/dbe8cdfcfb0bf657b9fe1cf92d5537f118ccb487/index_new/cn/character_skill_trees.json</x:v>
      </x:c>
    </x:row>
    <x:row r="5232" ht="38" customHeight="1">
      <x:c r="A5232" s="6" t="str">
        <x:v>11006210_1</x:v>
      </x:c>
      <x:c r="B5232" s="6" t="str">
        <x:v>11006</x:v>
      </x:c>
      <x:c r="C5232" s="6" t="str">
        <x:v>11006210</x:v>
      </x:c>
      <x:c r="D5232" s="6" t="str">
        <x:v>攻击强化</x:v>
      </x:c>
      <x:c r="E5232" s="6" t="n">
        <x:v>1</x:v>
      </x:c>
      <x:c r="F5232" s="6" t="n">
        <x:v>0</x:v>
      </x:c>
      <x:c r="G5232" s="6" t="n">
        <x:v>80</x:v>
      </x:c>
      <x:c r="H5232" s="7" t="str"/>
      <x:c r="I5232" s="7" t="str">
        <x:v>[{"id": "2", "num": 160000}, {"id": "110153", "num": 8}, {"id": "112013", "num": 8}]</x:v>
      </x:c>
      <x:c r="J5232" s="6" t="str">
        <x:v>https://raw.githubusercontent.com/Mar-7th/StarRailRes/dbe8cdfcfb0bf657b9fe1cf92d5537f118ccb487/index_new/cn/character_skill_trees.json</x:v>
      </x:c>
    </x:row>
    <x:row r="5233" ht="20" customHeight="1">
      <x:c r="A5233" s="6" t="str">
        <x:v>11102001_1</x:v>
      </x:c>
      <x:c r="B5233" s="6" t="str">
        <x:v>11102</x:v>
      </x:c>
      <x:c r="C5233" s="6" t="str">
        <x:v>11102001</x:v>
      </x:c>
      <x:c r="D5233" s="6" t="str"/>
      <x:c r="E5233" s="6" t="n">
        <x:v>1</x:v>
      </x:c>
      <x:c r="F5233" s="6" t="n">
        <x:v>0</x:v>
      </x:c>
      <x:c r="G5233" s="6" t="n">
        <x:v>0</x:v>
      </x:c>
      <x:c r="H5233" s="7" t="str"/>
      <x:c r="I5233" s="7" t="str">
        <x:v>[]</x:v>
      </x:c>
      <x:c r="J5233" s="6" t="str">
        <x:v>https://raw.githubusercontent.com/Mar-7th/StarRailRes/dbe8cdfcfb0bf657b9fe1cf92d5537f118ccb487/index_new/cn/character_skill_trees.json</x:v>
      </x:c>
    </x:row>
    <x:row r="5234" ht="38" customHeight="1">
      <x:c r="A5234" s="6" t="str">
        <x:v>11102001_2</x:v>
      </x:c>
      <x:c r="B5234" s="6" t="str">
        <x:v>11102</x:v>
      </x:c>
      <x:c r="C5234" s="6" t="str">
        <x:v>11102001</x:v>
      </x:c>
      <x:c r="D5234" s="6" t="str"/>
      <x:c r="E5234" s="6" t="n">
        <x:v>2</x:v>
      </x:c>
      <x:c r="F5234" s="6" t="n">
        <x:v>2</x:v>
      </x:c>
      <x:c r="G5234" s="6" t="n">
        <x:v>0</x:v>
      </x:c>
      <x:c r="H5234" s="7" t="str"/>
      <x:c r="I5234" s="7" t="str">
        <x:v>[{"id": "2", "num": 5000}, {"id": "110121", "num": 3}, {"id": "111011", "num": 6}]</x:v>
      </x:c>
      <x:c r="J5234" s="6" t="str">
        <x:v>https://raw.githubusercontent.com/Mar-7th/StarRailRes/dbe8cdfcfb0bf657b9fe1cf92d5537f118ccb487/index_new/cn/character_skill_trees.json</x:v>
      </x:c>
    </x:row>
    <x:row r="5235" ht="38" customHeight="1">
      <x:c r="A5235" s="6" t="str">
        <x:v>11102001_3</x:v>
      </x:c>
      <x:c r="B5235" s="6" t="str">
        <x:v>11102</x:v>
      </x:c>
      <x:c r="C5235" s="6" t="str">
        <x:v>11102001</x:v>
      </x:c>
      <x:c r="D5235" s="6" t="str"/>
      <x:c r="E5235" s="6" t="n">
        <x:v>3</x:v>
      </x:c>
      <x:c r="F5235" s="6" t="n">
        <x:v>3</x:v>
      </x:c>
      <x:c r="G5235" s="6" t="n">
        <x:v>0</x:v>
      </x:c>
      <x:c r="H5235" s="7" t="str"/>
      <x:c r="I5235" s="7" t="str">
        <x:v>[{"id": "2", "num": 10000}, {"id": "110122", "num": 3}, {"id": "111012", "num": 3}]</x:v>
      </x:c>
      <x:c r="J5235" s="6" t="str">
        <x:v>https://raw.githubusercontent.com/Mar-7th/StarRailRes/dbe8cdfcfb0bf657b9fe1cf92d5537f118ccb487/index_new/cn/character_skill_trees.json</x:v>
      </x:c>
    </x:row>
    <x:row r="5236" ht="38" customHeight="1">
      <x:c r="A5236" s="6" t="str">
        <x:v>11102001_4</x:v>
      </x:c>
      <x:c r="B5236" s="6" t="str">
        <x:v>11102</x:v>
      </x:c>
      <x:c r="C5236" s="6" t="str">
        <x:v>11102001</x:v>
      </x:c>
      <x:c r="D5236" s="6" t="str"/>
      <x:c r="E5236" s="6" t="n">
        <x:v>4</x:v>
      </x:c>
      <x:c r="F5236" s="6" t="n">
        <x:v>4</x:v>
      </x:c>
      <x:c r="G5236" s="6" t="n">
        <x:v>0</x:v>
      </x:c>
      <x:c r="H5236" s="7" t="str"/>
      <x:c r="I5236" s="7" t="str">
        <x:v>[{"id": "2", "num": 20000}, {"id": "110122", "num": 5}, {"id": "111012", "num": 4}]</x:v>
      </x:c>
      <x:c r="J5236" s="6" t="str">
        <x:v>https://raw.githubusercontent.com/Mar-7th/StarRailRes/dbe8cdfcfb0bf657b9fe1cf92d5537f118ccb487/index_new/cn/character_skill_trees.json</x:v>
      </x:c>
    </x:row>
    <x:row r="5237" ht="38" customHeight="1">
      <x:c r="A5237" s="6" t="str">
        <x:v>11102001_5</x:v>
      </x:c>
      <x:c r="B5237" s="6" t="str">
        <x:v>11102</x:v>
      </x:c>
      <x:c r="C5237" s="6" t="str">
        <x:v>11102001</x:v>
      </x:c>
      <x:c r="D5237" s="6" t="str"/>
      <x:c r="E5237" s="6" t="n">
        <x:v>5</x:v>
      </x:c>
      <x:c r="F5237" s="6" t="n">
        <x:v>5</x:v>
      </x:c>
      <x:c r="G5237" s="6" t="n">
        <x:v>0</x:v>
      </x:c>
      <x:c r="H5237" s="7" t="str"/>
      <x:c r="I5237" s="7" t="str">
        <x:v>[{"id": "2", "num": 45000}, {"id": "110123", "num": 3}, {"id": "111013", "num": 3}]</x:v>
      </x:c>
      <x:c r="J5237" s="6" t="str">
        <x:v>https://raw.githubusercontent.com/Mar-7th/StarRailRes/dbe8cdfcfb0bf657b9fe1cf92d5537f118ccb487/index_new/cn/character_skill_trees.json</x:v>
      </x:c>
    </x:row>
    <x:row r="5238" ht="38" customHeight="1">
      <x:c r="A5238" s="6" t="str">
        <x:v>11102001_6</x:v>
      </x:c>
      <x:c r="B5238" s="6" t="str">
        <x:v>11102</x:v>
      </x:c>
      <x:c r="C5238" s="6" t="str">
        <x:v>11102001</x:v>
      </x:c>
      <x:c r="D5238" s="6" t="str"/>
      <x:c r="E5238" s="6" t="n">
        <x:v>6</x:v>
      </x:c>
      <x:c r="F5238" s="6" t="n">
        <x:v>6</x:v>
      </x:c>
      <x:c r="G5238" s="6" t="n">
        <x:v>0</x:v>
      </x:c>
      <x:c r="H5238" s="7" t="str"/>
      <x:c r="I5238" s="7" t="str">
        <x:v>[{"id": "2", "num": 160000}, {"id": "110123", "num": 8}, {"id": "111013", "num": 4}]</x:v>
      </x:c>
      <x:c r="J5238" s="6" t="str">
        <x:v>https://raw.githubusercontent.com/Mar-7th/StarRailRes/dbe8cdfcfb0bf657b9fe1cf92d5537f118ccb487/index_new/cn/character_skill_trees.json</x:v>
      </x:c>
    </x:row>
    <x:row r="5239" ht="20" customHeight="1">
      <x:c r="A5239" s="6" t="str">
        <x:v>11102002_1</x:v>
      </x:c>
      <x:c r="B5239" s="6" t="str">
        <x:v>11102</x:v>
      </x:c>
      <x:c r="C5239" s="6" t="str">
        <x:v>11102002</x:v>
      </x:c>
      <x:c r="D5239" s="6" t="str"/>
      <x:c r="E5239" s="6" t="n">
        <x:v>1</x:v>
      </x:c>
      <x:c r="F5239" s="6" t="n">
        <x:v>0</x:v>
      </x:c>
      <x:c r="G5239" s="6" t="n">
        <x:v>0</x:v>
      </x:c>
      <x:c r="H5239" s="7" t="str"/>
      <x:c r="I5239" s="7" t="str">
        <x:v>[]</x:v>
      </x:c>
      <x:c r="J5239" s="6" t="str">
        <x:v>https://raw.githubusercontent.com/Mar-7th/StarRailRes/dbe8cdfcfb0bf657b9fe1cf92d5537f118ccb487/index_new/cn/character_skill_trees.json</x:v>
      </x:c>
    </x:row>
    <x:row r="5240" ht="38" customHeight="1">
      <x:c r="A5240" s="6" t="str">
        <x:v>11102002_2</x:v>
      </x:c>
      <x:c r="B5240" s="6" t="str">
        <x:v>11102</x:v>
      </x:c>
      <x:c r="C5240" s="6" t="str">
        <x:v>11102002</x:v>
      </x:c>
      <x:c r="D5240" s="6" t="str"/>
      <x:c r="E5240" s="6" t="n">
        <x:v>2</x:v>
      </x:c>
      <x:c r="F5240" s="6" t="n">
        <x:v>1</x:v>
      </x:c>
      <x:c r="G5240" s="6" t="n">
        <x:v>0</x:v>
      </x:c>
      <x:c r="H5240" s="7" t="str"/>
      <x:c r="I5240" s="7" t="str">
        <x:v>[{"id": "2", "num": 2500}, {"id": "111011", "num": 3}]</x:v>
      </x:c>
      <x:c r="J5240" s="6" t="str">
        <x:v>https://raw.githubusercontent.com/Mar-7th/StarRailRes/dbe8cdfcfb0bf657b9fe1cf92d5537f118ccb487/index_new/cn/character_skill_trees.json</x:v>
      </x:c>
    </x:row>
    <x:row r="5241" ht="38" customHeight="1">
      <x:c r="A5241" s="6" t="str">
        <x:v>11102002_3</x:v>
      </x:c>
      <x:c r="B5241" s="6" t="str">
        <x:v>11102</x:v>
      </x:c>
      <x:c r="C5241" s="6" t="str">
        <x:v>11102002</x:v>
      </x:c>
      <x:c r="D5241" s="6" t="str"/>
      <x:c r="E5241" s="6" t="n">
        <x:v>3</x:v>
      </x:c>
      <x:c r="F5241" s="6" t="n">
        <x:v>2</x:v>
      </x:c>
      <x:c r="G5241" s="6" t="n">
        <x:v>0</x:v>
      </x:c>
      <x:c r="H5241" s="7" t="str"/>
      <x:c r="I5241" s="7" t="str">
        <x:v>[{"id": "2", "num": 5000}, {"id": "110121", "num": 3}, {"id": "111011", "num": 6}]</x:v>
      </x:c>
      <x:c r="J5241" s="6" t="str">
        <x:v>https://raw.githubusercontent.com/Mar-7th/StarRailRes/dbe8cdfcfb0bf657b9fe1cf92d5537f118ccb487/index_new/cn/character_skill_trees.json</x:v>
      </x:c>
    </x:row>
    <x:row r="5242" ht="38" customHeight="1">
      <x:c r="A5242" s="6" t="str">
        <x:v>11102002_4</x:v>
      </x:c>
      <x:c r="B5242" s="6" t="str">
        <x:v>11102</x:v>
      </x:c>
      <x:c r="C5242" s="6" t="str">
        <x:v>11102002</x:v>
      </x:c>
      <x:c r="D5242" s="6" t="str"/>
      <x:c r="E5242" s="6" t="n">
        <x:v>4</x:v>
      </x:c>
      <x:c r="F5242" s="6" t="n">
        <x:v>3</x:v>
      </x:c>
      <x:c r="G5242" s="6" t="n">
        <x:v>0</x:v>
      </x:c>
      <x:c r="H5242" s="7" t="str"/>
      <x:c r="I5242" s="7" t="str">
        <x:v>[{"id": "2", "num": 10000}, {"id": "110122", "num": 3}, {"id": "111012", "num": 3}]</x:v>
      </x:c>
      <x:c r="J5242" s="6" t="str">
        <x:v>https://raw.githubusercontent.com/Mar-7th/StarRailRes/dbe8cdfcfb0bf657b9fe1cf92d5537f118ccb487/index_new/cn/character_skill_trees.json</x:v>
      </x:c>
    </x:row>
    <x:row r="5243" ht="38" customHeight="1">
      <x:c r="A5243" s="6" t="str">
        <x:v>11102002_5</x:v>
      </x:c>
      <x:c r="B5243" s="6" t="str">
        <x:v>11102</x:v>
      </x:c>
      <x:c r="C5243" s="6" t="str">
        <x:v>11102002</x:v>
      </x:c>
      <x:c r="D5243" s="6" t="str"/>
      <x:c r="E5243" s="6" t="n">
        <x:v>5</x:v>
      </x:c>
      <x:c r="F5243" s="6" t="n">
        <x:v>4</x:v>
      </x:c>
      <x:c r="G5243" s="6" t="n">
        <x:v>0</x:v>
      </x:c>
      <x:c r="H5243" s="7" t="str"/>
      <x:c r="I5243" s="7" t="str">
        <x:v>[{"id": "2", "num": 20000}, {"id": "110122", "num": 5}, {"id": "111012", "num": 4}]</x:v>
      </x:c>
      <x:c r="J5243" s="6" t="str">
        <x:v>https://raw.githubusercontent.com/Mar-7th/StarRailRes/dbe8cdfcfb0bf657b9fe1cf92d5537f118ccb487/index_new/cn/character_skill_trees.json</x:v>
      </x:c>
    </x:row>
    <x:row r="5244" ht="38" customHeight="1">
      <x:c r="A5244" s="6" t="str">
        <x:v>11102002_6</x:v>
      </x:c>
      <x:c r="B5244" s="6" t="str">
        <x:v>11102</x:v>
      </x:c>
      <x:c r="C5244" s="6" t="str">
        <x:v>11102002</x:v>
      </x:c>
      <x:c r="D5244" s="6" t="str"/>
      <x:c r="E5244" s="6" t="n">
        <x:v>6</x:v>
      </x:c>
      <x:c r="F5244" s="6" t="n">
        <x:v>4</x:v>
      </x:c>
      <x:c r="G5244" s="6" t="n">
        <x:v>0</x:v>
      </x:c>
      <x:c r="H5244" s="7" t="str"/>
      <x:c r="I5244" s="7" t="str">
        <x:v>[{"id": "2", "num": 30000}, {"id": "110122", "num": 7}, {"id": "111012", "num": 6}]</x:v>
      </x:c>
      <x:c r="J5244" s="6" t="str">
        <x:v>https://raw.githubusercontent.com/Mar-7th/StarRailRes/dbe8cdfcfb0bf657b9fe1cf92d5537f118ccb487/index_new/cn/character_skill_trees.json</x:v>
      </x:c>
    </x:row>
    <x:row r="5245" ht="38" customHeight="1">
      <x:c r="A5245" s="6" t="str">
        <x:v>11102002_7</x:v>
      </x:c>
      <x:c r="B5245" s="6" t="str">
        <x:v>11102</x:v>
      </x:c>
      <x:c r="C5245" s="6" t="str">
        <x:v>11102002</x:v>
      </x:c>
      <x:c r="D5245" s="6" t="str"/>
      <x:c r="E5245" s="6" t="n">
        <x:v>7</x:v>
      </x:c>
      <x:c r="F5245" s="6" t="n">
        <x:v>5</x:v>
      </x:c>
      <x:c r="G5245" s="6" t="n">
        <x:v>0</x:v>
      </x:c>
      <x:c r="H5245" s="7" t="str"/>
      <x:c r="I5245" s="7" t="str">
        <x:v>[{"id": "2", "num": 45000}, {"id": "110123", "num": 3}, {"id": "111013", "num": 3}]</x:v>
      </x:c>
      <x:c r="J5245" s="6" t="str">
        <x:v>https://raw.githubusercontent.com/Mar-7th/StarRailRes/dbe8cdfcfb0bf657b9fe1cf92d5537f118ccb487/index_new/cn/character_skill_trees.json</x:v>
      </x:c>
    </x:row>
    <x:row r="5246" ht="53" customHeight="1">
      <x:c r="A5246" s="6" t="str">
        <x:v>11102002_8</x:v>
      </x:c>
      <x:c r="B5246" s="6" t="str">
        <x:v>11102</x:v>
      </x:c>
      <x:c r="C5246" s="6" t="str">
        <x:v>11102002</x:v>
      </x:c>
      <x:c r="D5246" s="6" t="str"/>
      <x:c r="E5246" s="6" t="n">
        <x:v>8</x:v>
      </x:c>
      <x:c r="F5246" s="6" t="n">
        <x:v>5</x:v>
      </x:c>
      <x:c r="G5246" s="6" t="n">
        <x:v>0</x:v>
      </x:c>
      <x:c r="H5246" s="7" t="str"/>
      <x:c r="I5246" s="7" t="str">
        <x:v>[{"id": "2", "num": 80000}, {"id": "110123", "num": 5}, {"id": "110502", "num": 1}, {"id": "111013", "num": 4}]</x:v>
      </x:c>
      <x:c r="J5246" s="6" t="str">
        <x:v>https://raw.githubusercontent.com/Mar-7th/StarRailRes/dbe8cdfcfb0bf657b9fe1cf92d5537f118ccb487/index_new/cn/character_skill_trees.json</x:v>
      </x:c>
    </x:row>
    <x:row r="5247" ht="53" customHeight="1">
      <x:c r="A5247" s="6" t="str">
        <x:v>11102002_9</x:v>
      </x:c>
      <x:c r="B5247" s="6" t="str">
        <x:v>11102</x:v>
      </x:c>
      <x:c r="C5247" s="6" t="str">
        <x:v>11102002</x:v>
      </x:c>
      <x:c r="D5247" s="6" t="str"/>
      <x:c r="E5247" s="6" t="n">
        <x:v>9</x:v>
      </x:c>
      <x:c r="F5247" s="6" t="n">
        <x:v>6</x:v>
      </x:c>
      <x:c r="G5247" s="6" t="n">
        <x:v>0</x:v>
      </x:c>
      <x:c r="H5247" s="7" t="str"/>
      <x:c r="I5247" s="7" t="str">
        <x:v>[{"id": "2", "num": 160000}, {"id": "110123", "num": 8}, {"id": "241", "num": 1}, {"id": "110502", "num": 1}]</x:v>
      </x:c>
      <x:c r="J5247" s="6" t="str">
        <x:v>https://raw.githubusercontent.com/Mar-7th/StarRailRes/dbe8cdfcfb0bf657b9fe1cf92d5537f118ccb487/index_new/cn/character_skill_trees.json</x:v>
      </x:c>
    </x:row>
    <x:row r="5248" ht="53" customHeight="1">
      <x:c r="A5248" s="6" t="str">
        <x:v>11102002_10</x:v>
      </x:c>
      <x:c r="B5248" s="6" t="str">
        <x:v>11102</x:v>
      </x:c>
      <x:c r="C5248" s="6" t="str">
        <x:v>11102002</x:v>
      </x:c>
      <x:c r="D5248" s="6" t="str"/>
      <x:c r="E5248" s="6" t="n">
        <x:v>10</x:v>
      </x:c>
      <x:c r="F5248" s="6" t="n">
        <x:v>6</x:v>
      </x:c>
      <x:c r="G5248" s="6" t="n">
        <x:v>0</x:v>
      </x:c>
      <x:c r="H5248" s="7" t="str"/>
      <x:c r="I5248" s="7" t="str">
        <x:v>[{"id": "2", "num": 300000}, {"id": "110123", "num": 14}, {"id": "241", "num": 1}, {"id": "110502", "num": 1}]</x:v>
      </x:c>
      <x:c r="J5248" s="6" t="str">
        <x:v>https://raw.githubusercontent.com/Mar-7th/StarRailRes/dbe8cdfcfb0bf657b9fe1cf92d5537f118ccb487/index_new/cn/character_skill_trees.json</x:v>
      </x:c>
    </x:row>
    <x:row r="5249" ht="20" customHeight="1">
      <x:c r="A5249" s="6" t="str">
        <x:v>11102003_1</x:v>
      </x:c>
      <x:c r="B5249" s="6" t="str">
        <x:v>11102</x:v>
      </x:c>
      <x:c r="C5249" s="6" t="str">
        <x:v>11102003</x:v>
      </x:c>
      <x:c r="D5249" s="6" t="str"/>
      <x:c r="E5249" s="6" t="n">
        <x:v>1</x:v>
      </x:c>
      <x:c r="F5249" s="6" t="n">
        <x:v>0</x:v>
      </x:c>
      <x:c r="G5249" s="6" t="n">
        <x:v>0</x:v>
      </x:c>
      <x:c r="H5249" s="7" t="str"/>
      <x:c r="I5249" s="7" t="str">
        <x:v>[]</x:v>
      </x:c>
      <x:c r="J5249" s="6" t="str">
        <x:v>https://raw.githubusercontent.com/Mar-7th/StarRailRes/dbe8cdfcfb0bf657b9fe1cf92d5537f118ccb487/index_new/cn/character_skill_trees.json</x:v>
      </x:c>
    </x:row>
    <x:row r="5250" ht="38" customHeight="1">
      <x:c r="A5250" s="6" t="str">
        <x:v>11102003_2</x:v>
      </x:c>
      <x:c r="B5250" s="6" t="str">
        <x:v>11102</x:v>
      </x:c>
      <x:c r="C5250" s="6" t="str">
        <x:v>11102003</x:v>
      </x:c>
      <x:c r="D5250" s="6" t="str"/>
      <x:c r="E5250" s="6" t="n">
        <x:v>2</x:v>
      </x:c>
      <x:c r="F5250" s="6" t="n">
        <x:v>1</x:v>
      </x:c>
      <x:c r="G5250" s="6" t="n">
        <x:v>0</x:v>
      </x:c>
      <x:c r="H5250" s="7" t="str"/>
      <x:c r="I5250" s="7" t="str">
        <x:v>[{"id": "2", "num": 2500}, {"id": "111011", "num": 3}]</x:v>
      </x:c>
      <x:c r="J5250" s="6" t="str">
        <x:v>https://raw.githubusercontent.com/Mar-7th/StarRailRes/dbe8cdfcfb0bf657b9fe1cf92d5537f118ccb487/index_new/cn/character_skill_trees.json</x:v>
      </x:c>
    </x:row>
    <x:row r="5251" ht="38" customHeight="1">
      <x:c r="A5251" s="6" t="str">
        <x:v>11102003_3</x:v>
      </x:c>
      <x:c r="B5251" s="6" t="str">
        <x:v>11102</x:v>
      </x:c>
      <x:c r="C5251" s="6" t="str">
        <x:v>11102003</x:v>
      </x:c>
      <x:c r="D5251" s="6" t="str"/>
      <x:c r="E5251" s="6" t="n">
        <x:v>3</x:v>
      </x:c>
      <x:c r="F5251" s="6" t="n">
        <x:v>2</x:v>
      </x:c>
      <x:c r="G5251" s="6" t="n">
        <x:v>0</x:v>
      </x:c>
      <x:c r="H5251" s="7" t="str"/>
      <x:c r="I5251" s="7" t="str">
        <x:v>[{"id": "2", "num": 5000}, {"id": "110121", "num": 3}, {"id": "111011", "num": 6}]</x:v>
      </x:c>
      <x:c r="J5251" s="6" t="str">
        <x:v>https://raw.githubusercontent.com/Mar-7th/StarRailRes/dbe8cdfcfb0bf657b9fe1cf92d5537f118ccb487/index_new/cn/character_skill_trees.json</x:v>
      </x:c>
    </x:row>
    <x:row r="5252" ht="38" customHeight="1">
      <x:c r="A5252" s="6" t="str">
        <x:v>11102003_4</x:v>
      </x:c>
      <x:c r="B5252" s="6" t="str">
        <x:v>11102</x:v>
      </x:c>
      <x:c r="C5252" s="6" t="str">
        <x:v>11102003</x:v>
      </x:c>
      <x:c r="D5252" s="6" t="str"/>
      <x:c r="E5252" s="6" t="n">
        <x:v>4</x:v>
      </x:c>
      <x:c r="F5252" s="6" t="n">
        <x:v>3</x:v>
      </x:c>
      <x:c r="G5252" s="6" t="n">
        <x:v>0</x:v>
      </x:c>
      <x:c r="H5252" s="7" t="str"/>
      <x:c r="I5252" s="7" t="str">
        <x:v>[{"id": "2", "num": 10000}, {"id": "110122", "num": 3}, {"id": "111012", "num": 3}]</x:v>
      </x:c>
      <x:c r="J5252" s="6" t="str">
        <x:v>https://raw.githubusercontent.com/Mar-7th/StarRailRes/dbe8cdfcfb0bf657b9fe1cf92d5537f118ccb487/index_new/cn/character_skill_trees.json</x:v>
      </x:c>
    </x:row>
    <x:row r="5253" ht="38" customHeight="1">
      <x:c r="A5253" s="6" t="str">
        <x:v>11102003_5</x:v>
      </x:c>
      <x:c r="B5253" s="6" t="str">
        <x:v>11102</x:v>
      </x:c>
      <x:c r="C5253" s="6" t="str">
        <x:v>11102003</x:v>
      </x:c>
      <x:c r="D5253" s="6" t="str"/>
      <x:c r="E5253" s="6" t="n">
        <x:v>5</x:v>
      </x:c>
      <x:c r="F5253" s="6" t="n">
        <x:v>4</x:v>
      </x:c>
      <x:c r="G5253" s="6" t="n">
        <x:v>0</x:v>
      </x:c>
      <x:c r="H5253" s="7" t="str"/>
      <x:c r="I5253" s="7" t="str">
        <x:v>[{"id": "2", "num": 20000}, {"id": "110122", "num": 5}, {"id": "111012", "num": 4}]</x:v>
      </x:c>
      <x:c r="J5253" s="6" t="str">
        <x:v>https://raw.githubusercontent.com/Mar-7th/StarRailRes/dbe8cdfcfb0bf657b9fe1cf92d5537f118ccb487/index_new/cn/character_skill_trees.json</x:v>
      </x:c>
    </x:row>
    <x:row r="5254" ht="38" customHeight="1">
      <x:c r="A5254" s="6" t="str">
        <x:v>11102003_6</x:v>
      </x:c>
      <x:c r="B5254" s="6" t="str">
        <x:v>11102</x:v>
      </x:c>
      <x:c r="C5254" s="6" t="str">
        <x:v>11102003</x:v>
      </x:c>
      <x:c r="D5254" s="6" t="str"/>
      <x:c r="E5254" s="6" t="n">
        <x:v>6</x:v>
      </x:c>
      <x:c r="F5254" s="6" t="n">
        <x:v>4</x:v>
      </x:c>
      <x:c r="G5254" s="6" t="n">
        <x:v>0</x:v>
      </x:c>
      <x:c r="H5254" s="7" t="str"/>
      <x:c r="I5254" s="7" t="str">
        <x:v>[{"id": "2", "num": 30000}, {"id": "110122", "num": 7}, {"id": "111012", "num": 6}]</x:v>
      </x:c>
      <x:c r="J5254" s="6" t="str">
        <x:v>https://raw.githubusercontent.com/Mar-7th/StarRailRes/dbe8cdfcfb0bf657b9fe1cf92d5537f118ccb487/index_new/cn/character_skill_trees.json</x:v>
      </x:c>
    </x:row>
    <x:row r="5255" ht="38" customHeight="1">
      <x:c r="A5255" s="6" t="str">
        <x:v>11102003_7</x:v>
      </x:c>
      <x:c r="B5255" s="6" t="str">
        <x:v>11102</x:v>
      </x:c>
      <x:c r="C5255" s="6" t="str">
        <x:v>11102003</x:v>
      </x:c>
      <x:c r="D5255" s="6" t="str"/>
      <x:c r="E5255" s="6" t="n">
        <x:v>7</x:v>
      </x:c>
      <x:c r="F5255" s="6" t="n">
        <x:v>5</x:v>
      </x:c>
      <x:c r="G5255" s="6" t="n">
        <x:v>0</x:v>
      </x:c>
      <x:c r="H5255" s="7" t="str"/>
      <x:c r="I5255" s="7" t="str">
        <x:v>[{"id": "2", "num": 45000}, {"id": "110123", "num": 3}, {"id": "111013", "num": 3}]</x:v>
      </x:c>
      <x:c r="J5255" s="6" t="str">
        <x:v>https://raw.githubusercontent.com/Mar-7th/StarRailRes/dbe8cdfcfb0bf657b9fe1cf92d5537f118ccb487/index_new/cn/character_skill_trees.json</x:v>
      </x:c>
    </x:row>
    <x:row r="5256" ht="53" customHeight="1">
      <x:c r="A5256" s="6" t="str">
        <x:v>11102003_8</x:v>
      </x:c>
      <x:c r="B5256" s="6" t="str">
        <x:v>11102</x:v>
      </x:c>
      <x:c r="C5256" s="6" t="str">
        <x:v>11102003</x:v>
      </x:c>
      <x:c r="D5256" s="6" t="str"/>
      <x:c r="E5256" s="6" t="n">
        <x:v>8</x:v>
      </x:c>
      <x:c r="F5256" s="6" t="n">
        <x:v>5</x:v>
      </x:c>
      <x:c r="G5256" s="6" t="n">
        <x:v>0</x:v>
      </x:c>
      <x:c r="H5256" s="7" t="str"/>
      <x:c r="I5256" s="7" t="str">
        <x:v>[{"id": "2", "num": 80000}, {"id": "110123", "num": 5}, {"id": "110502", "num": 1}, {"id": "111013", "num": 4}]</x:v>
      </x:c>
      <x:c r="J5256" s="6" t="str">
        <x:v>https://raw.githubusercontent.com/Mar-7th/StarRailRes/dbe8cdfcfb0bf657b9fe1cf92d5537f118ccb487/index_new/cn/character_skill_trees.json</x:v>
      </x:c>
    </x:row>
    <x:row r="5257" ht="53" customHeight="1">
      <x:c r="A5257" s="6" t="str">
        <x:v>11102003_9</x:v>
      </x:c>
      <x:c r="B5257" s="6" t="str">
        <x:v>11102</x:v>
      </x:c>
      <x:c r="C5257" s="6" t="str">
        <x:v>11102003</x:v>
      </x:c>
      <x:c r="D5257" s="6" t="str"/>
      <x:c r="E5257" s="6" t="n">
        <x:v>9</x:v>
      </x:c>
      <x:c r="F5257" s="6" t="n">
        <x:v>6</x:v>
      </x:c>
      <x:c r="G5257" s="6" t="n">
        <x:v>0</x:v>
      </x:c>
      <x:c r="H5257" s="7" t="str"/>
      <x:c r="I5257" s="7" t="str">
        <x:v>[{"id": "2", "num": 160000}, {"id": "110123", "num": 8}, {"id": "241", "num": 1}, {"id": "110502", "num": 1}]</x:v>
      </x:c>
      <x:c r="J5257" s="6" t="str">
        <x:v>https://raw.githubusercontent.com/Mar-7th/StarRailRes/dbe8cdfcfb0bf657b9fe1cf92d5537f118ccb487/index_new/cn/character_skill_trees.json</x:v>
      </x:c>
    </x:row>
    <x:row r="5258" ht="53" customHeight="1">
      <x:c r="A5258" s="6" t="str">
        <x:v>11102003_10</x:v>
      </x:c>
      <x:c r="B5258" s="6" t="str">
        <x:v>11102</x:v>
      </x:c>
      <x:c r="C5258" s="6" t="str">
        <x:v>11102003</x:v>
      </x:c>
      <x:c r="D5258" s="6" t="str"/>
      <x:c r="E5258" s="6" t="n">
        <x:v>10</x:v>
      </x:c>
      <x:c r="F5258" s="6" t="n">
        <x:v>6</x:v>
      </x:c>
      <x:c r="G5258" s="6" t="n">
        <x:v>0</x:v>
      </x:c>
      <x:c r="H5258" s="7" t="str"/>
      <x:c r="I5258" s="7" t="str">
        <x:v>[{"id": "2", "num": 300000}, {"id": "110123", "num": 14}, {"id": "241", "num": 1}, {"id": "110502", "num": 1}]</x:v>
      </x:c>
      <x:c r="J5258" s="6" t="str">
        <x:v>https://raw.githubusercontent.com/Mar-7th/StarRailRes/dbe8cdfcfb0bf657b9fe1cf92d5537f118ccb487/index_new/cn/character_skill_trees.json</x:v>
      </x:c>
    </x:row>
    <x:row r="5259" ht="20" customHeight="1">
      <x:c r="A5259" s="6" t="str">
        <x:v>11102004_1</x:v>
      </x:c>
      <x:c r="B5259" s="6" t="str">
        <x:v>11102</x:v>
      </x:c>
      <x:c r="C5259" s="6" t="str">
        <x:v>11102004</x:v>
      </x:c>
      <x:c r="D5259" s="6" t="str"/>
      <x:c r="E5259" s="6" t="n">
        <x:v>1</x:v>
      </x:c>
      <x:c r="F5259" s="6" t="n">
        <x:v>0</x:v>
      </x:c>
      <x:c r="G5259" s="6" t="n">
        <x:v>0</x:v>
      </x:c>
      <x:c r="H5259" s="7" t="str"/>
      <x:c r="I5259" s="7" t="str">
        <x:v>[]</x:v>
      </x:c>
      <x:c r="J5259" s="6" t="str">
        <x:v>https://raw.githubusercontent.com/Mar-7th/StarRailRes/dbe8cdfcfb0bf657b9fe1cf92d5537f118ccb487/index_new/cn/character_skill_trees.json</x:v>
      </x:c>
    </x:row>
    <x:row r="5260" ht="38" customHeight="1">
      <x:c r="A5260" s="6" t="str">
        <x:v>11102004_2</x:v>
      </x:c>
      <x:c r="B5260" s="6" t="str">
        <x:v>11102</x:v>
      </x:c>
      <x:c r="C5260" s="6" t="str">
        <x:v>11102004</x:v>
      </x:c>
      <x:c r="D5260" s="6" t="str"/>
      <x:c r="E5260" s="6" t="n">
        <x:v>2</x:v>
      </x:c>
      <x:c r="F5260" s="6" t="n">
        <x:v>1</x:v>
      </x:c>
      <x:c r="G5260" s="6" t="n">
        <x:v>0</x:v>
      </x:c>
      <x:c r="H5260" s="7" t="str"/>
      <x:c r="I5260" s="7" t="str">
        <x:v>[{"id": "2", "num": 2500}, {"id": "111011", "num": 3}]</x:v>
      </x:c>
      <x:c r="J5260" s="6" t="str">
        <x:v>https://raw.githubusercontent.com/Mar-7th/StarRailRes/dbe8cdfcfb0bf657b9fe1cf92d5537f118ccb487/index_new/cn/character_skill_trees.json</x:v>
      </x:c>
    </x:row>
    <x:row r="5261" ht="38" customHeight="1">
      <x:c r="A5261" s="6" t="str">
        <x:v>11102004_3</x:v>
      </x:c>
      <x:c r="B5261" s="6" t="str">
        <x:v>11102</x:v>
      </x:c>
      <x:c r="C5261" s="6" t="str">
        <x:v>11102004</x:v>
      </x:c>
      <x:c r="D5261" s="6" t="str"/>
      <x:c r="E5261" s="6" t="n">
        <x:v>3</x:v>
      </x:c>
      <x:c r="F5261" s="6" t="n">
        <x:v>2</x:v>
      </x:c>
      <x:c r="G5261" s="6" t="n">
        <x:v>0</x:v>
      </x:c>
      <x:c r="H5261" s="7" t="str"/>
      <x:c r="I5261" s="7" t="str">
        <x:v>[{"id": "2", "num": 5000}, {"id": "110121", "num": 3}, {"id": "111011", "num": 6}]</x:v>
      </x:c>
      <x:c r="J5261" s="6" t="str">
        <x:v>https://raw.githubusercontent.com/Mar-7th/StarRailRes/dbe8cdfcfb0bf657b9fe1cf92d5537f118ccb487/index_new/cn/character_skill_trees.json</x:v>
      </x:c>
    </x:row>
    <x:row r="5262" ht="38" customHeight="1">
      <x:c r="A5262" s="6" t="str">
        <x:v>11102004_4</x:v>
      </x:c>
      <x:c r="B5262" s="6" t="str">
        <x:v>11102</x:v>
      </x:c>
      <x:c r="C5262" s="6" t="str">
        <x:v>11102004</x:v>
      </x:c>
      <x:c r="D5262" s="6" t="str"/>
      <x:c r="E5262" s="6" t="n">
        <x:v>4</x:v>
      </x:c>
      <x:c r="F5262" s="6" t="n">
        <x:v>3</x:v>
      </x:c>
      <x:c r="G5262" s="6" t="n">
        <x:v>0</x:v>
      </x:c>
      <x:c r="H5262" s="7" t="str"/>
      <x:c r="I5262" s="7" t="str">
        <x:v>[{"id": "2", "num": 10000}, {"id": "110122", "num": 3}, {"id": "111012", "num": 3}]</x:v>
      </x:c>
      <x:c r="J5262" s="6" t="str">
        <x:v>https://raw.githubusercontent.com/Mar-7th/StarRailRes/dbe8cdfcfb0bf657b9fe1cf92d5537f118ccb487/index_new/cn/character_skill_trees.json</x:v>
      </x:c>
    </x:row>
    <x:row r="5263" ht="38" customHeight="1">
      <x:c r="A5263" s="6" t="str">
        <x:v>11102004_5</x:v>
      </x:c>
      <x:c r="B5263" s="6" t="str">
        <x:v>11102</x:v>
      </x:c>
      <x:c r="C5263" s="6" t="str">
        <x:v>11102004</x:v>
      </x:c>
      <x:c r="D5263" s="6" t="str"/>
      <x:c r="E5263" s="6" t="n">
        <x:v>5</x:v>
      </x:c>
      <x:c r="F5263" s="6" t="n">
        <x:v>4</x:v>
      </x:c>
      <x:c r="G5263" s="6" t="n">
        <x:v>0</x:v>
      </x:c>
      <x:c r="H5263" s="7" t="str"/>
      <x:c r="I5263" s="7" t="str">
        <x:v>[{"id": "2", "num": 20000}, {"id": "110122", "num": 5}, {"id": "111012", "num": 4}]</x:v>
      </x:c>
      <x:c r="J5263" s="6" t="str">
        <x:v>https://raw.githubusercontent.com/Mar-7th/StarRailRes/dbe8cdfcfb0bf657b9fe1cf92d5537f118ccb487/index_new/cn/character_skill_trees.json</x:v>
      </x:c>
    </x:row>
    <x:row r="5264" ht="38" customHeight="1">
      <x:c r="A5264" s="6" t="str">
        <x:v>11102004_6</x:v>
      </x:c>
      <x:c r="B5264" s="6" t="str">
        <x:v>11102</x:v>
      </x:c>
      <x:c r="C5264" s="6" t="str">
        <x:v>11102004</x:v>
      </x:c>
      <x:c r="D5264" s="6" t="str"/>
      <x:c r="E5264" s="6" t="n">
        <x:v>6</x:v>
      </x:c>
      <x:c r="F5264" s="6" t="n">
        <x:v>4</x:v>
      </x:c>
      <x:c r="G5264" s="6" t="n">
        <x:v>0</x:v>
      </x:c>
      <x:c r="H5264" s="7" t="str"/>
      <x:c r="I5264" s="7" t="str">
        <x:v>[{"id": "2", "num": 30000}, {"id": "110122", "num": 7}, {"id": "111012", "num": 6}]</x:v>
      </x:c>
      <x:c r="J5264" s="6" t="str">
        <x:v>https://raw.githubusercontent.com/Mar-7th/StarRailRes/dbe8cdfcfb0bf657b9fe1cf92d5537f118ccb487/index_new/cn/character_skill_trees.json</x:v>
      </x:c>
    </x:row>
    <x:row r="5265" ht="38" customHeight="1">
      <x:c r="A5265" s="6" t="str">
        <x:v>11102004_7</x:v>
      </x:c>
      <x:c r="B5265" s="6" t="str">
        <x:v>11102</x:v>
      </x:c>
      <x:c r="C5265" s="6" t="str">
        <x:v>11102004</x:v>
      </x:c>
      <x:c r="D5265" s="6" t="str"/>
      <x:c r="E5265" s="6" t="n">
        <x:v>7</x:v>
      </x:c>
      <x:c r="F5265" s="6" t="n">
        <x:v>5</x:v>
      </x:c>
      <x:c r="G5265" s="6" t="n">
        <x:v>0</x:v>
      </x:c>
      <x:c r="H5265" s="7" t="str"/>
      <x:c r="I5265" s="7" t="str">
        <x:v>[{"id": "2", "num": 45000}, {"id": "110123", "num": 3}, {"id": "111013", "num": 3}]</x:v>
      </x:c>
      <x:c r="J5265" s="6" t="str">
        <x:v>https://raw.githubusercontent.com/Mar-7th/StarRailRes/dbe8cdfcfb0bf657b9fe1cf92d5537f118ccb487/index_new/cn/character_skill_trees.json</x:v>
      </x:c>
    </x:row>
    <x:row r="5266" ht="53" customHeight="1">
      <x:c r="A5266" s="6" t="str">
        <x:v>11102004_8</x:v>
      </x:c>
      <x:c r="B5266" s="6" t="str">
        <x:v>11102</x:v>
      </x:c>
      <x:c r="C5266" s="6" t="str">
        <x:v>11102004</x:v>
      </x:c>
      <x:c r="D5266" s="6" t="str"/>
      <x:c r="E5266" s="6" t="n">
        <x:v>8</x:v>
      </x:c>
      <x:c r="F5266" s="6" t="n">
        <x:v>5</x:v>
      </x:c>
      <x:c r="G5266" s="6" t="n">
        <x:v>0</x:v>
      </x:c>
      <x:c r="H5266" s="7" t="str"/>
      <x:c r="I5266" s="7" t="str">
        <x:v>[{"id": "2", "num": 80000}, {"id": "110123", "num": 5}, {"id": "110502", "num": 1}, {"id": "111013", "num": 4}]</x:v>
      </x:c>
      <x:c r="J5266" s="6" t="str">
        <x:v>https://raw.githubusercontent.com/Mar-7th/StarRailRes/dbe8cdfcfb0bf657b9fe1cf92d5537f118ccb487/index_new/cn/character_skill_trees.json</x:v>
      </x:c>
    </x:row>
    <x:row r="5267" ht="53" customHeight="1">
      <x:c r="A5267" s="6" t="str">
        <x:v>11102004_9</x:v>
      </x:c>
      <x:c r="B5267" s="6" t="str">
        <x:v>11102</x:v>
      </x:c>
      <x:c r="C5267" s="6" t="str">
        <x:v>11102004</x:v>
      </x:c>
      <x:c r="D5267" s="6" t="str"/>
      <x:c r="E5267" s="6" t="n">
        <x:v>9</x:v>
      </x:c>
      <x:c r="F5267" s="6" t="n">
        <x:v>6</x:v>
      </x:c>
      <x:c r="G5267" s="6" t="n">
        <x:v>0</x:v>
      </x:c>
      <x:c r="H5267" s="7" t="str"/>
      <x:c r="I5267" s="7" t="str">
        <x:v>[{"id": "2", "num": 160000}, {"id": "110123", "num": 8}, {"id": "241", "num": 1}, {"id": "110502", "num": 1}]</x:v>
      </x:c>
      <x:c r="J5267" s="6" t="str">
        <x:v>https://raw.githubusercontent.com/Mar-7th/StarRailRes/dbe8cdfcfb0bf657b9fe1cf92d5537f118ccb487/index_new/cn/character_skill_trees.json</x:v>
      </x:c>
    </x:row>
    <x:row r="5268" ht="53" customHeight="1">
      <x:c r="A5268" s="6" t="str">
        <x:v>11102004_10</x:v>
      </x:c>
      <x:c r="B5268" s="6" t="str">
        <x:v>11102</x:v>
      </x:c>
      <x:c r="C5268" s="6" t="str">
        <x:v>11102004</x:v>
      </x:c>
      <x:c r="D5268" s="6" t="str"/>
      <x:c r="E5268" s="6" t="n">
        <x:v>10</x:v>
      </x:c>
      <x:c r="F5268" s="6" t="n">
        <x:v>6</x:v>
      </x:c>
      <x:c r="G5268" s="6" t="n">
        <x:v>0</x:v>
      </x:c>
      <x:c r="H5268" s="7" t="str"/>
      <x:c r="I5268" s="7" t="str">
        <x:v>[{"id": "2", "num": 300000}, {"id": "110123", "num": 14}, {"id": "241", "num": 1}, {"id": "110502", "num": 1}]</x:v>
      </x:c>
      <x:c r="J5268" s="6" t="str">
        <x:v>https://raw.githubusercontent.com/Mar-7th/StarRailRes/dbe8cdfcfb0bf657b9fe1cf92d5537f118ccb487/index_new/cn/character_skill_trees.json</x:v>
      </x:c>
    </x:row>
    <x:row r="5269" ht="20" customHeight="1">
      <x:c r="A5269" s="6" t="str">
        <x:v>11102007_1</x:v>
      </x:c>
      <x:c r="B5269" s="6" t="str">
        <x:v>11102</x:v>
      </x:c>
      <x:c r="C5269" s="6" t="str">
        <x:v>11102007</x:v>
      </x:c>
      <x:c r="D5269" s="6" t="str"/>
      <x:c r="E5269" s="6" t="n">
        <x:v>1</x:v>
      </x:c>
      <x:c r="F5269" s="6" t="n">
        <x:v>0</x:v>
      </x:c>
      <x:c r="G5269" s="6" t="n">
        <x:v>0</x:v>
      </x:c>
      <x:c r="H5269" s="7" t="str"/>
      <x:c r="I5269" s="7" t="str">
        <x:v>[]</x:v>
      </x:c>
      <x:c r="J5269" s="6" t="str">
        <x:v>https://raw.githubusercontent.com/Mar-7th/StarRailRes/dbe8cdfcfb0bf657b9fe1cf92d5537f118ccb487/index_new/cn/character_skill_trees.json</x:v>
      </x:c>
    </x:row>
    <x:row r="5270" ht="38" customHeight="1">
      <x:c r="A5270" s="6" t="str">
        <x:v>11102101_1</x:v>
      </x:c>
      <x:c r="B5270" s="6" t="str">
        <x:v>11102</x:v>
      </x:c>
      <x:c r="C5270" s="6" t="str">
        <x:v>11102101</x:v>
      </x:c>
      <x:c r="D5270" s="6" t="str">
        <x:v>夜行</x:v>
      </x:c>
      <x:c r="E5270" s="6" t="n">
        <x:v>1</x:v>
      </x:c>
      <x:c r="F5270" s="6" t="n">
        <x:v>2</x:v>
      </x:c>
      <x:c r="G5270" s="6" t="n">
        <x:v>0</x:v>
      </x:c>
      <x:c r="H5270" s="7" t="str">
        <x:v>消灭敌方目标时，使自身造成的伤害提高#1[i]%，该效果最多叠加#2[i]层，持续#3[i]回合。</x:v>
      </x:c>
      <x:c r="I5270" s="7" t="str">
        <x:v>[{"id": "2", "num": 5000}, {"id": "110121", "num": 3}, {"id": "110502", "num": 1}]</x:v>
      </x:c>
      <x:c r="J5270" s="6" t="str">
        <x:v>https://raw.githubusercontent.com/Mar-7th/StarRailRes/dbe8cdfcfb0bf657b9fe1cf92d5537f118ccb487/index_new/cn/character_skill_trees.json</x:v>
      </x:c>
    </x:row>
    <x:row r="5271" ht="53" customHeight="1">
      <x:c r="A5271" s="6" t="str">
        <x:v>11102102_1</x:v>
      </x:c>
      <x:c r="B5271" s="6" t="str">
        <x:v>11102</x:v>
      </x:c>
      <x:c r="C5271" s="6" t="str">
        <x:v>11102102</x:v>
      </x:c>
      <x:c r="D5271" s="6" t="str">
        <x:v>割裂</x:v>
      </x:c>
      <x:c r="E5271" s="6" t="n">
        <x:v>1</x:v>
      </x:c>
      <x:c r="F5271" s="6" t="n">
        <x:v>4</x:v>
      </x:c>
      <x:c r="G5271" s="6" t="n">
        <x:v>0</x:v>
      </x:c>
      <x:c r="H5271" s="7" t="str">
        <x:v>增幅状态下希儿的量子属性抗性穿透提高#1[i]%。</x:v>
      </x:c>
      <x:c r="I5271" s="7" t="str">
        <x:v>[{"id": "2", "num": 20000}, {"id": "110122", "num": 5}, {"id": "241", "num": 1}, {"id": "110502", "num": 1}]</x:v>
      </x:c>
      <x:c r="J5271" s="6" t="str">
        <x:v>https://raw.githubusercontent.com/Mar-7th/StarRailRes/dbe8cdfcfb0bf657b9fe1cf92d5537f118ccb487/index_new/cn/character_skill_trees.json</x:v>
      </x:c>
    </x:row>
    <x:row r="5272" ht="53" customHeight="1">
      <x:c r="A5272" s="6" t="str">
        <x:v>11102103_1</x:v>
      </x:c>
      <x:c r="B5272" s="6" t="str">
        <x:v>11102</x:v>
      </x:c>
      <x:c r="C5272" s="6" t="str">
        <x:v>11102103</x:v>
      </x:c>
      <x:c r="D5272" s="6" t="str">
        <x:v>涟漪</x:v>
      </x:c>
      <x:c r="E5272" s="6" t="n">
        <x:v>1</x:v>
      </x:c>
      <x:c r="F5272" s="6" t="n">
        <x:v>6</x:v>
      </x:c>
      <x:c r="G5272" s="6" t="n">
        <x:v>0</x:v>
      </x:c>
      <x:c r="H5272" s="7" t="str">
        <x:v>施放普攻后，希儿的下一次行动提前#1[i]%。</x:v>
      </x:c>
      <x:c r="I5272" s="7" t="str">
        <x:v>[{"id": "2", "num": 160000}, {"id": "110123", "num": 8}, {"id": "241", "num": 1}, {"id": "110502", "num": 1}]</x:v>
      </x:c>
      <x:c r="J5272" s="6" t="str">
        <x:v>https://raw.githubusercontent.com/Mar-7th/StarRailRes/dbe8cdfcfb0bf657b9fe1cf92d5537f118ccb487/index_new/cn/character_skill_trees.json</x:v>
      </x:c>
    </x:row>
    <x:row r="5273" ht="38" customHeight="1">
      <x:c r="A5273" s="6" t="str">
        <x:v>11102201_1</x:v>
      </x:c>
      <x:c r="B5273" s="6" t="str">
        <x:v>11102</x:v>
      </x:c>
      <x:c r="C5273" s="6" t="str">
        <x:v>11102201</x:v>
      </x:c>
      <x:c r="D5273" s="6" t="str">
        <x:v>攻击强化</x:v>
      </x:c>
      <x:c r="E5273" s="6" t="n">
        <x:v>1</x:v>
      </x:c>
      <x:c r="F5273" s="6" t="n">
        <x:v>0</x:v>
      </x:c>
      <x:c r="G5273" s="6" t="n">
        <x:v>1</x:v>
      </x:c>
      <x:c r="H5273" s="7" t="str"/>
      <x:c r="I5273" s="7" t="str">
        <x:v>[{"id": "2", "num": 2500}, {"id": "111011", "num": 2}]</x:v>
      </x:c>
      <x:c r="J5273" s="6" t="str">
        <x:v>https://raw.githubusercontent.com/Mar-7th/StarRailRes/dbe8cdfcfb0bf657b9fe1cf92d5537f118ccb487/index_new/cn/character_skill_trees.json</x:v>
      </x:c>
    </x:row>
    <x:row r="5274" ht="38" customHeight="1">
      <x:c r="A5274" s="6" t="str">
        <x:v>11102202_1</x:v>
      </x:c>
      <x:c r="B5274" s="6" t="str">
        <x:v>11102</x:v>
      </x:c>
      <x:c r="C5274" s="6" t="str">
        <x:v>11102202</x:v>
      </x:c>
      <x:c r="D5274" s="6" t="str">
        <x:v>暴击伤害强化</x:v>
      </x:c>
      <x:c r="E5274" s="6" t="n">
        <x:v>1</x:v>
      </x:c>
      <x:c r="F5274" s="6" t="n">
        <x:v>2</x:v>
      </x:c>
      <x:c r="G5274" s="6" t="n">
        <x:v>0</x:v>
      </x:c>
      <x:c r="H5274" s="7" t="str"/>
      <x:c r="I5274" s="7" t="str">
        <x:v>[{"id": "2", "num": 5000}, {"id": "110121", "num": 3}, {"id": "111011", "num": 6}]</x:v>
      </x:c>
      <x:c r="J5274" s="6" t="str">
        <x:v>https://raw.githubusercontent.com/Mar-7th/StarRailRes/dbe8cdfcfb0bf657b9fe1cf92d5537f118ccb487/index_new/cn/character_skill_trees.json</x:v>
      </x:c>
    </x:row>
    <x:row r="5275" ht="38" customHeight="1">
      <x:c r="A5275" s="6" t="str">
        <x:v>11102203_1</x:v>
      </x:c>
      <x:c r="B5275" s="6" t="str">
        <x:v>11102</x:v>
      </x:c>
      <x:c r="C5275" s="6" t="str">
        <x:v>11102203</x:v>
      </x:c>
      <x:c r="D5275" s="6" t="str">
        <x:v>攻击强化</x:v>
      </x:c>
      <x:c r="E5275" s="6" t="n">
        <x:v>1</x:v>
      </x:c>
      <x:c r="F5275" s="6" t="n">
        <x:v>3</x:v>
      </x:c>
      <x:c r="G5275" s="6" t="n">
        <x:v>0</x:v>
      </x:c>
      <x:c r="H5275" s="7" t="str"/>
      <x:c r="I5275" s="7" t="str">
        <x:v>[{"id": "2", "num": 10000}, {"id": "110122", "num": 3}, {"id": "111012", "num": 3}]</x:v>
      </x:c>
      <x:c r="J5275" s="6" t="str">
        <x:v>https://raw.githubusercontent.com/Mar-7th/StarRailRes/dbe8cdfcfb0bf657b9fe1cf92d5537f118ccb487/index_new/cn/character_skill_trees.json</x:v>
      </x:c>
    </x:row>
    <x:row r="5276" ht="38" customHeight="1">
      <x:c r="A5276" s="6" t="str">
        <x:v>11102204_1</x:v>
      </x:c>
      <x:c r="B5276" s="6" t="str">
        <x:v>11102</x:v>
      </x:c>
      <x:c r="C5276" s="6" t="str">
        <x:v>11102204</x:v>
      </x:c>
      <x:c r="D5276" s="6" t="str">
        <x:v>防御强化</x:v>
      </x:c>
      <x:c r="E5276" s="6" t="n">
        <x:v>1</x:v>
      </x:c>
      <x:c r="F5276" s="6" t="n">
        <x:v>3</x:v>
      </x:c>
      <x:c r="G5276" s="6" t="n">
        <x:v>0</x:v>
      </x:c>
      <x:c r="H5276" s="7" t="str"/>
      <x:c r="I5276" s="7" t="str">
        <x:v>[{"id": "2", "num": 10000}, {"id": "110122", "num": 3}, {"id": "111012", "num": 3}]</x:v>
      </x:c>
      <x:c r="J5276" s="6" t="str">
        <x:v>https://raw.githubusercontent.com/Mar-7th/StarRailRes/dbe8cdfcfb0bf657b9fe1cf92d5537f118ccb487/index_new/cn/character_skill_trees.json</x:v>
      </x:c>
    </x:row>
    <x:row r="5277" ht="38" customHeight="1">
      <x:c r="A5277" s="6" t="str">
        <x:v>11102205_1</x:v>
      </x:c>
      <x:c r="B5277" s="6" t="str">
        <x:v>11102</x:v>
      </x:c>
      <x:c r="C5277" s="6" t="str">
        <x:v>11102205</x:v>
      </x:c>
      <x:c r="D5277" s="6" t="str">
        <x:v>攻击强化</x:v>
      </x:c>
      <x:c r="E5277" s="6" t="n">
        <x:v>1</x:v>
      </x:c>
      <x:c r="F5277" s="6" t="n">
        <x:v>4</x:v>
      </x:c>
      <x:c r="G5277" s="6" t="n">
        <x:v>0</x:v>
      </x:c>
      <x:c r="H5277" s="7" t="str"/>
      <x:c r="I5277" s="7" t="str">
        <x:v>[{"id": "2", "num": 20000}, {"id": "110122", "num": 5}, {"id": "111012", "num": 4}]</x:v>
      </x:c>
      <x:c r="J5277" s="6" t="str">
        <x:v>https://raw.githubusercontent.com/Mar-7th/StarRailRes/dbe8cdfcfb0bf657b9fe1cf92d5537f118ccb487/index_new/cn/character_skill_trees.json</x:v>
      </x:c>
    </x:row>
    <x:row r="5278" ht="38" customHeight="1">
      <x:c r="A5278" s="6" t="str">
        <x:v>11102206_1</x:v>
      </x:c>
      <x:c r="B5278" s="6" t="str">
        <x:v>11102</x:v>
      </x:c>
      <x:c r="C5278" s="6" t="str">
        <x:v>11102206</x:v>
      </x:c>
      <x:c r="D5278" s="6" t="str">
        <x:v>暴击伤害强化</x:v>
      </x:c>
      <x:c r="E5278" s="6" t="n">
        <x:v>1</x:v>
      </x:c>
      <x:c r="F5278" s="6" t="n">
        <x:v>5</x:v>
      </x:c>
      <x:c r="G5278" s="6" t="n">
        <x:v>0</x:v>
      </x:c>
      <x:c r="H5278" s="7" t="str"/>
      <x:c r="I5278" s="7" t="str">
        <x:v>[{"id": "2", "num": 45000}, {"id": "110123", "num": 3}, {"id": "111013", "num": 3}]</x:v>
      </x:c>
      <x:c r="J5278" s="6" t="str">
        <x:v>https://raw.githubusercontent.com/Mar-7th/StarRailRes/dbe8cdfcfb0bf657b9fe1cf92d5537f118ccb487/index_new/cn/character_skill_trees.json</x:v>
      </x:c>
    </x:row>
    <x:row r="5279" ht="38" customHeight="1">
      <x:c r="A5279" s="6" t="str">
        <x:v>11102207_1</x:v>
      </x:c>
      <x:c r="B5279" s="6" t="str">
        <x:v>11102</x:v>
      </x:c>
      <x:c r="C5279" s="6" t="str">
        <x:v>11102207</x:v>
      </x:c>
      <x:c r="D5279" s="6" t="str">
        <x:v>攻击强化</x:v>
      </x:c>
      <x:c r="E5279" s="6" t="n">
        <x:v>1</x:v>
      </x:c>
      <x:c r="F5279" s="6" t="n">
        <x:v>5</x:v>
      </x:c>
      <x:c r="G5279" s="6" t="n">
        <x:v>0</x:v>
      </x:c>
      <x:c r="H5279" s="7" t="str"/>
      <x:c r="I5279" s="7" t="str">
        <x:v>[{"id": "2", "num": 45000}, {"id": "110123", "num": 3}, {"id": "111013", "num": 3}]</x:v>
      </x:c>
      <x:c r="J5279" s="6" t="str">
        <x:v>https://raw.githubusercontent.com/Mar-7th/StarRailRes/dbe8cdfcfb0bf657b9fe1cf92d5537f118ccb487/index_new/cn/character_skill_trees.json</x:v>
      </x:c>
    </x:row>
    <x:row r="5280" ht="38" customHeight="1">
      <x:c r="A5280" s="6" t="str">
        <x:v>11102208_1</x:v>
      </x:c>
      <x:c r="B5280" s="6" t="str">
        <x:v>11102</x:v>
      </x:c>
      <x:c r="C5280" s="6" t="str">
        <x:v>11102208</x:v>
      </x:c>
      <x:c r="D5280" s="6" t="str">
        <x:v>防御强化</x:v>
      </x:c>
      <x:c r="E5280" s="6" t="n">
        <x:v>1</x:v>
      </x:c>
      <x:c r="F5280" s="6" t="n">
        <x:v>6</x:v>
      </x:c>
      <x:c r="G5280" s="6" t="n">
        <x:v>0</x:v>
      </x:c>
      <x:c r="H5280" s="7" t="str"/>
      <x:c r="I5280" s="7" t="str">
        <x:v>[{"id": "2", "num": 160000}, {"id": "110123", "num": 8}, {"id": "111013", "num": 8}]</x:v>
      </x:c>
      <x:c r="J5280" s="6" t="str">
        <x:v>https://raw.githubusercontent.com/Mar-7th/StarRailRes/dbe8cdfcfb0bf657b9fe1cf92d5537f118ccb487/index_new/cn/character_skill_trees.json</x:v>
      </x:c>
    </x:row>
    <x:row r="5281" ht="38" customHeight="1">
      <x:c r="A5281" s="6" t="str">
        <x:v>11102209_1</x:v>
      </x:c>
      <x:c r="B5281" s="6" t="str">
        <x:v>11102</x:v>
      </x:c>
      <x:c r="C5281" s="6" t="str">
        <x:v>11102209</x:v>
      </x:c>
      <x:c r="D5281" s="6" t="str">
        <x:v>暴击伤害强化</x:v>
      </x:c>
      <x:c r="E5281" s="6" t="n">
        <x:v>1</x:v>
      </x:c>
      <x:c r="F5281" s="6" t="n">
        <x:v>0</x:v>
      </x:c>
      <x:c r="G5281" s="6" t="n">
        <x:v>75</x:v>
      </x:c>
      <x:c r="H5281" s="7" t="str"/>
      <x:c r="I5281" s="7" t="str">
        <x:v>[{"id": "2", "num": 160000}, {"id": "110123", "num": 8}, {"id": "111013", "num": 8}]</x:v>
      </x:c>
      <x:c r="J5281" s="6" t="str">
        <x:v>https://raw.githubusercontent.com/Mar-7th/StarRailRes/dbe8cdfcfb0bf657b9fe1cf92d5537f118ccb487/index_new/cn/character_skill_trees.json</x:v>
      </x:c>
    </x:row>
    <x:row r="5282" ht="38" customHeight="1">
      <x:c r="A5282" s="6" t="str">
        <x:v>11102210_1</x:v>
      </x:c>
      <x:c r="B5282" s="6" t="str">
        <x:v>11102</x:v>
      </x:c>
      <x:c r="C5282" s="6" t="str">
        <x:v>11102210</x:v>
      </x:c>
      <x:c r="D5282" s="6" t="str">
        <x:v>攻击强化</x:v>
      </x:c>
      <x:c r="E5282" s="6" t="n">
        <x:v>1</x:v>
      </x:c>
      <x:c r="F5282" s="6" t="n">
        <x:v>0</x:v>
      </x:c>
      <x:c r="G5282" s="6" t="n">
        <x:v>80</x:v>
      </x:c>
      <x:c r="H5282" s="7" t="str"/>
      <x:c r="I5282" s="7" t="str">
        <x:v>[{"id": "2", "num": 160000}, {"id": "110123", "num": 8}, {"id": "111013", "num": 8}]</x:v>
      </x:c>
      <x:c r="J5282" s="6" t="str">
        <x:v>https://raw.githubusercontent.com/Mar-7th/StarRailRes/dbe8cdfcfb0bf657b9fe1cf92d5537f118ccb487/index_new/cn/character_skill_trees.json</x:v>
      </x:c>
    </x:row>
    <x:row r="5283" ht="20" customHeight="1">
      <x:c r="A5283" s="6" t="str">
        <x:v>11205001_1</x:v>
      </x:c>
      <x:c r="B5283" s="6" t="str">
        <x:v>11205</x:v>
      </x:c>
      <x:c r="C5283" s="6" t="str">
        <x:v>11205001</x:v>
      </x:c>
      <x:c r="D5283" s="6" t="str"/>
      <x:c r="E5283" s="6" t="n">
        <x:v>1</x:v>
      </x:c>
      <x:c r="F5283" s="6" t="n">
        <x:v>0</x:v>
      </x:c>
      <x:c r="G5283" s="6" t="n">
        <x:v>0</x:v>
      </x:c>
      <x:c r="H5283" s="7" t="str"/>
      <x:c r="I5283" s="7" t="str">
        <x:v>[]</x:v>
      </x:c>
      <x:c r="J5283" s="6" t="str">
        <x:v>https://raw.githubusercontent.com/Mar-7th/StarRailRes/dbe8cdfcfb0bf657b9fe1cf92d5537f118ccb487/index_new/cn/character_skill_trees.json</x:v>
      </x:c>
    </x:row>
    <x:row r="5284" ht="38" customHeight="1">
      <x:c r="A5284" s="6" t="str">
        <x:v>11205001_2</x:v>
      </x:c>
      <x:c r="B5284" s="6" t="str">
        <x:v>11205</x:v>
      </x:c>
      <x:c r="C5284" s="6" t="str">
        <x:v>11205001</x:v>
      </x:c>
      <x:c r="D5284" s="6" t="str"/>
      <x:c r="E5284" s="6" t="n">
        <x:v>2</x:v>
      </x:c>
      <x:c r="F5284" s="6" t="n">
        <x:v>2</x:v>
      </x:c>
      <x:c r="G5284" s="6" t="n">
        <x:v>0</x:v>
      </x:c>
      <x:c r="H5284" s="7" t="str"/>
      <x:c r="I5284" s="7" t="str">
        <x:v>[{"id": "2", "num": 5000}, {"id": "110111", "num": 3}, {"id": "113001", "num": 6}]</x:v>
      </x:c>
      <x:c r="J5284" s="6" t="str">
        <x:v>https://raw.githubusercontent.com/Mar-7th/StarRailRes/dbe8cdfcfb0bf657b9fe1cf92d5537f118ccb487/index_new/cn/character_skill_trees.json</x:v>
      </x:c>
    </x:row>
    <x:row r="5285" ht="38" customHeight="1">
      <x:c r="A5285" s="6" t="str">
        <x:v>11205001_3</x:v>
      </x:c>
      <x:c r="B5285" s="6" t="str">
        <x:v>11205</x:v>
      </x:c>
      <x:c r="C5285" s="6" t="str">
        <x:v>11205001</x:v>
      </x:c>
      <x:c r="D5285" s="6" t="str"/>
      <x:c r="E5285" s="6" t="n">
        <x:v>3</x:v>
      </x:c>
      <x:c r="F5285" s="6" t="n">
        <x:v>3</x:v>
      </x:c>
      <x:c r="G5285" s="6" t="n">
        <x:v>0</x:v>
      </x:c>
      <x:c r="H5285" s="7" t="str"/>
      <x:c r="I5285" s="7" t="str">
        <x:v>[{"id": "2", "num": 10000}, {"id": "110112", "num": 3}, {"id": "113002", "num": 3}]</x:v>
      </x:c>
      <x:c r="J5285" s="6" t="str">
        <x:v>https://raw.githubusercontent.com/Mar-7th/StarRailRes/dbe8cdfcfb0bf657b9fe1cf92d5537f118ccb487/index_new/cn/character_skill_trees.json</x:v>
      </x:c>
    </x:row>
    <x:row r="5286" ht="38" customHeight="1">
      <x:c r="A5286" s="6" t="str">
        <x:v>11205001_4</x:v>
      </x:c>
      <x:c r="B5286" s="6" t="str">
        <x:v>11205</x:v>
      </x:c>
      <x:c r="C5286" s="6" t="str">
        <x:v>11205001</x:v>
      </x:c>
      <x:c r="D5286" s="6" t="str"/>
      <x:c r="E5286" s="6" t="n">
        <x:v>4</x:v>
      </x:c>
      <x:c r="F5286" s="6" t="n">
        <x:v>4</x:v>
      </x:c>
      <x:c r="G5286" s="6" t="n">
        <x:v>0</x:v>
      </x:c>
      <x:c r="H5286" s="7" t="str"/>
      <x:c r="I5286" s="7" t="str">
        <x:v>[{"id": "2", "num": 20000}, {"id": "110112", "num": 5}, {"id": "113002", "num": 4}]</x:v>
      </x:c>
      <x:c r="J5286" s="6" t="str">
        <x:v>https://raw.githubusercontent.com/Mar-7th/StarRailRes/dbe8cdfcfb0bf657b9fe1cf92d5537f118ccb487/index_new/cn/character_skill_trees.json</x:v>
      </x:c>
    </x:row>
    <x:row r="5287" ht="38" customHeight="1">
      <x:c r="A5287" s="6" t="str">
        <x:v>11205001_5</x:v>
      </x:c>
      <x:c r="B5287" s="6" t="str">
        <x:v>11205</x:v>
      </x:c>
      <x:c r="C5287" s="6" t="str">
        <x:v>11205001</x:v>
      </x:c>
      <x:c r="D5287" s="6" t="str"/>
      <x:c r="E5287" s="6" t="n">
        <x:v>5</x:v>
      </x:c>
      <x:c r="F5287" s="6" t="n">
        <x:v>5</x:v>
      </x:c>
      <x:c r="G5287" s="6" t="n">
        <x:v>0</x:v>
      </x:c>
      <x:c r="H5287" s="7" t="str"/>
      <x:c r="I5287" s="7" t="str">
        <x:v>[{"id": "2", "num": 45000}, {"id": "110113", "num": 3}, {"id": "113003", "num": 3}]</x:v>
      </x:c>
      <x:c r="J5287" s="6" t="str">
        <x:v>https://raw.githubusercontent.com/Mar-7th/StarRailRes/dbe8cdfcfb0bf657b9fe1cf92d5537f118ccb487/index_new/cn/character_skill_trees.json</x:v>
      </x:c>
    </x:row>
    <x:row r="5288" ht="38" customHeight="1">
      <x:c r="A5288" s="6" t="str">
        <x:v>11205001_6</x:v>
      </x:c>
      <x:c r="B5288" s="6" t="str">
        <x:v>11205</x:v>
      </x:c>
      <x:c r="C5288" s="6" t="str">
        <x:v>11205001</x:v>
      </x:c>
      <x:c r="D5288" s="6" t="str"/>
      <x:c r="E5288" s="6" t="n">
        <x:v>6</x:v>
      </x:c>
      <x:c r="F5288" s="6" t="n">
        <x:v>6</x:v>
      </x:c>
      <x:c r="G5288" s="6" t="n">
        <x:v>0</x:v>
      </x:c>
      <x:c r="H5288" s="7" t="str"/>
      <x:c r="I5288" s="7" t="str">
        <x:v>[{"id": "2", "num": 160000}, {"id": "110113", "num": 8}, {"id": "113003", "num": 4}]</x:v>
      </x:c>
      <x:c r="J5288" s="6" t="str">
        <x:v>https://raw.githubusercontent.com/Mar-7th/StarRailRes/dbe8cdfcfb0bf657b9fe1cf92d5537f118ccb487/index_new/cn/character_skill_trees.json</x:v>
      </x:c>
    </x:row>
    <x:row r="5289" ht="20" customHeight="1">
      <x:c r="A5289" s="6" t="str">
        <x:v>11205002_1</x:v>
      </x:c>
      <x:c r="B5289" s="6" t="str">
        <x:v>11205</x:v>
      </x:c>
      <x:c r="C5289" s="6" t="str">
        <x:v>11205002</x:v>
      </x:c>
      <x:c r="D5289" s="6" t="str"/>
      <x:c r="E5289" s="6" t="n">
        <x:v>1</x:v>
      </x:c>
      <x:c r="F5289" s="6" t="n">
        <x:v>0</x:v>
      </x:c>
      <x:c r="G5289" s="6" t="n">
        <x:v>0</x:v>
      </x:c>
      <x:c r="H5289" s="7" t="str"/>
      <x:c r="I5289" s="7" t="str">
        <x:v>[]</x:v>
      </x:c>
      <x:c r="J5289" s="6" t="str">
        <x:v>https://raw.githubusercontent.com/Mar-7th/StarRailRes/dbe8cdfcfb0bf657b9fe1cf92d5537f118ccb487/index_new/cn/character_skill_trees.json</x:v>
      </x:c>
    </x:row>
    <x:row r="5290" ht="38" customHeight="1">
      <x:c r="A5290" s="6" t="str">
        <x:v>11205002_2</x:v>
      </x:c>
      <x:c r="B5290" s="6" t="str">
        <x:v>11205</x:v>
      </x:c>
      <x:c r="C5290" s="6" t="str">
        <x:v>11205002</x:v>
      </x:c>
      <x:c r="D5290" s="6" t="str"/>
      <x:c r="E5290" s="6" t="n">
        <x:v>2</x:v>
      </x:c>
      <x:c r="F5290" s="6" t="n">
        <x:v>1</x:v>
      </x:c>
      <x:c r="G5290" s="6" t="n">
        <x:v>0</x:v>
      </x:c>
      <x:c r="H5290" s="7" t="str"/>
      <x:c r="I5290" s="7" t="str">
        <x:v>[{"id": "2", "num": 2500}, {"id": "113001", "num": 3}]</x:v>
      </x:c>
      <x:c r="J5290" s="6" t="str">
        <x:v>https://raw.githubusercontent.com/Mar-7th/StarRailRes/dbe8cdfcfb0bf657b9fe1cf92d5537f118ccb487/index_new/cn/character_skill_trees.json</x:v>
      </x:c>
    </x:row>
    <x:row r="5291" ht="38" customHeight="1">
      <x:c r="A5291" s="6" t="str">
        <x:v>11205002_3</x:v>
      </x:c>
      <x:c r="B5291" s="6" t="str">
        <x:v>11205</x:v>
      </x:c>
      <x:c r="C5291" s="6" t="str">
        <x:v>11205002</x:v>
      </x:c>
      <x:c r="D5291" s="6" t="str"/>
      <x:c r="E5291" s="6" t="n">
        <x:v>3</x:v>
      </x:c>
      <x:c r="F5291" s="6" t="n">
        <x:v>2</x:v>
      </x:c>
      <x:c r="G5291" s="6" t="n">
        <x:v>0</x:v>
      </x:c>
      <x:c r="H5291" s="7" t="str"/>
      <x:c r="I5291" s="7" t="str">
        <x:v>[{"id": "2", "num": 5000}, {"id": "110111", "num": 3}, {"id": "113001", "num": 6}]</x:v>
      </x:c>
      <x:c r="J5291" s="6" t="str">
        <x:v>https://raw.githubusercontent.com/Mar-7th/StarRailRes/dbe8cdfcfb0bf657b9fe1cf92d5537f118ccb487/index_new/cn/character_skill_trees.json</x:v>
      </x:c>
    </x:row>
    <x:row r="5292" ht="38" customHeight="1">
      <x:c r="A5292" s="6" t="str">
        <x:v>11205002_4</x:v>
      </x:c>
      <x:c r="B5292" s="6" t="str">
        <x:v>11205</x:v>
      </x:c>
      <x:c r="C5292" s="6" t="str">
        <x:v>11205002</x:v>
      </x:c>
      <x:c r="D5292" s="6" t="str"/>
      <x:c r="E5292" s="6" t="n">
        <x:v>4</x:v>
      </x:c>
      <x:c r="F5292" s="6" t="n">
        <x:v>3</x:v>
      </x:c>
      <x:c r="G5292" s="6" t="n">
        <x:v>0</x:v>
      </x:c>
      <x:c r="H5292" s="7" t="str"/>
      <x:c r="I5292" s="7" t="str">
        <x:v>[{"id": "2", "num": 10000}, {"id": "110112", "num": 3}, {"id": "113002", "num": 3}]</x:v>
      </x:c>
      <x:c r="J5292" s="6" t="str">
        <x:v>https://raw.githubusercontent.com/Mar-7th/StarRailRes/dbe8cdfcfb0bf657b9fe1cf92d5537f118ccb487/index_new/cn/character_skill_trees.json</x:v>
      </x:c>
    </x:row>
    <x:row r="5293" ht="38" customHeight="1">
      <x:c r="A5293" s="6" t="str">
        <x:v>11205002_5</x:v>
      </x:c>
      <x:c r="B5293" s="6" t="str">
        <x:v>11205</x:v>
      </x:c>
      <x:c r="C5293" s="6" t="str">
        <x:v>11205002</x:v>
      </x:c>
      <x:c r="D5293" s="6" t="str"/>
      <x:c r="E5293" s="6" t="n">
        <x:v>5</x:v>
      </x:c>
      <x:c r="F5293" s="6" t="n">
        <x:v>4</x:v>
      </x:c>
      <x:c r="G5293" s="6" t="n">
        <x:v>0</x:v>
      </x:c>
      <x:c r="H5293" s="7" t="str"/>
      <x:c r="I5293" s="7" t="str">
        <x:v>[{"id": "2", "num": 20000}, {"id": "110112", "num": 5}, {"id": "113002", "num": 4}]</x:v>
      </x:c>
      <x:c r="J5293" s="6" t="str">
        <x:v>https://raw.githubusercontent.com/Mar-7th/StarRailRes/dbe8cdfcfb0bf657b9fe1cf92d5537f118ccb487/index_new/cn/character_skill_trees.json</x:v>
      </x:c>
    </x:row>
    <x:row r="5294" ht="38" customHeight="1">
      <x:c r="A5294" s="6" t="str">
        <x:v>11205002_6</x:v>
      </x:c>
      <x:c r="B5294" s="6" t="str">
        <x:v>11205</x:v>
      </x:c>
      <x:c r="C5294" s="6" t="str">
        <x:v>11205002</x:v>
      </x:c>
      <x:c r="D5294" s="6" t="str"/>
      <x:c r="E5294" s="6" t="n">
        <x:v>6</x:v>
      </x:c>
      <x:c r="F5294" s="6" t="n">
        <x:v>4</x:v>
      </x:c>
      <x:c r="G5294" s="6" t="n">
        <x:v>0</x:v>
      </x:c>
      <x:c r="H5294" s="7" t="str"/>
      <x:c r="I5294" s="7" t="str">
        <x:v>[{"id": "2", "num": 30000}, {"id": "110112", "num": 7}, {"id": "113002", "num": 6}]</x:v>
      </x:c>
      <x:c r="J5294" s="6" t="str">
        <x:v>https://raw.githubusercontent.com/Mar-7th/StarRailRes/dbe8cdfcfb0bf657b9fe1cf92d5537f118ccb487/index_new/cn/character_skill_trees.json</x:v>
      </x:c>
    </x:row>
    <x:row r="5295" ht="38" customHeight="1">
      <x:c r="A5295" s="6" t="str">
        <x:v>11205002_7</x:v>
      </x:c>
      <x:c r="B5295" s="6" t="str">
        <x:v>11205</x:v>
      </x:c>
      <x:c r="C5295" s="6" t="str">
        <x:v>11205002</x:v>
      </x:c>
      <x:c r="D5295" s="6" t="str"/>
      <x:c r="E5295" s="6" t="n">
        <x:v>7</x:v>
      </x:c>
      <x:c r="F5295" s="6" t="n">
        <x:v>5</x:v>
      </x:c>
      <x:c r="G5295" s="6" t="n">
        <x:v>0</x:v>
      </x:c>
      <x:c r="H5295" s="7" t="str"/>
      <x:c r="I5295" s="7" t="str">
        <x:v>[{"id": "2", "num": 45000}, {"id": "110113", "num": 3}, {"id": "113003", "num": 3}]</x:v>
      </x:c>
      <x:c r="J5295" s="6" t="str">
        <x:v>https://raw.githubusercontent.com/Mar-7th/StarRailRes/dbe8cdfcfb0bf657b9fe1cf92d5537f118ccb487/index_new/cn/character_skill_trees.json</x:v>
      </x:c>
    </x:row>
    <x:row r="5296" ht="53" customHeight="1">
      <x:c r="A5296" s="6" t="str">
        <x:v>11205002_8</x:v>
      </x:c>
      <x:c r="B5296" s="6" t="str">
        <x:v>11205</x:v>
      </x:c>
      <x:c r="C5296" s="6" t="str">
        <x:v>11205002</x:v>
      </x:c>
      <x:c r="D5296" s="6" t="str"/>
      <x:c r="E5296" s="6" t="n">
        <x:v>8</x:v>
      </x:c>
      <x:c r="F5296" s="6" t="n">
        <x:v>5</x:v>
      </x:c>
      <x:c r="G5296" s="6" t="n">
        <x:v>0</x:v>
      </x:c>
      <x:c r="H5296" s="7" t="str"/>
      <x:c r="I5296" s="7" t="str">
        <x:v>[{"id": "2", "num": 80000}, {"id": "110113", "num": 5}, {"id": "110503", "num": 1}, {"id": "113003", "num": 4}]</x:v>
      </x:c>
      <x:c r="J5296" s="6" t="str">
        <x:v>https://raw.githubusercontent.com/Mar-7th/StarRailRes/dbe8cdfcfb0bf657b9fe1cf92d5537f118ccb487/index_new/cn/character_skill_trees.json</x:v>
      </x:c>
    </x:row>
    <x:row r="5297" ht="53" customHeight="1">
      <x:c r="A5297" s="6" t="str">
        <x:v>11205002_9</x:v>
      </x:c>
      <x:c r="B5297" s="6" t="str">
        <x:v>11205</x:v>
      </x:c>
      <x:c r="C5297" s="6" t="str">
        <x:v>11205002</x:v>
      </x:c>
      <x:c r="D5297" s="6" t="str"/>
      <x:c r="E5297" s="6" t="n">
        <x:v>9</x:v>
      </x:c>
      <x:c r="F5297" s="6" t="n">
        <x:v>6</x:v>
      </x:c>
      <x:c r="G5297" s="6" t="n">
        <x:v>0</x:v>
      </x:c>
      <x:c r="H5297" s="7" t="str"/>
      <x:c r="I5297" s="7" t="str">
        <x:v>[{"id": "2", "num": 160000}, {"id": "110113", "num": 8}, {"id": "241", "num": 1}, {"id": "110503", "num": 1}]</x:v>
      </x:c>
      <x:c r="J5297" s="6" t="str">
        <x:v>https://raw.githubusercontent.com/Mar-7th/StarRailRes/dbe8cdfcfb0bf657b9fe1cf92d5537f118ccb487/index_new/cn/character_skill_trees.json</x:v>
      </x:c>
    </x:row>
    <x:row r="5298" ht="53" customHeight="1">
      <x:c r="A5298" s="6" t="str">
        <x:v>11205002_10</x:v>
      </x:c>
      <x:c r="B5298" s="6" t="str">
        <x:v>11205</x:v>
      </x:c>
      <x:c r="C5298" s="6" t="str">
        <x:v>11205002</x:v>
      </x:c>
      <x:c r="D5298" s="6" t="str"/>
      <x:c r="E5298" s="6" t="n">
        <x:v>10</x:v>
      </x:c>
      <x:c r="F5298" s="6" t="n">
        <x:v>6</x:v>
      </x:c>
      <x:c r="G5298" s="6" t="n">
        <x:v>0</x:v>
      </x:c>
      <x:c r="H5298" s="7" t="str"/>
      <x:c r="I5298" s="7" t="str">
        <x:v>[{"id": "2", "num": 300000}, {"id": "110113", "num": 14}, {"id": "241", "num": 1}, {"id": "110503", "num": 1}]</x:v>
      </x:c>
      <x:c r="J5298" s="6" t="str">
        <x:v>https://raw.githubusercontent.com/Mar-7th/StarRailRes/dbe8cdfcfb0bf657b9fe1cf92d5537f118ccb487/index_new/cn/character_skill_trees.json</x:v>
      </x:c>
    </x:row>
    <x:row r="5299" ht="20" customHeight="1">
      <x:c r="A5299" s="6" t="str">
        <x:v>11205003_1</x:v>
      </x:c>
      <x:c r="B5299" s="6" t="str">
        <x:v>11205</x:v>
      </x:c>
      <x:c r="C5299" s="6" t="str">
        <x:v>11205003</x:v>
      </x:c>
      <x:c r="D5299" s="6" t="str"/>
      <x:c r="E5299" s="6" t="n">
        <x:v>1</x:v>
      </x:c>
      <x:c r="F5299" s="6" t="n">
        <x:v>0</x:v>
      </x:c>
      <x:c r="G5299" s="6" t="n">
        <x:v>0</x:v>
      </x:c>
      <x:c r="H5299" s="7" t="str"/>
      <x:c r="I5299" s="7" t="str">
        <x:v>[]</x:v>
      </x:c>
      <x:c r="J5299" s="6" t="str">
        <x:v>https://raw.githubusercontent.com/Mar-7th/StarRailRes/dbe8cdfcfb0bf657b9fe1cf92d5537f118ccb487/index_new/cn/character_skill_trees.json</x:v>
      </x:c>
    </x:row>
    <x:row r="5300" ht="38" customHeight="1">
      <x:c r="A5300" s="6" t="str">
        <x:v>11205003_2</x:v>
      </x:c>
      <x:c r="B5300" s="6" t="str">
        <x:v>11205</x:v>
      </x:c>
      <x:c r="C5300" s="6" t="str">
        <x:v>11205003</x:v>
      </x:c>
      <x:c r="D5300" s="6" t="str"/>
      <x:c r="E5300" s="6" t="n">
        <x:v>2</x:v>
      </x:c>
      <x:c r="F5300" s="6" t="n">
        <x:v>1</x:v>
      </x:c>
      <x:c r="G5300" s="6" t="n">
        <x:v>0</x:v>
      </x:c>
      <x:c r="H5300" s="7" t="str"/>
      <x:c r="I5300" s="7" t="str">
        <x:v>[{"id": "2", "num": 2500}, {"id": "113001", "num": 3}]</x:v>
      </x:c>
      <x:c r="J5300" s="6" t="str">
        <x:v>https://raw.githubusercontent.com/Mar-7th/StarRailRes/dbe8cdfcfb0bf657b9fe1cf92d5537f118ccb487/index_new/cn/character_skill_trees.json</x:v>
      </x:c>
    </x:row>
    <x:row r="5301" ht="38" customHeight="1">
      <x:c r="A5301" s="6" t="str">
        <x:v>11205003_3</x:v>
      </x:c>
      <x:c r="B5301" s="6" t="str">
        <x:v>11205</x:v>
      </x:c>
      <x:c r="C5301" s="6" t="str">
        <x:v>11205003</x:v>
      </x:c>
      <x:c r="D5301" s="6" t="str"/>
      <x:c r="E5301" s="6" t="n">
        <x:v>3</x:v>
      </x:c>
      <x:c r="F5301" s="6" t="n">
        <x:v>2</x:v>
      </x:c>
      <x:c r="G5301" s="6" t="n">
        <x:v>0</x:v>
      </x:c>
      <x:c r="H5301" s="7" t="str"/>
      <x:c r="I5301" s="7" t="str">
        <x:v>[{"id": "2", "num": 5000}, {"id": "110111", "num": 3}, {"id": "113001", "num": 6}]</x:v>
      </x:c>
      <x:c r="J5301" s="6" t="str">
        <x:v>https://raw.githubusercontent.com/Mar-7th/StarRailRes/dbe8cdfcfb0bf657b9fe1cf92d5537f118ccb487/index_new/cn/character_skill_trees.json</x:v>
      </x:c>
    </x:row>
    <x:row r="5302" ht="38" customHeight="1">
      <x:c r="A5302" s="6" t="str">
        <x:v>11205003_4</x:v>
      </x:c>
      <x:c r="B5302" s="6" t="str">
        <x:v>11205</x:v>
      </x:c>
      <x:c r="C5302" s="6" t="str">
        <x:v>11205003</x:v>
      </x:c>
      <x:c r="D5302" s="6" t="str"/>
      <x:c r="E5302" s="6" t="n">
        <x:v>4</x:v>
      </x:c>
      <x:c r="F5302" s="6" t="n">
        <x:v>3</x:v>
      </x:c>
      <x:c r="G5302" s="6" t="n">
        <x:v>0</x:v>
      </x:c>
      <x:c r="H5302" s="7" t="str"/>
      <x:c r="I5302" s="7" t="str">
        <x:v>[{"id": "2", "num": 10000}, {"id": "110112", "num": 3}, {"id": "113002", "num": 3}]</x:v>
      </x:c>
      <x:c r="J5302" s="6" t="str">
        <x:v>https://raw.githubusercontent.com/Mar-7th/StarRailRes/dbe8cdfcfb0bf657b9fe1cf92d5537f118ccb487/index_new/cn/character_skill_trees.json</x:v>
      </x:c>
    </x:row>
    <x:row r="5303" ht="38" customHeight="1">
      <x:c r="A5303" s="6" t="str">
        <x:v>11205003_5</x:v>
      </x:c>
      <x:c r="B5303" s="6" t="str">
        <x:v>11205</x:v>
      </x:c>
      <x:c r="C5303" s="6" t="str">
        <x:v>11205003</x:v>
      </x:c>
      <x:c r="D5303" s="6" t="str"/>
      <x:c r="E5303" s="6" t="n">
        <x:v>5</x:v>
      </x:c>
      <x:c r="F5303" s="6" t="n">
        <x:v>4</x:v>
      </x:c>
      <x:c r="G5303" s="6" t="n">
        <x:v>0</x:v>
      </x:c>
      <x:c r="H5303" s="7" t="str"/>
      <x:c r="I5303" s="7" t="str">
        <x:v>[{"id": "2", "num": 20000}, {"id": "110112", "num": 5}, {"id": "113002", "num": 4}]</x:v>
      </x:c>
      <x:c r="J5303" s="6" t="str">
        <x:v>https://raw.githubusercontent.com/Mar-7th/StarRailRes/dbe8cdfcfb0bf657b9fe1cf92d5537f118ccb487/index_new/cn/character_skill_trees.json</x:v>
      </x:c>
    </x:row>
    <x:row r="5304" ht="38" customHeight="1">
      <x:c r="A5304" s="6" t="str">
        <x:v>11205003_6</x:v>
      </x:c>
      <x:c r="B5304" s="6" t="str">
        <x:v>11205</x:v>
      </x:c>
      <x:c r="C5304" s="6" t="str">
        <x:v>11205003</x:v>
      </x:c>
      <x:c r="D5304" s="6" t="str"/>
      <x:c r="E5304" s="6" t="n">
        <x:v>6</x:v>
      </x:c>
      <x:c r="F5304" s="6" t="n">
        <x:v>4</x:v>
      </x:c>
      <x:c r="G5304" s="6" t="n">
        <x:v>0</x:v>
      </x:c>
      <x:c r="H5304" s="7" t="str"/>
      <x:c r="I5304" s="7" t="str">
        <x:v>[{"id": "2", "num": 30000}, {"id": "110112", "num": 7}, {"id": "113002", "num": 6}]</x:v>
      </x:c>
      <x:c r="J5304" s="6" t="str">
        <x:v>https://raw.githubusercontent.com/Mar-7th/StarRailRes/dbe8cdfcfb0bf657b9fe1cf92d5537f118ccb487/index_new/cn/character_skill_trees.json</x:v>
      </x:c>
    </x:row>
    <x:row r="5305" ht="38" customHeight="1">
      <x:c r="A5305" s="6" t="str">
        <x:v>11205003_7</x:v>
      </x:c>
      <x:c r="B5305" s="6" t="str">
        <x:v>11205</x:v>
      </x:c>
      <x:c r="C5305" s="6" t="str">
        <x:v>11205003</x:v>
      </x:c>
      <x:c r="D5305" s="6" t="str"/>
      <x:c r="E5305" s="6" t="n">
        <x:v>7</x:v>
      </x:c>
      <x:c r="F5305" s="6" t="n">
        <x:v>5</x:v>
      </x:c>
      <x:c r="G5305" s="6" t="n">
        <x:v>0</x:v>
      </x:c>
      <x:c r="H5305" s="7" t="str"/>
      <x:c r="I5305" s="7" t="str">
        <x:v>[{"id": "2", "num": 45000}, {"id": "110113", "num": 3}, {"id": "113003", "num": 3}]</x:v>
      </x:c>
      <x:c r="J5305" s="6" t="str">
        <x:v>https://raw.githubusercontent.com/Mar-7th/StarRailRes/dbe8cdfcfb0bf657b9fe1cf92d5537f118ccb487/index_new/cn/character_skill_trees.json</x:v>
      </x:c>
    </x:row>
    <x:row r="5306" ht="53" customHeight="1">
      <x:c r="A5306" s="6" t="str">
        <x:v>11205003_8</x:v>
      </x:c>
      <x:c r="B5306" s="6" t="str">
        <x:v>11205</x:v>
      </x:c>
      <x:c r="C5306" s="6" t="str">
        <x:v>11205003</x:v>
      </x:c>
      <x:c r="D5306" s="6" t="str"/>
      <x:c r="E5306" s="6" t="n">
        <x:v>8</x:v>
      </x:c>
      <x:c r="F5306" s="6" t="n">
        <x:v>5</x:v>
      </x:c>
      <x:c r="G5306" s="6" t="n">
        <x:v>0</x:v>
      </x:c>
      <x:c r="H5306" s="7" t="str"/>
      <x:c r="I5306" s="7" t="str">
        <x:v>[{"id": "2", "num": 80000}, {"id": "110113", "num": 5}, {"id": "110503", "num": 1}, {"id": "113003", "num": 4}]</x:v>
      </x:c>
      <x:c r="J5306" s="6" t="str">
        <x:v>https://raw.githubusercontent.com/Mar-7th/StarRailRes/dbe8cdfcfb0bf657b9fe1cf92d5537f118ccb487/index_new/cn/character_skill_trees.json</x:v>
      </x:c>
    </x:row>
    <x:row r="5307" ht="53" customHeight="1">
      <x:c r="A5307" s="6" t="str">
        <x:v>11205003_9</x:v>
      </x:c>
      <x:c r="B5307" s="6" t="str">
        <x:v>11205</x:v>
      </x:c>
      <x:c r="C5307" s="6" t="str">
        <x:v>11205003</x:v>
      </x:c>
      <x:c r="D5307" s="6" t="str"/>
      <x:c r="E5307" s="6" t="n">
        <x:v>9</x:v>
      </x:c>
      <x:c r="F5307" s="6" t="n">
        <x:v>6</x:v>
      </x:c>
      <x:c r="G5307" s="6" t="n">
        <x:v>0</x:v>
      </x:c>
      <x:c r="H5307" s="7" t="str"/>
      <x:c r="I5307" s="7" t="str">
        <x:v>[{"id": "2", "num": 160000}, {"id": "110113", "num": 8}, {"id": "241", "num": 1}, {"id": "110503", "num": 1}]</x:v>
      </x:c>
      <x:c r="J5307" s="6" t="str">
        <x:v>https://raw.githubusercontent.com/Mar-7th/StarRailRes/dbe8cdfcfb0bf657b9fe1cf92d5537f118ccb487/index_new/cn/character_skill_trees.json</x:v>
      </x:c>
    </x:row>
    <x:row r="5308" ht="53" customHeight="1">
      <x:c r="A5308" s="6" t="str">
        <x:v>11205003_10</x:v>
      </x:c>
      <x:c r="B5308" s="6" t="str">
        <x:v>11205</x:v>
      </x:c>
      <x:c r="C5308" s="6" t="str">
        <x:v>11205003</x:v>
      </x:c>
      <x:c r="D5308" s="6" t="str"/>
      <x:c r="E5308" s="6" t="n">
        <x:v>10</x:v>
      </x:c>
      <x:c r="F5308" s="6" t="n">
        <x:v>6</x:v>
      </x:c>
      <x:c r="G5308" s="6" t="n">
        <x:v>0</x:v>
      </x:c>
      <x:c r="H5308" s="7" t="str"/>
      <x:c r="I5308" s="7" t="str">
        <x:v>[{"id": "2", "num": 300000}, {"id": "110113", "num": 14}, {"id": "241", "num": 1}, {"id": "110503", "num": 1}]</x:v>
      </x:c>
      <x:c r="J5308" s="6" t="str">
        <x:v>https://raw.githubusercontent.com/Mar-7th/StarRailRes/dbe8cdfcfb0bf657b9fe1cf92d5537f118ccb487/index_new/cn/character_skill_trees.json</x:v>
      </x:c>
    </x:row>
    <x:row r="5309" ht="20" customHeight="1">
      <x:c r="A5309" s="6" t="str">
        <x:v>11205004_1</x:v>
      </x:c>
      <x:c r="B5309" s="6" t="str">
        <x:v>11205</x:v>
      </x:c>
      <x:c r="C5309" s="6" t="str">
        <x:v>11205004</x:v>
      </x:c>
      <x:c r="D5309" s="6" t="str"/>
      <x:c r="E5309" s="6" t="n">
        <x:v>1</x:v>
      </x:c>
      <x:c r="F5309" s="6" t="n">
        <x:v>0</x:v>
      </x:c>
      <x:c r="G5309" s="6" t="n">
        <x:v>0</x:v>
      </x:c>
      <x:c r="H5309" s="7" t="str"/>
      <x:c r="I5309" s="7" t="str">
        <x:v>[]</x:v>
      </x:c>
      <x:c r="J5309" s="6" t="str">
        <x:v>https://raw.githubusercontent.com/Mar-7th/StarRailRes/dbe8cdfcfb0bf657b9fe1cf92d5537f118ccb487/index_new/cn/character_skill_trees.json</x:v>
      </x:c>
    </x:row>
    <x:row r="5310" ht="38" customHeight="1">
      <x:c r="A5310" s="6" t="str">
        <x:v>11205004_2</x:v>
      </x:c>
      <x:c r="B5310" s="6" t="str">
        <x:v>11205</x:v>
      </x:c>
      <x:c r="C5310" s="6" t="str">
        <x:v>11205004</x:v>
      </x:c>
      <x:c r="D5310" s="6" t="str"/>
      <x:c r="E5310" s="6" t="n">
        <x:v>2</x:v>
      </x:c>
      <x:c r="F5310" s="6" t="n">
        <x:v>1</x:v>
      </x:c>
      <x:c r="G5310" s="6" t="n">
        <x:v>0</x:v>
      </x:c>
      <x:c r="H5310" s="7" t="str"/>
      <x:c r="I5310" s="7" t="str">
        <x:v>[{"id": "2", "num": 2500}, {"id": "113001", "num": 3}]</x:v>
      </x:c>
      <x:c r="J5310" s="6" t="str">
        <x:v>https://raw.githubusercontent.com/Mar-7th/StarRailRes/dbe8cdfcfb0bf657b9fe1cf92d5537f118ccb487/index_new/cn/character_skill_trees.json</x:v>
      </x:c>
    </x:row>
    <x:row r="5311" ht="38" customHeight="1">
      <x:c r="A5311" s="6" t="str">
        <x:v>11205004_3</x:v>
      </x:c>
      <x:c r="B5311" s="6" t="str">
        <x:v>11205</x:v>
      </x:c>
      <x:c r="C5311" s="6" t="str">
        <x:v>11205004</x:v>
      </x:c>
      <x:c r="D5311" s="6" t="str"/>
      <x:c r="E5311" s="6" t="n">
        <x:v>3</x:v>
      </x:c>
      <x:c r="F5311" s="6" t="n">
        <x:v>2</x:v>
      </x:c>
      <x:c r="G5311" s="6" t="n">
        <x:v>0</x:v>
      </x:c>
      <x:c r="H5311" s="7" t="str"/>
      <x:c r="I5311" s="7" t="str">
        <x:v>[{"id": "2", "num": 5000}, {"id": "110111", "num": 3}, {"id": "113001", "num": 6}]</x:v>
      </x:c>
      <x:c r="J5311" s="6" t="str">
        <x:v>https://raw.githubusercontent.com/Mar-7th/StarRailRes/dbe8cdfcfb0bf657b9fe1cf92d5537f118ccb487/index_new/cn/character_skill_trees.json</x:v>
      </x:c>
    </x:row>
    <x:row r="5312" ht="38" customHeight="1">
      <x:c r="A5312" s="6" t="str">
        <x:v>11205004_4</x:v>
      </x:c>
      <x:c r="B5312" s="6" t="str">
        <x:v>11205</x:v>
      </x:c>
      <x:c r="C5312" s="6" t="str">
        <x:v>11205004</x:v>
      </x:c>
      <x:c r="D5312" s="6" t="str"/>
      <x:c r="E5312" s="6" t="n">
        <x:v>4</x:v>
      </x:c>
      <x:c r="F5312" s="6" t="n">
        <x:v>3</x:v>
      </x:c>
      <x:c r="G5312" s="6" t="n">
        <x:v>0</x:v>
      </x:c>
      <x:c r="H5312" s="7" t="str"/>
      <x:c r="I5312" s="7" t="str">
        <x:v>[{"id": "2", "num": 10000}, {"id": "110112", "num": 3}, {"id": "113002", "num": 3}]</x:v>
      </x:c>
      <x:c r="J5312" s="6" t="str">
        <x:v>https://raw.githubusercontent.com/Mar-7th/StarRailRes/dbe8cdfcfb0bf657b9fe1cf92d5537f118ccb487/index_new/cn/character_skill_trees.json</x:v>
      </x:c>
    </x:row>
    <x:row r="5313" ht="38" customHeight="1">
      <x:c r="A5313" s="6" t="str">
        <x:v>11205004_5</x:v>
      </x:c>
      <x:c r="B5313" s="6" t="str">
        <x:v>11205</x:v>
      </x:c>
      <x:c r="C5313" s="6" t="str">
        <x:v>11205004</x:v>
      </x:c>
      <x:c r="D5313" s="6" t="str"/>
      <x:c r="E5313" s="6" t="n">
        <x:v>5</x:v>
      </x:c>
      <x:c r="F5313" s="6" t="n">
        <x:v>4</x:v>
      </x:c>
      <x:c r="G5313" s="6" t="n">
        <x:v>0</x:v>
      </x:c>
      <x:c r="H5313" s="7" t="str"/>
      <x:c r="I5313" s="7" t="str">
        <x:v>[{"id": "2", "num": 20000}, {"id": "110112", "num": 5}, {"id": "113002", "num": 4}]</x:v>
      </x:c>
      <x:c r="J5313" s="6" t="str">
        <x:v>https://raw.githubusercontent.com/Mar-7th/StarRailRes/dbe8cdfcfb0bf657b9fe1cf92d5537f118ccb487/index_new/cn/character_skill_trees.json</x:v>
      </x:c>
    </x:row>
    <x:row r="5314" ht="38" customHeight="1">
      <x:c r="A5314" s="6" t="str">
        <x:v>11205004_6</x:v>
      </x:c>
      <x:c r="B5314" s="6" t="str">
        <x:v>11205</x:v>
      </x:c>
      <x:c r="C5314" s="6" t="str">
        <x:v>11205004</x:v>
      </x:c>
      <x:c r="D5314" s="6" t="str"/>
      <x:c r="E5314" s="6" t="n">
        <x:v>6</x:v>
      </x:c>
      <x:c r="F5314" s="6" t="n">
        <x:v>4</x:v>
      </x:c>
      <x:c r="G5314" s="6" t="n">
        <x:v>0</x:v>
      </x:c>
      <x:c r="H5314" s="7" t="str"/>
      <x:c r="I5314" s="7" t="str">
        <x:v>[{"id": "2", "num": 30000}, {"id": "110112", "num": 7}, {"id": "113002", "num": 6}]</x:v>
      </x:c>
      <x:c r="J5314" s="6" t="str">
        <x:v>https://raw.githubusercontent.com/Mar-7th/StarRailRes/dbe8cdfcfb0bf657b9fe1cf92d5537f118ccb487/index_new/cn/character_skill_trees.json</x:v>
      </x:c>
    </x:row>
    <x:row r="5315" ht="38" customHeight="1">
      <x:c r="A5315" s="6" t="str">
        <x:v>11205004_7</x:v>
      </x:c>
      <x:c r="B5315" s="6" t="str">
        <x:v>11205</x:v>
      </x:c>
      <x:c r="C5315" s="6" t="str">
        <x:v>11205004</x:v>
      </x:c>
      <x:c r="D5315" s="6" t="str"/>
      <x:c r="E5315" s="6" t="n">
        <x:v>7</x:v>
      </x:c>
      <x:c r="F5315" s="6" t="n">
        <x:v>5</x:v>
      </x:c>
      <x:c r="G5315" s="6" t="n">
        <x:v>0</x:v>
      </x:c>
      <x:c r="H5315" s="7" t="str"/>
      <x:c r="I5315" s="7" t="str">
        <x:v>[{"id": "2", "num": 45000}, {"id": "110113", "num": 3}, {"id": "113003", "num": 3}]</x:v>
      </x:c>
      <x:c r="J5315" s="6" t="str">
        <x:v>https://raw.githubusercontent.com/Mar-7th/StarRailRes/dbe8cdfcfb0bf657b9fe1cf92d5537f118ccb487/index_new/cn/character_skill_trees.json</x:v>
      </x:c>
    </x:row>
    <x:row r="5316" ht="53" customHeight="1">
      <x:c r="A5316" s="6" t="str">
        <x:v>11205004_8</x:v>
      </x:c>
      <x:c r="B5316" s="6" t="str">
        <x:v>11205</x:v>
      </x:c>
      <x:c r="C5316" s="6" t="str">
        <x:v>11205004</x:v>
      </x:c>
      <x:c r="D5316" s="6" t="str"/>
      <x:c r="E5316" s="6" t="n">
        <x:v>8</x:v>
      </x:c>
      <x:c r="F5316" s="6" t="n">
        <x:v>5</x:v>
      </x:c>
      <x:c r="G5316" s="6" t="n">
        <x:v>0</x:v>
      </x:c>
      <x:c r="H5316" s="7" t="str"/>
      <x:c r="I5316" s="7" t="str">
        <x:v>[{"id": "2", "num": 80000}, {"id": "110113", "num": 5}, {"id": "110503", "num": 1}, {"id": "113003", "num": 4}]</x:v>
      </x:c>
      <x:c r="J5316" s="6" t="str">
        <x:v>https://raw.githubusercontent.com/Mar-7th/StarRailRes/dbe8cdfcfb0bf657b9fe1cf92d5537f118ccb487/index_new/cn/character_skill_trees.json</x:v>
      </x:c>
    </x:row>
    <x:row r="5317" ht="53" customHeight="1">
      <x:c r="A5317" s="6" t="str">
        <x:v>11205004_9</x:v>
      </x:c>
      <x:c r="B5317" s="6" t="str">
        <x:v>11205</x:v>
      </x:c>
      <x:c r="C5317" s="6" t="str">
        <x:v>11205004</x:v>
      </x:c>
      <x:c r="D5317" s="6" t="str"/>
      <x:c r="E5317" s="6" t="n">
        <x:v>9</x:v>
      </x:c>
      <x:c r="F5317" s="6" t="n">
        <x:v>6</x:v>
      </x:c>
      <x:c r="G5317" s="6" t="n">
        <x:v>0</x:v>
      </x:c>
      <x:c r="H5317" s="7" t="str"/>
      <x:c r="I5317" s="7" t="str">
        <x:v>[{"id": "2", "num": 160000}, {"id": "110113", "num": 8}, {"id": "241", "num": 1}, {"id": "110503", "num": 1}]</x:v>
      </x:c>
      <x:c r="J5317" s="6" t="str">
        <x:v>https://raw.githubusercontent.com/Mar-7th/StarRailRes/dbe8cdfcfb0bf657b9fe1cf92d5537f118ccb487/index_new/cn/character_skill_trees.json</x:v>
      </x:c>
    </x:row>
    <x:row r="5318" ht="53" customHeight="1">
      <x:c r="A5318" s="6" t="str">
        <x:v>11205004_10</x:v>
      </x:c>
      <x:c r="B5318" s="6" t="str">
        <x:v>11205</x:v>
      </x:c>
      <x:c r="C5318" s="6" t="str">
        <x:v>11205004</x:v>
      </x:c>
      <x:c r="D5318" s="6" t="str"/>
      <x:c r="E5318" s="6" t="n">
        <x:v>10</x:v>
      </x:c>
      <x:c r="F5318" s="6" t="n">
        <x:v>6</x:v>
      </x:c>
      <x:c r="G5318" s="6" t="n">
        <x:v>0</x:v>
      </x:c>
      <x:c r="H5318" s="7" t="str"/>
      <x:c r="I5318" s="7" t="str">
        <x:v>[{"id": "2", "num": 300000}, {"id": "110113", "num": 14}, {"id": "241", "num": 1}, {"id": "110503", "num": 1}]</x:v>
      </x:c>
      <x:c r="J5318" s="6" t="str">
        <x:v>https://raw.githubusercontent.com/Mar-7th/StarRailRes/dbe8cdfcfb0bf657b9fe1cf92d5537f118ccb487/index_new/cn/character_skill_trees.json</x:v>
      </x:c>
    </x:row>
    <x:row r="5319" ht="20" customHeight="1">
      <x:c r="A5319" s="6" t="str">
        <x:v>11205007_1</x:v>
      </x:c>
      <x:c r="B5319" s="6" t="str">
        <x:v>11205</x:v>
      </x:c>
      <x:c r="C5319" s="6" t="str">
        <x:v>11205007</x:v>
      </x:c>
      <x:c r="D5319" s="6" t="str"/>
      <x:c r="E5319" s="6" t="n">
        <x:v>1</x:v>
      </x:c>
      <x:c r="F5319" s="6" t="n">
        <x:v>0</x:v>
      </x:c>
      <x:c r="G5319" s="6" t="n">
        <x:v>0</x:v>
      </x:c>
      <x:c r="H5319" s="7" t="str"/>
      <x:c r="I5319" s="7" t="str">
        <x:v>[]</x:v>
      </x:c>
      <x:c r="J5319" s="6" t="str">
        <x:v>https://raw.githubusercontent.com/Mar-7th/StarRailRes/dbe8cdfcfb0bf657b9fe1cf92d5537f118ccb487/index_new/cn/character_skill_trees.json</x:v>
      </x:c>
    </x:row>
    <x:row r="5320" ht="38" customHeight="1">
      <x:c r="A5320" s="6" t="str">
        <x:v>11205101_1</x:v>
      </x:c>
      <x:c r="B5320" s="6" t="str">
        <x:v>11205</x:v>
      </x:c>
      <x:c r="C5320" s="6" t="str">
        <x:v>11205101</x:v>
      </x:c>
      <x:c r="D5320" s="6" t="str">
        <x:v>无尽形寿</x:v>
      </x:c>
      <x:c r="E5320" s="6" t="n">
        <x:v>1</x:v>
      </x:c>
      <x:c r="F5320" s="6" t="n">
        <x:v>2</x:v>
      </x:c>
      <x:c r="G5320" s="6" t="n">
        <x:v>0</x:v>
      </x:c>
      <x:c r="H5320" s="7" t="str">
        <x:v>刃施放终结技清空的累计已损失生命值改为#1[i]%。</x:v>
      </x:c>
      <x:c r="I5320" s="7" t="str">
        <x:v>[{"id": "2", "num": 5000}, {"id": "110111", "num": 3}, {"id": "110503", "num": 1}]</x:v>
      </x:c>
      <x:c r="J5320" s="6" t="str">
        <x:v>https://raw.githubusercontent.com/Mar-7th/StarRailRes/dbe8cdfcfb0bf657b9fe1cf92d5537f118ccb487/index_new/cn/character_skill_trees.json</x:v>
      </x:c>
    </x:row>
    <x:row r="5321" ht="53" customHeight="1">
      <x:c r="A5321" s="6" t="str">
        <x:v>11205102_1</x:v>
      </x:c>
      <x:c r="B5321" s="6" t="str">
        <x:v>11205</x:v>
      </x:c>
      <x:c r="C5321" s="6" t="str">
        <x:v>11205102</x:v>
      </x:c>
      <x:c r="D5321" s="6" t="str">
        <x:v>吞忍百死</x:v>
      </x:c>
      <x:c r="E5321" s="6" t="n">
        <x:v>1</x:v>
      </x:c>
      <x:c r="F5321" s="6" t="n">
        <x:v>4</x:v>
      </x:c>
      <x:c r="G5321" s="6" t="n">
        <x:v>0</x:v>
      </x:c>
      <x:c r="H5321" s="7" t="str">
        <x:v>受到治疗时的回复量提高#2[i]%。接受治疗后会将#1[i]%的治疗数值转化为终结技的累计已损失生命值。</x:v>
      </x:c>
      <x:c r="I5321" s="7" t="str">
        <x:v>[{"id": "2", "num": 20000}, {"id": "110112", "num": 5}, {"id": "241", "num": 1}, {"id": "110503", "num": 1}]</x:v>
      </x:c>
      <x:c r="J5321" s="6" t="str">
        <x:v>https://raw.githubusercontent.com/Mar-7th/StarRailRes/dbe8cdfcfb0bf657b9fe1cf92d5537f118ccb487/index_new/cn/character_skill_trees.json</x:v>
      </x:c>
    </x:row>
    <x:row r="5322" ht="53" customHeight="1">
      <x:c r="A5322" s="6" t="str">
        <x:v>11205103_1</x:v>
      </x:c>
      <x:c r="B5322" s="6" t="str">
        <x:v>11205</x:v>
      </x:c>
      <x:c r="C5322" s="6" t="str">
        <x:v>11205103</x:v>
      </x:c>
      <x:c r="D5322" s="6" t="str">
        <x:v>坏劫隳亡</x:v>
      </x:c>
      <x:c r="E5322" s="6" t="n">
        <x:v>1</x:v>
      </x:c>
      <x:c r="F5322" s="6" t="n">
        <x:v>6</x:v>
      </x:c>
      <x:c r="G5322" s="6" t="n">
        <x:v>0</x:v>
      </x:c>
      <x:c r="H5322" s="7" t="str">
        <x:v>天赋施放的追加攻击伤害提高#1[i]%，并额外恢复#2[i]点能量。</x:v>
      </x:c>
      <x:c r="I5322" s="7" t="str">
        <x:v>[{"id": "2", "num": 160000}, {"id": "110113", "num": 8}, {"id": "241", "num": 1}, {"id": "110503", "num": 1}]</x:v>
      </x:c>
      <x:c r="J5322" s="6" t="str">
        <x:v>https://raw.githubusercontent.com/Mar-7th/StarRailRes/dbe8cdfcfb0bf657b9fe1cf92d5537f118ccb487/index_new/cn/character_skill_trees.json</x:v>
      </x:c>
    </x:row>
    <x:row r="5323" ht="38" customHeight="1">
      <x:c r="A5323" s="6" t="str">
        <x:v>11205201_1</x:v>
      </x:c>
      <x:c r="B5323" s="6" t="str">
        <x:v>11205</x:v>
      </x:c>
      <x:c r="C5323" s="6" t="str">
        <x:v>11205201</x:v>
      </x:c>
      <x:c r="D5323" s="6" t="str">
        <x:v>生命强化</x:v>
      </x:c>
      <x:c r="E5323" s="6" t="n">
        <x:v>1</x:v>
      </x:c>
      <x:c r="F5323" s="6" t="n">
        <x:v>0</x:v>
      </x:c>
      <x:c r="G5323" s="6" t="n">
        <x:v>1</x:v>
      </x:c>
      <x:c r="H5323" s="7" t="str"/>
      <x:c r="I5323" s="7" t="str">
        <x:v>[{"id": "2", "num": 2500}, {"id": "113001", "num": 2}]</x:v>
      </x:c>
      <x:c r="J5323" s="6" t="str">
        <x:v>https://raw.githubusercontent.com/Mar-7th/StarRailRes/dbe8cdfcfb0bf657b9fe1cf92d5537f118ccb487/index_new/cn/character_skill_trees.json</x:v>
      </x:c>
    </x:row>
    <x:row r="5324" ht="38" customHeight="1">
      <x:c r="A5324" s="6" t="str">
        <x:v>11205202_1</x:v>
      </x:c>
      <x:c r="B5324" s="6" t="str">
        <x:v>11205</x:v>
      </x:c>
      <x:c r="C5324" s="6" t="str">
        <x:v>11205202</x:v>
      </x:c>
      <x:c r="D5324" s="6" t="str">
        <x:v>暴击率强化</x:v>
      </x:c>
      <x:c r="E5324" s="6" t="n">
        <x:v>1</x:v>
      </x:c>
      <x:c r="F5324" s="6" t="n">
        <x:v>2</x:v>
      </x:c>
      <x:c r="G5324" s="6" t="n">
        <x:v>0</x:v>
      </x:c>
      <x:c r="H5324" s="7" t="str"/>
      <x:c r="I5324" s="7" t="str">
        <x:v>[{"id": "2", "num": 5000}, {"id": "110111", "num": 3}, {"id": "113001", "num": 6}]</x:v>
      </x:c>
      <x:c r="J5324" s="6" t="str">
        <x:v>https://raw.githubusercontent.com/Mar-7th/StarRailRes/dbe8cdfcfb0bf657b9fe1cf92d5537f118ccb487/index_new/cn/character_skill_trees.json</x:v>
      </x:c>
    </x:row>
    <x:row r="5325" ht="38" customHeight="1">
      <x:c r="A5325" s="6" t="str">
        <x:v>11205203_1</x:v>
      </x:c>
      <x:c r="B5325" s="6" t="str">
        <x:v>11205</x:v>
      </x:c>
      <x:c r="C5325" s="6" t="str">
        <x:v>11205203</x:v>
      </x:c>
      <x:c r="D5325" s="6" t="str">
        <x:v>生命强化</x:v>
      </x:c>
      <x:c r="E5325" s="6" t="n">
        <x:v>1</x:v>
      </x:c>
      <x:c r="F5325" s="6" t="n">
        <x:v>3</x:v>
      </x:c>
      <x:c r="G5325" s="6" t="n">
        <x:v>0</x:v>
      </x:c>
      <x:c r="H5325" s="7" t="str"/>
      <x:c r="I5325" s="7" t="str">
        <x:v>[{"id": "2", "num": 10000}, {"id": "110112", "num": 3}, {"id": "113002", "num": 3}]</x:v>
      </x:c>
      <x:c r="J5325" s="6" t="str">
        <x:v>https://raw.githubusercontent.com/Mar-7th/StarRailRes/dbe8cdfcfb0bf657b9fe1cf92d5537f118ccb487/index_new/cn/character_skill_trees.json</x:v>
      </x:c>
    </x:row>
    <x:row r="5326" ht="38" customHeight="1">
      <x:c r="A5326" s="6" t="str">
        <x:v>11205204_1</x:v>
      </x:c>
      <x:c r="B5326" s="6" t="str">
        <x:v>11205</x:v>
      </x:c>
      <x:c r="C5326" s="6" t="str">
        <x:v>11205204</x:v>
      </x:c>
      <x:c r="D5326" s="6" t="str">
        <x:v>效果抵抗强化</x:v>
      </x:c>
      <x:c r="E5326" s="6" t="n">
        <x:v>1</x:v>
      </x:c>
      <x:c r="F5326" s="6" t="n">
        <x:v>3</x:v>
      </x:c>
      <x:c r="G5326" s="6" t="n">
        <x:v>0</x:v>
      </x:c>
      <x:c r="H5326" s="7" t="str"/>
      <x:c r="I5326" s="7" t="str">
        <x:v>[{"id": "2", "num": 10000}, {"id": "110112", "num": 3}, {"id": "113002", "num": 3}]</x:v>
      </x:c>
      <x:c r="J5326" s="6" t="str">
        <x:v>https://raw.githubusercontent.com/Mar-7th/StarRailRes/dbe8cdfcfb0bf657b9fe1cf92d5537f118ccb487/index_new/cn/character_skill_trees.json</x:v>
      </x:c>
    </x:row>
    <x:row r="5327" ht="38" customHeight="1">
      <x:c r="A5327" s="6" t="str">
        <x:v>11205205_1</x:v>
      </x:c>
      <x:c r="B5327" s="6" t="str">
        <x:v>11205</x:v>
      </x:c>
      <x:c r="C5327" s="6" t="str">
        <x:v>11205205</x:v>
      </x:c>
      <x:c r="D5327" s="6" t="str">
        <x:v>生命强化</x:v>
      </x:c>
      <x:c r="E5327" s="6" t="n">
        <x:v>1</x:v>
      </x:c>
      <x:c r="F5327" s="6" t="n">
        <x:v>4</x:v>
      </x:c>
      <x:c r="G5327" s="6" t="n">
        <x:v>0</x:v>
      </x:c>
      <x:c r="H5327" s="7" t="str"/>
      <x:c r="I5327" s="7" t="str">
        <x:v>[{"id": "2", "num": 20000}, {"id": "110112", "num": 5}, {"id": "113002", "num": 4}]</x:v>
      </x:c>
      <x:c r="J5327" s="6" t="str">
        <x:v>https://raw.githubusercontent.com/Mar-7th/StarRailRes/dbe8cdfcfb0bf657b9fe1cf92d5537f118ccb487/index_new/cn/character_skill_trees.json</x:v>
      </x:c>
    </x:row>
    <x:row r="5328" ht="38" customHeight="1">
      <x:c r="A5328" s="6" t="str">
        <x:v>11205206_1</x:v>
      </x:c>
      <x:c r="B5328" s="6" t="str">
        <x:v>11205</x:v>
      </x:c>
      <x:c r="C5328" s="6" t="str">
        <x:v>11205206</x:v>
      </x:c>
      <x:c r="D5328" s="6" t="str">
        <x:v>暴击率强化</x:v>
      </x:c>
      <x:c r="E5328" s="6" t="n">
        <x:v>1</x:v>
      </x:c>
      <x:c r="F5328" s="6" t="n">
        <x:v>5</x:v>
      </x:c>
      <x:c r="G5328" s="6" t="n">
        <x:v>0</x:v>
      </x:c>
      <x:c r="H5328" s="7" t="str"/>
      <x:c r="I5328" s="7" t="str">
        <x:v>[{"id": "2", "num": 45000}, {"id": "110113", "num": 3}, {"id": "113003", "num": 3}]</x:v>
      </x:c>
      <x:c r="J5328" s="6" t="str">
        <x:v>https://raw.githubusercontent.com/Mar-7th/StarRailRes/dbe8cdfcfb0bf657b9fe1cf92d5537f118ccb487/index_new/cn/character_skill_trees.json</x:v>
      </x:c>
    </x:row>
    <x:row r="5329" ht="38" customHeight="1">
      <x:c r="A5329" s="6" t="str">
        <x:v>11205207_1</x:v>
      </x:c>
      <x:c r="B5329" s="6" t="str">
        <x:v>11205</x:v>
      </x:c>
      <x:c r="C5329" s="6" t="str">
        <x:v>11205207</x:v>
      </x:c>
      <x:c r="D5329" s="6" t="str">
        <x:v>生命强化</x:v>
      </x:c>
      <x:c r="E5329" s="6" t="n">
        <x:v>1</x:v>
      </x:c>
      <x:c r="F5329" s="6" t="n">
        <x:v>5</x:v>
      </x:c>
      <x:c r="G5329" s="6" t="n">
        <x:v>0</x:v>
      </x:c>
      <x:c r="H5329" s="7" t="str"/>
      <x:c r="I5329" s="7" t="str">
        <x:v>[{"id": "2", "num": 45000}, {"id": "110113", "num": 3}, {"id": "113003", "num": 3}]</x:v>
      </x:c>
      <x:c r="J5329" s="6" t="str">
        <x:v>https://raw.githubusercontent.com/Mar-7th/StarRailRes/dbe8cdfcfb0bf657b9fe1cf92d5537f118ccb487/index_new/cn/character_skill_trees.json</x:v>
      </x:c>
    </x:row>
    <x:row r="5330" ht="38" customHeight="1">
      <x:c r="A5330" s="6" t="str">
        <x:v>11205208_1</x:v>
      </x:c>
      <x:c r="B5330" s="6" t="str">
        <x:v>11205</x:v>
      </x:c>
      <x:c r="C5330" s="6" t="str">
        <x:v>11205208</x:v>
      </x:c>
      <x:c r="D5330" s="6" t="str">
        <x:v>效果抵抗强化</x:v>
      </x:c>
      <x:c r="E5330" s="6" t="n">
        <x:v>1</x:v>
      </x:c>
      <x:c r="F5330" s="6" t="n">
        <x:v>6</x:v>
      </x:c>
      <x:c r="G5330" s="6" t="n">
        <x:v>0</x:v>
      </x:c>
      <x:c r="H5330" s="7" t="str"/>
      <x:c r="I5330" s="7" t="str">
        <x:v>[{"id": "2", "num": 160000}, {"id": "110113", "num": 8}, {"id": "113003", "num": 8}]</x:v>
      </x:c>
      <x:c r="J5330" s="6" t="str">
        <x:v>https://raw.githubusercontent.com/Mar-7th/StarRailRes/dbe8cdfcfb0bf657b9fe1cf92d5537f118ccb487/index_new/cn/character_skill_trees.json</x:v>
      </x:c>
    </x:row>
    <x:row r="5331" ht="38" customHeight="1">
      <x:c r="A5331" s="6" t="str">
        <x:v>11205209_1</x:v>
      </x:c>
      <x:c r="B5331" s="6" t="str">
        <x:v>11205</x:v>
      </x:c>
      <x:c r="C5331" s="6" t="str">
        <x:v>11205209</x:v>
      </x:c>
      <x:c r="D5331" s="6" t="str">
        <x:v>暴击率强化</x:v>
      </x:c>
      <x:c r="E5331" s="6" t="n">
        <x:v>1</x:v>
      </x:c>
      <x:c r="F5331" s="6" t="n">
        <x:v>0</x:v>
      </x:c>
      <x:c r="G5331" s="6" t="n">
        <x:v>75</x:v>
      </x:c>
      <x:c r="H5331" s="7" t="str"/>
      <x:c r="I5331" s="7" t="str">
        <x:v>[{"id": "2", "num": 160000}, {"id": "110113", "num": 8}, {"id": "113003", "num": 8}]</x:v>
      </x:c>
      <x:c r="J5331" s="6" t="str">
        <x:v>https://raw.githubusercontent.com/Mar-7th/StarRailRes/dbe8cdfcfb0bf657b9fe1cf92d5537f118ccb487/index_new/cn/character_skill_trees.json</x:v>
      </x:c>
    </x:row>
    <x:row r="5332" ht="38" customHeight="1">
      <x:c r="A5332" s="6" t="str">
        <x:v>11205210_1</x:v>
      </x:c>
      <x:c r="B5332" s="6" t="str">
        <x:v>11205</x:v>
      </x:c>
      <x:c r="C5332" s="6" t="str">
        <x:v>11205210</x:v>
      </x:c>
      <x:c r="D5332" s="6" t="str">
        <x:v>生命强化</x:v>
      </x:c>
      <x:c r="E5332" s="6" t="n">
        <x:v>1</x:v>
      </x:c>
      <x:c r="F5332" s="6" t="n">
        <x:v>0</x:v>
      </x:c>
      <x:c r="G5332" s="6" t="n">
        <x:v>80</x:v>
      </x:c>
      <x:c r="H5332" s="7" t="str"/>
      <x:c r="I5332" s="7" t="str">
        <x:v>[{"id": "2", "num": 160000}, {"id": "110113", "num": 8}, {"id": "113003", "num": 8}]</x:v>
      </x:c>
      <x:c r="J5332" s="6" t="str">
        <x:v>https://raw.githubusercontent.com/Mar-7th/StarRailRes/dbe8cdfcfb0bf657b9fe1cf92d5537f118ccb487/index_new/cn/character_skill_trees.json</x:v>
      </x:c>
    </x:row>
    <x:row r="5333" ht="20" customHeight="1">
      <x:c r="A5333" s="6" t="str">
        <x:v>11212001_1</x:v>
      </x:c>
      <x:c r="B5333" s="6" t="str">
        <x:v>11212</x:v>
      </x:c>
      <x:c r="C5333" s="6" t="str">
        <x:v>11212001</x:v>
      </x:c>
      <x:c r="D5333" s="6" t="str"/>
      <x:c r="E5333" s="6" t="n">
        <x:v>1</x:v>
      </x:c>
      <x:c r="F5333" s="6" t="n">
        <x:v>0</x:v>
      </x:c>
      <x:c r="G5333" s="6" t="n">
        <x:v>0</x:v>
      </x:c>
      <x:c r="H5333" s="7" t="str"/>
      <x:c r="I5333" s="7" t="str">
        <x:v>[]</x:v>
      </x:c>
      <x:c r="J5333" s="6" t="str">
        <x:v>https://raw.githubusercontent.com/Mar-7th/StarRailRes/dbe8cdfcfb0bf657b9fe1cf92d5537f118ccb487/index_new/cn/character_skill_trees.json</x:v>
      </x:c>
    </x:row>
    <x:row r="5334" ht="38" customHeight="1">
      <x:c r="A5334" s="6" t="str">
        <x:v>11212001_2</x:v>
      </x:c>
      <x:c r="B5334" s="6" t="str">
        <x:v>11212</x:v>
      </x:c>
      <x:c r="C5334" s="6" t="str">
        <x:v>11212001</x:v>
      </x:c>
      <x:c r="D5334" s="6" t="str"/>
      <x:c r="E5334" s="6" t="n">
        <x:v>2</x:v>
      </x:c>
      <x:c r="F5334" s="6" t="n">
        <x:v>2</x:v>
      </x:c>
      <x:c r="G5334" s="6" t="n">
        <x:v>0</x:v>
      </x:c>
      <x:c r="H5334" s="7" t="str"/>
      <x:c r="I5334" s="7" t="str">
        <x:v>[{"id": "2", "num": 5000}, {"id": "110111", "num": 3}, {"id": "113001", "num": 6}]</x:v>
      </x:c>
      <x:c r="J5334" s="6" t="str">
        <x:v>https://raw.githubusercontent.com/Mar-7th/StarRailRes/dbe8cdfcfb0bf657b9fe1cf92d5537f118ccb487/index_new/cn/character_skill_trees.json</x:v>
      </x:c>
    </x:row>
    <x:row r="5335" ht="38" customHeight="1">
      <x:c r="A5335" s="6" t="str">
        <x:v>11212001_3</x:v>
      </x:c>
      <x:c r="B5335" s="6" t="str">
        <x:v>11212</x:v>
      </x:c>
      <x:c r="C5335" s="6" t="str">
        <x:v>11212001</x:v>
      </x:c>
      <x:c r="D5335" s="6" t="str"/>
      <x:c r="E5335" s="6" t="n">
        <x:v>3</x:v>
      </x:c>
      <x:c r="F5335" s="6" t="n">
        <x:v>3</x:v>
      </x:c>
      <x:c r="G5335" s="6" t="n">
        <x:v>0</x:v>
      </x:c>
      <x:c r="H5335" s="7" t="str"/>
      <x:c r="I5335" s="7" t="str">
        <x:v>[{"id": "2", "num": 10000}, {"id": "110112", "num": 3}, {"id": "113002", "num": 3}]</x:v>
      </x:c>
      <x:c r="J5335" s="6" t="str">
        <x:v>https://raw.githubusercontent.com/Mar-7th/StarRailRes/dbe8cdfcfb0bf657b9fe1cf92d5537f118ccb487/index_new/cn/character_skill_trees.json</x:v>
      </x:c>
    </x:row>
    <x:row r="5336" ht="38" customHeight="1">
      <x:c r="A5336" s="6" t="str">
        <x:v>11212001_4</x:v>
      </x:c>
      <x:c r="B5336" s="6" t="str">
        <x:v>11212</x:v>
      </x:c>
      <x:c r="C5336" s="6" t="str">
        <x:v>11212001</x:v>
      </x:c>
      <x:c r="D5336" s="6" t="str"/>
      <x:c r="E5336" s="6" t="n">
        <x:v>4</x:v>
      </x:c>
      <x:c r="F5336" s="6" t="n">
        <x:v>4</x:v>
      </x:c>
      <x:c r="G5336" s="6" t="n">
        <x:v>0</x:v>
      </x:c>
      <x:c r="H5336" s="7" t="str"/>
      <x:c r="I5336" s="7" t="str">
        <x:v>[{"id": "2", "num": 20000}, {"id": "110112", "num": 5}, {"id": "113002", "num": 4}]</x:v>
      </x:c>
      <x:c r="J5336" s="6" t="str">
        <x:v>https://raw.githubusercontent.com/Mar-7th/StarRailRes/dbe8cdfcfb0bf657b9fe1cf92d5537f118ccb487/index_new/cn/character_skill_trees.json</x:v>
      </x:c>
    </x:row>
    <x:row r="5337" ht="38" customHeight="1">
      <x:c r="A5337" s="6" t="str">
        <x:v>11212001_5</x:v>
      </x:c>
      <x:c r="B5337" s="6" t="str">
        <x:v>11212</x:v>
      </x:c>
      <x:c r="C5337" s="6" t="str">
        <x:v>11212001</x:v>
      </x:c>
      <x:c r="D5337" s="6" t="str"/>
      <x:c r="E5337" s="6" t="n">
        <x:v>5</x:v>
      </x:c>
      <x:c r="F5337" s="6" t="n">
        <x:v>5</x:v>
      </x:c>
      <x:c r="G5337" s="6" t="n">
        <x:v>0</x:v>
      </x:c>
      <x:c r="H5337" s="7" t="str"/>
      <x:c r="I5337" s="7" t="str">
        <x:v>[{"id": "2", "num": 45000}, {"id": "110113", "num": 3}, {"id": "113003", "num": 3}]</x:v>
      </x:c>
      <x:c r="J5337" s="6" t="str">
        <x:v>https://raw.githubusercontent.com/Mar-7th/StarRailRes/dbe8cdfcfb0bf657b9fe1cf92d5537f118ccb487/index_new/cn/character_skill_trees.json</x:v>
      </x:c>
    </x:row>
    <x:row r="5338" ht="38" customHeight="1">
      <x:c r="A5338" s="6" t="str">
        <x:v>11212001_6</x:v>
      </x:c>
      <x:c r="B5338" s="6" t="str">
        <x:v>11212</x:v>
      </x:c>
      <x:c r="C5338" s="6" t="str">
        <x:v>11212001</x:v>
      </x:c>
      <x:c r="D5338" s="6" t="str"/>
      <x:c r="E5338" s="6" t="n">
        <x:v>6</x:v>
      </x:c>
      <x:c r="F5338" s="6" t="n">
        <x:v>6</x:v>
      </x:c>
      <x:c r="G5338" s="6" t="n">
        <x:v>0</x:v>
      </x:c>
      <x:c r="H5338" s="7" t="str"/>
      <x:c r="I5338" s="7" t="str">
        <x:v>[{"id": "2", "num": 160000}, {"id": "110113", "num": 8}, {"id": "113003", "num": 4}]</x:v>
      </x:c>
      <x:c r="J5338" s="6" t="str">
        <x:v>https://raw.githubusercontent.com/Mar-7th/StarRailRes/dbe8cdfcfb0bf657b9fe1cf92d5537f118ccb487/index_new/cn/character_skill_trees.json</x:v>
      </x:c>
    </x:row>
    <x:row r="5339" ht="20" customHeight="1">
      <x:c r="A5339" s="6" t="str">
        <x:v>11212002_1</x:v>
      </x:c>
      <x:c r="B5339" s="6" t="str">
        <x:v>11212</x:v>
      </x:c>
      <x:c r="C5339" s="6" t="str">
        <x:v>11212002</x:v>
      </x:c>
      <x:c r="D5339" s="6" t="str"/>
      <x:c r="E5339" s="6" t="n">
        <x:v>1</x:v>
      </x:c>
      <x:c r="F5339" s="6" t="n">
        <x:v>0</x:v>
      </x:c>
      <x:c r="G5339" s="6" t="n">
        <x:v>0</x:v>
      </x:c>
      <x:c r="H5339" s="7" t="str"/>
      <x:c r="I5339" s="7" t="str">
        <x:v>[]</x:v>
      </x:c>
      <x:c r="J5339" s="6" t="str">
        <x:v>https://raw.githubusercontent.com/Mar-7th/StarRailRes/dbe8cdfcfb0bf657b9fe1cf92d5537f118ccb487/index_new/cn/character_skill_trees.json</x:v>
      </x:c>
    </x:row>
    <x:row r="5340" ht="38" customHeight="1">
      <x:c r="A5340" s="6" t="str">
        <x:v>11212002_2</x:v>
      </x:c>
      <x:c r="B5340" s="6" t="str">
        <x:v>11212</x:v>
      </x:c>
      <x:c r="C5340" s="6" t="str">
        <x:v>11212002</x:v>
      </x:c>
      <x:c r="D5340" s="6" t="str"/>
      <x:c r="E5340" s="6" t="n">
        <x:v>2</x:v>
      </x:c>
      <x:c r="F5340" s="6" t="n">
        <x:v>1</x:v>
      </x:c>
      <x:c r="G5340" s="6" t="n">
        <x:v>0</x:v>
      </x:c>
      <x:c r="H5340" s="7" t="str"/>
      <x:c r="I5340" s="7" t="str">
        <x:v>[{"id": "2", "num": 2500}, {"id": "113001", "num": 3}]</x:v>
      </x:c>
      <x:c r="J5340" s="6" t="str">
        <x:v>https://raw.githubusercontent.com/Mar-7th/StarRailRes/dbe8cdfcfb0bf657b9fe1cf92d5537f118ccb487/index_new/cn/character_skill_trees.json</x:v>
      </x:c>
    </x:row>
    <x:row r="5341" ht="38" customHeight="1">
      <x:c r="A5341" s="6" t="str">
        <x:v>11212002_3</x:v>
      </x:c>
      <x:c r="B5341" s="6" t="str">
        <x:v>11212</x:v>
      </x:c>
      <x:c r="C5341" s="6" t="str">
        <x:v>11212002</x:v>
      </x:c>
      <x:c r="D5341" s="6" t="str"/>
      <x:c r="E5341" s="6" t="n">
        <x:v>3</x:v>
      </x:c>
      <x:c r="F5341" s="6" t="n">
        <x:v>2</x:v>
      </x:c>
      <x:c r="G5341" s="6" t="n">
        <x:v>0</x:v>
      </x:c>
      <x:c r="H5341" s="7" t="str"/>
      <x:c r="I5341" s="7" t="str">
        <x:v>[{"id": "2", "num": 5000}, {"id": "110111", "num": 3}, {"id": "113001", "num": 6}]</x:v>
      </x:c>
      <x:c r="J5341" s="6" t="str">
        <x:v>https://raw.githubusercontent.com/Mar-7th/StarRailRes/dbe8cdfcfb0bf657b9fe1cf92d5537f118ccb487/index_new/cn/character_skill_trees.json</x:v>
      </x:c>
    </x:row>
    <x:row r="5342" ht="38" customHeight="1">
      <x:c r="A5342" s="6" t="str">
        <x:v>11212002_4</x:v>
      </x:c>
      <x:c r="B5342" s="6" t="str">
        <x:v>11212</x:v>
      </x:c>
      <x:c r="C5342" s="6" t="str">
        <x:v>11212002</x:v>
      </x:c>
      <x:c r="D5342" s="6" t="str"/>
      <x:c r="E5342" s="6" t="n">
        <x:v>4</x:v>
      </x:c>
      <x:c r="F5342" s="6" t="n">
        <x:v>3</x:v>
      </x:c>
      <x:c r="G5342" s="6" t="n">
        <x:v>0</x:v>
      </x:c>
      <x:c r="H5342" s="7" t="str"/>
      <x:c r="I5342" s="7" t="str">
        <x:v>[{"id": "2", "num": 10000}, {"id": "110112", "num": 3}, {"id": "113002", "num": 3}]</x:v>
      </x:c>
      <x:c r="J5342" s="6" t="str">
        <x:v>https://raw.githubusercontent.com/Mar-7th/StarRailRes/dbe8cdfcfb0bf657b9fe1cf92d5537f118ccb487/index_new/cn/character_skill_trees.json</x:v>
      </x:c>
    </x:row>
    <x:row r="5343" ht="38" customHeight="1">
      <x:c r="A5343" s="6" t="str">
        <x:v>11212002_5</x:v>
      </x:c>
      <x:c r="B5343" s="6" t="str">
        <x:v>11212</x:v>
      </x:c>
      <x:c r="C5343" s="6" t="str">
        <x:v>11212002</x:v>
      </x:c>
      <x:c r="D5343" s="6" t="str"/>
      <x:c r="E5343" s="6" t="n">
        <x:v>5</x:v>
      </x:c>
      <x:c r="F5343" s="6" t="n">
        <x:v>4</x:v>
      </x:c>
      <x:c r="G5343" s="6" t="n">
        <x:v>0</x:v>
      </x:c>
      <x:c r="H5343" s="7" t="str"/>
      <x:c r="I5343" s="7" t="str">
        <x:v>[{"id": "2", "num": 20000}, {"id": "110112", "num": 5}, {"id": "113002", "num": 4}]</x:v>
      </x:c>
      <x:c r="J5343" s="6" t="str">
        <x:v>https://raw.githubusercontent.com/Mar-7th/StarRailRes/dbe8cdfcfb0bf657b9fe1cf92d5537f118ccb487/index_new/cn/character_skill_trees.json</x:v>
      </x:c>
    </x:row>
    <x:row r="5344" ht="38" customHeight="1">
      <x:c r="A5344" s="6" t="str">
        <x:v>11212002_6</x:v>
      </x:c>
      <x:c r="B5344" s="6" t="str">
        <x:v>11212</x:v>
      </x:c>
      <x:c r="C5344" s="6" t="str">
        <x:v>11212002</x:v>
      </x:c>
      <x:c r="D5344" s="6" t="str"/>
      <x:c r="E5344" s="6" t="n">
        <x:v>6</x:v>
      </x:c>
      <x:c r="F5344" s="6" t="n">
        <x:v>4</x:v>
      </x:c>
      <x:c r="G5344" s="6" t="n">
        <x:v>0</x:v>
      </x:c>
      <x:c r="H5344" s="7" t="str"/>
      <x:c r="I5344" s="7" t="str">
        <x:v>[{"id": "2", "num": 30000}, {"id": "110112", "num": 7}, {"id": "113002", "num": 6}]</x:v>
      </x:c>
      <x:c r="J5344" s="6" t="str">
        <x:v>https://raw.githubusercontent.com/Mar-7th/StarRailRes/dbe8cdfcfb0bf657b9fe1cf92d5537f118ccb487/index_new/cn/character_skill_trees.json</x:v>
      </x:c>
    </x:row>
    <x:row r="5345" ht="38" customHeight="1">
      <x:c r="A5345" s="6" t="str">
        <x:v>11212002_7</x:v>
      </x:c>
      <x:c r="B5345" s="6" t="str">
        <x:v>11212</x:v>
      </x:c>
      <x:c r="C5345" s="6" t="str">
        <x:v>11212002</x:v>
      </x:c>
      <x:c r="D5345" s="6" t="str"/>
      <x:c r="E5345" s="6" t="n">
        <x:v>7</x:v>
      </x:c>
      <x:c r="F5345" s="6" t="n">
        <x:v>5</x:v>
      </x:c>
      <x:c r="G5345" s="6" t="n">
        <x:v>0</x:v>
      </x:c>
      <x:c r="H5345" s="7" t="str"/>
      <x:c r="I5345" s="7" t="str">
        <x:v>[{"id": "2", "num": 45000}, {"id": "110113", "num": 3}, {"id": "113003", "num": 3}]</x:v>
      </x:c>
      <x:c r="J5345" s="6" t="str">
        <x:v>https://raw.githubusercontent.com/Mar-7th/StarRailRes/dbe8cdfcfb0bf657b9fe1cf92d5537f118ccb487/index_new/cn/character_skill_trees.json</x:v>
      </x:c>
    </x:row>
    <x:row r="5346" ht="53" customHeight="1">
      <x:c r="A5346" s="6" t="str">
        <x:v>11212002_8</x:v>
      </x:c>
      <x:c r="B5346" s="6" t="str">
        <x:v>11212</x:v>
      </x:c>
      <x:c r="C5346" s="6" t="str">
        <x:v>11212002</x:v>
      </x:c>
      <x:c r="D5346" s="6" t="str"/>
      <x:c r="E5346" s="6" t="n">
        <x:v>8</x:v>
      </x:c>
      <x:c r="F5346" s="6" t="n">
        <x:v>5</x:v>
      </x:c>
      <x:c r="G5346" s="6" t="n">
        <x:v>0</x:v>
      </x:c>
      <x:c r="H5346" s="7" t="str"/>
      <x:c r="I5346" s="7" t="str">
        <x:v>[{"id": "2", "num": 80000}, {"id": "110113", "num": 5}, {"id": "110503", "num": 1}, {"id": "113003", "num": 4}]</x:v>
      </x:c>
      <x:c r="J5346" s="6" t="str">
        <x:v>https://raw.githubusercontent.com/Mar-7th/StarRailRes/dbe8cdfcfb0bf657b9fe1cf92d5537f118ccb487/index_new/cn/character_skill_trees.json</x:v>
      </x:c>
    </x:row>
    <x:row r="5347" ht="53" customHeight="1">
      <x:c r="A5347" s="6" t="str">
        <x:v>11212002_9</x:v>
      </x:c>
      <x:c r="B5347" s="6" t="str">
        <x:v>11212</x:v>
      </x:c>
      <x:c r="C5347" s="6" t="str">
        <x:v>11212002</x:v>
      </x:c>
      <x:c r="D5347" s="6" t="str"/>
      <x:c r="E5347" s="6" t="n">
        <x:v>9</x:v>
      </x:c>
      <x:c r="F5347" s="6" t="n">
        <x:v>6</x:v>
      </x:c>
      <x:c r="G5347" s="6" t="n">
        <x:v>0</x:v>
      </x:c>
      <x:c r="H5347" s="7" t="str"/>
      <x:c r="I5347" s="7" t="str">
        <x:v>[{"id": "2", "num": 160000}, {"id": "110113", "num": 8}, {"id": "241", "num": 1}, {"id": "110503", "num": 1}]</x:v>
      </x:c>
      <x:c r="J5347" s="6" t="str">
        <x:v>https://raw.githubusercontent.com/Mar-7th/StarRailRes/dbe8cdfcfb0bf657b9fe1cf92d5537f118ccb487/index_new/cn/character_skill_trees.json</x:v>
      </x:c>
    </x:row>
    <x:row r="5348" ht="53" customHeight="1">
      <x:c r="A5348" s="6" t="str">
        <x:v>11212002_10</x:v>
      </x:c>
      <x:c r="B5348" s="6" t="str">
        <x:v>11212</x:v>
      </x:c>
      <x:c r="C5348" s="6" t="str">
        <x:v>11212002</x:v>
      </x:c>
      <x:c r="D5348" s="6" t="str"/>
      <x:c r="E5348" s="6" t="n">
        <x:v>10</x:v>
      </x:c>
      <x:c r="F5348" s="6" t="n">
        <x:v>6</x:v>
      </x:c>
      <x:c r="G5348" s="6" t="n">
        <x:v>0</x:v>
      </x:c>
      <x:c r="H5348" s="7" t="str"/>
      <x:c r="I5348" s="7" t="str">
        <x:v>[{"id": "2", "num": 300000}, {"id": "110113", "num": 14}, {"id": "241", "num": 1}, {"id": "110503", "num": 1}]</x:v>
      </x:c>
      <x:c r="J5348" s="6" t="str">
        <x:v>https://raw.githubusercontent.com/Mar-7th/StarRailRes/dbe8cdfcfb0bf657b9fe1cf92d5537f118ccb487/index_new/cn/character_skill_trees.json</x:v>
      </x:c>
    </x:row>
    <x:row r="5349" ht="20" customHeight="1">
      <x:c r="A5349" s="6" t="str">
        <x:v>11212003_1</x:v>
      </x:c>
      <x:c r="B5349" s="6" t="str">
        <x:v>11212</x:v>
      </x:c>
      <x:c r="C5349" s="6" t="str">
        <x:v>11212003</x:v>
      </x:c>
      <x:c r="D5349" s="6" t="str"/>
      <x:c r="E5349" s="6" t="n">
        <x:v>1</x:v>
      </x:c>
      <x:c r="F5349" s="6" t="n">
        <x:v>0</x:v>
      </x:c>
      <x:c r="G5349" s="6" t="n">
        <x:v>0</x:v>
      </x:c>
      <x:c r="H5349" s="7" t="str"/>
      <x:c r="I5349" s="7" t="str">
        <x:v>[]</x:v>
      </x:c>
      <x:c r="J5349" s="6" t="str">
        <x:v>https://raw.githubusercontent.com/Mar-7th/StarRailRes/dbe8cdfcfb0bf657b9fe1cf92d5537f118ccb487/index_new/cn/character_skill_trees.json</x:v>
      </x:c>
    </x:row>
    <x:row r="5350" ht="38" customHeight="1">
      <x:c r="A5350" s="6" t="str">
        <x:v>11212003_2</x:v>
      </x:c>
      <x:c r="B5350" s="6" t="str">
        <x:v>11212</x:v>
      </x:c>
      <x:c r="C5350" s="6" t="str">
        <x:v>11212003</x:v>
      </x:c>
      <x:c r="D5350" s="6" t="str"/>
      <x:c r="E5350" s="6" t="n">
        <x:v>2</x:v>
      </x:c>
      <x:c r="F5350" s="6" t="n">
        <x:v>1</x:v>
      </x:c>
      <x:c r="G5350" s="6" t="n">
        <x:v>0</x:v>
      </x:c>
      <x:c r="H5350" s="7" t="str"/>
      <x:c r="I5350" s="7" t="str">
        <x:v>[{"id": "2", "num": 2500}, {"id": "113001", "num": 3}]</x:v>
      </x:c>
      <x:c r="J5350" s="6" t="str">
        <x:v>https://raw.githubusercontent.com/Mar-7th/StarRailRes/dbe8cdfcfb0bf657b9fe1cf92d5537f118ccb487/index_new/cn/character_skill_trees.json</x:v>
      </x:c>
    </x:row>
    <x:row r="5351" ht="38" customHeight="1">
      <x:c r="A5351" s="6" t="str">
        <x:v>11212003_3</x:v>
      </x:c>
      <x:c r="B5351" s="6" t="str">
        <x:v>11212</x:v>
      </x:c>
      <x:c r="C5351" s="6" t="str">
        <x:v>11212003</x:v>
      </x:c>
      <x:c r="D5351" s="6" t="str"/>
      <x:c r="E5351" s="6" t="n">
        <x:v>3</x:v>
      </x:c>
      <x:c r="F5351" s="6" t="n">
        <x:v>2</x:v>
      </x:c>
      <x:c r="G5351" s="6" t="n">
        <x:v>0</x:v>
      </x:c>
      <x:c r="H5351" s="7" t="str"/>
      <x:c r="I5351" s="7" t="str">
        <x:v>[{"id": "2", "num": 5000}, {"id": "110111", "num": 3}, {"id": "113001", "num": 6}]</x:v>
      </x:c>
      <x:c r="J5351" s="6" t="str">
        <x:v>https://raw.githubusercontent.com/Mar-7th/StarRailRes/dbe8cdfcfb0bf657b9fe1cf92d5537f118ccb487/index_new/cn/character_skill_trees.json</x:v>
      </x:c>
    </x:row>
    <x:row r="5352" ht="38" customHeight="1">
      <x:c r="A5352" s="6" t="str">
        <x:v>11212003_4</x:v>
      </x:c>
      <x:c r="B5352" s="6" t="str">
        <x:v>11212</x:v>
      </x:c>
      <x:c r="C5352" s="6" t="str">
        <x:v>11212003</x:v>
      </x:c>
      <x:c r="D5352" s="6" t="str"/>
      <x:c r="E5352" s="6" t="n">
        <x:v>4</x:v>
      </x:c>
      <x:c r="F5352" s="6" t="n">
        <x:v>3</x:v>
      </x:c>
      <x:c r="G5352" s="6" t="n">
        <x:v>0</x:v>
      </x:c>
      <x:c r="H5352" s="7" t="str"/>
      <x:c r="I5352" s="7" t="str">
        <x:v>[{"id": "2", "num": 10000}, {"id": "110112", "num": 3}, {"id": "113002", "num": 3}]</x:v>
      </x:c>
      <x:c r="J5352" s="6" t="str">
        <x:v>https://raw.githubusercontent.com/Mar-7th/StarRailRes/dbe8cdfcfb0bf657b9fe1cf92d5537f118ccb487/index_new/cn/character_skill_trees.json</x:v>
      </x:c>
    </x:row>
    <x:row r="5353" ht="38" customHeight="1">
      <x:c r="A5353" s="6" t="str">
        <x:v>11212003_5</x:v>
      </x:c>
      <x:c r="B5353" s="6" t="str">
        <x:v>11212</x:v>
      </x:c>
      <x:c r="C5353" s="6" t="str">
        <x:v>11212003</x:v>
      </x:c>
      <x:c r="D5353" s="6" t="str"/>
      <x:c r="E5353" s="6" t="n">
        <x:v>5</x:v>
      </x:c>
      <x:c r="F5353" s="6" t="n">
        <x:v>4</x:v>
      </x:c>
      <x:c r="G5353" s="6" t="n">
        <x:v>0</x:v>
      </x:c>
      <x:c r="H5353" s="7" t="str"/>
      <x:c r="I5353" s="7" t="str">
        <x:v>[{"id": "2", "num": 20000}, {"id": "110112", "num": 5}, {"id": "113002", "num": 4}]</x:v>
      </x:c>
      <x:c r="J5353" s="6" t="str">
        <x:v>https://raw.githubusercontent.com/Mar-7th/StarRailRes/dbe8cdfcfb0bf657b9fe1cf92d5537f118ccb487/index_new/cn/character_skill_trees.json</x:v>
      </x:c>
    </x:row>
    <x:row r="5354" ht="38" customHeight="1">
      <x:c r="A5354" s="6" t="str">
        <x:v>11212003_6</x:v>
      </x:c>
      <x:c r="B5354" s="6" t="str">
        <x:v>11212</x:v>
      </x:c>
      <x:c r="C5354" s="6" t="str">
        <x:v>11212003</x:v>
      </x:c>
      <x:c r="D5354" s="6" t="str"/>
      <x:c r="E5354" s="6" t="n">
        <x:v>6</x:v>
      </x:c>
      <x:c r="F5354" s="6" t="n">
        <x:v>4</x:v>
      </x:c>
      <x:c r="G5354" s="6" t="n">
        <x:v>0</x:v>
      </x:c>
      <x:c r="H5354" s="7" t="str"/>
      <x:c r="I5354" s="7" t="str">
        <x:v>[{"id": "2", "num": 30000}, {"id": "110112", "num": 7}, {"id": "113002", "num": 6}]</x:v>
      </x:c>
      <x:c r="J5354" s="6" t="str">
        <x:v>https://raw.githubusercontent.com/Mar-7th/StarRailRes/dbe8cdfcfb0bf657b9fe1cf92d5537f118ccb487/index_new/cn/character_skill_trees.json</x:v>
      </x:c>
    </x:row>
    <x:row r="5355" ht="38" customHeight="1">
      <x:c r="A5355" s="6" t="str">
        <x:v>11212003_7</x:v>
      </x:c>
      <x:c r="B5355" s="6" t="str">
        <x:v>11212</x:v>
      </x:c>
      <x:c r="C5355" s="6" t="str">
        <x:v>11212003</x:v>
      </x:c>
      <x:c r="D5355" s="6" t="str"/>
      <x:c r="E5355" s="6" t="n">
        <x:v>7</x:v>
      </x:c>
      <x:c r="F5355" s="6" t="n">
        <x:v>5</x:v>
      </x:c>
      <x:c r="G5355" s="6" t="n">
        <x:v>0</x:v>
      </x:c>
      <x:c r="H5355" s="7" t="str"/>
      <x:c r="I5355" s="7" t="str">
        <x:v>[{"id": "2", "num": 45000}, {"id": "110113", "num": 3}, {"id": "113003", "num": 3}]</x:v>
      </x:c>
      <x:c r="J5355" s="6" t="str">
        <x:v>https://raw.githubusercontent.com/Mar-7th/StarRailRes/dbe8cdfcfb0bf657b9fe1cf92d5537f118ccb487/index_new/cn/character_skill_trees.json</x:v>
      </x:c>
    </x:row>
    <x:row r="5356" ht="53" customHeight="1">
      <x:c r="A5356" s="6" t="str">
        <x:v>11212003_8</x:v>
      </x:c>
      <x:c r="B5356" s="6" t="str">
        <x:v>11212</x:v>
      </x:c>
      <x:c r="C5356" s="6" t="str">
        <x:v>11212003</x:v>
      </x:c>
      <x:c r="D5356" s="6" t="str"/>
      <x:c r="E5356" s="6" t="n">
        <x:v>8</x:v>
      </x:c>
      <x:c r="F5356" s="6" t="n">
        <x:v>5</x:v>
      </x:c>
      <x:c r="G5356" s="6" t="n">
        <x:v>0</x:v>
      </x:c>
      <x:c r="H5356" s="7" t="str"/>
      <x:c r="I5356" s="7" t="str">
        <x:v>[{"id": "2", "num": 80000}, {"id": "110113", "num": 5}, {"id": "110503", "num": 1}, {"id": "113003", "num": 4}]</x:v>
      </x:c>
      <x:c r="J5356" s="6" t="str">
        <x:v>https://raw.githubusercontent.com/Mar-7th/StarRailRes/dbe8cdfcfb0bf657b9fe1cf92d5537f118ccb487/index_new/cn/character_skill_trees.json</x:v>
      </x:c>
    </x:row>
    <x:row r="5357" ht="53" customHeight="1">
      <x:c r="A5357" s="6" t="str">
        <x:v>11212003_9</x:v>
      </x:c>
      <x:c r="B5357" s="6" t="str">
        <x:v>11212</x:v>
      </x:c>
      <x:c r="C5357" s="6" t="str">
        <x:v>11212003</x:v>
      </x:c>
      <x:c r="D5357" s="6" t="str"/>
      <x:c r="E5357" s="6" t="n">
        <x:v>9</x:v>
      </x:c>
      <x:c r="F5357" s="6" t="n">
        <x:v>6</x:v>
      </x:c>
      <x:c r="G5357" s="6" t="n">
        <x:v>0</x:v>
      </x:c>
      <x:c r="H5357" s="7" t="str"/>
      <x:c r="I5357" s="7" t="str">
        <x:v>[{"id": "2", "num": 160000}, {"id": "110113", "num": 8}, {"id": "241", "num": 1}, {"id": "110503", "num": 1}]</x:v>
      </x:c>
      <x:c r="J5357" s="6" t="str">
        <x:v>https://raw.githubusercontent.com/Mar-7th/StarRailRes/dbe8cdfcfb0bf657b9fe1cf92d5537f118ccb487/index_new/cn/character_skill_trees.json</x:v>
      </x:c>
    </x:row>
    <x:row r="5358" ht="53" customHeight="1">
      <x:c r="A5358" s="6" t="str">
        <x:v>11212003_10</x:v>
      </x:c>
      <x:c r="B5358" s="6" t="str">
        <x:v>11212</x:v>
      </x:c>
      <x:c r="C5358" s="6" t="str">
        <x:v>11212003</x:v>
      </x:c>
      <x:c r="D5358" s="6" t="str"/>
      <x:c r="E5358" s="6" t="n">
        <x:v>10</x:v>
      </x:c>
      <x:c r="F5358" s="6" t="n">
        <x:v>6</x:v>
      </x:c>
      <x:c r="G5358" s="6" t="n">
        <x:v>0</x:v>
      </x:c>
      <x:c r="H5358" s="7" t="str"/>
      <x:c r="I5358" s="7" t="str">
        <x:v>[{"id": "2", "num": 300000}, {"id": "110113", "num": 14}, {"id": "241", "num": 1}, {"id": "110503", "num": 1}]</x:v>
      </x:c>
      <x:c r="J5358" s="6" t="str">
        <x:v>https://raw.githubusercontent.com/Mar-7th/StarRailRes/dbe8cdfcfb0bf657b9fe1cf92d5537f118ccb487/index_new/cn/character_skill_trees.json</x:v>
      </x:c>
    </x:row>
    <x:row r="5359" ht="20" customHeight="1">
      <x:c r="A5359" s="6" t="str">
        <x:v>11212004_1</x:v>
      </x:c>
      <x:c r="B5359" s="6" t="str">
        <x:v>11212</x:v>
      </x:c>
      <x:c r="C5359" s="6" t="str">
        <x:v>11212004</x:v>
      </x:c>
      <x:c r="D5359" s="6" t="str"/>
      <x:c r="E5359" s="6" t="n">
        <x:v>1</x:v>
      </x:c>
      <x:c r="F5359" s="6" t="n">
        <x:v>0</x:v>
      </x:c>
      <x:c r="G5359" s="6" t="n">
        <x:v>0</x:v>
      </x:c>
      <x:c r="H5359" s="7" t="str"/>
      <x:c r="I5359" s="7" t="str">
        <x:v>[]</x:v>
      </x:c>
      <x:c r="J5359" s="6" t="str">
        <x:v>https://raw.githubusercontent.com/Mar-7th/StarRailRes/dbe8cdfcfb0bf657b9fe1cf92d5537f118ccb487/index_new/cn/character_skill_trees.json</x:v>
      </x:c>
    </x:row>
    <x:row r="5360" ht="38" customHeight="1">
      <x:c r="A5360" s="6" t="str">
        <x:v>11212004_2</x:v>
      </x:c>
      <x:c r="B5360" s="6" t="str">
        <x:v>11212</x:v>
      </x:c>
      <x:c r="C5360" s="6" t="str">
        <x:v>11212004</x:v>
      </x:c>
      <x:c r="D5360" s="6" t="str"/>
      <x:c r="E5360" s="6" t="n">
        <x:v>2</x:v>
      </x:c>
      <x:c r="F5360" s="6" t="n">
        <x:v>1</x:v>
      </x:c>
      <x:c r="G5360" s="6" t="n">
        <x:v>0</x:v>
      </x:c>
      <x:c r="H5360" s="7" t="str"/>
      <x:c r="I5360" s="7" t="str">
        <x:v>[{"id": "2", "num": 2500}, {"id": "113001", "num": 3}]</x:v>
      </x:c>
      <x:c r="J5360" s="6" t="str">
        <x:v>https://raw.githubusercontent.com/Mar-7th/StarRailRes/dbe8cdfcfb0bf657b9fe1cf92d5537f118ccb487/index_new/cn/character_skill_trees.json</x:v>
      </x:c>
    </x:row>
    <x:row r="5361" ht="38" customHeight="1">
      <x:c r="A5361" s="6" t="str">
        <x:v>11212004_3</x:v>
      </x:c>
      <x:c r="B5361" s="6" t="str">
        <x:v>11212</x:v>
      </x:c>
      <x:c r="C5361" s="6" t="str">
        <x:v>11212004</x:v>
      </x:c>
      <x:c r="D5361" s="6" t="str"/>
      <x:c r="E5361" s="6" t="n">
        <x:v>3</x:v>
      </x:c>
      <x:c r="F5361" s="6" t="n">
        <x:v>2</x:v>
      </x:c>
      <x:c r="G5361" s="6" t="n">
        <x:v>0</x:v>
      </x:c>
      <x:c r="H5361" s="7" t="str"/>
      <x:c r="I5361" s="7" t="str">
        <x:v>[{"id": "2", "num": 5000}, {"id": "110111", "num": 3}, {"id": "113001", "num": 6}]</x:v>
      </x:c>
      <x:c r="J5361" s="6" t="str">
        <x:v>https://raw.githubusercontent.com/Mar-7th/StarRailRes/dbe8cdfcfb0bf657b9fe1cf92d5537f118ccb487/index_new/cn/character_skill_trees.json</x:v>
      </x:c>
    </x:row>
    <x:row r="5362" ht="38" customHeight="1">
      <x:c r="A5362" s="6" t="str">
        <x:v>11212004_4</x:v>
      </x:c>
      <x:c r="B5362" s="6" t="str">
        <x:v>11212</x:v>
      </x:c>
      <x:c r="C5362" s="6" t="str">
        <x:v>11212004</x:v>
      </x:c>
      <x:c r="D5362" s="6" t="str"/>
      <x:c r="E5362" s="6" t="n">
        <x:v>4</x:v>
      </x:c>
      <x:c r="F5362" s="6" t="n">
        <x:v>3</x:v>
      </x:c>
      <x:c r="G5362" s="6" t="n">
        <x:v>0</x:v>
      </x:c>
      <x:c r="H5362" s="7" t="str"/>
      <x:c r="I5362" s="7" t="str">
        <x:v>[{"id": "2", "num": 10000}, {"id": "110112", "num": 3}, {"id": "113002", "num": 3}]</x:v>
      </x:c>
      <x:c r="J5362" s="6" t="str">
        <x:v>https://raw.githubusercontent.com/Mar-7th/StarRailRes/dbe8cdfcfb0bf657b9fe1cf92d5537f118ccb487/index_new/cn/character_skill_trees.json</x:v>
      </x:c>
    </x:row>
    <x:row r="5363" ht="38" customHeight="1">
      <x:c r="A5363" s="6" t="str">
        <x:v>11212004_5</x:v>
      </x:c>
      <x:c r="B5363" s="6" t="str">
        <x:v>11212</x:v>
      </x:c>
      <x:c r="C5363" s="6" t="str">
        <x:v>11212004</x:v>
      </x:c>
      <x:c r="D5363" s="6" t="str"/>
      <x:c r="E5363" s="6" t="n">
        <x:v>5</x:v>
      </x:c>
      <x:c r="F5363" s="6" t="n">
        <x:v>4</x:v>
      </x:c>
      <x:c r="G5363" s="6" t="n">
        <x:v>0</x:v>
      </x:c>
      <x:c r="H5363" s="7" t="str"/>
      <x:c r="I5363" s="7" t="str">
        <x:v>[{"id": "2", "num": 20000}, {"id": "110112", "num": 5}, {"id": "113002", "num": 4}]</x:v>
      </x:c>
      <x:c r="J5363" s="6" t="str">
        <x:v>https://raw.githubusercontent.com/Mar-7th/StarRailRes/dbe8cdfcfb0bf657b9fe1cf92d5537f118ccb487/index_new/cn/character_skill_trees.json</x:v>
      </x:c>
    </x:row>
    <x:row r="5364" ht="38" customHeight="1">
      <x:c r="A5364" s="6" t="str">
        <x:v>11212004_6</x:v>
      </x:c>
      <x:c r="B5364" s="6" t="str">
        <x:v>11212</x:v>
      </x:c>
      <x:c r="C5364" s="6" t="str">
        <x:v>11212004</x:v>
      </x:c>
      <x:c r="D5364" s="6" t="str"/>
      <x:c r="E5364" s="6" t="n">
        <x:v>6</x:v>
      </x:c>
      <x:c r="F5364" s="6" t="n">
        <x:v>4</x:v>
      </x:c>
      <x:c r="G5364" s="6" t="n">
        <x:v>0</x:v>
      </x:c>
      <x:c r="H5364" s="7" t="str"/>
      <x:c r="I5364" s="7" t="str">
        <x:v>[{"id": "2", "num": 30000}, {"id": "110112", "num": 7}, {"id": "113002", "num": 6}]</x:v>
      </x:c>
      <x:c r="J5364" s="6" t="str">
        <x:v>https://raw.githubusercontent.com/Mar-7th/StarRailRes/dbe8cdfcfb0bf657b9fe1cf92d5537f118ccb487/index_new/cn/character_skill_trees.json</x:v>
      </x:c>
    </x:row>
    <x:row r="5365" ht="38" customHeight="1">
      <x:c r="A5365" s="6" t="str">
        <x:v>11212004_7</x:v>
      </x:c>
      <x:c r="B5365" s="6" t="str">
        <x:v>11212</x:v>
      </x:c>
      <x:c r="C5365" s="6" t="str">
        <x:v>11212004</x:v>
      </x:c>
      <x:c r="D5365" s="6" t="str"/>
      <x:c r="E5365" s="6" t="n">
        <x:v>7</x:v>
      </x:c>
      <x:c r="F5365" s="6" t="n">
        <x:v>5</x:v>
      </x:c>
      <x:c r="G5365" s="6" t="n">
        <x:v>0</x:v>
      </x:c>
      <x:c r="H5365" s="7" t="str"/>
      <x:c r="I5365" s="7" t="str">
        <x:v>[{"id": "2", "num": 45000}, {"id": "110113", "num": 3}, {"id": "113003", "num": 3}]</x:v>
      </x:c>
      <x:c r="J5365" s="6" t="str">
        <x:v>https://raw.githubusercontent.com/Mar-7th/StarRailRes/dbe8cdfcfb0bf657b9fe1cf92d5537f118ccb487/index_new/cn/character_skill_trees.json</x:v>
      </x:c>
    </x:row>
    <x:row r="5366" ht="53" customHeight="1">
      <x:c r="A5366" s="6" t="str">
        <x:v>11212004_8</x:v>
      </x:c>
      <x:c r="B5366" s="6" t="str">
        <x:v>11212</x:v>
      </x:c>
      <x:c r="C5366" s="6" t="str">
        <x:v>11212004</x:v>
      </x:c>
      <x:c r="D5366" s="6" t="str"/>
      <x:c r="E5366" s="6" t="n">
        <x:v>8</x:v>
      </x:c>
      <x:c r="F5366" s="6" t="n">
        <x:v>5</x:v>
      </x:c>
      <x:c r="G5366" s="6" t="n">
        <x:v>0</x:v>
      </x:c>
      <x:c r="H5366" s="7" t="str"/>
      <x:c r="I5366" s="7" t="str">
        <x:v>[{"id": "2", "num": 80000}, {"id": "110113", "num": 5}, {"id": "110503", "num": 1}, {"id": "113003", "num": 4}]</x:v>
      </x:c>
      <x:c r="J5366" s="6" t="str">
        <x:v>https://raw.githubusercontent.com/Mar-7th/StarRailRes/dbe8cdfcfb0bf657b9fe1cf92d5537f118ccb487/index_new/cn/character_skill_trees.json</x:v>
      </x:c>
    </x:row>
    <x:row r="5367" ht="53" customHeight="1">
      <x:c r="A5367" s="6" t="str">
        <x:v>11212004_9</x:v>
      </x:c>
      <x:c r="B5367" s="6" t="str">
        <x:v>11212</x:v>
      </x:c>
      <x:c r="C5367" s="6" t="str">
        <x:v>11212004</x:v>
      </x:c>
      <x:c r="D5367" s="6" t="str"/>
      <x:c r="E5367" s="6" t="n">
        <x:v>9</x:v>
      </x:c>
      <x:c r="F5367" s="6" t="n">
        <x:v>6</x:v>
      </x:c>
      <x:c r="G5367" s="6" t="n">
        <x:v>0</x:v>
      </x:c>
      <x:c r="H5367" s="7" t="str"/>
      <x:c r="I5367" s="7" t="str">
        <x:v>[{"id": "2", "num": 160000}, {"id": "110113", "num": 8}, {"id": "241", "num": 1}, {"id": "110503", "num": 1}]</x:v>
      </x:c>
      <x:c r="J5367" s="6" t="str">
        <x:v>https://raw.githubusercontent.com/Mar-7th/StarRailRes/dbe8cdfcfb0bf657b9fe1cf92d5537f118ccb487/index_new/cn/character_skill_trees.json</x:v>
      </x:c>
    </x:row>
    <x:row r="5368" ht="53" customHeight="1">
      <x:c r="A5368" s="6" t="str">
        <x:v>11212004_10</x:v>
      </x:c>
      <x:c r="B5368" s="6" t="str">
        <x:v>11212</x:v>
      </x:c>
      <x:c r="C5368" s="6" t="str">
        <x:v>11212004</x:v>
      </x:c>
      <x:c r="D5368" s="6" t="str"/>
      <x:c r="E5368" s="6" t="n">
        <x:v>10</x:v>
      </x:c>
      <x:c r="F5368" s="6" t="n">
        <x:v>6</x:v>
      </x:c>
      <x:c r="G5368" s="6" t="n">
        <x:v>0</x:v>
      </x:c>
      <x:c r="H5368" s="7" t="str"/>
      <x:c r="I5368" s="7" t="str">
        <x:v>[{"id": "2", "num": 300000}, {"id": "110113", "num": 14}, {"id": "241", "num": 1}, {"id": "110503", "num": 1}]</x:v>
      </x:c>
      <x:c r="J5368" s="6" t="str">
        <x:v>https://raw.githubusercontent.com/Mar-7th/StarRailRes/dbe8cdfcfb0bf657b9fe1cf92d5537f118ccb487/index_new/cn/character_skill_trees.json</x:v>
      </x:c>
    </x:row>
    <x:row r="5369" ht="20" customHeight="1">
      <x:c r="A5369" s="6" t="str">
        <x:v>11212007_1</x:v>
      </x:c>
      <x:c r="B5369" s="6" t="str">
        <x:v>11212</x:v>
      </x:c>
      <x:c r="C5369" s="6" t="str">
        <x:v>11212007</x:v>
      </x:c>
      <x:c r="D5369" s="6" t="str"/>
      <x:c r="E5369" s="6" t="n">
        <x:v>1</x:v>
      </x:c>
      <x:c r="F5369" s="6" t="n">
        <x:v>0</x:v>
      </x:c>
      <x:c r="G5369" s="6" t="n">
        <x:v>0</x:v>
      </x:c>
      <x:c r="H5369" s="7" t="str"/>
      <x:c r="I5369" s="7" t="str">
        <x:v>[]</x:v>
      </x:c>
      <x:c r="J5369" s="6" t="str">
        <x:v>https://raw.githubusercontent.com/Mar-7th/StarRailRes/dbe8cdfcfb0bf657b9fe1cf92d5537f118ccb487/index_new/cn/character_skill_trees.json</x:v>
      </x:c>
    </x:row>
    <x:row r="5370" ht="38" customHeight="1">
      <x:c r="A5370" s="6" t="str">
        <x:v>11212101_1</x:v>
      </x:c>
      <x:c r="B5370" s="6" t="str">
        <x:v>11212</x:v>
      </x:c>
      <x:c r="C5370" s="6" t="str">
        <x:v>11212101</x:v>
      </x:c>
      <x:c r="D5370" s="6" t="str">
        <x:v>死境</x:v>
      </x:c>
      <x:c r="E5370" s="6" t="n">
        <x:v>1</x:v>
      </x:c>
      <x:c r="F5370" s="6" t="n">
        <x:v>2</x:v>
      </x:c>
      <x:c r="G5370" s="6" t="n">
        <x:v>0</x:v>
      </x:c>
      <x:c r="H5370" s="7" t="str">
        <x:v>【转魄】状态下，效果抵抗提高#1[i]%，造成的终结技伤害提高#2[i]%。</x:v>
      </x:c>
      <x:c r="I5370" s="7" t="str">
        <x:v>[{"id": "2", "num": 5000}, {"id": "110111", "num": 3}, {"id": "110503", "num": 1}]</x:v>
      </x:c>
      <x:c r="J5370" s="6" t="str">
        <x:v>https://raw.githubusercontent.com/Mar-7th/StarRailRes/dbe8cdfcfb0bf657b9fe1cf92d5537f118ccb487/index_new/cn/character_skill_trees.json</x:v>
      </x:c>
    </x:row>
    <x:row r="5371" ht="53" customHeight="1">
      <x:c r="A5371" s="6" t="str">
        <x:v>11212102_1</x:v>
      </x:c>
      <x:c r="B5371" s="6" t="str">
        <x:v>11212</x:v>
      </x:c>
      <x:c r="C5371" s="6" t="str">
        <x:v>11212102</x:v>
      </x:c>
      <x:c r="D5371" s="6" t="str">
        <x:v>剑首</x:v>
      </x:c>
      <x:c r="E5371" s="6" t="n">
        <x:v>1</x:v>
      </x:c>
      <x:c r="F5371" s="6" t="n">
        <x:v>4</x:v>
      </x:c>
      <x:c r="G5371" s="6" t="n">
        <x:v>0</x:v>
      </x:c>
      <x:c r="H5371" s="7" t="str">
        <x:v>施放【无罅飞光】后，额外恢复#1[i]点能量，施放【寒川映月】后，额外恢复#2[i]点能量。</x:v>
      </x:c>
      <x:c r="I5371" s="7" t="str">
        <x:v>[{"id": "2", "num": 20000}, {"id": "110112", "num": 5}, {"id": "241", "num": 1}, {"id": "110503", "num": 1}]</x:v>
      </x:c>
      <x:c r="J5371" s="6" t="str">
        <x:v>https://raw.githubusercontent.com/Mar-7th/StarRailRes/dbe8cdfcfb0bf657b9fe1cf92d5537f118ccb487/index_new/cn/character_skill_trees.json</x:v>
      </x:c>
    </x:row>
    <x:row r="5372" ht="53" customHeight="1">
      <x:c r="A5372" s="6" t="str">
        <x:v>11212103_1</x:v>
      </x:c>
      <x:c r="B5372" s="6" t="str">
        <x:v>11212</x:v>
      </x:c>
      <x:c r="C5372" s="6" t="str">
        <x:v>11212103</x:v>
      </x:c>
      <x:c r="D5372" s="6" t="str">
        <x:v>霜魄</x:v>
      </x:c>
      <x:c r="E5372" s="6" t="n">
        <x:v>1</x:v>
      </x:c>
      <x:c r="F5372" s="6" t="n">
        <x:v>6</x:v>
      </x:c>
      <x:c r="G5372" s="6" t="n">
        <x:v>0</x:v>
      </x:c>
      <x:c r="H5372" s="7" t="str">
        <x:v>获得【朔望】时若已达到上限，镜流下一次攻击无视目标#1[i]%的防御力。</x:v>
      </x:c>
      <x:c r="I5372" s="7" t="str">
        <x:v>[{"id": "2", "num": 160000}, {"id": "110113", "num": 8}, {"id": "241", "num": 1}, {"id": "110503", "num": 1}]</x:v>
      </x:c>
      <x:c r="J5372" s="6" t="str">
        <x:v>https://raw.githubusercontent.com/Mar-7th/StarRailRes/dbe8cdfcfb0bf657b9fe1cf92d5537f118ccb487/index_new/cn/character_skill_trees.json</x:v>
      </x:c>
    </x:row>
    <x:row r="5373" ht="38" customHeight="1">
      <x:c r="A5373" s="6" t="str">
        <x:v>11212201_1</x:v>
      </x:c>
      <x:c r="B5373" s="6" t="str">
        <x:v>11212</x:v>
      </x:c>
      <x:c r="C5373" s="6" t="str">
        <x:v>11212201</x:v>
      </x:c>
      <x:c r="D5373" s="6" t="str">
        <x:v>暴击伤害强化</x:v>
      </x:c>
      <x:c r="E5373" s="6" t="n">
        <x:v>1</x:v>
      </x:c>
      <x:c r="F5373" s="6" t="n">
        <x:v>0</x:v>
      </x:c>
      <x:c r="G5373" s="6" t="n">
        <x:v>1</x:v>
      </x:c>
      <x:c r="H5373" s="7" t="str"/>
      <x:c r="I5373" s="7" t="str">
        <x:v>[{"id": "2", "num": 2500}, {"id": "113001", "num": 2}]</x:v>
      </x:c>
      <x:c r="J5373" s="6" t="str">
        <x:v>https://raw.githubusercontent.com/Mar-7th/StarRailRes/dbe8cdfcfb0bf657b9fe1cf92d5537f118ccb487/index_new/cn/character_skill_trees.json</x:v>
      </x:c>
    </x:row>
    <x:row r="5374" ht="38" customHeight="1">
      <x:c r="A5374" s="6" t="str">
        <x:v>11212202_1</x:v>
      </x:c>
      <x:c r="B5374" s="6" t="str">
        <x:v>11212</x:v>
      </x:c>
      <x:c r="C5374" s="6" t="str">
        <x:v>11212202</x:v>
      </x:c>
      <x:c r="D5374" s="6" t="str">
        <x:v>速度强化</x:v>
      </x:c>
      <x:c r="E5374" s="6" t="n">
        <x:v>1</x:v>
      </x:c>
      <x:c r="F5374" s="6" t="n">
        <x:v>2</x:v>
      </x:c>
      <x:c r="G5374" s="6" t="n">
        <x:v>0</x:v>
      </x:c>
      <x:c r="H5374" s="7" t="str"/>
      <x:c r="I5374" s="7" t="str">
        <x:v>[{"id": "2", "num": 5000}, {"id": "110111", "num": 3}, {"id": "113001", "num": 6}]</x:v>
      </x:c>
      <x:c r="J5374" s="6" t="str">
        <x:v>https://raw.githubusercontent.com/Mar-7th/StarRailRes/dbe8cdfcfb0bf657b9fe1cf92d5537f118ccb487/index_new/cn/character_skill_trees.json</x:v>
      </x:c>
    </x:row>
    <x:row r="5375" ht="38" customHeight="1">
      <x:c r="A5375" s="6" t="str">
        <x:v>11212203_1</x:v>
      </x:c>
      <x:c r="B5375" s="6" t="str">
        <x:v>11212</x:v>
      </x:c>
      <x:c r="C5375" s="6" t="str">
        <x:v>11212203</x:v>
      </x:c>
      <x:c r="D5375" s="6" t="str">
        <x:v>暴击伤害强化</x:v>
      </x:c>
      <x:c r="E5375" s="6" t="n">
        <x:v>1</x:v>
      </x:c>
      <x:c r="F5375" s="6" t="n">
        <x:v>3</x:v>
      </x:c>
      <x:c r="G5375" s="6" t="n">
        <x:v>0</x:v>
      </x:c>
      <x:c r="H5375" s="7" t="str"/>
      <x:c r="I5375" s="7" t="str">
        <x:v>[{"id": "2", "num": 10000}, {"id": "110112", "num": 3}, {"id": "113002", "num": 3}]</x:v>
      </x:c>
      <x:c r="J5375" s="6" t="str">
        <x:v>https://raw.githubusercontent.com/Mar-7th/StarRailRes/dbe8cdfcfb0bf657b9fe1cf92d5537f118ccb487/index_new/cn/character_skill_trees.json</x:v>
      </x:c>
    </x:row>
    <x:row r="5376" ht="38" customHeight="1">
      <x:c r="A5376" s="6" t="str">
        <x:v>11212204_1</x:v>
      </x:c>
      <x:c r="B5376" s="6" t="str">
        <x:v>11212</x:v>
      </x:c>
      <x:c r="C5376" s="6" t="str">
        <x:v>11212204</x:v>
      </x:c>
      <x:c r="D5376" s="6" t="str">
        <x:v>生命强化</x:v>
      </x:c>
      <x:c r="E5376" s="6" t="n">
        <x:v>1</x:v>
      </x:c>
      <x:c r="F5376" s="6" t="n">
        <x:v>3</x:v>
      </x:c>
      <x:c r="G5376" s="6" t="n">
        <x:v>0</x:v>
      </x:c>
      <x:c r="H5376" s="7" t="str"/>
      <x:c r="I5376" s="7" t="str">
        <x:v>[{"id": "2", "num": 10000}, {"id": "110112", "num": 3}, {"id": "113002", "num": 3}]</x:v>
      </x:c>
      <x:c r="J5376" s="6" t="str">
        <x:v>https://raw.githubusercontent.com/Mar-7th/StarRailRes/dbe8cdfcfb0bf657b9fe1cf92d5537f118ccb487/index_new/cn/character_skill_trees.json</x:v>
      </x:c>
    </x:row>
    <x:row r="5377" ht="38" customHeight="1">
      <x:c r="A5377" s="6" t="str">
        <x:v>11212205_1</x:v>
      </x:c>
      <x:c r="B5377" s="6" t="str">
        <x:v>11212</x:v>
      </x:c>
      <x:c r="C5377" s="6" t="str">
        <x:v>11212205</x:v>
      </x:c>
      <x:c r="D5377" s="6" t="str">
        <x:v>暴击伤害强化</x:v>
      </x:c>
      <x:c r="E5377" s="6" t="n">
        <x:v>1</x:v>
      </x:c>
      <x:c r="F5377" s="6" t="n">
        <x:v>4</x:v>
      </x:c>
      <x:c r="G5377" s="6" t="n">
        <x:v>0</x:v>
      </x:c>
      <x:c r="H5377" s="7" t="str"/>
      <x:c r="I5377" s="7" t="str">
        <x:v>[{"id": "2", "num": 20000}, {"id": "110112", "num": 5}, {"id": "113002", "num": 4}]</x:v>
      </x:c>
      <x:c r="J5377" s="6" t="str">
        <x:v>https://raw.githubusercontent.com/Mar-7th/StarRailRes/dbe8cdfcfb0bf657b9fe1cf92d5537f118ccb487/index_new/cn/character_skill_trees.json</x:v>
      </x:c>
    </x:row>
    <x:row r="5378" ht="38" customHeight="1">
      <x:c r="A5378" s="6" t="str">
        <x:v>11212206_1</x:v>
      </x:c>
      <x:c r="B5378" s="6" t="str">
        <x:v>11212</x:v>
      </x:c>
      <x:c r="C5378" s="6" t="str">
        <x:v>11212206</x:v>
      </x:c>
      <x:c r="D5378" s="6" t="str">
        <x:v>速度强化</x:v>
      </x:c>
      <x:c r="E5378" s="6" t="n">
        <x:v>1</x:v>
      </x:c>
      <x:c r="F5378" s="6" t="n">
        <x:v>5</x:v>
      </x:c>
      <x:c r="G5378" s="6" t="n">
        <x:v>0</x:v>
      </x:c>
      <x:c r="H5378" s="7" t="str"/>
      <x:c r="I5378" s="7" t="str">
        <x:v>[{"id": "2", "num": 45000}, {"id": "110113", "num": 3}, {"id": "113003", "num": 3}]</x:v>
      </x:c>
      <x:c r="J5378" s="6" t="str">
        <x:v>https://raw.githubusercontent.com/Mar-7th/StarRailRes/dbe8cdfcfb0bf657b9fe1cf92d5537f118ccb487/index_new/cn/character_skill_trees.json</x:v>
      </x:c>
    </x:row>
    <x:row r="5379" ht="38" customHeight="1">
      <x:c r="A5379" s="6" t="str">
        <x:v>11212207_1</x:v>
      </x:c>
      <x:c r="B5379" s="6" t="str">
        <x:v>11212</x:v>
      </x:c>
      <x:c r="C5379" s="6" t="str">
        <x:v>11212207</x:v>
      </x:c>
      <x:c r="D5379" s="6" t="str">
        <x:v>暴击伤害强化</x:v>
      </x:c>
      <x:c r="E5379" s="6" t="n">
        <x:v>1</x:v>
      </x:c>
      <x:c r="F5379" s="6" t="n">
        <x:v>5</x:v>
      </x:c>
      <x:c r="G5379" s="6" t="n">
        <x:v>0</x:v>
      </x:c>
      <x:c r="H5379" s="7" t="str"/>
      <x:c r="I5379" s="7" t="str">
        <x:v>[{"id": "2", "num": 45000}, {"id": "110113", "num": 3}, {"id": "113003", "num": 3}]</x:v>
      </x:c>
      <x:c r="J5379" s="6" t="str">
        <x:v>https://raw.githubusercontent.com/Mar-7th/StarRailRes/dbe8cdfcfb0bf657b9fe1cf92d5537f118ccb487/index_new/cn/character_skill_trees.json</x:v>
      </x:c>
    </x:row>
    <x:row r="5380" ht="38" customHeight="1">
      <x:c r="A5380" s="6" t="str">
        <x:v>11212208_1</x:v>
      </x:c>
      <x:c r="B5380" s="6" t="str">
        <x:v>11212</x:v>
      </x:c>
      <x:c r="C5380" s="6" t="str">
        <x:v>11212208</x:v>
      </x:c>
      <x:c r="D5380" s="6" t="str">
        <x:v>生命强化</x:v>
      </x:c>
      <x:c r="E5380" s="6" t="n">
        <x:v>1</x:v>
      </x:c>
      <x:c r="F5380" s="6" t="n">
        <x:v>6</x:v>
      </x:c>
      <x:c r="G5380" s="6" t="n">
        <x:v>0</x:v>
      </x:c>
      <x:c r="H5380" s="7" t="str"/>
      <x:c r="I5380" s="7" t="str">
        <x:v>[{"id": "2", "num": 160000}, {"id": "110113", "num": 8}, {"id": "113003", "num": 8}]</x:v>
      </x:c>
      <x:c r="J5380" s="6" t="str">
        <x:v>https://raw.githubusercontent.com/Mar-7th/StarRailRes/dbe8cdfcfb0bf657b9fe1cf92d5537f118ccb487/index_new/cn/character_skill_trees.json</x:v>
      </x:c>
    </x:row>
    <x:row r="5381" ht="38" customHeight="1">
      <x:c r="A5381" s="6" t="str">
        <x:v>11212209_1</x:v>
      </x:c>
      <x:c r="B5381" s="6" t="str">
        <x:v>11212</x:v>
      </x:c>
      <x:c r="C5381" s="6" t="str">
        <x:v>11212209</x:v>
      </x:c>
      <x:c r="D5381" s="6" t="str">
        <x:v>速度强化</x:v>
      </x:c>
      <x:c r="E5381" s="6" t="n">
        <x:v>1</x:v>
      </x:c>
      <x:c r="F5381" s="6" t="n">
        <x:v>0</x:v>
      </x:c>
      <x:c r="G5381" s="6" t="n">
        <x:v>75</x:v>
      </x:c>
      <x:c r="H5381" s="7" t="str"/>
      <x:c r="I5381" s="7" t="str">
        <x:v>[{"id": "2", "num": 160000}, {"id": "110113", "num": 8}, {"id": "113003", "num": 8}]</x:v>
      </x:c>
      <x:c r="J5381" s="6" t="str">
        <x:v>https://raw.githubusercontent.com/Mar-7th/StarRailRes/dbe8cdfcfb0bf657b9fe1cf92d5537f118ccb487/index_new/cn/character_skill_trees.json</x:v>
      </x:c>
    </x:row>
    <x:row r="5382" ht="38" customHeight="1">
      <x:c r="A5382" s="6" t="str">
        <x:v>11212210_1</x:v>
      </x:c>
      <x:c r="B5382" s="6" t="str">
        <x:v>11212</x:v>
      </x:c>
      <x:c r="C5382" s="6" t="str">
        <x:v>11212210</x:v>
      </x:c>
      <x:c r="D5382" s="6" t="str">
        <x:v>暴击伤害强化</x:v>
      </x:c>
      <x:c r="E5382" s="6" t="n">
        <x:v>1</x:v>
      </x:c>
      <x:c r="F5382" s="6" t="n">
        <x:v>0</x:v>
      </x:c>
      <x:c r="G5382" s="6" t="n">
        <x:v>80</x:v>
      </x:c>
      <x:c r="H5382" s="7" t="str"/>
      <x:c r="I5382" s="7" t="str">
        <x:v>[{"id": "2", "num": 160000}, {"id": "110113", "num": 8}, {"id": "113003", "num": 8}]</x:v>
      </x:c>
      <x:c r="J5382" s="6" t="str">
        <x:v>https://raw.githubusercontent.com/Mar-7th/StarRailRes/dbe8cdfcfb0bf657b9fe1cf92d5537f118ccb487/index_new/cn/character_skill_trees.json</x:v>
      </x:c>
    </x:row>
    <x:row r="5383" ht="20" customHeight="1">
      <x:c r="A5383" s="6" t="str">
        <x:v>11217001_1</x:v>
      </x:c>
      <x:c r="B5383" s="6" t="str">
        <x:v>11217</x:v>
      </x:c>
      <x:c r="C5383" s="6" t="str">
        <x:v>11217001</x:v>
      </x:c>
      <x:c r="D5383" s="6" t="str"/>
      <x:c r="E5383" s="6" t="n">
        <x:v>1</x:v>
      </x:c>
      <x:c r="F5383" s="6" t="n">
        <x:v>0</x:v>
      </x:c>
      <x:c r="G5383" s="6" t="n">
        <x:v>0</x:v>
      </x:c>
      <x:c r="H5383" s="7" t="str"/>
      <x:c r="I5383" s="7" t="str">
        <x:v>[]</x:v>
      </x:c>
      <x:c r="J5383" s="6" t="str">
        <x:v>https://raw.githubusercontent.com/Mar-7th/StarRailRes/dbe8cdfcfb0bf657b9fe1cf92d5537f118ccb487/index_new/cn/character_skill_trees.json</x:v>
      </x:c>
    </x:row>
    <x:row r="5384" ht="38" customHeight="1">
      <x:c r="A5384" s="6" t="str">
        <x:v>11217001_2</x:v>
      </x:c>
      <x:c r="B5384" s="6" t="str">
        <x:v>11217</x:v>
      </x:c>
      <x:c r="C5384" s="6" t="str">
        <x:v>11217001</x:v>
      </x:c>
      <x:c r="D5384" s="6" t="str"/>
      <x:c r="E5384" s="6" t="n">
        <x:v>2</x:v>
      </x:c>
      <x:c r="F5384" s="6" t="n">
        <x:v>2</x:v>
      </x:c>
      <x:c r="G5384" s="6" t="n">
        <x:v>0</x:v>
      </x:c>
      <x:c r="H5384" s="7" t="str"/>
      <x:c r="I5384" s="7" t="str">
        <x:v>[{"id": "2", "num": 5000}, {"id": "110171", "num": 3}, {"id": "113001", "num": 6}]</x:v>
      </x:c>
      <x:c r="J5384" s="6" t="str">
        <x:v>https://raw.githubusercontent.com/Mar-7th/StarRailRes/dbe8cdfcfb0bf657b9fe1cf92d5537f118ccb487/index_new/cn/character_skill_trees.json</x:v>
      </x:c>
    </x:row>
    <x:row r="5385" ht="38" customHeight="1">
      <x:c r="A5385" s="6" t="str">
        <x:v>11217001_3</x:v>
      </x:c>
      <x:c r="B5385" s="6" t="str">
        <x:v>11217</x:v>
      </x:c>
      <x:c r="C5385" s="6" t="str">
        <x:v>11217001</x:v>
      </x:c>
      <x:c r="D5385" s="6" t="str"/>
      <x:c r="E5385" s="6" t="n">
        <x:v>3</x:v>
      </x:c>
      <x:c r="F5385" s="6" t="n">
        <x:v>3</x:v>
      </x:c>
      <x:c r="G5385" s="6" t="n">
        <x:v>0</x:v>
      </x:c>
      <x:c r="H5385" s="7" t="str"/>
      <x:c r="I5385" s="7" t="str">
        <x:v>[{"id": "2", "num": 10000}, {"id": "110172", "num": 3}, {"id": "113002", "num": 3}]</x:v>
      </x:c>
      <x:c r="J5385" s="6" t="str">
        <x:v>https://raw.githubusercontent.com/Mar-7th/StarRailRes/dbe8cdfcfb0bf657b9fe1cf92d5537f118ccb487/index_new/cn/character_skill_trees.json</x:v>
      </x:c>
    </x:row>
    <x:row r="5386" ht="38" customHeight="1">
      <x:c r="A5386" s="6" t="str">
        <x:v>11217001_4</x:v>
      </x:c>
      <x:c r="B5386" s="6" t="str">
        <x:v>11217</x:v>
      </x:c>
      <x:c r="C5386" s="6" t="str">
        <x:v>11217001</x:v>
      </x:c>
      <x:c r="D5386" s="6" t="str"/>
      <x:c r="E5386" s="6" t="n">
        <x:v>4</x:v>
      </x:c>
      <x:c r="F5386" s="6" t="n">
        <x:v>4</x:v>
      </x:c>
      <x:c r="G5386" s="6" t="n">
        <x:v>0</x:v>
      </x:c>
      <x:c r="H5386" s="7" t="str"/>
      <x:c r="I5386" s="7" t="str">
        <x:v>[{"id": "2", "num": 20000}, {"id": "110172", "num": 5}, {"id": "113002", "num": 4}]</x:v>
      </x:c>
      <x:c r="J5386" s="6" t="str">
        <x:v>https://raw.githubusercontent.com/Mar-7th/StarRailRes/dbe8cdfcfb0bf657b9fe1cf92d5537f118ccb487/index_new/cn/character_skill_trees.json</x:v>
      </x:c>
    </x:row>
    <x:row r="5387" ht="38" customHeight="1">
      <x:c r="A5387" s="6" t="str">
        <x:v>11217001_5</x:v>
      </x:c>
      <x:c r="B5387" s="6" t="str">
        <x:v>11217</x:v>
      </x:c>
      <x:c r="C5387" s="6" t="str">
        <x:v>11217001</x:v>
      </x:c>
      <x:c r="D5387" s="6" t="str"/>
      <x:c r="E5387" s="6" t="n">
        <x:v>5</x:v>
      </x:c>
      <x:c r="F5387" s="6" t="n">
        <x:v>5</x:v>
      </x:c>
      <x:c r="G5387" s="6" t="n">
        <x:v>0</x:v>
      </x:c>
      <x:c r="H5387" s="7" t="str"/>
      <x:c r="I5387" s="7" t="str">
        <x:v>[{"id": "2", "num": 45000}, {"id": "110173", "num": 3}, {"id": "113003", "num": 3}]</x:v>
      </x:c>
      <x:c r="J5387" s="6" t="str">
        <x:v>https://raw.githubusercontent.com/Mar-7th/StarRailRes/dbe8cdfcfb0bf657b9fe1cf92d5537f118ccb487/index_new/cn/character_skill_trees.json</x:v>
      </x:c>
    </x:row>
    <x:row r="5388" ht="38" customHeight="1">
      <x:c r="A5388" s="6" t="str">
        <x:v>11217001_6</x:v>
      </x:c>
      <x:c r="B5388" s="6" t="str">
        <x:v>11217</x:v>
      </x:c>
      <x:c r="C5388" s="6" t="str">
        <x:v>11217001</x:v>
      </x:c>
      <x:c r="D5388" s="6" t="str"/>
      <x:c r="E5388" s="6" t="n">
        <x:v>6</x:v>
      </x:c>
      <x:c r="F5388" s="6" t="n">
        <x:v>6</x:v>
      </x:c>
      <x:c r="G5388" s="6" t="n">
        <x:v>0</x:v>
      </x:c>
      <x:c r="H5388" s="7" t="str"/>
      <x:c r="I5388" s="7" t="str">
        <x:v>[{"id": "2", "num": 160000}, {"id": "110173", "num": 8}, {"id": "113003", "num": 4}]</x:v>
      </x:c>
      <x:c r="J5388" s="6" t="str">
        <x:v>https://raw.githubusercontent.com/Mar-7th/StarRailRes/dbe8cdfcfb0bf657b9fe1cf92d5537f118ccb487/index_new/cn/character_skill_trees.json</x:v>
      </x:c>
    </x:row>
    <x:row r="5389" ht="20" customHeight="1">
      <x:c r="A5389" s="6" t="str">
        <x:v>11217002_1</x:v>
      </x:c>
      <x:c r="B5389" s="6" t="str">
        <x:v>11217</x:v>
      </x:c>
      <x:c r="C5389" s="6" t="str">
        <x:v>11217002</x:v>
      </x:c>
      <x:c r="D5389" s="6" t="str"/>
      <x:c r="E5389" s="6" t="n">
        <x:v>1</x:v>
      </x:c>
      <x:c r="F5389" s="6" t="n">
        <x:v>0</x:v>
      </x:c>
      <x:c r="G5389" s="6" t="n">
        <x:v>0</x:v>
      </x:c>
      <x:c r="H5389" s="7" t="str"/>
      <x:c r="I5389" s="7" t="str">
        <x:v>[]</x:v>
      </x:c>
      <x:c r="J5389" s="6" t="str">
        <x:v>https://raw.githubusercontent.com/Mar-7th/StarRailRes/dbe8cdfcfb0bf657b9fe1cf92d5537f118ccb487/index_new/cn/character_skill_trees.json</x:v>
      </x:c>
    </x:row>
    <x:row r="5390" ht="38" customHeight="1">
      <x:c r="A5390" s="6" t="str">
        <x:v>11217002_2</x:v>
      </x:c>
      <x:c r="B5390" s="6" t="str">
        <x:v>11217</x:v>
      </x:c>
      <x:c r="C5390" s="6" t="str">
        <x:v>11217002</x:v>
      </x:c>
      <x:c r="D5390" s="6" t="str"/>
      <x:c r="E5390" s="6" t="n">
        <x:v>2</x:v>
      </x:c>
      <x:c r="F5390" s="6" t="n">
        <x:v>1</x:v>
      </x:c>
      <x:c r="G5390" s="6" t="n">
        <x:v>0</x:v>
      </x:c>
      <x:c r="H5390" s="7" t="str"/>
      <x:c r="I5390" s="7" t="str">
        <x:v>[{"id": "2", "num": 2500}, {"id": "113001", "num": 3}]</x:v>
      </x:c>
      <x:c r="J5390" s="6" t="str">
        <x:v>https://raw.githubusercontent.com/Mar-7th/StarRailRes/dbe8cdfcfb0bf657b9fe1cf92d5537f118ccb487/index_new/cn/character_skill_trees.json</x:v>
      </x:c>
    </x:row>
    <x:row r="5391" ht="38" customHeight="1">
      <x:c r="A5391" s="6" t="str">
        <x:v>11217002_3</x:v>
      </x:c>
      <x:c r="B5391" s="6" t="str">
        <x:v>11217</x:v>
      </x:c>
      <x:c r="C5391" s="6" t="str">
        <x:v>11217002</x:v>
      </x:c>
      <x:c r="D5391" s="6" t="str"/>
      <x:c r="E5391" s="6" t="n">
        <x:v>3</x:v>
      </x:c>
      <x:c r="F5391" s="6" t="n">
        <x:v>2</x:v>
      </x:c>
      <x:c r="G5391" s="6" t="n">
        <x:v>0</x:v>
      </x:c>
      <x:c r="H5391" s="7" t="str"/>
      <x:c r="I5391" s="7" t="str">
        <x:v>[{"id": "2", "num": 5000}, {"id": "110171", "num": 3}, {"id": "113001", "num": 6}]</x:v>
      </x:c>
      <x:c r="J5391" s="6" t="str">
        <x:v>https://raw.githubusercontent.com/Mar-7th/StarRailRes/dbe8cdfcfb0bf657b9fe1cf92d5537f118ccb487/index_new/cn/character_skill_trees.json</x:v>
      </x:c>
    </x:row>
    <x:row r="5392" ht="38" customHeight="1">
      <x:c r="A5392" s="6" t="str">
        <x:v>11217002_4</x:v>
      </x:c>
      <x:c r="B5392" s="6" t="str">
        <x:v>11217</x:v>
      </x:c>
      <x:c r="C5392" s="6" t="str">
        <x:v>11217002</x:v>
      </x:c>
      <x:c r="D5392" s="6" t="str"/>
      <x:c r="E5392" s="6" t="n">
        <x:v>4</x:v>
      </x:c>
      <x:c r="F5392" s="6" t="n">
        <x:v>3</x:v>
      </x:c>
      <x:c r="G5392" s="6" t="n">
        <x:v>0</x:v>
      </x:c>
      <x:c r="H5392" s="7" t="str"/>
      <x:c r="I5392" s="7" t="str">
        <x:v>[{"id": "2", "num": 10000}, {"id": "110172", "num": 3}, {"id": "113002", "num": 3}]</x:v>
      </x:c>
      <x:c r="J5392" s="6" t="str">
        <x:v>https://raw.githubusercontent.com/Mar-7th/StarRailRes/dbe8cdfcfb0bf657b9fe1cf92d5537f118ccb487/index_new/cn/character_skill_trees.json</x:v>
      </x:c>
    </x:row>
    <x:row r="5393" ht="38" customHeight="1">
      <x:c r="A5393" s="6" t="str">
        <x:v>11217002_5</x:v>
      </x:c>
      <x:c r="B5393" s="6" t="str">
        <x:v>11217</x:v>
      </x:c>
      <x:c r="C5393" s="6" t="str">
        <x:v>11217002</x:v>
      </x:c>
      <x:c r="D5393" s="6" t="str"/>
      <x:c r="E5393" s="6" t="n">
        <x:v>5</x:v>
      </x:c>
      <x:c r="F5393" s="6" t="n">
        <x:v>4</x:v>
      </x:c>
      <x:c r="G5393" s="6" t="n">
        <x:v>0</x:v>
      </x:c>
      <x:c r="H5393" s="7" t="str"/>
      <x:c r="I5393" s="7" t="str">
        <x:v>[{"id": "2", "num": 20000}, {"id": "110172", "num": 5}, {"id": "113002", "num": 4}]</x:v>
      </x:c>
      <x:c r="J5393" s="6" t="str">
        <x:v>https://raw.githubusercontent.com/Mar-7th/StarRailRes/dbe8cdfcfb0bf657b9fe1cf92d5537f118ccb487/index_new/cn/character_skill_trees.json</x:v>
      </x:c>
    </x:row>
    <x:row r="5394" ht="38" customHeight="1">
      <x:c r="A5394" s="6" t="str">
        <x:v>11217002_6</x:v>
      </x:c>
      <x:c r="B5394" s="6" t="str">
        <x:v>11217</x:v>
      </x:c>
      <x:c r="C5394" s="6" t="str">
        <x:v>11217002</x:v>
      </x:c>
      <x:c r="D5394" s="6" t="str"/>
      <x:c r="E5394" s="6" t="n">
        <x:v>6</x:v>
      </x:c>
      <x:c r="F5394" s="6" t="n">
        <x:v>4</x:v>
      </x:c>
      <x:c r="G5394" s="6" t="n">
        <x:v>0</x:v>
      </x:c>
      <x:c r="H5394" s="7" t="str"/>
      <x:c r="I5394" s="7" t="str">
        <x:v>[{"id": "2", "num": 30000}, {"id": "110172", "num": 7}, {"id": "113002", "num": 6}]</x:v>
      </x:c>
      <x:c r="J5394" s="6" t="str">
        <x:v>https://raw.githubusercontent.com/Mar-7th/StarRailRes/dbe8cdfcfb0bf657b9fe1cf92d5537f118ccb487/index_new/cn/character_skill_trees.json</x:v>
      </x:c>
    </x:row>
    <x:row r="5395" ht="38" customHeight="1">
      <x:c r="A5395" s="6" t="str">
        <x:v>11217002_7</x:v>
      </x:c>
      <x:c r="B5395" s="6" t="str">
        <x:v>11217</x:v>
      </x:c>
      <x:c r="C5395" s="6" t="str">
        <x:v>11217002</x:v>
      </x:c>
      <x:c r="D5395" s="6" t="str"/>
      <x:c r="E5395" s="6" t="n">
        <x:v>7</x:v>
      </x:c>
      <x:c r="F5395" s="6" t="n">
        <x:v>5</x:v>
      </x:c>
      <x:c r="G5395" s="6" t="n">
        <x:v>0</x:v>
      </x:c>
      <x:c r="H5395" s="7" t="str"/>
      <x:c r="I5395" s="7" t="str">
        <x:v>[{"id": "2", "num": 45000}, {"id": "110173", "num": 3}, {"id": "113003", "num": 3}]</x:v>
      </x:c>
      <x:c r="J5395" s="6" t="str">
        <x:v>https://raw.githubusercontent.com/Mar-7th/StarRailRes/dbe8cdfcfb0bf657b9fe1cf92d5537f118ccb487/index_new/cn/character_skill_trees.json</x:v>
      </x:c>
    </x:row>
    <x:row r="5396" ht="53" customHeight="1">
      <x:c r="A5396" s="6" t="str">
        <x:v>11217002_8</x:v>
      </x:c>
      <x:c r="B5396" s="6" t="str">
        <x:v>11217</x:v>
      </x:c>
      <x:c r="C5396" s="6" t="str">
        <x:v>11217002</x:v>
      </x:c>
      <x:c r="D5396" s="6" t="str"/>
      <x:c r="E5396" s="6" t="n">
        <x:v>8</x:v>
      </x:c>
      <x:c r="F5396" s="6" t="n">
        <x:v>5</x:v>
      </x:c>
      <x:c r="G5396" s="6" t="n">
        <x:v>0</x:v>
      </x:c>
      <x:c r="H5396" s="7" t="str"/>
      <x:c r="I5396" s="7" t="str">
        <x:v>[{"id": "2", "num": 80000}, {"id": "110173", "num": 5}, {"id": "110503", "num": 1}, {"id": "113003", "num": 4}]</x:v>
      </x:c>
      <x:c r="J5396" s="6" t="str">
        <x:v>https://raw.githubusercontent.com/Mar-7th/StarRailRes/dbe8cdfcfb0bf657b9fe1cf92d5537f118ccb487/index_new/cn/character_skill_trees.json</x:v>
      </x:c>
    </x:row>
    <x:row r="5397" ht="53" customHeight="1">
      <x:c r="A5397" s="6" t="str">
        <x:v>11217002_9</x:v>
      </x:c>
      <x:c r="B5397" s="6" t="str">
        <x:v>11217</x:v>
      </x:c>
      <x:c r="C5397" s="6" t="str">
        <x:v>11217002</x:v>
      </x:c>
      <x:c r="D5397" s="6" t="str"/>
      <x:c r="E5397" s="6" t="n">
        <x:v>9</x:v>
      </x:c>
      <x:c r="F5397" s="6" t="n">
        <x:v>6</x:v>
      </x:c>
      <x:c r="G5397" s="6" t="n">
        <x:v>0</x:v>
      </x:c>
      <x:c r="H5397" s="7" t="str"/>
      <x:c r="I5397" s="7" t="str">
        <x:v>[{"id": "2", "num": 160000}, {"id": "110173", "num": 8}, {"id": "241", "num": 1}, {"id": "110503", "num": 1}]</x:v>
      </x:c>
      <x:c r="J5397" s="6" t="str">
        <x:v>https://raw.githubusercontent.com/Mar-7th/StarRailRes/dbe8cdfcfb0bf657b9fe1cf92d5537f118ccb487/index_new/cn/character_skill_trees.json</x:v>
      </x:c>
    </x:row>
    <x:row r="5398" ht="53" customHeight="1">
      <x:c r="A5398" s="6" t="str">
        <x:v>11217002_10</x:v>
      </x:c>
      <x:c r="B5398" s="6" t="str">
        <x:v>11217</x:v>
      </x:c>
      <x:c r="C5398" s="6" t="str">
        <x:v>11217002</x:v>
      </x:c>
      <x:c r="D5398" s="6" t="str"/>
      <x:c r="E5398" s="6" t="n">
        <x:v>10</x:v>
      </x:c>
      <x:c r="F5398" s="6" t="n">
        <x:v>6</x:v>
      </x:c>
      <x:c r="G5398" s="6" t="n">
        <x:v>0</x:v>
      </x:c>
      <x:c r="H5398" s="7" t="str"/>
      <x:c r="I5398" s="7" t="str">
        <x:v>[{"id": "2", "num": 300000}, {"id": "110173", "num": 14}, {"id": "241", "num": 1}, {"id": "110503", "num": 1}]</x:v>
      </x:c>
      <x:c r="J5398" s="6" t="str">
        <x:v>https://raw.githubusercontent.com/Mar-7th/StarRailRes/dbe8cdfcfb0bf657b9fe1cf92d5537f118ccb487/index_new/cn/character_skill_trees.json</x:v>
      </x:c>
    </x:row>
    <x:row r="5399" ht="20" customHeight="1">
      <x:c r="A5399" s="6" t="str">
        <x:v>11217003_1</x:v>
      </x:c>
      <x:c r="B5399" s="6" t="str">
        <x:v>11217</x:v>
      </x:c>
      <x:c r="C5399" s="6" t="str">
        <x:v>11217003</x:v>
      </x:c>
      <x:c r="D5399" s="6" t="str"/>
      <x:c r="E5399" s="6" t="n">
        <x:v>1</x:v>
      </x:c>
      <x:c r="F5399" s="6" t="n">
        <x:v>0</x:v>
      </x:c>
      <x:c r="G5399" s="6" t="n">
        <x:v>0</x:v>
      </x:c>
      <x:c r="H5399" s="7" t="str"/>
      <x:c r="I5399" s="7" t="str">
        <x:v>[]</x:v>
      </x:c>
      <x:c r="J5399" s="6" t="str">
        <x:v>https://raw.githubusercontent.com/Mar-7th/StarRailRes/dbe8cdfcfb0bf657b9fe1cf92d5537f118ccb487/index_new/cn/character_skill_trees.json</x:v>
      </x:c>
    </x:row>
    <x:row r="5400" ht="38" customHeight="1">
      <x:c r="A5400" s="6" t="str">
        <x:v>11217003_2</x:v>
      </x:c>
      <x:c r="B5400" s="6" t="str">
        <x:v>11217</x:v>
      </x:c>
      <x:c r="C5400" s="6" t="str">
        <x:v>11217003</x:v>
      </x:c>
      <x:c r="D5400" s="6" t="str"/>
      <x:c r="E5400" s="6" t="n">
        <x:v>2</x:v>
      </x:c>
      <x:c r="F5400" s="6" t="n">
        <x:v>1</x:v>
      </x:c>
      <x:c r="G5400" s="6" t="n">
        <x:v>0</x:v>
      </x:c>
      <x:c r="H5400" s="7" t="str"/>
      <x:c r="I5400" s="7" t="str">
        <x:v>[{"id": "2", "num": 2500}, {"id": "113001", "num": 3}]</x:v>
      </x:c>
      <x:c r="J5400" s="6" t="str">
        <x:v>https://raw.githubusercontent.com/Mar-7th/StarRailRes/dbe8cdfcfb0bf657b9fe1cf92d5537f118ccb487/index_new/cn/character_skill_trees.json</x:v>
      </x:c>
    </x:row>
    <x:row r="5401" ht="38" customHeight="1">
      <x:c r="A5401" s="6" t="str">
        <x:v>11217003_3</x:v>
      </x:c>
      <x:c r="B5401" s="6" t="str">
        <x:v>11217</x:v>
      </x:c>
      <x:c r="C5401" s="6" t="str">
        <x:v>11217003</x:v>
      </x:c>
      <x:c r="D5401" s="6" t="str"/>
      <x:c r="E5401" s="6" t="n">
        <x:v>3</x:v>
      </x:c>
      <x:c r="F5401" s="6" t="n">
        <x:v>2</x:v>
      </x:c>
      <x:c r="G5401" s="6" t="n">
        <x:v>0</x:v>
      </x:c>
      <x:c r="H5401" s="7" t="str"/>
      <x:c r="I5401" s="7" t="str">
        <x:v>[{"id": "2", "num": 5000}, {"id": "110171", "num": 3}, {"id": "113001", "num": 6}]</x:v>
      </x:c>
      <x:c r="J5401" s="6" t="str">
        <x:v>https://raw.githubusercontent.com/Mar-7th/StarRailRes/dbe8cdfcfb0bf657b9fe1cf92d5537f118ccb487/index_new/cn/character_skill_trees.json</x:v>
      </x:c>
    </x:row>
    <x:row r="5402" ht="38" customHeight="1">
      <x:c r="A5402" s="6" t="str">
        <x:v>11217003_4</x:v>
      </x:c>
      <x:c r="B5402" s="6" t="str">
        <x:v>11217</x:v>
      </x:c>
      <x:c r="C5402" s="6" t="str">
        <x:v>11217003</x:v>
      </x:c>
      <x:c r="D5402" s="6" t="str"/>
      <x:c r="E5402" s="6" t="n">
        <x:v>4</x:v>
      </x:c>
      <x:c r="F5402" s="6" t="n">
        <x:v>3</x:v>
      </x:c>
      <x:c r="G5402" s="6" t="n">
        <x:v>0</x:v>
      </x:c>
      <x:c r="H5402" s="7" t="str"/>
      <x:c r="I5402" s="7" t="str">
        <x:v>[{"id": "2", "num": 10000}, {"id": "110172", "num": 3}, {"id": "113002", "num": 3}]</x:v>
      </x:c>
      <x:c r="J5402" s="6" t="str">
        <x:v>https://raw.githubusercontent.com/Mar-7th/StarRailRes/dbe8cdfcfb0bf657b9fe1cf92d5537f118ccb487/index_new/cn/character_skill_trees.json</x:v>
      </x:c>
    </x:row>
    <x:row r="5403" ht="38" customHeight="1">
      <x:c r="A5403" s="6" t="str">
        <x:v>11217003_5</x:v>
      </x:c>
      <x:c r="B5403" s="6" t="str">
        <x:v>11217</x:v>
      </x:c>
      <x:c r="C5403" s="6" t="str">
        <x:v>11217003</x:v>
      </x:c>
      <x:c r="D5403" s="6" t="str"/>
      <x:c r="E5403" s="6" t="n">
        <x:v>5</x:v>
      </x:c>
      <x:c r="F5403" s="6" t="n">
        <x:v>4</x:v>
      </x:c>
      <x:c r="G5403" s="6" t="n">
        <x:v>0</x:v>
      </x:c>
      <x:c r="H5403" s="7" t="str"/>
      <x:c r="I5403" s="7" t="str">
        <x:v>[{"id": "2", "num": 20000}, {"id": "110172", "num": 5}, {"id": "113002", "num": 4}]</x:v>
      </x:c>
      <x:c r="J5403" s="6" t="str">
        <x:v>https://raw.githubusercontent.com/Mar-7th/StarRailRes/dbe8cdfcfb0bf657b9fe1cf92d5537f118ccb487/index_new/cn/character_skill_trees.json</x:v>
      </x:c>
    </x:row>
    <x:row r="5404" ht="38" customHeight="1">
      <x:c r="A5404" s="6" t="str">
        <x:v>11217003_6</x:v>
      </x:c>
      <x:c r="B5404" s="6" t="str">
        <x:v>11217</x:v>
      </x:c>
      <x:c r="C5404" s="6" t="str">
        <x:v>11217003</x:v>
      </x:c>
      <x:c r="D5404" s="6" t="str"/>
      <x:c r="E5404" s="6" t="n">
        <x:v>6</x:v>
      </x:c>
      <x:c r="F5404" s="6" t="n">
        <x:v>4</x:v>
      </x:c>
      <x:c r="G5404" s="6" t="n">
        <x:v>0</x:v>
      </x:c>
      <x:c r="H5404" s="7" t="str"/>
      <x:c r="I5404" s="7" t="str">
        <x:v>[{"id": "2", "num": 30000}, {"id": "110172", "num": 7}, {"id": "113002", "num": 6}]</x:v>
      </x:c>
      <x:c r="J5404" s="6" t="str">
        <x:v>https://raw.githubusercontent.com/Mar-7th/StarRailRes/dbe8cdfcfb0bf657b9fe1cf92d5537f118ccb487/index_new/cn/character_skill_trees.json</x:v>
      </x:c>
    </x:row>
    <x:row r="5405" ht="38" customHeight="1">
      <x:c r="A5405" s="6" t="str">
        <x:v>11217003_7</x:v>
      </x:c>
      <x:c r="B5405" s="6" t="str">
        <x:v>11217</x:v>
      </x:c>
      <x:c r="C5405" s="6" t="str">
        <x:v>11217003</x:v>
      </x:c>
      <x:c r="D5405" s="6" t="str"/>
      <x:c r="E5405" s="6" t="n">
        <x:v>7</x:v>
      </x:c>
      <x:c r="F5405" s="6" t="n">
        <x:v>5</x:v>
      </x:c>
      <x:c r="G5405" s="6" t="n">
        <x:v>0</x:v>
      </x:c>
      <x:c r="H5405" s="7" t="str"/>
      <x:c r="I5405" s="7" t="str">
        <x:v>[{"id": "2", "num": 45000}, {"id": "110173", "num": 3}, {"id": "113003", "num": 3}]</x:v>
      </x:c>
      <x:c r="J5405" s="6" t="str">
        <x:v>https://raw.githubusercontent.com/Mar-7th/StarRailRes/dbe8cdfcfb0bf657b9fe1cf92d5537f118ccb487/index_new/cn/character_skill_trees.json</x:v>
      </x:c>
    </x:row>
    <x:row r="5406" ht="53" customHeight="1">
      <x:c r="A5406" s="6" t="str">
        <x:v>11217003_8</x:v>
      </x:c>
      <x:c r="B5406" s="6" t="str">
        <x:v>11217</x:v>
      </x:c>
      <x:c r="C5406" s="6" t="str">
        <x:v>11217003</x:v>
      </x:c>
      <x:c r="D5406" s="6" t="str"/>
      <x:c r="E5406" s="6" t="n">
        <x:v>8</x:v>
      </x:c>
      <x:c r="F5406" s="6" t="n">
        <x:v>5</x:v>
      </x:c>
      <x:c r="G5406" s="6" t="n">
        <x:v>0</x:v>
      </x:c>
      <x:c r="H5406" s="7" t="str"/>
      <x:c r="I5406" s="7" t="str">
        <x:v>[{"id": "2", "num": 80000}, {"id": "110173", "num": 5}, {"id": "110503", "num": 1}, {"id": "113003", "num": 4}]</x:v>
      </x:c>
      <x:c r="J5406" s="6" t="str">
        <x:v>https://raw.githubusercontent.com/Mar-7th/StarRailRes/dbe8cdfcfb0bf657b9fe1cf92d5537f118ccb487/index_new/cn/character_skill_trees.json</x:v>
      </x:c>
    </x:row>
    <x:row r="5407" ht="53" customHeight="1">
      <x:c r="A5407" s="6" t="str">
        <x:v>11217003_9</x:v>
      </x:c>
      <x:c r="B5407" s="6" t="str">
        <x:v>11217</x:v>
      </x:c>
      <x:c r="C5407" s="6" t="str">
        <x:v>11217003</x:v>
      </x:c>
      <x:c r="D5407" s="6" t="str"/>
      <x:c r="E5407" s="6" t="n">
        <x:v>9</x:v>
      </x:c>
      <x:c r="F5407" s="6" t="n">
        <x:v>6</x:v>
      </x:c>
      <x:c r="G5407" s="6" t="n">
        <x:v>0</x:v>
      </x:c>
      <x:c r="H5407" s="7" t="str"/>
      <x:c r="I5407" s="7" t="str">
        <x:v>[{"id": "2", "num": 160000}, {"id": "110173", "num": 8}, {"id": "241", "num": 1}, {"id": "110503", "num": 1}]</x:v>
      </x:c>
      <x:c r="J5407" s="6" t="str">
        <x:v>https://raw.githubusercontent.com/Mar-7th/StarRailRes/dbe8cdfcfb0bf657b9fe1cf92d5537f118ccb487/index_new/cn/character_skill_trees.json</x:v>
      </x:c>
    </x:row>
    <x:row r="5408" ht="53" customHeight="1">
      <x:c r="A5408" s="6" t="str">
        <x:v>11217003_10</x:v>
      </x:c>
      <x:c r="B5408" s="6" t="str">
        <x:v>11217</x:v>
      </x:c>
      <x:c r="C5408" s="6" t="str">
        <x:v>11217003</x:v>
      </x:c>
      <x:c r="D5408" s="6" t="str"/>
      <x:c r="E5408" s="6" t="n">
        <x:v>10</x:v>
      </x:c>
      <x:c r="F5408" s="6" t="n">
        <x:v>6</x:v>
      </x:c>
      <x:c r="G5408" s="6" t="n">
        <x:v>0</x:v>
      </x:c>
      <x:c r="H5408" s="7" t="str"/>
      <x:c r="I5408" s="7" t="str">
        <x:v>[{"id": "2", "num": 300000}, {"id": "110173", "num": 14}, {"id": "241", "num": 1}, {"id": "110503", "num": 1}]</x:v>
      </x:c>
      <x:c r="J5408" s="6" t="str">
        <x:v>https://raw.githubusercontent.com/Mar-7th/StarRailRes/dbe8cdfcfb0bf657b9fe1cf92d5537f118ccb487/index_new/cn/character_skill_trees.json</x:v>
      </x:c>
    </x:row>
    <x:row r="5409" ht="20" customHeight="1">
      <x:c r="A5409" s="6" t="str">
        <x:v>11217004_1</x:v>
      </x:c>
      <x:c r="B5409" s="6" t="str">
        <x:v>11217</x:v>
      </x:c>
      <x:c r="C5409" s="6" t="str">
        <x:v>11217004</x:v>
      </x:c>
      <x:c r="D5409" s="6" t="str"/>
      <x:c r="E5409" s="6" t="n">
        <x:v>1</x:v>
      </x:c>
      <x:c r="F5409" s="6" t="n">
        <x:v>0</x:v>
      </x:c>
      <x:c r="G5409" s="6" t="n">
        <x:v>0</x:v>
      </x:c>
      <x:c r="H5409" s="7" t="str"/>
      <x:c r="I5409" s="7" t="str">
        <x:v>[]</x:v>
      </x:c>
      <x:c r="J5409" s="6" t="str">
        <x:v>https://raw.githubusercontent.com/Mar-7th/StarRailRes/dbe8cdfcfb0bf657b9fe1cf92d5537f118ccb487/index_new/cn/character_skill_trees.json</x:v>
      </x:c>
    </x:row>
    <x:row r="5410" ht="38" customHeight="1">
      <x:c r="A5410" s="6" t="str">
        <x:v>11217004_2</x:v>
      </x:c>
      <x:c r="B5410" s="6" t="str">
        <x:v>11217</x:v>
      </x:c>
      <x:c r="C5410" s="6" t="str">
        <x:v>11217004</x:v>
      </x:c>
      <x:c r="D5410" s="6" t="str"/>
      <x:c r="E5410" s="6" t="n">
        <x:v>2</x:v>
      </x:c>
      <x:c r="F5410" s="6" t="n">
        <x:v>1</x:v>
      </x:c>
      <x:c r="G5410" s="6" t="n">
        <x:v>0</x:v>
      </x:c>
      <x:c r="H5410" s="7" t="str"/>
      <x:c r="I5410" s="7" t="str">
        <x:v>[{"id": "2", "num": 2500}, {"id": "113001", "num": 3}]</x:v>
      </x:c>
      <x:c r="J5410" s="6" t="str">
        <x:v>https://raw.githubusercontent.com/Mar-7th/StarRailRes/dbe8cdfcfb0bf657b9fe1cf92d5537f118ccb487/index_new/cn/character_skill_trees.json</x:v>
      </x:c>
    </x:row>
    <x:row r="5411" ht="38" customHeight="1">
      <x:c r="A5411" s="6" t="str">
        <x:v>11217004_3</x:v>
      </x:c>
      <x:c r="B5411" s="6" t="str">
        <x:v>11217</x:v>
      </x:c>
      <x:c r="C5411" s="6" t="str">
        <x:v>11217004</x:v>
      </x:c>
      <x:c r="D5411" s="6" t="str"/>
      <x:c r="E5411" s="6" t="n">
        <x:v>3</x:v>
      </x:c>
      <x:c r="F5411" s="6" t="n">
        <x:v>2</x:v>
      </x:c>
      <x:c r="G5411" s="6" t="n">
        <x:v>0</x:v>
      </x:c>
      <x:c r="H5411" s="7" t="str"/>
      <x:c r="I5411" s="7" t="str">
        <x:v>[{"id": "2", "num": 5000}, {"id": "110171", "num": 3}, {"id": "113001", "num": 6}]</x:v>
      </x:c>
      <x:c r="J5411" s="6" t="str">
        <x:v>https://raw.githubusercontent.com/Mar-7th/StarRailRes/dbe8cdfcfb0bf657b9fe1cf92d5537f118ccb487/index_new/cn/character_skill_trees.json</x:v>
      </x:c>
    </x:row>
    <x:row r="5412" ht="38" customHeight="1">
      <x:c r="A5412" s="6" t="str">
        <x:v>11217004_4</x:v>
      </x:c>
      <x:c r="B5412" s="6" t="str">
        <x:v>11217</x:v>
      </x:c>
      <x:c r="C5412" s="6" t="str">
        <x:v>11217004</x:v>
      </x:c>
      <x:c r="D5412" s="6" t="str"/>
      <x:c r="E5412" s="6" t="n">
        <x:v>4</x:v>
      </x:c>
      <x:c r="F5412" s="6" t="n">
        <x:v>3</x:v>
      </x:c>
      <x:c r="G5412" s="6" t="n">
        <x:v>0</x:v>
      </x:c>
      <x:c r="H5412" s="7" t="str"/>
      <x:c r="I5412" s="7" t="str">
        <x:v>[{"id": "2", "num": 10000}, {"id": "110172", "num": 3}, {"id": "113002", "num": 3}]</x:v>
      </x:c>
      <x:c r="J5412" s="6" t="str">
        <x:v>https://raw.githubusercontent.com/Mar-7th/StarRailRes/dbe8cdfcfb0bf657b9fe1cf92d5537f118ccb487/index_new/cn/character_skill_trees.json</x:v>
      </x:c>
    </x:row>
    <x:row r="5413" ht="38" customHeight="1">
      <x:c r="A5413" s="6" t="str">
        <x:v>11217004_5</x:v>
      </x:c>
      <x:c r="B5413" s="6" t="str">
        <x:v>11217</x:v>
      </x:c>
      <x:c r="C5413" s="6" t="str">
        <x:v>11217004</x:v>
      </x:c>
      <x:c r="D5413" s="6" t="str"/>
      <x:c r="E5413" s="6" t="n">
        <x:v>5</x:v>
      </x:c>
      <x:c r="F5413" s="6" t="n">
        <x:v>4</x:v>
      </x:c>
      <x:c r="G5413" s="6" t="n">
        <x:v>0</x:v>
      </x:c>
      <x:c r="H5413" s="7" t="str"/>
      <x:c r="I5413" s="7" t="str">
        <x:v>[{"id": "2", "num": 20000}, {"id": "110172", "num": 5}, {"id": "113002", "num": 4}]</x:v>
      </x:c>
      <x:c r="J5413" s="6" t="str">
        <x:v>https://raw.githubusercontent.com/Mar-7th/StarRailRes/dbe8cdfcfb0bf657b9fe1cf92d5537f118ccb487/index_new/cn/character_skill_trees.json</x:v>
      </x:c>
    </x:row>
    <x:row r="5414" ht="38" customHeight="1">
      <x:c r="A5414" s="6" t="str">
        <x:v>11217004_6</x:v>
      </x:c>
      <x:c r="B5414" s="6" t="str">
        <x:v>11217</x:v>
      </x:c>
      <x:c r="C5414" s="6" t="str">
        <x:v>11217004</x:v>
      </x:c>
      <x:c r="D5414" s="6" t="str"/>
      <x:c r="E5414" s="6" t="n">
        <x:v>6</x:v>
      </x:c>
      <x:c r="F5414" s="6" t="n">
        <x:v>4</x:v>
      </x:c>
      <x:c r="G5414" s="6" t="n">
        <x:v>0</x:v>
      </x:c>
      <x:c r="H5414" s="7" t="str"/>
      <x:c r="I5414" s="7" t="str">
        <x:v>[{"id": "2", "num": 30000}, {"id": "110172", "num": 7}, {"id": "113002", "num": 6}]</x:v>
      </x:c>
      <x:c r="J5414" s="6" t="str">
        <x:v>https://raw.githubusercontent.com/Mar-7th/StarRailRes/dbe8cdfcfb0bf657b9fe1cf92d5537f118ccb487/index_new/cn/character_skill_trees.json</x:v>
      </x:c>
    </x:row>
    <x:row r="5415" ht="38" customHeight="1">
      <x:c r="A5415" s="6" t="str">
        <x:v>11217004_7</x:v>
      </x:c>
      <x:c r="B5415" s="6" t="str">
        <x:v>11217</x:v>
      </x:c>
      <x:c r="C5415" s="6" t="str">
        <x:v>11217004</x:v>
      </x:c>
      <x:c r="D5415" s="6" t="str"/>
      <x:c r="E5415" s="6" t="n">
        <x:v>7</x:v>
      </x:c>
      <x:c r="F5415" s="6" t="n">
        <x:v>5</x:v>
      </x:c>
      <x:c r="G5415" s="6" t="n">
        <x:v>0</x:v>
      </x:c>
      <x:c r="H5415" s="7" t="str"/>
      <x:c r="I5415" s="7" t="str">
        <x:v>[{"id": "2", "num": 45000}, {"id": "110173", "num": 3}, {"id": "113003", "num": 3}]</x:v>
      </x:c>
      <x:c r="J5415" s="6" t="str">
        <x:v>https://raw.githubusercontent.com/Mar-7th/StarRailRes/dbe8cdfcfb0bf657b9fe1cf92d5537f118ccb487/index_new/cn/character_skill_trees.json</x:v>
      </x:c>
    </x:row>
    <x:row r="5416" ht="53" customHeight="1">
      <x:c r="A5416" s="6" t="str">
        <x:v>11217004_8</x:v>
      </x:c>
      <x:c r="B5416" s="6" t="str">
        <x:v>11217</x:v>
      </x:c>
      <x:c r="C5416" s="6" t="str">
        <x:v>11217004</x:v>
      </x:c>
      <x:c r="D5416" s="6" t="str"/>
      <x:c r="E5416" s="6" t="n">
        <x:v>8</x:v>
      </x:c>
      <x:c r="F5416" s="6" t="n">
        <x:v>5</x:v>
      </x:c>
      <x:c r="G5416" s="6" t="n">
        <x:v>0</x:v>
      </x:c>
      <x:c r="H5416" s="7" t="str"/>
      <x:c r="I5416" s="7" t="str">
        <x:v>[{"id": "2", "num": 80000}, {"id": "110173", "num": 5}, {"id": "110503", "num": 1}, {"id": "113003", "num": 4}]</x:v>
      </x:c>
      <x:c r="J5416" s="6" t="str">
        <x:v>https://raw.githubusercontent.com/Mar-7th/StarRailRes/dbe8cdfcfb0bf657b9fe1cf92d5537f118ccb487/index_new/cn/character_skill_trees.json</x:v>
      </x:c>
    </x:row>
    <x:row r="5417" ht="53" customHeight="1">
      <x:c r="A5417" s="6" t="str">
        <x:v>11217004_9</x:v>
      </x:c>
      <x:c r="B5417" s="6" t="str">
        <x:v>11217</x:v>
      </x:c>
      <x:c r="C5417" s="6" t="str">
        <x:v>11217004</x:v>
      </x:c>
      <x:c r="D5417" s="6" t="str"/>
      <x:c r="E5417" s="6" t="n">
        <x:v>9</x:v>
      </x:c>
      <x:c r="F5417" s="6" t="n">
        <x:v>6</x:v>
      </x:c>
      <x:c r="G5417" s="6" t="n">
        <x:v>0</x:v>
      </x:c>
      <x:c r="H5417" s="7" t="str"/>
      <x:c r="I5417" s="7" t="str">
        <x:v>[{"id": "2", "num": 160000}, {"id": "110173", "num": 8}, {"id": "241", "num": 1}, {"id": "110503", "num": 1}]</x:v>
      </x:c>
      <x:c r="J5417" s="6" t="str">
        <x:v>https://raw.githubusercontent.com/Mar-7th/StarRailRes/dbe8cdfcfb0bf657b9fe1cf92d5537f118ccb487/index_new/cn/character_skill_trees.json</x:v>
      </x:c>
    </x:row>
    <x:row r="5418" ht="53" customHeight="1">
      <x:c r="A5418" s="6" t="str">
        <x:v>11217004_10</x:v>
      </x:c>
      <x:c r="B5418" s="6" t="str">
        <x:v>11217</x:v>
      </x:c>
      <x:c r="C5418" s="6" t="str">
        <x:v>11217004</x:v>
      </x:c>
      <x:c r="D5418" s="6" t="str"/>
      <x:c r="E5418" s="6" t="n">
        <x:v>10</x:v>
      </x:c>
      <x:c r="F5418" s="6" t="n">
        <x:v>6</x:v>
      </x:c>
      <x:c r="G5418" s="6" t="n">
        <x:v>0</x:v>
      </x:c>
      <x:c r="H5418" s="7" t="str"/>
      <x:c r="I5418" s="7" t="str">
        <x:v>[{"id": "2", "num": 300000}, {"id": "110173", "num": 14}, {"id": "241", "num": 1}, {"id": "110503", "num": 1}]</x:v>
      </x:c>
      <x:c r="J5418" s="6" t="str">
        <x:v>https://raw.githubusercontent.com/Mar-7th/StarRailRes/dbe8cdfcfb0bf657b9fe1cf92d5537f118ccb487/index_new/cn/character_skill_trees.json</x:v>
      </x:c>
    </x:row>
    <x:row r="5419" ht="20" customHeight="1">
      <x:c r="A5419" s="6" t="str">
        <x:v>11217007_1</x:v>
      </x:c>
      <x:c r="B5419" s="6" t="str">
        <x:v>11217</x:v>
      </x:c>
      <x:c r="C5419" s="6" t="str">
        <x:v>11217007</x:v>
      </x:c>
      <x:c r="D5419" s="6" t="str"/>
      <x:c r="E5419" s="6" t="n">
        <x:v>1</x:v>
      </x:c>
      <x:c r="F5419" s="6" t="n">
        <x:v>0</x:v>
      </x:c>
      <x:c r="G5419" s="6" t="n">
        <x:v>0</x:v>
      </x:c>
      <x:c r="H5419" s="7" t="str"/>
      <x:c r="I5419" s="7" t="str">
        <x:v>[]</x:v>
      </x:c>
      <x:c r="J5419" s="6" t="str">
        <x:v>https://raw.githubusercontent.com/Mar-7th/StarRailRes/dbe8cdfcfb0bf657b9fe1cf92d5537f118ccb487/index_new/cn/character_skill_trees.json</x:v>
      </x:c>
    </x:row>
    <x:row r="5420" ht="38" customHeight="1">
      <x:c r="A5420" s="6" t="str">
        <x:v>11217101_1</x:v>
      </x:c>
      <x:c r="B5420" s="6" t="str">
        <x:v>11217</x:v>
      </x:c>
      <x:c r="C5420" s="6" t="str">
        <x:v>11217101</x:v>
      </x:c>
      <x:c r="D5420" s="6" t="str">
        <x:v>不敢自专</x:v>
      </x:c>
      <x:c r="E5420" s="6" t="n">
        <x:v>1</x:v>
      </x:c>
      <x:c r="F5420" s="6" t="n">
        <x:v>2</x:v>
      </x:c>
      <x:c r="G5420" s="6" t="n">
        <x:v>0</x:v>
      </x:c>
      <x:c r="H5420" s="7" t="str">
        <x:v>战斗开始时，藿藿恢复#1[i]点能量并获得【禳命】，持续#2[i]回合。</x:v>
      </x:c>
      <x:c r="I5420" s="7" t="str">
        <x:v>[{"id": "2", "num": 5000}, {"id": "110171", "num": 3}, {"id": "110503", "num": 1}]</x:v>
      </x:c>
      <x:c r="J5420" s="6" t="str">
        <x:v>https://raw.githubusercontent.com/Mar-7th/StarRailRes/dbe8cdfcfb0bf657b9fe1cf92d5537f118ccb487/index_new/cn/character_skill_trees.json</x:v>
      </x:c>
    </x:row>
    <x:row r="5421" ht="53" customHeight="1">
      <x:c r="A5421" s="6" t="str">
        <x:v>11217102_1</x:v>
      </x:c>
      <x:c r="B5421" s="6" t="str">
        <x:v>11217</x:v>
      </x:c>
      <x:c r="C5421" s="6" t="str">
        <x:v>11217102</x:v>
      </x:c>
      <x:c r="D5421" s="6" t="str">
        <x:v>贞凶之命</x:v>
      </x:c>
      <x:c r="E5421" s="6" t="n">
        <x:v>1</x:v>
      </x:c>
      <x:c r="F5421" s="6" t="n">
        <x:v>4</x:v>
      </x:c>
      <x:c r="G5421" s="6" t="n">
        <x:v>0</x:v>
      </x:c>
      <x:c r="H5421" s="7" t="str">
        <x:v>抵抗控制类负面状态的概率提高#1[i]%。施放终结技时，若我方目标能量上限大于等于#2[i]，使其攻击力额外提高#3[i]%。</x:v>
      </x:c>
      <x:c r="I5421" s="7" t="str">
        <x:v>[{"id": "2", "num": 20000}, {"id": "110172", "num": 5}, {"id": "241", "num": 1}, {"id": "110503", "num": 1}]</x:v>
      </x:c>
      <x:c r="J5421" s="6" t="str">
        <x:v>https://raw.githubusercontent.com/Mar-7th/StarRailRes/dbe8cdfcfb0bf657b9fe1cf92d5537f118ccb487/index_new/cn/character_skill_trees.json</x:v>
      </x:c>
    </x:row>
    <x:row r="5422" ht="53" customHeight="1">
      <x:c r="A5422" s="6" t="str">
        <x:v>11217103_1</x:v>
      </x:c>
      <x:c r="B5422" s="6" t="str">
        <x:v>11217</x:v>
      </x:c>
      <x:c r="C5422" s="6" t="str">
        <x:v>11217103</x:v>
      </x:c>
      <x:c r="D5422" s="6" t="str">
        <x:v>怯惧应激</x:v>
      </x:c>
      <x:c r="E5422" s="6" t="n">
        <x:v>1</x:v>
      </x:c>
      <x:c r="F5422" s="6" t="n">
        <x:v>6</x:v>
      </x:c>
      <x:c r="G5422" s="6" t="n">
        <x:v>0</x:v>
      </x:c>
      <x:c r="H5422" s="7" t="str">
        <x:v>触发天赋为我方目标提供治疗时，藿藿恢复#1[i]点能量。</x:v>
      </x:c>
      <x:c r="I5422" s="7" t="str">
        <x:v>[{"id": "2", "num": 160000}, {"id": "110173", "num": 8}, {"id": "241", "num": 1}, {"id": "110503", "num": 1}]</x:v>
      </x:c>
      <x:c r="J5422" s="6" t="str">
        <x:v>https://raw.githubusercontent.com/Mar-7th/StarRailRes/dbe8cdfcfb0bf657b9fe1cf92d5537f118ccb487/index_new/cn/character_skill_trees.json</x:v>
      </x:c>
    </x:row>
    <x:row r="5423" ht="38" customHeight="1">
      <x:c r="A5423" s="6" t="str">
        <x:v>11217201_1</x:v>
      </x:c>
      <x:c r="B5423" s="6" t="str">
        <x:v>11217</x:v>
      </x:c>
      <x:c r="C5423" s="6" t="str">
        <x:v>11217201</x:v>
      </x:c>
      <x:c r="D5423" s="6" t="str">
        <x:v>生命强化</x:v>
      </x:c>
      <x:c r="E5423" s="6" t="n">
        <x:v>1</x:v>
      </x:c>
      <x:c r="F5423" s="6" t="n">
        <x:v>0</x:v>
      </x:c>
      <x:c r="G5423" s="6" t="n">
        <x:v>1</x:v>
      </x:c>
      <x:c r="H5423" s="7" t="str"/>
      <x:c r="I5423" s="7" t="str">
        <x:v>[{"id": "2", "num": 2500}, {"id": "113001", "num": 2}]</x:v>
      </x:c>
      <x:c r="J5423" s="6" t="str">
        <x:v>https://raw.githubusercontent.com/Mar-7th/StarRailRes/dbe8cdfcfb0bf657b9fe1cf92d5537f118ccb487/index_new/cn/character_skill_trees.json</x:v>
      </x:c>
    </x:row>
    <x:row r="5424" ht="38" customHeight="1">
      <x:c r="A5424" s="6" t="str">
        <x:v>11217202_1</x:v>
      </x:c>
      <x:c r="B5424" s="6" t="str">
        <x:v>11217</x:v>
      </x:c>
      <x:c r="C5424" s="6" t="str">
        <x:v>11217202</x:v>
      </x:c>
      <x:c r="D5424" s="6" t="str">
        <x:v>效果抵抗强化</x:v>
      </x:c>
      <x:c r="E5424" s="6" t="n">
        <x:v>1</x:v>
      </x:c>
      <x:c r="F5424" s="6" t="n">
        <x:v>2</x:v>
      </x:c>
      <x:c r="G5424" s="6" t="n">
        <x:v>0</x:v>
      </x:c>
      <x:c r="H5424" s="7" t="str"/>
      <x:c r="I5424" s="7" t="str">
        <x:v>[{"id": "2", "num": 5000}, {"id": "110171", "num": 3}, {"id": "113001", "num": 6}]</x:v>
      </x:c>
      <x:c r="J5424" s="6" t="str">
        <x:v>https://raw.githubusercontent.com/Mar-7th/StarRailRes/dbe8cdfcfb0bf657b9fe1cf92d5537f118ccb487/index_new/cn/character_skill_trees.json</x:v>
      </x:c>
    </x:row>
    <x:row r="5425" ht="38" customHeight="1">
      <x:c r="A5425" s="6" t="str">
        <x:v>11217203_1</x:v>
      </x:c>
      <x:c r="B5425" s="6" t="str">
        <x:v>11217</x:v>
      </x:c>
      <x:c r="C5425" s="6" t="str">
        <x:v>11217203</x:v>
      </x:c>
      <x:c r="D5425" s="6" t="str">
        <x:v>生命强化</x:v>
      </x:c>
      <x:c r="E5425" s="6" t="n">
        <x:v>1</x:v>
      </x:c>
      <x:c r="F5425" s="6" t="n">
        <x:v>3</x:v>
      </x:c>
      <x:c r="G5425" s="6" t="n">
        <x:v>0</x:v>
      </x:c>
      <x:c r="H5425" s="7" t="str"/>
      <x:c r="I5425" s="7" t="str">
        <x:v>[{"id": "2", "num": 10000}, {"id": "110172", "num": 3}, {"id": "113002", "num": 3}]</x:v>
      </x:c>
      <x:c r="J5425" s="6" t="str">
        <x:v>https://raw.githubusercontent.com/Mar-7th/StarRailRes/dbe8cdfcfb0bf657b9fe1cf92d5537f118ccb487/index_new/cn/character_skill_trees.json</x:v>
      </x:c>
    </x:row>
    <x:row r="5426" ht="38" customHeight="1">
      <x:c r="A5426" s="6" t="str">
        <x:v>11217204_1</x:v>
      </x:c>
      <x:c r="B5426" s="6" t="str">
        <x:v>11217</x:v>
      </x:c>
      <x:c r="C5426" s="6" t="str">
        <x:v>11217204</x:v>
      </x:c>
      <x:c r="D5426" s="6" t="str">
        <x:v>速度强化</x:v>
      </x:c>
      <x:c r="E5426" s="6" t="n">
        <x:v>1</x:v>
      </x:c>
      <x:c r="F5426" s="6" t="n">
        <x:v>3</x:v>
      </x:c>
      <x:c r="G5426" s="6" t="n">
        <x:v>0</x:v>
      </x:c>
      <x:c r="H5426" s="7" t="str"/>
      <x:c r="I5426" s="7" t="str">
        <x:v>[{"id": "2", "num": 10000}, {"id": "110172", "num": 3}, {"id": "113002", "num": 3}]</x:v>
      </x:c>
      <x:c r="J5426" s="6" t="str">
        <x:v>https://raw.githubusercontent.com/Mar-7th/StarRailRes/dbe8cdfcfb0bf657b9fe1cf92d5537f118ccb487/index_new/cn/character_skill_trees.json</x:v>
      </x:c>
    </x:row>
    <x:row r="5427" ht="38" customHeight="1">
      <x:c r="A5427" s="6" t="str">
        <x:v>11217205_1</x:v>
      </x:c>
      <x:c r="B5427" s="6" t="str">
        <x:v>11217</x:v>
      </x:c>
      <x:c r="C5427" s="6" t="str">
        <x:v>11217205</x:v>
      </x:c>
      <x:c r="D5427" s="6" t="str">
        <x:v>生命强化</x:v>
      </x:c>
      <x:c r="E5427" s="6" t="n">
        <x:v>1</x:v>
      </x:c>
      <x:c r="F5427" s="6" t="n">
        <x:v>4</x:v>
      </x:c>
      <x:c r="G5427" s="6" t="n">
        <x:v>0</x:v>
      </x:c>
      <x:c r="H5427" s="7" t="str"/>
      <x:c r="I5427" s="7" t="str">
        <x:v>[{"id": "2", "num": 20000}, {"id": "110172", "num": 5}, {"id": "113002", "num": 4}]</x:v>
      </x:c>
      <x:c r="J5427" s="6" t="str">
        <x:v>https://raw.githubusercontent.com/Mar-7th/StarRailRes/dbe8cdfcfb0bf657b9fe1cf92d5537f118ccb487/index_new/cn/character_skill_trees.json</x:v>
      </x:c>
    </x:row>
    <x:row r="5428" ht="38" customHeight="1">
      <x:c r="A5428" s="6" t="str">
        <x:v>11217206_1</x:v>
      </x:c>
      <x:c r="B5428" s="6" t="str">
        <x:v>11217</x:v>
      </x:c>
      <x:c r="C5428" s="6" t="str">
        <x:v>11217206</x:v>
      </x:c>
      <x:c r="D5428" s="6" t="str">
        <x:v>效果抵抗强化</x:v>
      </x:c>
      <x:c r="E5428" s="6" t="n">
        <x:v>1</x:v>
      </x:c>
      <x:c r="F5428" s="6" t="n">
        <x:v>5</x:v>
      </x:c>
      <x:c r="G5428" s="6" t="n">
        <x:v>0</x:v>
      </x:c>
      <x:c r="H5428" s="7" t="str"/>
      <x:c r="I5428" s="7" t="str">
        <x:v>[{"id": "2", "num": 45000}, {"id": "110173", "num": 3}, {"id": "113003", "num": 3}]</x:v>
      </x:c>
      <x:c r="J5428" s="6" t="str">
        <x:v>https://raw.githubusercontent.com/Mar-7th/StarRailRes/dbe8cdfcfb0bf657b9fe1cf92d5537f118ccb487/index_new/cn/character_skill_trees.json</x:v>
      </x:c>
    </x:row>
    <x:row r="5429" ht="38" customHeight="1">
      <x:c r="A5429" s="6" t="str">
        <x:v>11217207_1</x:v>
      </x:c>
      <x:c r="B5429" s="6" t="str">
        <x:v>11217</x:v>
      </x:c>
      <x:c r="C5429" s="6" t="str">
        <x:v>11217207</x:v>
      </x:c>
      <x:c r="D5429" s="6" t="str">
        <x:v>生命强化</x:v>
      </x:c>
      <x:c r="E5429" s="6" t="n">
        <x:v>1</x:v>
      </x:c>
      <x:c r="F5429" s="6" t="n">
        <x:v>5</x:v>
      </x:c>
      <x:c r="G5429" s="6" t="n">
        <x:v>0</x:v>
      </x:c>
      <x:c r="H5429" s="7" t="str"/>
      <x:c r="I5429" s="7" t="str">
        <x:v>[{"id": "2", "num": 45000}, {"id": "110173", "num": 3}, {"id": "113003", "num": 3}]</x:v>
      </x:c>
      <x:c r="J5429" s="6" t="str">
        <x:v>https://raw.githubusercontent.com/Mar-7th/StarRailRes/dbe8cdfcfb0bf657b9fe1cf92d5537f118ccb487/index_new/cn/character_skill_trees.json</x:v>
      </x:c>
    </x:row>
    <x:row r="5430" ht="38" customHeight="1">
      <x:c r="A5430" s="6" t="str">
        <x:v>11217208_1</x:v>
      </x:c>
      <x:c r="B5430" s="6" t="str">
        <x:v>11217</x:v>
      </x:c>
      <x:c r="C5430" s="6" t="str">
        <x:v>11217208</x:v>
      </x:c>
      <x:c r="D5430" s="6" t="str">
        <x:v>速度强化</x:v>
      </x:c>
      <x:c r="E5430" s="6" t="n">
        <x:v>1</x:v>
      </x:c>
      <x:c r="F5430" s="6" t="n">
        <x:v>6</x:v>
      </x:c>
      <x:c r="G5430" s="6" t="n">
        <x:v>0</x:v>
      </x:c>
      <x:c r="H5430" s="7" t="str"/>
      <x:c r="I5430" s="7" t="str">
        <x:v>[{"id": "2", "num": 160000}, {"id": "110173", "num": 8}, {"id": "113003", "num": 8}]</x:v>
      </x:c>
      <x:c r="J5430" s="6" t="str">
        <x:v>https://raw.githubusercontent.com/Mar-7th/StarRailRes/dbe8cdfcfb0bf657b9fe1cf92d5537f118ccb487/index_new/cn/character_skill_trees.json</x:v>
      </x:c>
    </x:row>
    <x:row r="5431" ht="38" customHeight="1">
      <x:c r="A5431" s="6" t="str">
        <x:v>11217209_1</x:v>
      </x:c>
      <x:c r="B5431" s="6" t="str">
        <x:v>11217</x:v>
      </x:c>
      <x:c r="C5431" s="6" t="str">
        <x:v>11217209</x:v>
      </x:c>
      <x:c r="D5431" s="6" t="str">
        <x:v>效果抵抗强化</x:v>
      </x:c>
      <x:c r="E5431" s="6" t="n">
        <x:v>1</x:v>
      </x:c>
      <x:c r="F5431" s="6" t="n">
        <x:v>0</x:v>
      </x:c>
      <x:c r="G5431" s="6" t="n">
        <x:v>75</x:v>
      </x:c>
      <x:c r="H5431" s="7" t="str"/>
      <x:c r="I5431" s="7" t="str">
        <x:v>[{"id": "2", "num": 160000}, {"id": "110173", "num": 8}, {"id": "113003", "num": 8}]</x:v>
      </x:c>
      <x:c r="J5431" s="6" t="str">
        <x:v>https://raw.githubusercontent.com/Mar-7th/StarRailRes/dbe8cdfcfb0bf657b9fe1cf92d5537f118ccb487/index_new/cn/character_skill_trees.json</x:v>
      </x:c>
    </x:row>
    <x:row r="5432" ht="38" customHeight="1">
      <x:c r="A5432" s="6" t="str">
        <x:v>11217210_1</x:v>
      </x:c>
      <x:c r="B5432" s="6" t="str">
        <x:v>11217</x:v>
      </x:c>
      <x:c r="C5432" s="6" t="str">
        <x:v>11217210</x:v>
      </x:c>
      <x:c r="D5432" s="6" t="str">
        <x:v>生命强化</x:v>
      </x:c>
      <x:c r="E5432" s="6" t="n">
        <x:v>1</x:v>
      </x:c>
      <x:c r="F5432" s="6" t="n">
        <x:v>0</x:v>
      </x:c>
      <x:c r="G5432" s="6" t="n">
        <x:v>80</x:v>
      </x:c>
      <x:c r="H5432" s="7" t="str"/>
      <x:c r="I5432" s="7" t="str">
        <x:v>[{"id": "2", "num": 160000}, {"id": "110173", "num": 8}, {"id": "113003", "num": 8}]</x:v>
      </x:c>
      <x:c r="J5432" s="6" t="str">
        <x:v>https://raw.githubusercontent.com/Mar-7th/StarRailRes/dbe8cdfcfb0bf657b9fe1cf92d5537f118ccb487/index_new/cn/character_skill_trees.json</x:v>
      </x:c>
    </x:row>
    <x:row r="5433" ht="20" customHeight="1">
      <x:c r="A5433" s="6" t="str">
        <x:v>11306001_1</x:v>
      </x:c>
      <x:c r="B5433" s="6" t="str">
        <x:v>11306</x:v>
      </x:c>
      <x:c r="C5433" s="6" t="str">
        <x:v>11306001</x:v>
      </x:c>
      <x:c r="D5433" s="6" t="str"/>
      <x:c r="E5433" s="6" t="n">
        <x:v>1</x:v>
      </x:c>
      <x:c r="F5433" s="6" t="n">
        <x:v>0</x:v>
      </x:c>
      <x:c r="G5433" s="6" t="n">
        <x:v>0</x:v>
      </x:c>
      <x:c r="H5433" s="7" t="str"/>
      <x:c r="I5433" s="7" t="str">
        <x:v>[]</x:v>
      </x:c>
      <x:c r="J5433" s="6" t="str">
        <x:v>https://raw.githubusercontent.com/Mar-7th/StarRailRes/dbe8cdfcfb0bf657b9fe1cf92d5537f118ccb487/index_new/cn/character_skill_trees.json</x:v>
      </x:c>
    </x:row>
    <x:row r="5434" ht="38" customHeight="1">
      <x:c r="A5434" s="6" t="str">
        <x:v>11306001_2</x:v>
      </x:c>
      <x:c r="B5434" s="6" t="str">
        <x:v>11306</x:v>
      </x:c>
      <x:c r="C5434" s="6" t="str">
        <x:v>11306001</x:v>
      </x:c>
      <x:c r="D5434" s="6" t="str"/>
      <x:c r="E5434" s="6" t="n">
        <x:v>2</x:v>
      </x:c>
      <x:c r="F5434" s="6" t="n">
        <x:v>2</x:v>
      </x:c>
      <x:c r="G5434" s="6" t="n">
        <x:v>0</x:v>
      </x:c>
      <x:c r="H5434" s="7" t="str"/>
      <x:c r="I5434" s="7" t="str">
        <x:v>[{"id": "2", "num": 5000}, {"id": "110231", "num": 3}, {"id": "114011", "num": 6}]</x:v>
      </x:c>
      <x:c r="J5434" s="6" t="str">
        <x:v>https://raw.githubusercontent.com/Mar-7th/StarRailRes/dbe8cdfcfb0bf657b9fe1cf92d5537f118ccb487/index_new/cn/character_skill_trees.json</x:v>
      </x:c>
    </x:row>
    <x:row r="5435" ht="38" customHeight="1">
      <x:c r="A5435" s="6" t="str">
        <x:v>11306001_3</x:v>
      </x:c>
      <x:c r="B5435" s="6" t="str">
        <x:v>11306</x:v>
      </x:c>
      <x:c r="C5435" s="6" t="str">
        <x:v>11306001</x:v>
      </x:c>
      <x:c r="D5435" s="6" t="str"/>
      <x:c r="E5435" s="6" t="n">
        <x:v>3</x:v>
      </x:c>
      <x:c r="F5435" s="6" t="n">
        <x:v>3</x:v>
      </x:c>
      <x:c r="G5435" s="6" t="n">
        <x:v>0</x:v>
      </x:c>
      <x:c r="H5435" s="7" t="str"/>
      <x:c r="I5435" s="7" t="str">
        <x:v>[{"id": "2", "num": 10000}, {"id": "110232", "num": 3}, {"id": "114012", "num": 3}]</x:v>
      </x:c>
      <x:c r="J5435" s="6" t="str">
        <x:v>https://raw.githubusercontent.com/Mar-7th/StarRailRes/dbe8cdfcfb0bf657b9fe1cf92d5537f118ccb487/index_new/cn/character_skill_trees.json</x:v>
      </x:c>
    </x:row>
    <x:row r="5436" ht="38" customHeight="1">
      <x:c r="A5436" s="6" t="str">
        <x:v>11306001_4</x:v>
      </x:c>
      <x:c r="B5436" s="6" t="str">
        <x:v>11306</x:v>
      </x:c>
      <x:c r="C5436" s="6" t="str">
        <x:v>11306001</x:v>
      </x:c>
      <x:c r="D5436" s="6" t="str"/>
      <x:c r="E5436" s="6" t="n">
        <x:v>4</x:v>
      </x:c>
      <x:c r="F5436" s="6" t="n">
        <x:v>4</x:v>
      </x:c>
      <x:c r="G5436" s="6" t="n">
        <x:v>0</x:v>
      </x:c>
      <x:c r="H5436" s="7" t="str"/>
      <x:c r="I5436" s="7" t="str">
        <x:v>[{"id": "2", "num": 20000}, {"id": "110232", "num": 5}, {"id": "114012", "num": 4}]</x:v>
      </x:c>
      <x:c r="J5436" s="6" t="str">
        <x:v>https://raw.githubusercontent.com/Mar-7th/StarRailRes/dbe8cdfcfb0bf657b9fe1cf92d5537f118ccb487/index_new/cn/character_skill_trees.json</x:v>
      </x:c>
    </x:row>
    <x:row r="5437" ht="38" customHeight="1">
      <x:c r="A5437" s="6" t="str">
        <x:v>11306001_5</x:v>
      </x:c>
      <x:c r="B5437" s="6" t="str">
        <x:v>11306</x:v>
      </x:c>
      <x:c r="C5437" s="6" t="str">
        <x:v>11306001</x:v>
      </x:c>
      <x:c r="D5437" s="6" t="str"/>
      <x:c r="E5437" s="6" t="n">
        <x:v>5</x:v>
      </x:c>
      <x:c r="F5437" s="6" t="n">
        <x:v>5</x:v>
      </x:c>
      <x:c r="G5437" s="6" t="n">
        <x:v>0</x:v>
      </x:c>
      <x:c r="H5437" s="7" t="str"/>
      <x:c r="I5437" s="7" t="str">
        <x:v>[{"id": "2", "num": 45000}, {"id": "110233", "num": 3}, {"id": "114013", "num": 3}]</x:v>
      </x:c>
      <x:c r="J5437" s="6" t="str">
        <x:v>https://raw.githubusercontent.com/Mar-7th/StarRailRes/dbe8cdfcfb0bf657b9fe1cf92d5537f118ccb487/index_new/cn/character_skill_trees.json</x:v>
      </x:c>
    </x:row>
    <x:row r="5438" ht="38" customHeight="1">
      <x:c r="A5438" s="6" t="str">
        <x:v>11306001_6</x:v>
      </x:c>
      <x:c r="B5438" s="6" t="str">
        <x:v>11306</x:v>
      </x:c>
      <x:c r="C5438" s="6" t="str">
        <x:v>11306001</x:v>
      </x:c>
      <x:c r="D5438" s="6" t="str"/>
      <x:c r="E5438" s="6" t="n">
        <x:v>6</x:v>
      </x:c>
      <x:c r="F5438" s="6" t="n">
        <x:v>6</x:v>
      </x:c>
      <x:c r="G5438" s="6" t="n">
        <x:v>0</x:v>
      </x:c>
      <x:c r="H5438" s="7" t="str"/>
      <x:c r="I5438" s="7" t="str">
        <x:v>[{"id": "2", "num": 160000}, {"id": "110233", "num": 8}, {"id": "114013", "num": 4}]</x:v>
      </x:c>
      <x:c r="J5438" s="6" t="str">
        <x:v>https://raw.githubusercontent.com/Mar-7th/StarRailRes/dbe8cdfcfb0bf657b9fe1cf92d5537f118ccb487/index_new/cn/character_skill_trees.json</x:v>
      </x:c>
    </x:row>
    <x:row r="5439" ht="20" customHeight="1">
      <x:c r="A5439" s="6" t="str">
        <x:v>11306002_1</x:v>
      </x:c>
      <x:c r="B5439" s="6" t="str">
        <x:v>11306</x:v>
      </x:c>
      <x:c r="C5439" s="6" t="str">
        <x:v>11306002</x:v>
      </x:c>
      <x:c r="D5439" s="6" t="str"/>
      <x:c r="E5439" s="6" t="n">
        <x:v>1</x:v>
      </x:c>
      <x:c r="F5439" s="6" t="n">
        <x:v>0</x:v>
      </x:c>
      <x:c r="G5439" s="6" t="n">
        <x:v>0</x:v>
      </x:c>
      <x:c r="H5439" s="7" t="str"/>
      <x:c r="I5439" s="7" t="str">
        <x:v>[]</x:v>
      </x:c>
      <x:c r="J5439" s="6" t="str">
        <x:v>https://raw.githubusercontent.com/Mar-7th/StarRailRes/dbe8cdfcfb0bf657b9fe1cf92d5537f118ccb487/index_new/cn/character_skill_trees.json</x:v>
      </x:c>
    </x:row>
    <x:row r="5440" ht="38" customHeight="1">
      <x:c r="A5440" s="6" t="str">
        <x:v>11306002_2</x:v>
      </x:c>
      <x:c r="B5440" s="6" t="str">
        <x:v>11306</x:v>
      </x:c>
      <x:c r="C5440" s="6" t="str">
        <x:v>11306002</x:v>
      </x:c>
      <x:c r="D5440" s="6" t="str"/>
      <x:c r="E5440" s="6" t="n">
        <x:v>2</x:v>
      </x:c>
      <x:c r="F5440" s="6" t="n">
        <x:v>1</x:v>
      </x:c>
      <x:c r="G5440" s="6" t="n">
        <x:v>0</x:v>
      </x:c>
      <x:c r="H5440" s="7" t="str"/>
      <x:c r="I5440" s="7" t="str">
        <x:v>[{"id": "2", "num": 2500}, {"id": "114011", "num": 3}]</x:v>
      </x:c>
      <x:c r="J5440" s="6" t="str">
        <x:v>https://raw.githubusercontent.com/Mar-7th/StarRailRes/dbe8cdfcfb0bf657b9fe1cf92d5537f118ccb487/index_new/cn/character_skill_trees.json</x:v>
      </x:c>
    </x:row>
    <x:row r="5441" ht="38" customHeight="1">
      <x:c r="A5441" s="6" t="str">
        <x:v>11306002_3</x:v>
      </x:c>
      <x:c r="B5441" s="6" t="str">
        <x:v>11306</x:v>
      </x:c>
      <x:c r="C5441" s="6" t="str">
        <x:v>11306002</x:v>
      </x:c>
      <x:c r="D5441" s="6" t="str"/>
      <x:c r="E5441" s="6" t="n">
        <x:v>3</x:v>
      </x:c>
      <x:c r="F5441" s="6" t="n">
        <x:v>2</x:v>
      </x:c>
      <x:c r="G5441" s="6" t="n">
        <x:v>0</x:v>
      </x:c>
      <x:c r="H5441" s="7" t="str"/>
      <x:c r="I5441" s="7" t="str">
        <x:v>[{"id": "2", "num": 5000}, {"id": "110231", "num": 3}, {"id": "114011", "num": 6}]</x:v>
      </x:c>
      <x:c r="J5441" s="6" t="str">
        <x:v>https://raw.githubusercontent.com/Mar-7th/StarRailRes/dbe8cdfcfb0bf657b9fe1cf92d5537f118ccb487/index_new/cn/character_skill_trees.json</x:v>
      </x:c>
    </x:row>
    <x:row r="5442" ht="38" customHeight="1">
      <x:c r="A5442" s="6" t="str">
        <x:v>11306002_4</x:v>
      </x:c>
      <x:c r="B5442" s="6" t="str">
        <x:v>11306</x:v>
      </x:c>
      <x:c r="C5442" s="6" t="str">
        <x:v>11306002</x:v>
      </x:c>
      <x:c r="D5442" s="6" t="str"/>
      <x:c r="E5442" s="6" t="n">
        <x:v>4</x:v>
      </x:c>
      <x:c r="F5442" s="6" t="n">
        <x:v>3</x:v>
      </x:c>
      <x:c r="G5442" s="6" t="n">
        <x:v>0</x:v>
      </x:c>
      <x:c r="H5442" s="7" t="str"/>
      <x:c r="I5442" s="7" t="str">
        <x:v>[{"id": "2", "num": 10000}, {"id": "110232", "num": 3}, {"id": "114012", "num": 3}]</x:v>
      </x:c>
      <x:c r="J5442" s="6" t="str">
        <x:v>https://raw.githubusercontent.com/Mar-7th/StarRailRes/dbe8cdfcfb0bf657b9fe1cf92d5537f118ccb487/index_new/cn/character_skill_trees.json</x:v>
      </x:c>
    </x:row>
    <x:row r="5443" ht="38" customHeight="1">
      <x:c r="A5443" s="6" t="str">
        <x:v>11306002_5</x:v>
      </x:c>
      <x:c r="B5443" s="6" t="str">
        <x:v>11306</x:v>
      </x:c>
      <x:c r="C5443" s="6" t="str">
        <x:v>11306002</x:v>
      </x:c>
      <x:c r="D5443" s="6" t="str"/>
      <x:c r="E5443" s="6" t="n">
        <x:v>5</x:v>
      </x:c>
      <x:c r="F5443" s="6" t="n">
        <x:v>4</x:v>
      </x:c>
      <x:c r="G5443" s="6" t="n">
        <x:v>0</x:v>
      </x:c>
      <x:c r="H5443" s="7" t="str"/>
      <x:c r="I5443" s="7" t="str">
        <x:v>[{"id": "2", "num": 20000}, {"id": "110232", "num": 5}, {"id": "114012", "num": 4}]</x:v>
      </x:c>
      <x:c r="J5443" s="6" t="str">
        <x:v>https://raw.githubusercontent.com/Mar-7th/StarRailRes/dbe8cdfcfb0bf657b9fe1cf92d5537f118ccb487/index_new/cn/character_skill_trees.json</x:v>
      </x:c>
    </x:row>
    <x:row r="5444" ht="38" customHeight="1">
      <x:c r="A5444" s="6" t="str">
        <x:v>11306002_6</x:v>
      </x:c>
      <x:c r="B5444" s="6" t="str">
        <x:v>11306</x:v>
      </x:c>
      <x:c r="C5444" s="6" t="str">
        <x:v>11306002</x:v>
      </x:c>
      <x:c r="D5444" s="6" t="str"/>
      <x:c r="E5444" s="6" t="n">
        <x:v>6</x:v>
      </x:c>
      <x:c r="F5444" s="6" t="n">
        <x:v>4</x:v>
      </x:c>
      <x:c r="G5444" s="6" t="n">
        <x:v>0</x:v>
      </x:c>
      <x:c r="H5444" s="7" t="str"/>
      <x:c r="I5444" s="7" t="str">
        <x:v>[{"id": "2", "num": 30000}, {"id": "110232", "num": 7}, {"id": "114012", "num": 6}]</x:v>
      </x:c>
      <x:c r="J5444" s="6" t="str">
        <x:v>https://raw.githubusercontent.com/Mar-7th/StarRailRes/dbe8cdfcfb0bf657b9fe1cf92d5537f118ccb487/index_new/cn/character_skill_trees.json</x:v>
      </x:c>
    </x:row>
    <x:row r="5445" ht="38" customHeight="1">
      <x:c r="A5445" s="6" t="str">
        <x:v>11306002_7</x:v>
      </x:c>
      <x:c r="B5445" s="6" t="str">
        <x:v>11306</x:v>
      </x:c>
      <x:c r="C5445" s="6" t="str">
        <x:v>11306002</x:v>
      </x:c>
      <x:c r="D5445" s="6" t="str"/>
      <x:c r="E5445" s="6" t="n">
        <x:v>7</x:v>
      </x:c>
      <x:c r="F5445" s="6" t="n">
        <x:v>5</x:v>
      </x:c>
      <x:c r="G5445" s="6" t="n">
        <x:v>0</x:v>
      </x:c>
      <x:c r="H5445" s="7" t="str"/>
      <x:c r="I5445" s="7" t="str">
        <x:v>[{"id": "2", "num": 45000}, {"id": "110233", "num": 3}, {"id": "114013", "num": 3}]</x:v>
      </x:c>
      <x:c r="J5445" s="6" t="str">
        <x:v>https://raw.githubusercontent.com/Mar-7th/StarRailRes/dbe8cdfcfb0bf657b9fe1cf92d5537f118ccb487/index_new/cn/character_skill_trees.json</x:v>
      </x:c>
    </x:row>
    <x:row r="5446" ht="53" customHeight="1">
      <x:c r="A5446" s="6" t="str">
        <x:v>11306002_8</x:v>
      </x:c>
      <x:c r="B5446" s="6" t="str">
        <x:v>11306</x:v>
      </x:c>
      <x:c r="C5446" s="6" t="str">
        <x:v>11306002</x:v>
      </x:c>
      <x:c r="D5446" s="6" t="str"/>
      <x:c r="E5446" s="6" t="n">
        <x:v>8</x:v>
      </x:c>
      <x:c r="F5446" s="6" t="n">
        <x:v>5</x:v>
      </x:c>
      <x:c r="G5446" s="6" t="n">
        <x:v>0</x:v>
      </x:c>
      <x:c r="H5446" s="7" t="str"/>
      <x:c r="I5446" s="7" t="str">
        <x:v>[{"id": "2", "num": 80000}, {"id": "110233", "num": 5}, {"id": "110504", "num": 1}, {"id": "114013", "num": 4}]</x:v>
      </x:c>
      <x:c r="J5446" s="6" t="str">
        <x:v>https://raw.githubusercontent.com/Mar-7th/StarRailRes/dbe8cdfcfb0bf657b9fe1cf92d5537f118ccb487/index_new/cn/character_skill_trees.json</x:v>
      </x:c>
    </x:row>
    <x:row r="5447" ht="53" customHeight="1">
      <x:c r="A5447" s="6" t="str">
        <x:v>11306002_9</x:v>
      </x:c>
      <x:c r="B5447" s="6" t="str">
        <x:v>11306</x:v>
      </x:c>
      <x:c r="C5447" s="6" t="str">
        <x:v>11306002</x:v>
      </x:c>
      <x:c r="D5447" s="6" t="str"/>
      <x:c r="E5447" s="6" t="n">
        <x:v>9</x:v>
      </x:c>
      <x:c r="F5447" s="6" t="n">
        <x:v>6</x:v>
      </x:c>
      <x:c r="G5447" s="6" t="n">
        <x:v>0</x:v>
      </x:c>
      <x:c r="H5447" s="7" t="str"/>
      <x:c r="I5447" s="7" t="str">
        <x:v>[{"id": "2", "num": 160000}, {"id": "110233", "num": 8}, {"id": "241", "num": 1}, {"id": "110504", "num": 1}]</x:v>
      </x:c>
      <x:c r="J5447" s="6" t="str">
        <x:v>https://raw.githubusercontent.com/Mar-7th/StarRailRes/dbe8cdfcfb0bf657b9fe1cf92d5537f118ccb487/index_new/cn/character_skill_trees.json</x:v>
      </x:c>
    </x:row>
    <x:row r="5448" ht="53" customHeight="1">
      <x:c r="A5448" s="6" t="str">
        <x:v>11306002_10</x:v>
      </x:c>
      <x:c r="B5448" s="6" t="str">
        <x:v>11306</x:v>
      </x:c>
      <x:c r="C5448" s="6" t="str">
        <x:v>11306002</x:v>
      </x:c>
      <x:c r="D5448" s="6" t="str"/>
      <x:c r="E5448" s="6" t="n">
        <x:v>10</x:v>
      </x:c>
      <x:c r="F5448" s="6" t="n">
        <x:v>6</x:v>
      </x:c>
      <x:c r="G5448" s="6" t="n">
        <x:v>0</x:v>
      </x:c>
      <x:c r="H5448" s="7" t="str"/>
      <x:c r="I5448" s="7" t="str">
        <x:v>[{"id": "2", "num": 300000}, {"id": "110233", "num": 14}, {"id": "241", "num": 1}, {"id": "110504", "num": 1}]</x:v>
      </x:c>
      <x:c r="J5448" s="6" t="str">
        <x:v>https://raw.githubusercontent.com/Mar-7th/StarRailRes/dbe8cdfcfb0bf657b9fe1cf92d5537f118ccb487/index_new/cn/character_skill_trees.json</x:v>
      </x:c>
    </x:row>
    <x:row r="5449" ht="20" customHeight="1">
      <x:c r="A5449" s="6" t="str">
        <x:v>11306003_1</x:v>
      </x:c>
      <x:c r="B5449" s="6" t="str">
        <x:v>11306</x:v>
      </x:c>
      <x:c r="C5449" s="6" t="str">
        <x:v>11306003</x:v>
      </x:c>
      <x:c r="D5449" s="6" t="str"/>
      <x:c r="E5449" s="6" t="n">
        <x:v>1</x:v>
      </x:c>
      <x:c r="F5449" s="6" t="n">
        <x:v>0</x:v>
      </x:c>
      <x:c r="G5449" s="6" t="n">
        <x:v>0</x:v>
      </x:c>
      <x:c r="H5449" s="7" t="str"/>
      <x:c r="I5449" s="7" t="str">
        <x:v>[]</x:v>
      </x:c>
      <x:c r="J5449" s="6" t="str">
        <x:v>https://raw.githubusercontent.com/Mar-7th/StarRailRes/dbe8cdfcfb0bf657b9fe1cf92d5537f118ccb487/index_new/cn/character_skill_trees.json</x:v>
      </x:c>
    </x:row>
    <x:row r="5450" ht="38" customHeight="1">
      <x:c r="A5450" s="6" t="str">
        <x:v>11306003_2</x:v>
      </x:c>
      <x:c r="B5450" s="6" t="str">
        <x:v>11306</x:v>
      </x:c>
      <x:c r="C5450" s="6" t="str">
        <x:v>11306003</x:v>
      </x:c>
      <x:c r="D5450" s="6" t="str"/>
      <x:c r="E5450" s="6" t="n">
        <x:v>2</x:v>
      </x:c>
      <x:c r="F5450" s="6" t="n">
        <x:v>1</x:v>
      </x:c>
      <x:c r="G5450" s="6" t="n">
        <x:v>0</x:v>
      </x:c>
      <x:c r="H5450" s="7" t="str"/>
      <x:c r="I5450" s="7" t="str">
        <x:v>[{"id": "2", "num": 2500}, {"id": "114011", "num": 3}]</x:v>
      </x:c>
      <x:c r="J5450" s="6" t="str">
        <x:v>https://raw.githubusercontent.com/Mar-7th/StarRailRes/dbe8cdfcfb0bf657b9fe1cf92d5537f118ccb487/index_new/cn/character_skill_trees.json</x:v>
      </x:c>
    </x:row>
    <x:row r="5451" ht="38" customHeight="1">
      <x:c r="A5451" s="6" t="str">
        <x:v>11306003_3</x:v>
      </x:c>
      <x:c r="B5451" s="6" t="str">
        <x:v>11306</x:v>
      </x:c>
      <x:c r="C5451" s="6" t="str">
        <x:v>11306003</x:v>
      </x:c>
      <x:c r="D5451" s="6" t="str"/>
      <x:c r="E5451" s="6" t="n">
        <x:v>3</x:v>
      </x:c>
      <x:c r="F5451" s="6" t="n">
        <x:v>2</x:v>
      </x:c>
      <x:c r="G5451" s="6" t="n">
        <x:v>0</x:v>
      </x:c>
      <x:c r="H5451" s="7" t="str"/>
      <x:c r="I5451" s="7" t="str">
        <x:v>[{"id": "2", "num": 5000}, {"id": "110231", "num": 3}, {"id": "114011", "num": 6}]</x:v>
      </x:c>
      <x:c r="J5451" s="6" t="str">
        <x:v>https://raw.githubusercontent.com/Mar-7th/StarRailRes/dbe8cdfcfb0bf657b9fe1cf92d5537f118ccb487/index_new/cn/character_skill_trees.json</x:v>
      </x:c>
    </x:row>
    <x:row r="5452" ht="38" customHeight="1">
      <x:c r="A5452" s="6" t="str">
        <x:v>11306003_4</x:v>
      </x:c>
      <x:c r="B5452" s="6" t="str">
        <x:v>11306</x:v>
      </x:c>
      <x:c r="C5452" s="6" t="str">
        <x:v>11306003</x:v>
      </x:c>
      <x:c r="D5452" s="6" t="str"/>
      <x:c r="E5452" s="6" t="n">
        <x:v>4</x:v>
      </x:c>
      <x:c r="F5452" s="6" t="n">
        <x:v>3</x:v>
      </x:c>
      <x:c r="G5452" s="6" t="n">
        <x:v>0</x:v>
      </x:c>
      <x:c r="H5452" s="7" t="str"/>
      <x:c r="I5452" s="7" t="str">
        <x:v>[{"id": "2", "num": 10000}, {"id": "110232", "num": 3}, {"id": "114012", "num": 3}]</x:v>
      </x:c>
      <x:c r="J5452" s="6" t="str">
        <x:v>https://raw.githubusercontent.com/Mar-7th/StarRailRes/dbe8cdfcfb0bf657b9fe1cf92d5537f118ccb487/index_new/cn/character_skill_trees.json</x:v>
      </x:c>
    </x:row>
    <x:row r="5453" ht="38" customHeight="1">
      <x:c r="A5453" s="6" t="str">
        <x:v>11306003_5</x:v>
      </x:c>
      <x:c r="B5453" s="6" t="str">
        <x:v>11306</x:v>
      </x:c>
      <x:c r="C5453" s="6" t="str">
        <x:v>11306003</x:v>
      </x:c>
      <x:c r="D5453" s="6" t="str"/>
      <x:c r="E5453" s="6" t="n">
        <x:v>5</x:v>
      </x:c>
      <x:c r="F5453" s="6" t="n">
        <x:v>4</x:v>
      </x:c>
      <x:c r="G5453" s="6" t="n">
        <x:v>0</x:v>
      </x:c>
      <x:c r="H5453" s="7" t="str"/>
      <x:c r="I5453" s="7" t="str">
        <x:v>[{"id": "2", "num": 20000}, {"id": "110232", "num": 5}, {"id": "114012", "num": 4}]</x:v>
      </x:c>
      <x:c r="J5453" s="6" t="str">
        <x:v>https://raw.githubusercontent.com/Mar-7th/StarRailRes/dbe8cdfcfb0bf657b9fe1cf92d5537f118ccb487/index_new/cn/character_skill_trees.json</x:v>
      </x:c>
    </x:row>
    <x:row r="5454" ht="38" customHeight="1">
      <x:c r="A5454" s="6" t="str">
        <x:v>11306003_6</x:v>
      </x:c>
      <x:c r="B5454" s="6" t="str">
        <x:v>11306</x:v>
      </x:c>
      <x:c r="C5454" s="6" t="str">
        <x:v>11306003</x:v>
      </x:c>
      <x:c r="D5454" s="6" t="str"/>
      <x:c r="E5454" s="6" t="n">
        <x:v>6</x:v>
      </x:c>
      <x:c r="F5454" s="6" t="n">
        <x:v>4</x:v>
      </x:c>
      <x:c r="G5454" s="6" t="n">
        <x:v>0</x:v>
      </x:c>
      <x:c r="H5454" s="7" t="str"/>
      <x:c r="I5454" s="7" t="str">
        <x:v>[{"id": "2", "num": 30000}, {"id": "110232", "num": 7}, {"id": "114012", "num": 6}]</x:v>
      </x:c>
      <x:c r="J5454" s="6" t="str">
        <x:v>https://raw.githubusercontent.com/Mar-7th/StarRailRes/dbe8cdfcfb0bf657b9fe1cf92d5537f118ccb487/index_new/cn/character_skill_trees.json</x:v>
      </x:c>
    </x:row>
    <x:row r="5455" ht="38" customHeight="1">
      <x:c r="A5455" s="6" t="str">
        <x:v>11306003_7</x:v>
      </x:c>
      <x:c r="B5455" s="6" t="str">
        <x:v>11306</x:v>
      </x:c>
      <x:c r="C5455" s="6" t="str">
        <x:v>11306003</x:v>
      </x:c>
      <x:c r="D5455" s="6" t="str"/>
      <x:c r="E5455" s="6" t="n">
        <x:v>7</x:v>
      </x:c>
      <x:c r="F5455" s="6" t="n">
        <x:v>5</x:v>
      </x:c>
      <x:c r="G5455" s="6" t="n">
        <x:v>0</x:v>
      </x:c>
      <x:c r="H5455" s="7" t="str"/>
      <x:c r="I5455" s="7" t="str">
        <x:v>[{"id": "2", "num": 45000}, {"id": "110233", "num": 3}, {"id": "114013", "num": 3}]</x:v>
      </x:c>
      <x:c r="J5455" s="6" t="str">
        <x:v>https://raw.githubusercontent.com/Mar-7th/StarRailRes/dbe8cdfcfb0bf657b9fe1cf92d5537f118ccb487/index_new/cn/character_skill_trees.json</x:v>
      </x:c>
    </x:row>
    <x:row r="5456" ht="53" customHeight="1">
      <x:c r="A5456" s="6" t="str">
        <x:v>11306003_8</x:v>
      </x:c>
      <x:c r="B5456" s="6" t="str">
        <x:v>11306</x:v>
      </x:c>
      <x:c r="C5456" s="6" t="str">
        <x:v>11306003</x:v>
      </x:c>
      <x:c r="D5456" s="6" t="str"/>
      <x:c r="E5456" s="6" t="n">
        <x:v>8</x:v>
      </x:c>
      <x:c r="F5456" s="6" t="n">
        <x:v>5</x:v>
      </x:c>
      <x:c r="G5456" s="6" t="n">
        <x:v>0</x:v>
      </x:c>
      <x:c r="H5456" s="7" t="str"/>
      <x:c r="I5456" s="7" t="str">
        <x:v>[{"id": "2", "num": 80000}, {"id": "110233", "num": 5}, {"id": "110504", "num": 1}, {"id": "114013", "num": 4}]</x:v>
      </x:c>
      <x:c r="J5456" s="6" t="str">
        <x:v>https://raw.githubusercontent.com/Mar-7th/StarRailRes/dbe8cdfcfb0bf657b9fe1cf92d5537f118ccb487/index_new/cn/character_skill_trees.json</x:v>
      </x:c>
    </x:row>
    <x:row r="5457" ht="53" customHeight="1">
      <x:c r="A5457" s="6" t="str">
        <x:v>11306003_9</x:v>
      </x:c>
      <x:c r="B5457" s="6" t="str">
        <x:v>11306</x:v>
      </x:c>
      <x:c r="C5457" s="6" t="str">
        <x:v>11306003</x:v>
      </x:c>
      <x:c r="D5457" s="6" t="str"/>
      <x:c r="E5457" s="6" t="n">
        <x:v>9</x:v>
      </x:c>
      <x:c r="F5457" s="6" t="n">
        <x:v>6</x:v>
      </x:c>
      <x:c r="G5457" s="6" t="n">
        <x:v>0</x:v>
      </x:c>
      <x:c r="H5457" s="7" t="str"/>
      <x:c r="I5457" s="7" t="str">
        <x:v>[{"id": "2", "num": 160000}, {"id": "110233", "num": 8}, {"id": "241", "num": 1}, {"id": "110504", "num": 1}]</x:v>
      </x:c>
      <x:c r="J5457" s="6" t="str">
        <x:v>https://raw.githubusercontent.com/Mar-7th/StarRailRes/dbe8cdfcfb0bf657b9fe1cf92d5537f118ccb487/index_new/cn/character_skill_trees.json</x:v>
      </x:c>
    </x:row>
    <x:row r="5458" ht="53" customHeight="1">
      <x:c r="A5458" s="6" t="str">
        <x:v>11306003_10</x:v>
      </x:c>
      <x:c r="B5458" s="6" t="str">
        <x:v>11306</x:v>
      </x:c>
      <x:c r="C5458" s="6" t="str">
        <x:v>11306003</x:v>
      </x:c>
      <x:c r="D5458" s="6" t="str"/>
      <x:c r="E5458" s="6" t="n">
        <x:v>10</x:v>
      </x:c>
      <x:c r="F5458" s="6" t="n">
        <x:v>6</x:v>
      </x:c>
      <x:c r="G5458" s="6" t="n">
        <x:v>0</x:v>
      </x:c>
      <x:c r="H5458" s="7" t="str"/>
      <x:c r="I5458" s="7" t="str">
        <x:v>[{"id": "2", "num": 300000}, {"id": "110233", "num": 14}, {"id": "241", "num": 1}, {"id": "110504", "num": 1}]</x:v>
      </x:c>
      <x:c r="J5458" s="6" t="str">
        <x:v>https://raw.githubusercontent.com/Mar-7th/StarRailRes/dbe8cdfcfb0bf657b9fe1cf92d5537f118ccb487/index_new/cn/character_skill_trees.json</x:v>
      </x:c>
    </x:row>
    <x:row r="5459" ht="20" customHeight="1">
      <x:c r="A5459" s="6" t="str">
        <x:v>11306004_1</x:v>
      </x:c>
      <x:c r="B5459" s="6" t="str">
        <x:v>11306</x:v>
      </x:c>
      <x:c r="C5459" s="6" t="str">
        <x:v>11306004</x:v>
      </x:c>
      <x:c r="D5459" s="6" t="str"/>
      <x:c r="E5459" s="6" t="n">
        <x:v>1</x:v>
      </x:c>
      <x:c r="F5459" s="6" t="n">
        <x:v>0</x:v>
      </x:c>
      <x:c r="G5459" s="6" t="n">
        <x:v>0</x:v>
      </x:c>
      <x:c r="H5459" s="7" t="str"/>
      <x:c r="I5459" s="7" t="str">
        <x:v>[]</x:v>
      </x:c>
      <x:c r="J5459" s="6" t="str">
        <x:v>https://raw.githubusercontent.com/Mar-7th/StarRailRes/dbe8cdfcfb0bf657b9fe1cf92d5537f118ccb487/index_new/cn/character_skill_trees.json</x:v>
      </x:c>
    </x:row>
    <x:row r="5460" ht="38" customHeight="1">
      <x:c r="A5460" s="6" t="str">
        <x:v>11306004_2</x:v>
      </x:c>
      <x:c r="B5460" s="6" t="str">
        <x:v>11306</x:v>
      </x:c>
      <x:c r="C5460" s="6" t="str">
        <x:v>11306004</x:v>
      </x:c>
      <x:c r="D5460" s="6" t="str"/>
      <x:c r="E5460" s="6" t="n">
        <x:v>2</x:v>
      </x:c>
      <x:c r="F5460" s="6" t="n">
        <x:v>1</x:v>
      </x:c>
      <x:c r="G5460" s="6" t="n">
        <x:v>0</x:v>
      </x:c>
      <x:c r="H5460" s="7" t="str"/>
      <x:c r="I5460" s="7" t="str">
        <x:v>[{"id": "2", "num": 2500}, {"id": "114011", "num": 3}]</x:v>
      </x:c>
      <x:c r="J5460" s="6" t="str">
        <x:v>https://raw.githubusercontent.com/Mar-7th/StarRailRes/dbe8cdfcfb0bf657b9fe1cf92d5537f118ccb487/index_new/cn/character_skill_trees.json</x:v>
      </x:c>
    </x:row>
    <x:row r="5461" ht="38" customHeight="1">
      <x:c r="A5461" s="6" t="str">
        <x:v>11306004_3</x:v>
      </x:c>
      <x:c r="B5461" s="6" t="str">
        <x:v>11306</x:v>
      </x:c>
      <x:c r="C5461" s="6" t="str">
        <x:v>11306004</x:v>
      </x:c>
      <x:c r="D5461" s="6" t="str"/>
      <x:c r="E5461" s="6" t="n">
        <x:v>3</x:v>
      </x:c>
      <x:c r="F5461" s="6" t="n">
        <x:v>2</x:v>
      </x:c>
      <x:c r="G5461" s="6" t="n">
        <x:v>0</x:v>
      </x:c>
      <x:c r="H5461" s="7" t="str"/>
      <x:c r="I5461" s="7" t="str">
        <x:v>[{"id": "2", "num": 5000}, {"id": "110231", "num": 3}, {"id": "114011", "num": 6}]</x:v>
      </x:c>
      <x:c r="J5461" s="6" t="str">
        <x:v>https://raw.githubusercontent.com/Mar-7th/StarRailRes/dbe8cdfcfb0bf657b9fe1cf92d5537f118ccb487/index_new/cn/character_skill_trees.json</x:v>
      </x:c>
    </x:row>
    <x:row r="5462" ht="38" customHeight="1">
      <x:c r="A5462" s="6" t="str">
        <x:v>11306004_4</x:v>
      </x:c>
      <x:c r="B5462" s="6" t="str">
        <x:v>11306</x:v>
      </x:c>
      <x:c r="C5462" s="6" t="str">
        <x:v>11306004</x:v>
      </x:c>
      <x:c r="D5462" s="6" t="str"/>
      <x:c r="E5462" s="6" t="n">
        <x:v>4</x:v>
      </x:c>
      <x:c r="F5462" s="6" t="n">
        <x:v>3</x:v>
      </x:c>
      <x:c r="G5462" s="6" t="n">
        <x:v>0</x:v>
      </x:c>
      <x:c r="H5462" s="7" t="str"/>
      <x:c r="I5462" s="7" t="str">
        <x:v>[{"id": "2", "num": 10000}, {"id": "110232", "num": 3}, {"id": "114012", "num": 3}]</x:v>
      </x:c>
      <x:c r="J5462" s="6" t="str">
        <x:v>https://raw.githubusercontent.com/Mar-7th/StarRailRes/dbe8cdfcfb0bf657b9fe1cf92d5537f118ccb487/index_new/cn/character_skill_trees.json</x:v>
      </x:c>
    </x:row>
    <x:row r="5463" ht="38" customHeight="1">
      <x:c r="A5463" s="6" t="str">
        <x:v>11306004_5</x:v>
      </x:c>
      <x:c r="B5463" s="6" t="str">
        <x:v>11306</x:v>
      </x:c>
      <x:c r="C5463" s="6" t="str">
        <x:v>11306004</x:v>
      </x:c>
      <x:c r="D5463" s="6" t="str"/>
      <x:c r="E5463" s="6" t="n">
        <x:v>5</x:v>
      </x:c>
      <x:c r="F5463" s="6" t="n">
        <x:v>4</x:v>
      </x:c>
      <x:c r="G5463" s="6" t="n">
        <x:v>0</x:v>
      </x:c>
      <x:c r="H5463" s="7" t="str"/>
      <x:c r="I5463" s="7" t="str">
        <x:v>[{"id": "2", "num": 20000}, {"id": "110232", "num": 5}, {"id": "114012", "num": 4}]</x:v>
      </x:c>
      <x:c r="J5463" s="6" t="str">
        <x:v>https://raw.githubusercontent.com/Mar-7th/StarRailRes/dbe8cdfcfb0bf657b9fe1cf92d5537f118ccb487/index_new/cn/character_skill_trees.json</x:v>
      </x:c>
    </x:row>
    <x:row r="5464" ht="38" customHeight="1">
      <x:c r="A5464" s="6" t="str">
        <x:v>11306004_6</x:v>
      </x:c>
      <x:c r="B5464" s="6" t="str">
        <x:v>11306</x:v>
      </x:c>
      <x:c r="C5464" s="6" t="str">
        <x:v>11306004</x:v>
      </x:c>
      <x:c r="D5464" s="6" t="str"/>
      <x:c r="E5464" s="6" t="n">
        <x:v>6</x:v>
      </x:c>
      <x:c r="F5464" s="6" t="n">
        <x:v>4</x:v>
      </x:c>
      <x:c r="G5464" s="6" t="n">
        <x:v>0</x:v>
      </x:c>
      <x:c r="H5464" s="7" t="str"/>
      <x:c r="I5464" s="7" t="str">
        <x:v>[{"id": "2", "num": 30000}, {"id": "110232", "num": 7}, {"id": "114012", "num": 6}]</x:v>
      </x:c>
      <x:c r="J5464" s="6" t="str">
        <x:v>https://raw.githubusercontent.com/Mar-7th/StarRailRes/dbe8cdfcfb0bf657b9fe1cf92d5537f118ccb487/index_new/cn/character_skill_trees.json</x:v>
      </x:c>
    </x:row>
    <x:row r="5465" ht="38" customHeight="1">
      <x:c r="A5465" s="6" t="str">
        <x:v>11306004_7</x:v>
      </x:c>
      <x:c r="B5465" s="6" t="str">
        <x:v>11306</x:v>
      </x:c>
      <x:c r="C5465" s="6" t="str">
        <x:v>11306004</x:v>
      </x:c>
      <x:c r="D5465" s="6" t="str"/>
      <x:c r="E5465" s="6" t="n">
        <x:v>7</x:v>
      </x:c>
      <x:c r="F5465" s="6" t="n">
        <x:v>5</x:v>
      </x:c>
      <x:c r="G5465" s="6" t="n">
        <x:v>0</x:v>
      </x:c>
      <x:c r="H5465" s="7" t="str"/>
      <x:c r="I5465" s="7" t="str">
        <x:v>[{"id": "2", "num": 45000}, {"id": "110233", "num": 3}, {"id": "114013", "num": 3}]</x:v>
      </x:c>
      <x:c r="J5465" s="6" t="str">
        <x:v>https://raw.githubusercontent.com/Mar-7th/StarRailRes/dbe8cdfcfb0bf657b9fe1cf92d5537f118ccb487/index_new/cn/character_skill_trees.json</x:v>
      </x:c>
    </x:row>
    <x:row r="5466" ht="53" customHeight="1">
      <x:c r="A5466" s="6" t="str">
        <x:v>11306004_8</x:v>
      </x:c>
      <x:c r="B5466" s="6" t="str">
        <x:v>11306</x:v>
      </x:c>
      <x:c r="C5466" s="6" t="str">
        <x:v>11306004</x:v>
      </x:c>
      <x:c r="D5466" s="6" t="str"/>
      <x:c r="E5466" s="6" t="n">
        <x:v>8</x:v>
      </x:c>
      <x:c r="F5466" s="6" t="n">
        <x:v>5</x:v>
      </x:c>
      <x:c r="G5466" s="6" t="n">
        <x:v>0</x:v>
      </x:c>
      <x:c r="H5466" s="7" t="str"/>
      <x:c r="I5466" s="7" t="str">
        <x:v>[{"id": "2", "num": 80000}, {"id": "110233", "num": 5}, {"id": "110504", "num": 1}, {"id": "114013", "num": 4}]</x:v>
      </x:c>
      <x:c r="J5466" s="6" t="str">
        <x:v>https://raw.githubusercontent.com/Mar-7th/StarRailRes/dbe8cdfcfb0bf657b9fe1cf92d5537f118ccb487/index_new/cn/character_skill_trees.json</x:v>
      </x:c>
    </x:row>
    <x:row r="5467" ht="53" customHeight="1">
      <x:c r="A5467" s="6" t="str">
        <x:v>11306004_9</x:v>
      </x:c>
      <x:c r="B5467" s="6" t="str">
        <x:v>11306</x:v>
      </x:c>
      <x:c r="C5467" s="6" t="str">
        <x:v>11306004</x:v>
      </x:c>
      <x:c r="D5467" s="6" t="str"/>
      <x:c r="E5467" s="6" t="n">
        <x:v>9</x:v>
      </x:c>
      <x:c r="F5467" s="6" t="n">
        <x:v>6</x:v>
      </x:c>
      <x:c r="G5467" s="6" t="n">
        <x:v>0</x:v>
      </x:c>
      <x:c r="H5467" s="7" t="str"/>
      <x:c r="I5467" s="7" t="str">
        <x:v>[{"id": "2", "num": 160000}, {"id": "110233", "num": 8}, {"id": "241", "num": 1}, {"id": "110504", "num": 1}]</x:v>
      </x:c>
      <x:c r="J5467" s="6" t="str">
        <x:v>https://raw.githubusercontent.com/Mar-7th/StarRailRes/dbe8cdfcfb0bf657b9fe1cf92d5537f118ccb487/index_new/cn/character_skill_trees.json</x:v>
      </x:c>
    </x:row>
    <x:row r="5468" ht="53" customHeight="1">
      <x:c r="A5468" s="6" t="str">
        <x:v>11306004_10</x:v>
      </x:c>
      <x:c r="B5468" s="6" t="str">
        <x:v>11306</x:v>
      </x:c>
      <x:c r="C5468" s="6" t="str">
        <x:v>11306004</x:v>
      </x:c>
      <x:c r="D5468" s="6" t="str"/>
      <x:c r="E5468" s="6" t="n">
        <x:v>10</x:v>
      </x:c>
      <x:c r="F5468" s="6" t="n">
        <x:v>6</x:v>
      </x:c>
      <x:c r="G5468" s="6" t="n">
        <x:v>0</x:v>
      </x:c>
      <x:c r="H5468" s="7" t="str"/>
      <x:c r="I5468" s="7" t="str">
        <x:v>[{"id": "2", "num": 300000}, {"id": "110233", "num": 14}, {"id": "241", "num": 1}, {"id": "110504", "num": 1}]</x:v>
      </x:c>
      <x:c r="J5468" s="6" t="str">
        <x:v>https://raw.githubusercontent.com/Mar-7th/StarRailRes/dbe8cdfcfb0bf657b9fe1cf92d5537f118ccb487/index_new/cn/character_skill_trees.json</x:v>
      </x:c>
    </x:row>
    <x:row r="5469" ht="20" customHeight="1">
      <x:c r="A5469" s="6" t="str">
        <x:v>11306007_1</x:v>
      </x:c>
      <x:c r="B5469" s="6" t="str">
        <x:v>11306</x:v>
      </x:c>
      <x:c r="C5469" s="6" t="str">
        <x:v>11306007</x:v>
      </x:c>
      <x:c r="D5469" s="6" t="str"/>
      <x:c r="E5469" s="6" t="n">
        <x:v>1</x:v>
      </x:c>
      <x:c r="F5469" s="6" t="n">
        <x:v>0</x:v>
      </x:c>
      <x:c r="G5469" s="6" t="n">
        <x:v>0</x:v>
      </x:c>
      <x:c r="H5469" s="7" t="str"/>
      <x:c r="I5469" s="7" t="str">
        <x:v>[]</x:v>
      </x:c>
      <x:c r="J5469" s="6" t="str">
        <x:v>https://raw.githubusercontent.com/Mar-7th/StarRailRes/dbe8cdfcfb0bf657b9fe1cf92d5537f118ccb487/index_new/cn/character_skill_trees.json</x:v>
      </x:c>
    </x:row>
    <x:row r="5470" ht="38" customHeight="1">
      <x:c r="A5470" s="6" t="str">
        <x:v>11306101_1</x:v>
      </x:c>
      <x:c r="B5470" s="6" t="str">
        <x:v>11306</x:v>
      </x:c>
      <x:c r="C5470" s="6" t="str">
        <x:v>11306101</x:v>
      </x:c>
      <x:c r="D5470" s="6" t="str">
        <x:v>岁时记</x:v>
      </x:c>
      <x:c r="E5470" s="6" t="n">
        <x:v>1</x:v>
      </x:c>
      <x:c r="F5470" s="6" t="n">
        <x:v>2</x:v>
      </x:c>
      <x:c r="G5470" s="6" t="n">
        <x:v>0</x:v>
      </x:c>
      <x:c r="H5470" s="7" t="str">
        <x:v>施放普攻时额外恢复#1[i]点能量。持有战技的暴击伤害提高效果的我方角色在消耗战技点时，花火额外恢复#2[i]点能量。</x:v>
      </x:c>
      <x:c r="I5470" s="7" t="str">
        <x:v>[{"id": "2", "num": 5000}, {"id": "110231", "num": 3}, {"id": "110504", "num": 1}]</x:v>
      </x:c>
      <x:c r="J5470" s="6" t="str">
        <x:v>https://raw.githubusercontent.com/Mar-7th/StarRailRes/dbe8cdfcfb0bf657b9fe1cf92d5537f118ccb487/index_new/cn/character_skill_trees.json</x:v>
      </x:c>
    </x:row>
    <x:row r="5471" ht="53" customHeight="1">
      <x:c r="A5471" s="6" t="str">
        <x:v>11306102_1</x:v>
      </x:c>
      <x:c r="B5471" s="6" t="str">
        <x:v>11306</x:v>
      </x:c>
      <x:c r="C5471" s="6" t="str">
        <x:v>11306102</x:v>
      </x:c>
      <x:c r="D5471" s="6" t="str">
        <x:v>人造花</x:v>
      </x:c>
      <x:c r="E5471" s="6" t="n">
        <x:v>1</x:v>
      </x:c>
      <x:c r="F5471" s="6" t="n">
        <x:v>4</x:v>
      </x:c>
      <x:c r="G5471" s="6" t="n">
        <x:v>0</x:v>
      </x:c>
      <x:c r="H5471" s="7" t="str">
        <x:v>若我方角色单回合内消耗的战技点大于等于#1[i]，则花火下一次施放战技时不会消耗战技点。</x:v>
      </x:c>
      <x:c r="I5471" s="7" t="str">
        <x:v>[{"id": "2", "num": 20000}, {"id": "110232", "num": 5}, {"id": "241", "num": 1}, {"id": "110504", "num": 1}]</x:v>
      </x:c>
      <x:c r="J5471" s="6" t="str">
        <x:v>https://raw.githubusercontent.com/Mar-7th/StarRailRes/dbe8cdfcfb0bf657b9fe1cf92d5537f118ccb487/index_new/cn/character_skill_trees.json</x:v>
      </x:c>
    </x:row>
    <x:row r="5472" ht="53" customHeight="1">
      <x:c r="A5472" s="6" t="str">
        <x:v>11306103_1</x:v>
      </x:c>
      <x:c r="B5472" s="6" t="str">
        <x:v>11306</x:v>
      </x:c>
      <x:c r="C5472" s="6" t="str">
        <x:v>11306103</x:v>
      </x:c>
      <x:c r="D5472" s="6" t="str">
        <x:v>夜想曲</x:v>
      </x:c>
      <x:c r="E5472" s="6" t="n">
        <x:v>1</x:v>
      </x:c>
      <x:c r="F5472" s="6" t="n">
        <x:v>6</x:v>
      </x:c>
      <x:c r="G5472" s="6" t="n">
        <x:v>0</x:v>
      </x:c>
      <x:c r="H5472" s="7" t="str">
        <x:v>我方全体的攻击力提高#1[i]%。我方角色持有战技的暴击伤害提高效果时，全属性抗性穿透提高#2[i]%。</x:v>
      </x:c>
      <x:c r="I5472" s="7" t="str">
        <x:v>[{"id": "2", "num": 160000}, {"id": "110233", "num": 8}, {"id": "241", "num": 1}, {"id": "110504", "num": 1}]</x:v>
      </x:c>
      <x:c r="J5472" s="6" t="str">
        <x:v>https://raw.githubusercontent.com/Mar-7th/StarRailRes/dbe8cdfcfb0bf657b9fe1cf92d5537f118ccb487/index_new/cn/character_skill_trees.json</x:v>
      </x:c>
    </x:row>
    <x:row r="5473" ht="38" customHeight="1">
      <x:c r="A5473" s="6" t="str">
        <x:v>11306201_1</x:v>
      </x:c>
      <x:c r="B5473" s="6" t="str">
        <x:v>11306</x:v>
      </x:c>
      <x:c r="C5473" s="6" t="str">
        <x:v>11306201</x:v>
      </x:c>
      <x:c r="D5473" s="6" t="str">
        <x:v>生命强化</x:v>
      </x:c>
      <x:c r="E5473" s="6" t="n">
        <x:v>1</x:v>
      </x:c>
      <x:c r="F5473" s="6" t="n">
        <x:v>0</x:v>
      </x:c>
      <x:c r="G5473" s="6" t="n">
        <x:v>1</x:v>
      </x:c>
      <x:c r="H5473" s="7" t="str"/>
      <x:c r="I5473" s="7" t="str">
        <x:v>[{"id": "2", "num": 2500}, {"id": "114011", "num": 2}]</x:v>
      </x:c>
      <x:c r="J5473" s="6" t="str">
        <x:v>https://raw.githubusercontent.com/Mar-7th/StarRailRes/dbe8cdfcfb0bf657b9fe1cf92d5537f118ccb487/index_new/cn/character_skill_trees.json</x:v>
      </x:c>
    </x:row>
    <x:row r="5474" ht="38" customHeight="1">
      <x:c r="A5474" s="6" t="str">
        <x:v>11306202_1</x:v>
      </x:c>
      <x:c r="B5474" s="6" t="str">
        <x:v>11306</x:v>
      </x:c>
      <x:c r="C5474" s="6" t="str">
        <x:v>11306202</x:v>
      </x:c>
      <x:c r="D5474" s="6" t="str">
        <x:v>暴击伤害强化</x:v>
      </x:c>
      <x:c r="E5474" s="6" t="n">
        <x:v>1</x:v>
      </x:c>
      <x:c r="F5474" s="6" t="n">
        <x:v>2</x:v>
      </x:c>
      <x:c r="G5474" s="6" t="n">
        <x:v>0</x:v>
      </x:c>
      <x:c r="H5474" s="7" t="str"/>
      <x:c r="I5474" s="7" t="str">
        <x:v>[{"id": "2", "num": 5000}, {"id": "110231", "num": 3}, {"id": "114011", "num": 6}]</x:v>
      </x:c>
      <x:c r="J5474" s="6" t="str">
        <x:v>https://raw.githubusercontent.com/Mar-7th/StarRailRes/dbe8cdfcfb0bf657b9fe1cf92d5537f118ccb487/index_new/cn/character_skill_trees.json</x:v>
      </x:c>
    </x:row>
    <x:row r="5475" ht="38" customHeight="1">
      <x:c r="A5475" s="6" t="str">
        <x:v>11306203_1</x:v>
      </x:c>
      <x:c r="B5475" s="6" t="str">
        <x:v>11306</x:v>
      </x:c>
      <x:c r="C5475" s="6" t="str">
        <x:v>11306203</x:v>
      </x:c>
      <x:c r="D5475" s="6" t="str">
        <x:v>生命强化</x:v>
      </x:c>
      <x:c r="E5475" s="6" t="n">
        <x:v>1</x:v>
      </x:c>
      <x:c r="F5475" s="6" t="n">
        <x:v>3</x:v>
      </x:c>
      <x:c r="G5475" s="6" t="n">
        <x:v>0</x:v>
      </x:c>
      <x:c r="H5475" s="7" t="str"/>
      <x:c r="I5475" s="7" t="str">
        <x:v>[{"id": "2", "num": 10000}, {"id": "110232", "num": 3}, {"id": "114012", "num": 3}]</x:v>
      </x:c>
      <x:c r="J5475" s="6" t="str">
        <x:v>https://raw.githubusercontent.com/Mar-7th/StarRailRes/dbe8cdfcfb0bf657b9fe1cf92d5537f118ccb487/index_new/cn/character_skill_trees.json</x:v>
      </x:c>
    </x:row>
    <x:row r="5476" ht="38" customHeight="1">
      <x:c r="A5476" s="6" t="str">
        <x:v>11306204_1</x:v>
      </x:c>
      <x:c r="B5476" s="6" t="str">
        <x:v>11306</x:v>
      </x:c>
      <x:c r="C5476" s="6" t="str">
        <x:v>11306204</x:v>
      </x:c>
      <x:c r="D5476" s="6" t="str">
        <x:v>效果抵抗强化</x:v>
      </x:c>
      <x:c r="E5476" s="6" t="n">
        <x:v>1</x:v>
      </x:c>
      <x:c r="F5476" s="6" t="n">
        <x:v>3</x:v>
      </x:c>
      <x:c r="G5476" s="6" t="n">
        <x:v>0</x:v>
      </x:c>
      <x:c r="H5476" s="7" t="str"/>
      <x:c r="I5476" s="7" t="str">
        <x:v>[{"id": "2", "num": 10000}, {"id": "110232", "num": 3}, {"id": "114012", "num": 3}]</x:v>
      </x:c>
      <x:c r="J5476" s="6" t="str">
        <x:v>https://raw.githubusercontent.com/Mar-7th/StarRailRes/dbe8cdfcfb0bf657b9fe1cf92d5537f118ccb487/index_new/cn/character_skill_trees.json</x:v>
      </x:c>
    </x:row>
    <x:row r="5477" ht="38" customHeight="1">
      <x:c r="A5477" s="6" t="str">
        <x:v>11306205_1</x:v>
      </x:c>
      <x:c r="B5477" s="6" t="str">
        <x:v>11306</x:v>
      </x:c>
      <x:c r="C5477" s="6" t="str">
        <x:v>11306205</x:v>
      </x:c>
      <x:c r="D5477" s="6" t="str">
        <x:v>生命强化</x:v>
      </x:c>
      <x:c r="E5477" s="6" t="n">
        <x:v>1</x:v>
      </x:c>
      <x:c r="F5477" s="6" t="n">
        <x:v>4</x:v>
      </x:c>
      <x:c r="G5477" s="6" t="n">
        <x:v>0</x:v>
      </x:c>
      <x:c r="H5477" s="7" t="str"/>
      <x:c r="I5477" s="7" t="str">
        <x:v>[{"id": "2", "num": 20000}, {"id": "110232", "num": 5}, {"id": "114012", "num": 4}]</x:v>
      </x:c>
      <x:c r="J5477" s="6" t="str">
        <x:v>https://raw.githubusercontent.com/Mar-7th/StarRailRes/dbe8cdfcfb0bf657b9fe1cf92d5537f118ccb487/index_new/cn/character_skill_trees.json</x:v>
      </x:c>
    </x:row>
    <x:row r="5478" ht="38" customHeight="1">
      <x:c r="A5478" s="6" t="str">
        <x:v>11306206_1</x:v>
      </x:c>
      <x:c r="B5478" s="6" t="str">
        <x:v>11306</x:v>
      </x:c>
      <x:c r="C5478" s="6" t="str">
        <x:v>11306206</x:v>
      </x:c>
      <x:c r="D5478" s="6" t="str">
        <x:v>暴击伤害强化</x:v>
      </x:c>
      <x:c r="E5478" s="6" t="n">
        <x:v>1</x:v>
      </x:c>
      <x:c r="F5478" s="6" t="n">
        <x:v>5</x:v>
      </x:c>
      <x:c r="G5478" s="6" t="n">
        <x:v>0</x:v>
      </x:c>
      <x:c r="H5478" s="7" t="str"/>
      <x:c r="I5478" s="7" t="str">
        <x:v>[{"id": "2", "num": 45000}, {"id": "110233", "num": 3}, {"id": "114013", "num": 3}]</x:v>
      </x:c>
      <x:c r="J5478" s="6" t="str">
        <x:v>https://raw.githubusercontent.com/Mar-7th/StarRailRes/dbe8cdfcfb0bf657b9fe1cf92d5537f118ccb487/index_new/cn/character_skill_trees.json</x:v>
      </x:c>
    </x:row>
    <x:row r="5479" ht="38" customHeight="1">
      <x:c r="A5479" s="6" t="str">
        <x:v>11306207_1</x:v>
      </x:c>
      <x:c r="B5479" s="6" t="str">
        <x:v>11306</x:v>
      </x:c>
      <x:c r="C5479" s="6" t="str">
        <x:v>11306207</x:v>
      </x:c>
      <x:c r="D5479" s="6" t="str">
        <x:v>生命强化</x:v>
      </x:c>
      <x:c r="E5479" s="6" t="n">
        <x:v>1</x:v>
      </x:c>
      <x:c r="F5479" s="6" t="n">
        <x:v>5</x:v>
      </x:c>
      <x:c r="G5479" s="6" t="n">
        <x:v>0</x:v>
      </x:c>
      <x:c r="H5479" s="7" t="str"/>
      <x:c r="I5479" s="7" t="str">
        <x:v>[{"id": "2", "num": 45000}, {"id": "110233", "num": 3}, {"id": "114013", "num": 3}]</x:v>
      </x:c>
      <x:c r="J5479" s="6" t="str">
        <x:v>https://raw.githubusercontent.com/Mar-7th/StarRailRes/dbe8cdfcfb0bf657b9fe1cf92d5537f118ccb487/index_new/cn/character_skill_trees.json</x:v>
      </x:c>
    </x:row>
    <x:row r="5480" ht="38" customHeight="1">
      <x:c r="A5480" s="6" t="str">
        <x:v>11306208_1</x:v>
      </x:c>
      <x:c r="B5480" s="6" t="str">
        <x:v>11306</x:v>
      </x:c>
      <x:c r="C5480" s="6" t="str">
        <x:v>11306208</x:v>
      </x:c>
      <x:c r="D5480" s="6" t="str">
        <x:v>效果抵抗强化</x:v>
      </x:c>
      <x:c r="E5480" s="6" t="n">
        <x:v>1</x:v>
      </x:c>
      <x:c r="F5480" s="6" t="n">
        <x:v>6</x:v>
      </x:c>
      <x:c r="G5480" s="6" t="n">
        <x:v>0</x:v>
      </x:c>
      <x:c r="H5480" s="7" t="str"/>
      <x:c r="I5480" s="7" t="str">
        <x:v>[{"id": "2", "num": 160000}, {"id": "110233", "num": 8}, {"id": "114013", "num": 8}]</x:v>
      </x:c>
      <x:c r="J5480" s="6" t="str">
        <x:v>https://raw.githubusercontent.com/Mar-7th/StarRailRes/dbe8cdfcfb0bf657b9fe1cf92d5537f118ccb487/index_new/cn/character_skill_trees.json</x:v>
      </x:c>
    </x:row>
    <x:row r="5481" ht="38" customHeight="1">
      <x:c r="A5481" s="6" t="str">
        <x:v>11306209_1</x:v>
      </x:c>
      <x:c r="B5481" s="6" t="str">
        <x:v>11306</x:v>
      </x:c>
      <x:c r="C5481" s="6" t="str">
        <x:v>11306209</x:v>
      </x:c>
      <x:c r="D5481" s="6" t="str">
        <x:v>暴击伤害强化</x:v>
      </x:c>
      <x:c r="E5481" s="6" t="n">
        <x:v>1</x:v>
      </x:c>
      <x:c r="F5481" s="6" t="n">
        <x:v>0</x:v>
      </x:c>
      <x:c r="G5481" s="6" t="n">
        <x:v>75</x:v>
      </x:c>
      <x:c r="H5481" s="7" t="str"/>
      <x:c r="I5481" s="7" t="str">
        <x:v>[{"id": "2", "num": 160000}, {"id": "110233", "num": 8}, {"id": "114013", "num": 8}]</x:v>
      </x:c>
      <x:c r="J5481" s="6" t="str">
        <x:v>https://raw.githubusercontent.com/Mar-7th/StarRailRes/dbe8cdfcfb0bf657b9fe1cf92d5537f118ccb487/index_new/cn/character_skill_trees.json</x:v>
      </x:c>
    </x:row>
    <x:row r="5482" ht="38" customHeight="1">
      <x:c r="A5482" s="6" t="str">
        <x:v>11306210_1</x:v>
      </x:c>
      <x:c r="B5482" s="6" t="str">
        <x:v>11306</x:v>
      </x:c>
      <x:c r="C5482" s="6" t="str">
        <x:v>11306210</x:v>
      </x:c>
      <x:c r="D5482" s="6" t="str">
        <x:v>生命强化</x:v>
      </x:c>
      <x:c r="E5482" s="6" t="n">
        <x:v>1</x:v>
      </x:c>
      <x:c r="F5482" s="6" t="n">
        <x:v>0</x:v>
      </x:c>
      <x:c r="G5482" s="6" t="n">
        <x:v>80</x:v>
      </x:c>
      <x:c r="H5482" s="7" t="str"/>
      <x:c r="I5482" s="7" t="str">
        <x:v>[{"id": "2", "num": 160000}, {"id": "110233", "num": 8}, {"id": "114013", "num": 8}]</x:v>
      </x:c>
      <x:c r="J5482" s="6" t="str">
        <x:v>https://raw.githubusercontent.com/Mar-7th/StarRailRes/dbe8cdfcfb0bf657b9fe1cf92d5537f118ccb487/index_new/cn/character_skill_trees.json</x:v>
      </x:c>
    </x:row>
    <x:row r="5483" ht="20" customHeight="1">
      <x:c r="A5483" s="6" t="str">
        <x:v>11307001_1</x:v>
      </x:c>
      <x:c r="B5483" s="6" t="str">
        <x:v>11307</x:v>
      </x:c>
      <x:c r="C5483" s="6" t="str">
        <x:v>11307001</x:v>
      </x:c>
      <x:c r="D5483" s="6" t="str"/>
      <x:c r="E5483" s="6" t="n">
        <x:v>1</x:v>
      </x:c>
      <x:c r="F5483" s="6" t="n">
        <x:v>0</x:v>
      </x:c>
      <x:c r="G5483" s="6" t="n">
        <x:v>0</x:v>
      </x:c>
      <x:c r="H5483" s="7" t="str"/>
      <x:c r="I5483" s="7" t="str">
        <x:v>[]</x:v>
      </x:c>
      <x:c r="J5483" s="6" t="str">
        <x:v>https://raw.githubusercontent.com/Mar-7th/StarRailRes/dbe8cdfcfb0bf657b9fe1cf92d5537f118ccb487/index_new/cn/character_skill_trees.json</x:v>
      </x:c>
    </x:row>
    <x:row r="5484" ht="38" customHeight="1">
      <x:c r="A5484" s="6" t="str">
        <x:v>11307001_2</x:v>
      </x:c>
      <x:c r="B5484" s="6" t="str">
        <x:v>11307</x:v>
      </x:c>
      <x:c r="C5484" s="6" t="str">
        <x:v>11307001</x:v>
      </x:c>
      <x:c r="D5484" s="6" t="str"/>
      <x:c r="E5484" s="6" t="n">
        <x:v>2</x:v>
      </x:c>
      <x:c r="F5484" s="6" t="n">
        <x:v>2</x:v>
      </x:c>
      <x:c r="G5484" s="6" t="n">
        <x:v>0</x:v>
      </x:c>
      <x:c r="H5484" s="7" t="str"/>
      <x:c r="I5484" s="7" t="str">
        <x:v>[{"id": "2", "num": 5000}, {"id": "110221", "num": 3}, {"id": "111001", "num": 6}]</x:v>
      </x:c>
      <x:c r="J5484" s="6" t="str">
        <x:v>https://raw.githubusercontent.com/Mar-7th/StarRailRes/dbe8cdfcfb0bf657b9fe1cf92d5537f118ccb487/index_new/cn/character_skill_trees.json</x:v>
      </x:c>
    </x:row>
    <x:row r="5485" ht="38" customHeight="1">
      <x:c r="A5485" s="6" t="str">
        <x:v>11307001_3</x:v>
      </x:c>
      <x:c r="B5485" s="6" t="str">
        <x:v>11307</x:v>
      </x:c>
      <x:c r="C5485" s="6" t="str">
        <x:v>11307001</x:v>
      </x:c>
      <x:c r="D5485" s="6" t="str"/>
      <x:c r="E5485" s="6" t="n">
        <x:v>3</x:v>
      </x:c>
      <x:c r="F5485" s="6" t="n">
        <x:v>3</x:v>
      </x:c>
      <x:c r="G5485" s="6" t="n">
        <x:v>0</x:v>
      </x:c>
      <x:c r="H5485" s="7" t="str"/>
      <x:c r="I5485" s="7" t="str">
        <x:v>[{"id": "2", "num": 10000}, {"id": "110222", "num": 3}, {"id": "111002", "num": 3}]</x:v>
      </x:c>
      <x:c r="J5485" s="6" t="str">
        <x:v>https://raw.githubusercontent.com/Mar-7th/StarRailRes/dbe8cdfcfb0bf657b9fe1cf92d5537f118ccb487/index_new/cn/character_skill_trees.json</x:v>
      </x:c>
    </x:row>
    <x:row r="5486" ht="38" customHeight="1">
      <x:c r="A5486" s="6" t="str">
        <x:v>11307001_4</x:v>
      </x:c>
      <x:c r="B5486" s="6" t="str">
        <x:v>11307</x:v>
      </x:c>
      <x:c r="C5486" s="6" t="str">
        <x:v>11307001</x:v>
      </x:c>
      <x:c r="D5486" s="6" t="str"/>
      <x:c r="E5486" s="6" t="n">
        <x:v>4</x:v>
      </x:c>
      <x:c r="F5486" s="6" t="n">
        <x:v>4</x:v>
      </x:c>
      <x:c r="G5486" s="6" t="n">
        <x:v>0</x:v>
      </x:c>
      <x:c r="H5486" s="7" t="str"/>
      <x:c r="I5486" s="7" t="str">
        <x:v>[{"id": "2", "num": 20000}, {"id": "110222", "num": 5}, {"id": "111002", "num": 4}]</x:v>
      </x:c>
      <x:c r="J5486" s="6" t="str">
        <x:v>https://raw.githubusercontent.com/Mar-7th/StarRailRes/dbe8cdfcfb0bf657b9fe1cf92d5537f118ccb487/index_new/cn/character_skill_trees.json</x:v>
      </x:c>
    </x:row>
    <x:row r="5487" ht="38" customHeight="1">
      <x:c r="A5487" s="6" t="str">
        <x:v>11307001_5</x:v>
      </x:c>
      <x:c r="B5487" s="6" t="str">
        <x:v>11307</x:v>
      </x:c>
      <x:c r="C5487" s="6" t="str">
        <x:v>11307001</x:v>
      </x:c>
      <x:c r="D5487" s="6" t="str"/>
      <x:c r="E5487" s="6" t="n">
        <x:v>5</x:v>
      </x:c>
      <x:c r="F5487" s="6" t="n">
        <x:v>5</x:v>
      </x:c>
      <x:c r="G5487" s="6" t="n">
        <x:v>0</x:v>
      </x:c>
      <x:c r="H5487" s="7" t="str"/>
      <x:c r="I5487" s="7" t="str">
        <x:v>[{"id": "2", "num": 45000}, {"id": "110223", "num": 3}, {"id": "111003", "num": 3}]</x:v>
      </x:c>
      <x:c r="J5487" s="6" t="str">
        <x:v>https://raw.githubusercontent.com/Mar-7th/StarRailRes/dbe8cdfcfb0bf657b9fe1cf92d5537f118ccb487/index_new/cn/character_skill_trees.json</x:v>
      </x:c>
    </x:row>
    <x:row r="5488" ht="38" customHeight="1">
      <x:c r="A5488" s="6" t="str">
        <x:v>11307001_6</x:v>
      </x:c>
      <x:c r="B5488" s="6" t="str">
        <x:v>11307</x:v>
      </x:c>
      <x:c r="C5488" s="6" t="str">
        <x:v>11307001</x:v>
      </x:c>
      <x:c r="D5488" s="6" t="str"/>
      <x:c r="E5488" s="6" t="n">
        <x:v>6</x:v>
      </x:c>
      <x:c r="F5488" s="6" t="n">
        <x:v>6</x:v>
      </x:c>
      <x:c r="G5488" s="6" t="n">
        <x:v>0</x:v>
      </x:c>
      <x:c r="H5488" s="7" t="str"/>
      <x:c r="I5488" s="7" t="str">
        <x:v>[{"id": "2", "num": 160000}, {"id": "110223", "num": 8}, {"id": "111003", "num": 4}]</x:v>
      </x:c>
      <x:c r="J5488" s="6" t="str">
        <x:v>https://raw.githubusercontent.com/Mar-7th/StarRailRes/dbe8cdfcfb0bf657b9fe1cf92d5537f118ccb487/index_new/cn/character_skill_trees.json</x:v>
      </x:c>
    </x:row>
    <x:row r="5489" ht="20" customHeight="1">
      <x:c r="A5489" s="6" t="str">
        <x:v>11307002_1</x:v>
      </x:c>
      <x:c r="B5489" s="6" t="str">
        <x:v>11307</x:v>
      </x:c>
      <x:c r="C5489" s="6" t="str">
        <x:v>11307002</x:v>
      </x:c>
      <x:c r="D5489" s="6" t="str"/>
      <x:c r="E5489" s="6" t="n">
        <x:v>1</x:v>
      </x:c>
      <x:c r="F5489" s="6" t="n">
        <x:v>0</x:v>
      </x:c>
      <x:c r="G5489" s="6" t="n">
        <x:v>0</x:v>
      </x:c>
      <x:c r="H5489" s="7" t="str"/>
      <x:c r="I5489" s="7" t="str">
        <x:v>[]</x:v>
      </x:c>
      <x:c r="J5489" s="6" t="str">
        <x:v>https://raw.githubusercontent.com/Mar-7th/StarRailRes/dbe8cdfcfb0bf657b9fe1cf92d5537f118ccb487/index_new/cn/character_skill_trees.json</x:v>
      </x:c>
    </x:row>
    <x:row r="5490" ht="38" customHeight="1">
      <x:c r="A5490" s="6" t="str">
        <x:v>11307002_2</x:v>
      </x:c>
      <x:c r="B5490" s="6" t="str">
        <x:v>11307</x:v>
      </x:c>
      <x:c r="C5490" s="6" t="str">
        <x:v>11307002</x:v>
      </x:c>
      <x:c r="D5490" s="6" t="str"/>
      <x:c r="E5490" s="6" t="n">
        <x:v>2</x:v>
      </x:c>
      <x:c r="F5490" s="6" t="n">
        <x:v>1</x:v>
      </x:c>
      <x:c r="G5490" s="6" t="n">
        <x:v>0</x:v>
      </x:c>
      <x:c r="H5490" s="7" t="str"/>
      <x:c r="I5490" s="7" t="str">
        <x:v>[{"id": "2", "num": 2500}, {"id": "111001", "num": 3}]</x:v>
      </x:c>
      <x:c r="J5490" s="6" t="str">
        <x:v>https://raw.githubusercontent.com/Mar-7th/StarRailRes/dbe8cdfcfb0bf657b9fe1cf92d5537f118ccb487/index_new/cn/character_skill_trees.json</x:v>
      </x:c>
    </x:row>
    <x:row r="5491" ht="38" customHeight="1">
      <x:c r="A5491" s="6" t="str">
        <x:v>11307002_3</x:v>
      </x:c>
      <x:c r="B5491" s="6" t="str">
        <x:v>11307</x:v>
      </x:c>
      <x:c r="C5491" s="6" t="str">
        <x:v>11307002</x:v>
      </x:c>
      <x:c r="D5491" s="6" t="str"/>
      <x:c r="E5491" s="6" t="n">
        <x:v>3</x:v>
      </x:c>
      <x:c r="F5491" s="6" t="n">
        <x:v>2</x:v>
      </x:c>
      <x:c r="G5491" s="6" t="n">
        <x:v>0</x:v>
      </x:c>
      <x:c r="H5491" s="7" t="str"/>
      <x:c r="I5491" s="7" t="str">
        <x:v>[{"id": "2", "num": 5000}, {"id": "110221", "num": 3}, {"id": "111001", "num": 6}]</x:v>
      </x:c>
      <x:c r="J5491" s="6" t="str">
        <x:v>https://raw.githubusercontent.com/Mar-7th/StarRailRes/dbe8cdfcfb0bf657b9fe1cf92d5537f118ccb487/index_new/cn/character_skill_trees.json</x:v>
      </x:c>
    </x:row>
    <x:row r="5492" ht="38" customHeight="1">
      <x:c r="A5492" s="6" t="str">
        <x:v>11307002_4</x:v>
      </x:c>
      <x:c r="B5492" s="6" t="str">
        <x:v>11307</x:v>
      </x:c>
      <x:c r="C5492" s="6" t="str">
        <x:v>11307002</x:v>
      </x:c>
      <x:c r="D5492" s="6" t="str"/>
      <x:c r="E5492" s="6" t="n">
        <x:v>4</x:v>
      </x:c>
      <x:c r="F5492" s="6" t="n">
        <x:v>3</x:v>
      </x:c>
      <x:c r="G5492" s="6" t="n">
        <x:v>0</x:v>
      </x:c>
      <x:c r="H5492" s="7" t="str"/>
      <x:c r="I5492" s="7" t="str">
        <x:v>[{"id": "2", "num": 10000}, {"id": "110222", "num": 3}, {"id": "111002", "num": 3}]</x:v>
      </x:c>
      <x:c r="J5492" s="6" t="str">
        <x:v>https://raw.githubusercontent.com/Mar-7th/StarRailRes/dbe8cdfcfb0bf657b9fe1cf92d5537f118ccb487/index_new/cn/character_skill_trees.json</x:v>
      </x:c>
    </x:row>
    <x:row r="5493" ht="38" customHeight="1">
      <x:c r="A5493" s="6" t="str">
        <x:v>11307002_5</x:v>
      </x:c>
      <x:c r="B5493" s="6" t="str">
        <x:v>11307</x:v>
      </x:c>
      <x:c r="C5493" s="6" t="str">
        <x:v>11307002</x:v>
      </x:c>
      <x:c r="D5493" s="6" t="str"/>
      <x:c r="E5493" s="6" t="n">
        <x:v>5</x:v>
      </x:c>
      <x:c r="F5493" s="6" t="n">
        <x:v>4</x:v>
      </x:c>
      <x:c r="G5493" s="6" t="n">
        <x:v>0</x:v>
      </x:c>
      <x:c r="H5493" s="7" t="str"/>
      <x:c r="I5493" s="7" t="str">
        <x:v>[{"id": "2", "num": 20000}, {"id": "110222", "num": 5}, {"id": "111002", "num": 4}]</x:v>
      </x:c>
      <x:c r="J5493" s="6" t="str">
        <x:v>https://raw.githubusercontent.com/Mar-7th/StarRailRes/dbe8cdfcfb0bf657b9fe1cf92d5537f118ccb487/index_new/cn/character_skill_trees.json</x:v>
      </x:c>
    </x:row>
    <x:row r="5494" ht="38" customHeight="1">
      <x:c r="A5494" s="6" t="str">
        <x:v>11307002_6</x:v>
      </x:c>
      <x:c r="B5494" s="6" t="str">
        <x:v>11307</x:v>
      </x:c>
      <x:c r="C5494" s="6" t="str">
        <x:v>11307002</x:v>
      </x:c>
      <x:c r="D5494" s="6" t="str"/>
      <x:c r="E5494" s="6" t="n">
        <x:v>6</x:v>
      </x:c>
      <x:c r="F5494" s="6" t="n">
        <x:v>4</x:v>
      </x:c>
      <x:c r="G5494" s="6" t="n">
        <x:v>0</x:v>
      </x:c>
      <x:c r="H5494" s="7" t="str"/>
      <x:c r="I5494" s="7" t="str">
        <x:v>[{"id": "2", "num": 30000}, {"id": "110222", "num": 7}, {"id": "111002", "num": 6}]</x:v>
      </x:c>
      <x:c r="J5494" s="6" t="str">
        <x:v>https://raw.githubusercontent.com/Mar-7th/StarRailRes/dbe8cdfcfb0bf657b9fe1cf92d5537f118ccb487/index_new/cn/character_skill_trees.json</x:v>
      </x:c>
    </x:row>
    <x:row r="5495" ht="38" customHeight="1">
      <x:c r="A5495" s="6" t="str">
        <x:v>11307002_7</x:v>
      </x:c>
      <x:c r="B5495" s="6" t="str">
        <x:v>11307</x:v>
      </x:c>
      <x:c r="C5495" s="6" t="str">
        <x:v>11307002</x:v>
      </x:c>
      <x:c r="D5495" s="6" t="str"/>
      <x:c r="E5495" s="6" t="n">
        <x:v>7</x:v>
      </x:c>
      <x:c r="F5495" s="6" t="n">
        <x:v>5</x:v>
      </x:c>
      <x:c r="G5495" s="6" t="n">
        <x:v>0</x:v>
      </x:c>
      <x:c r="H5495" s="7" t="str"/>
      <x:c r="I5495" s="7" t="str">
        <x:v>[{"id": "2", "num": 45000}, {"id": "110223", "num": 3}, {"id": "111003", "num": 3}]</x:v>
      </x:c>
      <x:c r="J5495" s="6" t="str">
        <x:v>https://raw.githubusercontent.com/Mar-7th/StarRailRes/dbe8cdfcfb0bf657b9fe1cf92d5537f118ccb487/index_new/cn/character_skill_trees.json</x:v>
      </x:c>
    </x:row>
    <x:row r="5496" ht="53" customHeight="1">
      <x:c r="A5496" s="6" t="str">
        <x:v>11307002_8</x:v>
      </x:c>
      <x:c r="B5496" s="6" t="str">
        <x:v>11307</x:v>
      </x:c>
      <x:c r="C5496" s="6" t="str">
        <x:v>11307002</x:v>
      </x:c>
      <x:c r="D5496" s="6" t="str"/>
      <x:c r="E5496" s="6" t="n">
        <x:v>8</x:v>
      </x:c>
      <x:c r="F5496" s="6" t="n">
        <x:v>5</x:v>
      </x:c>
      <x:c r="G5496" s="6" t="n">
        <x:v>0</x:v>
      </x:c>
      <x:c r="H5496" s="7" t="str"/>
      <x:c r="I5496" s="7" t="str">
        <x:v>[{"id": "2", "num": 80000}, {"id": "110223", "num": 5}, {"id": "110504", "num": 1}, {"id": "111003", "num": 4}]</x:v>
      </x:c>
      <x:c r="J5496" s="6" t="str">
        <x:v>https://raw.githubusercontent.com/Mar-7th/StarRailRes/dbe8cdfcfb0bf657b9fe1cf92d5537f118ccb487/index_new/cn/character_skill_trees.json</x:v>
      </x:c>
    </x:row>
    <x:row r="5497" ht="53" customHeight="1">
      <x:c r="A5497" s="6" t="str">
        <x:v>11307002_9</x:v>
      </x:c>
      <x:c r="B5497" s="6" t="str">
        <x:v>11307</x:v>
      </x:c>
      <x:c r="C5497" s="6" t="str">
        <x:v>11307002</x:v>
      </x:c>
      <x:c r="D5497" s="6" t="str"/>
      <x:c r="E5497" s="6" t="n">
        <x:v>9</x:v>
      </x:c>
      <x:c r="F5497" s="6" t="n">
        <x:v>6</x:v>
      </x:c>
      <x:c r="G5497" s="6" t="n">
        <x:v>0</x:v>
      </x:c>
      <x:c r="H5497" s="7" t="str"/>
      <x:c r="I5497" s="7" t="str">
        <x:v>[{"id": "2", "num": 160000}, {"id": "110223", "num": 8}, {"id": "241", "num": 1}, {"id": "110504", "num": 1}]</x:v>
      </x:c>
      <x:c r="J5497" s="6" t="str">
        <x:v>https://raw.githubusercontent.com/Mar-7th/StarRailRes/dbe8cdfcfb0bf657b9fe1cf92d5537f118ccb487/index_new/cn/character_skill_trees.json</x:v>
      </x:c>
    </x:row>
    <x:row r="5498" ht="53" customHeight="1">
      <x:c r="A5498" s="6" t="str">
        <x:v>11307002_10</x:v>
      </x:c>
      <x:c r="B5498" s="6" t="str">
        <x:v>11307</x:v>
      </x:c>
      <x:c r="C5498" s="6" t="str">
        <x:v>11307002</x:v>
      </x:c>
      <x:c r="D5498" s="6" t="str"/>
      <x:c r="E5498" s="6" t="n">
        <x:v>10</x:v>
      </x:c>
      <x:c r="F5498" s="6" t="n">
        <x:v>6</x:v>
      </x:c>
      <x:c r="G5498" s="6" t="n">
        <x:v>0</x:v>
      </x:c>
      <x:c r="H5498" s="7" t="str"/>
      <x:c r="I5498" s="7" t="str">
        <x:v>[{"id": "2", "num": 300000}, {"id": "110223", "num": 14}, {"id": "241", "num": 1}, {"id": "110504", "num": 1}]</x:v>
      </x:c>
      <x:c r="J5498" s="6" t="str">
        <x:v>https://raw.githubusercontent.com/Mar-7th/StarRailRes/dbe8cdfcfb0bf657b9fe1cf92d5537f118ccb487/index_new/cn/character_skill_trees.json</x:v>
      </x:c>
    </x:row>
    <x:row r="5499" ht="20" customHeight="1">
      <x:c r="A5499" s="6" t="str">
        <x:v>11307003_1</x:v>
      </x:c>
      <x:c r="B5499" s="6" t="str">
        <x:v>11307</x:v>
      </x:c>
      <x:c r="C5499" s="6" t="str">
        <x:v>11307003</x:v>
      </x:c>
      <x:c r="D5499" s="6" t="str"/>
      <x:c r="E5499" s="6" t="n">
        <x:v>1</x:v>
      </x:c>
      <x:c r="F5499" s="6" t="n">
        <x:v>0</x:v>
      </x:c>
      <x:c r="G5499" s="6" t="n">
        <x:v>0</x:v>
      </x:c>
      <x:c r="H5499" s="7" t="str"/>
      <x:c r="I5499" s="7" t="str">
        <x:v>[]</x:v>
      </x:c>
      <x:c r="J5499" s="6" t="str">
        <x:v>https://raw.githubusercontent.com/Mar-7th/StarRailRes/dbe8cdfcfb0bf657b9fe1cf92d5537f118ccb487/index_new/cn/character_skill_trees.json</x:v>
      </x:c>
    </x:row>
    <x:row r="5500" ht="38" customHeight="1">
      <x:c r="A5500" s="6" t="str">
        <x:v>11307003_2</x:v>
      </x:c>
      <x:c r="B5500" s="6" t="str">
        <x:v>11307</x:v>
      </x:c>
      <x:c r="C5500" s="6" t="str">
        <x:v>11307003</x:v>
      </x:c>
      <x:c r="D5500" s="6" t="str"/>
      <x:c r="E5500" s="6" t="n">
        <x:v>2</x:v>
      </x:c>
      <x:c r="F5500" s="6" t="n">
        <x:v>1</x:v>
      </x:c>
      <x:c r="G5500" s="6" t="n">
        <x:v>0</x:v>
      </x:c>
      <x:c r="H5500" s="7" t="str"/>
      <x:c r="I5500" s="7" t="str">
        <x:v>[{"id": "2", "num": 2500}, {"id": "111001", "num": 3}]</x:v>
      </x:c>
      <x:c r="J5500" s="6" t="str">
        <x:v>https://raw.githubusercontent.com/Mar-7th/StarRailRes/dbe8cdfcfb0bf657b9fe1cf92d5537f118ccb487/index_new/cn/character_skill_trees.json</x:v>
      </x:c>
    </x:row>
    <x:row r="5501" ht="38" customHeight="1">
      <x:c r="A5501" s="6" t="str">
        <x:v>11307003_3</x:v>
      </x:c>
      <x:c r="B5501" s="6" t="str">
        <x:v>11307</x:v>
      </x:c>
      <x:c r="C5501" s="6" t="str">
        <x:v>11307003</x:v>
      </x:c>
      <x:c r="D5501" s="6" t="str"/>
      <x:c r="E5501" s="6" t="n">
        <x:v>3</x:v>
      </x:c>
      <x:c r="F5501" s="6" t="n">
        <x:v>2</x:v>
      </x:c>
      <x:c r="G5501" s="6" t="n">
        <x:v>0</x:v>
      </x:c>
      <x:c r="H5501" s="7" t="str"/>
      <x:c r="I5501" s="7" t="str">
        <x:v>[{"id": "2", "num": 5000}, {"id": "110221", "num": 3}, {"id": "111001", "num": 6}]</x:v>
      </x:c>
      <x:c r="J5501" s="6" t="str">
        <x:v>https://raw.githubusercontent.com/Mar-7th/StarRailRes/dbe8cdfcfb0bf657b9fe1cf92d5537f118ccb487/index_new/cn/character_skill_trees.json</x:v>
      </x:c>
    </x:row>
    <x:row r="5502" ht="38" customHeight="1">
      <x:c r="A5502" s="6" t="str">
        <x:v>11307003_4</x:v>
      </x:c>
      <x:c r="B5502" s="6" t="str">
        <x:v>11307</x:v>
      </x:c>
      <x:c r="C5502" s="6" t="str">
        <x:v>11307003</x:v>
      </x:c>
      <x:c r="D5502" s="6" t="str"/>
      <x:c r="E5502" s="6" t="n">
        <x:v>4</x:v>
      </x:c>
      <x:c r="F5502" s="6" t="n">
        <x:v>3</x:v>
      </x:c>
      <x:c r="G5502" s="6" t="n">
        <x:v>0</x:v>
      </x:c>
      <x:c r="H5502" s="7" t="str"/>
      <x:c r="I5502" s="7" t="str">
        <x:v>[{"id": "2", "num": 10000}, {"id": "110222", "num": 3}, {"id": "111002", "num": 3}]</x:v>
      </x:c>
      <x:c r="J5502" s="6" t="str">
        <x:v>https://raw.githubusercontent.com/Mar-7th/StarRailRes/dbe8cdfcfb0bf657b9fe1cf92d5537f118ccb487/index_new/cn/character_skill_trees.json</x:v>
      </x:c>
    </x:row>
    <x:row r="5503" ht="38" customHeight="1">
      <x:c r="A5503" s="6" t="str">
        <x:v>11307003_5</x:v>
      </x:c>
      <x:c r="B5503" s="6" t="str">
        <x:v>11307</x:v>
      </x:c>
      <x:c r="C5503" s="6" t="str">
        <x:v>11307003</x:v>
      </x:c>
      <x:c r="D5503" s="6" t="str"/>
      <x:c r="E5503" s="6" t="n">
        <x:v>5</x:v>
      </x:c>
      <x:c r="F5503" s="6" t="n">
        <x:v>4</x:v>
      </x:c>
      <x:c r="G5503" s="6" t="n">
        <x:v>0</x:v>
      </x:c>
      <x:c r="H5503" s="7" t="str"/>
      <x:c r="I5503" s="7" t="str">
        <x:v>[{"id": "2", "num": 20000}, {"id": "110222", "num": 5}, {"id": "111002", "num": 4}]</x:v>
      </x:c>
      <x:c r="J5503" s="6" t="str">
        <x:v>https://raw.githubusercontent.com/Mar-7th/StarRailRes/dbe8cdfcfb0bf657b9fe1cf92d5537f118ccb487/index_new/cn/character_skill_trees.json</x:v>
      </x:c>
    </x:row>
    <x:row r="5504" ht="38" customHeight="1">
      <x:c r="A5504" s="6" t="str">
        <x:v>11307003_6</x:v>
      </x:c>
      <x:c r="B5504" s="6" t="str">
        <x:v>11307</x:v>
      </x:c>
      <x:c r="C5504" s="6" t="str">
        <x:v>11307003</x:v>
      </x:c>
      <x:c r="D5504" s="6" t="str"/>
      <x:c r="E5504" s="6" t="n">
        <x:v>6</x:v>
      </x:c>
      <x:c r="F5504" s="6" t="n">
        <x:v>4</x:v>
      </x:c>
      <x:c r="G5504" s="6" t="n">
        <x:v>0</x:v>
      </x:c>
      <x:c r="H5504" s="7" t="str"/>
      <x:c r="I5504" s="7" t="str">
        <x:v>[{"id": "2", "num": 30000}, {"id": "110222", "num": 7}, {"id": "111002", "num": 6}]</x:v>
      </x:c>
      <x:c r="J5504" s="6" t="str">
        <x:v>https://raw.githubusercontent.com/Mar-7th/StarRailRes/dbe8cdfcfb0bf657b9fe1cf92d5537f118ccb487/index_new/cn/character_skill_trees.json</x:v>
      </x:c>
    </x:row>
    <x:row r="5505" ht="38" customHeight="1">
      <x:c r="A5505" s="6" t="str">
        <x:v>11307003_7</x:v>
      </x:c>
      <x:c r="B5505" s="6" t="str">
        <x:v>11307</x:v>
      </x:c>
      <x:c r="C5505" s="6" t="str">
        <x:v>11307003</x:v>
      </x:c>
      <x:c r="D5505" s="6" t="str"/>
      <x:c r="E5505" s="6" t="n">
        <x:v>7</x:v>
      </x:c>
      <x:c r="F5505" s="6" t="n">
        <x:v>5</x:v>
      </x:c>
      <x:c r="G5505" s="6" t="n">
        <x:v>0</x:v>
      </x:c>
      <x:c r="H5505" s="7" t="str"/>
      <x:c r="I5505" s="7" t="str">
        <x:v>[{"id": "2", "num": 45000}, {"id": "110223", "num": 3}, {"id": "111003", "num": 3}]</x:v>
      </x:c>
      <x:c r="J5505" s="6" t="str">
        <x:v>https://raw.githubusercontent.com/Mar-7th/StarRailRes/dbe8cdfcfb0bf657b9fe1cf92d5537f118ccb487/index_new/cn/character_skill_trees.json</x:v>
      </x:c>
    </x:row>
    <x:row r="5506" ht="53" customHeight="1">
      <x:c r="A5506" s="6" t="str">
        <x:v>11307003_8</x:v>
      </x:c>
      <x:c r="B5506" s="6" t="str">
        <x:v>11307</x:v>
      </x:c>
      <x:c r="C5506" s="6" t="str">
        <x:v>11307003</x:v>
      </x:c>
      <x:c r="D5506" s="6" t="str"/>
      <x:c r="E5506" s="6" t="n">
        <x:v>8</x:v>
      </x:c>
      <x:c r="F5506" s="6" t="n">
        <x:v>5</x:v>
      </x:c>
      <x:c r="G5506" s="6" t="n">
        <x:v>0</x:v>
      </x:c>
      <x:c r="H5506" s="7" t="str"/>
      <x:c r="I5506" s="7" t="str">
        <x:v>[{"id": "2", "num": 80000}, {"id": "110223", "num": 5}, {"id": "110504", "num": 1}, {"id": "111003", "num": 4}]</x:v>
      </x:c>
      <x:c r="J5506" s="6" t="str">
        <x:v>https://raw.githubusercontent.com/Mar-7th/StarRailRes/dbe8cdfcfb0bf657b9fe1cf92d5537f118ccb487/index_new/cn/character_skill_trees.json</x:v>
      </x:c>
    </x:row>
    <x:row r="5507" ht="53" customHeight="1">
      <x:c r="A5507" s="6" t="str">
        <x:v>11307003_9</x:v>
      </x:c>
      <x:c r="B5507" s="6" t="str">
        <x:v>11307</x:v>
      </x:c>
      <x:c r="C5507" s="6" t="str">
        <x:v>11307003</x:v>
      </x:c>
      <x:c r="D5507" s="6" t="str"/>
      <x:c r="E5507" s="6" t="n">
        <x:v>9</x:v>
      </x:c>
      <x:c r="F5507" s="6" t="n">
        <x:v>6</x:v>
      </x:c>
      <x:c r="G5507" s="6" t="n">
        <x:v>0</x:v>
      </x:c>
      <x:c r="H5507" s="7" t="str"/>
      <x:c r="I5507" s="7" t="str">
        <x:v>[{"id": "2", "num": 160000}, {"id": "110223", "num": 8}, {"id": "241", "num": 1}, {"id": "110504", "num": 1}]</x:v>
      </x:c>
      <x:c r="J5507" s="6" t="str">
        <x:v>https://raw.githubusercontent.com/Mar-7th/StarRailRes/dbe8cdfcfb0bf657b9fe1cf92d5537f118ccb487/index_new/cn/character_skill_trees.json</x:v>
      </x:c>
    </x:row>
    <x:row r="5508" ht="53" customHeight="1">
      <x:c r="A5508" s="6" t="str">
        <x:v>11307003_10</x:v>
      </x:c>
      <x:c r="B5508" s="6" t="str">
        <x:v>11307</x:v>
      </x:c>
      <x:c r="C5508" s="6" t="str">
        <x:v>11307003</x:v>
      </x:c>
      <x:c r="D5508" s="6" t="str"/>
      <x:c r="E5508" s="6" t="n">
        <x:v>10</x:v>
      </x:c>
      <x:c r="F5508" s="6" t="n">
        <x:v>6</x:v>
      </x:c>
      <x:c r="G5508" s="6" t="n">
        <x:v>0</x:v>
      </x:c>
      <x:c r="H5508" s="7" t="str"/>
      <x:c r="I5508" s="7" t="str">
        <x:v>[{"id": "2", "num": 300000}, {"id": "110223", "num": 14}, {"id": "241", "num": 1}, {"id": "110504", "num": 1}]</x:v>
      </x:c>
      <x:c r="J5508" s="6" t="str">
        <x:v>https://raw.githubusercontent.com/Mar-7th/StarRailRes/dbe8cdfcfb0bf657b9fe1cf92d5537f118ccb487/index_new/cn/character_skill_trees.json</x:v>
      </x:c>
    </x:row>
    <x:row r="5509" ht="20" customHeight="1">
      <x:c r="A5509" s="6" t="str">
        <x:v>11307004_1</x:v>
      </x:c>
      <x:c r="B5509" s="6" t="str">
        <x:v>11307</x:v>
      </x:c>
      <x:c r="C5509" s="6" t="str">
        <x:v>11307004</x:v>
      </x:c>
      <x:c r="D5509" s="6" t="str"/>
      <x:c r="E5509" s="6" t="n">
        <x:v>1</x:v>
      </x:c>
      <x:c r="F5509" s="6" t="n">
        <x:v>0</x:v>
      </x:c>
      <x:c r="G5509" s="6" t="n">
        <x:v>0</x:v>
      </x:c>
      <x:c r="H5509" s="7" t="str"/>
      <x:c r="I5509" s="7" t="str">
        <x:v>[]</x:v>
      </x:c>
      <x:c r="J5509" s="6" t="str">
        <x:v>https://raw.githubusercontent.com/Mar-7th/StarRailRes/dbe8cdfcfb0bf657b9fe1cf92d5537f118ccb487/index_new/cn/character_skill_trees.json</x:v>
      </x:c>
    </x:row>
    <x:row r="5510" ht="38" customHeight="1">
      <x:c r="A5510" s="6" t="str">
        <x:v>11307004_2</x:v>
      </x:c>
      <x:c r="B5510" s="6" t="str">
        <x:v>11307</x:v>
      </x:c>
      <x:c r="C5510" s="6" t="str">
        <x:v>11307004</x:v>
      </x:c>
      <x:c r="D5510" s="6" t="str"/>
      <x:c r="E5510" s="6" t="n">
        <x:v>2</x:v>
      </x:c>
      <x:c r="F5510" s="6" t="n">
        <x:v>1</x:v>
      </x:c>
      <x:c r="G5510" s="6" t="n">
        <x:v>0</x:v>
      </x:c>
      <x:c r="H5510" s="7" t="str"/>
      <x:c r="I5510" s="7" t="str">
        <x:v>[{"id": "2", "num": 2500}, {"id": "111001", "num": 3}]</x:v>
      </x:c>
      <x:c r="J5510" s="6" t="str">
        <x:v>https://raw.githubusercontent.com/Mar-7th/StarRailRes/dbe8cdfcfb0bf657b9fe1cf92d5537f118ccb487/index_new/cn/character_skill_trees.json</x:v>
      </x:c>
    </x:row>
    <x:row r="5511" ht="38" customHeight="1">
      <x:c r="A5511" s="6" t="str">
        <x:v>11307004_3</x:v>
      </x:c>
      <x:c r="B5511" s="6" t="str">
        <x:v>11307</x:v>
      </x:c>
      <x:c r="C5511" s="6" t="str">
        <x:v>11307004</x:v>
      </x:c>
      <x:c r="D5511" s="6" t="str"/>
      <x:c r="E5511" s="6" t="n">
        <x:v>3</x:v>
      </x:c>
      <x:c r="F5511" s="6" t="n">
        <x:v>2</x:v>
      </x:c>
      <x:c r="G5511" s="6" t="n">
        <x:v>0</x:v>
      </x:c>
      <x:c r="H5511" s="7" t="str"/>
      <x:c r="I5511" s="7" t="str">
        <x:v>[{"id": "2", "num": 5000}, {"id": "110221", "num": 3}, {"id": "111001", "num": 6}]</x:v>
      </x:c>
      <x:c r="J5511" s="6" t="str">
        <x:v>https://raw.githubusercontent.com/Mar-7th/StarRailRes/dbe8cdfcfb0bf657b9fe1cf92d5537f118ccb487/index_new/cn/character_skill_trees.json</x:v>
      </x:c>
    </x:row>
    <x:row r="5512" ht="38" customHeight="1">
      <x:c r="A5512" s="6" t="str">
        <x:v>11307004_4</x:v>
      </x:c>
      <x:c r="B5512" s="6" t="str">
        <x:v>11307</x:v>
      </x:c>
      <x:c r="C5512" s="6" t="str">
        <x:v>11307004</x:v>
      </x:c>
      <x:c r="D5512" s="6" t="str"/>
      <x:c r="E5512" s="6" t="n">
        <x:v>4</x:v>
      </x:c>
      <x:c r="F5512" s="6" t="n">
        <x:v>3</x:v>
      </x:c>
      <x:c r="G5512" s="6" t="n">
        <x:v>0</x:v>
      </x:c>
      <x:c r="H5512" s="7" t="str"/>
      <x:c r="I5512" s="7" t="str">
        <x:v>[{"id": "2", "num": 10000}, {"id": "110222", "num": 3}, {"id": "111002", "num": 3}]</x:v>
      </x:c>
      <x:c r="J5512" s="6" t="str">
        <x:v>https://raw.githubusercontent.com/Mar-7th/StarRailRes/dbe8cdfcfb0bf657b9fe1cf92d5537f118ccb487/index_new/cn/character_skill_trees.json</x:v>
      </x:c>
    </x:row>
    <x:row r="5513" ht="38" customHeight="1">
      <x:c r="A5513" s="6" t="str">
        <x:v>11307004_5</x:v>
      </x:c>
      <x:c r="B5513" s="6" t="str">
        <x:v>11307</x:v>
      </x:c>
      <x:c r="C5513" s="6" t="str">
        <x:v>11307004</x:v>
      </x:c>
      <x:c r="D5513" s="6" t="str"/>
      <x:c r="E5513" s="6" t="n">
        <x:v>5</x:v>
      </x:c>
      <x:c r="F5513" s="6" t="n">
        <x:v>4</x:v>
      </x:c>
      <x:c r="G5513" s="6" t="n">
        <x:v>0</x:v>
      </x:c>
      <x:c r="H5513" s="7" t="str"/>
      <x:c r="I5513" s="7" t="str">
        <x:v>[{"id": "2", "num": 20000}, {"id": "110222", "num": 5}, {"id": "111002", "num": 4}]</x:v>
      </x:c>
      <x:c r="J5513" s="6" t="str">
        <x:v>https://raw.githubusercontent.com/Mar-7th/StarRailRes/dbe8cdfcfb0bf657b9fe1cf92d5537f118ccb487/index_new/cn/character_skill_trees.json</x:v>
      </x:c>
    </x:row>
    <x:row r="5514" ht="38" customHeight="1">
      <x:c r="A5514" s="6" t="str">
        <x:v>11307004_6</x:v>
      </x:c>
      <x:c r="B5514" s="6" t="str">
        <x:v>11307</x:v>
      </x:c>
      <x:c r="C5514" s="6" t="str">
        <x:v>11307004</x:v>
      </x:c>
      <x:c r="D5514" s="6" t="str"/>
      <x:c r="E5514" s="6" t="n">
        <x:v>6</x:v>
      </x:c>
      <x:c r="F5514" s="6" t="n">
        <x:v>4</x:v>
      </x:c>
      <x:c r="G5514" s="6" t="n">
        <x:v>0</x:v>
      </x:c>
      <x:c r="H5514" s="7" t="str"/>
      <x:c r="I5514" s="7" t="str">
        <x:v>[{"id": "2", "num": 30000}, {"id": "110222", "num": 7}, {"id": "111002", "num": 6}]</x:v>
      </x:c>
      <x:c r="J5514" s="6" t="str">
        <x:v>https://raw.githubusercontent.com/Mar-7th/StarRailRes/dbe8cdfcfb0bf657b9fe1cf92d5537f118ccb487/index_new/cn/character_skill_trees.json</x:v>
      </x:c>
    </x:row>
    <x:row r="5515" ht="38" customHeight="1">
      <x:c r="A5515" s="6" t="str">
        <x:v>11307004_7</x:v>
      </x:c>
      <x:c r="B5515" s="6" t="str">
        <x:v>11307</x:v>
      </x:c>
      <x:c r="C5515" s="6" t="str">
        <x:v>11307004</x:v>
      </x:c>
      <x:c r="D5515" s="6" t="str"/>
      <x:c r="E5515" s="6" t="n">
        <x:v>7</x:v>
      </x:c>
      <x:c r="F5515" s="6" t="n">
        <x:v>5</x:v>
      </x:c>
      <x:c r="G5515" s="6" t="n">
        <x:v>0</x:v>
      </x:c>
      <x:c r="H5515" s="7" t="str"/>
      <x:c r="I5515" s="7" t="str">
        <x:v>[{"id": "2", "num": 45000}, {"id": "110223", "num": 3}, {"id": "111003", "num": 3}]</x:v>
      </x:c>
      <x:c r="J5515" s="6" t="str">
        <x:v>https://raw.githubusercontent.com/Mar-7th/StarRailRes/dbe8cdfcfb0bf657b9fe1cf92d5537f118ccb487/index_new/cn/character_skill_trees.json</x:v>
      </x:c>
    </x:row>
    <x:row r="5516" ht="53" customHeight="1">
      <x:c r="A5516" s="6" t="str">
        <x:v>11307004_8</x:v>
      </x:c>
      <x:c r="B5516" s="6" t="str">
        <x:v>11307</x:v>
      </x:c>
      <x:c r="C5516" s="6" t="str">
        <x:v>11307004</x:v>
      </x:c>
      <x:c r="D5516" s="6" t="str"/>
      <x:c r="E5516" s="6" t="n">
        <x:v>8</x:v>
      </x:c>
      <x:c r="F5516" s="6" t="n">
        <x:v>5</x:v>
      </x:c>
      <x:c r="G5516" s="6" t="n">
        <x:v>0</x:v>
      </x:c>
      <x:c r="H5516" s="7" t="str"/>
      <x:c r="I5516" s="7" t="str">
        <x:v>[{"id": "2", "num": 80000}, {"id": "110223", "num": 5}, {"id": "110504", "num": 1}, {"id": "111003", "num": 4}]</x:v>
      </x:c>
      <x:c r="J5516" s="6" t="str">
        <x:v>https://raw.githubusercontent.com/Mar-7th/StarRailRes/dbe8cdfcfb0bf657b9fe1cf92d5537f118ccb487/index_new/cn/character_skill_trees.json</x:v>
      </x:c>
    </x:row>
    <x:row r="5517" ht="53" customHeight="1">
      <x:c r="A5517" s="6" t="str">
        <x:v>11307004_9</x:v>
      </x:c>
      <x:c r="B5517" s="6" t="str">
        <x:v>11307</x:v>
      </x:c>
      <x:c r="C5517" s="6" t="str">
        <x:v>11307004</x:v>
      </x:c>
      <x:c r="D5517" s="6" t="str"/>
      <x:c r="E5517" s="6" t="n">
        <x:v>9</x:v>
      </x:c>
      <x:c r="F5517" s="6" t="n">
        <x:v>6</x:v>
      </x:c>
      <x:c r="G5517" s="6" t="n">
        <x:v>0</x:v>
      </x:c>
      <x:c r="H5517" s="7" t="str"/>
      <x:c r="I5517" s="7" t="str">
        <x:v>[{"id": "2", "num": 160000}, {"id": "110223", "num": 8}, {"id": "241", "num": 1}, {"id": "110504", "num": 1}]</x:v>
      </x:c>
      <x:c r="J5517" s="6" t="str">
        <x:v>https://raw.githubusercontent.com/Mar-7th/StarRailRes/dbe8cdfcfb0bf657b9fe1cf92d5537f118ccb487/index_new/cn/character_skill_trees.json</x:v>
      </x:c>
    </x:row>
    <x:row r="5518" ht="53" customHeight="1">
      <x:c r="A5518" s="6" t="str">
        <x:v>11307004_10</x:v>
      </x:c>
      <x:c r="B5518" s="6" t="str">
        <x:v>11307</x:v>
      </x:c>
      <x:c r="C5518" s="6" t="str">
        <x:v>11307004</x:v>
      </x:c>
      <x:c r="D5518" s="6" t="str"/>
      <x:c r="E5518" s="6" t="n">
        <x:v>10</x:v>
      </x:c>
      <x:c r="F5518" s="6" t="n">
        <x:v>6</x:v>
      </x:c>
      <x:c r="G5518" s="6" t="n">
        <x:v>0</x:v>
      </x:c>
      <x:c r="H5518" s="7" t="str"/>
      <x:c r="I5518" s="7" t="str">
        <x:v>[{"id": "2", "num": 300000}, {"id": "110223", "num": 14}, {"id": "241", "num": 1}, {"id": "110504", "num": 1}]</x:v>
      </x:c>
      <x:c r="J5518" s="6" t="str">
        <x:v>https://raw.githubusercontent.com/Mar-7th/StarRailRes/dbe8cdfcfb0bf657b9fe1cf92d5537f118ccb487/index_new/cn/character_skill_trees.json</x:v>
      </x:c>
    </x:row>
    <x:row r="5519" ht="20" customHeight="1">
      <x:c r="A5519" s="6" t="str">
        <x:v>11307007_1</x:v>
      </x:c>
      <x:c r="B5519" s="6" t="str">
        <x:v>11307</x:v>
      </x:c>
      <x:c r="C5519" s="6" t="str">
        <x:v>11307007</x:v>
      </x:c>
      <x:c r="D5519" s="6" t="str"/>
      <x:c r="E5519" s="6" t="n">
        <x:v>1</x:v>
      </x:c>
      <x:c r="F5519" s="6" t="n">
        <x:v>0</x:v>
      </x:c>
      <x:c r="G5519" s="6" t="n">
        <x:v>0</x:v>
      </x:c>
      <x:c r="H5519" s="7" t="str"/>
      <x:c r="I5519" s="7" t="str">
        <x:v>[]</x:v>
      </x:c>
      <x:c r="J5519" s="6" t="str">
        <x:v>https://raw.githubusercontent.com/Mar-7th/StarRailRes/dbe8cdfcfb0bf657b9fe1cf92d5537f118ccb487/index_new/cn/character_skill_trees.json</x:v>
      </x:c>
    </x:row>
    <x:row r="5520" ht="38" customHeight="1">
      <x:c r="A5520" s="6" t="str">
        <x:v>11307101_1</x:v>
      </x:c>
      <x:c r="B5520" s="6" t="str">
        <x:v>11307</x:v>
      </x:c>
      <x:c r="C5520" s="6" t="str">
        <x:v>11307101</x:v>
      </x:c>
      <x:c r="D5520" s="6" t="str">
        <x:v>脏中躁动</x:v>
      </x:c>
      <x:c r="E5520" s="6" t="n">
        <x:v>1</x:v>
      </x:c>
      <x:c r="F5520" s="6" t="n">
        <x:v>2</x:v>
      </x:c>
      <x:c r="G5520" s="6" t="n">
        <x:v>0</x:v>
      </x:c>
      <x:c r="H5520" s="7" t="str">
        <x:v>敌方目标受到黑天鹅攻击后，有#1[i]%的基础概率陷入#2[i]层【奥迹】。</x:v>
      </x:c>
      <x:c r="I5520" s="7" t="str">
        <x:v>[{"id": "2", "num": 5000}, {"id": "110221", "num": 3}, {"id": "110504", "num": 1}]</x:v>
      </x:c>
      <x:c r="J5520" s="6" t="str">
        <x:v>https://raw.githubusercontent.com/Mar-7th/StarRailRes/dbe8cdfcfb0bf657b9fe1cf92d5537f118ccb487/index_new/cn/character_skill_trees.json</x:v>
      </x:c>
    </x:row>
    <x:row r="5521" ht="53" customHeight="1">
      <x:c r="A5521" s="6" t="str">
        <x:v>11307102_1</x:v>
      </x:c>
      <x:c r="B5521" s="6" t="str">
        <x:v>11307</x:v>
      </x:c>
      <x:c r="C5521" s="6" t="str">
        <x:v>11307102</x:v>
      </x:c>
      <x:c r="D5521" s="6" t="str">
        <x:v>杯底端倪</x:v>
      </x:c>
      <x:c r="E5521" s="6" t="n">
        <x:v>1</x:v>
      </x:c>
      <x:c r="F5521" s="6" t="n">
        <x:v>4</x:v>
      </x:c>
      <x:c r="G5521" s="6" t="n">
        <x:v>0</x:v>
      </x:c>
      <x:c r="H5521" s="7" t="str">
        <x:v>敌方目标进入战斗时，有#1[i]%的基础概率陷入1层【奥迹】，并且有#2[i]%的基础概率陷入战技的防御力降低效果，持续#3[i]回合。
施放普攻、终结技的攻击后，也会有#2[i]%的基础概率使受到攻击的敌方目标陷入战技的防御力降低效果，持续#3[i]回合。</x:v>
      </x:c>
      <x:c r="I5521" s="7" t="str">
        <x:v>[{"id": "2", "num": 20000}, {"id": "110222", "num": 5}, {"id": "241", "num": 1}, {"id": "110504", "num": 1}]</x:v>
      </x:c>
      <x:c r="J5521" s="6" t="str">
        <x:v>https://raw.githubusercontent.com/Mar-7th/StarRailRes/dbe8cdfcfb0bf657b9fe1cf92d5537f118ccb487/index_new/cn/character_skill_trees.json</x:v>
      </x:c>
    </x:row>
    <x:row r="5522" ht="53" customHeight="1">
      <x:c r="A5522" s="6" t="str">
        <x:v>11307103_1</x:v>
      </x:c>
      <x:c r="B5522" s="6" t="str">
        <x:v>11307</x:v>
      </x:c>
      <x:c r="C5522" s="6" t="str">
        <x:v>11307103</x:v>
      </x:c>
      <x:c r="D5522" s="6" t="str">
        <x:v>烛影朕兆</x:v>
      </x:c>
      <x:c r="E5522" s="6" t="n">
        <x:v>1</x:v>
      </x:c>
      <x:c r="F5522" s="6" t="n">
        <x:v>6</x:v>
      </x:c>
      <x:c r="G5522" s="6" t="n">
        <x:v>0</x:v>
      </x:c>
      <x:c r="H5522" s="7" t="str">
        <x:v>使我方全体造成的伤害提高，提高数值等同于黑天鹅效果命中的#1[i]%，最多使造成的伤害提高#2[i]%。</x:v>
      </x:c>
      <x:c r="I5522" s="7" t="str">
        <x:v>[{"id": "2", "num": 160000}, {"id": "110223", "num": 8}, {"id": "241", "num": 1}, {"id": "110504", "num": 1}]</x:v>
      </x:c>
      <x:c r="J5522" s="6" t="str">
        <x:v>https://raw.githubusercontent.com/Mar-7th/StarRailRes/dbe8cdfcfb0bf657b9fe1cf92d5537f118ccb487/index_new/cn/character_skill_trees.json</x:v>
      </x:c>
    </x:row>
    <x:row r="5523" ht="38" customHeight="1">
      <x:c r="A5523" s="6" t="str">
        <x:v>11307201_1</x:v>
      </x:c>
      <x:c r="B5523" s="6" t="str">
        <x:v>11307</x:v>
      </x:c>
      <x:c r="C5523" s="6" t="str">
        <x:v>11307201</x:v>
      </x:c>
      <x:c r="D5523" s="6" t="str">
        <x:v>攻击强化</x:v>
      </x:c>
      <x:c r="E5523" s="6" t="n">
        <x:v>1</x:v>
      </x:c>
      <x:c r="F5523" s="6" t="n">
        <x:v>0</x:v>
      </x:c>
      <x:c r="G5523" s="6" t="n">
        <x:v>1</x:v>
      </x:c>
      <x:c r="H5523" s="7" t="str"/>
      <x:c r="I5523" s="7" t="str">
        <x:v>[{"id": "2", "num": 2500}, {"id": "111001", "num": 2}]</x:v>
      </x:c>
      <x:c r="J5523" s="6" t="str">
        <x:v>https://raw.githubusercontent.com/Mar-7th/StarRailRes/dbe8cdfcfb0bf657b9fe1cf92d5537f118ccb487/index_new/cn/character_skill_trees.json</x:v>
      </x:c>
    </x:row>
    <x:row r="5524" ht="38" customHeight="1">
      <x:c r="A5524" s="6" t="str">
        <x:v>11307202_1</x:v>
      </x:c>
      <x:c r="B5524" s="6" t="str">
        <x:v>11307</x:v>
      </x:c>
      <x:c r="C5524" s="6" t="str">
        <x:v>11307202</x:v>
      </x:c>
      <x:c r="D5524" s="6" t="str">
        <x:v>伤害强化•风</x:v>
      </x:c>
      <x:c r="E5524" s="6" t="n">
        <x:v>1</x:v>
      </x:c>
      <x:c r="F5524" s="6" t="n">
        <x:v>2</x:v>
      </x:c>
      <x:c r="G5524" s="6" t="n">
        <x:v>0</x:v>
      </x:c>
      <x:c r="H5524" s="7" t="str"/>
      <x:c r="I5524" s="7" t="str">
        <x:v>[{"id": "2", "num": 5000}, {"id": "110221", "num": 3}, {"id": "111001", "num": 6}]</x:v>
      </x:c>
      <x:c r="J5524" s="6" t="str">
        <x:v>https://raw.githubusercontent.com/Mar-7th/StarRailRes/dbe8cdfcfb0bf657b9fe1cf92d5537f118ccb487/index_new/cn/character_skill_trees.json</x:v>
      </x:c>
    </x:row>
    <x:row r="5525" ht="38" customHeight="1">
      <x:c r="A5525" s="6" t="str">
        <x:v>11307203_1</x:v>
      </x:c>
      <x:c r="B5525" s="6" t="str">
        <x:v>11307</x:v>
      </x:c>
      <x:c r="C5525" s="6" t="str">
        <x:v>11307203</x:v>
      </x:c>
      <x:c r="D5525" s="6" t="str">
        <x:v>攻击强化</x:v>
      </x:c>
      <x:c r="E5525" s="6" t="n">
        <x:v>1</x:v>
      </x:c>
      <x:c r="F5525" s="6" t="n">
        <x:v>3</x:v>
      </x:c>
      <x:c r="G5525" s="6" t="n">
        <x:v>0</x:v>
      </x:c>
      <x:c r="H5525" s="7" t="str"/>
      <x:c r="I5525" s="7" t="str">
        <x:v>[{"id": "2", "num": 10000}, {"id": "110222", "num": 3}, {"id": "111002", "num": 3}]</x:v>
      </x:c>
      <x:c r="J5525" s="6" t="str">
        <x:v>https://raw.githubusercontent.com/Mar-7th/StarRailRes/dbe8cdfcfb0bf657b9fe1cf92d5537f118ccb487/index_new/cn/character_skill_trees.json</x:v>
      </x:c>
    </x:row>
    <x:row r="5526" ht="38" customHeight="1">
      <x:c r="A5526" s="6" t="str">
        <x:v>11307204_1</x:v>
      </x:c>
      <x:c r="B5526" s="6" t="str">
        <x:v>11307</x:v>
      </x:c>
      <x:c r="C5526" s="6" t="str">
        <x:v>11307204</x:v>
      </x:c>
      <x:c r="D5526" s="6" t="str">
        <x:v>效果命中强化</x:v>
      </x:c>
      <x:c r="E5526" s="6" t="n">
        <x:v>1</x:v>
      </x:c>
      <x:c r="F5526" s="6" t="n">
        <x:v>3</x:v>
      </x:c>
      <x:c r="G5526" s="6" t="n">
        <x:v>0</x:v>
      </x:c>
      <x:c r="H5526" s="7" t="str"/>
      <x:c r="I5526" s="7" t="str">
        <x:v>[{"id": "2", "num": 10000}, {"id": "110222", "num": 3}, {"id": "111002", "num": 3}]</x:v>
      </x:c>
      <x:c r="J5526" s="6" t="str">
        <x:v>https://raw.githubusercontent.com/Mar-7th/StarRailRes/dbe8cdfcfb0bf657b9fe1cf92d5537f118ccb487/index_new/cn/character_skill_trees.json</x:v>
      </x:c>
    </x:row>
    <x:row r="5527" ht="38" customHeight="1">
      <x:c r="A5527" s="6" t="str">
        <x:v>11307205_1</x:v>
      </x:c>
      <x:c r="B5527" s="6" t="str">
        <x:v>11307</x:v>
      </x:c>
      <x:c r="C5527" s="6" t="str">
        <x:v>11307205</x:v>
      </x:c>
      <x:c r="D5527" s="6" t="str">
        <x:v>攻击强化</x:v>
      </x:c>
      <x:c r="E5527" s="6" t="n">
        <x:v>1</x:v>
      </x:c>
      <x:c r="F5527" s="6" t="n">
        <x:v>4</x:v>
      </x:c>
      <x:c r="G5527" s="6" t="n">
        <x:v>0</x:v>
      </x:c>
      <x:c r="H5527" s="7" t="str"/>
      <x:c r="I5527" s="7" t="str">
        <x:v>[{"id": "2", "num": 20000}, {"id": "110222", "num": 5}, {"id": "111002", "num": 4}]</x:v>
      </x:c>
      <x:c r="J5527" s="6" t="str">
        <x:v>https://raw.githubusercontent.com/Mar-7th/StarRailRes/dbe8cdfcfb0bf657b9fe1cf92d5537f118ccb487/index_new/cn/character_skill_trees.json</x:v>
      </x:c>
    </x:row>
    <x:row r="5528" ht="38" customHeight="1">
      <x:c r="A5528" s="6" t="str">
        <x:v>11307206_1</x:v>
      </x:c>
      <x:c r="B5528" s="6" t="str">
        <x:v>11307</x:v>
      </x:c>
      <x:c r="C5528" s="6" t="str">
        <x:v>11307206</x:v>
      </x:c>
      <x:c r="D5528" s="6" t="str">
        <x:v>伤害强化•风</x:v>
      </x:c>
      <x:c r="E5528" s="6" t="n">
        <x:v>1</x:v>
      </x:c>
      <x:c r="F5528" s="6" t="n">
        <x:v>5</x:v>
      </x:c>
      <x:c r="G5528" s="6" t="n">
        <x:v>0</x:v>
      </x:c>
      <x:c r="H5528" s="7" t="str"/>
      <x:c r="I5528" s="7" t="str">
        <x:v>[{"id": "2", "num": 45000}, {"id": "110223", "num": 3}, {"id": "111003", "num": 3}]</x:v>
      </x:c>
      <x:c r="J5528" s="6" t="str">
        <x:v>https://raw.githubusercontent.com/Mar-7th/StarRailRes/dbe8cdfcfb0bf657b9fe1cf92d5537f118ccb487/index_new/cn/character_skill_trees.json</x:v>
      </x:c>
    </x:row>
    <x:row r="5529" ht="38" customHeight="1">
      <x:c r="A5529" s="6" t="str">
        <x:v>11307207_1</x:v>
      </x:c>
      <x:c r="B5529" s="6" t="str">
        <x:v>11307</x:v>
      </x:c>
      <x:c r="C5529" s="6" t="str">
        <x:v>11307207</x:v>
      </x:c>
      <x:c r="D5529" s="6" t="str">
        <x:v>攻击强化</x:v>
      </x:c>
      <x:c r="E5529" s="6" t="n">
        <x:v>1</x:v>
      </x:c>
      <x:c r="F5529" s="6" t="n">
        <x:v>5</x:v>
      </x:c>
      <x:c r="G5529" s="6" t="n">
        <x:v>0</x:v>
      </x:c>
      <x:c r="H5529" s="7" t="str"/>
      <x:c r="I5529" s="7" t="str">
        <x:v>[{"id": "2", "num": 45000}, {"id": "110223", "num": 3}, {"id": "111003", "num": 3}]</x:v>
      </x:c>
      <x:c r="J5529" s="6" t="str">
        <x:v>https://raw.githubusercontent.com/Mar-7th/StarRailRes/dbe8cdfcfb0bf657b9fe1cf92d5537f118ccb487/index_new/cn/character_skill_trees.json</x:v>
      </x:c>
    </x:row>
    <x:row r="5530" ht="38" customHeight="1">
      <x:c r="A5530" s="6" t="str">
        <x:v>11307208_1</x:v>
      </x:c>
      <x:c r="B5530" s="6" t="str">
        <x:v>11307</x:v>
      </x:c>
      <x:c r="C5530" s="6" t="str">
        <x:v>11307208</x:v>
      </x:c>
      <x:c r="D5530" s="6" t="str">
        <x:v>效果命中强化</x:v>
      </x:c>
      <x:c r="E5530" s="6" t="n">
        <x:v>1</x:v>
      </x:c>
      <x:c r="F5530" s="6" t="n">
        <x:v>6</x:v>
      </x:c>
      <x:c r="G5530" s="6" t="n">
        <x:v>0</x:v>
      </x:c>
      <x:c r="H5530" s="7" t="str"/>
      <x:c r="I5530" s="7" t="str">
        <x:v>[{"id": "2", "num": 160000}, {"id": "110223", "num": 8}, {"id": "111003", "num": 8}]</x:v>
      </x:c>
      <x:c r="J5530" s="6" t="str">
        <x:v>https://raw.githubusercontent.com/Mar-7th/StarRailRes/dbe8cdfcfb0bf657b9fe1cf92d5537f118ccb487/index_new/cn/character_skill_trees.json</x:v>
      </x:c>
    </x:row>
    <x:row r="5531" ht="38" customHeight="1">
      <x:c r="A5531" s="6" t="str">
        <x:v>11307209_1</x:v>
      </x:c>
      <x:c r="B5531" s="6" t="str">
        <x:v>11307</x:v>
      </x:c>
      <x:c r="C5531" s="6" t="str">
        <x:v>11307209</x:v>
      </x:c>
      <x:c r="D5531" s="6" t="str">
        <x:v>伤害强化•风</x:v>
      </x:c>
      <x:c r="E5531" s="6" t="n">
        <x:v>1</x:v>
      </x:c>
      <x:c r="F5531" s="6" t="n">
        <x:v>0</x:v>
      </x:c>
      <x:c r="G5531" s="6" t="n">
        <x:v>75</x:v>
      </x:c>
      <x:c r="H5531" s="7" t="str"/>
      <x:c r="I5531" s="7" t="str">
        <x:v>[{"id": "2", "num": 160000}, {"id": "110223", "num": 8}, {"id": "111003", "num": 8}]</x:v>
      </x:c>
      <x:c r="J5531" s="6" t="str">
        <x:v>https://raw.githubusercontent.com/Mar-7th/StarRailRes/dbe8cdfcfb0bf657b9fe1cf92d5537f118ccb487/index_new/cn/character_skill_trees.json</x:v>
      </x:c>
    </x:row>
    <x:row r="5532" ht="38" customHeight="1">
      <x:c r="A5532" s="6" t="str">
        <x:v>11307210_1</x:v>
      </x:c>
      <x:c r="B5532" s="6" t="str">
        <x:v>11307</x:v>
      </x:c>
      <x:c r="C5532" s="6" t="str">
        <x:v>11307210</x:v>
      </x:c>
      <x:c r="D5532" s="6" t="str">
        <x:v>攻击强化</x:v>
      </x:c>
      <x:c r="E5532" s="6" t="n">
        <x:v>1</x:v>
      </x:c>
      <x:c r="F5532" s="6" t="n">
        <x:v>0</x:v>
      </x:c>
      <x:c r="G5532" s="6" t="n">
        <x:v>80</x:v>
      </x:c>
      <x:c r="H5532" s="7" t="str"/>
      <x:c r="I5532" s="7" t="str">
        <x:v>[{"id": "2", "num": 160000}, {"id": "110223", "num": 8}, {"id": "111003", "num": 8}]</x:v>
      </x:c>
      <x:c r="J5532" s="6" t="str">
        <x:v>https://raw.githubusercontent.com/Mar-7th/StarRailRes/dbe8cdfcfb0bf657b9fe1cf92d5537f118ccb487/index_new/cn/character_skill_trees.json</x:v>
      </x:c>
    </x:row>
    <x:row r="5533" ht="20" customHeight="1">
      <x:c r="A5533" s="6" t="str">
        <x:v>11310001_1</x:v>
      </x:c>
      <x:c r="B5533" s="6" t="str">
        <x:v>11310</x:v>
      </x:c>
      <x:c r="C5533" s="6" t="str">
        <x:v>11310001</x:v>
      </x:c>
      <x:c r="D5533" s="6" t="str"/>
      <x:c r="E5533" s="6" t="n">
        <x:v>1</x:v>
      </x:c>
      <x:c r="F5533" s="6" t="n">
        <x:v>0</x:v>
      </x:c>
      <x:c r="G5533" s="6" t="n">
        <x:v>0</x:v>
      </x:c>
      <x:c r="H5533" s="7" t="str"/>
      <x:c r="I5533" s="7" t="str">
        <x:v>[]</x:v>
      </x:c>
      <x:c r="J5533" s="6" t="str">
        <x:v>https://raw.githubusercontent.com/Mar-7th/StarRailRes/dbe8cdfcfb0bf657b9fe1cf92d5537f118ccb487/index_new/cn/character_skill_trees.json</x:v>
      </x:c>
    </x:row>
    <x:row r="5534" ht="38" customHeight="1">
      <x:c r="A5534" s="6" t="str">
        <x:v>11310001_2</x:v>
      </x:c>
      <x:c r="B5534" s="6" t="str">
        <x:v>11310</x:v>
      </x:c>
      <x:c r="C5534" s="6" t="str">
        <x:v>11310001</x:v>
      </x:c>
      <x:c r="D5534" s="6" t="str"/>
      <x:c r="E5534" s="6" t="n">
        <x:v>2</x:v>
      </x:c>
      <x:c r="F5534" s="6" t="n">
        <x:v>2</x:v>
      </x:c>
      <x:c r="G5534" s="6" t="n">
        <x:v>0</x:v>
      </x:c>
      <x:c r="H5534" s="7" t="str"/>
      <x:c r="I5534" s="7" t="str">
        <x:v>[{"id": "2", "num": 5000}, {"id": "110181", "num": 3}, {"id": "114011", "num": 6}]</x:v>
      </x:c>
      <x:c r="J5534" s="6" t="str">
        <x:v>https://raw.githubusercontent.com/Mar-7th/StarRailRes/dbe8cdfcfb0bf657b9fe1cf92d5537f118ccb487/index_new/cn/character_skill_trees.json</x:v>
      </x:c>
    </x:row>
    <x:row r="5535" ht="38" customHeight="1">
      <x:c r="A5535" s="6" t="str">
        <x:v>11310001_3</x:v>
      </x:c>
      <x:c r="B5535" s="6" t="str">
        <x:v>11310</x:v>
      </x:c>
      <x:c r="C5535" s="6" t="str">
        <x:v>11310001</x:v>
      </x:c>
      <x:c r="D5535" s="6" t="str"/>
      <x:c r="E5535" s="6" t="n">
        <x:v>3</x:v>
      </x:c>
      <x:c r="F5535" s="6" t="n">
        <x:v>3</x:v>
      </x:c>
      <x:c r="G5535" s="6" t="n">
        <x:v>0</x:v>
      </x:c>
      <x:c r="H5535" s="7" t="str"/>
      <x:c r="I5535" s="7" t="str">
        <x:v>[{"id": "2", "num": 10000}, {"id": "110182", "num": 3}, {"id": "114012", "num": 3}]</x:v>
      </x:c>
      <x:c r="J5535" s="6" t="str">
        <x:v>https://raw.githubusercontent.com/Mar-7th/StarRailRes/dbe8cdfcfb0bf657b9fe1cf92d5537f118ccb487/index_new/cn/character_skill_trees.json</x:v>
      </x:c>
    </x:row>
    <x:row r="5536" ht="38" customHeight="1">
      <x:c r="A5536" s="6" t="str">
        <x:v>11310001_4</x:v>
      </x:c>
      <x:c r="B5536" s="6" t="str">
        <x:v>11310</x:v>
      </x:c>
      <x:c r="C5536" s="6" t="str">
        <x:v>11310001</x:v>
      </x:c>
      <x:c r="D5536" s="6" t="str"/>
      <x:c r="E5536" s="6" t="n">
        <x:v>4</x:v>
      </x:c>
      <x:c r="F5536" s="6" t="n">
        <x:v>4</x:v>
      </x:c>
      <x:c r="G5536" s="6" t="n">
        <x:v>0</x:v>
      </x:c>
      <x:c r="H5536" s="7" t="str"/>
      <x:c r="I5536" s="7" t="str">
        <x:v>[{"id": "2", "num": 20000}, {"id": "110182", "num": 5}, {"id": "114012", "num": 4}]</x:v>
      </x:c>
      <x:c r="J5536" s="6" t="str">
        <x:v>https://raw.githubusercontent.com/Mar-7th/StarRailRes/dbe8cdfcfb0bf657b9fe1cf92d5537f118ccb487/index_new/cn/character_skill_trees.json</x:v>
      </x:c>
    </x:row>
    <x:row r="5537" ht="38" customHeight="1">
      <x:c r="A5537" s="6" t="str">
        <x:v>11310001_5</x:v>
      </x:c>
      <x:c r="B5537" s="6" t="str">
        <x:v>11310</x:v>
      </x:c>
      <x:c r="C5537" s="6" t="str">
        <x:v>11310001</x:v>
      </x:c>
      <x:c r="D5537" s="6" t="str"/>
      <x:c r="E5537" s="6" t="n">
        <x:v>5</x:v>
      </x:c>
      <x:c r="F5537" s="6" t="n">
        <x:v>5</x:v>
      </x:c>
      <x:c r="G5537" s="6" t="n">
        <x:v>0</x:v>
      </x:c>
      <x:c r="H5537" s="7" t="str"/>
      <x:c r="I5537" s="7" t="str">
        <x:v>[{"id": "2", "num": 45000}, {"id": "110183", "num": 3}, {"id": "114013", "num": 3}]</x:v>
      </x:c>
      <x:c r="J5537" s="6" t="str">
        <x:v>https://raw.githubusercontent.com/Mar-7th/StarRailRes/dbe8cdfcfb0bf657b9fe1cf92d5537f118ccb487/index_new/cn/character_skill_trees.json</x:v>
      </x:c>
    </x:row>
    <x:row r="5538" ht="38" customHeight="1">
      <x:c r="A5538" s="6" t="str">
        <x:v>11310001_6</x:v>
      </x:c>
      <x:c r="B5538" s="6" t="str">
        <x:v>11310</x:v>
      </x:c>
      <x:c r="C5538" s="6" t="str">
        <x:v>11310001</x:v>
      </x:c>
      <x:c r="D5538" s="6" t="str"/>
      <x:c r="E5538" s="6" t="n">
        <x:v>6</x:v>
      </x:c>
      <x:c r="F5538" s="6" t="n">
        <x:v>6</x:v>
      </x:c>
      <x:c r="G5538" s="6" t="n">
        <x:v>0</x:v>
      </x:c>
      <x:c r="H5538" s="7" t="str"/>
      <x:c r="I5538" s="7" t="str">
        <x:v>[{"id": "2", "num": 160000}, {"id": "110183", "num": 8}, {"id": "114013", "num": 4}]</x:v>
      </x:c>
      <x:c r="J5538" s="6" t="str">
        <x:v>https://raw.githubusercontent.com/Mar-7th/StarRailRes/dbe8cdfcfb0bf657b9fe1cf92d5537f118ccb487/index_new/cn/character_skill_trees.json</x:v>
      </x:c>
    </x:row>
    <x:row r="5539" ht="20" customHeight="1">
      <x:c r="A5539" s="6" t="str">
        <x:v>11310002_1</x:v>
      </x:c>
      <x:c r="B5539" s="6" t="str">
        <x:v>11310</x:v>
      </x:c>
      <x:c r="C5539" s="6" t="str">
        <x:v>11310002</x:v>
      </x:c>
      <x:c r="D5539" s="6" t="str"/>
      <x:c r="E5539" s="6" t="n">
        <x:v>1</x:v>
      </x:c>
      <x:c r="F5539" s="6" t="n">
        <x:v>0</x:v>
      </x:c>
      <x:c r="G5539" s="6" t="n">
        <x:v>0</x:v>
      </x:c>
      <x:c r="H5539" s="7" t="str"/>
      <x:c r="I5539" s="7" t="str">
        <x:v>[]</x:v>
      </x:c>
      <x:c r="J5539" s="6" t="str">
        <x:v>https://raw.githubusercontent.com/Mar-7th/StarRailRes/dbe8cdfcfb0bf657b9fe1cf92d5537f118ccb487/index_new/cn/character_skill_trees.json</x:v>
      </x:c>
    </x:row>
    <x:row r="5540" ht="38" customHeight="1">
      <x:c r="A5540" s="6" t="str">
        <x:v>11310002_2</x:v>
      </x:c>
      <x:c r="B5540" s="6" t="str">
        <x:v>11310</x:v>
      </x:c>
      <x:c r="C5540" s="6" t="str">
        <x:v>11310002</x:v>
      </x:c>
      <x:c r="D5540" s="6" t="str"/>
      <x:c r="E5540" s="6" t="n">
        <x:v>2</x:v>
      </x:c>
      <x:c r="F5540" s="6" t="n">
        <x:v>1</x:v>
      </x:c>
      <x:c r="G5540" s="6" t="n">
        <x:v>0</x:v>
      </x:c>
      <x:c r="H5540" s="7" t="str"/>
      <x:c r="I5540" s="7" t="str">
        <x:v>[{"id": "2", "num": 2500}, {"id": "114011", "num": 3}]</x:v>
      </x:c>
      <x:c r="J5540" s="6" t="str">
        <x:v>https://raw.githubusercontent.com/Mar-7th/StarRailRes/dbe8cdfcfb0bf657b9fe1cf92d5537f118ccb487/index_new/cn/character_skill_trees.json</x:v>
      </x:c>
    </x:row>
    <x:row r="5541" ht="38" customHeight="1">
      <x:c r="A5541" s="6" t="str">
        <x:v>11310002_3</x:v>
      </x:c>
      <x:c r="B5541" s="6" t="str">
        <x:v>11310</x:v>
      </x:c>
      <x:c r="C5541" s="6" t="str">
        <x:v>11310002</x:v>
      </x:c>
      <x:c r="D5541" s="6" t="str"/>
      <x:c r="E5541" s="6" t="n">
        <x:v>3</x:v>
      </x:c>
      <x:c r="F5541" s="6" t="n">
        <x:v>2</x:v>
      </x:c>
      <x:c r="G5541" s="6" t="n">
        <x:v>0</x:v>
      </x:c>
      <x:c r="H5541" s="7" t="str"/>
      <x:c r="I5541" s="7" t="str">
        <x:v>[{"id": "2", "num": 5000}, {"id": "110181", "num": 3}, {"id": "114011", "num": 6}]</x:v>
      </x:c>
      <x:c r="J5541" s="6" t="str">
        <x:v>https://raw.githubusercontent.com/Mar-7th/StarRailRes/dbe8cdfcfb0bf657b9fe1cf92d5537f118ccb487/index_new/cn/character_skill_trees.json</x:v>
      </x:c>
    </x:row>
    <x:row r="5542" ht="38" customHeight="1">
      <x:c r="A5542" s="6" t="str">
        <x:v>11310002_4</x:v>
      </x:c>
      <x:c r="B5542" s="6" t="str">
        <x:v>11310</x:v>
      </x:c>
      <x:c r="C5542" s="6" t="str">
        <x:v>11310002</x:v>
      </x:c>
      <x:c r="D5542" s="6" t="str"/>
      <x:c r="E5542" s="6" t="n">
        <x:v>4</x:v>
      </x:c>
      <x:c r="F5542" s="6" t="n">
        <x:v>3</x:v>
      </x:c>
      <x:c r="G5542" s="6" t="n">
        <x:v>0</x:v>
      </x:c>
      <x:c r="H5542" s="7" t="str"/>
      <x:c r="I5542" s="7" t="str">
        <x:v>[{"id": "2", "num": 10000}, {"id": "110182", "num": 3}, {"id": "114012", "num": 3}]</x:v>
      </x:c>
      <x:c r="J5542" s="6" t="str">
        <x:v>https://raw.githubusercontent.com/Mar-7th/StarRailRes/dbe8cdfcfb0bf657b9fe1cf92d5537f118ccb487/index_new/cn/character_skill_trees.json</x:v>
      </x:c>
    </x:row>
    <x:row r="5543" ht="38" customHeight="1">
      <x:c r="A5543" s="6" t="str">
        <x:v>11310002_5</x:v>
      </x:c>
      <x:c r="B5543" s="6" t="str">
        <x:v>11310</x:v>
      </x:c>
      <x:c r="C5543" s="6" t="str">
        <x:v>11310002</x:v>
      </x:c>
      <x:c r="D5543" s="6" t="str"/>
      <x:c r="E5543" s="6" t="n">
        <x:v>5</x:v>
      </x:c>
      <x:c r="F5543" s="6" t="n">
        <x:v>4</x:v>
      </x:c>
      <x:c r="G5543" s="6" t="n">
        <x:v>0</x:v>
      </x:c>
      <x:c r="H5543" s="7" t="str"/>
      <x:c r="I5543" s="7" t="str">
        <x:v>[{"id": "2", "num": 20000}, {"id": "110182", "num": 5}, {"id": "114012", "num": 4}]</x:v>
      </x:c>
      <x:c r="J5543" s="6" t="str">
        <x:v>https://raw.githubusercontent.com/Mar-7th/StarRailRes/dbe8cdfcfb0bf657b9fe1cf92d5537f118ccb487/index_new/cn/character_skill_trees.json</x:v>
      </x:c>
    </x:row>
    <x:row r="5544" ht="38" customHeight="1">
      <x:c r="A5544" s="6" t="str">
        <x:v>11310002_6</x:v>
      </x:c>
      <x:c r="B5544" s="6" t="str">
        <x:v>11310</x:v>
      </x:c>
      <x:c r="C5544" s="6" t="str">
        <x:v>11310002</x:v>
      </x:c>
      <x:c r="D5544" s="6" t="str"/>
      <x:c r="E5544" s="6" t="n">
        <x:v>6</x:v>
      </x:c>
      <x:c r="F5544" s="6" t="n">
        <x:v>4</x:v>
      </x:c>
      <x:c r="G5544" s="6" t="n">
        <x:v>0</x:v>
      </x:c>
      <x:c r="H5544" s="7" t="str"/>
      <x:c r="I5544" s="7" t="str">
        <x:v>[{"id": "2", "num": 30000}, {"id": "110182", "num": 7}, {"id": "114012", "num": 6}]</x:v>
      </x:c>
      <x:c r="J5544" s="6" t="str">
        <x:v>https://raw.githubusercontent.com/Mar-7th/StarRailRes/dbe8cdfcfb0bf657b9fe1cf92d5537f118ccb487/index_new/cn/character_skill_trees.json</x:v>
      </x:c>
    </x:row>
    <x:row r="5545" ht="38" customHeight="1">
      <x:c r="A5545" s="6" t="str">
        <x:v>11310002_7</x:v>
      </x:c>
      <x:c r="B5545" s="6" t="str">
        <x:v>11310</x:v>
      </x:c>
      <x:c r="C5545" s="6" t="str">
        <x:v>11310002</x:v>
      </x:c>
      <x:c r="D5545" s="6" t="str"/>
      <x:c r="E5545" s="6" t="n">
        <x:v>7</x:v>
      </x:c>
      <x:c r="F5545" s="6" t="n">
        <x:v>5</x:v>
      </x:c>
      <x:c r="G5545" s="6" t="n">
        <x:v>0</x:v>
      </x:c>
      <x:c r="H5545" s="7" t="str"/>
      <x:c r="I5545" s="7" t="str">
        <x:v>[{"id": "2", "num": 45000}, {"id": "110183", "num": 3}, {"id": "114013", "num": 3}]</x:v>
      </x:c>
      <x:c r="J5545" s="6" t="str">
        <x:v>https://raw.githubusercontent.com/Mar-7th/StarRailRes/dbe8cdfcfb0bf657b9fe1cf92d5537f118ccb487/index_new/cn/character_skill_trees.json</x:v>
      </x:c>
    </x:row>
    <x:row r="5546" ht="53" customHeight="1">
      <x:c r="A5546" s="6" t="str">
        <x:v>11310002_8</x:v>
      </x:c>
      <x:c r="B5546" s="6" t="str">
        <x:v>11310</x:v>
      </x:c>
      <x:c r="C5546" s="6" t="str">
        <x:v>11310002</x:v>
      </x:c>
      <x:c r="D5546" s="6" t="str"/>
      <x:c r="E5546" s="6" t="n">
        <x:v>8</x:v>
      </x:c>
      <x:c r="F5546" s="6" t="n">
        <x:v>5</x:v>
      </x:c>
      <x:c r="G5546" s="6" t="n">
        <x:v>0</x:v>
      </x:c>
      <x:c r="H5546" s="7" t="str"/>
      <x:c r="I5546" s="7" t="str">
        <x:v>[{"id": "2", "num": 80000}, {"id": "110183", "num": 5}, {"id": "110505", "num": 1}, {"id": "114013", "num": 4}]</x:v>
      </x:c>
      <x:c r="J5546" s="6" t="str">
        <x:v>https://raw.githubusercontent.com/Mar-7th/StarRailRes/dbe8cdfcfb0bf657b9fe1cf92d5537f118ccb487/index_new/cn/character_skill_trees.json</x:v>
      </x:c>
    </x:row>
    <x:row r="5547" ht="53" customHeight="1">
      <x:c r="A5547" s="6" t="str">
        <x:v>11310002_9</x:v>
      </x:c>
      <x:c r="B5547" s="6" t="str">
        <x:v>11310</x:v>
      </x:c>
      <x:c r="C5547" s="6" t="str">
        <x:v>11310002</x:v>
      </x:c>
      <x:c r="D5547" s="6" t="str"/>
      <x:c r="E5547" s="6" t="n">
        <x:v>9</x:v>
      </x:c>
      <x:c r="F5547" s="6" t="n">
        <x:v>6</x:v>
      </x:c>
      <x:c r="G5547" s="6" t="n">
        <x:v>0</x:v>
      </x:c>
      <x:c r="H5547" s="7" t="str"/>
      <x:c r="I5547" s="7" t="str">
        <x:v>[{"id": "2", "num": 160000}, {"id": "110183", "num": 8}, {"id": "241", "num": 1}, {"id": "110505", "num": 1}]</x:v>
      </x:c>
      <x:c r="J5547" s="6" t="str">
        <x:v>https://raw.githubusercontent.com/Mar-7th/StarRailRes/dbe8cdfcfb0bf657b9fe1cf92d5537f118ccb487/index_new/cn/character_skill_trees.json</x:v>
      </x:c>
    </x:row>
    <x:row r="5548" ht="53" customHeight="1">
      <x:c r="A5548" s="6" t="str">
        <x:v>11310002_10</x:v>
      </x:c>
      <x:c r="B5548" s="6" t="str">
        <x:v>11310</x:v>
      </x:c>
      <x:c r="C5548" s="6" t="str">
        <x:v>11310002</x:v>
      </x:c>
      <x:c r="D5548" s="6" t="str"/>
      <x:c r="E5548" s="6" t="n">
        <x:v>10</x:v>
      </x:c>
      <x:c r="F5548" s="6" t="n">
        <x:v>6</x:v>
      </x:c>
      <x:c r="G5548" s="6" t="n">
        <x:v>0</x:v>
      </x:c>
      <x:c r="H5548" s="7" t="str"/>
      <x:c r="I5548" s="7" t="str">
        <x:v>[{"id": "2", "num": 300000}, {"id": "110183", "num": 14}, {"id": "241", "num": 1}, {"id": "110505", "num": 1}]</x:v>
      </x:c>
      <x:c r="J5548" s="6" t="str">
        <x:v>https://raw.githubusercontent.com/Mar-7th/StarRailRes/dbe8cdfcfb0bf657b9fe1cf92d5537f118ccb487/index_new/cn/character_skill_trees.json</x:v>
      </x:c>
    </x:row>
    <x:row r="5549" ht="20" customHeight="1">
      <x:c r="A5549" s="6" t="str">
        <x:v>11310003_1</x:v>
      </x:c>
      <x:c r="B5549" s="6" t="str">
        <x:v>11310</x:v>
      </x:c>
      <x:c r="C5549" s="6" t="str">
        <x:v>11310003</x:v>
      </x:c>
      <x:c r="D5549" s="6" t="str"/>
      <x:c r="E5549" s="6" t="n">
        <x:v>1</x:v>
      </x:c>
      <x:c r="F5549" s="6" t="n">
        <x:v>0</x:v>
      </x:c>
      <x:c r="G5549" s="6" t="n">
        <x:v>0</x:v>
      </x:c>
      <x:c r="H5549" s="7" t="str"/>
      <x:c r="I5549" s="7" t="str">
        <x:v>[]</x:v>
      </x:c>
      <x:c r="J5549" s="6" t="str">
        <x:v>https://raw.githubusercontent.com/Mar-7th/StarRailRes/dbe8cdfcfb0bf657b9fe1cf92d5537f118ccb487/index_new/cn/character_skill_trees.json</x:v>
      </x:c>
    </x:row>
    <x:row r="5550" ht="38" customHeight="1">
      <x:c r="A5550" s="6" t="str">
        <x:v>11310003_2</x:v>
      </x:c>
      <x:c r="B5550" s="6" t="str">
        <x:v>11310</x:v>
      </x:c>
      <x:c r="C5550" s="6" t="str">
        <x:v>11310003</x:v>
      </x:c>
      <x:c r="D5550" s="6" t="str"/>
      <x:c r="E5550" s="6" t="n">
        <x:v>2</x:v>
      </x:c>
      <x:c r="F5550" s="6" t="n">
        <x:v>1</x:v>
      </x:c>
      <x:c r="G5550" s="6" t="n">
        <x:v>0</x:v>
      </x:c>
      <x:c r="H5550" s="7" t="str"/>
      <x:c r="I5550" s="7" t="str">
        <x:v>[{"id": "2", "num": 2500}, {"id": "114011", "num": 3}]</x:v>
      </x:c>
      <x:c r="J5550" s="6" t="str">
        <x:v>https://raw.githubusercontent.com/Mar-7th/StarRailRes/dbe8cdfcfb0bf657b9fe1cf92d5537f118ccb487/index_new/cn/character_skill_trees.json</x:v>
      </x:c>
    </x:row>
    <x:row r="5551" ht="38" customHeight="1">
      <x:c r="A5551" s="6" t="str">
        <x:v>11310003_3</x:v>
      </x:c>
      <x:c r="B5551" s="6" t="str">
        <x:v>11310</x:v>
      </x:c>
      <x:c r="C5551" s="6" t="str">
        <x:v>11310003</x:v>
      </x:c>
      <x:c r="D5551" s="6" t="str"/>
      <x:c r="E5551" s="6" t="n">
        <x:v>3</x:v>
      </x:c>
      <x:c r="F5551" s="6" t="n">
        <x:v>2</x:v>
      </x:c>
      <x:c r="G5551" s="6" t="n">
        <x:v>0</x:v>
      </x:c>
      <x:c r="H5551" s="7" t="str"/>
      <x:c r="I5551" s="7" t="str">
        <x:v>[{"id": "2", "num": 5000}, {"id": "110181", "num": 3}, {"id": "114011", "num": 6}]</x:v>
      </x:c>
      <x:c r="J5551" s="6" t="str">
        <x:v>https://raw.githubusercontent.com/Mar-7th/StarRailRes/dbe8cdfcfb0bf657b9fe1cf92d5537f118ccb487/index_new/cn/character_skill_trees.json</x:v>
      </x:c>
    </x:row>
    <x:row r="5552" ht="38" customHeight="1">
      <x:c r="A5552" s="6" t="str">
        <x:v>11310003_4</x:v>
      </x:c>
      <x:c r="B5552" s="6" t="str">
        <x:v>11310</x:v>
      </x:c>
      <x:c r="C5552" s="6" t="str">
        <x:v>11310003</x:v>
      </x:c>
      <x:c r="D5552" s="6" t="str"/>
      <x:c r="E5552" s="6" t="n">
        <x:v>4</x:v>
      </x:c>
      <x:c r="F5552" s="6" t="n">
        <x:v>3</x:v>
      </x:c>
      <x:c r="G5552" s="6" t="n">
        <x:v>0</x:v>
      </x:c>
      <x:c r="H5552" s="7" t="str"/>
      <x:c r="I5552" s="7" t="str">
        <x:v>[{"id": "2", "num": 10000}, {"id": "110182", "num": 3}, {"id": "114012", "num": 3}]</x:v>
      </x:c>
      <x:c r="J5552" s="6" t="str">
        <x:v>https://raw.githubusercontent.com/Mar-7th/StarRailRes/dbe8cdfcfb0bf657b9fe1cf92d5537f118ccb487/index_new/cn/character_skill_trees.json</x:v>
      </x:c>
    </x:row>
    <x:row r="5553" ht="38" customHeight="1">
      <x:c r="A5553" s="6" t="str">
        <x:v>11310003_5</x:v>
      </x:c>
      <x:c r="B5553" s="6" t="str">
        <x:v>11310</x:v>
      </x:c>
      <x:c r="C5553" s="6" t="str">
        <x:v>11310003</x:v>
      </x:c>
      <x:c r="D5553" s="6" t="str"/>
      <x:c r="E5553" s="6" t="n">
        <x:v>5</x:v>
      </x:c>
      <x:c r="F5553" s="6" t="n">
        <x:v>4</x:v>
      </x:c>
      <x:c r="G5553" s="6" t="n">
        <x:v>0</x:v>
      </x:c>
      <x:c r="H5553" s="7" t="str"/>
      <x:c r="I5553" s="7" t="str">
        <x:v>[{"id": "2", "num": 20000}, {"id": "110182", "num": 5}, {"id": "114012", "num": 4}]</x:v>
      </x:c>
      <x:c r="J5553" s="6" t="str">
        <x:v>https://raw.githubusercontent.com/Mar-7th/StarRailRes/dbe8cdfcfb0bf657b9fe1cf92d5537f118ccb487/index_new/cn/character_skill_trees.json</x:v>
      </x:c>
    </x:row>
    <x:row r="5554" ht="38" customHeight="1">
      <x:c r="A5554" s="6" t="str">
        <x:v>11310003_6</x:v>
      </x:c>
      <x:c r="B5554" s="6" t="str">
        <x:v>11310</x:v>
      </x:c>
      <x:c r="C5554" s="6" t="str">
        <x:v>11310003</x:v>
      </x:c>
      <x:c r="D5554" s="6" t="str"/>
      <x:c r="E5554" s="6" t="n">
        <x:v>6</x:v>
      </x:c>
      <x:c r="F5554" s="6" t="n">
        <x:v>4</x:v>
      </x:c>
      <x:c r="G5554" s="6" t="n">
        <x:v>0</x:v>
      </x:c>
      <x:c r="H5554" s="7" t="str"/>
      <x:c r="I5554" s="7" t="str">
        <x:v>[{"id": "2", "num": 30000}, {"id": "110182", "num": 7}, {"id": "114012", "num": 6}]</x:v>
      </x:c>
      <x:c r="J5554" s="6" t="str">
        <x:v>https://raw.githubusercontent.com/Mar-7th/StarRailRes/dbe8cdfcfb0bf657b9fe1cf92d5537f118ccb487/index_new/cn/character_skill_trees.json</x:v>
      </x:c>
    </x:row>
    <x:row r="5555" ht="38" customHeight="1">
      <x:c r="A5555" s="6" t="str">
        <x:v>11310003_7</x:v>
      </x:c>
      <x:c r="B5555" s="6" t="str">
        <x:v>11310</x:v>
      </x:c>
      <x:c r="C5555" s="6" t="str">
        <x:v>11310003</x:v>
      </x:c>
      <x:c r="D5555" s="6" t="str"/>
      <x:c r="E5555" s="6" t="n">
        <x:v>7</x:v>
      </x:c>
      <x:c r="F5555" s="6" t="n">
        <x:v>5</x:v>
      </x:c>
      <x:c r="G5555" s="6" t="n">
        <x:v>0</x:v>
      </x:c>
      <x:c r="H5555" s="7" t="str"/>
      <x:c r="I5555" s="7" t="str">
        <x:v>[{"id": "2", "num": 45000}, {"id": "110183", "num": 3}, {"id": "114013", "num": 3}]</x:v>
      </x:c>
      <x:c r="J5555" s="6" t="str">
        <x:v>https://raw.githubusercontent.com/Mar-7th/StarRailRes/dbe8cdfcfb0bf657b9fe1cf92d5537f118ccb487/index_new/cn/character_skill_trees.json</x:v>
      </x:c>
    </x:row>
    <x:row r="5556" ht="53" customHeight="1">
      <x:c r="A5556" s="6" t="str">
        <x:v>11310003_8</x:v>
      </x:c>
      <x:c r="B5556" s="6" t="str">
        <x:v>11310</x:v>
      </x:c>
      <x:c r="C5556" s="6" t="str">
        <x:v>11310003</x:v>
      </x:c>
      <x:c r="D5556" s="6" t="str"/>
      <x:c r="E5556" s="6" t="n">
        <x:v>8</x:v>
      </x:c>
      <x:c r="F5556" s="6" t="n">
        <x:v>5</x:v>
      </x:c>
      <x:c r="G5556" s="6" t="n">
        <x:v>0</x:v>
      </x:c>
      <x:c r="H5556" s="7" t="str"/>
      <x:c r="I5556" s="7" t="str">
        <x:v>[{"id": "2", "num": 80000}, {"id": "110183", "num": 5}, {"id": "110505", "num": 1}, {"id": "114013", "num": 4}]</x:v>
      </x:c>
      <x:c r="J5556" s="6" t="str">
        <x:v>https://raw.githubusercontent.com/Mar-7th/StarRailRes/dbe8cdfcfb0bf657b9fe1cf92d5537f118ccb487/index_new/cn/character_skill_trees.json</x:v>
      </x:c>
    </x:row>
    <x:row r="5557" ht="53" customHeight="1">
      <x:c r="A5557" s="6" t="str">
        <x:v>11310003_9</x:v>
      </x:c>
      <x:c r="B5557" s="6" t="str">
        <x:v>11310</x:v>
      </x:c>
      <x:c r="C5557" s="6" t="str">
        <x:v>11310003</x:v>
      </x:c>
      <x:c r="D5557" s="6" t="str"/>
      <x:c r="E5557" s="6" t="n">
        <x:v>9</x:v>
      </x:c>
      <x:c r="F5557" s="6" t="n">
        <x:v>6</x:v>
      </x:c>
      <x:c r="G5557" s="6" t="n">
        <x:v>0</x:v>
      </x:c>
      <x:c r="H5557" s="7" t="str"/>
      <x:c r="I5557" s="7" t="str">
        <x:v>[{"id": "2", "num": 160000}, {"id": "110183", "num": 8}, {"id": "241", "num": 1}, {"id": "110505", "num": 1}]</x:v>
      </x:c>
      <x:c r="J5557" s="6" t="str">
        <x:v>https://raw.githubusercontent.com/Mar-7th/StarRailRes/dbe8cdfcfb0bf657b9fe1cf92d5537f118ccb487/index_new/cn/character_skill_trees.json</x:v>
      </x:c>
    </x:row>
    <x:row r="5558" ht="53" customHeight="1">
      <x:c r="A5558" s="6" t="str">
        <x:v>11310003_10</x:v>
      </x:c>
      <x:c r="B5558" s="6" t="str">
        <x:v>11310</x:v>
      </x:c>
      <x:c r="C5558" s="6" t="str">
        <x:v>11310003</x:v>
      </x:c>
      <x:c r="D5558" s="6" t="str"/>
      <x:c r="E5558" s="6" t="n">
        <x:v>10</x:v>
      </x:c>
      <x:c r="F5558" s="6" t="n">
        <x:v>6</x:v>
      </x:c>
      <x:c r="G5558" s="6" t="n">
        <x:v>0</x:v>
      </x:c>
      <x:c r="H5558" s="7" t="str"/>
      <x:c r="I5558" s="7" t="str">
        <x:v>[{"id": "2", "num": 300000}, {"id": "110183", "num": 14}, {"id": "241", "num": 1}, {"id": "110505", "num": 1}]</x:v>
      </x:c>
      <x:c r="J5558" s="6" t="str">
        <x:v>https://raw.githubusercontent.com/Mar-7th/StarRailRes/dbe8cdfcfb0bf657b9fe1cf92d5537f118ccb487/index_new/cn/character_skill_trees.json</x:v>
      </x:c>
    </x:row>
    <x:row r="5559" ht="20" customHeight="1">
      <x:c r="A5559" s="6" t="str">
        <x:v>11310004_1</x:v>
      </x:c>
      <x:c r="B5559" s="6" t="str">
        <x:v>11310</x:v>
      </x:c>
      <x:c r="C5559" s="6" t="str">
        <x:v>11310004</x:v>
      </x:c>
      <x:c r="D5559" s="6" t="str"/>
      <x:c r="E5559" s="6" t="n">
        <x:v>1</x:v>
      </x:c>
      <x:c r="F5559" s="6" t="n">
        <x:v>0</x:v>
      </x:c>
      <x:c r="G5559" s="6" t="n">
        <x:v>0</x:v>
      </x:c>
      <x:c r="H5559" s="7" t="str"/>
      <x:c r="I5559" s="7" t="str">
        <x:v>[]</x:v>
      </x:c>
      <x:c r="J5559" s="6" t="str">
        <x:v>https://raw.githubusercontent.com/Mar-7th/StarRailRes/dbe8cdfcfb0bf657b9fe1cf92d5537f118ccb487/index_new/cn/character_skill_trees.json</x:v>
      </x:c>
    </x:row>
    <x:row r="5560" ht="38" customHeight="1">
      <x:c r="A5560" s="6" t="str">
        <x:v>11310004_2</x:v>
      </x:c>
      <x:c r="B5560" s="6" t="str">
        <x:v>11310</x:v>
      </x:c>
      <x:c r="C5560" s="6" t="str">
        <x:v>11310004</x:v>
      </x:c>
      <x:c r="D5560" s="6" t="str"/>
      <x:c r="E5560" s="6" t="n">
        <x:v>2</x:v>
      </x:c>
      <x:c r="F5560" s="6" t="n">
        <x:v>1</x:v>
      </x:c>
      <x:c r="G5560" s="6" t="n">
        <x:v>0</x:v>
      </x:c>
      <x:c r="H5560" s="7" t="str"/>
      <x:c r="I5560" s="7" t="str">
        <x:v>[{"id": "2", "num": 2500}, {"id": "114011", "num": 3}]</x:v>
      </x:c>
      <x:c r="J5560" s="6" t="str">
        <x:v>https://raw.githubusercontent.com/Mar-7th/StarRailRes/dbe8cdfcfb0bf657b9fe1cf92d5537f118ccb487/index_new/cn/character_skill_trees.json</x:v>
      </x:c>
    </x:row>
    <x:row r="5561" ht="38" customHeight="1">
      <x:c r="A5561" s="6" t="str">
        <x:v>11310004_3</x:v>
      </x:c>
      <x:c r="B5561" s="6" t="str">
        <x:v>11310</x:v>
      </x:c>
      <x:c r="C5561" s="6" t="str">
        <x:v>11310004</x:v>
      </x:c>
      <x:c r="D5561" s="6" t="str"/>
      <x:c r="E5561" s="6" t="n">
        <x:v>3</x:v>
      </x:c>
      <x:c r="F5561" s="6" t="n">
        <x:v>2</x:v>
      </x:c>
      <x:c r="G5561" s="6" t="n">
        <x:v>0</x:v>
      </x:c>
      <x:c r="H5561" s="7" t="str"/>
      <x:c r="I5561" s="7" t="str">
        <x:v>[{"id": "2", "num": 5000}, {"id": "110181", "num": 3}, {"id": "114011", "num": 6}]</x:v>
      </x:c>
      <x:c r="J5561" s="6" t="str">
        <x:v>https://raw.githubusercontent.com/Mar-7th/StarRailRes/dbe8cdfcfb0bf657b9fe1cf92d5537f118ccb487/index_new/cn/character_skill_trees.json</x:v>
      </x:c>
    </x:row>
    <x:row r="5562" ht="38" customHeight="1">
      <x:c r="A5562" s="6" t="str">
        <x:v>11310004_4</x:v>
      </x:c>
      <x:c r="B5562" s="6" t="str">
        <x:v>11310</x:v>
      </x:c>
      <x:c r="C5562" s="6" t="str">
        <x:v>11310004</x:v>
      </x:c>
      <x:c r="D5562" s="6" t="str"/>
      <x:c r="E5562" s="6" t="n">
        <x:v>4</x:v>
      </x:c>
      <x:c r="F5562" s="6" t="n">
        <x:v>3</x:v>
      </x:c>
      <x:c r="G5562" s="6" t="n">
        <x:v>0</x:v>
      </x:c>
      <x:c r="H5562" s="7" t="str"/>
      <x:c r="I5562" s="7" t="str">
        <x:v>[{"id": "2", "num": 10000}, {"id": "110182", "num": 3}, {"id": "114012", "num": 3}]</x:v>
      </x:c>
      <x:c r="J5562" s="6" t="str">
        <x:v>https://raw.githubusercontent.com/Mar-7th/StarRailRes/dbe8cdfcfb0bf657b9fe1cf92d5537f118ccb487/index_new/cn/character_skill_trees.json</x:v>
      </x:c>
    </x:row>
    <x:row r="5563" ht="38" customHeight="1">
      <x:c r="A5563" s="6" t="str">
        <x:v>11310004_5</x:v>
      </x:c>
      <x:c r="B5563" s="6" t="str">
        <x:v>11310</x:v>
      </x:c>
      <x:c r="C5563" s="6" t="str">
        <x:v>11310004</x:v>
      </x:c>
      <x:c r="D5563" s="6" t="str"/>
      <x:c r="E5563" s="6" t="n">
        <x:v>5</x:v>
      </x:c>
      <x:c r="F5563" s="6" t="n">
        <x:v>4</x:v>
      </x:c>
      <x:c r="G5563" s="6" t="n">
        <x:v>0</x:v>
      </x:c>
      <x:c r="H5563" s="7" t="str"/>
      <x:c r="I5563" s="7" t="str">
        <x:v>[{"id": "2", "num": 20000}, {"id": "110182", "num": 5}, {"id": "114012", "num": 4}]</x:v>
      </x:c>
      <x:c r="J5563" s="6" t="str">
        <x:v>https://raw.githubusercontent.com/Mar-7th/StarRailRes/dbe8cdfcfb0bf657b9fe1cf92d5537f118ccb487/index_new/cn/character_skill_trees.json</x:v>
      </x:c>
    </x:row>
    <x:row r="5564" ht="38" customHeight="1">
      <x:c r="A5564" s="6" t="str">
        <x:v>11310004_6</x:v>
      </x:c>
      <x:c r="B5564" s="6" t="str">
        <x:v>11310</x:v>
      </x:c>
      <x:c r="C5564" s="6" t="str">
        <x:v>11310004</x:v>
      </x:c>
      <x:c r="D5564" s="6" t="str"/>
      <x:c r="E5564" s="6" t="n">
        <x:v>6</x:v>
      </x:c>
      <x:c r="F5564" s="6" t="n">
        <x:v>4</x:v>
      </x:c>
      <x:c r="G5564" s="6" t="n">
        <x:v>0</x:v>
      </x:c>
      <x:c r="H5564" s="7" t="str"/>
      <x:c r="I5564" s="7" t="str">
        <x:v>[{"id": "2", "num": 30000}, {"id": "110182", "num": 7}, {"id": "114012", "num": 6}]</x:v>
      </x:c>
      <x:c r="J5564" s="6" t="str">
        <x:v>https://raw.githubusercontent.com/Mar-7th/StarRailRes/dbe8cdfcfb0bf657b9fe1cf92d5537f118ccb487/index_new/cn/character_skill_trees.json</x:v>
      </x:c>
    </x:row>
    <x:row r="5565" ht="38" customHeight="1">
      <x:c r="A5565" s="6" t="str">
        <x:v>11310004_7</x:v>
      </x:c>
      <x:c r="B5565" s="6" t="str">
        <x:v>11310</x:v>
      </x:c>
      <x:c r="C5565" s="6" t="str">
        <x:v>11310004</x:v>
      </x:c>
      <x:c r="D5565" s="6" t="str"/>
      <x:c r="E5565" s="6" t="n">
        <x:v>7</x:v>
      </x:c>
      <x:c r="F5565" s="6" t="n">
        <x:v>5</x:v>
      </x:c>
      <x:c r="G5565" s="6" t="n">
        <x:v>0</x:v>
      </x:c>
      <x:c r="H5565" s="7" t="str"/>
      <x:c r="I5565" s="7" t="str">
        <x:v>[{"id": "2", "num": 45000}, {"id": "110183", "num": 3}, {"id": "114013", "num": 3}]</x:v>
      </x:c>
      <x:c r="J5565" s="6" t="str">
        <x:v>https://raw.githubusercontent.com/Mar-7th/StarRailRes/dbe8cdfcfb0bf657b9fe1cf92d5537f118ccb487/index_new/cn/character_skill_trees.json</x:v>
      </x:c>
    </x:row>
    <x:row r="5566" ht="53" customHeight="1">
      <x:c r="A5566" s="6" t="str">
        <x:v>11310004_8</x:v>
      </x:c>
      <x:c r="B5566" s="6" t="str">
        <x:v>11310</x:v>
      </x:c>
      <x:c r="C5566" s="6" t="str">
        <x:v>11310004</x:v>
      </x:c>
      <x:c r="D5566" s="6" t="str"/>
      <x:c r="E5566" s="6" t="n">
        <x:v>8</x:v>
      </x:c>
      <x:c r="F5566" s="6" t="n">
        <x:v>5</x:v>
      </x:c>
      <x:c r="G5566" s="6" t="n">
        <x:v>0</x:v>
      </x:c>
      <x:c r="H5566" s="7" t="str"/>
      <x:c r="I5566" s="7" t="str">
        <x:v>[{"id": "2", "num": 80000}, {"id": "110183", "num": 5}, {"id": "110505", "num": 1}, {"id": "114013", "num": 4}]</x:v>
      </x:c>
      <x:c r="J5566" s="6" t="str">
        <x:v>https://raw.githubusercontent.com/Mar-7th/StarRailRes/dbe8cdfcfb0bf657b9fe1cf92d5537f118ccb487/index_new/cn/character_skill_trees.json</x:v>
      </x:c>
    </x:row>
    <x:row r="5567" ht="53" customHeight="1">
      <x:c r="A5567" s="6" t="str">
        <x:v>11310004_9</x:v>
      </x:c>
      <x:c r="B5567" s="6" t="str">
        <x:v>11310</x:v>
      </x:c>
      <x:c r="C5567" s="6" t="str">
        <x:v>11310004</x:v>
      </x:c>
      <x:c r="D5567" s="6" t="str"/>
      <x:c r="E5567" s="6" t="n">
        <x:v>9</x:v>
      </x:c>
      <x:c r="F5567" s="6" t="n">
        <x:v>6</x:v>
      </x:c>
      <x:c r="G5567" s="6" t="n">
        <x:v>0</x:v>
      </x:c>
      <x:c r="H5567" s="7" t="str"/>
      <x:c r="I5567" s="7" t="str">
        <x:v>[{"id": "2", "num": 160000}, {"id": "110183", "num": 8}, {"id": "241", "num": 1}, {"id": "110505", "num": 1}]</x:v>
      </x:c>
      <x:c r="J5567" s="6" t="str">
        <x:v>https://raw.githubusercontent.com/Mar-7th/StarRailRes/dbe8cdfcfb0bf657b9fe1cf92d5537f118ccb487/index_new/cn/character_skill_trees.json</x:v>
      </x:c>
    </x:row>
    <x:row r="5568" ht="53" customHeight="1">
      <x:c r="A5568" s="6" t="str">
        <x:v>11310004_10</x:v>
      </x:c>
      <x:c r="B5568" s="6" t="str">
        <x:v>11310</x:v>
      </x:c>
      <x:c r="C5568" s="6" t="str">
        <x:v>11310004</x:v>
      </x:c>
      <x:c r="D5568" s="6" t="str"/>
      <x:c r="E5568" s="6" t="n">
        <x:v>10</x:v>
      </x:c>
      <x:c r="F5568" s="6" t="n">
        <x:v>6</x:v>
      </x:c>
      <x:c r="G5568" s="6" t="n">
        <x:v>0</x:v>
      </x:c>
      <x:c r="H5568" s="7" t="str"/>
      <x:c r="I5568" s="7" t="str">
        <x:v>[{"id": "2", "num": 300000}, {"id": "110183", "num": 14}, {"id": "241", "num": 1}, {"id": "110505", "num": 1}]</x:v>
      </x:c>
      <x:c r="J5568" s="6" t="str">
        <x:v>https://raw.githubusercontent.com/Mar-7th/StarRailRes/dbe8cdfcfb0bf657b9fe1cf92d5537f118ccb487/index_new/cn/character_skill_trees.json</x:v>
      </x:c>
    </x:row>
    <x:row r="5569" ht="20" customHeight="1">
      <x:c r="A5569" s="6" t="str">
        <x:v>11310007_1</x:v>
      </x:c>
      <x:c r="B5569" s="6" t="str">
        <x:v>11310</x:v>
      </x:c>
      <x:c r="C5569" s="6" t="str">
        <x:v>11310007</x:v>
      </x:c>
      <x:c r="D5569" s="6" t="str"/>
      <x:c r="E5569" s="6" t="n">
        <x:v>1</x:v>
      </x:c>
      <x:c r="F5569" s="6" t="n">
        <x:v>0</x:v>
      </x:c>
      <x:c r="G5569" s="6" t="n">
        <x:v>0</x:v>
      </x:c>
      <x:c r="H5569" s="7" t="str"/>
      <x:c r="I5569" s="7" t="str">
        <x:v>[]</x:v>
      </x:c>
      <x:c r="J5569" s="6" t="str">
        <x:v>https://raw.githubusercontent.com/Mar-7th/StarRailRes/dbe8cdfcfb0bf657b9fe1cf92d5537f118ccb487/index_new/cn/character_skill_trees.json</x:v>
      </x:c>
    </x:row>
    <x:row r="5570" ht="38" customHeight="1">
      <x:c r="A5570" s="6" t="str">
        <x:v>11310101_1</x:v>
      </x:c>
      <x:c r="B5570" s="6" t="str">
        <x:v>11310</x:v>
      </x:c>
      <x:c r="C5570" s="6" t="str">
        <x:v>11310101</x:v>
      </x:c>
      <x:c r="D5570" s="6" t="str">
        <x:v>α模组-偏时迸发</x:v>
      </x:c>
      <x:c r="E5570" s="6" t="n">
        <x:v>1</x:v>
      </x:c>
      <x:c r="F5570" s="6" t="n">
        <x:v>2</x:v>
      </x:c>
      <x:c r="G5570" s="6" t="n">
        <x:v>0</x:v>
      </x:c>
      <x:c r="H5570" s="7" t="str">
        <x:v>「完全燃烧」状态下，装甲「萨姆」的击破特攻提高#1[i]%，施放强化普攻、强化战技使目标陷入弱点击破状态时，「完全燃烧」倒计时行动延后#2[i]%，该效果在每次「完全燃烧」状态期间最多触发#3[i]次。</x:v>
      </x:c>
      <x:c r="I5570" s="7" t="str">
        <x:v>[{"id": "2", "num": 5000}, {"id": "110181", "num": 3}, {"id": "110505", "num": 1}]</x:v>
      </x:c>
      <x:c r="J5570" s="6" t="str">
        <x:v>https://raw.githubusercontent.com/Mar-7th/StarRailRes/dbe8cdfcfb0bf657b9fe1cf92d5537f118ccb487/index_new/cn/character_skill_trees.json</x:v>
      </x:c>
    </x:row>
    <x:row r="5571" ht="53" customHeight="1">
      <x:c r="A5571" s="6" t="str">
        <x:v>11310102_1</x:v>
      </x:c>
      <x:c r="B5571" s="6" t="str">
        <x:v>11310</x:v>
      </x:c>
      <x:c r="C5571" s="6" t="str">
        <x:v>11310102</x:v>
      </x:c>
      <x:c r="D5571" s="6" t="str">
        <x:v>β模组-自限装甲</x:v>
      </x:c>
      <x:c r="E5571" s="6" t="n">
        <x:v>1</x:v>
      </x:c>
      <x:c r="F5571" s="6" t="n">
        <x:v>4</x:v>
      </x:c>
      <x:c r="G5571" s="6" t="n">
        <x:v>0</x:v>
      </x:c>
      <x:c r="H5571" s="7" t="str">
        <x:v>「完全燃烧」状态下，当装甲「萨姆」的击破特攻大于等于#1[i]%/#2[i]%时，攻击处于弱点击破状态下的敌方目标后，会将本次攻击的削韧值转化为1次#3[i]%/#4[i]%的超击破伤害。</x:v>
      </x:c>
      <x:c r="I5571" s="7" t="str">
        <x:v>[{"id": "2", "num": 20000}, {"id": "110182", "num": 5}, {"id": "241", "num": 1}, {"id": "110505", "num": 1}]</x:v>
      </x:c>
      <x:c r="J5571" s="6" t="str">
        <x:v>https://raw.githubusercontent.com/Mar-7th/StarRailRes/dbe8cdfcfb0bf657b9fe1cf92d5537f118ccb487/index_new/cn/character_skill_trees.json</x:v>
      </x:c>
    </x:row>
    <x:row r="5572" ht="53" customHeight="1">
      <x:c r="A5572" s="6" t="str">
        <x:v>11310103_1</x:v>
      </x:c>
      <x:c r="B5572" s="6" t="str">
        <x:v>11310</x:v>
      </x:c>
      <x:c r="C5572" s="6" t="str">
        <x:v>11310103</x:v>
      </x:c>
      <x:c r="D5572" s="6" t="str">
        <x:v>γ模组-过载核心</x:v>
      </x:c>
      <x:c r="E5572" s="6" t="n">
        <x:v>1</x:v>
      </x:c>
      <x:c r="F5572" s="6" t="n">
        <x:v>6</x:v>
      </x:c>
      <x:c r="G5572" s="6" t="n">
        <x:v>0</x:v>
      </x:c>
      <x:c r="H5572" s="7" t="str">
        <x:v>若装甲「萨姆」的攻击力高于#1[i]点，每超过#2[i]点攻击力可使自身击破特攻提高#3[f1]%。</x:v>
      </x:c>
      <x:c r="I5572" s="7" t="str">
        <x:v>[{"id": "2", "num": 160000}, {"id": "110183", "num": 8}, {"id": "241", "num": 1}, {"id": "110505", "num": 1}]</x:v>
      </x:c>
      <x:c r="J5572" s="6" t="str">
        <x:v>https://raw.githubusercontent.com/Mar-7th/StarRailRes/dbe8cdfcfb0bf657b9fe1cf92d5537f118ccb487/index_new/cn/character_skill_trees.json</x:v>
      </x:c>
    </x:row>
    <x:row r="5573" ht="38" customHeight="1">
      <x:c r="A5573" s="6" t="str">
        <x:v>11310201_1</x:v>
      </x:c>
      <x:c r="B5573" s="6" t="str">
        <x:v>11310</x:v>
      </x:c>
      <x:c r="C5573" s="6" t="str">
        <x:v>11310201</x:v>
      </x:c>
      <x:c r="D5573" s="6" t="str">
        <x:v>击破强化</x:v>
      </x:c>
      <x:c r="E5573" s="6" t="n">
        <x:v>1</x:v>
      </x:c>
      <x:c r="F5573" s="6" t="n">
        <x:v>0</x:v>
      </x:c>
      <x:c r="G5573" s="6" t="n">
        <x:v>1</x:v>
      </x:c>
      <x:c r="H5573" s="7" t="str"/>
      <x:c r="I5573" s="7" t="str">
        <x:v>[{"id": "2", "num": 2500}, {"id": "114011", "num": 2}]</x:v>
      </x:c>
      <x:c r="J5573" s="6" t="str">
        <x:v>https://raw.githubusercontent.com/Mar-7th/StarRailRes/dbe8cdfcfb0bf657b9fe1cf92d5537f118ccb487/index_new/cn/character_skill_trees.json</x:v>
      </x:c>
    </x:row>
    <x:row r="5574" ht="38" customHeight="1">
      <x:c r="A5574" s="6" t="str">
        <x:v>11310202_1</x:v>
      </x:c>
      <x:c r="B5574" s="6" t="str">
        <x:v>11310</x:v>
      </x:c>
      <x:c r="C5574" s="6" t="str">
        <x:v>11310202</x:v>
      </x:c>
      <x:c r="D5574" s="6" t="str">
        <x:v>效果抵抗强化</x:v>
      </x:c>
      <x:c r="E5574" s="6" t="n">
        <x:v>1</x:v>
      </x:c>
      <x:c r="F5574" s="6" t="n">
        <x:v>2</x:v>
      </x:c>
      <x:c r="G5574" s="6" t="n">
        <x:v>0</x:v>
      </x:c>
      <x:c r="H5574" s="7" t="str"/>
      <x:c r="I5574" s="7" t="str">
        <x:v>[{"id": "2", "num": 5000}, {"id": "110181", "num": 3}, {"id": "114011", "num": 6}]</x:v>
      </x:c>
      <x:c r="J5574" s="6" t="str">
        <x:v>https://raw.githubusercontent.com/Mar-7th/StarRailRes/dbe8cdfcfb0bf657b9fe1cf92d5537f118ccb487/index_new/cn/character_skill_trees.json</x:v>
      </x:c>
    </x:row>
    <x:row r="5575" ht="38" customHeight="1">
      <x:c r="A5575" s="6" t="str">
        <x:v>11310203_1</x:v>
      </x:c>
      <x:c r="B5575" s="6" t="str">
        <x:v>11310</x:v>
      </x:c>
      <x:c r="C5575" s="6" t="str">
        <x:v>11310203</x:v>
      </x:c>
      <x:c r="D5575" s="6" t="str">
        <x:v>击破强化</x:v>
      </x:c>
      <x:c r="E5575" s="6" t="n">
        <x:v>1</x:v>
      </x:c>
      <x:c r="F5575" s="6" t="n">
        <x:v>3</x:v>
      </x:c>
      <x:c r="G5575" s="6" t="n">
        <x:v>0</x:v>
      </x:c>
      <x:c r="H5575" s="7" t="str"/>
      <x:c r="I5575" s="7" t="str">
        <x:v>[{"id": "2", "num": 10000}, {"id": "110182", "num": 3}, {"id": "114012", "num": 3}]</x:v>
      </x:c>
      <x:c r="J5575" s="6" t="str">
        <x:v>https://raw.githubusercontent.com/Mar-7th/StarRailRes/dbe8cdfcfb0bf657b9fe1cf92d5537f118ccb487/index_new/cn/character_skill_trees.json</x:v>
      </x:c>
    </x:row>
    <x:row r="5576" ht="38" customHeight="1">
      <x:c r="A5576" s="6" t="str">
        <x:v>11310204_1</x:v>
      </x:c>
      <x:c r="B5576" s="6" t="str">
        <x:v>11310</x:v>
      </x:c>
      <x:c r="C5576" s="6" t="str">
        <x:v>11310204</x:v>
      </x:c>
      <x:c r="D5576" s="6" t="str">
        <x:v>速度强化</x:v>
      </x:c>
      <x:c r="E5576" s="6" t="n">
        <x:v>1</x:v>
      </x:c>
      <x:c r="F5576" s="6" t="n">
        <x:v>3</x:v>
      </x:c>
      <x:c r="G5576" s="6" t="n">
        <x:v>0</x:v>
      </x:c>
      <x:c r="H5576" s="7" t="str"/>
      <x:c r="I5576" s="7" t="str">
        <x:v>[{"id": "2", "num": 10000}, {"id": "110182", "num": 3}, {"id": "114012", "num": 3}]</x:v>
      </x:c>
      <x:c r="J5576" s="6" t="str">
        <x:v>https://raw.githubusercontent.com/Mar-7th/StarRailRes/dbe8cdfcfb0bf657b9fe1cf92d5537f118ccb487/index_new/cn/character_skill_trees.json</x:v>
      </x:c>
    </x:row>
    <x:row r="5577" ht="38" customHeight="1">
      <x:c r="A5577" s="6" t="str">
        <x:v>11310205_1</x:v>
      </x:c>
      <x:c r="B5577" s="6" t="str">
        <x:v>11310</x:v>
      </x:c>
      <x:c r="C5577" s="6" t="str">
        <x:v>11310205</x:v>
      </x:c>
      <x:c r="D5577" s="6" t="str">
        <x:v>击破强化</x:v>
      </x:c>
      <x:c r="E5577" s="6" t="n">
        <x:v>1</x:v>
      </x:c>
      <x:c r="F5577" s="6" t="n">
        <x:v>4</x:v>
      </x:c>
      <x:c r="G5577" s="6" t="n">
        <x:v>0</x:v>
      </x:c>
      <x:c r="H5577" s="7" t="str"/>
      <x:c r="I5577" s="7" t="str">
        <x:v>[{"id": "2", "num": 20000}, {"id": "110182", "num": 5}, {"id": "114012", "num": 4}]</x:v>
      </x:c>
      <x:c r="J5577" s="6" t="str">
        <x:v>https://raw.githubusercontent.com/Mar-7th/StarRailRes/dbe8cdfcfb0bf657b9fe1cf92d5537f118ccb487/index_new/cn/character_skill_trees.json</x:v>
      </x:c>
    </x:row>
    <x:row r="5578" ht="38" customHeight="1">
      <x:c r="A5578" s="6" t="str">
        <x:v>11310206_1</x:v>
      </x:c>
      <x:c r="B5578" s="6" t="str">
        <x:v>11310</x:v>
      </x:c>
      <x:c r="C5578" s="6" t="str">
        <x:v>11310206</x:v>
      </x:c>
      <x:c r="D5578" s="6" t="str">
        <x:v>效果抵抗强化</x:v>
      </x:c>
      <x:c r="E5578" s="6" t="n">
        <x:v>1</x:v>
      </x:c>
      <x:c r="F5578" s="6" t="n">
        <x:v>5</x:v>
      </x:c>
      <x:c r="G5578" s="6" t="n">
        <x:v>0</x:v>
      </x:c>
      <x:c r="H5578" s="7" t="str"/>
      <x:c r="I5578" s="7" t="str">
        <x:v>[{"id": "2", "num": 45000}, {"id": "110183", "num": 3}, {"id": "114013", "num": 3}]</x:v>
      </x:c>
      <x:c r="J5578" s="6" t="str">
        <x:v>https://raw.githubusercontent.com/Mar-7th/StarRailRes/dbe8cdfcfb0bf657b9fe1cf92d5537f118ccb487/index_new/cn/character_skill_trees.json</x:v>
      </x:c>
    </x:row>
    <x:row r="5579" ht="38" customHeight="1">
      <x:c r="A5579" s="6" t="str">
        <x:v>11310207_1</x:v>
      </x:c>
      <x:c r="B5579" s="6" t="str">
        <x:v>11310</x:v>
      </x:c>
      <x:c r="C5579" s="6" t="str">
        <x:v>11310207</x:v>
      </x:c>
      <x:c r="D5579" s="6" t="str">
        <x:v>击破强化</x:v>
      </x:c>
      <x:c r="E5579" s="6" t="n">
        <x:v>1</x:v>
      </x:c>
      <x:c r="F5579" s="6" t="n">
        <x:v>5</x:v>
      </x:c>
      <x:c r="G5579" s="6" t="n">
        <x:v>0</x:v>
      </x:c>
      <x:c r="H5579" s="7" t="str"/>
      <x:c r="I5579" s="7" t="str">
        <x:v>[{"id": "2", "num": 45000}, {"id": "110183", "num": 3}, {"id": "114013", "num": 3}]</x:v>
      </x:c>
      <x:c r="J5579" s="6" t="str">
        <x:v>https://raw.githubusercontent.com/Mar-7th/StarRailRes/dbe8cdfcfb0bf657b9fe1cf92d5537f118ccb487/index_new/cn/character_skill_trees.json</x:v>
      </x:c>
    </x:row>
    <x:row r="5580" ht="38" customHeight="1">
      <x:c r="A5580" s="6" t="str">
        <x:v>11310208_1</x:v>
      </x:c>
      <x:c r="B5580" s="6" t="str">
        <x:v>11310</x:v>
      </x:c>
      <x:c r="C5580" s="6" t="str">
        <x:v>11310208</x:v>
      </x:c>
      <x:c r="D5580" s="6" t="str">
        <x:v>速度强化</x:v>
      </x:c>
      <x:c r="E5580" s="6" t="n">
        <x:v>1</x:v>
      </x:c>
      <x:c r="F5580" s="6" t="n">
        <x:v>6</x:v>
      </x:c>
      <x:c r="G5580" s="6" t="n">
        <x:v>0</x:v>
      </x:c>
      <x:c r="H5580" s="7" t="str"/>
      <x:c r="I5580" s="7" t="str">
        <x:v>[{"id": "2", "num": 160000}, {"id": "110183", "num": 8}, {"id": "114013", "num": 8}]</x:v>
      </x:c>
      <x:c r="J5580" s="6" t="str">
        <x:v>https://raw.githubusercontent.com/Mar-7th/StarRailRes/dbe8cdfcfb0bf657b9fe1cf92d5537f118ccb487/index_new/cn/character_skill_trees.json</x:v>
      </x:c>
    </x:row>
    <x:row r="5581" ht="38" customHeight="1">
      <x:c r="A5581" s="6" t="str">
        <x:v>11310209_1</x:v>
      </x:c>
      <x:c r="B5581" s="6" t="str">
        <x:v>11310</x:v>
      </x:c>
      <x:c r="C5581" s="6" t="str">
        <x:v>11310209</x:v>
      </x:c>
      <x:c r="D5581" s="6" t="str">
        <x:v>效果抵抗强化</x:v>
      </x:c>
      <x:c r="E5581" s="6" t="n">
        <x:v>1</x:v>
      </x:c>
      <x:c r="F5581" s="6" t="n">
        <x:v>0</x:v>
      </x:c>
      <x:c r="G5581" s="6" t="n">
        <x:v>75</x:v>
      </x:c>
      <x:c r="H5581" s="7" t="str"/>
      <x:c r="I5581" s="7" t="str">
        <x:v>[{"id": "2", "num": 160000}, {"id": "110183", "num": 8}, {"id": "114013", "num": 8}]</x:v>
      </x:c>
      <x:c r="J5581" s="6" t="str">
        <x:v>https://raw.githubusercontent.com/Mar-7th/StarRailRes/dbe8cdfcfb0bf657b9fe1cf92d5537f118ccb487/index_new/cn/character_skill_trees.json</x:v>
      </x:c>
    </x:row>
    <x:row r="5582" ht="38" customHeight="1">
      <x:c r="A5582" s="6" t="str">
        <x:v>11310210_1</x:v>
      </x:c>
      <x:c r="B5582" s="6" t="str">
        <x:v>11310</x:v>
      </x:c>
      <x:c r="C5582" s="6" t="str">
        <x:v>11310210</x:v>
      </x:c>
      <x:c r="D5582" s="6" t="str">
        <x:v>击破强化</x:v>
      </x:c>
      <x:c r="E5582" s="6" t="n">
        <x:v>1</x:v>
      </x:c>
      <x:c r="F5582" s="6" t="n">
        <x:v>0</x:v>
      </x:c>
      <x:c r="G5582" s="6" t="n">
        <x:v>80</x:v>
      </x:c>
      <x:c r="H5582" s="7" t="str"/>
      <x:c r="I5582" s="7" t="str">
        <x:v>[{"id": "2", "num": 160000}, {"id": "110183", "num": 8}, {"id": "114013", "num": 8}]</x:v>
      </x:c>
      <x:c r="J5582" s="6" t="str">
        <x:v>https://raw.githubusercontent.com/Mar-7th/StarRailRes/dbe8cdfcfb0bf657b9fe1cf92d5537f118ccb487/index_new/cn/character_skill_trees.json</x:v>
      </x:c>
    </x:row>
  </x:sheetData>
  <x:pageMargins left="0.7" right="0.7" top="0.75" bottom="0.75" header="0.3" footer="0.3"/>
  <x:tableParts count="1">
    <x:tablePart xmlns:r="http://schemas.openxmlformats.org/officeDocument/2006/relationships" r:id="R5ce378fc160a427d"/>
  </x:tableParts>
</x:worksheet>
</file>

<file path=xl/worksheets/sheet2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17" hidden="0" customWidth="1"/>
    <x:col min="7" max="7" width="24" hidden="0" customWidth="1"/>
    <x:col min="8" max="8" width="28" hidden="0" customWidth="1"/>
  </x:cols>
  <x:sheetData>
    <x:row r="1">
      <x:c r="A1" s="1" t="str">
        <x:v>行迹固定属性</x:v>
      </x:c>
      <x:c r="B1" s="1"/>
      <x:c r="C1" s="1"/>
      <x:c r="D1" s="1"/>
      <x:c r="E1" s="1"/>
      <x:c r="F1" s="1"/>
      <x:c r="G1" s="1"/>
      <x:c r="H1" s="1"/>
    </x:row>
    <x:row r="2">
      <x:c r="A2" s="2" t="str">
        <x:v>4.6 数据快照；筛选表头可查找名称与ID。来源列保存逐表网址。</x:v>
      </x:c>
      <x:c r="B2" s="2"/>
      <x:c r="C2" s="2"/>
      <x:c r="D2" s="2"/>
      <x:c r="E2" s="2"/>
      <x:c r="F2" s="2"/>
      <x:c r="G2" s="2"/>
      <x:c r="H2" s="2"/>
    </x:row>
    <x:row r="4" ht="28" customHeight="1">
      <x:c r="A4" s="5" t="str">
        <x:v>角色ID</x:v>
      </x:c>
      <x:c r="B4" s="5" t="str">
        <x:v>行迹ID</x:v>
      </x:c>
      <x:c r="C4" s="5" t="str">
        <x:v>属性键</x:v>
      </x:c>
      <x:c r="D4" s="5" t="str">
        <x:v>数值</x:v>
      </x:c>
      <x:c r="E4" s="5" t="str">
        <x:v>突破要求</x:v>
      </x:c>
      <x:c r="F4" s="5" t="str">
        <x:v>等级要求</x:v>
      </x:c>
      <x:c r="G4" s="5" t="str">
        <x:v>属性名称</x:v>
      </x:c>
      <x:c r="H4" s="5" t="str">
        <x:v>来源</x:v>
      </x:c>
    </x:row>
    <x:row r="5" ht="20" customHeight="1">
      <x:c r="A5" s="6" t="str">
        <x:v>1001</x:v>
      </x:c>
      <x:c r="B5" s="6" t="str">
        <x:v>1001201</x:v>
      </x:c>
      <x:c r="C5" s="6" t="str">
        <x:v>IceAddedRatio</x:v>
      </x:c>
      <x:c r="D5" s="6" t="n">
        <x:v>0.032</x:v>
      </x:c>
      <x:c r="E5" s="6" t="n">
        <x:v>0</x:v>
      </x:c>
      <x:c r="F5" s="6" t="n">
        <x:v>1</x:v>
      </x:c>
      <x:c r="G5" s="6" t="str">
        <x:v>冰属性伤害提高</x:v>
      </x:c>
      <x:c r="H5" s="6" t="str">
        <x:v>https://raw.githubusercontent.com/Mar-7th/StarRailRes/dbe8cdfcfb0bf657b9fe1cf92d5537f118ccb487/index_new/cn/character_skill_trees.json</x:v>
      </x:c>
    </x:row>
    <x:row r="6" ht="20" customHeight="1">
      <x:c r="A6" s="6" t="str">
        <x:v>1001</x:v>
      </x:c>
      <x:c r="B6" s="6" t="str">
        <x:v>1001202</x:v>
      </x:c>
      <x:c r="C6" s="6" t="str">
        <x:v>DefenceAddedRatio</x:v>
      </x:c>
      <x:c r="D6" s="6" t="n">
        <x:v>0.05</x:v>
      </x:c>
      <x:c r="E6" s="6" t="n">
        <x:v>2</x:v>
      </x:c>
      <x:c r="F6" s="6" t="n">
        <x:v>0</x:v>
      </x:c>
      <x:c r="G6" s="6" t="str">
        <x:v>防御力</x:v>
      </x:c>
      <x:c r="H6" s="6" t="str">
        <x:v>https://raw.githubusercontent.com/Mar-7th/StarRailRes/dbe8cdfcfb0bf657b9fe1cf92d5537f118ccb487/index_new/cn/character_skill_trees.json</x:v>
      </x:c>
    </x:row>
    <x:row r="7" ht="20" customHeight="1">
      <x:c r="A7" s="6" t="str">
        <x:v>1001</x:v>
      </x:c>
      <x:c r="B7" s="6" t="str">
        <x:v>1001203</x:v>
      </x:c>
      <x:c r="C7" s="6" t="str">
        <x:v>IceAddedRatio</x:v>
      </x:c>
      <x:c r="D7" s="6" t="n">
        <x:v>0.032</x:v>
      </x:c>
      <x:c r="E7" s="6" t="n">
        <x:v>3</x:v>
      </x:c>
      <x:c r="F7" s="6" t="n">
        <x:v>0</x:v>
      </x:c>
      <x:c r="G7" s="6" t="str">
        <x:v>冰属性伤害提高</x:v>
      </x:c>
      <x:c r="H7" s="6" t="str">
        <x:v>https://raw.githubusercontent.com/Mar-7th/StarRailRes/dbe8cdfcfb0bf657b9fe1cf92d5537f118ccb487/index_new/cn/character_skill_trees.json</x:v>
      </x:c>
    </x:row>
    <x:row r="8" ht="20" customHeight="1">
      <x:c r="A8" s="6" t="str">
        <x:v>1001</x:v>
      </x:c>
      <x:c r="B8" s="6" t="str">
        <x:v>1001204</x:v>
      </x:c>
      <x:c r="C8" s="6" t="str">
        <x:v>StatusResistanceBase</x:v>
      </x:c>
      <x:c r="D8" s="6" t="n">
        <x:v>0.04</x:v>
      </x:c>
      <x:c r="E8" s="6" t="n">
        <x:v>3</x:v>
      </x:c>
      <x:c r="F8" s="6" t="n">
        <x:v>0</x:v>
      </x:c>
      <x:c r="G8" s="6" t="str">
        <x:v>效果抵抗</x:v>
      </x:c>
      <x:c r="H8" s="6" t="str">
        <x:v>https://raw.githubusercontent.com/Mar-7th/StarRailRes/dbe8cdfcfb0bf657b9fe1cf92d5537f118ccb487/index_new/cn/character_skill_trees.json</x:v>
      </x:c>
    </x:row>
    <x:row r="9" ht="20" customHeight="1">
      <x:c r="A9" s="6" t="str">
        <x:v>1001</x:v>
      </x:c>
      <x:c r="B9" s="6" t="str">
        <x:v>1001205</x:v>
      </x:c>
      <x:c r="C9" s="6" t="str">
        <x:v>IceAddedRatio</x:v>
      </x:c>
      <x:c r="D9" s="6" t="n">
        <x:v>0.048</x:v>
      </x:c>
      <x:c r="E9" s="6" t="n">
        <x:v>4</x:v>
      </x:c>
      <x:c r="F9" s="6" t="n">
        <x:v>0</x:v>
      </x:c>
      <x:c r="G9" s="6" t="str">
        <x:v>冰属性伤害提高</x:v>
      </x:c>
      <x:c r="H9" s="6" t="str">
        <x:v>https://raw.githubusercontent.com/Mar-7th/StarRailRes/dbe8cdfcfb0bf657b9fe1cf92d5537f118ccb487/index_new/cn/character_skill_trees.json</x:v>
      </x:c>
    </x:row>
    <x:row r="10" ht="20" customHeight="1">
      <x:c r="A10" s="6" t="str">
        <x:v>1001</x:v>
      </x:c>
      <x:c r="B10" s="6" t="str">
        <x:v>1001206</x:v>
      </x:c>
      <x:c r="C10" s="6" t="str">
        <x:v>StatusResistanceBase</x:v>
      </x:c>
      <x:c r="D10" s="6" t="n">
        <x:v>0.06</x:v>
      </x:c>
      <x:c r="E10" s="6" t="n">
        <x:v>5</x:v>
      </x:c>
      <x:c r="F10" s="6" t="n">
        <x:v>0</x:v>
      </x:c>
      <x:c r="G10" s="6" t="str">
        <x:v>效果抵抗</x:v>
      </x:c>
      <x:c r="H10" s="6" t="str">
        <x:v>https://raw.githubusercontent.com/Mar-7th/StarRailRes/dbe8cdfcfb0bf657b9fe1cf92d5537f118ccb487/index_new/cn/character_skill_trees.json</x:v>
      </x:c>
    </x:row>
    <x:row r="11" ht="20" customHeight="1">
      <x:c r="A11" s="6" t="str">
        <x:v>1001</x:v>
      </x:c>
      <x:c r="B11" s="6" t="str">
        <x:v>1001207</x:v>
      </x:c>
      <x:c r="C11" s="6" t="str">
        <x:v>DefenceAddedRatio</x:v>
      </x:c>
      <x:c r="D11" s="6" t="n">
        <x:v>0.075</x:v>
      </x:c>
      <x:c r="E11" s="6" t="n">
        <x:v>5</x:v>
      </x:c>
      <x:c r="F11" s="6" t="n">
        <x:v>0</x:v>
      </x:c>
      <x:c r="G11" s="6" t="str">
        <x:v>防御力</x:v>
      </x:c>
      <x:c r="H11" s="6" t="str">
        <x:v>https://raw.githubusercontent.com/Mar-7th/StarRailRes/dbe8cdfcfb0bf657b9fe1cf92d5537f118ccb487/index_new/cn/character_skill_trees.json</x:v>
      </x:c>
    </x:row>
    <x:row r="12" ht="20" customHeight="1">
      <x:c r="A12" s="6" t="str">
        <x:v>1001</x:v>
      </x:c>
      <x:c r="B12" s="6" t="str">
        <x:v>1001208</x:v>
      </x:c>
      <x:c r="C12" s="6" t="str">
        <x:v>IceAddedRatio</x:v>
      </x:c>
      <x:c r="D12" s="6" t="n">
        <x:v>0.048</x:v>
      </x:c>
      <x:c r="E12" s="6" t="n">
        <x:v>6</x:v>
      </x:c>
      <x:c r="F12" s="6" t="n">
        <x:v>0</x:v>
      </x:c>
      <x:c r="G12" s="6" t="str">
        <x:v>冰属性伤害提高</x:v>
      </x:c>
      <x:c r="H12" s="6" t="str">
        <x:v>https://raw.githubusercontent.com/Mar-7th/StarRailRes/dbe8cdfcfb0bf657b9fe1cf92d5537f118ccb487/index_new/cn/character_skill_trees.json</x:v>
      </x:c>
    </x:row>
    <x:row r="13" ht="20" customHeight="1">
      <x:c r="A13" s="6" t="str">
        <x:v>1001</x:v>
      </x:c>
      <x:c r="B13" s="6" t="str">
        <x:v>1001209</x:v>
      </x:c>
      <x:c r="C13" s="6" t="str">
        <x:v>IceAddedRatio</x:v>
      </x:c>
      <x:c r="D13" s="6" t="n">
        <x:v>0.064</x:v>
      </x:c>
      <x:c r="E13" s="6" t="n">
        <x:v>0</x:v>
      </x:c>
      <x:c r="F13" s="6" t="n">
        <x:v>75</x:v>
      </x:c>
      <x:c r="G13" s="6" t="str">
        <x:v>冰属性伤害提高</x:v>
      </x:c>
      <x:c r="H13" s="6" t="str">
        <x:v>https://raw.githubusercontent.com/Mar-7th/StarRailRes/dbe8cdfcfb0bf657b9fe1cf92d5537f118ccb487/index_new/cn/character_skill_trees.json</x:v>
      </x:c>
    </x:row>
    <x:row r="14" ht="20" customHeight="1">
      <x:c r="A14" s="6" t="str">
        <x:v>1001</x:v>
      </x:c>
      <x:c r="B14" s="6" t="str">
        <x:v>1001210</x:v>
      </x:c>
      <x:c r="C14" s="6" t="str">
        <x:v>DefenceAddedRatio</x:v>
      </x:c>
      <x:c r="D14" s="6" t="n">
        <x:v>0.1</x:v>
      </x:c>
      <x:c r="E14" s="6" t="n">
        <x:v>0</x:v>
      </x:c>
      <x:c r="F14" s="6" t="n">
        <x:v>80</x:v>
      </x:c>
      <x:c r="G14" s="6" t="str">
        <x:v>防御力</x:v>
      </x:c>
      <x:c r="H14" s="6" t="str">
        <x:v>https://raw.githubusercontent.com/Mar-7th/StarRailRes/dbe8cdfcfb0bf657b9fe1cf92d5537f118ccb487/index_new/cn/character_skill_trees.json</x:v>
      </x:c>
    </x:row>
    <x:row r="15" ht="20" customHeight="1">
      <x:c r="A15" s="6" t="str">
        <x:v>1002</x:v>
      </x:c>
      <x:c r="B15" s="6" t="str">
        <x:v>1002201</x:v>
      </x:c>
      <x:c r="C15" s="6" t="str">
        <x:v>WindAddedRatio</x:v>
      </x:c>
      <x:c r="D15" s="6" t="n">
        <x:v>0.032</x:v>
      </x:c>
      <x:c r="E15" s="6" t="n">
        <x:v>0</x:v>
      </x:c>
      <x:c r="F15" s="6" t="n">
        <x:v>1</x:v>
      </x:c>
      <x:c r="G15" s="6" t="str">
        <x:v>风属性伤害提高</x:v>
      </x:c>
      <x:c r="H15" s="6" t="str">
        <x:v>https://raw.githubusercontent.com/Mar-7th/StarRailRes/dbe8cdfcfb0bf657b9fe1cf92d5537f118ccb487/index_new/cn/character_skill_trees.json</x:v>
      </x:c>
    </x:row>
    <x:row r="16" ht="20" customHeight="1">
      <x:c r="A16" s="6" t="str">
        <x:v>1002</x:v>
      </x:c>
      <x:c r="B16" s="6" t="str">
        <x:v>1002202</x:v>
      </x:c>
      <x:c r="C16" s="6" t="str">
        <x:v>AttackAddedRatio</x:v>
      </x:c>
      <x:c r="D16" s="6" t="n">
        <x:v>0.04</x:v>
      </x:c>
      <x:c r="E16" s="6" t="n">
        <x:v>2</x:v>
      </x:c>
      <x:c r="F16" s="6" t="n">
        <x:v>0</x:v>
      </x:c>
      <x:c r="G16" s="6" t="str">
        <x:v>攻击力</x:v>
      </x:c>
      <x:c r="H16" s="6" t="str">
        <x:v>https://raw.githubusercontent.com/Mar-7th/StarRailRes/dbe8cdfcfb0bf657b9fe1cf92d5537f118ccb487/index_new/cn/character_skill_trees.json</x:v>
      </x:c>
    </x:row>
    <x:row r="17" ht="20" customHeight="1">
      <x:c r="A17" s="6" t="str">
        <x:v>1002</x:v>
      </x:c>
      <x:c r="B17" s="6" t="str">
        <x:v>1002203</x:v>
      </x:c>
      <x:c r="C17" s="6" t="str">
        <x:v>WindAddedRatio</x:v>
      </x:c>
      <x:c r="D17" s="6" t="n">
        <x:v>0.032</x:v>
      </x:c>
      <x:c r="E17" s="6" t="n">
        <x:v>3</x:v>
      </x:c>
      <x:c r="F17" s="6" t="n">
        <x:v>0</x:v>
      </x:c>
      <x:c r="G17" s="6" t="str">
        <x:v>风属性伤害提高</x:v>
      </x:c>
      <x:c r="H17" s="6" t="str">
        <x:v>https://raw.githubusercontent.com/Mar-7th/StarRailRes/dbe8cdfcfb0bf657b9fe1cf92d5537f118ccb487/index_new/cn/character_skill_trees.json</x:v>
      </x:c>
    </x:row>
    <x:row r="18" ht="20" customHeight="1">
      <x:c r="A18" s="6" t="str">
        <x:v>1002</x:v>
      </x:c>
      <x:c r="B18" s="6" t="str">
        <x:v>1002204</x:v>
      </x:c>
      <x:c r="C18" s="6" t="str">
        <x:v>DefenceAddedRatio</x:v>
      </x:c>
      <x:c r="D18" s="6" t="n">
        <x:v>0.05</x:v>
      </x:c>
      <x:c r="E18" s="6" t="n">
        <x:v>3</x:v>
      </x:c>
      <x:c r="F18" s="6" t="n">
        <x:v>0</x:v>
      </x:c>
      <x:c r="G18" s="6" t="str">
        <x:v>防御力</x:v>
      </x:c>
      <x:c r="H18" s="6" t="str">
        <x:v>https://raw.githubusercontent.com/Mar-7th/StarRailRes/dbe8cdfcfb0bf657b9fe1cf92d5537f118ccb487/index_new/cn/character_skill_trees.json</x:v>
      </x:c>
    </x:row>
    <x:row r="19" ht="20" customHeight="1">
      <x:c r="A19" s="6" t="str">
        <x:v>1002</x:v>
      </x:c>
      <x:c r="B19" s="6" t="str">
        <x:v>1002205</x:v>
      </x:c>
      <x:c r="C19" s="6" t="str">
        <x:v>WindAddedRatio</x:v>
      </x:c>
      <x:c r="D19" s="6" t="n">
        <x:v>0.048</x:v>
      </x:c>
      <x:c r="E19" s="6" t="n">
        <x:v>4</x:v>
      </x:c>
      <x:c r="F19" s="6" t="n">
        <x:v>0</x:v>
      </x:c>
      <x:c r="G19" s="6" t="str">
        <x:v>风属性伤害提高</x:v>
      </x:c>
      <x:c r="H19" s="6" t="str">
        <x:v>https://raw.githubusercontent.com/Mar-7th/StarRailRes/dbe8cdfcfb0bf657b9fe1cf92d5537f118ccb487/index_new/cn/character_skill_trees.json</x:v>
      </x:c>
    </x:row>
    <x:row r="20" ht="20" customHeight="1">
      <x:c r="A20" s="6" t="str">
        <x:v>1002</x:v>
      </x:c>
      <x:c r="B20" s="6" t="str">
        <x:v>1002206</x:v>
      </x:c>
      <x:c r="C20" s="6" t="str">
        <x:v>AttackAddedRatio</x:v>
      </x:c>
      <x:c r="D20" s="6" t="n">
        <x:v>0.06</x:v>
      </x:c>
      <x:c r="E20" s="6" t="n">
        <x:v>5</x:v>
      </x:c>
      <x:c r="F20" s="6" t="n">
        <x:v>0</x:v>
      </x:c>
      <x:c r="G20" s="6" t="str">
        <x:v>攻击力</x:v>
      </x:c>
      <x:c r="H20" s="6" t="str">
        <x:v>https://raw.githubusercontent.com/Mar-7th/StarRailRes/dbe8cdfcfb0bf657b9fe1cf92d5537f118ccb487/index_new/cn/character_skill_trees.json</x:v>
      </x:c>
    </x:row>
    <x:row r="21" ht="20" customHeight="1">
      <x:c r="A21" s="6" t="str">
        <x:v>1002</x:v>
      </x:c>
      <x:c r="B21" s="6" t="str">
        <x:v>1002207</x:v>
      </x:c>
      <x:c r="C21" s="6" t="str">
        <x:v>WindAddedRatio</x:v>
      </x:c>
      <x:c r="D21" s="6" t="n">
        <x:v>0.048</x:v>
      </x:c>
      <x:c r="E21" s="6" t="n">
        <x:v>5</x:v>
      </x:c>
      <x:c r="F21" s="6" t="n">
        <x:v>0</x:v>
      </x:c>
      <x:c r="G21" s="6" t="str">
        <x:v>风属性伤害提高</x:v>
      </x:c>
      <x:c r="H21" s="6" t="str">
        <x:v>https://raw.githubusercontent.com/Mar-7th/StarRailRes/dbe8cdfcfb0bf657b9fe1cf92d5537f118ccb487/index_new/cn/character_skill_trees.json</x:v>
      </x:c>
    </x:row>
    <x:row r="22" ht="20" customHeight="1">
      <x:c r="A22" s="6" t="str">
        <x:v>1002</x:v>
      </x:c>
      <x:c r="B22" s="6" t="str">
        <x:v>1002208</x:v>
      </x:c>
      <x:c r="C22" s="6" t="str">
        <x:v>DefenceAddedRatio</x:v>
      </x:c>
      <x:c r="D22" s="6" t="n">
        <x:v>0.075</x:v>
      </x:c>
      <x:c r="E22" s="6" t="n">
        <x:v>6</x:v>
      </x:c>
      <x:c r="F22" s="6" t="n">
        <x:v>0</x:v>
      </x:c>
      <x:c r="G22" s="6" t="str">
        <x:v>防御力</x:v>
      </x:c>
      <x:c r="H22" s="6" t="str">
        <x:v>https://raw.githubusercontent.com/Mar-7th/StarRailRes/dbe8cdfcfb0bf657b9fe1cf92d5537f118ccb487/index_new/cn/character_skill_trees.json</x:v>
      </x:c>
    </x:row>
    <x:row r="23" ht="20" customHeight="1">
      <x:c r="A23" s="6" t="str">
        <x:v>1002</x:v>
      </x:c>
      <x:c r="B23" s="6" t="str">
        <x:v>1002209</x:v>
      </x:c>
      <x:c r="C23" s="6" t="str">
        <x:v>AttackAddedRatio</x:v>
      </x:c>
      <x:c r="D23" s="6" t="n">
        <x:v>0.08</x:v>
      </x:c>
      <x:c r="E23" s="6" t="n">
        <x:v>0</x:v>
      </x:c>
      <x:c r="F23" s="6" t="n">
        <x:v>75</x:v>
      </x:c>
      <x:c r="G23" s="6" t="str">
        <x:v>攻击力</x:v>
      </x:c>
      <x:c r="H23" s="6" t="str">
        <x:v>https://raw.githubusercontent.com/Mar-7th/StarRailRes/dbe8cdfcfb0bf657b9fe1cf92d5537f118ccb487/index_new/cn/character_skill_trees.json</x:v>
      </x:c>
    </x:row>
    <x:row r="24" ht="20" customHeight="1">
      <x:c r="A24" s="6" t="str">
        <x:v>1002</x:v>
      </x:c>
      <x:c r="B24" s="6" t="str">
        <x:v>1002210</x:v>
      </x:c>
      <x:c r="C24" s="6" t="str">
        <x:v>WindAddedRatio</x:v>
      </x:c>
      <x:c r="D24" s="6" t="n">
        <x:v>0.064</x:v>
      </x:c>
      <x:c r="E24" s="6" t="n">
        <x:v>0</x:v>
      </x:c>
      <x:c r="F24" s="6" t="n">
        <x:v>80</x:v>
      </x:c>
      <x:c r="G24" s="6" t="str">
        <x:v>风属性伤害提高</x:v>
      </x:c>
      <x:c r="H24" s="6" t="str">
        <x:v>https://raw.githubusercontent.com/Mar-7th/StarRailRes/dbe8cdfcfb0bf657b9fe1cf92d5537f118ccb487/index_new/cn/character_skill_trees.json</x:v>
      </x:c>
    </x:row>
    <x:row r="25" ht="20" customHeight="1">
      <x:c r="A25" s="6" t="str">
        <x:v>1003</x:v>
      </x:c>
      <x:c r="B25" s="6" t="str">
        <x:v>1003201</x:v>
      </x:c>
      <x:c r="C25" s="6" t="str">
        <x:v>FireAddedRatio</x:v>
      </x:c>
      <x:c r="D25" s="6" t="n">
        <x:v>0.032</x:v>
      </x:c>
      <x:c r="E25" s="6" t="n">
        <x:v>0</x:v>
      </x:c>
      <x:c r="F25" s="6" t="n">
        <x:v>1</x:v>
      </x:c>
      <x:c r="G25" s="6" t="str">
        <x:v>火属性伤害提高</x:v>
      </x:c>
      <x:c r="H25" s="6" t="str">
        <x:v>https://raw.githubusercontent.com/Mar-7th/StarRailRes/dbe8cdfcfb0bf657b9fe1cf92d5537f118ccb487/index_new/cn/character_skill_trees.json</x:v>
      </x:c>
    </x:row>
    <x:row r="26" ht="20" customHeight="1">
      <x:c r="A26" s="6" t="str">
        <x:v>1003</x:v>
      </x:c>
      <x:c r="B26" s="6" t="str">
        <x:v>1003202</x:v>
      </x:c>
      <x:c r="C26" s="6" t="str">
        <x:v>AttackAddedRatio</x:v>
      </x:c>
      <x:c r="D26" s="6" t="n">
        <x:v>0.04</x:v>
      </x:c>
      <x:c r="E26" s="6" t="n">
        <x:v>2</x:v>
      </x:c>
      <x:c r="F26" s="6" t="n">
        <x:v>0</x:v>
      </x:c>
      <x:c r="G26" s="6" t="str">
        <x:v>攻击力</x:v>
      </x:c>
      <x:c r="H26" s="6" t="str">
        <x:v>https://raw.githubusercontent.com/Mar-7th/StarRailRes/dbe8cdfcfb0bf657b9fe1cf92d5537f118ccb487/index_new/cn/character_skill_trees.json</x:v>
      </x:c>
    </x:row>
    <x:row r="27" ht="20" customHeight="1">
      <x:c r="A27" s="6" t="str">
        <x:v>1003</x:v>
      </x:c>
      <x:c r="B27" s="6" t="str">
        <x:v>1003203</x:v>
      </x:c>
      <x:c r="C27" s="6" t="str">
        <x:v>FireAddedRatio</x:v>
      </x:c>
      <x:c r="D27" s="6" t="n">
        <x:v>0.032</x:v>
      </x:c>
      <x:c r="E27" s="6" t="n">
        <x:v>3</x:v>
      </x:c>
      <x:c r="F27" s="6" t="n">
        <x:v>0</x:v>
      </x:c>
      <x:c r="G27" s="6" t="str">
        <x:v>火属性伤害提高</x:v>
      </x:c>
      <x:c r="H27" s="6" t="str">
        <x:v>https://raw.githubusercontent.com/Mar-7th/StarRailRes/dbe8cdfcfb0bf657b9fe1cf92d5537f118ccb487/index_new/cn/character_skill_trees.json</x:v>
      </x:c>
    </x:row>
    <x:row r="28" ht="20" customHeight="1">
      <x:c r="A28" s="6" t="str">
        <x:v>1003</x:v>
      </x:c>
      <x:c r="B28" s="6" t="str">
        <x:v>1003204</x:v>
      </x:c>
      <x:c r="C28" s="6" t="str">
        <x:v>StatusResistanceBase</x:v>
      </x:c>
      <x:c r="D28" s="6" t="n">
        <x:v>0.04</x:v>
      </x:c>
      <x:c r="E28" s="6" t="n">
        <x:v>3</x:v>
      </x:c>
      <x:c r="F28" s="6" t="n">
        <x:v>0</x:v>
      </x:c>
      <x:c r="G28" s="6" t="str">
        <x:v>效果抵抗</x:v>
      </x:c>
      <x:c r="H28" s="6" t="str">
        <x:v>https://raw.githubusercontent.com/Mar-7th/StarRailRes/dbe8cdfcfb0bf657b9fe1cf92d5537f118ccb487/index_new/cn/character_skill_trees.json</x:v>
      </x:c>
    </x:row>
    <x:row r="29" ht="20" customHeight="1">
      <x:c r="A29" s="6" t="str">
        <x:v>1003</x:v>
      </x:c>
      <x:c r="B29" s="6" t="str">
        <x:v>1003205</x:v>
      </x:c>
      <x:c r="C29" s="6" t="str">
        <x:v>FireAddedRatio</x:v>
      </x:c>
      <x:c r="D29" s="6" t="n">
        <x:v>0.048</x:v>
      </x:c>
      <x:c r="E29" s="6" t="n">
        <x:v>4</x:v>
      </x:c>
      <x:c r="F29" s="6" t="n">
        <x:v>0</x:v>
      </x:c>
      <x:c r="G29" s="6" t="str">
        <x:v>火属性伤害提高</x:v>
      </x:c>
      <x:c r="H29" s="6" t="str">
        <x:v>https://raw.githubusercontent.com/Mar-7th/StarRailRes/dbe8cdfcfb0bf657b9fe1cf92d5537f118ccb487/index_new/cn/character_skill_trees.json</x:v>
      </x:c>
    </x:row>
    <x:row r="30" ht="20" customHeight="1">
      <x:c r="A30" s="6" t="str">
        <x:v>1003</x:v>
      </x:c>
      <x:c r="B30" s="6" t="str">
        <x:v>1003206</x:v>
      </x:c>
      <x:c r="C30" s="6" t="str">
        <x:v>AttackAddedRatio</x:v>
      </x:c>
      <x:c r="D30" s="6" t="n">
        <x:v>0.06</x:v>
      </x:c>
      <x:c r="E30" s="6" t="n">
        <x:v>5</x:v>
      </x:c>
      <x:c r="F30" s="6" t="n">
        <x:v>0</x:v>
      </x:c>
      <x:c r="G30" s="6" t="str">
        <x:v>攻击力</x:v>
      </x:c>
      <x:c r="H30" s="6" t="str">
        <x:v>https://raw.githubusercontent.com/Mar-7th/StarRailRes/dbe8cdfcfb0bf657b9fe1cf92d5537f118ccb487/index_new/cn/character_skill_trees.json</x:v>
      </x:c>
    </x:row>
    <x:row r="31" ht="20" customHeight="1">
      <x:c r="A31" s="6" t="str">
        <x:v>1003</x:v>
      </x:c>
      <x:c r="B31" s="6" t="str">
        <x:v>1003207</x:v>
      </x:c>
      <x:c r="C31" s="6" t="str">
        <x:v>FireAddedRatio</x:v>
      </x:c>
      <x:c r="D31" s="6" t="n">
        <x:v>0.048</x:v>
      </x:c>
      <x:c r="E31" s="6" t="n">
        <x:v>5</x:v>
      </x:c>
      <x:c r="F31" s="6" t="n">
        <x:v>0</x:v>
      </x:c>
      <x:c r="G31" s="6" t="str">
        <x:v>火属性伤害提高</x:v>
      </x:c>
      <x:c r="H31" s="6" t="str">
        <x:v>https://raw.githubusercontent.com/Mar-7th/StarRailRes/dbe8cdfcfb0bf657b9fe1cf92d5537f118ccb487/index_new/cn/character_skill_trees.json</x:v>
      </x:c>
    </x:row>
    <x:row r="32" ht="20" customHeight="1">
      <x:c r="A32" s="6" t="str">
        <x:v>1003</x:v>
      </x:c>
      <x:c r="B32" s="6" t="str">
        <x:v>1003208</x:v>
      </x:c>
      <x:c r="C32" s="6" t="str">
        <x:v>StatusResistanceBase</x:v>
      </x:c>
      <x:c r="D32" s="6" t="n">
        <x:v>0.06</x:v>
      </x:c>
      <x:c r="E32" s="6" t="n">
        <x:v>6</x:v>
      </x:c>
      <x:c r="F32" s="6" t="n">
        <x:v>0</x:v>
      </x:c>
      <x:c r="G32" s="6" t="str">
        <x:v>效果抵抗</x:v>
      </x:c>
      <x:c r="H32" s="6" t="str">
        <x:v>https://raw.githubusercontent.com/Mar-7th/StarRailRes/dbe8cdfcfb0bf657b9fe1cf92d5537f118ccb487/index_new/cn/character_skill_trees.json</x:v>
      </x:c>
    </x:row>
    <x:row r="33" ht="20" customHeight="1">
      <x:c r="A33" s="6" t="str">
        <x:v>1003</x:v>
      </x:c>
      <x:c r="B33" s="6" t="str">
        <x:v>1003209</x:v>
      </x:c>
      <x:c r="C33" s="6" t="str">
        <x:v>AttackAddedRatio</x:v>
      </x:c>
      <x:c r="D33" s="6" t="n">
        <x:v>0.08</x:v>
      </x:c>
      <x:c r="E33" s="6" t="n">
        <x:v>0</x:v>
      </x:c>
      <x:c r="F33" s="6" t="n">
        <x:v>75</x:v>
      </x:c>
      <x:c r="G33" s="6" t="str">
        <x:v>攻击力</x:v>
      </x:c>
      <x:c r="H33" s="6" t="str">
        <x:v>https://raw.githubusercontent.com/Mar-7th/StarRailRes/dbe8cdfcfb0bf657b9fe1cf92d5537f118ccb487/index_new/cn/character_skill_trees.json</x:v>
      </x:c>
    </x:row>
    <x:row r="34" ht="20" customHeight="1">
      <x:c r="A34" s="6" t="str">
        <x:v>1003</x:v>
      </x:c>
      <x:c r="B34" s="6" t="str">
        <x:v>1003210</x:v>
      </x:c>
      <x:c r="C34" s="6" t="str">
        <x:v>FireAddedRatio</x:v>
      </x:c>
      <x:c r="D34" s="6" t="n">
        <x:v>0.064</x:v>
      </x:c>
      <x:c r="E34" s="6" t="n">
        <x:v>0</x:v>
      </x:c>
      <x:c r="F34" s="6" t="n">
        <x:v>80</x:v>
      </x:c>
      <x:c r="G34" s="6" t="str">
        <x:v>火属性伤害提高</x:v>
      </x:c>
      <x:c r="H34" s="6" t="str">
        <x:v>https://raw.githubusercontent.com/Mar-7th/StarRailRes/dbe8cdfcfb0bf657b9fe1cf92d5537f118ccb487/index_new/cn/character_skill_trees.json</x:v>
      </x:c>
    </x:row>
    <x:row r="35" ht="20" customHeight="1">
      <x:c r="A35" s="6" t="str">
        <x:v>1004</x:v>
      </x:c>
      <x:c r="B35" s="6" t="str">
        <x:v>1004201</x:v>
      </x:c>
      <x:c r="C35" s="6" t="str">
        <x:v>AttackAddedRatio</x:v>
      </x:c>
      <x:c r="D35" s="6" t="n">
        <x:v>0.04</x:v>
      </x:c>
      <x:c r="E35" s="6" t="n">
        <x:v>0</x:v>
      </x:c>
      <x:c r="F35" s="6" t="n">
        <x:v>1</x:v>
      </x:c>
      <x:c r="G35" s="6" t="str">
        <x:v>攻击力</x:v>
      </x:c>
      <x:c r="H35" s="6" t="str">
        <x:v>https://raw.githubusercontent.com/Mar-7th/StarRailRes/dbe8cdfcfb0bf657b9fe1cf92d5537f118ccb487/index_new/cn/character_skill_trees.json</x:v>
      </x:c>
    </x:row>
    <x:row r="36" ht="20" customHeight="1">
      <x:c r="A36" s="6" t="str">
        <x:v>1004</x:v>
      </x:c>
      <x:c r="B36" s="6" t="str">
        <x:v>1004202</x:v>
      </x:c>
      <x:c r="C36" s="6" t="str">
        <x:v>ImaginaryAddedRatio</x:v>
      </x:c>
      <x:c r="D36" s="6" t="n">
        <x:v>0.032</x:v>
      </x:c>
      <x:c r="E36" s="6" t="n">
        <x:v>2</x:v>
      </x:c>
      <x:c r="F36" s="6" t="n">
        <x:v>0</x:v>
      </x:c>
      <x:c r="G36" s="6" t="str">
        <x:v>虚数属性伤害提高</x:v>
      </x:c>
      <x:c r="H36" s="6" t="str">
        <x:v>https://raw.githubusercontent.com/Mar-7th/StarRailRes/dbe8cdfcfb0bf657b9fe1cf92d5537f118ccb487/index_new/cn/character_skill_trees.json</x:v>
      </x:c>
    </x:row>
    <x:row r="37" ht="20" customHeight="1">
      <x:c r="A37" s="6" t="str">
        <x:v>1004</x:v>
      </x:c>
      <x:c r="B37" s="6" t="str">
        <x:v>1004203</x:v>
      </x:c>
      <x:c r="C37" s="6" t="str">
        <x:v>AttackAddedRatio</x:v>
      </x:c>
      <x:c r="D37" s="6" t="n">
        <x:v>0.04</x:v>
      </x:c>
      <x:c r="E37" s="6" t="n">
        <x:v>3</x:v>
      </x:c>
      <x:c r="F37" s="6" t="n">
        <x:v>0</x:v>
      </x:c>
      <x:c r="G37" s="6" t="str">
        <x:v>攻击力</x:v>
      </x:c>
      <x:c r="H37" s="6" t="str">
        <x:v>https://raw.githubusercontent.com/Mar-7th/StarRailRes/dbe8cdfcfb0bf657b9fe1cf92d5537f118ccb487/index_new/cn/character_skill_trees.json</x:v>
      </x:c>
    </x:row>
    <x:row r="38" ht="20" customHeight="1">
      <x:c r="A38" s="6" t="str">
        <x:v>1004</x:v>
      </x:c>
      <x:c r="B38" s="6" t="str">
        <x:v>1004204</x:v>
      </x:c>
      <x:c r="C38" s="6" t="str">
        <x:v>StatusResistanceBase</x:v>
      </x:c>
      <x:c r="D38" s="6" t="n">
        <x:v>0.04</x:v>
      </x:c>
      <x:c r="E38" s="6" t="n">
        <x:v>3</x:v>
      </x:c>
      <x:c r="F38" s="6" t="n">
        <x:v>0</x:v>
      </x:c>
      <x:c r="G38" s="6" t="str">
        <x:v>效果抵抗</x:v>
      </x:c>
      <x:c r="H38" s="6" t="str">
        <x:v>https://raw.githubusercontent.com/Mar-7th/StarRailRes/dbe8cdfcfb0bf657b9fe1cf92d5537f118ccb487/index_new/cn/character_skill_trees.json</x:v>
      </x:c>
    </x:row>
    <x:row r="39" ht="20" customHeight="1">
      <x:c r="A39" s="6" t="str">
        <x:v>1004</x:v>
      </x:c>
      <x:c r="B39" s="6" t="str">
        <x:v>1004205</x:v>
      </x:c>
      <x:c r="C39" s="6" t="str">
        <x:v>AttackAddedRatio</x:v>
      </x:c>
      <x:c r="D39" s="6" t="n">
        <x:v>0.06</x:v>
      </x:c>
      <x:c r="E39" s="6" t="n">
        <x:v>4</x:v>
      </x:c>
      <x:c r="F39" s="6" t="n">
        <x:v>0</x:v>
      </x:c>
      <x:c r="G39" s="6" t="str">
        <x:v>攻击力</x:v>
      </x:c>
      <x:c r="H39" s="6" t="str">
        <x:v>https://raw.githubusercontent.com/Mar-7th/StarRailRes/dbe8cdfcfb0bf657b9fe1cf92d5537f118ccb487/index_new/cn/character_skill_trees.json</x:v>
      </x:c>
    </x:row>
    <x:row r="40" ht="20" customHeight="1">
      <x:c r="A40" s="6" t="str">
        <x:v>1004</x:v>
      </x:c>
      <x:c r="B40" s="6" t="str">
        <x:v>1004206</x:v>
      </x:c>
      <x:c r="C40" s="6" t="str">
        <x:v>ImaginaryAddedRatio</x:v>
      </x:c>
      <x:c r="D40" s="6" t="n">
        <x:v>0.048</x:v>
      </x:c>
      <x:c r="E40" s="6" t="n">
        <x:v>5</x:v>
      </x:c>
      <x:c r="F40" s="6" t="n">
        <x:v>0</x:v>
      </x:c>
      <x:c r="G40" s="6" t="str">
        <x:v>虚数属性伤害提高</x:v>
      </x:c>
      <x:c r="H40" s="6" t="str">
        <x:v>https://raw.githubusercontent.com/Mar-7th/StarRailRes/dbe8cdfcfb0bf657b9fe1cf92d5537f118ccb487/index_new/cn/character_skill_trees.json</x:v>
      </x:c>
    </x:row>
    <x:row r="41" ht="20" customHeight="1">
      <x:c r="A41" s="6" t="str">
        <x:v>1004</x:v>
      </x:c>
      <x:c r="B41" s="6" t="str">
        <x:v>1004207</x:v>
      </x:c>
      <x:c r="C41" s="6" t="str">
        <x:v>AttackAddedRatio</x:v>
      </x:c>
      <x:c r="D41" s="6" t="n">
        <x:v>0.06</x:v>
      </x:c>
      <x:c r="E41" s="6" t="n">
        <x:v>5</x:v>
      </x:c>
      <x:c r="F41" s="6" t="n">
        <x:v>0</x:v>
      </x:c>
      <x:c r="G41" s="6" t="str">
        <x:v>攻击力</x:v>
      </x:c>
      <x:c r="H41" s="6" t="str">
        <x:v>https://raw.githubusercontent.com/Mar-7th/StarRailRes/dbe8cdfcfb0bf657b9fe1cf92d5537f118ccb487/index_new/cn/character_skill_trees.json</x:v>
      </x:c>
    </x:row>
    <x:row r="42" ht="20" customHeight="1">
      <x:c r="A42" s="6" t="str">
        <x:v>1004</x:v>
      </x:c>
      <x:c r="B42" s="6" t="str">
        <x:v>1004208</x:v>
      </x:c>
      <x:c r="C42" s="6" t="str">
        <x:v>StatusResistanceBase</x:v>
      </x:c>
      <x:c r="D42" s="6" t="n">
        <x:v>0.06</x:v>
      </x:c>
      <x:c r="E42" s="6" t="n">
        <x:v>6</x:v>
      </x:c>
      <x:c r="F42" s="6" t="n">
        <x:v>0</x:v>
      </x:c>
      <x:c r="G42" s="6" t="str">
        <x:v>效果抵抗</x:v>
      </x:c>
      <x:c r="H42" s="6" t="str">
        <x:v>https://raw.githubusercontent.com/Mar-7th/StarRailRes/dbe8cdfcfb0bf657b9fe1cf92d5537f118ccb487/index_new/cn/character_skill_trees.json</x:v>
      </x:c>
    </x:row>
    <x:row r="43" ht="20" customHeight="1">
      <x:c r="A43" s="6" t="str">
        <x:v>1004</x:v>
      </x:c>
      <x:c r="B43" s="6" t="str">
        <x:v>1004209</x:v>
      </x:c>
      <x:c r="C43" s="6" t="str">
        <x:v>ImaginaryAddedRatio</x:v>
      </x:c>
      <x:c r="D43" s="6" t="n">
        <x:v>0.064</x:v>
      </x:c>
      <x:c r="E43" s="6" t="n">
        <x:v>0</x:v>
      </x:c>
      <x:c r="F43" s="6" t="n">
        <x:v>75</x:v>
      </x:c>
      <x:c r="G43" s="6" t="str">
        <x:v>虚数属性伤害提高</x:v>
      </x:c>
      <x:c r="H43" s="6" t="str">
        <x:v>https://raw.githubusercontent.com/Mar-7th/StarRailRes/dbe8cdfcfb0bf657b9fe1cf92d5537f118ccb487/index_new/cn/character_skill_trees.json</x:v>
      </x:c>
    </x:row>
    <x:row r="44" ht="20" customHeight="1">
      <x:c r="A44" s="6" t="str">
        <x:v>1004</x:v>
      </x:c>
      <x:c r="B44" s="6" t="str">
        <x:v>1004210</x:v>
      </x:c>
      <x:c r="C44" s="6" t="str">
        <x:v>AttackAddedRatio</x:v>
      </x:c>
      <x:c r="D44" s="6" t="n">
        <x:v>0.08</x:v>
      </x:c>
      <x:c r="E44" s="6" t="n">
        <x:v>0</x:v>
      </x:c>
      <x:c r="F44" s="6" t="n">
        <x:v>80</x:v>
      </x:c>
      <x:c r="G44" s="6" t="str">
        <x:v>攻击力</x:v>
      </x:c>
      <x:c r="H44" s="6" t="str">
        <x:v>https://raw.githubusercontent.com/Mar-7th/StarRailRes/dbe8cdfcfb0bf657b9fe1cf92d5537f118ccb487/index_new/cn/character_skill_trees.json</x:v>
      </x:c>
    </x:row>
    <x:row r="45" ht="20" customHeight="1">
      <x:c r="A45" s="6" t="str">
        <x:v>1005</x:v>
      </x:c>
      <x:c r="B45" s="6" t="str">
        <x:v>1005201</x:v>
      </x:c>
      <x:c r="C45" s="6" t="str">
        <x:v>AttackAddedRatio</x:v>
      </x:c>
      <x:c r="D45" s="6" t="n">
        <x:v>0.04</x:v>
      </x:c>
      <x:c r="E45" s="6" t="n">
        <x:v>0</x:v>
      </x:c>
      <x:c r="F45" s="6" t="n">
        <x:v>1</x:v>
      </x:c>
      <x:c r="G45" s="6" t="str">
        <x:v>攻击力</x:v>
      </x:c>
      <x:c r="H45" s="6" t="str">
        <x:v>https://raw.githubusercontent.com/Mar-7th/StarRailRes/dbe8cdfcfb0bf657b9fe1cf92d5537f118ccb487/index_new/cn/character_skill_trees.json</x:v>
      </x:c>
    </x:row>
    <x:row r="46" ht="20" customHeight="1">
      <x:c r="A46" s="6" t="str">
        <x:v>1005</x:v>
      </x:c>
      <x:c r="B46" s="6" t="str">
        <x:v>1005202</x:v>
      </x:c>
      <x:c r="C46" s="6" t="str">
        <x:v>StatusProbabilityBase</x:v>
      </x:c>
      <x:c r="D46" s="6" t="n">
        <x:v>0.04</x:v>
      </x:c>
      <x:c r="E46" s="6" t="n">
        <x:v>2</x:v>
      </x:c>
      <x:c r="F46" s="6" t="n">
        <x:v>0</x:v>
      </x:c>
      <x:c r="G46" s="6" t="str">
        <x:v>效果命中</x:v>
      </x:c>
      <x:c r="H46" s="6" t="str">
        <x:v>https://raw.githubusercontent.com/Mar-7th/StarRailRes/dbe8cdfcfb0bf657b9fe1cf92d5537f118ccb487/index_new/cn/character_skill_trees.json</x:v>
      </x:c>
    </x:row>
    <x:row r="47" ht="20" customHeight="1">
      <x:c r="A47" s="6" t="str">
        <x:v>1005</x:v>
      </x:c>
      <x:c r="B47" s="6" t="str">
        <x:v>1005203</x:v>
      </x:c>
      <x:c r="C47" s="6" t="str">
        <x:v>AttackAddedRatio</x:v>
      </x:c>
      <x:c r="D47" s="6" t="n">
        <x:v>0.04</x:v>
      </x:c>
      <x:c r="E47" s="6" t="n">
        <x:v>3</x:v>
      </x:c>
      <x:c r="F47" s="6" t="n">
        <x:v>0</x:v>
      </x:c>
      <x:c r="G47" s="6" t="str">
        <x:v>攻击力</x:v>
      </x:c>
      <x:c r="H47" s="6" t="str">
        <x:v>https://raw.githubusercontent.com/Mar-7th/StarRailRes/dbe8cdfcfb0bf657b9fe1cf92d5537f118ccb487/index_new/cn/character_skill_trees.json</x:v>
      </x:c>
    </x:row>
    <x:row r="48" ht="20" customHeight="1">
      <x:c r="A48" s="6" t="str">
        <x:v>1005</x:v>
      </x:c>
      <x:c r="B48" s="6" t="str">
        <x:v>1005204</x:v>
      </x:c>
      <x:c r="C48" s="6" t="str">
        <x:v>HPAddedRatio</x:v>
      </x:c>
      <x:c r="D48" s="6" t="n">
        <x:v>0.04</x:v>
      </x:c>
      <x:c r="E48" s="6" t="n">
        <x:v>3</x:v>
      </x:c>
      <x:c r="F48" s="6" t="n">
        <x:v>0</x:v>
      </x:c>
      <x:c r="G48" s="6" t="str">
        <x:v>生命值</x:v>
      </x:c>
      <x:c r="H48" s="6" t="str">
        <x:v>https://raw.githubusercontent.com/Mar-7th/StarRailRes/dbe8cdfcfb0bf657b9fe1cf92d5537f118ccb487/index_new/cn/character_skill_trees.json</x:v>
      </x:c>
    </x:row>
    <x:row r="49" ht="20" customHeight="1">
      <x:c r="A49" s="6" t="str">
        <x:v>1005</x:v>
      </x:c>
      <x:c r="B49" s="6" t="str">
        <x:v>1005205</x:v>
      </x:c>
      <x:c r="C49" s="6" t="str">
        <x:v>AttackAddedRatio</x:v>
      </x:c>
      <x:c r="D49" s="6" t="n">
        <x:v>0.06</x:v>
      </x:c>
      <x:c r="E49" s="6" t="n">
        <x:v>4</x:v>
      </x:c>
      <x:c r="F49" s="6" t="n">
        <x:v>0</x:v>
      </x:c>
      <x:c r="G49" s="6" t="str">
        <x:v>攻击力</x:v>
      </x:c>
      <x:c r="H49" s="6" t="str">
        <x:v>https://raw.githubusercontent.com/Mar-7th/StarRailRes/dbe8cdfcfb0bf657b9fe1cf92d5537f118ccb487/index_new/cn/character_skill_trees.json</x:v>
      </x:c>
    </x:row>
    <x:row r="50" ht="20" customHeight="1">
      <x:c r="A50" s="6" t="str">
        <x:v>1005</x:v>
      </x:c>
      <x:c r="B50" s="6" t="str">
        <x:v>1005206</x:v>
      </x:c>
      <x:c r="C50" s="6" t="str">
        <x:v>StatusProbabilityBase</x:v>
      </x:c>
      <x:c r="D50" s="6" t="n">
        <x:v>0.06</x:v>
      </x:c>
      <x:c r="E50" s="6" t="n">
        <x:v>5</x:v>
      </x:c>
      <x:c r="F50" s="6" t="n">
        <x:v>0</x:v>
      </x:c>
      <x:c r="G50" s="6" t="str">
        <x:v>效果命中</x:v>
      </x:c>
      <x:c r="H50" s="6" t="str">
        <x:v>https://raw.githubusercontent.com/Mar-7th/StarRailRes/dbe8cdfcfb0bf657b9fe1cf92d5537f118ccb487/index_new/cn/character_skill_trees.json</x:v>
      </x:c>
    </x:row>
    <x:row r="51" ht="20" customHeight="1">
      <x:c r="A51" s="6" t="str">
        <x:v>1005</x:v>
      </x:c>
      <x:c r="B51" s="6" t="str">
        <x:v>1005207</x:v>
      </x:c>
      <x:c r="C51" s="6" t="str">
        <x:v>AttackAddedRatio</x:v>
      </x:c>
      <x:c r="D51" s="6" t="n">
        <x:v>0.06</x:v>
      </x:c>
      <x:c r="E51" s="6" t="n">
        <x:v>5</x:v>
      </x:c>
      <x:c r="F51" s="6" t="n">
        <x:v>0</x:v>
      </x:c>
      <x:c r="G51" s="6" t="str">
        <x:v>攻击力</x:v>
      </x:c>
      <x:c r="H51" s="6" t="str">
        <x:v>https://raw.githubusercontent.com/Mar-7th/StarRailRes/dbe8cdfcfb0bf657b9fe1cf92d5537f118ccb487/index_new/cn/character_skill_trees.json</x:v>
      </x:c>
    </x:row>
    <x:row r="52" ht="20" customHeight="1">
      <x:c r="A52" s="6" t="str">
        <x:v>1005</x:v>
      </x:c>
      <x:c r="B52" s="6" t="str">
        <x:v>1005208</x:v>
      </x:c>
      <x:c r="C52" s="6" t="str">
        <x:v>HPAddedRatio</x:v>
      </x:c>
      <x:c r="D52" s="6" t="n">
        <x:v>0.06</x:v>
      </x:c>
      <x:c r="E52" s="6" t="n">
        <x:v>6</x:v>
      </x:c>
      <x:c r="F52" s="6" t="n">
        <x:v>0</x:v>
      </x:c>
      <x:c r="G52" s="6" t="str">
        <x:v>生命值</x:v>
      </x:c>
      <x:c r="H52" s="6" t="str">
        <x:v>https://raw.githubusercontent.com/Mar-7th/StarRailRes/dbe8cdfcfb0bf657b9fe1cf92d5537f118ccb487/index_new/cn/character_skill_trees.json</x:v>
      </x:c>
    </x:row>
    <x:row r="53" ht="20" customHeight="1">
      <x:c r="A53" s="6" t="str">
        <x:v>1005</x:v>
      </x:c>
      <x:c r="B53" s="6" t="str">
        <x:v>1005209</x:v>
      </x:c>
      <x:c r="C53" s="6" t="str">
        <x:v>StatusProbabilityBase</x:v>
      </x:c>
      <x:c r="D53" s="6" t="n">
        <x:v>0.08</x:v>
      </x:c>
      <x:c r="E53" s="6" t="n">
        <x:v>0</x:v>
      </x:c>
      <x:c r="F53" s="6" t="n">
        <x:v>75</x:v>
      </x:c>
      <x:c r="G53" s="6" t="str">
        <x:v>效果命中</x:v>
      </x:c>
      <x:c r="H53" s="6" t="str">
        <x:v>https://raw.githubusercontent.com/Mar-7th/StarRailRes/dbe8cdfcfb0bf657b9fe1cf92d5537f118ccb487/index_new/cn/character_skill_trees.json</x:v>
      </x:c>
    </x:row>
    <x:row r="54" ht="20" customHeight="1">
      <x:c r="A54" s="6" t="str">
        <x:v>1005</x:v>
      </x:c>
      <x:c r="B54" s="6" t="str">
        <x:v>1005210</x:v>
      </x:c>
      <x:c r="C54" s="6" t="str">
        <x:v>AttackAddedRatio</x:v>
      </x:c>
      <x:c r="D54" s="6" t="n">
        <x:v>0.08</x:v>
      </x:c>
      <x:c r="E54" s="6" t="n">
        <x:v>0</x:v>
      </x:c>
      <x:c r="F54" s="6" t="n">
        <x:v>80</x:v>
      </x:c>
      <x:c r="G54" s="6" t="str">
        <x:v>攻击力</x:v>
      </x:c>
      <x:c r="H54" s="6" t="str">
        <x:v>https://raw.githubusercontent.com/Mar-7th/StarRailRes/dbe8cdfcfb0bf657b9fe1cf92d5537f118ccb487/index_new/cn/character_skill_trees.json</x:v>
      </x:c>
    </x:row>
    <x:row r="55" ht="20" customHeight="1">
      <x:c r="A55" s="6" t="str">
        <x:v>1006</x:v>
      </x:c>
      <x:c r="B55" s="6" t="str">
        <x:v>1006201</x:v>
      </x:c>
      <x:c r="C55" s="6" t="str">
        <x:v>AttackAddedRatio</x:v>
      </x:c>
      <x:c r="D55" s="6" t="n">
        <x:v>0.04</x:v>
      </x:c>
      <x:c r="E55" s="6" t="n">
        <x:v>0</x:v>
      </x:c>
      <x:c r="F55" s="6" t="n">
        <x:v>1</x:v>
      </x:c>
      <x:c r="G55" s="6" t="str">
        <x:v>攻击力</x:v>
      </x:c>
      <x:c r="H55" s="6" t="str">
        <x:v>https://raw.githubusercontent.com/Mar-7th/StarRailRes/dbe8cdfcfb0bf657b9fe1cf92d5537f118ccb487/index_new/cn/character_skill_trees.json</x:v>
      </x:c>
    </x:row>
    <x:row r="56" ht="20" customHeight="1">
      <x:c r="A56" s="6" t="str">
        <x:v>1006</x:v>
      </x:c>
      <x:c r="B56" s="6" t="str">
        <x:v>1006202</x:v>
      </x:c>
      <x:c r="C56" s="6" t="str">
        <x:v>StatusProbabilityBase</x:v>
      </x:c>
      <x:c r="D56" s="6" t="n">
        <x:v>0.04</x:v>
      </x:c>
      <x:c r="E56" s="6" t="n">
        <x:v>2</x:v>
      </x:c>
      <x:c r="F56" s="6" t="n">
        <x:v>0</x:v>
      </x:c>
      <x:c r="G56" s="6" t="str">
        <x:v>效果命中</x:v>
      </x:c>
      <x:c r="H56" s="6" t="str">
        <x:v>https://raw.githubusercontent.com/Mar-7th/StarRailRes/dbe8cdfcfb0bf657b9fe1cf92d5537f118ccb487/index_new/cn/character_skill_trees.json</x:v>
      </x:c>
    </x:row>
    <x:row r="57" ht="20" customHeight="1">
      <x:c r="A57" s="6" t="str">
        <x:v>1006</x:v>
      </x:c>
      <x:c r="B57" s="6" t="str">
        <x:v>1006203</x:v>
      </x:c>
      <x:c r="C57" s="6" t="str">
        <x:v>AttackAddedRatio</x:v>
      </x:c>
      <x:c r="D57" s="6" t="n">
        <x:v>0.04</x:v>
      </x:c>
      <x:c r="E57" s="6" t="n">
        <x:v>3</x:v>
      </x:c>
      <x:c r="F57" s="6" t="n">
        <x:v>0</x:v>
      </x:c>
      <x:c r="G57" s="6" t="str">
        <x:v>攻击力</x:v>
      </x:c>
      <x:c r="H57" s="6" t="str">
        <x:v>https://raw.githubusercontent.com/Mar-7th/StarRailRes/dbe8cdfcfb0bf657b9fe1cf92d5537f118ccb487/index_new/cn/character_skill_trees.json</x:v>
      </x:c>
    </x:row>
    <x:row r="58" ht="20" customHeight="1">
      <x:c r="A58" s="6" t="str">
        <x:v>1006</x:v>
      </x:c>
      <x:c r="B58" s="6" t="str">
        <x:v>1006204</x:v>
      </x:c>
      <x:c r="C58" s="6" t="str">
        <x:v>QuantumAddedRatio</x:v>
      </x:c>
      <x:c r="D58" s="6" t="n">
        <x:v>0.032</x:v>
      </x:c>
      <x:c r="E58" s="6" t="n">
        <x:v>3</x:v>
      </x:c>
      <x:c r="F58" s="6" t="n">
        <x:v>0</x:v>
      </x:c>
      <x:c r="G58" s="6" t="str">
        <x:v>量子属性伤害提高</x:v>
      </x:c>
      <x:c r="H58" s="6" t="str">
        <x:v>https://raw.githubusercontent.com/Mar-7th/StarRailRes/dbe8cdfcfb0bf657b9fe1cf92d5537f118ccb487/index_new/cn/character_skill_trees.json</x:v>
      </x:c>
    </x:row>
    <x:row r="59" ht="20" customHeight="1">
      <x:c r="A59" s="6" t="str">
        <x:v>1006</x:v>
      </x:c>
      <x:c r="B59" s="6" t="str">
        <x:v>1006205</x:v>
      </x:c>
      <x:c r="C59" s="6" t="str">
        <x:v>AttackAddedRatio</x:v>
      </x:c>
      <x:c r="D59" s="6" t="n">
        <x:v>0.06</x:v>
      </x:c>
      <x:c r="E59" s="6" t="n">
        <x:v>4</x:v>
      </x:c>
      <x:c r="F59" s="6" t="n">
        <x:v>0</x:v>
      </x:c>
      <x:c r="G59" s="6" t="str">
        <x:v>攻击力</x:v>
      </x:c>
      <x:c r="H59" s="6" t="str">
        <x:v>https://raw.githubusercontent.com/Mar-7th/StarRailRes/dbe8cdfcfb0bf657b9fe1cf92d5537f118ccb487/index_new/cn/character_skill_trees.json</x:v>
      </x:c>
    </x:row>
    <x:row r="60" ht="20" customHeight="1">
      <x:c r="A60" s="6" t="str">
        <x:v>1006</x:v>
      </x:c>
      <x:c r="B60" s="6" t="str">
        <x:v>1006206</x:v>
      </x:c>
      <x:c r="C60" s="6" t="str">
        <x:v>StatusProbabilityBase</x:v>
      </x:c>
      <x:c r="D60" s="6" t="n">
        <x:v>0.06</x:v>
      </x:c>
      <x:c r="E60" s="6" t="n">
        <x:v>5</x:v>
      </x:c>
      <x:c r="F60" s="6" t="n">
        <x:v>0</x:v>
      </x:c>
      <x:c r="G60" s="6" t="str">
        <x:v>效果命中</x:v>
      </x:c>
      <x:c r="H60" s="6" t="str">
        <x:v>https://raw.githubusercontent.com/Mar-7th/StarRailRes/dbe8cdfcfb0bf657b9fe1cf92d5537f118ccb487/index_new/cn/character_skill_trees.json</x:v>
      </x:c>
    </x:row>
    <x:row r="61" ht="20" customHeight="1">
      <x:c r="A61" s="6" t="str">
        <x:v>1006</x:v>
      </x:c>
      <x:c r="B61" s="6" t="str">
        <x:v>1006207</x:v>
      </x:c>
      <x:c r="C61" s="6" t="str">
        <x:v>AttackAddedRatio</x:v>
      </x:c>
      <x:c r="D61" s="6" t="n">
        <x:v>0.06</x:v>
      </x:c>
      <x:c r="E61" s="6" t="n">
        <x:v>5</x:v>
      </x:c>
      <x:c r="F61" s="6" t="n">
        <x:v>0</x:v>
      </x:c>
      <x:c r="G61" s="6" t="str">
        <x:v>攻击力</x:v>
      </x:c>
      <x:c r="H61" s="6" t="str">
        <x:v>https://raw.githubusercontent.com/Mar-7th/StarRailRes/dbe8cdfcfb0bf657b9fe1cf92d5537f118ccb487/index_new/cn/character_skill_trees.json</x:v>
      </x:c>
    </x:row>
    <x:row r="62" ht="20" customHeight="1">
      <x:c r="A62" s="6" t="str">
        <x:v>1006</x:v>
      </x:c>
      <x:c r="B62" s="6" t="str">
        <x:v>1006208</x:v>
      </x:c>
      <x:c r="C62" s="6" t="str">
        <x:v>QuantumAddedRatio</x:v>
      </x:c>
      <x:c r="D62" s="6" t="n">
        <x:v>0.048</x:v>
      </x:c>
      <x:c r="E62" s="6" t="n">
        <x:v>6</x:v>
      </x:c>
      <x:c r="F62" s="6" t="n">
        <x:v>0</x:v>
      </x:c>
      <x:c r="G62" s="6" t="str">
        <x:v>量子属性伤害提高</x:v>
      </x:c>
      <x:c r="H62" s="6" t="str">
        <x:v>https://raw.githubusercontent.com/Mar-7th/StarRailRes/dbe8cdfcfb0bf657b9fe1cf92d5537f118ccb487/index_new/cn/character_skill_trees.json</x:v>
      </x:c>
    </x:row>
    <x:row r="63" ht="20" customHeight="1">
      <x:c r="A63" s="6" t="str">
        <x:v>1006</x:v>
      </x:c>
      <x:c r="B63" s="6" t="str">
        <x:v>1006209</x:v>
      </x:c>
      <x:c r="C63" s="6" t="str">
        <x:v>StatusProbabilityBase</x:v>
      </x:c>
      <x:c r="D63" s="6" t="n">
        <x:v>0.08</x:v>
      </x:c>
      <x:c r="E63" s="6" t="n">
        <x:v>0</x:v>
      </x:c>
      <x:c r="F63" s="6" t="n">
        <x:v>75</x:v>
      </x:c>
      <x:c r="G63" s="6" t="str">
        <x:v>效果命中</x:v>
      </x:c>
      <x:c r="H63" s="6" t="str">
        <x:v>https://raw.githubusercontent.com/Mar-7th/StarRailRes/dbe8cdfcfb0bf657b9fe1cf92d5537f118ccb487/index_new/cn/character_skill_trees.json</x:v>
      </x:c>
    </x:row>
    <x:row r="64" ht="20" customHeight="1">
      <x:c r="A64" s="6" t="str">
        <x:v>1006</x:v>
      </x:c>
      <x:c r="B64" s="6" t="str">
        <x:v>1006210</x:v>
      </x:c>
      <x:c r="C64" s="6" t="str">
        <x:v>AttackAddedRatio</x:v>
      </x:c>
      <x:c r="D64" s="6" t="n">
        <x:v>0.08</x:v>
      </x:c>
      <x:c r="E64" s="6" t="n">
        <x:v>0</x:v>
      </x:c>
      <x:c r="F64" s="6" t="n">
        <x:v>80</x:v>
      </x:c>
      <x:c r="G64" s="6" t="str">
        <x:v>攻击力</x:v>
      </x:c>
      <x:c r="H64" s="6" t="str">
        <x:v>https://raw.githubusercontent.com/Mar-7th/StarRailRes/dbe8cdfcfb0bf657b9fe1cf92d5537f118ccb487/index_new/cn/character_skill_trees.json</x:v>
      </x:c>
    </x:row>
    <x:row r="65" ht="20" customHeight="1">
      <x:c r="A65" s="6" t="str">
        <x:v>1008</x:v>
      </x:c>
      <x:c r="B65" s="6" t="str">
        <x:v>1008201</x:v>
      </x:c>
      <x:c r="C65" s="6" t="str">
        <x:v>AttackAddedRatio</x:v>
      </x:c>
      <x:c r="D65" s="6" t="n">
        <x:v>0.04</x:v>
      </x:c>
      <x:c r="E65" s="6" t="n">
        <x:v>0</x:v>
      </x:c>
      <x:c r="F65" s="6" t="n">
        <x:v>1</x:v>
      </x:c>
      <x:c r="G65" s="6" t="str">
        <x:v>攻击力</x:v>
      </x:c>
      <x:c r="H65" s="6" t="str">
        <x:v>https://raw.githubusercontent.com/Mar-7th/StarRailRes/dbe8cdfcfb0bf657b9fe1cf92d5537f118ccb487/index_new/cn/character_skill_trees.json</x:v>
      </x:c>
    </x:row>
    <x:row r="66" ht="20" customHeight="1">
      <x:c r="A66" s="6" t="str">
        <x:v>1008</x:v>
      </x:c>
      <x:c r="B66" s="6" t="str">
        <x:v>1008202</x:v>
      </x:c>
      <x:c r="C66" s="6" t="str">
        <x:v>StatusResistanceBase</x:v>
      </x:c>
      <x:c r="D66" s="6" t="n">
        <x:v>0.04</x:v>
      </x:c>
      <x:c r="E66" s="6" t="n">
        <x:v>2</x:v>
      </x:c>
      <x:c r="F66" s="6" t="n">
        <x:v>0</x:v>
      </x:c>
      <x:c r="G66" s="6" t="str">
        <x:v>效果抵抗</x:v>
      </x:c>
      <x:c r="H66" s="6" t="str">
        <x:v>https://raw.githubusercontent.com/Mar-7th/StarRailRes/dbe8cdfcfb0bf657b9fe1cf92d5537f118ccb487/index_new/cn/character_skill_trees.json</x:v>
      </x:c>
    </x:row>
    <x:row r="67" ht="20" customHeight="1">
      <x:c r="A67" s="6" t="str">
        <x:v>1008</x:v>
      </x:c>
      <x:c r="B67" s="6" t="str">
        <x:v>1008203</x:v>
      </x:c>
      <x:c r="C67" s="6" t="str">
        <x:v>AttackAddedRatio</x:v>
      </x:c>
      <x:c r="D67" s="6" t="n">
        <x:v>0.04</x:v>
      </x:c>
      <x:c r="E67" s="6" t="n">
        <x:v>3</x:v>
      </x:c>
      <x:c r="F67" s="6" t="n">
        <x:v>0</x:v>
      </x:c>
      <x:c r="G67" s="6" t="str">
        <x:v>攻击力</x:v>
      </x:c>
      <x:c r="H67" s="6" t="str">
        <x:v>https://raw.githubusercontent.com/Mar-7th/StarRailRes/dbe8cdfcfb0bf657b9fe1cf92d5537f118ccb487/index_new/cn/character_skill_trees.json</x:v>
      </x:c>
    </x:row>
    <x:row r="68" ht="20" customHeight="1">
      <x:c r="A68" s="6" t="str">
        <x:v>1008</x:v>
      </x:c>
      <x:c r="B68" s="6" t="str">
        <x:v>1008204</x:v>
      </x:c>
      <x:c r="C68" s="6" t="str">
        <x:v>HPAddedRatio</x:v>
      </x:c>
      <x:c r="D68" s="6" t="n">
        <x:v>0.04</x:v>
      </x:c>
      <x:c r="E68" s="6" t="n">
        <x:v>3</x:v>
      </x:c>
      <x:c r="F68" s="6" t="n">
        <x:v>0</x:v>
      </x:c>
      <x:c r="G68" s="6" t="str">
        <x:v>生命值</x:v>
      </x:c>
      <x:c r="H68" s="6" t="str">
        <x:v>https://raw.githubusercontent.com/Mar-7th/StarRailRes/dbe8cdfcfb0bf657b9fe1cf92d5537f118ccb487/index_new/cn/character_skill_trees.json</x:v>
      </x:c>
    </x:row>
    <x:row r="69" ht="20" customHeight="1">
      <x:c r="A69" s="6" t="str">
        <x:v>1008</x:v>
      </x:c>
      <x:c r="B69" s="6" t="str">
        <x:v>1008205</x:v>
      </x:c>
      <x:c r="C69" s="6" t="str">
        <x:v>AttackAddedRatio</x:v>
      </x:c>
      <x:c r="D69" s="6" t="n">
        <x:v>0.06</x:v>
      </x:c>
      <x:c r="E69" s="6" t="n">
        <x:v>4</x:v>
      </x:c>
      <x:c r="F69" s="6" t="n">
        <x:v>0</x:v>
      </x:c>
      <x:c r="G69" s="6" t="str">
        <x:v>攻击力</x:v>
      </x:c>
      <x:c r="H69" s="6" t="str">
        <x:v>https://raw.githubusercontent.com/Mar-7th/StarRailRes/dbe8cdfcfb0bf657b9fe1cf92d5537f118ccb487/index_new/cn/character_skill_trees.json</x:v>
      </x:c>
    </x:row>
    <x:row r="70" ht="20" customHeight="1">
      <x:c r="A70" s="6" t="str">
        <x:v>1008</x:v>
      </x:c>
      <x:c r="B70" s="6" t="str">
        <x:v>1008206</x:v>
      </x:c>
      <x:c r="C70" s="6" t="str">
        <x:v>StatusResistanceBase</x:v>
      </x:c>
      <x:c r="D70" s="6" t="n">
        <x:v>0.06</x:v>
      </x:c>
      <x:c r="E70" s="6" t="n">
        <x:v>5</x:v>
      </x:c>
      <x:c r="F70" s="6" t="n">
        <x:v>0</x:v>
      </x:c>
      <x:c r="G70" s="6" t="str">
        <x:v>效果抵抗</x:v>
      </x:c>
      <x:c r="H70" s="6" t="str">
        <x:v>https://raw.githubusercontent.com/Mar-7th/StarRailRes/dbe8cdfcfb0bf657b9fe1cf92d5537f118ccb487/index_new/cn/character_skill_trees.json</x:v>
      </x:c>
    </x:row>
    <x:row r="71" ht="20" customHeight="1">
      <x:c r="A71" s="6" t="str">
        <x:v>1008</x:v>
      </x:c>
      <x:c r="B71" s="6" t="str">
        <x:v>1008207</x:v>
      </x:c>
      <x:c r="C71" s="6" t="str">
        <x:v>AttackAddedRatio</x:v>
      </x:c>
      <x:c r="D71" s="6" t="n">
        <x:v>0.06</x:v>
      </x:c>
      <x:c r="E71" s="6" t="n">
        <x:v>5</x:v>
      </x:c>
      <x:c r="F71" s="6" t="n">
        <x:v>0</x:v>
      </x:c>
      <x:c r="G71" s="6" t="str">
        <x:v>攻击力</x:v>
      </x:c>
      <x:c r="H71" s="6" t="str">
        <x:v>https://raw.githubusercontent.com/Mar-7th/StarRailRes/dbe8cdfcfb0bf657b9fe1cf92d5537f118ccb487/index_new/cn/character_skill_trees.json</x:v>
      </x:c>
    </x:row>
    <x:row r="72" ht="20" customHeight="1">
      <x:c r="A72" s="6" t="str">
        <x:v>1008</x:v>
      </x:c>
      <x:c r="B72" s="6" t="str">
        <x:v>1008208</x:v>
      </x:c>
      <x:c r="C72" s="6" t="str">
        <x:v>HPAddedRatio</x:v>
      </x:c>
      <x:c r="D72" s="6" t="n">
        <x:v>0.06</x:v>
      </x:c>
      <x:c r="E72" s="6" t="n">
        <x:v>6</x:v>
      </x:c>
      <x:c r="F72" s="6" t="n">
        <x:v>0</x:v>
      </x:c>
      <x:c r="G72" s="6" t="str">
        <x:v>生命值</x:v>
      </x:c>
      <x:c r="H72" s="6" t="str">
        <x:v>https://raw.githubusercontent.com/Mar-7th/StarRailRes/dbe8cdfcfb0bf657b9fe1cf92d5537f118ccb487/index_new/cn/character_skill_trees.json</x:v>
      </x:c>
    </x:row>
    <x:row r="73" ht="20" customHeight="1">
      <x:c r="A73" s="6" t="str">
        <x:v>1008</x:v>
      </x:c>
      <x:c r="B73" s="6" t="str">
        <x:v>1008209</x:v>
      </x:c>
      <x:c r="C73" s="6" t="str">
        <x:v>StatusResistanceBase</x:v>
      </x:c>
      <x:c r="D73" s="6" t="n">
        <x:v>0.08</x:v>
      </x:c>
      <x:c r="E73" s="6" t="n">
        <x:v>0</x:v>
      </x:c>
      <x:c r="F73" s="6" t="n">
        <x:v>75</x:v>
      </x:c>
      <x:c r="G73" s="6" t="str">
        <x:v>效果抵抗</x:v>
      </x:c>
      <x:c r="H73" s="6" t="str">
        <x:v>https://raw.githubusercontent.com/Mar-7th/StarRailRes/dbe8cdfcfb0bf657b9fe1cf92d5537f118ccb487/index_new/cn/character_skill_trees.json</x:v>
      </x:c>
    </x:row>
    <x:row r="74" ht="20" customHeight="1">
      <x:c r="A74" s="6" t="str">
        <x:v>1008</x:v>
      </x:c>
      <x:c r="B74" s="6" t="str">
        <x:v>1008210</x:v>
      </x:c>
      <x:c r="C74" s="6" t="str">
        <x:v>AttackAddedRatio</x:v>
      </x:c>
      <x:c r="D74" s="6" t="n">
        <x:v>0.08</x:v>
      </x:c>
      <x:c r="E74" s="6" t="n">
        <x:v>0</x:v>
      </x:c>
      <x:c r="F74" s="6" t="n">
        <x:v>80</x:v>
      </x:c>
      <x:c r="G74" s="6" t="str">
        <x:v>攻击力</x:v>
      </x:c>
      <x:c r="H74" s="6" t="str">
        <x:v>https://raw.githubusercontent.com/Mar-7th/StarRailRes/dbe8cdfcfb0bf657b9fe1cf92d5537f118ccb487/index_new/cn/character_skill_trees.json</x:v>
      </x:c>
    </x:row>
    <x:row r="75" ht="20" customHeight="1">
      <x:c r="A75" s="6" t="str">
        <x:v>1009</x:v>
      </x:c>
      <x:c r="B75" s="6" t="str">
        <x:v>1009201</x:v>
      </x:c>
      <x:c r="C75" s="6" t="str">
        <x:v>FireAddedRatio</x:v>
      </x:c>
      <x:c r="D75" s="6" t="n">
        <x:v>0.032</x:v>
      </x:c>
      <x:c r="E75" s="6" t="n">
        <x:v>0</x:v>
      </x:c>
      <x:c r="F75" s="6" t="n">
        <x:v>1</x:v>
      </x:c>
      <x:c r="G75" s="6" t="str">
        <x:v>火属性伤害提高</x:v>
      </x:c>
      <x:c r="H75" s="6" t="str">
        <x:v>https://raw.githubusercontent.com/Mar-7th/StarRailRes/dbe8cdfcfb0bf657b9fe1cf92d5537f118ccb487/index_new/cn/character_skill_trees.json</x:v>
      </x:c>
    </x:row>
    <x:row r="76" ht="20" customHeight="1">
      <x:c r="A76" s="6" t="str">
        <x:v>1009</x:v>
      </x:c>
      <x:c r="B76" s="6" t="str">
        <x:v>1009202</x:v>
      </x:c>
      <x:c r="C76" s="6" t="str">
        <x:v>DefenceAddedRatio</x:v>
      </x:c>
      <x:c r="D76" s="6" t="n">
        <x:v>0.05</x:v>
      </x:c>
      <x:c r="E76" s="6" t="n">
        <x:v>2</x:v>
      </x:c>
      <x:c r="F76" s="6" t="n">
        <x:v>0</x:v>
      </x:c>
      <x:c r="G76" s="6" t="str">
        <x:v>防御力</x:v>
      </x:c>
      <x:c r="H76" s="6" t="str">
        <x:v>https://raw.githubusercontent.com/Mar-7th/StarRailRes/dbe8cdfcfb0bf657b9fe1cf92d5537f118ccb487/index_new/cn/character_skill_trees.json</x:v>
      </x:c>
    </x:row>
    <x:row r="77" ht="20" customHeight="1">
      <x:c r="A77" s="6" t="str">
        <x:v>1009</x:v>
      </x:c>
      <x:c r="B77" s="6" t="str">
        <x:v>1009203</x:v>
      </x:c>
      <x:c r="C77" s="6" t="str">
        <x:v>FireAddedRatio</x:v>
      </x:c>
      <x:c r="D77" s="6" t="n">
        <x:v>0.032</x:v>
      </x:c>
      <x:c r="E77" s="6" t="n">
        <x:v>3</x:v>
      </x:c>
      <x:c r="F77" s="6" t="n">
        <x:v>0</x:v>
      </x:c>
      <x:c r="G77" s="6" t="str">
        <x:v>火属性伤害提高</x:v>
      </x:c>
      <x:c r="H77" s="6" t="str">
        <x:v>https://raw.githubusercontent.com/Mar-7th/StarRailRes/dbe8cdfcfb0bf657b9fe1cf92d5537f118ccb487/index_new/cn/character_skill_trees.json</x:v>
      </x:c>
    </x:row>
    <x:row r="78" ht="20" customHeight="1">
      <x:c r="A78" s="6" t="str">
        <x:v>1009</x:v>
      </x:c>
      <x:c r="B78" s="6" t="str">
        <x:v>1009204</x:v>
      </x:c>
      <x:c r="C78" s="6" t="str">
        <x:v>CriticalChanceBase</x:v>
      </x:c>
      <x:c r="D78" s="6" t="n">
        <x:v>0.027</x:v>
      </x:c>
      <x:c r="E78" s="6" t="n">
        <x:v>3</x:v>
      </x:c>
      <x:c r="F78" s="6" t="n">
        <x:v>0</x:v>
      </x:c>
      <x:c r="G78" s="6" t="str">
        <x:v>暴击率</x:v>
      </x:c>
      <x:c r="H78" s="6" t="str">
        <x:v>https://raw.githubusercontent.com/Mar-7th/StarRailRes/dbe8cdfcfb0bf657b9fe1cf92d5537f118ccb487/index_new/cn/character_skill_trees.json</x:v>
      </x:c>
    </x:row>
    <x:row r="79" ht="20" customHeight="1">
      <x:c r="A79" s="6" t="str">
        <x:v>1009</x:v>
      </x:c>
      <x:c r="B79" s="6" t="str">
        <x:v>1009205</x:v>
      </x:c>
      <x:c r="C79" s="6" t="str">
        <x:v>FireAddedRatio</x:v>
      </x:c>
      <x:c r="D79" s="6" t="n">
        <x:v>0.048</x:v>
      </x:c>
      <x:c r="E79" s="6" t="n">
        <x:v>4</x:v>
      </x:c>
      <x:c r="F79" s="6" t="n">
        <x:v>0</x:v>
      </x:c>
      <x:c r="G79" s="6" t="str">
        <x:v>火属性伤害提高</x:v>
      </x:c>
      <x:c r="H79" s="6" t="str">
        <x:v>https://raw.githubusercontent.com/Mar-7th/StarRailRes/dbe8cdfcfb0bf657b9fe1cf92d5537f118ccb487/index_new/cn/character_skill_trees.json</x:v>
      </x:c>
    </x:row>
    <x:row r="80" ht="20" customHeight="1">
      <x:c r="A80" s="6" t="str">
        <x:v>1009</x:v>
      </x:c>
      <x:c r="B80" s="6" t="str">
        <x:v>1009206</x:v>
      </x:c>
      <x:c r="C80" s="6" t="str">
        <x:v>DefenceAddedRatio</x:v>
      </x:c>
      <x:c r="D80" s="6" t="n">
        <x:v>0.075</x:v>
      </x:c>
      <x:c r="E80" s="6" t="n">
        <x:v>5</x:v>
      </x:c>
      <x:c r="F80" s="6" t="n">
        <x:v>0</x:v>
      </x:c>
      <x:c r="G80" s="6" t="str">
        <x:v>防御力</x:v>
      </x:c>
      <x:c r="H80" s="6" t="str">
        <x:v>https://raw.githubusercontent.com/Mar-7th/StarRailRes/dbe8cdfcfb0bf657b9fe1cf92d5537f118ccb487/index_new/cn/character_skill_trees.json</x:v>
      </x:c>
    </x:row>
    <x:row r="81" ht="20" customHeight="1">
      <x:c r="A81" s="6" t="str">
        <x:v>1009</x:v>
      </x:c>
      <x:c r="B81" s="6" t="str">
        <x:v>1009207</x:v>
      </x:c>
      <x:c r="C81" s="6" t="str">
        <x:v>FireAddedRatio</x:v>
      </x:c>
      <x:c r="D81" s="6" t="n">
        <x:v>0.048</x:v>
      </x:c>
      <x:c r="E81" s="6" t="n">
        <x:v>5</x:v>
      </x:c>
      <x:c r="F81" s="6" t="n">
        <x:v>0</x:v>
      </x:c>
      <x:c r="G81" s="6" t="str">
        <x:v>火属性伤害提高</x:v>
      </x:c>
      <x:c r="H81" s="6" t="str">
        <x:v>https://raw.githubusercontent.com/Mar-7th/StarRailRes/dbe8cdfcfb0bf657b9fe1cf92d5537f118ccb487/index_new/cn/character_skill_trees.json</x:v>
      </x:c>
    </x:row>
    <x:row r="82" ht="20" customHeight="1">
      <x:c r="A82" s="6" t="str">
        <x:v>1009</x:v>
      </x:c>
      <x:c r="B82" s="6" t="str">
        <x:v>1009208</x:v>
      </x:c>
      <x:c r="C82" s="6" t="str">
        <x:v>CriticalChanceBase</x:v>
      </x:c>
      <x:c r="D82" s="6" t="n">
        <x:v>0.04</x:v>
      </x:c>
      <x:c r="E82" s="6" t="n">
        <x:v>6</x:v>
      </x:c>
      <x:c r="F82" s="6" t="n">
        <x:v>0</x:v>
      </x:c>
      <x:c r="G82" s="6" t="str">
        <x:v>暴击率</x:v>
      </x:c>
      <x:c r="H82" s="6" t="str">
        <x:v>https://raw.githubusercontent.com/Mar-7th/StarRailRes/dbe8cdfcfb0bf657b9fe1cf92d5537f118ccb487/index_new/cn/character_skill_trees.json</x:v>
      </x:c>
    </x:row>
    <x:row r="83" ht="20" customHeight="1">
      <x:c r="A83" s="6" t="str">
        <x:v>1009</x:v>
      </x:c>
      <x:c r="B83" s="6" t="str">
        <x:v>1009209</x:v>
      </x:c>
      <x:c r="C83" s="6" t="str">
        <x:v>DefenceAddedRatio</x:v>
      </x:c>
      <x:c r="D83" s="6" t="n">
        <x:v>0.1</x:v>
      </x:c>
      <x:c r="E83" s="6" t="n">
        <x:v>0</x:v>
      </x:c>
      <x:c r="F83" s="6" t="n">
        <x:v>75</x:v>
      </x:c>
      <x:c r="G83" s="6" t="str">
        <x:v>防御力</x:v>
      </x:c>
      <x:c r="H83" s="6" t="str">
        <x:v>https://raw.githubusercontent.com/Mar-7th/StarRailRes/dbe8cdfcfb0bf657b9fe1cf92d5537f118ccb487/index_new/cn/character_skill_trees.json</x:v>
      </x:c>
    </x:row>
    <x:row r="84" ht="20" customHeight="1">
      <x:c r="A84" s="6" t="str">
        <x:v>1009</x:v>
      </x:c>
      <x:c r="B84" s="6" t="str">
        <x:v>1009210</x:v>
      </x:c>
      <x:c r="C84" s="6" t="str">
        <x:v>FireAddedRatio</x:v>
      </x:c>
      <x:c r="D84" s="6" t="n">
        <x:v>0.064</x:v>
      </x:c>
      <x:c r="E84" s="6" t="n">
        <x:v>0</x:v>
      </x:c>
      <x:c r="F84" s="6" t="n">
        <x:v>80</x:v>
      </x:c>
      <x:c r="G84" s="6" t="str">
        <x:v>火属性伤害提高</x:v>
      </x:c>
      <x:c r="H84" s="6" t="str">
        <x:v>https://raw.githubusercontent.com/Mar-7th/StarRailRes/dbe8cdfcfb0bf657b9fe1cf92d5537f118ccb487/index_new/cn/character_skill_trees.json</x:v>
      </x:c>
    </x:row>
    <x:row r="85" ht="20" customHeight="1">
      <x:c r="A85" s="6" t="str">
        <x:v>1013</x:v>
      </x:c>
      <x:c r="B85" s="6" t="str">
        <x:v>1013201</x:v>
      </x:c>
      <x:c r="C85" s="6" t="str">
        <x:v>IceAddedRatio</x:v>
      </x:c>
      <x:c r="D85" s="6" t="n">
        <x:v>0.032</x:v>
      </x:c>
      <x:c r="E85" s="6" t="n">
        <x:v>0</x:v>
      </x:c>
      <x:c r="F85" s="6" t="n">
        <x:v>1</x:v>
      </x:c>
      <x:c r="G85" s="6" t="str">
        <x:v>冰属性伤害提高</x:v>
      </x:c>
      <x:c r="H85" s="6" t="str">
        <x:v>https://raw.githubusercontent.com/Mar-7th/StarRailRes/dbe8cdfcfb0bf657b9fe1cf92d5537f118ccb487/index_new/cn/character_skill_trees.json</x:v>
      </x:c>
    </x:row>
    <x:row r="86" ht="20" customHeight="1">
      <x:c r="A86" s="6" t="str">
        <x:v>1013</x:v>
      </x:c>
      <x:c r="B86" s="6" t="str">
        <x:v>1013202</x:v>
      </x:c>
      <x:c r="C86" s="6" t="str">
        <x:v>DefenceAddedRatio</x:v>
      </x:c>
      <x:c r="D86" s="6" t="n">
        <x:v>0.05</x:v>
      </x:c>
      <x:c r="E86" s="6" t="n">
        <x:v>2</x:v>
      </x:c>
      <x:c r="F86" s="6" t="n">
        <x:v>0</x:v>
      </x:c>
      <x:c r="G86" s="6" t="str">
        <x:v>防御力</x:v>
      </x:c>
      <x:c r="H86" s="6" t="str">
        <x:v>https://raw.githubusercontent.com/Mar-7th/StarRailRes/dbe8cdfcfb0bf657b9fe1cf92d5537f118ccb487/index_new/cn/character_skill_trees.json</x:v>
      </x:c>
    </x:row>
    <x:row r="87" ht="20" customHeight="1">
      <x:c r="A87" s="6" t="str">
        <x:v>1013</x:v>
      </x:c>
      <x:c r="B87" s="6" t="str">
        <x:v>1013203</x:v>
      </x:c>
      <x:c r="C87" s="6" t="str">
        <x:v>IceAddedRatio</x:v>
      </x:c>
      <x:c r="D87" s="6" t="n">
        <x:v>0.032</x:v>
      </x:c>
      <x:c r="E87" s="6" t="n">
        <x:v>3</x:v>
      </x:c>
      <x:c r="F87" s="6" t="n">
        <x:v>0</x:v>
      </x:c>
      <x:c r="G87" s="6" t="str">
        <x:v>冰属性伤害提高</x:v>
      </x:c>
      <x:c r="H87" s="6" t="str">
        <x:v>https://raw.githubusercontent.com/Mar-7th/StarRailRes/dbe8cdfcfb0bf657b9fe1cf92d5537f118ccb487/index_new/cn/character_skill_trees.json</x:v>
      </x:c>
    </x:row>
    <x:row r="88" ht="20" customHeight="1">
      <x:c r="A88" s="6" t="str">
        <x:v>1013</x:v>
      </x:c>
      <x:c r="B88" s="6" t="str">
        <x:v>1013204</x:v>
      </x:c>
      <x:c r="C88" s="6" t="str">
        <x:v>CriticalChanceBase</x:v>
      </x:c>
      <x:c r="D88" s="6" t="n">
        <x:v>0.027</x:v>
      </x:c>
      <x:c r="E88" s="6" t="n">
        <x:v>3</x:v>
      </x:c>
      <x:c r="F88" s="6" t="n">
        <x:v>0</x:v>
      </x:c>
      <x:c r="G88" s="6" t="str">
        <x:v>暴击率</x:v>
      </x:c>
      <x:c r="H88" s="6" t="str">
        <x:v>https://raw.githubusercontent.com/Mar-7th/StarRailRes/dbe8cdfcfb0bf657b9fe1cf92d5537f118ccb487/index_new/cn/character_skill_trees.json</x:v>
      </x:c>
    </x:row>
    <x:row r="89" ht="20" customHeight="1">
      <x:c r="A89" s="6" t="str">
        <x:v>1013</x:v>
      </x:c>
      <x:c r="B89" s="6" t="str">
        <x:v>1013205</x:v>
      </x:c>
      <x:c r="C89" s="6" t="str">
        <x:v>IceAddedRatio</x:v>
      </x:c>
      <x:c r="D89" s="6" t="n">
        <x:v>0.048</x:v>
      </x:c>
      <x:c r="E89" s="6" t="n">
        <x:v>4</x:v>
      </x:c>
      <x:c r="F89" s="6" t="n">
        <x:v>0</x:v>
      </x:c>
      <x:c r="G89" s="6" t="str">
        <x:v>冰属性伤害提高</x:v>
      </x:c>
      <x:c r="H89" s="6" t="str">
        <x:v>https://raw.githubusercontent.com/Mar-7th/StarRailRes/dbe8cdfcfb0bf657b9fe1cf92d5537f118ccb487/index_new/cn/character_skill_trees.json</x:v>
      </x:c>
    </x:row>
    <x:row r="90" ht="20" customHeight="1">
      <x:c r="A90" s="6" t="str">
        <x:v>1013</x:v>
      </x:c>
      <x:c r="B90" s="6" t="str">
        <x:v>1013206</x:v>
      </x:c>
      <x:c r="C90" s="6" t="str">
        <x:v>DefenceAddedRatio</x:v>
      </x:c>
      <x:c r="D90" s="6" t="n">
        <x:v>0.075</x:v>
      </x:c>
      <x:c r="E90" s="6" t="n">
        <x:v>5</x:v>
      </x:c>
      <x:c r="F90" s="6" t="n">
        <x:v>0</x:v>
      </x:c>
      <x:c r="G90" s="6" t="str">
        <x:v>防御力</x:v>
      </x:c>
      <x:c r="H90" s="6" t="str">
        <x:v>https://raw.githubusercontent.com/Mar-7th/StarRailRes/dbe8cdfcfb0bf657b9fe1cf92d5537f118ccb487/index_new/cn/character_skill_trees.json</x:v>
      </x:c>
    </x:row>
    <x:row r="91" ht="20" customHeight="1">
      <x:c r="A91" s="6" t="str">
        <x:v>1013</x:v>
      </x:c>
      <x:c r="B91" s="6" t="str">
        <x:v>1013207</x:v>
      </x:c>
      <x:c r="C91" s="6" t="str">
        <x:v>IceAddedRatio</x:v>
      </x:c>
      <x:c r="D91" s="6" t="n">
        <x:v>0.048</x:v>
      </x:c>
      <x:c r="E91" s="6" t="n">
        <x:v>5</x:v>
      </x:c>
      <x:c r="F91" s="6" t="n">
        <x:v>0</x:v>
      </x:c>
      <x:c r="G91" s="6" t="str">
        <x:v>冰属性伤害提高</x:v>
      </x:c>
      <x:c r="H91" s="6" t="str">
        <x:v>https://raw.githubusercontent.com/Mar-7th/StarRailRes/dbe8cdfcfb0bf657b9fe1cf92d5537f118ccb487/index_new/cn/character_skill_trees.json</x:v>
      </x:c>
    </x:row>
    <x:row r="92" ht="20" customHeight="1">
      <x:c r="A92" s="6" t="str">
        <x:v>1013</x:v>
      </x:c>
      <x:c r="B92" s="6" t="str">
        <x:v>1013208</x:v>
      </x:c>
      <x:c r="C92" s="6" t="str">
        <x:v>CriticalChanceBase</x:v>
      </x:c>
      <x:c r="D92" s="6" t="n">
        <x:v>0.04</x:v>
      </x:c>
      <x:c r="E92" s="6" t="n">
        <x:v>6</x:v>
      </x:c>
      <x:c r="F92" s="6" t="n">
        <x:v>0</x:v>
      </x:c>
      <x:c r="G92" s="6" t="str">
        <x:v>暴击率</x:v>
      </x:c>
      <x:c r="H92" s="6" t="str">
        <x:v>https://raw.githubusercontent.com/Mar-7th/StarRailRes/dbe8cdfcfb0bf657b9fe1cf92d5537f118ccb487/index_new/cn/character_skill_trees.json</x:v>
      </x:c>
    </x:row>
    <x:row r="93" ht="20" customHeight="1">
      <x:c r="A93" s="6" t="str">
        <x:v>1013</x:v>
      </x:c>
      <x:c r="B93" s="6" t="str">
        <x:v>1013209</x:v>
      </x:c>
      <x:c r="C93" s="6" t="str">
        <x:v>DefenceAddedRatio</x:v>
      </x:c>
      <x:c r="D93" s="6" t="n">
        <x:v>0.1</x:v>
      </x:c>
      <x:c r="E93" s="6" t="n">
        <x:v>0</x:v>
      </x:c>
      <x:c r="F93" s="6" t="n">
        <x:v>75</x:v>
      </x:c>
      <x:c r="G93" s="6" t="str">
        <x:v>防御力</x:v>
      </x:c>
      <x:c r="H93" s="6" t="str">
        <x:v>https://raw.githubusercontent.com/Mar-7th/StarRailRes/dbe8cdfcfb0bf657b9fe1cf92d5537f118ccb487/index_new/cn/character_skill_trees.json</x:v>
      </x:c>
    </x:row>
    <x:row r="94" ht="20" customHeight="1">
      <x:c r="A94" s="6" t="str">
        <x:v>1013</x:v>
      </x:c>
      <x:c r="B94" s="6" t="str">
        <x:v>1013210</x:v>
      </x:c>
      <x:c r="C94" s="6" t="str">
        <x:v>IceAddedRatio</x:v>
      </x:c>
      <x:c r="D94" s="6" t="n">
        <x:v>0.064</x:v>
      </x:c>
      <x:c r="E94" s="6" t="n">
        <x:v>0</x:v>
      </x:c>
      <x:c r="F94" s="6" t="n">
        <x:v>80</x:v>
      </x:c>
      <x:c r="G94" s="6" t="str">
        <x:v>冰属性伤害提高</x:v>
      </x:c>
      <x:c r="H94" s="6" t="str">
        <x:v>https://raw.githubusercontent.com/Mar-7th/StarRailRes/dbe8cdfcfb0bf657b9fe1cf92d5537f118ccb487/index_new/cn/character_skill_trees.json</x:v>
      </x:c>
    </x:row>
    <x:row r="95" ht="20" customHeight="1">
      <x:c r="A95" s="6" t="str">
        <x:v>1014</x:v>
      </x:c>
      <x:c r="B95" s="6" t="str">
        <x:v>1014201</x:v>
      </x:c>
      <x:c r="C95" s="6" t="str">
        <x:v>WindAddedRatio</x:v>
      </x:c>
      <x:c r="D95" s="6" t="n">
        <x:v>0.032</x:v>
      </x:c>
      <x:c r="E95" s="6" t="n">
        <x:v>0</x:v>
      </x:c>
      <x:c r="F95" s="6" t="n">
        <x:v>1</x:v>
      </x:c>
      <x:c r="G95" s="6" t="str">
        <x:v>风属性伤害提高</x:v>
      </x:c>
      <x:c r="H95" s="6" t="str">
        <x:v>https://raw.githubusercontent.com/Mar-7th/StarRailRes/dbe8cdfcfb0bf657b9fe1cf92d5537f118ccb487/index_new/cn/character_skill_trees.json</x:v>
      </x:c>
    </x:row>
    <x:row r="96" ht="20" customHeight="1">
      <x:c r="A96" s="6" t="str">
        <x:v>1014</x:v>
      </x:c>
      <x:c r="B96" s="6" t="str">
        <x:v>1014202</x:v>
      </x:c>
      <x:c r="C96" s="6" t="str">
        <x:v>CriticalChanceBase</x:v>
      </x:c>
      <x:c r="D96" s="6" t="n">
        <x:v>0.027</x:v>
      </x:c>
      <x:c r="E96" s="6" t="n">
        <x:v>2</x:v>
      </x:c>
      <x:c r="F96" s="6" t="n">
        <x:v>0</x:v>
      </x:c>
      <x:c r="G96" s="6" t="str">
        <x:v>暴击率</x:v>
      </x:c>
      <x:c r="H96" s="6" t="str">
        <x:v>https://raw.githubusercontent.com/Mar-7th/StarRailRes/dbe8cdfcfb0bf657b9fe1cf92d5537f118ccb487/index_new/cn/character_skill_trees.json</x:v>
      </x:c>
    </x:row>
    <x:row r="97" ht="20" customHeight="1">
      <x:c r="A97" s="6" t="str">
        <x:v>1014</x:v>
      </x:c>
      <x:c r="B97" s="6" t="str">
        <x:v>1014203</x:v>
      </x:c>
      <x:c r="C97" s="6" t="str">
        <x:v>WindAddedRatio</x:v>
      </x:c>
      <x:c r="D97" s="6" t="n">
        <x:v>0.032</x:v>
      </x:c>
      <x:c r="E97" s="6" t="n">
        <x:v>3</x:v>
      </x:c>
      <x:c r="F97" s="6" t="n">
        <x:v>0</x:v>
      </x:c>
      <x:c r="G97" s="6" t="str">
        <x:v>风属性伤害提高</x:v>
      </x:c>
      <x:c r="H97" s="6" t="str">
        <x:v>https://raw.githubusercontent.com/Mar-7th/StarRailRes/dbe8cdfcfb0bf657b9fe1cf92d5537f118ccb487/index_new/cn/character_skill_trees.json</x:v>
      </x:c>
    </x:row>
    <x:row r="98" ht="20" customHeight="1">
      <x:c r="A98" s="6" t="str">
        <x:v>1014</x:v>
      </x:c>
      <x:c r="B98" s="6" t="str">
        <x:v>1014204</x:v>
      </x:c>
      <x:c r="C98" s="6" t="str">
        <x:v>HPAddedRatio</x:v>
      </x:c>
      <x:c r="D98" s="6" t="n">
        <x:v>0.04</x:v>
      </x:c>
      <x:c r="E98" s="6" t="n">
        <x:v>3</x:v>
      </x:c>
      <x:c r="F98" s="6" t="n">
        <x:v>0</x:v>
      </x:c>
      <x:c r="G98" s="6" t="str">
        <x:v>生命值</x:v>
      </x:c>
      <x:c r="H98" s="6" t="str">
        <x:v>https://raw.githubusercontent.com/Mar-7th/StarRailRes/dbe8cdfcfb0bf657b9fe1cf92d5537f118ccb487/index_new/cn/character_skill_trees.json</x:v>
      </x:c>
    </x:row>
    <x:row r="99" ht="20" customHeight="1">
      <x:c r="A99" s="6" t="str">
        <x:v>1014</x:v>
      </x:c>
      <x:c r="B99" s="6" t="str">
        <x:v>1014205</x:v>
      </x:c>
      <x:c r="C99" s="6" t="str">
        <x:v>WindAddedRatio</x:v>
      </x:c>
      <x:c r="D99" s="6" t="n">
        <x:v>0.048</x:v>
      </x:c>
      <x:c r="E99" s="6" t="n">
        <x:v>4</x:v>
      </x:c>
      <x:c r="F99" s="6" t="n">
        <x:v>0</x:v>
      </x:c>
      <x:c r="G99" s="6" t="str">
        <x:v>风属性伤害提高</x:v>
      </x:c>
      <x:c r="H99" s="6" t="str">
        <x:v>https://raw.githubusercontent.com/Mar-7th/StarRailRes/dbe8cdfcfb0bf657b9fe1cf92d5537f118ccb487/index_new/cn/character_skill_trees.json</x:v>
      </x:c>
    </x:row>
    <x:row r="100" ht="20" customHeight="1">
      <x:c r="A100" s="6" t="str">
        <x:v>1014</x:v>
      </x:c>
      <x:c r="B100" s="6" t="str">
        <x:v>1014206</x:v>
      </x:c>
      <x:c r="C100" s="6" t="str">
        <x:v>CriticalChanceBase</x:v>
      </x:c>
      <x:c r="D100" s="6" t="n">
        <x:v>0.04</x:v>
      </x:c>
      <x:c r="E100" s="6" t="n">
        <x:v>5</x:v>
      </x:c>
      <x:c r="F100" s="6" t="n">
        <x:v>0</x:v>
      </x:c>
      <x:c r="G100" s="6" t="str">
        <x:v>暴击率</x:v>
      </x:c>
      <x:c r="H100" s="6" t="str">
        <x:v>https://raw.githubusercontent.com/Mar-7th/StarRailRes/dbe8cdfcfb0bf657b9fe1cf92d5537f118ccb487/index_new/cn/character_skill_trees.json</x:v>
      </x:c>
    </x:row>
    <x:row r="101" ht="20" customHeight="1">
      <x:c r="A101" s="6" t="str">
        <x:v>1014</x:v>
      </x:c>
      <x:c r="B101" s="6" t="str">
        <x:v>1014207</x:v>
      </x:c>
      <x:c r="C101" s="6" t="str">
        <x:v>WindAddedRatio</x:v>
      </x:c>
      <x:c r="D101" s="6" t="n">
        <x:v>0.048</x:v>
      </x:c>
      <x:c r="E101" s="6" t="n">
        <x:v>5</x:v>
      </x:c>
      <x:c r="F101" s="6" t="n">
        <x:v>0</x:v>
      </x:c>
      <x:c r="G101" s="6" t="str">
        <x:v>风属性伤害提高</x:v>
      </x:c>
      <x:c r="H101" s="6" t="str">
        <x:v>https://raw.githubusercontent.com/Mar-7th/StarRailRes/dbe8cdfcfb0bf657b9fe1cf92d5537f118ccb487/index_new/cn/character_skill_trees.json</x:v>
      </x:c>
    </x:row>
    <x:row r="102" ht="20" customHeight="1">
      <x:c r="A102" s="6" t="str">
        <x:v>1014</x:v>
      </x:c>
      <x:c r="B102" s="6" t="str">
        <x:v>1014208</x:v>
      </x:c>
      <x:c r="C102" s="6" t="str">
        <x:v>HPAddedRatio</x:v>
      </x:c>
      <x:c r="D102" s="6" t="n">
        <x:v>0.06</x:v>
      </x:c>
      <x:c r="E102" s="6" t="n">
        <x:v>6</x:v>
      </x:c>
      <x:c r="F102" s="6" t="n">
        <x:v>0</x:v>
      </x:c>
      <x:c r="G102" s="6" t="str">
        <x:v>生命值</x:v>
      </x:c>
      <x:c r="H102" s="6" t="str">
        <x:v>https://raw.githubusercontent.com/Mar-7th/StarRailRes/dbe8cdfcfb0bf657b9fe1cf92d5537f118ccb487/index_new/cn/character_skill_trees.json</x:v>
      </x:c>
    </x:row>
    <x:row r="103" ht="20" customHeight="1">
      <x:c r="A103" s="6" t="str">
        <x:v>1014</x:v>
      </x:c>
      <x:c r="B103" s="6" t="str">
        <x:v>1014209</x:v>
      </x:c>
      <x:c r="C103" s="6" t="str">
        <x:v>CriticalChanceBase</x:v>
      </x:c>
      <x:c r="D103" s="6" t="n">
        <x:v>0.053</x:v>
      </x:c>
      <x:c r="E103" s="6" t="n">
        <x:v>0</x:v>
      </x:c>
      <x:c r="F103" s="6" t="n">
        <x:v>75</x:v>
      </x:c>
      <x:c r="G103" s="6" t="str">
        <x:v>暴击率</x:v>
      </x:c>
      <x:c r="H103" s="6" t="str">
        <x:v>https://raw.githubusercontent.com/Mar-7th/StarRailRes/dbe8cdfcfb0bf657b9fe1cf92d5537f118ccb487/index_new/cn/character_skill_trees.json</x:v>
      </x:c>
    </x:row>
    <x:row r="104" ht="20" customHeight="1">
      <x:c r="A104" s="6" t="str">
        <x:v>1014</x:v>
      </x:c>
      <x:c r="B104" s="6" t="str">
        <x:v>1014210</x:v>
      </x:c>
      <x:c r="C104" s="6" t="str">
        <x:v>WindAddedRatio</x:v>
      </x:c>
      <x:c r="D104" s="6" t="n">
        <x:v>0.064</x:v>
      </x:c>
      <x:c r="E104" s="6" t="n">
        <x:v>0</x:v>
      </x:c>
      <x:c r="F104" s="6" t="n">
        <x:v>80</x:v>
      </x:c>
      <x:c r="G104" s="6" t="str">
        <x:v>风属性伤害提高</x:v>
      </x:c>
      <x:c r="H104" s="6" t="str">
        <x:v>https://raw.githubusercontent.com/Mar-7th/StarRailRes/dbe8cdfcfb0bf657b9fe1cf92d5537f118ccb487/index_new/cn/character_skill_trees.json</x:v>
      </x:c>
    </x:row>
    <x:row r="105" ht="20" customHeight="1">
      <x:c r="A105" s="6" t="str">
        <x:v>1015</x:v>
      </x:c>
      <x:c r="B105" s="6" t="str">
        <x:v>1015201</x:v>
      </x:c>
      <x:c r="C105" s="6" t="str">
        <x:v>QuantumAddedRatio</x:v>
      </x:c>
      <x:c r="D105" s="6" t="n">
        <x:v>0.032</x:v>
      </x:c>
      <x:c r="E105" s="6" t="n">
        <x:v>0</x:v>
      </x:c>
      <x:c r="F105" s="6" t="n">
        <x:v>1</x:v>
      </x:c>
      <x:c r="G105" s="6" t="str">
        <x:v>量子属性伤害提高</x:v>
      </x:c>
      <x:c r="H105" s="6" t="str">
        <x:v>https://raw.githubusercontent.com/Mar-7th/StarRailRes/dbe8cdfcfb0bf657b9fe1cf92d5537f118ccb487/index_new/cn/character_skill_trees.json</x:v>
      </x:c>
    </x:row>
    <x:row r="106" ht="20" customHeight="1">
      <x:c r="A106" s="6" t="str">
        <x:v>1015</x:v>
      </x:c>
      <x:c r="B106" s="6" t="str">
        <x:v>1015202</x:v>
      </x:c>
      <x:c r="C106" s="6" t="str">
        <x:v>AttackAddedRatio</x:v>
      </x:c>
      <x:c r="D106" s="6" t="n">
        <x:v>0.04</x:v>
      </x:c>
      <x:c r="E106" s="6" t="n">
        <x:v>2</x:v>
      </x:c>
      <x:c r="F106" s="6" t="n">
        <x:v>0</x:v>
      </x:c>
      <x:c r="G106" s="6" t="str">
        <x:v>攻击力</x:v>
      </x:c>
      <x:c r="H106" s="6" t="str">
        <x:v>https://raw.githubusercontent.com/Mar-7th/StarRailRes/dbe8cdfcfb0bf657b9fe1cf92d5537f118ccb487/index_new/cn/character_skill_trees.json</x:v>
      </x:c>
    </x:row>
    <x:row r="107" ht="20" customHeight="1">
      <x:c r="A107" s="6" t="str">
        <x:v>1015</x:v>
      </x:c>
      <x:c r="B107" s="6" t="str">
        <x:v>1015203</x:v>
      </x:c>
      <x:c r="C107" s="6" t="str">
        <x:v>QuantumAddedRatio</x:v>
      </x:c>
      <x:c r="D107" s="6" t="n">
        <x:v>0.032</x:v>
      </x:c>
      <x:c r="E107" s="6" t="n">
        <x:v>3</x:v>
      </x:c>
      <x:c r="F107" s="6" t="n">
        <x:v>0</x:v>
      </x:c>
      <x:c r="G107" s="6" t="str">
        <x:v>量子属性伤害提高</x:v>
      </x:c>
      <x:c r="H107" s="6" t="str">
        <x:v>https://raw.githubusercontent.com/Mar-7th/StarRailRes/dbe8cdfcfb0bf657b9fe1cf92d5537f118ccb487/index_new/cn/character_skill_trees.json</x:v>
      </x:c>
    </x:row>
    <x:row r="108" ht="20" customHeight="1">
      <x:c r="A108" s="6" t="str">
        <x:v>1015</x:v>
      </x:c>
      <x:c r="B108" s="6" t="str">
        <x:v>1015204</x:v>
      </x:c>
      <x:c r="C108" s="6" t="str">
        <x:v>CriticalChanceBase</x:v>
      </x:c>
      <x:c r="D108" s="6" t="n">
        <x:v>0.027</x:v>
      </x:c>
      <x:c r="E108" s="6" t="n">
        <x:v>3</x:v>
      </x:c>
      <x:c r="F108" s="6" t="n">
        <x:v>0</x:v>
      </x:c>
      <x:c r="G108" s="6" t="str">
        <x:v>暴击率</x:v>
      </x:c>
      <x:c r="H108" s="6" t="str">
        <x:v>https://raw.githubusercontent.com/Mar-7th/StarRailRes/dbe8cdfcfb0bf657b9fe1cf92d5537f118ccb487/index_new/cn/character_skill_trees.json</x:v>
      </x:c>
    </x:row>
    <x:row r="109" ht="20" customHeight="1">
      <x:c r="A109" s="6" t="str">
        <x:v>1015</x:v>
      </x:c>
      <x:c r="B109" s="6" t="str">
        <x:v>1015205</x:v>
      </x:c>
      <x:c r="C109" s="6" t="str">
        <x:v>QuantumAddedRatio</x:v>
      </x:c>
      <x:c r="D109" s="6" t="n">
        <x:v>0.048</x:v>
      </x:c>
      <x:c r="E109" s="6" t="n">
        <x:v>4</x:v>
      </x:c>
      <x:c r="F109" s="6" t="n">
        <x:v>0</x:v>
      </x:c>
      <x:c r="G109" s="6" t="str">
        <x:v>量子属性伤害提高</x:v>
      </x:c>
      <x:c r="H109" s="6" t="str">
        <x:v>https://raw.githubusercontent.com/Mar-7th/StarRailRes/dbe8cdfcfb0bf657b9fe1cf92d5537f118ccb487/index_new/cn/character_skill_trees.json</x:v>
      </x:c>
    </x:row>
    <x:row r="110" ht="20" customHeight="1">
      <x:c r="A110" s="6" t="str">
        <x:v>1015</x:v>
      </x:c>
      <x:c r="B110" s="6" t="str">
        <x:v>1015206</x:v>
      </x:c>
      <x:c r="C110" s="6" t="str">
        <x:v>AttackAddedRatio</x:v>
      </x:c>
      <x:c r="D110" s="6" t="n">
        <x:v>0.06</x:v>
      </x:c>
      <x:c r="E110" s="6" t="n">
        <x:v>5</x:v>
      </x:c>
      <x:c r="F110" s="6" t="n">
        <x:v>0</x:v>
      </x:c>
      <x:c r="G110" s="6" t="str">
        <x:v>攻击力</x:v>
      </x:c>
      <x:c r="H110" s="6" t="str">
        <x:v>https://raw.githubusercontent.com/Mar-7th/StarRailRes/dbe8cdfcfb0bf657b9fe1cf92d5537f118ccb487/index_new/cn/character_skill_trees.json</x:v>
      </x:c>
    </x:row>
    <x:row r="111" ht="20" customHeight="1">
      <x:c r="A111" s="6" t="str">
        <x:v>1015</x:v>
      </x:c>
      <x:c r="B111" s="6" t="str">
        <x:v>1015207</x:v>
      </x:c>
      <x:c r="C111" s="6" t="str">
        <x:v>QuantumAddedRatio</x:v>
      </x:c>
      <x:c r="D111" s="6" t="n">
        <x:v>0.048</x:v>
      </x:c>
      <x:c r="E111" s="6" t="n">
        <x:v>5</x:v>
      </x:c>
      <x:c r="F111" s="6" t="n">
        <x:v>0</x:v>
      </x:c>
      <x:c r="G111" s="6" t="str">
        <x:v>量子属性伤害提高</x:v>
      </x:c>
      <x:c r="H111" s="6" t="str">
        <x:v>https://raw.githubusercontent.com/Mar-7th/StarRailRes/dbe8cdfcfb0bf657b9fe1cf92d5537f118ccb487/index_new/cn/character_skill_trees.json</x:v>
      </x:c>
    </x:row>
    <x:row r="112" ht="20" customHeight="1">
      <x:c r="A112" s="6" t="str">
        <x:v>1015</x:v>
      </x:c>
      <x:c r="B112" s="6" t="str">
        <x:v>1015208</x:v>
      </x:c>
      <x:c r="C112" s="6" t="str">
        <x:v>CriticalChanceBase</x:v>
      </x:c>
      <x:c r="D112" s="6" t="n">
        <x:v>0.04</x:v>
      </x:c>
      <x:c r="E112" s="6" t="n">
        <x:v>6</x:v>
      </x:c>
      <x:c r="F112" s="6" t="n">
        <x:v>0</x:v>
      </x:c>
      <x:c r="G112" s="6" t="str">
        <x:v>暴击率</x:v>
      </x:c>
      <x:c r="H112" s="6" t="str">
        <x:v>https://raw.githubusercontent.com/Mar-7th/StarRailRes/dbe8cdfcfb0bf657b9fe1cf92d5537f118ccb487/index_new/cn/character_skill_trees.json</x:v>
      </x:c>
    </x:row>
    <x:row r="113" ht="20" customHeight="1">
      <x:c r="A113" s="6" t="str">
        <x:v>1015</x:v>
      </x:c>
      <x:c r="B113" s="6" t="str">
        <x:v>1015209</x:v>
      </x:c>
      <x:c r="C113" s="6" t="str">
        <x:v>AttackAddedRatio</x:v>
      </x:c>
      <x:c r="D113" s="6" t="n">
        <x:v>0.08</x:v>
      </x:c>
      <x:c r="E113" s="6" t="n">
        <x:v>0</x:v>
      </x:c>
      <x:c r="F113" s="6" t="n">
        <x:v>75</x:v>
      </x:c>
      <x:c r="G113" s="6" t="str">
        <x:v>攻击力</x:v>
      </x:c>
      <x:c r="H113" s="6" t="str">
        <x:v>https://raw.githubusercontent.com/Mar-7th/StarRailRes/dbe8cdfcfb0bf657b9fe1cf92d5537f118ccb487/index_new/cn/character_skill_trees.json</x:v>
      </x:c>
    </x:row>
    <x:row r="114" ht="20" customHeight="1">
      <x:c r="A114" s="6" t="str">
        <x:v>1015</x:v>
      </x:c>
      <x:c r="B114" s="6" t="str">
        <x:v>1015210</x:v>
      </x:c>
      <x:c r="C114" s="6" t="str">
        <x:v>QuantumAddedRatio</x:v>
      </x:c>
      <x:c r="D114" s="6" t="n">
        <x:v>0.064</x:v>
      </x:c>
      <x:c r="E114" s="6" t="n">
        <x:v>0</x:v>
      </x:c>
      <x:c r="F114" s="6" t="n">
        <x:v>80</x:v>
      </x:c>
      <x:c r="G114" s="6" t="str">
        <x:v>量子属性伤害提高</x:v>
      </x:c>
      <x:c r="H114" s="6" t="str">
        <x:v>https://raw.githubusercontent.com/Mar-7th/StarRailRes/dbe8cdfcfb0bf657b9fe1cf92d5537f118ccb487/index_new/cn/character_skill_trees.json</x:v>
      </x:c>
    </x:row>
    <x:row r="115" ht="20" customHeight="1">
      <x:c r="A115" s="6" t="str">
        <x:v>1101</x:v>
      </x:c>
      <x:c r="B115" s="6" t="str">
        <x:v>1101201</x:v>
      </x:c>
      <x:c r="C115" s="6" t="str">
        <x:v>WindAddedRatio</x:v>
      </x:c>
      <x:c r="D115" s="6" t="n">
        <x:v>0.032</x:v>
      </x:c>
      <x:c r="E115" s="6" t="n">
        <x:v>0</x:v>
      </x:c>
      <x:c r="F115" s="6" t="n">
        <x:v>1</x:v>
      </x:c>
      <x:c r="G115" s="6" t="str">
        <x:v>风属性伤害提高</x:v>
      </x:c>
      <x:c r="H115" s="6" t="str">
        <x:v>https://raw.githubusercontent.com/Mar-7th/StarRailRes/dbe8cdfcfb0bf657b9fe1cf92d5537f118ccb487/index_new/cn/character_skill_trees.json</x:v>
      </x:c>
    </x:row>
    <x:row r="116" ht="20" customHeight="1">
      <x:c r="A116" s="6" t="str">
        <x:v>1101</x:v>
      </x:c>
      <x:c r="B116" s="6" t="str">
        <x:v>1101202</x:v>
      </x:c>
      <x:c r="C116" s="6" t="str">
        <x:v>CriticalDamageBase</x:v>
      </x:c>
      <x:c r="D116" s="6" t="n">
        <x:v>0.053</x:v>
      </x:c>
      <x:c r="E116" s="6" t="n">
        <x:v>2</x:v>
      </x:c>
      <x:c r="F116" s="6" t="n">
        <x:v>0</x:v>
      </x:c>
      <x:c r="G116" s="6" t="str">
        <x:v>暴击伤害</x:v>
      </x:c>
      <x:c r="H116" s="6" t="str">
        <x:v>https://raw.githubusercontent.com/Mar-7th/StarRailRes/dbe8cdfcfb0bf657b9fe1cf92d5537f118ccb487/index_new/cn/character_skill_trees.json</x:v>
      </x:c>
    </x:row>
    <x:row r="117" ht="20" customHeight="1">
      <x:c r="A117" s="6" t="str">
        <x:v>1101</x:v>
      </x:c>
      <x:c r="B117" s="6" t="str">
        <x:v>1101203</x:v>
      </x:c>
      <x:c r="C117" s="6" t="str">
        <x:v>WindAddedRatio</x:v>
      </x:c>
      <x:c r="D117" s="6" t="n">
        <x:v>0.032</x:v>
      </x:c>
      <x:c r="E117" s="6" t="n">
        <x:v>3</x:v>
      </x:c>
      <x:c r="F117" s="6" t="n">
        <x:v>0</x:v>
      </x:c>
      <x:c r="G117" s="6" t="str">
        <x:v>风属性伤害提高</x:v>
      </x:c>
      <x:c r="H117" s="6" t="str">
        <x:v>https://raw.githubusercontent.com/Mar-7th/StarRailRes/dbe8cdfcfb0bf657b9fe1cf92d5537f118ccb487/index_new/cn/character_skill_trees.json</x:v>
      </x:c>
    </x:row>
    <x:row r="118" ht="20" customHeight="1">
      <x:c r="A118" s="6" t="str">
        <x:v>1101</x:v>
      </x:c>
      <x:c r="B118" s="6" t="str">
        <x:v>1101204</x:v>
      </x:c>
      <x:c r="C118" s="6" t="str">
        <x:v>StatusResistanceBase</x:v>
      </x:c>
      <x:c r="D118" s="6" t="n">
        <x:v>0.04</x:v>
      </x:c>
      <x:c r="E118" s="6" t="n">
        <x:v>3</x:v>
      </x:c>
      <x:c r="F118" s="6" t="n">
        <x:v>0</x:v>
      </x:c>
      <x:c r="G118" s="6" t="str">
        <x:v>效果抵抗</x:v>
      </x:c>
      <x:c r="H118" s="6" t="str">
        <x:v>https://raw.githubusercontent.com/Mar-7th/StarRailRes/dbe8cdfcfb0bf657b9fe1cf92d5537f118ccb487/index_new/cn/character_skill_trees.json</x:v>
      </x:c>
    </x:row>
    <x:row r="119" ht="20" customHeight="1">
      <x:c r="A119" s="6" t="str">
        <x:v>1101</x:v>
      </x:c>
      <x:c r="B119" s="6" t="str">
        <x:v>1101205</x:v>
      </x:c>
      <x:c r="C119" s="6" t="str">
        <x:v>WindAddedRatio</x:v>
      </x:c>
      <x:c r="D119" s="6" t="n">
        <x:v>0.048</x:v>
      </x:c>
      <x:c r="E119" s="6" t="n">
        <x:v>4</x:v>
      </x:c>
      <x:c r="F119" s="6" t="n">
        <x:v>0</x:v>
      </x:c>
      <x:c r="G119" s="6" t="str">
        <x:v>风属性伤害提高</x:v>
      </x:c>
      <x:c r="H119" s="6" t="str">
        <x:v>https://raw.githubusercontent.com/Mar-7th/StarRailRes/dbe8cdfcfb0bf657b9fe1cf92d5537f118ccb487/index_new/cn/character_skill_trees.json</x:v>
      </x:c>
    </x:row>
    <x:row r="120" ht="20" customHeight="1">
      <x:c r="A120" s="6" t="str">
        <x:v>1101</x:v>
      </x:c>
      <x:c r="B120" s="6" t="str">
        <x:v>1101206</x:v>
      </x:c>
      <x:c r="C120" s="6" t="str">
        <x:v>CriticalDamageBase</x:v>
      </x:c>
      <x:c r="D120" s="6" t="n">
        <x:v>0.08</x:v>
      </x:c>
      <x:c r="E120" s="6" t="n">
        <x:v>5</x:v>
      </x:c>
      <x:c r="F120" s="6" t="n">
        <x:v>0</x:v>
      </x:c>
      <x:c r="G120" s="6" t="str">
        <x:v>暴击伤害</x:v>
      </x:c>
      <x:c r="H120" s="6" t="str">
        <x:v>https://raw.githubusercontent.com/Mar-7th/StarRailRes/dbe8cdfcfb0bf657b9fe1cf92d5537f118ccb487/index_new/cn/character_skill_trees.json</x:v>
      </x:c>
    </x:row>
    <x:row r="121" ht="20" customHeight="1">
      <x:c r="A121" s="6" t="str">
        <x:v>1101</x:v>
      </x:c>
      <x:c r="B121" s="6" t="str">
        <x:v>1101207</x:v>
      </x:c>
      <x:c r="C121" s="6" t="str">
        <x:v>WindAddedRatio</x:v>
      </x:c>
      <x:c r="D121" s="6" t="n">
        <x:v>0.048</x:v>
      </x:c>
      <x:c r="E121" s="6" t="n">
        <x:v>5</x:v>
      </x:c>
      <x:c r="F121" s="6" t="n">
        <x:v>0</x:v>
      </x:c>
      <x:c r="G121" s="6" t="str">
        <x:v>风属性伤害提高</x:v>
      </x:c>
      <x:c r="H121" s="6" t="str">
        <x:v>https://raw.githubusercontent.com/Mar-7th/StarRailRes/dbe8cdfcfb0bf657b9fe1cf92d5537f118ccb487/index_new/cn/character_skill_trees.json</x:v>
      </x:c>
    </x:row>
    <x:row r="122" ht="20" customHeight="1">
      <x:c r="A122" s="6" t="str">
        <x:v>1101</x:v>
      </x:c>
      <x:c r="B122" s="6" t="str">
        <x:v>1101208</x:v>
      </x:c>
      <x:c r="C122" s="6" t="str">
        <x:v>StatusResistanceBase</x:v>
      </x:c>
      <x:c r="D122" s="6" t="n">
        <x:v>0.06</x:v>
      </x:c>
      <x:c r="E122" s="6" t="n">
        <x:v>6</x:v>
      </x:c>
      <x:c r="F122" s="6" t="n">
        <x:v>0</x:v>
      </x:c>
      <x:c r="G122" s="6" t="str">
        <x:v>效果抵抗</x:v>
      </x:c>
      <x:c r="H122" s="6" t="str">
        <x:v>https://raw.githubusercontent.com/Mar-7th/StarRailRes/dbe8cdfcfb0bf657b9fe1cf92d5537f118ccb487/index_new/cn/character_skill_trees.json</x:v>
      </x:c>
    </x:row>
    <x:row r="123" ht="20" customHeight="1">
      <x:c r="A123" s="6" t="str">
        <x:v>1101</x:v>
      </x:c>
      <x:c r="B123" s="6" t="str">
        <x:v>1101209</x:v>
      </x:c>
      <x:c r="C123" s="6" t="str">
        <x:v>CriticalDamageBase</x:v>
      </x:c>
      <x:c r="D123" s="6" t="n">
        <x:v>0.107</x:v>
      </x:c>
      <x:c r="E123" s="6" t="n">
        <x:v>0</x:v>
      </x:c>
      <x:c r="F123" s="6" t="n">
        <x:v>75</x:v>
      </x:c>
      <x:c r="G123" s="6" t="str">
        <x:v>暴击伤害</x:v>
      </x:c>
      <x:c r="H123" s="6" t="str">
        <x:v>https://raw.githubusercontent.com/Mar-7th/StarRailRes/dbe8cdfcfb0bf657b9fe1cf92d5537f118ccb487/index_new/cn/character_skill_trees.json</x:v>
      </x:c>
    </x:row>
    <x:row r="124" ht="20" customHeight="1">
      <x:c r="A124" s="6" t="str">
        <x:v>1101</x:v>
      </x:c>
      <x:c r="B124" s="6" t="str">
        <x:v>1101210</x:v>
      </x:c>
      <x:c r="C124" s="6" t="str">
        <x:v>WindAddedRatio</x:v>
      </x:c>
      <x:c r="D124" s="6" t="n">
        <x:v>0.064</x:v>
      </x:c>
      <x:c r="E124" s="6" t="n">
        <x:v>0</x:v>
      </x:c>
      <x:c r="F124" s="6" t="n">
        <x:v>80</x:v>
      </x:c>
      <x:c r="G124" s="6" t="str">
        <x:v>风属性伤害提高</x:v>
      </x:c>
      <x:c r="H124" s="6" t="str">
        <x:v>https://raw.githubusercontent.com/Mar-7th/StarRailRes/dbe8cdfcfb0bf657b9fe1cf92d5537f118ccb487/index_new/cn/character_skill_trees.json</x:v>
      </x:c>
    </x:row>
    <x:row r="125" ht="20" customHeight="1">
      <x:c r="A125" s="6" t="str">
        <x:v>1102</x:v>
      </x:c>
      <x:c r="B125" s="6" t="str">
        <x:v>1102201</x:v>
      </x:c>
      <x:c r="C125" s="6" t="str">
        <x:v>AttackAddedRatio</x:v>
      </x:c>
      <x:c r="D125" s="6" t="n">
        <x:v>0.04</x:v>
      </x:c>
      <x:c r="E125" s="6" t="n">
        <x:v>0</x:v>
      </x:c>
      <x:c r="F125" s="6" t="n">
        <x:v>1</x:v>
      </x:c>
      <x:c r="G125" s="6" t="str">
        <x:v>攻击力</x:v>
      </x:c>
      <x:c r="H125" s="6" t="str">
        <x:v>https://raw.githubusercontent.com/Mar-7th/StarRailRes/dbe8cdfcfb0bf657b9fe1cf92d5537f118ccb487/index_new/cn/character_skill_trees.json</x:v>
      </x:c>
    </x:row>
    <x:row r="126" ht="20" customHeight="1">
      <x:c r="A126" s="6" t="str">
        <x:v>1102</x:v>
      </x:c>
      <x:c r="B126" s="6" t="str">
        <x:v>1102202</x:v>
      </x:c>
      <x:c r="C126" s="6" t="str">
        <x:v>CriticalDamageBase</x:v>
      </x:c>
      <x:c r="D126" s="6" t="n">
        <x:v>0.053</x:v>
      </x:c>
      <x:c r="E126" s="6" t="n">
        <x:v>2</x:v>
      </x:c>
      <x:c r="F126" s="6" t="n">
        <x:v>0</x:v>
      </x:c>
      <x:c r="G126" s="6" t="str">
        <x:v>暴击伤害</x:v>
      </x:c>
      <x:c r="H126" s="6" t="str">
        <x:v>https://raw.githubusercontent.com/Mar-7th/StarRailRes/dbe8cdfcfb0bf657b9fe1cf92d5537f118ccb487/index_new/cn/character_skill_trees.json</x:v>
      </x:c>
    </x:row>
    <x:row r="127" ht="20" customHeight="1">
      <x:c r="A127" s="6" t="str">
        <x:v>1102</x:v>
      </x:c>
      <x:c r="B127" s="6" t="str">
        <x:v>1102203</x:v>
      </x:c>
      <x:c r="C127" s="6" t="str">
        <x:v>AttackAddedRatio</x:v>
      </x:c>
      <x:c r="D127" s="6" t="n">
        <x:v>0.04</x:v>
      </x:c>
      <x:c r="E127" s="6" t="n">
        <x:v>3</x:v>
      </x:c>
      <x:c r="F127" s="6" t="n">
        <x:v>0</x:v>
      </x:c>
      <x:c r="G127" s="6" t="str">
        <x:v>攻击力</x:v>
      </x:c>
      <x:c r="H127" s="6" t="str">
        <x:v>https://raw.githubusercontent.com/Mar-7th/StarRailRes/dbe8cdfcfb0bf657b9fe1cf92d5537f118ccb487/index_new/cn/character_skill_trees.json</x:v>
      </x:c>
    </x:row>
    <x:row r="128" ht="20" customHeight="1">
      <x:c r="A128" s="6" t="str">
        <x:v>1102</x:v>
      </x:c>
      <x:c r="B128" s="6" t="str">
        <x:v>1102204</x:v>
      </x:c>
      <x:c r="C128" s="6" t="str">
        <x:v>DefenceAddedRatio</x:v>
      </x:c>
      <x:c r="D128" s="6" t="n">
        <x:v>0.05</x:v>
      </x:c>
      <x:c r="E128" s="6" t="n">
        <x:v>3</x:v>
      </x:c>
      <x:c r="F128" s="6" t="n">
        <x:v>0</x:v>
      </x:c>
      <x:c r="G128" s="6" t="str">
        <x:v>防御力</x:v>
      </x:c>
      <x:c r="H128" s="6" t="str">
        <x:v>https://raw.githubusercontent.com/Mar-7th/StarRailRes/dbe8cdfcfb0bf657b9fe1cf92d5537f118ccb487/index_new/cn/character_skill_trees.json</x:v>
      </x:c>
    </x:row>
    <x:row r="129" ht="20" customHeight="1">
      <x:c r="A129" s="6" t="str">
        <x:v>1102</x:v>
      </x:c>
      <x:c r="B129" s="6" t="str">
        <x:v>1102205</x:v>
      </x:c>
      <x:c r="C129" s="6" t="str">
        <x:v>AttackAddedRatio</x:v>
      </x:c>
      <x:c r="D129" s="6" t="n">
        <x:v>0.06</x:v>
      </x:c>
      <x:c r="E129" s="6" t="n">
        <x:v>4</x:v>
      </x:c>
      <x:c r="F129" s="6" t="n">
        <x:v>0</x:v>
      </x:c>
      <x:c r="G129" s="6" t="str">
        <x:v>攻击力</x:v>
      </x:c>
      <x:c r="H129" s="6" t="str">
        <x:v>https://raw.githubusercontent.com/Mar-7th/StarRailRes/dbe8cdfcfb0bf657b9fe1cf92d5537f118ccb487/index_new/cn/character_skill_trees.json</x:v>
      </x:c>
    </x:row>
    <x:row r="130" ht="20" customHeight="1">
      <x:c r="A130" s="6" t="str">
        <x:v>1102</x:v>
      </x:c>
      <x:c r="B130" s="6" t="str">
        <x:v>1102206</x:v>
      </x:c>
      <x:c r="C130" s="6" t="str">
        <x:v>CriticalDamageBase</x:v>
      </x:c>
      <x:c r="D130" s="6" t="n">
        <x:v>0.08</x:v>
      </x:c>
      <x:c r="E130" s="6" t="n">
        <x:v>5</x:v>
      </x:c>
      <x:c r="F130" s="6" t="n">
        <x:v>0</x:v>
      </x:c>
      <x:c r="G130" s="6" t="str">
        <x:v>暴击伤害</x:v>
      </x:c>
      <x:c r="H130" s="6" t="str">
        <x:v>https://raw.githubusercontent.com/Mar-7th/StarRailRes/dbe8cdfcfb0bf657b9fe1cf92d5537f118ccb487/index_new/cn/character_skill_trees.json</x:v>
      </x:c>
    </x:row>
    <x:row r="131" ht="20" customHeight="1">
      <x:c r="A131" s="6" t="str">
        <x:v>1102</x:v>
      </x:c>
      <x:c r="B131" s="6" t="str">
        <x:v>1102207</x:v>
      </x:c>
      <x:c r="C131" s="6" t="str">
        <x:v>AttackAddedRatio</x:v>
      </x:c>
      <x:c r="D131" s="6" t="n">
        <x:v>0.06</x:v>
      </x:c>
      <x:c r="E131" s="6" t="n">
        <x:v>5</x:v>
      </x:c>
      <x:c r="F131" s="6" t="n">
        <x:v>0</x:v>
      </x:c>
      <x:c r="G131" s="6" t="str">
        <x:v>攻击力</x:v>
      </x:c>
      <x:c r="H131" s="6" t="str">
        <x:v>https://raw.githubusercontent.com/Mar-7th/StarRailRes/dbe8cdfcfb0bf657b9fe1cf92d5537f118ccb487/index_new/cn/character_skill_trees.json</x:v>
      </x:c>
    </x:row>
    <x:row r="132" ht="20" customHeight="1">
      <x:c r="A132" s="6" t="str">
        <x:v>1102</x:v>
      </x:c>
      <x:c r="B132" s="6" t="str">
        <x:v>1102208</x:v>
      </x:c>
      <x:c r="C132" s="6" t="str">
        <x:v>DefenceAddedRatio</x:v>
      </x:c>
      <x:c r="D132" s="6" t="n">
        <x:v>0.075</x:v>
      </x:c>
      <x:c r="E132" s="6" t="n">
        <x:v>6</x:v>
      </x:c>
      <x:c r="F132" s="6" t="n">
        <x:v>0</x:v>
      </x:c>
      <x:c r="G132" s="6" t="str">
        <x:v>防御力</x:v>
      </x:c>
      <x:c r="H132" s="6" t="str">
        <x:v>https://raw.githubusercontent.com/Mar-7th/StarRailRes/dbe8cdfcfb0bf657b9fe1cf92d5537f118ccb487/index_new/cn/character_skill_trees.json</x:v>
      </x:c>
    </x:row>
    <x:row r="133" ht="20" customHeight="1">
      <x:c r="A133" s="6" t="str">
        <x:v>1102</x:v>
      </x:c>
      <x:c r="B133" s="6" t="str">
        <x:v>1102209</x:v>
      </x:c>
      <x:c r="C133" s="6" t="str">
        <x:v>CriticalDamageBase</x:v>
      </x:c>
      <x:c r="D133" s="6" t="n">
        <x:v>0.107</x:v>
      </x:c>
      <x:c r="E133" s="6" t="n">
        <x:v>0</x:v>
      </x:c>
      <x:c r="F133" s="6" t="n">
        <x:v>75</x:v>
      </x:c>
      <x:c r="G133" s="6" t="str">
        <x:v>暴击伤害</x:v>
      </x:c>
      <x:c r="H133" s="6" t="str">
        <x:v>https://raw.githubusercontent.com/Mar-7th/StarRailRes/dbe8cdfcfb0bf657b9fe1cf92d5537f118ccb487/index_new/cn/character_skill_trees.json</x:v>
      </x:c>
    </x:row>
    <x:row r="134" ht="20" customHeight="1">
      <x:c r="A134" s="6" t="str">
        <x:v>1102</x:v>
      </x:c>
      <x:c r="B134" s="6" t="str">
        <x:v>1102210</x:v>
      </x:c>
      <x:c r="C134" s="6" t="str">
        <x:v>AttackAddedRatio</x:v>
      </x:c>
      <x:c r="D134" s="6" t="n">
        <x:v>0.08</x:v>
      </x:c>
      <x:c r="E134" s="6" t="n">
        <x:v>0</x:v>
      </x:c>
      <x:c r="F134" s="6" t="n">
        <x:v>80</x:v>
      </x:c>
      <x:c r="G134" s="6" t="str">
        <x:v>攻击力</x:v>
      </x:c>
      <x:c r="H134" s="6" t="str">
        <x:v>https://raw.githubusercontent.com/Mar-7th/StarRailRes/dbe8cdfcfb0bf657b9fe1cf92d5537f118ccb487/index_new/cn/character_skill_trees.json</x:v>
      </x:c>
    </x:row>
    <x:row r="135" ht="20" customHeight="1">
      <x:c r="A135" s="6" t="str">
        <x:v>1103</x:v>
      </x:c>
      <x:c r="B135" s="6" t="str">
        <x:v>1103201</x:v>
      </x:c>
      <x:c r="C135" s="6" t="str">
        <x:v>CriticalChanceBase</x:v>
      </x:c>
      <x:c r="D135" s="6" t="n">
        <x:v>0.027</x:v>
      </x:c>
      <x:c r="E135" s="6" t="n">
        <x:v>0</x:v>
      </x:c>
      <x:c r="F135" s="6" t="n">
        <x:v>1</x:v>
      </x:c>
      <x:c r="G135" s="6" t="str">
        <x:v>暴击率</x:v>
      </x:c>
      <x:c r="H135" s="6" t="str">
        <x:v>https://raw.githubusercontent.com/Mar-7th/StarRailRes/dbe8cdfcfb0bf657b9fe1cf92d5537f118ccb487/index_new/cn/character_skill_trees.json</x:v>
      </x:c>
    </x:row>
    <x:row r="136" ht="20" customHeight="1">
      <x:c r="A136" s="6" t="str">
        <x:v>1103</x:v>
      </x:c>
      <x:c r="B136" s="6" t="str">
        <x:v>1103202</x:v>
      </x:c>
      <x:c r="C136" s="6" t="str">
        <x:v>StatusProbabilityBase</x:v>
      </x:c>
      <x:c r="D136" s="6" t="n">
        <x:v>0.04</x:v>
      </x:c>
      <x:c r="E136" s="6" t="n">
        <x:v>2</x:v>
      </x:c>
      <x:c r="F136" s="6" t="n">
        <x:v>0</x:v>
      </x:c>
      <x:c r="G136" s="6" t="str">
        <x:v>效果命中</x:v>
      </x:c>
      <x:c r="H136" s="6" t="str">
        <x:v>https://raw.githubusercontent.com/Mar-7th/StarRailRes/dbe8cdfcfb0bf657b9fe1cf92d5537f118ccb487/index_new/cn/character_skill_trees.json</x:v>
      </x:c>
    </x:row>
    <x:row r="137" ht="20" customHeight="1">
      <x:c r="A137" s="6" t="str">
        <x:v>1103</x:v>
      </x:c>
      <x:c r="B137" s="6" t="str">
        <x:v>1103203</x:v>
      </x:c>
      <x:c r="C137" s="6" t="str">
        <x:v>CriticalChanceBase</x:v>
      </x:c>
      <x:c r="D137" s="6" t="n">
        <x:v>0.027</x:v>
      </x:c>
      <x:c r="E137" s="6" t="n">
        <x:v>3</x:v>
      </x:c>
      <x:c r="F137" s="6" t="n">
        <x:v>0</x:v>
      </x:c>
      <x:c r="G137" s="6" t="str">
        <x:v>暴击率</x:v>
      </x:c>
      <x:c r="H137" s="6" t="str">
        <x:v>https://raw.githubusercontent.com/Mar-7th/StarRailRes/dbe8cdfcfb0bf657b9fe1cf92d5537f118ccb487/index_new/cn/character_skill_trees.json</x:v>
      </x:c>
    </x:row>
    <x:row r="138" ht="20" customHeight="1">
      <x:c r="A138" s="6" t="str">
        <x:v>1103</x:v>
      </x:c>
      <x:c r="B138" s="6" t="str">
        <x:v>1103204</x:v>
      </x:c>
      <x:c r="C138" s="6" t="str">
        <x:v>StatusResistanceBase</x:v>
      </x:c>
      <x:c r="D138" s="6" t="n">
        <x:v>0.04</x:v>
      </x:c>
      <x:c r="E138" s="6" t="n">
        <x:v>3</x:v>
      </x:c>
      <x:c r="F138" s="6" t="n">
        <x:v>0</x:v>
      </x:c>
      <x:c r="G138" s="6" t="str">
        <x:v>效果抵抗</x:v>
      </x:c>
      <x:c r="H138" s="6" t="str">
        <x:v>https://raw.githubusercontent.com/Mar-7th/StarRailRes/dbe8cdfcfb0bf657b9fe1cf92d5537f118ccb487/index_new/cn/character_skill_trees.json</x:v>
      </x:c>
    </x:row>
    <x:row r="139" ht="20" customHeight="1">
      <x:c r="A139" s="6" t="str">
        <x:v>1103</x:v>
      </x:c>
      <x:c r="B139" s="6" t="str">
        <x:v>1103205</x:v>
      </x:c>
      <x:c r="C139" s="6" t="str">
        <x:v>CriticalChanceBase</x:v>
      </x:c>
      <x:c r="D139" s="6" t="n">
        <x:v>0.04</x:v>
      </x:c>
      <x:c r="E139" s="6" t="n">
        <x:v>4</x:v>
      </x:c>
      <x:c r="F139" s="6" t="n">
        <x:v>0</x:v>
      </x:c>
      <x:c r="G139" s="6" t="str">
        <x:v>暴击率</x:v>
      </x:c>
      <x:c r="H139" s="6" t="str">
        <x:v>https://raw.githubusercontent.com/Mar-7th/StarRailRes/dbe8cdfcfb0bf657b9fe1cf92d5537f118ccb487/index_new/cn/character_skill_trees.json</x:v>
      </x:c>
    </x:row>
    <x:row r="140" ht="20" customHeight="1">
      <x:c r="A140" s="6" t="str">
        <x:v>1103</x:v>
      </x:c>
      <x:c r="B140" s="6" t="str">
        <x:v>1103206</x:v>
      </x:c>
      <x:c r="C140" s="6" t="str">
        <x:v>StatusProbabilityBase</x:v>
      </x:c>
      <x:c r="D140" s="6" t="n">
        <x:v>0.06</x:v>
      </x:c>
      <x:c r="E140" s="6" t="n">
        <x:v>5</x:v>
      </x:c>
      <x:c r="F140" s="6" t="n">
        <x:v>0</x:v>
      </x:c>
      <x:c r="G140" s="6" t="str">
        <x:v>效果命中</x:v>
      </x:c>
      <x:c r="H140" s="6" t="str">
        <x:v>https://raw.githubusercontent.com/Mar-7th/StarRailRes/dbe8cdfcfb0bf657b9fe1cf92d5537f118ccb487/index_new/cn/character_skill_trees.json</x:v>
      </x:c>
    </x:row>
    <x:row r="141" ht="20" customHeight="1">
      <x:c r="A141" s="6" t="str">
        <x:v>1103</x:v>
      </x:c>
      <x:c r="B141" s="6" t="str">
        <x:v>1103207</x:v>
      </x:c>
      <x:c r="C141" s="6" t="str">
        <x:v>CriticalChanceBase</x:v>
      </x:c>
      <x:c r="D141" s="6" t="n">
        <x:v>0.04</x:v>
      </x:c>
      <x:c r="E141" s="6" t="n">
        <x:v>5</x:v>
      </x:c>
      <x:c r="F141" s="6" t="n">
        <x:v>0</x:v>
      </x:c>
      <x:c r="G141" s="6" t="str">
        <x:v>暴击率</x:v>
      </x:c>
      <x:c r="H141" s="6" t="str">
        <x:v>https://raw.githubusercontent.com/Mar-7th/StarRailRes/dbe8cdfcfb0bf657b9fe1cf92d5537f118ccb487/index_new/cn/character_skill_trees.json</x:v>
      </x:c>
    </x:row>
    <x:row r="142" ht="20" customHeight="1">
      <x:c r="A142" s="6" t="str">
        <x:v>1103</x:v>
      </x:c>
      <x:c r="B142" s="6" t="str">
        <x:v>1103208</x:v>
      </x:c>
      <x:c r="C142" s="6" t="str">
        <x:v>StatusResistanceBase</x:v>
      </x:c>
      <x:c r="D142" s="6" t="n">
        <x:v>0.06</x:v>
      </x:c>
      <x:c r="E142" s="6" t="n">
        <x:v>6</x:v>
      </x:c>
      <x:c r="F142" s="6" t="n">
        <x:v>0</x:v>
      </x:c>
      <x:c r="G142" s="6" t="str">
        <x:v>效果抵抗</x:v>
      </x:c>
      <x:c r="H142" s="6" t="str">
        <x:v>https://raw.githubusercontent.com/Mar-7th/StarRailRes/dbe8cdfcfb0bf657b9fe1cf92d5537f118ccb487/index_new/cn/character_skill_trees.json</x:v>
      </x:c>
    </x:row>
    <x:row r="143" ht="20" customHeight="1">
      <x:c r="A143" s="6" t="str">
        <x:v>1103</x:v>
      </x:c>
      <x:c r="B143" s="6" t="str">
        <x:v>1103209</x:v>
      </x:c>
      <x:c r="C143" s="6" t="str">
        <x:v>StatusProbabilityBase</x:v>
      </x:c>
      <x:c r="D143" s="6" t="n">
        <x:v>0.08</x:v>
      </x:c>
      <x:c r="E143" s="6" t="n">
        <x:v>0</x:v>
      </x:c>
      <x:c r="F143" s="6" t="n">
        <x:v>75</x:v>
      </x:c>
      <x:c r="G143" s="6" t="str">
        <x:v>效果命中</x:v>
      </x:c>
      <x:c r="H143" s="6" t="str">
        <x:v>https://raw.githubusercontent.com/Mar-7th/StarRailRes/dbe8cdfcfb0bf657b9fe1cf92d5537f118ccb487/index_new/cn/character_skill_trees.json</x:v>
      </x:c>
    </x:row>
    <x:row r="144" ht="20" customHeight="1">
      <x:c r="A144" s="6" t="str">
        <x:v>1103</x:v>
      </x:c>
      <x:c r="B144" s="6" t="str">
        <x:v>1103210</x:v>
      </x:c>
      <x:c r="C144" s="6" t="str">
        <x:v>CriticalChanceBase</x:v>
      </x:c>
      <x:c r="D144" s="6" t="n">
        <x:v>0.053</x:v>
      </x:c>
      <x:c r="E144" s="6" t="n">
        <x:v>0</x:v>
      </x:c>
      <x:c r="F144" s="6" t="n">
        <x:v>80</x:v>
      </x:c>
      <x:c r="G144" s="6" t="str">
        <x:v>暴击率</x:v>
      </x:c>
      <x:c r="H144" s="6" t="str">
        <x:v>https://raw.githubusercontent.com/Mar-7th/StarRailRes/dbe8cdfcfb0bf657b9fe1cf92d5537f118ccb487/index_new/cn/character_skill_trees.json</x:v>
      </x:c>
    </x:row>
    <x:row r="145" ht="20" customHeight="1">
      <x:c r="A145" s="6" t="str">
        <x:v>1104</x:v>
      </x:c>
      <x:c r="B145" s="6" t="str">
        <x:v>1104201</x:v>
      </x:c>
      <x:c r="C145" s="6" t="str">
        <x:v>IceAddedRatio</x:v>
      </x:c>
      <x:c r="D145" s="6" t="n">
        <x:v>0.032</x:v>
      </x:c>
      <x:c r="E145" s="6" t="n">
        <x:v>0</x:v>
      </x:c>
      <x:c r="F145" s="6" t="n">
        <x:v>1</x:v>
      </x:c>
      <x:c r="G145" s="6" t="str">
        <x:v>冰属性伤害提高</x:v>
      </x:c>
      <x:c r="H145" s="6" t="str">
        <x:v>https://raw.githubusercontent.com/Mar-7th/StarRailRes/dbe8cdfcfb0bf657b9fe1cf92d5537f118ccb487/index_new/cn/character_skill_trees.json</x:v>
      </x:c>
    </x:row>
    <x:row r="146" ht="20" customHeight="1">
      <x:c r="A146" s="6" t="str">
        <x:v>1104</x:v>
      </x:c>
      <x:c r="B146" s="6" t="str">
        <x:v>1104202</x:v>
      </x:c>
      <x:c r="C146" s="6" t="str">
        <x:v>StatusResistanceBase</x:v>
      </x:c>
      <x:c r="D146" s="6" t="n">
        <x:v>0.04</x:v>
      </x:c>
      <x:c r="E146" s="6" t="n">
        <x:v>2</x:v>
      </x:c>
      <x:c r="F146" s="6" t="n">
        <x:v>0</x:v>
      </x:c>
      <x:c r="G146" s="6" t="str">
        <x:v>效果抵抗</x:v>
      </x:c>
      <x:c r="H146" s="6" t="str">
        <x:v>https://raw.githubusercontent.com/Mar-7th/StarRailRes/dbe8cdfcfb0bf657b9fe1cf92d5537f118ccb487/index_new/cn/character_skill_trees.json</x:v>
      </x:c>
    </x:row>
    <x:row r="147" ht="20" customHeight="1">
      <x:c r="A147" s="6" t="str">
        <x:v>1104</x:v>
      </x:c>
      <x:c r="B147" s="6" t="str">
        <x:v>1104203</x:v>
      </x:c>
      <x:c r="C147" s="6" t="str">
        <x:v>IceAddedRatio</x:v>
      </x:c>
      <x:c r="D147" s="6" t="n">
        <x:v>0.032</x:v>
      </x:c>
      <x:c r="E147" s="6" t="n">
        <x:v>3</x:v>
      </x:c>
      <x:c r="F147" s="6" t="n">
        <x:v>0</x:v>
      </x:c>
      <x:c r="G147" s="6" t="str">
        <x:v>冰属性伤害提高</x:v>
      </x:c>
      <x:c r="H147" s="6" t="str">
        <x:v>https://raw.githubusercontent.com/Mar-7th/StarRailRes/dbe8cdfcfb0bf657b9fe1cf92d5537f118ccb487/index_new/cn/character_skill_trees.json</x:v>
      </x:c>
    </x:row>
    <x:row r="148" ht="20" customHeight="1">
      <x:c r="A148" s="6" t="str">
        <x:v>1104</x:v>
      </x:c>
      <x:c r="B148" s="6" t="str">
        <x:v>1104204</x:v>
      </x:c>
      <x:c r="C148" s="6" t="str">
        <x:v>DefenceAddedRatio</x:v>
      </x:c>
      <x:c r="D148" s="6" t="n">
        <x:v>0.05</x:v>
      </x:c>
      <x:c r="E148" s="6" t="n">
        <x:v>3</x:v>
      </x:c>
      <x:c r="F148" s="6" t="n">
        <x:v>0</x:v>
      </x:c>
      <x:c r="G148" s="6" t="str">
        <x:v>防御力</x:v>
      </x:c>
      <x:c r="H148" s="6" t="str">
        <x:v>https://raw.githubusercontent.com/Mar-7th/StarRailRes/dbe8cdfcfb0bf657b9fe1cf92d5537f118ccb487/index_new/cn/character_skill_trees.json</x:v>
      </x:c>
    </x:row>
    <x:row r="149" ht="20" customHeight="1">
      <x:c r="A149" s="6" t="str">
        <x:v>1104</x:v>
      </x:c>
      <x:c r="B149" s="6" t="str">
        <x:v>1104205</x:v>
      </x:c>
      <x:c r="C149" s="6" t="str">
        <x:v>IceAddedRatio</x:v>
      </x:c>
      <x:c r="D149" s="6" t="n">
        <x:v>0.048</x:v>
      </x:c>
      <x:c r="E149" s="6" t="n">
        <x:v>4</x:v>
      </x:c>
      <x:c r="F149" s="6" t="n">
        <x:v>0</x:v>
      </x:c>
      <x:c r="G149" s="6" t="str">
        <x:v>冰属性伤害提高</x:v>
      </x:c>
      <x:c r="H149" s="6" t="str">
        <x:v>https://raw.githubusercontent.com/Mar-7th/StarRailRes/dbe8cdfcfb0bf657b9fe1cf92d5537f118ccb487/index_new/cn/character_skill_trees.json</x:v>
      </x:c>
    </x:row>
    <x:row r="150" ht="20" customHeight="1">
      <x:c r="A150" s="6" t="str">
        <x:v>1104</x:v>
      </x:c>
      <x:c r="B150" s="6" t="str">
        <x:v>1104206</x:v>
      </x:c>
      <x:c r="C150" s="6" t="str">
        <x:v>StatusResistanceBase</x:v>
      </x:c>
      <x:c r="D150" s="6" t="n">
        <x:v>0.06</x:v>
      </x:c>
      <x:c r="E150" s="6" t="n">
        <x:v>5</x:v>
      </x:c>
      <x:c r="F150" s="6" t="n">
        <x:v>0</x:v>
      </x:c>
      <x:c r="G150" s="6" t="str">
        <x:v>效果抵抗</x:v>
      </x:c>
      <x:c r="H150" s="6" t="str">
        <x:v>https://raw.githubusercontent.com/Mar-7th/StarRailRes/dbe8cdfcfb0bf657b9fe1cf92d5537f118ccb487/index_new/cn/character_skill_trees.json</x:v>
      </x:c>
    </x:row>
    <x:row r="151" ht="20" customHeight="1">
      <x:c r="A151" s="6" t="str">
        <x:v>1104</x:v>
      </x:c>
      <x:c r="B151" s="6" t="str">
        <x:v>1104207</x:v>
      </x:c>
      <x:c r="C151" s="6" t="str">
        <x:v>IceAddedRatio</x:v>
      </x:c>
      <x:c r="D151" s="6" t="n">
        <x:v>0.048</x:v>
      </x:c>
      <x:c r="E151" s="6" t="n">
        <x:v>5</x:v>
      </x:c>
      <x:c r="F151" s="6" t="n">
        <x:v>0</x:v>
      </x:c>
      <x:c r="G151" s="6" t="str">
        <x:v>冰属性伤害提高</x:v>
      </x:c>
      <x:c r="H151" s="6" t="str">
        <x:v>https://raw.githubusercontent.com/Mar-7th/StarRailRes/dbe8cdfcfb0bf657b9fe1cf92d5537f118ccb487/index_new/cn/character_skill_trees.json</x:v>
      </x:c>
    </x:row>
    <x:row r="152" ht="20" customHeight="1">
      <x:c r="A152" s="6" t="str">
        <x:v>1104</x:v>
      </x:c>
      <x:c r="B152" s="6" t="str">
        <x:v>1104208</x:v>
      </x:c>
      <x:c r="C152" s="6" t="str">
        <x:v>DefenceAddedRatio</x:v>
      </x:c>
      <x:c r="D152" s="6" t="n">
        <x:v>0.075</x:v>
      </x:c>
      <x:c r="E152" s="6" t="n">
        <x:v>6</x:v>
      </x:c>
      <x:c r="F152" s="6" t="n">
        <x:v>0</x:v>
      </x:c>
      <x:c r="G152" s="6" t="str">
        <x:v>防御力</x:v>
      </x:c>
      <x:c r="H152" s="6" t="str">
        <x:v>https://raw.githubusercontent.com/Mar-7th/StarRailRes/dbe8cdfcfb0bf657b9fe1cf92d5537f118ccb487/index_new/cn/character_skill_trees.json</x:v>
      </x:c>
    </x:row>
    <x:row r="153" ht="20" customHeight="1">
      <x:c r="A153" s="6" t="str">
        <x:v>1104</x:v>
      </x:c>
      <x:c r="B153" s="6" t="str">
        <x:v>1104209</x:v>
      </x:c>
      <x:c r="C153" s="6" t="str">
        <x:v>StatusResistanceBase</x:v>
      </x:c>
      <x:c r="D153" s="6" t="n">
        <x:v>0.08</x:v>
      </x:c>
      <x:c r="E153" s="6" t="n">
        <x:v>0</x:v>
      </x:c>
      <x:c r="F153" s="6" t="n">
        <x:v>75</x:v>
      </x:c>
      <x:c r="G153" s="6" t="str">
        <x:v>效果抵抗</x:v>
      </x:c>
      <x:c r="H153" s="6" t="str">
        <x:v>https://raw.githubusercontent.com/Mar-7th/StarRailRes/dbe8cdfcfb0bf657b9fe1cf92d5537f118ccb487/index_new/cn/character_skill_trees.json</x:v>
      </x:c>
    </x:row>
    <x:row r="154" ht="20" customHeight="1">
      <x:c r="A154" s="6" t="str">
        <x:v>1104</x:v>
      </x:c>
      <x:c r="B154" s="6" t="str">
        <x:v>1104210</x:v>
      </x:c>
      <x:c r="C154" s="6" t="str">
        <x:v>IceAddedRatio</x:v>
      </x:c>
      <x:c r="D154" s="6" t="n">
        <x:v>0.064</x:v>
      </x:c>
      <x:c r="E154" s="6" t="n">
        <x:v>0</x:v>
      </x:c>
      <x:c r="F154" s="6" t="n">
        <x:v>80</x:v>
      </x:c>
      <x:c r="G154" s="6" t="str">
        <x:v>冰属性伤害提高</x:v>
      </x:c>
      <x:c r="H154" s="6" t="str">
        <x:v>https://raw.githubusercontent.com/Mar-7th/StarRailRes/dbe8cdfcfb0bf657b9fe1cf92d5537f118ccb487/index_new/cn/character_skill_trees.json</x:v>
      </x:c>
    </x:row>
    <x:row r="155" ht="20" customHeight="1">
      <x:c r="A155" s="6" t="str">
        <x:v>1105</x:v>
      </x:c>
      <x:c r="B155" s="6" t="str">
        <x:v>1105201</x:v>
      </x:c>
      <x:c r="C155" s="6" t="str">
        <x:v>HPAddedRatio</x:v>
      </x:c>
      <x:c r="D155" s="6" t="n">
        <x:v>0.04</x:v>
      </x:c>
      <x:c r="E155" s="6" t="n">
        <x:v>0</x:v>
      </x:c>
      <x:c r="F155" s="6" t="n">
        <x:v>1</x:v>
      </x:c>
      <x:c r="G155" s="6" t="str">
        <x:v>生命值</x:v>
      </x:c>
      <x:c r="H155" s="6" t="str">
        <x:v>https://raw.githubusercontent.com/Mar-7th/StarRailRes/dbe8cdfcfb0bf657b9fe1cf92d5537f118ccb487/index_new/cn/character_skill_trees.json</x:v>
      </x:c>
    </x:row>
    <x:row r="156" ht="20" customHeight="1">
      <x:c r="A156" s="6" t="str">
        <x:v>1105</x:v>
      </x:c>
      <x:c r="B156" s="6" t="str">
        <x:v>1105202</x:v>
      </x:c>
      <x:c r="C156" s="6" t="str">
        <x:v>StatusResistanceBase</x:v>
      </x:c>
      <x:c r="D156" s="6" t="n">
        <x:v>0.04</x:v>
      </x:c>
      <x:c r="E156" s="6" t="n">
        <x:v>2</x:v>
      </x:c>
      <x:c r="F156" s="6" t="n">
        <x:v>0</x:v>
      </x:c>
      <x:c r="G156" s="6" t="str">
        <x:v>效果抵抗</x:v>
      </x:c>
      <x:c r="H156" s="6" t="str">
        <x:v>https://raw.githubusercontent.com/Mar-7th/StarRailRes/dbe8cdfcfb0bf657b9fe1cf92d5537f118ccb487/index_new/cn/character_skill_trees.json</x:v>
      </x:c>
    </x:row>
    <x:row r="157" ht="20" customHeight="1">
      <x:c r="A157" s="6" t="str">
        <x:v>1105</x:v>
      </x:c>
      <x:c r="B157" s="6" t="str">
        <x:v>1105203</x:v>
      </x:c>
      <x:c r="C157" s="6" t="str">
        <x:v>HPAddedRatio</x:v>
      </x:c>
      <x:c r="D157" s="6" t="n">
        <x:v>0.04</x:v>
      </x:c>
      <x:c r="E157" s="6" t="n">
        <x:v>3</x:v>
      </x:c>
      <x:c r="F157" s="6" t="n">
        <x:v>0</x:v>
      </x:c>
      <x:c r="G157" s="6" t="str">
        <x:v>生命值</x:v>
      </x:c>
      <x:c r="H157" s="6" t="str">
        <x:v>https://raw.githubusercontent.com/Mar-7th/StarRailRes/dbe8cdfcfb0bf657b9fe1cf92d5537f118ccb487/index_new/cn/character_skill_trees.json</x:v>
      </x:c>
    </x:row>
    <x:row r="158" ht="20" customHeight="1">
      <x:c r="A158" s="6" t="str">
        <x:v>1105</x:v>
      </x:c>
      <x:c r="B158" s="6" t="str">
        <x:v>1105204</x:v>
      </x:c>
      <x:c r="C158" s="6" t="str">
        <x:v>DefenceAddedRatio</x:v>
      </x:c>
      <x:c r="D158" s="6" t="n">
        <x:v>0.05</x:v>
      </x:c>
      <x:c r="E158" s="6" t="n">
        <x:v>3</x:v>
      </x:c>
      <x:c r="F158" s="6" t="n">
        <x:v>0</x:v>
      </x:c>
      <x:c r="G158" s="6" t="str">
        <x:v>防御力</x:v>
      </x:c>
      <x:c r="H158" s="6" t="str">
        <x:v>https://raw.githubusercontent.com/Mar-7th/StarRailRes/dbe8cdfcfb0bf657b9fe1cf92d5537f118ccb487/index_new/cn/character_skill_trees.json</x:v>
      </x:c>
    </x:row>
    <x:row r="159" ht="20" customHeight="1">
      <x:c r="A159" s="6" t="str">
        <x:v>1105</x:v>
      </x:c>
      <x:c r="B159" s="6" t="str">
        <x:v>1105205</x:v>
      </x:c>
      <x:c r="C159" s="6" t="str">
        <x:v>HPAddedRatio</x:v>
      </x:c>
      <x:c r="D159" s="6" t="n">
        <x:v>0.06</x:v>
      </x:c>
      <x:c r="E159" s="6" t="n">
        <x:v>4</x:v>
      </x:c>
      <x:c r="F159" s="6" t="n">
        <x:v>0</x:v>
      </x:c>
      <x:c r="G159" s="6" t="str">
        <x:v>生命值</x:v>
      </x:c>
      <x:c r="H159" s="6" t="str">
        <x:v>https://raw.githubusercontent.com/Mar-7th/StarRailRes/dbe8cdfcfb0bf657b9fe1cf92d5537f118ccb487/index_new/cn/character_skill_trees.json</x:v>
      </x:c>
    </x:row>
    <x:row r="160" ht="20" customHeight="1">
      <x:c r="A160" s="6" t="str">
        <x:v>1105</x:v>
      </x:c>
      <x:c r="B160" s="6" t="str">
        <x:v>1105206</x:v>
      </x:c>
      <x:c r="C160" s="6" t="str">
        <x:v>StatusResistanceBase</x:v>
      </x:c>
      <x:c r="D160" s="6" t="n">
        <x:v>0.06</x:v>
      </x:c>
      <x:c r="E160" s="6" t="n">
        <x:v>5</x:v>
      </x:c>
      <x:c r="F160" s="6" t="n">
        <x:v>0</x:v>
      </x:c>
      <x:c r="G160" s="6" t="str">
        <x:v>效果抵抗</x:v>
      </x:c>
      <x:c r="H160" s="6" t="str">
        <x:v>https://raw.githubusercontent.com/Mar-7th/StarRailRes/dbe8cdfcfb0bf657b9fe1cf92d5537f118ccb487/index_new/cn/character_skill_trees.json</x:v>
      </x:c>
    </x:row>
    <x:row r="161" ht="20" customHeight="1">
      <x:c r="A161" s="6" t="str">
        <x:v>1105</x:v>
      </x:c>
      <x:c r="B161" s="6" t="str">
        <x:v>1105207</x:v>
      </x:c>
      <x:c r="C161" s="6" t="str">
        <x:v>HPAddedRatio</x:v>
      </x:c>
      <x:c r="D161" s="6" t="n">
        <x:v>0.06</x:v>
      </x:c>
      <x:c r="E161" s="6" t="n">
        <x:v>5</x:v>
      </x:c>
      <x:c r="F161" s="6" t="n">
        <x:v>0</x:v>
      </x:c>
      <x:c r="G161" s="6" t="str">
        <x:v>生命值</x:v>
      </x:c>
      <x:c r="H161" s="6" t="str">
        <x:v>https://raw.githubusercontent.com/Mar-7th/StarRailRes/dbe8cdfcfb0bf657b9fe1cf92d5537f118ccb487/index_new/cn/character_skill_trees.json</x:v>
      </x:c>
    </x:row>
    <x:row r="162" ht="20" customHeight="1">
      <x:c r="A162" s="6" t="str">
        <x:v>1105</x:v>
      </x:c>
      <x:c r="B162" s="6" t="str">
        <x:v>1105208</x:v>
      </x:c>
      <x:c r="C162" s="6" t="str">
        <x:v>DefenceAddedRatio</x:v>
      </x:c>
      <x:c r="D162" s="6" t="n">
        <x:v>0.075</x:v>
      </x:c>
      <x:c r="E162" s="6" t="n">
        <x:v>6</x:v>
      </x:c>
      <x:c r="F162" s="6" t="n">
        <x:v>0</x:v>
      </x:c>
      <x:c r="G162" s="6" t="str">
        <x:v>防御力</x:v>
      </x:c>
      <x:c r="H162" s="6" t="str">
        <x:v>https://raw.githubusercontent.com/Mar-7th/StarRailRes/dbe8cdfcfb0bf657b9fe1cf92d5537f118ccb487/index_new/cn/character_skill_trees.json</x:v>
      </x:c>
    </x:row>
    <x:row r="163" ht="20" customHeight="1">
      <x:c r="A163" s="6" t="str">
        <x:v>1105</x:v>
      </x:c>
      <x:c r="B163" s="6" t="str">
        <x:v>1105209</x:v>
      </x:c>
      <x:c r="C163" s="6" t="str">
        <x:v>StatusResistanceBase</x:v>
      </x:c>
      <x:c r="D163" s="6" t="n">
        <x:v>0.08</x:v>
      </x:c>
      <x:c r="E163" s="6" t="n">
        <x:v>0</x:v>
      </x:c>
      <x:c r="F163" s="6" t="n">
        <x:v>75</x:v>
      </x:c>
      <x:c r="G163" s="6" t="str">
        <x:v>效果抵抗</x:v>
      </x:c>
      <x:c r="H163" s="6" t="str">
        <x:v>https://raw.githubusercontent.com/Mar-7th/StarRailRes/dbe8cdfcfb0bf657b9fe1cf92d5537f118ccb487/index_new/cn/character_skill_trees.json</x:v>
      </x:c>
    </x:row>
    <x:row r="164" ht="20" customHeight="1">
      <x:c r="A164" s="6" t="str">
        <x:v>1105</x:v>
      </x:c>
      <x:c r="B164" s="6" t="str">
        <x:v>1105210</x:v>
      </x:c>
      <x:c r="C164" s="6" t="str">
        <x:v>HPAddedRatio</x:v>
      </x:c>
      <x:c r="D164" s="6" t="n">
        <x:v>0.08</x:v>
      </x:c>
      <x:c r="E164" s="6" t="n">
        <x:v>0</x:v>
      </x:c>
      <x:c r="F164" s="6" t="n">
        <x:v>80</x:v>
      </x:c>
      <x:c r="G164" s="6" t="str">
        <x:v>生命值</x:v>
      </x:c>
      <x:c r="H164" s="6" t="str">
        <x:v>https://raw.githubusercontent.com/Mar-7th/StarRailRes/dbe8cdfcfb0bf657b9fe1cf92d5537f118ccb487/index_new/cn/character_skill_trees.json</x:v>
      </x:c>
    </x:row>
    <x:row r="165" ht="20" customHeight="1">
      <x:c r="A165" s="6" t="str">
        <x:v>1106</x:v>
      </x:c>
      <x:c r="B165" s="6" t="str">
        <x:v>1106201</x:v>
      </x:c>
      <x:c r="C165" s="6" t="str">
        <x:v>IceAddedRatio</x:v>
      </x:c>
      <x:c r="D165" s="6" t="n">
        <x:v>0.032</x:v>
      </x:c>
      <x:c r="E165" s="6" t="n">
        <x:v>0</x:v>
      </x:c>
      <x:c r="F165" s="6" t="n">
        <x:v>1</x:v>
      </x:c>
      <x:c r="G165" s="6" t="str">
        <x:v>冰属性伤害提高</x:v>
      </x:c>
      <x:c r="H165" s="6" t="str">
        <x:v>https://raw.githubusercontent.com/Mar-7th/StarRailRes/dbe8cdfcfb0bf657b9fe1cf92d5537f118ccb487/index_new/cn/character_skill_trees.json</x:v>
      </x:c>
    </x:row>
    <x:row r="166" ht="20" customHeight="1">
      <x:c r="A166" s="6" t="str">
        <x:v>1106</x:v>
      </x:c>
      <x:c r="B166" s="6" t="str">
        <x:v>1106202</x:v>
      </x:c>
      <x:c r="C166" s="6" t="str">
        <x:v>AttackAddedRatio</x:v>
      </x:c>
      <x:c r="D166" s="6" t="n">
        <x:v>0.04</x:v>
      </x:c>
      <x:c r="E166" s="6" t="n">
        <x:v>2</x:v>
      </x:c>
      <x:c r="F166" s="6" t="n">
        <x:v>0</x:v>
      </x:c>
      <x:c r="G166" s="6" t="str">
        <x:v>攻击力</x:v>
      </x:c>
      <x:c r="H166" s="6" t="str">
        <x:v>https://raw.githubusercontent.com/Mar-7th/StarRailRes/dbe8cdfcfb0bf657b9fe1cf92d5537f118ccb487/index_new/cn/character_skill_trees.json</x:v>
      </x:c>
    </x:row>
    <x:row r="167" ht="20" customHeight="1">
      <x:c r="A167" s="6" t="str">
        <x:v>1106</x:v>
      </x:c>
      <x:c r="B167" s="6" t="str">
        <x:v>1106203</x:v>
      </x:c>
      <x:c r="C167" s="6" t="str">
        <x:v>IceAddedRatio</x:v>
      </x:c>
      <x:c r="D167" s="6" t="n">
        <x:v>0.032</x:v>
      </x:c>
      <x:c r="E167" s="6" t="n">
        <x:v>3</x:v>
      </x:c>
      <x:c r="F167" s="6" t="n">
        <x:v>0</x:v>
      </x:c>
      <x:c r="G167" s="6" t="str">
        <x:v>冰属性伤害提高</x:v>
      </x:c>
      <x:c r="H167" s="6" t="str">
        <x:v>https://raw.githubusercontent.com/Mar-7th/StarRailRes/dbe8cdfcfb0bf657b9fe1cf92d5537f118ccb487/index_new/cn/character_skill_trees.json</x:v>
      </x:c>
    </x:row>
    <x:row r="168" ht="20" customHeight="1">
      <x:c r="A168" s="6" t="str">
        <x:v>1106</x:v>
      </x:c>
      <x:c r="B168" s="6" t="str">
        <x:v>1106204</x:v>
      </x:c>
      <x:c r="C168" s="6" t="str">
        <x:v>StatusProbabilityBase</x:v>
      </x:c>
      <x:c r="D168" s="6" t="n">
        <x:v>0.04</x:v>
      </x:c>
      <x:c r="E168" s="6" t="n">
        <x:v>3</x:v>
      </x:c>
      <x:c r="F168" s="6" t="n">
        <x:v>0</x:v>
      </x:c>
      <x:c r="G168" s="6" t="str">
        <x:v>效果命中</x:v>
      </x:c>
      <x:c r="H168" s="6" t="str">
        <x:v>https://raw.githubusercontent.com/Mar-7th/StarRailRes/dbe8cdfcfb0bf657b9fe1cf92d5537f118ccb487/index_new/cn/character_skill_trees.json</x:v>
      </x:c>
    </x:row>
    <x:row r="169" ht="20" customHeight="1">
      <x:c r="A169" s="6" t="str">
        <x:v>1106</x:v>
      </x:c>
      <x:c r="B169" s="6" t="str">
        <x:v>1106205</x:v>
      </x:c>
      <x:c r="C169" s="6" t="str">
        <x:v>IceAddedRatio</x:v>
      </x:c>
      <x:c r="D169" s="6" t="n">
        <x:v>0.048</x:v>
      </x:c>
      <x:c r="E169" s="6" t="n">
        <x:v>4</x:v>
      </x:c>
      <x:c r="F169" s="6" t="n">
        <x:v>0</x:v>
      </x:c>
      <x:c r="G169" s="6" t="str">
        <x:v>冰属性伤害提高</x:v>
      </x:c>
      <x:c r="H169" s="6" t="str">
        <x:v>https://raw.githubusercontent.com/Mar-7th/StarRailRes/dbe8cdfcfb0bf657b9fe1cf92d5537f118ccb487/index_new/cn/character_skill_trees.json</x:v>
      </x:c>
    </x:row>
    <x:row r="170" ht="20" customHeight="1">
      <x:c r="A170" s="6" t="str">
        <x:v>1106</x:v>
      </x:c>
      <x:c r="B170" s="6" t="str">
        <x:v>1106206</x:v>
      </x:c>
      <x:c r="C170" s="6" t="str">
        <x:v>AttackAddedRatio</x:v>
      </x:c>
      <x:c r="D170" s="6" t="n">
        <x:v>0.06</x:v>
      </x:c>
      <x:c r="E170" s="6" t="n">
        <x:v>5</x:v>
      </x:c>
      <x:c r="F170" s="6" t="n">
        <x:v>0</x:v>
      </x:c>
      <x:c r="G170" s="6" t="str">
        <x:v>攻击力</x:v>
      </x:c>
      <x:c r="H170" s="6" t="str">
        <x:v>https://raw.githubusercontent.com/Mar-7th/StarRailRes/dbe8cdfcfb0bf657b9fe1cf92d5537f118ccb487/index_new/cn/character_skill_trees.json</x:v>
      </x:c>
    </x:row>
    <x:row r="171" ht="20" customHeight="1">
      <x:c r="A171" s="6" t="str">
        <x:v>1106</x:v>
      </x:c>
      <x:c r="B171" s="6" t="str">
        <x:v>1106207</x:v>
      </x:c>
      <x:c r="C171" s="6" t="str">
        <x:v>IceAddedRatio</x:v>
      </x:c>
      <x:c r="D171" s="6" t="n">
        <x:v>0.048</x:v>
      </x:c>
      <x:c r="E171" s="6" t="n">
        <x:v>5</x:v>
      </x:c>
      <x:c r="F171" s="6" t="n">
        <x:v>0</x:v>
      </x:c>
      <x:c r="G171" s="6" t="str">
        <x:v>冰属性伤害提高</x:v>
      </x:c>
      <x:c r="H171" s="6" t="str">
        <x:v>https://raw.githubusercontent.com/Mar-7th/StarRailRes/dbe8cdfcfb0bf657b9fe1cf92d5537f118ccb487/index_new/cn/character_skill_trees.json</x:v>
      </x:c>
    </x:row>
    <x:row r="172" ht="20" customHeight="1">
      <x:c r="A172" s="6" t="str">
        <x:v>1106</x:v>
      </x:c>
      <x:c r="B172" s="6" t="str">
        <x:v>1106208</x:v>
      </x:c>
      <x:c r="C172" s="6" t="str">
        <x:v>StatusProbabilityBase</x:v>
      </x:c>
      <x:c r="D172" s="6" t="n">
        <x:v>0.06</x:v>
      </x:c>
      <x:c r="E172" s="6" t="n">
        <x:v>6</x:v>
      </x:c>
      <x:c r="F172" s="6" t="n">
        <x:v>0</x:v>
      </x:c>
      <x:c r="G172" s="6" t="str">
        <x:v>效果命中</x:v>
      </x:c>
      <x:c r="H172" s="6" t="str">
        <x:v>https://raw.githubusercontent.com/Mar-7th/StarRailRes/dbe8cdfcfb0bf657b9fe1cf92d5537f118ccb487/index_new/cn/character_skill_trees.json</x:v>
      </x:c>
    </x:row>
    <x:row r="173" ht="20" customHeight="1">
      <x:c r="A173" s="6" t="str">
        <x:v>1106</x:v>
      </x:c>
      <x:c r="B173" s="6" t="str">
        <x:v>1106209</x:v>
      </x:c>
      <x:c r="C173" s="6" t="str">
        <x:v>AttackAddedRatio</x:v>
      </x:c>
      <x:c r="D173" s="6" t="n">
        <x:v>0.08</x:v>
      </x:c>
      <x:c r="E173" s="6" t="n">
        <x:v>0</x:v>
      </x:c>
      <x:c r="F173" s="6" t="n">
        <x:v>75</x:v>
      </x:c>
      <x:c r="G173" s="6" t="str">
        <x:v>攻击力</x:v>
      </x:c>
      <x:c r="H173" s="6" t="str">
        <x:v>https://raw.githubusercontent.com/Mar-7th/StarRailRes/dbe8cdfcfb0bf657b9fe1cf92d5537f118ccb487/index_new/cn/character_skill_trees.json</x:v>
      </x:c>
    </x:row>
    <x:row r="174" ht="20" customHeight="1">
      <x:c r="A174" s="6" t="str">
        <x:v>1106</x:v>
      </x:c>
      <x:c r="B174" s="6" t="str">
        <x:v>1106210</x:v>
      </x:c>
      <x:c r="C174" s="6" t="str">
        <x:v>IceAddedRatio</x:v>
      </x:c>
      <x:c r="D174" s="6" t="n">
        <x:v>0.064</x:v>
      </x:c>
      <x:c r="E174" s="6" t="n">
        <x:v>0</x:v>
      </x:c>
      <x:c r="F174" s="6" t="n">
        <x:v>80</x:v>
      </x:c>
      <x:c r="G174" s="6" t="str">
        <x:v>冰属性伤害提高</x:v>
      </x:c>
      <x:c r="H174" s="6" t="str">
        <x:v>https://raw.githubusercontent.com/Mar-7th/StarRailRes/dbe8cdfcfb0bf657b9fe1cf92d5537f118ccb487/index_new/cn/character_skill_trees.json</x:v>
      </x:c>
    </x:row>
    <x:row r="175" ht="20" customHeight="1">
      <x:c r="A175" s="6" t="str">
        <x:v>1107</x:v>
      </x:c>
      <x:c r="B175" s="6" t="str">
        <x:v>1107201</x:v>
      </x:c>
      <x:c r="C175" s="6" t="str">
        <x:v>AttackAddedRatio</x:v>
      </x:c>
      <x:c r="D175" s="6" t="n">
        <x:v>0.04</x:v>
      </x:c>
      <x:c r="E175" s="6" t="n">
        <x:v>0</x:v>
      </x:c>
      <x:c r="F175" s="6" t="n">
        <x:v>1</x:v>
      </x:c>
      <x:c r="G175" s="6" t="str">
        <x:v>攻击力</x:v>
      </x:c>
      <x:c r="H175" s="6" t="str">
        <x:v>https://raw.githubusercontent.com/Mar-7th/StarRailRes/dbe8cdfcfb0bf657b9fe1cf92d5537f118ccb487/index_new/cn/character_skill_trees.json</x:v>
      </x:c>
    </x:row>
    <x:row r="176" ht="20" customHeight="1">
      <x:c r="A176" s="6" t="str">
        <x:v>1107</x:v>
      </x:c>
      <x:c r="B176" s="6" t="str">
        <x:v>1107202</x:v>
      </x:c>
      <x:c r="C176" s="6" t="str">
        <x:v>PhysicalAddedRatio</x:v>
      </x:c>
      <x:c r="D176" s="6" t="n">
        <x:v>0.032</x:v>
      </x:c>
      <x:c r="E176" s="6" t="n">
        <x:v>2</x:v>
      </x:c>
      <x:c r="F176" s="6" t="n">
        <x:v>0</x:v>
      </x:c>
      <x:c r="G176" s="6" t="str">
        <x:v>物理属性伤害提高</x:v>
      </x:c>
      <x:c r="H176" s="6" t="str">
        <x:v>https://raw.githubusercontent.com/Mar-7th/StarRailRes/dbe8cdfcfb0bf657b9fe1cf92d5537f118ccb487/index_new/cn/character_skill_trees.json</x:v>
      </x:c>
    </x:row>
    <x:row r="177" ht="20" customHeight="1">
      <x:c r="A177" s="6" t="str">
        <x:v>1107</x:v>
      </x:c>
      <x:c r="B177" s="6" t="str">
        <x:v>1107203</x:v>
      </x:c>
      <x:c r="C177" s="6" t="str">
        <x:v>AttackAddedRatio</x:v>
      </x:c>
      <x:c r="D177" s="6" t="n">
        <x:v>0.04</x:v>
      </x:c>
      <x:c r="E177" s="6" t="n">
        <x:v>3</x:v>
      </x:c>
      <x:c r="F177" s="6" t="n">
        <x:v>0</x:v>
      </x:c>
      <x:c r="G177" s="6" t="str">
        <x:v>攻击力</x:v>
      </x:c>
      <x:c r="H177" s="6" t="str">
        <x:v>https://raw.githubusercontent.com/Mar-7th/StarRailRes/dbe8cdfcfb0bf657b9fe1cf92d5537f118ccb487/index_new/cn/character_skill_trees.json</x:v>
      </x:c>
    </x:row>
    <x:row r="178" ht="20" customHeight="1">
      <x:c r="A178" s="6" t="str">
        <x:v>1107</x:v>
      </x:c>
      <x:c r="B178" s="6" t="str">
        <x:v>1107204</x:v>
      </x:c>
      <x:c r="C178" s="6" t="str">
        <x:v>HPAddedRatio</x:v>
      </x:c>
      <x:c r="D178" s="6" t="n">
        <x:v>0.04</x:v>
      </x:c>
      <x:c r="E178" s="6" t="n">
        <x:v>3</x:v>
      </x:c>
      <x:c r="F178" s="6" t="n">
        <x:v>0</x:v>
      </x:c>
      <x:c r="G178" s="6" t="str">
        <x:v>生命值</x:v>
      </x:c>
      <x:c r="H178" s="6" t="str">
        <x:v>https://raw.githubusercontent.com/Mar-7th/StarRailRes/dbe8cdfcfb0bf657b9fe1cf92d5537f118ccb487/index_new/cn/character_skill_trees.json</x:v>
      </x:c>
    </x:row>
    <x:row r="179" ht="20" customHeight="1">
      <x:c r="A179" s="6" t="str">
        <x:v>1107</x:v>
      </x:c>
      <x:c r="B179" s="6" t="str">
        <x:v>1107205</x:v>
      </x:c>
      <x:c r="C179" s="6" t="str">
        <x:v>AttackAddedRatio</x:v>
      </x:c>
      <x:c r="D179" s="6" t="n">
        <x:v>0.06</x:v>
      </x:c>
      <x:c r="E179" s="6" t="n">
        <x:v>4</x:v>
      </x:c>
      <x:c r="F179" s="6" t="n">
        <x:v>0</x:v>
      </x:c>
      <x:c r="G179" s="6" t="str">
        <x:v>攻击力</x:v>
      </x:c>
      <x:c r="H179" s="6" t="str">
        <x:v>https://raw.githubusercontent.com/Mar-7th/StarRailRes/dbe8cdfcfb0bf657b9fe1cf92d5537f118ccb487/index_new/cn/character_skill_trees.json</x:v>
      </x:c>
    </x:row>
    <x:row r="180" ht="20" customHeight="1">
      <x:c r="A180" s="6" t="str">
        <x:v>1107</x:v>
      </x:c>
      <x:c r="B180" s="6" t="str">
        <x:v>1107206</x:v>
      </x:c>
      <x:c r="C180" s="6" t="str">
        <x:v>PhysicalAddedRatio</x:v>
      </x:c>
      <x:c r="D180" s="6" t="n">
        <x:v>0.048</x:v>
      </x:c>
      <x:c r="E180" s="6" t="n">
        <x:v>5</x:v>
      </x:c>
      <x:c r="F180" s="6" t="n">
        <x:v>0</x:v>
      </x:c>
      <x:c r="G180" s="6" t="str">
        <x:v>物理属性伤害提高</x:v>
      </x:c>
      <x:c r="H180" s="6" t="str">
        <x:v>https://raw.githubusercontent.com/Mar-7th/StarRailRes/dbe8cdfcfb0bf657b9fe1cf92d5537f118ccb487/index_new/cn/character_skill_trees.json</x:v>
      </x:c>
    </x:row>
    <x:row r="181" ht="20" customHeight="1">
      <x:c r="A181" s="6" t="str">
        <x:v>1107</x:v>
      </x:c>
      <x:c r="B181" s="6" t="str">
        <x:v>1107207</x:v>
      </x:c>
      <x:c r="C181" s="6" t="str">
        <x:v>AttackAddedRatio</x:v>
      </x:c>
      <x:c r="D181" s="6" t="n">
        <x:v>0.06</x:v>
      </x:c>
      <x:c r="E181" s="6" t="n">
        <x:v>5</x:v>
      </x:c>
      <x:c r="F181" s="6" t="n">
        <x:v>0</x:v>
      </x:c>
      <x:c r="G181" s="6" t="str">
        <x:v>攻击力</x:v>
      </x:c>
      <x:c r="H181" s="6" t="str">
        <x:v>https://raw.githubusercontent.com/Mar-7th/StarRailRes/dbe8cdfcfb0bf657b9fe1cf92d5537f118ccb487/index_new/cn/character_skill_trees.json</x:v>
      </x:c>
    </x:row>
    <x:row r="182" ht="20" customHeight="1">
      <x:c r="A182" s="6" t="str">
        <x:v>1107</x:v>
      </x:c>
      <x:c r="B182" s="6" t="str">
        <x:v>1107208</x:v>
      </x:c>
      <x:c r="C182" s="6" t="str">
        <x:v>HPAddedRatio</x:v>
      </x:c>
      <x:c r="D182" s="6" t="n">
        <x:v>0.06</x:v>
      </x:c>
      <x:c r="E182" s="6" t="n">
        <x:v>6</x:v>
      </x:c>
      <x:c r="F182" s="6" t="n">
        <x:v>0</x:v>
      </x:c>
      <x:c r="G182" s="6" t="str">
        <x:v>生命值</x:v>
      </x:c>
      <x:c r="H182" s="6" t="str">
        <x:v>https://raw.githubusercontent.com/Mar-7th/StarRailRes/dbe8cdfcfb0bf657b9fe1cf92d5537f118ccb487/index_new/cn/character_skill_trees.json</x:v>
      </x:c>
    </x:row>
    <x:row r="183" ht="20" customHeight="1">
      <x:c r="A183" s="6" t="str">
        <x:v>1107</x:v>
      </x:c>
      <x:c r="B183" s="6" t="str">
        <x:v>1107209</x:v>
      </x:c>
      <x:c r="C183" s="6" t="str">
        <x:v>PhysicalAddedRatio</x:v>
      </x:c>
      <x:c r="D183" s="6" t="n">
        <x:v>0.064</x:v>
      </x:c>
      <x:c r="E183" s="6" t="n">
        <x:v>0</x:v>
      </x:c>
      <x:c r="F183" s="6" t="n">
        <x:v>75</x:v>
      </x:c>
      <x:c r="G183" s="6" t="str">
        <x:v>物理属性伤害提高</x:v>
      </x:c>
      <x:c r="H183" s="6" t="str">
        <x:v>https://raw.githubusercontent.com/Mar-7th/StarRailRes/dbe8cdfcfb0bf657b9fe1cf92d5537f118ccb487/index_new/cn/character_skill_trees.json</x:v>
      </x:c>
    </x:row>
    <x:row r="184" ht="20" customHeight="1">
      <x:c r="A184" s="6" t="str">
        <x:v>1107</x:v>
      </x:c>
      <x:c r="B184" s="6" t="str">
        <x:v>1107210</x:v>
      </x:c>
      <x:c r="C184" s="6" t="str">
        <x:v>AttackAddedRatio</x:v>
      </x:c>
      <x:c r="D184" s="6" t="n">
        <x:v>0.08</x:v>
      </x:c>
      <x:c r="E184" s="6" t="n">
        <x:v>0</x:v>
      </x:c>
      <x:c r="F184" s="6" t="n">
        <x:v>80</x:v>
      </x:c>
      <x:c r="G184" s="6" t="str">
        <x:v>攻击力</x:v>
      </x:c>
      <x:c r="H184" s="6" t="str">
        <x:v>https://raw.githubusercontent.com/Mar-7th/StarRailRes/dbe8cdfcfb0bf657b9fe1cf92d5537f118ccb487/index_new/cn/character_skill_trees.json</x:v>
      </x:c>
    </x:row>
    <x:row r="185" ht="20" customHeight="1">
      <x:c r="A185" s="6" t="str">
        <x:v>1108</x:v>
      </x:c>
      <x:c r="B185" s="6" t="str">
        <x:v>1108201</x:v>
      </x:c>
      <x:c r="C185" s="6" t="str">
        <x:v>AttackAddedRatio</x:v>
      </x:c>
      <x:c r="D185" s="6" t="n">
        <x:v>0.04</x:v>
      </x:c>
      <x:c r="E185" s="6" t="n">
        <x:v>0</x:v>
      </x:c>
      <x:c r="F185" s="6" t="n">
        <x:v>1</x:v>
      </x:c>
      <x:c r="G185" s="6" t="str">
        <x:v>攻击力</x:v>
      </x:c>
      <x:c r="H185" s="6" t="str">
        <x:v>https://raw.githubusercontent.com/Mar-7th/StarRailRes/dbe8cdfcfb0bf657b9fe1cf92d5537f118ccb487/index_new/cn/character_skill_trees.json</x:v>
      </x:c>
    </x:row>
    <x:row r="186" ht="20" customHeight="1">
      <x:c r="A186" s="6" t="str">
        <x:v>1108</x:v>
      </x:c>
      <x:c r="B186" s="6" t="str">
        <x:v>1108202</x:v>
      </x:c>
      <x:c r="C186" s="6" t="str">
        <x:v>StatusProbabilityBase</x:v>
      </x:c>
      <x:c r="D186" s="6" t="n">
        <x:v>0.04</x:v>
      </x:c>
      <x:c r="E186" s="6" t="n">
        <x:v>2</x:v>
      </x:c>
      <x:c r="F186" s="6" t="n">
        <x:v>0</x:v>
      </x:c>
      <x:c r="G186" s="6" t="str">
        <x:v>效果命中</x:v>
      </x:c>
      <x:c r="H186" s="6" t="str">
        <x:v>https://raw.githubusercontent.com/Mar-7th/StarRailRes/dbe8cdfcfb0bf657b9fe1cf92d5537f118ccb487/index_new/cn/character_skill_trees.json</x:v>
      </x:c>
    </x:row>
    <x:row r="187" ht="20" customHeight="1">
      <x:c r="A187" s="6" t="str">
        <x:v>1108</x:v>
      </x:c>
      <x:c r="B187" s="6" t="str">
        <x:v>1108203</x:v>
      </x:c>
      <x:c r="C187" s="6" t="str">
        <x:v>AttackAddedRatio</x:v>
      </x:c>
      <x:c r="D187" s="6" t="n">
        <x:v>0.04</x:v>
      </x:c>
      <x:c r="E187" s="6" t="n">
        <x:v>3</x:v>
      </x:c>
      <x:c r="F187" s="6" t="n">
        <x:v>0</x:v>
      </x:c>
      <x:c r="G187" s="6" t="str">
        <x:v>攻击力</x:v>
      </x:c>
      <x:c r="H187" s="6" t="str">
        <x:v>https://raw.githubusercontent.com/Mar-7th/StarRailRes/dbe8cdfcfb0bf657b9fe1cf92d5537f118ccb487/index_new/cn/character_skill_trees.json</x:v>
      </x:c>
    </x:row>
    <x:row r="188" ht="20" customHeight="1">
      <x:c r="A188" s="6" t="str">
        <x:v>1108</x:v>
      </x:c>
      <x:c r="B188" s="6" t="str">
        <x:v>1108204</x:v>
      </x:c>
      <x:c r="C188" s="6" t="str">
        <x:v>StatusResistanceBase</x:v>
      </x:c>
      <x:c r="D188" s="6" t="n">
        <x:v>0.04</x:v>
      </x:c>
      <x:c r="E188" s="6" t="n">
        <x:v>3</x:v>
      </x:c>
      <x:c r="F188" s="6" t="n">
        <x:v>0</x:v>
      </x:c>
      <x:c r="G188" s="6" t="str">
        <x:v>效果抵抗</x:v>
      </x:c>
      <x:c r="H188" s="6" t="str">
        <x:v>https://raw.githubusercontent.com/Mar-7th/StarRailRes/dbe8cdfcfb0bf657b9fe1cf92d5537f118ccb487/index_new/cn/character_skill_trees.json</x:v>
      </x:c>
    </x:row>
    <x:row r="189" ht="20" customHeight="1">
      <x:c r="A189" s="6" t="str">
        <x:v>1108</x:v>
      </x:c>
      <x:c r="B189" s="6" t="str">
        <x:v>1108205</x:v>
      </x:c>
      <x:c r="C189" s="6" t="str">
        <x:v>AttackAddedRatio</x:v>
      </x:c>
      <x:c r="D189" s="6" t="n">
        <x:v>0.06</x:v>
      </x:c>
      <x:c r="E189" s="6" t="n">
        <x:v>4</x:v>
      </x:c>
      <x:c r="F189" s="6" t="n">
        <x:v>0</x:v>
      </x:c>
      <x:c r="G189" s="6" t="str">
        <x:v>攻击力</x:v>
      </x:c>
      <x:c r="H189" s="6" t="str">
        <x:v>https://raw.githubusercontent.com/Mar-7th/StarRailRes/dbe8cdfcfb0bf657b9fe1cf92d5537f118ccb487/index_new/cn/character_skill_trees.json</x:v>
      </x:c>
    </x:row>
    <x:row r="190" ht="20" customHeight="1">
      <x:c r="A190" s="6" t="str">
        <x:v>1108</x:v>
      </x:c>
      <x:c r="B190" s="6" t="str">
        <x:v>1108206</x:v>
      </x:c>
      <x:c r="C190" s="6" t="str">
        <x:v>StatusProbabilityBase</x:v>
      </x:c>
      <x:c r="D190" s="6" t="n">
        <x:v>0.06</x:v>
      </x:c>
      <x:c r="E190" s="6" t="n">
        <x:v>5</x:v>
      </x:c>
      <x:c r="F190" s="6" t="n">
        <x:v>0</x:v>
      </x:c>
      <x:c r="G190" s="6" t="str">
        <x:v>效果命中</x:v>
      </x:c>
      <x:c r="H190" s="6" t="str">
        <x:v>https://raw.githubusercontent.com/Mar-7th/StarRailRes/dbe8cdfcfb0bf657b9fe1cf92d5537f118ccb487/index_new/cn/character_skill_trees.json</x:v>
      </x:c>
    </x:row>
    <x:row r="191" ht="20" customHeight="1">
      <x:c r="A191" s="6" t="str">
        <x:v>1108</x:v>
      </x:c>
      <x:c r="B191" s="6" t="str">
        <x:v>1108207</x:v>
      </x:c>
      <x:c r="C191" s="6" t="str">
        <x:v>AttackAddedRatio</x:v>
      </x:c>
      <x:c r="D191" s="6" t="n">
        <x:v>0.06</x:v>
      </x:c>
      <x:c r="E191" s="6" t="n">
        <x:v>5</x:v>
      </x:c>
      <x:c r="F191" s="6" t="n">
        <x:v>0</x:v>
      </x:c>
      <x:c r="G191" s="6" t="str">
        <x:v>攻击力</x:v>
      </x:c>
      <x:c r="H191" s="6" t="str">
        <x:v>https://raw.githubusercontent.com/Mar-7th/StarRailRes/dbe8cdfcfb0bf657b9fe1cf92d5537f118ccb487/index_new/cn/character_skill_trees.json</x:v>
      </x:c>
    </x:row>
    <x:row r="192" ht="20" customHeight="1">
      <x:c r="A192" s="6" t="str">
        <x:v>1108</x:v>
      </x:c>
      <x:c r="B192" s="6" t="str">
        <x:v>1108208</x:v>
      </x:c>
      <x:c r="C192" s="6" t="str">
        <x:v>StatusResistanceBase</x:v>
      </x:c>
      <x:c r="D192" s="6" t="n">
        <x:v>0.06</x:v>
      </x:c>
      <x:c r="E192" s="6" t="n">
        <x:v>6</x:v>
      </x:c>
      <x:c r="F192" s="6" t="n">
        <x:v>0</x:v>
      </x:c>
      <x:c r="G192" s="6" t="str">
        <x:v>效果抵抗</x:v>
      </x:c>
      <x:c r="H192" s="6" t="str">
        <x:v>https://raw.githubusercontent.com/Mar-7th/StarRailRes/dbe8cdfcfb0bf657b9fe1cf92d5537f118ccb487/index_new/cn/character_skill_trees.json</x:v>
      </x:c>
    </x:row>
    <x:row r="193" ht="20" customHeight="1">
      <x:c r="A193" s="6" t="str">
        <x:v>1108</x:v>
      </x:c>
      <x:c r="B193" s="6" t="str">
        <x:v>1108209</x:v>
      </x:c>
      <x:c r="C193" s="6" t="str">
        <x:v>StatusProbabilityBase</x:v>
      </x:c>
      <x:c r="D193" s="6" t="n">
        <x:v>0.08</x:v>
      </x:c>
      <x:c r="E193" s="6" t="n">
        <x:v>0</x:v>
      </x:c>
      <x:c r="F193" s="6" t="n">
        <x:v>75</x:v>
      </x:c>
      <x:c r="G193" s="6" t="str">
        <x:v>效果命中</x:v>
      </x:c>
      <x:c r="H193" s="6" t="str">
        <x:v>https://raw.githubusercontent.com/Mar-7th/StarRailRes/dbe8cdfcfb0bf657b9fe1cf92d5537f118ccb487/index_new/cn/character_skill_trees.json</x:v>
      </x:c>
    </x:row>
    <x:row r="194" ht="20" customHeight="1">
      <x:c r="A194" s="6" t="str">
        <x:v>1108</x:v>
      </x:c>
      <x:c r="B194" s="6" t="str">
        <x:v>1108210</x:v>
      </x:c>
      <x:c r="C194" s="6" t="str">
        <x:v>AttackAddedRatio</x:v>
      </x:c>
      <x:c r="D194" s="6" t="n">
        <x:v>0.08</x:v>
      </x:c>
      <x:c r="E194" s="6" t="n">
        <x:v>0</x:v>
      </x:c>
      <x:c r="F194" s="6" t="n">
        <x:v>80</x:v>
      </x:c>
      <x:c r="G194" s="6" t="str">
        <x:v>攻击力</x:v>
      </x:c>
      <x:c r="H194" s="6" t="str">
        <x:v>https://raw.githubusercontent.com/Mar-7th/StarRailRes/dbe8cdfcfb0bf657b9fe1cf92d5537f118ccb487/index_new/cn/character_skill_trees.json</x:v>
      </x:c>
    </x:row>
    <x:row r="195" ht="20" customHeight="1">
      <x:c r="A195" s="6" t="str">
        <x:v>1109</x:v>
      </x:c>
      <x:c r="B195" s="6" t="str">
        <x:v>1109201</x:v>
      </x:c>
      <x:c r="C195" s="6" t="str">
        <x:v>AttackAddedRatio</x:v>
      </x:c>
      <x:c r="D195" s="6" t="n">
        <x:v>0.04</x:v>
      </x:c>
      <x:c r="E195" s="6" t="n">
        <x:v>0</x:v>
      </x:c>
      <x:c r="F195" s="6" t="n">
        <x:v>1</x:v>
      </x:c>
      <x:c r="G195" s="6" t="str">
        <x:v>攻击力</x:v>
      </x:c>
      <x:c r="H195" s="6" t="str">
        <x:v>https://raw.githubusercontent.com/Mar-7th/StarRailRes/dbe8cdfcfb0bf657b9fe1cf92d5537f118ccb487/index_new/cn/character_skill_trees.json</x:v>
      </x:c>
    </x:row>
    <x:row r="196" ht="20" customHeight="1">
      <x:c r="A196" s="6" t="str">
        <x:v>1109</x:v>
      </x:c>
      <x:c r="B196" s="6" t="str">
        <x:v>1109202</x:v>
      </x:c>
      <x:c r="C196" s="6" t="str">
        <x:v>HPAddedRatio</x:v>
      </x:c>
      <x:c r="D196" s="6" t="n">
        <x:v>0.04</x:v>
      </x:c>
      <x:c r="E196" s="6" t="n">
        <x:v>2</x:v>
      </x:c>
      <x:c r="F196" s="6" t="n">
        <x:v>0</x:v>
      </x:c>
      <x:c r="G196" s="6" t="str">
        <x:v>生命值</x:v>
      </x:c>
      <x:c r="H196" s="6" t="str">
        <x:v>https://raw.githubusercontent.com/Mar-7th/StarRailRes/dbe8cdfcfb0bf657b9fe1cf92d5537f118ccb487/index_new/cn/character_skill_trees.json</x:v>
      </x:c>
    </x:row>
    <x:row r="197" ht="20" customHeight="1">
      <x:c r="A197" s="6" t="str">
        <x:v>1109</x:v>
      </x:c>
      <x:c r="B197" s="6" t="str">
        <x:v>1109203</x:v>
      </x:c>
      <x:c r="C197" s="6" t="str">
        <x:v>AttackAddedRatio</x:v>
      </x:c>
      <x:c r="D197" s="6" t="n">
        <x:v>0.04</x:v>
      </x:c>
      <x:c r="E197" s="6" t="n">
        <x:v>3</x:v>
      </x:c>
      <x:c r="F197" s="6" t="n">
        <x:v>0</x:v>
      </x:c>
      <x:c r="G197" s="6" t="str">
        <x:v>攻击力</x:v>
      </x:c>
      <x:c r="H197" s="6" t="str">
        <x:v>https://raw.githubusercontent.com/Mar-7th/StarRailRes/dbe8cdfcfb0bf657b9fe1cf92d5537f118ccb487/index_new/cn/character_skill_trees.json</x:v>
      </x:c>
    </x:row>
    <x:row r="198" ht="20" customHeight="1">
      <x:c r="A198" s="6" t="str">
        <x:v>1109</x:v>
      </x:c>
      <x:c r="B198" s="6" t="str">
        <x:v>1109204</x:v>
      </x:c>
      <x:c r="C198" s="6" t="str">
        <x:v>CriticalDamageBase</x:v>
      </x:c>
      <x:c r="D198" s="6" t="n">
        <x:v>0.053</x:v>
      </x:c>
      <x:c r="E198" s="6" t="n">
        <x:v>3</x:v>
      </x:c>
      <x:c r="F198" s="6" t="n">
        <x:v>0</x:v>
      </x:c>
      <x:c r="G198" s="6" t="str">
        <x:v>暴击伤害</x:v>
      </x:c>
      <x:c r="H198" s="6" t="str">
        <x:v>https://raw.githubusercontent.com/Mar-7th/StarRailRes/dbe8cdfcfb0bf657b9fe1cf92d5537f118ccb487/index_new/cn/character_skill_trees.json</x:v>
      </x:c>
    </x:row>
    <x:row r="199" ht="20" customHeight="1">
      <x:c r="A199" s="6" t="str">
        <x:v>1109</x:v>
      </x:c>
      <x:c r="B199" s="6" t="str">
        <x:v>1109205</x:v>
      </x:c>
      <x:c r="C199" s="6" t="str">
        <x:v>AttackAddedRatio</x:v>
      </x:c>
      <x:c r="D199" s="6" t="n">
        <x:v>0.06</x:v>
      </x:c>
      <x:c r="E199" s="6" t="n">
        <x:v>4</x:v>
      </x:c>
      <x:c r="F199" s="6" t="n">
        <x:v>0</x:v>
      </x:c>
      <x:c r="G199" s="6" t="str">
        <x:v>攻击力</x:v>
      </x:c>
      <x:c r="H199" s="6" t="str">
        <x:v>https://raw.githubusercontent.com/Mar-7th/StarRailRes/dbe8cdfcfb0bf657b9fe1cf92d5537f118ccb487/index_new/cn/character_skill_trees.json</x:v>
      </x:c>
    </x:row>
    <x:row r="200" ht="20" customHeight="1">
      <x:c r="A200" s="6" t="str">
        <x:v>1109</x:v>
      </x:c>
      <x:c r="B200" s="6" t="str">
        <x:v>1109206</x:v>
      </x:c>
      <x:c r="C200" s="6" t="str">
        <x:v>HPAddedRatio</x:v>
      </x:c>
      <x:c r="D200" s="6" t="n">
        <x:v>0.06</x:v>
      </x:c>
      <x:c r="E200" s="6" t="n">
        <x:v>5</x:v>
      </x:c>
      <x:c r="F200" s="6" t="n">
        <x:v>0</x:v>
      </x:c>
      <x:c r="G200" s="6" t="str">
        <x:v>生命值</x:v>
      </x:c>
      <x:c r="H200" s="6" t="str">
        <x:v>https://raw.githubusercontent.com/Mar-7th/StarRailRes/dbe8cdfcfb0bf657b9fe1cf92d5537f118ccb487/index_new/cn/character_skill_trees.json</x:v>
      </x:c>
    </x:row>
    <x:row r="201" ht="20" customHeight="1">
      <x:c r="A201" s="6" t="str">
        <x:v>1109</x:v>
      </x:c>
      <x:c r="B201" s="6" t="str">
        <x:v>1109207</x:v>
      </x:c>
      <x:c r="C201" s="6" t="str">
        <x:v>AttackAddedRatio</x:v>
      </x:c>
      <x:c r="D201" s="6" t="n">
        <x:v>0.06</x:v>
      </x:c>
      <x:c r="E201" s="6" t="n">
        <x:v>5</x:v>
      </x:c>
      <x:c r="F201" s="6" t="n">
        <x:v>0</x:v>
      </x:c>
      <x:c r="G201" s="6" t="str">
        <x:v>攻击力</x:v>
      </x:c>
      <x:c r="H201" s="6" t="str">
        <x:v>https://raw.githubusercontent.com/Mar-7th/StarRailRes/dbe8cdfcfb0bf657b9fe1cf92d5537f118ccb487/index_new/cn/character_skill_trees.json</x:v>
      </x:c>
    </x:row>
    <x:row r="202" ht="20" customHeight="1">
      <x:c r="A202" s="6" t="str">
        <x:v>1109</x:v>
      </x:c>
      <x:c r="B202" s="6" t="str">
        <x:v>1109208</x:v>
      </x:c>
      <x:c r="C202" s="6" t="str">
        <x:v>CriticalDamageBase</x:v>
      </x:c>
      <x:c r="D202" s="6" t="n">
        <x:v>0.08</x:v>
      </x:c>
      <x:c r="E202" s="6" t="n">
        <x:v>6</x:v>
      </x:c>
      <x:c r="F202" s="6" t="n">
        <x:v>0</x:v>
      </x:c>
      <x:c r="G202" s="6" t="str">
        <x:v>暴击伤害</x:v>
      </x:c>
      <x:c r="H202" s="6" t="str">
        <x:v>https://raw.githubusercontent.com/Mar-7th/StarRailRes/dbe8cdfcfb0bf657b9fe1cf92d5537f118ccb487/index_new/cn/character_skill_trees.json</x:v>
      </x:c>
    </x:row>
    <x:row r="203" ht="20" customHeight="1">
      <x:c r="A203" s="6" t="str">
        <x:v>1109</x:v>
      </x:c>
      <x:c r="B203" s="6" t="str">
        <x:v>1109209</x:v>
      </x:c>
      <x:c r="C203" s="6" t="str">
        <x:v>HPAddedRatio</x:v>
      </x:c>
      <x:c r="D203" s="6" t="n">
        <x:v>0.08</x:v>
      </x:c>
      <x:c r="E203" s="6" t="n">
        <x:v>0</x:v>
      </x:c>
      <x:c r="F203" s="6" t="n">
        <x:v>75</x:v>
      </x:c>
      <x:c r="G203" s="6" t="str">
        <x:v>生命值</x:v>
      </x:c>
      <x:c r="H203" s="6" t="str">
        <x:v>https://raw.githubusercontent.com/Mar-7th/StarRailRes/dbe8cdfcfb0bf657b9fe1cf92d5537f118ccb487/index_new/cn/character_skill_trees.json</x:v>
      </x:c>
    </x:row>
    <x:row r="204" ht="20" customHeight="1">
      <x:c r="A204" s="6" t="str">
        <x:v>1109</x:v>
      </x:c>
      <x:c r="B204" s="6" t="str">
        <x:v>1109210</x:v>
      </x:c>
      <x:c r="C204" s="6" t="str">
        <x:v>AttackAddedRatio</x:v>
      </x:c>
      <x:c r="D204" s="6" t="n">
        <x:v>0.08</x:v>
      </x:c>
      <x:c r="E204" s="6" t="n">
        <x:v>0</x:v>
      </x:c>
      <x:c r="F204" s="6" t="n">
        <x:v>80</x:v>
      </x:c>
      <x:c r="G204" s="6" t="str">
        <x:v>攻击力</x:v>
      </x:c>
      <x:c r="H204" s="6" t="str">
        <x:v>https://raw.githubusercontent.com/Mar-7th/StarRailRes/dbe8cdfcfb0bf657b9fe1cf92d5537f118ccb487/index_new/cn/character_skill_trees.json</x:v>
      </x:c>
    </x:row>
    <x:row r="205" ht="20" customHeight="1">
      <x:c r="A205" s="6" t="str">
        <x:v>11102</x:v>
      </x:c>
      <x:c r="B205" s="6" t="str">
        <x:v>1110201</x:v>
      </x:c>
      <x:c r="C205" s="6" t="str">
        <x:v>HPAddedRatio</x:v>
      </x:c>
      <x:c r="D205" s="6" t="n">
        <x:v>0.04</x:v>
      </x:c>
      <x:c r="E205" s="6" t="n">
        <x:v>0</x:v>
      </x:c>
      <x:c r="F205" s="6" t="n">
        <x:v>1</x:v>
      </x:c>
      <x:c r="G205" s="6" t="str">
        <x:v>生命值</x:v>
      </x:c>
      <x:c r="H205" s="6" t="str">
        <x:v>https://raw.githubusercontent.com/Mar-7th/StarRailRes/dbe8cdfcfb0bf657b9fe1cf92d5537f118ccb487/index_new/cn/character_skill_trees.json</x:v>
      </x:c>
    </x:row>
    <x:row r="206" ht="20" customHeight="1">
      <x:c r="A206" s="6" t="str">
        <x:v>11102</x:v>
      </x:c>
      <x:c r="B206" s="6" t="str">
        <x:v>1110202</x:v>
      </x:c>
      <x:c r="C206" s="6" t="str">
        <x:v>DefenceAddedRatio</x:v>
      </x:c>
      <x:c r="D206" s="6" t="n">
        <x:v>0.05</x:v>
      </x:c>
      <x:c r="E206" s="6" t="n">
        <x:v>2</x:v>
      </x:c>
      <x:c r="F206" s="6" t="n">
        <x:v>0</x:v>
      </x:c>
      <x:c r="G206" s="6" t="str">
        <x:v>防御力</x:v>
      </x:c>
      <x:c r="H206" s="6" t="str">
        <x:v>https://raw.githubusercontent.com/Mar-7th/StarRailRes/dbe8cdfcfb0bf657b9fe1cf92d5537f118ccb487/index_new/cn/character_skill_trees.json</x:v>
      </x:c>
    </x:row>
    <x:row r="207" ht="20" customHeight="1">
      <x:c r="A207" s="6" t="str">
        <x:v>11102</x:v>
      </x:c>
      <x:c r="B207" s="6" t="str">
        <x:v>1110203</x:v>
      </x:c>
      <x:c r="C207" s="6" t="str">
        <x:v>HPAddedRatio</x:v>
      </x:c>
      <x:c r="D207" s="6" t="n">
        <x:v>0.04</x:v>
      </x:c>
      <x:c r="E207" s="6" t="n">
        <x:v>3</x:v>
      </x:c>
      <x:c r="F207" s="6" t="n">
        <x:v>0</x:v>
      </x:c>
      <x:c r="G207" s="6" t="str">
        <x:v>生命值</x:v>
      </x:c>
      <x:c r="H207" s="6" t="str">
        <x:v>https://raw.githubusercontent.com/Mar-7th/StarRailRes/dbe8cdfcfb0bf657b9fe1cf92d5537f118ccb487/index_new/cn/character_skill_trees.json</x:v>
      </x:c>
    </x:row>
    <x:row r="208" ht="20" customHeight="1">
      <x:c r="A208" s="6" t="str">
        <x:v>11102</x:v>
      </x:c>
      <x:c r="B208" s="6" t="str">
        <x:v>1110204</x:v>
      </x:c>
      <x:c r="C208" s="6" t="str">
        <x:v>StatusResistanceBase</x:v>
      </x:c>
      <x:c r="D208" s="6" t="n">
        <x:v>0.04</x:v>
      </x:c>
      <x:c r="E208" s="6" t="n">
        <x:v>3</x:v>
      </x:c>
      <x:c r="F208" s="6" t="n">
        <x:v>0</x:v>
      </x:c>
      <x:c r="G208" s="6" t="str">
        <x:v>效果抵抗</x:v>
      </x:c>
      <x:c r="H208" s="6" t="str">
        <x:v>https://raw.githubusercontent.com/Mar-7th/StarRailRes/dbe8cdfcfb0bf657b9fe1cf92d5537f118ccb487/index_new/cn/character_skill_trees.json</x:v>
      </x:c>
    </x:row>
    <x:row r="209" ht="20" customHeight="1">
      <x:c r="A209" s="6" t="str">
        <x:v>11102</x:v>
      </x:c>
      <x:c r="B209" s="6" t="str">
        <x:v>1110205</x:v>
      </x:c>
      <x:c r="C209" s="6" t="str">
        <x:v>HPAddedRatio</x:v>
      </x:c>
      <x:c r="D209" s="6" t="n">
        <x:v>0.06</x:v>
      </x:c>
      <x:c r="E209" s="6" t="n">
        <x:v>4</x:v>
      </x:c>
      <x:c r="F209" s="6" t="n">
        <x:v>0</x:v>
      </x:c>
      <x:c r="G209" s="6" t="str">
        <x:v>生命值</x:v>
      </x:c>
      <x:c r="H209" s="6" t="str">
        <x:v>https://raw.githubusercontent.com/Mar-7th/StarRailRes/dbe8cdfcfb0bf657b9fe1cf92d5537f118ccb487/index_new/cn/character_skill_trees.json</x:v>
      </x:c>
    </x:row>
    <x:row r="210" ht="20" customHeight="1">
      <x:c r="A210" s="6" t="str">
        <x:v>11102</x:v>
      </x:c>
      <x:c r="B210" s="6" t="str">
        <x:v>1110206</x:v>
      </x:c>
      <x:c r="C210" s="6" t="str">
        <x:v>DefenceAddedRatio</x:v>
      </x:c>
      <x:c r="D210" s="6" t="n">
        <x:v>0.075</x:v>
      </x:c>
      <x:c r="E210" s="6" t="n">
        <x:v>5</x:v>
      </x:c>
      <x:c r="F210" s="6" t="n">
        <x:v>0</x:v>
      </x:c>
      <x:c r="G210" s="6" t="str">
        <x:v>防御力</x:v>
      </x:c>
      <x:c r="H210" s="6" t="str">
        <x:v>https://raw.githubusercontent.com/Mar-7th/StarRailRes/dbe8cdfcfb0bf657b9fe1cf92d5537f118ccb487/index_new/cn/character_skill_trees.json</x:v>
      </x:c>
    </x:row>
    <x:row r="211" ht="20" customHeight="1">
      <x:c r="A211" s="6" t="str">
        <x:v>11102</x:v>
      </x:c>
      <x:c r="B211" s="6" t="str">
        <x:v>1110207</x:v>
      </x:c>
      <x:c r="C211" s="6" t="str">
        <x:v>HPAddedRatio</x:v>
      </x:c>
      <x:c r="D211" s="6" t="n">
        <x:v>0.06</x:v>
      </x:c>
      <x:c r="E211" s="6" t="n">
        <x:v>5</x:v>
      </x:c>
      <x:c r="F211" s="6" t="n">
        <x:v>0</x:v>
      </x:c>
      <x:c r="G211" s="6" t="str">
        <x:v>生命值</x:v>
      </x:c>
      <x:c r="H211" s="6" t="str">
        <x:v>https://raw.githubusercontent.com/Mar-7th/StarRailRes/dbe8cdfcfb0bf657b9fe1cf92d5537f118ccb487/index_new/cn/character_skill_trees.json</x:v>
      </x:c>
    </x:row>
    <x:row r="212" ht="20" customHeight="1">
      <x:c r="A212" s="6" t="str">
        <x:v>11102</x:v>
      </x:c>
      <x:c r="B212" s="6" t="str">
        <x:v>1110208</x:v>
      </x:c>
      <x:c r="C212" s="6" t="str">
        <x:v>StatusResistanceBase</x:v>
      </x:c>
      <x:c r="D212" s="6" t="n">
        <x:v>0.06</x:v>
      </x:c>
      <x:c r="E212" s="6" t="n">
        <x:v>6</x:v>
      </x:c>
      <x:c r="F212" s="6" t="n">
        <x:v>0</x:v>
      </x:c>
      <x:c r="G212" s="6" t="str">
        <x:v>效果抵抗</x:v>
      </x:c>
      <x:c r="H212" s="6" t="str">
        <x:v>https://raw.githubusercontent.com/Mar-7th/StarRailRes/dbe8cdfcfb0bf657b9fe1cf92d5537f118ccb487/index_new/cn/character_skill_trees.json</x:v>
      </x:c>
    </x:row>
    <x:row r="213" ht="20" customHeight="1">
      <x:c r="A213" s="6" t="str">
        <x:v>11102</x:v>
      </x:c>
      <x:c r="B213" s="6" t="str">
        <x:v>1110209</x:v>
      </x:c>
      <x:c r="C213" s="6" t="str">
        <x:v>DefenceAddedRatio</x:v>
      </x:c>
      <x:c r="D213" s="6" t="n">
        <x:v>0.1</x:v>
      </x:c>
      <x:c r="E213" s="6" t="n">
        <x:v>0</x:v>
      </x:c>
      <x:c r="F213" s="6" t="n">
        <x:v>75</x:v>
      </x:c>
      <x:c r="G213" s="6" t="str">
        <x:v>防御力</x:v>
      </x:c>
      <x:c r="H213" s="6" t="str">
        <x:v>https://raw.githubusercontent.com/Mar-7th/StarRailRes/dbe8cdfcfb0bf657b9fe1cf92d5537f118ccb487/index_new/cn/character_skill_trees.json</x:v>
      </x:c>
    </x:row>
    <x:row r="214" ht="20" customHeight="1">
      <x:c r="A214" s="6" t="str">
        <x:v>11102</x:v>
      </x:c>
      <x:c r="B214" s="6" t="str">
        <x:v>1110210</x:v>
      </x:c>
      <x:c r="C214" s="6" t="str">
        <x:v>HPAddedRatio</x:v>
      </x:c>
      <x:c r="D214" s="6" t="n">
        <x:v>0.08</x:v>
      </x:c>
      <x:c r="E214" s="6" t="n">
        <x:v>0</x:v>
      </x:c>
      <x:c r="F214" s="6" t="n">
        <x:v>80</x:v>
      </x:c>
      <x:c r="G214" s="6" t="str">
        <x:v>生命值</x:v>
      </x:c>
      <x:c r="H214" s="6" t="str">
        <x:v>https://raw.githubusercontent.com/Mar-7th/StarRailRes/dbe8cdfcfb0bf657b9fe1cf92d5537f118ccb487/index_new/cn/character_skill_trees.json</x:v>
      </x:c>
    </x:row>
    <x:row r="215" ht="20" customHeight="1">
      <x:c r="A215" s="6" t="str">
        <x:v>1111</x:v>
      </x:c>
      <x:c r="B215" s="6" t="str">
        <x:v>1111201</x:v>
      </x:c>
      <x:c r="C215" s="6" t="str">
        <x:v>AttackAddedRatio</x:v>
      </x:c>
      <x:c r="D215" s="6" t="n">
        <x:v>0.04</x:v>
      </x:c>
      <x:c r="E215" s="6" t="n">
        <x:v>0</x:v>
      </x:c>
      <x:c r="F215" s="6" t="n">
        <x:v>1</x:v>
      </x:c>
      <x:c r="G215" s="6" t="str">
        <x:v>攻击力</x:v>
      </x:c>
      <x:c r="H215" s="6" t="str">
        <x:v>https://raw.githubusercontent.com/Mar-7th/StarRailRes/dbe8cdfcfb0bf657b9fe1cf92d5537f118ccb487/index_new/cn/character_skill_trees.json</x:v>
      </x:c>
    </x:row>
    <x:row r="216" ht="20" customHeight="1">
      <x:c r="A216" s="6" t="str">
        <x:v>1111</x:v>
      </x:c>
      <x:c r="B216" s="6" t="str">
        <x:v>1111202</x:v>
      </x:c>
      <x:c r="C216" s="6" t="str">
        <x:v>StatusProbabilityBase</x:v>
      </x:c>
      <x:c r="D216" s="6" t="n">
        <x:v>0.04</x:v>
      </x:c>
      <x:c r="E216" s="6" t="n">
        <x:v>2</x:v>
      </x:c>
      <x:c r="F216" s="6" t="n">
        <x:v>0</x:v>
      </x:c>
      <x:c r="G216" s="6" t="str">
        <x:v>效果命中</x:v>
      </x:c>
      <x:c r="H216" s="6" t="str">
        <x:v>https://raw.githubusercontent.com/Mar-7th/StarRailRes/dbe8cdfcfb0bf657b9fe1cf92d5537f118ccb487/index_new/cn/character_skill_trees.json</x:v>
      </x:c>
    </x:row>
    <x:row r="217" ht="20" customHeight="1">
      <x:c r="A217" s="6" t="str">
        <x:v>1111</x:v>
      </x:c>
      <x:c r="B217" s="6" t="str">
        <x:v>1111203</x:v>
      </x:c>
      <x:c r="C217" s="6" t="str">
        <x:v>AttackAddedRatio</x:v>
      </x:c>
      <x:c r="D217" s="6" t="n">
        <x:v>0.04</x:v>
      </x:c>
      <x:c r="E217" s="6" t="n">
        <x:v>3</x:v>
      </x:c>
      <x:c r="F217" s="6" t="n">
        <x:v>0</x:v>
      </x:c>
      <x:c r="G217" s="6" t="str">
        <x:v>攻击力</x:v>
      </x:c>
      <x:c r="H217" s="6" t="str">
        <x:v>https://raw.githubusercontent.com/Mar-7th/StarRailRes/dbe8cdfcfb0bf657b9fe1cf92d5537f118ccb487/index_new/cn/character_skill_trees.json</x:v>
      </x:c>
    </x:row>
    <x:row r="218" ht="20" customHeight="1">
      <x:c r="A218" s="6" t="str">
        <x:v>1111</x:v>
      </x:c>
      <x:c r="B218" s="6" t="str">
        <x:v>1111204</x:v>
      </x:c>
      <x:c r="C218" s="6" t="str">
        <x:v>DefenceAddedRatio</x:v>
      </x:c>
      <x:c r="D218" s="6" t="n">
        <x:v>0.05</x:v>
      </x:c>
      <x:c r="E218" s="6" t="n">
        <x:v>3</x:v>
      </x:c>
      <x:c r="F218" s="6" t="n">
        <x:v>0</x:v>
      </x:c>
      <x:c r="G218" s="6" t="str">
        <x:v>防御力</x:v>
      </x:c>
      <x:c r="H218" s="6" t="str">
        <x:v>https://raw.githubusercontent.com/Mar-7th/StarRailRes/dbe8cdfcfb0bf657b9fe1cf92d5537f118ccb487/index_new/cn/character_skill_trees.json</x:v>
      </x:c>
    </x:row>
    <x:row r="219" ht="20" customHeight="1">
      <x:c r="A219" s="6" t="str">
        <x:v>1111</x:v>
      </x:c>
      <x:c r="B219" s="6" t="str">
        <x:v>1111205</x:v>
      </x:c>
      <x:c r="C219" s="6" t="str">
        <x:v>AttackAddedRatio</x:v>
      </x:c>
      <x:c r="D219" s="6" t="n">
        <x:v>0.06</x:v>
      </x:c>
      <x:c r="E219" s="6" t="n">
        <x:v>4</x:v>
      </x:c>
      <x:c r="F219" s="6" t="n">
        <x:v>0</x:v>
      </x:c>
      <x:c r="G219" s="6" t="str">
        <x:v>攻击力</x:v>
      </x:c>
      <x:c r="H219" s="6" t="str">
        <x:v>https://raw.githubusercontent.com/Mar-7th/StarRailRes/dbe8cdfcfb0bf657b9fe1cf92d5537f118ccb487/index_new/cn/character_skill_trees.json</x:v>
      </x:c>
    </x:row>
    <x:row r="220" ht="20" customHeight="1">
      <x:c r="A220" s="6" t="str">
        <x:v>1111</x:v>
      </x:c>
      <x:c r="B220" s="6" t="str">
        <x:v>1111206</x:v>
      </x:c>
      <x:c r="C220" s="6" t="str">
        <x:v>StatusProbabilityBase</x:v>
      </x:c>
      <x:c r="D220" s="6" t="n">
        <x:v>0.06</x:v>
      </x:c>
      <x:c r="E220" s="6" t="n">
        <x:v>5</x:v>
      </x:c>
      <x:c r="F220" s="6" t="n">
        <x:v>0</x:v>
      </x:c>
      <x:c r="G220" s="6" t="str">
        <x:v>效果命中</x:v>
      </x:c>
      <x:c r="H220" s="6" t="str">
        <x:v>https://raw.githubusercontent.com/Mar-7th/StarRailRes/dbe8cdfcfb0bf657b9fe1cf92d5537f118ccb487/index_new/cn/character_skill_trees.json</x:v>
      </x:c>
    </x:row>
    <x:row r="221" ht="20" customHeight="1">
      <x:c r="A221" s="6" t="str">
        <x:v>1111</x:v>
      </x:c>
      <x:c r="B221" s="6" t="str">
        <x:v>1111207</x:v>
      </x:c>
      <x:c r="C221" s="6" t="str">
        <x:v>AttackAddedRatio</x:v>
      </x:c>
      <x:c r="D221" s="6" t="n">
        <x:v>0.06</x:v>
      </x:c>
      <x:c r="E221" s="6" t="n">
        <x:v>5</x:v>
      </x:c>
      <x:c r="F221" s="6" t="n">
        <x:v>0</x:v>
      </x:c>
      <x:c r="G221" s="6" t="str">
        <x:v>攻击力</x:v>
      </x:c>
      <x:c r="H221" s="6" t="str">
        <x:v>https://raw.githubusercontent.com/Mar-7th/StarRailRes/dbe8cdfcfb0bf657b9fe1cf92d5537f118ccb487/index_new/cn/character_skill_trees.json</x:v>
      </x:c>
    </x:row>
    <x:row r="222" ht="20" customHeight="1">
      <x:c r="A222" s="6" t="str">
        <x:v>1111</x:v>
      </x:c>
      <x:c r="B222" s="6" t="str">
        <x:v>1111208</x:v>
      </x:c>
      <x:c r="C222" s="6" t="str">
        <x:v>DefenceAddedRatio</x:v>
      </x:c>
      <x:c r="D222" s="6" t="n">
        <x:v>0.075</x:v>
      </x:c>
      <x:c r="E222" s="6" t="n">
        <x:v>6</x:v>
      </x:c>
      <x:c r="F222" s="6" t="n">
        <x:v>0</x:v>
      </x:c>
      <x:c r="G222" s="6" t="str">
        <x:v>防御力</x:v>
      </x:c>
      <x:c r="H222" s="6" t="str">
        <x:v>https://raw.githubusercontent.com/Mar-7th/StarRailRes/dbe8cdfcfb0bf657b9fe1cf92d5537f118ccb487/index_new/cn/character_skill_trees.json</x:v>
      </x:c>
    </x:row>
    <x:row r="223" ht="20" customHeight="1">
      <x:c r="A223" s="6" t="str">
        <x:v>1111</x:v>
      </x:c>
      <x:c r="B223" s="6" t="str">
        <x:v>1111209</x:v>
      </x:c>
      <x:c r="C223" s="6" t="str">
        <x:v>StatusProbabilityBase</x:v>
      </x:c>
      <x:c r="D223" s="6" t="n">
        <x:v>0.08</x:v>
      </x:c>
      <x:c r="E223" s="6" t="n">
        <x:v>0</x:v>
      </x:c>
      <x:c r="F223" s="6" t="n">
        <x:v>75</x:v>
      </x:c>
      <x:c r="G223" s="6" t="str">
        <x:v>效果命中</x:v>
      </x:c>
      <x:c r="H223" s="6" t="str">
        <x:v>https://raw.githubusercontent.com/Mar-7th/StarRailRes/dbe8cdfcfb0bf657b9fe1cf92d5537f118ccb487/index_new/cn/character_skill_trees.json</x:v>
      </x:c>
    </x:row>
    <x:row r="224" ht="20" customHeight="1">
      <x:c r="A224" s="6" t="str">
        <x:v>1111</x:v>
      </x:c>
      <x:c r="B224" s="6" t="str">
        <x:v>1111210</x:v>
      </x:c>
      <x:c r="C224" s="6" t="str">
        <x:v>AttackAddedRatio</x:v>
      </x:c>
      <x:c r="D224" s="6" t="n">
        <x:v>0.08</x:v>
      </x:c>
      <x:c r="E224" s="6" t="n">
        <x:v>0</x:v>
      </x:c>
      <x:c r="F224" s="6" t="n">
        <x:v>80</x:v>
      </x:c>
      <x:c r="G224" s="6" t="str">
        <x:v>攻击力</x:v>
      </x:c>
      <x:c r="H224" s="6" t="str">
        <x:v>https://raw.githubusercontent.com/Mar-7th/StarRailRes/dbe8cdfcfb0bf657b9fe1cf92d5537f118ccb487/index_new/cn/character_skill_trees.json</x:v>
      </x:c>
    </x:row>
    <x:row r="225" ht="20" customHeight="1">
      <x:c r="A225" s="6" t="str">
        <x:v>1112</x:v>
      </x:c>
      <x:c r="B225" s="6" t="str">
        <x:v>1112201</x:v>
      </x:c>
      <x:c r="C225" s="6" t="str">
        <x:v>FireAddedRatio</x:v>
      </x:c>
      <x:c r="D225" s="6" t="n">
        <x:v>0.032</x:v>
      </x:c>
      <x:c r="E225" s="6" t="n">
        <x:v>0</x:v>
      </x:c>
      <x:c r="F225" s="6" t="n">
        <x:v>1</x:v>
      </x:c>
      <x:c r="G225" s="6" t="str">
        <x:v>火属性伤害提高</x:v>
      </x:c>
      <x:c r="H225" s="6" t="str">
        <x:v>https://raw.githubusercontent.com/Mar-7th/StarRailRes/dbe8cdfcfb0bf657b9fe1cf92d5537f118ccb487/index_new/cn/character_skill_trees.json</x:v>
      </x:c>
    </x:row>
    <x:row r="226" ht="20" customHeight="1">
      <x:c r="A226" s="6" t="str">
        <x:v>1112</x:v>
      </x:c>
      <x:c r="B226" s="6" t="str">
        <x:v>1112202</x:v>
      </x:c>
      <x:c r="C226" s="6" t="str">
        <x:v>CriticalChanceBase</x:v>
      </x:c>
      <x:c r="D226" s="6" t="n">
        <x:v>0.027</x:v>
      </x:c>
      <x:c r="E226" s="6" t="n">
        <x:v>2</x:v>
      </x:c>
      <x:c r="F226" s="6" t="n">
        <x:v>0</x:v>
      </x:c>
      <x:c r="G226" s="6" t="str">
        <x:v>暴击率</x:v>
      </x:c>
      <x:c r="H226" s="6" t="str">
        <x:v>https://raw.githubusercontent.com/Mar-7th/StarRailRes/dbe8cdfcfb0bf657b9fe1cf92d5537f118ccb487/index_new/cn/character_skill_trees.json</x:v>
      </x:c>
    </x:row>
    <x:row r="227" ht="20" customHeight="1">
      <x:c r="A227" s="6" t="str">
        <x:v>1112</x:v>
      </x:c>
      <x:c r="B227" s="6" t="str">
        <x:v>1112203</x:v>
      </x:c>
      <x:c r="C227" s="6" t="str">
        <x:v>FireAddedRatio</x:v>
      </x:c>
      <x:c r="D227" s="6" t="n">
        <x:v>0.032</x:v>
      </x:c>
      <x:c r="E227" s="6" t="n">
        <x:v>3</x:v>
      </x:c>
      <x:c r="F227" s="6" t="n">
        <x:v>0</x:v>
      </x:c>
      <x:c r="G227" s="6" t="str">
        <x:v>火属性伤害提高</x:v>
      </x:c>
      <x:c r="H227" s="6" t="str">
        <x:v>https://raw.githubusercontent.com/Mar-7th/StarRailRes/dbe8cdfcfb0bf657b9fe1cf92d5537f118ccb487/index_new/cn/character_skill_trees.json</x:v>
      </x:c>
    </x:row>
    <x:row r="228" ht="20" customHeight="1">
      <x:c r="A228" s="6" t="str">
        <x:v>1112</x:v>
      </x:c>
      <x:c r="B228" s="6" t="str">
        <x:v>1112204</x:v>
      </x:c>
      <x:c r="C228" s="6" t="str">
        <x:v>HPAddedRatio</x:v>
      </x:c>
      <x:c r="D228" s="6" t="n">
        <x:v>0.04</x:v>
      </x:c>
      <x:c r="E228" s="6" t="n">
        <x:v>3</x:v>
      </x:c>
      <x:c r="F228" s="6" t="n">
        <x:v>0</x:v>
      </x:c>
      <x:c r="G228" s="6" t="str">
        <x:v>生命值</x:v>
      </x:c>
      <x:c r="H228" s="6" t="str">
        <x:v>https://raw.githubusercontent.com/Mar-7th/StarRailRes/dbe8cdfcfb0bf657b9fe1cf92d5537f118ccb487/index_new/cn/character_skill_trees.json</x:v>
      </x:c>
    </x:row>
    <x:row r="229" ht="20" customHeight="1">
      <x:c r="A229" s="6" t="str">
        <x:v>1112</x:v>
      </x:c>
      <x:c r="B229" s="6" t="str">
        <x:v>1112205</x:v>
      </x:c>
      <x:c r="C229" s="6" t="str">
        <x:v>FireAddedRatio</x:v>
      </x:c>
      <x:c r="D229" s="6" t="n">
        <x:v>0.048</x:v>
      </x:c>
      <x:c r="E229" s="6" t="n">
        <x:v>4</x:v>
      </x:c>
      <x:c r="F229" s="6" t="n">
        <x:v>0</x:v>
      </x:c>
      <x:c r="G229" s="6" t="str">
        <x:v>火属性伤害提高</x:v>
      </x:c>
      <x:c r="H229" s="6" t="str">
        <x:v>https://raw.githubusercontent.com/Mar-7th/StarRailRes/dbe8cdfcfb0bf657b9fe1cf92d5537f118ccb487/index_new/cn/character_skill_trees.json</x:v>
      </x:c>
    </x:row>
    <x:row r="230" ht="20" customHeight="1">
      <x:c r="A230" s="6" t="str">
        <x:v>1112</x:v>
      </x:c>
      <x:c r="B230" s="6" t="str">
        <x:v>1112206</x:v>
      </x:c>
      <x:c r="C230" s="6" t="str">
        <x:v>CriticalChanceBase</x:v>
      </x:c>
      <x:c r="D230" s="6" t="n">
        <x:v>0.04</x:v>
      </x:c>
      <x:c r="E230" s="6" t="n">
        <x:v>5</x:v>
      </x:c>
      <x:c r="F230" s="6" t="n">
        <x:v>0</x:v>
      </x:c>
      <x:c r="G230" s="6" t="str">
        <x:v>暴击率</x:v>
      </x:c>
      <x:c r="H230" s="6" t="str">
        <x:v>https://raw.githubusercontent.com/Mar-7th/StarRailRes/dbe8cdfcfb0bf657b9fe1cf92d5537f118ccb487/index_new/cn/character_skill_trees.json</x:v>
      </x:c>
    </x:row>
    <x:row r="231" ht="20" customHeight="1">
      <x:c r="A231" s="6" t="str">
        <x:v>1112</x:v>
      </x:c>
      <x:c r="B231" s="6" t="str">
        <x:v>1112207</x:v>
      </x:c>
      <x:c r="C231" s="6" t="str">
        <x:v>FireAddedRatio</x:v>
      </x:c>
      <x:c r="D231" s="6" t="n">
        <x:v>0.048</x:v>
      </x:c>
      <x:c r="E231" s="6" t="n">
        <x:v>5</x:v>
      </x:c>
      <x:c r="F231" s="6" t="n">
        <x:v>0</x:v>
      </x:c>
      <x:c r="G231" s="6" t="str">
        <x:v>火属性伤害提高</x:v>
      </x:c>
      <x:c r="H231" s="6" t="str">
        <x:v>https://raw.githubusercontent.com/Mar-7th/StarRailRes/dbe8cdfcfb0bf657b9fe1cf92d5537f118ccb487/index_new/cn/character_skill_trees.json</x:v>
      </x:c>
    </x:row>
    <x:row r="232" ht="20" customHeight="1">
      <x:c r="A232" s="6" t="str">
        <x:v>1112</x:v>
      </x:c>
      <x:c r="B232" s="6" t="str">
        <x:v>1112208</x:v>
      </x:c>
      <x:c r="C232" s="6" t="str">
        <x:v>HPAddedRatio</x:v>
      </x:c>
      <x:c r="D232" s="6" t="n">
        <x:v>0.06</x:v>
      </x:c>
      <x:c r="E232" s="6" t="n">
        <x:v>6</x:v>
      </x:c>
      <x:c r="F232" s="6" t="n">
        <x:v>0</x:v>
      </x:c>
      <x:c r="G232" s="6" t="str">
        <x:v>生命值</x:v>
      </x:c>
      <x:c r="H232" s="6" t="str">
        <x:v>https://raw.githubusercontent.com/Mar-7th/StarRailRes/dbe8cdfcfb0bf657b9fe1cf92d5537f118ccb487/index_new/cn/character_skill_trees.json</x:v>
      </x:c>
    </x:row>
    <x:row r="233" ht="20" customHeight="1">
      <x:c r="A233" s="6" t="str">
        <x:v>1112</x:v>
      </x:c>
      <x:c r="B233" s="6" t="str">
        <x:v>1112209</x:v>
      </x:c>
      <x:c r="C233" s="6" t="str">
        <x:v>CriticalChanceBase</x:v>
      </x:c>
      <x:c r="D233" s="6" t="n">
        <x:v>0.053</x:v>
      </x:c>
      <x:c r="E233" s="6" t="n">
        <x:v>0</x:v>
      </x:c>
      <x:c r="F233" s="6" t="n">
        <x:v>75</x:v>
      </x:c>
      <x:c r="G233" s="6" t="str">
        <x:v>暴击率</x:v>
      </x:c>
      <x:c r="H233" s="6" t="str">
        <x:v>https://raw.githubusercontent.com/Mar-7th/StarRailRes/dbe8cdfcfb0bf657b9fe1cf92d5537f118ccb487/index_new/cn/character_skill_trees.json</x:v>
      </x:c>
    </x:row>
    <x:row r="234" ht="20" customHeight="1">
      <x:c r="A234" s="6" t="str">
        <x:v>1112</x:v>
      </x:c>
      <x:c r="B234" s="6" t="str">
        <x:v>1112210</x:v>
      </x:c>
      <x:c r="C234" s="6" t="str">
        <x:v>FireAddedRatio</x:v>
      </x:c>
      <x:c r="D234" s="6" t="n">
        <x:v>0.064</x:v>
      </x:c>
      <x:c r="E234" s="6" t="n">
        <x:v>0</x:v>
      </x:c>
      <x:c r="F234" s="6" t="n">
        <x:v>80</x:v>
      </x:c>
      <x:c r="G234" s="6" t="str">
        <x:v>火属性伤害提高</x:v>
      </x:c>
      <x:c r="H234" s="6" t="str">
        <x:v>https://raw.githubusercontent.com/Mar-7th/StarRailRes/dbe8cdfcfb0bf657b9fe1cf92d5537f118ccb487/index_new/cn/character_skill_trees.json</x:v>
      </x:c>
    </x:row>
    <x:row r="235" ht="20" customHeight="1">
      <x:c r="A235" s="6" t="str">
        <x:v>1201</x:v>
      </x:c>
      <x:c r="B235" s="6" t="str">
        <x:v>1201201</x:v>
      </x:c>
      <x:c r="C235" s="6" t="str">
        <x:v>AttackAddedRatio</x:v>
      </x:c>
      <x:c r="D235" s="6" t="n">
        <x:v>0.04</x:v>
      </x:c>
      <x:c r="E235" s="6" t="n">
        <x:v>0</x:v>
      </x:c>
      <x:c r="F235" s="6" t="n">
        <x:v>1</x:v>
      </x:c>
      <x:c r="G235" s="6" t="str">
        <x:v>攻击力</x:v>
      </x:c>
      <x:c r="H235" s="6" t="str">
        <x:v>https://raw.githubusercontent.com/Mar-7th/StarRailRes/dbe8cdfcfb0bf657b9fe1cf92d5537f118ccb487/index_new/cn/character_skill_trees.json</x:v>
      </x:c>
    </x:row>
    <x:row r="236" ht="20" customHeight="1">
      <x:c r="A236" s="6" t="str">
        <x:v>1201</x:v>
      </x:c>
      <x:c r="B236" s="6" t="str">
        <x:v>1201202</x:v>
      </x:c>
      <x:c r="C236" s="6" t="str">
        <x:v>QuantumAddedRatio</x:v>
      </x:c>
      <x:c r="D236" s="6" t="n">
        <x:v>0.032</x:v>
      </x:c>
      <x:c r="E236" s="6" t="n">
        <x:v>2</x:v>
      </x:c>
      <x:c r="F236" s="6" t="n">
        <x:v>0</x:v>
      </x:c>
      <x:c r="G236" s="6" t="str">
        <x:v>量子属性伤害提高</x:v>
      </x:c>
      <x:c r="H236" s="6" t="str">
        <x:v>https://raw.githubusercontent.com/Mar-7th/StarRailRes/dbe8cdfcfb0bf657b9fe1cf92d5537f118ccb487/index_new/cn/character_skill_trees.json</x:v>
      </x:c>
    </x:row>
    <x:row r="237" ht="20" customHeight="1">
      <x:c r="A237" s="6" t="str">
        <x:v>1201</x:v>
      </x:c>
      <x:c r="B237" s="6" t="str">
        <x:v>1201203</x:v>
      </x:c>
      <x:c r="C237" s="6" t="str">
        <x:v>AttackAddedRatio</x:v>
      </x:c>
      <x:c r="D237" s="6" t="n">
        <x:v>0.04</x:v>
      </x:c>
      <x:c r="E237" s="6" t="n">
        <x:v>3</x:v>
      </x:c>
      <x:c r="F237" s="6" t="n">
        <x:v>0</x:v>
      </x:c>
      <x:c r="G237" s="6" t="str">
        <x:v>攻击力</x:v>
      </x:c>
      <x:c r="H237" s="6" t="str">
        <x:v>https://raw.githubusercontent.com/Mar-7th/StarRailRes/dbe8cdfcfb0bf657b9fe1cf92d5537f118ccb487/index_new/cn/character_skill_trees.json</x:v>
      </x:c>
    </x:row>
    <x:row r="238" ht="20" customHeight="1">
      <x:c r="A238" s="6" t="str">
        <x:v>1201</x:v>
      </x:c>
      <x:c r="B238" s="6" t="str">
        <x:v>1201204</x:v>
      </x:c>
      <x:c r="C238" s="6" t="str">
        <x:v>DefenceAddedRatio</x:v>
      </x:c>
      <x:c r="D238" s="6" t="n">
        <x:v>0.05</x:v>
      </x:c>
      <x:c r="E238" s="6" t="n">
        <x:v>3</x:v>
      </x:c>
      <x:c r="F238" s="6" t="n">
        <x:v>0</x:v>
      </x:c>
      <x:c r="G238" s="6" t="str">
        <x:v>防御力</x:v>
      </x:c>
      <x:c r="H238" s="6" t="str">
        <x:v>https://raw.githubusercontent.com/Mar-7th/StarRailRes/dbe8cdfcfb0bf657b9fe1cf92d5537f118ccb487/index_new/cn/character_skill_trees.json</x:v>
      </x:c>
    </x:row>
    <x:row r="239" ht="20" customHeight="1">
      <x:c r="A239" s="6" t="str">
        <x:v>1201</x:v>
      </x:c>
      <x:c r="B239" s="6" t="str">
        <x:v>1201205</x:v>
      </x:c>
      <x:c r="C239" s="6" t="str">
        <x:v>AttackAddedRatio</x:v>
      </x:c>
      <x:c r="D239" s="6" t="n">
        <x:v>0.06</x:v>
      </x:c>
      <x:c r="E239" s="6" t="n">
        <x:v>4</x:v>
      </x:c>
      <x:c r="F239" s="6" t="n">
        <x:v>0</x:v>
      </x:c>
      <x:c r="G239" s="6" t="str">
        <x:v>攻击力</x:v>
      </x:c>
      <x:c r="H239" s="6" t="str">
        <x:v>https://raw.githubusercontent.com/Mar-7th/StarRailRes/dbe8cdfcfb0bf657b9fe1cf92d5537f118ccb487/index_new/cn/character_skill_trees.json</x:v>
      </x:c>
    </x:row>
    <x:row r="240" ht="20" customHeight="1">
      <x:c r="A240" s="6" t="str">
        <x:v>1201</x:v>
      </x:c>
      <x:c r="B240" s="6" t="str">
        <x:v>1201206</x:v>
      </x:c>
      <x:c r="C240" s="6" t="str">
        <x:v>QuantumAddedRatio</x:v>
      </x:c>
      <x:c r="D240" s="6" t="n">
        <x:v>0.048</x:v>
      </x:c>
      <x:c r="E240" s="6" t="n">
        <x:v>5</x:v>
      </x:c>
      <x:c r="F240" s="6" t="n">
        <x:v>0</x:v>
      </x:c>
      <x:c r="G240" s="6" t="str">
        <x:v>量子属性伤害提高</x:v>
      </x:c>
      <x:c r="H240" s="6" t="str">
        <x:v>https://raw.githubusercontent.com/Mar-7th/StarRailRes/dbe8cdfcfb0bf657b9fe1cf92d5537f118ccb487/index_new/cn/character_skill_trees.json</x:v>
      </x:c>
    </x:row>
    <x:row r="241" ht="20" customHeight="1">
      <x:c r="A241" s="6" t="str">
        <x:v>1201</x:v>
      </x:c>
      <x:c r="B241" s="6" t="str">
        <x:v>1201207</x:v>
      </x:c>
      <x:c r="C241" s="6" t="str">
        <x:v>AttackAddedRatio</x:v>
      </x:c>
      <x:c r="D241" s="6" t="n">
        <x:v>0.06</x:v>
      </x:c>
      <x:c r="E241" s="6" t="n">
        <x:v>5</x:v>
      </x:c>
      <x:c r="F241" s="6" t="n">
        <x:v>0</x:v>
      </x:c>
      <x:c r="G241" s="6" t="str">
        <x:v>攻击力</x:v>
      </x:c>
      <x:c r="H241" s="6" t="str">
        <x:v>https://raw.githubusercontent.com/Mar-7th/StarRailRes/dbe8cdfcfb0bf657b9fe1cf92d5537f118ccb487/index_new/cn/character_skill_trees.json</x:v>
      </x:c>
    </x:row>
    <x:row r="242" ht="20" customHeight="1">
      <x:c r="A242" s="6" t="str">
        <x:v>1201</x:v>
      </x:c>
      <x:c r="B242" s="6" t="str">
        <x:v>1201208</x:v>
      </x:c>
      <x:c r="C242" s="6" t="str">
        <x:v>DefenceAddedRatio</x:v>
      </x:c>
      <x:c r="D242" s="6" t="n">
        <x:v>0.075</x:v>
      </x:c>
      <x:c r="E242" s="6" t="n">
        <x:v>6</x:v>
      </x:c>
      <x:c r="F242" s="6" t="n">
        <x:v>0</x:v>
      </x:c>
      <x:c r="G242" s="6" t="str">
        <x:v>防御力</x:v>
      </x:c>
      <x:c r="H242" s="6" t="str">
        <x:v>https://raw.githubusercontent.com/Mar-7th/StarRailRes/dbe8cdfcfb0bf657b9fe1cf92d5537f118ccb487/index_new/cn/character_skill_trees.json</x:v>
      </x:c>
    </x:row>
    <x:row r="243" ht="20" customHeight="1">
      <x:c r="A243" s="6" t="str">
        <x:v>1201</x:v>
      </x:c>
      <x:c r="B243" s="6" t="str">
        <x:v>1201209</x:v>
      </x:c>
      <x:c r="C243" s="6" t="str">
        <x:v>QuantumAddedRatio</x:v>
      </x:c>
      <x:c r="D243" s="6" t="n">
        <x:v>0.064</x:v>
      </x:c>
      <x:c r="E243" s="6" t="n">
        <x:v>0</x:v>
      </x:c>
      <x:c r="F243" s="6" t="n">
        <x:v>75</x:v>
      </x:c>
      <x:c r="G243" s="6" t="str">
        <x:v>量子属性伤害提高</x:v>
      </x:c>
      <x:c r="H243" s="6" t="str">
        <x:v>https://raw.githubusercontent.com/Mar-7th/StarRailRes/dbe8cdfcfb0bf657b9fe1cf92d5537f118ccb487/index_new/cn/character_skill_trees.json</x:v>
      </x:c>
    </x:row>
    <x:row r="244" ht="20" customHeight="1">
      <x:c r="A244" s="6" t="str">
        <x:v>1201</x:v>
      </x:c>
      <x:c r="B244" s="6" t="str">
        <x:v>1201210</x:v>
      </x:c>
      <x:c r="C244" s="6" t="str">
        <x:v>AttackAddedRatio</x:v>
      </x:c>
      <x:c r="D244" s="6" t="n">
        <x:v>0.08</x:v>
      </x:c>
      <x:c r="E244" s="6" t="n">
        <x:v>0</x:v>
      </x:c>
      <x:c r="F244" s="6" t="n">
        <x:v>80</x:v>
      </x:c>
      <x:c r="G244" s="6" t="str">
        <x:v>攻击力</x:v>
      </x:c>
      <x:c r="H244" s="6" t="str">
        <x:v>https://raw.githubusercontent.com/Mar-7th/StarRailRes/dbe8cdfcfb0bf657b9fe1cf92d5537f118ccb487/index_new/cn/character_skill_trees.json</x:v>
      </x:c>
    </x:row>
    <x:row r="245" ht="20" customHeight="1">
      <x:c r="A245" s="6" t="str">
        <x:v>1202</x:v>
      </x:c>
      <x:c r="B245" s="6" t="str">
        <x:v>1202201</x:v>
      </x:c>
      <x:c r="C245" s="6" t="str">
        <x:v>AttackAddedRatio</x:v>
      </x:c>
      <x:c r="D245" s="6" t="n">
        <x:v>0.04</x:v>
      </x:c>
      <x:c r="E245" s="6" t="n">
        <x:v>0</x:v>
      </x:c>
      <x:c r="F245" s="6" t="n">
        <x:v>1</x:v>
      </x:c>
      <x:c r="G245" s="6" t="str">
        <x:v>攻击力</x:v>
      </x:c>
      <x:c r="H245" s="6" t="str">
        <x:v>https://raw.githubusercontent.com/Mar-7th/StarRailRes/dbe8cdfcfb0bf657b9fe1cf92d5537f118ccb487/index_new/cn/character_skill_trees.json</x:v>
      </x:c>
    </x:row>
    <x:row r="246" ht="20" customHeight="1">
      <x:c r="A246" s="6" t="str">
        <x:v>1202</x:v>
      </x:c>
      <x:c r="B246" s="6" t="str">
        <x:v>1202202</x:v>
      </x:c>
      <x:c r="C246" s="6" t="str">
        <x:v>DefenceAddedRatio</x:v>
      </x:c>
      <x:c r="D246" s="6" t="n">
        <x:v>0.05</x:v>
      </x:c>
      <x:c r="E246" s="6" t="n">
        <x:v>2</x:v>
      </x:c>
      <x:c r="F246" s="6" t="n">
        <x:v>0</x:v>
      </x:c>
      <x:c r="G246" s="6" t="str">
        <x:v>防御力</x:v>
      </x:c>
      <x:c r="H246" s="6" t="str">
        <x:v>https://raw.githubusercontent.com/Mar-7th/StarRailRes/dbe8cdfcfb0bf657b9fe1cf92d5537f118ccb487/index_new/cn/character_skill_trees.json</x:v>
      </x:c>
    </x:row>
    <x:row r="247" ht="20" customHeight="1">
      <x:c r="A247" s="6" t="str">
        <x:v>1202</x:v>
      </x:c>
      <x:c r="B247" s="6" t="str">
        <x:v>1202203</x:v>
      </x:c>
      <x:c r="C247" s="6" t="str">
        <x:v>AttackAddedRatio</x:v>
      </x:c>
      <x:c r="D247" s="6" t="n">
        <x:v>0.04</x:v>
      </x:c>
      <x:c r="E247" s="6" t="n">
        <x:v>3</x:v>
      </x:c>
      <x:c r="F247" s="6" t="n">
        <x:v>0</x:v>
      </x:c>
      <x:c r="G247" s="6" t="str">
        <x:v>攻击力</x:v>
      </x:c>
      <x:c r="H247" s="6" t="str">
        <x:v>https://raw.githubusercontent.com/Mar-7th/StarRailRes/dbe8cdfcfb0bf657b9fe1cf92d5537f118ccb487/index_new/cn/character_skill_trees.json</x:v>
      </x:c>
    </x:row>
    <x:row r="248" ht="20" customHeight="1">
      <x:c r="A248" s="6" t="str">
        <x:v>1202</x:v>
      </x:c>
      <x:c r="B248" s="6" t="str">
        <x:v>1202204</x:v>
      </x:c>
      <x:c r="C248" s="6" t="str">
        <x:v>ThunderAddedRatio</x:v>
      </x:c>
      <x:c r="D248" s="6" t="n">
        <x:v>0.032</x:v>
      </x:c>
      <x:c r="E248" s="6" t="n">
        <x:v>3</x:v>
      </x:c>
      <x:c r="F248" s="6" t="n">
        <x:v>0</x:v>
      </x:c>
      <x:c r="G248" s="6" t="str">
        <x:v>雷属性伤害提高</x:v>
      </x:c>
      <x:c r="H248" s="6" t="str">
        <x:v>https://raw.githubusercontent.com/Mar-7th/StarRailRes/dbe8cdfcfb0bf657b9fe1cf92d5537f118ccb487/index_new/cn/character_skill_trees.json</x:v>
      </x:c>
    </x:row>
    <x:row r="249" ht="20" customHeight="1">
      <x:c r="A249" s="6" t="str">
        <x:v>1202</x:v>
      </x:c>
      <x:c r="B249" s="6" t="str">
        <x:v>1202205</x:v>
      </x:c>
      <x:c r="C249" s="6" t="str">
        <x:v>AttackAddedRatio</x:v>
      </x:c>
      <x:c r="D249" s="6" t="n">
        <x:v>0.06</x:v>
      </x:c>
      <x:c r="E249" s="6" t="n">
        <x:v>4</x:v>
      </x:c>
      <x:c r="F249" s="6" t="n">
        <x:v>0</x:v>
      </x:c>
      <x:c r="G249" s="6" t="str">
        <x:v>攻击力</x:v>
      </x:c>
      <x:c r="H249" s="6" t="str">
        <x:v>https://raw.githubusercontent.com/Mar-7th/StarRailRes/dbe8cdfcfb0bf657b9fe1cf92d5537f118ccb487/index_new/cn/character_skill_trees.json</x:v>
      </x:c>
    </x:row>
    <x:row r="250" ht="20" customHeight="1">
      <x:c r="A250" s="6" t="str">
        <x:v>1202</x:v>
      </x:c>
      <x:c r="B250" s="6" t="str">
        <x:v>1202206</x:v>
      </x:c>
      <x:c r="C250" s="6" t="str">
        <x:v>DefenceAddedRatio</x:v>
      </x:c>
      <x:c r="D250" s="6" t="n">
        <x:v>0.075</x:v>
      </x:c>
      <x:c r="E250" s="6" t="n">
        <x:v>5</x:v>
      </x:c>
      <x:c r="F250" s="6" t="n">
        <x:v>0</x:v>
      </x:c>
      <x:c r="G250" s="6" t="str">
        <x:v>防御力</x:v>
      </x:c>
      <x:c r="H250" s="6" t="str">
        <x:v>https://raw.githubusercontent.com/Mar-7th/StarRailRes/dbe8cdfcfb0bf657b9fe1cf92d5537f118ccb487/index_new/cn/character_skill_trees.json</x:v>
      </x:c>
    </x:row>
    <x:row r="251" ht="20" customHeight="1">
      <x:c r="A251" s="6" t="str">
        <x:v>1202</x:v>
      </x:c>
      <x:c r="B251" s="6" t="str">
        <x:v>1202207</x:v>
      </x:c>
      <x:c r="C251" s="6" t="str">
        <x:v>AttackAddedRatio</x:v>
      </x:c>
      <x:c r="D251" s="6" t="n">
        <x:v>0.06</x:v>
      </x:c>
      <x:c r="E251" s="6" t="n">
        <x:v>5</x:v>
      </x:c>
      <x:c r="F251" s="6" t="n">
        <x:v>0</x:v>
      </x:c>
      <x:c r="G251" s="6" t="str">
        <x:v>攻击力</x:v>
      </x:c>
      <x:c r="H251" s="6" t="str">
        <x:v>https://raw.githubusercontent.com/Mar-7th/StarRailRes/dbe8cdfcfb0bf657b9fe1cf92d5537f118ccb487/index_new/cn/character_skill_trees.json</x:v>
      </x:c>
    </x:row>
    <x:row r="252" ht="20" customHeight="1">
      <x:c r="A252" s="6" t="str">
        <x:v>1202</x:v>
      </x:c>
      <x:c r="B252" s="6" t="str">
        <x:v>1202208</x:v>
      </x:c>
      <x:c r="C252" s="6" t="str">
        <x:v>ThunderAddedRatio</x:v>
      </x:c>
      <x:c r="D252" s="6" t="n">
        <x:v>0.048</x:v>
      </x:c>
      <x:c r="E252" s="6" t="n">
        <x:v>6</x:v>
      </x:c>
      <x:c r="F252" s="6" t="n">
        <x:v>0</x:v>
      </x:c>
      <x:c r="G252" s="6" t="str">
        <x:v>雷属性伤害提高</x:v>
      </x:c>
      <x:c r="H252" s="6" t="str">
        <x:v>https://raw.githubusercontent.com/Mar-7th/StarRailRes/dbe8cdfcfb0bf657b9fe1cf92d5537f118ccb487/index_new/cn/character_skill_trees.json</x:v>
      </x:c>
    </x:row>
    <x:row r="253" ht="20" customHeight="1">
      <x:c r="A253" s="6" t="str">
        <x:v>1202</x:v>
      </x:c>
      <x:c r="B253" s="6" t="str">
        <x:v>1202209</x:v>
      </x:c>
      <x:c r="C253" s="6" t="str">
        <x:v>DefenceAddedRatio</x:v>
      </x:c>
      <x:c r="D253" s="6" t="n">
        <x:v>0.1</x:v>
      </x:c>
      <x:c r="E253" s="6" t="n">
        <x:v>0</x:v>
      </x:c>
      <x:c r="F253" s="6" t="n">
        <x:v>75</x:v>
      </x:c>
      <x:c r="G253" s="6" t="str">
        <x:v>防御力</x:v>
      </x:c>
      <x:c r="H253" s="6" t="str">
        <x:v>https://raw.githubusercontent.com/Mar-7th/StarRailRes/dbe8cdfcfb0bf657b9fe1cf92d5537f118ccb487/index_new/cn/character_skill_trees.json</x:v>
      </x:c>
    </x:row>
    <x:row r="254" ht="20" customHeight="1">
      <x:c r="A254" s="6" t="str">
        <x:v>1202</x:v>
      </x:c>
      <x:c r="B254" s="6" t="str">
        <x:v>1202210</x:v>
      </x:c>
      <x:c r="C254" s="6" t="str">
        <x:v>AttackAddedRatio</x:v>
      </x:c>
      <x:c r="D254" s="6" t="n">
        <x:v>0.08</x:v>
      </x:c>
      <x:c r="E254" s="6" t="n">
        <x:v>0</x:v>
      </x:c>
      <x:c r="F254" s="6" t="n">
        <x:v>80</x:v>
      </x:c>
      <x:c r="G254" s="6" t="str">
        <x:v>攻击力</x:v>
      </x:c>
      <x:c r="H254" s="6" t="str">
        <x:v>https://raw.githubusercontent.com/Mar-7th/StarRailRes/dbe8cdfcfb0bf657b9fe1cf92d5537f118ccb487/index_new/cn/character_skill_trees.json</x:v>
      </x:c>
    </x:row>
    <x:row r="255" ht="20" customHeight="1">
      <x:c r="A255" s="6" t="str">
        <x:v>1203</x:v>
      </x:c>
      <x:c r="B255" s="6" t="str">
        <x:v>1203201</x:v>
      </x:c>
      <x:c r="C255" s="6" t="str">
        <x:v>AttackAddedRatio</x:v>
      </x:c>
      <x:c r="D255" s="6" t="n">
        <x:v>0.04</x:v>
      </x:c>
      <x:c r="E255" s="6" t="n">
        <x:v>0</x:v>
      </x:c>
      <x:c r="F255" s="6" t="n">
        <x:v>1</x:v>
      </x:c>
      <x:c r="G255" s="6" t="str">
        <x:v>攻击力</x:v>
      </x:c>
      <x:c r="H255" s="6" t="str">
        <x:v>https://raw.githubusercontent.com/Mar-7th/StarRailRes/dbe8cdfcfb0bf657b9fe1cf92d5537f118ccb487/index_new/cn/character_skill_trees.json</x:v>
      </x:c>
    </x:row>
    <x:row r="256" ht="20" customHeight="1">
      <x:c r="A256" s="6" t="str">
        <x:v>1203</x:v>
      </x:c>
      <x:c r="B256" s="6" t="str">
        <x:v>1203202</x:v>
      </x:c>
      <x:c r="C256" s="6" t="str">
        <x:v>HPAddedRatio</x:v>
      </x:c>
      <x:c r="D256" s="6" t="n">
        <x:v>0.04</x:v>
      </x:c>
      <x:c r="E256" s="6" t="n">
        <x:v>2</x:v>
      </x:c>
      <x:c r="F256" s="6" t="n">
        <x:v>0</x:v>
      </x:c>
      <x:c r="G256" s="6" t="str">
        <x:v>生命值</x:v>
      </x:c>
      <x:c r="H256" s="6" t="str">
        <x:v>https://raw.githubusercontent.com/Mar-7th/StarRailRes/dbe8cdfcfb0bf657b9fe1cf92d5537f118ccb487/index_new/cn/character_skill_trees.json</x:v>
      </x:c>
    </x:row>
    <x:row r="257" ht="20" customHeight="1">
      <x:c r="A257" s="6" t="str">
        <x:v>1203</x:v>
      </x:c>
      <x:c r="B257" s="6" t="str">
        <x:v>1203203</x:v>
      </x:c>
      <x:c r="C257" s="6" t="str">
        <x:v>AttackAddedRatio</x:v>
      </x:c>
      <x:c r="D257" s="6" t="n">
        <x:v>0.04</x:v>
      </x:c>
      <x:c r="E257" s="6" t="n">
        <x:v>3</x:v>
      </x:c>
      <x:c r="F257" s="6" t="n">
        <x:v>0</x:v>
      </x:c>
      <x:c r="G257" s="6" t="str">
        <x:v>攻击力</x:v>
      </x:c>
      <x:c r="H257" s="6" t="str">
        <x:v>https://raw.githubusercontent.com/Mar-7th/StarRailRes/dbe8cdfcfb0bf657b9fe1cf92d5537f118ccb487/index_new/cn/character_skill_trees.json</x:v>
      </x:c>
    </x:row>
    <x:row r="258" ht="20" customHeight="1">
      <x:c r="A258" s="6" t="str">
        <x:v>1203</x:v>
      </x:c>
      <x:c r="B258" s="6" t="str">
        <x:v>1203204</x:v>
      </x:c>
      <x:c r="C258" s="6" t="str">
        <x:v>DefenceAddedRatio</x:v>
      </x:c>
      <x:c r="D258" s="6" t="n">
        <x:v>0.05</x:v>
      </x:c>
      <x:c r="E258" s="6" t="n">
        <x:v>3</x:v>
      </x:c>
      <x:c r="F258" s="6" t="n">
        <x:v>0</x:v>
      </x:c>
      <x:c r="G258" s="6" t="str">
        <x:v>防御力</x:v>
      </x:c>
      <x:c r="H258" s="6" t="str">
        <x:v>https://raw.githubusercontent.com/Mar-7th/StarRailRes/dbe8cdfcfb0bf657b9fe1cf92d5537f118ccb487/index_new/cn/character_skill_trees.json</x:v>
      </x:c>
    </x:row>
    <x:row r="259" ht="20" customHeight="1">
      <x:c r="A259" s="6" t="str">
        <x:v>1203</x:v>
      </x:c>
      <x:c r="B259" s="6" t="str">
        <x:v>1203205</x:v>
      </x:c>
      <x:c r="C259" s="6" t="str">
        <x:v>AttackAddedRatio</x:v>
      </x:c>
      <x:c r="D259" s="6" t="n">
        <x:v>0.06</x:v>
      </x:c>
      <x:c r="E259" s="6" t="n">
        <x:v>4</x:v>
      </x:c>
      <x:c r="F259" s="6" t="n">
        <x:v>0</x:v>
      </x:c>
      <x:c r="G259" s="6" t="str">
        <x:v>攻击力</x:v>
      </x:c>
      <x:c r="H259" s="6" t="str">
        <x:v>https://raw.githubusercontent.com/Mar-7th/StarRailRes/dbe8cdfcfb0bf657b9fe1cf92d5537f118ccb487/index_new/cn/character_skill_trees.json</x:v>
      </x:c>
    </x:row>
    <x:row r="260" ht="20" customHeight="1">
      <x:c r="A260" s="6" t="str">
        <x:v>1203</x:v>
      </x:c>
      <x:c r="B260" s="6" t="str">
        <x:v>1203206</x:v>
      </x:c>
      <x:c r="C260" s="6" t="str">
        <x:v>HPAddedRatio</x:v>
      </x:c>
      <x:c r="D260" s="6" t="n">
        <x:v>0.06</x:v>
      </x:c>
      <x:c r="E260" s="6" t="n">
        <x:v>5</x:v>
      </x:c>
      <x:c r="F260" s="6" t="n">
        <x:v>0</x:v>
      </x:c>
      <x:c r="G260" s="6" t="str">
        <x:v>生命值</x:v>
      </x:c>
      <x:c r="H260" s="6" t="str">
        <x:v>https://raw.githubusercontent.com/Mar-7th/StarRailRes/dbe8cdfcfb0bf657b9fe1cf92d5537f118ccb487/index_new/cn/character_skill_trees.json</x:v>
      </x:c>
    </x:row>
    <x:row r="261" ht="20" customHeight="1">
      <x:c r="A261" s="6" t="str">
        <x:v>1203</x:v>
      </x:c>
      <x:c r="B261" s="6" t="str">
        <x:v>1203207</x:v>
      </x:c>
      <x:c r="C261" s="6" t="str">
        <x:v>AttackAddedRatio</x:v>
      </x:c>
      <x:c r="D261" s="6" t="n">
        <x:v>0.06</x:v>
      </x:c>
      <x:c r="E261" s="6" t="n">
        <x:v>5</x:v>
      </x:c>
      <x:c r="F261" s="6" t="n">
        <x:v>0</x:v>
      </x:c>
      <x:c r="G261" s="6" t="str">
        <x:v>攻击力</x:v>
      </x:c>
      <x:c r="H261" s="6" t="str">
        <x:v>https://raw.githubusercontent.com/Mar-7th/StarRailRes/dbe8cdfcfb0bf657b9fe1cf92d5537f118ccb487/index_new/cn/character_skill_trees.json</x:v>
      </x:c>
    </x:row>
    <x:row r="262" ht="20" customHeight="1">
      <x:c r="A262" s="6" t="str">
        <x:v>1203</x:v>
      </x:c>
      <x:c r="B262" s="6" t="str">
        <x:v>1203208</x:v>
      </x:c>
      <x:c r="C262" s="6" t="str">
        <x:v>DefenceAddedRatio</x:v>
      </x:c>
      <x:c r="D262" s="6" t="n">
        <x:v>0.075</x:v>
      </x:c>
      <x:c r="E262" s="6" t="n">
        <x:v>6</x:v>
      </x:c>
      <x:c r="F262" s="6" t="n">
        <x:v>0</x:v>
      </x:c>
      <x:c r="G262" s="6" t="str">
        <x:v>防御力</x:v>
      </x:c>
      <x:c r="H262" s="6" t="str">
        <x:v>https://raw.githubusercontent.com/Mar-7th/StarRailRes/dbe8cdfcfb0bf657b9fe1cf92d5537f118ccb487/index_new/cn/character_skill_trees.json</x:v>
      </x:c>
    </x:row>
    <x:row r="263" ht="20" customHeight="1">
      <x:c r="A263" s="6" t="str">
        <x:v>1203</x:v>
      </x:c>
      <x:c r="B263" s="6" t="str">
        <x:v>1203209</x:v>
      </x:c>
      <x:c r="C263" s="6" t="str">
        <x:v>HPAddedRatio</x:v>
      </x:c>
      <x:c r="D263" s="6" t="n">
        <x:v>0.08</x:v>
      </x:c>
      <x:c r="E263" s="6" t="n">
        <x:v>0</x:v>
      </x:c>
      <x:c r="F263" s="6" t="n">
        <x:v>75</x:v>
      </x:c>
      <x:c r="G263" s="6" t="str">
        <x:v>生命值</x:v>
      </x:c>
      <x:c r="H263" s="6" t="str">
        <x:v>https://raw.githubusercontent.com/Mar-7th/StarRailRes/dbe8cdfcfb0bf657b9fe1cf92d5537f118ccb487/index_new/cn/character_skill_trees.json</x:v>
      </x:c>
    </x:row>
    <x:row r="264" ht="20" customHeight="1">
      <x:c r="A264" s="6" t="str">
        <x:v>1203</x:v>
      </x:c>
      <x:c r="B264" s="6" t="str">
        <x:v>1203210</x:v>
      </x:c>
      <x:c r="C264" s="6" t="str">
        <x:v>AttackAddedRatio</x:v>
      </x:c>
      <x:c r="D264" s="6" t="n">
        <x:v>0.08</x:v>
      </x:c>
      <x:c r="E264" s="6" t="n">
        <x:v>0</x:v>
      </x:c>
      <x:c r="F264" s="6" t="n">
        <x:v>80</x:v>
      </x:c>
      <x:c r="G264" s="6" t="str">
        <x:v>攻击力</x:v>
      </x:c>
      <x:c r="H264" s="6" t="str">
        <x:v>https://raw.githubusercontent.com/Mar-7th/StarRailRes/dbe8cdfcfb0bf657b9fe1cf92d5537f118ccb487/index_new/cn/character_skill_trees.json</x:v>
      </x:c>
    </x:row>
    <x:row r="265" ht="20" customHeight="1">
      <x:c r="A265" s="6" t="str">
        <x:v>1204</x:v>
      </x:c>
      <x:c r="B265" s="6" t="str">
        <x:v>1204201</x:v>
      </x:c>
      <x:c r="C265" s="6" t="str">
        <x:v>AttackAddedRatio</x:v>
      </x:c>
      <x:c r="D265" s="6" t="n">
        <x:v>0.04</x:v>
      </x:c>
      <x:c r="E265" s="6" t="n">
        <x:v>0</x:v>
      </x:c>
      <x:c r="F265" s="6" t="n">
        <x:v>1</x:v>
      </x:c>
      <x:c r="G265" s="6" t="str">
        <x:v>攻击力</x:v>
      </x:c>
      <x:c r="H265" s="6" t="str">
        <x:v>https://raw.githubusercontent.com/Mar-7th/StarRailRes/dbe8cdfcfb0bf657b9fe1cf92d5537f118ccb487/index_new/cn/character_skill_trees.json</x:v>
      </x:c>
    </x:row>
    <x:row r="266" ht="20" customHeight="1">
      <x:c r="A266" s="6" t="str">
        <x:v>1204</x:v>
      </x:c>
      <x:c r="B266" s="6" t="str">
        <x:v>1204202</x:v>
      </x:c>
      <x:c r="C266" s="6" t="str">
        <x:v>CriticalChanceBase</x:v>
      </x:c>
      <x:c r="D266" s="6" t="n">
        <x:v>0.027</x:v>
      </x:c>
      <x:c r="E266" s="6" t="n">
        <x:v>2</x:v>
      </x:c>
      <x:c r="F266" s="6" t="n">
        <x:v>0</x:v>
      </x:c>
      <x:c r="G266" s="6" t="str">
        <x:v>暴击率</x:v>
      </x:c>
      <x:c r="H266" s="6" t="str">
        <x:v>https://raw.githubusercontent.com/Mar-7th/StarRailRes/dbe8cdfcfb0bf657b9fe1cf92d5537f118ccb487/index_new/cn/character_skill_trees.json</x:v>
      </x:c>
    </x:row>
    <x:row r="267" ht="20" customHeight="1">
      <x:c r="A267" s="6" t="str">
        <x:v>1204</x:v>
      </x:c>
      <x:c r="B267" s="6" t="str">
        <x:v>1204203</x:v>
      </x:c>
      <x:c r="C267" s="6" t="str">
        <x:v>AttackAddedRatio</x:v>
      </x:c>
      <x:c r="D267" s="6" t="n">
        <x:v>0.04</x:v>
      </x:c>
      <x:c r="E267" s="6" t="n">
        <x:v>3</x:v>
      </x:c>
      <x:c r="F267" s="6" t="n">
        <x:v>0</x:v>
      </x:c>
      <x:c r="G267" s="6" t="str">
        <x:v>攻击力</x:v>
      </x:c>
      <x:c r="H267" s="6" t="str">
        <x:v>https://raw.githubusercontent.com/Mar-7th/StarRailRes/dbe8cdfcfb0bf657b9fe1cf92d5537f118ccb487/index_new/cn/character_skill_trees.json</x:v>
      </x:c>
    </x:row>
    <x:row r="268" ht="20" customHeight="1">
      <x:c r="A268" s="6" t="str">
        <x:v>1204</x:v>
      </x:c>
      <x:c r="B268" s="6" t="str">
        <x:v>1204204</x:v>
      </x:c>
      <x:c r="C268" s="6" t="str">
        <x:v>DefenceAddedRatio</x:v>
      </x:c>
      <x:c r="D268" s="6" t="n">
        <x:v>0.05</x:v>
      </x:c>
      <x:c r="E268" s="6" t="n">
        <x:v>3</x:v>
      </x:c>
      <x:c r="F268" s="6" t="n">
        <x:v>0</x:v>
      </x:c>
      <x:c r="G268" s="6" t="str">
        <x:v>防御力</x:v>
      </x:c>
      <x:c r="H268" s="6" t="str">
        <x:v>https://raw.githubusercontent.com/Mar-7th/StarRailRes/dbe8cdfcfb0bf657b9fe1cf92d5537f118ccb487/index_new/cn/character_skill_trees.json</x:v>
      </x:c>
    </x:row>
    <x:row r="269" ht="20" customHeight="1">
      <x:c r="A269" s="6" t="str">
        <x:v>1204</x:v>
      </x:c>
      <x:c r="B269" s="6" t="str">
        <x:v>1204205</x:v>
      </x:c>
      <x:c r="C269" s="6" t="str">
        <x:v>AttackAddedRatio</x:v>
      </x:c>
      <x:c r="D269" s="6" t="n">
        <x:v>0.06</x:v>
      </x:c>
      <x:c r="E269" s="6" t="n">
        <x:v>4</x:v>
      </x:c>
      <x:c r="F269" s="6" t="n">
        <x:v>0</x:v>
      </x:c>
      <x:c r="G269" s="6" t="str">
        <x:v>攻击力</x:v>
      </x:c>
      <x:c r="H269" s="6" t="str">
        <x:v>https://raw.githubusercontent.com/Mar-7th/StarRailRes/dbe8cdfcfb0bf657b9fe1cf92d5537f118ccb487/index_new/cn/character_skill_trees.json</x:v>
      </x:c>
    </x:row>
    <x:row r="270" ht="20" customHeight="1">
      <x:c r="A270" s="6" t="str">
        <x:v>1204</x:v>
      </x:c>
      <x:c r="B270" s="6" t="str">
        <x:v>1204206</x:v>
      </x:c>
      <x:c r="C270" s="6" t="str">
        <x:v>CriticalChanceBase</x:v>
      </x:c>
      <x:c r="D270" s="6" t="n">
        <x:v>0.04</x:v>
      </x:c>
      <x:c r="E270" s="6" t="n">
        <x:v>5</x:v>
      </x:c>
      <x:c r="F270" s="6" t="n">
        <x:v>0</x:v>
      </x:c>
      <x:c r="G270" s="6" t="str">
        <x:v>暴击率</x:v>
      </x:c>
      <x:c r="H270" s="6" t="str">
        <x:v>https://raw.githubusercontent.com/Mar-7th/StarRailRes/dbe8cdfcfb0bf657b9fe1cf92d5537f118ccb487/index_new/cn/character_skill_trees.json</x:v>
      </x:c>
    </x:row>
    <x:row r="271" ht="20" customHeight="1">
      <x:c r="A271" s="6" t="str">
        <x:v>1204</x:v>
      </x:c>
      <x:c r="B271" s="6" t="str">
        <x:v>1204207</x:v>
      </x:c>
      <x:c r="C271" s="6" t="str">
        <x:v>AttackAddedRatio</x:v>
      </x:c>
      <x:c r="D271" s="6" t="n">
        <x:v>0.06</x:v>
      </x:c>
      <x:c r="E271" s="6" t="n">
        <x:v>5</x:v>
      </x:c>
      <x:c r="F271" s="6" t="n">
        <x:v>0</x:v>
      </x:c>
      <x:c r="G271" s="6" t="str">
        <x:v>攻击力</x:v>
      </x:c>
      <x:c r="H271" s="6" t="str">
        <x:v>https://raw.githubusercontent.com/Mar-7th/StarRailRes/dbe8cdfcfb0bf657b9fe1cf92d5537f118ccb487/index_new/cn/character_skill_trees.json</x:v>
      </x:c>
    </x:row>
    <x:row r="272" ht="20" customHeight="1">
      <x:c r="A272" s="6" t="str">
        <x:v>1204</x:v>
      </x:c>
      <x:c r="B272" s="6" t="str">
        <x:v>1204208</x:v>
      </x:c>
      <x:c r="C272" s="6" t="str">
        <x:v>DefenceAddedRatio</x:v>
      </x:c>
      <x:c r="D272" s="6" t="n">
        <x:v>0.075</x:v>
      </x:c>
      <x:c r="E272" s="6" t="n">
        <x:v>6</x:v>
      </x:c>
      <x:c r="F272" s="6" t="n">
        <x:v>0</x:v>
      </x:c>
      <x:c r="G272" s="6" t="str">
        <x:v>防御力</x:v>
      </x:c>
      <x:c r="H272" s="6" t="str">
        <x:v>https://raw.githubusercontent.com/Mar-7th/StarRailRes/dbe8cdfcfb0bf657b9fe1cf92d5537f118ccb487/index_new/cn/character_skill_trees.json</x:v>
      </x:c>
    </x:row>
    <x:row r="273" ht="20" customHeight="1">
      <x:c r="A273" s="6" t="str">
        <x:v>1204</x:v>
      </x:c>
      <x:c r="B273" s="6" t="str">
        <x:v>1204209</x:v>
      </x:c>
      <x:c r="C273" s="6" t="str">
        <x:v>CriticalChanceBase</x:v>
      </x:c>
      <x:c r="D273" s="6" t="n">
        <x:v>0.053</x:v>
      </x:c>
      <x:c r="E273" s="6" t="n">
        <x:v>0</x:v>
      </x:c>
      <x:c r="F273" s="6" t="n">
        <x:v>75</x:v>
      </x:c>
      <x:c r="G273" s="6" t="str">
        <x:v>暴击率</x:v>
      </x:c>
      <x:c r="H273" s="6" t="str">
        <x:v>https://raw.githubusercontent.com/Mar-7th/StarRailRes/dbe8cdfcfb0bf657b9fe1cf92d5537f118ccb487/index_new/cn/character_skill_trees.json</x:v>
      </x:c>
    </x:row>
    <x:row r="274" ht="20" customHeight="1">
      <x:c r="A274" s="6" t="str">
        <x:v>1204</x:v>
      </x:c>
      <x:c r="B274" s="6" t="str">
        <x:v>1204210</x:v>
      </x:c>
      <x:c r="C274" s="6" t="str">
        <x:v>AttackAddedRatio</x:v>
      </x:c>
      <x:c r="D274" s="6" t="n">
        <x:v>0.08</x:v>
      </x:c>
      <x:c r="E274" s="6" t="n">
        <x:v>0</x:v>
      </x:c>
      <x:c r="F274" s="6" t="n">
        <x:v>80</x:v>
      </x:c>
      <x:c r="G274" s="6" t="str">
        <x:v>攻击力</x:v>
      </x:c>
      <x:c r="H274" s="6" t="str">
        <x:v>https://raw.githubusercontent.com/Mar-7th/StarRailRes/dbe8cdfcfb0bf657b9fe1cf92d5537f118ccb487/index_new/cn/character_skill_trees.json</x:v>
      </x:c>
    </x:row>
    <x:row r="275" ht="20" customHeight="1">
      <x:c r="A275" s="6" t="str">
        <x:v>1205</x:v>
      </x:c>
      <x:c r="B275" s="6" t="str">
        <x:v>1205201</x:v>
      </x:c>
      <x:c r="C275" s="6" t="str">
        <x:v>HPAddedRatio</x:v>
      </x:c>
      <x:c r="D275" s="6" t="n">
        <x:v>0.04</x:v>
      </x:c>
      <x:c r="E275" s="6" t="n">
        <x:v>0</x:v>
      </x:c>
      <x:c r="F275" s="6" t="n">
        <x:v>1</x:v>
      </x:c>
      <x:c r="G275" s="6" t="str">
        <x:v>生命值</x:v>
      </x:c>
      <x:c r="H275" s="6" t="str">
        <x:v>https://raw.githubusercontent.com/Mar-7th/StarRailRes/dbe8cdfcfb0bf657b9fe1cf92d5537f118ccb487/index_new/cn/character_skill_trees.json</x:v>
      </x:c>
    </x:row>
    <x:row r="276" ht="20" customHeight="1">
      <x:c r="A276" s="6" t="str">
        <x:v>1205</x:v>
      </x:c>
      <x:c r="B276" s="6" t="str">
        <x:v>1205202</x:v>
      </x:c>
      <x:c r="C276" s="6" t="str">
        <x:v>CriticalChanceBase</x:v>
      </x:c>
      <x:c r="D276" s="6" t="n">
        <x:v>0.027</x:v>
      </x:c>
      <x:c r="E276" s="6" t="n">
        <x:v>2</x:v>
      </x:c>
      <x:c r="F276" s="6" t="n">
        <x:v>0</x:v>
      </x:c>
      <x:c r="G276" s="6" t="str">
        <x:v>暴击率</x:v>
      </x:c>
      <x:c r="H276" s="6" t="str">
        <x:v>https://raw.githubusercontent.com/Mar-7th/StarRailRes/dbe8cdfcfb0bf657b9fe1cf92d5537f118ccb487/index_new/cn/character_skill_trees.json</x:v>
      </x:c>
    </x:row>
    <x:row r="277" ht="20" customHeight="1">
      <x:c r="A277" s="6" t="str">
        <x:v>1205</x:v>
      </x:c>
      <x:c r="B277" s="6" t="str">
        <x:v>1205203</x:v>
      </x:c>
      <x:c r="C277" s="6" t="str">
        <x:v>HPAddedRatio</x:v>
      </x:c>
      <x:c r="D277" s="6" t="n">
        <x:v>0.04</x:v>
      </x:c>
      <x:c r="E277" s="6" t="n">
        <x:v>3</x:v>
      </x:c>
      <x:c r="F277" s="6" t="n">
        <x:v>0</x:v>
      </x:c>
      <x:c r="G277" s="6" t="str">
        <x:v>生命值</x:v>
      </x:c>
      <x:c r="H277" s="6" t="str">
        <x:v>https://raw.githubusercontent.com/Mar-7th/StarRailRes/dbe8cdfcfb0bf657b9fe1cf92d5537f118ccb487/index_new/cn/character_skill_trees.json</x:v>
      </x:c>
    </x:row>
    <x:row r="278" ht="20" customHeight="1">
      <x:c r="A278" s="6" t="str">
        <x:v>1205</x:v>
      </x:c>
      <x:c r="B278" s="6" t="str">
        <x:v>1205204</x:v>
      </x:c>
      <x:c r="C278" s="6" t="str">
        <x:v>StatusResistanceBase</x:v>
      </x:c>
      <x:c r="D278" s="6" t="n">
        <x:v>0.04</x:v>
      </x:c>
      <x:c r="E278" s="6" t="n">
        <x:v>3</x:v>
      </x:c>
      <x:c r="F278" s="6" t="n">
        <x:v>0</x:v>
      </x:c>
      <x:c r="G278" s="6" t="str">
        <x:v>效果抵抗</x:v>
      </x:c>
      <x:c r="H278" s="6" t="str">
        <x:v>https://raw.githubusercontent.com/Mar-7th/StarRailRes/dbe8cdfcfb0bf657b9fe1cf92d5537f118ccb487/index_new/cn/character_skill_trees.json</x:v>
      </x:c>
    </x:row>
    <x:row r="279" ht="20" customHeight="1">
      <x:c r="A279" s="6" t="str">
        <x:v>1205</x:v>
      </x:c>
      <x:c r="B279" s="6" t="str">
        <x:v>1205205</x:v>
      </x:c>
      <x:c r="C279" s="6" t="str">
        <x:v>HPAddedRatio</x:v>
      </x:c>
      <x:c r="D279" s="6" t="n">
        <x:v>0.06</x:v>
      </x:c>
      <x:c r="E279" s="6" t="n">
        <x:v>4</x:v>
      </x:c>
      <x:c r="F279" s="6" t="n">
        <x:v>0</x:v>
      </x:c>
      <x:c r="G279" s="6" t="str">
        <x:v>生命值</x:v>
      </x:c>
      <x:c r="H279" s="6" t="str">
        <x:v>https://raw.githubusercontent.com/Mar-7th/StarRailRes/dbe8cdfcfb0bf657b9fe1cf92d5537f118ccb487/index_new/cn/character_skill_trees.json</x:v>
      </x:c>
    </x:row>
    <x:row r="280" ht="20" customHeight="1">
      <x:c r="A280" s="6" t="str">
        <x:v>1205</x:v>
      </x:c>
      <x:c r="B280" s="6" t="str">
        <x:v>1205206</x:v>
      </x:c>
      <x:c r="C280" s="6" t="str">
        <x:v>CriticalChanceBase</x:v>
      </x:c>
      <x:c r="D280" s="6" t="n">
        <x:v>0.04</x:v>
      </x:c>
      <x:c r="E280" s="6" t="n">
        <x:v>5</x:v>
      </x:c>
      <x:c r="F280" s="6" t="n">
        <x:v>0</x:v>
      </x:c>
      <x:c r="G280" s="6" t="str">
        <x:v>暴击率</x:v>
      </x:c>
      <x:c r="H280" s="6" t="str">
        <x:v>https://raw.githubusercontent.com/Mar-7th/StarRailRes/dbe8cdfcfb0bf657b9fe1cf92d5537f118ccb487/index_new/cn/character_skill_trees.json</x:v>
      </x:c>
    </x:row>
    <x:row r="281" ht="20" customHeight="1">
      <x:c r="A281" s="6" t="str">
        <x:v>1205</x:v>
      </x:c>
      <x:c r="B281" s="6" t="str">
        <x:v>1205207</x:v>
      </x:c>
      <x:c r="C281" s="6" t="str">
        <x:v>HPAddedRatio</x:v>
      </x:c>
      <x:c r="D281" s="6" t="n">
        <x:v>0.06</x:v>
      </x:c>
      <x:c r="E281" s="6" t="n">
        <x:v>5</x:v>
      </x:c>
      <x:c r="F281" s="6" t="n">
        <x:v>0</x:v>
      </x:c>
      <x:c r="G281" s="6" t="str">
        <x:v>生命值</x:v>
      </x:c>
      <x:c r="H281" s="6" t="str">
        <x:v>https://raw.githubusercontent.com/Mar-7th/StarRailRes/dbe8cdfcfb0bf657b9fe1cf92d5537f118ccb487/index_new/cn/character_skill_trees.json</x:v>
      </x:c>
    </x:row>
    <x:row r="282" ht="20" customHeight="1">
      <x:c r="A282" s="6" t="str">
        <x:v>1205</x:v>
      </x:c>
      <x:c r="B282" s="6" t="str">
        <x:v>1205208</x:v>
      </x:c>
      <x:c r="C282" s="6" t="str">
        <x:v>StatusResistanceBase</x:v>
      </x:c>
      <x:c r="D282" s="6" t="n">
        <x:v>0.06</x:v>
      </x:c>
      <x:c r="E282" s="6" t="n">
        <x:v>6</x:v>
      </x:c>
      <x:c r="F282" s="6" t="n">
        <x:v>0</x:v>
      </x:c>
      <x:c r="G282" s="6" t="str">
        <x:v>效果抵抗</x:v>
      </x:c>
      <x:c r="H282" s="6" t="str">
        <x:v>https://raw.githubusercontent.com/Mar-7th/StarRailRes/dbe8cdfcfb0bf657b9fe1cf92d5537f118ccb487/index_new/cn/character_skill_trees.json</x:v>
      </x:c>
    </x:row>
    <x:row r="283" ht="20" customHeight="1">
      <x:c r="A283" s="6" t="str">
        <x:v>1205</x:v>
      </x:c>
      <x:c r="B283" s="6" t="str">
        <x:v>1205209</x:v>
      </x:c>
      <x:c r="C283" s="6" t="str">
        <x:v>CriticalChanceBase</x:v>
      </x:c>
      <x:c r="D283" s="6" t="n">
        <x:v>0.053</x:v>
      </x:c>
      <x:c r="E283" s="6" t="n">
        <x:v>0</x:v>
      </x:c>
      <x:c r="F283" s="6" t="n">
        <x:v>75</x:v>
      </x:c>
      <x:c r="G283" s="6" t="str">
        <x:v>暴击率</x:v>
      </x:c>
      <x:c r="H283" s="6" t="str">
        <x:v>https://raw.githubusercontent.com/Mar-7th/StarRailRes/dbe8cdfcfb0bf657b9fe1cf92d5537f118ccb487/index_new/cn/character_skill_trees.json</x:v>
      </x:c>
    </x:row>
    <x:row r="284" ht="20" customHeight="1">
      <x:c r="A284" s="6" t="str">
        <x:v>1205</x:v>
      </x:c>
      <x:c r="B284" s="6" t="str">
        <x:v>1205210</x:v>
      </x:c>
      <x:c r="C284" s="6" t="str">
        <x:v>HPAddedRatio</x:v>
      </x:c>
      <x:c r="D284" s="6" t="n">
        <x:v>0.08</x:v>
      </x:c>
      <x:c r="E284" s="6" t="n">
        <x:v>0</x:v>
      </x:c>
      <x:c r="F284" s="6" t="n">
        <x:v>80</x:v>
      </x:c>
      <x:c r="G284" s="6" t="str">
        <x:v>生命值</x:v>
      </x:c>
      <x:c r="H284" s="6" t="str">
        <x:v>https://raw.githubusercontent.com/Mar-7th/StarRailRes/dbe8cdfcfb0bf657b9fe1cf92d5537f118ccb487/index_new/cn/character_skill_trees.json</x:v>
      </x:c>
    </x:row>
    <x:row r="285" ht="20" customHeight="1">
      <x:c r="A285" s="6" t="str">
        <x:v>1206</x:v>
      </x:c>
      <x:c r="B285" s="6" t="str">
        <x:v>1206201</x:v>
      </x:c>
      <x:c r="C285" s="6" t="str">
        <x:v>AttackAddedRatio</x:v>
      </x:c>
      <x:c r="D285" s="6" t="n">
        <x:v>0.04</x:v>
      </x:c>
      <x:c r="E285" s="6" t="n">
        <x:v>0</x:v>
      </x:c>
      <x:c r="F285" s="6" t="n">
        <x:v>1</x:v>
      </x:c>
      <x:c r="G285" s="6" t="str">
        <x:v>攻击力</x:v>
      </x:c>
      <x:c r="H285" s="6" t="str">
        <x:v>https://raw.githubusercontent.com/Mar-7th/StarRailRes/dbe8cdfcfb0bf657b9fe1cf92d5537f118ccb487/index_new/cn/character_skill_trees.json</x:v>
      </x:c>
    </x:row>
    <x:row r="286" ht="20" customHeight="1">
      <x:c r="A286" s="6" t="str">
        <x:v>1206</x:v>
      </x:c>
      <x:c r="B286" s="6" t="str">
        <x:v>1206202</x:v>
      </x:c>
      <x:c r="C286" s="6" t="str">
        <x:v>HPAddedRatio</x:v>
      </x:c>
      <x:c r="D286" s="6" t="n">
        <x:v>0.04</x:v>
      </x:c>
      <x:c r="E286" s="6" t="n">
        <x:v>2</x:v>
      </x:c>
      <x:c r="F286" s="6" t="n">
        <x:v>0</x:v>
      </x:c>
      <x:c r="G286" s="6" t="str">
        <x:v>生命值</x:v>
      </x:c>
      <x:c r="H286" s="6" t="str">
        <x:v>https://raw.githubusercontent.com/Mar-7th/StarRailRes/dbe8cdfcfb0bf657b9fe1cf92d5537f118ccb487/index_new/cn/character_skill_trees.json</x:v>
      </x:c>
    </x:row>
    <x:row r="287" ht="20" customHeight="1">
      <x:c r="A287" s="6" t="str">
        <x:v>1206</x:v>
      </x:c>
      <x:c r="B287" s="6" t="str">
        <x:v>1206203</x:v>
      </x:c>
      <x:c r="C287" s="6" t="str">
        <x:v>AttackAddedRatio</x:v>
      </x:c>
      <x:c r="D287" s="6" t="n">
        <x:v>0.04</x:v>
      </x:c>
      <x:c r="E287" s="6" t="n">
        <x:v>3</x:v>
      </x:c>
      <x:c r="F287" s="6" t="n">
        <x:v>0</x:v>
      </x:c>
      <x:c r="G287" s="6" t="str">
        <x:v>攻击力</x:v>
      </x:c>
      <x:c r="H287" s="6" t="str">
        <x:v>https://raw.githubusercontent.com/Mar-7th/StarRailRes/dbe8cdfcfb0bf657b9fe1cf92d5537f118ccb487/index_new/cn/character_skill_trees.json</x:v>
      </x:c>
    </x:row>
    <x:row r="288" ht="20" customHeight="1">
      <x:c r="A288" s="6" t="str">
        <x:v>1206</x:v>
      </x:c>
      <x:c r="B288" s="6" t="str">
        <x:v>1206204</x:v>
      </x:c>
      <x:c r="C288" s="6" t="str">
        <x:v>DefenceAddedRatio</x:v>
      </x:c>
      <x:c r="D288" s="6" t="n">
        <x:v>0.05</x:v>
      </x:c>
      <x:c r="E288" s="6" t="n">
        <x:v>3</x:v>
      </x:c>
      <x:c r="F288" s="6" t="n">
        <x:v>0</x:v>
      </x:c>
      <x:c r="G288" s="6" t="str">
        <x:v>防御力</x:v>
      </x:c>
      <x:c r="H288" s="6" t="str">
        <x:v>https://raw.githubusercontent.com/Mar-7th/StarRailRes/dbe8cdfcfb0bf657b9fe1cf92d5537f118ccb487/index_new/cn/character_skill_trees.json</x:v>
      </x:c>
    </x:row>
    <x:row r="289" ht="20" customHeight="1">
      <x:c r="A289" s="6" t="str">
        <x:v>1206</x:v>
      </x:c>
      <x:c r="B289" s="6" t="str">
        <x:v>1206205</x:v>
      </x:c>
      <x:c r="C289" s="6" t="str">
        <x:v>AttackAddedRatio</x:v>
      </x:c>
      <x:c r="D289" s="6" t="n">
        <x:v>0.06</x:v>
      </x:c>
      <x:c r="E289" s="6" t="n">
        <x:v>4</x:v>
      </x:c>
      <x:c r="F289" s="6" t="n">
        <x:v>0</x:v>
      </x:c>
      <x:c r="G289" s="6" t="str">
        <x:v>攻击力</x:v>
      </x:c>
      <x:c r="H289" s="6" t="str">
        <x:v>https://raw.githubusercontent.com/Mar-7th/StarRailRes/dbe8cdfcfb0bf657b9fe1cf92d5537f118ccb487/index_new/cn/character_skill_trees.json</x:v>
      </x:c>
    </x:row>
    <x:row r="290" ht="20" customHeight="1">
      <x:c r="A290" s="6" t="str">
        <x:v>1206</x:v>
      </x:c>
      <x:c r="B290" s="6" t="str">
        <x:v>1206206</x:v>
      </x:c>
      <x:c r="C290" s="6" t="str">
        <x:v>HPAddedRatio</x:v>
      </x:c>
      <x:c r="D290" s="6" t="n">
        <x:v>0.06</x:v>
      </x:c>
      <x:c r="E290" s="6" t="n">
        <x:v>5</x:v>
      </x:c>
      <x:c r="F290" s="6" t="n">
        <x:v>0</x:v>
      </x:c>
      <x:c r="G290" s="6" t="str">
        <x:v>生命值</x:v>
      </x:c>
      <x:c r="H290" s="6" t="str">
        <x:v>https://raw.githubusercontent.com/Mar-7th/StarRailRes/dbe8cdfcfb0bf657b9fe1cf92d5537f118ccb487/index_new/cn/character_skill_trees.json</x:v>
      </x:c>
    </x:row>
    <x:row r="291" ht="20" customHeight="1">
      <x:c r="A291" s="6" t="str">
        <x:v>1206</x:v>
      </x:c>
      <x:c r="B291" s="6" t="str">
        <x:v>1206207</x:v>
      </x:c>
      <x:c r="C291" s="6" t="str">
        <x:v>AttackAddedRatio</x:v>
      </x:c>
      <x:c r="D291" s="6" t="n">
        <x:v>0.06</x:v>
      </x:c>
      <x:c r="E291" s="6" t="n">
        <x:v>5</x:v>
      </x:c>
      <x:c r="F291" s="6" t="n">
        <x:v>0</x:v>
      </x:c>
      <x:c r="G291" s="6" t="str">
        <x:v>攻击力</x:v>
      </x:c>
      <x:c r="H291" s="6" t="str">
        <x:v>https://raw.githubusercontent.com/Mar-7th/StarRailRes/dbe8cdfcfb0bf657b9fe1cf92d5537f118ccb487/index_new/cn/character_skill_trees.json</x:v>
      </x:c>
    </x:row>
    <x:row r="292" ht="20" customHeight="1">
      <x:c r="A292" s="6" t="str">
        <x:v>1206</x:v>
      </x:c>
      <x:c r="B292" s="6" t="str">
        <x:v>1206208</x:v>
      </x:c>
      <x:c r="C292" s="6" t="str">
        <x:v>DefenceAddedRatio</x:v>
      </x:c>
      <x:c r="D292" s="6" t="n">
        <x:v>0.075</x:v>
      </x:c>
      <x:c r="E292" s="6" t="n">
        <x:v>6</x:v>
      </x:c>
      <x:c r="F292" s="6" t="n">
        <x:v>0</x:v>
      </x:c>
      <x:c r="G292" s="6" t="str">
        <x:v>防御力</x:v>
      </x:c>
      <x:c r="H292" s="6" t="str">
        <x:v>https://raw.githubusercontent.com/Mar-7th/StarRailRes/dbe8cdfcfb0bf657b9fe1cf92d5537f118ccb487/index_new/cn/character_skill_trees.json</x:v>
      </x:c>
    </x:row>
    <x:row r="293" ht="20" customHeight="1">
      <x:c r="A293" s="6" t="str">
        <x:v>1206</x:v>
      </x:c>
      <x:c r="B293" s="6" t="str">
        <x:v>1206209</x:v>
      </x:c>
      <x:c r="C293" s="6" t="str">
        <x:v>HPAddedRatio</x:v>
      </x:c>
      <x:c r="D293" s="6" t="n">
        <x:v>0.08</x:v>
      </x:c>
      <x:c r="E293" s="6" t="n">
        <x:v>0</x:v>
      </x:c>
      <x:c r="F293" s="6" t="n">
        <x:v>75</x:v>
      </x:c>
      <x:c r="G293" s="6" t="str">
        <x:v>生命值</x:v>
      </x:c>
      <x:c r="H293" s="6" t="str">
        <x:v>https://raw.githubusercontent.com/Mar-7th/StarRailRes/dbe8cdfcfb0bf657b9fe1cf92d5537f118ccb487/index_new/cn/character_skill_trees.json</x:v>
      </x:c>
    </x:row>
    <x:row r="294" ht="20" customHeight="1">
      <x:c r="A294" s="6" t="str">
        <x:v>1206</x:v>
      </x:c>
      <x:c r="B294" s="6" t="str">
        <x:v>1206210</x:v>
      </x:c>
      <x:c r="C294" s="6" t="str">
        <x:v>AttackAddedRatio</x:v>
      </x:c>
      <x:c r="D294" s="6" t="n">
        <x:v>0.08</x:v>
      </x:c>
      <x:c r="E294" s="6" t="n">
        <x:v>0</x:v>
      </x:c>
      <x:c r="F294" s="6" t="n">
        <x:v>80</x:v>
      </x:c>
      <x:c r="G294" s="6" t="str">
        <x:v>攻击力</x:v>
      </x:c>
      <x:c r="H294" s="6" t="str">
        <x:v>https://raw.githubusercontent.com/Mar-7th/StarRailRes/dbe8cdfcfb0bf657b9fe1cf92d5537f118ccb487/index_new/cn/character_skill_trees.json</x:v>
      </x:c>
    </x:row>
    <x:row r="295" ht="20" customHeight="1">
      <x:c r="A295" s="6" t="str">
        <x:v>1207</x:v>
      </x:c>
      <x:c r="B295" s="6" t="str">
        <x:v>1207201</x:v>
      </x:c>
      <x:c r="C295" s="6" t="str">
        <x:v>ImaginaryAddedRatio</x:v>
      </x:c>
      <x:c r="D295" s="6" t="n">
        <x:v>0.032</x:v>
      </x:c>
      <x:c r="E295" s="6" t="n">
        <x:v>0</x:v>
      </x:c>
      <x:c r="F295" s="6" t="n">
        <x:v>1</x:v>
      </x:c>
      <x:c r="G295" s="6" t="str">
        <x:v>虚数属性伤害提高</x:v>
      </x:c>
      <x:c r="H295" s="6" t="str">
        <x:v>https://raw.githubusercontent.com/Mar-7th/StarRailRes/dbe8cdfcfb0bf657b9fe1cf92d5537f118ccb487/index_new/cn/character_skill_trees.json</x:v>
      </x:c>
    </x:row>
    <x:row r="296" ht="20" customHeight="1">
      <x:c r="A296" s="6" t="str">
        <x:v>1207</x:v>
      </x:c>
      <x:c r="B296" s="6" t="str">
        <x:v>1207202</x:v>
      </x:c>
      <x:c r="C296" s="6" t="str">
        <x:v>HPAddedRatio</x:v>
      </x:c>
      <x:c r="D296" s="6" t="n">
        <x:v>0.04</x:v>
      </x:c>
      <x:c r="E296" s="6" t="n">
        <x:v>2</x:v>
      </x:c>
      <x:c r="F296" s="6" t="n">
        <x:v>0</x:v>
      </x:c>
      <x:c r="G296" s="6" t="str">
        <x:v>生命值</x:v>
      </x:c>
      <x:c r="H296" s="6" t="str">
        <x:v>https://raw.githubusercontent.com/Mar-7th/StarRailRes/dbe8cdfcfb0bf657b9fe1cf92d5537f118ccb487/index_new/cn/character_skill_trees.json</x:v>
      </x:c>
    </x:row>
    <x:row r="297" ht="20" customHeight="1">
      <x:c r="A297" s="6" t="str">
        <x:v>1207</x:v>
      </x:c>
      <x:c r="B297" s="6" t="str">
        <x:v>1207203</x:v>
      </x:c>
      <x:c r="C297" s="6" t="str">
        <x:v>ImaginaryAddedRatio</x:v>
      </x:c>
      <x:c r="D297" s="6" t="n">
        <x:v>0.032</x:v>
      </x:c>
      <x:c r="E297" s="6" t="n">
        <x:v>3</x:v>
      </x:c>
      <x:c r="F297" s="6" t="n">
        <x:v>0</x:v>
      </x:c>
      <x:c r="G297" s="6" t="str">
        <x:v>虚数属性伤害提高</x:v>
      </x:c>
      <x:c r="H297" s="6" t="str">
        <x:v>https://raw.githubusercontent.com/Mar-7th/StarRailRes/dbe8cdfcfb0bf657b9fe1cf92d5537f118ccb487/index_new/cn/character_skill_trees.json</x:v>
      </x:c>
    </x:row>
    <x:row r="298" ht="20" customHeight="1">
      <x:c r="A298" s="6" t="str">
        <x:v>1207</x:v>
      </x:c>
      <x:c r="B298" s="6" t="str">
        <x:v>1207204</x:v>
      </x:c>
      <x:c r="C298" s="6" t="str">
        <x:v>AttackAddedRatio</x:v>
      </x:c>
      <x:c r="D298" s="6" t="n">
        <x:v>0.04</x:v>
      </x:c>
      <x:c r="E298" s="6" t="n">
        <x:v>3</x:v>
      </x:c>
      <x:c r="F298" s="6" t="n">
        <x:v>0</x:v>
      </x:c>
      <x:c r="G298" s="6" t="str">
        <x:v>攻击力</x:v>
      </x:c>
      <x:c r="H298" s="6" t="str">
        <x:v>https://raw.githubusercontent.com/Mar-7th/StarRailRes/dbe8cdfcfb0bf657b9fe1cf92d5537f118ccb487/index_new/cn/character_skill_trees.json</x:v>
      </x:c>
    </x:row>
    <x:row r="299" ht="20" customHeight="1">
      <x:c r="A299" s="6" t="str">
        <x:v>1207</x:v>
      </x:c>
      <x:c r="B299" s="6" t="str">
        <x:v>1207205</x:v>
      </x:c>
      <x:c r="C299" s="6" t="str">
        <x:v>ImaginaryAddedRatio</x:v>
      </x:c>
      <x:c r="D299" s="6" t="n">
        <x:v>0.048</x:v>
      </x:c>
      <x:c r="E299" s="6" t="n">
        <x:v>4</x:v>
      </x:c>
      <x:c r="F299" s="6" t="n">
        <x:v>0</x:v>
      </x:c>
      <x:c r="G299" s="6" t="str">
        <x:v>虚数属性伤害提高</x:v>
      </x:c>
      <x:c r="H299" s="6" t="str">
        <x:v>https://raw.githubusercontent.com/Mar-7th/StarRailRes/dbe8cdfcfb0bf657b9fe1cf92d5537f118ccb487/index_new/cn/character_skill_trees.json</x:v>
      </x:c>
    </x:row>
    <x:row r="300" ht="20" customHeight="1">
      <x:c r="A300" s="6" t="str">
        <x:v>1207</x:v>
      </x:c>
      <x:c r="B300" s="6" t="str">
        <x:v>1207206</x:v>
      </x:c>
      <x:c r="C300" s="6" t="str">
        <x:v>HPAddedRatio</x:v>
      </x:c>
      <x:c r="D300" s="6" t="n">
        <x:v>0.06</x:v>
      </x:c>
      <x:c r="E300" s="6" t="n">
        <x:v>5</x:v>
      </x:c>
      <x:c r="F300" s="6" t="n">
        <x:v>0</x:v>
      </x:c>
      <x:c r="G300" s="6" t="str">
        <x:v>生命值</x:v>
      </x:c>
      <x:c r="H300" s="6" t="str">
        <x:v>https://raw.githubusercontent.com/Mar-7th/StarRailRes/dbe8cdfcfb0bf657b9fe1cf92d5537f118ccb487/index_new/cn/character_skill_trees.json</x:v>
      </x:c>
    </x:row>
    <x:row r="301" ht="20" customHeight="1">
      <x:c r="A301" s="6" t="str">
        <x:v>1207</x:v>
      </x:c>
      <x:c r="B301" s="6" t="str">
        <x:v>1207207</x:v>
      </x:c>
      <x:c r="C301" s="6" t="str">
        <x:v>ImaginaryAddedRatio</x:v>
      </x:c>
      <x:c r="D301" s="6" t="n">
        <x:v>0.048</x:v>
      </x:c>
      <x:c r="E301" s="6" t="n">
        <x:v>5</x:v>
      </x:c>
      <x:c r="F301" s="6" t="n">
        <x:v>0</x:v>
      </x:c>
      <x:c r="G301" s="6" t="str">
        <x:v>虚数属性伤害提高</x:v>
      </x:c>
      <x:c r="H301" s="6" t="str">
        <x:v>https://raw.githubusercontent.com/Mar-7th/StarRailRes/dbe8cdfcfb0bf657b9fe1cf92d5537f118ccb487/index_new/cn/character_skill_trees.json</x:v>
      </x:c>
    </x:row>
    <x:row r="302" ht="20" customHeight="1">
      <x:c r="A302" s="6" t="str">
        <x:v>1207</x:v>
      </x:c>
      <x:c r="B302" s="6" t="str">
        <x:v>1207208</x:v>
      </x:c>
      <x:c r="C302" s="6" t="str">
        <x:v>AttackAddedRatio</x:v>
      </x:c>
      <x:c r="D302" s="6" t="n">
        <x:v>0.06</x:v>
      </x:c>
      <x:c r="E302" s="6" t="n">
        <x:v>6</x:v>
      </x:c>
      <x:c r="F302" s="6" t="n">
        <x:v>0</x:v>
      </x:c>
      <x:c r="G302" s="6" t="str">
        <x:v>攻击力</x:v>
      </x:c>
      <x:c r="H302" s="6" t="str">
        <x:v>https://raw.githubusercontent.com/Mar-7th/StarRailRes/dbe8cdfcfb0bf657b9fe1cf92d5537f118ccb487/index_new/cn/character_skill_trees.json</x:v>
      </x:c>
    </x:row>
    <x:row r="303" ht="20" customHeight="1">
      <x:c r="A303" s="6" t="str">
        <x:v>1207</x:v>
      </x:c>
      <x:c r="B303" s="6" t="str">
        <x:v>1207209</x:v>
      </x:c>
      <x:c r="C303" s="6" t="str">
        <x:v>HPAddedRatio</x:v>
      </x:c>
      <x:c r="D303" s="6" t="n">
        <x:v>0.08</x:v>
      </x:c>
      <x:c r="E303" s="6" t="n">
        <x:v>0</x:v>
      </x:c>
      <x:c r="F303" s="6" t="n">
        <x:v>75</x:v>
      </x:c>
      <x:c r="G303" s="6" t="str">
        <x:v>生命值</x:v>
      </x:c>
      <x:c r="H303" s="6" t="str">
        <x:v>https://raw.githubusercontent.com/Mar-7th/StarRailRes/dbe8cdfcfb0bf657b9fe1cf92d5537f118ccb487/index_new/cn/character_skill_trees.json</x:v>
      </x:c>
    </x:row>
    <x:row r="304" ht="20" customHeight="1">
      <x:c r="A304" s="6" t="str">
        <x:v>1207</x:v>
      </x:c>
      <x:c r="B304" s="6" t="str">
        <x:v>1207210</x:v>
      </x:c>
      <x:c r="C304" s="6" t="str">
        <x:v>ImaginaryAddedRatio</x:v>
      </x:c>
      <x:c r="D304" s="6" t="n">
        <x:v>0.064</x:v>
      </x:c>
      <x:c r="E304" s="6" t="n">
        <x:v>0</x:v>
      </x:c>
      <x:c r="F304" s="6" t="n">
        <x:v>80</x:v>
      </x:c>
      <x:c r="G304" s="6" t="str">
        <x:v>虚数属性伤害提高</x:v>
      </x:c>
      <x:c r="H304" s="6" t="str">
        <x:v>https://raw.githubusercontent.com/Mar-7th/StarRailRes/dbe8cdfcfb0bf657b9fe1cf92d5537f118ccb487/index_new/cn/character_skill_trees.json</x:v>
      </x:c>
    </x:row>
    <x:row r="305" ht="20" customHeight="1">
      <x:c r="A305" s="6" t="str">
        <x:v>1208</x:v>
      </x:c>
      <x:c r="B305" s="6" t="str">
        <x:v>1208201</x:v>
      </x:c>
      <x:c r="C305" s="6" t="str">
        <x:v>CriticalChanceBase</x:v>
      </x:c>
      <x:c r="D305" s="6" t="n">
        <x:v>0.027</x:v>
      </x:c>
      <x:c r="E305" s="6" t="n">
        <x:v>0</x:v>
      </x:c>
      <x:c r="F305" s="6" t="n">
        <x:v>1</x:v>
      </x:c>
      <x:c r="G305" s="6" t="str">
        <x:v>暴击率</x:v>
      </x:c>
      <x:c r="H305" s="6" t="str">
        <x:v>https://raw.githubusercontent.com/Mar-7th/StarRailRes/dbe8cdfcfb0bf657b9fe1cf92d5537f118ccb487/index_new/cn/character_skill_trees.json</x:v>
      </x:c>
    </x:row>
    <x:row r="306" ht="20" customHeight="1">
      <x:c r="A306" s="6" t="str">
        <x:v>1208</x:v>
      </x:c>
      <x:c r="B306" s="6" t="str">
        <x:v>1208202</x:v>
      </x:c>
      <x:c r="C306" s="6" t="str">
        <x:v>HPAddedRatio</x:v>
      </x:c>
      <x:c r="D306" s="6" t="n">
        <x:v>0.04</x:v>
      </x:c>
      <x:c r="E306" s="6" t="n">
        <x:v>2</x:v>
      </x:c>
      <x:c r="F306" s="6" t="n">
        <x:v>0</x:v>
      </x:c>
      <x:c r="G306" s="6" t="str">
        <x:v>生命值</x:v>
      </x:c>
      <x:c r="H306" s="6" t="str">
        <x:v>https://raw.githubusercontent.com/Mar-7th/StarRailRes/dbe8cdfcfb0bf657b9fe1cf92d5537f118ccb487/index_new/cn/character_skill_trees.json</x:v>
      </x:c>
    </x:row>
    <x:row r="307" ht="20" customHeight="1">
      <x:c r="A307" s="6" t="str">
        <x:v>1208</x:v>
      </x:c>
      <x:c r="B307" s="6" t="str">
        <x:v>1208203</x:v>
      </x:c>
      <x:c r="C307" s="6" t="str">
        <x:v>CriticalChanceBase</x:v>
      </x:c>
      <x:c r="D307" s="6" t="n">
        <x:v>0.027</x:v>
      </x:c>
      <x:c r="E307" s="6" t="n">
        <x:v>3</x:v>
      </x:c>
      <x:c r="F307" s="6" t="n">
        <x:v>0</x:v>
      </x:c>
      <x:c r="G307" s="6" t="str">
        <x:v>暴击率</x:v>
      </x:c>
      <x:c r="H307" s="6" t="str">
        <x:v>https://raw.githubusercontent.com/Mar-7th/StarRailRes/dbe8cdfcfb0bf657b9fe1cf92d5537f118ccb487/index_new/cn/character_skill_trees.json</x:v>
      </x:c>
    </x:row>
    <x:row r="308" ht="20" customHeight="1">
      <x:c r="A308" s="6" t="str">
        <x:v>1208</x:v>
      </x:c>
      <x:c r="B308" s="6" t="str">
        <x:v>1208204</x:v>
      </x:c>
      <x:c r="C308" s="6" t="str">
        <x:v>StatusResistanceBase</x:v>
      </x:c>
      <x:c r="D308" s="6" t="n">
        <x:v>0.04</x:v>
      </x:c>
      <x:c r="E308" s="6" t="n">
        <x:v>3</x:v>
      </x:c>
      <x:c r="F308" s="6" t="n">
        <x:v>0</x:v>
      </x:c>
      <x:c r="G308" s="6" t="str">
        <x:v>效果抵抗</x:v>
      </x:c>
      <x:c r="H308" s="6" t="str">
        <x:v>https://raw.githubusercontent.com/Mar-7th/StarRailRes/dbe8cdfcfb0bf657b9fe1cf92d5537f118ccb487/index_new/cn/character_skill_trees.json</x:v>
      </x:c>
    </x:row>
    <x:row r="309" ht="20" customHeight="1">
      <x:c r="A309" s="6" t="str">
        <x:v>1208</x:v>
      </x:c>
      <x:c r="B309" s="6" t="str">
        <x:v>1208205</x:v>
      </x:c>
      <x:c r="C309" s="6" t="str">
        <x:v>CriticalChanceBase</x:v>
      </x:c>
      <x:c r="D309" s="6" t="n">
        <x:v>0.04</x:v>
      </x:c>
      <x:c r="E309" s="6" t="n">
        <x:v>4</x:v>
      </x:c>
      <x:c r="F309" s="6" t="n">
        <x:v>0</x:v>
      </x:c>
      <x:c r="G309" s="6" t="str">
        <x:v>暴击率</x:v>
      </x:c>
      <x:c r="H309" s="6" t="str">
        <x:v>https://raw.githubusercontent.com/Mar-7th/StarRailRes/dbe8cdfcfb0bf657b9fe1cf92d5537f118ccb487/index_new/cn/character_skill_trees.json</x:v>
      </x:c>
    </x:row>
    <x:row r="310" ht="20" customHeight="1">
      <x:c r="A310" s="6" t="str">
        <x:v>1208</x:v>
      </x:c>
      <x:c r="B310" s="6" t="str">
        <x:v>1208206</x:v>
      </x:c>
      <x:c r="C310" s="6" t="str">
        <x:v>HPAddedRatio</x:v>
      </x:c>
      <x:c r="D310" s="6" t="n">
        <x:v>0.06</x:v>
      </x:c>
      <x:c r="E310" s="6" t="n">
        <x:v>5</x:v>
      </x:c>
      <x:c r="F310" s="6" t="n">
        <x:v>0</x:v>
      </x:c>
      <x:c r="G310" s="6" t="str">
        <x:v>生命值</x:v>
      </x:c>
      <x:c r="H310" s="6" t="str">
        <x:v>https://raw.githubusercontent.com/Mar-7th/StarRailRes/dbe8cdfcfb0bf657b9fe1cf92d5537f118ccb487/index_new/cn/character_skill_trees.json</x:v>
      </x:c>
    </x:row>
    <x:row r="311" ht="20" customHeight="1">
      <x:c r="A311" s="6" t="str">
        <x:v>1208</x:v>
      </x:c>
      <x:c r="B311" s="6" t="str">
        <x:v>1208207</x:v>
      </x:c>
      <x:c r="C311" s="6" t="str">
        <x:v>CriticalChanceBase</x:v>
      </x:c>
      <x:c r="D311" s="6" t="n">
        <x:v>0.04</x:v>
      </x:c>
      <x:c r="E311" s="6" t="n">
        <x:v>5</x:v>
      </x:c>
      <x:c r="F311" s="6" t="n">
        <x:v>0</x:v>
      </x:c>
      <x:c r="G311" s="6" t="str">
        <x:v>暴击率</x:v>
      </x:c>
      <x:c r="H311" s="6" t="str">
        <x:v>https://raw.githubusercontent.com/Mar-7th/StarRailRes/dbe8cdfcfb0bf657b9fe1cf92d5537f118ccb487/index_new/cn/character_skill_trees.json</x:v>
      </x:c>
    </x:row>
    <x:row r="312" ht="20" customHeight="1">
      <x:c r="A312" s="6" t="str">
        <x:v>1208</x:v>
      </x:c>
      <x:c r="B312" s="6" t="str">
        <x:v>1208208</x:v>
      </x:c>
      <x:c r="C312" s="6" t="str">
        <x:v>StatusResistanceBase</x:v>
      </x:c>
      <x:c r="D312" s="6" t="n">
        <x:v>0.06</x:v>
      </x:c>
      <x:c r="E312" s="6" t="n">
        <x:v>6</x:v>
      </x:c>
      <x:c r="F312" s="6" t="n">
        <x:v>0</x:v>
      </x:c>
      <x:c r="G312" s="6" t="str">
        <x:v>效果抵抗</x:v>
      </x:c>
      <x:c r="H312" s="6" t="str">
        <x:v>https://raw.githubusercontent.com/Mar-7th/StarRailRes/dbe8cdfcfb0bf657b9fe1cf92d5537f118ccb487/index_new/cn/character_skill_trees.json</x:v>
      </x:c>
    </x:row>
    <x:row r="313" ht="20" customHeight="1">
      <x:c r="A313" s="6" t="str">
        <x:v>1208</x:v>
      </x:c>
      <x:c r="B313" s="6" t="str">
        <x:v>1208209</x:v>
      </x:c>
      <x:c r="C313" s="6" t="str">
        <x:v>HPAddedRatio</x:v>
      </x:c>
      <x:c r="D313" s="6" t="n">
        <x:v>0.08</x:v>
      </x:c>
      <x:c r="E313" s="6" t="n">
        <x:v>0</x:v>
      </x:c>
      <x:c r="F313" s="6" t="n">
        <x:v>75</x:v>
      </x:c>
      <x:c r="G313" s="6" t="str">
        <x:v>生命值</x:v>
      </x:c>
      <x:c r="H313" s="6" t="str">
        <x:v>https://raw.githubusercontent.com/Mar-7th/StarRailRes/dbe8cdfcfb0bf657b9fe1cf92d5537f118ccb487/index_new/cn/character_skill_trees.json</x:v>
      </x:c>
    </x:row>
    <x:row r="314" ht="20" customHeight="1">
      <x:c r="A314" s="6" t="str">
        <x:v>1208</x:v>
      </x:c>
      <x:c r="B314" s="6" t="str">
        <x:v>1208210</x:v>
      </x:c>
      <x:c r="C314" s="6" t="str">
        <x:v>CriticalChanceBase</x:v>
      </x:c>
      <x:c r="D314" s="6" t="n">
        <x:v>0.053</x:v>
      </x:c>
      <x:c r="E314" s="6" t="n">
        <x:v>0</x:v>
      </x:c>
      <x:c r="F314" s="6" t="n">
        <x:v>80</x:v>
      </x:c>
      <x:c r="G314" s="6" t="str">
        <x:v>暴击率</x:v>
      </x:c>
      <x:c r="H314" s="6" t="str">
        <x:v>https://raw.githubusercontent.com/Mar-7th/StarRailRes/dbe8cdfcfb0bf657b9fe1cf92d5537f118ccb487/index_new/cn/character_skill_trees.json</x:v>
      </x:c>
    </x:row>
    <x:row r="315" ht="20" customHeight="1">
      <x:c r="A315" s="6" t="str">
        <x:v>1209</x:v>
      </x:c>
      <x:c r="B315" s="6" t="str">
        <x:v>1209201</x:v>
      </x:c>
      <x:c r="C315" s="6" t="str">
        <x:v>AttackAddedRatio</x:v>
      </x:c>
      <x:c r="D315" s="6" t="n">
        <x:v>0.04</x:v>
      </x:c>
      <x:c r="E315" s="6" t="n">
        <x:v>0</x:v>
      </x:c>
      <x:c r="F315" s="6" t="n">
        <x:v>1</x:v>
      </x:c>
      <x:c r="G315" s="6" t="str">
        <x:v>攻击力</x:v>
      </x:c>
      <x:c r="H315" s="6" t="str">
        <x:v>https://raw.githubusercontent.com/Mar-7th/StarRailRes/dbe8cdfcfb0bf657b9fe1cf92d5537f118ccb487/index_new/cn/character_skill_trees.json</x:v>
      </x:c>
    </x:row>
    <x:row r="316" ht="20" customHeight="1">
      <x:c r="A316" s="6" t="str">
        <x:v>1209</x:v>
      </x:c>
      <x:c r="B316" s="6" t="str">
        <x:v>1209202</x:v>
      </x:c>
      <x:c r="C316" s="6" t="str">
        <x:v>IceAddedRatio</x:v>
      </x:c>
      <x:c r="D316" s="6" t="n">
        <x:v>0.032</x:v>
      </x:c>
      <x:c r="E316" s="6" t="n">
        <x:v>2</x:v>
      </x:c>
      <x:c r="F316" s="6" t="n">
        <x:v>0</x:v>
      </x:c>
      <x:c r="G316" s="6" t="str">
        <x:v>冰属性伤害提高</x:v>
      </x:c>
      <x:c r="H316" s="6" t="str">
        <x:v>https://raw.githubusercontent.com/Mar-7th/StarRailRes/dbe8cdfcfb0bf657b9fe1cf92d5537f118ccb487/index_new/cn/character_skill_trees.json</x:v>
      </x:c>
    </x:row>
    <x:row r="317" ht="20" customHeight="1">
      <x:c r="A317" s="6" t="str">
        <x:v>1209</x:v>
      </x:c>
      <x:c r="B317" s="6" t="str">
        <x:v>1209203</x:v>
      </x:c>
      <x:c r="C317" s="6" t="str">
        <x:v>AttackAddedRatio</x:v>
      </x:c>
      <x:c r="D317" s="6" t="n">
        <x:v>0.04</x:v>
      </x:c>
      <x:c r="E317" s="6" t="n">
        <x:v>3</x:v>
      </x:c>
      <x:c r="F317" s="6" t="n">
        <x:v>0</x:v>
      </x:c>
      <x:c r="G317" s="6" t="str">
        <x:v>攻击力</x:v>
      </x:c>
      <x:c r="H317" s="6" t="str">
        <x:v>https://raw.githubusercontent.com/Mar-7th/StarRailRes/dbe8cdfcfb0bf657b9fe1cf92d5537f118ccb487/index_new/cn/character_skill_trees.json</x:v>
      </x:c>
    </x:row>
    <x:row r="318" ht="20" customHeight="1">
      <x:c r="A318" s="6" t="str">
        <x:v>1209</x:v>
      </x:c>
      <x:c r="B318" s="6" t="str">
        <x:v>1209204</x:v>
      </x:c>
      <x:c r="C318" s="6" t="str">
        <x:v>HPAddedRatio</x:v>
      </x:c>
      <x:c r="D318" s="6" t="n">
        <x:v>0.04</x:v>
      </x:c>
      <x:c r="E318" s="6" t="n">
        <x:v>3</x:v>
      </x:c>
      <x:c r="F318" s="6" t="n">
        <x:v>0</x:v>
      </x:c>
      <x:c r="G318" s="6" t="str">
        <x:v>生命值</x:v>
      </x:c>
      <x:c r="H318" s="6" t="str">
        <x:v>https://raw.githubusercontent.com/Mar-7th/StarRailRes/dbe8cdfcfb0bf657b9fe1cf92d5537f118ccb487/index_new/cn/character_skill_trees.json</x:v>
      </x:c>
    </x:row>
    <x:row r="319" ht="20" customHeight="1">
      <x:c r="A319" s="6" t="str">
        <x:v>1209</x:v>
      </x:c>
      <x:c r="B319" s="6" t="str">
        <x:v>1209205</x:v>
      </x:c>
      <x:c r="C319" s="6" t="str">
        <x:v>AttackAddedRatio</x:v>
      </x:c>
      <x:c r="D319" s="6" t="n">
        <x:v>0.06</x:v>
      </x:c>
      <x:c r="E319" s="6" t="n">
        <x:v>4</x:v>
      </x:c>
      <x:c r="F319" s="6" t="n">
        <x:v>0</x:v>
      </x:c>
      <x:c r="G319" s="6" t="str">
        <x:v>攻击力</x:v>
      </x:c>
      <x:c r="H319" s="6" t="str">
        <x:v>https://raw.githubusercontent.com/Mar-7th/StarRailRes/dbe8cdfcfb0bf657b9fe1cf92d5537f118ccb487/index_new/cn/character_skill_trees.json</x:v>
      </x:c>
    </x:row>
    <x:row r="320" ht="20" customHeight="1">
      <x:c r="A320" s="6" t="str">
        <x:v>1209</x:v>
      </x:c>
      <x:c r="B320" s="6" t="str">
        <x:v>1209206</x:v>
      </x:c>
      <x:c r="C320" s="6" t="str">
        <x:v>IceAddedRatio</x:v>
      </x:c>
      <x:c r="D320" s="6" t="n">
        <x:v>0.048</x:v>
      </x:c>
      <x:c r="E320" s="6" t="n">
        <x:v>5</x:v>
      </x:c>
      <x:c r="F320" s="6" t="n">
        <x:v>0</x:v>
      </x:c>
      <x:c r="G320" s="6" t="str">
        <x:v>冰属性伤害提高</x:v>
      </x:c>
      <x:c r="H320" s="6" t="str">
        <x:v>https://raw.githubusercontent.com/Mar-7th/StarRailRes/dbe8cdfcfb0bf657b9fe1cf92d5537f118ccb487/index_new/cn/character_skill_trees.json</x:v>
      </x:c>
    </x:row>
    <x:row r="321" ht="20" customHeight="1">
      <x:c r="A321" s="6" t="str">
        <x:v>1209</x:v>
      </x:c>
      <x:c r="B321" s="6" t="str">
        <x:v>1209207</x:v>
      </x:c>
      <x:c r="C321" s="6" t="str">
        <x:v>AttackAddedRatio</x:v>
      </x:c>
      <x:c r="D321" s="6" t="n">
        <x:v>0.06</x:v>
      </x:c>
      <x:c r="E321" s="6" t="n">
        <x:v>5</x:v>
      </x:c>
      <x:c r="F321" s="6" t="n">
        <x:v>0</x:v>
      </x:c>
      <x:c r="G321" s="6" t="str">
        <x:v>攻击力</x:v>
      </x:c>
      <x:c r="H321" s="6" t="str">
        <x:v>https://raw.githubusercontent.com/Mar-7th/StarRailRes/dbe8cdfcfb0bf657b9fe1cf92d5537f118ccb487/index_new/cn/character_skill_trees.json</x:v>
      </x:c>
    </x:row>
    <x:row r="322" ht="20" customHeight="1">
      <x:c r="A322" s="6" t="str">
        <x:v>1209</x:v>
      </x:c>
      <x:c r="B322" s="6" t="str">
        <x:v>1209208</x:v>
      </x:c>
      <x:c r="C322" s="6" t="str">
        <x:v>HPAddedRatio</x:v>
      </x:c>
      <x:c r="D322" s="6" t="n">
        <x:v>0.06</x:v>
      </x:c>
      <x:c r="E322" s="6" t="n">
        <x:v>6</x:v>
      </x:c>
      <x:c r="F322" s="6" t="n">
        <x:v>0</x:v>
      </x:c>
      <x:c r="G322" s="6" t="str">
        <x:v>生命值</x:v>
      </x:c>
      <x:c r="H322" s="6" t="str">
        <x:v>https://raw.githubusercontent.com/Mar-7th/StarRailRes/dbe8cdfcfb0bf657b9fe1cf92d5537f118ccb487/index_new/cn/character_skill_trees.json</x:v>
      </x:c>
    </x:row>
    <x:row r="323" ht="20" customHeight="1">
      <x:c r="A323" s="6" t="str">
        <x:v>1209</x:v>
      </x:c>
      <x:c r="B323" s="6" t="str">
        <x:v>1209209</x:v>
      </x:c>
      <x:c r="C323" s="6" t="str">
        <x:v>IceAddedRatio</x:v>
      </x:c>
      <x:c r="D323" s="6" t="n">
        <x:v>0.064</x:v>
      </x:c>
      <x:c r="E323" s="6" t="n">
        <x:v>0</x:v>
      </x:c>
      <x:c r="F323" s="6" t="n">
        <x:v>75</x:v>
      </x:c>
      <x:c r="G323" s="6" t="str">
        <x:v>冰属性伤害提高</x:v>
      </x:c>
      <x:c r="H323" s="6" t="str">
        <x:v>https://raw.githubusercontent.com/Mar-7th/StarRailRes/dbe8cdfcfb0bf657b9fe1cf92d5537f118ccb487/index_new/cn/character_skill_trees.json</x:v>
      </x:c>
    </x:row>
    <x:row r="324" ht="20" customHeight="1">
      <x:c r="A324" s="6" t="str">
        <x:v>1209</x:v>
      </x:c>
      <x:c r="B324" s="6" t="str">
        <x:v>1209210</x:v>
      </x:c>
      <x:c r="C324" s="6" t="str">
        <x:v>AttackAddedRatio</x:v>
      </x:c>
      <x:c r="D324" s="6" t="n">
        <x:v>0.08</x:v>
      </x:c>
      <x:c r="E324" s="6" t="n">
        <x:v>0</x:v>
      </x:c>
      <x:c r="F324" s="6" t="n">
        <x:v>80</x:v>
      </x:c>
      <x:c r="G324" s="6" t="str">
        <x:v>攻击力</x:v>
      </x:c>
      <x:c r="H324" s="6" t="str">
        <x:v>https://raw.githubusercontent.com/Mar-7th/StarRailRes/dbe8cdfcfb0bf657b9fe1cf92d5537f118ccb487/index_new/cn/character_skill_trees.json</x:v>
      </x:c>
    </x:row>
    <x:row r="325" ht="20" customHeight="1">
      <x:c r="A325" s="6" t="str">
        <x:v>1210</x:v>
      </x:c>
      <x:c r="B325" s="6" t="str">
        <x:v>1210201</x:v>
      </x:c>
      <x:c r="C325" s="6" t="str">
        <x:v>FireAddedRatio</x:v>
      </x:c>
      <x:c r="D325" s="6" t="n">
        <x:v>0.032</x:v>
      </x:c>
      <x:c r="E325" s="6" t="n">
        <x:v>0</x:v>
      </x:c>
      <x:c r="F325" s="6" t="n">
        <x:v>1</x:v>
      </x:c>
      <x:c r="G325" s="6" t="str">
        <x:v>火属性伤害提高</x:v>
      </x:c>
      <x:c r="H325" s="6" t="str">
        <x:v>https://raw.githubusercontent.com/Mar-7th/StarRailRes/dbe8cdfcfb0bf657b9fe1cf92d5537f118ccb487/index_new/cn/character_skill_trees.json</x:v>
      </x:c>
    </x:row>
    <x:row r="326" ht="20" customHeight="1">
      <x:c r="A326" s="6" t="str">
        <x:v>1210</x:v>
      </x:c>
      <x:c r="B326" s="6" t="str">
        <x:v>1210202</x:v>
      </x:c>
      <x:c r="C326" s="6" t="str">
        <x:v>BreakDamageAddedRatioBase</x:v>
      </x:c>
      <x:c r="D326" s="6" t="n">
        <x:v>0.053</x:v>
      </x:c>
      <x:c r="E326" s="6" t="n">
        <x:v>2</x:v>
      </x:c>
      <x:c r="F326" s="6" t="n">
        <x:v>0</x:v>
      </x:c>
      <x:c r="G326" s="6" t="str">
        <x:v>击破特攻</x:v>
      </x:c>
      <x:c r="H326" s="6" t="str">
        <x:v>https://raw.githubusercontent.com/Mar-7th/StarRailRes/dbe8cdfcfb0bf657b9fe1cf92d5537f118ccb487/index_new/cn/character_skill_trees.json</x:v>
      </x:c>
    </x:row>
    <x:row r="327" ht="20" customHeight="1">
      <x:c r="A327" s="6" t="str">
        <x:v>1210</x:v>
      </x:c>
      <x:c r="B327" s="6" t="str">
        <x:v>1210203</x:v>
      </x:c>
      <x:c r="C327" s="6" t="str">
        <x:v>FireAddedRatio</x:v>
      </x:c>
      <x:c r="D327" s="6" t="n">
        <x:v>0.032</x:v>
      </x:c>
      <x:c r="E327" s="6" t="n">
        <x:v>3</x:v>
      </x:c>
      <x:c r="F327" s="6" t="n">
        <x:v>0</x:v>
      </x:c>
      <x:c r="G327" s="6" t="str">
        <x:v>火属性伤害提高</x:v>
      </x:c>
      <x:c r="H327" s="6" t="str">
        <x:v>https://raw.githubusercontent.com/Mar-7th/StarRailRes/dbe8cdfcfb0bf657b9fe1cf92d5537f118ccb487/index_new/cn/character_skill_trees.json</x:v>
      </x:c>
    </x:row>
    <x:row r="328" ht="20" customHeight="1">
      <x:c r="A328" s="6" t="str">
        <x:v>1210</x:v>
      </x:c>
      <x:c r="B328" s="6" t="str">
        <x:v>1210204</x:v>
      </x:c>
      <x:c r="C328" s="6" t="str">
        <x:v>StatusProbabilityBase</x:v>
      </x:c>
      <x:c r="D328" s="6" t="n">
        <x:v>0.04</x:v>
      </x:c>
      <x:c r="E328" s="6" t="n">
        <x:v>3</x:v>
      </x:c>
      <x:c r="F328" s="6" t="n">
        <x:v>0</x:v>
      </x:c>
      <x:c r="G328" s="6" t="str">
        <x:v>效果命中</x:v>
      </x:c>
      <x:c r="H328" s="6" t="str">
        <x:v>https://raw.githubusercontent.com/Mar-7th/StarRailRes/dbe8cdfcfb0bf657b9fe1cf92d5537f118ccb487/index_new/cn/character_skill_trees.json</x:v>
      </x:c>
    </x:row>
    <x:row r="329" ht="20" customHeight="1">
      <x:c r="A329" s="6" t="str">
        <x:v>1210</x:v>
      </x:c>
      <x:c r="B329" s="6" t="str">
        <x:v>1210205</x:v>
      </x:c>
      <x:c r="C329" s="6" t="str">
        <x:v>FireAddedRatio</x:v>
      </x:c>
      <x:c r="D329" s="6" t="n">
        <x:v>0.048</x:v>
      </x:c>
      <x:c r="E329" s="6" t="n">
        <x:v>4</x:v>
      </x:c>
      <x:c r="F329" s="6" t="n">
        <x:v>0</x:v>
      </x:c>
      <x:c r="G329" s="6" t="str">
        <x:v>火属性伤害提高</x:v>
      </x:c>
      <x:c r="H329" s="6" t="str">
        <x:v>https://raw.githubusercontent.com/Mar-7th/StarRailRes/dbe8cdfcfb0bf657b9fe1cf92d5537f118ccb487/index_new/cn/character_skill_trees.json</x:v>
      </x:c>
    </x:row>
    <x:row r="330" ht="20" customHeight="1">
      <x:c r="A330" s="6" t="str">
        <x:v>1210</x:v>
      </x:c>
      <x:c r="B330" s="6" t="str">
        <x:v>1210206</x:v>
      </x:c>
      <x:c r="C330" s="6" t="str">
        <x:v>BreakDamageAddedRatioBase</x:v>
      </x:c>
      <x:c r="D330" s="6" t="n">
        <x:v>0.08</x:v>
      </x:c>
      <x:c r="E330" s="6" t="n">
        <x:v>5</x:v>
      </x:c>
      <x:c r="F330" s="6" t="n">
        <x:v>0</x:v>
      </x:c>
      <x:c r="G330" s="6" t="str">
        <x:v>击破特攻</x:v>
      </x:c>
      <x:c r="H330" s="6" t="str">
        <x:v>https://raw.githubusercontent.com/Mar-7th/StarRailRes/dbe8cdfcfb0bf657b9fe1cf92d5537f118ccb487/index_new/cn/character_skill_trees.json</x:v>
      </x:c>
    </x:row>
    <x:row r="331" ht="20" customHeight="1">
      <x:c r="A331" s="6" t="str">
        <x:v>1210</x:v>
      </x:c>
      <x:c r="B331" s="6" t="str">
        <x:v>1210207</x:v>
      </x:c>
      <x:c r="C331" s="6" t="str">
        <x:v>FireAddedRatio</x:v>
      </x:c>
      <x:c r="D331" s="6" t="n">
        <x:v>0.048</x:v>
      </x:c>
      <x:c r="E331" s="6" t="n">
        <x:v>5</x:v>
      </x:c>
      <x:c r="F331" s="6" t="n">
        <x:v>0</x:v>
      </x:c>
      <x:c r="G331" s="6" t="str">
        <x:v>火属性伤害提高</x:v>
      </x:c>
      <x:c r="H331" s="6" t="str">
        <x:v>https://raw.githubusercontent.com/Mar-7th/StarRailRes/dbe8cdfcfb0bf657b9fe1cf92d5537f118ccb487/index_new/cn/character_skill_trees.json</x:v>
      </x:c>
    </x:row>
    <x:row r="332" ht="20" customHeight="1">
      <x:c r="A332" s="6" t="str">
        <x:v>1210</x:v>
      </x:c>
      <x:c r="B332" s="6" t="str">
        <x:v>1210208</x:v>
      </x:c>
      <x:c r="C332" s="6" t="str">
        <x:v>StatusProbabilityBase</x:v>
      </x:c>
      <x:c r="D332" s="6" t="n">
        <x:v>0.06</x:v>
      </x:c>
      <x:c r="E332" s="6" t="n">
        <x:v>6</x:v>
      </x:c>
      <x:c r="F332" s="6" t="n">
        <x:v>0</x:v>
      </x:c>
      <x:c r="G332" s="6" t="str">
        <x:v>效果命中</x:v>
      </x:c>
      <x:c r="H332" s="6" t="str">
        <x:v>https://raw.githubusercontent.com/Mar-7th/StarRailRes/dbe8cdfcfb0bf657b9fe1cf92d5537f118ccb487/index_new/cn/character_skill_trees.json</x:v>
      </x:c>
    </x:row>
    <x:row r="333" ht="20" customHeight="1">
      <x:c r="A333" s="6" t="str">
        <x:v>1210</x:v>
      </x:c>
      <x:c r="B333" s="6" t="str">
        <x:v>1210209</x:v>
      </x:c>
      <x:c r="C333" s="6" t="str">
        <x:v>BreakDamageAddedRatioBase</x:v>
      </x:c>
      <x:c r="D333" s="6" t="n">
        <x:v>0.107</x:v>
      </x:c>
      <x:c r="E333" s="6" t="n">
        <x:v>0</x:v>
      </x:c>
      <x:c r="F333" s="6" t="n">
        <x:v>75</x:v>
      </x:c>
      <x:c r="G333" s="6" t="str">
        <x:v>击破特攻</x:v>
      </x:c>
      <x:c r="H333" s="6" t="str">
        <x:v>https://raw.githubusercontent.com/Mar-7th/StarRailRes/dbe8cdfcfb0bf657b9fe1cf92d5537f118ccb487/index_new/cn/character_skill_trees.json</x:v>
      </x:c>
    </x:row>
    <x:row r="334" ht="20" customHeight="1">
      <x:c r="A334" s="6" t="str">
        <x:v>1210</x:v>
      </x:c>
      <x:c r="B334" s="6" t="str">
        <x:v>1210210</x:v>
      </x:c>
      <x:c r="C334" s="6" t="str">
        <x:v>FireAddedRatio</x:v>
      </x:c>
      <x:c r="D334" s="6" t="n">
        <x:v>0.064</x:v>
      </x:c>
      <x:c r="E334" s="6" t="n">
        <x:v>0</x:v>
      </x:c>
      <x:c r="F334" s="6" t="n">
        <x:v>80</x:v>
      </x:c>
      <x:c r="G334" s="6" t="str">
        <x:v>火属性伤害提高</x:v>
      </x:c>
      <x:c r="H334" s="6" t="str">
        <x:v>https://raw.githubusercontent.com/Mar-7th/StarRailRes/dbe8cdfcfb0bf657b9fe1cf92d5537f118ccb487/index_new/cn/character_skill_trees.json</x:v>
      </x:c>
    </x:row>
    <x:row r="335" ht="20" customHeight="1">
      <x:c r="A335" s="6" t="str">
        <x:v>1211</x:v>
      </x:c>
      <x:c r="B335" s="6" t="str">
        <x:v>1211201</x:v>
      </x:c>
      <x:c r="C335" s="6" t="str">
        <x:v>HPAddedRatio</x:v>
      </x:c>
      <x:c r="D335" s="6" t="n">
        <x:v>0.04</x:v>
      </x:c>
      <x:c r="E335" s="6" t="n">
        <x:v>0</x:v>
      </x:c>
      <x:c r="F335" s="6" t="n">
        <x:v>1</x:v>
      </x:c>
      <x:c r="G335" s="6" t="str">
        <x:v>生命值</x:v>
      </x:c>
      <x:c r="H335" s="6" t="str">
        <x:v>https://raw.githubusercontent.com/Mar-7th/StarRailRes/dbe8cdfcfb0bf657b9fe1cf92d5537f118ccb487/index_new/cn/character_skill_trees.json</x:v>
      </x:c>
    </x:row>
    <x:row r="336" ht="20" customHeight="1">
      <x:c r="A336" s="6" t="str">
        <x:v>1211</x:v>
      </x:c>
      <x:c r="B336" s="6" t="str">
        <x:v>1211202</x:v>
      </x:c>
      <x:c r="C336" s="6" t="str">
        <x:v>DefenceAddedRatio</x:v>
      </x:c>
      <x:c r="D336" s="6" t="n">
        <x:v>0.05</x:v>
      </x:c>
      <x:c r="E336" s="6" t="n">
        <x:v>2</x:v>
      </x:c>
      <x:c r="F336" s="6" t="n">
        <x:v>0</x:v>
      </x:c>
      <x:c r="G336" s="6" t="str">
        <x:v>防御力</x:v>
      </x:c>
      <x:c r="H336" s="6" t="str">
        <x:v>https://raw.githubusercontent.com/Mar-7th/StarRailRes/dbe8cdfcfb0bf657b9fe1cf92d5537f118ccb487/index_new/cn/character_skill_trees.json</x:v>
      </x:c>
    </x:row>
    <x:row r="337" ht="20" customHeight="1">
      <x:c r="A337" s="6" t="str">
        <x:v>1211</x:v>
      </x:c>
      <x:c r="B337" s="6" t="str">
        <x:v>1211203</x:v>
      </x:c>
      <x:c r="C337" s="6" t="str">
        <x:v>HPAddedRatio</x:v>
      </x:c>
      <x:c r="D337" s="6" t="n">
        <x:v>0.04</x:v>
      </x:c>
      <x:c r="E337" s="6" t="n">
        <x:v>3</x:v>
      </x:c>
      <x:c r="F337" s="6" t="n">
        <x:v>0</x:v>
      </x:c>
      <x:c r="G337" s="6" t="str">
        <x:v>生命值</x:v>
      </x:c>
      <x:c r="H337" s="6" t="str">
        <x:v>https://raw.githubusercontent.com/Mar-7th/StarRailRes/dbe8cdfcfb0bf657b9fe1cf92d5537f118ccb487/index_new/cn/character_skill_trees.json</x:v>
      </x:c>
    </x:row>
    <x:row r="338" ht="20" customHeight="1">
      <x:c r="A338" s="6" t="str">
        <x:v>1211</x:v>
      </x:c>
      <x:c r="B338" s="6" t="str">
        <x:v>1211204</x:v>
      </x:c>
      <x:c r="C338" s="6" t="str">
        <x:v>StatusResistanceBase</x:v>
      </x:c>
      <x:c r="D338" s="6" t="n">
        <x:v>0.04</x:v>
      </x:c>
      <x:c r="E338" s="6" t="n">
        <x:v>3</x:v>
      </x:c>
      <x:c r="F338" s="6" t="n">
        <x:v>0</x:v>
      </x:c>
      <x:c r="G338" s="6" t="str">
        <x:v>效果抵抗</x:v>
      </x:c>
      <x:c r="H338" s="6" t="str">
        <x:v>https://raw.githubusercontent.com/Mar-7th/StarRailRes/dbe8cdfcfb0bf657b9fe1cf92d5537f118ccb487/index_new/cn/character_skill_trees.json</x:v>
      </x:c>
    </x:row>
    <x:row r="339" ht="20" customHeight="1">
      <x:c r="A339" s="6" t="str">
        <x:v>1211</x:v>
      </x:c>
      <x:c r="B339" s="6" t="str">
        <x:v>1211205</x:v>
      </x:c>
      <x:c r="C339" s="6" t="str">
        <x:v>HPAddedRatio</x:v>
      </x:c>
      <x:c r="D339" s="6" t="n">
        <x:v>0.06</x:v>
      </x:c>
      <x:c r="E339" s="6" t="n">
        <x:v>4</x:v>
      </x:c>
      <x:c r="F339" s="6" t="n">
        <x:v>0</x:v>
      </x:c>
      <x:c r="G339" s="6" t="str">
        <x:v>生命值</x:v>
      </x:c>
      <x:c r="H339" s="6" t="str">
        <x:v>https://raw.githubusercontent.com/Mar-7th/StarRailRes/dbe8cdfcfb0bf657b9fe1cf92d5537f118ccb487/index_new/cn/character_skill_trees.json</x:v>
      </x:c>
    </x:row>
    <x:row r="340" ht="20" customHeight="1">
      <x:c r="A340" s="6" t="str">
        <x:v>1211</x:v>
      </x:c>
      <x:c r="B340" s="6" t="str">
        <x:v>1211206</x:v>
      </x:c>
      <x:c r="C340" s="6" t="str">
        <x:v>DefenceAddedRatio</x:v>
      </x:c>
      <x:c r="D340" s="6" t="n">
        <x:v>0.075</x:v>
      </x:c>
      <x:c r="E340" s="6" t="n">
        <x:v>5</x:v>
      </x:c>
      <x:c r="F340" s="6" t="n">
        <x:v>0</x:v>
      </x:c>
      <x:c r="G340" s="6" t="str">
        <x:v>防御力</x:v>
      </x:c>
      <x:c r="H340" s="6" t="str">
        <x:v>https://raw.githubusercontent.com/Mar-7th/StarRailRes/dbe8cdfcfb0bf657b9fe1cf92d5537f118ccb487/index_new/cn/character_skill_trees.json</x:v>
      </x:c>
    </x:row>
    <x:row r="341" ht="20" customHeight="1">
      <x:c r="A341" s="6" t="str">
        <x:v>1211</x:v>
      </x:c>
      <x:c r="B341" s="6" t="str">
        <x:v>1211207</x:v>
      </x:c>
      <x:c r="C341" s="6" t="str">
        <x:v>HPAddedRatio</x:v>
      </x:c>
      <x:c r="D341" s="6" t="n">
        <x:v>0.06</x:v>
      </x:c>
      <x:c r="E341" s="6" t="n">
        <x:v>5</x:v>
      </x:c>
      <x:c r="F341" s="6" t="n">
        <x:v>0</x:v>
      </x:c>
      <x:c r="G341" s="6" t="str">
        <x:v>生命值</x:v>
      </x:c>
      <x:c r="H341" s="6" t="str">
        <x:v>https://raw.githubusercontent.com/Mar-7th/StarRailRes/dbe8cdfcfb0bf657b9fe1cf92d5537f118ccb487/index_new/cn/character_skill_trees.json</x:v>
      </x:c>
    </x:row>
    <x:row r="342" ht="20" customHeight="1">
      <x:c r="A342" s="6" t="str">
        <x:v>1211</x:v>
      </x:c>
      <x:c r="B342" s="6" t="str">
        <x:v>1211208</x:v>
      </x:c>
      <x:c r="C342" s="6" t="str">
        <x:v>StatusResistanceBase</x:v>
      </x:c>
      <x:c r="D342" s="6" t="n">
        <x:v>0.06</x:v>
      </x:c>
      <x:c r="E342" s="6" t="n">
        <x:v>6</x:v>
      </x:c>
      <x:c r="F342" s="6" t="n">
        <x:v>0</x:v>
      </x:c>
      <x:c r="G342" s="6" t="str">
        <x:v>效果抵抗</x:v>
      </x:c>
      <x:c r="H342" s="6" t="str">
        <x:v>https://raw.githubusercontent.com/Mar-7th/StarRailRes/dbe8cdfcfb0bf657b9fe1cf92d5537f118ccb487/index_new/cn/character_skill_trees.json</x:v>
      </x:c>
    </x:row>
    <x:row r="343" ht="20" customHeight="1">
      <x:c r="A343" s="6" t="str">
        <x:v>1211</x:v>
      </x:c>
      <x:c r="B343" s="6" t="str">
        <x:v>1211209</x:v>
      </x:c>
      <x:c r="C343" s="6" t="str">
        <x:v>DefenceAddedRatio</x:v>
      </x:c>
      <x:c r="D343" s="6" t="n">
        <x:v>0.1</x:v>
      </x:c>
      <x:c r="E343" s="6" t="n">
        <x:v>0</x:v>
      </x:c>
      <x:c r="F343" s="6" t="n">
        <x:v>75</x:v>
      </x:c>
      <x:c r="G343" s="6" t="str">
        <x:v>防御力</x:v>
      </x:c>
      <x:c r="H343" s="6" t="str">
        <x:v>https://raw.githubusercontent.com/Mar-7th/StarRailRes/dbe8cdfcfb0bf657b9fe1cf92d5537f118ccb487/index_new/cn/character_skill_trees.json</x:v>
      </x:c>
    </x:row>
    <x:row r="344" ht="20" customHeight="1">
      <x:c r="A344" s="6" t="str">
        <x:v>1211</x:v>
      </x:c>
      <x:c r="B344" s="6" t="str">
        <x:v>1211210</x:v>
      </x:c>
      <x:c r="C344" s="6" t="str">
        <x:v>HPAddedRatio</x:v>
      </x:c>
      <x:c r="D344" s="6" t="n">
        <x:v>0.08</x:v>
      </x:c>
      <x:c r="E344" s="6" t="n">
        <x:v>0</x:v>
      </x:c>
      <x:c r="F344" s="6" t="n">
        <x:v>80</x:v>
      </x:c>
      <x:c r="G344" s="6" t="str">
        <x:v>生命值</x:v>
      </x:c>
      <x:c r="H344" s="6" t="str">
        <x:v>https://raw.githubusercontent.com/Mar-7th/StarRailRes/dbe8cdfcfb0bf657b9fe1cf92d5537f118ccb487/index_new/cn/character_skill_trees.json</x:v>
      </x:c>
    </x:row>
    <x:row r="345" ht="20" customHeight="1">
      <x:c r="A345" s="6" t="str">
        <x:v>1212</x:v>
      </x:c>
      <x:c r="B345" s="6" t="str">
        <x:v>1212201</x:v>
      </x:c>
      <x:c r="C345" s="6" t="str">
        <x:v>CriticalDamageBase</x:v>
      </x:c>
      <x:c r="D345" s="6" t="n">
        <x:v>0.053</x:v>
      </x:c>
      <x:c r="E345" s="6" t="n">
        <x:v>0</x:v>
      </x:c>
      <x:c r="F345" s="6" t="n">
        <x:v>1</x:v>
      </x:c>
      <x:c r="G345" s="6" t="str">
        <x:v>暴击伤害</x:v>
      </x:c>
      <x:c r="H345" s="6" t="str">
        <x:v>https://raw.githubusercontent.com/Mar-7th/StarRailRes/dbe8cdfcfb0bf657b9fe1cf92d5537f118ccb487/index_new/cn/character_skill_trees.json</x:v>
      </x:c>
    </x:row>
    <x:row r="346" ht="20" customHeight="1">
      <x:c r="A346" s="6" t="str">
        <x:v>1212</x:v>
      </x:c>
      <x:c r="B346" s="6" t="str">
        <x:v>1212202</x:v>
      </x:c>
      <x:c r="C346" s="6" t="str">
        <x:v>SpeedDelta</x:v>
      </x:c>
      <x:c r="D346" s="6" t="n">
        <x:v>2</x:v>
      </x:c>
      <x:c r="E346" s="6" t="n">
        <x:v>2</x:v>
      </x:c>
      <x:c r="F346" s="6" t="n">
        <x:v>0</x:v>
      </x:c>
      <x:c r="G346" s="6" t="str">
        <x:v>速度</x:v>
      </x:c>
      <x:c r="H346" s="6" t="str">
        <x:v>https://raw.githubusercontent.com/Mar-7th/StarRailRes/dbe8cdfcfb0bf657b9fe1cf92d5537f118ccb487/index_new/cn/character_skill_trees.json</x:v>
      </x:c>
    </x:row>
    <x:row r="347" ht="20" customHeight="1">
      <x:c r="A347" s="6" t="str">
        <x:v>1212</x:v>
      </x:c>
      <x:c r="B347" s="6" t="str">
        <x:v>1212203</x:v>
      </x:c>
      <x:c r="C347" s="6" t="str">
        <x:v>CriticalDamageBase</x:v>
      </x:c>
      <x:c r="D347" s="6" t="n">
        <x:v>0.053</x:v>
      </x:c>
      <x:c r="E347" s="6" t="n">
        <x:v>3</x:v>
      </x:c>
      <x:c r="F347" s="6" t="n">
        <x:v>0</x:v>
      </x:c>
      <x:c r="G347" s="6" t="str">
        <x:v>暴击伤害</x:v>
      </x:c>
      <x:c r="H347" s="6" t="str">
        <x:v>https://raw.githubusercontent.com/Mar-7th/StarRailRes/dbe8cdfcfb0bf657b9fe1cf92d5537f118ccb487/index_new/cn/character_skill_trees.json</x:v>
      </x:c>
    </x:row>
    <x:row r="348" ht="20" customHeight="1">
      <x:c r="A348" s="6" t="str">
        <x:v>1212</x:v>
      </x:c>
      <x:c r="B348" s="6" t="str">
        <x:v>1212204</x:v>
      </x:c>
      <x:c r="C348" s="6" t="str">
        <x:v>HPAddedRatio</x:v>
      </x:c>
      <x:c r="D348" s="6" t="n">
        <x:v>0.04</x:v>
      </x:c>
      <x:c r="E348" s="6" t="n">
        <x:v>3</x:v>
      </x:c>
      <x:c r="F348" s="6" t="n">
        <x:v>0</x:v>
      </x:c>
      <x:c r="G348" s="6" t="str">
        <x:v>生命值</x:v>
      </x:c>
      <x:c r="H348" s="6" t="str">
        <x:v>https://raw.githubusercontent.com/Mar-7th/StarRailRes/dbe8cdfcfb0bf657b9fe1cf92d5537f118ccb487/index_new/cn/character_skill_trees.json</x:v>
      </x:c>
    </x:row>
    <x:row r="349" ht="20" customHeight="1">
      <x:c r="A349" s="6" t="str">
        <x:v>1212</x:v>
      </x:c>
      <x:c r="B349" s="6" t="str">
        <x:v>1212205</x:v>
      </x:c>
      <x:c r="C349" s="6" t="str">
        <x:v>CriticalDamageBase</x:v>
      </x:c>
      <x:c r="D349" s="6" t="n">
        <x:v>0.08</x:v>
      </x:c>
      <x:c r="E349" s="6" t="n">
        <x:v>4</x:v>
      </x:c>
      <x:c r="F349" s="6" t="n">
        <x:v>0</x:v>
      </x:c>
      <x:c r="G349" s="6" t="str">
        <x:v>暴击伤害</x:v>
      </x:c>
      <x:c r="H349" s="6" t="str">
        <x:v>https://raw.githubusercontent.com/Mar-7th/StarRailRes/dbe8cdfcfb0bf657b9fe1cf92d5537f118ccb487/index_new/cn/character_skill_trees.json</x:v>
      </x:c>
    </x:row>
    <x:row r="350" ht="20" customHeight="1">
      <x:c r="A350" s="6" t="str">
        <x:v>1212</x:v>
      </x:c>
      <x:c r="B350" s="6" t="str">
        <x:v>1212206</x:v>
      </x:c>
      <x:c r="C350" s="6" t="str">
        <x:v>SpeedDelta</x:v>
      </x:c>
      <x:c r="D350" s="6" t="n">
        <x:v>3</x:v>
      </x:c>
      <x:c r="E350" s="6" t="n">
        <x:v>5</x:v>
      </x:c>
      <x:c r="F350" s="6" t="n">
        <x:v>0</x:v>
      </x:c>
      <x:c r="G350" s="6" t="str">
        <x:v>速度</x:v>
      </x:c>
      <x:c r="H350" s="6" t="str">
        <x:v>https://raw.githubusercontent.com/Mar-7th/StarRailRes/dbe8cdfcfb0bf657b9fe1cf92d5537f118ccb487/index_new/cn/character_skill_trees.json</x:v>
      </x:c>
    </x:row>
    <x:row r="351" ht="20" customHeight="1">
      <x:c r="A351" s="6" t="str">
        <x:v>1212</x:v>
      </x:c>
      <x:c r="B351" s="6" t="str">
        <x:v>1212207</x:v>
      </x:c>
      <x:c r="C351" s="6" t="str">
        <x:v>CriticalDamageBase</x:v>
      </x:c>
      <x:c r="D351" s="6" t="n">
        <x:v>0.08</x:v>
      </x:c>
      <x:c r="E351" s="6" t="n">
        <x:v>5</x:v>
      </x:c>
      <x:c r="F351" s="6" t="n">
        <x:v>0</x:v>
      </x:c>
      <x:c r="G351" s="6" t="str">
        <x:v>暴击伤害</x:v>
      </x:c>
      <x:c r="H351" s="6" t="str">
        <x:v>https://raw.githubusercontent.com/Mar-7th/StarRailRes/dbe8cdfcfb0bf657b9fe1cf92d5537f118ccb487/index_new/cn/character_skill_trees.json</x:v>
      </x:c>
    </x:row>
    <x:row r="352" ht="20" customHeight="1">
      <x:c r="A352" s="6" t="str">
        <x:v>1212</x:v>
      </x:c>
      <x:c r="B352" s="6" t="str">
        <x:v>1212208</x:v>
      </x:c>
      <x:c r="C352" s="6" t="str">
        <x:v>HPAddedRatio</x:v>
      </x:c>
      <x:c r="D352" s="6" t="n">
        <x:v>0.06</x:v>
      </x:c>
      <x:c r="E352" s="6" t="n">
        <x:v>6</x:v>
      </x:c>
      <x:c r="F352" s="6" t="n">
        <x:v>0</x:v>
      </x:c>
      <x:c r="G352" s="6" t="str">
        <x:v>生命值</x:v>
      </x:c>
      <x:c r="H352" s="6" t="str">
        <x:v>https://raw.githubusercontent.com/Mar-7th/StarRailRes/dbe8cdfcfb0bf657b9fe1cf92d5537f118ccb487/index_new/cn/character_skill_trees.json</x:v>
      </x:c>
    </x:row>
    <x:row r="353" ht="20" customHeight="1">
      <x:c r="A353" s="6" t="str">
        <x:v>1212</x:v>
      </x:c>
      <x:c r="B353" s="6" t="str">
        <x:v>1212209</x:v>
      </x:c>
      <x:c r="C353" s="6" t="str">
        <x:v>SpeedDelta</x:v>
      </x:c>
      <x:c r="D353" s="6" t="n">
        <x:v>4</x:v>
      </x:c>
      <x:c r="E353" s="6" t="n">
        <x:v>0</x:v>
      </x:c>
      <x:c r="F353" s="6" t="n">
        <x:v>75</x:v>
      </x:c>
      <x:c r="G353" s="6" t="str">
        <x:v>速度</x:v>
      </x:c>
      <x:c r="H353" s="6" t="str">
        <x:v>https://raw.githubusercontent.com/Mar-7th/StarRailRes/dbe8cdfcfb0bf657b9fe1cf92d5537f118ccb487/index_new/cn/character_skill_trees.json</x:v>
      </x:c>
    </x:row>
    <x:row r="354" ht="20" customHeight="1">
      <x:c r="A354" s="6" t="str">
        <x:v>1212</x:v>
      </x:c>
      <x:c r="B354" s="6" t="str">
        <x:v>1212210</x:v>
      </x:c>
      <x:c r="C354" s="6" t="str">
        <x:v>CriticalDamageBase</x:v>
      </x:c>
      <x:c r="D354" s="6" t="n">
        <x:v>0.107</x:v>
      </x:c>
      <x:c r="E354" s="6" t="n">
        <x:v>0</x:v>
      </x:c>
      <x:c r="F354" s="6" t="n">
        <x:v>80</x:v>
      </x:c>
      <x:c r="G354" s="6" t="str">
        <x:v>暴击伤害</x:v>
      </x:c>
      <x:c r="H354" s="6" t="str">
        <x:v>https://raw.githubusercontent.com/Mar-7th/StarRailRes/dbe8cdfcfb0bf657b9fe1cf92d5537f118ccb487/index_new/cn/character_skill_trees.json</x:v>
      </x:c>
    </x:row>
    <x:row r="355" ht="20" customHeight="1">
      <x:c r="A355" s="6" t="str">
        <x:v>1213</x:v>
      </x:c>
      <x:c r="B355" s="6" t="str">
        <x:v>1213201</x:v>
      </x:c>
      <x:c r="C355" s="6" t="str">
        <x:v>ImaginaryAddedRatio</x:v>
      </x:c>
      <x:c r="D355" s="6" t="n">
        <x:v>0.032</x:v>
      </x:c>
      <x:c r="E355" s="6" t="n">
        <x:v>0</x:v>
      </x:c>
      <x:c r="F355" s="6" t="n">
        <x:v>1</x:v>
      </x:c>
      <x:c r="G355" s="6" t="str">
        <x:v>虚数属性伤害提高</x:v>
      </x:c>
      <x:c r="H355" s="6" t="str">
        <x:v>https://raw.githubusercontent.com/Mar-7th/StarRailRes/dbe8cdfcfb0bf657b9fe1cf92d5537f118ccb487/index_new/cn/character_skill_trees.json</x:v>
      </x:c>
    </x:row>
    <x:row r="356" ht="20" customHeight="1">
      <x:c r="A356" s="6" t="str">
        <x:v>1213</x:v>
      </x:c>
      <x:c r="B356" s="6" t="str">
        <x:v>1213202</x:v>
      </x:c>
      <x:c r="C356" s="6" t="str">
        <x:v>CriticalChanceBase</x:v>
      </x:c>
      <x:c r="D356" s="6" t="n">
        <x:v>0.027</x:v>
      </x:c>
      <x:c r="E356" s="6" t="n">
        <x:v>2</x:v>
      </x:c>
      <x:c r="F356" s="6" t="n">
        <x:v>0</x:v>
      </x:c>
      <x:c r="G356" s="6" t="str">
        <x:v>暴击率</x:v>
      </x:c>
      <x:c r="H356" s="6" t="str">
        <x:v>https://raw.githubusercontent.com/Mar-7th/StarRailRes/dbe8cdfcfb0bf657b9fe1cf92d5537f118ccb487/index_new/cn/character_skill_trees.json</x:v>
      </x:c>
    </x:row>
    <x:row r="357" ht="20" customHeight="1">
      <x:c r="A357" s="6" t="str">
        <x:v>1213</x:v>
      </x:c>
      <x:c r="B357" s="6" t="str">
        <x:v>1213203</x:v>
      </x:c>
      <x:c r="C357" s="6" t="str">
        <x:v>ImaginaryAddedRatio</x:v>
      </x:c>
      <x:c r="D357" s="6" t="n">
        <x:v>0.032</x:v>
      </x:c>
      <x:c r="E357" s="6" t="n">
        <x:v>3</x:v>
      </x:c>
      <x:c r="F357" s="6" t="n">
        <x:v>0</x:v>
      </x:c>
      <x:c r="G357" s="6" t="str">
        <x:v>虚数属性伤害提高</x:v>
      </x:c>
      <x:c r="H357" s="6" t="str">
        <x:v>https://raw.githubusercontent.com/Mar-7th/StarRailRes/dbe8cdfcfb0bf657b9fe1cf92d5537f118ccb487/index_new/cn/character_skill_trees.json</x:v>
      </x:c>
    </x:row>
    <x:row r="358" ht="20" customHeight="1">
      <x:c r="A358" s="6" t="str">
        <x:v>1213</x:v>
      </x:c>
      <x:c r="B358" s="6" t="str">
        <x:v>1213204</x:v>
      </x:c>
      <x:c r="C358" s="6" t="str">
        <x:v>HPAddedRatio</x:v>
      </x:c>
      <x:c r="D358" s="6" t="n">
        <x:v>0.04</x:v>
      </x:c>
      <x:c r="E358" s="6" t="n">
        <x:v>3</x:v>
      </x:c>
      <x:c r="F358" s="6" t="n">
        <x:v>0</x:v>
      </x:c>
      <x:c r="G358" s="6" t="str">
        <x:v>生命值</x:v>
      </x:c>
      <x:c r="H358" s="6" t="str">
        <x:v>https://raw.githubusercontent.com/Mar-7th/StarRailRes/dbe8cdfcfb0bf657b9fe1cf92d5537f118ccb487/index_new/cn/character_skill_trees.json</x:v>
      </x:c>
    </x:row>
    <x:row r="359" ht="20" customHeight="1">
      <x:c r="A359" s="6" t="str">
        <x:v>1213</x:v>
      </x:c>
      <x:c r="B359" s="6" t="str">
        <x:v>1213205</x:v>
      </x:c>
      <x:c r="C359" s="6" t="str">
        <x:v>ImaginaryAddedRatio</x:v>
      </x:c>
      <x:c r="D359" s="6" t="n">
        <x:v>0.048</x:v>
      </x:c>
      <x:c r="E359" s="6" t="n">
        <x:v>4</x:v>
      </x:c>
      <x:c r="F359" s="6" t="n">
        <x:v>0</x:v>
      </x:c>
      <x:c r="G359" s="6" t="str">
        <x:v>虚数属性伤害提高</x:v>
      </x:c>
      <x:c r="H359" s="6" t="str">
        <x:v>https://raw.githubusercontent.com/Mar-7th/StarRailRes/dbe8cdfcfb0bf657b9fe1cf92d5537f118ccb487/index_new/cn/character_skill_trees.json</x:v>
      </x:c>
    </x:row>
    <x:row r="360" ht="20" customHeight="1">
      <x:c r="A360" s="6" t="str">
        <x:v>1213</x:v>
      </x:c>
      <x:c r="B360" s="6" t="str">
        <x:v>1213206</x:v>
      </x:c>
      <x:c r="C360" s="6" t="str">
        <x:v>CriticalChanceBase</x:v>
      </x:c>
      <x:c r="D360" s="6" t="n">
        <x:v>0.04</x:v>
      </x:c>
      <x:c r="E360" s="6" t="n">
        <x:v>5</x:v>
      </x:c>
      <x:c r="F360" s="6" t="n">
        <x:v>0</x:v>
      </x:c>
      <x:c r="G360" s="6" t="str">
        <x:v>暴击率</x:v>
      </x:c>
      <x:c r="H360" s="6" t="str">
        <x:v>https://raw.githubusercontent.com/Mar-7th/StarRailRes/dbe8cdfcfb0bf657b9fe1cf92d5537f118ccb487/index_new/cn/character_skill_trees.json</x:v>
      </x:c>
    </x:row>
    <x:row r="361" ht="20" customHeight="1">
      <x:c r="A361" s="6" t="str">
        <x:v>1213</x:v>
      </x:c>
      <x:c r="B361" s="6" t="str">
        <x:v>1213207</x:v>
      </x:c>
      <x:c r="C361" s="6" t="str">
        <x:v>ImaginaryAddedRatio</x:v>
      </x:c>
      <x:c r="D361" s="6" t="n">
        <x:v>0.048</x:v>
      </x:c>
      <x:c r="E361" s="6" t="n">
        <x:v>5</x:v>
      </x:c>
      <x:c r="F361" s="6" t="n">
        <x:v>0</x:v>
      </x:c>
      <x:c r="G361" s="6" t="str">
        <x:v>虚数属性伤害提高</x:v>
      </x:c>
      <x:c r="H361" s="6" t="str">
        <x:v>https://raw.githubusercontent.com/Mar-7th/StarRailRes/dbe8cdfcfb0bf657b9fe1cf92d5537f118ccb487/index_new/cn/character_skill_trees.json</x:v>
      </x:c>
    </x:row>
    <x:row r="362" ht="20" customHeight="1">
      <x:c r="A362" s="6" t="str">
        <x:v>1213</x:v>
      </x:c>
      <x:c r="B362" s="6" t="str">
        <x:v>1213208</x:v>
      </x:c>
      <x:c r="C362" s="6" t="str">
        <x:v>HPAddedRatio</x:v>
      </x:c>
      <x:c r="D362" s="6" t="n">
        <x:v>0.06</x:v>
      </x:c>
      <x:c r="E362" s="6" t="n">
        <x:v>6</x:v>
      </x:c>
      <x:c r="F362" s="6" t="n">
        <x:v>0</x:v>
      </x:c>
      <x:c r="G362" s="6" t="str">
        <x:v>生命值</x:v>
      </x:c>
      <x:c r="H362" s="6" t="str">
        <x:v>https://raw.githubusercontent.com/Mar-7th/StarRailRes/dbe8cdfcfb0bf657b9fe1cf92d5537f118ccb487/index_new/cn/character_skill_trees.json</x:v>
      </x:c>
    </x:row>
    <x:row r="363" ht="20" customHeight="1">
      <x:c r="A363" s="6" t="str">
        <x:v>1213</x:v>
      </x:c>
      <x:c r="B363" s="6" t="str">
        <x:v>1213209</x:v>
      </x:c>
      <x:c r="C363" s="6" t="str">
        <x:v>CriticalChanceBase</x:v>
      </x:c>
      <x:c r="D363" s="6" t="n">
        <x:v>0.053</x:v>
      </x:c>
      <x:c r="E363" s="6" t="n">
        <x:v>0</x:v>
      </x:c>
      <x:c r="F363" s="6" t="n">
        <x:v>75</x:v>
      </x:c>
      <x:c r="G363" s="6" t="str">
        <x:v>暴击率</x:v>
      </x:c>
      <x:c r="H363" s="6" t="str">
        <x:v>https://raw.githubusercontent.com/Mar-7th/StarRailRes/dbe8cdfcfb0bf657b9fe1cf92d5537f118ccb487/index_new/cn/character_skill_trees.json</x:v>
      </x:c>
    </x:row>
    <x:row r="364" ht="20" customHeight="1">
      <x:c r="A364" s="6" t="str">
        <x:v>1213</x:v>
      </x:c>
      <x:c r="B364" s="6" t="str">
        <x:v>1213210</x:v>
      </x:c>
      <x:c r="C364" s="6" t="str">
        <x:v>ImaginaryAddedRatio</x:v>
      </x:c>
      <x:c r="D364" s="6" t="n">
        <x:v>0.064</x:v>
      </x:c>
      <x:c r="E364" s="6" t="n">
        <x:v>0</x:v>
      </x:c>
      <x:c r="F364" s="6" t="n">
        <x:v>80</x:v>
      </x:c>
      <x:c r="G364" s="6" t="str">
        <x:v>虚数属性伤害提高</x:v>
      </x:c>
      <x:c r="H364" s="6" t="str">
        <x:v>https://raw.githubusercontent.com/Mar-7th/StarRailRes/dbe8cdfcfb0bf657b9fe1cf92d5537f118ccb487/index_new/cn/character_skill_trees.json</x:v>
      </x:c>
    </x:row>
    <x:row r="365" ht="20" customHeight="1">
      <x:c r="A365" s="6" t="str">
        <x:v>1214</x:v>
      </x:c>
      <x:c r="B365" s="6" t="str">
        <x:v>1214201</x:v>
      </x:c>
      <x:c r="C365" s="6" t="str">
        <x:v>BreakDamageAddedRatioBase</x:v>
      </x:c>
      <x:c r="D365" s="6" t="n">
        <x:v>0.053</x:v>
      </x:c>
      <x:c r="E365" s="6" t="n">
        <x:v>0</x:v>
      </x:c>
      <x:c r="F365" s="6" t="n">
        <x:v>1</x:v>
      </x:c>
      <x:c r="G365" s="6" t="str">
        <x:v>击破特攻</x:v>
      </x:c>
      <x:c r="H365" s="6" t="str">
        <x:v>https://raw.githubusercontent.com/Mar-7th/StarRailRes/dbe8cdfcfb0bf657b9fe1cf92d5537f118ccb487/index_new/cn/character_skill_trees.json</x:v>
      </x:c>
    </x:row>
    <x:row r="366" ht="20" customHeight="1">
      <x:c r="A366" s="6" t="str">
        <x:v>1214</x:v>
      </x:c>
      <x:c r="B366" s="6" t="str">
        <x:v>1214202</x:v>
      </x:c>
      <x:c r="C366" s="6" t="str">
        <x:v>HPAddedRatio</x:v>
      </x:c>
      <x:c r="D366" s="6" t="n">
        <x:v>0.04</x:v>
      </x:c>
      <x:c r="E366" s="6" t="n">
        <x:v>2</x:v>
      </x:c>
      <x:c r="F366" s="6" t="n">
        <x:v>0</x:v>
      </x:c>
      <x:c r="G366" s="6" t="str">
        <x:v>生命值</x:v>
      </x:c>
      <x:c r="H366" s="6" t="str">
        <x:v>https://raw.githubusercontent.com/Mar-7th/StarRailRes/dbe8cdfcfb0bf657b9fe1cf92d5537f118ccb487/index_new/cn/character_skill_trees.json</x:v>
      </x:c>
    </x:row>
    <x:row r="367" ht="20" customHeight="1">
      <x:c r="A367" s="6" t="str">
        <x:v>1214</x:v>
      </x:c>
      <x:c r="B367" s="6" t="str">
        <x:v>1214203</x:v>
      </x:c>
      <x:c r="C367" s="6" t="str">
        <x:v>BreakDamageAddedRatioBase</x:v>
      </x:c>
      <x:c r="D367" s="6" t="n">
        <x:v>0.053</x:v>
      </x:c>
      <x:c r="E367" s="6" t="n">
        <x:v>3</x:v>
      </x:c>
      <x:c r="F367" s="6" t="n">
        <x:v>0</x:v>
      </x:c>
      <x:c r="G367" s="6" t="str">
        <x:v>击破特攻</x:v>
      </x:c>
      <x:c r="H367" s="6" t="str">
        <x:v>https://raw.githubusercontent.com/Mar-7th/StarRailRes/dbe8cdfcfb0bf657b9fe1cf92d5537f118ccb487/index_new/cn/character_skill_trees.json</x:v>
      </x:c>
    </x:row>
    <x:row r="368" ht="20" customHeight="1">
      <x:c r="A368" s="6" t="str">
        <x:v>1214</x:v>
      </x:c>
      <x:c r="B368" s="6" t="str">
        <x:v>1214204</x:v>
      </x:c>
      <x:c r="C368" s="6" t="str">
        <x:v>QuantumAddedRatio</x:v>
      </x:c>
      <x:c r="D368" s="6" t="n">
        <x:v>0.032</x:v>
      </x:c>
      <x:c r="E368" s="6" t="n">
        <x:v>3</x:v>
      </x:c>
      <x:c r="F368" s="6" t="n">
        <x:v>0</x:v>
      </x:c>
      <x:c r="G368" s="6" t="str">
        <x:v>量子属性伤害提高</x:v>
      </x:c>
      <x:c r="H368" s="6" t="str">
        <x:v>https://raw.githubusercontent.com/Mar-7th/StarRailRes/dbe8cdfcfb0bf657b9fe1cf92d5537f118ccb487/index_new/cn/character_skill_trees.json</x:v>
      </x:c>
    </x:row>
    <x:row r="369" ht="20" customHeight="1">
      <x:c r="A369" s="6" t="str">
        <x:v>1214</x:v>
      </x:c>
      <x:c r="B369" s="6" t="str">
        <x:v>1214205</x:v>
      </x:c>
      <x:c r="C369" s="6" t="str">
        <x:v>BreakDamageAddedRatioBase</x:v>
      </x:c>
      <x:c r="D369" s="6" t="n">
        <x:v>0.08</x:v>
      </x:c>
      <x:c r="E369" s="6" t="n">
        <x:v>4</x:v>
      </x:c>
      <x:c r="F369" s="6" t="n">
        <x:v>0</x:v>
      </x:c>
      <x:c r="G369" s="6" t="str">
        <x:v>击破特攻</x:v>
      </x:c>
      <x:c r="H369" s="6" t="str">
        <x:v>https://raw.githubusercontent.com/Mar-7th/StarRailRes/dbe8cdfcfb0bf657b9fe1cf92d5537f118ccb487/index_new/cn/character_skill_trees.json</x:v>
      </x:c>
    </x:row>
    <x:row r="370" ht="20" customHeight="1">
      <x:c r="A370" s="6" t="str">
        <x:v>1214</x:v>
      </x:c>
      <x:c r="B370" s="6" t="str">
        <x:v>1214206</x:v>
      </x:c>
      <x:c r="C370" s="6" t="str">
        <x:v>HPAddedRatio</x:v>
      </x:c>
      <x:c r="D370" s="6" t="n">
        <x:v>0.06</x:v>
      </x:c>
      <x:c r="E370" s="6" t="n">
        <x:v>5</x:v>
      </x:c>
      <x:c r="F370" s="6" t="n">
        <x:v>0</x:v>
      </x:c>
      <x:c r="G370" s="6" t="str">
        <x:v>生命值</x:v>
      </x:c>
      <x:c r="H370" s="6" t="str">
        <x:v>https://raw.githubusercontent.com/Mar-7th/StarRailRes/dbe8cdfcfb0bf657b9fe1cf92d5537f118ccb487/index_new/cn/character_skill_trees.json</x:v>
      </x:c>
    </x:row>
    <x:row r="371" ht="20" customHeight="1">
      <x:c r="A371" s="6" t="str">
        <x:v>1214</x:v>
      </x:c>
      <x:c r="B371" s="6" t="str">
        <x:v>1214207</x:v>
      </x:c>
      <x:c r="C371" s="6" t="str">
        <x:v>BreakDamageAddedRatioBase</x:v>
      </x:c>
      <x:c r="D371" s="6" t="n">
        <x:v>0.08</x:v>
      </x:c>
      <x:c r="E371" s="6" t="n">
        <x:v>5</x:v>
      </x:c>
      <x:c r="F371" s="6" t="n">
        <x:v>0</x:v>
      </x:c>
      <x:c r="G371" s="6" t="str">
        <x:v>击破特攻</x:v>
      </x:c>
      <x:c r="H371" s="6" t="str">
        <x:v>https://raw.githubusercontent.com/Mar-7th/StarRailRes/dbe8cdfcfb0bf657b9fe1cf92d5537f118ccb487/index_new/cn/character_skill_trees.json</x:v>
      </x:c>
    </x:row>
    <x:row r="372" ht="20" customHeight="1">
      <x:c r="A372" s="6" t="str">
        <x:v>1214</x:v>
      </x:c>
      <x:c r="B372" s="6" t="str">
        <x:v>1214208</x:v>
      </x:c>
      <x:c r="C372" s="6" t="str">
        <x:v>QuantumAddedRatio</x:v>
      </x:c>
      <x:c r="D372" s="6" t="n">
        <x:v>0.048</x:v>
      </x:c>
      <x:c r="E372" s="6" t="n">
        <x:v>6</x:v>
      </x:c>
      <x:c r="F372" s="6" t="n">
        <x:v>0</x:v>
      </x:c>
      <x:c r="G372" s="6" t="str">
        <x:v>量子属性伤害提高</x:v>
      </x:c>
      <x:c r="H372" s="6" t="str">
        <x:v>https://raw.githubusercontent.com/Mar-7th/StarRailRes/dbe8cdfcfb0bf657b9fe1cf92d5537f118ccb487/index_new/cn/character_skill_trees.json</x:v>
      </x:c>
    </x:row>
    <x:row r="373" ht="20" customHeight="1">
      <x:c r="A373" s="6" t="str">
        <x:v>1214</x:v>
      </x:c>
      <x:c r="B373" s="6" t="str">
        <x:v>1214209</x:v>
      </x:c>
      <x:c r="C373" s="6" t="str">
        <x:v>HPAddedRatio</x:v>
      </x:c>
      <x:c r="D373" s="6" t="n">
        <x:v>0.08</x:v>
      </x:c>
      <x:c r="E373" s="6" t="n">
        <x:v>0</x:v>
      </x:c>
      <x:c r="F373" s="6" t="n">
        <x:v>75</x:v>
      </x:c>
      <x:c r="G373" s="6" t="str">
        <x:v>生命值</x:v>
      </x:c>
      <x:c r="H373" s="6" t="str">
        <x:v>https://raw.githubusercontent.com/Mar-7th/StarRailRes/dbe8cdfcfb0bf657b9fe1cf92d5537f118ccb487/index_new/cn/character_skill_trees.json</x:v>
      </x:c>
    </x:row>
    <x:row r="374" ht="20" customHeight="1">
      <x:c r="A374" s="6" t="str">
        <x:v>1214</x:v>
      </x:c>
      <x:c r="B374" s="6" t="str">
        <x:v>1214210</x:v>
      </x:c>
      <x:c r="C374" s="6" t="str">
        <x:v>BreakDamageAddedRatioBase</x:v>
      </x:c>
      <x:c r="D374" s="6" t="n">
        <x:v>0.107</x:v>
      </x:c>
      <x:c r="E374" s="6" t="n">
        <x:v>0</x:v>
      </x:c>
      <x:c r="F374" s="6" t="n">
        <x:v>80</x:v>
      </x:c>
      <x:c r="G374" s="6" t="str">
        <x:v>击破特攻</x:v>
      </x:c>
      <x:c r="H374" s="6" t="str">
        <x:v>https://raw.githubusercontent.com/Mar-7th/StarRailRes/dbe8cdfcfb0bf657b9fe1cf92d5537f118ccb487/index_new/cn/character_skill_trees.json</x:v>
      </x:c>
    </x:row>
    <x:row r="375" ht="20" customHeight="1">
      <x:c r="A375" s="6" t="str">
        <x:v>1215</x:v>
      </x:c>
      <x:c r="B375" s="6" t="str">
        <x:v>1215201</x:v>
      </x:c>
      <x:c r="C375" s="6" t="str">
        <x:v>AttackAddedRatio</x:v>
      </x:c>
      <x:c r="D375" s="6" t="n">
        <x:v>0.04</x:v>
      </x:c>
      <x:c r="E375" s="6" t="n">
        <x:v>0</x:v>
      </x:c>
      <x:c r="F375" s="6" t="n">
        <x:v>1</x:v>
      </x:c>
      <x:c r="G375" s="6" t="str">
        <x:v>攻击力</x:v>
      </x:c>
      <x:c r="H375" s="6" t="str">
        <x:v>https://raw.githubusercontent.com/Mar-7th/StarRailRes/dbe8cdfcfb0bf657b9fe1cf92d5537f118ccb487/index_new/cn/character_skill_trees.json</x:v>
      </x:c>
    </x:row>
    <x:row r="376" ht="20" customHeight="1">
      <x:c r="A376" s="6" t="str">
        <x:v>1215</x:v>
      </x:c>
      <x:c r="B376" s="6" t="str">
        <x:v>1215202</x:v>
      </x:c>
      <x:c r="C376" s="6" t="str">
        <x:v>SpeedDelta</x:v>
      </x:c>
      <x:c r="D376" s="6" t="n">
        <x:v>2</x:v>
      </x:c>
      <x:c r="E376" s="6" t="n">
        <x:v>2</x:v>
      </x:c>
      <x:c r="F376" s="6" t="n">
        <x:v>0</x:v>
      </x:c>
      <x:c r="G376" s="6" t="str">
        <x:v>速度</x:v>
      </x:c>
      <x:c r="H376" s="6" t="str">
        <x:v>https://raw.githubusercontent.com/Mar-7th/StarRailRes/dbe8cdfcfb0bf657b9fe1cf92d5537f118ccb487/index_new/cn/character_skill_trees.json</x:v>
      </x:c>
    </x:row>
    <x:row r="377" ht="20" customHeight="1">
      <x:c r="A377" s="6" t="str">
        <x:v>1215</x:v>
      </x:c>
      <x:c r="B377" s="6" t="str">
        <x:v>1215203</x:v>
      </x:c>
      <x:c r="C377" s="6" t="str">
        <x:v>AttackAddedRatio</x:v>
      </x:c>
      <x:c r="D377" s="6" t="n">
        <x:v>0.04</x:v>
      </x:c>
      <x:c r="E377" s="6" t="n">
        <x:v>3</x:v>
      </x:c>
      <x:c r="F377" s="6" t="n">
        <x:v>0</x:v>
      </x:c>
      <x:c r="G377" s="6" t="str">
        <x:v>攻击力</x:v>
      </x:c>
      <x:c r="H377" s="6" t="str">
        <x:v>https://raw.githubusercontent.com/Mar-7th/StarRailRes/dbe8cdfcfb0bf657b9fe1cf92d5537f118ccb487/index_new/cn/character_skill_trees.json</x:v>
      </x:c>
    </x:row>
    <x:row r="378" ht="20" customHeight="1">
      <x:c r="A378" s="6" t="str">
        <x:v>1215</x:v>
      </x:c>
      <x:c r="B378" s="6" t="str">
        <x:v>1215204</x:v>
      </x:c>
      <x:c r="C378" s="6" t="str">
        <x:v>HPAddedRatio</x:v>
      </x:c>
      <x:c r="D378" s="6" t="n">
        <x:v>0.04</x:v>
      </x:c>
      <x:c r="E378" s="6" t="n">
        <x:v>3</x:v>
      </x:c>
      <x:c r="F378" s="6" t="n">
        <x:v>0</x:v>
      </x:c>
      <x:c r="G378" s="6" t="str">
        <x:v>生命值</x:v>
      </x:c>
      <x:c r="H378" s="6" t="str">
        <x:v>https://raw.githubusercontent.com/Mar-7th/StarRailRes/dbe8cdfcfb0bf657b9fe1cf92d5537f118ccb487/index_new/cn/character_skill_trees.json</x:v>
      </x:c>
    </x:row>
    <x:row r="379" ht="20" customHeight="1">
      <x:c r="A379" s="6" t="str">
        <x:v>1215</x:v>
      </x:c>
      <x:c r="B379" s="6" t="str">
        <x:v>1215205</x:v>
      </x:c>
      <x:c r="C379" s="6" t="str">
        <x:v>AttackAddedRatio</x:v>
      </x:c>
      <x:c r="D379" s="6" t="n">
        <x:v>0.06</x:v>
      </x:c>
      <x:c r="E379" s="6" t="n">
        <x:v>4</x:v>
      </x:c>
      <x:c r="F379" s="6" t="n">
        <x:v>0</x:v>
      </x:c>
      <x:c r="G379" s="6" t="str">
        <x:v>攻击力</x:v>
      </x:c>
      <x:c r="H379" s="6" t="str">
        <x:v>https://raw.githubusercontent.com/Mar-7th/StarRailRes/dbe8cdfcfb0bf657b9fe1cf92d5537f118ccb487/index_new/cn/character_skill_trees.json</x:v>
      </x:c>
    </x:row>
    <x:row r="380" ht="20" customHeight="1">
      <x:c r="A380" s="6" t="str">
        <x:v>1215</x:v>
      </x:c>
      <x:c r="B380" s="6" t="str">
        <x:v>1215206</x:v>
      </x:c>
      <x:c r="C380" s="6" t="str">
        <x:v>SpeedDelta</x:v>
      </x:c>
      <x:c r="D380" s="6" t="n">
        <x:v>3</x:v>
      </x:c>
      <x:c r="E380" s="6" t="n">
        <x:v>5</x:v>
      </x:c>
      <x:c r="F380" s="6" t="n">
        <x:v>0</x:v>
      </x:c>
      <x:c r="G380" s="6" t="str">
        <x:v>速度</x:v>
      </x:c>
      <x:c r="H380" s="6" t="str">
        <x:v>https://raw.githubusercontent.com/Mar-7th/StarRailRes/dbe8cdfcfb0bf657b9fe1cf92d5537f118ccb487/index_new/cn/character_skill_trees.json</x:v>
      </x:c>
    </x:row>
    <x:row r="381" ht="20" customHeight="1">
      <x:c r="A381" s="6" t="str">
        <x:v>1215</x:v>
      </x:c>
      <x:c r="B381" s="6" t="str">
        <x:v>1215207</x:v>
      </x:c>
      <x:c r="C381" s="6" t="str">
        <x:v>AttackAddedRatio</x:v>
      </x:c>
      <x:c r="D381" s="6" t="n">
        <x:v>0.06</x:v>
      </x:c>
      <x:c r="E381" s="6" t="n">
        <x:v>5</x:v>
      </x:c>
      <x:c r="F381" s="6" t="n">
        <x:v>0</x:v>
      </x:c>
      <x:c r="G381" s="6" t="str">
        <x:v>攻击力</x:v>
      </x:c>
      <x:c r="H381" s="6" t="str">
        <x:v>https://raw.githubusercontent.com/Mar-7th/StarRailRes/dbe8cdfcfb0bf657b9fe1cf92d5537f118ccb487/index_new/cn/character_skill_trees.json</x:v>
      </x:c>
    </x:row>
    <x:row r="382" ht="20" customHeight="1">
      <x:c r="A382" s="6" t="str">
        <x:v>1215</x:v>
      </x:c>
      <x:c r="B382" s="6" t="str">
        <x:v>1215208</x:v>
      </x:c>
      <x:c r="C382" s="6" t="str">
        <x:v>HPAddedRatio</x:v>
      </x:c>
      <x:c r="D382" s="6" t="n">
        <x:v>0.06</x:v>
      </x:c>
      <x:c r="E382" s="6" t="n">
        <x:v>6</x:v>
      </x:c>
      <x:c r="F382" s="6" t="n">
        <x:v>0</x:v>
      </x:c>
      <x:c r="G382" s="6" t="str">
        <x:v>生命值</x:v>
      </x:c>
      <x:c r="H382" s="6" t="str">
        <x:v>https://raw.githubusercontent.com/Mar-7th/StarRailRes/dbe8cdfcfb0bf657b9fe1cf92d5537f118ccb487/index_new/cn/character_skill_trees.json</x:v>
      </x:c>
    </x:row>
    <x:row r="383" ht="20" customHeight="1">
      <x:c r="A383" s="6" t="str">
        <x:v>1215</x:v>
      </x:c>
      <x:c r="B383" s="6" t="str">
        <x:v>1215209</x:v>
      </x:c>
      <x:c r="C383" s="6" t="str">
        <x:v>SpeedDelta</x:v>
      </x:c>
      <x:c r="D383" s="6" t="n">
        <x:v>4</x:v>
      </x:c>
      <x:c r="E383" s="6" t="n">
        <x:v>0</x:v>
      </x:c>
      <x:c r="F383" s="6" t="n">
        <x:v>75</x:v>
      </x:c>
      <x:c r="G383" s="6" t="str">
        <x:v>速度</x:v>
      </x:c>
      <x:c r="H383" s="6" t="str">
        <x:v>https://raw.githubusercontent.com/Mar-7th/StarRailRes/dbe8cdfcfb0bf657b9fe1cf92d5537f118ccb487/index_new/cn/character_skill_trees.json</x:v>
      </x:c>
    </x:row>
    <x:row r="384" ht="20" customHeight="1">
      <x:c r="A384" s="6" t="str">
        <x:v>1215</x:v>
      </x:c>
      <x:c r="B384" s="6" t="str">
        <x:v>1215210</x:v>
      </x:c>
      <x:c r="C384" s="6" t="str">
        <x:v>AttackAddedRatio</x:v>
      </x:c>
      <x:c r="D384" s="6" t="n">
        <x:v>0.08</x:v>
      </x:c>
      <x:c r="E384" s="6" t="n">
        <x:v>0</x:v>
      </x:c>
      <x:c r="F384" s="6" t="n">
        <x:v>80</x:v>
      </x:c>
      <x:c r="G384" s="6" t="str">
        <x:v>攻击力</x:v>
      </x:c>
      <x:c r="H384" s="6" t="str">
        <x:v>https://raw.githubusercontent.com/Mar-7th/StarRailRes/dbe8cdfcfb0bf657b9fe1cf92d5537f118ccb487/index_new/cn/character_skill_trees.json</x:v>
      </x:c>
    </x:row>
    <x:row r="385" ht="20" customHeight="1">
      <x:c r="A385" s="6" t="str">
        <x:v>1217</x:v>
      </x:c>
      <x:c r="B385" s="6" t="str">
        <x:v>1217201</x:v>
      </x:c>
      <x:c r="C385" s="6" t="str">
        <x:v>HPAddedRatio</x:v>
      </x:c>
      <x:c r="D385" s="6" t="n">
        <x:v>0.04</x:v>
      </x:c>
      <x:c r="E385" s="6" t="n">
        <x:v>0</x:v>
      </x:c>
      <x:c r="F385" s="6" t="n">
        <x:v>1</x:v>
      </x:c>
      <x:c r="G385" s="6" t="str">
        <x:v>生命值</x:v>
      </x:c>
      <x:c r="H385" s="6" t="str">
        <x:v>https://raw.githubusercontent.com/Mar-7th/StarRailRes/dbe8cdfcfb0bf657b9fe1cf92d5537f118ccb487/index_new/cn/character_skill_trees.json</x:v>
      </x:c>
    </x:row>
    <x:row r="386" ht="20" customHeight="1">
      <x:c r="A386" s="6" t="str">
        <x:v>1217</x:v>
      </x:c>
      <x:c r="B386" s="6" t="str">
        <x:v>1217202</x:v>
      </x:c>
      <x:c r="C386" s="6" t="str">
        <x:v>StatusResistanceBase</x:v>
      </x:c>
      <x:c r="D386" s="6" t="n">
        <x:v>0.04</x:v>
      </x:c>
      <x:c r="E386" s="6" t="n">
        <x:v>2</x:v>
      </x:c>
      <x:c r="F386" s="6" t="n">
        <x:v>0</x:v>
      </x:c>
      <x:c r="G386" s="6" t="str">
        <x:v>效果抵抗</x:v>
      </x:c>
      <x:c r="H386" s="6" t="str">
        <x:v>https://raw.githubusercontent.com/Mar-7th/StarRailRes/dbe8cdfcfb0bf657b9fe1cf92d5537f118ccb487/index_new/cn/character_skill_trees.json</x:v>
      </x:c>
    </x:row>
    <x:row r="387" ht="20" customHeight="1">
      <x:c r="A387" s="6" t="str">
        <x:v>1217</x:v>
      </x:c>
      <x:c r="B387" s="6" t="str">
        <x:v>1217203</x:v>
      </x:c>
      <x:c r="C387" s="6" t="str">
        <x:v>HPAddedRatio</x:v>
      </x:c>
      <x:c r="D387" s="6" t="n">
        <x:v>0.04</x:v>
      </x:c>
      <x:c r="E387" s="6" t="n">
        <x:v>3</x:v>
      </x:c>
      <x:c r="F387" s="6" t="n">
        <x:v>0</x:v>
      </x:c>
      <x:c r="G387" s="6" t="str">
        <x:v>生命值</x:v>
      </x:c>
      <x:c r="H387" s="6" t="str">
        <x:v>https://raw.githubusercontent.com/Mar-7th/StarRailRes/dbe8cdfcfb0bf657b9fe1cf92d5537f118ccb487/index_new/cn/character_skill_trees.json</x:v>
      </x:c>
    </x:row>
    <x:row r="388" ht="20" customHeight="1">
      <x:c r="A388" s="6" t="str">
        <x:v>1217</x:v>
      </x:c>
      <x:c r="B388" s="6" t="str">
        <x:v>1217204</x:v>
      </x:c>
      <x:c r="C388" s="6" t="str">
        <x:v>SpeedDelta</x:v>
      </x:c>
      <x:c r="D388" s="6" t="n">
        <x:v>2</x:v>
      </x:c>
      <x:c r="E388" s="6" t="n">
        <x:v>3</x:v>
      </x:c>
      <x:c r="F388" s="6" t="n">
        <x:v>0</x:v>
      </x:c>
      <x:c r="G388" s="6" t="str">
        <x:v>速度</x:v>
      </x:c>
      <x:c r="H388" s="6" t="str">
        <x:v>https://raw.githubusercontent.com/Mar-7th/StarRailRes/dbe8cdfcfb0bf657b9fe1cf92d5537f118ccb487/index_new/cn/character_skill_trees.json</x:v>
      </x:c>
    </x:row>
    <x:row r="389" ht="20" customHeight="1">
      <x:c r="A389" s="6" t="str">
        <x:v>1217</x:v>
      </x:c>
      <x:c r="B389" s="6" t="str">
        <x:v>1217205</x:v>
      </x:c>
      <x:c r="C389" s="6" t="str">
        <x:v>HPAddedRatio</x:v>
      </x:c>
      <x:c r="D389" s="6" t="n">
        <x:v>0.06</x:v>
      </x:c>
      <x:c r="E389" s="6" t="n">
        <x:v>4</x:v>
      </x:c>
      <x:c r="F389" s="6" t="n">
        <x:v>0</x:v>
      </x:c>
      <x:c r="G389" s="6" t="str">
        <x:v>生命值</x:v>
      </x:c>
      <x:c r="H389" s="6" t="str">
        <x:v>https://raw.githubusercontent.com/Mar-7th/StarRailRes/dbe8cdfcfb0bf657b9fe1cf92d5537f118ccb487/index_new/cn/character_skill_trees.json</x:v>
      </x:c>
    </x:row>
    <x:row r="390" ht="20" customHeight="1">
      <x:c r="A390" s="6" t="str">
        <x:v>1217</x:v>
      </x:c>
      <x:c r="B390" s="6" t="str">
        <x:v>1217206</x:v>
      </x:c>
      <x:c r="C390" s="6" t="str">
        <x:v>StatusResistanceBase</x:v>
      </x:c>
      <x:c r="D390" s="6" t="n">
        <x:v>0.06</x:v>
      </x:c>
      <x:c r="E390" s="6" t="n">
        <x:v>5</x:v>
      </x:c>
      <x:c r="F390" s="6" t="n">
        <x:v>0</x:v>
      </x:c>
      <x:c r="G390" s="6" t="str">
        <x:v>效果抵抗</x:v>
      </x:c>
      <x:c r="H390" s="6" t="str">
        <x:v>https://raw.githubusercontent.com/Mar-7th/StarRailRes/dbe8cdfcfb0bf657b9fe1cf92d5537f118ccb487/index_new/cn/character_skill_trees.json</x:v>
      </x:c>
    </x:row>
    <x:row r="391" ht="20" customHeight="1">
      <x:c r="A391" s="6" t="str">
        <x:v>1217</x:v>
      </x:c>
      <x:c r="B391" s="6" t="str">
        <x:v>1217207</x:v>
      </x:c>
      <x:c r="C391" s="6" t="str">
        <x:v>HPAddedRatio</x:v>
      </x:c>
      <x:c r="D391" s="6" t="n">
        <x:v>0.06</x:v>
      </x:c>
      <x:c r="E391" s="6" t="n">
        <x:v>5</x:v>
      </x:c>
      <x:c r="F391" s="6" t="n">
        <x:v>0</x:v>
      </x:c>
      <x:c r="G391" s="6" t="str">
        <x:v>生命值</x:v>
      </x:c>
      <x:c r="H391" s="6" t="str">
        <x:v>https://raw.githubusercontent.com/Mar-7th/StarRailRes/dbe8cdfcfb0bf657b9fe1cf92d5537f118ccb487/index_new/cn/character_skill_trees.json</x:v>
      </x:c>
    </x:row>
    <x:row r="392" ht="20" customHeight="1">
      <x:c r="A392" s="6" t="str">
        <x:v>1217</x:v>
      </x:c>
      <x:c r="B392" s="6" t="str">
        <x:v>1217208</x:v>
      </x:c>
      <x:c r="C392" s="6" t="str">
        <x:v>SpeedDelta</x:v>
      </x:c>
      <x:c r="D392" s="6" t="n">
        <x:v>3</x:v>
      </x:c>
      <x:c r="E392" s="6" t="n">
        <x:v>6</x:v>
      </x:c>
      <x:c r="F392" s="6" t="n">
        <x:v>0</x:v>
      </x:c>
      <x:c r="G392" s="6" t="str">
        <x:v>速度</x:v>
      </x:c>
      <x:c r="H392" s="6" t="str">
        <x:v>https://raw.githubusercontent.com/Mar-7th/StarRailRes/dbe8cdfcfb0bf657b9fe1cf92d5537f118ccb487/index_new/cn/character_skill_trees.json</x:v>
      </x:c>
    </x:row>
    <x:row r="393" ht="20" customHeight="1">
      <x:c r="A393" s="6" t="str">
        <x:v>1217</x:v>
      </x:c>
      <x:c r="B393" s="6" t="str">
        <x:v>1217209</x:v>
      </x:c>
      <x:c r="C393" s="6" t="str">
        <x:v>StatusResistanceBase</x:v>
      </x:c>
      <x:c r="D393" s="6" t="n">
        <x:v>0.08</x:v>
      </x:c>
      <x:c r="E393" s="6" t="n">
        <x:v>0</x:v>
      </x:c>
      <x:c r="F393" s="6" t="n">
        <x:v>75</x:v>
      </x:c>
      <x:c r="G393" s="6" t="str">
        <x:v>效果抵抗</x:v>
      </x:c>
      <x:c r="H393" s="6" t="str">
        <x:v>https://raw.githubusercontent.com/Mar-7th/StarRailRes/dbe8cdfcfb0bf657b9fe1cf92d5537f118ccb487/index_new/cn/character_skill_trees.json</x:v>
      </x:c>
    </x:row>
    <x:row r="394" ht="20" customHeight="1">
      <x:c r="A394" s="6" t="str">
        <x:v>1217</x:v>
      </x:c>
      <x:c r="B394" s="6" t="str">
        <x:v>1217210</x:v>
      </x:c>
      <x:c r="C394" s="6" t="str">
        <x:v>HPAddedRatio</x:v>
      </x:c>
      <x:c r="D394" s="6" t="n">
        <x:v>0.08</x:v>
      </x:c>
      <x:c r="E394" s="6" t="n">
        <x:v>0</x:v>
      </x:c>
      <x:c r="F394" s="6" t="n">
        <x:v>80</x:v>
      </x:c>
      <x:c r="G394" s="6" t="str">
        <x:v>生命值</x:v>
      </x:c>
      <x:c r="H394" s="6" t="str">
        <x:v>https://raw.githubusercontent.com/Mar-7th/StarRailRes/dbe8cdfcfb0bf657b9fe1cf92d5537f118ccb487/index_new/cn/character_skill_trees.json</x:v>
      </x:c>
    </x:row>
    <x:row r="395" ht="20" customHeight="1">
      <x:c r="A395" s="6" t="str">
        <x:v>1218</x:v>
      </x:c>
      <x:c r="B395" s="6" t="str">
        <x:v>1218201</x:v>
      </x:c>
      <x:c r="C395" s="6" t="str">
        <x:v>StatusProbabilityBase</x:v>
      </x:c>
      <x:c r="D395" s="6" t="n">
        <x:v>0.04</x:v>
      </x:c>
      <x:c r="E395" s="6" t="n">
        <x:v>0</x:v>
      </x:c>
      <x:c r="F395" s="6" t="n">
        <x:v>1</x:v>
      </x:c>
      <x:c r="G395" s="6" t="str">
        <x:v>效果命中</x:v>
      </x:c>
      <x:c r="H395" s="6" t="str">
        <x:v>https://raw.githubusercontent.com/Mar-7th/StarRailRes/dbe8cdfcfb0bf657b9fe1cf92d5537f118ccb487/index_new/cn/character_skill_trees.json</x:v>
      </x:c>
    </x:row>
    <x:row r="396" ht="20" customHeight="1">
      <x:c r="A396" s="6" t="str">
        <x:v>1218</x:v>
      </x:c>
      <x:c r="B396" s="6" t="str">
        <x:v>1218202</x:v>
      </x:c>
      <x:c r="C396" s="6" t="str">
        <x:v>FireAddedRatio</x:v>
      </x:c>
      <x:c r="D396" s="6" t="n">
        <x:v>0.032</x:v>
      </x:c>
      <x:c r="E396" s="6" t="n">
        <x:v>2</x:v>
      </x:c>
      <x:c r="F396" s="6" t="n">
        <x:v>0</x:v>
      </x:c>
      <x:c r="G396" s="6" t="str">
        <x:v>火属性伤害提高</x:v>
      </x:c>
      <x:c r="H396" s="6" t="str">
        <x:v>https://raw.githubusercontent.com/Mar-7th/StarRailRes/dbe8cdfcfb0bf657b9fe1cf92d5537f118ccb487/index_new/cn/character_skill_trees.json</x:v>
      </x:c>
    </x:row>
    <x:row r="397" ht="20" customHeight="1">
      <x:c r="A397" s="6" t="str">
        <x:v>1218</x:v>
      </x:c>
      <x:c r="B397" s="6" t="str">
        <x:v>1218203</x:v>
      </x:c>
      <x:c r="C397" s="6" t="str">
        <x:v>StatusProbabilityBase</x:v>
      </x:c>
      <x:c r="D397" s="6" t="n">
        <x:v>0.04</x:v>
      </x:c>
      <x:c r="E397" s="6" t="n">
        <x:v>3</x:v>
      </x:c>
      <x:c r="F397" s="6" t="n">
        <x:v>0</x:v>
      </x:c>
      <x:c r="G397" s="6" t="str">
        <x:v>效果命中</x:v>
      </x:c>
      <x:c r="H397" s="6" t="str">
        <x:v>https://raw.githubusercontent.com/Mar-7th/StarRailRes/dbe8cdfcfb0bf657b9fe1cf92d5537f118ccb487/index_new/cn/character_skill_trees.json</x:v>
      </x:c>
    </x:row>
    <x:row r="398" ht="20" customHeight="1">
      <x:c r="A398" s="6" t="str">
        <x:v>1218</x:v>
      </x:c>
      <x:c r="B398" s="6" t="str">
        <x:v>1218204</x:v>
      </x:c>
      <x:c r="C398" s="6" t="str">
        <x:v>SpeedDelta</x:v>
      </x:c>
      <x:c r="D398" s="6" t="n">
        <x:v>2</x:v>
      </x:c>
      <x:c r="E398" s="6" t="n">
        <x:v>3</x:v>
      </x:c>
      <x:c r="F398" s="6" t="n">
        <x:v>0</x:v>
      </x:c>
      <x:c r="G398" s="6" t="str">
        <x:v>速度</x:v>
      </x:c>
      <x:c r="H398" s="6" t="str">
        <x:v>https://raw.githubusercontent.com/Mar-7th/StarRailRes/dbe8cdfcfb0bf657b9fe1cf92d5537f118ccb487/index_new/cn/character_skill_trees.json</x:v>
      </x:c>
    </x:row>
    <x:row r="399" ht="20" customHeight="1">
      <x:c r="A399" s="6" t="str">
        <x:v>1218</x:v>
      </x:c>
      <x:c r="B399" s="6" t="str">
        <x:v>1218205</x:v>
      </x:c>
      <x:c r="C399" s="6" t="str">
        <x:v>StatusProbabilityBase</x:v>
      </x:c>
      <x:c r="D399" s="6" t="n">
        <x:v>0.06</x:v>
      </x:c>
      <x:c r="E399" s="6" t="n">
        <x:v>4</x:v>
      </x:c>
      <x:c r="F399" s="6" t="n">
        <x:v>0</x:v>
      </x:c>
      <x:c r="G399" s="6" t="str">
        <x:v>效果命中</x:v>
      </x:c>
      <x:c r="H399" s="6" t="str">
        <x:v>https://raw.githubusercontent.com/Mar-7th/StarRailRes/dbe8cdfcfb0bf657b9fe1cf92d5537f118ccb487/index_new/cn/character_skill_trees.json</x:v>
      </x:c>
    </x:row>
    <x:row r="400" ht="20" customHeight="1">
      <x:c r="A400" s="6" t="str">
        <x:v>1218</x:v>
      </x:c>
      <x:c r="B400" s="6" t="str">
        <x:v>1218206</x:v>
      </x:c>
      <x:c r="C400" s="6" t="str">
        <x:v>FireAddedRatio</x:v>
      </x:c>
      <x:c r="D400" s="6" t="n">
        <x:v>0.048</x:v>
      </x:c>
      <x:c r="E400" s="6" t="n">
        <x:v>5</x:v>
      </x:c>
      <x:c r="F400" s="6" t="n">
        <x:v>0</x:v>
      </x:c>
      <x:c r="G400" s="6" t="str">
        <x:v>火属性伤害提高</x:v>
      </x:c>
      <x:c r="H400" s="6" t="str">
        <x:v>https://raw.githubusercontent.com/Mar-7th/StarRailRes/dbe8cdfcfb0bf657b9fe1cf92d5537f118ccb487/index_new/cn/character_skill_trees.json</x:v>
      </x:c>
    </x:row>
    <x:row r="401" ht="20" customHeight="1">
      <x:c r="A401" s="6" t="str">
        <x:v>1218</x:v>
      </x:c>
      <x:c r="B401" s="6" t="str">
        <x:v>1218207</x:v>
      </x:c>
      <x:c r="C401" s="6" t="str">
        <x:v>StatusProbabilityBase</x:v>
      </x:c>
      <x:c r="D401" s="6" t="n">
        <x:v>0.06</x:v>
      </x:c>
      <x:c r="E401" s="6" t="n">
        <x:v>5</x:v>
      </x:c>
      <x:c r="F401" s="6" t="n">
        <x:v>0</x:v>
      </x:c>
      <x:c r="G401" s="6" t="str">
        <x:v>效果命中</x:v>
      </x:c>
      <x:c r="H401" s="6" t="str">
        <x:v>https://raw.githubusercontent.com/Mar-7th/StarRailRes/dbe8cdfcfb0bf657b9fe1cf92d5537f118ccb487/index_new/cn/character_skill_trees.json</x:v>
      </x:c>
    </x:row>
    <x:row r="402" ht="20" customHeight="1">
      <x:c r="A402" s="6" t="str">
        <x:v>1218</x:v>
      </x:c>
      <x:c r="B402" s="6" t="str">
        <x:v>1218208</x:v>
      </x:c>
      <x:c r="C402" s="6" t="str">
        <x:v>SpeedDelta</x:v>
      </x:c>
      <x:c r="D402" s="6" t="n">
        <x:v>3</x:v>
      </x:c>
      <x:c r="E402" s="6" t="n">
        <x:v>6</x:v>
      </x:c>
      <x:c r="F402" s="6" t="n">
        <x:v>0</x:v>
      </x:c>
      <x:c r="G402" s="6" t="str">
        <x:v>速度</x:v>
      </x:c>
      <x:c r="H402" s="6" t="str">
        <x:v>https://raw.githubusercontent.com/Mar-7th/StarRailRes/dbe8cdfcfb0bf657b9fe1cf92d5537f118ccb487/index_new/cn/character_skill_trees.json</x:v>
      </x:c>
    </x:row>
    <x:row r="403" ht="20" customHeight="1">
      <x:c r="A403" s="6" t="str">
        <x:v>1218</x:v>
      </x:c>
      <x:c r="B403" s="6" t="str">
        <x:v>1218209</x:v>
      </x:c>
      <x:c r="C403" s="6" t="str">
        <x:v>FireAddedRatio</x:v>
      </x:c>
      <x:c r="D403" s="6" t="n">
        <x:v>0.064</x:v>
      </x:c>
      <x:c r="E403" s="6" t="n">
        <x:v>0</x:v>
      </x:c>
      <x:c r="F403" s="6" t="n">
        <x:v>75</x:v>
      </x:c>
      <x:c r="G403" s="6" t="str">
        <x:v>火属性伤害提高</x:v>
      </x:c>
      <x:c r="H403" s="6" t="str">
        <x:v>https://raw.githubusercontent.com/Mar-7th/StarRailRes/dbe8cdfcfb0bf657b9fe1cf92d5537f118ccb487/index_new/cn/character_skill_trees.json</x:v>
      </x:c>
    </x:row>
    <x:row r="404" ht="20" customHeight="1">
      <x:c r="A404" s="6" t="str">
        <x:v>1218</x:v>
      </x:c>
      <x:c r="B404" s="6" t="str">
        <x:v>1218210</x:v>
      </x:c>
      <x:c r="C404" s="6" t="str">
        <x:v>StatusProbabilityBase</x:v>
      </x:c>
      <x:c r="D404" s="6" t="n">
        <x:v>0.08</x:v>
      </x:c>
      <x:c r="E404" s="6" t="n">
        <x:v>0</x:v>
      </x:c>
      <x:c r="F404" s="6" t="n">
        <x:v>80</x:v>
      </x:c>
      <x:c r="G404" s="6" t="str">
        <x:v>效果命中</x:v>
      </x:c>
      <x:c r="H404" s="6" t="str">
        <x:v>https://raw.githubusercontent.com/Mar-7th/StarRailRes/dbe8cdfcfb0bf657b9fe1cf92d5537f118ccb487/index_new/cn/character_skill_trees.json</x:v>
      </x:c>
    </x:row>
    <x:row r="405" ht="20" customHeight="1">
      <x:c r="A405" s="6" t="str">
        <x:v>1220</x:v>
      </x:c>
      <x:c r="B405" s="6" t="str">
        <x:v>1220201</x:v>
      </x:c>
      <x:c r="C405" s="6" t="str">
        <x:v>AttackAddedRatio</x:v>
      </x:c>
      <x:c r="D405" s="6" t="n">
        <x:v>0.04</x:v>
      </x:c>
      <x:c r="E405" s="6" t="n">
        <x:v>0</x:v>
      </x:c>
      <x:c r="F405" s="6" t="n">
        <x:v>1</x:v>
      </x:c>
      <x:c r="G405" s="6" t="str">
        <x:v>攻击力</x:v>
      </x:c>
      <x:c r="H405" s="6" t="str">
        <x:v>https://raw.githubusercontent.com/Mar-7th/StarRailRes/dbe8cdfcfb0bf657b9fe1cf92d5537f118ccb487/index_new/cn/character_skill_trees.json</x:v>
      </x:c>
    </x:row>
    <x:row r="406" ht="20" customHeight="1">
      <x:c r="A406" s="6" t="str">
        <x:v>1220</x:v>
      </x:c>
      <x:c r="B406" s="6" t="str">
        <x:v>1220202</x:v>
      </x:c>
      <x:c r="C406" s="6" t="str">
        <x:v>CriticalChanceBase</x:v>
      </x:c>
      <x:c r="D406" s="6" t="n">
        <x:v>0.027</x:v>
      </x:c>
      <x:c r="E406" s="6" t="n">
        <x:v>2</x:v>
      </x:c>
      <x:c r="F406" s="6" t="n">
        <x:v>0</x:v>
      </x:c>
      <x:c r="G406" s="6" t="str">
        <x:v>暴击率</x:v>
      </x:c>
      <x:c r="H406" s="6" t="str">
        <x:v>https://raw.githubusercontent.com/Mar-7th/StarRailRes/dbe8cdfcfb0bf657b9fe1cf92d5537f118ccb487/index_new/cn/character_skill_trees.json</x:v>
      </x:c>
    </x:row>
    <x:row r="407" ht="20" customHeight="1">
      <x:c r="A407" s="6" t="str">
        <x:v>1220</x:v>
      </x:c>
      <x:c r="B407" s="6" t="str">
        <x:v>1220203</x:v>
      </x:c>
      <x:c r="C407" s="6" t="str">
        <x:v>AttackAddedRatio</x:v>
      </x:c>
      <x:c r="D407" s="6" t="n">
        <x:v>0.04</x:v>
      </x:c>
      <x:c r="E407" s="6" t="n">
        <x:v>3</x:v>
      </x:c>
      <x:c r="F407" s="6" t="n">
        <x:v>0</x:v>
      </x:c>
      <x:c r="G407" s="6" t="str">
        <x:v>攻击力</x:v>
      </x:c>
      <x:c r="H407" s="6" t="str">
        <x:v>https://raw.githubusercontent.com/Mar-7th/StarRailRes/dbe8cdfcfb0bf657b9fe1cf92d5537f118ccb487/index_new/cn/character_skill_trees.json</x:v>
      </x:c>
    </x:row>
    <x:row r="408" ht="20" customHeight="1">
      <x:c r="A408" s="6" t="str">
        <x:v>1220</x:v>
      </x:c>
      <x:c r="B408" s="6" t="str">
        <x:v>1220204</x:v>
      </x:c>
      <x:c r="C408" s="6" t="str">
        <x:v>DefenceAddedRatio</x:v>
      </x:c>
      <x:c r="D408" s="6" t="n">
        <x:v>0.05</x:v>
      </x:c>
      <x:c r="E408" s="6" t="n">
        <x:v>3</x:v>
      </x:c>
      <x:c r="F408" s="6" t="n">
        <x:v>0</x:v>
      </x:c>
      <x:c r="G408" s="6" t="str">
        <x:v>防御力</x:v>
      </x:c>
      <x:c r="H408" s="6" t="str">
        <x:v>https://raw.githubusercontent.com/Mar-7th/StarRailRes/dbe8cdfcfb0bf657b9fe1cf92d5537f118ccb487/index_new/cn/character_skill_trees.json</x:v>
      </x:c>
    </x:row>
    <x:row r="409" ht="20" customHeight="1">
      <x:c r="A409" s="6" t="str">
        <x:v>1220</x:v>
      </x:c>
      <x:c r="B409" s="6" t="str">
        <x:v>1220205</x:v>
      </x:c>
      <x:c r="C409" s="6" t="str">
        <x:v>AttackAddedRatio</x:v>
      </x:c>
      <x:c r="D409" s="6" t="n">
        <x:v>0.06</x:v>
      </x:c>
      <x:c r="E409" s="6" t="n">
        <x:v>4</x:v>
      </x:c>
      <x:c r="F409" s="6" t="n">
        <x:v>0</x:v>
      </x:c>
      <x:c r="G409" s="6" t="str">
        <x:v>攻击力</x:v>
      </x:c>
      <x:c r="H409" s="6" t="str">
        <x:v>https://raw.githubusercontent.com/Mar-7th/StarRailRes/dbe8cdfcfb0bf657b9fe1cf92d5537f118ccb487/index_new/cn/character_skill_trees.json</x:v>
      </x:c>
    </x:row>
    <x:row r="410" ht="20" customHeight="1">
      <x:c r="A410" s="6" t="str">
        <x:v>1220</x:v>
      </x:c>
      <x:c r="B410" s="6" t="str">
        <x:v>1220206</x:v>
      </x:c>
      <x:c r="C410" s="6" t="str">
        <x:v>CriticalChanceBase</x:v>
      </x:c>
      <x:c r="D410" s="6" t="n">
        <x:v>0.04</x:v>
      </x:c>
      <x:c r="E410" s="6" t="n">
        <x:v>5</x:v>
      </x:c>
      <x:c r="F410" s="6" t="n">
        <x:v>0</x:v>
      </x:c>
      <x:c r="G410" s="6" t="str">
        <x:v>暴击率</x:v>
      </x:c>
      <x:c r="H410" s="6" t="str">
        <x:v>https://raw.githubusercontent.com/Mar-7th/StarRailRes/dbe8cdfcfb0bf657b9fe1cf92d5537f118ccb487/index_new/cn/character_skill_trees.json</x:v>
      </x:c>
    </x:row>
    <x:row r="411" ht="20" customHeight="1">
      <x:c r="A411" s="6" t="str">
        <x:v>1220</x:v>
      </x:c>
      <x:c r="B411" s="6" t="str">
        <x:v>1220207</x:v>
      </x:c>
      <x:c r="C411" s="6" t="str">
        <x:v>AttackAddedRatio</x:v>
      </x:c>
      <x:c r="D411" s="6" t="n">
        <x:v>0.06</x:v>
      </x:c>
      <x:c r="E411" s="6" t="n">
        <x:v>5</x:v>
      </x:c>
      <x:c r="F411" s="6" t="n">
        <x:v>0</x:v>
      </x:c>
      <x:c r="G411" s="6" t="str">
        <x:v>攻击力</x:v>
      </x:c>
      <x:c r="H411" s="6" t="str">
        <x:v>https://raw.githubusercontent.com/Mar-7th/StarRailRes/dbe8cdfcfb0bf657b9fe1cf92d5537f118ccb487/index_new/cn/character_skill_trees.json</x:v>
      </x:c>
    </x:row>
    <x:row r="412" ht="20" customHeight="1">
      <x:c r="A412" s="6" t="str">
        <x:v>1220</x:v>
      </x:c>
      <x:c r="B412" s="6" t="str">
        <x:v>1220208</x:v>
      </x:c>
      <x:c r="C412" s="6" t="str">
        <x:v>DefenceAddedRatio</x:v>
      </x:c>
      <x:c r="D412" s="6" t="n">
        <x:v>0.075</x:v>
      </x:c>
      <x:c r="E412" s="6" t="n">
        <x:v>6</x:v>
      </x:c>
      <x:c r="F412" s="6" t="n">
        <x:v>0</x:v>
      </x:c>
      <x:c r="G412" s="6" t="str">
        <x:v>防御力</x:v>
      </x:c>
      <x:c r="H412" s="6" t="str">
        <x:v>https://raw.githubusercontent.com/Mar-7th/StarRailRes/dbe8cdfcfb0bf657b9fe1cf92d5537f118ccb487/index_new/cn/character_skill_trees.json</x:v>
      </x:c>
    </x:row>
    <x:row r="413" ht="20" customHeight="1">
      <x:c r="A413" s="6" t="str">
        <x:v>1220</x:v>
      </x:c>
      <x:c r="B413" s="6" t="str">
        <x:v>1220209</x:v>
      </x:c>
      <x:c r="C413" s="6" t="str">
        <x:v>CriticalChanceBase</x:v>
      </x:c>
      <x:c r="D413" s="6" t="n">
        <x:v>0.053</x:v>
      </x:c>
      <x:c r="E413" s="6" t="n">
        <x:v>0</x:v>
      </x:c>
      <x:c r="F413" s="6" t="n">
        <x:v>75</x:v>
      </x:c>
      <x:c r="G413" s="6" t="str">
        <x:v>暴击率</x:v>
      </x:c>
      <x:c r="H413" s="6" t="str">
        <x:v>https://raw.githubusercontent.com/Mar-7th/StarRailRes/dbe8cdfcfb0bf657b9fe1cf92d5537f118ccb487/index_new/cn/character_skill_trees.json</x:v>
      </x:c>
    </x:row>
    <x:row r="414" ht="20" customHeight="1">
      <x:c r="A414" s="6" t="str">
        <x:v>1220</x:v>
      </x:c>
      <x:c r="B414" s="6" t="str">
        <x:v>1220210</x:v>
      </x:c>
      <x:c r="C414" s="6" t="str">
        <x:v>AttackAddedRatio</x:v>
      </x:c>
      <x:c r="D414" s="6" t="n">
        <x:v>0.08</x:v>
      </x:c>
      <x:c r="E414" s="6" t="n">
        <x:v>0</x:v>
      </x:c>
      <x:c r="F414" s="6" t="n">
        <x:v>80</x:v>
      </x:c>
      <x:c r="G414" s="6" t="str">
        <x:v>攻击力</x:v>
      </x:c>
      <x:c r="H414" s="6" t="str">
        <x:v>https://raw.githubusercontent.com/Mar-7th/StarRailRes/dbe8cdfcfb0bf657b9fe1cf92d5537f118ccb487/index_new/cn/character_skill_trees.json</x:v>
      </x:c>
    </x:row>
    <x:row r="415" ht="20" customHeight="1">
      <x:c r="A415" s="6" t="str">
        <x:v>1221</x:v>
      </x:c>
      <x:c r="B415" s="6" t="str">
        <x:v>1221201</x:v>
      </x:c>
      <x:c r="C415" s="6" t="str">
        <x:v>AttackAddedRatio</x:v>
      </x:c>
      <x:c r="D415" s="6" t="n">
        <x:v>0.04</x:v>
      </x:c>
      <x:c r="E415" s="6" t="n">
        <x:v>0</x:v>
      </x:c>
      <x:c r="F415" s="6" t="n">
        <x:v>1</x:v>
      </x:c>
      <x:c r="G415" s="6" t="str">
        <x:v>攻击力</x:v>
      </x:c>
      <x:c r="H415" s="6" t="str">
        <x:v>https://raw.githubusercontent.com/Mar-7th/StarRailRes/dbe8cdfcfb0bf657b9fe1cf92d5537f118ccb487/index_new/cn/character_skill_trees.json</x:v>
      </x:c>
    </x:row>
    <x:row r="416" ht="20" customHeight="1">
      <x:c r="A416" s="6" t="str">
        <x:v>1221</x:v>
      </x:c>
      <x:c r="B416" s="6" t="str">
        <x:v>1221202</x:v>
      </x:c>
      <x:c r="C416" s="6" t="str">
        <x:v>HPAddedRatio</x:v>
      </x:c>
      <x:c r="D416" s="6" t="n">
        <x:v>0.04</x:v>
      </x:c>
      <x:c r="E416" s="6" t="n">
        <x:v>2</x:v>
      </x:c>
      <x:c r="F416" s="6" t="n">
        <x:v>0</x:v>
      </x:c>
      <x:c r="G416" s="6" t="str">
        <x:v>生命值</x:v>
      </x:c>
      <x:c r="H416" s="6" t="str">
        <x:v>https://raw.githubusercontent.com/Mar-7th/StarRailRes/dbe8cdfcfb0bf657b9fe1cf92d5537f118ccb487/index_new/cn/character_skill_trees.json</x:v>
      </x:c>
    </x:row>
    <x:row r="417" ht="20" customHeight="1">
      <x:c r="A417" s="6" t="str">
        <x:v>1221</x:v>
      </x:c>
      <x:c r="B417" s="6" t="str">
        <x:v>1221203</x:v>
      </x:c>
      <x:c r="C417" s="6" t="str">
        <x:v>AttackAddedRatio</x:v>
      </x:c>
      <x:c r="D417" s="6" t="n">
        <x:v>0.04</x:v>
      </x:c>
      <x:c r="E417" s="6" t="n">
        <x:v>3</x:v>
      </x:c>
      <x:c r="F417" s="6" t="n">
        <x:v>0</x:v>
      </x:c>
      <x:c r="G417" s="6" t="str">
        <x:v>攻击力</x:v>
      </x:c>
      <x:c r="H417" s="6" t="str">
        <x:v>https://raw.githubusercontent.com/Mar-7th/StarRailRes/dbe8cdfcfb0bf657b9fe1cf92d5537f118ccb487/index_new/cn/character_skill_trees.json</x:v>
      </x:c>
    </x:row>
    <x:row r="418" ht="20" customHeight="1">
      <x:c r="A418" s="6" t="str">
        <x:v>1221</x:v>
      </x:c>
      <x:c r="B418" s="6" t="str">
        <x:v>1221204</x:v>
      </x:c>
      <x:c r="C418" s="6" t="str">
        <x:v>CriticalChanceBase</x:v>
      </x:c>
      <x:c r="D418" s="6" t="n">
        <x:v>0.027</x:v>
      </x:c>
      <x:c r="E418" s="6" t="n">
        <x:v>3</x:v>
      </x:c>
      <x:c r="F418" s="6" t="n">
        <x:v>0</x:v>
      </x:c>
      <x:c r="G418" s="6" t="str">
        <x:v>暴击率</x:v>
      </x:c>
      <x:c r="H418" s="6" t="str">
        <x:v>https://raw.githubusercontent.com/Mar-7th/StarRailRes/dbe8cdfcfb0bf657b9fe1cf92d5537f118ccb487/index_new/cn/character_skill_trees.json</x:v>
      </x:c>
    </x:row>
    <x:row r="419" ht="20" customHeight="1">
      <x:c r="A419" s="6" t="str">
        <x:v>1221</x:v>
      </x:c>
      <x:c r="B419" s="6" t="str">
        <x:v>1221205</x:v>
      </x:c>
      <x:c r="C419" s="6" t="str">
        <x:v>AttackAddedRatio</x:v>
      </x:c>
      <x:c r="D419" s="6" t="n">
        <x:v>0.06</x:v>
      </x:c>
      <x:c r="E419" s="6" t="n">
        <x:v>4</x:v>
      </x:c>
      <x:c r="F419" s="6" t="n">
        <x:v>0</x:v>
      </x:c>
      <x:c r="G419" s="6" t="str">
        <x:v>攻击力</x:v>
      </x:c>
      <x:c r="H419" s="6" t="str">
        <x:v>https://raw.githubusercontent.com/Mar-7th/StarRailRes/dbe8cdfcfb0bf657b9fe1cf92d5537f118ccb487/index_new/cn/character_skill_trees.json</x:v>
      </x:c>
    </x:row>
    <x:row r="420" ht="20" customHeight="1">
      <x:c r="A420" s="6" t="str">
        <x:v>1221</x:v>
      </x:c>
      <x:c r="B420" s="6" t="str">
        <x:v>1221206</x:v>
      </x:c>
      <x:c r="C420" s="6" t="str">
        <x:v>HPAddedRatio</x:v>
      </x:c>
      <x:c r="D420" s="6" t="n">
        <x:v>0.06</x:v>
      </x:c>
      <x:c r="E420" s="6" t="n">
        <x:v>5</x:v>
      </x:c>
      <x:c r="F420" s="6" t="n">
        <x:v>0</x:v>
      </x:c>
      <x:c r="G420" s="6" t="str">
        <x:v>生命值</x:v>
      </x:c>
      <x:c r="H420" s="6" t="str">
        <x:v>https://raw.githubusercontent.com/Mar-7th/StarRailRes/dbe8cdfcfb0bf657b9fe1cf92d5537f118ccb487/index_new/cn/character_skill_trees.json</x:v>
      </x:c>
    </x:row>
    <x:row r="421" ht="20" customHeight="1">
      <x:c r="A421" s="6" t="str">
        <x:v>1221</x:v>
      </x:c>
      <x:c r="B421" s="6" t="str">
        <x:v>1221207</x:v>
      </x:c>
      <x:c r="C421" s="6" t="str">
        <x:v>AttackAddedRatio</x:v>
      </x:c>
      <x:c r="D421" s="6" t="n">
        <x:v>0.06</x:v>
      </x:c>
      <x:c r="E421" s="6" t="n">
        <x:v>5</x:v>
      </x:c>
      <x:c r="F421" s="6" t="n">
        <x:v>0</x:v>
      </x:c>
      <x:c r="G421" s="6" t="str">
        <x:v>攻击力</x:v>
      </x:c>
      <x:c r="H421" s="6" t="str">
        <x:v>https://raw.githubusercontent.com/Mar-7th/StarRailRes/dbe8cdfcfb0bf657b9fe1cf92d5537f118ccb487/index_new/cn/character_skill_trees.json</x:v>
      </x:c>
    </x:row>
    <x:row r="422" ht="20" customHeight="1">
      <x:c r="A422" s="6" t="str">
        <x:v>1221</x:v>
      </x:c>
      <x:c r="B422" s="6" t="str">
        <x:v>1221208</x:v>
      </x:c>
      <x:c r="C422" s="6" t="str">
        <x:v>CriticalChanceBase</x:v>
      </x:c>
      <x:c r="D422" s="6" t="n">
        <x:v>0.04</x:v>
      </x:c>
      <x:c r="E422" s="6" t="n">
        <x:v>6</x:v>
      </x:c>
      <x:c r="F422" s="6" t="n">
        <x:v>0</x:v>
      </x:c>
      <x:c r="G422" s="6" t="str">
        <x:v>暴击率</x:v>
      </x:c>
      <x:c r="H422" s="6" t="str">
        <x:v>https://raw.githubusercontent.com/Mar-7th/StarRailRes/dbe8cdfcfb0bf657b9fe1cf92d5537f118ccb487/index_new/cn/character_skill_trees.json</x:v>
      </x:c>
    </x:row>
    <x:row r="423" ht="20" customHeight="1">
      <x:c r="A423" s="6" t="str">
        <x:v>1221</x:v>
      </x:c>
      <x:c r="B423" s="6" t="str">
        <x:v>1221209</x:v>
      </x:c>
      <x:c r="C423" s="6" t="str">
        <x:v>HPAddedRatio</x:v>
      </x:c>
      <x:c r="D423" s="6" t="n">
        <x:v>0.08</x:v>
      </x:c>
      <x:c r="E423" s="6" t="n">
        <x:v>0</x:v>
      </x:c>
      <x:c r="F423" s="6" t="n">
        <x:v>75</x:v>
      </x:c>
      <x:c r="G423" s="6" t="str">
        <x:v>生命值</x:v>
      </x:c>
      <x:c r="H423" s="6" t="str">
        <x:v>https://raw.githubusercontent.com/Mar-7th/StarRailRes/dbe8cdfcfb0bf657b9fe1cf92d5537f118ccb487/index_new/cn/character_skill_trees.json</x:v>
      </x:c>
    </x:row>
    <x:row r="424" ht="20" customHeight="1">
      <x:c r="A424" s="6" t="str">
        <x:v>1221</x:v>
      </x:c>
      <x:c r="B424" s="6" t="str">
        <x:v>1221210</x:v>
      </x:c>
      <x:c r="C424" s="6" t="str">
        <x:v>AttackAddedRatio</x:v>
      </x:c>
      <x:c r="D424" s="6" t="n">
        <x:v>0.08</x:v>
      </x:c>
      <x:c r="E424" s="6" t="n">
        <x:v>0</x:v>
      </x:c>
      <x:c r="F424" s="6" t="n">
        <x:v>80</x:v>
      </x:c>
      <x:c r="G424" s="6" t="str">
        <x:v>攻击力</x:v>
      </x:c>
      <x:c r="H424" s="6" t="str">
        <x:v>https://raw.githubusercontent.com/Mar-7th/StarRailRes/dbe8cdfcfb0bf657b9fe1cf92d5537f118ccb487/index_new/cn/character_skill_trees.json</x:v>
      </x:c>
    </x:row>
    <x:row r="425" ht="20" customHeight="1">
      <x:c r="A425" s="6" t="str">
        <x:v>1222</x:v>
      </x:c>
      <x:c r="B425" s="6" t="str">
        <x:v>1222201</x:v>
      </x:c>
      <x:c r="C425" s="6" t="str">
        <x:v>BreakDamageAddedRatioBase</x:v>
      </x:c>
      <x:c r="D425" s="6" t="n">
        <x:v>0.053</x:v>
      </x:c>
      <x:c r="E425" s="6" t="n">
        <x:v>0</x:v>
      </x:c>
      <x:c r="F425" s="6" t="n">
        <x:v>1</x:v>
      </x:c>
      <x:c r="G425" s="6" t="str">
        <x:v>击破特攻</x:v>
      </x:c>
      <x:c r="H425" s="6" t="str">
        <x:v>https://raw.githubusercontent.com/Mar-7th/StarRailRes/dbe8cdfcfb0bf657b9fe1cf92d5537f118ccb487/index_new/cn/character_skill_trees.json</x:v>
      </x:c>
    </x:row>
    <x:row r="426" ht="20" customHeight="1">
      <x:c r="A426" s="6" t="str">
        <x:v>1222</x:v>
      </x:c>
      <x:c r="B426" s="6" t="str">
        <x:v>1222202</x:v>
      </x:c>
      <x:c r="C426" s="6" t="str">
        <x:v>HPAddedRatio</x:v>
      </x:c>
      <x:c r="D426" s="6" t="n">
        <x:v>0.04</x:v>
      </x:c>
      <x:c r="E426" s="6" t="n">
        <x:v>2</x:v>
      </x:c>
      <x:c r="F426" s="6" t="n">
        <x:v>0</x:v>
      </x:c>
      <x:c r="G426" s="6" t="str">
        <x:v>生命值</x:v>
      </x:c>
      <x:c r="H426" s="6" t="str">
        <x:v>https://raw.githubusercontent.com/Mar-7th/StarRailRes/dbe8cdfcfb0bf657b9fe1cf92d5537f118ccb487/index_new/cn/character_skill_trees.json</x:v>
      </x:c>
    </x:row>
    <x:row r="427" ht="20" customHeight="1">
      <x:c r="A427" s="6" t="str">
        <x:v>1222</x:v>
      </x:c>
      <x:c r="B427" s="6" t="str">
        <x:v>1222203</x:v>
      </x:c>
      <x:c r="C427" s="6" t="str">
        <x:v>BreakDamageAddedRatioBase</x:v>
      </x:c>
      <x:c r="D427" s="6" t="n">
        <x:v>0.053</x:v>
      </x:c>
      <x:c r="E427" s="6" t="n">
        <x:v>3</x:v>
      </x:c>
      <x:c r="F427" s="6" t="n">
        <x:v>0</x:v>
      </x:c>
      <x:c r="G427" s="6" t="str">
        <x:v>击破特攻</x:v>
      </x:c>
      <x:c r="H427" s="6" t="str">
        <x:v>https://raw.githubusercontent.com/Mar-7th/StarRailRes/dbe8cdfcfb0bf657b9fe1cf92d5537f118ccb487/index_new/cn/character_skill_trees.json</x:v>
      </x:c>
    </x:row>
    <x:row r="428" ht="20" customHeight="1">
      <x:c r="A428" s="6" t="str">
        <x:v>1222</x:v>
      </x:c>
      <x:c r="B428" s="6" t="str">
        <x:v>1222204</x:v>
      </x:c>
      <x:c r="C428" s="6" t="str">
        <x:v>AttackAddedRatio</x:v>
      </x:c>
      <x:c r="D428" s="6" t="n">
        <x:v>0.04</x:v>
      </x:c>
      <x:c r="E428" s="6" t="n">
        <x:v>3</x:v>
      </x:c>
      <x:c r="F428" s="6" t="n">
        <x:v>0</x:v>
      </x:c>
      <x:c r="G428" s="6" t="str">
        <x:v>攻击力</x:v>
      </x:c>
      <x:c r="H428" s="6" t="str">
        <x:v>https://raw.githubusercontent.com/Mar-7th/StarRailRes/dbe8cdfcfb0bf657b9fe1cf92d5537f118ccb487/index_new/cn/character_skill_trees.json</x:v>
      </x:c>
    </x:row>
    <x:row r="429" ht="20" customHeight="1">
      <x:c r="A429" s="6" t="str">
        <x:v>1222</x:v>
      </x:c>
      <x:c r="B429" s="6" t="str">
        <x:v>1222205</x:v>
      </x:c>
      <x:c r="C429" s="6" t="str">
        <x:v>BreakDamageAddedRatioBase</x:v>
      </x:c>
      <x:c r="D429" s="6" t="n">
        <x:v>0.08</x:v>
      </x:c>
      <x:c r="E429" s="6" t="n">
        <x:v>4</x:v>
      </x:c>
      <x:c r="F429" s="6" t="n">
        <x:v>0</x:v>
      </x:c>
      <x:c r="G429" s="6" t="str">
        <x:v>击破特攻</x:v>
      </x:c>
      <x:c r="H429" s="6" t="str">
        <x:v>https://raw.githubusercontent.com/Mar-7th/StarRailRes/dbe8cdfcfb0bf657b9fe1cf92d5537f118ccb487/index_new/cn/character_skill_trees.json</x:v>
      </x:c>
    </x:row>
    <x:row r="430" ht="20" customHeight="1">
      <x:c r="A430" s="6" t="str">
        <x:v>1222</x:v>
      </x:c>
      <x:c r="B430" s="6" t="str">
        <x:v>1222206</x:v>
      </x:c>
      <x:c r="C430" s="6" t="str">
        <x:v>HPAddedRatio</x:v>
      </x:c>
      <x:c r="D430" s="6" t="n">
        <x:v>0.06</x:v>
      </x:c>
      <x:c r="E430" s="6" t="n">
        <x:v>5</x:v>
      </x:c>
      <x:c r="F430" s="6" t="n">
        <x:v>0</x:v>
      </x:c>
      <x:c r="G430" s="6" t="str">
        <x:v>生命值</x:v>
      </x:c>
      <x:c r="H430" s="6" t="str">
        <x:v>https://raw.githubusercontent.com/Mar-7th/StarRailRes/dbe8cdfcfb0bf657b9fe1cf92d5537f118ccb487/index_new/cn/character_skill_trees.json</x:v>
      </x:c>
    </x:row>
    <x:row r="431" ht="20" customHeight="1">
      <x:c r="A431" s="6" t="str">
        <x:v>1222</x:v>
      </x:c>
      <x:c r="B431" s="6" t="str">
        <x:v>1222207</x:v>
      </x:c>
      <x:c r="C431" s="6" t="str">
        <x:v>BreakDamageAddedRatioBase</x:v>
      </x:c>
      <x:c r="D431" s="6" t="n">
        <x:v>0.08</x:v>
      </x:c>
      <x:c r="E431" s="6" t="n">
        <x:v>5</x:v>
      </x:c>
      <x:c r="F431" s="6" t="n">
        <x:v>0</x:v>
      </x:c>
      <x:c r="G431" s="6" t="str">
        <x:v>击破特攻</x:v>
      </x:c>
      <x:c r="H431" s="6" t="str">
        <x:v>https://raw.githubusercontent.com/Mar-7th/StarRailRes/dbe8cdfcfb0bf657b9fe1cf92d5537f118ccb487/index_new/cn/character_skill_trees.json</x:v>
      </x:c>
    </x:row>
    <x:row r="432" ht="20" customHeight="1">
      <x:c r="A432" s="6" t="str">
        <x:v>1222</x:v>
      </x:c>
      <x:c r="B432" s="6" t="str">
        <x:v>1222208</x:v>
      </x:c>
      <x:c r="C432" s="6" t="str">
        <x:v>AttackAddedRatio</x:v>
      </x:c>
      <x:c r="D432" s="6" t="n">
        <x:v>0.06</x:v>
      </x:c>
      <x:c r="E432" s="6" t="n">
        <x:v>6</x:v>
      </x:c>
      <x:c r="F432" s="6" t="n">
        <x:v>0</x:v>
      </x:c>
      <x:c r="G432" s="6" t="str">
        <x:v>攻击力</x:v>
      </x:c>
      <x:c r="H432" s="6" t="str">
        <x:v>https://raw.githubusercontent.com/Mar-7th/StarRailRes/dbe8cdfcfb0bf657b9fe1cf92d5537f118ccb487/index_new/cn/character_skill_trees.json</x:v>
      </x:c>
    </x:row>
    <x:row r="433" ht="20" customHeight="1">
      <x:c r="A433" s="6" t="str">
        <x:v>1222</x:v>
      </x:c>
      <x:c r="B433" s="6" t="str">
        <x:v>1222209</x:v>
      </x:c>
      <x:c r="C433" s="6" t="str">
        <x:v>HPAddedRatio</x:v>
      </x:c>
      <x:c r="D433" s="6" t="n">
        <x:v>0.08</x:v>
      </x:c>
      <x:c r="E433" s="6" t="n">
        <x:v>0</x:v>
      </x:c>
      <x:c r="F433" s="6" t="n">
        <x:v>75</x:v>
      </x:c>
      <x:c r="G433" s="6" t="str">
        <x:v>生命值</x:v>
      </x:c>
      <x:c r="H433" s="6" t="str">
        <x:v>https://raw.githubusercontent.com/Mar-7th/StarRailRes/dbe8cdfcfb0bf657b9fe1cf92d5537f118ccb487/index_new/cn/character_skill_trees.json</x:v>
      </x:c>
    </x:row>
    <x:row r="434" ht="20" customHeight="1">
      <x:c r="A434" s="6" t="str">
        <x:v>1222</x:v>
      </x:c>
      <x:c r="B434" s="6" t="str">
        <x:v>1222210</x:v>
      </x:c>
      <x:c r="C434" s="6" t="str">
        <x:v>BreakDamageAddedRatioBase</x:v>
      </x:c>
      <x:c r="D434" s="6" t="n">
        <x:v>0.107</x:v>
      </x:c>
      <x:c r="E434" s="6" t="n">
        <x:v>0</x:v>
      </x:c>
      <x:c r="F434" s="6" t="n">
        <x:v>80</x:v>
      </x:c>
      <x:c r="G434" s="6" t="str">
        <x:v>击破特攻</x:v>
      </x:c>
      <x:c r="H434" s="6" t="str">
        <x:v>https://raw.githubusercontent.com/Mar-7th/StarRailRes/dbe8cdfcfb0bf657b9fe1cf92d5537f118ccb487/index_new/cn/character_skill_trees.json</x:v>
      </x:c>
    </x:row>
    <x:row r="435" ht="20" customHeight="1">
      <x:c r="A435" s="6" t="str">
        <x:v>1223</x:v>
      </x:c>
      <x:c r="B435" s="6" t="str">
        <x:v>1223201</x:v>
      </x:c>
      <x:c r="C435" s="6" t="str">
        <x:v>CriticalDamageBase</x:v>
      </x:c>
      <x:c r="D435" s="6" t="n">
        <x:v>0.053</x:v>
      </x:c>
      <x:c r="E435" s="6" t="n">
        <x:v>0</x:v>
      </x:c>
      <x:c r="F435" s="6" t="n">
        <x:v>1</x:v>
      </x:c>
      <x:c r="G435" s="6" t="str">
        <x:v>暴击伤害</x:v>
      </x:c>
      <x:c r="H435" s="6" t="str">
        <x:v>https://raw.githubusercontent.com/Mar-7th/StarRailRes/dbe8cdfcfb0bf657b9fe1cf92d5537f118ccb487/index_new/cn/character_skill_trees.json</x:v>
      </x:c>
    </x:row>
    <x:row r="436" ht="20" customHeight="1">
      <x:c r="A436" s="6" t="str">
        <x:v>1223</x:v>
      </x:c>
      <x:c r="B436" s="6" t="str">
        <x:v>1223202</x:v>
      </x:c>
      <x:c r="C436" s="6" t="str">
        <x:v>AttackAddedRatio</x:v>
      </x:c>
      <x:c r="D436" s="6" t="n">
        <x:v>0.04</x:v>
      </x:c>
      <x:c r="E436" s="6" t="n">
        <x:v>2</x:v>
      </x:c>
      <x:c r="F436" s="6" t="n">
        <x:v>0</x:v>
      </x:c>
      <x:c r="G436" s="6" t="str">
        <x:v>攻击力</x:v>
      </x:c>
      <x:c r="H436" s="6" t="str">
        <x:v>https://raw.githubusercontent.com/Mar-7th/StarRailRes/dbe8cdfcfb0bf657b9fe1cf92d5537f118ccb487/index_new/cn/character_skill_trees.json</x:v>
      </x:c>
    </x:row>
    <x:row r="437" ht="20" customHeight="1">
      <x:c r="A437" s="6" t="str">
        <x:v>1223</x:v>
      </x:c>
      <x:c r="B437" s="6" t="str">
        <x:v>1223203</x:v>
      </x:c>
      <x:c r="C437" s="6" t="str">
        <x:v>CriticalDamageBase</x:v>
      </x:c>
      <x:c r="D437" s="6" t="n">
        <x:v>0.053</x:v>
      </x:c>
      <x:c r="E437" s="6" t="n">
        <x:v>3</x:v>
      </x:c>
      <x:c r="F437" s="6" t="n">
        <x:v>0</x:v>
      </x:c>
      <x:c r="G437" s="6" t="str">
        <x:v>暴击伤害</x:v>
      </x:c>
      <x:c r="H437" s="6" t="str">
        <x:v>https://raw.githubusercontent.com/Mar-7th/StarRailRes/dbe8cdfcfb0bf657b9fe1cf92d5537f118ccb487/index_new/cn/character_skill_trees.json</x:v>
      </x:c>
    </x:row>
    <x:row r="438" ht="20" customHeight="1">
      <x:c r="A438" s="6" t="str">
        <x:v>1223</x:v>
      </x:c>
      <x:c r="B438" s="6" t="str">
        <x:v>1223204</x:v>
      </x:c>
      <x:c r="C438" s="6" t="str">
        <x:v>HPAddedRatio</x:v>
      </x:c>
      <x:c r="D438" s="6" t="n">
        <x:v>0.04</x:v>
      </x:c>
      <x:c r="E438" s="6" t="n">
        <x:v>3</x:v>
      </x:c>
      <x:c r="F438" s="6" t="n">
        <x:v>0</x:v>
      </x:c>
      <x:c r="G438" s="6" t="str">
        <x:v>生命值</x:v>
      </x:c>
      <x:c r="H438" s="6" t="str">
        <x:v>https://raw.githubusercontent.com/Mar-7th/StarRailRes/dbe8cdfcfb0bf657b9fe1cf92d5537f118ccb487/index_new/cn/character_skill_trees.json</x:v>
      </x:c>
    </x:row>
    <x:row r="439" ht="20" customHeight="1">
      <x:c r="A439" s="6" t="str">
        <x:v>1223</x:v>
      </x:c>
      <x:c r="B439" s="6" t="str">
        <x:v>1223205</x:v>
      </x:c>
      <x:c r="C439" s="6" t="str">
        <x:v>CriticalDamageBase</x:v>
      </x:c>
      <x:c r="D439" s="6" t="n">
        <x:v>0.08</x:v>
      </x:c>
      <x:c r="E439" s="6" t="n">
        <x:v>4</x:v>
      </x:c>
      <x:c r="F439" s="6" t="n">
        <x:v>0</x:v>
      </x:c>
      <x:c r="G439" s="6" t="str">
        <x:v>暴击伤害</x:v>
      </x:c>
      <x:c r="H439" s="6" t="str">
        <x:v>https://raw.githubusercontent.com/Mar-7th/StarRailRes/dbe8cdfcfb0bf657b9fe1cf92d5537f118ccb487/index_new/cn/character_skill_trees.json</x:v>
      </x:c>
    </x:row>
    <x:row r="440" ht="20" customHeight="1">
      <x:c r="A440" s="6" t="str">
        <x:v>1223</x:v>
      </x:c>
      <x:c r="B440" s="6" t="str">
        <x:v>1223206</x:v>
      </x:c>
      <x:c r="C440" s="6" t="str">
        <x:v>AttackAddedRatio</x:v>
      </x:c>
      <x:c r="D440" s="6" t="n">
        <x:v>0.06</x:v>
      </x:c>
      <x:c r="E440" s="6" t="n">
        <x:v>5</x:v>
      </x:c>
      <x:c r="F440" s="6" t="n">
        <x:v>0</x:v>
      </x:c>
      <x:c r="G440" s="6" t="str">
        <x:v>攻击力</x:v>
      </x:c>
      <x:c r="H440" s="6" t="str">
        <x:v>https://raw.githubusercontent.com/Mar-7th/StarRailRes/dbe8cdfcfb0bf657b9fe1cf92d5537f118ccb487/index_new/cn/character_skill_trees.json</x:v>
      </x:c>
    </x:row>
    <x:row r="441" ht="20" customHeight="1">
      <x:c r="A441" s="6" t="str">
        <x:v>1223</x:v>
      </x:c>
      <x:c r="B441" s="6" t="str">
        <x:v>1223207</x:v>
      </x:c>
      <x:c r="C441" s="6" t="str">
        <x:v>CriticalDamageBase</x:v>
      </x:c>
      <x:c r="D441" s="6" t="n">
        <x:v>0.08</x:v>
      </x:c>
      <x:c r="E441" s="6" t="n">
        <x:v>5</x:v>
      </x:c>
      <x:c r="F441" s="6" t="n">
        <x:v>0</x:v>
      </x:c>
      <x:c r="G441" s="6" t="str">
        <x:v>暴击伤害</x:v>
      </x:c>
      <x:c r="H441" s="6" t="str">
        <x:v>https://raw.githubusercontent.com/Mar-7th/StarRailRes/dbe8cdfcfb0bf657b9fe1cf92d5537f118ccb487/index_new/cn/character_skill_trees.json</x:v>
      </x:c>
    </x:row>
    <x:row r="442" ht="20" customHeight="1">
      <x:c r="A442" s="6" t="str">
        <x:v>1223</x:v>
      </x:c>
      <x:c r="B442" s="6" t="str">
        <x:v>1223208</x:v>
      </x:c>
      <x:c r="C442" s="6" t="str">
        <x:v>HPAddedRatio</x:v>
      </x:c>
      <x:c r="D442" s="6" t="n">
        <x:v>0.06</x:v>
      </x:c>
      <x:c r="E442" s="6" t="n">
        <x:v>6</x:v>
      </x:c>
      <x:c r="F442" s="6" t="n">
        <x:v>0</x:v>
      </x:c>
      <x:c r="G442" s="6" t="str">
        <x:v>生命值</x:v>
      </x:c>
      <x:c r="H442" s="6" t="str">
        <x:v>https://raw.githubusercontent.com/Mar-7th/StarRailRes/dbe8cdfcfb0bf657b9fe1cf92d5537f118ccb487/index_new/cn/character_skill_trees.json</x:v>
      </x:c>
    </x:row>
    <x:row r="443" ht="20" customHeight="1">
      <x:c r="A443" s="6" t="str">
        <x:v>1223</x:v>
      </x:c>
      <x:c r="B443" s="6" t="str">
        <x:v>1223209</x:v>
      </x:c>
      <x:c r="C443" s="6" t="str">
        <x:v>AttackAddedRatio</x:v>
      </x:c>
      <x:c r="D443" s="6" t="n">
        <x:v>0.08</x:v>
      </x:c>
      <x:c r="E443" s="6" t="n">
        <x:v>0</x:v>
      </x:c>
      <x:c r="F443" s="6" t="n">
        <x:v>75</x:v>
      </x:c>
      <x:c r="G443" s="6" t="str">
        <x:v>攻击力</x:v>
      </x:c>
      <x:c r="H443" s="6" t="str">
        <x:v>https://raw.githubusercontent.com/Mar-7th/StarRailRes/dbe8cdfcfb0bf657b9fe1cf92d5537f118ccb487/index_new/cn/character_skill_trees.json</x:v>
      </x:c>
    </x:row>
    <x:row r="444" ht="20" customHeight="1">
      <x:c r="A444" s="6" t="str">
        <x:v>1223</x:v>
      </x:c>
      <x:c r="B444" s="6" t="str">
        <x:v>1223210</x:v>
      </x:c>
      <x:c r="C444" s="6" t="str">
        <x:v>CriticalDamageBase</x:v>
      </x:c>
      <x:c r="D444" s="6" t="n">
        <x:v>0.107</x:v>
      </x:c>
      <x:c r="E444" s="6" t="n">
        <x:v>0</x:v>
      </x:c>
      <x:c r="F444" s="6" t="n">
        <x:v>80</x:v>
      </x:c>
      <x:c r="G444" s="6" t="str">
        <x:v>暴击伤害</x:v>
      </x:c>
      <x:c r="H444" s="6" t="str">
        <x:v>https://raw.githubusercontent.com/Mar-7th/StarRailRes/dbe8cdfcfb0bf657b9fe1cf92d5537f118ccb487/index_new/cn/character_skill_trees.json</x:v>
      </x:c>
    </x:row>
    <x:row r="445" ht="20" customHeight="1">
      <x:c r="A445" s="6" t="str">
        <x:v>1224</x:v>
      </x:c>
      <x:c r="B445" s="6" t="str">
        <x:v>1224201</x:v>
      </x:c>
      <x:c r="C445" s="6" t="str">
        <x:v>AttackAddedRatio</x:v>
      </x:c>
      <x:c r="D445" s="6" t="n">
        <x:v>0.04</x:v>
      </x:c>
      <x:c r="E445" s="6" t="n">
        <x:v>0</x:v>
      </x:c>
      <x:c r="F445" s="6" t="n">
        <x:v>1</x:v>
      </x:c>
      <x:c r="G445" s="6" t="str">
        <x:v>攻击力</x:v>
      </x:c>
      <x:c r="H445" s="6" t="str">
        <x:v>https://raw.githubusercontent.com/Mar-7th/StarRailRes/dbe8cdfcfb0bf657b9fe1cf92d5537f118ccb487/index_new/cn/character_skill_trees.json</x:v>
      </x:c>
    </x:row>
    <x:row r="446" ht="20" customHeight="1">
      <x:c r="A446" s="6" t="str">
        <x:v>1224</x:v>
      </x:c>
      <x:c r="B446" s="6" t="str">
        <x:v>1224202</x:v>
      </x:c>
      <x:c r="C446" s="6" t="str">
        <x:v>CriticalDamageBase</x:v>
      </x:c>
      <x:c r="D446" s="6" t="n">
        <x:v>0.053</x:v>
      </x:c>
      <x:c r="E446" s="6" t="n">
        <x:v>2</x:v>
      </x:c>
      <x:c r="F446" s="6" t="n">
        <x:v>0</x:v>
      </x:c>
      <x:c r="G446" s="6" t="str">
        <x:v>暴击伤害</x:v>
      </x:c>
      <x:c r="H446" s="6" t="str">
        <x:v>https://raw.githubusercontent.com/Mar-7th/StarRailRes/dbe8cdfcfb0bf657b9fe1cf92d5537f118ccb487/index_new/cn/character_skill_trees.json</x:v>
      </x:c>
    </x:row>
    <x:row r="447" ht="20" customHeight="1">
      <x:c r="A447" s="6" t="str">
        <x:v>1224</x:v>
      </x:c>
      <x:c r="B447" s="6" t="str">
        <x:v>1224203</x:v>
      </x:c>
      <x:c r="C447" s="6" t="str">
        <x:v>AttackAddedRatio</x:v>
      </x:c>
      <x:c r="D447" s="6" t="n">
        <x:v>0.04</x:v>
      </x:c>
      <x:c r="E447" s="6" t="n">
        <x:v>3</x:v>
      </x:c>
      <x:c r="F447" s="6" t="n">
        <x:v>0</x:v>
      </x:c>
      <x:c r="G447" s="6" t="str">
        <x:v>攻击力</x:v>
      </x:c>
      <x:c r="H447" s="6" t="str">
        <x:v>https://raw.githubusercontent.com/Mar-7th/StarRailRes/dbe8cdfcfb0bf657b9fe1cf92d5537f118ccb487/index_new/cn/character_skill_trees.json</x:v>
      </x:c>
    </x:row>
    <x:row r="448" ht="20" customHeight="1">
      <x:c r="A448" s="6" t="str">
        <x:v>1224</x:v>
      </x:c>
      <x:c r="B448" s="6" t="str">
        <x:v>1224204</x:v>
      </x:c>
      <x:c r="C448" s="6" t="str">
        <x:v>DefenceAddedRatio</x:v>
      </x:c>
      <x:c r="D448" s="6" t="n">
        <x:v>0.05</x:v>
      </x:c>
      <x:c r="E448" s="6" t="n">
        <x:v>3</x:v>
      </x:c>
      <x:c r="F448" s="6" t="n">
        <x:v>0</x:v>
      </x:c>
      <x:c r="G448" s="6" t="str">
        <x:v>防御力</x:v>
      </x:c>
      <x:c r="H448" s="6" t="str">
        <x:v>https://raw.githubusercontent.com/Mar-7th/StarRailRes/dbe8cdfcfb0bf657b9fe1cf92d5537f118ccb487/index_new/cn/character_skill_trees.json</x:v>
      </x:c>
    </x:row>
    <x:row r="449" ht="20" customHeight="1">
      <x:c r="A449" s="6" t="str">
        <x:v>1224</x:v>
      </x:c>
      <x:c r="B449" s="6" t="str">
        <x:v>1224205</x:v>
      </x:c>
      <x:c r="C449" s="6" t="str">
        <x:v>AttackAddedRatio</x:v>
      </x:c>
      <x:c r="D449" s="6" t="n">
        <x:v>0.06</x:v>
      </x:c>
      <x:c r="E449" s="6" t="n">
        <x:v>4</x:v>
      </x:c>
      <x:c r="F449" s="6" t="n">
        <x:v>0</x:v>
      </x:c>
      <x:c r="G449" s="6" t="str">
        <x:v>攻击力</x:v>
      </x:c>
      <x:c r="H449" s="6" t="str">
        <x:v>https://raw.githubusercontent.com/Mar-7th/StarRailRes/dbe8cdfcfb0bf657b9fe1cf92d5537f118ccb487/index_new/cn/character_skill_trees.json</x:v>
      </x:c>
    </x:row>
    <x:row r="450" ht="20" customHeight="1">
      <x:c r="A450" s="6" t="str">
        <x:v>1224</x:v>
      </x:c>
      <x:c r="B450" s="6" t="str">
        <x:v>1224206</x:v>
      </x:c>
      <x:c r="C450" s="6" t="str">
        <x:v>CriticalDamageBase</x:v>
      </x:c>
      <x:c r="D450" s="6" t="n">
        <x:v>0.08</x:v>
      </x:c>
      <x:c r="E450" s="6" t="n">
        <x:v>5</x:v>
      </x:c>
      <x:c r="F450" s="6" t="n">
        <x:v>0</x:v>
      </x:c>
      <x:c r="G450" s="6" t="str">
        <x:v>暴击伤害</x:v>
      </x:c>
      <x:c r="H450" s="6" t="str">
        <x:v>https://raw.githubusercontent.com/Mar-7th/StarRailRes/dbe8cdfcfb0bf657b9fe1cf92d5537f118ccb487/index_new/cn/character_skill_trees.json</x:v>
      </x:c>
    </x:row>
    <x:row r="451" ht="20" customHeight="1">
      <x:c r="A451" s="6" t="str">
        <x:v>1224</x:v>
      </x:c>
      <x:c r="B451" s="6" t="str">
        <x:v>1224207</x:v>
      </x:c>
      <x:c r="C451" s="6" t="str">
        <x:v>AttackAddedRatio</x:v>
      </x:c>
      <x:c r="D451" s="6" t="n">
        <x:v>0.06</x:v>
      </x:c>
      <x:c r="E451" s="6" t="n">
        <x:v>5</x:v>
      </x:c>
      <x:c r="F451" s="6" t="n">
        <x:v>0</x:v>
      </x:c>
      <x:c r="G451" s="6" t="str">
        <x:v>攻击力</x:v>
      </x:c>
      <x:c r="H451" s="6" t="str">
        <x:v>https://raw.githubusercontent.com/Mar-7th/StarRailRes/dbe8cdfcfb0bf657b9fe1cf92d5537f118ccb487/index_new/cn/character_skill_trees.json</x:v>
      </x:c>
    </x:row>
    <x:row r="452" ht="20" customHeight="1">
      <x:c r="A452" s="6" t="str">
        <x:v>1224</x:v>
      </x:c>
      <x:c r="B452" s="6" t="str">
        <x:v>1224208</x:v>
      </x:c>
      <x:c r="C452" s="6" t="str">
        <x:v>DefenceAddedRatio</x:v>
      </x:c>
      <x:c r="D452" s="6" t="n">
        <x:v>0.075</x:v>
      </x:c>
      <x:c r="E452" s="6" t="n">
        <x:v>6</x:v>
      </x:c>
      <x:c r="F452" s="6" t="n">
        <x:v>0</x:v>
      </x:c>
      <x:c r="G452" s="6" t="str">
        <x:v>防御力</x:v>
      </x:c>
      <x:c r="H452" s="6" t="str">
        <x:v>https://raw.githubusercontent.com/Mar-7th/StarRailRes/dbe8cdfcfb0bf657b9fe1cf92d5537f118ccb487/index_new/cn/character_skill_trees.json</x:v>
      </x:c>
    </x:row>
    <x:row r="453" ht="20" customHeight="1">
      <x:c r="A453" s="6" t="str">
        <x:v>1224</x:v>
      </x:c>
      <x:c r="B453" s="6" t="str">
        <x:v>1224209</x:v>
      </x:c>
      <x:c r="C453" s="6" t="str">
        <x:v>CriticalDamageBase</x:v>
      </x:c>
      <x:c r="D453" s="6" t="n">
        <x:v>0.107</x:v>
      </x:c>
      <x:c r="E453" s="6" t="n">
        <x:v>0</x:v>
      </x:c>
      <x:c r="F453" s="6" t="n">
        <x:v>75</x:v>
      </x:c>
      <x:c r="G453" s="6" t="str">
        <x:v>暴击伤害</x:v>
      </x:c>
      <x:c r="H453" s="6" t="str">
        <x:v>https://raw.githubusercontent.com/Mar-7th/StarRailRes/dbe8cdfcfb0bf657b9fe1cf92d5537f118ccb487/index_new/cn/character_skill_trees.json</x:v>
      </x:c>
    </x:row>
    <x:row r="454" ht="20" customHeight="1">
      <x:c r="A454" s="6" t="str">
        <x:v>1224</x:v>
      </x:c>
      <x:c r="B454" s="6" t="str">
        <x:v>1224210</x:v>
      </x:c>
      <x:c r="C454" s="6" t="str">
        <x:v>AttackAddedRatio</x:v>
      </x:c>
      <x:c r="D454" s="6" t="n">
        <x:v>0.08</x:v>
      </x:c>
      <x:c r="E454" s="6" t="n">
        <x:v>0</x:v>
      </x:c>
      <x:c r="F454" s="6" t="n">
        <x:v>80</x:v>
      </x:c>
      <x:c r="G454" s="6" t="str">
        <x:v>攻击力</x:v>
      </x:c>
      <x:c r="H454" s="6" t="str">
        <x:v>https://raw.githubusercontent.com/Mar-7th/StarRailRes/dbe8cdfcfb0bf657b9fe1cf92d5537f118ccb487/index_new/cn/character_skill_trees.json</x:v>
      </x:c>
    </x:row>
    <x:row r="455" ht="20" customHeight="1">
      <x:c r="A455" s="6" t="str">
        <x:v>1225</x:v>
      </x:c>
      <x:c r="B455" s="6" t="str">
        <x:v>1225201</x:v>
      </x:c>
      <x:c r="C455" s="6" t="str">
        <x:v>SpeedDelta</x:v>
      </x:c>
      <x:c r="D455" s="6" t="n">
        <x:v>2</x:v>
      </x:c>
      <x:c r="E455" s="6" t="n">
        <x:v>0</x:v>
      </x:c>
      <x:c r="F455" s="6" t="n">
        <x:v>1</x:v>
      </x:c>
      <x:c r="G455" s="6" t="str">
        <x:v>速度</x:v>
      </x:c>
      <x:c r="H455" s="6" t="str">
        <x:v>https://raw.githubusercontent.com/Mar-7th/StarRailRes/dbe8cdfcfb0bf657b9fe1cf92d5537f118ccb487/index_new/cn/character_skill_trees.json</x:v>
      </x:c>
    </x:row>
    <x:row r="456" ht="20" customHeight="1">
      <x:c r="A456" s="6" t="str">
        <x:v>1225</x:v>
      </x:c>
      <x:c r="B456" s="6" t="str">
        <x:v>1225202</x:v>
      </x:c>
      <x:c r="C456" s="6" t="str">
        <x:v>BreakDamageAddedRatioBase</x:v>
      </x:c>
      <x:c r="D456" s="6" t="n">
        <x:v>0.053</x:v>
      </x:c>
      <x:c r="E456" s="6" t="n">
        <x:v>2</x:v>
      </x:c>
      <x:c r="F456" s="6" t="n">
        <x:v>0</x:v>
      </x:c>
      <x:c r="G456" s="6" t="str">
        <x:v>击破特攻</x:v>
      </x:c>
      <x:c r="H456" s="6" t="str">
        <x:v>https://raw.githubusercontent.com/Mar-7th/StarRailRes/dbe8cdfcfb0bf657b9fe1cf92d5537f118ccb487/index_new/cn/character_skill_trees.json</x:v>
      </x:c>
    </x:row>
    <x:row r="457" ht="20" customHeight="1">
      <x:c r="A457" s="6" t="str">
        <x:v>1225</x:v>
      </x:c>
      <x:c r="B457" s="6" t="str">
        <x:v>1225203</x:v>
      </x:c>
      <x:c r="C457" s="6" t="str">
        <x:v>SpeedDelta</x:v>
      </x:c>
      <x:c r="D457" s="6" t="n">
        <x:v>2</x:v>
      </x:c>
      <x:c r="E457" s="6" t="n">
        <x:v>3</x:v>
      </x:c>
      <x:c r="F457" s="6" t="n">
        <x:v>0</x:v>
      </x:c>
      <x:c r="G457" s="6" t="str">
        <x:v>速度</x:v>
      </x:c>
      <x:c r="H457" s="6" t="str">
        <x:v>https://raw.githubusercontent.com/Mar-7th/StarRailRes/dbe8cdfcfb0bf657b9fe1cf92d5537f118ccb487/index_new/cn/character_skill_trees.json</x:v>
      </x:c>
    </x:row>
    <x:row r="458" ht="20" customHeight="1">
      <x:c r="A458" s="6" t="str">
        <x:v>1225</x:v>
      </x:c>
      <x:c r="B458" s="6" t="str">
        <x:v>1225204</x:v>
      </x:c>
      <x:c r="C458" s="6" t="str">
        <x:v>HPAddedRatio</x:v>
      </x:c>
      <x:c r="D458" s="6" t="n">
        <x:v>0.04</x:v>
      </x:c>
      <x:c r="E458" s="6" t="n">
        <x:v>3</x:v>
      </x:c>
      <x:c r="F458" s="6" t="n">
        <x:v>0</x:v>
      </x:c>
      <x:c r="G458" s="6" t="str">
        <x:v>生命值</x:v>
      </x:c>
      <x:c r="H458" s="6" t="str">
        <x:v>https://raw.githubusercontent.com/Mar-7th/StarRailRes/dbe8cdfcfb0bf657b9fe1cf92d5537f118ccb487/index_new/cn/character_skill_trees.json</x:v>
      </x:c>
    </x:row>
    <x:row r="459" ht="20" customHeight="1">
      <x:c r="A459" s="6" t="str">
        <x:v>1225</x:v>
      </x:c>
      <x:c r="B459" s="6" t="str">
        <x:v>1225205</x:v>
      </x:c>
      <x:c r="C459" s="6" t="str">
        <x:v>SpeedDelta</x:v>
      </x:c>
      <x:c r="D459" s="6" t="n">
        <x:v>3</x:v>
      </x:c>
      <x:c r="E459" s="6" t="n">
        <x:v>4</x:v>
      </x:c>
      <x:c r="F459" s="6" t="n">
        <x:v>0</x:v>
      </x:c>
      <x:c r="G459" s="6" t="str">
        <x:v>速度</x:v>
      </x:c>
      <x:c r="H459" s="6" t="str">
        <x:v>https://raw.githubusercontent.com/Mar-7th/StarRailRes/dbe8cdfcfb0bf657b9fe1cf92d5537f118ccb487/index_new/cn/character_skill_trees.json</x:v>
      </x:c>
    </x:row>
    <x:row r="460" ht="20" customHeight="1">
      <x:c r="A460" s="6" t="str">
        <x:v>1225</x:v>
      </x:c>
      <x:c r="B460" s="6" t="str">
        <x:v>1225206</x:v>
      </x:c>
      <x:c r="C460" s="6" t="str">
        <x:v>BreakDamageAddedRatioBase</x:v>
      </x:c>
      <x:c r="D460" s="6" t="n">
        <x:v>0.08</x:v>
      </x:c>
      <x:c r="E460" s="6" t="n">
        <x:v>5</x:v>
      </x:c>
      <x:c r="F460" s="6" t="n">
        <x:v>0</x:v>
      </x:c>
      <x:c r="G460" s="6" t="str">
        <x:v>击破特攻</x:v>
      </x:c>
      <x:c r="H460" s="6" t="str">
        <x:v>https://raw.githubusercontent.com/Mar-7th/StarRailRes/dbe8cdfcfb0bf657b9fe1cf92d5537f118ccb487/index_new/cn/character_skill_trees.json</x:v>
      </x:c>
    </x:row>
    <x:row r="461" ht="20" customHeight="1">
      <x:c r="A461" s="6" t="str">
        <x:v>1225</x:v>
      </x:c>
      <x:c r="B461" s="6" t="str">
        <x:v>1225207</x:v>
      </x:c>
      <x:c r="C461" s="6" t="str">
        <x:v>SpeedDelta</x:v>
      </x:c>
      <x:c r="D461" s="6" t="n">
        <x:v>3</x:v>
      </x:c>
      <x:c r="E461" s="6" t="n">
        <x:v>5</x:v>
      </x:c>
      <x:c r="F461" s="6" t="n">
        <x:v>0</x:v>
      </x:c>
      <x:c r="G461" s="6" t="str">
        <x:v>速度</x:v>
      </x:c>
      <x:c r="H461" s="6" t="str">
        <x:v>https://raw.githubusercontent.com/Mar-7th/StarRailRes/dbe8cdfcfb0bf657b9fe1cf92d5537f118ccb487/index_new/cn/character_skill_trees.json</x:v>
      </x:c>
    </x:row>
    <x:row r="462" ht="20" customHeight="1">
      <x:c r="A462" s="6" t="str">
        <x:v>1225</x:v>
      </x:c>
      <x:c r="B462" s="6" t="str">
        <x:v>1225208</x:v>
      </x:c>
      <x:c r="C462" s="6" t="str">
        <x:v>HPAddedRatio</x:v>
      </x:c>
      <x:c r="D462" s="6" t="n">
        <x:v>0.06</x:v>
      </x:c>
      <x:c r="E462" s="6" t="n">
        <x:v>6</x:v>
      </x:c>
      <x:c r="F462" s="6" t="n">
        <x:v>0</x:v>
      </x:c>
      <x:c r="G462" s="6" t="str">
        <x:v>生命值</x:v>
      </x:c>
      <x:c r="H462" s="6" t="str">
        <x:v>https://raw.githubusercontent.com/Mar-7th/StarRailRes/dbe8cdfcfb0bf657b9fe1cf92d5537f118ccb487/index_new/cn/character_skill_trees.json</x:v>
      </x:c>
    </x:row>
    <x:row r="463" ht="20" customHeight="1">
      <x:c r="A463" s="6" t="str">
        <x:v>1225</x:v>
      </x:c>
      <x:c r="B463" s="6" t="str">
        <x:v>1225209</x:v>
      </x:c>
      <x:c r="C463" s="6" t="str">
        <x:v>BreakDamageAddedRatioBase</x:v>
      </x:c>
      <x:c r="D463" s="6" t="n">
        <x:v>0.107</x:v>
      </x:c>
      <x:c r="E463" s="6" t="n">
        <x:v>0</x:v>
      </x:c>
      <x:c r="F463" s="6" t="n">
        <x:v>75</x:v>
      </x:c>
      <x:c r="G463" s="6" t="str">
        <x:v>击破特攻</x:v>
      </x:c>
      <x:c r="H463" s="6" t="str">
        <x:v>https://raw.githubusercontent.com/Mar-7th/StarRailRes/dbe8cdfcfb0bf657b9fe1cf92d5537f118ccb487/index_new/cn/character_skill_trees.json</x:v>
      </x:c>
    </x:row>
    <x:row r="464" ht="20" customHeight="1">
      <x:c r="A464" s="6" t="str">
        <x:v>1225</x:v>
      </x:c>
      <x:c r="B464" s="6" t="str">
        <x:v>1225210</x:v>
      </x:c>
      <x:c r="C464" s="6" t="str">
        <x:v>SpeedDelta</x:v>
      </x:c>
      <x:c r="D464" s="6" t="n">
        <x:v>4</x:v>
      </x:c>
      <x:c r="E464" s="6" t="n">
        <x:v>0</x:v>
      </x:c>
      <x:c r="F464" s="6" t="n">
        <x:v>80</x:v>
      </x:c>
      <x:c r="G464" s="6" t="str">
        <x:v>速度</x:v>
      </x:c>
      <x:c r="H464" s="6" t="str">
        <x:v>https://raw.githubusercontent.com/Mar-7th/StarRailRes/dbe8cdfcfb0bf657b9fe1cf92d5537f118ccb487/index_new/cn/character_skill_trees.json</x:v>
      </x:c>
    </x:row>
    <x:row r="465" ht="20" customHeight="1">
      <x:c r="A465" s="6" t="str">
        <x:v>1301</x:v>
      </x:c>
      <x:c r="B465" s="6" t="str">
        <x:v>1301201</x:v>
      </x:c>
      <x:c r="C465" s="6" t="str">
        <x:v>StatusResistanceBase</x:v>
      </x:c>
      <x:c r="D465" s="6" t="n">
        <x:v>0.04</x:v>
      </x:c>
      <x:c r="E465" s="6" t="n">
        <x:v>0</x:v>
      </x:c>
      <x:c r="F465" s="6" t="n">
        <x:v>1</x:v>
      </x:c>
      <x:c r="G465" s="6" t="str">
        <x:v>效果抵抗</x:v>
      </x:c>
      <x:c r="H465" s="6" t="str">
        <x:v>https://raw.githubusercontent.com/Mar-7th/StarRailRes/dbe8cdfcfb0bf657b9fe1cf92d5537f118ccb487/index_new/cn/character_skill_trees.json</x:v>
      </x:c>
    </x:row>
    <x:row r="466" ht="20" customHeight="1">
      <x:c r="A466" s="6" t="str">
        <x:v>1301</x:v>
      </x:c>
      <x:c r="B466" s="6" t="str">
        <x:v>1301202</x:v>
      </x:c>
      <x:c r="C466" s="6" t="str">
        <x:v>BreakDamageAddedRatioBase</x:v>
      </x:c>
      <x:c r="D466" s="6" t="n">
        <x:v>0.053</x:v>
      </x:c>
      <x:c r="E466" s="6" t="n">
        <x:v>2</x:v>
      </x:c>
      <x:c r="F466" s="6" t="n">
        <x:v>0</x:v>
      </x:c>
      <x:c r="G466" s="6" t="str">
        <x:v>击破特攻</x:v>
      </x:c>
      <x:c r="H466" s="6" t="str">
        <x:v>https://raw.githubusercontent.com/Mar-7th/StarRailRes/dbe8cdfcfb0bf657b9fe1cf92d5537f118ccb487/index_new/cn/character_skill_trees.json</x:v>
      </x:c>
    </x:row>
    <x:row r="467" ht="20" customHeight="1">
      <x:c r="A467" s="6" t="str">
        <x:v>1301</x:v>
      </x:c>
      <x:c r="B467" s="6" t="str">
        <x:v>1301203</x:v>
      </x:c>
      <x:c r="C467" s="6" t="str">
        <x:v>StatusResistanceBase</x:v>
      </x:c>
      <x:c r="D467" s="6" t="n">
        <x:v>0.04</x:v>
      </x:c>
      <x:c r="E467" s="6" t="n">
        <x:v>3</x:v>
      </x:c>
      <x:c r="F467" s="6" t="n">
        <x:v>0</x:v>
      </x:c>
      <x:c r="G467" s="6" t="str">
        <x:v>效果抵抗</x:v>
      </x:c>
      <x:c r="H467" s="6" t="str">
        <x:v>https://raw.githubusercontent.com/Mar-7th/StarRailRes/dbe8cdfcfb0bf657b9fe1cf92d5537f118ccb487/index_new/cn/character_skill_trees.json</x:v>
      </x:c>
    </x:row>
    <x:row r="468" ht="20" customHeight="1">
      <x:c r="A468" s="6" t="str">
        <x:v>1301</x:v>
      </x:c>
      <x:c r="B468" s="6" t="str">
        <x:v>1301204</x:v>
      </x:c>
      <x:c r="C468" s="6" t="str">
        <x:v>HPAddedRatio</x:v>
      </x:c>
      <x:c r="D468" s="6" t="n">
        <x:v>0.04</x:v>
      </x:c>
      <x:c r="E468" s="6" t="n">
        <x:v>3</x:v>
      </x:c>
      <x:c r="F468" s="6" t="n">
        <x:v>0</x:v>
      </x:c>
      <x:c r="G468" s="6" t="str">
        <x:v>生命值</x:v>
      </x:c>
      <x:c r="H468" s="6" t="str">
        <x:v>https://raw.githubusercontent.com/Mar-7th/StarRailRes/dbe8cdfcfb0bf657b9fe1cf92d5537f118ccb487/index_new/cn/character_skill_trees.json</x:v>
      </x:c>
    </x:row>
    <x:row r="469" ht="20" customHeight="1">
      <x:c r="A469" s="6" t="str">
        <x:v>1301</x:v>
      </x:c>
      <x:c r="B469" s="6" t="str">
        <x:v>1301205</x:v>
      </x:c>
      <x:c r="C469" s="6" t="str">
        <x:v>StatusResistanceBase</x:v>
      </x:c>
      <x:c r="D469" s="6" t="n">
        <x:v>0.06</x:v>
      </x:c>
      <x:c r="E469" s="6" t="n">
        <x:v>4</x:v>
      </x:c>
      <x:c r="F469" s="6" t="n">
        <x:v>0</x:v>
      </x:c>
      <x:c r="G469" s="6" t="str">
        <x:v>效果抵抗</x:v>
      </x:c>
      <x:c r="H469" s="6" t="str">
        <x:v>https://raw.githubusercontent.com/Mar-7th/StarRailRes/dbe8cdfcfb0bf657b9fe1cf92d5537f118ccb487/index_new/cn/character_skill_trees.json</x:v>
      </x:c>
    </x:row>
    <x:row r="470" ht="20" customHeight="1">
      <x:c r="A470" s="6" t="str">
        <x:v>1301</x:v>
      </x:c>
      <x:c r="B470" s="6" t="str">
        <x:v>1301206</x:v>
      </x:c>
      <x:c r="C470" s="6" t="str">
        <x:v>BreakDamageAddedRatioBase</x:v>
      </x:c>
      <x:c r="D470" s="6" t="n">
        <x:v>0.08</x:v>
      </x:c>
      <x:c r="E470" s="6" t="n">
        <x:v>5</x:v>
      </x:c>
      <x:c r="F470" s="6" t="n">
        <x:v>0</x:v>
      </x:c>
      <x:c r="G470" s="6" t="str">
        <x:v>击破特攻</x:v>
      </x:c>
      <x:c r="H470" s="6" t="str">
        <x:v>https://raw.githubusercontent.com/Mar-7th/StarRailRes/dbe8cdfcfb0bf657b9fe1cf92d5537f118ccb487/index_new/cn/character_skill_trees.json</x:v>
      </x:c>
    </x:row>
    <x:row r="471" ht="20" customHeight="1">
      <x:c r="A471" s="6" t="str">
        <x:v>1301</x:v>
      </x:c>
      <x:c r="B471" s="6" t="str">
        <x:v>1301207</x:v>
      </x:c>
      <x:c r="C471" s="6" t="str">
        <x:v>StatusResistanceBase</x:v>
      </x:c>
      <x:c r="D471" s="6" t="n">
        <x:v>0.06</x:v>
      </x:c>
      <x:c r="E471" s="6" t="n">
        <x:v>5</x:v>
      </x:c>
      <x:c r="F471" s="6" t="n">
        <x:v>0</x:v>
      </x:c>
      <x:c r="G471" s="6" t="str">
        <x:v>效果抵抗</x:v>
      </x:c>
      <x:c r="H471" s="6" t="str">
        <x:v>https://raw.githubusercontent.com/Mar-7th/StarRailRes/dbe8cdfcfb0bf657b9fe1cf92d5537f118ccb487/index_new/cn/character_skill_trees.json</x:v>
      </x:c>
    </x:row>
    <x:row r="472" ht="20" customHeight="1">
      <x:c r="A472" s="6" t="str">
        <x:v>1301</x:v>
      </x:c>
      <x:c r="B472" s="6" t="str">
        <x:v>1301208</x:v>
      </x:c>
      <x:c r="C472" s="6" t="str">
        <x:v>HPAddedRatio</x:v>
      </x:c>
      <x:c r="D472" s="6" t="n">
        <x:v>0.06</x:v>
      </x:c>
      <x:c r="E472" s="6" t="n">
        <x:v>6</x:v>
      </x:c>
      <x:c r="F472" s="6" t="n">
        <x:v>0</x:v>
      </x:c>
      <x:c r="G472" s="6" t="str">
        <x:v>生命值</x:v>
      </x:c>
      <x:c r="H472" s="6" t="str">
        <x:v>https://raw.githubusercontent.com/Mar-7th/StarRailRes/dbe8cdfcfb0bf657b9fe1cf92d5537f118ccb487/index_new/cn/character_skill_trees.json</x:v>
      </x:c>
    </x:row>
    <x:row r="473" ht="20" customHeight="1">
      <x:c r="A473" s="6" t="str">
        <x:v>1301</x:v>
      </x:c>
      <x:c r="B473" s="6" t="str">
        <x:v>1301209</x:v>
      </x:c>
      <x:c r="C473" s="6" t="str">
        <x:v>StatusResistanceBase</x:v>
      </x:c>
      <x:c r="D473" s="6" t="n">
        <x:v>0.08</x:v>
      </x:c>
      <x:c r="E473" s="6" t="n">
        <x:v>0</x:v>
      </x:c>
      <x:c r="F473" s="6" t="n">
        <x:v>75</x:v>
      </x:c>
      <x:c r="G473" s="6" t="str">
        <x:v>效果抵抗</x:v>
      </x:c>
      <x:c r="H473" s="6" t="str">
        <x:v>https://raw.githubusercontent.com/Mar-7th/StarRailRes/dbe8cdfcfb0bf657b9fe1cf92d5537f118ccb487/index_new/cn/character_skill_trees.json</x:v>
      </x:c>
    </x:row>
    <x:row r="474" ht="20" customHeight="1">
      <x:c r="A474" s="6" t="str">
        <x:v>1301</x:v>
      </x:c>
      <x:c r="B474" s="6" t="str">
        <x:v>1301210</x:v>
      </x:c>
      <x:c r="C474" s="6" t="str">
        <x:v>HPAddedRatio</x:v>
      </x:c>
      <x:c r="D474" s="6" t="n">
        <x:v>0.08</x:v>
      </x:c>
      <x:c r="E474" s="6" t="n">
        <x:v>0</x:v>
      </x:c>
      <x:c r="F474" s="6" t="n">
        <x:v>80</x:v>
      </x:c>
      <x:c r="G474" s="6" t="str">
        <x:v>生命值</x:v>
      </x:c>
      <x:c r="H474" s="6" t="str">
        <x:v>https://raw.githubusercontent.com/Mar-7th/StarRailRes/dbe8cdfcfb0bf657b9fe1cf92d5537f118ccb487/index_new/cn/character_skill_trees.json</x:v>
      </x:c>
    </x:row>
    <x:row r="475" ht="20" customHeight="1">
      <x:c r="A475" s="6" t="str">
        <x:v>1302</x:v>
      </x:c>
      <x:c r="B475" s="6" t="str">
        <x:v>1302201</x:v>
      </x:c>
      <x:c r="C475" s="6" t="str">
        <x:v>AttackAddedRatio</x:v>
      </x:c>
      <x:c r="D475" s="6" t="n">
        <x:v>0.04</x:v>
      </x:c>
      <x:c r="E475" s="6" t="n">
        <x:v>0</x:v>
      </x:c>
      <x:c r="F475" s="6" t="n">
        <x:v>1</x:v>
      </x:c>
      <x:c r="G475" s="6" t="str">
        <x:v>攻击力</x:v>
      </x:c>
      <x:c r="H475" s="6" t="str">
        <x:v>https://raw.githubusercontent.com/Mar-7th/StarRailRes/dbe8cdfcfb0bf657b9fe1cf92d5537f118ccb487/index_new/cn/character_skill_trees.json</x:v>
      </x:c>
    </x:row>
    <x:row r="476" ht="20" customHeight="1">
      <x:c r="A476" s="6" t="str">
        <x:v>1302</x:v>
      </x:c>
      <x:c r="B476" s="6" t="str">
        <x:v>1302202</x:v>
      </x:c>
      <x:c r="C476" s="6" t="str">
        <x:v>PhysicalAddedRatio</x:v>
      </x:c>
      <x:c r="D476" s="6" t="n">
        <x:v>0.032</x:v>
      </x:c>
      <x:c r="E476" s="6" t="n">
        <x:v>2</x:v>
      </x:c>
      <x:c r="F476" s="6" t="n">
        <x:v>0</x:v>
      </x:c>
      <x:c r="G476" s="6" t="str">
        <x:v>物理属性伤害提高</x:v>
      </x:c>
      <x:c r="H476" s="6" t="str">
        <x:v>https://raw.githubusercontent.com/Mar-7th/StarRailRes/dbe8cdfcfb0bf657b9fe1cf92d5537f118ccb487/index_new/cn/character_skill_trees.json</x:v>
      </x:c>
    </x:row>
    <x:row r="477" ht="20" customHeight="1">
      <x:c r="A477" s="6" t="str">
        <x:v>1302</x:v>
      </x:c>
      <x:c r="B477" s="6" t="str">
        <x:v>1302203</x:v>
      </x:c>
      <x:c r="C477" s="6" t="str">
        <x:v>AttackAddedRatio</x:v>
      </x:c>
      <x:c r="D477" s="6" t="n">
        <x:v>0.04</x:v>
      </x:c>
      <x:c r="E477" s="6" t="n">
        <x:v>3</x:v>
      </x:c>
      <x:c r="F477" s="6" t="n">
        <x:v>0</x:v>
      </x:c>
      <x:c r="G477" s="6" t="str">
        <x:v>攻击力</x:v>
      </x:c>
      <x:c r="H477" s="6" t="str">
        <x:v>https://raw.githubusercontent.com/Mar-7th/StarRailRes/dbe8cdfcfb0bf657b9fe1cf92d5537f118ccb487/index_new/cn/character_skill_trees.json</x:v>
      </x:c>
    </x:row>
    <x:row r="478" ht="20" customHeight="1">
      <x:c r="A478" s="6" t="str">
        <x:v>1302</x:v>
      </x:c>
      <x:c r="B478" s="6" t="str">
        <x:v>1302204</x:v>
      </x:c>
      <x:c r="C478" s="6" t="str">
        <x:v>HPAddedRatio</x:v>
      </x:c>
      <x:c r="D478" s="6" t="n">
        <x:v>0.04</x:v>
      </x:c>
      <x:c r="E478" s="6" t="n">
        <x:v>3</x:v>
      </x:c>
      <x:c r="F478" s="6" t="n">
        <x:v>0</x:v>
      </x:c>
      <x:c r="G478" s="6" t="str">
        <x:v>生命值</x:v>
      </x:c>
      <x:c r="H478" s="6" t="str">
        <x:v>https://raw.githubusercontent.com/Mar-7th/StarRailRes/dbe8cdfcfb0bf657b9fe1cf92d5537f118ccb487/index_new/cn/character_skill_trees.json</x:v>
      </x:c>
    </x:row>
    <x:row r="479" ht="20" customHeight="1">
      <x:c r="A479" s="6" t="str">
        <x:v>1302</x:v>
      </x:c>
      <x:c r="B479" s="6" t="str">
        <x:v>1302205</x:v>
      </x:c>
      <x:c r="C479" s="6" t="str">
        <x:v>AttackAddedRatio</x:v>
      </x:c>
      <x:c r="D479" s="6" t="n">
        <x:v>0.06</x:v>
      </x:c>
      <x:c r="E479" s="6" t="n">
        <x:v>4</x:v>
      </x:c>
      <x:c r="F479" s="6" t="n">
        <x:v>0</x:v>
      </x:c>
      <x:c r="G479" s="6" t="str">
        <x:v>攻击力</x:v>
      </x:c>
      <x:c r="H479" s="6" t="str">
        <x:v>https://raw.githubusercontent.com/Mar-7th/StarRailRes/dbe8cdfcfb0bf657b9fe1cf92d5537f118ccb487/index_new/cn/character_skill_trees.json</x:v>
      </x:c>
    </x:row>
    <x:row r="480" ht="20" customHeight="1">
      <x:c r="A480" s="6" t="str">
        <x:v>1302</x:v>
      </x:c>
      <x:c r="B480" s="6" t="str">
        <x:v>1302206</x:v>
      </x:c>
      <x:c r="C480" s="6" t="str">
        <x:v>PhysicalAddedRatio</x:v>
      </x:c>
      <x:c r="D480" s="6" t="n">
        <x:v>0.048</x:v>
      </x:c>
      <x:c r="E480" s="6" t="n">
        <x:v>5</x:v>
      </x:c>
      <x:c r="F480" s="6" t="n">
        <x:v>0</x:v>
      </x:c>
      <x:c r="G480" s="6" t="str">
        <x:v>物理属性伤害提高</x:v>
      </x:c>
      <x:c r="H480" s="6" t="str">
        <x:v>https://raw.githubusercontent.com/Mar-7th/StarRailRes/dbe8cdfcfb0bf657b9fe1cf92d5537f118ccb487/index_new/cn/character_skill_trees.json</x:v>
      </x:c>
    </x:row>
    <x:row r="481" ht="20" customHeight="1">
      <x:c r="A481" s="6" t="str">
        <x:v>1302</x:v>
      </x:c>
      <x:c r="B481" s="6" t="str">
        <x:v>1302207</x:v>
      </x:c>
      <x:c r="C481" s="6" t="str">
        <x:v>AttackAddedRatio</x:v>
      </x:c>
      <x:c r="D481" s="6" t="n">
        <x:v>0.06</x:v>
      </x:c>
      <x:c r="E481" s="6" t="n">
        <x:v>5</x:v>
      </x:c>
      <x:c r="F481" s="6" t="n">
        <x:v>0</x:v>
      </x:c>
      <x:c r="G481" s="6" t="str">
        <x:v>攻击力</x:v>
      </x:c>
      <x:c r="H481" s="6" t="str">
        <x:v>https://raw.githubusercontent.com/Mar-7th/StarRailRes/dbe8cdfcfb0bf657b9fe1cf92d5537f118ccb487/index_new/cn/character_skill_trees.json</x:v>
      </x:c>
    </x:row>
    <x:row r="482" ht="20" customHeight="1">
      <x:c r="A482" s="6" t="str">
        <x:v>1302</x:v>
      </x:c>
      <x:c r="B482" s="6" t="str">
        <x:v>1302208</x:v>
      </x:c>
      <x:c r="C482" s="6" t="str">
        <x:v>HPAddedRatio</x:v>
      </x:c>
      <x:c r="D482" s="6" t="n">
        <x:v>0.06</x:v>
      </x:c>
      <x:c r="E482" s="6" t="n">
        <x:v>6</x:v>
      </x:c>
      <x:c r="F482" s="6" t="n">
        <x:v>0</x:v>
      </x:c>
      <x:c r="G482" s="6" t="str">
        <x:v>生命值</x:v>
      </x:c>
      <x:c r="H482" s="6" t="str">
        <x:v>https://raw.githubusercontent.com/Mar-7th/StarRailRes/dbe8cdfcfb0bf657b9fe1cf92d5537f118ccb487/index_new/cn/character_skill_trees.json</x:v>
      </x:c>
    </x:row>
    <x:row r="483" ht="20" customHeight="1">
      <x:c r="A483" s="6" t="str">
        <x:v>1302</x:v>
      </x:c>
      <x:c r="B483" s="6" t="str">
        <x:v>1302209</x:v>
      </x:c>
      <x:c r="C483" s="6" t="str">
        <x:v>PhysicalAddedRatio</x:v>
      </x:c>
      <x:c r="D483" s="6" t="n">
        <x:v>0.064</x:v>
      </x:c>
      <x:c r="E483" s="6" t="n">
        <x:v>0</x:v>
      </x:c>
      <x:c r="F483" s="6" t="n">
        <x:v>75</x:v>
      </x:c>
      <x:c r="G483" s="6" t="str">
        <x:v>物理属性伤害提高</x:v>
      </x:c>
      <x:c r="H483" s="6" t="str">
        <x:v>https://raw.githubusercontent.com/Mar-7th/StarRailRes/dbe8cdfcfb0bf657b9fe1cf92d5537f118ccb487/index_new/cn/character_skill_trees.json</x:v>
      </x:c>
    </x:row>
    <x:row r="484" ht="20" customHeight="1">
      <x:c r="A484" s="6" t="str">
        <x:v>1302</x:v>
      </x:c>
      <x:c r="B484" s="6" t="str">
        <x:v>1302210</x:v>
      </x:c>
      <x:c r="C484" s="6" t="str">
        <x:v>AttackAddedRatio</x:v>
      </x:c>
      <x:c r="D484" s="6" t="n">
        <x:v>0.08</x:v>
      </x:c>
      <x:c r="E484" s="6" t="n">
        <x:v>0</x:v>
      </x:c>
      <x:c r="F484" s="6" t="n">
        <x:v>80</x:v>
      </x:c>
      <x:c r="G484" s="6" t="str">
        <x:v>攻击力</x:v>
      </x:c>
      <x:c r="H484" s="6" t="str">
        <x:v>https://raw.githubusercontent.com/Mar-7th/StarRailRes/dbe8cdfcfb0bf657b9fe1cf92d5537f118ccb487/index_new/cn/character_skill_trees.json</x:v>
      </x:c>
    </x:row>
    <x:row r="485" ht="20" customHeight="1">
      <x:c r="A485" s="6" t="str">
        <x:v>1303</x:v>
      </x:c>
      <x:c r="B485" s="6" t="str">
        <x:v>1303201</x:v>
      </x:c>
      <x:c r="C485" s="6" t="str">
        <x:v>BreakDamageAddedRatioBase</x:v>
      </x:c>
      <x:c r="D485" s="6" t="n">
        <x:v>0.053</x:v>
      </x:c>
      <x:c r="E485" s="6" t="n">
        <x:v>0</x:v>
      </x:c>
      <x:c r="F485" s="6" t="n">
        <x:v>1</x:v>
      </x:c>
      <x:c r="G485" s="6" t="str">
        <x:v>击破特攻</x:v>
      </x:c>
      <x:c r="H485" s="6" t="str">
        <x:v>https://raw.githubusercontent.com/Mar-7th/StarRailRes/dbe8cdfcfb0bf657b9fe1cf92d5537f118ccb487/index_new/cn/character_skill_trees.json</x:v>
      </x:c>
    </x:row>
    <x:row r="486" ht="20" customHeight="1">
      <x:c r="A486" s="6" t="str">
        <x:v>1303</x:v>
      </x:c>
      <x:c r="B486" s="6" t="str">
        <x:v>1303202</x:v>
      </x:c>
      <x:c r="C486" s="6" t="str">
        <x:v>DefenceAddedRatio</x:v>
      </x:c>
      <x:c r="D486" s="6" t="n">
        <x:v>0.05</x:v>
      </x:c>
      <x:c r="E486" s="6" t="n">
        <x:v>2</x:v>
      </x:c>
      <x:c r="F486" s="6" t="n">
        <x:v>0</x:v>
      </x:c>
      <x:c r="G486" s="6" t="str">
        <x:v>防御力</x:v>
      </x:c>
      <x:c r="H486" s="6" t="str">
        <x:v>https://raw.githubusercontent.com/Mar-7th/StarRailRes/dbe8cdfcfb0bf657b9fe1cf92d5537f118ccb487/index_new/cn/character_skill_trees.json</x:v>
      </x:c>
    </x:row>
    <x:row r="487" ht="20" customHeight="1">
      <x:c r="A487" s="6" t="str">
        <x:v>1303</x:v>
      </x:c>
      <x:c r="B487" s="6" t="str">
        <x:v>1303203</x:v>
      </x:c>
      <x:c r="C487" s="6" t="str">
        <x:v>BreakDamageAddedRatioBase</x:v>
      </x:c>
      <x:c r="D487" s="6" t="n">
        <x:v>0.053</x:v>
      </x:c>
      <x:c r="E487" s="6" t="n">
        <x:v>3</x:v>
      </x:c>
      <x:c r="F487" s="6" t="n">
        <x:v>0</x:v>
      </x:c>
      <x:c r="G487" s="6" t="str">
        <x:v>击破特攻</x:v>
      </x:c>
      <x:c r="H487" s="6" t="str">
        <x:v>https://raw.githubusercontent.com/Mar-7th/StarRailRes/dbe8cdfcfb0bf657b9fe1cf92d5537f118ccb487/index_new/cn/character_skill_trees.json</x:v>
      </x:c>
    </x:row>
    <x:row r="488" ht="20" customHeight="1">
      <x:c r="A488" s="6" t="str">
        <x:v>1303</x:v>
      </x:c>
      <x:c r="B488" s="6" t="str">
        <x:v>1303204</x:v>
      </x:c>
      <x:c r="C488" s="6" t="str">
        <x:v>SpeedDelta</x:v>
      </x:c>
      <x:c r="D488" s="6" t="n">
        <x:v>2</x:v>
      </x:c>
      <x:c r="E488" s="6" t="n">
        <x:v>3</x:v>
      </x:c>
      <x:c r="F488" s="6" t="n">
        <x:v>0</x:v>
      </x:c>
      <x:c r="G488" s="6" t="str">
        <x:v>速度</x:v>
      </x:c>
      <x:c r="H488" s="6" t="str">
        <x:v>https://raw.githubusercontent.com/Mar-7th/StarRailRes/dbe8cdfcfb0bf657b9fe1cf92d5537f118ccb487/index_new/cn/character_skill_trees.json</x:v>
      </x:c>
    </x:row>
    <x:row r="489" ht="20" customHeight="1">
      <x:c r="A489" s="6" t="str">
        <x:v>1303</x:v>
      </x:c>
      <x:c r="B489" s="6" t="str">
        <x:v>1303205</x:v>
      </x:c>
      <x:c r="C489" s="6" t="str">
        <x:v>BreakDamageAddedRatioBase</x:v>
      </x:c>
      <x:c r="D489" s="6" t="n">
        <x:v>0.08</x:v>
      </x:c>
      <x:c r="E489" s="6" t="n">
        <x:v>4</x:v>
      </x:c>
      <x:c r="F489" s="6" t="n">
        <x:v>0</x:v>
      </x:c>
      <x:c r="G489" s="6" t="str">
        <x:v>击破特攻</x:v>
      </x:c>
      <x:c r="H489" s="6" t="str">
        <x:v>https://raw.githubusercontent.com/Mar-7th/StarRailRes/dbe8cdfcfb0bf657b9fe1cf92d5537f118ccb487/index_new/cn/character_skill_trees.json</x:v>
      </x:c>
    </x:row>
    <x:row r="490" ht="20" customHeight="1">
      <x:c r="A490" s="6" t="str">
        <x:v>1303</x:v>
      </x:c>
      <x:c r="B490" s="6" t="str">
        <x:v>1303206</x:v>
      </x:c>
      <x:c r="C490" s="6" t="str">
        <x:v>DefenceAddedRatio</x:v>
      </x:c>
      <x:c r="D490" s="6" t="n">
        <x:v>0.075</x:v>
      </x:c>
      <x:c r="E490" s="6" t="n">
        <x:v>5</x:v>
      </x:c>
      <x:c r="F490" s="6" t="n">
        <x:v>0</x:v>
      </x:c>
      <x:c r="G490" s="6" t="str">
        <x:v>防御力</x:v>
      </x:c>
      <x:c r="H490" s="6" t="str">
        <x:v>https://raw.githubusercontent.com/Mar-7th/StarRailRes/dbe8cdfcfb0bf657b9fe1cf92d5537f118ccb487/index_new/cn/character_skill_trees.json</x:v>
      </x:c>
    </x:row>
    <x:row r="491" ht="20" customHeight="1">
      <x:c r="A491" s="6" t="str">
        <x:v>1303</x:v>
      </x:c>
      <x:c r="B491" s="6" t="str">
        <x:v>1303207</x:v>
      </x:c>
      <x:c r="C491" s="6" t="str">
        <x:v>BreakDamageAddedRatioBase</x:v>
      </x:c>
      <x:c r="D491" s="6" t="n">
        <x:v>0.08</x:v>
      </x:c>
      <x:c r="E491" s="6" t="n">
        <x:v>5</x:v>
      </x:c>
      <x:c r="F491" s="6" t="n">
        <x:v>0</x:v>
      </x:c>
      <x:c r="G491" s="6" t="str">
        <x:v>击破特攻</x:v>
      </x:c>
      <x:c r="H491" s="6" t="str">
        <x:v>https://raw.githubusercontent.com/Mar-7th/StarRailRes/dbe8cdfcfb0bf657b9fe1cf92d5537f118ccb487/index_new/cn/character_skill_trees.json</x:v>
      </x:c>
    </x:row>
    <x:row r="492" ht="20" customHeight="1">
      <x:c r="A492" s="6" t="str">
        <x:v>1303</x:v>
      </x:c>
      <x:c r="B492" s="6" t="str">
        <x:v>1303208</x:v>
      </x:c>
      <x:c r="C492" s="6" t="str">
        <x:v>SpeedDelta</x:v>
      </x:c>
      <x:c r="D492" s="6" t="n">
        <x:v>3</x:v>
      </x:c>
      <x:c r="E492" s="6" t="n">
        <x:v>6</x:v>
      </x:c>
      <x:c r="F492" s="6" t="n">
        <x:v>0</x:v>
      </x:c>
      <x:c r="G492" s="6" t="str">
        <x:v>速度</x:v>
      </x:c>
      <x:c r="H492" s="6" t="str">
        <x:v>https://raw.githubusercontent.com/Mar-7th/StarRailRes/dbe8cdfcfb0bf657b9fe1cf92d5537f118ccb487/index_new/cn/character_skill_trees.json</x:v>
      </x:c>
    </x:row>
    <x:row r="493" ht="20" customHeight="1">
      <x:c r="A493" s="6" t="str">
        <x:v>1303</x:v>
      </x:c>
      <x:c r="B493" s="6" t="str">
        <x:v>1303209</x:v>
      </x:c>
      <x:c r="C493" s="6" t="str">
        <x:v>DefenceAddedRatio</x:v>
      </x:c>
      <x:c r="D493" s="6" t="n">
        <x:v>0.1</x:v>
      </x:c>
      <x:c r="E493" s="6" t="n">
        <x:v>0</x:v>
      </x:c>
      <x:c r="F493" s="6" t="n">
        <x:v>75</x:v>
      </x:c>
      <x:c r="G493" s="6" t="str">
        <x:v>防御力</x:v>
      </x:c>
      <x:c r="H493" s="6" t="str">
        <x:v>https://raw.githubusercontent.com/Mar-7th/StarRailRes/dbe8cdfcfb0bf657b9fe1cf92d5537f118ccb487/index_new/cn/character_skill_trees.json</x:v>
      </x:c>
    </x:row>
    <x:row r="494" ht="20" customHeight="1">
      <x:c r="A494" s="6" t="str">
        <x:v>1303</x:v>
      </x:c>
      <x:c r="B494" s="6" t="str">
        <x:v>1303210</x:v>
      </x:c>
      <x:c r="C494" s="6" t="str">
        <x:v>BreakDamageAddedRatioBase</x:v>
      </x:c>
      <x:c r="D494" s="6" t="n">
        <x:v>0.107</x:v>
      </x:c>
      <x:c r="E494" s="6" t="n">
        <x:v>0</x:v>
      </x:c>
      <x:c r="F494" s="6" t="n">
        <x:v>80</x:v>
      </x:c>
      <x:c r="G494" s="6" t="str">
        <x:v>击破特攻</x:v>
      </x:c>
      <x:c r="H494" s="6" t="str">
        <x:v>https://raw.githubusercontent.com/Mar-7th/StarRailRes/dbe8cdfcfb0bf657b9fe1cf92d5537f118ccb487/index_new/cn/character_skill_trees.json</x:v>
      </x:c>
    </x:row>
    <x:row r="495" ht="20" customHeight="1">
      <x:c r="A495" s="6" t="str">
        <x:v>1304</x:v>
      </x:c>
      <x:c r="B495" s="6" t="str">
        <x:v>1304201</x:v>
      </x:c>
      <x:c r="C495" s="6" t="str">
        <x:v>DefenceAddedRatio</x:v>
      </x:c>
      <x:c r="D495" s="6" t="n">
        <x:v>0.05</x:v>
      </x:c>
      <x:c r="E495" s="6" t="n">
        <x:v>0</x:v>
      </x:c>
      <x:c r="F495" s="6" t="n">
        <x:v>1</x:v>
      </x:c>
      <x:c r="G495" s="6" t="str">
        <x:v>防御力</x:v>
      </x:c>
      <x:c r="H495" s="6" t="str">
        <x:v>https://raw.githubusercontent.com/Mar-7th/StarRailRes/dbe8cdfcfb0bf657b9fe1cf92d5537f118ccb487/index_new/cn/character_skill_trees.json</x:v>
      </x:c>
    </x:row>
    <x:row r="496" ht="20" customHeight="1">
      <x:c r="A496" s="6" t="str">
        <x:v>1304</x:v>
      </x:c>
      <x:c r="B496" s="6" t="str">
        <x:v>1304202</x:v>
      </x:c>
      <x:c r="C496" s="6" t="str">
        <x:v>ImaginaryAddedRatio</x:v>
      </x:c>
      <x:c r="D496" s="6" t="n">
        <x:v>0.032</x:v>
      </x:c>
      <x:c r="E496" s="6" t="n">
        <x:v>2</x:v>
      </x:c>
      <x:c r="F496" s="6" t="n">
        <x:v>0</x:v>
      </x:c>
      <x:c r="G496" s="6" t="str">
        <x:v>虚数属性伤害提高</x:v>
      </x:c>
      <x:c r="H496" s="6" t="str">
        <x:v>https://raw.githubusercontent.com/Mar-7th/StarRailRes/dbe8cdfcfb0bf657b9fe1cf92d5537f118ccb487/index_new/cn/character_skill_trees.json</x:v>
      </x:c>
    </x:row>
    <x:row r="497" ht="20" customHeight="1">
      <x:c r="A497" s="6" t="str">
        <x:v>1304</x:v>
      </x:c>
      <x:c r="B497" s="6" t="str">
        <x:v>1304203</x:v>
      </x:c>
      <x:c r="C497" s="6" t="str">
        <x:v>DefenceAddedRatio</x:v>
      </x:c>
      <x:c r="D497" s="6" t="n">
        <x:v>0.05</x:v>
      </x:c>
      <x:c r="E497" s="6" t="n">
        <x:v>3</x:v>
      </x:c>
      <x:c r="F497" s="6" t="n">
        <x:v>0</x:v>
      </x:c>
      <x:c r="G497" s="6" t="str">
        <x:v>防御力</x:v>
      </x:c>
      <x:c r="H497" s="6" t="str">
        <x:v>https://raw.githubusercontent.com/Mar-7th/StarRailRes/dbe8cdfcfb0bf657b9fe1cf92d5537f118ccb487/index_new/cn/character_skill_trees.json</x:v>
      </x:c>
    </x:row>
    <x:row r="498" ht="20" customHeight="1">
      <x:c r="A498" s="6" t="str">
        <x:v>1304</x:v>
      </x:c>
      <x:c r="B498" s="6" t="str">
        <x:v>1304204</x:v>
      </x:c>
      <x:c r="C498" s="6" t="str">
        <x:v>StatusResistanceBase</x:v>
      </x:c>
      <x:c r="D498" s="6" t="n">
        <x:v>0.04</x:v>
      </x:c>
      <x:c r="E498" s="6" t="n">
        <x:v>3</x:v>
      </x:c>
      <x:c r="F498" s="6" t="n">
        <x:v>0</x:v>
      </x:c>
      <x:c r="G498" s="6" t="str">
        <x:v>效果抵抗</x:v>
      </x:c>
      <x:c r="H498" s="6" t="str">
        <x:v>https://raw.githubusercontent.com/Mar-7th/StarRailRes/dbe8cdfcfb0bf657b9fe1cf92d5537f118ccb487/index_new/cn/character_skill_trees.json</x:v>
      </x:c>
    </x:row>
    <x:row r="499" ht="20" customHeight="1">
      <x:c r="A499" s="6" t="str">
        <x:v>1304</x:v>
      </x:c>
      <x:c r="B499" s="6" t="str">
        <x:v>1304205</x:v>
      </x:c>
      <x:c r="C499" s="6" t="str">
        <x:v>DefenceAddedRatio</x:v>
      </x:c>
      <x:c r="D499" s="6" t="n">
        <x:v>0.075</x:v>
      </x:c>
      <x:c r="E499" s="6" t="n">
        <x:v>4</x:v>
      </x:c>
      <x:c r="F499" s="6" t="n">
        <x:v>0</x:v>
      </x:c>
      <x:c r="G499" s="6" t="str">
        <x:v>防御力</x:v>
      </x:c>
      <x:c r="H499" s="6" t="str">
        <x:v>https://raw.githubusercontent.com/Mar-7th/StarRailRes/dbe8cdfcfb0bf657b9fe1cf92d5537f118ccb487/index_new/cn/character_skill_trees.json</x:v>
      </x:c>
    </x:row>
    <x:row r="500" ht="20" customHeight="1">
      <x:c r="A500" s="6" t="str">
        <x:v>1304</x:v>
      </x:c>
      <x:c r="B500" s="6" t="str">
        <x:v>1304206</x:v>
      </x:c>
      <x:c r="C500" s="6" t="str">
        <x:v>ImaginaryAddedRatio</x:v>
      </x:c>
      <x:c r="D500" s="6" t="n">
        <x:v>0.048</x:v>
      </x:c>
      <x:c r="E500" s="6" t="n">
        <x:v>5</x:v>
      </x:c>
      <x:c r="F500" s="6" t="n">
        <x:v>0</x:v>
      </x:c>
      <x:c r="G500" s="6" t="str">
        <x:v>虚数属性伤害提高</x:v>
      </x:c>
      <x:c r="H500" s="6" t="str">
        <x:v>https://raw.githubusercontent.com/Mar-7th/StarRailRes/dbe8cdfcfb0bf657b9fe1cf92d5537f118ccb487/index_new/cn/character_skill_trees.json</x:v>
      </x:c>
    </x:row>
    <x:row r="501" ht="20" customHeight="1">
      <x:c r="A501" s="6" t="str">
        <x:v>1304</x:v>
      </x:c>
      <x:c r="B501" s="6" t="str">
        <x:v>1304207</x:v>
      </x:c>
      <x:c r="C501" s="6" t="str">
        <x:v>DefenceAddedRatio</x:v>
      </x:c>
      <x:c r="D501" s="6" t="n">
        <x:v>0.075</x:v>
      </x:c>
      <x:c r="E501" s="6" t="n">
        <x:v>5</x:v>
      </x:c>
      <x:c r="F501" s="6" t="n">
        <x:v>0</x:v>
      </x:c>
      <x:c r="G501" s="6" t="str">
        <x:v>防御力</x:v>
      </x:c>
      <x:c r="H501" s="6" t="str">
        <x:v>https://raw.githubusercontent.com/Mar-7th/StarRailRes/dbe8cdfcfb0bf657b9fe1cf92d5537f118ccb487/index_new/cn/character_skill_trees.json</x:v>
      </x:c>
    </x:row>
    <x:row r="502" ht="20" customHeight="1">
      <x:c r="A502" s="6" t="str">
        <x:v>1304</x:v>
      </x:c>
      <x:c r="B502" s="6" t="str">
        <x:v>1304208</x:v>
      </x:c>
      <x:c r="C502" s="6" t="str">
        <x:v>StatusResistanceBase</x:v>
      </x:c>
      <x:c r="D502" s="6" t="n">
        <x:v>0.06</x:v>
      </x:c>
      <x:c r="E502" s="6" t="n">
        <x:v>6</x:v>
      </x:c>
      <x:c r="F502" s="6" t="n">
        <x:v>0</x:v>
      </x:c>
      <x:c r="G502" s="6" t="str">
        <x:v>效果抵抗</x:v>
      </x:c>
      <x:c r="H502" s="6" t="str">
        <x:v>https://raw.githubusercontent.com/Mar-7th/StarRailRes/dbe8cdfcfb0bf657b9fe1cf92d5537f118ccb487/index_new/cn/character_skill_trees.json</x:v>
      </x:c>
    </x:row>
    <x:row r="503" ht="20" customHeight="1">
      <x:c r="A503" s="6" t="str">
        <x:v>1304</x:v>
      </x:c>
      <x:c r="B503" s="6" t="str">
        <x:v>1304209</x:v>
      </x:c>
      <x:c r="C503" s="6" t="str">
        <x:v>ImaginaryAddedRatio</x:v>
      </x:c>
      <x:c r="D503" s="6" t="n">
        <x:v>0.064</x:v>
      </x:c>
      <x:c r="E503" s="6" t="n">
        <x:v>0</x:v>
      </x:c>
      <x:c r="F503" s="6" t="n">
        <x:v>75</x:v>
      </x:c>
      <x:c r="G503" s="6" t="str">
        <x:v>虚数属性伤害提高</x:v>
      </x:c>
      <x:c r="H503" s="6" t="str">
        <x:v>https://raw.githubusercontent.com/Mar-7th/StarRailRes/dbe8cdfcfb0bf657b9fe1cf92d5537f118ccb487/index_new/cn/character_skill_trees.json</x:v>
      </x:c>
    </x:row>
    <x:row r="504" ht="20" customHeight="1">
      <x:c r="A504" s="6" t="str">
        <x:v>1304</x:v>
      </x:c>
      <x:c r="B504" s="6" t="str">
        <x:v>1304210</x:v>
      </x:c>
      <x:c r="C504" s="6" t="str">
        <x:v>DefenceAddedRatio</x:v>
      </x:c>
      <x:c r="D504" s="6" t="n">
        <x:v>0.1</x:v>
      </x:c>
      <x:c r="E504" s="6" t="n">
        <x:v>0</x:v>
      </x:c>
      <x:c r="F504" s="6" t="n">
        <x:v>80</x:v>
      </x:c>
      <x:c r="G504" s="6" t="str">
        <x:v>防御力</x:v>
      </x:c>
      <x:c r="H504" s="6" t="str">
        <x:v>https://raw.githubusercontent.com/Mar-7th/StarRailRes/dbe8cdfcfb0bf657b9fe1cf92d5537f118ccb487/index_new/cn/character_skill_trees.json</x:v>
      </x:c>
    </x:row>
    <x:row r="505" ht="20" customHeight="1">
      <x:c r="A505" s="6" t="str">
        <x:v>1305</x:v>
      </x:c>
      <x:c r="B505" s="6" t="str">
        <x:v>1305201</x:v>
      </x:c>
      <x:c r="C505" s="6" t="str">
        <x:v>AttackAddedRatio</x:v>
      </x:c>
      <x:c r="D505" s="6" t="n">
        <x:v>0.04</x:v>
      </x:c>
      <x:c r="E505" s="6" t="n">
        <x:v>0</x:v>
      </x:c>
      <x:c r="F505" s="6" t="n">
        <x:v>1</x:v>
      </x:c>
      <x:c r="G505" s="6" t="str">
        <x:v>攻击力</x:v>
      </x:c>
      <x:c r="H505" s="6" t="str">
        <x:v>https://raw.githubusercontent.com/Mar-7th/StarRailRes/dbe8cdfcfb0bf657b9fe1cf92d5537f118ccb487/index_new/cn/character_skill_trees.json</x:v>
      </x:c>
    </x:row>
    <x:row r="506" ht="20" customHeight="1">
      <x:c r="A506" s="6" t="str">
        <x:v>1305</x:v>
      </x:c>
      <x:c r="B506" s="6" t="str">
        <x:v>1305202</x:v>
      </x:c>
      <x:c r="C506" s="6" t="str">
        <x:v>CriticalChanceBase</x:v>
      </x:c>
      <x:c r="D506" s="6" t="n">
        <x:v>0.027</x:v>
      </x:c>
      <x:c r="E506" s="6" t="n">
        <x:v>2</x:v>
      </x:c>
      <x:c r="F506" s="6" t="n">
        <x:v>0</x:v>
      </x:c>
      <x:c r="G506" s="6" t="str">
        <x:v>暴击率</x:v>
      </x:c>
      <x:c r="H506" s="6" t="str">
        <x:v>https://raw.githubusercontent.com/Mar-7th/StarRailRes/dbe8cdfcfb0bf657b9fe1cf92d5537f118ccb487/index_new/cn/character_skill_trees.json</x:v>
      </x:c>
    </x:row>
    <x:row r="507" ht="20" customHeight="1">
      <x:c r="A507" s="6" t="str">
        <x:v>1305</x:v>
      </x:c>
      <x:c r="B507" s="6" t="str">
        <x:v>1305203</x:v>
      </x:c>
      <x:c r="C507" s="6" t="str">
        <x:v>AttackAddedRatio</x:v>
      </x:c>
      <x:c r="D507" s="6" t="n">
        <x:v>0.04</x:v>
      </x:c>
      <x:c r="E507" s="6" t="n">
        <x:v>3</x:v>
      </x:c>
      <x:c r="F507" s="6" t="n">
        <x:v>0</x:v>
      </x:c>
      <x:c r="G507" s="6" t="str">
        <x:v>攻击力</x:v>
      </x:c>
      <x:c r="H507" s="6" t="str">
        <x:v>https://raw.githubusercontent.com/Mar-7th/StarRailRes/dbe8cdfcfb0bf657b9fe1cf92d5537f118ccb487/index_new/cn/character_skill_trees.json</x:v>
      </x:c>
    </x:row>
    <x:row r="508" ht="20" customHeight="1">
      <x:c r="A508" s="6" t="str">
        <x:v>1305</x:v>
      </x:c>
      <x:c r="B508" s="6" t="str">
        <x:v>1305204</x:v>
      </x:c>
      <x:c r="C508" s="6" t="str">
        <x:v>DefenceAddedRatio</x:v>
      </x:c>
      <x:c r="D508" s="6" t="n">
        <x:v>0.05</x:v>
      </x:c>
      <x:c r="E508" s="6" t="n">
        <x:v>3</x:v>
      </x:c>
      <x:c r="F508" s="6" t="n">
        <x:v>0</x:v>
      </x:c>
      <x:c r="G508" s="6" t="str">
        <x:v>防御力</x:v>
      </x:c>
      <x:c r="H508" s="6" t="str">
        <x:v>https://raw.githubusercontent.com/Mar-7th/StarRailRes/dbe8cdfcfb0bf657b9fe1cf92d5537f118ccb487/index_new/cn/character_skill_trees.json</x:v>
      </x:c>
    </x:row>
    <x:row r="509" ht="20" customHeight="1">
      <x:c r="A509" s="6" t="str">
        <x:v>1305</x:v>
      </x:c>
      <x:c r="B509" s="6" t="str">
        <x:v>1305205</x:v>
      </x:c>
      <x:c r="C509" s="6" t="str">
        <x:v>AttackAddedRatio</x:v>
      </x:c>
      <x:c r="D509" s="6" t="n">
        <x:v>0.06</x:v>
      </x:c>
      <x:c r="E509" s="6" t="n">
        <x:v>4</x:v>
      </x:c>
      <x:c r="F509" s="6" t="n">
        <x:v>0</x:v>
      </x:c>
      <x:c r="G509" s="6" t="str">
        <x:v>攻击力</x:v>
      </x:c>
      <x:c r="H509" s="6" t="str">
        <x:v>https://raw.githubusercontent.com/Mar-7th/StarRailRes/dbe8cdfcfb0bf657b9fe1cf92d5537f118ccb487/index_new/cn/character_skill_trees.json</x:v>
      </x:c>
    </x:row>
    <x:row r="510" ht="20" customHeight="1">
      <x:c r="A510" s="6" t="str">
        <x:v>1305</x:v>
      </x:c>
      <x:c r="B510" s="6" t="str">
        <x:v>1305206</x:v>
      </x:c>
      <x:c r="C510" s="6" t="str">
        <x:v>CriticalChanceBase</x:v>
      </x:c>
      <x:c r="D510" s="6" t="n">
        <x:v>0.04</x:v>
      </x:c>
      <x:c r="E510" s="6" t="n">
        <x:v>5</x:v>
      </x:c>
      <x:c r="F510" s="6" t="n">
        <x:v>0</x:v>
      </x:c>
      <x:c r="G510" s="6" t="str">
        <x:v>暴击率</x:v>
      </x:c>
      <x:c r="H510" s="6" t="str">
        <x:v>https://raw.githubusercontent.com/Mar-7th/StarRailRes/dbe8cdfcfb0bf657b9fe1cf92d5537f118ccb487/index_new/cn/character_skill_trees.json</x:v>
      </x:c>
    </x:row>
    <x:row r="511" ht="20" customHeight="1">
      <x:c r="A511" s="6" t="str">
        <x:v>1305</x:v>
      </x:c>
      <x:c r="B511" s="6" t="str">
        <x:v>1305207</x:v>
      </x:c>
      <x:c r="C511" s="6" t="str">
        <x:v>AttackAddedRatio</x:v>
      </x:c>
      <x:c r="D511" s="6" t="n">
        <x:v>0.06</x:v>
      </x:c>
      <x:c r="E511" s="6" t="n">
        <x:v>5</x:v>
      </x:c>
      <x:c r="F511" s="6" t="n">
        <x:v>0</x:v>
      </x:c>
      <x:c r="G511" s="6" t="str">
        <x:v>攻击力</x:v>
      </x:c>
      <x:c r="H511" s="6" t="str">
        <x:v>https://raw.githubusercontent.com/Mar-7th/StarRailRes/dbe8cdfcfb0bf657b9fe1cf92d5537f118ccb487/index_new/cn/character_skill_trees.json</x:v>
      </x:c>
    </x:row>
    <x:row r="512" ht="20" customHeight="1">
      <x:c r="A512" s="6" t="str">
        <x:v>1305</x:v>
      </x:c>
      <x:c r="B512" s="6" t="str">
        <x:v>1305208</x:v>
      </x:c>
      <x:c r="C512" s="6" t="str">
        <x:v>DefenceAddedRatio</x:v>
      </x:c>
      <x:c r="D512" s="6" t="n">
        <x:v>0.075</x:v>
      </x:c>
      <x:c r="E512" s="6" t="n">
        <x:v>6</x:v>
      </x:c>
      <x:c r="F512" s="6" t="n">
        <x:v>0</x:v>
      </x:c>
      <x:c r="G512" s="6" t="str">
        <x:v>防御力</x:v>
      </x:c>
      <x:c r="H512" s="6" t="str">
        <x:v>https://raw.githubusercontent.com/Mar-7th/StarRailRes/dbe8cdfcfb0bf657b9fe1cf92d5537f118ccb487/index_new/cn/character_skill_trees.json</x:v>
      </x:c>
    </x:row>
    <x:row r="513" ht="20" customHeight="1">
      <x:c r="A513" s="6" t="str">
        <x:v>1305</x:v>
      </x:c>
      <x:c r="B513" s="6" t="str">
        <x:v>1305209</x:v>
      </x:c>
      <x:c r="C513" s="6" t="str">
        <x:v>CriticalChanceBase</x:v>
      </x:c>
      <x:c r="D513" s="6" t="n">
        <x:v>0.053</x:v>
      </x:c>
      <x:c r="E513" s="6" t="n">
        <x:v>0</x:v>
      </x:c>
      <x:c r="F513" s="6" t="n">
        <x:v>75</x:v>
      </x:c>
      <x:c r="G513" s="6" t="str">
        <x:v>暴击率</x:v>
      </x:c>
      <x:c r="H513" s="6" t="str">
        <x:v>https://raw.githubusercontent.com/Mar-7th/StarRailRes/dbe8cdfcfb0bf657b9fe1cf92d5537f118ccb487/index_new/cn/character_skill_trees.json</x:v>
      </x:c>
    </x:row>
    <x:row r="514" ht="20" customHeight="1">
      <x:c r="A514" s="6" t="str">
        <x:v>1305</x:v>
      </x:c>
      <x:c r="B514" s="6" t="str">
        <x:v>1305210</x:v>
      </x:c>
      <x:c r="C514" s="6" t="str">
        <x:v>AttackAddedRatio</x:v>
      </x:c>
      <x:c r="D514" s="6" t="n">
        <x:v>0.08</x:v>
      </x:c>
      <x:c r="E514" s="6" t="n">
        <x:v>0</x:v>
      </x:c>
      <x:c r="F514" s="6" t="n">
        <x:v>80</x:v>
      </x:c>
      <x:c r="G514" s="6" t="str">
        <x:v>攻击力</x:v>
      </x:c>
      <x:c r="H514" s="6" t="str">
        <x:v>https://raw.githubusercontent.com/Mar-7th/StarRailRes/dbe8cdfcfb0bf657b9fe1cf92d5537f118ccb487/index_new/cn/character_skill_trees.json</x:v>
      </x:c>
    </x:row>
    <x:row r="515" ht="20" customHeight="1">
      <x:c r="A515" s="6" t="str">
        <x:v>1306</x:v>
      </x:c>
      <x:c r="B515" s="6" t="str">
        <x:v>1306201</x:v>
      </x:c>
      <x:c r="C515" s="6" t="str">
        <x:v>HPAddedRatio</x:v>
      </x:c>
      <x:c r="D515" s="6" t="n">
        <x:v>0.04</x:v>
      </x:c>
      <x:c r="E515" s="6" t="n">
        <x:v>0</x:v>
      </x:c>
      <x:c r="F515" s="6" t="n">
        <x:v>1</x:v>
      </x:c>
      <x:c r="G515" s="6" t="str">
        <x:v>生命值</x:v>
      </x:c>
      <x:c r="H515" s="6" t="str">
        <x:v>https://raw.githubusercontent.com/Mar-7th/StarRailRes/dbe8cdfcfb0bf657b9fe1cf92d5537f118ccb487/index_new/cn/character_skill_trees.json</x:v>
      </x:c>
    </x:row>
    <x:row r="516" ht="20" customHeight="1">
      <x:c r="A516" s="6" t="str">
        <x:v>1306</x:v>
      </x:c>
      <x:c r="B516" s="6" t="str">
        <x:v>1306202</x:v>
      </x:c>
      <x:c r="C516" s="6" t="str">
        <x:v>CriticalDamageBase</x:v>
      </x:c>
      <x:c r="D516" s="6" t="n">
        <x:v>0.053</x:v>
      </x:c>
      <x:c r="E516" s="6" t="n">
        <x:v>2</x:v>
      </x:c>
      <x:c r="F516" s="6" t="n">
        <x:v>0</x:v>
      </x:c>
      <x:c r="G516" s="6" t="str">
        <x:v>暴击伤害</x:v>
      </x:c>
      <x:c r="H516" s="6" t="str">
        <x:v>https://raw.githubusercontent.com/Mar-7th/StarRailRes/dbe8cdfcfb0bf657b9fe1cf92d5537f118ccb487/index_new/cn/character_skill_trees.json</x:v>
      </x:c>
    </x:row>
    <x:row r="517" ht="20" customHeight="1">
      <x:c r="A517" s="6" t="str">
        <x:v>1306</x:v>
      </x:c>
      <x:c r="B517" s="6" t="str">
        <x:v>1306203</x:v>
      </x:c>
      <x:c r="C517" s="6" t="str">
        <x:v>HPAddedRatio</x:v>
      </x:c>
      <x:c r="D517" s="6" t="n">
        <x:v>0.04</x:v>
      </x:c>
      <x:c r="E517" s="6" t="n">
        <x:v>3</x:v>
      </x:c>
      <x:c r="F517" s="6" t="n">
        <x:v>0</x:v>
      </x:c>
      <x:c r="G517" s="6" t="str">
        <x:v>生命值</x:v>
      </x:c>
      <x:c r="H517" s="6" t="str">
        <x:v>https://raw.githubusercontent.com/Mar-7th/StarRailRes/dbe8cdfcfb0bf657b9fe1cf92d5537f118ccb487/index_new/cn/character_skill_trees.json</x:v>
      </x:c>
    </x:row>
    <x:row r="518" ht="20" customHeight="1">
      <x:c r="A518" s="6" t="str">
        <x:v>1306</x:v>
      </x:c>
      <x:c r="B518" s="6" t="str">
        <x:v>1306204</x:v>
      </x:c>
      <x:c r="C518" s="6" t="str">
        <x:v>StatusResistanceBase</x:v>
      </x:c>
      <x:c r="D518" s="6" t="n">
        <x:v>0.04</x:v>
      </x:c>
      <x:c r="E518" s="6" t="n">
        <x:v>3</x:v>
      </x:c>
      <x:c r="F518" s="6" t="n">
        <x:v>0</x:v>
      </x:c>
      <x:c r="G518" s="6" t="str">
        <x:v>效果抵抗</x:v>
      </x:c>
      <x:c r="H518" s="6" t="str">
        <x:v>https://raw.githubusercontent.com/Mar-7th/StarRailRes/dbe8cdfcfb0bf657b9fe1cf92d5537f118ccb487/index_new/cn/character_skill_trees.json</x:v>
      </x:c>
    </x:row>
    <x:row r="519" ht="20" customHeight="1">
      <x:c r="A519" s="6" t="str">
        <x:v>1306</x:v>
      </x:c>
      <x:c r="B519" s="6" t="str">
        <x:v>1306205</x:v>
      </x:c>
      <x:c r="C519" s="6" t="str">
        <x:v>HPAddedRatio</x:v>
      </x:c>
      <x:c r="D519" s="6" t="n">
        <x:v>0.06</x:v>
      </x:c>
      <x:c r="E519" s="6" t="n">
        <x:v>4</x:v>
      </x:c>
      <x:c r="F519" s="6" t="n">
        <x:v>0</x:v>
      </x:c>
      <x:c r="G519" s="6" t="str">
        <x:v>生命值</x:v>
      </x:c>
      <x:c r="H519" s="6" t="str">
        <x:v>https://raw.githubusercontent.com/Mar-7th/StarRailRes/dbe8cdfcfb0bf657b9fe1cf92d5537f118ccb487/index_new/cn/character_skill_trees.json</x:v>
      </x:c>
    </x:row>
    <x:row r="520" ht="20" customHeight="1">
      <x:c r="A520" s="6" t="str">
        <x:v>1306</x:v>
      </x:c>
      <x:c r="B520" s="6" t="str">
        <x:v>1306206</x:v>
      </x:c>
      <x:c r="C520" s="6" t="str">
        <x:v>CriticalDamageBase</x:v>
      </x:c>
      <x:c r="D520" s="6" t="n">
        <x:v>0.08</x:v>
      </x:c>
      <x:c r="E520" s="6" t="n">
        <x:v>5</x:v>
      </x:c>
      <x:c r="F520" s="6" t="n">
        <x:v>0</x:v>
      </x:c>
      <x:c r="G520" s="6" t="str">
        <x:v>暴击伤害</x:v>
      </x:c>
      <x:c r="H520" s="6" t="str">
        <x:v>https://raw.githubusercontent.com/Mar-7th/StarRailRes/dbe8cdfcfb0bf657b9fe1cf92d5537f118ccb487/index_new/cn/character_skill_trees.json</x:v>
      </x:c>
    </x:row>
    <x:row r="521" ht="20" customHeight="1">
      <x:c r="A521" s="6" t="str">
        <x:v>1306</x:v>
      </x:c>
      <x:c r="B521" s="6" t="str">
        <x:v>1306207</x:v>
      </x:c>
      <x:c r="C521" s="6" t="str">
        <x:v>HPAddedRatio</x:v>
      </x:c>
      <x:c r="D521" s="6" t="n">
        <x:v>0.06</x:v>
      </x:c>
      <x:c r="E521" s="6" t="n">
        <x:v>5</x:v>
      </x:c>
      <x:c r="F521" s="6" t="n">
        <x:v>0</x:v>
      </x:c>
      <x:c r="G521" s="6" t="str">
        <x:v>生命值</x:v>
      </x:c>
      <x:c r="H521" s="6" t="str">
        <x:v>https://raw.githubusercontent.com/Mar-7th/StarRailRes/dbe8cdfcfb0bf657b9fe1cf92d5537f118ccb487/index_new/cn/character_skill_trees.json</x:v>
      </x:c>
    </x:row>
    <x:row r="522" ht="20" customHeight="1">
      <x:c r="A522" s="6" t="str">
        <x:v>1306</x:v>
      </x:c>
      <x:c r="B522" s="6" t="str">
        <x:v>1306208</x:v>
      </x:c>
      <x:c r="C522" s="6" t="str">
        <x:v>StatusResistanceBase</x:v>
      </x:c>
      <x:c r="D522" s="6" t="n">
        <x:v>0.06</x:v>
      </x:c>
      <x:c r="E522" s="6" t="n">
        <x:v>6</x:v>
      </x:c>
      <x:c r="F522" s="6" t="n">
        <x:v>0</x:v>
      </x:c>
      <x:c r="G522" s="6" t="str">
        <x:v>效果抵抗</x:v>
      </x:c>
      <x:c r="H522" s="6" t="str">
        <x:v>https://raw.githubusercontent.com/Mar-7th/StarRailRes/dbe8cdfcfb0bf657b9fe1cf92d5537f118ccb487/index_new/cn/character_skill_trees.json</x:v>
      </x:c>
    </x:row>
    <x:row r="523" ht="20" customHeight="1">
      <x:c r="A523" s="6" t="str">
        <x:v>1306</x:v>
      </x:c>
      <x:c r="B523" s="6" t="str">
        <x:v>1306209</x:v>
      </x:c>
      <x:c r="C523" s="6" t="str">
        <x:v>CriticalDamageBase</x:v>
      </x:c>
      <x:c r="D523" s="6" t="n">
        <x:v>0.107</x:v>
      </x:c>
      <x:c r="E523" s="6" t="n">
        <x:v>0</x:v>
      </x:c>
      <x:c r="F523" s="6" t="n">
        <x:v>75</x:v>
      </x:c>
      <x:c r="G523" s="6" t="str">
        <x:v>暴击伤害</x:v>
      </x:c>
      <x:c r="H523" s="6" t="str">
        <x:v>https://raw.githubusercontent.com/Mar-7th/StarRailRes/dbe8cdfcfb0bf657b9fe1cf92d5537f118ccb487/index_new/cn/character_skill_trees.json</x:v>
      </x:c>
    </x:row>
    <x:row r="524" ht="20" customHeight="1">
      <x:c r="A524" s="6" t="str">
        <x:v>1306</x:v>
      </x:c>
      <x:c r="B524" s="6" t="str">
        <x:v>1306210</x:v>
      </x:c>
      <x:c r="C524" s="6" t="str">
        <x:v>HPAddedRatio</x:v>
      </x:c>
      <x:c r="D524" s="6" t="n">
        <x:v>0.08</x:v>
      </x:c>
      <x:c r="E524" s="6" t="n">
        <x:v>0</x:v>
      </x:c>
      <x:c r="F524" s="6" t="n">
        <x:v>80</x:v>
      </x:c>
      <x:c r="G524" s="6" t="str">
        <x:v>生命值</x:v>
      </x:c>
      <x:c r="H524" s="6" t="str">
        <x:v>https://raw.githubusercontent.com/Mar-7th/StarRailRes/dbe8cdfcfb0bf657b9fe1cf92d5537f118ccb487/index_new/cn/character_skill_trees.json</x:v>
      </x:c>
    </x:row>
    <x:row r="525" ht="20" customHeight="1">
      <x:c r="A525" s="6" t="str">
        <x:v>1307</x:v>
      </x:c>
      <x:c r="B525" s="6" t="str">
        <x:v>1307201</x:v>
      </x:c>
      <x:c r="C525" s="6" t="str">
        <x:v>AttackAddedRatio</x:v>
      </x:c>
      <x:c r="D525" s="6" t="n">
        <x:v>0.04</x:v>
      </x:c>
      <x:c r="E525" s="6" t="n">
        <x:v>0</x:v>
      </x:c>
      <x:c r="F525" s="6" t="n">
        <x:v>1</x:v>
      </x:c>
      <x:c r="G525" s="6" t="str">
        <x:v>攻击力</x:v>
      </x:c>
      <x:c r="H525" s="6" t="str">
        <x:v>https://raw.githubusercontent.com/Mar-7th/StarRailRes/dbe8cdfcfb0bf657b9fe1cf92d5537f118ccb487/index_new/cn/character_skill_trees.json</x:v>
      </x:c>
    </x:row>
    <x:row r="526" ht="20" customHeight="1">
      <x:c r="A526" s="6" t="str">
        <x:v>1307</x:v>
      </x:c>
      <x:c r="B526" s="6" t="str">
        <x:v>1307202</x:v>
      </x:c>
      <x:c r="C526" s="6" t="str">
        <x:v>WindAddedRatio</x:v>
      </x:c>
      <x:c r="D526" s="6" t="n">
        <x:v>0.032</x:v>
      </x:c>
      <x:c r="E526" s="6" t="n">
        <x:v>2</x:v>
      </x:c>
      <x:c r="F526" s="6" t="n">
        <x:v>0</x:v>
      </x:c>
      <x:c r="G526" s="6" t="str">
        <x:v>风属性伤害提高</x:v>
      </x:c>
      <x:c r="H526" s="6" t="str">
        <x:v>https://raw.githubusercontent.com/Mar-7th/StarRailRes/dbe8cdfcfb0bf657b9fe1cf92d5537f118ccb487/index_new/cn/character_skill_trees.json</x:v>
      </x:c>
    </x:row>
    <x:row r="527" ht="20" customHeight="1">
      <x:c r="A527" s="6" t="str">
        <x:v>1307</x:v>
      </x:c>
      <x:c r="B527" s="6" t="str">
        <x:v>1307203</x:v>
      </x:c>
      <x:c r="C527" s="6" t="str">
        <x:v>AttackAddedRatio</x:v>
      </x:c>
      <x:c r="D527" s="6" t="n">
        <x:v>0.04</x:v>
      </x:c>
      <x:c r="E527" s="6" t="n">
        <x:v>3</x:v>
      </x:c>
      <x:c r="F527" s="6" t="n">
        <x:v>0</x:v>
      </x:c>
      <x:c r="G527" s="6" t="str">
        <x:v>攻击力</x:v>
      </x:c>
      <x:c r="H527" s="6" t="str">
        <x:v>https://raw.githubusercontent.com/Mar-7th/StarRailRes/dbe8cdfcfb0bf657b9fe1cf92d5537f118ccb487/index_new/cn/character_skill_trees.json</x:v>
      </x:c>
    </x:row>
    <x:row r="528" ht="20" customHeight="1">
      <x:c r="A528" s="6" t="str">
        <x:v>1307</x:v>
      </x:c>
      <x:c r="B528" s="6" t="str">
        <x:v>1307204</x:v>
      </x:c>
      <x:c r="C528" s="6" t="str">
        <x:v>StatusProbabilityBase</x:v>
      </x:c>
      <x:c r="D528" s="6" t="n">
        <x:v>0.04</x:v>
      </x:c>
      <x:c r="E528" s="6" t="n">
        <x:v>3</x:v>
      </x:c>
      <x:c r="F528" s="6" t="n">
        <x:v>0</x:v>
      </x:c>
      <x:c r="G528" s="6" t="str">
        <x:v>效果命中</x:v>
      </x:c>
      <x:c r="H528" s="6" t="str">
        <x:v>https://raw.githubusercontent.com/Mar-7th/StarRailRes/dbe8cdfcfb0bf657b9fe1cf92d5537f118ccb487/index_new/cn/character_skill_trees.json</x:v>
      </x:c>
    </x:row>
    <x:row r="529" ht="20" customHeight="1">
      <x:c r="A529" s="6" t="str">
        <x:v>1307</x:v>
      </x:c>
      <x:c r="B529" s="6" t="str">
        <x:v>1307205</x:v>
      </x:c>
      <x:c r="C529" s="6" t="str">
        <x:v>AttackAddedRatio</x:v>
      </x:c>
      <x:c r="D529" s="6" t="n">
        <x:v>0.06</x:v>
      </x:c>
      <x:c r="E529" s="6" t="n">
        <x:v>4</x:v>
      </x:c>
      <x:c r="F529" s="6" t="n">
        <x:v>0</x:v>
      </x:c>
      <x:c r="G529" s="6" t="str">
        <x:v>攻击力</x:v>
      </x:c>
      <x:c r="H529" s="6" t="str">
        <x:v>https://raw.githubusercontent.com/Mar-7th/StarRailRes/dbe8cdfcfb0bf657b9fe1cf92d5537f118ccb487/index_new/cn/character_skill_trees.json</x:v>
      </x:c>
    </x:row>
    <x:row r="530" ht="20" customHeight="1">
      <x:c r="A530" s="6" t="str">
        <x:v>1307</x:v>
      </x:c>
      <x:c r="B530" s="6" t="str">
        <x:v>1307206</x:v>
      </x:c>
      <x:c r="C530" s="6" t="str">
        <x:v>WindAddedRatio</x:v>
      </x:c>
      <x:c r="D530" s="6" t="n">
        <x:v>0.048</x:v>
      </x:c>
      <x:c r="E530" s="6" t="n">
        <x:v>5</x:v>
      </x:c>
      <x:c r="F530" s="6" t="n">
        <x:v>0</x:v>
      </x:c>
      <x:c r="G530" s="6" t="str">
        <x:v>风属性伤害提高</x:v>
      </x:c>
      <x:c r="H530" s="6" t="str">
        <x:v>https://raw.githubusercontent.com/Mar-7th/StarRailRes/dbe8cdfcfb0bf657b9fe1cf92d5537f118ccb487/index_new/cn/character_skill_trees.json</x:v>
      </x:c>
    </x:row>
    <x:row r="531" ht="20" customHeight="1">
      <x:c r="A531" s="6" t="str">
        <x:v>1307</x:v>
      </x:c>
      <x:c r="B531" s="6" t="str">
        <x:v>1307207</x:v>
      </x:c>
      <x:c r="C531" s="6" t="str">
        <x:v>AttackAddedRatio</x:v>
      </x:c>
      <x:c r="D531" s="6" t="n">
        <x:v>0.06</x:v>
      </x:c>
      <x:c r="E531" s="6" t="n">
        <x:v>5</x:v>
      </x:c>
      <x:c r="F531" s="6" t="n">
        <x:v>0</x:v>
      </x:c>
      <x:c r="G531" s="6" t="str">
        <x:v>攻击力</x:v>
      </x:c>
      <x:c r="H531" s="6" t="str">
        <x:v>https://raw.githubusercontent.com/Mar-7th/StarRailRes/dbe8cdfcfb0bf657b9fe1cf92d5537f118ccb487/index_new/cn/character_skill_trees.json</x:v>
      </x:c>
    </x:row>
    <x:row r="532" ht="20" customHeight="1">
      <x:c r="A532" s="6" t="str">
        <x:v>1307</x:v>
      </x:c>
      <x:c r="B532" s="6" t="str">
        <x:v>1307208</x:v>
      </x:c>
      <x:c r="C532" s="6" t="str">
        <x:v>StatusProbabilityBase</x:v>
      </x:c>
      <x:c r="D532" s="6" t="n">
        <x:v>0.06</x:v>
      </x:c>
      <x:c r="E532" s="6" t="n">
        <x:v>6</x:v>
      </x:c>
      <x:c r="F532" s="6" t="n">
        <x:v>0</x:v>
      </x:c>
      <x:c r="G532" s="6" t="str">
        <x:v>效果命中</x:v>
      </x:c>
      <x:c r="H532" s="6" t="str">
        <x:v>https://raw.githubusercontent.com/Mar-7th/StarRailRes/dbe8cdfcfb0bf657b9fe1cf92d5537f118ccb487/index_new/cn/character_skill_trees.json</x:v>
      </x:c>
    </x:row>
    <x:row r="533" ht="20" customHeight="1">
      <x:c r="A533" s="6" t="str">
        <x:v>1307</x:v>
      </x:c>
      <x:c r="B533" s="6" t="str">
        <x:v>1307209</x:v>
      </x:c>
      <x:c r="C533" s="6" t="str">
        <x:v>WindAddedRatio</x:v>
      </x:c>
      <x:c r="D533" s="6" t="n">
        <x:v>0.064</x:v>
      </x:c>
      <x:c r="E533" s="6" t="n">
        <x:v>0</x:v>
      </x:c>
      <x:c r="F533" s="6" t="n">
        <x:v>75</x:v>
      </x:c>
      <x:c r="G533" s="6" t="str">
        <x:v>风属性伤害提高</x:v>
      </x:c>
      <x:c r="H533" s="6" t="str">
        <x:v>https://raw.githubusercontent.com/Mar-7th/StarRailRes/dbe8cdfcfb0bf657b9fe1cf92d5537f118ccb487/index_new/cn/character_skill_trees.json</x:v>
      </x:c>
    </x:row>
    <x:row r="534" ht="20" customHeight="1">
      <x:c r="A534" s="6" t="str">
        <x:v>1307</x:v>
      </x:c>
      <x:c r="B534" s="6" t="str">
        <x:v>1307210</x:v>
      </x:c>
      <x:c r="C534" s="6" t="str">
        <x:v>AttackAddedRatio</x:v>
      </x:c>
      <x:c r="D534" s="6" t="n">
        <x:v>0.08</x:v>
      </x:c>
      <x:c r="E534" s="6" t="n">
        <x:v>0</x:v>
      </x:c>
      <x:c r="F534" s="6" t="n">
        <x:v>80</x:v>
      </x:c>
      <x:c r="G534" s="6" t="str">
        <x:v>攻击力</x:v>
      </x:c>
      <x:c r="H534" s="6" t="str">
        <x:v>https://raw.githubusercontent.com/Mar-7th/StarRailRes/dbe8cdfcfb0bf657b9fe1cf92d5537f118ccb487/index_new/cn/character_skill_trees.json</x:v>
      </x:c>
    </x:row>
    <x:row r="535" ht="20" customHeight="1">
      <x:c r="A535" s="6" t="str">
        <x:v>1308</x:v>
      </x:c>
      <x:c r="B535" s="6" t="str">
        <x:v>1308201</x:v>
      </x:c>
      <x:c r="C535" s="6" t="str">
        <x:v>AttackAddedRatio</x:v>
      </x:c>
      <x:c r="D535" s="6" t="n">
        <x:v>0.04</x:v>
      </x:c>
      <x:c r="E535" s="6" t="n">
        <x:v>0</x:v>
      </x:c>
      <x:c r="F535" s="6" t="n">
        <x:v>1</x:v>
      </x:c>
      <x:c r="G535" s="6" t="str">
        <x:v>攻击力</x:v>
      </x:c>
      <x:c r="H535" s="6" t="str">
        <x:v>https://raw.githubusercontent.com/Mar-7th/StarRailRes/dbe8cdfcfb0bf657b9fe1cf92d5537f118ccb487/index_new/cn/character_skill_trees.json</x:v>
      </x:c>
    </x:row>
    <x:row r="536" ht="20" customHeight="1">
      <x:c r="A536" s="6" t="str">
        <x:v>1308</x:v>
      </x:c>
      <x:c r="B536" s="6" t="str">
        <x:v>1308202</x:v>
      </x:c>
      <x:c r="C536" s="6" t="str">
        <x:v>CriticalDamageBase</x:v>
      </x:c>
      <x:c r="D536" s="6" t="n">
        <x:v>0.053</x:v>
      </x:c>
      <x:c r="E536" s="6" t="n">
        <x:v>2</x:v>
      </x:c>
      <x:c r="F536" s="6" t="n">
        <x:v>0</x:v>
      </x:c>
      <x:c r="G536" s="6" t="str">
        <x:v>暴击伤害</x:v>
      </x:c>
      <x:c r="H536" s="6" t="str">
        <x:v>https://raw.githubusercontent.com/Mar-7th/StarRailRes/dbe8cdfcfb0bf657b9fe1cf92d5537f118ccb487/index_new/cn/character_skill_trees.json</x:v>
      </x:c>
    </x:row>
    <x:row r="537" ht="20" customHeight="1">
      <x:c r="A537" s="6" t="str">
        <x:v>1308</x:v>
      </x:c>
      <x:c r="B537" s="6" t="str">
        <x:v>1308203</x:v>
      </x:c>
      <x:c r="C537" s="6" t="str">
        <x:v>AttackAddedRatio</x:v>
      </x:c>
      <x:c r="D537" s="6" t="n">
        <x:v>0.04</x:v>
      </x:c>
      <x:c r="E537" s="6" t="n">
        <x:v>3</x:v>
      </x:c>
      <x:c r="F537" s="6" t="n">
        <x:v>0</x:v>
      </x:c>
      <x:c r="G537" s="6" t="str">
        <x:v>攻击力</x:v>
      </x:c>
      <x:c r="H537" s="6" t="str">
        <x:v>https://raw.githubusercontent.com/Mar-7th/StarRailRes/dbe8cdfcfb0bf657b9fe1cf92d5537f118ccb487/index_new/cn/character_skill_trees.json</x:v>
      </x:c>
    </x:row>
    <x:row r="538" ht="20" customHeight="1">
      <x:c r="A538" s="6" t="str">
        <x:v>1308</x:v>
      </x:c>
      <x:c r="B538" s="6" t="str">
        <x:v>1308204</x:v>
      </x:c>
      <x:c r="C538" s="6" t="str">
        <x:v>ThunderAddedRatio</x:v>
      </x:c>
      <x:c r="D538" s="6" t="n">
        <x:v>0.032</x:v>
      </x:c>
      <x:c r="E538" s="6" t="n">
        <x:v>3</x:v>
      </x:c>
      <x:c r="F538" s="6" t="n">
        <x:v>0</x:v>
      </x:c>
      <x:c r="G538" s="6" t="str">
        <x:v>雷属性伤害提高</x:v>
      </x:c>
      <x:c r="H538" s="6" t="str">
        <x:v>https://raw.githubusercontent.com/Mar-7th/StarRailRes/dbe8cdfcfb0bf657b9fe1cf92d5537f118ccb487/index_new/cn/character_skill_trees.json</x:v>
      </x:c>
    </x:row>
    <x:row r="539" ht="20" customHeight="1">
      <x:c r="A539" s="6" t="str">
        <x:v>1308</x:v>
      </x:c>
      <x:c r="B539" s="6" t="str">
        <x:v>1308205</x:v>
      </x:c>
      <x:c r="C539" s="6" t="str">
        <x:v>AttackAddedRatio</x:v>
      </x:c>
      <x:c r="D539" s="6" t="n">
        <x:v>0.06</x:v>
      </x:c>
      <x:c r="E539" s="6" t="n">
        <x:v>4</x:v>
      </x:c>
      <x:c r="F539" s="6" t="n">
        <x:v>0</x:v>
      </x:c>
      <x:c r="G539" s="6" t="str">
        <x:v>攻击力</x:v>
      </x:c>
      <x:c r="H539" s="6" t="str">
        <x:v>https://raw.githubusercontent.com/Mar-7th/StarRailRes/dbe8cdfcfb0bf657b9fe1cf92d5537f118ccb487/index_new/cn/character_skill_trees.json</x:v>
      </x:c>
    </x:row>
    <x:row r="540" ht="20" customHeight="1">
      <x:c r="A540" s="6" t="str">
        <x:v>1308</x:v>
      </x:c>
      <x:c r="B540" s="6" t="str">
        <x:v>1308206</x:v>
      </x:c>
      <x:c r="C540" s="6" t="str">
        <x:v>CriticalDamageBase</x:v>
      </x:c>
      <x:c r="D540" s="6" t="n">
        <x:v>0.08</x:v>
      </x:c>
      <x:c r="E540" s="6" t="n">
        <x:v>5</x:v>
      </x:c>
      <x:c r="F540" s="6" t="n">
        <x:v>0</x:v>
      </x:c>
      <x:c r="G540" s="6" t="str">
        <x:v>暴击伤害</x:v>
      </x:c>
      <x:c r="H540" s="6" t="str">
        <x:v>https://raw.githubusercontent.com/Mar-7th/StarRailRes/dbe8cdfcfb0bf657b9fe1cf92d5537f118ccb487/index_new/cn/character_skill_trees.json</x:v>
      </x:c>
    </x:row>
    <x:row r="541" ht="20" customHeight="1">
      <x:c r="A541" s="6" t="str">
        <x:v>1308</x:v>
      </x:c>
      <x:c r="B541" s="6" t="str">
        <x:v>1308207</x:v>
      </x:c>
      <x:c r="C541" s="6" t="str">
        <x:v>AttackAddedRatio</x:v>
      </x:c>
      <x:c r="D541" s="6" t="n">
        <x:v>0.06</x:v>
      </x:c>
      <x:c r="E541" s="6" t="n">
        <x:v>5</x:v>
      </x:c>
      <x:c r="F541" s="6" t="n">
        <x:v>0</x:v>
      </x:c>
      <x:c r="G541" s="6" t="str">
        <x:v>攻击力</x:v>
      </x:c>
      <x:c r="H541" s="6" t="str">
        <x:v>https://raw.githubusercontent.com/Mar-7th/StarRailRes/dbe8cdfcfb0bf657b9fe1cf92d5537f118ccb487/index_new/cn/character_skill_trees.json</x:v>
      </x:c>
    </x:row>
    <x:row r="542" ht="20" customHeight="1">
      <x:c r="A542" s="6" t="str">
        <x:v>1308</x:v>
      </x:c>
      <x:c r="B542" s="6" t="str">
        <x:v>1308208</x:v>
      </x:c>
      <x:c r="C542" s="6" t="str">
        <x:v>ThunderAddedRatio</x:v>
      </x:c>
      <x:c r="D542" s="6" t="n">
        <x:v>0.048</x:v>
      </x:c>
      <x:c r="E542" s="6" t="n">
        <x:v>6</x:v>
      </x:c>
      <x:c r="F542" s="6" t="n">
        <x:v>0</x:v>
      </x:c>
      <x:c r="G542" s="6" t="str">
        <x:v>雷属性伤害提高</x:v>
      </x:c>
      <x:c r="H542" s="6" t="str">
        <x:v>https://raw.githubusercontent.com/Mar-7th/StarRailRes/dbe8cdfcfb0bf657b9fe1cf92d5537f118ccb487/index_new/cn/character_skill_trees.json</x:v>
      </x:c>
    </x:row>
    <x:row r="543" ht="20" customHeight="1">
      <x:c r="A543" s="6" t="str">
        <x:v>1308</x:v>
      </x:c>
      <x:c r="B543" s="6" t="str">
        <x:v>1308209</x:v>
      </x:c>
      <x:c r="C543" s="6" t="str">
        <x:v>CriticalDamageBase</x:v>
      </x:c>
      <x:c r="D543" s="6" t="n">
        <x:v>0.107</x:v>
      </x:c>
      <x:c r="E543" s="6" t="n">
        <x:v>0</x:v>
      </x:c>
      <x:c r="F543" s="6" t="n">
        <x:v>75</x:v>
      </x:c>
      <x:c r="G543" s="6" t="str">
        <x:v>暴击伤害</x:v>
      </x:c>
      <x:c r="H543" s="6" t="str">
        <x:v>https://raw.githubusercontent.com/Mar-7th/StarRailRes/dbe8cdfcfb0bf657b9fe1cf92d5537f118ccb487/index_new/cn/character_skill_trees.json</x:v>
      </x:c>
    </x:row>
    <x:row r="544" ht="20" customHeight="1">
      <x:c r="A544" s="6" t="str">
        <x:v>1308</x:v>
      </x:c>
      <x:c r="B544" s="6" t="str">
        <x:v>1308210</x:v>
      </x:c>
      <x:c r="C544" s="6" t="str">
        <x:v>AttackAddedRatio</x:v>
      </x:c>
      <x:c r="D544" s="6" t="n">
        <x:v>0.08</x:v>
      </x:c>
      <x:c r="E544" s="6" t="n">
        <x:v>0</x:v>
      </x:c>
      <x:c r="F544" s="6" t="n">
        <x:v>80</x:v>
      </x:c>
      <x:c r="G544" s="6" t="str">
        <x:v>攻击力</x:v>
      </x:c>
      <x:c r="H544" s="6" t="str">
        <x:v>https://raw.githubusercontent.com/Mar-7th/StarRailRes/dbe8cdfcfb0bf657b9fe1cf92d5537f118ccb487/index_new/cn/character_skill_trees.json</x:v>
      </x:c>
    </x:row>
    <x:row r="545" ht="20" customHeight="1">
      <x:c r="A545" s="6" t="str">
        <x:v>1309</x:v>
      </x:c>
      <x:c r="B545" s="6" t="str">
        <x:v>1309201</x:v>
      </x:c>
      <x:c r="C545" s="6" t="str">
        <x:v>AttackAddedRatio</x:v>
      </x:c>
      <x:c r="D545" s="6" t="n">
        <x:v>0.04</x:v>
      </x:c>
      <x:c r="E545" s="6" t="n">
        <x:v>0</x:v>
      </x:c>
      <x:c r="F545" s="6" t="n">
        <x:v>1</x:v>
      </x:c>
      <x:c r="G545" s="6" t="str">
        <x:v>攻击力</x:v>
      </x:c>
      <x:c r="H545" s="6" t="str">
        <x:v>https://raw.githubusercontent.com/Mar-7th/StarRailRes/dbe8cdfcfb0bf657b9fe1cf92d5537f118ccb487/index_new/cn/character_skill_trees.json</x:v>
      </x:c>
    </x:row>
    <x:row r="546" ht="20" customHeight="1">
      <x:c r="A546" s="6" t="str">
        <x:v>1309</x:v>
      </x:c>
      <x:c r="B546" s="6" t="str">
        <x:v>1309202</x:v>
      </x:c>
      <x:c r="C546" s="6" t="str">
        <x:v>HPAddedRatio</x:v>
      </x:c>
      <x:c r="D546" s="6" t="n">
        <x:v>0.04</x:v>
      </x:c>
      <x:c r="E546" s="6" t="n">
        <x:v>2</x:v>
      </x:c>
      <x:c r="F546" s="6" t="n">
        <x:v>0</x:v>
      </x:c>
      <x:c r="G546" s="6" t="str">
        <x:v>生命值</x:v>
      </x:c>
      <x:c r="H546" s="6" t="str">
        <x:v>https://raw.githubusercontent.com/Mar-7th/StarRailRes/dbe8cdfcfb0bf657b9fe1cf92d5537f118ccb487/index_new/cn/character_skill_trees.json</x:v>
      </x:c>
    </x:row>
    <x:row r="547" ht="20" customHeight="1">
      <x:c r="A547" s="6" t="str">
        <x:v>1309</x:v>
      </x:c>
      <x:c r="B547" s="6" t="str">
        <x:v>1309203</x:v>
      </x:c>
      <x:c r="C547" s="6" t="str">
        <x:v>AttackAddedRatio</x:v>
      </x:c>
      <x:c r="D547" s="6" t="n">
        <x:v>0.04</x:v>
      </x:c>
      <x:c r="E547" s="6" t="n">
        <x:v>3</x:v>
      </x:c>
      <x:c r="F547" s="6" t="n">
        <x:v>0</x:v>
      </x:c>
      <x:c r="G547" s="6" t="str">
        <x:v>攻击力</x:v>
      </x:c>
      <x:c r="H547" s="6" t="str">
        <x:v>https://raw.githubusercontent.com/Mar-7th/StarRailRes/dbe8cdfcfb0bf657b9fe1cf92d5537f118ccb487/index_new/cn/character_skill_trees.json</x:v>
      </x:c>
    </x:row>
    <x:row r="548" ht="20" customHeight="1">
      <x:c r="A548" s="6" t="str">
        <x:v>1309</x:v>
      </x:c>
      <x:c r="B548" s="6" t="str">
        <x:v>1309204</x:v>
      </x:c>
      <x:c r="C548" s="6" t="str">
        <x:v>SpeedDelta</x:v>
      </x:c>
      <x:c r="D548" s="6" t="n">
        <x:v>2</x:v>
      </x:c>
      <x:c r="E548" s="6" t="n">
        <x:v>3</x:v>
      </x:c>
      <x:c r="F548" s="6" t="n">
        <x:v>0</x:v>
      </x:c>
      <x:c r="G548" s="6" t="str">
        <x:v>速度</x:v>
      </x:c>
      <x:c r="H548" s="6" t="str">
        <x:v>https://raw.githubusercontent.com/Mar-7th/StarRailRes/dbe8cdfcfb0bf657b9fe1cf92d5537f118ccb487/index_new/cn/character_skill_trees.json</x:v>
      </x:c>
    </x:row>
    <x:row r="549" ht="20" customHeight="1">
      <x:c r="A549" s="6" t="str">
        <x:v>1309</x:v>
      </x:c>
      <x:c r="B549" s="6" t="str">
        <x:v>1309205</x:v>
      </x:c>
      <x:c r="C549" s="6" t="str">
        <x:v>AttackAddedRatio</x:v>
      </x:c>
      <x:c r="D549" s="6" t="n">
        <x:v>0.06</x:v>
      </x:c>
      <x:c r="E549" s="6" t="n">
        <x:v>4</x:v>
      </x:c>
      <x:c r="F549" s="6" t="n">
        <x:v>0</x:v>
      </x:c>
      <x:c r="G549" s="6" t="str">
        <x:v>攻击力</x:v>
      </x:c>
      <x:c r="H549" s="6" t="str">
        <x:v>https://raw.githubusercontent.com/Mar-7th/StarRailRes/dbe8cdfcfb0bf657b9fe1cf92d5537f118ccb487/index_new/cn/character_skill_trees.json</x:v>
      </x:c>
    </x:row>
    <x:row r="550" ht="20" customHeight="1">
      <x:c r="A550" s="6" t="str">
        <x:v>1309</x:v>
      </x:c>
      <x:c r="B550" s="6" t="str">
        <x:v>1309206</x:v>
      </x:c>
      <x:c r="C550" s="6" t="str">
        <x:v>HPAddedRatio</x:v>
      </x:c>
      <x:c r="D550" s="6" t="n">
        <x:v>0.06</x:v>
      </x:c>
      <x:c r="E550" s="6" t="n">
        <x:v>5</x:v>
      </x:c>
      <x:c r="F550" s="6" t="n">
        <x:v>0</x:v>
      </x:c>
      <x:c r="G550" s="6" t="str">
        <x:v>生命值</x:v>
      </x:c>
      <x:c r="H550" s="6" t="str">
        <x:v>https://raw.githubusercontent.com/Mar-7th/StarRailRes/dbe8cdfcfb0bf657b9fe1cf92d5537f118ccb487/index_new/cn/character_skill_trees.json</x:v>
      </x:c>
    </x:row>
    <x:row r="551" ht="20" customHeight="1">
      <x:c r="A551" s="6" t="str">
        <x:v>1309</x:v>
      </x:c>
      <x:c r="B551" s="6" t="str">
        <x:v>1309207</x:v>
      </x:c>
      <x:c r="C551" s="6" t="str">
        <x:v>AttackAddedRatio</x:v>
      </x:c>
      <x:c r="D551" s="6" t="n">
        <x:v>0.06</x:v>
      </x:c>
      <x:c r="E551" s="6" t="n">
        <x:v>5</x:v>
      </x:c>
      <x:c r="F551" s="6" t="n">
        <x:v>0</x:v>
      </x:c>
      <x:c r="G551" s="6" t="str">
        <x:v>攻击力</x:v>
      </x:c>
      <x:c r="H551" s="6" t="str">
        <x:v>https://raw.githubusercontent.com/Mar-7th/StarRailRes/dbe8cdfcfb0bf657b9fe1cf92d5537f118ccb487/index_new/cn/character_skill_trees.json</x:v>
      </x:c>
    </x:row>
    <x:row r="552" ht="20" customHeight="1">
      <x:c r="A552" s="6" t="str">
        <x:v>1309</x:v>
      </x:c>
      <x:c r="B552" s="6" t="str">
        <x:v>1309208</x:v>
      </x:c>
      <x:c r="C552" s="6" t="str">
        <x:v>SpeedDelta</x:v>
      </x:c>
      <x:c r="D552" s="6" t="n">
        <x:v>3</x:v>
      </x:c>
      <x:c r="E552" s="6" t="n">
        <x:v>6</x:v>
      </x:c>
      <x:c r="F552" s="6" t="n">
        <x:v>0</x:v>
      </x:c>
      <x:c r="G552" s="6" t="str">
        <x:v>速度</x:v>
      </x:c>
      <x:c r="H552" s="6" t="str">
        <x:v>https://raw.githubusercontent.com/Mar-7th/StarRailRes/dbe8cdfcfb0bf657b9fe1cf92d5537f118ccb487/index_new/cn/character_skill_trees.json</x:v>
      </x:c>
    </x:row>
    <x:row r="553" ht="20" customHeight="1">
      <x:c r="A553" s="6" t="str">
        <x:v>1309</x:v>
      </x:c>
      <x:c r="B553" s="6" t="str">
        <x:v>1309209</x:v>
      </x:c>
      <x:c r="C553" s="6" t="str">
        <x:v>HPAddedRatio</x:v>
      </x:c>
      <x:c r="D553" s="6" t="n">
        <x:v>0.08</x:v>
      </x:c>
      <x:c r="E553" s="6" t="n">
        <x:v>0</x:v>
      </x:c>
      <x:c r="F553" s="6" t="n">
        <x:v>75</x:v>
      </x:c>
      <x:c r="G553" s="6" t="str">
        <x:v>生命值</x:v>
      </x:c>
      <x:c r="H553" s="6" t="str">
        <x:v>https://raw.githubusercontent.com/Mar-7th/StarRailRes/dbe8cdfcfb0bf657b9fe1cf92d5537f118ccb487/index_new/cn/character_skill_trees.json</x:v>
      </x:c>
    </x:row>
    <x:row r="554" ht="20" customHeight="1">
      <x:c r="A554" s="6" t="str">
        <x:v>1309</x:v>
      </x:c>
      <x:c r="B554" s="6" t="str">
        <x:v>1309210</x:v>
      </x:c>
      <x:c r="C554" s="6" t="str">
        <x:v>AttackAddedRatio</x:v>
      </x:c>
      <x:c r="D554" s="6" t="n">
        <x:v>0.08</x:v>
      </x:c>
      <x:c r="E554" s="6" t="n">
        <x:v>0</x:v>
      </x:c>
      <x:c r="F554" s="6" t="n">
        <x:v>80</x:v>
      </x:c>
      <x:c r="G554" s="6" t="str">
        <x:v>攻击力</x:v>
      </x:c>
      <x:c r="H554" s="6" t="str">
        <x:v>https://raw.githubusercontent.com/Mar-7th/StarRailRes/dbe8cdfcfb0bf657b9fe1cf92d5537f118ccb487/index_new/cn/character_skill_trees.json</x:v>
      </x:c>
    </x:row>
    <x:row r="555" ht="20" customHeight="1">
      <x:c r="A555" s="6" t="str">
        <x:v>1310</x:v>
      </x:c>
      <x:c r="B555" s="6" t="str">
        <x:v>1310201</x:v>
      </x:c>
      <x:c r="C555" s="6" t="str">
        <x:v>BreakDamageAddedRatioBase</x:v>
      </x:c>
      <x:c r="D555" s="6" t="n">
        <x:v>0.053</x:v>
      </x:c>
      <x:c r="E555" s="6" t="n">
        <x:v>0</x:v>
      </x:c>
      <x:c r="F555" s="6" t="n">
        <x:v>1</x:v>
      </x:c>
      <x:c r="G555" s="6" t="str">
        <x:v>击破特攻</x:v>
      </x:c>
      <x:c r="H555" s="6" t="str">
        <x:v>https://raw.githubusercontent.com/Mar-7th/StarRailRes/dbe8cdfcfb0bf657b9fe1cf92d5537f118ccb487/index_new/cn/character_skill_trees.json</x:v>
      </x:c>
    </x:row>
    <x:row r="556" ht="20" customHeight="1">
      <x:c r="A556" s="6" t="str">
        <x:v>1310</x:v>
      </x:c>
      <x:c r="B556" s="6" t="str">
        <x:v>1310202</x:v>
      </x:c>
      <x:c r="C556" s="6" t="str">
        <x:v>StatusResistanceBase</x:v>
      </x:c>
      <x:c r="D556" s="6" t="n">
        <x:v>0.04</x:v>
      </x:c>
      <x:c r="E556" s="6" t="n">
        <x:v>2</x:v>
      </x:c>
      <x:c r="F556" s="6" t="n">
        <x:v>0</x:v>
      </x:c>
      <x:c r="G556" s="6" t="str">
        <x:v>效果抵抗</x:v>
      </x:c>
      <x:c r="H556" s="6" t="str">
        <x:v>https://raw.githubusercontent.com/Mar-7th/StarRailRes/dbe8cdfcfb0bf657b9fe1cf92d5537f118ccb487/index_new/cn/character_skill_trees.json</x:v>
      </x:c>
    </x:row>
    <x:row r="557" ht="20" customHeight="1">
      <x:c r="A557" s="6" t="str">
        <x:v>1310</x:v>
      </x:c>
      <x:c r="B557" s="6" t="str">
        <x:v>1310203</x:v>
      </x:c>
      <x:c r="C557" s="6" t="str">
        <x:v>BreakDamageAddedRatioBase</x:v>
      </x:c>
      <x:c r="D557" s="6" t="n">
        <x:v>0.053</x:v>
      </x:c>
      <x:c r="E557" s="6" t="n">
        <x:v>3</x:v>
      </x:c>
      <x:c r="F557" s="6" t="n">
        <x:v>0</x:v>
      </x:c>
      <x:c r="G557" s="6" t="str">
        <x:v>击破特攻</x:v>
      </x:c>
      <x:c r="H557" s="6" t="str">
        <x:v>https://raw.githubusercontent.com/Mar-7th/StarRailRes/dbe8cdfcfb0bf657b9fe1cf92d5537f118ccb487/index_new/cn/character_skill_trees.json</x:v>
      </x:c>
    </x:row>
    <x:row r="558" ht="20" customHeight="1">
      <x:c r="A558" s="6" t="str">
        <x:v>1310</x:v>
      </x:c>
      <x:c r="B558" s="6" t="str">
        <x:v>1310204</x:v>
      </x:c>
      <x:c r="C558" s="6" t="str">
        <x:v>SpeedDelta</x:v>
      </x:c>
      <x:c r="D558" s="6" t="n">
        <x:v>2</x:v>
      </x:c>
      <x:c r="E558" s="6" t="n">
        <x:v>3</x:v>
      </x:c>
      <x:c r="F558" s="6" t="n">
        <x:v>0</x:v>
      </x:c>
      <x:c r="G558" s="6" t="str">
        <x:v>速度</x:v>
      </x:c>
      <x:c r="H558" s="6" t="str">
        <x:v>https://raw.githubusercontent.com/Mar-7th/StarRailRes/dbe8cdfcfb0bf657b9fe1cf92d5537f118ccb487/index_new/cn/character_skill_trees.json</x:v>
      </x:c>
    </x:row>
    <x:row r="559" ht="20" customHeight="1">
      <x:c r="A559" s="6" t="str">
        <x:v>1310</x:v>
      </x:c>
      <x:c r="B559" s="6" t="str">
        <x:v>1310205</x:v>
      </x:c>
      <x:c r="C559" s="6" t="str">
        <x:v>BreakDamageAddedRatioBase</x:v>
      </x:c>
      <x:c r="D559" s="6" t="n">
        <x:v>0.08</x:v>
      </x:c>
      <x:c r="E559" s="6" t="n">
        <x:v>4</x:v>
      </x:c>
      <x:c r="F559" s="6" t="n">
        <x:v>0</x:v>
      </x:c>
      <x:c r="G559" s="6" t="str">
        <x:v>击破特攻</x:v>
      </x:c>
      <x:c r="H559" s="6" t="str">
        <x:v>https://raw.githubusercontent.com/Mar-7th/StarRailRes/dbe8cdfcfb0bf657b9fe1cf92d5537f118ccb487/index_new/cn/character_skill_trees.json</x:v>
      </x:c>
    </x:row>
    <x:row r="560" ht="20" customHeight="1">
      <x:c r="A560" s="6" t="str">
        <x:v>1310</x:v>
      </x:c>
      <x:c r="B560" s="6" t="str">
        <x:v>1310206</x:v>
      </x:c>
      <x:c r="C560" s="6" t="str">
        <x:v>StatusResistanceBase</x:v>
      </x:c>
      <x:c r="D560" s="6" t="n">
        <x:v>0.06</x:v>
      </x:c>
      <x:c r="E560" s="6" t="n">
        <x:v>5</x:v>
      </x:c>
      <x:c r="F560" s="6" t="n">
        <x:v>0</x:v>
      </x:c>
      <x:c r="G560" s="6" t="str">
        <x:v>效果抵抗</x:v>
      </x:c>
      <x:c r="H560" s="6" t="str">
        <x:v>https://raw.githubusercontent.com/Mar-7th/StarRailRes/dbe8cdfcfb0bf657b9fe1cf92d5537f118ccb487/index_new/cn/character_skill_trees.json</x:v>
      </x:c>
    </x:row>
    <x:row r="561" ht="20" customHeight="1">
      <x:c r="A561" s="6" t="str">
        <x:v>1310</x:v>
      </x:c>
      <x:c r="B561" s="6" t="str">
        <x:v>1310207</x:v>
      </x:c>
      <x:c r="C561" s="6" t="str">
        <x:v>BreakDamageAddedRatioBase</x:v>
      </x:c>
      <x:c r="D561" s="6" t="n">
        <x:v>0.08</x:v>
      </x:c>
      <x:c r="E561" s="6" t="n">
        <x:v>5</x:v>
      </x:c>
      <x:c r="F561" s="6" t="n">
        <x:v>0</x:v>
      </x:c>
      <x:c r="G561" s="6" t="str">
        <x:v>击破特攻</x:v>
      </x:c>
      <x:c r="H561" s="6" t="str">
        <x:v>https://raw.githubusercontent.com/Mar-7th/StarRailRes/dbe8cdfcfb0bf657b9fe1cf92d5537f118ccb487/index_new/cn/character_skill_trees.json</x:v>
      </x:c>
    </x:row>
    <x:row r="562" ht="20" customHeight="1">
      <x:c r="A562" s="6" t="str">
        <x:v>1310</x:v>
      </x:c>
      <x:c r="B562" s="6" t="str">
        <x:v>1310208</x:v>
      </x:c>
      <x:c r="C562" s="6" t="str">
        <x:v>SpeedDelta</x:v>
      </x:c>
      <x:c r="D562" s="6" t="n">
        <x:v>3</x:v>
      </x:c>
      <x:c r="E562" s="6" t="n">
        <x:v>6</x:v>
      </x:c>
      <x:c r="F562" s="6" t="n">
        <x:v>0</x:v>
      </x:c>
      <x:c r="G562" s="6" t="str">
        <x:v>速度</x:v>
      </x:c>
      <x:c r="H562" s="6" t="str">
        <x:v>https://raw.githubusercontent.com/Mar-7th/StarRailRes/dbe8cdfcfb0bf657b9fe1cf92d5537f118ccb487/index_new/cn/character_skill_trees.json</x:v>
      </x:c>
    </x:row>
    <x:row r="563" ht="20" customHeight="1">
      <x:c r="A563" s="6" t="str">
        <x:v>1310</x:v>
      </x:c>
      <x:c r="B563" s="6" t="str">
        <x:v>1310209</x:v>
      </x:c>
      <x:c r="C563" s="6" t="str">
        <x:v>StatusResistanceBase</x:v>
      </x:c>
      <x:c r="D563" s="6" t="n">
        <x:v>0.08</x:v>
      </x:c>
      <x:c r="E563" s="6" t="n">
        <x:v>0</x:v>
      </x:c>
      <x:c r="F563" s="6" t="n">
        <x:v>75</x:v>
      </x:c>
      <x:c r="G563" s="6" t="str">
        <x:v>效果抵抗</x:v>
      </x:c>
      <x:c r="H563" s="6" t="str">
        <x:v>https://raw.githubusercontent.com/Mar-7th/StarRailRes/dbe8cdfcfb0bf657b9fe1cf92d5537f118ccb487/index_new/cn/character_skill_trees.json</x:v>
      </x:c>
    </x:row>
    <x:row r="564" ht="20" customHeight="1">
      <x:c r="A564" s="6" t="str">
        <x:v>1310</x:v>
      </x:c>
      <x:c r="B564" s="6" t="str">
        <x:v>1310210</x:v>
      </x:c>
      <x:c r="C564" s="6" t="str">
        <x:v>BreakDamageAddedRatioBase</x:v>
      </x:c>
      <x:c r="D564" s="6" t="n">
        <x:v>0.107</x:v>
      </x:c>
      <x:c r="E564" s="6" t="n">
        <x:v>0</x:v>
      </x:c>
      <x:c r="F564" s="6" t="n">
        <x:v>80</x:v>
      </x:c>
      <x:c r="G564" s="6" t="str">
        <x:v>击破特攻</x:v>
      </x:c>
      <x:c r="H564" s="6" t="str">
        <x:v>https://raw.githubusercontent.com/Mar-7th/StarRailRes/dbe8cdfcfb0bf657b9fe1cf92d5537f118ccb487/index_new/cn/character_skill_trees.json</x:v>
      </x:c>
    </x:row>
    <x:row r="565" ht="20" customHeight="1">
      <x:c r="A565" s="6" t="str">
        <x:v>1312</x:v>
      </x:c>
      <x:c r="B565" s="6" t="str">
        <x:v>1312201</x:v>
      </x:c>
      <x:c r="C565" s="6" t="str">
        <x:v>IceAddedRatio</x:v>
      </x:c>
      <x:c r="D565" s="6" t="n">
        <x:v>0.032</x:v>
      </x:c>
      <x:c r="E565" s="6" t="n">
        <x:v>0</x:v>
      </x:c>
      <x:c r="F565" s="6" t="n">
        <x:v>1</x:v>
      </x:c>
      <x:c r="G565" s="6" t="str">
        <x:v>冰属性伤害提高</x:v>
      </x:c>
      <x:c r="H565" s="6" t="str">
        <x:v>https://raw.githubusercontent.com/Mar-7th/StarRailRes/dbe8cdfcfb0bf657b9fe1cf92d5537f118ccb487/index_new/cn/character_skill_trees.json</x:v>
      </x:c>
    </x:row>
    <x:row r="566" ht="20" customHeight="1">
      <x:c r="A566" s="6" t="str">
        <x:v>1312</x:v>
      </x:c>
      <x:c r="B566" s="6" t="str">
        <x:v>1312202</x:v>
      </x:c>
      <x:c r="C566" s="6" t="str">
        <x:v>DefenceAddedRatio</x:v>
      </x:c>
      <x:c r="D566" s="6" t="n">
        <x:v>0.05</x:v>
      </x:c>
      <x:c r="E566" s="6" t="n">
        <x:v>2</x:v>
      </x:c>
      <x:c r="F566" s="6" t="n">
        <x:v>0</x:v>
      </x:c>
      <x:c r="G566" s="6" t="str">
        <x:v>防御力</x:v>
      </x:c>
      <x:c r="H566" s="6" t="str">
        <x:v>https://raw.githubusercontent.com/Mar-7th/StarRailRes/dbe8cdfcfb0bf657b9fe1cf92d5537f118ccb487/index_new/cn/character_skill_trees.json</x:v>
      </x:c>
    </x:row>
    <x:row r="567" ht="20" customHeight="1">
      <x:c r="A567" s="6" t="str">
        <x:v>1312</x:v>
      </x:c>
      <x:c r="B567" s="6" t="str">
        <x:v>1312203</x:v>
      </x:c>
      <x:c r="C567" s="6" t="str">
        <x:v>IceAddedRatio</x:v>
      </x:c>
      <x:c r="D567" s="6" t="n">
        <x:v>0.032</x:v>
      </x:c>
      <x:c r="E567" s="6" t="n">
        <x:v>3</x:v>
      </x:c>
      <x:c r="F567" s="6" t="n">
        <x:v>0</x:v>
      </x:c>
      <x:c r="G567" s="6" t="str">
        <x:v>冰属性伤害提高</x:v>
      </x:c>
      <x:c r="H567" s="6" t="str">
        <x:v>https://raw.githubusercontent.com/Mar-7th/StarRailRes/dbe8cdfcfb0bf657b9fe1cf92d5537f118ccb487/index_new/cn/character_skill_trees.json</x:v>
      </x:c>
    </x:row>
    <x:row r="568" ht="20" customHeight="1">
      <x:c r="A568" s="6" t="str">
        <x:v>1312</x:v>
      </x:c>
      <x:c r="B568" s="6" t="str">
        <x:v>1312204</x:v>
      </x:c>
      <x:c r="C568" s="6" t="str">
        <x:v>CriticalChanceBase</x:v>
      </x:c>
      <x:c r="D568" s="6" t="n">
        <x:v>0.027</x:v>
      </x:c>
      <x:c r="E568" s="6" t="n">
        <x:v>3</x:v>
      </x:c>
      <x:c r="F568" s="6" t="n">
        <x:v>0</x:v>
      </x:c>
      <x:c r="G568" s="6" t="str">
        <x:v>暴击率</x:v>
      </x:c>
      <x:c r="H568" s="6" t="str">
        <x:v>https://raw.githubusercontent.com/Mar-7th/StarRailRes/dbe8cdfcfb0bf657b9fe1cf92d5537f118ccb487/index_new/cn/character_skill_trees.json</x:v>
      </x:c>
    </x:row>
    <x:row r="569" ht="20" customHeight="1">
      <x:c r="A569" s="6" t="str">
        <x:v>1312</x:v>
      </x:c>
      <x:c r="B569" s="6" t="str">
        <x:v>1312205</x:v>
      </x:c>
      <x:c r="C569" s="6" t="str">
        <x:v>IceAddedRatio</x:v>
      </x:c>
      <x:c r="D569" s="6" t="n">
        <x:v>0.048</x:v>
      </x:c>
      <x:c r="E569" s="6" t="n">
        <x:v>4</x:v>
      </x:c>
      <x:c r="F569" s="6" t="n">
        <x:v>0</x:v>
      </x:c>
      <x:c r="G569" s="6" t="str">
        <x:v>冰属性伤害提高</x:v>
      </x:c>
      <x:c r="H569" s="6" t="str">
        <x:v>https://raw.githubusercontent.com/Mar-7th/StarRailRes/dbe8cdfcfb0bf657b9fe1cf92d5537f118ccb487/index_new/cn/character_skill_trees.json</x:v>
      </x:c>
    </x:row>
    <x:row r="570" ht="20" customHeight="1">
      <x:c r="A570" s="6" t="str">
        <x:v>1312</x:v>
      </x:c>
      <x:c r="B570" s="6" t="str">
        <x:v>1312206</x:v>
      </x:c>
      <x:c r="C570" s="6" t="str">
        <x:v>DefenceAddedRatio</x:v>
      </x:c>
      <x:c r="D570" s="6" t="n">
        <x:v>0.075</x:v>
      </x:c>
      <x:c r="E570" s="6" t="n">
        <x:v>5</x:v>
      </x:c>
      <x:c r="F570" s="6" t="n">
        <x:v>0</x:v>
      </x:c>
      <x:c r="G570" s="6" t="str">
        <x:v>防御力</x:v>
      </x:c>
      <x:c r="H570" s="6" t="str">
        <x:v>https://raw.githubusercontent.com/Mar-7th/StarRailRes/dbe8cdfcfb0bf657b9fe1cf92d5537f118ccb487/index_new/cn/character_skill_trees.json</x:v>
      </x:c>
    </x:row>
    <x:row r="571" ht="20" customHeight="1">
      <x:c r="A571" s="6" t="str">
        <x:v>1312</x:v>
      </x:c>
      <x:c r="B571" s="6" t="str">
        <x:v>1312207</x:v>
      </x:c>
      <x:c r="C571" s="6" t="str">
        <x:v>IceAddedRatio</x:v>
      </x:c>
      <x:c r="D571" s="6" t="n">
        <x:v>0.048</x:v>
      </x:c>
      <x:c r="E571" s="6" t="n">
        <x:v>5</x:v>
      </x:c>
      <x:c r="F571" s="6" t="n">
        <x:v>0</x:v>
      </x:c>
      <x:c r="G571" s="6" t="str">
        <x:v>冰属性伤害提高</x:v>
      </x:c>
      <x:c r="H571" s="6" t="str">
        <x:v>https://raw.githubusercontent.com/Mar-7th/StarRailRes/dbe8cdfcfb0bf657b9fe1cf92d5537f118ccb487/index_new/cn/character_skill_trees.json</x:v>
      </x:c>
    </x:row>
    <x:row r="572" ht="20" customHeight="1">
      <x:c r="A572" s="6" t="str">
        <x:v>1312</x:v>
      </x:c>
      <x:c r="B572" s="6" t="str">
        <x:v>1312208</x:v>
      </x:c>
      <x:c r="C572" s="6" t="str">
        <x:v>CriticalChanceBase</x:v>
      </x:c>
      <x:c r="D572" s="6" t="n">
        <x:v>0.04</x:v>
      </x:c>
      <x:c r="E572" s="6" t="n">
        <x:v>6</x:v>
      </x:c>
      <x:c r="F572" s="6" t="n">
        <x:v>0</x:v>
      </x:c>
      <x:c r="G572" s="6" t="str">
        <x:v>暴击率</x:v>
      </x:c>
      <x:c r="H572" s="6" t="str">
        <x:v>https://raw.githubusercontent.com/Mar-7th/StarRailRes/dbe8cdfcfb0bf657b9fe1cf92d5537f118ccb487/index_new/cn/character_skill_trees.json</x:v>
      </x:c>
    </x:row>
    <x:row r="573" ht="20" customHeight="1">
      <x:c r="A573" s="6" t="str">
        <x:v>1312</x:v>
      </x:c>
      <x:c r="B573" s="6" t="str">
        <x:v>1312209</x:v>
      </x:c>
      <x:c r="C573" s="6" t="str">
        <x:v>DefenceAddedRatio</x:v>
      </x:c>
      <x:c r="D573" s="6" t="n">
        <x:v>0.1</x:v>
      </x:c>
      <x:c r="E573" s="6" t="n">
        <x:v>0</x:v>
      </x:c>
      <x:c r="F573" s="6" t="n">
        <x:v>75</x:v>
      </x:c>
      <x:c r="G573" s="6" t="str">
        <x:v>防御力</x:v>
      </x:c>
      <x:c r="H573" s="6" t="str">
        <x:v>https://raw.githubusercontent.com/Mar-7th/StarRailRes/dbe8cdfcfb0bf657b9fe1cf92d5537f118ccb487/index_new/cn/character_skill_trees.json</x:v>
      </x:c>
    </x:row>
    <x:row r="574" ht="20" customHeight="1">
      <x:c r="A574" s="6" t="str">
        <x:v>1312</x:v>
      </x:c>
      <x:c r="B574" s="6" t="str">
        <x:v>1312210</x:v>
      </x:c>
      <x:c r="C574" s="6" t="str">
        <x:v>IceAddedRatio</x:v>
      </x:c>
      <x:c r="D574" s="6" t="n">
        <x:v>0.064</x:v>
      </x:c>
      <x:c r="E574" s="6" t="n">
        <x:v>0</x:v>
      </x:c>
      <x:c r="F574" s="6" t="n">
        <x:v>80</x:v>
      </x:c>
      <x:c r="G574" s="6" t="str">
        <x:v>冰属性伤害提高</x:v>
      </x:c>
      <x:c r="H574" s="6" t="str">
        <x:v>https://raw.githubusercontent.com/Mar-7th/StarRailRes/dbe8cdfcfb0bf657b9fe1cf92d5537f118ccb487/index_new/cn/character_skill_trees.json</x:v>
      </x:c>
    </x:row>
    <x:row r="575" ht="20" customHeight="1">
      <x:c r="A575" s="6" t="str">
        <x:v>1313</x:v>
      </x:c>
      <x:c r="B575" s="6" t="str">
        <x:v>1313201</x:v>
      </x:c>
      <x:c r="C575" s="6" t="str">
        <x:v>CriticalDamageBase</x:v>
      </x:c>
      <x:c r="D575" s="6" t="n">
        <x:v>0.053</x:v>
      </x:c>
      <x:c r="E575" s="6" t="n">
        <x:v>0</x:v>
      </x:c>
      <x:c r="F575" s="6" t="n">
        <x:v>1</x:v>
      </x:c>
      <x:c r="G575" s="6" t="str">
        <x:v>暴击伤害</x:v>
      </x:c>
      <x:c r="H575" s="6" t="str">
        <x:v>https://raw.githubusercontent.com/Mar-7th/StarRailRes/dbe8cdfcfb0bf657b9fe1cf92d5537f118ccb487/index_new/cn/character_skill_trees.json</x:v>
      </x:c>
    </x:row>
    <x:row r="576" ht="20" customHeight="1">
      <x:c r="A576" s="6" t="str">
        <x:v>1313</x:v>
      </x:c>
      <x:c r="B576" s="6" t="str">
        <x:v>1313202</x:v>
      </x:c>
      <x:c r="C576" s="6" t="str">
        <x:v>StatusResistanceBase</x:v>
      </x:c>
      <x:c r="D576" s="6" t="n">
        <x:v>0.04</x:v>
      </x:c>
      <x:c r="E576" s="6" t="n">
        <x:v>2</x:v>
      </x:c>
      <x:c r="F576" s="6" t="n">
        <x:v>0</x:v>
      </x:c>
      <x:c r="G576" s="6" t="str">
        <x:v>效果抵抗</x:v>
      </x:c>
      <x:c r="H576" s="6" t="str">
        <x:v>https://raw.githubusercontent.com/Mar-7th/StarRailRes/dbe8cdfcfb0bf657b9fe1cf92d5537f118ccb487/index_new/cn/character_skill_trees.json</x:v>
      </x:c>
    </x:row>
    <x:row r="577" ht="20" customHeight="1">
      <x:c r="A577" s="6" t="str">
        <x:v>1313</x:v>
      </x:c>
      <x:c r="B577" s="6" t="str">
        <x:v>1313203</x:v>
      </x:c>
      <x:c r="C577" s="6" t="str">
        <x:v>CriticalDamageBase</x:v>
      </x:c>
      <x:c r="D577" s="6" t="n">
        <x:v>0.053</x:v>
      </x:c>
      <x:c r="E577" s="6" t="n">
        <x:v>3</x:v>
      </x:c>
      <x:c r="F577" s="6" t="n">
        <x:v>0</x:v>
      </x:c>
      <x:c r="G577" s="6" t="str">
        <x:v>暴击伤害</x:v>
      </x:c>
      <x:c r="H577" s="6" t="str">
        <x:v>https://raw.githubusercontent.com/Mar-7th/StarRailRes/dbe8cdfcfb0bf657b9fe1cf92d5537f118ccb487/index_new/cn/character_skill_trees.json</x:v>
      </x:c>
    </x:row>
    <x:row r="578" ht="20" customHeight="1">
      <x:c r="A578" s="6" t="str">
        <x:v>1313</x:v>
      </x:c>
      <x:c r="B578" s="6" t="str">
        <x:v>1313204</x:v>
      </x:c>
      <x:c r="C578" s="6" t="str">
        <x:v>DefenceAddedRatio</x:v>
      </x:c>
      <x:c r="D578" s="6" t="n">
        <x:v>0.05</x:v>
      </x:c>
      <x:c r="E578" s="6" t="n">
        <x:v>3</x:v>
      </x:c>
      <x:c r="F578" s="6" t="n">
        <x:v>0</x:v>
      </x:c>
      <x:c r="G578" s="6" t="str">
        <x:v>防御力</x:v>
      </x:c>
      <x:c r="H578" s="6" t="str">
        <x:v>https://raw.githubusercontent.com/Mar-7th/StarRailRes/dbe8cdfcfb0bf657b9fe1cf92d5537f118ccb487/index_new/cn/character_skill_trees.json</x:v>
      </x:c>
    </x:row>
    <x:row r="579" ht="20" customHeight="1">
      <x:c r="A579" s="6" t="str">
        <x:v>1313</x:v>
      </x:c>
      <x:c r="B579" s="6" t="str">
        <x:v>1313205</x:v>
      </x:c>
      <x:c r="C579" s="6" t="str">
        <x:v>CriticalDamageBase</x:v>
      </x:c>
      <x:c r="D579" s="6" t="n">
        <x:v>0.08</x:v>
      </x:c>
      <x:c r="E579" s="6" t="n">
        <x:v>4</x:v>
      </x:c>
      <x:c r="F579" s="6" t="n">
        <x:v>0</x:v>
      </x:c>
      <x:c r="G579" s="6" t="str">
        <x:v>暴击伤害</x:v>
      </x:c>
      <x:c r="H579" s="6" t="str">
        <x:v>https://raw.githubusercontent.com/Mar-7th/StarRailRes/dbe8cdfcfb0bf657b9fe1cf92d5537f118ccb487/index_new/cn/character_skill_trees.json</x:v>
      </x:c>
    </x:row>
    <x:row r="580" ht="20" customHeight="1">
      <x:c r="A580" s="6" t="str">
        <x:v>1313</x:v>
      </x:c>
      <x:c r="B580" s="6" t="str">
        <x:v>1313206</x:v>
      </x:c>
      <x:c r="C580" s="6" t="str">
        <x:v>StatusResistanceBase</x:v>
      </x:c>
      <x:c r="D580" s="6" t="n">
        <x:v>0.06</x:v>
      </x:c>
      <x:c r="E580" s="6" t="n">
        <x:v>5</x:v>
      </x:c>
      <x:c r="F580" s="6" t="n">
        <x:v>0</x:v>
      </x:c>
      <x:c r="G580" s="6" t="str">
        <x:v>效果抵抗</x:v>
      </x:c>
      <x:c r="H580" s="6" t="str">
        <x:v>https://raw.githubusercontent.com/Mar-7th/StarRailRes/dbe8cdfcfb0bf657b9fe1cf92d5537f118ccb487/index_new/cn/character_skill_trees.json</x:v>
      </x:c>
    </x:row>
    <x:row r="581" ht="20" customHeight="1">
      <x:c r="A581" s="6" t="str">
        <x:v>1313</x:v>
      </x:c>
      <x:c r="B581" s="6" t="str">
        <x:v>1313207</x:v>
      </x:c>
      <x:c r="C581" s="6" t="str">
        <x:v>CriticalDamageBase</x:v>
      </x:c>
      <x:c r="D581" s="6" t="n">
        <x:v>0.08</x:v>
      </x:c>
      <x:c r="E581" s="6" t="n">
        <x:v>5</x:v>
      </x:c>
      <x:c r="F581" s="6" t="n">
        <x:v>0</x:v>
      </x:c>
      <x:c r="G581" s="6" t="str">
        <x:v>暴击伤害</x:v>
      </x:c>
      <x:c r="H581" s="6" t="str">
        <x:v>https://raw.githubusercontent.com/Mar-7th/StarRailRes/dbe8cdfcfb0bf657b9fe1cf92d5537f118ccb487/index_new/cn/character_skill_trees.json</x:v>
      </x:c>
    </x:row>
    <x:row r="582" ht="20" customHeight="1">
      <x:c r="A582" s="6" t="str">
        <x:v>1313</x:v>
      </x:c>
      <x:c r="B582" s="6" t="str">
        <x:v>1313208</x:v>
      </x:c>
      <x:c r="C582" s="6" t="str">
        <x:v>DefenceAddedRatio</x:v>
      </x:c>
      <x:c r="D582" s="6" t="n">
        <x:v>0.075</x:v>
      </x:c>
      <x:c r="E582" s="6" t="n">
        <x:v>6</x:v>
      </x:c>
      <x:c r="F582" s="6" t="n">
        <x:v>0</x:v>
      </x:c>
      <x:c r="G582" s="6" t="str">
        <x:v>防御力</x:v>
      </x:c>
      <x:c r="H582" s="6" t="str">
        <x:v>https://raw.githubusercontent.com/Mar-7th/StarRailRes/dbe8cdfcfb0bf657b9fe1cf92d5537f118ccb487/index_new/cn/character_skill_trees.json</x:v>
      </x:c>
    </x:row>
    <x:row r="583" ht="20" customHeight="1">
      <x:c r="A583" s="6" t="str">
        <x:v>1313</x:v>
      </x:c>
      <x:c r="B583" s="6" t="str">
        <x:v>1313209</x:v>
      </x:c>
      <x:c r="C583" s="6" t="str">
        <x:v>StatusResistanceBase</x:v>
      </x:c>
      <x:c r="D583" s="6" t="n">
        <x:v>0.08</x:v>
      </x:c>
      <x:c r="E583" s="6" t="n">
        <x:v>0</x:v>
      </x:c>
      <x:c r="F583" s="6" t="n">
        <x:v>75</x:v>
      </x:c>
      <x:c r="G583" s="6" t="str">
        <x:v>效果抵抗</x:v>
      </x:c>
      <x:c r="H583" s="6" t="str">
        <x:v>https://raw.githubusercontent.com/Mar-7th/StarRailRes/dbe8cdfcfb0bf657b9fe1cf92d5537f118ccb487/index_new/cn/character_skill_trees.json</x:v>
      </x:c>
    </x:row>
    <x:row r="584" ht="20" customHeight="1">
      <x:c r="A584" s="6" t="str">
        <x:v>1313</x:v>
      </x:c>
      <x:c r="B584" s="6" t="str">
        <x:v>1313210</x:v>
      </x:c>
      <x:c r="C584" s="6" t="str">
        <x:v>CriticalDamageBase</x:v>
      </x:c>
      <x:c r="D584" s="6" t="n">
        <x:v>0.107</x:v>
      </x:c>
      <x:c r="E584" s="6" t="n">
        <x:v>0</x:v>
      </x:c>
      <x:c r="F584" s="6" t="n">
        <x:v>80</x:v>
      </x:c>
      <x:c r="G584" s="6" t="str">
        <x:v>暴击伤害</x:v>
      </x:c>
      <x:c r="H584" s="6" t="str">
        <x:v>https://raw.githubusercontent.com/Mar-7th/StarRailRes/dbe8cdfcfb0bf657b9fe1cf92d5537f118ccb487/index_new/cn/character_skill_trees.json</x:v>
      </x:c>
    </x:row>
    <x:row r="585" ht="20" customHeight="1">
      <x:c r="A585" s="6" t="str">
        <x:v>1314</x:v>
      </x:c>
      <x:c r="B585" s="6" t="str">
        <x:v>1314201</x:v>
      </x:c>
      <x:c r="C585" s="6" t="str">
        <x:v>QuantumAddedRatio</x:v>
      </x:c>
      <x:c r="D585" s="6" t="n">
        <x:v>0.032</x:v>
      </x:c>
      <x:c r="E585" s="6" t="n">
        <x:v>0</x:v>
      </x:c>
      <x:c r="F585" s="6" t="n">
        <x:v>1</x:v>
      </x:c>
      <x:c r="G585" s="6" t="str">
        <x:v>量子属性伤害提高</x:v>
      </x:c>
      <x:c r="H585" s="6" t="str">
        <x:v>https://raw.githubusercontent.com/Mar-7th/StarRailRes/dbe8cdfcfb0bf657b9fe1cf92d5537f118ccb487/index_new/cn/character_skill_trees.json</x:v>
      </x:c>
    </x:row>
    <x:row r="586" ht="20" customHeight="1">
      <x:c r="A586" s="6" t="str">
        <x:v>1314</x:v>
      </x:c>
      <x:c r="B586" s="6" t="str">
        <x:v>1314202</x:v>
      </x:c>
      <x:c r="C586" s="6" t="str">
        <x:v>AttackAddedRatio</x:v>
      </x:c>
      <x:c r="D586" s="6" t="n">
        <x:v>0.04</x:v>
      </x:c>
      <x:c r="E586" s="6" t="n">
        <x:v>2</x:v>
      </x:c>
      <x:c r="F586" s="6" t="n">
        <x:v>0</x:v>
      </x:c>
      <x:c r="G586" s="6" t="str">
        <x:v>攻击力</x:v>
      </x:c>
      <x:c r="H586" s="6" t="str">
        <x:v>https://raw.githubusercontent.com/Mar-7th/StarRailRes/dbe8cdfcfb0bf657b9fe1cf92d5537f118ccb487/index_new/cn/character_skill_trees.json</x:v>
      </x:c>
    </x:row>
    <x:row r="587" ht="20" customHeight="1">
      <x:c r="A587" s="6" t="str">
        <x:v>1314</x:v>
      </x:c>
      <x:c r="B587" s="6" t="str">
        <x:v>1314203</x:v>
      </x:c>
      <x:c r="C587" s="6" t="str">
        <x:v>QuantumAddedRatio</x:v>
      </x:c>
      <x:c r="D587" s="6" t="n">
        <x:v>0.032</x:v>
      </x:c>
      <x:c r="E587" s="6" t="n">
        <x:v>3</x:v>
      </x:c>
      <x:c r="F587" s="6" t="n">
        <x:v>0</x:v>
      </x:c>
      <x:c r="G587" s="6" t="str">
        <x:v>量子属性伤害提高</x:v>
      </x:c>
      <x:c r="H587" s="6" t="str">
        <x:v>https://raw.githubusercontent.com/Mar-7th/StarRailRes/dbe8cdfcfb0bf657b9fe1cf92d5537f118ccb487/index_new/cn/character_skill_trees.json</x:v>
      </x:c>
    </x:row>
    <x:row r="588" ht="20" customHeight="1">
      <x:c r="A588" s="6" t="str">
        <x:v>1314</x:v>
      </x:c>
      <x:c r="B588" s="6" t="str">
        <x:v>1314204</x:v>
      </x:c>
      <x:c r="C588" s="6" t="str">
        <x:v>StatusResistanceBase</x:v>
      </x:c>
      <x:c r="D588" s="6" t="n">
        <x:v>0.04</x:v>
      </x:c>
      <x:c r="E588" s="6" t="n">
        <x:v>3</x:v>
      </x:c>
      <x:c r="F588" s="6" t="n">
        <x:v>0</x:v>
      </x:c>
      <x:c r="G588" s="6" t="str">
        <x:v>效果抵抗</x:v>
      </x:c>
      <x:c r="H588" s="6" t="str">
        <x:v>https://raw.githubusercontent.com/Mar-7th/StarRailRes/dbe8cdfcfb0bf657b9fe1cf92d5537f118ccb487/index_new/cn/character_skill_trees.json</x:v>
      </x:c>
    </x:row>
    <x:row r="589" ht="20" customHeight="1">
      <x:c r="A589" s="6" t="str">
        <x:v>1314</x:v>
      </x:c>
      <x:c r="B589" s="6" t="str">
        <x:v>1314205</x:v>
      </x:c>
      <x:c r="C589" s="6" t="str">
        <x:v>QuantumAddedRatio</x:v>
      </x:c>
      <x:c r="D589" s="6" t="n">
        <x:v>0.048</x:v>
      </x:c>
      <x:c r="E589" s="6" t="n">
        <x:v>4</x:v>
      </x:c>
      <x:c r="F589" s="6" t="n">
        <x:v>0</x:v>
      </x:c>
      <x:c r="G589" s="6" t="str">
        <x:v>量子属性伤害提高</x:v>
      </x:c>
      <x:c r="H589" s="6" t="str">
        <x:v>https://raw.githubusercontent.com/Mar-7th/StarRailRes/dbe8cdfcfb0bf657b9fe1cf92d5537f118ccb487/index_new/cn/character_skill_trees.json</x:v>
      </x:c>
    </x:row>
    <x:row r="590" ht="20" customHeight="1">
      <x:c r="A590" s="6" t="str">
        <x:v>1314</x:v>
      </x:c>
      <x:c r="B590" s="6" t="str">
        <x:v>1314206</x:v>
      </x:c>
      <x:c r="C590" s="6" t="str">
        <x:v>AttackAddedRatio</x:v>
      </x:c>
      <x:c r="D590" s="6" t="n">
        <x:v>0.06</x:v>
      </x:c>
      <x:c r="E590" s="6" t="n">
        <x:v>5</x:v>
      </x:c>
      <x:c r="F590" s="6" t="n">
        <x:v>0</x:v>
      </x:c>
      <x:c r="G590" s="6" t="str">
        <x:v>攻击力</x:v>
      </x:c>
      <x:c r="H590" s="6" t="str">
        <x:v>https://raw.githubusercontent.com/Mar-7th/StarRailRes/dbe8cdfcfb0bf657b9fe1cf92d5537f118ccb487/index_new/cn/character_skill_trees.json</x:v>
      </x:c>
    </x:row>
    <x:row r="591" ht="20" customHeight="1">
      <x:c r="A591" s="6" t="str">
        <x:v>1314</x:v>
      </x:c>
      <x:c r="B591" s="6" t="str">
        <x:v>1314207</x:v>
      </x:c>
      <x:c r="C591" s="6" t="str">
        <x:v>QuantumAddedRatio</x:v>
      </x:c>
      <x:c r="D591" s="6" t="n">
        <x:v>0.048</x:v>
      </x:c>
      <x:c r="E591" s="6" t="n">
        <x:v>5</x:v>
      </x:c>
      <x:c r="F591" s="6" t="n">
        <x:v>0</x:v>
      </x:c>
      <x:c r="G591" s="6" t="str">
        <x:v>量子属性伤害提高</x:v>
      </x:c>
      <x:c r="H591" s="6" t="str">
        <x:v>https://raw.githubusercontent.com/Mar-7th/StarRailRes/dbe8cdfcfb0bf657b9fe1cf92d5537f118ccb487/index_new/cn/character_skill_trees.json</x:v>
      </x:c>
    </x:row>
    <x:row r="592" ht="20" customHeight="1">
      <x:c r="A592" s="6" t="str">
        <x:v>1314</x:v>
      </x:c>
      <x:c r="B592" s="6" t="str">
        <x:v>1314208</x:v>
      </x:c>
      <x:c r="C592" s="6" t="str">
        <x:v>StatusResistanceBase</x:v>
      </x:c>
      <x:c r="D592" s="6" t="n">
        <x:v>0.06</x:v>
      </x:c>
      <x:c r="E592" s="6" t="n">
        <x:v>6</x:v>
      </x:c>
      <x:c r="F592" s="6" t="n">
        <x:v>0</x:v>
      </x:c>
      <x:c r="G592" s="6" t="str">
        <x:v>效果抵抗</x:v>
      </x:c>
      <x:c r="H592" s="6" t="str">
        <x:v>https://raw.githubusercontent.com/Mar-7th/StarRailRes/dbe8cdfcfb0bf657b9fe1cf92d5537f118ccb487/index_new/cn/character_skill_trees.json</x:v>
      </x:c>
    </x:row>
    <x:row r="593" ht="20" customHeight="1">
      <x:c r="A593" s="6" t="str">
        <x:v>1314</x:v>
      </x:c>
      <x:c r="B593" s="6" t="str">
        <x:v>1314209</x:v>
      </x:c>
      <x:c r="C593" s="6" t="str">
        <x:v>AttackAddedRatio</x:v>
      </x:c>
      <x:c r="D593" s="6" t="n">
        <x:v>0.08</x:v>
      </x:c>
      <x:c r="E593" s="6" t="n">
        <x:v>0</x:v>
      </x:c>
      <x:c r="F593" s="6" t="n">
        <x:v>75</x:v>
      </x:c>
      <x:c r="G593" s="6" t="str">
        <x:v>攻击力</x:v>
      </x:c>
      <x:c r="H593" s="6" t="str">
        <x:v>https://raw.githubusercontent.com/Mar-7th/StarRailRes/dbe8cdfcfb0bf657b9fe1cf92d5537f118ccb487/index_new/cn/character_skill_trees.json</x:v>
      </x:c>
    </x:row>
    <x:row r="594" ht="20" customHeight="1">
      <x:c r="A594" s="6" t="str">
        <x:v>1314</x:v>
      </x:c>
      <x:c r="B594" s="6" t="str">
        <x:v>1314210</x:v>
      </x:c>
      <x:c r="C594" s="6" t="str">
        <x:v>QuantumAddedRatio</x:v>
      </x:c>
      <x:c r="D594" s="6" t="n">
        <x:v>0.064</x:v>
      </x:c>
      <x:c r="E594" s="6" t="n">
        <x:v>0</x:v>
      </x:c>
      <x:c r="F594" s="6" t="n">
        <x:v>80</x:v>
      </x:c>
      <x:c r="G594" s="6" t="str">
        <x:v>量子属性伤害提高</x:v>
      </x:c>
      <x:c r="H594" s="6" t="str">
        <x:v>https://raw.githubusercontent.com/Mar-7th/StarRailRes/dbe8cdfcfb0bf657b9fe1cf92d5537f118ccb487/index_new/cn/character_skill_trees.json</x:v>
      </x:c>
    </x:row>
    <x:row r="595" ht="20" customHeight="1">
      <x:c r="A595" s="6" t="str">
        <x:v>1315</x:v>
      </x:c>
      <x:c r="B595" s="6" t="str">
        <x:v>1315201</x:v>
      </x:c>
      <x:c r="C595" s="6" t="str">
        <x:v>BreakDamageAddedRatioBase</x:v>
      </x:c>
      <x:c r="D595" s="6" t="n">
        <x:v>0.053</x:v>
      </x:c>
      <x:c r="E595" s="6" t="n">
        <x:v>0</x:v>
      </x:c>
      <x:c r="F595" s="6" t="n">
        <x:v>1</x:v>
      </x:c>
      <x:c r="G595" s="6" t="str">
        <x:v>击破特攻</x:v>
      </x:c>
      <x:c r="H595" s="6" t="str">
        <x:v>https://raw.githubusercontent.com/Mar-7th/StarRailRes/dbe8cdfcfb0bf657b9fe1cf92d5537f118ccb487/index_new/cn/character_skill_trees.json</x:v>
      </x:c>
    </x:row>
    <x:row r="596" ht="20" customHeight="1">
      <x:c r="A596" s="6" t="str">
        <x:v>1315</x:v>
      </x:c>
      <x:c r="B596" s="6" t="str">
        <x:v>1315202</x:v>
      </x:c>
      <x:c r="C596" s="6" t="str">
        <x:v>AttackAddedRatio</x:v>
      </x:c>
      <x:c r="D596" s="6" t="n">
        <x:v>0.04</x:v>
      </x:c>
      <x:c r="E596" s="6" t="n">
        <x:v>2</x:v>
      </x:c>
      <x:c r="F596" s="6" t="n">
        <x:v>0</x:v>
      </x:c>
      <x:c r="G596" s="6" t="str">
        <x:v>攻击力</x:v>
      </x:c>
      <x:c r="H596" s="6" t="str">
        <x:v>https://raw.githubusercontent.com/Mar-7th/StarRailRes/dbe8cdfcfb0bf657b9fe1cf92d5537f118ccb487/index_new/cn/character_skill_trees.json</x:v>
      </x:c>
    </x:row>
    <x:row r="597" ht="20" customHeight="1">
      <x:c r="A597" s="6" t="str">
        <x:v>1315</x:v>
      </x:c>
      <x:c r="B597" s="6" t="str">
        <x:v>1315203</x:v>
      </x:c>
      <x:c r="C597" s="6" t="str">
        <x:v>BreakDamageAddedRatioBase</x:v>
      </x:c>
      <x:c r="D597" s="6" t="n">
        <x:v>0.053</x:v>
      </x:c>
      <x:c r="E597" s="6" t="n">
        <x:v>3</x:v>
      </x:c>
      <x:c r="F597" s="6" t="n">
        <x:v>0</x:v>
      </x:c>
      <x:c r="G597" s="6" t="str">
        <x:v>击破特攻</x:v>
      </x:c>
      <x:c r="H597" s="6" t="str">
        <x:v>https://raw.githubusercontent.com/Mar-7th/StarRailRes/dbe8cdfcfb0bf657b9fe1cf92d5537f118ccb487/index_new/cn/character_skill_trees.json</x:v>
      </x:c>
    </x:row>
    <x:row r="598" ht="20" customHeight="1">
      <x:c r="A598" s="6" t="str">
        <x:v>1315</x:v>
      </x:c>
      <x:c r="B598" s="6" t="str">
        <x:v>1315204</x:v>
      </x:c>
      <x:c r="C598" s="6" t="str">
        <x:v>HPAddedRatio</x:v>
      </x:c>
      <x:c r="D598" s="6" t="n">
        <x:v>0.04</x:v>
      </x:c>
      <x:c r="E598" s="6" t="n">
        <x:v>3</x:v>
      </x:c>
      <x:c r="F598" s="6" t="n">
        <x:v>0</x:v>
      </x:c>
      <x:c r="G598" s="6" t="str">
        <x:v>生命值</x:v>
      </x:c>
      <x:c r="H598" s="6" t="str">
        <x:v>https://raw.githubusercontent.com/Mar-7th/StarRailRes/dbe8cdfcfb0bf657b9fe1cf92d5537f118ccb487/index_new/cn/character_skill_trees.json</x:v>
      </x:c>
    </x:row>
    <x:row r="599" ht="20" customHeight="1">
      <x:c r="A599" s="6" t="str">
        <x:v>1315</x:v>
      </x:c>
      <x:c r="B599" s="6" t="str">
        <x:v>1315205</x:v>
      </x:c>
      <x:c r="C599" s="6" t="str">
        <x:v>BreakDamageAddedRatioBase</x:v>
      </x:c>
      <x:c r="D599" s="6" t="n">
        <x:v>0.08</x:v>
      </x:c>
      <x:c r="E599" s="6" t="n">
        <x:v>4</x:v>
      </x:c>
      <x:c r="F599" s="6" t="n">
        <x:v>0</x:v>
      </x:c>
      <x:c r="G599" s="6" t="str">
        <x:v>击破特攻</x:v>
      </x:c>
      <x:c r="H599" s="6" t="str">
        <x:v>https://raw.githubusercontent.com/Mar-7th/StarRailRes/dbe8cdfcfb0bf657b9fe1cf92d5537f118ccb487/index_new/cn/character_skill_trees.json</x:v>
      </x:c>
    </x:row>
    <x:row r="600" ht="20" customHeight="1">
      <x:c r="A600" s="6" t="str">
        <x:v>1315</x:v>
      </x:c>
      <x:c r="B600" s="6" t="str">
        <x:v>1315206</x:v>
      </x:c>
      <x:c r="C600" s="6" t="str">
        <x:v>AttackAddedRatio</x:v>
      </x:c>
      <x:c r="D600" s="6" t="n">
        <x:v>0.06</x:v>
      </x:c>
      <x:c r="E600" s="6" t="n">
        <x:v>5</x:v>
      </x:c>
      <x:c r="F600" s="6" t="n">
        <x:v>0</x:v>
      </x:c>
      <x:c r="G600" s="6" t="str">
        <x:v>攻击力</x:v>
      </x:c>
      <x:c r="H600" s="6" t="str">
        <x:v>https://raw.githubusercontent.com/Mar-7th/StarRailRes/dbe8cdfcfb0bf657b9fe1cf92d5537f118ccb487/index_new/cn/character_skill_trees.json</x:v>
      </x:c>
    </x:row>
    <x:row r="601" ht="20" customHeight="1">
      <x:c r="A601" s="6" t="str">
        <x:v>1315</x:v>
      </x:c>
      <x:c r="B601" s="6" t="str">
        <x:v>1315207</x:v>
      </x:c>
      <x:c r="C601" s="6" t="str">
        <x:v>BreakDamageAddedRatioBase</x:v>
      </x:c>
      <x:c r="D601" s="6" t="n">
        <x:v>0.08</x:v>
      </x:c>
      <x:c r="E601" s="6" t="n">
        <x:v>5</x:v>
      </x:c>
      <x:c r="F601" s="6" t="n">
        <x:v>0</x:v>
      </x:c>
      <x:c r="G601" s="6" t="str">
        <x:v>击破特攻</x:v>
      </x:c>
      <x:c r="H601" s="6" t="str">
        <x:v>https://raw.githubusercontent.com/Mar-7th/StarRailRes/dbe8cdfcfb0bf657b9fe1cf92d5537f118ccb487/index_new/cn/character_skill_trees.json</x:v>
      </x:c>
    </x:row>
    <x:row r="602" ht="20" customHeight="1">
      <x:c r="A602" s="6" t="str">
        <x:v>1315</x:v>
      </x:c>
      <x:c r="B602" s="6" t="str">
        <x:v>1315208</x:v>
      </x:c>
      <x:c r="C602" s="6" t="str">
        <x:v>HPAddedRatio</x:v>
      </x:c>
      <x:c r="D602" s="6" t="n">
        <x:v>0.06</x:v>
      </x:c>
      <x:c r="E602" s="6" t="n">
        <x:v>6</x:v>
      </x:c>
      <x:c r="F602" s="6" t="n">
        <x:v>0</x:v>
      </x:c>
      <x:c r="G602" s="6" t="str">
        <x:v>生命值</x:v>
      </x:c>
      <x:c r="H602" s="6" t="str">
        <x:v>https://raw.githubusercontent.com/Mar-7th/StarRailRes/dbe8cdfcfb0bf657b9fe1cf92d5537f118ccb487/index_new/cn/character_skill_trees.json</x:v>
      </x:c>
    </x:row>
    <x:row r="603" ht="20" customHeight="1">
      <x:c r="A603" s="6" t="str">
        <x:v>1315</x:v>
      </x:c>
      <x:c r="B603" s="6" t="str">
        <x:v>1315209</x:v>
      </x:c>
      <x:c r="C603" s="6" t="str">
        <x:v>AttackAddedRatio</x:v>
      </x:c>
      <x:c r="D603" s="6" t="n">
        <x:v>0.08</x:v>
      </x:c>
      <x:c r="E603" s="6" t="n">
        <x:v>0</x:v>
      </x:c>
      <x:c r="F603" s="6" t="n">
        <x:v>75</x:v>
      </x:c>
      <x:c r="G603" s="6" t="str">
        <x:v>攻击力</x:v>
      </x:c>
      <x:c r="H603" s="6" t="str">
        <x:v>https://raw.githubusercontent.com/Mar-7th/StarRailRes/dbe8cdfcfb0bf657b9fe1cf92d5537f118ccb487/index_new/cn/character_skill_trees.json</x:v>
      </x:c>
    </x:row>
    <x:row r="604" ht="20" customHeight="1">
      <x:c r="A604" s="6" t="str">
        <x:v>1315</x:v>
      </x:c>
      <x:c r="B604" s="6" t="str">
        <x:v>1315210</x:v>
      </x:c>
      <x:c r="C604" s="6" t="str">
        <x:v>BreakDamageAddedRatioBase</x:v>
      </x:c>
      <x:c r="D604" s="6" t="n">
        <x:v>0.107</x:v>
      </x:c>
      <x:c r="E604" s="6" t="n">
        <x:v>0</x:v>
      </x:c>
      <x:c r="F604" s="6" t="n">
        <x:v>80</x:v>
      </x:c>
      <x:c r="G604" s="6" t="str">
        <x:v>击破特攻</x:v>
      </x:c>
      <x:c r="H604" s="6" t="str">
        <x:v>https://raw.githubusercontent.com/Mar-7th/StarRailRes/dbe8cdfcfb0bf657b9fe1cf92d5537f118ccb487/index_new/cn/character_skill_trees.json</x:v>
      </x:c>
    </x:row>
    <x:row r="605" ht="20" customHeight="1">
      <x:c r="A605" s="6" t="str">
        <x:v>1317</x:v>
      </x:c>
      <x:c r="B605" s="6" t="str">
        <x:v>1317201</x:v>
      </x:c>
      <x:c r="C605" s="6" t="str">
        <x:v>AttackAddedRatio</x:v>
      </x:c>
      <x:c r="D605" s="6" t="n">
        <x:v>0.04</x:v>
      </x:c>
      <x:c r="E605" s="6" t="n">
        <x:v>0</x:v>
      </x:c>
      <x:c r="F605" s="6" t="n">
        <x:v>1</x:v>
      </x:c>
      <x:c r="G605" s="6" t="str">
        <x:v>攻击力</x:v>
      </x:c>
      <x:c r="H605" s="6" t="str">
        <x:v>https://raw.githubusercontent.com/Mar-7th/StarRailRes/dbe8cdfcfb0bf657b9fe1cf92d5537f118ccb487/index_new/cn/character_skill_trees.json</x:v>
      </x:c>
    </x:row>
    <x:row r="606" ht="20" customHeight="1">
      <x:c r="A606" s="6" t="str">
        <x:v>1317</x:v>
      </x:c>
      <x:c r="B606" s="6" t="str">
        <x:v>1317202</x:v>
      </x:c>
      <x:c r="C606" s="6" t="str">
        <x:v>SpeedDelta</x:v>
      </x:c>
      <x:c r="D606" s="6" t="n">
        <x:v>2</x:v>
      </x:c>
      <x:c r="E606" s="6" t="n">
        <x:v>2</x:v>
      </x:c>
      <x:c r="F606" s="6" t="n">
        <x:v>0</x:v>
      </x:c>
      <x:c r="G606" s="6" t="str">
        <x:v>速度</x:v>
      </x:c>
      <x:c r="H606" s="6" t="str">
        <x:v>https://raw.githubusercontent.com/Mar-7th/StarRailRes/dbe8cdfcfb0bf657b9fe1cf92d5537f118ccb487/index_new/cn/character_skill_trees.json</x:v>
      </x:c>
    </x:row>
    <x:row r="607" ht="20" customHeight="1">
      <x:c r="A607" s="6" t="str">
        <x:v>1317</x:v>
      </x:c>
      <x:c r="B607" s="6" t="str">
        <x:v>1317203</x:v>
      </x:c>
      <x:c r="C607" s="6" t="str">
        <x:v>AttackAddedRatio</x:v>
      </x:c>
      <x:c r="D607" s="6" t="n">
        <x:v>0.04</x:v>
      </x:c>
      <x:c r="E607" s="6" t="n">
        <x:v>3</x:v>
      </x:c>
      <x:c r="F607" s="6" t="n">
        <x:v>0</x:v>
      </x:c>
      <x:c r="G607" s="6" t="str">
        <x:v>攻击力</x:v>
      </x:c>
      <x:c r="H607" s="6" t="str">
        <x:v>https://raw.githubusercontent.com/Mar-7th/StarRailRes/dbe8cdfcfb0bf657b9fe1cf92d5537f118ccb487/index_new/cn/character_skill_trees.json</x:v>
      </x:c>
    </x:row>
    <x:row r="608" ht="20" customHeight="1">
      <x:c r="A608" s="6" t="str">
        <x:v>1317</x:v>
      </x:c>
      <x:c r="B608" s="6" t="str">
        <x:v>1317204</x:v>
      </x:c>
      <x:c r="C608" s="6" t="str">
        <x:v>BreakDamageAddedRatioBase</x:v>
      </x:c>
      <x:c r="D608" s="6" t="n">
        <x:v>0.053</x:v>
      </x:c>
      <x:c r="E608" s="6" t="n">
        <x:v>3</x:v>
      </x:c>
      <x:c r="F608" s="6" t="n">
        <x:v>0</x:v>
      </x:c>
      <x:c r="G608" s="6" t="str">
        <x:v>击破特攻</x:v>
      </x:c>
      <x:c r="H608" s="6" t="str">
        <x:v>https://raw.githubusercontent.com/Mar-7th/StarRailRes/dbe8cdfcfb0bf657b9fe1cf92d5537f118ccb487/index_new/cn/character_skill_trees.json</x:v>
      </x:c>
    </x:row>
    <x:row r="609" ht="20" customHeight="1">
      <x:c r="A609" s="6" t="str">
        <x:v>1317</x:v>
      </x:c>
      <x:c r="B609" s="6" t="str">
        <x:v>1317205</x:v>
      </x:c>
      <x:c r="C609" s="6" t="str">
        <x:v>AttackAddedRatio</x:v>
      </x:c>
      <x:c r="D609" s="6" t="n">
        <x:v>0.06</x:v>
      </x:c>
      <x:c r="E609" s="6" t="n">
        <x:v>4</x:v>
      </x:c>
      <x:c r="F609" s="6" t="n">
        <x:v>0</x:v>
      </x:c>
      <x:c r="G609" s="6" t="str">
        <x:v>攻击力</x:v>
      </x:c>
      <x:c r="H609" s="6" t="str">
        <x:v>https://raw.githubusercontent.com/Mar-7th/StarRailRes/dbe8cdfcfb0bf657b9fe1cf92d5537f118ccb487/index_new/cn/character_skill_trees.json</x:v>
      </x:c>
    </x:row>
    <x:row r="610" ht="20" customHeight="1">
      <x:c r="A610" s="6" t="str">
        <x:v>1317</x:v>
      </x:c>
      <x:c r="B610" s="6" t="str">
        <x:v>1317206</x:v>
      </x:c>
      <x:c r="C610" s="6" t="str">
        <x:v>SpeedDelta</x:v>
      </x:c>
      <x:c r="D610" s="6" t="n">
        <x:v>3</x:v>
      </x:c>
      <x:c r="E610" s="6" t="n">
        <x:v>5</x:v>
      </x:c>
      <x:c r="F610" s="6" t="n">
        <x:v>0</x:v>
      </x:c>
      <x:c r="G610" s="6" t="str">
        <x:v>速度</x:v>
      </x:c>
      <x:c r="H610" s="6" t="str">
        <x:v>https://raw.githubusercontent.com/Mar-7th/StarRailRes/dbe8cdfcfb0bf657b9fe1cf92d5537f118ccb487/index_new/cn/character_skill_trees.json</x:v>
      </x:c>
    </x:row>
    <x:row r="611" ht="20" customHeight="1">
      <x:c r="A611" s="6" t="str">
        <x:v>1317</x:v>
      </x:c>
      <x:c r="B611" s="6" t="str">
        <x:v>1317207</x:v>
      </x:c>
      <x:c r="C611" s="6" t="str">
        <x:v>AttackAddedRatio</x:v>
      </x:c>
      <x:c r="D611" s="6" t="n">
        <x:v>0.06</x:v>
      </x:c>
      <x:c r="E611" s="6" t="n">
        <x:v>5</x:v>
      </x:c>
      <x:c r="F611" s="6" t="n">
        <x:v>0</x:v>
      </x:c>
      <x:c r="G611" s="6" t="str">
        <x:v>攻击力</x:v>
      </x:c>
      <x:c r="H611" s="6" t="str">
        <x:v>https://raw.githubusercontent.com/Mar-7th/StarRailRes/dbe8cdfcfb0bf657b9fe1cf92d5537f118ccb487/index_new/cn/character_skill_trees.json</x:v>
      </x:c>
    </x:row>
    <x:row r="612" ht="20" customHeight="1">
      <x:c r="A612" s="6" t="str">
        <x:v>1317</x:v>
      </x:c>
      <x:c r="B612" s="6" t="str">
        <x:v>1317208</x:v>
      </x:c>
      <x:c r="C612" s="6" t="str">
        <x:v>BreakDamageAddedRatioBase</x:v>
      </x:c>
      <x:c r="D612" s="6" t="n">
        <x:v>0.08</x:v>
      </x:c>
      <x:c r="E612" s="6" t="n">
        <x:v>6</x:v>
      </x:c>
      <x:c r="F612" s="6" t="n">
        <x:v>0</x:v>
      </x:c>
      <x:c r="G612" s="6" t="str">
        <x:v>击破特攻</x:v>
      </x:c>
      <x:c r="H612" s="6" t="str">
        <x:v>https://raw.githubusercontent.com/Mar-7th/StarRailRes/dbe8cdfcfb0bf657b9fe1cf92d5537f118ccb487/index_new/cn/character_skill_trees.json</x:v>
      </x:c>
    </x:row>
    <x:row r="613" ht="20" customHeight="1">
      <x:c r="A613" s="6" t="str">
        <x:v>1317</x:v>
      </x:c>
      <x:c r="B613" s="6" t="str">
        <x:v>1317209</x:v>
      </x:c>
      <x:c r="C613" s="6" t="str">
        <x:v>SpeedDelta</x:v>
      </x:c>
      <x:c r="D613" s="6" t="n">
        <x:v>4</x:v>
      </x:c>
      <x:c r="E613" s="6" t="n">
        <x:v>0</x:v>
      </x:c>
      <x:c r="F613" s="6" t="n">
        <x:v>75</x:v>
      </x:c>
      <x:c r="G613" s="6" t="str">
        <x:v>速度</x:v>
      </x:c>
      <x:c r="H613" s="6" t="str">
        <x:v>https://raw.githubusercontent.com/Mar-7th/StarRailRes/dbe8cdfcfb0bf657b9fe1cf92d5537f118ccb487/index_new/cn/character_skill_trees.json</x:v>
      </x:c>
    </x:row>
    <x:row r="614" ht="20" customHeight="1">
      <x:c r="A614" s="6" t="str">
        <x:v>1317</x:v>
      </x:c>
      <x:c r="B614" s="6" t="str">
        <x:v>1317210</x:v>
      </x:c>
      <x:c r="C614" s="6" t="str">
        <x:v>AttackAddedRatio</x:v>
      </x:c>
      <x:c r="D614" s="6" t="n">
        <x:v>0.08</x:v>
      </x:c>
      <x:c r="E614" s="6" t="n">
        <x:v>0</x:v>
      </x:c>
      <x:c r="F614" s="6" t="n">
        <x:v>80</x:v>
      </x:c>
      <x:c r="G614" s="6" t="str">
        <x:v>攻击力</x:v>
      </x:c>
      <x:c r="H614" s="6" t="str">
        <x:v>https://raw.githubusercontent.com/Mar-7th/StarRailRes/dbe8cdfcfb0bf657b9fe1cf92d5537f118ccb487/index_new/cn/character_skill_trees.json</x:v>
      </x:c>
    </x:row>
    <x:row r="615" ht="20" customHeight="1">
      <x:c r="A615" s="6" t="str">
        <x:v>1321</x:v>
      </x:c>
      <x:c r="B615" s="6" t="str">
        <x:v>1321201</x:v>
      </x:c>
      <x:c r="C615" s="6" t="str">
        <x:v>BreakDamageAddedRatioBase</x:v>
      </x:c>
      <x:c r="D615" s="6" t="n">
        <x:v>0.053</x:v>
      </x:c>
      <x:c r="E615" s="6" t="n">
        <x:v>0</x:v>
      </x:c>
      <x:c r="F615" s="6" t="n">
        <x:v>1</x:v>
      </x:c>
      <x:c r="G615" s="6" t="str">
        <x:v>击破特攻</x:v>
      </x:c>
      <x:c r="H615" s="6" t="str">
        <x:v>https://raw.githubusercontent.com/Mar-7th/StarRailRes/dbe8cdfcfb0bf657b9fe1cf92d5537f118ccb487/index_new/cn/character_skill_trees.json</x:v>
      </x:c>
    </x:row>
    <x:row r="616" ht="20" customHeight="1">
      <x:c r="A616" s="6" t="str">
        <x:v>1321</x:v>
      </x:c>
      <x:c r="B616" s="6" t="str">
        <x:v>1321202</x:v>
      </x:c>
      <x:c r="C616" s="6" t="str">
        <x:v>StatusResistanceBase</x:v>
      </x:c>
      <x:c r="D616" s="6" t="n">
        <x:v>0.04</x:v>
      </x:c>
      <x:c r="E616" s="6" t="n">
        <x:v>2</x:v>
      </x:c>
      <x:c r="F616" s="6" t="n">
        <x:v>0</x:v>
      </x:c>
      <x:c r="G616" s="6" t="str">
        <x:v>效果抵抗</x:v>
      </x:c>
      <x:c r="H616" s="6" t="str">
        <x:v>https://raw.githubusercontent.com/Mar-7th/StarRailRes/dbe8cdfcfb0bf657b9fe1cf92d5537f118ccb487/index_new/cn/character_skill_trees.json</x:v>
      </x:c>
    </x:row>
    <x:row r="617" ht="20" customHeight="1">
      <x:c r="A617" s="6" t="str">
        <x:v>1321</x:v>
      </x:c>
      <x:c r="B617" s="6" t="str">
        <x:v>1321203</x:v>
      </x:c>
      <x:c r="C617" s="6" t="str">
        <x:v>BreakDamageAddedRatioBase</x:v>
      </x:c>
      <x:c r="D617" s="6" t="n">
        <x:v>0.053</x:v>
      </x:c>
      <x:c r="E617" s="6" t="n">
        <x:v>3</x:v>
      </x:c>
      <x:c r="F617" s="6" t="n">
        <x:v>0</x:v>
      </x:c>
      <x:c r="G617" s="6" t="str">
        <x:v>击破特攻</x:v>
      </x:c>
      <x:c r="H617" s="6" t="str">
        <x:v>https://raw.githubusercontent.com/Mar-7th/StarRailRes/dbe8cdfcfb0bf657b9fe1cf92d5537f118ccb487/index_new/cn/character_skill_trees.json</x:v>
      </x:c>
    </x:row>
    <x:row r="618" ht="20" customHeight="1">
      <x:c r="A618" s="6" t="str">
        <x:v>1321</x:v>
      </x:c>
      <x:c r="B618" s="6" t="str">
        <x:v>1321204</x:v>
      </x:c>
      <x:c r="C618" s="6" t="str">
        <x:v>SpeedDelta</x:v>
      </x:c>
      <x:c r="D618" s="6" t="n">
        <x:v>2</x:v>
      </x:c>
      <x:c r="E618" s="6" t="n">
        <x:v>3</x:v>
      </x:c>
      <x:c r="F618" s="6" t="n">
        <x:v>0</x:v>
      </x:c>
      <x:c r="G618" s="6" t="str">
        <x:v>速度</x:v>
      </x:c>
      <x:c r="H618" s="6" t="str">
        <x:v>https://raw.githubusercontent.com/Mar-7th/StarRailRes/dbe8cdfcfb0bf657b9fe1cf92d5537f118ccb487/index_new/cn/character_skill_trees.json</x:v>
      </x:c>
    </x:row>
    <x:row r="619" ht="20" customHeight="1">
      <x:c r="A619" s="6" t="str">
        <x:v>1321</x:v>
      </x:c>
      <x:c r="B619" s="6" t="str">
        <x:v>1321205</x:v>
      </x:c>
      <x:c r="C619" s="6" t="str">
        <x:v>BreakDamageAddedRatioBase</x:v>
      </x:c>
      <x:c r="D619" s="6" t="n">
        <x:v>0.08</x:v>
      </x:c>
      <x:c r="E619" s="6" t="n">
        <x:v>4</x:v>
      </x:c>
      <x:c r="F619" s="6" t="n">
        <x:v>0</x:v>
      </x:c>
      <x:c r="G619" s="6" t="str">
        <x:v>击破特攻</x:v>
      </x:c>
      <x:c r="H619" s="6" t="str">
        <x:v>https://raw.githubusercontent.com/Mar-7th/StarRailRes/dbe8cdfcfb0bf657b9fe1cf92d5537f118ccb487/index_new/cn/character_skill_trees.json</x:v>
      </x:c>
    </x:row>
    <x:row r="620" ht="20" customHeight="1">
      <x:c r="A620" s="6" t="str">
        <x:v>1321</x:v>
      </x:c>
      <x:c r="B620" s="6" t="str">
        <x:v>1321206</x:v>
      </x:c>
      <x:c r="C620" s="6" t="str">
        <x:v>StatusResistanceBase</x:v>
      </x:c>
      <x:c r="D620" s="6" t="n">
        <x:v>0.06</x:v>
      </x:c>
      <x:c r="E620" s="6" t="n">
        <x:v>5</x:v>
      </x:c>
      <x:c r="F620" s="6" t="n">
        <x:v>0</x:v>
      </x:c>
      <x:c r="G620" s="6" t="str">
        <x:v>效果抵抗</x:v>
      </x:c>
      <x:c r="H620" s="6" t="str">
        <x:v>https://raw.githubusercontent.com/Mar-7th/StarRailRes/dbe8cdfcfb0bf657b9fe1cf92d5537f118ccb487/index_new/cn/character_skill_trees.json</x:v>
      </x:c>
    </x:row>
    <x:row r="621" ht="20" customHeight="1">
      <x:c r="A621" s="6" t="str">
        <x:v>1321</x:v>
      </x:c>
      <x:c r="B621" s="6" t="str">
        <x:v>1321207</x:v>
      </x:c>
      <x:c r="C621" s="6" t="str">
        <x:v>BreakDamageAddedRatioBase</x:v>
      </x:c>
      <x:c r="D621" s="6" t="n">
        <x:v>0.08</x:v>
      </x:c>
      <x:c r="E621" s="6" t="n">
        <x:v>5</x:v>
      </x:c>
      <x:c r="F621" s="6" t="n">
        <x:v>0</x:v>
      </x:c>
      <x:c r="G621" s="6" t="str">
        <x:v>击破特攻</x:v>
      </x:c>
      <x:c r="H621" s="6" t="str">
        <x:v>https://raw.githubusercontent.com/Mar-7th/StarRailRes/dbe8cdfcfb0bf657b9fe1cf92d5537f118ccb487/index_new/cn/character_skill_trees.json</x:v>
      </x:c>
    </x:row>
    <x:row r="622" ht="20" customHeight="1">
      <x:c r="A622" s="6" t="str">
        <x:v>1321</x:v>
      </x:c>
      <x:c r="B622" s="6" t="str">
        <x:v>1321208</x:v>
      </x:c>
      <x:c r="C622" s="6" t="str">
        <x:v>SpeedDelta</x:v>
      </x:c>
      <x:c r="D622" s="6" t="n">
        <x:v>3</x:v>
      </x:c>
      <x:c r="E622" s="6" t="n">
        <x:v>6</x:v>
      </x:c>
      <x:c r="F622" s="6" t="n">
        <x:v>0</x:v>
      </x:c>
      <x:c r="G622" s="6" t="str">
        <x:v>速度</x:v>
      </x:c>
      <x:c r="H622" s="6" t="str">
        <x:v>https://raw.githubusercontent.com/Mar-7th/StarRailRes/dbe8cdfcfb0bf657b9fe1cf92d5537f118ccb487/index_new/cn/character_skill_trees.json</x:v>
      </x:c>
    </x:row>
    <x:row r="623" ht="20" customHeight="1">
      <x:c r="A623" s="6" t="str">
        <x:v>1321</x:v>
      </x:c>
      <x:c r="B623" s="6" t="str">
        <x:v>1321209</x:v>
      </x:c>
      <x:c r="C623" s="6" t="str">
        <x:v>StatusResistanceBase</x:v>
      </x:c>
      <x:c r="D623" s="6" t="n">
        <x:v>0.08</x:v>
      </x:c>
      <x:c r="E623" s="6" t="n">
        <x:v>0</x:v>
      </x:c>
      <x:c r="F623" s="6" t="n">
        <x:v>75</x:v>
      </x:c>
      <x:c r="G623" s="6" t="str">
        <x:v>效果抵抗</x:v>
      </x:c>
      <x:c r="H623" s="6" t="str">
        <x:v>https://raw.githubusercontent.com/Mar-7th/StarRailRes/dbe8cdfcfb0bf657b9fe1cf92d5537f118ccb487/index_new/cn/character_skill_trees.json</x:v>
      </x:c>
    </x:row>
    <x:row r="624" ht="20" customHeight="1">
      <x:c r="A624" s="6" t="str">
        <x:v>1321</x:v>
      </x:c>
      <x:c r="B624" s="6" t="str">
        <x:v>1321210</x:v>
      </x:c>
      <x:c r="C624" s="6" t="str">
        <x:v>BreakDamageAddedRatioBase</x:v>
      </x:c>
      <x:c r="D624" s="6" t="n">
        <x:v>0.107</x:v>
      </x:c>
      <x:c r="E624" s="6" t="n">
        <x:v>0</x:v>
      </x:c>
      <x:c r="F624" s="6" t="n">
        <x:v>80</x:v>
      </x:c>
      <x:c r="G624" s="6" t="str">
        <x:v>击破特攻</x:v>
      </x:c>
      <x:c r="H624" s="6" t="str">
        <x:v>https://raw.githubusercontent.com/Mar-7th/StarRailRes/dbe8cdfcfb0bf657b9fe1cf92d5537f118ccb487/index_new/cn/character_skill_trees.json</x:v>
      </x:c>
    </x:row>
    <x:row r="625" ht="20" customHeight="1">
      <x:c r="A625" s="6" t="str">
        <x:v>1401</x:v>
      </x:c>
      <x:c r="B625" s="6" t="str">
        <x:v>1401201</x:v>
      </x:c>
      <x:c r="C625" s="6" t="str">
        <x:v>IceAddedRatio</x:v>
      </x:c>
      <x:c r="D625" s="6" t="n">
        <x:v>0.032</x:v>
      </x:c>
      <x:c r="E625" s="6" t="n">
        <x:v>0</x:v>
      </x:c>
      <x:c r="F625" s="6" t="n">
        <x:v>1</x:v>
      </x:c>
      <x:c r="G625" s="6" t="str">
        <x:v>冰属性伤害提高</x:v>
      </x:c>
      <x:c r="H625" s="6" t="str">
        <x:v>https://raw.githubusercontent.com/Mar-7th/StarRailRes/dbe8cdfcfb0bf657b9fe1cf92d5537f118ccb487/index_new/cn/character_skill_trees.json</x:v>
      </x:c>
    </x:row>
    <x:row r="626" ht="20" customHeight="1">
      <x:c r="A626" s="6" t="str">
        <x:v>1401</x:v>
      </x:c>
      <x:c r="B626" s="6" t="str">
        <x:v>1401202</x:v>
      </x:c>
      <x:c r="C626" s="6" t="str">
        <x:v>AttackAddedRatio</x:v>
      </x:c>
      <x:c r="D626" s="6" t="n">
        <x:v>0.04</x:v>
      </x:c>
      <x:c r="E626" s="6" t="n">
        <x:v>2</x:v>
      </x:c>
      <x:c r="F626" s="6" t="n">
        <x:v>0</x:v>
      </x:c>
      <x:c r="G626" s="6" t="str">
        <x:v>攻击力</x:v>
      </x:c>
      <x:c r="H626" s="6" t="str">
        <x:v>https://raw.githubusercontent.com/Mar-7th/StarRailRes/dbe8cdfcfb0bf657b9fe1cf92d5537f118ccb487/index_new/cn/character_skill_trees.json</x:v>
      </x:c>
    </x:row>
    <x:row r="627" ht="20" customHeight="1">
      <x:c r="A627" s="6" t="str">
        <x:v>1401</x:v>
      </x:c>
      <x:c r="B627" s="6" t="str">
        <x:v>1401203</x:v>
      </x:c>
      <x:c r="C627" s="6" t="str">
        <x:v>IceAddedRatio</x:v>
      </x:c>
      <x:c r="D627" s="6" t="n">
        <x:v>0.032</x:v>
      </x:c>
      <x:c r="E627" s="6" t="n">
        <x:v>3</x:v>
      </x:c>
      <x:c r="F627" s="6" t="n">
        <x:v>0</x:v>
      </x:c>
      <x:c r="G627" s="6" t="str">
        <x:v>冰属性伤害提高</x:v>
      </x:c>
      <x:c r="H627" s="6" t="str">
        <x:v>https://raw.githubusercontent.com/Mar-7th/StarRailRes/dbe8cdfcfb0bf657b9fe1cf92d5537f118ccb487/index_new/cn/character_skill_trees.json</x:v>
      </x:c>
    </x:row>
    <x:row r="628" ht="20" customHeight="1">
      <x:c r="A628" s="6" t="str">
        <x:v>1401</x:v>
      </x:c>
      <x:c r="B628" s="6" t="str">
        <x:v>1401204</x:v>
      </x:c>
      <x:c r="C628" s="6" t="str">
        <x:v>SpeedDelta</x:v>
      </x:c>
      <x:c r="D628" s="6" t="n">
        <x:v>2</x:v>
      </x:c>
      <x:c r="E628" s="6" t="n">
        <x:v>3</x:v>
      </x:c>
      <x:c r="F628" s="6" t="n">
        <x:v>0</x:v>
      </x:c>
      <x:c r="G628" s="6" t="str">
        <x:v>速度</x:v>
      </x:c>
      <x:c r="H628" s="6" t="str">
        <x:v>https://raw.githubusercontent.com/Mar-7th/StarRailRes/dbe8cdfcfb0bf657b9fe1cf92d5537f118ccb487/index_new/cn/character_skill_trees.json</x:v>
      </x:c>
    </x:row>
    <x:row r="629" ht="20" customHeight="1">
      <x:c r="A629" s="6" t="str">
        <x:v>1401</x:v>
      </x:c>
      <x:c r="B629" s="6" t="str">
        <x:v>1401205</x:v>
      </x:c>
      <x:c r="C629" s="6" t="str">
        <x:v>IceAddedRatio</x:v>
      </x:c>
      <x:c r="D629" s="6" t="n">
        <x:v>0.048</x:v>
      </x:c>
      <x:c r="E629" s="6" t="n">
        <x:v>4</x:v>
      </x:c>
      <x:c r="F629" s="6" t="n">
        <x:v>0</x:v>
      </x:c>
      <x:c r="G629" s="6" t="str">
        <x:v>冰属性伤害提高</x:v>
      </x:c>
      <x:c r="H629" s="6" t="str">
        <x:v>https://raw.githubusercontent.com/Mar-7th/StarRailRes/dbe8cdfcfb0bf657b9fe1cf92d5537f118ccb487/index_new/cn/character_skill_trees.json</x:v>
      </x:c>
    </x:row>
    <x:row r="630" ht="20" customHeight="1">
      <x:c r="A630" s="6" t="str">
        <x:v>1401</x:v>
      </x:c>
      <x:c r="B630" s="6" t="str">
        <x:v>1401206</x:v>
      </x:c>
      <x:c r="C630" s="6" t="str">
        <x:v>AttackAddedRatio</x:v>
      </x:c>
      <x:c r="D630" s="6" t="n">
        <x:v>0.06</x:v>
      </x:c>
      <x:c r="E630" s="6" t="n">
        <x:v>5</x:v>
      </x:c>
      <x:c r="F630" s="6" t="n">
        <x:v>0</x:v>
      </x:c>
      <x:c r="G630" s="6" t="str">
        <x:v>攻击力</x:v>
      </x:c>
      <x:c r="H630" s="6" t="str">
        <x:v>https://raw.githubusercontent.com/Mar-7th/StarRailRes/dbe8cdfcfb0bf657b9fe1cf92d5537f118ccb487/index_new/cn/character_skill_trees.json</x:v>
      </x:c>
    </x:row>
    <x:row r="631" ht="20" customHeight="1">
      <x:c r="A631" s="6" t="str">
        <x:v>1401</x:v>
      </x:c>
      <x:c r="B631" s="6" t="str">
        <x:v>1401207</x:v>
      </x:c>
      <x:c r="C631" s="6" t="str">
        <x:v>IceAddedRatio</x:v>
      </x:c>
      <x:c r="D631" s="6" t="n">
        <x:v>0.048</x:v>
      </x:c>
      <x:c r="E631" s="6" t="n">
        <x:v>5</x:v>
      </x:c>
      <x:c r="F631" s="6" t="n">
        <x:v>0</x:v>
      </x:c>
      <x:c r="G631" s="6" t="str">
        <x:v>冰属性伤害提高</x:v>
      </x:c>
      <x:c r="H631" s="6" t="str">
        <x:v>https://raw.githubusercontent.com/Mar-7th/StarRailRes/dbe8cdfcfb0bf657b9fe1cf92d5537f118ccb487/index_new/cn/character_skill_trees.json</x:v>
      </x:c>
    </x:row>
    <x:row r="632" ht="20" customHeight="1">
      <x:c r="A632" s="6" t="str">
        <x:v>1401</x:v>
      </x:c>
      <x:c r="B632" s="6" t="str">
        <x:v>1401208</x:v>
      </x:c>
      <x:c r="C632" s="6" t="str">
        <x:v>SpeedDelta</x:v>
      </x:c>
      <x:c r="D632" s="6" t="n">
        <x:v>3</x:v>
      </x:c>
      <x:c r="E632" s="6" t="n">
        <x:v>6</x:v>
      </x:c>
      <x:c r="F632" s="6" t="n">
        <x:v>0</x:v>
      </x:c>
      <x:c r="G632" s="6" t="str">
        <x:v>速度</x:v>
      </x:c>
      <x:c r="H632" s="6" t="str">
        <x:v>https://raw.githubusercontent.com/Mar-7th/StarRailRes/dbe8cdfcfb0bf657b9fe1cf92d5537f118ccb487/index_new/cn/character_skill_trees.json</x:v>
      </x:c>
    </x:row>
    <x:row r="633" ht="20" customHeight="1">
      <x:c r="A633" s="6" t="str">
        <x:v>1401</x:v>
      </x:c>
      <x:c r="B633" s="6" t="str">
        <x:v>1401209</x:v>
      </x:c>
      <x:c r="C633" s="6" t="str">
        <x:v>AttackAddedRatio</x:v>
      </x:c>
      <x:c r="D633" s="6" t="n">
        <x:v>0.08</x:v>
      </x:c>
      <x:c r="E633" s="6" t="n">
        <x:v>0</x:v>
      </x:c>
      <x:c r="F633" s="6" t="n">
        <x:v>75</x:v>
      </x:c>
      <x:c r="G633" s="6" t="str">
        <x:v>攻击力</x:v>
      </x:c>
      <x:c r="H633" s="6" t="str">
        <x:v>https://raw.githubusercontent.com/Mar-7th/StarRailRes/dbe8cdfcfb0bf657b9fe1cf92d5537f118ccb487/index_new/cn/character_skill_trees.json</x:v>
      </x:c>
    </x:row>
    <x:row r="634" ht="20" customHeight="1">
      <x:c r="A634" s="6" t="str">
        <x:v>1401</x:v>
      </x:c>
      <x:c r="B634" s="6" t="str">
        <x:v>1401210</x:v>
      </x:c>
      <x:c r="C634" s="6" t="str">
        <x:v>IceAddedRatio</x:v>
      </x:c>
      <x:c r="D634" s="6" t="n">
        <x:v>0.064</x:v>
      </x:c>
      <x:c r="E634" s="6" t="n">
        <x:v>0</x:v>
      </x:c>
      <x:c r="F634" s="6" t="n">
        <x:v>80</x:v>
      </x:c>
      <x:c r="G634" s="6" t="str">
        <x:v>冰属性伤害提高</x:v>
      </x:c>
      <x:c r="H634" s="6" t="str">
        <x:v>https://raw.githubusercontent.com/Mar-7th/StarRailRes/dbe8cdfcfb0bf657b9fe1cf92d5537f118ccb487/index_new/cn/character_skill_trees.json</x:v>
      </x:c>
    </x:row>
    <x:row r="635" ht="20" customHeight="1">
      <x:c r="A635" s="6" t="str">
        <x:v>1402</x:v>
      </x:c>
      <x:c r="B635" s="6" t="str">
        <x:v>1402201</x:v>
      </x:c>
      <x:c r="C635" s="6" t="str">
        <x:v>ThunderAddedRatio</x:v>
      </x:c>
      <x:c r="D635" s="6" t="n">
        <x:v>0.032</x:v>
      </x:c>
      <x:c r="E635" s="6" t="n">
        <x:v>0</x:v>
      </x:c>
      <x:c r="F635" s="6" t="n">
        <x:v>1</x:v>
      </x:c>
      <x:c r="G635" s="6" t="str">
        <x:v>雷属性伤害提高</x:v>
      </x:c>
      <x:c r="H635" s="6" t="str">
        <x:v>https://raw.githubusercontent.com/Mar-7th/StarRailRes/dbe8cdfcfb0bf657b9fe1cf92d5537f118ccb487/index_new/cn/character_skill_trees.json</x:v>
      </x:c>
    </x:row>
    <x:row r="636" ht="20" customHeight="1">
      <x:c r="A636" s="6" t="str">
        <x:v>1402</x:v>
      </x:c>
      <x:c r="B636" s="6" t="str">
        <x:v>1402202</x:v>
      </x:c>
      <x:c r="C636" s="6" t="str">
        <x:v>CriticalChanceBase</x:v>
      </x:c>
      <x:c r="D636" s="6" t="n">
        <x:v>0.027</x:v>
      </x:c>
      <x:c r="E636" s="6" t="n">
        <x:v>2</x:v>
      </x:c>
      <x:c r="F636" s="6" t="n">
        <x:v>0</x:v>
      </x:c>
      <x:c r="G636" s="6" t="str">
        <x:v>暴击率</x:v>
      </x:c>
      <x:c r="H636" s="6" t="str">
        <x:v>https://raw.githubusercontent.com/Mar-7th/StarRailRes/dbe8cdfcfb0bf657b9fe1cf92d5537f118ccb487/index_new/cn/character_skill_trees.json</x:v>
      </x:c>
    </x:row>
    <x:row r="637" ht="20" customHeight="1">
      <x:c r="A637" s="6" t="str">
        <x:v>1402</x:v>
      </x:c>
      <x:c r="B637" s="6" t="str">
        <x:v>1402203</x:v>
      </x:c>
      <x:c r="C637" s="6" t="str">
        <x:v>ThunderAddedRatio</x:v>
      </x:c>
      <x:c r="D637" s="6" t="n">
        <x:v>0.032</x:v>
      </x:c>
      <x:c r="E637" s="6" t="n">
        <x:v>3</x:v>
      </x:c>
      <x:c r="F637" s="6" t="n">
        <x:v>0</x:v>
      </x:c>
      <x:c r="G637" s="6" t="str">
        <x:v>雷属性伤害提高</x:v>
      </x:c>
      <x:c r="H637" s="6" t="str">
        <x:v>https://raw.githubusercontent.com/Mar-7th/StarRailRes/dbe8cdfcfb0bf657b9fe1cf92d5537f118ccb487/index_new/cn/character_skill_trees.json</x:v>
      </x:c>
    </x:row>
    <x:row r="638" ht="20" customHeight="1">
      <x:c r="A638" s="6" t="str">
        <x:v>1402</x:v>
      </x:c>
      <x:c r="B638" s="6" t="str">
        <x:v>1402204</x:v>
      </x:c>
      <x:c r="C638" s="6" t="str">
        <x:v>DefenceAddedRatio</x:v>
      </x:c>
      <x:c r="D638" s="6" t="n">
        <x:v>0.05</x:v>
      </x:c>
      <x:c r="E638" s="6" t="n">
        <x:v>3</x:v>
      </x:c>
      <x:c r="F638" s="6" t="n">
        <x:v>0</x:v>
      </x:c>
      <x:c r="G638" s="6" t="str">
        <x:v>防御力</x:v>
      </x:c>
      <x:c r="H638" s="6" t="str">
        <x:v>https://raw.githubusercontent.com/Mar-7th/StarRailRes/dbe8cdfcfb0bf657b9fe1cf92d5537f118ccb487/index_new/cn/character_skill_trees.json</x:v>
      </x:c>
    </x:row>
    <x:row r="639" ht="20" customHeight="1">
      <x:c r="A639" s="6" t="str">
        <x:v>1402</x:v>
      </x:c>
      <x:c r="B639" s="6" t="str">
        <x:v>1402205</x:v>
      </x:c>
      <x:c r="C639" s="6" t="str">
        <x:v>ThunderAddedRatio</x:v>
      </x:c>
      <x:c r="D639" s="6" t="n">
        <x:v>0.048</x:v>
      </x:c>
      <x:c r="E639" s="6" t="n">
        <x:v>4</x:v>
      </x:c>
      <x:c r="F639" s="6" t="n">
        <x:v>0</x:v>
      </x:c>
      <x:c r="G639" s="6" t="str">
        <x:v>雷属性伤害提高</x:v>
      </x:c>
      <x:c r="H639" s="6" t="str">
        <x:v>https://raw.githubusercontent.com/Mar-7th/StarRailRes/dbe8cdfcfb0bf657b9fe1cf92d5537f118ccb487/index_new/cn/character_skill_trees.json</x:v>
      </x:c>
    </x:row>
    <x:row r="640" ht="20" customHeight="1">
      <x:c r="A640" s="6" t="str">
        <x:v>1402</x:v>
      </x:c>
      <x:c r="B640" s="6" t="str">
        <x:v>1402206</x:v>
      </x:c>
      <x:c r="C640" s="6" t="str">
        <x:v>CriticalChanceBase</x:v>
      </x:c>
      <x:c r="D640" s="6" t="n">
        <x:v>0.04</x:v>
      </x:c>
      <x:c r="E640" s="6" t="n">
        <x:v>5</x:v>
      </x:c>
      <x:c r="F640" s="6" t="n">
        <x:v>0</x:v>
      </x:c>
      <x:c r="G640" s="6" t="str">
        <x:v>暴击率</x:v>
      </x:c>
      <x:c r="H640" s="6" t="str">
        <x:v>https://raw.githubusercontent.com/Mar-7th/StarRailRes/dbe8cdfcfb0bf657b9fe1cf92d5537f118ccb487/index_new/cn/character_skill_trees.json</x:v>
      </x:c>
    </x:row>
    <x:row r="641" ht="20" customHeight="1">
      <x:c r="A641" s="6" t="str">
        <x:v>1402</x:v>
      </x:c>
      <x:c r="B641" s="6" t="str">
        <x:v>1402207</x:v>
      </x:c>
      <x:c r="C641" s="6" t="str">
        <x:v>ThunderAddedRatio</x:v>
      </x:c>
      <x:c r="D641" s="6" t="n">
        <x:v>0.048</x:v>
      </x:c>
      <x:c r="E641" s="6" t="n">
        <x:v>5</x:v>
      </x:c>
      <x:c r="F641" s="6" t="n">
        <x:v>0</x:v>
      </x:c>
      <x:c r="G641" s="6" t="str">
        <x:v>雷属性伤害提高</x:v>
      </x:c>
      <x:c r="H641" s="6" t="str">
        <x:v>https://raw.githubusercontent.com/Mar-7th/StarRailRes/dbe8cdfcfb0bf657b9fe1cf92d5537f118ccb487/index_new/cn/character_skill_trees.json</x:v>
      </x:c>
    </x:row>
    <x:row r="642" ht="20" customHeight="1">
      <x:c r="A642" s="6" t="str">
        <x:v>1402</x:v>
      </x:c>
      <x:c r="B642" s="6" t="str">
        <x:v>1402208</x:v>
      </x:c>
      <x:c r="C642" s="6" t="str">
        <x:v>DefenceAddedRatio</x:v>
      </x:c>
      <x:c r="D642" s="6" t="n">
        <x:v>0.075</x:v>
      </x:c>
      <x:c r="E642" s="6" t="n">
        <x:v>6</x:v>
      </x:c>
      <x:c r="F642" s="6" t="n">
        <x:v>0</x:v>
      </x:c>
      <x:c r="G642" s="6" t="str">
        <x:v>防御力</x:v>
      </x:c>
      <x:c r="H642" s="6" t="str">
        <x:v>https://raw.githubusercontent.com/Mar-7th/StarRailRes/dbe8cdfcfb0bf657b9fe1cf92d5537f118ccb487/index_new/cn/character_skill_trees.json</x:v>
      </x:c>
    </x:row>
    <x:row r="643" ht="20" customHeight="1">
      <x:c r="A643" s="6" t="str">
        <x:v>1402</x:v>
      </x:c>
      <x:c r="B643" s="6" t="str">
        <x:v>1402209</x:v>
      </x:c>
      <x:c r="C643" s="6" t="str">
        <x:v>CriticalChanceBase</x:v>
      </x:c>
      <x:c r="D643" s="6" t="n">
        <x:v>0.053</x:v>
      </x:c>
      <x:c r="E643" s="6" t="n">
        <x:v>0</x:v>
      </x:c>
      <x:c r="F643" s="6" t="n">
        <x:v>75</x:v>
      </x:c>
      <x:c r="G643" s="6" t="str">
        <x:v>暴击率</x:v>
      </x:c>
      <x:c r="H643" s="6" t="str">
        <x:v>https://raw.githubusercontent.com/Mar-7th/StarRailRes/dbe8cdfcfb0bf657b9fe1cf92d5537f118ccb487/index_new/cn/character_skill_trees.json</x:v>
      </x:c>
    </x:row>
    <x:row r="644" ht="20" customHeight="1">
      <x:c r="A644" s="6" t="str">
        <x:v>1402</x:v>
      </x:c>
      <x:c r="B644" s="6" t="str">
        <x:v>1402210</x:v>
      </x:c>
      <x:c r="C644" s="6" t="str">
        <x:v>ThunderAddedRatio</x:v>
      </x:c>
      <x:c r="D644" s="6" t="n">
        <x:v>0.064</x:v>
      </x:c>
      <x:c r="E644" s="6" t="n">
        <x:v>0</x:v>
      </x:c>
      <x:c r="F644" s="6" t="n">
        <x:v>80</x:v>
      </x:c>
      <x:c r="G644" s="6" t="str">
        <x:v>雷属性伤害提高</x:v>
      </x:c>
      <x:c r="H644" s="6" t="str">
        <x:v>https://raw.githubusercontent.com/Mar-7th/StarRailRes/dbe8cdfcfb0bf657b9fe1cf92d5537f118ccb487/index_new/cn/character_skill_trees.json</x:v>
      </x:c>
    </x:row>
    <x:row r="645" ht="20" customHeight="1">
      <x:c r="A645" s="6" t="str">
        <x:v>1403</x:v>
      </x:c>
      <x:c r="B645" s="6" t="str">
        <x:v>1403201</x:v>
      </x:c>
      <x:c r="C645" s="6" t="str">
        <x:v>CriticalDamageBase</x:v>
      </x:c>
      <x:c r="D645" s="6" t="n">
        <x:v>0.053</x:v>
      </x:c>
      <x:c r="E645" s="6" t="n">
        <x:v>0</x:v>
      </x:c>
      <x:c r="F645" s="6" t="n">
        <x:v>1</x:v>
      </x:c>
      <x:c r="G645" s="6" t="str">
        <x:v>暴击伤害</x:v>
      </x:c>
      <x:c r="H645" s="6" t="str">
        <x:v>https://raw.githubusercontent.com/Mar-7th/StarRailRes/dbe8cdfcfb0bf657b9fe1cf92d5537f118ccb487/index_new/cn/character_skill_trees.json</x:v>
      </x:c>
    </x:row>
    <x:row r="646" ht="20" customHeight="1">
      <x:c r="A646" s="6" t="str">
        <x:v>1403</x:v>
      </x:c>
      <x:c r="B646" s="6" t="str">
        <x:v>1403202</x:v>
      </x:c>
      <x:c r="C646" s="6" t="str">
        <x:v>CriticalChanceBase</x:v>
      </x:c>
      <x:c r="D646" s="6" t="n">
        <x:v>0.027</x:v>
      </x:c>
      <x:c r="E646" s="6" t="n">
        <x:v>2</x:v>
      </x:c>
      <x:c r="F646" s="6" t="n">
        <x:v>0</x:v>
      </x:c>
      <x:c r="G646" s="6" t="str">
        <x:v>暴击率</x:v>
      </x:c>
      <x:c r="H646" s="6" t="str">
        <x:v>https://raw.githubusercontent.com/Mar-7th/StarRailRes/dbe8cdfcfb0bf657b9fe1cf92d5537f118ccb487/index_new/cn/character_skill_trees.json</x:v>
      </x:c>
    </x:row>
    <x:row r="647" ht="20" customHeight="1">
      <x:c r="A647" s="6" t="str">
        <x:v>1403</x:v>
      </x:c>
      <x:c r="B647" s="6" t="str">
        <x:v>1403203</x:v>
      </x:c>
      <x:c r="C647" s="6" t="str">
        <x:v>CriticalDamageBase</x:v>
      </x:c>
      <x:c r="D647" s="6" t="n">
        <x:v>0.053</x:v>
      </x:c>
      <x:c r="E647" s="6" t="n">
        <x:v>3</x:v>
      </x:c>
      <x:c r="F647" s="6" t="n">
        <x:v>0</x:v>
      </x:c>
      <x:c r="G647" s="6" t="str">
        <x:v>暴击伤害</x:v>
      </x:c>
      <x:c r="H647" s="6" t="str">
        <x:v>https://raw.githubusercontent.com/Mar-7th/StarRailRes/dbe8cdfcfb0bf657b9fe1cf92d5537f118ccb487/index_new/cn/character_skill_trees.json</x:v>
      </x:c>
    </x:row>
    <x:row r="648" ht="20" customHeight="1">
      <x:c r="A648" s="6" t="str">
        <x:v>1403</x:v>
      </x:c>
      <x:c r="B648" s="6" t="str">
        <x:v>1403204</x:v>
      </x:c>
      <x:c r="C648" s="6" t="str">
        <x:v>HPAddedRatio</x:v>
      </x:c>
      <x:c r="D648" s="6" t="n">
        <x:v>0.04</x:v>
      </x:c>
      <x:c r="E648" s="6" t="n">
        <x:v>3</x:v>
      </x:c>
      <x:c r="F648" s="6" t="n">
        <x:v>0</x:v>
      </x:c>
      <x:c r="G648" s="6" t="str">
        <x:v>生命值</x:v>
      </x:c>
      <x:c r="H648" s="6" t="str">
        <x:v>https://raw.githubusercontent.com/Mar-7th/StarRailRes/dbe8cdfcfb0bf657b9fe1cf92d5537f118ccb487/index_new/cn/character_skill_trees.json</x:v>
      </x:c>
    </x:row>
    <x:row r="649" ht="20" customHeight="1">
      <x:c r="A649" s="6" t="str">
        <x:v>1403</x:v>
      </x:c>
      <x:c r="B649" s="6" t="str">
        <x:v>1403205</x:v>
      </x:c>
      <x:c r="C649" s="6" t="str">
        <x:v>CriticalDamageBase</x:v>
      </x:c>
      <x:c r="D649" s="6" t="n">
        <x:v>0.08</x:v>
      </x:c>
      <x:c r="E649" s="6" t="n">
        <x:v>4</x:v>
      </x:c>
      <x:c r="F649" s="6" t="n">
        <x:v>0</x:v>
      </x:c>
      <x:c r="G649" s="6" t="str">
        <x:v>暴击伤害</x:v>
      </x:c>
      <x:c r="H649" s="6" t="str">
        <x:v>https://raw.githubusercontent.com/Mar-7th/StarRailRes/dbe8cdfcfb0bf657b9fe1cf92d5537f118ccb487/index_new/cn/character_skill_trees.json</x:v>
      </x:c>
    </x:row>
    <x:row r="650" ht="20" customHeight="1">
      <x:c r="A650" s="6" t="str">
        <x:v>1403</x:v>
      </x:c>
      <x:c r="B650" s="6" t="str">
        <x:v>1403206</x:v>
      </x:c>
      <x:c r="C650" s="6" t="str">
        <x:v>CriticalChanceBase</x:v>
      </x:c>
      <x:c r="D650" s="6" t="n">
        <x:v>0.04</x:v>
      </x:c>
      <x:c r="E650" s="6" t="n">
        <x:v>5</x:v>
      </x:c>
      <x:c r="F650" s="6" t="n">
        <x:v>0</x:v>
      </x:c>
      <x:c r="G650" s="6" t="str">
        <x:v>暴击率</x:v>
      </x:c>
      <x:c r="H650" s="6" t="str">
        <x:v>https://raw.githubusercontent.com/Mar-7th/StarRailRes/dbe8cdfcfb0bf657b9fe1cf92d5537f118ccb487/index_new/cn/character_skill_trees.json</x:v>
      </x:c>
    </x:row>
    <x:row r="651" ht="20" customHeight="1">
      <x:c r="A651" s="6" t="str">
        <x:v>1403</x:v>
      </x:c>
      <x:c r="B651" s="6" t="str">
        <x:v>1403207</x:v>
      </x:c>
      <x:c r="C651" s="6" t="str">
        <x:v>CriticalDamageBase</x:v>
      </x:c>
      <x:c r="D651" s="6" t="n">
        <x:v>0.08</x:v>
      </x:c>
      <x:c r="E651" s="6" t="n">
        <x:v>5</x:v>
      </x:c>
      <x:c r="F651" s="6" t="n">
        <x:v>0</x:v>
      </x:c>
      <x:c r="G651" s="6" t="str">
        <x:v>暴击伤害</x:v>
      </x:c>
      <x:c r="H651" s="6" t="str">
        <x:v>https://raw.githubusercontent.com/Mar-7th/StarRailRes/dbe8cdfcfb0bf657b9fe1cf92d5537f118ccb487/index_new/cn/character_skill_trees.json</x:v>
      </x:c>
    </x:row>
    <x:row r="652" ht="20" customHeight="1">
      <x:c r="A652" s="6" t="str">
        <x:v>1403</x:v>
      </x:c>
      <x:c r="B652" s="6" t="str">
        <x:v>1403208</x:v>
      </x:c>
      <x:c r="C652" s="6" t="str">
        <x:v>HPAddedRatio</x:v>
      </x:c>
      <x:c r="D652" s="6" t="n">
        <x:v>0.06</x:v>
      </x:c>
      <x:c r="E652" s="6" t="n">
        <x:v>6</x:v>
      </x:c>
      <x:c r="F652" s="6" t="n">
        <x:v>0</x:v>
      </x:c>
      <x:c r="G652" s="6" t="str">
        <x:v>生命值</x:v>
      </x:c>
      <x:c r="H652" s="6" t="str">
        <x:v>https://raw.githubusercontent.com/Mar-7th/StarRailRes/dbe8cdfcfb0bf657b9fe1cf92d5537f118ccb487/index_new/cn/character_skill_trees.json</x:v>
      </x:c>
    </x:row>
    <x:row r="653" ht="20" customHeight="1">
      <x:c r="A653" s="6" t="str">
        <x:v>1403</x:v>
      </x:c>
      <x:c r="B653" s="6" t="str">
        <x:v>1403209</x:v>
      </x:c>
      <x:c r="C653" s="6" t="str">
        <x:v>CriticalChanceBase</x:v>
      </x:c>
      <x:c r="D653" s="6" t="n">
        <x:v>0.053</x:v>
      </x:c>
      <x:c r="E653" s="6" t="n">
        <x:v>0</x:v>
      </x:c>
      <x:c r="F653" s="6" t="n">
        <x:v>75</x:v>
      </x:c>
      <x:c r="G653" s="6" t="str">
        <x:v>暴击率</x:v>
      </x:c>
      <x:c r="H653" s="6" t="str">
        <x:v>https://raw.githubusercontent.com/Mar-7th/StarRailRes/dbe8cdfcfb0bf657b9fe1cf92d5537f118ccb487/index_new/cn/character_skill_trees.json</x:v>
      </x:c>
    </x:row>
    <x:row r="654" ht="20" customHeight="1">
      <x:c r="A654" s="6" t="str">
        <x:v>1403</x:v>
      </x:c>
      <x:c r="B654" s="6" t="str">
        <x:v>1403210</x:v>
      </x:c>
      <x:c r="C654" s="6" t="str">
        <x:v>CriticalDamageBase</x:v>
      </x:c>
      <x:c r="D654" s="6" t="n">
        <x:v>0.107</x:v>
      </x:c>
      <x:c r="E654" s="6" t="n">
        <x:v>0</x:v>
      </x:c>
      <x:c r="F654" s="6" t="n">
        <x:v>80</x:v>
      </x:c>
      <x:c r="G654" s="6" t="str">
        <x:v>暴击伤害</x:v>
      </x:c>
      <x:c r="H654" s="6" t="str">
        <x:v>https://raw.githubusercontent.com/Mar-7th/StarRailRes/dbe8cdfcfb0bf657b9fe1cf92d5537f118ccb487/index_new/cn/character_skill_trees.json</x:v>
      </x:c>
    </x:row>
    <x:row r="655" ht="20" customHeight="1">
      <x:c r="A655" s="6" t="str">
        <x:v>1404</x:v>
      </x:c>
      <x:c r="B655" s="6" t="str">
        <x:v>1404201</x:v>
      </x:c>
      <x:c r="C655" s="6" t="str">
        <x:v>CriticalDamageBase</x:v>
      </x:c>
      <x:c r="D655" s="6" t="n">
        <x:v>0.053</x:v>
      </x:c>
      <x:c r="E655" s="6" t="n">
        <x:v>0</x:v>
      </x:c>
      <x:c r="F655" s="6" t="n">
        <x:v>1</x:v>
      </x:c>
      <x:c r="G655" s="6" t="str">
        <x:v>暴击伤害</x:v>
      </x:c>
      <x:c r="H655" s="6" t="str">
        <x:v>https://raw.githubusercontent.com/Mar-7th/StarRailRes/dbe8cdfcfb0bf657b9fe1cf92d5537f118ccb487/index_new/cn/character_skill_trees.json</x:v>
      </x:c>
    </x:row>
    <x:row r="656" ht="20" customHeight="1">
      <x:c r="A656" s="6" t="str">
        <x:v>1404</x:v>
      </x:c>
      <x:c r="B656" s="6" t="str">
        <x:v>1404202</x:v>
      </x:c>
      <x:c r="C656" s="6" t="str">
        <x:v>HPAddedRatio</x:v>
      </x:c>
      <x:c r="D656" s="6" t="n">
        <x:v>0.04</x:v>
      </x:c>
      <x:c r="E656" s="6" t="n">
        <x:v>2</x:v>
      </x:c>
      <x:c r="F656" s="6" t="n">
        <x:v>0</x:v>
      </x:c>
      <x:c r="G656" s="6" t="str">
        <x:v>生命值</x:v>
      </x:c>
      <x:c r="H656" s="6" t="str">
        <x:v>https://raw.githubusercontent.com/Mar-7th/StarRailRes/dbe8cdfcfb0bf657b9fe1cf92d5537f118ccb487/index_new/cn/character_skill_trees.json</x:v>
      </x:c>
    </x:row>
    <x:row r="657" ht="20" customHeight="1">
      <x:c r="A657" s="6" t="str">
        <x:v>1404</x:v>
      </x:c>
      <x:c r="B657" s="6" t="str">
        <x:v>1404203</x:v>
      </x:c>
      <x:c r="C657" s="6" t="str">
        <x:v>CriticalDamageBase</x:v>
      </x:c>
      <x:c r="D657" s="6" t="n">
        <x:v>0.053</x:v>
      </x:c>
      <x:c r="E657" s="6" t="n">
        <x:v>3</x:v>
      </x:c>
      <x:c r="F657" s="6" t="n">
        <x:v>0</x:v>
      </x:c>
      <x:c r="G657" s="6" t="str">
        <x:v>暴击伤害</x:v>
      </x:c>
      <x:c r="H657" s="6" t="str">
        <x:v>https://raw.githubusercontent.com/Mar-7th/StarRailRes/dbe8cdfcfb0bf657b9fe1cf92d5537f118ccb487/index_new/cn/character_skill_trees.json</x:v>
      </x:c>
    </x:row>
    <x:row r="658" ht="20" customHeight="1">
      <x:c r="A658" s="6" t="str">
        <x:v>1404</x:v>
      </x:c>
      <x:c r="B658" s="6" t="str">
        <x:v>1404204</x:v>
      </x:c>
      <x:c r="C658" s="6" t="str">
        <x:v>SpeedDelta</x:v>
      </x:c>
      <x:c r="D658" s="6" t="n">
        <x:v>2</x:v>
      </x:c>
      <x:c r="E658" s="6" t="n">
        <x:v>3</x:v>
      </x:c>
      <x:c r="F658" s="6" t="n">
        <x:v>0</x:v>
      </x:c>
      <x:c r="G658" s="6" t="str">
        <x:v>速度</x:v>
      </x:c>
      <x:c r="H658" s="6" t="str">
        <x:v>https://raw.githubusercontent.com/Mar-7th/StarRailRes/dbe8cdfcfb0bf657b9fe1cf92d5537f118ccb487/index_new/cn/character_skill_trees.json</x:v>
      </x:c>
    </x:row>
    <x:row r="659" ht="20" customHeight="1">
      <x:c r="A659" s="6" t="str">
        <x:v>1404</x:v>
      </x:c>
      <x:c r="B659" s="6" t="str">
        <x:v>1404205</x:v>
      </x:c>
      <x:c r="C659" s="6" t="str">
        <x:v>CriticalDamageBase</x:v>
      </x:c>
      <x:c r="D659" s="6" t="n">
        <x:v>0.08</x:v>
      </x:c>
      <x:c r="E659" s="6" t="n">
        <x:v>4</x:v>
      </x:c>
      <x:c r="F659" s="6" t="n">
        <x:v>0</x:v>
      </x:c>
      <x:c r="G659" s="6" t="str">
        <x:v>暴击伤害</x:v>
      </x:c>
      <x:c r="H659" s="6" t="str">
        <x:v>https://raw.githubusercontent.com/Mar-7th/StarRailRes/dbe8cdfcfb0bf657b9fe1cf92d5537f118ccb487/index_new/cn/character_skill_trees.json</x:v>
      </x:c>
    </x:row>
    <x:row r="660" ht="20" customHeight="1">
      <x:c r="A660" s="6" t="str">
        <x:v>1404</x:v>
      </x:c>
      <x:c r="B660" s="6" t="str">
        <x:v>1404206</x:v>
      </x:c>
      <x:c r="C660" s="6" t="str">
        <x:v>HPAddedRatio</x:v>
      </x:c>
      <x:c r="D660" s="6" t="n">
        <x:v>0.06</x:v>
      </x:c>
      <x:c r="E660" s="6" t="n">
        <x:v>5</x:v>
      </x:c>
      <x:c r="F660" s="6" t="n">
        <x:v>0</x:v>
      </x:c>
      <x:c r="G660" s="6" t="str">
        <x:v>生命值</x:v>
      </x:c>
      <x:c r="H660" s="6" t="str">
        <x:v>https://raw.githubusercontent.com/Mar-7th/StarRailRes/dbe8cdfcfb0bf657b9fe1cf92d5537f118ccb487/index_new/cn/character_skill_trees.json</x:v>
      </x:c>
    </x:row>
    <x:row r="661" ht="20" customHeight="1">
      <x:c r="A661" s="6" t="str">
        <x:v>1404</x:v>
      </x:c>
      <x:c r="B661" s="6" t="str">
        <x:v>1404207</x:v>
      </x:c>
      <x:c r="C661" s="6" t="str">
        <x:v>CriticalDamageBase</x:v>
      </x:c>
      <x:c r="D661" s="6" t="n">
        <x:v>0.08</x:v>
      </x:c>
      <x:c r="E661" s="6" t="n">
        <x:v>5</x:v>
      </x:c>
      <x:c r="F661" s="6" t="n">
        <x:v>0</x:v>
      </x:c>
      <x:c r="G661" s="6" t="str">
        <x:v>暴击伤害</x:v>
      </x:c>
      <x:c r="H661" s="6" t="str">
        <x:v>https://raw.githubusercontent.com/Mar-7th/StarRailRes/dbe8cdfcfb0bf657b9fe1cf92d5537f118ccb487/index_new/cn/character_skill_trees.json</x:v>
      </x:c>
    </x:row>
    <x:row r="662" ht="20" customHeight="1">
      <x:c r="A662" s="6" t="str">
        <x:v>1404</x:v>
      </x:c>
      <x:c r="B662" s="6" t="str">
        <x:v>1404208</x:v>
      </x:c>
      <x:c r="C662" s="6" t="str">
        <x:v>SpeedDelta</x:v>
      </x:c>
      <x:c r="D662" s="6" t="n">
        <x:v>3</x:v>
      </x:c>
      <x:c r="E662" s="6" t="n">
        <x:v>6</x:v>
      </x:c>
      <x:c r="F662" s="6" t="n">
        <x:v>0</x:v>
      </x:c>
      <x:c r="G662" s="6" t="str">
        <x:v>速度</x:v>
      </x:c>
      <x:c r="H662" s="6" t="str">
        <x:v>https://raw.githubusercontent.com/Mar-7th/StarRailRes/dbe8cdfcfb0bf657b9fe1cf92d5537f118ccb487/index_new/cn/character_skill_trees.json</x:v>
      </x:c>
    </x:row>
    <x:row r="663" ht="20" customHeight="1">
      <x:c r="A663" s="6" t="str">
        <x:v>1404</x:v>
      </x:c>
      <x:c r="B663" s="6" t="str">
        <x:v>1404209</x:v>
      </x:c>
      <x:c r="C663" s="6" t="str">
        <x:v>HPAddedRatio</x:v>
      </x:c>
      <x:c r="D663" s="6" t="n">
        <x:v>0.08</x:v>
      </x:c>
      <x:c r="E663" s="6" t="n">
        <x:v>0</x:v>
      </x:c>
      <x:c r="F663" s="6" t="n">
        <x:v>75</x:v>
      </x:c>
      <x:c r="G663" s="6" t="str">
        <x:v>生命值</x:v>
      </x:c>
      <x:c r="H663" s="6" t="str">
        <x:v>https://raw.githubusercontent.com/Mar-7th/StarRailRes/dbe8cdfcfb0bf657b9fe1cf92d5537f118ccb487/index_new/cn/character_skill_trees.json</x:v>
      </x:c>
    </x:row>
    <x:row r="664" ht="20" customHeight="1">
      <x:c r="A664" s="6" t="str">
        <x:v>1404</x:v>
      </x:c>
      <x:c r="B664" s="6" t="str">
        <x:v>1404210</x:v>
      </x:c>
      <x:c r="C664" s="6" t="str">
        <x:v>CriticalDamageBase</x:v>
      </x:c>
      <x:c r="D664" s="6" t="n">
        <x:v>0.107</x:v>
      </x:c>
      <x:c r="E664" s="6" t="n">
        <x:v>0</x:v>
      </x:c>
      <x:c r="F664" s="6" t="n">
        <x:v>80</x:v>
      </x:c>
      <x:c r="G664" s="6" t="str">
        <x:v>暴击伤害</x:v>
      </x:c>
      <x:c r="H664" s="6" t="str">
        <x:v>https://raw.githubusercontent.com/Mar-7th/StarRailRes/dbe8cdfcfb0bf657b9fe1cf92d5537f118ccb487/index_new/cn/character_skill_trees.json</x:v>
      </x:c>
    </x:row>
    <x:row r="665" ht="20" customHeight="1">
      <x:c r="A665" s="6" t="str">
        <x:v>1405</x:v>
      </x:c>
      <x:c r="B665" s="6" t="str">
        <x:v>1405201</x:v>
      </x:c>
      <x:c r="C665" s="6" t="str">
        <x:v>WindAddedRatio</x:v>
      </x:c>
      <x:c r="D665" s="6" t="n">
        <x:v>0.032</x:v>
      </x:c>
      <x:c r="E665" s="6" t="n">
        <x:v>0</x:v>
      </x:c>
      <x:c r="F665" s="6" t="n">
        <x:v>1</x:v>
      </x:c>
      <x:c r="G665" s="6" t="str">
        <x:v>风属性伤害提高</x:v>
      </x:c>
      <x:c r="H665" s="6" t="str">
        <x:v>https://raw.githubusercontent.com/Mar-7th/StarRailRes/dbe8cdfcfb0bf657b9fe1cf92d5537f118ccb487/index_new/cn/character_skill_trees.json</x:v>
      </x:c>
    </x:row>
    <x:row r="666" ht="20" customHeight="1">
      <x:c r="A666" s="6" t="str">
        <x:v>1405</x:v>
      </x:c>
      <x:c r="B666" s="6" t="str">
        <x:v>1405202</x:v>
      </x:c>
      <x:c r="C666" s="6" t="str">
        <x:v>CriticalChanceBase</x:v>
      </x:c>
      <x:c r="D666" s="6" t="n">
        <x:v>0.027</x:v>
      </x:c>
      <x:c r="E666" s="6" t="n">
        <x:v>2</x:v>
      </x:c>
      <x:c r="F666" s="6" t="n">
        <x:v>0</x:v>
      </x:c>
      <x:c r="G666" s="6" t="str">
        <x:v>暴击率</x:v>
      </x:c>
      <x:c r="H666" s="6" t="str">
        <x:v>https://raw.githubusercontent.com/Mar-7th/StarRailRes/dbe8cdfcfb0bf657b9fe1cf92d5537f118ccb487/index_new/cn/character_skill_trees.json</x:v>
      </x:c>
    </x:row>
    <x:row r="667" ht="20" customHeight="1">
      <x:c r="A667" s="6" t="str">
        <x:v>1405</x:v>
      </x:c>
      <x:c r="B667" s="6" t="str">
        <x:v>1405203</x:v>
      </x:c>
      <x:c r="C667" s="6" t="str">
        <x:v>WindAddedRatio</x:v>
      </x:c>
      <x:c r="D667" s="6" t="n">
        <x:v>0.032</x:v>
      </x:c>
      <x:c r="E667" s="6" t="n">
        <x:v>3</x:v>
      </x:c>
      <x:c r="F667" s="6" t="n">
        <x:v>0</x:v>
      </x:c>
      <x:c r="G667" s="6" t="str">
        <x:v>风属性伤害提高</x:v>
      </x:c>
      <x:c r="H667" s="6" t="str">
        <x:v>https://raw.githubusercontent.com/Mar-7th/StarRailRes/dbe8cdfcfb0bf657b9fe1cf92d5537f118ccb487/index_new/cn/character_skill_trees.json</x:v>
      </x:c>
    </x:row>
    <x:row r="668" ht="20" customHeight="1">
      <x:c r="A668" s="6" t="str">
        <x:v>1405</x:v>
      </x:c>
      <x:c r="B668" s="6" t="str">
        <x:v>1405204</x:v>
      </x:c>
      <x:c r="C668" s="6" t="str">
        <x:v>HPAddedRatio</x:v>
      </x:c>
      <x:c r="D668" s="6" t="n">
        <x:v>0.04</x:v>
      </x:c>
      <x:c r="E668" s="6" t="n">
        <x:v>3</x:v>
      </x:c>
      <x:c r="F668" s="6" t="n">
        <x:v>0</x:v>
      </x:c>
      <x:c r="G668" s="6" t="str">
        <x:v>生命值</x:v>
      </x:c>
      <x:c r="H668" s="6" t="str">
        <x:v>https://raw.githubusercontent.com/Mar-7th/StarRailRes/dbe8cdfcfb0bf657b9fe1cf92d5537f118ccb487/index_new/cn/character_skill_trees.json</x:v>
      </x:c>
    </x:row>
    <x:row r="669" ht="20" customHeight="1">
      <x:c r="A669" s="6" t="str">
        <x:v>1405</x:v>
      </x:c>
      <x:c r="B669" s="6" t="str">
        <x:v>1405205</x:v>
      </x:c>
      <x:c r="C669" s="6" t="str">
        <x:v>WindAddedRatio</x:v>
      </x:c>
      <x:c r="D669" s="6" t="n">
        <x:v>0.048</x:v>
      </x:c>
      <x:c r="E669" s="6" t="n">
        <x:v>4</x:v>
      </x:c>
      <x:c r="F669" s="6" t="n">
        <x:v>0</x:v>
      </x:c>
      <x:c r="G669" s="6" t="str">
        <x:v>风属性伤害提高</x:v>
      </x:c>
      <x:c r="H669" s="6" t="str">
        <x:v>https://raw.githubusercontent.com/Mar-7th/StarRailRes/dbe8cdfcfb0bf657b9fe1cf92d5537f118ccb487/index_new/cn/character_skill_trees.json</x:v>
      </x:c>
    </x:row>
    <x:row r="670" ht="20" customHeight="1">
      <x:c r="A670" s="6" t="str">
        <x:v>1405</x:v>
      </x:c>
      <x:c r="B670" s="6" t="str">
        <x:v>1405206</x:v>
      </x:c>
      <x:c r="C670" s="6" t="str">
        <x:v>CriticalChanceBase</x:v>
      </x:c>
      <x:c r="D670" s="6" t="n">
        <x:v>0.04</x:v>
      </x:c>
      <x:c r="E670" s="6" t="n">
        <x:v>5</x:v>
      </x:c>
      <x:c r="F670" s="6" t="n">
        <x:v>0</x:v>
      </x:c>
      <x:c r="G670" s="6" t="str">
        <x:v>暴击率</x:v>
      </x:c>
      <x:c r="H670" s="6" t="str">
        <x:v>https://raw.githubusercontent.com/Mar-7th/StarRailRes/dbe8cdfcfb0bf657b9fe1cf92d5537f118ccb487/index_new/cn/character_skill_trees.json</x:v>
      </x:c>
    </x:row>
    <x:row r="671" ht="20" customHeight="1">
      <x:c r="A671" s="6" t="str">
        <x:v>1405</x:v>
      </x:c>
      <x:c r="B671" s="6" t="str">
        <x:v>1405207</x:v>
      </x:c>
      <x:c r="C671" s="6" t="str">
        <x:v>WindAddedRatio</x:v>
      </x:c>
      <x:c r="D671" s="6" t="n">
        <x:v>0.048</x:v>
      </x:c>
      <x:c r="E671" s="6" t="n">
        <x:v>5</x:v>
      </x:c>
      <x:c r="F671" s="6" t="n">
        <x:v>0</x:v>
      </x:c>
      <x:c r="G671" s="6" t="str">
        <x:v>风属性伤害提高</x:v>
      </x:c>
      <x:c r="H671" s="6" t="str">
        <x:v>https://raw.githubusercontent.com/Mar-7th/StarRailRes/dbe8cdfcfb0bf657b9fe1cf92d5537f118ccb487/index_new/cn/character_skill_trees.json</x:v>
      </x:c>
    </x:row>
    <x:row r="672" ht="20" customHeight="1">
      <x:c r="A672" s="6" t="str">
        <x:v>1405</x:v>
      </x:c>
      <x:c r="B672" s="6" t="str">
        <x:v>1405208</x:v>
      </x:c>
      <x:c r="C672" s="6" t="str">
        <x:v>HPAddedRatio</x:v>
      </x:c>
      <x:c r="D672" s="6" t="n">
        <x:v>0.06</x:v>
      </x:c>
      <x:c r="E672" s="6" t="n">
        <x:v>6</x:v>
      </x:c>
      <x:c r="F672" s="6" t="n">
        <x:v>0</x:v>
      </x:c>
      <x:c r="G672" s="6" t="str">
        <x:v>生命值</x:v>
      </x:c>
      <x:c r="H672" s="6" t="str">
        <x:v>https://raw.githubusercontent.com/Mar-7th/StarRailRes/dbe8cdfcfb0bf657b9fe1cf92d5537f118ccb487/index_new/cn/character_skill_trees.json</x:v>
      </x:c>
    </x:row>
    <x:row r="673" ht="20" customHeight="1">
      <x:c r="A673" s="6" t="str">
        <x:v>1405</x:v>
      </x:c>
      <x:c r="B673" s="6" t="str">
        <x:v>1405209</x:v>
      </x:c>
      <x:c r="C673" s="6" t="str">
        <x:v>CriticalChanceBase</x:v>
      </x:c>
      <x:c r="D673" s="6" t="n">
        <x:v>0.053</x:v>
      </x:c>
      <x:c r="E673" s="6" t="n">
        <x:v>0</x:v>
      </x:c>
      <x:c r="F673" s="6" t="n">
        <x:v>75</x:v>
      </x:c>
      <x:c r="G673" s="6" t="str">
        <x:v>暴击率</x:v>
      </x:c>
      <x:c r="H673" s="6" t="str">
        <x:v>https://raw.githubusercontent.com/Mar-7th/StarRailRes/dbe8cdfcfb0bf657b9fe1cf92d5537f118ccb487/index_new/cn/character_skill_trees.json</x:v>
      </x:c>
    </x:row>
    <x:row r="674" ht="20" customHeight="1">
      <x:c r="A674" s="6" t="str">
        <x:v>1405</x:v>
      </x:c>
      <x:c r="B674" s="6" t="str">
        <x:v>1405210</x:v>
      </x:c>
      <x:c r="C674" s="6" t="str">
        <x:v>WindAddedRatio</x:v>
      </x:c>
      <x:c r="D674" s="6" t="n">
        <x:v>0.064</x:v>
      </x:c>
      <x:c r="E674" s="6" t="n">
        <x:v>0</x:v>
      </x:c>
      <x:c r="F674" s="6" t="n">
        <x:v>80</x:v>
      </x:c>
      <x:c r="G674" s="6" t="str">
        <x:v>风属性伤害提高</x:v>
      </x:c>
      <x:c r="H674" s="6" t="str">
        <x:v>https://raw.githubusercontent.com/Mar-7th/StarRailRes/dbe8cdfcfb0bf657b9fe1cf92d5537f118ccb487/index_new/cn/character_skill_trees.json</x:v>
      </x:c>
    </x:row>
    <x:row r="675" ht="20" customHeight="1">
      <x:c r="A675" s="6" t="str">
        <x:v>1406</x:v>
      </x:c>
      <x:c r="B675" s="6" t="str">
        <x:v>1406201</x:v>
      </x:c>
      <x:c r="C675" s="6" t="str">
        <x:v>SpeedDelta</x:v>
      </x:c>
      <x:c r="D675" s="6" t="n">
        <x:v>2</x:v>
      </x:c>
      <x:c r="E675" s="6" t="n">
        <x:v>0</x:v>
      </x:c>
      <x:c r="F675" s="6" t="n">
        <x:v>1</x:v>
      </x:c>
      <x:c r="G675" s="6" t="str">
        <x:v>速度</x:v>
      </x:c>
      <x:c r="H675" s="6" t="str">
        <x:v>https://raw.githubusercontent.com/Mar-7th/StarRailRes/dbe8cdfcfb0bf657b9fe1cf92d5537f118ccb487/index_new/cn/character_skill_trees.json</x:v>
      </x:c>
    </x:row>
    <x:row r="676" ht="20" customHeight="1">
      <x:c r="A676" s="6" t="str">
        <x:v>1406</x:v>
      </x:c>
      <x:c r="B676" s="6" t="str">
        <x:v>1406202</x:v>
      </x:c>
      <x:c r="C676" s="6" t="str">
        <x:v>QuantumAddedRatio</x:v>
      </x:c>
      <x:c r="D676" s="6" t="n">
        <x:v>0.032</x:v>
      </x:c>
      <x:c r="E676" s="6" t="n">
        <x:v>2</x:v>
      </x:c>
      <x:c r="F676" s="6" t="n">
        <x:v>0</x:v>
      </x:c>
      <x:c r="G676" s="6" t="str">
        <x:v>量子属性伤害提高</x:v>
      </x:c>
      <x:c r="H676" s="6" t="str">
        <x:v>https://raw.githubusercontent.com/Mar-7th/StarRailRes/dbe8cdfcfb0bf657b9fe1cf92d5537f118ccb487/index_new/cn/character_skill_trees.json</x:v>
      </x:c>
    </x:row>
    <x:row r="677" ht="20" customHeight="1">
      <x:c r="A677" s="6" t="str">
        <x:v>1406</x:v>
      </x:c>
      <x:c r="B677" s="6" t="str">
        <x:v>1406203</x:v>
      </x:c>
      <x:c r="C677" s="6" t="str">
        <x:v>SpeedDelta</x:v>
      </x:c>
      <x:c r="D677" s="6" t="n">
        <x:v>2</x:v>
      </x:c>
      <x:c r="E677" s="6" t="n">
        <x:v>3</x:v>
      </x:c>
      <x:c r="F677" s="6" t="n">
        <x:v>0</x:v>
      </x:c>
      <x:c r="G677" s="6" t="str">
        <x:v>速度</x:v>
      </x:c>
      <x:c r="H677" s="6" t="str">
        <x:v>https://raw.githubusercontent.com/Mar-7th/StarRailRes/dbe8cdfcfb0bf657b9fe1cf92d5537f118ccb487/index_new/cn/character_skill_trees.json</x:v>
      </x:c>
    </x:row>
    <x:row r="678" ht="20" customHeight="1">
      <x:c r="A678" s="6" t="str">
        <x:v>1406</x:v>
      </x:c>
      <x:c r="B678" s="6" t="str">
        <x:v>1406204</x:v>
      </x:c>
      <x:c r="C678" s="6" t="str">
        <x:v>StatusProbabilityBase</x:v>
      </x:c>
      <x:c r="D678" s="6" t="n">
        <x:v>0.04</x:v>
      </x:c>
      <x:c r="E678" s="6" t="n">
        <x:v>3</x:v>
      </x:c>
      <x:c r="F678" s="6" t="n">
        <x:v>0</x:v>
      </x:c>
      <x:c r="G678" s="6" t="str">
        <x:v>效果命中</x:v>
      </x:c>
      <x:c r="H678" s="6" t="str">
        <x:v>https://raw.githubusercontent.com/Mar-7th/StarRailRes/dbe8cdfcfb0bf657b9fe1cf92d5537f118ccb487/index_new/cn/character_skill_trees.json</x:v>
      </x:c>
    </x:row>
    <x:row r="679" ht="20" customHeight="1">
      <x:c r="A679" s="6" t="str">
        <x:v>1406</x:v>
      </x:c>
      <x:c r="B679" s="6" t="str">
        <x:v>1406205</x:v>
      </x:c>
      <x:c r="C679" s="6" t="str">
        <x:v>SpeedDelta</x:v>
      </x:c>
      <x:c r="D679" s="6" t="n">
        <x:v>3</x:v>
      </x:c>
      <x:c r="E679" s="6" t="n">
        <x:v>4</x:v>
      </x:c>
      <x:c r="F679" s="6" t="n">
        <x:v>0</x:v>
      </x:c>
      <x:c r="G679" s="6" t="str">
        <x:v>速度</x:v>
      </x:c>
      <x:c r="H679" s="6" t="str">
        <x:v>https://raw.githubusercontent.com/Mar-7th/StarRailRes/dbe8cdfcfb0bf657b9fe1cf92d5537f118ccb487/index_new/cn/character_skill_trees.json</x:v>
      </x:c>
    </x:row>
    <x:row r="680" ht="20" customHeight="1">
      <x:c r="A680" s="6" t="str">
        <x:v>1406</x:v>
      </x:c>
      <x:c r="B680" s="6" t="str">
        <x:v>1406206</x:v>
      </x:c>
      <x:c r="C680" s="6" t="str">
        <x:v>QuantumAddedRatio</x:v>
      </x:c>
      <x:c r="D680" s="6" t="n">
        <x:v>0.048</x:v>
      </x:c>
      <x:c r="E680" s="6" t="n">
        <x:v>5</x:v>
      </x:c>
      <x:c r="F680" s="6" t="n">
        <x:v>0</x:v>
      </x:c>
      <x:c r="G680" s="6" t="str">
        <x:v>量子属性伤害提高</x:v>
      </x:c>
      <x:c r="H680" s="6" t="str">
        <x:v>https://raw.githubusercontent.com/Mar-7th/StarRailRes/dbe8cdfcfb0bf657b9fe1cf92d5537f118ccb487/index_new/cn/character_skill_trees.json</x:v>
      </x:c>
    </x:row>
    <x:row r="681" ht="20" customHeight="1">
      <x:c r="A681" s="6" t="str">
        <x:v>1406</x:v>
      </x:c>
      <x:c r="B681" s="6" t="str">
        <x:v>1406207</x:v>
      </x:c>
      <x:c r="C681" s="6" t="str">
        <x:v>SpeedDelta</x:v>
      </x:c>
      <x:c r="D681" s="6" t="n">
        <x:v>3</x:v>
      </x:c>
      <x:c r="E681" s="6" t="n">
        <x:v>5</x:v>
      </x:c>
      <x:c r="F681" s="6" t="n">
        <x:v>0</x:v>
      </x:c>
      <x:c r="G681" s="6" t="str">
        <x:v>速度</x:v>
      </x:c>
      <x:c r="H681" s="6" t="str">
        <x:v>https://raw.githubusercontent.com/Mar-7th/StarRailRes/dbe8cdfcfb0bf657b9fe1cf92d5537f118ccb487/index_new/cn/character_skill_trees.json</x:v>
      </x:c>
    </x:row>
    <x:row r="682" ht="20" customHeight="1">
      <x:c r="A682" s="6" t="str">
        <x:v>1406</x:v>
      </x:c>
      <x:c r="B682" s="6" t="str">
        <x:v>1406208</x:v>
      </x:c>
      <x:c r="C682" s="6" t="str">
        <x:v>StatusProbabilityBase</x:v>
      </x:c>
      <x:c r="D682" s="6" t="n">
        <x:v>0.06</x:v>
      </x:c>
      <x:c r="E682" s="6" t="n">
        <x:v>6</x:v>
      </x:c>
      <x:c r="F682" s="6" t="n">
        <x:v>0</x:v>
      </x:c>
      <x:c r="G682" s="6" t="str">
        <x:v>效果命中</x:v>
      </x:c>
      <x:c r="H682" s="6" t="str">
        <x:v>https://raw.githubusercontent.com/Mar-7th/StarRailRes/dbe8cdfcfb0bf657b9fe1cf92d5537f118ccb487/index_new/cn/character_skill_trees.json</x:v>
      </x:c>
    </x:row>
    <x:row r="683" ht="20" customHeight="1">
      <x:c r="A683" s="6" t="str">
        <x:v>1406</x:v>
      </x:c>
      <x:c r="B683" s="6" t="str">
        <x:v>1406209</x:v>
      </x:c>
      <x:c r="C683" s="6" t="str">
        <x:v>QuantumAddedRatio</x:v>
      </x:c>
      <x:c r="D683" s="6" t="n">
        <x:v>0.064</x:v>
      </x:c>
      <x:c r="E683" s="6" t="n">
        <x:v>0</x:v>
      </x:c>
      <x:c r="F683" s="6" t="n">
        <x:v>75</x:v>
      </x:c>
      <x:c r="G683" s="6" t="str">
        <x:v>量子属性伤害提高</x:v>
      </x:c>
      <x:c r="H683" s="6" t="str">
        <x:v>https://raw.githubusercontent.com/Mar-7th/StarRailRes/dbe8cdfcfb0bf657b9fe1cf92d5537f118ccb487/index_new/cn/character_skill_trees.json</x:v>
      </x:c>
    </x:row>
    <x:row r="684" ht="20" customHeight="1">
      <x:c r="A684" s="6" t="str">
        <x:v>1406</x:v>
      </x:c>
      <x:c r="B684" s="6" t="str">
        <x:v>1406210</x:v>
      </x:c>
      <x:c r="C684" s="6" t="str">
        <x:v>SpeedDelta</x:v>
      </x:c>
      <x:c r="D684" s="6" t="n">
        <x:v>4</x:v>
      </x:c>
      <x:c r="E684" s="6" t="n">
        <x:v>0</x:v>
      </x:c>
      <x:c r="F684" s="6" t="n">
        <x:v>80</x:v>
      </x:c>
      <x:c r="G684" s="6" t="str">
        <x:v>速度</x:v>
      </x:c>
      <x:c r="H684" s="6" t="str">
        <x:v>https://raw.githubusercontent.com/Mar-7th/StarRailRes/dbe8cdfcfb0bf657b9fe1cf92d5537f118ccb487/index_new/cn/character_skill_trees.json</x:v>
      </x:c>
    </x:row>
    <x:row r="685" ht="20" customHeight="1">
      <x:c r="A685" s="6" t="str">
        <x:v>1407</x:v>
      </x:c>
      <x:c r="B685" s="6" t="str">
        <x:v>1407201</x:v>
      </x:c>
      <x:c r="C685" s="6" t="str">
        <x:v>CriticalChanceBase</x:v>
      </x:c>
      <x:c r="D685" s="6" t="n">
        <x:v>0.027</x:v>
      </x:c>
      <x:c r="E685" s="6" t="n">
        <x:v>0</x:v>
      </x:c>
      <x:c r="F685" s="6" t="n">
        <x:v>1</x:v>
      </x:c>
      <x:c r="G685" s="6" t="str">
        <x:v>暴击率</x:v>
      </x:c>
      <x:c r="H685" s="6" t="str">
        <x:v>https://raw.githubusercontent.com/Mar-7th/StarRailRes/dbe8cdfcfb0bf657b9fe1cf92d5537f118ccb487/index_new/cn/character_skill_trees.json</x:v>
      </x:c>
    </x:row>
    <x:row r="686" ht="20" customHeight="1">
      <x:c r="A686" s="6" t="str">
        <x:v>1407</x:v>
      </x:c>
      <x:c r="B686" s="6" t="str">
        <x:v>1407202</x:v>
      </x:c>
      <x:c r="C686" s="6" t="str">
        <x:v>QuantumAddedRatio</x:v>
      </x:c>
      <x:c r="D686" s="6" t="n">
        <x:v>0.032</x:v>
      </x:c>
      <x:c r="E686" s="6" t="n">
        <x:v>2</x:v>
      </x:c>
      <x:c r="F686" s="6" t="n">
        <x:v>0</x:v>
      </x:c>
      <x:c r="G686" s="6" t="str">
        <x:v>量子属性伤害提高</x:v>
      </x:c>
      <x:c r="H686" s="6" t="str">
        <x:v>https://raw.githubusercontent.com/Mar-7th/StarRailRes/dbe8cdfcfb0bf657b9fe1cf92d5537f118ccb487/index_new/cn/character_skill_trees.json</x:v>
      </x:c>
    </x:row>
    <x:row r="687" ht="20" customHeight="1">
      <x:c r="A687" s="6" t="str">
        <x:v>1407</x:v>
      </x:c>
      <x:c r="B687" s="6" t="str">
        <x:v>1407203</x:v>
      </x:c>
      <x:c r="C687" s="6" t="str">
        <x:v>CriticalChanceBase</x:v>
      </x:c>
      <x:c r="D687" s="6" t="n">
        <x:v>0.027</x:v>
      </x:c>
      <x:c r="E687" s="6" t="n">
        <x:v>3</x:v>
      </x:c>
      <x:c r="F687" s="6" t="n">
        <x:v>0</x:v>
      </x:c>
      <x:c r="G687" s="6" t="str">
        <x:v>暴击率</x:v>
      </x:c>
      <x:c r="H687" s="6" t="str">
        <x:v>https://raw.githubusercontent.com/Mar-7th/StarRailRes/dbe8cdfcfb0bf657b9fe1cf92d5537f118ccb487/index_new/cn/character_skill_trees.json</x:v>
      </x:c>
    </x:row>
    <x:row r="688" ht="20" customHeight="1">
      <x:c r="A688" s="6" t="str">
        <x:v>1407</x:v>
      </x:c>
      <x:c r="B688" s="6" t="str">
        <x:v>1407204</x:v>
      </x:c>
      <x:c r="C688" s="6" t="str">
        <x:v>CriticalDamageBase</x:v>
      </x:c>
      <x:c r="D688" s="6" t="n">
        <x:v>0.053</x:v>
      </x:c>
      <x:c r="E688" s="6" t="n">
        <x:v>3</x:v>
      </x:c>
      <x:c r="F688" s="6" t="n">
        <x:v>0</x:v>
      </x:c>
      <x:c r="G688" s="6" t="str">
        <x:v>暴击伤害</x:v>
      </x:c>
      <x:c r="H688" s="6" t="str">
        <x:v>https://raw.githubusercontent.com/Mar-7th/StarRailRes/dbe8cdfcfb0bf657b9fe1cf92d5537f118ccb487/index_new/cn/character_skill_trees.json</x:v>
      </x:c>
    </x:row>
    <x:row r="689" ht="20" customHeight="1">
      <x:c r="A689" s="6" t="str">
        <x:v>1407</x:v>
      </x:c>
      <x:c r="B689" s="6" t="str">
        <x:v>1407205</x:v>
      </x:c>
      <x:c r="C689" s="6" t="str">
        <x:v>CriticalChanceBase</x:v>
      </x:c>
      <x:c r="D689" s="6" t="n">
        <x:v>0.04</x:v>
      </x:c>
      <x:c r="E689" s="6" t="n">
        <x:v>4</x:v>
      </x:c>
      <x:c r="F689" s="6" t="n">
        <x:v>0</x:v>
      </x:c>
      <x:c r="G689" s="6" t="str">
        <x:v>暴击率</x:v>
      </x:c>
      <x:c r="H689" s="6" t="str">
        <x:v>https://raw.githubusercontent.com/Mar-7th/StarRailRes/dbe8cdfcfb0bf657b9fe1cf92d5537f118ccb487/index_new/cn/character_skill_trees.json</x:v>
      </x:c>
    </x:row>
    <x:row r="690" ht="20" customHeight="1">
      <x:c r="A690" s="6" t="str">
        <x:v>1407</x:v>
      </x:c>
      <x:c r="B690" s="6" t="str">
        <x:v>1407206</x:v>
      </x:c>
      <x:c r="C690" s="6" t="str">
        <x:v>QuantumAddedRatio</x:v>
      </x:c>
      <x:c r="D690" s="6" t="n">
        <x:v>0.048</x:v>
      </x:c>
      <x:c r="E690" s="6" t="n">
        <x:v>5</x:v>
      </x:c>
      <x:c r="F690" s="6" t="n">
        <x:v>0</x:v>
      </x:c>
      <x:c r="G690" s="6" t="str">
        <x:v>量子属性伤害提高</x:v>
      </x:c>
      <x:c r="H690" s="6" t="str">
        <x:v>https://raw.githubusercontent.com/Mar-7th/StarRailRes/dbe8cdfcfb0bf657b9fe1cf92d5537f118ccb487/index_new/cn/character_skill_trees.json</x:v>
      </x:c>
    </x:row>
    <x:row r="691" ht="20" customHeight="1">
      <x:c r="A691" s="6" t="str">
        <x:v>1407</x:v>
      </x:c>
      <x:c r="B691" s="6" t="str">
        <x:v>1407207</x:v>
      </x:c>
      <x:c r="C691" s="6" t="str">
        <x:v>CriticalChanceBase</x:v>
      </x:c>
      <x:c r="D691" s="6" t="n">
        <x:v>0.04</x:v>
      </x:c>
      <x:c r="E691" s="6" t="n">
        <x:v>5</x:v>
      </x:c>
      <x:c r="F691" s="6" t="n">
        <x:v>0</x:v>
      </x:c>
      <x:c r="G691" s="6" t="str">
        <x:v>暴击率</x:v>
      </x:c>
      <x:c r="H691" s="6" t="str">
        <x:v>https://raw.githubusercontent.com/Mar-7th/StarRailRes/dbe8cdfcfb0bf657b9fe1cf92d5537f118ccb487/index_new/cn/character_skill_trees.json</x:v>
      </x:c>
    </x:row>
    <x:row r="692" ht="20" customHeight="1">
      <x:c r="A692" s="6" t="str">
        <x:v>1407</x:v>
      </x:c>
      <x:c r="B692" s="6" t="str">
        <x:v>1407208</x:v>
      </x:c>
      <x:c r="C692" s="6" t="str">
        <x:v>CriticalDamageBase</x:v>
      </x:c>
      <x:c r="D692" s="6" t="n">
        <x:v>0.08</x:v>
      </x:c>
      <x:c r="E692" s="6" t="n">
        <x:v>6</x:v>
      </x:c>
      <x:c r="F692" s="6" t="n">
        <x:v>0</x:v>
      </x:c>
      <x:c r="G692" s="6" t="str">
        <x:v>暴击伤害</x:v>
      </x:c>
      <x:c r="H692" s="6" t="str">
        <x:v>https://raw.githubusercontent.com/Mar-7th/StarRailRes/dbe8cdfcfb0bf657b9fe1cf92d5537f118ccb487/index_new/cn/character_skill_trees.json</x:v>
      </x:c>
    </x:row>
    <x:row r="693" ht="20" customHeight="1">
      <x:c r="A693" s="6" t="str">
        <x:v>1407</x:v>
      </x:c>
      <x:c r="B693" s="6" t="str">
        <x:v>1407209</x:v>
      </x:c>
      <x:c r="C693" s="6" t="str">
        <x:v>QuantumAddedRatio</x:v>
      </x:c>
      <x:c r="D693" s="6" t="n">
        <x:v>0.064</x:v>
      </x:c>
      <x:c r="E693" s="6" t="n">
        <x:v>0</x:v>
      </x:c>
      <x:c r="F693" s="6" t="n">
        <x:v>75</x:v>
      </x:c>
      <x:c r="G693" s="6" t="str">
        <x:v>量子属性伤害提高</x:v>
      </x:c>
      <x:c r="H693" s="6" t="str">
        <x:v>https://raw.githubusercontent.com/Mar-7th/StarRailRes/dbe8cdfcfb0bf657b9fe1cf92d5537f118ccb487/index_new/cn/character_skill_trees.json</x:v>
      </x:c>
    </x:row>
    <x:row r="694" ht="20" customHeight="1">
      <x:c r="A694" s="6" t="str">
        <x:v>1407</x:v>
      </x:c>
      <x:c r="B694" s="6" t="str">
        <x:v>1407210</x:v>
      </x:c>
      <x:c r="C694" s="6" t="str">
        <x:v>CriticalChanceBase</x:v>
      </x:c>
      <x:c r="D694" s="6" t="n">
        <x:v>0.053</x:v>
      </x:c>
      <x:c r="E694" s="6" t="n">
        <x:v>0</x:v>
      </x:c>
      <x:c r="F694" s="6" t="n">
        <x:v>80</x:v>
      </x:c>
      <x:c r="G694" s="6" t="str">
        <x:v>暴击率</x:v>
      </x:c>
      <x:c r="H694" s="6" t="str">
        <x:v>https://raw.githubusercontent.com/Mar-7th/StarRailRes/dbe8cdfcfb0bf657b9fe1cf92d5537f118ccb487/index_new/cn/character_skill_trees.json</x:v>
      </x:c>
    </x:row>
    <x:row r="695" ht="20" customHeight="1">
      <x:c r="A695" s="6" t="str">
        <x:v>1408</x:v>
      </x:c>
      <x:c r="B695" s="6" t="str">
        <x:v>1408201</x:v>
      </x:c>
      <x:c r="C695" s="6" t="str">
        <x:v>CriticalDamageBase</x:v>
      </x:c>
      <x:c r="D695" s="6" t="n">
        <x:v>0.053</x:v>
      </x:c>
      <x:c r="E695" s="6" t="n">
        <x:v>0</x:v>
      </x:c>
      <x:c r="F695" s="6" t="n">
        <x:v>1</x:v>
      </x:c>
      <x:c r="G695" s="6" t="str">
        <x:v>暴击伤害</x:v>
      </x:c>
      <x:c r="H695" s="6" t="str">
        <x:v>https://raw.githubusercontent.com/Mar-7th/StarRailRes/dbe8cdfcfb0bf657b9fe1cf92d5537f118ccb487/index_new/cn/character_skill_trees.json</x:v>
      </x:c>
    </x:row>
    <x:row r="696" ht="20" customHeight="1">
      <x:c r="A696" s="6" t="str">
        <x:v>1408</x:v>
      </x:c>
      <x:c r="B696" s="6" t="str">
        <x:v>1408202</x:v>
      </x:c>
      <x:c r="C696" s="6" t="str">
        <x:v>CriticalChanceBase</x:v>
      </x:c>
      <x:c r="D696" s="6" t="n">
        <x:v>0.027</x:v>
      </x:c>
      <x:c r="E696" s="6" t="n">
        <x:v>2</x:v>
      </x:c>
      <x:c r="F696" s="6" t="n">
        <x:v>0</x:v>
      </x:c>
      <x:c r="G696" s="6" t="str">
        <x:v>暴击率</x:v>
      </x:c>
      <x:c r="H696" s="6" t="str">
        <x:v>https://raw.githubusercontent.com/Mar-7th/StarRailRes/dbe8cdfcfb0bf657b9fe1cf92d5537f118ccb487/index_new/cn/character_skill_trees.json</x:v>
      </x:c>
    </x:row>
    <x:row r="697" ht="20" customHeight="1">
      <x:c r="A697" s="6" t="str">
        <x:v>1408</x:v>
      </x:c>
      <x:c r="B697" s="6" t="str">
        <x:v>1408203</x:v>
      </x:c>
      <x:c r="C697" s="6" t="str">
        <x:v>CriticalDamageBase</x:v>
      </x:c>
      <x:c r="D697" s="6" t="n">
        <x:v>0.053</x:v>
      </x:c>
      <x:c r="E697" s="6" t="n">
        <x:v>3</x:v>
      </x:c>
      <x:c r="F697" s="6" t="n">
        <x:v>0</x:v>
      </x:c>
      <x:c r="G697" s="6" t="str">
        <x:v>暴击伤害</x:v>
      </x:c>
      <x:c r="H697" s="6" t="str">
        <x:v>https://raw.githubusercontent.com/Mar-7th/StarRailRes/dbe8cdfcfb0bf657b9fe1cf92d5537f118ccb487/index_new/cn/character_skill_trees.json</x:v>
      </x:c>
    </x:row>
    <x:row r="698" ht="20" customHeight="1">
      <x:c r="A698" s="6" t="str">
        <x:v>1408</x:v>
      </x:c>
      <x:c r="B698" s="6" t="str">
        <x:v>1408204</x:v>
      </x:c>
      <x:c r="C698" s="6" t="str">
        <x:v>SpeedDelta</x:v>
      </x:c>
      <x:c r="D698" s="6" t="n">
        <x:v>2</x:v>
      </x:c>
      <x:c r="E698" s="6" t="n">
        <x:v>3</x:v>
      </x:c>
      <x:c r="F698" s="6" t="n">
        <x:v>0</x:v>
      </x:c>
      <x:c r="G698" s="6" t="str">
        <x:v>速度</x:v>
      </x:c>
      <x:c r="H698" s="6" t="str">
        <x:v>https://raw.githubusercontent.com/Mar-7th/StarRailRes/dbe8cdfcfb0bf657b9fe1cf92d5537f118ccb487/index_new/cn/character_skill_trees.json</x:v>
      </x:c>
    </x:row>
    <x:row r="699" ht="20" customHeight="1">
      <x:c r="A699" s="6" t="str">
        <x:v>1408</x:v>
      </x:c>
      <x:c r="B699" s="6" t="str">
        <x:v>1408205</x:v>
      </x:c>
      <x:c r="C699" s="6" t="str">
        <x:v>CriticalDamageBase</x:v>
      </x:c>
      <x:c r="D699" s="6" t="n">
        <x:v>0.08</x:v>
      </x:c>
      <x:c r="E699" s="6" t="n">
        <x:v>4</x:v>
      </x:c>
      <x:c r="F699" s="6" t="n">
        <x:v>0</x:v>
      </x:c>
      <x:c r="G699" s="6" t="str">
        <x:v>暴击伤害</x:v>
      </x:c>
      <x:c r="H699" s="6" t="str">
        <x:v>https://raw.githubusercontent.com/Mar-7th/StarRailRes/dbe8cdfcfb0bf657b9fe1cf92d5537f118ccb487/index_new/cn/character_skill_trees.json</x:v>
      </x:c>
    </x:row>
    <x:row r="700" ht="20" customHeight="1">
      <x:c r="A700" s="6" t="str">
        <x:v>1408</x:v>
      </x:c>
      <x:c r="B700" s="6" t="str">
        <x:v>1408206</x:v>
      </x:c>
      <x:c r="C700" s="6" t="str">
        <x:v>CriticalChanceBase</x:v>
      </x:c>
      <x:c r="D700" s="6" t="n">
        <x:v>0.04</x:v>
      </x:c>
      <x:c r="E700" s="6" t="n">
        <x:v>5</x:v>
      </x:c>
      <x:c r="F700" s="6" t="n">
        <x:v>0</x:v>
      </x:c>
      <x:c r="G700" s="6" t="str">
        <x:v>暴击率</x:v>
      </x:c>
      <x:c r="H700" s="6" t="str">
        <x:v>https://raw.githubusercontent.com/Mar-7th/StarRailRes/dbe8cdfcfb0bf657b9fe1cf92d5537f118ccb487/index_new/cn/character_skill_trees.json</x:v>
      </x:c>
    </x:row>
    <x:row r="701" ht="20" customHeight="1">
      <x:c r="A701" s="6" t="str">
        <x:v>1408</x:v>
      </x:c>
      <x:c r="B701" s="6" t="str">
        <x:v>1408207</x:v>
      </x:c>
      <x:c r="C701" s="6" t="str">
        <x:v>CriticalDamageBase</x:v>
      </x:c>
      <x:c r="D701" s="6" t="n">
        <x:v>0.08</x:v>
      </x:c>
      <x:c r="E701" s="6" t="n">
        <x:v>5</x:v>
      </x:c>
      <x:c r="F701" s="6" t="n">
        <x:v>0</x:v>
      </x:c>
      <x:c r="G701" s="6" t="str">
        <x:v>暴击伤害</x:v>
      </x:c>
      <x:c r="H701" s="6" t="str">
        <x:v>https://raw.githubusercontent.com/Mar-7th/StarRailRes/dbe8cdfcfb0bf657b9fe1cf92d5537f118ccb487/index_new/cn/character_skill_trees.json</x:v>
      </x:c>
    </x:row>
    <x:row r="702" ht="20" customHeight="1">
      <x:c r="A702" s="6" t="str">
        <x:v>1408</x:v>
      </x:c>
      <x:c r="B702" s="6" t="str">
        <x:v>1408208</x:v>
      </x:c>
      <x:c r="C702" s="6" t="str">
        <x:v>SpeedDelta</x:v>
      </x:c>
      <x:c r="D702" s="6" t="n">
        <x:v>3</x:v>
      </x:c>
      <x:c r="E702" s="6" t="n">
        <x:v>6</x:v>
      </x:c>
      <x:c r="F702" s="6" t="n">
        <x:v>0</x:v>
      </x:c>
      <x:c r="G702" s="6" t="str">
        <x:v>速度</x:v>
      </x:c>
      <x:c r="H702" s="6" t="str">
        <x:v>https://raw.githubusercontent.com/Mar-7th/StarRailRes/dbe8cdfcfb0bf657b9fe1cf92d5537f118ccb487/index_new/cn/character_skill_trees.json</x:v>
      </x:c>
    </x:row>
    <x:row r="703" ht="20" customHeight="1">
      <x:c r="A703" s="6" t="str">
        <x:v>1408</x:v>
      </x:c>
      <x:c r="B703" s="6" t="str">
        <x:v>1408209</x:v>
      </x:c>
      <x:c r="C703" s="6" t="str">
        <x:v>CriticalChanceBase</x:v>
      </x:c>
      <x:c r="D703" s="6" t="n">
        <x:v>0.053</x:v>
      </x:c>
      <x:c r="E703" s="6" t="n">
        <x:v>0</x:v>
      </x:c>
      <x:c r="F703" s="6" t="n">
        <x:v>75</x:v>
      </x:c>
      <x:c r="G703" s="6" t="str">
        <x:v>暴击率</x:v>
      </x:c>
      <x:c r="H703" s="6" t="str">
        <x:v>https://raw.githubusercontent.com/Mar-7th/StarRailRes/dbe8cdfcfb0bf657b9fe1cf92d5537f118ccb487/index_new/cn/character_skill_trees.json</x:v>
      </x:c>
    </x:row>
    <x:row r="704" ht="20" customHeight="1">
      <x:c r="A704" s="6" t="str">
        <x:v>1408</x:v>
      </x:c>
      <x:c r="B704" s="6" t="str">
        <x:v>1408210</x:v>
      </x:c>
      <x:c r="C704" s="6" t="str">
        <x:v>CriticalDamageBase</x:v>
      </x:c>
      <x:c r="D704" s="6" t="n">
        <x:v>0.107</x:v>
      </x:c>
      <x:c r="E704" s="6" t="n">
        <x:v>0</x:v>
      </x:c>
      <x:c r="F704" s="6" t="n">
        <x:v>80</x:v>
      </x:c>
      <x:c r="G704" s="6" t="str">
        <x:v>暴击伤害</x:v>
      </x:c>
      <x:c r="H704" s="6" t="str">
        <x:v>https://raw.githubusercontent.com/Mar-7th/StarRailRes/dbe8cdfcfb0bf657b9fe1cf92d5537f118ccb487/index_new/cn/character_skill_trees.json</x:v>
      </x:c>
    </x:row>
    <x:row r="705" ht="20" customHeight="1">
      <x:c r="A705" s="6" t="str">
        <x:v>1409</x:v>
      </x:c>
      <x:c r="B705" s="6" t="str">
        <x:v>1409201</x:v>
      </x:c>
      <x:c r="C705" s="6" t="str">
        <x:v>SpeedDelta</x:v>
      </x:c>
      <x:c r="D705" s="6" t="n">
        <x:v>2</x:v>
      </x:c>
      <x:c r="E705" s="6" t="n">
        <x:v>0</x:v>
      </x:c>
      <x:c r="F705" s="6" t="n">
        <x:v>1</x:v>
      </x:c>
      <x:c r="G705" s="6" t="str">
        <x:v>速度</x:v>
      </x:c>
      <x:c r="H705" s="6" t="str">
        <x:v>https://raw.githubusercontent.com/Mar-7th/StarRailRes/dbe8cdfcfb0bf657b9fe1cf92d5537f118ccb487/index_new/cn/character_skill_trees.json</x:v>
      </x:c>
    </x:row>
    <x:row r="706" ht="20" customHeight="1">
      <x:c r="A706" s="6" t="str">
        <x:v>1409</x:v>
      </x:c>
      <x:c r="B706" s="6" t="str">
        <x:v>1409202</x:v>
      </x:c>
      <x:c r="C706" s="6" t="str">
        <x:v>StatusResistanceBase</x:v>
      </x:c>
      <x:c r="D706" s="6" t="n">
        <x:v>0.04</x:v>
      </x:c>
      <x:c r="E706" s="6" t="n">
        <x:v>2</x:v>
      </x:c>
      <x:c r="F706" s="6" t="n">
        <x:v>0</x:v>
      </x:c>
      <x:c r="G706" s="6" t="str">
        <x:v>效果抵抗</x:v>
      </x:c>
      <x:c r="H706" s="6" t="str">
        <x:v>https://raw.githubusercontent.com/Mar-7th/StarRailRes/dbe8cdfcfb0bf657b9fe1cf92d5537f118ccb487/index_new/cn/character_skill_trees.json</x:v>
      </x:c>
    </x:row>
    <x:row r="707" ht="20" customHeight="1">
      <x:c r="A707" s="6" t="str">
        <x:v>1409</x:v>
      </x:c>
      <x:c r="B707" s="6" t="str">
        <x:v>1409203</x:v>
      </x:c>
      <x:c r="C707" s="6" t="str">
        <x:v>SpeedDelta</x:v>
      </x:c>
      <x:c r="D707" s="6" t="n">
        <x:v>2</x:v>
      </x:c>
      <x:c r="E707" s="6" t="n">
        <x:v>3</x:v>
      </x:c>
      <x:c r="F707" s="6" t="n">
        <x:v>0</x:v>
      </x:c>
      <x:c r="G707" s="6" t="str">
        <x:v>速度</x:v>
      </x:c>
      <x:c r="H707" s="6" t="str">
        <x:v>https://raw.githubusercontent.com/Mar-7th/StarRailRes/dbe8cdfcfb0bf657b9fe1cf92d5537f118ccb487/index_new/cn/character_skill_trees.json</x:v>
      </x:c>
    </x:row>
    <x:row r="708" ht="20" customHeight="1">
      <x:c r="A708" s="6" t="str">
        <x:v>1409</x:v>
      </x:c>
      <x:c r="B708" s="6" t="str">
        <x:v>1409204</x:v>
      </x:c>
      <x:c r="C708" s="6" t="str">
        <x:v>HPAddedRatio</x:v>
      </x:c>
      <x:c r="D708" s="6" t="n">
        <x:v>0.04</x:v>
      </x:c>
      <x:c r="E708" s="6" t="n">
        <x:v>3</x:v>
      </x:c>
      <x:c r="F708" s="6" t="n">
        <x:v>0</x:v>
      </x:c>
      <x:c r="G708" s="6" t="str">
        <x:v>生命值</x:v>
      </x:c>
      <x:c r="H708" s="6" t="str">
        <x:v>https://raw.githubusercontent.com/Mar-7th/StarRailRes/dbe8cdfcfb0bf657b9fe1cf92d5537f118ccb487/index_new/cn/character_skill_trees.json</x:v>
      </x:c>
    </x:row>
    <x:row r="709" ht="20" customHeight="1">
      <x:c r="A709" s="6" t="str">
        <x:v>1409</x:v>
      </x:c>
      <x:c r="B709" s="6" t="str">
        <x:v>1409205</x:v>
      </x:c>
      <x:c r="C709" s="6" t="str">
        <x:v>SpeedDelta</x:v>
      </x:c>
      <x:c r="D709" s="6" t="n">
        <x:v>3</x:v>
      </x:c>
      <x:c r="E709" s="6" t="n">
        <x:v>4</x:v>
      </x:c>
      <x:c r="F709" s="6" t="n">
        <x:v>0</x:v>
      </x:c>
      <x:c r="G709" s="6" t="str">
        <x:v>速度</x:v>
      </x:c>
      <x:c r="H709" s="6" t="str">
        <x:v>https://raw.githubusercontent.com/Mar-7th/StarRailRes/dbe8cdfcfb0bf657b9fe1cf92d5537f118ccb487/index_new/cn/character_skill_trees.json</x:v>
      </x:c>
    </x:row>
    <x:row r="710" ht="20" customHeight="1">
      <x:c r="A710" s="6" t="str">
        <x:v>1409</x:v>
      </x:c>
      <x:c r="B710" s="6" t="str">
        <x:v>1409206</x:v>
      </x:c>
      <x:c r="C710" s="6" t="str">
        <x:v>StatusResistanceBase</x:v>
      </x:c>
      <x:c r="D710" s="6" t="n">
        <x:v>0.06</x:v>
      </x:c>
      <x:c r="E710" s="6" t="n">
        <x:v>5</x:v>
      </x:c>
      <x:c r="F710" s="6" t="n">
        <x:v>0</x:v>
      </x:c>
      <x:c r="G710" s="6" t="str">
        <x:v>效果抵抗</x:v>
      </x:c>
      <x:c r="H710" s="6" t="str">
        <x:v>https://raw.githubusercontent.com/Mar-7th/StarRailRes/dbe8cdfcfb0bf657b9fe1cf92d5537f118ccb487/index_new/cn/character_skill_trees.json</x:v>
      </x:c>
    </x:row>
    <x:row r="711" ht="20" customHeight="1">
      <x:c r="A711" s="6" t="str">
        <x:v>1409</x:v>
      </x:c>
      <x:c r="B711" s="6" t="str">
        <x:v>1409207</x:v>
      </x:c>
      <x:c r="C711" s="6" t="str">
        <x:v>SpeedDelta</x:v>
      </x:c>
      <x:c r="D711" s="6" t="n">
        <x:v>3</x:v>
      </x:c>
      <x:c r="E711" s="6" t="n">
        <x:v>5</x:v>
      </x:c>
      <x:c r="F711" s="6" t="n">
        <x:v>0</x:v>
      </x:c>
      <x:c r="G711" s="6" t="str">
        <x:v>速度</x:v>
      </x:c>
      <x:c r="H711" s="6" t="str">
        <x:v>https://raw.githubusercontent.com/Mar-7th/StarRailRes/dbe8cdfcfb0bf657b9fe1cf92d5537f118ccb487/index_new/cn/character_skill_trees.json</x:v>
      </x:c>
    </x:row>
    <x:row r="712" ht="20" customHeight="1">
      <x:c r="A712" s="6" t="str">
        <x:v>1409</x:v>
      </x:c>
      <x:c r="B712" s="6" t="str">
        <x:v>1409208</x:v>
      </x:c>
      <x:c r="C712" s="6" t="str">
        <x:v>HPAddedRatio</x:v>
      </x:c>
      <x:c r="D712" s="6" t="n">
        <x:v>0.06</x:v>
      </x:c>
      <x:c r="E712" s="6" t="n">
        <x:v>6</x:v>
      </x:c>
      <x:c r="F712" s="6" t="n">
        <x:v>0</x:v>
      </x:c>
      <x:c r="G712" s="6" t="str">
        <x:v>生命值</x:v>
      </x:c>
      <x:c r="H712" s="6" t="str">
        <x:v>https://raw.githubusercontent.com/Mar-7th/StarRailRes/dbe8cdfcfb0bf657b9fe1cf92d5537f118ccb487/index_new/cn/character_skill_trees.json</x:v>
      </x:c>
    </x:row>
    <x:row r="713" ht="20" customHeight="1">
      <x:c r="A713" s="6" t="str">
        <x:v>1409</x:v>
      </x:c>
      <x:c r="B713" s="6" t="str">
        <x:v>1409209</x:v>
      </x:c>
      <x:c r="C713" s="6" t="str">
        <x:v>StatusResistanceBase</x:v>
      </x:c>
      <x:c r="D713" s="6" t="n">
        <x:v>0.08</x:v>
      </x:c>
      <x:c r="E713" s="6" t="n">
        <x:v>0</x:v>
      </x:c>
      <x:c r="F713" s="6" t="n">
        <x:v>75</x:v>
      </x:c>
      <x:c r="G713" s="6" t="str">
        <x:v>效果抵抗</x:v>
      </x:c>
      <x:c r="H713" s="6" t="str">
        <x:v>https://raw.githubusercontent.com/Mar-7th/StarRailRes/dbe8cdfcfb0bf657b9fe1cf92d5537f118ccb487/index_new/cn/character_skill_trees.json</x:v>
      </x:c>
    </x:row>
    <x:row r="714" ht="20" customHeight="1">
      <x:c r="A714" s="6" t="str">
        <x:v>1409</x:v>
      </x:c>
      <x:c r="B714" s="6" t="str">
        <x:v>1409210</x:v>
      </x:c>
      <x:c r="C714" s="6" t="str">
        <x:v>SpeedDelta</x:v>
      </x:c>
      <x:c r="D714" s="6" t="n">
        <x:v>4</x:v>
      </x:c>
      <x:c r="E714" s="6" t="n">
        <x:v>0</x:v>
      </x:c>
      <x:c r="F714" s="6" t="n">
        <x:v>80</x:v>
      </x:c>
      <x:c r="G714" s="6" t="str">
        <x:v>速度</x:v>
      </x:c>
      <x:c r="H714" s="6" t="str">
        <x:v>https://raw.githubusercontent.com/Mar-7th/StarRailRes/dbe8cdfcfb0bf657b9fe1cf92d5537f118ccb487/index_new/cn/character_skill_trees.json</x:v>
      </x:c>
    </x:row>
    <x:row r="715" ht="20" customHeight="1">
      <x:c r="A715" s="6" t="str">
        <x:v>1410</x:v>
      </x:c>
      <x:c r="B715" s="6" t="str">
        <x:v>1410201</x:v>
      </x:c>
      <x:c r="C715" s="6" t="str">
        <x:v>SpeedDelta</x:v>
      </x:c>
      <x:c r="D715" s="6" t="n">
        <x:v>2</x:v>
      </x:c>
      <x:c r="E715" s="6" t="n">
        <x:v>0</x:v>
      </x:c>
      <x:c r="F715" s="6" t="n">
        <x:v>1</x:v>
      </x:c>
      <x:c r="G715" s="6" t="str">
        <x:v>速度</x:v>
      </x:c>
      <x:c r="H715" s="6" t="str">
        <x:v>https://raw.githubusercontent.com/Mar-7th/StarRailRes/dbe8cdfcfb0bf657b9fe1cf92d5537f118ccb487/index_new/cn/character_skill_trees.json</x:v>
      </x:c>
    </x:row>
    <x:row r="716" ht="20" customHeight="1">
      <x:c r="A716" s="6" t="str">
        <x:v>1410</x:v>
      </x:c>
      <x:c r="B716" s="6" t="str">
        <x:v>1410202</x:v>
      </x:c>
      <x:c r="C716" s="6" t="str">
        <x:v>AttackAddedRatio</x:v>
      </x:c>
      <x:c r="D716" s="6" t="n">
        <x:v>0.04</x:v>
      </x:c>
      <x:c r="E716" s="6" t="n">
        <x:v>2</x:v>
      </x:c>
      <x:c r="F716" s="6" t="n">
        <x:v>0</x:v>
      </x:c>
      <x:c r="G716" s="6" t="str">
        <x:v>攻击力</x:v>
      </x:c>
      <x:c r="H716" s="6" t="str">
        <x:v>https://raw.githubusercontent.com/Mar-7th/StarRailRes/dbe8cdfcfb0bf657b9fe1cf92d5537f118ccb487/index_new/cn/character_skill_trees.json</x:v>
      </x:c>
    </x:row>
    <x:row r="717" ht="20" customHeight="1">
      <x:c r="A717" s="6" t="str">
        <x:v>1410</x:v>
      </x:c>
      <x:c r="B717" s="6" t="str">
        <x:v>1410203</x:v>
      </x:c>
      <x:c r="C717" s="6" t="str">
        <x:v>SpeedDelta</x:v>
      </x:c>
      <x:c r="D717" s="6" t="n">
        <x:v>2</x:v>
      </x:c>
      <x:c r="E717" s="6" t="n">
        <x:v>3</x:v>
      </x:c>
      <x:c r="F717" s="6" t="n">
        <x:v>0</x:v>
      </x:c>
      <x:c r="G717" s="6" t="str">
        <x:v>速度</x:v>
      </x:c>
      <x:c r="H717" s="6" t="str">
        <x:v>https://raw.githubusercontent.com/Mar-7th/StarRailRes/dbe8cdfcfb0bf657b9fe1cf92d5537f118ccb487/index_new/cn/character_skill_trees.json</x:v>
      </x:c>
    </x:row>
    <x:row r="718" ht="20" customHeight="1">
      <x:c r="A718" s="6" t="str">
        <x:v>1410</x:v>
      </x:c>
      <x:c r="B718" s="6" t="str">
        <x:v>1410204</x:v>
      </x:c>
      <x:c r="C718" s="6" t="str">
        <x:v>StatusProbabilityBase</x:v>
      </x:c>
      <x:c r="D718" s="6" t="n">
        <x:v>0.04</x:v>
      </x:c>
      <x:c r="E718" s="6" t="n">
        <x:v>3</x:v>
      </x:c>
      <x:c r="F718" s="6" t="n">
        <x:v>0</x:v>
      </x:c>
      <x:c r="G718" s="6" t="str">
        <x:v>效果命中</x:v>
      </x:c>
      <x:c r="H718" s="6" t="str">
        <x:v>https://raw.githubusercontent.com/Mar-7th/StarRailRes/dbe8cdfcfb0bf657b9fe1cf92d5537f118ccb487/index_new/cn/character_skill_trees.json</x:v>
      </x:c>
    </x:row>
    <x:row r="719" ht="20" customHeight="1">
      <x:c r="A719" s="6" t="str">
        <x:v>1410</x:v>
      </x:c>
      <x:c r="B719" s="6" t="str">
        <x:v>1410205</x:v>
      </x:c>
      <x:c r="C719" s="6" t="str">
        <x:v>SpeedDelta</x:v>
      </x:c>
      <x:c r="D719" s="6" t="n">
        <x:v>3</x:v>
      </x:c>
      <x:c r="E719" s="6" t="n">
        <x:v>4</x:v>
      </x:c>
      <x:c r="F719" s="6" t="n">
        <x:v>0</x:v>
      </x:c>
      <x:c r="G719" s="6" t="str">
        <x:v>速度</x:v>
      </x:c>
      <x:c r="H719" s="6" t="str">
        <x:v>https://raw.githubusercontent.com/Mar-7th/StarRailRes/dbe8cdfcfb0bf657b9fe1cf92d5537f118ccb487/index_new/cn/character_skill_trees.json</x:v>
      </x:c>
    </x:row>
    <x:row r="720" ht="20" customHeight="1">
      <x:c r="A720" s="6" t="str">
        <x:v>1410</x:v>
      </x:c>
      <x:c r="B720" s="6" t="str">
        <x:v>1410206</x:v>
      </x:c>
      <x:c r="C720" s="6" t="str">
        <x:v>AttackAddedRatio</x:v>
      </x:c>
      <x:c r="D720" s="6" t="n">
        <x:v>0.06</x:v>
      </x:c>
      <x:c r="E720" s="6" t="n">
        <x:v>5</x:v>
      </x:c>
      <x:c r="F720" s="6" t="n">
        <x:v>0</x:v>
      </x:c>
      <x:c r="G720" s="6" t="str">
        <x:v>攻击力</x:v>
      </x:c>
      <x:c r="H720" s="6" t="str">
        <x:v>https://raw.githubusercontent.com/Mar-7th/StarRailRes/dbe8cdfcfb0bf657b9fe1cf92d5537f118ccb487/index_new/cn/character_skill_trees.json</x:v>
      </x:c>
    </x:row>
    <x:row r="721" ht="20" customHeight="1">
      <x:c r="A721" s="6" t="str">
        <x:v>1410</x:v>
      </x:c>
      <x:c r="B721" s="6" t="str">
        <x:v>1410207</x:v>
      </x:c>
      <x:c r="C721" s="6" t="str">
        <x:v>SpeedDelta</x:v>
      </x:c>
      <x:c r="D721" s="6" t="n">
        <x:v>3</x:v>
      </x:c>
      <x:c r="E721" s="6" t="n">
        <x:v>5</x:v>
      </x:c>
      <x:c r="F721" s="6" t="n">
        <x:v>0</x:v>
      </x:c>
      <x:c r="G721" s="6" t="str">
        <x:v>速度</x:v>
      </x:c>
      <x:c r="H721" s="6" t="str">
        <x:v>https://raw.githubusercontent.com/Mar-7th/StarRailRes/dbe8cdfcfb0bf657b9fe1cf92d5537f118ccb487/index_new/cn/character_skill_trees.json</x:v>
      </x:c>
    </x:row>
    <x:row r="722" ht="20" customHeight="1">
      <x:c r="A722" s="6" t="str">
        <x:v>1410</x:v>
      </x:c>
      <x:c r="B722" s="6" t="str">
        <x:v>1410208</x:v>
      </x:c>
      <x:c r="C722" s="6" t="str">
        <x:v>StatusProbabilityBase</x:v>
      </x:c>
      <x:c r="D722" s="6" t="n">
        <x:v>0.06</x:v>
      </x:c>
      <x:c r="E722" s="6" t="n">
        <x:v>6</x:v>
      </x:c>
      <x:c r="F722" s="6" t="n">
        <x:v>0</x:v>
      </x:c>
      <x:c r="G722" s="6" t="str">
        <x:v>效果命中</x:v>
      </x:c>
      <x:c r="H722" s="6" t="str">
        <x:v>https://raw.githubusercontent.com/Mar-7th/StarRailRes/dbe8cdfcfb0bf657b9fe1cf92d5537f118ccb487/index_new/cn/character_skill_trees.json</x:v>
      </x:c>
    </x:row>
    <x:row r="723" ht="20" customHeight="1">
      <x:c r="A723" s="6" t="str">
        <x:v>1410</x:v>
      </x:c>
      <x:c r="B723" s="6" t="str">
        <x:v>1410209</x:v>
      </x:c>
      <x:c r="C723" s="6" t="str">
        <x:v>AttackAddedRatio</x:v>
      </x:c>
      <x:c r="D723" s="6" t="n">
        <x:v>0.08</x:v>
      </x:c>
      <x:c r="E723" s="6" t="n">
        <x:v>0</x:v>
      </x:c>
      <x:c r="F723" s="6" t="n">
        <x:v>75</x:v>
      </x:c>
      <x:c r="G723" s="6" t="str">
        <x:v>攻击力</x:v>
      </x:c>
      <x:c r="H723" s="6" t="str">
        <x:v>https://raw.githubusercontent.com/Mar-7th/StarRailRes/dbe8cdfcfb0bf657b9fe1cf92d5537f118ccb487/index_new/cn/character_skill_trees.json</x:v>
      </x:c>
    </x:row>
    <x:row r="724" ht="20" customHeight="1">
      <x:c r="A724" s="6" t="str">
        <x:v>1410</x:v>
      </x:c>
      <x:c r="B724" s="6" t="str">
        <x:v>1410210</x:v>
      </x:c>
      <x:c r="C724" s="6" t="str">
        <x:v>SpeedDelta</x:v>
      </x:c>
      <x:c r="D724" s="6" t="n">
        <x:v>4</x:v>
      </x:c>
      <x:c r="E724" s="6" t="n">
        <x:v>0</x:v>
      </x:c>
      <x:c r="F724" s="6" t="n">
        <x:v>80</x:v>
      </x:c>
      <x:c r="G724" s="6" t="str">
        <x:v>速度</x:v>
      </x:c>
      <x:c r="H724" s="6" t="str">
        <x:v>https://raw.githubusercontent.com/Mar-7th/StarRailRes/dbe8cdfcfb0bf657b9fe1cf92d5537f118ccb487/index_new/cn/character_skill_trees.json</x:v>
      </x:c>
    </x:row>
    <x:row r="725" ht="20" customHeight="1">
      <x:c r="A725" s="6" t="str">
        <x:v>1412</x:v>
      </x:c>
      <x:c r="B725" s="6" t="str">
        <x:v>1412201</x:v>
      </x:c>
      <x:c r="C725" s="6" t="str">
        <x:v>WindAddedRatio</x:v>
      </x:c>
      <x:c r="D725" s="6" t="n">
        <x:v>0.032</x:v>
      </x:c>
      <x:c r="E725" s="6" t="n">
        <x:v>0</x:v>
      </x:c>
      <x:c r="F725" s="6" t="n">
        <x:v>1</x:v>
      </x:c>
      <x:c r="G725" s="6" t="str">
        <x:v>风属性伤害提高</x:v>
      </x:c>
      <x:c r="H725" s="6" t="str">
        <x:v>https://raw.githubusercontent.com/Mar-7th/StarRailRes/dbe8cdfcfb0bf657b9fe1cf92d5537f118ccb487/index_new/cn/character_skill_trees.json</x:v>
      </x:c>
    </x:row>
    <x:row r="726" ht="20" customHeight="1">
      <x:c r="A726" s="6" t="str">
        <x:v>1412</x:v>
      </x:c>
      <x:c r="B726" s="6" t="str">
        <x:v>1412202</x:v>
      </x:c>
      <x:c r="C726" s="6" t="str">
        <x:v>AttackAddedRatio</x:v>
      </x:c>
      <x:c r="D726" s="6" t="n">
        <x:v>0.04</x:v>
      </x:c>
      <x:c r="E726" s="6" t="n">
        <x:v>2</x:v>
      </x:c>
      <x:c r="F726" s="6" t="n">
        <x:v>0</x:v>
      </x:c>
      <x:c r="G726" s="6" t="str">
        <x:v>攻击力</x:v>
      </x:c>
      <x:c r="H726" s="6" t="str">
        <x:v>https://raw.githubusercontent.com/Mar-7th/StarRailRes/dbe8cdfcfb0bf657b9fe1cf92d5537f118ccb487/index_new/cn/character_skill_trees.json</x:v>
      </x:c>
    </x:row>
    <x:row r="727" ht="20" customHeight="1">
      <x:c r="A727" s="6" t="str">
        <x:v>1412</x:v>
      </x:c>
      <x:c r="B727" s="6" t="str">
        <x:v>1412203</x:v>
      </x:c>
      <x:c r="C727" s="6" t="str">
        <x:v>WindAddedRatio</x:v>
      </x:c>
      <x:c r="D727" s="6" t="n">
        <x:v>0.032</x:v>
      </x:c>
      <x:c r="E727" s="6" t="n">
        <x:v>3</x:v>
      </x:c>
      <x:c r="F727" s="6" t="n">
        <x:v>0</x:v>
      </x:c>
      <x:c r="G727" s="6" t="str">
        <x:v>风属性伤害提高</x:v>
      </x:c>
      <x:c r="H727" s="6" t="str">
        <x:v>https://raw.githubusercontent.com/Mar-7th/StarRailRes/dbe8cdfcfb0bf657b9fe1cf92d5537f118ccb487/index_new/cn/character_skill_trees.json</x:v>
      </x:c>
    </x:row>
    <x:row r="728" ht="20" customHeight="1">
      <x:c r="A728" s="6" t="str">
        <x:v>1412</x:v>
      </x:c>
      <x:c r="B728" s="6" t="str">
        <x:v>1412204</x:v>
      </x:c>
      <x:c r="C728" s="6" t="str">
        <x:v>HPAddedRatio</x:v>
      </x:c>
      <x:c r="D728" s="6" t="n">
        <x:v>0.04</x:v>
      </x:c>
      <x:c r="E728" s="6" t="n">
        <x:v>3</x:v>
      </x:c>
      <x:c r="F728" s="6" t="n">
        <x:v>0</x:v>
      </x:c>
      <x:c r="G728" s="6" t="str">
        <x:v>生命值</x:v>
      </x:c>
      <x:c r="H728" s="6" t="str">
        <x:v>https://raw.githubusercontent.com/Mar-7th/StarRailRes/dbe8cdfcfb0bf657b9fe1cf92d5537f118ccb487/index_new/cn/character_skill_trees.json</x:v>
      </x:c>
    </x:row>
    <x:row r="729" ht="20" customHeight="1">
      <x:c r="A729" s="6" t="str">
        <x:v>1412</x:v>
      </x:c>
      <x:c r="B729" s="6" t="str">
        <x:v>1412205</x:v>
      </x:c>
      <x:c r="C729" s="6" t="str">
        <x:v>WindAddedRatio</x:v>
      </x:c>
      <x:c r="D729" s="6" t="n">
        <x:v>0.048</x:v>
      </x:c>
      <x:c r="E729" s="6" t="n">
        <x:v>4</x:v>
      </x:c>
      <x:c r="F729" s="6" t="n">
        <x:v>0</x:v>
      </x:c>
      <x:c r="G729" s="6" t="str">
        <x:v>风属性伤害提高</x:v>
      </x:c>
      <x:c r="H729" s="6" t="str">
        <x:v>https://raw.githubusercontent.com/Mar-7th/StarRailRes/dbe8cdfcfb0bf657b9fe1cf92d5537f118ccb487/index_new/cn/character_skill_trees.json</x:v>
      </x:c>
    </x:row>
    <x:row r="730" ht="20" customHeight="1">
      <x:c r="A730" s="6" t="str">
        <x:v>1412</x:v>
      </x:c>
      <x:c r="B730" s="6" t="str">
        <x:v>1412206</x:v>
      </x:c>
      <x:c r="C730" s="6" t="str">
        <x:v>AttackAddedRatio</x:v>
      </x:c>
      <x:c r="D730" s="6" t="n">
        <x:v>0.06</x:v>
      </x:c>
      <x:c r="E730" s="6" t="n">
        <x:v>5</x:v>
      </x:c>
      <x:c r="F730" s="6" t="n">
        <x:v>0</x:v>
      </x:c>
      <x:c r="G730" s="6" t="str">
        <x:v>攻击力</x:v>
      </x:c>
      <x:c r="H730" s="6" t="str">
        <x:v>https://raw.githubusercontent.com/Mar-7th/StarRailRes/dbe8cdfcfb0bf657b9fe1cf92d5537f118ccb487/index_new/cn/character_skill_trees.json</x:v>
      </x:c>
    </x:row>
    <x:row r="731" ht="20" customHeight="1">
      <x:c r="A731" s="6" t="str">
        <x:v>1412</x:v>
      </x:c>
      <x:c r="B731" s="6" t="str">
        <x:v>1412207</x:v>
      </x:c>
      <x:c r="C731" s="6" t="str">
        <x:v>WindAddedRatio</x:v>
      </x:c>
      <x:c r="D731" s="6" t="n">
        <x:v>0.048</x:v>
      </x:c>
      <x:c r="E731" s="6" t="n">
        <x:v>5</x:v>
      </x:c>
      <x:c r="F731" s="6" t="n">
        <x:v>0</x:v>
      </x:c>
      <x:c r="G731" s="6" t="str">
        <x:v>风属性伤害提高</x:v>
      </x:c>
      <x:c r="H731" s="6" t="str">
        <x:v>https://raw.githubusercontent.com/Mar-7th/StarRailRes/dbe8cdfcfb0bf657b9fe1cf92d5537f118ccb487/index_new/cn/character_skill_trees.json</x:v>
      </x:c>
    </x:row>
    <x:row r="732" ht="20" customHeight="1">
      <x:c r="A732" s="6" t="str">
        <x:v>1412</x:v>
      </x:c>
      <x:c r="B732" s="6" t="str">
        <x:v>1412208</x:v>
      </x:c>
      <x:c r="C732" s="6" t="str">
        <x:v>HPAddedRatio</x:v>
      </x:c>
      <x:c r="D732" s="6" t="n">
        <x:v>0.06</x:v>
      </x:c>
      <x:c r="E732" s="6" t="n">
        <x:v>6</x:v>
      </x:c>
      <x:c r="F732" s="6" t="n">
        <x:v>0</x:v>
      </x:c>
      <x:c r="G732" s="6" t="str">
        <x:v>生命值</x:v>
      </x:c>
      <x:c r="H732" s="6" t="str">
        <x:v>https://raw.githubusercontent.com/Mar-7th/StarRailRes/dbe8cdfcfb0bf657b9fe1cf92d5537f118ccb487/index_new/cn/character_skill_trees.json</x:v>
      </x:c>
    </x:row>
    <x:row r="733" ht="20" customHeight="1">
      <x:c r="A733" s="6" t="str">
        <x:v>1412</x:v>
      </x:c>
      <x:c r="B733" s="6" t="str">
        <x:v>1412209</x:v>
      </x:c>
      <x:c r="C733" s="6" t="str">
        <x:v>AttackAddedRatio</x:v>
      </x:c>
      <x:c r="D733" s="6" t="n">
        <x:v>0.08</x:v>
      </x:c>
      <x:c r="E733" s="6" t="n">
        <x:v>0</x:v>
      </x:c>
      <x:c r="F733" s="6" t="n">
        <x:v>75</x:v>
      </x:c>
      <x:c r="G733" s="6" t="str">
        <x:v>攻击力</x:v>
      </x:c>
      <x:c r="H733" s="6" t="str">
        <x:v>https://raw.githubusercontent.com/Mar-7th/StarRailRes/dbe8cdfcfb0bf657b9fe1cf92d5537f118ccb487/index_new/cn/character_skill_trees.json</x:v>
      </x:c>
    </x:row>
    <x:row r="734" ht="20" customHeight="1">
      <x:c r="A734" s="6" t="str">
        <x:v>1412</x:v>
      </x:c>
      <x:c r="B734" s="6" t="str">
        <x:v>1412210</x:v>
      </x:c>
      <x:c r="C734" s="6" t="str">
        <x:v>WindAddedRatio</x:v>
      </x:c>
      <x:c r="D734" s="6" t="n">
        <x:v>0.064</x:v>
      </x:c>
      <x:c r="E734" s="6" t="n">
        <x:v>0</x:v>
      </x:c>
      <x:c r="F734" s="6" t="n">
        <x:v>80</x:v>
      </x:c>
      <x:c r="G734" s="6" t="str">
        <x:v>风属性伤害提高</x:v>
      </x:c>
      <x:c r="H734" s="6" t="str">
        <x:v>https://raw.githubusercontent.com/Mar-7th/StarRailRes/dbe8cdfcfb0bf657b9fe1cf92d5537f118ccb487/index_new/cn/character_skill_trees.json</x:v>
      </x:c>
    </x:row>
    <x:row r="735" ht="20" customHeight="1">
      <x:c r="A735" s="6" t="str">
        <x:v>1413</x:v>
      </x:c>
      <x:c r="B735" s="6" t="str">
        <x:v>1413201</x:v>
      </x:c>
      <x:c r="C735" s="6" t="str">
        <x:v>CriticalChanceBase</x:v>
      </x:c>
      <x:c r="D735" s="6" t="n">
        <x:v>0.027</x:v>
      </x:c>
      <x:c r="E735" s="6" t="n">
        <x:v>0</x:v>
      </x:c>
      <x:c r="F735" s="6" t="n">
        <x:v>1</x:v>
      </x:c>
      <x:c r="G735" s="6" t="str">
        <x:v>暴击率</x:v>
      </x:c>
      <x:c r="H735" s="6" t="str">
        <x:v>https://raw.githubusercontent.com/Mar-7th/StarRailRes/dbe8cdfcfb0bf657b9fe1cf92d5537f118ccb487/index_new/cn/character_skill_trees.json</x:v>
      </x:c>
    </x:row>
    <x:row r="736" ht="20" customHeight="1">
      <x:c r="A736" s="6" t="str">
        <x:v>1413</x:v>
      </x:c>
      <x:c r="B736" s="6" t="str">
        <x:v>1413202</x:v>
      </x:c>
      <x:c r="C736" s="6" t="str">
        <x:v>HPAddedRatio</x:v>
      </x:c>
      <x:c r="D736" s="6" t="n">
        <x:v>0.04</x:v>
      </x:c>
      <x:c r="E736" s="6" t="n">
        <x:v>2</x:v>
      </x:c>
      <x:c r="F736" s="6" t="n">
        <x:v>0</x:v>
      </x:c>
      <x:c r="G736" s="6" t="str">
        <x:v>生命值</x:v>
      </x:c>
      <x:c r="H736" s="6" t="str">
        <x:v>https://raw.githubusercontent.com/Mar-7th/StarRailRes/dbe8cdfcfb0bf657b9fe1cf92d5537f118ccb487/index_new/cn/character_skill_trees.json</x:v>
      </x:c>
    </x:row>
    <x:row r="737" ht="20" customHeight="1">
      <x:c r="A737" s="6" t="str">
        <x:v>1413</x:v>
      </x:c>
      <x:c r="B737" s="6" t="str">
        <x:v>1413203</x:v>
      </x:c>
      <x:c r="C737" s="6" t="str">
        <x:v>CriticalChanceBase</x:v>
      </x:c>
      <x:c r="D737" s="6" t="n">
        <x:v>0.027</x:v>
      </x:c>
      <x:c r="E737" s="6" t="n">
        <x:v>3</x:v>
      </x:c>
      <x:c r="F737" s="6" t="n">
        <x:v>0</x:v>
      </x:c>
      <x:c r="G737" s="6" t="str">
        <x:v>暴击率</x:v>
      </x:c>
      <x:c r="H737" s="6" t="str">
        <x:v>https://raw.githubusercontent.com/Mar-7th/StarRailRes/dbe8cdfcfb0bf657b9fe1cf92d5537f118ccb487/index_new/cn/character_skill_trees.json</x:v>
      </x:c>
    </x:row>
    <x:row r="738" ht="20" customHeight="1">
      <x:c r="A738" s="6" t="str">
        <x:v>1413</x:v>
      </x:c>
      <x:c r="B738" s="6" t="str">
        <x:v>1413204</x:v>
      </x:c>
      <x:c r="C738" s="6" t="str">
        <x:v>CriticalDamageBase</x:v>
      </x:c>
      <x:c r="D738" s="6" t="n">
        <x:v>0.053</x:v>
      </x:c>
      <x:c r="E738" s="6" t="n">
        <x:v>3</x:v>
      </x:c>
      <x:c r="F738" s="6" t="n">
        <x:v>0</x:v>
      </x:c>
      <x:c r="G738" s="6" t="str">
        <x:v>暴击伤害</x:v>
      </x:c>
      <x:c r="H738" s="6" t="str">
        <x:v>https://raw.githubusercontent.com/Mar-7th/StarRailRes/dbe8cdfcfb0bf657b9fe1cf92d5537f118ccb487/index_new/cn/character_skill_trees.json</x:v>
      </x:c>
    </x:row>
    <x:row r="739" ht="20" customHeight="1">
      <x:c r="A739" s="6" t="str">
        <x:v>1413</x:v>
      </x:c>
      <x:c r="B739" s="6" t="str">
        <x:v>1413205</x:v>
      </x:c>
      <x:c r="C739" s="6" t="str">
        <x:v>CriticalChanceBase</x:v>
      </x:c>
      <x:c r="D739" s="6" t="n">
        <x:v>0.04</x:v>
      </x:c>
      <x:c r="E739" s="6" t="n">
        <x:v>4</x:v>
      </x:c>
      <x:c r="F739" s="6" t="n">
        <x:v>0</x:v>
      </x:c>
      <x:c r="G739" s="6" t="str">
        <x:v>暴击率</x:v>
      </x:c>
      <x:c r="H739" s="6" t="str">
        <x:v>https://raw.githubusercontent.com/Mar-7th/StarRailRes/dbe8cdfcfb0bf657b9fe1cf92d5537f118ccb487/index_new/cn/character_skill_trees.json</x:v>
      </x:c>
    </x:row>
    <x:row r="740" ht="20" customHeight="1">
      <x:c r="A740" s="6" t="str">
        <x:v>1413</x:v>
      </x:c>
      <x:c r="B740" s="6" t="str">
        <x:v>1413206</x:v>
      </x:c>
      <x:c r="C740" s="6" t="str">
        <x:v>HPAddedRatio</x:v>
      </x:c>
      <x:c r="D740" s="6" t="n">
        <x:v>0.06</x:v>
      </x:c>
      <x:c r="E740" s="6" t="n">
        <x:v>5</x:v>
      </x:c>
      <x:c r="F740" s="6" t="n">
        <x:v>0</x:v>
      </x:c>
      <x:c r="G740" s="6" t="str">
        <x:v>生命值</x:v>
      </x:c>
      <x:c r="H740" s="6" t="str">
        <x:v>https://raw.githubusercontent.com/Mar-7th/StarRailRes/dbe8cdfcfb0bf657b9fe1cf92d5537f118ccb487/index_new/cn/character_skill_trees.json</x:v>
      </x:c>
    </x:row>
    <x:row r="741" ht="20" customHeight="1">
      <x:c r="A741" s="6" t="str">
        <x:v>1413</x:v>
      </x:c>
      <x:c r="B741" s="6" t="str">
        <x:v>1413207</x:v>
      </x:c>
      <x:c r="C741" s="6" t="str">
        <x:v>CriticalChanceBase</x:v>
      </x:c>
      <x:c r="D741" s="6" t="n">
        <x:v>0.04</x:v>
      </x:c>
      <x:c r="E741" s="6" t="n">
        <x:v>5</x:v>
      </x:c>
      <x:c r="F741" s="6" t="n">
        <x:v>0</x:v>
      </x:c>
      <x:c r="G741" s="6" t="str">
        <x:v>暴击率</x:v>
      </x:c>
      <x:c r="H741" s="6" t="str">
        <x:v>https://raw.githubusercontent.com/Mar-7th/StarRailRes/dbe8cdfcfb0bf657b9fe1cf92d5537f118ccb487/index_new/cn/character_skill_trees.json</x:v>
      </x:c>
    </x:row>
    <x:row r="742" ht="20" customHeight="1">
      <x:c r="A742" s="6" t="str">
        <x:v>1413</x:v>
      </x:c>
      <x:c r="B742" s="6" t="str">
        <x:v>1413208</x:v>
      </x:c>
      <x:c r="C742" s="6" t="str">
        <x:v>CriticalDamageBase</x:v>
      </x:c>
      <x:c r="D742" s="6" t="n">
        <x:v>0.08</x:v>
      </x:c>
      <x:c r="E742" s="6" t="n">
        <x:v>6</x:v>
      </x:c>
      <x:c r="F742" s="6" t="n">
        <x:v>0</x:v>
      </x:c>
      <x:c r="G742" s="6" t="str">
        <x:v>暴击伤害</x:v>
      </x:c>
      <x:c r="H742" s="6" t="str">
        <x:v>https://raw.githubusercontent.com/Mar-7th/StarRailRes/dbe8cdfcfb0bf657b9fe1cf92d5537f118ccb487/index_new/cn/character_skill_trees.json</x:v>
      </x:c>
    </x:row>
    <x:row r="743" ht="20" customHeight="1">
      <x:c r="A743" s="6" t="str">
        <x:v>1413</x:v>
      </x:c>
      <x:c r="B743" s="6" t="str">
        <x:v>1413209</x:v>
      </x:c>
      <x:c r="C743" s="6" t="str">
        <x:v>HPAddedRatio</x:v>
      </x:c>
      <x:c r="D743" s="6" t="n">
        <x:v>0.08</x:v>
      </x:c>
      <x:c r="E743" s="6" t="n">
        <x:v>0</x:v>
      </x:c>
      <x:c r="F743" s="6" t="n">
        <x:v>75</x:v>
      </x:c>
      <x:c r="G743" s="6" t="str">
        <x:v>生命值</x:v>
      </x:c>
      <x:c r="H743" s="6" t="str">
        <x:v>https://raw.githubusercontent.com/Mar-7th/StarRailRes/dbe8cdfcfb0bf657b9fe1cf92d5537f118ccb487/index_new/cn/character_skill_trees.json</x:v>
      </x:c>
    </x:row>
    <x:row r="744" ht="20" customHeight="1">
      <x:c r="A744" s="6" t="str">
        <x:v>1413</x:v>
      </x:c>
      <x:c r="B744" s="6" t="str">
        <x:v>1413210</x:v>
      </x:c>
      <x:c r="C744" s="6" t="str">
        <x:v>CriticalChanceBase</x:v>
      </x:c>
      <x:c r="D744" s="6" t="n">
        <x:v>0.053</x:v>
      </x:c>
      <x:c r="E744" s="6" t="n">
        <x:v>0</x:v>
      </x:c>
      <x:c r="F744" s="6" t="n">
        <x:v>80</x:v>
      </x:c>
      <x:c r="G744" s="6" t="str">
        <x:v>暴击率</x:v>
      </x:c>
      <x:c r="H744" s="6" t="str">
        <x:v>https://raw.githubusercontent.com/Mar-7th/StarRailRes/dbe8cdfcfb0bf657b9fe1cf92d5537f118ccb487/index_new/cn/character_skill_trees.json</x:v>
      </x:c>
    </x:row>
    <x:row r="745" ht="20" customHeight="1">
      <x:c r="A745" s="6" t="str">
        <x:v>1414</x:v>
      </x:c>
      <x:c r="B745" s="6" t="str">
        <x:v>1414201</x:v>
      </x:c>
      <x:c r="C745" s="6" t="str">
        <x:v>AttackAddedRatio</x:v>
      </x:c>
      <x:c r="D745" s="6" t="n">
        <x:v>0.04</x:v>
      </x:c>
      <x:c r="E745" s="6" t="n">
        <x:v>0</x:v>
      </x:c>
      <x:c r="F745" s="6" t="n">
        <x:v>1</x:v>
      </x:c>
      <x:c r="G745" s="6" t="str">
        <x:v>攻击力</x:v>
      </x:c>
      <x:c r="H745" s="6" t="str">
        <x:v>https://raw.githubusercontent.com/Mar-7th/StarRailRes/dbe8cdfcfb0bf657b9fe1cf92d5537f118ccb487/index_new/cn/character_skill_trees.json</x:v>
      </x:c>
    </x:row>
    <x:row r="746" ht="20" customHeight="1">
      <x:c r="A746" s="6" t="str">
        <x:v>1414</x:v>
      </x:c>
      <x:c r="B746" s="6" t="str">
        <x:v>1414202</x:v>
      </x:c>
      <x:c r="C746" s="6" t="str">
        <x:v>DefenceAddedRatio</x:v>
      </x:c>
      <x:c r="D746" s="6" t="n">
        <x:v>0.05</x:v>
      </x:c>
      <x:c r="E746" s="6" t="n">
        <x:v>2</x:v>
      </x:c>
      <x:c r="F746" s="6" t="n">
        <x:v>0</x:v>
      </x:c>
      <x:c r="G746" s="6" t="str">
        <x:v>防御力</x:v>
      </x:c>
      <x:c r="H746" s="6" t="str">
        <x:v>https://raw.githubusercontent.com/Mar-7th/StarRailRes/dbe8cdfcfb0bf657b9fe1cf92d5537f118ccb487/index_new/cn/character_skill_trees.json</x:v>
      </x:c>
    </x:row>
    <x:row r="747" ht="20" customHeight="1">
      <x:c r="A747" s="6" t="str">
        <x:v>1414</x:v>
      </x:c>
      <x:c r="B747" s="6" t="str">
        <x:v>1414203</x:v>
      </x:c>
      <x:c r="C747" s="6" t="str">
        <x:v>AttackAddedRatio</x:v>
      </x:c>
      <x:c r="D747" s="6" t="n">
        <x:v>0.04</x:v>
      </x:c>
      <x:c r="E747" s="6" t="n">
        <x:v>3</x:v>
      </x:c>
      <x:c r="F747" s="6" t="n">
        <x:v>0</x:v>
      </x:c>
      <x:c r="G747" s="6" t="str">
        <x:v>攻击力</x:v>
      </x:c>
      <x:c r="H747" s="6" t="str">
        <x:v>https://raw.githubusercontent.com/Mar-7th/StarRailRes/dbe8cdfcfb0bf657b9fe1cf92d5537f118ccb487/index_new/cn/character_skill_trees.json</x:v>
      </x:c>
    </x:row>
    <x:row r="748" ht="20" customHeight="1">
      <x:c r="A748" s="6" t="str">
        <x:v>1414</x:v>
      </x:c>
      <x:c r="B748" s="6" t="str">
        <x:v>1414204</x:v>
      </x:c>
      <x:c r="C748" s="6" t="str">
        <x:v>SpeedDelta</x:v>
      </x:c>
      <x:c r="D748" s="6" t="n">
        <x:v>2</x:v>
      </x:c>
      <x:c r="E748" s="6" t="n">
        <x:v>3</x:v>
      </x:c>
      <x:c r="F748" s="6" t="n">
        <x:v>0</x:v>
      </x:c>
      <x:c r="G748" s="6" t="str">
        <x:v>速度</x:v>
      </x:c>
      <x:c r="H748" s="6" t="str">
        <x:v>https://raw.githubusercontent.com/Mar-7th/StarRailRes/dbe8cdfcfb0bf657b9fe1cf92d5537f118ccb487/index_new/cn/character_skill_trees.json</x:v>
      </x:c>
    </x:row>
    <x:row r="749" ht="20" customHeight="1">
      <x:c r="A749" s="6" t="str">
        <x:v>1414</x:v>
      </x:c>
      <x:c r="B749" s="6" t="str">
        <x:v>1414205</x:v>
      </x:c>
      <x:c r="C749" s="6" t="str">
        <x:v>AttackAddedRatio</x:v>
      </x:c>
      <x:c r="D749" s="6" t="n">
        <x:v>0.06</x:v>
      </x:c>
      <x:c r="E749" s="6" t="n">
        <x:v>4</x:v>
      </x:c>
      <x:c r="F749" s="6" t="n">
        <x:v>0</x:v>
      </x:c>
      <x:c r="G749" s="6" t="str">
        <x:v>攻击力</x:v>
      </x:c>
      <x:c r="H749" s="6" t="str">
        <x:v>https://raw.githubusercontent.com/Mar-7th/StarRailRes/dbe8cdfcfb0bf657b9fe1cf92d5537f118ccb487/index_new/cn/character_skill_trees.json</x:v>
      </x:c>
    </x:row>
    <x:row r="750" ht="20" customHeight="1">
      <x:c r="A750" s="6" t="str">
        <x:v>1414</x:v>
      </x:c>
      <x:c r="B750" s="6" t="str">
        <x:v>1414206</x:v>
      </x:c>
      <x:c r="C750" s="6" t="str">
        <x:v>DefenceAddedRatio</x:v>
      </x:c>
      <x:c r="D750" s="6" t="n">
        <x:v>0.075</x:v>
      </x:c>
      <x:c r="E750" s="6" t="n">
        <x:v>5</x:v>
      </x:c>
      <x:c r="F750" s="6" t="n">
        <x:v>0</x:v>
      </x:c>
      <x:c r="G750" s="6" t="str">
        <x:v>防御力</x:v>
      </x:c>
      <x:c r="H750" s="6" t="str">
        <x:v>https://raw.githubusercontent.com/Mar-7th/StarRailRes/dbe8cdfcfb0bf657b9fe1cf92d5537f118ccb487/index_new/cn/character_skill_trees.json</x:v>
      </x:c>
    </x:row>
    <x:row r="751" ht="20" customHeight="1">
      <x:c r="A751" s="6" t="str">
        <x:v>1414</x:v>
      </x:c>
      <x:c r="B751" s="6" t="str">
        <x:v>1414207</x:v>
      </x:c>
      <x:c r="C751" s="6" t="str">
        <x:v>AttackAddedRatio</x:v>
      </x:c>
      <x:c r="D751" s="6" t="n">
        <x:v>0.06</x:v>
      </x:c>
      <x:c r="E751" s="6" t="n">
        <x:v>5</x:v>
      </x:c>
      <x:c r="F751" s="6" t="n">
        <x:v>0</x:v>
      </x:c>
      <x:c r="G751" s="6" t="str">
        <x:v>攻击力</x:v>
      </x:c>
      <x:c r="H751" s="6" t="str">
        <x:v>https://raw.githubusercontent.com/Mar-7th/StarRailRes/dbe8cdfcfb0bf657b9fe1cf92d5537f118ccb487/index_new/cn/character_skill_trees.json</x:v>
      </x:c>
    </x:row>
    <x:row r="752" ht="20" customHeight="1">
      <x:c r="A752" s="6" t="str">
        <x:v>1414</x:v>
      </x:c>
      <x:c r="B752" s="6" t="str">
        <x:v>1414208</x:v>
      </x:c>
      <x:c r="C752" s="6" t="str">
        <x:v>SpeedDelta</x:v>
      </x:c>
      <x:c r="D752" s="6" t="n">
        <x:v>3</x:v>
      </x:c>
      <x:c r="E752" s="6" t="n">
        <x:v>6</x:v>
      </x:c>
      <x:c r="F752" s="6" t="n">
        <x:v>0</x:v>
      </x:c>
      <x:c r="G752" s="6" t="str">
        <x:v>速度</x:v>
      </x:c>
      <x:c r="H752" s="6" t="str">
        <x:v>https://raw.githubusercontent.com/Mar-7th/StarRailRes/dbe8cdfcfb0bf657b9fe1cf92d5537f118ccb487/index_new/cn/character_skill_trees.json</x:v>
      </x:c>
    </x:row>
    <x:row r="753" ht="20" customHeight="1">
      <x:c r="A753" s="6" t="str">
        <x:v>1414</x:v>
      </x:c>
      <x:c r="B753" s="6" t="str">
        <x:v>1414209</x:v>
      </x:c>
      <x:c r="C753" s="6" t="str">
        <x:v>DefenceAddedRatio</x:v>
      </x:c>
      <x:c r="D753" s="6" t="n">
        <x:v>0.1</x:v>
      </x:c>
      <x:c r="E753" s="6" t="n">
        <x:v>0</x:v>
      </x:c>
      <x:c r="F753" s="6" t="n">
        <x:v>75</x:v>
      </x:c>
      <x:c r="G753" s="6" t="str">
        <x:v>防御力</x:v>
      </x:c>
      <x:c r="H753" s="6" t="str">
        <x:v>https://raw.githubusercontent.com/Mar-7th/StarRailRes/dbe8cdfcfb0bf657b9fe1cf92d5537f118ccb487/index_new/cn/character_skill_trees.json</x:v>
      </x:c>
    </x:row>
    <x:row r="754" ht="20" customHeight="1">
      <x:c r="A754" s="6" t="str">
        <x:v>1414</x:v>
      </x:c>
      <x:c r="B754" s="6" t="str">
        <x:v>1414210</x:v>
      </x:c>
      <x:c r="C754" s="6" t="str">
        <x:v>AttackAddedRatio</x:v>
      </x:c>
      <x:c r="D754" s="6" t="n">
        <x:v>0.08</x:v>
      </x:c>
      <x:c r="E754" s="6" t="n">
        <x:v>0</x:v>
      </x:c>
      <x:c r="F754" s="6" t="n">
        <x:v>80</x:v>
      </x:c>
      <x:c r="G754" s="6" t="str">
        <x:v>攻击力</x:v>
      </x:c>
      <x:c r="H754" s="6" t="str">
        <x:v>https://raw.githubusercontent.com/Mar-7th/StarRailRes/dbe8cdfcfb0bf657b9fe1cf92d5537f118ccb487/index_new/cn/character_skill_trees.json</x:v>
      </x:c>
    </x:row>
    <x:row r="755" ht="20" customHeight="1">
      <x:c r="A755" s="6" t="str">
        <x:v>1415</x:v>
      </x:c>
      <x:c r="B755" s="6" t="str">
        <x:v>1415201</x:v>
      </x:c>
      <x:c r="C755" s="6" t="str">
        <x:v>CriticalDamageBase</x:v>
      </x:c>
      <x:c r="D755" s="6" t="n">
        <x:v>0.053</x:v>
      </x:c>
      <x:c r="E755" s="6" t="n">
        <x:v>0</x:v>
      </x:c>
      <x:c r="F755" s="6" t="n">
        <x:v>1</x:v>
      </x:c>
      <x:c r="G755" s="6" t="str">
        <x:v>暴击伤害</x:v>
      </x:c>
      <x:c r="H755" s="6" t="str">
        <x:v>https://raw.githubusercontent.com/Mar-7th/StarRailRes/dbe8cdfcfb0bf657b9fe1cf92d5537f118ccb487/index_new/cn/character_skill_trees.json</x:v>
      </x:c>
    </x:row>
    <x:row r="756" ht="20" customHeight="1">
      <x:c r="A756" s="6" t="str">
        <x:v>1415</x:v>
      </x:c>
      <x:c r="B756" s="6" t="str">
        <x:v>1415202</x:v>
      </x:c>
      <x:c r="C756" s="6" t="str">
        <x:v>SpeedDelta</x:v>
      </x:c>
      <x:c r="D756" s="6" t="n">
        <x:v>2</x:v>
      </x:c>
      <x:c r="E756" s="6" t="n">
        <x:v>2</x:v>
      </x:c>
      <x:c r="F756" s="6" t="n">
        <x:v>0</x:v>
      </x:c>
      <x:c r="G756" s="6" t="str">
        <x:v>速度</x:v>
      </x:c>
      <x:c r="H756" s="6" t="str">
        <x:v>https://raw.githubusercontent.com/Mar-7th/StarRailRes/dbe8cdfcfb0bf657b9fe1cf92d5537f118ccb487/index_new/cn/character_skill_trees.json</x:v>
      </x:c>
    </x:row>
    <x:row r="757" ht="20" customHeight="1">
      <x:c r="A757" s="6" t="str">
        <x:v>1415</x:v>
      </x:c>
      <x:c r="B757" s="6" t="str">
        <x:v>1415203</x:v>
      </x:c>
      <x:c r="C757" s="6" t="str">
        <x:v>CriticalDamageBase</x:v>
      </x:c>
      <x:c r="D757" s="6" t="n">
        <x:v>0.053</x:v>
      </x:c>
      <x:c r="E757" s="6" t="n">
        <x:v>3</x:v>
      </x:c>
      <x:c r="F757" s="6" t="n">
        <x:v>0</x:v>
      </x:c>
      <x:c r="G757" s="6" t="str">
        <x:v>暴击伤害</x:v>
      </x:c>
      <x:c r="H757" s="6" t="str">
        <x:v>https://raw.githubusercontent.com/Mar-7th/StarRailRes/dbe8cdfcfb0bf657b9fe1cf92d5537f118ccb487/index_new/cn/character_skill_trees.json</x:v>
      </x:c>
    </x:row>
    <x:row r="758" ht="20" customHeight="1">
      <x:c r="A758" s="6" t="str">
        <x:v>1415</x:v>
      </x:c>
      <x:c r="B758" s="6" t="str">
        <x:v>1415204</x:v>
      </x:c>
      <x:c r="C758" s="6" t="str">
        <x:v>HPAddedRatio</x:v>
      </x:c>
      <x:c r="D758" s="6" t="n">
        <x:v>0.04</x:v>
      </x:c>
      <x:c r="E758" s="6" t="n">
        <x:v>3</x:v>
      </x:c>
      <x:c r="F758" s="6" t="n">
        <x:v>0</x:v>
      </x:c>
      <x:c r="G758" s="6" t="str">
        <x:v>生命值</x:v>
      </x:c>
      <x:c r="H758" s="6" t="str">
        <x:v>https://raw.githubusercontent.com/Mar-7th/StarRailRes/dbe8cdfcfb0bf657b9fe1cf92d5537f118ccb487/index_new/cn/character_skill_trees.json</x:v>
      </x:c>
    </x:row>
    <x:row r="759" ht="20" customHeight="1">
      <x:c r="A759" s="6" t="str">
        <x:v>1415</x:v>
      </x:c>
      <x:c r="B759" s="6" t="str">
        <x:v>1415205</x:v>
      </x:c>
      <x:c r="C759" s="6" t="str">
        <x:v>CriticalDamageBase</x:v>
      </x:c>
      <x:c r="D759" s="6" t="n">
        <x:v>0.08</x:v>
      </x:c>
      <x:c r="E759" s="6" t="n">
        <x:v>4</x:v>
      </x:c>
      <x:c r="F759" s="6" t="n">
        <x:v>0</x:v>
      </x:c>
      <x:c r="G759" s="6" t="str">
        <x:v>暴击伤害</x:v>
      </x:c>
      <x:c r="H759" s="6" t="str">
        <x:v>https://raw.githubusercontent.com/Mar-7th/StarRailRes/dbe8cdfcfb0bf657b9fe1cf92d5537f118ccb487/index_new/cn/character_skill_trees.json</x:v>
      </x:c>
    </x:row>
    <x:row r="760" ht="20" customHeight="1">
      <x:c r="A760" s="6" t="str">
        <x:v>1415</x:v>
      </x:c>
      <x:c r="B760" s="6" t="str">
        <x:v>1415206</x:v>
      </x:c>
      <x:c r="C760" s="6" t="str">
        <x:v>SpeedDelta</x:v>
      </x:c>
      <x:c r="D760" s="6" t="n">
        <x:v>3</x:v>
      </x:c>
      <x:c r="E760" s="6" t="n">
        <x:v>5</x:v>
      </x:c>
      <x:c r="F760" s="6" t="n">
        <x:v>0</x:v>
      </x:c>
      <x:c r="G760" s="6" t="str">
        <x:v>速度</x:v>
      </x:c>
      <x:c r="H760" s="6" t="str">
        <x:v>https://raw.githubusercontent.com/Mar-7th/StarRailRes/dbe8cdfcfb0bf657b9fe1cf92d5537f118ccb487/index_new/cn/character_skill_trees.json</x:v>
      </x:c>
    </x:row>
    <x:row r="761" ht="20" customHeight="1">
      <x:c r="A761" s="6" t="str">
        <x:v>1415</x:v>
      </x:c>
      <x:c r="B761" s="6" t="str">
        <x:v>1415207</x:v>
      </x:c>
      <x:c r="C761" s="6" t="str">
        <x:v>CriticalDamageBase</x:v>
      </x:c>
      <x:c r="D761" s="6" t="n">
        <x:v>0.08</x:v>
      </x:c>
      <x:c r="E761" s="6" t="n">
        <x:v>5</x:v>
      </x:c>
      <x:c r="F761" s="6" t="n">
        <x:v>0</x:v>
      </x:c>
      <x:c r="G761" s="6" t="str">
        <x:v>暴击伤害</x:v>
      </x:c>
      <x:c r="H761" s="6" t="str">
        <x:v>https://raw.githubusercontent.com/Mar-7th/StarRailRes/dbe8cdfcfb0bf657b9fe1cf92d5537f118ccb487/index_new/cn/character_skill_trees.json</x:v>
      </x:c>
    </x:row>
    <x:row r="762" ht="20" customHeight="1">
      <x:c r="A762" s="6" t="str">
        <x:v>1415</x:v>
      </x:c>
      <x:c r="B762" s="6" t="str">
        <x:v>1415208</x:v>
      </x:c>
      <x:c r="C762" s="6" t="str">
        <x:v>HPAddedRatio</x:v>
      </x:c>
      <x:c r="D762" s="6" t="n">
        <x:v>0.06</x:v>
      </x:c>
      <x:c r="E762" s="6" t="n">
        <x:v>6</x:v>
      </x:c>
      <x:c r="F762" s="6" t="n">
        <x:v>0</x:v>
      </x:c>
      <x:c r="G762" s="6" t="str">
        <x:v>生命值</x:v>
      </x:c>
      <x:c r="H762" s="6" t="str">
        <x:v>https://raw.githubusercontent.com/Mar-7th/StarRailRes/dbe8cdfcfb0bf657b9fe1cf92d5537f118ccb487/index_new/cn/character_skill_trees.json</x:v>
      </x:c>
    </x:row>
    <x:row r="763" ht="20" customHeight="1">
      <x:c r="A763" s="6" t="str">
        <x:v>1415</x:v>
      </x:c>
      <x:c r="B763" s="6" t="str">
        <x:v>1415209</x:v>
      </x:c>
      <x:c r="C763" s="6" t="str">
        <x:v>SpeedDelta</x:v>
      </x:c>
      <x:c r="D763" s="6" t="n">
        <x:v>4</x:v>
      </x:c>
      <x:c r="E763" s="6" t="n">
        <x:v>0</x:v>
      </x:c>
      <x:c r="F763" s="6" t="n">
        <x:v>75</x:v>
      </x:c>
      <x:c r="G763" s="6" t="str">
        <x:v>速度</x:v>
      </x:c>
      <x:c r="H763" s="6" t="str">
        <x:v>https://raw.githubusercontent.com/Mar-7th/StarRailRes/dbe8cdfcfb0bf657b9fe1cf92d5537f118ccb487/index_new/cn/character_skill_trees.json</x:v>
      </x:c>
    </x:row>
    <x:row r="764" ht="20" customHeight="1">
      <x:c r="A764" s="6" t="str">
        <x:v>1415</x:v>
      </x:c>
      <x:c r="B764" s="6" t="str">
        <x:v>1415210</x:v>
      </x:c>
      <x:c r="C764" s="6" t="str">
        <x:v>CriticalDamageBase</x:v>
      </x:c>
      <x:c r="D764" s="6" t="n">
        <x:v>0.107</x:v>
      </x:c>
      <x:c r="E764" s="6" t="n">
        <x:v>0</x:v>
      </x:c>
      <x:c r="F764" s="6" t="n">
        <x:v>80</x:v>
      </x:c>
      <x:c r="G764" s="6" t="str">
        <x:v>暴击伤害</x:v>
      </x:c>
      <x:c r="H764" s="6" t="str">
        <x:v>https://raw.githubusercontent.com/Mar-7th/StarRailRes/dbe8cdfcfb0bf657b9fe1cf92d5537f118ccb487/index_new/cn/character_skill_trees.json</x:v>
      </x:c>
    </x:row>
    <x:row r="765" ht="20" customHeight="1">
      <x:c r="A765" s="6" t="str">
        <x:v>1501</x:v>
      </x:c>
      <x:c r="B765" s="6" t="str">
        <x:v>1501201</x:v>
      </x:c>
      <x:c r="C765" s="6" t="str">
        <x:v>ElationDamageAddedRatioBase</x:v>
      </x:c>
      <x:c r="D765" s="6" t="n">
        <x:v>0.04</x:v>
      </x:c>
      <x:c r="E765" s="6" t="n">
        <x:v>0</x:v>
      </x:c>
      <x:c r="F765" s="6" t="n">
        <x:v>1</x:v>
      </x:c>
      <x:c r="G765" s="6" t="str">
        <x:v>欢愉度</x:v>
      </x:c>
      <x:c r="H765" s="6" t="str">
        <x:v>https://raw.githubusercontent.com/Mar-7th/StarRailRes/dbe8cdfcfb0bf657b9fe1cf92d5537f118ccb487/index_new/cn/character_skill_trees.json</x:v>
      </x:c>
    </x:row>
    <x:row r="766" ht="20" customHeight="1">
      <x:c r="A766" s="6" t="str">
        <x:v>1501</x:v>
      </x:c>
      <x:c r="B766" s="6" t="str">
        <x:v>1501202</x:v>
      </x:c>
      <x:c r="C766" s="6" t="str">
        <x:v>CriticalChanceBase</x:v>
      </x:c>
      <x:c r="D766" s="6" t="n">
        <x:v>0.027</x:v>
      </x:c>
      <x:c r="E766" s="6" t="n">
        <x:v>2</x:v>
      </x:c>
      <x:c r="F766" s="6" t="n">
        <x:v>0</x:v>
      </x:c>
      <x:c r="G766" s="6" t="str">
        <x:v>暴击率</x:v>
      </x:c>
      <x:c r="H766" s="6" t="str">
        <x:v>https://raw.githubusercontent.com/Mar-7th/StarRailRes/dbe8cdfcfb0bf657b9fe1cf92d5537f118ccb487/index_new/cn/character_skill_trees.json</x:v>
      </x:c>
    </x:row>
    <x:row r="767" ht="20" customHeight="1">
      <x:c r="A767" s="6" t="str">
        <x:v>1501</x:v>
      </x:c>
      <x:c r="B767" s="6" t="str">
        <x:v>1501203</x:v>
      </x:c>
      <x:c r="C767" s="6" t="str">
        <x:v>ElationDamageAddedRatioBase</x:v>
      </x:c>
      <x:c r="D767" s="6" t="n">
        <x:v>0.04</x:v>
      </x:c>
      <x:c r="E767" s="6" t="n">
        <x:v>3</x:v>
      </x:c>
      <x:c r="F767" s="6" t="n">
        <x:v>0</x:v>
      </x:c>
      <x:c r="G767" s="6" t="str">
        <x:v>欢愉度</x:v>
      </x:c>
      <x:c r="H767" s="6" t="str">
        <x:v>https://raw.githubusercontent.com/Mar-7th/StarRailRes/dbe8cdfcfb0bf657b9fe1cf92d5537f118ccb487/index_new/cn/character_skill_trees.json</x:v>
      </x:c>
    </x:row>
    <x:row r="768" ht="20" customHeight="1">
      <x:c r="A768" s="6" t="str">
        <x:v>1501</x:v>
      </x:c>
      <x:c r="B768" s="6" t="str">
        <x:v>1501204</x:v>
      </x:c>
      <x:c r="C768" s="6" t="str">
        <x:v>CriticalDamageBase</x:v>
      </x:c>
      <x:c r="D768" s="6" t="n">
        <x:v>0.053</x:v>
      </x:c>
      <x:c r="E768" s="6" t="n">
        <x:v>3</x:v>
      </x:c>
      <x:c r="F768" s="6" t="n">
        <x:v>0</x:v>
      </x:c>
      <x:c r="G768" s="6" t="str">
        <x:v>暴击伤害</x:v>
      </x:c>
      <x:c r="H768" s="6" t="str">
        <x:v>https://raw.githubusercontent.com/Mar-7th/StarRailRes/dbe8cdfcfb0bf657b9fe1cf92d5537f118ccb487/index_new/cn/character_skill_trees.json</x:v>
      </x:c>
    </x:row>
    <x:row r="769" ht="20" customHeight="1">
      <x:c r="A769" s="6" t="str">
        <x:v>1501</x:v>
      </x:c>
      <x:c r="B769" s="6" t="str">
        <x:v>1501205</x:v>
      </x:c>
      <x:c r="C769" s="6" t="str">
        <x:v>ElationDamageAddedRatioBase</x:v>
      </x:c>
      <x:c r="D769" s="6" t="n">
        <x:v>0.06</x:v>
      </x:c>
      <x:c r="E769" s="6" t="n">
        <x:v>4</x:v>
      </x:c>
      <x:c r="F769" s="6" t="n">
        <x:v>0</x:v>
      </x:c>
      <x:c r="G769" s="6" t="str">
        <x:v>欢愉度</x:v>
      </x:c>
      <x:c r="H769" s="6" t="str">
        <x:v>https://raw.githubusercontent.com/Mar-7th/StarRailRes/dbe8cdfcfb0bf657b9fe1cf92d5537f118ccb487/index_new/cn/character_skill_trees.json</x:v>
      </x:c>
    </x:row>
    <x:row r="770" ht="20" customHeight="1">
      <x:c r="A770" s="6" t="str">
        <x:v>1501</x:v>
      </x:c>
      <x:c r="B770" s="6" t="str">
        <x:v>1501206</x:v>
      </x:c>
      <x:c r="C770" s="6" t="str">
        <x:v>CriticalChanceBase</x:v>
      </x:c>
      <x:c r="D770" s="6" t="n">
        <x:v>0.04</x:v>
      </x:c>
      <x:c r="E770" s="6" t="n">
        <x:v>5</x:v>
      </x:c>
      <x:c r="F770" s="6" t="n">
        <x:v>0</x:v>
      </x:c>
      <x:c r="G770" s="6" t="str">
        <x:v>暴击率</x:v>
      </x:c>
      <x:c r="H770" s="6" t="str">
        <x:v>https://raw.githubusercontent.com/Mar-7th/StarRailRes/dbe8cdfcfb0bf657b9fe1cf92d5537f118ccb487/index_new/cn/character_skill_trees.json</x:v>
      </x:c>
    </x:row>
    <x:row r="771" ht="20" customHeight="1">
      <x:c r="A771" s="6" t="str">
        <x:v>1501</x:v>
      </x:c>
      <x:c r="B771" s="6" t="str">
        <x:v>1501207</x:v>
      </x:c>
      <x:c r="C771" s="6" t="str">
        <x:v>ElationDamageAddedRatioBase</x:v>
      </x:c>
      <x:c r="D771" s="6" t="n">
        <x:v>0.06</x:v>
      </x:c>
      <x:c r="E771" s="6" t="n">
        <x:v>5</x:v>
      </x:c>
      <x:c r="F771" s="6" t="n">
        <x:v>0</x:v>
      </x:c>
      <x:c r="G771" s="6" t="str">
        <x:v>欢愉度</x:v>
      </x:c>
      <x:c r="H771" s="6" t="str">
        <x:v>https://raw.githubusercontent.com/Mar-7th/StarRailRes/dbe8cdfcfb0bf657b9fe1cf92d5537f118ccb487/index_new/cn/character_skill_trees.json</x:v>
      </x:c>
    </x:row>
    <x:row r="772" ht="20" customHeight="1">
      <x:c r="A772" s="6" t="str">
        <x:v>1501</x:v>
      </x:c>
      <x:c r="B772" s="6" t="str">
        <x:v>1501208</x:v>
      </x:c>
      <x:c r="C772" s="6" t="str">
        <x:v>CriticalDamageBase</x:v>
      </x:c>
      <x:c r="D772" s="6" t="n">
        <x:v>0.08</x:v>
      </x:c>
      <x:c r="E772" s="6" t="n">
        <x:v>6</x:v>
      </x:c>
      <x:c r="F772" s="6" t="n">
        <x:v>0</x:v>
      </x:c>
      <x:c r="G772" s="6" t="str">
        <x:v>暴击伤害</x:v>
      </x:c>
      <x:c r="H772" s="6" t="str">
        <x:v>https://raw.githubusercontent.com/Mar-7th/StarRailRes/dbe8cdfcfb0bf657b9fe1cf92d5537f118ccb487/index_new/cn/character_skill_trees.json</x:v>
      </x:c>
    </x:row>
    <x:row r="773" ht="20" customHeight="1">
      <x:c r="A773" s="6" t="str">
        <x:v>1501</x:v>
      </x:c>
      <x:c r="B773" s="6" t="str">
        <x:v>1501209</x:v>
      </x:c>
      <x:c r="C773" s="6" t="str">
        <x:v>CriticalChanceBase</x:v>
      </x:c>
      <x:c r="D773" s="6" t="n">
        <x:v>0.053</x:v>
      </x:c>
      <x:c r="E773" s="6" t="n">
        <x:v>0</x:v>
      </x:c>
      <x:c r="F773" s="6" t="n">
        <x:v>75</x:v>
      </x:c>
      <x:c r="G773" s="6" t="str">
        <x:v>暴击率</x:v>
      </x:c>
      <x:c r="H773" s="6" t="str">
        <x:v>https://raw.githubusercontent.com/Mar-7th/StarRailRes/dbe8cdfcfb0bf657b9fe1cf92d5537f118ccb487/index_new/cn/character_skill_trees.json</x:v>
      </x:c>
    </x:row>
    <x:row r="774" ht="20" customHeight="1">
      <x:c r="A774" s="6" t="str">
        <x:v>1501</x:v>
      </x:c>
      <x:c r="B774" s="6" t="str">
        <x:v>1501210</x:v>
      </x:c>
      <x:c r="C774" s="6" t="str">
        <x:v>ElationDamageAddedRatioBase</x:v>
      </x:c>
      <x:c r="D774" s="6" t="n">
        <x:v>0.08</x:v>
      </x:c>
      <x:c r="E774" s="6" t="n">
        <x:v>0</x:v>
      </x:c>
      <x:c r="F774" s="6" t="n">
        <x:v>80</x:v>
      </x:c>
      <x:c r="G774" s="6" t="str">
        <x:v>欢愉度</x:v>
      </x:c>
      <x:c r="H774" s="6" t="str">
        <x:v>https://raw.githubusercontent.com/Mar-7th/StarRailRes/dbe8cdfcfb0bf657b9fe1cf92d5537f118ccb487/index_new/cn/character_skill_trees.json</x:v>
      </x:c>
    </x:row>
    <x:row r="775" ht="20" customHeight="1">
      <x:c r="A775" s="6" t="str">
        <x:v>1502</x:v>
      </x:c>
      <x:c r="B775" s="6" t="str">
        <x:v>1502201</x:v>
      </x:c>
      <x:c r="C775" s="6" t="str">
        <x:v>CriticalChanceBase</x:v>
      </x:c>
      <x:c r="D775" s="6" t="n">
        <x:v>0.027</x:v>
      </x:c>
      <x:c r="E775" s="6" t="n">
        <x:v>0</x:v>
      </x:c>
      <x:c r="F775" s="6" t="n">
        <x:v>1</x:v>
      </x:c>
      <x:c r="G775" s="6" t="str">
        <x:v>暴击率</x:v>
      </x:c>
      <x:c r="H775" s="6" t="str">
        <x:v>https://raw.githubusercontent.com/Mar-7th/StarRailRes/dbe8cdfcfb0bf657b9fe1cf92d5537f118ccb487/index_new/cn/character_skill_trees.json</x:v>
      </x:c>
    </x:row>
    <x:row r="776" ht="20" customHeight="1">
      <x:c r="A776" s="6" t="str">
        <x:v>1502</x:v>
      </x:c>
      <x:c r="B776" s="6" t="str">
        <x:v>1502202</x:v>
      </x:c>
      <x:c r="C776" s="6" t="str">
        <x:v>SpeedDelta</x:v>
      </x:c>
      <x:c r="D776" s="6" t="n">
        <x:v>2</x:v>
      </x:c>
      <x:c r="E776" s="6" t="n">
        <x:v>2</x:v>
      </x:c>
      <x:c r="F776" s="6" t="n">
        <x:v>0</x:v>
      </x:c>
      <x:c r="G776" s="6" t="str">
        <x:v>速度</x:v>
      </x:c>
      <x:c r="H776" s="6" t="str">
        <x:v>https://raw.githubusercontent.com/Mar-7th/StarRailRes/dbe8cdfcfb0bf657b9fe1cf92d5537f118ccb487/index_new/cn/character_skill_trees.json</x:v>
      </x:c>
    </x:row>
    <x:row r="777" ht="20" customHeight="1">
      <x:c r="A777" s="6" t="str">
        <x:v>1502</x:v>
      </x:c>
      <x:c r="B777" s="6" t="str">
        <x:v>1502203</x:v>
      </x:c>
      <x:c r="C777" s="6" t="str">
        <x:v>CriticalChanceBase</x:v>
      </x:c>
      <x:c r="D777" s="6" t="n">
        <x:v>0.027</x:v>
      </x:c>
      <x:c r="E777" s="6" t="n">
        <x:v>3</x:v>
      </x:c>
      <x:c r="F777" s="6" t="n">
        <x:v>0</x:v>
      </x:c>
      <x:c r="G777" s="6" t="str">
        <x:v>暴击率</x:v>
      </x:c>
      <x:c r="H777" s="6" t="str">
        <x:v>https://raw.githubusercontent.com/Mar-7th/StarRailRes/dbe8cdfcfb0bf657b9fe1cf92d5537f118ccb487/index_new/cn/character_skill_trees.json</x:v>
      </x:c>
    </x:row>
    <x:row r="778" ht="20" customHeight="1">
      <x:c r="A778" s="6" t="str">
        <x:v>1502</x:v>
      </x:c>
      <x:c r="B778" s="6" t="str">
        <x:v>1502204</x:v>
      </x:c>
      <x:c r="C778" s="6" t="str">
        <x:v>ElationDamageAddedRatioBase</x:v>
      </x:c>
      <x:c r="D778" s="6" t="n">
        <x:v>0.04</x:v>
      </x:c>
      <x:c r="E778" s="6" t="n">
        <x:v>3</x:v>
      </x:c>
      <x:c r="F778" s="6" t="n">
        <x:v>0</x:v>
      </x:c>
      <x:c r="G778" s="6" t="str">
        <x:v>欢愉度</x:v>
      </x:c>
      <x:c r="H778" s="6" t="str">
        <x:v>https://raw.githubusercontent.com/Mar-7th/StarRailRes/dbe8cdfcfb0bf657b9fe1cf92d5537f118ccb487/index_new/cn/character_skill_trees.json</x:v>
      </x:c>
    </x:row>
    <x:row r="779" ht="20" customHeight="1">
      <x:c r="A779" s="6" t="str">
        <x:v>1502</x:v>
      </x:c>
      <x:c r="B779" s="6" t="str">
        <x:v>1502205</x:v>
      </x:c>
      <x:c r="C779" s="6" t="str">
        <x:v>CriticalChanceBase</x:v>
      </x:c>
      <x:c r="D779" s="6" t="n">
        <x:v>0.04</x:v>
      </x:c>
      <x:c r="E779" s="6" t="n">
        <x:v>4</x:v>
      </x:c>
      <x:c r="F779" s="6" t="n">
        <x:v>0</x:v>
      </x:c>
      <x:c r="G779" s="6" t="str">
        <x:v>暴击率</x:v>
      </x:c>
      <x:c r="H779" s="6" t="str">
        <x:v>https://raw.githubusercontent.com/Mar-7th/StarRailRes/dbe8cdfcfb0bf657b9fe1cf92d5537f118ccb487/index_new/cn/character_skill_trees.json</x:v>
      </x:c>
    </x:row>
    <x:row r="780" ht="20" customHeight="1">
      <x:c r="A780" s="6" t="str">
        <x:v>1502</x:v>
      </x:c>
      <x:c r="B780" s="6" t="str">
        <x:v>1502206</x:v>
      </x:c>
      <x:c r="C780" s="6" t="str">
        <x:v>SpeedDelta</x:v>
      </x:c>
      <x:c r="D780" s="6" t="n">
        <x:v>3</x:v>
      </x:c>
      <x:c r="E780" s="6" t="n">
        <x:v>5</x:v>
      </x:c>
      <x:c r="F780" s="6" t="n">
        <x:v>0</x:v>
      </x:c>
      <x:c r="G780" s="6" t="str">
        <x:v>速度</x:v>
      </x:c>
      <x:c r="H780" s="6" t="str">
        <x:v>https://raw.githubusercontent.com/Mar-7th/StarRailRes/dbe8cdfcfb0bf657b9fe1cf92d5537f118ccb487/index_new/cn/character_skill_trees.json</x:v>
      </x:c>
    </x:row>
    <x:row r="781" ht="20" customHeight="1">
      <x:c r="A781" s="6" t="str">
        <x:v>1502</x:v>
      </x:c>
      <x:c r="B781" s="6" t="str">
        <x:v>1502207</x:v>
      </x:c>
      <x:c r="C781" s="6" t="str">
        <x:v>CriticalChanceBase</x:v>
      </x:c>
      <x:c r="D781" s="6" t="n">
        <x:v>0.04</x:v>
      </x:c>
      <x:c r="E781" s="6" t="n">
        <x:v>5</x:v>
      </x:c>
      <x:c r="F781" s="6" t="n">
        <x:v>0</x:v>
      </x:c>
      <x:c r="G781" s="6" t="str">
        <x:v>暴击率</x:v>
      </x:c>
      <x:c r="H781" s="6" t="str">
        <x:v>https://raw.githubusercontent.com/Mar-7th/StarRailRes/dbe8cdfcfb0bf657b9fe1cf92d5537f118ccb487/index_new/cn/character_skill_trees.json</x:v>
      </x:c>
    </x:row>
    <x:row r="782" ht="20" customHeight="1">
      <x:c r="A782" s="6" t="str">
        <x:v>1502</x:v>
      </x:c>
      <x:c r="B782" s="6" t="str">
        <x:v>1502208</x:v>
      </x:c>
      <x:c r="C782" s="6" t="str">
        <x:v>ElationDamageAddedRatioBase</x:v>
      </x:c>
      <x:c r="D782" s="6" t="n">
        <x:v>0.06</x:v>
      </x:c>
      <x:c r="E782" s="6" t="n">
        <x:v>6</x:v>
      </x:c>
      <x:c r="F782" s="6" t="n">
        <x:v>0</x:v>
      </x:c>
      <x:c r="G782" s="6" t="str">
        <x:v>欢愉度</x:v>
      </x:c>
      <x:c r="H782" s="6" t="str">
        <x:v>https://raw.githubusercontent.com/Mar-7th/StarRailRes/dbe8cdfcfb0bf657b9fe1cf92d5537f118ccb487/index_new/cn/character_skill_trees.json</x:v>
      </x:c>
    </x:row>
    <x:row r="783" ht="20" customHeight="1">
      <x:c r="A783" s="6" t="str">
        <x:v>1502</x:v>
      </x:c>
      <x:c r="B783" s="6" t="str">
        <x:v>1502209</x:v>
      </x:c>
      <x:c r="C783" s="6" t="str">
        <x:v>SpeedDelta</x:v>
      </x:c>
      <x:c r="D783" s="6" t="n">
        <x:v>4</x:v>
      </x:c>
      <x:c r="E783" s="6" t="n">
        <x:v>0</x:v>
      </x:c>
      <x:c r="F783" s="6" t="n">
        <x:v>75</x:v>
      </x:c>
      <x:c r="G783" s="6" t="str">
        <x:v>速度</x:v>
      </x:c>
      <x:c r="H783" s="6" t="str">
        <x:v>https://raw.githubusercontent.com/Mar-7th/StarRailRes/dbe8cdfcfb0bf657b9fe1cf92d5537f118ccb487/index_new/cn/character_skill_trees.json</x:v>
      </x:c>
    </x:row>
    <x:row r="784" ht="20" customHeight="1">
      <x:c r="A784" s="6" t="str">
        <x:v>1502</x:v>
      </x:c>
      <x:c r="B784" s="6" t="str">
        <x:v>1502210</x:v>
      </x:c>
      <x:c r="C784" s="6" t="str">
        <x:v>CriticalChanceBase</x:v>
      </x:c>
      <x:c r="D784" s="6" t="n">
        <x:v>0.053</x:v>
      </x:c>
      <x:c r="E784" s="6" t="n">
        <x:v>0</x:v>
      </x:c>
      <x:c r="F784" s="6" t="n">
        <x:v>80</x:v>
      </x:c>
      <x:c r="G784" s="6" t="str">
        <x:v>暴击率</x:v>
      </x:c>
      <x:c r="H784" s="6" t="str">
        <x:v>https://raw.githubusercontent.com/Mar-7th/StarRailRes/dbe8cdfcfb0bf657b9fe1cf92d5537f118ccb487/index_new/cn/character_skill_trees.json</x:v>
      </x:c>
    </x:row>
    <x:row r="785" ht="20" customHeight="1">
      <x:c r="A785" s="6" t="str">
        <x:v>1503</x:v>
      </x:c>
      <x:c r="B785" s="6" t="str">
        <x:v>1503201</x:v>
      </x:c>
      <x:c r="C785" s="6" t="str">
        <x:v>DefenceAddedRatio</x:v>
      </x:c>
      <x:c r="D785" s="6" t="n">
        <x:v>0.05</x:v>
      </x:c>
      <x:c r="E785" s="6" t="n">
        <x:v>0</x:v>
      </x:c>
      <x:c r="F785" s="6" t="n">
        <x:v>1</x:v>
      </x:c>
      <x:c r="G785" s="6" t="str">
        <x:v>防御力</x:v>
      </x:c>
      <x:c r="H785" s="6" t="str">
        <x:v>https://raw.githubusercontent.com/Mar-7th/StarRailRes/dbe8cdfcfb0bf657b9fe1cf92d5537f118ccb487/index_new/cn/character_skill_trees.json</x:v>
      </x:c>
    </x:row>
    <x:row r="786" ht="20" customHeight="1">
      <x:c r="A786" s="6" t="str">
        <x:v>1503</x:v>
      </x:c>
      <x:c r="B786" s="6" t="str">
        <x:v>1503202</x:v>
      </x:c>
      <x:c r="C786" s="6" t="str">
        <x:v>SpeedDelta</x:v>
      </x:c>
      <x:c r="D786" s="6" t="n">
        <x:v>2</x:v>
      </x:c>
      <x:c r="E786" s="6" t="n">
        <x:v>2</x:v>
      </x:c>
      <x:c r="F786" s="6" t="n">
        <x:v>0</x:v>
      </x:c>
      <x:c r="G786" s="6" t="str">
        <x:v>速度</x:v>
      </x:c>
      <x:c r="H786" s="6" t="str">
        <x:v>https://raw.githubusercontent.com/Mar-7th/StarRailRes/dbe8cdfcfb0bf657b9fe1cf92d5537f118ccb487/index_new/cn/character_skill_trees.json</x:v>
      </x:c>
    </x:row>
    <x:row r="787" ht="20" customHeight="1">
      <x:c r="A787" s="6" t="str">
        <x:v>1503</x:v>
      </x:c>
      <x:c r="B787" s="6" t="str">
        <x:v>1503203</x:v>
      </x:c>
      <x:c r="C787" s="6" t="str">
        <x:v>StatusResistanceBase</x:v>
      </x:c>
      <x:c r="D787" s="6" t="n">
        <x:v>0.04</x:v>
      </x:c>
      <x:c r="E787" s="6" t="n">
        <x:v>3</x:v>
      </x:c>
      <x:c r="F787" s="6" t="n">
        <x:v>0</x:v>
      </x:c>
      <x:c r="G787" s="6" t="str">
        <x:v>效果抵抗</x:v>
      </x:c>
      <x:c r="H787" s="6" t="str">
        <x:v>https://raw.githubusercontent.com/Mar-7th/StarRailRes/dbe8cdfcfb0bf657b9fe1cf92d5537f118ccb487/index_new/cn/character_skill_trees.json</x:v>
      </x:c>
    </x:row>
    <x:row r="788" ht="20" customHeight="1">
      <x:c r="A788" s="6" t="str">
        <x:v>1503</x:v>
      </x:c>
      <x:c r="B788" s="6" t="str">
        <x:v>1503204</x:v>
      </x:c>
      <x:c r="C788" s="6" t="str">
        <x:v>ElationDamageAddedRatioBase</x:v>
      </x:c>
      <x:c r="D788" s="6" t="n">
        <x:v>0.04</x:v>
      </x:c>
      <x:c r="E788" s="6" t="n">
        <x:v>3</x:v>
      </x:c>
      <x:c r="F788" s="6" t="n">
        <x:v>0</x:v>
      </x:c>
      <x:c r="G788" s="6" t="str">
        <x:v>欢愉度</x:v>
      </x:c>
      <x:c r="H788" s="6" t="str">
        <x:v>https://raw.githubusercontent.com/Mar-7th/StarRailRes/dbe8cdfcfb0bf657b9fe1cf92d5537f118ccb487/index_new/cn/character_skill_trees.json</x:v>
      </x:c>
    </x:row>
    <x:row r="789" ht="20" customHeight="1">
      <x:c r="A789" s="6" t="str">
        <x:v>1503</x:v>
      </x:c>
      <x:c r="B789" s="6" t="str">
        <x:v>1503205</x:v>
      </x:c>
      <x:c r="C789" s="6" t="str">
        <x:v>DefenceAddedRatio</x:v>
      </x:c>
      <x:c r="D789" s="6" t="n">
        <x:v>0.075</x:v>
      </x:c>
      <x:c r="E789" s="6" t="n">
        <x:v>4</x:v>
      </x:c>
      <x:c r="F789" s="6" t="n">
        <x:v>0</x:v>
      </x:c>
      <x:c r="G789" s="6" t="str">
        <x:v>防御力</x:v>
      </x:c>
      <x:c r="H789" s="6" t="str">
        <x:v>https://raw.githubusercontent.com/Mar-7th/StarRailRes/dbe8cdfcfb0bf657b9fe1cf92d5537f118ccb487/index_new/cn/character_skill_trees.json</x:v>
      </x:c>
    </x:row>
    <x:row r="790" ht="20" customHeight="1">
      <x:c r="A790" s="6" t="str">
        <x:v>1503</x:v>
      </x:c>
      <x:c r="B790" s="6" t="str">
        <x:v>1503206</x:v>
      </x:c>
      <x:c r="C790" s="6" t="str">
        <x:v>SpeedDelta</x:v>
      </x:c>
      <x:c r="D790" s="6" t="n">
        <x:v>3</x:v>
      </x:c>
      <x:c r="E790" s="6" t="n">
        <x:v>5</x:v>
      </x:c>
      <x:c r="F790" s="6" t="n">
        <x:v>0</x:v>
      </x:c>
      <x:c r="G790" s="6" t="str">
        <x:v>速度</x:v>
      </x:c>
      <x:c r="H790" s="6" t="str">
        <x:v>https://raw.githubusercontent.com/Mar-7th/StarRailRes/dbe8cdfcfb0bf657b9fe1cf92d5537f118ccb487/index_new/cn/character_skill_trees.json</x:v>
      </x:c>
    </x:row>
    <x:row r="791" ht="20" customHeight="1">
      <x:c r="A791" s="6" t="str">
        <x:v>1503</x:v>
      </x:c>
      <x:c r="B791" s="6" t="str">
        <x:v>1503207</x:v>
      </x:c>
      <x:c r="C791" s="6" t="str">
        <x:v>StatusResistanceBase</x:v>
      </x:c>
      <x:c r="D791" s="6" t="n">
        <x:v>0.06</x:v>
      </x:c>
      <x:c r="E791" s="6" t="n">
        <x:v>5</x:v>
      </x:c>
      <x:c r="F791" s="6" t="n">
        <x:v>0</x:v>
      </x:c>
      <x:c r="G791" s="6" t="str">
        <x:v>效果抵抗</x:v>
      </x:c>
      <x:c r="H791" s="6" t="str">
        <x:v>https://raw.githubusercontent.com/Mar-7th/StarRailRes/dbe8cdfcfb0bf657b9fe1cf92d5537f118ccb487/index_new/cn/character_skill_trees.json</x:v>
      </x:c>
    </x:row>
    <x:row r="792" ht="20" customHeight="1">
      <x:c r="A792" s="6" t="str">
        <x:v>1503</x:v>
      </x:c>
      <x:c r="B792" s="6" t="str">
        <x:v>1503208</x:v>
      </x:c>
      <x:c r="C792" s="6" t="str">
        <x:v>ElationDamageAddedRatioBase</x:v>
      </x:c>
      <x:c r="D792" s="6" t="n">
        <x:v>0.06</x:v>
      </x:c>
      <x:c r="E792" s="6" t="n">
        <x:v>6</x:v>
      </x:c>
      <x:c r="F792" s="6" t="n">
        <x:v>0</x:v>
      </x:c>
      <x:c r="G792" s="6" t="str">
        <x:v>欢愉度</x:v>
      </x:c>
      <x:c r="H792" s="6" t="str">
        <x:v>https://raw.githubusercontent.com/Mar-7th/StarRailRes/dbe8cdfcfb0bf657b9fe1cf92d5537f118ccb487/index_new/cn/character_skill_trees.json</x:v>
      </x:c>
    </x:row>
    <x:row r="793" ht="20" customHeight="1">
      <x:c r="A793" s="6" t="str">
        <x:v>1503</x:v>
      </x:c>
      <x:c r="B793" s="6" t="str">
        <x:v>1503209</x:v>
      </x:c>
      <x:c r="C793" s="6" t="str">
        <x:v>SpeedDelta</x:v>
      </x:c>
      <x:c r="D793" s="6" t="n">
        <x:v>4</x:v>
      </x:c>
      <x:c r="E793" s="6" t="n">
        <x:v>0</x:v>
      </x:c>
      <x:c r="F793" s="6" t="n">
        <x:v>75</x:v>
      </x:c>
      <x:c r="G793" s="6" t="str">
        <x:v>速度</x:v>
      </x:c>
      <x:c r="H793" s="6" t="str">
        <x:v>https://raw.githubusercontent.com/Mar-7th/StarRailRes/dbe8cdfcfb0bf657b9fe1cf92d5537f118ccb487/index_new/cn/character_skill_trees.json</x:v>
      </x:c>
    </x:row>
    <x:row r="794" ht="20" customHeight="1">
      <x:c r="A794" s="6" t="str">
        <x:v>1503</x:v>
      </x:c>
      <x:c r="B794" s="6" t="str">
        <x:v>1503210</x:v>
      </x:c>
      <x:c r="C794" s="6" t="str">
        <x:v>DefenceAddedRatio</x:v>
      </x:c>
      <x:c r="D794" s="6" t="n">
        <x:v>0.1</x:v>
      </x:c>
      <x:c r="E794" s="6" t="n">
        <x:v>0</x:v>
      </x:c>
      <x:c r="F794" s="6" t="n">
        <x:v>80</x:v>
      </x:c>
      <x:c r="G794" s="6" t="str">
        <x:v>防御力</x:v>
      </x:c>
      <x:c r="H794" s="6" t="str">
        <x:v>https://raw.githubusercontent.com/Mar-7th/StarRailRes/dbe8cdfcfb0bf657b9fe1cf92d5537f118ccb487/index_new/cn/character_skill_trees.json</x:v>
      </x:c>
    </x:row>
    <x:row r="795" ht="20" customHeight="1">
      <x:c r="A795" s="6" t="str">
        <x:v>1504</x:v>
      </x:c>
      <x:c r="B795" s="6" t="str">
        <x:v>1504201</x:v>
      </x:c>
      <x:c r="C795" s="6" t="str">
        <x:v>CriticalDamageBase</x:v>
      </x:c>
      <x:c r="D795" s="6" t="n">
        <x:v>0.053</x:v>
      </x:c>
      <x:c r="E795" s="6" t="n">
        <x:v>0</x:v>
      </x:c>
      <x:c r="F795" s="6" t="n">
        <x:v>1</x:v>
      </x:c>
      <x:c r="G795" s="6" t="str">
        <x:v>暴击伤害</x:v>
      </x:c>
      <x:c r="H795" s="6" t="str">
        <x:v>https://raw.githubusercontent.com/Mar-7th/StarRailRes/dbe8cdfcfb0bf657b9fe1cf92d5537f118ccb487/index_new/cn/character_skill_trees.json</x:v>
      </x:c>
    </x:row>
    <x:row r="796" ht="20" customHeight="1">
      <x:c r="A796" s="6" t="str">
        <x:v>1504</x:v>
      </x:c>
      <x:c r="B796" s="6" t="str">
        <x:v>1504202</x:v>
      </x:c>
      <x:c r="C796" s="6" t="str">
        <x:v>ThunderAddedRatio</x:v>
      </x:c>
      <x:c r="D796" s="6" t="n">
        <x:v>0.032</x:v>
      </x:c>
      <x:c r="E796" s="6" t="n">
        <x:v>2</x:v>
      </x:c>
      <x:c r="F796" s="6" t="n">
        <x:v>0</x:v>
      </x:c>
      <x:c r="G796" s="6" t="str">
        <x:v>雷属性伤害提高</x:v>
      </x:c>
      <x:c r="H796" s="6" t="str">
        <x:v>https://raw.githubusercontent.com/Mar-7th/StarRailRes/dbe8cdfcfb0bf657b9fe1cf92d5537f118ccb487/index_new/cn/character_skill_trees.json</x:v>
      </x:c>
    </x:row>
    <x:row r="797" ht="20" customHeight="1">
      <x:c r="A797" s="6" t="str">
        <x:v>1504</x:v>
      </x:c>
      <x:c r="B797" s="6" t="str">
        <x:v>1504203</x:v>
      </x:c>
      <x:c r="C797" s="6" t="str">
        <x:v>CriticalDamageBase</x:v>
      </x:c>
      <x:c r="D797" s="6" t="n">
        <x:v>0.053</x:v>
      </x:c>
      <x:c r="E797" s="6" t="n">
        <x:v>3</x:v>
      </x:c>
      <x:c r="F797" s="6" t="n">
        <x:v>0</x:v>
      </x:c>
      <x:c r="G797" s="6" t="str">
        <x:v>暴击伤害</x:v>
      </x:c>
      <x:c r="H797" s="6" t="str">
        <x:v>https://raw.githubusercontent.com/Mar-7th/StarRailRes/dbe8cdfcfb0bf657b9fe1cf92d5537f118ccb487/index_new/cn/character_skill_trees.json</x:v>
      </x:c>
    </x:row>
    <x:row r="798" ht="20" customHeight="1">
      <x:c r="A798" s="6" t="str">
        <x:v>1504</x:v>
      </x:c>
      <x:c r="B798" s="6" t="str">
        <x:v>1504204</x:v>
      </x:c>
      <x:c r="C798" s="6" t="str">
        <x:v>AttackAddedRatio</x:v>
      </x:c>
      <x:c r="D798" s="6" t="n">
        <x:v>0.04</x:v>
      </x:c>
      <x:c r="E798" s="6" t="n">
        <x:v>3</x:v>
      </x:c>
      <x:c r="F798" s="6" t="n">
        <x:v>0</x:v>
      </x:c>
      <x:c r="G798" s="6" t="str">
        <x:v>攻击力</x:v>
      </x:c>
      <x:c r="H798" s="6" t="str">
        <x:v>https://raw.githubusercontent.com/Mar-7th/StarRailRes/dbe8cdfcfb0bf657b9fe1cf92d5537f118ccb487/index_new/cn/character_skill_trees.json</x:v>
      </x:c>
    </x:row>
    <x:row r="799" ht="20" customHeight="1">
      <x:c r="A799" s="6" t="str">
        <x:v>1504</x:v>
      </x:c>
      <x:c r="B799" s="6" t="str">
        <x:v>1504205</x:v>
      </x:c>
      <x:c r="C799" s="6" t="str">
        <x:v>CriticalDamageBase</x:v>
      </x:c>
      <x:c r="D799" s="6" t="n">
        <x:v>0.08</x:v>
      </x:c>
      <x:c r="E799" s="6" t="n">
        <x:v>4</x:v>
      </x:c>
      <x:c r="F799" s="6" t="n">
        <x:v>0</x:v>
      </x:c>
      <x:c r="G799" s="6" t="str">
        <x:v>暴击伤害</x:v>
      </x:c>
      <x:c r="H799" s="6" t="str">
        <x:v>https://raw.githubusercontent.com/Mar-7th/StarRailRes/dbe8cdfcfb0bf657b9fe1cf92d5537f118ccb487/index_new/cn/character_skill_trees.json</x:v>
      </x:c>
    </x:row>
    <x:row r="800" ht="20" customHeight="1">
      <x:c r="A800" s="6" t="str">
        <x:v>1504</x:v>
      </x:c>
      <x:c r="B800" s="6" t="str">
        <x:v>1504206</x:v>
      </x:c>
      <x:c r="C800" s="6" t="str">
        <x:v>ThunderAddedRatio</x:v>
      </x:c>
      <x:c r="D800" s="6" t="n">
        <x:v>0.048</x:v>
      </x:c>
      <x:c r="E800" s="6" t="n">
        <x:v>5</x:v>
      </x:c>
      <x:c r="F800" s="6" t="n">
        <x:v>0</x:v>
      </x:c>
      <x:c r="G800" s="6" t="str">
        <x:v>雷属性伤害提高</x:v>
      </x:c>
      <x:c r="H800" s="6" t="str">
        <x:v>https://raw.githubusercontent.com/Mar-7th/StarRailRes/dbe8cdfcfb0bf657b9fe1cf92d5537f118ccb487/index_new/cn/character_skill_trees.json</x:v>
      </x:c>
    </x:row>
    <x:row r="801" ht="20" customHeight="1">
      <x:c r="A801" s="6" t="str">
        <x:v>1504</x:v>
      </x:c>
      <x:c r="B801" s="6" t="str">
        <x:v>1504207</x:v>
      </x:c>
      <x:c r="C801" s="6" t="str">
        <x:v>CriticalDamageBase</x:v>
      </x:c>
      <x:c r="D801" s="6" t="n">
        <x:v>0.08</x:v>
      </x:c>
      <x:c r="E801" s="6" t="n">
        <x:v>5</x:v>
      </x:c>
      <x:c r="F801" s="6" t="n">
        <x:v>0</x:v>
      </x:c>
      <x:c r="G801" s="6" t="str">
        <x:v>暴击伤害</x:v>
      </x:c>
      <x:c r="H801" s="6" t="str">
        <x:v>https://raw.githubusercontent.com/Mar-7th/StarRailRes/dbe8cdfcfb0bf657b9fe1cf92d5537f118ccb487/index_new/cn/character_skill_trees.json</x:v>
      </x:c>
    </x:row>
    <x:row r="802" ht="20" customHeight="1">
      <x:c r="A802" s="6" t="str">
        <x:v>1504</x:v>
      </x:c>
      <x:c r="B802" s="6" t="str">
        <x:v>1504208</x:v>
      </x:c>
      <x:c r="C802" s="6" t="str">
        <x:v>AttackAddedRatio</x:v>
      </x:c>
      <x:c r="D802" s="6" t="n">
        <x:v>0.06</x:v>
      </x:c>
      <x:c r="E802" s="6" t="n">
        <x:v>6</x:v>
      </x:c>
      <x:c r="F802" s="6" t="n">
        <x:v>0</x:v>
      </x:c>
      <x:c r="G802" s="6" t="str">
        <x:v>攻击力</x:v>
      </x:c>
      <x:c r="H802" s="6" t="str">
        <x:v>https://raw.githubusercontent.com/Mar-7th/StarRailRes/dbe8cdfcfb0bf657b9fe1cf92d5537f118ccb487/index_new/cn/character_skill_trees.json</x:v>
      </x:c>
    </x:row>
    <x:row r="803" ht="20" customHeight="1">
      <x:c r="A803" s="6" t="str">
        <x:v>1504</x:v>
      </x:c>
      <x:c r="B803" s="6" t="str">
        <x:v>1504209</x:v>
      </x:c>
      <x:c r="C803" s="6" t="str">
        <x:v>ThunderAddedRatio</x:v>
      </x:c>
      <x:c r="D803" s="6" t="n">
        <x:v>0.064</x:v>
      </x:c>
      <x:c r="E803" s="6" t="n">
        <x:v>0</x:v>
      </x:c>
      <x:c r="F803" s="6" t="n">
        <x:v>75</x:v>
      </x:c>
      <x:c r="G803" s="6" t="str">
        <x:v>雷属性伤害提高</x:v>
      </x:c>
      <x:c r="H803" s="6" t="str">
        <x:v>https://raw.githubusercontent.com/Mar-7th/StarRailRes/dbe8cdfcfb0bf657b9fe1cf92d5537f118ccb487/index_new/cn/character_skill_trees.json</x:v>
      </x:c>
    </x:row>
    <x:row r="804" ht="20" customHeight="1">
      <x:c r="A804" s="6" t="str">
        <x:v>1504</x:v>
      </x:c>
      <x:c r="B804" s="6" t="str">
        <x:v>1504210</x:v>
      </x:c>
      <x:c r="C804" s="6" t="str">
        <x:v>CriticalDamageBase</x:v>
      </x:c>
      <x:c r="D804" s="6" t="n">
        <x:v>0.107</x:v>
      </x:c>
      <x:c r="E804" s="6" t="n">
        <x:v>0</x:v>
      </x:c>
      <x:c r="F804" s="6" t="n">
        <x:v>80</x:v>
      </x:c>
      <x:c r="G804" s="6" t="str">
        <x:v>暴击伤害</x:v>
      </x:c>
      <x:c r="H804" s="6" t="str">
        <x:v>https://raw.githubusercontent.com/Mar-7th/StarRailRes/dbe8cdfcfb0bf657b9fe1cf92d5537f118ccb487/index_new/cn/character_skill_trees.json</x:v>
      </x:c>
    </x:row>
    <x:row r="805" ht="20" customHeight="1">
      <x:c r="A805" s="6" t="str">
        <x:v>1505</x:v>
      </x:c>
      <x:c r="B805" s="6" t="str">
        <x:v>1505201</x:v>
      </x:c>
      <x:c r="C805" s="6" t="str">
        <x:v>CriticalChanceBase</x:v>
      </x:c>
      <x:c r="D805" s="6" t="n">
        <x:v>0.027</x:v>
      </x:c>
      <x:c r="E805" s="6" t="n">
        <x:v>0</x:v>
      </x:c>
      <x:c r="F805" s="6" t="n">
        <x:v>1</x:v>
      </x:c>
      <x:c r="G805" s="6" t="str">
        <x:v>暴击率</x:v>
      </x:c>
      <x:c r="H805" s="6" t="str">
        <x:v>https://raw.githubusercontent.com/Mar-7th/StarRailRes/dbe8cdfcfb0bf657b9fe1cf92d5537f118ccb487/index_new/cn/character_skill_trees.json</x:v>
      </x:c>
    </x:row>
    <x:row r="806" ht="20" customHeight="1">
      <x:c r="A806" s="6" t="str">
        <x:v>1505</x:v>
      </x:c>
      <x:c r="B806" s="6" t="str">
        <x:v>1505202</x:v>
      </x:c>
      <x:c r="C806" s="6" t="str">
        <x:v>ElationDamageAddedRatioBase</x:v>
      </x:c>
      <x:c r="D806" s="6" t="n">
        <x:v>0.04</x:v>
      </x:c>
      <x:c r="E806" s="6" t="n">
        <x:v>2</x:v>
      </x:c>
      <x:c r="F806" s="6" t="n">
        <x:v>0</x:v>
      </x:c>
      <x:c r="G806" s="6" t="str">
        <x:v>欢愉度</x:v>
      </x:c>
      <x:c r="H806" s="6" t="str">
        <x:v>https://raw.githubusercontent.com/Mar-7th/StarRailRes/dbe8cdfcfb0bf657b9fe1cf92d5537f118ccb487/index_new/cn/character_skill_trees.json</x:v>
      </x:c>
    </x:row>
    <x:row r="807" ht="20" customHeight="1">
      <x:c r="A807" s="6" t="str">
        <x:v>1505</x:v>
      </x:c>
      <x:c r="B807" s="6" t="str">
        <x:v>1505203</x:v>
      </x:c>
      <x:c r="C807" s="6" t="str">
        <x:v>CriticalChanceBase</x:v>
      </x:c>
      <x:c r="D807" s="6" t="n">
        <x:v>0.027</x:v>
      </x:c>
      <x:c r="E807" s="6" t="n">
        <x:v>3</x:v>
      </x:c>
      <x:c r="F807" s="6" t="n">
        <x:v>0</x:v>
      </x:c>
      <x:c r="G807" s="6" t="str">
        <x:v>暴击率</x:v>
      </x:c>
      <x:c r="H807" s="6" t="str">
        <x:v>https://raw.githubusercontent.com/Mar-7th/StarRailRes/dbe8cdfcfb0bf657b9fe1cf92d5537f118ccb487/index_new/cn/character_skill_trees.json</x:v>
      </x:c>
    </x:row>
    <x:row r="808" ht="20" customHeight="1">
      <x:c r="A808" s="6" t="str">
        <x:v>1505</x:v>
      </x:c>
      <x:c r="B808" s="6" t="str">
        <x:v>1505204</x:v>
      </x:c>
      <x:c r="C808" s="6" t="str">
        <x:v>SpeedDelta</x:v>
      </x:c>
      <x:c r="D808" s="6" t="n">
        <x:v>2</x:v>
      </x:c>
      <x:c r="E808" s="6" t="n">
        <x:v>3</x:v>
      </x:c>
      <x:c r="F808" s="6" t="n">
        <x:v>0</x:v>
      </x:c>
      <x:c r="G808" s="6" t="str">
        <x:v>速度</x:v>
      </x:c>
      <x:c r="H808" s="6" t="str">
        <x:v>https://raw.githubusercontent.com/Mar-7th/StarRailRes/dbe8cdfcfb0bf657b9fe1cf92d5537f118ccb487/index_new/cn/character_skill_trees.json</x:v>
      </x:c>
    </x:row>
    <x:row r="809" ht="20" customHeight="1">
      <x:c r="A809" s="6" t="str">
        <x:v>1505</x:v>
      </x:c>
      <x:c r="B809" s="6" t="str">
        <x:v>1505205</x:v>
      </x:c>
      <x:c r="C809" s="6" t="str">
        <x:v>CriticalChanceBase</x:v>
      </x:c>
      <x:c r="D809" s="6" t="n">
        <x:v>0.04</x:v>
      </x:c>
      <x:c r="E809" s="6" t="n">
        <x:v>4</x:v>
      </x:c>
      <x:c r="F809" s="6" t="n">
        <x:v>0</x:v>
      </x:c>
      <x:c r="G809" s="6" t="str">
        <x:v>暴击率</x:v>
      </x:c>
      <x:c r="H809" s="6" t="str">
        <x:v>https://raw.githubusercontent.com/Mar-7th/StarRailRes/dbe8cdfcfb0bf657b9fe1cf92d5537f118ccb487/index_new/cn/character_skill_trees.json</x:v>
      </x:c>
    </x:row>
    <x:row r="810" ht="20" customHeight="1">
      <x:c r="A810" s="6" t="str">
        <x:v>1505</x:v>
      </x:c>
      <x:c r="B810" s="6" t="str">
        <x:v>1505206</x:v>
      </x:c>
      <x:c r="C810" s="6" t="str">
        <x:v>ElationDamageAddedRatioBase</x:v>
      </x:c>
      <x:c r="D810" s="6" t="n">
        <x:v>0.06</x:v>
      </x:c>
      <x:c r="E810" s="6" t="n">
        <x:v>5</x:v>
      </x:c>
      <x:c r="F810" s="6" t="n">
        <x:v>0</x:v>
      </x:c>
      <x:c r="G810" s="6" t="str">
        <x:v>欢愉度</x:v>
      </x:c>
      <x:c r="H810" s="6" t="str">
        <x:v>https://raw.githubusercontent.com/Mar-7th/StarRailRes/dbe8cdfcfb0bf657b9fe1cf92d5537f118ccb487/index_new/cn/character_skill_trees.json</x:v>
      </x:c>
    </x:row>
    <x:row r="811" ht="20" customHeight="1">
      <x:c r="A811" s="6" t="str">
        <x:v>1505</x:v>
      </x:c>
      <x:c r="B811" s="6" t="str">
        <x:v>1505207</x:v>
      </x:c>
      <x:c r="C811" s="6" t="str">
        <x:v>CriticalChanceBase</x:v>
      </x:c>
      <x:c r="D811" s="6" t="n">
        <x:v>0.04</x:v>
      </x:c>
      <x:c r="E811" s="6" t="n">
        <x:v>5</x:v>
      </x:c>
      <x:c r="F811" s="6" t="n">
        <x:v>0</x:v>
      </x:c>
      <x:c r="G811" s="6" t="str">
        <x:v>暴击率</x:v>
      </x:c>
      <x:c r="H811" s="6" t="str">
        <x:v>https://raw.githubusercontent.com/Mar-7th/StarRailRes/dbe8cdfcfb0bf657b9fe1cf92d5537f118ccb487/index_new/cn/character_skill_trees.json</x:v>
      </x:c>
    </x:row>
    <x:row r="812" ht="20" customHeight="1">
      <x:c r="A812" s="6" t="str">
        <x:v>1505</x:v>
      </x:c>
      <x:c r="B812" s="6" t="str">
        <x:v>1505208</x:v>
      </x:c>
      <x:c r="C812" s="6" t="str">
        <x:v>SpeedDelta</x:v>
      </x:c>
      <x:c r="D812" s="6" t="n">
        <x:v>3</x:v>
      </x:c>
      <x:c r="E812" s="6" t="n">
        <x:v>6</x:v>
      </x:c>
      <x:c r="F812" s="6" t="n">
        <x:v>0</x:v>
      </x:c>
      <x:c r="G812" s="6" t="str">
        <x:v>速度</x:v>
      </x:c>
      <x:c r="H812" s="6" t="str">
        <x:v>https://raw.githubusercontent.com/Mar-7th/StarRailRes/dbe8cdfcfb0bf657b9fe1cf92d5537f118ccb487/index_new/cn/character_skill_trees.json</x:v>
      </x:c>
    </x:row>
    <x:row r="813" ht="20" customHeight="1">
      <x:c r="A813" s="6" t="str">
        <x:v>1505</x:v>
      </x:c>
      <x:c r="B813" s="6" t="str">
        <x:v>1505209</x:v>
      </x:c>
      <x:c r="C813" s="6" t="str">
        <x:v>ElationDamageAddedRatioBase</x:v>
      </x:c>
      <x:c r="D813" s="6" t="n">
        <x:v>0.08</x:v>
      </x:c>
      <x:c r="E813" s="6" t="n">
        <x:v>0</x:v>
      </x:c>
      <x:c r="F813" s="6" t="n">
        <x:v>75</x:v>
      </x:c>
      <x:c r="G813" s="6" t="str">
        <x:v>欢愉度</x:v>
      </x:c>
      <x:c r="H813" s="6" t="str">
        <x:v>https://raw.githubusercontent.com/Mar-7th/StarRailRes/dbe8cdfcfb0bf657b9fe1cf92d5537f118ccb487/index_new/cn/character_skill_trees.json</x:v>
      </x:c>
    </x:row>
    <x:row r="814" ht="20" customHeight="1">
      <x:c r="A814" s="6" t="str">
        <x:v>1505</x:v>
      </x:c>
      <x:c r="B814" s="6" t="str">
        <x:v>1505210</x:v>
      </x:c>
      <x:c r="C814" s="6" t="str">
        <x:v>CriticalChanceBase</x:v>
      </x:c>
      <x:c r="D814" s="6" t="n">
        <x:v>0.053</x:v>
      </x:c>
      <x:c r="E814" s="6" t="n">
        <x:v>0</x:v>
      </x:c>
      <x:c r="F814" s="6" t="n">
        <x:v>80</x:v>
      </x:c>
      <x:c r="G814" s="6" t="str">
        <x:v>暴击率</x:v>
      </x:c>
      <x:c r="H814" s="6" t="str">
        <x:v>https://raw.githubusercontent.com/Mar-7th/StarRailRes/dbe8cdfcfb0bf657b9fe1cf92d5537f118ccb487/index_new/cn/character_skill_trees.json</x:v>
      </x:c>
    </x:row>
    <x:row r="815" ht="20" customHeight="1">
      <x:c r="A815" s="6" t="str">
        <x:v>1506</x:v>
      </x:c>
      <x:c r="B815" s="6" t="str">
        <x:v>1506201</x:v>
      </x:c>
      <x:c r="C815" s="6" t="str">
        <x:v>CriticalChanceBase</x:v>
      </x:c>
      <x:c r="D815" s="6" t="n">
        <x:v>0.027</x:v>
      </x:c>
      <x:c r="E815" s="6" t="n">
        <x:v>0</x:v>
      </x:c>
      <x:c r="F815" s="6" t="n">
        <x:v>1</x:v>
      </x:c>
      <x:c r="G815" s="6" t="str">
        <x:v>暴击率</x:v>
      </x:c>
      <x:c r="H815" s="6" t="str">
        <x:v>https://raw.githubusercontent.com/Mar-7th/StarRailRes/dbe8cdfcfb0bf657b9fe1cf92d5537f118ccb487/index_new/cn/character_skill_trees.json</x:v>
      </x:c>
    </x:row>
    <x:row r="816" ht="20" customHeight="1">
      <x:c r="A816" s="6" t="str">
        <x:v>1506</x:v>
      </x:c>
      <x:c r="B816" s="6" t="str">
        <x:v>1506202</x:v>
      </x:c>
      <x:c r="C816" s="6" t="str">
        <x:v>SpeedDelta</x:v>
      </x:c>
      <x:c r="D816" s="6" t="n">
        <x:v>2</x:v>
      </x:c>
      <x:c r="E816" s="6" t="n">
        <x:v>2</x:v>
      </x:c>
      <x:c r="F816" s="6" t="n">
        <x:v>0</x:v>
      </x:c>
      <x:c r="G816" s="6" t="str">
        <x:v>速度</x:v>
      </x:c>
      <x:c r="H816" s="6" t="str">
        <x:v>https://raw.githubusercontent.com/Mar-7th/StarRailRes/dbe8cdfcfb0bf657b9fe1cf92d5537f118ccb487/index_new/cn/character_skill_trees.json</x:v>
      </x:c>
    </x:row>
    <x:row r="817" ht="20" customHeight="1">
      <x:c r="A817" s="6" t="str">
        <x:v>1506</x:v>
      </x:c>
      <x:c r="B817" s="6" t="str">
        <x:v>1506203</x:v>
      </x:c>
      <x:c r="C817" s="6" t="str">
        <x:v>CriticalChanceBase</x:v>
      </x:c>
      <x:c r="D817" s="6" t="n">
        <x:v>0.027</x:v>
      </x:c>
      <x:c r="E817" s="6" t="n">
        <x:v>3</x:v>
      </x:c>
      <x:c r="F817" s="6" t="n">
        <x:v>0</x:v>
      </x:c>
      <x:c r="G817" s="6" t="str">
        <x:v>暴击率</x:v>
      </x:c>
      <x:c r="H817" s="6" t="str">
        <x:v>https://raw.githubusercontent.com/Mar-7th/StarRailRes/dbe8cdfcfb0bf657b9fe1cf92d5537f118ccb487/index_new/cn/character_skill_trees.json</x:v>
      </x:c>
    </x:row>
    <x:row r="818" ht="20" customHeight="1">
      <x:c r="A818" s="6" t="str">
        <x:v>1506</x:v>
      </x:c>
      <x:c r="B818" s="6" t="str">
        <x:v>1506204</x:v>
      </x:c>
      <x:c r="C818" s="6" t="str">
        <x:v>ElationDamageAddedRatioBase</x:v>
      </x:c>
      <x:c r="D818" s="6" t="n">
        <x:v>0.04</x:v>
      </x:c>
      <x:c r="E818" s="6" t="n">
        <x:v>3</x:v>
      </x:c>
      <x:c r="F818" s="6" t="n">
        <x:v>0</x:v>
      </x:c>
      <x:c r="G818" s="6" t="str">
        <x:v>欢愉度</x:v>
      </x:c>
      <x:c r="H818" s="6" t="str">
        <x:v>https://raw.githubusercontent.com/Mar-7th/StarRailRes/dbe8cdfcfb0bf657b9fe1cf92d5537f118ccb487/index_new/cn/character_skill_trees.json</x:v>
      </x:c>
    </x:row>
    <x:row r="819" ht="20" customHeight="1">
      <x:c r="A819" s="6" t="str">
        <x:v>1506</x:v>
      </x:c>
      <x:c r="B819" s="6" t="str">
        <x:v>1506205</x:v>
      </x:c>
      <x:c r="C819" s="6" t="str">
        <x:v>CriticalChanceBase</x:v>
      </x:c>
      <x:c r="D819" s="6" t="n">
        <x:v>0.04</x:v>
      </x:c>
      <x:c r="E819" s="6" t="n">
        <x:v>4</x:v>
      </x:c>
      <x:c r="F819" s="6" t="n">
        <x:v>0</x:v>
      </x:c>
      <x:c r="G819" s="6" t="str">
        <x:v>暴击率</x:v>
      </x:c>
      <x:c r="H819" s="6" t="str">
        <x:v>https://raw.githubusercontent.com/Mar-7th/StarRailRes/dbe8cdfcfb0bf657b9fe1cf92d5537f118ccb487/index_new/cn/character_skill_trees.json</x:v>
      </x:c>
    </x:row>
    <x:row r="820" ht="20" customHeight="1">
      <x:c r="A820" s="6" t="str">
        <x:v>1506</x:v>
      </x:c>
      <x:c r="B820" s="6" t="str">
        <x:v>1506206</x:v>
      </x:c>
      <x:c r="C820" s="6" t="str">
        <x:v>SpeedDelta</x:v>
      </x:c>
      <x:c r="D820" s="6" t="n">
        <x:v>3</x:v>
      </x:c>
      <x:c r="E820" s="6" t="n">
        <x:v>5</x:v>
      </x:c>
      <x:c r="F820" s="6" t="n">
        <x:v>0</x:v>
      </x:c>
      <x:c r="G820" s="6" t="str">
        <x:v>速度</x:v>
      </x:c>
      <x:c r="H820" s="6" t="str">
        <x:v>https://raw.githubusercontent.com/Mar-7th/StarRailRes/dbe8cdfcfb0bf657b9fe1cf92d5537f118ccb487/index_new/cn/character_skill_trees.json</x:v>
      </x:c>
    </x:row>
    <x:row r="821" ht="20" customHeight="1">
      <x:c r="A821" s="6" t="str">
        <x:v>1506</x:v>
      </x:c>
      <x:c r="B821" s="6" t="str">
        <x:v>1506207</x:v>
      </x:c>
      <x:c r="C821" s="6" t="str">
        <x:v>CriticalChanceBase</x:v>
      </x:c>
      <x:c r="D821" s="6" t="n">
        <x:v>0.04</x:v>
      </x:c>
      <x:c r="E821" s="6" t="n">
        <x:v>5</x:v>
      </x:c>
      <x:c r="F821" s="6" t="n">
        <x:v>0</x:v>
      </x:c>
      <x:c r="G821" s="6" t="str">
        <x:v>暴击率</x:v>
      </x:c>
      <x:c r="H821" s="6" t="str">
        <x:v>https://raw.githubusercontent.com/Mar-7th/StarRailRes/dbe8cdfcfb0bf657b9fe1cf92d5537f118ccb487/index_new/cn/character_skill_trees.json</x:v>
      </x:c>
    </x:row>
    <x:row r="822" ht="20" customHeight="1">
      <x:c r="A822" s="6" t="str">
        <x:v>1506</x:v>
      </x:c>
      <x:c r="B822" s="6" t="str">
        <x:v>1506208</x:v>
      </x:c>
      <x:c r="C822" s="6" t="str">
        <x:v>ElationDamageAddedRatioBase</x:v>
      </x:c>
      <x:c r="D822" s="6" t="n">
        <x:v>0.06</x:v>
      </x:c>
      <x:c r="E822" s="6" t="n">
        <x:v>6</x:v>
      </x:c>
      <x:c r="F822" s="6" t="n">
        <x:v>0</x:v>
      </x:c>
      <x:c r="G822" s="6" t="str">
        <x:v>欢愉度</x:v>
      </x:c>
      <x:c r="H822" s="6" t="str">
        <x:v>https://raw.githubusercontent.com/Mar-7th/StarRailRes/dbe8cdfcfb0bf657b9fe1cf92d5537f118ccb487/index_new/cn/character_skill_trees.json</x:v>
      </x:c>
    </x:row>
    <x:row r="823" ht="20" customHeight="1">
      <x:c r="A823" s="6" t="str">
        <x:v>1506</x:v>
      </x:c>
      <x:c r="B823" s="6" t="str">
        <x:v>1506209</x:v>
      </x:c>
      <x:c r="C823" s="6" t="str">
        <x:v>SpeedDelta</x:v>
      </x:c>
      <x:c r="D823" s="6" t="n">
        <x:v>4</x:v>
      </x:c>
      <x:c r="E823" s="6" t="n">
        <x:v>0</x:v>
      </x:c>
      <x:c r="F823" s="6" t="n">
        <x:v>75</x:v>
      </x:c>
      <x:c r="G823" s="6" t="str">
        <x:v>速度</x:v>
      </x:c>
      <x:c r="H823" s="6" t="str">
        <x:v>https://raw.githubusercontent.com/Mar-7th/StarRailRes/dbe8cdfcfb0bf657b9fe1cf92d5537f118ccb487/index_new/cn/character_skill_trees.json</x:v>
      </x:c>
    </x:row>
    <x:row r="824" ht="20" customHeight="1">
      <x:c r="A824" s="6" t="str">
        <x:v>1506</x:v>
      </x:c>
      <x:c r="B824" s="6" t="str">
        <x:v>1506210</x:v>
      </x:c>
      <x:c r="C824" s="6" t="str">
        <x:v>CriticalChanceBase</x:v>
      </x:c>
      <x:c r="D824" s="6" t="n">
        <x:v>0.053</x:v>
      </x:c>
      <x:c r="E824" s="6" t="n">
        <x:v>0</x:v>
      </x:c>
      <x:c r="F824" s="6" t="n">
        <x:v>80</x:v>
      </x:c>
      <x:c r="G824" s="6" t="str">
        <x:v>暴击率</x:v>
      </x:c>
      <x:c r="H824" s="6" t="str">
        <x:v>https://raw.githubusercontent.com/Mar-7th/StarRailRes/dbe8cdfcfb0bf657b9fe1cf92d5537f118ccb487/index_new/cn/character_skill_trees.json</x:v>
      </x:c>
    </x:row>
    <x:row r="825" ht="20" customHeight="1">
      <x:c r="A825" s="6" t="str">
        <x:v>1507</x:v>
      </x:c>
      <x:c r="B825" s="6" t="str">
        <x:v>1507201</x:v>
      </x:c>
      <x:c r="C825" s="6" t="str">
        <x:v>FireAddedRatio</x:v>
      </x:c>
      <x:c r="D825" s="6" t="n">
        <x:v>0.032</x:v>
      </x:c>
      <x:c r="E825" s="6" t="n">
        <x:v>0</x:v>
      </x:c>
      <x:c r="F825" s="6" t="n">
        <x:v>1</x:v>
      </x:c>
      <x:c r="G825" s="6" t="str">
        <x:v>火属性伤害提高</x:v>
      </x:c>
      <x:c r="H825" s="6" t="str">
        <x:v>https://raw.githubusercontent.com/Mar-7th/StarRailRes/dbe8cdfcfb0bf657b9fe1cf92d5537f118ccb487/index_new/cn/character_skill_trees.json</x:v>
      </x:c>
    </x:row>
    <x:row r="826" ht="20" customHeight="1">
      <x:c r="A826" s="6" t="str">
        <x:v>1507</x:v>
      </x:c>
      <x:c r="B826" s="6" t="str">
        <x:v>1507202</x:v>
      </x:c>
      <x:c r="C826" s="6" t="str">
        <x:v>CriticalChanceBase</x:v>
      </x:c>
      <x:c r="D826" s="6" t="n">
        <x:v>0.027</x:v>
      </x:c>
      <x:c r="E826" s="6" t="n">
        <x:v>2</x:v>
      </x:c>
      <x:c r="F826" s="6" t="n">
        <x:v>0</x:v>
      </x:c>
      <x:c r="G826" s="6" t="str">
        <x:v>暴击率</x:v>
      </x:c>
      <x:c r="H826" s="6" t="str">
        <x:v>https://raw.githubusercontent.com/Mar-7th/StarRailRes/dbe8cdfcfb0bf657b9fe1cf92d5537f118ccb487/index_new/cn/character_skill_trees.json</x:v>
      </x:c>
    </x:row>
    <x:row r="827" ht="20" customHeight="1">
      <x:c r="A827" s="6" t="str">
        <x:v>1507</x:v>
      </x:c>
      <x:c r="B827" s="6" t="str">
        <x:v>1507203</x:v>
      </x:c>
      <x:c r="C827" s="6" t="str">
        <x:v>FireAddedRatio</x:v>
      </x:c>
      <x:c r="D827" s="6" t="n">
        <x:v>0.032</x:v>
      </x:c>
      <x:c r="E827" s="6" t="n">
        <x:v>3</x:v>
      </x:c>
      <x:c r="F827" s="6" t="n">
        <x:v>0</x:v>
      </x:c>
      <x:c r="G827" s="6" t="str">
        <x:v>火属性伤害提高</x:v>
      </x:c>
      <x:c r="H827" s="6" t="str">
        <x:v>https://raw.githubusercontent.com/Mar-7th/StarRailRes/dbe8cdfcfb0bf657b9fe1cf92d5537f118ccb487/index_new/cn/character_skill_trees.json</x:v>
      </x:c>
    </x:row>
    <x:row r="828" ht="20" customHeight="1">
      <x:c r="A828" s="6" t="str">
        <x:v>1507</x:v>
      </x:c>
      <x:c r="B828" s="6" t="str">
        <x:v>1507204</x:v>
      </x:c>
      <x:c r="C828" s="6" t="str">
        <x:v>HPAddedRatio</x:v>
      </x:c>
      <x:c r="D828" s="6" t="n">
        <x:v>0.04</x:v>
      </x:c>
      <x:c r="E828" s="6" t="n">
        <x:v>3</x:v>
      </x:c>
      <x:c r="F828" s="6" t="n">
        <x:v>0</x:v>
      </x:c>
      <x:c r="G828" s="6" t="str">
        <x:v>生命值</x:v>
      </x:c>
      <x:c r="H828" s="6" t="str">
        <x:v>https://raw.githubusercontent.com/Mar-7th/StarRailRes/dbe8cdfcfb0bf657b9fe1cf92d5537f118ccb487/index_new/cn/character_skill_trees.json</x:v>
      </x:c>
    </x:row>
    <x:row r="829" ht="20" customHeight="1">
      <x:c r="A829" s="6" t="str">
        <x:v>1507</x:v>
      </x:c>
      <x:c r="B829" s="6" t="str">
        <x:v>1507205</x:v>
      </x:c>
      <x:c r="C829" s="6" t="str">
        <x:v>FireAddedRatio</x:v>
      </x:c>
      <x:c r="D829" s="6" t="n">
        <x:v>0.048</x:v>
      </x:c>
      <x:c r="E829" s="6" t="n">
        <x:v>4</x:v>
      </x:c>
      <x:c r="F829" s="6" t="n">
        <x:v>0</x:v>
      </x:c>
      <x:c r="G829" s="6" t="str">
        <x:v>火属性伤害提高</x:v>
      </x:c>
      <x:c r="H829" s="6" t="str">
        <x:v>https://raw.githubusercontent.com/Mar-7th/StarRailRes/dbe8cdfcfb0bf657b9fe1cf92d5537f118ccb487/index_new/cn/character_skill_trees.json</x:v>
      </x:c>
    </x:row>
    <x:row r="830" ht="20" customHeight="1">
      <x:c r="A830" s="6" t="str">
        <x:v>1507</x:v>
      </x:c>
      <x:c r="B830" s="6" t="str">
        <x:v>1507206</x:v>
      </x:c>
      <x:c r="C830" s="6" t="str">
        <x:v>CriticalChanceBase</x:v>
      </x:c>
      <x:c r="D830" s="6" t="n">
        <x:v>0.04</x:v>
      </x:c>
      <x:c r="E830" s="6" t="n">
        <x:v>5</x:v>
      </x:c>
      <x:c r="F830" s="6" t="n">
        <x:v>0</x:v>
      </x:c>
      <x:c r="G830" s="6" t="str">
        <x:v>暴击率</x:v>
      </x:c>
      <x:c r="H830" s="6" t="str">
        <x:v>https://raw.githubusercontent.com/Mar-7th/StarRailRes/dbe8cdfcfb0bf657b9fe1cf92d5537f118ccb487/index_new/cn/character_skill_trees.json</x:v>
      </x:c>
    </x:row>
    <x:row r="831" ht="20" customHeight="1">
      <x:c r="A831" s="6" t="str">
        <x:v>1507</x:v>
      </x:c>
      <x:c r="B831" s="6" t="str">
        <x:v>1507207</x:v>
      </x:c>
      <x:c r="C831" s="6" t="str">
        <x:v>FireAddedRatio</x:v>
      </x:c>
      <x:c r="D831" s="6" t="n">
        <x:v>0.048</x:v>
      </x:c>
      <x:c r="E831" s="6" t="n">
        <x:v>5</x:v>
      </x:c>
      <x:c r="F831" s="6" t="n">
        <x:v>0</x:v>
      </x:c>
      <x:c r="G831" s="6" t="str">
        <x:v>火属性伤害提高</x:v>
      </x:c>
      <x:c r="H831" s="6" t="str">
        <x:v>https://raw.githubusercontent.com/Mar-7th/StarRailRes/dbe8cdfcfb0bf657b9fe1cf92d5537f118ccb487/index_new/cn/character_skill_trees.json</x:v>
      </x:c>
    </x:row>
    <x:row r="832" ht="20" customHeight="1">
      <x:c r="A832" s="6" t="str">
        <x:v>1507</x:v>
      </x:c>
      <x:c r="B832" s="6" t="str">
        <x:v>1507208</x:v>
      </x:c>
      <x:c r="C832" s="6" t="str">
        <x:v>HPAddedRatio</x:v>
      </x:c>
      <x:c r="D832" s="6" t="n">
        <x:v>0.06</x:v>
      </x:c>
      <x:c r="E832" s="6" t="n">
        <x:v>6</x:v>
      </x:c>
      <x:c r="F832" s="6" t="n">
        <x:v>0</x:v>
      </x:c>
      <x:c r="G832" s="6" t="str">
        <x:v>生命值</x:v>
      </x:c>
      <x:c r="H832" s="6" t="str">
        <x:v>https://raw.githubusercontent.com/Mar-7th/StarRailRes/dbe8cdfcfb0bf657b9fe1cf92d5537f118ccb487/index_new/cn/character_skill_trees.json</x:v>
      </x:c>
    </x:row>
    <x:row r="833" ht="20" customHeight="1">
      <x:c r="A833" s="6" t="str">
        <x:v>1507</x:v>
      </x:c>
      <x:c r="B833" s="6" t="str">
        <x:v>1507209</x:v>
      </x:c>
      <x:c r="C833" s="6" t="str">
        <x:v>CriticalChanceBase</x:v>
      </x:c>
      <x:c r="D833" s="6" t="n">
        <x:v>0.053</x:v>
      </x:c>
      <x:c r="E833" s="6" t="n">
        <x:v>0</x:v>
      </x:c>
      <x:c r="F833" s="6" t="n">
        <x:v>75</x:v>
      </x:c>
      <x:c r="G833" s="6" t="str">
        <x:v>暴击率</x:v>
      </x:c>
      <x:c r="H833" s="6" t="str">
        <x:v>https://raw.githubusercontent.com/Mar-7th/StarRailRes/dbe8cdfcfb0bf657b9fe1cf92d5537f118ccb487/index_new/cn/character_skill_trees.json</x:v>
      </x:c>
    </x:row>
    <x:row r="834" ht="20" customHeight="1">
      <x:c r="A834" s="6" t="str">
        <x:v>1507</x:v>
      </x:c>
      <x:c r="B834" s="6" t="str">
        <x:v>1507210</x:v>
      </x:c>
      <x:c r="C834" s="6" t="str">
        <x:v>FireAddedRatio</x:v>
      </x:c>
      <x:c r="D834" s="6" t="n">
        <x:v>0.064</x:v>
      </x:c>
      <x:c r="E834" s="6" t="n">
        <x:v>0</x:v>
      </x:c>
      <x:c r="F834" s="6" t="n">
        <x:v>80</x:v>
      </x:c>
      <x:c r="G834" s="6" t="str">
        <x:v>火属性伤害提高</x:v>
      </x:c>
      <x:c r="H834" s="6" t="str">
        <x:v>https://raw.githubusercontent.com/Mar-7th/StarRailRes/dbe8cdfcfb0bf657b9fe1cf92d5537f118ccb487/index_new/cn/character_skill_trees.json</x:v>
      </x:c>
    </x:row>
    <x:row r="835" ht="20" customHeight="1">
      <x:c r="A835" s="6" t="str">
        <x:v>1508</x:v>
      </x:c>
      <x:c r="B835" s="6" t="str">
        <x:v>1508201</x:v>
      </x:c>
      <x:c r="C835" s="6" t="str">
        <x:v>CriticalDamageBase</x:v>
      </x:c>
      <x:c r="D835" s="6" t="n">
        <x:v>0.053</x:v>
      </x:c>
      <x:c r="E835" s="6" t="n">
        <x:v>0</x:v>
      </x:c>
      <x:c r="F835" s="6" t="n">
        <x:v>1</x:v>
      </x:c>
      <x:c r="G835" s="6" t="str">
        <x:v>暴击伤害</x:v>
      </x:c>
      <x:c r="H835" s="6" t="str">
        <x:v>https://raw.githubusercontent.com/Mar-7th/StarRailRes/dbe8cdfcfb0bf657b9fe1cf92d5537f118ccb487/index_new/cn/character_skill_trees.json</x:v>
      </x:c>
    </x:row>
    <x:row r="836" ht="20" customHeight="1">
      <x:c r="A836" s="6" t="str">
        <x:v>1508</x:v>
      </x:c>
      <x:c r="B836" s="6" t="str">
        <x:v>1508202</x:v>
      </x:c>
      <x:c r="C836" s="6" t="str">
        <x:v>AttackAddedRatio</x:v>
      </x:c>
      <x:c r="D836" s="6" t="n">
        <x:v>0.04</x:v>
      </x:c>
      <x:c r="E836" s="6" t="n">
        <x:v>2</x:v>
      </x:c>
      <x:c r="F836" s="6" t="n">
        <x:v>0</x:v>
      </x:c>
      <x:c r="G836" s="6" t="str">
        <x:v>攻击力</x:v>
      </x:c>
      <x:c r="H836" s="6" t="str">
        <x:v>https://raw.githubusercontent.com/Mar-7th/StarRailRes/dbe8cdfcfb0bf657b9fe1cf92d5537f118ccb487/index_new/cn/character_skill_trees.json</x:v>
      </x:c>
    </x:row>
    <x:row r="837" ht="20" customHeight="1">
      <x:c r="A837" s="6" t="str">
        <x:v>1508</x:v>
      </x:c>
      <x:c r="B837" s="6" t="str">
        <x:v>1508203</x:v>
      </x:c>
      <x:c r="C837" s="6" t="str">
        <x:v>CriticalDamageBase</x:v>
      </x:c>
      <x:c r="D837" s="6" t="n">
        <x:v>0.053</x:v>
      </x:c>
      <x:c r="E837" s="6" t="n">
        <x:v>3</x:v>
      </x:c>
      <x:c r="F837" s="6" t="n">
        <x:v>0</x:v>
      </x:c>
      <x:c r="G837" s="6" t="str">
        <x:v>暴击伤害</x:v>
      </x:c>
      <x:c r="H837" s="6" t="str">
        <x:v>https://raw.githubusercontent.com/Mar-7th/StarRailRes/dbe8cdfcfb0bf657b9fe1cf92d5537f118ccb487/index_new/cn/character_skill_trees.json</x:v>
      </x:c>
    </x:row>
    <x:row r="838" ht="20" customHeight="1">
      <x:c r="A838" s="6" t="str">
        <x:v>1508</x:v>
      </x:c>
      <x:c r="B838" s="6" t="str">
        <x:v>1508204</x:v>
      </x:c>
      <x:c r="C838" s="6" t="str">
        <x:v>QuantumAddedRatio</x:v>
      </x:c>
      <x:c r="D838" s="6" t="n">
        <x:v>0.032</x:v>
      </x:c>
      <x:c r="E838" s="6" t="n">
        <x:v>3</x:v>
      </x:c>
      <x:c r="F838" s="6" t="n">
        <x:v>0</x:v>
      </x:c>
      <x:c r="G838" s="6" t="str">
        <x:v>量子属性伤害提高</x:v>
      </x:c>
      <x:c r="H838" s="6" t="str">
        <x:v>https://raw.githubusercontent.com/Mar-7th/StarRailRes/dbe8cdfcfb0bf657b9fe1cf92d5537f118ccb487/index_new/cn/character_skill_trees.json</x:v>
      </x:c>
    </x:row>
    <x:row r="839" ht="20" customHeight="1">
      <x:c r="A839" s="6" t="str">
        <x:v>1508</x:v>
      </x:c>
      <x:c r="B839" s="6" t="str">
        <x:v>1508205</x:v>
      </x:c>
      <x:c r="C839" s="6" t="str">
        <x:v>CriticalDamageBase</x:v>
      </x:c>
      <x:c r="D839" s="6" t="n">
        <x:v>0.08</x:v>
      </x:c>
      <x:c r="E839" s="6" t="n">
        <x:v>4</x:v>
      </x:c>
      <x:c r="F839" s="6" t="n">
        <x:v>0</x:v>
      </x:c>
      <x:c r="G839" s="6" t="str">
        <x:v>暴击伤害</x:v>
      </x:c>
      <x:c r="H839" s="6" t="str">
        <x:v>https://raw.githubusercontent.com/Mar-7th/StarRailRes/dbe8cdfcfb0bf657b9fe1cf92d5537f118ccb487/index_new/cn/character_skill_trees.json</x:v>
      </x:c>
    </x:row>
    <x:row r="840" ht="20" customHeight="1">
      <x:c r="A840" s="6" t="str">
        <x:v>1508</x:v>
      </x:c>
      <x:c r="B840" s="6" t="str">
        <x:v>1508206</x:v>
      </x:c>
      <x:c r="C840" s="6" t="str">
        <x:v>AttackAddedRatio</x:v>
      </x:c>
      <x:c r="D840" s="6" t="n">
        <x:v>0.06</x:v>
      </x:c>
      <x:c r="E840" s="6" t="n">
        <x:v>5</x:v>
      </x:c>
      <x:c r="F840" s="6" t="n">
        <x:v>0</x:v>
      </x:c>
      <x:c r="G840" s="6" t="str">
        <x:v>攻击力</x:v>
      </x:c>
      <x:c r="H840" s="6" t="str">
        <x:v>https://raw.githubusercontent.com/Mar-7th/StarRailRes/dbe8cdfcfb0bf657b9fe1cf92d5537f118ccb487/index_new/cn/character_skill_trees.json</x:v>
      </x:c>
    </x:row>
    <x:row r="841" ht="20" customHeight="1">
      <x:c r="A841" s="6" t="str">
        <x:v>1508</x:v>
      </x:c>
      <x:c r="B841" s="6" t="str">
        <x:v>1508207</x:v>
      </x:c>
      <x:c r="C841" s="6" t="str">
        <x:v>CriticalDamageBase</x:v>
      </x:c>
      <x:c r="D841" s="6" t="n">
        <x:v>0.08</x:v>
      </x:c>
      <x:c r="E841" s="6" t="n">
        <x:v>5</x:v>
      </x:c>
      <x:c r="F841" s="6" t="n">
        <x:v>0</x:v>
      </x:c>
      <x:c r="G841" s="6" t="str">
        <x:v>暴击伤害</x:v>
      </x:c>
      <x:c r="H841" s="6" t="str">
        <x:v>https://raw.githubusercontent.com/Mar-7th/StarRailRes/dbe8cdfcfb0bf657b9fe1cf92d5537f118ccb487/index_new/cn/character_skill_trees.json</x:v>
      </x:c>
    </x:row>
    <x:row r="842" ht="20" customHeight="1">
      <x:c r="A842" s="6" t="str">
        <x:v>1508</x:v>
      </x:c>
      <x:c r="B842" s="6" t="str">
        <x:v>1508208</x:v>
      </x:c>
      <x:c r="C842" s="6" t="str">
        <x:v>QuantumAddedRatio</x:v>
      </x:c>
      <x:c r="D842" s="6" t="n">
        <x:v>0.048</x:v>
      </x:c>
      <x:c r="E842" s="6" t="n">
        <x:v>6</x:v>
      </x:c>
      <x:c r="F842" s="6" t="n">
        <x:v>0</x:v>
      </x:c>
      <x:c r="G842" s="6" t="str">
        <x:v>量子属性伤害提高</x:v>
      </x:c>
      <x:c r="H842" s="6" t="str">
        <x:v>https://raw.githubusercontent.com/Mar-7th/StarRailRes/dbe8cdfcfb0bf657b9fe1cf92d5537f118ccb487/index_new/cn/character_skill_trees.json</x:v>
      </x:c>
    </x:row>
    <x:row r="843" ht="20" customHeight="1">
      <x:c r="A843" s="6" t="str">
        <x:v>1508</x:v>
      </x:c>
      <x:c r="B843" s="6" t="str">
        <x:v>1508209</x:v>
      </x:c>
      <x:c r="C843" s="6" t="str">
        <x:v>AttackAddedRatio</x:v>
      </x:c>
      <x:c r="D843" s="6" t="n">
        <x:v>0.08</x:v>
      </x:c>
      <x:c r="E843" s="6" t="n">
        <x:v>0</x:v>
      </x:c>
      <x:c r="F843" s="6" t="n">
        <x:v>75</x:v>
      </x:c>
      <x:c r="G843" s="6" t="str">
        <x:v>攻击力</x:v>
      </x:c>
      <x:c r="H843" s="6" t="str">
        <x:v>https://raw.githubusercontent.com/Mar-7th/StarRailRes/dbe8cdfcfb0bf657b9fe1cf92d5537f118ccb487/index_new/cn/character_skill_trees.json</x:v>
      </x:c>
    </x:row>
    <x:row r="844" ht="20" customHeight="1">
      <x:c r="A844" s="6" t="str">
        <x:v>1508</x:v>
      </x:c>
      <x:c r="B844" s="6" t="str">
        <x:v>1508210</x:v>
      </x:c>
      <x:c r="C844" s="6" t="str">
        <x:v>CriticalDamageBase</x:v>
      </x:c>
      <x:c r="D844" s="6" t="n">
        <x:v>0.107</x:v>
      </x:c>
      <x:c r="E844" s="6" t="n">
        <x:v>0</x:v>
      </x:c>
      <x:c r="F844" s="6" t="n">
        <x:v>80</x:v>
      </x:c>
      <x:c r="G844" s="6" t="str">
        <x:v>暴击伤害</x:v>
      </x:c>
      <x:c r="H844" s="6" t="str">
        <x:v>https://raw.githubusercontent.com/Mar-7th/StarRailRes/dbe8cdfcfb0bf657b9fe1cf92d5537f118ccb487/index_new/cn/character_skill_trees.json</x:v>
      </x:c>
    </x:row>
    <x:row r="845" ht="20" customHeight="1">
      <x:c r="A845" s="6" t="str">
        <x:v>1509</x:v>
      </x:c>
      <x:c r="B845" s="6" t="str">
        <x:v>1509201</x:v>
      </x:c>
      <x:c r="C845" s="6" t="str">
        <x:v>CriticalChanceBase</x:v>
      </x:c>
      <x:c r="D845" s="6" t="n">
        <x:v>0.027</x:v>
      </x:c>
      <x:c r="E845" s="6" t="n">
        <x:v>0</x:v>
      </x:c>
      <x:c r="F845" s="6" t="n">
        <x:v>1</x:v>
      </x:c>
      <x:c r="G845" s="6" t="str">
        <x:v>暴击率</x:v>
      </x:c>
      <x:c r="H845" s="6" t="str">
        <x:v>https://raw.githubusercontent.com/Mar-7th/StarRailRes/dbe8cdfcfb0bf657b9fe1cf92d5537f118ccb487/index_new/cn/character_skill_trees.json</x:v>
      </x:c>
    </x:row>
    <x:row r="846" ht="20" customHeight="1">
      <x:c r="A846" s="6" t="str">
        <x:v>1509</x:v>
      </x:c>
      <x:c r="B846" s="6" t="str">
        <x:v>1509202</x:v>
      </x:c>
      <x:c r="C846" s="6" t="str">
        <x:v>AttackAddedRatio</x:v>
      </x:c>
      <x:c r="D846" s="6" t="n">
        <x:v>0.04</x:v>
      </x:c>
      <x:c r="E846" s="6" t="n">
        <x:v>2</x:v>
      </x:c>
      <x:c r="F846" s="6" t="n">
        <x:v>0</x:v>
      </x:c>
      <x:c r="G846" s="6" t="str">
        <x:v>攻击力</x:v>
      </x:c>
      <x:c r="H846" s="6" t="str">
        <x:v>https://raw.githubusercontent.com/Mar-7th/StarRailRes/dbe8cdfcfb0bf657b9fe1cf92d5537f118ccb487/index_new/cn/character_skill_trees.json</x:v>
      </x:c>
    </x:row>
    <x:row r="847" ht="20" customHeight="1">
      <x:c r="A847" s="6" t="str">
        <x:v>1509</x:v>
      </x:c>
      <x:c r="B847" s="6" t="str">
        <x:v>1509203</x:v>
      </x:c>
      <x:c r="C847" s="6" t="str">
        <x:v>CriticalChanceBase</x:v>
      </x:c>
      <x:c r="D847" s="6" t="n">
        <x:v>0.027</x:v>
      </x:c>
      <x:c r="E847" s="6" t="n">
        <x:v>3</x:v>
      </x:c>
      <x:c r="F847" s="6" t="n">
        <x:v>0</x:v>
      </x:c>
      <x:c r="G847" s="6" t="str">
        <x:v>暴击率</x:v>
      </x:c>
      <x:c r="H847" s="6" t="str">
        <x:v>https://raw.githubusercontent.com/Mar-7th/StarRailRes/dbe8cdfcfb0bf657b9fe1cf92d5537f118ccb487/index_new/cn/character_skill_trees.json</x:v>
      </x:c>
    </x:row>
    <x:row r="848" ht="20" customHeight="1">
      <x:c r="A848" s="6" t="str">
        <x:v>1509</x:v>
      </x:c>
      <x:c r="B848" s="6" t="str">
        <x:v>1509204</x:v>
      </x:c>
      <x:c r="C848" s="6" t="str">
        <x:v>ThunderAddedRatio</x:v>
      </x:c>
      <x:c r="D848" s="6" t="n">
        <x:v>0.032</x:v>
      </x:c>
      <x:c r="E848" s="6" t="n">
        <x:v>3</x:v>
      </x:c>
      <x:c r="F848" s="6" t="n">
        <x:v>0</x:v>
      </x:c>
      <x:c r="G848" s="6" t="str">
        <x:v>雷属性伤害提高</x:v>
      </x:c>
      <x:c r="H848" s="6" t="str">
        <x:v>https://raw.githubusercontent.com/Mar-7th/StarRailRes/dbe8cdfcfb0bf657b9fe1cf92d5537f118ccb487/index_new/cn/character_skill_trees.json</x:v>
      </x:c>
    </x:row>
    <x:row r="849" ht="20" customHeight="1">
      <x:c r="A849" s="6" t="str">
        <x:v>1509</x:v>
      </x:c>
      <x:c r="B849" s="6" t="str">
        <x:v>1509205</x:v>
      </x:c>
      <x:c r="C849" s="6" t="str">
        <x:v>CriticalChanceBase</x:v>
      </x:c>
      <x:c r="D849" s="6" t="n">
        <x:v>0.04</x:v>
      </x:c>
      <x:c r="E849" s="6" t="n">
        <x:v>4</x:v>
      </x:c>
      <x:c r="F849" s="6" t="n">
        <x:v>0</x:v>
      </x:c>
      <x:c r="G849" s="6" t="str">
        <x:v>暴击率</x:v>
      </x:c>
      <x:c r="H849" s="6" t="str">
        <x:v>https://raw.githubusercontent.com/Mar-7th/StarRailRes/dbe8cdfcfb0bf657b9fe1cf92d5537f118ccb487/index_new/cn/character_skill_trees.json</x:v>
      </x:c>
    </x:row>
    <x:row r="850" ht="20" customHeight="1">
      <x:c r="A850" s="6" t="str">
        <x:v>1509</x:v>
      </x:c>
      <x:c r="B850" s="6" t="str">
        <x:v>1509206</x:v>
      </x:c>
      <x:c r="C850" s="6" t="str">
        <x:v>AttackAddedRatio</x:v>
      </x:c>
      <x:c r="D850" s="6" t="n">
        <x:v>0.06</x:v>
      </x:c>
      <x:c r="E850" s="6" t="n">
        <x:v>5</x:v>
      </x:c>
      <x:c r="F850" s="6" t="n">
        <x:v>0</x:v>
      </x:c>
      <x:c r="G850" s="6" t="str">
        <x:v>攻击力</x:v>
      </x:c>
      <x:c r="H850" s="6" t="str">
        <x:v>https://raw.githubusercontent.com/Mar-7th/StarRailRes/dbe8cdfcfb0bf657b9fe1cf92d5537f118ccb487/index_new/cn/character_skill_trees.json</x:v>
      </x:c>
    </x:row>
    <x:row r="851" ht="20" customHeight="1">
      <x:c r="A851" s="6" t="str">
        <x:v>1509</x:v>
      </x:c>
      <x:c r="B851" s="6" t="str">
        <x:v>1509207</x:v>
      </x:c>
      <x:c r="C851" s="6" t="str">
        <x:v>CriticalChanceBase</x:v>
      </x:c>
      <x:c r="D851" s="6" t="n">
        <x:v>0.04</x:v>
      </x:c>
      <x:c r="E851" s="6" t="n">
        <x:v>5</x:v>
      </x:c>
      <x:c r="F851" s="6" t="n">
        <x:v>0</x:v>
      </x:c>
      <x:c r="G851" s="6" t="str">
        <x:v>暴击率</x:v>
      </x:c>
      <x:c r="H851" s="6" t="str">
        <x:v>https://raw.githubusercontent.com/Mar-7th/StarRailRes/dbe8cdfcfb0bf657b9fe1cf92d5537f118ccb487/index_new/cn/character_skill_trees.json</x:v>
      </x:c>
    </x:row>
    <x:row r="852" ht="20" customHeight="1">
      <x:c r="A852" s="6" t="str">
        <x:v>1509</x:v>
      </x:c>
      <x:c r="B852" s="6" t="str">
        <x:v>1509208</x:v>
      </x:c>
      <x:c r="C852" s="6" t="str">
        <x:v>ThunderAddedRatio</x:v>
      </x:c>
      <x:c r="D852" s="6" t="n">
        <x:v>0.048</x:v>
      </x:c>
      <x:c r="E852" s="6" t="n">
        <x:v>6</x:v>
      </x:c>
      <x:c r="F852" s="6" t="n">
        <x:v>0</x:v>
      </x:c>
      <x:c r="G852" s="6" t="str">
        <x:v>雷属性伤害提高</x:v>
      </x:c>
      <x:c r="H852" s="6" t="str">
        <x:v>https://raw.githubusercontent.com/Mar-7th/StarRailRes/dbe8cdfcfb0bf657b9fe1cf92d5537f118ccb487/index_new/cn/character_skill_trees.json</x:v>
      </x:c>
    </x:row>
    <x:row r="853" ht="20" customHeight="1">
      <x:c r="A853" s="6" t="str">
        <x:v>1509</x:v>
      </x:c>
      <x:c r="B853" s="6" t="str">
        <x:v>1509209</x:v>
      </x:c>
      <x:c r="C853" s="6" t="str">
        <x:v>AttackAddedRatio</x:v>
      </x:c>
      <x:c r="D853" s="6" t="n">
        <x:v>0.08</x:v>
      </x:c>
      <x:c r="E853" s="6" t="n">
        <x:v>0</x:v>
      </x:c>
      <x:c r="F853" s="6" t="n">
        <x:v>75</x:v>
      </x:c>
      <x:c r="G853" s="6" t="str">
        <x:v>攻击力</x:v>
      </x:c>
      <x:c r="H853" s="6" t="str">
        <x:v>https://raw.githubusercontent.com/Mar-7th/StarRailRes/dbe8cdfcfb0bf657b9fe1cf92d5537f118ccb487/index_new/cn/character_skill_trees.json</x:v>
      </x:c>
    </x:row>
    <x:row r="854" ht="20" customHeight="1">
      <x:c r="A854" s="6" t="str">
        <x:v>1509</x:v>
      </x:c>
      <x:c r="B854" s="6" t="str">
        <x:v>1509210</x:v>
      </x:c>
      <x:c r="C854" s="6" t="str">
        <x:v>CriticalChanceBase</x:v>
      </x:c>
      <x:c r="D854" s="6" t="n">
        <x:v>0.053</x:v>
      </x:c>
      <x:c r="E854" s="6" t="n">
        <x:v>0</x:v>
      </x:c>
      <x:c r="F854" s="6" t="n">
        <x:v>80</x:v>
      </x:c>
      <x:c r="G854" s="6" t="str">
        <x:v>暴击率</x:v>
      </x:c>
      <x:c r="H854" s="6" t="str">
        <x:v>https://raw.githubusercontent.com/Mar-7th/StarRailRes/dbe8cdfcfb0bf657b9fe1cf92d5537f118ccb487/index_new/cn/character_skill_trees.json</x:v>
      </x:c>
    </x:row>
    <x:row r="855" ht="20" customHeight="1">
      <x:c r="A855" s="6" t="str">
        <x:v>1510</x:v>
      </x:c>
      <x:c r="B855" s="6" t="str">
        <x:v>1510201</x:v>
      </x:c>
      <x:c r="C855" s="6" t="str">
        <x:v>AttackAddedRatio</x:v>
      </x:c>
      <x:c r="D855" s="6" t="n">
        <x:v>0.04</x:v>
      </x:c>
      <x:c r="E855" s="6" t="n">
        <x:v>0</x:v>
      </x:c>
      <x:c r="F855" s="6" t="n">
        <x:v>1</x:v>
      </x:c>
      <x:c r="G855" s="6" t="str">
        <x:v>攻击力</x:v>
      </x:c>
      <x:c r="H855" s="6" t="str">
        <x:v>https://raw.githubusercontent.com/Mar-7th/StarRailRes/dbe8cdfcfb0bf657b9fe1cf92d5537f118ccb487/index_new/cn/character_skill_trees.json</x:v>
      </x:c>
    </x:row>
    <x:row r="856" ht="20" customHeight="1">
      <x:c r="A856" s="6" t="str">
        <x:v>1510</x:v>
      </x:c>
      <x:c r="B856" s="6" t="str">
        <x:v>1510202</x:v>
      </x:c>
      <x:c r="C856" s="6" t="str">
        <x:v>CriticalChanceBase</x:v>
      </x:c>
      <x:c r="D856" s="6" t="n">
        <x:v>0.027</x:v>
      </x:c>
      <x:c r="E856" s="6" t="n">
        <x:v>2</x:v>
      </x:c>
      <x:c r="F856" s="6" t="n">
        <x:v>0</x:v>
      </x:c>
      <x:c r="G856" s="6" t="str">
        <x:v>暴击率</x:v>
      </x:c>
      <x:c r="H856" s="6" t="str">
        <x:v>https://raw.githubusercontent.com/Mar-7th/StarRailRes/dbe8cdfcfb0bf657b9fe1cf92d5537f118ccb487/index_new/cn/character_skill_trees.json</x:v>
      </x:c>
    </x:row>
    <x:row r="857" ht="20" customHeight="1">
      <x:c r="A857" s="6" t="str">
        <x:v>1510</x:v>
      </x:c>
      <x:c r="B857" s="6" t="str">
        <x:v>1510203</x:v>
      </x:c>
      <x:c r="C857" s="6" t="str">
        <x:v>AttackAddedRatio</x:v>
      </x:c>
      <x:c r="D857" s="6" t="n">
        <x:v>0.04</x:v>
      </x:c>
      <x:c r="E857" s="6" t="n">
        <x:v>3</x:v>
      </x:c>
      <x:c r="F857" s="6" t="n">
        <x:v>0</x:v>
      </x:c>
      <x:c r="G857" s="6" t="str">
        <x:v>攻击力</x:v>
      </x:c>
      <x:c r="H857" s="6" t="str">
        <x:v>https://raw.githubusercontent.com/Mar-7th/StarRailRes/dbe8cdfcfb0bf657b9fe1cf92d5537f118ccb487/index_new/cn/character_skill_trees.json</x:v>
      </x:c>
    </x:row>
    <x:row r="858" ht="20" customHeight="1">
      <x:c r="A858" s="6" t="str">
        <x:v>1510</x:v>
      </x:c>
      <x:c r="B858" s="6" t="str">
        <x:v>1510204</x:v>
      </x:c>
      <x:c r="C858" s="6" t="str">
        <x:v>FireAddedRatio</x:v>
      </x:c>
      <x:c r="D858" s="6" t="n">
        <x:v>0.032</x:v>
      </x:c>
      <x:c r="E858" s="6" t="n">
        <x:v>3</x:v>
      </x:c>
      <x:c r="F858" s="6" t="n">
        <x:v>0</x:v>
      </x:c>
      <x:c r="G858" s="6" t="str">
        <x:v>火属性伤害提高</x:v>
      </x:c>
      <x:c r="H858" s="6" t="str">
        <x:v>https://raw.githubusercontent.com/Mar-7th/StarRailRes/dbe8cdfcfb0bf657b9fe1cf92d5537f118ccb487/index_new/cn/character_skill_trees.json</x:v>
      </x:c>
    </x:row>
    <x:row r="859" ht="20" customHeight="1">
      <x:c r="A859" s="6" t="str">
        <x:v>1510</x:v>
      </x:c>
      <x:c r="B859" s="6" t="str">
        <x:v>1510205</x:v>
      </x:c>
      <x:c r="C859" s="6" t="str">
        <x:v>AttackAddedRatio</x:v>
      </x:c>
      <x:c r="D859" s="6" t="n">
        <x:v>0.06</x:v>
      </x:c>
      <x:c r="E859" s="6" t="n">
        <x:v>4</x:v>
      </x:c>
      <x:c r="F859" s="6" t="n">
        <x:v>0</x:v>
      </x:c>
      <x:c r="G859" s="6" t="str">
        <x:v>攻击力</x:v>
      </x:c>
      <x:c r="H859" s="6" t="str">
        <x:v>https://raw.githubusercontent.com/Mar-7th/StarRailRes/dbe8cdfcfb0bf657b9fe1cf92d5537f118ccb487/index_new/cn/character_skill_trees.json</x:v>
      </x:c>
    </x:row>
    <x:row r="860" ht="20" customHeight="1">
      <x:c r="A860" s="6" t="str">
        <x:v>1510</x:v>
      </x:c>
      <x:c r="B860" s="6" t="str">
        <x:v>1510206</x:v>
      </x:c>
      <x:c r="C860" s="6" t="str">
        <x:v>CriticalChanceBase</x:v>
      </x:c>
      <x:c r="D860" s="6" t="n">
        <x:v>0.04</x:v>
      </x:c>
      <x:c r="E860" s="6" t="n">
        <x:v>5</x:v>
      </x:c>
      <x:c r="F860" s="6" t="n">
        <x:v>0</x:v>
      </x:c>
      <x:c r="G860" s="6" t="str">
        <x:v>暴击率</x:v>
      </x:c>
      <x:c r="H860" s="6" t="str">
        <x:v>https://raw.githubusercontent.com/Mar-7th/StarRailRes/dbe8cdfcfb0bf657b9fe1cf92d5537f118ccb487/index_new/cn/character_skill_trees.json</x:v>
      </x:c>
    </x:row>
    <x:row r="861" ht="20" customHeight="1">
      <x:c r="A861" s="6" t="str">
        <x:v>1510</x:v>
      </x:c>
      <x:c r="B861" s="6" t="str">
        <x:v>1510207</x:v>
      </x:c>
      <x:c r="C861" s="6" t="str">
        <x:v>AttackAddedRatio</x:v>
      </x:c>
      <x:c r="D861" s="6" t="n">
        <x:v>0.06</x:v>
      </x:c>
      <x:c r="E861" s="6" t="n">
        <x:v>5</x:v>
      </x:c>
      <x:c r="F861" s="6" t="n">
        <x:v>0</x:v>
      </x:c>
      <x:c r="G861" s="6" t="str">
        <x:v>攻击力</x:v>
      </x:c>
      <x:c r="H861" s="6" t="str">
        <x:v>https://raw.githubusercontent.com/Mar-7th/StarRailRes/dbe8cdfcfb0bf657b9fe1cf92d5537f118ccb487/index_new/cn/character_skill_trees.json</x:v>
      </x:c>
    </x:row>
    <x:row r="862" ht="20" customHeight="1">
      <x:c r="A862" s="6" t="str">
        <x:v>1510</x:v>
      </x:c>
      <x:c r="B862" s="6" t="str">
        <x:v>1510208</x:v>
      </x:c>
      <x:c r="C862" s="6" t="str">
        <x:v>FireAddedRatio</x:v>
      </x:c>
      <x:c r="D862" s="6" t="n">
        <x:v>0.048</x:v>
      </x:c>
      <x:c r="E862" s="6" t="n">
        <x:v>6</x:v>
      </x:c>
      <x:c r="F862" s="6" t="n">
        <x:v>0</x:v>
      </x:c>
      <x:c r="G862" s="6" t="str">
        <x:v>火属性伤害提高</x:v>
      </x:c>
      <x:c r="H862" s="6" t="str">
        <x:v>https://raw.githubusercontent.com/Mar-7th/StarRailRes/dbe8cdfcfb0bf657b9fe1cf92d5537f118ccb487/index_new/cn/character_skill_trees.json</x:v>
      </x:c>
    </x:row>
    <x:row r="863" ht="20" customHeight="1">
      <x:c r="A863" s="6" t="str">
        <x:v>1510</x:v>
      </x:c>
      <x:c r="B863" s="6" t="str">
        <x:v>1510209</x:v>
      </x:c>
      <x:c r="C863" s="6" t="str">
        <x:v>CriticalChanceBase</x:v>
      </x:c>
      <x:c r="D863" s="6" t="n">
        <x:v>0.053</x:v>
      </x:c>
      <x:c r="E863" s="6" t="n">
        <x:v>0</x:v>
      </x:c>
      <x:c r="F863" s="6" t="n">
        <x:v>75</x:v>
      </x:c>
      <x:c r="G863" s="6" t="str">
        <x:v>暴击率</x:v>
      </x:c>
      <x:c r="H863" s="6" t="str">
        <x:v>https://raw.githubusercontent.com/Mar-7th/StarRailRes/dbe8cdfcfb0bf657b9fe1cf92d5537f118ccb487/index_new/cn/character_skill_trees.json</x:v>
      </x:c>
    </x:row>
    <x:row r="864" ht="20" customHeight="1">
      <x:c r="A864" s="6" t="str">
        <x:v>1510</x:v>
      </x:c>
      <x:c r="B864" s="6" t="str">
        <x:v>1510210</x:v>
      </x:c>
      <x:c r="C864" s="6" t="str">
        <x:v>AttackAddedRatio</x:v>
      </x:c>
      <x:c r="D864" s="6" t="n">
        <x:v>0.08</x:v>
      </x:c>
      <x:c r="E864" s="6" t="n">
        <x:v>0</x:v>
      </x:c>
      <x:c r="F864" s="6" t="n">
        <x:v>80</x:v>
      </x:c>
      <x:c r="G864" s="6" t="str">
        <x:v>攻击力</x:v>
      </x:c>
      <x:c r="H864" s="6" t="str">
        <x:v>https://raw.githubusercontent.com/Mar-7th/StarRailRes/dbe8cdfcfb0bf657b9fe1cf92d5537f118ccb487/index_new/cn/character_skill_trees.json</x:v>
      </x:c>
    </x:row>
    <x:row r="865" ht="20" customHeight="1">
      <x:c r="A865" s="6" t="str">
        <x:v>1512</x:v>
      </x:c>
      <x:c r="B865" s="6" t="str">
        <x:v>1512201</x:v>
      </x:c>
      <x:c r="C865" s="6" t="str">
        <x:v>SpeedDelta</x:v>
      </x:c>
      <x:c r="D865" s="6" t="n">
        <x:v>2</x:v>
      </x:c>
      <x:c r="E865" s="6" t="n">
        <x:v>0</x:v>
      </x:c>
      <x:c r="F865" s="6" t="n">
        <x:v>1</x:v>
      </x:c>
      <x:c r="G865" s="6" t="str">
        <x:v>速度</x:v>
      </x:c>
      <x:c r="H865" s="6" t="str">
        <x:v>https://raw.githubusercontent.com/Mar-7th/StarRailRes/dbe8cdfcfb0bf657b9fe1cf92d5537f118ccb487/index_new/cn/character_skill_trees.json</x:v>
      </x:c>
    </x:row>
    <x:row r="866" ht="20" customHeight="1">
      <x:c r="A866" s="6" t="str">
        <x:v>1512</x:v>
      </x:c>
      <x:c r="B866" s="6" t="str">
        <x:v>1512202</x:v>
      </x:c>
      <x:c r="C866" s="6" t="str">
        <x:v>HPAddedRatio</x:v>
      </x:c>
      <x:c r="D866" s="6" t="n">
        <x:v>0.04</x:v>
      </x:c>
      <x:c r="E866" s="6" t="n">
        <x:v>2</x:v>
      </x:c>
      <x:c r="F866" s="6" t="n">
        <x:v>0</x:v>
      </x:c>
      <x:c r="G866" s="6" t="str">
        <x:v>生命值</x:v>
      </x:c>
      <x:c r="H866" s="6" t="str">
        <x:v>https://raw.githubusercontent.com/Mar-7th/StarRailRes/dbe8cdfcfb0bf657b9fe1cf92d5537f118ccb487/index_new/cn/character_skill_trees.json</x:v>
      </x:c>
    </x:row>
    <x:row r="867" ht="20" customHeight="1">
      <x:c r="A867" s="6" t="str">
        <x:v>1512</x:v>
      </x:c>
      <x:c r="B867" s="6" t="str">
        <x:v>1512203</x:v>
      </x:c>
      <x:c r="C867" s="6" t="str">
        <x:v>SpeedDelta</x:v>
      </x:c>
      <x:c r="D867" s="6" t="n">
        <x:v>2</x:v>
      </x:c>
      <x:c r="E867" s="6" t="n">
        <x:v>3</x:v>
      </x:c>
      <x:c r="F867" s="6" t="n">
        <x:v>0</x:v>
      </x:c>
      <x:c r="G867" s="6" t="str">
        <x:v>速度</x:v>
      </x:c>
      <x:c r="H867" s="6" t="str">
        <x:v>https://raw.githubusercontent.com/Mar-7th/StarRailRes/dbe8cdfcfb0bf657b9fe1cf92d5537f118ccb487/index_new/cn/character_skill_trees.json</x:v>
      </x:c>
    </x:row>
    <x:row r="868" ht="20" customHeight="1">
      <x:c r="A868" s="6" t="str">
        <x:v>1512</x:v>
      </x:c>
      <x:c r="B868" s="6" t="str">
        <x:v>1512204</x:v>
      </x:c>
      <x:c r="C868" s="6" t="str">
        <x:v>CriticalChanceBase</x:v>
      </x:c>
      <x:c r="D868" s="6" t="n">
        <x:v>0.027</x:v>
      </x:c>
      <x:c r="E868" s="6" t="n">
        <x:v>3</x:v>
      </x:c>
      <x:c r="F868" s="6" t="n">
        <x:v>0</x:v>
      </x:c>
      <x:c r="G868" s="6" t="str">
        <x:v>暴击率</x:v>
      </x:c>
      <x:c r="H868" s="6" t="str">
        <x:v>https://raw.githubusercontent.com/Mar-7th/StarRailRes/dbe8cdfcfb0bf657b9fe1cf92d5537f118ccb487/index_new/cn/character_skill_trees.json</x:v>
      </x:c>
    </x:row>
    <x:row r="869" ht="20" customHeight="1">
      <x:c r="A869" s="6" t="str">
        <x:v>1512</x:v>
      </x:c>
      <x:c r="B869" s="6" t="str">
        <x:v>1512205</x:v>
      </x:c>
      <x:c r="C869" s="6" t="str">
        <x:v>SpeedDelta</x:v>
      </x:c>
      <x:c r="D869" s="6" t="n">
        <x:v>3</x:v>
      </x:c>
      <x:c r="E869" s="6" t="n">
        <x:v>4</x:v>
      </x:c>
      <x:c r="F869" s="6" t="n">
        <x:v>0</x:v>
      </x:c>
      <x:c r="G869" s="6" t="str">
        <x:v>速度</x:v>
      </x:c>
      <x:c r="H869" s="6" t="str">
        <x:v>https://raw.githubusercontent.com/Mar-7th/StarRailRes/dbe8cdfcfb0bf657b9fe1cf92d5537f118ccb487/index_new/cn/character_skill_trees.json</x:v>
      </x:c>
    </x:row>
    <x:row r="870" ht="20" customHeight="1">
      <x:c r="A870" s="6" t="str">
        <x:v>1512</x:v>
      </x:c>
      <x:c r="B870" s="6" t="str">
        <x:v>1512206</x:v>
      </x:c>
      <x:c r="C870" s="6" t="str">
        <x:v>HPAddedRatio</x:v>
      </x:c>
      <x:c r="D870" s="6" t="n">
        <x:v>0.06</x:v>
      </x:c>
      <x:c r="E870" s="6" t="n">
        <x:v>5</x:v>
      </x:c>
      <x:c r="F870" s="6" t="n">
        <x:v>0</x:v>
      </x:c>
      <x:c r="G870" s="6" t="str">
        <x:v>生命值</x:v>
      </x:c>
      <x:c r="H870" s="6" t="str">
        <x:v>https://raw.githubusercontent.com/Mar-7th/StarRailRes/dbe8cdfcfb0bf657b9fe1cf92d5537f118ccb487/index_new/cn/character_skill_trees.json</x:v>
      </x:c>
    </x:row>
    <x:row r="871" ht="20" customHeight="1">
      <x:c r="A871" s="6" t="str">
        <x:v>1512</x:v>
      </x:c>
      <x:c r="B871" s="6" t="str">
        <x:v>1512207</x:v>
      </x:c>
      <x:c r="C871" s="6" t="str">
        <x:v>SpeedDelta</x:v>
      </x:c>
      <x:c r="D871" s="6" t="n">
        <x:v>3</x:v>
      </x:c>
      <x:c r="E871" s="6" t="n">
        <x:v>5</x:v>
      </x:c>
      <x:c r="F871" s="6" t="n">
        <x:v>0</x:v>
      </x:c>
      <x:c r="G871" s="6" t="str">
        <x:v>速度</x:v>
      </x:c>
      <x:c r="H871" s="6" t="str">
        <x:v>https://raw.githubusercontent.com/Mar-7th/StarRailRes/dbe8cdfcfb0bf657b9fe1cf92d5537f118ccb487/index_new/cn/character_skill_trees.json</x:v>
      </x:c>
    </x:row>
    <x:row r="872" ht="20" customHeight="1">
      <x:c r="A872" s="6" t="str">
        <x:v>1512</x:v>
      </x:c>
      <x:c r="B872" s="6" t="str">
        <x:v>1512208</x:v>
      </x:c>
      <x:c r="C872" s="6" t="str">
        <x:v>CriticalChanceBase</x:v>
      </x:c>
      <x:c r="D872" s="6" t="n">
        <x:v>0.04</x:v>
      </x:c>
      <x:c r="E872" s="6" t="n">
        <x:v>6</x:v>
      </x:c>
      <x:c r="F872" s="6" t="n">
        <x:v>0</x:v>
      </x:c>
      <x:c r="G872" s="6" t="str">
        <x:v>暴击率</x:v>
      </x:c>
      <x:c r="H872" s="6" t="str">
        <x:v>https://raw.githubusercontent.com/Mar-7th/StarRailRes/dbe8cdfcfb0bf657b9fe1cf92d5537f118ccb487/index_new/cn/character_skill_trees.json</x:v>
      </x:c>
    </x:row>
    <x:row r="873" ht="20" customHeight="1">
      <x:c r="A873" s="6" t="str">
        <x:v>1512</x:v>
      </x:c>
      <x:c r="B873" s="6" t="str">
        <x:v>1512209</x:v>
      </x:c>
      <x:c r="C873" s="6" t="str">
        <x:v>HPAddedRatio</x:v>
      </x:c>
      <x:c r="D873" s="6" t="n">
        <x:v>0.08</x:v>
      </x:c>
      <x:c r="E873" s="6" t="n">
        <x:v>0</x:v>
      </x:c>
      <x:c r="F873" s="6" t="n">
        <x:v>75</x:v>
      </x:c>
      <x:c r="G873" s="6" t="str">
        <x:v>生命值</x:v>
      </x:c>
      <x:c r="H873" s="6" t="str">
        <x:v>https://raw.githubusercontent.com/Mar-7th/StarRailRes/dbe8cdfcfb0bf657b9fe1cf92d5537f118ccb487/index_new/cn/character_skill_trees.json</x:v>
      </x:c>
    </x:row>
    <x:row r="874" ht="20" customHeight="1">
      <x:c r="A874" s="6" t="str">
        <x:v>1512</x:v>
      </x:c>
      <x:c r="B874" s="6" t="str">
        <x:v>1512210</x:v>
      </x:c>
      <x:c r="C874" s="6" t="str">
        <x:v>SpeedDelta</x:v>
      </x:c>
      <x:c r="D874" s="6" t="n">
        <x:v>4</x:v>
      </x:c>
      <x:c r="E874" s="6" t="n">
        <x:v>0</x:v>
      </x:c>
      <x:c r="F874" s="6" t="n">
        <x:v>80</x:v>
      </x:c>
      <x:c r="G874" s="6" t="str">
        <x:v>速度</x:v>
      </x:c>
      <x:c r="H874" s="6" t="str">
        <x:v>https://raw.githubusercontent.com/Mar-7th/StarRailRes/dbe8cdfcfb0bf657b9fe1cf92d5537f118ccb487/index_new/cn/character_skill_trees.json</x:v>
      </x:c>
    </x:row>
    <x:row r="875" ht="20" customHeight="1">
      <x:c r="A875" s="6" t="str">
        <x:v>1513</x:v>
      </x:c>
      <x:c r="B875" s="6" t="str">
        <x:v>1513201</x:v>
      </x:c>
      <x:c r="C875" s="6" t="str">
        <x:v>CriticalChanceBase</x:v>
      </x:c>
      <x:c r="D875" s="6" t="n">
        <x:v>0.027</x:v>
      </x:c>
      <x:c r="E875" s="6" t="n">
        <x:v>0</x:v>
      </x:c>
      <x:c r="F875" s="6" t="n">
        <x:v>1</x:v>
      </x:c>
      <x:c r="G875" s="6" t="str">
        <x:v>暴击率</x:v>
      </x:c>
      <x:c r="H875" s="6" t="str">
        <x:v>https://raw.githubusercontent.com/Mar-7th/StarRailRes/dbe8cdfcfb0bf657b9fe1cf92d5537f118ccb487/index_new/cn/character_skill_trees.json</x:v>
      </x:c>
    </x:row>
    <x:row r="876" ht="20" customHeight="1">
      <x:c r="A876" s="6" t="str">
        <x:v>1513</x:v>
      </x:c>
      <x:c r="B876" s="6" t="str">
        <x:v>1513202</x:v>
      </x:c>
      <x:c r="C876" s="6" t="str">
        <x:v>SpeedDelta</x:v>
      </x:c>
      <x:c r="D876" s="6" t="n">
        <x:v>2</x:v>
      </x:c>
      <x:c r="E876" s="6" t="n">
        <x:v>2</x:v>
      </x:c>
      <x:c r="F876" s="6" t="n">
        <x:v>0</x:v>
      </x:c>
      <x:c r="G876" s="6" t="str">
        <x:v>速度</x:v>
      </x:c>
      <x:c r="H876" s="6" t="str">
        <x:v>https://raw.githubusercontent.com/Mar-7th/StarRailRes/dbe8cdfcfb0bf657b9fe1cf92d5537f118ccb487/index_new/cn/character_skill_trees.json</x:v>
      </x:c>
    </x:row>
    <x:row r="877" ht="20" customHeight="1">
      <x:c r="A877" s="6" t="str">
        <x:v>1513</x:v>
      </x:c>
      <x:c r="B877" s="6" t="str">
        <x:v>1513203</x:v>
      </x:c>
      <x:c r="C877" s="6" t="str">
        <x:v>CriticalChanceBase</x:v>
      </x:c>
      <x:c r="D877" s="6" t="n">
        <x:v>0.027</x:v>
      </x:c>
      <x:c r="E877" s="6" t="n">
        <x:v>3</x:v>
      </x:c>
      <x:c r="F877" s="6" t="n">
        <x:v>0</x:v>
      </x:c>
      <x:c r="G877" s="6" t="str">
        <x:v>暴击率</x:v>
      </x:c>
      <x:c r="H877" s="6" t="str">
        <x:v>https://raw.githubusercontent.com/Mar-7th/StarRailRes/dbe8cdfcfb0bf657b9fe1cf92d5537f118ccb487/index_new/cn/character_skill_trees.json</x:v>
      </x:c>
    </x:row>
    <x:row r="878" ht="20" customHeight="1">
      <x:c r="A878" s="6" t="str">
        <x:v>1513</x:v>
      </x:c>
      <x:c r="B878" s="6" t="str">
        <x:v>1513204</x:v>
      </x:c>
      <x:c r="C878" s="6" t="str">
        <x:v>ElationDamageAddedRatioBase</x:v>
      </x:c>
      <x:c r="D878" s="6" t="n">
        <x:v>0.04</x:v>
      </x:c>
      <x:c r="E878" s="6" t="n">
        <x:v>3</x:v>
      </x:c>
      <x:c r="F878" s="6" t="n">
        <x:v>0</x:v>
      </x:c>
      <x:c r="G878" s="6" t="str">
        <x:v>欢愉度</x:v>
      </x:c>
      <x:c r="H878" s="6" t="str">
        <x:v>https://raw.githubusercontent.com/Mar-7th/StarRailRes/dbe8cdfcfb0bf657b9fe1cf92d5537f118ccb487/index_new/cn/character_skill_trees.json</x:v>
      </x:c>
    </x:row>
    <x:row r="879" ht="20" customHeight="1">
      <x:c r="A879" s="6" t="str">
        <x:v>1513</x:v>
      </x:c>
      <x:c r="B879" s="6" t="str">
        <x:v>1513205</x:v>
      </x:c>
      <x:c r="C879" s="6" t="str">
        <x:v>CriticalChanceBase</x:v>
      </x:c>
      <x:c r="D879" s="6" t="n">
        <x:v>0.04</x:v>
      </x:c>
      <x:c r="E879" s="6" t="n">
        <x:v>4</x:v>
      </x:c>
      <x:c r="F879" s="6" t="n">
        <x:v>0</x:v>
      </x:c>
      <x:c r="G879" s="6" t="str">
        <x:v>暴击率</x:v>
      </x:c>
      <x:c r="H879" s="6" t="str">
        <x:v>https://raw.githubusercontent.com/Mar-7th/StarRailRes/dbe8cdfcfb0bf657b9fe1cf92d5537f118ccb487/index_new/cn/character_skill_trees.json</x:v>
      </x:c>
    </x:row>
    <x:row r="880" ht="20" customHeight="1">
      <x:c r="A880" s="6" t="str">
        <x:v>1513</x:v>
      </x:c>
      <x:c r="B880" s="6" t="str">
        <x:v>1513206</x:v>
      </x:c>
      <x:c r="C880" s="6" t="str">
        <x:v>SpeedDelta</x:v>
      </x:c>
      <x:c r="D880" s="6" t="n">
        <x:v>3</x:v>
      </x:c>
      <x:c r="E880" s="6" t="n">
        <x:v>5</x:v>
      </x:c>
      <x:c r="F880" s="6" t="n">
        <x:v>0</x:v>
      </x:c>
      <x:c r="G880" s="6" t="str">
        <x:v>速度</x:v>
      </x:c>
      <x:c r="H880" s="6" t="str">
        <x:v>https://raw.githubusercontent.com/Mar-7th/StarRailRes/dbe8cdfcfb0bf657b9fe1cf92d5537f118ccb487/index_new/cn/character_skill_trees.json</x:v>
      </x:c>
    </x:row>
    <x:row r="881" ht="20" customHeight="1">
      <x:c r="A881" s="6" t="str">
        <x:v>1513</x:v>
      </x:c>
      <x:c r="B881" s="6" t="str">
        <x:v>1513207</x:v>
      </x:c>
      <x:c r="C881" s="6" t="str">
        <x:v>CriticalChanceBase</x:v>
      </x:c>
      <x:c r="D881" s="6" t="n">
        <x:v>0.04</x:v>
      </x:c>
      <x:c r="E881" s="6" t="n">
        <x:v>5</x:v>
      </x:c>
      <x:c r="F881" s="6" t="n">
        <x:v>0</x:v>
      </x:c>
      <x:c r="G881" s="6" t="str">
        <x:v>暴击率</x:v>
      </x:c>
      <x:c r="H881" s="6" t="str">
        <x:v>https://raw.githubusercontent.com/Mar-7th/StarRailRes/dbe8cdfcfb0bf657b9fe1cf92d5537f118ccb487/index_new/cn/character_skill_trees.json</x:v>
      </x:c>
    </x:row>
    <x:row r="882" ht="20" customHeight="1">
      <x:c r="A882" s="6" t="str">
        <x:v>1513</x:v>
      </x:c>
      <x:c r="B882" s="6" t="str">
        <x:v>1513208</x:v>
      </x:c>
      <x:c r="C882" s="6" t="str">
        <x:v>ElationDamageAddedRatioBase</x:v>
      </x:c>
      <x:c r="D882" s="6" t="n">
        <x:v>0.06</x:v>
      </x:c>
      <x:c r="E882" s="6" t="n">
        <x:v>6</x:v>
      </x:c>
      <x:c r="F882" s="6" t="n">
        <x:v>0</x:v>
      </x:c>
      <x:c r="G882" s="6" t="str">
        <x:v>欢愉度</x:v>
      </x:c>
      <x:c r="H882" s="6" t="str">
        <x:v>https://raw.githubusercontent.com/Mar-7th/StarRailRes/dbe8cdfcfb0bf657b9fe1cf92d5537f118ccb487/index_new/cn/character_skill_trees.json</x:v>
      </x:c>
    </x:row>
    <x:row r="883" ht="20" customHeight="1">
      <x:c r="A883" s="6" t="str">
        <x:v>1513</x:v>
      </x:c>
      <x:c r="B883" s="6" t="str">
        <x:v>1513209</x:v>
      </x:c>
      <x:c r="C883" s="6" t="str">
        <x:v>SpeedDelta</x:v>
      </x:c>
      <x:c r="D883" s="6" t="n">
        <x:v>4</x:v>
      </x:c>
      <x:c r="E883" s="6" t="n">
        <x:v>0</x:v>
      </x:c>
      <x:c r="F883" s="6" t="n">
        <x:v>75</x:v>
      </x:c>
      <x:c r="G883" s="6" t="str">
        <x:v>速度</x:v>
      </x:c>
      <x:c r="H883" s="6" t="str">
        <x:v>https://raw.githubusercontent.com/Mar-7th/StarRailRes/dbe8cdfcfb0bf657b9fe1cf92d5537f118ccb487/index_new/cn/character_skill_trees.json</x:v>
      </x:c>
    </x:row>
    <x:row r="884" ht="20" customHeight="1">
      <x:c r="A884" s="6" t="str">
        <x:v>1513</x:v>
      </x:c>
      <x:c r="B884" s="6" t="str">
        <x:v>1513210</x:v>
      </x:c>
      <x:c r="C884" s="6" t="str">
        <x:v>CriticalChanceBase</x:v>
      </x:c>
      <x:c r="D884" s="6" t="n">
        <x:v>0.053</x:v>
      </x:c>
      <x:c r="E884" s="6" t="n">
        <x:v>0</x:v>
      </x:c>
      <x:c r="F884" s="6" t="n">
        <x:v>80</x:v>
      </x:c>
      <x:c r="G884" s="6" t="str">
        <x:v>暴击率</x:v>
      </x:c>
      <x:c r="H884" s="6" t="str">
        <x:v>https://raw.githubusercontent.com/Mar-7th/StarRailRes/dbe8cdfcfb0bf657b9fe1cf92d5537f118ccb487/index_new/cn/character_skill_trees.json</x:v>
      </x:c>
    </x:row>
    <x:row r="885" ht="20" customHeight="1">
      <x:c r="A885" s="6" t="str">
        <x:v>8001</x:v>
      </x:c>
      <x:c r="B885" s="6" t="str">
        <x:v>8001201</x:v>
      </x:c>
      <x:c r="C885" s="6" t="str">
        <x:v>AttackAddedRatio</x:v>
      </x:c>
      <x:c r="D885" s="6" t="n">
        <x:v>0.04</x:v>
      </x:c>
      <x:c r="E885" s="6" t="n">
        <x:v>0</x:v>
      </x:c>
      <x:c r="F885" s="6" t="n">
        <x:v>1</x:v>
      </x:c>
      <x:c r="G885" s="6" t="str">
        <x:v>攻击力</x:v>
      </x:c>
      <x:c r="H885" s="6" t="str">
        <x:v>https://raw.githubusercontent.com/Mar-7th/StarRailRes/dbe8cdfcfb0bf657b9fe1cf92d5537f118ccb487/index_new/cn/character_skill_trees.json</x:v>
      </x:c>
    </x:row>
    <x:row r="886" ht="20" customHeight="1">
      <x:c r="A886" s="6" t="str">
        <x:v>8001</x:v>
      </x:c>
      <x:c r="B886" s="6" t="str">
        <x:v>8001202</x:v>
      </x:c>
      <x:c r="C886" s="6" t="str">
        <x:v>HPAddedRatio</x:v>
      </x:c>
      <x:c r="D886" s="6" t="n">
        <x:v>0.04</x:v>
      </x:c>
      <x:c r="E886" s="6" t="n">
        <x:v>2</x:v>
      </x:c>
      <x:c r="F886" s="6" t="n">
        <x:v>0</x:v>
      </x:c>
      <x:c r="G886" s="6" t="str">
        <x:v>生命值</x:v>
      </x:c>
      <x:c r="H886" s="6" t="str">
        <x:v>https://raw.githubusercontent.com/Mar-7th/StarRailRes/dbe8cdfcfb0bf657b9fe1cf92d5537f118ccb487/index_new/cn/character_skill_trees.json</x:v>
      </x:c>
    </x:row>
    <x:row r="887" ht="20" customHeight="1">
      <x:c r="A887" s="6" t="str">
        <x:v>8001</x:v>
      </x:c>
      <x:c r="B887" s="6" t="str">
        <x:v>8001203</x:v>
      </x:c>
      <x:c r="C887" s="6" t="str">
        <x:v>AttackAddedRatio</x:v>
      </x:c>
      <x:c r="D887" s="6" t="n">
        <x:v>0.04</x:v>
      </x:c>
      <x:c r="E887" s="6" t="n">
        <x:v>3</x:v>
      </x:c>
      <x:c r="F887" s="6" t="n">
        <x:v>0</x:v>
      </x:c>
      <x:c r="G887" s="6" t="str">
        <x:v>攻击力</x:v>
      </x:c>
      <x:c r="H887" s="6" t="str">
        <x:v>https://raw.githubusercontent.com/Mar-7th/StarRailRes/dbe8cdfcfb0bf657b9fe1cf92d5537f118ccb487/index_new/cn/character_skill_trees.json</x:v>
      </x:c>
    </x:row>
    <x:row r="888" ht="20" customHeight="1">
      <x:c r="A888" s="6" t="str">
        <x:v>8001</x:v>
      </x:c>
      <x:c r="B888" s="6" t="str">
        <x:v>8001204</x:v>
      </x:c>
      <x:c r="C888" s="6" t="str">
        <x:v>DefenceAddedRatio</x:v>
      </x:c>
      <x:c r="D888" s="6" t="n">
        <x:v>0.05</x:v>
      </x:c>
      <x:c r="E888" s="6" t="n">
        <x:v>3</x:v>
      </x:c>
      <x:c r="F888" s="6" t="n">
        <x:v>0</x:v>
      </x:c>
      <x:c r="G888" s="6" t="str">
        <x:v>防御力</x:v>
      </x:c>
      <x:c r="H888" s="6" t="str">
        <x:v>https://raw.githubusercontent.com/Mar-7th/StarRailRes/dbe8cdfcfb0bf657b9fe1cf92d5537f118ccb487/index_new/cn/character_skill_trees.json</x:v>
      </x:c>
    </x:row>
    <x:row r="889" ht="20" customHeight="1">
      <x:c r="A889" s="6" t="str">
        <x:v>8001</x:v>
      </x:c>
      <x:c r="B889" s="6" t="str">
        <x:v>8001205</x:v>
      </x:c>
      <x:c r="C889" s="6" t="str">
        <x:v>AttackAddedRatio</x:v>
      </x:c>
      <x:c r="D889" s="6" t="n">
        <x:v>0.06</x:v>
      </x:c>
      <x:c r="E889" s="6" t="n">
        <x:v>4</x:v>
      </x:c>
      <x:c r="F889" s="6" t="n">
        <x:v>0</x:v>
      </x:c>
      <x:c r="G889" s="6" t="str">
        <x:v>攻击力</x:v>
      </x:c>
      <x:c r="H889" s="6" t="str">
        <x:v>https://raw.githubusercontent.com/Mar-7th/StarRailRes/dbe8cdfcfb0bf657b9fe1cf92d5537f118ccb487/index_new/cn/character_skill_trees.json</x:v>
      </x:c>
    </x:row>
    <x:row r="890" ht="20" customHeight="1">
      <x:c r="A890" s="6" t="str">
        <x:v>8001</x:v>
      </x:c>
      <x:c r="B890" s="6" t="str">
        <x:v>8001206</x:v>
      </x:c>
      <x:c r="C890" s="6" t="str">
        <x:v>HPAddedRatio</x:v>
      </x:c>
      <x:c r="D890" s="6" t="n">
        <x:v>0.06</x:v>
      </x:c>
      <x:c r="E890" s="6" t="n">
        <x:v>5</x:v>
      </x:c>
      <x:c r="F890" s="6" t="n">
        <x:v>0</x:v>
      </x:c>
      <x:c r="G890" s="6" t="str">
        <x:v>生命值</x:v>
      </x:c>
      <x:c r="H890" s="6" t="str">
        <x:v>https://raw.githubusercontent.com/Mar-7th/StarRailRes/dbe8cdfcfb0bf657b9fe1cf92d5537f118ccb487/index_new/cn/character_skill_trees.json</x:v>
      </x:c>
    </x:row>
    <x:row r="891" ht="20" customHeight="1">
      <x:c r="A891" s="6" t="str">
        <x:v>8001</x:v>
      </x:c>
      <x:c r="B891" s="6" t="str">
        <x:v>8001207</x:v>
      </x:c>
      <x:c r="C891" s="6" t="str">
        <x:v>AttackAddedRatio</x:v>
      </x:c>
      <x:c r="D891" s="6" t="n">
        <x:v>0.06</x:v>
      </x:c>
      <x:c r="E891" s="6" t="n">
        <x:v>5</x:v>
      </x:c>
      <x:c r="F891" s="6" t="n">
        <x:v>0</x:v>
      </x:c>
      <x:c r="G891" s="6" t="str">
        <x:v>攻击力</x:v>
      </x:c>
      <x:c r="H891" s="6" t="str">
        <x:v>https://raw.githubusercontent.com/Mar-7th/StarRailRes/dbe8cdfcfb0bf657b9fe1cf92d5537f118ccb487/index_new/cn/character_skill_trees.json</x:v>
      </x:c>
    </x:row>
    <x:row r="892" ht="20" customHeight="1">
      <x:c r="A892" s="6" t="str">
        <x:v>8001</x:v>
      </x:c>
      <x:c r="B892" s="6" t="str">
        <x:v>8001208</x:v>
      </x:c>
      <x:c r="C892" s="6" t="str">
        <x:v>DefenceAddedRatio</x:v>
      </x:c>
      <x:c r="D892" s="6" t="n">
        <x:v>0.075</x:v>
      </x:c>
      <x:c r="E892" s="6" t="n">
        <x:v>6</x:v>
      </x:c>
      <x:c r="F892" s="6" t="n">
        <x:v>0</x:v>
      </x:c>
      <x:c r="G892" s="6" t="str">
        <x:v>防御力</x:v>
      </x:c>
      <x:c r="H892" s="6" t="str">
        <x:v>https://raw.githubusercontent.com/Mar-7th/StarRailRes/dbe8cdfcfb0bf657b9fe1cf92d5537f118ccb487/index_new/cn/character_skill_trees.json</x:v>
      </x:c>
    </x:row>
    <x:row r="893" ht="20" customHeight="1">
      <x:c r="A893" s="6" t="str">
        <x:v>8001</x:v>
      </x:c>
      <x:c r="B893" s="6" t="str">
        <x:v>8001209</x:v>
      </x:c>
      <x:c r="C893" s="6" t="str">
        <x:v>HPAddedRatio</x:v>
      </x:c>
      <x:c r="D893" s="6" t="n">
        <x:v>0.08</x:v>
      </x:c>
      <x:c r="E893" s="6" t="n">
        <x:v>0</x:v>
      </x:c>
      <x:c r="F893" s="6" t="n">
        <x:v>75</x:v>
      </x:c>
      <x:c r="G893" s="6" t="str">
        <x:v>生命值</x:v>
      </x:c>
      <x:c r="H893" s="6" t="str">
        <x:v>https://raw.githubusercontent.com/Mar-7th/StarRailRes/dbe8cdfcfb0bf657b9fe1cf92d5537f118ccb487/index_new/cn/character_skill_trees.json</x:v>
      </x:c>
    </x:row>
    <x:row r="894" ht="20" customHeight="1">
      <x:c r="A894" s="6" t="str">
        <x:v>8001</x:v>
      </x:c>
      <x:c r="B894" s="6" t="str">
        <x:v>8001210</x:v>
      </x:c>
      <x:c r="C894" s="6" t="str">
        <x:v>AttackAddedRatio</x:v>
      </x:c>
      <x:c r="D894" s="6" t="n">
        <x:v>0.08</x:v>
      </x:c>
      <x:c r="E894" s="6" t="n">
        <x:v>0</x:v>
      </x:c>
      <x:c r="F894" s="6" t="n">
        <x:v>80</x:v>
      </x:c>
      <x:c r="G894" s="6" t="str">
        <x:v>攻击力</x:v>
      </x:c>
      <x:c r="H894" s="6" t="str">
        <x:v>https://raw.githubusercontent.com/Mar-7th/StarRailRes/dbe8cdfcfb0bf657b9fe1cf92d5537f118ccb487/index_new/cn/character_skill_trees.json</x:v>
      </x:c>
    </x:row>
    <x:row r="895" ht="20" customHeight="1">
      <x:c r="A895" s="6" t="str">
        <x:v>8002</x:v>
      </x:c>
      <x:c r="B895" s="6" t="str">
        <x:v>8002201</x:v>
      </x:c>
      <x:c r="C895" s="6" t="str">
        <x:v>AttackAddedRatio</x:v>
      </x:c>
      <x:c r="D895" s="6" t="n">
        <x:v>0.04</x:v>
      </x:c>
      <x:c r="E895" s="6" t="n">
        <x:v>0</x:v>
      </x:c>
      <x:c r="F895" s="6" t="n">
        <x:v>1</x:v>
      </x:c>
      <x:c r="G895" s="6" t="str">
        <x:v>攻击力</x:v>
      </x:c>
      <x:c r="H895" s="6" t="str">
        <x:v>https://raw.githubusercontent.com/Mar-7th/StarRailRes/dbe8cdfcfb0bf657b9fe1cf92d5537f118ccb487/index_new/cn/character_skill_trees.json</x:v>
      </x:c>
    </x:row>
    <x:row r="896" ht="20" customHeight="1">
      <x:c r="A896" s="6" t="str">
        <x:v>8002</x:v>
      </x:c>
      <x:c r="B896" s="6" t="str">
        <x:v>8002202</x:v>
      </x:c>
      <x:c r="C896" s="6" t="str">
        <x:v>HPAddedRatio</x:v>
      </x:c>
      <x:c r="D896" s="6" t="n">
        <x:v>0.04</x:v>
      </x:c>
      <x:c r="E896" s="6" t="n">
        <x:v>2</x:v>
      </x:c>
      <x:c r="F896" s="6" t="n">
        <x:v>0</x:v>
      </x:c>
      <x:c r="G896" s="6" t="str">
        <x:v>生命值</x:v>
      </x:c>
      <x:c r="H896" s="6" t="str">
        <x:v>https://raw.githubusercontent.com/Mar-7th/StarRailRes/dbe8cdfcfb0bf657b9fe1cf92d5537f118ccb487/index_new/cn/character_skill_trees.json</x:v>
      </x:c>
    </x:row>
    <x:row r="897" ht="20" customHeight="1">
      <x:c r="A897" s="6" t="str">
        <x:v>8002</x:v>
      </x:c>
      <x:c r="B897" s="6" t="str">
        <x:v>8002203</x:v>
      </x:c>
      <x:c r="C897" s="6" t="str">
        <x:v>AttackAddedRatio</x:v>
      </x:c>
      <x:c r="D897" s="6" t="n">
        <x:v>0.04</x:v>
      </x:c>
      <x:c r="E897" s="6" t="n">
        <x:v>3</x:v>
      </x:c>
      <x:c r="F897" s="6" t="n">
        <x:v>0</x:v>
      </x:c>
      <x:c r="G897" s="6" t="str">
        <x:v>攻击力</x:v>
      </x:c>
      <x:c r="H897" s="6" t="str">
        <x:v>https://raw.githubusercontent.com/Mar-7th/StarRailRes/dbe8cdfcfb0bf657b9fe1cf92d5537f118ccb487/index_new/cn/character_skill_trees.json</x:v>
      </x:c>
    </x:row>
    <x:row r="898" ht="20" customHeight="1">
      <x:c r="A898" s="6" t="str">
        <x:v>8002</x:v>
      </x:c>
      <x:c r="B898" s="6" t="str">
        <x:v>8002204</x:v>
      </x:c>
      <x:c r="C898" s="6" t="str">
        <x:v>DefenceAddedRatio</x:v>
      </x:c>
      <x:c r="D898" s="6" t="n">
        <x:v>0.05</x:v>
      </x:c>
      <x:c r="E898" s="6" t="n">
        <x:v>3</x:v>
      </x:c>
      <x:c r="F898" s="6" t="n">
        <x:v>0</x:v>
      </x:c>
      <x:c r="G898" s="6" t="str">
        <x:v>防御力</x:v>
      </x:c>
      <x:c r="H898" s="6" t="str">
        <x:v>https://raw.githubusercontent.com/Mar-7th/StarRailRes/dbe8cdfcfb0bf657b9fe1cf92d5537f118ccb487/index_new/cn/character_skill_trees.json</x:v>
      </x:c>
    </x:row>
    <x:row r="899" ht="20" customHeight="1">
      <x:c r="A899" s="6" t="str">
        <x:v>8002</x:v>
      </x:c>
      <x:c r="B899" s="6" t="str">
        <x:v>8002205</x:v>
      </x:c>
      <x:c r="C899" s="6" t="str">
        <x:v>AttackAddedRatio</x:v>
      </x:c>
      <x:c r="D899" s="6" t="n">
        <x:v>0.06</x:v>
      </x:c>
      <x:c r="E899" s="6" t="n">
        <x:v>4</x:v>
      </x:c>
      <x:c r="F899" s="6" t="n">
        <x:v>0</x:v>
      </x:c>
      <x:c r="G899" s="6" t="str">
        <x:v>攻击力</x:v>
      </x:c>
      <x:c r="H899" s="6" t="str">
        <x:v>https://raw.githubusercontent.com/Mar-7th/StarRailRes/dbe8cdfcfb0bf657b9fe1cf92d5537f118ccb487/index_new/cn/character_skill_trees.json</x:v>
      </x:c>
    </x:row>
    <x:row r="900" ht="20" customHeight="1">
      <x:c r="A900" s="6" t="str">
        <x:v>8002</x:v>
      </x:c>
      <x:c r="B900" s="6" t="str">
        <x:v>8002206</x:v>
      </x:c>
      <x:c r="C900" s="6" t="str">
        <x:v>HPAddedRatio</x:v>
      </x:c>
      <x:c r="D900" s="6" t="n">
        <x:v>0.06</x:v>
      </x:c>
      <x:c r="E900" s="6" t="n">
        <x:v>5</x:v>
      </x:c>
      <x:c r="F900" s="6" t="n">
        <x:v>0</x:v>
      </x:c>
      <x:c r="G900" s="6" t="str">
        <x:v>生命值</x:v>
      </x:c>
      <x:c r="H900" s="6" t="str">
        <x:v>https://raw.githubusercontent.com/Mar-7th/StarRailRes/dbe8cdfcfb0bf657b9fe1cf92d5537f118ccb487/index_new/cn/character_skill_trees.json</x:v>
      </x:c>
    </x:row>
    <x:row r="901" ht="20" customHeight="1">
      <x:c r="A901" s="6" t="str">
        <x:v>8002</x:v>
      </x:c>
      <x:c r="B901" s="6" t="str">
        <x:v>8002207</x:v>
      </x:c>
      <x:c r="C901" s="6" t="str">
        <x:v>AttackAddedRatio</x:v>
      </x:c>
      <x:c r="D901" s="6" t="n">
        <x:v>0.06</x:v>
      </x:c>
      <x:c r="E901" s="6" t="n">
        <x:v>5</x:v>
      </x:c>
      <x:c r="F901" s="6" t="n">
        <x:v>0</x:v>
      </x:c>
      <x:c r="G901" s="6" t="str">
        <x:v>攻击力</x:v>
      </x:c>
      <x:c r="H901" s="6" t="str">
        <x:v>https://raw.githubusercontent.com/Mar-7th/StarRailRes/dbe8cdfcfb0bf657b9fe1cf92d5537f118ccb487/index_new/cn/character_skill_trees.json</x:v>
      </x:c>
    </x:row>
    <x:row r="902" ht="20" customHeight="1">
      <x:c r="A902" s="6" t="str">
        <x:v>8002</x:v>
      </x:c>
      <x:c r="B902" s="6" t="str">
        <x:v>8002208</x:v>
      </x:c>
      <x:c r="C902" s="6" t="str">
        <x:v>DefenceAddedRatio</x:v>
      </x:c>
      <x:c r="D902" s="6" t="n">
        <x:v>0.075</x:v>
      </x:c>
      <x:c r="E902" s="6" t="n">
        <x:v>6</x:v>
      </x:c>
      <x:c r="F902" s="6" t="n">
        <x:v>0</x:v>
      </x:c>
      <x:c r="G902" s="6" t="str">
        <x:v>防御力</x:v>
      </x:c>
      <x:c r="H902" s="6" t="str">
        <x:v>https://raw.githubusercontent.com/Mar-7th/StarRailRes/dbe8cdfcfb0bf657b9fe1cf92d5537f118ccb487/index_new/cn/character_skill_trees.json</x:v>
      </x:c>
    </x:row>
    <x:row r="903" ht="20" customHeight="1">
      <x:c r="A903" s="6" t="str">
        <x:v>8002</x:v>
      </x:c>
      <x:c r="B903" s="6" t="str">
        <x:v>8002209</x:v>
      </x:c>
      <x:c r="C903" s="6" t="str">
        <x:v>HPAddedRatio</x:v>
      </x:c>
      <x:c r="D903" s="6" t="n">
        <x:v>0.08</x:v>
      </x:c>
      <x:c r="E903" s="6" t="n">
        <x:v>0</x:v>
      </x:c>
      <x:c r="F903" s="6" t="n">
        <x:v>75</x:v>
      </x:c>
      <x:c r="G903" s="6" t="str">
        <x:v>生命值</x:v>
      </x:c>
      <x:c r="H903" s="6" t="str">
        <x:v>https://raw.githubusercontent.com/Mar-7th/StarRailRes/dbe8cdfcfb0bf657b9fe1cf92d5537f118ccb487/index_new/cn/character_skill_trees.json</x:v>
      </x:c>
    </x:row>
    <x:row r="904" ht="20" customHeight="1">
      <x:c r="A904" s="6" t="str">
        <x:v>8002</x:v>
      </x:c>
      <x:c r="B904" s="6" t="str">
        <x:v>8002210</x:v>
      </x:c>
      <x:c r="C904" s="6" t="str">
        <x:v>AttackAddedRatio</x:v>
      </x:c>
      <x:c r="D904" s="6" t="n">
        <x:v>0.08</x:v>
      </x:c>
      <x:c r="E904" s="6" t="n">
        <x:v>0</x:v>
      </x:c>
      <x:c r="F904" s="6" t="n">
        <x:v>80</x:v>
      </x:c>
      <x:c r="G904" s="6" t="str">
        <x:v>攻击力</x:v>
      </x:c>
      <x:c r="H904" s="6" t="str">
        <x:v>https://raw.githubusercontent.com/Mar-7th/StarRailRes/dbe8cdfcfb0bf657b9fe1cf92d5537f118ccb487/index_new/cn/character_skill_trees.json</x:v>
      </x:c>
    </x:row>
    <x:row r="905" ht="20" customHeight="1">
      <x:c r="A905" s="6" t="str">
        <x:v>8003</x:v>
      </x:c>
      <x:c r="B905" s="6" t="str">
        <x:v>8003201</x:v>
      </x:c>
      <x:c r="C905" s="6" t="str">
        <x:v>DefenceAddedRatio</x:v>
      </x:c>
      <x:c r="D905" s="6" t="n">
        <x:v>0.05</x:v>
      </x:c>
      <x:c r="E905" s="6" t="n">
        <x:v>0</x:v>
      </x:c>
      <x:c r="F905" s="6" t="n">
        <x:v>1</x:v>
      </x:c>
      <x:c r="G905" s="6" t="str">
        <x:v>防御力</x:v>
      </x:c>
      <x:c r="H905" s="6" t="str">
        <x:v>https://raw.githubusercontent.com/Mar-7th/StarRailRes/dbe8cdfcfb0bf657b9fe1cf92d5537f118ccb487/index_new/cn/character_skill_trees.json</x:v>
      </x:c>
    </x:row>
    <x:row r="906" ht="20" customHeight="1">
      <x:c r="A906" s="6" t="str">
        <x:v>8003</x:v>
      </x:c>
      <x:c r="B906" s="6" t="str">
        <x:v>8003202</x:v>
      </x:c>
      <x:c r="C906" s="6" t="str">
        <x:v>AttackAddedRatio</x:v>
      </x:c>
      <x:c r="D906" s="6" t="n">
        <x:v>0.04</x:v>
      </x:c>
      <x:c r="E906" s="6" t="n">
        <x:v>2</x:v>
      </x:c>
      <x:c r="F906" s="6" t="n">
        <x:v>0</x:v>
      </x:c>
      <x:c r="G906" s="6" t="str">
        <x:v>攻击力</x:v>
      </x:c>
      <x:c r="H906" s="6" t="str">
        <x:v>https://raw.githubusercontent.com/Mar-7th/StarRailRes/dbe8cdfcfb0bf657b9fe1cf92d5537f118ccb487/index_new/cn/character_skill_trees.json</x:v>
      </x:c>
    </x:row>
    <x:row r="907" ht="20" customHeight="1">
      <x:c r="A907" s="6" t="str">
        <x:v>8003</x:v>
      </x:c>
      <x:c r="B907" s="6" t="str">
        <x:v>8003203</x:v>
      </x:c>
      <x:c r="C907" s="6" t="str">
        <x:v>DefenceAddedRatio</x:v>
      </x:c>
      <x:c r="D907" s="6" t="n">
        <x:v>0.05</x:v>
      </x:c>
      <x:c r="E907" s="6" t="n">
        <x:v>3</x:v>
      </x:c>
      <x:c r="F907" s="6" t="n">
        <x:v>0</x:v>
      </x:c>
      <x:c r="G907" s="6" t="str">
        <x:v>防御力</x:v>
      </x:c>
      <x:c r="H907" s="6" t="str">
        <x:v>https://raw.githubusercontent.com/Mar-7th/StarRailRes/dbe8cdfcfb0bf657b9fe1cf92d5537f118ccb487/index_new/cn/character_skill_trees.json</x:v>
      </x:c>
    </x:row>
    <x:row r="908" ht="20" customHeight="1">
      <x:c r="A908" s="6" t="str">
        <x:v>8003</x:v>
      </x:c>
      <x:c r="B908" s="6" t="str">
        <x:v>8003204</x:v>
      </x:c>
      <x:c r="C908" s="6" t="str">
        <x:v>HPAddedRatio</x:v>
      </x:c>
      <x:c r="D908" s="6" t="n">
        <x:v>0.04</x:v>
      </x:c>
      <x:c r="E908" s="6" t="n">
        <x:v>3</x:v>
      </x:c>
      <x:c r="F908" s="6" t="n">
        <x:v>0</x:v>
      </x:c>
      <x:c r="G908" s="6" t="str">
        <x:v>生命值</x:v>
      </x:c>
      <x:c r="H908" s="6" t="str">
        <x:v>https://raw.githubusercontent.com/Mar-7th/StarRailRes/dbe8cdfcfb0bf657b9fe1cf92d5537f118ccb487/index_new/cn/character_skill_trees.json</x:v>
      </x:c>
    </x:row>
    <x:row r="909" ht="20" customHeight="1">
      <x:c r="A909" s="6" t="str">
        <x:v>8003</x:v>
      </x:c>
      <x:c r="B909" s="6" t="str">
        <x:v>8003205</x:v>
      </x:c>
      <x:c r="C909" s="6" t="str">
        <x:v>DefenceAddedRatio</x:v>
      </x:c>
      <x:c r="D909" s="6" t="n">
        <x:v>0.075</x:v>
      </x:c>
      <x:c r="E909" s="6" t="n">
        <x:v>4</x:v>
      </x:c>
      <x:c r="F909" s="6" t="n">
        <x:v>0</x:v>
      </x:c>
      <x:c r="G909" s="6" t="str">
        <x:v>防御力</x:v>
      </x:c>
      <x:c r="H909" s="6" t="str">
        <x:v>https://raw.githubusercontent.com/Mar-7th/StarRailRes/dbe8cdfcfb0bf657b9fe1cf92d5537f118ccb487/index_new/cn/character_skill_trees.json</x:v>
      </x:c>
    </x:row>
    <x:row r="910" ht="20" customHeight="1">
      <x:c r="A910" s="6" t="str">
        <x:v>8003</x:v>
      </x:c>
      <x:c r="B910" s="6" t="str">
        <x:v>8003206</x:v>
      </x:c>
      <x:c r="C910" s="6" t="str">
        <x:v>AttackAddedRatio</x:v>
      </x:c>
      <x:c r="D910" s="6" t="n">
        <x:v>0.06</x:v>
      </x:c>
      <x:c r="E910" s="6" t="n">
        <x:v>5</x:v>
      </x:c>
      <x:c r="F910" s="6" t="n">
        <x:v>0</x:v>
      </x:c>
      <x:c r="G910" s="6" t="str">
        <x:v>攻击力</x:v>
      </x:c>
      <x:c r="H910" s="6" t="str">
        <x:v>https://raw.githubusercontent.com/Mar-7th/StarRailRes/dbe8cdfcfb0bf657b9fe1cf92d5537f118ccb487/index_new/cn/character_skill_trees.json</x:v>
      </x:c>
    </x:row>
    <x:row r="911" ht="20" customHeight="1">
      <x:c r="A911" s="6" t="str">
        <x:v>8003</x:v>
      </x:c>
      <x:c r="B911" s="6" t="str">
        <x:v>8003207</x:v>
      </x:c>
      <x:c r="C911" s="6" t="str">
        <x:v>DefenceAddedRatio</x:v>
      </x:c>
      <x:c r="D911" s="6" t="n">
        <x:v>0.075</x:v>
      </x:c>
      <x:c r="E911" s="6" t="n">
        <x:v>5</x:v>
      </x:c>
      <x:c r="F911" s="6" t="n">
        <x:v>0</x:v>
      </x:c>
      <x:c r="G911" s="6" t="str">
        <x:v>防御力</x:v>
      </x:c>
      <x:c r="H911" s="6" t="str">
        <x:v>https://raw.githubusercontent.com/Mar-7th/StarRailRes/dbe8cdfcfb0bf657b9fe1cf92d5537f118ccb487/index_new/cn/character_skill_trees.json</x:v>
      </x:c>
    </x:row>
    <x:row r="912" ht="20" customHeight="1">
      <x:c r="A912" s="6" t="str">
        <x:v>8003</x:v>
      </x:c>
      <x:c r="B912" s="6" t="str">
        <x:v>8003208</x:v>
      </x:c>
      <x:c r="C912" s="6" t="str">
        <x:v>HPAddedRatio</x:v>
      </x:c>
      <x:c r="D912" s="6" t="n">
        <x:v>0.06</x:v>
      </x:c>
      <x:c r="E912" s="6" t="n">
        <x:v>6</x:v>
      </x:c>
      <x:c r="F912" s="6" t="n">
        <x:v>0</x:v>
      </x:c>
      <x:c r="G912" s="6" t="str">
        <x:v>生命值</x:v>
      </x:c>
      <x:c r="H912" s="6" t="str">
        <x:v>https://raw.githubusercontent.com/Mar-7th/StarRailRes/dbe8cdfcfb0bf657b9fe1cf92d5537f118ccb487/index_new/cn/character_skill_trees.json</x:v>
      </x:c>
    </x:row>
    <x:row r="913" ht="20" customHeight="1">
      <x:c r="A913" s="6" t="str">
        <x:v>8003</x:v>
      </x:c>
      <x:c r="B913" s="6" t="str">
        <x:v>8003209</x:v>
      </x:c>
      <x:c r="C913" s="6" t="str">
        <x:v>AttackAddedRatio</x:v>
      </x:c>
      <x:c r="D913" s="6" t="n">
        <x:v>0.08</x:v>
      </x:c>
      <x:c r="E913" s="6" t="n">
        <x:v>0</x:v>
      </x:c>
      <x:c r="F913" s="6" t="n">
        <x:v>75</x:v>
      </x:c>
      <x:c r="G913" s="6" t="str">
        <x:v>攻击力</x:v>
      </x:c>
      <x:c r="H913" s="6" t="str">
        <x:v>https://raw.githubusercontent.com/Mar-7th/StarRailRes/dbe8cdfcfb0bf657b9fe1cf92d5537f118ccb487/index_new/cn/character_skill_trees.json</x:v>
      </x:c>
    </x:row>
    <x:row r="914" ht="20" customHeight="1">
      <x:c r="A914" s="6" t="str">
        <x:v>8003</x:v>
      </x:c>
      <x:c r="B914" s="6" t="str">
        <x:v>8003210</x:v>
      </x:c>
      <x:c r="C914" s="6" t="str">
        <x:v>DefenceAddedRatio</x:v>
      </x:c>
      <x:c r="D914" s="6" t="n">
        <x:v>0.1</x:v>
      </x:c>
      <x:c r="E914" s="6" t="n">
        <x:v>0</x:v>
      </x:c>
      <x:c r="F914" s="6" t="n">
        <x:v>80</x:v>
      </x:c>
      <x:c r="G914" s="6" t="str">
        <x:v>防御力</x:v>
      </x:c>
      <x:c r="H914" s="6" t="str">
        <x:v>https://raw.githubusercontent.com/Mar-7th/StarRailRes/dbe8cdfcfb0bf657b9fe1cf92d5537f118ccb487/index_new/cn/character_skill_trees.json</x:v>
      </x:c>
    </x:row>
    <x:row r="915" ht="20" customHeight="1">
      <x:c r="A915" s="6" t="str">
        <x:v>8004</x:v>
      </x:c>
      <x:c r="B915" s="6" t="str">
        <x:v>8004201</x:v>
      </x:c>
      <x:c r="C915" s="6" t="str">
        <x:v>DefenceAddedRatio</x:v>
      </x:c>
      <x:c r="D915" s="6" t="n">
        <x:v>0.05</x:v>
      </x:c>
      <x:c r="E915" s="6" t="n">
        <x:v>0</x:v>
      </x:c>
      <x:c r="F915" s="6" t="n">
        <x:v>1</x:v>
      </x:c>
      <x:c r="G915" s="6" t="str">
        <x:v>防御力</x:v>
      </x:c>
      <x:c r="H915" s="6" t="str">
        <x:v>https://raw.githubusercontent.com/Mar-7th/StarRailRes/dbe8cdfcfb0bf657b9fe1cf92d5537f118ccb487/index_new/cn/character_skill_trees.json</x:v>
      </x:c>
    </x:row>
    <x:row r="916" ht="20" customHeight="1">
      <x:c r="A916" s="6" t="str">
        <x:v>8004</x:v>
      </x:c>
      <x:c r="B916" s="6" t="str">
        <x:v>8004202</x:v>
      </x:c>
      <x:c r="C916" s="6" t="str">
        <x:v>AttackAddedRatio</x:v>
      </x:c>
      <x:c r="D916" s="6" t="n">
        <x:v>0.04</x:v>
      </x:c>
      <x:c r="E916" s="6" t="n">
        <x:v>2</x:v>
      </x:c>
      <x:c r="F916" s="6" t="n">
        <x:v>0</x:v>
      </x:c>
      <x:c r="G916" s="6" t="str">
        <x:v>攻击力</x:v>
      </x:c>
      <x:c r="H916" s="6" t="str">
        <x:v>https://raw.githubusercontent.com/Mar-7th/StarRailRes/dbe8cdfcfb0bf657b9fe1cf92d5537f118ccb487/index_new/cn/character_skill_trees.json</x:v>
      </x:c>
    </x:row>
    <x:row r="917" ht="20" customHeight="1">
      <x:c r="A917" s="6" t="str">
        <x:v>8004</x:v>
      </x:c>
      <x:c r="B917" s="6" t="str">
        <x:v>8004203</x:v>
      </x:c>
      <x:c r="C917" s="6" t="str">
        <x:v>DefenceAddedRatio</x:v>
      </x:c>
      <x:c r="D917" s="6" t="n">
        <x:v>0.05</x:v>
      </x:c>
      <x:c r="E917" s="6" t="n">
        <x:v>3</x:v>
      </x:c>
      <x:c r="F917" s="6" t="n">
        <x:v>0</x:v>
      </x:c>
      <x:c r="G917" s="6" t="str">
        <x:v>防御力</x:v>
      </x:c>
      <x:c r="H917" s="6" t="str">
        <x:v>https://raw.githubusercontent.com/Mar-7th/StarRailRes/dbe8cdfcfb0bf657b9fe1cf92d5537f118ccb487/index_new/cn/character_skill_trees.json</x:v>
      </x:c>
    </x:row>
    <x:row r="918" ht="20" customHeight="1">
      <x:c r="A918" s="6" t="str">
        <x:v>8004</x:v>
      </x:c>
      <x:c r="B918" s="6" t="str">
        <x:v>8004204</x:v>
      </x:c>
      <x:c r="C918" s="6" t="str">
        <x:v>HPAddedRatio</x:v>
      </x:c>
      <x:c r="D918" s="6" t="n">
        <x:v>0.04</x:v>
      </x:c>
      <x:c r="E918" s="6" t="n">
        <x:v>3</x:v>
      </x:c>
      <x:c r="F918" s="6" t="n">
        <x:v>0</x:v>
      </x:c>
      <x:c r="G918" s="6" t="str">
        <x:v>生命值</x:v>
      </x:c>
      <x:c r="H918" s="6" t="str">
        <x:v>https://raw.githubusercontent.com/Mar-7th/StarRailRes/dbe8cdfcfb0bf657b9fe1cf92d5537f118ccb487/index_new/cn/character_skill_trees.json</x:v>
      </x:c>
    </x:row>
    <x:row r="919" ht="20" customHeight="1">
      <x:c r="A919" s="6" t="str">
        <x:v>8004</x:v>
      </x:c>
      <x:c r="B919" s="6" t="str">
        <x:v>8004205</x:v>
      </x:c>
      <x:c r="C919" s="6" t="str">
        <x:v>DefenceAddedRatio</x:v>
      </x:c>
      <x:c r="D919" s="6" t="n">
        <x:v>0.075</x:v>
      </x:c>
      <x:c r="E919" s="6" t="n">
        <x:v>4</x:v>
      </x:c>
      <x:c r="F919" s="6" t="n">
        <x:v>0</x:v>
      </x:c>
      <x:c r="G919" s="6" t="str">
        <x:v>防御力</x:v>
      </x:c>
      <x:c r="H919" s="6" t="str">
        <x:v>https://raw.githubusercontent.com/Mar-7th/StarRailRes/dbe8cdfcfb0bf657b9fe1cf92d5537f118ccb487/index_new/cn/character_skill_trees.json</x:v>
      </x:c>
    </x:row>
    <x:row r="920" ht="20" customHeight="1">
      <x:c r="A920" s="6" t="str">
        <x:v>8004</x:v>
      </x:c>
      <x:c r="B920" s="6" t="str">
        <x:v>8004206</x:v>
      </x:c>
      <x:c r="C920" s="6" t="str">
        <x:v>AttackAddedRatio</x:v>
      </x:c>
      <x:c r="D920" s="6" t="n">
        <x:v>0.06</x:v>
      </x:c>
      <x:c r="E920" s="6" t="n">
        <x:v>5</x:v>
      </x:c>
      <x:c r="F920" s="6" t="n">
        <x:v>0</x:v>
      </x:c>
      <x:c r="G920" s="6" t="str">
        <x:v>攻击力</x:v>
      </x:c>
      <x:c r="H920" s="6" t="str">
        <x:v>https://raw.githubusercontent.com/Mar-7th/StarRailRes/dbe8cdfcfb0bf657b9fe1cf92d5537f118ccb487/index_new/cn/character_skill_trees.json</x:v>
      </x:c>
    </x:row>
    <x:row r="921" ht="20" customHeight="1">
      <x:c r="A921" s="6" t="str">
        <x:v>8004</x:v>
      </x:c>
      <x:c r="B921" s="6" t="str">
        <x:v>8004207</x:v>
      </x:c>
      <x:c r="C921" s="6" t="str">
        <x:v>DefenceAddedRatio</x:v>
      </x:c>
      <x:c r="D921" s="6" t="n">
        <x:v>0.075</x:v>
      </x:c>
      <x:c r="E921" s="6" t="n">
        <x:v>5</x:v>
      </x:c>
      <x:c r="F921" s="6" t="n">
        <x:v>0</x:v>
      </x:c>
      <x:c r="G921" s="6" t="str">
        <x:v>防御力</x:v>
      </x:c>
      <x:c r="H921" s="6" t="str">
        <x:v>https://raw.githubusercontent.com/Mar-7th/StarRailRes/dbe8cdfcfb0bf657b9fe1cf92d5537f118ccb487/index_new/cn/character_skill_trees.json</x:v>
      </x:c>
    </x:row>
    <x:row r="922" ht="20" customHeight="1">
      <x:c r="A922" s="6" t="str">
        <x:v>8004</x:v>
      </x:c>
      <x:c r="B922" s="6" t="str">
        <x:v>8004208</x:v>
      </x:c>
      <x:c r="C922" s="6" t="str">
        <x:v>HPAddedRatio</x:v>
      </x:c>
      <x:c r="D922" s="6" t="n">
        <x:v>0.06</x:v>
      </x:c>
      <x:c r="E922" s="6" t="n">
        <x:v>6</x:v>
      </x:c>
      <x:c r="F922" s="6" t="n">
        <x:v>0</x:v>
      </x:c>
      <x:c r="G922" s="6" t="str">
        <x:v>生命值</x:v>
      </x:c>
      <x:c r="H922" s="6" t="str">
        <x:v>https://raw.githubusercontent.com/Mar-7th/StarRailRes/dbe8cdfcfb0bf657b9fe1cf92d5537f118ccb487/index_new/cn/character_skill_trees.json</x:v>
      </x:c>
    </x:row>
    <x:row r="923" ht="20" customHeight="1">
      <x:c r="A923" s="6" t="str">
        <x:v>8004</x:v>
      </x:c>
      <x:c r="B923" s="6" t="str">
        <x:v>8004209</x:v>
      </x:c>
      <x:c r="C923" s="6" t="str">
        <x:v>AttackAddedRatio</x:v>
      </x:c>
      <x:c r="D923" s="6" t="n">
        <x:v>0.08</x:v>
      </x:c>
      <x:c r="E923" s="6" t="n">
        <x:v>0</x:v>
      </x:c>
      <x:c r="F923" s="6" t="n">
        <x:v>75</x:v>
      </x:c>
      <x:c r="G923" s="6" t="str">
        <x:v>攻击力</x:v>
      </x:c>
      <x:c r="H923" s="6" t="str">
        <x:v>https://raw.githubusercontent.com/Mar-7th/StarRailRes/dbe8cdfcfb0bf657b9fe1cf92d5537f118ccb487/index_new/cn/character_skill_trees.json</x:v>
      </x:c>
    </x:row>
    <x:row r="924" ht="20" customHeight="1">
      <x:c r="A924" s="6" t="str">
        <x:v>8004</x:v>
      </x:c>
      <x:c r="B924" s="6" t="str">
        <x:v>8004210</x:v>
      </x:c>
      <x:c r="C924" s="6" t="str">
        <x:v>DefenceAddedRatio</x:v>
      </x:c>
      <x:c r="D924" s="6" t="n">
        <x:v>0.1</x:v>
      </x:c>
      <x:c r="E924" s="6" t="n">
        <x:v>0</x:v>
      </x:c>
      <x:c r="F924" s="6" t="n">
        <x:v>80</x:v>
      </x:c>
      <x:c r="G924" s="6" t="str">
        <x:v>防御力</x:v>
      </x:c>
      <x:c r="H924" s="6" t="str">
        <x:v>https://raw.githubusercontent.com/Mar-7th/StarRailRes/dbe8cdfcfb0bf657b9fe1cf92d5537f118ccb487/index_new/cn/character_skill_trees.json</x:v>
      </x:c>
    </x:row>
    <x:row r="925" ht="20" customHeight="1">
      <x:c r="A925" s="6" t="str">
        <x:v>8005</x:v>
      </x:c>
      <x:c r="B925" s="6" t="str">
        <x:v>8005201</x:v>
      </x:c>
      <x:c r="C925" s="6" t="str">
        <x:v>BreakDamageAddedRatioBase</x:v>
      </x:c>
      <x:c r="D925" s="6" t="n">
        <x:v>0.053</x:v>
      </x:c>
      <x:c r="E925" s="6" t="n">
        <x:v>0</x:v>
      </x:c>
      <x:c r="F925" s="6" t="n">
        <x:v>1</x:v>
      </x:c>
      <x:c r="G925" s="6" t="str">
        <x:v>击破特攻</x:v>
      </x:c>
      <x:c r="H925" s="6" t="str">
        <x:v>https://raw.githubusercontent.com/Mar-7th/StarRailRes/dbe8cdfcfb0bf657b9fe1cf92d5537f118ccb487/index_new/cn/character_skill_trees.json</x:v>
      </x:c>
    </x:row>
    <x:row r="926" ht="20" customHeight="1">
      <x:c r="A926" s="6" t="str">
        <x:v>8005</x:v>
      </x:c>
      <x:c r="B926" s="6" t="str">
        <x:v>8005202</x:v>
      </x:c>
      <x:c r="C926" s="6" t="str">
        <x:v>ImaginaryAddedRatio</x:v>
      </x:c>
      <x:c r="D926" s="6" t="n">
        <x:v>0.032</x:v>
      </x:c>
      <x:c r="E926" s="6" t="n">
        <x:v>2</x:v>
      </x:c>
      <x:c r="F926" s="6" t="n">
        <x:v>0</x:v>
      </x:c>
      <x:c r="G926" s="6" t="str">
        <x:v>虚数属性伤害提高</x:v>
      </x:c>
      <x:c r="H926" s="6" t="str">
        <x:v>https://raw.githubusercontent.com/Mar-7th/StarRailRes/dbe8cdfcfb0bf657b9fe1cf92d5537f118ccb487/index_new/cn/character_skill_trees.json</x:v>
      </x:c>
    </x:row>
    <x:row r="927" ht="20" customHeight="1">
      <x:c r="A927" s="6" t="str">
        <x:v>8005</x:v>
      </x:c>
      <x:c r="B927" s="6" t="str">
        <x:v>8005203</x:v>
      </x:c>
      <x:c r="C927" s="6" t="str">
        <x:v>BreakDamageAddedRatioBase</x:v>
      </x:c>
      <x:c r="D927" s="6" t="n">
        <x:v>0.053</x:v>
      </x:c>
      <x:c r="E927" s="6" t="n">
        <x:v>3</x:v>
      </x:c>
      <x:c r="F927" s="6" t="n">
        <x:v>0</x:v>
      </x:c>
      <x:c r="G927" s="6" t="str">
        <x:v>击破特攻</x:v>
      </x:c>
      <x:c r="H927" s="6" t="str">
        <x:v>https://raw.githubusercontent.com/Mar-7th/StarRailRes/dbe8cdfcfb0bf657b9fe1cf92d5537f118ccb487/index_new/cn/character_skill_trees.json</x:v>
      </x:c>
    </x:row>
    <x:row r="928" ht="20" customHeight="1">
      <x:c r="A928" s="6" t="str">
        <x:v>8005</x:v>
      </x:c>
      <x:c r="B928" s="6" t="str">
        <x:v>8005204</x:v>
      </x:c>
      <x:c r="C928" s="6" t="str">
        <x:v>StatusResistanceBase</x:v>
      </x:c>
      <x:c r="D928" s="6" t="n">
        <x:v>0.04</x:v>
      </x:c>
      <x:c r="E928" s="6" t="n">
        <x:v>3</x:v>
      </x:c>
      <x:c r="F928" s="6" t="n">
        <x:v>0</x:v>
      </x:c>
      <x:c r="G928" s="6" t="str">
        <x:v>效果抵抗</x:v>
      </x:c>
      <x:c r="H928" s="6" t="str">
        <x:v>https://raw.githubusercontent.com/Mar-7th/StarRailRes/dbe8cdfcfb0bf657b9fe1cf92d5537f118ccb487/index_new/cn/character_skill_trees.json</x:v>
      </x:c>
    </x:row>
    <x:row r="929" ht="20" customHeight="1">
      <x:c r="A929" s="6" t="str">
        <x:v>8005</x:v>
      </x:c>
      <x:c r="B929" s="6" t="str">
        <x:v>8005205</x:v>
      </x:c>
      <x:c r="C929" s="6" t="str">
        <x:v>BreakDamageAddedRatioBase</x:v>
      </x:c>
      <x:c r="D929" s="6" t="n">
        <x:v>0.08</x:v>
      </x:c>
      <x:c r="E929" s="6" t="n">
        <x:v>4</x:v>
      </x:c>
      <x:c r="F929" s="6" t="n">
        <x:v>0</x:v>
      </x:c>
      <x:c r="G929" s="6" t="str">
        <x:v>击破特攻</x:v>
      </x:c>
      <x:c r="H929" s="6" t="str">
        <x:v>https://raw.githubusercontent.com/Mar-7th/StarRailRes/dbe8cdfcfb0bf657b9fe1cf92d5537f118ccb487/index_new/cn/character_skill_trees.json</x:v>
      </x:c>
    </x:row>
    <x:row r="930" ht="20" customHeight="1">
      <x:c r="A930" s="6" t="str">
        <x:v>8005</x:v>
      </x:c>
      <x:c r="B930" s="6" t="str">
        <x:v>8005206</x:v>
      </x:c>
      <x:c r="C930" s="6" t="str">
        <x:v>ImaginaryAddedRatio</x:v>
      </x:c>
      <x:c r="D930" s="6" t="n">
        <x:v>0.048</x:v>
      </x:c>
      <x:c r="E930" s="6" t="n">
        <x:v>5</x:v>
      </x:c>
      <x:c r="F930" s="6" t="n">
        <x:v>0</x:v>
      </x:c>
      <x:c r="G930" s="6" t="str">
        <x:v>虚数属性伤害提高</x:v>
      </x:c>
      <x:c r="H930" s="6" t="str">
        <x:v>https://raw.githubusercontent.com/Mar-7th/StarRailRes/dbe8cdfcfb0bf657b9fe1cf92d5537f118ccb487/index_new/cn/character_skill_trees.json</x:v>
      </x:c>
    </x:row>
    <x:row r="931" ht="20" customHeight="1">
      <x:c r="A931" s="6" t="str">
        <x:v>8005</x:v>
      </x:c>
      <x:c r="B931" s="6" t="str">
        <x:v>8005207</x:v>
      </x:c>
      <x:c r="C931" s="6" t="str">
        <x:v>BreakDamageAddedRatioBase</x:v>
      </x:c>
      <x:c r="D931" s="6" t="n">
        <x:v>0.08</x:v>
      </x:c>
      <x:c r="E931" s="6" t="n">
        <x:v>5</x:v>
      </x:c>
      <x:c r="F931" s="6" t="n">
        <x:v>0</x:v>
      </x:c>
      <x:c r="G931" s="6" t="str">
        <x:v>击破特攻</x:v>
      </x:c>
      <x:c r="H931" s="6" t="str">
        <x:v>https://raw.githubusercontent.com/Mar-7th/StarRailRes/dbe8cdfcfb0bf657b9fe1cf92d5537f118ccb487/index_new/cn/character_skill_trees.json</x:v>
      </x:c>
    </x:row>
    <x:row r="932" ht="20" customHeight="1">
      <x:c r="A932" s="6" t="str">
        <x:v>8005</x:v>
      </x:c>
      <x:c r="B932" s="6" t="str">
        <x:v>8005208</x:v>
      </x:c>
      <x:c r="C932" s="6" t="str">
        <x:v>StatusResistanceBase</x:v>
      </x:c>
      <x:c r="D932" s="6" t="n">
        <x:v>0.06</x:v>
      </x:c>
      <x:c r="E932" s="6" t="n">
        <x:v>6</x:v>
      </x:c>
      <x:c r="F932" s="6" t="n">
        <x:v>0</x:v>
      </x:c>
      <x:c r="G932" s="6" t="str">
        <x:v>效果抵抗</x:v>
      </x:c>
      <x:c r="H932" s="6" t="str">
        <x:v>https://raw.githubusercontent.com/Mar-7th/StarRailRes/dbe8cdfcfb0bf657b9fe1cf92d5537f118ccb487/index_new/cn/character_skill_trees.json</x:v>
      </x:c>
    </x:row>
    <x:row r="933" ht="20" customHeight="1">
      <x:c r="A933" s="6" t="str">
        <x:v>8005</x:v>
      </x:c>
      <x:c r="B933" s="6" t="str">
        <x:v>8005209</x:v>
      </x:c>
      <x:c r="C933" s="6" t="str">
        <x:v>ImaginaryAddedRatio</x:v>
      </x:c>
      <x:c r="D933" s="6" t="n">
        <x:v>0.064</x:v>
      </x:c>
      <x:c r="E933" s="6" t="n">
        <x:v>0</x:v>
      </x:c>
      <x:c r="F933" s="6" t="n">
        <x:v>75</x:v>
      </x:c>
      <x:c r="G933" s="6" t="str">
        <x:v>虚数属性伤害提高</x:v>
      </x:c>
      <x:c r="H933" s="6" t="str">
        <x:v>https://raw.githubusercontent.com/Mar-7th/StarRailRes/dbe8cdfcfb0bf657b9fe1cf92d5537f118ccb487/index_new/cn/character_skill_trees.json</x:v>
      </x:c>
    </x:row>
    <x:row r="934" ht="20" customHeight="1">
      <x:c r="A934" s="6" t="str">
        <x:v>8005</x:v>
      </x:c>
      <x:c r="B934" s="6" t="str">
        <x:v>8005210</x:v>
      </x:c>
      <x:c r="C934" s="6" t="str">
        <x:v>BreakDamageAddedRatioBase</x:v>
      </x:c>
      <x:c r="D934" s="6" t="n">
        <x:v>0.107</x:v>
      </x:c>
      <x:c r="E934" s="6" t="n">
        <x:v>0</x:v>
      </x:c>
      <x:c r="F934" s="6" t="n">
        <x:v>80</x:v>
      </x:c>
      <x:c r="G934" s="6" t="str">
        <x:v>击破特攻</x:v>
      </x:c>
      <x:c r="H934" s="6" t="str">
        <x:v>https://raw.githubusercontent.com/Mar-7th/StarRailRes/dbe8cdfcfb0bf657b9fe1cf92d5537f118ccb487/index_new/cn/character_skill_trees.json</x:v>
      </x:c>
    </x:row>
    <x:row r="935" ht="20" customHeight="1">
      <x:c r="A935" s="6" t="str">
        <x:v>8006</x:v>
      </x:c>
      <x:c r="B935" s="6" t="str">
        <x:v>8006201</x:v>
      </x:c>
      <x:c r="C935" s="6" t="str">
        <x:v>BreakDamageAddedRatioBase</x:v>
      </x:c>
      <x:c r="D935" s="6" t="n">
        <x:v>0.053</x:v>
      </x:c>
      <x:c r="E935" s="6" t="n">
        <x:v>0</x:v>
      </x:c>
      <x:c r="F935" s="6" t="n">
        <x:v>1</x:v>
      </x:c>
      <x:c r="G935" s="6" t="str">
        <x:v>击破特攻</x:v>
      </x:c>
      <x:c r="H935" s="6" t="str">
        <x:v>https://raw.githubusercontent.com/Mar-7th/StarRailRes/dbe8cdfcfb0bf657b9fe1cf92d5537f118ccb487/index_new/cn/character_skill_trees.json</x:v>
      </x:c>
    </x:row>
    <x:row r="936" ht="20" customHeight="1">
      <x:c r="A936" s="6" t="str">
        <x:v>8006</x:v>
      </x:c>
      <x:c r="B936" s="6" t="str">
        <x:v>8006202</x:v>
      </x:c>
      <x:c r="C936" s="6" t="str">
        <x:v>ImaginaryAddedRatio</x:v>
      </x:c>
      <x:c r="D936" s="6" t="n">
        <x:v>0.032</x:v>
      </x:c>
      <x:c r="E936" s="6" t="n">
        <x:v>2</x:v>
      </x:c>
      <x:c r="F936" s="6" t="n">
        <x:v>0</x:v>
      </x:c>
      <x:c r="G936" s="6" t="str">
        <x:v>虚数属性伤害提高</x:v>
      </x:c>
      <x:c r="H936" s="6" t="str">
        <x:v>https://raw.githubusercontent.com/Mar-7th/StarRailRes/dbe8cdfcfb0bf657b9fe1cf92d5537f118ccb487/index_new/cn/character_skill_trees.json</x:v>
      </x:c>
    </x:row>
    <x:row r="937" ht="20" customHeight="1">
      <x:c r="A937" s="6" t="str">
        <x:v>8006</x:v>
      </x:c>
      <x:c r="B937" s="6" t="str">
        <x:v>8006203</x:v>
      </x:c>
      <x:c r="C937" s="6" t="str">
        <x:v>BreakDamageAddedRatioBase</x:v>
      </x:c>
      <x:c r="D937" s="6" t="n">
        <x:v>0.053</x:v>
      </x:c>
      <x:c r="E937" s="6" t="n">
        <x:v>3</x:v>
      </x:c>
      <x:c r="F937" s="6" t="n">
        <x:v>0</x:v>
      </x:c>
      <x:c r="G937" s="6" t="str">
        <x:v>击破特攻</x:v>
      </x:c>
      <x:c r="H937" s="6" t="str">
        <x:v>https://raw.githubusercontent.com/Mar-7th/StarRailRes/dbe8cdfcfb0bf657b9fe1cf92d5537f118ccb487/index_new/cn/character_skill_trees.json</x:v>
      </x:c>
    </x:row>
    <x:row r="938" ht="20" customHeight="1">
      <x:c r="A938" s="6" t="str">
        <x:v>8006</x:v>
      </x:c>
      <x:c r="B938" s="6" t="str">
        <x:v>8006204</x:v>
      </x:c>
      <x:c r="C938" s="6" t="str">
        <x:v>StatusResistanceBase</x:v>
      </x:c>
      <x:c r="D938" s="6" t="n">
        <x:v>0.04</x:v>
      </x:c>
      <x:c r="E938" s="6" t="n">
        <x:v>3</x:v>
      </x:c>
      <x:c r="F938" s="6" t="n">
        <x:v>0</x:v>
      </x:c>
      <x:c r="G938" s="6" t="str">
        <x:v>效果抵抗</x:v>
      </x:c>
      <x:c r="H938" s="6" t="str">
        <x:v>https://raw.githubusercontent.com/Mar-7th/StarRailRes/dbe8cdfcfb0bf657b9fe1cf92d5537f118ccb487/index_new/cn/character_skill_trees.json</x:v>
      </x:c>
    </x:row>
    <x:row r="939" ht="20" customHeight="1">
      <x:c r="A939" s="6" t="str">
        <x:v>8006</x:v>
      </x:c>
      <x:c r="B939" s="6" t="str">
        <x:v>8006205</x:v>
      </x:c>
      <x:c r="C939" s="6" t="str">
        <x:v>BreakDamageAddedRatioBase</x:v>
      </x:c>
      <x:c r="D939" s="6" t="n">
        <x:v>0.08</x:v>
      </x:c>
      <x:c r="E939" s="6" t="n">
        <x:v>4</x:v>
      </x:c>
      <x:c r="F939" s="6" t="n">
        <x:v>0</x:v>
      </x:c>
      <x:c r="G939" s="6" t="str">
        <x:v>击破特攻</x:v>
      </x:c>
      <x:c r="H939" s="6" t="str">
        <x:v>https://raw.githubusercontent.com/Mar-7th/StarRailRes/dbe8cdfcfb0bf657b9fe1cf92d5537f118ccb487/index_new/cn/character_skill_trees.json</x:v>
      </x:c>
    </x:row>
    <x:row r="940" ht="20" customHeight="1">
      <x:c r="A940" s="6" t="str">
        <x:v>8006</x:v>
      </x:c>
      <x:c r="B940" s="6" t="str">
        <x:v>8006206</x:v>
      </x:c>
      <x:c r="C940" s="6" t="str">
        <x:v>ImaginaryAddedRatio</x:v>
      </x:c>
      <x:c r="D940" s="6" t="n">
        <x:v>0.048</x:v>
      </x:c>
      <x:c r="E940" s="6" t="n">
        <x:v>5</x:v>
      </x:c>
      <x:c r="F940" s="6" t="n">
        <x:v>0</x:v>
      </x:c>
      <x:c r="G940" s="6" t="str">
        <x:v>虚数属性伤害提高</x:v>
      </x:c>
      <x:c r="H940" s="6" t="str">
        <x:v>https://raw.githubusercontent.com/Mar-7th/StarRailRes/dbe8cdfcfb0bf657b9fe1cf92d5537f118ccb487/index_new/cn/character_skill_trees.json</x:v>
      </x:c>
    </x:row>
    <x:row r="941" ht="20" customHeight="1">
      <x:c r="A941" s="6" t="str">
        <x:v>8006</x:v>
      </x:c>
      <x:c r="B941" s="6" t="str">
        <x:v>8006207</x:v>
      </x:c>
      <x:c r="C941" s="6" t="str">
        <x:v>BreakDamageAddedRatioBase</x:v>
      </x:c>
      <x:c r="D941" s="6" t="n">
        <x:v>0.08</x:v>
      </x:c>
      <x:c r="E941" s="6" t="n">
        <x:v>5</x:v>
      </x:c>
      <x:c r="F941" s="6" t="n">
        <x:v>0</x:v>
      </x:c>
      <x:c r="G941" s="6" t="str">
        <x:v>击破特攻</x:v>
      </x:c>
      <x:c r="H941" s="6" t="str">
        <x:v>https://raw.githubusercontent.com/Mar-7th/StarRailRes/dbe8cdfcfb0bf657b9fe1cf92d5537f118ccb487/index_new/cn/character_skill_trees.json</x:v>
      </x:c>
    </x:row>
    <x:row r="942" ht="20" customHeight="1">
      <x:c r="A942" s="6" t="str">
        <x:v>8006</x:v>
      </x:c>
      <x:c r="B942" s="6" t="str">
        <x:v>8006208</x:v>
      </x:c>
      <x:c r="C942" s="6" t="str">
        <x:v>StatusResistanceBase</x:v>
      </x:c>
      <x:c r="D942" s="6" t="n">
        <x:v>0.06</x:v>
      </x:c>
      <x:c r="E942" s="6" t="n">
        <x:v>6</x:v>
      </x:c>
      <x:c r="F942" s="6" t="n">
        <x:v>0</x:v>
      </x:c>
      <x:c r="G942" s="6" t="str">
        <x:v>效果抵抗</x:v>
      </x:c>
      <x:c r="H942" s="6" t="str">
        <x:v>https://raw.githubusercontent.com/Mar-7th/StarRailRes/dbe8cdfcfb0bf657b9fe1cf92d5537f118ccb487/index_new/cn/character_skill_trees.json</x:v>
      </x:c>
    </x:row>
    <x:row r="943" ht="20" customHeight="1">
      <x:c r="A943" s="6" t="str">
        <x:v>8006</x:v>
      </x:c>
      <x:c r="B943" s="6" t="str">
        <x:v>8006209</x:v>
      </x:c>
      <x:c r="C943" s="6" t="str">
        <x:v>ImaginaryAddedRatio</x:v>
      </x:c>
      <x:c r="D943" s="6" t="n">
        <x:v>0.064</x:v>
      </x:c>
      <x:c r="E943" s="6" t="n">
        <x:v>0</x:v>
      </x:c>
      <x:c r="F943" s="6" t="n">
        <x:v>75</x:v>
      </x:c>
      <x:c r="G943" s="6" t="str">
        <x:v>虚数属性伤害提高</x:v>
      </x:c>
      <x:c r="H943" s="6" t="str">
        <x:v>https://raw.githubusercontent.com/Mar-7th/StarRailRes/dbe8cdfcfb0bf657b9fe1cf92d5537f118ccb487/index_new/cn/character_skill_trees.json</x:v>
      </x:c>
    </x:row>
    <x:row r="944" ht="20" customHeight="1">
      <x:c r="A944" s="6" t="str">
        <x:v>8006</x:v>
      </x:c>
      <x:c r="B944" s="6" t="str">
        <x:v>8006210</x:v>
      </x:c>
      <x:c r="C944" s="6" t="str">
        <x:v>BreakDamageAddedRatioBase</x:v>
      </x:c>
      <x:c r="D944" s="6" t="n">
        <x:v>0.107</x:v>
      </x:c>
      <x:c r="E944" s="6" t="n">
        <x:v>0</x:v>
      </x:c>
      <x:c r="F944" s="6" t="n">
        <x:v>80</x:v>
      </x:c>
      <x:c r="G944" s="6" t="str">
        <x:v>击破特攻</x:v>
      </x:c>
      <x:c r="H944" s="6" t="str">
        <x:v>https://raw.githubusercontent.com/Mar-7th/StarRailRes/dbe8cdfcfb0bf657b9fe1cf92d5537f118ccb487/index_new/cn/character_skill_trees.json</x:v>
      </x:c>
    </x:row>
    <x:row r="945" ht="20" customHeight="1">
      <x:c r="A945" s="6" t="str">
        <x:v>8007</x:v>
      </x:c>
      <x:c r="B945" s="6" t="str">
        <x:v>8007201</x:v>
      </x:c>
      <x:c r="C945" s="6" t="str">
        <x:v>CriticalDamageBase</x:v>
      </x:c>
      <x:c r="D945" s="6" t="n">
        <x:v>0.053</x:v>
      </x:c>
      <x:c r="E945" s="6" t="n">
        <x:v>0</x:v>
      </x:c>
      <x:c r="F945" s="6" t="n">
        <x:v>1</x:v>
      </x:c>
      <x:c r="G945" s="6" t="str">
        <x:v>暴击伤害</x:v>
      </x:c>
      <x:c r="H945" s="6" t="str">
        <x:v>https://raw.githubusercontent.com/Mar-7th/StarRailRes/dbe8cdfcfb0bf657b9fe1cf92d5537f118ccb487/index_new/cn/character_skill_trees.json</x:v>
      </x:c>
    </x:row>
    <x:row r="946" ht="20" customHeight="1">
      <x:c r="A946" s="6" t="str">
        <x:v>8007</x:v>
      </x:c>
      <x:c r="B946" s="6" t="str">
        <x:v>8007202</x:v>
      </x:c>
      <x:c r="C946" s="6" t="str">
        <x:v>AttackAddedRatio</x:v>
      </x:c>
      <x:c r="D946" s="6" t="n">
        <x:v>0.04</x:v>
      </x:c>
      <x:c r="E946" s="6" t="n">
        <x:v>2</x:v>
      </x:c>
      <x:c r="F946" s="6" t="n">
        <x:v>0</x:v>
      </x:c>
      <x:c r="G946" s="6" t="str">
        <x:v>攻击力</x:v>
      </x:c>
      <x:c r="H946" s="6" t="str">
        <x:v>https://raw.githubusercontent.com/Mar-7th/StarRailRes/dbe8cdfcfb0bf657b9fe1cf92d5537f118ccb487/index_new/cn/character_skill_trees.json</x:v>
      </x:c>
    </x:row>
    <x:row r="947" ht="20" customHeight="1">
      <x:c r="A947" s="6" t="str">
        <x:v>8007</x:v>
      </x:c>
      <x:c r="B947" s="6" t="str">
        <x:v>8007203</x:v>
      </x:c>
      <x:c r="C947" s="6" t="str">
        <x:v>CriticalDamageBase</x:v>
      </x:c>
      <x:c r="D947" s="6" t="n">
        <x:v>0.053</x:v>
      </x:c>
      <x:c r="E947" s="6" t="n">
        <x:v>3</x:v>
      </x:c>
      <x:c r="F947" s="6" t="n">
        <x:v>0</x:v>
      </x:c>
      <x:c r="G947" s="6" t="str">
        <x:v>暴击伤害</x:v>
      </x:c>
      <x:c r="H947" s="6" t="str">
        <x:v>https://raw.githubusercontent.com/Mar-7th/StarRailRes/dbe8cdfcfb0bf657b9fe1cf92d5537f118ccb487/index_new/cn/character_skill_trees.json</x:v>
      </x:c>
    </x:row>
    <x:row r="948" ht="20" customHeight="1">
      <x:c r="A948" s="6" t="str">
        <x:v>8007</x:v>
      </x:c>
      <x:c r="B948" s="6" t="str">
        <x:v>8007204</x:v>
      </x:c>
      <x:c r="C948" s="6" t="str">
        <x:v>AttackAddedRatio</x:v>
      </x:c>
      <x:c r="D948" s="6" t="n">
        <x:v>0.04</x:v>
      </x:c>
      <x:c r="E948" s="6" t="n">
        <x:v>3</x:v>
      </x:c>
      <x:c r="F948" s="6" t="n">
        <x:v>0</x:v>
      </x:c>
      <x:c r="G948" s="6" t="str">
        <x:v>攻击力</x:v>
      </x:c>
      <x:c r="H948" s="6" t="str">
        <x:v>https://raw.githubusercontent.com/Mar-7th/StarRailRes/dbe8cdfcfb0bf657b9fe1cf92d5537f118ccb487/index_new/cn/character_skill_trees.json</x:v>
      </x:c>
    </x:row>
    <x:row r="949" ht="20" customHeight="1">
      <x:c r="A949" s="6" t="str">
        <x:v>8007</x:v>
      </x:c>
      <x:c r="B949" s="6" t="str">
        <x:v>8007205</x:v>
      </x:c>
      <x:c r="C949" s="6" t="str">
        <x:v>CriticalDamageBase</x:v>
      </x:c>
      <x:c r="D949" s="6" t="n">
        <x:v>0.08</x:v>
      </x:c>
      <x:c r="E949" s="6" t="n">
        <x:v>4</x:v>
      </x:c>
      <x:c r="F949" s="6" t="n">
        <x:v>0</x:v>
      </x:c>
      <x:c r="G949" s="6" t="str">
        <x:v>暴击伤害</x:v>
      </x:c>
      <x:c r="H949" s="6" t="str">
        <x:v>https://raw.githubusercontent.com/Mar-7th/StarRailRes/dbe8cdfcfb0bf657b9fe1cf92d5537f118ccb487/index_new/cn/character_skill_trees.json</x:v>
      </x:c>
    </x:row>
    <x:row r="950" ht="20" customHeight="1">
      <x:c r="A950" s="6" t="str">
        <x:v>8007</x:v>
      </x:c>
      <x:c r="B950" s="6" t="str">
        <x:v>8007206</x:v>
      </x:c>
      <x:c r="C950" s="6" t="str">
        <x:v>HPAddedRatio</x:v>
      </x:c>
      <x:c r="D950" s="6" t="n">
        <x:v>0.06</x:v>
      </x:c>
      <x:c r="E950" s="6" t="n">
        <x:v>5</x:v>
      </x:c>
      <x:c r="F950" s="6" t="n">
        <x:v>0</x:v>
      </x:c>
      <x:c r="G950" s="6" t="str">
        <x:v>生命值</x:v>
      </x:c>
      <x:c r="H950" s="6" t="str">
        <x:v>https://raw.githubusercontent.com/Mar-7th/StarRailRes/dbe8cdfcfb0bf657b9fe1cf92d5537f118ccb487/index_new/cn/character_skill_trees.json</x:v>
      </x:c>
    </x:row>
    <x:row r="951" ht="20" customHeight="1">
      <x:c r="A951" s="6" t="str">
        <x:v>8007</x:v>
      </x:c>
      <x:c r="B951" s="6" t="str">
        <x:v>8007207</x:v>
      </x:c>
      <x:c r="C951" s="6" t="str">
        <x:v>CriticalDamageBase</x:v>
      </x:c>
      <x:c r="D951" s="6" t="n">
        <x:v>0.08</x:v>
      </x:c>
      <x:c r="E951" s="6" t="n">
        <x:v>5</x:v>
      </x:c>
      <x:c r="F951" s="6" t="n">
        <x:v>0</x:v>
      </x:c>
      <x:c r="G951" s="6" t="str">
        <x:v>暴击伤害</x:v>
      </x:c>
      <x:c r="H951" s="6" t="str">
        <x:v>https://raw.githubusercontent.com/Mar-7th/StarRailRes/dbe8cdfcfb0bf657b9fe1cf92d5537f118ccb487/index_new/cn/character_skill_trees.json</x:v>
      </x:c>
    </x:row>
    <x:row r="952" ht="20" customHeight="1">
      <x:c r="A952" s="6" t="str">
        <x:v>8007</x:v>
      </x:c>
      <x:c r="B952" s="6" t="str">
        <x:v>8007208</x:v>
      </x:c>
      <x:c r="C952" s="6" t="str">
        <x:v>AttackAddedRatio</x:v>
      </x:c>
      <x:c r="D952" s="6" t="n">
        <x:v>0.06</x:v>
      </x:c>
      <x:c r="E952" s="6" t="n">
        <x:v>6</x:v>
      </x:c>
      <x:c r="F952" s="6" t="n">
        <x:v>0</x:v>
      </x:c>
      <x:c r="G952" s="6" t="str">
        <x:v>攻击力</x:v>
      </x:c>
      <x:c r="H952" s="6" t="str">
        <x:v>https://raw.githubusercontent.com/Mar-7th/StarRailRes/dbe8cdfcfb0bf657b9fe1cf92d5537f118ccb487/index_new/cn/character_skill_trees.json</x:v>
      </x:c>
    </x:row>
    <x:row r="953" ht="20" customHeight="1">
      <x:c r="A953" s="6" t="str">
        <x:v>8007</x:v>
      </x:c>
      <x:c r="B953" s="6" t="str">
        <x:v>8007209</x:v>
      </x:c>
      <x:c r="C953" s="6" t="str">
        <x:v>HPAddedRatio</x:v>
      </x:c>
      <x:c r="D953" s="6" t="n">
        <x:v>0.08</x:v>
      </x:c>
      <x:c r="E953" s="6" t="n">
        <x:v>0</x:v>
      </x:c>
      <x:c r="F953" s="6" t="n">
        <x:v>75</x:v>
      </x:c>
      <x:c r="G953" s="6" t="str">
        <x:v>生命值</x:v>
      </x:c>
      <x:c r="H953" s="6" t="str">
        <x:v>https://raw.githubusercontent.com/Mar-7th/StarRailRes/dbe8cdfcfb0bf657b9fe1cf92d5537f118ccb487/index_new/cn/character_skill_trees.json</x:v>
      </x:c>
    </x:row>
    <x:row r="954" ht="20" customHeight="1">
      <x:c r="A954" s="6" t="str">
        <x:v>8007</x:v>
      </x:c>
      <x:c r="B954" s="6" t="str">
        <x:v>8007210</x:v>
      </x:c>
      <x:c r="C954" s="6" t="str">
        <x:v>CriticalDamageBase</x:v>
      </x:c>
      <x:c r="D954" s="6" t="n">
        <x:v>0.107</x:v>
      </x:c>
      <x:c r="E954" s="6" t="n">
        <x:v>0</x:v>
      </x:c>
      <x:c r="F954" s="6" t="n">
        <x:v>80</x:v>
      </x:c>
      <x:c r="G954" s="6" t="str">
        <x:v>暴击伤害</x:v>
      </x:c>
      <x:c r="H954" s="6" t="str">
        <x:v>https://raw.githubusercontent.com/Mar-7th/StarRailRes/dbe8cdfcfb0bf657b9fe1cf92d5537f118ccb487/index_new/cn/character_skill_trees.json</x:v>
      </x:c>
    </x:row>
    <x:row r="955" ht="20" customHeight="1">
      <x:c r="A955" s="6" t="str">
        <x:v>8008</x:v>
      </x:c>
      <x:c r="B955" s="6" t="str">
        <x:v>8008201</x:v>
      </x:c>
      <x:c r="C955" s="6" t="str">
        <x:v>CriticalDamageBase</x:v>
      </x:c>
      <x:c r="D955" s="6" t="n">
        <x:v>0.053</x:v>
      </x:c>
      <x:c r="E955" s="6" t="n">
        <x:v>0</x:v>
      </x:c>
      <x:c r="F955" s="6" t="n">
        <x:v>1</x:v>
      </x:c>
      <x:c r="G955" s="6" t="str">
        <x:v>暴击伤害</x:v>
      </x:c>
      <x:c r="H955" s="6" t="str">
        <x:v>https://raw.githubusercontent.com/Mar-7th/StarRailRes/dbe8cdfcfb0bf657b9fe1cf92d5537f118ccb487/index_new/cn/character_skill_trees.json</x:v>
      </x:c>
    </x:row>
    <x:row r="956" ht="20" customHeight="1">
      <x:c r="A956" s="6" t="str">
        <x:v>8008</x:v>
      </x:c>
      <x:c r="B956" s="6" t="str">
        <x:v>8008202</x:v>
      </x:c>
      <x:c r="C956" s="6" t="str">
        <x:v>AttackAddedRatio</x:v>
      </x:c>
      <x:c r="D956" s="6" t="n">
        <x:v>0.04</x:v>
      </x:c>
      <x:c r="E956" s="6" t="n">
        <x:v>2</x:v>
      </x:c>
      <x:c r="F956" s="6" t="n">
        <x:v>0</x:v>
      </x:c>
      <x:c r="G956" s="6" t="str">
        <x:v>攻击力</x:v>
      </x:c>
      <x:c r="H956" s="6" t="str">
        <x:v>https://raw.githubusercontent.com/Mar-7th/StarRailRes/dbe8cdfcfb0bf657b9fe1cf92d5537f118ccb487/index_new/cn/character_skill_trees.json</x:v>
      </x:c>
    </x:row>
    <x:row r="957" ht="20" customHeight="1">
      <x:c r="A957" s="6" t="str">
        <x:v>8008</x:v>
      </x:c>
      <x:c r="B957" s="6" t="str">
        <x:v>8008203</x:v>
      </x:c>
      <x:c r="C957" s="6" t="str">
        <x:v>CriticalDamageBase</x:v>
      </x:c>
      <x:c r="D957" s="6" t="n">
        <x:v>0.053</x:v>
      </x:c>
      <x:c r="E957" s="6" t="n">
        <x:v>3</x:v>
      </x:c>
      <x:c r="F957" s="6" t="n">
        <x:v>0</x:v>
      </x:c>
      <x:c r="G957" s="6" t="str">
        <x:v>暴击伤害</x:v>
      </x:c>
      <x:c r="H957" s="6" t="str">
        <x:v>https://raw.githubusercontent.com/Mar-7th/StarRailRes/dbe8cdfcfb0bf657b9fe1cf92d5537f118ccb487/index_new/cn/character_skill_trees.json</x:v>
      </x:c>
    </x:row>
    <x:row r="958" ht="20" customHeight="1">
      <x:c r="A958" s="6" t="str">
        <x:v>8008</x:v>
      </x:c>
      <x:c r="B958" s="6" t="str">
        <x:v>8008204</x:v>
      </x:c>
      <x:c r="C958" s="6" t="str">
        <x:v>AttackAddedRatio</x:v>
      </x:c>
      <x:c r="D958" s="6" t="n">
        <x:v>0.04</x:v>
      </x:c>
      <x:c r="E958" s="6" t="n">
        <x:v>3</x:v>
      </x:c>
      <x:c r="F958" s="6" t="n">
        <x:v>0</x:v>
      </x:c>
      <x:c r="G958" s="6" t="str">
        <x:v>攻击力</x:v>
      </x:c>
      <x:c r="H958" s="6" t="str">
        <x:v>https://raw.githubusercontent.com/Mar-7th/StarRailRes/dbe8cdfcfb0bf657b9fe1cf92d5537f118ccb487/index_new/cn/character_skill_trees.json</x:v>
      </x:c>
    </x:row>
    <x:row r="959" ht="20" customHeight="1">
      <x:c r="A959" s="6" t="str">
        <x:v>8008</x:v>
      </x:c>
      <x:c r="B959" s="6" t="str">
        <x:v>8008205</x:v>
      </x:c>
      <x:c r="C959" s="6" t="str">
        <x:v>CriticalDamageBase</x:v>
      </x:c>
      <x:c r="D959" s="6" t="n">
        <x:v>0.08</x:v>
      </x:c>
      <x:c r="E959" s="6" t="n">
        <x:v>4</x:v>
      </x:c>
      <x:c r="F959" s="6" t="n">
        <x:v>0</x:v>
      </x:c>
      <x:c r="G959" s="6" t="str">
        <x:v>暴击伤害</x:v>
      </x:c>
      <x:c r="H959" s="6" t="str">
        <x:v>https://raw.githubusercontent.com/Mar-7th/StarRailRes/dbe8cdfcfb0bf657b9fe1cf92d5537f118ccb487/index_new/cn/character_skill_trees.json</x:v>
      </x:c>
    </x:row>
    <x:row r="960" ht="20" customHeight="1">
      <x:c r="A960" s="6" t="str">
        <x:v>8008</x:v>
      </x:c>
      <x:c r="B960" s="6" t="str">
        <x:v>8008206</x:v>
      </x:c>
      <x:c r="C960" s="6" t="str">
        <x:v>HPAddedRatio</x:v>
      </x:c>
      <x:c r="D960" s="6" t="n">
        <x:v>0.06</x:v>
      </x:c>
      <x:c r="E960" s="6" t="n">
        <x:v>5</x:v>
      </x:c>
      <x:c r="F960" s="6" t="n">
        <x:v>0</x:v>
      </x:c>
      <x:c r="G960" s="6" t="str">
        <x:v>生命值</x:v>
      </x:c>
      <x:c r="H960" s="6" t="str">
        <x:v>https://raw.githubusercontent.com/Mar-7th/StarRailRes/dbe8cdfcfb0bf657b9fe1cf92d5537f118ccb487/index_new/cn/character_skill_trees.json</x:v>
      </x:c>
    </x:row>
    <x:row r="961" ht="20" customHeight="1">
      <x:c r="A961" s="6" t="str">
        <x:v>8008</x:v>
      </x:c>
      <x:c r="B961" s="6" t="str">
        <x:v>8008207</x:v>
      </x:c>
      <x:c r="C961" s="6" t="str">
        <x:v>CriticalDamageBase</x:v>
      </x:c>
      <x:c r="D961" s="6" t="n">
        <x:v>0.08</x:v>
      </x:c>
      <x:c r="E961" s="6" t="n">
        <x:v>5</x:v>
      </x:c>
      <x:c r="F961" s="6" t="n">
        <x:v>0</x:v>
      </x:c>
      <x:c r="G961" s="6" t="str">
        <x:v>暴击伤害</x:v>
      </x:c>
      <x:c r="H961" s="6" t="str">
        <x:v>https://raw.githubusercontent.com/Mar-7th/StarRailRes/dbe8cdfcfb0bf657b9fe1cf92d5537f118ccb487/index_new/cn/character_skill_trees.json</x:v>
      </x:c>
    </x:row>
    <x:row r="962" ht="20" customHeight="1">
      <x:c r="A962" s="6" t="str">
        <x:v>8008</x:v>
      </x:c>
      <x:c r="B962" s="6" t="str">
        <x:v>8008208</x:v>
      </x:c>
      <x:c r="C962" s="6" t="str">
        <x:v>AttackAddedRatio</x:v>
      </x:c>
      <x:c r="D962" s="6" t="n">
        <x:v>0.06</x:v>
      </x:c>
      <x:c r="E962" s="6" t="n">
        <x:v>6</x:v>
      </x:c>
      <x:c r="F962" s="6" t="n">
        <x:v>0</x:v>
      </x:c>
      <x:c r="G962" s="6" t="str">
        <x:v>攻击力</x:v>
      </x:c>
      <x:c r="H962" s="6" t="str">
        <x:v>https://raw.githubusercontent.com/Mar-7th/StarRailRes/dbe8cdfcfb0bf657b9fe1cf92d5537f118ccb487/index_new/cn/character_skill_trees.json</x:v>
      </x:c>
    </x:row>
    <x:row r="963" ht="20" customHeight="1">
      <x:c r="A963" s="6" t="str">
        <x:v>8008</x:v>
      </x:c>
      <x:c r="B963" s="6" t="str">
        <x:v>8008209</x:v>
      </x:c>
      <x:c r="C963" s="6" t="str">
        <x:v>HPAddedRatio</x:v>
      </x:c>
      <x:c r="D963" s="6" t="n">
        <x:v>0.08</x:v>
      </x:c>
      <x:c r="E963" s="6" t="n">
        <x:v>0</x:v>
      </x:c>
      <x:c r="F963" s="6" t="n">
        <x:v>75</x:v>
      </x:c>
      <x:c r="G963" s="6" t="str">
        <x:v>生命值</x:v>
      </x:c>
      <x:c r="H963" s="6" t="str">
        <x:v>https://raw.githubusercontent.com/Mar-7th/StarRailRes/dbe8cdfcfb0bf657b9fe1cf92d5537f118ccb487/index_new/cn/character_skill_trees.json</x:v>
      </x:c>
    </x:row>
    <x:row r="964" ht="20" customHeight="1">
      <x:c r="A964" s="6" t="str">
        <x:v>8008</x:v>
      </x:c>
      <x:c r="B964" s="6" t="str">
        <x:v>8008210</x:v>
      </x:c>
      <x:c r="C964" s="6" t="str">
        <x:v>CriticalDamageBase</x:v>
      </x:c>
      <x:c r="D964" s="6" t="n">
        <x:v>0.107</x:v>
      </x:c>
      <x:c r="E964" s="6" t="n">
        <x:v>0</x:v>
      </x:c>
      <x:c r="F964" s="6" t="n">
        <x:v>80</x:v>
      </x:c>
      <x:c r="G964" s="6" t="str">
        <x:v>暴击伤害</x:v>
      </x:c>
      <x:c r="H964" s="6" t="str">
        <x:v>https://raw.githubusercontent.com/Mar-7th/StarRailRes/dbe8cdfcfb0bf657b9fe1cf92d5537f118ccb487/index_new/cn/character_skill_trees.json</x:v>
      </x:c>
    </x:row>
    <x:row r="965" ht="20" customHeight="1">
      <x:c r="A965" s="6" t="str">
        <x:v>8009</x:v>
      </x:c>
      <x:c r="B965" s="6" t="str">
        <x:v>8009201</x:v>
      </x:c>
      <x:c r="C965" s="6" t="str">
        <x:v>AttackAddedRatio</x:v>
      </x:c>
      <x:c r="D965" s="6" t="n">
        <x:v>0.04</x:v>
      </x:c>
      <x:c r="E965" s="6" t="n">
        <x:v>0</x:v>
      </x:c>
      <x:c r="F965" s="6" t="n">
        <x:v>1</x:v>
      </x:c>
      <x:c r="G965" s="6" t="str">
        <x:v>攻击力</x:v>
      </x:c>
      <x:c r="H965" s="6" t="str">
        <x:v>https://raw.githubusercontent.com/Mar-7th/StarRailRes/dbe8cdfcfb0bf657b9fe1cf92d5537f118ccb487/index_new/cn/character_skill_trees.json</x:v>
      </x:c>
    </x:row>
    <x:row r="966" ht="20" customHeight="1">
      <x:c r="A966" s="6" t="str">
        <x:v>8009</x:v>
      </x:c>
      <x:c r="B966" s="6" t="str">
        <x:v>8009202</x:v>
      </x:c>
      <x:c r="C966" s="6" t="str">
        <x:v>CriticalChanceBase</x:v>
      </x:c>
      <x:c r="D966" s="6" t="n">
        <x:v>0.027</x:v>
      </x:c>
      <x:c r="E966" s="6" t="n">
        <x:v>2</x:v>
      </x:c>
      <x:c r="F966" s="6" t="n">
        <x:v>0</x:v>
      </x:c>
      <x:c r="G966" s="6" t="str">
        <x:v>暴击率</x:v>
      </x:c>
      <x:c r="H966" s="6" t="str">
        <x:v>https://raw.githubusercontent.com/Mar-7th/StarRailRes/dbe8cdfcfb0bf657b9fe1cf92d5537f118ccb487/index_new/cn/character_skill_trees.json</x:v>
      </x:c>
    </x:row>
    <x:row r="967" ht="20" customHeight="1">
      <x:c r="A967" s="6" t="str">
        <x:v>8009</x:v>
      </x:c>
      <x:c r="B967" s="6" t="str">
        <x:v>8009203</x:v>
      </x:c>
      <x:c r="C967" s="6" t="str">
        <x:v>AttackAddedRatio</x:v>
      </x:c>
      <x:c r="D967" s="6" t="n">
        <x:v>0.04</x:v>
      </x:c>
      <x:c r="E967" s="6" t="n">
        <x:v>3</x:v>
      </x:c>
      <x:c r="F967" s="6" t="n">
        <x:v>0</x:v>
      </x:c>
      <x:c r="G967" s="6" t="str">
        <x:v>攻击力</x:v>
      </x:c>
      <x:c r="H967" s="6" t="str">
        <x:v>https://raw.githubusercontent.com/Mar-7th/StarRailRes/dbe8cdfcfb0bf657b9fe1cf92d5537f118ccb487/index_new/cn/character_skill_trees.json</x:v>
      </x:c>
    </x:row>
    <x:row r="968" ht="20" customHeight="1">
      <x:c r="A968" s="6" t="str">
        <x:v>8009</x:v>
      </x:c>
      <x:c r="B968" s="6" t="str">
        <x:v>8009204</x:v>
      </x:c>
      <x:c r="C968" s="6" t="str">
        <x:v>CriticalDamageBase</x:v>
      </x:c>
      <x:c r="D968" s="6" t="n">
        <x:v>0.053</x:v>
      </x:c>
      <x:c r="E968" s="6" t="n">
        <x:v>3</x:v>
      </x:c>
      <x:c r="F968" s="6" t="n">
        <x:v>0</x:v>
      </x:c>
      <x:c r="G968" s="6" t="str">
        <x:v>暴击伤害</x:v>
      </x:c>
      <x:c r="H968" s="6" t="str">
        <x:v>https://raw.githubusercontent.com/Mar-7th/StarRailRes/dbe8cdfcfb0bf657b9fe1cf92d5537f118ccb487/index_new/cn/character_skill_trees.json</x:v>
      </x:c>
    </x:row>
    <x:row r="969" ht="20" customHeight="1">
      <x:c r="A969" s="6" t="str">
        <x:v>8009</x:v>
      </x:c>
      <x:c r="B969" s="6" t="str">
        <x:v>8009205</x:v>
      </x:c>
      <x:c r="C969" s="6" t="str">
        <x:v>AttackAddedRatio</x:v>
      </x:c>
      <x:c r="D969" s="6" t="n">
        <x:v>0.06</x:v>
      </x:c>
      <x:c r="E969" s="6" t="n">
        <x:v>4</x:v>
      </x:c>
      <x:c r="F969" s="6" t="n">
        <x:v>0</x:v>
      </x:c>
      <x:c r="G969" s="6" t="str">
        <x:v>攻击力</x:v>
      </x:c>
      <x:c r="H969" s="6" t="str">
        <x:v>https://raw.githubusercontent.com/Mar-7th/StarRailRes/dbe8cdfcfb0bf657b9fe1cf92d5537f118ccb487/index_new/cn/character_skill_trees.json</x:v>
      </x:c>
    </x:row>
    <x:row r="970" ht="20" customHeight="1">
      <x:c r="A970" s="6" t="str">
        <x:v>8009</x:v>
      </x:c>
      <x:c r="B970" s="6" t="str">
        <x:v>8009206</x:v>
      </x:c>
      <x:c r="C970" s="6" t="str">
        <x:v>CriticalChanceBase</x:v>
      </x:c>
      <x:c r="D970" s="6" t="n">
        <x:v>0.04</x:v>
      </x:c>
      <x:c r="E970" s="6" t="n">
        <x:v>5</x:v>
      </x:c>
      <x:c r="F970" s="6" t="n">
        <x:v>0</x:v>
      </x:c>
      <x:c r="G970" s="6" t="str">
        <x:v>暴击率</x:v>
      </x:c>
      <x:c r="H970" s="6" t="str">
        <x:v>https://raw.githubusercontent.com/Mar-7th/StarRailRes/dbe8cdfcfb0bf657b9fe1cf92d5537f118ccb487/index_new/cn/character_skill_trees.json</x:v>
      </x:c>
    </x:row>
    <x:row r="971" ht="20" customHeight="1">
      <x:c r="A971" s="6" t="str">
        <x:v>8009</x:v>
      </x:c>
      <x:c r="B971" s="6" t="str">
        <x:v>8009207</x:v>
      </x:c>
      <x:c r="C971" s="6" t="str">
        <x:v>AttackAddedRatio</x:v>
      </x:c>
      <x:c r="D971" s="6" t="n">
        <x:v>0.06</x:v>
      </x:c>
      <x:c r="E971" s="6" t="n">
        <x:v>5</x:v>
      </x:c>
      <x:c r="F971" s="6" t="n">
        <x:v>0</x:v>
      </x:c>
      <x:c r="G971" s="6" t="str">
        <x:v>攻击力</x:v>
      </x:c>
      <x:c r="H971" s="6" t="str">
        <x:v>https://raw.githubusercontent.com/Mar-7th/StarRailRes/dbe8cdfcfb0bf657b9fe1cf92d5537f118ccb487/index_new/cn/character_skill_trees.json</x:v>
      </x:c>
    </x:row>
    <x:row r="972" ht="20" customHeight="1">
      <x:c r="A972" s="6" t="str">
        <x:v>8009</x:v>
      </x:c>
      <x:c r="B972" s="6" t="str">
        <x:v>8009208</x:v>
      </x:c>
      <x:c r="C972" s="6" t="str">
        <x:v>CriticalDamageBase</x:v>
      </x:c>
      <x:c r="D972" s="6" t="n">
        <x:v>0.08</x:v>
      </x:c>
      <x:c r="E972" s="6" t="n">
        <x:v>6</x:v>
      </x:c>
      <x:c r="F972" s="6" t="n">
        <x:v>0</x:v>
      </x:c>
      <x:c r="G972" s="6" t="str">
        <x:v>暴击伤害</x:v>
      </x:c>
      <x:c r="H972" s="6" t="str">
        <x:v>https://raw.githubusercontent.com/Mar-7th/StarRailRes/dbe8cdfcfb0bf657b9fe1cf92d5537f118ccb487/index_new/cn/character_skill_trees.json</x:v>
      </x:c>
    </x:row>
    <x:row r="973" ht="20" customHeight="1">
      <x:c r="A973" s="6" t="str">
        <x:v>8009</x:v>
      </x:c>
      <x:c r="B973" s="6" t="str">
        <x:v>8009209</x:v>
      </x:c>
      <x:c r="C973" s="6" t="str">
        <x:v>CriticalChanceBase</x:v>
      </x:c>
      <x:c r="D973" s="6" t="n">
        <x:v>0.053</x:v>
      </x:c>
      <x:c r="E973" s="6" t="n">
        <x:v>0</x:v>
      </x:c>
      <x:c r="F973" s="6" t="n">
        <x:v>75</x:v>
      </x:c>
      <x:c r="G973" s="6" t="str">
        <x:v>暴击率</x:v>
      </x:c>
      <x:c r="H973" s="6" t="str">
        <x:v>https://raw.githubusercontent.com/Mar-7th/StarRailRes/dbe8cdfcfb0bf657b9fe1cf92d5537f118ccb487/index_new/cn/character_skill_trees.json</x:v>
      </x:c>
    </x:row>
    <x:row r="974" ht="20" customHeight="1">
      <x:c r="A974" s="6" t="str">
        <x:v>8009</x:v>
      </x:c>
      <x:c r="B974" s="6" t="str">
        <x:v>8009210</x:v>
      </x:c>
      <x:c r="C974" s="6" t="str">
        <x:v>AttackAddedRatio</x:v>
      </x:c>
      <x:c r="D974" s="6" t="n">
        <x:v>0.08</x:v>
      </x:c>
      <x:c r="E974" s="6" t="n">
        <x:v>0</x:v>
      </x:c>
      <x:c r="F974" s="6" t="n">
        <x:v>80</x:v>
      </x:c>
      <x:c r="G974" s="6" t="str">
        <x:v>攻击力</x:v>
      </x:c>
      <x:c r="H974" s="6" t="str">
        <x:v>https://raw.githubusercontent.com/Mar-7th/StarRailRes/dbe8cdfcfb0bf657b9fe1cf92d5537f118ccb487/index_new/cn/character_skill_trees.json</x:v>
      </x:c>
    </x:row>
    <x:row r="975" ht="20" customHeight="1">
      <x:c r="A975" s="6" t="str">
        <x:v>8010</x:v>
      </x:c>
      <x:c r="B975" s="6" t="str">
        <x:v>8010201</x:v>
      </x:c>
      <x:c r="C975" s="6" t="str">
        <x:v>AttackAddedRatio</x:v>
      </x:c>
      <x:c r="D975" s="6" t="n">
        <x:v>0.04</x:v>
      </x:c>
      <x:c r="E975" s="6" t="n">
        <x:v>0</x:v>
      </x:c>
      <x:c r="F975" s="6" t="n">
        <x:v>1</x:v>
      </x:c>
      <x:c r="G975" s="6" t="str">
        <x:v>攻击力</x:v>
      </x:c>
      <x:c r="H975" s="6" t="str">
        <x:v>https://raw.githubusercontent.com/Mar-7th/StarRailRes/dbe8cdfcfb0bf657b9fe1cf92d5537f118ccb487/index_new/cn/character_skill_trees.json</x:v>
      </x:c>
    </x:row>
    <x:row r="976" ht="20" customHeight="1">
      <x:c r="A976" s="6" t="str">
        <x:v>8010</x:v>
      </x:c>
      <x:c r="B976" s="6" t="str">
        <x:v>8010202</x:v>
      </x:c>
      <x:c r="C976" s="6" t="str">
        <x:v>CriticalChanceBase</x:v>
      </x:c>
      <x:c r="D976" s="6" t="n">
        <x:v>0.027</x:v>
      </x:c>
      <x:c r="E976" s="6" t="n">
        <x:v>2</x:v>
      </x:c>
      <x:c r="F976" s="6" t="n">
        <x:v>0</x:v>
      </x:c>
      <x:c r="G976" s="6" t="str">
        <x:v>暴击率</x:v>
      </x:c>
      <x:c r="H976" s="6" t="str">
        <x:v>https://raw.githubusercontent.com/Mar-7th/StarRailRes/dbe8cdfcfb0bf657b9fe1cf92d5537f118ccb487/index_new/cn/character_skill_trees.json</x:v>
      </x:c>
    </x:row>
    <x:row r="977" ht="20" customHeight="1">
      <x:c r="A977" s="6" t="str">
        <x:v>8010</x:v>
      </x:c>
      <x:c r="B977" s="6" t="str">
        <x:v>8010203</x:v>
      </x:c>
      <x:c r="C977" s="6" t="str">
        <x:v>AttackAddedRatio</x:v>
      </x:c>
      <x:c r="D977" s="6" t="n">
        <x:v>0.04</x:v>
      </x:c>
      <x:c r="E977" s="6" t="n">
        <x:v>3</x:v>
      </x:c>
      <x:c r="F977" s="6" t="n">
        <x:v>0</x:v>
      </x:c>
      <x:c r="G977" s="6" t="str">
        <x:v>攻击力</x:v>
      </x:c>
      <x:c r="H977" s="6" t="str">
        <x:v>https://raw.githubusercontent.com/Mar-7th/StarRailRes/dbe8cdfcfb0bf657b9fe1cf92d5537f118ccb487/index_new/cn/character_skill_trees.json</x:v>
      </x:c>
    </x:row>
    <x:row r="978" ht="20" customHeight="1">
      <x:c r="A978" s="6" t="str">
        <x:v>8010</x:v>
      </x:c>
      <x:c r="B978" s="6" t="str">
        <x:v>8010204</x:v>
      </x:c>
      <x:c r="C978" s="6" t="str">
        <x:v>CriticalDamageBase</x:v>
      </x:c>
      <x:c r="D978" s="6" t="n">
        <x:v>0.053</x:v>
      </x:c>
      <x:c r="E978" s="6" t="n">
        <x:v>3</x:v>
      </x:c>
      <x:c r="F978" s="6" t="n">
        <x:v>0</x:v>
      </x:c>
      <x:c r="G978" s="6" t="str">
        <x:v>暴击伤害</x:v>
      </x:c>
      <x:c r="H978" s="6" t="str">
        <x:v>https://raw.githubusercontent.com/Mar-7th/StarRailRes/dbe8cdfcfb0bf657b9fe1cf92d5537f118ccb487/index_new/cn/character_skill_trees.json</x:v>
      </x:c>
    </x:row>
    <x:row r="979" ht="20" customHeight="1">
      <x:c r="A979" s="6" t="str">
        <x:v>8010</x:v>
      </x:c>
      <x:c r="B979" s="6" t="str">
        <x:v>8010205</x:v>
      </x:c>
      <x:c r="C979" s="6" t="str">
        <x:v>AttackAddedRatio</x:v>
      </x:c>
      <x:c r="D979" s="6" t="n">
        <x:v>0.06</x:v>
      </x:c>
      <x:c r="E979" s="6" t="n">
        <x:v>4</x:v>
      </x:c>
      <x:c r="F979" s="6" t="n">
        <x:v>0</x:v>
      </x:c>
      <x:c r="G979" s="6" t="str">
        <x:v>攻击力</x:v>
      </x:c>
      <x:c r="H979" s="6" t="str">
        <x:v>https://raw.githubusercontent.com/Mar-7th/StarRailRes/dbe8cdfcfb0bf657b9fe1cf92d5537f118ccb487/index_new/cn/character_skill_trees.json</x:v>
      </x:c>
    </x:row>
    <x:row r="980" ht="20" customHeight="1">
      <x:c r="A980" s="6" t="str">
        <x:v>8010</x:v>
      </x:c>
      <x:c r="B980" s="6" t="str">
        <x:v>8010206</x:v>
      </x:c>
      <x:c r="C980" s="6" t="str">
        <x:v>CriticalChanceBase</x:v>
      </x:c>
      <x:c r="D980" s="6" t="n">
        <x:v>0.04</x:v>
      </x:c>
      <x:c r="E980" s="6" t="n">
        <x:v>5</x:v>
      </x:c>
      <x:c r="F980" s="6" t="n">
        <x:v>0</x:v>
      </x:c>
      <x:c r="G980" s="6" t="str">
        <x:v>暴击率</x:v>
      </x:c>
      <x:c r="H980" s="6" t="str">
        <x:v>https://raw.githubusercontent.com/Mar-7th/StarRailRes/dbe8cdfcfb0bf657b9fe1cf92d5537f118ccb487/index_new/cn/character_skill_trees.json</x:v>
      </x:c>
    </x:row>
    <x:row r="981" ht="20" customHeight="1">
      <x:c r="A981" s="6" t="str">
        <x:v>8010</x:v>
      </x:c>
      <x:c r="B981" s="6" t="str">
        <x:v>8010207</x:v>
      </x:c>
      <x:c r="C981" s="6" t="str">
        <x:v>AttackAddedRatio</x:v>
      </x:c>
      <x:c r="D981" s="6" t="n">
        <x:v>0.06</x:v>
      </x:c>
      <x:c r="E981" s="6" t="n">
        <x:v>5</x:v>
      </x:c>
      <x:c r="F981" s="6" t="n">
        <x:v>0</x:v>
      </x:c>
      <x:c r="G981" s="6" t="str">
        <x:v>攻击力</x:v>
      </x:c>
      <x:c r="H981" s="6" t="str">
        <x:v>https://raw.githubusercontent.com/Mar-7th/StarRailRes/dbe8cdfcfb0bf657b9fe1cf92d5537f118ccb487/index_new/cn/character_skill_trees.json</x:v>
      </x:c>
    </x:row>
    <x:row r="982" ht="20" customHeight="1">
      <x:c r="A982" s="6" t="str">
        <x:v>8010</x:v>
      </x:c>
      <x:c r="B982" s="6" t="str">
        <x:v>8010208</x:v>
      </x:c>
      <x:c r="C982" s="6" t="str">
        <x:v>CriticalDamageBase</x:v>
      </x:c>
      <x:c r="D982" s="6" t="n">
        <x:v>0.08</x:v>
      </x:c>
      <x:c r="E982" s="6" t="n">
        <x:v>6</x:v>
      </x:c>
      <x:c r="F982" s="6" t="n">
        <x:v>0</x:v>
      </x:c>
      <x:c r="G982" s="6" t="str">
        <x:v>暴击伤害</x:v>
      </x:c>
      <x:c r="H982" s="6" t="str">
        <x:v>https://raw.githubusercontent.com/Mar-7th/StarRailRes/dbe8cdfcfb0bf657b9fe1cf92d5537f118ccb487/index_new/cn/character_skill_trees.json</x:v>
      </x:c>
    </x:row>
    <x:row r="983" ht="20" customHeight="1">
      <x:c r="A983" s="6" t="str">
        <x:v>8010</x:v>
      </x:c>
      <x:c r="B983" s="6" t="str">
        <x:v>8010209</x:v>
      </x:c>
      <x:c r="C983" s="6" t="str">
        <x:v>CriticalChanceBase</x:v>
      </x:c>
      <x:c r="D983" s="6" t="n">
        <x:v>0.053</x:v>
      </x:c>
      <x:c r="E983" s="6" t="n">
        <x:v>0</x:v>
      </x:c>
      <x:c r="F983" s="6" t="n">
        <x:v>75</x:v>
      </x:c>
      <x:c r="G983" s="6" t="str">
        <x:v>暴击率</x:v>
      </x:c>
      <x:c r="H983" s="6" t="str">
        <x:v>https://raw.githubusercontent.com/Mar-7th/StarRailRes/dbe8cdfcfb0bf657b9fe1cf92d5537f118ccb487/index_new/cn/character_skill_trees.json</x:v>
      </x:c>
    </x:row>
    <x:row r="984" ht="20" customHeight="1">
      <x:c r="A984" s="6" t="str">
        <x:v>8010</x:v>
      </x:c>
      <x:c r="B984" s="6" t="str">
        <x:v>8010210</x:v>
      </x:c>
      <x:c r="C984" s="6" t="str">
        <x:v>AttackAddedRatio</x:v>
      </x:c>
      <x:c r="D984" s="6" t="n">
        <x:v>0.08</x:v>
      </x:c>
      <x:c r="E984" s="6" t="n">
        <x:v>0</x:v>
      </x:c>
      <x:c r="F984" s="6" t="n">
        <x:v>80</x:v>
      </x:c>
      <x:c r="G984" s="6" t="str">
        <x:v>攻击力</x:v>
      </x:c>
      <x:c r="H984" s="6" t="str">
        <x:v>https://raw.githubusercontent.com/Mar-7th/StarRailRes/dbe8cdfcfb0bf657b9fe1cf92d5537f118ccb487/index_new/cn/character_skill_trees.json</x:v>
      </x:c>
    </x:row>
    <x:row r="985" ht="20" customHeight="1">
      <x:c r="A985" s="6" t="str">
        <x:v>11004</x:v>
      </x:c>
      <x:c r="B985" s="6" t="str">
        <x:v>11004201</x:v>
      </x:c>
      <x:c r="C985" s="6" t="str">
        <x:v>StatusProbabilityBase</x:v>
      </x:c>
      <x:c r="D985" s="6" t="n">
        <x:v>0.04</x:v>
      </x:c>
      <x:c r="E985" s="6" t="n">
        <x:v>0</x:v>
      </x:c>
      <x:c r="F985" s="6" t="n">
        <x:v>1</x:v>
      </x:c>
      <x:c r="G985" s="6" t="str">
        <x:v>效果命中</x:v>
      </x:c>
      <x:c r="H985" s="6" t="str">
        <x:v>https://raw.githubusercontent.com/Mar-7th/StarRailRes/dbe8cdfcfb0bf657b9fe1cf92d5537f118ccb487/index_new/cn/character_skill_trees.json</x:v>
      </x:c>
    </x:row>
    <x:row r="986" ht="20" customHeight="1">
      <x:c r="A986" s="6" t="str">
        <x:v>11004</x:v>
      </x:c>
      <x:c r="B986" s="6" t="str">
        <x:v>11004202</x:v>
      </x:c>
      <x:c r="C986" s="6" t="str">
        <x:v>ImaginaryAddedRatio</x:v>
      </x:c>
      <x:c r="D986" s="6" t="n">
        <x:v>0.032</x:v>
      </x:c>
      <x:c r="E986" s="6" t="n">
        <x:v>2</x:v>
      </x:c>
      <x:c r="F986" s="6" t="n">
        <x:v>0</x:v>
      </x:c>
      <x:c r="G986" s="6" t="str">
        <x:v>虚数属性伤害提高</x:v>
      </x:c>
      <x:c r="H986" s="6" t="str">
        <x:v>https://raw.githubusercontent.com/Mar-7th/StarRailRes/dbe8cdfcfb0bf657b9fe1cf92d5537f118ccb487/index_new/cn/character_skill_trees.json</x:v>
      </x:c>
    </x:row>
    <x:row r="987" ht="20" customHeight="1">
      <x:c r="A987" s="6" t="str">
        <x:v>11004</x:v>
      </x:c>
      <x:c r="B987" s="6" t="str">
        <x:v>11004203</x:v>
      </x:c>
      <x:c r="C987" s="6" t="str">
        <x:v>StatusProbabilityBase</x:v>
      </x:c>
      <x:c r="D987" s="6" t="n">
        <x:v>0.04</x:v>
      </x:c>
      <x:c r="E987" s="6" t="n">
        <x:v>3</x:v>
      </x:c>
      <x:c r="F987" s="6" t="n">
        <x:v>0</x:v>
      </x:c>
      <x:c r="G987" s="6" t="str">
        <x:v>效果命中</x:v>
      </x:c>
      <x:c r="H987" s="6" t="str">
        <x:v>https://raw.githubusercontent.com/Mar-7th/StarRailRes/dbe8cdfcfb0bf657b9fe1cf92d5537f118ccb487/index_new/cn/character_skill_trees.json</x:v>
      </x:c>
    </x:row>
    <x:row r="988" ht="20" customHeight="1">
      <x:c r="A988" s="6" t="str">
        <x:v>11004</x:v>
      </x:c>
      <x:c r="B988" s="6" t="str">
        <x:v>11004204</x:v>
      </x:c>
      <x:c r="C988" s="6" t="str">
        <x:v>StatusResistanceBase</x:v>
      </x:c>
      <x:c r="D988" s="6" t="n">
        <x:v>0.04</x:v>
      </x:c>
      <x:c r="E988" s="6" t="n">
        <x:v>3</x:v>
      </x:c>
      <x:c r="F988" s="6" t="n">
        <x:v>0</x:v>
      </x:c>
      <x:c r="G988" s="6" t="str">
        <x:v>效果抵抗</x:v>
      </x:c>
      <x:c r="H988" s="6" t="str">
        <x:v>https://raw.githubusercontent.com/Mar-7th/StarRailRes/dbe8cdfcfb0bf657b9fe1cf92d5537f118ccb487/index_new/cn/character_skill_trees.json</x:v>
      </x:c>
    </x:row>
    <x:row r="989" ht="20" customHeight="1">
      <x:c r="A989" s="6" t="str">
        <x:v>11004</x:v>
      </x:c>
      <x:c r="B989" s="6" t="str">
        <x:v>11004205</x:v>
      </x:c>
      <x:c r="C989" s="6" t="str">
        <x:v>StatusProbabilityBase</x:v>
      </x:c>
      <x:c r="D989" s="6" t="n">
        <x:v>0.06</x:v>
      </x:c>
      <x:c r="E989" s="6" t="n">
        <x:v>4</x:v>
      </x:c>
      <x:c r="F989" s="6" t="n">
        <x:v>0</x:v>
      </x:c>
      <x:c r="G989" s="6" t="str">
        <x:v>效果命中</x:v>
      </x:c>
      <x:c r="H989" s="6" t="str">
        <x:v>https://raw.githubusercontent.com/Mar-7th/StarRailRes/dbe8cdfcfb0bf657b9fe1cf92d5537f118ccb487/index_new/cn/character_skill_trees.json</x:v>
      </x:c>
    </x:row>
    <x:row r="990" ht="20" customHeight="1">
      <x:c r="A990" s="6" t="str">
        <x:v>11004</x:v>
      </x:c>
      <x:c r="B990" s="6" t="str">
        <x:v>11004206</x:v>
      </x:c>
      <x:c r="C990" s="6" t="str">
        <x:v>ImaginaryAddedRatio</x:v>
      </x:c>
      <x:c r="D990" s="6" t="n">
        <x:v>0.048</x:v>
      </x:c>
      <x:c r="E990" s="6" t="n">
        <x:v>5</x:v>
      </x:c>
      <x:c r="F990" s="6" t="n">
        <x:v>0</x:v>
      </x:c>
      <x:c r="G990" s="6" t="str">
        <x:v>虚数属性伤害提高</x:v>
      </x:c>
      <x:c r="H990" s="6" t="str">
        <x:v>https://raw.githubusercontent.com/Mar-7th/StarRailRes/dbe8cdfcfb0bf657b9fe1cf92d5537f118ccb487/index_new/cn/character_skill_trees.json</x:v>
      </x:c>
    </x:row>
    <x:row r="991" ht="20" customHeight="1">
      <x:c r="A991" s="6" t="str">
        <x:v>11004</x:v>
      </x:c>
      <x:c r="B991" s="6" t="str">
        <x:v>11004207</x:v>
      </x:c>
      <x:c r="C991" s="6" t="str">
        <x:v>StatusProbabilityBase</x:v>
      </x:c>
      <x:c r="D991" s="6" t="n">
        <x:v>0.06</x:v>
      </x:c>
      <x:c r="E991" s="6" t="n">
        <x:v>5</x:v>
      </x:c>
      <x:c r="F991" s="6" t="n">
        <x:v>0</x:v>
      </x:c>
      <x:c r="G991" s="6" t="str">
        <x:v>效果命中</x:v>
      </x:c>
      <x:c r="H991" s="6" t="str">
        <x:v>https://raw.githubusercontent.com/Mar-7th/StarRailRes/dbe8cdfcfb0bf657b9fe1cf92d5537f118ccb487/index_new/cn/character_skill_trees.json</x:v>
      </x:c>
    </x:row>
    <x:row r="992" ht="20" customHeight="1">
      <x:c r="A992" s="6" t="str">
        <x:v>11004</x:v>
      </x:c>
      <x:c r="B992" s="6" t="str">
        <x:v>11004208</x:v>
      </x:c>
      <x:c r="C992" s="6" t="str">
        <x:v>StatusResistanceBase</x:v>
      </x:c>
      <x:c r="D992" s="6" t="n">
        <x:v>0.06</x:v>
      </x:c>
      <x:c r="E992" s="6" t="n">
        <x:v>6</x:v>
      </x:c>
      <x:c r="F992" s="6" t="n">
        <x:v>0</x:v>
      </x:c>
      <x:c r="G992" s="6" t="str">
        <x:v>效果抵抗</x:v>
      </x:c>
      <x:c r="H992" s="6" t="str">
        <x:v>https://raw.githubusercontent.com/Mar-7th/StarRailRes/dbe8cdfcfb0bf657b9fe1cf92d5537f118ccb487/index_new/cn/character_skill_trees.json</x:v>
      </x:c>
    </x:row>
    <x:row r="993" ht="20" customHeight="1">
      <x:c r="A993" s="6" t="str">
        <x:v>11004</x:v>
      </x:c>
      <x:c r="B993" s="6" t="str">
        <x:v>11004209</x:v>
      </x:c>
      <x:c r="C993" s="6" t="str">
        <x:v>ImaginaryAddedRatio</x:v>
      </x:c>
      <x:c r="D993" s="6" t="n">
        <x:v>0.064</x:v>
      </x:c>
      <x:c r="E993" s="6" t="n">
        <x:v>0</x:v>
      </x:c>
      <x:c r="F993" s="6" t="n">
        <x:v>75</x:v>
      </x:c>
      <x:c r="G993" s="6" t="str">
        <x:v>虚数属性伤害提高</x:v>
      </x:c>
      <x:c r="H993" s="6" t="str">
        <x:v>https://raw.githubusercontent.com/Mar-7th/StarRailRes/dbe8cdfcfb0bf657b9fe1cf92d5537f118ccb487/index_new/cn/character_skill_trees.json</x:v>
      </x:c>
    </x:row>
    <x:row r="994" ht="20" customHeight="1">
      <x:c r="A994" s="6" t="str">
        <x:v>11004</x:v>
      </x:c>
      <x:c r="B994" s="6" t="str">
        <x:v>11004210</x:v>
      </x:c>
      <x:c r="C994" s="6" t="str">
        <x:v>StatusProbabilityBase</x:v>
      </x:c>
      <x:c r="D994" s="6" t="n">
        <x:v>0.08</x:v>
      </x:c>
      <x:c r="E994" s="6" t="n">
        <x:v>0</x:v>
      </x:c>
      <x:c r="F994" s="6" t="n">
        <x:v>80</x:v>
      </x:c>
      <x:c r="G994" s="6" t="str">
        <x:v>效果命中</x:v>
      </x:c>
      <x:c r="H994" s="6" t="str">
        <x:v>https://raw.githubusercontent.com/Mar-7th/StarRailRes/dbe8cdfcfb0bf657b9fe1cf92d5537f118ccb487/index_new/cn/character_skill_trees.json</x:v>
      </x:c>
    </x:row>
    <x:row r="995" ht="20" customHeight="1">
      <x:c r="A995" s="6" t="str">
        <x:v>11005</x:v>
      </x:c>
      <x:c r="B995" s="6" t="str">
        <x:v>11005201</x:v>
      </x:c>
      <x:c r="C995" s="6" t="str">
        <x:v>AttackAddedRatio</x:v>
      </x:c>
      <x:c r="D995" s="6" t="n">
        <x:v>0.04</x:v>
      </x:c>
      <x:c r="E995" s="6" t="n">
        <x:v>0</x:v>
      </x:c>
      <x:c r="F995" s="6" t="n">
        <x:v>1</x:v>
      </x:c>
      <x:c r="G995" s="6" t="str">
        <x:v>攻击力</x:v>
      </x:c>
      <x:c r="H995" s="6" t="str">
        <x:v>https://raw.githubusercontent.com/Mar-7th/StarRailRes/dbe8cdfcfb0bf657b9fe1cf92d5537f118ccb487/index_new/cn/character_skill_trees.json</x:v>
      </x:c>
    </x:row>
    <x:row r="996" ht="20" customHeight="1">
      <x:c r="A996" s="6" t="str">
        <x:v>11005</x:v>
      </x:c>
      <x:c r="B996" s="6" t="str">
        <x:v>11005202</x:v>
      </x:c>
      <x:c r="C996" s="6" t="str">
        <x:v>StatusProbabilityBase</x:v>
      </x:c>
      <x:c r="D996" s="6" t="n">
        <x:v>0.04</x:v>
      </x:c>
      <x:c r="E996" s="6" t="n">
        <x:v>2</x:v>
      </x:c>
      <x:c r="F996" s="6" t="n">
        <x:v>0</x:v>
      </x:c>
      <x:c r="G996" s="6" t="str">
        <x:v>效果命中</x:v>
      </x:c>
      <x:c r="H996" s="6" t="str">
        <x:v>https://raw.githubusercontent.com/Mar-7th/StarRailRes/dbe8cdfcfb0bf657b9fe1cf92d5537f118ccb487/index_new/cn/character_skill_trees.json</x:v>
      </x:c>
    </x:row>
    <x:row r="997" ht="20" customHeight="1">
      <x:c r="A997" s="6" t="str">
        <x:v>11005</x:v>
      </x:c>
      <x:c r="B997" s="6" t="str">
        <x:v>11005203</x:v>
      </x:c>
      <x:c r="C997" s="6" t="str">
        <x:v>AttackAddedRatio</x:v>
      </x:c>
      <x:c r="D997" s="6" t="n">
        <x:v>0.04</x:v>
      </x:c>
      <x:c r="E997" s="6" t="n">
        <x:v>3</x:v>
      </x:c>
      <x:c r="F997" s="6" t="n">
        <x:v>0</x:v>
      </x:c>
      <x:c r="G997" s="6" t="str">
        <x:v>攻击力</x:v>
      </x:c>
      <x:c r="H997" s="6" t="str">
        <x:v>https://raw.githubusercontent.com/Mar-7th/StarRailRes/dbe8cdfcfb0bf657b9fe1cf92d5537f118ccb487/index_new/cn/character_skill_trees.json</x:v>
      </x:c>
    </x:row>
    <x:row r="998" ht="20" customHeight="1">
      <x:c r="A998" s="6" t="str">
        <x:v>11005</x:v>
      </x:c>
      <x:c r="B998" s="6" t="str">
        <x:v>11005204</x:v>
      </x:c>
      <x:c r="C998" s="6" t="str">
        <x:v>HPAddedRatio</x:v>
      </x:c>
      <x:c r="D998" s="6" t="n">
        <x:v>0.04</x:v>
      </x:c>
      <x:c r="E998" s="6" t="n">
        <x:v>3</x:v>
      </x:c>
      <x:c r="F998" s="6" t="n">
        <x:v>0</x:v>
      </x:c>
      <x:c r="G998" s="6" t="str">
        <x:v>生命值</x:v>
      </x:c>
      <x:c r="H998" s="6" t="str">
        <x:v>https://raw.githubusercontent.com/Mar-7th/StarRailRes/dbe8cdfcfb0bf657b9fe1cf92d5537f118ccb487/index_new/cn/character_skill_trees.json</x:v>
      </x:c>
    </x:row>
    <x:row r="999" ht="20" customHeight="1">
      <x:c r="A999" s="6" t="str">
        <x:v>11005</x:v>
      </x:c>
      <x:c r="B999" s="6" t="str">
        <x:v>11005205</x:v>
      </x:c>
      <x:c r="C999" s="6" t="str">
        <x:v>AttackAddedRatio</x:v>
      </x:c>
      <x:c r="D999" s="6" t="n">
        <x:v>0.06</x:v>
      </x:c>
      <x:c r="E999" s="6" t="n">
        <x:v>4</x:v>
      </x:c>
      <x:c r="F999" s="6" t="n">
        <x:v>0</x:v>
      </x:c>
      <x:c r="G999" s="6" t="str">
        <x:v>攻击力</x:v>
      </x:c>
      <x:c r="H999" s="6" t="str">
        <x:v>https://raw.githubusercontent.com/Mar-7th/StarRailRes/dbe8cdfcfb0bf657b9fe1cf92d5537f118ccb487/index_new/cn/character_skill_trees.json</x:v>
      </x:c>
    </x:row>
    <x:row r="1000" ht="20" customHeight="1">
      <x:c r="A1000" s="6" t="str">
        <x:v>11005</x:v>
      </x:c>
      <x:c r="B1000" s="6" t="str">
        <x:v>11005206</x:v>
      </x:c>
      <x:c r="C1000" s="6" t="str">
        <x:v>StatusProbabilityBase</x:v>
      </x:c>
      <x:c r="D1000" s="6" t="n">
        <x:v>0.06</x:v>
      </x:c>
      <x:c r="E1000" s="6" t="n">
        <x:v>5</x:v>
      </x:c>
      <x:c r="F1000" s="6" t="n">
        <x:v>0</x:v>
      </x:c>
      <x:c r="G1000" s="6" t="str">
        <x:v>效果命中</x:v>
      </x:c>
      <x:c r="H1000" s="6" t="str">
        <x:v>https://raw.githubusercontent.com/Mar-7th/StarRailRes/dbe8cdfcfb0bf657b9fe1cf92d5537f118ccb487/index_new/cn/character_skill_trees.json</x:v>
      </x:c>
    </x:row>
    <x:row r="1001" ht="20" customHeight="1">
      <x:c r="A1001" s="6" t="str">
        <x:v>11005</x:v>
      </x:c>
      <x:c r="B1001" s="6" t="str">
        <x:v>11005207</x:v>
      </x:c>
      <x:c r="C1001" s="6" t="str">
        <x:v>AttackAddedRatio</x:v>
      </x:c>
      <x:c r="D1001" s="6" t="n">
        <x:v>0.06</x:v>
      </x:c>
      <x:c r="E1001" s="6" t="n">
        <x:v>5</x:v>
      </x:c>
      <x:c r="F1001" s="6" t="n">
        <x:v>0</x:v>
      </x:c>
      <x:c r="G1001" s="6" t="str">
        <x:v>攻击力</x:v>
      </x:c>
      <x:c r="H1001" s="6" t="str">
        <x:v>https://raw.githubusercontent.com/Mar-7th/StarRailRes/dbe8cdfcfb0bf657b9fe1cf92d5537f118ccb487/index_new/cn/character_skill_trees.json</x:v>
      </x:c>
    </x:row>
    <x:row r="1002" ht="20" customHeight="1">
      <x:c r="A1002" s="6" t="str">
        <x:v>11005</x:v>
      </x:c>
      <x:c r="B1002" s="6" t="str">
        <x:v>11005208</x:v>
      </x:c>
      <x:c r="C1002" s="6" t="str">
        <x:v>HPAddedRatio</x:v>
      </x:c>
      <x:c r="D1002" s="6" t="n">
        <x:v>0.06</x:v>
      </x:c>
      <x:c r="E1002" s="6" t="n">
        <x:v>6</x:v>
      </x:c>
      <x:c r="F1002" s="6" t="n">
        <x:v>0</x:v>
      </x:c>
      <x:c r="G1002" s="6" t="str">
        <x:v>生命值</x:v>
      </x:c>
      <x:c r="H1002" s="6" t="str">
        <x:v>https://raw.githubusercontent.com/Mar-7th/StarRailRes/dbe8cdfcfb0bf657b9fe1cf92d5537f118ccb487/index_new/cn/character_skill_trees.json</x:v>
      </x:c>
    </x:row>
    <x:row r="1003" ht="20" customHeight="1">
      <x:c r="A1003" s="6" t="str">
        <x:v>11005</x:v>
      </x:c>
      <x:c r="B1003" s="6" t="str">
        <x:v>11005209</x:v>
      </x:c>
      <x:c r="C1003" s="6" t="str">
        <x:v>StatusProbabilityBase</x:v>
      </x:c>
      <x:c r="D1003" s="6" t="n">
        <x:v>0.08</x:v>
      </x:c>
      <x:c r="E1003" s="6" t="n">
        <x:v>0</x:v>
      </x:c>
      <x:c r="F1003" s="6" t="n">
        <x:v>75</x:v>
      </x:c>
      <x:c r="G1003" s="6" t="str">
        <x:v>效果命中</x:v>
      </x:c>
      <x:c r="H1003" s="6" t="str">
        <x:v>https://raw.githubusercontent.com/Mar-7th/StarRailRes/dbe8cdfcfb0bf657b9fe1cf92d5537f118ccb487/index_new/cn/character_skill_trees.json</x:v>
      </x:c>
    </x:row>
    <x:row r="1004" ht="20" customHeight="1">
      <x:c r="A1004" s="6" t="str">
        <x:v>11005</x:v>
      </x:c>
      <x:c r="B1004" s="6" t="str">
        <x:v>11005210</x:v>
      </x:c>
      <x:c r="C1004" s="6" t="str">
        <x:v>AttackAddedRatio</x:v>
      </x:c>
      <x:c r="D1004" s="6" t="n">
        <x:v>0.08</x:v>
      </x:c>
      <x:c r="E1004" s="6" t="n">
        <x:v>0</x:v>
      </x:c>
      <x:c r="F1004" s="6" t="n">
        <x:v>80</x:v>
      </x:c>
      <x:c r="G1004" s="6" t="str">
        <x:v>攻击力</x:v>
      </x:c>
      <x:c r="H1004" s="6" t="str">
        <x:v>https://raw.githubusercontent.com/Mar-7th/StarRailRes/dbe8cdfcfb0bf657b9fe1cf92d5537f118ccb487/index_new/cn/character_skill_trees.json</x:v>
      </x:c>
    </x:row>
    <x:row r="1005" ht="20" customHeight="1">
      <x:c r="A1005" s="6" t="str">
        <x:v>11006</x:v>
      </x:c>
      <x:c r="B1005" s="6" t="str">
        <x:v>11006201</x:v>
      </x:c>
      <x:c r="C1005" s="6" t="str">
        <x:v>AttackAddedRatio</x:v>
      </x:c>
      <x:c r="D1005" s="6" t="n">
        <x:v>0.04</x:v>
      </x:c>
      <x:c r="E1005" s="6" t="n">
        <x:v>0</x:v>
      </x:c>
      <x:c r="F1005" s="6" t="n">
        <x:v>1</x:v>
      </x:c>
      <x:c r="G1005" s="6" t="str">
        <x:v>攻击力</x:v>
      </x:c>
      <x:c r="H1005" s="6" t="str">
        <x:v>https://raw.githubusercontent.com/Mar-7th/StarRailRes/dbe8cdfcfb0bf657b9fe1cf92d5537f118ccb487/index_new/cn/character_skill_trees.json</x:v>
      </x:c>
    </x:row>
    <x:row r="1006" ht="20" customHeight="1">
      <x:c r="A1006" s="6" t="str">
        <x:v>11006</x:v>
      </x:c>
      <x:c r="B1006" s="6" t="str">
        <x:v>11006202</x:v>
      </x:c>
      <x:c r="C1006" s="6" t="str">
        <x:v>StatusProbabilityBase</x:v>
      </x:c>
      <x:c r="D1006" s="6" t="n">
        <x:v>0.04</x:v>
      </x:c>
      <x:c r="E1006" s="6" t="n">
        <x:v>2</x:v>
      </x:c>
      <x:c r="F1006" s="6" t="n">
        <x:v>0</x:v>
      </x:c>
      <x:c r="G1006" s="6" t="str">
        <x:v>效果命中</x:v>
      </x:c>
      <x:c r="H1006" s="6" t="str">
        <x:v>https://raw.githubusercontent.com/Mar-7th/StarRailRes/dbe8cdfcfb0bf657b9fe1cf92d5537f118ccb487/index_new/cn/character_skill_trees.json</x:v>
      </x:c>
    </x:row>
    <x:row r="1007" ht="20" customHeight="1">
      <x:c r="A1007" s="6" t="str">
        <x:v>11006</x:v>
      </x:c>
      <x:c r="B1007" s="6" t="str">
        <x:v>11006203</x:v>
      </x:c>
      <x:c r="C1007" s="6" t="str">
        <x:v>AttackAddedRatio</x:v>
      </x:c>
      <x:c r="D1007" s="6" t="n">
        <x:v>0.04</x:v>
      </x:c>
      <x:c r="E1007" s="6" t="n">
        <x:v>3</x:v>
      </x:c>
      <x:c r="F1007" s="6" t="n">
        <x:v>0</x:v>
      </x:c>
      <x:c r="G1007" s="6" t="str">
        <x:v>攻击力</x:v>
      </x:c>
      <x:c r="H1007" s="6" t="str">
        <x:v>https://raw.githubusercontent.com/Mar-7th/StarRailRes/dbe8cdfcfb0bf657b9fe1cf92d5537f118ccb487/index_new/cn/character_skill_trees.json</x:v>
      </x:c>
    </x:row>
    <x:row r="1008" ht="20" customHeight="1">
      <x:c r="A1008" s="6" t="str">
        <x:v>11006</x:v>
      </x:c>
      <x:c r="B1008" s="6" t="str">
        <x:v>11006204</x:v>
      </x:c>
      <x:c r="C1008" s="6" t="str">
        <x:v>QuantumAddedRatio</x:v>
      </x:c>
      <x:c r="D1008" s="6" t="n">
        <x:v>0.032</x:v>
      </x:c>
      <x:c r="E1008" s="6" t="n">
        <x:v>3</x:v>
      </x:c>
      <x:c r="F1008" s="6" t="n">
        <x:v>0</x:v>
      </x:c>
      <x:c r="G1008" s="6" t="str">
        <x:v>量子属性伤害提高</x:v>
      </x:c>
      <x:c r="H1008" s="6" t="str">
        <x:v>https://raw.githubusercontent.com/Mar-7th/StarRailRes/dbe8cdfcfb0bf657b9fe1cf92d5537f118ccb487/index_new/cn/character_skill_trees.json</x:v>
      </x:c>
    </x:row>
    <x:row r="1009" ht="20" customHeight="1">
      <x:c r="A1009" s="6" t="str">
        <x:v>11006</x:v>
      </x:c>
      <x:c r="B1009" s="6" t="str">
        <x:v>11006205</x:v>
      </x:c>
      <x:c r="C1009" s="6" t="str">
        <x:v>AttackAddedRatio</x:v>
      </x:c>
      <x:c r="D1009" s="6" t="n">
        <x:v>0.06</x:v>
      </x:c>
      <x:c r="E1009" s="6" t="n">
        <x:v>4</x:v>
      </x:c>
      <x:c r="F1009" s="6" t="n">
        <x:v>0</x:v>
      </x:c>
      <x:c r="G1009" s="6" t="str">
        <x:v>攻击力</x:v>
      </x:c>
      <x:c r="H1009" s="6" t="str">
        <x:v>https://raw.githubusercontent.com/Mar-7th/StarRailRes/dbe8cdfcfb0bf657b9fe1cf92d5537f118ccb487/index_new/cn/character_skill_trees.json</x:v>
      </x:c>
    </x:row>
    <x:row r="1010" ht="20" customHeight="1">
      <x:c r="A1010" s="6" t="str">
        <x:v>11006</x:v>
      </x:c>
      <x:c r="B1010" s="6" t="str">
        <x:v>11006206</x:v>
      </x:c>
      <x:c r="C1010" s="6" t="str">
        <x:v>StatusProbabilityBase</x:v>
      </x:c>
      <x:c r="D1010" s="6" t="n">
        <x:v>0.06</x:v>
      </x:c>
      <x:c r="E1010" s="6" t="n">
        <x:v>5</x:v>
      </x:c>
      <x:c r="F1010" s="6" t="n">
        <x:v>0</x:v>
      </x:c>
      <x:c r="G1010" s="6" t="str">
        <x:v>效果命中</x:v>
      </x:c>
      <x:c r="H1010" s="6" t="str">
        <x:v>https://raw.githubusercontent.com/Mar-7th/StarRailRes/dbe8cdfcfb0bf657b9fe1cf92d5537f118ccb487/index_new/cn/character_skill_trees.json</x:v>
      </x:c>
    </x:row>
    <x:row r="1011" ht="20" customHeight="1">
      <x:c r="A1011" s="6" t="str">
        <x:v>11006</x:v>
      </x:c>
      <x:c r="B1011" s="6" t="str">
        <x:v>11006207</x:v>
      </x:c>
      <x:c r="C1011" s="6" t="str">
        <x:v>AttackAddedRatio</x:v>
      </x:c>
      <x:c r="D1011" s="6" t="n">
        <x:v>0.06</x:v>
      </x:c>
      <x:c r="E1011" s="6" t="n">
        <x:v>5</x:v>
      </x:c>
      <x:c r="F1011" s="6" t="n">
        <x:v>0</x:v>
      </x:c>
      <x:c r="G1011" s="6" t="str">
        <x:v>攻击力</x:v>
      </x:c>
      <x:c r="H1011" s="6" t="str">
        <x:v>https://raw.githubusercontent.com/Mar-7th/StarRailRes/dbe8cdfcfb0bf657b9fe1cf92d5537f118ccb487/index_new/cn/character_skill_trees.json</x:v>
      </x:c>
    </x:row>
    <x:row r="1012" ht="20" customHeight="1">
      <x:c r="A1012" s="6" t="str">
        <x:v>11006</x:v>
      </x:c>
      <x:c r="B1012" s="6" t="str">
        <x:v>11006208</x:v>
      </x:c>
      <x:c r="C1012" s="6" t="str">
        <x:v>QuantumAddedRatio</x:v>
      </x:c>
      <x:c r="D1012" s="6" t="n">
        <x:v>0.048</x:v>
      </x:c>
      <x:c r="E1012" s="6" t="n">
        <x:v>6</x:v>
      </x:c>
      <x:c r="F1012" s="6" t="n">
        <x:v>0</x:v>
      </x:c>
      <x:c r="G1012" s="6" t="str">
        <x:v>量子属性伤害提高</x:v>
      </x:c>
      <x:c r="H1012" s="6" t="str">
        <x:v>https://raw.githubusercontent.com/Mar-7th/StarRailRes/dbe8cdfcfb0bf657b9fe1cf92d5537f118ccb487/index_new/cn/character_skill_trees.json</x:v>
      </x:c>
    </x:row>
    <x:row r="1013" ht="20" customHeight="1">
      <x:c r="A1013" s="6" t="str">
        <x:v>11006</x:v>
      </x:c>
      <x:c r="B1013" s="6" t="str">
        <x:v>11006209</x:v>
      </x:c>
      <x:c r="C1013" s="6" t="str">
        <x:v>StatusProbabilityBase</x:v>
      </x:c>
      <x:c r="D1013" s="6" t="n">
        <x:v>0.08</x:v>
      </x:c>
      <x:c r="E1013" s="6" t="n">
        <x:v>0</x:v>
      </x:c>
      <x:c r="F1013" s="6" t="n">
        <x:v>75</x:v>
      </x:c>
      <x:c r="G1013" s="6" t="str">
        <x:v>效果命中</x:v>
      </x:c>
      <x:c r="H1013" s="6" t="str">
        <x:v>https://raw.githubusercontent.com/Mar-7th/StarRailRes/dbe8cdfcfb0bf657b9fe1cf92d5537f118ccb487/index_new/cn/character_skill_trees.json</x:v>
      </x:c>
    </x:row>
    <x:row r="1014" ht="20" customHeight="1">
      <x:c r="A1014" s="6" t="str">
        <x:v>11006</x:v>
      </x:c>
      <x:c r="B1014" s="6" t="str">
        <x:v>11006210</x:v>
      </x:c>
      <x:c r="C1014" s="6" t="str">
        <x:v>AttackAddedRatio</x:v>
      </x:c>
      <x:c r="D1014" s="6" t="n">
        <x:v>0.08</x:v>
      </x:c>
      <x:c r="E1014" s="6" t="n">
        <x:v>0</x:v>
      </x:c>
      <x:c r="F1014" s="6" t="n">
        <x:v>80</x:v>
      </x:c>
      <x:c r="G1014" s="6" t="str">
        <x:v>攻击力</x:v>
      </x:c>
      <x:c r="H1014" s="6" t="str">
        <x:v>https://raw.githubusercontent.com/Mar-7th/StarRailRes/dbe8cdfcfb0bf657b9fe1cf92d5537f118ccb487/index_new/cn/character_skill_trees.json</x:v>
      </x:c>
    </x:row>
    <x:row r="1015" ht="20" customHeight="1">
      <x:c r="A1015" s="6" t="str">
        <x:v>11102</x:v>
      </x:c>
      <x:c r="B1015" s="6" t="str">
        <x:v>11102201</x:v>
      </x:c>
      <x:c r="C1015" s="6" t="str">
        <x:v>AttackAddedRatio</x:v>
      </x:c>
      <x:c r="D1015" s="6" t="n">
        <x:v>0.04</x:v>
      </x:c>
      <x:c r="E1015" s="6" t="n">
        <x:v>0</x:v>
      </x:c>
      <x:c r="F1015" s="6" t="n">
        <x:v>1</x:v>
      </x:c>
      <x:c r="G1015" s="6" t="str">
        <x:v>攻击力</x:v>
      </x:c>
      <x:c r="H1015" s="6" t="str">
        <x:v>https://raw.githubusercontent.com/Mar-7th/StarRailRes/dbe8cdfcfb0bf657b9fe1cf92d5537f118ccb487/index_new/cn/character_skill_trees.json</x:v>
      </x:c>
    </x:row>
    <x:row r="1016" ht="20" customHeight="1">
      <x:c r="A1016" s="6" t="str">
        <x:v>11102</x:v>
      </x:c>
      <x:c r="B1016" s="6" t="str">
        <x:v>11102202</x:v>
      </x:c>
      <x:c r="C1016" s="6" t="str">
        <x:v>CriticalDamageBase</x:v>
      </x:c>
      <x:c r="D1016" s="6" t="n">
        <x:v>0.053</x:v>
      </x:c>
      <x:c r="E1016" s="6" t="n">
        <x:v>2</x:v>
      </x:c>
      <x:c r="F1016" s="6" t="n">
        <x:v>0</x:v>
      </x:c>
      <x:c r="G1016" s="6" t="str">
        <x:v>暴击伤害</x:v>
      </x:c>
      <x:c r="H1016" s="6" t="str">
        <x:v>https://raw.githubusercontent.com/Mar-7th/StarRailRes/dbe8cdfcfb0bf657b9fe1cf92d5537f118ccb487/index_new/cn/character_skill_trees.json</x:v>
      </x:c>
    </x:row>
    <x:row r="1017" ht="20" customHeight="1">
      <x:c r="A1017" s="6" t="str">
        <x:v>11102</x:v>
      </x:c>
      <x:c r="B1017" s="6" t="str">
        <x:v>11102203</x:v>
      </x:c>
      <x:c r="C1017" s="6" t="str">
        <x:v>AttackAddedRatio</x:v>
      </x:c>
      <x:c r="D1017" s="6" t="n">
        <x:v>0.04</x:v>
      </x:c>
      <x:c r="E1017" s="6" t="n">
        <x:v>3</x:v>
      </x:c>
      <x:c r="F1017" s="6" t="n">
        <x:v>0</x:v>
      </x:c>
      <x:c r="G1017" s="6" t="str">
        <x:v>攻击力</x:v>
      </x:c>
      <x:c r="H1017" s="6" t="str">
        <x:v>https://raw.githubusercontent.com/Mar-7th/StarRailRes/dbe8cdfcfb0bf657b9fe1cf92d5537f118ccb487/index_new/cn/character_skill_trees.json</x:v>
      </x:c>
    </x:row>
    <x:row r="1018" ht="20" customHeight="1">
      <x:c r="A1018" s="6" t="str">
        <x:v>11102</x:v>
      </x:c>
      <x:c r="B1018" s="6" t="str">
        <x:v>11102204</x:v>
      </x:c>
      <x:c r="C1018" s="6" t="str">
        <x:v>DefenceAddedRatio</x:v>
      </x:c>
      <x:c r="D1018" s="6" t="n">
        <x:v>0.05</x:v>
      </x:c>
      <x:c r="E1018" s="6" t="n">
        <x:v>3</x:v>
      </x:c>
      <x:c r="F1018" s="6" t="n">
        <x:v>0</x:v>
      </x:c>
      <x:c r="G1018" s="6" t="str">
        <x:v>防御力</x:v>
      </x:c>
      <x:c r="H1018" s="6" t="str">
        <x:v>https://raw.githubusercontent.com/Mar-7th/StarRailRes/dbe8cdfcfb0bf657b9fe1cf92d5537f118ccb487/index_new/cn/character_skill_trees.json</x:v>
      </x:c>
    </x:row>
    <x:row r="1019" ht="20" customHeight="1">
      <x:c r="A1019" s="6" t="str">
        <x:v>11102</x:v>
      </x:c>
      <x:c r="B1019" s="6" t="str">
        <x:v>11102205</x:v>
      </x:c>
      <x:c r="C1019" s="6" t="str">
        <x:v>AttackAddedRatio</x:v>
      </x:c>
      <x:c r="D1019" s="6" t="n">
        <x:v>0.06</x:v>
      </x:c>
      <x:c r="E1019" s="6" t="n">
        <x:v>4</x:v>
      </x:c>
      <x:c r="F1019" s="6" t="n">
        <x:v>0</x:v>
      </x:c>
      <x:c r="G1019" s="6" t="str">
        <x:v>攻击力</x:v>
      </x:c>
      <x:c r="H1019" s="6" t="str">
        <x:v>https://raw.githubusercontent.com/Mar-7th/StarRailRes/dbe8cdfcfb0bf657b9fe1cf92d5537f118ccb487/index_new/cn/character_skill_trees.json</x:v>
      </x:c>
    </x:row>
    <x:row r="1020" ht="20" customHeight="1">
      <x:c r="A1020" s="6" t="str">
        <x:v>11102</x:v>
      </x:c>
      <x:c r="B1020" s="6" t="str">
        <x:v>11102206</x:v>
      </x:c>
      <x:c r="C1020" s="6" t="str">
        <x:v>CriticalDamageBase</x:v>
      </x:c>
      <x:c r="D1020" s="6" t="n">
        <x:v>0.08</x:v>
      </x:c>
      <x:c r="E1020" s="6" t="n">
        <x:v>5</x:v>
      </x:c>
      <x:c r="F1020" s="6" t="n">
        <x:v>0</x:v>
      </x:c>
      <x:c r="G1020" s="6" t="str">
        <x:v>暴击伤害</x:v>
      </x:c>
      <x:c r="H1020" s="6" t="str">
        <x:v>https://raw.githubusercontent.com/Mar-7th/StarRailRes/dbe8cdfcfb0bf657b9fe1cf92d5537f118ccb487/index_new/cn/character_skill_trees.json</x:v>
      </x:c>
    </x:row>
    <x:row r="1021" ht="20" customHeight="1">
      <x:c r="A1021" s="6" t="str">
        <x:v>11102</x:v>
      </x:c>
      <x:c r="B1021" s="6" t="str">
        <x:v>11102207</x:v>
      </x:c>
      <x:c r="C1021" s="6" t="str">
        <x:v>AttackAddedRatio</x:v>
      </x:c>
      <x:c r="D1021" s="6" t="n">
        <x:v>0.06</x:v>
      </x:c>
      <x:c r="E1021" s="6" t="n">
        <x:v>5</x:v>
      </x:c>
      <x:c r="F1021" s="6" t="n">
        <x:v>0</x:v>
      </x:c>
      <x:c r="G1021" s="6" t="str">
        <x:v>攻击力</x:v>
      </x:c>
      <x:c r="H1021" s="6" t="str">
        <x:v>https://raw.githubusercontent.com/Mar-7th/StarRailRes/dbe8cdfcfb0bf657b9fe1cf92d5537f118ccb487/index_new/cn/character_skill_trees.json</x:v>
      </x:c>
    </x:row>
    <x:row r="1022" ht="20" customHeight="1">
      <x:c r="A1022" s="6" t="str">
        <x:v>11102</x:v>
      </x:c>
      <x:c r="B1022" s="6" t="str">
        <x:v>11102208</x:v>
      </x:c>
      <x:c r="C1022" s="6" t="str">
        <x:v>DefenceAddedRatio</x:v>
      </x:c>
      <x:c r="D1022" s="6" t="n">
        <x:v>0.075</x:v>
      </x:c>
      <x:c r="E1022" s="6" t="n">
        <x:v>6</x:v>
      </x:c>
      <x:c r="F1022" s="6" t="n">
        <x:v>0</x:v>
      </x:c>
      <x:c r="G1022" s="6" t="str">
        <x:v>防御力</x:v>
      </x:c>
      <x:c r="H1022" s="6" t="str">
        <x:v>https://raw.githubusercontent.com/Mar-7th/StarRailRes/dbe8cdfcfb0bf657b9fe1cf92d5537f118ccb487/index_new/cn/character_skill_trees.json</x:v>
      </x:c>
    </x:row>
    <x:row r="1023" ht="20" customHeight="1">
      <x:c r="A1023" s="6" t="str">
        <x:v>11102</x:v>
      </x:c>
      <x:c r="B1023" s="6" t="str">
        <x:v>11102209</x:v>
      </x:c>
      <x:c r="C1023" s="6" t="str">
        <x:v>CriticalDamageBase</x:v>
      </x:c>
      <x:c r="D1023" s="6" t="n">
        <x:v>0.107</x:v>
      </x:c>
      <x:c r="E1023" s="6" t="n">
        <x:v>0</x:v>
      </x:c>
      <x:c r="F1023" s="6" t="n">
        <x:v>75</x:v>
      </x:c>
      <x:c r="G1023" s="6" t="str">
        <x:v>暴击伤害</x:v>
      </x:c>
      <x:c r="H1023" s="6" t="str">
        <x:v>https://raw.githubusercontent.com/Mar-7th/StarRailRes/dbe8cdfcfb0bf657b9fe1cf92d5537f118ccb487/index_new/cn/character_skill_trees.json</x:v>
      </x:c>
    </x:row>
    <x:row r="1024" ht="20" customHeight="1">
      <x:c r="A1024" s="6" t="str">
        <x:v>11102</x:v>
      </x:c>
      <x:c r="B1024" s="6" t="str">
        <x:v>11102210</x:v>
      </x:c>
      <x:c r="C1024" s="6" t="str">
        <x:v>AttackAddedRatio</x:v>
      </x:c>
      <x:c r="D1024" s="6" t="n">
        <x:v>0.08</x:v>
      </x:c>
      <x:c r="E1024" s="6" t="n">
        <x:v>0</x:v>
      </x:c>
      <x:c r="F1024" s="6" t="n">
        <x:v>80</x:v>
      </x:c>
      <x:c r="G1024" s="6" t="str">
        <x:v>攻击力</x:v>
      </x:c>
      <x:c r="H1024" s="6" t="str">
        <x:v>https://raw.githubusercontent.com/Mar-7th/StarRailRes/dbe8cdfcfb0bf657b9fe1cf92d5537f118ccb487/index_new/cn/character_skill_trees.json</x:v>
      </x:c>
    </x:row>
    <x:row r="1025" ht="20" customHeight="1">
      <x:c r="A1025" s="6" t="str">
        <x:v>11205</x:v>
      </x:c>
      <x:c r="B1025" s="6" t="str">
        <x:v>11205201</x:v>
      </x:c>
      <x:c r="C1025" s="6" t="str">
        <x:v>HPAddedRatio</x:v>
      </x:c>
      <x:c r="D1025" s="6" t="n">
        <x:v>0.04</x:v>
      </x:c>
      <x:c r="E1025" s="6" t="n">
        <x:v>0</x:v>
      </x:c>
      <x:c r="F1025" s="6" t="n">
        <x:v>1</x:v>
      </x:c>
      <x:c r="G1025" s="6" t="str">
        <x:v>生命值</x:v>
      </x:c>
      <x:c r="H1025" s="6" t="str">
        <x:v>https://raw.githubusercontent.com/Mar-7th/StarRailRes/dbe8cdfcfb0bf657b9fe1cf92d5537f118ccb487/index_new/cn/character_skill_trees.json</x:v>
      </x:c>
    </x:row>
    <x:row r="1026" ht="20" customHeight="1">
      <x:c r="A1026" s="6" t="str">
        <x:v>11205</x:v>
      </x:c>
      <x:c r="B1026" s="6" t="str">
        <x:v>11205202</x:v>
      </x:c>
      <x:c r="C1026" s="6" t="str">
        <x:v>CriticalChanceBase</x:v>
      </x:c>
      <x:c r="D1026" s="6" t="n">
        <x:v>0.027</x:v>
      </x:c>
      <x:c r="E1026" s="6" t="n">
        <x:v>2</x:v>
      </x:c>
      <x:c r="F1026" s="6" t="n">
        <x:v>0</x:v>
      </x:c>
      <x:c r="G1026" s="6" t="str">
        <x:v>暴击率</x:v>
      </x:c>
      <x:c r="H1026" s="6" t="str">
        <x:v>https://raw.githubusercontent.com/Mar-7th/StarRailRes/dbe8cdfcfb0bf657b9fe1cf92d5537f118ccb487/index_new/cn/character_skill_trees.json</x:v>
      </x:c>
    </x:row>
    <x:row r="1027" ht="20" customHeight="1">
      <x:c r="A1027" s="6" t="str">
        <x:v>11205</x:v>
      </x:c>
      <x:c r="B1027" s="6" t="str">
        <x:v>11205203</x:v>
      </x:c>
      <x:c r="C1027" s="6" t="str">
        <x:v>HPAddedRatio</x:v>
      </x:c>
      <x:c r="D1027" s="6" t="n">
        <x:v>0.04</x:v>
      </x:c>
      <x:c r="E1027" s="6" t="n">
        <x:v>3</x:v>
      </x:c>
      <x:c r="F1027" s="6" t="n">
        <x:v>0</x:v>
      </x:c>
      <x:c r="G1027" s="6" t="str">
        <x:v>生命值</x:v>
      </x:c>
      <x:c r="H1027" s="6" t="str">
        <x:v>https://raw.githubusercontent.com/Mar-7th/StarRailRes/dbe8cdfcfb0bf657b9fe1cf92d5537f118ccb487/index_new/cn/character_skill_trees.json</x:v>
      </x:c>
    </x:row>
    <x:row r="1028" ht="20" customHeight="1">
      <x:c r="A1028" s="6" t="str">
        <x:v>11205</x:v>
      </x:c>
      <x:c r="B1028" s="6" t="str">
        <x:v>11205204</x:v>
      </x:c>
      <x:c r="C1028" s="6" t="str">
        <x:v>StatusResistanceBase</x:v>
      </x:c>
      <x:c r="D1028" s="6" t="n">
        <x:v>0.04</x:v>
      </x:c>
      <x:c r="E1028" s="6" t="n">
        <x:v>3</x:v>
      </x:c>
      <x:c r="F1028" s="6" t="n">
        <x:v>0</x:v>
      </x:c>
      <x:c r="G1028" s="6" t="str">
        <x:v>效果抵抗</x:v>
      </x:c>
      <x:c r="H1028" s="6" t="str">
        <x:v>https://raw.githubusercontent.com/Mar-7th/StarRailRes/dbe8cdfcfb0bf657b9fe1cf92d5537f118ccb487/index_new/cn/character_skill_trees.json</x:v>
      </x:c>
    </x:row>
    <x:row r="1029" ht="20" customHeight="1">
      <x:c r="A1029" s="6" t="str">
        <x:v>11205</x:v>
      </x:c>
      <x:c r="B1029" s="6" t="str">
        <x:v>11205205</x:v>
      </x:c>
      <x:c r="C1029" s="6" t="str">
        <x:v>HPAddedRatio</x:v>
      </x:c>
      <x:c r="D1029" s="6" t="n">
        <x:v>0.06</x:v>
      </x:c>
      <x:c r="E1029" s="6" t="n">
        <x:v>4</x:v>
      </x:c>
      <x:c r="F1029" s="6" t="n">
        <x:v>0</x:v>
      </x:c>
      <x:c r="G1029" s="6" t="str">
        <x:v>生命值</x:v>
      </x:c>
      <x:c r="H1029" s="6" t="str">
        <x:v>https://raw.githubusercontent.com/Mar-7th/StarRailRes/dbe8cdfcfb0bf657b9fe1cf92d5537f118ccb487/index_new/cn/character_skill_trees.json</x:v>
      </x:c>
    </x:row>
    <x:row r="1030" ht="20" customHeight="1">
      <x:c r="A1030" s="6" t="str">
        <x:v>11205</x:v>
      </x:c>
      <x:c r="B1030" s="6" t="str">
        <x:v>11205206</x:v>
      </x:c>
      <x:c r="C1030" s="6" t="str">
        <x:v>CriticalChanceBase</x:v>
      </x:c>
      <x:c r="D1030" s="6" t="n">
        <x:v>0.04</x:v>
      </x:c>
      <x:c r="E1030" s="6" t="n">
        <x:v>5</x:v>
      </x:c>
      <x:c r="F1030" s="6" t="n">
        <x:v>0</x:v>
      </x:c>
      <x:c r="G1030" s="6" t="str">
        <x:v>暴击率</x:v>
      </x:c>
      <x:c r="H1030" s="6" t="str">
        <x:v>https://raw.githubusercontent.com/Mar-7th/StarRailRes/dbe8cdfcfb0bf657b9fe1cf92d5537f118ccb487/index_new/cn/character_skill_trees.json</x:v>
      </x:c>
    </x:row>
    <x:row r="1031" ht="20" customHeight="1">
      <x:c r="A1031" s="6" t="str">
        <x:v>11205</x:v>
      </x:c>
      <x:c r="B1031" s="6" t="str">
        <x:v>11205207</x:v>
      </x:c>
      <x:c r="C1031" s="6" t="str">
        <x:v>HPAddedRatio</x:v>
      </x:c>
      <x:c r="D1031" s="6" t="n">
        <x:v>0.06</x:v>
      </x:c>
      <x:c r="E1031" s="6" t="n">
        <x:v>5</x:v>
      </x:c>
      <x:c r="F1031" s="6" t="n">
        <x:v>0</x:v>
      </x:c>
      <x:c r="G1031" s="6" t="str">
        <x:v>生命值</x:v>
      </x:c>
      <x:c r="H1031" s="6" t="str">
        <x:v>https://raw.githubusercontent.com/Mar-7th/StarRailRes/dbe8cdfcfb0bf657b9fe1cf92d5537f118ccb487/index_new/cn/character_skill_trees.json</x:v>
      </x:c>
    </x:row>
    <x:row r="1032" ht="20" customHeight="1">
      <x:c r="A1032" s="6" t="str">
        <x:v>11205</x:v>
      </x:c>
      <x:c r="B1032" s="6" t="str">
        <x:v>11205208</x:v>
      </x:c>
      <x:c r="C1032" s="6" t="str">
        <x:v>StatusResistanceBase</x:v>
      </x:c>
      <x:c r="D1032" s="6" t="n">
        <x:v>0.06</x:v>
      </x:c>
      <x:c r="E1032" s="6" t="n">
        <x:v>6</x:v>
      </x:c>
      <x:c r="F1032" s="6" t="n">
        <x:v>0</x:v>
      </x:c>
      <x:c r="G1032" s="6" t="str">
        <x:v>效果抵抗</x:v>
      </x:c>
      <x:c r="H1032" s="6" t="str">
        <x:v>https://raw.githubusercontent.com/Mar-7th/StarRailRes/dbe8cdfcfb0bf657b9fe1cf92d5537f118ccb487/index_new/cn/character_skill_trees.json</x:v>
      </x:c>
    </x:row>
    <x:row r="1033" ht="20" customHeight="1">
      <x:c r="A1033" s="6" t="str">
        <x:v>11205</x:v>
      </x:c>
      <x:c r="B1033" s="6" t="str">
        <x:v>11205209</x:v>
      </x:c>
      <x:c r="C1033" s="6" t="str">
        <x:v>CriticalChanceBase</x:v>
      </x:c>
      <x:c r="D1033" s="6" t="n">
        <x:v>0.053</x:v>
      </x:c>
      <x:c r="E1033" s="6" t="n">
        <x:v>0</x:v>
      </x:c>
      <x:c r="F1033" s="6" t="n">
        <x:v>75</x:v>
      </x:c>
      <x:c r="G1033" s="6" t="str">
        <x:v>暴击率</x:v>
      </x:c>
      <x:c r="H1033" s="6" t="str">
        <x:v>https://raw.githubusercontent.com/Mar-7th/StarRailRes/dbe8cdfcfb0bf657b9fe1cf92d5537f118ccb487/index_new/cn/character_skill_trees.json</x:v>
      </x:c>
    </x:row>
    <x:row r="1034" ht="20" customHeight="1">
      <x:c r="A1034" s="6" t="str">
        <x:v>11205</x:v>
      </x:c>
      <x:c r="B1034" s="6" t="str">
        <x:v>11205210</x:v>
      </x:c>
      <x:c r="C1034" s="6" t="str">
        <x:v>HPAddedRatio</x:v>
      </x:c>
      <x:c r="D1034" s="6" t="n">
        <x:v>0.08</x:v>
      </x:c>
      <x:c r="E1034" s="6" t="n">
        <x:v>0</x:v>
      </x:c>
      <x:c r="F1034" s="6" t="n">
        <x:v>80</x:v>
      </x:c>
      <x:c r="G1034" s="6" t="str">
        <x:v>生命值</x:v>
      </x:c>
      <x:c r="H1034" s="6" t="str">
        <x:v>https://raw.githubusercontent.com/Mar-7th/StarRailRes/dbe8cdfcfb0bf657b9fe1cf92d5537f118ccb487/index_new/cn/character_skill_trees.json</x:v>
      </x:c>
    </x:row>
    <x:row r="1035" ht="20" customHeight="1">
      <x:c r="A1035" s="6" t="str">
        <x:v>11212</x:v>
      </x:c>
      <x:c r="B1035" s="6" t="str">
        <x:v>11212201</x:v>
      </x:c>
      <x:c r="C1035" s="6" t="str">
        <x:v>CriticalDamageBase</x:v>
      </x:c>
      <x:c r="D1035" s="6" t="n">
        <x:v>0.053</x:v>
      </x:c>
      <x:c r="E1035" s="6" t="n">
        <x:v>0</x:v>
      </x:c>
      <x:c r="F1035" s="6" t="n">
        <x:v>1</x:v>
      </x:c>
      <x:c r="G1035" s="6" t="str">
        <x:v>暴击伤害</x:v>
      </x:c>
      <x:c r="H1035" s="6" t="str">
        <x:v>https://raw.githubusercontent.com/Mar-7th/StarRailRes/dbe8cdfcfb0bf657b9fe1cf92d5537f118ccb487/index_new/cn/character_skill_trees.json</x:v>
      </x:c>
    </x:row>
    <x:row r="1036" ht="20" customHeight="1">
      <x:c r="A1036" s="6" t="str">
        <x:v>11212</x:v>
      </x:c>
      <x:c r="B1036" s="6" t="str">
        <x:v>11212202</x:v>
      </x:c>
      <x:c r="C1036" s="6" t="str">
        <x:v>SpeedDelta</x:v>
      </x:c>
      <x:c r="D1036" s="6" t="n">
        <x:v>2</x:v>
      </x:c>
      <x:c r="E1036" s="6" t="n">
        <x:v>2</x:v>
      </x:c>
      <x:c r="F1036" s="6" t="n">
        <x:v>0</x:v>
      </x:c>
      <x:c r="G1036" s="6" t="str">
        <x:v>速度</x:v>
      </x:c>
      <x:c r="H1036" s="6" t="str">
        <x:v>https://raw.githubusercontent.com/Mar-7th/StarRailRes/dbe8cdfcfb0bf657b9fe1cf92d5537f118ccb487/index_new/cn/character_skill_trees.json</x:v>
      </x:c>
    </x:row>
    <x:row r="1037" ht="20" customHeight="1">
      <x:c r="A1037" s="6" t="str">
        <x:v>11212</x:v>
      </x:c>
      <x:c r="B1037" s="6" t="str">
        <x:v>11212203</x:v>
      </x:c>
      <x:c r="C1037" s="6" t="str">
        <x:v>CriticalDamageBase</x:v>
      </x:c>
      <x:c r="D1037" s="6" t="n">
        <x:v>0.053</x:v>
      </x:c>
      <x:c r="E1037" s="6" t="n">
        <x:v>3</x:v>
      </x:c>
      <x:c r="F1037" s="6" t="n">
        <x:v>0</x:v>
      </x:c>
      <x:c r="G1037" s="6" t="str">
        <x:v>暴击伤害</x:v>
      </x:c>
      <x:c r="H1037" s="6" t="str">
        <x:v>https://raw.githubusercontent.com/Mar-7th/StarRailRes/dbe8cdfcfb0bf657b9fe1cf92d5537f118ccb487/index_new/cn/character_skill_trees.json</x:v>
      </x:c>
    </x:row>
    <x:row r="1038" ht="20" customHeight="1">
      <x:c r="A1038" s="6" t="str">
        <x:v>11212</x:v>
      </x:c>
      <x:c r="B1038" s="6" t="str">
        <x:v>11212204</x:v>
      </x:c>
      <x:c r="C1038" s="6" t="str">
        <x:v>HPAddedRatio</x:v>
      </x:c>
      <x:c r="D1038" s="6" t="n">
        <x:v>0.04</x:v>
      </x:c>
      <x:c r="E1038" s="6" t="n">
        <x:v>3</x:v>
      </x:c>
      <x:c r="F1038" s="6" t="n">
        <x:v>0</x:v>
      </x:c>
      <x:c r="G1038" s="6" t="str">
        <x:v>生命值</x:v>
      </x:c>
      <x:c r="H1038" s="6" t="str">
        <x:v>https://raw.githubusercontent.com/Mar-7th/StarRailRes/dbe8cdfcfb0bf657b9fe1cf92d5537f118ccb487/index_new/cn/character_skill_trees.json</x:v>
      </x:c>
    </x:row>
    <x:row r="1039" ht="20" customHeight="1">
      <x:c r="A1039" s="6" t="str">
        <x:v>11212</x:v>
      </x:c>
      <x:c r="B1039" s="6" t="str">
        <x:v>11212205</x:v>
      </x:c>
      <x:c r="C1039" s="6" t="str">
        <x:v>CriticalDamageBase</x:v>
      </x:c>
      <x:c r="D1039" s="6" t="n">
        <x:v>0.08</x:v>
      </x:c>
      <x:c r="E1039" s="6" t="n">
        <x:v>4</x:v>
      </x:c>
      <x:c r="F1039" s="6" t="n">
        <x:v>0</x:v>
      </x:c>
      <x:c r="G1039" s="6" t="str">
        <x:v>暴击伤害</x:v>
      </x:c>
      <x:c r="H1039" s="6" t="str">
        <x:v>https://raw.githubusercontent.com/Mar-7th/StarRailRes/dbe8cdfcfb0bf657b9fe1cf92d5537f118ccb487/index_new/cn/character_skill_trees.json</x:v>
      </x:c>
    </x:row>
    <x:row r="1040" ht="20" customHeight="1">
      <x:c r="A1040" s="6" t="str">
        <x:v>11212</x:v>
      </x:c>
      <x:c r="B1040" s="6" t="str">
        <x:v>11212206</x:v>
      </x:c>
      <x:c r="C1040" s="6" t="str">
        <x:v>SpeedDelta</x:v>
      </x:c>
      <x:c r="D1040" s="6" t="n">
        <x:v>3</x:v>
      </x:c>
      <x:c r="E1040" s="6" t="n">
        <x:v>5</x:v>
      </x:c>
      <x:c r="F1040" s="6" t="n">
        <x:v>0</x:v>
      </x:c>
      <x:c r="G1040" s="6" t="str">
        <x:v>速度</x:v>
      </x:c>
      <x:c r="H1040" s="6" t="str">
        <x:v>https://raw.githubusercontent.com/Mar-7th/StarRailRes/dbe8cdfcfb0bf657b9fe1cf92d5537f118ccb487/index_new/cn/character_skill_trees.json</x:v>
      </x:c>
    </x:row>
    <x:row r="1041" ht="20" customHeight="1">
      <x:c r="A1041" s="6" t="str">
        <x:v>11212</x:v>
      </x:c>
      <x:c r="B1041" s="6" t="str">
        <x:v>11212207</x:v>
      </x:c>
      <x:c r="C1041" s="6" t="str">
        <x:v>CriticalDamageBase</x:v>
      </x:c>
      <x:c r="D1041" s="6" t="n">
        <x:v>0.08</x:v>
      </x:c>
      <x:c r="E1041" s="6" t="n">
        <x:v>5</x:v>
      </x:c>
      <x:c r="F1041" s="6" t="n">
        <x:v>0</x:v>
      </x:c>
      <x:c r="G1041" s="6" t="str">
        <x:v>暴击伤害</x:v>
      </x:c>
      <x:c r="H1041" s="6" t="str">
        <x:v>https://raw.githubusercontent.com/Mar-7th/StarRailRes/dbe8cdfcfb0bf657b9fe1cf92d5537f118ccb487/index_new/cn/character_skill_trees.json</x:v>
      </x:c>
    </x:row>
    <x:row r="1042" ht="20" customHeight="1">
      <x:c r="A1042" s="6" t="str">
        <x:v>11212</x:v>
      </x:c>
      <x:c r="B1042" s="6" t="str">
        <x:v>11212208</x:v>
      </x:c>
      <x:c r="C1042" s="6" t="str">
        <x:v>HPAddedRatio</x:v>
      </x:c>
      <x:c r="D1042" s="6" t="n">
        <x:v>0.06</x:v>
      </x:c>
      <x:c r="E1042" s="6" t="n">
        <x:v>6</x:v>
      </x:c>
      <x:c r="F1042" s="6" t="n">
        <x:v>0</x:v>
      </x:c>
      <x:c r="G1042" s="6" t="str">
        <x:v>生命值</x:v>
      </x:c>
      <x:c r="H1042" s="6" t="str">
        <x:v>https://raw.githubusercontent.com/Mar-7th/StarRailRes/dbe8cdfcfb0bf657b9fe1cf92d5537f118ccb487/index_new/cn/character_skill_trees.json</x:v>
      </x:c>
    </x:row>
    <x:row r="1043" ht="20" customHeight="1">
      <x:c r="A1043" s="6" t="str">
        <x:v>11212</x:v>
      </x:c>
      <x:c r="B1043" s="6" t="str">
        <x:v>11212209</x:v>
      </x:c>
      <x:c r="C1043" s="6" t="str">
        <x:v>SpeedDelta</x:v>
      </x:c>
      <x:c r="D1043" s="6" t="n">
        <x:v>4</x:v>
      </x:c>
      <x:c r="E1043" s="6" t="n">
        <x:v>0</x:v>
      </x:c>
      <x:c r="F1043" s="6" t="n">
        <x:v>75</x:v>
      </x:c>
      <x:c r="G1043" s="6" t="str">
        <x:v>速度</x:v>
      </x:c>
      <x:c r="H1043" s="6" t="str">
        <x:v>https://raw.githubusercontent.com/Mar-7th/StarRailRes/dbe8cdfcfb0bf657b9fe1cf92d5537f118ccb487/index_new/cn/character_skill_trees.json</x:v>
      </x:c>
    </x:row>
    <x:row r="1044" ht="20" customHeight="1">
      <x:c r="A1044" s="6" t="str">
        <x:v>11212</x:v>
      </x:c>
      <x:c r="B1044" s="6" t="str">
        <x:v>11212210</x:v>
      </x:c>
      <x:c r="C1044" s="6" t="str">
        <x:v>CriticalDamageBase</x:v>
      </x:c>
      <x:c r="D1044" s="6" t="n">
        <x:v>0.107</x:v>
      </x:c>
      <x:c r="E1044" s="6" t="n">
        <x:v>0</x:v>
      </x:c>
      <x:c r="F1044" s="6" t="n">
        <x:v>80</x:v>
      </x:c>
      <x:c r="G1044" s="6" t="str">
        <x:v>暴击伤害</x:v>
      </x:c>
      <x:c r="H1044" s="6" t="str">
        <x:v>https://raw.githubusercontent.com/Mar-7th/StarRailRes/dbe8cdfcfb0bf657b9fe1cf92d5537f118ccb487/index_new/cn/character_skill_trees.json</x:v>
      </x:c>
    </x:row>
    <x:row r="1045" ht="20" customHeight="1">
      <x:c r="A1045" s="6" t="str">
        <x:v>11217</x:v>
      </x:c>
      <x:c r="B1045" s="6" t="str">
        <x:v>11217201</x:v>
      </x:c>
      <x:c r="C1045" s="6" t="str">
        <x:v>HPAddedRatio</x:v>
      </x:c>
      <x:c r="D1045" s="6" t="n">
        <x:v>0.04</x:v>
      </x:c>
      <x:c r="E1045" s="6" t="n">
        <x:v>0</x:v>
      </x:c>
      <x:c r="F1045" s="6" t="n">
        <x:v>1</x:v>
      </x:c>
      <x:c r="G1045" s="6" t="str">
        <x:v>生命值</x:v>
      </x:c>
      <x:c r="H1045" s="6" t="str">
        <x:v>https://raw.githubusercontent.com/Mar-7th/StarRailRes/dbe8cdfcfb0bf657b9fe1cf92d5537f118ccb487/index_new/cn/character_skill_trees.json</x:v>
      </x:c>
    </x:row>
    <x:row r="1046" ht="20" customHeight="1">
      <x:c r="A1046" s="6" t="str">
        <x:v>11217</x:v>
      </x:c>
      <x:c r="B1046" s="6" t="str">
        <x:v>11217202</x:v>
      </x:c>
      <x:c r="C1046" s="6" t="str">
        <x:v>StatusResistanceBase</x:v>
      </x:c>
      <x:c r="D1046" s="6" t="n">
        <x:v>0.04</x:v>
      </x:c>
      <x:c r="E1046" s="6" t="n">
        <x:v>2</x:v>
      </x:c>
      <x:c r="F1046" s="6" t="n">
        <x:v>0</x:v>
      </x:c>
      <x:c r="G1046" s="6" t="str">
        <x:v>效果抵抗</x:v>
      </x:c>
      <x:c r="H1046" s="6" t="str">
        <x:v>https://raw.githubusercontent.com/Mar-7th/StarRailRes/dbe8cdfcfb0bf657b9fe1cf92d5537f118ccb487/index_new/cn/character_skill_trees.json</x:v>
      </x:c>
    </x:row>
    <x:row r="1047" ht="20" customHeight="1">
      <x:c r="A1047" s="6" t="str">
        <x:v>11217</x:v>
      </x:c>
      <x:c r="B1047" s="6" t="str">
        <x:v>11217203</x:v>
      </x:c>
      <x:c r="C1047" s="6" t="str">
        <x:v>HPAddedRatio</x:v>
      </x:c>
      <x:c r="D1047" s="6" t="n">
        <x:v>0.04</x:v>
      </x:c>
      <x:c r="E1047" s="6" t="n">
        <x:v>3</x:v>
      </x:c>
      <x:c r="F1047" s="6" t="n">
        <x:v>0</x:v>
      </x:c>
      <x:c r="G1047" s="6" t="str">
        <x:v>生命值</x:v>
      </x:c>
      <x:c r="H1047" s="6" t="str">
        <x:v>https://raw.githubusercontent.com/Mar-7th/StarRailRes/dbe8cdfcfb0bf657b9fe1cf92d5537f118ccb487/index_new/cn/character_skill_trees.json</x:v>
      </x:c>
    </x:row>
    <x:row r="1048" ht="20" customHeight="1">
      <x:c r="A1048" s="6" t="str">
        <x:v>11217</x:v>
      </x:c>
      <x:c r="B1048" s="6" t="str">
        <x:v>11217204</x:v>
      </x:c>
      <x:c r="C1048" s="6" t="str">
        <x:v>SpeedDelta</x:v>
      </x:c>
      <x:c r="D1048" s="6" t="n">
        <x:v>2</x:v>
      </x:c>
      <x:c r="E1048" s="6" t="n">
        <x:v>3</x:v>
      </x:c>
      <x:c r="F1048" s="6" t="n">
        <x:v>0</x:v>
      </x:c>
      <x:c r="G1048" s="6" t="str">
        <x:v>速度</x:v>
      </x:c>
      <x:c r="H1048" s="6" t="str">
        <x:v>https://raw.githubusercontent.com/Mar-7th/StarRailRes/dbe8cdfcfb0bf657b9fe1cf92d5537f118ccb487/index_new/cn/character_skill_trees.json</x:v>
      </x:c>
    </x:row>
    <x:row r="1049" ht="20" customHeight="1">
      <x:c r="A1049" s="6" t="str">
        <x:v>11217</x:v>
      </x:c>
      <x:c r="B1049" s="6" t="str">
        <x:v>11217205</x:v>
      </x:c>
      <x:c r="C1049" s="6" t="str">
        <x:v>HPAddedRatio</x:v>
      </x:c>
      <x:c r="D1049" s="6" t="n">
        <x:v>0.06</x:v>
      </x:c>
      <x:c r="E1049" s="6" t="n">
        <x:v>4</x:v>
      </x:c>
      <x:c r="F1049" s="6" t="n">
        <x:v>0</x:v>
      </x:c>
      <x:c r="G1049" s="6" t="str">
        <x:v>生命值</x:v>
      </x:c>
      <x:c r="H1049" s="6" t="str">
        <x:v>https://raw.githubusercontent.com/Mar-7th/StarRailRes/dbe8cdfcfb0bf657b9fe1cf92d5537f118ccb487/index_new/cn/character_skill_trees.json</x:v>
      </x:c>
    </x:row>
    <x:row r="1050" ht="20" customHeight="1">
      <x:c r="A1050" s="6" t="str">
        <x:v>11217</x:v>
      </x:c>
      <x:c r="B1050" s="6" t="str">
        <x:v>11217206</x:v>
      </x:c>
      <x:c r="C1050" s="6" t="str">
        <x:v>StatusResistanceBase</x:v>
      </x:c>
      <x:c r="D1050" s="6" t="n">
        <x:v>0.06</x:v>
      </x:c>
      <x:c r="E1050" s="6" t="n">
        <x:v>5</x:v>
      </x:c>
      <x:c r="F1050" s="6" t="n">
        <x:v>0</x:v>
      </x:c>
      <x:c r="G1050" s="6" t="str">
        <x:v>效果抵抗</x:v>
      </x:c>
      <x:c r="H1050" s="6" t="str">
        <x:v>https://raw.githubusercontent.com/Mar-7th/StarRailRes/dbe8cdfcfb0bf657b9fe1cf92d5537f118ccb487/index_new/cn/character_skill_trees.json</x:v>
      </x:c>
    </x:row>
    <x:row r="1051" ht="20" customHeight="1">
      <x:c r="A1051" s="6" t="str">
        <x:v>11217</x:v>
      </x:c>
      <x:c r="B1051" s="6" t="str">
        <x:v>11217207</x:v>
      </x:c>
      <x:c r="C1051" s="6" t="str">
        <x:v>HPAddedRatio</x:v>
      </x:c>
      <x:c r="D1051" s="6" t="n">
        <x:v>0.06</x:v>
      </x:c>
      <x:c r="E1051" s="6" t="n">
        <x:v>5</x:v>
      </x:c>
      <x:c r="F1051" s="6" t="n">
        <x:v>0</x:v>
      </x:c>
      <x:c r="G1051" s="6" t="str">
        <x:v>生命值</x:v>
      </x:c>
      <x:c r="H1051" s="6" t="str">
        <x:v>https://raw.githubusercontent.com/Mar-7th/StarRailRes/dbe8cdfcfb0bf657b9fe1cf92d5537f118ccb487/index_new/cn/character_skill_trees.json</x:v>
      </x:c>
    </x:row>
    <x:row r="1052" ht="20" customHeight="1">
      <x:c r="A1052" s="6" t="str">
        <x:v>11217</x:v>
      </x:c>
      <x:c r="B1052" s="6" t="str">
        <x:v>11217208</x:v>
      </x:c>
      <x:c r="C1052" s="6" t="str">
        <x:v>SpeedDelta</x:v>
      </x:c>
      <x:c r="D1052" s="6" t="n">
        <x:v>3</x:v>
      </x:c>
      <x:c r="E1052" s="6" t="n">
        <x:v>6</x:v>
      </x:c>
      <x:c r="F1052" s="6" t="n">
        <x:v>0</x:v>
      </x:c>
      <x:c r="G1052" s="6" t="str">
        <x:v>速度</x:v>
      </x:c>
      <x:c r="H1052" s="6" t="str">
        <x:v>https://raw.githubusercontent.com/Mar-7th/StarRailRes/dbe8cdfcfb0bf657b9fe1cf92d5537f118ccb487/index_new/cn/character_skill_trees.json</x:v>
      </x:c>
    </x:row>
    <x:row r="1053" ht="20" customHeight="1">
      <x:c r="A1053" s="6" t="str">
        <x:v>11217</x:v>
      </x:c>
      <x:c r="B1053" s="6" t="str">
        <x:v>11217209</x:v>
      </x:c>
      <x:c r="C1053" s="6" t="str">
        <x:v>StatusResistanceBase</x:v>
      </x:c>
      <x:c r="D1053" s="6" t="n">
        <x:v>0.08</x:v>
      </x:c>
      <x:c r="E1053" s="6" t="n">
        <x:v>0</x:v>
      </x:c>
      <x:c r="F1053" s="6" t="n">
        <x:v>75</x:v>
      </x:c>
      <x:c r="G1053" s="6" t="str">
        <x:v>效果抵抗</x:v>
      </x:c>
      <x:c r="H1053" s="6" t="str">
        <x:v>https://raw.githubusercontent.com/Mar-7th/StarRailRes/dbe8cdfcfb0bf657b9fe1cf92d5537f118ccb487/index_new/cn/character_skill_trees.json</x:v>
      </x:c>
    </x:row>
    <x:row r="1054" ht="20" customHeight="1">
      <x:c r="A1054" s="6" t="str">
        <x:v>11217</x:v>
      </x:c>
      <x:c r="B1054" s="6" t="str">
        <x:v>11217210</x:v>
      </x:c>
      <x:c r="C1054" s="6" t="str">
        <x:v>HPAddedRatio</x:v>
      </x:c>
      <x:c r="D1054" s="6" t="n">
        <x:v>0.08</x:v>
      </x:c>
      <x:c r="E1054" s="6" t="n">
        <x:v>0</x:v>
      </x:c>
      <x:c r="F1054" s="6" t="n">
        <x:v>80</x:v>
      </x:c>
      <x:c r="G1054" s="6" t="str">
        <x:v>生命值</x:v>
      </x:c>
      <x:c r="H1054" s="6" t="str">
        <x:v>https://raw.githubusercontent.com/Mar-7th/StarRailRes/dbe8cdfcfb0bf657b9fe1cf92d5537f118ccb487/index_new/cn/character_skill_trees.json</x:v>
      </x:c>
    </x:row>
    <x:row r="1055" ht="20" customHeight="1">
      <x:c r="A1055" s="6" t="str">
        <x:v>11306</x:v>
      </x:c>
      <x:c r="B1055" s="6" t="str">
        <x:v>11306201</x:v>
      </x:c>
      <x:c r="C1055" s="6" t="str">
        <x:v>HPAddedRatio</x:v>
      </x:c>
      <x:c r="D1055" s="6" t="n">
        <x:v>0.04</x:v>
      </x:c>
      <x:c r="E1055" s="6" t="n">
        <x:v>0</x:v>
      </x:c>
      <x:c r="F1055" s="6" t="n">
        <x:v>1</x:v>
      </x:c>
      <x:c r="G1055" s="6" t="str">
        <x:v>生命值</x:v>
      </x:c>
      <x:c r="H1055" s="6" t="str">
        <x:v>https://raw.githubusercontent.com/Mar-7th/StarRailRes/dbe8cdfcfb0bf657b9fe1cf92d5537f118ccb487/index_new/cn/character_skill_trees.json</x:v>
      </x:c>
    </x:row>
    <x:row r="1056" ht="20" customHeight="1">
      <x:c r="A1056" s="6" t="str">
        <x:v>11306</x:v>
      </x:c>
      <x:c r="B1056" s="6" t="str">
        <x:v>11306202</x:v>
      </x:c>
      <x:c r="C1056" s="6" t="str">
        <x:v>CriticalDamageBase</x:v>
      </x:c>
      <x:c r="D1056" s="6" t="n">
        <x:v>0.053</x:v>
      </x:c>
      <x:c r="E1056" s="6" t="n">
        <x:v>2</x:v>
      </x:c>
      <x:c r="F1056" s="6" t="n">
        <x:v>0</x:v>
      </x:c>
      <x:c r="G1056" s="6" t="str">
        <x:v>暴击伤害</x:v>
      </x:c>
      <x:c r="H1056" s="6" t="str">
        <x:v>https://raw.githubusercontent.com/Mar-7th/StarRailRes/dbe8cdfcfb0bf657b9fe1cf92d5537f118ccb487/index_new/cn/character_skill_trees.json</x:v>
      </x:c>
    </x:row>
    <x:row r="1057" ht="20" customHeight="1">
      <x:c r="A1057" s="6" t="str">
        <x:v>11306</x:v>
      </x:c>
      <x:c r="B1057" s="6" t="str">
        <x:v>11306203</x:v>
      </x:c>
      <x:c r="C1057" s="6" t="str">
        <x:v>HPAddedRatio</x:v>
      </x:c>
      <x:c r="D1057" s="6" t="n">
        <x:v>0.04</x:v>
      </x:c>
      <x:c r="E1057" s="6" t="n">
        <x:v>3</x:v>
      </x:c>
      <x:c r="F1057" s="6" t="n">
        <x:v>0</x:v>
      </x:c>
      <x:c r="G1057" s="6" t="str">
        <x:v>生命值</x:v>
      </x:c>
      <x:c r="H1057" s="6" t="str">
        <x:v>https://raw.githubusercontent.com/Mar-7th/StarRailRes/dbe8cdfcfb0bf657b9fe1cf92d5537f118ccb487/index_new/cn/character_skill_trees.json</x:v>
      </x:c>
    </x:row>
    <x:row r="1058" ht="20" customHeight="1">
      <x:c r="A1058" s="6" t="str">
        <x:v>11306</x:v>
      </x:c>
      <x:c r="B1058" s="6" t="str">
        <x:v>11306204</x:v>
      </x:c>
      <x:c r="C1058" s="6" t="str">
        <x:v>StatusResistanceBase</x:v>
      </x:c>
      <x:c r="D1058" s="6" t="n">
        <x:v>0.04</x:v>
      </x:c>
      <x:c r="E1058" s="6" t="n">
        <x:v>3</x:v>
      </x:c>
      <x:c r="F1058" s="6" t="n">
        <x:v>0</x:v>
      </x:c>
      <x:c r="G1058" s="6" t="str">
        <x:v>效果抵抗</x:v>
      </x:c>
      <x:c r="H1058" s="6" t="str">
        <x:v>https://raw.githubusercontent.com/Mar-7th/StarRailRes/dbe8cdfcfb0bf657b9fe1cf92d5537f118ccb487/index_new/cn/character_skill_trees.json</x:v>
      </x:c>
    </x:row>
    <x:row r="1059" ht="20" customHeight="1">
      <x:c r="A1059" s="6" t="str">
        <x:v>11306</x:v>
      </x:c>
      <x:c r="B1059" s="6" t="str">
        <x:v>11306205</x:v>
      </x:c>
      <x:c r="C1059" s="6" t="str">
        <x:v>HPAddedRatio</x:v>
      </x:c>
      <x:c r="D1059" s="6" t="n">
        <x:v>0.06</x:v>
      </x:c>
      <x:c r="E1059" s="6" t="n">
        <x:v>4</x:v>
      </x:c>
      <x:c r="F1059" s="6" t="n">
        <x:v>0</x:v>
      </x:c>
      <x:c r="G1059" s="6" t="str">
        <x:v>生命值</x:v>
      </x:c>
      <x:c r="H1059" s="6" t="str">
        <x:v>https://raw.githubusercontent.com/Mar-7th/StarRailRes/dbe8cdfcfb0bf657b9fe1cf92d5537f118ccb487/index_new/cn/character_skill_trees.json</x:v>
      </x:c>
    </x:row>
    <x:row r="1060" ht="20" customHeight="1">
      <x:c r="A1060" s="6" t="str">
        <x:v>11306</x:v>
      </x:c>
      <x:c r="B1060" s="6" t="str">
        <x:v>11306206</x:v>
      </x:c>
      <x:c r="C1060" s="6" t="str">
        <x:v>CriticalDamageBase</x:v>
      </x:c>
      <x:c r="D1060" s="6" t="n">
        <x:v>0.08</x:v>
      </x:c>
      <x:c r="E1060" s="6" t="n">
        <x:v>5</x:v>
      </x:c>
      <x:c r="F1060" s="6" t="n">
        <x:v>0</x:v>
      </x:c>
      <x:c r="G1060" s="6" t="str">
        <x:v>暴击伤害</x:v>
      </x:c>
      <x:c r="H1060" s="6" t="str">
        <x:v>https://raw.githubusercontent.com/Mar-7th/StarRailRes/dbe8cdfcfb0bf657b9fe1cf92d5537f118ccb487/index_new/cn/character_skill_trees.json</x:v>
      </x:c>
    </x:row>
    <x:row r="1061" ht="20" customHeight="1">
      <x:c r="A1061" s="6" t="str">
        <x:v>11306</x:v>
      </x:c>
      <x:c r="B1061" s="6" t="str">
        <x:v>11306207</x:v>
      </x:c>
      <x:c r="C1061" s="6" t="str">
        <x:v>HPAddedRatio</x:v>
      </x:c>
      <x:c r="D1061" s="6" t="n">
        <x:v>0.06</x:v>
      </x:c>
      <x:c r="E1061" s="6" t="n">
        <x:v>5</x:v>
      </x:c>
      <x:c r="F1061" s="6" t="n">
        <x:v>0</x:v>
      </x:c>
      <x:c r="G1061" s="6" t="str">
        <x:v>生命值</x:v>
      </x:c>
      <x:c r="H1061" s="6" t="str">
        <x:v>https://raw.githubusercontent.com/Mar-7th/StarRailRes/dbe8cdfcfb0bf657b9fe1cf92d5537f118ccb487/index_new/cn/character_skill_trees.json</x:v>
      </x:c>
    </x:row>
    <x:row r="1062" ht="20" customHeight="1">
      <x:c r="A1062" s="6" t="str">
        <x:v>11306</x:v>
      </x:c>
      <x:c r="B1062" s="6" t="str">
        <x:v>11306208</x:v>
      </x:c>
      <x:c r="C1062" s="6" t="str">
        <x:v>StatusResistanceBase</x:v>
      </x:c>
      <x:c r="D1062" s="6" t="n">
        <x:v>0.06</x:v>
      </x:c>
      <x:c r="E1062" s="6" t="n">
        <x:v>6</x:v>
      </x:c>
      <x:c r="F1062" s="6" t="n">
        <x:v>0</x:v>
      </x:c>
      <x:c r="G1062" s="6" t="str">
        <x:v>效果抵抗</x:v>
      </x:c>
      <x:c r="H1062" s="6" t="str">
        <x:v>https://raw.githubusercontent.com/Mar-7th/StarRailRes/dbe8cdfcfb0bf657b9fe1cf92d5537f118ccb487/index_new/cn/character_skill_trees.json</x:v>
      </x:c>
    </x:row>
    <x:row r="1063" ht="20" customHeight="1">
      <x:c r="A1063" s="6" t="str">
        <x:v>11306</x:v>
      </x:c>
      <x:c r="B1063" s="6" t="str">
        <x:v>11306209</x:v>
      </x:c>
      <x:c r="C1063" s="6" t="str">
        <x:v>CriticalDamageBase</x:v>
      </x:c>
      <x:c r="D1063" s="6" t="n">
        <x:v>0.107</x:v>
      </x:c>
      <x:c r="E1063" s="6" t="n">
        <x:v>0</x:v>
      </x:c>
      <x:c r="F1063" s="6" t="n">
        <x:v>75</x:v>
      </x:c>
      <x:c r="G1063" s="6" t="str">
        <x:v>暴击伤害</x:v>
      </x:c>
      <x:c r="H1063" s="6" t="str">
        <x:v>https://raw.githubusercontent.com/Mar-7th/StarRailRes/dbe8cdfcfb0bf657b9fe1cf92d5537f118ccb487/index_new/cn/character_skill_trees.json</x:v>
      </x:c>
    </x:row>
    <x:row r="1064" ht="20" customHeight="1">
      <x:c r="A1064" s="6" t="str">
        <x:v>11306</x:v>
      </x:c>
      <x:c r="B1064" s="6" t="str">
        <x:v>11306210</x:v>
      </x:c>
      <x:c r="C1064" s="6" t="str">
        <x:v>HPAddedRatio</x:v>
      </x:c>
      <x:c r="D1064" s="6" t="n">
        <x:v>0.08</x:v>
      </x:c>
      <x:c r="E1064" s="6" t="n">
        <x:v>0</x:v>
      </x:c>
      <x:c r="F1064" s="6" t="n">
        <x:v>80</x:v>
      </x:c>
      <x:c r="G1064" s="6" t="str">
        <x:v>生命值</x:v>
      </x:c>
      <x:c r="H1064" s="6" t="str">
        <x:v>https://raw.githubusercontent.com/Mar-7th/StarRailRes/dbe8cdfcfb0bf657b9fe1cf92d5537f118ccb487/index_new/cn/character_skill_trees.json</x:v>
      </x:c>
    </x:row>
    <x:row r="1065" ht="20" customHeight="1">
      <x:c r="A1065" s="6" t="str">
        <x:v>11307</x:v>
      </x:c>
      <x:c r="B1065" s="6" t="str">
        <x:v>11307201</x:v>
      </x:c>
      <x:c r="C1065" s="6" t="str">
        <x:v>AttackAddedRatio</x:v>
      </x:c>
      <x:c r="D1065" s="6" t="n">
        <x:v>0.04</x:v>
      </x:c>
      <x:c r="E1065" s="6" t="n">
        <x:v>0</x:v>
      </x:c>
      <x:c r="F1065" s="6" t="n">
        <x:v>1</x:v>
      </x:c>
      <x:c r="G1065" s="6" t="str">
        <x:v>攻击力</x:v>
      </x:c>
      <x:c r="H1065" s="6" t="str">
        <x:v>https://raw.githubusercontent.com/Mar-7th/StarRailRes/dbe8cdfcfb0bf657b9fe1cf92d5537f118ccb487/index_new/cn/character_skill_trees.json</x:v>
      </x:c>
    </x:row>
    <x:row r="1066" ht="20" customHeight="1">
      <x:c r="A1066" s="6" t="str">
        <x:v>11307</x:v>
      </x:c>
      <x:c r="B1066" s="6" t="str">
        <x:v>11307202</x:v>
      </x:c>
      <x:c r="C1066" s="6" t="str">
        <x:v>WindAddedRatio</x:v>
      </x:c>
      <x:c r="D1066" s="6" t="n">
        <x:v>0.032</x:v>
      </x:c>
      <x:c r="E1066" s="6" t="n">
        <x:v>2</x:v>
      </x:c>
      <x:c r="F1066" s="6" t="n">
        <x:v>0</x:v>
      </x:c>
      <x:c r="G1066" s="6" t="str">
        <x:v>风属性伤害提高</x:v>
      </x:c>
      <x:c r="H1066" s="6" t="str">
        <x:v>https://raw.githubusercontent.com/Mar-7th/StarRailRes/dbe8cdfcfb0bf657b9fe1cf92d5537f118ccb487/index_new/cn/character_skill_trees.json</x:v>
      </x:c>
    </x:row>
    <x:row r="1067" ht="20" customHeight="1">
      <x:c r="A1067" s="6" t="str">
        <x:v>11307</x:v>
      </x:c>
      <x:c r="B1067" s="6" t="str">
        <x:v>11307203</x:v>
      </x:c>
      <x:c r="C1067" s="6" t="str">
        <x:v>AttackAddedRatio</x:v>
      </x:c>
      <x:c r="D1067" s="6" t="n">
        <x:v>0.04</x:v>
      </x:c>
      <x:c r="E1067" s="6" t="n">
        <x:v>3</x:v>
      </x:c>
      <x:c r="F1067" s="6" t="n">
        <x:v>0</x:v>
      </x:c>
      <x:c r="G1067" s="6" t="str">
        <x:v>攻击力</x:v>
      </x:c>
      <x:c r="H1067" s="6" t="str">
        <x:v>https://raw.githubusercontent.com/Mar-7th/StarRailRes/dbe8cdfcfb0bf657b9fe1cf92d5537f118ccb487/index_new/cn/character_skill_trees.json</x:v>
      </x:c>
    </x:row>
    <x:row r="1068" ht="20" customHeight="1">
      <x:c r="A1068" s="6" t="str">
        <x:v>11307</x:v>
      </x:c>
      <x:c r="B1068" s="6" t="str">
        <x:v>11307204</x:v>
      </x:c>
      <x:c r="C1068" s="6" t="str">
        <x:v>StatusProbabilityBase</x:v>
      </x:c>
      <x:c r="D1068" s="6" t="n">
        <x:v>0.04</x:v>
      </x:c>
      <x:c r="E1068" s="6" t="n">
        <x:v>3</x:v>
      </x:c>
      <x:c r="F1068" s="6" t="n">
        <x:v>0</x:v>
      </x:c>
      <x:c r="G1068" s="6" t="str">
        <x:v>效果命中</x:v>
      </x:c>
      <x:c r="H1068" s="6" t="str">
        <x:v>https://raw.githubusercontent.com/Mar-7th/StarRailRes/dbe8cdfcfb0bf657b9fe1cf92d5537f118ccb487/index_new/cn/character_skill_trees.json</x:v>
      </x:c>
    </x:row>
    <x:row r="1069" ht="20" customHeight="1">
      <x:c r="A1069" s="6" t="str">
        <x:v>11307</x:v>
      </x:c>
      <x:c r="B1069" s="6" t="str">
        <x:v>11307205</x:v>
      </x:c>
      <x:c r="C1069" s="6" t="str">
        <x:v>AttackAddedRatio</x:v>
      </x:c>
      <x:c r="D1069" s="6" t="n">
        <x:v>0.06</x:v>
      </x:c>
      <x:c r="E1069" s="6" t="n">
        <x:v>4</x:v>
      </x:c>
      <x:c r="F1069" s="6" t="n">
        <x:v>0</x:v>
      </x:c>
      <x:c r="G1069" s="6" t="str">
        <x:v>攻击力</x:v>
      </x:c>
      <x:c r="H1069" s="6" t="str">
        <x:v>https://raw.githubusercontent.com/Mar-7th/StarRailRes/dbe8cdfcfb0bf657b9fe1cf92d5537f118ccb487/index_new/cn/character_skill_trees.json</x:v>
      </x:c>
    </x:row>
    <x:row r="1070" ht="20" customHeight="1">
      <x:c r="A1070" s="6" t="str">
        <x:v>11307</x:v>
      </x:c>
      <x:c r="B1070" s="6" t="str">
        <x:v>11307206</x:v>
      </x:c>
      <x:c r="C1070" s="6" t="str">
        <x:v>WindAddedRatio</x:v>
      </x:c>
      <x:c r="D1070" s="6" t="n">
        <x:v>0.048</x:v>
      </x:c>
      <x:c r="E1070" s="6" t="n">
        <x:v>5</x:v>
      </x:c>
      <x:c r="F1070" s="6" t="n">
        <x:v>0</x:v>
      </x:c>
      <x:c r="G1070" s="6" t="str">
        <x:v>风属性伤害提高</x:v>
      </x:c>
      <x:c r="H1070" s="6" t="str">
        <x:v>https://raw.githubusercontent.com/Mar-7th/StarRailRes/dbe8cdfcfb0bf657b9fe1cf92d5537f118ccb487/index_new/cn/character_skill_trees.json</x:v>
      </x:c>
    </x:row>
    <x:row r="1071" ht="20" customHeight="1">
      <x:c r="A1071" s="6" t="str">
        <x:v>11307</x:v>
      </x:c>
      <x:c r="B1071" s="6" t="str">
        <x:v>11307207</x:v>
      </x:c>
      <x:c r="C1071" s="6" t="str">
        <x:v>AttackAddedRatio</x:v>
      </x:c>
      <x:c r="D1071" s="6" t="n">
        <x:v>0.06</x:v>
      </x:c>
      <x:c r="E1071" s="6" t="n">
        <x:v>5</x:v>
      </x:c>
      <x:c r="F1071" s="6" t="n">
        <x:v>0</x:v>
      </x:c>
      <x:c r="G1071" s="6" t="str">
        <x:v>攻击力</x:v>
      </x:c>
      <x:c r="H1071" s="6" t="str">
        <x:v>https://raw.githubusercontent.com/Mar-7th/StarRailRes/dbe8cdfcfb0bf657b9fe1cf92d5537f118ccb487/index_new/cn/character_skill_trees.json</x:v>
      </x:c>
    </x:row>
    <x:row r="1072" ht="20" customHeight="1">
      <x:c r="A1072" s="6" t="str">
        <x:v>11307</x:v>
      </x:c>
      <x:c r="B1072" s="6" t="str">
        <x:v>11307208</x:v>
      </x:c>
      <x:c r="C1072" s="6" t="str">
        <x:v>StatusProbabilityBase</x:v>
      </x:c>
      <x:c r="D1072" s="6" t="n">
        <x:v>0.06</x:v>
      </x:c>
      <x:c r="E1072" s="6" t="n">
        <x:v>6</x:v>
      </x:c>
      <x:c r="F1072" s="6" t="n">
        <x:v>0</x:v>
      </x:c>
      <x:c r="G1072" s="6" t="str">
        <x:v>效果命中</x:v>
      </x:c>
      <x:c r="H1072" s="6" t="str">
        <x:v>https://raw.githubusercontent.com/Mar-7th/StarRailRes/dbe8cdfcfb0bf657b9fe1cf92d5537f118ccb487/index_new/cn/character_skill_trees.json</x:v>
      </x:c>
    </x:row>
    <x:row r="1073" ht="20" customHeight="1">
      <x:c r="A1073" s="6" t="str">
        <x:v>11307</x:v>
      </x:c>
      <x:c r="B1073" s="6" t="str">
        <x:v>11307209</x:v>
      </x:c>
      <x:c r="C1073" s="6" t="str">
        <x:v>WindAddedRatio</x:v>
      </x:c>
      <x:c r="D1073" s="6" t="n">
        <x:v>0.064</x:v>
      </x:c>
      <x:c r="E1073" s="6" t="n">
        <x:v>0</x:v>
      </x:c>
      <x:c r="F1073" s="6" t="n">
        <x:v>75</x:v>
      </x:c>
      <x:c r="G1073" s="6" t="str">
        <x:v>风属性伤害提高</x:v>
      </x:c>
      <x:c r="H1073" s="6" t="str">
        <x:v>https://raw.githubusercontent.com/Mar-7th/StarRailRes/dbe8cdfcfb0bf657b9fe1cf92d5537f118ccb487/index_new/cn/character_skill_trees.json</x:v>
      </x:c>
    </x:row>
    <x:row r="1074" ht="20" customHeight="1">
      <x:c r="A1074" s="6" t="str">
        <x:v>11307</x:v>
      </x:c>
      <x:c r="B1074" s="6" t="str">
        <x:v>11307210</x:v>
      </x:c>
      <x:c r="C1074" s="6" t="str">
        <x:v>AttackAddedRatio</x:v>
      </x:c>
      <x:c r="D1074" s="6" t="n">
        <x:v>0.08</x:v>
      </x:c>
      <x:c r="E1074" s="6" t="n">
        <x:v>0</x:v>
      </x:c>
      <x:c r="F1074" s="6" t="n">
        <x:v>80</x:v>
      </x:c>
      <x:c r="G1074" s="6" t="str">
        <x:v>攻击力</x:v>
      </x:c>
      <x:c r="H1074" s="6" t="str">
        <x:v>https://raw.githubusercontent.com/Mar-7th/StarRailRes/dbe8cdfcfb0bf657b9fe1cf92d5537f118ccb487/index_new/cn/character_skill_trees.json</x:v>
      </x:c>
    </x:row>
    <x:row r="1075" ht="20" customHeight="1">
      <x:c r="A1075" s="6" t="str">
        <x:v>11310</x:v>
      </x:c>
      <x:c r="B1075" s="6" t="str">
        <x:v>11310201</x:v>
      </x:c>
      <x:c r="C1075" s="6" t="str">
        <x:v>BreakDamageAddedRatioBase</x:v>
      </x:c>
      <x:c r="D1075" s="6" t="n">
        <x:v>0.053</x:v>
      </x:c>
      <x:c r="E1075" s="6" t="n">
        <x:v>0</x:v>
      </x:c>
      <x:c r="F1075" s="6" t="n">
        <x:v>1</x:v>
      </x:c>
      <x:c r="G1075" s="6" t="str">
        <x:v>击破特攻</x:v>
      </x:c>
      <x:c r="H1075" s="6" t="str">
        <x:v>https://raw.githubusercontent.com/Mar-7th/StarRailRes/dbe8cdfcfb0bf657b9fe1cf92d5537f118ccb487/index_new/cn/character_skill_trees.json</x:v>
      </x:c>
    </x:row>
    <x:row r="1076" ht="20" customHeight="1">
      <x:c r="A1076" s="6" t="str">
        <x:v>11310</x:v>
      </x:c>
      <x:c r="B1076" s="6" t="str">
        <x:v>11310202</x:v>
      </x:c>
      <x:c r="C1076" s="6" t="str">
        <x:v>StatusResistanceBase</x:v>
      </x:c>
      <x:c r="D1076" s="6" t="n">
        <x:v>0.04</x:v>
      </x:c>
      <x:c r="E1076" s="6" t="n">
        <x:v>2</x:v>
      </x:c>
      <x:c r="F1076" s="6" t="n">
        <x:v>0</x:v>
      </x:c>
      <x:c r="G1076" s="6" t="str">
        <x:v>效果抵抗</x:v>
      </x:c>
      <x:c r="H1076" s="6" t="str">
        <x:v>https://raw.githubusercontent.com/Mar-7th/StarRailRes/dbe8cdfcfb0bf657b9fe1cf92d5537f118ccb487/index_new/cn/character_skill_trees.json</x:v>
      </x:c>
    </x:row>
    <x:row r="1077" ht="20" customHeight="1">
      <x:c r="A1077" s="6" t="str">
        <x:v>11310</x:v>
      </x:c>
      <x:c r="B1077" s="6" t="str">
        <x:v>11310203</x:v>
      </x:c>
      <x:c r="C1077" s="6" t="str">
        <x:v>BreakDamageAddedRatioBase</x:v>
      </x:c>
      <x:c r="D1077" s="6" t="n">
        <x:v>0.053</x:v>
      </x:c>
      <x:c r="E1077" s="6" t="n">
        <x:v>3</x:v>
      </x:c>
      <x:c r="F1077" s="6" t="n">
        <x:v>0</x:v>
      </x:c>
      <x:c r="G1077" s="6" t="str">
        <x:v>击破特攻</x:v>
      </x:c>
      <x:c r="H1077" s="6" t="str">
        <x:v>https://raw.githubusercontent.com/Mar-7th/StarRailRes/dbe8cdfcfb0bf657b9fe1cf92d5537f118ccb487/index_new/cn/character_skill_trees.json</x:v>
      </x:c>
    </x:row>
    <x:row r="1078" ht="20" customHeight="1">
      <x:c r="A1078" s="6" t="str">
        <x:v>11310</x:v>
      </x:c>
      <x:c r="B1078" s="6" t="str">
        <x:v>11310204</x:v>
      </x:c>
      <x:c r="C1078" s="6" t="str">
        <x:v>SpeedDelta</x:v>
      </x:c>
      <x:c r="D1078" s="6" t="n">
        <x:v>2</x:v>
      </x:c>
      <x:c r="E1078" s="6" t="n">
        <x:v>3</x:v>
      </x:c>
      <x:c r="F1078" s="6" t="n">
        <x:v>0</x:v>
      </x:c>
      <x:c r="G1078" s="6" t="str">
        <x:v>速度</x:v>
      </x:c>
      <x:c r="H1078" s="6" t="str">
        <x:v>https://raw.githubusercontent.com/Mar-7th/StarRailRes/dbe8cdfcfb0bf657b9fe1cf92d5537f118ccb487/index_new/cn/character_skill_trees.json</x:v>
      </x:c>
    </x:row>
    <x:row r="1079" ht="20" customHeight="1">
      <x:c r="A1079" s="6" t="str">
        <x:v>11310</x:v>
      </x:c>
      <x:c r="B1079" s="6" t="str">
        <x:v>11310205</x:v>
      </x:c>
      <x:c r="C1079" s="6" t="str">
        <x:v>BreakDamageAddedRatioBase</x:v>
      </x:c>
      <x:c r="D1079" s="6" t="n">
        <x:v>0.08</x:v>
      </x:c>
      <x:c r="E1079" s="6" t="n">
        <x:v>4</x:v>
      </x:c>
      <x:c r="F1079" s="6" t="n">
        <x:v>0</x:v>
      </x:c>
      <x:c r="G1079" s="6" t="str">
        <x:v>击破特攻</x:v>
      </x:c>
      <x:c r="H1079" s="6" t="str">
        <x:v>https://raw.githubusercontent.com/Mar-7th/StarRailRes/dbe8cdfcfb0bf657b9fe1cf92d5537f118ccb487/index_new/cn/character_skill_trees.json</x:v>
      </x:c>
    </x:row>
    <x:row r="1080" ht="20" customHeight="1">
      <x:c r="A1080" s="6" t="str">
        <x:v>11310</x:v>
      </x:c>
      <x:c r="B1080" s="6" t="str">
        <x:v>11310206</x:v>
      </x:c>
      <x:c r="C1080" s="6" t="str">
        <x:v>StatusResistanceBase</x:v>
      </x:c>
      <x:c r="D1080" s="6" t="n">
        <x:v>0.06</x:v>
      </x:c>
      <x:c r="E1080" s="6" t="n">
        <x:v>5</x:v>
      </x:c>
      <x:c r="F1080" s="6" t="n">
        <x:v>0</x:v>
      </x:c>
      <x:c r="G1080" s="6" t="str">
        <x:v>效果抵抗</x:v>
      </x:c>
      <x:c r="H1080" s="6" t="str">
        <x:v>https://raw.githubusercontent.com/Mar-7th/StarRailRes/dbe8cdfcfb0bf657b9fe1cf92d5537f118ccb487/index_new/cn/character_skill_trees.json</x:v>
      </x:c>
    </x:row>
    <x:row r="1081" ht="20" customHeight="1">
      <x:c r="A1081" s="6" t="str">
        <x:v>11310</x:v>
      </x:c>
      <x:c r="B1081" s="6" t="str">
        <x:v>11310207</x:v>
      </x:c>
      <x:c r="C1081" s="6" t="str">
        <x:v>BreakDamageAddedRatioBase</x:v>
      </x:c>
      <x:c r="D1081" s="6" t="n">
        <x:v>0.08</x:v>
      </x:c>
      <x:c r="E1081" s="6" t="n">
        <x:v>5</x:v>
      </x:c>
      <x:c r="F1081" s="6" t="n">
        <x:v>0</x:v>
      </x:c>
      <x:c r="G1081" s="6" t="str">
        <x:v>击破特攻</x:v>
      </x:c>
      <x:c r="H1081" s="6" t="str">
        <x:v>https://raw.githubusercontent.com/Mar-7th/StarRailRes/dbe8cdfcfb0bf657b9fe1cf92d5537f118ccb487/index_new/cn/character_skill_trees.json</x:v>
      </x:c>
    </x:row>
    <x:row r="1082" ht="20" customHeight="1">
      <x:c r="A1082" s="6" t="str">
        <x:v>11310</x:v>
      </x:c>
      <x:c r="B1082" s="6" t="str">
        <x:v>11310208</x:v>
      </x:c>
      <x:c r="C1082" s="6" t="str">
        <x:v>SpeedDelta</x:v>
      </x:c>
      <x:c r="D1082" s="6" t="n">
        <x:v>3</x:v>
      </x:c>
      <x:c r="E1082" s="6" t="n">
        <x:v>6</x:v>
      </x:c>
      <x:c r="F1082" s="6" t="n">
        <x:v>0</x:v>
      </x:c>
      <x:c r="G1082" s="6" t="str">
        <x:v>速度</x:v>
      </x:c>
      <x:c r="H1082" s="6" t="str">
        <x:v>https://raw.githubusercontent.com/Mar-7th/StarRailRes/dbe8cdfcfb0bf657b9fe1cf92d5537f118ccb487/index_new/cn/character_skill_trees.json</x:v>
      </x:c>
    </x:row>
    <x:row r="1083" ht="20" customHeight="1">
      <x:c r="A1083" s="6" t="str">
        <x:v>11310</x:v>
      </x:c>
      <x:c r="B1083" s="6" t="str">
        <x:v>11310209</x:v>
      </x:c>
      <x:c r="C1083" s="6" t="str">
        <x:v>StatusResistanceBase</x:v>
      </x:c>
      <x:c r="D1083" s="6" t="n">
        <x:v>0.08</x:v>
      </x:c>
      <x:c r="E1083" s="6" t="n">
        <x:v>0</x:v>
      </x:c>
      <x:c r="F1083" s="6" t="n">
        <x:v>75</x:v>
      </x:c>
      <x:c r="G1083" s="6" t="str">
        <x:v>效果抵抗</x:v>
      </x:c>
      <x:c r="H1083" s="6" t="str">
        <x:v>https://raw.githubusercontent.com/Mar-7th/StarRailRes/dbe8cdfcfb0bf657b9fe1cf92d5537f118ccb487/index_new/cn/character_skill_trees.json</x:v>
      </x:c>
    </x:row>
    <x:row r="1084" ht="20" customHeight="1">
      <x:c r="A1084" s="6" t="str">
        <x:v>11310</x:v>
      </x:c>
      <x:c r="B1084" s="6" t="str">
        <x:v>11310210</x:v>
      </x:c>
      <x:c r="C1084" s="6" t="str">
        <x:v>BreakDamageAddedRatioBase</x:v>
      </x:c>
      <x:c r="D1084" s="6" t="n">
        <x:v>0.107</x:v>
      </x:c>
      <x:c r="E1084" s="6" t="n">
        <x:v>0</x:v>
      </x:c>
      <x:c r="F1084" s="6" t="n">
        <x:v>80</x:v>
      </x:c>
      <x:c r="G1084" s="6" t="str">
        <x:v>击破特攻</x:v>
      </x:c>
      <x:c r="H1084" s="6" t="str">
        <x:v>https://raw.githubusercontent.com/Mar-7th/StarRailRes/dbe8cdfcfb0bf657b9fe1cf92d5537f118ccb487/index_new/cn/character_skill_trees.json</x:v>
      </x:c>
    </x:row>
  </x:sheetData>
  <x:pageMargins left="0.7" right="0.7" top="0.75" bottom="0.75" header="0.3" footer="0.3"/>
  <x:tableParts count="1">
    <x:tablePart xmlns:r="http://schemas.openxmlformats.org/officeDocument/2006/relationships" r:id="Rc4e43d1fe47d4ca5"/>
  </x:tableParts>
</x:worksheet>
</file>

<file path=xl/worksheets/sheet24.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24" hidden="0" customWidth="1"/>
    <x:col min="3" max="3" width="17" hidden="0" customWidth="1"/>
    <x:col min="4" max="4" width="24" hidden="0" customWidth="1"/>
    <x:col min="5" max="5" width="24" hidden="0" customWidth="1"/>
    <x:col min="6" max="6" width="28" hidden="0" customWidth="1"/>
  </x:cols>
  <x:sheetData>
    <x:row r="1">
      <x:c r="A1" s="1" t="str">
        <x:v>套装库</x:v>
      </x:c>
      <x:c r="B1" s="1"/>
      <x:c r="C1" s="1"/>
      <x:c r="D1" s="1"/>
      <x:c r="E1" s="1"/>
      <x:c r="F1" s="1"/>
    </x:row>
    <x:row r="2">
      <x:c r="A2" s="2" t="str">
        <x:v>4.6 数据快照；筛选表头可查找名称与ID。来源列保存逐表网址。</x:v>
      </x:c>
      <x:c r="B2" s="2"/>
      <x:c r="C2" s="2"/>
      <x:c r="D2" s="2"/>
      <x:c r="E2" s="2"/>
      <x:c r="F2" s="2"/>
    </x:row>
    <x:row r="4" ht="28" customHeight="1">
      <x:c r="A4" s="5" t="str">
        <x:v>套装ID</x:v>
      </x:c>
      <x:c r="B4" s="5" t="str">
        <x:v>名称</x:v>
      </x:c>
      <x:c r="C4" s="5" t="str">
        <x:v>类别</x:v>
      </x:c>
      <x:c r="D4" s="5" t="str">
        <x:v>二件效果</x:v>
      </x:c>
      <x:c r="E4" s="5" t="str">
        <x:v>四件效果</x:v>
      </x:c>
      <x:c r="F4" s="5" t="str">
        <x:v>来源</x:v>
      </x:c>
    </x:row>
    <x:row r="5" ht="20" customHeight="1">
      <x:c r="A5" s="6" t="str">
        <x:v>101</x:v>
      </x:c>
      <x:c r="B5" s="6" t="str">
        <x:v>云无留迹的过客</x:v>
      </x:c>
      <x:c r="C5" s="6" t="str">
        <x:v>隧洞遗器</x:v>
      </x:c>
      <x:c r="D5" s="6" t="str">
        <x:v>治疗量提高10%。</x:v>
      </x:c>
      <x:c r="E5" s="6" t="str">
        <x:v>在战斗开始时，立即为我方恢复1个战技点。</x:v>
      </x:c>
      <x:c r="F5" s="6" t="str">
        <x:v>https://raw.githubusercontent.com/Mar-7th/StarRailRes/dbe8cdfcfb0bf657b9fe1cf92d5537f118ccb487/index_new/cn/relic_sets.json</x:v>
      </x:c>
    </x:row>
    <x:row r="6" ht="20" customHeight="1">
      <x:c r="A6" s="6" t="str">
        <x:v>102</x:v>
      </x:c>
      <x:c r="B6" s="6" t="str">
        <x:v>野穗伴行的快枪手</x:v>
      </x:c>
      <x:c r="C6" s="6" t="str">
        <x:v>隧洞遗器</x:v>
      </x:c>
      <x:c r="D6" s="6" t="str">
        <x:v>攻击力提高12%。</x:v>
      </x:c>
      <x:c r="E6" s="6" t="str">
        <x:v>使装备者的速度提高6%，普攻造成的伤害提高10%。</x:v>
      </x:c>
      <x:c r="F6" s="6" t="str">
        <x:v>https://raw.githubusercontent.com/Mar-7th/StarRailRes/dbe8cdfcfb0bf657b9fe1cf92d5537f118ccb487/index_new/cn/relic_sets.json</x:v>
      </x:c>
    </x:row>
    <x:row r="7" ht="20" customHeight="1">
      <x:c r="A7" s="6" t="str">
        <x:v>103</x:v>
      </x:c>
      <x:c r="B7" s="6" t="str">
        <x:v>净庭教宗的圣骑士</x:v>
      </x:c>
      <x:c r="C7" s="6" t="str">
        <x:v>隧洞遗器</x:v>
      </x:c>
      <x:c r="D7" s="6" t="str">
        <x:v>防御力提高15%。</x:v>
      </x:c>
      <x:c r="E7" s="6" t="str">
        <x:v>使装备者提供的护盾量提高20%。</x:v>
      </x:c>
      <x:c r="F7" s="6" t="str">
        <x:v>https://raw.githubusercontent.com/Mar-7th/StarRailRes/dbe8cdfcfb0bf657b9fe1cf92d5537f118ccb487/index_new/cn/relic_sets.json</x:v>
      </x:c>
    </x:row>
    <x:row r="8" ht="20" customHeight="1">
      <x:c r="A8" s="6" t="str">
        <x:v>104</x:v>
      </x:c>
      <x:c r="B8" s="6" t="str">
        <x:v>密林卧雪的猎人</x:v>
      </x:c>
      <x:c r="C8" s="6" t="str">
        <x:v>隧洞遗器</x:v>
      </x:c>
      <x:c r="D8" s="6" t="str">
        <x:v>冰属性伤害提高10%。</x:v>
      </x:c>
      <x:c r="E8" s="6" t="str">
        <x:v>当装备者施放终结技时，暴击伤害提高25%，持续2回合。</x:v>
      </x:c>
      <x:c r="F8" s="6" t="str">
        <x:v>https://raw.githubusercontent.com/Mar-7th/StarRailRes/dbe8cdfcfb0bf657b9fe1cf92d5537f118ccb487/index_new/cn/relic_sets.json</x:v>
      </x:c>
    </x:row>
    <x:row r="9" ht="20" customHeight="1">
      <x:c r="A9" s="6" t="str">
        <x:v>105</x:v>
      </x:c>
      <x:c r="B9" s="6" t="str">
        <x:v>街头出身的拳王</x:v>
      </x:c>
      <x:c r="C9" s="6" t="str">
        <x:v>隧洞遗器</x:v>
      </x:c>
      <x:c r="D9" s="6" t="str">
        <x:v>物理属性伤害提高10%。</x:v>
      </x:c>
      <x:c r="E9" s="6" t="str">
        <x:v>当装备者施放攻击或受到攻击后，其在本场战斗中攻击力提高5%，最多叠加5层。</x:v>
      </x:c>
      <x:c r="F9" s="6" t="str">
        <x:v>https://raw.githubusercontent.com/Mar-7th/StarRailRes/dbe8cdfcfb0bf657b9fe1cf92d5537f118ccb487/index_new/cn/relic_sets.json</x:v>
      </x:c>
    </x:row>
    <x:row r="10" ht="20" customHeight="1">
      <x:c r="A10" s="6" t="str">
        <x:v>106</x:v>
      </x:c>
      <x:c r="B10" s="6" t="str">
        <x:v>戍卫风雪的铁卫</x:v>
      </x:c>
      <x:c r="C10" s="6" t="str">
        <x:v>隧洞遗器</x:v>
      </x:c>
      <x:c r="D10" s="6" t="str">
        <x:v>受到伤害降低8%。</x:v>
      </x:c>
      <x:c r="E10" s="6" t="str">
        <x:v>回合开始时，如果装备者当前生命值百分比小于等于50%，则回复等同于自身生命上限8%的生命值，并恢复5点能量。</x:v>
      </x:c>
      <x:c r="F10" s="6" t="str">
        <x:v>https://raw.githubusercontent.com/Mar-7th/StarRailRes/dbe8cdfcfb0bf657b9fe1cf92d5537f118ccb487/index_new/cn/relic_sets.json</x:v>
      </x:c>
    </x:row>
    <x:row r="11" ht="20" customHeight="1">
      <x:c r="A11" s="6" t="str">
        <x:v>107</x:v>
      </x:c>
      <x:c r="B11" s="6" t="str">
        <x:v>熔岩锻铸的火匠</x:v>
      </x:c>
      <x:c r="C11" s="6" t="str">
        <x:v>隧洞遗器</x:v>
      </x:c>
      <x:c r="D11" s="6" t="str">
        <x:v>火属性伤害提高10%。</x:v>
      </x:c>
      <x:c r="E11" s="6" t="str">
        <x:v>使装备者战技造成的伤害提高12%，并使施放终结技后的下一次攻击造成的火属性伤害提高12%。</x:v>
      </x:c>
      <x:c r="F11" s="6" t="str">
        <x:v>https://raw.githubusercontent.com/Mar-7th/StarRailRes/dbe8cdfcfb0bf657b9fe1cf92d5537f118ccb487/index_new/cn/relic_sets.json</x:v>
      </x:c>
    </x:row>
    <x:row r="12" ht="20" customHeight="1">
      <x:c r="A12" s="6" t="str">
        <x:v>108</x:v>
      </x:c>
      <x:c r="B12" s="6" t="str">
        <x:v>繁星璀璨的天才</x:v>
      </x:c>
      <x:c r="C12" s="6" t="str">
        <x:v>隧洞遗器</x:v>
      </x:c>
      <x:c r="D12" s="6" t="str">
        <x:v>量子属性伤害提高10%。</x:v>
      </x:c>
      <x:c r="E12" s="6" t="str">
        <x:v>当装备者对敌方目标造成伤害时，无视其10%的防御力。若目标拥有量子属性弱点，额外无视其10%的防御力。</x:v>
      </x:c>
      <x:c r="F12" s="6" t="str">
        <x:v>https://raw.githubusercontent.com/Mar-7th/StarRailRes/dbe8cdfcfb0bf657b9fe1cf92d5537f118ccb487/index_new/cn/relic_sets.json</x:v>
      </x:c>
    </x:row>
    <x:row r="13" ht="20" customHeight="1">
      <x:c r="A13" s="6" t="str">
        <x:v>109</x:v>
      </x:c>
      <x:c r="B13" s="6" t="str">
        <x:v>激奏雷电的乐队</x:v>
      </x:c>
      <x:c r="C13" s="6" t="str">
        <x:v>隧洞遗器</x:v>
      </x:c>
      <x:c r="D13" s="6" t="str">
        <x:v>雷属性伤害提高10%。</x:v>
      </x:c>
      <x:c r="E13" s="6" t="str">
        <x:v>当装备者施放战技时，使装备者的攻击力提高20%，持续1回合。</x:v>
      </x:c>
      <x:c r="F13" s="6" t="str">
        <x:v>https://raw.githubusercontent.com/Mar-7th/StarRailRes/dbe8cdfcfb0bf657b9fe1cf92d5537f118ccb487/index_new/cn/relic_sets.json</x:v>
      </x:c>
    </x:row>
    <x:row r="14" ht="20" customHeight="1">
      <x:c r="A14" s="6" t="str">
        <x:v>110</x:v>
      </x:c>
      <x:c r="B14" s="6" t="str">
        <x:v>晨昏交界的翔鹰</x:v>
      </x:c>
      <x:c r="C14" s="6" t="str">
        <x:v>隧洞遗器</x:v>
      </x:c>
      <x:c r="D14" s="6" t="str">
        <x:v>风属性伤害提高10%。</x:v>
      </x:c>
      <x:c r="E14" s="6" t="str">
        <x:v>当装备者施放终结技后，使其行动提前25%。</x:v>
      </x:c>
      <x:c r="F14" s="6" t="str">
        <x:v>https://raw.githubusercontent.com/Mar-7th/StarRailRes/dbe8cdfcfb0bf657b9fe1cf92d5537f118ccb487/index_new/cn/relic_sets.json</x:v>
      </x:c>
    </x:row>
    <x:row r="15" ht="20" customHeight="1">
      <x:c r="A15" s="6" t="str">
        <x:v>111</x:v>
      </x:c>
      <x:c r="B15" s="6" t="str">
        <x:v>流星追迹的怪盗</x:v>
      </x:c>
      <x:c r="C15" s="6" t="str">
        <x:v>隧洞遗器</x:v>
      </x:c>
      <x:c r="D15" s="6" t="str">
        <x:v>击破特攻提高16%。</x:v>
      </x:c>
      <x:c r="E15" s="6" t="str">
        <x:v>使装备者的击破特攻提高16%。当装备者击破敌方目标弱点后，恢复3点能量。</x:v>
      </x:c>
      <x:c r="F15" s="6" t="str">
        <x:v>https://raw.githubusercontent.com/Mar-7th/StarRailRes/dbe8cdfcfb0bf657b9fe1cf92d5537f118ccb487/index_new/cn/relic_sets.json</x:v>
      </x:c>
    </x:row>
    <x:row r="16" ht="20" customHeight="1">
      <x:c r="A16" s="6" t="str">
        <x:v>112</x:v>
      </x:c>
      <x:c r="B16" s="6" t="str">
        <x:v>盗匪荒漠的废土客</x:v>
      </x:c>
      <x:c r="C16" s="6" t="str">
        <x:v>隧洞遗器</x:v>
      </x:c>
      <x:c r="D16" s="6" t="str">
        <x:v>虚数属性伤害提高10%。</x:v>
      </x:c>
      <x:c r="E16" s="6" t="str">
        <x:v>装备者对陷入负面效果的敌方目标造成伤害时暴击率提高10%，对陷入禁锢状态的敌方目标造成伤害时暴击伤害提高20%。</x:v>
      </x:c>
      <x:c r="F16" s="6" t="str">
        <x:v>https://raw.githubusercontent.com/Mar-7th/StarRailRes/dbe8cdfcfb0bf657b9fe1cf92d5537f118ccb487/index_new/cn/relic_sets.json</x:v>
      </x:c>
    </x:row>
    <x:row r="17" ht="20" customHeight="1">
      <x:c r="A17" s="6" t="str">
        <x:v>113</x:v>
      </x:c>
      <x:c r="B17" s="6" t="str">
        <x:v>宝命长存的莳者</x:v>
      </x:c>
      <x:c r="C17" s="6" t="str">
        <x:v>隧洞遗器</x:v>
      </x:c>
      <x:c r="D17" s="6" t="str">
        <x:v>生命上限提高12%。</x:v>
      </x:c>
      <x:c r="E17" s="6" t="str">
        <x:v>当装备者受到攻击或被我方目标消耗生命值后，暴击率提高8%，持续2回合，该效果最多叠加2层。</x:v>
      </x:c>
      <x:c r="F17" s="6" t="str">
        <x:v>https://raw.githubusercontent.com/Mar-7th/StarRailRes/dbe8cdfcfb0bf657b9fe1cf92d5537f118ccb487/index_new/cn/relic_sets.json</x:v>
      </x:c>
    </x:row>
    <x:row r="18" ht="20" customHeight="1">
      <x:c r="A18" s="6" t="str">
        <x:v>114</x:v>
      </x:c>
      <x:c r="B18" s="6" t="str">
        <x:v>骇域漫游的信使</x:v>
      </x:c>
      <x:c r="C18" s="6" t="str">
        <x:v>隧洞遗器</x:v>
      </x:c>
      <x:c r="D18" s="6" t="str">
        <x:v>速度提高6%。</x:v>
      </x:c>
      <x:c r="E18" s="6" t="str">
        <x:v>当装备者对我方目标施放终结技时，我方全体速度提高12%，持续1回合，该效果无法叠加。</x:v>
      </x:c>
      <x:c r="F18" s="6" t="str">
        <x:v>https://raw.githubusercontent.com/Mar-7th/StarRailRes/dbe8cdfcfb0bf657b9fe1cf92d5537f118ccb487/index_new/cn/relic_sets.json</x:v>
      </x:c>
    </x:row>
    <x:row r="19" ht="20" customHeight="1">
      <x:c r="A19" s="6" t="str">
        <x:v>115</x:v>
      </x:c>
      <x:c r="B19" s="6" t="str">
        <x:v>毁烬焚骨的大公</x:v>
      </x:c>
      <x:c r="C19" s="6" t="str">
        <x:v>隧洞遗器</x:v>
      </x:c>
      <x:c r="D19" s="6" t="str">
        <x:v>追加攻击造成的伤害提高20%。</x:v>
      </x:c>
      <x:c r="E19" s="6" t="str">
        <x:v>装备者施放追加攻击时，根据追加攻击造成伤害的次数，每次造成伤害时使装备者的攻击力提高6%，最多叠加8次，持续3回合。该效果在装备者下一次施放追加攻击时移除。</x:v>
      </x:c>
      <x:c r="F19" s="6" t="str">
        <x:v>https://raw.githubusercontent.com/Mar-7th/StarRailRes/dbe8cdfcfb0bf657b9fe1cf92d5537f118ccb487/index_new/cn/relic_sets.json</x:v>
      </x:c>
    </x:row>
    <x:row r="20" ht="20" customHeight="1">
      <x:c r="A20" s="6" t="str">
        <x:v>116</x:v>
      </x:c>
      <x:c r="B20" s="6" t="str">
        <x:v>幽锁深牢的系囚</x:v>
      </x:c>
      <x:c r="C20" s="6" t="str">
        <x:v>隧洞遗器</x:v>
      </x:c>
      <x:c r="D20" s="6" t="str">
        <x:v>攻击力提高12%。</x:v>
      </x:c>
      <x:c r="E20" s="6" t="str">
        <x:v>敌方目标每承受1个持续伤害效果，装备者对其造成伤害时就无视其6%的防御力，最多计入3个持续伤害效果。</x:v>
      </x:c>
      <x:c r="F20" s="6" t="str">
        <x:v>https://raw.githubusercontent.com/Mar-7th/StarRailRes/dbe8cdfcfb0bf657b9fe1cf92d5537f118ccb487/index_new/cn/relic_sets.json</x:v>
      </x:c>
    </x:row>
    <x:row r="21" ht="20" customHeight="1">
      <x:c r="A21" s="6" t="str">
        <x:v>117</x:v>
      </x:c>
      <x:c r="B21" s="6" t="str">
        <x:v>死水深潜的先驱</x:v>
      </x:c>
      <x:c r="C21" s="6" t="str">
        <x:v>隧洞遗器</x:v>
      </x:c>
      <x:c r="D21" s="6" t="str">
        <x:v>对受负面状态影响的敌人造成的伤害提高12%。</x:v>
      </x:c>
      <x:c r="E21" s="6" t="str">
        <x:v>暴击率提高4%，装备者对陷入不少于2/3个负面效果的敌方目标造成的暴击伤害提高8%/12%。装备者对敌方目标施加负面效果后，上述效果提高100%，持续1回合。</x:v>
      </x:c>
      <x:c r="F21" s="6" t="str">
        <x:v>https://raw.githubusercontent.com/Mar-7th/StarRailRes/dbe8cdfcfb0bf657b9fe1cf92d5537f118ccb487/index_new/cn/relic_sets.json</x:v>
      </x:c>
    </x:row>
    <x:row r="22" ht="20" customHeight="1">
      <x:c r="A22" s="6" t="str">
        <x:v>118</x:v>
      </x:c>
      <x:c r="B22" s="6" t="str">
        <x:v>机心戏梦的钟表匠</x:v>
      </x:c>
      <x:c r="C22" s="6" t="str">
        <x:v>隧洞遗器</x:v>
      </x:c>
      <x:c r="D22" s="6" t="str">
        <x:v>击破特攻提高16%。</x:v>
      </x:c>
      <x:c r="E22" s="6" t="str">
        <x:v>当装备者对我方目标施放终结技时，我方全体击破特攻提高30%，持续2回合，该效果无法叠加。</x:v>
      </x:c>
      <x:c r="F22" s="6" t="str">
        <x:v>https://raw.githubusercontent.com/Mar-7th/StarRailRes/dbe8cdfcfb0bf657b9fe1cf92d5537f118ccb487/index_new/cn/relic_sets.json</x:v>
      </x:c>
    </x:row>
    <x:row r="23" ht="20" customHeight="1">
      <x:c r="A23" s="6" t="str">
        <x:v>119</x:v>
      </x:c>
      <x:c r="B23" s="6" t="str">
        <x:v>荡除蠹灾的铁骑</x:v>
      </x:c>
      <x:c r="C23" s="6" t="str">
        <x:v>隧洞遗器</x:v>
      </x:c>
      <x:c r="D23" s="6" t="str">
        <x:v>击破特攻提高16%。</x:v>
      </x:c>
      <x:c r="E23" s="6" t="str">
        <x:v>当装备者的击破特攻大于等于150%时，对敌方目标造成的击破伤害无视其10%的防御力。当装备者的击破特攻大于等于250%时，对敌方目标造成的超击破伤害额外无视其15%的防御力。</x:v>
      </x:c>
      <x:c r="F23" s="6" t="str">
        <x:v>https://raw.githubusercontent.com/Mar-7th/StarRailRes/dbe8cdfcfb0bf657b9fe1cf92d5537f118ccb487/index_new/cn/relic_sets.json</x:v>
      </x:c>
    </x:row>
    <x:row r="24" ht="20" customHeight="1">
      <x:c r="A24" s="6" t="str">
        <x:v>120</x:v>
      </x:c>
      <x:c r="B24" s="6" t="str">
        <x:v>风举云飞的勇烈</x:v>
      </x:c>
      <x:c r="C24" s="6" t="str">
        <x:v>隧洞遗器</x:v>
      </x:c>
      <x:c r="D24" s="6" t="str">
        <x:v>攻击力提高12%。</x:v>
      </x:c>
      <x:c r="E24" s="6" t="str">
        <x:v>使装备者的暴击率提高6%，装备者施放追加攻击时，使终结技造成的伤害提高36%，持续1回合。</x:v>
      </x:c>
      <x:c r="F24" s="6" t="str">
        <x:v>https://raw.githubusercontent.com/Mar-7th/StarRailRes/dbe8cdfcfb0bf657b9fe1cf92d5537f118ccb487/index_new/cn/relic_sets.json</x:v>
      </x:c>
    </x:row>
    <x:row r="25" ht="20" customHeight="1">
      <x:c r="A25" s="6" t="str">
        <x:v>121</x:v>
      </x:c>
      <x:c r="B25" s="6" t="str">
        <x:v>重循苦旅的司铎</x:v>
      </x:c>
      <x:c r="C25" s="6" t="str">
        <x:v>隧洞遗器</x:v>
      </x:c>
      <x:c r="D25" s="6" t="str">
        <x:v>速度提高6%。</x:v>
      </x:c>
      <x:c r="E25" s="6" t="str">
        <x:v>对我方单体目标施放战技或终结技时，使技能目标的暴击伤害提高18%，持续2回合，该效果最多叠加2次。</x:v>
      </x:c>
      <x:c r="F25" s="6" t="str">
        <x:v>https://raw.githubusercontent.com/Mar-7th/StarRailRes/dbe8cdfcfb0bf657b9fe1cf92d5537f118ccb487/index_new/cn/relic_sets.json</x:v>
      </x:c>
    </x:row>
    <x:row r="26" ht="20" customHeight="1">
      <x:c r="A26" s="6" t="str">
        <x:v>122</x:v>
      </x:c>
      <x:c r="B26" s="6" t="str">
        <x:v>识海迷坠的学者</x:v>
      </x:c>
      <x:c r="C26" s="6" t="str">
        <x:v>隧洞遗器</x:v>
      </x:c>
      <x:c r="D26" s="6" t="str">
        <x:v>暴击率提高8%。</x:v>
      </x:c>
      <x:c r="E26" s="6" t="str">
        <x:v>战技和终结技造成的伤害提高20%，施放终结技后，下一次施放战技时造成的伤害额外提高25%。</x:v>
      </x:c>
      <x:c r="F26" s="6" t="str">
        <x:v>https://raw.githubusercontent.com/Mar-7th/StarRailRes/dbe8cdfcfb0bf657b9fe1cf92d5537f118ccb487/index_new/cn/relic_sets.json</x:v>
      </x:c>
    </x:row>
    <x:row r="27" ht="20" customHeight="1">
      <x:c r="A27" s="6" t="str">
        <x:v>123</x:v>
      </x:c>
      <x:c r="B27" s="6" t="str">
        <x:v>凯歌祝捷的英豪</x:v>
      </x:c>
      <x:c r="C27" s="6" t="str">
        <x:v>隧洞遗器</x:v>
      </x:c>
      <x:c r="D27" s="6" t="str">
        <x:v>攻击力提高12%。</x:v>
      </x:c>
      <x:c r="E27" s="6" t="str">
        <x:v>装备者的忆灵在场时，装备者的速度提高6%，装备者的忆灵攻击时，装备者和忆灵的暴击伤害提高30%，持续2回合。</x:v>
      </x:c>
      <x:c r="F27" s="6" t="str">
        <x:v>https://raw.githubusercontent.com/Mar-7th/StarRailRes/dbe8cdfcfb0bf657b9fe1cf92d5537f118ccb487/index_new/cn/relic_sets.json</x:v>
      </x:c>
    </x:row>
    <x:row r="28" ht="20" customHeight="1">
      <x:c r="A28" s="6" t="str">
        <x:v>124</x:v>
      </x:c>
      <x:c r="B28" s="6" t="str">
        <x:v>哀歌覆国的诗人</x:v>
      </x:c>
      <x:c r="C28" s="6" t="str">
        <x:v>隧洞遗器</x:v>
      </x:c>
      <x:c r="D28" s="6" t="str">
        <x:v>量子属性伤害提高10%。</x:v>
      </x:c>
      <x:c r="E28" s="6" t="str">
        <x:v>使装备者的速度降低8%。进入战斗前，若装备者的速度小于110/95，使装备者的暴击率提高20%/32%。该效果同时对装备者的忆灵生效。</x:v>
      </x:c>
      <x:c r="F28" s="6" t="str">
        <x:v>https://raw.githubusercontent.com/Mar-7th/StarRailRes/dbe8cdfcfb0bf657b9fe1cf92d5537f118ccb487/index_new/cn/relic_sets.json</x:v>
      </x:c>
    </x:row>
    <x:row r="29" ht="20" customHeight="1">
      <x:c r="A29" s="6" t="str">
        <x:v>125</x:v>
      </x:c>
      <x:c r="B29" s="6" t="str">
        <x:v>烈阳惊雷的女武神</x:v>
      </x:c>
      <x:c r="C29" s="6" t="str">
        <x:v>隧洞遗器</x:v>
      </x:c>
      <x:c r="D29" s="6" t="str">
        <x:v>速度提高6%。</x:v>
      </x:c>
      <x:c r="E29" s="6" t="str">
        <x:v>当装备者及其忆灵为装备者及其忆灵以外的我方目标提供治疗后，使装备者获得【甘霖】，每回合最多触发1次，持续2回合。装备者持有【甘霖】时，速度提高6%，我方全体暴击伤害提高15%，该效果无法叠加。</x:v>
      </x:c>
      <x:c r="F29" s="6" t="str">
        <x:v>https://raw.githubusercontent.com/Mar-7th/StarRailRes/dbe8cdfcfb0bf657b9fe1cf92d5537f118ccb487/index_new/cn/relic_sets.json</x:v>
      </x:c>
    </x:row>
    <x:row r="30" ht="20" customHeight="1">
      <x:c r="A30" s="6" t="str">
        <x:v>126</x:v>
      </x:c>
      <x:c r="B30" s="6" t="str">
        <x:v>恶海逐波的船长</x:v>
      </x:c>
      <x:c r="C30" s="6" t="str">
        <x:v>隧洞遗器</x:v>
      </x:c>
      <x:c r="D30" s="6" t="str">
        <x:v>暴击伤害提高16%。</x:v>
      </x:c>
      <x:c r="E30" s="6" t="str">
        <x:v>装备者成为其他我方目标的技能目标时，获得1层【助力】，最多叠加2层。施放终结技时，若持有2层【助力】，消耗所有【助力】，使装备者攻击力提高48%，持续1回合。</x:v>
      </x:c>
      <x:c r="F30" s="6" t="str">
        <x:v>https://raw.githubusercontent.com/Mar-7th/StarRailRes/dbe8cdfcfb0bf657b9fe1cf92d5537f118ccb487/index_new/cn/relic_sets.json</x:v>
      </x:c>
    </x:row>
    <x:row r="31" ht="20" customHeight="1">
      <x:c r="A31" s="6" t="str">
        <x:v>127</x:v>
      </x:c>
      <x:c r="B31" s="6" t="str">
        <x:v>再创天地的救世主</x:v>
      </x:c>
      <x:c r="C31" s="6" t="str">
        <x:v>隧洞遗器</x:v>
      </x:c>
      <x:c r="D31" s="6" t="str">
        <x:v>暴击率提高8%。</x:v>
      </x:c>
      <x:c r="E31" s="6" t="str">
        <x:v>装备者施放普攻或战技后，若装备者的忆灵在场，使装备者及其忆灵生命上限提高24%，我方全体造成的伤害提高15%，持续至装备者下次施放普攻或战技后。</x:v>
      </x:c>
      <x:c r="F31" s="6" t="str">
        <x:v>https://raw.githubusercontent.com/Mar-7th/StarRailRes/dbe8cdfcfb0bf657b9fe1cf92d5537f118ccb487/index_new/cn/relic_sets.json</x:v>
      </x:c>
    </x:row>
    <x:row r="32" ht="20" customHeight="1">
      <x:c r="A32" s="6" t="str">
        <x:v>128</x:v>
      </x:c>
      <x:c r="B32" s="6" t="str">
        <x:v>自匿星芒的隐士</x:v>
      </x:c>
      <x:c r="C32" s="6" t="str">
        <x:v>隧洞遗器</x:v>
      </x:c>
      <x:c r="D32" s="6" t="str">
        <x:v>提供的护盾量提高10%。</x:v>
      </x:c>
      <x:c r="E32" s="6" t="str">
        <x:v>使装备者提供的护盾量提高12%，我方目标持有装备者提供的护盾时，暴击伤害提高15%。</x:v>
      </x:c>
      <x:c r="F32" s="6" t="str">
        <x:v>https://raw.githubusercontent.com/Mar-7th/StarRailRes/dbe8cdfcfb0bf657b9fe1cf92d5537f118ccb487/index_new/cn/relic_sets.json</x:v>
      </x:c>
    </x:row>
    <x:row r="33" ht="20" customHeight="1">
      <x:c r="A33" s="6" t="str">
        <x:v>129</x:v>
      </x:c>
      <x:c r="B33" s="6" t="str">
        <x:v>闪耀功勋的魔法少女</x:v>
      </x:c>
      <x:c r="C33" s="6" t="str">
        <x:v>隧洞遗器</x:v>
      </x:c>
      <x:c r="D33" s="6" t="str">
        <x:v>暴击伤害提高16%。</x:v>
      </x:c>
      <x:c r="E33" s="6" t="str">
        <x:v>装备者及其忆灵造成的欢愉伤害无视目标10%的防御力，我方每累计获得5点笑点，造成的欢愉伤害额外无视目标1%的防御力，最多叠加10层。</x:v>
      </x:c>
      <x:c r="F33" s="6" t="str">
        <x:v>https://raw.githubusercontent.com/Mar-7th/StarRailRes/dbe8cdfcfb0bf657b9fe1cf92d5537f118ccb487/index_new/cn/relic_sets.json</x:v>
      </x:c>
    </x:row>
    <x:row r="34" ht="20" customHeight="1">
      <x:c r="A34" s="6" t="str">
        <x:v>130</x:v>
      </x:c>
      <x:c r="B34" s="6" t="str">
        <x:v>应天涉远的卜者</x:v>
      </x:c>
      <x:c r="C34" s="6" t="str">
        <x:v>隧洞遗器</x:v>
      </x:c>
      <x:c r="D34" s="6" t="str">
        <x:v>速度提高6%。</x:v>
      </x:c>
      <x:c r="E34" s="6" t="str">
        <x:v>进入战斗前，若装备者的速度大于等于120/160，使装备者的暴击率提高10%/18%。装备者每场战斗首次施放欢愉技时，使我方全体欢愉度提高10%，该效果无法叠加。</x:v>
      </x:c>
      <x:c r="F34" s="6" t="str">
        <x:v>https://raw.githubusercontent.com/Mar-7th/StarRailRes/dbe8cdfcfb0bf657b9fe1cf92d5537f118ccb487/index_new/cn/relic_sets.json</x:v>
      </x:c>
    </x:row>
    <x:row r="35" ht="20" customHeight="1">
      <x:c r="A35" s="6" t="str">
        <x:v>131</x:v>
      </x:c>
      <x:c r="B35" s="6" t="str">
        <x:v>星如我见的领航员</x:v>
      </x:c>
      <x:c r="C35" s="6" t="str">
        <x:v>隧洞遗器</x:v>
      </x:c>
      <x:c r="D35" s="6" t="str">
        <x:v>攻击力提高12%。</x:v>
      </x:c>
      <x:c r="E35" s="6" t="str">
        <x:v>装备者进入战斗时/施放战技时，使战技和终结技造成的伤害提高18%，最多叠加3层，装备者回合开始时/施放终结技后，移除1层该效果。</x:v>
      </x:c>
      <x:c r="F35" s="6" t="str">
        <x:v>https://raw.githubusercontent.com/Mar-7th/StarRailRes/dbe8cdfcfb0bf657b9fe1cf92d5537f118ccb487/index_new/cn/relic_sets.json</x:v>
      </x:c>
    </x:row>
    <x:row r="36" ht="20" customHeight="1">
      <x:c r="A36" s="6" t="str">
        <x:v>132</x:v>
      </x:c>
      <x:c r="B36" s="6" t="str">
        <x:v>叩问天工的名冶</x:v>
      </x:c>
      <x:c r="C36" s="6" t="str">
        <x:v>隧洞遗器</x:v>
      </x:c>
      <x:c r="D36" s="6" t="str">
        <x:v>生命上限提高12%。</x:v>
      </x:c>
      <x:c r="E36" s="6" t="str">
        <x:v>装备者对防御力降低状态的敌方目标造成的暴击伤害提高28%。装备者对敌方目标施加防御力降低状态后，使我方全体获得【助燃】，持续2回合，该效果无法叠加，持有【助燃】的我方目标造成的伤害提高15%。该效果在装备者施放攻击后可再次触发。</x:v>
      </x:c>
      <x:c r="F36" s="6" t="str">
        <x:v>https://raw.githubusercontent.com/Mar-7th/StarRailRes/dbe8cdfcfb0bf657b9fe1cf92d5537f118ccb487/index_new/cn/relic_sets.json</x:v>
      </x:c>
    </x:row>
    <x:row r="37" ht="20" customHeight="1">
      <x:c r="A37" s="6" t="str">
        <x:v>133</x:v>
      </x:c>
      <x:c r="B37" s="6" t="str">
        <x:v>戏梦点星的伶人</x:v>
      </x:c>
      <x:c r="C37" s="6" t="str">
        <x:v>隧洞遗器</x:v>
      </x:c>
      <x:c r="D37" s="6" t="str">
        <x:v>速度提高6%。</x:v>
      </x:c>
      <x:c r="E37" s="6" t="str">
        <x:v>当装备者对我方其他单体目标施放战技或终结技时，使技能目标的欢愉度提高16%，持续3回合，若装备者持有的好活当赏大于等于10点，则额外使我方全体目标的暴击伤害提高12%，持续3回合。</x:v>
      </x:c>
      <x:c r="F37" s="6" t="str">
        <x:v>https://raw.githubusercontent.com/Mar-7th/StarRailRes/dbe8cdfcfb0bf657b9fe1cf92d5537f118ccb487/index_new/cn/relic_sets.json</x:v>
      </x:c>
    </x:row>
    <x:row r="38" ht="20" customHeight="1">
      <x:c r="A38" s="6" t="str">
        <x:v>134</x:v>
      </x:c>
      <x:c r="B38" s="6" t="str">
        <x:v>贪噬禁果的异端</x:v>
      </x:c>
      <x:c r="C38" s="6" t="str">
        <x:v>隧洞遗器</x:v>
      </x:c>
      <x:c r="D38" s="6" t="str">
        <x:v>暴击伤害提高16%。</x:v>
      </x:c>
      <x:c r="E38" s="6" t="str">
        <x:v>使装备者普攻造成的伤害提高36%。当装备者施放普攻时，使装备者的攻击力提高20%，持续2回合。</x:v>
      </x:c>
      <x:c r="F38" s="6" t="str">
        <x:v>https://raw.githubusercontent.com/Mar-7th/StarRailRes/dbe8cdfcfb0bf657b9fe1cf92d5537f118ccb487/index_new/cn/relic_sets.json</x:v>
      </x:c>
    </x:row>
    <x:row r="39" ht="20" customHeight="1">
      <x:c r="A39" s="6" t="str">
        <x:v>301</x:v>
      </x:c>
      <x:c r="B39" s="6" t="str">
        <x:v>太空封印站</x:v>
      </x:c>
      <x:c r="C39" s="6" t="str">
        <x:v>位面饰品</x:v>
      </x:c>
      <x:c r="D39" s="6" t="str">
        <x:v>使装备者的攻击力提高12%。当装备者的速度大于等于120时，攻击力额外提高12%。</x:v>
      </x:c>
      <x:c r="E39" s="6" t="str"/>
      <x:c r="F39" s="6" t="str">
        <x:v>https://raw.githubusercontent.com/Mar-7th/StarRailRes/dbe8cdfcfb0bf657b9fe1cf92d5537f118ccb487/index_new/cn/relic_sets.json</x:v>
      </x:c>
    </x:row>
    <x:row r="40" ht="20" customHeight="1">
      <x:c r="A40" s="6" t="str">
        <x:v>302</x:v>
      </x:c>
      <x:c r="B40" s="6" t="str">
        <x:v>不老者的仙舟</x:v>
      </x:c>
      <x:c r="C40" s="6" t="str">
        <x:v>位面饰品</x:v>
      </x:c>
      <x:c r="D40" s="6" t="str">
        <x:v>使装备者的生命上限提高12%。当装备者的速度大于等于120时，我方全体攻击力提高8%。</x:v>
      </x:c>
      <x:c r="E40" s="6" t="str"/>
      <x:c r="F40" s="6" t="str">
        <x:v>https://raw.githubusercontent.com/Mar-7th/StarRailRes/dbe8cdfcfb0bf657b9fe1cf92d5537f118ccb487/index_new/cn/relic_sets.json</x:v>
      </x:c>
    </x:row>
    <x:row r="41" ht="20" customHeight="1">
      <x:c r="A41" s="6" t="str">
        <x:v>303</x:v>
      </x:c>
      <x:c r="B41" s="6" t="str">
        <x:v>泛银河商业公司</x:v>
      </x:c>
      <x:c r="C41" s="6" t="str">
        <x:v>位面饰品</x:v>
      </x:c>
      <x:c r="D41" s="6" t="str">
        <x:v>使装备者的效果命中提高10%。同时提高装备者等同于当前效果命中25%的攻击力，最多提高25%。</x:v>
      </x:c>
      <x:c r="E41" s="6" t="str"/>
      <x:c r="F41" s="6" t="str">
        <x:v>https://raw.githubusercontent.com/Mar-7th/StarRailRes/dbe8cdfcfb0bf657b9fe1cf92d5537f118ccb487/index_new/cn/relic_sets.json</x:v>
      </x:c>
    </x:row>
    <x:row r="42" ht="20" customHeight="1">
      <x:c r="A42" s="6" t="str">
        <x:v>304</x:v>
      </x:c>
      <x:c r="B42" s="6" t="str">
        <x:v>筑城者的贝洛伯格</x:v>
      </x:c>
      <x:c r="C42" s="6" t="str">
        <x:v>位面饰品</x:v>
      </x:c>
      <x:c r="D42" s="6" t="str">
        <x:v>使装备者的防御力提高15%。当装备者的效果命中大于等于50%时，防御力额外提高15%。</x:v>
      </x:c>
      <x:c r="E42" s="6" t="str"/>
      <x:c r="F42" s="6" t="str">
        <x:v>https://raw.githubusercontent.com/Mar-7th/StarRailRes/dbe8cdfcfb0bf657b9fe1cf92d5537f118ccb487/index_new/cn/relic_sets.json</x:v>
      </x:c>
    </x:row>
    <x:row r="43" ht="20" customHeight="1">
      <x:c r="A43" s="6" t="str">
        <x:v>305</x:v>
      </x:c>
      <x:c r="B43" s="6" t="str">
        <x:v>星体差分机</x:v>
      </x:c>
      <x:c r="C43" s="6" t="str">
        <x:v>位面饰品</x:v>
      </x:c>
      <x:c r="D43" s="6" t="str">
        <x:v>使装备者的暴击伤害提高16%。当装备者的暴击伤害大于等于120%时，进入战斗后装备者的暴击率提高60%，持续到施放首次攻击后结束。</x:v>
      </x:c>
      <x:c r="E43" s="6" t="str"/>
      <x:c r="F43" s="6" t="str">
        <x:v>https://raw.githubusercontent.com/Mar-7th/StarRailRes/dbe8cdfcfb0bf657b9fe1cf92d5537f118ccb487/index_new/cn/relic_sets.json</x:v>
      </x:c>
    </x:row>
    <x:row r="44" ht="20" customHeight="1">
      <x:c r="A44" s="6" t="str">
        <x:v>306</x:v>
      </x:c>
      <x:c r="B44" s="6" t="str">
        <x:v>停转的萨尔索图</x:v>
      </x:c>
      <x:c r="C44" s="6" t="str">
        <x:v>位面饰品</x:v>
      </x:c>
      <x:c r="D44" s="6" t="str">
        <x:v>使装备者的暴击率提高8%。当装备者当前暴击率大于等于50%时，终结技和追加攻击造成的伤害提高15%。</x:v>
      </x:c>
      <x:c r="E44" s="6" t="str"/>
      <x:c r="F44" s="6" t="str">
        <x:v>https://raw.githubusercontent.com/Mar-7th/StarRailRes/dbe8cdfcfb0bf657b9fe1cf92d5537f118ccb487/index_new/cn/relic_sets.json</x:v>
      </x:c>
    </x:row>
    <x:row r="45" ht="20" customHeight="1">
      <x:c r="A45" s="6" t="str">
        <x:v>307</x:v>
      </x:c>
      <x:c r="B45" s="6" t="str">
        <x:v>盗贼公国塔利亚</x:v>
      </x:c>
      <x:c r="C45" s="6" t="str">
        <x:v>位面饰品</x:v>
      </x:c>
      <x:c r="D45" s="6" t="str">
        <x:v>使装备者的击破特攻提高16%。当装备者的速度大于等于145时，击破特攻额外提高20%。</x:v>
      </x:c>
      <x:c r="E45" s="6" t="str"/>
      <x:c r="F45" s="6" t="str">
        <x:v>https://raw.githubusercontent.com/Mar-7th/StarRailRes/dbe8cdfcfb0bf657b9fe1cf92d5537f118ccb487/index_new/cn/relic_sets.json</x:v>
      </x:c>
    </x:row>
    <x:row r="46" ht="20" customHeight="1">
      <x:c r="A46" s="6" t="str">
        <x:v>308</x:v>
      </x:c>
      <x:c r="B46" s="6" t="str">
        <x:v>生命的翁瓦克</x:v>
      </x:c>
      <x:c r="C46" s="6" t="str">
        <x:v>位面饰品</x:v>
      </x:c>
      <x:c r="D46" s="6" t="str">
        <x:v>使装备者的能量恢复效率提高5%。当装备者的速度大于等于120时，进入战斗时立刻使行动提前40%。</x:v>
      </x:c>
      <x:c r="E46" s="6" t="str"/>
      <x:c r="F46" s="6" t="str">
        <x:v>https://raw.githubusercontent.com/Mar-7th/StarRailRes/dbe8cdfcfb0bf657b9fe1cf92d5537f118ccb487/index_new/cn/relic_sets.json</x:v>
      </x:c>
    </x:row>
    <x:row r="47" ht="20" customHeight="1">
      <x:c r="A47" s="6" t="str">
        <x:v>309</x:v>
      </x:c>
      <x:c r="B47" s="6" t="str">
        <x:v>繁星竞技场</x:v>
      </x:c>
      <x:c r="C47" s="6" t="str">
        <x:v>位面饰品</x:v>
      </x:c>
      <x:c r="D47" s="6" t="str">
        <x:v>使装备者的暴击率提高8%。当装备者的当前暴击率大于等于70%时，普攻和战技造成的伤害提高20%。</x:v>
      </x:c>
      <x:c r="E47" s="6" t="str"/>
      <x:c r="F47" s="6" t="str">
        <x:v>https://raw.githubusercontent.com/Mar-7th/StarRailRes/dbe8cdfcfb0bf657b9fe1cf92d5537f118ccb487/index_new/cn/relic_sets.json</x:v>
      </x:c>
    </x:row>
    <x:row r="48" ht="20" customHeight="1">
      <x:c r="A48" s="6" t="str">
        <x:v>310</x:v>
      </x:c>
      <x:c r="B48" s="6" t="str">
        <x:v>折断的龙骨</x:v>
      </x:c>
      <x:c r="C48" s="6" t="str">
        <x:v>位面饰品</x:v>
      </x:c>
      <x:c r="D48" s="6" t="str">
        <x:v>使装备者的效果抵抗提高10%。当装备者的效果抵抗大于等于30%时，我方全体暴击伤害提高10%。</x:v>
      </x:c>
      <x:c r="E48" s="6" t="str"/>
      <x:c r="F48" s="6" t="str">
        <x:v>https://raw.githubusercontent.com/Mar-7th/StarRailRes/dbe8cdfcfb0bf657b9fe1cf92d5537f118ccb487/index_new/cn/relic_sets.json</x:v>
      </x:c>
    </x:row>
    <x:row r="49" ht="20" customHeight="1">
      <x:c r="A49" s="6" t="str">
        <x:v>311</x:v>
      </x:c>
      <x:c r="B49" s="6" t="str">
        <x:v>苍穹战线格拉默</x:v>
      </x:c>
      <x:c r="C49" s="6" t="str">
        <x:v>位面饰品</x:v>
      </x:c>
      <x:c r="D49" s="6" t="str">
        <x:v>使装备者的攻击力提高12%。当装备者的速度大于等于135/160时，使装备者造成的伤害提高12%/18%。</x:v>
      </x:c>
      <x:c r="E49" s="6" t="str"/>
      <x:c r="F49" s="6" t="str">
        <x:v>https://raw.githubusercontent.com/Mar-7th/StarRailRes/dbe8cdfcfb0bf657b9fe1cf92d5537f118ccb487/index_new/cn/relic_sets.json</x:v>
      </x:c>
    </x:row>
    <x:row r="50" ht="20" customHeight="1">
      <x:c r="A50" s="6" t="str">
        <x:v>312</x:v>
      </x:c>
      <x:c r="B50" s="6" t="str">
        <x:v>梦想之地匹诺康尼</x:v>
      </x:c>
      <x:c r="C50" s="6" t="str">
        <x:v>位面饰品</x:v>
      </x:c>
      <x:c r="D50" s="6" t="str">
        <x:v>使装备者的能量恢复效率提高5%。使队伍中与装备者属性相同的我方其他角色造成的伤害提高10%。</x:v>
      </x:c>
      <x:c r="E50" s="6" t="str"/>
      <x:c r="F50" s="6" t="str">
        <x:v>https://raw.githubusercontent.com/Mar-7th/StarRailRes/dbe8cdfcfb0bf657b9fe1cf92d5537f118ccb487/index_new/cn/relic_sets.json</x:v>
      </x:c>
    </x:row>
    <x:row r="51" ht="20" customHeight="1">
      <x:c r="A51" s="6" t="str">
        <x:v>313</x:v>
      </x:c>
      <x:c r="B51" s="6" t="str">
        <x:v>无主荒星茨冈尼亚</x:v>
      </x:c>
      <x:c r="C51" s="6" t="str">
        <x:v>位面饰品</x:v>
      </x:c>
      <x:c r="D51" s="6" t="str">
        <x:v>使装备者的暴击率提高4%。当敌方目标被消灭时，装备者暴击伤害提高4%，最多叠加10层。</x:v>
      </x:c>
      <x:c r="E51" s="6" t="str"/>
      <x:c r="F51" s="6" t="str">
        <x:v>https://raw.githubusercontent.com/Mar-7th/StarRailRes/dbe8cdfcfb0bf657b9fe1cf92d5537f118ccb487/index_new/cn/relic_sets.json</x:v>
      </x:c>
    </x:row>
    <x:row r="52" ht="20" customHeight="1">
      <x:c r="A52" s="6" t="str">
        <x:v>314</x:v>
      </x:c>
      <x:c r="B52" s="6" t="str">
        <x:v>出云显世与高天神国</x:v>
      </x:c>
      <x:c r="C52" s="6" t="str">
        <x:v>位面饰品</x:v>
      </x:c>
      <x:c r="D52" s="6" t="str">
        <x:v>使装备者的攻击力提高12%。进入战斗时，若至少存在一名与装备者命途相同的队友，装备者的暴击率提高12%。</x:v>
      </x:c>
      <x:c r="E52" s="6" t="str"/>
      <x:c r="F52" s="6" t="str">
        <x:v>https://raw.githubusercontent.com/Mar-7th/StarRailRes/dbe8cdfcfb0bf657b9fe1cf92d5537f118ccb487/index_new/cn/relic_sets.json</x:v>
      </x:c>
    </x:row>
    <x:row r="53" ht="20" customHeight="1">
      <x:c r="A53" s="6" t="str">
        <x:v>315</x:v>
      </x:c>
      <x:c r="B53" s="6" t="str">
        <x:v>奔狼的都蓝王朝</x:v>
      </x:c>
      <x:c r="C53" s="6" t="str">
        <x:v>位面饰品</x:v>
      </x:c>
      <x:c r="D53" s="6" t="str">
        <x:v>我方角色施放追加攻击时，装备者获得一层【功勋】，最多叠加5层，每层【功勋】使装备者追加攻击造成的伤害提高5%，叠满5层时，额外使装备者的暴击伤害提高25%。</x:v>
      </x:c>
      <x:c r="E53" s="6" t="str"/>
      <x:c r="F53" s="6" t="str">
        <x:v>https://raw.githubusercontent.com/Mar-7th/StarRailRes/dbe8cdfcfb0bf657b9fe1cf92d5537f118ccb487/index_new/cn/relic_sets.json</x:v>
      </x:c>
    </x:row>
    <x:row r="54" ht="20" customHeight="1">
      <x:c r="A54" s="6" t="str">
        <x:v>316</x:v>
      </x:c>
      <x:c r="B54" s="6" t="str">
        <x:v>劫火莲灯铸炼宫</x:v>
      </x:c>
      <x:c r="C54" s="6" t="str">
        <x:v>位面饰品</x:v>
      </x:c>
      <x:c r="D54" s="6" t="str">
        <x:v>使装备者的速度提高6%。当装备者击中拥有火属性弱点的敌方目标时，击破特攻提高40%，持续1回合。</x:v>
      </x:c>
      <x:c r="E54" s="6" t="str"/>
      <x:c r="F54" s="6" t="str">
        <x:v>https://raw.githubusercontent.com/Mar-7th/StarRailRes/dbe8cdfcfb0bf657b9fe1cf92d5537f118ccb487/index_new/cn/relic_sets.json</x:v>
      </x:c>
    </x:row>
    <x:row r="55" ht="20" customHeight="1">
      <x:c r="A55" s="6" t="str">
        <x:v>317</x:v>
      </x:c>
      <x:c r="B55" s="6" t="str">
        <x:v>沉陆海域露莎卡</x:v>
      </x:c>
      <x:c r="C55" s="6" t="str">
        <x:v>位面饰品</x:v>
      </x:c>
      <x:c r="D55" s="6" t="str">
        <x:v>使装备者的能量恢复效率提高5%，如果装备者不是编队中的第一位角色，使编队中的第一位角色攻击力提高12%。</x:v>
      </x:c>
      <x:c r="E55" s="6" t="str"/>
      <x:c r="F55" s="6" t="str">
        <x:v>https://raw.githubusercontent.com/Mar-7th/StarRailRes/dbe8cdfcfb0bf657b9fe1cf92d5537f118ccb487/index_new/cn/relic_sets.json</x:v>
      </x:c>
    </x:row>
    <x:row r="56" ht="20" customHeight="1">
      <x:c r="A56" s="6" t="str">
        <x:v>318</x:v>
      </x:c>
      <x:c r="B56" s="6" t="str">
        <x:v>奇想蕉乐园</x:v>
      </x:c>
      <x:c r="C56" s="6" t="str">
        <x:v>位面饰品</x:v>
      </x:c>
      <x:c r="D56" s="6" t="str">
        <x:v>使装备者的暴击伤害提高16%，当存在装备者召唤的目标时，暴击伤害额外提高32%。</x:v>
      </x:c>
      <x:c r="E56" s="6" t="str"/>
      <x:c r="F56" s="6" t="str">
        <x:v>https://raw.githubusercontent.com/Mar-7th/StarRailRes/dbe8cdfcfb0bf657b9fe1cf92d5537f118ccb487/index_new/cn/relic_sets.json</x:v>
      </x:c>
    </x:row>
    <x:row r="57" ht="20" customHeight="1">
      <x:c r="A57" s="6" t="str">
        <x:v>319</x:v>
      </x:c>
      <x:c r="B57" s="6" t="str">
        <x:v>谧宁拾骨地</x:v>
      </x:c>
      <x:c r="C57" s="6" t="str">
        <x:v>位面饰品</x:v>
      </x:c>
      <x:c r="D57" s="6" t="str">
        <x:v>使装备者的生命上限提高12%。当装备者的生命上限大于等于5000点时，使装备者及其忆灵的暴击伤害提高28%。</x:v>
      </x:c>
      <x:c r="E57" s="6" t="str"/>
      <x:c r="F57" s="6" t="str">
        <x:v>https://raw.githubusercontent.com/Mar-7th/StarRailRes/dbe8cdfcfb0bf657b9fe1cf92d5537f118ccb487/index_new/cn/relic_sets.json</x:v>
      </x:c>
    </x:row>
    <x:row r="58" ht="20" customHeight="1">
      <x:c r="A58" s="6" t="str">
        <x:v>320</x:v>
      </x:c>
      <x:c r="B58" s="6" t="str">
        <x:v>渊思寂虑的巨树</x:v>
      </x:c>
      <x:c r="C58" s="6" t="str">
        <x:v>位面饰品</x:v>
      </x:c>
      <x:c r="D58" s="6" t="str">
        <x:v>使装备者的速度提高6%。当装备者的速度大于等于135/180时，使装备者及其忆灵的治疗量提高12%/20%。</x:v>
      </x:c>
      <x:c r="E58" s="6" t="str"/>
      <x:c r="F58" s="6" t="str">
        <x:v>https://raw.githubusercontent.com/Mar-7th/StarRailRes/dbe8cdfcfb0bf657b9fe1cf92d5537f118ccb487/index_new/cn/relic_sets.json</x:v>
      </x:c>
    </x:row>
    <x:row r="59" ht="20" customHeight="1">
      <x:c r="A59" s="6" t="str">
        <x:v>321</x:v>
      </x:c>
      <x:c r="B59" s="6" t="str">
        <x:v>妖精织梦的乐园</x:v>
      </x:c>
      <x:c r="C59" s="6" t="str">
        <x:v>位面饰品</x:v>
      </x:c>
      <x:c r="D59" s="6" t="str">
        <x:v>队伍中当前在场的我方目标数量不等于4时，每多/少1名我方目标，使装备者及其忆灵造成的伤害提高9%/12%，最多叠加4/3层。</x:v>
      </x:c>
      <x:c r="E59" s="6" t="str"/>
      <x:c r="F59" s="6" t="str">
        <x:v>https://raw.githubusercontent.com/Mar-7th/StarRailRes/dbe8cdfcfb0bf657b9fe1cf92d5537f118ccb487/index_new/cn/relic_sets.json</x:v>
      </x:c>
    </x:row>
    <x:row r="60" ht="20" customHeight="1">
      <x:c r="A60" s="6" t="str">
        <x:v>322</x:v>
      </x:c>
      <x:c r="B60" s="6" t="str">
        <x:v>沉欢醉饮的海隅</x:v>
      </x:c>
      <x:c r="C60" s="6" t="str">
        <x:v>位面饰品</x:v>
      </x:c>
      <x:c r="D60" s="6" t="str">
        <x:v>使装备者的攻击力提高12%。当装备者的攻击力大于等于2400/3600时，使造成的持续伤害额外提高12%/24%。</x:v>
      </x:c>
      <x:c r="E60" s="6" t="str"/>
      <x:c r="F60" s="6" t="str">
        <x:v>https://raw.githubusercontent.com/Mar-7th/StarRailRes/dbe8cdfcfb0bf657b9fe1cf92d5537f118ccb487/index_new/cn/relic_sets.json</x:v>
      </x:c>
    </x:row>
    <x:row r="61" ht="20" customHeight="1">
      <x:c r="A61" s="6" t="str">
        <x:v>323</x:v>
      </x:c>
      <x:c r="B61" s="6" t="str">
        <x:v>永恒之地翁法罗斯</x:v>
      </x:c>
      <x:c r="C61" s="6" t="str">
        <x:v>位面饰品</x:v>
      </x:c>
      <x:c r="D61" s="6" t="str">
        <x:v>使装备者的暴击率提高8%。装备者的忆灵在场时，我方全体速度提高8%，该效果无法叠加。</x:v>
      </x:c>
      <x:c r="E61" s="6" t="str"/>
      <x:c r="F61" s="6" t="str">
        <x:v>https://raw.githubusercontent.com/Mar-7th/StarRailRes/dbe8cdfcfb0bf657b9fe1cf92d5537f118ccb487/index_new/cn/relic_sets.json</x:v>
      </x:c>
    </x:row>
    <x:row r="62" ht="20" customHeight="1">
      <x:c r="A62" s="6" t="str">
        <x:v>324</x:v>
      </x:c>
      <x:c r="B62" s="6" t="str">
        <x:v>天国@直播间</x:v>
      </x:c>
      <x:c r="C62" s="6" t="str">
        <x:v>位面饰品</x:v>
      </x:c>
      <x:c r="D62" s="6" t="str">
        <x:v>使装备者的暴击伤害提高16%，若在同一回合内消耗大于等于3点战技点，额外使装备者暴击伤害提高32%，持续3回合。</x:v>
      </x:c>
      <x:c r="E62" s="6" t="str"/>
      <x:c r="F62" s="6" t="str">
        <x:v>https://raw.githubusercontent.com/Mar-7th/StarRailRes/dbe8cdfcfb0bf657b9fe1cf92d5537f118ccb487/index_new/cn/relic_sets.json</x:v>
      </x:c>
    </x:row>
    <x:row r="63" ht="20" customHeight="1">
      <x:c r="A63" s="6" t="str">
        <x:v>325</x:v>
      </x:c>
      <x:c r="B63" s="6" t="str">
        <x:v>零号关卡朋克洛德</x:v>
      </x:c>
      <x:c r="C63" s="6" t="str">
        <x:v>位面饰品</x:v>
      </x:c>
      <x:c r="D63" s="6" t="str">
        <x:v>使装备者的欢愉度提高8%。战斗中欢愉度首次达到40%/80%时，使装备者暴击伤害提高20%/32%。</x:v>
      </x:c>
      <x:c r="E63" s="6" t="str"/>
      <x:c r="F63" s="6" t="str">
        <x:v>https://raw.githubusercontent.com/Mar-7th/StarRailRes/dbe8cdfcfb0bf657b9fe1cf92d5537f118ccb487/index_new/cn/relic_sets.json</x:v>
      </x:c>
    </x:row>
    <x:row r="64" ht="20" customHeight="1">
      <x:c r="A64" s="6" t="str">
        <x:v>326</x:v>
      </x:c>
      <x:c r="B64" s="6" t="str">
        <x:v>千星荟萃之城</x:v>
      </x:c>
      <x:c r="C64" s="6" t="str">
        <x:v>位面饰品</x:v>
      </x:c>
      <x:c r="D64" s="6" t="str">
        <x:v>装备者施放追加攻击时，攻击力提高24%，持续2回合。当敌方目标被消灭时，我方全体在本场战斗中暴击伤害提高12%，该效果无法叠加。</x:v>
      </x:c>
      <x:c r="E64" s="6" t="str"/>
      <x:c r="F64" s="6" t="str">
        <x:v>https://raw.githubusercontent.com/Mar-7th/StarRailRes/dbe8cdfcfb0bf657b9fe1cf92d5537f118ccb487/index_new/cn/relic_sets.json</x:v>
      </x:c>
    </x:row>
    <x:row r="65" ht="20" customHeight="1">
      <x:c r="A65" s="6" t="str">
        <x:v>327</x:v>
      </x:c>
      <x:c r="B65" s="6" t="str">
        <x:v>坠星启航地</x:v>
      </x:c>
      <x:c r="C65" s="6" t="str">
        <x:v>位面饰品</x:v>
      </x:c>
      <x:c r="D65" s="6" t="str">
        <x:v>使装备者的暴击率提高8%。进入战斗时，若装备者与另一名队友均为开拓同行角色，使装备者的暴击伤害提高32%。</x:v>
      </x:c>
      <x:c r="E65" s="6" t="str"/>
      <x:c r="F65" s="6" t="str">
        <x:v>https://raw.githubusercontent.com/Mar-7th/StarRailRes/dbe8cdfcfb0bf657b9fe1cf92d5537f118ccb487/index_new/cn/relic_sets.json</x:v>
      </x:c>
    </x:row>
    <x:row r="66" ht="20" customHeight="1">
      <x:c r="A66" s="6" t="str">
        <x:v>328</x:v>
      </x:c>
      <x:c r="B66" s="6" t="str">
        <x:v>寰宇生研院</x:v>
      </x:c>
      <x:c r="C66" s="6" t="str">
        <x:v>位面饰品</x:v>
      </x:c>
      <x:c r="D66" s="6" t="str">
        <x:v>进入战斗时，若装备者能量上限大于等于200点，每超过1点使装备者造成的伤害提高0.2%，最多提高32%。</x:v>
      </x:c>
      <x:c r="E66" s="6" t="str"/>
      <x:c r="F66" s="6" t="str">
        <x:v>https://raw.githubusercontent.com/Mar-7th/StarRailRes/dbe8cdfcfb0bf657b9fe1cf92d5537f118ccb487/index_new/cn/relic_sets.json</x:v>
      </x:c>
    </x:row>
  </x:sheetData>
  <x:pageMargins left="0.7" right="0.7" top="0.75" bottom="0.75" header="0.3" footer="0.3"/>
  <x:tableParts count="1">
    <x:tablePart xmlns:r="http://schemas.openxmlformats.org/officeDocument/2006/relationships" r:id="R3042e6cad3e04afc"/>
  </x:tableParts>
</x:worksheet>
</file>

<file path=xl/worksheets/sheet25.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24" hidden="0" customWidth="1"/>
    <x:col min="6" max="6" width="28" hidden="0" customWidth="1"/>
  </x:cols>
  <x:sheetData>
    <x:row r="1">
      <x:c r="A1" s="1" t="str">
        <x:v>套装固定属性</x:v>
      </x:c>
      <x:c r="B1" s="1"/>
      <x:c r="C1" s="1"/>
      <x:c r="D1" s="1"/>
      <x:c r="E1" s="1"/>
      <x:c r="F1" s="1"/>
    </x:row>
    <x:row r="2">
      <x:c r="A2" s="2" t="str">
        <x:v>4.6 数据快照；筛选表头可查找名称与ID。来源列保存逐表网址。</x:v>
      </x:c>
      <x:c r="B2" s="2"/>
      <x:c r="C2" s="2"/>
      <x:c r="D2" s="2"/>
      <x:c r="E2" s="2"/>
      <x:c r="F2" s="2"/>
    </x:row>
    <x:row r="4" ht="28" customHeight="1">
      <x:c r="A4" s="5" t="str">
        <x:v>套装ID</x:v>
      </x:c>
      <x:c r="B4" s="5" t="str">
        <x:v>件数门槛</x:v>
      </x:c>
      <x:c r="C4" s="5" t="str">
        <x:v>属性键</x:v>
      </x:c>
      <x:c r="D4" s="5" t="str">
        <x:v>数值</x:v>
      </x:c>
      <x:c r="E4" s="5" t="str">
        <x:v>属性名称</x:v>
      </x:c>
      <x:c r="F4" s="5" t="str">
        <x:v>来源</x:v>
      </x:c>
      <x:c r="H4" t="str">
        <x:v>队员</x:v>
      </x:c>
      <x:c r="I4" t="str">
        <x:v>套装ID</x:v>
      </x:c>
      <x:c r="J4" t="str">
        <x:v>属性键</x:v>
      </x:c>
      <x:c r="K4" t="str">
        <x:v>实际计入</x:v>
      </x:c>
    </x:row>
    <x:row r="5" ht="20" customHeight="1">
      <x:c r="A5" s="6" t="str">
        <x:v>101</x:v>
      </x:c>
      <x:c r="B5" s="6" t="n">
        <x:v>2</x:v>
      </x:c>
      <x:c r="C5" s="6" t="str">
        <x:v>HealRatioBase</x:v>
      </x:c>
      <x:c r="D5" s="6" t="n">
        <x:v>0.1</x:v>
      </x:c>
      <x:c r="E5" s="6" t="str">
        <x:v>治疗量加成</x:v>
      </x:c>
      <x:c r="F5" s="6" t="str">
        <x:v>https://raw.githubusercontent.com/Mar-7th/StarRailRes/dbe8cdfcfb0bf657b9fe1cf92d5537f118ccb487/index_new/cn/relic_sets.json</x:v>
      </x:c>
      <x:c r="H5" t="n">
        <x:v>1</x:v>
      </x:c>
      <x:c r="I5" t="str">
        <x:v>101</x:v>
      </x:c>
      <x:c r="J5" t="str">
        <x:v>HealRatioBase</x:v>
      </x:c>
      <x:c r="K5" t="n">
        <x:f>IF(COUNTIFS('装备输入'!$B$5:$B$28,H5,'装备输入'!$D$5:$D$28,I5)&gt;=2,0.1,0)</x:f>
        <x:v>0</x:v>
      </x:c>
    </x:row>
    <x:row r="6" ht="20" customHeight="1">
      <x:c r="A6" s="6" t="str">
        <x:v>102</x:v>
      </x:c>
      <x:c r="B6" s="6" t="n">
        <x:v>2</x:v>
      </x:c>
      <x:c r="C6" s="6" t="str">
        <x:v>AttackAddedRatio</x:v>
      </x:c>
      <x:c r="D6" s="6" t="n">
        <x:v>0.12</x:v>
      </x:c>
      <x:c r="E6" s="6" t="str">
        <x:v>攻击力</x:v>
      </x:c>
      <x:c r="F6" s="6" t="str">
        <x:v>https://raw.githubusercontent.com/Mar-7th/StarRailRes/dbe8cdfcfb0bf657b9fe1cf92d5537f118ccb487/index_new/cn/relic_sets.json</x:v>
      </x:c>
      <x:c r="H6" t="n">
        <x:v>1</x:v>
      </x:c>
      <x:c r="I6" t="str">
        <x:v>102</x:v>
      </x:c>
      <x:c r="J6" t="str">
        <x:v>AttackAddedRatio</x:v>
      </x:c>
      <x:c r="K6" t="n">
        <x:f>IF(COUNTIFS('装备输入'!$B$5:$B$28,H6,'装备输入'!$D$5:$D$28,I6)&gt;=2,0.12,0)</x:f>
        <x:v>0.12</x:v>
      </x:c>
    </x:row>
    <x:row r="7" ht="20" customHeight="1">
      <x:c r="A7" s="6" t="str">
        <x:v>102</x:v>
      </x:c>
      <x:c r="B7" s="6" t="n">
        <x:v>4</x:v>
      </x:c>
      <x:c r="C7" s="6" t="str">
        <x:v>SpeedAddedRatio</x:v>
      </x:c>
      <x:c r="D7" s="6" t="n">
        <x:v>0.06</x:v>
      </x:c>
      <x:c r="E7" s="6" t="str">
        <x:v>速度</x:v>
      </x:c>
      <x:c r="F7" s="6" t="str">
        <x:v>https://raw.githubusercontent.com/Mar-7th/StarRailRes/dbe8cdfcfb0bf657b9fe1cf92d5537f118ccb487/index_new/cn/relic_sets.json</x:v>
      </x:c>
      <x:c r="H7" t="n">
        <x:v>1</x:v>
      </x:c>
      <x:c r="I7" t="str">
        <x:v>102</x:v>
      </x:c>
      <x:c r="J7" t="str">
        <x:v>SpeedAddedRatio</x:v>
      </x:c>
      <x:c r="K7" t="n">
        <x:f>IF(COUNTIFS('装备输入'!$B$5:$B$28,H7,'装备输入'!$D$5:$D$28,I7)&gt;=4,0.06,0)</x:f>
        <x:v>0.06</x:v>
      </x:c>
    </x:row>
    <x:row r="8" ht="20" customHeight="1">
      <x:c r="A8" s="6" t="str">
        <x:v>103</x:v>
      </x:c>
      <x:c r="B8" s="6" t="n">
        <x:v>2</x:v>
      </x:c>
      <x:c r="C8" s="6" t="str">
        <x:v>DefenceAddedRatio</x:v>
      </x:c>
      <x:c r="D8" s="6" t="n">
        <x:v>0.15</x:v>
      </x:c>
      <x:c r="E8" s="6" t="str">
        <x:v>防御力</x:v>
      </x:c>
      <x:c r="F8" s="6" t="str">
        <x:v>https://raw.githubusercontent.com/Mar-7th/StarRailRes/dbe8cdfcfb0bf657b9fe1cf92d5537f118ccb487/index_new/cn/relic_sets.json</x:v>
      </x:c>
      <x:c r="H8" t="n">
        <x:v>1</x:v>
      </x:c>
      <x:c r="I8" t="str">
        <x:v>103</x:v>
      </x:c>
      <x:c r="J8" t="str">
        <x:v>DefenceAddedRatio</x:v>
      </x:c>
      <x:c r="K8" t="n">
        <x:f>IF(COUNTIFS('装备输入'!$B$5:$B$28,H8,'装备输入'!$D$5:$D$28,I8)&gt;=2,0.15,0)</x:f>
        <x:v>0</x:v>
      </x:c>
    </x:row>
    <x:row r="9" ht="20" customHeight="1">
      <x:c r="A9" s="6" t="str">
        <x:v>104</x:v>
      </x:c>
      <x:c r="B9" s="6" t="n">
        <x:v>2</x:v>
      </x:c>
      <x:c r="C9" s="6" t="str">
        <x:v>IceAddedRatio</x:v>
      </x:c>
      <x:c r="D9" s="6" t="n">
        <x:v>0.1</x:v>
      </x:c>
      <x:c r="E9" s="6" t="str">
        <x:v>冰属性伤害提高</x:v>
      </x:c>
      <x:c r="F9" s="6" t="str">
        <x:v>https://raw.githubusercontent.com/Mar-7th/StarRailRes/dbe8cdfcfb0bf657b9fe1cf92d5537f118ccb487/index_new/cn/relic_sets.json</x:v>
      </x:c>
      <x:c r="H9" t="n">
        <x:v>1</x:v>
      </x:c>
      <x:c r="I9" t="str">
        <x:v>104</x:v>
      </x:c>
      <x:c r="J9" t="str">
        <x:v>IceAddedRatio</x:v>
      </x:c>
      <x:c r="K9" t="n">
        <x:f>IF(COUNTIFS('装备输入'!$B$5:$B$28,H9,'装备输入'!$D$5:$D$28,I9)&gt;=2,0.1,0)</x:f>
        <x:v>0</x:v>
      </x:c>
    </x:row>
    <x:row r="10" ht="20" customHeight="1">
      <x:c r="A10" s="6" t="str">
        <x:v>105</x:v>
      </x:c>
      <x:c r="B10" s="6" t="n">
        <x:v>2</x:v>
      </x:c>
      <x:c r="C10" s="6" t="str">
        <x:v>PhysicalAddedRatio</x:v>
      </x:c>
      <x:c r="D10" s="6" t="n">
        <x:v>0.1</x:v>
      </x:c>
      <x:c r="E10" s="6" t="str">
        <x:v>物理属性伤害提高</x:v>
      </x:c>
      <x:c r="F10" s="6" t="str">
        <x:v>https://raw.githubusercontent.com/Mar-7th/StarRailRes/dbe8cdfcfb0bf657b9fe1cf92d5537f118ccb487/index_new/cn/relic_sets.json</x:v>
      </x:c>
      <x:c r="H10" t="n">
        <x:v>1</x:v>
      </x:c>
      <x:c r="I10" t="str">
        <x:v>105</x:v>
      </x:c>
      <x:c r="J10" t="str">
        <x:v>PhysicalAddedRatio</x:v>
      </x:c>
      <x:c r="K10" t="n">
        <x:f>IF(COUNTIFS('装备输入'!$B$5:$B$28,H10,'装备输入'!$D$5:$D$28,I10)&gt;=2,0.1,0)</x:f>
        <x:v>0</x:v>
      </x:c>
    </x:row>
    <x:row r="11" ht="20" customHeight="1">
      <x:c r="A11" s="6" t="str">
        <x:v>107</x:v>
      </x:c>
      <x:c r="B11" s="6" t="n">
        <x:v>2</x:v>
      </x:c>
      <x:c r="C11" s="6" t="str">
        <x:v>FireAddedRatio</x:v>
      </x:c>
      <x:c r="D11" s="6" t="n">
        <x:v>0.1</x:v>
      </x:c>
      <x:c r="E11" s="6" t="str">
        <x:v>火属性伤害提高</x:v>
      </x:c>
      <x:c r="F11" s="6" t="str">
        <x:v>https://raw.githubusercontent.com/Mar-7th/StarRailRes/dbe8cdfcfb0bf657b9fe1cf92d5537f118ccb487/index_new/cn/relic_sets.json</x:v>
      </x:c>
      <x:c r="H11" t="n">
        <x:v>1</x:v>
      </x:c>
      <x:c r="I11" t="str">
        <x:v>107</x:v>
      </x:c>
      <x:c r="J11" t="str">
        <x:v>FireAddedRatio</x:v>
      </x:c>
      <x:c r="K11" t="n">
        <x:f>IF(COUNTIFS('装备输入'!$B$5:$B$28,H11,'装备输入'!$D$5:$D$28,I11)&gt;=2,0.1,0)</x:f>
        <x:v>0</x:v>
      </x:c>
    </x:row>
    <x:row r="12" ht="20" customHeight="1">
      <x:c r="A12" s="6" t="str">
        <x:v>108</x:v>
      </x:c>
      <x:c r="B12" s="6" t="n">
        <x:v>2</x:v>
      </x:c>
      <x:c r="C12" s="6" t="str">
        <x:v>QuantumAddedRatio</x:v>
      </x:c>
      <x:c r="D12" s="6" t="n">
        <x:v>0.1</x:v>
      </x:c>
      <x:c r="E12" s="6" t="str">
        <x:v>量子属性伤害提高</x:v>
      </x:c>
      <x:c r="F12" s="6" t="str">
        <x:v>https://raw.githubusercontent.com/Mar-7th/StarRailRes/dbe8cdfcfb0bf657b9fe1cf92d5537f118ccb487/index_new/cn/relic_sets.json</x:v>
      </x:c>
      <x:c r="H12" t="n">
        <x:v>1</x:v>
      </x:c>
      <x:c r="I12" t="str">
        <x:v>108</x:v>
      </x:c>
      <x:c r="J12" t="str">
        <x:v>QuantumAddedRatio</x:v>
      </x:c>
      <x:c r="K12" t="n">
        <x:f>IF(COUNTIFS('装备输入'!$B$5:$B$28,H12,'装备输入'!$D$5:$D$28,I12)&gt;=2,0.1,0)</x:f>
        <x:v>0</x:v>
      </x:c>
    </x:row>
    <x:row r="13" ht="20" customHeight="1">
      <x:c r="A13" s="6" t="str">
        <x:v>109</x:v>
      </x:c>
      <x:c r="B13" s="6" t="n">
        <x:v>2</x:v>
      </x:c>
      <x:c r="C13" s="6" t="str">
        <x:v>ThunderAddedRatio</x:v>
      </x:c>
      <x:c r="D13" s="6" t="n">
        <x:v>0.1</x:v>
      </x:c>
      <x:c r="E13" s="6" t="str">
        <x:v>雷属性伤害提高</x:v>
      </x:c>
      <x:c r="F13" s="6" t="str">
        <x:v>https://raw.githubusercontent.com/Mar-7th/StarRailRes/dbe8cdfcfb0bf657b9fe1cf92d5537f118ccb487/index_new/cn/relic_sets.json</x:v>
      </x:c>
      <x:c r="H13" t="n">
        <x:v>1</x:v>
      </x:c>
      <x:c r="I13" t="str">
        <x:v>109</x:v>
      </x:c>
      <x:c r="J13" t="str">
        <x:v>ThunderAddedRatio</x:v>
      </x:c>
      <x:c r="K13" t="n">
        <x:f>IF(COUNTIFS('装备输入'!$B$5:$B$28,H13,'装备输入'!$D$5:$D$28,I13)&gt;=2,0.1,0)</x:f>
        <x:v>0</x:v>
      </x:c>
    </x:row>
    <x:row r="14" ht="20" customHeight="1">
      <x:c r="A14" s="6" t="str">
        <x:v>110</x:v>
      </x:c>
      <x:c r="B14" s="6" t="n">
        <x:v>2</x:v>
      </x:c>
      <x:c r="C14" s="6" t="str">
        <x:v>WindAddedRatio</x:v>
      </x:c>
      <x:c r="D14" s="6" t="n">
        <x:v>0.1</x:v>
      </x:c>
      <x:c r="E14" s="6" t="str">
        <x:v>风属性伤害提高</x:v>
      </x:c>
      <x:c r="F14" s="6" t="str">
        <x:v>https://raw.githubusercontent.com/Mar-7th/StarRailRes/dbe8cdfcfb0bf657b9fe1cf92d5537f118ccb487/index_new/cn/relic_sets.json</x:v>
      </x:c>
      <x:c r="H14" t="n">
        <x:v>1</x:v>
      </x:c>
      <x:c r="I14" t="str">
        <x:v>110</x:v>
      </x:c>
      <x:c r="J14" t="str">
        <x:v>WindAddedRatio</x:v>
      </x:c>
      <x:c r="K14" t="n">
        <x:f>IF(COUNTIFS('装备输入'!$B$5:$B$28,H14,'装备输入'!$D$5:$D$28,I14)&gt;=2,0.1,0)</x:f>
        <x:v>0</x:v>
      </x:c>
    </x:row>
    <x:row r="15" ht="20" customHeight="1">
      <x:c r="A15" s="6" t="str">
        <x:v>111</x:v>
      </x:c>
      <x:c r="B15" s="6" t="n">
        <x:v>2</x:v>
      </x:c>
      <x:c r="C15" s="6" t="str">
        <x:v>BreakDamageAddedRatioBase</x:v>
      </x:c>
      <x:c r="D15" s="6" t="n">
        <x:v>0.16</x:v>
      </x:c>
      <x:c r="E15" s="6" t="str">
        <x:v>击破特攻</x:v>
      </x:c>
      <x:c r="F15" s="6" t="str">
        <x:v>https://raw.githubusercontent.com/Mar-7th/StarRailRes/dbe8cdfcfb0bf657b9fe1cf92d5537f118ccb487/index_new/cn/relic_sets.json</x:v>
      </x:c>
      <x:c r="H15" t="n">
        <x:v>1</x:v>
      </x:c>
      <x:c r="I15" t="str">
        <x:v>111</x:v>
      </x:c>
      <x:c r="J15" t="str">
        <x:v>BreakDamageAddedRatioBase</x:v>
      </x:c>
      <x:c r="K15" t="n">
        <x:f>IF(COUNTIFS('装备输入'!$B$5:$B$28,H15,'装备输入'!$D$5:$D$28,I15)&gt;=2,0.16,0)</x:f>
        <x:v>0</x:v>
      </x:c>
    </x:row>
    <x:row r="16" ht="20" customHeight="1">
      <x:c r="A16" s="6" t="str">
        <x:v>111</x:v>
      </x:c>
      <x:c r="B16" s="6" t="n">
        <x:v>4</x:v>
      </x:c>
      <x:c r="C16" s="6" t="str">
        <x:v>BreakDamageAddedRatioBase</x:v>
      </x:c>
      <x:c r="D16" s="6" t="n">
        <x:v>0.16</x:v>
      </x:c>
      <x:c r="E16" s="6" t="str">
        <x:v>击破特攻</x:v>
      </x:c>
      <x:c r="F16" s="6" t="str">
        <x:v>https://raw.githubusercontent.com/Mar-7th/StarRailRes/dbe8cdfcfb0bf657b9fe1cf92d5537f118ccb487/index_new/cn/relic_sets.json</x:v>
      </x:c>
      <x:c r="H16" t="n">
        <x:v>1</x:v>
      </x:c>
      <x:c r="I16" t="str">
        <x:v>111</x:v>
      </x:c>
      <x:c r="J16" t="str">
        <x:v>BreakDamageAddedRatioBase</x:v>
      </x:c>
      <x:c r="K16" t="n">
        <x:f>IF(COUNTIFS('装备输入'!$B$5:$B$28,H16,'装备输入'!$D$5:$D$28,I16)&gt;=4,0.16,0)</x:f>
        <x:v>0</x:v>
      </x:c>
    </x:row>
    <x:row r="17" ht="20" customHeight="1">
      <x:c r="A17" s="6" t="str">
        <x:v>112</x:v>
      </x:c>
      <x:c r="B17" s="6" t="n">
        <x:v>2</x:v>
      </x:c>
      <x:c r="C17" s="6" t="str">
        <x:v>ImaginaryAddedRatio</x:v>
      </x:c>
      <x:c r="D17" s="6" t="n">
        <x:v>0.1</x:v>
      </x:c>
      <x:c r="E17" s="6" t="str">
        <x:v>虚数属性伤害提高</x:v>
      </x:c>
      <x:c r="F17" s="6" t="str">
        <x:v>https://raw.githubusercontent.com/Mar-7th/StarRailRes/dbe8cdfcfb0bf657b9fe1cf92d5537f118ccb487/index_new/cn/relic_sets.json</x:v>
      </x:c>
      <x:c r="H17" t="n">
        <x:v>1</x:v>
      </x:c>
      <x:c r="I17" t="str">
        <x:v>112</x:v>
      </x:c>
      <x:c r="J17" t="str">
        <x:v>ImaginaryAddedRatio</x:v>
      </x:c>
      <x:c r="K17" t="n">
        <x:f>IF(COUNTIFS('装备输入'!$B$5:$B$28,H17,'装备输入'!$D$5:$D$28,I17)&gt;=2,0.1,0)</x:f>
        <x:v>0</x:v>
      </x:c>
    </x:row>
    <x:row r="18" ht="20" customHeight="1">
      <x:c r="A18" s="6" t="str">
        <x:v>113</x:v>
      </x:c>
      <x:c r="B18" s="6" t="n">
        <x:v>2</x:v>
      </x:c>
      <x:c r="C18" s="6" t="str">
        <x:v>HPAddedRatio</x:v>
      </x:c>
      <x:c r="D18" s="6" t="n">
        <x:v>0.12</x:v>
      </x:c>
      <x:c r="E18" s="6" t="str">
        <x:v>生命值</x:v>
      </x:c>
      <x:c r="F18" s="6" t="str">
        <x:v>https://raw.githubusercontent.com/Mar-7th/StarRailRes/dbe8cdfcfb0bf657b9fe1cf92d5537f118ccb487/index_new/cn/relic_sets.json</x:v>
      </x:c>
      <x:c r="H18" t="n">
        <x:v>1</x:v>
      </x:c>
      <x:c r="I18" t="str">
        <x:v>113</x:v>
      </x:c>
      <x:c r="J18" t="str">
        <x:v>HPAddedRatio</x:v>
      </x:c>
      <x:c r="K18" t="n">
        <x:f>IF(COUNTIFS('装备输入'!$B$5:$B$28,H18,'装备输入'!$D$5:$D$28,I18)&gt;=2,0.12,0)</x:f>
        <x:v>0</x:v>
      </x:c>
    </x:row>
    <x:row r="19" ht="20" customHeight="1">
      <x:c r="A19" s="6" t="str">
        <x:v>114</x:v>
      </x:c>
      <x:c r="B19" s="6" t="n">
        <x:v>2</x:v>
      </x:c>
      <x:c r="C19" s="6" t="str">
        <x:v>SpeedAddedRatio</x:v>
      </x:c>
      <x:c r="D19" s="6" t="n">
        <x:v>0.06</x:v>
      </x:c>
      <x:c r="E19" s="6" t="str">
        <x:v>速度</x:v>
      </x:c>
      <x:c r="F19" s="6" t="str">
        <x:v>https://raw.githubusercontent.com/Mar-7th/StarRailRes/dbe8cdfcfb0bf657b9fe1cf92d5537f118ccb487/index_new/cn/relic_sets.json</x:v>
      </x:c>
      <x:c r="H19" t="n">
        <x:v>1</x:v>
      </x:c>
      <x:c r="I19" t="str">
        <x:v>114</x:v>
      </x:c>
      <x:c r="J19" t="str">
        <x:v>SpeedAddedRatio</x:v>
      </x:c>
      <x:c r="K19" t="n">
        <x:f>IF(COUNTIFS('装备输入'!$B$5:$B$28,H19,'装备输入'!$D$5:$D$28,I19)&gt;=2,0.06,0)</x:f>
        <x:v>0</x:v>
      </x:c>
    </x:row>
    <x:row r="20" ht="20" customHeight="1">
      <x:c r="A20" s="6" t="str">
        <x:v>116</x:v>
      </x:c>
      <x:c r="B20" s="6" t="n">
        <x:v>2</x:v>
      </x:c>
      <x:c r="C20" s="6" t="str">
        <x:v>AttackAddedRatio</x:v>
      </x:c>
      <x:c r="D20" s="6" t="n">
        <x:v>0.12</x:v>
      </x:c>
      <x:c r="E20" s="6" t="str">
        <x:v>攻击力</x:v>
      </x:c>
      <x:c r="F20" s="6" t="str">
        <x:v>https://raw.githubusercontent.com/Mar-7th/StarRailRes/dbe8cdfcfb0bf657b9fe1cf92d5537f118ccb487/index_new/cn/relic_sets.json</x:v>
      </x:c>
      <x:c r="H20" t="n">
        <x:v>1</x:v>
      </x:c>
      <x:c r="I20" t="str">
        <x:v>116</x:v>
      </x:c>
      <x:c r="J20" t="str">
        <x:v>AttackAddedRatio</x:v>
      </x:c>
      <x:c r="K20" t="n">
        <x:f>IF(COUNTIFS('装备输入'!$B$5:$B$28,H20,'装备输入'!$D$5:$D$28,I20)&gt;=2,0.12,0)</x:f>
        <x:v>0</x:v>
      </x:c>
    </x:row>
    <x:row r="21" ht="20" customHeight="1">
      <x:c r="A21" s="6" t="str">
        <x:v>117</x:v>
      </x:c>
      <x:c r="B21" s="6" t="n">
        <x:v>4</x:v>
      </x:c>
      <x:c r="C21" s="6" t="str">
        <x:v>CriticalChanceBase</x:v>
      </x:c>
      <x:c r="D21" s="6" t="n">
        <x:v>0.04</x:v>
      </x:c>
      <x:c r="E21" s="6" t="str">
        <x:v>暴击率</x:v>
      </x:c>
      <x:c r="F21" s="6" t="str">
        <x:v>https://raw.githubusercontent.com/Mar-7th/StarRailRes/dbe8cdfcfb0bf657b9fe1cf92d5537f118ccb487/index_new/cn/relic_sets.json</x:v>
      </x:c>
      <x:c r="H21" t="n">
        <x:v>1</x:v>
      </x:c>
      <x:c r="I21" t="str">
        <x:v>117</x:v>
      </x:c>
      <x:c r="J21" t="str">
        <x:v>CriticalChanceBase</x:v>
      </x:c>
      <x:c r="K21" t="n">
        <x:f>IF(COUNTIFS('装备输入'!$B$5:$B$28,H21,'装备输入'!$D$5:$D$28,I21)&gt;=4,0.04,0)</x:f>
        <x:v>0</x:v>
      </x:c>
    </x:row>
    <x:row r="22" ht="20" customHeight="1">
      <x:c r="A22" s="6" t="str">
        <x:v>118</x:v>
      </x:c>
      <x:c r="B22" s="6" t="n">
        <x:v>2</x:v>
      </x:c>
      <x:c r="C22" s="6" t="str">
        <x:v>BreakDamageAddedRatioBase</x:v>
      </x:c>
      <x:c r="D22" s="6" t="n">
        <x:v>0.16</x:v>
      </x:c>
      <x:c r="E22" s="6" t="str">
        <x:v>击破特攻</x:v>
      </x:c>
      <x:c r="F22" s="6" t="str">
        <x:v>https://raw.githubusercontent.com/Mar-7th/StarRailRes/dbe8cdfcfb0bf657b9fe1cf92d5537f118ccb487/index_new/cn/relic_sets.json</x:v>
      </x:c>
      <x:c r="H22" t="n">
        <x:v>1</x:v>
      </x:c>
      <x:c r="I22" t="str">
        <x:v>118</x:v>
      </x:c>
      <x:c r="J22" t="str">
        <x:v>BreakDamageAddedRatioBase</x:v>
      </x:c>
      <x:c r="K22" t="n">
        <x:f>IF(COUNTIFS('装备输入'!$B$5:$B$28,H22,'装备输入'!$D$5:$D$28,I22)&gt;=2,0.16,0)</x:f>
        <x:v>0</x:v>
      </x:c>
    </x:row>
    <x:row r="23" ht="20" customHeight="1">
      <x:c r="A23" s="6" t="str">
        <x:v>119</x:v>
      </x:c>
      <x:c r="B23" s="6" t="n">
        <x:v>2</x:v>
      </x:c>
      <x:c r="C23" s="6" t="str">
        <x:v>BreakDamageAddedRatioBase</x:v>
      </x:c>
      <x:c r="D23" s="6" t="n">
        <x:v>0.16</x:v>
      </x:c>
      <x:c r="E23" s="6" t="str">
        <x:v>击破特攻</x:v>
      </x:c>
      <x:c r="F23" s="6" t="str">
        <x:v>https://raw.githubusercontent.com/Mar-7th/StarRailRes/dbe8cdfcfb0bf657b9fe1cf92d5537f118ccb487/index_new/cn/relic_sets.json</x:v>
      </x:c>
      <x:c r="H23" t="n">
        <x:v>1</x:v>
      </x:c>
      <x:c r="I23" t="str">
        <x:v>119</x:v>
      </x:c>
      <x:c r="J23" t="str">
        <x:v>BreakDamageAddedRatioBase</x:v>
      </x:c>
      <x:c r="K23" t="n">
        <x:f>IF(COUNTIFS('装备输入'!$B$5:$B$28,H23,'装备输入'!$D$5:$D$28,I23)&gt;=2,0.16,0)</x:f>
        <x:v>0</x:v>
      </x:c>
    </x:row>
    <x:row r="24" ht="20" customHeight="1">
      <x:c r="A24" s="6" t="str">
        <x:v>120</x:v>
      </x:c>
      <x:c r="B24" s="6" t="n">
        <x:v>2</x:v>
      </x:c>
      <x:c r="C24" s="6" t="str">
        <x:v>AttackAddedRatio</x:v>
      </x:c>
      <x:c r="D24" s="6" t="n">
        <x:v>0.12</x:v>
      </x:c>
      <x:c r="E24" s="6" t="str">
        <x:v>攻击力</x:v>
      </x:c>
      <x:c r="F24" s="6" t="str">
        <x:v>https://raw.githubusercontent.com/Mar-7th/StarRailRes/dbe8cdfcfb0bf657b9fe1cf92d5537f118ccb487/index_new/cn/relic_sets.json</x:v>
      </x:c>
      <x:c r="H24" t="n">
        <x:v>1</x:v>
      </x:c>
      <x:c r="I24" t="str">
        <x:v>120</x:v>
      </x:c>
      <x:c r="J24" t="str">
        <x:v>AttackAddedRatio</x:v>
      </x:c>
      <x:c r="K24" t="n">
        <x:f>IF(COUNTIFS('装备输入'!$B$5:$B$28,H24,'装备输入'!$D$5:$D$28,I24)&gt;=2,0.12,0)</x:f>
        <x:v>0</x:v>
      </x:c>
    </x:row>
    <x:row r="25" ht="20" customHeight="1">
      <x:c r="A25" s="6" t="str">
        <x:v>120</x:v>
      </x:c>
      <x:c r="B25" s="6" t="n">
        <x:v>4</x:v>
      </x:c>
      <x:c r="C25" s="6" t="str">
        <x:v>CriticalChanceBase</x:v>
      </x:c>
      <x:c r="D25" s="6" t="n">
        <x:v>0.06</x:v>
      </x:c>
      <x:c r="E25" s="6" t="str">
        <x:v>暴击率</x:v>
      </x:c>
      <x:c r="F25" s="6" t="str">
        <x:v>https://raw.githubusercontent.com/Mar-7th/StarRailRes/dbe8cdfcfb0bf657b9fe1cf92d5537f118ccb487/index_new/cn/relic_sets.json</x:v>
      </x:c>
      <x:c r="H25" t="n">
        <x:v>1</x:v>
      </x:c>
      <x:c r="I25" t="str">
        <x:v>120</x:v>
      </x:c>
      <x:c r="J25" t="str">
        <x:v>CriticalChanceBase</x:v>
      </x:c>
      <x:c r="K25" t="n">
        <x:f>IF(COUNTIFS('装备输入'!$B$5:$B$28,H25,'装备输入'!$D$5:$D$28,I25)&gt;=4,0.06,0)</x:f>
        <x:v>0</x:v>
      </x:c>
    </x:row>
    <x:row r="26" ht="20" customHeight="1">
      <x:c r="A26" s="6" t="str">
        <x:v>121</x:v>
      </x:c>
      <x:c r="B26" s="6" t="n">
        <x:v>2</x:v>
      </x:c>
      <x:c r="C26" s="6" t="str">
        <x:v>SpeedAddedRatio</x:v>
      </x:c>
      <x:c r="D26" s="6" t="n">
        <x:v>0.06</x:v>
      </x:c>
      <x:c r="E26" s="6" t="str">
        <x:v>速度</x:v>
      </x:c>
      <x:c r="F26" s="6" t="str">
        <x:v>https://raw.githubusercontent.com/Mar-7th/StarRailRes/dbe8cdfcfb0bf657b9fe1cf92d5537f118ccb487/index_new/cn/relic_sets.json</x:v>
      </x:c>
      <x:c r="H26" t="n">
        <x:v>1</x:v>
      </x:c>
      <x:c r="I26" t="str">
        <x:v>121</x:v>
      </x:c>
      <x:c r="J26" t="str">
        <x:v>SpeedAddedRatio</x:v>
      </x:c>
      <x:c r="K26" t="n">
        <x:f>IF(COUNTIFS('装备输入'!$B$5:$B$28,H26,'装备输入'!$D$5:$D$28,I26)&gt;=2,0.06,0)</x:f>
        <x:v>0</x:v>
      </x:c>
    </x:row>
    <x:row r="27" ht="20" customHeight="1">
      <x:c r="A27" s="6" t="str">
        <x:v>122</x:v>
      </x:c>
      <x:c r="B27" s="6" t="n">
        <x:v>2</x:v>
      </x:c>
      <x:c r="C27" s="6" t="str">
        <x:v>CriticalChanceBase</x:v>
      </x:c>
      <x:c r="D27" s="6" t="n">
        <x:v>0.08</x:v>
      </x:c>
      <x:c r="E27" s="6" t="str">
        <x:v>暴击率</x:v>
      </x:c>
      <x:c r="F27" s="6" t="str">
        <x:v>https://raw.githubusercontent.com/Mar-7th/StarRailRes/dbe8cdfcfb0bf657b9fe1cf92d5537f118ccb487/index_new/cn/relic_sets.json</x:v>
      </x:c>
      <x:c r="H27" t="n">
        <x:v>1</x:v>
      </x:c>
      <x:c r="I27" t="str">
        <x:v>122</x:v>
      </x:c>
      <x:c r="J27" t="str">
        <x:v>CriticalChanceBase</x:v>
      </x:c>
      <x:c r="K27" t="n">
        <x:f>IF(COUNTIFS('装备输入'!$B$5:$B$28,H27,'装备输入'!$D$5:$D$28,I27)&gt;=2,0.08,0)</x:f>
        <x:v>0</x:v>
      </x:c>
    </x:row>
    <x:row r="28" ht="20" customHeight="1">
      <x:c r="A28" s="6" t="str">
        <x:v>123</x:v>
      </x:c>
      <x:c r="B28" s="6" t="n">
        <x:v>2</x:v>
      </x:c>
      <x:c r="C28" s="6" t="str">
        <x:v>AttackAddedRatio</x:v>
      </x:c>
      <x:c r="D28" s="6" t="n">
        <x:v>0.12</x:v>
      </x:c>
      <x:c r="E28" s="6" t="str">
        <x:v>攻击力</x:v>
      </x:c>
      <x:c r="F28" s="6" t="str">
        <x:v>https://raw.githubusercontent.com/Mar-7th/StarRailRes/dbe8cdfcfb0bf657b9fe1cf92d5537f118ccb487/index_new/cn/relic_sets.json</x:v>
      </x:c>
      <x:c r="H28" t="n">
        <x:v>1</x:v>
      </x:c>
      <x:c r="I28" t="str">
        <x:v>123</x:v>
      </x:c>
      <x:c r="J28" t="str">
        <x:v>AttackAddedRatio</x:v>
      </x:c>
      <x:c r="K28" t="n">
        <x:f>IF(COUNTIFS('装备输入'!$B$5:$B$28,H28,'装备输入'!$D$5:$D$28,I28)&gt;=2,0.12,0)</x:f>
        <x:v>0</x:v>
      </x:c>
    </x:row>
    <x:row r="29" ht="20" customHeight="1">
      <x:c r="A29" s="6" t="str">
        <x:v>124</x:v>
      </x:c>
      <x:c r="B29" s="6" t="n">
        <x:v>2</x:v>
      </x:c>
      <x:c r="C29" s="6" t="str">
        <x:v>QuantumAddedRatio</x:v>
      </x:c>
      <x:c r="D29" s="6" t="n">
        <x:v>0.1</x:v>
      </x:c>
      <x:c r="E29" s="6" t="str">
        <x:v>量子属性伤害提高</x:v>
      </x:c>
      <x:c r="F29" s="6" t="str">
        <x:v>https://raw.githubusercontent.com/Mar-7th/StarRailRes/dbe8cdfcfb0bf657b9fe1cf92d5537f118ccb487/index_new/cn/relic_sets.json</x:v>
      </x:c>
      <x:c r="H29" t="n">
        <x:v>1</x:v>
      </x:c>
      <x:c r="I29" t="str">
        <x:v>124</x:v>
      </x:c>
      <x:c r="J29" t="str">
        <x:v>QuantumAddedRatio</x:v>
      </x:c>
      <x:c r="K29" t="n">
        <x:f>IF(COUNTIFS('装备输入'!$B$5:$B$28,H29,'装备输入'!$D$5:$D$28,I29)&gt;=2,0.1,0)</x:f>
        <x:v>0</x:v>
      </x:c>
    </x:row>
    <x:row r="30" ht="20" customHeight="1">
      <x:c r="A30" s="6" t="str">
        <x:v>124</x:v>
      </x:c>
      <x:c r="B30" s="6" t="n">
        <x:v>4</x:v>
      </x:c>
      <x:c r="C30" s="6" t="str">
        <x:v>SpeedAddedRatio</x:v>
      </x:c>
      <x:c r="D30" s="6" t="n">
        <x:v>-0.08</x:v>
      </x:c>
      <x:c r="E30" s="6" t="str">
        <x:v>速度</x:v>
      </x:c>
      <x:c r="F30" s="6" t="str">
        <x:v>https://raw.githubusercontent.com/Mar-7th/StarRailRes/dbe8cdfcfb0bf657b9fe1cf92d5537f118ccb487/index_new/cn/relic_sets.json</x:v>
      </x:c>
      <x:c r="H30" t="n">
        <x:v>1</x:v>
      </x:c>
      <x:c r="I30" t="str">
        <x:v>124</x:v>
      </x:c>
      <x:c r="J30" t="str">
        <x:v>SpeedAddedRatio</x:v>
      </x:c>
      <x:c r="K30" t="n">
        <x:f>IF(COUNTIFS('装备输入'!$B$5:$B$28,H30,'装备输入'!$D$5:$D$28,I30)&gt;=4,-0.08,0)</x:f>
        <x:v>0</x:v>
      </x:c>
    </x:row>
    <x:row r="31" ht="20" customHeight="1">
      <x:c r="A31" s="6" t="str">
        <x:v>125</x:v>
      </x:c>
      <x:c r="B31" s="6" t="n">
        <x:v>2</x:v>
      </x:c>
      <x:c r="C31" s="6" t="str">
        <x:v>SpeedAddedRatio</x:v>
      </x:c>
      <x:c r="D31" s="6" t="n">
        <x:v>0.06</x:v>
      </x:c>
      <x:c r="E31" s="6" t="str">
        <x:v>速度</x:v>
      </x:c>
      <x:c r="F31" s="6" t="str">
        <x:v>https://raw.githubusercontent.com/Mar-7th/StarRailRes/dbe8cdfcfb0bf657b9fe1cf92d5537f118ccb487/index_new/cn/relic_sets.json</x:v>
      </x:c>
      <x:c r="H31" t="n">
        <x:v>1</x:v>
      </x:c>
      <x:c r="I31" t="str">
        <x:v>125</x:v>
      </x:c>
      <x:c r="J31" t="str">
        <x:v>SpeedAddedRatio</x:v>
      </x:c>
      <x:c r="K31" t="n">
        <x:f>IF(COUNTIFS('装备输入'!$B$5:$B$28,H31,'装备输入'!$D$5:$D$28,I31)&gt;=2,0.06,0)</x:f>
        <x:v>0</x:v>
      </x:c>
    </x:row>
    <x:row r="32" ht="20" customHeight="1">
      <x:c r="A32" s="6" t="str">
        <x:v>126</x:v>
      </x:c>
      <x:c r="B32" s="6" t="n">
        <x:v>2</x:v>
      </x:c>
      <x:c r="C32" s="6" t="str">
        <x:v>CriticalDamageBase</x:v>
      </x:c>
      <x:c r="D32" s="6" t="n">
        <x:v>0.16</x:v>
      </x:c>
      <x:c r="E32" s="6" t="str">
        <x:v>暴击伤害</x:v>
      </x:c>
      <x:c r="F32" s="6" t="str">
        <x:v>https://raw.githubusercontent.com/Mar-7th/StarRailRes/dbe8cdfcfb0bf657b9fe1cf92d5537f118ccb487/index_new/cn/relic_sets.json</x:v>
      </x:c>
      <x:c r="H32" t="n">
        <x:v>1</x:v>
      </x:c>
      <x:c r="I32" t="str">
        <x:v>126</x:v>
      </x:c>
      <x:c r="J32" t="str">
        <x:v>CriticalDamageBase</x:v>
      </x:c>
      <x:c r="K32" t="n">
        <x:f>IF(COUNTIFS('装备输入'!$B$5:$B$28,H32,'装备输入'!$D$5:$D$28,I32)&gt;=2,0.16,0)</x:f>
        <x:v>0</x:v>
      </x:c>
    </x:row>
    <x:row r="33" ht="20" customHeight="1">
      <x:c r="A33" s="6" t="str">
        <x:v>127</x:v>
      </x:c>
      <x:c r="B33" s="6" t="n">
        <x:v>2</x:v>
      </x:c>
      <x:c r="C33" s="6" t="str">
        <x:v>CriticalChanceBase</x:v>
      </x:c>
      <x:c r="D33" s="6" t="n">
        <x:v>0.08</x:v>
      </x:c>
      <x:c r="E33" s="6" t="str">
        <x:v>暴击率</x:v>
      </x:c>
      <x:c r="F33" s="6" t="str">
        <x:v>https://raw.githubusercontent.com/Mar-7th/StarRailRes/dbe8cdfcfb0bf657b9fe1cf92d5537f118ccb487/index_new/cn/relic_sets.json</x:v>
      </x:c>
      <x:c r="H33" t="n">
        <x:v>1</x:v>
      </x:c>
      <x:c r="I33" t="str">
        <x:v>127</x:v>
      </x:c>
      <x:c r="J33" t="str">
        <x:v>CriticalChanceBase</x:v>
      </x:c>
      <x:c r="K33" t="n">
        <x:f>IF(COUNTIFS('装备输入'!$B$5:$B$28,H33,'装备输入'!$D$5:$D$28,I33)&gt;=2,0.08,0)</x:f>
        <x:v>0</x:v>
      </x:c>
    </x:row>
    <x:row r="34" ht="20" customHeight="1">
      <x:c r="A34" s="6" t="str">
        <x:v>129</x:v>
      </x:c>
      <x:c r="B34" s="6" t="n">
        <x:v>2</x:v>
      </x:c>
      <x:c r="C34" s="6" t="str">
        <x:v>CriticalDamageBase</x:v>
      </x:c>
      <x:c r="D34" s="6" t="n">
        <x:v>0.16</x:v>
      </x:c>
      <x:c r="E34" s="6" t="str">
        <x:v>暴击伤害</x:v>
      </x:c>
      <x:c r="F34" s="6" t="str">
        <x:v>https://raw.githubusercontent.com/Mar-7th/StarRailRes/dbe8cdfcfb0bf657b9fe1cf92d5537f118ccb487/index_new/cn/relic_sets.json</x:v>
      </x:c>
      <x:c r="H34" t="n">
        <x:v>1</x:v>
      </x:c>
      <x:c r="I34" t="str">
        <x:v>129</x:v>
      </x:c>
      <x:c r="J34" t="str">
        <x:v>CriticalDamageBase</x:v>
      </x:c>
      <x:c r="K34" t="n">
        <x:f>IF(COUNTIFS('装备输入'!$B$5:$B$28,H34,'装备输入'!$D$5:$D$28,I34)&gt;=2,0.16,0)</x:f>
        <x:v>0</x:v>
      </x:c>
    </x:row>
    <x:row r="35" ht="20" customHeight="1">
      <x:c r="A35" s="6" t="str">
        <x:v>130</x:v>
      </x:c>
      <x:c r="B35" s="6" t="n">
        <x:v>2</x:v>
      </x:c>
      <x:c r="C35" s="6" t="str">
        <x:v>SpeedAddedRatio</x:v>
      </x:c>
      <x:c r="D35" s="6" t="n">
        <x:v>0.06</x:v>
      </x:c>
      <x:c r="E35" s="6" t="str">
        <x:v>速度</x:v>
      </x:c>
      <x:c r="F35" s="6" t="str">
        <x:v>https://raw.githubusercontent.com/Mar-7th/StarRailRes/dbe8cdfcfb0bf657b9fe1cf92d5537f118ccb487/index_new/cn/relic_sets.json</x:v>
      </x:c>
      <x:c r="H35" t="n">
        <x:v>1</x:v>
      </x:c>
      <x:c r="I35" t="str">
        <x:v>130</x:v>
      </x:c>
      <x:c r="J35" t="str">
        <x:v>SpeedAddedRatio</x:v>
      </x:c>
      <x:c r="K35" t="n">
        <x:f>IF(COUNTIFS('装备输入'!$B$5:$B$28,H35,'装备输入'!$D$5:$D$28,I35)&gt;=2,0.06,0)</x:f>
        <x:v>0</x:v>
      </x:c>
    </x:row>
    <x:row r="36" ht="20" customHeight="1">
      <x:c r="A36" s="6" t="str">
        <x:v>131</x:v>
      </x:c>
      <x:c r="B36" s="6" t="n">
        <x:v>2</x:v>
      </x:c>
      <x:c r="C36" s="6" t="str">
        <x:v>AttackAddedRatio</x:v>
      </x:c>
      <x:c r="D36" s="6" t="n">
        <x:v>0.12</x:v>
      </x:c>
      <x:c r="E36" s="6" t="str">
        <x:v>攻击力</x:v>
      </x:c>
      <x:c r="F36" s="6" t="str">
        <x:v>https://raw.githubusercontent.com/Mar-7th/StarRailRes/dbe8cdfcfb0bf657b9fe1cf92d5537f118ccb487/index_new/cn/relic_sets.json</x:v>
      </x:c>
      <x:c r="H36" t="n">
        <x:v>1</x:v>
      </x:c>
      <x:c r="I36" t="str">
        <x:v>131</x:v>
      </x:c>
      <x:c r="J36" t="str">
        <x:v>AttackAddedRatio</x:v>
      </x:c>
      <x:c r="K36" t="n">
        <x:f>IF(COUNTIFS('装备输入'!$B$5:$B$28,H36,'装备输入'!$D$5:$D$28,I36)&gt;=2,0.12,0)</x:f>
        <x:v>0</x:v>
      </x:c>
    </x:row>
    <x:row r="37" ht="20" customHeight="1">
      <x:c r="A37" s="6" t="str">
        <x:v>132</x:v>
      </x:c>
      <x:c r="B37" s="6" t="n">
        <x:v>2</x:v>
      </x:c>
      <x:c r="C37" s="6" t="str">
        <x:v>HPAddedRatio</x:v>
      </x:c>
      <x:c r="D37" s="6" t="n">
        <x:v>0.12</x:v>
      </x:c>
      <x:c r="E37" s="6" t="str">
        <x:v>生命值</x:v>
      </x:c>
      <x:c r="F37" s="6" t="str">
        <x:v>https://raw.githubusercontent.com/Mar-7th/StarRailRes/dbe8cdfcfb0bf657b9fe1cf92d5537f118ccb487/index_new/cn/relic_sets.json</x:v>
      </x:c>
      <x:c r="H37" t="n">
        <x:v>1</x:v>
      </x:c>
      <x:c r="I37" t="str">
        <x:v>132</x:v>
      </x:c>
      <x:c r="J37" t="str">
        <x:v>HPAddedRatio</x:v>
      </x:c>
      <x:c r="K37" t="n">
        <x:f>IF(COUNTIFS('装备输入'!$B$5:$B$28,H37,'装备输入'!$D$5:$D$28,I37)&gt;=2,0.12,0)</x:f>
        <x:v>0</x:v>
      </x:c>
    </x:row>
    <x:row r="38" ht="20" customHeight="1">
      <x:c r="A38" s="6" t="str">
        <x:v>133</x:v>
      </x:c>
      <x:c r="B38" s="6" t="n">
        <x:v>2</x:v>
      </x:c>
      <x:c r="C38" s="6" t="str">
        <x:v>SpeedAddedRatio</x:v>
      </x:c>
      <x:c r="D38" s="6" t="n">
        <x:v>0.06</x:v>
      </x:c>
      <x:c r="E38" s="6" t="str">
        <x:v>速度</x:v>
      </x:c>
      <x:c r="F38" s="6" t="str">
        <x:v>https://raw.githubusercontent.com/Mar-7th/StarRailRes/dbe8cdfcfb0bf657b9fe1cf92d5537f118ccb487/index_new/cn/relic_sets.json</x:v>
      </x:c>
      <x:c r="H38" t="n">
        <x:v>1</x:v>
      </x:c>
      <x:c r="I38" t="str">
        <x:v>133</x:v>
      </x:c>
      <x:c r="J38" t="str">
        <x:v>SpeedAddedRatio</x:v>
      </x:c>
      <x:c r="K38" t="n">
        <x:f>IF(COUNTIFS('装备输入'!$B$5:$B$28,H38,'装备输入'!$D$5:$D$28,I38)&gt;=2,0.06,0)</x:f>
        <x:v>0</x:v>
      </x:c>
    </x:row>
    <x:row r="39" ht="20" customHeight="1">
      <x:c r="A39" s="6" t="str">
        <x:v>134</x:v>
      </x:c>
      <x:c r="B39" s="6" t="n">
        <x:v>2</x:v>
      </x:c>
      <x:c r="C39" s="6" t="str">
        <x:v>CriticalDamageBase</x:v>
      </x:c>
      <x:c r="D39" s="6" t="n">
        <x:v>0.16</x:v>
      </x:c>
      <x:c r="E39" s="6" t="str">
        <x:v>暴击伤害</x:v>
      </x:c>
      <x:c r="F39" s="6" t="str">
        <x:v>https://raw.githubusercontent.com/Mar-7th/StarRailRes/dbe8cdfcfb0bf657b9fe1cf92d5537f118ccb487/index_new/cn/relic_sets.json</x:v>
      </x:c>
      <x:c r="H39" t="n">
        <x:v>1</x:v>
      </x:c>
      <x:c r="I39" t="str">
        <x:v>134</x:v>
      </x:c>
      <x:c r="J39" t="str">
        <x:v>CriticalDamageBase</x:v>
      </x:c>
      <x:c r="K39" t="n">
        <x:f>IF(COUNTIFS('装备输入'!$B$5:$B$28,H39,'装备输入'!$D$5:$D$28,I39)&gt;=2,0.16,0)</x:f>
        <x:v>0</x:v>
      </x:c>
    </x:row>
    <x:row r="40" ht="20" customHeight="1">
      <x:c r="A40" s="6" t="str">
        <x:v>301</x:v>
      </x:c>
      <x:c r="B40" s="6" t="n">
        <x:v>2</x:v>
      </x:c>
      <x:c r="C40" s="6" t="str">
        <x:v>AttackAddedRatio</x:v>
      </x:c>
      <x:c r="D40" s="6" t="n">
        <x:v>0.12</x:v>
      </x:c>
      <x:c r="E40" s="6" t="str">
        <x:v>攻击力</x:v>
      </x:c>
      <x:c r="F40" s="6" t="str">
        <x:v>https://raw.githubusercontent.com/Mar-7th/StarRailRes/dbe8cdfcfb0bf657b9fe1cf92d5537f118ccb487/index_new/cn/relic_sets.json</x:v>
      </x:c>
      <x:c r="H40" t="n">
        <x:v>1</x:v>
      </x:c>
      <x:c r="I40" t="str">
        <x:v>301</x:v>
      </x:c>
      <x:c r="J40" t="str">
        <x:v>AttackAddedRatio</x:v>
      </x:c>
      <x:c r="K40" t="n">
        <x:f>IF(COUNTIFS('装备输入'!$B$5:$B$28,H40,'装备输入'!$D$5:$D$28,I40)&gt;=2,0.12,0)</x:f>
        <x:v>0.12</x:v>
      </x:c>
    </x:row>
    <x:row r="41" ht="20" customHeight="1">
      <x:c r="A41" s="6" t="str">
        <x:v>302</x:v>
      </x:c>
      <x:c r="B41" s="6" t="n">
        <x:v>2</x:v>
      </x:c>
      <x:c r="C41" s="6" t="str">
        <x:v>HPAddedRatio</x:v>
      </x:c>
      <x:c r="D41" s="6" t="n">
        <x:v>0.12</x:v>
      </x:c>
      <x:c r="E41" s="6" t="str">
        <x:v>生命值</x:v>
      </x:c>
      <x:c r="F41" s="6" t="str">
        <x:v>https://raw.githubusercontent.com/Mar-7th/StarRailRes/dbe8cdfcfb0bf657b9fe1cf92d5537f118ccb487/index_new/cn/relic_sets.json</x:v>
      </x:c>
      <x:c r="H41" t="n">
        <x:v>1</x:v>
      </x:c>
      <x:c r="I41" t="str">
        <x:v>302</x:v>
      </x:c>
      <x:c r="J41" t="str">
        <x:v>HPAddedRatio</x:v>
      </x:c>
      <x:c r="K41" t="n">
        <x:f>IF(COUNTIFS('装备输入'!$B$5:$B$28,H41,'装备输入'!$D$5:$D$28,I41)&gt;=2,0.12,0)</x:f>
        <x:v>0</x:v>
      </x:c>
    </x:row>
    <x:row r="42" ht="20" customHeight="1">
      <x:c r="A42" s="6" t="str">
        <x:v>303</x:v>
      </x:c>
      <x:c r="B42" s="6" t="n">
        <x:v>2</x:v>
      </x:c>
      <x:c r="C42" s="6" t="str">
        <x:v>StatusProbabilityBase</x:v>
      </x:c>
      <x:c r="D42" s="6" t="n">
        <x:v>0.1</x:v>
      </x:c>
      <x:c r="E42" s="6" t="str">
        <x:v>效果命中</x:v>
      </x:c>
      <x:c r="F42" s="6" t="str">
        <x:v>https://raw.githubusercontent.com/Mar-7th/StarRailRes/dbe8cdfcfb0bf657b9fe1cf92d5537f118ccb487/index_new/cn/relic_sets.json</x:v>
      </x:c>
      <x:c r="H42" t="n">
        <x:v>1</x:v>
      </x:c>
      <x:c r="I42" t="str">
        <x:v>303</x:v>
      </x:c>
      <x:c r="J42" t="str">
        <x:v>StatusProbabilityBase</x:v>
      </x:c>
      <x:c r="K42" t="n">
        <x:f>IF(COUNTIFS('装备输入'!$B$5:$B$28,H42,'装备输入'!$D$5:$D$28,I42)&gt;=2,0.1,0)</x:f>
        <x:v>0</x:v>
      </x:c>
    </x:row>
    <x:row r="43" ht="20" customHeight="1">
      <x:c r="A43" s="6" t="str">
        <x:v>304</x:v>
      </x:c>
      <x:c r="B43" s="6" t="n">
        <x:v>2</x:v>
      </x:c>
      <x:c r="C43" s="6" t="str">
        <x:v>DefenceAddedRatio</x:v>
      </x:c>
      <x:c r="D43" s="6" t="n">
        <x:v>0.15</x:v>
      </x:c>
      <x:c r="E43" s="6" t="str">
        <x:v>防御力</x:v>
      </x:c>
      <x:c r="F43" s="6" t="str">
        <x:v>https://raw.githubusercontent.com/Mar-7th/StarRailRes/dbe8cdfcfb0bf657b9fe1cf92d5537f118ccb487/index_new/cn/relic_sets.json</x:v>
      </x:c>
      <x:c r="H43" t="n">
        <x:v>1</x:v>
      </x:c>
      <x:c r="I43" t="str">
        <x:v>304</x:v>
      </x:c>
      <x:c r="J43" t="str">
        <x:v>DefenceAddedRatio</x:v>
      </x:c>
      <x:c r="K43" t="n">
        <x:f>IF(COUNTIFS('装备输入'!$B$5:$B$28,H43,'装备输入'!$D$5:$D$28,I43)&gt;=2,0.15,0)</x:f>
        <x:v>0</x:v>
      </x:c>
    </x:row>
    <x:row r="44" ht="20" customHeight="1">
      <x:c r="A44" s="6" t="str">
        <x:v>305</x:v>
      </x:c>
      <x:c r="B44" s="6" t="n">
        <x:v>2</x:v>
      </x:c>
      <x:c r="C44" s="6" t="str">
        <x:v>CriticalDamageBase</x:v>
      </x:c>
      <x:c r="D44" s="6" t="n">
        <x:v>0.16</x:v>
      </x:c>
      <x:c r="E44" s="6" t="str">
        <x:v>暴击伤害</x:v>
      </x:c>
      <x:c r="F44" s="6" t="str">
        <x:v>https://raw.githubusercontent.com/Mar-7th/StarRailRes/dbe8cdfcfb0bf657b9fe1cf92d5537f118ccb487/index_new/cn/relic_sets.json</x:v>
      </x:c>
      <x:c r="H44" t="n">
        <x:v>1</x:v>
      </x:c>
      <x:c r="I44" t="str">
        <x:v>305</x:v>
      </x:c>
      <x:c r="J44" t="str">
        <x:v>CriticalDamageBase</x:v>
      </x:c>
      <x:c r="K44" t="n">
        <x:f>IF(COUNTIFS('装备输入'!$B$5:$B$28,H44,'装备输入'!$D$5:$D$28,I44)&gt;=2,0.16,0)</x:f>
        <x:v>0</x:v>
      </x:c>
    </x:row>
    <x:row r="45" ht="20" customHeight="1">
      <x:c r="A45" s="6" t="str">
        <x:v>306</x:v>
      </x:c>
      <x:c r="B45" s="6" t="n">
        <x:v>2</x:v>
      </x:c>
      <x:c r="C45" s="6" t="str">
        <x:v>CriticalChanceBase</x:v>
      </x:c>
      <x:c r="D45" s="6" t="n">
        <x:v>0.08</x:v>
      </x:c>
      <x:c r="E45" s="6" t="str">
        <x:v>暴击率</x:v>
      </x:c>
      <x:c r="F45" s="6" t="str">
        <x:v>https://raw.githubusercontent.com/Mar-7th/StarRailRes/dbe8cdfcfb0bf657b9fe1cf92d5537f118ccb487/index_new/cn/relic_sets.json</x:v>
      </x:c>
      <x:c r="H45" t="n">
        <x:v>1</x:v>
      </x:c>
      <x:c r="I45" t="str">
        <x:v>306</x:v>
      </x:c>
      <x:c r="J45" t="str">
        <x:v>CriticalChanceBase</x:v>
      </x:c>
      <x:c r="K45" t="n">
        <x:f>IF(COUNTIFS('装备输入'!$B$5:$B$28,H45,'装备输入'!$D$5:$D$28,I45)&gt;=2,0.08,0)</x:f>
        <x:v>0</x:v>
      </x:c>
    </x:row>
    <x:row r="46" ht="20" customHeight="1">
      <x:c r="A46" s="6" t="str">
        <x:v>307</x:v>
      </x:c>
      <x:c r="B46" s="6" t="n">
        <x:v>2</x:v>
      </x:c>
      <x:c r="C46" s="6" t="str">
        <x:v>BreakDamageAddedRatioBase</x:v>
      </x:c>
      <x:c r="D46" s="6" t="n">
        <x:v>0.16</x:v>
      </x:c>
      <x:c r="E46" s="6" t="str">
        <x:v>击破特攻</x:v>
      </x:c>
      <x:c r="F46" s="6" t="str">
        <x:v>https://raw.githubusercontent.com/Mar-7th/StarRailRes/dbe8cdfcfb0bf657b9fe1cf92d5537f118ccb487/index_new/cn/relic_sets.json</x:v>
      </x:c>
      <x:c r="H46" t="n">
        <x:v>1</x:v>
      </x:c>
      <x:c r="I46" t="str">
        <x:v>307</x:v>
      </x:c>
      <x:c r="J46" t="str">
        <x:v>BreakDamageAddedRatioBase</x:v>
      </x:c>
      <x:c r="K46" t="n">
        <x:f>IF(COUNTIFS('装备输入'!$B$5:$B$28,H46,'装备输入'!$D$5:$D$28,I46)&gt;=2,0.16,0)</x:f>
        <x:v>0</x:v>
      </x:c>
    </x:row>
    <x:row r="47" ht="20" customHeight="1">
      <x:c r="A47" s="6" t="str">
        <x:v>308</x:v>
      </x:c>
      <x:c r="B47" s="6" t="n">
        <x:v>2</x:v>
      </x:c>
      <x:c r="C47" s="6" t="str">
        <x:v>SPRatioBase</x:v>
      </x:c>
      <x:c r="D47" s="6" t="n">
        <x:v>0.05</x:v>
      </x:c>
      <x:c r="E47" s="6" t="str">
        <x:v>能量恢复效率</x:v>
      </x:c>
      <x:c r="F47" s="6" t="str">
        <x:v>https://raw.githubusercontent.com/Mar-7th/StarRailRes/dbe8cdfcfb0bf657b9fe1cf92d5537f118ccb487/index_new/cn/relic_sets.json</x:v>
      </x:c>
      <x:c r="H47" t="n">
        <x:v>1</x:v>
      </x:c>
      <x:c r="I47" t="str">
        <x:v>308</x:v>
      </x:c>
      <x:c r="J47" t="str">
        <x:v>SPRatioBase</x:v>
      </x:c>
      <x:c r="K47" t="n">
        <x:f>IF(COUNTIFS('装备输入'!$B$5:$B$28,H47,'装备输入'!$D$5:$D$28,I47)&gt;=2,0.05,0)</x:f>
        <x:v>0</x:v>
      </x:c>
    </x:row>
    <x:row r="48" ht="20" customHeight="1">
      <x:c r="A48" s="6" t="str">
        <x:v>309</x:v>
      </x:c>
      <x:c r="B48" s="6" t="n">
        <x:v>2</x:v>
      </x:c>
      <x:c r="C48" s="6" t="str">
        <x:v>CriticalChanceBase</x:v>
      </x:c>
      <x:c r="D48" s="6" t="n">
        <x:v>0.08</x:v>
      </x:c>
      <x:c r="E48" s="6" t="str">
        <x:v>暴击率</x:v>
      </x:c>
      <x:c r="F48" s="6" t="str">
        <x:v>https://raw.githubusercontent.com/Mar-7th/StarRailRes/dbe8cdfcfb0bf657b9fe1cf92d5537f118ccb487/index_new/cn/relic_sets.json</x:v>
      </x:c>
      <x:c r="H48" t="n">
        <x:v>1</x:v>
      </x:c>
      <x:c r="I48" t="str">
        <x:v>309</x:v>
      </x:c>
      <x:c r="J48" t="str">
        <x:v>CriticalChanceBase</x:v>
      </x:c>
      <x:c r="K48" t="n">
        <x:f>IF(COUNTIFS('装备输入'!$B$5:$B$28,H48,'装备输入'!$D$5:$D$28,I48)&gt;=2,0.08,0)</x:f>
        <x:v>0</x:v>
      </x:c>
    </x:row>
    <x:row r="49" ht="20" customHeight="1">
      <x:c r="A49" s="6" t="str">
        <x:v>310</x:v>
      </x:c>
      <x:c r="B49" s="6" t="n">
        <x:v>2</x:v>
      </x:c>
      <x:c r="C49" s="6" t="str">
        <x:v>StatusResistanceBase</x:v>
      </x:c>
      <x:c r="D49" s="6" t="n">
        <x:v>0.1</x:v>
      </x:c>
      <x:c r="E49" s="6" t="str">
        <x:v>效果抵抗</x:v>
      </x:c>
      <x:c r="F49" s="6" t="str">
        <x:v>https://raw.githubusercontent.com/Mar-7th/StarRailRes/dbe8cdfcfb0bf657b9fe1cf92d5537f118ccb487/index_new/cn/relic_sets.json</x:v>
      </x:c>
      <x:c r="H49" t="n">
        <x:v>1</x:v>
      </x:c>
      <x:c r="I49" t="str">
        <x:v>310</x:v>
      </x:c>
      <x:c r="J49" t="str">
        <x:v>StatusResistanceBase</x:v>
      </x:c>
      <x:c r="K49" t="n">
        <x:f>IF(COUNTIFS('装备输入'!$B$5:$B$28,H49,'装备输入'!$D$5:$D$28,I49)&gt;=2,0.1,0)</x:f>
        <x:v>0</x:v>
      </x:c>
    </x:row>
    <x:row r="50" ht="20" customHeight="1">
      <x:c r="A50" s="6" t="str">
        <x:v>311</x:v>
      </x:c>
      <x:c r="B50" s="6" t="n">
        <x:v>2</x:v>
      </x:c>
      <x:c r="C50" s="6" t="str">
        <x:v>AttackAddedRatio</x:v>
      </x:c>
      <x:c r="D50" s="6" t="n">
        <x:v>0.12</x:v>
      </x:c>
      <x:c r="E50" s="6" t="str">
        <x:v>攻击力</x:v>
      </x:c>
      <x:c r="F50" s="6" t="str">
        <x:v>https://raw.githubusercontent.com/Mar-7th/StarRailRes/dbe8cdfcfb0bf657b9fe1cf92d5537f118ccb487/index_new/cn/relic_sets.json</x:v>
      </x:c>
      <x:c r="H50" t="n">
        <x:v>1</x:v>
      </x:c>
      <x:c r="I50" t="str">
        <x:v>311</x:v>
      </x:c>
      <x:c r="J50" t="str">
        <x:v>AttackAddedRatio</x:v>
      </x:c>
      <x:c r="K50" t="n">
        <x:f>IF(COUNTIFS('装备输入'!$B$5:$B$28,H50,'装备输入'!$D$5:$D$28,I50)&gt;=2,0.12,0)</x:f>
        <x:v>0</x:v>
      </x:c>
    </x:row>
    <x:row r="51" ht="20" customHeight="1">
      <x:c r="A51" s="6" t="str">
        <x:v>312</x:v>
      </x:c>
      <x:c r="B51" s="6" t="n">
        <x:v>2</x:v>
      </x:c>
      <x:c r="C51" s="6" t="str">
        <x:v>SPRatioBase</x:v>
      </x:c>
      <x:c r="D51" s="6" t="n">
        <x:v>0.05</x:v>
      </x:c>
      <x:c r="E51" s="6" t="str">
        <x:v>能量恢复效率</x:v>
      </x:c>
      <x:c r="F51" s="6" t="str">
        <x:v>https://raw.githubusercontent.com/Mar-7th/StarRailRes/dbe8cdfcfb0bf657b9fe1cf92d5537f118ccb487/index_new/cn/relic_sets.json</x:v>
      </x:c>
      <x:c r="H51" t="n">
        <x:v>1</x:v>
      </x:c>
      <x:c r="I51" t="str">
        <x:v>312</x:v>
      </x:c>
      <x:c r="J51" t="str">
        <x:v>SPRatioBase</x:v>
      </x:c>
      <x:c r="K51" t="n">
        <x:f>IF(COUNTIFS('装备输入'!$B$5:$B$28,H51,'装备输入'!$D$5:$D$28,I51)&gt;=2,0.05,0)</x:f>
        <x:v>0</x:v>
      </x:c>
    </x:row>
    <x:row r="52" ht="20" customHeight="1">
      <x:c r="A52" s="6" t="str">
        <x:v>313</x:v>
      </x:c>
      <x:c r="B52" s="6" t="n">
        <x:v>2</x:v>
      </x:c>
      <x:c r="C52" s="6" t="str">
        <x:v>CriticalChanceBase</x:v>
      </x:c>
      <x:c r="D52" s="6" t="n">
        <x:v>0.04</x:v>
      </x:c>
      <x:c r="E52" s="6" t="str">
        <x:v>暴击率</x:v>
      </x:c>
      <x:c r="F52" s="6" t="str">
        <x:v>https://raw.githubusercontent.com/Mar-7th/StarRailRes/dbe8cdfcfb0bf657b9fe1cf92d5537f118ccb487/index_new/cn/relic_sets.json</x:v>
      </x:c>
      <x:c r="H52" t="n">
        <x:v>1</x:v>
      </x:c>
      <x:c r="I52" t="str">
        <x:v>313</x:v>
      </x:c>
      <x:c r="J52" t="str">
        <x:v>CriticalChanceBase</x:v>
      </x:c>
      <x:c r="K52" t="n">
        <x:f>IF(COUNTIFS('装备输入'!$B$5:$B$28,H52,'装备输入'!$D$5:$D$28,I52)&gt;=2,0.04,0)</x:f>
        <x:v>0</x:v>
      </x:c>
    </x:row>
    <x:row r="53" ht="20" customHeight="1">
      <x:c r="A53" s="6" t="str">
        <x:v>314</x:v>
      </x:c>
      <x:c r="B53" s="6" t="n">
        <x:v>2</x:v>
      </x:c>
      <x:c r="C53" s="6" t="str">
        <x:v>AttackAddedRatio</x:v>
      </x:c>
      <x:c r="D53" s="6" t="n">
        <x:v>0.12</x:v>
      </x:c>
      <x:c r="E53" s="6" t="str">
        <x:v>攻击力</x:v>
      </x:c>
      <x:c r="F53" s="6" t="str">
        <x:v>https://raw.githubusercontent.com/Mar-7th/StarRailRes/dbe8cdfcfb0bf657b9fe1cf92d5537f118ccb487/index_new/cn/relic_sets.json</x:v>
      </x:c>
      <x:c r="H53" t="n">
        <x:v>1</x:v>
      </x:c>
      <x:c r="I53" t="str">
        <x:v>314</x:v>
      </x:c>
      <x:c r="J53" t="str">
        <x:v>AttackAddedRatio</x:v>
      </x:c>
      <x:c r="K53" t="n">
        <x:f>IF(COUNTIFS('装备输入'!$B$5:$B$28,H53,'装备输入'!$D$5:$D$28,I53)&gt;=2,0.12,0)</x:f>
        <x:v>0</x:v>
      </x:c>
    </x:row>
    <x:row r="54" ht="20" customHeight="1">
      <x:c r="A54" s="6" t="str">
        <x:v>316</x:v>
      </x:c>
      <x:c r="B54" s="6" t="n">
        <x:v>2</x:v>
      </x:c>
      <x:c r="C54" s="6" t="str">
        <x:v>SpeedAddedRatio</x:v>
      </x:c>
      <x:c r="D54" s="6" t="n">
        <x:v>0.06</x:v>
      </x:c>
      <x:c r="E54" s="6" t="str">
        <x:v>速度</x:v>
      </x:c>
      <x:c r="F54" s="6" t="str">
        <x:v>https://raw.githubusercontent.com/Mar-7th/StarRailRes/dbe8cdfcfb0bf657b9fe1cf92d5537f118ccb487/index_new/cn/relic_sets.json</x:v>
      </x:c>
      <x:c r="H54" t="n">
        <x:v>1</x:v>
      </x:c>
      <x:c r="I54" t="str">
        <x:v>316</x:v>
      </x:c>
      <x:c r="J54" t="str">
        <x:v>SpeedAddedRatio</x:v>
      </x:c>
      <x:c r="K54" t="n">
        <x:f>IF(COUNTIFS('装备输入'!$B$5:$B$28,H54,'装备输入'!$D$5:$D$28,I54)&gt;=2,0.06,0)</x:f>
        <x:v>0</x:v>
      </x:c>
    </x:row>
    <x:row r="55" ht="20" customHeight="1">
      <x:c r="A55" s="6" t="str">
        <x:v>317</x:v>
      </x:c>
      <x:c r="B55" s="6" t="n">
        <x:v>2</x:v>
      </x:c>
      <x:c r="C55" s="6" t="str">
        <x:v>SPRatioBase</x:v>
      </x:c>
      <x:c r="D55" s="6" t="n">
        <x:v>0.05</x:v>
      </x:c>
      <x:c r="E55" s="6" t="str">
        <x:v>能量恢复效率</x:v>
      </x:c>
      <x:c r="F55" s="6" t="str">
        <x:v>https://raw.githubusercontent.com/Mar-7th/StarRailRes/dbe8cdfcfb0bf657b9fe1cf92d5537f118ccb487/index_new/cn/relic_sets.json</x:v>
      </x:c>
      <x:c r="H55" t="n">
        <x:v>1</x:v>
      </x:c>
      <x:c r="I55" t="str">
        <x:v>317</x:v>
      </x:c>
      <x:c r="J55" t="str">
        <x:v>SPRatioBase</x:v>
      </x:c>
      <x:c r="K55" t="n">
        <x:f>IF(COUNTIFS('装备输入'!$B$5:$B$28,H55,'装备输入'!$D$5:$D$28,I55)&gt;=2,0.05,0)</x:f>
        <x:v>0</x:v>
      </x:c>
    </x:row>
    <x:row r="56" ht="20" customHeight="1">
      <x:c r="A56" s="6" t="str">
        <x:v>318</x:v>
      </x:c>
      <x:c r="B56" s="6" t="n">
        <x:v>2</x:v>
      </x:c>
      <x:c r="C56" s="6" t="str">
        <x:v>CriticalDamageBase</x:v>
      </x:c>
      <x:c r="D56" s="6" t="n">
        <x:v>0.16</x:v>
      </x:c>
      <x:c r="E56" s="6" t="str">
        <x:v>暴击伤害</x:v>
      </x:c>
      <x:c r="F56" s="6" t="str">
        <x:v>https://raw.githubusercontent.com/Mar-7th/StarRailRes/dbe8cdfcfb0bf657b9fe1cf92d5537f118ccb487/index_new/cn/relic_sets.json</x:v>
      </x:c>
      <x:c r="H56" t="n">
        <x:v>1</x:v>
      </x:c>
      <x:c r="I56" t="str">
        <x:v>318</x:v>
      </x:c>
      <x:c r="J56" t="str">
        <x:v>CriticalDamageBase</x:v>
      </x:c>
      <x:c r="K56" t="n">
        <x:f>IF(COUNTIFS('装备输入'!$B$5:$B$28,H56,'装备输入'!$D$5:$D$28,I56)&gt;=2,0.16,0)</x:f>
        <x:v>0</x:v>
      </x:c>
    </x:row>
    <x:row r="57" ht="20" customHeight="1">
      <x:c r="A57" s="6" t="str">
        <x:v>319</x:v>
      </x:c>
      <x:c r="B57" s="6" t="n">
        <x:v>2</x:v>
      </x:c>
      <x:c r="C57" s="6" t="str">
        <x:v>HPAddedRatio</x:v>
      </x:c>
      <x:c r="D57" s="6" t="n">
        <x:v>0.12</x:v>
      </x:c>
      <x:c r="E57" s="6" t="str">
        <x:v>生命值</x:v>
      </x:c>
      <x:c r="F57" s="6" t="str">
        <x:v>https://raw.githubusercontent.com/Mar-7th/StarRailRes/dbe8cdfcfb0bf657b9fe1cf92d5537f118ccb487/index_new/cn/relic_sets.json</x:v>
      </x:c>
      <x:c r="H57" t="n">
        <x:v>1</x:v>
      </x:c>
      <x:c r="I57" t="str">
        <x:v>319</x:v>
      </x:c>
      <x:c r="J57" t="str">
        <x:v>HPAddedRatio</x:v>
      </x:c>
      <x:c r="K57" t="n">
        <x:f>IF(COUNTIFS('装备输入'!$B$5:$B$28,H57,'装备输入'!$D$5:$D$28,I57)&gt;=2,0.12,0)</x:f>
        <x:v>0</x:v>
      </x:c>
    </x:row>
    <x:row r="58" ht="20" customHeight="1">
      <x:c r="A58" s="6" t="str">
        <x:v>320</x:v>
      </x:c>
      <x:c r="B58" s="6" t="n">
        <x:v>2</x:v>
      </x:c>
      <x:c r="C58" s="6" t="str">
        <x:v>SpeedAddedRatio</x:v>
      </x:c>
      <x:c r="D58" s="6" t="n">
        <x:v>0.06</x:v>
      </x:c>
      <x:c r="E58" s="6" t="str">
        <x:v>速度</x:v>
      </x:c>
      <x:c r="F58" s="6" t="str">
        <x:v>https://raw.githubusercontent.com/Mar-7th/StarRailRes/dbe8cdfcfb0bf657b9fe1cf92d5537f118ccb487/index_new/cn/relic_sets.json</x:v>
      </x:c>
      <x:c r="H58" t="n">
        <x:v>1</x:v>
      </x:c>
      <x:c r="I58" t="str">
        <x:v>320</x:v>
      </x:c>
      <x:c r="J58" t="str">
        <x:v>SpeedAddedRatio</x:v>
      </x:c>
      <x:c r="K58" t="n">
        <x:f>IF(COUNTIFS('装备输入'!$B$5:$B$28,H58,'装备输入'!$D$5:$D$28,I58)&gt;=2,0.06,0)</x:f>
        <x:v>0</x:v>
      </x:c>
    </x:row>
    <x:row r="59" ht="20" customHeight="1">
      <x:c r="A59" s="6" t="str">
        <x:v>322</x:v>
      </x:c>
      <x:c r="B59" s="6" t="n">
        <x:v>2</x:v>
      </x:c>
      <x:c r="C59" s="6" t="str">
        <x:v>AttackAddedRatio</x:v>
      </x:c>
      <x:c r="D59" s="6" t="n">
        <x:v>0.12</x:v>
      </x:c>
      <x:c r="E59" s="6" t="str">
        <x:v>攻击力</x:v>
      </x:c>
      <x:c r="F59" s="6" t="str">
        <x:v>https://raw.githubusercontent.com/Mar-7th/StarRailRes/dbe8cdfcfb0bf657b9fe1cf92d5537f118ccb487/index_new/cn/relic_sets.json</x:v>
      </x:c>
      <x:c r="H59" t="n">
        <x:v>1</x:v>
      </x:c>
      <x:c r="I59" t="str">
        <x:v>322</x:v>
      </x:c>
      <x:c r="J59" t="str">
        <x:v>AttackAddedRatio</x:v>
      </x:c>
      <x:c r="K59" t="n">
        <x:f>IF(COUNTIFS('装备输入'!$B$5:$B$28,H59,'装备输入'!$D$5:$D$28,I59)&gt;=2,0.12,0)</x:f>
        <x:v>0</x:v>
      </x:c>
    </x:row>
    <x:row r="60" ht="20" customHeight="1">
      <x:c r="A60" s="6" t="str">
        <x:v>323</x:v>
      </x:c>
      <x:c r="B60" s="6" t="n">
        <x:v>2</x:v>
      </x:c>
      <x:c r="C60" s="6" t="str">
        <x:v>CriticalChanceBase</x:v>
      </x:c>
      <x:c r="D60" s="6" t="n">
        <x:v>0.08</x:v>
      </x:c>
      <x:c r="E60" s="6" t="str">
        <x:v>暴击率</x:v>
      </x:c>
      <x:c r="F60" s="6" t="str">
        <x:v>https://raw.githubusercontent.com/Mar-7th/StarRailRes/dbe8cdfcfb0bf657b9fe1cf92d5537f118ccb487/index_new/cn/relic_sets.json</x:v>
      </x:c>
      <x:c r="H60" t="n">
        <x:v>1</x:v>
      </x:c>
      <x:c r="I60" t="str">
        <x:v>323</x:v>
      </x:c>
      <x:c r="J60" t="str">
        <x:v>CriticalChanceBase</x:v>
      </x:c>
      <x:c r="K60" t="n">
        <x:f>IF(COUNTIFS('装备输入'!$B$5:$B$28,H60,'装备输入'!$D$5:$D$28,I60)&gt;=2,0.08,0)</x:f>
        <x:v>0</x:v>
      </x:c>
    </x:row>
    <x:row r="61" ht="20" customHeight="1">
      <x:c r="A61" s="6" t="str">
        <x:v>324</x:v>
      </x:c>
      <x:c r="B61" s="6" t="n">
        <x:v>2</x:v>
      </x:c>
      <x:c r="C61" s="6" t="str">
        <x:v>CriticalDamageBase</x:v>
      </x:c>
      <x:c r="D61" s="6" t="n">
        <x:v>0.16</x:v>
      </x:c>
      <x:c r="E61" s="6" t="str">
        <x:v>暴击伤害</x:v>
      </x:c>
      <x:c r="F61" s="6" t="str">
        <x:v>https://raw.githubusercontent.com/Mar-7th/StarRailRes/dbe8cdfcfb0bf657b9fe1cf92d5537f118ccb487/index_new/cn/relic_sets.json</x:v>
      </x:c>
      <x:c r="H61" t="n">
        <x:v>1</x:v>
      </x:c>
      <x:c r="I61" t="str">
        <x:v>324</x:v>
      </x:c>
      <x:c r="J61" t="str">
        <x:v>CriticalDamageBase</x:v>
      </x:c>
      <x:c r="K61" t="n">
        <x:f>IF(COUNTIFS('装备输入'!$B$5:$B$28,H61,'装备输入'!$D$5:$D$28,I61)&gt;=2,0.16,0)</x:f>
        <x:v>0</x:v>
      </x:c>
    </x:row>
    <x:row r="62" ht="20" customHeight="1">
      <x:c r="A62" s="6" t="str">
        <x:v>325</x:v>
      </x:c>
      <x:c r="B62" s="6" t="n">
        <x:v>2</x:v>
      </x:c>
      <x:c r="C62" s="6" t="str">
        <x:v>ElationDamageAddedRatioBase</x:v>
      </x:c>
      <x:c r="D62" s="6" t="n">
        <x:v>0.08</x:v>
      </x:c>
      <x:c r="E62" s="6" t="str">
        <x:v>欢愉度</x:v>
      </x:c>
      <x:c r="F62" s="6" t="str">
        <x:v>https://raw.githubusercontent.com/Mar-7th/StarRailRes/dbe8cdfcfb0bf657b9fe1cf92d5537f118ccb487/index_new/cn/relic_sets.json</x:v>
      </x:c>
      <x:c r="H62" t="n">
        <x:v>1</x:v>
      </x:c>
      <x:c r="I62" t="str">
        <x:v>325</x:v>
      </x:c>
      <x:c r="J62" t="str">
        <x:v>ElationDamageAddedRatioBase</x:v>
      </x:c>
      <x:c r="K62" t="n">
        <x:f>IF(COUNTIFS('装备输入'!$B$5:$B$28,H62,'装备输入'!$D$5:$D$28,I62)&gt;=2,0.08,0)</x:f>
        <x:v>0</x:v>
      </x:c>
    </x:row>
    <x:row r="63" ht="20" customHeight="1">
      <x:c r="A63" s="6" t="str">
        <x:v>327</x:v>
      </x:c>
      <x:c r="B63" s="6" t="n">
        <x:v>2</x:v>
      </x:c>
      <x:c r="C63" s="6" t="str">
        <x:v>CriticalChanceBase</x:v>
      </x:c>
      <x:c r="D63" s="6" t="n">
        <x:v>0.08</x:v>
      </x:c>
      <x:c r="E63" s="6" t="str">
        <x:v>暴击率</x:v>
      </x:c>
      <x:c r="F63" s="6" t="str">
        <x:v>https://raw.githubusercontent.com/Mar-7th/StarRailRes/dbe8cdfcfb0bf657b9fe1cf92d5537f118ccb487/index_new/cn/relic_sets.json</x:v>
      </x:c>
      <x:c r="H63" t="n">
        <x:v>1</x:v>
      </x:c>
      <x:c r="I63" t="str">
        <x:v>327</x:v>
      </x:c>
      <x:c r="J63" t="str">
        <x:v>CriticalChanceBase</x:v>
      </x:c>
      <x:c r="K63" t="n">
        <x:f>IF(COUNTIFS('装备输入'!$B$5:$B$28,H63,'装备输入'!$D$5:$D$28,I63)&gt;=2,0.08,0)</x:f>
        <x:v>0</x:v>
      </x:c>
    </x:row>
    <x:row r="64">
      <x:c r="H64" t="n">
        <x:v>2</x:v>
      </x:c>
      <x:c r="I64" t="str">
        <x:v>101</x:v>
      </x:c>
      <x:c r="J64" t="str">
        <x:v>HealRatioBase</x:v>
      </x:c>
      <x:c r="K64" t="n">
        <x:f>IF(COUNTIFS('装备输入'!$B$5:$B$28,H64,'装备输入'!$D$5:$D$28,I64)&gt;=2,0.1,0)</x:f>
        <x:v>0</x:v>
      </x:c>
    </x:row>
    <x:row r="65">
      <x:c r="H65" t="n">
        <x:v>2</x:v>
      </x:c>
      <x:c r="I65" t="str">
        <x:v>102</x:v>
      </x:c>
      <x:c r="J65" t="str">
        <x:v>AttackAddedRatio</x:v>
      </x:c>
      <x:c r="K65" t="n">
        <x:f>IF(COUNTIFS('装备输入'!$B$5:$B$28,H65,'装备输入'!$D$5:$D$28,I65)&gt;=2,0.12,0)</x:f>
        <x:v>0.12</x:v>
      </x:c>
    </x:row>
    <x:row r="66">
      <x:c r="H66" t="n">
        <x:v>2</x:v>
      </x:c>
      <x:c r="I66" t="str">
        <x:v>102</x:v>
      </x:c>
      <x:c r="J66" t="str">
        <x:v>SpeedAddedRatio</x:v>
      </x:c>
      <x:c r="K66" t="n">
        <x:f>IF(COUNTIFS('装备输入'!$B$5:$B$28,H66,'装备输入'!$D$5:$D$28,I66)&gt;=4,0.06,0)</x:f>
        <x:v>0.06</x:v>
      </x:c>
    </x:row>
    <x:row r="67">
      <x:c r="H67" t="n">
        <x:v>2</x:v>
      </x:c>
      <x:c r="I67" t="str">
        <x:v>103</x:v>
      </x:c>
      <x:c r="J67" t="str">
        <x:v>DefenceAddedRatio</x:v>
      </x:c>
      <x:c r="K67" t="n">
        <x:f>IF(COUNTIFS('装备输入'!$B$5:$B$28,H67,'装备输入'!$D$5:$D$28,I67)&gt;=2,0.15,0)</x:f>
        <x:v>0</x:v>
      </x:c>
    </x:row>
    <x:row r="68">
      <x:c r="H68" t="n">
        <x:v>2</x:v>
      </x:c>
      <x:c r="I68" t="str">
        <x:v>104</x:v>
      </x:c>
      <x:c r="J68" t="str">
        <x:v>IceAddedRatio</x:v>
      </x:c>
      <x:c r="K68" t="n">
        <x:f>IF(COUNTIFS('装备输入'!$B$5:$B$28,H68,'装备输入'!$D$5:$D$28,I68)&gt;=2,0.1,0)</x:f>
        <x:v>0</x:v>
      </x:c>
    </x:row>
    <x:row r="69">
      <x:c r="H69" t="n">
        <x:v>2</x:v>
      </x:c>
      <x:c r="I69" t="str">
        <x:v>105</x:v>
      </x:c>
      <x:c r="J69" t="str">
        <x:v>PhysicalAddedRatio</x:v>
      </x:c>
      <x:c r="K69" t="n">
        <x:f>IF(COUNTIFS('装备输入'!$B$5:$B$28,H69,'装备输入'!$D$5:$D$28,I69)&gt;=2,0.1,0)</x:f>
        <x:v>0</x:v>
      </x:c>
    </x:row>
    <x:row r="70">
      <x:c r="H70" t="n">
        <x:v>2</x:v>
      </x:c>
      <x:c r="I70" t="str">
        <x:v>107</x:v>
      </x:c>
      <x:c r="J70" t="str">
        <x:v>FireAddedRatio</x:v>
      </x:c>
      <x:c r="K70" t="n">
        <x:f>IF(COUNTIFS('装备输入'!$B$5:$B$28,H70,'装备输入'!$D$5:$D$28,I70)&gt;=2,0.1,0)</x:f>
        <x:v>0</x:v>
      </x:c>
    </x:row>
    <x:row r="71">
      <x:c r="H71" t="n">
        <x:v>2</x:v>
      </x:c>
      <x:c r="I71" t="str">
        <x:v>108</x:v>
      </x:c>
      <x:c r="J71" t="str">
        <x:v>QuantumAddedRatio</x:v>
      </x:c>
      <x:c r="K71" t="n">
        <x:f>IF(COUNTIFS('装备输入'!$B$5:$B$28,H71,'装备输入'!$D$5:$D$28,I71)&gt;=2,0.1,0)</x:f>
        <x:v>0</x:v>
      </x:c>
    </x:row>
    <x:row r="72">
      <x:c r="H72" t="n">
        <x:v>2</x:v>
      </x:c>
      <x:c r="I72" t="str">
        <x:v>109</x:v>
      </x:c>
      <x:c r="J72" t="str">
        <x:v>ThunderAddedRatio</x:v>
      </x:c>
      <x:c r="K72" t="n">
        <x:f>IF(COUNTIFS('装备输入'!$B$5:$B$28,H72,'装备输入'!$D$5:$D$28,I72)&gt;=2,0.1,0)</x:f>
        <x:v>0</x:v>
      </x:c>
    </x:row>
    <x:row r="73">
      <x:c r="H73" t="n">
        <x:v>2</x:v>
      </x:c>
      <x:c r="I73" t="str">
        <x:v>110</x:v>
      </x:c>
      <x:c r="J73" t="str">
        <x:v>WindAddedRatio</x:v>
      </x:c>
      <x:c r="K73" t="n">
        <x:f>IF(COUNTIFS('装备输入'!$B$5:$B$28,H73,'装备输入'!$D$5:$D$28,I73)&gt;=2,0.1,0)</x:f>
        <x:v>0</x:v>
      </x:c>
    </x:row>
    <x:row r="74">
      <x:c r="H74" t="n">
        <x:v>2</x:v>
      </x:c>
      <x:c r="I74" t="str">
        <x:v>111</x:v>
      </x:c>
      <x:c r="J74" t="str">
        <x:v>BreakDamageAddedRatioBase</x:v>
      </x:c>
      <x:c r="K74" t="n">
        <x:f>IF(COUNTIFS('装备输入'!$B$5:$B$28,H74,'装备输入'!$D$5:$D$28,I74)&gt;=2,0.16,0)</x:f>
        <x:v>0</x:v>
      </x:c>
    </x:row>
    <x:row r="75">
      <x:c r="H75" t="n">
        <x:v>2</x:v>
      </x:c>
      <x:c r="I75" t="str">
        <x:v>111</x:v>
      </x:c>
      <x:c r="J75" t="str">
        <x:v>BreakDamageAddedRatioBase</x:v>
      </x:c>
      <x:c r="K75" t="n">
        <x:f>IF(COUNTIFS('装备输入'!$B$5:$B$28,H75,'装备输入'!$D$5:$D$28,I75)&gt;=4,0.16,0)</x:f>
        <x:v>0</x:v>
      </x:c>
    </x:row>
    <x:row r="76">
      <x:c r="H76" t="n">
        <x:v>2</x:v>
      </x:c>
      <x:c r="I76" t="str">
        <x:v>112</x:v>
      </x:c>
      <x:c r="J76" t="str">
        <x:v>ImaginaryAddedRatio</x:v>
      </x:c>
      <x:c r="K76" t="n">
        <x:f>IF(COUNTIFS('装备输入'!$B$5:$B$28,H76,'装备输入'!$D$5:$D$28,I76)&gt;=2,0.1,0)</x:f>
        <x:v>0</x:v>
      </x:c>
    </x:row>
    <x:row r="77">
      <x:c r="H77" t="n">
        <x:v>2</x:v>
      </x:c>
      <x:c r="I77" t="str">
        <x:v>113</x:v>
      </x:c>
      <x:c r="J77" t="str">
        <x:v>HPAddedRatio</x:v>
      </x:c>
      <x:c r="K77" t="n">
        <x:f>IF(COUNTIFS('装备输入'!$B$5:$B$28,H77,'装备输入'!$D$5:$D$28,I77)&gt;=2,0.12,0)</x:f>
        <x:v>0</x:v>
      </x:c>
    </x:row>
    <x:row r="78">
      <x:c r="H78" t="n">
        <x:v>2</x:v>
      </x:c>
      <x:c r="I78" t="str">
        <x:v>114</x:v>
      </x:c>
      <x:c r="J78" t="str">
        <x:v>SpeedAddedRatio</x:v>
      </x:c>
      <x:c r="K78" t="n">
        <x:f>IF(COUNTIFS('装备输入'!$B$5:$B$28,H78,'装备输入'!$D$5:$D$28,I78)&gt;=2,0.06,0)</x:f>
        <x:v>0</x:v>
      </x:c>
    </x:row>
    <x:row r="79">
      <x:c r="H79" t="n">
        <x:v>2</x:v>
      </x:c>
      <x:c r="I79" t="str">
        <x:v>116</x:v>
      </x:c>
      <x:c r="J79" t="str">
        <x:v>AttackAddedRatio</x:v>
      </x:c>
      <x:c r="K79" t="n">
        <x:f>IF(COUNTIFS('装备输入'!$B$5:$B$28,H79,'装备输入'!$D$5:$D$28,I79)&gt;=2,0.12,0)</x:f>
        <x:v>0</x:v>
      </x:c>
    </x:row>
    <x:row r="80">
      <x:c r="H80" t="n">
        <x:v>2</x:v>
      </x:c>
      <x:c r="I80" t="str">
        <x:v>117</x:v>
      </x:c>
      <x:c r="J80" t="str">
        <x:v>CriticalChanceBase</x:v>
      </x:c>
      <x:c r="K80" t="n">
        <x:f>IF(COUNTIFS('装备输入'!$B$5:$B$28,H80,'装备输入'!$D$5:$D$28,I80)&gt;=4,0.04,0)</x:f>
        <x:v>0</x:v>
      </x:c>
    </x:row>
    <x:row r="81">
      <x:c r="H81" t="n">
        <x:v>2</x:v>
      </x:c>
      <x:c r="I81" t="str">
        <x:v>118</x:v>
      </x:c>
      <x:c r="J81" t="str">
        <x:v>BreakDamageAddedRatioBase</x:v>
      </x:c>
      <x:c r="K81" t="n">
        <x:f>IF(COUNTIFS('装备输入'!$B$5:$B$28,H81,'装备输入'!$D$5:$D$28,I81)&gt;=2,0.16,0)</x:f>
        <x:v>0</x:v>
      </x:c>
    </x:row>
    <x:row r="82">
      <x:c r="H82" t="n">
        <x:v>2</x:v>
      </x:c>
      <x:c r="I82" t="str">
        <x:v>119</x:v>
      </x:c>
      <x:c r="J82" t="str">
        <x:v>BreakDamageAddedRatioBase</x:v>
      </x:c>
      <x:c r="K82" t="n">
        <x:f>IF(COUNTIFS('装备输入'!$B$5:$B$28,H82,'装备输入'!$D$5:$D$28,I82)&gt;=2,0.16,0)</x:f>
        <x:v>0</x:v>
      </x:c>
    </x:row>
    <x:row r="83">
      <x:c r="H83" t="n">
        <x:v>2</x:v>
      </x:c>
      <x:c r="I83" t="str">
        <x:v>120</x:v>
      </x:c>
      <x:c r="J83" t="str">
        <x:v>AttackAddedRatio</x:v>
      </x:c>
      <x:c r="K83" t="n">
        <x:f>IF(COUNTIFS('装备输入'!$B$5:$B$28,H83,'装备输入'!$D$5:$D$28,I83)&gt;=2,0.12,0)</x:f>
        <x:v>0</x:v>
      </x:c>
    </x:row>
    <x:row r="84">
      <x:c r="H84" t="n">
        <x:v>2</x:v>
      </x:c>
      <x:c r="I84" t="str">
        <x:v>120</x:v>
      </x:c>
      <x:c r="J84" t="str">
        <x:v>CriticalChanceBase</x:v>
      </x:c>
      <x:c r="K84" t="n">
        <x:f>IF(COUNTIFS('装备输入'!$B$5:$B$28,H84,'装备输入'!$D$5:$D$28,I84)&gt;=4,0.06,0)</x:f>
        <x:v>0</x:v>
      </x:c>
    </x:row>
    <x:row r="85">
      <x:c r="H85" t="n">
        <x:v>2</x:v>
      </x:c>
      <x:c r="I85" t="str">
        <x:v>121</x:v>
      </x:c>
      <x:c r="J85" t="str">
        <x:v>SpeedAddedRatio</x:v>
      </x:c>
      <x:c r="K85" t="n">
        <x:f>IF(COUNTIFS('装备输入'!$B$5:$B$28,H85,'装备输入'!$D$5:$D$28,I85)&gt;=2,0.06,0)</x:f>
        <x:v>0</x:v>
      </x:c>
    </x:row>
    <x:row r="86">
      <x:c r="H86" t="n">
        <x:v>2</x:v>
      </x:c>
      <x:c r="I86" t="str">
        <x:v>122</x:v>
      </x:c>
      <x:c r="J86" t="str">
        <x:v>CriticalChanceBase</x:v>
      </x:c>
      <x:c r="K86" t="n">
        <x:f>IF(COUNTIFS('装备输入'!$B$5:$B$28,H86,'装备输入'!$D$5:$D$28,I86)&gt;=2,0.08,0)</x:f>
        <x:v>0</x:v>
      </x:c>
    </x:row>
    <x:row r="87">
      <x:c r="H87" t="n">
        <x:v>2</x:v>
      </x:c>
      <x:c r="I87" t="str">
        <x:v>123</x:v>
      </x:c>
      <x:c r="J87" t="str">
        <x:v>AttackAddedRatio</x:v>
      </x:c>
      <x:c r="K87" t="n">
        <x:f>IF(COUNTIFS('装备输入'!$B$5:$B$28,H87,'装备输入'!$D$5:$D$28,I87)&gt;=2,0.12,0)</x:f>
        <x:v>0</x:v>
      </x:c>
    </x:row>
    <x:row r="88">
      <x:c r="H88" t="n">
        <x:v>2</x:v>
      </x:c>
      <x:c r="I88" t="str">
        <x:v>124</x:v>
      </x:c>
      <x:c r="J88" t="str">
        <x:v>QuantumAddedRatio</x:v>
      </x:c>
      <x:c r="K88" t="n">
        <x:f>IF(COUNTIFS('装备输入'!$B$5:$B$28,H88,'装备输入'!$D$5:$D$28,I88)&gt;=2,0.1,0)</x:f>
        <x:v>0</x:v>
      </x:c>
    </x:row>
    <x:row r="89">
      <x:c r="H89" t="n">
        <x:v>2</x:v>
      </x:c>
      <x:c r="I89" t="str">
        <x:v>124</x:v>
      </x:c>
      <x:c r="J89" t="str">
        <x:v>SpeedAddedRatio</x:v>
      </x:c>
      <x:c r="K89" t="n">
        <x:f>IF(COUNTIFS('装备输入'!$B$5:$B$28,H89,'装备输入'!$D$5:$D$28,I89)&gt;=4,-0.08,0)</x:f>
        <x:v>0</x:v>
      </x:c>
    </x:row>
    <x:row r="90">
      <x:c r="H90" t="n">
        <x:v>2</x:v>
      </x:c>
      <x:c r="I90" t="str">
        <x:v>125</x:v>
      </x:c>
      <x:c r="J90" t="str">
        <x:v>SpeedAddedRatio</x:v>
      </x:c>
      <x:c r="K90" t="n">
        <x:f>IF(COUNTIFS('装备输入'!$B$5:$B$28,H90,'装备输入'!$D$5:$D$28,I90)&gt;=2,0.06,0)</x:f>
        <x:v>0</x:v>
      </x:c>
    </x:row>
    <x:row r="91">
      <x:c r="H91" t="n">
        <x:v>2</x:v>
      </x:c>
      <x:c r="I91" t="str">
        <x:v>126</x:v>
      </x:c>
      <x:c r="J91" t="str">
        <x:v>CriticalDamageBase</x:v>
      </x:c>
      <x:c r="K91" t="n">
        <x:f>IF(COUNTIFS('装备输入'!$B$5:$B$28,H91,'装备输入'!$D$5:$D$28,I91)&gt;=2,0.16,0)</x:f>
        <x:v>0</x:v>
      </x:c>
    </x:row>
    <x:row r="92">
      <x:c r="H92" t="n">
        <x:v>2</x:v>
      </x:c>
      <x:c r="I92" t="str">
        <x:v>127</x:v>
      </x:c>
      <x:c r="J92" t="str">
        <x:v>CriticalChanceBase</x:v>
      </x:c>
      <x:c r="K92" t="n">
        <x:f>IF(COUNTIFS('装备输入'!$B$5:$B$28,H92,'装备输入'!$D$5:$D$28,I92)&gt;=2,0.08,0)</x:f>
        <x:v>0</x:v>
      </x:c>
    </x:row>
    <x:row r="93">
      <x:c r="H93" t="n">
        <x:v>2</x:v>
      </x:c>
      <x:c r="I93" t="str">
        <x:v>129</x:v>
      </x:c>
      <x:c r="J93" t="str">
        <x:v>CriticalDamageBase</x:v>
      </x:c>
      <x:c r="K93" t="n">
        <x:f>IF(COUNTIFS('装备输入'!$B$5:$B$28,H93,'装备输入'!$D$5:$D$28,I93)&gt;=2,0.16,0)</x:f>
        <x:v>0</x:v>
      </x:c>
    </x:row>
    <x:row r="94">
      <x:c r="H94" t="n">
        <x:v>2</x:v>
      </x:c>
      <x:c r="I94" t="str">
        <x:v>130</x:v>
      </x:c>
      <x:c r="J94" t="str">
        <x:v>SpeedAddedRatio</x:v>
      </x:c>
      <x:c r="K94" t="n">
        <x:f>IF(COUNTIFS('装备输入'!$B$5:$B$28,H94,'装备输入'!$D$5:$D$28,I94)&gt;=2,0.06,0)</x:f>
        <x:v>0</x:v>
      </x:c>
    </x:row>
    <x:row r="95">
      <x:c r="H95" t="n">
        <x:v>2</x:v>
      </x:c>
      <x:c r="I95" t="str">
        <x:v>131</x:v>
      </x:c>
      <x:c r="J95" t="str">
        <x:v>AttackAddedRatio</x:v>
      </x:c>
      <x:c r="K95" t="n">
        <x:f>IF(COUNTIFS('装备输入'!$B$5:$B$28,H95,'装备输入'!$D$5:$D$28,I95)&gt;=2,0.12,0)</x:f>
        <x:v>0</x:v>
      </x:c>
    </x:row>
    <x:row r="96">
      <x:c r="H96" t="n">
        <x:v>2</x:v>
      </x:c>
      <x:c r="I96" t="str">
        <x:v>132</x:v>
      </x:c>
      <x:c r="J96" t="str">
        <x:v>HPAddedRatio</x:v>
      </x:c>
      <x:c r="K96" t="n">
        <x:f>IF(COUNTIFS('装备输入'!$B$5:$B$28,H96,'装备输入'!$D$5:$D$28,I96)&gt;=2,0.12,0)</x:f>
        <x:v>0</x:v>
      </x:c>
    </x:row>
    <x:row r="97">
      <x:c r="H97" t="n">
        <x:v>2</x:v>
      </x:c>
      <x:c r="I97" t="str">
        <x:v>133</x:v>
      </x:c>
      <x:c r="J97" t="str">
        <x:v>SpeedAddedRatio</x:v>
      </x:c>
      <x:c r="K97" t="n">
        <x:f>IF(COUNTIFS('装备输入'!$B$5:$B$28,H97,'装备输入'!$D$5:$D$28,I97)&gt;=2,0.06,0)</x:f>
        <x:v>0</x:v>
      </x:c>
    </x:row>
    <x:row r="98">
      <x:c r="H98" t="n">
        <x:v>2</x:v>
      </x:c>
      <x:c r="I98" t="str">
        <x:v>134</x:v>
      </x:c>
      <x:c r="J98" t="str">
        <x:v>CriticalDamageBase</x:v>
      </x:c>
      <x:c r="K98" t="n">
        <x:f>IF(COUNTIFS('装备输入'!$B$5:$B$28,H98,'装备输入'!$D$5:$D$28,I98)&gt;=2,0.16,0)</x:f>
        <x:v>0</x:v>
      </x:c>
    </x:row>
    <x:row r="99">
      <x:c r="H99" t="n">
        <x:v>2</x:v>
      </x:c>
      <x:c r="I99" t="str">
        <x:v>301</x:v>
      </x:c>
      <x:c r="J99" t="str">
        <x:v>AttackAddedRatio</x:v>
      </x:c>
      <x:c r="K99" t="n">
        <x:f>IF(COUNTIFS('装备输入'!$B$5:$B$28,H99,'装备输入'!$D$5:$D$28,I99)&gt;=2,0.12,0)</x:f>
        <x:v>0.12</x:v>
      </x:c>
    </x:row>
    <x:row r="100">
      <x:c r="H100" t="n">
        <x:v>2</x:v>
      </x:c>
      <x:c r="I100" t="str">
        <x:v>302</x:v>
      </x:c>
      <x:c r="J100" t="str">
        <x:v>HPAddedRatio</x:v>
      </x:c>
      <x:c r="K100" t="n">
        <x:f>IF(COUNTIFS('装备输入'!$B$5:$B$28,H100,'装备输入'!$D$5:$D$28,I100)&gt;=2,0.12,0)</x:f>
        <x:v>0</x:v>
      </x:c>
    </x:row>
    <x:row r="101">
      <x:c r="H101" t="n">
        <x:v>2</x:v>
      </x:c>
      <x:c r="I101" t="str">
        <x:v>303</x:v>
      </x:c>
      <x:c r="J101" t="str">
        <x:v>StatusProbabilityBase</x:v>
      </x:c>
      <x:c r="K101" t="n">
        <x:f>IF(COUNTIFS('装备输入'!$B$5:$B$28,H101,'装备输入'!$D$5:$D$28,I101)&gt;=2,0.1,0)</x:f>
        <x:v>0</x:v>
      </x:c>
    </x:row>
    <x:row r="102">
      <x:c r="H102" t="n">
        <x:v>2</x:v>
      </x:c>
      <x:c r="I102" t="str">
        <x:v>304</x:v>
      </x:c>
      <x:c r="J102" t="str">
        <x:v>DefenceAddedRatio</x:v>
      </x:c>
      <x:c r="K102" t="n">
        <x:f>IF(COUNTIFS('装备输入'!$B$5:$B$28,H102,'装备输入'!$D$5:$D$28,I102)&gt;=2,0.15,0)</x:f>
        <x:v>0</x:v>
      </x:c>
    </x:row>
    <x:row r="103">
      <x:c r="H103" t="n">
        <x:v>2</x:v>
      </x:c>
      <x:c r="I103" t="str">
        <x:v>305</x:v>
      </x:c>
      <x:c r="J103" t="str">
        <x:v>CriticalDamageBase</x:v>
      </x:c>
      <x:c r="K103" t="n">
        <x:f>IF(COUNTIFS('装备输入'!$B$5:$B$28,H103,'装备输入'!$D$5:$D$28,I103)&gt;=2,0.16,0)</x:f>
        <x:v>0</x:v>
      </x:c>
    </x:row>
    <x:row r="104">
      <x:c r="H104" t="n">
        <x:v>2</x:v>
      </x:c>
      <x:c r="I104" t="str">
        <x:v>306</x:v>
      </x:c>
      <x:c r="J104" t="str">
        <x:v>CriticalChanceBase</x:v>
      </x:c>
      <x:c r="K104" t="n">
        <x:f>IF(COUNTIFS('装备输入'!$B$5:$B$28,H104,'装备输入'!$D$5:$D$28,I104)&gt;=2,0.08,0)</x:f>
        <x:v>0</x:v>
      </x:c>
    </x:row>
    <x:row r="105">
      <x:c r="H105" t="n">
        <x:v>2</x:v>
      </x:c>
      <x:c r="I105" t="str">
        <x:v>307</x:v>
      </x:c>
      <x:c r="J105" t="str">
        <x:v>BreakDamageAddedRatioBase</x:v>
      </x:c>
      <x:c r="K105" t="n">
        <x:f>IF(COUNTIFS('装备输入'!$B$5:$B$28,H105,'装备输入'!$D$5:$D$28,I105)&gt;=2,0.16,0)</x:f>
        <x:v>0</x:v>
      </x:c>
    </x:row>
    <x:row r="106">
      <x:c r="H106" t="n">
        <x:v>2</x:v>
      </x:c>
      <x:c r="I106" t="str">
        <x:v>308</x:v>
      </x:c>
      <x:c r="J106" t="str">
        <x:v>SPRatioBase</x:v>
      </x:c>
      <x:c r="K106" t="n">
        <x:f>IF(COUNTIFS('装备输入'!$B$5:$B$28,H106,'装备输入'!$D$5:$D$28,I106)&gt;=2,0.05,0)</x:f>
        <x:v>0</x:v>
      </x:c>
    </x:row>
    <x:row r="107">
      <x:c r="H107" t="n">
        <x:v>2</x:v>
      </x:c>
      <x:c r="I107" t="str">
        <x:v>309</x:v>
      </x:c>
      <x:c r="J107" t="str">
        <x:v>CriticalChanceBase</x:v>
      </x:c>
      <x:c r="K107" t="n">
        <x:f>IF(COUNTIFS('装备输入'!$B$5:$B$28,H107,'装备输入'!$D$5:$D$28,I107)&gt;=2,0.08,0)</x:f>
        <x:v>0</x:v>
      </x:c>
    </x:row>
    <x:row r="108">
      <x:c r="H108" t="n">
        <x:v>2</x:v>
      </x:c>
      <x:c r="I108" t="str">
        <x:v>310</x:v>
      </x:c>
      <x:c r="J108" t="str">
        <x:v>StatusResistanceBase</x:v>
      </x:c>
      <x:c r="K108" t="n">
        <x:f>IF(COUNTIFS('装备输入'!$B$5:$B$28,H108,'装备输入'!$D$5:$D$28,I108)&gt;=2,0.1,0)</x:f>
        <x:v>0</x:v>
      </x:c>
    </x:row>
    <x:row r="109">
      <x:c r="H109" t="n">
        <x:v>2</x:v>
      </x:c>
      <x:c r="I109" t="str">
        <x:v>311</x:v>
      </x:c>
      <x:c r="J109" t="str">
        <x:v>AttackAddedRatio</x:v>
      </x:c>
      <x:c r="K109" t="n">
        <x:f>IF(COUNTIFS('装备输入'!$B$5:$B$28,H109,'装备输入'!$D$5:$D$28,I109)&gt;=2,0.12,0)</x:f>
        <x:v>0</x:v>
      </x:c>
    </x:row>
    <x:row r="110">
      <x:c r="H110" t="n">
        <x:v>2</x:v>
      </x:c>
      <x:c r="I110" t="str">
        <x:v>312</x:v>
      </x:c>
      <x:c r="J110" t="str">
        <x:v>SPRatioBase</x:v>
      </x:c>
      <x:c r="K110" t="n">
        <x:f>IF(COUNTIFS('装备输入'!$B$5:$B$28,H110,'装备输入'!$D$5:$D$28,I110)&gt;=2,0.05,0)</x:f>
        <x:v>0</x:v>
      </x:c>
    </x:row>
    <x:row r="111">
      <x:c r="H111" t="n">
        <x:v>2</x:v>
      </x:c>
      <x:c r="I111" t="str">
        <x:v>313</x:v>
      </x:c>
      <x:c r="J111" t="str">
        <x:v>CriticalChanceBase</x:v>
      </x:c>
      <x:c r="K111" t="n">
        <x:f>IF(COUNTIFS('装备输入'!$B$5:$B$28,H111,'装备输入'!$D$5:$D$28,I111)&gt;=2,0.04,0)</x:f>
        <x:v>0</x:v>
      </x:c>
    </x:row>
    <x:row r="112">
      <x:c r="H112" t="n">
        <x:v>2</x:v>
      </x:c>
      <x:c r="I112" t="str">
        <x:v>314</x:v>
      </x:c>
      <x:c r="J112" t="str">
        <x:v>AttackAddedRatio</x:v>
      </x:c>
      <x:c r="K112" t="n">
        <x:f>IF(COUNTIFS('装备输入'!$B$5:$B$28,H112,'装备输入'!$D$5:$D$28,I112)&gt;=2,0.12,0)</x:f>
        <x:v>0</x:v>
      </x:c>
    </x:row>
    <x:row r="113">
      <x:c r="H113" t="n">
        <x:v>2</x:v>
      </x:c>
      <x:c r="I113" t="str">
        <x:v>316</x:v>
      </x:c>
      <x:c r="J113" t="str">
        <x:v>SpeedAddedRatio</x:v>
      </x:c>
      <x:c r="K113" t="n">
        <x:f>IF(COUNTIFS('装备输入'!$B$5:$B$28,H113,'装备输入'!$D$5:$D$28,I113)&gt;=2,0.06,0)</x:f>
        <x:v>0</x:v>
      </x:c>
    </x:row>
    <x:row r="114">
      <x:c r="H114" t="n">
        <x:v>2</x:v>
      </x:c>
      <x:c r="I114" t="str">
        <x:v>317</x:v>
      </x:c>
      <x:c r="J114" t="str">
        <x:v>SPRatioBase</x:v>
      </x:c>
      <x:c r="K114" t="n">
        <x:f>IF(COUNTIFS('装备输入'!$B$5:$B$28,H114,'装备输入'!$D$5:$D$28,I114)&gt;=2,0.05,0)</x:f>
        <x:v>0</x:v>
      </x:c>
    </x:row>
    <x:row r="115">
      <x:c r="H115" t="n">
        <x:v>2</x:v>
      </x:c>
      <x:c r="I115" t="str">
        <x:v>318</x:v>
      </x:c>
      <x:c r="J115" t="str">
        <x:v>CriticalDamageBase</x:v>
      </x:c>
      <x:c r="K115" t="n">
        <x:f>IF(COUNTIFS('装备输入'!$B$5:$B$28,H115,'装备输入'!$D$5:$D$28,I115)&gt;=2,0.16,0)</x:f>
        <x:v>0</x:v>
      </x:c>
    </x:row>
    <x:row r="116">
      <x:c r="H116" t="n">
        <x:v>2</x:v>
      </x:c>
      <x:c r="I116" t="str">
        <x:v>319</x:v>
      </x:c>
      <x:c r="J116" t="str">
        <x:v>HPAddedRatio</x:v>
      </x:c>
      <x:c r="K116" t="n">
        <x:f>IF(COUNTIFS('装备输入'!$B$5:$B$28,H116,'装备输入'!$D$5:$D$28,I116)&gt;=2,0.12,0)</x:f>
        <x:v>0</x:v>
      </x:c>
    </x:row>
    <x:row r="117">
      <x:c r="H117" t="n">
        <x:v>2</x:v>
      </x:c>
      <x:c r="I117" t="str">
        <x:v>320</x:v>
      </x:c>
      <x:c r="J117" t="str">
        <x:v>SpeedAddedRatio</x:v>
      </x:c>
      <x:c r="K117" t="n">
        <x:f>IF(COUNTIFS('装备输入'!$B$5:$B$28,H117,'装备输入'!$D$5:$D$28,I117)&gt;=2,0.06,0)</x:f>
        <x:v>0</x:v>
      </x:c>
    </x:row>
    <x:row r="118">
      <x:c r="H118" t="n">
        <x:v>2</x:v>
      </x:c>
      <x:c r="I118" t="str">
        <x:v>322</x:v>
      </x:c>
      <x:c r="J118" t="str">
        <x:v>AttackAddedRatio</x:v>
      </x:c>
      <x:c r="K118" t="n">
        <x:f>IF(COUNTIFS('装备输入'!$B$5:$B$28,H118,'装备输入'!$D$5:$D$28,I118)&gt;=2,0.12,0)</x:f>
        <x:v>0</x:v>
      </x:c>
    </x:row>
    <x:row r="119">
      <x:c r="H119" t="n">
        <x:v>2</x:v>
      </x:c>
      <x:c r="I119" t="str">
        <x:v>323</x:v>
      </x:c>
      <x:c r="J119" t="str">
        <x:v>CriticalChanceBase</x:v>
      </x:c>
      <x:c r="K119" t="n">
        <x:f>IF(COUNTIFS('装备输入'!$B$5:$B$28,H119,'装备输入'!$D$5:$D$28,I119)&gt;=2,0.08,0)</x:f>
        <x:v>0</x:v>
      </x:c>
    </x:row>
    <x:row r="120">
      <x:c r="H120" t="n">
        <x:v>2</x:v>
      </x:c>
      <x:c r="I120" t="str">
        <x:v>324</x:v>
      </x:c>
      <x:c r="J120" t="str">
        <x:v>CriticalDamageBase</x:v>
      </x:c>
      <x:c r="K120" t="n">
        <x:f>IF(COUNTIFS('装备输入'!$B$5:$B$28,H120,'装备输入'!$D$5:$D$28,I120)&gt;=2,0.16,0)</x:f>
        <x:v>0</x:v>
      </x:c>
    </x:row>
    <x:row r="121">
      <x:c r="H121" t="n">
        <x:v>2</x:v>
      </x:c>
      <x:c r="I121" t="str">
        <x:v>325</x:v>
      </x:c>
      <x:c r="J121" t="str">
        <x:v>ElationDamageAddedRatioBase</x:v>
      </x:c>
      <x:c r="K121" t="n">
        <x:f>IF(COUNTIFS('装备输入'!$B$5:$B$28,H121,'装备输入'!$D$5:$D$28,I121)&gt;=2,0.08,0)</x:f>
        <x:v>0</x:v>
      </x:c>
    </x:row>
    <x:row r="122">
      <x:c r="H122" t="n">
        <x:v>2</x:v>
      </x:c>
      <x:c r="I122" t="str">
        <x:v>327</x:v>
      </x:c>
      <x:c r="J122" t="str">
        <x:v>CriticalChanceBase</x:v>
      </x:c>
      <x:c r="K122" t="n">
        <x:f>IF(COUNTIFS('装备输入'!$B$5:$B$28,H122,'装备输入'!$D$5:$D$28,I122)&gt;=2,0.08,0)</x:f>
        <x:v>0</x:v>
      </x:c>
    </x:row>
    <x:row r="123">
      <x:c r="H123" t="n">
        <x:v>3</x:v>
      </x:c>
      <x:c r="I123" t="str">
        <x:v>101</x:v>
      </x:c>
      <x:c r="J123" t="str">
        <x:v>HealRatioBase</x:v>
      </x:c>
      <x:c r="K123" t="n">
        <x:f>IF(COUNTIFS('装备输入'!$B$5:$B$28,H123,'装备输入'!$D$5:$D$28,I123)&gt;=2,0.1,0)</x:f>
        <x:v>0</x:v>
      </x:c>
    </x:row>
    <x:row r="124">
      <x:c r="H124" t="n">
        <x:v>3</x:v>
      </x:c>
      <x:c r="I124" t="str">
        <x:v>102</x:v>
      </x:c>
      <x:c r="J124" t="str">
        <x:v>AttackAddedRatio</x:v>
      </x:c>
      <x:c r="K124" t="n">
        <x:f>IF(COUNTIFS('装备输入'!$B$5:$B$28,H124,'装备输入'!$D$5:$D$28,I124)&gt;=2,0.12,0)</x:f>
        <x:v>0.12</x:v>
      </x:c>
    </x:row>
    <x:row r="125">
      <x:c r="H125" t="n">
        <x:v>3</x:v>
      </x:c>
      <x:c r="I125" t="str">
        <x:v>102</x:v>
      </x:c>
      <x:c r="J125" t="str">
        <x:v>SpeedAddedRatio</x:v>
      </x:c>
      <x:c r="K125" t="n">
        <x:f>IF(COUNTIFS('装备输入'!$B$5:$B$28,H125,'装备输入'!$D$5:$D$28,I125)&gt;=4,0.06,0)</x:f>
        <x:v>0.06</x:v>
      </x:c>
    </x:row>
    <x:row r="126">
      <x:c r="H126" t="n">
        <x:v>3</x:v>
      </x:c>
      <x:c r="I126" t="str">
        <x:v>103</x:v>
      </x:c>
      <x:c r="J126" t="str">
        <x:v>DefenceAddedRatio</x:v>
      </x:c>
      <x:c r="K126" t="n">
        <x:f>IF(COUNTIFS('装备输入'!$B$5:$B$28,H126,'装备输入'!$D$5:$D$28,I126)&gt;=2,0.15,0)</x:f>
        <x:v>0</x:v>
      </x:c>
    </x:row>
    <x:row r="127">
      <x:c r="H127" t="n">
        <x:v>3</x:v>
      </x:c>
      <x:c r="I127" t="str">
        <x:v>104</x:v>
      </x:c>
      <x:c r="J127" t="str">
        <x:v>IceAddedRatio</x:v>
      </x:c>
      <x:c r="K127" t="n">
        <x:f>IF(COUNTIFS('装备输入'!$B$5:$B$28,H127,'装备输入'!$D$5:$D$28,I127)&gt;=2,0.1,0)</x:f>
        <x:v>0</x:v>
      </x:c>
    </x:row>
    <x:row r="128">
      <x:c r="H128" t="n">
        <x:v>3</x:v>
      </x:c>
      <x:c r="I128" t="str">
        <x:v>105</x:v>
      </x:c>
      <x:c r="J128" t="str">
        <x:v>PhysicalAddedRatio</x:v>
      </x:c>
      <x:c r="K128" t="n">
        <x:f>IF(COUNTIFS('装备输入'!$B$5:$B$28,H128,'装备输入'!$D$5:$D$28,I128)&gt;=2,0.1,0)</x:f>
        <x:v>0</x:v>
      </x:c>
    </x:row>
    <x:row r="129">
      <x:c r="H129" t="n">
        <x:v>3</x:v>
      </x:c>
      <x:c r="I129" t="str">
        <x:v>107</x:v>
      </x:c>
      <x:c r="J129" t="str">
        <x:v>FireAddedRatio</x:v>
      </x:c>
      <x:c r="K129" t="n">
        <x:f>IF(COUNTIFS('装备输入'!$B$5:$B$28,H129,'装备输入'!$D$5:$D$28,I129)&gt;=2,0.1,0)</x:f>
        <x:v>0</x:v>
      </x:c>
    </x:row>
    <x:row r="130">
      <x:c r="H130" t="n">
        <x:v>3</x:v>
      </x:c>
      <x:c r="I130" t="str">
        <x:v>108</x:v>
      </x:c>
      <x:c r="J130" t="str">
        <x:v>QuantumAddedRatio</x:v>
      </x:c>
      <x:c r="K130" t="n">
        <x:f>IF(COUNTIFS('装备输入'!$B$5:$B$28,H130,'装备输入'!$D$5:$D$28,I130)&gt;=2,0.1,0)</x:f>
        <x:v>0</x:v>
      </x:c>
    </x:row>
    <x:row r="131">
      <x:c r="H131" t="n">
        <x:v>3</x:v>
      </x:c>
      <x:c r="I131" t="str">
        <x:v>109</x:v>
      </x:c>
      <x:c r="J131" t="str">
        <x:v>ThunderAddedRatio</x:v>
      </x:c>
      <x:c r="K131" t="n">
        <x:f>IF(COUNTIFS('装备输入'!$B$5:$B$28,H131,'装备输入'!$D$5:$D$28,I131)&gt;=2,0.1,0)</x:f>
        <x:v>0</x:v>
      </x:c>
    </x:row>
    <x:row r="132">
      <x:c r="H132" t="n">
        <x:v>3</x:v>
      </x:c>
      <x:c r="I132" t="str">
        <x:v>110</x:v>
      </x:c>
      <x:c r="J132" t="str">
        <x:v>WindAddedRatio</x:v>
      </x:c>
      <x:c r="K132" t="n">
        <x:f>IF(COUNTIFS('装备输入'!$B$5:$B$28,H132,'装备输入'!$D$5:$D$28,I132)&gt;=2,0.1,0)</x:f>
        <x:v>0</x:v>
      </x:c>
    </x:row>
    <x:row r="133">
      <x:c r="H133" t="n">
        <x:v>3</x:v>
      </x:c>
      <x:c r="I133" t="str">
        <x:v>111</x:v>
      </x:c>
      <x:c r="J133" t="str">
        <x:v>BreakDamageAddedRatioBase</x:v>
      </x:c>
      <x:c r="K133" t="n">
        <x:f>IF(COUNTIFS('装备输入'!$B$5:$B$28,H133,'装备输入'!$D$5:$D$28,I133)&gt;=2,0.16,0)</x:f>
        <x:v>0</x:v>
      </x:c>
    </x:row>
    <x:row r="134">
      <x:c r="H134" t="n">
        <x:v>3</x:v>
      </x:c>
      <x:c r="I134" t="str">
        <x:v>111</x:v>
      </x:c>
      <x:c r="J134" t="str">
        <x:v>BreakDamageAddedRatioBase</x:v>
      </x:c>
      <x:c r="K134" t="n">
        <x:f>IF(COUNTIFS('装备输入'!$B$5:$B$28,H134,'装备输入'!$D$5:$D$28,I134)&gt;=4,0.16,0)</x:f>
        <x:v>0</x:v>
      </x:c>
    </x:row>
    <x:row r="135">
      <x:c r="H135" t="n">
        <x:v>3</x:v>
      </x:c>
      <x:c r="I135" t="str">
        <x:v>112</x:v>
      </x:c>
      <x:c r="J135" t="str">
        <x:v>ImaginaryAddedRatio</x:v>
      </x:c>
      <x:c r="K135" t="n">
        <x:f>IF(COUNTIFS('装备输入'!$B$5:$B$28,H135,'装备输入'!$D$5:$D$28,I135)&gt;=2,0.1,0)</x:f>
        <x:v>0</x:v>
      </x:c>
    </x:row>
    <x:row r="136">
      <x:c r="H136" t="n">
        <x:v>3</x:v>
      </x:c>
      <x:c r="I136" t="str">
        <x:v>113</x:v>
      </x:c>
      <x:c r="J136" t="str">
        <x:v>HPAddedRatio</x:v>
      </x:c>
      <x:c r="K136" t="n">
        <x:f>IF(COUNTIFS('装备输入'!$B$5:$B$28,H136,'装备输入'!$D$5:$D$28,I136)&gt;=2,0.12,0)</x:f>
        <x:v>0</x:v>
      </x:c>
    </x:row>
    <x:row r="137">
      <x:c r="H137" t="n">
        <x:v>3</x:v>
      </x:c>
      <x:c r="I137" t="str">
        <x:v>114</x:v>
      </x:c>
      <x:c r="J137" t="str">
        <x:v>SpeedAddedRatio</x:v>
      </x:c>
      <x:c r="K137" t="n">
        <x:f>IF(COUNTIFS('装备输入'!$B$5:$B$28,H137,'装备输入'!$D$5:$D$28,I137)&gt;=2,0.06,0)</x:f>
        <x:v>0</x:v>
      </x:c>
    </x:row>
    <x:row r="138">
      <x:c r="H138" t="n">
        <x:v>3</x:v>
      </x:c>
      <x:c r="I138" t="str">
        <x:v>116</x:v>
      </x:c>
      <x:c r="J138" t="str">
        <x:v>AttackAddedRatio</x:v>
      </x:c>
      <x:c r="K138" t="n">
        <x:f>IF(COUNTIFS('装备输入'!$B$5:$B$28,H138,'装备输入'!$D$5:$D$28,I138)&gt;=2,0.12,0)</x:f>
        <x:v>0</x:v>
      </x:c>
    </x:row>
    <x:row r="139">
      <x:c r="H139" t="n">
        <x:v>3</x:v>
      </x:c>
      <x:c r="I139" t="str">
        <x:v>117</x:v>
      </x:c>
      <x:c r="J139" t="str">
        <x:v>CriticalChanceBase</x:v>
      </x:c>
      <x:c r="K139" t="n">
        <x:f>IF(COUNTIFS('装备输入'!$B$5:$B$28,H139,'装备输入'!$D$5:$D$28,I139)&gt;=4,0.04,0)</x:f>
        <x:v>0</x:v>
      </x:c>
    </x:row>
    <x:row r="140">
      <x:c r="H140" t="n">
        <x:v>3</x:v>
      </x:c>
      <x:c r="I140" t="str">
        <x:v>118</x:v>
      </x:c>
      <x:c r="J140" t="str">
        <x:v>BreakDamageAddedRatioBase</x:v>
      </x:c>
      <x:c r="K140" t="n">
        <x:f>IF(COUNTIFS('装备输入'!$B$5:$B$28,H140,'装备输入'!$D$5:$D$28,I140)&gt;=2,0.16,0)</x:f>
        <x:v>0</x:v>
      </x:c>
    </x:row>
    <x:row r="141">
      <x:c r="H141" t="n">
        <x:v>3</x:v>
      </x:c>
      <x:c r="I141" t="str">
        <x:v>119</x:v>
      </x:c>
      <x:c r="J141" t="str">
        <x:v>BreakDamageAddedRatioBase</x:v>
      </x:c>
      <x:c r="K141" t="n">
        <x:f>IF(COUNTIFS('装备输入'!$B$5:$B$28,H141,'装备输入'!$D$5:$D$28,I141)&gt;=2,0.16,0)</x:f>
        <x:v>0</x:v>
      </x:c>
    </x:row>
    <x:row r="142">
      <x:c r="H142" t="n">
        <x:v>3</x:v>
      </x:c>
      <x:c r="I142" t="str">
        <x:v>120</x:v>
      </x:c>
      <x:c r="J142" t="str">
        <x:v>AttackAddedRatio</x:v>
      </x:c>
      <x:c r="K142" t="n">
        <x:f>IF(COUNTIFS('装备输入'!$B$5:$B$28,H142,'装备输入'!$D$5:$D$28,I142)&gt;=2,0.12,0)</x:f>
        <x:v>0</x:v>
      </x:c>
    </x:row>
    <x:row r="143">
      <x:c r="H143" t="n">
        <x:v>3</x:v>
      </x:c>
      <x:c r="I143" t="str">
        <x:v>120</x:v>
      </x:c>
      <x:c r="J143" t="str">
        <x:v>CriticalChanceBase</x:v>
      </x:c>
      <x:c r="K143" t="n">
        <x:f>IF(COUNTIFS('装备输入'!$B$5:$B$28,H143,'装备输入'!$D$5:$D$28,I143)&gt;=4,0.06,0)</x:f>
        <x:v>0</x:v>
      </x:c>
    </x:row>
    <x:row r="144">
      <x:c r="H144" t="n">
        <x:v>3</x:v>
      </x:c>
      <x:c r="I144" t="str">
        <x:v>121</x:v>
      </x:c>
      <x:c r="J144" t="str">
        <x:v>SpeedAddedRatio</x:v>
      </x:c>
      <x:c r="K144" t="n">
        <x:f>IF(COUNTIFS('装备输入'!$B$5:$B$28,H144,'装备输入'!$D$5:$D$28,I144)&gt;=2,0.06,0)</x:f>
        <x:v>0</x:v>
      </x:c>
    </x:row>
    <x:row r="145">
      <x:c r="H145" t="n">
        <x:v>3</x:v>
      </x:c>
      <x:c r="I145" t="str">
        <x:v>122</x:v>
      </x:c>
      <x:c r="J145" t="str">
        <x:v>CriticalChanceBase</x:v>
      </x:c>
      <x:c r="K145" t="n">
        <x:f>IF(COUNTIFS('装备输入'!$B$5:$B$28,H145,'装备输入'!$D$5:$D$28,I145)&gt;=2,0.08,0)</x:f>
        <x:v>0</x:v>
      </x:c>
    </x:row>
    <x:row r="146">
      <x:c r="H146" t="n">
        <x:v>3</x:v>
      </x:c>
      <x:c r="I146" t="str">
        <x:v>123</x:v>
      </x:c>
      <x:c r="J146" t="str">
        <x:v>AttackAddedRatio</x:v>
      </x:c>
      <x:c r="K146" t="n">
        <x:f>IF(COUNTIFS('装备输入'!$B$5:$B$28,H146,'装备输入'!$D$5:$D$28,I146)&gt;=2,0.12,0)</x:f>
        <x:v>0</x:v>
      </x:c>
    </x:row>
    <x:row r="147">
      <x:c r="H147" t="n">
        <x:v>3</x:v>
      </x:c>
      <x:c r="I147" t="str">
        <x:v>124</x:v>
      </x:c>
      <x:c r="J147" t="str">
        <x:v>QuantumAddedRatio</x:v>
      </x:c>
      <x:c r="K147" t="n">
        <x:f>IF(COUNTIFS('装备输入'!$B$5:$B$28,H147,'装备输入'!$D$5:$D$28,I147)&gt;=2,0.1,0)</x:f>
        <x:v>0</x:v>
      </x:c>
    </x:row>
    <x:row r="148">
      <x:c r="H148" t="n">
        <x:v>3</x:v>
      </x:c>
      <x:c r="I148" t="str">
        <x:v>124</x:v>
      </x:c>
      <x:c r="J148" t="str">
        <x:v>SpeedAddedRatio</x:v>
      </x:c>
      <x:c r="K148" t="n">
        <x:f>IF(COUNTIFS('装备输入'!$B$5:$B$28,H148,'装备输入'!$D$5:$D$28,I148)&gt;=4,-0.08,0)</x:f>
        <x:v>0</x:v>
      </x:c>
    </x:row>
    <x:row r="149">
      <x:c r="H149" t="n">
        <x:v>3</x:v>
      </x:c>
      <x:c r="I149" t="str">
        <x:v>125</x:v>
      </x:c>
      <x:c r="J149" t="str">
        <x:v>SpeedAddedRatio</x:v>
      </x:c>
      <x:c r="K149" t="n">
        <x:f>IF(COUNTIFS('装备输入'!$B$5:$B$28,H149,'装备输入'!$D$5:$D$28,I149)&gt;=2,0.06,0)</x:f>
        <x:v>0</x:v>
      </x:c>
    </x:row>
    <x:row r="150">
      <x:c r="H150" t="n">
        <x:v>3</x:v>
      </x:c>
      <x:c r="I150" t="str">
        <x:v>126</x:v>
      </x:c>
      <x:c r="J150" t="str">
        <x:v>CriticalDamageBase</x:v>
      </x:c>
      <x:c r="K150" t="n">
        <x:f>IF(COUNTIFS('装备输入'!$B$5:$B$28,H150,'装备输入'!$D$5:$D$28,I150)&gt;=2,0.16,0)</x:f>
        <x:v>0</x:v>
      </x:c>
    </x:row>
    <x:row r="151">
      <x:c r="H151" t="n">
        <x:v>3</x:v>
      </x:c>
      <x:c r="I151" t="str">
        <x:v>127</x:v>
      </x:c>
      <x:c r="J151" t="str">
        <x:v>CriticalChanceBase</x:v>
      </x:c>
      <x:c r="K151" t="n">
        <x:f>IF(COUNTIFS('装备输入'!$B$5:$B$28,H151,'装备输入'!$D$5:$D$28,I151)&gt;=2,0.08,0)</x:f>
        <x:v>0</x:v>
      </x:c>
    </x:row>
    <x:row r="152">
      <x:c r="H152" t="n">
        <x:v>3</x:v>
      </x:c>
      <x:c r="I152" t="str">
        <x:v>129</x:v>
      </x:c>
      <x:c r="J152" t="str">
        <x:v>CriticalDamageBase</x:v>
      </x:c>
      <x:c r="K152" t="n">
        <x:f>IF(COUNTIFS('装备输入'!$B$5:$B$28,H152,'装备输入'!$D$5:$D$28,I152)&gt;=2,0.16,0)</x:f>
        <x:v>0</x:v>
      </x:c>
    </x:row>
    <x:row r="153">
      <x:c r="H153" t="n">
        <x:v>3</x:v>
      </x:c>
      <x:c r="I153" t="str">
        <x:v>130</x:v>
      </x:c>
      <x:c r="J153" t="str">
        <x:v>SpeedAddedRatio</x:v>
      </x:c>
      <x:c r="K153" t="n">
        <x:f>IF(COUNTIFS('装备输入'!$B$5:$B$28,H153,'装备输入'!$D$5:$D$28,I153)&gt;=2,0.06,0)</x:f>
        <x:v>0</x:v>
      </x:c>
    </x:row>
    <x:row r="154">
      <x:c r="H154" t="n">
        <x:v>3</x:v>
      </x:c>
      <x:c r="I154" t="str">
        <x:v>131</x:v>
      </x:c>
      <x:c r="J154" t="str">
        <x:v>AttackAddedRatio</x:v>
      </x:c>
      <x:c r="K154" t="n">
        <x:f>IF(COUNTIFS('装备输入'!$B$5:$B$28,H154,'装备输入'!$D$5:$D$28,I154)&gt;=2,0.12,0)</x:f>
        <x:v>0</x:v>
      </x:c>
    </x:row>
    <x:row r="155">
      <x:c r="H155" t="n">
        <x:v>3</x:v>
      </x:c>
      <x:c r="I155" t="str">
        <x:v>132</x:v>
      </x:c>
      <x:c r="J155" t="str">
        <x:v>HPAddedRatio</x:v>
      </x:c>
      <x:c r="K155" t="n">
        <x:f>IF(COUNTIFS('装备输入'!$B$5:$B$28,H155,'装备输入'!$D$5:$D$28,I155)&gt;=2,0.12,0)</x:f>
        <x:v>0</x:v>
      </x:c>
    </x:row>
    <x:row r="156">
      <x:c r="H156" t="n">
        <x:v>3</x:v>
      </x:c>
      <x:c r="I156" t="str">
        <x:v>133</x:v>
      </x:c>
      <x:c r="J156" t="str">
        <x:v>SpeedAddedRatio</x:v>
      </x:c>
      <x:c r="K156" t="n">
        <x:f>IF(COUNTIFS('装备输入'!$B$5:$B$28,H156,'装备输入'!$D$5:$D$28,I156)&gt;=2,0.06,0)</x:f>
        <x:v>0</x:v>
      </x:c>
    </x:row>
    <x:row r="157">
      <x:c r="H157" t="n">
        <x:v>3</x:v>
      </x:c>
      <x:c r="I157" t="str">
        <x:v>134</x:v>
      </x:c>
      <x:c r="J157" t="str">
        <x:v>CriticalDamageBase</x:v>
      </x:c>
      <x:c r="K157" t="n">
        <x:f>IF(COUNTIFS('装备输入'!$B$5:$B$28,H157,'装备输入'!$D$5:$D$28,I157)&gt;=2,0.16,0)</x:f>
        <x:v>0</x:v>
      </x:c>
    </x:row>
    <x:row r="158">
      <x:c r="H158" t="n">
        <x:v>3</x:v>
      </x:c>
      <x:c r="I158" t="str">
        <x:v>301</x:v>
      </x:c>
      <x:c r="J158" t="str">
        <x:v>AttackAddedRatio</x:v>
      </x:c>
      <x:c r="K158" t="n">
        <x:f>IF(COUNTIFS('装备输入'!$B$5:$B$28,H158,'装备输入'!$D$5:$D$28,I158)&gt;=2,0.12,0)</x:f>
        <x:v>0.12</x:v>
      </x:c>
    </x:row>
    <x:row r="159">
      <x:c r="H159" t="n">
        <x:v>3</x:v>
      </x:c>
      <x:c r="I159" t="str">
        <x:v>302</x:v>
      </x:c>
      <x:c r="J159" t="str">
        <x:v>HPAddedRatio</x:v>
      </x:c>
      <x:c r="K159" t="n">
        <x:f>IF(COUNTIFS('装备输入'!$B$5:$B$28,H159,'装备输入'!$D$5:$D$28,I159)&gt;=2,0.12,0)</x:f>
        <x:v>0</x:v>
      </x:c>
    </x:row>
    <x:row r="160">
      <x:c r="H160" t="n">
        <x:v>3</x:v>
      </x:c>
      <x:c r="I160" t="str">
        <x:v>303</x:v>
      </x:c>
      <x:c r="J160" t="str">
        <x:v>StatusProbabilityBase</x:v>
      </x:c>
      <x:c r="K160" t="n">
        <x:f>IF(COUNTIFS('装备输入'!$B$5:$B$28,H160,'装备输入'!$D$5:$D$28,I160)&gt;=2,0.1,0)</x:f>
        <x:v>0</x:v>
      </x:c>
    </x:row>
    <x:row r="161">
      <x:c r="H161" t="n">
        <x:v>3</x:v>
      </x:c>
      <x:c r="I161" t="str">
        <x:v>304</x:v>
      </x:c>
      <x:c r="J161" t="str">
        <x:v>DefenceAddedRatio</x:v>
      </x:c>
      <x:c r="K161" t="n">
        <x:f>IF(COUNTIFS('装备输入'!$B$5:$B$28,H161,'装备输入'!$D$5:$D$28,I161)&gt;=2,0.15,0)</x:f>
        <x:v>0</x:v>
      </x:c>
    </x:row>
    <x:row r="162">
      <x:c r="H162" t="n">
        <x:v>3</x:v>
      </x:c>
      <x:c r="I162" t="str">
        <x:v>305</x:v>
      </x:c>
      <x:c r="J162" t="str">
        <x:v>CriticalDamageBase</x:v>
      </x:c>
      <x:c r="K162" t="n">
        <x:f>IF(COUNTIFS('装备输入'!$B$5:$B$28,H162,'装备输入'!$D$5:$D$28,I162)&gt;=2,0.16,0)</x:f>
        <x:v>0</x:v>
      </x:c>
    </x:row>
    <x:row r="163">
      <x:c r="H163" t="n">
        <x:v>3</x:v>
      </x:c>
      <x:c r="I163" t="str">
        <x:v>306</x:v>
      </x:c>
      <x:c r="J163" t="str">
        <x:v>CriticalChanceBase</x:v>
      </x:c>
      <x:c r="K163" t="n">
        <x:f>IF(COUNTIFS('装备输入'!$B$5:$B$28,H163,'装备输入'!$D$5:$D$28,I163)&gt;=2,0.08,0)</x:f>
        <x:v>0</x:v>
      </x:c>
    </x:row>
    <x:row r="164">
      <x:c r="H164" t="n">
        <x:v>3</x:v>
      </x:c>
      <x:c r="I164" t="str">
        <x:v>307</x:v>
      </x:c>
      <x:c r="J164" t="str">
        <x:v>BreakDamageAddedRatioBase</x:v>
      </x:c>
      <x:c r="K164" t="n">
        <x:f>IF(COUNTIFS('装备输入'!$B$5:$B$28,H164,'装备输入'!$D$5:$D$28,I164)&gt;=2,0.16,0)</x:f>
        <x:v>0</x:v>
      </x:c>
    </x:row>
    <x:row r="165">
      <x:c r="H165" t="n">
        <x:v>3</x:v>
      </x:c>
      <x:c r="I165" t="str">
        <x:v>308</x:v>
      </x:c>
      <x:c r="J165" t="str">
        <x:v>SPRatioBase</x:v>
      </x:c>
      <x:c r="K165" t="n">
        <x:f>IF(COUNTIFS('装备输入'!$B$5:$B$28,H165,'装备输入'!$D$5:$D$28,I165)&gt;=2,0.05,0)</x:f>
        <x:v>0</x:v>
      </x:c>
    </x:row>
    <x:row r="166">
      <x:c r="H166" t="n">
        <x:v>3</x:v>
      </x:c>
      <x:c r="I166" t="str">
        <x:v>309</x:v>
      </x:c>
      <x:c r="J166" t="str">
        <x:v>CriticalChanceBase</x:v>
      </x:c>
      <x:c r="K166" t="n">
        <x:f>IF(COUNTIFS('装备输入'!$B$5:$B$28,H166,'装备输入'!$D$5:$D$28,I166)&gt;=2,0.08,0)</x:f>
        <x:v>0</x:v>
      </x:c>
    </x:row>
    <x:row r="167">
      <x:c r="H167" t="n">
        <x:v>3</x:v>
      </x:c>
      <x:c r="I167" t="str">
        <x:v>310</x:v>
      </x:c>
      <x:c r="J167" t="str">
        <x:v>StatusResistanceBase</x:v>
      </x:c>
      <x:c r="K167" t="n">
        <x:f>IF(COUNTIFS('装备输入'!$B$5:$B$28,H167,'装备输入'!$D$5:$D$28,I167)&gt;=2,0.1,0)</x:f>
        <x:v>0</x:v>
      </x:c>
    </x:row>
    <x:row r="168">
      <x:c r="H168" t="n">
        <x:v>3</x:v>
      </x:c>
      <x:c r="I168" t="str">
        <x:v>311</x:v>
      </x:c>
      <x:c r="J168" t="str">
        <x:v>AttackAddedRatio</x:v>
      </x:c>
      <x:c r="K168" t="n">
        <x:f>IF(COUNTIFS('装备输入'!$B$5:$B$28,H168,'装备输入'!$D$5:$D$28,I168)&gt;=2,0.12,0)</x:f>
        <x:v>0</x:v>
      </x:c>
    </x:row>
    <x:row r="169">
      <x:c r="H169" t="n">
        <x:v>3</x:v>
      </x:c>
      <x:c r="I169" t="str">
        <x:v>312</x:v>
      </x:c>
      <x:c r="J169" t="str">
        <x:v>SPRatioBase</x:v>
      </x:c>
      <x:c r="K169" t="n">
        <x:f>IF(COUNTIFS('装备输入'!$B$5:$B$28,H169,'装备输入'!$D$5:$D$28,I169)&gt;=2,0.05,0)</x:f>
        <x:v>0</x:v>
      </x:c>
    </x:row>
    <x:row r="170">
      <x:c r="H170" t="n">
        <x:v>3</x:v>
      </x:c>
      <x:c r="I170" t="str">
        <x:v>313</x:v>
      </x:c>
      <x:c r="J170" t="str">
        <x:v>CriticalChanceBase</x:v>
      </x:c>
      <x:c r="K170" t="n">
        <x:f>IF(COUNTIFS('装备输入'!$B$5:$B$28,H170,'装备输入'!$D$5:$D$28,I170)&gt;=2,0.04,0)</x:f>
        <x:v>0</x:v>
      </x:c>
    </x:row>
    <x:row r="171">
      <x:c r="H171" t="n">
        <x:v>3</x:v>
      </x:c>
      <x:c r="I171" t="str">
        <x:v>314</x:v>
      </x:c>
      <x:c r="J171" t="str">
        <x:v>AttackAddedRatio</x:v>
      </x:c>
      <x:c r="K171" t="n">
        <x:f>IF(COUNTIFS('装备输入'!$B$5:$B$28,H171,'装备输入'!$D$5:$D$28,I171)&gt;=2,0.12,0)</x:f>
        <x:v>0</x:v>
      </x:c>
    </x:row>
    <x:row r="172">
      <x:c r="H172" t="n">
        <x:v>3</x:v>
      </x:c>
      <x:c r="I172" t="str">
        <x:v>316</x:v>
      </x:c>
      <x:c r="J172" t="str">
        <x:v>SpeedAddedRatio</x:v>
      </x:c>
      <x:c r="K172" t="n">
        <x:f>IF(COUNTIFS('装备输入'!$B$5:$B$28,H172,'装备输入'!$D$5:$D$28,I172)&gt;=2,0.06,0)</x:f>
        <x:v>0</x:v>
      </x:c>
    </x:row>
    <x:row r="173">
      <x:c r="H173" t="n">
        <x:v>3</x:v>
      </x:c>
      <x:c r="I173" t="str">
        <x:v>317</x:v>
      </x:c>
      <x:c r="J173" t="str">
        <x:v>SPRatioBase</x:v>
      </x:c>
      <x:c r="K173" t="n">
        <x:f>IF(COUNTIFS('装备输入'!$B$5:$B$28,H173,'装备输入'!$D$5:$D$28,I173)&gt;=2,0.05,0)</x:f>
        <x:v>0</x:v>
      </x:c>
    </x:row>
    <x:row r="174">
      <x:c r="H174" t="n">
        <x:v>3</x:v>
      </x:c>
      <x:c r="I174" t="str">
        <x:v>318</x:v>
      </x:c>
      <x:c r="J174" t="str">
        <x:v>CriticalDamageBase</x:v>
      </x:c>
      <x:c r="K174" t="n">
        <x:f>IF(COUNTIFS('装备输入'!$B$5:$B$28,H174,'装备输入'!$D$5:$D$28,I174)&gt;=2,0.16,0)</x:f>
        <x:v>0</x:v>
      </x:c>
    </x:row>
    <x:row r="175">
      <x:c r="H175" t="n">
        <x:v>3</x:v>
      </x:c>
      <x:c r="I175" t="str">
        <x:v>319</x:v>
      </x:c>
      <x:c r="J175" t="str">
        <x:v>HPAddedRatio</x:v>
      </x:c>
      <x:c r="K175" t="n">
        <x:f>IF(COUNTIFS('装备输入'!$B$5:$B$28,H175,'装备输入'!$D$5:$D$28,I175)&gt;=2,0.12,0)</x:f>
        <x:v>0</x:v>
      </x:c>
    </x:row>
    <x:row r="176">
      <x:c r="H176" t="n">
        <x:v>3</x:v>
      </x:c>
      <x:c r="I176" t="str">
        <x:v>320</x:v>
      </x:c>
      <x:c r="J176" t="str">
        <x:v>SpeedAddedRatio</x:v>
      </x:c>
      <x:c r="K176" t="n">
        <x:f>IF(COUNTIFS('装备输入'!$B$5:$B$28,H176,'装备输入'!$D$5:$D$28,I176)&gt;=2,0.06,0)</x:f>
        <x:v>0</x:v>
      </x:c>
    </x:row>
    <x:row r="177">
      <x:c r="H177" t="n">
        <x:v>3</x:v>
      </x:c>
      <x:c r="I177" t="str">
        <x:v>322</x:v>
      </x:c>
      <x:c r="J177" t="str">
        <x:v>AttackAddedRatio</x:v>
      </x:c>
      <x:c r="K177" t="n">
        <x:f>IF(COUNTIFS('装备输入'!$B$5:$B$28,H177,'装备输入'!$D$5:$D$28,I177)&gt;=2,0.12,0)</x:f>
        <x:v>0</x:v>
      </x:c>
    </x:row>
    <x:row r="178">
      <x:c r="H178" t="n">
        <x:v>3</x:v>
      </x:c>
      <x:c r="I178" t="str">
        <x:v>323</x:v>
      </x:c>
      <x:c r="J178" t="str">
        <x:v>CriticalChanceBase</x:v>
      </x:c>
      <x:c r="K178" t="n">
        <x:f>IF(COUNTIFS('装备输入'!$B$5:$B$28,H178,'装备输入'!$D$5:$D$28,I178)&gt;=2,0.08,0)</x:f>
        <x:v>0</x:v>
      </x:c>
    </x:row>
    <x:row r="179">
      <x:c r="H179" t="n">
        <x:v>3</x:v>
      </x:c>
      <x:c r="I179" t="str">
        <x:v>324</x:v>
      </x:c>
      <x:c r="J179" t="str">
        <x:v>CriticalDamageBase</x:v>
      </x:c>
      <x:c r="K179" t="n">
        <x:f>IF(COUNTIFS('装备输入'!$B$5:$B$28,H179,'装备输入'!$D$5:$D$28,I179)&gt;=2,0.16,0)</x:f>
        <x:v>0</x:v>
      </x:c>
    </x:row>
    <x:row r="180">
      <x:c r="H180" t="n">
        <x:v>3</x:v>
      </x:c>
      <x:c r="I180" t="str">
        <x:v>325</x:v>
      </x:c>
      <x:c r="J180" t="str">
        <x:v>ElationDamageAddedRatioBase</x:v>
      </x:c>
      <x:c r="K180" t="n">
        <x:f>IF(COUNTIFS('装备输入'!$B$5:$B$28,H180,'装备输入'!$D$5:$D$28,I180)&gt;=2,0.08,0)</x:f>
        <x:v>0</x:v>
      </x:c>
    </x:row>
    <x:row r="181">
      <x:c r="H181" t="n">
        <x:v>3</x:v>
      </x:c>
      <x:c r="I181" t="str">
        <x:v>327</x:v>
      </x:c>
      <x:c r="J181" t="str">
        <x:v>CriticalChanceBase</x:v>
      </x:c>
      <x:c r="K181" t="n">
        <x:f>IF(COUNTIFS('装备输入'!$B$5:$B$28,H181,'装备输入'!$D$5:$D$28,I181)&gt;=2,0.08,0)</x:f>
        <x:v>0</x:v>
      </x:c>
    </x:row>
    <x:row r="182">
      <x:c r="H182" t="n">
        <x:v>4</x:v>
      </x:c>
      <x:c r="I182" t="str">
        <x:v>101</x:v>
      </x:c>
      <x:c r="J182" t="str">
        <x:v>HealRatioBase</x:v>
      </x:c>
      <x:c r="K182" t="n">
        <x:f>IF(COUNTIFS('装备输入'!$B$5:$B$28,H182,'装备输入'!$D$5:$D$28,I182)&gt;=2,0.1,0)</x:f>
        <x:v>0</x:v>
      </x:c>
    </x:row>
    <x:row r="183">
      <x:c r="H183" t="n">
        <x:v>4</x:v>
      </x:c>
      <x:c r="I183" t="str">
        <x:v>102</x:v>
      </x:c>
      <x:c r="J183" t="str">
        <x:v>AttackAddedRatio</x:v>
      </x:c>
      <x:c r="K183" t="n">
        <x:f>IF(COUNTIFS('装备输入'!$B$5:$B$28,H183,'装备输入'!$D$5:$D$28,I183)&gt;=2,0.12,0)</x:f>
        <x:v>0.12</x:v>
      </x:c>
    </x:row>
    <x:row r="184">
      <x:c r="H184" t="n">
        <x:v>4</x:v>
      </x:c>
      <x:c r="I184" t="str">
        <x:v>102</x:v>
      </x:c>
      <x:c r="J184" t="str">
        <x:v>SpeedAddedRatio</x:v>
      </x:c>
      <x:c r="K184" t="n">
        <x:f>IF(COUNTIFS('装备输入'!$B$5:$B$28,H184,'装备输入'!$D$5:$D$28,I184)&gt;=4,0.06,0)</x:f>
        <x:v>0.06</x:v>
      </x:c>
    </x:row>
    <x:row r="185">
      <x:c r="H185" t="n">
        <x:v>4</x:v>
      </x:c>
      <x:c r="I185" t="str">
        <x:v>103</x:v>
      </x:c>
      <x:c r="J185" t="str">
        <x:v>DefenceAddedRatio</x:v>
      </x:c>
      <x:c r="K185" t="n">
        <x:f>IF(COUNTIFS('装备输入'!$B$5:$B$28,H185,'装备输入'!$D$5:$D$28,I185)&gt;=2,0.15,0)</x:f>
        <x:v>0</x:v>
      </x:c>
    </x:row>
    <x:row r="186">
      <x:c r="H186" t="n">
        <x:v>4</x:v>
      </x:c>
      <x:c r="I186" t="str">
        <x:v>104</x:v>
      </x:c>
      <x:c r="J186" t="str">
        <x:v>IceAddedRatio</x:v>
      </x:c>
      <x:c r="K186" t="n">
        <x:f>IF(COUNTIFS('装备输入'!$B$5:$B$28,H186,'装备输入'!$D$5:$D$28,I186)&gt;=2,0.1,0)</x:f>
        <x:v>0</x:v>
      </x:c>
    </x:row>
    <x:row r="187">
      <x:c r="H187" t="n">
        <x:v>4</x:v>
      </x:c>
      <x:c r="I187" t="str">
        <x:v>105</x:v>
      </x:c>
      <x:c r="J187" t="str">
        <x:v>PhysicalAddedRatio</x:v>
      </x:c>
      <x:c r="K187" t="n">
        <x:f>IF(COUNTIFS('装备输入'!$B$5:$B$28,H187,'装备输入'!$D$5:$D$28,I187)&gt;=2,0.1,0)</x:f>
        <x:v>0</x:v>
      </x:c>
    </x:row>
    <x:row r="188">
      <x:c r="H188" t="n">
        <x:v>4</x:v>
      </x:c>
      <x:c r="I188" t="str">
        <x:v>107</x:v>
      </x:c>
      <x:c r="J188" t="str">
        <x:v>FireAddedRatio</x:v>
      </x:c>
      <x:c r="K188" t="n">
        <x:f>IF(COUNTIFS('装备输入'!$B$5:$B$28,H188,'装备输入'!$D$5:$D$28,I188)&gt;=2,0.1,0)</x:f>
        <x:v>0</x:v>
      </x:c>
    </x:row>
    <x:row r="189">
      <x:c r="H189" t="n">
        <x:v>4</x:v>
      </x:c>
      <x:c r="I189" t="str">
        <x:v>108</x:v>
      </x:c>
      <x:c r="J189" t="str">
        <x:v>QuantumAddedRatio</x:v>
      </x:c>
      <x:c r="K189" t="n">
        <x:f>IF(COUNTIFS('装备输入'!$B$5:$B$28,H189,'装备输入'!$D$5:$D$28,I189)&gt;=2,0.1,0)</x:f>
        <x:v>0</x:v>
      </x:c>
    </x:row>
    <x:row r="190">
      <x:c r="H190" t="n">
        <x:v>4</x:v>
      </x:c>
      <x:c r="I190" t="str">
        <x:v>109</x:v>
      </x:c>
      <x:c r="J190" t="str">
        <x:v>ThunderAddedRatio</x:v>
      </x:c>
      <x:c r="K190" t="n">
        <x:f>IF(COUNTIFS('装备输入'!$B$5:$B$28,H190,'装备输入'!$D$5:$D$28,I190)&gt;=2,0.1,0)</x:f>
        <x:v>0</x:v>
      </x:c>
    </x:row>
    <x:row r="191">
      <x:c r="H191" t="n">
        <x:v>4</x:v>
      </x:c>
      <x:c r="I191" t="str">
        <x:v>110</x:v>
      </x:c>
      <x:c r="J191" t="str">
        <x:v>WindAddedRatio</x:v>
      </x:c>
      <x:c r="K191" t="n">
        <x:f>IF(COUNTIFS('装备输入'!$B$5:$B$28,H191,'装备输入'!$D$5:$D$28,I191)&gt;=2,0.1,0)</x:f>
        <x:v>0</x:v>
      </x:c>
    </x:row>
    <x:row r="192">
      <x:c r="H192" t="n">
        <x:v>4</x:v>
      </x:c>
      <x:c r="I192" t="str">
        <x:v>111</x:v>
      </x:c>
      <x:c r="J192" t="str">
        <x:v>BreakDamageAddedRatioBase</x:v>
      </x:c>
      <x:c r="K192" t="n">
        <x:f>IF(COUNTIFS('装备输入'!$B$5:$B$28,H192,'装备输入'!$D$5:$D$28,I192)&gt;=2,0.16,0)</x:f>
        <x:v>0</x:v>
      </x:c>
    </x:row>
    <x:row r="193">
      <x:c r="H193" t="n">
        <x:v>4</x:v>
      </x:c>
      <x:c r="I193" t="str">
        <x:v>111</x:v>
      </x:c>
      <x:c r="J193" t="str">
        <x:v>BreakDamageAddedRatioBase</x:v>
      </x:c>
      <x:c r="K193" t="n">
        <x:f>IF(COUNTIFS('装备输入'!$B$5:$B$28,H193,'装备输入'!$D$5:$D$28,I193)&gt;=4,0.16,0)</x:f>
        <x:v>0</x:v>
      </x:c>
    </x:row>
    <x:row r="194">
      <x:c r="H194" t="n">
        <x:v>4</x:v>
      </x:c>
      <x:c r="I194" t="str">
        <x:v>112</x:v>
      </x:c>
      <x:c r="J194" t="str">
        <x:v>ImaginaryAddedRatio</x:v>
      </x:c>
      <x:c r="K194" t="n">
        <x:f>IF(COUNTIFS('装备输入'!$B$5:$B$28,H194,'装备输入'!$D$5:$D$28,I194)&gt;=2,0.1,0)</x:f>
        <x:v>0</x:v>
      </x:c>
    </x:row>
    <x:row r="195">
      <x:c r="H195" t="n">
        <x:v>4</x:v>
      </x:c>
      <x:c r="I195" t="str">
        <x:v>113</x:v>
      </x:c>
      <x:c r="J195" t="str">
        <x:v>HPAddedRatio</x:v>
      </x:c>
      <x:c r="K195" t="n">
        <x:f>IF(COUNTIFS('装备输入'!$B$5:$B$28,H195,'装备输入'!$D$5:$D$28,I195)&gt;=2,0.12,0)</x:f>
        <x:v>0</x:v>
      </x:c>
    </x:row>
    <x:row r="196">
      <x:c r="H196" t="n">
        <x:v>4</x:v>
      </x:c>
      <x:c r="I196" t="str">
        <x:v>114</x:v>
      </x:c>
      <x:c r="J196" t="str">
        <x:v>SpeedAddedRatio</x:v>
      </x:c>
      <x:c r="K196" t="n">
        <x:f>IF(COUNTIFS('装备输入'!$B$5:$B$28,H196,'装备输入'!$D$5:$D$28,I196)&gt;=2,0.06,0)</x:f>
        <x:v>0</x:v>
      </x:c>
    </x:row>
    <x:row r="197">
      <x:c r="H197" t="n">
        <x:v>4</x:v>
      </x:c>
      <x:c r="I197" t="str">
        <x:v>116</x:v>
      </x:c>
      <x:c r="J197" t="str">
        <x:v>AttackAddedRatio</x:v>
      </x:c>
      <x:c r="K197" t="n">
        <x:f>IF(COUNTIFS('装备输入'!$B$5:$B$28,H197,'装备输入'!$D$5:$D$28,I197)&gt;=2,0.12,0)</x:f>
        <x:v>0</x:v>
      </x:c>
    </x:row>
    <x:row r="198">
      <x:c r="H198" t="n">
        <x:v>4</x:v>
      </x:c>
      <x:c r="I198" t="str">
        <x:v>117</x:v>
      </x:c>
      <x:c r="J198" t="str">
        <x:v>CriticalChanceBase</x:v>
      </x:c>
      <x:c r="K198" t="n">
        <x:f>IF(COUNTIFS('装备输入'!$B$5:$B$28,H198,'装备输入'!$D$5:$D$28,I198)&gt;=4,0.04,0)</x:f>
        <x:v>0</x:v>
      </x:c>
    </x:row>
    <x:row r="199">
      <x:c r="H199" t="n">
        <x:v>4</x:v>
      </x:c>
      <x:c r="I199" t="str">
        <x:v>118</x:v>
      </x:c>
      <x:c r="J199" t="str">
        <x:v>BreakDamageAddedRatioBase</x:v>
      </x:c>
      <x:c r="K199" t="n">
        <x:f>IF(COUNTIFS('装备输入'!$B$5:$B$28,H199,'装备输入'!$D$5:$D$28,I199)&gt;=2,0.16,0)</x:f>
        <x:v>0</x:v>
      </x:c>
    </x:row>
    <x:row r="200">
      <x:c r="H200" t="n">
        <x:v>4</x:v>
      </x:c>
      <x:c r="I200" t="str">
        <x:v>119</x:v>
      </x:c>
      <x:c r="J200" t="str">
        <x:v>BreakDamageAddedRatioBase</x:v>
      </x:c>
      <x:c r="K200" t="n">
        <x:f>IF(COUNTIFS('装备输入'!$B$5:$B$28,H200,'装备输入'!$D$5:$D$28,I200)&gt;=2,0.16,0)</x:f>
        <x:v>0</x:v>
      </x:c>
    </x:row>
    <x:row r="201">
      <x:c r="H201" t="n">
        <x:v>4</x:v>
      </x:c>
      <x:c r="I201" t="str">
        <x:v>120</x:v>
      </x:c>
      <x:c r="J201" t="str">
        <x:v>AttackAddedRatio</x:v>
      </x:c>
      <x:c r="K201" t="n">
        <x:f>IF(COUNTIFS('装备输入'!$B$5:$B$28,H201,'装备输入'!$D$5:$D$28,I201)&gt;=2,0.12,0)</x:f>
        <x:v>0</x:v>
      </x:c>
    </x:row>
    <x:row r="202">
      <x:c r="H202" t="n">
        <x:v>4</x:v>
      </x:c>
      <x:c r="I202" t="str">
        <x:v>120</x:v>
      </x:c>
      <x:c r="J202" t="str">
        <x:v>CriticalChanceBase</x:v>
      </x:c>
      <x:c r="K202" t="n">
        <x:f>IF(COUNTIFS('装备输入'!$B$5:$B$28,H202,'装备输入'!$D$5:$D$28,I202)&gt;=4,0.06,0)</x:f>
        <x:v>0</x:v>
      </x:c>
    </x:row>
    <x:row r="203">
      <x:c r="H203" t="n">
        <x:v>4</x:v>
      </x:c>
      <x:c r="I203" t="str">
        <x:v>121</x:v>
      </x:c>
      <x:c r="J203" t="str">
        <x:v>SpeedAddedRatio</x:v>
      </x:c>
      <x:c r="K203" t="n">
        <x:f>IF(COUNTIFS('装备输入'!$B$5:$B$28,H203,'装备输入'!$D$5:$D$28,I203)&gt;=2,0.06,0)</x:f>
        <x:v>0</x:v>
      </x:c>
    </x:row>
    <x:row r="204">
      <x:c r="H204" t="n">
        <x:v>4</x:v>
      </x:c>
      <x:c r="I204" t="str">
        <x:v>122</x:v>
      </x:c>
      <x:c r="J204" t="str">
        <x:v>CriticalChanceBase</x:v>
      </x:c>
      <x:c r="K204" t="n">
        <x:f>IF(COUNTIFS('装备输入'!$B$5:$B$28,H204,'装备输入'!$D$5:$D$28,I204)&gt;=2,0.08,0)</x:f>
        <x:v>0</x:v>
      </x:c>
    </x:row>
    <x:row r="205">
      <x:c r="H205" t="n">
        <x:v>4</x:v>
      </x:c>
      <x:c r="I205" t="str">
        <x:v>123</x:v>
      </x:c>
      <x:c r="J205" t="str">
        <x:v>AttackAddedRatio</x:v>
      </x:c>
      <x:c r="K205" t="n">
        <x:f>IF(COUNTIFS('装备输入'!$B$5:$B$28,H205,'装备输入'!$D$5:$D$28,I205)&gt;=2,0.12,0)</x:f>
        <x:v>0</x:v>
      </x:c>
    </x:row>
    <x:row r="206">
      <x:c r="H206" t="n">
        <x:v>4</x:v>
      </x:c>
      <x:c r="I206" t="str">
        <x:v>124</x:v>
      </x:c>
      <x:c r="J206" t="str">
        <x:v>QuantumAddedRatio</x:v>
      </x:c>
      <x:c r="K206" t="n">
        <x:f>IF(COUNTIFS('装备输入'!$B$5:$B$28,H206,'装备输入'!$D$5:$D$28,I206)&gt;=2,0.1,0)</x:f>
        <x:v>0</x:v>
      </x:c>
    </x:row>
    <x:row r="207">
      <x:c r="H207" t="n">
        <x:v>4</x:v>
      </x:c>
      <x:c r="I207" t="str">
        <x:v>124</x:v>
      </x:c>
      <x:c r="J207" t="str">
        <x:v>SpeedAddedRatio</x:v>
      </x:c>
      <x:c r="K207" t="n">
        <x:f>IF(COUNTIFS('装备输入'!$B$5:$B$28,H207,'装备输入'!$D$5:$D$28,I207)&gt;=4,-0.08,0)</x:f>
        <x:v>0</x:v>
      </x:c>
    </x:row>
    <x:row r="208">
      <x:c r="H208" t="n">
        <x:v>4</x:v>
      </x:c>
      <x:c r="I208" t="str">
        <x:v>125</x:v>
      </x:c>
      <x:c r="J208" t="str">
        <x:v>SpeedAddedRatio</x:v>
      </x:c>
      <x:c r="K208" t="n">
        <x:f>IF(COUNTIFS('装备输入'!$B$5:$B$28,H208,'装备输入'!$D$5:$D$28,I208)&gt;=2,0.06,0)</x:f>
        <x:v>0</x:v>
      </x:c>
    </x:row>
    <x:row r="209">
      <x:c r="H209" t="n">
        <x:v>4</x:v>
      </x:c>
      <x:c r="I209" t="str">
        <x:v>126</x:v>
      </x:c>
      <x:c r="J209" t="str">
        <x:v>CriticalDamageBase</x:v>
      </x:c>
      <x:c r="K209" t="n">
        <x:f>IF(COUNTIFS('装备输入'!$B$5:$B$28,H209,'装备输入'!$D$5:$D$28,I209)&gt;=2,0.16,0)</x:f>
        <x:v>0</x:v>
      </x:c>
    </x:row>
    <x:row r="210">
      <x:c r="H210" t="n">
        <x:v>4</x:v>
      </x:c>
      <x:c r="I210" t="str">
        <x:v>127</x:v>
      </x:c>
      <x:c r="J210" t="str">
        <x:v>CriticalChanceBase</x:v>
      </x:c>
      <x:c r="K210" t="n">
        <x:f>IF(COUNTIFS('装备输入'!$B$5:$B$28,H210,'装备输入'!$D$5:$D$28,I210)&gt;=2,0.08,0)</x:f>
        <x:v>0</x:v>
      </x:c>
    </x:row>
    <x:row r="211">
      <x:c r="H211" t="n">
        <x:v>4</x:v>
      </x:c>
      <x:c r="I211" t="str">
        <x:v>129</x:v>
      </x:c>
      <x:c r="J211" t="str">
        <x:v>CriticalDamageBase</x:v>
      </x:c>
      <x:c r="K211" t="n">
        <x:f>IF(COUNTIFS('装备输入'!$B$5:$B$28,H211,'装备输入'!$D$5:$D$28,I211)&gt;=2,0.16,0)</x:f>
        <x:v>0</x:v>
      </x:c>
    </x:row>
    <x:row r="212">
      <x:c r="H212" t="n">
        <x:v>4</x:v>
      </x:c>
      <x:c r="I212" t="str">
        <x:v>130</x:v>
      </x:c>
      <x:c r="J212" t="str">
        <x:v>SpeedAddedRatio</x:v>
      </x:c>
      <x:c r="K212" t="n">
        <x:f>IF(COUNTIFS('装备输入'!$B$5:$B$28,H212,'装备输入'!$D$5:$D$28,I212)&gt;=2,0.06,0)</x:f>
        <x:v>0</x:v>
      </x:c>
    </x:row>
    <x:row r="213">
      <x:c r="H213" t="n">
        <x:v>4</x:v>
      </x:c>
      <x:c r="I213" t="str">
        <x:v>131</x:v>
      </x:c>
      <x:c r="J213" t="str">
        <x:v>AttackAddedRatio</x:v>
      </x:c>
      <x:c r="K213" t="n">
        <x:f>IF(COUNTIFS('装备输入'!$B$5:$B$28,H213,'装备输入'!$D$5:$D$28,I213)&gt;=2,0.12,0)</x:f>
        <x:v>0</x:v>
      </x:c>
    </x:row>
    <x:row r="214">
      <x:c r="H214" t="n">
        <x:v>4</x:v>
      </x:c>
      <x:c r="I214" t="str">
        <x:v>132</x:v>
      </x:c>
      <x:c r="J214" t="str">
        <x:v>HPAddedRatio</x:v>
      </x:c>
      <x:c r="K214" t="n">
        <x:f>IF(COUNTIFS('装备输入'!$B$5:$B$28,H214,'装备输入'!$D$5:$D$28,I214)&gt;=2,0.12,0)</x:f>
        <x:v>0</x:v>
      </x:c>
    </x:row>
    <x:row r="215">
      <x:c r="H215" t="n">
        <x:v>4</x:v>
      </x:c>
      <x:c r="I215" t="str">
        <x:v>133</x:v>
      </x:c>
      <x:c r="J215" t="str">
        <x:v>SpeedAddedRatio</x:v>
      </x:c>
      <x:c r="K215" t="n">
        <x:f>IF(COUNTIFS('装备输入'!$B$5:$B$28,H215,'装备输入'!$D$5:$D$28,I215)&gt;=2,0.06,0)</x:f>
        <x:v>0</x:v>
      </x:c>
    </x:row>
    <x:row r="216">
      <x:c r="H216" t="n">
        <x:v>4</x:v>
      </x:c>
      <x:c r="I216" t="str">
        <x:v>134</x:v>
      </x:c>
      <x:c r="J216" t="str">
        <x:v>CriticalDamageBase</x:v>
      </x:c>
      <x:c r="K216" t="n">
        <x:f>IF(COUNTIFS('装备输入'!$B$5:$B$28,H216,'装备输入'!$D$5:$D$28,I216)&gt;=2,0.16,0)</x:f>
        <x:v>0</x:v>
      </x:c>
    </x:row>
    <x:row r="217">
      <x:c r="H217" t="n">
        <x:v>4</x:v>
      </x:c>
      <x:c r="I217" t="str">
        <x:v>301</x:v>
      </x:c>
      <x:c r="J217" t="str">
        <x:v>AttackAddedRatio</x:v>
      </x:c>
      <x:c r="K217" t="n">
        <x:f>IF(COUNTIFS('装备输入'!$B$5:$B$28,H217,'装备输入'!$D$5:$D$28,I217)&gt;=2,0.12,0)</x:f>
        <x:v>0.12</x:v>
      </x:c>
    </x:row>
    <x:row r="218">
      <x:c r="H218" t="n">
        <x:v>4</x:v>
      </x:c>
      <x:c r="I218" t="str">
        <x:v>302</x:v>
      </x:c>
      <x:c r="J218" t="str">
        <x:v>HPAddedRatio</x:v>
      </x:c>
      <x:c r="K218" t="n">
        <x:f>IF(COUNTIFS('装备输入'!$B$5:$B$28,H218,'装备输入'!$D$5:$D$28,I218)&gt;=2,0.12,0)</x:f>
        <x:v>0</x:v>
      </x:c>
    </x:row>
    <x:row r="219">
      <x:c r="H219" t="n">
        <x:v>4</x:v>
      </x:c>
      <x:c r="I219" t="str">
        <x:v>303</x:v>
      </x:c>
      <x:c r="J219" t="str">
        <x:v>StatusProbabilityBase</x:v>
      </x:c>
      <x:c r="K219" t="n">
        <x:f>IF(COUNTIFS('装备输入'!$B$5:$B$28,H219,'装备输入'!$D$5:$D$28,I219)&gt;=2,0.1,0)</x:f>
        <x:v>0</x:v>
      </x:c>
    </x:row>
    <x:row r="220">
      <x:c r="H220" t="n">
        <x:v>4</x:v>
      </x:c>
      <x:c r="I220" t="str">
        <x:v>304</x:v>
      </x:c>
      <x:c r="J220" t="str">
        <x:v>DefenceAddedRatio</x:v>
      </x:c>
      <x:c r="K220" t="n">
        <x:f>IF(COUNTIFS('装备输入'!$B$5:$B$28,H220,'装备输入'!$D$5:$D$28,I220)&gt;=2,0.15,0)</x:f>
        <x:v>0</x:v>
      </x:c>
    </x:row>
    <x:row r="221">
      <x:c r="H221" t="n">
        <x:v>4</x:v>
      </x:c>
      <x:c r="I221" t="str">
        <x:v>305</x:v>
      </x:c>
      <x:c r="J221" t="str">
        <x:v>CriticalDamageBase</x:v>
      </x:c>
      <x:c r="K221" t="n">
        <x:f>IF(COUNTIFS('装备输入'!$B$5:$B$28,H221,'装备输入'!$D$5:$D$28,I221)&gt;=2,0.16,0)</x:f>
        <x:v>0</x:v>
      </x:c>
    </x:row>
    <x:row r="222">
      <x:c r="H222" t="n">
        <x:v>4</x:v>
      </x:c>
      <x:c r="I222" t="str">
        <x:v>306</x:v>
      </x:c>
      <x:c r="J222" t="str">
        <x:v>CriticalChanceBase</x:v>
      </x:c>
      <x:c r="K222" t="n">
        <x:f>IF(COUNTIFS('装备输入'!$B$5:$B$28,H222,'装备输入'!$D$5:$D$28,I222)&gt;=2,0.08,0)</x:f>
        <x:v>0</x:v>
      </x:c>
    </x:row>
    <x:row r="223">
      <x:c r="H223" t="n">
        <x:v>4</x:v>
      </x:c>
      <x:c r="I223" t="str">
        <x:v>307</x:v>
      </x:c>
      <x:c r="J223" t="str">
        <x:v>BreakDamageAddedRatioBase</x:v>
      </x:c>
      <x:c r="K223" t="n">
        <x:f>IF(COUNTIFS('装备输入'!$B$5:$B$28,H223,'装备输入'!$D$5:$D$28,I223)&gt;=2,0.16,0)</x:f>
        <x:v>0</x:v>
      </x:c>
    </x:row>
    <x:row r="224">
      <x:c r="H224" t="n">
        <x:v>4</x:v>
      </x:c>
      <x:c r="I224" t="str">
        <x:v>308</x:v>
      </x:c>
      <x:c r="J224" t="str">
        <x:v>SPRatioBase</x:v>
      </x:c>
      <x:c r="K224" t="n">
        <x:f>IF(COUNTIFS('装备输入'!$B$5:$B$28,H224,'装备输入'!$D$5:$D$28,I224)&gt;=2,0.05,0)</x:f>
        <x:v>0</x:v>
      </x:c>
    </x:row>
    <x:row r="225">
      <x:c r="H225" t="n">
        <x:v>4</x:v>
      </x:c>
      <x:c r="I225" t="str">
        <x:v>309</x:v>
      </x:c>
      <x:c r="J225" t="str">
        <x:v>CriticalChanceBase</x:v>
      </x:c>
      <x:c r="K225" t="n">
        <x:f>IF(COUNTIFS('装备输入'!$B$5:$B$28,H225,'装备输入'!$D$5:$D$28,I225)&gt;=2,0.08,0)</x:f>
        <x:v>0</x:v>
      </x:c>
    </x:row>
    <x:row r="226">
      <x:c r="H226" t="n">
        <x:v>4</x:v>
      </x:c>
      <x:c r="I226" t="str">
        <x:v>310</x:v>
      </x:c>
      <x:c r="J226" t="str">
        <x:v>StatusResistanceBase</x:v>
      </x:c>
      <x:c r="K226" t="n">
        <x:f>IF(COUNTIFS('装备输入'!$B$5:$B$28,H226,'装备输入'!$D$5:$D$28,I226)&gt;=2,0.1,0)</x:f>
        <x:v>0</x:v>
      </x:c>
    </x:row>
    <x:row r="227">
      <x:c r="H227" t="n">
        <x:v>4</x:v>
      </x:c>
      <x:c r="I227" t="str">
        <x:v>311</x:v>
      </x:c>
      <x:c r="J227" t="str">
        <x:v>AttackAddedRatio</x:v>
      </x:c>
      <x:c r="K227" t="n">
        <x:f>IF(COUNTIFS('装备输入'!$B$5:$B$28,H227,'装备输入'!$D$5:$D$28,I227)&gt;=2,0.12,0)</x:f>
        <x:v>0</x:v>
      </x:c>
    </x:row>
    <x:row r="228">
      <x:c r="H228" t="n">
        <x:v>4</x:v>
      </x:c>
      <x:c r="I228" t="str">
        <x:v>312</x:v>
      </x:c>
      <x:c r="J228" t="str">
        <x:v>SPRatioBase</x:v>
      </x:c>
      <x:c r="K228" t="n">
        <x:f>IF(COUNTIFS('装备输入'!$B$5:$B$28,H228,'装备输入'!$D$5:$D$28,I228)&gt;=2,0.05,0)</x:f>
        <x:v>0</x:v>
      </x:c>
    </x:row>
    <x:row r="229">
      <x:c r="H229" t="n">
        <x:v>4</x:v>
      </x:c>
      <x:c r="I229" t="str">
        <x:v>313</x:v>
      </x:c>
      <x:c r="J229" t="str">
        <x:v>CriticalChanceBase</x:v>
      </x:c>
      <x:c r="K229" t="n">
        <x:f>IF(COUNTIFS('装备输入'!$B$5:$B$28,H229,'装备输入'!$D$5:$D$28,I229)&gt;=2,0.04,0)</x:f>
        <x:v>0</x:v>
      </x:c>
    </x:row>
    <x:row r="230">
      <x:c r="H230" t="n">
        <x:v>4</x:v>
      </x:c>
      <x:c r="I230" t="str">
        <x:v>314</x:v>
      </x:c>
      <x:c r="J230" t="str">
        <x:v>AttackAddedRatio</x:v>
      </x:c>
      <x:c r="K230" t="n">
        <x:f>IF(COUNTIFS('装备输入'!$B$5:$B$28,H230,'装备输入'!$D$5:$D$28,I230)&gt;=2,0.12,0)</x:f>
        <x:v>0</x:v>
      </x:c>
    </x:row>
    <x:row r="231">
      <x:c r="H231" t="n">
        <x:v>4</x:v>
      </x:c>
      <x:c r="I231" t="str">
        <x:v>316</x:v>
      </x:c>
      <x:c r="J231" t="str">
        <x:v>SpeedAddedRatio</x:v>
      </x:c>
      <x:c r="K231" t="n">
        <x:f>IF(COUNTIFS('装备输入'!$B$5:$B$28,H231,'装备输入'!$D$5:$D$28,I231)&gt;=2,0.06,0)</x:f>
        <x:v>0</x:v>
      </x:c>
    </x:row>
    <x:row r="232">
      <x:c r="H232" t="n">
        <x:v>4</x:v>
      </x:c>
      <x:c r="I232" t="str">
        <x:v>317</x:v>
      </x:c>
      <x:c r="J232" t="str">
        <x:v>SPRatioBase</x:v>
      </x:c>
      <x:c r="K232" t="n">
        <x:f>IF(COUNTIFS('装备输入'!$B$5:$B$28,H232,'装备输入'!$D$5:$D$28,I232)&gt;=2,0.05,0)</x:f>
        <x:v>0</x:v>
      </x:c>
    </x:row>
    <x:row r="233">
      <x:c r="H233" t="n">
        <x:v>4</x:v>
      </x:c>
      <x:c r="I233" t="str">
        <x:v>318</x:v>
      </x:c>
      <x:c r="J233" t="str">
        <x:v>CriticalDamageBase</x:v>
      </x:c>
      <x:c r="K233" t="n">
        <x:f>IF(COUNTIFS('装备输入'!$B$5:$B$28,H233,'装备输入'!$D$5:$D$28,I233)&gt;=2,0.16,0)</x:f>
        <x:v>0</x:v>
      </x:c>
    </x:row>
    <x:row r="234">
      <x:c r="H234" t="n">
        <x:v>4</x:v>
      </x:c>
      <x:c r="I234" t="str">
        <x:v>319</x:v>
      </x:c>
      <x:c r="J234" t="str">
        <x:v>HPAddedRatio</x:v>
      </x:c>
      <x:c r="K234" t="n">
        <x:f>IF(COUNTIFS('装备输入'!$B$5:$B$28,H234,'装备输入'!$D$5:$D$28,I234)&gt;=2,0.12,0)</x:f>
        <x:v>0</x:v>
      </x:c>
    </x:row>
    <x:row r="235">
      <x:c r="H235" t="n">
        <x:v>4</x:v>
      </x:c>
      <x:c r="I235" t="str">
        <x:v>320</x:v>
      </x:c>
      <x:c r="J235" t="str">
        <x:v>SpeedAddedRatio</x:v>
      </x:c>
      <x:c r="K235" t="n">
        <x:f>IF(COUNTIFS('装备输入'!$B$5:$B$28,H235,'装备输入'!$D$5:$D$28,I235)&gt;=2,0.06,0)</x:f>
        <x:v>0</x:v>
      </x:c>
    </x:row>
    <x:row r="236">
      <x:c r="H236" t="n">
        <x:v>4</x:v>
      </x:c>
      <x:c r="I236" t="str">
        <x:v>322</x:v>
      </x:c>
      <x:c r="J236" t="str">
        <x:v>AttackAddedRatio</x:v>
      </x:c>
      <x:c r="K236" t="n">
        <x:f>IF(COUNTIFS('装备输入'!$B$5:$B$28,H236,'装备输入'!$D$5:$D$28,I236)&gt;=2,0.12,0)</x:f>
        <x:v>0</x:v>
      </x:c>
    </x:row>
    <x:row r="237">
      <x:c r="H237" t="n">
        <x:v>4</x:v>
      </x:c>
      <x:c r="I237" t="str">
        <x:v>323</x:v>
      </x:c>
      <x:c r="J237" t="str">
        <x:v>CriticalChanceBase</x:v>
      </x:c>
      <x:c r="K237" t="n">
        <x:f>IF(COUNTIFS('装备输入'!$B$5:$B$28,H237,'装备输入'!$D$5:$D$28,I237)&gt;=2,0.08,0)</x:f>
        <x:v>0</x:v>
      </x:c>
    </x:row>
    <x:row r="238">
      <x:c r="H238" t="n">
        <x:v>4</x:v>
      </x:c>
      <x:c r="I238" t="str">
        <x:v>324</x:v>
      </x:c>
      <x:c r="J238" t="str">
        <x:v>CriticalDamageBase</x:v>
      </x:c>
      <x:c r="K238" t="n">
        <x:f>IF(COUNTIFS('装备输入'!$B$5:$B$28,H238,'装备输入'!$D$5:$D$28,I238)&gt;=2,0.16,0)</x:f>
        <x:v>0</x:v>
      </x:c>
    </x:row>
    <x:row r="239">
      <x:c r="H239" t="n">
        <x:v>4</x:v>
      </x:c>
      <x:c r="I239" t="str">
        <x:v>325</x:v>
      </x:c>
      <x:c r="J239" t="str">
        <x:v>ElationDamageAddedRatioBase</x:v>
      </x:c>
      <x:c r="K239" t="n">
        <x:f>IF(COUNTIFS('装备输入'!$B$5:$B$28,H239,'装备输入'!$D$5:$D$28,I239)&gt;=2,0.08,0)</x:f>
        <x:v>0</x:v>
      </x:c>
    </x:row>
    <x:row r="240">
      <x:c r="H240" t="n">
        <x:v>4</x:v>
      </x:c>
      <x:c r="I240" t="str">
        <x:v>327</x:v>
      </x:c>
      <x:c r="J240" t="str">
        <x:v>CriticalChanceBase</x:v>
      </x:c>
      <x:c r="K240" t="n">
        <x:f>IF(COUNTIFS('装备输入'!$B$5:$B$28,H240,'装备输入'!$D$5:$D$28,I240)&gt;=2,0.08,0)</x:f>
        <x:v>0</x:v>
      </x:c>
    </x:row>
  </x:sheetData>
  <x:pageMargins left="0.7" right="0.7" top="0.75" bottom="0.75" header="0.3" footer="0.3"/>
  <x:tableParts count="1">
    <x:tablePart xmlns:r="http://schemas.openxmlformats.org/officeDocument/2006/relationships" r:id="Rf239b3344cd74f87"/>
  </x:tableParts>
</x:worksheet>
</file>

<file path=xl/worksheets/sheet26.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24" hidden="0" customWidth="1"/>
    <x:col min="3" max="3" width="17" hidden="0" customWidth="1"/>
    <x:col min="4" max="4" width="17" hidden="0" customWidth="1"/>
    <x:col min="5" max="5" width="17" hidden="0" customWidth="1"/>
    <x:col min="6" max="6" width="17" hidden="0" customWidth="1"/>
    <x:col min="7" max="7" width="17" hidden="0" customWidth="1"/>
    <x:col min="8" max="8" width="17" hidden="0" customWidth="1"/>
    <x:col min="9" max="9" width="28" hidden="0" customWidth="1"/>
  </x:cols>
  <x:sheetData>
    <x:row r="1">
      <x:c r="A1" s="1" t="str">
        <x:v>装备库</x:v>
      </x:c>
      <x:c r="B1" s="1"/>
      <x:c r="C1" s="1"/>
      <x:c r="D1" s="1"/>
      <x:c r="E1" s="1"/>
      <x:c r="F1" s="1"/>
      <x:c r="G1" s="1"/>
      <x:c r="H1" s="1"/>
      <x:c r="I1" s="1"/>
    </x:row>
    <x:row r="2">
      <x:c r="A2" s="2" t="str">
        <x:v>4.6 数据快照；筛选表头可查找名称与ID。来源列保存逐表网址。</x:v>
      </x:c>
      <x:c r="B2" s="2"/>
      <x:c r="C2" s="2"/>
      <x:c r="D2" s="2"/>
      <x:c r="E2" s="2"/>
      <x:c r="F2" s="2"/>
      <x:c r="G2" s="2"/>
      <x:c r="H2" s="2"/>
      <x:c r="I2" s="2"/>
    </x:row>
    <x:row r="4" ht="28" customHeight="1">
      <x:c r="A4" s="5" t="str">
        <x:v>装备ID</x:v>
      </x:c>
      <x:c r="B4" s="5" t="str">
        <x:v>名称</x:v>
      </x:c>
      <x:c r="C4" s="5" t="str">
        <x:v>套装ID</x:v>
      </x:c>
      <x:c r="D4" s="5" t="str">
        <x:v>部位</x:v>
      </x:c>
      <x:c r="E4" s="5" t="str">
        <x:v>星级</x:v>
      </x:c>
      <x:c r="F4" s="5" t="str">
        <x:v>等级上限</x:v>
      </x:c>
      <x:c r="G4" s="5" t="str">
        <x:v>主词条组</x:v>
      </x:c>
      <x:c r="H4" s="5" t="str">
        <x:v>副词条组</x:v>
      </x:c>
      <x:c r="I4" s="5" t="str">
        <x:v>来源</x:v>
      </x:c>
    </x:row>
    <x:row r="5" ht="20" customHeight="1">
      <x:c r="A5" s="6" t="str">
        <x:v>31011</x:v>
      </x:c>
      <x:c r="B5" s="6" t="str">
        <x:v>过客的逢春木簪</x:v>
      </x:c>
      <x:c r="C5" s="6" t="str">
        <x:v>101</x:v>
      </x:c>
      <x:c r="D5" s="6" t="str">
        <x:v>头部</x:v>
      </x:c>
      <x:c r="E5" s="6" t="n">
        <x:v>2</x:v>
      </x:c>
      <x:c r="F5" s="6" t="n">
        <x:v>6</x:v>
      </x:c>
      <x:c r="G5" s="6" t="str">
        <x:v>21</x:v>
      </x:c>
      <x:c r="H5" s="6" t="str">
        <x:v>2</x:v>
      </x:c>
      <x:c r="I5" s="6" t="str">
        <x:v>https://raw.githubusercontent.com/Mar-7th/StarRailRes/dbe8cdfcfb0bf657b9fe1cf92d5537f118ccb487/index_new/cn/relics.json</x:v>
      </x:c>
    </x:row>
    <x:row r="6" ht="20" customHeight="1">
      <x:c r="A6" s="6" t="str">
        <x:v>31012</x:v>
      </x:c>
      <x:c r="B6" s="6" t="str">
        <x:v>过客的游龙臂鞲</x:v>
      </x:c>
      <x:c r="C6" s="6" t="str">
        <x:v>101</x:v>
      </x:c>
      <x:c r="D6" s="6" t="str">
        <x:v>手部</x:v>
      </x:c>
      <x:c r="E6" s="6" t="n">
        <x:v>2</x:v>
      </x:c>
      <x:c r="F6" s="6" t="n">
        <x:v>6</x:v>
      </x:c>
      <x:c r="G6" s="6" t="str">
        <x:v>22</x:v>
      </x:c>
      <x:c r="H6" s="6" t="str">
        <x:v>2</x:v>
      </x:c>
      <x:c r="I6" s="6" t="str">
        <x:v>https://raw.githubusercontent.com/Mar-7th/StarRailRes/dbe8cdfcfb0bf657b9fe1cf92d5537f118ccb487/index_new/cn/relics.json</x:v>
      </x:c>
    </x:row>
    <x:row r="7" ht="20" customHeight="1">
      <x:c r="A7" s="6" t="str">
        <x:v>31013</x:v>
      </x:c>
      <x:c r="B7" s="6" t="str">
        <x:v>过客的残绣风衣</x:v>
      </x:c>
      <x:c r="C7" s="6" t="str">
        <x:v>101</x:v>
      </x:c>
      <x:c r="D7" s="6" t="str">
        <x:v>躯干</x:v>
      </x:c>
      <x:c r="E7" s="6" t="n">
        <x:v>2</x:v>
      </x:c>
      <x:c r="F7" s="6" t="n">
        <x:v>6</x:v>
      </x:c>
      <x:c r="G7" s="6" t="str">
        <x:v>23</x:v>
      </x:c>
      <x:c r="H7" s="6" t="str">
        <x:v>2</x:v>
      </x:c>
      <x:c r="I7" s="6" t="str">
        <x:v>https://raw.githubusercontent.com/Mar-7th/StarRailRes/dbe8cdfcfb0bf657b9fe1cf92d5537f118ccb487/index_new/cn/relics.json</x:v>
      </x:c>
    </x:row>
    <x:row r="8" ht="20" customHeight="1">
      <x:c r="A8" s="6" t="str">
        <x:v>31014</x:v>
      </x:c>
      <x:c r="B8" s="6" t="str">
        <x:v>过客的冥途游履</x:v>
      </x:c>
      <x:c r="C8" s="6" t="str">
        <x:v>101</x:v>
      </x:c>
      <x:c r="D8" s="6" t="str">
        <x:v>脚部</x:v>
      </x:c>
      <x:c r="E8" s="6" t="n">
        <x:v>2</x:v>
      </x:c>
      <x:c r="F8" s="6" t="n">
        <x:v>6</x:v>
      </x:c>
      <x:c r="G8" s="6" t="str">
        <x:v>24</x:v>
      </x:c>
      <x:c r="H8" s="6" t="str">
        <x:v>2</x:v>
      </x:c>
      <x:c r="I8" s="6" t="str">
        <x:v>https://raw.githubusercontent.com/Mar-7th/StarRailRes/dbe8cdfcfb0bf657b9fe1cf92d5537f118ccb487/index_new/cn/relics.json</x:v>
      </x:c>
    </x:row>
    <x:row r="9" ht="20" customHeight="1">
      <x:c r="A9" s="6" t="str">
        <x:v>31021</x:v>
      </x:c>
      <x:c r="B9" s="6" t="str">
        <x:v>快枪手的野穗毡帽</x:v>
      </x:c>
      <x:c r="C9" s="6" t="str">
        <x:v>102</x:v>
      </x:c>
      <x:c r="D9" s="6" t="str">
        <x:v>头部</x:v>
      </x:c>
      <x:c r="E9" s="6" t="n">
        <x:v>2</x:v>
      </x:c>
      <x:c r="F9" s="6" t="n">
        <x:v>6</x:v>
      </x:c>
      <x:c r="G9" s="6" t="str">
        <x:v>21</x:v>
      </x:c>
      <x:c r="H9" s="6" t="str">
        <x:v>2</x:v>
      </x:c>
      <x:c r="I9" s="6" t="str">
        <x:v>https://raw.githubusercontent.com/Mar-7th/StarRailRes/dbe8cdfcfb0bf657b9fe1cf92d5537f118ccb487/index_new/cn/relics.json</x:v>
      </x:c>
    </x:row>
    <x:row r="10" ht="20" customHeight="1">
      <x:c r="A10" s="6" t="str">
        <x:v>31022</x:v>
      </x:c>
      <x:c r="B10" s="6" t="str">
        <x:v>快枪手的粗革手套</x:v>
      </x:c>
      <x:c r="C10" s="6" t="str">
        <x:v>102</x:v>
      </x:c>
      <x:c r="D10" s="6" t="str">
        <x:v>手部</x:v>
      </x:c>
      <x:c r="E10" s="6" t="n">
        <x:v>2</x:v>
      </x:c>
      <x:c r="F10" s="6" t="n">
        <x:v>6</x:v>
      </x:c>
      <x:c r="G10" s="6" t="str">
        <x:v>22</x:v>
      </x:c>
      <x:c r="H10" s="6" t="str">
        <x:v>2</x:v>
      </x:c>
      <x:c r="I10" s="6" t="str">
        <x:v>https://raw.githubusercontent.com/Mar-7th/StarRailRes/dbe8cdfcfb0bf657b9fe1cf92d5537f118ccb487/index_new/cn/relics.json</x:v>
      </x:c>
    </x:row>
    <x:row r="11" ht="20" customHeight="1">
      <x:c r="A11" s="6" t="str">
        <x:v>31023</x:v>
      </x:c>
      <x:c r="B11" s="6" t="str">
        <x:v>快枪手的猎风披肩</x:v>
      </x:c>
      <x:c r="C11" s="6" t="str">
        <x:v>102</x:v>
      </x:c>
      <x:c r="D11" s="6" t="str">
        <x:v>躯干</x:v>
      </x:c>
      <x:c r="E11" s="6" t="n">
        <x:v>2</x:v>
      </x:c>
      <x:c r="F11" s="6" t="n">
        <x:v>6</x:v>
      </x:c>
      <x:c r="G11" s="6" t="str">
        <x:v>23</x:v>
      </x:c>
      <x:c r="H11" s="6" t="str">
        <x:v>2</x:v>
      </x:c>
      <x:c r="I11" s="6" t="str">
        <x:v>https://raw.githubusercontent.com/Mar-7th/StarRailRes/dbe8cdfcfb0bf657b9fe1cf92d5537f118ccb487/index_new/cn/relics.json</x:v>
      </x:c>
    </x:row>
    <x:row r="12" ht="20" customHeight="1">
      <x:c r="A12" s="6" t="str">
        <x:v>31024</x:v>
      </x:c>
      <x:c r="B12" s="6" t="str">
        <x:v>快枪手的铆钉马靴</x:v>
      </x:c>
      <x:c r="C12" s="6" t="str">
        <x:v>102</x:v>
      </x:c>
      <x:c r="D12" s="6" t="str">
        <x:v>脚部</x:v>
      </x:c>
      <x:c r="E12" s="6" t="n">
        <x:v>2</x:v>
      </x:c>
      <x:c r="F12" s="6" t="n">
        <x:v>6</x:v>
      </x:c>
      <x:c r="G12" s="6" t="str">
        <x:v>24</x:v>
      </x:c>
      <x:c r="H12" s="6" t="str">
        <x:v>2</x:v>
      </x:c>
      <x:c r="I12" s="6" t="str">
        <x:v>https://raw.githubusercontent.com/Mar-7th/StarRailRes/dbe8cdfcfb0bf657b9fe1cf92d5537f118ccb487/index_new/cn/relics.json</x:v>
      </x:c>
    </x:row>
    <x:row r="13" ht="20" customHeight="1">
      <x:c r="A13" s="6" t="str">
        <x:v>31031</x:v>
      </x:c>
      <x:c r="B13" s="6" t="str">
        <x:v>圣骑的宽恕盔面</x:v>
      </x:c>
      <x:c r="C13" s="6" t="str">
        <x:v>103</x:v>
      </x:c>
      <x:c r="D13" s="6" t="str">
        <x:v>头部</x:v>
      </x:c>
      <x:c r="E13" s="6" t="n">
        <x:v>2</x:v>
      </x:c>
      <x:c r="F13" s="6" t="n">
        <x:v>6</x:v>
      </x:c>
      <x:c r="G13" s="6" t="str">
        <x:v>21</x:v>
      </x:c>
      <x:c r="H13" s="6" t="str">
        <x:v>2</x:v>
      </x:c>
      <x:c r="I13" s="6" t="str">
        <x:v>https://raw.githubusercontent.com/Mar-7th/StarRailRes/dbe8cdfcfb0bf657b9fe1cf92d5537f118ccb487/index_new/cn/relics.json</x:v>
      </x:c>
    </x:row>
    <x:row r="14" ht="20" customHeight="1">
      <x:c r="A14" s="6" t="str">
        <x:v>31032</x:v>
      </x:c>
      <x:c r="B14" s="6" t="str">
        <x:v>圣骑的沉默誓环</x:v>
      </x:c>
      <x:c r="C14" s="6" t="str">
        <x:v>103</x:v>
      </x:c>
      <x:c r="D14" s="6" t="str">
        <x:v>手部</x:v>
      </x:c>
      <x:c r="E14" s="6" t="n">
        <x:v>2</x:v>
      </x:c>
      <x:c r="F14" s="6" t="n">
        <x:v>6</x:v>
      </x:c>
      <x:c r="G14" s="6" t="str">
        <x:v>22</x:v>
      </x:c>
      <x:c r="H14" s="6" t="str">
        <x:v>2</x:v>
      </x:c>
      <x:c r="I14" s="6" t="str">
        <x:v>https://raw.githubusercontent.com/Mar-7th/StarRailRes/dbe8cdfcfb0bf657b9fe1cf92d5537f118ccb487/index_new/cn/relics.json</x:v>
      </x:c>
    </x:row>
    <x:row r="15" ht="20" customHeight="1">
      <x:c r="A15" s="6" t="str">
        <x:v>31033</x:v>
      </x:c>
      <x:c r="B15" s="6" t="str">
        <x:v>圣骑的肃穆胸甲</x:v>
      </x:c>
      <x:c r="C15" s="6" t="str">
        <x:v>103</x:v>
      </x:c>
      <x:c r="D15" s="6" t="str">
        <x:v>躯干</x:v>
      </x:c>
      <x:c r="E15" s="6" t="n">
        <x:v>2</x:v>
      </x:c>
      <x:c r="F15" s="6" t="n">
        <x:v>6</x:v>
      </x:c>
      <x:c r="G15" s="6" t="str">
        <x:v>23</x:v>
      </x:c>
      <x:c r="H15" s="6" t="str">
        <x:v>2</x:v>
      </x:c>
      <x:c r="I15" s="6" t="str">
        <x:v>https://raw.githubusercontent.com/Mar-7th/StarRailRes/dbe8cdfcfb0bf657b9fe1cf92d5537f118ccb487/index_new/cn/relics.json</x:v>
      </x:c>
    </x:row>
    <x:row r="16" ht="20" customHeight="1">
      <x:c r="A16" s="6" t="str">
        <x:v>31034</x:v>
      </x:c>
      <x:c r="B16" s="6" t="str">
        <x:v>圣骑的秩序铁靴</x:v>
      </x:c>
      <x:c r="C16" s="6" t="str">
        <x:v>103</x:v>
      </x:c>
      <x:c r="D16" s="6" t="str">
        <x:v>脚部</x:v>
      </x:c>
      <x:c r="E16" s="6" t="n">
        <x:v>2</x:v>
      </x:c>
      <x:c r="F16" s="6" t="n">
        <x:v>6</x:v>
      </x:c>
      <x:c r="G16" s="6" t="str">
        <x:v>24</x:v>
      </x:c>
      <x:c r="H16" s="6" t="str">
        <x:v>2</x:v>
      </x:c>
      <x:c r="I16" s="6" t="str">
        <x:v>https://raw.githubusercontent.com/Mar-7th/StarRailRes/dbe8cdfcfb0bf657b9fe1cf92d5537f118ccb487/index_new/cn/relics.json</x:v>
      </x:c>
    </x:row>
    <x:row r="17" ht="20" customHeight="1">
      <x:c r="A17" s="6" t="str">
        <x:v>31041</x:v>
      </x:c>
      <x:c r="B17" s="6" t="str">
        <x:v>雪猎的荒神兜帽</x:v>
      </x:c>
      <x:c r="C17" s="6" t="str">
        <x:v>104</x:v>
      </x:c>
      <x:c r="D17" s="6" t="str">
        <x:v>头部</x:v>
      </x:c>
      <x:c r="E17" s="6" t="n">
        <x:v>2</x:v>
      </x:c>
      <x:c r="F17" s="6" t="n">
        <x:v>6</x:v>
      </x:c>
      <x:c r="G17" s="6" t="str">
        <x:v>21</x:v>
      </x:c>
      <x:c r="H17" s="6" t="str">
        <x:v>2</x:v>
      </x:c>
      <x:c r="I17" s="6" t="str">
        <x:v>https://raw.githubusercontent.com/Mar-7th/StarRailRes/dbe8cdfcfb0bf657b9fe1cf92d5537f118ccb487/index_new/cn/relics.json</x:v>
      </x:c>
    </x:row>
    <x:row r="18" ht="20" customHeight="1">
      <x:c r="A18" s="6" t="str">
        <x:v>31042</x:v>
      </x:c>
      <x:c r="B18" s="6" t="str">
        <x:v>雪猎的巨蜥手套</x:v>
      </x:c>
      <x:c r="C18" s="6" t="str">
        <x:v>104</x:v>
      </x:c>
      <x:c r="D18" s="6" t="str">
        <x:v>手部</x:v>
      </x:c>
      <x:c r="E18" s="6" t="n">
        <x:v>2</x:v>
      </x:c>
      <x:c r="F18" s="6" t="n">
        <x:v>6</x:v>
      </x:c>
      <x:c r="G18" s="6" t="str">
        <x:v>22</x:v>
      </x:c>
      <x:c r="H18" s="6" t="str">
        <x:v>2</x:v>
      </x:c>
      <x:c r="I18" s="6" t="str">
        <x:v>https://raw.githubusercontent.com/Mar-7th/StarRailRes/dbe8cdfcfb0bf657b9fe1cf92d5537f118ccb487/index_new/cn/relics.json</x:v>
      </x:c>
    </x:row>
    <x:row r="19" ht="20" customHeight="1">
      <x:c r="A19" s="6" t="str">
        <x:v>31043</x:v>
      </x:c>
      <x:c r="B19" s="6" t="str">
        <x:v>雪猎的冰龙披风</x:v>
      </x:c>
      <x:c r="C19" s="6" t="str">
        <x:v>104</x:v>
      </x:c>
      <x:c r="D19" s="6" t="str">
        <x:v>躯干</x:v>
      </x:c>
      <x:c r="E19" s="6" t="n">
        <x:v>2</x:v>
      </x:c>
      <x:c r="F19" s="6" t="n">
        <x:v>6</x:v>
      </x:c>
      <x:c r="G19" s="6" t="str">
        <x:v>23</x:v>
      </x:c>
      <x:c r="H19" s="6" t="str">
        <x:v>2</x:v>
      </x:c>
      <x:c r="I19" s="6" t="str">
        <x:v>https://raw.githubusercontent.com/Mar-7th/StarRailRes/dbe8cdfcfb0bf657b9fe1cf92d5537f118ccb487/index_new/cn/relics.json</x:v>
      </x:c>
    </x:row>
    <x:row r="20" ht="20" customHeight="1">
      <x:c r="A20" s="6" t="str">
        <x:v>31044</x:v>
      </x:c>
      <x:c r="B20" s="6" t="str">
        <x:v>雪猎的鹿皮软靴</x:v>
      </x:c>
      <x:c r="C20" s="6" t="str">
        <x:v>104</x:v>
      </x:c>
      <x:c r="D20" s="6" t="str">
        <x:v>脚部</x:v>
      </x:c>
      <x:c r="E20" s="6" t="n">
        <x:v>2</x:v>
      </x:c>
      <x:c r="F20" s="6" t="n">
        <x:v>6</x:v>
      </x:c>
      <x:c r="G20" s="6" t="str">
        <x:v>24</x:v>
      </x:c>
      <x:c r="H20" s="6" t="str">
        <x:v>2</x:v>
      </x:c>
      <x:c r="I20" s="6" t="str">
        <x:v>https://raw.githubusercontent.com/Mar-7th/StarRailRes/dbe8cdfcfb0bf657b9fe1cf92d5537f118ccb487/index_new/cn/relics.json</x:v>
      </x:c>
    </x:row>
    <x:row r="21" ht="20" customHeight="1">
      <x:c r="A21" s="6" t="str">
        <x:v>31051</x:v>
      </x:c>
      <x:c r="B21" s="6" t="str">
        <x:v>拳王的冠军护头</x:v>
      </x:c>
      <x:c r="C21" s="6" t="str">
        <x:v>105</x:v>
      </x:c>
      <x:c r="D21" s="6" t="str">
        <x:v>头部</x:v>
      </x:c>
      <x:c r="E21" s="6" t="n">
        <x:v>2</x:v>
      </x:c>
      <x:c r="F21" s="6" t="n">
        <x:v>6</x:v>
      </x:c>
      <x:c r="G21" s="6" t="str">
        <x:v>21</x:v>
      </x:c>
      <x:c r="H21" s="6" t="str">
        <x:v>2</x:v>
      </x:c>
      <x:c r="I21" s="6" t="str">
        <x:v>https://raw.githubusercontent.com/Mar-7th/StarRailRes/dbe8cdfcfb0bf657b9fe1cf92d5537f118ccb487/index_new/cn/relics.json</x:v>
      </x:c>
    </x:row>
    <x:row r="22" ht="20" customHeight="1">
      <x:c r="A22" s="6" t="str">
        <x:v>31052</x:v>
      </x:c>
      <x:c r="B22" s="6" t="str">
        <x:v>拳王的重炮拳套</x:v>
      </x:c>
      <x:c r="C22" s="6" t="str">
        <x:v>105</x:v>
      </x:c>
      <x:c r="D22" s="6" t="str">
        <x:v>手部</x:v>
      </x:c>
      <x:c r="E22" s="6" t="n">
        <x:v>2</x:v>
      </x:c>
      <x:c r="F22" s="6" t="n">
        <x:v>6</x:v>
      </x:c>
      <x:c r="G22" s="6" t="str">
        <x:v>22</x:v>
      </x:c>
      <x:c r="H22" s="6" t="str">
        <x:v>2</x:v>
      </x:c>
      <x:c r="I22" s="6" t="str">
        <x:v>https://raw.githubusercontent.com/Mar-7th/StarRailRes/dbe8cdfcfb0bf657b9fe1cf92d5537f118ccb487/index_new/cn/relics.json</x:v>
      </x:c>
    </x:row>
    <x:row r="23" ht="20" customHeight="1">
      <x:c r="A23" s="6" t="str">
        <x:v>31053</x:v>
      </x:c>
      <x:c r="B23" s="6" t="str">
        <x:v>拳王的贴身护胸</x:v>
      </x:c>
      <x:c r="C23" s="6" t="str">
        <x:v>105</x:v>
      </x:c>
      <x:c r="D23" s="6" t="str">
        <x:v>躯干</x:v>
      </x:c>
      <x:c r="E23" s="6" t="n">
        <x:v>2</x:v>
      </x:c>
      <x:c r="F23" s="6" t="n">
        <x:v>6</x:v>
      </x:c>
      <x:c r="G23" s="6" t="str">
        <x:v>23</x:v>
      </x:c>
      <x:c r="H23" s="6" t="str">
        <x:v>2</x:v>
      </x:c>
      <x:c r="I23" s="6" t="str">
        <x:v>https://raw.githubusercontent.com/Mar-7th/StarRailRes/dbe8cdfcfb0bf657b9fe1cf92d5537f118ccb487/index_new/cn/relics.json</x:v>
      </x:c>
    </x:row>
    <x:row r="24" ht="20" customHeight="1">
      <x:c r="A24" s="6" t="str">
        <x:v>31054</x:v>
      </x:c>
      <x:c r="B24" s="6" t="str">
        <x:v>拳王的弧步战靴</x:v>
      </x:c>
      <x:c r="C24" s="6" t="str">
        <x:v>105</x:v>
      </x:c>
      <x:c r="D24" s="6" t="str">
        <x:v>脚部</x:v>
      </x:c>
      <x:c r="E24" s="6" t="n">
        <x:v>2</x:v>
      </x:c>
      <x:c r="F24" s="6" t="n">
        <x:v>6</x:v>
      </x:c>
      <x:c r="G24" s="6" t="str">
        <x:v>24</x:v>
      </x:c>
      <x:c r="H24" s="6" t="str">
        <x:v>2</x:v>
      </x:c>
      <x:c r="I24" s="6" t="str">
        <x:v>https://raw.githubusercontent.com/Mar-7th/StarRailRes/dbe8cdfcfb0bf657b9fe1cf92d5537f118ccb487/index_new/cn/relics.json</x:v>
      </x:c>
    </x:row>
    <x:row r="25" ht="20" customHeight="1">
      <x:c r="A25" s="6" t="str">
        <x:v>31061</x:v>
      </x:c>
      <x:c r="B25" s="6" t="str">
        <x:v>铁卫的铸铁面盔</x:v>
      </x:c>
      <x:c r="C25" s="6" t="str">
        <x:v>106</x:v>
      </x:c>
      <x:c r="D25" s="6" t="str">
        <x:v>头部</x:v>
      </x:c>
      <x:c r="E25" s="6" t="n">
        <x:v>2</x:v>
      </x:c>
      <x:c r="F25" s="6" t="n">
        <x:v>6</x:v>
      </x:c>
      <x:c r="G25" s="6" t="str">
        <x:v>21</x:v>
      </x:c>
      <x:c r="H25" s="6" t="str">
        <x:v>2</x:v>
      </x:c>
      <x:c r="I25" s="6" t="str">
        <x:v>https://raw.githubusercontent.com/Mar-7th/StarRailRes/dbe8cdfcfb0bf657b9fe1cf92d5537f118ccb487/index_new/cn/relics.json</x:v>
      </x:c>
    </x:row>
    <x:row r="26" ht="20" customHeight="1">
      <x:c r="A26" s="6" t="str">
        <x:v>31062</x:v>
      </x:c>
      <x:c r="B26" s="6" t="str">
        <x:v>铁卫的银鳞手甲</x:v>
      </x:c>
      <x:c r="C26" s="6" t="str">
        <x:v>106</x:v>
      </x:c>
      <x:c r="D26" s="6" t="str">
        <x:v>手部</x:v>
      </x:c>
      <x:c r="E26" s="6" t="n">
        <x:v>2</x:v>
      </x:c>
      <x:c r="F26" s="6" t="n">
        <x:v>6</x:v>
      </x:c>
      <x:c r="G26" s="6" t="str">
        <x:v>22</x:v>
      </x:c>
      <x:c r="H26" s="6" t="str">
        <x:v>2</x:v>
      </x:c>
      <x:c r="I26" s="6" t="str">
        <x:v>https://raw.githubusercontent.com/Mar-7th/StarRailRes/dbe8cdfcfb0bf657b9fe1cf92d5537f118ccb487/index_new/cn/relics.json</x:v>
      </x:c>
    </x:row>
    <x:row r="27" ht="20" customHeight="1">
      <x:c r="A27" s="6" t="str">
        <x:v>31063</x:v>
      </x:c>
      <x:c r="B27" s="6" t="str">
        <x:v>铁卫的旧制军服</x:v>
      </x:c>
      <x:c r="C27" s="6" t="str">
        <x:v>106</x:v>
      </x:c>
      <x:c r="D27" s="6" t="str">
        <x:v>躯干</x:v>
      </x:c>
      <x:c r="E27" s="6" t="n">
        <x:v>2</x:v>
      </x:c>
      <x:c r="F27" s="6" t="n">
        <x:v>6</x:v>
      </x:c>
      <x:c r="G27" s="6" t="str">
        <x:v>23</x:v>
      </x:c>
      <x:c r="H27" s="6" t="str">
        <x:v>2</x:v>
      </x:c>
      <x:c r="I27" s="6" t="str">
        <x:v>https://raw.githubusercontent.com/Mar-7th/StarRailRes/dbe8cdfcfb0bf657b9fe1cf92d5537f118ccb487/index_new/cn/relics.json</x:v>
      </x:c>
    </x:row>
    <x:row r="28" ht="20" customHeight="1">
      <x:c r="A28" s="6" t="str">
        <x:v>31064</x:v>
      </x:c>
      <x:c r="B28" s="6" t="str">
        <x:v>铁卫的白银护胫</x:v>
      </x:c>
      <x:c r="C28" s="6" t="str">
        <x:v>106</x:v>
      </x:c>
      <x:c r="D28" s="6" t="str">
        <x:v>脚部</x:v>
      </x:c>
      <x:c r="E28" s="6" t="n">
        <x:v>2</x:v>
      </x:c>
      <x:c r="F28" s="6" t="n">
        <x:v>6</x:v>
      </x:c>
      <x:c r="G28" s="6" t="str">
        <x:v>24</x:v>
      </x:c>
      <x:c r="H28" s="6" t="str">
        <x:v>2</x:v>
      </x:c>
      <x:c r="I28" s="6" t="str">
        <x:v>https://raw.githubusercontent.com/Mar-7th/StarRailRes/dbe8cdfcfb0bf657b9fe1cf92d5537f118ccb487/index_new/cn/relics.json</x:v>
      </x:c>
    </x:row>
    <x:row r="29" ht="20" customHeight="1">
      <x:c r="A29" s="6" t="str">
        <x:v>31071</x:v>
      </x:c>
      <x:c r="B29" s="6" t="str">
        <x:v>火匠的黑曜目镜</x:v>
      </x:c>
      <x:c r="C29" s="6" t="str">
        <x:v>107</x:v>
      </x:c>
      <x:c r="D29" s="6" t="str">
        <x:v>头部</x:v>
      </x:c>
      <x:c r="E29" s="6" t="n">
        <x:v>2</x:v>
      </x:c>
      <x:c r="F29" s="6" t="n">
        <x:v>6</x:v>
      </x:c>
      <x:c r="G29" s="6" t="str">
        <x:v>21</x:v>
      </x:c>
      <x:c r="H29" s="6" t="str">
        <x:v>2</x:v>
      </x:c>
      <x:c r="I29" s="6" t="str">
        <x:v>https://raw.githubusercontent.com/Mar-7th/StarRailRes/dbe8cdfcfb0bf657b9fe1cf92d5537f118ccb487/index_new/cn/relics.json</x:v>
      </x:c>
    </x:row>
    <x:row r="30" ht="20" customHeight="1">
      <x:c r="A30" s="6" t="str">
        <x:v>31072</x:v>
      </x:c>
      <x:c r="B30" s="6" t="str">
        <x:v>火匠的御火戒指</x:v>
      </x:c>
      <x:c r="C30" s="6" t="str">
        <x:v>107</x:v>
      </x:c>
      <x:c r="D30" s="6" t="str">
        <x:v>手部</x:v>
      </x:c>
      <x:c r="E30" s="6" t="n">
        <x:v>2</x:v>
      </x:c>
      <x:c r="F30" s="6" t="n">
        <x:v>6</x:v>
      </x:c>
      <x:c r="G30" s="6" t="str">
        <x:v>22</x:v>
      </x:c>
      <x:c r="H30" s="6" t="str">
        <x:v>2</x:v>
      </x:c>
      <x:c r="I30" s="6" t="str">
        <x:v>https://raw.githubusercontent.com/Mar-7th/StarRailRes/dbe8cdfcfb0bf657b9fe1cf92d5537f118ccb487/index_new/cn/relics.json</x:v>
      </x:c>
    </x:row>
    <x:row r="31" ht="20" customHeight="1">
      <x:c r="A31" s="6" t="str">
        <x:v>31073</x:v>
      </x:c>
      <x:c r="B31" s="6" t="str">
        <x:v>火匠的阻燃围裙</x:v>
      </x:c>
      <x:c r="C31" s="6" t="str">
        <x:v>107</x:v>
      </x:c>
      <x:c r="D31" s="6" t="str">
        <x:v>躯干</x:v>
      </x:c>
      <x:c r="E31" s="6" t="n">
        <x:v>2</x:v>
      </x:c>
      <x:c r="F31" s="6" t="n">
        <x:v>6</x:v>
      </x:c>
      <x:c r="G31" s="6" t="str">
        <x:v>23</x:v>
      </x:c>
      <x:c r="H31" s="6" t="str">
        <x:v>2</x:v>
      </x:c>
      <x:c r="I31" s="6" t="str">
        <x:v>https://raw.githubusercontent.com/Mar-7th/StarRailRes/dbe8cdfcfb0bf657b9fe1cf92d5537f118ccb487/index_new/cn/relics.json</x:v>
      </x:c>
    </x:row>
    <x:row r="32" ht="20" customHeight="1">
      <x:c r="A32" s="6" t="str">
        <x:v>31074</x:v>
      </x:c>
      <x:c r="B32" s="6" t="str">
        <x:v>火匠的合金义肢</x:v>
      </x:c>
      <x:c r="C32" s="6" t="str">
        <x:v>107</x:v>
      </x:c>
      <x:c r="D32" s="6" t="str">
        <x:v>脚部</x:v>
      </x:c>
      <x:c r="E32" s="6" t="n">
        <x:v>2</x:v>
      </x:c>
      <x:c r="F32" s="6" t="n">
        <x:v>6</x:v>
      </x:c>
      <x:c r="G32" s="6" t="str">
        <x:v>24</x:v>
      </x:c>
      <x:c r="H32" s="6" t="str">
        <x:v>2</x:v>
      </x:c>
      <x:c r="I32" s="6" t="str">
        <x:v>https://raw.githubusercontent.com/Mar-7th/StarRailRes/dbe8cdfcfb0bf657b9fe1cf92d5537f118ccb487/index_new/cn/relics.json</x:v>
      </x:c>
    </x:row>
    <x:row r="33" ht="20" customHeight="1">
      <x:c r="A33" s="6" t="str">
        <x:v>31081</x:v>
      </x:c>
      <x:c r="B33" s="6" t="str">
        <x:v>天才的超距遥感</x:v>
      </x:c>
      <x:c r="C33" s="6" t="str">
        <x:v>108</x:v>
      </x:c>
      <x:c r="D33" s="6" t="str">
        <x:v>头部</x:v>
      </x:c>
      <x:c r="E33" s="6" t="n">
        <x:v>2</x:v>
      </x:c>
      <x:c r="F33" s="6" t="n">
        <x:v>6</x:v>
      </x:c>
      <x:c r="G33" s="6" t="str">
        <x:v>21</x:v>
      </x:c>
      <x:c r="H33" s="6" t="str">
        <x:v>2</x:v>
      </x:c>
      <x:c r="I33" s="6" t="str">
        <x:v>https://raw.githubusercontent.com/Mar-7th/StarRailRes/dbe8cdfcfb0bf657b9fe1cf92d5537f118ccb487/index_new/cn/relics.json</x:v>
      </x:c>
    </x:row>
    <x:row r="34" ht="20" customHeight="1">
      <x:c r="A34" s="6" t="str">
        <x:v>31082</x:v>
      </x:c>
      <x:c r="B34" s="6" t="str">
        <x:v>天才的频变捕手</x:v>
      </x:c>
      <x:c r="C34" s="6" t="str">
        <x:v>108</x:v>
      </x:c>
      <x:c r="D34" s="6" t="str">
        <x:v>手部</x:v>
      </x:c>
      <x:c r="E34" s="6" t="n">
        <x:v>2</x:v>
      </x:c>
      <x:c r="F34" s="6" t="n">
        <x:v>6</x:v>
      </x:c>
      <x:c r="G34" s="6" t="str">
        <x:v>22</x:v>
      </x:c>
      <x:c r="H34" s="6" t="str">
        <x:v>2</x:v>
      </x:c>
      <x:c r="I34" s="6" t="str">
        <x:v>https://raw.githubusercontent.com/Mar-7th/StarRailRes/dbe8cdfcfb0bf657b9fe1cf92d5537f118ccb487/index_new/cn/relics.json</x:v>
      </x:c>
    </x:row>
    <x:row r="35" ht="20" customHeight="1">
      <x:c r="A35" s="6" t="str">
        <x:v>31083</x:v>
      </x:c>
      <x:c r="B35" s="6" t="str">
        <x:v>天才的元域深潜</x:v>
      </x:c>
      <x:c r="C35" s="6" t="str">
        <x:v>108</x:v>
      </x:c>
      <x:c r="D35" s="6" t="str">
        <x:v>躯干</x:v>
      </x:c>
      <x:c r="E35" s="6" t="n">
        <x:v>2</x:v>
      </x:c>
      <x:c r="F35" s="6" t="n">
        <x:v>6</x:v>
      </x:c>
      <x:c r="G35" s="6" t="str">
        <x:v>23</x:v>
      </x:c>
      <x:c r="H35" s="6" t="str">
        <x:v>2</x:v>
      </x:c>
      <x:c r="I35" s="6" t="str">
        <x:v>https://raw.githubusercontent.com/Mar-7th/StarRailRes/dbe8cdfcfb0bf657b9fe1cf92d5537f118ccb487/index_new/cn/relics.json</x:v>
      </x:c>
    </x:row>
    <x:row r="36" ht="20" customHeight="1">
      <x:c r="A36" s="6" t="str">
        <x:v>31084</x:v>
      </x:c>
      <x:c r="B36" s="6" t="str">
        <x:v>天才的引力漫步</x:v>
      </x:c>
      <x:c r="C36" s="6" t="str">
        <x:v>108</x:v>
      </x:c>
      <x:c r="D36" s="6" t="str">
        <x:v>脚部</x:v>
      </x:c>
      <x:c r="E36" s="6" t="n">
        <x:v>2</x:v>
      </x:c>
      <x:c r="F36" s="6" t="n">
        <x:v>6</x:v>
      </x:c>
      <x:c r="G36" s="6" t="str">
        <x:v>24</x:v>
      </x:c>
      <x:c r="H36" s="6" t="str">
        <x:v>2</x:v>
      </x:c>
      <x:c r="I36" s="6" t="str">
        <x:v>https://raw.githubusercontent.com/Mar-7th/StarRailRes/dbe8cdfcfb0bf657b9fe1cf92d5537f118ccb487/index_new/cn/relics.json</x:v>
      </x:c>
    </x:row>
    <x:row r="37" ht="20" customHeight="1">
      <x:c r="A37" s="6" t="str">
        <x:v>31091</x:v>
      </x:c>
      <x:c r="B37" s="6" t="str">
        <x:v>乐队的偏光墨镜</x:v>
      </x:c>
      <x:c r="C37" s="6" t="str">
        <x:v>109</x:v>
      </x:c>
      <x:c r="D37" s="6" t="str">
        <x:v>头部</x:v>
      </x:c>
      <x:c r="E37" s="6" t="n">
        <x:v>2</x:v>
      </x:c>
      <x:c r="F37" s="6" t="n">
        <x:v>6</x:v>
      </x:c>
      <x:c r="G37" s="6" t="str">
        <x:v>21</x:v>
      </x:c>
      <x:c r="H37" s="6" t="str">
        <x:v>2</x:v>
      </x:c>
      <x:c r="I37" s="6" t="str">
        <x:v>https://raw.githubusercontent.com/Mar-7th/StarRailRes/dbe8cdfcfb0bf657b9fe1cf92d5537f118ccb487/index_new/cn/relics.json</x:v>
      </x:c>
    </x:row>
    <x:row r="38" ht="20" customHeight="1">
      <x:c r="A38" s="6" t="str">
        <x:v>31092</x:v>
      </x:c>
      <x:c r="B38" s="6" t="str">
        <x:v>乐队的巡演手绳</x:v>
      </x:c>
      <x:c r="C38" s="6" t="str">
        <x:v>109</x:v>
      </x:c>
      <x:c r="D38" s="6" t="str">
        <x:v>手部</x:v>
      </x:c>
      <x:c r="E38" s="6" t="n">
        <x:v>2</x:v>
      </x:c>
      <x:c r="F38" s="6" t="n">
        <x:v>6</x:v>
      </x:c>
      <x:c r="G38" s="6" t="str">
        <x:v>22</x:v>
      </x:c>
      <x:c r="H38" s="6" t="str">
        <x:v>2</x:v>
      </x:c>
      <x:c r="I38" s="6" t="str">
        <x:v>https://raw.githubusercontent.com/Mar-7th/StarRailRes/dbe8cdfcfb0bf657b9fe1cf92d5537f118ccb487/index_new/cn/relics.json</x:v>
      </x:c>
    </x:row>
    <x:row r="39" ht="20" customHeight="1">
      <x:c r="A39" s="6" t="str">
        <x:v>31093</x:v>
      </x:c>
      <x:c r="B39" s="6" t="str">
        <x:v>乐队的钉刺皮衣</x:v>
      </x:c>
      <x:c r="C39" s="6" t="str">
        <x:v>109</x:v>
      </x:c>
      <x:c r="D39" s="6" t="str">
        <x:v>躯干</x:v>
      </x:c>
      <x:c r="E39" s="6" t="n">
        <x:v>2</x:v>
      </x:c>
      <x:c r="F39" s="6" t="n">
        <x:v>6</x:v>
      </x:c>
      <x:c r="G39" s="6" t="str">
        <x:v>23</x:v>
      </x:c>
      <x:c r="H39" s="6" t="str">
        <x:v>2</x:v>
      </x:c>
      <x:c r="I39" s="6" t="str">
        <x:v>https://raw.githubusercontent.com/Mar-7th/StarRailRes/dbe8cdfcfb0bf657b9fe1cf92d5537f118ccb487/index_new/cn/relics.json</x:v>
      </x:c>
    </x:row>
    <x:row r="40" ht="20" customHeight="1">
      <x:c r="A40" s="6" t="str">
        <x:v>31094</x:v>
      </x:c>
      <x:c r="B40" s="6" t="str">
        <x:v>乐队的铆钉短靴</x:v>
      </x:c>
      <x:c r="C40" s="6" t="str">
        <x:v>109</x:v>
      </x:c>
      <x:c r="D40" s="6" t="str">
        <x:v>脚部</x:v>
      </x:c>
      <x:c r="E40" s="6" t="n">
        <x:v>2</x:v>
      </x:c>
      <x:c r="F40" s="6" t="n">
        <x:v>6</x:v>
      </x:c>
      <x:c r="G40" s="6" t="str">
        <x:v>24</x:v>
      </x:c>
      <x:c r="H40" s="6" t="str">
        <x:v>2</x:v>
      </x:c>
      <x:c r="I40" s="6" t="str">
        <x:v>https://raw.githubusercontent.com/Mar-7th/StarRailRes/dbe8cdfcfb0bf657b9fe1cf92d5537f118ccb487/index_new/cn/relics.json</x:v>
      </x:c>
    </x:row>
    <x:row r="41" ht="20" customHeight="1">
      <x:c r="A41" s="6" t="str">
        <x:v>31101</x:v>
      </x:c>
      <x:c r="B41" s="6" t="str">
        <x:v>翔鹰的长喙头盔</x:v>
      </x:c>
      <x:c r="C41" s="6" t="str">
        <x:v>110</x:v>
      </x:c>
      <x:c r="D41" s="6" t="str">
        <x:v>头部</x:v>
      </x:c>
      <x:c r="E41" s="6" t="n">
        <x:v>2</x:v>
      </x:c>
      <x:c r="F41" s="6" t="n">
        <x:v>6</x:v>
      </x:c>
      <x:c r="G41" s="6" t="str">
        <x:v>21</x:v>
      </x:c>
      <x:c r="H41" s="6" t="str">
        <x:v>2</x:v>
      </x:c>
      <x:c r="I41" s="6" t="str">
        <x:v>https://raw.githubusercontent.com/Mar-7th/StarRailRes/dbe8cdfcfb0bf657b9fe1cf92d5537f118ccb487/index_new/cn/relics.json</x:v>
      </x:c>
    </x:row>
    <x:row r="42" ht="20" customHeight="1">
      <x:c r="A42" s="6" t="str">
        <x:v>31102</x:v>
      </x:c>
      <x:c r="B42" s="6" t="str">
        <x:v>翔鹰的鹰击指环</x:v>
      </x:c>
      <x:c r="C42" s="6" t="str">
        <x:v>110</x:v>
      </x:c>
      <x:c r="D42" s="6" t="str">
        <x:v>手部</x:v>
      </x:c>
      <x:c r="E42" s="6" t="n">
        <x:v>2</x:v>
      </x:c>
      <x:c r="F42" s="6" t="n">
        <x:v>6</x:v>
      </x:c>
      <x:c r="G42" s="6" t="str">
        <x:v>22</x:v>
      </x:c>
      <x:c r="H42" s="6" t="str">
        <x:v>2</x:v>
      </x:c>
      <x:c r="I42" s="6" t="str">
        <x:v>https://raw.githubusercontent.com/Mar-7th/StarRailRes/dbe8cdfcfb0bf657b9fe1cf92d5537f118ccb487/index_new/cn/relics.json</x:v>
      </x:c>
    </x:row>
    <x:row r="43" ht="20" customHeight="1">
      <x:c r="A43" s="6" t="str">
        <x:v>31103</x:v>
      </x:c>
      <x:c r="B43" s="6" t="str">
        <x:v>翔鹰的翼装束带</x:v>
      </x:c>
      <x:c r="C43" s="6" t="str">
        <x:v>110</x:v>
      </x:c>
      <x:c r="D43" s="6" t="str">
        <x:v>躯干</x:v>
      </x:c>
      <x:c r="E43" s="6" t="n">
        <x:v>2</x:v>
      </x:c>
      <x:c r="F43" s="6" t="n">
        <x:v>6</x:v>
      </x:c>
      <x:c r="G43" s="6" t="str">
        <x:v>23</x:v>
      </x:c>
      <x:c r="H43" s="6" t="str">
        <x:v>2</x:v>
      </x:c>
      <x:c r="I43" s="6" t="str">
        <x:v>https://raw.githubusercontent.com/Mar-7th/StarRailRes/dbe8cdfcfb0bf657b9fe1cf92d5537f118ccb487/index_new/cn/relics.json</x:v>
      </x:c>
    </x:row>
    <x:row r="44" ht="20" customHeight="1">
      <x:c r="A44" s="6" t="str">
        <x:v>31104</x:v>
      </x:c>
      <x:c r="B44" s="6" t="str">
        <x:v>翔鹰的绒羽绑带</x:v>
      </x:c>
      <x:c r="C44" s="6" t="str">
        <x:v>110</x:v>
      </x:c>
      <x:c r="D44" s="6" t="str">
        <x:v>脚部</x:v>
      </x:c>
      <x:c r="E44" s="6" t="n">
        <x:v>2</x:v>
      </x:c>
      <x:c r="F44" s="6" t="n">
        <x:v>6</x:v>
      </x:c>
      <x:c r="G44" s="6" t="str">
        <x:v>24</x:v>
      </x:c>
      <x:c r="H44" s="6" t="str">
        <x:v>2</x:v>
      </x:c>
      <x:c r="I44" s="6" t="str">
        <x:v>https://raw.githubusercontent.com/Mar-7th/StarRailRes/dbe8cdfcfb0bf657b9fe1cf92d5537f118ccb487/index_new/cn/relics.json</x:v>
      </x:c>
    </x:row>
    <x:row r="45" ht="20" customHeight="1">
      <x:c r="A45" s="6" t="str">
        <x:v>31111</x:v>
      </x:c>
      <x:c r="B45" s="6" t="str">
        <x:v>怪盗的千人假面</x:v>
      </x:c>
      <x:c r="C45" s="6" t="str">
        <x:v>111</x:v>
      </x:c>
      <x:c r="D45" s="6" t="str">
        <x:v>头部</x:v>
      </x:c>
      <x:c r="E45" s="6" t="n">
        <x:v>2</x:v>
      </x:c>
      <x:c r="F45" s="6" t="n">
        <x:v>6</x:v>
      </x:c>
      <x:c r="G45" s="6" t="str">
        <x:v>21</x:v>
      </x:c>
      <x:c r="H45" s="6" t="str">
        <x:v>2</x:v>
      </x:c>
      <x:c r="I45" s="6" t="str">
        <x:v>https://raw.githubusercontent.com/Mar-7th/StarRailRes/dbe8cdfcfb0bf657b9fe1cf92d5537f118ccb487/index_new/cn/relics.json</x:v>
      </x:c>
    </x:row>
    <x:row r="46" ht="20" customHeight="1">
      <x:c r="A46" s="6" t="str">
        <x:v>31112</x:v>
      </x:c>
      <x:c r="B46" s="6" t="str">
        <x:v>怪盗的绘纹手套</x:v>
      </x:c>
      <x:c r="C46" s="6" t="str">
        <x:v>111</x:v>
      </x:c>
      <x:c r="D46" s="6" t="str">
        <x:v>手部</x:v>
      </x:c>
      <x:c r="E46" s="6" t="n">
        <x:v>2</x:v>
      </x:c>
      <x:c r="F46" s="6" t="n">
        <x:v>6</x:v>
      </x:c>
      <x:c r="G46" s="6" t="str">
        <x:v>22</x:v>
      </x:c>
      <x:c r="H46" s="6" t="str">
        <x:v>2</x:v>
      </x:c>
      <x:c r="I46" s="6" t="str">
        <x:v>https://raw.githubusercontent.com/Mar-7th/StarRailRes/dbe8cdfcfb0bf657b9fe1cf92d5537f118ccb487/index_new/cn/relics.json</x:v>
      </x:c>
    </x:row>
    <x:row r="47" ht="20" customHeight="1">
      <x:c r="A47" s="6" t="str">
        <x:v>31113</x:v>
      </x:c>
      <x:c r="B47" s="6" t="str">
        <x:v>怪盗的纤钢爪钩</x:v>
      </x:c>
      <x:c r="C47" s="6" t="str">
        <x:v>111</x:v>
      </x:c>
      <x:c r="D47" s="6" t="str">
        <x:v>躯干</x:v>
      </x:c>
      <x:c r="E47" s="6" t="n">
        <x:v>2</x:v>
      </x:c>
      <x:c r="F47" s="6" t="n">
        <x:v>6</x:v>
      </x:c>
      <x:c r="G47" s="6" t="str">
        <x:v>23</x:v>
      </x:c>
      <x:c r="H47" s="6" t="str">
        <x:v>2</x:v>
      </x:c>
      <x:c r="I47" s="6" t="str">
        <x:v>https://raw.githubusercontent.com/Mar-7th/StarRailRes/dbe8cdfcfb0bf657b9fe1cf92d5537f118ccb487/index_new/cn/relics.json</x:v>
      </x:c>
    </x:row>
    <x:row r="48" ht="20" customHeight="1">
      <x:c r="A48" s="6" t="str">
        <x:v>31114</x:v>
      </x:c>
      <x:c r="B48" s="6" t="str">
        <x:v>怪盗的流星快靴</x:v>
      </x:c>
      <x:c r="C48" s="6" t="str">
        <x:v>111</x:v>
      </x:c>
      <x:c r="D48" s="6" t="str">
        <x:v>脚部</x:v>
      </x:c>
      <x:c r="E48" s="6" t="n">
        <x:v>2</x:v>
      </x:c>
      <x:c r="F48" s="6" t="n">
        <x:v>6</x:v>
      </x:c>
      <x:c r="G48" s="6" t="str">
        <x:v>24</x:v>
      </x:c>
      <x:c r="H48" s="6" t="str">
        <x:v>2</x:v>
      </x:c>
      <x:c r="I48" s="6" t="str">
        <x:v>https://raw.githubusercontent.com/Mar-7th/StarRailRes/dbe8cdfcfb0bf657b9fe1cf92d5537f118ccb487/index_new/cn/relics.json</x:v>
      </x:c>
    </x:row>
    <x:row r="49" ht="20" customHeight="1">
      <x:c r="A49" s="6" t="str">
        <x:v>31121</x:v>
      </x:c>
      <x:c r="B49" s="6" t="str">
        <x:v>废土客的呼吸面罩</x:v>
      </x:c>
      <x:c r="C49" s="6" t="str">
        <x:v>112</x:v>
      </x:c>
      <x:c r="D49" s="6" t="str">
        <x:v>头部</x:v>
      </x:c>
      <x:c r="E49" s="6" t="n">
        <x:v>2</x:v>
      </x:c>
      <x:c r="F49" s="6" t="n">
        <x:v>6</x:v>
      </x:c>
      <x:c r="G49" s="6" t="str">
        <x:v>21</x:v>
      </x:c>
      <x:c r="H49" s="6" t="str">
        <x:v>2</x:v>
      </x:c>
      <x:c r="I49" s="6" t="str">
        <x:v>https://raw.githubusercontent.com/Mar-7th/StarRailRes/dbe8cdfcfb0bf657b9fe1cf92d5537f118ccb487/index_new/cn/relics.json</x:v>
      </x:c>
    </x:row>
    <x:row r="50" ht="20" customHeight="1">
      <x:c r="A50" s="6" t="str">
        <x:v>31122</x:v>
      </x:c>
      <x:c r="B50" s="6" t="str">
        <x:v>废土客的荒漠终端</x:v>
      </x:c>
      <x:c r="C50" s="6" t="str">
        <x:v>112</x:v>
      </x:c>
      <x:c r="D50" s="6" t="str">
        <x:v>手部</x:v>
      </x:c>
      <x:c r="E50" s="6" t="n">
        <x:v>2</x:v>
      </x:c>
      <x:c r="F50" s="6" t="n">
        <x:v>6</x:v>
      </x:c>
      <x:c r="G50" s="6" t="str">
        <x:v>22</x:v>
      </x:c>
      <x:c r="H50" s="6" t="str">
        <x:v>2</x:v>
      </x:c>
      <x:c r="I50" s="6" t="str">
        <x:v>https://raw.githubusercontent.com/Mar-7th/StarRailRes/dbe8cdfcfb0bf657b9fe1cf92d5537f118ccb487/index_new/cn/relics.json</x:v>
      </x:c>
    </x:row>
    <x:row r="51" ht="20" customHeight="1">
      <x:c r="A51" s="6" t="str">
        <x:v>31123</x:v>
      </x:c>
      <x:c r="B51" s="6" t="str">
        <x:v>废土客的修士长袍</x:v>
      </x:c>
      <x:c r="C51" s="6" t="str">
        <x:v>112</x:v>
      </x:c>
      <x:c r="D51" s="6" t="str">
        <x:v>躯干</x:v>
      </x:c>
      <x:c r="E51" s="6" t="n">
        <x:v>2</x:v>
      </x:c>
      <x:c r="F51" s="6" t="n">
        <x:v>6</x:v>
      </x:c>
      <x:c r="G51" s="6" t="str">
        <x:v>23</x:v>
      </x:c>
      <x:c r="H51" s="6" t="str">
        <x:v>2</x:v>
      </x:c>
      <x:c r="I51" s="6" t="str">
        <x:v>https://raw.githubusercontent.com/Mar-7th/StarRailRes/dbe8cdfcfb0bf657b9fe1cf92d5537f118ccb487/index_new/cn/relics.json</x:v>
      </x:c>
    </x:row>
    <x:row r="52" ht="20" customHeight="1">
      <x:c r="A52" s="6" t="str">
        <x:v>31124</x:v>
      </x:c>
      <x:c r="B52" s="6" t="str">
        <x:v>废土客的动力腿甲</x:v>
      </x:c>
      <x:c r="C52" s="6" t="str">
        <x:v>112</x:v>
      </x:c>
      <x:c r="D52" s="6" t="str">
        <x:v>脚部</x:v>
      </x:c>
      <x:c r="E52" s="6" t="n">
        <x:v>2</x:v>
      </x:c>
      <x:c r="F52" s="6" t="n">
        <x:v>6</x:v>
      </x:c>
      <x:c r="G52" s="6" t="str">
        <x:v>24</x:v>
      </x:c>
      <x:c r="H52" s="6" t="str">
        <x:v>2</x:v>
      </x:c>
      <x:c r="I52" s="6" t="str">
        <x:v>https://raw.githubusercontent.com/Mar-7th/StarRailRes/dbe8cdfcfb0bf657b9fe1cf92d5537f118ccb487/index_new/cn/relics.json</x:v>
      </x:c>
    </x:row>
    <x:row r="53" ht="20" customHeight="1">
      <x:c r="A53" s="6" t="str">
        <x:v>31131</x:v>
      </x:c>
      <x:c r="B53" s="6" t="str">
        <x:v>莳者的复明义眼</x:v>
      </x:c>
      <x:c r="C53" s="6" t="str">
        <x:v>113</x:v>
      </x:c>
      <x:c r="D53" s="6" t="str">
        <x:v>头部</x:v>
      </x:c>
      <x:c r="E53" s="6" t="n">
        <x:v>2</x:v>
      </x:c>
      <x:c r="F53" s="6" t="n">
        <x:v>6</x:v>
      </x:c>
      <x:c r="G53" s="6" t="str">
        <x:v>21</x:v>
      </x:c>
      <x:c r="H53" s="6" t="str">
        <x:v>2</x:v>
      </x:c>
      <x:c r="I53" s="6" t="str">
        <x:v>https://raw.githubusercontent.com/Mar-7th/StarRailRes/dbe8cdfcfb0bf657b9fe1cf92d5537f118ccb487/index_new/cn/relics.json</x:v>
      </x:c>
    </x:row>
    <x:row r="54" ht="20" customHeight="1">
      <x:c r="A54" s="6" t="str">
        <x:v>31132</x:v>
      </x:c>
      <x:c r="B54" s="6" t="str">
        <x:v>莳者的机巧木手</x:v>
      </x:c>
      <x:c r="C54" s="6" t="str">
        <x:v>113</x:v>
      </x:c>
      <x:c r="D54" s="6" t="str">
        <x:v>手部</x:v>
      </x:c>
      <x:c r="E54" s="6" t="n">
        <x:v>2</x:v>
      </x:c>
      <x:c r="F54" s="6" t="n">
        <x:v>6</x:v>
      </x:c>
      <x:c r="G54" s="6" t="str">
        <x:v>22</x:v>
      </x:c>
      <x:c r="H54" s="6" t="str">
        <x:v>2</x:v>
      </x:c>
      <x:c r="I54" s="6" t="str">
        <x:v>https://raw.githubusercontent.com/Mar-7th/StarRailRes/dbe8cdfcfb0bf657b9fe1cf92d5537f118ccb487/index_new/cn/relics.json</x:v>
      </x:c>
    </x:row>
    <x:row r="55" ht="20" customHeight="1">
      <x:c r="A55" s="6" t="str">
        <x:v>31133</x:v>
      </x:c>
      <x:c r="B55" s="6" t="str">
        <x:v>莳者的承露羽衣</x:v>
      </x:c>
      <x:c r="C55" s="6" t="str">
        <x:v>113</x:v>
      </x:c>
      <x:c r="D55" s="6" t="str">
        <x:v>躯干</x:v>
      </x:c>
      <x:c r="E55" s="6" t="n">
        <x:v>2</x:v>
      </x:c>
      <x:c r="F55" s="6" t="n">
        <x:v>6</x:v>
      </x:c>
      <x:c r="G55" s="6" t="str">
        <x:v>23</x:v>
      </x:c>
      <x:c r="H55" s="6" t="str">
        <x:v>2</x:v>
      </x:c>
      <x:c r="I55" s="6" t="str">
        <x:v>https://raw.githubusercontent.com/Mar-7th/StarRailRes/dbe8cdfcfb0bf657b9fe1cf92d5537f118ccb487/index_new/cn/relics.json</x:v>
      </x:c>
    </x:row>
    <x:row r="56" ht="20" customHeight="1">
      <x:c r="A56" s="6" t="str">
        <x:v>31134</x:v>
      </x:c>
      <x:c r="B56" s="6" t="str">
        <x:v>莳者的天人丝履</x:v>
      </x:c>
      <x:c r="C56" s="6" t="str">
        <x:v>113</x:v>
      </x:c>
      <x:c r="D56" s="6" t="str">
        <x:v>脚部</x:v>
      </x:c>
      <x:c r="E56" s="6" t="n">
        <x:v>2</x:v>
      </x:c>
      <x:c r="F56" s="6" t="n">
        <x:v>6</x:v>
      </x:c>
      <x:c r="G56" s="6" t="str">
        <x:v>24</x:v>
      </x:c>
      <x:c r="H56" s="6" t="str">
        <x:v>2</x:v>
      </x:c>
      <x:c r="I56" s="6" t="str">
        <x:v>https://raw.githubusercontent.com/Mar-7th/StarRailRes/dbe8cdfcfb0bf657b9fe1cf92d5537f118ccb487/index_new/cn/relics.json</x:v>
      </x:c>
    </x:row>
    <x:row r="57" ht="20" customHeight="1">
      <x:c r="A57" s="6" t="str">
        <x:v>31141</x:v>
      </x:c>
      <x:c r="B57" s="6" t="str">
        <x:v>信使的全息目镜</x:v>
      </x:c>
      <x:c r="C57" s="6" t="str">
        <x:v>114</x:v>
      </x:c>
      <x:c r="D57" s="6" t="str">
        <x:v>头部</x:v>
      </x:c>
      <x:c r="E57" s="6" t="n">
        <x:v>2</x:v>
      </x:c>
      <x:c r="F57" s="6" t="n">
        <x:v>6</x:v>
      </x:c>
      <x:c r="G57" s="6" t="str">
        <x:v>21</x:v>
      </x:c>
      <x:c r="H57" s="6" t="str">
        <x:v>2</x:v>
      </x:c>
      <x:c r="I57" s="6" t="str">
        <x:v>https://raw.githubusercontent.com/Mar-7th/StarRailRes/dbe8cdfcfb0bf657b9fe1cf92d5537f118ccb487/index_new/cn/relics.json</x:v>
      </x:c>
    </x:row>
    <x:row r="58" ht="20" customHeight="1">
      <x:c r="A58" s="6" t="str">
        <x:v>31142</x:v>
      </x:c>
      <x:c r="B58" s="6" t="str">
        <x:v>信使的百变义手</x:v>
      </x:c>
      <x:c r="C58" s="6" t="str">
        <x:v>114</x:v>
      </x:c>
      <x:c r="D58" s="6" t="str">
        <x:v>手部</x:v>
      </x:c>
      <x:c r="E58" s="6" t="n">
        <x:v>2</x:v>
      </x:c>
      <x:c r="F58" s="6" t="n">
        <x:v>6</x:v>
      </x:c>
      <x:c r="G58" s="6" t="str">
        <x:v>22</x:v>
      </x:c>
      <x:c r="H58" s="6" t="str">
        <x:v>2</x:v>
      </x:c>
      <x:c r="I58" s="6" t="str">
        <x:v>https://raw.githubusercontent.com/Mar-7th/StarRailRes/dbe8cdfcfb0bf657b9fe1cf92d5537f118ccb487/index_new/cn/relics.json</x:v>
      </x:c>
    </x:row>
    <x:row r="59" ht="20" customHeight="1">
      <x:c r="A59" s="6" t="str">
        <x:v>31143</x:v>
      </x:c>
      <x:c r="B59" s="6" t="str">
        <x:v>信使的密信挎包</x:v>
      </x:c>
      <x:c r="C59" s="6" t="str">
        <x:v>114</x:v>
      </x:c>
      <x:c r="D59" s="6" t="str">
        <x:v>躯干</x:v>
      </x:c>
      <x:c r="E59" s="6" t="n">
        <x:v>2</x:v>
      </x:c>
      <x:c r="F59" s="6" t="n">
        <x:v>6</x:v>
      </x:c>
      <x:c r="G59" s="6" t="str">
        <x:v>23</x:v>
      </x:c>
      <x:c r="H59" s="6" t="str">
        <x:v>2</x:v>
      </x:c>
      <x:c r="I59" s="6" t="str">
        <x:v>https://raw.githubusercontent.com/Mar-7th/StarRailRes/dbe8cdfcfb0bf657b9fe1cf92d5537f118ccb487/index_new/cn/relics.json</x:v>
      </x:c>
    </x:row>
    <x:row r="60" ht="20" customHeight="1">
      <x:c r="A60" s="6" t="str">
        <x:v>31144</x:v>
      </x:c>
      <x:c r="B60" s="6" t="str">
        <x:v>信使的酷跑板鞋</x:v>
      </x:c>
      <x:c r="C60" s="6" t="str">
        <x:v>114</x:v>
      </x:c>
      <x:c r="D60" s="6" t="str">
        <x:v>脚部</x:v>
      </x:c>
      <x:c r="E60" s="6" t="n">
        <x:v>2</x:v>
      </x:c>
      <x:c r="F60" s="6" t="n">
        <x:v>6</x:v>
      </x:c>
      <x:c r="G60" s="6" t="str">
        <x:v>24</x:v>
      </x:c>
      <x:c r="H60" s="6" t="str">
        <x:v>2</x:v>
      </x:c>
      <x:c r="I60" s="6" t="str">
        <x:v>https://raw.githubusercontent.com/Mar-7th/StarRailRes/dbe8cdfcfb0bf657b9fe1cf92d5537f118ccb487/index_new/cn/relics.json</x:v>
      </x:c>
    </x:row>
    <x:row r="61" ht="20" customHeight="1">
      <x:c r="A61" s="6" t="str">
        <x:v>31151</x:v>
      </x:c>
      <x:c r="B61" s="6" t="str">
        <x:v>大公的冥焰冠冕</x:v>
      </x:c>
      <x:c r="C61" s="6" t="str">
        <x:v>115</x:v>
      </x:c>
      <x:c r="D61" s="6" t="str">
        <x:v>头部</x:v>
      </x:c>
      <x:c r="E61" s="6" t="n">
        <x:v>2</x:v>
      </x:c>
      <x:c r="F61" s="6" t="n">
        <x:v>6</x:v>
      </x:c>
      <x:c r="G61" s="6" t="str">
        <x:v>21</x:v>
      </x:c>
      <x:c r="H61" s="6" t="str">
        <x:v>2</x:v>
      </x:c>
      <x:c r="I61" s="6" t="str">
        <x:v>https://raw.githubusercontent.com/Mar-7th/StarRailRes/dbe8cdfcfb0bf657b9fe1cf92d5537f118ccb487/index_new/cn/relics.json</x:v>
      </x:c>
    </x:row>
    <x:row r="62" ht="20" customHeight="1">
      <x:c r="A62" s="6" t="str">
        <x:v>31152</x:v>
      </x:c>
      <x:c r="B62" s="6" t="str">
        <x:v>大公的绒火指套</x:v>
      </x:c>
      <x:c r="C62" s="6" t="str">
        <x:v>115</x:v>
      </x:c>
      <x:c r="D62" s="6" t="str">
        <x:v>手部</x:v>
      </x:c>
      <x:c r="E62" s="6" t="n">
        <x:v>2</x:v>
      </x:c>
      <x:c r="F62" s="6" t="n">
        <x:v>6</x:v>
      </x:c>
      <x:c r="G62" s="6" t="str">
        <x:v>22</x:v>
      </x:c>
      <x:c r="H62" s="6" t="str">
        <x:v>2</x:v>
      </x:c>
      <x:c r="I62" s="6" t="str">
        <x:v>https://raw.githubusercontent.com/Mar-7th/StarRailRes/dbe8cdfcfb0bf657b9fe1cf92d5537f118ccb487/index_new/cn/relics.json</x:v>
      </x:c>
    </x:row>
    <x:row r="63" ht="20" customHeight="1">
      <x:c r="A63" s="6" t="str">
        <x:v>31153</x:v>
      </x:c>
      <x:c r="B63" s="6" t="str">
        <x:v>大公的蒙恩长袍</x:v>
      </x:c>
      <x:c r="C63" s="6" t="str">
        <x:v>115</x:v>
      </x:c>
      <x:c r="D63" s="6" t="str">
        <x:v>躯干</x:v>
      </x:c>
      <x:c r="E63" s="6" t="n">
        <x:v>2</x:v>
      </x:c>
      <x:c r="F63" s="6" t="n">
        <x:v>6</x:v>
      </x:c>
      <x:c r="G63" s="6" t="str">
        <x:v>23</x:v>
      </x:c>
      <x:c r="H63" s="6" t="str">
        <x:v>2</x:v>
      </x:c>
      <x:c r="I63" s="6" t="str">
        <x:v>https://raw.githubusercontent.com/Mar-7th/StarRailRes/dbe8cdfcfb0bf657b9fe1cf92d5537f118ccb487/index_new/cn/relics.json</x:v>
      </x:c>
    </x:row>
    <x:row r="64" ht="20" customHeight="1">
      <x:c r="A64" s="6" t="str">
        <x:v>31154</x:v>
      </x:c>
      <x:c r="B64" s="6" t="str">
        <x:v>大公的绅雅礼靴</x:v>
      </x:c>
      <x:c r="C64" s="6" t="str">
        <x:v>115</x:v>
      </x:c>
      <x:c r="D64" s="6" t="str">
        <x:v>脚部</x:v>
      </x:c>
      <x:c r="E64" s="6" t="n">
        <x:v>2</x:v>
      </x:c>
      <x:c r="F64" s="6" t="n">
        <x:v>6</x:v>
      </x:c>
      <x:c r="G64" s="6" t="str">
        <x:v>24</x:v>
      </x:c>
      <x:c r="H64" s="6" t="str">
        <x:v>2</x:v>
      </x:c>
      <x:c r="I64" s="6" t="str">
        <x:v>https://raw.githubusercontent.com/Mar-7th/StarRailRes/dbe8cdfcfb0bf657b9fe1cf92d5537f118ccb487/index_new/cn/relics.json</x:v>
      </x:c>
    </x:row>
    <x:row r="65" ht="20" customHeight="1">
      <x:c r="A65" s="6" t="str">
        <x:v>31161</x:v>
      </x:c>
      <x:c r="B65" s="6" t="str">
        <x:v>系囚的合啮拘笼</x:v>
      </x:c>
      <x:c r="C65" s="6" t="str">
        <x:v>116</x:v>
      </x:c>
      <x:c r="D65" s="6" t="str">
        <x:v>头部</x:v>
      </x:c>
      <x:c r="E65" s="6" t="n">
        <x:v>2</x:v>
      </x:c>
      <x:c r="F65" s="6" t="n">
        <x:v>6</x:v>
      </x:c>
      <x:c r="G65" s="6" t="str">
        <x:v>21</x:v>
      </x:c>
      <x:c r="H65" s="6" t="str">
        <x:v>2</x:v>
      </x:c>
      <x:c r="I65" s="6" t="str">
        <x:v>https://raw.githubusercontent.com/Mar-7th/StarRailRes/dbe8cdfcfb0bf657b9fe1cf92d5537f118ccb487/index_new/cn/relics.json</x:v>
      </x:c>
    </x:row>
    <x:row r="66" ht="20" customHeight="1">
      <x:c r="A66" s="6" t="str">
        <x:v>31162</x:v>
      </x:c>
      <x:c r="B66" s="6" t="str">
        <x:v>系囚的铅石梏铐</x:v>
      </x:c>
      <x:c r="C66" s="6" t="str">
        <x:v>116</x:v>
      </x:c>
      <x:c r="D66" s="6" t="str">
        <x:v>手部</x:v>
      </x:c>
      <x:c r="E66" s="6" t="n">
        <x:v>2</x:v>
      </x:c>
      <x:c r="F66" s="6" t="n">
        <x:v>6</x:v>
      </x:c>
      <x:c r="G66" s="6" t="str">
        <x:v>22</x:v>
      </x:c>
      <x:c r="H66" s="6" t="str">
        <x:v>2</x:v>
      </x:c>
      <x:c r="I66" s="6" t="str">
        <x:v>https://raw.githubusercontent.com/Mar-7th/StarRailRes/dbe8cdfcfb0bf657b9fe1cf92d5537f118ccb487/index_new/cn/relics.json</x:v>
      </x:c>
    </x:row>
    <x:row r="67" ht="20" customHeight="1">
      <x:c r="A67" s="6" t="str">
        <x:v>31163</x:v>
      </x:c>
      <x:c r="B67" s="6" t="str">
        <x:v>系囚的幽闭缚束</x:v>
      </x:c>
      <x:c r="C67" s="6" t="str">
        <x:v>116</x:v>
      </x:c>
      <x:c r="D67" s="6" t="str">
        <x:v>躯干</x:v>
      </x:c>
      <x:c r="E67" s="6" t="n">
        <x:v>2</x:v>
      </x:c>
      <x:c r="F67" s="6" t="n">
        <x:v>6</x:v>
      </x:c>
      <x:c r="G67" s="6" t="str">
        <x:v>23</x:v>
      </x:c>
      <x:c r="H67" s="6" t="str">
        <x:v>2</x:v>
      </x:c>
      <x:c r="I67" s="6" t="str">
        <x:v>https://raw.githubusercontent.com/Mar-7th/StarRailRes/dbe8cdfcfb0bf657b9fe1cf92d5537f118ccb487/index_new/cn/relics.json</x:v>
      </x:c>
    </x:row>
    <x:row r="68" ht="20" customHeight="1">
      <x:c r="A68" s="6" t="str">
        <x:v>31164</x:v>
      </x:c>
      <x:c r="B68" s="6" t="str">
        <x:v>系囚的绝足锁桎</x:v>
      </x:c>
      <x:c r="C68" s="6" t="str">
        <x:v>116</x:v>
      </x:c>
      <x:c r="D68" s="6" t="str">
        <x:v>脚部</x:v>
      </x:c>
      <x:c r="E68" s="6" t="n">
        <x:v>2</x:v>
      </x:c>
      <x:c r="F68" s="6" t="n">
        <x:v>6</x:v>
      </x:c>
      <x:c r="G68" s="6" t="str">
        <x:v>24</x:v>
      </x:c>
      <x:c r="H68" s="6" t="str">
        <x:v>2</x:v>
      </x:c>
      <x:c r="I68" s="6" t="str">
        <x:v>https://raw.githubusercontent.com/Mar-7th/StarRailRes/dbe8cdfcfb0bf657b9fe1cf92d5537f118ccb487/index_new/cn/relics.json</x:v>
      </x:c>
    </x:row>
    <x:row r="69" ht="20" customHeight="1">
      <x:c r="A69" s="6" t="str">
        <x:v>31171</x:v>
      </x:c>
      <x:c r="B69" s="6" t="str">
        <x:v>先驱的绝热围壳</x:v>
      </x:c>
      <x:c r="C69" s="6" t="str">
        <x:v>117</x:v>
      </x:c>
      <x:c r="D69" s="6" t="str">
        <x:v>头部</x:v>
      </x:c>
      <x:c r="E69" s="6" t="n">
        <x:v>2</x:v>
      </x:c>
      <x:c r="F69" s="6" t="n">
        <x:v>6</x:v>
      </x:c>
      <x:c r="G69" s="6" t="str">
        <x:v>21</x:v>
      </x:c>
      <x:c r="H69" s="6" t="str">
        <x:v>2</x:v>
      </x:c>
      <x:c r="I69" s="6" t="str">
        <x:v>https://raw.githubusercontent.com/Mar-7th/StarRailRes/dbe8cdfcfb0bf657b9fe1cf92d5537f118ccb487/index_new/cn/relics.json</x:v>
      </x:c>
    </x:row>
    <x:row r="70" ht="20" customHeight="1">
      <x:c r="A70" s="6" t="str">
        <x:v>31172</x:v>
      </x:c>
      <x:c r="B70" s="6" t="str">
        <x:v>先驱的虚极罗盘</x:v>
      </x:c>
      <x:c r="C70" s="6" t="str">
        <x:v>117</x:v>
      </x:c>
      <x:c r="D70" s="6" t="str">
        <x:v>手部</x:v>
      </x:c>
      <x:c r="E70" s="6" t="n">
        <x:v>2</x:v>
      </x:c>
      <x:c r="F70" s="6" t="n">
        <x:v>6</x:v>
      </x:c>
      <x:c r="G70" s="6" t="str">
        <x:v>22</x:v>
      </x:c>
      <x:c r="H70" s="6" t="str">
        <x:v>2</x:v>
      </x:c>
      <x:c r="I70" s="6" t="str">
        <x:v>https://raw.githubusercontent.com/Mar-7th/StarRailRes/dbe8cdfcfb0bf657b9fe1cf92d5537f118ccb487/index_new/cn/relics.json</x:v>
      </x:c>
    </x:row>
    <x:row r="71" ht="20" customHeight="1">
      <x:c r="A71" s="6" t="str">
        <x:v>31173</x:v>
      </x:c>
      <x:c r="B71" s="6" t="str">
        <x:v>先驱的密合铅衣</x:v>
      </x:c>
      <x:c r="C71" s="6" t="str">
        <x:v>117</x:v>
      </x:c>
      <x:c r="D71" s="6" t="str">
        <x:v>躯干</x:v>
      </x:c>
      <x:c r="E71" s="6" t="n">
        <x:v>2</x:v>
      </x:c>
      <x:c r="F71" s="6" t="n">
        <x:v>6</x:v>
      </x:c>
      <x:c r="G71" s="6" t="str">
        <x:v>23</x:v>
      </x:c>
      <x:c r="H71" s="6" t="str">
        <x:v>2</x:v>
      </x:c>
      <x:c r="I71" s="6" t="str">
        <x:v>https://raw.githubusercontent.com/Mar-7th/StarRailRes/dbe8cdfcfb0bf657b9fe1cf92d5537f118ccb487/index_new/cn/relics.json</x:v>
      </x:c>
    </x:row>
    <x:row r="72" ht="20" customHeight="1">
      <x:c r="A72" s="6" t="str">
        <x:v>31174</x:v>
      </x:c>
      <x:c r="B72" s="6" t="str">
        <x:v>先驱的泊星桩锚</x:v>
      </x:c>
      <x:c r="C72" s="6" t="str">
        <x:v>117</x:v>
      </x:c>
      <x:c r="D72" s="6" t="str">
        <x:v>脚部</x:v>
      </x:c>
      <x:c r="E72" s="6" t="n">
        <x:v>2</x:v>
      </x:c>
      <x:c r="F72" s="6" t="n">
        <x:v>6</x:v>
      </x:c>
      <x:c r="G72" s="6" t="str">
        <x:v>24</x:v>
      </x:c>
      <x:c r="H72" s="6" t="str">
        <x:v>2</x:v>
      </x:c>
      <x:c r="I72" s="6" t="str">
        <x:v>https://raw.githubusercontent.com/Mar-7th/StarRailRes/dbe8cdfcfb0bf657b9fe1cf92d5537f118ccb487/index_new/cn/relics.json</x:v>
      </x:c>
    </x:row>
    <x:row r="73" ht="20" customHeight="1">
      <x:c r="A73" s="6" t="str">
        <x:v>31181</x:v>
      </x:c>
      <x:c r="B73" s="6" t="str">
        <x:v>钟表匠的极目透镜</x:v>
      </x:c>
      <x:c r="C73" s="6" t="str">
        <x:v>118</x:v>
      </x:c>
      <x:c r="D73" s="6" t="str">
        <x:v>头部</x:v>
      </x:c>
      <x:c r="E73" s="6" t="n">
        <x:v>2</x:v>
      </x:c>
      <x:c r="F73" s="6" t="n">
        <x:v>6</x:v>
      </x:c>
      <x:c r="G73" s="6" t="str">
        <x:v>21</x:v>
      </x:c>
      <x:c r="H73" s="6" t="str">
        <x:v>2</x:v>
      </x:c>
      <x:c r="I73" s="6" t="str">
        <x:v>https://raw.githubusercontent.com/Mar-7th/StarRailRes/dbe8cdfcfb0bf657b9fe1cf92d5537f118ccb487/index_new/cn/relics.json</x:v>
      </x:c>
    </x:row>
    <x:row r="74" ht="20" customHeight="1">
      <x:c r="A74" s="6" t="str">
        <x:v>31182</x:v>
      </x:c>
      <x:c r="B74" s="6" t="str">
        <x:v>钟表匠的交运腕表</x:v>
      </x:c>
      <x:c r="C74" s="6" t="str">
        <x:v>118</x:v>
      </x:c>
      <x:c r="D74" s="6" t="str">
        <x:v>手部</x:v>
      </x:c>
      <x:c r="E74" s="6" t="n">
        <x:v>2</x:v>
      </x:c>
      <x:c r="F74" s="6" t="n">
        <x:v>6</x:v>
      </x:c>
      <x:c r="G74" s="6" t="str">
        <x:v>22</x:v>
      </x:c>
      <x:c r="H74" s="6" t="str">
        <x:v>2</x:v>
      </x:c>
      <x:c r="I74" s="6" t="str">
        <x:v>https://raw.githubusercontent.com/Mar-7th/StarRailRes/dbe8cdfcfb0bf657b9fe1cf92d5537f118ccb487/index_new/cn/relics.json</x:v>
      </x:c>
    </x:row>
    <x:row r="75" ht="20" customHeight="1">
      <x:c r="A75" s="6" t="str">
        <x:v>31183</x:v>
      </x:c>
      <x:c r="B75" s="6" t="str">
        <x:v>钟表匠的空幻礼服</x:v>
      </x:c>
      <x:c r="C75" s="6" t="str">
        <x:v>118</x:v>
      </x:c>
      <x:c r="D75" s="6" t="str">
        <x:v>躯干</x:v>
      </x:c>
      <x:c r="E75" s="6" t="n">
        <x:v>2</x:v>
      </x:c>
      <x:c r="F75" s="6" t="n">
        <x:v>6</x:v>
      </x:c>
      <x:c r="G75" s="6" t="str">
        <x:v>23</x:v>
      </x:c>
      <x:c r="H75" s="6" t="str">
        <x:v>2</x:v>
      </x:c>
      <x:c r="I75" s="6" t="str">
        <x:v>https://raw.githubusercontent.com/Mar-7th/StarRailRes/dbe8cdfcfb0bf657b9fe1cf92d5537f118ccb487/index_new/cn/relics.json</x:v>
      </x:c>
    </x:row>
    <x:row r="76" ht="20" customHeight="1">
      <x:c r="A76" s="6" t="str">
        <x:v>31184</x:v>
      </x:c>
      <x:c r="B76" s="6" t="str">
        <x:v>钟表匠的隐梦革履</x:v>
      </x:c>
      <x:c r="C76" s="6" t="str">
        <x:v>118</x:v>
      </x:c>
      <x:c r="D76" s="6" t="str">
        <x:v>脚部</x:v>
      </x:c>
      <x:c r="E76" s="6" t="n">
        <x:v>2</x:v>
      </x:c>
      <x:c r="F76" s="6" t="n">
        <x:v>6</x:v>
      </x:c>
      <x:c r="G76" s="6" t="str">
        <x:v>24</x:v>
      </x:c>
      <x:c r="H76" s="6" t="str">
        <x:v>2</x:v>
      </x:c>
      <x:c r="I76" s="6" t="str">
        <x:v>https://raw.githubusercontent.com/Mar-7th/StarRailRes/dbe8cdfcfb0bf657b9fe1cf92d5537f118ccb487/index_new/cn/relics.json</x:v>
      </x:c>
    </x:row>
    <x:row r="77" ht="20" customHeight="1">
      <x:c r="A77" s="6" t="str">
        <x:v>31191</x:v>
      </x:c>
      <x:c r="B77" s="6" t="str">
        <x:v>铁骑的索敌战盔</x:v>
      </x:c>
      <x:c r="C77" s="6" t="str">
        <x:v>119</x:v>
      </x:c>
      <x:c r="D77" s="6" t="str">
        <x:v>头部</x:v>
      </x:c>
      <x:c r="E77" s="6" t="n">
        <x:v>2</x:v>
      </x:c>
      <x:c r="F77" s="6" t="n">
        <x:v>6</x:v>
      </x:c>
      <x:c r="G77" s="6" t="str">
        <x:v>21</x:v>
      </x:c>
      <x:c r="H77" s="6" t="str">
        <x:v>2</x:v>
      </x:c>
      <x:c r="I77" s="6" t="str">
        <x:v>https://raw.githubusercontent.com/Mar-7th/StarRailRes/dbe8cdfcfb0bf657b9fe1cf92d5537f118ccb487/index_new/cn/relics.json</x:v>
      </x:c>
    </x:row>
    <x:row r="78" ht="20" customHeight="1">
      <x:c r="A78" s="6" t="str">
        <x:v>31192</x:v>
      </x:c>
      <x:c r="B78" s="6" t="str">
        <x:v>铁骑的摧坚铁腕</x:v>
      </x:c>
      <x:c r="C78" s="6" t="str">
        <x:v>119</x:v>
      </x:c>
      <x:c r="D78" s="6" t="str">
        <x:v>手部</x:v>
      </x:c>
      <x:c r="E78" s="6" t="n">
        <x:v>2</x:v>
      </x:c>
      <x:c r="F78" s="6" t="n">
        <x:v>6</x:v>
      </x:c>
      <x:c r="G78" s="6" t="str">
        <x:v>22</x:v>
      </x:c>
      <x:c r="H78" s="6" t="str">
        <x:v>2</x:v>
      </x:c>
      <x:c r="I78" s="6" t="str">
        <x:v>https://raw.githubusercontent.com/Mar-7th/StarRailRes/dbe8cdfcfb0bf657b9fe1cf92d5537f118ccb487/index_new/cn/relics.json</x:v>
      </x:c>
    </x:row>
    <x:row r="79" ht="20" customHeight="1">
      <x:c r="A79" s="6" t="str">
        <x:v>31193</x:v>
      </x:c>
      <x:c r="B79" s="6" t="str">
        <x:v>铁骑的银影装甲</x:v>
      </x:c>
      <x:c r="C79" s="6" t="str">
        <x:v>119</x:v>
      </x:c>
      <x:c r="D79" s="6" t="str">
        <x:v>躯干</x:v>
      </x:c>
      <x:c r="E79" s="6" t="n">
        <x:v>2</x:v>
      </x:c>
      <x:c r="F79" s="6" t="n">
        <x:v>6</x:v>
      </x:c>
      <x:c r="G79" s="6" t="str">
        <x:v>23</x:v>
      </x:c>
      <x:c r="H79" s="6" t="str">
        <x:v>2</x:v>
      </x:c>
      <x:c r="I79" s="6" t="str">
        <x:v>https://raw.githubusercontent.com/Mar-7th/StarRailRes/dbe8cdfcfb0bf657b9fe1cf92d5537f118ccb487/index_new/cn/relics.json</x:v>
      </x:c>
    </x:row>
    <x:row r="80" ht="20" customHeight="1">
      <x:c r="A80" s="6" t="str">
        <x:v>31194</x:v>
      </x:c>
      <x:c r="B80" s="6" t="str">
        <x:v>铁骑的行空护胫</x:v>
      </x:c>
      <x:c r="C80" s="6" t="str">
        <x:v>119</x:v>
      </x:c>
      <x:c r="D80" s="6" t="str">
        <x:v>脚部</x:v>
      </x:c>
      <x:c r="E80" s="6" t="n">
        <x:v>2</x:v>
      </x:c>
      <x:c r="F80" s="6" t="n">
        <x:v>6</x:v>
      </x:c>
      <x:c r="G80" s="6" t="str">
        <x:v>24</x:v>
      </x:c>
      <x:c r="H80" s="6" t="str">
        <x:v>2</x:v>
      </x:c>
      <x:c r="I80" s="6" t="str">
        <x:v>https://raw.githubusercontent.com/Mar-7th/StarRailRes/dbe8cdfcfb0bf657b9fe1cf92d5537f118ccb487/index_new/cn/relics.json</x:v>
      </x:c>
    </x:row>
    <x:row r="81" ht="20" customHeight="1">
      <x:c r="A81" s="6" t="str">
        <x:v>31201</x:v>
      </x:c>
      <x:c r="B81" s="6" t="str">
        <x:v>勇烈的玄枵面甲</x:v>
      </x:c>
      <x:c r="C81" s="6" t="str">
        <x:v>120</x:v>
      </x:c>
      <x:c r="D81" s="6" t="str">
        <x:v>头部</x:v>
      </x:c>
      <x:c r="E81" s="6" t="n">
        <x:v>2</x:v>
      </x:c>
      <x:c r="F81" s="6" t="n">
        <x:v>6</x:v>
      </x:c>
      <x:c r="G81" s="6" t="str">
        <x:v>21</x:v>
      </x:c>
      <x:c r="H81" s="6" t="str">
        <x:v>2</x:v>
      </x:c>
      <x:c r="I81" s="6" t="str">
        <x:v>https://raw.githubusercontent.com/Mar-7th/StarRailRes/dbe8cdfcfb0bf657b9fe1cf92d5537f118ccb487/index_new/cn/relics.json</x:v>
      </x:c>
    </x:row>
    <x:row r="82" ht="20" customHeight="1">
      <x:c r="A82" s="6" t="str">
        <x:v>31202</x:v>
      </x:c>
      <x:c r="B82" s="6" t="str">
        <x:v>勇烈的钩爪腕甲</x:v>
      </x:c>
      <x:c r="C82" s="6" t="str">
        <x:v>120</x:v>
      </x:c>
      <x:c r="D82" s="6" t="str">
        <x:v>手部</x:v>
      </x:c>
      <x:c r="E82" s="6" t="n">
        <x:v>2</x:v>
      </x:c>
      <x:c r="F82" s="6" t="n">
        <x:v>6</x:v>
      </x:c>
      <x:c r="G82" s="6" t="str">
        <x:v>22</x:v>
      </x:c>
      <x:c r="H82" s="6" t="str">
        <x:v>2</x:v>
      </x:c>
      <x:c r="I82" s="6" t="str">
        <x:v>https://raw.githubusercontent.com/Mar-7th/StarRailRes/dbe8cdfcfb0bf657b9fe1cf92d5537f118ccb487/index_new/cn/relics.json</x:v>
      </x:c>
    </x:row>
    <x:row r="83" ht="20" customHeight="1">
      <x:c r="A83" s="6" t="str">
        <x:v>31203</x:v>
      </x:c>
      <x:c r="B83" s="6" t="str">
        <x:v>勇烈的飞翎瓷甲</x:v>
      </x:c>
      <x:c r="C83" s="6" t="str">
        <x:v>120</x:v>
      </x:c>
      <x:c r="D83" s="6" t="str">
        <x:v>躯干</x:v>
      </x:c>
      <x:c r="E83" s="6" t="n">
        <x:v>2</x:v>
      </x:c>
      <x:c r="F83" s="6" t="n">
        <x:v>6</x:v>
      </x:c>
      <x:c r="G83" s="6" t="str">
        <x:v>23</x:v>
      </x:c>
      <x:c r="H83" s="6" t="str">
        <x:v>2</x:v>
      </x:c>
      <x:c r="I83" s="6" t="str">
        <x:v>https://raw.githubusercontent.com/Mar-7th/StarRailRes/dbe8cdfcfb0bf657b9fe1cf92d5537f118ccb487/index_new/cn/relics.json</x:v>
      </x:c>
    </x:row>
    <x:row r="84" ht="20" customHeight="1">
      <x:c r="A84" s="6" t="str">
        <x:v>31204</x:v>
      </x:c>
      <x:c r="B84" s="6" t="str">
        <x:v>勇烈的逐猎腿甲</x:v>
      </x:c>
      <x:c r="C84" s="6" t="str">
        <x:v>120</x:v>
      </x:c>
      <x:c r="D84" s="6" t="str">
        <x:v>脚部</x:v>
      </x:c>
      <x:c r="E84" s="6" t="n">
        <x:v>2</x:v>
      </x:c>
      <x:c r="F84" s="6" t="n">
        <x:v>6</x:v>
      </x:c>
      <x:c r="G84" s="6" t="str">
        <x:v>24</x:v>
      </x:c>
      <x:c r="H84" s="6" t="str">
        <x:v>2</x:v>
      </x:c>
      <x:c r="I84" s="6" t="str">
        <x:v>https://raw.githubusercontent.com/Mar-7th/StarRailRes/dbe8cdfcfb0bf657b9fe1cf92d5537f118ccb487/index_new/cn/relics.json</x:v>
      </x:c>
    </x:row>
    <x:row r="85" ht="20" customHeight="1">
      <x:c r="A85" s="6" t="str">
        <x:v>31211</x:v>
      </x:c>
      <x:c r="B85" s="6" t="str">
        <x:v>司铎的律音耳坠</x:v>
      </x:c>
      <x:c r="C85" s="6" t="str">
        <x:v>121</x:v>
      </x:c>
      <x:c r="D85" s="6" t="str">
        <x:v>头部</x:v>
      </x:c>
      <x:c r="E85" s="6" t="n">
        <x:v>2</x:v>
      </x:c>
      <x:c r="F85" s="6" t="n">
        <x:v>6</x:v>
      </x:c>
      <x:c r="G85" s="6" t="str">
        <x:v>21</x:v>
      </x:c>
      <x:c r="H85" s="6" t="str">
        <x:v>2</x:v>
      </x:c>
      <x:c r="I85" s="6" t="str">
        <x:v>https://raw.githubusercontent.com/Mar-7th/StarRailRes/dbe8cdfcfb0bf657b9fe1cf92d5537f118ccb487/index_new/cn/relics.json</x:v>
      </x:c>
    </x:row>
    <x:row r="86" ht="20" customHeight="1">
      <x:c r="A86" s="6" t="str">
        <x:v>31212</x:v>
      </x:c>
      <x:c r="B86" s="6" t="str">
        <x:v>司铎的授邀手套</x:v>
      </x:c>
      <x:c r="C86" s="6" t="str">
        <x:v>121</x:v>
      </x:c>
      <x:c r="D86" s="6" t="str">
        <x:v>手部</x:v>
      </x:c>
      <x:c r="E86" s="6" t="n">
        <x:v>2</x:v>
      </x:c>
      <x:c r="F86" s="6" t="n">
        <x:v>6</x:v>
      </x:c>
      <x:c r="G86" s="6" t="str">
        <x:v>22</x:v>
      </x:c>
      <x:c r="H86" s="6" t="str">
        <x:v>2</x:v>
      </x:c>
      <x:c r="I86" s="6" t="str">
        <x:v>https://raw.githubusercontent.com/Mar-7th/StarRailRes/dbe8cdfcfb0bf657b9fe1cf92d5537f118ccb487/index_new/cn/relics.json</x:v>
      </x:c>
    </x:row>
    <x:row r="87" ht="20" customHeight="1">
      <x:c r="A87" s="6" t="str">
        <x:v>31213</x:v>
      </x:c>
      <x:c r="B87" s="6" t="str">
        <x:v>司铎的圣职礼服</x:v>
      </x:c>
      <x:c r="C87" s="6" t="str">
        <x:v>121</x:v>
      </x:c>
      <x:c r="D87" s="6" t="str">
        <x:v>躯干</x:v>
      </x:c>
      <x:c r="E87" s="6" t="n">
        <x:v>2</x:v>
      </x:c>
      <x:c r="F87" s="6" t="n">
        <x:v>6</x:v>
      </x:c>
      <x:c r="G87" s="6" t="str">
        <x:v>23</x:v>
      </x:c>
      <x:c r="H87" s="6" t="str">
        <x:v>2</x:v>
      </x:c>
      <x:c r="I87" s="6" t="str">
        <x:v>https://raw.githubusercontent.com/Mar-7th/StarRailRes/dbe8cdfcfb0bf657b9fe1cf92d5537f118ccb487/index_new/cn/relics.json</x:v>
      </x:c>
    </x:row>
    <x:row r="88" ht="20" customHeight="1">
      <x:c r="A88" s="6" t="str">
        <x:v>31214</x:v>
      </x:c>
      <x:c r="B88" s="6" t="str">
        <x:v>司铎的苦旅短靴</x:v>
      </x:c>
      <x:c r="C88" s="6" t="str">
        <x:v>121</x:v>
      </x:c>
      <x:c r="D88" s="6" t="str">
        <x:v>脚部</x:v>
      </x:c>
      <x:c r="E88" s="6" t="n">
        <x:v>2</x:v>
      </x:c>
      <x:c r="F88" s="6" t="n">
        <x:v>6</x:v>
      </x:c>
      <x:c r="G88" s="6" t="str">
        <x:v>24</x:v>
      </x:c>
      <x:c r="H88" s="6" t="str">
        <x:v>2</x:v>
      </x:c>
      <x:c r="I88" s="6" t="str">
        <x:v>https://raw.githubusercontent.com/Mar-7th/StarRailRes/dbe8cdfcfb0bf657b9fe1cf92d5537f118ccb487/index_new/cn/relics.json</x:v>
      </x:c>
    </x:row>
    <x:row r="89" ht="20" customHeight="1">
      <x:c r="A89" s="6" t="str">
        <x:v>31221</x:v>
      </x:c>
      <x:c r="B89" s="6" t="str">
        <x:v>学者的银边视镜</x:v>
      </x:c>
      <x:c r="C89" s="6" t="str">
        <x:v>122</x:v>
      </x:c>
      <x:c r="D89" s="6" t="str">
        <x:v>头部</x:v>
      </x:c>
      <x:c r="E89" s="6" t="n">
        <x:v>2</x:v>
      </x:c>
      <x:c r="F89" s="6" t="n">
        <x:v>6</x:v>
      </x:c>
      <x:c r="G89" s="6" t="str">
        <x:v>21</x:v>
      </x:c>
      <x:c r="H89" s="6" t="str">
        <x:v>2</x:v>
      </x:c>
      <x:c r="I89" s="6" t="str">
        <x:v>https://raw.githubusercontent.com/Mar-7th/StarRailRes/dbe8cdfcfb0bf657b9fe1cf92d5537f118ccb487/index_new/cn/relics.json</x:v>
      </x:c>
    </x:row>
    <x:row r="90" ht="20" customHeight="1">
      <x:c r="A90" s="6" t="str">
        <x:v>31222</x:v>
      </x:c>
      <x:c r="B90" s="6" t="str">
        <x:v>学者的辅助指节</x:v>
      </x:c>
      <x:c r="C90" s="6" t="str">
        <x:v>122</x:v>
      </x:c>
      <x:c r="D90" s="6" t="str">
        <x:v>手部</x:v>
      </x:c>
      <x:c r="E90" s="6" t="n">
        <x:v>2</x:v>
      </x:c>
      <x:c r="F90" s="6" t="n">
        <x:v>6</x:v>
      </x:c>
      <x:c r="G90" s="6" t="str">
        <x:v>22</x:v>
      </x:c>
      <x:c r="H90" s="6" t="str">
        <x:v>2</x:v>
      </x:c>
      <x:c r="I90" s="6" t="str">
        <x:v>https://raw.githubusercontent.com/Mar-7th/StarRailRes/dbe8cdfcfb0bf657b9fe1cf92d5537f118ccb487/index_new/cn/relics.json</x:v>
      </x:c>
    </x:row>
    <x:row r="91" ht="20" customHeight="1">
      <x:c r="A91" s="6" t="str">
        <x:v>31223</x:v>
      </x:c>
      <x:c r="B91" s="6" t="str">
        <x:v>学者的粗纺外套</x:v>
      </x:c>
      <x:c r="C91" s="6" t="str">
        <x:v>122</x:v>
      </x:c>
      <x:c r="D91" s="6" t="str">
        <x:v>躯干</x:v>
      </x:c>
      <x:c r="E91" s="6" t="n">
        <x:v>2</x:v>
      </x:c>
      <x:c r="F91" s="6" t="n">
        <x:v>6</x:v>
      </x:c>
      <x:c r="G91" s="6" t="str">
        <x:v>23</x:v>
      </x:c>
      <x:c r="H91" s="6" t="str">
        <x:v>2</x:v>
      </x:c>
      <x:c r="I91" s="6" t="str">
        <x:v>https://raw.githubusercontent.com/Mar-7th/StarRailRes/dbe8cdfcfb0bf657b9fe1cf92d5537f118ccb487/index_new/cn/relics.json</x:v>
      </x:c>
    </x:row>
    <x:row r="92" ht="20" customHeight="1">
      <x:c r="A92" s="6" t="str">
        <x:v>31224</x:v>
      </x:c>
      <x:c r="B92" s="6" t="str">
        <x:v>学者的绒皮雪靴</x:v>
      </x:c>
      <x:c r="C92" s="6" t="str">
        <x:v>122</x:v>
      </x:c>
      <x:c r="D92" s="6" t="str">
        <x:v>脚部</x:v>
      </x:c>
      <x:c r="E92" s="6" t="n">
        <x:v>2</x:v>
      </x:c>
      <x:c r="F92" s="6" t="n">
        <x:v>6</x:v>
      </x:c>
      <x:c r="G92" s="6" t="str">
        <x:v>24</x:v>
      </x:c>
      <x:c r="H92" s="6" t="str">
        <x:v>2</x:v>
      </x:c>
      <x:c r="I92" s="6" t="str">
        <x:v>https://raw.githubusercontent.com/Mar-7th/StarRailRes/dbe8cdfcfb0bf657b9fe1cf92d5537f118ccb487/index_new/cn/relics.json</x:v>
      </x:c>
    </x:row>
    <x:row r="93" ht="20" customHeight="1">
      <x:c r="A93" s="6" t="str">
        <x:v>31231</x:v>
      </x:c>
      <x:c r="B93" s="6" t="str">
        <x:v>英豪的冠军桂冠</x:v>
      </x:c>
      <x:c r="C93" s="6" t="str">
        <x:v>123</x:v>
      </x:c>
      <x:c r="D93" s="6" t="str">
        <x:v>头部</x:v>
      </x:c>
      <x:c r="E93" s="6" t="n">
        <x:v>2</x:v>
      </x:c>
      <x:c r="F93" s="6" t="n">
        <x:v>6</x:v>
      </x:c>
      <x:c r="G93" s="6" t="str">
        <x:v>21</x:v>
      </x:c>
      <x:c r="H93" s="6" t="str">
        <x:v>2</x:v>
      </x:c>
      <x:c r="I93" s="6" t="str">
        <x:v>https://raw.githubusercontent.com/Mar-7th/StarRailRes/dbe8cdfcfb0bf657b9fe1cf92d5537f118ccb487/index_new/cn/relics.json</x:v>
      </x:c>
    </x:row>
    <x:row r="94" ht="20" customHeight="1">
      <x:c r="A94" s="6" t="str">
        <x:v>31232</x:v>
      </x:c>
      <x:c r="B94" s="6" t="str">
        <x:v>英豪的鉴金腕铠</x:v>
      </x:c>
      <x:c r="C94" s="6" t="str">
        <x:v>123</x:v>
      </x:c>
      <x:c r="D94" s="6" t="str">
        <x:v>手部</x:v>
      </x:c>
      <x:c r="E94" s="6" t="n">
        <x:v>2</x:v>
      </x:c>
      <x:c r="F94" s="6" t="n">
        <x:v>6</x:v>
      </x:c>
      <x:c r="G94" s="6" t="str">
        <x:v>22</x:v>
      </x:c>
      <x:c r="H94" s="6" t="str">
        <x:v>2</x:v>
      </x:c>
      <x:c r="I94" s="6" t="str">
        <x:v>https://raw.githubusercontent.com/Mar-7th/StarRailRes/dbe8cdfcfb0bf657b9fe1cf92d5537f118ccb487/index_new/cn/relics.json</x:v>
      </x:c>
    </x:row>
    <x:row r="95" ht="20" customHeight="1">
      <x:c r="A95" s="6" t="str">
        <x:v>31233</x:v>
      </x:c>
      <x:c r="B95" s="6" t="str">
        <x:v>英豪的骁战金甲</x:v>
      </x:c>
      <x:c r="C95" s="6" t="str">
        <x:v>123</x:v>
      </x:c>
      <x:c r="D95" s="6" t="str">
        <x:v>躯干</x:v>
      </x:c>
      <x:c r="E95" s="6" t="n">
        <x:v>2</x:v>
      </x:c>
      <x:c r="F95" s="6" t="n">
        <x:v>6</x:v>
      </x:c>
      <x:c r="G95" s="6" t="str">
        <x:v>23</x:v>
      </x:c>
      <x:c r="H95" s="6" t="str">
        <x:v>2</x:v>
      </x:c>
      <x:c r="I95" s="6" t="str">
        <x:v>https://raw.githubusercontent.com/Mar-7th/StarRailRes/dbe8cdfcfb0bf657b9fe1cf92d5537f118ccb487/index_new/cn/relics.json</x:v>
      </x:c>
    </x:row>
    <x:row r="96" ht="20" customHeight="1">
      <x:c r="A96" s="6" t="str">
        <x:v>31234</x:v>
      </x:c>
      <x:c r="B96" s="6" t="str">
        <x:v>英豪的赴火护胫</x:v>
      </x:c>
      <x:c r="C96" s="6" t="str">
        <x:v>123</x:v>
      </x:c>
      <x:c r="D96" s="6" t="str">
        <x:v>脚部</x:v>
      </x:c>
      <x:c r="E96" s="6" t="n">
        <x:v>2</x:v>
      </x:c>
      <x:c r="F96" s="6" t="n">
        <x:v>6</x:v>
      </x:c>
      <x:c r="G96" s="6" t="str">
        <x:v>24</x:v>
      </x:c>
      <x:c r="H96" s="6" t="str">
        <x:v>2</x:v>
      </x:c>
      <x:c r="I96" s="6" t="str">
        <x:v>https://raw.githubusercontent.com/Mar-7th/StarRailRes/dbe8cdfcfb0bf657b9fe1cf92d5537f118ccb487/index_new/cn/relics.json</x:v>
      </x:c>
    </x:row>
    <x:row r="97" ht="20" customHeight="1">
      <x:c r="A97" s="6" t="str">
        <x:v>31241</x:v>
      </x:c>
      <x:c r="B97" s="6" t="str">
        <x:v>诗人的莳萝花冠</x:v>
      </x:c>
      <x:c r="C97" s="6" t="str">
        <x:v>124</x:v>
      </x:c>
      <x:c r="D97" s="6" t="str">
        <x:v>头部</x:v>
      </x:c>
      <x:c r="E97" s="6" t="n">
        <x:v>2</x:v>
      </x:c>
      <x:c r="F97" s="6" t="n">
        <x:v>6</x:v>
      </x:c>
      <x:c r="G97" s="6" t="str">
        <x:v>21</x:v>
      </x:c>
      <x:c r="H97" s="6" t="str">
        <x:v>2</x:v>
      </x:c>
      <x:c r="I97" s="6" t="str">
        <x:v>https://raw.githubusercontent.com/Mar-7th/StarRailRes/dbe8cdfcfb0bf657b9fe1cf92d5537f118ccb487/index_new/cn/relics.json</x:v>
      </x:c>
    </x:row>
    <x:row r="98" ht="20" customHeight="1">
      <x:c r="A98" s="6" t="str">
        <x:v>31242</x:v>
      </x:c>
      <x:c r="B98" s="6" t="str">
        <x:v>诗人的贵金手镯</x:v>
      </x:c>
      <x:c r="C98" s="6" t="str">
        <x:v>124</x:v>
      </x:c>
      <x:c r="D98" s="6" t="str">
        <x:v>手部</x:v>
      </x:c>
      <x:c r="E98" s="6" t="n">
        <x:v>2</x:v>
      </x:c>
      <x:c r="F98" s="6" t="n">
        <x:v>6</x:v>
      </x:c>
      <x:c r="G98" s="6" t="str">
        <x:v>22</x:v>
      </x:c>
      <x:c r="H98" s="6" t="str">
        <x:v>2</x:v>
      </x:c>
      <x:c r="I98" s="6" t="str">
        <x:v>https://raw.githubusercontent.com/Mar-7th/StarRailRes/dbe8cdfcfb0bf657b9fe1cf92d5537f118ccb487/index_new/cn/relics.json</x:v>
      </x:c>
    </x:row>
    <x:row r="99" ht="20" customHeight="1">
      <x:c r="A99" s="6" t="str">
        <x:v>31243</x:v>
      </x:c>
      <x:c r="B99" s="6" t="str">
        <x:v>诗人的缀星裙摆</x:v>
      </x:c>
      <x:c r="C99" s="6" t="str">
        <x:v>124</x:v>
      </x:c>
      <x:c r="D99" s="6" t="str">
        <x:v>躯干</x:v>
      </x:c>
      <x:c r="E99" s="6" t="n">
        <x:v>2</x:v>
      </x:c>
      <x:c r="F99" s="6" t="n">
        <x:v>6</x:v>
      </x:c>
      <x:c r="G99" s="6" t="str">
        <x:v>23</x:v>
      </x:c>
      <x:c r="H99" s="6" t="str">
        <x:v>2</x:v>
      </x:c>
      <x:c r="I99" s="6" t="str">
        <x:v>https://raw.githubusercontent.com/Mar-7th/StarRailRes/dbe8cdfcfb0bf657b9fe1cf92d5537f118ccb487/index_new/cn/relics.json</x:v>
      </x:c>
    </x:row>
    <x:row r="100" ht="20" customHeight="1">
      <x:c r="A100" s="6" t="str">
        <x:v>31244</x:v>
      </x:c>
      <x:c r="B100" s="6" t="str">
        <x:v>诗人的钉银之履</x:v>
      </x:c>
      <x:c r="C100" s="6" t="str">
        <x:v>124</x:v>
      </x:c>
      <x:c r="D100" s="6" t="str">
        <x:v>脚部</x:v>
      </x:c>
      <x:c r="E100" s="6" t="n">
        <x:v>2</x:v>
      </x:c>
      <x:c r="F100" s="6" t="n">
        <x:v>6</x:v>
      </x:c>
      <x:c r="G100" s="6" t="str">
        <x:v>24</x:v>
      </x:c>
      <x:c r="H100" s="6" t="str">
        <x:v>2</x:v>
      </x:c>
      <x:c r="I100" s="6" t="str">
        <x:v>https://raw.githubusercontent.com/Mar-7th/StarRailRes/dbe8cdfcfb0bf657b9fe1cf92d5537f118ccb487/index_new/cn/relics.json</x:v>
      </x:c>
    </x:row>
    <x:row r="101" ht="20" customHeight="1">
      <x:c r="A101" s="6" t="str">
        <x:v>31251</x:v>
      </x:c>
      <x:c r="B101" s="6" t="str">
        <x:v>女武神的翱翔翼盔</x:v>
      </x:c>
      <x:c r="C101" s="6" t="str">
        <x:v>125</x:v>
      </x:c>
      <x:c r="D101" s="6" t="str">
        <x:v>头部</x:v>
      </x:c>
      <x:c r="E101" s="6" t="n">
        <x:v>2</x:v>
      </x:c>
      <x:c r="F101" s="6" t="n">
        <x:v>6</x:v>
      </x:c>
      <x:c r="G101" s="6" t="str">
        <x:v>21</x:v>
      </x:c>
      <x:c r="H101" s="6" t="str">
        <x:v>2</x:v>
      </x:c>
      <x:c r="I101" s="6" t="str">
        <x:v>https://raw.githubusercontent.com/Mar-7th/StarRailRes/dbe8cdfcfb0bf657b9fe1cf92d5537f118ccb487/index_new/cn/relics.json</x:v>
      </x:c>
    </x:row>
    <x:row r="102" ht="20" customHeight="1">
      <x:c r="A102" s="6" t="str">
        <x:v>31252</x:v>
      </x:c>
      <x:c r="B102" s="6" t="str">
        <x:v>女武神的骑枪手铠</x:v>
      </x:c>
      <x:c r="C102" s="6" t="str">
        <x:v>125</x:v>
      </x:c>
      <x:c r="D102" s="6" t="str">
        <x:v>手部</x:v>
      </x:c>
      <x:c r="E102" s="6" t="n">
        <x:v>2</x:v>
      </x:c>
      <x:c r="F102" s="6" t="n">
        <x:v>6</x:v>
      </x:c>
      <x:c r="G102" s="6" t="str">
        <x:v>22</x:v>
      </x:c>
      <x:c r="H102" s="6" t="str">
        <x:v>2</x:v>
      </x:c>
      <x:c r="I102" s="6" t="str">
        <x:v>https://raw.githubusercontent.com/Mar-7th/StarRailRes/dbe8cdfcfb0bf657b9fe1cf92d5537f118ccb487/index_new/cn/relics.json</x:v>
      </x:c>
    </x:row>
    <x:row r="103" ht="20" customHeight="1">
      <x:c r="A103" s="6" t="str">
        <x:v>31253</x:v>
      </x:c>
      <x:c r="B103" s="6" t="str">
        <x:v>女武神的启程披风</x:v>
      </x:c>
      <x:c r="C103" s="6" t="str">
        <x:v>125</x:v>
      </x:c>
      <x:c r="D103" s="6" t="str">
        <x:v>躯干</x:v>
      </x:c>
      <x:c r="E103" s="6" t="n">
        <x:v>2</x:v>
      </x:c>
      <x:c r="F103" s="6" t="n">
        <x:v>6</x:v>
      </x:c>
      <x:c r="G103" s="6" t="str">
        <x:v>23</x:v>
      </x:c>
      <x:c r="H103" s="6" t="str">
        <x:v>2</x:v>
      </x:c>
      <x:c r="I103" s="6" t="str">
        <x:v>https://raw.githubusercontent.com/Mar-7th/StarRailRes/dbe8cdfcfb0bf657b9fe1cf92d5537f118ccb487/index_new/cn/relics.json</x:v>
      </x:c>
    </x:row>
    <x:row r="104" ht="20" customHeight="1">
      <x:c r="A104" s="6" t="str">
        <x:v>31254</x:v>
      </x:c>
      <x:c r="B104" s="6" t="str">
        <x:v>女武神的勋礼马刺</x:v>
      </x:c>
      <x:c r="C104" s="6" t="str">
        <x:v>125</x:v>
      </x:c>
      <x:c r="D104" s="6" t="str">
        <x:v>脚部</x:v>
      </x:c>
      <x:c r="E104" s="6" t="n">
        <x:v>2</x:v>
      </x:c>
      <x:c r="F104" s="6" t="n">
        <x:v>6</x:v>
      </x:c>
      <x:c r="G104" s="6" t="str">
        <x:v>24</x:v>
      </x:c>
      <x:c r="H104" s="6" t="str">
        <x:v>2</x:v>
      </x:c>
      <x:c r="I104" s="6" t="str">
        <x:v>https://raw.githubusercontent.com/Mar-7th/StarRailRes/dbe8cdfcfb0bf657b9fe1cf92d5537f118ccb487/index_new/cn/relics.json</x:v>
      </x:c>
    </x:row>
    <x:row r="105" ht="20" customHeight="1">
      <x:c r="A105" s="6" t="str">
        <x:v>31261</x:v>
      </x:c>
      <x:c r="B105" s="6" t="str">
        <x:v>船长的领航笠帽</x:v>
      </x:c>
      <x:c r="C105" s="6" t="str">
        <x:v>126</x:v>
      </x:c>
      <x:c r="D105" s="6" t="str">
        <x:v>头部</x:v>
      </x:c>
      <x:c r="E105" s="6" t="n">
        <x:v>2</x:v>
      </x:c>
      <x:c r="F105" s="6" t="n">
        <x:v>6</x:v>
      </x:c>
      <x:c r="G105" s="6" t="str">
        <x:v>21</x:v>
      </x:c>
      <x:c r="H105" s="6" t="str">
        <x:v>2</x:v>
      </x:c>
      <x:c r="I105" s="6" t="str">
        <x:v>https://raw.githubusercontent.com/Mar-7th/StarRailRes/dbe8cdfcfb0bf657b9fe1cf92d5537f118ccb487/index_new/cn/relics.json</x:v>
      </x:c>
    </x:row>
    <x:row r="106" ht="20" customHeight="1">
      <x:c r="A106" s="6" t="str">
        <x:v>31262</x:v>
      </x:c>
      <x:c r="B106" s="6" t="str">
        <x:v>船长的捕光星盘</x:v>
      </x:c>
      <x:c r="C106" s="6" t="str">
        <x:v>126</x:v>
      </x:c>
      <x:c r="D106" s="6" t="str">
        <x:v>手部</x:v>
      </x:c>
      <x:c r="E106" s="6" t="n">
        <x:v>2</x:v>
      </x:c>
      <x:c r="F106" s="6" t="n">
        <x:v>6</x:v>
      </x:c>
      <x:c r="G106" s="6" t="str">
        <x:v>22</x:v>
      </x:c>
      <x:c r="H106" s="6" t="str">
        <x:v>2</x:v>
      </x:c>
      <x:c r="I106" s="6" t="str">
        <x:v>https://raw.githubusercontent.com/Mar-7th/StarRailRes/dbe8cdfcfb0bf657b9fe1cf92d5537f118ccb487/index_new/cn/relics.json</x:v>
      </x:c>
    </x:row>
    <x:row r="107" ht="20" customHeight="1">
      <x:c r="A107" s="6" t="str">
        <x:v>31263</x:v>
      </x:c>
      <x:c r="B107" s="6" t="str">
        <x:v>船长的驭风斗篷</x:v>
      </x:c>
      <x:c r="C107" s="6" t="str">
        <x:v>126</x:v>
      </x:c>
      <x:c r="D107" s="6" t="str">
        <x:v>躯干</x:v>
      </x:c>
      <x:c r="E107" s="6" t="n">
        <x:v>2</x:v>
      </x:c>
      <x:c r="F107" s="6" t="n">
        <x:v>6</x:v>
      </x:c>
      <x:c r="G107" s="6" t="str">
        <x:v>23</x:v>
      </x:c>
      <x:c r="H107" s="6" t="str">
        <x:v>2</x:v>
      </x:c>
      <x:c r="I107" s="6" t="str">
        <x:v>https://raw.githubusercontent.com/Mar-7th/StarRailRes/dbe8cdfcfb0bf657b9fe1cf92d5537f118ccb487/index_new/cn/relics.json</x:v>
      </x:c>
    </x:row>
    <x:row r="108" ht="20" customHeight="1">
      <x:c r="A108" s="6" t="str">
        <x:v>31264</x:v>
      </x:c>
      <x:c r="B108" s="6" t="str">
        <x:v>船长的踏浪游靴</x:v>
      </x:c>
      <x:c r="C108" s="6" t="str">
        <x:v>126</x:v>
      </x:c>
      <x:c r="D108" s="6" t="str">
        <x:v>脚部</x:v>
      </x:c>
      <x:c r="E108" s="6" t="n">
        <x:v>2</x:v>
      </x:c>
      <x:c r="F108" s="6" t="n">
        <x:v>6</x:v>
      </x:c>
      <x:c r="G108" s="6" t="str">
        <x:v>24</x:v>
      </x:c>
      <x:c r="H108" s="6" t="str">
        <x:v>2</x:v>
      </x:c>
      <x:c r="I108" s="6" t="str">
        <x:v>https://raw.githubusercontent.com/Mar-7th/StarRailRes/dbe8cdfcfb0bf657b9fe1cf92d5537f118ccb487/index_new/cn/relics.json</x:v>
      </x:c>
    </x:row>
    <x:row r="109" ht="20" customHeight="1">
      <x:c r="A109" s="6" t="str">
        <x:v>31271</x:v>
      </x:c>
      <x:c r="B109" s="6" t="str">
        <x:v>救世主的登程风帽</x:v>
      </x:c>
      <x:c r="C109" s="6" t="str">
        <x:v>127</x:v>
      </x:c>
      <x:c r="D109" s="6" t="str">
        <x:v>头部</x:v>
      </x:c>
      <x:c r="E109" s="6" t="n">
        <x:v>2</x:v>
      </x:c>
      <x:c r="F109" s="6" t="n">
        <x:v>6</x:v>
      </x:c>
      <x:c r="G109" s="6" t="str">
        <x:v>21</x:v>
      </x:c>
      <x:c r="H109" s="6" t="str">
        <x:v>2</x:v>
      </x:c>
      <x:c r="I109" s="6" t="str">
        <x:v>https://raw.githubusercontent.com/Mar-7th/StarRailRes/dbe8cdfcfb0bf657b9fe1cf92d5537f118ccb487/index_new/cn/relics.json</x:v>
      </x:c>
    </x:row>
    <x:row r="110" ht="20" customHeight="1">
      <x:c r="A110" s="6" t="str">
        <x:v>31272</x:v>
      </x:c>
      <x:c r="B110" s="6" t="str">
        <x:v>救世主的执剑护手</x:v>
      </x:c>
      <x:c r="C110" s="6" t="str">
        <x:v>127</x:v>
      </x:c>
      <x:c r="D110" s="6" t="str">
        <x:v>手部</x:v>
      </x:c>
      <x:c r="E110" s="6" t="n">
        <x:v>2</x:v>
      </x:c>
      <x:c r="F110" s="6" t="n">
        <x:v>6</x:v>
      </x:c>
      <x:c r="G110" s="6" t="str">
        <x:v>22</x:v>
      </x:c>
      <x:c r="H110" s="6" t="str">
        <x:v>2</x:v>
      </x:c>
      <x:c r="I110" s="6" t="str">
        <x:v>https://raw.githubusercontent.com/Mar-7th/StarRailRes/dbe8cdfcfb0bf657b9fe1cf92d5537f118ccb487/index_new/cn/relics.json</x:v>
      </x:c>
    </x:row>
    <x:row r="111" ht="20" customHeight="1">
      <x:c r="A111" s="6" t="str">
        <x:v>31273</x:v>
      </x:c>
      <x:c r="B111" s="6" t="str">
        <x:v>救世主的传承战袍</x:v>
      </x:c>
      <x:c r="C111" s="6" t="str">
        <x:v>127</x:v>
      </x:c>
      <x:c r="D111" s="6" t="str">
        <x:v>躯干</x:v>
      </x:c>
      <x:c r="E111" s="6" t="n">
        <x:v>2</x:v>
      </x:c>
      <x:c r="F111" s="6" t="n">
        <x:v>6</x:v>
      </x:c>
      <x:c r="G111" s="6" t="str">
        <x:v>23</x:v>
      </x:c>
      <x:c r="H111" s="6" t="str">
        <x:v>2</x:v>
      </x:c>
      <x:c r="I111" s="6" t="str">
        <x:v>https://raw.githubusercontent.com/Mar-7th/StarRailRes/dbe8cdfcfb0bf657b9fe1cf92d5537f118ccb487/index_new/cn/relics.json</x:v>
      </x:c>
    </x:row>
    <x:row r="112" ht="20" customHeight="1">
      <x:c r="A112" s="6" t="str">
        <x:v>31274</x:v>
      </x:c>
      <x:c r="B112" s="6" t="str">
        <x:v>救世主的拓荒长靴</x:v>
      </x:c>
      <x:c r="C112" s="6" t="str">
        <x:v>127</x:v>
      </x:c>
      <x:c r="D112" s="6" t="str">
        <x:v>脚部</x:v>
      </x:c>
      <x:c r="E112" s="6" t="n">
        <x:v>2</x:v>
      </x:c>
      <x:c r="F112" s="6" t="n">
        <x:v>6</x:v>
      </x:c>
      <x:c r="G112" s="6" t="str">
        <x:v>24</x:v>
      </x:c>
      <x:c r="H112" s="6" t="str">
        <x:v>2</x:v>
      </x:c>
      <x:c r="I112" s="6" t="str">
        <x:v>https://raw.githubusercontent.com/Mar-7th/StarRailRes/dbe8cdfcfb0bf657b9fe1cf92d5537f118ccb487/index_new/cn/relics.json</x:v>
      </x:c>
    </x:row>
    <x:row r="113" ht="20" customHeight="1">
      <x:c r="A113" s="6" t="str">
        <x:v>31281</x:v>
      </x:c>
      <x:c r="B113" s="6" t="str">
        <x:v>隐士的宽檐呢帽</x:v>
      </x:c>
      <x:c r="C113" s="6" t="str">
        <x:v>128</x:v>
      </x:c>
      <x:c r="D113" s="6" t="str">
        <x:v>头部</x:v>
      </x:c>
      <x:c r="E113" s="6" t="n">
        <x:v>2</x:v>
      </x:c>
      <x:c r="F113" s="6" t="n">
        <x:v>6</x:v>
      </x:c>
      <x:c r="G113" s="6" t="str">
        <x:v>21</x:v>
      </x:c>
      <x:c r="H113" s="6" t="str">
        <x:v>2</x:v>
      </x:c>
      <x:c r="I113" s="6" t="str">
        <x:v>https://raw.githubusercontent.com/Mar-7th/StarRailRes/dbe8cdfcfb0bf657b9fe1cf92d5537f118ccb487/index_new/cn/relics.json</x:v>
      </x:c>
    </x:row>
    <x:row r="114" ht="20" customHeight="1">
      <x:c r="A114" s="6" t="str">
        <x:v>31282</x:v>
      </x:c>
      <x:c r="B114" s="6" t="str">
        <x:v>隐士的简雅腕表</x:v>
      </x:c>
      <x:c r="C114" s="6" t="str">
        <x:v>128</x:v>
      </x:c>
      <x:c r="D114" s="6" t="str">
        <x:v>手部</x:v>
      </x:c>
      <x:c r="E114" s="6" t="n">
        <x:v>2</x:v>
      </x:c>
      <x:c r="F114" s="6" t="n">
        <x:v>6</x:v>
      </x:c>
      <x:c r="G114" s="6" t="str">
        <x:v>22</x:v>
      </x:c>
      <x:c r="H114" s="6" t="str">
        <x:v>2</x:v>
      </x:c>
      <x:c r="I114" s="6" t="str">
        <x:v>https://raw.githubusercontent.com/Mar-7th/StarRailRes/dbe8cdfcfb0bf657b9fe1cf92d5537f118ccb487/index_new/cn/relics.json</x:v>
      </x:c>
    </x:row>
    <x:row r="115" ht="20" customHeight="1">
      <x:c r="A115" s="6" t="str">
        <x:v>31283</x:v>
      </x:c>
      <x:c r="B115" s="6" t="str">
        <x:v>隐士的驼色夹克</x:v>
      </x:c>
      <x:c r="C115" s="6" t="str">
        <x:v>128</x:v>
      </x:c>
      <x:c r="D115" s="6" t="str">
        <x:v>躯干</x:v>
      </x:c>
      <x:c r="E115" s="6" t="n">
        <x:v>2</x:v>
      </x:c>
      <x:c r="F115" s="6" t="n">
        <x:v>6</x:v>
      </x:c>
      <x:c r="G115" s="6" t="str">
        <x:v>23</x:v>
      </x:c>
      <x:c r="H115" s="6" t="str">
        <x:v>2</x:v>
      </x:c>
      <x:c r="I115" s="6" t="str">
        <x:v>https://raw.githubusercontent.com/Mar-7th/StarRailRes/dbe8cdfcfb0bf657b9fe1cf92d5537f118ccb487/index_new/cn/relics.json</x:v>
      </x:c>
    </x:row>
    <x:row r="116" ht="20" customHeight="1">
      <x:c r="A116" s="6" t="str">
        <x:v>31284</x:v>
      </x:c>
      <x:c r="B116" s="6" t="str">
        <x:v>隐士的麂皮软鞋</x:v>
      </x:c>
      <x:c r="C116" s="6" t="str">
        <x:v>128</x:v>
      </x:c>
      <x:c r="D116" s="6" t="str">
        <x:v>脚部</x:v>
      </x:c>
      <x:c r="E116" s="6" t="n">
        <x:v>2</x:v>
      </x:c>
      <x:c r="F116" s="6" t="n">
        <x:v>6</x:v>
      </x:c>
      <x:c r="G116" s="6" t="str">
        <x:v>24</x:v>
      </x:c>
      <x:c r="H116" s="6" t="str">
        <x:v>2</x:v>
      </x:c>
      <x:c r="I116" s="6" t="str">
        <x:v>https://raw.githubusercontent.com/Mar-7th/StarRailRes/dbe8cdfcfb0bf657b9fe1cf92d5537f118ccb487/index_new/cn/relics.json</x:v>
      </x:c>
    </x:row>
    <x:row r="117" ht="20" customHeight="1">
      <x:c r="A117" s="6" t="str">
        <x:v>31291</x:v>
      </x:c>
      <x:c r="B117" s="6" t="str">
        <x:v>魔法少女的闪耀勋章</x:v>
      </x:c>
      <x:c r="C117" s="6" t="str">
        <x:v>129</x:v>
      </x:c>
      <x:c r="D117" s="6" t="str">
        <x:v>头部</x:v>
      </x:c>
      <x:c r="E117" s="6" t="n">
        <x:v>2</x:v>
      </x:c>
      <x:c r="F117" s="6" t="n">
        <x:v>6</x:v>
      </x:c>
      <x:c r="G117" s="6" t="str">
        <x:v>21</x:v>
      </x:c>
      <x:c r="H117" s="6" t="str">
        <x:v>2</x:v>
      </x:c>
      <x:c r="I117" s="6" t="str">
        <x:v>https://raw.githubusercontent.com/Mar-7th/StarRailRes/dbe8cdfcfb0bf657b9fe1cf92d5537f118ccb487/index_new/cn/relics.json</x:v>
      </x:c>
    </x:row>
    <x:row r="118" ht="20" customHeight="1">
      <x:c r="A118" s="6" t="str">
        <x:v>31292</x:v>
      </x:c>
      <x:c r="B118" s="6" t="str">
        <x:v>魔法少女的守护手套</x:v>
      </x:c>
      <x:c r="C118" s="6" t="str">
        <x:v>129</x:v>
      </x:c>
      <x:c r="D118" s="6" t="str">
        <x:v>手部</x:v>
      </x:c>
      <x:c r="E118" s="6" t="n">
        <x:v>2</x:v>
      </x:c>
      <x:c r="F118" s="6" t="n">
        <x:v>6</x:v>
      </x:c>
      <x:c r="G118" s="6" t="str">
        <x:v>22</x:v>
      </x:c>
      <x:c r="H118" s="6" t="str">
        <x:v>2</x:v>
      </x:c>
      <x:c r="I118" s="6" t="str">
        <x:v>https://raw.githubusercontent.com/Mar-7th/StarRailRes/dbe8cdfcfb0bf657b9fe1cf92d5537f118ccb487/index_new/cn/relics.json</x:v>
      </x:c>
    </x:row>
    <x:row r="119" ht="20" customHeight="1">
      <x:c r="A119" s="6" t="str">
        <x:v>31293</x:v>
      </x:c>
      <x:c r="B119" s="6" t="str">
        <x:v>魔法少女的永舞战裙</x:v>
      </x:c>
      <x:c r="C119" s="6" t="str">
        <x:v>129</x:v>
      </x:c>
      <x:c r="D119" s="6" t="str">
        <x:v>躯干</x:v>
      </x:c>
      <x:c r="E119" s="6" t="n">
        <x:v>2</x:v>
      </x:c>
      <x:c r="F119" s="6" t="n">
        <x:v>6</x:v>
      </x:c>
      <x:c r="G119" s="6" t="str">
        <x:v>23</x:v>
      </x:c>
      <x:c r="H119" s="6" t="str">
        <x:v>2</x:v>
      </x:c>
      <x:c r="I119" s="6" t="str">
        <x:v>https://raw.githubusercontent.com/Mar-7th/StarRailRes/dbe8cdfcfb0bf657b9fe1cf92d5537f118ccb487/index_new/cn/relics.json</x:v>
      </x:c>
    </x:row>
    <x:row r="120" ht="20" customHeight="1">
      <x:c r="A120" s="6" t="str">
        <x:v>31294</x:v>
      </x:c>
      <x:c r="B120" s="6" t="str">
        <x:v>魔法少女的缔约长靴</x:v>
      </x:c>
      <x:c r="C120" s="6" t="str">
        <x:v>129</x:v>
      </x:c>
      <x:c r="D120" s="6" t="str">
        <x:v>脚部</x:v>
      </x:c>
      <x:c r="E120" s="6" t="n">
        <x:v>2</x:v>
      </x:c>
      <x:c r="F120" s="6" t="n">
        <x:v>6</x:v>
      </x:c>
      <x:c r="G120" s="6" t="str">
        <x:v>24</x:v>
      </x:c>
      <x:c r="H120" s="6" t="str">
        <x:v>2</x:v>
      </x:c>
      <x:c r="I120" s="6" t="str">
        <x:v>https://raw.githubusercontent.com/Mar-7th/StarRailRes/dbe8cdfcfb0bf657b9fe1cf92d5537f118ccb487/index_new/cn/relics.json</x:v>
      </x:c>
    </x:row>
    <x:row r="121" ht="20" customHeight="1">
      <x:c r="A121" s="6" t="str">
        <x:v>31301</x:v>
      </x:c>
      <x:c r="B121" s="6" t="str">
        <x:v>卜者的演算玉兆</x:v>
      </x:c>
      <x:c r="C121" s="6" t="str">
        <x:v>130</x:v>
      </x:c>
      <x:c r="D121" s="6" t="str">
        <x:v>头部</x:v>
      </x:c>
      <x:c r="E121" s="6" t="n">
        <x:v>2</x:v>
      </x:c>
      <x:c r="F121" s="6" t="n">
        <x:v>6</x:v>
      </x:c>
      <x:c r="G121" s="6" t="str">
        <x:v>21</x:v>
      </x:c>
      <x:c r="H121" s="6" t="str">
        <x:v>2</x:v>
      </x:c>
      <x:c r="I121" s="6" t="str">
        <x:v>https://raw.githubusercontent.com/Mar-7th/StarRailRes/dbe8cdfcfb0bf657b9fe1cf92d5537f118ccb487/index_new/cn/relics.json</x:v>
      </x:c>
    </x:row>
    <x:row r="122" ht="20" customHeight="1">
      <x:c r="A122" s="6" t="str">
        <x:v>31302</x:v>
      </x:c>
      <x:c r="B122" s="6" t="str">
        <x:v>卜者的机巧义手</x:v>
      </x:c>
      <x:c r="C122" s="6" t="str">
        <x:v>130</x:v>
      </x:c>
      <x:c r="D122" s="6" t="str">
        <x:v>手部</x:v>
      </x:c>
      <x:c r="E122" s="6" t="n">
        <x:v>2</x:v>
      </x:c>
      <x:c r="F122" s="6" t="n">
        <x:v>6</x:v>
      </x:c>
      <x:c r="G122" s="6" t="str">
        <x:v>22</x:v>
      </x:c>
      <x:c r="H122" s="6" t="str">
        <x:v>2</x:v>
      </x:c>
      <x:c r="I122" s="6" t="str">
        <x:v>https://raw.githubusercontent.com/Mar-7th/StarRailRes/dbe8cdfcfb0bf657b9fe1cf92d5537f118ccb487/index_new/cn/relics.json</x:v>
      </x:c>
    </x:row>
    <x:row r="123" ht="20" customHeight="1">
      <x:c r="A123" s="6" t="str">
        <x:v>31303</x:v>
      </x:c>
      <x:c r="B123" s="6" t="str">
        <x:v>卜者的观天星袍</x:v>
      </x:c>
      <x:c r="C123" s="6" t="str">
        <x:v>130</x:v>
      </x:c>
      <x:c r="D123" s="6" t="str">
        <x:v>躯干</x:v>
      </x:c>
      <x:c r="E123" s="6" t="n">
        <x:v>2</x:v>
      </x:c>
      <x:c r="F123" s="6" t="n">
        <x:v>6</x:v>
      </x:c>
      <x:c r="G123" s="6" t="str">
        <x:v>23</x:v>
      </x:c>
      <x:c r="H123" s="6" t="str">
        <x:v>2</x:v>
      </x:c>
      <x:c r="I123" s="6" t="str">
        <x:v>https://raw.githubusercontent.com/Mar-7th/StarRailRes/dbe8cdfcfb0bf657b9fe1cf92d5537f118ccb487/index_new/cn/relics.json</x:v>
      </x:c>
    </x:row>
    <x:row r="124" ht="20" customHeight="1">
      <x:c r="A124" s="6" t="str">
        <x:v>31304</x:v>
      </x:c>
      <x:c r="B124" s="6" t="str">
        <x:v>卜者的飞腾云履</x:v>
      </x:c>
      <x:c r="C124" s="6" t="str">
        <x:v>130</x:v>
      </x:c>
      <x:c r="D124" s="6" t="str">
        <x:v>脚部</x:v>
      </x:c>
      <x:c r="E124" s="6" t="n">
        <x:v>2</x:v>
      </x:c>
      <x:c r="F124" s="6" t="n">
        <x:v>6</x:v>
      </x:c>
      <x:c r="G124" s="6" t="str">
        <x:v>24</x:v>
      </x:c>
      <x:c r="H124" s="6" t="str">
        <x:v>2</x:v>
      </x:c>
      <x:c r="I124" s="6" t="str">
        <x:v>https://raw.githubusercontent.com/Mar-7th/StarRailRes/dbe8cdfcfb0bf657b9fe1cf92d5537f118ccb487/index_new/cn/relics.json</x:v>
      </x:c>
    </x:row>
    <x:row r="125" ht="20" customHeight="1">
      <x:c r="A125" s="6" t="str">
        <x:v>31311</x:v>
      </x:c>
      <x:c r="B125" s="6" t="str">
        <x:v>领航员的深空之镜</x:v>
      </x:c>
      <x:c r="C125" s="6" t="str">
        <x:v>131</x:v>
      </x:c>
      <x:c r="D125" s="6" t="str">
        <x:v>头部</x:v>
      </x:c>
      <x:c r="E125" s="6" t="n">
        <x:v>2</x:v>
      </x:c>
      <x:c r="F125" s="6" t="n">
        <x:v>6</x:v>
      </x:c>
      <x:c r="G125" s="6" t="str">
        <x:v>21</x:v>
      </x:c>
      <x:c r="H125" s="6" t="str">
        <x:v>2</x:v>
      </x:c>
      <x:c r="I125" s="6" t="str">
        <x:v>https://raw.githubusercontent.com/Mar-7th/StarRailRes/dbe8cdfcfb0bf657b9fe1cf92d5537f118ccb487/index_new/cn/relics.json</x:v>
      </x:c>
    </x:row>
    <x:row r="126" ht="20" customHeight="1">
      <x:c r="A126" s="6" t="str">
        <x:v>31312</x:v>
      </x:c>
      <x:c r="B126" s="6" t="str">
        <x:v>领航员的游戏之骰</x:v>
      </x:c>
      <x:c r="C126" s="6" t="str">
        <x:v>131</x:v>
      </x:c>
      <x:c r="D126" s="6" t="str">
        <x:v>手部</x:v>
      </x:c>
      <x:c r="E126" s="6" t="n">
        <x:v>2</x:v>
      </x:c>
      <x:c r="F126" s="6" t="n">
        <x:v>6</x:v>
      </x:c>
      <x:c r="G126" s="6" t="str">
        <x:v>22</x:v>
      </x:c>
      <x:c r="H126" s="6" t="str">
        <x:v>2</x:v>
      </x:c>
      <x:c r="I126" s="6" t="str">
        <x:v>https://raw.githubusercontent.com/Mar-7th/StarRailRes/dbe8cdfcfb0bf657b9fe1cf92d5537f118ccb487/index_new/cn/relics.json</x:v>
      </x:c>
    </x:row>
    <x:row r="127" ht="20" customHeight="1">
      <x:c r="A127" s="6" t="str">
        <x:v>31313</x:v>
      </x:c>
      <x:c r="B127" s="6" t="str">
        <x:v>领航员的星图制服</x:v>
      </x:c>
      <x:c r="C127" s="6" t="str">
        <x:v>131</x:v>
      </x:c>
      <x:c r="D127" s="6" t="str">
        <x:v>躯干</x:v>
      </x:c>
      <x:c r="E127" s="6" t="n">
        <x:v>2</x:v>
      </x:c>
      <x:c r="F127" s="6" t="n">
        <x:v>6</x:v>
      </x:c>
      <x:c r="G127" s="6" t="str">
        <x:v>23</x:v>
      </x:c>
      <x:c r="H127" s="6" t="str">
        <x:v>2</x:v>
      </x:c>
      <x:c r="I127" s="6" t="str">
        <x:v>https://raw.githubusercontent.com/Mar-7th/StarRailRes/dbe8cdfcfb0bf657b9fe1cf92d5537f118ccb487/index_new/cn/relics.json</x:v>
      </x:c>
    </x:row>
    <x:row r="128" ht="20" customHeight="1">
      <x:c r="A128" s="6" t="str">
        <x:v>31314</x:v>
      </x:c>
      <x:c r="B128" s="6" t="str">
        <x:v>领航员的永行魔靴</x:v>
      </x:c>
      <x:c r="C128" s="6" t="str">
        <x:v>131</x:v>
      </x:c>
      <x:c r="D128" s="6" t="str">
        <x:v>脚部</x:v>
      </x:c>
      <x:c r="E128" s="6" t="n">
        <x:v>2</x:v>
      </x:c>
      <x:c r="F128" s="6" t="n">
        <x:v>6</x:v>
      </x:c>
      <x:c r="G128" s="6" t="str">
        <x:v>24</x:v>
      </x:c>
      <x:c r="H128" s="6" t="str">
        <x:v>2</x:v>
      </x:c>
      <x:c r="I128" s="6" t="str">
        <x:v>https://raw.githubusercontent.com/Mar-7th/StarRailRes/dbe8cdfcfb0bf657b9fe1cf92d5537f118ccb487/index_new/cn/relics.json</x:v>
      </x:c>
    </x:row>
    <x:row r="129" ht="20" customHeight="1">
      <x:c r="A129" s="6" t="str">
        <x:v>31321</x:v>
      </x:c>
      <x:c r="B129" s="6" t="str">
        <x:v>名冶的火兽面罩</x:v>
      </x:c>
      <x:c r="C129" s="6" t="str">
        <x:v>132</x:v>
      </x:c>
      <x:c r="D129" s="6" t="str">
        <x:v>头部</x:v>
      </x:c>
      <x:c r="E129" s="6" t="n">
        <x:v>2</x:v>
      </x:c>
      <x:c r="F129" s="6" t="n">
        <x:v>6</x:v>
      </x:c>
      <x:c r="G129" s="6" t="str">
        <x:v>21</x:v>
      </x:c>
      <x:c r="H129" s="6" t="str">
        <x:v>2</x:v>
      </x:c>
      <x:c r="I129" s="6" t="str">
        <x:v>https://raw.githubusercontent.com/Mar-7th/StarRailRes/dbe8cdfcfb0bf657b9fe1cf92d5537f118ccb487/index_new/cn/relics.json</x:v>
      </x:c>
    </x:row>
    <x:row r="130" ht="20" customHeight="1">
      <x:c r="A130" s="6" t="str">
        <x:v>31322</x:v>
      </x:c>
      <x:c r="B130" s="6" t="str">
        <x:v>名冶的镔铁护手</x:v>
      </x:c>
      <x:c r="C130" s="6" t="str">
        <x:v>132</x:v>
      </x:c>
      <x:c r="D130" s="6" t="str">
        <x:v>手部</x:v>
      </x:c>
      <x:c r="E130" s="6" t="n">
        <x:v>2</x:v>
      </x:c>
      <x:c r="F130" s="6" t="n">
        <x:v>6</x:v>
      </x:c>
      <x:c r="G130" s="6" t="str">
        <x:v>22</x:v>
      </x:c>
      <x:c r="H130" s="6" t="str">
        <x:v>2</x:v>
      </x:c>
      <x:c r="I130" s="6" t="str">
        <x:v>https://raw.githubusercontent.com/Mar-7th/StarRailRes/dbe8cdfcfb0bf657b9fe1cf92d5537f118ccb487/index_new/cn/relics.json</x:v>
      </x:c>
    </x:row>
    <x:row r="131" ht="20" customHeight="1">
      <x:c r="A131" s="6" t="str">
        <x:v>31323</x:v>
      </x:c>
      <x:c r="B131" s="6" t="str">
        <x:v>名冶的辟火匠衫</x:v>
      </x:c>
      <x:c r="C131" s="6" t="str">
        <x:v>132</x:v>
      </x:c>
      <x:c r="D131" s="6" t="str">
        <x:v>躯干</x:v>
      </x:c>
      <x:c r="E131" s="6" t="n">
        <x:v>2</x:v>
      </x:c>
      <x:c r="F131" s="6" t="n">
        <x:v>6</x:v>
      </x:c>
      <x:c r="G131" s="6" t="str">
        <x:v>23</x:v>
      </x:c>
      <x:c r="H131" s="6" t="str">
        <x:v>2</x:v>
      </x:c>
      <x:c r="I131" s="6" t="str">
        <x:v>https://raw.githubusercontent.com/Mar-7th/StarRailRes/dbe8cdfcfb0bf657b9fe1cf92d5537f118ccb487/index_new/cn/relics.json</x:v>
      </x:c>
    </x:row>
    <x:row r="132" ht="20" customHeight="1">
      <x:c r="A132" s="6" t="str">
        <x:v>31324</x:v>
      </x:c>
      <x:c r="B132" s="6" t="str">
        <x:v>名冶的无拘重靴</x:v>
      </x:c>
      <x:c r="C132" s="6" t="str">
        <x:v>132</x:v>
      </x:c>
      <x:c r="D132" s="6" t="str">
        <x:v>脚部</x:v>
      </x:c>
      <x:c r="E132" s="6" t="n">
        <x:v>2</x:v>
      </x:c>
      <x:c r="F132" s="6" t="n">
        <x:v>6</x:v>
      </x:c>
      <x:c r="G132" s="6" t="str">
        <x:v>24</x:v>
      </x:c>
      <x:c r="H132" s="6" t="str">
        <x:v>2</x:v>
      </x:c>
      <x:c r="I132" s="6" t="str">
        <x:v>https://raw.githubusercontent.com/Mar-7th/StarRailRes/dbe8cdfcfb0bf657b9fe1cf92d5537f118ccb487/index_new/cn/relics.json</x:v>
      </x:c>
    </x:row>
    <x:row r="133" ht="20" customHeight="1">
      <x:c r="A133" s="6" t="str">
        <x:v>31331</x:v>
      </x:c>
      <x:c r="B133" s="6" t="str">
        <x:v>伶人的悲泣假面</x:v>
      </x:c>
      <x:c r="C133" s="6" t="str">
        <x:v>133</x:v>
      </x:c>
      <x:c r="D133" s="6" t="str">
        <x:v>头部</x:v>
      </x:c>
      <x:c r="E133" s="6" t="n">
        <x:v>2</x:v>
      </x:c>
      <x:c r="F133" s="6" t="n">
        <x:v>6</x:v>
      </x:c>
      <x:c r="G133" s="6" t="str">
        <x:v>21</x:v>
      </x:c>
      <x:c r="H133" s="6" t="str">
        <x:v>2</x:v>
      </x:c>
      <x:c r="I133" s="6" t="str">
        <x:v>https://raw.githubusercontent.com/Mar-7th/StarRailRes/dbe8cdfcfb0bf657b9fe1cf92d5537f118ccb487/index_new/cn/relics.json</x:v>
      </x:c>
    </x:row>
    <x:row r="134" ht="20" customHeight="1">
      <x:c r="A134" s="6" t="str">
        <x:v>31332</x:v>
      </x:c>
      <x:c r="B134" s="6" t="str">
        <x:v>伶人的斑斓折扇</x:v>
      </x:c>
      <x:c r="C134" s="6" t="str">
        <x:v>133</x:v>
      </x:c>
      <x:c r="D134" s="6" t="str">
        <x:v>手部</x:v>
      </x:c>
      <x:c r="E134" s="6" t="n">
        <x:v>2</x:v>
      </x:c>
      <x:c r="F134" s="6" t="n">
        <x:v>6</x:v>
      </x:c>
      <x:c r="G134" s="6" t="str">
        <x:v>22</x:v>
      </x:c>
      <x:c r="H134" s="6" t="str">
        <x:v>2</x:v>
      </x:c>
      <x:c r="I134" s="6" t="str">
        <x:v>https://raw.githubusercontent.com/Mar-7th/StarRailRes/dbe8cdfcfb0bf657b9fe1cf92d5537f118ccb487/index_new/cn/relics.json</x:v>
      </x:c>
    </x:row>
    <x:row r="135" ht="20" customHeight="1">
      <x:c r="A135" s="6" t="str">
        <x:v>31333</x:v>
      </x:c>
      <x:c r="B135" s="6" t="str">
        <x:v>伶人的滑稽戏服</x:v>
      </x:c>
      <x:c r="C135" s="6" t="str">
        <x:v>133</x:v>
      </x:c>
      <x:c r="D135" s="6" t="str">
        <x:v>躯干</x:v>
      </x:c>
      <x:c r="E135" s="6" t="n">
        <x:v>2</x:v>
      </x:c>
      <x:c r="F135" s="6" t="n">
        <x:v>6</x:v>
      </x:c>
      <x:c r="G135" s="6" t="str">
        <x:v>23</x:v>
      </x:c>
      <x:c r="H135" s="6" t="str">
        <x:v>2</x:v>
      </x:c>
      <x:c r="I135" s="6" t="str">
        <x:v>https://raw.githubusercontent.com/Mar-7th/StarRailRes/dbe8cdfcfb0bf657b9fe1cf92d5537f118ccb487/index_new/cn/relics.json</x:v>
      </x:c>
    </x:row>
    <x:row r="136" ht="20" customHeight="1">
      <x:c r="A136" s="6" t="str">
        <x:v>31334</x:v>
      </x:c>
      <x:c r="B136" s="6" t="str">
        <x:v>伶人的弯月舞靴</x:v>
      </x:c>
      <x:c r="C136" s="6" t="str">
        <x:v>133</x:v>
      </x:c>
      <x:c r="D136" s="6" t="str">
        <x:v>脚部</x:v>
      </x:c>
      <x:c r="E136" s="6" t="n">
        <x:v>2</x:v>
      </x:c>
      <x:c r="F136" s="6" t="n">
        <x:v>6</x:v>
      </x:c>
      <x:c r="G136" s="6" t="str">
        <x:v>24</x:v>
      </x:c>
      <x:c r="H136" s="6" t="str">
        <x:v>2</x:v>
      </x:c>
      <x:c r="I136" s="6" t="str">
        <x:v>https://raw.githubusercontent.com/Mar-7th/StarRailRes/dbe8cdfcfb0bf657b9fe1cf92d5537f118ccb487/index_new/cn/relics.json</x:v>
      </x:c>
    </x:row>
    <x:row r="137" ht="20" customHeight="1">
      <x:c r="A137" s="6" t="str">
        <x:v>31341</x:v>
      </x:c>
      <x:c r="B137" s="6" t="str">
        <x:v>异端的颅脑仪器</x:v>
      </x:c>
      <x:c r="C137" s="6" t="str">
        <x:v>134</x:v>
      </x:c>
      <x:c r="D137" s="6" t="str">
        <x:v>头部</x:v>
      </x:c>
      <x:c r="E137" s="6" t="n">
        <x:v>2</x:v>
      </x:c>
      <x:c r="F137" s="6" t="n">
        <x:v>6</x:v>
      </x:c>
      <x:c r="G137" s="6" t="str">
        <x:v>21</x:v>
      </x:c>
      <x:c r="H137" s="6" t="str">
        <x:v>2</x:v>
      </x:c>
      <x:c r="I137" s="6" t="str">
        <x:v>https://raw.githubusercontent.com/Mar-7th/StarRailRes/dbe8cdfcfb0bf657b9fe1cf92d5537f118ccb487/index_new/cn/relics.json</x:v>
      </x:c>
    </x:row>
    <x:row r="138" ht="20" customHeight="1">
      <x:c r="A138" s="6" t="str">
        <x:v>31342</x:v>
      </x:c>
      <x:c r="B138" s="6" t="str">
        <x:v>异端的注射手套</x:v>
      </x:c>
      <x:c r="C138" s="6" t="str">
        <x:v>134</x:v>
      </x:c>
      <x:c r="D138" s="6" t="str">
        <x:v>手部</x:v>
      </x:c>
      <x:c r="E138" s="6" t="n">
        <x:v>2</x:v>
      </x:c>
      <x:c r="F138" s="6" t="n">
        <x:v>6</x:v>
      </x:c>
      <x:c r="G138" s="6" t="str">
        <x:v>22</x:v>
      </x:c>
      <x:c r="H138" s="6" t="str">
        <x:v>2</x:v>
      </x:c>
      <x:c r="I138" s="6" t="str">
        <x:v>https://raw.githubusercontent.com/Mar-7th/StarRailRes/dbe8cdfcfb0bf657b9fe1cf92d5537f118ccb487/index_new/cn/relics.json</x:v>
      </x:c>
    </x:row>
    <x:row r="139" ht="20" customHeight="1">
      <x:c r="A139" s="6" t="str">
        <x:v>31343</x:v>
      </x:c>
      <x:c r="B139" s="6" t="str">
        <x:v>异端的理性束衣</x:v>
      </x:c>
      <x:c r="C139" s="6" t="str">
        <x:v>134</x:v>
      </x:c>
      <x:c r="D139" s="6" t="str">
        <x:v>躯干</x:v>
      </x:c>
      <x:c r="E139" s="6" t="n">
        <x:v>2</x:v>
      </x:c>
      <x:c r="F139" s="6" t="n">
        <x:v>6</x:v>
      </x:c>
      <x:c r="G139" s="6" t="str">
        <x:v>23</x:v>
      </x:c>
      <x:c r="H139" s="6" t="str">
        <x:v>2</x:v>
      </x:c>
      <x:c r="I139" s="6" t="str">
        <x:v>https://raw.githubusercontent.com/Mar-7th/StarRailRes/dbe8cdfcfb0bf657b9fe1cf92d5537f118ccb487/index_new/cn/relics.json</x:v>
      </x:c>
    </x:row>
    <x:row r="140" ht="20" customHeight="1">
      <x:c r="A140" s="6" t="str">
        <x:v>31344</x:v>
      </x:c>
      <x:c r="B140" s="6" t="str">
        <x:v>异端的饥饿短靴</x:v>
      </x:c>
      <x:c r="C140" s="6" t="str">
        <x:v>134</x:v>
      </x:c>
      <x:c r="D140" s="6" t="str">
        <x:v>脚部</x:v>
      </x:c>
      <x:c r="E140" s="6" t="n">
        <x:v>2</x:v>
      </x:c>
      <x:c r="F140" s="6" t="n">
        <x:v>6</x:v>
      </x:c>
      <x:c r="G140" s="6" t="str">
        <x:v>24</x:v>
      </x:c>
      <x:c r="H140" s="6" t="str">
        <x:v>2</x:v>
      </x:c>
      <x:c r="I140" s="6" t="str">
        <x:v>https://raw.githubusercontent.com/Mar-7th/StarRailRes/dbe8cdfcfb0bf657b9fe1cf92d5537f118ccb487/index_new/cn/relics.json</x:v>
      </x:c>
    </x:row>
    <x:row r="141" ht="20" customHeight="1">
      <x:c r="A141" s="6" t="str">
        <x:v>33015</x:v>
      </x:c>
      <x:c r="B141" s="6" t="str">
        <x:v>「黑塔」的空间站点</x:v>
      </x:c>
      <x:c r="C141" s="6" t="str">
        <x:v>301</x:v>
      </x:c>
      <x:c r="D141" s="6" t="str">
        <x:v>位面球</x:v>
      </x:c>
      <x:c r="E141" s="6" t="n">
        <x:v>2</x:v>
      </x:c>
      <x:c r="F141" s="6" t="n">
        <x:v>6</x:v>
      </x:c>
      <x:c r="G141" s="6" t="str">
        <x:v>25</x:v>
      </x:c>
      <x:c r="H141" s="6" t="str">
        <x:v>2</x:v>
      </x:c>
      <x:c r="I141" s="6" t="str">
        <x:v>https://raw.githubusercontent.com/Mar-7th/StarRailRes/dbe8cdfcfb0bf657b9fe1cf92d5537f118ccb487/index_new/cn/relics.json</x:v>
      </x:c>
    </x:row>
    <x:row r="142" ht="20" customHeight="1">
      <x:c r="A142" s="6" t="str">
        <x:v>33016</x:v>
      </x:c>
      <x:c r="B142" s="6" t="str">
        <x:v>「黑塔」的漫历轨迹</x:v>
      </x:c>
      <x:c r="C142" s="6" t="str">
        <x:v>301</x:v>
      </x:c>
      <x:c r="D142" s="6" t="str">
        <x:v>连结绳</x:v>
      </x:c>
      <x:c r="E142" s="6" t="n">
        <x:v>2</x:v>
      </x:c>
      <x:c r="F142" s="6" t="n">
        <x:v>6</x:v>
      </x:c>
      <x:c r="G142" s="6" t="str">
        <x:v>26</x:v>
      </x:c>
      <x:c r="H142" s="6" t="str">
        <x:v>2</x:v>
      </x:c>
      <x:c r="I142" s="6" t="str">
        <x:v>https://raw.githubusercontent.com/Mar-7th/StarRailRes/dbe8cdfcfb0bf657b9fe1cf92d5537f118ccb487/index_new/cn/relics.json</x:v>
      </x:c>
    </x:row>
    <x:row r="143" ht="20" customHeight="1">
      <x:c r="A143" s="6" t="str">
        <x:v>33025</x:v>
      </x:c>
      <x:c r="B143" s="6" t="str">
        <x:v>罗浮仙舟的天外楼船</x:v>
      </x:c>
      <x:c r="C143" s="6" t="str">
        <x:v>302</x:v>
      </x:c>
      <x:c r="D143" s="6" t="str">
        <x:v>位面球</x:v>
      </x:c>
      <x:c r="E143" s="6" t="n">
        <x:v>2</x:v>
      </x:c>
      <x:c r="F143" s="6" t="n">
        <x:v>6</x:v>
      </x:c>
      <x:c r="G143" s="6" t="str">
        <x:v>25</x:v>
      </x:c>
      <x:c r="H143" s="6" t="str">
        <x:v>2</x:v>
      </x:c>
      <x:c r="I143" s="6" t="str">
        <x:v>https://raw.githubusercontent.com/Mar-7th/StarRailRes/dbe8cdfcfb0bf657b9fe1cf92d5537f118ccb487/index_new/cn/relics.json</x:v>
      </x:c>
    </x:row>
    <x:row r="144" ht="20" customHeight="1">
      <x:c r="A144" s="6" t="str">
        <x:v>33026</x:v>
      </x:c>
      <x:c r="B144" s="6" t="str">
        <x:v>罗浮仙舟的建木枝蔓</x:v>
      </x:c>
      <x:c r="C144" s="6" t="str">
        <x:v>302</x:v>
      </x:c>
      <x:c r="D144" s="6" t="str">
        <x:v>连结绳</x:v>
      </x:c>
      <x:c r="E144" s="6" t="n">
        <x:v>2</x:v>
      </x:c>
      <x:c r="F144" s="6" t="n">
        <x:v>6</x:v>
      </x:c>
      <x:c r="G144" s="6" t="str">
        <x:v>26</x:v>
      </x:c>
      <x:c r="H144" s="6" t="str">
        <x:v>2</x:v>
      </x:c>
      <x:c r="I144" s="6" t="str">
        <x:v>https://raw.githubusercontent.com/Mar-7th/StarRailRes/dbe8cdfcfb0bf657b9fe1cf92d5537f118ccb487/index_new/cn/relics.json</x:v>
      </x:c>
    </x:row>
    <x:row r="145" ht="20" customHeight="1">
      <x:c r="A145" s="6" t="str">
        <x:v>33035</x:v>
      </x:c>
      <x:c r="B145" s="6" t="str">
        <x:v>公司的巨构总部</x:v>
      </x:c>
      <x:c r="C145" s="6" t="str">
        <x:v>303</x:v>
      </x:c>
      <x:c r="D145" s="6" t="str">
        <x:v>位面球</x:v>
      </x:c>
      <x:c r="E145" s="6" t="n">
        <x:v>2</x:v>
      </x:c>
      <x:c r="F145" s="6" t="n">
        <x:v>6</x:v>
      </x:c>
      <x:c r="G145" s="6" t="str">
        <x:v>25</x:v>
      </x:c>
      <x:c r="H145" s="6" t="str">
        <x:v>2</x:v>
      </x:c>
      <x:c r="I145" s="6" t="str">
        <x:v>https://raw.githubusercontent.com/Mar-7th/StarRailRes/dbe8cdfcfb0bf657b9fe1cf92d5537f118ccb487/index_new/cn/relics.json</x:v>
      </x:c>
    </x:row>
    <x:row r="146" ht="20" customHeight="1">
      <x:c r="A146" s="6" t="str">
        <x:v>33036</x:v>
      </x:c>
      <x:c r="B146" s="6" t="str">
        <x:v>公司的贸易航道</x:v>
      </x:c>
      <x:c r="C146" s="6" t="str">
        <x:v>303</x:v>
      </x:c>
      <x:c r="D146" s="6" t="str">
        <x:v>连结绳</x:v>
      </x:c>
      <x:c r="E146" s="6" t="n">
        <x:v>2</x:v>
      </x:c>
      <x:c r="F146" s="6" t="n">
        <x:v>6</x:v>
      </x:c>
      <x:c r="G146" s="6" t="str">
        <x:v>26</x:v>
      </x:c>
      <x:c r="H146" s="6" t="str">
        <x:v>2</x:v>
      </x:c>
      <x:c r="I146" s="6" t="str">
        <x:v>https://raw.githubusercontent.com/Mar-7th/StarRailRes/dbe8cdfcfb0bf657b9fe1cf92d5537f118ccb487/index_new/cn/relics.json</x:v>
      </x:c>
    </x:row>
    <x:row r="147" ht="20" customHeight="1">
      <x:c r="A147" s="6" t="str">
        <x:v>33045</x:v>
      </x:c>
      <x:c r="B147" s="6" t="str">
        <x:v>贝洛伯格的存护堡垒</x:v>
      </x:c>
      <x:c r="C147" s="6" t="str">
        <x:v>304</x:v>
      </x:c>
      <x:c r="D147" s="6" t="str">
        <x:v>位面球</x:v>
      </x:c>
      <x:c r="E147" s="6" t="n">
        <x:v>2</x:v>
      </x:c>
      <x:c r="F147" s="6" t="n">
        <x:v>6</x:v>
      </x:c>
      <x:c r="G147" s="6" t="str">
        <x:v>25</x:v>
      </x:c>
      <x:c r="H147" s="6" t="str">
        <x:v>2</x:v>
      </x:c>
      <x:c r="I147" s="6" t="str">
        <x:v>https://raw.githubusercontent.com/Mar-7th/StarRailRes/dbe8cdfcfb0bf657b9fe1cf92d5537f118ccb487/index_new/cn/relics.json</x:v>
      </x:c>
    </x:row>
    <x:row r="148" ht="20" customHeight="1">
      <x:c r="A148" s="6" t="str">
        <x:v>33046</x:v>
      </x:c>
      <x:c r="B148" s="6" t="str">
        <x:v>贝洛伯格的铁卫防线</x:v>
      </x:c>
      <x:c r="C148" s="6" t="str">
        <x:v>304</x:v>
      </x:c>
      <x:c r="D148" s="6" t="str">
        <x:v>连结绳</x:v>
      </x:c>
      <x:c r="E148" s="6" t="n">
        <x:v>2</x:v>
      </x:c>
      <x:c r="F148" s="6" t="n">
        <x:v>6</x:v>
      </x:c>
      <x:c r="G148" s="6" t="str">
        <x:v>26</x:v>
      </x:c>
      <x:c r="H148" s="6" t="str">
        <x:v>2</x:v>
      </x:c>
      <x:c r="I148" s="6" t="str">
        <x:v>https://raw.githubusercontent.com/Mar-7th/StarRailRes/dbe8cdfcfb0bf657b9fe1cf92d5537f118ccb487/index_new/cn/relics.json</x:v>
      </x:c>
    </x:row>
    <x:row r="149" ht="20" customHeight="1">
      <x:c r="A149" s="6" t="str">
        <x:v>33055</x:v>
      </x:c>
      <x:c r="B149" s="6" t="str">
        <x:v>螺丝星的机械烈阳</x:v>
      </x:c>
      <x:c r="C149" s="6" t="str">
        <x:v>305</x:v>
      </x:c>
      <x:c r="D149" s="6" t="str">
        <x:v>位面球</x:v>
      </x:c>
      <x:c r="E149" s="6" t="n">
        <x:v>2</x:v>
      </x:c>
      <x:c r="F149" s="6" t="n">
        <x:v>6</x:v>
      </x:c>
      <x:c r="G149" s="6" t="str">
        <x:v>25</x:v>
      </x:c>
      <x:c r="H149" s="6" t="str">
        <x:v>2</x:v>
      </x:c>
      <x:c r="I149" s="6" t="str">
        <x:v>https://raw.githubusercontent.com/Mar-7th/StarRailRes/dbe8cdfcfb0bf657b9fe1cf92d5537f118ccb487/index_new/cn/relics.json</x:v>
      </x:c>
    </x:row>
    <x:row r="150" ht="20" customHeight="1">
      <x:c r="A150" s="6" t="str">
        <x:v>33056</x:v>
      </x:c>
      <x:c r="B150" s="6" t="str">
        <x:v>螺丝星的环星孔带</x:v>
      </x:c>
      <x:c r="C150" s="6" t="str">
        <x:v>305</x:v>
      </x:c>
      <x:c r="D150" s="6" t="str">
        <x:v>连结绳</x:v>
      </x:c>
      <x:c r="E150" s="6" t="n">
        <x:v>2</x:v>
      </x:c>
      <x:c r="F150" s="6" t="n">
        <x:v>6</x:v>
      </x:c>
      <x:c r="G150" s="6" t="str">
        <x:v>26</x:v>
      </x:c>
      <x:c r="H150" s="6" t="str">
        <x:v>2</x:v>
      </x:c>
      <x:c r="I150" s="6" t="str">
        <x:v>https://raw.githubusercontent.com/Mar-7th/StarRailRes/dbe8cdfcfb0bf657b9fe1cf92d5537f118ccb487/index_new/cn/relics.json</x:v>
      </x:c>
    </x:row>
    <x:row r="151" ht="20" customHeight="1">
      <x:c r="A151" s="6" t="str">
        <x:v>33065</x:v>
      </x:c>
      <x:c r="B151" s="6" t="str">
        <x:v>萨尔索图的移动城市</x:v>
      </x:c>
      <x:c r="C151" s="6" t="str">
        <x:v>306</x:v>
      </x:c>
      <x:c r="D151" s="6" t="str">
        <x:v>位面球</x:v>
      </x:c>
      <x:c r="E151" s="6" t="n">
        <x:v>2</x:v>
      </x:c>
      <x:c r="F151" s="6" t="n">
        <x:v>6</x:v>
      </x:c>
      <x:c r="G151" s="6" t="str">
        <x:v>25</x:v>
      </x:c>
      <x:c r="H151" s="6" t="str">
        <x:v>2</x:v>
      </x:c>
      <x:c r="I151" s="6" t="str">
        <x:v>https://raw.githubusercontent.com/Mar-7th/StarRailRes/dbe8cdfcfb0bf657b9fe1cf92d5537f118ccb487/index_new/cn/relics.json</x:v>
      </x:c>
    </x:row>
    <x:row r="152" ht="20" customHeight="1">
      <x:c r="A152" s="6" t="str">
        <x:v>33066</x:v>
      </x:c>
      <x:c r="B152" s="6" t="str">
        <x:v>萨尔索图的晨昏界线</x:v>
      </x:c>
      <x:c r="C152" s="6" t="str">
        <x:v>306</x:v>
      </x:c>
      <x:c r="D152" s="6" t="str">
        <x:v>连结绳</x:v>
      </x:c>
      <x:c r="E152" s="6" t="n">
        <x:v>2</x:v>
      </x:c>
      <x:c r="F152" s="6" t="n">
        <x:v>6</x:v>
      </x:c>
      <x:c r="G152" s="6" t="str">
        <x:v>26</x:v>
      </x:c>
      <x:c r="H152" s="6" t="str">
        <x:v>2</x:v>
      </x:c>
      <x:c r="I152" s="6" t="str">
        <x:v>https://raw.githubusercontent.com/Mar-7th/StarRailRes/dbe8cdfcfb0bf657b9fe1cf92d5537f118ccb487/index_new/cn/relics.json</x:v>
      </x:c>
    </x:row>
    <x:row r="153" ht="20" customHeight="1">
      <x:c r="A153" s="6" t="str">
        <x:v>33075</x:v>
      </x:c>
      <x:c r="B153" s="6" t="str">
        <x:v>塔利亚的钉壳小镇</x:v>
      </x:c>
      <x:c r="C153" s="6" t="str">
        <x:v>307</x:v>
      </x:c>
      <x:c r="D153" s="6" t="str">
        <x:v>位面球</x:v>
      </x:c>
      <x:c r="E153" s="6" t="n">
        <x:v>2</x:v>
      </x:c>
      <x:c r="F153" s="6" t="n">
        <x:v>6</x:v>
      </x:c>
      <x:c r="G153" s="6" t="str">
        <x:v>25</x:v>
      </x:c>
      <x:c r="H153" s="6" t="str">
        <x:v>2</x:v>
      </x:c>
      <x:c r="I153" s="6" t="str">
        <x:v>https://raw.githubusercontent.com/Mar-7th/StarRailRes/dbe8cdfcfb0bf657b9fe1cf92d5537f118ccb487/index_new/cn/relics.json</x:v>
      </x:c>
    </x:row>
    <x:row r="154" ht="20" customHeight="1">
      <x:c r="A154" s="6" t="str">
        <x:v>33076</x:v>
      </x:c>
      <x:c r="B154" s="6" t="str">
        <x:v>塔利亚的裸皮电线</x:v>
      </x:c>
      <x:c r="C154" s="6" t="str">
        <x:v>307</x:v>
      </x:c>
      <x:c r="D154" s="6" t="str">
        <x:v>连结绳</x:v>
      </x:c>
      <x:c r="E154" s="6" t="n">
        <x:v>2</x:v>
      </x:c>
      <x:c r="F154" s="6" t="n">
        <x:v>6</x:v>
      </x:c>
      <x:c r="G154" s="6" t="str">
        <x:v>26</x:v>
      </x:c>
      <x:c r="H154" s="6" t="str">
        <x:v>2</x:v>
      </x:c>
      <x:c r="I154" s="6" t="str">
        <x:v>https://raw.githubusercontent.com/Mar-7th/StarRailRes/dbe8cdfcfb0bf657b9fe1cf92d5537f118ccb487/index_new/cn/relics.json</x:v>
      </x:c>
    </x:row>
    <x:row r="155" ht="20" customHeight="1">
      <x:c r="A155" s="6" t="str">
        <x:v>33085</x:v>
      </x:c>
      <x:c r="B155" s="6" t="str">
        <x:v>翁瓦克的诞生之岛</x:v>
      </x:c>
      <x:c r="C155" s="6" t="str">
        <x:v>308</x:v>
      </x:c>
      <x:c r="D155" s="6" t="str">
        <x:v>位面球</x:v>
      </x:c>
      <x:c r="E155" s="6" t="n">
        <x:v>2</x:v>
      </x:c>
      <x:c r="F155" s="6" t="n">
        <x:v>6</x:v>
      </x:c>
      <x:c r="G155" s="6" t="str">
        <x:v>25</x:v>
      </x:c>
      <x:c r="H155" s="6" t="str">
        <x:v>2</x:v>
      </x:c>
      <x:c r="I155" s="6" t="str">
        <x:v>https://raw.githubusercontent.com/Mar-7th/StarRailRes/dbe8cdfcfb0bf657b9fe1cf92d5537f118ccb487/index_new/cn/relics.json</x:v>
      </x:c>
    </x:row>
    <x:row r="156" ht="20" customHeight="1">
      <x:c r="A156" s="6" t="str">
        <x:v>33086</x:v>
      </x:c>
      <x:c r="B156" s="6" t="str">
        <x:v>翁瓦克的环岛海岸</x:v>
      </x:c>
      <x:c r="C156" s="6" t="str">
        <x:v>308</x:v>
      </x:c>
      <x:c r="D156" s="6" t="str">
        <x:v>连结绳</x:v>
      </x:c>
      <x:c r="E156" s="6" t="n">
        <x:v>2</x:v>
      </x:c>
      <x:c r="F156" s="6" t="n">
        <x:v>6</x:v>
      </x:c>
      <x:c r="G156" s="6" t="str">
        <x:v>26</x:v>
      </x:c>
      <x:c r="H156" s="6" t="str">
        <x:v>2</x:v>
      </x:c>
      <x:c r="I156" s="6" t="str">
        <x:v>https://raw.githubusercontent.com/Mar-7th/StarRailRes/dbe8cdfcfb0bf657b9fe1cf92d5537f118ccb487/index_new/cn/relics.json</x:v>
      </x:c>
    </x:row>
    <x:row r="157" ht="20" customHeight="1">
      <x:c r="A157" s="6" t="str">
        <x:v>33095</x:v>
      </x:c>
      <x:c r="B157" s="6" t="str">
        <x:v>泰科铵的镭射球场</x:v>
      </x:c>
      <x:c r="C157" s="6" t="str">
        <x:v>309</x:v>
      </x:c>
      <x:c r="D157" s="6" t="str">
        <x:v>位面球</x:v>
      </x:c>
      <x:c r="E157" s="6" t="n">
        <x:v>2</x:v>
      </x:c>
      <x:c r="F157" s="6" t="n">
        <x:v>6</x:v>
      </x:c>
      <x:c r="G157" s="6" t="str">
        <x:v>25</x:v>
      </x:c>
      <x:c r="H157" s="6" t="str">
        <x:v>2</x:v>
      </x:c>
      <x:c r="I157" s="6" t="str">
        <x:v>https://raw.githubusercontent.com/Mar-7th/StarRailRes/dbe8cdfcfb0bf657b9fe1cf92d5537f118ccb487/index_new/cn/relics.json</x:v>
      </x:c>
    </x:row>
    <x:row r="158" ht="20" customHeight="1">
      <x:c r="A158" s="6" t="str">
        <x:v>33096</x:v>
      </x:c>
      <x:c r="B158" s="6" t="str">
        <x:v>泰科铵的弧光赛道</x:v>
      </x:c>
      <x:c r="C158" s="6" t="str">
        <x:v>309</x:v>
      </x:c>
      <x:c r="D158" s="6" t="str">
        <x:v>连结绳</x:v>
      </x:c>
      <x:c r="E158" s="6" t="n">
        <x:v>2</x:v>
      </x:c>
      <x:c r="F158" s="6" t="n">
        <x:v>6</x:v>
      </x:c>
      <x:c r="G158" s="6" t="str">
        <x:v>26</x:v>
      </x:c>
      <x:c r="H158" s="6" t="str">
        <x:v>2</x:v>
      </x:c>
      <x:c r="I158" s="6" t="str">
        <x:v>https://raw.githubusercontent.com/Mar-7th/StarRailRes/dbe8cdfcfb0bf657b9fe1cf92d5537f118ccb487/index_new/cn/relics.json</x:v>
      </x:c>
    </x:row>
    <x:row r="159" ht="20" customHeight="1">
      <x:c r="A159" s="6" t="str">
        <x:v>33105</x:v>
      </x:c>
      <x:c r="B159" s="6" t="str">
        <x:v>伊须磨洲的残船鲸落</x:v>
      </x:c>
      <x:c r="C159" s="6" t="str">
        <x:v>310</x:v>
      </x:c>
      <x:c r="D159" s="6" t="str">
        <x:v>位面球</x:v>
      </x:c>
      <x:c r="E159" s="6" t="n">
        <x:v>2</x:v>
      </x:c>
      <x:c r="F159" s="6" t="n">
        <x:v>6</x:v>
      </x:c>
      <x:c r="G159" s="6" t="str">
        <x:v>25</x:v>
      </x:c>
      <x:c r="H159" s="6" t="str">
        <x:v>2</x:v>
      </x:c>
      <x:c r="I159" s="6" t="str">
        <x:v>https://raw.githubusercontent.com/Mar-7th/StarRailRes/dbe8cdfcfb0bf657b9fe1cf92d5537f118ccb487/index_new/cn/relics.json</x:v>
      </x:c>
    </x:row>
    <x:row r="160" ht="20" customHeight="1">
      <x:c r="A160" s="6" t="str">
        <x:v>33106</x:v>
      </x:c>
      <x:c r="B160" s="6" t="str">
        <x:v>伊须磨洲的坼裂缆索</x:v>
      </x:c>
      <x:c r="C160" s="6" t="str">
        <x:v>310</x:v>
      </x:c>
      <x:c r="D160" s="6" t="str">
        <x:v>连结绳</x:v>
      </x:c>
      <x:c r="E160" s="6" t="n">
        <x:v>2</x:v>
      </x:c>
      <x:c r="F160" s="6" t="n">
        <x:v>6</x:v>
      </x:c>
      <x:c r="G160" s="6" t="str">
        <x:v>26</x:v>
      </x:c>
      <x:c r="H160" s="6" t="str">
        <x:v>2</x:v>
      </x:c>
      <x:c r="I160" s="6" t="str">
        <x:v>https://raw.githubusercontent.com/Mar-7th/StarRailRes/dbe8cdfcfb0bf657b9fe1cf92d5537f118ccb487/index_new/cn/relics.json</x:v>
      </x:c>
    </x:row>
    <x:row r="161" ht="20" customHeight="1">
      <x:c r="A161" s="6" t="str">
        <x:v>33115</x:v>
      </x:c>
      <x:c r="B161" s="6" t="str">
        <x:v>格拉默的铁骑兵团</x:v>
      </x:c>
      <x:c r="C161" s="6" t="str">
        <x:v>311</x:v>
      </x:c>
      <x:c r="D161" s="6" t="str">
        <x:v>位面球</x:v>
      </x:c>
      <x:c r="E161" s="6" t="n">
        <x:v>2</x:v>
      </x:c>
      <x:c r="F161" s="6" t="n">
        <x:v>6</x:v>
      </x:c>
      <x:c r="G161" s="6" t="str">
        <x:v>25</x:v>
      </x:c>
      <x:c r="H161" s="6" t="str">
        <x:v>2</x:v>
      </x:c>
      <x:c r="I161" s="6" t="str">
        <x:v>https://raw.githubusercontent.com/Mar-7th/StarRailRes/dbe8cdfcfb0bf657b9fe1cf92d5537f118ccb487/index_new/cn/relics.json</x:v>
      </x:c>
    </x:row>
    <x:row r="162" ht="20" customHeight="1">
      <x:c r="A162" s="6" t="str">
        <x:v>33116</x:v>
      </x:c>
      <x:c r="B162" s="6" t="str">
        <x:v>格拉默的寂静坟碑</x:v>
      </x:c>
      <x:c r="C162" s="6" t="str">
        <x:v>311</x:v>
      </x:c>
      <x:c r="D162" s="6" t="str">
        <x:v>连结绳</x:v>
      </x:c>
      <x:c r="E162" s="6" t="n">
        <x:v>2</x:v>
      </x:c>
      <x:c r="F162" s="6" t="n">
        <x:v>6</x:v>
      </x:c>
      <x:c r="G162" s="6" t="str">
        <x:v>26</x:v>
      </x:c>
      <x:c r="H162" s="6" t="str">
        <x:v>2</x:v>
      </x:c>
      <x:c r="I162" s="6" t="str">
        <x:v>https://raw.githubusercontent.com/Mar-7th/StarRailRes/dbe8cdfcfb0bf657b9fe1cf92d5537f118ccb487/index_new/cn/relics.json</x:v>
      </x:c>
    </x:row>
    <x:row r="163" ht="20" customHeight="1">
      <x:c r="A163" s="6" t="str">
        <x:v>33125</x:v>
      </x:c>
      <x:c r="B163" s="6" t="str">
        <x:v>匹诺康尼的堂皇酒店</x:v>
      </x:c>
      <x:c r="C163" s="6" t="str">
        <x:v>312</x:v>
      </x:c>
      <x:c r="D163" s="6" t="str">
        <x:v>位面球</x:v>
      </x:c>
      <x:c r="E163" s="6" t="n">
        <x:v>2</x:v>
      </x:c>
      <x:c r="F163" s="6" t="n">
        <x:v>6</x:v>
      </x:c>
      <x:c r="G163" s="6" t="str">
        <x:v>25</x:v>
      </x:c>
      <x:c r="H163" s="6" t="str">
        <x:v>2</x:v>
      </x:c>
      <x:c r="I163" s="6" t="str">
        <x:v>https://raw.githubusercontent.com/Mar-7th/StarRailRes/dbe8cdfcfb0bf657b9fe1cf92d5537f118ccb487/index_new/cn/relics.json</x:v>
      </x:c>
    </x:row>
    <x:row r="164" ht="20" customHeight="1">
      <x:c r="A164" s="6" t="str">
        <x:v>33126</x:v>
      </x:c>
      <x:c r="B164" s="6" t="str">
        <x:v>匹诺康尼的逐梦轨道</x:v>
      </x:c>
      <x:c r="C164" s="6" t="str">
        <x:v>312</x:v>
      </x:c>
      <x:c r="D164" s="6" t="str">
        <x:v>连结绳</x:v>
      </x:c>
      <x:c r="E164" s="6" t="n">
        <x:v>2</x:v>
      </x:c>
      <x:c r="F164" s="6" t="n">
        <x:v>6</x:v>
      </x:c>
      <x:c r="G164" s="6" t="str">
        <x:v>26</x:v>
      </x:c>
      <x:c r="H164" s="6" t="str">
        <x:v>2</x:v>
      </x:c>
      <x:c r="I164" s="6" t="str">
        <x:v>https://raw.githubusercontent.com/Mar-7th/StarRailRes/dbe8cdfcfb0bf657b9fe1cf92d5537f118ccb487/index_new/cn/relics.json</x:v>
      </x:c>
    </x:row>
    <x:row r="165" ht="20" customHeight="1">
      <x:c r="A165" s="6" t="str">
        <x:v>33135</x:v>
      </x:c>
      <x:c r="B165" s="6" t="str">
        <x:v>茨冈尼亚的母神卧榻</x:v>
      </x:c>
      <x:c r="C165" s="6" t="str">
        <x:v>313</x:v>
      </x:c>
      <x:c r="D165" s="6" t="str">
        <x:v>位面球</x:v>
      </x:c>
      <x:c r="E165" s="6" t="n">
        <x:v>2</x:v>
      </x:c>
      <x:c r="F165" s="6" t="n">
        <x:v>6</x:v>
      </x:c>
      <x:c r="G165" s="6" t="str">
        <x:v>25</x:v>
      </x:c>
      <x:c r="H165" s="6" t="str">
        <x:v>2</x:v>
      </x:c>
      <x:c r="I165" s="6" t="str">
        <x:v>https://raw.githubusercontent.com/Mar-7th/StarRailRes/dbe8cdfcfb0bf657b9fe1cf92d5537f118ccb487/index_new/cn/relics.json</x:v>
      </x:c>
    </x:row>
    <x:row r="166" ht="20" customHeight="1">
      <x:c r="A166" s="6" t="str">
        <x:v>33136</x:v>
      </x:c>
      <x:c r="B166" s="6" t="str">
        <x:v>茨冈尼亚的轮回纽结</x:v>
      </x:c>
      <x:c r="C166" s="6" t="str">
        <x:v>313</x:v>
      </x:c>
      <x:c r="D166" s="6" t="str">
        <x:v>连结绳</x:v>
      </x:c>
      <x:c r="E166" s="6" t="n">
        <x:v>2</x:v>
      </x:c>
      <x:c r="F166" s="6" t="n">
        <x:v>6</x:v>
      </x:c>
      <x:c r="G166" s="6" t="str">
        <x:v>26</x:v>
      </x:c>
      <x:c r="H166" s="6" t="str">
        <x:v>2</x:v>
      </x:c>
      <x:c r="I166" s="6" t="str">
        <x:v>https://raw.githubusercontent.com/Mar-7th/StarRailRes/dbe8cdfcfb0bf657b9fe1cf92d5537f118ccb487/index_new/cn/relics.json</x:v>
      </x:c>
    </x:row>
    <x:row r="167" ht="20" customHeight="1">
      <x:c r="A167" s="6" t="str">
        <x:v>33145</x:v>
      </x:c>
      <x:c r="B167" s="6" t="str">
        <x:v>出云的祸津众神</x:v>
      </x:c>
      <x:c r="C167" s="6" t="str">
        <x:v>314</x:v>
      </x:c>
      <x:c r="D167" s="6" t="str">
        <x:v>位面球</x:v>
      </x:c>
      <x:c r="E167" s="6" t="n">
        <x:v>2</x:v>
      </x:c>
      <x:c r="F167" s="6" t="n">
        <x:v>6</x:v>
      </x:c>
      <x:c r="G167" s="6" t="str">
        <x:v>25</x:v>
      </x:c>
      <x:c r="H167" s="6" t="str">
        <x:v>2</x:v>
      </x:c>
      <x:c r="I167" s="6" t="str">
        <x:v>https://raw.githubusercontent.com/Mar-7th/StarRailRes/dbe8cdfcfb0bf657b9fe1cf92d5537f118ccb487/index_new/cn/relics.json</x:v>
      </x:c>
    </x:row>
    <x:row r="168" ht="20" customHeight="1">
      <x:c r="A168" s="6" t="str">
        <x:v>33146</x:v>
      </x:c>
      <x:c r="B168" s="6" t="str">
        <x:v>出云的终始一刀</x:v>
      </x:c>
      <x:c r="C168" s="6" t="str">
        <x:v>314</x:v>
      </x:c>
      <x:c r="D168" s="6" t="str">
        <x:v>连结绳</x:v>
      </x:c>
      <x:c r="E168" s="6" t="n">
        <x:v>2</x:v>
      </x:c>
      <x:c r="F168" s="6" t="n">
        <x:v>6</x:v>
      </x:c>
      <x:c r="G168" s="6" t="str">
        <x:v>26</x:v>
      </x:c>
      <x:c r="H168" s="6" t="str">
        <x:v>2</x:v>
      </x:c>
      <x:c r="I168" s="6" t="str">
        <x:v>https://raw.githubusercontent.com/Mar-7th/StarRailRes/dbe8cdfcfb0bf657b9fe1cf92d5537f118ccb487/index_new/cn/relics.json</x:v>
      </x:c>
    </x:row>
    <x:row r="169" ht="20" customHeight="1">
      <x:c r="A169" s="6" t="str">
        <x:v>33155</x:v>
      </x:c>
      <x:c r="B169" s="6" t="str">
        <x:v>都蓝的穹窿金帐</x:v>
      </x:c>
      <x:c r="C169" s="6" t="str">
        <x:v>315</x:v>
      </x:c>
      <x:c r="D169" s="6" t="str">
        <x:v>位面球</x:v>
      </x:c>
      <x:c r="E169" s="6" t="n">
        <x:v>2</x:v>
      </x:c>
      <x:c r="F169" s="6" t="n">
        <x:v>6</x:v>
      </x:c>
      <x:c r="G169" s="6" t="str">
        <x:v>25</x:v>
      </x:c>
      <x:c r="H169" s="6" t="str">
        <x:v>2</x:v>
      </x:c>
      <x:c r="I169" s="6" t="str">
        <x:v>https://raw.githubusercontent.com/Mar-7th/StarRailRes/dbe8cdfcfb0bf657b9fe1cf92d5537f118ccb487/index_new/cn/relics.json</x:v>
      </x:c>
    </x:row>
    <x:row r="170" ht="20" customHeight="1">
      <x:c r="A170" s="6" t="str">
        <x:v>33156</x:v>
      </x:c>
      <x:c r="B170" s="6" t="str">
        <x:v>都蓝的器兽缰辔</x:v>
      </x:c>
      <x:c r="C170" s="6" t="str">
        <x:v>315</x:v>
      </x:c>
      <x:c r="D170" s="6" t="str">
        <x:v>连结绳</x:v>
      </x:c>
      <x:c r="E170" s="6" t="n">
        <x:v>2</x:v>
      </x:c>
      <x:c r="F170" s="6" t="n">
        <x:v>6</x:v>
      </x:c>
      <x:c r="G170" s="6" t="str">
        <x:v>26</x:v>
      </x:c>
      <x:c r="H170" s="6" t="str">
        <x:v>2</x:v>
      </x:c>
      <x:c r="I170" s="6" t="str">
        <x:v>https://raw.githubusercontent.com/Mar-7th/StarRailRes/dbe8cdfcfb0bf657b9fe1cf92d5537f118ccb487/index_new/cn/relics.json</x:v>
      </x:c>
    </x:row>
    <x:row r="171" ht="20" customHeight="1">
      <x:c r="A171" s="6" t="str">
        <x:v>33165</x:v>
      </x:c>
      <x:c r="B171" s="6" t="str">
        <x:v>铸炼宫的莲华灯芯</x:v>
      </x:c>
      <x:c r="C171" s="6" t="str">
        <x:v>316</x:v>
      </x:c>
      <x:c r="D171" s="6" t="str">
        <x:v>位面球</x:v>
      </x:c>
      <x:c r="E171" s="6" t="n">
        <x:v>2</x:v>
      </x:c>
      <x:c r="F171" s="6" t="n">
        <x:v>6</x:v>
      </x:c>
      <x:c r="G171" s="6" t="str">
        <x:v>25</x:v>
      </x:c>
      <x:c r="H171" s="6" t="str">
        <x:v>2</x:v>
      </x:c>
      <x:c r="I171" s="6" t="str">
        <x:v>https://raw.githubusercontent.com/Mar-7th/StarRailRes/dbe8cdfcfb0bf657b9fe1cf92d5537f118ccb487/index_new/cn/relics.json</x:v>
      </x:c>
    </x:row>
    <x:row r="172" ht="20" customHeight="1">
      <x:c r="A172" s="6" t="str">
        <x:v>33166</x:v>
      </x:c>
      <x:c r="B172" s="6" t="str">
        <x:v>铸炼宫的焰轮天绸</x:v>
      </x:c>
      <x:c r="C172" s="6" t="str">
        <x:v>316</x:v>
      </x:c>
      <x:c r="D172" s="6" t="str">
        <x:v>连结绳</x:v>
      </x:c>
      <x:c r="E172" s="6" t="n">
        <x:v>2</x:v>
      </x:c>
      <x:c r="F172" s="6" t="n">
        <x:v>6</x:v>
      </x:c>
      <x:c r="G172" s="6" t="str">
        <x:v>26</x:v>
      </x:c>
      <x:c r="H172" s="6" t="str">
        <x:v>2</x:v>
      </x:c>
      <x:c r="I172" s="6" t="str">
        <x:v>https://raw.githubusercontent.com/Mar-7th/StarRailRes/dbe8cdfcfb0bf657b9fe1cf92d5537f118ccb487/index_new/cn/relics.json</x:v>
      </x:c>
    </x:row>
    <x:row r="173" ht="20" customHeight="1">
      <x:c r="A173" s="6" t="str">
        <x:v>33175</x:v>
      </x:c>
      <x:c r="B173" s="6" t="str">
        <x:v>露莎卡的水朽苍都</x:v>
      </x:c>
      <x:c r="C173" s="6" t="str">
        <x:v>317</x:v>
      </x:c>
      <x:c r="D173" s="6" t="str">
        <x:v>位面球</x:v>
      </x:c>
      <x:c r="E173" s="6" t="n">
        <x:v>2</x:v>
      </x:c>
      <x:c r="F173" s="6" t="n">
        <x:v>6</x:v>
      </x:c>
      <x:c r="G173" s="6" t="str">
        <x:v>25</x:v>
      </x:c>
      <x:c r="H173" s="6" t="str">
        <x:v>2</x:v>
      </x:c>
      <x:c r="I173" s="6" t="str">
        <x:v>https://raw.githubusercontent.com/Mar-7th/StarRailRes/dbe8cdfcfb0bf657b9fe1cf92d5537f118ccb487/index_new/cn/relics.json</x:v>
      </x:c>
    </x:row>
    <x:row r="174" ht="20" customHeight="1">
      <x:c r="A174" s="6" t="str">
        <x:v>33176</x:v>
      </x:c>
      <x:c r="B174" s="6" t="str">
        <x:v>露莎卡的双生航道</x:v>
      </x:c>
      <x:c r="C174" s="6" t="str">
        <x:v>317</x:v>
      </x:c>
      <x:c r="D174" s="6" t="str">
        <x:v>连结绳</x:v>
      </x:c>
      <x:c r="E174" s="6" t="n">
        <x:v>2</x:v>
      </x:c>
      <x:c r="F174" s="6" t="n">
        <x:v>6</x:v>
      </x:c>
      <x:c r="G174" s="6" t="str">
        <x:v>26</x:v>
      </x:c>
      <x:c r="H174" s="6" t="str">
        <x:v>2</x:v>
      </x:c>
      <x:c r="I174" s="6" t="str">
        <x:v>https://raw.githubusercontent.com/Mar-7th/StarRailRes/dbe8cdfcfb0bf657b9fe1cf92d5537f118ccb487/index_new/cn/relics.json</x:v>
      </x:c>
    </x:row>
    <x:row r="175" ht="20" customHeight="1">
      <x:c r="A175" s="6" t="str">
        <x:v>33185</x:v>
      </x:c>
      <x:c r="B175" s="6" t="str">
        <x:v>蕉乐园的蕉芯广场</x:v>
      </x:c>
      <x:c r="C175" s="6" t="str">
        <x:v>318</x:v>
      </x:c>
      <x:c r="D175" s="6" t="str">
        <x:v>位面球</x:v>
      </x:c>
      <x:c r="E175" s="6" t="n">
        <x:v>2</x:v>
      </x:c>
      <x:c r="F175" s="6" t="n">
        <x:v>6</x:v>
      </x:c>
      <x:c r="G175" s="6" t="str">
        <x:v>25</x:v>
      </x:c>
      <x:c r="H175" s="6" t="str">
        <x:v>2</x:v>
      </x:c>
      <x:c r="I175" s="6" t="str">
        <x:v>https://raw.githubusercontent.com/Mar-7th/StarRailRes/dbe8cdfcfb0bf657b9fe1cf92d5537f118ccb487/index_new/cn/relics.json</x:v>
      </x:c>
    </x:row>
    <x:row r="176" ht="20" customHeight="1">
      <x:c r="A176" s="6" t="str">
        <x:v>33186</x:v>
      </x:c>
      <x:c r="B176" s="6" t="str">
        <x:v>蕉乐园的模因线缆</x:v>
      </x:c>
      <x:c r="C176" s="6" t="str">
        <x:v>318</x:v>
      </x:c>
      <x:c r="D176" s="6" t="str">
        <x:v>连结绳</x:v>
      </x:c>
      <x:c r="E176" s="6" t="n">
        <x:v>2</x:v>
      </x:c>
      <x:c r="F176" s="6" t="n">
        <x:v>6</x:v>
      </x:c>
      <x:c r="G176" s="6" t="str">
        <x:v>26</x:v>
      </x:c>
      <x:c r="H176" s="6" t="str">
        <x:v>2</x:v>
      </x:c>
      <x:c r="I176" s="6" t="str">
        <x:v>https://raw.githubusercontent.com/Mar-7th/StarRailRes/dbe8cdfcfb0bf657b9fe1cf92d5537f118ccb487/index_new/cn/relics.json</x:v>
      </x:c>
    </x:row>
    <x:row r="177" ht="20" customHeight="1">
      <x:c r="A177" s="6" t="str">
        <x:v>33195</x:v>
      </x:c>
      <x:c r="B177" s="6" t="str">
        <x:v>哀地里亚的殁名祭碑</x:v>
      </x:c>
      <x:c r="C177" s="6" t="str">
        <x:v>319</x:v>
      </x:c>
      <x:c r="D177" s="6" t="str">
        <x:v>位面球</x:v>
      </x:c>
      <x:c r="E177" s="6" t="n">
        <x:v>2</x:v>
      </x:c>
      <x:c r="F177" s="6" t="n">
        <x:v>6</x:v>
      </x:c>
      <x:c r="G177" s="6" t="str">
        <x:v>25</x:v>
      </x:c>
      <x:c r="H177" s="6" t="str">
        <x:v>2</x:v>
      </x:c>
      <x:c r="I177" s="6" t="str">
        <x:v>https://raw.githubusercontent.com/Mar-7th/StarRailRes/dbe8cdfcfb0bf657b9fe1cf92d5537f118ccb487/index_new/cn/relics.json</x:v>
      </x:c>
    </x:row>
    <x:row r="178" ht="20" customHeight="1">
      <x:c r="A178" s="6" t="str">
        <x:v>33196</x:v>
      </x:c>
      <x:c r="B178" s="6" t="str">
        <x:v>哀地里亚的入溟骨链</x:v>
      </x:c>
      <x:c r="C178" s="6" t="str">
        <x:v>319</x:v>
      </x:c>
      <x:c r="D178" s="6" t="str">
        <x:v>连结绳</x:v>
      </x:c>
      <x:c r="E178" s="6" t="n">
        <x:v>2</x:v>
      </x:c>
      <x:c r="F178" s="6" t="n">
        <x:v>6</x:v>
      </x:c>
      <x:c r="G178" s="6" t="str">
        <x:v>26</x:v>
      </x:c>
      <x:c r="H178" s="6" t="str">
        <x:v>2</x:v>
      </x:c>
      <x:c r="I178" s="6" t="str">
        <x:v>https://raw.githubusercontent.com/Mar-7th/StarRailRes/dbe8cdfcfb0bf657b9fe1cf92d5537f118ccb487/index_new/cn/relics.json</x:v>
      </x:c>
    </x:row>
    <x:row r="179" ht="20" customHeight="1">
      <x:c r="A179" s="6" t="str">
        <x:v>33205</x:v>
      </x:c>
      <x:c r="B179" s="6" t="str">
        <x:v>神悟树庭的沉思巨桹</x:v>
      </x:c>
      <x:c r="C179" s="6" t="str">
        <x:v>320</x:v>
      </x:c>
      <x:c r="D179" s="6" t="str">
        <x:v>位面球</x:v>
      </x:c>
      <x:c r="E179" s="6" t="n">
        <x:v>2</x:v>
      </x:c>
      <x:c r="F179" s="6" t="n">
        <x:v>6</x:v>
      </x:c>
      <x:c r="G179" s="6" t="str">
        <x:v>25</x:v>
      </x:c>
      <x:c r="H179" s="6" t="str">
        <x:v>2</x:v>
      </x:c>
      <x:c r="I179" s="6" t="str">
        <x:v>https://raw.githubusercontent.com/Mar-7th/StarRailRes/dbe8cdfcfb0bf657b9fe1cf92d5537f118ccb487/index_new/cn/relics.json</x:v>
      </x:c>
    </x:row>
    <x:row r="180" ht="20" customHeight="1">
      <x:c r="A180" s="6" t="str">
        <x:v>33206</x:v>
      </x:c>
      <x:c r="B180" s="6" t="str">
        <x:v>神悟树庭的联识叶路</x:v>
      </x:c>
      <x:c r="C180" s="6" t="str">
        <x:v>320</x:v>
      </x:c>
      <x:c r="D180" s="6" t="str">
        <x:v>连结绳</x:v>
      </x:c>
      <x:c r="E180" s="6" t="n">
        <x:v>2</x:v>
      </x:c>
      <x:c r="F180" s="6" t="n">
        <x:v>6</x:v>
      </x:c>
      <x:c r="G180" s="6" t="str">
        <x:v>26</x:v>
      </x:c>
      <x:c r="H180" s="6" t="str">
        <x:v>2</x:v>
      </x:c>
      <x:c r="I180" s="6" t="str">
        <x:v>https://raw.githubusercontent.com/Mar-7th/StarRailRes/dbe8cdfcfb0bf657b9fe1cf92d5537f118ccb487/index_new/cn/relics.json</x:v>
      </x:c>
    </x:row>
    <x:row r="181" ht="20" customHeight="1">
      <x:c r="A181" s="6" t="str">
        <x:v>33215</x:v>
      </x:c>
      <x:c r="B181" s="6" t="str">
        <x:v>迷路迷境的恬梦树屋</x:v>
      </x:c>
      <x:c r="C181" s="6" t="str">
        <x:v>321</x:v>
      </x:c>
      <x:c r="D181" s="6" t="str">
        <x:v>位面球</x:v>
      </x:c>
      <x:c r="E181" s="6" t="n">
        <x:v>2</x:v>
      </x:c>
      <x:c r="F181" s="6" t="n">
        <x:v>6</x:v>
      </x:c>
      <x:c r="G181" s="6" t="str">
        <x:v>25</x:v>
      </x:c>
      <x:c r="H181" s="6" t="str">
        <x:v>2</x:v>
      </x:c>
      <x:c r="I181" s="6" t="str">
        <x:v>https://raw.githubusercontent.com/Mar-7th/StarRailRes/dbe8cdfcfb0bf657b9fe1cf92d5537f118ccb487/index_new/cn/relics.json</x:v>
      </x:c>
    </x:row>
    <x:row r="182" ht="20" customHeight="1">
      <x:c r="A182" s="6" t="str">
        <x:v>33216</x:v>
      </x:c>
      <x:c r="B182" s="6" t="str">
        <x:v>迷路迷境的祈愿笛哨</x:v>
      </x:c>
      <x:c r="C182" s="6" t="str">
        <x:v>321</x:v>
      </x:c>
      <x:c r="D182" s="6" t="str">
        <x:v>连结绳</x:v>
      </x:c>
      <x:c r="E182" s="6" t="n">
        <x:v>2</x:v>
      </x:c>
      <x:c r="F182" s="6" t="n">
        <x:v>6</x:v>
      </x:c>
      <x:c r="G182" s="6" t="str">
        <x:v>26</x:v>
      </x:c>
      <x:c r="H182" s="6" t="str">
        <x:v>2</x:v>
      </x:c>
      <x:c r="I182" s="6" t="str">
        <x:v>https://raw.githubusercontent.com/Mar-7th/StarRailRes/dbe8cdfcfb0bf657b9fe1cf92d5537f118ccb487/index_new/cn/relics.json</x:v>
      </x:c>
    </x:row>
    <x:row r="183" ht="20" customHeight="1">
      <x:c r="A183" s="6" t="str">
        <x:v>33225</x:v>
      </x:c>
      <x:c r="B183" s="6" t="str">
        <x:v>酣歌海垠的礁屿灯塔</x:v>
      </x:c>
      <x:c r="C183" s="6" t="str">
        <x:v>322</x:v>
      </x:c>
      <x:c r="D183" s="6" t="str">
        <x:v>位面球</x:v>
      </x:c>
      <x:c r="E183" s="6" t="n">
        <x:v>2</x:v>
      </x:c>
      <x:c r="F183" s="6" t="n">
        <x:v>6</x:v>
      </x:c>
      <x:c r="G183" s="6" t="str">
        <x:v>25</x:v>
      </x:c>
      <x:c r="H183" s="6" t="str">
        <x:v>2</x:v>
      </x:c>
      <x:c r="I183" s="6" t="str">
        <x:v>https://raw.githubusercontent.com/Mar-7th/StarRailRes/dbe8cdfcfb0bf657b9fe1cf92d5537f118ccb487/index_new/cn/relics.json</x:v>
      </x:c>
    </x:row>
    <x:row r="184" ht="20" customHeight="1">
      <x:c r="A184" s="6" t="str">
        <x:v>33226</x:v>
      </x:c>
      <x:c r="B184" s="6" t="str">
        <x:v>酣歌海垠的歌咏步道</x:v>
      </x:c>
      <x:c r="C184" s="6" t="str">
        <x:v>322</x:v>
      </x:c>
      <x:c r="D184" s="6" t="str">
        <x:v>连结绳</x:v>
      </x:c>
      <x:c r="E184" s="6" t="n">
        <x:v>2</x:v>
      </x:c>
      <x:c r="F184" s="6" t="n">
        <x:v>6</x:v>
      </x:c>
      <x:c r="G184" s="6" t="str">
        <x:v>26</x:v>
      </x:c>
      <x:c r="H184" s="6" t="str">
        <x:v>2</x:v>
      </x:c>
      <x:c r="I184" s="6" t="str">
        <x:v>https://raw.githubusercontent.com/Mar-7th/StarRailRes/dbe8cdfcfb0bf657b9fe1cf92d5537f118ccb487/index_new/cn/relics.json</x:v>
      </x:c>
    </x:row>
    <x:row r="185" ht="20" customHeight="1">
      <x:c r="A185" s="6" t="str">
        <x:v>33235</x:v>
      </x:c>
      <x:c r="B185" s="6" t="str">
        <x:v>翁法罗斯的西风尽途</x:v>
      </x:c>
      <x:c r="C185" s="6" t="str">
        <x:v>323</x:v>
      </x:c>
      <x:c r="D185" s="6" t="str">
        <x:v>位面球</x:v>
      </x:c>
      <x:c r="E185" s="6" t="n">
        <x:v>2</x:v>
      </x:c>
      <x:c r="F185" s="6" t="n">
        <x:v>6</x:v>
      </x:c>
      <x:c r="G185" s="6" t="str">
        <x:v>25</x:v>
      </x:c>
      <x:c r="H185" s="6" t="str">
        <x:v>2</x:v>
      </x:c>
      <x:c r="I185" s="6" t="str">
        <x:v>https://raw.githubusercontent.com/Mar-7th/StarRailRes/dbe8cdfcfb0bf657b9fe1cf92d5537f118ccb487/index_new/cn/relics.json</x:v>
      </x:c>
    </x:row>
    <x:row r="186" ht="20" customHeight="1">
      <x:c r="A186" s="6" t="str">
        <x:v>33236</x:v>
      </x:c>
      <x:c r="B186" s="6" t="str">
        <x:v>翁法罗斯的永恒诗篇</x:v>
      </x:c>
      <x:c r="C186" s="6" t="str">
        <x:v>323</x:v>
      </x:c>
      <x:c r="D186" s="6" t="str">
        <x:v>连结绳</x:v>
      </x:c>
      <x:c r="E186" s="6" t="n">
        <x:v>2</x:v>
      </x:c>
      <x:c r="F186" s="6" t="n">
        <x:v>6</x:v>
      </x:c>
      <x:c r="G186" s="6" t="str">
        <x:v>26</x:v>
      </x:c>
      <x:c r="H186" s="6" t="str">
        <x:v>2</x:v>
      </x:c>
      <x:c r="I186" s="6" t="str">
        <x:v>https://raw.githubusercontent.com/Mar-7th/StarRailRes/dbe8cdfcfb0bf657b9fe1cf92d5537f118ccb487/index_new/cn/relics.json</x:v>
      </x:c>
    </x:row>
    <x:row r="187" ht="20" customHeight="1">
      <x:c r="A187" s="6" t="str">
        <x:v>33245</x:v>
      </x:c>
      <x:c r="B187" s="6" t="str">
        <x:v>直播间的千窗万面</x:v>
      </x:c>
      <x:c r="C187" s="6" t="str">
        <x:v>324</x:v>
      </x:c>
      <x:c r="D187" s="6" t="str">
        <x:v>位面球</x:v>
      </x:c>
      <x:c r="E187" s="6" t="n">
        <x:v>2</x:v>
      </x:c>
      <x:c r="F187" s="6" t="n">
        <x:v>6</x:v>
      </x:c>
      <x:c r="G187" s="6" t="str">
        <x:v>25</x:v>
      </x:c>
      <x:c r="H187" s="6" t="str">
        <x:v>2</x:v>
      </x:c>
      <x:c r="I187" s="6" t="str">
        <x:v>https://raw.githubusercontent.com/Mar-7th/StarRailRes/dbe8cdfcfb0bf657b9fe1cf92d5537f118ccb487/index_new/cn/relics.json</x:v>
      </x:c>
    </x:row>
    <x:row r="188" ht="20" customHeight="1">
      <x:c r="A188" s="6" t="str">
        <x:v>33246</x:v>
      </x:c>
      <x:c r="B188" s="6" t="str">
        <x:v>直播间的畅聊语流</x:v>
      </x:c>
      <x:c r="C188" s="6" t="str">
        <x:v>324</x:v>
      </x:c>
      <x:c r="D188" s="6" t="str">
        <x:v>连结绳</x:v>
      </x:c>
      <x:c r="E188" s="6" t="n">
        <x:v>2</x:v>
      </x:c>
      <x:c r="F188" s="6" t="n">
        <x:v>6</x:v>
      </x:c>
      <x:c r="G188" s="6" t="str">
        <x:v>26</x:v>
      </x:c>
      <x:c r="H188" s="6" t="str">
        <x:v>2</x:v>
      </x:c>
      <x:c r="I188" s="6" t="str">
        <x:v>https://raw.githubusercontent.com/Mar-7th/StarRailRes/dbe8cdfcfb0bf657b9fe1cf92d5537f118ccb487/index_new/cn/relics.json</x:v>
      </x:c>
    </x:row>
    <x:row r="189" ht="20" customHeight="1">
      <x:c r="A189" s="6" t="str">
        <x:v>33255</x:v>
      </x:c>
      <x:c r="B189" s="6" t="str">
        <x:v>朋克洛德的虹霓都市</x:v>
      </x:c>
      <x:c r="C189" s="6" t="str">
        <x:v>325</x:v>
      </x:c>
      <x:c r="D189" s="6" t="str">
        <x:v>位面球</x:v>
      </x:c>
      <x:c r="E189" s="6" t="n">
        <x:v>2</x:v>
      </x:c>
      <x:c r="F189" s="6" t="n">
        <x:v>6</x:v>
      </x:c>
      <x:c r="G189" s="6" t="str">
        <x:v>25</x:v>
      </x:c>
      <x:c r="H189" s="6" t="str">
        <x:v>2</x:v>
      </x:c>
      <x:c r="I189" s="6" t="str">
        <x:v>https://raw.githubusercontent.com/Mar-7th/StarRailRes/dbe8cdfcfb0bf657b9fe1cf92d5537f118ccb487/index_new/cn/relics.json</x:v>
      </x:c>
    </x:row>
    <x:row r="190" ht="20" customHeight="1">
      <x:c r="A190" s="6" t="str">
        <x:v>33256</x:v>
      </x:c>
      <x:c r="B190" s="6" t="str">
        <x:v>朋克洛德的数据洪流</x:v>
      </x:c>
      <x:c r="C190" s="6" t="str">
        <x:v>325</x:v>
      </x:c>
      <x:c r="D190" s="6" t="str">
        <x:v>连结绳</x:v>
      </x:c>
      <x:c r="E190" s="6" t="n">
        <x:v>2</x:v>
      </x:c>
      <x:c r="F190" s="6" t="n">
        <x:v>6</x:v>
      </x:c>
      <x:c r="G190" s="6" t="str">
        <x:v>26</x:v>
      </x:c>
      <x:c r="H190" s="6" t="str">
        <x:v>2</x:v>
      </x:c>
      <x:c r="I190" s="6" t="str">
        <x:v>https://raw.githubusercontent.com/Mar-7th/StarRailRes/dbe8cdfcfb0bf657b9fe1cf92d5537f118ccb487/index_new/cn/relics.json</x:v>
      </x:c>
    </x:row>
    <x:row r="191" ht="20" customHeight="1">
      <x:c r="A191" s="6" t="str">
        <x:v>33265</x:v>
      </x:c>
      <x:c r="B191" s="6" t="str">
        <x:v>千星城的传媒总部</x:v>
      </x:c>
      <x:c r="C191" s="6" t="str">
        <x:v>326</x:v>
      </x:c>
      <x:c r="D191" s="6" t="str">
        <x:v>位面球</x:v>
      </x:c>
      <x:c r="E191" s="6" t="n">
        <x:v>2</x:v>
      </x:c>
      <x:c r="F191" s="6" t="n">
        <x:v>6</x:v>
      </x:c>
      <x:c r="G191" s="6" t="str">
        <x:v>25</x:v>
      </x:c>
      <x:c r="H191" s="6" t="str">
        <x:v>2</x:v>
      </x:c>
      <x:c r="I191" s="6" t="str">
        <x:v>https://raw.githubusercontent.com/Mar-7th/StarRailRes/dbe8cdfcfb0bf657b9fe1cf92d5537f118ccb487/index_new/cn/relics.json</x:v>
      </x:c>
    </x:row>
    <x:row r="192" ht="20" customHeight="1">
      <x:c r="A192" s="6" t="str">
        <x:v>33266</x:v>
      </x:c>
      <x:c r="B192" s="6" t="str">
        <x:v>千星城的雇员凭证</x:v>
      </x:c>
      <x:c r="C192" s="6" t="str">
        <x:v>326</x:v>
      </x:c>
      <x:c r="D192" s="6" t="str">
        <x:v>连结绳</x:v>
      </x:c>
      <x:c r="E192" s="6" t="n">
        <x:v>2</x:v>
      </x:c>
      <x:c r="F192" s="6" t="n">
        <x:v>6</x:v>
      </x:c>
      <x:c r="G192" s="6" t="str">
        <x:v>26</x:v>
      </x:c>
      <x:c r="H192" s="6" t="str">
        <x:v>2</x:v>
      </x:c>
      <x:c r="I192" s="6" t="str">
        <x:v>https://raw.githubusercontent.com/Mar-7th/StarRailRes/dbe8cdfcfb0bf657b9fe1cf92d5537f118ccb487/index_new/cn/relics.json</x:v>
      </x:c>
    </x:row>
    <x:row r="193" ht="20" customHeight="1">
      <x:c r="A193" s="6" t="str">
        <x:v>33275</x:v>
      </x:c>
      <x:c r="B193" s="6" t="str">
        <x:v>启航地的搁浅列车</x:v>
      </x:c>
      <x:c r="C193" s="6" t="str">
        <x:v>327</x:v>
      </x:c>
      <x:c r="D193" s="6" t="str">
        <x:v>位面球</x:v>
      </x:c>
      <x:c r="E193" s="6" t="n">
        <x:v>2</x:v>
      </x:c>
      <x:c r="F193" s="6" t="n">
        <x:v>6</x:v>
      </x:c>
      <x:c r="G193" s="6" t="str">
        <x:v>25</x:v>
      </x:c>
      <x:c r="H193" s="6" t="str">
        <x:v>2</x:v>
      </x:c>
      <x:c r="I193" s="6" t="str">
        <x:v>https://raw.githubusercontent.com/Mar-7th/StarRailRes/dbe8cdfcfb0bf657b9fe1cf92d5537f118ccb487/index_new/cn/relics.json</x:v>
      </x:c>
    </x:row>
    <x:row r="194" ht="20" customHeight="1">
      <x:c r="A194" s="6" t="str">
        <x:v>33276</x:v>
      </x:c>
      <x:c r="B194" s="6" t="str">
        <x:v>启航地的梦想银轨</x:v>
      </x:c>
      <x:c r="C194" s="6" t="str">
        <x:v>327</x:v>
      </x:c>
      <x:c r="D194" s="6" t="str">
        <x:v>连结绳</x:v>
      </x:c>
      <x:c r="E194" s="6" t="n">
        <x:v>2</x:v>
      </x:c>
      <x:c r="F194" s="6" t="n">
        <x:v>6</x:v>
      </x:c>
      <x:c r="G194" s="6" t="str">
        <x:v>26</x:v>
      </x:c>
      <x:c r="H194" s="6" t="str">
        <x:v>2</x:v>
      </x:c>
      <x:c r="I194" s="6" t="str">
        <x:v>https://raw.githubusercontent.com/Mar-7th/StarRailRes/dbe8cdfcfb0bf657b9fe1cf92d5537f118ccb487/index_new/cn/relics.json</x:v>
      </x:c>
    </x:row>
    <x:row r="195" ht="20" customHeight="1">
      <x:c r="A195" s="6" t="str">
        <x:v>33285</x:v>
      </x:c>
      <x:c r="B195" s="6" t="str">
        <x:v>生研院的中心突触</x:v>
      </x:c>
      <x:c r="C195" s="6" t="str">
        <x:v>328</x:v>
      </x:c>
      <x:c r="D195" s="6" t="str">
        <x:v>位面球</x:v>
      </x:c>
      <x:c r="E195" s="6" t="n">
        <x:v>2</x:v>
      </x:c>
      <x:c r="F195" s="6" t="n">
        <x:v>6</x:v>
      </x:c>
      <x:c r="G195" s="6" t="str">
        <x:v>25</x:v>
      </x:c>
      <x:c r="H195" s="6" t="str">
        <x:v>2</x:v>
      </x:c>
      <x:c r="I195" s="6" t="str">
        <x:v>https://raw.githubusercontent.com/Mar-7th/StarRailRes/dbe8cdfcfb0bf657b9fe1cf92d5537f118ccb487/index_new/cn/relics.json</x:v>
      </x:c>
    </x:row>
    <x:row r="196" ht="20" customHeight="1">
      <x:c r="A196" s="6" t="str">
        <x:v>33286</x:v>
      </x:c>
      <x:c r="B196" s="6" t="str">
        <x:v>生研院的外周管线</x:v>
      </x:c>
      <x:c r="C196" s="6" t="str">
        <x:v>328</x:v>
      </x:c>
      <x:c r="D196" s="6" t="str">
        <x:v>连结绳</x:v>
      </x:c>
      <x:c r="E196" s="6" t="n">
        <x:v>2</x:v>
      </x:c>
      <x:c r="F196" s="6" t="n">
        <x:v>6</x:v>
      </x:c>
      <x:c r="G196" s="6" t="str">
        <x:v>26</x:v>
      </x:c>
      <x:c r="H196" s="6" t="str">
        <x:v>2</x:v>
      </x:c>
      <x:c r="I196" s="6" t="str">
        <x:v>https://raw.githubusercontent.com/Mar-7th/StarRailRes/dbe8cdfcfb0bf657b9fe1cf92d5537f118ccb487/index_new/cn/relics.json</x:v>
      </x:c>
    </x:row>
    <x:row r="197" ht="20" customHeight="1">
      <x:c r="A197" s="6" t="str">
        <x:v>41011</x:v>
      </x:c>
      <x:c r="B197" s="6" t="str">
        <x:v>过客的逢春木簪</x:v>
      </x:c>
      <x:c r="C197" s="6" t="str">
        <x:v>101</x:v>
      </x:c>
      <x:c r="D197" s="6" t="str">
        <x:v>头部</x:v>
      </x:c>
      <x:c r="E197" s="6" t="n">
        <x:v>3</x:v>
      </x:c>
      <x:c r="F197" s="6" t="n">
        <x:v>9</x:v>
      </x:c>
      <x:c r="G197" s="6" t="str">
        <x:v>31</x:v>
      </x:c>
      <x:c r="H197" s="6" t="str">
        <x:v>3</x:v>
      </x:c>
      <x:c r="I197" s="6" t="str">
        <x:v>https://raw.githubusercontent.com/Mar-7th/StarRailRes/dbe8cdfcfb0bf657b9fe1cf92d5537f118ccb487/index_new/cn/relics.json</x:v>
      </x:c>
    </x:row>
    <x:row r="198" ht="20" customHeight="1">
      <x:c r="A198" s="6" t="str">
        <x:v>41012</x:v>
      </x:c>
      <x:c r="B198" s="6" t="str">
        <x:v>过客的游龙臂鞲</x:v>
      </x:c>
      <x:c r="C198" s="6" t="str">
        <x:v>101</x:v>
      </x:c>
      <x:c r="D198" s="6" t="str">
        <x:v>手部</x:v>
      </x:c>
      <x:c r="E198" s="6" t="n">
        <x:v>3</x:v>
      </x:c>
      <x:c r="F198" s="6" t="n">
        <x:v>9</x:v>
      </x:c>
      <x:c r="G198" s="6" t="str">
        <x:v>32</x:v>
      </x:c>
      <x:c r="H198" s="6" t="str">
        <x:v>3</x:v>
      </x:c>
      <x:c r="I198" s="6" t="str">
        <x:v>https://raw.githubusercontent.com/Mar-7th/StarRailRes/dbe8cdfcfb0bf657b9fe1cf92d5537f118ccb487/index_new/cn/relics.json</x:v>
      </x:c>
    </x:row>
    <x:row r="199" ht="20" customHeight="1">
      <x:c r="A199" s="6" t="str">
        <x:v>41013</x:v>
      </x:c>
      <x:c r="B199" s="6" t="str">
        <x:v>过客的残绣风衣</x:v>
      </x:c>
      <x:c r="C199" s="6" t="str">
        <x:v>101</x:v>
      </x:c>
      <x:c r="D199" s="6" t="str">
        <x:v>躯干</x:v>
      </x:c>
      <x:c r="E199" s="6" t="n">
        <x:v>3</x:v>
      </x:c>
      <x:c r="F199" s="6" t="n">
        <x:v>9</x:v>
      </x:c>
      <x:c r="G199" s="6" t="str">
        <x:v>33</x:v>
      </x:c>
      <x:c r="H199" s="6" t="str">
        <x:v>3</x:v>
      </x:c>
      <x:c r="I199" s="6" t="str">
        <x:v>https://raw.githubusercontent.com/Mar-7th/StarRailRes/dbe8cdfcfb0bf657b9fe1cf92d5537f118ccb487/index_new/cn/relics.json</x:v>
      </x:c>
    </x:row>
    <x:row r="200" ht="20" customHeight="1">
      <x:c r="A200" s="6" t="str">
        <x:v>41014</x:v>
      </x:c>
      <x:c r="B200" s="6" t="str">
        <x:v>过客的冥途游履</x:v>
      </x:c>
      <x:c r="C200" s="6" t="str">
        <x:v>101</x:v>
      </x:c>
      <x:c r="D200" s="6" t="str">
        <x:v>脚部</x:v>
      </x:c>
      <x:c r="E200" s="6" t="n">
        <x:v>3</x:v>
      </x:c>
      <x:c r="F200" s="6" t="n">
        <x:v>9</x:v>
      </x:c>
      <x:c r="G200" s="6" t="str">
        <x:v>34</x:v>
      </x:c>
      <x:c r="H200" s="6" t="str">
        <x:v>3</x:v>
      </x:c>
      <x:c r="I200" s="6" t="str">
        <x:v>https://raw.githubusercontent.com/Mar-7th/StarRailRes/dbe8cdfcfb0bf657b9fe1cf92d5537f118ccb487/index_new/cn/relics.json</x:v>
      </x:c>
    </x:row>
    <x:row r="201" ht="20" customHeight="1">
      <x:c r="A201" s="6" t="str">
        <x:v>41021</x:v>
      </x:c>
      <x:c r="B201" s="6" t="str">
        <x:v>快枪手的野穗毡帽</x:v>
      </x:c>
      <x:c r="C201" s="6" t="str">
        <x:v>102</x:v>
      </x:c>
      <x:c r="D201" s="6" t="str">
        <x:v>头部</x:v>
      </x:c>
      <x:c r="E201" s="6" t="n">
        <x:v>3</x:v>
      </x:c>
      <x:c r="F201" s="6" t="n">
        <x:v>9</x:v>
      </x:c>
      <x:c r="G201" s="6" t="str">
        <x:v>31</x:v>
      </x:c>
      <x:c r="H201" s="6" t="str">
        <x:v>3</x:v>
      </x:c>
      <x:c r="I201" s="6" t="str">
        <x:v>https://raw.githubusercontent.com/Mar-7th/StarRailRes/dbe8cdfcfb0bf657b9fe1cf92d5537f118ccb487/index_new/cn/relics.json</x:v>
      </x:c>
    </x:row>
    <x:row r="202" ht="20" customHeight="1">
      <x:c r="A202" s="6" t="str">
        <x:v>41022</x:v>
      </x:c>
      <x:c r="B202" s="6" t="str">
        <x:v>快枪手的粗革手套</x:v>
      </x:c>
      <x:c r="C202" s="6" t="str">
        <x:v>102</x:v>
      </x:c>
      <x:c r="D202" s="6" t="str">
        <x:v>手部</x:v>
      </x:c>
      <x:c r="E202" s="6" t="n">
        <x:v>3</x:v>
      </x:c>
      <x:c r="F202" s="6" t="n">
        <x:v>9</x:v>
      </x:c>
      <x:c r="G202" s="6" t="str">
        <x:v>32</x:v>
      </x:c>
      <x:c r="H202" s="6" t="str">
        <x:v>3</x:v>
      </x:c>
      <x:c r="I202" s="6" t="str">
        <x:v>https://raw.githubusercontent.com/Mar-7th/StarRailRes/dbe8cdfcfb0bf657b9fe1cf92d5537f118ccb487/index_new/cn/relics.json</x:v>
      </x:c>
    </x:row>
    <x:row r="203" ht="20" customHeight="1">
      <x:c r="A203" s="6" t="str">
        <x:v>41023</x:v>
      </x:c>
      <x:c r="B203" s="6" t="str">
        <x:v>快枪手的猎风披肩</x:v>
      </x:c>
      <x:c r="C203" s="6" t="str">
        <x:v>102</x:v>
      </x:c>
      <x:c r="D203" s="6" t="str">
        <x:v>躯干</x:v>
      </x:c>
      <x:c r="E203" s="6" t="n">
        <x:v>3</x:v>
      </x:c>
      <x:c r="F203" s="6" t="n">
        <x:v>9</x:v>
      </x:c>
      <x:c r="G203" s="6" t="str">
        <x:v>33</x:v>
      </x:c>
      <x:c r="H203" s="6" t="str">
        <x:v>3</x:v>
      </x:c>
      <x:c r="I203" s="6" t="str">
        <x:v>https://raw.githubusercontent.com/Mar-7th/StarRailRes/dbe8cdfcfb0bf657b9fe1cf92d5537f118ccb487/index_new/cn/relics.json</x:v>
      </x:c>
    </x:row>
    <x:row r="204" ht="20" customHeight="1">
      <x:c r="A204" s="6" t="str">
        <x:v>41024</x:v>
      </x:c>
      <x:c r="B204" s="6" t="str">
        <x:v>快枪手的铆钉马靴</x:v>
      </x:c>
      <x:c r="C204" s="6" t="str">
        <x:v>102</x:v>
      </x:c>
      <x:c r="D204" s="6" t="str">
        <x:v>脚部</x:v>
      </x:c>
      <x:c r="E204" s="6" t="n">
        <x:v>3</x:v>
      </x:c>
      <x:c r="F204" s="6" t="n">
        <x:v>9</x:v>
      </x:c>
      <x:c r="G204" s="6" t="str">
        <x:v>34</x:v>
      </x:c>
      <x:c r="H204" s="6" t="str">
        <x:v>3</x:v>
      </x:c>
      <x:c r="I204" s="6" t="str">
        <x:v>https://raw.githubusercontent.com/Mar-7th/StarRailRes/dbe8cdfcfb0bf657b9fe1cf92d5537f118ccb487/index_new/cn/relics.json</x:v>
      </x:c>
    </x:row>
    <x:row r="205" ht="20" customHeight="1">
      <x:c r="A205" s="6" t="str">
        <x:v>41031</x:v>
      </x:c>
      <x:c r="B205" s="6" t="str">
        <x:v>圣骑的宽恕盔面</x:v>
      </x:c>
      <x:c r="C205" s="6" t="str">
        <x:v>103</x:v>
      </x:c>
      <x:c r="D205" s="6" t="str">
        <x:v>头部</x:v>
      </x:c>
      <x:c r="E205" s="6" t="n">
        <x:v>3</x:v>
      </x:c>
      <x:c r="F205" s="6" t="n">
        <x:v>9</x:v>
      </x:c>
      <x:c r="G205" s="6" t="str">
        <x:v>31</x:v>
      </x:c>
      <x:c r="H205" s="6" t="str">
        <x:v>3</x:v>
      </x:c>
      <x:c r="I205" s="6" t="str">
        <x:v>https://raw.githubusercontent.com/Mar-7th/StarRailRes/dbe8cdfcfb0bf657b9fe1cf92d5537f118ccb487/index_new/cn/relics.json</x:v>
      </x:c>
    </x:row>
    <x:row r="206" ht="20" customHeight="1">
      <x:c r="A206" s="6" t="str">
        <x:v>41032</x:v>
      </x:c>
      <x:c r="B206" s="6" t="str">
        <x:v>圣骑的沉默誓环</x:v>
      </x:c>
      <x:c r="C206" s="6" t="str">
        <x:v>103</x:v>
      </x:c>
      <x:c r="D206" s="6" t="str">
        <x:v>手部</x:v>
      </x:c>
      <x:c r="E206" s="6" t="n">
        <x:v>3</x:v>
      </x:c>
      <x:c r="F206" s="6" t="n">
        <x:v>9</x:v>
      </x:c>
      <x:c r="G206" s="6" t="str">
        <x:v>32</x:v>
      </x:c>
      <x:c r="H206" s="6" t="str">
        <x:v>3</x:v>
      </x:c>
      <x:c r="I206" s="6" t="str">
        <x:v>https://raw.githubusercontent.com/Mar-7th/StarRailRes/dbe8cdfcfb0bf657b9fe1cf92d5537f118ccb487/index_new/cn/relics.json</x:v>
      </x:c>
    </x:row>
    <x:row r="207" ht="20" customHeight="1">
      <x:c r="A207" s="6" t="str">
        <x:v>41033</x:v>
      </x:c>
      <x:c r="B207" s="6" t="str">
        <x:v>圣骑的肃穆胸甲</x:v>
      </x:c>
      <x:c r="C207" s="6" t="str">
        <x:v>103</x:v>
      </x:c>
      <x:c r="D207" s="6" t="str">
        <x:v>躯干</x:v>
      </x:c>
      <x:c r="E207" s="6" t="n">
        <x:v>3</x:v>
      </x:c>
      <x:c r="F207" s="6" t="n">
        <x:v>9</x:v>
      </x:c>
      <x:c r="G207" s="6" t="str">
        <x:v>33</x:v>
      </x:c>
      <x:c r="H207" s="6" t="str">
        <x:v>3</x:v>
      </x:c>
      <x:c r="I207" s="6" t="str">
        <x:v>https://raw.githubusercontent.com/Mar-7th/StarRailRes/dbe8cdfcfb0bf657b9fe1cf92d5537f118ccb487/index_new/cn/relics.json</x:v>
      </x:c>
    </x:row>
    <x:row r="208" ht="20" customHeight="1">
      <x:c r="A208" s="6" t="str">
        <x:v>41034</x:v>
      </x:c>
      <x:c r="B208" s="6" t="str">
        <x:v>圣骑的秩序铁靴</x:v>
      </x:c>
      <x:c r="C208" s="6" t="str">
        <x:v>103</x:v>
      </x:c>
      <x:c r="D208" s="6" t="str">
        <x:v>脚部</x:v>
      </x:c>
      <x:c r="E208" s="6" t="n">
        <x:v>3</x:v>
      </x:c>
      <x:c r="F208" s="6" t="n">
        <x:v>9</x:v>
      </x:c>
      <x:c r="G208" s="6" t="str">
        <x:v>34</x:v>
      </x:c>
      <x:c r="H208" s="6" t="str">
        <x:v>3</x:v>
      </x:c>
      <x:c r="I208" s="6" t="str">
        <x:v>https://raw.githubusercontent.com/Mar-7th/StarRailRes/dbe8cdfcfb0bf657b9fe1cf92d5537f118ccb487/index_new/cn/relics.json</x:v>
      </x:c>
    </x:row>
    <x:row r="209" ht="20" customHeight="1">
      <x:c r="A209" s="6" t="str">
        <x:v>41041</x:v>
      </x:c>
      <x:c r="B209" s="6" t="str">
        <x:v>雪猎的荒神兜帽</x:v>
      </x:c>
      <x:c r="C209" s="6" t="str">
        <x:v>104</x:v>
      </x:c>
      <x:c r="D209" s="6" t="str">
        <x:v>头部</x:v>
      </x:c>
      <x:c r="E209" s="6" t="n">
        <x:v>3</x:v>
      </x:c>
      <x:c r="F209" s="6" t="n">
        <x:v>9</x:v>
      </x:c>
      <x:c r="G209" s="6" t="str">
        <x:v>31</x:v>
      </x:c>
      <x:c r="H209" s="6" t="str">
        <x:v>3</x:v>
      </x:c>
      <x:c r="I209" s="6" t="str">
        <x:v>https://raw.githubusercontent.com/Mar-7th/StarRailRes/dbe8cdfcfb0bf657b9fe1cf92d5537f118ccb487/index_new/cn/relics.json</x:v>
      </x:c>
    </x:row>
    <x:row r="210" ht="20" customHeight="1">
      <x:c r="A210" s="6" t="str">
        <x:v>41042</x:v>
      </x:c>
      <x:c r="B210" s="6" t="str">
        <x:v>雪猎的巨蜥手套</x:v>
      </x:c>
      <x:c r="C210" s="6" t="str">
        <x:v>104</x:v>
      </x:c>
      <x:c r="D210" s="6" t="str">
        <x:v>手部</x:v>
      </x:c>
      <x:c r="E210" s="6" t="n">
        <x:v>3</x:v>
      </x:c>
      <x:c r="F210" s="6" t="n">
        <x:v>9</x:v>
      </x:c>
      <x:c r="G210" s="6" t="str">
        <x:v>32</x:v>
      </x:c>
      <x:c r="H210" s="6" t="str">
        <x:v>3</x:v>
      </x:c>
      <x:c r="I210" s="6" t="str">
        <x:v>https://raw.githubusercontent.com/Mar-7th/StarRailRes/dbe8cdfcfb0bf657b9fe1cf92d5537f118ccb487/index_new/cn/relics.json</x:v>
      </x:c>
    </x:row>
    <x:row r="211" ht="20" customHeight="1">
      <x:c r="A211" s="6" t="str">
        <x:v>41043</x:v>
      </x:c>
      <x:c r="B211" s="6" t="str">
        <x:v>雪猎的冰龙披风</x:v>
      </x:c>
      <x:c r="C211" s="6" t="str">
        <x:v>104</x:v>
      </x:c>
      <x:c r="D211" s="6" t="str">
        <x:v>躯干</x:v>
      </x:c>
      <x:c r="E211" s="6" t="n">
        <x:v>3</x:v>
      </x:c>
      <x:c r="F211" s="6" t="n">
        <x:v>9</x:v>
      </x:c>
      <x:c r="G211" s="6" t="str">
        <x:v>33</x:v>
      </x:c>
      <x:c r="H211" s="6" t="str">
        <x:v>3</x:v>
      </x:c>
      <x:c r="I211" s="6" t="str">
        <x:v>https://raw.githubusercontent.com/Mar-7th/StarRailRes/dbe8cdfcfb0bf657b9fe1cf92d5537f118ccb487/index_new/cn/relics.json</x:v>
      </x:c>
    </x:row>
    <x:row r="212" ht="20" customHeight="1">
      <x:c r="A212" s="6" t="str">
        <x:v>41044</x:v>
      </x:c>
      <x:c r="B212" s="6" t="str">
        <x:v>雪猎的鹿皮软靴</x:v>
      </x:c>
      <x:c r="C212" s="6" t="str">
        <x:v>104</x:v>
      </x:c>
      <x:c r="D212" s="6" t="str">
        <x:v>脚部</x:v>
      </x:c>
      <x:c r="E212" s="6" t="n">
        <x:v>3</x:v>
      </x:c>
      <x:c r="F212" s="6" t="n">
        <x:v>9</x:v>
      </x:c>
      <x:c r="G212" s="6" t="str">
        <x:v>34</x:v>
      </x:c>
      <x:c r="H212" s="6" t="str">
        <x:v>3</x:v>
      </x:c>
      <x:c r="I212" s="6" t="str">
        <x:v>https://raw.githubusercontent.com/Mar-7th/StarRailRes/dbe8cdfcfb0bf657b9fe1cf92d5537f118ccb487/index_new/cn/relics.json</x:v>
      </x:c>
    </x:row>
    <x:row r="213" ht="20" customHeight="1">
      <x:c r="A213" s="6" t="str">
        <x:v>41051</x:v>
      </x:c>
      <x:c r="B213" s="6" t="str">
        <x:v>拳王的冠军护头</x:v>
      </x:c>
      <x:c r="C213" s="6" t="str">
        <x:v>105</x:v>
      </x:c>
      <x:c r="D213" s="6" t="str">
        <x:v>头部</x:v>
      </x:c>
      <x:c r="E213" s="6" t="n">
        <x:v>3</x:v>
      </x:c>
      <x:c r="F213" s="6" t="n">
        <x:v>9</x:v>
      </x:c>
      <x:c r="G213" s="6" t="str">
        <x:v>31</x:v>
      </x:c>
      <x:c r="H213" s="6" t="str">
        <x:v>3</x:v>
      </x:c>
      <x:c r="I213" s="6" t="str">
        <x:v>https://raw.githubusercontent.com/Mar-7th/StarRailRes/dbe8cdfcfb0bf657b9fe1cf92d5537f118ccb487/index_new/cn/relics.json</x:v>
      </x:c>
    </x:row>
    <x:row r="214" ht="20" customHeight="1">
      <x:c r="A214" s="6" t="str">
        <x:v>41052</x:v>
      </x:c>
      <x:c r="B214" s="6" t="str">
        <x:v>拳王的重炮拳套</x:v>
      </x:c>
      <x:c r="C214" s="6" t="str">
        <x:v>105</x:v>
      </x:c>
      <x:c r="D214" s="6" t="str">
        <x:v>手部</x:v>
      </x:c>
      <x:c r="E214" s="6" t="n">
        <x:v>3</x:v>
      </x:c>
      <x:c r="F214" s="6" t="n">
        <x:v>9</x:v>
      </x:c>
      <x:c r="G214" s="6" t="str">
        <x:v>32</x:v>
      </x:c>
      <x:c r="H214" s="6" t="str">
        <x:v>3</x:v>
      </x:c>
      <x:c r="I214" s="6" t="str">
        <x:v>https://raw.githubusercontent.com/Mar-7th/StarRailRes/dbe8cdfcfb0bf657b9fe1cf92d5537f118ccb487/index_new/cn/relics.json</x:v>
      </x:c>
    </x:row>
    <x:row r="215" ht="20" customHeight="1">
      <x:c r="A215" s="6" t="str">
        <x:v>41053</x:v>
      </x:c>
      <x:c r="B215" s="6" t="str">
        <x:v>拳王的贴身护胸</x:v>
      </x:c>
      <x:c r="C215" s="6" t="str">
        <x:v>105</x:v>
      </x:c>
      <x:c r="D215" s="6" t="str">
        <x:v>躯干</x:v>
      </x:c>
      <x:c r="E215" s="6" t="n">
        <x:v>3</x:v>
      </x:c>
      <x:c r="F215" s="6" t="n">
        <x:v>9</x:v>
      </x:c>
      <x:c r="G215" s="6" t="str">
        <x:v>33</x:v>
      </x:c>
      <x:c r="H215" s="6" t="str">
        <x:v>3</x:v>
      </x:c>
      <x:c r="I215" s="6" t="str">
        <x:v>https://raw.githubusercontent.com/Mar-7th/StarRailRes/dbe8cdfcfb0bf657b9fe1cf92d5537f118ccb487/index_new/cn/relics.json</x:v>
      </x:c>
    </x:row>
    <x:row r="216" ht="20" customHeight="1">
      <x:c r="A216" s="6" t="str">
        <x:v>41054</x:v>
      </x:c>
      <x:c r="B216" s="6" t="str">
        <x:v>拳王的弧步战靴</x:v>
      </x:c>
      <x:c r="C216" s="6" t="str">
        <x:v>105</x:v>
      </x:c>
      <x:c r="D216" s="6" t="str">
        <x:v>脚部</x:v>
      </x:c>
      <x:c r="E216" s="6" t="n">
        <x:v>3</x:v>
      </x:c>
      <x:c r="F216" s="6" t="n">
        <x:v>9</x:v>
      </x:c>
      <x:c r="G216" s="6" t="str">
        <x:v>34</x:v>
      </x:c>
      <x:c r="H216" s="6" t="str">
        <x:v>3</x:v>
      </x:c>
      <x:c r="I216" s="6" t="str">
        <x:v>https://raw.githubusercontent.com/Mar-7th/StarRailRes/dbe8cdfcfb0bf657b9fe1cf92d5537f118ccb487/index_new/cn/relics.json</x:v>
      </x:c>
    </x:row>
    <x:row r="217" ht="20" customHeight="1">
      <x:c r="A217" s="6" t="str">
        <x:v>41061</x:v>
      </x:c>
      <x:c r="B217" s="6" t="str">
        <x:v>铁卫的铸铁面盔</x:v>
      </x:c>
      <x:c r="C217" s="6" t="str">
        <x:v>106</x:v>
      </x:c>
      <x:c r="D217" s="6" t="str">
        <x:v>头部</x:v>
      </x:c>
      <x:c r="E217" s="6" t="n">
        <x:v>3</x:v>
      </x:c>
      <x:c r="F217" s="6" t="n">
        <x:v>9</x:v>
      </x:c>
      <x:c r="G217" s="6" t="str">
        <x:v>31</x:v>
      </x:c>
      <x:c r="H217" s="6" t="str">
        <x:v>3</x:v>
      </x:c>
      <x:c r="I217" s="6" t="str">
        <x:v>https://raw.githubusercontent.com/Mar-7th/StarRailRes/dbe8cdfcfb0bf657b9fe1cf92d5537f118ccb487/index_new/cn/relics.json</x:v>
      </x:c>
    </x:row>
    <x:row r="218" ht="20" customHeight="1">
      <x:c r="A218" s="6" t="str">
        <x:v>41062</x:v>
      </x:c>
      <x:c r="B218" s="6" t="str">
        <x:v>铁卫的银鳞手甲</x:v>
      </x:c>
      <x:c r="C218" s="6" t="str">
        <x:v>106</x:v>
      </x:c>
      <x:c r="D218" s="6" t="str">
        <x:v>手部</x:v>
      </x:c>
      <x:c r="E218" s="6" t="n">
        <x:v>3</x:v>
      </x:c>
      <x:c r="F218" s="6" t="n">
        <x:v>9</x:v>
      </x:c>
      <x:c r="G218" s="6" t="str">
        <x:v>32</x:v>
      </x:c>
      <x:c r="H218" s="6" t="str">
        <x:v>3</x:v>
      </x:c>
      <x:c r="I218" s="6" t="str">
        <x:v>https://raw.githubusercontent.com/Mar-7th/StarRailRes/dbe8cdfcfb0bf657b9fe1cf92d5537f118ccb487/index_new/cn/relics.json</x:v>
      </x:c>
    </x:row>
    <x:row r="219" ht="20" customHeight="1">
      <x:c r="A219" s="6" t="str">
        <x:v>41063</x:v>
      </x:c>
      <x:c r="B219" s="6" t="str">
        <x:v>铁卫的旧制军服</x:v>
      </x:c>
      <x:c r="C219" s="6" t="str">
        <x:v>106</x:v>
      </x:c>
      <x:c r="D219" s="6" t="str">
        <x:v>躯干</x:v>
      </x:c>
      <x:c r="E219" s="6" t="n">
        <x:v>3</x:v>
      </x:c>
      <x:c r="F219" s="6" t="n">
        <x:v>9</x:v>
      </x:c>
      <x:c r="G219" s="6" t="str">
        <x:v>33</x:v>
      </x:c>
      <x:c r="H219" s="6" t="str">
        <x:v>3</x:v>
      </x:c>
      <x:c r="I219" s="6" t="str">
        <x:v>https://raw.githubusercontent.com/Mar-7th/StarRailRes/dbe8cdfcfb0bf657b9fe1cf92d5537f118ccb487/index_new/cn/relics.json</x:v>
      </x:c>
    </x:row>
    <x:row r="220" ht="20" customHeight="1">
      <x:c r="A220" s="6" t="str">
        <x:v>41064</x:v>
      </x:c>
      <x:c r="B220" s="6" t="str">
        <x:v>铁卫的白银护胫</x:v>
      </x:c>
      <x:c r="C220" s="6" t="str">
        <x:v>106</x:v>
      </x:c>
      <x:c r="D220" s="6" t="str">
        <x:v>脚部</x:v>
      </x:c>
      <x:c r="E220" s="6" t="n">
        <x:v>3</x:v>
      </x:c>
      <x:c r="F220" s="6" t="n">
        <x:v>9</x:v>
      </x:c>
      <x:c r="G220" s="6" t="str">
        <x:v>34</x:v>
      </x:c>
      <x:c r="H220" s="6" t="str">
        <x:v>3</x:v>
      </x:c>
      <x:c r="I220" s="6" t="str">
        <x:v>https://raw.githubusercontent.com/Mar-7th/StarRailRes/dbe8cdfcfb0bf657b9fe1cf92d5537f118ccb487/index_new/cn/relics.json</x:v>
      </x:c>
    </x:row>
    <x:row r="221" ht="20" customHeight="1">
      <x:c r="A221" s="6" t="str">
        <x:v>41071</x:v>
      </x:c>
      <x:c r="B221" s="6" t="str">
        <x:v>火匠的黑曜目镜</x:v>
      </x:c>
      <x:c r="C221" s="6" t="str">
        <x:v>107</x:v>
      </x:c>
      <x:c r="D221" s="6" t="str">
        <x:v>头部</x:v>
      </x:c>
      <x:c r="E221" s="6" t="n">
        <x:v>3</x:v>
      </x:c>
      <x:c r="F221" s="6" t="n">
        <x:v>9</x:v>
      </x:c>
      <x:c r="G221" s="6" t="str">
        <x:v>31</x:v>
      </x:c>
      <x:c r="H221" s="6" t="str">
        <x:v>3</x:v>
      </x:c>
      <x:c r="I221" s="6" t="str">
        <x:v>https://raw.githubusercontent.com/Mar-7th/StarRailRes/dbe8cdfcfb0bf657b9fe1cf92d5537f118ccb487/index_new/cn/relics.json</x:v>
      </x:c>
    </x:row>
    <x:row r="222" ht="20" customHeight="1">
      <x:c r="A222" s="6" t="str">
        <x:v>41072</x:v>
      </x:c>
      <x:c r="B222" s="6" t="str">
        <x:v>火匠的御火戒指</x:v>
      </x:c>
      <x:c r="C222" s="6" t="str">
        <x:v>107</x:v>
      </x:c>
      <x:c r="D222" s="6" t="str">
        <x:v>手部</x:v>
      </x:c>
      <x:c r="E222" s="6" t="n">
        <x:v>3</x:v>
      </x:c>
      <x:c r="F222" s="6" t="n">
        <x:v>9</x:v>
      </x:c>
      <x:c r="G222" s="6" t="str">
        <x:v>32</x:v>
      </x:c>
      <x:c r="H222" s="6" t="str">
        <x:v>3</x:v>
      </x:c>
      <x:c r="I222" s="6" t="str">
        <x:v>https://raw.githubusercontent.com/Mar-7th/StarRailRes/dbe8cdfcfb0bf657b9fe1cf92d5537f118ccb487/index_new/cn/relics.json</x:v>
      </x:c>
    </x:row>
    <x:row r="223" ht="20" customHeight="1">
      <x:c r="A223" s="6" t="str">
        <x:v>41073</x:v>
      </x:c>
      <x:c r="B223" s="6" t="str">
        <x:v>火匠的阻燃围裙</x:v>
      </x:c>
      <x:c r="C223" s="6" t="str">
        <x:v>107</x:v>
      </x:c>
      <x:c r="D223" s="6" t="str">
        <x:v>躯干</x:v>
      </x:c>
      <x:c r="E223" s="6" t="n">
        <x:v>3</x:v>
      </x:c>
      <x:c r="F223" s="6" t="n">
        <x:v>9</x:v>
      </x:c>
      <x:c r="G223" s="6" t="str">
        <x:v>33</x:v>
      </x:c>
      <x:c r="H223" s="6" t="str">
        <x:v>3</x:v>
      </x:c>
      <x:c r="I223" s="6" t="str">
        <x:v>https://raw.githubusercontent.com/Mar-7th/StarRailRes/dbe8cdfcfb0bf657b9fe1cf92d5537f118ccb487/index_new/cn/relics.json</x:v>
      </x:c>
    </x:row>
    <x:row r="224" ht="20" customHeight="1">
      <x:c r="A224" s="6" t="str">
        <x:v>41074</x:v>
      </x:c>
      <x:c r="B224" s="6" t="str">
        <x:v>火匠的合金义肢</x:v>
      </x:c>
      <x:c r="C224" s="6" t="str">
        <x:v>107</x:v>
      </x:c>
      <x:c r="D224" s="6" t="str">
        <x:v>脚部</x:v>
      </x:c>
      <x:c r="E224" s="6" t="n">
        <x:v>3</x:v>
      </x:c>
      <x:c r="F224" s="6" t="n">
        <x:v>9</x:v>
      </x:c>
      <x:c r="G224" s="6" t="str">
        <x:v>34</x:v>
      </x:c>
      <x:c r="H224" s="6" t="str">
        <x:v>3</x:v>
      </x:c>
      <x:c r="I224" s="6" t="str">
        <x:v>https://raw.githubusercontent.com/Mar-7th/StarRailRes/dbe8cdfcfb0bf657b9fe1cf92d5537f118ccb487/index_new/cn/relics.json</x:v>
      </x:c>
    </x:row>
    <x:row r="225" ht="20" customHeight="1">
      <x:c r="A225" s="6" t="str">
        <x:v>41081</x:v>
      </x:c>
      <x:c r="B225" s="6" t="str">
        <x:v>天才的超距遥感</x:v>
      </x:c>
      <x:c r="C225" s="6" t="str">
        <x:v>108</x:v>
      </x:c>
      <x:c r="D225" s="6" t="str">
        <x:v>头部</x:v>
      </x:c>
      <x:c r="E225" s="6" t="n">
        <x:v>3</x:v>
      </x:c>
      <x:c r="F225" s="6" t="n">
        <x:v>9</x:v>
      </x:c>
      <x:c r="G225" s="6" t="str">
        <x:v>31</x:v>
      </x:c>
      <x:c r="H225" s="6" t="str">
        <x:v>3</x:v>
      </x:c>
      <x:c r="I225" s="6" t="str">
        <x:v>https://raw.githubusercontent.com/Mar-7th/StarRailRes/dbe8cdfcfb0bf657b9fe1cf92d5537f118ccb487/index_new/cn/relics.json</x:v>
      </x:c>
    </x:row>
    <x:row r="226" ht="20" customHeight="1">
      <x:c r="A226" s="6" t="str">
        <x:v>41082</x:v>
      </x:c>
      <x:c r="B226" s="6" t="str">
        <x:v>天才的频变捕手</x:v>
      </x:c>
      <x:c r="C226" s="6" t="str">
        <x:v>108</x:v>
      </x:c>
      <x:c r="D226" s="6" t="str">
        <x:v>手部</x:v>
      </x:c>
      <x:c r="E226" s="6" t="n">
        <x:v>3</x:v>
      </x:c>
      <x:c r="F226" s="6" t="n">
        <x:v>9</x:v>
      </x:c>
      <x:c r="G226" s="6" t="str">
        <x:v>32</x:v>
      </x:c>
      <x:c r="H226" s="6" t="str">
        <x:v>3</x:v>
      </x:c>
      <x:c r="I226" s="6" t="str">
        <x:v>https://raw.githubusercontent.com/Mar-7th/StarRailRes/dbe8cdfcfb0bf657b9fe1cf92d5537f118ccb487/index_new/cn/relics.json</x:v>
      </x:c>
    </x:row>
    <x:row r="227" ht="20" customHeight="1">
      <x:c r="A227" s="6" t="str">
        <x:v>41083</x:v>
      </x:c>
      <x:c r="B227" s="6" t="str">
        <x:v>天才的元域深潜</x:v>
      </x:c>
      <x:c r="C227" s="6" t="str">
        <x:v>108</x:v>
      </x:c>
      <x:c r="D227" s="6" t="str">
        <x:v>躯干</x:v>
      </x:c>
      <x:c r="E227" s="6" t="n">
        <x:v>3</x:v>
      </x:c>
      <x:c r="F227" s="6" t="n">
        <x:v>9</x:v>
      </x:c>
      <x:c r="G227" s="6" t="str">
        <x:v>33</x:v>
      </x:c>
      <x:c r="H227" s="6" t="str">
        <x:v>3</x:v>
      </x:c>
      <x:c r="I227" s="6" t="str">
        <x:v>https://raw.githubusercontent.com/Mar-7th/StarRailRes/dbe8cdfcfb0bf657b9fe1cf92d5537f118ccb487/index_new/cn/relics.json</x:v>
      </x:c>
    </x:row>
    <x:row r="228" ht="20" customHeight="1">
      <x:c r="A228" s="6" t="str">
        <x:v>41084</x:v>
      </x:c>
      <x:c r="B228" s="6" t="str">
        <x:v>天才的引力漫步</x:v>
      </x:c>
      <x:c r="C228" s="6" t="str">
        <x:v>108</x:v>
      </x:c>
      <x:c r="D228" s="6" t="str">
        <x:v>脚部</x:v>
      </x:c>
      <x:c r="E228" s="6" t="n">
        <x:v>3</x:v>
      </x:c>
      <x:c r="F228" s="6" t="n">
        <x:v>9</x:v>
      </x:c>
      <x:c r="G228" s="6" t="str">
        <x:v>34</x:v>
      </x:c>
      <x:c r="H228" s="6" t="str">
        <x:v>3</x:v>
      </x:c>
      <x:c r="I228" s="6" t="str">
        <x:v>https://raw.githubusercontent.com/Mar-7th/StarRailRes/dbe8cdfcfb0bf657b9fe1cf92d5537f118ccb487/index_new/cn/relics.json</x:v>
      </x:c>
    </x:row>
    <x:row r="229" ht="20" customHeight="1">
      <x:c r="A229" s="6" t="str">
        <x:v>41091</x:v>
      </x:c>
      <x:c r="B229" s="6" t="str">
        <x:v>乐队的偏光墨镜</x:v>
      </x:c>
      <x:c r="C229" s="6" t="str">
        <x:v>109</x:v>
      </x:c>
      <x:c r="D229" s="6" t="str">
        <x:v>头部</x:v>
      </x:c>
      <x:c r="E229" s="6" t="n">
        <x:v>3</x:v>
      </x:c>
      <x:c r="F229" s="6" t="n">
        <x:v>9</x:v>
      </x:c>
      <x:c r="G229" s="6" t="str">
        <x:v>31</x:v>
      </x:c>
      <x:c r="H229" s="6" t="str">
        <x:v>3</x:v>
      </x:c>
      <x:c r="I229" s="6" t="str">
        <x:v>https://raw.githubusercontent.com/Mar-7th/StarRailRes/dbe8cdfcfb0bf657b9fe1cf92d5537f118ccb487/index_new/cn/relics.json</x:v>
      </x:c>
    </x:row>
    <x:row r="230" ht="20" customHeight="1">
      <x:c r="A230" s="6" t="str">
        <x:v>41092</x:v>
      </x:c>
      <x:c r="B230" s="6" t="str">
        <x:v>乐队的巡演手绳</x:v>
      </x:c>
      <x:c r="C230" s="6" t="str">
        <x:v>109</x:v>
      </x:c>
      <x:c r="D230" s="6" t="str">
        <x:v>手部</x:v>
      </x:c>
      <x:c r="E230" s="6" t="n">
        <x:v>3</x:v>
      </x:c>
      <x:c r="F230" s="6" t="n">
        <x:v>9</x:v>
      </x:c>
      <x:c r="G230" s="6" t="str">
        <x:v>32</x:v>
      </x:c>
      <x:c r="H230" s="6" t="str">
        <x:v>3</x:v>
      </x:c>
      <x:c r="I230" s="6" t="str">
        <x:v>https://raw.githubusercontent.com/Mar-7th/StarRailRes/dbe8cdfcfb0bf657b9fe1cf92d5537f118ccb487/index_new/cn/relics.json</x:v>
      </x:c>
    </x:row>
    <x:row r="231" ht="20" customHeight="1">
      <x:c r="A231" s="6" t="str">
        <x:v>41093</x:v>
      </x:c>
      <x:c r="B231" s="6" t="str">
        <x:v>乐队的钉刺皮衣</x:v>
      </x:c>
      <x:c r="C231" s="6" t="str">
        <x:v>109</x:v>
      </x:c>
      <x:c r="D231" s="6" t="str">
        <x:v>躯干</x:v>
      </x:c>
      <x:c r="E231" s="6" t="n">
        <x:v>3</x:v>
      </x:c>
      <x:c r="F231" s="6" t="n">
        <x:v>9</x:v>
      </x:c>
      <x:c r="G231" s="6" t="str">
        <x:v>33</x:v>
      </x:c>
      <x:c r="H231" s="6" t="str">
        <x:v>3</x:v>
      </x:c>
      <x:c r="I231" s="6" t="str">
        <x:v>https://raw.githubusercontent.com/Mar-7th/StarRailRes/dbe8cdfcfb0bf657b9fe1cf92d5537f118ccb487/index_new/cn/relics.json</x:v>
      </x:c>
    </x:row>
    <x:row r="232" ht="20" customHeight="1">
      <x:c r="A232" s="6" t="str">
        <x:v>41094</x:v>
      </x:c>
      <x:c r="B232" s="6" t="str">
        <x:v>乐队的铆钉短靴</x:v>
      </x:c>
      <x:c r="C232" s="6" t="str">
        <x:v>109</x:v>
      </x:c>
      <x:c r="D232" s="6" t="str">
        <x:v>脚部</x:v>
      </x:c>
      <x:c r="E232" s="6" t="n">
        <x:v>3</x:v>
      </x:c>
      <x:c r="F232" s="6" t="n">
        <x:v>9</x:v>
      </x:c>
      <x:c r="G232" s="6" t="str">
        <x:v>34</x:v>
      </x:c>
      <x:c r="H232" s="6" t="str">
        <x:v>3</x:v>
      </x:c>
      <x:c r="I232" s="6" t="str">
        <x:v>https://raw.githubusercontent.com/Mar-7th/StarRailRes/dbe8cdfcfb0bf657b9fe1cf92d5537f118ccb487/index_new/cn/relics.json</x:v>
      </x:c>
    </x:row>
    <x:row r="233" ht="20" customHeight="1">
      <x:c r="A233" s="6" t="str">
        <x:v>41101</x:v>
      </x:c>
      <x:c r="B233" s="6" t="str">
        <x:v>翔鹰的长喙头盔</x:v>
      </x:c>
      <x:c r="C233" s="6" t="str">
        <x:v>110</x:v>
      </x:c>
      <x:c r="D233" s="6" t="str">
        <x:v>头部</x:v>
      </x:c>
      <x:c r="E233" s="6" t="n">
        <x:v>3</x:v>
      </x:c>
      <x:c r="F233" s="6" t="n">
        <x:v>9</x:v>
      </x:c>
      <x:c r="G233" s="6" t="str">
        <x:v>31</x:v>
      </x:c>
      <x:c r="H233" s="6" t="str">
        <x:v>3</x:v>
      </x:c>
      <x:c r="I233" s="6" t="str">
        <x:v>https://raw.githubusercontent.com/Mar-7th/StarRailRes/dbe8cdfcfb0bf657b9fe1cf92d5537f118ccb487/index_new/cn/relics.json</x:v>
      </x:c>
    </x:row>
    <x:row r="234" ht="20" customHeight="1">
      <x:c r="A234" s="6" t="str">
        <x:v>41102</x:v>
      </x:c>
      <x:c r="B234" s="6" t="str">
        <x:v>翔鹰的鹰击指环</x:v>
      </x:c>
      <x:c r="C234" s="6" t="str">
        <x:v>110</x:v>
      </x:c>
      <x:c r="D234" s="6" t="str">
        <x:v>手部</x:v>
      </x:c>
      <x:c r="E234" s="6" t="n">
        <x:v>3</x:v>
      </x:c>
      <x:c r="F234" s="6" t="n">
        <x:v>9</x:v>
      </x:c>
      <x:c r="G234" s="6" t="str">
        <x:v>32</x:v>
      </x:c>
      <x:c r="H234" s="6" t="str">
        <x:v>3</x:v>
      </x:c>
      <x:c r="I234" s="6" t="str">
        <x:v>https://raw.githubusercontent.com/Mar-7th/StarRailRes/dbe8cdfcfb0bf657b9fe1cf92d5537f118ccb487/index_new/cn/relics.json</x:v>
      </x:c>
    </x:row>
    <x:row r="235" ht="20" customHeight="1">
      <x:c r="A235" s="6" t="str">
        <x:v>41103</x:v>
      </x:c>
      <x:c r="B235" s="6" t="str">
        <x:v>翔鹰的翼装束带</x:v>
      </x:c>
      <x:c r="C235" s="6" t="str">
        <x:v>110</x:v>
      </x:c>
      <x:c r="D235" s="6" t="str">
        <x:v>躯干</x:v>
      </x:c>
      <x:c r="E235" s="6" t="n">
        <x:v>3</x:v>
      </x:c>
      <x:c r="F235" s="6" t="n">
        <x:v>9</x:v>
      </x:c>
      <x:c r="G235" s="6" t="str">
        <x:v>33</x:v>
      </x:c>
      <x:c r="H235" s="6" t="str">
        <x:v>3</x:v>
      </x:c>
      <x:c r="I235" s="6" t="str">
        <x:v>https://raw.githubusercontent.com/Mar-7th/StarRailRes/dbe8cdfcfb0bf657b9fe1cf92d5537f118ccb487/index_new/cn/relics.json</x:v>
      </x:c>
    </x:row>
    <x:row r="236" ht="20" customHeight="1">
      <x:c r="A236" s="6" t="str">
        <x:v>41104</x:v>
      </x:c>
      <x:c r="B236" s="6" t="str">
        <x:v>翔鹰的绒羽绑带</x:v>
      </x:c>
      <x:c r="C236" s="6" t="str">
        <x:v>110</x:v>
      </x:c>
      <x:c r="D236" s="6" t="str">
        <x:v>脚部</x:v>
      </x:c>
      <x:c r="E236" s="6" t="n">
        <x:v>3</x:v>
      </x:c>
      <x:c r="F236" s="6" t="n">
        <x:v>9</x:v>
      </x:c>
      <x:c r="G236" s="6" t="str">
        <x:v>34</x:v>
      </x:c>
      <x:c r="H236" s="6" t="str">
        <x:v>3</x:v>
      </x:c>
      <x:c r="I236" s="6" t="str">
        <x:v>https://raw.githubusercontent.com/Mar-7th/StarRailRes/dbe8cdfcfb0bf657b9fe1cf92d5537f118ccb487/index_new/cn/relics.json</x:v>
      </x:c>
    </x:row>
    <x:row r="237" ht="20" customHeight="1">
      <x:c r="A237" s="6" t="str">
        <x:v>41111</x:v>
      </x:c>
      <x:c r="B237" s="6" t="str">
        <x:v>怪盗的千人假面</x:v>
      </x:c>
      <x:c r="C237" s="6" t="str">
        <x:v>111</x:v>
      </x:c>
      <x:c r="D237" s="6" t="str">
        <x:v>头部</x:v>
      </x:c>
      <x:c r="E237" s="6" t="n">
        <x:v>3</x:v>
      </x:c>
      <x:c r="F237" s="6" t="n">
        <x:v>9</x:v>
      </x:c>
      <x:c r="G237" s="6" t="str">
        <x:v>31</x:v>
      </x:c>
      <x:c r="H237" s="6" t="str">
        <x:v>3</x:v>
      </x:c>
      <x:c r="I237" s="6" t="str">
        <x:v>https://raw.githubusercontent.com/Mar-7th/StarRailRes/dbe8cdfcfb0bf657b9fe1cf92d5537f118ccb487/index_new/cn/relics.json</x:v>
      </x:c>
    </x:row>
    <x:row r="238" ht="20" customHeight="1">
      <x:c r="A238" s="6" t="str">
        <x:v>41112</x:v>
      </x:c>
      <x:c r="B238" s="6" t="str">
        <x:v>怪盗的绘纹手套</x:v>
      </x:c>
      <x:c r="C238" s="6" t="str">
        <x:v>111</x:v>
      </x:c>
      <x:c r="D238" s="6" t="str">
        <x:v>手部</x:v>
      </x:c>
      <x:c r="E238" s="6" t="n">
        <x:v>3</x:v>
      </x:c>
      <x:c r="F238" s="6" t="n">
        <x:v>9</x:v>
      </x:c>
      <x:c r="G238" s="6" t="str">
        <x:v>32</x:v>
      </x:c>
      <x:c r="H238" s="6" t="str">
        <x:v>3</x:v>
      </x:c>
      <x:c r="I238" s="6" t="str">
        <x:v>https://raw.githubusercontent.com/Mar-7th/StarRailRes/dbe8cdfcfb0bf657b9fe1cf92d5537f118ccb487/index_new/cn/relics.json</x:v>
      </x:c>
    </x:row>
    <x:row r="239" ht="20" customHeight="1">
      <x:c r="A239" s="6" t="str">
        <x:v>41113</x:v>
      </x:c>
      <x:c r="B239" s="6" t="str">
        <x:v>怪盗的纤钢爪钩</x:v>
      </x:c>
      <x:c r="C239" s="6" t="str">
        <x:v>111</x:v>
      </x:c>
      <x:c r="D239" s="6" t="str">
        <x:v>躯干</x:v>
      </x:c>
      <x:c r="E239" s="6" t="n">
        <x:v>3</x:v>
      </x:c>
      <x:c r="F239" s="6" t="n">
        <x:v>9</x:v>
      </x:c>
      <x:c r="G239" s="6" t="str">
        <x:v>33</x:v>
      </x:c>
      <x:c r="H239" s="6" t="str">
        <x:v>3</x:v>
      </x:c>
      <x:c r="I239" s="6" t="str">
        <x:v>https://raw.githubusercontent.com/Mar-7th/StarRailRes/dbe8cdfcfb0bf657b9fe1cf92d5537f118ccb487/index_new/cn/relics.json</x:v>
      </x:c>
    </x:row>
    <x:row r="240" ht="20" customHeight="1">
      <x:c r="A240" s="6" t="str">
        <x:v>41114</x:v>
      </x:c>
      <x:c r="B240" s="6" t="str">
        <x:v>怪盗的流星快靴</x:v>
      </x:c>
      <x:c r="C240" s="6" t="str">
        <x:v>111</x:v>
      </x:c>
      <x:c r="D240" s="6" t="str">
        <x:v>脚部</x:v>
      </x:c>
      <x:c r="E240" s="6" t="n">
        <x:v>3</x:v>
      </x:c>
      <x:c r="F240" s="6" t="n">
        <x:v>9</x:v>
      </x:c>
      <x:c r="G240" s="6" t="str">
        <x:v>34</x:v>
      </x:c>
      <x:c r="H240" s="6" t="str">
        <x:v>3</x:v>
      </x:c>
      <x:c r="I240" s="6" t="str">
        <x:v>https://raw.githubusercontent.com/Mar-7th/StarRailRes/dbe8cdfcfb0bf657b9fe1cf92d5537f118ccb487/index_new/cn/relics.json</x:v>
      </x:c>
    </x:row>
    <x:row r="241" ht="20" customHeight="1">
      <x:c r="A241" s="6" t="str">
        <x:v>41121</x:v>
      </x:c>
      <x:c r="B241" s="6" t="str">
        <x:v>废土客的呼吸面罩</x:v>
      </x:c>
      <x:c r="C241" s="6" t="str">
        <x:v>112</x:v>
      </x:c>
      <x:c r="D241" s="6" t="str">
        <x:v>头部</x:v>
      </x:c>
      <x:c r="E241" s="6" t="n">
        <x:v>3</x:v>
      </x:c>
      <x:c r="F241" s="6" t="n">
        <x:v>9</x:v>
      </x:c>
      <x:c r="G241" s="6" t="str">
        <x:v>31</x:v>
      </x:c>
      <x:c r="H241" s="6" t="str">
        <x:v>3</x:v>
      </x:c>
      <x:c r="I241" s="6" t="str">
        <x:v>https://raw.githubusercontent.com/Mar-7th/StarRailRes/dbe8cdfcfb0bf657b9fe1cf92d5537f118ccb487/index_new/cn/relics.json</x:v>
      </x:c>
    </x:row>
    <x:row r="242" ht="20" customHeight="1">
      <x:c r="A242" s="6" t="str">
        <x:v>41122</x:v>
      </x:c>
      <x:c r="B242" s="6" t="str">
        <x:v>废土客的荒漠终端</x:v>
      </x:c>
      <x:c r="C242" s="6" t="str">
        <x:v>112</x:v>
      </x:c>
      <x:c r="D242" s="6" t="str">
        <x:v>手部</x:v>
      </x:c>
      <x:c r="E242" s="6" t="n">
        <x:v>3</x:v>
      </x:c>
      <x:c r="F242" s="6" t="n">
        <x:v>9</x:v>
      </x:c>
      <x:c r="G242" s="6" t="str">
        <x:v>32</x:v>
      </x:c>
      <x:c r="H242" s="6" t="str">
        <x:v>3</x:v>
      </x:c>
      <x:c r="I242" s="6" t="str">
        <x:v>https://raw.githubusercontent.com/Mar-7th/StarRailRes/dbe8cdfcfb0bf657b9fe1cf92d5537f118ccb487/index_new/cn/relics.json</x:v>
      </x:c>
    </x:row>
    <x:row r="243" ht="20" customHeight="1">
      <x:c r="A243" s="6" t="str">
        <x:v>41123</x:v>
      </x:c>
      <x:c r="B243" s="6" t="str">
        <x:v>废土客的修士长袍</x:v>
      </x:c>
      <x:c r="C243" s="6" t="str">
        <x:v>112</x:v>
      </x:c>
      <x:c r="D243" s="6" t="str">
        <x:v>躯干</x:v>
      </x:c>
      <x:c r="E243" s="6" t="n">
        <x:v>3</x:v>
      </x:c>
      <x:c r="F243" s="6" t="n">
        <x:v>9</x:v>
      </x:c>
      <x:c r="G243" s="6" t="str">
        <x:v>33</x:v>
      </x:c>
      <x:c r="H243" s="6" t="str">
        <x:v>3</x:v>
      </x:c>
      <x:c r="I243" s="6" t="str">
        <x:v>https://raw.githubusercontent.com/Mar-7th/StarRailRes/dbe8cdfcfb0bf657b9fe1cf92d5537f118ccb487/index_new/cn/relics.json</x:v>
      </x:c>
    </x:row>
    <x:row r="244" ht="20" customHeight="1">
      <x:c r="A244" s="6" t="str">
        <x:v>41124</x:v>
      </x:c>
      <x:c r="B244" s="6" t="str">
        <x:v>废土客的动力腿甲</x:v>
      </x:c>
      <x:c r="C244" s="6" t="str">
        <x:v>112</x:v>
      </x:c>
      <x:c r="D244" s="6" t="str">
        <x:v>脚部</x:v>
      </x:c>
      <x:c r="E244" s="6" t="n">
        <x:v>3</x:v>
      </x:c>
      <x:c r="F244" s="6" t="n">
        <x:v>9</x:v>
      </x:c>
      <x:c r="G244" s="6" t="str">
        <x:v>34</x:v>
      </x:c>
      <x:c r="H244" s="6" t="str">
        <x:v>3</x:v>
      </x:c>
      <x:c r="I244" s="6" t="str">
        <x:v>https://raw.githubusercontent.com/Mar-7th/StarRailRes/dbe8cdfcfb0bf657b9fe1cf92d5537f118ccb487/index_new/cn/relics.json</x:v>
      </x:c>
    </x:row>
    <x:row r="245" ht="20" customHeight="1">
      <x:c r="A245" s="6" t="str">
        <x:v>41131</x:v>
      </x:c>
      <x:c r="B245" s="6" t="str">
        <x:v>莳者的复明义眼</x:v>
      </x:c>
      <x:c r="C245" s="6" t="str">
        <x:v>113</x:v>
      </x:c>
      <x:c r="D245" s="6" t="str">
        <x:v>头部</x:v>
      </x:c>
      <x:c r="E245" s="6" t="n">
        <x:v>3</x:v>
      </x:c>
      <x:c r="F245" s="6" t="n">
        <x:v>9</x:v>
      </x:c>
      <x:c r="G245" s="6" t="str">
        <x:v>31</x:v>
      </x:c>
      <x:c r="H245" s="6" t="str">
        <x:v>3</x:v>
      </x:c>
      <x:c r="I245" s="6" t="str">
        <x:v>https://raw.githubusercontent.com/Mar-7th/StarRailRes/dbe8cdfcfb0bf657b9fe1cf92d5537f118ccb487/index_new/cn/relics.json</x:v>
      </x:c>
    </x:row>
    <x:row r="246" ht="20" customHeight="1">
      <x:c r="A246" s="6" t="str">
        <x:v>41132</x:v>
      </x:c>
      <x:c r="B246" s="6" t="str">
        <x:v>莳者的机巧木手</x:v>
      </x:c>
      <x:c r="C246" s="6" t="str">
        <x:v>113</x:v>
      </x:c>
      <x:c r="D246" s="6" t="str">
        <x:v>手部</x:v>
      </x:c>
      <x:c r="E246" s="6" t="n">
        <x:v>3</x:v>
      </x:c>
      <x:c r="F246" s="6" t="n">
        <x:v>9</x:v>
      </x:c>
      <x:c r="G246" s="6" t="str">
        <x:v>32</x:v>
      </x:c>
      <x:c r="H246" s="6" t="str">
        <x:v>3</x:v>
      </x:c>
      <x:c r="I246" s="6" t="str">
        <x:v>https://raw.githubusercontent.com/Mar-7th/StarRailRes/dbe8cdfcfb0bf657b9fe1cf92d5537f118ccb487/index_new/cn/relics.json</x:v>
      </x:c>
    </x:row>
    <x:row r="247" ht="20" customHeight="1">
      <x:c r="A247" s="6" t="str">
        <x:v>41133</x:v>
      </x:c>
      <x:c r="B247" s="6" t="str">
        <x:v>莳者的承露羽衣</x:v>
      </x:c>
      <x:c r="C247" s="6" t="str">
        <x:v>113</x:v>
      </x:c>
      <x:c r="D247" s="6" t="str">
        <x:v>躯干</x:v>
      </x:c>
      <x:c r="E247" s="6" t="n">
        <x:v>3</x:v>
      </x:c>
      <x:c r="F247" s="6" t="n">
        <x:v>9</x:v>
      </x:c>
      <x:c r="G247" s="6" t="str">
        <x:v>33</x:v>
      </x:c>
      <x:c r="H247" s="6" t="str">
        <x:v>3</x:v>
      </x:c>
      <x:c r="I247" s="6" t="str">
        <x:v>https://raw.githubusercontent.com/Mar-7th/StarRailRes/dbe8cdfcfb0bf657b9fe1cf92d5537f118ccb487/index_new/cn/relics.json</x:v>
      </x:c>
    </x:row>
    <x:row r="248" ht="20" customHeight="1">
      <x:c r="A248" s="6" t="str">
        <x:v>41134</x:v>
      </x:c>
      <x:c r="B248" s="6" t="str">
        <x:v>莳者的天人丝履</x:v>
      </x:c>
      <x:c r="C248" s="6" t="str">
        <x:v>113</x:v>
      </x:c>
      <x:c r="D248" s="6" t="str">
        <x:v>脚部</x:v>
      </x:c>
      <x:c r="E248" s="6" t="n">
        <x:v>3</x:v>
      </x:c>
      <x:c r="F248" s="6" t="n">
        <x:v>9</x:v>
      </x:c>
      <x:c r="G248" s="6" t="str">
        <x:v>34</x:v>
      </x:c>
      <x:c r="H248" s="6" t="str">
        <x:v>3</x:v>
      </x:c>
      <x:c r="I248" s="6" t="str">
        <x:v>https://raw.githubusercontent.com/Mar-7th/StarRailRes/dbe8cdfcfb0bf657b9fe1cf92d5537f118ccb487/index_new/cn/relics.json</x:v>
      </x:c>
    </x:row>
    <x:row r="249" ht="20" customHeight="1">
      <x:c r="A249" s="6" t="str">
        <x:v>41141</x:v>
      </x:c>
      <x:c r="B249" s="6" t="str">
        <x:v>信使的全息目镜</x:v>
      </x:c>
      <x:c r="C249" s="6" t="str">
        <x:v>114</x:v>
      </x:c>
      <x:c r="D249" s="6" t="str">
        <x:v>头部</x:v>
      </x:c>
      <x:c r="E249" s="6" t="n">
        <x:v>3</x:v>
      </x:c>
      <x:c r="F249" s="6" t="n">
        <x:v>9</x:v>
      </x:c>
      <x:c r="G249" s="6" t="str">
        <x:v>31</x:v>
      </x:c>
      <x:c r="H249" s="6" t="str">
        <x:v>3</x:v>
      </x:c>
      <x:c r="I249" s="6" t="str">
        <x:v>https://raw.githubusercontent.com/Mar-7th/StarRailRes/dbe8cdfcfb0bf657b9fe1cf92d5537f118ccb487/index_new/cn/relics.json</x:v>
      </x:c>
    </x:row>
    <x:row r="250" ht="20" customHeight="1">
      <x:c r="A250" s="6" t="str">
        <x:v>41142</x:v>
      </x:c>
      <x:c r="B250" s="6" t="str">
        <x:v>信使的百变义手</x:v>
      </x:c>
      <x:c r="C250" s="6" t="str">
        <x:v>114</x:v>
      </x:c>
      <x:c r="D250" s="6" t="str">
        <x:v>手部</x:v>
      </x:c>
      <x:c r="E250" s="6" t="n">
        <x:v>3</x:v>
      </x:c>
      <x:c r="F250" s="6" t="n">
        <x:v>9</x:v>
      </x:c>
      <x:c r="G250" s="6" t="str">
        <x:v>32</x:v>
      </x:c>
      <x:c r="H250" s="6" t="str">
        <x:v>3</x:v>
      </x:c>
      <x:c r="I250" s="6" t="str">
        <x:v>https://raw.githubusercontent.com/Mar-7th/StarRailRes/dbe8cdfcfb0bf657b9fe1cf92d5537f118ccb487/index_new/cn/relics.json</x:v>
      </x:c>
    </x:row>
    <x:row r="251" ht="20" customHeight="1">
      <x:c r="A251" s="6" t="str">
        <x:v>41143</x:v>
      </x:c>
      <x:c r="B251" s="6" t="str">
        <x:v>信使的密信挎包</x:v>
      </x:c>
      <x:c r="C251" s="6" t="str">
        <x:v>114</x:v>
      </x:c>
      <x:c r="D251" s="6" t="str">
        <x:v>躯干</x:v>
      </x:c>
      <x:c r="E251" s="6" t="n">
        <x:v>3</x:v>
      </x:c>
      <x:c r="F251" s="6" t="n">
        <x:v>9</x:v>
      </x:c>
      <x:c r="G251" s="6" t="str">
        <x:v>33</x:v>
      </x:c>
      <x:c r="H251" s="6" t="str">
        <x:v>3</x:v>
      </x:c>
      <x:c r="I251" s="6" t="str">
        <x:v>https://raw.githubusercontent.com/Mar-7th/StarRailRes/dbe8cdfcfb0bf657b9fe1cf92d5537f118ccb487/index_new/cn/relics.json</x:v>
      </x:c>
    </x:row>
    <x:row r="252" ht="20" customHeight="1">
      <x:c r="A252" s="6" t="str">
        <x:v>41144</x:v>
      </x:c>
      <x:c r="B252" s="6" t="str">
        <x:v>信使的酷跑板鞋</x:v>
      </x:c>
      <x:c r="C252" s="6" t="str">
        <x:v>114</x:v>
      </x:c>
      <x:c r="D252" s="6" t="str">
        <x:v>脚部</x:v>
      </x:c>
      <x:c r="E252" s="6" t="n">
        <x:v>3</x:v>
      </x:c>
      <x:c r="F252" s="6" t="n">
        <x:v>9</x:v>
      </x:c>
      <x:c r="G252" s="6" t="str">
        <x:v>34</x:v>
      </x:c>
      <x:c r="H252" s="6" t="str">
        <x:v>3</x:v>
      </x:c>
      <x:c r="I252" s="6" t="str">
        <x:v>https://raw.githubusercontent.com/Mar-7th/StarRailRes/dbe8cdfcfb0bf657b9fe1cf92d5537f118ccb487/index_new/cn/relics.json</x:v>
      </x:c>
    </x:row>
    <x:row r="253" ht="20" customHeight="1">
      <x:c r="A253" s="6" t="str">
        <x:v>41151</x:v>
      </x:c>
      <x:c r="B253" s="6" t="str">
        <x:v>大公的冥焰冠冕</x:v>
      </x:c>
      <x:c r="C253" s="6" t="str">
        <x:v>115</x:v>
      </x:c>
      <x:c r="D253" s="6" t="str">
        <x:v>头部</x:v>
      </x:c>
      <x:c r="E253" s="6" t="n">
        <x:v>3</x:v>
      </x:c>
      <x:c r="F253" s="6" t="n">
        <x:v>9</x:v>
      </x:c>
      <x:c r="G253" s="6" t="str">
        <x:v>31</x:v>
      </x:c>
      <x:c r="H253" s="6" t="str">
        <x:v>3</x:v>
      </x:c>
      <x:c r="I253" s="6" t="str">
        <x:v>https://raw.githubusercontent.com/Mar-7th/StarRailRes/dbe8cdfcfb0bf657b9fe1cf92d5537f118ccb487/index_new/cn/relics.json</x:v>
      </x:c>
    </x:row>
    <x:row r="254" ht="20" customHeight="1">
      <x:c r="A254" s="6" t="str">
        <x:v>41152</x:v>
      </x:c>
      <x:c r="B254" s="6" t="str">
        <x:v>大公的绒火指套</x:v>
      </x:c>
      <x:c r="C254" s="6" t="str">
        <x:v>115</x:v>
      </x:c>
      <x:c r="D254" s="6" t="str">
        <x:v>手部</x:v>
      </x:c>
      <x:c r="E254" s="6" t="n">
        <x:v>3</x:v>
      </x:c>
      <x:c r="F254" s="6" t="n">
        <x:v>9</x:v>
      </x:c>
      <x:c r="G254" s="6" t="str">
        <x:v>32</x:v>
      </x:c>
      <x:c r="H254" s="6" t="str">
        <x:v>3</x:v>
      </x:c>
      <x:c r="I254" s="6" t="str">
        <x:v>https://raw.githubusercontent.com/Mar-7th/StarRailRes/dbe8cdfcfb0bf657b9fe1cf92d5537f118ccb487/index_new/cn/relics.json</x:v>
      </x:c>
    </x:row>
    <x:row r="255" ht="20" customHeight="1">
      <x:c r="A255" s="6" t="str">
        <x:v>41153</x:v>
      </x:c>
      <x:c r="B255" s="6" t="str">
        <x:v>大公的蒙恩长袍</x:v>
      </x:c>
      <x:c r="C255" s="6" t="str">
        <x:v>115</x:v>
      </x:c>
      <x:c r="D255" s="6" t="str">
        <x:v>躯干</x:v>
      </x:c>
      <x:c r="E255" s="6" t="n">
        <x:v>3</x:v>
      </x:c>
      <x:c r="F255" s="6" t="n">
        <x:v>9</x:v>
      </x:c>
      <x:c r="G255" s="6" t="str">
        <x:v>33</x:v>
      </x:c>
      <x:c r="H255" s="6" t="str">
        <x:v>3</x:v>
      </x:c>
      <x:c r="I255" s="6" t="str">
        <x:v>https://raw.githubusercontent.com/Mar-7th/StarRailRes/dbe8cdfcfb0bf657b9fe1cf92d5537f118ccb487/index_new/cn/relics.json</x:v>
      </x:c>
    </x:row>
    <x:row r="256" ht="20" customHeight="1">
      <x:c r="A256" s="6" t="str">
        <x:v>41154</x:v>
      </x:c>
      <x:c r="B256" s="6" t="str">
        <x:v>大公的绅雅礼靴</x:v>
      </x:c>
      <x:c r="C256" s="6" t="str">
        <x:v>115</x:v>
      </x:c>
      <x:c r="D256" s="6" t="str">
        <x:v>脚部</x:v>
      </x:c>
      <x:c r="E256" s="6" t="n">
        <x:v>3</x:v>
      </x:c>
      <x:c r="F256" s="6" t="n">
        <x:v>9</x:v>
      </x:c>
      <x:c r="G256" s="6" t="str">
        <x:v>34</x:v>
      </x:c>
      <x:c r="H256" s="6" t="str">
        <x:v>3</x:v>
      </x:c>
      <x:c r="I256" s="6" t="str">
        <x:v>https://raw.githubusercontent.com/Mar-7th/StarRailRes/dbe8cdfcfb0bf657b9fe1cf92d5537f118ccb487/index_new/cn/relics.json</x:v>
      </x:c>
    </x:row>
    <x:row r="257" ht="20" customHeight="1">
      <x:c r="A257" s="6" t="str">
        <x:v>41161</x:v>
      </x:c>
      <x:c r="B257" s="6" t="str">
        <x:v>系囚的合啮拘笼</x:v>
      </x:c>
      <x:c r="C257" s="6" t="str">
        <x:v>116</x:v>
      </x:c>
      <x:c r="D257" s="6" t="str">
        <x:v>头部</x:v>
      </x:c>
      <x:c r="E257" s="6" t="n">
        <x:v>3</x:v>
      </x:c>
      <x:c r="F257" s="6" t="n">
        <x:v>9</x:v>
      </x:c>
      <x:c r="G257" s="6" t="str">
        <x:v>31</x:v>
      </x:c>
      <x:c r="H257" s="6" t="str">
        <x:v>3</x:v>
      </x:c>
      <x:c r="I257" s="6" t="str">
        <x:v>https://raw.githubusercontent.com/Mar-7th/StarRailRes/dbe8cdfcfb0bf657b9fe1cf92d5537f118ccb487/index_new/cn/relics.json</x:v>
      </x:c>
    </x:row>
    <x:row r="258" ht="20" customHeight="1">
      <x:c r="A258" s="6" t="str">
        <x:v>41162</x:v>
      </x:c>
      <x:c r="B258" s="6" t="str">
        <x:v>系囚的铅石梏铐</x:v>
      </x:c>
      <x:c r="C258" s="6" t="str">
        <x:v>116</x:v>
      </x:c>
      <x:c r="D258" s="6" t="str">
        <x:v>手部</x:v>
      </x:c>
      <x:c r="E258" s="6" t="n">
        <x:v>3</x:v>
      </x:c>
      <x:c r="F258" s="6" t="n">
        <x:v>9</x:v>
      </x:c>
      <x:c r="G258" s="6" t="str">
        <x:v>32</x:v>
      </x:c>
      <x:c r="H258" s="6" t="str">
        <x:v>3</x:v>
      </x:c>
      <x:c r="I258" s="6" t="str">
        <x:v>https://raw.githubusercontent.com/Mar-7th/StarRailRes/dbe8cdfcfb0bf657b9fe1cf92d5537f118ccb487/index_new/cn/relics.json</x:v>
      </x:c>
    </x:row>
    <x:row r="259" ht="20" customHeight="1">
      <x:c r="A259" s="6" t="str">
        <x:v>41163</x:v>
      </x:c>
      <x:c r="B259" s="6" t="str">
        <x:v>系囚的幽闭缚束</x:v>
      </x:c>
      <x:c r="C259" s="6" t="str">
        <x:v>116</x:v>
      </x:c>
      <x:c r="D259" s="6" t="str">
        <x:v>躯干</x:v>
      </x:c>
      <x:c r="E259" s="6" t="n">
        <x:v>3</x:v>
      </x:c>
      <x:c r="F259" s="6" t="n">
        <x:v>9</x:v>
      </x:c>
      <x:c r="G259" s="6" t="str">
        <x:v>33</x:v>
      </x:c>
      <x:c r="H259" s="6" t="str">
        <x:v>3</x:v>
      </x:c>
      <x:c r="I259" s="6" t="str">
        <x:v>https://raw.githubusercontent.com/Mar-7th/StarRailRes/dbe8cdfcfb0bf657b9fe1cf92d5537f118ccb487/index_new/cn/relics.json</x:v>
      </x:c>
    </x:row>
    <x:row r="260" ht="20" customHeight="1">
      <x:c r="A260" s="6" t="str">
        <x:v>41164</x:v>
      </x:c>
      <x:c r="B260" s="6" t="str">
        <x:v>系囚的绝足锁桎</x:v>
      </x:c>
      <x:c r="C260" s="6" t="str">
        <x:v>116</x:v>
      </x:c>
      <x:c r="D260" s="6" t="str">
        <x:v>脚部</x:v>
      </x:c>
      <x:c r="E260" s="6" t="n">
        <x:v>3</x:v>
      </x:c>
      <x:c r="F260" s="6" t="n">
        <x:v>9</x:v>
      </x:c>
      <x:c r="G260" s="6" t="str">
        <x:v>34</x:v>
      </x:c>
      <x:c r="H260" s="6" t="str">
        <x:v>3</x:v>
      </x:c>
      <x:c r="I260" s="6" t="str">
        <x:v>https://raw.githubusercontent.com/Mar-7th/StarRailRes/dbe8cdfcfb0bf657b9fe1cf92d5537f118ccb487/index_new/cn/relics.json</x:v>
      </x:c>
    </x:row>
    <x:row r="261" ht="20" customHeight="1">
      <x:c r="A261" s="6" t="str">
        <x:v>41171</x:v>
      </x:c>
      <x:c r="B261" s="6" t="str">
        <x:v>先驱的绝热围壳</x:v>
      </x:c>
      <x:c r="C261" s="6" t="str">
        <x:v>117</x:v>
      </x:c>
      <x:c r="D261" s="6" t="str">
        <x:v>头部</x:v>
      </x:c>
      <x:c r="E261" s="6" t="n">
        <x:v>3</x:v>
      </x:c>
      <x:c r="F261" s="6" t="n">
        <x:v>9</x:v>
      </x:c>
      <x:c r="G261" s="6" t="str">
        <x:v>31</x:v>
      </x:c>
      <x:c r="H261" s="6" t="str">
        <x:v>3</x:v>
      </x:c>
      <x:c r="I261" s="6" t="str">
        <x:v>https://raw.githubusercontent.com/Mar-7th/StarRailRes/dbe8cdfcfb0bf657b9fe1cf92d5537f118ccb487/index_new/cn/relics.json</x:v>
      </x:c>
    </x:row>
    <x:row r="262" ht="20" customHeight="1">
      <x:c r="A262" s="6" t="str">
        <x:v>41172</x:v>
      </x:c>
      <x:c r="B262" s="6" t="str">
        <x:v>先驱的虚极罗盘</x:v>
      </x:c>
      <x:c r="C262" s="6" t="str">
        <x:v>117</x:v>
      </x:c>
      <x:c r="D262" s="6" t="str">
        <x:v>手部</x:v>
      </x:c>
      <x:c r="E262" s="6" t="n">
        <x:v>3</x:v>
      </x:c>
      <x:c r="F262" s="6" t="n">
        <x:v>9</x:v>
      </x:c>
      <x:c r="G262" s="6" t="str">
        <x:v>32</x:v>
      </x:c>
      <x:c r="H262" s="6" t="str">
        <x:v>3</x:v>
      </x:c>
      <x:c r="I262" s="6" t="str">
        <x:v>https://raw.githubusercontent.com/Mar-7th/StarRailRes/dbe8cdfcfb0bf657b9fe1cf92d5537f118ccb487/index_new/cn/relics.json</x:v>
      </x:c>
    </x:row>
    <x:row r="263" ht="20" customHeight="1">
      <x:c r="A263" s="6" t="str">
        <x:v>41173</x:v>
      </x:c>
      <x:c r="B263" s="6" t="str">
        <x:v>先驱的密合铅衣</x:v>
      </x:c>
      <x:c r="C263" s="6" t="str">
        <x:v>117</x:v>
      </x:c>
      <x:c r="D263" s="6" t="str">
        <x:v>躯干</x:v>
      </x:c>
      <x:c r="E263" s="6" t="n">
        <x:v>3</x:v>
      </x:c>
      <x:c r="F263" s="6" t="n">
        <x:v>9</x:v>
      </x:c>
      <x:c r="G263" s="6" t="str">
        <x:v>33</x:v>
      </x:c>
      <x:c r="H263" s="6" t="str">
        <x:v>3</x:v>
      </x:c>
      <x:c r="I263" s="6" t="str">
        <x:v>https://raw.githubusercontent.com/Mar-7th/StarRailRes/dbe8cdfcfb0bf657b9fe1cf92d5537f118ccb487/index_new/cn/relics.json</x:v>
      </x:c>
    </x:row>
    <x:row r="264" ht="20" customHeight="1">
      <x:c r="A264" s="6" t="str">
        <x:v>41174</x:v>
      </x:c>
      <x:c r="B264" s="6" t="str">
        <x:v>先驱的泊星桩锚</x:v>
      </x:c>
      <x:c r="C264" s="6" t="str">
        <x:v>117</x:v>
      </x:c>
      <x:c r="D264" s="6" t="str">
        <x:v>脚部</x:v>
      </x:c>
      <x:c r="E264" s="6" t="n">
        <x:v>3</x:v>
      </x:c>
      <x:c r="F264" s="6" t="n">
        <x:v>9</x:v>
      </x:c>
      <x:c r="G264" s="6" t="str">
        <x:v>34</x:v>
      </x:c>
      <x:c r="H264" s="6" t="str">
        <x:v>3</x:v>
      </x:c>
      <x:c r="I264" s="6" t="str">
        <x:v>https://raw.githubusercontent.com/Mar-7th/StarRailRes/dbe8cdfcfb0bf657b9fe1cf92d5537f118ccb487/index_new/cn/relics.json</x:v>
      </x:c>
    </x:row>
    <x:row r="265" ht="20" customHeight="1">
      <x:c r="A265" s="6" t="str">
        <x:v>41181</x:v>
      </x:c>
      <x:c r="B265" s="6" t="str">
        <x:v>钟表匠的极目透镜</x:v>
      </x:c>
      <x:c r="C265" s="6" t="str">
        <x:v>118</x:v>
      </x:c>
      <x:c r="D265" s="6" t="str">
        <x:v>头部</x:v>
      </x:c>
      <x:c r="E265" s="6" t="n">
        <x:v>3</x:v>
      </x:c>
      <x:c r="F265" s="6" t="n">
        <x:v>9</x:v>
      </x:c>
      <x:c r="G265" s="6" t="str">
        <x:v>31</x:v>
      </x:c>
      <x:c r="H265" s="6" t="str">
        <x:v>3</x:v>
      </x:c>
      <x:c r="I265" s="6" t="str">
        <x:v>https://raw.githubusercontent.com/Mar-7th/StarRailRes/dbe8cdfcfb0bf657b9fe1cf92d5537f118ccb487/index_new/cn/relics.json</x:v>
      </x:c>
    </x:row>
    <x:row r="266" ht="20" customHeight="1">
      <x:c r="A266" s="6" t="str">
        <x:v>41182</x:v>
      </x:c>
      <x:c r="B266" s="6" t="str">
        <x:v>钟表匠的交运腕表</x:v>
      </x:c>
      <x:c r="C266" s="6" t="str">
        <x:v>118</x:v>
      </x:c>
      <x:c r="D266" s="6" t="str">
        <x:v>手部</x:v>
      </x:c>
      <x:c r="E266" s="6" t="n">
        <x:v>3</x:v>
      </x:c>
      <x:c r="F266" s="6" t="n">
        <x:v>9</x:v>
      </x:c>
      <x:c r="G266" s="6" t="str">
        <x:v>32</x:v>
      </x:c>
      <x:c r="H266" s="6" t="str">
        <x:v>3</x:v>
      </x:c>
      <x:c r="I266" s="6" t="str">
        <x:v>https://raw.githubusercontent.com/Mar-7th/StarRailRes/dbe8cdfcfb0bf657b9fe1cf92d5537f118ccb487/index_new/cn/relics.json</x:v>
      </x:c>
    </x:row>
    <x:row r="267" ht="20" customHeight="1">
      <x:c r="A267" s="6" t="str">
        <x:v>41183</x:v>
      </x:c>
      <x:c r="B267" s="6" t="str">
        <x:v>钟表匠的空幻礼服</x:v>
      </x:c>
      <x:c r="C267" s="6" t="str">
        <x:v>118</x:v>
      </x:c>
      <x:c r="D267" s="6" t="str">
        <x:v>躯干</x:v>
      </x:c>
      <x:c r="E267" s="6" t="n">
        <x:v>3</x:v>
      </x:c>
      <x:c r="F267" s="6" t="n">
        <x:v>9</x:v>
      </x:c>
      <x:c r="G267" s="6" t="str">
        <x:v>33</x:v>
      </x:c>
      <x:c r="H267" s="6" t="str">
        <x:v>3</x:v>
      </x:c>
      <x:c r="I267" s="6" t="str">
        <x:v>https://raw.githubusercontent.com/Mar-7th/StarRailRes/dbe8cdfcfb0bf657b9fe1cf92d5537f118ccb487/index_new/cn/relics.json</x:v>
      </x:c>
    </x:row>
    <x:row r="268" ht="20" customHeight="1">
      <x:c r="A268" s="6" t="str">
        <x:v>41184</x:v>
      </x:c>
      <x:c r="B268" s="6" t="str">
        <x:v>钟表匠的隐梦革履</x:v>
      </x:c>
      <x:c r="C268" s="6" t="str">
        <x:v>118</x:v>
      </x:c>
      <x:c r="D268" s="6" t="str">
        <x:v>脚部</x:v>
      </x:c>
      <x:c r="E268" s="6" t="n">
        <x:v>3</x:v>
      </x:c>
      <x:c r="F268" s="6" t="n">
        <x:v>9</x:v>
      </x:c>
      <x:c r="G268" s="6" t="str">
        <x:v>34</x:v>
      </x:c>
      <x:c r="H268" s="6" t="str">
        <x:v>3</x:v>
      </x:c>
      <x:c r="I268" s="6" t="str">
        <x:v>https://raw.githubusercontent.com/Mar-7th/StarRailRes/dbe8cdfcfb0bf657b9fe1cf92d5537f118ccb487/index_new/cn/relics.json</x:v>
      </x:c>
    </x:row>
    <x:row r="269" ht="20" customHeight="1">
      <x:c r="A269" s="6" t="str">
        <x:v>41191</x:v>
      </x:c>
      <x:c r="B269" s="6" t="str">
        <x:v>铁骑的索敌战盔</x:v>
      </x:c>
      <x:c r="C269" s="6" t="str">
        <x:v>119</x:v>
      </x:c>
      <x:c r="D269" s="6" t="str">
        <x:v>头部</x:v>
      </x:c>
      <x:c r="E269" s="6" t="n">
        <x:v>3</x:v>
      </x:c>
      <x:c r="F269" s="6" t="n">
        <x:v>9</x:v>
      </x:c>
      <x:c r="G269" s="6" t="str">
        <x:v>31</x:v>
      </x:c>
      <x:c r="H269" s="6" t="str">
        <x:v>3</x:v>
      </x:c>
      <x:c r="I269" s="6" t="str">
        <x:v>https://raw.githubusercontent.com/Mar-7th/StarRailRes/dbe8cdfcfb0bf657b9fe1cf92d5537f118ccb487/index_new/cn/relics.json</x:v>
      </x:c>
    </x:row>
    <x:row r="270" ht="20" customHeight="1">
      <x:c r="A270" s="6" t="str">
        <x:v>41192</x:v>
      </x:c>
      <x:c r="B270" s="6" t="str">
        <x:v>铁骑的摧坚铁腕</x:v>
      </x:c>
      <x:c r="C270" s="6" t="str">
        <x:v>119</x:v>
      </x:c>
      <x:c r="D270" s="6" t="str">
        <x:v>手部</x:v>
      </x:c>
      <x:c r="E270" s="6" t="n">
        <x:v>3</x:v>
      </x:c>
      <x:c r="F270" s="6" t="n">
        <x:v>9</x:v>
      </x:c>
      <x:c r="G270" s="6" t="str">
        <x:v>32</x:v>
      </x:c>
      <x:c r="H270" s="6" t="str">
        <x:v>3</x:v>
      </x:c>
      <x:c r="I270" s="6" t="str">
        <x:v>https://raw.githubusercontent.com/Mar-7th/StarRailRes/dbe8cdfcfb0bf657b9fe1cf92d5537f118ccb487/index_new/cn/relics.json</x:v>
      </x:c>
    </x:row>
    <x:row r="271" ht="20" customHeight="1">
      <x:c r="A271" s="6" t="str">
        <x:v>41193</x:v>
      </x:c>
      <x:c r="B271" s="6" t="str">
        <x:v>铁骑的银影装甲</x:v>
      </x:c>
      <x:c r="C271" s="6" t="str">
        <x:v>119</x:v>
      </x:c>
      <x:c r="D271" s="6" t="str">
        <x:v>躯干</x:v>
      </x:c>
      <x:c r="E271" s="6" t="n">
        <x:v>3</x:v>
      </x:c>
      <x:c r="F271" s="6" t="n">
        <x:v>9</x:v>
      </x:c>
      <x:c r="G271" s="6" t="str">
        <x:v>33</x:v>
      </x:c>
      <x:c r="H271" s="6" t="str">
        <x:v>3</x:v>
      </x:c>
      <x:c r="I271" s="6" t="str">
        <x:v>https://raw.githubusercontent.com/Mar-7th/StarRailRes/dbe8cdfcfb0bf657b9fe1cf92d5537f118ccb487/index_new/cn/relics.json</x:v>
      </x:c>
    </x:row>
    <x:row r="272" ht="20" customHeight="1">
      <x:c r="A272" s="6" t="str">
        <x:v>41194</x:v>
      </x:c>
      <x:c r="B272" s="6" t="str">
        <x:v>铁骑的行空护胫</x:v>
      </x:c>
      <x:c r="C272" s="6" t="str">
        <x:v>119</x:v>
      </x:c>
      <x:c r="D272" s="6" t="str">
        <x:v>脚部</x:v>
      </x:c>
      <x:c r="E272" s="6" t="n">
        <x:v>3</x:v>
      </x:c>
      <x:c r="F272" s="6" t="n">
        <x:v>9</x:v>
      </x:c>
      <x:c r="G272" s="6" t="str">
        <x:v>34</x:v>
      </x:c>
      <x:c r="H272" s="6" t="str">
        <x:v>3</x:v>
      </x:c>
      <x:c r="I272" s="6" t="str">
        <x:v>https://raw.githubusercontent.com/Mar-7th/StarRailRes/dbe8cdfcfb0bf657b9fe1cf92d5537f118ccb487/index_new/cn/relics.json</x:v>
      </x:c>
    </x:row>
    <x:row r="273" ht="20" customHeight="1">
      <x:c r="A273" s="6" t="str">
        <x:v>41201</x:v>
      </x:c>
      <x:c r="B273" s="6" t="str">
        <x:v>勇烈的玄枵面甲</x:v>
      </x:c>
      <x:c r="C273" s="6" t="str">
        <x:v>120</x:v>
      </x:c>
      <x:c r="D273" s="6" t="str">
        <x:v>头部</x:v>
      </x:c>
      <x:c r="E273" s="6" t="n">
        <x:v>3</x:v>
      </x:c>
      <x:c r="F273" s="6" t="n">
        <x:v>9</x:v>
      </x:c>
      <x:c r="G273" s="6" t="str">
        <x:v>31</x:v>
      </x:c>
      <x:c r="H273" s="6" t="str">
        <x:v>3</x:v>
      </x:c>
      <x:c r="I273" s="6" t="str">
        <x:v>https://raw.githubusercontent.com/Mar-7th/StarRailRes/dbe8cdfcfb0bf657b9fe1cf92d5537f118ccb487/index_new/cn/relics.json</x:v>
      </x:c>
    </x:row>
    <x:row r="274" ht="20" customHeight="1">
      <x:c r="A274" s="6" t="str">
        <x:v>41202</x:v>
      </x:c>
      <x:c r="B274" s="6" t="str">
        <x:v>勇烈的钩爪腕甲</x:v>
      </x:c>
      <x:c r="C274" s="6" t="str">
        <x:v>120</x:v>
      </x:c>
      <x:c r="D274" s="6" t="str">
        <x:v>手部</x:v>
      </x:c>
      <x:c r="E274" s="6" t="n">
        <x:v>3</x:v>
      </x:c>
      <x:c r="F274" s="6" t="n">
        <x:v>9</x:v>
      </x:c>
      <x:c r="G274" s="6" t="str">
        <x:v>32</x:v>
      </x:c>
      <x:c r="H274" s="6" t="str">
        <x:v>3</x:v>
      </x:c>
      <x:c r="I274" s="6" t="str">
        <x:v>https://raw.githubusercontent.com/Mar-7th/StarRailRes/dbe8cdfcfb0bf657b9fe1cf92d5537f118ccb487/index_new/cn/relics.json</x:v>
      </x:c>
    </x:row>
    <x:row r="275" ht="20" customHeight="1">
      <x:c r="A275" s="6" t="str">
        <x:v>41203</x:v>
      </x:c>
      <x:c r="B275" s="6" t="str">
        <x:v>勇烈的飞翎瓷甲</x:v>
      </x:c>
      <x:c r="C275" s="6" t="str">
        <x:v>120</x:v>
      </x:c>
      <x:c r="D275" s="6" t="str">
        <x:v>躯干</x:v>
      </x:c>
      <x:c r="E275" s="6" t="n">
        <x:v>3</x:v>
      </x:c>
      <x:c r="F275" s="6" t="n">
        <x:v>9</x:v>
      </x:c>
      <x:c r="G275" s="6" t="str">
        <x:v>33</x:v>
      </x:c>
      <x:c r="H275" s="6" t="str">
        <x:v>3</x:v>
      </x:c>
      <x:c r="I275" s="6" t="str">
        <x:v>https://raw.githubusercontent.com/Mar-7th/StarRailRes/dbe8cdfcfb0bf657b9fe1cf92d5537f118ccb487/index_new/cn/relics.json</x:v>
      </x:c>
    </x:row>
    <x:row r="276" ht="20" customHeight="1">
      <x:c r="A276" s="6" t="str">
        <x:v>41204</x:v>
      </x:c>
      <x:c r="B276" s="6" t="str">
        <x:v>勇烈的逐猎腿甲</x:v>
      </x:c>
      <x:c r="C276" s="6" t="str">
        <x:v>120</x:v>
      </x:c>
      <x:c r="D276" s="6" t="str">
        <x:v>脚部</x:v>
      </x:c>
      <x:c r="E276" s="6" t="n">
        <x:v>3</x:v>
      </x:c>
      <x:c r="F276" s="6" t="n">
        <x:v>9</x:v>
      </x:c>
      <x:c r="G276" s="6" t="str">
        <x:v>34</x:v>
      </x:c>
      <x:c r="H276" s="6" t="str">
        <x:v>3</x:v>
      </x:c>
      <x:c r="I276" s="6" t="str">
        <x:v>https://raw.githubusercontent.com/Mar-7th/StarRailRes/dbe8cdfcfb0bf657b9fe1cf92d5537f118ccb487/index_new/cn/relics.json</x:v>
      </x:c>
    </x:row>
    <x:row r="277" ht="20" customHeight="1">
      <x:c r="A277" s="6" t="str">
        <x:v>41211</x:v>
      </x:c>
      <x:c r="B277" s="6" t="str">
        <x:v>司铎的律音耳坠</x:v>
      </x:c>
      <x:c r="C277" s="6" t="str">
        <x:v>121</x:v>
      </x:c>
      <x:c r="D277" s="6" t="str">
        <x:v>头部</x:v>
      </x:c>
      <x:c r="E277" s="6" t="n">
        <x:v>3</x:v>
      </x:c>
      <x:c r="F277" s="6" t="n">
        <x:v>9</x:v>
      </x:c>
      <x:c r="G277" s="6" t="str">
        <x:v>31</x:v>
      </x:c>
      <x:c r="H277" s="6" t="str">
        <x:v>3</x:v>
      </x:c>
      <x:c r="I277" s="6" t="str">
        <x:v>https://raw.githubusercontent.com/Mar-7th/StarRailRes/dbe8cdfcfb0bf657b9fe1cf92d5537f118ccb487/index_new/cn/relics.json</x:v>
      </x:c>
    </x:row>
    <x:row r="278" ht="20" customHeight="1">
      <x:c r="A278" s="6" t="str">
        <x:v>41212</x:v>
      </x:c>
      <x:c r="B278" s="6" t="str">
        <x:v>司铎的授邀手套</x:v>
      </x:c>
      <x:c r="C278" s="6" t="str">
        <x:v>121</x:v>
      </x:c>
      <x:c r="D278" s="6" t="str">
        <x:v>手部</x:v>
      </x:c>
      <x:c r="E278" s="6" t="n">
        <x:v>3</x:v>
      </x:c>
      <x:c r="F278" s="6" t="n">
        <x:v>9</x:v>
      </x:c>
      <x:c r="G278" s="6" t="str">
        <x:v>32</x:v>
      </x:c>
      <x:c r="H278" s="6" t="str">
        <x:v>3</x:v>
      </x:c>
      <x:c r="I278" s="6" t="str">
        <x:v>https://raw.githubusercontent.com/Mar-7th/StarRailRes/dbe8cdfcfb0bf657b9fe1cf92d5537f118ccb487/index_new/cn/relics.json</x:v>
      </x:c>
    </x:row>
    <x:row r="279" ht="20" customHeight="1">
      <x:c r="A279" s="6" t="str">
        <x:v>41213</x:v>
      </x:c>
      <x:c r="B279" s="6" t="str">
        <x:v>司铎的圣职礼服</x:v>
      </x:c>
      <x:c r="C279" s="6" t="str">
        <x:v>121</x:v>
      </x:c>
      <x:c r="D279" s="6" t="str">
        <x:v>躯干</x:v>
      </x:c>
      <x:c r="E279" s="6" t="n">
        <x:v>3</x:v>
      </x:c>
      <x:c r="F279" s="6" t="n">
        <x:v>9</x:v>
      </x:c>
      <x:c r="G279" s="6" t="str">
        <x:v>33</x:v>
      </x:c>
      <x:c r="H279" s="6" t="str">
        <x:v>3</x:v>
      </x:c>
      <x:c r="I279" s="6" t="str">
        <x:v>https://raw.githubusercontent.com/Mar-7th/StarRailRes/dbe8cdfcfb0bf657b9fe1cf92d5537f118ccb487/index_new/cn/relics.json</x:v>
      </x:c>
    </x:row>
    <x:row r="280" ht="20" customHeight="1">
      <x:c r="A280" s="6" t="str">
        <x:v>41214</x:v>
      </x:c>
      <x:c r="B280" s="6" t="str">
        <x:v>司铎的苦旅短靴</x:v>
      </x:c>
      <x:c r="C280" s="6" t="str">
        <x:v>121</x:v>
      </x:c>
      <x:c r="D280" s="6" t="str">
        <x:v>脚部</x:v>
      </x:c>
      <x:c r="E280" s="6" t="n">
        <x:v>3</x:v>
      </x:c>
      <x:c r="F280" s="6" t="n">
        <x:v>9</x:v>
      </x:c>
      <x:c r="G280" s="6" t="str">
        <x:v>34</x:v>
      </x:c>
      <x:c r="H280" s="6" t="str">
        <x:v>3</x:v>
      </x:c>
      <x:c r="I280" s="6" t="str">
        <x:v>https://raw.githubusercontent.com/Mar-7th/StarRailRes/dbe8cdfcfb0bf657b9fe1cf92d5537f118ccb487/index_new/cn/relics.json</x:v>
      </x:c>
    </x:row>
    <x:row r="281" ht="20" customHeight="1">
      <x:c r="A281" s="6" t="str">
        <x:v>41221</x:v>
      </x:c>
      <x:c r="B281" s="6" t="str">
        <x:v>学者的银边视镜</x:v>
      </x:c>
      <x:c r="C281" s="6" t="str">
        <x:v>122</x:v>
      </x:c>
      <x:c r="D281" s="6" t="str">
        <x:v>头部</x:v>
      </x:c>
      <x:c r="E281" s="6" t="n">
        <x:v>3</x:v>
      </x:c>
      <x:c r="F281" s="6" t="n">
        <x:v>9</x:v>
      </x:c>
      <x:c r="G281" s="6" t="str">
        <x:v>31</x:v>
      </x:c>
      <x:c r="H281" s="6" t="str">
        <x:v>3</x:v>
      </x:c>
      <x:c r="I281" s="6" t="str">
        <x:v>https://raw.githubusercontent.com/Mar-7th/StarRailRes/dbe8cdfcfb0bf657b9fe1cf92d5537f118ccb487/index_new/cn/relics.json</x:v>
      </x:c>
    </x:row>
    <x:row r="282" ht="20" customHeight="1">
      <x:c r="A282" s="6" t="str">
        <x:v>41222</x:v>
      </x:c>
      <x:c r="B282" s="6" t="str">
        <x:v>学者的辅助指节</x:v>
      </x:c>
      <x:c r="C282" s="6" t="str">
        <x:v>122</x:v>
      </x:c>
      <x:c r="D282" s="6" t="str">
        <x:v>手部</x:v>
      </x:c>
      <x:c r="E282" s="6" t="n">
        <x:v>3</x:v>
      </x:c>
      <x:c r="F282" s="6" t="n">
        <x:v>9</x:v>
      </x:c>
      <x:c r="G282" s="6" t="str">
        <x:v>32</x:v>
      </x:c>
      <x:c r="H282" s="6" t="str">
        <x:v>3</x:v>
      </x:c>
      <x:c r="I282" s="6" t="str">
        <x:v>https://raw.githubusercontent.com/Mar-7th/StarRailRes/dbe8cdfcfb0bf657b9fe1cf92d5537f118ccb487/index_new/cn/relics.json</x:v>
      </x:c>
    </x:row>
    <x:row r="283" ht="20" customHeight="1">
      <x:c r="A283" s="6" t="str">
        <x:v>41223</x:v>
      </x:c>
      <x:c r="B283" s="6" t="str">
        <x:v>学者的粗纺外套</x:v>
      </x:c>
      <x:c r="C283" s="6" t="str">
        <x:v>122</x:v>
      </x:c>
      <x:c r="D283" s="6" t="str">
        <x:v>躯干</x:v>
      </x:c>
      <x:c r="E283" s="6" t="n">
        <x:v>3</x:v>
      </x:c>
      <x:c r="F283" s="6" t="n">
        <x:v>9</x:v>
      </x:c>
      <x:c r="G283" s="6" t="str">
        <x:v>33</x:v>
      </x:c>
      <x:c r="H283" s="6" t="str">
        <x:v>3</x:v>
      </x:c>
      <x:c r="I283" s="6" t="str">
        <x:v>https://raw.githubusercontent.com/Mar-7th/StarRailRes/dbe8cdfcfb0bf657b9fe1cf92d5537f118ccb487/index_new/cn/relics.json</x:v>
      </x:c>
    </x:row>
    <x:row r="284" ht="20" customHeight="1">
      <x:c r="A284" s="6" t="str">
        <x:v>41224</x:v>
      </x:c>
      <x:c r="B284" s="6" t="str">
        <x:v>学者的绒皮雪靴</x:v>
      </x:c>
      <x:c r="C284" s="6" t="str">
        <x:v>122</x:v>
      </x:c>
      <x:c r="D284" s="6" t="str">
        <x:v>脚部</x:v>
      </x:c>
      <x:c r="E284" s="6" t="n">
        <x:v>3</x:v>
      </x:c>
      <x:c r="F284" s="6" t="n">
        <x:v>9</x:v>
      </x:c>
      <x:c r="G284" s="6" t="str">
        <x:v>34</x:v>
      </x:c>
      <x:c r="H284" s="6" t="str">
        <x:v>3</x:v>
      </x:c>
      <x:c r="I284" s="6" t="str">
        <x:v>https://raw.githubusercontent.com/Mar-7th/StarRailRes/dbe8cdfcfb0bf657b9fe1cf92d5537f118ccb487/index_new/cn/relics.json</x:v>
      </x:c>
    </x:row>
    <x:row r="285" ht="20" customHeight="1">
      <x:c r="A285" s="6" t="str">
        <x:v>41231</x:v>
      </x:c>
      <x:c r="B285" s="6" t="str">
        <x:v>英豪的冠军桂冠</x:v>
      </x:c>
      <x:c r="C285" s="6" t="str">
        <x:v>123</x:v>
      </x:c>
      <x:c r="D285" s="6" t="str">
        <x:v>头部</x:v>
      </x:c>
      <x:c r="E285" s="6" t="n">
        <x:v>3</x:v>
      </x:c>
      <x:c r="F285" s="6" t="n">
        <x:v>9</x:v>
      </x:c>
      <x:c r="G285" s="6" t="str">
        <x:v>31</x:v>
      </x:c>
      <x:c r="H285" s="6" t="str">
        <x:v>3</x:v>
      </x:c>
      <x:c r="I285" s="6" t="str">
        <x:v>https://raw.githubusercontent.com/Mar-7th/StarRailRes/dbe8cdfcfb0bf657b9fe1cf92d5537f118ccb487/index_new/cn/relics.json</x:v>
      </x:c>
    </x:row>
    <x:row r="286" ht="20" customHeight="1">
      <x:c r="A286" s="6" t="str">
        <x:v>41232</x:v>
      </x:c>
      <x:c r="B286" s="6" t="str">
        <x:v>英豪的鉴金腕铠</x:v>
      </x:c>
      <x:c r="C286" s="6" t="str">
        <x:v>123</x:v>
      </x:c>
      <x:c r="D286" s="6" t="str">
        <x:v>手部</x:v>
      </x:c>
      <x:c r="E286" s="6" t="n">
        <x:v>3</x:v>
      </x:c>
      <x:c r="F286" s="6" t="n">
        <x:v>9</x:v>
      </x:c>
      <x:c r="G286" s="6" t="str">
        <x:v>32</x:v>
      </x:c>
      <x:c r="H286" s="6" t="str">
        <x:v>3</x:v>
      </x:c>
      <x:c r="I286" s="6" t="str">
        <x:v>https://raw.githubusercontent.com/Mar-7th/StarRailRes/dbe8cdfcfb0bf657b9fe1cf92d5537f118ccb487/index_new/cn/relics.json</x:v>
      </x:c>
    </x:row>
    <x:row r="287" ht="20" customHeight="1">
      <x:c r="A287" s="6" t="str">
        <x:v>41233</x:v>
      </x:c>
      <x:c r="B287" s="6" t="str">
        <x:v>英豪的骁战金甲</x:v>
      </x:c>
      <x:c r="C287" s="6" t="str">
        <x:v>123</x:v>
      </x:c>
      <x:c r="D287" s="6" t="str">
        <x:v>躯干</x:v>
      </x:c>
      <x:c r="E287" s="6" t="n">
        <x:v>3</x:v>
      </x:c>
      <x:c r="F287" s="6" t="n">
        <x:v>9</x:v>
      </x:c>
      <x:c r="G287" s="6" t="str">
        <x:v>33</x:v>
      </x:c>
      <x:c r="H287" s="6" t="str">
        <x:v>3</x:v>
      </x:c>
      <x:c r="I287" s="6" t="str">
        <x:v>https://raw.githubusercontent.com/Mar-7th/StarRailRes/dbe8cdfcfb0bf657b9fe1cf92d5537f118ccb487/index_new/cn/relics.json</x:v>
      </x:c>
    </x:row>
    <x:row r="288" ht="20" customHeight="1">
      <x:c r="A288" s="6" t="str">
        <x:v>41234</x:v>
      </x:c>
      <x:c r="B288" s="6" t="str">
        <x:v>英豪的赴火护胫</x:v>
      </x:c>
      <x:c r="C288" s="6" t="str">
        <x:v>123</x:v>
      </x:c>
      <x:c r="D288" s="6" t="str">
        <x:v>脚部</x:v>
      </x:c>
      <x:c r="E288" s="6" t="n">
        <x:v>3</x:v>
      </x:c>
      <x:c r="F288" s="6" t="n">
        <x:v>9</x:v>
      </x:c>
      <x:c r="G288" s="6" t="str">
        <x:v>34</x:v>
      </x:c>
      <x:c r="H288" s="6" t="str">
        <x:v>3</x:v>
      </x:c>
      <x:c r="I288" s="6" t="str">
        <x:v>https://raw.githubusercontent.com/Mar-7th/StarRailRes/dbe8cdfcfb0bf657b9fe1cf92d5537f118ccb487/index_new/cn/relics.json</x:v>
      </x:c>
    </x:row>
    <x:row r="289" ht="20" customHeight="1">
      <x:c r="A289" s="6" t="str">
        <x:v>41241</x:v>
      </x:c>
      <x:c r="B289" s="6" t="str">
        <x:v>诗人的莳萝花冠</x:v>
      </x:c>
      <x:c r="C289" s="6" t="str">
        <x:v>124</x:v>
      </x:c>
      <x:c r="D289" s="6" t="str">
        <x:v>头部</x:v>
      </x:c>
      <x:c r="E289" s="6" t="n">
        <x:v>3</x:v>
      </x:c>
      <x:c r="F289" s="6" t="n">
        <x:v>9</x:v>
      </x:c>
      <x:c r="G289" s="6" t="str">
        <x:v>31</x:v>
      </x:c>
      <x:c r="H289" s="6" t="str">
        <x:v>3</x:v>
      </x:c>
      <x:c r="I289" s="6" t="str">
        <x:v>https://raw.githubusercontent.com/Mar-7th/StarRailRes/dbe8cdfcfb0bf657b9fe1cf92d5537f118ccb487/index_new/cn/relics.json</x:v>
      </x:c>
    </x:row>
    <x:row r="290" ht="20" customHeight="1">
      <x:c r="A290" s="6" t="str">
        <x:v>41242</x:v>
      </x:c>
      <x:c r="B290" s="6" t="str">
        <x:v>诗人的贵金手镯</x:v>
      </x:c>
      <x:c r="C290" s="6" t="str">
        <x:v>124</x:v>
      </x:c>
      <x:c r="D290" s="6" t="str">
        <x:v>手部</x:v>
      </x:c>
      <x:c r="E290" s="6" t="n">
        <x:v>3</x:v>
      </x:c>
      <x:c r="F290" s="6" t="n">
        <x:v>9</x:v>
      </x:c>
      <x:c r="G290" s="6" t="str">
        <x:v>32</x:v>
      </x:c>
      <x:c r="H290" s="6" t="str">
        <x:v>3</x:v>
      </x:c>
      <x:c r="I290" s="6" t="str">
        <x:v>https://raw.githubusercontent.com/Mar-7th/StarRailRes/dbe8cdfcfb0bf657b9fe1cf92d5537f118ccb487/index_new/cn/relics.json</x:v>
      </x:c>
    </x:row>
    <x:row r="291" ht="20" customHeight="1">
      <x:c r="A291" s="6" t="str">
        <x:v>41243</x:v>
      </x:c>
      <x:c r="B291" s="6" t="str">
        <x:v>诗人的缀星裙摆</x:v>
      </x:c>
      <x:c r="C291" s="6" t="str">
        <x:v>124</x:v>
      </x:c>
      <x:c r="D291" s="6" t="str">
        <x:v>躯干</x:v>
      </x:c>
      <x:c r="E291" s="6" t="n">
        <x:v>3</x:v>
      </x:c>
      <x:c r="F291" s="6" t="n">
        <x:v>9</x:v>
      </x:c>
      <x:c r="G291" s="6" t="str">
        <x:v>33</x:v>
      </x:c>
      <x:c r="H291" s="6" t="str">
        <x:v>3</x:v>
      </x:c>
      <x:c r="I291" s="6" t="str">
        <x:v>https://raw.githubusercontent.com/Mar-7th/StarRailRes/dbe8cdfcfb0bf657b9fe1cf92d5537f118ccb487/index_new/cn/relics.json</x:v>
      </x:c>
    </x:row>
    <x:row r="292" ht="20" customHeight="1">
      <x:c r="A292" s="6" t="str">
        <x:v>41244</x:v>
      </x:c>
      <x:c r="B292" s="6" t="str">
        <x:v>诗人的钉银之履</x:v>
      </x:c>
      <x:c r="C292" s="6" t="str">
        <x:v>124</x:v>
      </x:c>
      <x:c r="D292" s="6" t="str">
        <x:v>脚部</x:v>
      </x:c>
      <x:c r="E292" s="6" t="n">
        <x:v>3</x:v>
      </x:c>
      <x:c r="F292" s="6" t="n">
        <x:v>9</x:v>
      </x:c>
      <x:c r="G292" s="6" t="str">
        <x:v>34</x:v>
      </x:c>
      <x:c r="H292" s="6" t="str">
        <x:v>3</x:v>
      </x:c>
      <x:c r="I292" s="6" t="str">
        <x:v>https://raw.githubusercontent.com/Mar-7th/StarRailRes/dbe8cdfcfb0bf657b9fe1cf92d5537f118ccb487/index_new/cn/relics.json</x:v>
      </x:c>
    </x:row>
    <x:row r="293" ht="20" customHeight="1">
      <x:c r="A293" s="6" t="str">
        <x:v>41251</x:v>
      </x:c>
      <x:c r="B293" s="6" t="str">
        <x:v>女武神的翱翔翼盔</x:v>
      </x:c>
      <x:c r="C293" s="6" t="str">
        <x:v>125</x:v>
      </x:c>
      <x:c r="D293" s="6" t="str">
        <x:v>头部</x:v>
      </x:c>
      <x:c r="E293" s="6" t="n">
        <x:v>3</x:v>
      </x:c>
      <x:c r="F293" s="6" t="n">
        <x:v>9</x:v>
      </x:c>
      <x:c r="G293" s="6" t="str">
        <x:v>31</x:v>
      </x:c>
      <x:c r="H293" s="6" t="str">
        <x:v>3</x:v>
      </x:c>
      <x:c r="I293" s="6" t="str">
        <x:v>https://raw.githubusercontent.com/Mar-7th/StarRailRes/dbe8cdfcfb0bf657b9fe1cf92d5537f118ccb487/index_new/cn/relics.json</x:v>
      </x:c>
    </x:row>
    <x:row r="294" ht="20" customHeight="1">
      <x:c r="A294" s="6" t="str">
        <x:v>41252</x:v>
      </x:c>
      <x:c r="B294" s="6" t="str">
        <x:v>女武神的骑枪手铠</x:v>
      </x:c>
      <x:c r="C294" s="6" t="str">
        <x:v>125</x:v>
      </x:c>
      <x:c r="D294" s="6" t="str">
        <x:v>手部</x:v>
      </x:c>
      <x:c r="E294" s="6" t="n">
        <x:v>3</x:v>
      </x:c>
      <x:c r="F294" s="6" t="n">
        <x:v>9</x:v>
      </x:c>
      <x:c r="G294" s="6" t="str">
        <x:v>32</x:v>
      </x:c>
      <x:c r="H294" s="6" t="str">
        <x:v>3</x:v>
      </x:c>
      <x:c r="I294" s="6" t="str">
        <x:v>https://raw.githubusercontent.com/Mar-7th/StarRailRes/dbe8cdfcfb0bf657b9fe1cf92d5537f118ccb487/index_new/cn/relics.json</x:v>
      </x:c>
    </x:row>
    <x:row r="295" ht="20" customHeight="1">
      <x:c r="A295" s="6" t="str">
        <x:v>41253</x:v>
      </x:c>
      <x:c r="B295" s="6" t="str">
        <x:v>女武神的启程披风</x:v>
      </x:c>
      <x:c r="C295" s="6" t="str">
        <x:v>125</x:v>
      </x:c>
      <x:c r="D295" s="6" t="str">
        <x:v>躯干</x:v>
      </x:c>
      <x:c r="E295" s="6" t="n">
        <x:v>3</x:v>
      </x:c>
      <x:c r="F295" s="6" t="n">
        <x:v>9</x:v>
      </x:c>
      <x:c r="G295" s="6" t="str">
        <x:v>33</x:v>
      </x:c>
      <x:c r="H295" s="6" t="str">
        <x:v>3</x:v>
      </x:c>
      <x:c r="I295" s="6" t="str">
        <x:v>https://raw.githubusercontent.com/Mar-7th/StarRailRes/dbe8cdfcfb0bf657b9fe1cf92d5537f118ccb487/index_new/cn/relics.json</x:v>
      </x:c>
    </x:row>
    <x:row r="296" ht="20" customHeight="1">
      <x:c r="A296" s="6" t="str">
        <x:v>41254</x:v>
      </x:c>
      <x:c r="B296" s="6" t="str">
        <x:v>女武神的勋礼马刺</x:v>
      </x:c>
      <x:c r="C296" s="6" t="str">
        <x:v>125</x:v>
      </x:c>
      <x:c r="D296" s="6" t="str">
        <x:v>脚部</x:v>
      </x:c>
      <x:c r="E296" s="6" t="n">
        <x:v>3</x:v>
      </x:c>
      <x:c r="F296" s="6" t="n">
        <x:v>9</x:v>
      </x:c>
      <x:c r="G296" s="6" t="str">
        <x:v>34</x:v>
      </x:c>
      <x:c r="H296" s="6" t="str">
        <x:v>3</x:v>
      </x:c>
      <x:c r="I296" s="6" t="str">
        <x:v>https://raw.githubusercontent.com/Mar-7th/StarRailRes/dbe8cdfcfb0bf657b9fe1cf92d5537f118ccb487/index_new/cn/relics.json</x:v>
      </x:c>
    </x:row>
    <x:row r="297" ht="20" customHeight="1">
      <x:c r="A297" s="6" t="str">
        <x:v>41261</x:v>
      </x:c>
      <x:c r="B297" s="6" t="str">
        <x:v>船长的领航笠帽</x:v>
      </x:c>
      <x:c r="C297" s="6" t="str">
        <x:v>126</x:v>
      </x:c>
      <x:c r="D297" s="6" t="str">
        <x:v>头部</x:v>
      </x:c>
      <x:c r="E297" s="6" t="n">
        <x:v>3</x:v>
      </x:c>
      <x:c r="F297" s="6" t="n">
        <x:v>9</x:v>
      </x:c>
      <x:c r="G297" s="6" t="str">
        <x:v>31</x:v>
      </x:c>
      <x:c r="H297" s="6" t="str">
        <x:v>3</x:v>
      </x:c>
      <x:c r="I297" s="6" t="str">
        <x:v>https://raw.githubusercontent.com/Mar-7th/StarRailRes/dbe8cdfcfb0bf657b9fe1cf92d5537f118ccb487/index_new/cn/relics.json</x:v>
      </x:c>
    </x:row>
    <x:row r="298" ht="20" customHeight="1">
      <x:c r="A298" s="6" t="str">
        <x:v>41262</x:v>
      </x:c>
      <x:c r="B298" s="6" t="str">
        <x:v>船长的捕光星盘</x:v>
      </x:c>
      <x:c r="C298" s="6" t="str">
        <x:v>126</x:v>
      </x:c>
      <x:c r="D298" s="6" t="str">
        <x:v>手部</x:v>
      </x:c>
      <x:c r="E298" s="6" t="n">
        <x:v>3</x:v>
      </x:c>
      <x:c r="F298" s="6" t="n">
        <x:v>9</x:v>
      </x:c>
      <x:c r="G298" s="6" t="str">
        <x:v>32</x:v>
      </x:c>
      <x:c r="H298" s="6" t="str">
        <x:v>3</x:v>
      </x:c>
      <x:c r="I298" s="6" t="str">
        <x:v>https://raw.githubusercontent.com/Mar-7th/StarRailRes/dbe8cdfcfb0bf657b9fe1cf92d5537f118ccb487/index_new/cn/relics.json</x:v>
      </x:c>
    </x:row>
    <x:row r="299" ht="20" customHeight="1">
      <x:c r="A299" s="6" t="str">
        <x:v>41263</x:v>
      </x:c>
      <x:c r="B299" s="6" t="str">
        <x:v>船长的驭风斗篷</x:v>
      </x:c>
      <x:c r="C299" s="6" t="str">
        <x:v>126</x:v>
      </x:c>
      <x:c r="D299" s="6" t="str">
        <x:v>躯干</x:v>
      </x:c>
      <x:c r="E299" s="6" t="n">
        <x:v>3</x:v>
      </x:c>
      <x:c r="F299" s="6" t="n">
        <x:v>9</x:v>
      </x:c>
      <x:c r="G299" s="6" t="str">
        <x:v>33</x:v>
      </x:c>
      <x:c r="H299" s="6" t="str">
        <x:v>3</x:v>
      </x:c>
      <x:c r="I299" s="6" t="str">
        <x:v>https://raw.githubusercontent.com/Mar-7th/StarRailRes/dbe8cdfcfb0bf657b9fe1cf92d5537f118ccb487/index_new/cn/relics.json</x:v>
      </x:c>
    </x:row>
    <x:row r="300" ht="20" customHeight="1">
      <x:c r="A300" s="6" t="str">
        <x:v>41264</x:v>
      </x:c>
      <x:c r="B300" s="6" t="str">
        <x:v>船长的踏浪游靴</x:v>
      </x:c>
      <x:c r="C300" s="6" t="str">
        <x:v>126</x:v>
      </x:c>
      <x:c r="D300" s="6" t="str">
        <x:v>脚部</x:v>
      </x:c>
      <x:c r="E300" s="6" t="n">
        <x:v>3</x:v>
      </x:c>
      <x:c r="F300" s="6" t="n">
        <x:v>9</x:v>
      </x:c>
      <x:c r="G300" s="6" t="str">
        <x:v>34</x:v>
      </x:c>
      <x:c r="H300" s="6" t="str">
        <x:v>3</x:v>
      </x:c>
      <x:c r="I300" s="6" t="str">
        <x:v>https://raw.githubusercontent.com/Mar-7th/StarRailRes/dbe8cdfcfb0bf657b9fe1cf92d5537f118ccb487/index_new/cn/relics.json</x:v>
      </x:c>
    </x:row>
    <x:row r="301" ht="20" customHeight="1">
      <x:c r="A301" s="6" t="str">
        <x:v>41271</x:v>
      </x:c>
      <x:c r="B301" s="6" t="str">
        <x:v>救世主的登程风帽</x:v>
      </x:c>
      <x:c r="C301" s="6" t="str">
        <x:v>127</x:v>
      </x:c>
      <x:c r="D301" s="6" t="str">
        <x:v>头部</x:v>
      </x:c>
      <x:c r="E301" s="6" t="n">
        <x:v>3</x:v>
      </x:c>
      <x:c r="F301" s="6" t="n">
        <x:v>9</x:v>
      </x:c>
      <x:c r="G301" s="6" t="str">
        <x:v>31</x:v>
      </x:c>
      <x:c r="H301" s="6" t="str">
        <x:v>3</x:v>
      </x:c>
      <x:c r="I301" s="6" t="str">
        <x:v>https://raw.githubusercontent.com/Mar-7th/StarRailRes/dbe8cdfcfb0bf657b9fe1cf92d5537f118ccb487/index_new/cn/relics.json</x:v>
      </x:c>
    </x:row>
    <x:row r="302" ht="20" customHeight="1">
      <x:c r="A302" s="6" t="str">
        <x:v>41272</x:v>
      </x:c>
      <x:c r="B302" s="6" t="str">
        <x:v>救世主的执剑护手</x:v>
      </x:c>
      <x:c r="C302" s="6" t="str">
        <x:v>127</x:v>
      </x:c>
      <x:c r="D302" s="6" t="str">
        <x:v>手部</x:v>
      </x:c>
      <x:c r="E302" s="6" t="n">
        <x:v>3</x:v>
      </x:c>
      <x:c r="F302" s="6" t="n">
        <x:v>9</x:v>
      </x:c>
      <x:c r="G302" s="6" t="str">
        <x:v>32</x:v>
      </x:c>
      <x:c r="H302" s="6" t="str">
        <x:v>3</x:v>
      </x:c>
      <x:c r="I302" s="6" t="str">
        <x:v>https://raw.githubusercontent.com/Mar-7th/StarRailRes/dbe8cdfcfb0bf657b9fe1cf92d5537f118ccb487/index_new/cn/relics.json</x:v>
      </x:c>
    </x:row>
    <x:row r="303" ht="20" customHeight="1">
      <x:c r="A303" s="6" t="str">
        <x:v>41273</x:v>
      </x:c>
      <x:c r="B303" s="6" t="str">
        <x:v>救世主的传承战袍</x:v>
      </x:c>
      <x:c r="C303" s="6" t="str">
        <x:v>127</x:v>
      </x:c>
      <x:c r="D303" s="6" t="str">
        <x:v>躯干</x:v>
      </x:c>
      <x:c r="E303" s="6" t="n">
        <x:v>3</x:v>
      </x:c>
      <x:c r="F303" s="6" t="n">
        <x:v>9</x:v>
      </x:c>
      <x:c r="G303" s="6" t="str">
        <x:v>33</x:v>
      </x:c>
      <x:c r="H303" s="6" t="str">
        <x:v>3</x:v>
      </x:c>
      <x:c r="I303" s="6" t="str">
        <x:v>https://raw.githubusercontent.com/Mar-7th/StarRailRes/dbe8cdfcfb0bf657b9fe1cf92d5537f118ccb487/index_new/cn/relics.json</x:v>
      </x:c>
    </x:row>
    <x:row r="304" ht="20" customHeight="1">
      <x:c r="A304" s="6" t="str">
        <x:v>41274</x:v>
      </x:c>
      <x:c r="B304" s="6" t="str">
        <x:v>救世主的拓荒长靴</x:v>
      </x:c>
      <x:c r="C304" s="6" t="str">
        <x:v>127</x:v>
      </x:c>
      <x:c r="D304" s="6" t="str">
        <x:v>脚部</x:v>
      </x:c>
      <x:c r="E304" s="6" t="n">
        <x:v>3</x:v>
      </x:c>
      <x:c r="F304" s="6" t="n">
        <x:v>9</x:v>
      </x:c>
      <x:c r="G304" s="6" t="str">
        <x:v>34</x:v>
      </x:c>
      <x:c r="H304" s="6" t="str">
        <x:v>3</x:v>
      </x:c>
      <x:c r="I304" s="6" t="str">
        <x:v>https://raw.githubusercontent.com/Mar-7th/StarRailRes/dbe8cdfcfb0bf657b9fe1cf92d5537f118ccb487/index_new/cn/relics.json</x:v>
      </x:c>
    </x:row>
    <x:row r="305" ht="20" customHeight="1">
      <x:c r="A305" s="6" t="str">
        <x:v>41281</x:v>
      </x:c>
      <x:c r="B305" s="6" t="str">
        <x:v>隐士的宽檐呢帽</x:v>
      </x:c>
      <x:c r="C305" s="6" t="str">
        <x:v>128</x:v>
      </x:c>
      <x:c r="D305" s="6" t="str">
        <x:v>头部</x:v>
      </x:c>
      <x:c r="E305" s="6" t="n">
        <x:v>3</x:v>
      </x:c>
      <x:c r="F305" s="6" t="n">
        <x:v>9</x:v>
      </x:c>
      <x:c r="G305" s="6" t="str">
        <x:v>31</x:v>
      </x:c>
      <x:c r="H305" s="6" t="str">
        <x:v>3</x:v>
      </x:c>
      <x:c r="I305" s="6" t="str">
        <x:v>https://raw.githubusercontent.com/Mar-7th/StarRailRes/dbe8cdfcfb0bf657b9fe1cf92d5537f118ccb487/index_new/cn/relics.json</x:v>
      </x:c>
    </x:row>
    <x:row r="306" ht="20" customHeight="1">
      <x:c r="A306" s="6" t="str">
        <x:v>41282</x:v>
      </x:c>
      <x:c r="B306" s="6" t="str">
        <x:v>隐士的简雅腕表</x:v>
      </x:c>
      <x:c r="C306" s="6" t="str">
        <x:v>128</x:v>
      </x:c>
      <x:c r="D306" s="6" t="str">
        <x:v>手部</x:v>
      </x:c>
      <x:c r="E306" s="6" t="n">
        <x:v>3</x:v>
      </x:c>
      <x:c r="F306" s="6" t="n">
        <x:v>9</x:v>
      </x:c>
      <x:c r="G306" s="6" t="str">
        <x:v>32</x:v>
      </x:c>
      <x:c r="H306" s="6" t="str">
        <x:v>3</x:v>
      </x:c>
      <x:c r="I306" s="6" t="str">
        <x:v>https://raw.githubusercontent.com/Mar-7th/StarRailRes/dbe8cdfcfb0bf657b9fe1cf92d5537f118ccb487/index_new/cn/relics.json</x:v>
      </x:c>
    </x:row>
    <x:row r="307" ht="20" customHeight="1">
      <x:c r="A307" s="6" t="str">
        <x:v>41283</x:v>
      </x:c>
      <x:c r="B307" s="6" t="str">
        <x:v>隐士的驼色夹克</x:v>
      </x:c>
      <x:c r="C307" s="6" t="str">
        <x:v>128</x:v>
      </x:c>
      <x:c r="D307" s="6" t="str">
        <x:v>躯干</x:v>
      </x:c>
      <x:c r="E307" s="6" t="n">
        <x:v>3</x:v>
      </x:c>
      <x:c r="F307" s="6" t="n">
        <x:v>9</x:v>
      </x:c>
      <x:c r="G307" s="6" t="str">
        <x:v>33</x:v>
      </x:c>
      <x:c r="H307" s="6" t="str">
        <x:v>3</x:v>
      </x:c>
      <x:c r="I307" s="6" t="str">
        <x:v>https://raw.githubusercontent.com/Mar-7th/StarRailRes/dbe8cdfcfb0bf657b9fe1cf92d5537f118ccb487/index_new/cn/relics.json</x:v>
      </x:c>
    </x:row>
    <x:row r="308" ht="20" customHeight="1">
      <x:c r="A308" s="6" t="str">
        <x:v>41284</x:v>
      </x:c>
      <x:c r="B308" s="6" t="str">
        <x:v>隐士的麂皮软鞋</x:v>
      </x:c>
      <x:c r="C308" s="6" t="str">
        <x:v>128</x:v>
      </x:c>
      <x:c r="D308" s="6" t="str">
        <x:v>脚部</x:v>
      </x:c>
      <x:c r="E308" s="6" t="n">
        <x:v>3</x:v>
      </x:c>
      <x:c r="F308" s="6" t="n">
        <x:v>9</x:v>
      </x:c>
      <x:c r="G308" s="6" t="str">
        <x:v>34</x:v>
      </x:c>
      <x:c r="H308" s="6" t="str">
        <x:v>3</x:v>
      </x:c>
      <x:c r="I308" s="6" t="str">
        <x:v>https://raw.githubusercontent.com/Mar-7th/StarRailRes/dbe8cdfcfb0bf657b9fe1cf92d5537f118ccb487/index_new/cn/relics.json</x:v>
      </x:c>
    </x:row>
    <x:row r="309" ht="20" customHeight="1">
      <x:c r="A309" s="6" t="str">
        <x:v>41291</x:v>
      </x:c>
      <x:c r="B309" s="6" t="str">
        <x:v>魔法少女的闪耀勋章</x:v>
      </x:c>
      <x:c r="C309" s="6" t="str">
        <x:v>129</x:v>
      </x:c>
      <x:c r="D309" s="6" t="str">
        <x:v>头部</x:v>
      </x:c>
      <x:c r="E309" s="6" t="n">
        <x:v>3</x:v>
      </x:c>
      <x:c r="F309" s="6" t="n">
        <x:v>9</x:v>
      </x:c>
      <x:c r="G309" s="6" t="str">
        <x:v>31</x:v>
      </x:c>
      <x:c r="H309" s="6" t="str">
        <x:v>3</x:v>
      </x:c>
      <x:c r="I309" s="6" t="str">
        <x:v>https://raw.githubusercontent.com/Mar-7th/StarRailRes/dbe8cdfcfb0bf657b9fe1cf92d5537f118ccb487/index_new/cn/relics.json</x:v>
      </x:c>
    </x:row>
    <x:row r="310" ht="20" customHeight="1">
      <x:c r="A310" s="6" t="str">
        <x:v>41292</x:v>
      </x:c>
      <x:c r="B310" s="6" t="str">
        <x:v>魔法少女的守护手套</x:v>
      </x:c>
      <x:c r="C310" s="6" t="str">
        <x:v>129</x:v>
      </x:c>
      <x:c r="D310" s="6" t="str">
        <x:v>手部</x:v>
      </x:c>
      <x:c r="E310" s="6" t="n">
        <x:v>3</x:v>
      </x:c>
      <x:c r="F310" s="6" t="n">
        <x:v>9</x:v>
      </x:c>
      <x:c r="G310" s="6" t="str">
        <x:v>32</x:v>
      </x:c>
      <x:c r="H310" s="6" t="str">
        <x:v>3</x:v>
      </x:c>
      <x:c r="I310" s="6" t="str">
        <x:v>https://raw.githubusercontent.com/Mar-7th/StarRailRes/dbe8cdfcfb0bf657b9fe1cf92d5537f118ccb487/index_new/cn/relics.json</x:v>
      </x:c>
    </x:row>
    <x:row r="311" ht="20" customHeight="1">
      <x:c r="A311" s="6" t="str">
        <x:v>41293</x:v>
      </x:c>
      <x:c r="B311" s="6" t="str">
        <x:v>魔法少女的永舞战裙</x:v>
      </x:c>
      <x:c r="C311" s="6" t="str">
        <x:v>129</x:v>
      </x:c>
      <x:c r="D311" s="6" t="str">
        <x:v>躯干</x:v>
      </x:c>
      <x:c r="E311" s="6" t="n">
        <x:v>3</x:v>
      </x:c>
      <x:c r="F311" s="6" t="n">
        <x:v>9</x:v>
      </x:c>
      <x:c r="G311" s="6" t="str">
        <x:v>33</x:v>
      </x:c>
      <x:c r="H311" s="6" t="str">
        <x:v>3</x:v>
      </x:c>
      <x:c r="I311" s="6" t="str">
        <x:v>https://raw.githubusercontent.com/Mar-7th/StarRailRes/dbe8cdfcfb0bf657b9fe1cf92d5537f118ccb487/index_new/cn/relics.json</x:v>
      </x:c>
    </x:row>
    <x:row r="312" ht="20" customHeight="1">
      <x:c r="A312" s="6" t="str">
        <x:v>41294</x:v>
      </x:c>
      <x:c r="B312" s="6" t="str">
        <x:v>魔法少女的缔约长靴</x:v>
      </x:c>
      <x:c r="C312" s="6" t="str">
        <x:v>129</x:v>
      </x:c>
      <x:c r="D312" s="6" t="str">
        <x:v>脚部</x:v>
      </x:c>
      <x:c r="E312" s="6" t="n">
        <x:v>3</x:v>
      </x:c>
      <x:c r="F312" s="6" t="n">
        <x:v>9</x:v>
      </x:c>
      <x:c r="G312" s="6" t="str">
        <x:v>34</x:v>
      </x:c>
      <x:c r="H312" s="6" t="str">
        <x:v>3</x:v>
      </x:c>
      <x:c r="I312" s="6" t="str">
        <x:v>https://raw.githubusercontent.com/Mar-7th/StarRailRes/dbe8cdfcfb0bf657b9fe1cf92d5537f118ccb487/index_new/cn/relics.json</x:v>
      </x:c>
    </x:row>
    <x:row r="313" ht="20" customHeight="1">
      <x:c r="A313" s="6" t="str">
        <x:v>41301</x:v>
      </x:c>
      <x:c r="B313" s="6" t="str">
        <x:v>卜者的演算玉兆</x:v>
      </x:c>
      <x:c r="C313" s="6" t="str">
        <x:v>130</x:v>
      </x:c>
      <x:c r="D313" s="6" t="str">
        <x:v>头部</x:v>
      </x:c>
      <x:c r="E313" s="6" t="n">
        <x:v>3</x:v>
      </x:c>
      <x:c r="F313" s="6" t="n">
        <x:v>9</x:v>
      </x:c>
      <x:c r="G313" s="6" t="str">
        <x:v>31</x:v>
      </x:c>
      <x:c r="H313" s="6" t="str">
        <x:v>3</x:v>
      </x:c>
      <x:c r="I313" s="6" t="str">
        <x:v>https://raw.githubusercontent.com/Mar-7th/StarRailRes/dbe8cdfcfb0bf657b9fe1cf92d5537f118ccb487/index_new/cn/relics.json</x:v>
      </x:c>
    </x:row>
    <x:row r="314" ht="20" customHeight="1">
      <x:c r="A314" s="6" t="str">
        <x:v>41302</x:v>
      </x:c>
      <x:c r="B314" s="6" t="str">
        <x:v>卜者的机巧义手</x:v>
      </x:c>
      <x:c r="C314" s="6" t="str">
        <x:v>130</x:v>
      </x:c>
      <x:c r="D314" s="6" t="str">
        <x:v>手部</x:v>
      </x:c>
      <x:c r="E314" s="6" t="n">
        <x:v>3</x:v>
      </x:c>
      <x:c r="F314" s="6" t="n">
        <x:v>9</x:v>
      </x:c>
      <x:c r="G314" s="6" t="str">
        <x:v>32</x:v>
      </x:c>
      <x:c r="H314" s="6" t="str">
        <x:v>3</x:v>
      </x:c>
      <x:c r="I314" s="6" t="str">
        <x:v>https://raw.githubusercontent.com/Mar-7th/StarRailRes/dbe8cdfcfb0bf657b9fe1cf92d5537f118ccb487/index_new/cn/relics.json</x:v>
      </x:c>
    </x:row>
    <x:row r="315" ht="20" customHeight="1">
      <x:c r="A315" s="6" t="str">
        <x:v>41303</x:v>
      </x:c>
      <x:c r="B315" s="6" t="str">
        <x:v>卜者的观天星袍</x:v>
      </x:c>
      <x:c r="C315" s="6" t="str">
        <x:v>130</x:v>
      </x:c>
      <x:c r="D315" s="6" t="str">
        <x:v>躯干</x:v>
      </x:c>
      <x:c r="E315" s="6" t="n">
        <x:v>3</x:v>
      </x:c>
      <x:c r="F315" s="6" t="n">
        <x:v>9</x:v>
      </x:c>
      <x:c r="G315" s="6" t="str">
        <x:v>33</x:v>
      </x:c>
      <x:c r="H315" s="6" t="str">
        <x:v>3</x:v>
      </x:c>
      <x:c r="I315" s="6" t="str">
        <x:v>https://raw.githubusercontent.com/Mar-7th/StarRailRes/dbe8cdfcfb0bf657b9fe1cf92d5537f118ccb487/index_new/cn/relics.json</x:v>
      </x:c>
    </x:row>
    <x:row r="316" ht="20" customHeight="1">
      <x:c r="A316" s="6" t="str">
        <x:v>41304</x:v>
      </x:c>
      <x:c r="B316" s="6" t="str">
        <x:v>卜者的飞腾云履</x:v>
      </x:c>
      <x:c r="C316" s="6" t="str">
        <x:v>130</x:v>
      </x:c>
      <x:c r="D316" s="6" t="str">
        <x:v>脚部</x:v>
      </x:c>
      <x:c r="E316" s="6" t="n">
        <x:v>3</x:v>
      </x:c>
      <x:c r="F316" s="6" t="n">
        <x:v>9</x:v>
      </x:c>
      <x:c r="G316" s="6" t="str">
        <x:v>34</x:v>
      </x:c>
      <x:c r="H316" s="6" t="str">
        <x:v>3</x:v>
      </x:c>
      <x:c r="I316" s="6" t="str">
        <x:v>https://raw.githubusercontent.com/Mar-7th/StarRailRes/dbe8cdfcfb0bf657b9fe1cf92d5537f118ccb487/index_new/cn/relics.json</x:v>
      </x:c>
    </x:row>
    <x:row r="317" ht="20" customHeight="1">
      <x:c r="A317" s="6" t="str">
        <x:v>41311</x:v>
      </x:c>
      <x:c r="B317" s="6" t="str">
        <x:v>领航员的深空之镜</x:v>
      </x:c>
      <x:c r="C317" s="6" t="str">
        <x:v>131</x:v>
      </x:c>
      <x:c r="D317" s="6" t="str">
        <x:v>头部</x:v>
      </x:c>
      <x:c r="E317" s="6" t="n">
        <x:v>3</x:v>
      </x:c>
      <x:c r="F317" s="6" t="n">
        <x:v>9</x:v>
      </x:c>
      <x:c r="G317" s="6" t="str">
        <x:v>31</x:v>
      </x:c>
      <x:c r="H317" s="6" t="str">
        <x:v>3</x:v>
      </x:c>
      <x:c r="I317" s="6" t="str">
        <x:v>https://raw.githubusercontent.com/Mar-7th/StarRailRes/dbe8cdfcfb0bf657b9fe1cf92d5537f118ccb487/index_new/cn/relics.json</x:v>
      </x:c>
    </x:row>
    <x:row r="318" ht="20" customHeight="1">
      <x:c r="A318" s="6" t="str">
        <x:v>41312</x:v>
      </x:c>
      <x:c r="B318" s="6" t="str">
        <x:v>领航员的游戏之骰</x:v>
      </x:c>
      <x:c r="C318" s="6" t="str">
        <x:v>131</x:v>
      </x:c>
      <x:c r="D318" s="6" t="str">
        <x:v>手部</x:v>
      </x:c>
      <x:c r="E318" s="6" t="n">
        <x:v>3</x:v>
      </x:c>
      <x:c r="F318" s="6" t="n">
        <x:v>9</x:v>
      </x:c>
      <x:c r="G318" s="6" t="str">
        <x:v>32</x:v>
      </x:c>
      <x:c r="H318" s="6" t="str">
        <x:v>3</x:v>
      </x:c>
      <x:c r="I318" s="6" t="str">
        <x:v>https://raw.githubusercontent.com/Mar-7th/StarRailRes/dbe8cdfcfb0bf657b9fe1cf92d5537f118ccb487/index_new/cn/relics.json</x:v>
      </x:c>
    </x:row>
    <x:row r="319" ht="20" customHeight="1">
      <x:c r="A319" s="6" t="str">
        <x:v>41313</x:v>
      </x:c>
      <x:c r="B319" s="6" t="str">
        <x:v>领航员的星图制服</x:v>
      </x:c>
      <x:c r="C319" s="6" t="str">
        <x:v>131</x:v>
      </x:c>
      <x:c r="D319" s="6" t="str">
        <x:v>躯干</x:v>
      </x:c>
      <x:c r="E319" s="6" t="n">
        <x:v>3</x:v>
      </x:c>
      <x:c r="F319" s="6" t="n">
        <x:v>9</x:v>
      </x:c>
      <x:c r="G319" s="6" t="str">
        <x:v>33</x:v>
      </x:c>
      <x:c r="H319" s="6" t="str">
        <x:v>3</x:v>
      </x:c>
      <x:c r="I319" s="6" t="str">
        <x:v>https://raw.githubusercontent.com/Mar-7th/StarRailRes/dbe8cdfcfb0bf657b9fe1cf92d5537f118ccb487/index_new/cn/relics.json</x:v>
      </x:c>
    </x:row>
    <x:row r="320" ht="20" customHeight="1">
      <x:c r="A320" s="6" t="str">
        <x:v>41314</x:v>
      </x:c>
      <x:c r="B320" s="6" t="str">
        <x:v>领航员的永行魔靴</x:v>
      </x:c>
      <x:c r="C320" s="6" t="str">
        <x:v>131</x:v>
      </x:c>
      <x:c r="D320" s="6" t="str">
        <x:v>脚部</x:v>
      </x:c>
      <x:c r="E320" s="6" t="n">
        <x:v>3</x:v>
      </x:c>
      <x:c r="F320" s="6" t="n">
        <x:v>9</x:v>
      </x:c>
      <x:c r="G320" s="6" t="str">
        <x:v>34</x:v>
      </x:c>
      <x:c r="H320" s="6" t="str">
        <x:v>3</x:v>
      </x:c>
      <x:c r="I320" s="6" t="str">
        <x:v>https://raw.githubusercontent.com/Mar-7th/StarRailRes/dbe8cdfcfb0bf657b9fe1cf92d5537f118ccb487/index_new/cn/relics.json</x:v>
      </x:c>
    </x:row>
    <x:row r="321" ht="20" customHeight="1">
      <x:c r="A321" s="6" t="str">
        <x:v>41321</x:v>
      </x:c>
      <x:c r="B321" s="6" t="str">
        <x:v>名冶的火兽面罩</x:v>
      </x:c>
      <x:c r="C321" s="6" t="str">
        <x:v>132</x:v>
      </x:c>
      <x:c r="D321" s="6" t="str">
        <x:v>头部</x:v>
      </x:c>
      <x:c r="E321" s="6" t="n">
        <x:v>3</x:v>
      </x:c>
      <x:c r="F321" s="6" t="n">
        <x:v>9</x:v>
      </x:c>
      <x:c r="G321" s="6" t="str">
        <x:v>31</x:v>
      </x:c>
      <x:c r="H321" s="6" t="str">
        <x:v>3</x:v>
      </x:c>
      <x:c r="I321" s="6" t="str">
        <x:v>https://raw.githubusercontent.com/Mar-7th/StarRailRes/dbe8cdfcfb0bf657b9fe1cf92d5537f118ccb487/index_new/cn/relics.json</x:v>
      </x:c>
    </x:row>
    <x:row r="322" ht="20" customHeight="1">
      <x:c r="A322" s="6" t="str">
        <x:v>41322</x:v>
      </x:c>
      <x:c r="B322" s="6" t="str">
        <x:v>名冶的镔铁护手</x:v>
      </x:c>
      <x:c r="C322" s="6" t="str">
        <x:v>132</x:v>
      </x:c>
      <x:c r="D322" s="6" t="str">
        <x:v>手部</x:v>
      </x:c>
      <x:c r="E322" s="6" t="n">
        <x:v>3</x:v>
      </x:c>
      <x:c r="F322" s="6" t="n">
        <x:v>9</x:v>
      </x:c>
      <x:c r="G322" s="6" t="str">
        <x:v>32</x:v>
      </x:c>
      <x:c r="H322" s="6" t="str">
        <x:v>3</x:v>
      </x:c>
      <x:c r="I322" s="6" t="str">
        <x:v>https://raw.githubusercontent.com/Mar-7th/StarRailRes/dbe8cdfcfb0bf657b9fe1cf92d5537f118ccb487/index_new/cn/relics.json</x:v>
      </x:c>
    </x:row>
    <x:row r="323" ht="20" customHeight="1">
      <x:c r="A323" s="6" t="str">
        <x:v>41323</x:v>
      </x:c>
      <x:c r="B323" s="6" t="str">
        <x:v>名冶的辟火匠衫</x:v>
      </x:c>
      <x:c r="C323" s="6" t="str">
        <x:v>132</x:v>
      </x:c>
      <x:c r="D323" s="6" t="str">
        <x:v>躯干</x:v>
      </x:c>
      <x:c r="E323" s="6" t="n">
        <x:v>3</x:v>
      </x:c>
      <x:c r="F323" s="6" t="n">
        <x:v>9</x:v>
      </x:c>
      <x:c r="G323" s="6" t="str">
        <x:v>33</x:v>
      </x:c>
      <x:c r="H323" s="6" t="str">
        <x:v>3</x:v>
      </x:c>
      <x:c r="I323" s="6" t="str">
        <x:v>https://raw.githubusercontent.com/Mar-7th/StarRailRes/dbe8cdfcfb0bf657b9fe1cf92d5537f118ccb487/index_new/cn/relics.json</x:v>
      </x:c>
    </x:row>
    <x:row r="324" ht="20" customHeight="1">
      <x:c r="A324" s="6" t="str">
        <x:v>41324</x:v>
      </x:c>
      <x:c r="B324" s="6" t="str">
        <x:v>名冶的无拘重靴</x:v>
      </x:c>
      <x:c r="C324" s="6" t="str">
        <x:v>132</x:v>
      </x:c>
      <x:c r="D324" s="6" t="str">
        <x:v>脚部</x:v>
      </x:c>
      <x:c r="E324" s="6" t="n">
        <x:v>3</x:v>
      </x:c>
      <x:c r="F324" s="6" t="n">
        <x:v>9</x:v>
      </x:c>
      <x:c r="G324" s="6" t="str">
        <x:v>34</x:v>
      </x:c>
      <x:c r="H324" s="6" t="str">
        <x:v>3</x:v>
      </x:c>
      <x:c r="I324" s="6" t="str">
        <x:v>https://raw.githubusercontent.com/Mar-7th/StarRailRes/dbe8cdfcfb0bf657b9fe1cf92d5537f118ccb487/index_new/cn/relics.json</x:v>
      </x:c>
    </x:row>
    <x:row r="325" ht="20" customHeight="1">
      <x:c r="A325" s="6" t="str">
        <x:v>41331</x:v>
      </x:c>
      <x:c r="B325" s="6" t="str">
        <x:v>伶人的悲泣假面</x:v>
      </x:c>
      <x:c r="C325" s="6" t="str">
        <x:v>133</x:v>
      </x:c>
      <x:c r="D325" s="6" t="str">
        <x:v>头部</x:v>
      </x:c>
      <x:c r="E325" s="6" t="n">
        <x:v>3</x:v>
      </x:c>
      <x:c r="F325" s="6" t="n">
        <x:v>9</x:v>
      </x:c>
      <x:c r="G325" s="6" t="str">
        <x:v>31</x:v>
      </x:c>
      <x:c r="H325" s="6" t="str">
        <x:v>3</x:v>
      </x:c>
      <x:c r="I325" s="6" t="str">
        <x:v>https://raw.githubusercontent.com/Mar-7th/StarRailRes/dbe8cdfcfb0bf657b9fe1cf92d5537f118ccb487/index_new/cn/relics.json</x:v>
      </x:c>
    </x:row>
    <x:row r="326" ht="20" customHeight="1">
      <x:c r="A326" s="6" t="str">
        <x:v>41332</x:v>
      </x:c>
      <x:c r="B326" s="6" t="str">
        <x:v>伶人的斑斓折扇</x:v>
      </x:c>
      <x:c r="C326" s="6" t="str">
        <x:v>133</x:v>
      </x:c>
      <x:c r="D326" s="6" t="str">
        <x:v>手部</x:v>
      </x:c>
      <x:c r="E326" s="6" t="n">
        <x:v>3</x:v>
      </x:c>
      <x:c r="F326" s="6" t="n">
        <x:v>9</x:v>
      </x:c>
      <x:c r="G326" s="6" t="str">
        <x:v>32</x:v>
      </x:c>
      <x:c r="H326" s="6" t="str">
        <x:v>3</x:v>
      </x:c>
      <x:c r="I326" s="6" t="str">
        <x:v>https://raw.githubusercontent.com/Mar-7th/StarRailRes/dbe8cdfcfb0bf657b9fe1cf92d5537f118ccb487/index_new/cn/relics.json</x:v>
      </x:c>
    </x:row>
    <x:row r="327" ht="20" customHeight="1">
      <x:c r="A327" s="6" t="str">
        <x:v>41333</x:v>
      </x:c>
      <x:c r="B327" s="6" t="str">
        <x:v>伶人的滑稽戏服</x:v>
      </x:c>
      <x:c r="C327" s="6" t="str">
        <x:v>133</x:v>
      </x:c>
      <x:c r="D327" s="6" t="str">
        <x:v>躯干</x:v>
      </x:c>
      <x:c r="E327" s="6" t="n">
        <x:v>3</x:v>
      </x:c>
      <x:c r="F327" s="6" t="n">
        <x:v>9</x:v>
      </x:c>
      <x:c r="G327" s="6" t="str">
        <x:v>33</x:v>
      </x:c>
      <x:c r="H327" s="6" t="str">
        <x:v>3</x:v>
      </x:c>
      <x:c r="I327" s="6" t="str">
        <x:v>https://raw.githubusercontent.com/Mar-7th/StarRailRes/dbe8cdfcfb0bf657b9fe1cf92d5537f118ccb487/index_new/cn/relics.json</x:v>
      </x:c>
    </x:row>
    <x:row r="328" ht="20" customHeight="1">
      <x:c r="A328" s="6" t="str">
        <x:v>41334</x:v>
      </x:c>
      <x:c r="B328" s="6" t="str">
        <x:v>伶人的弯月舞靴</x:v>
      </x:c>
      <x:c r="C328" s="6" t="str">
        <x:v>133</x:v>
      </x:c>
      <x:c r="D328" s="6" t="str">
        <x:v>脚部</x:v>
      </x:c>
      <x:c r="E328" s="6" t="n">
        <x:v>3</x:v>
      </x:c>
      <x:c r="F328" s="6" t="n">
        <x:v>9</x:v>
      </x:c>
      <x:c r="G328" s="6" t="str">
        <x:v>34</x:v>
      </x:c>
      <x:c r="H328" s="6" t="str">
        <x:v>3</x:v>
      </x:c>
      <x:c r="I328" s="6" t="str">
        <x:v>https://raw.githubusercontent.com/Mar-7th/StarRailRes/dbe8cdfcfb0bf657b9fe1cf92d5537f118ccb487/index_new/cn/relics.json</x:v>
      </x:c>
    </x:row>
    <x:row r="329" ht="20" customHeight="1">
      <x:c r="A329" s="6" t="str">
        <x:v>41341</x:v>
      </x:c>
      <x:c r="B329" s="6" t="str">
        <x:v>异端的颅脑仪器</x:v>
      </x:c>
      <x:c r="C329" s="6" t="str">
        <x:v>134</x:v>
      </x:c>
      <x:c r="D329" s="6" t="str">
        <x:v>头部</x:v>
      </x:c>
      <x:c r="E329" s="6" t="n">
        <x:v>3</x:v>
      </x:c>
      <x:c r="F329" s="6" t="n">
        <x:v>9</x:v>
      </x:c>
      <x:c r="G329" s="6" t="str">
        <x:v>31</x:v>
      </x:c>
      <x:c r="H329" s="6" t="str">
        <x:v>3</x:v>
      </x:c>
      <x:c r="I329" s="6" t="str">
        <x:v>https://raw.githubusercontent.com/Mar-7th/StarRailRes/dbe8cdfcfb0bf657b9fe1cf92d5537f118ccb487/index_new/cn/relics.json</x:v>
      </x:c>
    </x:row>
    <x:row r="330" ht="20" customHeight="1">
      <x:c r="A330" s="6" t="str">
        <x:v>41342</x:v>
      </x:c>
      <x:c r="B330" s="6" t="str">
        <x:v>异端的注射手套</x:v>
      </x:c>
      <x:c r="C330" s="6" t="str">
        <x:v>134</x:v>
      </x:c>
      <x:c r="D330" s="6" t="str">
        <x:v>手部</x:v>
      </x:c>
      <x:c r="E330" s="6" t="n">
        <x:v>3</x:v>
      </x:c>
      <x:c r="F330" s="6" t="n">
        <x:v>9</x:v>
      </x:c>
      <x:c r="G330" s="6" t="str">
        <x:v>32</x:v>
      </x:c>
      <x:c r="H330" s="6" t="str">
        <x:v>3</x:v>
      </x:c>
      <x:c r="I330" s="6" t="str">
        <x:v>https://raw.githubusercontent.com/Mar-7th/StarRailRes/dbe8cdfcfb0bf657b9fe1cf92d5537f118ccb487/index_new/cn/relics.json</x:v>
      </x:c>
    </x:row>
    <x:row r="331" ht="20" customHeight="1">
      <x:c r="A331" s="6" t="str">
        <x:v>41343</x:v>
      </x:c>
      <x:c r="B331" s="6" t="str">
        <x:v>异端的理性束衣</x:v>
      </x:c>
      <x:c r="C331" s="6" t="str">
        <x:v>134</x:v>
      </x:c>
      <x:c r="D331" s="6" t="str">
        <x:v>躯干</x:v>
      </x:c>
      <x:c r="E331" s="6" t="n">
        <x:v>3</x:v>
      </x:c>
      <x:c r="F331" s="6" t="n">
        <x:v>9</x:v>
      </x:c>
      <x:c r="G331" s="6" t="str">
        <x:v>33</x:v>
      </x:c>
      <x:c r="H331" s="6" t="str">
        <x:v>3</x:v>
      </x:c>
      <x:c r="I331" s="6" t="str">
        <x:v>https://raw.githubusercontent.com/Mar-7th/StarRailRes/dbe8cdfcfb0bf657b9fe1cf92d5537f118ccb487/index_new/cn/relics.json</x:v>
      </x:c>
    </x:row>
    <x:row r="332" ht="20" customHeight="1">
      <x:c r="A332" s="6" t="str">
        <x:v>41344</x:v>
      </x:c>
      <x:c r="B332" s="6" t="str">
        <x:v>异端的饥饿短靴</x:v>
      </x:c>
      <x:c r="C332" s="6" t="str">
        <x:v>134</x:v>
      </x:c>
      <x:c r="D332" s="6" t="str">
        <x:v>脚部</x:v>
      </x:c>
      <x:c r="E332" s="6" t="n">
        <x:v>3</x:v>
      </x:c>
      <x:c r="F332" s="6" t="n">
        <x:v>9</x:v>
      </x:c>
      <x:c r="G332" s="6" t="str">
        <x:v>34</x:v>
      </x:c>
      <x:c r="H332" s="6" t="str">
        <x:v>3</x:v>
      </x:c>
      <x:c r="I332" s="6" t="str">
        <x:v>https://raw.githubusercontent.com/Mar-7th/StarRailRes/dbe8cdfcfb0bf657b9fe1cf92d5537f118ccb487/index_new/cn/relics.json</x:v>
      </x:c>
    </x:row>
    <x:row r="333" ht="20" customHeight="1">
      <x:c r="A333" s="6" t="str">
        <x:v>43015</x:v>
      </x:c>
      <x:c r="B333" s="6" t="str">
        <x:v>「黑塔」的空间站点</x:v>
      </x:c>
      <x:c r="C333" s="6" t="str">
        <x:v>301</x:v>
      </x:c>
      <x:c r="D333" s="6" t="str">
        <x:v>位面球</x:v>
      </x:c>
      <x:c r="E333" s="6" t="n">
        <x:v>3</x:v>
      </x:c>
      <x:c r="F333" s="6" t="n">
        <x:v>9</x:v>
      </x:c>
      <x:c r="G333" s="6" t="str">
        <x:v>35</x:v>
      </x:c>
      <x:c r="H333" s="6" t="str">
        <x:v>3</x:v>
      </x:c>
      <x:c r="I333" s="6" t="str">
        <x:v>https://raw.githubusercontent.com/Mar-7th/StarRailRes/dbe8cdfcfb0bf657b9fe1cf92d5537f118ccb487/index_new/cn/relics.json</x:v>
      </x:c>
    </x:row>
    <x:row r="334" ht="20" customHeight="1">
      <x:c r="A334" s="6" t="str">
        <x:v>43016</x:v>
      </x:c>
      <x:c r="B334" s="6" t="str">
        <x:v>「黑塔」的漫历轨迹</x:v>
      </x:c>
      <x:c r="C334" s="6" t="str">
        <x:v>301</x:v>
      </x:c>
      <x:c r="D334" s="6" t="str">
        <x:v>连结绳</x:v>
      </x:c>
      <x:c r="E334" s="6" t="n">
        <x:v>3</x:v>
      </x:c>
      <x:c r="F334" s="6" t="n">
        <x:v>9</x:v>
      </x:c>
      <x:c r="G334" s="6" t="str">
        <x:v>36</x:v>
      </x:c>
      <x:c r="H334" s="6" t="str">
        <x:v>3</x:v>
      </x:c>
      <x:c r="I334" s="6" t="str">
        <x:v>https://raw.githubusercontent.com/Mar-7th/StarRailRes/dbe8cdfcfb0bf657b9fe1cf92d5537f118ccb487/index_new/cn/relics.json</x:v>
      </x:c>
    </x:row>
    <x:row r="335" ht="20" customHeight="1">
      <x:c r="A335" s="6" t="str">
        <x:v>43025</x:v>
      </x:c>
      <x:c r="B335" s="6" t="str">
        <x:v>罗浮仙舟的天外楼船</x:v>
      </x:c>
      <x:c r="C335" s="6" t="str">
        <x:v>302</x:v>
      </x:c>
      <x:c r="D335" s="6" t="str">
        <x:v>位面球</x:v>
      </x:c>
      <x:c r="E335" s="6" t="n">
        <x:v>3</x:v>
      </x:c>
      <x:c r="F335" s="6" t="n">
        <x:v>9</x:v>
      </x:c>
      <x:c r="G335" s="6" t="str">
        <x:v>35</x:v>
      </x:c>
      <x:c r="H335" s="6" t="str">
        <x:v>3</x:v>
      </x:c>
      <x:c r="I335" s="6" t="str">
        <x:v>https://raw.githubusercontent.com/Mar-7th/StarRailRes/dbe8cdfcfb0bf657b9fe1cf92d5537f118ccb487/index_new/cn/relics.json</x:v>
      </x:c>
    </x:row>
    <x:row r="336" ht="20" customHeight="1">
      <x:c r="A336" s="6" t="str">
        <x:v>43026</x:v>
      </x:c>
      <x:c r="B336" s="6" t="str">
        <x:v>罗浮仙舟的建木枝蔓</x:v>
      </x:c>
      <x:c r="C336" s="6" t="str">
        <x:v>302</x:v>
      </x:c>
      <x:c r="D336" s="6" t="str">
        <x:v>连结绳</x:v>
      </x:c>
      <x:c r="E336" s="6" t="n">
        <x:v>3</x:v>
      </x:c>
      <x:c r="F336" s="6" t="n">
        <x:v>9</x:v>
      </x:c>
      <x:c r="G336" s="6" t="str">
        <x:v>36</x:v>
      </x:c>
      <x:c r="H336" s="6" t="str">
        <x:v>3</x:v>
      </x:c>
      <x:c r="I336" s="6" t="str">
        <x:v>https://raw.githubusercontent.com/Mar-7th/StarRailRes/dbe8cdfcfb0bf657b9fe1cf92d5537f118ccb487/index_new/cn/relics.json</x:v>
      </x:c>
    </x:row>
    <x:row r="337" ht="20" customHeight="1">
      <x:c r="A337" s="6" t="str">
        <x:v>43035</x:v>
      </x:c>
      <x:c r="B337" s="6" t="str">
        <x:v>公司的巨构总部</x:v>
      </x:c>
      <x:c r="C337" s="6" t="str">
        <x:v>303</x:v>
      </x:c>
      <x:c r="D337" s="6" t="str">
        <x:v>位面球</x:v>
      </x:c>
      <x:c r="E337" s="6" t="n">
        <x:v>3</x:v>
      </x:c>
      <x:c r="F337" s="6" t="n">
        <x:v>9</x:v>
      </x:c>
      <x:c r="G337" s="6" t="str">
        <x:v>35</x:v>
      </x:c>
      <x:c r="H337" s="6" t="str">
        <x:v>3</x:v>
      </x:c>
      <x:c r="I337" s="6" t="str">
        <x:v>https://raw.githubusercontent.com/Mar-7th/StarRailRes/dbe8cdfcfb0bf657b9fe1cf92d5537f118ccb487/index_new/cn/relics.json</x:v>
      </x:c>
    </x:row>
    <x:row r="338" ht="20" customHeight="1">
      <x:c r="A338" s="6" t="str">
        <x:v>43036</x:v>
      </x:c>
      <x:c r="B338" s="6" t="str">
        <x:v>公司的贸易航道</x:v>
      </x:c>
      <x:c r="C338" s="6" t="str">
        <x:v>303</x:v>
      </x:c>
      <x:c r="D338" s="6" t="str">
        <x:v>连结绳</x:v>
      </x:c>
      <x:c r="E338" s="6" t="n">
        <x:v>3</x:v>
      </x:c>
      <x:c r="F338" s="6" t="n">
        <x:v>9</x:v>
      </x:c>
      <x:c r="G338" s="6" t="str">
        <x:v>36</x:v>
      </x:c>
      <x:c r="H338" s="6" t="str">
        <x:v>3</x:v>
      </x:c>
      <x:c r="I338" s="6" t="str">
        <x:v>https://raw.githubusercontent.com/Mar-7th/StarRailRes/dbe8cdfcfb0bf657b9fe1cf92d5537f118ccb487/index_new/cn/relics.json</x:v>
      </x:c>
    </x:row>
    <x:row r="339" ht="20" customHeight="1">
      <x:c r="A339" s="6" t="str">
        <x:v>43045</x:v>
      </x:c>
      <x:c r="B339" s="6" t="str">
        <x:v>贝洛伯格的存护堡垒</x:v>
      </x:c>
      <x:c r="C339" s="6" t="str">
        <x:v>304</x:v>
      </x:c>
      <x:c r="D339" s="6" t="str">
        <x:v>位面球</x:v>
      </x:c>
      <x:c r="E339" s="6" t="n">
        <x:v>3</x:v>
      </x:c>
      <x:c r="F339" s="6" t="n">
        <x:v>9</x:v>
      </x:c>
      <x:c r="G339" s="6" t="str">
        <x:v>35</x:v>
      </x:c>
      <x:c r="H339" s="6" t="str">
        <x:v>3</x:v>
      </x:c>
      <x:c r="I339" s="6" t="str">
        <x:v>https://raw.githubusercontent.com/Mar-7th/StarRailRes/dbe8cdfcfb0bf657b9fe1cf92d5537f118ccb487/index_new/cn/relics.json</x:v>
      </x:c>
    </x:row>
    <x:row r="340" ht="20" customHeight="1">
      <x:c r="A340" s="6" t="str">
        <x:v>43046</x:v>
      </x:c>
      <x:c r="B340" s="6" t="str">
        <x:v>贝洛伯格的铁卫防线</x:v>
      </x:c>
      <x:c r="C340" s="6" t="str">
        <x:v>304</x:v>
      </x:c>
      <x:c r="D340" s="6" t="str">
        <x:v>连结绳</x:v>
      </x:c>
      <x:c r="E340" s="6" t="n">
        <x:v>3</x:v>
      </x:c>
      <x:c r="F340" s="6" t="n">
        <x:v>9</x:v>
      </x:c>
      <x:c r="G340" s="6" t="str">
        <x:v>36</x:v>
      </x:c>
      <x:c r="H340" s="6" t="str">
        <x:v>3</x:v>
      </x:c>
      <x:c r="I340" s="6" t="str">
        <x:v>https://raw.githubusercontent.com/Mar-7th/StarRailRes/dbe8cdfcfb0bf657b9fe1cf92d5537f118ccb487/index_new/cn/relics.json</x:v>
      </x:c>
    </x:row>
    <x:row r="341" ht="20" customHeight="1">
      <x:c r="A341" s="6" t="str">
        <x:v>43055</x:v>
      </x:c>
      <x:c r="B341" s="6" t="str">
        <x:v>螺丝星的机械烈阳</x:v>
      </x:c>
      <x:c r="C341" s="6" t="str">
        <x:v>305</x:v>
      </x:c>
      <x:c r="D341" s="6" t="str">
        <x:v>位面球</x:v>
      </x:c>
      <x:c r="E341" s="6" t="n">
        <x:v>3</x:v>
      </x:c>
      <x:c r="F341" s="6" t="n">
        <x:v>9</x:v>
      </x:c>
      <x:c r="G341" s="6" t="str">
        <x:v>35</x:v>
      </x:c>
      <x:c r="H341" s="6" t="str">
        <x:v>3</x:v>
      </x:c>
      <x:c r="I341" s="6" t="str">
        <x:v>https://raw.githubusercontent.com/Mar-7th/StarRailRes/dbe8cdfcfb0bf657b9fe1cf92d5537f118ccb487/index_new/cn/relics.json</x:v>
      </x:c>
    </x:row>
    <x:row r="342" ht="20" customHeight="1">
      <x:c r="A342" s="6" t="str">
        <x:v>43056</x:v>
      </x:c>
      <x:c r="B342" s="6" t="str">
        <x:v>螺丝星的环星孔带</x:v>
      </x:c>
      <x:c r="C342" s="6" t="str">
        <x:v>305</x:v>
      </x:c>
      <x:c r="D342" s="6" t="str">
        <x:v>连结绳</x:v>
      </x:c>
      <x:c r="E342" s="6" t="n">
        <x:v>3</x:v>
      </x:c>
      <x:c r="F342" s="6" t="n">
        <x:v>9</x:v>
      </x:c>
      <x:c r="G342" s="6" t="str">
        <x:v>36</x:v>
      </x:c>
      <x:c r="H342" s="6" t="str">
        <x:v>3</x:v>
      </x:c>
      <x:c r="I342" s="6" t="str">
        <x:v>https://raw.githubusercontent.com/Mar-7th/StarRailRes/dbe8cdfcfb0bf657b9fe1cf92d5537f118ccb487/index_new/cn/relics.json</x:v>
      </x:c>
    </x:row>
    <x:row r="343" ht="20" customHeight="1">
      <x:c r="A343" s="6" t="str">
        <x:v>43065</x:v>
      </x:c>
      <x:c r="B343" s="6" t="str">
        <x:v>萨尔索图的移动城市</x:v>
      </x:c>
      <x:c r="C343" s="6" t="str">
        <x:v>306</x:v>
      </x:c>
      <x:c r="D343" s="6" t="str">
        <x:v>位面球</x:v>
      </x:c>
      <x:c r="E343" s="6" t="n">
        <x:v>3</x:v>
      </x:c>
      <x:c r="F343" s="6" t="n">
        <x:v>9</x:v>
      </x:c>
      <x:c r="G343" s="6" t="str">
        <x:v>35</x:v>
      </x:c>
      <x:c r="H343" s="6" t="str">
        <x:v>3</x:v>
      </x:c>
      <x:c r="I343" s="6" t="str">
        <x:v>https://raw.githubusercontent.com/Mar-7th/StarRailRes/dbe8cdfcfb0bf657b9fe1cf92d5537f118ccb487/index_new/cn/relics.json</x:v>
      </x:c>
    </x:row>
    <x:row r="344" ht="20" customHeight="1">
      <x:c r="A344" s="6" t="str">
        <x:v>43066</x:v>
      </x:c>
      <x:c r="B344" s="6" t="str">
        <x:v>萨尔索图的晨昏界线</x:v>
      </x:c>
      <x:c r="C344" s="6" t="str">
        <x:v>306</x:v>
      </x:c>
      <x:c r="D344" s="6" t="str">
        <x:v>连结绳</x:v>
      </x:c>
      <x:c r="E344" s="6" t="n">
        <x:v>3</x:v>
      </x:c>
      <x:c r="F344" s="6" t="n">
        <x:v>9</x:v>
      </x:c>
      <x:c r="G344" s="6" t="str">
        <x:v>36</x:v>
      </x:c>
      <x:c r="H344" s="6" t="str">
        <x:v>3</x:v>
      </x:c>
      <x:c r="I344" s="6" t="str">
        <x:v>https://raw.githubusercontent.com/Mar-7th/StarRailRes/dbe8cdfcfb0bf657b9fe1cf92d5537f118ccb487/index_new/cn/relics.json</x:v>
      </x:c>
    </x:row>
    <x:row r="345" ht="20" customHeight="1">
      <x:c r="A345" s="6" t="str">
        <x:v>43075</x:v>
      </x:c>
      <x:c r="B345" s="6" t="str">
        <x:v>塔利亚的钉壳小镇</x:v>
      </x:c>
      <x:c r="C345" s="6" t="str">
        <x:v>307</x:v>
      </x:c>
      <x:c r="D345" s="6" t="str">
        <x:v>位面球</x:v>
      </x:c>
      <x:c r="E345" s="6" t="n">
        <x:v>3</x:v>
      </x:c>
      <x:c r="F345" s="6" t="n">
        <x:v>9</x:v>
      </x:c>
      <x:c r="G345" s="6" t="str">
        <x:v>35</x:v>
      </x:c>
      <x:c r="H345" s="6" t="str">
        <x:v>3</x:v>
      </x:c>
      <x:c r="I345" s="6" t="str">
        <x:v>https://raw.githubusercontent.com/Mar-7th/StarRailRes/dbe8cdfcfb0bf657b9fe1cf92d5537f118ccb487/index_new/cn/relics.json</x:v>
      </x:c>
    </x:row>
    <x:row r="346" ht="20" customHeight="1">
      <x:c r="A346" s="6" t="str">
        <x:v>43076</x:v>
      </x:c>
      <x:c r="B346" s="6" t="str">
        <x:v>塔利亚的裸皮电线</x:v>
      </x:c>
      <x:c r="C346" s="6" t="str">
        <x:v>307</x:v>
      </x:c>
      <x:c r="D346" s="6" t="str">
        <x:v>连结绳</x:v>
      </x:c>
      <x:c r="E346" s="6" t="n">
        <x:v>3</x:v>
      </x:c>
      <x:c r="F346" s="6" t="n">
        <x:v>9</x:v>
      </x:c>
      <x:c r="G346" s="6" t="str">
        <x:v>36</x:v>
      </x:c>
      <x:c r="H346" s="6" t="str">
        <x:v>3</x:v>
      </x:c>
      <x:c r="I346" s="6" t="str">
        <x:v>https://raw.githubusercontent.com/Mar-7th/StarRailRes/dbe8cdfcfb0bf657b9fe1cf92d5537f118ccb487/index_new/cn/relics.json</x:v>
      </x:c>
    </x:row>
    <x:row r="347" ht="20" customHeight="1">
      <x:c r="A347" s="6" t="str">
        <x:v>43085</x:v>
      </x:c>
      <x:c r="B347" s="6" t="str">
        <x:v>翁瓦克的诞生之岛</x:v>
      </x:c>
      <x:c r="C347" s="6" t="str">
        <x:v>308</x:v>
      </x:c>
      <x:c r="D347" s="6" t="str">
        <x:v>位面球</x:v>
      </x:c>
      <x:c r="E347" s="6" t="n">
        <x:v>3</x:v>
      </x:c>
      <x:c r="F347" s="6" t="n">
        <x:v>9</x:v>
      </x:c>
      <x:c r="G347" s="6" t="str">
        <x:v>35</x:v>
      </x:c>
      <x:c r="H347" s="6" t="str">
        <x:v>3</x:v>
      </x:c>
      <x:c r="I347" s="6" t="str">
        <x:v>https://raw.githubusercontent.com/Mar-7th/StarRailRes/dbe8cdfcfb0bf657b9fe1cf92d5537f118ccb487/index_new/cn/relics.json</x:v>
      </x:c>
    </x:row>
    <x:row r="348" ht="20" customHeight="1">
      <x:c r="A348" s="6" t="str">
        <x:v>43086</x:v>
      </x:c>
      <x:c r="B348" s="6" t="str">
        <x:v>翁瓦克的环岛海岸</x:v>
      </x:c>
      <x:c r="C348" s="6" t="str">
        <x:v>308</x:v>
      </x:c>
      <x:c r="D348" s="6" t="str">
        <x:v>连结绳</x:v>
      </x:c>
      <x:c r="E348" s="6" t="n">
        <x:v>3</x:v>
      </x:c>
      <x:c r="F348" s="6" t="n">
        <x:v>9</x:v>
      </x:c>
      <x:c r="G348" s="6" t="str">
        <x:v>36</x:v>
      </x:c>
      <x:c r="H348" s="6" t="str">
        <x:v>3</x:v>
      </x:c>
      <x:c r="I348" s="6" t="str">
        <x:v>https://raw.githubusercontent.com/Mar-7th/StarRailRes/dbe8cdfcfb0bf657b9fe1cf92d5537f118ccb487/index_new/cn/relics.json</x:v>
      </x:c>
    </x:row>
    <x:row r="349" ht="20" customHeight="1">
      <x:c r="A349" s="6" t="str">
        <x:v>43095</x:v>
      </x:c>
      <x:c r="B349" s="6" t="str">
        <x:v>泰科铵的镭射球场</x:v>
      </x:c>
      <x:c r="C349" s="6" t="str">
        <x:v>309</x:v>
      </x:c>
      <x:c r="D349" s="6" t="str">
        <x:v>位面球</x:v>
      </x:c>
      <x:c r="E349" s="6" t="n">
        <x:v>3</x:v>
      </x:c>
      <x:c r="F349" s="6" t="n">
        <x:v>9</x:v>
      </x:c>
      <x:c r="G349" s="6" t="str">
        <x:v>35</x:v>
      </x:c>
      <x:c r="H349" s="6" t="str">
        <x:v>3</x:v>
      </x:c>
      <x:c r="I349" s="6" t="str">
        <x:v>https://raw.githubusercontent.com/Mar-7th/StarRailRes/dbe8cdfcfb0bf657b9fe1cf92d5537f118ccb487/index_new/cn/relics.json</x:v>
      </x:c>
    </x:row>
    <x:row r="350" ht="20" customHeight="1">
      <x:c r="A350" s="6" t="str">
        <x:v>43096</x:v>
      </x:c>
      <x:c r="B350" s="6" t="str">
        <x:v>泰科铵的弧光赛道</x:v>
      </x:c>
      <x:c r="C350" s="6" t="str">
        <x:v>309</x:v>
      </x:c>
      <x:c r="D350" s="6" t="str">
        <x:v>连结绳</x:v>
      </x:c>
      <x:c r="E350" s="6" t="n">
        <x:v>3</x:v>
      </x:c>
      <x:c r="F350" s="6" t="n">
        <x:v>9</x:v>
      </x:c>
      <x:c r="G350" s="6" t="str">
        <x:v>36</x:v>
      </x:c>
      <x:c r="H350" s="6" t="str">
        <x:v>3</x:v>
      </x:c>
      <x:c r="I350" s="6" t="str">
        <x:v>https://raw.githubusercontent.com/Mar-7th/StarRailRes/dbe8cdfcfb0bf657b9fe1cf92d5537f118ccb487/index_new/cn/relics.json</x:v>
      </x:c>
    </x:row>
    <x:row r="351" ht="20" customHeight="1">
      <x:c r="A351" s="6" t="str">
        <x:v>43105</x:v>
      </x:c>
      <x:c r="B351" s="6" t="str">
        <x:v>伊须磨洲的残船鲸落</x:v>
      </x:c>
      <x:c r="C351" s="6" t="str">
        <x:v>310</x:v>
      </x:c>
      <x:c r="D351" s="6" t="str">
        <x:v>位面球</x:v>
      </x:c>
      <x:c r="E351" s="6" t="n">
        <x:v>3</x:v>
      </x:c>
      <x:c r="F351" s="6" t="n">
        <x:v>9</x:v>
      </x:c>
      <x:c r="G351" s="6" t="str">
        <x:v>35</x:v>
      </x:c>
      <x:c r="H351" s="6" t="str">
        <x:v>3</x:v>
      </x:c>
      <x:c r="I351" s="6" t="str">
        <x:v>https://raw.githubusercontent.com/Mar-7th/StarRailRes/dbe8cdfcfb0bf657b9fe1cf92d5537f118ccb487/index_new/cn/relics.json</x:v>
      </x:c>
    </x:row>
    <x:row r="352" ht="20" customHeight="1">
      <x:c r="A352" s="6" t="str">
        <x:v>43106</x:v>
      </x:c>
      <x:c r="B352" s="6" t="str">
        <x:v>伊须磨洲的坼裂缆索</x:v>
      </x:c>
      <x:c r="C352" s="6" t="str">
        <x:v>310</x:v>
      </x:c>
      <x:c r="D352" s="6" t="str">
        <x:v>连结绳</x:v>
      </x:c>
      <x:c r="E352" s="6" t="n">
        <x:v>3</x:v>
      </x:c>
      <x:c r="F352" s="6" t="n">
        <x:v>9</x:v>
      </x:c>
      <x:c r="G352" s="6" t="str">
        <x:v>36</x:v>
      </x:c>
      <x:c r="H352" s="6" t="str">
        <x:v>3</x:v>
      </x:c>
      <x:c r="I352" s="6" t="str">
        <x:v>https://raw.githubusercontent.com/Mar-7th/StarRailRes/dbe8cdfcfb0bf657b9fe1cf92d5537f118ccb487/index_new/cn/relics.json</x:v>
      </x:c>
    </x:row>
    <x:row r="353" ht="20" customHeight="1">
      <x:c r="A353" s="6" t="str">
        <x:v>43115</x:v>
      </x:c>
      <x:c r="B353" s="6" t="str">
        <x:v>格拉默的铁骑兵团</x:v>
      </x:c>
      <x:c r="C353" s="6" t="str">
        <x:v>311</x:v>
      </x:c>
      <x:c r="D353" s="6" t="str">
        <x:v>位面球</x:v>
      </x:c>
      <x:c r="E353" s="6" t="n">
        <x:v>3</x:v>
      </x:c>
      <x:c r="F353" s="6" t="n">
        <x:v>9</x:v>
      </x:c>
      <x:c r="G353" s="6" t="str">
        <x:v>35</x:v>
      </x:c>
      <x:c r="H353" s="6" t="str">
        <x:v>3</x:v>
      </x:c>
      <x:c r="I353" s="6" t="str">
        <x:v>https://raw.githubusercontent.com/Mar-7th/StarRailRes/dbe8cdfcfb0bf657b9fe1cf92d5537f118ccb487/index_new/cn/relics.json</x:v>
      </x:c>
    </x:row>
    <x:row r="354" ht="20" customHeight="1">
      <x:c r="A354" s="6" t="str">
        <x:v>43116</x:v>
      </x:c>
      <x:c r="B354" s="6" t="str">
        <x:v>格拉默的寂静坟碑</x:v>
      </x:c>
      <x:c r="C354" s="6" t="str">
        <x:v>311</x:v>
      </x:c>
      <x:c r="D354" s="6" t="str">
        <x:v>连结绳</x:v>
      </x:c>
      <x:c r="E354" s="6" t="n">
        <x:v>3</x:v>
      </x:c>
      <x:c r="F354" s="6" t="n">
        <x:v>9</x:v>
      </x:c>
      <x:c r="G354" s="6" t="str">
        <x:v>36</x:v>
      </x:c>
      <x:c r="H354" s="6" t="str">
        <x:v>3</x:v>
      </x:c>
      <x:c r="I354" s="6" t="str">
        <x:v>https://raw.githubusercontent.com/Mar-7th/StarRailRes/dbe8cdfcfb0bf657b9fe1cf92d5537f118ccb487/index_new/cn/relics.json</x:v>
      </x:c>
    </x:row>
    <x:row r="355" ht="20" customHeight="1">
      <x:c r="A355" s="6" t="str">
        <x:v>43125</x:v>
      </x:c>
      <x:c r="B355" s="6" t="str">
        <x:v>匹诺康尼的堂皇酒店</x:v>
      </x:c>
      <x:c r="C355" s="6" t="str">
        <x:v>312</x:v>
      </x:c>
      <x:c r="D355" s="6" t="str">
        <x:v>位面球</x:v>
      </x:c>
      <x:c r="E355" s="6" t="n">
        <x:v>3</x:v>
      </x:c>
      <x:c r="F355" s="6" t="n">
        <x:v>9</x:v>
      </x:c>
      <x:c r="G355" s="6" t="str">
        <x:v>35</x:v>
      </x:c>
      <x:c r="H355" s="6" t="str">
        <x:v>3</x:v>
      </x:c>
      <x:c r="I355" s="6" t="str">
        <x:v>https://raw.githubusercontent.com/Mar-7th/StarRailRes/dbe8cdfcfb0bf657b9fe1cf92d5537f118ccb487/index_new/cn/relics.json</x:v>
      </x:c>
    </x:row>
    <x:row r="356" ht="20" customHeight="1">
      <x:c r="A356" s="6" t="str">
        <x:v>43126</x:v>
      </x:c>
      <x:c r="B356" s="6" t="str">
        <x:v>匹诺康尼的逐梦轨道</x:v>
      </x:c>
      <x:c r="C356" s="6" t="str">
        <x:v>312</x:v>
      </x:c>
      <x:c r="D356" s="6" t="str">
        <x:v>连结绳</x:v>
      </x:c>
      <x:c r="E356" s="6" t="n">
        <x:v>3</x:v>
      </x:c>
      <x:c r="F356" s="6" t="n">
        <x:v>9</x:v>
      </x:c>
      <x:c r="G356" s="6" t="str">
        <x:v>36</x:v>
      </x:c>
      <x:c r="H356" s="6" t="str">
        <x:v>3</x:v>
      </x:c>
      <x:c r="I356" s="6" t="str">
        <x:v>https://raw.githubusercontent.com/Mar-7th/StarRailRes/dbe8cdfcfb0bf657b9fe1cf92d5537f118ccb487/index_new/cn/relics.json</x:v>
      </x:c>
    </x:row>
    <x:row r="357" ht="20" customHeight="1">
      <x:c r="A357" s="6" t="str">
        <x:v>43135</x:v>
      </x:c>
      <x:c r="B357" s="6" t="str">
        <x:v>茨冈尼亚的母神卧榻</x:v>
      </x:c>
      <x:c r="C357" s="6" t="str">
        <x:v>313</x:v>
      </x:c>
      <x:c r="D357" s="6" t="str">
        <x:v>位面球</x:v>
      </x:c>
      <x:c r="E357" s="6" t="n">
        <x:v>3</x:v>
      </x:c>
      <x:c r="F357" s="6" t="n">
        <x:v>9</x:v>
      </x:c>
      <x:c r="G357" s="6" t="str">
        <x:v>35</x:v>
      </x:c>
      <x:c r="H357" s="6" t="str">
        <x:v>3</x:v>
      </x:c>
      <x:c r="I357" s="6" t="str">
        <x:v>https://raw.githubusercontent.com/Mar-7th/StarRailRes/dbe8cdfcfb0bf657b9fe1cf92d5537f118ccb487/index_new/cn/relics.json</x:v>
      </x:c>
    </x:row>
    <x:row r="358" ht="20" customHeight="1">
      <x:c r="A358" s="6" t="str">
        <x:v>43136</x:v>
      </x:c>
      <x:c r="B358" s="6" t="str">
        <x:v>茨冈尼亚的轮回纽结</x:v>
      </x:c>
      <x:c r="C358" s="6" t="str">
        <x:v>313</x:v>
      </x:c>
      <x:c r="D358" s="6" t="str">
        <x:v>连结绳</x:v>
      </x:c>
      <x:c r="E358" s="6" t="n">
        <x:v>3</x:v>
      </x:c>
      <x:c r="F358" s="6" t="n">
        <x:v>9</x:v>
      </x:c>
      <x:c r="G358" s="6" t="str">
        <x:v>36</x:v>
      </x:c>
      <x:c r="H358" s="6" t="str">
        <x:v>3</x:v>
      </x:c>
      <x:c r="I358" s="6" t="str">
        <x:v>https://raw.githubusercontent.com/Mar-7th/StarRailRes/dbe8cdfcfb0bf657b9fe1cf92d5537f118ccb487/index_new/cn/relics.json</x:v>
      </x:c>
    </x:row>
    <x:row r="359" ht="20" customHeight="1">
      <x:c r="A359" s="6" t="str">
        <x:v>43145</x:v>
      </x:c>
      <x:c r="B359" s="6" t="str">
        <x:v>出云的祸津众神</x:v>
      </x:c>
      <x:c r="C359" s="6" t="str">
        <x:v>314</x:v>
      </x:c>
      <x:c r="D359" s="6" t="str">
        <x:v>位面球</x:v>
      </x:c>
      <x:c r="E359" s="6" t="n">
        <x:v>3</x:v>
      </x:c>
      <x:c r="F359" s="6" t="n">
        <x:v>9</x:v>
      </x:c>
      <x:c r="G359" s="6" t="str">
        <x:v>35</x:v>
      </x:c>
      <x:c r="H359" s="6" t="str">
        <x:v>3</x:v>
      </x:c>
      <x:c r="I359" s="6" t="str">
        <x:v>https://raw.githubusercontent.com/Mar-7th/StarRailRes/dbe8cdfcfb0bf657b9fe1cf92d5537f118ccb487/index_new/cn/relics.json</x:v>
      </x:c>
    </x:row>
    <x:row r="360" ht="20" customHeight="1">
      <x:c r="A360" s="6" t="str">
        <x:v>43146</x:v>
      </x:c>
      <x:c r="B360" s="6" t="str">
        <x:v>出云的终始一刀</x:v>
      </x:c>
      <x:c r="C360" s="6" t="str">
        <x:v>314</x:v>
      </x:c>
      <x:c r="D360" s="6" t="str">
        <x:v>连结绳</x:v>
      </x:c>
      <x:c r="E360" s="6" t="n">
        <x:v>3</x:v>
      </x:c>
      <x:c r="F360" s="6" t="n">
        <x:v>9</x:v>
      </x:c>
      <x:c r="G360" s="6" t="str">
        <x:v>36</x:v>
      </x:c>
      <x:c r="H360" s="6" t="str">
        <x:v>3</x:v>
      </x:c>
      <x:c r="I360" s="6" t="str">
        <x:v>https://raw.githubusercontent.com/Mar-7th/StarRailRes/dbe8cdfcfb0bf657b9fe1cf92d5537f118ccb487/index_new/cn/relics.json</x:v>
      </x:c>
    </x:row>
    <x:row r="361" ht="20" customHeight="1">
      <x:c r="A361" s="6" t="str">
        <x:v>43155</x:v>
      </x:c>
      <x:c r="B361" s="6" t="str">
        <x:v>都蓝的穹窿金帐</x:v>
      </x:c>
      <x:c r="C361" s="6" t="str">
        <x:v>315</x:v>
      </x:c>
      <x:c r="D361" s="6" t="str">
        <x:v>位面球</x:v>
      </x:c>
      <x:c r="E361" s="6" t="n">
        <x:v>3</x:v>
      </x:c>
      <x:c r="F361" s="6" t="n">
        <x:v>9</x:v>
      </x:c>
      <x:c r="G361" s="6" t="str">
        <x:v>35</x:v>
      </x:c>
      <x:c r="H361" s="6" t="str">
        <x:v>3</x:v>
      </x:c>
      <x:c r="I361" s="6" t="str">
        <x:v>https://raw.githubusercontent.com/Mar-7th/StarRailRes/dbe8cdfcfb0bf657b9fe1cf92d5537f118ccb487/index_new/cn/relics.json</x:v>
      </x:c>
    </x:row>
    <x:row r="362" ht="20" customHeight="1">
      <x:c r="A362" s="6" t="str">
        <x:v>43156</x:v>
      </x:c>
      <x:c r="B362" s="6" t="str">
        <x:v>都蓝的器兽缰辔</x:v>
      </x:c>
      <x:c r="C362" s="6" t="str">
        <x:v>315</x:v>
      </x:c>
      <x:c r="D362" s="6" t="str">
        <x:v>连结绳</x:v>
      </x:c>
      <x:c r="E362" s="6" t="n">
        <x:v>3</x:v>
      </x:c>
      <x:c r="F362" s="6" t="n">
        <x:v>9</x:v>
      </x:c>
      <x:c r="G362" s="6" t="str">
        <x:v>36</x:v>
      </x:c>
      <x:c r="H362" s="6" t="str">
        <x:v>3</x:v>
      </x:c>
      <x:c r="I362" s="6" t="str">
        <x:v>https://raw.githubusercontent.com/Mar-7th/StarRailRes/dbe8cdfcfb0bf657b9fe1cf92d5537f118ccb487/index_new/cn/relics.json</x:v>
      </x:c>
    </x:row>
    <x:row r="363" ht="20" customHeight="1">
      <x:c r="A363" s="6" t="str">
        <x:v>43165</x:v>
      </x:c>
      <x:c r="B363" s="6" t="str">
        <x:v>铸炼宫的莲华灯芯</x:v>
      </x:c>
      <x:c r="C363" s="6" t="str">
        <x:v>316</x:v>
      </x:c>
      <x:c r="D363" s="6" t="str">
        <x:v>位面球</x:v>
      </x:c>
      <x:c r="E363" s="6" t="n">
        <x:v>3</x:v>
      </x:c>
      <x:c r="F363" s="6" t="n">
        <x:v>9</x:v>
      </x:c>
      <x:c r="G363" s="6" t="str">
        <x:v>35</x:v>
      </x:c>
      <x:c r="H363" s="6" t="str">
        <x:v>3</x:v>
      </x:c>
      <x:c r="I363" s="6" t="str">
        <x:v>https://raw.githubusercontent.com/Mar-7th/StarRailRes/dbe8cdfcfb0bf657b9fe1cf92d5537f118ccb487/index_new/cn/relics.json</x:v>
      </x:c>
    </x:row>
    <x:row r="364" ht="20" customHeight="1">
      <x:c r="A364" s="6" t="str">
        <x:v>43166</x:v>
      </x:c>
      <x:c r="B364" s="6" t="str">
        <x:v>铸炼宫的焰轮天绸</x:v>
      </x:c>
      <x:c r="C364" s="6" t="str">
        <x:v>316</x:v>
      </x:c>
      <x:c r="D364" s="6" t="str">
        <x:v>连结绳</x:v>
      </x:c>
      <x:c r="E364" s="6" t="n">
        <x:v>3</x:v>
      </x:c>
      <x:c r="F364" s="6" t="n">
        <x:v>9</x:v>
      </x:c>
      <x:c r="G364" s="6" t="str">
        <x:v>36</x:v>
      </x:c>
      <x:c r="H364" s="6" t="str">
        <x:v>3</x:v>
      </x:c>
      <x:c r="I364" s="6" t="str">
        <x:v>https://raw.githubusercontent.com/Mar-7th/StarRailRes/dbe8cdfcfb0bf657b9fe1cf92d5537f118ccb487/index_new/cn/relics.json</x:v>
      </x:c>
    </x:row>
    <x:row r="365" ht="20" customHeight="1">
      <x:c r="A365" s="6" t="str">
        <x:v>43175</x:v>
      </x:c>
      <x:c r="B365" s="6" t="str">
        <x:v>露莎卡的水朽苍都</x:v>
      </x:c>
      <x:c r="C365" s="6" t="str">
        <x:v>317</x:v>
      </x:c>
      <x:c r="D365" s="6" t="str">
        <x:v>位面球</x:v>
      </x:c>
      <x:c r="E365" s="6" t="n">
        <x:v>3</x:v>
      </x:c>
      <x:c r="F365" s="6" t="n">
        <x:v>9</x:v>
      </x:c>
      <x:c r="G365" s="6" t="str">
        <x:v>35</x:v>
      </x:c>
      <x:c r="H365" s="6" t="str">
        <x:v>3</x:v>
      </x:c>
      <x:c r="I365" s="6" t="str">
        <x:v>https://raw.githubusercontent.com/Mar-7th/StarRailRes/dbe8cdfcfb0bf657b9fe1cf92d5537f118ccb487/index_new/cn/relics.json</x:v>
      </x:c>
    </x:row>
    <x:row r="366" ht="20" customHeight="1">
      <x:c r="A366" s="6" t="str">
        <x:v>43176</x:v>
      </x:c>
      <x:c r="B366" s="6" t="str">
        <x:v>露莎卡的双生航道</x:v>
      </x:c>
      <x:c r="C366" s="6" t="str">
        <x:v>317</x:v>
      </x:c>
      <x:c r="D366" s="6" t="str">
        <x:v>连结绳</x:v>
      </x:c>
      <x:c r="E366" s="6" t="n">
        <x:v>3</x:v>
      </x:c>
      <x:c r="F366" s="6" t="n">
        <x:v>9</x:v>
      </x:c>
      <x:c r="G366" s="6" t="str">
        <x:v>36</x:v>
      </x:c>
      <x:c r="H366" s="6" t="str">
        <x:v>3</x:v>
      </x:c>
      <x:c r="I366" s="6" t="str">
        <x:v>https://raw.githubusercontent.com/Mar-7th/StarRailRes/dbe8cdfcfb0bf657b9fe1cf92d5537f118ccb487/index_new/cn/relics.json</x:v>
      </x:c>
    </x:row>
    <x:row r="367" ht="20" customHeight="1">
      <x:c r="A367" s="6" t="str">
        <x:v>43185</x:v>
      </x:c>
      <x:c r="B367" s="6" t="str">
        <x:v>蕉乐园的蕉芯广场</x:v>
      </x:c>
      <x:c r="C367" s="6" t="str">
        <x:v>318</x:v>
      </x:c>
      <x:c r="D367" s="6" t="str">
        <x:v>位面球</x:v>
      </x:c>
      <x:c r="E367" s="6" t="n">
        <x:v>3</x:v>
      </x:c>
      <x:c r="F367" s="6" t="n">
        <x:v>9</x:v>
      </x:c>
      <x:c r="G367" s="6" t="str">
        <x:v>35</x:v>
      </x:c>
      <x:c r="H367" s="6" t="str">
        <x:v>3</x:v>
      </x:c>
      <x:c r="I367" s="6" t="str">
        <x:v>https://raw.githubusercontent.com/Mar-7th/StarRailRes/dbe8cdfcfb0bf657b9fe1cf92d5537f118ccb487/index_new/cn/relics.json</x:v>
      </x:c>
    </x:row>
    <x:row r="368" ht="20" customHeight="1">
      <x:c r="A368" s="6" t="str">
        <x:v>43186</x:v>
      </x:c>
      <x:c r="B368" s="6" t="str">
        <x:v>蕉乐园的模因线缆</x:v>
      </x:c>
      <x:c r="C368" s="6" t="str">
        <x:v>318</x:v>
      </x:c>
      <x:c r="D368" s="6" t="str">
        <x:v>连结绳</x:v>
      </x:c>
      <x:c r="E368" s="6" t="n">
        <x:v>3</x:v>
      </x:c>
      <x:c r="F368" s="6" t="n">
        <x:v>9</x:v>
      </x:c>
      <x:c r="G368" s="6" t="str">
        <x:v>36</x:v>
      </x:c>
      <x:c r="H368" s="6" t="str">
        <x:v>3</x:v>
      </x:c>
      <x:c r="I368" s="6" t="str">
        <x:v>https://raw.githubusercontent.com/Mar-7th/StarRailRes/dbe8cdfcfb0bf657b9fe1cf92d5537f118ccb487/index_new/cn/relics.json</x:v>
      </x:c>
    </x:row>
    <x:row r="369" ht="20" customHeight="1">
      <x:c r="A369" s="6" t="str">
        <x:v>43195</x:v>
      </x:c>
      <x:c r="B369" s="6" t="str">
        <x:v>哀地里亚的殁名祭碑</x:v>
      </x:c>
      <x:c r="C369" s="6" t="str">
        <x:v>319</x:v>
      </x:c>
      <x:c r="D369" s="6" t="str">
        <x:v>位面球</x:v>
      </x:c>
      <x:c r="E369" s="6" t="n">
        <x:v>3</x:v>
      </x:c>
      <x:c r="F369" s="6" t="n">
        <x:v>9</x:v>
      </x:c>
      <x:c r="G369" s="6" t="str">
        <x:v>35</x:v>
      </x:c>
      <x:c r="H369" s="6" t="str">
        <x:v>3</x:v>
      </x:c>
      <x:c r="I369" s="6" t="str">
        <x:v>https://raw.githubusercontent.com/Mar-7th/StarRailRes/dbe8cdfcfb0bf657b9fe1cf92d5537f118ccb487/index_new/cn/relics.json</x:v>
      </x:c>
    </x:row>
    <x:row r="370" ht="20" customHeight="1">
      <x:c r="A370" s="6" t="str">
        <x:v>43196</x:v>
      </x:c>
      <x:c r="B370" s="6" t="str">
        <x:v>哀地里亚的入溟骨链</x:v>
      </x:c>
      <x:c r="C370" s="6" t="str">
        <x:v>319</x:v>
      </x:c>
      <x:c r="D370" s="6" t="str">
        <x:v>连结绳</x:v>
      </x:c>
      <x:c r="E370" s="6" t="n">
        <x:v>3</x:v>
      </x:c>
      <x:c r="F370" s="6" t="n">
        <x:v>9</x:v>
      </x:c>
      <x:c r="G370" s="6" t="str">
        <x:v>36</x:v>
      </x:c>
      <x:c r="H370" s="6" t="str">
        <x:v>3</x:v>
      </x:c>
      <x:c r="I370" s="6" t="str">
        <x:v>https://raw.githubusercontent.com/Mar-7th/StarRailRes/dbe8cdfcfb0bf657b9fe1cf92d5537f118ccb487/index_new/cn/relics.json</x:v>
      </x:c>
    </x:row>
    <x:row r="371" ht="20" customHeight="1">
      <x:c r="A371" s="6" t="str">
        <x:v>43205</x:v>
      </x:c>
      <x:c r="B371" s="6" t="str">
        <x:v>神悟树庭的沉思巨桹</x:v>
      </x:c>
      <x:c r="C371" s="6" t="str">
        <x:v>320</x:v>
      </x:c>
      <x:c r="D371" s="6" t="str">
        <x:v>位面球</x:v>
      </x:c>
      <x:c r="E371" s="6" t="n">
        <x:v>3</x:v>
      </x:c>
      <x:c r="F371" s="6" t="n">
        <x:v>9</x:v>
      </x:c>
      <x:c r="G371" s="6" t="str">
        <x:v>35</x:v>
      </x:c>
      <x:c r="H371" s="6" t="str">
        <x:v>3</x:v>
      </x:c>
      <x:c r="I371" s="6" t="str">
        <x:v>https://raw.githubusercontent.com/Mar-7th/StarRailRes/dbe8cdfcfb0bf657b9fe1cf92d5537f118ccb487/index_new/cn/relics.json</x:v>
      </x:c>
    </x:row>
    <x:row r="372" ht="20" customHeight="1">
      <x:c r="A372" s="6" t="str">
        <x:v>43206</x:v>
      </x:c>
      <x:c r="B372" s="6" t="str">
        <x:v>神悟树庭的联识叶路</x:v>
      </x:c>
      <x:c r="C372" s="6" t="str">
        <x:v>320</x:v>
      </x:c>
      <x:c r="D372" s="6" t="str">
        <x:v>连结绳</x:v>
      </x:c>
      <x:c r="E372" s="6" t="n">
        <x:v>3</x:v>
      </x:c>
      <x:c r="F372" s="6" t="n">
        <x:v>9</x:v>
      </x:c>
      <x:c r="G372" s="6" t="str">
        <x:v>36</x:v>
      </x:c>
      <x:c r="H372" s="6" t="str">
        <x:v>3</x:v>
      </x:c>
      <x:c r="I372" s="6" t="str">
        <x:v>https://raw.githubusercontent.com/Mar-7th/StarRailRes/dbe8cdfcfb0bf657b9fe1cf92d5537f118ccb487/index_new/cn/relics.json</x:v>
      </x:c>
    </x:row>
    <x:row r="373" ht="20" customHeight="1">
      <x:c r="A373" s="6" t="str">
        <x:v>43215</x:v>
      </x:c>
      <x:c r="B373" s="6" t="str">
        <x:v>迷路迷境的恬梦树屋</x:v>
      </x:c>
      <x:c r="C373" s="6" t="str">
        <x:v>321</x:v>
      </x:c>
      <x:c r="D373" s="6" t="str">
        <x:v>位面球</x:v>
      </x:c>
      <x:c r="E373" s="6" t="n">
        <x:v>3</x:v>
      </x:c>
      <x:c r="F373" s="6" t="n">
        <x:v>9</x:v>
      </x:c>
      <x:c r="G373" s="6" t="str">
        <x:v>35</x:v>
      </x:c>
      <x:c r="H373" s="6" t="str">
        <x:v>3</x:v>
      </x:c>
      <x:c r="I373" s="6" t="str">
        <x:v>https://raw.githubusercontent.com/Mar-7th/StarRailRes/dbe8cdfcfb0bf657b9fe1cf92d5537f118ccb487/index_new/cn/relics.json</x:v>
      </x:c>
    </x:row>
    <x:row r="374" ht="20" customHeight="1">
      <x:c r="A374" s="6" t="str">
        <x:v>43216</x:v>
      </x:c>
      <x:c r="B374" s="6" t="str">
        <x:v>迷路迷境的祈愿笛哨</x:v>
      </x:c>
      <x:c r="C374" s="6" t="str">
        <x:v>321</x:v>
      </x:c>
      <x:c r="D374" s="6" t="str">
        <x:v>连结绳</x:v>
      </x:c>
      <x:c r="E374" s="6" t="n">
        <x:v>3</x:v>
      </x:c>
      <x:c r="F374" s="6" t="n">
        <x:v>9</x:v>
      </x:c>
      <x:c r="G374" s="6" t="str">
        <x:v>36</x:v>
      </x:c>
      <x:c r="H374" s="6" t="str">
        <x:v>3</x:v>
      </x:c>
      <x:c r="I374" s="6" t="str">
        <x:v>https://raw.githubusercontent.com/Mar-7th/StarRailRes/dbe8cdfcfb0bf657b9fe1cf92d5537f118ccb487/index_new/cn/relics.json</x:v>
      </x:c>
    </x:row>
    <x:row r="375" ht="20" customHeight="1">
      <x:c r="A375" s="6" t="str">
        <x:v>43225</x:v>
      </x:c>
      <x:c r="B375" s="6" t="str">
        <x:v>酣歌海垠的礁屿灯塔</x:v>
      </x:c>
      <x:c r="C375" s="6" t="str">
        <x:v>322</x:v>
      </x:c>
      <x:c r="D375" s="6" t="str">
        <x:v>位面球</x:v>
      </x:c>
      <x:c r="E375" s="6" t="n">
        <x:v>3</x:v>
      </x:c>
      <x:c r="F375" s="6" t="n">
        <x:v>9</x:v>
      </x:c>
      <x:c r="G375" s="6" t="str">
        <x:v>35</x:v>
      </x:c>
      <x:c r="H375" s="6" t="str">
        <x:v>3</x:v>
      </x:c>
      <x:c r="I375" s="6" t="str">
        <x:v>https://raw.githubusercontent.com/Mar-7th/StarRailRes/dbe8cdfcfb0bf657b9fe1cf92d5537f118ccb487/index_new/cn/relics.json</x:v>
      </x:c>
    </x:row>
    <x:row r="376" ht="20" customHeight="1">
      <x:c r="A376" s="6" t="str">
        <x:v>43226</x:v>
      </x:c>
      <x:c r="B376" s="6" t="str">
        <x:v>酣歌海垠的歌咏步道</x:v>
      </x:c>
      <x:c r="C376" s="6" t="str">
        <x:v>322</x:v>
      </x:c>
      <x:c r="D376" s="6" t="str">
        <x:v>连结绳</x:v>
      </x:c>
      <x:c r="E376" s="6" t="n">
        <x:v>3</x:v>
      </x:c>
      <x:c r="F376" s="6" t="n">
        <x:v>9</x:v>
      </x:c>
      <x:c r="G376" s="6" t="str">
        <x:v>36</x:v>
      </x:c>
      <x:c r="H376" s="6" t="str">
        <x:v>3</x:v>
      </x:c>
      <x:c r="I376" s="6" t="str">
        <x:v>https://raw.githubusercontent.com/Mar-7th/StarRailRes/dbe8cdfcfb0bf657b9fe1cf92d5537f118ccb487/index_new/cn/relics.json</x:v>
      </x:c>
    </x:row>
    <x:row r="377" ht="20" customHeight="1">
      <x:c r="A377" s="6" t="str">
        <x:v>43235</x:v>
      </x:c>
      <x:c r="B377" s="6" t="str">
        <x:v>翁法罗斯的西风尽途</x:v>
      </x:c>
      <x:c r="C377" s="6" t="str">
        <x:v>323</x:v>
      </x:c>
      <x:c r="D377" s="6" t="str">
        <x:v>位面球</x:v>
      </x:c>
      <x:c r="E377" s="6" t="n">
        <x:v>3</x:v>
      </x:c>
      <x:c r="F377" s="6" t="n">
        <x:v>9</x:v>
      </x:c>
      <x:c r="G377" s="6" t="str">
        <x:v>35</x:v>
      </x:c>
      <x:c r="H377" s="6" t="str">
        <x:v>3</x:v>
      </x:c>
      <x:c r="I377" s="6" t="str">
        <x:v>https://raw.githubusercontent.com/Mar-7th/StarRailRes/dbe8cdfcfb0bf657b9fe1cf92d5537f118ccb487/index_new/cn/relics.json</x:v>
      </x:c>
    </x:row>
    <x:row r="378" ht="20" customHeight="1">
      <x:c r="A378" s="6" t="str">
        <x:v>43236</x:v>
      </x:c>
      <x:c r="B378" s="6" t="str">
        <x:v>翁法罗斯的永恒诗篇</x:v>
      </x:c>
      <x:c r="C378" s="6" t="str">
        <x:v>323</x:v>
      </x:c>
      <x:c r="D378" s="6" t="str">
        <x:v>连结绳</x:v>
      </x:c>
      <x:c r="E378" s="6" t="n">
        <x:v>3</x:v>
      </x:c>
      <x:c r="F378" s="6" t="n">
        <x:v>9</x:v>
      </x:c>
      <x:c r="G378" s="6" t="str">
        <x:v>36</x:v>
      </x:c>
      <x:c r="H378" s="6" t="str">
        <x:v>3</x:v>
      </x:c>
      <x:c r="I378" s="6" t="str">
        <x:v>https://raw.githubusercontent.com/Mar-7th/StarRailRes/dbe8cdfcfb0bf657b9fe1cf92d5537f118ccb487/index_new/cn/relics.json</x:v>
      </x:c>
    </x:row>
    <x:row r="379" ht="20" customHeight="1">
      <x:c r="A379" s="6" t="str">
        <x:v>43245</x:v>
      </x:c>
      <x:c r="B379" s="6" t="str">
        <x:v>直播间的千窗万面</x:v>
      </x:c>
      <x:c r="C379" s="6" t="str">
        <x:v>324</x:v>
      </x:c>
      <x:c r="D379" s="6" t="str">
        <x:v>位面球</x:v>
      </x:c>
      <x:c r="E379" s="6" t="n">
        <x:v>3</x:v>
      </x:c>
      <x:c r="F379" s="6" t="n">
        <x:v>9</x:v>
      </x:c>
      <x:c r="G379" s="6" t="str">
        <x:v>35</x:v>
      </x:c>
      <x:c r="H379" s="6" t="str">
        <x:v>3</x:v>
      </x:c>
      <x:c r="I379" s="6" t="str">
        <x:v>https://raw.githubusercontent.com/Mar-7th/StarRailRes/dbe8cdfcfb0bf657b9fe1cf92d5537f118ccb487/index_new/cn/relics.json</x:v>
      </x:c>
    </x:row>
    <x:row r="380" ht="20" customHeight="1">
      <x:c r="A380" s="6" t="str">
        <x:v>43246</x:v>
      </x:c>
      <x:c r="B380" s="6" t="str">
        <x:v>直播间的畅聊语流</x:v>
      </x:c>
      <x:c r="C380" s="6" t="str">
        <x:v>324</x:v>
      </x:c>
      <x:c r="D380" s="6" t="str">
        <x:v>连结绳</x:v>
      </x:c>
      <x:c r="E380" s="6" t="n">
        <x:v>3</x:v>
      </x:c>
      <x:c r="F380" s="6" t="n">
        <x:v>9</x:v>
      </x:c>
      <x:c r="G380" s="6" t="str">
        <x:v>36</x:v>
      </x:c>
      <x:c r="H380" s="6" t="str">
        <x:v>3</x:v>
      </x:c>
      <x:c r="I380" s="6" t="str">
        <x:v>https://raw.githubusercontent.com/Mar-7th/StarRailRes/dbe8cdfcfb0bf657b9fe1cf92d5537f118ccb487/index_new/cn/relics.json</x:v>
      </x:c>
    </x:row>
    <x:row r="381" ht="20" customHeight="1">
      <x:c r="A381" s="6" t="str">
        <x:v>43255</x:v>
      </x:c>
      <x:c r="B381" s="6" t="str">
        <x:v>朋克洛德的虹霓都市</x:v>
      </x:c>
      <x:c r="C381" s="6" t="str">
        <x:v>325</x:v>
      </x:c>
      <x:c r="D381" s="6" t="str">
        <x:v>位面球</x:v>
      </x:c>
      <x:c r="E381" s="6" t="n">
        <x:v>3</x:v>
      </x:c>
      <x:c r="F381" s="6" t="n">
        <x:v>9</x:v>
      </x:c>
      <x:c r="G381" s="6" t="str">
        <x:v>35</x:v>
      </x:c>
      <x:c r="H381" s="6" t="str">
        <x:v>3</x:v>
      </x:c>
      <x:c r="I381" s="6" t="str">
        <x:v>https://raw.githubusercontent.com/Mar-7th/StarRailRes/dbe8cdfcfb0bf657b9fe1cf92d5537f118ccb487/index_new/cn/relics.json</x:v>
      </x:c>
    </x:row>
    <x:row r="382" ht="20" customHeight="1">
      <x:c r="A382" s="6" t="str">
        <x:v>43256</x:v>
      </x:c>
      <x:c r="B382" s="6" t="str">
        <x:v>朋克洛德的数据洪流</x:v>
      </x:c>
      <x:c r="C382" s="6" t="str">
        <x:v>325</x:v>
      </x:c>
      <x:c r="D382" s="6" t="str">
        <x:v>连结绳</x:v>
      </x:c>
      <x:c r="E382" s="6" t="n">
        <x:v>3</x:v>
      </x:c>
      <x:c r="F382" s="6" t="n">
        <x:v>9</x:v>
      </x:c>
      <x:c r="G382" s="6" t="str">
        <x:v>36</x:v>
      </x:c>
      <x:c r="H382" s="6" t="str">
        <x:v>3</x:v>
      </x:c>
      <x:c r="I382" s="6" t="str">
        <x:v>https://raw.githubusercontent.com/Mar-7th/StarRailRes/dbe8cdfcfb0bf657b9fe1cf92d5537f118ccb487/index_new/cn/relics.json</x:v>
      </x:c>
    </x:row>
    <x:row r="383" ht="20" customHeight="1">
      <x:c r="A383" s="6" t="str">
        <x:v>43265</x:v>
      </x:c>
      <x:c r="B383" s="6" t="str">
        <x:v>千星城的传媒总部</x:v>
      </x:c>
      <x:c r="C383" s="6" t="str">
        <x:v>326</x:v>
      </x:c>
      <x:c r="D383" s="6" t="str">
        <x:v>位面球</x:v>
      </x:c>
      <x:c r="E383" s="6" t="n">
        <x:v>3</x:v>
      </x:c>
      <x:c r="F383" s="6" t="n">
        <x:v>9</x:v>
      </x:c>
      <x:c r="G383" s="6" t="str">
        <x:v>35</x:v>
      </x:c>
      <x:c r="H383" s="6" t="str">
        <x:v>3</x:v>
      </x:c>
      <x:c r="I383" s="6" t="str">
        <x:v>https://raw.githubusercontent.com/Mar-7th/StarRailRes/dbe8cdfcfb0bf657b9fe1cf92d5537f118ccb487/index_new/cn/relics.json</x:v>
      </x:c>
    </x:row>
    <x:row r="384" ht="20" customHeight="1">
      <x:c r="A384" s="6" t="str">
        <x:v>43266</x:v>
      </x:c>
      <x:c r="B384" s="6" t="str">
        <x:v>千星城的雇员凭证</x:v>
      </x:c>
      <x:c r="C384" s="6" t="str">
        <x:v>326</x:v>
      </x:c>
      <x:c r="D384" s="6" t="str">
        <x:v>连结绳</x:v>
      </x:c>
      <x:c r="E384" s="6" t="n">
        <x:v>3</x:v>
      </x:c>
      <x:c r="F384" s="6" t="n">
        <x:v>9</x:v>
      </x:c>
      <x:c r="G384" s="6" t="str">
        <x:v>36</x:v>
      </x:c>
      <x:c r="H384" s="6" t="str">
        <x:v>3</x:v>
      </x:c>
      <x:c r="I384" s="6" t="str">
        <x:v>https://raw.githubusercontent.com/Mar-7th/StarRailRes/dbe8cdfcfb0bf657b9fe1cf92d5537f118ccb487/index_new/cn/relics.json</x:v>
      </x:c>
    </x:row>
    <x:row r="385" ht="20" customHeight="1">
      <x:c r="A385" s="6" t="str">
        <x:v>43275</x:v>
      </x:c>
      <x:c r="B385" s="6" t="str">
        <x:v>启航地的搁浅列车</x:v>
      </x:c>
      <x:c r="C385" s="6" t="str">
        <x:v>327</x:v>
      </x:c>
      <x:c r="D385" s="6" t="str">
        <x:v>位面球</x:v>
      </x:c>
      <x:c r="E385" s="6" t="n">
        <x:v>3</x:v>
      </x:c>
      <x:c r="F385" s="6" t="n">
        <x:v>9</x:v>
      </x:c>
      <x:c r="G385" s="6" t="str">
        <x:v>35</x:v>
      </x:c>
      <x:c r="H385" s="6" t="str">
        <x:v>3</x:v>
      </x:c>
      <x:c r="I385" s="6" t="str">
        <x:v>https://raw.githubusercontent.com/Mar-7th/StarRailRes/dbe8cdfcfb0bf657b9fe1cf92d5537f118ccb487/index_new/cn/relics.json</x:v>
      </x:c>
    </x:row>
    <x:row r="386" ht="20" customHeight="1">
      <x:c r="A386" s="6" t="str">
        <x:v>43276</x:v>
      </x:c>
      <x:c r="B386" s="6" t="str">
        <x:v>启航地的梦想银轨</x:v>
      </x:c>
      <x:c r="C386" s="6" t="str">
        <x:v>327</x:v>
      </x:c>
      <x:c r="D386" s="6" t="str">
        <x:v>连结绳</x:v>
      </x:c>
      <x:c r="E386" s="6" t="n">
        <x:v>3</x:v>
      </x:c>
      <x:c r="F386" s="6" t="n">
        <x:v>9</x:v>
      </x:c>
      <x:c r="G386" s="6" t="str">
        <x:v>36</x:v>
      </x:c>
      <x:c r="H386" s="6" t="str">
        <x:v>3</x:v>
      </x:c>
      <x:c r="I386" s="6" t="str">
        <x:v>https://raw.githubusercontent.com/Mar-7th/StarRailRes/dbe8cdfcfb0bf657b9fe1cf92d5537f118ccb487/index_new/cn/relics.json</x:v>
      </x:c>
    </x:row>
    <x:row r="387" ht="20" customHeight="1">
      <x:c r="A387" s="6" t="str">
        <x:v>43285</x:v>
      </x:c>
      <x:c r="B387" s="6" t="str">
        <x:v>生研院的中心突触</x:v>
      </x:c>
      <x:c r="C387" s="6" t="str">
        <x:v>328</x:v>
      </x:c>
      <x:c r="D387" s="6" t="str">
        <x:v>位面球</x:v>
      </x:c>
      <x:c r="E387" s="6" t="n">
        <x:v>3</x:v>
      </x:c>
      <x:c r="F387" s="6" t="n">
        <x:v>9</x:v>
      </x:c>
      <x:c r="G387" s="6" t="str">
        <x:v>35</x:v>
      </x:c>
      <x:c r="H387" s="6" t="str">
        <x:v>3</x:v>
      </x:c>
      <x:c r="I387" s="6" t="str">
        <x:v>https://raw.githubusercontent.com/Mar-7th/StarRailRes/dbe8cdfcfb0bf657b9fe1cf92d5537f118ccb487/index_new/cn/relics.json</x:v>
      </x:c>
    </x:row>
    <x:row r="388" ht="20" customHeight="1">
      <x:c r="A388" s="6" t="str">
        <x:v>43286</x:v>
      </x:c>
      <x:c r="B388" s="6" t="str">
        <x:v>生研院的外周管线</x:v>
      </x:c>
      <x:c r="C388" s="6" t="str">
        <x:v>328</x:v>
      </x:c>
      <x:c r="D388" s="6" t="str">
        <x:v>连结绳</x:v>
      </x:c>
      <x:c r="E388" s="6" t="n">
        <x:v>3</x:v>
      </x:c>
      <x:c r="F388" s="6" t="n">
        <x:v>9</x:v>
      </x:c>
      <x:c r="G388" s="6" t="str">
        <x:v>36</x:v>
      </x:c>
      <x:c r="H388" s="6" t="str">
        <x:v>3</x:v>
      </x:c>
      <x:c r="I388" s="6" t="str">
        <x:v>https://raw.githubusercontent.com/Mar-7th/StarRailRes/dbe8cdfcfb0bf657b9fe1cf92d5537f118ccb487/index_new/cn/relics.json</x:v>
      </x:c>
    </x:row>
    <x:row r="389" ht="20" customHeight="1">
      <x:c r="A389" s="6" t="str">
        <x:v>51011</x:v>
      </x:c>
      <x:c r="B389" s="6" t="str">
        <x:v>过客的逢春木簪</x:v>
      </x:c>
      <x:c r="C389" s="6" t="str">
        <x:v>101</x:v>
      </x:c>
      <x:c r="D389" s="6" t="str">
        <x:v>头部</x:v>
      </x:c>
      <x:c r="E389" s="6" t="n">
        <x:v>4</x:v>
      </x:c>
      <x:c r="F389" s="6" t="n">
        <x:v>12</x:v>
      </x:c>
      <x:c r="G389" s="6" t="str">
        <x:v>41</x:v>
      </x:c>
      <x:c r="H389" s="6" t="str">
        <x:v>4</x:v>
      </x:c>
      <x:c r="I389" s="6" t="str">
        <x:v>https://raw.githubusercontent.com/Mar-7th/StarRailRes/dbe8cdfcfb0bf657b9fe1cf92d5537f118ccb487/index_new/cn/relics.json</x:v>
      </x:c>
    </x:row>
    <x:row r="390" ht="20" customHeight="1">
      <x:c r="A390" s="6" t="str">
        <x:v>51012</x:v>
      </x:c>
      <x:c r="B390" s="6" t="str">
        <x:v>过客的游龙臂鞲</x:v>
      </x:c>
      <x:c r="C390" s="6" t="str">
        <x:v>101</x:v>
      </x:c>
      <x:c r="D390" s="6" t="str">
        <x:v>手部</x:v>
      </x:c>
      <x:c r="E390" s="6" t="n">
        <x:v>4</x:v>
      </x:c>
      <x:c r="F390" s="6" t="n">
        <x:v>12</x:v>
      </x:c>
      <x:c r="G390" s="6" t="str">
        <x:v>42</x:v>
      </x:c>
      <x:c r="H390" s="6" t="str">
        <x:v>4</x:v>
      </x:c>
      <x:c r="I390" s="6" t="str">
        <x:v>https://raw.githubusercontent.com/Mar-7th/StarRailRes/dbe8cdfcfb0bf657b9fe1cf92d5537f118ccb487/index_new/cn/relics.json</x:v>
      </x:c>
    </x:row>
    <x:row r="391" ht="20" customHeight="1">
      <x:c r="A391" s="6" t="str">
        <x:v>51013</x:v>
      </x:c>
      <x:c r="B391" s="6" t="str">
        <x:v>过客的残绣风衣</x:v>
      </x:c>
      <x:c r="C391" s="6" t="str">
        <x:v>101</x:v>
      </x:c>
      <x:c r="D391" s="6" t="str">
        <x:v>躯干</x:v>
      </x:c>
      <x:c r="E391" s="6" t="n">
        <x:v>4</x:v>
      </x:c>
      <x:c r="F391" s="6" t="n">
        <x:v>12</x:v>
      </x:c>
      <x:c r="G391" s="6" t="str">
        <x:v>43</x:v>
      </x:c>
      <x:c r="H391" s="6" t="str">
        <x:v>4</x:v>
      </x:c>
      <x:c r="I391" s="6" t="str">
        <x:v>https://raw.githubusercontent.com/Mar-7th/StarRailRes/dbe8cdfcfb0bf657b9fe1cf92d5537f118ccb487/index_new/cn/relics.json</x:v>
      </x:c>
    </x:row>
    <x:row r="392" ht="20" customHeight="1">
      <x:c r="A392" s="6" t="str">
        <x:v>51014</x:v>
      </x:c>
      <x:c r="B392" s="6" t="str">
        <x:v>过客的冥途游履</x:v>
      </x:c>
      <x:c r="C392" s="6" t="str">
        <x:v>101</x:v>
      </x:c>
      <x:c r="D392" s="6" t="str">
        <x:v>脚部</x:v>
      </x:c>
      <x:c r="E392" s="6" t="n">
        <x:v>4</x:v>
      </x:c>
      <x:c r="F392" s="6" t="n">
        <x:v>12</x:v>
      </x:c>
      <x:c r="G392" s="6" t="str">
        <x:v>44</x:v>
      </x:c>
      <x:c r="H392" s="6" t="str">
        <x:v>4</x:v>
      </x:c>
      <x:c r="I392" s="6" t="str">
        <x:v>https://raw.githubusercontent.com/Mar-7th/StarRailRes/dbe8cdfcfb0bf657b9fe1cf92d5537f118ccb487/index_new/cn/relics.json</x:v>
      </x:c>
    </x:row>
    <x:row r="393" ht="20" customHeight="1">
      <x:c r="A393" s="6" t="str">
        <x:v>51021</x:v>
      </x:c>
      <x:c r="B393" s="6" t="str">
        <x:v>快枪手的野穗毡帽</x:v>
      </x:c>
      <x:c r="C393" s="6" t="str">
        <x:v>102</x:v>
      </x:c>
      <x:c r="D393" s="6" t="str">
        <x:v>头部</x:v>
      </x:c>
      <x:c r="E393" s="6" t="n">
        <x:v>4</x:v>
      </x:c>
      <x:c r="F393" s="6" t="n">
        <x:v>12</x:v>
      </x:c>
      <x:c r="G393" s="6" t="str">
        <x:v>41</x:v>
      </x:c>
      <x:c r="H393" s="6" t="str">
        <x:v>4</x:v>
      </x:c>
      <x:c r="I393" s="6" t="str">
        <x:v>https://raw.githubusercontent.com/Mar-7th/StarRailRes/dbe8cdfcfb0bf657b9fe1cf92d5537f118ccb487/index_new/cn/relics.json</x:v>
      </x:c>
    </x:row>
    <x:row r="394" ht="20" customHeight="1">
      <x:c r="A394" s="6" t="str">
        <x:v>51022</x:v>
      </x:c>
      <x:c r="B394" s="6" t="str">
        <x:v>快枪手的粗革手套</x:v>
      </x:c>
      <x:c r="C394" s="6" t="str">
        <x:v>102</x:v>
      </x:c>
      <x:c r="D394" s="6" t="str">
        <x:v>手部</x:v>
      </x:c>
      <x:c r="E394" s="6" t="n">
        <x:v>4</x:v>
      </x:c>
      <x:c r="F394" s="6" t="n">
        <x:v>12</x:v>
      </x:c>
      <x:c r="G394" s="6" t="str">
        <x:v>42</x:v>
      </x:c>
      <x:c r="H394" s="6" t="str">
        <x:v>4</x:v>
      </x:c>
      <x:c r="I394" s="6" t="str">
        <x:v>https://raw.githubusercontent.com/Mar-7th/StarRailRes/dbe8cdfcfb0bf657b9fe1cf92d5537f118ccb487/index_new/cn/relics.json</x:v>
      </x:c>
    </x:row>
    <x:row r="395" ht="20" customHeight="1">
      <x:c r="A395" s="6" t="str">
        <x:v>51023</x:v>
      </x:c>
      <x:c r="B395" s="6" t="str">
        <x:v>快枪手的猎风披肩</x:v>
      </x:c>
      <x:c r="C395" s="6" t="str">
        <x:v>102</x:v>
      </x:c>
      <x:c r="D395" s="6" t="str">
        <x:v>躯干</x:v>
      </x:c>
      <x:c r="E395" s="6" t="n">
        <x:v>4</x:v>
      </x:c>
      <x:c r="F395" s="6" t="n">
        <x:v>12</x:v>
      </x:c>
      <x:c r="G395" s="6" t="str">
        <x:v>43</x:v>
      </x:c>
      <x:c r="H395" s="6" t="str">
        <x:v>4</x:v>
      </x:c>
      <x:c r="I395" s="6" t="str">
        <x:v>https://raw.githubusercontent.com/Mar-7th/StarRailRes/dbe8cdfcfb0bf657b9fe1cf92d5537f118ccb487/index_new/cn/relics.json</x:v>
      </x:c>
    </x:row>
    <x:row r="396" ht="20" customHeight="1">
      <x:c r="A396" s="6" t="str">
        <x:v>51024</x:v>
      </x:c>
      <x:c r="B396" s="6" t="str">
        <x:v>快枪手的铆钉马靴</x:v>
      </x:c>
      <x:c r="C396" s="6" t="str">
        <x:v>102</x:v>
      </x:c>
      <x:c r="D396" s="6" t="str">
        <x:v>脚部</x:v>
      </x:c>
      <x:c r="E396" s="6" t="n">
        <x:v>4</x:v>
      </x:c>
      <x:c r="F396" s="6" t="n">
        <x:v>12</x:v>
      </x:c>
      <x:c r="G396" s="6" t="str">
        <x:v>44</x:v>
      </x:c>
      <x:c r="H396" s="6" t="str">
        <x:v>4</x:v>
      </x:c>
      <x:c r="I396" s="6" t="str">
        <x:v>https://raw.githubusercontent.com/Mar-7th/StarRailRes/dbe8cdfcfb0bf657b9fe1cf92d5537f118ccb487/index_new/cn/relics.json</x:v>
      </x:c>
    </x:row>
    <x:row r="397" ht="20" customHeight="1">
      <x:c r="A397" s="6" t="str">
        <x:v>51031</x:v>
      </x:c>
      <x:c r="B397" s="6" t="str">
        <x:v>圣骑的宽恕盔面</x:v>
      </x:c>
      <x:c r="C397" s="6" t="str">
        <x:v>103</x:v>
      </x:c>
      <x:c r="D397" s="6" t="str">
        <x:v>头部</x:v>
      </x:c>
      <x:c r="E397" s="6" t="n">
        <x:v>4</x:v>
      </x:c>
      <x:c r="F397" s="6" t="n">
        <x:v>12</x:v>
      </x:c>
      <x:c r="G397" s="6" t="str">
        <x:v>41</x:v>
      </x:c>
      <x:c r="H397" s="6" t="str">
        <x:v>4</x:v>
      </x:c>
      <x:c r="I397" s="6" t="str">
        <x:v>https://raw.githubusercontent.com/Mar-7th/StarRailRes/dbe8cdfcfb0bf657b9fe1cf92d5537f118ccb487/index_new/cn/relics.json</x:v>
      </x:c>
    </x:row>
    <x:row r="398" ht="20" customHeight="1">
      <x:c r="A398" s="6" t="str">
        <x:v>51032</x:v>
      </x:c>
      <x:c r="B398" s="6" t="str">
        <x:v>圣骑的沉默誓环</x:v>
      </x:c>
      <x:c r="C398" s="6" t="str">
        <x:v>103</x:v>
      </x:c>
      <x:c r="D398" s="6" t="str">
        <x:v>手部</x:v>
      </x:c>
      <x:c r="E398" s="6" t="n">
        <x:v>4</x:v>
      </x:c>
      <x:c r="F398" s="6" t="n">
        <x:v>12</x:v>
      </x:c>
      <x:c r="G398" s="6" t="str">
        <x:v>42</x:v>
      </x:c>
      <x:c r="H398" s="6" t="str">
        <x:v>4</x:v>
      </x:c>
      <x:c r="I398" s="6" t="str">
        <x:v>https://raw.githubusercontent.com/Mar-7th/StarRailRes/dbe8cdfcfb0bf657b9fe1cf92d5537f118ccb487/index_new/cn/relics.json</x:v>
      </x:c>
    </x:row>
    <x:row r="399" ht="20" customHeight="1">
      <x:c r="A399" s="6" t="str">
        <x:v>51033</x:v>
      </x:c>
      <x:c r="B399" s="6" t="str">
        <x:v>圣骑的肃穆胸甲</x:v>
      </x:c>
      <x:c r="C399" s="6" t="str">
        <x:v>103</x:v>
      </x:c>
      <x:c r="D399" s="6" t="str">
        <x:v>躯干</x:v>
      </x:c>
      <x:c r="E399" s="6" t="n">
        <x:v>4</x:v>
      </x:c>
      <x:c r="F399" s="6" t="n">
        <x:v>12</x:v>
      </x:c>
      <x:c r="G399" s="6" t="str">
        <x:v>43</x:v>
      </x:c>
      <x:c r="H399" s="6" t="str">
        <x:v>4</x:v>
      </x:c>
      <x:c r="I399" s="6" t="str">
        <x:v>https://raw.githubusercontent.com/Mar-7th/StarRailRes/dbe8cdfcfb0bf657b9fe1cf92d5537f118ccb487/index_new/cn/relics.json</x:v>
      </x:c>
    </x:row>
    <x:row r="400" ht="20" customHeight="1">
      <x:c r="A400" s="6" t="str">
        <x:v>51034</x:v>
      </x:c>
      <x:c r="B400" s="6" t="str">
        <x:v>圣骑的秩序铁靴</x:v>
      </x:c>
      <x:c r="C400" s="6" t="str">
        <x:v>103</x:v>
      </x:c>
      <x:c r="D400" s="6" t="str">
        <x:v>脚部</x:v>
      </x:c>
      <x:c r="E400" s="6" t="n">
        <x:v>4</x:v>
      </x:c>
      <x:c r="F400" s="6" t="n">
        <x:v>12</x:v>
      </x:c>
      <x:c r="G400" s="6" t="str">
        <x:v>44</x:v>
      </x:c>
      <x:c r="H400" s="6" t="str">
        <x:v>4</x:v>
      </x:c>
      <x:c r="I400" s="6" t="str">
        <x:v>https://raw.githubusercontent.com/Mar-7th/StarRailRes/dbe8cdfcfb0bf657b9fe1cf92d5537f118ccb487/index_new/cn/relics.json</x:v>
      </x:c>
    </x:row>
    <x:row r="401" ht="20" customHeight="1">
      <x:c r="A401" s="6" t="str">
        <x:v>51041</x:v>
      </x:c>
      <x:c r="B401" s="6" t="str">
        <x:v>雪猎的荒神兜帽</x:v>
      </x:c>
      <x:c r="C401" s="6" t="str">
        <x:v>104</x:v>
      </x:c>
      <x:c r="D401" s="6" t="str">
        <x:v>头部</x:v>
      </x:c>
      <x:c r="E401" s="6" t="n">
        <x:v>4</x:v>
      </x:c>
      <x:c r="F401" s="6" t="n">
        <x:v>12</x:v>
      </x:c>
      <x:c r="G401" s="6" t="str">
        <x:v>41</x:v>
      </x:c>
      <x:c r="H401" s="6" t="str">
        <x:v>4</x:v>
      </x:c>
      <x:c r="I401" s="6" t="str">
        <x:v>https://raw.githubusercontent.com/Mar-7th/StarRailRes/dbe8cdfcfb0bf657b9fe1cf92d5537f118ccb487/index_new/cn/relics.json</x:v>
      </x:c>
    </x:row>
    <x:row r="402" ht="20" customHeight="1">
      <x:c r="A402" s="6" t="str">
        <x:v>51042</x:v>
      </x:c>
      <x:c r="B402" s="6" t="str">
        <x:v>雪猎的巨蜥手套</x:v>
      </x:c>
      <x:c r="C402" s="6" t="str">
        <x:v>104</x:v>
      </x:c>
      <x:c r="D402" s="6" t="str">
        <x:v>手部</x:v>
      </x:c>
      <x:c r="E402" s="6" t="n">
        <x:v>4</x:v>
      </x:c>
      <x:c r="F402" s="6" t="n">
        <x:v>12</x:v>
      </x:c>
      <x:c r="G402" s="6" t="str">
        <x:v>42</x:v>
      </x:c>
      <x:c r="H402" s="6" t="str">
        <x:v>4</x:v>
      </x:c>
      <x:c r="I402" s="6" t="str">
        <x:v>https://raw.githubusercontent.com/Mar-7th/StarRailRes/dbe8cdfcfb0bf657b9fe1cf92d5537f118ccb487/index_new/cn/relics.json</x:v>
      </x:c>
    </x:row>
    <x:row r="403" ht="20" customHeight="1">
      <x:c r="A403" s="6" t="str">
        <x:v>51043</x:v>
      </x:c>
      <x:c r="B403" s="6" t="str">
        <x:v>雪猎的冰龙披风</x:v>
      </x:c>
      <x:c r="C403" s="6" t="str">
        <x:v>104</x:v>
      </x:c>
      <x:c r="D403" s="6" t="str">
        <x:v>躯干</x:v>
      </x:c>
      <x:c r="E403" s="6" t="n">
        <x:v>4</x:v>
      </x:c>
      <x:c r="F403" s="6" t="n">
        <x:v>12</x:v>
      </x:c>
      <x:c r="G403" s="6" t="str">
        <x:v>43</x:v>
      </x:c>
      <x:c r="H403" s="6" t="str">
        <x:v>4</x:v>
      </x:c>
      <x:c r="I403" s="6" t="str">
        <x:v>https://raw.githubusercontent.com/Mar-7th/StarRailRes/dbe8cdfcfb0bf657b9fe1cf92d5537f118ccb487/index_new/cn/relics.json</x:v>
      </x:c>
    </x:row>
    <x:row r="404" ht="20" customHeight="1">
      <x:c r="A404" s="6" t="str">
        <x:v>51044</x:v>
      </x:c>
      <x:c r="B404" s="6" t="str">
        <x:v>雪猎的鹿皮软靴</x:v>
      </x:c>
      <x:c r="C404" s="6" t="str">
        <x:v>104</x:v>
      </x:c>
      <x:c r="D404" s="6" t="str">
        <x:v>脚部</x:v>
      </x:c>
      <x:c r="E404" s="6" t="n">
        <x:v>4</x:v>
      </x:c>
      <x:c r="F404" s="6" t="n">
        <x:v>12</x:v>
      </x:c>
      <x:c r="G404" s="6" t="str">
        <x:v>44</x:v>
      </x:c>
      <x:c r="H404" s="6" t="str">
        <x:v>4</x:v>
      </x:c>
      <x:c r="I404" s="6" t="str">
        <x:v>https://raw.githubusercontent.com/Mar-7th/StarRailRes/dbe8cdfcfb0bf657b9fe1cf92d5537f118ccb487/index_new/cn/relics.json</x:v>
      </x:c>
    </x:row>
    <x:row r="405" ht="20" customHeight="1">
      <x:c r="A405" s="6" t="str">
        <x:v>51051</x:v>
      </x:c>
      <x:c r="B405" s="6" t="str">
        <x:v>拳王的冠军护头</x:v>
      </x:c>
      <x:c r="C405" s="6" t="str">
        <x:v>105</x:v>
      </x:c>
      <x:c r="D405" s="6" t="str">
        <x:v>头部</x:v>
      </x:c>
      <x:c r="E405" s="6" t="n">
        <x:v>4</x:v>
      </x:c>
      <x:c r="F405" s="6" t="n">
        <x:v>12</x:v>
      </x:c>
      <x:c r="G405" s="6" t="str">
        <x:v>41</x:v>
      </x:c>
      <x:c r="H405" s="6" t="str">
        <x:v>4</x:v>
      </x:c>
      <x:c r="I405" s="6" t="str">
        <x:v>https://raw.githubusercontent.com/Mar-7th/StarRailRes/dbe8cdfcfb0bf657b9fe1cf92d5537f118ccb487/index_new/cn/relics.json</x:v>
      </x:c>
    </x:row>
    <x:row r="406" ht="20" customHeight="1">
      <x:c r="A406" s="6" t="str">
        <x:v>51052</x:v>
      </x:c>
      <x:c r="B406" s="6" t="str">
        <x:v>拳王的重炮拳套</x:v>
      </x:c>
      <x:c r="C406" s="6" t="str">
        <x:v>105</x:v>
      </x:c>
      <x:c r="D406" s="6" t="str">
        <x:v>手部</x:v>
      </x:c>
      <x:c r="E406" s="6" t="n">
        <x:v>4</x:v>
      </x:c>
      <x:c r="F406" s="6" t="n">
        <x:v>12</x:v>
      </x:c>
      <x:c r="G406" s="6" t="str">
        <x:v>42</x:v>
      </x:c>
      <x:c r="H406" s="6" t="str">
        <x:v>4</x:v>
      </x:c>
      <x:c r="I406" s="6" t="str">
        <x:v>https://raw.githubusercontent.com/Mar-7th/StarRailRes/dbe8cdfcfb0bf657b9fe1cf92d5537f118ccb487/index_new/cn/relics.json</x:v>
      </x:c>
    </x:row>
    <x:row r="407" ht="20" customHeight="1">
      <x:c r="A407" s="6" t="str">
        <x:v>51053</x:v>
      </x:c>
      <x:c r="B407" s="6" t="str">
        <x:v>拳王的贴身护胸</x:v>
      </x:c>
      <x:c r="C407" s="6" t="str">
        <x:v>105</x:v>
      </x:c>
      <x:c r="D407" s="6" t="str">
        <x:v>躯干</x:v>
      </x:c>
      <x:c r="E407" s="6" t="n">
        <x:v>4</x:v>
      </x:c>
      <x:c r="F407" s="6" t="n">
        <x:v>12</x:v>
      </x:c>
      <x:c r="G407" s="6" t="str">
        <x:v>43</x:v>
      </x:c>
      <x:c r="H407" s="6" t="str">
        <x:v>4</x:v>
      </x:c>
      <x:c r="I407" s="6" t="str">
        <x:v>https://raw.githubusercontent.com/Mar-7th/StarRailRes/dbe8cdfcfb0bf657b9fe1cf92d5537f118ccb487/index_new/cn/relics.json</x:v>
      </x:c>
    </x:row>
    <x:row r="408" ht="20" customHeight="1">
      <x:c r="A408" s="6" t="str">
        <x:v>51054</x:v>
      </x:c>
      <x:c r="B408" s="6" t="str">
        <x:v>拳王的弧步战靴</x:v>
      </x:c>
      <x:c r="C408" s="6" t="str">
        <x:v>105</x:v>
      </x:c>
      <x:c r="D408" s="6" t="str">
        <x:v>脚部</x:v>
      </x:c>
      <x:c r="E408" s="6" t="n">
        <x:v>4</x:v>
      </x:c>
      <x:c r="F408" s="6" t="n">
        <x:v>12</x:v>
      </x:c>
      <x:c r="G408" s="6" t="str">
        <x:v>44</x:v>
      </x:c>
      <x:c r="H408" s="6" t="str">
        <x:v>4</x:v>
      </x:c>
      <x:c r="I408" s="6" t="str">
        <x:v>https://raw.githubusercontent.com/Mar-7th/StarRailRes/dbe8cdfcfb0bf657b9fe1cf92d5537f118ccb487/index_new/cn/relics.json</x:v>
      </x:c>
    </x:row>
    <x:row r="409" ht="20" customHeight="1">
      <x:c r="A409" s="6" t="str">
        <x:v>51061</x:v>
      </x:c>
      <x:c r="B409" s="6" t="str">
        <x:v>铁卫的铸铁面盔</x:v>
      </x:c>
      <x:c r="C409" s="6" t="str">
        <x:v>106</x:v>
      </x:c>
      <x:c r="D409" s="6" t="str">
        <x:v>头部</x:v>
      </x:c>
      <x:c r="E409" s="6" t="n">
        <x:v>4</x:v>
      </x:c>
      <x:c r="F409" s="6" t="n">
        <x:v>12</x:v>
      </x:c>
      <x:c r="G409" s="6" t="str">
        <x:v>41</x:v>
      </x:c>
      <x:c r="H409" s="6" t="str">
        <x:v>4</x:v>
      </x:c>
      <x:c r="I409" s="6" t="str">
        <x:v>https://raw.githubusercontent.com/Mar-7th/StarRailRes/dbe8cdfcfb0bf657b9fe1cf92d5537f118ccb487/index_new/cn/relics.json</x:v>
      </x:c>
    </x:row>
    <x:row r="410" ht="20" customHeight="1">
      <x:c r="A410" s="6" t="str">
        <x:v>51062</x:v>
      </x:c>
      <x:c r="B410" s="6" t="str">
        <x:v>铁卫的银鳞手甲</x:v>
      </x:c>
      <x:c r="C410" s="6" t="str">
        <x:v>106</x:v>
      </x:c>
      <x:c r="D410" s="6" t="str">
        <x:v>手部</x:v>
      </x:c>
      <x:c r="E410" s="6" t="n">
        <x:v>4</x:v>
      </x:c>
      <x:c r="F410" s="6" t="n">
        <x:v>12</x:v>
      </x:c>
      <x:c r="G410" s="6" t="str">
        <x:v>42</x:v>
      </x:c>
      <x:c r="H410" s="6" t="str">
        <x:v>4</x:v>
      </x:c>
      <x:c r="I410" s="6" t="str">
        <x:v>https://raw.githubusercontent.com/Mar-7th/StarRailRes/dbe8cdfcfb0bf657b9fe1cf92d5537f118ccb487/index_new/cn/relics.json</x:v>
      </x:c>
    </x:row>
    <x:row r="411" ht="20" customHeight="1">
      <x:c r="A411" s="6" t="str">
        <x:v>51063</x:v>
      </x:c>
      <x:c r="B411" s="6" t="str">
        <x:v>铁卫的旧制军服</x:v>
      </x:c>
      <x:c r="C411" s="6" t="str">
        <x:v>106</x:v>
      </x:c>
      <x:c r="D411" s="6" t="str">
        <x:v>躯干</x:v>
      </x:c>
      <x:c r="E411" s="6" t="n">
        <x:v>4</x:v>
      </x:c>
      <x:c r="F411" s="6" t="n">
        <x:v>12</x:v>
      </x:c>
      <x:c r="G411" s="6" t="str">
        <x:v>43</x:v>
      </x:c>
      <x:c r="H411" s="6" t="str">
        <x:v>4</x:v>
      </x:c>
      <x:c r="I411" s="6" t="str">
        <x:v>https://raw.githubusercontent.com/Mar-7th/StarRailRes/dbe8cdfcfb0bf657b9fe1cf92d5537f118ccb487/index_new/cn/relics.json</x:v>
      </x:c>
    </x:row>
    <x:row r="412" ht="20" customHeight="1">
      <x:c r="A412" s="6" t="str">
        <x:v>51064</x:v>
      </x:c>
      <x:c r="B412" s="6" t="str">
        <x:v>铁卫的白银护胫</x:v>
      </x:c>
      <x:c r="C412" s="6" t="str">
        <x:v>106</x:v>
      </x:c>
      <x:c r="D412" s="6" t="str">
        <x:v>脚部</x:v>
      </x:c>
      <x:c r="E412" s="6" t="n">
        <x:v>4</x:v>
      </x:c>
      <x:c r="F412" s="6" t="n">
        <x:v>12</x:v>
      </x:c>
      <x:c r="G412" s="6" t="str">
        <x:v>44</x:v>
      </x:c>
      <x:c r="H412" s="6" t="str">
        <x:v>4</x:v>
      </x:c>
      <x:c r="I412" s="6" t="str">
        <x:v>https://raw.githubusercontent.com/Mar-7th/StarRailRes/dbe8cdfcfb0bf657b9fe1cf92d5537f118ccb487/index_new/cn/relics.json</x:v>
      </x:c>
    </x:row>
    <x:row r="413" ht="20" customHeight="1">
      <x:c r="A413" s="6" t="str">
        <x:v>51071</x:v>
      </x:c>
      <x:c r="B413" s="6" t="str">
        <x:v>火匠的黑曜目镜</x:v>
      </x:c>
      <x:c r="C413" s="6" t="str">
        <x:v>107</x:v>
      </x:c>
      <x:c r="D413" s="6" t="str">
        <x:v>头部</x:v>
      </x:c>
      <x:c r="E413" s="6" t="n">
        <x:v>4</x:v>
      </x:c>
      <x:c r="F413" s="6" t="n">
        <x:v>12</x:v>
      </x:c>
      <x:c r="G413" s="6" t="str">
        <x:v>41</x:v>
      </x:c>
      <x:c r="H413" s="6" t="str">
        <x:v>4</x:v>
      </x:c>
      <x:c r="I413" s="6" t="str">
        <x:v>https://raw.githubusercontent.com/Mar-7th/StarRailRes/dbe8cdfcfb0bf657b9fe1cf92d5537f118ccb487/index_new/cn/relics.json</x:v>
      </x:c>
    </x:row>
    <x:row r="414" ht="20" customHeight="1">
      <x:c r="A414" s="6" t="str">
        <x:v>51072</x:v>
      </x:c>
      <x:c r="B414" s="6" t="str">
        <x:v>火匠的御火戒指</x:v>
      </x:c>
      <x:c r="C414" s="6" t="str">
        <x:v>107</x:v>
      </x:c>
      <x:c r="D414" s="6" t="str">
        <x:v>手部</x:v>
      </x:c>
      <x:c r="E414" s="6" t="n">
        <x:v>4</x:v>
      </x:c>
      <x:c r="F414" s="6" t="n">
        <x:v>12</x:v>
      </x:c>
      <x:c r="G414" s="6" t="str">
        <x:v>42</x:v>
      </x:c>
      <x:c r="H414" s="6" t="str">
        <x:v>4</x:v>
      </x:c>
      <x:c r="I414" s="6" t="str">
        <x:v>https://raw.githubusercontent.com/Mar-7th/StarRailRes/dbe8cdfcfb0bf657b9fe1cf92d5537f118ccb487/index_new/cn/relics.json</x:v>
      </x:c>
    </x:row>
    <x:row r="415" ht="20" customHeight="1">
      <x:c r="A415" s="6" t="str">
        <x:v>51073</x:v>
      </x:c>
      <x:c r="B415" s="6" t="str">
        <x:v>火匠的阻燃围裙</x:v>
      </x:c>
      <x:c r="C415" s="6" t="str">
        <x:v>107</x:v>
      </x:c>
      <x:c r="D415" s="6" t="str">
        <x:v>躯干</x:v>
      </x:c>
      <x:c r="E415" s="6" t="n">
        <x:v>4</x:v>
      </x:c>
      <x:c r="F415" s="6" t="n">
        <x:v>12</x:v>
      </x:c>
      <x:c r="G415" s="6" t="str">
        <x:v>43</x:v>
      </x:c>
      <x:c r="H415" s="6" t="str">
        <x:v>4</x:v>
      </x:c>
      <x:c r="I415" s="6" t="str">
        <x:v>https://raw.githubusercontent.com/Mar-7th/StarRailRes/dbe8cdfcfb0bf657b9fe1cf92d5537f118ccb487/index_new/cn/relics.json</x:v>
      </x:c>
    </x:row>
    <x:row r="416" ht="20" customHeight="1">
      <x:c r="A416" s="6" t="str">
        <x:v>51074</x:v>
      </x:c>
      <x:c r="B416" s="6" t="str">
        <x:v>火匠的合金义肢</x:v>
      </x:c>
      <x:c r="C416" s="6" t="str">
        <x:v>107</x:v>
      </x:c>
      <x:c r="D416" s="6" t="str">
        <x:v>脚部</x:v>
      </x:c>
      <x:c r="E416" s="6" t="n">
        <x:v>4</x:v>
      </x:c>
      <x:c r="F416" s="6" t="n">
        <x:v>12</x:v>
      </x:c>
      <x:c r="G416" s="6" t="str">
        <x:v>44</x:v>
      </x:c>
      <x:c r="H416" s="6" t="str">
        <x:v>4</x:v>
      </x:c>
      <x:c r="I416" s="6" t="str">
        <x:v>https://raw.githubusercontent.com/Mar-7th/StarRailRes/dbe8cdfcfb0bf657b9fe1cf92d5537f118ccb487/index_new/cn/relics.json</x:v>
      </x:c>
    </x:row>
    <x:row r="417" ht="20" customHeight="1">
      <x:c r="A417" s="6" t="str">
        <x:v>51081</x:v>
      </x:c>
      <x:c r="B417" s="6" t="str">
        <x:v>天才的超距遥感</x:v>
      </x:c>
      <x:c r="C417" s="6" t="str">
        <x:v>108</x:v>
      </x:c>
      <x:c r="D417" s="6" t="str">
        <x:v>头部</x:v>
      </x:c>
      <x:c r="E417" s="6" t="n">
        <x:v>4</x:v>
      </x:c>
      <x:c r="F417" s="6" t="n">
        <x:v>12</x:v>
      </x:c>
      <x:c r="G417" s="6" t="str">
        <x:v>41</x:v>
      </x:c>
      <x:c r="H417" s="6" t="str">
        <x:v>4</x:v>
      </x:c>
      <x:c r="I417" s="6" t="str">
        <x:v>https://raw.githubusercontent.com/Mar-7th/StarRailRes/dbe8cdfcfb0bf657b9fe1cf92d5537f118ccb487/index_new/cn/relics.json</x:v>
      </x:c>
    </x:row>
    <x:row r="418" ht="20" customHeight="1">
      <x:c r="A418" s="6" t="str">
        <x:v>51082</x:v>
      </x:c>
      <x:c r="B418" s="6" t="str">
        <x:v>天才的频变捕手</x:v>
      </x:c>
      <x:c r="C418" s="6" t="str">
        <x:v>108</x:v>
      </x:c>
      <x:c r="D418" s="6" t="str">
        <x:v>手部</x:v>
      </x:c>
      <x:c r="E418" s="6" t="n">
        <x:v>4</x:v>
      </x:c>
      <x:c r="F418" s="6" t="n">
        <x:v>12</x:v>
      </x:c>
      <x:c r="G418" s="6" t="str">
        <x:v>42</x:v>
      </x:c>
      <x:c r="H418" s="6" t="str">
        <x:v>4</x:v>
      </x:c>
      <x:c r="I418" s="6" t="str">
        <x:v>https://raw.githubusercontent.com/Mar-7th/StarRailRes/dbe8cdfcfb0bf657b9fe1cf92d5537f118ccb487/index_new/cn/relics.json</x:v>
      </x:c>
    </x:row>
    <x:row r="419" ht="20" customHeight="1">
      <x:c r="A419" s="6" t="str">
        <x:v>51083</x:v>
      </x:c>
      <x:c r="B419" s="6" t="str">
        <x:v>天才的元域深潜</x:v>
      </x:c>
      <x:c r="C419" s="6" t="str">
        <x:v>108</x:v>
      </x:c>
      <x:c r="D419" s="6" t="str">
        <x:v>躯干</x:v>
      </x:c>
      <x:c r="E419" s="6" t="n">
        <x:v>4</x:v>
      </x:c>
      <x:c r="F419" s="6" t="n">
        <x:v>12</x:v>
      </x:c>
      <x:c r="G419" s="6" t="str">
        <x:v>43</x:v>
      </x:c>
      <x:c r="H419" s="6" t="str">
        <x:v>4</x:v>
      </x:c>
      <x:c r="I419" s="6" t="str">
        <x:v>https://raw.githubusercontent.com/Mar-7th/StarRailRes/dbe8cdfcfb0bf657b9fe1cf92d5537f118ccb487/index_new/cn/relics.json</x:v>
      </x:c>
    </x:row>
    <x:row r="420" ht="20" customHeight="1">
      <x:c r="A420" s="6" t="str">
        <x:v>51084</x:v>
      </x:c>
      <x:c r="B420" s="6" t="str">
        <x:v>天才的引力漫步</x:v>
      </x:c>
      <x:c r="C420" s="6" t="str">
        <x:v>108</x:v>
      </x:c>
      <x:c r="D420" s="6" t="str">
        <x:v>脚部</x:v>
      </x:c>
      <x:c r="E420" s="6" t="n">
        <x:v>4</x:v>
      </x:c>
      <x:c r="F420" s="6" t="n">
        <x:v>12</x:v>
      </x:c>
      <x:c r="G420" s="6" t="str">
        <x:v>44</x:v>
      </x:c>
      <x:c r="H420" s="6" t="str">
        <x:v>4</x:v>
      </x:c>
      <x:c r="I420" s="6" t="str">
        <x:v>https://raw.githubusercontent.com/Mar-7th/StarRailRes/dbe8cdfcfb0bf657b9fe1cf92d5537f118ccb487/index_new/cn/relics.json</x:v>
      </x:c>
    </x:row>
    <x:row r="421" ht="20" customHeight="1">
      <x:c r="A421" s="6" t="str">
        <x:v>51091</x:v>
      </x:c>
      <x:c r="B421" s="6" t="str">
        <x:v>乐队的偏光墨镜</x:v>
      </x:c>
      <x:c r="C421" s="6" t="str">
        <x:v>109</x:v>
      </x:c>
      <x:c r="D421" s="6" t="str">
        <x:v>头部</x:v>
      </x:c>
      <x:c r="E421" s="6" t="n">
        <x:v>4</x:v>
      </x:c>
      <x:c r="F421" s="6" t="n">
        <x:v>12</x:v>
      </x:c>
      <x:c r="G421" s="6" t="str">
        <x:v>41</x:v>
      </x:c>
      <x:c r="H421" s="6" t="str">
        <x:v>4</x:v>
      </x:c>
      <x:c r="I421" s="6" t="str">
        <x:v>https://raw.githubusercontent.com/Mar-7th/StarRailRes/dbe8cdfcfb0bf657b9fe1cf92d5537f118ccb487/index_new/cn/relics.json</x:v>
      </x:c>
    </x:row>
    <x:row r="422" ht="20" customHeight="1">
      <x:c r="A422" s="6" t="str">
        <x:v>51092</x:v>
      </x:c>
      <x:c r="B422" s="6" t="str">
        <x:v>乐队的巡演手绳</x:v>
      </x:c>
      <x:c r="C422" s="6" t="str">
        <x:v>109</x:v>
      </x:c>
      <x:c r="D422" s="6" t="str">
        <x:v>手部</x:v>
      </x:c>
      <x:c r="E422" s="6" t="n">
        <x:v>4</x:v>
      </x:c>
      <x:c r="F422" s="6" t="n">
        <x:v>12</x:v>
      </x:c>
      <x:c r="G422" s="6" t="str">
        <x:v>42</x:v>
      </x:c>
      <x:c r="H422" s="6" t="str">
        <x:v>4</x:v>
      </x:c>
      <x:c r="I422" s="6" t="str">
        <x:v>https://raw.githubusercontent.com/Mar-7th/StarRailRes/dbe8cdfcfb0bf657b9fe1cf92d5537f118ccb487/index_new/cn/relics.json</x:v>
      </x:c>
    </x:row>
    <x:row r="423" ht="20" customHeight="1">
      <x:c r="A423" s="6" t="str">
        <x:v>51093</x:v>
      </x:c>
      <x:c r="B423" s="6" t="str">
        <x:v>乐队的钉刺皮衣</x:v>
      </x:c>
      <x:c r="C423" s="6" t="str">
        <x:v>109</x:v>
      </x:c>
      <x:c r="D423" s="6" t="str">
        <x:v>躯干</x:v>
      </x:c>
      <x:c r="E423" s="6" t="n">
        <x:v>4</x:v>
      </x:c>
      <x:c r="F423" s="6" t="n">
        <x:v>12</x:v>
      </x:c>
      <x:c r="G423" s="6" t="str">
        <x:v>43</x:v>
      </x:c>
      <x:c r="H423" s="6" t="str">
        <x:v>4</x:v>
      </x:c>
      <x:c r="I423" s="6" t="str">
        <x:v>https://raw.githubusercontent.com/Mar-7th/StarRailRes/dbe8cdfcfb0bf657b9fe1cf92d5537f118ccb487/index_new/cn/relics.json</x:v>
      </x:c>
    </x:row>
    <x:row r="424" ht="20" customHeight="1">
      <x:c r="A424" s="6" t="str">
        <x:v>51094</x:v>
      </x:c>
      <x:c r="B424" s="6" t="str">
        <x:v>乐队的铆钉短靴</x:v>
      </x:c>
      <x:c r="C424" s="6" t="str">
        <x:v>109</x:v>
      </x:c>
      <x:c r="D424" s="6" t="str">
        <x:v>脚部</x:v>
      </x:c>
      <x:c r="E424" s="6" t="n">
        <x:v>4</x:v>
      </x:c>
      <x:c r="F424" s="6" t="n">
        <x:v>12</x:v>
      </x:c>
      <x:c r="G424" s="6" t="str">
        <x:v>44</x:v>
      </x:c>
      <x:c r="H424" s="6" t="str">
        <x:v>4</x:v>
      </x:c>
      <x:c r="I424" s="6" t="str">
        <x:v>https://raw.githubusercontent.com/Mar-7th/StarRailRes/dbe8cdfcfb0bf657b9fe1cf92d5537f118ccb487/index_new/cn/relics.json</x:v>
      </x:c>
    </x:row>
    <x:row r="425" ht="20" customHeight="1">
      <x:c r="A425" s="6" t="str">
        <x:v>51101</x:v>
      </x:c>
      <x:c r="B425" s="6" t="str">
        <x:v>翔鹰的长喙头盔</x:v>
      </x:c>
      <x:c r="C425" s="6" t="str">
        <x:v>110</x:v>
      </x:c>
      <x:c r="D425" s="6" t="str">
        <x:v>头部</x:v>
      </x:c>
      <x:c r="E425" s="6" t="n">
        <x:v>4</x:v>
      </x:c>
      <x:c r="F425" s="6" t="n">
        <x:v>12</x:v>
      </x:c>
      <x:c r="G425" s="6" t="str">
        <x:v>41</x:v>
      </x:c>
      <x:c r="H425" s="6" t="str">
        <x:v>4</x:v>
      </x:c>
      <x:c r="I425" s="6" t="str">
        <x:v>https://raw.githubusercontent.com/Mar-7th/StarRailRes/dbe8cdfcfb0bf657b9fe1cf92d5537f118ccb487/index_new/cn/relics.json</x:v>
      </x:c>
    </x:row>
    <x:row r="426" ht="20" customHeight="1">
      <x:c r="A426" s="6" t="str">
        <x:v>51102</x:v>
      </x:c>
      <x:c r="B426" s="6" t="str">
        <x:v>翔鹰的鹰击指环</x:v>
      </x:c>
      <x:c r="C426" s="6" t="str">
        <x:v>110</x:v>
      </x:c>
      <x:c r="D426" s="6" t="str">
        <x:v>手部</x:v>
      </x:c>
      <x:c r="E426" s="6" t="n">
        <x:v>4</x:v>
      </x:c>
      <x:c r="F426" s="6" t="n">
        <x:v>12</x:v>
      </x:c>
      <x:c r="G426" s="6" t="str">
        <x:v>42</x:v>
      </x:c>
      <x:c r="H426" s="6" t="str">
        <x:v>4</x:v>
      </x:c>
      <x:c r="I426" s="6" t="str">
        <x:v>https://raw.githubusercontent.com/Mar-7th/StarRailRes/dbe8cdfcfb0bf657b9fe1cf92d5537f118ccb487/index_new/cn/relics.json</x:v>
      </x:c>
    </x:row>
    <x:row r="427" ht="20" customHeight="1">
      <x:c r="A427" s="6" t="str">
        <x:v>51103</x:v>
      </x:c>
      <x:c r="B427" s="6" t="str">
        <x:v>翔鹰的翼装束带</x:v>
      </x:c>
      <x:c r="C427" s="6" t="str">
        <x:v>110</x:v>
      </x:c>
      <x:c r="D427" s="6" t="str">
        <x:v>躯干</x:v>
      </x:c>
      <x:c r="E427" s="6" t="n">
        <x:v>4</x:v>
      </x:c>
      <x:c r="F427" s="6" t="n">
        <x:v>12</x:v>
      </x:c>
      <x:c r="G427" s="6" t="str">
        <x:v>43</x:v>
      </x:c>
      <x:c r="H427" s="6" t="str">
        <x:v>4</x:v>
      </x:c>
      <x:c r="I427" s="6" t="str">
        <x:v>https://raw.githubusercontent.com/Mar-7th/StarRailRes/dbe8cdfcfb0bf657b9fe1cf92d5537f118ccb487/index_new/cn/relics.json</x:v>
      </x:c>
    </x:row>
    <x:row r="428" ht="20" customHeight="1">
      <x:c r="A428" s="6" t="str">
        <x:v>51104</x:v>
      </x:c>
      <x:c r="B428" s="6" t="str">
        <x:v>翔鹰的绒羽绑带</x:v>
      </x:c>
      <x:c r="C428" s="6" t="str">
        <x:v>110</x:v>
      </x:c>
      <x:c r="D428" s="6" t="str">
        <x:v>脚部</x:v>
      </x:c>
      <x:c r="E428" s="6" t="n">
        <x:v>4</x:v>
      </x:c>
      <x:c r="F428" s="6" t="n">
        <x:v>12</x:v>
      </x:c>
      <x:c r="G428" s="6" t="str">
        <x:v>44</x:v>
      </x:c>
      <x:c r="H428" s="6" t="str">
        <x:v>4</x:v>
      </x:c>
      <x:c r="I428" s="6" t="str">
        <x:v>https://raw.githubusercontent.com/Mar-7th/StarRailRes/dbe8cdfcfb0bf657b9fe1cf92d5537f118ccb487/index_new/cn/relics.json</x:v>
      </x:c>
    </x:row>
    <x:row r="429" ht="20" customHeight="1">
      <x:c r="A429" s="6" t="str">
        <x:v>51111</x:v>
      </x:c>
      <x:c r="B429" s="6" t="str">
        <x:v>怪盗的千人假面</x:v>
      </x:c>
      <x:c r="C429" s="6" t="str">
        <x:v>111</x:v>
      </x:c>
      <x:c r="D429" s="6" t="str">
        <x:v>头部</x:v>
      </x:c>
      <x:c r="E429" s="6" t="n">
        <x:v>4</x:v>
      </x:c>
      <x:c r="F429" s="6" t="n">
        <x:v>12</x:v>
      </x:c>
      <x:c r="G429" s="6" t="str">
        <x:v>41</x:v>
      </x:c>
      <x:c r="H429" s="6" t="str">
        <x:v>4</x:v>
      </x:c>
      <x:c r="I429" s="6" t="str">
        <x:v>https://raw.githubusercontent.com/Mar-7th/StarRailRes/dbe8cdfcfb0bf657b9fe1cf92d5537f118ccb487/index_new/cn/relics.json</x:v>
      </x:c>
    </x:row>
    <x:row r="430" ht="20" customHeight="1">
      <x:c r="A430" s="6" t="str">
        <x:v>51112</x:v>
      </x:c>
      <x:c r="B430" s="6" t="str">
        <x:v>怪盗的绘纹手套</x:v>
      </x:c>
      <x:c r="C430" s="6" t="str">
        <x:v>111</x:v>
      </x:c>
      <x:c r="D430" s="6" t="str">
        <x:v>手部</x:v>
      </x:c>
      <x:c r="E430" s="6" t="n">
        <x:v>4</x:v>
      </x:c>
      <x:c r="F430" s="6" t="n">
        <x:v>12</x:v>
      </x:c>
      <x:c r="G430" s="6" t="str">
        <x:v>42</x:v>
      </x:c>
      <x:c r="H430" s="6" t="str">
        <x:v>4</x:v>
      </x:c>
      <x:c r="I430" s="6" t="str">
        <x:v>https://raw.githubusercontent.com/Mar-7th/StarRailRes/dbe8cdfcfb0bf657b9fe1cf92d5537f118ccb487/index_new/cn/relics.json</x:v>
      </x:c>
    </x:row>
    <x:row r="431" ht="20" customHeight="1">
      <x:c r="A431" s="6" t="str">
        <x:v>51113</x:v>
      </x:c>
      <x:c r="B431" s="6" t="str">
        <x:v>怪盗的纤钢爪钩</x:v>
      </x:c>
      <x:c r="C431" s="6" t="str">
        <x:v>111</x:v>
      </x:c>
      <x:c r="D431" s="6" t="str">
        <x:v>躯干</x:v>
      </x:c>
      <x:c r="E431" s="6" t="n">
        <x:v>4</x:v>
      </x:c>
      <x:c r="F431" s="6" t="n">
        <x:v>12</x:v>
      </x:c>
      <x:c r="G431" s="6" t="str">
        <x:v>43</x:v>
      </x:c>
      <x:c r="H431" s="6" t="str">
        <x:v>4</x:v>
      </x:c>
      <x:c r="I431" s="6" t="str">
        <x:v>https://raw.githubusercontent.com/Mar-7th/StarRailRes/dbe8cdfcfb0bf657b9fe1cf92d5537f118ccb487/index_new/cn/relics.json</x:v>
      </x:c>
    </x:row>
    <x:row r="432" ht="20" customHeight="1">
      <x:c r="A432" s="6" t="str">
        <x:v>51114</x:v>
      </x:c>
      <x:c r="B432" s="6" t="str">
        <x:v>怪盗的流星快靴</x:v>
      </x:c>
      <x:c r="C432" s="6" t="str">
        <x:v>111</x:v>
      </x:c>
      <x:c r="D432" s="6" t="str">
        <x:v>脚部</x:v>
      </x:c>
      <x:c r="E432" s="6" t="n">
        <x:v>4</x:v>
      </x:c>
      <x:c r="F432" s="6" t="n">
        <x:v>12</x:v>
      </x:c>
      <x:c r="G432" s="6" t="str">
        <x:v>44</x:v>
      </x:c>
      <x:c r="H432" s="6" t="str">
        <x:v>4</x:v>
      </x:c>
      <x:c r="I432" s="6" t="str">
        <x:v>https://raw.githubusercontent.com/Mar-7th/StarRailRes/dbe8cdfcfb0bf657b9fe1cf92d5537f118ccb487/index_new/cn/relics.json</x:v>
      </x:c>
    </x:row>
    <x:row r="433" ht="20" customHeight="1">
      <x:c r="A433" s="6" t="str">
        <x:v>51121</x:v>
      </x:c>
      <x:c r="B433" s="6" t="str">
        <x:v>废土客的呼吸面罩</x:v>
      </x:c>
      <x:c r="C433" s="6" t="str">
        <x:v>112</x:v>
      </x:c>
      <x:c r="D433" s="6" t="str">
        <x:v>头部</x:v>
      </x:c>
      <x:c r="E433" s="6" t="n">
        <x:v>4</x:v>
      </x:c>
      <x:c r="F433" s="6" t="n">
        <x:v>12</x:v>
      </x:c>
      <x:c r="G433" s="6" t="str">
        <x:v>41</x:v>
      </x:c>
      <x:c r="H433" s="6" t="str">
        <x:v>4</x:v>
      </x:c>
      <x:c r="I433" s="6" t="str">
        <x:v>https://raw.githubusercontent.com/Mar-7th/StarRailRes/dbe8cdfcfb0bf657b9fe1cf92d5537f118ccb487/index_new/cn/relics.json</x:v>
      </x:c>
    </x:row>
    <x:row r="434" ht="20" customHeight="1">
      <x:c r="A434" s="6" t="str">
        <x:v>51122</x:v>
      </x:c>
      <x:c r="B434" s="6" t="str">
        <x:v>废土客的荒漠终端</x:v>
      </x:c>
      <x:c r="C434" s="6" t="str">
        <x:v>112</x:v>
      </x:c>
      <x:c r="D434" s="6" t="str">
        <x:v>手部</x:v>
      </x:c>
      <x:c r="E434" s="6" t="n">
        <x:v>4</x:v>
      </x:c>
      <x:c r="F434" s="6" t="n">
        <x:v>12</x:v>
      </x:c>
      <x:c r="G434" s="6" t="str">
        <x:v>42</x:v>
      </x:c>
      <x:c r="H434" s="6" t="str">
        <x:v>4</x:v>
      </x:c>
      <x:c r="I434" s="6" t="str">
        <x:v>https://raw.githubusercontent.com/Mar-7th/StarRailRes/dbe8cdfcfb0bf657b9fe1cf92d5537f118ccb487/index_new/cn/relics.json</x:v>
      </x:c>
    </x:row>
    <x:row r="435" ht="20" customHeight="1">
      <x:c r="A435" s="6" t="str">
        <x:v>51123</x:v>
      </x:c>
      <x:c r="B435" s="6" t="str">
        <x:v>废土客的修士长袍</x:v>
      </x:c>
      <x:c r="C435" s="6" t="str">
        <x:v>112</x:v>
      </x:c>
      <x:c r="D435" s="6" t="str">
        <x:v>躯干</x:v>
      </x:c>
      <x:c r="E435" s="6" t="n">
        <x:v>4</x:v>
      </x:c>
      <x:c r="F435" s="6" t="n">
        <x:v>12</x:v>
      </x:c>
      <x:c r="G435" s="6" t="str">
        <x:v>43</x:v>
      </x:c>
      <x:c r="H435" s="6" t="str">
        <x:v>4</x:v>
      </x:c>
      <x:c r="I435" s="6" t="str">
        <x:v>https://raw.githubusercontent.com/Mar-7th/StarRailRes/dbe8cdfcfb0bf657b9fe1cf92d5537f118ccb487/index_new/cn/relics.json</x:v>
      </x:c>
    </x:row>
    <x:row r="436" ht="20" customHeight="1">
      <x:c r="A436" s="6" t="str">
        <x:v>51124</x:v>
      </x:c>
      <x:c r="B436" s="6" t="str">
        <x:v>废土客的动力腿甲</x:v>
      </x:c>
      <x:c r="C436" s="6" t="str">
        <x:v>112</x:v>
      </x:c>
      <x:c r="D436" s="6" t="str">
        <x:v>脚部</x:v>
      </x:c>
      <x:c r="E436" s="6" t="n">
        <x:v>4</x:v>
      </x:c>
      <x:c r="F436" s="6" t="n">
        <x:v>12</x:v>
      </x:c>
      <x:c r="G436" s="6" t="str">
        <x:v>44</x:v>
      </x:c>
      <x:c r="H436" s="6" t="str">
        <x:v>4</x:v>
      </x:c>
      <x:c r="I436" s="6" t="str">
        <x:v>https://raw.githubusercontent.com/Mar-7th/StarRailRes/dbe8cdfcfb0bf657b9fe1cf92d5537f118ccb487/index_new/cn/relics.json</x:v>
      </x:c>
    </x:row>
    <x:row r="437" ht="20" customHeight="1">
      <x:c r="A437" s="6" t="str">
        <x:v>51131</x:v>
      </x:c>
      <x:c r="B437" s="6" t="str">
        <x:v>莳者的复明义眼</x:v>
      </x:c>
      <x:c r="C437" s="6" t="str">
        <x:v>113</x:v>
      </x:c>
      <x:c r="D437" s="6" t="str">
        <x:v>头部</x:v>
      </x:c>
      <x:c r="E437" s="6" t="n">
        <x:v>4</x:v>
      </x:c>
      <x:c r="F437" s="6" t="n">
        <x:v>12</x:v>
      </x:c>
      <x:c r="G437" s="6" t="str">
        <x:v>41</x:v>
      </x:c>
      <x:c r="H437" s="6" t="str">
        <x:v>4</x:v>
      </x:c>
      <x:c r="I437" s="6" t="str">
        <x:v>https://raw.githubusercontent.com/Mar-7th/StarRailRes/dbe8cdfcfb0bf657b9fe1cf92d5537f118ccb487/index_new/cn/relics.json</x:v>
      </x:c>
    </x:row>
    <x:row r="438" ht="20" customHeight="1">
      <x:c r="A438" s="6" t="str">
        <x:v>51132</x:v>
      </x:c>
      <x:c r="B438" s="6" t="str">
        <x:v>莳者的机巧木手</x:v>
      </x:c>
      <x:c r="C438" s="6" t="str">
        <x:v>113</x:v>
      </x:c>
      <x:c r="D438" s="6" t="str">
        <x:v>手部</x:v>
      </x:c>
      <x:c r="E438" s="6" t="n">
        <x:v>4</x:v>
      </x:c>
      <x:c r="F438" s="6" t="n">
        <x:v>12</x:v>
      </x:c>
      <x:c r="G438" s="6" t="str">
        <x:v>42</x:v>
      </x:c>
      <x:c r="H438" s="6" t="str">
        <x:v>4</x:v>
      </x:c>
      <x:c r="I438" s="6" t="str">
        <x:v>https://raw.githubusercontent.com/Mar-7th/StarRailRes/dbe8cdfcfb0bf657b9fe1cf92d5537f118ccb487/index_new/cn/relics.json</x:v>
      </x:c>
    </x:row>
    <x:row r="439" ht="20" customHeight="1">
      <x:c r="A439" s="6" t="str">
        <x:v>51133</x:v>
      </x:c>
      <x:c r="B439" s="6" t="str">
        <x:v>莳者的承露羽衣</x:v>
      </x:c>
      <x:c r="C439" s="6" t="str">
        <x:v>113</x:v>
      </x:c>
      <x:c r="D439" s="6" t="str">
        <x:v>躯干</x:v>
      </x:c>
      <x:c r="E439" s="6" t="n">
        <x:v>4</x:v>
      </x:c>
      <x:c r="F439" s="6" t="n">
        <x:v>12</x:v>
      </x:c>
      <x:c r="G439" s="6" t="str">
        <x:v>43</x:v>
      </x:c>
      <x:c r="H439" s="6" t="str">
        <x:v>4</x:v>
      </x:c>
      <x:c r="I439" s="6" t="str">
        <x:v>https://raw.githubusercontent.com/Mar-7th/StarRailRes/dbe8cdfcfb0bf657b9fe1cf92d5537f118ccb487/index_new/cn/relics.json</x:v>
      </x:c>
    </x:row>
    <x:row r="440" ht="20" customHeight="1">
      <x:c r="A440" s="6" t="str">
        <x:v>51134</x:v>
      </x:c>
      <x:c r="B440" s="6" t="str">
        <x:v>莳者的天人丝履</x:v>
      </x:c>
      <x:c r="C440" s="6" t="str">
        <x:v>113</x:v>
      </x:c>
      <x:c r="D440" s="6" t="str">
        <x:v>脚部</x:v>
      </x:c>
      <x:c r="E440" s="6" t="n">
        <x:v>4</x:v>
      </x:c>
      <x:c r="F440" s="6" t="n">
        <x:v>12</x:v>
      </x:c>
      <x:c r="G440" s="6" t="str">
        <x:v>44</x:v>
      </x:c>
      <x:c r="H440" s="6" t="str">
        <x:v>4</x:v>
      </x:c>
      <x:c r="I440" s="6" t="str">
        <x:v>https://raw.githubusercontent.com/Mar-7th/StarRailRes/dbe8cdfcfb0bf657b9fe1cf92d5537f118ccb487/index_new/cn/relics.json</x:v>
      </x:c>
    </x:row>
    <x:row r="441" ht="20" customHeight="1">
      <x:c r="A441" s="6" t="str">
        <x:v>51141</x:v>
      </x:c>
      <x:c r="B441" s="6" t="str">
        <x:v>信使的全息目镜</x:v>
      </x:c>
      <x:c r="C441" s="6" t="str">
        <x:v>114</x:v>
      </x:c>
      <x:c r="D441" s="6" t="str">
        <x:v>头部</x:v>
      </x:c>
      <x:c r="E441" s="6" t="n">
        <x:v>4</x:v>
      </x:c>
      <x:c r="F441" s="6" t="n">
        <x:v>12</x:v>
      </x:c>
      <x:c r="G441" s="6" t="str">
        <x:v>41</x:v>
      </x:c>
      <x:c r="H441" s="6" t="str">
        <x:v>4</x:v>
      </x:c>
      <x:c r="I441" s="6" t="str">
        <x:v>https://raw.githubusercontent.com/Mar-7th/StarRailRes/dbe8cdfcfb0bf657b9fe1cf92d5537f118ccb487/index_new/cn/relics.json</x:v>
      </x:c>
    </x:row>
    <x:row r="442" ht="20" customHeight="1">
      <x:c r="A442" s="6" t="str">
        <x:v>51142</x:v>
      </x:c>
      <x:c r="B442" s="6" t="str">
        <x:v>信使的百变义手</x:v>
      </x:c>
      <x:c r="C442" s="6" t="str">
        <x:v>114</x:v>
      </x:c>
      <x:c r="D442" s="6" t="str">
        <x:v>手部</x:v>
      </x:c>
      <x:c r="E442" s="6" t="n">
        <x:v>4</x:v>
      </x:c>
      <x:c r="F442" s="6" t="n">
        <x:v>12</x:v>
      </x:c>
      <x:c r="G442" s="6" t="str">
        <x:v>42</x:v>
      </x:c>
      <x:c r="H442" s="6" t="str">
        <x:v>4</x:v>
      </x:c>
      <x:c r="I442" s="6" t="str">
        <x:v>https://raw.githubusercontent.com/Mar-7th/StarRailRes/dbe8cdfcfb0bf657b9fe1cf92d5537f118ccb487/index_new/cn/relics.json</x:v>
      </x:c>
    </x:row>
    <x:row r="443" ht="20" customHeight="1">
      <x:c r="A443" s="6" t="str">
        <x:v>51143</x:v>
      </x:c>
      <x:c r="B443" s="6" t="str">
        <x:v>信使的密信挎包</x:v>
      </x:c>
      <x:c r="C443" s="6" t="str">
        <x:v>114</x:v>
      </x:c>
      <x:c r="D443" s="6" t="str">
        <x:v>躯干</x:v>
      </x:c>
      <x:c r="E443" s="6" t="n">
        <x:v>4</x:v>
      </x:c>
      <x:c r="F443" s="6" t="n">
        <x:v>12</x:v>
      </x:c>
      <x:c r="G443" s="6" t="str">
        <x:v>43</x:v>
      </x:c>
      <x:c r="H443" s="6" t="str">
        <x:v>4</x:v>
      </x:c>
      <x:c r="I443" s="6" t="str">
        <x:v>https://raw.githubusercontent.com/Mar-7th/StarRailRes/dbe8cdfcfb0bf657b9fe1cf92d5537f118ccb487/index_new/cn/relics.json</x:v>
      </x:c>
    </x:row>
    <x:row r="444" ht="20" customHeight="1">
      <x:c r="A444" s="6" t="str">
        <x:v>51144</x:v>
      </x:c>
      <x:c r="B444" s="6" t="str">
        <x:v>信使的酷跑板鞋</x:v>
      </x:c>
      <x:c r="C444" s="6" t="str">
        <x:v>114</x:v>
      </x:c>
      <x:c r="D444" s="6" t="str">
        <x:v>脚部</x:v>
      </x:c>
      <x:c r="E444" s="6" t="n">
        <x:v>4</x:v>
      </x:c>
      <x:c r="F444" s="6" t="n">
        <x:v>12</x:v>
      </x:c>
      <x:c r="G444" s="6" t="str">
        <x:v>44</x:v>
      </x:c>
      <x:c r="H444" s="6" t="str">
        <x:v>4</x:v>
      </x:c>
      <x:c r="I444" s="6" t="str">
        <x:v>https://raw.githubusercontent.com/Mar-7th/StarRailRes/dbe8cdfcfb0bf657b9fe1cf92d5537f118ccb487/index_new/cn/relics.json</x:v>
      </x:c>
    </x:row>
    <x:row r="445" ht="20" customHeight="1">
      <x:c r="A445" s="6" t="str">
        <x:v>51151</x:v>
      </x:c>
      <x:c r="B445" s="6" t="str">
        <x:v>大公的冥焰冠冕</x:v>
      </x:c>
      <x:c r="C445" s="6" t="str">
        <x:v>115</x:v>
      </x:c>
      <x:c r="D445" s="6" t="str">
        <x:v>头部</x:v>
      </x:c>
      <x:c r="E445" s="6" t="n">
        <x:v>4</x:v>
      </x:c>
      <x:c r="F445" s="6" t="n">
        <x:v>12</x:v>
      </x:c>
      <x:c r="G445" s="6" t="str">
        <x:v>41</x:v>
      </x:c>
      <x:c r="H445" s="6" t="str">
        <x:v>4</x:v>
      </x:c>
      <x:c r="I445" s="6" t="str">
        <x:v>https://raw.githubusercontent.com/Mar-7th/StarRailRes/dbe8cdfcfb0bf657b9fe1cf92d5537f118ccb487/index_new/cn/relics.json</x:v>
      </x:c>
    </x:row>
    <x:row r="446" ht="20" customHeight="1">
      <x:c r="A446" s="6" t="str">
        <x:v>51152</x:v>
      </x:c>
      <x:c r="B446" s="6" t="str">
        <x:v>大公的绒火指套</x:v>
      </x:c>
      <x:c r="C446" s="6" t="str">
        <x:v>115</x:v>
      </x:c>
      <x:c r="D446" s="6" t="str">
        <x:v>手部</x:v>
      </x:c>
      <x:c r="E446" s="6" t="n">
        <x:v>4</x:v>
      </x:c>
      <x:c r="F446" s="6" t="n">
        <x:v>12</x:v>
      </x:c>
      <x:c r="G446" s="6" t="str">
        <x:v>42</x:v>
      </x:c>
      <x:c r="H446" s="6" t="str">
        <x:v>4</x:v>
      </x:c>
      <x:c r="I446" s="6" t="str">
        <x:v>https://raw.githubusercontent.com/Mar-7th/StarRailRes/dbe8cdfcfb0bf657b9fe1cf92d5537f118ccb487/index_new/cn/relics.json</x:v>
      </x:c>
    </x:row>
    <x:row r="447" ht="20" customHeight="1">
      <x:c r="A447" s="6" t="str">
        <x:v>51153</x:v>
      </x:c>
      <x:c r="B447" s="6" t="str">
        <x:v>大公的蒙恩长袍</x:v>
      </x:c>
      <x:c r="C447" s="6" t="str">
        <x:v>115</x:v>
      </x:c>
      <x:c r="D447" s="6" t="str">
        <x:v>躯干</x:v>
      </x:c>
      <x:c r="E447" s="6" t="n">
        <x:v>4</x:v>
      </x:c>
      <x:c r="F447" s="6" t="n">
        <x:v>12</x:v>
      </x:c>
      <x:c r="G447" s="6" t="str">
        <x:v>43</x:v>
      </x:c>
      <x:c r="H447" s="6" t="str">
        <x:v>4</x:v>
      </x:c>
      <x:c r="I447" s="6" t="str">
        <x:v>https://raw.githubusercontent.com/Mar-7th/StarRailRes/dbe8cdfcfb0bf657b9fe1cf92d5537f118ccb487/index_new/cn/relics.json</x:v>
      </x:c>
    </x:row>
    <x:row r="448" ht="20" customHeight="1">
      <x:c r="A448" s="6" t="str">
        <x:v>51154</x:v>
      </x:c>
      <x:c r="B448" s="6" t="str">
        <x:v>大公的绅雅礼靴</x:v>
      </x:c>
      <x:c r="C448" s="6" t="str">
        <x:v>115</x:v>
      </x:c>
      <x:c r="D448" s="6" t="str">
        <x:v>脚部</x:v>
      </x:c>
      <x:c r="E448" s="6" t="n">
        <x:v>4</x:v>
      </x:c>
      <x:c r="F448" s="6" t="n">
        <x:v>12</x:v>
      </x:c>
      <x:c r="G448" s="6" t="str">
        <x:v>44</x:v>
      </x:c>
      <x:c r="H448" s="6" t="str">
        <x:v>4</x:v>
      </x:c>
      <x:c r="I448" s="6" t="str">
        <x:v>https://raw.githubusercontent.com/Mar-7th/StarRailRes/dbe8cdfcfb0bf657b9fe1cf92d5537f118ccb487/index_new/cn/relics.json</x:v>
      </x:c>
    </x:row>
    <x:row r="449" ht="20" customHeight="1">
      <x:c r="A449" s="6" t="str">
        <x:v>51161</x:v>
      </x:c>
      <x:c r="B449" s="6" t="str">
        <x:v>系囚的合啮拘笼</x:v>
      </x:c>
      <x:c r="C449" s="6" t="str">
        <x:v>116</x:v>
      </x:c>
      <x:c r="D449" s="6" t="str">
        <x:v>头部</x:v>
      </x:c>
      <x:c r="E449" s="6" t="n">
        <x:v>4</x:v>
      </x:c>
      <x:c r="F449" s="6" t="n">
        <x:v>12</x:v>
      </x:c>
      <x:c r="G449" s="6" t="str">
        <x:v>41</x:v>
      </x:c>
      <x:c r="H449" s="6" t="str">
        <x:v>4</x:v>
      </x:c>
      <x:c r="I449" s="6" t="str">
        <x:v>https://raw.githubusercontent.com/Mar-7th/StarRailRes/dbe8cdfcfb0bf657b9fe1cf92d5537f118ccb487/index_new/cn/relics.json</x:v>
      </x:c>
    </x:row>
    <x:row r="450" ht="20" customHeight="1">
      <x:c r="A450" s="6" t="str">
        <x:v>51162</x:v>
      </x:c>
      <x:c r="B450" s="6" t="str">
        <x:v>系囚的铅石梏铐</x:v>
      </x:c>
      <x:c r="C450" s="6" t="str">
        <x:v>116</x:v>
      </x:c>
      <x:c r="D450" s="6" t="str">
        <x:v>手部</x:v>
      </x:c>
      <x:c r="E450" s="6" t="n">
        <x:v>4</x:v>
      </x:c>
      <x:c r="F450" s="6" t="n">
        <x:v>12</x:v>
      </x:c>
      <x:c r="G450" s="6" t="str">
        <x:v>42</x:v>
      </x:c>
      <x:c r="H450" s="6" t="str">
        <x:v>4</x:v>
      </x:c>
      <x:c r="I450" s="6" t="str">
        <x:v>https://raw.githubusercontent.com/Mar-7th/StarRailRes/dbe8cdfcfb0bf657b9fe1cf92d5537f118ccb487/index_new/cn/relics.json</x:v>
      </x:c>
    </x:row>
    <x:row r="451" ht="20" customHeight="1">
      <x:c r="A451" s="6" t="str">
        <x:v>51163</x:v>
      </x:c>
      <x:c r="B451" s="6" t="str">
        <x:v>系囚的幽闭缚束</x:v>
      </x:c>
      <x:c r="C451" s="6" t="str">
        <x:v>116</x:v>
      </x:c>
      <x:c r="D451" s="6" t="str">
        <x:v>躯干</x:v>
      </x:c>
      <x:c r="E451" s="6" t="n">
        <x:v>4</x:v>
      </x:c>
      <x:c r="F451" s="6" t="n">
        <x:v>12</x:v>
      </x:c>
      <x:c r="G451" s="6" t="str">
        <x:v>43</x:v>
      </x:c>
      <x:c r="H451" s="6" t="str">
        <x:v>4</x:v>
      </x:c>
      <x:c r="I451" s="6" t="str">
        <x:v>https://raw.githubusercontent.com/Mar-7th/StarRailRes/dbe8cdfcfb0bf657b9fe1cf92d5537f118ccb487/index_new/cn/relics.json</x:v>
      </x:c>
    </x:row>
    <x:row r="452" ht="20" customHeight="1">
      <x:c r="A452" s="6" t="str">
        <x:v>51164</x:v>
      </x:c>
      <x:c r="B452" s="6" t="str">
        <x:v>系囚的绝足锁桎</x:v>
      </x:c>
      <x:c r="C452" s="6" t="str">
        <x:v>116</x:v>
      </x:c>
      <x:c r="D452" s="6" t="str">
        <x:v>脚部</x:v>
      </x:c>
      <x:c r="E452" s="6" t="n">
        <x:v>4</x:v>
      </x:c>
      <x:c r="F452" s="6" t="n">
        <x:v>12</x:v>
      </x:c>
      <x:c r="G452" s="6" t="str">
        <x:v>44</x:v>
      </x:c>
      <x:c r="H452" s="6" t="str">
        <x:v>4</x:v>
      </x:c>
      <x:c r="I452" s="6" t="str">
        <x:v>https://raw.githubusercontent.com/Mar-7th/StarRailRes/dbe8cdfcfb0bf657b9fe1cf92d5537f118ccb487/index_new/cn/relics.json</x:v>
      </x:c>
    </x:row>
    <x:row r="453" ht="20" customHeight="1">
      <x:c r="A453" s="6" t="str">
        <x:v>51171</x:v>
      </x:c>
      <x:c r="B453" s="6" t="str">
        <x:v>先驱的绝热围壳</x:v>
      </x:c>
      <x:c r="C453" s="6" t="str">
        <x:v>117</x:v>
      </x:c>
      <x:c r="D453" s="6" t="str">
        <x:v>头部</x:v>
      </x:c>
      <x:c r="E453" s="6" t="n">
        <x:v>4</x:v>
      </x:c>
      <x:c r="F453" s="6" t="n">
        <x:v>12</x:v>
      </x:c>
      <x:c r="G453" s="6" t="str">
        <x:v>41</x:v>
      </x:c>
      <x:c r="H453" s="6" t="str">
        <x:v>4</x:v>
      </x:c>
      <x:c r="I453" s="6" t="str">
        <x:v>https://raw.githubusercontent.com/Mar-7th/StarRailRes/dbe8cdfcfb0bf657b9fe1cf92d5537f118ccb487/index_new/cn/relics.json</x:v>
      </x:c>
    </x:row>
    <x:row r="454" ht="20" customHeight="1">
      <x:c r="A454" s="6" t="str">
        <x:v>51172</x:v>
      </x:c>
      <x:c r="B454" s="6" t="str">
        <x:v>先驱的虚极罗盘</x:v>
      </x:c>
      <x:c r="C454" s="6" t="str">
        <x:v>117</x:v>
      </x:c>
      <x:c r="D454" s="6" t="str">
        <x:v>手部</x:v>
      </x:c>
      <x:c r="E454" s="6" t="n">
        <x:v>4</x:v>
      </x:c>
      <x:c r="F454" s="6" t="n">
        <x:v>12</x:v>
      </x:c>
      <x:c r="G454" s="6" t="str">
        <x:v>42</x:v>
      </x:c>
      <x:c r="H454" s="6" t="str">
        <x:v>4</x:v>
      </x:c>
      <x:c r="I454" s="6" t="str">
        <x:v>https://raw.githubusercontent.com/Mar-7th/StarRailRes/dbe8cdfcfb0bf657b9fe1cf92d5537f118ccb487/index_new/cn/relics.json</x:v>
      </x:c>
    </x:row>
    <x:row r="455" ht="20" customHeight="1">
      <x:c r="A455" s="6" t="str">
        <x:v>51173</x:v>
      </x:c>
      <x:c r="B455" s="6" t="str">
        <x:v>先驱的密合铅衣</x:v>
      </x:c>
      <x:c r="C455" s="6" t="str">
        <x:v>117</x:v>
      </x:c>
      <x:c r="D455" s="6" t="str">
        <x:v>躯干</x:v>
      </x:c>
      <x:c r="E455" s="6" t="n">
        <x:v>4</x:v>
      </x:c>
      <x:c r="F455" s="6" t="n">
        <x:v>12</x:v>
      </x:c>
      <x:c r="G455" s="6" t="str">
        <x:v>43</x:v>
      </x:c>
      <x:c r="H455" s="6" t="str">
        <x:v>4</x:v>
      </x:c>
      <x:c r="I455" s="6" t="str">
        <x:v>https://raw.githubusercontent.com/Mar-7th/StarRailRes/dbe8cdfcfb0bf657b9fe1cf92d5537f118ccb487/index_new/cn/relics.json</x:v>
      </x:c>
    </x:row>
    <x:row r="456" ht="20" customHeight="1">
      <x:c r="A456" s="6" t="str">
        <x:v>51174</x:v>
      </x:c>
      <x:c r="B456" s="6" t="str">
        <x:v>先驱的泊星桩锚</x:v>
      </x:c>
      <x:c r="C456" s="6" t="str">
        <x:v>117</x:v>
      </x:c>
      <x:c r="D456" s="6" t="str">
        <x:v>脚部</x:v>
      </x:c>
      <x:c r="E456" s="6" t="n">
        <x:v>4</x:v>
      </x:c>
      <x:c r="F456" s="6" t="n">
        <x:v>12</x:v>
      </x:c>
      <x:c r="G456" s="6" t="str">
        <x:v>44</x:v>
      </x:c>
      <x:c r="H456" s="6" t="str">
        <x:v>4</x:v>
      </x:c>
      <x:c r="I456" s="6" t="str">
        <x:v>https://raw.githubusercontent.com/Mar-7th/StarRailRes/dbe8cdfcfb0bf657b9fe1cf92d5537f118ccb487/index_new/cn/relics.json</x:v>
      </x:c>
    </x:row>
    <x:row r="457" ht="20" customHeight="1">
      <x:c r="A457" s="6" t="str">
        <x:v>51181</x:v>
      </x:c>
      <x:c r="B457" s="6" t="str">
        <x:v>钟表匠的极目透镜</x:v>
      </x:c>
      <x:c r="C457" s="6" t="str">
        <x:v>118</x:v>
      </x:c>
      <x:c r="D457" s="6" t="str">
        <x:v>头部</x:v>
      </x:c>
      <x:c r="E457" s="6" t="n">
        <x:v>4</x:v>
      </x:c>
      <x:c r="F457" s="6" t="n">
        <x:v>12</x:v>
      </x:c>
      <x:c r="G457" s="6" t="str">
        <x:v>41</x:v>
      </x:c>
      <x:c r="H457" s="6" t="str">
        <x:v>4</x:v>
      </x:c>
      <x:c r="I457" s="6" t="str">
        <x:v>https://raw.githubusercontent.com/Mar-7th/StarRailRes/dbe8cdfcfb0bf657b9fe1cf92d5537f118ccb487/index_new/cn/relics.json</x:v>
      </x:c>
    </x:row>
    <x:row r="458" ht="20" customHeight="1">
      <x:c r="A458" s="6" t="str">
        <x:v>51182</x:v>
      </x:c>
      <x:c r="B458" s="6" t="str">
        <x:v>钟表匠的交运腕表</x:v>
      </x:c>
      <x:c r="C458" s="6" t="str">
        <x:v>118</x:v>
      </x:c>
      <x:c r="D458" s="6" t="str">
        <x:v>手部</x:v>
      </x:c>
      <x:c r="E458" s="6" t="n">
        <x:v>4</x:v>
      </x:c>
      <x:c r="F458" s="6" t="n">
        <x:v>12</x:v>
      </x:c>
      <x:c r="G458" s="6" t="str">
        <x:v>42</x:v>
      </x:c>
      <x:c r="H458" s="6" t="str">
        <x:v>4</x:v>
      </x:c>
      <x:c r="I458" s="6" t="str">
        <x:v>https://raw.githubusercontent.com/Mar-7th/StarRailRes/dbe8cdfcfb0bf657b9fe1cf92d5537f118ccb487/index_new/cn/relics.json</x:v>
      </x:c>
    </x:row>
    <x:row r="459" ht="20" customHeight="1">
      <x:c r="A459" s="6" t="str">
        <x:v>51183</x:v>
      </x:c>
      <x:c r="B459" s="6" t="str">
        <x:v>钟表匠的空幻礼服</x:v>
      </x:c>
      <x:c r="C459" s="6" t="str">
        <x:v>118</x:v>
      </x:c>
      <x:c r="D459" s="6" t="str">
        <x:v>躯干</x:v>
      </x:c>
      <x:c r="E459" s="6" t="n">
        <x:v>4</x:v>
      </x:c>
      <x:c r="F459" s="6" t="n">
        <x:v>12</x:v>
      </x:c>
      <x:c r="G459" s="6" t="str">
        <x:v>43</x:v>
      </x:c>
      <x:c r="H459" s="6" t="str">
        <x:v>4</x:v>
      </x:c>
      <x:c r="I459" s="6" t="str">
        <x:v>https://raw.githubusercontent.com/Mar-7th/StarRailRes/dbe8cdfcfb0bf657b9fe1cf92d5537f118ccb487/index_new/cn/relics.json</x:v>
      </x:c>
    </x:row>
    <x:row r="460" ht="20" customHeight="1">
      <x:c r="A460" s="6" t="str">
        <x:v>51184</x:v>
      </x:c>
      <x:c r="B460" s="6" t="str">
        <x:v>钟表匠的隐梦革履</x:v>
      </x:c>
      <x:c r="C460" s="6" t="str">
        <x:v>118</x:v>
      </x:c>
      <x:c r="D460" s="6" t="str">
        <x:v>脚部</x:v>
      </x:c>
      <x:c r="E460" s="6" t="n">
        <x:v>4</x:v>
      </x:c>
      <x:c r="F460" s="6" t="n">
        <x:v>12</x:v>
      </x:c>
      <x:c r="G460" s="6" t="str">
        <x:v>44</x:v>
      </x:c>
      <x:c r="H460" s="6" t="str">
        <x:v>4</x:v>
      </x:c>
      <x:c r="I460" s="6" t="str">
        <x:v>https://raw.githubusercontent.com/Mar-7th/StarRailRes/dbe8cdfcfb0bf657b9fe1cf92d5537f118ccb487/index_new/cn/relics.json</x:v>
      </x:c>
    </x:row>
    <x:row r="461" ht="20" customHeight="1">
      <x:c r="A461" s="6" t="str">
        <x:v>51191</x:v>
      </x:c>
      <x:c r="B461" s="6" t="str">
        <x:v>铁骑的索敌战盔</x:v>
      </x:c>
      <x:c r="C461" s="6" t="str">
        <x:v>119</x:v>
      </x:c>
      <x:c r="D461" s="6" t="str">
        <x:v>头部</x:v>
      </x:c>
      <x:c r="E461" s="6" t="n">
        <x:v>4</x:v>
      </x:c>
      <x:c r="F461" s="6" t="n">
        <x:v>12</x:v>
      </x:c>
      <x:c r="G461" s="6" t="str">
        <x:v>41</x:v>
      </x:c>
      <x:c r="H461" s="6" t="str">
        <x:v>4</x:v>
      </x:c>
      <x:c r="I461" s="6" t="str">
        <x:v>https://raw.githubusercontent.com/Mar-7th/StarRailRes/dbe8cdfcfb0bf657b9fe1cf92d5537f118ccb487/index_new/cn/relics.json</x:v>
      </x:c>
    </x:row>
    <x:row r="462" ht="20" customHeight="1">
      <x:c r="A462" s="6" t="str">
        <x:v>51192</x:v>
      </x:c>
      <x:c r="B462" s="6" t="str">
        <x:v>铁骑的摧坚铁腕</x:v>
      </x:c>
      <x:c r="C462" s="6" t="str">
        <x:v>119</x:v>
      </x:c>
      <x:c r="D462" s="6" t="str">
        <x:v>手部</x:v>
      </x:c>
      <x:c r="E462" s="6" t="n">
        <x:v>4</x:v>
      </x:c>
      <x:c r="F462" s="6" t="n">
        <x:v>12</x:v>
      </x:c>
      <x:c r="G462" s="6" t="str">
        <x:v>42</x:v>
      </x:c>
      <x:c r="H462" s="6" t="str">
        <x:v>4</x:v>
      </x:c>
      <x:c r="I462" s="6" t="str">
        <x:v>https://raw.githubusercontent.com/Mar-7th/StarRailRes/dbe8cdfcfb0bf657b9fe1cf92d5537f118ccb487/index_new/cn/relics.json</x:v>
      </x:c>
    </x:row>
    <x:row r="463" ht="20" customHeight="1">
      <x:c r="A463" s="6" t="str">
        <x:v>51193</x:v>
      </x:c>
      <x:c r="B463" s="6" t="str">
        <x:v>铁骑的银影装甲</x:v>
      </x:c>
      <x:c r="C463" s="6" t="str">
        <x:v>119</x:v>
      </x:c>
      <x:c r="D463" s="6" t="str">
        <x:v>躯干</x:v>
      </x:c>
      <x:c r="E463" s="6" t="n">
        <x:v>4</x:v>
      </x:c>
      <x:c r="F463" s="6" t="n">
        <x:v>12</x:v>
      </x:c>
      <x:c r="G463" s="6" t="str">
        <x:v>43</x:v>
      </x:c>
      <x:c r="H463" s="6" t="str">
        <x:v>4</x:v>
      </x:c>
      <x:c r="I463" s="6" t="str">
        <x:v>https://raw.githubusercontent.com/Mar-7th/StarRailRes/dbe8cdfcfb0bf657b9fe1cf92d5537f118ccb487/index_new/cn/relics.json</x:v>
      </x:c>
    </x:row>
    <x:row r="464" ht="20" customHeight="1">
      <x:c r="A464" s="6" t="str">
        <x:v>51194</x:v>
      </x:c>
      <x:c r="B464" s="6" t="str">
        <x:v>铁骑的行空护胫</x:v>
      </x:c>
      <x:c r="C464" s="6" t="str">
        <x:v>119</x:v>
      </x:c>
      <x:c r="D464" s="6" t="str">
        <x:v>脚部</x:v>
      </x:c>
      <x:c r="E464" s="6" t="n">
        <x:v>4</x:v>
      </x:c>
      <x:c r="F464" s="6" t="n">
        <x:v>12</x:v>
      </x:c>
      <x:c r="G464" s="6" t="str">
        <x:v>44</x:v>
      </x:c>
      <x:c r="H464" s="6" t="str">
        <x:v>4</x:v>
      </x:c>
      <x:c r="I464" s="6" t="str">
        <x:v>https://raw.githubusercontent.com/Mar-7th/StarRailRes/dbe8cdfcfb0bf657b9fe1cf92d5537f118ccb487/index_new/cn/relics.json</x:v>
      </x:c>
    </x:row>
    <x:row r="465" ht="20" customHeight="1">
      <x:c r="A465" s="6" t="str">
        <x:v>51201</x:v>
      </x:c>
      <x:c r="B465" s="6" t="str">
        <x:v>勇烈的玄枵面甲</x:v>
      </x:c>
      <x:c r="C465" s="6" t="str">
        <x:v>120</x:v>
      </x:c>
      <x:c r="D465" s="6" t="str">
        <x:v>头部</x:v>
      </x:c>
      <x:c r="E465" s="6" t="n">
        <x:v>4</x:v>
      </x:c>
      <x:c r="F465" s="6" t="n">
        <x:v>12</x:v>
      </x:c>
      <x:c r="G465" s="6" t="str">
        <x:v>41</x:v>
      </x:c>
      <x:c r="H465" s="6" t="str">
        <x:v>4</x:v>
      </x:c>
      <x:c r="I465" s="6" t="str">
        <x:v>https://raw.githubusercontent.com/Mar-7th/StarRailRes/dbe8cdfcfb0bf657b9fe1cf92d5537f118ccb487/index_new/cn/relics.json</x:v>
      </x:c>
    </x:row>
    <x:row r="466" ht="20" customHeight="1">
      <x:c r="A466" s="6" t="str">
        <x:v>51202</x:v>
      </x:c>
      <x:c r="B466" s="6" t="str">
        <x:v>勇烈的钩爪腕甲</x:v>
      </x:c>
      <x:c r="C466" s="6" t="str">
        <x:v>120</x:v>
      </x:c>
      <x:c r="D466" s="6" t="str">
        <x:v>手部</x:v>
      </x:c>
      <x:c r="E466" s="6" t="n">
        <x:v>4</x:v>
      </x:c>
      <x:c r="F466" s="6" t="n">
        <x:v>12</x:v>
      </x:c>
      <x:c r="G466" s="6" t="str">
        <x:v>42</x:v>
      </x:c>
      <x:c r="H466" s="6" t="str">
        <x:v>4</x:v>
      </x:c>
      <x:c r="I466" s="6" t="str">
        <x:v>https://raw.githubusercontent.com/Mar-7th/StarRailRes/dbe8cdfcfb0bf657b9fe1cf92d5537f118ccb487/index_new/cn/relics.json</x:v>
      </x:c>
    </x:row>
    <x:row r="467" ht="20" customHeight="1">
      <x:c r="A467" s="6" t="str">
        <x:v>51203</x:v>
      </x:c>
      <x:c r="B467" s="6" t="str">
        <x:v>勇烈的飞翎瓷甲</x:v>
      </x:c>
      <x:c r="C467" s="6" t="str">
        <x:v>120</x:v>
      </x:c>
      <x:c r="D467" s="6" t="str">
        <x:v>躯干</x:v>
      </x:c>
      <x:c r="E467" s="6" t="n">
        <x:v>4</x:v>
      </x:c>
      <x:c r="F467" s="6" t="n">
        <x:v>12</x:v>
      </x:c>
      <x:c r="G467" s="6" t="str">
        <x:v>43</x:v>
      </x:c>
      <x:c r="H467" s="6" t="str">
        <x:v>4</x:v>
      </x:c>
      <x:c r="I467" s="6" t="str">
        <x:v>https://raw.githubusercontent.com/Mar-7th/StarRailRes/dbe8cdfcfb0bf657b9fe1cf92d5537f118ccb487/index_new/cn/relics.json</x:v>
      </x:c>
    </x:row>
    <x:row r="468" ht="20" customHeight="1">
      <x:c r="A468" s="6" t="str">
        <x:v>51204</x:v>
      </x:c>
      <x:c r="B468" s="6" t="str">
        <x:v>勇烈的逐猎腿甲</x:v>
      </x:c>
      <x:c r="C468" s="6" t="str">
        <x:v>120</x:v>
      </x:c>
      <x:c r="D468" s="6" t="str">
        <x:v>脚部</x:v>
      </x:c>
      <x:c r="E468" s="6" t="n">
        <x:v>4</x:v>
      </x:c>
      <x:c r="F468" s="6" t="n">
        <x:v>12</x:v>
      </x:c>
      <x:c r="G468" s="6" t="str">
        <x:v>44</x:v>
      </x:c>
      <x:c r="H468" s="6" t="str">
        <x:v>4</x:v>
      </x:c>
      <x:c r="I468" s="6" t="str">
        <x:v>https://raw.githubusercontent.com/Mar-7th/StarRailRes/dbe8cdfcfb0bf657b9fe1cf92d5537f118ccb487/index_new/cn/relics.json</x:v>
      </x:c>
    </x:row>
    <x:row r="469" ht="20" customHeight="1">
      <x:c r="A469" s="6" t="str">
        <x:v>51211</x:v>
      </x:c>
      <x:c r="B469" s="6" t="str">
        <x:v>司铎的律音耳坠</x:v>
      </x:c>
      <x:c r="C469" s="6" t="str">
        <x:v>121</x:v>
      </x:c>
      <x:c r="D469" s="6" t="str">
        <x:v>头部</x:v>
      </x:c>
      <x:c r="E469" s="6" t="n">
        <x:v>4</x:v>
      </x:c>
      <x:c r="F469" s="6" t="n">
        <x:v>12</x:v>
      </x:c>
      <x:c r="G469" s="6" t="str">
        <x:v>41</x:v>
      </x:c>
      <x:c r="H469" s="6" t="str">
        <x:v>4</x:v>
      </x:c>
      <x:c r="I469" s="6" t="str">
        <x:v>https://raw.githubusercontent.com/Mar-7th/StarRailRes/dbe8cdfcfb0bf657b9fe1cf92d5537f118ccb487/index_new/cn/relics.json</x:v>
      </x:c>
    </x:row>
    <x:row r="470" ht="20" customHeight="1">
      <x:c r="A470" s="6" t="str">
        <x:v>51212</x:v>
      </x:c>
      <x:c r="B470" s="6" t="str">
        <x:v>司铎的授邀手套</x:v>
      </x:c>
      <x:c r="C470" s="6" t="str">
        <x:v>121</x:v>
      </x:c>
      <x:c r="D470" s="6" t="str">
        <x:v>手部</x:v>
      </x:c>
      <x:c r="E470" s="6" t="n">
        <x:v>4</x:v>
      </x:c>
      <x:c r="F470" s="6" t="n">
        <x:v>12</x:v>
      </x:c>
      <x:c r="G470" s="6" t="str">
        <x:v>42</x:v>
      </x:c>
      <x:c r="H470" s="6" t="str">
        <x:v>4</x:v>
      </x:c>
      <x:c r="I470" s="6" t="str">
        <x:v>https://raw.githubusercontent.com/Mar-7th/StarRailRes/dbe8cdfcfb0bf657b9fe1cf92d5537f118ccb487/index_new/cn/relics.json</x:v>
      </x:c>
    </x:row>
    <x:row r="471" ht="20" customHeight="1">
      <x:c r="A471" s="6" t="str">
        <x:v>51213</x:v>
      </x:c>
      <x:c r="B471" s="6" t="str">
        <x:v>司铎的圣职礼服</x:v>
      </x:c>
      <x:c r="C471" s="6" t="str">
        <x:v>121</x:v>
      </x:c>
      <x:c r="D471" s="6" t="str">
        <x:v>躯干</x:v>
      </x:c>
      <x:c r="E471" s="6" t="n">
        <x:v>4</x:v>
      </x:c>
      <x:c r="F471" s="6" t="n">
        <x:v>12</x:v>
      </x:c>
      <x:c r="G471" s="6" t="str">
        <x:v>43</x:v>
      </x:c>
      <x:c r="H471" s="6" t="str">
        <x:v>4</x:v>
      </x:c>
      <x:c r="I471" s="6" t="str">
        <x:v>https://raw.githubusercontent.com/Mar-7th/StarRailRes/dbe8cdfcfb0bf657b9fe1cf92d5537f118ccb487/index_new/cn/relics.json</x:v>
      </x:c>
    </x:row>
    <x:row r="472" ht="20" customHeight="1">
      <x:c r="A472" s="6" t="str">
        <x:v>51214</x:v>
      </x:c>
      <x:c r="B472" s="6" t="str">
        <x:v>司铎的苦旅短靴</x:v>
      </x:c>
      <x:c r="C472" s="6" t="str">
        <x:v>121</x:v>
      </x:c>
      <x:c r="D472" s="6" t="str">
        <x:v>脚部</x:v>
      </x:c>
      <x:c r="E472" s="6" t="n">
        <x:v>4</x:v>
      </x:c>
      <x:c r="F472" s="6" t="n">
        <x:v>12</x:v>
      </x:c>
      <x:c r="G472" s="6" t="str">
        <x:v>44</x:v>
      </x:c>
      <x:c r="H472" s="6" t="str">
        <x:v>4</x:v>
      </x:c>
      <x:c r="I472" s="6" t="str">
        <x:v>https://raw.githubusercontent.com/Mar-7th/StarRailRes/dbe8cdfcfb0bf657b9fe1cf92d5537f118ccb487/index_new/cn/relics.json</x:v>
      </x:c>
    </x:row>
    <x:row r="473" ht="20" customHeight="1">
      <x:c r="A473" s="6" t="str">
        <x:v>51221</x:v>
      </x:c>
      <x:c r="B473" s="6" t="str">
        <x:v>学者的银边视镜</x:v>
      </x:c>
      <x:c r="C473" s="6" t="str">
        <x:v>122</x:v>
      </x:c>
      <x:c r="D473" s="6" t="str">
        <x:v>头部</x:v>
      </x:c>
      <x:c r="E473" s="6" t="n">
        <x:v>4</x:v>
      </x:c>
      <x:c r="F473" s="6" t="n">
        <x:v>12</x:v>
      </x:c>
      <x:c r="G473" s="6" t="str">
        <x:v>41</x:v>
      </x:c>
      <x:c r="H473" s="6" t="str">
        <x:v>4</x:v>
      </x:c>
      <x:c r="I473" s="6" t="str">
        <x:v>https://raw.githubusercontent.com/Mar-7th/StarRailRes/dbe8cdfcfb0bf657b9fe1cf92d5537f118ccb487/index_new/cn/relics.json</x:v>
      </x:c>
    </x:row>
    <x:row r="474" ht="20" customHeight="1">
      <x:c r="A474" s="6" t="str">
        <x:v>51222</x:v>
      </x:c>
      <x:c r="B474" s="6" t="str">
        <x:v>学者的辅助指节</x:v>
      </x:c>
      <x:c r="C474" s="6" t="str">
        <x:v>122</x:v>
      </x:c>
      <x:c r="D474" s="6" t="str">
        <x:v>手部</x:v>
      </x:c>
      <x:c r="E474" s="6" t="n">
        <x:v>4</x:v>
      </x:c>
      <x:c r="F474" s="6" t="n">
        <x:v>12</x:v>
      </x:c>
      <x:c r="G474" s="6" t="str">
        <x:v>42</x:v>
      </x:c>
      <x:c r="H474" s="6" t="str">
        <x:v>4</x:v>
      </x:c>
      <x:c r="I474" s="6" t="str">
        <x:v>https://raw.githubusercontent.com/Mar-7th/StarRailRes/dbe8cdfcfb0bf657b9fe1cf92d5537f118ccb487/index_new/cn/relics.json</x:v>
      </x:c>
    </x:row>
    <x:row r="475" ht="20" customHeight="1">
      <x:c r="A475" s="6" t="str">
        <x:v>51223</x:v>
      </x:c>
      <x:c r="B475" s="6" t="str">
        <x:v>学者的粗纺外套</x:v>
      </x:c>
      <x:c r="C475" s="6" t="str">
        <x:v>122</x:v>
      </x:c>
      <x:c r="D475" s="6" t="str">
        <x:v>躯干</x:v>
      </x:c>
      <x:c r="E475" s="6" t="n">
        <x:v>4</x:v>
      </x:c>
      <x:c r="F475" s="6" t="n">
        <x:v>12</x:v>
      </x:c>
      <x:c r="G475" s="6" t="str">
        <x:v>43</x:v>
      </x:c>
      <x:c r="H475" s="6" t="str">
        <x:v>4</x:v>
      </x:c>
      <x:c r="I475" s="6" t="str">
        <x:v>https://raw.githubusercontent.com/Mar-7th/StarRailRes/dbe8cdfcfb0bf657b9fe1cf92d5537f118ccb487/index_new/cn/relics.json</x:v>
      </x:c>
    </x:row>
    <x:row r="476" ht="20" customHeight="1">
      <x:c r="A476" s="6" t="str">
        <x:v>51224</x:v>
      </x:c>
      <x:c r="B476" s="6" t="str">
        <x:v>学者的绒皮雪靴</x:v>
      </x:c>
      <x:c r="C476" s="6" t="str">
        <x:v>122</x:v>
      </x:c>
      <x:c r="D476" s="6" t="str">
        <x:v>脚部</x:v>
      </x:c>
      <x:c r="E476" s="6" t="n">
        <x:v>4</x:v>
      </x:c>
      <x:c r="F476" s="6" t="n">
        <x:v>12</x:v>
      </x:c>
      <x:c r="G476" s="6" t="str">
        <x:v>44</x:v>
      </x:c>
      <x:c r="H476" s="6" t="str">
        <x:v>4</x:v>
      </x:c>
      <x:c r="I476" s="6" t="str">
        <x:v>https://raw.githubusercontent.com/Mar-7th/StarRailRes/dbe8cdfcfb0bf657b9fe1cf92d5537f118ccb487/index_new/cn/relics.json</x:v>
      </x:c>
    </x:row>
    <x:row r="477" ht="20" customHeight="1">
      <x:c r="A477" s="6" t="str">
        <x:v>51231</x:v>
      </x:c>
      <x:c r="B477" s="6" t="str">
        <x:v>英豪的冠军桂冠</x:v>
      </x:c>
      <x:c r="C477" s="6" t="str">
        <x:v>123</x:v>
      </x:c>
      <x:c r="D477" s="6" t="str">
        <x:v>头部</x:v>
      </x:c>
      <x:c r="E477" s="6" t="n">
        <x:v>4</x:v>
      </x:c>
      <x:c r="F477" s="6" t="n">
        <x:v>12</x:v>
      </x:c>
      <x:c r="G477" s="6" t="str">
        <x:v>41</x:v>
      </x:c>
      <x:c r="H477" s="6" t="str">
        <x:v>4</x:v>
      </x:c>
      <x:c r="I477" s="6" t="str">
        <x:v>https://raw.githubusercontent.com/Mar-7th/StarRailRes/dbe8cdfcfb0bf657b9fe1cf92d5537f118ccb487/index_new/cn/relics.json</x:v>
      </x:c>
    </x:row>
    <x:row r="478" ht="20" customHeight="1">
      <x:c r="A478" s="6" t="str">
        <x:v>51232</x:v>
      </x:c>
      <x:c r="B478" s="6" t="str">
        <x:v>英豪的鉴金腕铠</x:v>
      </x:c>
      <x:c r="C478" s="6" t="str">
        <x:v>123</x:v>
      </x:c>
      <x:c r="D478" s="6" t="str">
        <x:v>手部</x:v>
      </x:c>
      <x:c r="E478" s="6" t="n">
        <x:v>4</x:v>
      </x:c>
      <x:c r="F478" s="6" t="n">
        <x:v>12</x:v>
      </x:c>
      <x:c r="G478" s="6" t="str">
        <x:v>42</x:v>
      </x:c>
      <x:c r="H478" s="6" t="str">
        <x:v>4</x:v>
      </x:c>
      <x:c r="I478" s="6" t="str">
        <x:v>https://raw.githubusercontent.com/Mar-7th/StarRailRes/dbe8cdfcfb0bf657b9fe1cf92d5537f118ccb487/index_new/cn/relics.json</x:v>
      </x:c>
    </x:row>
    <x:row r="479" ht="20" customHeight="1">
      <x:c r="A479" s="6" t="str">
        <x:v>51233</x:v>
      </x:c>
      <x:c r="B479" s="6" t="str">
        <x:v>英豪的骁战金甲</x:v>
      </x:c>
      <x:c r="C479" s="6" t="str">
        <x:v>123</x:v>
      </x:c>
      <x:c r="D479" s="6" t="str">
        <x:v>躯干</x:v>
      </x:c>
      <x:c r="E479" s="6" t="n">
        <x:v>4</x:v>
      </x:c>
      <x:c r="F479" s="6" t="n">
        <x:v>12</x:v>
      </x:c>
      <x:c r="G479" s="6" t="str">
        <x:v>43</x:v>
      </x:c>
      <x:c r="H479" s="6" t="str">
        <x:v>4</x:v>
      </x:c>
      <x:c r="I479" s="6" t="str">
        <x:v>https://raw.githubusercontent.com/Mar-7th/StarRailRes/dbe8cdfcfb0bf657b9fe1cf92d5537f118ccb487/index_new/cn/relics.json</x:v>
      </x:c>
    </x:row>
    <x:row r="480" ht="20" customHeight="1">
      <x:c r="A480" s="6" t="str">
        <x:v>51234</x:v>
      </x:c>
      <x:c r="B480" s="6" t="str">
        <x:v>英豪的赴火护胫</x:v>
      </x:c>
      <x:c r="C480" s="6" t="str">
        <x:v>123</x:v>
      </x:c>
      <x:c r="D480" s="6" t="str">
        <x:v>脚部</x:v>
      </x:c>
      <x:c r="E480" s="6" t="n">
        <x:v>4</x:v>
      </x:c>
      <x:c r="F480" s="6" t="n">
        <x:v>12</x:v>
      </x:c>
      <x:c r="G480" s="6" t="str">
        <x:v>44</x:v>
      </x:c>
      <x:c r="H480" s="6" t="str">
        <x:v>4</x:v>
      </x:c>
      <x:c r="I480" s="6" t="str">
        <x:v>https://raw.githubusercontent.com/Mar-7th/StarRailRes/dbe8cdfcfb0bf657b9fe1cf92d5537f118ccb487/index_new/cn/relics.json</x:v>
      </x:c>
    </x:row>
    <x:row r="481" ht="20" customHeight="1">
      <x:c r="A481" s="6" t="str">
        <x:v>51241</x:v>
      </x:c>
      <x:c r="B481" s="6" t="str">
        <x:v>诗人的莳萝花冠</x:v>
      </x:c>
      <x:c r="C481" s="6" t="str">
        <x:v>124</x:v>
      </x:c>
      <x:c r="D481" s="6" t="str">
        <x:v>头部</x:v>
      </x:c>
      <x:c r="E481" s="6" t="n">
        <x:v>4</x:v>
      </x:c>
      <x:c r="F481" s="6" t="n">
        <x:v>12</x:v>
      </x:c>
      <x:c r="G481" s="6" t="str">
        <x:v>41</x:v>
      </x:c>
      <x:c r="H481" s="6" t="str">
        <x:v>4</x:v>
      </x:c>
      <x:c r="I481" s="6" t="str">
        <x:v>https://raw.githubusercontent.com/Mar-7th/StarRailRes/dbe8cdfcfb0bf657b9fe1cf92d5537f118ccb487/index_new/cn/relics.json</x:v>
      </x:c>
    </x:row>
    <x:row r="482" ht="20" customHeight="1">
      <x:c r="A482" s="6" t="str">
        <x:v>51242</x:v>
      </x:c>
      <x:c r="B482" s="6" t="str">
        <x:v>诗人的贵金手镯</x:v>
      </x:c>
      <x:c r="C482" s="6" t="str">
        <x:v>124</x:v>
      </x:c>
      <x:c r="D482" s="6" t="str">
        <x:v>手部</x:v>
      </x:c>
      <x:c r="E482" s="6" t="n">
        <x:v>4</x:v>
      </x:c>
      <x:c r="F482" s="6" t="n">
        <x:v>12</x:v>
      </x:c>
      <x:c r="G482" s="6" t="str">
        <x:v>42</x:v>
      </x:c>
      <x:c r="H482" s="6" t="str">
        <x:v>4</x:v>
      </x:c>
      <x:c r="I482" s="6" t="str">
        <x:v>https://raw.githubusercontent.com/Mar-7th/StarRailRes/dbe8cdfcfb0bf657b9fe1cf92d5537f118ccb487/index_new/cn/relics.json</x:v>
      </x:c>
    </x:row>
    <x:row r="483" ht="20" customHeight="1">
      <x:c r="A483" s="6" t="str">
        <x:v>51243</x:v>
      </x:c>
      <x:c r="B483" s="6" t="str">
        <x:v>诗人的缀星裙摆</x:v>
      </x:c>
      <x:c r="C483" s="6" t="str">
        <x:v>124</x:v>
      </x:c>
      <x:c r="D483" s="6" t="str">
        <x:v>躯干</x:v>
      </x:c>
      <x:c r="E483" s="6" t="n">
        <x:v>4</x:v>
      </x:c>
      <x:c r="F483" s="6" t="n">
        <x:v>12</x:v>
      </x:c>
      <x:c r="G483" s="6" t="str">
        <x:v>43</x:v>
      </x:c>
      <x:c r="H483" s="6" t="str">
        <x:v>4</x:v>
      </x:c>
      <x:c r="I483" s="6" t="str">
        <x:v>https://raw.githubusercontent.com/Mar-7th/StarRailRes/dbe8cdfcfb0bf657b9fe1cf92d5537f118ccb487/index_new/cn/relics.json</x:v>
      </x:c>
    </x:row>
    <x:row r="484" ht="20" customHeight="1">
      <x:c r="A484" s="6" t="str">
        <x:v>51244</x:v>
      </x:c>
      <x:c r="B484" s="6" t="str">
        <x:v>诗人的钉银之履</x:v>
      </x:c>
      <x:c r="C484" s="6" t="str">
        <x:v>124</x:v>
      </x:c>
      <x:c r="D484" s="6" t="str">
        <x:v>脚部</x:v>
      </x:c>
      <x:c r="E484" s="6" t="n">
        <x:v>4</x:v>
      </x:c>
      <x:c r="F484" s="6" t="n">
        <x:v>12</x:v>
      </x:c>
      <x:c r="G484" s="6" t="str">
        <x:v>44</x:v>
      </x:c>
      <x:c r="H484" s="6" t="str">
        <x:v>4</x:v>
      </x:c>
      <x:c r="I484" s="6" t="str">
        <x:v>https://raw.githubusercontent.com/Mar-7th/StarRailRes/dbe8cdfcfb0bf657b9fe1cf92d5537f118ccb487/index_new/cn/relics.json</x:v>
      </x:c>
    </x:row>
    <x:row r="485" ht="20" customHeight="1">
      <x:c r="A485" s="6" t="str">
        <x:v>51251</x:v>
      </x:c>
      <x:c r="B485" s="6" t="str">
        <x:v>女武神的翱翔翼盔</x:v>
      </x:c>
      <x:c r="C485" s="6" t="str">
        <x:v>125</x:v>
      </x:c>
      <x:c r="D485" s="6" t="str">
        <x:v>头部</x:v>
      </x:c>
      <x:c r="E485" s="6" t="n">
        <x:v>4</x:v>
      </x:c>
      <x:c r="F485" s="6" t="n">
        <x:v>12</x:v>
      </x:c>
      <x:c r="G485" s="6" t="str">
        <x:v>41</x:v>
      </x:c>
      <x:c r="H485" s="6" t="str">
        <x:v>4</x:v>
      </x:c>
      <x:c r="I485" s="6" t="str">
        <x:v>https://raw.githubusercontent.com/Mar-7th/StarRailRes/dbe8cdfcfb0bf657b9fe1cf92d5537f118ccb487/index_new/cn/relics.json</x:v>
      </x:c>
    </x:row>
    <x:row r="486" ht="20" customHeight="1">
      <x:c r="A486" s="6" t="str">
        <x:v>51252</x:v>
      </x:c>
      <x:c r="B486" s="6" t="str">
        <x:v>女武神的骑枪手铠</x:v>
      </x:c>
      <x:c r="C486" s="6" t="str">
        <x:v>125</x:v>
      </x:c>
      <x:c r="D486" s="6" t="str">
        <x:v>手部</x:v>
      </x:c>
      <x:c r="E486" s="6" t="n">
        <x:v>4</x:v>
      </x:c>
      <x:c r="F486" s="6" t="n">
        <x:v>12</x:v>
      </x:c>
      <x:c r="G486" s="6" t="str">
        <x:v>42</x:v>
      </x:c>
      <x:c r="H486" s="6" t="str">
        <x:v>4</x:v>
      </x:c>
      <x:c r="I486" s="6" t="str">
        <x:v>https://raw.githubusercontent.com/Mar-7th/StarRailRes/dbe8cdfcfb0bf657b9fe1cf92d5537f118ccb487/index_new/cn/relics.json</x:v>
      </x:c>
    </x:row>
    <x:row r="487" ht="20" customHeight="1">
      <x:c r="A487" s="6" t="str">
        <x:v>51253</x:v>
      </x:c>
      <x:c r="B487" s="6" t="str">
        <x:v>女武神的启程披风</x:v>
      </x:c>
      <x:c r="C487" s="6" t="str">
        <x:v>125</x:v>
      </x:c>
      <x:c r="D487" s="6" t="str">
        <x:v>躯干</x:v>
      </x:c>
      <x:c r="E487" s="6" t="n">
        <x:v>4</x:v>
      </x:c>
      <x:c r="F487" s="6" t="n">
        <x:v>12</x:v>
      </x:c>
      <x:c r="G487" s="6" t="str">
        <x:v>43</x:v>
      </x:c>
      <x:c r="H487" s="6" t="str">
        <x:v>4</x:v>
      </x:c>
      <x:c r="I487" s="6" t="str">
        <x:v>https://raw.githubusercontent.com/Mar-7th/StarRailRes/dbe8cdfcfb0bf657b9fe1cf92d5537f118ccb487/index_new/cn/relics.json</x:v>
      </x:c>
    </x:row>
    <x:row r="488" ht="20" customHeight="1">
      <x:c r="A488" s="6" t="str">
        <x:v>51254</x:v>
      </x:c>
      <x:c r="B488" s="6" t="str">
        <x:v>女武神的勋礼马刺</x:v>
      </x:c>
      <x:c r="C488" s="6" t="str">
        <x:v>125</x:v>
      </x:c>
      <x:c r="D488" s="6" t="str">
        <x:v>脚部</x:v>
      </x:c>
      <x:c r="E488" s="6" t="n">
        <x:v>4</x:v>
      </x:c>
      <x:c r="F488" s="6" t="n">
        <x:v>12</x:v>
      </x:c>
      <x:c r="G488" s="6" t="str">
        <x:v>44</x:v>
      </x:c>
      <x:c r="H488" s="6" t="str">
        <x:v>4</x:v>
      </x:c>
      <x:c r="I488" s="6" t="str">
        <x:v>https://raw.githubusercontent.com/Mar-7th/StarRailRes/dbe8cdfcfb0bf657b9fe1cf92d5537f118ccb487/index_new/cn/relics.json</x:v>
      </x:c>
    </x:row>
    <x:row r="489" ht="20" customHeight="1">
      <x:c r="A489" s="6" t="str">
        <x:v>51261</x:v>
      </x:c>
      <x:c r="B489" s="6" t="str">
        <x:v>船长的领航笠帽</x:v>
      </x:c>
      <x:c r="C489" s="6" t="str">
        <x:v>126</x:v>
      </x:c>
      <x:c r="D489" s="6" t="str">
        <x:v>头部</x:v>
      </x:c>
      <x:c r="E489" s="6" t="n">
        <x:v>4</x:v>
      </x:c>
      <x:c r="F489" s="6" t="n">
        <x:v>12</x:v>
      </x:c>
      <x:c r="G489" s="6" t="str">
        <x:v>41</x:v>
      </x:c>
      <x:c r="H489" s="6" t="str">
        <x:v>4</x:v>
      </x:c>
      <x:c r="I489" s="6" t="str">
        <x:v>https://raw.githubusercontent.com/Mar-7th/StarRailRes/dbe8cdfcfb0bf657b9fe1cf92d5537f118ccb487/index_new/cn/relics.json</x:v>
      </x:c>
    </x:row>
    <x:row r="490" ht="20" customHeight="1">
      <x:c r="A490" s="6" t="str">
        <x:v>51262</x:v>
      </x:c>
      <x:c r="B490" s="6" t="str">
        <x:v>船长的捕光星盘</x:v>
      </x:c>
      <x:c r="C490" s="6" t="str">
        <x:v>126</x:v>
      </x:c>
      <x:c r="D490" s="6" t="str">
        <x:v>手部</x:v>
      </x:c>
      <x:c r="E490" s="6" t="n">
        <x:v>4</x:v>
      </x:c>
      <x:c r="F490" s="6" t="n">
        <x:v>12</x:v>
      </x:c>
      <x:c r="G490" s="6" t="str">
        <x:v>42</x:v>
      </x:c>
      <x:c r="H490" s="6" t="str">
        <x:v>4</x:v>
      </x:c>
      <x:c r="I490" s="6" t="str">
        <x:v>https://raw.githubusercontent.com/Mar-7th/StarRailRes/dbe8cdfcfb0bf657b9fe1cf92d5537f118ccb487/index_new/cn/relics.json</x:v>
      </x:c>
    </x:row>
    <x:row r="491" ht="20" customHeight="1">
      <x:c r="A491" s="6" t="str">
        <x:v>51263</x:v>
      </x:c>
      <x:c r="B491" s="6" t="str">
        <x:v>船长的驭风斗篷</x:v>
      </x:c>
      <x:c r="C491" s="6" t="str">
        <x:v>126</x:v>
      </x:c>
      <x:c r="D491" s="6" t="str">
        <x:v>躯干</x:v>
      </x:c>
      <x:c r="E491" s="6" t="n">
        <x:v>4</x:v>
      </x:c>
      <x:c r="F491" s="6" t="n">
        <x:v>12</x:v>
      </x:c>
      <x:c r="G491" s="6" t="str">
        <x:v>43</x:v>
      </x:c>
      <x:c r="H491" s="6" t="str">
        <x:v>4</x:v>
      </x:c>
      <x:c r="I491" s="6" t="str">
        <x:v>https://raw.githubusercontent.com/Mar-7th/StarRailRes/dbe8cdfcfb0bf657b9fe1cf92d5537f118ccb487/index_new/cn/relics.json</x:v>
      </x:c>
    </x:row>
    <x:row r="492" ht="20" customHeight="1">
      <x:c r="A492" s="6" t="str">
        <x:v>51264</x:v>
      </x:c>
      <x:c r="B492" s="6" t="str">
        <x:v>船长的踏浪游靴</x:v>
      </x:c>
      <x:c r="C492" s="6" t="str">
        <x:v>126</x:v>
      </x:c>
      <x:c r="D492" s="6" t="str">
        <x:v>脚部</x:v>
      </x:c>
      <x:c r="E492" s="6" t="n">
        <x:v>4</x:v>
      </x:c>
      <x:c r="F492" s="6" t="n">
        <x:v>12</x:v>
      </x:c>
      <x:c r="G492" s="6" t="str">
        <x:v>44</x:v>
      </x:c>
      <x:c r="H492" s="6" t="str">
        <x:v>4</x:v>
      </x:c>
      <x:c r="I492" s="6" t="str">
        <x:v>https://raw.githubusercontent.com/Mar-7th/StarRailRes/dbe8cdfcfb0bf657b9fe1cf92d5537f118ccb487/index_new/cn/relics.json</x:v>
      </x:c>
    </x:row>
    <x:row r="493" ht="20" customHeight="1">
      <x:c r="A493" s="6" t="str">
        <x:v>51271</x:v>
      </x:c>
      <x:c r="B493" s="6" t="str">
        <x:v>救世主的登程风帽</x:v>
      </x:c>
      <x:c r="C493" s="6" t="str">
        <x:v>127</x:v>
      </x:c>
      <x:c r="D493" s="6" t="str">
        <x:v>头部</x:v>
      </x:c>
      <x:c r="E493" s="6" t="n">
        <x:v>4</x:v>
      </x:c>
      <x:c r="F493" s="6" t="n">
        <x:v>12</x:v>
      </x:c>
      <x:c r="G493" s="6" t="str">
        <x:v>41</x:v>
      </x:c>
      <x:c r="H493" s="6" t="str">
        <x:v>4</x:v>
      </x:c>
      <x:c r="I493" s="6" t="str">
        <x:v>https://raw.githubusercontent.com/Mar-7th/StarRailRes/dbe8cdfcfb0bf657b9fe1cf92d5537f118ccb487/index_new/cn/relics.json</x:v>
      </x:c>
    </x:row>
    <x:row r="494" ht="20" customHeight="1">
      <x:c r="A494" s="6" t="str">
        <x:v>51272</x:v>
      </x:c>
      <x:c r="B494" s="6" t="str">
        <x:v>救世主的执剑护手</x:v>
      </x:c>
      <x:c r="C494" s="6" t="str">
        <x:v>127</x:v>
      </x:c>
      <x:c r="D494" s="6" t="str">
        <x:v>手部</x:v>
      </x:c>
      <x:c r="E494" s="6" t="n">
        <x:v>4</x:v>
      </x:c>
      <x:c r="F494" s="6" t="n">
        <x:v>12</x:v>
      </x:c>
      <x:c r="G494" s="6" t="str">
        <x:v>42</x:v>
      </x:c>
      <x:c r="H494" s="6" t="str">
        <x:v>4</x:v>
      </x:c>
      <x:c r="I494" s="6" t="str">
        <x:v>https://raw.githubusercontent.com/Mar-7th/StarRailRes/dbe8cdfcfb0bf657b9fe1cf92d5537f118ccb487/index_new/cn/relics.json</x:v>
      </x:c>
    </x:row>
    <x:row r="495" ht="20" customHeight="1">
      <x:c r="A495" s="6" t="str">
        <x:v>51273</x:v>
      </x:c>
      <x:c r="B495" s="6" t="str">
        <x:v>救世主的传承战袍</x:v>
      </x:c>
      <x:c r="C495" s="6" t="str">
        <x:v>127</x:v>
      </x:c>
      <x:c r="D495" s="6" t="str">
        <x:v>躯干</x:v>
      </x:c>
      <x:c r="E495" s="6" t="n">
        <x:v>4</x:v>
      </x:c>
      <x:c r="F495" s="6" t="n">
        <x:v>12</x:v>
      </x:c>
      <x:c r="G495" s="6" t="str">
        <x:v>43</x:v>
      </x:c>
      <x:c r="H495" s="6" t="str">
        <x:v>4</x:v>
      </x:c>
      <x:c r="I495" s="6" t="str">
        <x:v>https://raw.githubusercontent.com/Mar-7th/StarRailRes/dbe8cdfcfb0bf657b9fe1cf92d5537f118ccb487/index_new/cn/relics.json</x:v>
      </x:c>
    </x:row>
    <x:row r="496" ht="20" customHeight="1">
      <x:c r="A496" s="6" t="str">
        <x:v>51274</x:v>
      </x:c>
      <x:c r="B496" s="6" t="str">
        <x:v>救世主的拓荒长靴</x:v>
      </x:c>
      <x:c r="C496" s="6" t="str">
        <x:v>127</x:v>
      </x:c>
      <x:c r="D496" s="6" t="str">
        <x:v>脚部</x:v>
      </x:c>
      <x:c r="E496" s="6" t="n">
        <x:v>4</x:v>
      </x:c>
      <x:c r="F496" s="6" t="n">
        <x:v>12</x:v>
      </x:c>
      <x:c r="G496" s="6" t="str">
        <x:v>44</x:v>
      </x:c>
      <x:c r="H496" s="6" t="str">
        <x:v>4</x:v>
      </x:c>
      <x:c r="I496" s="6" t="str">
        <x:v>https://raw.githubusercontent.com/Mar-7th/StarRailRes/dbe8cdfcfb0bf657b9fe1cf92d5537f118ccb487/index_new/cn/relics.json</x:v>
      </x:c>
    </x:row>
    <x:row r="497" ht="20" customHeight="1">
      <x:c r="A497" s="6" t="str">
        <x:v>51281</x:v>
      </x:c>
      <x:c r="B497" s="6" t="str">
        <x:v>隐士的宽檐呢帽</x:v>
      </x:c>
      <x:c r="C497" s="6" t="str">
        <x:v>128</x:v>
      </x:c>
      <x:c r="D497" s="6" t="str">
        <x:v>头部</x:v>
      </x:c>
      <x:c r="E497" s="6" t="n">
        <x:v>4</x:v>
      </x:c>
      <x:c r="F497" s="6" t="n">
        <x:v>12</x:v>
      </x:c>
      <x:c r="G497" s="6" t="str">
        <x:v>41</x:v>
      </x:c>
      <x:c r="H497" s="6" t="str">
        <x:v>4</x:v>
      </x:c>
      <x:c r="I497" s="6" t="str">
        <x:v>https://raw.githubusercontent.com/Mar-7th/StarRailRes/dbe8cdfcfb0bf657b9fe1cf92d5537f118ccb487/index_new/cn/relics.json</x:v>
      </x:c>
    </x:row>
    <x:row r="498" ht="20" customHeight="1">
      <x:c r="A498" s="6" t="str">
        <x:v>51282</x:v>
      </x:c>
      <x:c r="B498" s="6" t="str">
        <x:v>隐士的简雅腕表</x:v>
      </x:c>
      <x:c r="C498" s="6" t="str">
        <x:v>128</x:v>
      </x:c>
      <x:c r="D498" s="6" t="str">
        <x:v>手部</x:v>
      </x:c>
      <x:c r="E498" s="6" t="n">
        <x:v>4</x:v>
      </x:c>
      <x:c r="F498" s="6" t="n">
        <x:v>12</x:v>
      </x:c>
      <x:c r="G498" s="6" t="str">
        <x:v>42</x:v>
      </x:c>
      <x:c r="H498" s="6" t="str">
        <x:v>4</x:v>
      </x:c>
      <x:c r="I498" s="6" t="str">
        <x:v>https://raw.githubusercontent.com/Mar-7th/StarRailRes/dbe8cdfcfb0bf657b9fe1cf92d5537f118ccb487/index_new/cn/relics.json</x:v>
      </x:c>
    </x:row>
    <x:row r="499" ht="20" customHeight="1">
      <x:c r="A499" s="6" t="str">
        <x:v>51283</x:v>
      </x:c>
      <x:c r="B499" s="6" t="str">
        <x:v>隐士的驼色夹克</x:v>
      </x:c>
      <x:c r="C499" s="6" t="str">
        <x:v>128</x:v>
      </x:c>
      <x:c r="D499" s="6" t="str">
        <x:v>躯干</x:v>
      </x:c>
      <x:c r="E499" s="6" t="n">
        <x:v>4</x:v>
      </x:c>
      <x:c r="F499" s="6" t="n">
        <x:v>12</x:v>
      </x:c>
      <x:c r="G499" s="6" t="str">
        <x:v>43</x:v>
      </x:c>
      <x:c r="H499" s="6" t="str">
        <x:v>4</x:v>
      </x:c>
      <x:c r="I499" s="6" t="str">
        <x:v>https://raw.githubusercontent.com/Mar-7th/StarRailRes/dbe8cdfcfb0bf657b9fe1cf92d5537f118ccb487/index_new/cn/relics.json</x:v>
      </x:c>
    </x:row>
    <x:row r="500" ht="20" customHeight="1">
      <x:c r="A500" s="6" t="str">
        <x:v>51284</x:v>
      </x:c>
      <x:c r="B500" s="6" t="str">
        <x:v>隐士的麂皮软鞋</x:v>
      </x:c>
      <x:c r="C500" s="6" t="str">
        <x:v>128</x:v>
      </x:c>
      <x:c r="D500" s="6" t="str">
        <x:v>脚部</x:v>
      </x:c>
      <x:c r="E500" s="6" t="n">
        <x:v>4</x:v>
      </x:c>
      <x:c r="F500" s="6" t="n">
        <x:v>12</x:v>
      </x:c>
      <x:c r="G500" s="6" t="str">
        <x:v>44</x:v>
      </x:c>
      <x:c r="H500" s="6" t="str">
        <x:v>4</x:v>
      </x:c>
      <x:c r="I500" s="6" t="str">
        <x:v>https://raw.githubusercontent.com/Mar-7th/StarRailRes/dbe8cdfcfb0bf657b9fe1cf92d5537f118ccb487/index_new/cn/relics.json</x:v>
      </x:c>
    </x:row>
    <x:row r="501" ht="20" customHeight="1">
      <x:c r="A501" s="6" t="str">
        <x:v>51291</x:v>
      </x:c>
      <x:c r="B501" s="6" t="str">
        <x:v>魔法少女的闪耀勋章</x:v>
      </x:c>
      <x:c r="C501" s="6" t="str">
        <x:v>129</x:v>
      </x:c>
      <x:c r="D501" s="6" t="str">
        <x:v>头部</x:v>
      </x:c>
      <x:c r="E501" s="6" t="n">
        <x:v>4</x:v>
      </x:c>
      <x:c r="F501" s="6" t="n">
        <x:v>12</x:v>
      </x:c>
      <x:c r="G501" s="6" t="str">
        <x:v>41</x:v>
      </x:c>
      <x:c r="H501" s="6" t="str">
        <x:v>4</x:v>
      </x:c>
      <x:c r="I501" s="6" t="str">
        <x:v>https://raw.githubusercontent.com/Mar-7th/StarRailRes/dbe8cdfcfb0bf657b9fe1cf92d5537f118ccb487/index_new/cn/relics.json</x:v>
      </x:c>
    </x:row>
    <x:row r="502" ht="20" customHeight="1">
      <x:c r="A502" s="6" t="str">
        <x:v>51292</x:v>
      </x:c>
      <x:c r="B502" s="6" t="str">
        <x:v>魔法少女的守护手套</x:v>
      </x:c>
      <x:c r="C502" s="6" t="str">
        <x:v>129</x:v>
      </x:c>
      <x:c r="D502" s="6" t="str">
        <x:v>手部</x:v>
      </x:c>
      <x:c r="E502" s="6" t="n">
        <x:v>4</x:v>
      </x:c>
      <x:c r="F502" s="6" t="n">
        <x:v>12</x:v>
      </x:c>
      <x:c r="G502" s="6" t="str">
        <x:v>42</x:v>
      </x:c>
      <x:c r="H502" s="6" t="str">
        <x:v>4</x:v>
      </x:c>
      <x:c r="I502" s="6" t="str">
        <x:v>https://raw.githubusercontent.com/Mar-7th/StarRailRes/dbe8cdfcfb0bf657b9fe1cf92d5537f118ccb487/index_new/cn/relics.json</x:v>
      </x:c>
    </x:row>
    <x:row r="503" ht="20" customHeight="1">
      <x:c r="A503" s="6" t="str">
        <x:v>51293</x:v>
      </x:c>
      <x:c r="B503" s="6" t="str">
        <x:v>魔法少女的永舞战裙</x:v>
      </x:c>
      <x:c r="C503" s="6" t="str">
        <x:v>129</x:v>
      </x:c>
      <x:c r="D503" s="6" t="str">
        <x:v>躯干</x:v>
      </x:c>
      <x:c r="E503" s="6" t="n">
        <x:v>4</x:v>
      </x:c>
      <x:c r="F503" s="6" t="n">
        <x:v>12</x:v>
      </x:c>
      <x:c r="G503" s="6" t="str">
        <x:v>43</x:v>
      </x:c>
      <x:c r="H503" s="6" t="str">
        <x:v>4</x:v>
      </x:c>
      <x:c r="I503" s="6" t="str">
        <x:v>https://raw.githubusercontent.com/Mar-7th/StarRailRes/dbe8cdfcfb0bf657b9fe1cf92d5537f118ccb487/index_new/cn/relics.json</x:v>
      </x:c>
    </x:row>
    <x:row r="504" ht="20" customHeight="1">
      <x:c r="A504" s="6" t="str">
        <x:v>51294</x:v>
      </x:c>
      <x:c r="B504" s="6" t="str">
        <x:v>魔法少女的缔约长靴</x:v>
      </x:c>
      <x:c r="C504" s="6" t="str">
        <x:v>129</x:v>
      </x:c>
      <x:c r="D504" s="6" t="str">
        <x:v>脚部</x:v>
      </x:c>
      <x:c r="E504" s="6" t="n">
        <x:v>4</x:v>
      </x:c>
      <x:c r="F504" s="6" t="n">
        <x:v>12</x:v>
      </x:c>
      <x:c r="G504" s="6" t="str">
        <x:v>44</x:v>
      </x:c>
      <x:c r="H504" s="6" t="str">
        <x:v>4</x:v>
      </x:c>
      <x:c r="I504" s="6" t="str">
        <x:v>https://raw.githubusercontent.com/Mar-7th/StarRailRes/dbe8cdfcfb0bf657b9fe1cf92d5537f118ccb487/index_new/cn/relics.json</x:v>
      </x:c>
    </x:row>
    <x:row r="505" ht="20" customHeight="1">
      <x:c r="A505" s="6" t="str">
        <x:v>51301</x:v>
      </x:c>
      <x:c r="B505" s="6" t="str">
        <x:v>卜者的演算玉兆</x:v>
      </x:c>
      <x:c r="C505" s="6" t="str">
        <x:v>130</x:v>
      </x:c>
      <x:c r="D505" s="6" t="str">
        <x:v>头部</x:v>
      </x:c>
      <x:c r="E505" s="6" t="n">
        <x:v>4</x:v>
      </x:c>
      <x:c r="F505" s="6" t="n">
        <x:v>12</x:v>
      </x:c>
      <x:c r="G505" s="6" t="str">
        <x:v>41</x:v>
      </x:c>
      <x:c r="H505" s="6" t="str">
        <x:v>4</x:v>
      </x:c>
      <x:c r="I505" s="6" t="str">
        <x:v>https://raw.githubusercontent.com/Mar-7th/StarRailRes/dbe8cdfcfb0bf657b9fe1cf92d5537f118ccb487/index_new/cn/relics.json</x:v>
      </x:c>
    </x:row>
    <x:row r="506" ht="20" customHeight="1">
      <x:c r="A506" s="6" t="str">
        <x:v>51302</x:v>
      </x:c>
      <x:c r="B506" s="6" t="str">
        <x:v>卜者的机巧义手</x:v>
      </x:c>
      <x:c r="C506" s="6" t="str">
        <x:v>130</x:v>
      </x:c>
      <x:c r="D506" s="6" t="str">
        <x:v>手部</x:v>
      </x:c>
      <x:c r="E506" s="6" t="n">
        <x:v>4</x:v>
      </x:c>
      <x:c r="F506" s="6" t="n">
        <x:v>12</x:v>
      </x:c>
      <x:c r="G506" s="6" t="str">
        <x:v>42</x:v>
      </x:c>
      <x:c r="H506" s="6" t="str">
        <x:v>4</x:v>
      </x:c>
      <x:c r="I506" s="6" t="str">
        <x:v>https://raw.githubusercontent.com/Mar-7th/StarRailRes/dbe8cdfcfb0bf657b9fe1cf92d5537f118ccb487/index_new/cn/relics.json</x:v>
      </x:c>
    </x:row>
    <x:row r="507" ht="20" customHeight="1">
      <x:c r="A507" s="6" t="str">
        <x:v>51303</x:v>
      </x:c>
      <x:c r="B507" s="6" t="str">
        <x:v>卜者的观天星袍</x:v>
      </x:c>
      <x:c r="C507" s="6" t="str">
        <x:v>130</x:v>
      </x:c>
      <x:c r="D507" s="6" t="str">
        <x:v>躯干</x:v>
      </x:c>
      <x:c r="E507" s="6" t="n">
        <x:v>4</x:v>
      </x:c>
      <x:c r="F507" s="6" t="n">
        <x:v>12</x:v>
      </x:c>
      <x:c r="G507" s="6" t="str">
        <x:v>43</x:v>
      </x:c>
      <x:c r="H507" s="6" t="str">
        <x:v>4</x:v>
      </x:c>
      <x:c r="I507" s="6" t="str">
        <x:v>https://raw.githubusercontent.com/Mar-7th/StarRailRes/dbe8cdfcfb0bf657b9fe1cf92d5537f118ccb487/index_new/cn/relics.json</x:v>
      </x:c>
    </x:row>
    <x:row r="508" ht="20" customHeight="1">
      <x:c r="A508" s="6" t="str">
        <x:v>51304</x:v>
      </x:c>
      <x:c r="B508" s="6" t="str">
        <x:v>卜者的飞腾云履</x:v>
      </x:c>
      <x:c r="C508" s="6" t="str">
        <x:v>130</x:v>
      </x:c>
      <x:c r="D508" s="6" t="str">
        <x:v>脚部</x:v>
      </x:c>
      <x:c r="E508" s="6" t="n">
        <x:v>4</x:v>
      </x:c>
      <x:c r="F508" s="6" t="n">
        <x:v>12</x:v>
      </x:c>
      <x:c r="G508" s="6" t="str">
        <x:v>44</x:v>
      </x:c>
      <x:c r="H508" s="6" t="str">
        <x:v>4</x:v>
      </x:c>
      <x:c r="I508" s="6" t="str">
        <x:v>https://raw.githubusercontent.com/Mar-7th/StarRailRes/dbe8cdfcfb0bf657b9fe1cf92d5537f118ccb487/index_new/cn/relics.json</x:v>
      </x:c>
    </x:row>
    <x:row r="509" ht="20" customHeight="1">
      <x:c r="A509" s="6" t="str">
        <x:v>51311</x:v>
      </x:c>
      <x:c r="B509" s="6" t="str">
        <x:v>领航员的深空之镜</x:v>
      </x:c>
      <x:c r="C509" s="6" t="str">
        <x:v>131</x:v>
      </x:c>
      <x:c r="D509" s="6" t="str">
        <x:v>头部</x:v>
      </x:c>
      <x:c r="E509" s="6" t="n">
        <x:v>4</x:v>
      </x:c>
      <x:c r="F509" s="6" t="n">
        <x:v>12</x:v>
      </x:c>
      <x:c r="G509" s="6" t="str">
        <x:v>41</x:v>
      </x:c>
      <x:c r="H509" s="6" t="str">
        <x:v>4</x:v>
      </x:c>
      <x:c r="I509" s="6" t="str">
        <x:v>https://raw.githubusercontent.com/Mar-7th/StarRailRes/dbe8cdfcfb0bf657b9fe1cf92d5537f118ccb487/index_new/cn/relics.json</x:v>
      </x:c>
    </x:row>
    <x:row r="510" ht="20" customHeight="1">
      <x:c r="A510" s="6" t="str">
        <x:v>51312</x:v>
      </x:c>
      <x:c r="B510" s="6" t="str">
        <x:v>领航员的游戏之骰</x:v>
      </x:c>
      <x:c r="C510" s="6" t="str">
        <x:v>131</x:v>
      </x:c>
      <x:c r="D510" s="6" t="str">
        <x:v>手部</x:v>
      </x:c>
      <x:c r="E510" s="6" t="n">
        <x:v>4</x:v>
      </x:c>
      <x:c r="F510" s="6" t="n">
        <x:v>12</x:v>
      </x:c>
      <x:c r="G510" s="6" t="str">
        <x:v>42</x:v>
      </x:c>
      <x:c r="H510" s="6" t="str">
        <x:v>4</x:v>
      </x:c>
      <x:c r="I510" s="6" t="str">
        <x:v>https://raw.githubusercontent.com/Mar-7th/StarRailRes/dbe8cdfcfb0bf657b9fe1cf92d5537f118ccb487/index_new/cn/relics.json</x:v>
      </x:c>
    </x:row>
    <x:row r="511" ht="20" customHeight="1">
      <x:c r="A511" s="6" t="str">
        <x:v>51313</x:v>
      </x:c>
      <x:c r="B511" s="6" t="str">
        <x:v>领航员的星图制服</x:v>
      </x:c>
      <x:c r="C511" s="6" t="str">
        <x:v>131</x:v>
      </x:c>
      <x:c r="D511" s="6" t="str">
        <x:v>躯干</x:v>
      </x:c>
      <x:c r="E511" s="6" t="n">
        <x:v>4</x:v>
      </x:c>
      <x:c r="F511" s="6" t="n">
        <x:v>12</x:v>
      </x:c>
      <x:c r="G511" s="6" t="str">
        <x:v>43</x:v>
      </x:c>
      <x:c r="H511" s="6" t="str">
        <x:v>4</x:v>
      </x:c>
      <x:c r="I511" s="6" t="str">
        <x:v>https://raw.githubusercontent.com/Mar-7th/StarRailRes/dbe8cdfcfb0bf657b9fe1cf92d5537f118ccb487/index_new/cn/relics.json</x:v>
      </x:c>
    </x:row>
    <x:row r="512" ht="20" customHeight="1">
      <x:c r="A512" s="6" t="str">
        <x:v>51314</x:v>
      </x:c>
      <x:c r="B512" s="6" t="str">
        <x:v>领航员的永行魔靴</x:v>
      </x:c>
      <x:c r="C512" s="6" t="str">
        <x:v>131</x:v>
      </x:c>
      <x:c r="D512" s="6" t="str">
        <x:v>脚部</x:v>
      </x:c>
      <x:c r="E512" s="6" t="n">
        <x:v>4</x:v>
      </x:c>
      <x:c r="F512" s="6" t="n">
        <x:v>12</x:v>
      </x:c>
      <x:c r="G512" s="6" t="str">
        <x:v>44</x:v>
      </x:c>
      <x:c r="H512" s="6" t="str">
        <x:v>4</x:v>
      </x:c>
      <x:c r="I512" s="6" t="str">
        <x:v>https://raw.githubusercontent.com/Mar-7th/StarRailRes/dbe8cdfcfb0bf657b9fe1cf92d5537f118ccb487/index_new/cn/relics.json</x:v>
      </x:c>
    </x:row>
    <x:row r="513" ht="20" customHeight="1">
      <x:c r="A513" s="6" t="str">
        <x:v>51321</x:v>
      </x:c>
      <x:c r="B513" s="6" t="str">
        <x:v>名冶的火兽面罩</x:v>
      </x:c>
      <x:c r="C513" s="6" t="str">
        <x:v>132</x:v>
      </x:c>
      <x:c r="D513" s="6" t="str">
        <x:v>头部</x:v>
      </x:c>
      <x:c r="E513" s="6" t="n">
        <x:v>4</x:v>
      </x:c>
      <x:c r="F513" s="6" t="n">
        <x:v>12</x:v>
      </x:c>
      <x:c r="G513" s="6" t="str">
        <x:v>41</x:v>
      </x:c>
      <x:c r="H513" s="6" t="str">
        <x:v>4</x:v>
      </x:c>
      <x:c r="I513" s="6" t="str">
        <x:v>https://raw.githubusercontent.com/Mar-7th/StarRailRes/dbe8cdfcfb0bf657b9fe1cf92d5537f118ccb487/index_new/cn/relics.json</x:v>
      </x:c>
    </x:row>
    <x:row r="514" ht="20" customHeight="1">
      <x:c r="A514" s="6" t="str">
        <x:v>51322</x:v>
      </x:c>
      <x:c r="B514" s="6" t="str">
        <x:v>名冶的镔铁护手</x:v>
      </x:c>
      <x:c r="C514" s="6" t="str">
        <x:v>132</x:v>
      </x:c>
      <x:c r="D514" s="6" t="str">
        <x:v>手部</x:v>
      </x:c>
      <x:c r="E514" s="6" t="n">
        <x:v>4</x:v>
      </x:c>
      <x:c r="F514" s="6" t="n">
        <x:v>12</x:v>
      </x:c>
      <x:c r="G514" s="6" t="str">
        <x:v>42</x:v>
      </x:c>
      <x:c r="H514" s="6" t="str">
        <x:v>4</x:v>
      </x:c>
      <x:c r="I514" s="6" t="str">
        <x:v>https://raw.githubusercontent.com/Mar-7th/StarRailRes/dbe8cdfcfb0bf657b9fe1cf92d5537f118ccb487/index_new/cn/relics.json</x:v>
      </x:c>
    </x:row>
    <x:row r="515" ht="20" customHeight="1">
      <x:c r="A515" s="6" t="str">
        <x:v>51323</x:v>
      </x:c>
      <x:c r="B515" s="6" t="str">
        <x:v>名冶的辟火匠衫</x:v>
      </x:c>
      <x:c r="C515" s="6" t="str">
        <x:v>132</x:v>
      </x:c>
      <x:c r="D515" s="6" t="str">
        <x:v>躯干</x:v>
      </x:c>
      <x:c r="E515" s="6" t="n">
        <x:v>4</x:v>
      </x:c>
      <x:c r="F515" s="6" t="n">
        <x:v>12</x:v>
      </x:c>
      <x:c r="G515" s="6" t="str">
        <x:v>43</x:v>
      </x:c>
      <x:c r="H515" s="6" t="str">
        <x:v>4</x:v>
      </x:c>
      <x:c r="I515" s="6" t="str">
        <x:v>https://raw.githubusercontent.com/Mar-7th/StarRailRes/dbe8cdfcfb0bf657b9fe1cf92d5537f118ccb487/index_new/cn/relics.json</x:v>
      </x:c>
    </x:row>
    <x:row r="516" ht="20" customHeight="1">
      <x:c r="A516" s="6" t="str">
        <x:v>51324</x:v>
      </x:c>
      <x:c r="B516" s="6" t="str">
        <x:v>名冶的无拘重靴</x:v>
      </x:c>
      <x:c r="C516" s="6" t="str">
        <x:v>132</x:v>
      </x:c>
      <x:c r="D516" s="6" t="str">
        <x:v>脚部</x:v>
      </x:c>
      <x:c r="E516" s="6" t="n">
        <x:v>4</x:v>
      </x:c>
      <x:c r="F516" s="6" t="n">
        <x:v>12</x:v>
      </x:c>
      <x:c r="G516" s="6" t="str">
        <x:v>44</x:v>
      </x:c>
      <x:c r="H516" s="6" t="str">
        <x:v>4</x:v>
      </x:c>
      <x:c r="I516" s="6" t="str">
        <x:v>https://raw.githubusercontent.com/Mar-7th/StarRailRes/dbe8cdfcfb0bf657b9fe1cf92d5537f118ccb487/index_new/cn/relics.json</x:v>
      </x:c>
    </x:row>
    <x:row r="517" ht="20" customHeight="1">
      <x:c r="A517" s="6" t="str">
        <x:v>51331</x:v>
      </x:c>
      <x:c r="B517" s="6" t="str">
        <x:v>伶人的悲泣假面</x:v>
      </x:c>
      <x:c r="C517" s="6" t="str">
        <x:v>133</x:v>
      </x:c>
      <x:c r="D517" s="6" t="str">
        <x:v>头部</x:v>
      </x:c>
      <x:c r="E517" s="6" t="n">
        <x:v>4</x:v>
      </x:c>
      <x:c r="F517" s="6" t="n">
        <x:v>12</x:v>
      </x:c>
      <x:c r="G517" s="6" t="str">
        <x:v>41</x:v>
      </x:c>
      <x:c r="H517" s="6" t="str">
        <x:v>4</x:v>
      </x:c>
      <x:c r="I517" s="6" t="str">
        <x:v>https://raw.githubusercontent.com/Mar-7th/StarRailRes/dbe8cdfcfb0bf657b9fe1cf92d5537f118ccb487/index_new/cn/relics.json</x:v>
      </x:c>
    </x:row>
    <x:row r="518" ht="20" customHeight="1">
      <x:c r="A518" s="6" t="str">
        <x:v>51332</x:v>
      </x:c>
      <x:c r="B518" s="6" t="str">
        <x:v>伶人的斑斓折扇</x:v>
      </x:c>
      <x:c r="C518" s="6" t="str">
        <x:v>133</x:v>
      </x:c>
      <x:c r="D518" s="6" t="str">
        <x:v>手部</x:v>
      </x:c>
      <x:c r="E518" s="6" t="n">
        <x:v>4</x:v>
      </x:c>
      <x:c r="F518" s="6" t="n">
        <x:v>12</x:v>
      </x:c>
      <x:c r="G518" s="6" t="str">
        <x:v>42</x:v>
      </x:c>
      <x:c r="H518" s="6" t="str">
        <x:v>4</x:v>
      </x:c>
      <x:c r="I518" s="6" t="str">
        <x:v>https://raw.githubusercontent.com/Mar-7th/StarRailRes/dbe8cdfcfb0bf657b9fe1cf92d5537f118ccb487/index_new/cn/relics.json</x:v>
      </x:c>
    </x:row>
    <x:row r="519" ht="20" customHeight="1">
      <x:c r="A519" s="6" t="str">
        <x:v>51333</x:v>
      </x:c>
      <x:c r="B519" s="6" t="str">
        <x:v>伶人的滑稽戏服</x:v>
      </x:c>
      <x:c r="C519" s="6" t="str">
        <x:v>133</x:v>
      </x:c>
      <x:c r="D519" s="6" t="str">
        <x:v>躯干</x:v>
      </x:c>
      <x:c r="E519" s="6" t="n">
        <x:v>4</x:v>
      </x:c>
      <x:c r="F519" s="6" t="n">
        <x:v>12</x:v>
      </x:c>
      <x:c r="G519" s="6" t="str">
        <x:v>43</x:v>
      </x:c>
      <x:c r="H519" s="6" t="str">
        <x:v>4</x:v>
      </x:c>
      <x:c r="I519" s="6" t="str">
        <x:v>https://raw.githubusercontent.com/Mar-7th/StarRailRes/dbe8cdfcfb0bf657b9fe1cf92d5537f118ccb487/index_new/cn/relics.json</x:v>
      </x:c>
    </x:row>
    <x:row r="520" ht="20" customHeight="1">
      <x:c r="A520" s="6" t="str">
        <x:v>51334</x:v>
      </x:c>
      <x:c r="B520" s="6" t="str">
        <x:v>伶人的弯月舞靴</x:v>
      </x:c>
      <x:c r="C520" s="6" t="str">
        <x:v>133</x:v>
      </x:c>
      <x:c r="D520" s="6" t="str">
        <x:v>脚部</x:v>
      </x:c>
      <x:c r="E520" s="6" t="n">
        <x:v>4</x:v>
      </x:c>
      <x:c r="F520" s="6" t="n">
        <x:v>12</x:v>
      </x:c>
      <x:c r="G520" s="6" t="str">
        <x:v>44</x:v>
      </x:c>
      <x:c r="H520" s="6" t="str">
        <x:v>4</x:v>
      </x:c>
      <x:c r="I520" s="6" t="str">
        <x:v>https://raw.githubusercontent.com/Mar-7th/StarRailRes/dbe8cdfcfb0bf657b9fe1cf92d5537f118ccb487/index_new/cn/relics.json</x:v>
      </x:c>
    </x:row>
    <x:row r="521" ht="20" customHeight="1">
      <x:c r="A521" s="6" t="str">
        <x:v>51341</x:v>
      </x:c>
      <x:c r="B521" s="6" t="str">
        <x:v>异端的颅脑仪器</x:v>
      </x:c>
      <x:c r="C521" s="6" t="str">
        <x:v>134</x:v>
      </x:c>
      <x:c r="D521" s="6" t="str">
        <x:v>头部</x:v>
      </x:c>
      <x:c r="E521" s="6" t="n">
        <x:v>4</x:v>
      </x:c>
      <x:c r="F521" s="6" t="n">
        <x:v>12</x:v>
      </x:c>
      <x:c r="G521" s="6" t="str">
        <x:v>41</x:v>
      </x:c>
      <x:c r="H521" s="6" t="str">
        <x:v>4</x:v>
      </x:c>
      <x:c r="I521" s="6" t="str">
        <x:v>https://raw.githubusercontent.com/Mar-7th/StarRailRes/dbe8cdfcfb0bf657b9fe1cf92d5537f118ccb487/index_new/cn/relics.json</x:v>
      </x:c>
    </x:row>
    <x:row r="522" ht="20" customHeight="1">
      <x:c r="A522" s="6" t="str">
        <x:v>51342</x:v>
      </x:c>
      <x:c r="B522" s="6" t="str">
        <x:v>异端的注射手套</x:v>
      </x:c>
      <x:c r="C522" s="6" t="str">
        <x:v>134</x:v>
      </x:c>
      <x:c r="D522" s="6" t="str">
        <x:v>手部</x:v>
      </x:c>
      <x:c r="E522" s="6" t="n">
        <x:v>4</x:v>
      </x:c>
      <x:c r="F522" s="6" t="n">
        <x:v>12</x:v>
      </x:c>
      <x:c r="G522" s="6" t="str">
        <x:v>42</x:v>
      </x:c>
      <x:c r="H522" s="6" t="str">
        <x:v>4</x:v>
      </x:c>
      <x:c r="I522" s="6" t="str">
        <x:v>https://raw.githubusercontent.com/Mar-7th/StarRailRes/dbe8cdfcfb0bf657b9fe1cf92d5537f118ccb487/index_new/cn/relics.json</x:v>
      </x:c>
    </x:row>
    <x:row r="523" ht="20" customHeight="1">
      <x:c r="A523" s="6" t="str">
        <x:v>51343</x:v>
      </x:c>
      <x:c r="B523" s="6" t="str">
        <x:v>异端的理性束衣</x:v>
      </x:c>
      <x:c r="C523" s="6" t="str">
        <x:v>134</x:v>
      </x:c>
      <x:c r="D523" s="6" t="str">
        <x:v>躯干</x:v>
      </x:c>
      <x:c r="E523" s="6" t="n">
        <x:v>4</x:v>
      </x:c>
      <x:c r="F523" s="6" t="n">
        <x:v>12</x:v>
      </x:c>
      <x:c r="G523" s="6" t="str">
        <x:v>43</x:v>
      </x:c>
      <x:c r="H523" s="6" t="str">
        <x:v>4</x:v>
      </x:c>
      <x:c r="I523" s="6" t="str">
        <x:v>https://raw.githubusercontent.com/Mar-7th/StarRailRes/dbe8cdfcfb0bf657b9fe1cf92d5537f118ccb487/index_new/cn/relics.json</x:v>
      </x:c>
    </x:row>
    <x:row r="524" ht="20" customHeight="1">
      <x:c r="A524" s="6" t="str">
        <x:v>51344</x:v>
      </x:c>
      <x:c r="B524" s="6" t="str">
        <x:v>异端的饥饿短靴</x:v>
      </x:c>
      <x:c r="C524" s="6" t="str">
        <x:v>134</x:v>
      </x:c>
      <x:c r="D524" s="6" t="str">
        <x:v>脚部</x:v>
      </x:c>
      <x:c r="E524" s="6" t="n">
        <x:v>4</x:v>
      </x:c>
      <x:c r="F524" s="6" t="n">
        <x:v>12</x:v>
      </x:c>
      <x:c r="G524" s="6" t="str">
        <x:v>44</x:v>
      </x:c>
      <x:c r="H524" s="6" t="str">
        <x:v>4</x:v>
      </x:c>
      <x:c r="I524" s="6" t="str">
        <x:v>https://raw.githubusercontent.com/Mar-7th/StarRailRes/dbe8cdfcfb0bf657b9fe1cf92d5537f118ccb487/index_new/cn/relics.json</x:v>
      </x:c>
    </x:row>
    <x:row r="525" ht="20" customHeight="1">
      <x:c r="A525" s="6" t="str">
        <x:v>53015</x:v>
      </x:c>
      <x:c r="B525" s="6" t="str">
        <x:v>「黑塔」的空间站点</x:v>
      </x:c>
      <x:c r="C525" s="6" t="str">
        <x:v>301</x:v>
      </x:c>
      <x:c r="D525" s="6" t="str">
        <x:v>位面球</x:v>
      </x:c>
      <x:c r="E525" s="6" t="n">
        <x:v>4</x:v>
      </x:c>
      <x:c r="F525" s="6" t="n">
        <x:v>12</x:v>
      </x:c>
      <x:c r="G525" s="6" t="str">
        <x:v>45</x:v>
      </x:c>
      <x:c r="H525" s="6" t="str">
        <x:v>4</x:v>
      </x:c>
      <x:c r="I525" s="6" t="str">
        <x:v>https://raw.githubusercontent.com/Mar-7th/StarRailRes/dbe8cdfcfb0bf657b9fe1cf92d5537f118ccb487/index_new/cn/relics.json</x:v>
      </x:c>
    </x:row>
    <x:row r="526" ht="20" customHeight="1">
      <x:c r="A526" s="6" t="str">
        <x:v>53016</x:v>
      </x:c>
      <x:c r="B526" s="6" t="str">
        <x:v>「黑塔」的漫历轨迹</x:v>
      </x:c>
      <x:c r="C526" s="6" t="str">
        <x:v>301</x:v>
      </x:c>
      <x:c r="D526" s="6" t="str">
        <x:v>连结绳</x:v>
      </x:c>
      <x:c r="E526" s="6" t="n">
        <x:v>4</x:v>
      </x:c>
      <x:c r="F526" s="6" t="n">
        <x:v>12</x:v>
      </x:c>
      <x:c r="G526" s="6" t="str">
        <x:v>46</x:v>
      </x:c>
      <x:c r="H526" s="6" t="str">
        <x:v>4</x:v>
      </x:c>
      <x:c r="I526" s="6" t="str">
        <x:v>https://raw.githubusercontent.com/Mar-7th/StarRailRes/dbe8cdfcfb0bf657b9fe1cf92d5537f118ccb487/index_new/cn/relics.json</x:v>
      </x:c>
    </x:row>
    <x:row r="527" ht="20" customHeight="1">
      <x:c r="A527" s="6" t="str">
        <x:v>53025</x:v>
      </x:c>
      <x:c r="B527" s="6" t="str">
        <x:v>罗浮仙舟的天外楼船</x:v>
      </x:c>
      <x:c r="C527" s="6" t="str">
        <x:v>302</x:v>
      </x:c>
      <x:c r="D527" s="6" t="str">
        <x:v>位面球</x:v>
      </x:c>
      <x:c r="E527" s="6" t="n">
        <x:v>4</x:v>
      </x:c>
      <x:c r="F527" s="6" t="n">
        <x:v>12</x:v>
      </x:c>
      <x:c r="G527" s="6" t="str">
        <x:v>45</x:v>
      </x:c>
      <x:c r="H527" s="6" t="str">
        <x:v>4</x:v>
      </x:c>
      <x:c r="I527" s="6" t="str">
        <x:v>https://raw.githubusercontent.com/Mar-7th/StarRailRes/dbe8cdfcfb0bf657b9fe1cf92d5537f118ccb487/index_new/cn/relics.json</x:v>
      </x:c>
    </x:row>
    <x:row r="528" ht="20" customHeight="1">
      <x:c r="A528" s="6" t="str">
        <x:v>53026</x:v>
      </x:c>
      <x:c r="B528" s="6" t="str">
        <x:v>罗浮仙舟的建木枝蔓</x:v>
      </x:c>
      <x:c r="C528" s="6" t="str">
        <x:v>302</x:v>
      </x:c>
      <x:c r="D528" s="6" t="str">
        <x:v>连结绳</x:v>
      </x:c>
      <x:c r="E528" s="6" t="n">
        <x:v>4</x:v>
      </x:c>
      <x:c r="F528" s="6" t="n">
        <x:v>12</x:v>
      </x:c>
      <x:c r="G528" s="6" t="str">
        <x:v>46</x:v>
      </x:c>
      <x:c r="H528" s="6" t="str">
        <x:v>4</x:v>
      </x:c>
      <x:c r="I528" s="6" t="str">
        <x:v>https://raw.githubusercontent.com/Mar-7th/StarRailRes/dbe8cdfcfb0bf657b9fe1cf92d5537f118ccb487/index_new/cn/relics.json</x:v>
      </x:c>
    </x:row>
    <x:row r="529" ht="20" customHeight="1">
      <x:c r="A529" s="6" t="str">
        <x:v>53035</x:v>
      </x:c>
      <x:c r="B529" s="6" t="str">
        <x:v>公司的巨构总部</x:v>
      </x:c>
      <x:c r="C529" s="6" t="str">
        <x:v>303</x:v>
      </x:c>
      <x:c r="D529" s="6" t="str">
        <x:v>位面球</x:v>
      </x:c>
      <x:c r="E529" s="6" t="n">
        <x:v>4</x:v>
      </x:c>
      <x:c r="F529" s="6" t="n">
        <x:v>12</x:v>
      </x:c>
      <x:c r="G529" s="6" t="str">
        <x:v>45</x:v>
      </x:c>
      <x:c r="H529" s="6" t="str">
        <x:v>4</x:v>
      </x:c>
      <x:c r="I529" s="6" t="str">
        <x:v>https://raw.githubusercontent.com/Mar-7th/StarRailRes/dbe8cdfcfb0bf657b9fe1cf92d5537f118ccb487/index_new/cn/relics.json</x:v>
      </x:c>
    </x:row>
    <x:row r="530" ht="20" customHeight="1">
      <x:c r="A530" s="6" t="str">
        <x:v>53036</x:v>
      </x:c>
      <x:c r="B530" s="6" t="str">
        <x:v>公司的贸易航道</x:v>
      </x:c>
      <x:c r="C530" s="6" t="str">
        <x:v>303</x:v>
      </x:c>
      <x:c r="D530" s="6" t="str">
        <x:v>连结绳</x:v>
      </x:c>
      <x:c r="E530" s="6" t="n">
        <x:v>4</x:v>
      </x:c>
      <x:c r="F530" s="6" t="n">
        <x:v>12</x:v>
      </x:c>
      <x:c r="G530" s="6" t="str">
        <x:v>46</x:v>
      </x:c>
      <x:c r="H530" s="6" t="str">
        <x:v>4</x:v>
      </x:c>
      <x:c r="I530" s="6" t="str">
        <x:v>https://raw.githubusercontent.com/Mar-7th/StarRailRes/dbe8cdfcfb0bf657b9fe1cf92d5537f118ccb487/index_new/cn/relics.json</x:v>
      </x:c>
    </x:row>
    <x:row r="531" ht="20" customHeight="1">
      <x:c r="A531" s="6" t="str">
        <x:v>53045</x:v>
      </x:c>
      <x:c r="B531" s="6" t="str">
        <x:v>贝洛伯格的存护堡垒</x:v>
      </x:c>
      <x:c r="C531" s="6" t="str">
        <x:v>304</x:v>
      </x:c>
      <x:c r="D531" s="6" t="str">
        <x:v>位面球</x:v>
      </x:c>
      <x:c r="E531" s="6" t="n">
        <x:v>4</x:v>
      </x:c>
      <x:c r="F531" s="6" t="n">
        <x:v>12</x:v>
      </x:c>
      <x:c r="G531" s="6" t="str">
        <x:v>45</x:v>
      </x:c>
      <x:c r="H531" s="6" t="str">
        <x:v>4</x:v>
      </x:c>
      <x:c r="I531" s="6" t="str">
        <x:v>https://raw.githubusercontent.com/Mar-7th/StarRailRes/dbe8cdfcfb0bf657b9fe1cf92d5537f118ccb487/index_new/cn/relics.json</x:v>
      </x:c>
    </x:row>
    <x:row r="532" ht="20" customHeight="1">
      <x:c r="A532" s="6" t="str">
        <x:v>53046</x:v>
      </x:c>
      <x:c r="B532" s="6" t="str">
        <x:v>贝洛伯格的铁卫防线</x:v>
      </x:c>
      <x:c r="C532" s="6" t="str">
        <x:v>304</x:v>
      </x:c>
      <x:c r="D532" s="6" t="str">
        <x:v>连结绳</x:v>
      </x:c>
      <x:c r="E532" s="6" t="n">
        <x:v>4</x:v>
      </x:c>
      <x:c r="F532" s="6" t="n">
        <x:v>12</x:v>
      </x:c>
      <x:c r="G532" s="6" t="str">
        <x:v>46</x:v>
      </x:c>
      <x:c r="H532" s="6" t="str">
        <x:v>4</x:v>
      </x:c>
      <x:c r="I532" s="6" t="str">
        <x:v>https://raw.githubusercontent.com/Mar-7th/StarRailRes/dbe8cdfcfb0bf657b9fe1cf92d5537f118ccb487/index_new/cn/relics.json</x:v>
      </x:c>
    </x:row>
    <x:row r="533" ht="20" customHeight="1">
      <x:c r="A533" s="6" t="str">
        <x:v>53055</x:v>
      </x:c>
      <x:c r="B533" s="6" t="str">
        <x:v>螺丝星的机械烈阳</x:v>
      </x:c>
      <x:c r="C533" s="6" t="str">
        <x:v>305</x:v>
      </x:c>
      <x:c r="D533" s="6" t="str">
        <x:v>位面球</x:v>
      </x:c>
      <x:c r="E533" s="6" t="n">
        <x:v>4</x:v>
      </x:c>
      <x:c r="F533" s="6" t="n">
        <x:v>12</x:v>
      </x:c>
      <x:c r="G533" s="6" t="str">
        <x:v>45</x:v>
      </x:c>
      <x:c r="H533" s="6" t="str">
        <x:v>4</x:v>
      </x:c>
      <x:c r="I533" s="6" t="str">
        <x:v>https://raw.githubusercontent.com/Mar-7th/StarRailRes/dbe8cdfcfb0bf657b9fe1cf92d5537f118ccb487/index_new/cn/relics.json</x:v>
      </x:c>
    </x:row>
    <x:row r="534" ht="20" customHeight="1">
      <x:c r="A534" s="6" t="str">
        <x:v>53056</x:v>
      </x:c>
      <x:c r="B534" s="6" t="str">
        <x:v>螺丝星的环星孔带</x:v>
      </x:c>
      <x:c r="C534" s="6" t="str">
        <x:v>305</x:v>
      </x:c>
      <x:c r="D534" s="6" t="str">
        <x:v>连结绳</x:v>
      </x:c>
      <x:c r="E534" s="6" t="n">
        <x:v>4</x:v>
      </x:c>
      <x:c r="F534" s="6" t="n">
        <x:v>12</x:v>
      </x:c>
      <x:c r="G534" s="6" t="str">
        <x:v>46</x:v>
      </x:c>
      <x:c r="H534" s="6" t="str">
        <x:v>4</x:v>
      </x:c>
      <x:c r="I534" s="6" t="str">
        <x:v>https://raw.githubusercontent.com/Mar-7th/StarRailRes/dbe8cdfcfb0bf657b9fe1cf92d5537f118ccb487/index_new/cn/relics.json</x:v>
      </x:c>
    </x:row>
    <x:row r="535" ht="20" customHeight="1">
      <x:c r="A535" s="6" t="str">
        <x:v>53065</x:v>
      </x:c>
      <x:c r="B535" s="6" t="str">
        <x:v>萨尔索图的移动城市</x:v>
      </x:c>
      <x:c r="C535" s="6" t="str">
        <x:v>306</x:v>
      </x:c>
      <x:c r="D535" s="6" t="str">
        <x:v>位面球</x:v>
      </x:c>
      <x:c r="E535" s="6" t="n">
        <x:v>4</x:v>
      </x:c>
      <x:c r="F535" s="6" t="n">
        <x:v>12</x:v>
      </x:c>
      <x:c r="G535" s="6" t="str">
        <x:v>45</x:v>
      </x:c>
      <x:c r="H535" s="6" t="str">
        <x:v>4</x:v>
      </x:c>
      <x:c r="I535" s="6" t="str">
        <x:v>https://raw.githubusercontent.com/Mar-7th/StarRailRes/dbe8cdfcfb0bf657b9fe1cf92d5537f118ccb487/index_new/cn/relics.json</x:v>
      </x:c>
    </x:row>
    <x:row r="536" ht="20" customHeight="1">
      <x:c r="A536" s="6" t="str">
        <x:v>53066</x:v>
      </x:c>
      <x:c r="B536" s="6" t="str">
        <x:v>萨尔索图的晨昏界线</x:v>
      </x:c>
      <x:c r="C536" s="6" t="str">
        <x:v>306</x:v>
      </x:c>
      <x:c r="D536" s="6" t="str">
        <x:v>连结绳</x:v>
      </x:c>
      <x:c r="E536" s="6" t="n">
        <x:v>4</x:v>
      </x:c>
      <x:c r="F536" s="6" t="n">
        <x:v>12</x:v>
      </x:c>
      <x:c r="G536" s="6" t="str">
        <x:v>46</x:v>
      </x:c>
      <x:c r="H536" s="6" t="str">
        <x:v>4</x:v>
      </x:c>
      <x:c r="I536" s="6" t="str">
        <x:v>https://raw.githubusercontent.com/Mar-7th/StarRailRes/dbe8cdfcfb0bf657b9fe1cf92d5537f118ccb487/index_new/cn/relics.json</x:v>
      </x:c>
    </x:row>
    <x:row r="537" ht="20" customHeight="1">
      <x:c r="A537" s="6" t="str">
        <x:v>53075</x:v>
      </x:c>
      <x:c r="B537" s="6" t="str">
        <x:v>塔利亚的钉壳小镇</x:v>
      </x:c>
      <x:c r="C537" s="6" t="str">
        <x:v>307</x:v>
      </x:c>
      <x:c r="D537" s="6" t="str">
        <x:v>位面球</x:v>
      </x:c>
      <x:c r="E537" s="6" t="n">
        <x:v>4</x:v>
      </x:c>
      <x:c r="F537" s="6" t="n">
        <x:v>12</x:v>
      </x:c>
      <x:c r="G537" s="6" t="str">
        <x:v>45</x:v>
      </x:c>
      <x:c r="H537" s="6" t="str">
        <x:v>4</x:v>
      </x:c>
      <x:c r="I537" s="6" t="str">
        <x:v>https://raw.githubusercontent.com/Mar-7th/StarRailRes/dbe8cdfcfb0bf657b9fe1cf92d5537f118ccb487/index_new/cn/relics.json</x:v>
      </x:c>
    </x:row>
    <x:row r="538" ht="20" customHeight="1">
      <x:c r="A538" s="6" t="str">
        <x:v>53076</x:v>
      </x:c>
      <x:c r="B538" s="6" t="str">
        <x:v>塔利亚的裸皮电线</x:v>
      </x:c>
      <x:c r="C538" s="6" t="str">
        <x:v>307</x:v>
      </x:c>
      <x:c r="D538" s="6" t="str">
        <x:v>连结绳</x:v>
      </x:c>
      <x:c r="E538" s="6" t="n">
        <x:v>4</x:v>
      </x:c>
      <x:c r="F538" s="6" t="n">
        <x:v>12</x:v>
      </x:c>
      <x:c r="G538" s="6" t="str">
        <x:v>46</x:v>
      </x:c>
      <x:c r="H538" s="6" t="str">
        <x:v>4</x:v>
      </x:c>
      <x:c r="I538" s="6" t="str">
        <x:v>https://raw.githubusercontent.com/Mar-7th/StarRailRes/dbe8cdfcfb0bf657b9fe1cf92d5537f118ccb487/index_new/cn/relics.json</x:v>
      </x:c>
    </x:row>
    <x:row r="539" ht="20" customHeight="1">
      <x:c r="A539" s="6" t="str">
        <x:v>53085</x:v>
      </x:c>
      <x:c r="B539" s="6" t="str">
        <x:v>翁瓦克的诞生之岛</x:v>
      </x:c>
      <x:c r="C539" s="6" t="str">
        <x:v>308</x:v>
      </x:c>
      <x:c r="D539" s="6" t="str">
        <x:v>位面球</x:v>
      </x:c>
      <x:c r="E539" s="6" t="n">
        <x:v>4</x:v>
      </x:c>
      <x:c r="F539" s="6" t="n">
        <x:v>12</x:v>
      </x:c>
      <x:c r="G539" s="6" t="str">
        <x:v>45</x:v>
      </x:c>
      <x:c r="H539" s="6" t="str">
        <x:v>4</x:v>
      </x:c>
      <x:c r="I539" s="6" t="str">
        <x:v>https://raw.githubusercontent.com/Mar-7th/StarRailRes/dbe8cdfcfb0bf657b9fe1cf92d5537f118ccb487/index_new/cn/relics.json</x:v>
      </x:c>
    </x:row>
    <x:row r="540" ht="20" customHeight="1">
      <x:c r="A540" s="6" t="str">
        <x:v>53086</x:v>
      </x:c>
      <x:c r="B540" s="6" t="str">
        <x:v>翁瓦克的环岛海岸</x:v>
      </x:c>
      <x:c r="C540" s="6" t="str">
        <x:v>308</x:v>
      </x:c>
      <x:c r="D540" s="6" t="str">
        <x:v>连结绳</x:v>
      </x:c>
      <x:c r="E540" s="6" t="n">
        <x:v>4</x:v>
      </x:c>
      <x:c r="F540" s="6" t="n">
        <x:v>12</x:v>
      </x:c>
      <x:c r="G540" s="6" t="str">
        <x:v>46</x:v>
      </x:c>
      <x:c r="H540" s="6" t="str">
        <x:v>4</x:v>
      </x:c>
      <x:c r="I540" s="6" t="str">
        <x:v>https://raw.githubusercontent.com/Mar-7th/StarRailRes/dbe8cdfcfb0bf657b9fe1cf92d5537f118ccb487/index_new/cn/relics.json</x:v>
      </x:c>
    </x:row>
    <x:row r="541" ht="20" customHeight="1">
      <x:c r="A541" s="6" t="str">
        <x:v>53095</x:v>
      </x:c>
      <x:c r="B541" s="6" t="str">
        <x:v>泰科铵的镭射球场</x:v>
      </x:c>
      <x:c r="C541" s="6" t="str">
        <x:v>309</x:v>
      </x:c>
      <x:c r="D541" s="6" t="str">
        <x:v>位面球</x:v>
      </x:c>
      <x:c r="E541" s="6" t="n">
        <x:v>4</x:v>
      </x:c>
      <x:c r="F541" s="6" t="n">
        <x:v>12</x:v>
      </x:c>
      <x:c r="G541" s="6" t="str">
        <x:v>45</x:v>
      </x:c>
      <x:c r="H541" s="6" t="str">
        <x:v>4</x:v>
      </x:c>
      <x:c r="I541" s="6" t="str">
        <x:v>https://raw.githubusercontent.com/Mar-7th/StarRailRes/dbe8cdfcfb0bf657b9fe1cf92d5537f118ccb487/index_new/cn/relics.json</x:v>
      </x:c>
    </x:row>
    <x:row r="542" ht="20" customHeight="1">
      <x:c r="A542" s="6" t="str">
        <x:v>53096</x:v>
      </x:c>
      <x:c r="B542" s="6" t="str">
        <x:v>泰科铵的弧光赛道</x:v>
      </x:c>
      <x:c r="C542" s="6" t="str">
        <x:v>309</x:v>
      </x:c>
      <x:c r="D542" s="6" t="str">
        <x:v>连结绳</x:v>
      </x:c>
      <x:c r="E542" s="6" t="n">
        <x:v>4</x:v>
      </x:c>
      <x:c r="F542" s="6" t="n">
        <x:v>12</x:v>
      </x:c>
      <x:c r="G542" s="6" t="str">
        <x:v>46</x:v>
      </x:c>
      <x:c r="H542" s="6" t="str">
        <x:v>4</x:v>
      </x:c>
      <x:c r="I542" s="6" t="str">
        <x:v>https://raw.githubusercontent.com/Mar-7th/StarRailRes/dbe8cdfcfb0bf657b9fe1cf92d5537f118ccb487/index_new/cn/relics.json</x:v>
      </x:c>
    </x:row>
    <x:row r="543" ht="20" customHeight="1">
      <x:c r="A543" s="6" t="str">
        <x:v>53105</x:v>
      </x:c>
      <x:c r="B543" s="6" t="str">
        <x:v>伊须磨洲的残船鲸落</x:v>
      </x:c>
      <x:c r="C543" s="6" t="str">
        <x:v>310</x:v>
      </x:c>
      <x:c r="D543" s="6" t="str">
        <x:v>位面球</x:v>
      </x:c>
      <x:c r="E543" s="6" t="n">
        <x:v>4</x:v>
      </x:c>
      <x:c r="F543" s="6" t="n">
        <x:v>12</x:v>
      </x:c>
      <x:c r="G543" s="6" t="str">
        <x:v>45</x:v>
      </x:c>
      <x:c r="H543" s="6" t="str">
        <x:v>4</x:v>
      </x:c>
      <x:c r="I543" s="6" t="str">
        <x:v>https://raw.githubusercontent.com/Mar-7th/StarRailRes/dbe8cdfcfb0bf657b9fe1cf92d5537f118ccb487/index_new/cn/relics.json</x:v>
      </x:c>
    </x:row>
    <x:row r="544" ht="20" customHeight="1">
      <x:c r="A544" s="6" t="str">
        <x:v>53106</x:v>
      </x:c>
      <x:c r="B544" s="6" t="str">
        <x:v>伊须磨洲的坼裂缆索</x:v>
      </x:c>
      <x:c r="C544" s="6" t="str">
        <x:v>310</x:v>
      </x:c>
      <x:c r="D544" s="6" t="str">
        <x:v>连结绳</x:v>
      </x:c>
      <x:c r="E544" s="6" t="n">
        <x:v>4</x:v>
      </x:c>
      <x:c r="F544" s="6" t="n">
        <x:v>12</x:v>
      </x:c>
      <x:c r="G544" s="6" t="str">
        <x:v>46</x:v>
      </x:c>
      <x:c r="H544" s="6" t="str">
        <x:v>4</x:v>
      </x:c>
      <x:c r="I544" s="6" t="str">
        <x:v>https://raw.githubusercontent.com/Mar-7th/StarRailRes/dbe8cdfcfb0bf657b9fe1cf92d5537f118ccb487/index_new/cn/relics.json</x:v>
      </x:c>
    </x:row>
    <x:row r="545" ht="20" customHeight="1">
      <x:c r="A545" s="6" t="str">
        <x:v>53115</x:v>
      </x:c>
      <x:c r="B545" s="6" t="str">
        <x:v>格拉默的铁骑兵团</x:v>
      </x:c>
      <x:c r="C545" s="6" t="str">
        <x:v>311</x:v>
      </x:c>
      <x:c r="D545" s="6" t="str">
        <x:v>位面球</x:v>
      </x:c>
      <x:c r="E545" s="6" t="n">
        <x:v>4</x:v>
      </x:c>
      <x:c r="F545" s="6" t="n">
        <x:v>12</x:v>
      </x:c>
      <x:c r="G545" s="6" t="str">
        <x:v>45</x:v>
      </x:c>
      <x:c r="H545" s="6" t="str">
        <x:v>4</x:v>
      </x:c>
      <x:c r="I545" s="6" t="str">
        <x:v>https://raw.githubusercontent.com/Mar-7th/StarRailRes/dbe8cdfcfb0bf657b9fe1cf92d5537f118ccb487/index_new/cn/relics.json</x:v>
      </x:c>
    </x:row>
    <x:row r="546" ht="20" customHeight="1">
      <x:c r="A546" s="6" t="str">
        <x:v>53116</x:v>
      </x:c>
      <x:c r="B546" s="6" t="str">
        <x:v>格拉默的寂静坟碑</x:v>
      </x:c>
      <x:c r="C546" s="6" t="str">
        <x:v>311</x:v>
      </x:c>
      <x:c r="D546" s="6" t="str">
        <x:v>连结绳</x:v>
      </x:c>
      <x:c r="E546" s="6" t="n">
        <x:v>4</x:v>
      </x:c>
      <x:c r="F546" s="6" t="n">
        <x:v>12</x:v>
      </x:c>
      <x:c r="G546" s="6" t="str">
        <x:v>46</x:v>
      </x:c>
      <x:c r="H546" s="6" t="str">
        <x:v>4</x:v>
      </x:c>
      <x:c r="I546" s="6" t="str">
        <x:v>https://raw.githubusercontent.com/Mar-7th/StarRailRes/dbe8cdfcfb0bf657b9fe1cf92d5537f118ccb487/index_new/cn/relics.json</x:v>
      </x:c>
    </x:row>
    <x:row r="547" ht="20" customHeight="1">
      <x:c r="A547" s="6" t="str">
        <x:v>53125</x:v>
      </x:c>
      <x:c r="B547" s="6" t="str">
        <x:v>匹诺康尼的堂皇酒店</x:v>
      </x:c>
      <x:c r="C547" s="6" t="str">
        <x:v>312</x:v>
      </x:c>
      <x:c r="D547" s="6" t="str">
        <x:v>位面球</x:v>
      </x:c>
      <x:c r="E547" s="6" t="n">
        <x:v>4</x:v>
      </x:c>
      <x:c r="F547" s="6" t="n">
        <x:v>12</x:v>
      </x:c>
      <x:c r="G547" s="6" t="str">
        <x:v>45</x:v>
      </x:c>
      <x:c r="H547" s="6" t="str">
        <x:v>4</x:v>
      </x:c>
      <x:c r="I547" s="6" t="str">
        <x:v>https://raw.githubusercontent.com/Mar-7th/StarRailRes/dbe8cdfcfb0bf657b9fe1cf92d5537f118ccb487/index_new/cn/relics.json</x:v>
      </x:c>
    </x:row>
    <x:row r="548" ht="20" customHeight="1">
      <x:c r="A548" s="6" t="str">
        <x:v>53126</x:v>
      </x:c>
      <x:c r="B548" s="6" t="str">
        <x:v>匹诺康尼的逐梦轨道</x:v>
      </x:c>
      <x:c r="C548" s="6" t="str">
        <x:v>312</x:v>
      </x:c>
      <x:c r="D548" s="6" t="str">
        <x:v>连结绳</x:v>
      </x:c>
      <x:c r="E548" s="6" t="n">
        <x:v>4</x:v>
      </x:c>
      <x:c r="F548" s="6" t="n">
        <x:v>12</x:v>
      </x:c>
      <x:c r="G548" s="6" t="str">
        <x:v>46</x:v>
      </x:c>
      <x:c r="H548" s="6" t="str">
        <x:v>4</x:v>
      </x:c>
      <x:c r="I548" s="6" t="str">
        <x:v>https://raw.githubusercontent.com/Mar-7th/StarRailRes/dbe8cdfcfb0bf657b9fe1cf92d5537f118ccb487/index_new/cn/relics.json</x:v>
      </x:c>
    </x:row>
    <x:row r="549" ht="20" customHeight="1">
      <x:c r="A549" s="6" t="str">
        <x:v>53135</x:v>
      </x:c>
      <x:c r="B549" s="6" t="str">
        <x:v>茨冈尼亚的母神卧榻</x:v>
      </x:c>
      <x:c r="C549" s="6" t="str">
        <x:v>313</x:v>
      </x:c>
      <x:c r="D549" s="6" t="str">
        <x:v>位面球</x:v>
      </x:c>
      <x:c r="E549" s="6" t="n">
        <x:v>4</x:v>
      </x:c>
      <x:c r="F549" s="6" t="n">
        <x:v>12</x:v>
      </x:c>
      <x:c r="G549" s="6" t="str">
        <x:v>45</x:v>
      </x:c>
      <x:c r="H549" s="6" t="str">
        <x:v>4</x:v>
      </x:c>
      <x:c r="I549" s="6" t="str">
        <x:v>https://raw.githubusercontent.com/Mar-7th/StarRailRes/dbe8cdfcfb0bf657b9fe1cf92d5537f118ccb487/index_new/cn/relics.json</x:v>
      </x:c>
    </x:row>
    <x:row r="550" ht="20" customHeight="1">
      <x:c r="A550" s="6" t="str">
        <x:v>53136</x:v>
      </x:c>
      <x:c r="B550" s="6" t="str">
        <x:v>茨冈尼亚的轮回纽结</x:v>
      </x:c>
      <x:c r="C550" s="6" t="str">
        <x:v>313</x:v>
      </x:c>
      <x:c r="D550" s="6" t="str">
        <x:v>连结绳</x:v>
      </x:c>
      <x:c r="E550" s="6" t="n">
        <x:v>4</x:v>
      </x:c>
      <x:c r="F550" s="6" t="n">
        <x:v>12</x:v>
      </x:c>
      <x:c r="G550" s="6" t="str">
        <x:v>46</x:v>
      </x:c>
      <x:c r="H550" s="6" t="str">
        <x:v>4</x:v>
      </x:c>
      <x:c r="I550" s="6" t="str">
        <x:v>https://raw.githubusercontent.com/Mar-7th/StarRailRes/dbe8cdfcfb0bf657b9fe1cf92d5537f118ccb487/index_new/cn/relics.json</x:v>
      </x:c>
    </x:row>
    <x:row r="551" ht="20" customHeight="1">
      <x:c r="A551" s="6" t="str">
        <x:v>53145</x:v>
      </x:c>
      <x:c r="B551" s="6" t="str">
        <x:v>出云的祸津众神</x:v>
      </x:c>
      <x:c r="C551" s="6" t="str">
        <x:v>314</x:v>
      </x:c>
      <x:c r="D551" s="6" t="str">
        <x:v>位面球</x:v>
      </x:c>
      <x:c r="E551" s="6" t="n">
        <x:v>4</x:v>
      </x:c>
      <x:c r="F551" s="6" t="n">
        <x:v>12</x:v>
      </x:c>
      <x:c r="G551" s="6" t="str">
        <x:v>45</x:v>
      </x:c>
      <x:c r="H551" s="6" t="str">
        <x:v>4</x:v>
      </x:c>
      <x:c r="I551" s="6" t="str">
        <x:v>https://raw.githubusercontent.com/Mar-7th/StarRailRes/dbe8cdfcfb0bf657b9fe1cf92d5537f118ccb487/index_new/cn/relics.json</x:v>
      </x:c>
    </x:row>
    <x:row r="552" ht="20" customHeight="1">
      <x:c r="A552" s="6" t="str">
        <x:v>53146</x:v>
      </x:c>
      <x:c r="B552" s="6" t="str">
        <x:v>出云的终始一刀</x:v>
      </x:c>
      <x:c r="C552" s="6" t="str">
        <x:v>314</x:v>
      </x:c>
      <x:c r="D552" s="6" t="str">
        <x:v>连结绳</x:v>
      </x:c>
      <x:c r="E552" s="6" t="n">
        <x:v>4</x:v>
      </x:c>
      <x:c r="F552" s="6" t="n">
        <x:v>12</x:v>
      </x:c>
      <x:c r="G552" s="6" t="str">
        <x:v>46</x:v>
      </x:c>
      <x:c r="H552" s="6" t="str">
        <x:v>4</x:v>
      </x:c>
      <x:c r="I552" s="6" t="str">
        <x:v>https://raw.githubusercontent.com/Mar-7th/StarRailRes/dbe8cdfcfb0bf657b9fe1cf92d5537f118ccb487/index_new/cn/relics.json</x:v>
      </x:c>
    </x:row>
    <x:row r="553" ht="20" customHeight="1">
      <x:c r="A553" s="6" t="str">
        <x:v>53155</x:v>
      </x:c>
      <x:c r="B553" s="6" t="str">
        <x:v>都蓝的穹窿金帐</x:v>
      </x:c>
      <x:c r="C553" s="6" t="str">
        <x:v>315</x:v>
      </x:c>
      <x:c r="D553" s="6" t="str">
        <x:v>位面球</x:v>
      </x:c>
      <x:c r="E553" s="6" t="n">
        <x:v>4</x:v>
      </x:c>
      <x:c r="F553" s="6" t="n">
        <x:v>12</x:v>
      </x:c>
      <x:c r="G553" s="6" t="str">
        <x:v>45</x:v>
      </x:c>
      <x:c r="H553" s="6" t="str">
        <x:v>4</x:v>
      </x:c>
      <x:c r="I553" s="6" t="str">
        <x:v>https://raw.githubusercontent.com/Mar-7th/StarRailRes/dbe8cdfcfb0bf657b9fe1cf92d5537f118ccb487/index_new/cn/relics.json</x:v>
      </x:c>
    </x:row>
    <x:row r="554" ht="20" customHeight="1">
      <x:c r="A554" s="6" t="str">
        <x:v>53156</x:v>
      </x:c>
      <x:c r="B554" s="6" t="str">
        <x:v>都蓝的器兽缰辔</x:v>
      </x:c>
      <x:c r="C554" s="6" t="str">
        <x:v>315</x:v>
      </x:c>
      <x:c r="D554" s="6" t="str">
        <x:v>连结绳</x:v>
      </x:c>
      <x:c r="E554" s="6" t="n">
        <x:v>4</x:v>
      </x:c>
      <x:c r="F554" s="6" t="n">
        <x:v>12</x:v>
      </x:c>
      <x:c r="G554" s="6" t="str">
        <x:v>46</x:v>
      </x:c>
      <x:c r="H554" s="6" t="str">
        <x:v>4</x:v>
      </x:c>
      <x:c r="I554" s="6" t="str">
        <x:v>https://raw.githubusercontent.com/Mar-7th/StarRailRes/dbe8cdfcfb0bf657b9fe1cf92d5537f118ccb487/index_new/cn/relics.json</x:v>
      </x:c>
    </x:row>
    <x:row r="555" ht="20" customHeight="1">
      <x:c r="A555" s="6" t="str">
        <x:v>53165</x:v>
      </x:c>
      <x:c r="B555" s="6" t="str">
        <x:v>铸炼宫的莲华灯芯</x:v>
      </x:c>
      <x:c r="C555" s="6" t="str">
        <x:v>316</x:v>
      </x:c>
      <x:c r="D555" s="6" t="str">
        <x:v>位面球</x:v>
      </x:c>
      <x:c r="E555" s="6" t="n">
        <x:v>4</x:v>
      </x:c>
      <x:c r="F555" s="6" t="n">
        <x:v>12</x:v>
      </x:c>
      <x:c r="G555" s="6" t="str">
        <x:v>45</x:v>
      </x:c>
      <x:c r="H555" s="6" t="str">
        <x:v>4</x:v>
      </x:c>
      <x:c r="I555" s="6" t="str">
        <x:v>https://raw.githubusercontent.com/Mar-7th/StarRailRes/dbe8cdfcfb0bf657b9fe1cf92d5537f118ccb487/index_new/cn/relics.json</x:v>
      </x:c>
    </x:row>
    <x:row r="556" ht="20" customHeight="1">
      <x:c r="A556" s="6" t="str">
        <x:v>53166</x:v>
      </x:c>
      <x:c r="B556" s="6" t="str">
        <x:v>铸炼宫的焰轮天绸</x:v>
      </x:c>
      <x:c r="C556" s="6" t="str">
        <x:v>316</x:v>
      </x:c>
      <x:c r="D556" s="6" t="str">
        <x:v>连结绳</x:v>
      </x:c>
      <x:c r="E556" s="6" t="n">
        <x:v>4</x:v>
      </x:c>
      <x:c r="F556" s="6" t="n">
        <x:v>12</x:v>
      </x:c>
      <x:c r="G556" s="6" t="str">
        <x:v>46</x:v>
      </x:c>
      <x:c r="H556" s="6" t="str">
        <x:v>4</x:v>
      </x:c>
      <x:c r="I556" s="6" t="str">
        <x:v>https://raw.githubusercontent.com/Mar-7th/StarRailRes/dbe8cdfcfb0bf657b9fe1cf92d5537f118ccb487/index_new/cn/relics.json</x:v>
      </x:c>
    </x:row>
    <x:row r="557" ht="20" customHeight="1">
      <x:c r="A557" s="6" t="str">
        <x:v>53175</x:v>
      </x:c>
      <x:c r="B557" s="6" t="str">
        <x:v>露莎卡的水朽苍都</x:v>
      </x:c>
      <x:c r="C557" s="6" t="str">
        <x:v>317</x:v>
      </x:c>
      <x:c r="D557" s="6" t="str">
        <x:v>位面球</x:v>
      </x:c>
      <x:c r="E557" s="6" t="n">
        <x:v>4</x:v>
      </x:c>
      <x:c r="F557" s="6" t="n">
        <x:v>12</x:v>
      </x:c>
      <x:c r="G557" s="6" t="str">
        <x:v>45</x:v>
      </x:c>
      <x:c r="H557" s="6" t="str">
        <x:v>4</x:v>
      </x:c>
      <x:c r="I557" s="6" t="str">
        <x:v>https://raw.githubusercontent.com/Mar-7th/StarRailRes/dbe8cdfcfb0bf657b9fe1cf92d5537f118ccb487/index_new/cn/relics.json</x:v>
      </x:c>
    </x:row>
    <x:row r="558" ht="20" customHeight="1">
      <x:c r="A558" s="6" t="str">
        <x:v>53176</x:v>
      </x:c>
      <x:c r="B558" s="6" t="str">
        <x:v>露莎卡的双生航道</x:v>
      </x:c>
      <x:c r="C558" s="6" t="str">
        <x:v>317</x:v>
      </x:c>
      <x:c r="D558" s="6" t="str">
        <x:v>连结绳</x:v>
      </x:c>
      <x:c r="E558" s="6" t="n">
        <x:v>4</x:v>
      </x:c>
      <x:c r="F558" s="6" t="n">
        <x:v>12</x:v>
      </x:c>
      <x:c r="G558" s="6" t="str">
        <x:v>46</x:v>
      </x:c>
      <x:c r="H558" s="6" t="str">
        <x:v>4</x:v>
      </x:c>
      <x:c r="I558" s="6" t="str">
        <x:v>https://raw.githubusercontent.com/Mar-7th/StarRailRes/dbe8cdfcfb0bf657b9fe1cf92d5537f118ccb487/index_new/cn/relics.json</x:v>
      </x:c>
    </x:row>
    <x:row r="559" ht="20" customHeight="1">
      <x:c r="A559" s="6" t="str">
        <x:v>53185</x:v>
      </x:c>
      <x:c r="B559" s="6" t="str">
        <x:v>蕉乐园的蕉芯广场</x:v>
      </x:c>
      <x:c r="C559" s="6" t="str">
        <x:v>318</x:v>
      </x:c>
      <x:c r="D559" s="6" t="str">
        <x:v>位面球</x:v>
      </x:c>
      <x:c r="E559" s="6" t="n">
        <x:v>4</x:v>
      </x:c>
      <x:c r="F559" s="6" t="n">
        <x:v>12</x:v>
      </x:c>
      <x:c r="G559" s="6" t="str">
        <x:v>45</x:v>
      </x:c>
      <x:c r="H559" s="6" t="str">
        <x:v>4</x:v>
      </x:c>
      <x:c r="I559" s="6" t="str">
        <x:v>https://raw.githubusercontent.com/Mar-7th/StarRailRes/dbe8cdfcfb0bf657b9fe1cf92d5537f118ccb487/index_new/cn/relics.json</x:v>
      </x:c>
    </x:row>
    <x:row r="560" ht="20" customHeight="1">
      <x:c r="A560" s="6" t="str">
        <x:v>53186</x:v>
      </x:c>
      <x:c r="B560" s="6" t="str">
        <x:v>蕉乐园的模因线缆</x:v>
      </x:c>
      <x:c r="C560" s="6" t="str">
        <x:v>318</x:v>
      </x:c>
      <x:c r="D560" s="6" t="str">
        <x:v>连结绳</x:v>
      </x:c>
      <x:c r="E560" s="6" t="n">
        <x:v>4</x:v>
      </x:c>
      <x:c r="F560" s="6" t="n">
        <x:v>12</x:v>
      </x:c>
      <x:c r="G560" s="6" t="str">
        <x:v>46</x:v>
      </x:c>
      <x:c r="H560" s="6" t="str">
        <x:v>4</x:v>
      </x:c>
      <x:c r="I560" s="6" t="str">
        <x:v>https://raw.githubusercontent.com/Mar-7th/StarRailRes/dbe8cdfcfb0bf657b9fe1cf92d5537f118ccb487/index_new/cn/relics.json</x:v>
      </x:c>
    </x:row>
    <x:row r="561" ht="20" customHeight="1">
      <x:c r="A561" s="6" t="str">
        <x:v>53195</x:v>
      </x:c>
      <x:c r="B561" s="6" t="str">
        <x:v>哀地里亚的殁名祭碑</x:v>
      </x:c>
      <x:c r="C561" s="6" t="str">
        <x:v>319</x:v>
      </x:c>
      <x:c r="D561" s="6" t="str">
        <x:v>位面球</x:v>
      </x:c>
      <x:c r="E561" s="6" t="n">
        <x:v>4</x:v>
      </x:c>
      <x:c r="F561" s="6" t="n">
        <x:v>12</x:v>
      </x:c>
      <x:c r="G561" s="6" t="str">
        <x:v>45</x:v>
      </x:c>
      <x:c r="H561" s="6" t="str">
        <x:v>4</x:v>
      </x:c>
      <x:c r="I561" s="6" t="str">
        <x:v>https://raw.githubusercontent.com/Mar-7th/StarRailRes/dbe8cdfcfb0bf657b9fe1cf92d5537f118ccb487/index_new/cn/relics.json</x:v>
      </x:c>
    </x:row>
    <x:row r="562" ht="20" customHeight="1">
      <x:c r="A562" s="6" t="str">
        <x:v>53196</x:v>
      </x:c>
      <x:c r="B562" s="6" t="str">
        <x:v>哀地里亚的入溟骨链</x:v>
      </x:c>
      <x:c r="C562" s="6" t="str">
        <x:v>319</x:v>
      </x:c>
      <x:c r="D562" s="6" t="str">
        <x:v>连结绳</x:v>
      </x:c>
      <x:c r="E562" s="6" t="n">
        <x:v>4</x:v>
      </x:c>
      <x:c r="F562" s="6" t="n">
        <x:v>12</x:v>
      </x:c>
      <x:c r="G562" s="6" t="str">
        <x:v>46</x:v>
      </x:c>
      <x:c r="H562" s="6" t="str">
        <x:v>4</x:v>
      </x:c>
      <x:c r="I562" s="6" t="str">
        <x:v>https://raw.githubusercontent.com/Mar-7th/StarRailRes/dbe8cdfcfb0bf657b9fe1cf92d5537f118ccb487/index_new/cn/relics.json</x:v>
      </x:c>
    </x:row>
    <x:row r="563" ht="20" customHeight="1">
      <x:c r="A563" s="6" t="str">
        <x:v>53205</x:v>
      </x:c>
      <x:c r="B563" s="6" t="str">
        <x:v>神悟树庭的沉思巨桹</x:v>
      </x:c>
      <x:c r="C563" s="6" t="str">
        <x:v>320</x:v>
      </x:c>
      <x:c r="D563" s="6" t="str">
        <x:v>位面球</x:v>
      </x:c>
      <x:c r="E563" s="6" t="n">
        <x:v>4</x:v>
      </x:c>
      <x:c r="F563" s="6" t="n">
        <x:v>12</x:v>
      </x:c>
      <x:c r="G563" s="6" t="str">
        <x:v>45</x:v>
      </x:c>
      <x:c r="H563" s="6" t="str">
        <x:v>4</x:v>
      </x:c>
      <x:c r="I563" s="6" t="str">
        <x:v>https://raw.githubusercontent.com/Mar-7th/StarRailRes/dbe8cdfcfb0bf657b9fe1cf92d5537f118ccb487/index_new/cn/relics.json</x:v>
      </x:c>
    </x:row>
    <x:row r="564" ht="20" customHeight="1">
      <x:c r="A564" s="6" t="str">
        <x:v>53206</x:v>
      </x:c>
      <x:c r="B564" s="6" t="str">
        <x:v>神悟树庭的联识叶路</x:v>
      </x:c>
      <x:c r="C564" s="6" t="str">
        <x:v>320</x:v>
      </x:c>
      <x:c r="D564" s="6" t="str">
        <x:v>连结绳</x:v>
      </x:c>
      <x:c r="E564" s="6" t="n">
        <x:v>4</x:v>
      </x:c>
      <x:c r="F564" s="6" t="n">
        <x:v>12</x:v>
      </x:c>
      <x:c r="G564" s="6" t="str">
        <x:v>46</x:v>
      </x:c>
      <x:c r="H564" s="6" t="str">
        <x:v>4</x:v>
      </x:c>
      <x:c r="I564" s="6" t="str">
        <x:v>https://raw.githubusercontent.com/Mar-7th/StarRailRes/dbe8cdfcfb0bf657b9fe1cf92d5537f118ccb487/index_new/cn/relics.json</x:v>
      </x:c>
    </x:row>
    <x:row r="565" ht="20" customHeight="1">
      <x:c r="A565" s="6" t="str">
        <x:v>53215</x:v>
      </x:c>
      <x:c r="B565" s="6" t="str">
        <x:v>迷路迷境的恬梦树屋</x:v>
      </x:c>
      <x:c r="C565" s="6" t="str">
        <x:v>321</x:v>
      </x:c>
      <x:c r="D565" s="6" t="str">
        <x:v>位面球</x:v>
      </x:c>
      <x:c r="E565" s="6" t="n">
        <x:v>4</x:v>
      </x:c>
      <x:c r="F565" s="6" t="n">
        <x:v>12</x:v>
      </x:c>
      <x:c r="G565" s="6" t="str">
        <x:v>45</x:v>
      </x:c>
      <x:c r="H565" s="6" t="str">
        <x:v>4</x:v>
      </x:c>
      <x:c r="I565" s="6" t="str">
        <x:v>https://raw.githubusercontent.com/Mar-7th/StarRailRes/dbe8cdfcfb0bf657b9fe1cf92d5537f118ccb487/index_new/cn/relics.json</x:v>
      </x:c>
    </x:row>
    <x:row r="566" ht="20" customHeight="1">
      <x:c r="A566" s="6" t="str">
        <x:v>53216</x:v>
      </x:c>
      <x:c r="B566" s="6" t="str">
        <x:v>迷路迷境的祈愿笛哨</x:v>
      </x:c>
      <x:c r="C566" s="6" t="str">
        <x:v>321</x:v>
      </x:c>
      <x:c r="D566" s="6" t="str">
        <x:v>连结绳</x:v>
      </x:c>
      <x:c r="E566" s="6" t="n">
        <x:v>4</x:v>
      </x:c>
      <x:c r="F566" s="6" t="n">
        <x:v>12</x:v>
      </x:c>
      <x:c r="G566" s="6" t="str">
        <x:v>46</x:v>
      </x:c>
      <x:c r="H566" s="6" t="str">
        <x:v>4</x:v>
      </x:c>
      <x:c r="I566" s="6" t="str">
        <x:v>https://raw.githubusercontent.com/Mar-7th/StarRailRes/dbe8cdfcfb0bf657b9fe1cf92d5537f118ccb487/index_new/cn/relics.json</x:v>
      </x:c>
    </x:row>
    <x:row r="567" ht="20" customHeight="1">
      <x:c r="A567" s="6" t="str">
        <x:v>53225</x:v>
      </x:c>
      <x:c r="B567" s="6" t="str">
        <x:v>酣歌海垠的礁屿灯塔</x:v>
      </x:c>
      <x:c r="C567" s="6" t="str">
        <x:v>322</x:v>
      </x:c>
      <x:c r="D567" s="6" t="str">
        <x:v>位面球</x:v>
      </x:c>
      <x:c r="E567" s="6" t="n">
        <x:v>4</x:v>
      </x:c>
      <x:c r="F567" s="6" t="n">
        <x:v>12</x:v>
      </x:c>
      <x:c r="G567" s="6" t="str">
        <x:v>45</x:v>
      </x:c>
      <x:c r="H567" s="6" t="str">
        <x:v>4</x:v>
      </x:c>
      <x:c r="I567" s="6" t="str">
        <x:v>https://raw.githubusercontent.com/Mar-7th/StarRailRes/dbe8cdfcfb0bf657b9fe1cf92d5537f118ccb487/index_new/cn/relics.json</x:v>
      </x:c>
    </x:row>
    <x:row r="568" ht="20" customHeight="1">
      <x:c r="A568" s="6" t="str">
        <x:v>53226</x:v>
      </x:c>
      <x:c r="B568" s="6" t="str">
        <x:v>酣歌海垠的歌咏步道</x:v>
      </x:c>
      <x:c r="C568" s="6" t="str">
        <x:v>322</x:v>
      </x:c>
      <x:c r="D568" s="6" t="str">
        <x:v>连结绳</x:v>
      </x:c>
      <x:c r="E568" s="6" t="n">
        <x:v>4</x:v>
      </x:c>
      <x:c r="F568" s="6" t="n">
        <x:v>12</x:v>
      </x:c>
      <x:c r="G568" s="6" t="str">
        <x:v>46</x:v>
      </x:c>
      <x:c r="H568" s="6" t="str">
        <x:v>4</x:v>
      </x:c>
      <x:c r="I568" s="6" t="str">
        <x:v>https://raw.githubusercontent.com/Mar-7th/StarRailRes/dbe8cdfcfb0bf657b9fe1cf92d5537f118ccb487/index_new/cn/relics.json</x:v>
      </x:c>
    </x:row>
    <x:row r="569" ht="20" customHeight="1">
      <x:c r="A569" s="6" t="str">
        <x:v>53235</x:v>
      </x:c>
      <x:c r="B569" s="6" t="str">
        <x:v>翁法罗斯的西风尽途</x:v>
      </x:c>
      <x:c r="C569" s="6" t="str">
        <x:v>323</x:v>
      </x:c>
      <x:c r="D569" s="6" t="str">
        <x:v>位面球</x:v>
      </x:c>
      <x:c r="E569" s="6" t="n">
        <x:v>4</x:v>
      </x:c>
      <x:c r="F569" s="6" t="n">
        <x:v>12</x:v>
      </x:c>
      <x:c r="G569" s="6" t="str">
        <x:v>45</x:v>
      </x:c>
      <x:c r="H569" s="6" t="str">
        <x:v>4</x:v>
      </x:c>
      <x:c r="I569" s="6" t="str">
        <x:v>https://raw.githubusercontent.com/Mar-7th/StarRailRes/dbe8cdfcfb0bf657b9fe1cf92d5537f118ccb487/index_new/cn/relics.json</x:v>
      </x:c>
    </x:row>
    <x:row r="570" ht="20" customHeight="1">
      <x:c r="A570" s="6" t="str">
        <x:v>53236</x:v>
      </x:c>
      <x:c r="B570" s="6" t="str">
        <x:v>翁法罗斯的永恒诗篇</x:v>
      </x:c>
      <x:c r="C570" s="6" t="str">
        <x:v>323</x:v>
      </x:c>
      <x:c r="D570" s="6" t="str">
        <x:v>连结绳</x:v>
      </x:c>
      <x:c r="E570" s="6" t="n">
        <x:v>4</x:v>
      </x:c>
      <x:c r="F570" s="6" t="n">
        <x:v>12</x:v>
      </x:c>
      <x:c r="G570" s="6" t="str">
        <x:v>46</x:v>
      </x:c>
      <x:c r="H570" s="6" t="str">
        <x:v>4</x:v>
      </x:c>
      <x:c r="I570" s="6" t="str">
        <x:v>https://raw.githubusercontent.com/Mar-7th/StarRailRes/dbe8cdfcfb0bf657b9fe1cf92d5537f118ccb487/index_new/cn/relics.json</x:v>
      </x:c>
    </x:row>
    <x:row r="571" ht="20" customHeight="1">
      <x:c r="A571" s="6" t="str">
        <x:v>53245</x:v>
      </x:c>
      <x:c r="B571" s="6" t="str">
        <x:v>直播间的千窗万面</x:v>
      </x:c>
      <x:c r="C571" s="6" t="str">
        <x:v>324</x:v>
      </x:c>
      <x:c r="D571" s="6" t="str">
        <x:v>位面球</x:v>
      </x:c>
      <x:c r="E571" s="6" t="n">
        <x:v>4</x:v>
      </x:c>
      <x:c r="F571" s="6" t="n">
        <x:v>12</x:v>
      </x:c>
      <x:c r="G571" s="6" t="str">
        <x:v>45</x:v>
      </x:c>
      <x:c r="H571" s="6" t="str">
        <x:v>4</x:v>
      </x:c>
      <x:c r="I571" s="6" t="str">
        <x:v>https://raw.githubusercontent.com/Mar-7th/StarRailRes/dbe8cdfcfb0bf657b9fe1cf92d5537f118ccb487/index_new/cn/relics.json</x:v>
      </x:c>
    </x:row>
    <x:row r="572" ht="20" customHeight="1">
      <x:c r="A572" s="6" t="str">
        <x:v>53246</x:v>
      </x:c>
      <x:c r="B572" s="6" t="str">
        <x:v>直播间的畅聊语流</x:v>
      </x:c>
      <x:c r="C572" s="6" t="str">
        <x:v>324</x:v>
      </x:c>
      <x:c r="D572" s="6" t="str">
        <x:v>连结绳</x:v>
      </x:c>
      <x:c r="E572" s="6" t="n">
        <x:v>4</x:v>
      </x:c>
      <x:c r="F572" s="6" t="n">
        <x:v>12</x:v>
      </x:c>
      <x:c r="G572" s="6" t="str">
        <x:v>46</x:v>
      </x:c>
      <x:c r="H572" s="6" t="str">
        <x:v>4</x:v>
      </x:c>
      <x:c r="I572" s="6" t="str">
        <x:v>https://raw.githubusercontent.com/Mar-7th/StarRailRes/dbe8cdfcfb0bf657b9fe1cf92d5537f118ccb487/index_new/cn/relics.json</x:v>
      </x:c>
    </x:row>
    <x:row r="573" ht="20" customHeight="1">
      <x:c r="A573" s="6" t="str">
        <x:v>53255</x:v>
      </x:c>
      <x:c r="B573" s="6" t="str">
        <x:v>朋克洛德的虹霓都市</x:v>
      </x:c>
      <x:c r="C573" s="6" t="str">
        <x:v>325</x:v>
      </x:c>
      <x:c r="D573" s="6" t="str">
        <x:v>位面球</x:v>
      </x:c>
      <x:c r="E573" s="6" t="n">
        <x:v>4</x:v>
      </x:c>
      <x:c r="F573" s="6" t="n">
        <x:v>12</x:v>
      </x:c>
      <x:c r="G573" s="6" t="str">
        <x:v>45</x:v>
      </x:c>
      <x:c r="H573" s="6" t="str">
        <x:v>4</x:v>
      </x:c>
      <x:c r="I573" s="6" t="str">
        <x:v>https://raw.githubusercontent.com/Mar-7th/StarRailRes/dbe8cdfcfb0bf657b9fe1cf92d5537f118ccb487/index_new/cn/relics.json</x:v>
      </x:c>
    </x:row>
    <x:row r="574" ht="20" customHeight="1">
      <x:c r="A574" s="6" t="str">
        <x:v>53256</x:v>
      </x:c>
      <x:c r="B574" s="6" t="str">
        <x:v>朋克洛德的数据洪流</x:v>
      </x:c>
      <x:c r="C574" s="6" t="str">
        <x:v>325</x:v>
      </x:c>
      <x:c r="D574" s="6" t="str">
        <x:v>连结绳</x:v>
      </x:c>
      <x:c r="E574" s="6" t="n">
        <x:v>4</x:v>
      </x:c>
      <x:c r="F574" s="6" t="n">
        <x:v>12</x:v>
      </x:c>
      <x:c r="G574" s="6" t="str">
        <x:v>46</x:v>
      </x:c>
      <x:c r="H574" s="6" t="str">
        <x:v>4</x:v>
      </x:c>
      <x:c r="I574" s="6" t="str">
        <x:v>https://raw.githubusercontent.com/Mar-7th/StarRailRes/dbe8cdfcfb0bf657b9fe1cf92d5537f118ccb487/index_new/cn/relics.json</x:v>
      </x:c>
    </x:row>
    <x:row r="575" ht="20" customHeight="1">
      <x:c r="A575" s="6" t="str">
        <x:v>53265</x:v>
      </x:c>
      <x:c r="B575" s="6" t="str">
        <x:v>千星城的传媒总部</x:v>
      </x:c>
      <x:c r="C575" s="6" t="str">
        <x:v>326</x:v>
      </x:c>
      <x:c r="D575" s="6" t="str">
        <x:v>位面球</x:v>
      </x:c>
      <x:c r="E575" s="6" t="n">
        <x:v>4</x:v>
      </x:c>
      <x:c r="F575" s="6" t="n">
        <x:v>12</x:v>
      </x:c>
      <x:c r="G575" s="6" t="str">
        <x:v>45</x:v>
      </x:c>
      <x:c r="H575" s="6" t="str">
        <x:v>4</x:v>
      </x:c>
      <x:c r="I575" s="6" t="str">
        <x:v>https://raw.githubusercontent.com/Mar-7th/StarRailRes/dbe8cdfcfb0bf657b9fe1cf92d5537f118ccb487/index_new/cn/relics.json</x:v>
      </x:c>
    </x:row>
    <x:row r="576" ht="20" customHeight="1">
      <x:c r="A576" s="6" t="str">
        <x:v>53266</x:v>
      </x:c>
      <x:c r="B576" s="6" t="str">
        <x:v>千星城的雇员凭证</x:v>
      </x:c>
      <x:c r="C576" s="6" t="str">
        <x:v>326</x:v>
      </x:c>
      <x:c r="D576" s="6" t="str">
        <x:v>连结绳</x:v>
      </x:c>
      <x:c r="E576" s="6" t="n">
        <x:v>4</x:v>
      </x:c>
      <x:c r="F576" s="6" t="n">
        <x:v>12</x:v>
      </x:c>
      <x:c r="G576" s="6" t="str">
        <x:v>46</x:v>
      </x:c>
      <x:c r="H576" s="6" t="str">
        <x:v>4</x:v>
      </x:c>
      <x:c r="I576" s="6" t="str">
        <x:v>https://raw.githubusercontent.com/Mar-7th/StarRailRes/dbe8cdfcfb0bf657b9fe1cf92d5537f118ccb487/index_new/cn/relics.json</x:v>
      </x:c>
    </x:row>
    <x:row r="577" ht="20" customHeight="1">
      <x:c r="A577" s="6" t="str">
        <x:v>53275</x:v>
      </x:c>
      <x:c r="B577" s="6" t="str">
        <x:v>启航地的搁浅列车</x:v>
      </x:c>
      <x:c r="C577" s="6" t="str">
        <x:v>327</x:v>
      </x:c>
      <x:c r="D577" s="6" t="str">
        <x:v>位面球</x:v>
      </x:c>
      <x:c r="E577" s="6" t="n">
        <x:v>4</x:v>
      </x:c>
      <x:c r="F577" s="6" t="n">
        <x:v>12</x:v>
      </x:c>
      <x:c r="G577" s="6" t="str">
        <x:v>45</x:v>
      </x:c>
      <x:c r="H577" s="6" t="str">
        <x:v>4</x:v>
      </x:c>
      <x:c r="I577" s="6" t="str">
        <x:v>https://raw.githubusercontent.com/Mar-7th/StarRailRes/dbe8cdfcfb0bf657b9fe1cf92d5537f118ccb487/index_new/cn/relics.json</x:v>
      </x:c>
    </x:row>
    <x:row r="578" ht="20" customHeight="1">
      <x:c r="A578" s="6" t="str">
        <x:v>53276</x:v>
      </x:c>
      <x:c r="B578" s="6" t="str">
        <x:v>启航地的梦想银轨</x:v>
      </x:c>
      <x:c r="C578" s="6" t="str">
        <x:v>327</x:v>
      </x:c>
      <x:c r="D578" s="6" t="str">
        <x:v>连结绳</x:v>
      </x:c>
      <x:c r="E578" s="6" t="n">
        <x:v>4</x:v>
      </x:c>
      <x:c r="F578" s="6" t="n">
        <x:v>12</x:v>
      </x:c>
      <x:c r="G578" s="6" t="str">
        <x:v>46</x:v>
      </x:c>
      <x:c r="H578" s="6" t="str">
        <x:v>4</x:v>
      </x:c>
      <x:c r="I578" s="6" t="str">
        <x:v>https://raw.githubusercontent.com/Mar-7th/StarRailRes/dbe8cdfcfb0bf657b9fe1cf92d5537f118ccb487/index_new/cn/relics.json</x:v>
      </x:c>
    </x:row>
    <x:row r="579" ht="20" customHeight="1">
      <x:c r="A579" s="6" t="str">
        <x:v>53285</x:v>
      </x:c>
      <x:c r="B579" s="6" t="str">
        <x:v>生研院的中心突触</x:v>
      </x:c>
      <x:c r="C579" s="6" t="str">
        <x:v>328</x:v>
      </x:c>
      <x:c r="D579" s="6" t="str">
        <x:v>位面球</x:v>
      </x:c>
      <x:c r="E579" s="6" t="n">
        <x:v>4</x:v>
      </x:c>
      <x:c r="F579" s="6" t="n">
        <x:v>12</x:v>
      </x:c>
      <x:c r="G579" s="6" t="str">
        <x:v>45</x:v>
      </x:c>
      <x:c r="H579" s="6" t="str">
        <x:v>4</x:v>
      </x:c>
      <x:c r="I579" s="6" t="str">
        <x:v>https://raw.githubusercontent.com/Mar-7th/StarRailRes/dbe8cdfcfb0bf657b9fe1cf92d5537f118ccb487/index_new/cn/relics.json</x:v>
      </x:c>
    </x:row>
    <x:row r="580" ht="20" customHeight="1">
      <x:c r="A580" s="6" t="str">
        <x:v>53286</x:v>
      </x:c>
      <x:c r="B580" s="6" t="str">
        <x:v>生研院的外周管线</x:v>
      </x:c>
      <x:c r="C580" s="6" t="str">
        <x:v>328</x:v>
      </x:c>
      <x:c r="D580" s="6" t="str">
        <x:v>连结绳</x:v>
      </x:c>
      <x:c r="E580" s="6" t="n">
        <x:v>4</x:v>
      </x:c>
      <x:c r="F580" s="6" t="n">
        <x:v>12</x:v>
      </x:c>
      <x:c r="G580" s="6" t="str">
        <x:v>46</x:v>
      </x:c>
      <x:c r="H580" s="6" t="str">
        <x:v>4</x:v>
      </x:c>
      <x:c r="I580" s="6" t="str">
        <x:v>https://raw.githubusercontent.com/Mar-7th/StarRailRes/dbe8cdfcfb0bf657b9fe1cf92d5537f118ccb487/index_new/cn/relics.json</x:v>
      </x:c>
    </x:row>
    <x:row r="581" ht="20" customHeight="1">
      <x:c r="A581" s="6" t="str">
        <x:v>55001</x:v>
      </x:c>
      <x:c r="B581" s="6" t="str">
        <x:v>过客的残绣风衣</x:v>
      </x:c>
      <x:c r="C581" s="6" t="str">
        <x:v>101</x:v>
      </x:c>
      <x:c r="D581" s="6" t="str">
        <x:v>躯干</x:v>
      </x:c>
      <x:c r="E581" s="6" t="n">
        <x:v>4</x:v>
      </x:c>
      <x:c r="F581" s="6" t="n">
        <x:v>12</x:v>
      </x:c>
      <x:c r="G581" s="6" t="str">
        <x:v>436</x:v>
      </x:c>
      <x:c r="H581" s="6" t="str">
        <x:v>4</x:v>
      </x:c>
      <x:c r="I581" s="6" t="str">
        <x:v>https://raw.githubusercontent.com/Mar-7th/StarRailRes/dbe8cdfcfb0bf657b9fe1cf92d5537f118ccb487/index_new/cn/relics.json</x:v>
      </x:c>
    </x:row>
    <x:row r="582" ht="20" customHeight="1">
      <x:c r="A582" s="6" t="str">
        <x:v>55002</x:v>
      </x:c>
      <x:c r="B582" s="6" t="str">
        <x:v>过客的冥途游履</x:v>
      </x:c>
      <x:c r="C582" s="6" t="str">
        <x:v>101</x:v>
      </x:c>
      <x:c r="D582" s="6" t="str">
        <x:v>脚部</x:v>
      </x:c>
      <x:c r="E582" s="6" t="n">
        <x:v>4</x:v>
      </x:c>
      <x:c r="F582" s="6" t="n">
        <x:v>12</x:v>
      </x:c>
      <x:c r="G582" s="6" t="str">
        <x:v>441</x:v>
      </x:c>
      <x:c r="H582" s="6" t="str">
        <x:v>4</x:v>
      </x:c>
      <x:c r="I582" s="6" t="str">
        <x:v>https://raw.githubusercontent.com/Mar-7th/StarRailRes/dbe8cdfcfb0bf657b9fe1cf92d5537f118ccb487/index_new/cn/relics.json</x:v>
      </x:c>
    </x:row>
    <x:row r="583" ht="20" customHeight="1">
      <x:c r="A583" s="6" t="str">
        <x:v>55003</x:v>
      </x:c>
      <x:c r="B583" s="6" t="str">
        <x:v>快枪手的猎风披肩</x:v>
      </x:c>
      <x:c r="C583" s="6" t="str">
        <x:v>102</x:v>
      </x:c>
      <x:c r="D583" s="6" t="str">
        <x:v>躯干</x:v>
      </x:c>
      <x:c r="E583" s="6" t="n">
        <x:v>4</x:v>
      </x:c>
      <x:c r="F583" s="6" t="n">
        <x:v>12</x:v>
      </x:c>
      <x:c r="G583" s="6" t="str">
        <x:v>434</x:v>
      </x:c>
      <x:c r="H583" s="6" t="str">
        <x:v>4</x:v>
      </x:c>
      <x:c r="I583" s="6" t="str">
        <x:v>https://raw.githubusercontent.com/Mar-7th/StarRailRes/dbe8cdfcfb0bf657b9fe1cf92d5537f118ccb487/index_new/cn/relics.json</x:v>
      </x:c>
    </x:row>
    <x:row r="584" ht="20" customHeight="1">
      <x:c r="A584" s="6" t="str">
        <x:v>55004</x:v>
      </x:c>
      <x:c r="B584" s="6" t="str">
        <x:v>圣骑的肃穆胸甲</x:v>
      </x:c>
      <x:c r="C584" s="6" t="str">
        <x:v>103</x:v>
      </x:c>
      <x:c r="D584" s="6" t="str">
        <x:v>躯干</x:v>
      </x:c>
      <x:c r="E584" s="6" t="n">
        <x:v>4</x:v>
      </x:c>
      <x:c r="F584" s="6" t="n">
        <x:v>12</x:v>
      </x:c>
      <x:c r="G584" s="6" t="str">
        <x:v>433</x:v>
      </x:c>
      <x:c r="H584" s="6" t="str">
        <x:v>4</x:v>
      </x:c>
      <x:c r="I584" s="6" t="str">
        <x:v>https://raw.githubusercontent.com/Mar-7th/StarRailRes/dbe8cdfcfb0bf657b9fe1cf92d5537f118ccb487/index_new/cn/relics.json</x:v>
      </x:c>
    </x:row>
    <x:row r="585" ht="20" customHeight="1">
      <x:c r="A585" s="6" t="str">
        <x:v>55005</x:v>
      </x:c>
      <x:c r="B585" s="6" t="str">
        <x:v>圣骑的秩序铁靴</x:v>
      </x:c>
      <x:c r="C585" s="6" t="str">
        <x:v>103</x:v>
      </x:c>
      <x:c r="D585" s="6" t="str">
        <x:v>脚部</x:v>
      </x:c>
      <x:c r="E585" s="6" t="n">
        <x:v>4</x:v>
      </x:c>
      <x:c r="F585" s="6" t="n">
        <x:v>12</x:v>
      </x:c>
      <x:c r="G585" s="6" t="str">
        <x:v>443</x:v>
      </x:c>
      <x:c r="H585" s="6" t="str">
        <x:v>4</x:v>
      </x:c>
      <x:c r="I585" s="6" t="str">
        <x:v>https://raw.githubusercontent.com/Mar-7th/StarRailRes/dbe8cdfcfb0bf657b9fe1cf92d5537f118ccb487/index_new/cn/relics.json</x:v>
      </x:c>
    </x:row>
    <x:row r="586" ht="20" customHeight="1">
      <x:c r="A586" s="6" t="str">
        <x:v>55006</x:v>
      </x:c>
      <x:c r="B586" s="6" t="str">
        <x:v>拳王的贴身护胸</x:v>
      </x:c>
      <x:c r="C586" s="6" t="str">
        <x:v>105</x:v>
      </x:c>
      <x:c r="D586" s="6" t="str">
        <x:v>躯干</x:v>
      </x:c>
      <x:c r="E586" s="6" t="n">
        <x:v>4</x:v>
      </x:c>
      <x:c r="F586" s="6" t="n">
        <x:v>12</x:v>
      </x:c>
      <x:c r="G586" s="6" t="str">
        <x:v>434</x:v>
      </x:c>
      <x:c r="H586" s="6" t="str">
        <x:v>4</x:v>
      </x:c>
      <x:c r="I586" s="6" t="str">
        <x:v>https://raw.githubusercontent.com/Mar-7th/StarRailRes/dbe8cdfcfb0bf657b9fe1cf92d5537f118ccb487/index_new/cn/relics.json</x:v>
      </x:c>
    </x:row>
    <x:row r="587" ht="20" customHeight="1">
      <x:c r="A587" s="6" t="str">
        <x:v>61011</x:v>
      </x:c>
      <x:c r="B587" s="6" t="str">
        <x:v>过客的逢春木簪</x:v>
      </x:c>
      <x:c r="C587" s="6" t="str">
        <x:v>101</x:v>
      </x:c>
      <x:c r="D587" s="6" t="str">
        <x:v>头部</x:v>
      </x:c>
      <x:c r="E587" s="6" t="n">
        <x:v>5</x:v>
      </x:c>
      <x:c r="F587" s="6" t="n">
        <x:v>15</x:v>
      </x:c>
      <x:c r="G587" s="6" t="str">
        <x:v>51</x:v>
      </x:c>
      <x:c r="H587" s="6" t="str">
        <x:v>5</x:v>
      </x:c>
      <x:c r="I587" s="6" t="str">
        <x:v>https://raw.githubusercontent.com/Mar-7th/StarRailRes/dbe8cdfcfb0bf657b9fe1cf92d5537f118ccb487/index_new/cn/relics.json</x:v>
      </x:c>
    </x:row>
    <x:row r="588" ht="20" customHeight="1">
      <x:c r="A588" s="6" t="str">
        <x:v>61012</x:v>
      </x:c>
      <x:c r="B588" s="6" t="str">
        <x:v>过客的游龙臂鞲</x:v>
      </x:c>
      <x:c r="C588" s="6" t="str">
        <x:v>101</x:v>
      </x:c>
      <x:c r="D588" s="6" t="str">
        <x:v>手部</x:v>
      </x:c>
      <x:c r="E588" s="6" t="n">
        <x:v>5</x:v>
      </x:c>
      <x:c r="F588" s="6" t="n">
        <x:v>15</x:v>
      </x:c>
      <x:c r="G588" s="6" t="str">
        <x:v>52</x:v>
      </x:c>
      <x:c r="H588" s="6" t="str">
        <x:v>5</x:v>
      </x:c>
      <x:c r="I588" s="6" t="str">
        <x:v>https://raw.githubusercontent.com/Mar-7th/StarRailRes/dbe8cdfcfb0bf657b9fe1cf92d5537f118ccb487/index_new/cn/relics.json</x:v>
      </x:c>
    </x:row>
    <x:row r="589" ht="20" customHeight="1">
      <x:c r="A589" s="6" t="str">
        <x:v>61013</x:v>
      </x:c>
      <x:c r="B589" s="6" t="str">
        <x:v>过客的残绣风衣</x:v>
      </x:c>
      <x:c r="C589" s="6" t="str">
        <x:v>101</x:v>
      </x:c>
      <x:c r="D589" s="6" t="str">
        <x:v>躯干</x:v>
      </x:c>
      <x:c r="E589" s="6" t="n">
        <x:v>5</x:v>
      </x:c>
      <x:c r="F589" s="6" t="n">
        <x:v>15</x:v>
      </x:c>
      <x:c r="G589" s="6" t="str">
        <x:v>53</x:v>
      </x:c>
      <x:c r="H589" s="6" t="str">
        <x:v>5</x:v>
      </x:c>
      <x:c r="I589" s="6" t="str">
        <x:v>https://raw.githubusercontent.com/Mar-7th/StarRailRes/dbe8cdfcfb0bf657b9fe1cf92d5537f118ccb487/index_new/cn/relics.json</x:v>
      </x:c>
    </x:row>
    <x:row r="590" ht="20" customHeight="1">
      <x:c r="A590" s="6" t="str">
        <x:v>61014</x:v>
      </x:c>
      <x:c r="B590" s="6" t="str">
        <x:v>过客的冥途游履</x:v>
      </x:c>
      <x:c r="C590" s="6" t="str">
        <x:v>101</x:v>
      </x:c>
      <x:c r="D590" s="6" t="str">
        <x:v>脚部</x:v>
      </x:c>
      <x:c r="E590" s="6" t="n">
        <x:v>5</x:v>
      </x:c>
      <x:c r="F590" s="6" t="n">
        <x:v>15</x:v>
      </x:c>
      <x:c r="G590" s="6" t="str">
        <x:v>54</x:v>
      </x:c>
      <x:c r="H590" s="6" t="str">
        <x:v>5</x:v>
      </x:c>
      <x:c r="I590" s="6" t="str">
        <x:v>https://raw.githubusercontent.com/Mar-7th/StarRailRes/dbe8cdfcfb0bf657b9fe1cf92d5537f118ccb487/index_new/cn/relics.json</x:v>
      </x:c>
    </x:row>
    <x:row r="591" ht="20" customHeight="1">
      <x:c r="A591" s="6" t="str">
        <x:v>61021</x:v>
      </x:c>
      <x:c r="B591" s="6" t="str">
        <x:v>快枪手的野穗毡帽</x:v>
      </x:c>
      <x:c r="C591" s="6" t="str">
        <x:v>102</x:v>
      </x:c>
      <x:c r="D591" s="6" t="str">
        <x:v>头部</x:v>
      </x:c>
      <x:c r="E591" s="6" t="n">
        <x:v>5</x:v>
      </x:c>
      <x:c r="F591" s="6" t="n">
        <x:v>15</x:v>
      </x:c>
      <x:c r="G591" s="6" t="str">
        <x:v>51</x:v>
      </x:c>
      <x:c r="H591" s="6" t="str">
        <x:v>5</x:v>
      </x:c>
      <x:c r="I591" s="6" t="str">
        <x:v>https://raw.githubusercontent.com/Mar-7th/StarRailRes/dbe8cdfcfb0bf657b9fe1cf92d5537f118ccb487/index_new/cn/relics.json</x:v>
      </x:c>
    </x:row>
    <x:row r="592" ht="20" customHeight="1">
      <x:c r="A592" s="6" t="str">
        <x:v>61022</x:v>
      </x:c>
      <x:c r="B592" s="6" t="str">
        <x:v>快枪手的粗革手套</x:v>
      </x:c>
      <x:c r="C592" s="6" t="str">
        <x:v>102</x:v>
      </x:c>
      <x:c r="D592" s="6" t="str">
        <x:v>手部</x:v>
      </x:c>
      <x:c r="E592" s="6" t="n">
        <x:v>5</x:v>
      </x:c>
      <x:c r="F592" s="6" t="n">
        <x:v>15</x:v>
      </x:c>
      <x:c r="G592" s="6" t="str">
        <x:v>52</x:v>
      </x:c>
      <x:c r="H592" s="6" t="str">
        <x:v>5</x:v>
      </x:c>
      <x:c r="I592" s="6" t="str">
        <x:v>https://raw.githubusercontent.com/Mar-7th/StarRailRes/dbe8cdfcfb0bf657b9fe1cf92d5537f118ccb487/index_new/cn/relics.json</x:v>
      </x:c>
    </x:row>
    <x:row r="593" ht="20" customHeight="1">
      <x:c r="A593" s="6" t="str">
        <x:v>61023</x:v>
      </x:c>
      <x:c r="B593" s="6" t="str">
        <x:v>快枪手的猎风披肩</x:v>
      </x:c>
      <x:c r="C593" s="6" t="str">
        <x:v>102</x:v>
      </x:c>
      <x:c r="D593" s="6" t="str">
        <x:v>躯干</x:v>
      </x:c>
      <x:c r="E593" s="6" t="n">
        <x:v>5</x:v>
      </x:c>
      <x:c r="F593" s="6" t="n">
        <x:v>15</x:v>
      </x:c>
      <x:c r="G593" s="6" t="str">
        <x:v>53</x:v>
      </x:c>
      <x:c r="H593" s="6" t="str">
        <x:v>5</x:v>
      </x:c>
      <x:c r="I593" s="6" t="str">
        <x:v>https://raw.githubusercontent.com/Mar-7th/StarRailRes/dbe8cdfcfb0bf657b9fe1cf92d5537f118ccb487/index_new/cn/relics.json</x:v>
      </x:c>
    </x:row>
    <x:row r="594" ht="20" customHeight="1">
      <x:c r="A594" s="6" t="str">
        <x:v>61024</x:v>
      </x:c>
      <x:c r="B594" s="6" t="str">
        <x:v>快枪手的铆钉马靴</x:v>
      </x:c>
      <x:c r="C594" s="6" t="str">
        <x:v>102</x:v>
      </x:c>
      <x:c r="D594" s="6" t="str">
        <x:v>脚部</x:v>
      </x:c>
      <x:c r="E594" s="6" t="n">
        <x:v>5</x:v>
      </x:c>
      <x:c r="F594" s="6" t="n">
        <x:v>15</x:v>
      </x:c>
      <x:c r="G594" s="6" t="str">
        <x:v>54</x:v>
      </x:c>
      <x:c r="H594" s="6" t="str">
        <x:v>5</x:v>
      </x:c>
      <x:c r="I594" s="6" t="str">
        <x:v>https://raw.githubusercontent.com/Mar-7th/StarRailRes/dbe8cdfcfb0bf657b9fe1cf92d5537f118ccb487/index_new/cn/relics.json</x:v>
      </x:c>
    </x:row>
    <x:row r="595" ht="20" customHeight="1">
      <x:c r="A595" s="6" t="str">
        <x:v>61031</x:v>
      </x:c>
      <x:c r="B595" s="6" t="str">
        <x:v>圣骑的宽恕盔面</x:v>
      </x:c>
      <x:c r="C595" s="6" t="str">
        <x:v>103</x:v>
      </x:c>
      <x:c r="D595" s="6" t="str">
        <x:v>头部</x:v>
      </x:c>
      <x:c r="E595" s="6" t="n">
        <x:v>5</x:v>
      </x:c>
      <x:c r="F595" s="6" t="n">
        <x:v>15</x:v>
      </x:c>
      <x:c r="G595" s="6" t="str">
        <x:v>51</x:v>
      </x:c>
      <x:c r="H595" s="6" t="str">
        <x:v>5</x:v>
      </x:c>
      <x:c r="I595" s="6" t="str">
        <x:v>https://raw.githubusercontent.com/Mar-7th/StarRailRes/dbe8cdfcfb0bf657b9fe1cf92d5537f118ccb487/index_new/cn/relics.json</x:v>
      </x:c>
    </x:row>
    <x:row r="596" ht="20" customHeight="1">
      <x:c r="A596" s="6" t="str">
        <x:v>61032</x:v>
      </x:c>
      <x:c r="B596" s="6" t="str">
        <x:v>圣骑的沉默誓环</x:v>
      </x:c>
      <x:c r="C596" s="6" t="str">
        <x:v>103</x:v>
      </x:c>
      <x:c r="D596" s="6" t="str">
        <x:v>手部</x:v>
      </x:c>
      <x:c r="E596" s="6" t="n">
        <x:v>5</x:v>
      </x:c>
      <x:c r="F596" s="6" t="n">
        <x:v>15</x:v>
      </x:c>
      <x:c r="G596" s="6" t="str">
        <x:v>52</x:v>
      </x:c>
      <x:c r="H596" s="6" t="str">
        <x:v>5</x:v>
      </x:c>
      <x:c r="I596" s="6" t="str">
        <x:v>https://raw.githubusercontent.com/Mar-7th/StarRailRes/dbe8cdfcfb0bf657b9fe1cf92d5537f118ccb487/index_new/cn/relics.json</x:v>
      </x:c>
    </x:row>
    <x:row r="597" ht="20" customHeight="1">
      <x:c r="A597" s="6" t="str">
        <x:v>61033</x:v>
      </x:c>
      <x:c r="B597" s="6" t="str">
        <x:v>圣骑的肃穆胸甲</x:v>
      </x:c>
      <x:c r="C597" s="6" t="str">
        <x:v>103</x:v>
      </x:c>
      <x:c r="D597" s="6" t="str">
        <x:v>躯干</x:v>
      </x:c>
      <x:c r="E597" s="6" t="n">
        <x:v>5</x:v>
      </x:c>
      <x:c r="F597" s="6" t="n">
        <x:v>15</x:v>
      </x:c>
      <x:c r="G597" s="6" t="str">
        <x:v>53</x:v>
      </x:c>
      <x:c r="H597" s="6" t="str">
        <x:v>5</x:v>
      </x:c>
      <x:c r="I597" s="6" t="str">
        <x:v>https://raw.githubusercontent.com/Mar-7th/StarRailRes/dbe8cdfcfb0bf657b9fe1cf92d5537f118ccb487/index_new/cn/relics.json</x:v>
      </x:c>
    </x:row>
    <x:row r="598" ht="20" customHeight="1">
      <x:c r="A598" s="6" t="str">
        <x:v>61034</x:v>
      </x:c>
      <x:c r="B598" s="6" t="str">
        <x:v>圣骑的秩序铁靴</x:v>
      </x:c>
      <x:c r="C598" s="6" t="str">
        <x:v>103</x:v>
      </x:c>
      <x:c r="D598" s="6" t="str">
        <x:v>脚部</x:v>
      </x:c>
      <x:c r="E598" s="6" t="n">
        <x:v>5</x:v>
      </x:c>
      <x:c r="F598" s="6" t="n">
        <x:v>15</x:v>
      </x:c>
      <x:c r="G598" s="6" t="str">
        <x:v>54</x:v>
      </x:c>
      <x:c r="H598" s="6" t="str">
        <x:v>5</x:v>
      </x:c>
      <x:c r="I598" s="6" t="str">
        <x:v>https://raw.githubusercontent.com/Mar-7th/StarRailRes/dbe8cdfcfb0bf657b9fe1cf92d5537f118ccb487/index_new/cn/relics.json</x:v>
      </x:c>
    </x:row>
    <x:row r="599" ht="20" customHeight="1">
      <x:c r="A599" s="6" t="str">
        <x:v>61041</x:v>
      </x:c>
      <x:c r="B599" s="6" t="str">
        <x:v>雪猎的荒神兜帽</x:v>
      </x:c>
      <x:c r="C599" s="6" t="str">
        <x:v>104</x:v>
      </x:c>
      <x:c r="D599" s="6" t="str">
        <x:v>头部</x:v>
      </x:c>
      <x:c r="E599" s="6" t="n">
        <x:v>5</x:v>
      </x:c>
      <x:c r="F599" s="6" t="n">
        <x:v>15</x:v>
      </x:c>
      <x:c r="G599" s="6" t="str">
        <x:v>51</x:v>
      </x:c>
      <x:c r="H599" s="6" t="str">
        <x:v>5</x:v>
      </x:c>
      <x:c r="I599" s="6" t="str">
        <x:v>https://raw.githubusercontent.com/Mar-7th/StarRailRes/dbe8cdfcfb0bf657b9fe1cf92d5537f118ccb487/index_new/cn/relics.json</x:v>
      </x:c>
    </x:row>
    <x:row r="600" ht="20" customHeight="1">
      <x:c r="A600" s="6" t="str">
        <x:v>61042</x:v>
      </x:c>
      <x:c r="B600" s="6" t="str">
        <x:v>雪猎的巨蜥手套</x:v>
      </x:c>
      <x:c r="C600" s="6" t="str">
        <x:v>104</x:v>
      </x:c>
      <x:c r="D600" s="6" t="str">
        <x:v>手部</x:v>
      </x:c>
      <x:c r="E600" s="6" t="n">
        <x:v>5</x:v>
      </x:c>
      <x:c r="F600" s="6" t="n">
        <x:v>15</x:v>
      </x:c>
      <x:c r="G600" s="6" t="str">
        <x:v>52</x:v>
      </x:c>
      <x:c r="H600" s="6" t="str">
        <x:v>5</x:v>
      </x:c>
      <x:c r="I600" s="6" t="str">
        <x:v>https://raw.githubusercontent.com/Mar-7th/StarRailRes/dbe8cdfcfb0bf657b9fe1cf92d5537f118ccb487/index_new/cn/relics.json</x:v>
      </x:c>
    </x:row>
    <x:row r="601" ht="20" customHeight="1">
      <x:c r="A601" s="6" t="str">
        <x:v>61043</x:v>
      </x:c>
      <x:c r="B601" s="6" t="str">
        <x:v>雪猎的冰龙披风</x:v>
      </x:c>
      <x:c r="C601" s="6" t="str">
        <x:v>104</x:v>
      </x:c>
      <x:c r="D601" s="6" t="str">
        <x:v>躯干</x:v>
      </x:c>
      <x:c r="E601" s="6" t="n">
        <x:v>5</x:v>
      </x:c>
      <x:c r="F601" s="6" t="n">
        <x:v>15</x:v>
      </x:c>
      <x:c r="G601" s="6" t="str">
        <x:v>53</x:v>
      </x:c>
      <x:c r="H601" s="6" t="str">
        <x:v>5</x:v>
      </x:c>
      <x:c r="I601" s="6" t="str">
        <x:v>https://raw.githubusercontent.com/Mar-7th/StarRailRes/dbe8cdfcfb0bf657b9fe1cf92d5537f118ccb487/index_new/cn/relics.json</x:v>
      </x:c>
    </x:row>
    <x:row r="602" ht="20" customHeight="1">
      <x:c r="A602" s="6" t="str">
        <x:v>61044</x:v>
      </x:c>
      <x:c r="B602" s="6" t="str">
        <x:v>雪猎的鹿皮软靴</x:v>
      </x:c>
      <x:c r="C602" s="6" t="str">
        <x:v>104</x:v>
      </x:c>
      <x:c r="D602" s="6" t="str">
        <x:v>脚部</x:v>
      </x:c>
      <x:c r="E602" s="6" t="n">
        <x:v>5</x:v>
      </x:c>
      <x:c r="F602" s="6" t="n">
        <x:v>15</x:v>
      </x:c>
      <x:c r="G602" s="6" t="str">
        <x:v>54</x:v>
      </x:c>
      <x:c r="H602" s="6" t="str">
        <x:v>5</x:v>
      </x:c>
      <x:c r="I602" s="6" t="str">
        <x:v>https://raw.githubusercontent.com/Mar-7th/StarRailRes/dbe8cdfcfb0bf657b9fe1cf92d5537f118ccb487/index_new/cn/relics.json</x:v>
      </x:c>
    </x:row>
    <x:row r="603" ht="20" customHeight="1">
      <x:c r="A603" s="6" t="str">
        <x:v>61051</x:v>
      </x:c>
      <x:c r="B603" s="6" t="str">
        <x:v>拳王的冠军护头</x:v>
      </x:c>
      <x:c r="C603" s="6" t="str">
        <x:v>105</x:v>
      </x:c>
      <x:c r="D603" s="6" t="str">
        <x:v>头部</x:v>
      </x:c>
      <x:c r="E603" s="6" t="n">
        <x:v>5</x:v>
      </x:c>
      <x:c r="F603" s="6" t="n">
        <x:v>15</x:v>
      </x:c>
      <x:c r="G603" s="6" t="str">
        <x:v>51</x:v>
      </x:c>
      <x:c r="H603" s="6" t="str">
        <x:v>5</x:v>
      </x:c>
      <x:c r="I603" s="6" t="str">
        <x:v>https://raw.githubusercontent.com/Mar-7th/StarRailRes/dbe8cdfcfb0bf657b9fe1cf92d5537f118ccb487/index_new/cn/relics.json</x:v>
      </x:c>
    </x:row>
    <x:row r="604" ht="20" customHeight="1">
      <x:c r="A604" s="6" t="str">
        <x:v>61052</x:v>
      </x:c>
      <x:c r="B604" s="6" t="str">
        <x:v>拳王的重炮拳套</x:v>
      </x:c>
      <x:c r="C604" s="6" t="str">
        <x:v>105</x:v>
      </x:c>
      <x:c r="D604" s="6" t="str">
        <x:v>手部</x:v>
      </x:c>
      <x:c r="E604" s="6" t="n">
        <x:v>5</x:v>
      </x:c>
      <x:c r="F604" s="6" t="n">
        <x:v>15</x:v>
      </x:c>
      <x:c r="G604" s="6" t="str">
        <x:v>52</x:v>
      </x:c>
      <x:c r="H604" s="6" t="str">
        <x:v>5</x:v>
      </x:c>
      <x:c r="I604" s="6" t="str">
        <x:v>https://raw.githubusercontent.com/Mar-7th/StarRailRes/dbe8cdfcfb0bf657b9fe1cf92d5537f118ccb487/index_new/cn/relics.json</x:v>
      </x:c>
    </x:row>
    <x:row r="605" ht="20" customHeight="1">
      <x:c r="A605" s="6" t="str">
        <x:v>61053</x:v>
      </x:c>
      <x:c r="B605" s="6" t="str">
        <x:v>拳王的贴身护胸</x:v>
      </x:c>
      <x:c r="C605" s="6" t="str">
        <x:v>105</x:v>
      </x:c>
      <x:c r="D605" s="6" t="str">
        <x:v>躯干</x:v>
      </x:c>
      <x:c r="E605" s="6" t="n">
        <x:v>5</x:v>
      </x:c>
      <x:c r="F605" s="6" t="n">
        <x:v>15</x:v>
      </x:c>
      <x:c r="G605" s="6" t="str">
        <x:v>53</x:v>
      </x:c>
      <x:c r="H605" s="6" t="str">
        <x:v>5</x:v>
      </x:c>
      <x:c r="I605" s="6" t="str">
        <x:v>https://raw.githubusercontent.com/Mar-7th/StarRailRes/dbe8cdfcfb0bf657b9fe1cf92d5537f118ccb487/index_new/cn/relics.json</x:v>
      </x:c>
    </x:row>
    <x:row r="606" ht="20" customHeight="1">
      <x:c r="A606" s="6" t="str">
        <x:v>61054</x:v>
      </x:c>
      <x:c r="B606" s="6" t="str">
        <x:v>拳王的弧步战靴</x:v>
      </x:c>
      <x:c r="C606" s="6" t="str">
        <x:v>105</x:v>
      </x:c>
      <x:c r="D606" s="6" t="str">
        <x:v>脚部</x:v>
      </x:c>
      <x:c r="E606" s="6" t="n">
        <x:v>5</x:v>
      </x:c>
      <x:c r="F606" s="6" t="n">
        <x:v>15</x:v>
      </x:c>
      <x:c r="G606" s="6" t="str">
        <x:v>54</x:v>
      </x:c>
      <x:c r="H606" s="6" t="str">
        <x:v>5</x:v>
      </x:c>
      <x:c r="I606" s="6" t="str">
        <x:v>https://raw.githubusercontent.com/Mar-7th/StarRailRes/dbe8cdfcfb0bf657b9fe1cf92d5537f118ccb487/index_new/cn/relics.json</x:v>
      </x:c>
    </x:row>
    <x:row r="607" ht="20" customHeight="1">
      <x:c r="A607" s="6" t="str">
        <x:v>61061</x:v>
      </x:c>
      <x:c r="B607" s="6" t="str">
        <x:v>铁卫的铸铁面盔</x:v>
      </x:c>
      <x:c r="C607" s="6" t="str">
        <x:v>106</x:v>
      </x:c>
      <x:c r="D607" s="6" t="str">
        <x:v>头部</x:v>
      </x:c>
      <x:c r="E607" s="6" t="n">
        <x:v>5</x:v>
      </x:c>
      <x:c r="F607" s="6" t="n">
        <x:v>15</x:v>
      </x:c>
      <x:c r="G607" s="6" t="str">
        <x:v>51</x:v>
      </x:c>
      <x:c r="H607" s="6" t="str">
        <x:v>5</x:v>
      </x:c>
      <x:c r="I607" s="6" t="str">
        <x:v>https://raw.githubusercontent.com/Mar-7th/StarRailRes/dbe8cdfcfb0bf657b9fe1cf92d5537f118ccb487/index_new/cn/relics.json</x:v>
      </x:c>
    </x:row>
    <x:row r="608" ht="20" customHeight="1">
      <x:c r="A608" s="6" t="str">
        <x:v>61062</x:v>
      </x:c>
      <x:c r="B608" s="6" t="str">
        <x:v>铁卫的银鳞手甲</x:v>
      </x:c>
      <x:c r="C608" s="6" t="str">
        <x:v>106</x:v>
      </x:c>
      <x:c r="D608" s="6" t="str">
        <x:v>手部</x:v>
      </x:c>
      <x:c r="E608" s="6" t="n">
        <x:v>5</x:v>
      </x:c>
      <x:c r="F608" s="6" t="n">
        <x:v>15</x:v>
      </x:c>
      <x:c r="G608" s="6" t="str">
        <x:v>52</x:v>
      </x:c>
      <x:c r="H608" s="6" t="str">
        <x:v>5</x:v>
      </x:c>
      <x:c r="I608" s="6" t="str">
        <x:v>https://raw.githubusercontent.com/Mar-7th/StarRailRes/dbe8cdfcfb0bf657b9fe1cf92d5537f118ccb487/index_new/cn/relics.json</x:v>
      </x:c>
    </x:row>
    <x:row r="609" ht="20" customHeight="1">
      <x:c r="A609" s="6" t="str">
        <x:v>61063</x:v>
      </x:c>
      <x:c r="B609" s="6" t="str">
        <x:v>铁卫的旧制军服</x:v>
      </x:c>
      <x:c r="C609" s="6" t="str">
        <x:v>106</x:v>
      </x:c>
      <x:c r="D609" s="6" t="str">
        <x:v>躯干</x:v>
      </x:c>
      <x:c r="E609" s="6" t="n">
        <x:v>5</x:v>
      </x:c>
      <x:c r="F609" s="6" t="n">
        <x:v>15</x:v>
      </x:c>
      <x:c r="G609" s="6" t="str">
        <x:v>53</x:v>
      </x:c>
      <x:c r="H609" s="6" t="str">
        <x:v>5</x:v>
      </x:c>
      <x:c r="I609" s="6" t="str">
        <x:v>https://raw.githubusercontent.com/Mar-7th/StarRailRes/dbe8cdfcfb0bf657b9fe1cf92d5537f118ccb487/index_new/cn/relics.json</x:v>
      </x:c>
    </x:row>
    <x:row r="610" ht="20" customHeight="1">
      <x:c r="A610" s="6" t="str">
        <x:v>61064</x:v>
      </x:c>
      <x:c r="B610" s="6" t="str">
        <x:v>铁卫的白银护胫</x:v>
      </x:c>
      <x:c r="C610" s="6" t="str">
        <x:v>106</x:v>
      </x:c>
      <x:c r="D610" s="6" t="str">
        <x:v>脚部</x:v>
      </x:c>
      <x:c r="E610" s="6" t="n">
        <x:v>5</x:v>
      </x:c>
      <x:c r="F610" s="6" t="n">
        <x:v>15</x:v>
      </x:c>
      <x:c r="G610" s="6" t="str">
        <x:v>54</x:v>
      </x:c>
      <x:c r="H610" s="6" t="str">
        <x:v>5</x:v>
      </x:c>
      <x:c r="I610" s="6" t="str">
        <x:v>https://raw.githubusercontent.com/Mar-7th/StarRailRes/dbe8cdfcfb0bf657b9fe1cf92d5537f118ccb487/index_new/cn/relics.json</x:v>
      </x:c>
    </x:row>
    <x:row r="611" ht="20" customHeight="1">
      <x:c r="A611" s="6" t="str">
        <x:v>61071</x:v>
      </x:c>
      <x:c r="B611" s="6" t="str">
        <x:v>火匠的黑曜目镜</x:v>
      </x:c>
      <x:c r="C611" s="6" t="str">
        <x:v>107</x:v>
      </x:c>
      <x:c r="D611" s="6" t="str">
        <x:v>头部</x:v>
      </x:c>
      <x:c r="E611" s="6" t="n">
        <x:v>5</x:v>
      </x:c>
      <x:c r="F611" s="6" t="n">
        <x:v>15</x:v>
      </x:c>
      <x:c r="G611" s="6" t="str">
        <x:v>51</x:v>
      </x:c>
      <x:c r="H611" s="6" t="str">
        <x:v>5</x:v>
      </x:c>
      <x:c r="I611" s="6" t="str">
        <x:v>https://raw.githubusercontent.com/Mar-7th/StarRailRes/dbe8cdfcfb0bf657b9fe1cf92d5537f118ccb487/index_new/cn/relics.json</x:v>
      </x:c>
    </x:row>
    <x:row r="612" ht="20" customHeight="1">
      <x:c r="A612" s="6" t="str">
        <x:v>61072</x:v>
      </x:c>
      <x:c r="B612" s="6" t="str">
        <x:v>火匠的御火戒指</x:v>
      </x:c>
      <x:c r="C612" s="6" t="str">
        <x:v>107</x:v>
      </x:c>
      <x:c r="D612" s="6" t="str">
        <x:v>手部</x:v>
      </x:c>
      <x:c r="E612" s="6" t="n">
        <x:v>5</x:v>
      </x:c>
      <x:c r="F612" s="6" t="n">
        <x:v>15</x:v>
      </x:c>
      <x:c r="G612" s="6" t="str">
        <x:v>52</x:v>
      </x:c>
      <x:c r="H612" s="6" t="str">
        <x:v>5</x:v>
      </x:c>
      <x:c r="I612" s="6" t="str">
        <x:v>https://raw.githubusercontent.com/Mar-7th/StarRailRes/dbe8cdfcfb0bf657b9fe1cf92d5537f118ccb487/index_new/cn/relics.json</x:v>
      </x:c>
    </x:row>
    <x:row r="613" ht="20" customHeight="1">
      <x:c r="A613" s="6" t="str">
        <x:v>61073</x:v>
      </x:c>
      <x:c r="B613" s="6" t="str">
        <x:v>火匠的阻燃围裙</x:v>
      </x:c>
      <x:c r="C613" s="6" t="str">
        <x:v>107</x:v>
      </x:c>
      <x:c r="D613" s="6" t="str">
        <x:v>躯干</x:v>
      </x:c>
      <x:c r="E613" s="6" t="n">
        <x:v>5</x:v>
      </x:c>
      <x:c r="F613" s="6" t="n">
        <x:v>15</x:v>
      </x:c>
      <x:c r="G613" s="6" t="str">
        <x:v>53</x:v>
      </x:c>
      <x:c r="H613" s="6" t="str">
        <x:v>5</x:v>
      </x:c>
      <x:c r="I613" s="6" t="str">
        <x:v>https://raw.githubusercontent.com/Mar-7th/StarRailRes/dbe8cdfcfb0bf657b9fe1cf92d5537f118ccb487/index_new/cn/relics.json</x:v>
      </x:c>
    </x:row>
    <x:row r="614" ht="20" customHeight="1">
      <x:c r="A614" s="6" t="str">
        <x:v>61074</x:v>
      </x:c>
      <x:c r="B614" s="6" t="str">
        <x:v>火匠的合金义肢</x:v>
      </x:c>
      <x:c r="C614" s="6" t="str">
        <x:v>107</x:v>
      </x:c>
      <x:c r="D614" s="6" t="str">
        <x:v>脚部</x:v>
      </x:c>
      <x:c r="E614" s="6" t="n">
        <x:v>5</x:v>
      </x:c>
      <x:c r="F614" s="6" t="n">
        <x:v>15</x:v>
      </x:c>
      <x:c r="G614" s="6" t="str">
        <x:v>54</x:v>
      </x:c>
      <x:c r="H614" s="6" t="str">
        <x:v>5</x:v>
      </x:c>
      <x:c r="I614" s="6" t="str">
        <x:v>https://raw.githubusercontent.com/Mar-7th/StarRailRes/dbe8cdfcfb0bf657b9fe1cf92d5537f118ccb487/index_new/cn/relics.json</x:v>
      </x:c>
    </x:row>
    <x:row r="615" ht="20" customHeight="1">
      <x:c r="A615" s="6" t="str">
        <x:v>61081</x:v>
      </x:c>
      <x:c r="B615" s="6" t="str">
        <x:v>天才的超距遥感</x:v>
      </x:c>
      <x:c r="C615" s="6" t="str">
        <x:v>108</x:v>
      </x:c>
      <x:c r="D615" s="6" t="str">
        <x:v>头部</x:v>
      </x:c>
      <x:c r="E615" s="6" t="n">
        <x:v>5</x:v>
      </x:c>
      <x:c r="F615" s="6" t="n">
        <x:v>15</x:v>
      </x:c>
      <x:c r="G615" s="6" t="str">
        <x:v>51</x:v>
      </x:c>
      <x:c r="H615" s="6" t="str">
        <x:v>5</x:v>
      </x:c>
      <x:c r="I615" s="6" t="str">
        <x:v>https://raw.githubusercontent.com/Mar-7th/StarRailRes/dbe8cdfcfb0bf657b9fe1cf92d5537f118ccb487/index_new/cn/relics.json</x:v>
      </x:c>
    </x:row>
    <x:row r="616" ht="20" customHeight="1">
      <x:c r="A616" s="6" t="str">
        <x:v>61082</x:v>
      </x:c>
      <x:c r="B616" s="6" t="str">
        <x:v>天才的频变捕手</x:v>
      </x:c>
      <x:c r="C616" s="6" t="str">
        <x:v>108</x:v>
      </x:c>
      <x:c r="D616" s="6" t="str">
        <x:v>手部</x:v>
      </x:c>
      <x:c r="E616" s="6" t="n">
        <x:v>5</x:v>
      </x:c>
      <x:c r="F616" s="6" t="n">
        <x:v>15</x:v>
      </x:c>
      <x:c r="G616" s="6" t="str">
        <x:v>52</x:v>
      </x:c>
      <x:c r="H616" s="6" t="str">
        <x:v>5</x:v>
      </x:c>
      <x:c r="I616" s="6" t="str">
        <x:v>https://raw.githubusercontent.com/Mar-7th/StarRailRes/dbe8cdfcfb0bf657b9fe1cf92d5537f118ccb487/index_new/cn/relics.json</x:v>
      </x:c>
    </x:row>
    <x:row r="617" ht="20" customHeight="1">
      <x:c r="A617" s="6" t="str">
        <x:v>61083</x:v>
      </x:c>
      <x:c r="B617" s="6" t="str">
        <x:v>天才的元域深潜</x:v>
      </x:c>
      <x:c r="C617" s="6" t="str">
        <x:v>108</x:v>
      </x:c>
      <x:c r="D617" s="6" t="str">
        <x:v>躯干</x:v>
      </x:c>
      <x:c r="E617" s="6" t="n">
        <x:v>5</x:v>
      </x:c>
      <x:c r="F617" s="6" t="n">
        <x:v>15</x:v>
      </x:c>
      <x:c r="G617" s="6" t="str">
        <x:v>53</x:v>
      </x:c>
      <x:c r="H617" s="6" t="str">
        <x:v>5</x:v>
      </x:c>
      <x:c r="I617" s="6" t="str">
        <x:v>https://raw.githubusercontent.com/Mar-7th/StarRailRes/dbe8cdfcfb0bf657b9fe1cf92d5537f118ccb487/index_new/cn/relics.json</x:v>
      </x:c>
    </x:row>
    <x:row r="618" ht="20" customHeight="1">
      <x:c r="A618" s="6" t="str">
        <x:v>61084</x:v>
      </x:c>
      <x:c r="B618" s="6" t="str">
        <x:v>天才的引力漫步</x:v>
      </x:c>
      <x:c r="C618" s="6" t="str">
        <x:v>108</x:v>
      </x:c>
      <x:c r="D618" s="6" t="str">
        <x:v>脚部</x:v>
      </x:c>
      <x:c r="E618" s="6" t="n">
        <x:v>5</x:v>
      </x:c>
      <x:c r="F618" s="6" t="n">
        <x:v>15</x:v>
      </x:c>
      <x:c r="G618" s="6" t="str">
        <x:v>54</x:v>
      </x:c>
      <x:c r="H618" s="6" t="str">
        <x:v>5</x:v>
      </x:c>
      <x:c r="I618" s="6" t="str">
        <x:v>https://raw.githubusercontent.com/Mar-7th/StarRailRes/dbe8cdfcfb0bf657b9fe1cf92d5537f118ccb487/index_new/cn/relics.json</x:v>
      </x:c>
    </x:row>
    <x:row r="619" ht="20" customHeight="1">
      <x:c r="A619" s="6" t="str">
        <x:v>61091</x:v>
      </x:c>
      <x:c r="B619" s="6" t="str">
        <x:v>乐队的偏光墨镜</x:v>
      </x:c>
      <x:c r="C619" s="6" t="str">
        <x:v>109</x:v>
      </x:c>
      <x:c r="D619" s="6" t="str">
        <x:v>头部</x:v>
      </x:c>
      <x:c r="E619" s="6" t="n">
        <x:v>5</x:v>
      </x:c>
      <x:c r="F619" s="6" t="n">
        <x:v>15</x:v>
      </x:c>
      <x:c r="G619" s="6" t="str">
        <x:v>51</x:v>
      </x:c>
      <x:c r="H619" s="6" t="str">
        <x:v>5</x:v>
      </x:c>
      <x:c r="I619" s="6" t="str">
        <x:v>https://raw.githubusercontent.com/Mar-7th/StarRailRes/dbe8cdfcfb0bf657b9fe1cf92d5537f118ccb487/index_new/cn/relics.json</x:v>
      </x:c>
    </x:row>
    <x:row r="620" ht="20" customHeight="1">
      <x:c r="A620" s="6" t="str">
        <x:v>61092</x:v>
      </x:c>
      <x:c r="B620" s="6" t="str">
        <x:v>乐队的巡演手绳</x:v>
      </x:c>
      <x:c r="C620" s="6" t="str">
        <x:v>109</x:v>
      </x:c>
      <x:c r="D620" s="6" t="str">
        <x:v>手部</x:v>
      </x:c>
      <x:c r="E620" s="6" t="n">
        <x:v>5</x:v>
      </x:c>
      <x:c r="F620" s="6" t="n">
        <x:v>15</x:v>
      </x:c>
      <x:c r="G620" s="6" t="str">
        <x:v>52</x:v>
      </x:c>
      <x:c r="H620" s="6" t="str">
        <x:v>5</x:v>
      </x:c>
      <x:c r="I620" s="6" t="str">
        <x:v>https://raw.githubusercontent.com/Mar-7th/StarRailRes/dbe8cdfcfb0bf657b9fe1cf92d5537f118ccb487/index_new/cn/relics.json</x:v>
      </x:c>
    </x:row>
    <x:row r="621" ht="20" customHeight="1">
      <x:c r="A621" s="6" t="str">
        <x:v>61093</x:v>
      </x:c>
      <x:c r="B621" s="6" t="str">
        <x:v>乐队的钉刺皮衣</x:v>
      </x:c>
      <x:c r="C621" s="6" t="str">
        <x:v>109</x:v>
      </x:c>
      <x:c r="D621" s="6" t="str">
        <x:v>躯干</x:v>
      </x:c>
      <x:c r="E621" s="6" t="n">
        <x:v>5</x:v>
      </x:c>
      <x:c r="F621" s="6" t="n">
        <x:v>15</x:v>
      </x:c>
      <x:c r="G621" s="6" t="str">
        <x:v>53</x:v>
      </x:c>
      <x:c r="H621" s="6" t="str">
        <x:v>5</x:v>
      </x:c>
      <x:c r="I621" s="6" t="str">
        <x:v>https://raw.githubusercontent.com/Mar-7th/StarRailRes/dbe8cdfcfb0bf657b9fe1cf92d5537f118ccb487/index_new/cn/relics.json</x:v>
      </x:c>
    </x:row>
    <x:row r="622" ht="20" customHeight="1">
      <x:c r="A622" s="6" t="str">
        <x:v>61094</x:v>
      </x:c>
      <x:c r="B622" s="6" t="str">
        <x:v>乐队的铆钉短靴</x:v>
      </x:c>
      <x:c r="C622" s="6" t="str">
        <x:v>109</x:v>
      </x:c>
      <x:c r="D622" s="6" t="str">
        <x:v>脚部</x:v>
      </x:c>
      <x:c r="E622" s="6" t="n">
        <x:v>5</x:v>
      </x:c>
      <x:c r="F622" s="6" t="n">
        <x:v>15</x:v>
      </x:c>
      <x:c r="G622" s="6" t="str">
        <x:v>54</x:v>
      </x:c>
      <x:c r="H622" s="6" t="str">
        <x:v>5</x:v>
      </x:c>
      <x:c r="I622" s="6" t="str">
        <x:v>https://raw.githubusercontent.com/Mar-7th/StarRailRes/dbe8cdfcfb0bf657b9fe1cf92d5537f118ccb487/index_new/cn/relics.json</x:v>
      </x:c>
    </x:row>
    <x:row r="623" ht="20" customHeight="1">
      <x:c r="A623" s="6" t="str">
        <x:v>61101</x:v>
      </x:c>
      <x:c r="B623" s="6" t="str">
        <x:v>翔鹰的长喙头盔</x:v>
      </x:c>
      <x:c r="C623" s="6" t="str">
        <x:v>110</x:v>
      </x:c>
      <x:c r="D623" s="6" t="str">
        <x:v>头部</x:v>
      </x:c>
      <x:c r="E623" s="6" t="n">
        <x:v>5</x:v>
      </x:c>
      <x:c r="F623" s="6" t="n">
        <x:v>15</x:v>
      </x:c>
      <x:c r="G623" s="6" t="str">
        <x:v>51</x:v>
      </x:c>
      <x:c r="H623" s="6" t="str">
        <x:v>5</x:v>
      </x:c>
      <x:c r="I623" s="6" t="str">
        <x:v>https://raw.githubusercontent.com/Mar-7th/StarRailRes/dbe8cdfcfb0bf657b9fe1cf92d5537f118ccb487/index_new/cn/relics.json</x:v>
      </x:c>
    </x:row>
    <x:row r="624" ht="20" customHeight="1">
      <x:c r="A624" s="6" t="str">
        <x:v>61102</x:v>
      </x:c>
      <x:c r="B624" s="6" t="str">
        <x:v>翔鹰的鹰击指环</x:v>
      </x:c>
      <x:c r="C624" s="6" t="str">
        <x:v>110</x:v>
      </x:c>
      <x:c r="D624" s="6" t="str">
        <x:v>手部</x:v>
      </x:c>
      <x:c r="E624" s="6" t="n">
        <x:v>5</x:v>
      </x:c>
      <x:c r="F624" s="6" t="n">
        <x:v>15</x:v>
      </x:c>
      <x:c r="G624" s="6" t="str">
        <x:v>52</x:v>
      </x:c>
      <x:c r="H624" s="6" t="str">
        <x:v>5</x:v>
      </x:c>
      <x:c r="I624" s="6" t="str">
        <x:v>https://raw.githubusercontent.com/Mar-7th/StarRailRes/dbe8cdfcfb0bf657b9fe1cf92d5537f118ccb487/index_new/cn/relics.json</x:v>
      </x:c>
    </x:row>
    <x:row r="625" ht="20" customHeight="1">
      <x:c r="A625" s="6" t="str">
        <x:v>61103</x:v>
      </x:c>
      <x:c r="B625" s="6" t="str">
        <x:v>翔鹰的翼装束带</x:v>
      </x:c>
      <x:c r="C625" s="6" t="str">
        <x:v>110</x:v>
      </x:c>
      <x:c r="D625" s="6" t="str">
        <x:v>躯干</x:v>
      </x:c>
      <x:c r="E625" s="6" t="n">
        <x:v>5</x:v>
      </x:c>
      <x:c r="F625" s="6" t="n">
        <x:v>15</x:v>
      </x:c>
      <x:c r="G625" s="6" t="str">
        <x:v>53</x:v>
      </x:c>
      <x:c r="H625" s="6" t="str">
        <x:v>5</x:v>
      </x:c>
      <x:c r="I625" s="6" t="str">
        <x:v>https://raw.githubusercontent.com/Mar-7th/StarRailRes/dbe8cdfcfb0bf657b9fe1cf92d5537f118ccb487/index_new/cn/relics.json</x:v>
      </x:c>
    </x:row>
    <x:row r="626" ht="20" customHeight="1">
      <x:c r="A626" s="6" t="str">
        <x:v>61104</x:v>
      </x:c>
      <x:c r="B626" s="6" t="str">
        <x:v>翔鹰的绒羽绑带</x:v>
      </x:c>
      <x:c r="C626" s="6" t="str">
        <x:v>110</x:v>
      </x:c>
      <x:c r="D626" s="6" t="str">
        <x:v>脚部</x:v>
      </x:c>
      <x:c r="E626" s="6" t="n">
        <x:v>5</x:v>
      </x:c>
      <x:c r="F626" s="6" t="n">
        <x:v>15</x:v>
      </x:c>
      <x:c r="G626" s="6" t="str">
        <x:v>54</x:v>
      </x:c>
      <x:c r="H626" s="6" t="str">
        <x:v>5</x:v>
      </x:c>
      <x:c r="I626" s="6" t="str">
        <x:v>https://raw.githubusercontent.com/Mar-7th/StarRailRes/dbe8cdfcfb0bf657b9fe1cf92d5537f118ccb487/index_new/cn/relics.json</x:v>
      </x:c>
    </x:row>
    <x:row r="627" ht="20" customHeight="1">
      <x:c r="A627" s="6" t="str">
        <x:v>61111</x:v>
      </x:c>
      <x:c r="B627" s="6" t="str">
        <x:v>怪盗的千人假面</x:v>
      </x:c>
      <x:c r="C627" s="6" t="str">
        <x:v>111</x:v>
      </x:c>
      <x:c r="D627" s="6" t="str">
        <x:v>头部</x:v>
      </x:c>
      <x:c r="E627" s="6" t="n">
        <x:v>5</x:v>
      </x:c>
      <x:c r="F627" s="6" t="n">
        <x:v>15</x:v>
      </x:c>
      <x:c r="G627" s="6" t="str">
        <x:v>51</x:v>
      </x:c>
      <x:c r="H627" s="6" t="str">
        <x:v>5</x:v>
      </x:c>
      <x:c r="I627" s="6" t="str">
        <x:v>https://raw.githubusercontent.com/Mar-7th/StarRailRes/dbe8cdfcfb0bf657b9fe1cf92d5537f118ccb487/index_new/cn/relics.json</x:v>
      </x:c>
    </x:row>
    <x:row r="628" ht="20" customHeight="1">
      <x:c r="A628" s="6" t="str">
        <x:v>61112</x:v>
      </x:c>
      <x:c r="B628" s="6" t="str">
        <x:v>怪盗的绘纹手套</x:v>
      </x:c>
      <x:c r="C628" s="6" t="str">
        <x:v>111</x:v>
      </x:c>
      <x:c r="D628" s="6" t="str">
        <x:v>手部</x:v>
      </x:c>
      <x:c r="E628" s="6" t="n">
        <x:v>5</x:v>
      </x:c>
      <x:c r="F628" s="6" t="n">
        <x:v>15</x:v>
      </x:c>
      <x:c r="G628" s="6" t="str">
        <x:v>52</x:v>
      </x:c>
      <x:c r="H628" s="6" t="str">
        <x:v>5</x:v>
      </x:c>
      <x:c r="I628" s="6" t="str">
        <x:v>https://raw.githubusercontent.com/Mar-7th/StarRailRes/dbe8cdfcfb0bf657b9fe1cf92d5537f118ccb487/index_new/cn/relics.json</x:v>
      </x:c>
    </x:row>
    <x:row r="629" ht="20" customHeight="1">
      <x:c r="A629" s="6" t="str">
        <x:v>61113</x:v>
      </x:c>
      <x:c r="B629" s="6" t="str">
        <x:v>怪盗的纤钢爪钩</x:v>
      </x:c>
      <x:c r="C629" s="6" t="str">
        <x:v>111</x:v>
      </x:c>
      <x:c r="D629" s="6" t="str">
        <x:v>躯干</x:v>
      </x:c>
      <x:c r="E629" s="6" t="n">
        <x:v>5</x:v>
      </x:c>
      <x:c r="F629" s="6" t="n">
        <x:v>15</x:v>
      </x:c>
      <x:c r="G629" s="6" t="str">
        <x:v>53</x:v>
      </x:c>
      <x:c r="H629" s="6" t="str">
        <x:v>5</x:v>
      </x:c>
      <x:c r="I629" s="6" t="str">
        <x:v>https://raw.githubusercontent.com/Mar-7th/StarRailRes/dbe8cdfcfb0bf657b9fe1cf92d5537f118ccb487/index_new/cn/relics.json</x:v>
      </x:c>
    </x:row>
    <x:row r="630" ht="20" customHeight="1">
      <x:c r="A630" s="6" t="str">
        <x:v>61114</x:v>
      </x:c>
      <x:c r="B630" s="6" t="str">
        <x:v>怪盗的流星快靴</x:v>
      </x:c>
      <x:c r="C630" s="6" t="str">
        <x:v>111</x:v>
      </x:c>
      <x:c r="D630" s="6" t="str">
        <x:v>脚部</x:v>
      </x:c>
      <x:c r="E630" s="6" t="n">
        <x:v>5</x:v>
      </x:c>
      <x:c r="F630" s="6" t="n">
        <x:v>15</x:v>
      </x:c>
      <x:c r="G630" s="6" t="str">
        <x:v>54</x:v>
      </x:c>
      <x:c r="H630" s="6" t="str">
        <x:v>5</x:v>
      </x:c>
      <x:c r="I630" s="6" t="str">
        <x:v>https://raw.githubusercontent.com/Mar-7th/StarRailRes/dbe8cdfcfb0bf657b9fe1cf92d5537f118ccb487/index_new/cn/relics.json</x:v>
      </x:c>
    </x:row>
    <x:row r="631" ht="20" customHeight="1">
      <x:c r="A631" s="6" t="str">
        <x:v>61121</x:v>
      </x:c>
      <x:c r="B631" s="6" t="str">
        <x:v>废土客的呼吸面罩</x:v>
      </x:c>
      <x:c r="C631" s="6" t="str">
        <x:v>112</x:v>
      </x:c>
      <x:c r="D631" s="6" t="str">
        <x:v>头部</x:v>
      </x:c>
      <x:c r="E631" s="6" t="n">
        <x:v>5</x:v>
      </x:c>
      <x:c r="F631" s="6" t="n">
        <x:v>15</x:v>
      </x:c>
      <x:c r="G631" s="6" t="str">
        <x:v>51</x:v>
      </x:c>
      <x:c r="H631" s="6" t="str">
        <x:v>5</x:v>
      </x:c>
      <x:c r="I631" s="6" t="str">
        <x:v>https://raw.githubusercontent.com/Mar-7th/StarRailRes/dbe8cdfcfb0bf657b9fe1cf92d5537f118ccb487/index_new/cn/relics.json</x:v>
      </x:c>
    </x:row>
    <x:row r="632" ht="20" customHeight="1">
      <x:c r="A632" s="6" t="str">
        <x:v>61122</x:v>
      </x:c>
      <x:c r="B632" s="6" t="str">
        <x:v>废土客的荒漠终端</x:v>
      </x:c>
      <x:c r="C632" s="6" t="str">
        <x:v>112</x:v>
      </x:c>
      <x:c r="D632" s="6" t="str">
        <x:v>手部</x:v>
      </x:c>
      <x:c r="E632" s="6" t="n">
        <x:v>5</x:v>
      </x:c>
      <x:c r="F632" s="6" t="n">
        <x:v>15</x:v>
      </x:c>
      <x:c r="G632" s="6" t="str">
        <x:v>52</x:v>
      </x:c>
      <x:c r="H632" s="6" t="str">
        <x:v>5</x:v>
      </x:c>
      <x:c r="I632" s="6" t="str">
        <x:v>https://raw.githubusercontent.com/Mar-7th/StarRailRes/dbe8cdfcfb0bf657b9fe1cf92d5537f118ccb487/index_new/cn/relics.json</x:v>
      </x:c>
    </x:row>
    <x:row r="633" ht="20" customHeight="1">
      <x:c r="A633" s="6" t="str">
        <x:v>61123</x:v>
      </x:c>
      <x:c r="B633" s="6" t="str">
        <x:v>废土客的修士长袍</x:v>
      </x:c>
      <x:c r="C633" s="6" t="str">
        <x:v>112</x:v>
      </x:c>
      <x:c r="D633" s="6" t="str">
        <x:v>躯干</x:v>
      </x:c>
      <x:c r="E633" s="6" t="n">
        <x:v>5</x:v>
      </x:c>
      <x:c r="F633" s="6" t="n">
        <x:v>15</x:v>
      </x:c>
      <x:c r="G633" s="6" t="str">
        <x:v>53</x:v>
      </x:c>
      <x:c r="H633" s="6" t="str">
        <x:v>5</x:v>
      </x:c>
      <x:c r="I633" s="6" t="str">
        <x:v>https://raw.githubusercontent.com/Mar-7th/StarRailRes/dbe8cdfcfb0bf657b9fe1cf92d5537f118ccb487/index_new/cn/relics.json</x:v>
      </x:c>
    </x:row>
    <x:row r="634" ht="20" customHeight="1">
      <x:c r="A634" s="6" t="str">
        <x:v>61124</x:v>
      </x:c>
      <x:c r="B634" s="6" t="str">
        <x:v>废土客的动力腿甲</x:v>
      </x:c>
      <x:c r="C634" s="6" t="str">
        <x:v>112</x:v>
      </x:c>
      <x:c r="D634" s="6" t="str">
        <x:v>脚部</x:v>
      </x:c>
      <x:c r="E634" s="6" t="n">
        <x:v>5</x:v>
      </x:c>
      <x:c r="F634" s="6" t="n">
        <x:v>15</x:v>
      </x:c>
      <x:c r="G634" s="6" t="str">
        <x:v>54</x:v>
      </x:c>
      <x:c r="H634" s="6" t="str">
        <x:v>5</x:v>
      </x:c>
      <x:c r="I634" s="6" t="str">
        <x:v>https://raw.githubusercontent.com/Mar-7th/StarRailRes/dbe8cdfcfb0bf657b9fe1cf92d5537f118ccb487/index_new/cn/relics.json</x:v>
      </x:c>
    </x:row>
    <x:row r="635" ht="20" customHeight="1">
      <x:c r="A635" s="6" t="str">
        <x:v>61131</x:v>
      </x:c>
      <x:c r="B635" s="6" t="str">
        <x:v>莳者的复明义眼</x:v>
      </x:c>
      <x:c r="C635" s="6" t="str">
        <x:v>113</x:v>
      </x:c>
      <x:c r="D635" s="6" t="str">
        <x:v>头部</x:v>
      </x:c>
      <x:c r="E635" s="6" t="n">
        <x:v>5</x:v>
      </x:c>
      <x:c r="F635" s="6" t="n">
        <x:v>15</x:v>
      </x:c>
      <x:c r="G635" s="6" t="str">
        <x:v>51</x:v>
      </x:c>
      <x:c r="H635" s="6" t="str">
        <x:v>5</x:v>
      </x:c>
      <x:c r="I635" s="6" t="str">
        <x:v>https://raw.githubusercontent.com/Mar-7th/StarRailRes/dbe8cdfcfb0bf657b9fe1cf92d5537f118ccb487/index_new/cn/relics.json</x:v>
      </x:c>
    </x:row>
    <x:row r="636" ht="20" customHeight="1">
      <x:c r="A636" s="6" t="str">
        <x:v>61132</x:v>
      </x:c>
      <x:c r="B636" s="6" t="str">
        <x:v>莳者的机巧木手</x:v>
      </x:c>
      <x:c r="C636" s="6" t="str">
        <x:v>113</x:v>
      </x:c>
      <x:c r="D636" s="6" t="str">
        <x:v>手部</x:v>
      </x:c>
      <x:c r="E636" s="6" t="n">
        <x:v>5</x:v>
      </x:c>
      <x:c r="F636" s="6" t="n">
        <x:v>15</x:v>
      </x:c>
      <x:c r="G636" s="6" t="str">
        <x:v>52</x:v>
      </x:c>
      <x:c r="H636" s="6" t="str">
        <x:v>5</x:v>
      </x:c>
      <x:c r="I636" s="6" t="str">
        <x:v>https://raw.githubusercontent.com/Mar-7th/StarRailRes/dbe8cdfcfb0bf657b9fe1cf92d5537f118ccb487/index_new/cn/relics.json</x:v>
      </x:c>
    </x:row>
    <x:row r="637" ht="20" customHeight="1">
      <x:c r="A637" s="6" t="str">
        <x:v>61133</x:v>
      </x:c>
      <x:c r="B637" s="6" t="str">
        <x:v>莳者的承露羽衣</x:v>
      </x:c>
      <x:c r="C637" s="6" t="str">
        <x:v>113</x:v>
      </x:c>
      <x:c r="D637" s="6" t="str">
        <x:v>躯干</x:v>
      </x:c>
      <x:c r="E637" s="6" t="n">
        <x:v>5</x:v>
      </x:c>
      <x:c r="F637" s="6" t="n">
        <x:v>15</x:v>
      </x:c>
      <x:c r="G637" s="6" t="str">
        <x:v>53</x:v>
      </x:c>
      <x:c r="H637" s="6" t="str">
        <x:v>5</x:v>
      </x:c>
      <x:c r="I637" s="6" t="str">
        <x:v>https://raw.githubusercontent.com/Mar-7th/StarRailRes/dbe8cdfcfb0bf657b9fe1cf92d5537f118ccb487/index_new/cn/relics.json</x:v>
      </x:c>
    </x:row>
    <x:row r="638" ht="20" customHeight="1">
      <x:c r="A638" s="6" t="str">
        <x:v>61134</x:v>
      </x:c>
      <x:c r="B638" s="6" t="str">
        <x:v>莳者的天人丝履</x:v>
      </x:c>
      <x:c r="C638" s="6" t="str">
        <x:v>113</x:v>
      </x:c>
      <x:c r="D638" s="6" t="str">
        <x:v>脚部</x:v>
      </x:c>
      <x:c r="E638" s="6" t="n">
        <x:v>5</x:v>
      </x:c>
      <x:c r="F638" s="6" t="n">
        <x:v>15</x:v>
      </x:c>
      <x:c r="G638" s="6" t="str">
        <x:v>54</x:v>
      </x:c>
      <x:c r="H638" s="6" t="str">
        <x:v>5</x:v>
      </x:c>
      <x:c r="I638" s="6" t="str">
        <x:v>https://raw.githubusercontent.com/Mar-7th/StarRailRes/dbe8cdfcfb0bf657b9fe1cf92d5537f118ccb487/index_new/cn/relics.json</x:v>
      </x:c>
    </x:row>
    <x:row r="639" ht="20" customHeight="1">
      <x:c r="A639" s="6" t="str">
        <x:v>61141</x:v>
      </x:c>
      <x:c r="B639" s="6" t="str">
        <x:v>信使的全息目镜</x:v>
      </x:c>
      <x:c r="C639" s="6" t="str">
        <x:v>114</x:v>
      </x:c>
      <x:c r="D639" s="6" t="str">
        <x:v>头部</x:v>
      </x:c>
      <x:c r="E639" s="6" t="n">
        <x:v>5</x:v>
      </x:c>
      <x:c r="F639" s="6" t="n">
        <x:v>15</x:v>
      </x:c>
      <x:c r="G639" s="6" t="str">
        <x:v>51</x:v>
      </x:c>
      <x:c r="H639" s="6" t="str">
        <x:v>5</x:v>
      </x:c>
      <x:c r="I639" s="6" t="str">
        <x:v>https://raw.githubusercontent.com/Mar-7th/StarRailRes/dbe8cdfcfb0bf657b9fe1cf92d5537f118ccb487/index_new/cn/relics.json</x:v>
      </x:c>
    </x:row>
    <x:row r="640" ht="20" customHeight="1">
      <x:c r="A640" s="6" t="str">
        <x:v>61142</x:v>
      </x:c>
      <x:c r="B640" s="6" t="str">
        <x:v>信使的百变义手</x:v>
      </x:c>
      <x:c r="C640" s="6" t="str">
        <x:v>114</x:v>
      </x:c>
      <x:c r="D640" s="6" t="str">
        <x:v>手部</x:v>
      </x:c>
      <x:c r="E640" s="6" t="n">
        <x:v>5</x:v>
      </x:c>
      <x:c r="F640" s="6" t="n">
        <x:v>15</x:v>
      </x:c>
      <x:c r="G640" s="6" t="str">
        <x:v>52</x:v>
      </x:c>
      <x:c r="H640" s="6" t="str">
        <x:v>5</x:v>
      </x:c>
      <x:c r="I640" s="6" t="str">
        <x:v>https://raw.githubusercontent.com/Mar-7th/StarRailRes/dbe8cdfcfb0bf657b9fe1cf92d5537f118ccb487/index_new/cn/relics.json</x:v>
      </x:c>
    </x:row>
    <x:row r="641" ht="20" customHeight="1">
      <x:c r="A641" s="6" t="str">
        <x:v>61143</x:v>
      </x:c>
      <x:c r="B641" s="6" t="str">
        <x:v>信使的密信挎包</x:v>
      </x:c>
      <x:c r="C641" s="6" t="str">
        <x:v>114</x:v>
      </x:c>
      <x:c r="D641" s="6" t="str">
        <x:v>躯干</x:v>
      </x:c>
      <x:c r="E641" s="6" t="n">
        <x:v>5</x:v>
      </x:c>
      <x:c r="F641" s="6" t="n">
        <x:v>15</x:v>
      </x:c>
      <x:c r="G641" s="6" t="str">
        <x:v>53</x:v>
      </x:c>
      <x:c r="H641" s="6" t="str">
        <x:v>5</x:v>
      </x:c>
      <x:c r="I641" s="6" t="str">
        <x:v>https://raw.githubusercontent.com/Mar-7th/StarRailRes/dbe8cdfcfb0bf657b9fe1cf92d5537f118ccb487/index_new/cn/relics.json</x:v>
      </x:c>
    </x:row>
    <x:row r="642" ht="20" customHeight="1">
      <x:c r="A642" s="6" t="str">
        <x:v>61144</x:v>
      </x:c>
      <x:c r="B642" s="6" t="str">
        <x:v>信使的酷跑板鞋</x:v>
      </x:c>
      <x:c r="C642" s="6" t="str">
        <x:v>114</x:v>
      </x:c>
      <x:c r="D642" s="6" t="str">
        <x:v>脚部</x:v>
      </x:c>
      <x:c r="E642" s="6" t="n">
        <x:v>5</x:v>
      </x:c>
      <x:c r="F642" s="6" t="n">
        <x:v>15</x:v>
      </x:c>
      <x:c r="G642" s="6" t="str">
        <x:v>54</x:v>
      </x:c>
      <x:c r="H642" s="6" t="str">
        <x:v>5</x:v>
      </x:c>
      <x:c r="I642" s="6" t="str">
        <x:v>https://raw.githubusercontent.com/Mar-7th/StarRailRes/dbe8cdfcfb0bf657b9fe1cf92d5537f118ccb487/index_new/cn/relics.json</x:v>
      </x:c>
    </x:row>
    <x:row r="643" ht="20" customHeight="1">
      <x:c r="A643" s="6" t="str">
        <x:v>61151</x:v>
      </x:c>
      <x:c r="B643" s="6" t="str">
        <x:v>大公的冥焰冠冕</x:v>
      </x:c>
      <x:c r="C643" s="6" t="str">
        <x:v>115</x:v>
      </x:c>
      <x:c r="D643" s="6" t="str">
        <x:v>头部</x:v>
      </x:c>
      <x:c r="E643" s="6" t="n">
        <x:v>5</x:v>
      </x:c>
      <x:c r="F643" s="6" t="n">
        <x:v>15</x:v>
      </x:c>
      <x:c r="G643" s="6" t="str">
        <x:v>51</x:v>
      </x:c>
      <x:c r="H643" s="6" t="str">
        <x:v>5</x:v>
      </x:c>
      <x:c r="I643" s="6" t="str">
        <x:v>https://raw.githubusercontent.com/Mar-7th/StarRailRes/dbe8cdfcfb0bf657b9fe1cf92d5537f118ccb487/index_new/cn/relics.json</x:v>
      </x:c>
    </x:row>
    <x:row r="644" ht="20" customHeight="1">
      <x:c r="A644" s="6" t="str">
        <x:v>61152</x:v>
      </x:c>
      <x:c r="B644" s="6" t="str">
        <x:v>大公的绒火指套</x:v>
      </x:c>
      <x:c r="C644" s="6" t="str">
        <x:v>115</x:v>
      </x:c>
      <x:c r="D644" s="6" t="str">
        <x:v>手部</x:v>
      </x:c>
      <x:c r="E644" s="6" t="n">
        <x:v>5</x:v>
      </x:c>
      <x:c r="F644" s="6" t="n">
        <x:v>15</x:v>
      </x:c>
      <x:c r="G644" s="6" t="str">
        <x:v>52</x:v>
      </x:c>
      <x:c r="H644" s="6" t="str">
        <x:v>5</x:v>
      </x:c>
      <x:c r="I644" s="6" t="str">
        <x:v>https://raw.githubusercontent.com/Mar-7th/StarRailRes/dbe8cdfcfb0bf657b9fe1cf92d5537f118ccb487/index_new/cn/relics.json</x:v>
      </x:c>
    </x:row>
    <x:row r="645" ht="20" customHeight="1">
      <x:c r="A645" s="6" t="str">
        <x:v>61153</x:v>
      </x:c>
      <x:c r="B645" s="6" t="str">
        <x:v>大公的蒙恩长袍</x:v>
      </x:c>
      <x:c r="C645" s="6" t="str">
        <x:v>115</x:v>
      </x:c>
      <x:c r="D645" s="6" t="str">
        <x:v>躯干</x:v>
      </x:c>
      <x:c r="E645" s="6" t="n">
        <x:v>5</x:v>
      </x:c>
      <x:c r="F645" s="6" t="n">
        <x:v>15</x:v>
      </x:c>
      <x:c r="G645" s="6" t="str">
        <x:v>53</x:v>
      </x:c>
      <x:c r="H645" s="6" t="str">
        <x:v>5</x:v>
      </x:c>
      <x:c r="I645" s="6" t="str">
        <x:v>https://raw.githubusercontent.com/Mar-7th/StarRailRes/dbe8cdfcfb0bf657b9fe1cf92d5537f118ccb487/index_new/cn/relics.json</x:v>
      </x:c>
    </x:row>
    <x:row r="646" ht="20" customHeight="1">
      <x:c r="A646" s="6" t="str">
        <x:v>61154</x:v>
      </x:c>
      <x:c r="B646" s="6" t="str">
        <x:v>大公的绅雅礼靴</x:v>
      </x:c>
      <x:c r="C646" s="6" t="str">
        <x:v>115</x:v>
      </x:c>
      <x:c r="D646" s="6" t="str">
        <x:v>脚部</x:v>
      </x:c>
      <x:c r="E646" s="6" t="n">
        <x:v>5</x:v>
      </x:c>
      <x:c r="F646" s="6" t="n">
        <x:v>15</x:v>
      </x:c>
      <x:c r="G646" s="6" t="str">
        <x:v>54</x:v>
      </x:c>
      <x:c r="H646" s="6" t="str">
        <x:v>5</x:v>
      </x:c>
      <x:c r="I646" s="6" t="str">
        <x:v>https://raw.githubusercontent.com/Mar-7th/StarRailRes/dbe8cdfcfb0bf657b9fe1cf92d5537f118ccb487/index_new/cn/relics.json</x:v>
      </x:c>
    </x:row>
    <x:row r="647" ht="20" customHeight="1">
      <x:c r="A647" s="6" t="str">
        <x:v>61161</x:v>
      </x:c>
      <x:c r="B647" s="6" t="str">
        <x:v>系囚的合啮拘笼</x:v>
      </x:c>
      <x:c r="C647" s="6" t="str">
        <x:v>116</x:v>
      </x:c>
      <x:c r="D647" s="6" t="str">
        <x:v>头部</x:v>
      </x:c>
      <x:c r="E647" s="6" t="n">
        <x:v>5</x:v>
      </x:c>
      <x:c r="F647" s="6" t="n">
        <x:v>15</x:v>
      </x:c>
      <x:c r="G647" s="6" t="str">
        <x:v>51</x:v>
      </x:c>
      <x:c r="H647" s="6" t="str">
        <x:v>5</x:v>
      </x:c>
      <x:c r="I647" s="6" t="str">
        <x:v>https://raw.githubusercontent.com/Mar-7th/StarRailRes/dbe8cdfcfb0bf657b9fe1cf92d5537f118ccb487/index_new/cn/relics.json</x:v>
      </x:c>
    </x:row>
    <x:row r="648" ht="20" customHeight="1">
      <x:c r="A648" s="6" t="str">
        <x:v>61162</x:v>
      </x:c>
      <x:c r="B648" s="6" t="str">
        <x:v>系囚的铅石梏铐</x:v>
      </x:c>
      <x:c r="C648" s="6" t="str">
        <x:v>116</x:v>
      </x:c>
      <x:c r="D648" s="6" t="str">
        <x:v>手部</x:v>
      </x:c>
      <x:c r="E648" s="6" t="n">
        <x:v>5</x:v>
      </x:c>
      <x:c r="F648" s="6" t="n">
        <x:v>15</x:v>
      </x:c>
      <x:c r="G648" s="6" t="str">
        <x:v>52</x:v>
      </x:c>
      <x:c r="H648" s="6" t="str">
        <x:v>5</x:v>
      </x:c>
      <x:c r="I648" s="6" t="str">
        <x:v>https://raw.githubusercontent.com/Mar-7th/StarRailRes/dbe8cdfcfb0bf657b9fe1cf92d5537f118ccb487/index_new/cn/relics.json</x:v>
      </x:c>
    </x:row>
    <x:row r="649" ht="20" customHeight="1">
      <x:c r="A649" s="6" t="str">
        <x:v>61163</x:v>
      </x:c>
      <x:c r="B649" s="6" t="str">
        <x:v>系囚的幽闭缚束</x:v>
      </x:c>
      <x:c r="C649" s="6" t="str">
        <x:v>116</x:v>
      </x:c>
      <x:c r="D649" s="6" t="str">
        <x:v>躯干</x:v>
      </x:c>
      <x:c r="E649" s="6" t="n">
        <x:v>5</x:v>
      </x:c>
      <x:c r="F649" s="6" t="n">
        <x:v>15</x:v>
      </x:c>
      <x:c r="G649" s="6" t="str">
        <x:v>53</x:v>
      </x:c>
      <x:c r="H649" s="6" t="str">
        <x:v>5</x:v>
      </x:c>
      <x:c r="I649" s="6" t="str">
        <x:v>https://raw.githubusercontent.com/Mar-7th/StarRailRes/dbe8cdfcfb0bf657b9fe1cf92d5537f118ccb487/index_new/cn/relics.json</x:v>
      </x:c>
    </x:row>
    <x:row r="650" ht="20" customHeight="1">
      <x:c r="A650" s="6" t="str">
        <x:v>61164</x:v>
      </x:c>
      <x:c r="B650" s="6" t="str">
        <x:v>系囚的绝足锁桎</x:v>
      </x:c>
      <x:c r="C650" s="6" t="str">
        <x:v>116</x:v>
      </x:c>
      <x:c r="D650" s="6" t="str">
        <x:v>脚部</x:v>
      </x:c>
      <x:c r="E650" s="6" t="n">
        <x:v>5</x:v>
      </x:c>
      <x:c r="F650" s="6" t="n">
        <x:v>15</x:v>
      </x:c>
      <x:c r="G650" s="6" t="str">
        <x:v>54</x:v>
      </x:c>
      <x:c r="H650" s="6" t="str">
        <x:v>5</x:v>
      </x:c>
      <x:c r="I650" s="6" t="str">
        <x:v>https://raw.githubusercontent.com/Mar-7th/StarRailRes/dbe8cdfcfb0bf657b9fe1cf92d5537f118ccb487/index_new/cn/relics.json</x:v>
      </x:c>
    </x:row>
    <x:row r="651" ht="20" customHeight="1">
      <x:c r="A651" s="6" t="str">
        <x:v>61171</x:v>
      </x:c>
      <x:c r="B651" s="6" t="str">
        <x:v>先驱的绝热围壳</x:v>
      </x:c>
      <x:c r="C651" s="6" t="str">
        <x:v>117</x:v>
      </x:c>
      <x:c r="D651" s="6" t="str">
        <x:v>头部</x:v>
      </x:c>
      <x:c r="E651" s="6" t="n">
        <x:v>5</x:v>
      </x:c>
      <x:c r="F651" s="6" t="n">
        <x:v>15</x:v>
      </x:c>
      <x:c r="G651" s="6" t="str">
        <x:v>51</x:v>
      </x:c>
      <x:c r="H651" s="6" t="str">
        <x:v>5</x:v>
      </x:c>
      <x:c r="I651" s="6" t="str">
        <x:v>https://raw.githubusercontent.com/Mar-7th/StarRailRes/dbe8cdfcfb0bf657b9fe1cf92d5537f118ccb487/index_new/cn/relics.json</x:v>
      </x:c>
    </x:row>
    <x:row r="652" ht="20" customHeight="1">
      <x:c r="A652" s="6" t="str">
        <x:v>61172</x:v>
      </x:c>
      <x:c r="B652" s="6" t="str">
        <x:v>先驱的虚极罗盘</x:v>
      </x:c>
      <x:c r="C652" s="6" t="str">
        <x:v>117</x:v>
      </x:c>
      <x:c r="D652" s="6" t="str">
        <x:v>手部</x:v>
      </x:c>
      <x:c r="E652" s="6" t="n">
        <x:v>5</x:v>
      </x:c>
      <x:c r="F652" s="6" t="n">
        <x:v>15</x:v>
      </x:c>
      <x:c r="G652" s="6" t="str">
        <x:v>52</x:v>
      </x:c>
      <x:c r="H652" s="6" t="str">
        <x:v>5</x:v>
      </x:c>
      <x:c r="I652" s="6" t="str">
        <x:v>https://raw.githubusercontent.com/Mar-7th/StarRailRes/dbe8cdfcfb0bf657b9fe1cf92d5537f118ccb487/index_new/cn/relics.json</x:v>
      </x:c>
    </x:row>
    <x:row r="653" ht="20" customHeight="1">
      <x:c r="A653" s="6" t="str">
        <x:v>61173</x:v>
      </x:c>
      <x:c r="B653" s="6" t="str">
        <x:v>先驱的密合铅衣</x:v>
      </x:c>
      <x:c r="C653" s="6" t="str">
        <x:v>117</x:v>
      </x:c>
      <x:c r="D653" s="6" t="str">
        <x:v>躯干</x:v>
      </x:c>
      <x:c r="E653" s="6" t="n">
        <x:v>5</x:v>
      </x:c>
      <x:c r="F653" s="6" t="n">
        <x:v>15</x:v>
      </x:c>
      <x:c r="G653" s="6" t="str">
        <x:v>53</x:v>
      </x:c>
      <x:c r="H653" s="6" t="str">
        <x:v>5</x:v>
      </x:c>
      <x:c r="I653" s="6" t="str">
        <x:v>https://raw.githubusercontent.com/Mar-7th/StarRailRes/dbe8cdfcfb0bf657b9fe1cf92d5537f118ccb487/index_new/cn/relics.json</x:v>
      </x:c>
    </x:row>
    <x:row r="654" ht="20" customHeight="1">
      <x:c r="A654" s="6" t="str">
        <x:v>61174</x:v>
      </x:c>
      <x:c r="B654" s="6" t="str">
        <x:v>先驱的泊星桩锚</x:v>
      </x:c>
      <x:c r="C654" s="6" t="str">
        <x:v>117</x:v>
      </x:c>
      <x:c r="D654" s="6" t="str">
        <x:v>脚部</x:v>
      </x:c>
      <x:c r="E654" s="6" t="n">
        <x:v>5</x:v>
      </x:c>
      <x:c r="F654" s="6" t="n">
        <x:v>15</x:v>
      </x:c>
      <x:c r="G654" s="6" t="str">
        <x:v>54</x:v>
      </x:c>
      <x:c r="H654" s="6" t="str">
        <x:v>5</x:v>
      </x:c>
      <x:c r="I654" s="6" t="str">
        <x:v>https://raw.githubusercontent.com/Mar-7th/StarRailRes/dbe8cdfcfb0bf657b9fe1cf92d5537f118ccb487/index_new/cn/relics.json</x:v>
      </x:c>
    </x:row>
    <x:row r="655" ht="20" customHeight="1">
      <x:c r="A655" s="6" t="str">
        <x:v>61181</x:v>
      </x:c>
      <x:c r="B655" s="6" t="str">
        <x:v>钟表匠的极目透镜</x:v>
      </x:c>
      <x:c r="C655" s="6" t="str">
        <x:v>118</x:v>
      </x:c>
      <x:c r="D655" s="6" t="str">
        <x:v>头部</x:v>
      </x:c>
      <x:c r="E655" s="6" t="n">
        <x:v>5</x:v>
      </x:c>
      <x:c r="F655" s="6" t="n">
        <x:v>15</x:v>
      </x:c>
      <x:c r="G655" s="6" t="str">
        <x:v>51</x:v>
      </x:c>
      <x:c r="H655" s="6" t="str">
        <x:v>5</x:v>
      </x:c>
      <x:c r="I655" s="6" t="str">
        <x:v>https://raw.githubusercontent.com/Mar-7th/StarRailRes/dbe8cdfcfb0bf657b9fe1cf92d5537f118ccb487/index_new/cn/relics.json</x:v>
      </x:c>
    </x:row>
    <x:row r="656" ht="20" customHeight="1">
      <x:c r="A656" s="6" t="str">
        <x:v>61182</x:v>
      </x:c>
      <x:c r="B656" s="6" t="str">
        <x:v>钟表匠的交运腕表</x:v>
      </x:c>
      <x:c r="C656" s="6" t="str">
        <x:v>118</x:v>
      </x:c>
      <x:c r="D656" s="6" t="str">
        <x:v>手部</x:v>
      </x:c>
      <x:c r="E656" s="6" t="n">
        <x:v>5</x:v>
      </x:c>
      <x:c r="F656" s="6" t="n">
        <x:v>15</x:v>
      </x:c>
      <x:c r="G656" s="6" t="str">
        <x:v>52</x:v>
      </x:c>
      <x:c r="H656" s="6" t="str">
        <x:v>5</x:v>
      </x:c>
      <x:c r="I656" s="6" t="str">
        <x:v>https://raw.githubusercontent.com/Mar-7th/StarRailRes/dbe8cdfcfb0bf657b9fe1cf92d5537f118ccb487/index_new/cn/relics.json</x:v>
      </x:c>
    </x:row>
    <x:row r="657" ht="20" customHeight="1">
      <x:c r="A657" s="6" t="str">
        <x:v>61183</x:v>
      </x:c>
      <x:c r="B657" s="6" t="str">
        <x:v>钟表匠的空幻礼服</x:v>
      </x:c>
      <x:c r="C657" s="6" t="str">
        <x:v>118</x:v>
      </x:c>
      <x:c r="D657" s="6" t="str">
        <x:v>躯干</x:v>
      </x:c>
      <x:c r="E657" s="6" t="n">
        <x:v>5</x:v>
      </x:c>
      <x:c r="F657" s="6" t="n">
        <x:v>15</x:v>
      </x:c>
      <x:c r="G657" s="6" t="str">
        <x:v>53</x:v>
      </x:c>
      <x:c r="H657" s="6" t="str">
        <x:v>5</x:v>
      </x:c>
      <x:c r="I657" s="6" t="str">
        <x:v>https://raw.githubusercontent.com/Mar-7th/StarRailRes/dbe8cdfcfb0bf657b9fe1cf92d5537f118ccb487/index_new/cn/relics.json</x:v>
      </x:c>
    </x:row>
    <x:row r="658" ht="20" customHeight="1">
      <x:c r="A658" s="6" t="str">
        <x:v>61184</x:v>
      </x:c>
      <x:c r="B658" s="6" t="str">
        <x:v>钟表匠的隐梦革履</x:v>
      </x:c>
      <x:c r="C658" s="6" t="str">
        <x:v>118</x:v>
      </x:c>
      <x:c r="D658" s="6" t="str">
        <x:v>脚部</x:v>
      </x:c>
      <x:c r="E658" s="6" t="n">
        <x:v>5</x:v>
      </x:c>
      <x:c r="F658" s="6" t="n">
        <x:v>15</x:v>
      </x:c>
      <x:c r="G658" s="6" t="str">
        <x:v>54</x:v>
      </x:c>
      <x:c r="H658" s="6" t="str">
        <x:v>5</x:v>
      </x:c>
      <x:c r="I658" s="6" t="str">
        <x:v>https://raw.githubusercontent.com/Mar-7th/StarRailRes/dbe8cdfcfb0bf657b9fe1cf92d5537f118ccb487/index_new/cn/relics.json</x:v>
      </x:c>
    </x:row>
    <x:row r="659" ht="20" customHeight="1">
      <x:c r="A659" s="6" t="str">
        <x:v>61191</x:v>
      </x:c>
      <x:c r="B659" s="6" t="str">
        <x:v>铁骑的索敌战盔</x:v>
      </x:c>
      <x:c r="C659" s="6" t="str">
        <x:v>119</x:v>
      </x:c>
      <x:c r="D659" s="6" t="str">
        <x:v>头部</x:v>
      </x:c>
      <x:c r="E659" s="6" t="n">
        <x:v>5</x:v>
      </x:c>
      <x:c r="F659" s="6" t="n">
        <x:v>15</x:v>
      </x:c>
      <x:c r="G659" s="6" t="str">
        <x:v>51</x:v>
      </x:c>
      <x:c r="H659" s="6" t="str">
        <x:v>5</x:v>
      </x:c>
      <x:c r="I659" s="6" t="str">
        <x:v>https://raw.githubusercontent.com/Mar-7th/StarRailRes/dbe8cdfcfb0bf657b9fe1cf92d5537f118ccb487/index_new/cn/relics.json</x:v>
      </x:c>
    </x:row>
    <x:row r="660" ht="20" customHeight="1">
      <x:c r="A660" s="6" t="str">
        <x:v>61192</x:v>
      </x:c>
      <x:c r="B660" s="6" t="str">
        <x:v>铁骑的摧坚铁腕</x:v>
      </x:c>
      <x:c r="C660" s="6" t="str">
        <x:v>119</x:v>
      </x:c>
      <x:c r="D660" s="6" t="str">
        <x:v>手部</x:v>
      </x:c>
      <x:c r="E660" s="6" t="n">
        <x:v>5</x:v>
      </x:c>
      <x:c r="F660" s="6" t="n">
        <x:v>15</x:v>
      </x:c>
      <x:c r="G660" s="6" t="str">
        <x:v>52</x:v>
      </x:c>
      <x:c r="H660" s="6" t="str">
        <x:v>5</x:v>
      </x:c>
      <x:c r="I660" s="6" t="str">
        <x:v>https://raw.githubusercontent.com/Mar-7th/StarRailRes/dbe8cdfcfb0bf657b9fe1cf92d5537f118ccb487/index_new/cn/relics.json</x:v>
      </x:c>
    </x:row>
    <x:row r="661" ht="20" customHeight="1">
      <x:c r="A661" s="6" t="str">
        <x:v>61193</x:v>
      </x:c>
      <x:c r="B661" s="6" t="str">
        <x:v>铁骑的银影装甲</x:v>
      </x:c>
      <x:c r="C661" s="6" t="str">
        <x:v>119</x:v>
      </x:c>
      <x:c r="D661" s="6" t="str">
        <x:v>躯干</x:v>
      </x:c>
      <x:c r="E661" s="6" t="n">
        <x:v>5</x:v>
      </x:c>
      <x:c r="F661" s="6" t="n">
        <x:v>15</x:v>
      </x:c>
      <x:c r="G661" s="6" t="str">
        <x:v>53</x:v>
      </x:c>
      <x:c r="H661" s="6" t="str">
        <x:v>5</x:v>
      </x:c>
      <x:c r="I661" s="6" t="str">
        <x:v>https://raw.githubusercontent.com/Mar-7th/StarRailRes/dbe8cdfcfb0bf657b9fe1cf92d5537f118ccb487/index_new/cn/relics.json</x:v>
      </x:c>
    </x:row>
    <x:row r="662" ht="20" customHeight="1">
      <x:c r="A662" s="6" t="str">
        <x:v>61194</x:v>
      </x:c>
      <x:c r="B662" s="6" t="str">
        <x:v>铁骑的行空护胫</x:v>
      </x:c>
      <x:c r="C662" s="6" t="str">
        <x:v>119</x:v>
      </x:c>
      <x:c r="D662" s="6" t="str">
        <x:v>脚部</x:v>
      </x:c>
      <x:c r="E662" s="6" t="n">
        <x:v>5</x:v>
      </x:c>
      <x:c r="F662" s="6" t="n">
        <x:v>15</x:v>
      </x:c>
      <x:c r="G662" s="6" t="str">
        <x:v>54</x:v>
      </x:c>
      <x:c r="H662" s="6" t="str">
        <x:v>5</x:v>
      </x:c>
      <x:c r="I662" s="6" t="str">
        <x:v>https://raw.githubusercontent.com/Mar-7th/StarRailRes/dbe8cdfcfb0bf657b9fe1cf92d5537f118ccb487/index_new/cn/relics.json</x:v>
      </x:c>
    </x:row>
    <x:row r="663" ht="20" customHeight="1">
      <x:c r="A663" s="6" t="str">
        <x:v>61201</x:v>
      </x:c>
      <x:c r="B663" s="6" t="str">
        <x:v>勇烈的玄枵面甲</x:v>
      </x:c>
      <x:c r="C663" s="6" t="str">
        <x:v>120</x:v>
      </x:c>
      <x:c r="D663" s="6" t="str">
        <x:v>头部</x:v>
      </x:c>
      <x:c r="E663" s="6" t="n">
        <x:v>5</x:v>
      </x:c>
      <x:c r="F663" s="6" t="n">
        <x:v>15</x:v>
      </x:c>
      <x:c r="G663" s="6" t="str">
        <x:v>51</x:v>
      </x:c>
      <x:c r="H663" s="6" t="str">
        <x:v>5</x:v>
      </x:c>
      <x:c r="I663" s="6" t="str">
        <x:v>https://raw.githubusercontent.com/Mar-7th/StarRailRes/dbe8cdfcfb0bf657b9fe1cf92d5537f118ccb487/index_new/cn/relics.json</x:v>
      </x:c>
    </x:row>
    <x:row r="664" ht="20" customHeight="1">
      <x:c r="A664" s="6" t="str">
        <x:v>61202</x:v>
      </x:c>
      <x:c r="B664" s="6" t="str">
        <x:v>勇烈的钩爪腕甲</x:v>
      </x:c>
      <x:c r="C664" s="6" t="str">
        <x:v>120</x:v>
      </x:c>
      <x:c r="D664" s="6" t="str">
        <x:v>手部</x:v>
      </x:c>
      <x:c r="E664" s="6" t="n">
        <x:v>5</x:v>
      </x:c>
      <x:c r="F664" s="6" t="n">
        <x:v>15</x:v>
      </x:c>
      <x:c r="G664" s="6" t="str">
        <x:v>52</x:v>
      </x:c>
      <x:c r="H664" s="6" t="str">
        <x:v>5</x:v>
      </x:c>
      <x:c r="I664" s="6" t="str">
        <x:v>https://raw.githubusercontent.com/Mar-7th/StarRailRes/dbe8cdfcfb0bf657b9fe1cf92d5537f118ccb487/index_new/cn/relics.json</x:v>
      </x:c>
    </x:row>
    <x:row r="665" ht="20" customHeight="1">
      <x:c r="A665" s="6" t="str">
        <x:v>61203</x:v>
      </x:c>
      <x:c r="B665" s="6" t="str">
        <x:v>勇烈的飞翎瓷甲</x:v>
      </x:c>
      <x:c r="C665" s="6" t="str">
        <x:v>120</x:v>
      </x:c>
      <x:c r="D665" s="6" t="str">
        <x:v>躯干</x:v>
      </x:c>
      <x:c r="E665" s="6" t="n">
        <x:v>5</x:v>
      </x:c>
      <x:c r="F665" s="6" t="n">
        <x:v>15</x:v>
      </x:c>
      <x:c r="G665" s="6" t="str">
        <x:v>53</x:v>
      </x:c>
      <x:c r="H665" s="6" t="str">
        <x:v>5</x:v>
      </x:c>
      <x:c r="I665" s="6" t="str">
        <x:v>https://raw.githubusercontent.com/Mar-7th/StarRailRes/dbe8cdfcfb0bf657b9fe1cf92d5537f118ccb487/index_new/cn/relics.json</x:v>
      </x:c>
    </x:row>
    <x:row r="666" ht="20" customHeight="1">
      <x:c r="A666" s="6" t="str">
        <x:v>61204</x:v>
      </x:c>
      <x:c r="B666" s="6" t="str">
        <x:v>勇烈的逐猎腿甲</x:v>
      </x:c>
      <x:c r="C666" s="6" t="str">
        <x:v>120</x:v>
      </x:c>
      <x:c r="D666" s="6" t="str">
        <x:v>脚部</x:v>
      </x:c>
      <x:c r="E666" s="6" t="n">
        <x:v>5</x:v>
      </x:c>
      <x:c r="F666" s="6" t="n">
        <x:v>15</x:v>
      </x:c>
      <x:c r="G666" s="6" t="str">
        <x:v>54</x:v>
      </x:c>
      <x:c r="H666" s="6" t="str">
        <x:v>5</x:v>
      </x:c>
      <x:c r="I666" s="6" t="str">
        <x:v>https://raw.githubusercontent.com/Mar-7th/StarRailRes/dbe8cdfcfb0bf657b9fe1cf92d5537f118ccb487/index_new/cn/relics.json</x:v>
      </x:c>
    </x:row>
    <x:row r="667" ht="20" customHeight="1">
      <x:c r="A667" s="6" t="str">
        <x:v>61211</x:v>
      </x:c>
      <x:c r="B667" s="6" t="str">
        <x:v>司铎的律音耳坠</x:v>
      </x:c>
      <x:c r="C667" s="6" t="str">
        <x:v>121</x:v>
      </x:c>
      <x:c r="D667" s="6" t="str">
        <x:v>头部</x:v>
      </x:c>
      <x:c r="E667" s="6" t="n">
        <x:v>5</x:v>
      </x:c>
      <x:c r="F667" s="6" t="n">
        <x:v>15</x:v>
      </x:c>
      <x:c r="G667" s="6" t="str">
        <x:v>51</x:v>
      </x:c>
      <x:c r="H667" s="6" t="str">
        <x:v>5</x:v>
      </x:c>
      <x:c r="I667" s="6" t="str">
        <x:v>https://raw.githubusercontent.com/Mar-7th/StarRailRes/dbe8cdfcfb0bf657b9fe1cf92d5537f118ccb487/index_new/cn/relics.json</x:v>
      </x:c>
    </x:row>
    <x:row r="668" ht="20" customHeight="1">
      <x:c r="A668" s="6" t="str">
        <x:v>61212</x:v>
      </x:c>
      <x:c r="B668" s="6" t="str">
        <x:v>司铎的授邀手套</x:v>
      </x:c>
      <x:c r="C668" s="6" t="str">
        <x:v>121</x:v>
      </x:c>
      <x:c r="D668" s="6" t="str">
        <x:v>手部</x:v>
      </x:c>
      <x:c r="E668" s="6" t="n">
        <x:v>5</x:v>
      </x:c>
      <x:c r="F668" s="6" t="n">
        <x:v>15</x:v>
      </x:c>
      <x:c r="G668" s="6" t="str">
        <x:v>52</x:v>
      </x:c>
      <x:c r="H668" s="6" t="str">
        <x:v>5</x:v>
      </x:c>
      <x:c r="I668" s="6" t="str">
        <x:v>https://raw.githubusercontent.com/Mar-7th/StarRailRes/dbe8cdfcfb0bf657b9fe1cf92d5537f118ccb487/index_new/cn/relics.json</x:v>
      </x:c>
    </x:row>
    <x:row r="669" ht="20" customHeight="1">
      <x:c r="A669" s="6" t="str">
        <x:v>61213</x:v>
      </x:c>
      <x:c r="B669" s="6" t="str">
        <x:v>司铎的圣职礼服</x:v>
      </x:c>
      <x:c r="C669" s="6" t="str">
        <x:v>121</x:v>
      </x:c>
      <x:c r="D669" s="6" t="str">
        <x:v>躯干</x:v>
      </x:c>
      <x:c r="E669" s="6" t="n">
        <x:v>5</x:v>
      </x:c>
      <x:c r="F669" s="6" t="n">
        <x:v>15</x:v>
      </x:c>
      <x:c r="G669" s="6" t="str">
        <x:v>53</x:v>
      </x:c>
      <x:c r="H669" s="6" t="str">
        <x:v>5</x:v>
      </x:c>
      <x:c r="I669" s="6" t="str">
        <x:v>https://raw.githubusercontent.com/Mar-7th/StarRailRes/dbe8cdfcfb0bf657b9fe1cf92d5537f118ccb487/index_new/cn/relics.json</x:v>
      </x:c>
    </x:row>
    <x:row r="670" ht="20" customHeight="1">
      <x:c r="A670" s="6" t="str">
        <x:v>61214</x:v>
      </x:c>
      <x:c r="B670" s="6" t="str">
        <x:v>司铎的苦旅短靴</x:v>
      </x:c>
      <x:c r="C670" s="6" t="str">
        <x:v>121</x:v>
      </x:c>
      <x:c r="D670" s="6" t="str">
        <x:v>脚部</x:v>
      </x:c>
      <x:c r="E670" s="6" t="n">
        <x:v>5</x:v>
      </x:c>
      <x:c r="F670" s="6" t="n">
        <x:v>15</x:v>
      </x:c>
      <x:c r="G670" s="6" t="str">
        <x:v>54</x:v>
      </x:c>
      <x:c r="H670" s="6" t="str">
        <x:v>5</x:v>
      </x:c>
      <x:c r="I670" s="6" t="str">
        <x:v>https://raw.githubusercontent.com/Mar-7th/StarRailRes/dbe8cdfcfb0bf657b9fe1cf92d5537f118ccb487/index_new/cn/relics.json</x:v>
      </x:c>
    </x:row>
    <x:row r="671" ht="20" customHeight="1">
      <x:c r="A671" s="6" t="str">
        <x:v>61221</x:v>
      </x:c>
      <x:c r="B671" s="6" t="str">
        <x:v>学者的银边视镜</x:v>
      </x:c>
      <x:c r="C671" s="6" t="str">
        <x:v>122</x:v>
      </x:c>
      <x:c r="D671" s="6" t="str">
        <x:v>头部</x:v>
      </x:c>
      <x:c r="E671" s="6" t="n">
        <x:v>5</x:v>
      </x:c>
      <x:c r="F671" s="6" t="n">
        <x:v>15</x:v>
      </x:c>
      <x:c r="G671" s="6" t="str">
        <x:v>51</x:v>
      </x:c>
      <x:c r="H671" s="6" t="str">
        <x:v>5</x:v>
      </x:c>
      <x:c r="I671" s="6" t="str">
        <x:v>https://raw.githubusercontent.com/Mar-7th/StarRailRes/dbe8cdfcfb0bf657b9fe1cf92d5537f118ccb487/index_new/cn/relics.json</x:v>
      </x:c>
    </x:row>
    <x:row r="672" ht="20" customHeight="1">
      <x:c r="A672" s="6" t="str">
        <x:v>61222</x:v>
      </x:c>
      <x:c r="B672" s="6" t="str">
        <x:v>学者的辅助指节</x:v>
      </x:c>
      <x:c r="C672" s="6" t="str">
        <x:v>122</x:v>
      </x:c>
      <x:c r="D672" s="6" t="str">
        <x:v>手部</x:v>
      </x:c>
      <x:c r="E672" s="6" t="n">
        <x:v>5</x:v>
      </x:c>
      <x:c r="F672" s="6" t="n">
        <x:v>15</x:v>
      </x:c>
      <x:c r="G672" s="6" t="str">
        <x:v>52</x:v>
      </x:c>
      <x:c r="H672" s="6" t="str">
        <x:v>5</x:v>
      </x:c>
      <x:c r="I672" s="6" t="str">
        <x:v>https://raw.githubusercontent.com/Mar-7th/StarRailRes/dbe8cdfcfb0bf657b9fe1cf92d5537f118ccb487/index_new/cn/relics.json</x:v>
      </x:c>
    </x:row>
    <x:row r="673" ht="20" customHeight="1">
      <x:c r="A673" s="6" t="str">
        <x:v>61223</x:v>
      </x:c>
      <x:c r="B673" s="6" t="str">
        <x:v>学者的粗纺外套</x:v>
      </x:c>
      <x:c r="C673" s="6" t="str">
        <x:v>122</x:v>
      </x:c>
      <x:c r="D673" s="6" t="str">
        <x:v>躯干</x:v>
      </x:c>
      <x:c r="E673" s="6" t="n">
        <x:v>5</x:v>
      </x:c>
      <x:c r="F673" s="6" t="n">
        <x:v>15</x:v>
      </x:c>
      <x:c r="G673" s="6" t="str">
        <x:v>53</x:v>
      </x:c>
      <x:c r="H673" s="6" t="str">
        <x:v>5</x:v>
      </x:c>
      <x:c r="I673" s="6" t="str">
        <x:v>https://raw.githubusercontent.com/Mar-7th/StarRailRes/dbe8cdfcfb0bf657b9fe1cf92d5537f118ccb487/index_new/cn/relics.json</x:v>
      </x:c>
    </x:row>
    <x:row r="674" ht="20" customHeight="1">
      <x:c r="A674" s="6" t="str">
        <x:v>61224</x:v>
      </x:c>
      <x:c r="B674" s="6" t="str">
        <x:v>学者的绒皮雪靴</x:v>
      </x:c>
      <x:c r="C674" s="6" t="str">
        <x:v>122</x:v>
      </x:c>
      <x:c r="D674" s="6" t="str">
        <x:v>脚部</x:v>
      </x:c>
      <x:c r="E674" s="6" t="n">
        <x:v>5</x:v>
      </x:c>
      <x:c r="F674" s="6" t="n">
        <x:v>15</x:v>
      </x:c>
      <x:c r="G674" s="6" t="str">
        <x:v>54</x:v>
      </x:c>
      <x:c r="H674" s="6" t="str">
        <x:v>5</x:v>
      </x:c>
      <x:c r="I674" s="6" t="str">
        <x:v>https://raw.githubusercontent.com/Mar-7th/StarRailRes/dbe8cdfcfb0bf657b9fe1cf92d5537f118ccb487/index_new/cn/relics.json</x:v>
      </x:c>
    </x:row>
    <x:row r="675" ht="20" customHeight="1">
      <x:c r="A675" s="6" t="str">
        <x:v>61231</x:v>
      </x:c>
      <x:c r="B675" s="6" t="str">
        <x:v>英豪的冠军桂冠</x:v>
      </x:c>
      <x:c r="C675" s="6" t="str">
        <x:v>123</x:v>
      </x:c>
      <x:c r="D675" s="6" t="str">
        <x:v>头部</x:v>
      </x:c>
      <x:c r="E675" s="6" t="n">
        <x:v>5</x:v>
      </x:c>
      <x:c r="F675" s="6" t="n">
        <x:v>15</x:v>
      </x:c>
      <x:c r="G675" s="6" t="str">
        <x:v>51</x:v>
      </x:c>
      <x:c r="H675" s="6" t="str">
        <x:v>5</x:v>
      </x:c>
      <x:c r="I675" s="6" t="str">
        <x:v>https://raw.githubusercontent.com/Mar-7th/StarRailRes/dbe8cdfcfb0bf657b9fe1cf92d5537f118ccb487/index_new/cn/relics.json</x:v>
      </x:c>
    </x:row>
    <x:row r="676" ht="20" customHeight="1">
      <x:c r="A676" s="6" t="str">
        <x:v>61232</x:v>
      </x:c>
      <x:c r="B676" s="6" t="str">
        <x:v>英豪的鉴金腕铠</x:v>
      </x:c>
      <x:c r="C676" s="6" t="str">
        <x:v>123</x:v>
      </x:c>
      <x:c r="D676" s="6" t="str">
        <x:v>手部</x:v>
      </x:c>
      <x:c r="E676" s="6" t="n">
        <x:v>5</x:v>
      </x:c>
      <x:c r="F676" s="6" t="n">
        <x:v>15</x:v>
      </x:c>
      <x:c r="G676" s="6" t="str">
        <x:v>52</x:v>
      </x:c>
      <x:c r="H676" s="6" t="str">
        <x:v>5</x:v>
      </x:c>
      <x:c r="I676" s="6" t="str">
        <x:v>https://raw.githubusercontent.com/Mar-7th/StarRailRes/dbe8cdfcfb0bf657b9fe1cf92d5537f118ccb487/index_new/cn/relics.json</x:v>
      </x:c>
    </x:row>
    <x:row r="677" ht="20" customHeight="1">
      <x:c r="A677" s="6" t="str">
        <x:v>61233</x:v>
      </x:c>
      <x:c r="B677" s="6" t="str">
        <x:v>英豪的骁战金甲</x:v>
      </x:c>
      <x:c r="C677" s="6" t="str">
        <x:v>123</x:v>
      </x:c>
      <x:c r="D677" s="6" t="str">
        <x:v>躯干</x:v>
      </x:c>
      <x:c r="E677" s="6" t="n">
        <x:v>5</x:v>
      </x:c>
      <x:c r="F677" s="6" t="n">
        <x:v>15</x:v>
      </x:c>
      <x:c r="G677" s="6" t="str">
        <x:v>53</x:v>
      </x:c>
      <x:c r="H677" s="6" t="str">
        <x:v>5</x:v>
      </x:c>
      <x:c r="I677" s="6" t="str">
        <x:v>https://raw.githubusercontent.com/Mar-7th/StarRailRes/dbe8cdfcfb0bf657b9fe1cf92d5537f118ccb487/index_new/cn/relics.json</x:v>
      </x:c>
    </x:row>
    <x:row r="678" ht="20" customHeight="1">
      <x:c r="A678" s="6" t="str">
        <x:v>61234</x:v>
      </x:c>
      <x:c r="B678" s="6" t="str">
        <x:v>英豪的赴火护胫</x:v>
      </x:c>
      <x:c r="C678" s="6" t="str">
        <x:v>123</x:v>
      </x:c>
      <x:c r="D678" s="6" t="str">
        <x:v>脚部</x:v>
      </x:c>
      <x:c r="E678" s="6" t="n">
        <x:v>5</x:v>
      </x:c>
      <x:c r="F678" s="6" t="n">
        <x:v>15</x:v>
      </x:c>
      <x:c r="G678" s="6" t="str">
        <x:v>54</x:v>
      </x:c>
      <x:c r="H678" s="6" t="str">
        <x:v>5</x:v>
      </x:c>
      <x:c r="I678" s="6" t="str">
        <x:v>https://raw.githubusercontent.com/Mar-7th/StarRailRes/dbe8cdfcfb0bf657b9fe1cf92d5537f118ccb487/index_new/cn/relics.json</x:v>
      </x:c>
    </x:row>
    <x:row r="679" ht="20" customHeight="1">
      <x:c r="A679" s="6" t="str">
        <x:v>61241</x:v>
      </x:c>
      <x:c r="B679" s="6" t="str">
        <x:v>诗人的莳萝花冠</x:v>
      </x:c>
      <x:c r="C679" s="6" t="str">
        <x:v>124</x:v>
      </x:c>
      <x:c r="D679" s="6" t="str">
        <x:v>头部</x:v>
      </x:c>
      <x:c r="E679" s="6" t="n">
        <x:v>5</x:v>
      </x:c>
      <x:c r="F679" s="6" t="n">
        <x:v>15</x:v>
      </x:c>
      <x:c r="G679" s="6" t="str">
        <x:v>51</x:v>
      </x:c>
      <x:c r="H679" s="6" t="str">
        <x:v>5</x:v>
      </x:c>
      <x:c r="I679" s="6" t="str">
        <x:v>https://raw.githubusercontent.com/Mar-7th/StarRailRes/dbe8cdfcfb0bf657b9fe1cf92d5537f118ccb487/index_new/cn/relics.json</x:v>
      </x:c>
    </x:row>
    <x:row r="680" ht="20" customHeight="1">
      <x:c r="A680" s="6" t="str">
        <x:v>61242</x:v>
      </x:c>
      <x:c r="B680" s="6" t="str">
        <x:v>诗人的贵金手镯</x:v>
      </x:c>
      <x:c r="C680" s="6" t="str">
        <x:v>124</x:v>
      </x:c>
      <x:c r="D680" s="6" t="str">
        <x:v>手部</x:v>
      </x:c>
      <x:c r="E680" s="6" t="n">
        <x:v>5</x:v>
      </x:c>
      <x:c r="F680" s="6" t="n">
        <x:v>15</x:v>
      </x:c>
      <x:c r="G680" s="6" t="str">
        <x:v>52</x:v>
      </x:c>
      <x:c r="H680" s="6" t="str">
        <x:v>5</x:v>
      </x:c>
      <x:c r="I680" s="6" t="str">
        <x:v>https://raw.githubusercontent.com/Mar-7th/StarRailRes/dbe8cdfcfb0bf657b9fe1cf92d5537f118ccb487/index_new/cn/relics.json</x:v>
      </x:c>
    </x:row>
    <x:row r="681" ht="20" customHeight="1">
      <x:c r="A681" s="6" t="str">
        <x:v>61243</x:v>
      </x:c>
      <x:c r="B681" s="6" t="str">
        <x:v>诗人的缀星裙摆</x:v>
      </x:c>
      <x:c r="C681" s="6" t="str">
        <x:v>124</x:v>
      </x:c>
      <x:c r="D681" s="6" t="str">
        <x:v>躯干</x:v>
      </x:c>
      <x:c r="E681" s="6" t="n">
        <x:v>5</x:v>
      </x:c>
      <x:c r="F681" s="6" t="n">
        <x:v>15</x:v>
      </x:c>
      <x:c r="G681" s="6" t="str">
        <x:v>53</x:v>
      </x:c>
      <x:c r="H681" s="6" t="str">
        <x:v>5</x:v>
      </x:c>
      <x:c r="I681" s="6" t="str">
        <x:v>https://raw.githubusercontent.com/Mar-7th/StarRailRes/dbe8cdfcfb0bf657b9fe1cf92d5537f118ccb487/index_new/cn/relics.json</x:v>
      </x:c>
    </x:row>
    <x:row r="682" ht="20" customHeight="1">
      <x:c r="A682" s="6" t="str">
        <x:v>61244</x:v>
      </x:c>
      <x:c r="B682" s="6" t="str">
        <x:v>诗人的钉银之履</x:v>
      </x:c>
      <x:c r="C682" s="6" t="str">
        <x:v>124</x:v>
      </x:c>
      <x:c r="D682" s="6" t="str">
        <x:v>脚部</x:v>
      </x:c>
      <x:c r="E682" s="6" t="n">
        <x:v>5</x:v>
      </x:c>
      <x:c r="F682" s="6" t="n">
        <x:v>15</x:v>
      </x:c>
      <x:c r="G682" s="6" t="str">
        <x:v>54</x:v>
      </x:c>
      <x:c r="H682" s="6" t="str">
        <x:v>5</x:v>
      </x:c>
      <x:c r="I682" s="6" t="str">
        <x:v>https://raw.githubusercontent.com/Mar-7th/StarRailRes/dbe8cdfcfb0bf657b9fe1cf92d5537f118ccb487/index_new/cn/relics.json</x:v>
      </x:c>
    </x:row>
    <x:row r="683" ht="20" customHeight="1">
      <x:c r="A683" s="6" t="str">
        <x:v>61251</x:v>
      </x:c>
      <x:c r="B683" s="6" t="str">
        <x:v>女武神的翱翔翼盔</x:v>
      </x:c>
      <x:c r="C683" s="6" t="str">
        <x:v>125</x:v>
      </x:c>
      <x:c r="D683" s="6" t="str">
        <x:v>头部</x:v>
      </x:c>
      <x:c r="E683" s="6" t="n">
        <x:v>5</x:v>
      </x:c>
      <x:c r="F683" s="6" t="n">
        <x:v>15</x:v>
      </x:c>
      <x:c r="G683" s="6" t="str">
        <x:v>51</x:v>
      </x:c>
      <x:c r="H683" s="6" t="str">
        <x:v>5</x:v>
      </x:c>
      <x:c r="I683" s="6" t="str">
        <x:v>https://raw.githubusercontent.com/Mar-7th/StarRailRes/dbe8cdfcfb0bf657b9fe1cf92d5537f118ccb487/index_new/cn/relics.json</x:v>
      </x:c>
    </x:row>
    <x:row r="684" ht="20" customHeight="1">
      <x:c r="A684" s="6" t="str">
        <x:v>61252</x:v>
      </x:c>
      <x:c r="B684" s="6" t="str">
        <x:v>女武神的骑枪手铠</x:v>
      </x:c>
      <x:c r="C684" s="6" t="str">
        <x:v>125</x:v>
      </x:c>
      <x:c r="D684" s="6" t="str">
        <x:v>手部</x:v>
      </x:c>
      <x:c r="E684" s="6" t="n">
        <x:v>5</x:v>
      </x:c>
      <x:c r="F684" s="6" t="n">
        <x:v>15</x:v>
      </x:c>
      <x:c r="G684" s="6" t="str">
        <x:v>52</x:v>
      </x:c>
      <x:c r="H684" s="6" t="str">
        <x:v>5</x:v>
      </x:c>
      <x:c r="I684" s="6" t="str">
        <x:v>https://raw.githubusercontent.com/Mar-7th/StarRailRes/dbe8cdfcfb0bf657b9fe1cf92d5537f118ccb487/index_new/cn/relics.json</x:v>
      </x:c>
    </x:row>
    <x:row r="685" ht="20" customHeight="1">
      <x:c r="A685" s="6" t="str">
        <x:v>61253</x:v>
      </x:c>
      <x:c r="B685" s="6" t="str">
        <x:v>女武神的启程披风</x:v>
      </x:c>
      <x:c r="C685" s="6" t="str">
        <x:v>125</x:v>
      </x:c>
      <x:c r="D685" s="6" t="str">
        <x:v>躯干</x:v>
      </x:c>
      <x:c r="E685" s="6" t="n">
        <x:v>5</x:v>
      </x:c>
      <x:c r="F685" s="6" t="n">
        <x:v>15</x:v>
      </x:c>
      <x:c r="G685" s="6" t="str">
        <x:v>53</x:v>
      </x:c>
      <x:c r="H685" s="6" t="str">
        <x:v>5</x:v>
      </x:c>
      <x:c r="I685" s="6" t="str">
        <x:v>https://raw.githubusercontent.com/Mar-7th/StarRailRes/dbe8cdfcfb0bf657b9fe1cf92d5537f118ccb487/index_new/cn/relics.json</x:v>
      </x:c>
    </x:row>
    <x:row r="686" ht="20" customHeight="1">
      <x:c r="A686" s="6" t="str">
        <x:v>61254</x:v>
      </x:c>
      <x:c r="B686" s="6" t="str">
        <x:v>女武神的勋礼马刺</x:v>
      </x:c>
      <x:c r="C686" s="6" t="str">
        <x:v>125</x:v>
      </x:c>
      <x:c r="D686" s="6" t="str">
        <x:v>脚部</x:v>
      </x:c>
      <x:c r="E686" s="6" t="n">
        <x:v>5</x:v>
      </x:c>
      <x:c r="F686" s="6" t="n">
        <x:v>15</x:v>
      </x:c>
      <x:c r="G686" s="6" t="str">
        <x:v>54</x:v>
      </x:c>
      <x:c r="H686" s="6" t="str">
        <x:v>5</x:v>
      </x:c>
      <x:c r="I686" s="6" t="str">
        <x:v>https://raw.githubusercontent.com/Mar-7th/StarRailRes/dbe8cdfcfb0bf657b9fe1cf92d5537f118ccb487/index_new/cn/relics.json</x:v>
      </x:c>
    </x:row>
    <x:row r="687" ht="20" customHeight="1">
      <x:c r="A687" s="6" t="str">
        <x:v>61261</x:v>
      </x:c>
      <x:c r="B687" s="6" t="str">
        <x:v>船长的领航笠帽</x:v>
      </x:c>
      <x:c r="C687" s="6" t="str">
        <x:v>126</x:v>
      </x:c>
      <x:c r="D687" s="6" t="str">
        <x:v>头部</x:v>
      </x:c>
      <x:c r="E687" s="6" t="n">
        <x:v>5</x:v>
      </x:c>
      <x:c r="F687" s="6" t="n">
        <x:v>15</x:v>
      </x:c>
      <x:c r="G687" s="6" t="str">
        <x:v>51</x:v>
      </x:c>
      <x:c r="H687" s="6" t="str">
        <x:v>5</x:v>
      </x:c>
      <x:c r="I687" s="6" t="str">
        <x:v>https://raw.githubusercontent.com/Mar-7th/StarRailRes/dbe8cdfcfb0bf657b9fe1cf92d5537f118ccb487/index_new/cn/relics.json</x:v>
      </x:c>
    </x:row>
    <x:row r="688" ht="20" customHeight="1">
      <x:c r="A688" s="6" t="str">
        <x:v>61262</x:v>
      </x:c>
      <x:c r="B688" s="6" t="str">
        <x:v>船长的捕光星盘</x:v>
      </x:c>
      <x:c r="C688" s="6" t="str">
        <x:v>126</x:v>
      </x:c>
      <x:c r="D688" s="6" t="str">
        <x:v>手部</x:v>
      </x:c>
      <x:c r="E688" s="6" t="n">
        <x:v>5</x:v>
      </x:c>
      <x:c r="F688" s="6" t="n">
        <x:v>15</x:v>
      </x:c>
      <x:c r="G688" s="6" t="str">
        <x:v>52</x:v>
      </x:c>
      <x:c r="H688" s="6" t="str">
        <x:v>5</x:v>
      </x:c>
      <x:c r="I688" s="6" t="str">
        <x:v>https://raw.githubusercontent.com/Mar-7th/StarRailRes/dbe8cdfcfb0bf657b9fe1cf92d5537f118ccb487/index_new/cn/relics.json</x:v>
      </x:c>
    </x:row>
    <x:row r="689" ht="20" customHeight="1">
      <x:c r="A689" s="6" t="str">
        <x:v>61263</x:v>
      </x:c>
      <x:c r="B689" s="6" t="str">
        <x:v>船长的驭风斗篷</x:v>
      </x:c>
      <x:c r="C689" s="6" t="str">
        <x:v>126</x:v>
      </x:c>
      <x:c r="D689" s="6" t="str">
        <x:v>躯干</x:v>
      </x:c>
      <x:c r="E689" s="6" t="n">
        <x:v>5</x:v>
      </x:c>
      <x:c r="F689" s="6" t="n">
        <x:v>15</x:v>
      </x:c>
      <x:c r="G689" s="6" t="str">
        <x:v>53</x:v>
      </x:c>
      <x:c r="H689" s="6" t="str">
        <x:v>5</x:v>
      </x:c>
      <x:c r="I689" s="6" t="str">
        <x:v>https://raw.githubusercontent.com/Mar-7th/StarRailRes/dbe8cdfcfb0bf657b9fe1cf92d5537f118ccb487/index_new/cn/relics.json</x:v>
      </x:c>
    </x:row>
    <x:row r="690" ht="20" customHeight="1">
      <x:c r="A690" s="6" t="str">
        <x:v>61264</x:v>
      </x:c>
      <x:c r="B690" s="6" t="str">
        <x:v>船长的踏浪游靴</x:v>
      </x:c>
      <x:c r="C690" s="6" t="str">
        <x:v>126</x:v>
      </x:c>
      <x:c r="D690" s="6" t="str">
        <x:v>脚部</x:v>
      </x:c>
      <x:c r="E690" s="6" t="n">
        <x:v>5</x:v>
      </x:c>
      <x:c r="F690" s="6" t="n">
        <x:v>15</x:v>
      </x:c>
      <x:c r="G690" s="6" t="str">
        <x:v>54</x:v>
      </x:c>
      <x:c r="H690" s="6" t="str">
        <x:v>5</x:v>
      </x:c>
      <x:c r="I690" s="6" t="str">
        <x:v>https://raw.githubusercontent.com/Mar-7th/StarRailRes/dbe8cdfcfb0bf657b9fe1cf92d5537f118ccb487/index_new/cn/relics.json</x:v>
      </x:c>
    </x:row>
    <x:row r="691" ht="20" customHeight="1">
      <x:c r="A691" s="6" t="str">
        <x:v>61271</x:v>
      </x:c>
      <x:c r="B691" s="6" t="str">
        <x:v>救世主的登程风帽</x:v>
      </x:c>
      <x:c r="C691" s="6" t="str">
        <x:v>127</x:v>
      </x:c>
      <x:c r="D691" s="6" t="str">
        <x:v>头部</x:v>
      </x:c>
      <x:c r="E691" s="6" t="n">
        <x:v>5</x:v>
      </x:c>
      <x:c r="F691" s="6" t="n">
        <x:v>15</x:v>
      </x:c>
      <x:c r="G691" s="6" t="str">
        <x:v>51</x:v>
      </x:c>
      <x:c r="H691" s="6" t="str">
        <x:v>5</x:v>
      </x:c>
      <x:c r="I691" s="6" t="str">
        <x:v>https://raw.githubusercontent.com/Mar-7th/StarRailRes/dbe8cdfcfb0bf657b9fe1cf92d5537f118ccb487/index_new/cn/relics.json</x:v>
      </x:c>
    </x:row>
    <x:row r="692" ht="20" customHeight="1">
      <x:c r="A692" s="6" t="str">
        <x:v>61272</x:v>
      </x:c>
      <x:c r="B692" s="6" t="str">
        <x:v>救世主的执剑护手</x:v>
      </x:c>
      <x:c r="C692" s="6" t="str">
        <x:v>127</x:v>
      </x:c>
      <x:c r="D692" s="6" t="str">
        <x:v>手部</x:v>
      </x:c>
      <x:c r="E692" s="6" t="n">
        <x:v>5</x:v>
      </x:c>
      <x:c r="F692" s="6" t="n">
        <x:v>15</x:v>
      </x:c>
      <x:c r="G692" s="6" t="str">
        <x:v>52</x:v>
      </x:c>
      <x:c r="H692" s="6" t="str">
        <x:v>5</x:v>
      </x:c>
      <x:c r="I692" s="6" t="str">
        <x:v>https://raw.githubusercontent.com/Mar-7th/StarRailRes/dbe8cdfcfb0bf657b9fe1cf92d5537f118ccb487/index_new/cn/relics.json</x:v>
      </x:c>
    </x:row>
    <x:row r="693" ht="20" customHeight="1">
      <x:c r="A693" s="6" t="str">
        <x:v>61273</x:v>
      </x:c>
      <x:c r="B693" s="6" t="str">
        <x:v>救世主的传承战袍</x:v>
      </x:c>
      <x:c r="C693" s="6" t="str">
        <x:v>127</x:v>
      </x:c>
      <x:c r="D693" s="6" t="str">
        <x:v>躯干</x:v>
      </x:c>
      <x:c r="E693" s="6" t="n">
        <x:v>5</x:v>
      </x:c>
      <x:c r="F693" s="6" t="n">
        <x:v>15</x:v>
      </x:c>
      <x:c r="G693" s="6" t="str">
        <x:v>53</x:v>
      </x:c>
      <x:c r="H693" s="6" t="str">
        <x:v>5</x:v>
      </x:c>
      <x:c r="I693" s="6" t="str">
        <x:v>https://raw.githubusercontent.com/Mar-7th/StarRailRes/dbe8cdfcfb0bf657b9fe1cf92d5537f118ccb487/index_new/cn/relics.json</x:v>
      </x:c>
    </x:row>
    <x:row r="694" ht="20" customHeight="1">
      <x:c r="A694" s="6" t="str">
        <x:v>61274</x:v>
      </x:c>
      <x:c r="B694" s="6" t="str">
        <x:v>救世主的拓荒长靴</x:v>
      </x:c>
      <x:c r="C694" s="6" t="str">
        <x:v>127</x:v>
      </x:c>
      <x:c r="D694" s="6" t="str">
        <x:v>脚部</x:v>
      </x:c>
      <x:c r="E694" s="6" t="n">
        <x:v>5</x:v>
      </x:c>
      <x:c r="F694" s="6" t="n">
        <x:v>15</x:v>
      </x:c>
      <x:c r="G694" s="6" t="str">
        <x:v>54</x:v>
      </x:c>
      <x:c r="H694" s="6" t="str">
        <x:v>5</x:v>
      </x:c>
      <x:c r="I694" s="6" t="str">
        <x:v>https://raw.githubusercontent.com/Mar-7th/StarRailRes/dbe8cdfcfb0bf657b9fe1cf92d5537f118ccb487/index_new/cn/relics.json</x:v>
      </x:c>
    </x:row>
    <x:row r="695" ht="20" customHeight="1">
      <x:c r="A695" s="6" t="str">
        <x:v>61281</x:v>
      </x:c>
      <x:c r="B695" s="6" t="str">
        <x:v>隐士的宽檐呢帽</x:v>
      </x:c>
      <x:c r="C695" s="6" t="str">
        <x:v>128</x:v>
      </x:c>
      <x:c r="D695" s="6" t="str">
        <x:v>头部</x:v>
      </x:c>
      <x:c r="E695" s="6" t="n">
        <x:v>5</x:v>
      </x:c>
      <x:c r="F695" s="6" t="n">
        <x:v>15</x:v>
      </x:c>
      <x:c r="G695" s="6" t="str">
        <x:v>51</x:v>
      </x:c>
      <x:c r="H695" s="6" t="str">
        <x:v>5</x:v>
      </x:c>
      <x:c r="I695" s="6" t="str">
        <x:v>https://raw.githubusercontent.com/Mar-7th/StarRailRes/dbe8cdfcfb0bf657b9fe1cf92d5537f118ccb487/index_new/cn/relics.json</x:v>
      </x:c>
    </x:row>
    <x:row r="696" ht="20" customHeight="1">
      <x:c r="A696" s="6" t="str">
        <x:v>61282</x:v>
      </x:c>
      <x:c r="B696" s="6" t="str">
        <x:v>隐士的简雅腕表</x:v>
      </x:c>
      <x:c r="C696" s="6" t="str">
        <x:v>128</x:v>
      </x:c>
      <x:c r="D696" s="6" t="str">
        <x:v>手部</x:v>
      </x:c>
      <x:c r="E696" s="6" t="n">
        <x:v>5</x:v>
      </x:c>
      <x:c r="F696" s="6" t="n">
        <x:v>15</x:v>
      </x:c>
      <x:c r="G696" s="6" t="str">
        <x:v>52</x:v>
      </x:c>
      <x:c r="H696" s="6" t="str">
        <x:v>5</x:v>
      </x:c>
      <x:c r="I696" s="6" t="str">
        <x:v>https://raw.githubusercontent.com/Mar-7th/StarRailRes/dbe8cdfcfb0bf657b9fe1cf92d5537f118ccb487/index_new/cn/relics.json</x:v>
      </x:c>
    </x:row>
    <x:row r="697" ht="20" customHeight="1">
      <x:c r="A697" s="6" t="str">
        <x:v>61283</x:v>
      </x:c>
      <x:c r="B697" s="6" t="str">
        <x:v>隐士的驼色夹克</x:v>
      </x:c>
      <x:c r="C697" s="6" t="str">
        <x:v>128</x:v>
      </x:c>
      <x:c r="D697" s="6" t="str">
        <x:v>躯干</x:v>
      </x:c>
      <x:c r="E697" s="6" t="n">
        <x:v>5</x:v>
      </x:c>
      <x:c r="F697" s="6" t="n">
        <x:v>15</x:v>
      </x:c>
      <x:c r="G697" s="6" t="str">
        <x:v>53</x:v>
      </x:c>
      <x:c r="H697" s="6" t="str">
        <x:v>5</x:v>
      </x:c>
      <x:c r="I697" s="6" t="str">
        <x:v>https://raw.githubusercontent.com/Mar-7th/StarRailRes/dbe8cdfcfb0bf657b9fe1cf92d5537f118ccb487/index_new/cn/relics.json</x:v>
      </x:c>
    </x:row>
    <x:row r="698" ht="20" customHeight="1">
      <x:c r="A698" s="6" t="str">
        <x:v>61284</x:v>
      </x:c>
      <x:c r="B698" s="6" t="str">
        <x:v>隐士的麂皮软鞋</x:v>
      </x:c>
      <x:c r="C698" s="6" t="str">
        <x:v>128</x:v>
      </x:c>
      <x:c r="D698" s="6" t="str">
        <x:v>脚部</x:v>
      </x:c>
      <x:c r="E698" s="6" t="n">
        <x:v>5</x:v>
      </x:c>
      <x:c r="F698" s="6" t="n">
        <x:v>15</x:v>
      </x:c>
      <x:c r="G698" s="6" t="str">
        <x:v>54</x:v>
      </x:c>
      <x:c r="H698" s="6" t="str">
        <x:v>5</x:v>
      </x:c>
      <x:c r="I698" s="6" t="str">
        <x:v>https://raw.githubusercontent.com/Mar-7th/StarRailRes/dbe8cdfcfb0bf657b9fe1cf92d5537f118ccb487/index_new/cn/relics.json</x:v>
      </x:c>
    </x:row>
    <x:row r="699" ht="20" customHeight="1">
      <x:c r="A699" s="6" t="str">
        <x:v>61291</x:v>
      </x:c>
      <x:c r="B699" s="6" t="str">
        <x:v>魔法少女的闪耀勋章</x:v>
      </x:c>
      <x:c r="C699" s="6" t="str">
        <x:v>129</x:v>
      </x:c>
      <x:c r="D699" s="6" t="str">
        <x:v>头部</x:v>
      </x:c>
      <x:c r="E699" s="6" t="n">
        <x:v>5</x:v>
      </x:c>
      <x:c r="F699" s="6" t="n">
        <x:v>15</x:v>
      </x:c>
      <x:c r="G699" s="6" t="str">
        <x:v>51</x:v>
      </x:c>
      <x:c r="H699" s="6" t="str">
        <x:v>5</x:v>
      </x:c>
      <x:c r="I699" s="6" t="str">
        <x:v>https://raw.githubusercontent.com/Mar-7th/StarRailRes/dbe8cdfcfb0bf657b9fe1cf92d5537f118ccb487/index_new/cn/relics.json</x:v>
      </x:c>
    </x:row>
    <x:row r="700" ht="20" customHeight="1">
      <x:c r="A700" s="6" t="str">
        <x:v>61292</x:v>
      </x:c>
      <x:c r="B700" s="6" t="str">
        <x:v>魔法少女的守护手套</x:v>
      </x:c>
      <x:c r="C700" s="6" t="str">
        <x:v>129</x:v>
      </x:c>
      <x:c r="D700" s="6" t="str">
        <x:v>手部</x:v>
      </x:c>
      <x:c r="E700" s="6" t="n">
        <x:v>5</x:v>
      </x:c>
      <x:c r="F700" s="6" t="n">
        <x:v>15</x:v>
      </x:c>
      <x:c r="G700" s="6" t="str">
        <x:v>52</x:v>
      </x:c>
      <x:c r="H700" s="6" t="str">
        <x:v>5</x:v>
      </x:c>
      <x:c r="I700" s="6" t="str">
        <x:v>https://raw.githubusercontent.com/Mar-7th/StarRailRes/dbe8cdfcfb0bf657b9fe1cf92d5537f118ccb487/index_new/cn/relics.json</x:v>
      </x:c>
    </x:row>
    <x:row r="701" ht="20" customHeight="1">
      <x:c r="A701" s="6" t="str">
        <x:v>61293</x:v>
      </x:c>
      <x:c r="B701" s="6" t="str">
        <x:v>魔法少女的永舞战裙</x:v>
      </x:c>
      <x:c r="C701" s="6" t="str">
        <x:v>129</x:v>
      </x:c>
      <x:c r="D701" s="6" t="str">
        <x:v>躯干</x:v>
      </x:c>
      <x:c r="E701" s="6" t="n">
        <x:v>5</x:v>
      </x:c>
      <x:c r="F701" s="6" t="n">
        <x:v>15</x:v>
      </x:c>
      <x:c r="G701" s="6" t="str">
        <x:v>53</x:v>
      </x:c>
      <x:c r="H701" s="6" t="str">
        <x:v>5</x:v>
      </x:c>
      <x:c r="I701" s="6" t="str">
        <x:v>https://raw.githubusercontent.com/Mar-7th/StarRailRes/dbe8cdfcfb0bf657b9fe1cf92d5537f118ccb487/index_new/cn/relics.json</x:v>
      </x:c>
    </x:row>
    <x:row r="702" ht="20" customHeight="1">
      <x:c r="A702" s="6" t="str">
        <x:v>61294</x:v>
      </x:c>
      <x:c r="B702" s="6" t="str">
        <x:v>魔法少女的缔约长靴</x:v>
      </x:c>
      <x:c r="C702" s="6" t="str">
        <x:v>129</x:v>
      </x:c>
      <x:c r="D702" s="6" t="str">
        <x:v>脚部</x:v>
      </x:c>
      <x:c r="E702" s="6" t="n">
        <x:v>5</x:v>
      </x:c>
      <x:c r="F702" s="6" t="n">
        <x:v>15</x:v>
      </x:c>
      <x:c r="G702" s="6" t="str">
        <x:v>54</x:v>
      </x:c>
      <x:c r="H702" s="6" t="str">
        <x:v>5</x:v>
      </x:c>
      <x:c r="I702" s="6" t="str">
        <x:v>https://raw.githubusercontent.com/Mar-7th/StarRailRes/dbe8cdfcfb0bf657b9fe1cf92d5537f118ccb487/index_new/cn/relics.json</x:v>
      </x:c>
    </x:row>
    <x:row r="703" ht="20" customHeight="1">
      <x:c r="A703" s="6" t="str">
        <x:v>61301</x:v>
      </x:c>
      <x:c r="B703" s="6" t="str">
        <x:v>卜者的演算玉兆</x:v>
      </x:c>
      <x:c r="C703" s="6" t="str">
        <x:v>130</x:v>
      </x:c>
      <x:c r="D703" s="6" t="str">
        <x:v>头部</x:v>
      </x:c>
      <x:c r="E703" s="6" t="n">
        <x:v>5</x:v>
      </x:c>
      <x:c r="F703" s="6" t="n">
        <x:v>15</x:v>
      </x:c>
      <x:c r="G703" s="6" t="str">
        <x:v>51</x:v>
      </x:c>
      <x:c r="H703" s="6" t="str">
        <x:v>5</x:v>
      </x:c>
      <x:c r="I703" s="6" t="str">
        <x:v>https://raw.githubusercontent.com/Mar-7th/StarRailRes/dbe8cdfcfb0bf657b9fe1cf92d5537f118ccb487/index_new/cn/relics.json</x:v>
      </x:c>
    </x:row>
    <x:row r="704" ht="20" customHeight="1">
      <x:c r="A704" s="6" t="str">
        <x:v>61302</x:v>
      </x:c>
      <x:c r="B704" s="6" t="str">
        <x:v>卜者的机巧义手</x:v>
      </x:c>
      <x:c r="C704" s="6" t="str">
        <x:v>130</x:v>
      </x:c>
      <x:c r="D704" s="6" t="str">
        <x:v>手部</x:v>
      </x:c>
      <x:c r="E704" s="6" t="n">
        <x:v>5</x:v>
      </x:c>
      <x:c r="F704" s="6" t="n">
        <x:v>15</x:v>
      </x:c>
      <x:c r="G704" s="6" t="str">
        <x:v>52</x:v>
      </x:c>
      <x:c r="H704" s="6" t="str">
        <x:v>5</x:v>
      </x:c>
      <x:c r="I704" s="6" t="str">
        <x:v>https://raw.githubusercontent.com/Mar-7th/StarRailRes/dbe8cdfcfb0bf657b9fe1cf92d5537f118ccb487/index_new/cn/relics.json</x:v>
      </x:c>
    </x:row>
    <x:row r="705" ht="20" customHeight="1">
      <x:c r="A705" s="6" t="str">
        <x:v>61303</x:v>
      </x:c>
      <x:c r="B705" s="6" t="str">
        <x:v>卜者的观天星袍</x:v>
      </x:c>
      <x:c r="C705" s="6" t="str">
        <x:v>130</x:v>
      </x:c>
      <x:c r="D705" s="6" t="str">
        <x:v>躯干</x:v>
      </x:c>
      <x:c r="E705" s="6" t="n">
        <x:v>5</x:v>
      </x:c>
      <x:c r="F705" s="6" t="n">
        <x:v>15</x:v>
      </x:c>
      <x:c r="G705" s="6" t="str">
        <x:v>53</x:v>
      </x:c>
      <x:c r="H705" s="6" t="str">
        <x:v>5</x:v>
      </x:c>
      <x:c r="I705" s="6" t="str">
        <x:v>https://raw.githubusercontent.com/Mar-7th/StarRailRes/dbe8cdfcfb0bf657b9fe1cf92d5537f118ccb487/index_new/cn/relics.json</x:v>
      </x:c>
    </x:row>
    <x:row r="706" ht="20" customHeight="1">
      <x:c r="A706" s="6" t="str">
        <x:v>61304</x:v>
      </x:c>
      <x:c r="B706" s="6" t="str">
        <x:v>卜者的飞腾云履</x:v>
      </x:c>
      <x:c r="C706" s="6" t="str">
        <x:v>130</x:v>
      </x:c>
      <x:c r="D706" s="6" t="str">
        <x:v>脚部</x:v>
      </x:c>
      <x:c r="E706" s="6" t="n">
        <x:v>5</x:v>
      </x:c>
      <x:c r="F706" s="6" t="n">
        <x:v>15</x:v>
      </x:c>
      <x:c r="G706" s="6" t="str">
        <x:v>54</x:v>
      </x:c>
      <x:c r="H706" s="6" t="str">
        <x:v>5</x:v>
      </x:c>
      <x:c r="I706" s="6" t="str">
        <x:v>https://raw.githubusercontent.com/Mar-7th/StarRailRes/dbe8cdfcfb0bf657b9fe1cf92d5537f118ccb487/index_new/cn/relics.json</x:v>
      </x:c>
    </x:row>
    <x:row r="707" ht="20" customHeight="1">
      <x:c r="A707" s="6" t="str">
        <x:v>61311</x:v>
      </x:c>
      <x:c r="B707" s="6" t="str">
        <x:v>领航员的深空之镜</x:v>
      </x:c>
      <x:c r="C707" s="6" t="str">
        <x:v>131</x:v>
      </x:c>
      <x:c r="D707" s="6" t="str">
        <x:v>头部</x:v>
      </x:c>
      <x:c r="E707" s="6" t="n">
        <x:v>5</x:v>
      </x:c>
      <x:c r="F707" s="6" t="n">
        <x:v>15</x:v>
      </x:c>
      <x:c r="G707" s="6" t="str">
        <x:v>51</x:v>
      </x:c>
      <x:c r="H707" s="6" t="str">
        <x:v>5</x:v>
      </x:c>
      <x:c r="I707" s="6" t="str">
        <x:v>https://raw.githubusercontent.com/Mar-7th/StarRailRes/dbe8cdfcfb0bf657b9fe1cf92d5537f118ccb487/index_new/cn/relics.json</x:v>
      </x:c>
    </x:row>
    <x:row r="708" ht="20" customHeight="1">
      <x:c r="A708" s="6" t="str">
        <x:v>61312</x:v>
      </x:c>
      <x:c r="B708" s="6" t="str">
        <x:v>领航员的游戏之骰</x:v>
      </x:c>
      <x:c r="C708" s="6" t="str">
        <x:v>131</x:v>
      </x:c>
      <x:c r="D708" s="6" t="str">
        <x:v>手部</x:v>
      </x:c>
      <x:c r="E708" s="6" t="n">
        <x:v>5</x:v>
      </x:c>
      <x:c r="F708" s="6" t="n">
        <x:v>15</x:v>
      </x:c>
      <x:c r="G708" s="6" t="str">
        <x:v>52</x:v>
      </x:c>
      <x:c r="H708" s="6" t="str">
        <x:v>5</x:v>
      </x:c>
      <x:c r="I708" s="6" t="str">
        <x:v>https://raw.githubusercontent.com/Mar-7th/StarRailRes/dbe8cdfcfb0bf657b9fe1cf92d5537f118ccb487/index_new/cn/relics.json</x:v>
      </x:c>
    </x:row>
    <x:row r="709" ht="20" customHeight="1">
      <x:c r="A709" s="6" t="str">
        <x:v>61313</x:v>
      </x:c>
      <x:c r="B709" s="6" t="str">
        <x:v>领航员的星图制服</x:v>
      </x:c>
      <x:c r="C709" s="6" t="str">
        <x:v>131</x:v>
      </x:c>
      <x:c r="D709" s="6" t="str">
        <x:v>躯干</x:v>
      </x:c>
      <x:c r="E709" s="6" t="n">
        <x:v>5</x:v>
      </x:c>
      <x:c r="F709" s="6" t="n">
        <x:v>15</x:v>
      </x:c>
      <x:c r="G709" s="6" t="str">
        <x:v>53</x:v>
      </x:c>
      <x:c r="H709" s="6" t="str">
        <x:v>5</x:v>
      </x:c>
      <x:c r="I709" s="6" t="str">
        <x:v>https://raw.githubusercontent.com/Mar-7th/StarRailRes/dbe8cdfcfb0bf657b9fe1cf92d5537f118ccb487/index_new/cn/relics.json</x:v>
      </x:c>
    </x:row>
    <x:row r="710" ht="20" customHeight="1">
      <x:c r="A710" s="6" t="str">
        <x:v>61314</x:v>
      </x:c>
      <x:c r="B710" s="6" t="str">
        <x:v>领航员的永行魔靴</x:v>
      </x:c>
      <x:c r="C710" s="6" t="str">
        <x:v>131</x:v>
      </x:c>
      <x:c r="D710" s="6" t="str">
        <x:v>脚部</x:v>
      </x:c>
      <x:c r="E710" s="6" t="n">
        <x:v>5</x:v>
      </x:c>
      <x:c r="F710" s="6" t="n">
        <x:v>15</x:v>
      </x:c>
      <x:c r="G710" s="6" t="str">
        <x:v>54</x:v>
      </x:c>
      <x:c r="H710" s="6" t="str">
        <x:v>5</x:v>
      </x:c>
      <x:c r="I710" s="6" t="str">
        <x:v>https://raw.githubusercontent.com/Mar-7th/StarRailRes/dbe8cdfcfb0bf657b9fe1cf92d5537f118ccb487/index_new/cn/relics.json</x:v>
      </x:c>
    </x:row>
    <x:row r="711" ht="20" customHeight="1">
      <x:c r="A711" s="6" t="str">
        <x:v>61321</x:v>
      </x:c>
      <x:c r="B711" s="6" t="str">
        <x:v>名冶的火兽面罩</x:v>
      </x:c>
      <x:c r="C711" s="6" t="str">
        <x:v>132</x:v>
      </x:c>
      <x:c r="D711" s="6" t="str">
        <x:v>头部</x:v>
      </x:c>
      <x:c r="E711" s="6" t="n">
        <x:v>5</x:v>
      </x:c>
      <x:c r="F711" s="6" t="n">
        <x:v>15</x:v>
      </x:c>
      <x:c r="G711" s="6" t="str">
        <x:v>51</x:v>
      </x:c>
      <x:c r="H711" s="6" t="str">
        <x:v>5</x:v>
      </x:c>
      <x:c r="I711" s="6" t="str">
        <x:v>https://raw.githubusercontent.com/Mar-7th/StarRailRes/dbe8cdfcfb0bf657b9fe1cf92d5537f118ccb487/index_new/cn/relics.json</x:v>
      </x:c>
    </x:row>
    <x:row r="712" ht="20" customHeight="1">
      <x:c r="A712" s="6" t="str">
        <x:v>61322</x:v>
      </x:c>
      <x:c r="B712" s="6" t="str">
        <x:v>名冶的镔铁护手</x:v>
      </x:c>
      <x:c r="C712" s="6" t="str">
        <x:v>132</x:v>
      </x:c>
      <x:c r="D712" s="6" t="str">
        <x:v>手部</x:v>
      </x:c>
      <x:c r="E712" s="6" t="n">
        <x:v>5</x:v>
      </x:c>
      <x:c r="F712" s="6" t="n">
        <x:v>15</x:v>
      </x:c>
      <x:c r="G712" s="6" t="str">
        <x:v>52</x:v>
      </x:c>
      <x:c r="H712" s="6" t="str">
        <x:v>5</x:v>
      </x:c>
      <x:c r="I712" s="6" t="str">
        <x:v>https://raw.githubusercontent.com/Mar-7th/StarRailRes/dbe8cdfcfb0bf657b9fe1cf92d5537f118ccb487/index_new/cn/relics.json</x:v>
      </x:c>
    </x:row>
    <x:row r="713" ht="20" customHeight="1">
      <x:c r="A713" s="6" t="str">
        <x:v>61323</x:v>
      </x:c>
      <x:c r="B713" s="6" t="str">
        <x:v>名冶的辟火匠衫</x:v>
      </x:c>
      <x:c r="C713" s="6" t="str">
        <x:v>132</x:v>
      </x:c>
      <x:c r="D713" s="6" t="str">
        <x:v>躯干</x:v>
      </x:c>
      <x:c r="E713" s="6" t="n">
        <x:v>5</x:v>
      </x:c>
      <x:c r="F713" s="6" t="n">
        <x:v>15</x:v>
      </x:c>
      <x:c r="G713" s="6" t="str">
        <x:v>53</x:v>
      </x:c>
      <x:c r="H713" s="6" t="str">
        <x:v>5</x:v>
      </x:c>
      <x:c r="I713" s="6" t="str">
        <x:v>https://raw.githubusercontent.com/Mar-7th/StarRailRes/dbe8cdfcfb0bf657b9fe1cf92d5537f118ccb487/index_new/cn/relics.json</x:v>
      </x:c>
    </x:row>
    <x:row r="714" ht="20" customHeight="1">
      <x:c r="A714" s="6" t="str">
        <x:v>61324</x:v>
      </x:c>
      <x:c r="B714" s="6" t="str">
        <x:v>名冶的无拘重靴</x:v>
      </x:c>
      <x:c r="C714" s="6" t="str">
        <x:v>132</x:v>
      </x:c>
      <x:c r="D714" s="6" t="str">
        <x:v>脚部</x:v>
      </x:c>
      <x:c r="E714" s="6" t="n">
        <x:v>5</x:v>
      </x:c>
      <x:c r="F714" s="6" t="n">
        <x:v>15</x:v>
      </x:c>
      <x:c r="G714" s="6" t="str">
        <x:v>54</x:v>
      </x:c>
      <x:c r="H714" s="6" t="str">
        <x:v>5</x:v>
      </x:c>
      <x:c r="I714" s="6" t="str">
        <x:v>https://raw.githubusercontent.com/Mar-7th/StarRailRes/dbe8cdfcfb0bf657b9fe1cf92d5537f118ccb487/index_new/cn/relics.json</x:v>
      </x:c>
    </x:row>
    <x:row r="715" ht="20" customHeight="1">
      <x:c r="A715" s="6" t="str">
        <x:v>61331</x:v>
      </x:c>
      <x:c r="B715" s="6" t="str">
        <x:v>伶人的悲泣假面</x:v>
      </x:c>
      <x:c r="C715" s="6" t="str">
        <x:v>133</x:v>
      </x:c>
      <x:c r="D715" s="6" t="str">
        <x:v>头部</x:v>
      </x:c>
      <x:c r="E715" s="6" t="n">
        <x:v>5</x:v>
      </x:c>
      <x:c r="F715" s="6" t="n">
        <x:v>15</x:v>
      </x:c>
      <x:c r="G715" s="6" t="str">
        <x:v>51</x:v>
      </x:c>
      <x:c r="H715" s="6" t="str">
        <x:v>5</x:v>
      </x:c>
      <x:c r="I715" s="6" t="str">
        <x:v>https://raw.githubusercontent.com/Mar-7th/StarRailRes/dbe8cdfcfb0bf657b9fe1cf92d5537f118ccb487/index_new/cn/relics.json</x:v>
      </x:c>
    </x:row>
    <x:row r="716" ht="20" customHeight="1">
      <x:c r="A716" s="6" t="str">
        <x:v>61332</x:v>
      </x:c>
      <x:c r="B716" s="6" t="str">
        <x:v>伶人的斑斓折扇</x:v>
      </x:c>
      <x:c r="C716" s="6" t="str">
        <x:v>133</x:v>
      </x:c>
      <x:c r="D716" s="6" t="str">
        <x:v>手部</x:v>
      </x:c>
      <x:c r="E716" s="6" t="n">
        <x:v>5</x:v>
      </x:c>
      <x:c r="F716" s="6" t="n">
        <x:v>15</x:v>
      </x:c>
      <x:c r="G716" s="6" t="str">
        <x:v>52</x:v>
      </x:c>
      <x:c r="H716" s="6" t="str">
        <x:v>5</x:v>
      </x:c>
      <x:c r="I716" s="6" t="str">
        <x:v>https://raw.githubusercontent.com/Mar-7th/StarRailRes/dbe8cdfcfb0bf657b9fe1cf92d5537f118ccb487/index_new/cn/relics.json</x:v>
      </x:c>
    </x:row>
    <x:row r="717" ht="20" customHeight="1">
      <x:c r="A717" s="6" t="str">
        <x:v>61333</x:v>
      </x:c>
      <x:c r="B717" s="6" t="str">
        <x:v>伶人的滑稽戏服</x:v>
      </x:c>
      <x:c r="C717" s="6" t="str">
        <x:v>133</x:v>
      </x:c>
      <x:c r="D717" s="6" t="str">
        <x:v>躯干</x:v>
      </x:c>
      <x:c r="E717" s="6" t="n">
        <x:v>5</x:v>
      </x:c>
      <x:c r="F717" s="6" t="n">
        <x:v>15</x:v>
      </x:c>
      <x:c r="G717" s="6" t="str">
        <x:v>53</x:v>
      </x:c>
      <x:c r="H717" s="6" t="str">
        <x:v>5</x:v>
      </x:c>
      <x:c r="I717" s="6" t="str">
        <x:v>https://raw.githubusercontent.com/Mar-7th/StarRailRes/dbe8cdfcfb0bf657b9fe1cf92d5537f118ccb487/index_new/cn/relics.json</x:v>
      </x:c>
    </x:row>
    <x:row r="718" ht="20" customHeight="1">
      <x:c r="A718" s="6" t="str">
        <x:v>61334</x:v>
      </x:c>
      <x:c r="B718" s="6" t="str">
        <x:v>伶人的弯月舞靴</x:v>
      </x:c>
      <x:c r="C718" s="6" t="str">
        <x:v>133</x:v>
      </x:c>
      <x:c r="D718" s="6" t="str">
        <x:v>脚部</x:v>
      </x:c>
      <x:c r="E718" s="6" t="n">
        <x:v>5</x:v>
      </x:c>
      <x:c r="F718" s="6" t="n">
        <x:v>15</x:v>
      </x:c>
      <x:c r="G718" s="6" t="str">
        <x:v>54</x:v>
      </x:c>
      <x:c r="H718" s="6" t="str">
        <x:v>5</x:v>
      </x:c>
      <x:c r="I718" s="6" t="str">
        <x:v>https://raw.githubusercontent.com/Mar-7th/StarRailRes/dbe8cdfcfb0bf657b9fe1cf92d5537f118ccb487/index_new/cn/relics.json</x:v>
      </x:c>
    </x:row>
    <x:row r="719" ht="20" customHeight="1">
      <x:c r="A719" s="6" t="str">
        <x:v>61341</x:v>
      </x:c>
      <x:c r="B719" s="6" t="str">
        <x:v>异端的颅脑仪器</x:v>
      </x:c>
      <x:c r="C719" s="6" t="str">
        <x:v>134</x:v>
      </x:c>
      <x:c r="D719" s="6" t="str">
        <x:v>头部</x:v>
      </x:c>
      <x:c r="E719" s="6" t="n">
        <x:v>5</x:v>
      </x:c>
      <x:c r="F719" s="6" t="n">
        <x:v>15</x:v>
      </x:c>
      <x:c r="G719" s="6" t="str">
        <x:v>51</x:v>
      </x:c>
      <x:c r="H719" s="6" t="str">
        <x:v>5</x:v>
      </x:c>
      <x:c r="I719" s="6" t="str">
        <x:v>https://raw.githubusercontent.com/Mar-7th/StarRailRes/dbe8cdfcfb0bf657b9fe1cf92d5537f118ccb487/index_new/cn/relics.json</x:v>
      </x:c>
    </x:row>
    <x:row r="720" ht="20" customHeight="1">
      <x:c r="A720" s="6" t="str">
        <x:v>61342</x:v>
      </x:c>
      <x:c r="B720" s="6" t="str">
        <x:v>异端的注射手套</x:v>
      </x:c>
      <x:c r="C720" s="6" t="str">
        <x:v>134</x:v>
      </x:c>
      <x:c r="D720" s="6" t="str">
        <x:v>手部</x:v>
      </x:c>
      <x:c r="E720" s="6" t="n">
        <x:v>5</x:v>
      </x:c>
      <x:c r="F720" s="6" t="n">
        <x:v>15</x:v>
      </x:c>
      <x:c r="G720" s="6" t="str">
        <x:v>52</x:v>
      </x:c>
      <x:c r="H720" s="6" t="str">
        <x:v>5</x:v>
      </x:c>
      <x:c r="I720" s="6" t="str">
        <x:v>https://raw.githubusercontent.com/Mar-7th/StarRailRes/dbe8cdfcfb0bf657b9fe1cf92d5537f118ccb487/index_new/cn/relics.json</x:v>
      </x:c>
    </x:row>
    <x:row r="721" ht="20" customHeight="1">
      <x:c r="A721" s="6" t="str">
        <x:v>61343</x:v>
      </x:c>
      <x:c r="B721" s="6" t="str">
        <x:v>异端的理性束衣</x:v>
      </x:c>
      <x:c r="C721" s="6" t="str">
        <x:v>134</x:v>
      </x:c>
      <x:c r="D721" s="6" t="str">
        <x:v>躯干</x:v>
      </x:c>
      <x:c r="E721" s="6" t="n">
        <x:v>5</x:v>
      </x:c>
      <x:c r="F721" s="6" t="n">
        <x:v>15</x:v>
      </x:c>
      <x:c r="G721" s="6" t="str">
        <x:v>53</x:v>
      </x:c>
      <x:c r="H721" s="6" t="str">
        <x:v>5</x:v>
      </x:c>
      <x:c r="I721" s="6" t="str">
        <x:v>https://raw.githubusercontent.com/Mar-7th/StarRailRes/dbe8cdfcfb0bf657b9fe1cf92d5537f118ccb487/index_new/cn/relics.json</x:v>
      </x:c>
    </x:row>
    <x:row r="722" ht="20" customHeight="1">
      <x:c r="A722" s="6" t="str">
        <x:v>61344</x:v>
      </x:c>
      <x:c r="B722" s="6" t="str">
        <x:v>异端的饥饿短靴</x:v>
      </x:c>
      <x:c r="C722" s="6" t="str">
        <x:v>134</x:v>
      </x:c>
      <x:c r="D722" s="6" t="str">
        <x:v>脚部</x:v>
      </x:c>
      <x:c r="E722" s="6" t="n">
        <x:v>5</x:v>
      </x:c>
      <x:c r="F722" s="6" t="n">
        <x:v>15</x:v>
      </x:c>
      <x:c r="G722" s="6" t="str">
        <x:v>54</x:v>
      </x:c>
      <x:c r="H722" s="6" t="str">
        <x:v>5</x:v>
      </x:c>
      <x:c r="I722" s="6" t="str">
        <x:v>https://raw.githubusercontent.com/Mar-7th/StarRailRes/dbe8cdfcfb0bf657b9fe1cf92d5537f118ccb487/index_new/cn/relics.json</x:v>
      </x:c>
    </x:row>
    <x:row r="723" ht="20" customHeight="1">
      <x:c r="A723" s="6" t="str">
        <x:v>63015</x:v>
      </x:c>
      <x:c r="B723" s="6" t="str">
        <x:v>「黑塔」的空间站点</x:v>
      </x:c>
      <x:c r="C723" s="6" t="str">
        <x:v>301</x:v>
      </x:c>
      <x:c r="D723" s="6" t="str">
        <x:v>位面球</x:v>
      </x:c>
      <x:c r="E723" s="6" t="n">
        <x:v>5</x:v>
      </x:c>
      <x:c r="F723" s="6" t="n">
        <x:v>15</x:v>
      </x:c>
      <x:c r="G723" s="6" t="str">
        <x:v>55</x:v>
      </x:c>
      <x:c r="H723" s="6" t="str">
        <x:v>5</x:v>
      </x:c>
      <x:c r="I723" s="6" t="str">
        <x:v>https://raw.githubusercontent.com/Mar-7th/StarRailRes/dbe8cdfcfb0bf657b9fe1cf92d5537f118ccb487/index_new/cn/relics.json</x:v>
      </x:c>
    </x:row>
    <x:row r="724" ht="20" customHeight="1">
      <x:c r="A724" s="6" t="str">
        <x:v>63016</x:v>
      </x:c>
      <x:c r="B724" s="6" t="str">
        <x:v>「黑塔」的漫历轨迹</x:v>
      </x:c>
      <x:c r="C724" s="6" t="str">
        <x:v>301</x:v>
      </x:c>
      <x:c r="D724" s="6" t="str">
        <x:v>连结绳</x:v>
      </x:c>
      <x:c r="E724" s="6" t="n">
        <x:v>5</x:v>
      </x:c>
      <x:c r="F724" s="6" t="n">
        <x:v>15</x:v>
      </x:c>
      <x:c r="G724" s="6" t="str">
        <x:v>56</x:v>
      </x:c>
      <x:c r="H724" s="6" t="str">
        <x:v>5</x:v>
      </x:c>
      <x:c r="I724" s="6" t="str">
        <x:v>https://raw.githubusercontent.com/Mar-7th/StarRailRes/dbe8cdfcfb0bf657b9fe1cf92d5537f118ccb487/index_new/cn/relics.json</x:v>
      </x:c>
    </x:row>
    <x:row r="725" ht="20" customHeight="1">
      <x:c r="A725" s="6" t="str">
        <x:v>63025</x:v>
      </x:c>
      <x:c r="B725" s="6" t="str">
        <x:v>罗浮仙舟的天外楼船</x:v>
      </x:c>
      <x:c r="C725" s="6" t="str">
        <x:v>302</x:v>
      </x:c>
      <x:c r="D725" s="6" t="str">
        <x:v>位面球</x:v>
      </x:c>
      <x:c r="E725" s="6" t="n">
        <x:v>5</x:v>
      </x:c>
      <x:c r="F725" s="6" t="n">
        <x:v>15</x:v>
      </x:c>
      <x:c r="G725" s="6" t="str">
        <x:v>55</x:v>
      </x:c>
      <x:c r="H725" s="6" t="str">
        <x:v>5</x:v>
      </x:c>
      <x:c r="I725" s="6" t="str">
        <x:v>https://raw.githubusercontent.com/Mar-7th/StarRailRes/dbe8cdfcfb0bf657b9fe1cf92d5537f118ccb487/index_new/cn/relics.json</x:v>
      </x:c>
    </x:row>
    <x:row r="726" ht="20" customHeight="1">
      <x:c r="A726" s="6" t="str">
        <x:v>63026</x:v>
      </x:c>
      <x:c r="B726" s="6" t="str">
        <x:v>罗浮仙舟的建木枝蔓</x:v>
      </x:c>
      <x:c r="C726" s="6" t="str">
        <x:v>302</x:v>
      </x:c>
      <x:c r="D726" s="6" t="str">
        <x:v>连结绳</x:v>
      </x:c>
      <x:c r="E726" s="6" t="n">
        <x:v>5</x:v>
      </x:c>
      <x:c r="F726" s="6" t="n">
        <x:v>15</x:v>
      </x:c>
      <x:c r="G726" s="6" t="str">
        <x:v>56</x:v>
      </x:c>
      <x:c r="H726" s="6" t="str">
        <x:v>5</x:v>
      </x:c>
      <x:c r="I726" s="6" t="str">
        <x:v>https://raw.githubusercontent.com/Mar-7th/StarRailRes/dbe8cdfcfb0bf657b9fe1cf92d5537f118ccb487/index_new/cn/relics.json</x:v>
      </x:c>
    </x:row>
    <x:row r="727" ht="20" customHeight="1">
      <x:c r="A727" s="6" t="str">
        <x:v>63035</x:v>
      </x:c>
      <x:c r="B727" s="6" t="str">
        <x:v>公司的巨构总部</x:v>
      </x:c>
      <x:c r="C727" s="6" t="str">
        <x:v>303</x:v>
      </x:c>
      <x:c r="D727" s="6" t="str">
        <x:v>位面球</x:v>
      </x:c>
      <x:c r="E727" s="6" t="n">
        <x:v>5</x:v>
      </x:c>
      <x:c r="F727" s="6" t="n">
        <x:v>15</x:v>
      </x:c>
      <x:c r="G727" s="6" t="str">
        <x:v>55</x:v>
      </x:c>
      <x:c r="H727" s="6" t="str">
        <x:v>5</x:v>
      </x:c>
      <x:c r="I727" s="6" t="str">
        <x:v>https://raw.githubusercontent.com/Mar-7th/StarRailRes/dbe8cdfcfb0bf657b9fe1cf92d5537f118ccb487/index_new/cn/relics.json</x:v>
      </x:c>
    </x:row>
    <x:row r="728" ht="20" customHeight="1">
      <x:c r="A728" s="6" t="str">
        <x:v>63036</x:v>
      </x:c>
      <x:c r="B728" s="6" t="str">
        <x:v>公司的贸易航道</x:v>
      </x:c>
      <x:c r="C728" s="6" t="str">
        <x:v>303</x:v>
      </x:c>
      <x:c r="D728" s="6" t="str">
        <x:v>连结绳</x:v>
      </x:c>
      <x:c r="E728" s="6" t="n">
        <x:v>5</x:v>
      </x:c>
      <x:c r="F728" s="6" t="n">
        <x:v>15</x:v>
      </x:c>
      <x:c r="G728" s="6" t="str">
        <x:v>56</x:v>
      </x:c>
      <x:c r="H728" s="6" t="str">
        <x:v>5</x:v>
      </x:c>
      <x:c r="I728" s="6" t="str">
        <x:v>https://raw.githubusercontent.com/Mar-7th/StarRailRes/dbe8cdfcfb0bf657b9fe1cf92d5537f118ccb487/index_new/cn/relics.json</x:v>
      </x:c>
    </x:row>
    <x:row r="729" ht="20" customHeight="1">
      <x:c r="A729" s="6" t="str">
        <x:v>63045</x:v>
      </x:c>
      <x:c r="B729" s="6" t="str">
        <x:v>贝洛伯格的存护堡垒</x:v>
      </x:c>
      <x:c r="C729" s="6" t="str">
        <x:v>304</x:v>
      </x:c>
      <x:c r="D729" s="6" t="str">
        <x:v>位面球</x:v>
      </x:c>
      <x:c r="E729" s="6" t="n">
        <x:v>5</x:v>
      </x:c>
      <x:c r="F729" s="6" t="n">
        <x:v>15</x:v>
      </x:c>
      <x:c r="G729" s="6" t="str">
        <x:v>55</x:v>
      </x:c>
      <x:c r="H729" s="6" t="str">
        <x:v>5</x:v>
      </x:c>
      <x:c r="I729" s="6" t="str">
        <x:v>https://raw.githubusercontent.com/Mar-7th/StarRailRes/dbe8cdfcfb0bf657b9fe1cf92d5537f118ccb487/index_new/cn/relics.json</x:v>
      </x:c>
    </x:row>
    <x:row r="730" ht="20" customHeight="1">
      <x:c r="A730" s="6" t="str">
        <x:v>63046</x:v>
      </x:c>
      <x:c r="B730" s="6" t="str">
        <x:v>贝洛伯格的铁卫防线</x:v>
      </x:c>
      <x:c r="C730" s="6" t="str">
        <x:v>304</x:v>
      </x:c>
      <x:c r="D730" s="6" t="str">
        <x:v>连结绳</x:v>
      </x:c>
      <x:c r="E730" s="6" t="n">
        <x:v>5</x:v>
      </x:c>
      <x:c r="F730" s="6" t="n">
        <x:v>15</x:v>
      </x:c>
      <x:c r="G730" s="6" t="str">
        <x:v>56</x:v>
      </x:c>
      <x:c r="H730" s="6" t="str">
        <x:v>5</x:v>
      </x:c>
      <x:c r="I730" s="6" t="str">
        <x:v>https://raw.githubusercontent.com/Mar-7th/StarRailRes/dbe8cdfcfb0bf657b9fe1cf92d5537f118ccb487/index_new/cn/relics.json</x:v>
      </x:c>
    </x:row>
    <x:row r="731" ht="20" customHeight="1">
      <x:c r="A731" s="6" t="str">
        <x:v>63055</x:v>
      </x:c>
      <x:c r="B731" s="6" t="str">
        <x:v>螺丝星的机械烈阳</x:v>
      </x:c>
      <x:c r="C731" s="6" t="str">
        <x:v>305</x:v>
      </x:c>
      <x:c r="D731" s="6" t="str">
        <x:v>位面球</x:v>
      </x:c>
      <x:c r="E731" s="6" t="n">
        <x:v>5</x:v>
      </x:c>
      <x:c r="F731" s="6" t="n">
        <x:v>15</x:v>
      </x:c>
      <x:c r="G731" s="6" t="str">
        <x:v>55</x:v>
      </x:c>
      <x:c r="H731" s="6" t="str">
        <x:v>5</x:v>
      </x:c>
      <x:c r="I731" s="6" t="str">
        <x:v>https://raw.githubusercontent.com/Mar-7th/StarRailRes/dbe8cdfcfb0bf657b9fe1cf92d5537f118ccb487/index_new/cn/relics.json</x:v>
      </x:c>
    </x:row>
    <x:row r="732" ht="20" customHeight="1">
      <x:c r="A732" s="6" t="str">
        <x:v>63056</x:v>
      </x:c>
      <x:c r="B732" s="6" t="str">
        <x:v>螺丝星的环星孔带</x:v>
      </x:c>
      <x:c r="C732" s="6" t="str">
        <x:v>305</x:v>
      </x:c>
      <x:c r="D732" s="6" t="str">
        <x:v>连结绳</x:v>
      </x:c>
      <x:c r="E732" s="6" t="n">
        <x:v>5</x:v>
      </x:c>
      <x:c r="F732" s="6" t="n">
        <x:v>15</x:v>
      </x:c>
      <x:c r="G732" s="6" t="str">
        <x:v>56</x:v>
      </x:c>
      <x:c r="H732" s="6" t="str">
        <x:v>5</x:v>
      </x:c>
      <x:c r="I732" s="6" t="str">
        <x:v>https://raw.githubusercontent.com/Mar-7th/StarRailRes/dbe8cdfcfb0bf657b9fe1cf92d5537f118ccb487/index_new/cn/relics.json</x:v>
      </x:c>
    </x:row>
    <x:row r="733" ht="20" customHeight="1">
      <x:c r="A733" s="6" t="str">
        <x:v>63065</x:v>
      </x:c>
      <x:c r="B733" s="6" t="str">
        <x:v>萨尔索图的移动城市</x:v>
      </x:c>
      <x:c r="C733" s="6" t="str">
        <x:v>306</x:v>
      </x:c>
      <x:c r="D733" s="6" t="str">
        <x:v>位面球</x:v>
      </x:c>
      <x:c r="E733" s="6" t="n">
        <x:v>5</x:v>
      </x:c>
      <x:c r="F733" s="6" t="n">
        <x:v>15</x:v>
      </x:c>
      <x:c r="G733" s="6" t="str">
        <x:v>55</x:v>
      </x:c>
      <x:c r="H733" s="6" t="str">
        <x:v>5</x:v>
      </x:c>
      <x:c r="I733" s="6" t="str">
        <x:v>https://raw.githubusercontent.com/Mar-7th/StarRailRes/dbe8cdfcfb0bf657b9fe1cf92d5537f118ccb487/index_new/cn/relics.json</x:v>
      </x:c>
    </x:row>
    <x:row r="734" ht="20" customHeight="1">
      <x:c r="A734" s="6" t="str">
        <x:v>63066</x:v>
      </x:c>
      <x:c r="B734" s="6" t="str">
        <x:v>萨尔索图的晨昏界线</x:v>
      </x:c>
      <x:c r="C734" s="6" t="str">
        <x:v>306</x:v>
      </x:c>
      <x:c r="D734" s="6" t="str">
        <x:v>连结绳</x:v>
      </x:c>
      <x:c r="E734" s="6" t="n">
        <x:v>5</x:v>
      </x:c>
      <x:c r="F734" s="6" t="n">
        <x:v>15</x:v>
      </x:c>
      <x:c r="G734" s="6" t="str">
        <x:v>56</x:v>
      </x:c>
      <x:c r="H734" s="6" t="str">
        <x:v>5</x:v>
      </x:c>
      <x:c r="I734" s="6" t="str">
        <x:v>https://raw.githubusercontent.com/Mar-7th/StarRailRes/dbe8cdfcfb0bf657b9fe1cf92d5537f118ccb487/index_new/cn/relics.json</x:v>
      </x:c>
    </x:row>
    <x:row r="735" ht="20" customHeight="1">
      <x:c r="A735" s="6" t="str">
        <x:v>63075</x:v>
      </x:c>
      <x:c r="B735" s="6" t="str">
        <x:v>塔利亚的钉壳小镇</x:v>
      </x:c>
      <x:c r="C735" s="6" t="str">
        <x:v>307</x:v>
      </x:c>
      <x:c r="D735" s="6" t="str">
        <x:v>位面球</x:v>
      </x:c>
      <x:c r="E735" s="6" t="n">
        <x:v>5</x:v>
      </x:c>
      <x:c r="F735" s="6" t="n">
        <x:v>15</x:v>
      </x:c>
      <x:c r="G735" s="6" t="str">
        <x:v>55</x:v>
      </x:c>
      <x:c r="H735" s="6" t="str">
        <x:v>5</x:v>
      </x:c>
      <x:c r="I735" s="6" t="str">
        <x:v>https://raw.githubusercontent.com/Mar-7th/StarRailRes/dbe8cdfcfb0bf657b9fe1cf92d5537f118ccb487/index_new/cn/relics.json</x:v>
      </x:c>
    </x:row>
    <x:row r="736" ht="20" customHeight="1">
      <x:c r="A736" s="6" t="str">
        <x:v>63076</x:v>
      </x:c>
      <x:c r="B736" s="6" t="str">
        <x:v>塔利亚的裸皮电线</x:v>
      </x:c>
      <x:c r="C736" s="6" t="str">
        <x:v>307</x:v>
      </x:c>
      <x:c r="D736" s="6" t="str">
        <x:v>连结绳</x:v>
      </x:c>
      <x:c r="E736" s="6" t="n">
        <x:v>5</x:v>
      </x:c>
      <x:c r="F736" s="6" t="n">
        <x:v>15</x:v>
      </x:c>
      <x:c r="G736" s="6" t="str">
        <x:v>56</x:v>
      </x:c>
      <x:c r="H736" s="6" t="str">
        <x:v>5</x:v>
      </x:c>
      <x:c r="I736" s="6" t="str">
        <x:v>https://raw.githubusercontent.com/Mar-7th/StarRailRes/dbe8cdfcfb0bf657b9fe1cf92d5537f118ccb487/index_new/cn/relics.json</x:v>
      </x:c>
    </x:row>
    <x:row r="737" ht="20" customHeight="1">
      <x:c r="A737" s="6" t="str">
        <x:v>63085</x:v>
      </x:c>
      <x:c r="B737" s="6" t="str">
        <x:v>翁瓦克的诞生之岛</x:v>
      </x:c>
      <x:c r="C737" s="6" t="str">
        <x:v>308</x:v>
      </x:c>
      <x:c r="D737" s="6" t="str">
        <x:v>位面球</x:v>
      </x:c>
      <x:c r="E737" s="6" t="n">
        <x:v>5</x:v>
      </x:c>
      <x:c r="F737" s="6" t="n">
        <x:v>15</x:v>
      </x:c>
      <x:c r="G737" s="6" t="str">
        <x:v>55</x:v>
      </x:c>
      <x:c r="H737" s="6" t="str">
        <x:v>5</x:v>
      </x:c>
      <x:c r="I737" s="6" t="str">
        <x:v>https://raw.githubusercontent.com/Mar-7th/StarRailRes/dbe8cdfcfb0bf657b9fe1cf92d5537f118ccb487/index_new/cn/relics.json</x:v>
      </x:c>
    </x:row>
    <x:row r="738" ht="20" customHeight="1">
      <x:c r="A738" s="6" t="str">
        <x:v>63086</x:v>
      </x:c>
      <x:c r="B738" s="6" t="str">
        <x:v>翁瓦克的环岛海岸</x:v>
      </x:c>
      <x:c r="C738" s="6" t="str">
        <x:v>308</x:v>
      </x:c>
      <x:c r="D738" s="6" t="str">
        <x:v>连结绳</x:v>
      </x:c>
      <x:c r="E738" s="6" t="n">
        <x:v>5</x:v>
      </x:c>
      <x:c r="F738" s="6" t="n">
        <x:v>15</x:v>
      </x:c>
      <x:c r="G738" s="6" t="str">
        <x:v>56</x:v>
      </x:c>
      <x:c r="H738" s="6" t="str">
        <x:v>5</x:v>
      </x:c>
      <x:c r="I738" s="6" t="str">
        <x:v>https://raw.githubusercontent.com/Mar-7th/StarRailRes/dbe8cdfcfb0bf657b9fe1cf92d5537f118ccb487/index_new/cn/relics.json</x:v>
      </x:c>
    </x:row>
    <x:row r="739" ht="20" customHeight="1">
      <x:c r="A739" s="6" t="str">
        <x:v>63095</x:v>
      </x:c>
      <x:c r="B739" s="6" t="str">
        <x:v>泰科铵的镭射球场</x:v>
      </x:c>
      <x:c r="C739" s="6" t="str">
        <x:v>309</x:v>
      </x:c>
      <x:c r="D739" s="6" t="str">
        <x:v>位面球</x:v>
      </x:c>
      <x:c r="E739" s="6" t="n">
        <x:v>5</x:v>
      </x:c>
      <x:c r="F739" s="6" t="n">
        <x:v>15</x:v>
      </x:c>
      <x:c r="G739" s="6" t="str">
        <x:v>55</x:v>
      </x:c>
      <x:c r="H739" s="6" t="str">
        <x:v>5</x:v>
      </x:c>
      <x:c r="I739" s="6" t="str">
        <x:v>https://raw.githubusercontent.com/Mar-7th/StarRailRes/dbe8cdfcfb0bf657b9fe1cf92d5537f118ccb487/index_new/cn/relics.json</x:v>
      </x:c>
    </x:row>
    <x:row r="740" ht="20" customHeight="1">
      <x:c r="A740" s="6" t="str">
        <x:v>63096</x:v>
      </x:c>
      <x:c r="B740" s="6" t="str">
        <x:v>泰科铵的弧光赛道</x:v>
      </x:c>
      <x:c r="C740" s="6" t="str">
        <x:v>309</x:v>
      </x:c>
      <x:c r="D740" s="6" t="str">
        <x:v>连结绳</x:v>
      </x:c>
      <x:c r="E740" s="6" t="n">
        <x:v>5</x:v>
      </x:c>
      <x:c r="F740" s="6" t="n">
        <x:v>15</x:v>
      </x:c>
      <x:c r="G740" s="6" t="str">
        <x:v>56</x:v>
      </x:c>
      <x:c r="H740" s="6" t="str">
        <x:v>5</x:v>
      </x:c>
      <x:c r="I740" s="6" t="str">
        <x:v>https://raw.githubusercontent.com/Mar-7th/StarRailRes/dbe8cdfcfb0bf657b9fe1cf92d5537f118ccb487/index_new/cn/relics.json</x:v>
      </x:c>
    </x:row>
    <x:row r="741" ht="20" customHeight="1">
      <x:c r="A741" s="6" t="str">
        <x:v>63105</x:v>
      </x:c>
      <x:c r="B741" s="6" t="str">
        <x:v>伊须磨洲的残船鲸落</x:v>
      </x:c>
      <x:c r="C741" s="6" t="str">
        <x:v>310</x:v>
      </x:c>
      <x:c r="D741" s="6" t="str">
        <x:v>位面球</x:v>
      </x:c>
      <x:c r="E741" s="6" t="n">
        <x:v>5</x:v>
      </x:c>
      <x:c r="F741" s="6" t="n">
        <x:v>15</x:v>
      </x:c>
      <x:c r="G741" s="6" t="str">
        <x:v>55</x:v>
      </x:c>
      <x:c r="H741" s="6" t="str">
        <x:v>5</x:v>
      </x:c>
      <x:c r="I741" s="6" t="str">
        <x:v>https://raw.githubusercontent.com/Mar-7th/StarRailRes/dbe8cdfcfb0bf657b9fe1cf92d5537f118ccb487/index_new/cn/relics.json</x:v>
      </x:c>
    </x:row>
    <x:row r="742" ht="20" customHeight="1">
      <x:c r="A742" s="6" t="str">
        <x:v>63106</x:v>
      </x:c>
      <x:c r="B742" s="6" t="str">
        <x:v>伊须磨洲的坼裂缆索</x:v>
      </x:c>
      <x:c r="C742" s="6" t="str">
        <x:v>310</x:v>
      </x:c>
      <x:c r="D742" s="6" t="str">
        <x:v>连结绳</x:v>
      </x:c>
      <x:c r="E742" s="6" t="n">
        <x:v>5</x:v>
      </x:c>
      <x:c r="F742" s="6" t="n">
        <x:v>15</x:v>
      </x:c>
      <x:c r="G742" s="6" t="str">
        <x:v>56</x:v>
      </x:c>
      <x:c r="H742" s="6" t="str">
        <x:v>5</x:v>
      </x:c>
      <x:c r="I742" s="6" t="str">
        <x:v>https://raw.githubusercontent.com/Mar-7th/StarRailRes/dbe8cdfcfb0bf657b9fe1cf92d5537f118ccb487/index_new/cn/relics.json</x:v>
      </x:c>
    </x:row>
    <x:row r="743" ht="20" customHeight="1">
      <x:c r="A743" s="6" t="str">
        <x:v>63115</x:v>
      </x:c>
      <x:c r="B743" s="6" t="str">
        <x:v>格拉默的铁骑兵团</x:v>
      </x:c>
      <x:c r="C743" s="6" t="str">
        <x:v>311</x:v>
      </x:c>
      <x:c r="D743" s="6" t="str">
        <x:v>位面球</x:v>
      </x:c>
      <x:c r="E743" s="6" t="n">
        <x:v>5</x:v>
      </x:c>
      <x:c r="F743" s="6" t="n">
        <x:v>15</x:v>
      </x:c>
      <x:c r="G743" s="6" t="str">
        <x:v>55</x:v>
      </x:c>
      <x:c r="H743" s="6" t="str">
        <x:v>5</x:v>
      </x:c>
      <x:c r="I743" s="6" t="str">
        <x:v>https://raw.githubusercontent.com/Mar-7th/StarRailRes/dbe8cdfcfb0bf657b9fe1cf92d5537f118ccb487/index_new/cn/relics.json</x:v>
      </x:c>
    </x:row>
    <x:row r="744" ht="20" customHeight="1">
      <x:c r="A744" s="6" t="str">
        <x:v>63116</x:v>
      </x:c>
      <x:c r="B744" s="6" t="str">
        <x:v>格拉默的寂静坟碑</x:v>
      </x:c>
      <x:c r="C744" s="6" t="str">
        <x:v>311</x:v>
      </x:c>
      <x:c r="D744" s="6" t="str">
        <x:v>连结绳</x:v>
      </x:c>
      <x:c r="E744" s="6" t="n">
        <x:v>5</x:v>
      </x:c>
      <x:c r="F744" s="6" t="n">
        <x:v>15</x:v>
      </x:c>
      <x:c r="G744" s="6" t="str">
        <x:v>56</x:v>
      </x:c>
      <x:c r="H744" s="6" t="str">
        <x:v>5</x:v>
      </x:c>
      <x:c r="I744" s="6" t="str">
        <x:v>https://raw.githubusercontent.com/Mar-7th/StarRailRes/dbe8cdfcfb0bf657b9fe1cf92d5537f118ccb487/index_new/cn/relics.json</x:v>
      </x:c>
    </x:row>
    <x:row r="745" ht="20" customHeight="1">
      <x:c r="A745" s="6" t="str">
        <x:v>63125</x:v>
      </x:c>
      <x:c r="B745" s="6" t="str">
        <x:v>匹诺康尼的堂皇酒店</x:v>
      </x:c>
      <x:c r="C745" s="6" t="str">
        <x:v>312</x:v>
      </x:c>
      <x:c r="D745" s="6" t="str">
        <x:v>位面球</x:v>
      </x:c>
      <x:c r="E745" s="6" t="n">
        <x:v>5</x:v>
      </x:c>
      <x:c r="F745" s="6" t="n">
        <x:v>15</x:v>
      </x:c>
      <x:c r="G745" s="6" t="str">
        <x:v>55</x:v>
      </x:c>
      <x:c r="H745" s="6" t="str">
        <x:v>5</x:v>
      </x:c>
      <x:c r="I745" s="6" t="str">
        <x:v>https://raw.githubusercontent.com/Mar-7th/StarRailRes/dbe8cdfcfb0bf657b9fe1cf92d5537f118ccb487/index_new/cn/relics.json</x:v>
      </x:c>
    </x:row>
    <x:row r="746" ht="20" customHeight="1">
      <x:c r="A746" s="6" t="str">
        <x:v>63126</x:v>
      </x:c>
      <x:c r="B746" s="6" t="str">
        <x:v>匹诺康尼的逐梦轨道</x:v>
      </x:c>
      <x:c r="C746" s="6" t="str">
        <x:v>312</x:v>
      </x:c>
      <x:c r="D746" s="6" t="str">
        <x:v>连结绳</x:v>
      </x:c>
      <x:c r="E746" s="6" t="n">
        <x:v>5</x:v>
      </x:c>
      <x:c r="F746" s="6" t="n">
        <x:v>15</x:v>
      </x:c>
      <x:c r="G746" s="6" t="str">
        <x:v>56</x:v>
      </x:c>
      <x:c r="H746" s="6" t="str">
        <x:v>5</x:v>
      </x:c>
      <x:c r="I746" s="6" t="str">
        <x:v>https://raw.githubusercontent.com/Mar-7th/StarRailRes/dbe8cdfcfb0bf657b9fe1cf92d5537f118ccb487/index_new/cn/relics.json</x:v>
      </x:c>
    </x:row>
    <x:row r="747" ht="20" customHeight="1">
      <x:c r="A747" s="6" t="str">
        <x:v>63135</x:v>
      </x:c>
      <x:c r="B747" s="6" t="str">
        <x:v>茨冈尼亚的母神卧榻</x:v>
      </x:c>
      <x:c r="C747" s="6" t="str">
        <x:v>313</x:v>
      </x:c>
      <x:c r="D747" s="6" t="str">
        <x:v>位面球</x:v>
      </x:c>
      <x:c r="E747" s="6" t="n">
        <x:v>5</x:v>
      </x:c>
      <x:c r="F747" s="6" t="n">
        <x:v>15</x:v>
      </x:c>
      <x:c r="G747" s="6" t="str">
        <x:v>55</x:v>
      </x:c>
      <x:c r="H747" s="6" t="str">
        <x:v>5</x:v>
      </x:c>
      <x:c r="I747" s="6" t="str">
        <x:v>https://raw.githubusercontent.com/Mar-7th/StarRailRes/dbe8cdfcfb0bf657b9fe1cf92d5537f118ccb487/index_new/cn/relics.json</x:v>
      </x:c>
    </x:row>
    <x:row r="748" ht="20" customHeight="1">
      <x:c r="A748" s="6" t="str">
        <x:v>63136</x:v>
      </x:c>
      <x:c r="B748" s="6" t="str">
        <x:v>茨冈尼亚的轮回纽结</x:v>
      </x:c>
      <x:c r="C748" s="6" t="str">
        <x:v>313</x:v>
      </x:c>
      <x:c r="D748" s="6" t="str">
        <x:v>连结绳</x:v>
      </x:c>
      <x:c r="E748" s="6" t="n">
        <x:v>5</x:v>
      </x:c>
      <x:c r="F748" s="6" t="n">
        <x:v>15</x:v>
      </x:c>
      <x:c r="G748" s="6" t="str">
        <x:v>56</x:v>
      </x:c>
      <x:c r="H748" s="6" t="str">
        <x:v>5</x:v>
      </x:c>
      <x:c r="I748" s="6" t="str">
        <x:v>https://raw.githubusercontent.com/Mar-7th/StarRailRes/dbe8cdfcfb0bf657b9fe1cf92d5537f118ccb487/index_new/cn/relics.json</x:v>
      </x:c>
    </x:row>
    <x:row r="749" ht="20" customHeight="1">
      <x:c r="A749" s="6" t="str">
        <x:v>63145</x:v>
      </x:c>
      <x:c r="B749" s="6" t="str">
        <x:v>出云的祸津众神</x:v>
      </x:c>
      <x:c r="C749" s="6" t="str">
        <x:v>314</x:v>
      </x:c>
      <x:c r="D749" s="6" t="str">
        <x:v>位面球</x:v>
      </x:c>
      <x:c r="E749" s="6" t="n">
        <x:v>5</x:v>
      </x:c>
      <x:c r="F749" s="6" t="n">
        <x:v>15</x:v>
      </x:c>
      <x:c r="G749" s="6" t="str">
        <x:v>55</x:v>
      </x:c>
      <x:c r="H749" s="6" t="str">
        <x:v>5</x:v>
      </x:c>
      <x:c r="I749" s="6" t="str">
        <x:v>https://raw.githubusercontent.com/Mar-7th/StarRailRes/dbe8cdfcfb0bf657b9fe1cf92d5537f118ccb487/index_new/cn/relics.json</x:v>
      </x:c>
    </x:row>
    <x:row r="750" ht="20" customHeight="1">
      <x:c r="A750" s="6" t="str">
        <x:v>63146</x:v>
      </x:c>
      <x:c r="B750" s="6" t="str">
        <x:v>出云的终始一刀</x:v>
      </x:c>
      <x:c r="C750" s="6" t="str">
        <x:v>314</x:v>
      </x:c>
      <x:c r="D750" s="6" t="str">
        <x:v>连结绳</x:v>
      </x:c>
      <x:c r="E750" s="6" t="n">
        <x:v>5</x:v>
      </x:c>
      <x:c r="F750" s="6" t="n">
        <x:v>15</x:v>
      </x:c>
      <x:c r="G750" s="6" t="str">
        <x:v>56</x:v>
      </x:c>
      <x:c r="H750" s="6" t="str">
        <x:v>5</x:v>
      </x:c>
      <x:c r="I750" s="6" t="str">
        <x:v>https://raw.githubusercontent.com/Mar-7th/StarRailRes/dbe8cdfcfb0bf657b9fe1cf92d5537f118ccb487/index_new/cn/relics.json</x:v>
      </x:c>
    </x:row>
    <x:row r="751" ht="20" customHeight="1">
      <x:c r="A751" s="6" t="str">
        <x:v>63155</x:v>
      </x:c>
      <x:c r="B751" s="6" t="str">
        <x:v>都蓝的穹窿金帐</x:v>
      </x:c>
      <x:c r="C751" s="6" t="str">
        <x:v>315</x:v>
      </x:c>
      <x:c r="D751" s="6" t="str">
        <x:v>位面球</x:v>
      </x:c>
      <x:c r="E751" s="6" t="n">
        <x:v>5</x:v>
      </x:c>
      <x:c r="F751" s="6" t="n">
        <x:v>15</x:v>
      </x:c>
      <x:c r="G751" s="6" t="str">
        <x:v>55</x:v>
      </x:c>
      <x:c r="H751" s="6" t="str">
        <x:v>5</x:v>
      </x:c>
      <x:c r="I751" s="6" t="str">
        <x:v>https://raw.githubusercontent.com/Mar-7th/StarRailRes/dbe8cdfcfb0bf657b9fe1cf92d5537f118ccb487/index_new/cn/relics.json</x:v>
      </x:c>
    </x:row>
    <x:row r="752" ht="20" customHeight="1">
      <x:c r="A752" s="6" t="str">
        <x:v>63156</x:v>
      </x:c>
      <x:c r="B752" s="6" t="str">
        <x:v>都蓝的器兽缰辔</x:v>
      </x:c>
      <x:c r="C752" s="6" t="str">
        <x:v>315</x:v>
      </x:c>
      <x:c r="D752" s="6" t="str">
        <x:v>连结绳</x:v>
      </x:c>
      <x:c r="E752" s="6" t="n">
        <x:v>5</x:v>
      </x:c>
      <x:c r="F752" s="6" t="n">
        <x:v>15</x:v>
      </x:c>
      <x:c r="G752" s="6" t="str">
        <x:v>56</x:v>
      </x:c>
      <x:c r="H752" s="6" t="str">
        <x:v>5</x:v>
      </x:c>
      <x:c r="I752" s="6" t="str">
        <x:v>https://raw.githubusercontent.com/Mar-7th/StarRailRes/dbe8cdfcfb0bf657b9fe1cf92d5537f118ccb487/index_new/cn/relics.json</x:v>
      </x:c>
    </x:row>
    <x:row r="753" ht="20" customHeight="1">
      <x:c r="A753" s="6" t="str">
        <x:v>63165</x:v>
      </x:c>
      <x:c r="B753" s="6" t="str">
        <x:v>铸炼宫的莲华灯芯</x:v>
      </x:c>
      <x:c r="C753" s="6" t="str">
        <x:v>316</x:v>
      </x:c>
      <x:c r="D753" s="6" t="str">
        <x:v>位面球</x:v>
      </x:c>
      <x:c r="E753" s="6" t="n">
        <x:v>5</x:v>
      </x:c>
      <x:c r="F753" s="6" t="n">
        <x:v>15</x:v>
      </x:c>
      <x:c r="G753" s="6" t="str">
        <x:v>55</x:v>
      </x:c>
      <x:c r="H753" s="6" t="str">
        <x:v>5</x:v>
      </x:c>
      <x:c r="I753" s="6" t="str">
        <x:v>https://raw.githubusercontent.com/Mar-7th/StarRailRes/dbe8cdfcfb0bf657b9fe1cf92d5537f118ccb487/index_new/cn/relics.json</x:v>
      </x:c>
    </x:row>
    <x:row r="754" ht="20" customHeight="1">
      <x:c r="A754" s="6" t="str">
        <x:v>63166</x:v>
      </x:c>
      <x:c r="B754" s="6" t="str">
        <x:v>铸炼宫的焰轮天绸</x:v>
      </x:c>
      <x:c r="C754" s="6" t="str">
        <x:v>316</x:v>
      </x:c>
      <x:c r="D754" s="6" t="str">
        <x:v>连结绳</x:v>
      </x:c>
      <x:c r="E754" s="6" t="n">
        <x:v>5</x:v>
      </x:c>
      <x:c r="F754" s="6" t="n">
        <x:v>15</x:v>
      </x:c>
      <x:c r="G754" s="6" t="str">
        <x:v>56</x:v>
      </x:c>
      <x:c r="H754" s="6" t="str">
        <x:v>5</x:v>
      </x:c>
      <x:c r="I754" s="6" t="str">
        <x:v>https://raw.githubusercontent.com/Mar-7th/StarRailRes/dbe8cdfcfb0bf657b9fe1cf92d5537f118ccb487/index_new/cn/relics.json</x:v>
      </x:c>
    </x:row>
    <x:row r="755" ht="20" customHeight="1">
      <x:c r="A755" s="6" t="str">
        <x:v>63175</x:v>
      </x:c>
      <x:c r="B755" s="6" t="str">
        <x:v>露莎卡的水朽苍都</x:v>
      </x:c>
      <x:c r="C755" s="6" t="str">
        <x:v>317</x:v>
      </x:c>
      <x:c r="D755" s="6" t="str">
        <x:v>位面球</x:v>
      </x:c>
      <x:c r="E755" s="6" t="n">
        <x:v>5</x:v>
      </x:c>
      <x:c r="F755" s="6" t="n">
        <x:v>15</x:v>
      </x:c>
      <x:c r="G755" s="6" t="str">
        <x:v>55</x:v>
      </x:c>
      <x:c r="H755" s="6" t="str">
        <x:v>5</x:v>
      </x:c>
      <x:c r="I755" s="6" t="str">
        <x:v>https://raw.githubusercontent.com/Mar-7th/StarRailRes/dbe8cdfcfb0bf657b9fe1cf92d5537f118ccb487/index_new/cn/relics.json</x:v>
      </x:c>
    </x:row>
    <x:row r="756" ht="20" customHeight="1">
      <x:c r="A756" s="6" t="str">
        <x:v>63176</x:v>
      </x:c>
      <x:c r="B756" s="6" t="str">
        <x:v>露莎卡的双生航道</x:v>
      </x:c>
      <x:c r="C756" s="6" t="str">
        <x:v>317</x:v>
      </x:c>
      <x:c r="D756" s="6" t="str">
        <x:v>连结绳</x:v>
      </x:c>
      <x:c r="E756" s="6" t="n">
        <x:v>5</x:v>
      </x:c>
      <x:c r="F756" s="6" t="n">
        <x:v>15</x:v>
      </x:c>
      <x:c r="G756" s="6" t="str">
        <x:v>56</x:v>
      </x:c>
      <x:c r="H756" s="6" t="str">
        <x:v>5</x:v>
      </x:c>
      <x:c r="I756" s="6" t="str">
        <x:v>https://raw.githubusercontent.com/Mar-7th/StarRailRes/dbe8cdfcfb0bf657b9fe1cf92d5537f118ccb487/index_new/cn/relics.json</x:v>
      </x:c>
    </x:row>
    <x:row r="757" ht="20" customHeight="1">
      <x:c r="A757" s="6" t="str">
        <x:v>63185</x:v>
      </x:c>
      <x:c r="B757" s="6" t="str">
        <x:v>蕉乐园的蕉芯广场</x:v>
      </x:c>
      <x:c r="C757" s="6" t="str">
        <x:v>318</x:v>
      </x:c>
      <x:c r="D757" s="6" t="str">
        <x:v>位面球</x:v>
      </x:c>
      <x:c r="E757" s="6" t="n">
        <x:v>5</x:v>
      </x:c>
      <x:c r="F757" s="6" t="n">
        <x:v>15</x:v>
      </x:c>
      <x:c r="G757" s="6" t="str">
        <x:v>55</x:v>
      </x:c>
      <x:c r="H757" s="6" t="str">
        <x:v>5</x:v>
      </x:c>
      <x:c r="I757" s="6" t="str">
        <x:v>https://raw.githubusercontent.com/Mar-7th/StarRailRes/dbe8cdfcfb0bf657b9fe1cf92d5537f118ccb487/index_new/cn/relics.json</x:v>
      </x:c>
    </x:row>
    <x:row r="758" ht="20" customHeight="1">
      <x:c r="A758" s="6" t="str">
        <x:v>63186</x:v>
      </x:c>
      <x:c r="B758" s="6" t="str">
        <x:v>蕉乐园的模因线缆</x:v>
      </x:c>
      <x:c r="C758" s="6" t="str">
        <x:v>318</x:v>
      </x:c>
      <x:c r="D758" s="6" t="str">
        <x:v>连结绳</x:v>
      </x:c>
      <x:c r="E758" s="6" t="n">
        <x:v>5</x:v>
      </x:c>
      <x:c r="F758" s="6" t="n">
        <x:v>15</x:v>
      </x:c>
      <x:c r="G758" s="6" t="str">
        <x:v>56</x:v>
      </x:c>
      <x:c r="H758" s="6" t="str">
        <x:v>5</x:v>
      </x:c>
      <x:c r="I758" s="6" t="str">
        <x:v>https://raw.githubusercontent.com/Mar-7th/StarRailRes/dbe8cdfcfb0bf657b9fe1cf92d5537f118ccb487/index_new/cn/relics.json</x:v>
      </x:c>
    </x:row>
    <x:row r="759" ht="20" customHeight="1">
      <x:c r="A759" s="6" t="str">
        <x:v>63195</x:v>
      </x:c>
      <x:c r="B759" s="6" t="str">
        <x:v>哀地里亚的殁名祭碑</x:v>
      </x:c>
      <x:c r="C759" s="6" t="str">
        <x:v>319</x:v>
      </x:c>
      <x:c r="D759" s="6" t="str">
        <x:v>位面球</x:v>
      </x:c>
      <x:c r="E759" s="6" t="n">
        <x:v>5</x:v>
      </x:c>
      <x:c r="F759" s="6" t="n">
        <x:v>15</x:v>
      </x:c>
      <x:c r="G759" s="6" t="str">
        <x:v>55</x:v>
      </x:c>
      <x:c r="H759" s="6" t="str">
        <x:v>5</x:v>
      </x:c>
      <x:c r="I759" s="6" t="str">
        <x:v>https://raw.githubusercontent.com/Mar-7th/StarRailRes/dbe8cdfcfb0bf657b9fe1cf92d5537f118ccb487/index_new/cn/relics.json</x:v>
      </x:c>
    </x:row>
    <x:row r="760" ht="20" customHeight="1">
      <x:c r="A760" s="6" t="str">
        <x:v>63196</x:v>
      </x:c>
      <x:c r="B760" s="6" t="str">
        <x:v>哀地里亚的入溟骨链</x:v>
      </x:c>
      <x:c r="C760" s="6" t="str">
        <x:v>319</x:v>
      </x:c>
      <x:c r="D760" s="6" t="str">
        <x:v>连结绳</x:v>
      </x:c>
      <x:c r="E760" s="6" t="n">
        <x:v>5</x:v>
      </x:c>
      <x:c r="F760" s="6" t="n">
        <x:v>15</x:v>
      </x:c>
      <x:c r="G760" s="6" t="str">
        <x:v>56</x:v>
      </x:c>
      <x:c r="H760" s="6" t="str">
        <x:v>5</x:v>
      </x:c>
      <x:c r="I760" s="6" t="str">
        <x:v>https://raw.githubusercontent.com/Mar-7th/StarRailRes/dbe8cdfcfb0bf657b9fe1cf92d5537f118ccb487/index_new/cn/relics.json</x:v>
      </x:c>
    </x:row>
    <x:row r="761" ht="20" customHeight="1">
      <x:c r="A761" s="6" t="str">
        <x:v>63205</x:v>
      </x:c>
      <x:c r="B761" s="6" t="str">
        <x:v>神悟树庭的沉思巨桹</x:v>
      </x:c>
      <x:c r="C761" s="6" t="str">
        <x:v>320</x:v>
      </x:c>
      <x:c r="D761" s="6" t="str">
        <x:v>位面球</x:v>
      </x:c>
      <x:c r="E761" s="6" t="n">
        <x:v>5</x:v>
      </x:c>
      <x:c r="F761" s="6" t="n">
        <x:v>15</x:v>
      </x:c>
      <x:c r="G761" s="6" t="str">
        <x:v>55</x:v>
      </x:c>
      <x:c r="H761" s="6" t="str">
        <x:v>5</x:v>
      </x:c>
      <x:c r="I761" s="6" t="str">
        <x:v>https://raw.githubusercontent.com/Mar-7th/StarRailRes/dbe8cdfcfb0bf657b9fe1cf92d5537f118ccb487/index_new/cn/relics.json</x:v>
      </x:c>
    </x:row>
    <x:row r="762" ht="20" customHeight="1">
      <x:c r="A762" s="6" t="str">
        <x:v>63206</x:v>
      </x:c>
      <x:c r="B762" s="6" t="str">
        <x:v>神悟树庭的联识叶路</x:v>
      </x:c>
      <x:c r="C762" s="6" t="str">
        <x:v>320</x:v>
      </x:c>
      <x:c r="D762" s="6" t="str">
        <x:v>连结绳</x:v>
      </x:c>
      <x:c r="E762" s="6" t="n">
        <x:v>5</x:v>
      </x:c>
      <x:c r="F762" s="6" t="n">
        <x:v>15</x:v>
      </x:c>
      <x:c r="G762" s="6" t="str">
        <x:v>56</x:v>
      </x:c>
      <x:c r="H762" s="6" t="str">
        <x:v>5</x:v>
      </x:c>
      <x:c r="I762" s="6" t="str">
        <x:v>https://raw.githubusercontent.com/Mar-7th/StarRailRes/dbe8cdfcfb0bf657b9fe1cf92d5537f118ccb487/index_new/cn/relics.json</x:v>
      </x:c>
    </x:row>
    <x:row r="763" ht="20" customHeight="1">
      <x:c r="A763" s="6" t="str">
        <x:v>63215</x:v>
      </x:c>
      <x:c r="B763" s="6" t="str">
        <x:v>迷路迷境的恬梦树屋</x:v>
      </x:c>
      <x:c r="C763" s="6" t="str">
        <x:v>321</x:v>
      </x:c>
      <x:c r="D763" s="6" t="str">
        <x:v>位面球</x:v>
      </x:c>
      <x:c r="E763" s="6" t="n">
        <x:v>5</x:v>
      </x:c>
      <x:c r="F763" s="6" t="n">
        <x:v>15</x:v>
      </x:c>
      <x:c r="G763" s="6" t="str">
        <x:v>55</x:v>
      </x:c>
      <x:c r="H763" s="6" t="str">
        <x:v>5</x:v>
      </x:c>
      <x:c r="I763" s="6" t="str">
        <x:v>https://raw.githubusercontent.com/Mar-7th/StarRailRes/dbe8cdfcfb0bf657b9fe1cf92d5537f118ccb487/index_new/cn/relics.json</x:v>
      </x:c>
    </x:row>
    <x:row r="764" ht="20" customHeight="1">
      <x:c r="A764" s="6" t="str">
        <x:v>63216</x:v>
      </x:c>
      <x:c r="B764" s="6" t="str">
        <x:v>迷路迷境的祈愿笛哨</x:v>
      </x:c>
      <x:c r="C764" s="6" t="str">
        <x:v>321</x:v>
      </x:c>
      <x:c r="D764" s="6" t="str">
        <x:v>连结绳</x:v>
      </x:c>
      <x:c r="E764" s="6" t="n">
        <x:v>5</x:v>
      </x:c>
      <x:c r="F764" s="6" t="n">
        <x:v>15</x:v>
      </x:c>
      <x:c r="G764" s="6" t="str">
        <x:v>56</x:v>
      </x:c>
      <x:c r="H764" s="6" t="str">
        <x:v>5</x:v>
      </x:c>
      <x:c r="I764" s="6" t="str">
        <x:v>https://raw.githubusercontent.com/Mar-7th/StarRailRes/dbe8cdfcfb0bf657b9fe1cf92d5537f118ccb487/index_new/cn/relics.json</x:v>
      </x:c>
    </x:row>
    <x:row r="765" ht="20" customHeight="1">
      <x:c r="A765" s="6" t="str">
        <x:v>63225</x:v>
      </x:c>
      <x:c r="B765" s="6" t="str">
        <x:v>酣歌海垠的礁屿灯塔</x:v>
      </x:c>
      <x:c r="C765" s="6" t="str">
        <x:v>322</x:v>
      </x:c>
      <x:c r="D765" s="6" t="str">
        <x:v>位面球</x:v>
      </x:c>
      <x:c r="E765" s="6" t="n">
        <x:v>5</x:v>
      </x:c>
      <x:c r="F765" s="6" t="n">
        <x:v>15</x:v>
      </x:c>
      <x:c r="G765" s="6" t="str">
        <x:v>55</x:v>
      </x:c>
      <x:c r="H765" s="6" t="str">
        <x:v>5</x:v>
      </x:c>
      <x:c r="I765" s="6" t="str">
        <x:v>https://raw.githubusercontent.com/Mar-7th/StarRailRes/dbe8cdfcfb0bf657b9fe1cf92d5537f118ccb487/index_new/cn/relics.json</x:v>
      </x:c>
    </x:row>
    <x:row r="766" ht="20" customHeight="1">
      <x:c r="A766" s="6" t="str">
        <x:v>63226</x:v>
      </x:c>
      <x:c r="B766" s="6" t="str">
        <x:v>酣歌海垠的歌咏步道</x:v>
      </x:c>
      <x:c r="C766" s="6" t="str">
        <x:v>322</x:v>
      </x:c>
      <x:c r="D766" s="6" t="str">
        <x:v>连结绳</x:v>
      </x:c>
      <x:c r="E766" s="6" t="n">
        <x:v>5</x:v>
      </x:c>
      <x:c r="F766" s="6" t="n">
        <x:v>15</x:v>
      </x:c>
      <x:c r="G766" s="6" t="str">
        <x:v>56</x:v>
      </x:c>
      <x:c r="H766" s="6" t="str">
        <x:v>5</x:v>
      </x:c>
      <x:c r="I766" s="6" t="str">
        <x:v>https://raw.githubusercontent.com/Mar-7th/StarRailRes/dbe8cdfcfb0bf657b9fe1cf92d5537f118ccb487/index_new/cn/relics.json</x:v>
      </x:c>
    </x:row>
    <x:row r="767" ht="20" customHeight="1">
      <x:c r="A767" s="6" t="str">
        <x:v>63235</x:v>
      </x:c>
      <x:c r="B767" s="6" t="str">
        <x:v>翁法罗斯的西风尽途</x:v>
      </x:c>
      <x:c r="C767" s="6" t="str">
        <x:v>323</x:v>
      </x:c>
      <x:c r="D767" s="6" t="str">
        <x:v>位面球</x:v>
      </x:c>
      <x:c r="E767" s="6" t="n">
        <x:v>5</x:v>
      </x:c>
      <x:c r="F767" s="6" t="n">
        <x:v>15</x:v>
      </x:c>
      <x:c r="G767" s="6" t="str">
        <x:v>55</x:v>
      </x:c>
      <x:c r="H767" s="6" t="str">
        <x:v>5</x:v>
      </x:c>
      <x:c r="I767" s="6" t="str">
        <x:v>https://raw.githubusercontent.com/Mar-7th/StarRailRes/dbe8cdfcfb0bf657b9fe1cf92d5537f118ccb487/index_new/cn/relics.json</x:v>
      </x:c>
    </x:row>
    <x:row r="768" ht="20" customHeight="1">
      <x:c r="A768" s="6" t="str">
        <x:v>63236</x:v>
      </x:c>
      <x:c r="B768" s="6" t="str">
        <x:v>翁法罗斯的永恒诗篇</x:v>
      </x:c>
      <x:c r="C768" s="6" t="str">
        <x:v>323</x:v>
      </x:c>
      <x:c r="D768" s="6" t="str">
        <x:v>连结绳</x:v>
      </x:c>
      <x:c r="E768" s="6" t="n">
        <x:v>5</x:v>
      </x:c>
      <x:c r="F768" s="6" t="n">
        <x:v>15</x:v>
      </x:c>
      <x:c r="G768" s="6" t="str">
        <x:v>56</x:v>
      </x:c>
      <x:c r="H768" s="6" t="str">
        <x:v>5</x:v>
      </x:c>
      <x:c r="I768" s="6" t="str">
        <x:v>https://raw.githubusercontent.com/Mar-7th/StarRailRes/dbe8cdfcfb0bf657b9fe1cf92d5537f118ccb487/index_new/cn/relics.json</x:v>
      </x:c>
    </x:row>
    <x:row r="769" ht="20" customHeight="1">
      <x:c r="A769" s="6" t="str">
        <x:v>63245</x:v>
      </x:c>
      <x:c r="B769" s="6" t="str">
        <x:v>直播间的千窗万面</x:v>
      </x:c>
      <x:c r="C769" s="6" t="str">
        <x:v>324</x:v>
      </x:c>
      <x:c r="D769" s="6" t="str">
        <x:v>位面球</x:v>
      </x:c>
      <x:c r="E769" s="6" t="n">
        <x:v>5</x:v>
      </x:c>
      <x:c r="F769" s="6" t="n">
        <x:v>15</x:v>
      </x:c>
      <x:c r="G769" s="6" t="str">
        <x:v>55</x:v>
      </x:c>
      <x:c r="H769" s="6" t="str">
        <x:v>5</x:v>
      </x:c>
      <x:c r="I769" s="6" t="str">
        <x:v>https://raw.githubusercontent.com/Mar-7th/StarRailRes/dbe8cdfcfb0bf657b9fe1cf92d5537f118ccb487/index_new/cn/relics.json</x:v>
      </x:c>
    </x:row>
    <x:row r="770" ht="20" customHeight="1">
      <x:c r="A770" s="6" t="str">
        <x:v>63246</x:v>
      </x:c>
      <x:c r="B770" s="6" t="str">
        <x:v>直播间的畅聊语流</x:v>
      </x:c>
      <x:c r="C770" s="6" t="str">
        <x:v>324</x:v>
      </x:c>
      <x:c r="D770" s="6" t="str">
        <x:v>连结绳</x:v>
      </x:c>
      <x:c r="E770" s="6" t="n">
        <x:v>5</x:v>
      </x:c>
      <x:c r="F770" s="6" t="n">
        <x:v>15</x:v>
      </x:c>
      <x:c r="G770" s="6" t="str">
        <x:v>56</x:v>
      </x:c>
      <x:c r="H770" s="6" t="str">
        <x:v>5</x:v>
      </x:c>
      <x:c r="I770" s="6" t="str">
        <x:v>https://raw.githubusercontent.com/Mar-7th/StarRailRes/dbe8cdfcfb0bf657b9fe1cf92d5537f118ccb487/index_new/cn/relics.json</x:v>
      </x:c>
    </x:row>
    <x:row r="771" ht="20" customHeight="1">
      <x:c r="A771" s="6" t="str">
        <x:v>63255</x:v>
      </x:c>
      <x:c r="B771" s="6" t="str">
        <x:v>朋克洛德的虹霓都市</x:v>
      </x:c>
      <x:c r="C771" s="6" t="str">
        <x:v>325</x:v>
      </x:c>
      <x:c r="D771" s="6" t="str">
        <x:v>位面球</x:v>
      </x:c>
      <x:c r="E771" s="6" t="n">
        <x:v>5</x:v>
      </x:c>
      <x:c r="F771" s="6" t="n">
        <x:v>15</x:v>
      </x:c>
      <x:c r="G771" s="6" t="str">
        <x:v>55</x:v>
      </x:c>
      <x:c r="H771" s="6" t="str">
        <x:v>5</x:v>
      </x:c>
      <x:c r="I771" s="6" t="str">
        <x:v>https://raw.githubusercontent.com/Mar-7th/StarRailRes/dbe8cdfcfb0bf657b9fe1cf92d5537f118ccb487/index_new/cn/relics.json</x:v>
      </x:c>
    </x:row>
    <x:row r="772" ht="20" customHeight="1">
      <x:c r="A772" s="6" t="str">
        <x:v>63256</x:v>
      </x:c>
      <x:c r="B772" s="6" t="str">
        <x:v>朋克洛德的数据洪流</x:v>
      </x:c>
      <x:c r="C772" s="6" t="str">
        <x:v>325</x:v>
      </x:c>
      <x:c r="D772" s="6" t="str">
        <x:v>连结绳</x:v>
      </x:c>
      <x:c r="E772" s="6" t="n">
        <x:v>5</x:v>
      </x:c>
      <x:c r="F772" s="6" t="n">
        <x:v>15</x:v>
      </x:c>
      <x:c r="G772" s="6" t="str">
        <x:v>56</x:v>
      </x:c>
      <x:c r="H772" s="6" t="str">
        <x:v>5</x:v>
      </x:c>
      <x:c r="I772" s="6" t="str">
        <x:v>https://raw.githubusercontent.com/Mar-7th/StarRailRes/dbe8cdfcfb0bf657b9fe1cf92d5537f118ccb487/index_new/cn/relics.json</x:v>
      </x:c>
    </x:row>
    <x:row r="773" ht="20" customHeight="1">
      <x:c r="A773" s="6" t="str">
        <x:v>63265</x:v>
      </x:c>
      <x:c r="B773" s="6" t="str">
        <x:v>千星城的传媒总部</x:v>
      </x:c>
      <x:c r="C773" s="6" t="str">
        <x:v>326</x:v>
      </x:c>
      <x:c r="D773" s="6" t="str">
        <x:v>位面球</x:v>
      </x:c>
      <x:c r="E773" s="6" t="n">
        <x:v>5</x:v>
      </x:c>
      <x:c r="F773" s="6" t="n">
        <x:v>15</x:v>
      </x:c>
      <x:c r="G773" s="6" t="str">
        <x:v>55</x:v>
      </x:c>
      <x:c r="H773" s="6" t="str">
        <x:v>5</x:v>
      </x:c>
      <x:c r="I773" s="6" t="str">
        <x:v>https://raw.githubusercontent.com/Mar-7th/StarRailRes/dbe8cdfcfb0bf657b9fe1cf92d5537f118ccb487/index_new/cn/relics.json</x:v>
      </x:c>
    </x:row>
    <x:row r="774" ht="20" customHeight="1">
      <x:c r="A774" s="6" t="str">
        <x:v>63266</x:v>
      </x:c>
      <x:c r="B774" s="6" t="str">
        <x:v>千星城的雇员凭证</x:v>
      </x:c>
      <x:c r="C774" s="6" t="str">
        <x:v>326</x:v>
      </x:c>
      <x:c r="D774" s="6" t="str">
        <x:v>连结绳</x:v>
      </x:c>
      <x:c r="E774" s="6" t="n">
        <x:v>5</x:v>
      </x:c>
      <x:c r="F774" s="6" t="n">
        <x:v>15</x:v>
      </x:c>
      <x:c r="G774" s="6" t="str">
        <x:v>56</x:v>
      </x:c>
      <x:c r="H774" s="6" t="str">
        <x:v>5</x:v>
      </x:c>
      <x:c r="I774" s="6" t="str">
        <x:v>https://raw.githubusercontent.com/Mar-7th/StarRailRes/dbe8cdfcfb0bf657b9fe1cf92d5537f118ccb487/index_new/cn/relics.json</x:v>
      </x:c>
    </x:row>
    <x:row r="775" ht="20" customHeight="1">
      <x:c r="A775" s="6" t="str">
        <x:v>63275</x:v>
      </x:c>
      <x:c r="B775" s="6" t="str">
        <x:v>启航地的搁浅列车</x:v>
      </x:c>
      <x:c r="C775" s="6" t="str">
        <x:v>327</x:v>
      </x:c>
      <x:c r="D775" s="6" t="str">
        <x:v>位面球</x:v>
      </x:c>
      <x:c r="E775" s="6" t="n">
        <x:v>5</x:v>
      </x:c>
      <x:c r="F775" s="6" t="n">
        <x:v>15</x:v>
      </x:c>
      <x:c r="G775" s="6" t="str">
        <x:v>55</x:v>
      </x:c>
      <x:c r="H775" s="6" t="str">
        <x:v>5</x:v>
      </x:c>
      <x:c r="I775" s="6" t="str">
        <x:v>https://raw.githubusercontent.com/Mar-7th/StarRailRes/dbe8cdfcfb0bf657b9fe1cf92d5537f118ccb487/index_new/cn/relics.json</x:v>
      </x:c>
    </x:row>
    <x:row r="776" ht="20" customHeight="1">
      <x:c r="A776" s="6" t="str">
        <x:v>63276</x:v>
      </x:c>
      <x:c r="B776" s="6" t="str">
        <x:v>启航地的梦想银轨</x:v>
      </x:c>
      <x:c r="C776" s="6" t="str">
        <x:v>327</x:v>
      </x:c>
      <x:c r="D776" s="6" t="str">
        <x:v>连结绳</x:v>
      </x:c>
      <x:c r="E776" s="6" t="n">
        <x:v>5</x:v>
      </x:c>
      <x:c r="F776" s="6" t="n">
        <x:v>15</x:v>
      </x:c>
      <x:c r="G776" s="6" t="str">
        <x:v>56</x:v>
      </x:c>
      <x:c r="H776" s="6" t="str">
        <x:v>5</x:v>
      </x:c>
      <x:c r="I776" s="6" t="str">
        <x:v>https://raw.githubusercontent.com/Mar-7th/StarRailRes/dbe8cdfcfb0bf657b9fe1cf92d5537f118ccb487/index_new/cn/relics.json</x:v>
      </x:c>
    </x:row>
    <x:row r="777" ht="20" customHeight="1">
      <x:c r="A777" s="6" t="str">
        <x:v>63285</x:v>
      </x:c>
      <x:c r="B777" s="6" t="str">
        <x:v>生研院的中心突触</x:v>
      </x:c>
      <x:c r="C777" s="6" t="str">
        <x:v>328</x:v>
      </x:c>
      <x:c r="D777" s="6" t="str">
        <x:v>位面球</x:v>
      </x:c>
      <x:c r="E777" s="6" t="n">
        <x:v>5</x:v>
      </x:c>
      <x:c r="F777" s="6" t="n">
        <x:v>15</x:v>
      </x:c>
      <x:c r="G777" s="6" t="str">
        <x:v>55</x:v>
      </x:c>
      <x:c r="H777" s="6" t="str">
        <x:v>5</x:v>
      </x:c>
      <x:c r="I777" s="6" t="str">
        <x:v>https://raw.githubusercontent.com/Mar-7th/StarRailRes/dbe8cdfcfb0bf657b9fe1cf92d5537f118ccb487/index_new/cn/relics.json</x:v>
      </x:c>
    </x:row>
    <x:row r="778" ht="20" customHeight="1">
      <x:c r="A778" s="6" t="str">
        <x:v>63286</x:v>
      </x:c>
      <x:c r="B778" s="6" t="str">
        <x:v>生研院的外周管线</x:v>
      </x:c>
      <x:c r="C778" s="6" t="str">
        <x:v>328</x:v>
      </x:c>
      <x:c r="D778" s="6" t="str">
        <x:v>连结绳</x:v>
      </x:c>
      <x:c r="E778" s="6" t="n">
        <x:v>5</x:v>
      </x:c>
      <x:c r="F778" s="6" t="n">
        <x:v>15</x:v>
      </x:c>
      <x:c r="G778" s="6" t="str">
        <x:v>56</x:v>
      </x:c>
      <x:c r="H778" s="6" t="str">
        <x:v>5</x:v>
      </x:c>
      <x:c r="I778" s="6" t="str">
        <x:v>https://raw.githubusercontent.com/Mar-7th/StarRailRes/dbe8cdfcfb0bf657b9fe1cf92d5537f118ccb487/index_new/cn/relics.json</x:v>
      </x:c>
    </x:row>
  </x:sheetData>
  <x:pageMargins left="0.7" right="0.7" top="0.75" bottom="0.75" header="0.3" footer="0.3"/>
  <x:tableParts count="1">
    <x:tablePart xmlns:r="http://schemas.openxmlformats.org/officeDocument/2006/relationships" r:id="R7886b2906aff48a7"/>
  </x:tableParts>
</x:worksheet>
</file>

<file path=xl/worksheets/sheet27.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24" hidden="0" customWidth="1"/>
    <x:col min="5" max="5" width="17" hidden="0" customWidth="1"/>
    <x:col min="6" max="6" width="17" hidden="0" customWidth="1"/>
    <x:col min="7" max="7" width="28" hidden="0" customWidth="1"/>
  </x:cols>
  <x:sheetData>
    <x:row r="1">
      <x:c r="A1" s="1" t="str">
        <x:v>主词条库</x:v>
      </x:c>
      <x:c r="B1" s="1"/>
      <x:c r="C1" s="1"/>
      <x:c r="D1" s="1"/>
      <x:c r="E1" s="1"/>
      <x:c r="F1" s="1"/>
      <x:c r="G1" s="1"/>
    </x:row>
    <x:row r="2">
      <x:c r="A2" s="2" t="str">
        <x:v>4.6 数据快照；筛选表头可查找名称与ID。来源列保存逐表网址。</x:v>
      </x:c>
      <x:c r="B2" s="2"/>
      <x:c r="C2" s="2"/>
      <x:c r="D2" s="2"/>
      <x:c r="E2" s="2"/>
      <x:c r="F2" s="2"/>
      <x:c r="G2" s="2"/>
    </x:row>
    <x:row r="4" ht="28" customHeight="1">
      <x:c r="A4" s="5" t="str">
        <x:v>主词条键</x:v>
      </x:c>
      <x:c r="B4" s="5" t="str">
        <x:v>词条组</x:v>
      </x:c>
      <x:c r="C4" s="5" t="str">
        <x:v>属性键</x:v>
      </x:c>
      <x:c r="D4" s="5" t="str">
        <x:v>名称</x:v>
      </x:c>
      <x:c r="E4" s="5" t="str">
        <x:v>初值</x:v>
      </x:c>
      <x:c r="F4" s="5" t="str">
        <x:v>每级增长</x:v>
      </x:c>
      <x:c r="G4" s="5" t="str">
        <x:v>来源</x:v>
      </x:c>
    </x:row>
    <x:row r="5" ht="20" customHeight="1">
      <x:c r="A5" s="6" t="str">
        <x:v>21_HPDelta</x:v>
      </x:c>
      <x:c r="B5" s="6" t="str">
        <x:v>21</x:v>
      </x:c>
      <x:c r="C5" s="6" t="str">
        <x:v>HPDelta</x:v>
      </x:c>
      <x:c r="D5" s="6" t="str">
        <x:v>生命值</x:v>
      </x:c>
      <x:c r="E5" s="6" t="n">
        <x:v>45.1584</x:v>
      </x:c>
      <x:c r="F5" s="6" t="n">
        <x:v>15.8054</x:v>
      </x:c>
      <x:c r="G5" s="6" t="str">
        <x:v>https://raw.githubusercontent.com/Mar-7th/StarRailRes/dbe8cdfcfb0bf657b9fe1cf92d5537f118ccb487/index_new/cn/relic_main_affixes.json</x:v>
      </x:c>
    </x:row>
    <x:row r="6" ht="20" customHeight="1">
      <x:c r="A6" s="6" t="str">
        <x:v>22_AttackDelta</x:v>
      </x:c>
      <x:c r="B6" s="6" t="str">
        <x:v>22</x:v>
      </x:c>
      <x:c r="C6" s="6" t="str">
        <x:v>AttackDelta</x:v>
      </x:c>
      <x:c r="D6" s="6" t="str">
        <x:v>攻击力</x:v>
      </x:c>
      <x:c r="E6" s="6" t="n">
        <x:v>22.5792</x:v>
      </x:c>
      <x:c r="F6" s="6" t="n">
        <x:v>7.90272</x:v>
      </x:c>
      <x:c r="G6" s="6" t="str">
        <x:v>https://raw.githubusercontent.com/Mar-7th/StarRailRes/dbe8cdfcfb0bf657b9fe1cf92d5537f118ccb487/index_new/cn/relic_main_affixes.json</x:v>
      </x:c>
    </x:row>
    <x:row r="7" ht="20" customHeight="1">
      <x:c r="A7" s="6" t="str">
        <x:v>23_HPAddedRatio</x:v>
      </x:c>
      <x:c r="B7" s="6" t="str">
        <x:v>23</x:v>
      </x:c>
      <x:c r="C7" s="6" t="str">
        <x:v>HPAddedRatio</x:v>
      </x:c>
      <x:c r="D7" s="6" t="str">
        <x:v>生命值</x:v>
      </x:c>
      <x:c r="E7" s="6" t="n">
        <x:v>0.027648</x:v>
      </x:c>
      <x:c r="F7" s="6" t="n">
        <x:v>0.009677</x:v>
      </x:c>
      <x:c r="G7" s="6" t="str">
        <x:v>https://raw.githubusercontent.com/Mar-7th/StarRailRes/dbe8cdfcfb0bf657b9fe1cf92d5537f118ccb487/index_new/cn/relic_main_affixes.json</x:v>
      </x:c>
    </x:row>
    <x:row r="8" ht="20" customHeight="1">
      <x:c r="A8" s="6" t="str">
        <x:v>23_AttackAddedRatio</x:v>
      </x:c>
      <x:c r="B8" s="6" t="str">
        <x:v>23</x:v>
      </x:c>
      <x:c r="C8" s="6" t="str">
        <x:v>AttackAddedRatio</x:v>
      </x:c>
      <x:c r="D8" s="6" t="str">
        <x:v>攻击力</x:v>
      </x:c>
      <x:c r="E8" s="6" t="n">
        <x:v>0.027648</x:v>
      </x:c>
      <x:c r="F8" s="6" t="n">
        <x:v>0.009677</x:v>
      </x:c>
      <x:c r="G8" s="6" t="str">
        <x:v>https://raw.githubusercontent.com/Mar-7th/StarRailRes/dbe8cdfcfb0bf657b9fe1cf92d5537f118ccb487/index_new/cn/relic_main_affixes.json</x:v>
      </x:c>
    </x:row>
    <x:row r="9" ht="20" customHeight="1">
      <x:c r="A9" s="6" t="str">
        <x:v>23_DefenceAddedRatio</x:v>
      </x:c>
      <x:c r="B9" s="6" t="str">
        <x:v>23</x:v>
      </x:c>
      <x:c r="C9" s="6" t="str">
        <x:v>DefenceAddedRatio</x:v>
      </x:c>
      <x:c r="D9" s="6" t="str">
        <x:v>防御力</x:v>
      </x:c>
      <x:c r="E9" s="6" t="n">
        <x:v>0.03456</x:v>
      </x:c>
      <x:c r="F9" s="6" t="n">
        <x:v>0.012096</x:v>
      </x:c>
      <x:c r="G9" s="6" t="str">
        <x:v>https://raw.githubusercontent.com/Mar-7th/StarRailRes/dbe8cdfcfb0bf657b9fe1cf92d5537f118ccb487/index_new/cn/relic_main_affixes.json</x:v>
      </x:c>
    </x:row>
    <x:row r="10" ht="20" customHeight="1">
      <x:c r="A10" s="6" t="str">
        <x:v>23_CriticalChanceBase</x:v>
      </x:c>
      <x:c r="B10" s="6" t="str">
        <x:v>23</x:v>
      </x:c>
      <x:c r="C10" s="6" t="str">
        <x:v>CriticalChanceBase</x:v>
      </x:c>
      <x:c r="D10" s="6" t="str">
        <x:v>暴击率</x:v>
      </x:c>
      <x:c r="E10" s="6" t="n">
        <x:v>0.020736</x:v>
      </x:c>
      <x:c r="F10" s="6" t="n">
        <x:v>0.007258</x:v>
      </x:c>
      <x:c r="G10" s="6" t="str">
        <x:v>https://raw.githubusercontent.com/Mar-7th/StarRailRes/dbe8cdfcfb0bf657b9fe1cf92d5537f118ccb487/index_new/cn/relic_main_affixes.json</x:v>
      </x:c>
    </x:row>
    <x:row r="11" ht="20" customHeight="1">
      <x:c r="A11" s="6" t="str">
        <x:v>23_CriticalDamageBase</x:v>
      </x:c>
      <x:c r="B11" s="6" t="str">
        <x:v>23</x:v>
      </x:c>
      <x:c r="C11" s="6" t="str">
        <x:v>CriticalDamageBase</x:v>
      </x:c>
      <x:c r="D11" s="6" t="str">
        <x:v>暴击伤害</x:v>
      </x:c>
      <x:c r="E11" s="6" t="n">
        <x:v>0.041472</x:v>
      </x:c>
      <x:c r="F11" s="6" t="n">
        <x:v>0.014515</x:v>
      </x:c>
      <x:c r="G11" s="6" t="str">
        <x:v>https://raw.githubusercontent.com/Mar-7th/StarRailRes/dbe8cdfcfb0bf657b9fe1cf92d5537f118ccb487/index_new/cn/relic_main_affixes.json</x:v>
      </x:c>
    </x:row>
    <x:row r="12" ht="20" customHeight="1">
      <x:c r="A12" s="6" t="str">
        <x:v>23_HealRatioBase</x:v>
      </x:c>
      <x:c r="B12" s="6" t="str">
        <x:v>23</x:v>
      </x:c>
      <x:c r="C12" s="6" t="str">
        <x:v>HealRatioBase</x:v>
      </x:c>
      <x:c r="D12" s="6" t="str">
        <x:v>治疗量加成</x:v>
      </x:c>
      <x:c r="E12" s="6" t="n">
        <x:v>0.022118</x:v>
      </x:c>
      <x:c r="F12" s="6" t="n">
        <x:v>0.007741</x:v>
      </x:c>
      <x:c r="G12" s="6" t="str">
        <x:v>https://raw.githubusercontent.com/Mar-7th/StarRailRes/dbe8cdfcfb0bf657b9fe1cf92d5537f118ccb487/index_new/cn/relic_main_affixes.json</x:v>
      </x:c>
    </x:row>
    <x:row r="13" ht="20" customHeight="1">
      <x:c r="A13" s="6" t="str">
        <x:v>23_StatusProbabilityBase</x:v>
      </x:c>
      <x:c r="B13" s="6" t="str">
        <x:v>23</x:v>
      </x:c>
      <x:c r="C13" s="6" t="str">
        <x:v>StatusProbabilityBase</x:v>
      </x:c>
      <x:c r="D13" s="6" t="str">
        <x:v>效果命中</x:v>
      </x:c>
      <x:c r="E13" s="6" t="n">
        <x:v>0.027648</x:v>
      </x:c>
      <x:c r="F13" s="6" t="n">
        <x:v>0.009677</x:v>
      </x:c>
      <x:c r="G13" s="6" t="str">
        <x:v>https://raw.githubusercontent.com/Mar-7th/StarRailRes/dbe8cdfcfb0bf657b9fe1cf92d5537f118ccb487/index_new/cn/relic_main_affixes.json</x:v>
      </x:c>
    </x:row>
    <x:row r="14" ht="20" customHeight="1">
      <x:c r="A14" s="6" t="str">
        <x:v>24_HPAddedRatio</x:v>
      </x:c>
      <x:c r="B14" s="6" t="str">
        <x:v>24</x:v>
      </x:c>
      <x:c r="C14" s="6" t="str">
        <x:v>HPAddedRatio</x:v>
      </x:c>
      <x:c r="D14" s="6" t="str">
        <x:v>生命值</x:v>
      </x:c>
      <x:c r="E14" s="6" t="n">
        <x:v>0.027648</x:v>
      </x:c>
      <x:c r="F14" s="6" t="n">
        <x:v>0.009677</x:v>
      </x:c>
      <x:c r="G14" s="6" t="str">
        <x:v>https://raw.githubusercontent.com/Mar-7th/StarRailRes/dbe8cdfcfb0bf657b9fe1cf92d5537f118ccb487/index_new/cn/relic_main_affixes.json</x:v>
      </x:c>
    </x:row>
    <x:row r="15" ht="20" customHeight="1">
      <x:c r="A15" s="6" t="str">
        <x:v>24_AttackAddedRatio</x:v>
      </x:c>
      <x:c r="B15" s="6" t="str">
        <x:v>24</x:v>
      </x:c>
      <x:c r="C15" s="6" t="str">
        <x:v>AttackAddedRatio</x:v>
      </x:c>
      <x:c r="D15" s="6" t="str">
        <x:v>攻击力</x:v>
      </x:c>
      <x:c r="E15" s="6" t="n">
        <x:v>0.027648</x:v>
      </x:c>
      <x:c r="F15" s="6" t="n">
        <x:v>0.009677</x:v>
      </x:c>
      <x:c r="G15" s="6" t="str">
        <x:v>https://raw.githubusercontent.com/Mar-7th/StarRailRes/dbe8cdfcfb0bf657b9fe1cf92d5537f118ccb487/index_new/cn/relic_main_affixes.json</x:v>
      </x:c>
    </x:row>
    <x:row r="16" ht="20" customHeight="1">
      <x:c r="A16" s="6" t="str">
        <x:v>24_DefenceAddedRatio</x:v>
      </x:c>
      <x:c r="B16" s="6" t="str">
        <x:v>24</x:v>
      </x:c>
      <x:c r="C16" s="6" t="str">
        <x:v>DefenceAddedRatio</x:v>
      </x:c>
      <x:c r="D16" s="6" t="str">
        <x:v>防御力</x:v>
      </x:c>
      <x:c r="E16" s="6" t="n">
        <x:v>0.03456</x:v>
      </x:c>
      <x:c r="F16" s="6" t="n">
        <x:v>0.012096</x:v>
      </x:c>
      <x:c r="G16" s="6" t="str">
        <x:v>https://raw.githubusercontent.com/Mar-7th/StarRailRes/dbe8cdfcfb0bf657b9fe1cf92d5537f118ccb487/index_new/cn/relic_main_affixes.json</x:v>
      </x:c>
    </x:row>
    <x:row r="17" ht="20" customHeight="1">
      <x:c r="A17" s="6" t="str">
        <x:v>24_SpeedDelta</x:v>
      </x:c>
      <x:c r="B17" s="6" t="str">
        <x:v>24</x:v>
      </x:c>
      <x:c r="C17" s="6" t="str">
        <x:v>SpeedDelta</x:v>
      </x:c>
      <x:c r="D17" s="6" t="str">
        <x:v>速度</x:v>
      </x:c>
      <x:c r="E17" s="6" t="n">
        <x:v>1.6128</x:v>
      </x:c>
      <x:c r="F17" s="6" t="n">
        <x:v>1</x:v>
      </x:c>
      <x:c r="G17" s="6" t="str">
        <x:v>https://raw.githubusercontent.com/Mar-7th/StarRailRes/dbe8cdfcfb0bf657b9fe1cf92d5537f118ccb487/index_new/cn/relic_main_affixes.json</x:v>
      </x:c>
    </x:row>
    <x:row r="18" ht="20" customHeight="1">
      <x:c r="A18" s="6" t="str">
        <x:v>25_HPAddedRatio</x:v>
      </x:c>
      <x:c r="B18" s="6" t="str">
        <x:v>25</x:v>
      </x:c>
      <x:c r="C18" s="6" t="str">
        <x:v>HPAddedRatio</x:v>
      </x:c>
      <x:c r="D18" s="6" t="str">
        <x:v>生命值</x:v>
      </x:c>
      <x:c r="E18" s="6" t="n">
        <x:v>0.027648</x:v>
      </x:c>
      <x:c r="F18" s="6" t="n">
        <x:v>0.009677</x:v>
      </x:c>
      <x:c r="G18" s="6" t="str">
        <x:v>https://raw.githubusercontent.com/Mar-7th/StarRailRes/dbe8cdfcfb0bf657b9fe1cf92d5537f118ccb487/index_new/cn/relic_main_affixes.json</x:v>
      </x:c>
    </x:row>
    <x:row r="19" ht="20" customHeight="1">
      <x:c r="A19" s="6" t="str">
        <x:v>25_AttackAddedRatio</x:v>
      </x:c>
      <x:c r="B19" s="6" t="str">
        <x:v>25</x:v>
      </x:c>
      <x:c r="C19" s="6" t="str">
        <x:v>AttackAddedRatio</x:v>
      </x:c>
      <x:c r="D19" s="6" t="str">
        <x:v>攻击力</x:v>
      </x:c>
      <x:c r="E19" s="6" t="n">
        <x:v>0.027648</x:v>
      </x:c>
      <x:c r="F19" s="6" t="n">
        <x:v>0.009677</x:v>
      </x:c>
      <x:c r="G19" s="6" t="str">
        <x:v>https://raw.githubusercontent.com/Mar-7th/StarRailRes/dbe8cdfcfb0bf657b9fe1cf92d5537f118ccb487/index_new/cn/relic_main_affixes.json</x:v>
      </x:c>
    </x:row>
    <x:row r="20" ht="20" customHeight="1">
      <x:c r="A20" s="6" t="str">
        <x:v>25_DefenceAddedRatio</x:v>
      </x:c>
      <x:c r="B20" s="6" t="str">
        <x:v>25</x:v>
      </x:c>
      <x:c r="C20" s="6" t="str">
        <x:v>DefenceAddedRatio</x:v>
      </x:c>
      <x:c r="D20" s="6" t="str">
        <x:v>防御力</x:v>
      </x:c>
      <x:c r="E20" s="6" t="n">
        <x:v>0.03456</x:v>
      </x:c>
      <x:c r="F20" s="6" t="n">
        <x:v>0.012096</x:v>
      </x:c>
      <x:c r="G20" s="6" t="str">
        <x:v>https://raw.githubusercontent.com/Mar-7th/StarRailRes/dbe8cdfcfb0bf657b9fe1cf92d5537f118ccb487/index_new/cn/relic_main_affixes.json</x:v>
      </x:c>
    </x:row>
    <x:row r="21" ht="20" customHeight="1">
      <x:c r="A21" s="6" t="str">
        <x:v>25_PhysicalAddedRatio</x:v>
      </x:c>
      <x:c r="B21" s="6" t="str">
        <x:v>25</x:v>
      </x:c>
      <x:c r="C21" s="6" t="str">
        <x:v>PhysicalAddedRatio</x:v>
      </x:c>
      <x:c r="D21" s="6" t="str">
        <x:v>物理属性伤害提高</x:v>
      </x:c>
      <x:c r="E21" s="6" t="n">
        <x:v>0.024883</x:v>
      </x:c>
      <x:c r="F21" s="6" t="n">
        <x:v>0.008709</x:v>
      </x:c>
      <x:c r="G21" s="6" t="str">
        <x:v>https://raw.githubusercontent.com/Mar-7th/StarRailRes/dbe8cdfcfb0bf657b9fe1cf92d5537f118ccb487/index_new/cn/relic_main_affixes.json</x:v>
      </x:c>
    </x:row>
    <x:row r="22" ht="20" customHeight="1">
      <x:c r="A22" s="6" t="str">
        <x:v>25_FireAddedRatio</x:v>
      </x:c>
      <x:c r="B22" s="6" t="str">
        <x:v>25</x:v>
      </x:c>
      <x:c r="C22" s="6" t="str">
        <x:v>FireAddedRatio</x:v>
      </x:c>
      <x:c r="D22" s="6" t="str">
        <x:v>火属性伤害提高</x:v>
      </x:c>
      <x:c r="E22" s="6" t="n">
        <x:v>0.024883</x:v>
      </x:c>
      <x:c r="F22" s="6" t="n">
        <x:v>0.008709</x:v>
      </x:c>
      <x:c r="G22" s="6" t="str">
        <x:v>https://raw.githubusercontent.com/Mar-7th/StarRailRes/dbe8cdfcfb0bf657b9fe1cf92d5537f118ccb487/index_new/cn/relic_main_affixes.json</x:v>
      </x:c>
    </x:row>
    <x:row r="23" ht="20" customHeight="1">
      <x:c r="A23" s="6" t="str">
        <x:v>25_IceAddedRatio</x:v>
      </x:c>
      <x:c r="B23" s="6" t="str">
        <x:v>25</x:v>
      </x:c>
      <x:c r="C23" s="6" t="str">
        <x:v>IceAddedRatio</x:v>
      </x:c>
      <x:c r="D23" s="6" t="str">
        <x:v>冰属性伤害提高</x:v>
      </x:c>
      <x:c r="E23" s="6" t="n">
        <x:v>0.024883</x:v>
      </x:c>
      <x:c r="F23" s="6" t="n">
        <x:v>0.008709</x:v>
      </x:c>
      <x:c r="G23" s="6" t="str">
        <x:v>https://raw.githubusercontent.com/Mar-7th/StarRailRes/dbe8cdfcfb0bf657b9fe1cf92d5537f118ccb487/index_new/cn/relic_main_affixes.json</x:v>
      </x:c>
    </x:row>
    <x:row r="24" ht="20" customHeight="1">
      <x:c r="A24" s="6" t="str">
        <x:v>25_ThunderAddedRatio</x:v>
      </x:c>
      <x:c r="B24" s="6" t="str">
        <x:v>25</x:v>
      </x:c>
      <x:c r="C24" s="6" t="str">
        <x:v>ThunderAddedRatio</x:v>
      </x:c>
      <x:c r="D24" s="6" t="str">
        <x:v>雷属性伤害提高</x:v>
      </x:c>
      <x:c r="E24" s="6" t="n">
        <x:v>0.024883</x:v>
      </x:c>
      <x:c r="F24" s="6" t="n">
        <x:v>0.008709</x:v>
      </x:c>
      <x:c r="G24" s="6" t="str">
        <x:v>https://raw.githubusercontent.com/Mar-7th/StarRailRes/dbe8cdfcfb0bf657b9fe1cf92d5537f118ccb487/index_new/cn/relic_main_affixes.json</x:v>
      </x:c>
    </x:row>
    <x:row r="25" ht="20" customHeight="1">
      <x:c r="A25" s="6" t="str">
        <x:v>25_WindAddedRatio</x:v>
      </x:c>
      <x:c r="B25" s="6" t="str">
        <x:v>25</x:v>
      </x:c>
      <x:c r="C25" s="6" t="str">
        <x:v>WindAddedRatio</x:v>
      </x:c>
      <x:c r="D25" s="6" t="str">
        <x:v>风属性伤害提高</x:v>
      </x:c>
      <x:c r="E25" s="6" t="n">
        <x:v>0.024883</x:v>
      </x:c>
      <x:c r="F25" s="6" t="n">
        <x:v>0.008709</x:v>
      </x:c>
      <x:c r="G25" s="6" t="str">
        <x:v>https://raw.githubusercontent.com/Mar-7th/StarRailRes/dbe8cdfcfb0bf657b9fe1cf92d5537f118ccb487/index_new/cn/relic_main_affixes.json</x:v>
      </x:c>
    </x:row>
    <x:row r="26" ht="20" customHeight="1">
      <x:c r="A26" s="6" t="str">
        <x:v>25_QuantumAddedRatio</x:v>
      </x:c>
      <x:c r="B26" s="6" t="str">
        <x:v>25</x:v>
      </x:c>
      <x:c r="C26" s="6" t="str">
        <x:v>QuantumAddedRatio</x:v>
      </x:c>
      <x:c r="D26" s="6" t="str">
        <x:v>量子属性伤害提高</x:v>
      </x:c>
      <x:c r="E26" s="6" t="n">
        <x:v>0.024883</x:v>
      </x:c>
      <x:c r="F26" s="6" t="n">
        <x:v>0.008709</x:v>
      </x:c>
      <x:c r="G26" s="6" t="str">
        <x:v>https://raw.githubusercontent.com/Mar-7th/StarRailRes/dbe8cdfcfb0bf657b9fe1cf92d5537f118ccb487/index_new/cn/relic_main_affixes.json</x:v>
      </x:c>
    </x:row>
    <x:row r="27" ht="20" customHeight="1">
      <x:c r="A27" s="6" t="str">
        <x:v>25_ImaginaryAddedRatio</x:v>
      </x:c>
      <x:c r="B27" s="6" t="str">
        <x:v>25</x:v>
      </x:c>
      <x:c r="C27" s="6" t="str">
        <x:v>ImaginaryAddedRatio</x:v>
      </x:c>
      <x:c r="D27" s="6" t="str">
        <x:v>虚数属性伤害提高</x:v>
      </x:c>
      <x:c r="E27" s="6" t="n">
        <x:v>0.024883</x:v>
      </x:c>
      <x:c r="F27" s="6" t="n">
        <x:v>0.008709</x:v>
      </x:c>
      <x:c r="G27" s="6" t="str">
        <x:v>https://raw.githubusercontent.com/Mar-7th/StarRailRes/dbe8cdfcfb0bf657b9fe1cf92d5537f118ccb487/index_new/cn/relic_main_affixes.json</x:v>
      </x:c>
    </x:row>
    <x:row r="28" ht="20" customHeight="1">
      <x:c r="A28" s="6" t="str">
        <x:v>26_BreakDamageAddedRatioBase</x:v>
      </x:c>
      <x:c r="B28" s="6" t="str">
        <x:v>26</x:v>
      </x:c>
      <x:c r="C28" s="6" t="str">
        <x:v>BreakDamageAddedRatioBase</x:v>
      </x:c>
      <x:c r="D28" s="6" t="str">
        <x:v>击破特攻</x:v>
      </x:c>
      <x:c r="E28" s="6" t="n">
        <x:v>0.041472</x:v>
      </x:c>
      <x:c r="F28" s="6" t="n">
        <x:v>0.014515</x:v>
      </x:c>
      <x:c r="G28" s="6" t="str">
        <x:v>https://raw.githubusercontent.com/Mar-7th/StarRailRes/dbe8cdfcfb0bf657b9fe1cf92d5537f118ccb487/index_new/cn/relic_main_affixes.json</x:v>
      </x:c>
    </x:row>
    <x:row r="29" ht="20" customHeight="1">
      <x:c r="A29" s="6" t="str">
        <x:v>26_SPRatioBase</x:v>
      </x:c>
      <x:c r="B29" s="6" t="str">
        <x:v>26</x:v>
      </x:c>
      <x:c r="C29" s="6" t="str">
        <x:v>SPRatioBase</x:v>
      </x:c>
      <x:c r="D29" s="6" t="str">
        <x:v>能量恢复效率</x:v>
      </x:c>
      <x:c r="E29" s="6" t="n">
        <x:v>0.012442</x:v>
      </x:c>
      <x:c r="F29" s="6" t="n">
        <x:v>0.004355</x:v>
      </x:c>
      <x:c r="G29" s="6" t="str">
        <x:v>https://raw.githubusercontent.com/Mar-7th/StarRailRes/dbe8cdfcfb0bf657b9fe1cf92d5537f118ccb487/index_new/cn/relic_main_affixes.json</x:v>
      </x:c>
    </x:row>
    <x:row r="30" ht="20" customHeight="1">
      <x:c r="A30" s="6" t="str">
        <x:v>26_HPAddedRatio</x:v>
      </x:c>
      <x:c r="B30" s="6" t="str">
        <x:v>26</x:v>
      </x:c>
      <x:c r="C30" s="6" t="str">
        <x:v>HPAddedRatio</x:v>
      </x:c>
      <x:c r="D30" s="6" t="str">
        <x:v>生命值</x:v>
      </x:c>
      <x:c r="E30" s="6" t="n">
        <x:v>0.027648</x:v>
      </x:c>
      <x:c r="F30" s="6" t="n">
        <x:v>0.009677</x:v>
      </x:c>
      <x:c r="G30" s="6" t="str">
        <x:v>https://raw.githubusercontent.com/Mar-7th/StarRailRes/dbe8cdfcfb0bf657b9fe1cf92d5537f118ccb487/index_new/cn/relic_main_affixes.json</x:v>
      </x:c>
    </x:row>
    <x:row r="31" ht="20" customHeight="1">
      <x:c r="A31" s="6" t="str">
        <x:v>26_AttackAddedRatio</x:v>
      </x:c>
      <x:c r="B31" s="6" t="str">
        <x:v>26</x:v>
      </x:c>
      <x:c r="C31" s="6" t="str">
        <x:v>AttackAddedRatio</x:v>
      </x:c>
      <x:c r="D31" s="6" t="str">
        <x:v>攻击力</x:v>
      </x:c>
      <x:c r="E31" s="6" t="n">
        <x:v>0.027648</x:v>
      </x:c>
      <x:c r="F31" s="6" t="n">
        <x:v>0.009677</x:v>
      </x:c>
      <x:c r="G31" s="6" t="str">
        <x:v>https://raw.githubusercontent.com/Mar-7th/StarRailRes/dbe8cdfcfb0bf657b9fe1cf92d5537f118ccb487/index_new/cn/relic_main_affixes.json</x:v>
      </x:c>
    </x:row>
    <x:row r="32" ht="20" customHeight="1">
      <x:c r="A32" s="6" t="str">
        <x:v>26_DefenceAddedRatio</x:v>
      </x:c>
      <x:c r="B32" s="6" t="str">
        <x:v>26</x:v>
      </x:c>
      <x:c r="C32" s="6" t="str">
        <x:v>DefenceAddedRatio</x:v>
      </x:c>
      <x:c r="D32" s="6" t="str">
        <x:v>防御力</x:v>
      </x:c>
      <x:c r="E32" s="6" t="n">
        <x:v>0.03456</x:v>
      </x:c>
      <x:c r="F32" s="6" t="n">
        <x:v>0.012096</x:v>
      </x:c>
      <x:c r="G32" s="6" t="str">
        <x:v>https://raw.githubusercontent.com/Mar-7th/StarRailRes/dbe8cdfcfb0bf657b9fe1cf92d5537f118ccb487/index_new/cn/relic_main_affixes.json</x:v>
      </x:c>
    </x:row>
    <x:row r="33" ht="20" customHeight="1">
      <x:c r="A33" s="6" t="str">
        <x:v>31_HPDelta</x:v>
      </x:c>
      <x:c r="B33" s="6" t="str">
        <x:v>31</x:v>
      </x:c>
      <x:c r="C33" s="6" t="str">
        <x:v>HPDelta</x:v>
      </x:c>
      <x:c r="D33" s="6" t="str">
        <x:v>生命值</x:v>
      </x:c>
      <x:c r="E33" s="6" t="n">
        <x:v>67.7376</x:v>
      </x:c>
      <x:c r="F33" s="6" t="n">
        <x:v>23.7082</x:v>
      </x:c>
      <x:c r="G33" s="6" t="str">
        <x:v>https://raw.githubusercontent.com/Mar-7th/StarRailRes/dbe8cdfcfb0bf657b9fe1cf92d5537f118ccb487/index_new/cn/relic_main_affixes.json</x:v>
      </x:c>
    </x:row>
    <x:row r="34" ht="20" customHeight="1">
      <x:c r="A34" s="6" t="str">
        <x:v>32_AttackDelta</x:v>
      </x:c>
      <x:c r="B34" s="6" t="str">
        <x:v>32</x:v>
      </x:c>
      <x:c r="C34" s="6" t="str">
        <x:v>AttackDelta</x:v>
      </x:c>
      <x:c r="D34" s="6" t="str">
        <x:v>攻击力</x:v>
      </x:c>
      <x:c r="E34" s="6" t="n">
        <x:v>33.8688</x:v>
      </x:c>
      <x:c r="F34" s="6" t="n">
        <x:v>11.8541</x:v>
      </x:c>
      <x:c r="G34" s="6" t="str">
        <x:v>https://raw.githubusercontent.com/Mar-7th/StarRailRes/dbe8cdfcfb0bf657b9fe1cf92d5537f118ccb487/index_new/cn/relic_main_affixes.json</x:v>
      </x:c>
    </x:row>
    <x:row r="35" ht="20" customHeight="1">
      <x:c r="A35" s="6" t="str">
        <x:v>33_HPAddedRatio</x:v>
      </x:c>
      <x:c r="B35" s="6" t="str">
        <x:v>33</x:v>
      </x:c>
      <x:c r="C35" s="6" t="str">
        <x:v>HPAddedRatio</x:v>
      </x:c>
      <x:c r="D35" s="6" t="str">
        <x:v>生命值</x:v>
      </x:c>
      <x:c r="E35" s="6" t="n">
        <x:v>0.041472</x:v>
      </x:c>
      <x:c r="F35" s="6" t="n">
        <x:v>0.014515</x:v>
      </x:c>
      <x:c r="G35" s="6" t="str">
        <x:v>https://raw.githubusercontent.com/Mar-7th/StarRailRes/dbe8cdfcfb0bf657b9fe1cf92d5537f118ccb487/index_new/cn/relic_main_affixes.json</x:v>
      </x:c>
    </x:row>
    <x:row r="36" ht="20" customHeight="1">
      <x:c r="A36" s="6" t="str">
        <x:v>33_AttackAddedRatio</x:v>
      </x:c>
      <x:c r="B36" s="6" t="str">
        <x:v>33</x:v>
      </x:c>
      <x:c r="C36" s="6" t="str">
        <x:v>AttackAddedRatio</x:v>
      </x:c>
      <x:c r="D36" s="6" t="str">
        <x:v>攻击力</x:v>
      </x:c>
      <x:c r="E36" s="6" t="n">
        <x:v>0.041472</x:v>
      </x:c>
      <x:c r="F36" s="6" t="n">
        <x:v>0.014515</x:v>
      </x:c>
      <x:c r="G36" s="6" t="str">
        <x:v>https://raw.githubusercontent.com/Mar-7th/StarRailRes/dbe8cdfcfb0bf657b9fe1cf92d5537f118ccb487/index_new/cn/relic_main_affixes.json</x:v>
      </x:c>
    </x:row>
    <x:row r="37" ht="20" customHeight="1">
      <x:c r="A37" s="6" t="str">
        <x:v>33_DefenceAddedRatio</x:v>
      </x:c>
      <x:c r="B37" s="6" t="str">
        <x:v>33</x:v>
      </x:c>
      <x:c r="C37" s="6" t="str">
        <x:v>DefenceAddedRatio</x:v>
      </x:c>
      <x:c r="D37" s="6" t="str">
        <x:v>防御力</x:v>
      </x:c>
      <x:c r="E37" s="6" t="n">
        <x:v>0.05184</x:v>
      </x:c>
      <x:c r="F37" s="6" t="n">
        <x:v>0.018144</x:v>
      </x:c>
      <x:c r="G37" s="6" t="str">
        <x:v>https://raw.githubusercontent.com/Mar-7th/StarRailRes/dbe8cdfcfb0bf657b9fe1cf92d5537f118ccb487/index_new/cn/relic_main_affixes.json</x:v>
      </x:c>
    </x:row>
    <x:row r="38" ht="20" customHeight="1">
      <x:c r="A38" s="6" t="str">
        <x:v>33_CriticalChanceBase</x:v>
      </x:c>
      <x:c r="B38" s="6" t="str">
        <x:v>33</x:v>
      </x:c>
      <x:c r="C38" s="6" t="str">
        <x:v>CriticalChanceBase</x:v>
      </x:c>
      <x:c r="D38" s="6" t="str">
        <x:v>暴击率</x:v>
      </x:c>
      <x:c r="E38" s="6" t="n">
        <x:v>0.031104</x:v>
      </x:c>
      <x:c r="F38" s="6" t="n">
        <x:v>0.010886</x:v>
      </x:c>
      <x:c r="G38" s="6" t="str">
        <x:v>https://raw.githubusercontent.com/Mar-7th/StarRailRes/dbe8cdfcfb0bf657b9fe1cf92d5537f118ccb487/index_new/cn/relic_main_affixes.json</x:v>
      </x:c>
    </x:row>
    <x:row r="39" ht="20" customHeight="1">
      <x:c r="A39" s="6" t="str">
        <x:v>33_CriticalDamageBase</x:v>
      </x:c>
      <x:c r="B39" s="6" t="str">
        <x:v>33</x:v>
      </x:c>
      <x:c r="C39" s="6" t="str">
        <x:v>CriticalDamageBase</x:v>
      </x:c>
      <x:c r="D39" s="6" t="str">
        <x:v>暴击伤害</x:v>
      </x:c>
      <x:c r="E39" s="6" t="n">
        <x:v>0.062208</x:v>
      </x:c>
      <x:c r="F39" s="6" t="n">
        <x:v>0.021773</x:v>
      </x:c>
      <x:c r="G39" s="6" t="str">
        <x:v>https://raw.githubusercontent.com/Mar-7th/StarRailRes/dbe8cdfcfb0bf657b9fe1cf92d5537f118ccb487/index_new/cn/relic_main_affixes.json</x:v>
      </x:c>
    </x:row>
    <x:row r="40" ht="20" customHeight="1">
      <x:c r="A40" s="6" t="str">
        <x:v>33_HealRatioBase</x:v>
      </x:c>
      <x:c r="B40" s="6" t="str">
        <x:v>33</x:v>
      </x:c>
      <x:c r="C40" s="6" t="str">
        <x:v>HealRatioBase</x:v>
      </x:c>
      <x:c r="D40" s="6" t="str">
        <x:v>治疗量加成</x:v>
      </x:c>
      <x:c r="E40" s="6" t="n">
        <x:v>0.033178</x:v>
      </x:c>
      <x:c r="F40" s="6" t="n">
        <x:v>0.011612</x:v>
      </x:c>
      <x:c r="G40" s="6" t="str">
        <x:v>https://raw.githubusercontent.com/Mar-7th/StarRailRes/dbe8cdfcfb0bf657b9fe1cf92d5537f118ccb487/index_new/cn/relic_main_affixes.json</x:v>
      </x:c>
    </x:row>
    <x:row r="41" ht="20" customHeight="1">
      <x:c r="A41" s="6" t="str">
        <x:v>33_StatusProbabilityBase</x:v>
      </x:c>
      <x:c r="B41" s="6" t="str">
        <x:v>33</x:v>
      </x:c>
      <x:c r="C41" s="6" t="str">
        <x:v>StatusProbabilityBase</x:v>
      </x:c>
      <x:c r="D41" s="6" t="str">
        <x:v>效果命中</x:v>
      </x:c>
      <x:c r="E41" s="6" t="n">
        <x:v>0.041472</x:v>
      </x:c>
      <x:c r="F41" s="6" t="n">
        <x:v>0.014515</x:v>
      </x:c>
      <x:c r="G41" s="6" t="str">
        <x:v>https://raw.githubusercontent.com/Mar-7th/StarRailRes/dbe8cdfcfb0bf657b9fe1cf92d5537f118ccb487/index_new/cn/relic_main_affixes.json</x:v>
      </x:c>
    </x:row>
    <x:row r="42" ht="20" customHeight="1">
      <x:c r="A42" s="6" t="str">
        <x:v>34_HPAddedRatio</x:v>
      </x:c>
      <x:c r="B42" s="6" t="str">
        <x:v>34</x:v>
      </x:c>
      <x:c r="C42" s="6" t="str">
        <x:v>HPAddedRatio</x:v>
      </x:c>
      <x:c r="D42" s="6" t="str">
        <x:v>生命值</x:v>
      </x:c>
      <x:c r="E42" s="6" t="n">
        <x:v>0.041472</x:v>
      </x:c>
      <x:c r="F42" s="6" t="n">
        <x:v>0.014515</x:v>
      </x:c>
      <x:c r="G42" s="6" t="str">
        <x:v>https://raw.githubusercontent.com/Mar-7th/StarRailRes/dbe8cdfcfb0bf657b9fe1cf92d5537f118ccb487/index_new/cn/relic_main_affixes.json</x:v>
      </x:c>
    </x:row>
    <x:row r="43" ht="20" customHeight="1">
      <x:c r="A43" s="6" t="str">
        <x:v>34_AttackAddedRatio</x:v>
      </x:c>
      <x:c r="B43" s="6" t="str">
        <x:v>34</x:v>
      </x:c>
      <x:c r="C43" s="6" t="str">
        <x:v>AttackAddedRatio</x:v>
      </x:c>
      <x:c r="D43" s="6" t="str">
        <x:v>攻击力</x:v>
      </x:c>
      <x:c r="E43" s="6" t="n">
        <x:v>0.041472</x:v>
      </x:c>
      <x:c r="F43" s="6" t="n">
        <x:v>0.014515</x:v>
      </x:c>
      <x:c r="G43" s="6" t="str">
        <x:v>https://raw.githubusercontent.com/Mar-7th/StarRailRes/dbe8cdfcfb0bf657b9fe1cf92d5537f118ccb487/index_new/cn/relic_main_affixes.json</x:v>
      </x:c>
    </x:row>
    <x:row r="44" ht="20" customHeight="1">
      <x:c r="A44" s="6" t="str">
        <x:v>34_DefenceAddedRatio</x:v>
      </x:c>
      <x:c r="B44" s="6" t="str">
        <x:v>34</x:v>
      </x:c>
      <x:c r="C44" s="6" t="str">
        <x:v>DefenceAddedRatio</x:v>
      </x:c>
      <x:c r="D44" s="6" t="str">
        <x:v>防御力</x:v>
      </x:c>
      <x:c r="E44" s="6" t="n">
        <x:v>0.05184</x:v>
      </x:c>
      <x:c r="F44" s="6" t="n">
        <x:v>0.018144</x:v>
      </x:c>
      <x:c r="G44" s="6" t="str">
        <x:v>https://raw.githubusercontent.com/Mar-7th/StarRailRes/dbe8cdfcfb0bf657b9fe1cf92d5537f118ccb487/index_new/cn/relic_main_affixes.json</x:v>
      </x:c>
    </x:row>
    <x:row r="45" ht="20" customHeight="1">
      <x:c r="A45" s="6" t="str">
        <x:v>34_SpeedDelta</x:v>
      </x:c>
      <x:c r="B45" s="6" t="str">
        <x:v>34</x:v>
      </x:c>
      <x:c r="C45" s="6" t="str">
        <x:v>SpeedDelta</x:v>
      </x:c>
      <x:c r="D45" s="6" t="str">
        <x:v>速度</x:v>
      </x:c>
      <x:c r="E45" s="6" t="n">
        <x:v>2.4192</x:v>
      </x:c>
      <x:c r="F45" s="6" t="n">
        <x:v>1</x:v>
      </x:c>
      <x:c r="G45" s="6" t="str">
        <x:v>https://raw.githubusercontent.com/Mar-7th/StarRailRes/dbe8cdfcfb0bf657b9fe1cf92d5537f118ccb487/index_new/cn/relic_main_affixes.json</x:v>
      </x:c>
    </x:row>
    <x:row r="46" ht="20" customHeight="1">
      <x:c r="A46" s="6" t="str">
        <x:v>35_HPAddedRatio</x:v>
      </x:c>
      <x:c r="B46" s="6" t="str">
        <x:v>35</x:v>
      </x:c>
      <x:c r="C46" s="6" t="str">
        <x:v>HPAddedRatio</x:v>
      </x:c>
      <x:c r="D46" s="6" t="str">
        <x:v>生命值</x:v>
      </x:c>
      <x:c r="E46" s="6" t="n">
        <x:v>0.041472</x:v>
      </x:c>
      <x:c r="F46" s="6" t="n">
        <x:v>0.014515</x:v>
      </x:c>
      <x:c r="G46" s="6" t="str">
        <x:v>https://raw.githubusercontent.com/Mar-7th/StarRailRes/dbe8cdfcfb0bf657b9fe1cf92d5537f118ccb487/index_new/cn/relic_main_affixes.json</x:v>
      </x:c>
    </x:row>
    <x:row r="47" ht="20" customHeight="1">
      <x:c r="A47" s="6" t="str">
        <x:v>35_AttackAddedRatio</x:v>
      </x:c>
      <x:c r="B47" s="6" t="str">
        <x:v>35</x:v>
      </x:c>
      <x:c r="C47" s="6" t="str">
        <x:v>AttackAddedRatio</x:v>
      </x:c>
      <x:c r="D47" s="6" t="str">
        <x:v>攻击力</x:v>
      </x:c>
      <x:c r="E47" s="6" t="n">
        <x:v>0.041472</x:v>
      </x:c>
      <x:c r="F47" s="6" t="n">
        <x:v>0.014515</x:v>
      </x:c>
      <x:c r="G47" s="6" t="str">
        <x:v>https://raw.githubusercontent.com/Mar-7th/StarRailRes/dbe8cdfcfb0bf657b9fe1cf92d5537f118ccb487/index_new/cn/relic_main_affixes.json</x:v>
      </x:c>
    </x:row>
    <x:row r="48" ht="20" customHeight="1">
      <x:c r="A48" s="6" t="str">
        <x:v>35_DefenceAddedRatio</x:v>
      </x:c>
      <x:c r="B48" s="6" t="str">
        <x:v>35</x:v>
      </x:c>
      <x:c r="C48" s="6" t="str">
        <x:v>DefenceAddedRatio</x:v>
      </x:c>
      <x:c r="D48" s="6" t="str">
        <x:v>防御力</x:v>
      </x:c>
      <x:c r="E48" s="6" t="n">
        <x:v>0.05184</x:v>
      </x:c>
      <x:c r="F48" s="6" t="n">
        <x:v>0.018144</x:v>
      </x:c>
      <x:c r="G48" s="6" t="str">
        <x:v>https://raw.githubusercontent.com/Mar-7th/StarRailRes/dbe8cdfcfb0bf657b9fe1cf92d5537f118ccb487/index_new/cn/relic_main_affixes.json</x:v>
      </x:c>
    </x:row>
    <x:row r="49" ht="20" customHeight="1">
      <x:c r="A49" s="6" t="str">
        <x:v>35_PhysicalAddedRatio</x:v>
      </x:c>
      <x:c r="B49" s="6" t="str">
        <x:v>35</x:v>
      </x:c>
      <x:c r="C49" s="6" t="str">
        <x:v>PhysicalAddedRatio</x:v>
      </x:c>
      <x:c r="D49" s="6" t="str">
        <x:v>物理属性伤害提高</x:v>
      </x:c>
      <x:c r="E49" s="6" t="n">
        <x:v>0.037325</x:v>
      </x:c>
      <x:c r="F49" s="6" t="n">
        <x:v>0.013064</x:v>
      </x:c>
      <x:c r="G49" s="6" t="str">
        <x:v>https://raw.githubusercontent.com/Mar-7th/StarRailRes/dbe8cdfcfb0bf657b9fe1cf92d5537f118ccb487/index_new/cn/relic_main_affixes.json</x:v>
      </x:c>
    </x:row>
    <x:row r="50" ht="20" customHeight="1">
      <x:c r="A50" s="6" t="str">
        <x:v>35_FireAddedRatio</x:v>
      </x:c>
      <x:c r="B50" s="6" t="str">
        <x:v>35</x:v>
      </x:c>
      <x:c r="C50" s="6" t="str">
        <x:v>FireAddedRatio</x:v>
      </x:c>
      <x:c r="D50" s="6" t="str">
        <x:v>火属性伤害提高</x:v>
      </x:c>
      <x:c r="E50" s="6" t="n">
        <x:v>0.037325</x:v>
      </x:c>
      <x:c r="F50" s="6" t="n">
        <x:v>0.013064</x:v>
      </x:c>
      <x:c r="G50" s="6" t="str">
        <x:v>https://raw.githubusercontent.com/Mar-7th/StarRailRes/dbe8cdfcfb0bf657b9fe1cf92d5537f118ccb487/index_new/cn/relic_main_affixes.json</x:v>
      </x:c>
    </x:row>
    <x:row r="51" ht="20" customHeight="1">
      <x:c r="A51" s="6" t="str">
        <x:v>35_IceAddedRatio</x:v>
      </x:c>
      <x:c r="B51" s="6" t="str">
        <x:v>35</x:v>
      </x:c>
      <x:c r="C51" s="6" t="str">
        <x:v>IceAddedRatio</x:v>
      </x:c>
      <x:c r="D51" s="6" t="str">
        <x:v>冰属性伤害提高</x:v>
      </x:c>
      <x:c r="E51" s="6" t="n">
        <x:v>0.037325</x:v>
      </x:c>
      <x:c r="F51" s="6" t="n">
        <x:v>0.013064</x:v>
      </x:c>
      <x:c r="G51" s="6" t="str">
        <x:v>https://raw.githubusercontent.com/Mar-7th/StarRailRes/dbe8cdfcfb0bf657b9fe1cf92d5537f118ccb487/index_new/cn/relic_main_affixes.json</x:v>
      </x:c>
    </x:row>
    <x:row r="52" ht="20" customHeight="1">
      <x:c r="A52" s="6" t="str">
        <x:v>35_ThunderAddedRatio</x:v>
      </x:c>
      <x:c r="B52" s="6" t="str">
        <x:v>35</x:v>
      </x:c>
      <x:c r="C52" s="6" t="str">
        <x:v>ThunderAddedRatio</x:v>
      </x:c>
      <x:c r="D52" s="6" t="str">
        <x:v>雷属性伤害提高</x:v>
      </x:c>
      <x:c r="E52" s="6" t="n">
        <x:v>0.037325</x:v>
      </x:c>
      <x:c r="F52" s="6" t="n">
        <x:v>0.013064</x:v>
      </x:c>
      <x:c r="G52" s="6" t="str">
        <x:v>https://raw.githubusercontent.com/Mar-7th/StarRailRes/dbe8cdfcfb0bf657b9fe1cf92d5537f118ccb487/index_new/cn/relic_main_affixes.json</x:v>
      </x:c>
    </x:row>
    <x:row r="53" ht="20" customHeight="1">
      <x:c r="A53" s="6" t="str">
        <x:v>35_WindAddedRatio</x:v>
      </x:c>
      <x:c r="B53" s="6" t="str">
        <x:v>35</x:v>
      </x:c>
      <x:c r="C53" s="6" t="str">
        <x:v>WindAddedRatio</x:v>
      </x:c>
      <x:c r="D53" s="6" t="str">
        <x:v>风属性伤害提高</x:v>
      </x:c>
      <x:c r="E53" s="6" t="n">
        <x:v>0.037325</x:v>
      </x:c>
      <x:c r="F53" s="6" t="n">
        <x:v>0.013064</x:v>
      </x:c>
      <x:c r="G53" s="6" t="str">
        <x:v>https://raw.githubusercontent.com/Mar-7th/StarRailRes/dbe8cdfcfb0bf657b9fe1cf92d5537f118ccb487/index_new/cn/relic_main_affixes.json</x:v>
      </x:c>
    </x:row>
    <x:row r="54" ht="20" customHeight="1">
      <x:c r="A54" s="6" t="str">
        <x:v>35_QuantumAddedRatio</x:v>
      </x:c>
      <x:c r="B54" s="6" t="str">
        <x:v>35</x:v>
      </x:c>
      <x:c r="C54" s="6" t="str">
        <x:v>QuantumAddedRatio</x:v>
      </x:c>
      <x:c r="D54" s="6" t="str">
        <x:v>量子属性伤害提高</x:v>
      </x:c>
      <x:c r="E54" s="6" t="n">
        <x:v>0.037325</x:v>
      </x:c>
      <x:c r="F54" s="6" t="n">
        <x:v>0.013064</x:v>
      </x:c>
      <x:c r="G54" s="6" t="str">
        <x:v>https://raw.githubusercontent.com/Mar-7th/StarRailRes/dbe8cdfcfb0bf657b9fe1cf92d5537f118ccb487/index_new/cn/relic_main_affixes.json</x:v>
      </x:c>
    </x:row>
    <x:row r="55" ht="20" customHeight="1">
      <x:c r="A55" s="6" t="str">
        <x:v>35_ImaginaryAddedRatio</x:v>
      </x:c>
      <x:c r="B55" s="6" t="str">
        <x:v>35</x:v>
      </x:c>
      <x:c r="C55" s="6" t="str">
        <x:v>ImaginaryAddedRatio</x:v>
      </x:c>
      <x:c r="D55" s="6" t="str">
        <x:v>虚数属性伤害提高</x:v>
      </x:c>
      <x:c r="E55" s="6" t="n">
        <x:v>0.037325</x:v>
      </x:c>
      <x:c r="F55" s="6" t="n">
        <x:v>0.013064</x:v>
      </x:c>
      <x:c r="G55" s="6" t="str">
        <x:v>https://raw.githubusercontent.com/Mar-7th/StarRailRes/dbe8cdfcfb0bf657b9fe1cf92d5537f118ccb487/index_new/cn/relic_main_affixes.json</x:v>
      </x:c>
    </x:row>
    <x:row r="56" ht="20" customHeight="1">
      <x:c r="A56" s="6" t="str">
        <x:v>36_BreakDamageAddedRatioBase</x:v>
      </x:c>
      <x:c r="B56" s="6" t="str">
        <x:v>36</x:v>
      </x:c>
      <x:c r="C56" s="6" t="str">
        <x:v>BreakDamageAddedRatioBase</x:v>
      </x:c>
      <x:c r="D56" s="6" t="str">
        <x:v>击破特攻</x:v>
      </x:c>
      <x:c r="E56" s="6" t="n">
        <x:v>0.062208</x:v>
      </x:c>
      <x:c r="F56" s="6" t="n">
        <x:v>0.021773</x:v>
      </x:c>
      <x:c r="G56" s="6" t="str">
        <x:v>https://raw.githubusercontent.com/Mar-7th/StarRailRes/dbe8cdfcfb0bf657b9fe1cf92d5537f118ccb487/index_new/cn/relic_main_affixes.json</x:v>
      </x:c>
    </x:row>
    <x:row r="57" ht="20" customHeight="1">
      <x:c r="A57" s="6" t="str">
        <x:v>36_SPRatioBase</x:v>
      </x:c>
      <x:c r="B57" s="6" t="str">
        <x:v>36</x:v>
      </x:c>
      <x:c r="C57" s="6" t="str">
        <x:v>SPRatioBase</x:v>
      </x:c>
      <x:c r="D57" s="6" t="str">
        <x:v>能量恢复效率</x:v>
      </x:c>
      <x:c r="E57" s="6" t="n">
        <x:v>0.018662</x:v>
      </x:c>
      <x:c r="F57" s="6" t="n">
        <x:v>0.006532</x:v>
      </x:c>
      <x:c r="G57" s="6" t="str">
        <x:v>https://raw.githubusercontent.com/Mar-7th/StarRailRes/dbe8cdfcfb0bf657b9fe1cf92d5537f118ccb487/index_new/cn/relic_main_affixes.json</x:v>
      </x:c>
    </x:row>
    <x:row r="58" ht="20" customHeight="1">
      <x:c r="A58" s="6" t="str">
        <x:v>36_HPAddedRatio</x:v>
      </x:c>
      <x:c r="B58" s="6" t="str">
        <x:v>36</x:v>
      </x:c>
      <x:c r="C58" s="6" t="str">
        <x:v>HPAddedRatio</x:v>
      </x:c>
      <x:c r="D58" s="6" t="str">
        <x:v>生命值</x:v>
      </x:c>
      <x:c r="E58" s="6" t="n">
        <x:v>0.041472</x:v>
      </x:c>
      <x:c r="F58" s="6" t="n">
        <x:v>0.014515</x:v>
      </x:c>
      <x:c r="G58" s="6" t="str">
        <x:v>https://raw.githubusercontent.com/Mar-7th/StarRailRes/dbe8cdfcfb0bf657b9fe1cf92d5537f118ccb487/index_new/cn/relic_main_affixes.json</x:v>
      </x:c>
    </x:row>
    <x:row r="59" ht="20" customHeight="1">
      <x:c r="A59" s="6" t="str">
        <x:v>36_AttackAddedRatio</x:v>
      </x:c>
      <x:c r="B59" s="6" t="str">
        <x:v>36</x:v>
      </x:c>
      <x:c r="C59" s="6" t="str">
        <x:v>AttackAddedRatio</x:v>
      </x:c>
      <x:c r="D59" s="6" t="str">
        <x:v>攻击力</x:v>
      </x:c>
      <x:c r="E59" s="6" t="n">
        <x:v>0.041472</x:v>
      </x:c>
      <x:c r="F59" s="6" t="n">
        <x:v>0.014515</x:v>
      </x:c>
      <x:c r="G59" s="6" t="str">
        <x:v>https://raw.githubusercontent.com/Mar-7th/StarRailRes/dbe8cdfcfb0bf657b9fe1cf92d5537f118ccb487/index_new/cn/relic_main_affixes.json</x:v>
      </x:c>
    </x:row>
    <x:row r="60" ht="20" customHeight="1">
      <x:c r="A60" s="6" t="str">
        <x:v>36_DefenceAddedRatio</x:v>
      </x:c>
      <x:c r="B60" s="6" t="str">
        <x:v>36</x:v>
      </x:c>
      <x:c r="C60" s="6" t="str">
        <x:v>DefenceAddedRatio</x:v>
      </x:c>
      <x:c r="D60" s="6" t="str">
        <x:v>防御力</x:v>
      </x:c>
      <x:c r="E60" s="6" t="n">
        <x:v>0.05184</x:v>
      </x:c>
      <x:c r="F60" s="6" t="n">
        <x:v>0.018144</x:v>
      </x:c>
      <x:c r="G60" s="6" t="str">
        <x:v>https://raw.githubusercontent.com/Mar-7th/StarRailRes/dbe8cdfcfb0bf657b9fe1cf92d5537f118ccb487/index_new/cn/relic_main_affixes.json</x:v>
      </x:c>
    </x:row>
    <x:row r="61" ht="20" customHeight="1">
      <x:c r="A61" s="6" t="str">
        <x:v>41_HPDelta</x:v>
      </x:c>
      <x:c r="B61" s="6" t="str">
        <x:v>41</x:v>
      </x:c>
      <x:c r="C61" s="6" t="str">
        <x:v>HPDelta</x:v>
      </x:c>
      <x:c r="D61" s="6" t="str">
        <x:v>生命值</x:v>
      </x:c>
      <x:c r="E61" s="6" t="n">
        <x:v>90.3168</x:v>
      </x:c>
      <x:c r="F61" s="6" t="n">
        <x:v>31.6109</x:v>
      </x:c>
      <x:c r="G61" s="6" t="str">
        <x:v>https://raw.githubusercontent.com/Mar-7th/StarRailRes/dbe8cdfcfb0bf657b9fe1cf92d5537f118ccb487/index_new/cn/relic_main_affixes.json</x:v>
      </x:c>
    </x:row>
    <x:row r="62" ht="20" customHeight="1">
      <x:c r="A62" s="6" t="str">
        <x:v>42_AttackDelta</x:v>
      </x:c>
      <x:c r="B62" s="6" t="str">
        <x:v>42</x:v>
      </x:c>
      <x:c r="C62" s="6" t="str">
        <x:v>AttackDelta</x:v>
      </x:c>
      <x:c r="D62" s="6" t="str">
        <x:v>攻击力</x:v>
      </x:c>
      <x:c r="E62" s="6" t="n">
        <x:v>45.1584</x:v>
      </x:c>
      <x:c r="F62" s="6" t="n">
        <x:v>15.8054</x:v>
      </x:c>
      <x:c r="G62" s="6" t="str">
        <x:v>https://raw.githubusercontent.com/Mar-7th/StarRailRes/dbe8cdfcfb0bf657b9fe1cf92d5537f118ccb487/index_new/cn/relic_main_affixes.json</x:v>
      </x:c>
    </x:row>
    <x:row r="63" ht="20" customHeight="1">
      <x:c r="A63" s="6" t="str">
        <x:v>43_HPAddedRatio</x:v>
      </x:c>
      <x:c r="B63" s="6" t="str">
        <x:v>43</x:v>
      </x:c>
      <x:c r="C63" s="6" t="str">
        <x:v>HPAddedRatio</x:v>
      </x:c>
      <x:c r="D63" s="6" t="str">
        <x:v>生命值</x:v>
      </x:c>
      <x:c r="E63" s="6" t="n">
        <x:v>0.055296</x:v>
      </x:c>
      <x:c r="F63" s="6" t="n">
        <x:v>0.019354</x:v>
      </x:c>
      <x:c r="G63" s="6" t="str">
        <x:v>https://raw.githubusercontent.com/Mar-7th/StarRailRes/dbe8cdfcfb0bf657b9fe1cf92d5537f118ccb487/index_new/cn/relic_main_affixes.json</x:v>
      </x:c>
    </x:row>
    <x:row r="64" ht="20" customHeight="1">
      <x:c r="A64" s="6" t="str">
        <x:v>43_AttackAddedRatio</x:v>
      </x:c>
      <x:c r="B64" s="6" t="str">
        <x:v>43</x:v>
      </x:c>
      <x:c r="C64" s="6" t="str">
        <x:v>AttackAddedRatio</x:v>
      </x:c>
      <x:c r="D64" s="6" t="str">
        <x:v>攻击力</x:v>
      </x:c>
      <x:c r="E64" s="6" t="n">
        <x:v>0.055296</x:v>
      </x:c>
      <x:c r="F64" s="6" t="n">
        <x:v>0.019354</x:v>
      </x:c>
      <x:c r="G64" s="6" t="str">
        <x:v>https://raw.githubusercontent.com/Mar-7th/StarRailRes/dbe8cdfcfb0bf657b9fe1cf92d5537f118ccb487/index_new/cn/relic_main_affixes.json</x:v>
      </x:c>
    </x:row>
    <x:row r="65" ht="20" customHeight="1">
      <x:c r="A65" s="6" t="str">
        <x:v>43_DefenceAddedRatio</x:v>
      </x:c>
      <x:c r="B65" s="6" t="str">
        <x:v>43</x:v>
      </x:c>
      <x:c r="C65" s="6" t="str">
        <x:v>DefenceAddedRatio</x:v>
      </x:c>
      <x:c r="D65" s="6" t="str">
        <x:v>防御力</x:v>
      </x:c>
      <x:c r="E65" s="6" t="n">
        <x:v>0.06912</x:v>
      </x:c>
      <x:c r="F65" s="6" t="n">
        <x:v>0.024192</x:v>
      </x:c>
      <x:c r="G65" s="6" t="str">
        <x:v>https://raw.githubusercontent.com/Mar-7th/StarRailRes/dbe8cdfcfb0bf657b9fe1cf92d5537f118ccb487/index_new/cn/relic_main_affixes.json</x:v>
      </x:c>
    </x:row>
    <x:row r="66" ht="20" customHeight="1">
      <x:c r="A66" s="6" t="str">
        <x:v>43_CriticalChanceBase</x:v>
      </x:c>
      <x:c r="B66" s="6" t="str">
        <x:v>43</x:v>
      </x:c>
      <x:c r="C66" s="6" t="str">
        <x:v>CriticalChanceBase</x:v>
      </x:c>
      <x:c r="D66" s="6" t="str">
        <x:v>暴击率</x:v>
      </x:c>
      <x:c r="E66" s="6" t="n">
        <x:v>0.041472</x:v>
      </x:c>
      <x:c r="F66" s="6" t="n">
        <x:v>0.014515</x:v>
      </x:c>
      <x:c r="G66" s="6" t="str">
        <x:v>https://raw.githubusercontent.com/Mar-7th/StarRailRes/dbe8cdfcfb0bf657b9fe1cf92d5537f118ccb487/index_new/cn/relic_main_affixes.json</x:v>
      </x:c>
    </x:row>
    <x:row r="67" ht="20" customHeight="1">
      <x:c r="A67" s="6" t="str">
        <x:v>43_CriticalDamageBase</x:v>
      </x:c>
      <x:c r="B67" s="6" t="str">
        <x:v>43</x:v>
      </x:c>
      <x:c r="C67" s="6" t="str">
        <x:v>CriticalDamageBase</x:v>
      </x:c>
      <x:c r="D67" s="6" t="str">
        <x:v>暴击伤害</x:v>
      </x:c>
      <x:c r="E67" s="6" t="n">
        <x:v>0.082944</x:v>
      </x:c>
      <x:c r="F67" s="6" t="n">
        <x:v>0.02903</x:v>
      </x:c>
      <x:c r="G67" s="6" t="str">
        <x:v>https://raw.githubusercontent.com/Mar-7th/StarRailRes/dbe8cdfcfb0bf657b9fe1cf92d5537f118ccb487/index_new/cn/relic_main_affixes.json</x:v>
      </x:c>
    </x:row>
    <x:row r="68" ht="20" customHeight="1">
      <x:c r="A68" s="6" t="str">
        <x:v>43_HealRatioBase</x:v>
      </x:c>
      <x:c r="B68" s="6" t="str">
        <x:v>43</x:v>
      </x:c>
      <x:c r="C68" s="6" t="str">
        <x:v>HealRatioBase</x:v>
      </x:c>
      <x:c r="D68" s="6" t="str">
        <x:v>治疗量加成</x:v>
      </x:c>
      <x:c r="E68" s="6" t="n">
        <x:v>0.044237</x:v>
      </x:c>
      <x:c r="F68" s="6" t="n">
        <x:v>0.015483</x:v>
      </x:c>
      <x:c r="G68" s="6" t="str">
        <x:v>https://raw.githubusercontent.com/Mar-7th/StarRailRes/dbe8cdfcfb0bf657b9fe1cf92d5537f118ccb487/index_new/cn/relic_main_affixes.json</x:v>
      </x:c>
    </x:row>
    <x:row r="69" ht="20" customHeight="1">
      <x:c r="A69" s="6" t="str">
        <x:v>43_StatusProbabilityBase</x:v>
      </x:c>
      <x:c r="B69" s="6" t="str">
        <x:v>43</x:v>
      </x:c>
      <x:c r="C69" s="6" t="str">
        <x:v>StatusProbabilityBase</x:v>
      </x:c>
      <x:c r="D69" s="6" t="str">
        <x:v>效果命中</x:v>
      </x:c>
      <x:c r="E69" s="6" t="n">
        <x:v>0.055296</x:v>
      </x:c>
      <x:c r="F69" s="6" t="n">
        <x:v>0.019354</x:v>
      </x:c>
      <x:c r="G69" s="6" t="str">
        <x:v>https://raw.githubusercontent.com/Mar-7th/StarRailRes/dbe8cdfcfb0bf657b9fe1cf92d5537f118ccb487/index_new/cn/relic_main_affixes.json</x:v>
      </x:c>
    </x:row>
    <x:row r="70" ht="20" customHeight="1">
      <x:c r="A70" s="6" t="str">
        <x:v>433_DefenceAddedRatio</x:v>
      </x:c>
      <x:c r="B70" s="6" t="str">
        <x:v>433</x:v>
      </x:c>
      <x:c r="C70" s="6" t="str">
        <x:v>DefenceAddedRatio</x:v>
      </x:c>
      <x:c r="D70" s="6" t="str">
        <x:v>防御力</x:v>
      </x:c>
      <x:c r="E70" s="6" t="n">
        <x:v>0.06912</x:v>
      </x:c>
      <x:c r="F70" s="6" t="n">
        <x:v>0.024192</x:v>
      </x:c>
      <x:c r="G70" s="6" t="str">
        <x:v>https://raw.githubusercontent.com/Mar-7th/StarRailRes/dbe8cdfcfb0bf657b9fe1cf92d5537f118ccb487/index_new/cn/relic_main_affixes.json</x:v>
      </x:c>
    </x:row>
    <x:row r="71" ht="20" customHeight="1">
      <x:c r="A71" s="6" t="str">
        <x:v>434_CriticalChanceBase</x:v>
      </x:c>
      <x:c r="B71" s="6" t="str">
        <x:v>434</x:v>
      </x:c>
      <x:c r="C71" s="6" t="str">
        <x:v>CriticalChanceBase</x:v>
      </x:c>
      <x:c r="D71" s="6" t="str">
        <x:v>暴击率</x:v>
      </x:c>
      <x:c r="E71" s="6" t="n">
        <x:v>0.041472</x:v>
      </x:c>
      <x:c r="F71" s="6" t="n">
        <x:v>0.014515</x:v>
      </x:c>
      <x:c r="G71" s="6" t="str">
        <x:v>https://raw.githubusercontent.com/Mar-7th/StarRailRes/dbe8cdfcfb0bf657b9fe1cf92d5537f118ccb487/index_new/cn/relic_main_affixes.json</x:v>
      </x:c>
    </x:row>
    <x:row r="72" ht="20" customHeight="1">
      <x:c r="A72" s="6" t="str">
        <x:v>436_HealRatioBase</x:v>
      </x:c>
      <x:c r="B72" s="6" t="str">
        <x:v>436</x:v>
      </x:c>
      <x:c r="C72" s="6" t="str">
        <x:v>HealRatioBase</x:v>
      </x:c>
      <x:c r="D72" s="6" t="str">
        <x:v>治疗量加成</x:v>
      </x:c>
      <x:c r="E72" s="6" t="n">
        <x:v>0.044237</x:v>
      </x:c>
      <x:c r="F72" s="6" t="n">
        <x:v>0.015483</x:v>
      </x:c>
      <x:c r="G72" s="6" t="str">
        <x:v>https://raw.githubusercontent.com/Mar-7th/StarRailRes/dbe8cdfcfb0bf657b9fe1cf92d5537f118ccb487/index_new/cn/relic_main_affixes.json</x:v>
      </x:c>
    </x:row>
    <x:row r="73" ht="20" customHeight="1">
      <x:c r="A73" s="6" t="str">
        <x:v>44_HPAddedRatio</x:v>
      </x:c>
      <x:c r="B73" s="6" t="str">
        <x:v>44</x:v>
      </x:c>
      <x:c r="C73" s="6" t="str">
        <x:v>HPAddedRatio</x:v>
      </x:c>
      <x:c r="D73" s="6" t="str">
        <x:v>生命值</x:v>
      </x:c>
      <x:c r="E73" s="6" t="n">
        <x:v>0.055296</x:v>
      </x:c>
      <x:c r="F73" s="6" t="n">
        <x:v>0.019354</x:v>
      </x:c>
      <x:c r="G73" s="6" t="str">
        <x:v>https://raw.githubusercontent.com/Mar-7th/StarRailRes/dbe8cdfcfb0bf657b9fe1cf92d5537f118ccb487/index_new/cn/relic_main_affixes.json</x:v>
      </x:c>
    </x:row>
    <x:row r="74" ht="20" customHeight="1">
      <x:c r="A74" s="6" t="str">
        <x:v>44_AttackAddedRatio</x:v>
      </x:c>
      <x:c r="B74" s="6" t="str">
        <x:v>44</x:v>
      </x:c>
      <x:c r="C74" s="6" t="str">
        <x:v>AttackAddedRatio</x:v>
      </x:c>
      <x:c r="D74" s="6" t="str">
        <x:v>攻击力</x:v>
      </x:c>
      <x:c r="E74" s="6" t="n">
        <x:v>0.055296</x:v>
      </x:c>
      <x:c r="F74" s="6" t="n">
        <x:v>0.019354</x:v>
      </x:c>
      <x:c r="G74" s="6" t="str">
        <x:v>https://raw.githubusercontent.com/Mar-7th/StarRailRes/dbe8cdfcfb0bf657b9fe1cf92d5537f118ccb487/index_new/cn/relic_main_affixes.json</x:v>
      </x:c>
    </x:row>
    <x:row r="75" ht="20" customHeight="1">
      <x:c r="A75" s="6" t="str">
        <x:v>44_DefenceAddedRatio</x:v>
      </x:c>
      <x:c r="B75" s="6" t="str">
        <x:v>44</x:v>
      </x:c>
      <x:c r="C75" s="6" t="str">
        <x:v>DefenceAddedRatio</x:v>
      </x:c>
      <x:c r="D75" s="6" t="str">
        <x:v>防御力</x:v>
      </x:c>
      <x:c r="E75" s="6" t="n">
        <x:v>0.06912</x:v>
      </x:c>
      <x:c r="F75" s="6" t="n">
        <x:v>0.024192</x:v>
      </x:c>
      <x:c r="G75" s="6" t="str">
        <x:v>https://raw.githubusercontent.com/Mar-7th/StarRailRes/dbe8cdfcfb0bf657b9fe1cf92d5537f118ccb487/index_new/cn/relic_main_affixes.json</x:v>
      </x:c>
    </x:row>
    <x:row r="76" ht="20" customHeight="1">
      <x:c r="A76" s="6" t="str">
        <x:v>44_SpeedDelta</x:v>
      </x:c>
      <x:c r="B76" s="6" t="str">
        <x:v>44</x:v>
      </x:c>
      <x:c r="C76" s="6" t="str">
        <x:v>SpeedDelta</x:v>
      </x:c>
      <x:c r="D76" s="6" t="str">
        <x:v>速度</x:v>
      </x:c>
      <x:c r="E76" s="6" t="n">
        <x:v>3.2256</x:v>
      </x:c>
      <x:c r="F76" s="6" t="n">
        <x:v>1.1</x:v>
      </x:c>
      <x:c r="G76" s="6" t="str">
        <x:v>https://raw.githubusercontent.com/Mar-7th/StarRailRes/dbe8cdfcfb0bf657b9fe1cf92d5537f118ccb487/index_new/cn/relic_main_affixes.json</x:v>
      </x:c>
    </x:row>
    <x:row r="77" ht="20" customHeight="1">
      <x:c r="A77" s="6" t="str">
        <x:v>441_HPAddedRatio</x:v>
      </x:c>
      <x:c r="B77" s="6" t="str">
        <x:v>441</x:v>
      </x:c>
      <x:c r="C77" s="6" t="str">
        <x:v>HPAddedRatio</x:v>
      </x:c>
      <x:c r="D77" s="6" t="str">
        <x:v>生命值</x:v>
      </x:c>
      <x:c r="E77" s="6" t="n">
        <x:v>0.055296</x:v>
      </x:c>
      <x:c r="F77" s="6" t="n">
        <x:v>0.019354</x:v>
      </x:c>
      <x:c r="G77" s="6" t="str">
        <x:v>https://raw.githubusercontent.com/Mar-7th/StarRailRes/dbe8cdfcfb0bf657b9fe1cf92d5537f118ccb487/index_new/cn/relic_main_affixes.json</x:v>
      </x:c>
    </x:row>
    <x:row r="78" ht="20" customHeight="1">
      <x:c r="A78" s="6" t="str">
        <x:v>443_DefenceAddedRatio</x:v>
      </x:c>
      <x:c r="B78" s="6" t="str">
        <x:v>443</x:v>
      </x:c>
      <x:c r="C78" s="6" t="str">
        <x:v>DefenceAddedRatio</x:v>
      </x:c>
      <x:c r="D78" s="6" t="str">
        <x:v>防御力</x:v>
      </x:c>
      <x:c r="E78" s="6" t="n">
        <x:v>0.06912</x:v>
      </x:c>
      <x:c r="F78" s="6" t="n">
        <x:v>0.024192</x:v>
      </x:c>
      <x:c r="G78" s="6" t="str">
        <x:v>https://raw.githubusercontent.com/Mar-7th/StarRailRes/dbe8cdfcfb0bf657b9fe1cf92d5537f118ccb487/index_new/cn/relic_main_affixes.json</x:v>
      </x:c>
    </x:row>
    <x:row r="79" ht="20" customHeight="1">
      <x:c r="A79" s="6" t="str">
        <x:v>45_HPAddedRatio</x:v>
      </x:c>
      <x:c r="B79" s="6" t="str">
        <x:v>45</x:v>
      </x:c>
      <x:c r="C79" s="6" t="str">
        <x:v>HPAddedRatio</x:v>
      </x:c>
      <x:c r="D79" s="6" t="str">
        <x:v>生命值</x:v>
      </x:c>
      <x:c r="E79" s="6" t="n">
        <x:v>0.055296</x:v>
      </x:c>
      <x:c r="F79" s="6" t="n">
        <x:v>0.019354</x:v>
      </x:c>
      <x:c r="G79" s="6" t="str">
        <x:v>https://raw.githubusercontent.com/Mar-7th/StarRailRes/dbe8cdfcfb0bf657b9fe1cf92d5537f118ccb487/index_new/cn/relic_main_affixes.json</x:v>
      </x:c>
    </x:row>
    <x:row r="80" ht="20" customHeight="1">
      <x:c r="A80" s="6" t="str">
        <x:v>45_AttackAddedRatio</x:v>
      </x:c>
      <x:c r="B80" s="6" t="str">
        <x:v>45</x:v>
      </x:c>
      <x:c r="C80" s="6" t="str">
        <x:v>AttackAddedRatio</x:v>
      </x:c>
      <x:c r="D80" s="6" t="str">
        <x:v>攻击力</x:v>
      </x:c>
      <x:c r="E80" s="6" t="n">
        <x:v>0.055296</x:v>
      </x:c>
      <x:c r="F80" s="6" t="n">
        <x:v>0.019354</x:v>
      </x:c>
      <x:c r="G80" s="6" t="str">
        <x:v>https://raw.githubusercontent.com/Mar-7th/StarRailRes/dbe8cdfcfb0bf657b9fe1cf92d5537f118ccb487/index_new/cn/relic_main_affixes.json</x:v>
      </x:c>
    </x:row>
    <x:row r="81" ht="20" customHeight="1">
      <x:c r="A81" s="6" t="str">
        <x:v>45_DefenceAddedRatio</x:v>
      </x:c>
      <x:c r="B81" s="6" t="str">
        <x:v>45</x:v>
      </x:c>
      <x:c r="C81" s="6" t="str">
        <x:v>DefenceAddedRatio</x:v>
      </x:c>
      <x:c r="D81" s="6" t="str">
        <x:v>防御力</x:v>
      </x:c>
      <x:c r="E81" s="6" t="n">
        <x:v>0.06912</x:v>
      </x:c>
      <x:c r="F81" s="6" t="n">
        <x:v>0.024192</x:v>
      </x:c>
      <x:c r="G81" s="6" t="str">
        <x:v>https://raw.githubusercontent.com/Mar-7th/StarRailRes/dbe8cdfcfb0bf657b9fe1cf92d5537f118ccb487/index_new/cn/relic_main_affixes.json</x:v>
      </x:c>
    </x:row>
    <x:row r="82" ht="20" customHeight="1">
      <x:c r="A82" s="6" t="str">
        <x:v>45_PhysicalAddedRatio</x:v>
      </x:c>
      <x:c r="B82" s="6" t="str">
        <x:v>45</x:v>
      </x:c>
      <x:c r="C82" s="6" t="str">
        <x:v>PhysicalAddedRatio</x:v>
      </x:c>
      <x:c r="D82" s="6" t="str">
        <x:v>物理属性伤害提高</x:v>
      </x:c>
      <x:c r="E82" s="6" t="n">
        <x:v>0.049766</x:v>
      </x:c>
      <x:c r="F82" s="6" t="n">
        <x:v>0.017418</x:v>
      </x:c>
      <x:c r="G82" s="6" t="str">
        <x:v>https://raw.githubusercontent.com/Mar-7th/StarRailRes/dbe8cdfcfb0bf657b9fe1cf92d5537f118ccb487/index_new/cn/relic_main_affixes.json</x:v>
      </x:c>
    </x:row>
    <x:row r="83" ht="20" customHeight="1">
      <x:c r="A83" s="6" t="str">
        <x:v>45_FireAddedRatio</x:v>
      </x:c>
      <x:c r="B83" s="6" t="str">
        <x:v>45</x:v>
      </x:c>
      <x:c r="C83" s="6" t="str">
        <x:v>FireAddedRatio</x:v>
      </x:c>
      <x:c r="D83" s="6" t="str">
        <x:v>火属性伤害提高</x:v>
      </x:c>
      <x:c r="E83" s="6" t="n">
        <x:v>0.049766</x:v>
      </x:c>
      <x:c r="F83" s="6" t="n">
        <x:v>0.017418</x:v>
      </x:c>
      <x:c r="G83" s="6" t="str">
        <x:v>https://raw.githubusercontent.com/Mar-7th/StarRailRes/dbe8cdfcfb0bf657b9fe1cf92d5537f118ccb487/index_new/cn/relic_main_affixes.json</x:v>
      </x:c>
    </x:row>
    <x:row r="84" ht="20" customHeight="1">
      <x:c r="A84" s="6" t="str">
        <x:v>45_IceAddedRatio</x:v>
      </x:c>
      <x:c r="B84" s="6" t="str">
        <x:v>45</x:v>
      </x:c>
      <x:c r="C84" s="6" t="str">
        <x:v>IceAddedRatio</x:v>
      </x:c>
      <x:c r="D84" s="6" t="str">
        <x:v>冰属性伤害提高</x:v>
      </x:c>
      <x:c r="E84" s="6" t="n">
        <x:v>0.049766</x:v>
      </x:c>
      <x:c r="F84" s="6" t="n">
        <x:v>0.017418</x:v>
      </x:c>
      <x:c r="G84" s="6" t="str">
        <x:v>https://raw.githubusercontent.com/Mar-7th/StarRailRes/dbe8cdfcfb0bf657b9fe1cf92d5537f118ccb487/index_new/cn/relic_main_affixes.json</x:v>
      </x:c>
    </x:row>
    <x:row r="85" ht="20" customHeight="1">
      <x:c r="A85" s="6" t="str">
        <x:v>45_ThunderAddedRatio</x:v>
      </x:c>
      <x:c r="B85" s="6" t="str">
        <x:v>45</x:v>
      </x:c>
      <x:c r="C85" s="6" t="str">
        <x:v>ThunderAddedRatio</x:v>
      </x:c>
      <x:c r="D85" s="6" t="str">
        <x:v>雷属性伤害提高</x:v>
      </x:c>
      <x:c r="E85" s="6" t="n">
        <x:v>0.049766</x:v>
      </x:c>
      <x:c r="F85" s="6" t="n">
        <x:v>0.017418</x:v>
      </x:c>
      <x:c r="G85" s="6" t="str">
        <x:v>https://raw.githubusercontent.com/Mar-7th/StarRailRes/dbe8cdfcfb0bf657b9fe1cf92d5537f118ccb487/index_new/cn/relic_main_affixes.json</x:v>
      </x:c>
    </x:row>
    <x:row r="86" ht="20" customHeight="1">
      <x:c r="A86" s="6" t="str">
        <x:v>45_WindAddedRatio</x:v>
      </x:c>
      <x:c r="B86" s="6" t="str">
        <x:v>45</x:v>
      </x:c>
      <x:c r="C86" s="6" t="str">
        <x:v>WindAddedRatio</x:v>
      </x:c>
      <x:c r="D86" s="6" t="str">
        <x:v>风属性伤害提高</x:v>
      </x:c>
      <x:c r="E86" s="6" t="n">
        <x:v>0.049766</x:v>
      </x:c>
      <x:c r="F86" s="6" t="n">
        <x:v>0.017418</x:v>
      </x:c>
      <x:c r="G86" s="6" t="str">
        <x:v>https://raw.githubusercontent.com/Mar-7th/StarRailRes/dbe8cdfcfb0bf657b9fe1cf92d5537f118ccb487/index_new/cn/relic_main_affixes.json</x:v>
      </x:c>
    </x:row>
    <x:row r="87" ht="20" customHeight="1">
      <x:c r="A87" s="6" t="str">
        <x:v>45_QuantumAddedRatio</x:v>
      </x:c>
      <x:c r="B87" s="6" t="str">
        <x:v>45</x:v>
      </x:c>
      <x:c r="C87" s="6" t="str">
        <x:v>QuantumAddedRatio</x:v>
      </x:c>
      <x:c r="D87" s="6" t="str">
        <x:v>量子属性伤害提高</x:v>
      </x:c>
      <x:c r="E87" s="6" t="n">
        <x:v>0.049766</x:v>
      </x:c>
      <x:c r="F87" s="6" t="n">
        <x:v>0.017418</x:v>
      </x:c>
      <x:c r="G87" s="6" t="str">
        <x:v>https://raw.githubusercontent.com/Mar-7th/StarRailRes/dbe8cdfcfb0bf657b9fe1cf92d5537f118ccb487/index_new/cn/relic_main_affixes.json</x:v>
      </x:c>
    </x:row>
    <x:row r="88" ht="20" customHeight="1">
      <x:c r="A88" s="6" t="str">
        <x:v>45_ImaginaryAddedRatio</x:v>
      </x:c>
      <x:c r="B88" s="6" t="str">
        <x:v>45</x:v>
      </x:c>
      <x:c r="C88" s="6" t="str">
        <x:v>ImaginaryAddedRatio</x:v>
      </x:c>
      <x:c r="D88" s="6" t="str">
        <x:v>虚数属性伤害提高</x:v>
      </x:c>
      <x:c r="E88" s="6" t="n">
        <x:v>0.049766</x:v>
      </x:c>
      <x:c r="F88" s="6" t="n">
        <x:v>0.017418</x:v>
      </x:c>
      <x:c r="G88" s="6" t="str">
        <x:v>https://raw.githubusercontent.com/Mar-7th/StarRailRes/dbe8cdfcfb0bf657b9fe1cf92d5537f118ccb487/index_new/cn/relic_main_affixes.json</x:v>
      </x:c>
    </x:row>
    <x:row r="89" ht="20" customHeight="1">
      <x:c r="A89" s="6" t="str">
        <x:v>46_BreakDamageAddedRatioBase</x:v>
      </x:c>
      <x:c r="B89" s="6" t="str">
        <x:v>46</x:v>
      </x:c>
      <x:c r="C89" s="6" t="str">
        <x:v>BreakDamageAddedRatioBase</x:v>
      </x:c>
      <x:c r="D89" s="6" t="str">
        <x:v>击破特攻</x:v>
      </x:c>
      <x:c r="E89" s="6" t="n">
        <x:v>0.082944</x:v>
      </x:c>
      <x:c r="F89" s="6" t="n">
        <x:v>0.02903</x:v>
      </x:c>
      <x:c r="G89" s="6" t="str">
        <x:v>https://raw.githubusercontent.com/Mar-7th/StarRailRes/dbe8cdfcfb0bf657b9fe1cf92d5537f118ccb487/index_new/cn/relic_main_affixes.json</x:v>
      </x:c>
    </x:row>
    <x:row r="90" ht="20" customHeight="1">
      <x:c r="A90" s="6" t="str">
        <x:v>46_SPRatioBase</x:v>
      </x:c>
      <x:c r="B90" s="6" t="str">
        <x:v>46</x:v>
      </x:c>
      <x:c r="C90" s="6" t="str">
        <x:v>SPRatioBase</x:v>
      </x:c>
      <x:c r="D90" s="6" t="str">
        <x:v>能量恢复效率</x:v>
      </x:c>
      <x:c r="E90" s="6" t="n">
        <x:v>0.024883</x:v>
      </x:c>
      <x:c r="F90" s="6" t="n">
        <x:v>0.008709</x:v>
      </x:c>
      <x:c r="G90" s="6" t="str">
        <x:v>https://raw.githubusercontent.com/Mar-7th/StarRailRes/dbe8cdfcfb0bf657b9fe1cf92d5537f118ccb487/index_new/cn/relic_main_affixes.json</x:v>
      </x:c>
    </x:row>
    <x:row r="91" ht="20" customHeight="1">
      <x:c r="A91" s="6" t="str">
        <x:v>46_HPAddedRatio</x:v>
      </x:c>
      <x:c r="B91" s="6" t="str">
        <x:v>46</x:v>
      </x:c>
      <x:c r="C91" s="6" t="str">
        <x:v>HPAddedRatio</x:v>
      </x:c>
      <x:c r="D91" s="6" t="str">
        <x:v>生命值</x:v>
      </x:c>
      <x:c r="E91" s="6" t="n">
        <x:v>0.055296</x:v>
      </x:c>
      <x:c r="F91" s="6" t="n">
        <x:v>0.019354</x:v>
      </x:c>
      <x:c r="G91" s="6" t="str">
        <x:v>https://raw.githubusercontent.com/Mar-7th/StarRailRes/dbe8cdfcfb0bf657b9fe1cf92d5537f118ccb487/index_new/cn/relic_main_affixes.json</x:v>
      </x:c>
    </x:row>
    <x:row r="92" ht="20" customHeight="1">
      <x:c r="A92" s="6" t="str">
        <x:v>46_AttackAddedRatio</x:v>
      </x:c>
      <x:c r="B92" s="6" t="str">
        <x:v>46</x:v>
      </x:c>
      <x:c r="C92" s="6" t="str">
        <x:v>AttackAddedRatio</x:v>
      </x:c>
      <x:c r="D92" s="6" t="str">
        <x:v>攻击力</x:v>
      </x:c>
      <x:c r="E92" s="6" t="n">
        <x:v>0.055296</x:v>
      </x:c>
      <x:c r="F92" s="6" t="n">
        <x:v>0.019354</x:v>
      </x:c>
      <x:c r="G92" s="6" t="str">
        <x:v>https://raw.githubusercontent.com/Mar-7th/StarRailRes/dbe8cdfcfb0bf657b9fe1cf92d5537f118ccb487/index_new/cn/relic_main_affixes.json</x:v>
      </x:c>
    </x:row>
    <x:row r="93" ht="20" customHeight="1">
      <x:c r="A93" s="6" t="str">
        <x:v>46_DefenceAddedRatio</x:v>
      </x:c>
      <x:c r="B93" s="6" t="str">
        <x:v>46</x:v>
      </x:c>
      <x:c r="C93" s="6" t="str">
        <x:v>DefenceAddedRatio</x:v>
      </x:c>
      <x:c r="D93" s="6" t="str">
        <x:v>防御力</x:v>
      </x:c>
      <x:c r="E93" s="6" t="n">
        <x:v>0.06912</x:v>
      </x:c>
      <x:c r="F93" s="6" t="n">
        <x:v>0.024192</x:v>
      </x:c>
      <x:c r="G93" s="6" t="str">
        <x:v>https://raw.githubusercontent.com/Mar-7th/StarRailRes/dbe8cdfcfb0bf657b9fe1cf92d5537f118ccb487/index_new/cn/relic_main_affixes.json</x:v>
      </x:c>
    </x:row>
    <x:row r="94" ht="20" customHeight="1">
      <x:c r="A94" s="6" t="str">
        <x:v>51_HPDelta</x:v>
      </x:c>
      <x:c r="B94" s="6" t="str">
        <x:v>51</x:v>
      </x:c>
      <x:c r="C94" s="6" t="str">
        <x:v>HPDelta</x:v>
      </x:c>
      <x:c r="D94" s="6" t="str">
        <x:v>生命值</x:v>
      </x:c>
      <x:c r="E94" s="6" t="n">
        <x:v>112.896</x:v>
      </x:c>
      <x:c r="F94" s="6" t="n">
        <x:v>39.5136</x:v>
      </x:c>
      <x:c r="G94" s="6" t="str">
        <x:v>https://raw.githubusercontent.com/Mar-7th/StarRailRes/dbe8cdfcfb0bf657b9fe1cf92d5537f118ccb487/index_new/cn/relic_main_affixes.json</x:v>
      </x:c>
    </x:row>
    <x:row r="95" ht="20" customHeight="1">
      <x:c r="A95" s="6" t="str">
        <x:v>52_AttackDelta</x:v>
      </x:c>
      <x:c r="B95" s="6" t="str">
        <x:v>52</x:v>
      </x:c>
      <x:c r="C95" s="6" t="str">
        <x:v>AttackDelta</x:v>
      </x:c>
      <x:c r="D95" s="6" t="str">
        <x:v>攻击力</x:v>
      </x:c>
      <x:c r="E95" s="6" t="n">
        <x:v>56.448</x:v>
      </x:c>
      <x:c r="F95" s="6" t="n">
        <x:v>19.7568</x:v>
      </x:c>
      <x:c r="G95" s="6" t="str">
        <x:v>https://raw.githubusercontent.com/Mar-7th/StarRailRes/dbe8cdfcfb0bf657b9fe1cf92d5537f118ccb487/index_new/cn/relic_main_affixes.json</x:v>
      </x:c>
    </x:row>
    <x:row r="96" ht="20" customHeight="1">
      <x:c r="A96" s="6" t="str">
        <x:v>53_HPAddedRatio</x:v>
      </x:c>
      <x:c r="B96" s="6" t="str">
        <x:v>53</x:v>
      </x:c>
      <x:c r="C96" s="6" t="str">
        <x:v>HPAddedRatio</x:v>
      </x:c>
      <x:c r="D96" s="6" t="str">
        <x:v>生命值</x:v>
      </x:c>
      <x:c r="E96" s="6" t="n">
        <x:v>0.06912</x:v>
      </x:c>
      <x:c r="F96" s="6" t="n">
        <x:v>0.024192</x:v>
      </x:c>
      <x:c r="G96" s="6" t="str">
        <x:v>https://raw.githubusercontent.com/Mar-7th/StarRailRes/dbe8cdfcfb0bf657b9fe1cf92d5537f118ccb487/index_new/cn/relic_main_affixes.json</x:v>
      </x:c>
    </x:row>
    <x:row r="97" ht="20" customHeight="1">
      <x:c r="A97" s="6" t="str">
        <x:v>53_AttackAddedRatio</x:v>
      </x:c>
      <x:c r="B97" s="6" t="str">
        <x:v>53</x:v>
      </x:c>
      <x:c r="C97" s="6" t="str">
        <x:v>AttackAddedRatio</x:v>
      </x:c>
      <x:c r="D97" s="6" t="str">
        <x:v>攻击力</x:v>
      </x:c>
      <x:c r="E97" s="6" t="n">
        <x:v>0.06912</x:v>
      </x:c>
      <x:c r="F97" s="6" t="n">
        <x:v>0.024192</x:v>
      </x:c>
      <x:c r="G97" s="6" t="str">
        <x:v>https://raw.githubusercontent.com/Mar-7th/StarRailRes/dbe8cdfcfb0bf657b9fe1cf92d5537f118ccb487/index_new/cn/relic_main_affixes.json</x:v>
      </x:c>
    </x:row>
    <x:row r="98" ht="20" customHeight="1">
      <x:c r="A98" s="6" t="str">
        <x:v>53_DefenceAddedRatio</x:v>
      </x:c>
      <x:c r="B98" s="6" t="str">
        <x:v>53</x:v>
      </x:c>
      <x:c r="C98" s="6" t="str">
        <x:v>DefenceAddedRatio</x:v>
      </x:c>
      <x:c r="D98" s="6" t="str">
        <x:v>防御力</x:v>
      </x:c>
      <x:c r="E98" s="6" t="n">
        <x:v>0.0864</x:v>
      </x:c>
      <x:c r="F98" s="6" t="n">
        <x:v>0.03024</x:v>
      </x:c>
      <x:c r="G98" s="6" t="str">
        <x:v>https://raw.githubusercontent.com/Mar-7th/StarRailRes/dbe8cdfcfb0bf657b9fe1cf92d5537f118ccb487/index_new/cn/relic_main_affixes.json</x:v>
      </x:c>
    </x:row>
    <x:row r="99" ht="20" customHeight="1">
      <x:c r="A99" s="6" t="str">
        <x:v>53_CriticalChanceBase</x:v>
      </x:c>
      <x:c r="B99" s="6" t="str">
        <x:v>53</x:v>
      </x:c>
      <x:c r="C99" s="6" t="str">
        <x:v>CriticalChanceBase</x:v>
      </x:c>
      <x:c r="D99" s="6" t="str">
        <x:v>暴击率</x:v>
      </x:c>
      <x:c r="E99" s="6" t="n">
        <x:v>0.05184</x:v>
      </x:c>
      <x:c r="F99" s="6" t="n">
        <x:v>0.018144</x:v>
      </x:c>
      <x:c r="G99" s="6" t="str">
        <x:v>https://raw.githubusercontent.com/Mar-7th/StarRailRes/dbe8cdfcfb0bf657b9fe1cf92d5537f118ccb487/index_new/cn/relic_main_affixes.json</x:v>
      </x:c>
    </x:row>
    <x:row r="100" ht="20" customHeight="1">
      <x:c r="A100" s="6" t="str">
        <x:v>53_CriticalDamageBase</x:v>
      </x:c>
      <x:c r="B100" s="6" t="str">
        <x:v>53</x:v>
      </x:c>
      <x:c r="C100" s="6" t="str">
        <x:v>CriticalDamageBase</x:v>
      </x:c>
      <x:c r="D100" s="6" t="str">
        <x:v>暴击伤害</x:v>
      </x:c>
      <x:c r="E100" s="6" t="n">
        <x:v>0.10368</x:v>
      </x:c>
      <x:c r="F100" s="6" t="n">
        <x:v>0.036288</x:v>
      </x:c>
      <x:c r="G100" s="6" t="str">
        <x:v>https://raw.githubusercontent.com/Mar-7th/StarRailRes/dbe8cdfcfb0bf657b9fe1cf92d5537f118ccb487/index_new/cn/relic_main_affixes.json</x:v>
      </x:c>
    </x:row>
    <x:row r="101" ht="20" customHeight="1">
      <x:c r="A101" s="6" t="str">
        <x:v>53_HealRatioBase</x:v>
      </x:c>
      <x:c r="B101" s="6" t="str">
        <x:v>53</x:v>
      </x:c>
      <x:c r="C101" s="6" t="str">
        <x:v>HealRatioBase</x:v>
      </x:c>
      <x:c r="D101" s="6" t="str">
        <x:v>治疗量加成</x:v>
      </x:c>
      <x:c r="E101" s="6" t="n">
        <x:v>0.055296</x:v>
      </x:c>
      <x:c r="F101" s="6" t="n">
        <x:v>0.019354</x:v>
      </x:c>
      <x:c r="G101" s="6" t="str">
        <x:v>https://raw.githubusercontent.com/Mar-7th/StarRailRes/dbe8cdfcfb0bf657b9fe1cf92d5537f118ccb487/index_new/cn/relic_main_affixes.json</x:v>
      </x:c>
    </x:row>
    <x:row r="102" ht="20" customHeight="1">
      <x:c r="A102" s="6" t="str">
        <x:v>53_StatusProbabilityBase</x:v>
      </x:c>
      <x:c r="B102" s="6" t="str">
        <x:v>53</x:v>
      </x:c>
      <x:c r="C102" s="6" t="str">
        <x:v>StatusProbabilityBase</x:v>
      </x:c>
      <x:c r="D102" s="6" t="str">
        <x:v>效果命中</x:v>
      </x:c>
      <x:c r="E102" s="6" t="n">
        <x:v>0.06912</x:v>
      </x:c>
      <x:c r="F102" s="6" t="n">
        <x:v>0.024192</x:v>
      </x:c>
      <x:c r="G102" s="6" t="str">
        <x:v>https://raw.githubusercontent.com/Mar-7th/StarRailRes/dbe8cdfcfb0bf657b9fe1cf92d5537f118ccb487/index_new/cn/relic_main_affixes.json</x:v>
      </x:c>
    </x:row>
    <x:row r="103" ht="20" customHeight="1">
      <x:c r="A103" s="6" t="str">
        <x:v>54_HPAddedRatio</x:v>
      </x:c>
      <x:c r="B103" s="6" t="str">
        <x:v>54</x:v>
      </x:c>
      <x:c r="C103" s="6" t="str">
        <x:v>HPAddedRatio</x:v>
      </x:c>
      <x:c r="D103" s="6" t="str">
        <x:v>生命值</x:v>
      </x:c>
      <x:c r="E103" s="6" t="n">
        <x:v>0.06912</x:v>
      </x:c>
      <x:c r="F103" s="6" t="n">
        <x:v>0.024192</x:v>
      </x:c>
      <x:c r="G103" s="6" t="str">
        <x:v>https://raw.githubusercontent.com/Mar-7th/StarRailRes/dbe8cdfcfb0bf657b9fe1cf92d5537f118ccb487/index_new/cn/relic_main_affixes.json</x:v>
      </x:c>
    </x:row>
    <x:row r="104" ht="20" customHeight="1">
      <x:c r="A104" s="6" t="str">
        <x:v>54_AttackAddedRatio</x:v>
      </x:c>
      <x:c r="B104" s="6" t="str">
        <x:v>54</x:v>
      </x:c>
      <x:c r="C104" s="6" t="str">
        <x:v>AttackAddedRatio</x:v>
      </x:c>
      <x:c r="D104" s="6" t="str">
        <x:v>攻击力</x:v>
      </x:c>
      <x:c r="E104" s="6" t="n">
        <x:v>0.06912</x:v>
      </x:c>
      <x:c r="F104" s="6" t="n">
        <x:v>0.024192</x:v>
      </x:c>
      <x:c r="G104" s="6" t="str">
        <x:v>https://raw.githubusercontent.com/Mar-7th/StarRailRes/dbe8cdfcfb0bf657b9fe1cf92d5537f118ccb487/index_new/cn/relic_main_affixes.json</x:v>
      </x:c>
    </x:row>
    <x:row r="105" ht="20" customHeight="1">
      <x:c r="A105" s="6" t="str">
        <x:v>54_DefenceAddedRatio</x:v>
      </x:c>
      <x:c r="B105" s="6" t="str">
        <x:v>54</x:v>
      </x:c>
      <x:c r="C105" s="6" t="str">
        <x:v>DefenceAddedRatio</x:v>
      </x:c>
      <x:c r="D105" s="6" t="str">
        <x:v>防御力</x:v>
      </x:c>
      <x:c r="E105" s="6" t="n">
        <x:v>0.0864</x:v>
      </x:c>
      <x:c r="F105" s="6" t="n">
        <x:v>0.03024</x:v>
      </x:c>
      <x:c r="G105" s="6" t="str">
        <x:v>https://raw.githubusercontent.com/Mar-7th/StarRailRes/dbe8cdfcfb0bf657b9fe1cf92d5537f118ccb487/index_new/cn/relic_main_affixes.json</x:v>
      </x:c>
    </x:row>
    <x:row r="106" ht="20" customHeight="1">
      <x:c r="A106" s="6" t="str">
        <x:v>54_SpeedDelta</x:v>
      </x:c>
      <x:c r="B106" s="6" t="str">
        <x:v>54</x:v>
      </x:c>
      <x:c r="C106" s="6" t="str">
        <x:v>SpeedDelta</x:v>
      </x:c>
      <x:c r="D106" s="6" t="str">
        <x:v>速度</x:v>
      </x:c>
      <x:c r="E106" s="6" t="n">
        <x:v>4.032</x:v>
      </x:c>
      <x:c r="F106" s="6" t="n">
        <x:v>1.4</x:v>
      </x:c>
      <x:c r="G106" s="6" t="str">
        <x:v>https://raw.githubusercontent.com/Mar-7th/StarRailRes/dbe8cdfcfb0bf657b9fe1cf92d5537f118ccb487/index_new/cn/relic_main_affixes.json</x:v>
      </x:c>
    </x:row>
    <x:row r="107" ht="20" customHeight="1">
      <x:c r="A107" s="6" t="str">
        <x:v>55_HPAddedRatio</x:v>
      </x:c>
      <x:c r="B107" s="6" t="str">
        <x:v>55</x:v>
      </x:c>
      <x:c r="C107" s="6" t="str">
        <x:v>HPAddedRatio</x:v>
      </x:c>
      <x:c r="D107" s="6" t="str">
        <x:v>生命值</x:v>
      </x:c>
      <x:c r="E107" s="6" t="n">
        <x:v>0.06912</x:v>
      </x:c>
      <x:c r="F107" s="6" t="n">
        <x:v>0.024192</x:v>
      </x:c>
      <x:c r="G107" s="6" t="str">
        <x:v>https://raw.githubusercontent.com/Mar-7th/StarRailRes/dbe8cdfcfb0bf657b9fe1cf92d5537f118ccb487/index_new/cn/relic_main_affixes.json</x:v>
      </x:c>
    </x:row>
    <x:row r="108" ht="20" customHeight="1">
      <x:c r="A108" s="6" t="str">
        <x:v>55_AttackAddedRatio</x:v>
      </x:c>
      <x:c r="B108" s="6" t="str">
        <x:v>55</x:v>
      </x:c>
      <x:c r="C108" s="6" t="str">
        <x:v>AttackAddedRatio</x:v>
      </x:c>
      <x:c r="D108" s="6" t="str">
        <x:v>攻击力</x:v>
      </x:c>
      <x:c r="E108" s="6" t="n">
        <x:v>0.06912</x:v>
      </x:c>
      <x:c r="F108" s="6" t="n">
        <x:v>0.024192</x:v>
      </x:c>
      <x:c r="G108" s="6" t="str">
        <x:v>https://raw.githubusercontent.com/Mar-7th/StarRailRes/dbe8cdfcfb0bf657b9fe1cf92d5537f118ccb487/index_new/cn/relic_main_affixes.json</x:v>
      </x:c>
    </x:row>
    <x:row r="109" ht="20" customHeight="1">
      <x:c r="A109" s="6" t="str">
        <x:v>55_DefenceAddedRatio</x:v>
      </x:c>
      <x:c r="B109" s="6" t="str">
        <x:v>55</x:v>
      </x:c>
      <x:c r="C109" s="6" t="str">
        <x:v>DefenceAddedRatio</x:v>
      </x:c>
      <x:c r="D109" s="6" t="str">
        <x:v>防御力</x:v>
      </x:c>
      <x:c r="E109" s="6" t="n">
        <x:v>0.0864</x:v>
      </x:c>
      <x:c r="F109" s="6" t="n">
        <x:v>0.03024</x:v>
      </x:c>
      <x:c r="G109" s="6" t="str">
        <x:v>https://raw.githubusercontent.com/Mar-7th/StarRailRes/dbe8cdfcfb0bf657b9fe1cf92d5537f118ccb487/index_new/cn/relic_main_affixes.json</x:v>
      </x:c>
    </x:row>
    <x:row r="110" ht="20" customHeight="1">
      <x:c r="A110" s="6" t="str">
        <x:v>55_PhysicalAddedRatio</x:v>
      </x:c>
      <x:c r="B110" s="6" t="str">
        <x:v>55</x:v>
      </x:c>
      <x:c r="C110" s="6" t="str">
        <x:v>PhysicalAddedRatio</x:v>
      </x:c>
      <x:c r="D110" s="6" t="str">
        <x:v>物理属性伤害提高</x:v>
      </x:c>
      <x:c r="E110" s="6" t="n">
        <x:v>0.062208</x:v>
      </x:c>
      <x:c r="F110" s="6" t="n">
        <x:v>0.021773</x:v>
      </x:c>
      <x:c r="G110" s="6" t="str">
        <x:v>https://raw.githubusercontent.com/Mar-7th/StarRailRes/dbe8cdfcfb0bf657b9fe1cf92d5537f118ccb487/index_new/cn/relic_main_affixes.json</x:v>
      </x:c>
    </x:row>
    <x:row r="111" ht="20" customHeight="1">
      <x:c r="A111" s="6" t="str">
        <x:v>55_FireAddedRatio</x:v>
      </x:c>
      <x:c r="B111" s="6" t="str">
        <x:v>55</x:v>
      </x:c>
      <x:c r="C111" s="6" t="str">
        <x:v>FireAddedRatio</x:v>
      </x:c>
      <x:c r="D111" s="6" t="str">
        <x:v>火属性伤害提高</x:v>
      </x:c>
      <x:c r="E111" s="6" t="n">
        <x:v>0.062208</x:v>
      </x:c>
      <x:c r="F111" s="6" t="n">
        <x:v>0.021773</x:v>
      </x:c>
      <x:c r="G111" s="6" t="str">
        <x:v>https://raw.githubusercontent.com/Mar-7th/StarRailRes/dbe8cdfcfb0bf657b9fe1cf92d5537f118ccb487/index_new/cn/relic_main_affixes.json</x:v>
      </x:c>
    </x:row>
    <x:row r="112" ht="20" customHeight="1">
      <x:c r="A112" s="6" t="str">
        <x:v>55_IceAddedRatio</x:v>
      </x:c>
      <x:c r="B112" s="6" t="str">
        <x:v>55</x:v>
      </x:c>
      <x:c r="C112" s="6" t="str">
        <x:v>IceAddedRatio</x:v>
      </x:c>
      <x:c r="D112" s="6" t="str">
        <x:v>冰属性伤害提高</x:v>
      </x:c>
      <x:c r="E112" s="6" t="n">
        <x:v>0.062208</x:v>
      </x:c>
      <x:c r="F112" s="6" t="n">
        <x:v>0.021773</x:v>
      </x:c>
      <x:c r="G112" s="6" t="str">
        <x:v>https://raw.githubusercontent.com/Mar-7th/StarRailRes/dbe8cdfcfb0bf657b9fe1cf92d5537f118ccb487/index_new/cn/relic_main_affixes.json</x:v>
      </x:c>
    </x:row>
    <x:row r="113" ht="20" customHeight="1">
      <x:c r="A113" s="6" t="str">
        <x:v>55_ThunderAddedRatio</x:v>
      </x:c>
      <x:c r="B113" s="6" t="str">
        <x:v>55</x:v>
      </x:c>
      <x:c r="C113" s="6" t="str">
        <x:v>ThunderAddedRatio</x:v>
      </x:c>
      <x:c r="D113" s="6" t="str">
        <x:v>雷属性伤害提高</x:v>
      </x:c>
      <x:c r="E113" s="6" t="n">
        <x:v>0.062208</x:v>
      </x:c>
      <x:c r="F113" s="6" t="n">
        <x:v>0.021773</x:v>
      </x:c>
      <x:c r="G113" s="6" t="str">
        <x:v>https://raw.githubusercontent.com/Mar-7th/StarRailRes/dbe8cdfcfb0bf657b9fe1cf92d5537f118ccb487/index_new/cn/relic_main_affixes.json</x:v>
      </x:c>
    </x:row>
    <x:row r="114" ht="20" customHeight="1">
      <x:c r="A114" s="6" t="str">
        <x:v>55_WindAddedRatio</x:v>
      </x:c>
      <x:c r="B114" s="6" t="str">
        <x:v>55</x:v>
      </x:c>
      <x:c r="C114" s="6" t="str">
        <x:v>WindAddedRatio</x:v>
      </x:c>
      <x:c r="D114" s="6" t="str">
        <x:v>风属性伤害提高</x:v>
      </x:c>
      <x:c r="E114" s="6" t="n">
        <x:v>0.062208</x:v>
      </x:c>
      <x:c r="F114" s="6" t="n">
        <x:v>0.021773</x:v>
      </x:c>
      <x:c r="G114" s="6" t="str">
        <x:v>https://raw.githubusercontent.com/Mar-7th/StarRailRes/dbe8cdfcfb0bf657b9fe1cf92d5537f118ccb487/index_new/cn/relic_main_affixes.json</x:v>
      </x:c>
    </x:row>
    <x:row r="115" ht="20" customHeight="1">
      <x:c r="A115" s="6" t="str">
        <x:v>55_QuantumAddedRatio</x:v>
      </x:c>
      <x:c r="B115" s="6" t="str">
        <x:v>55</x:v>
      </x:c>
      <x:c r="C115" s="6" t="str">
        <x:v>QuantumAddedRatio</x:v>
      </x:c>
      <x:c r="D115" s="6" t="str">
        <x:v>量子属性伤害提高</x:v>
      </x:c>
      <x:c r="E115" s="6" t="n">
        <x:v>0.062208</x:v>
      </x:c>
      <x:c r="F115" s="6" t="n">
        <x:v>0.021773</x:v>
      </x:c>
      <x:c r="G115" s="6" t="str">
        <x:v>https://raw.githubusercontent.com/Mar-7th/StarRailRes/dbe8cdfcfb0bf657b9fe1cf92d5537f118ccb487/index_new/cn/relic_main_affixes.json</x:v>
      </x:c>
    </x:row>
    <x:row r="116" ht="20" customHeight="1">
      <x:c r="A116" s="6" t="str">
        <x:v>55_ImaginaryAddedRatio</x:v>
      </x:c>
      <x:c r="B116" s="6" t="str">
        <x:v>55</x:v>
      </x:c>
      <x:c r="C116" s="6" t="str">
        <x:v>ImaginaryAddedRatio</x:v>
      </x:c>
      <x:c r="D116" s="6" t="str">
        <x:v>虚数属性伤害提高</x:v>
      </x:c>
      <x:c r="E116" s="6" t="n">
        <x:v>0.062208</x:v>
      </x:c>
      <x:c r="F116" s="6" t="n">
        <x:v>0.021773</x:v>
      </x:c>
      <x:c r="G116" s="6" t="str">
        <x:v>https://raw.githubusercontent.com/Mar-7th/StarRailRes/dbe8cdfcfb0bf657b9fe1cf92d5537f118ccb487/index_new/cn/relic_main_affixes.json</x:v>
      </x:c>
    </x:row>
    <x:row r="117" ht="20" customHeight="1">
      <x:c r="A117" s="6" t="str">
        <x:v>56_BreakDamageAddedRatioBase</x:v>
      </x:c>
      <x:c r="B117" s="6" t="str">
        <x:v>56</x:v>
      </x:c>
      <x:c r="C117" s="6" t="str">
        <x:v>BreakDamageAddedRatioBase</x:v>
      </x:c>
      <x:c r="D117" s="6" t="str">
        <x:v>击破特攻</x:v>
      </x:c>
      <x:c r="E117" s="6" t="n">
        <x:v>0.10368</x:v>
      </x:c>
      <x:c r="F117" s="6" t="n">
        <x:v>0.036288</x:v>
      </x:c>
      <x:c r="G117" s="6" t="str">
        <x:v>https://raw.githubusercontent.com/Mar-7th/StarRailRes/dbe8cdfcfb0bf657b9fe1cf92d5537f118ccb487/index_new/cn/relic_main_affixes.json</x:v>
      </x:c>
    </x:row>
    <x:row r="118" ht="20" customHeight="1">
      <x:c r="A118" s="6" t="str">
        <x:v>56_SPRatioBase</x:v>
      </x:c>
      <x:c r="B118" s="6" t="str">
        <x:v>56</x:v>
      </x:c>
      <x:c r="C118" s="6" t="str">
        <x:v>SPRatioBase</x:v>
      </x:c>
      <x:c r="D118" s="6" t="str">
        <x:v>能量恢复效率</x:v>
      </x:c>
      <x:c r="E118" s="6" t="n">
        <x:v>0.031104</x:v>
      </x:c>
      <x:c r="F118" s="6" t="n">
        <x:v>0.010886</x:v>
      </x:c>
      <x:c r="G118" s="6" t="str">
        <x:v>https://raw.githubusercontent.com/Mar-7th/StarRailRes/dbe8cdfcfb0bf657b9fe1cf92d5537f118ccb487/index_new/cn/relic_main_affixes.json</x:v>
      </x:c>
    </x:row>
    <x:row r="119" ht="20" customHeight="1">
      <x:c r="A119" s="6" t="str">
        <x:v>56_HPAddedRatio</x:v>
      </x:c>
      <x:c r="B119" s="6" t="str">
        <x:v>56</x:v>
      </x:c>
      <x:c r="C119" s="6" t="str">
        <x:v>HPAddedRatio</x:v>
      </x:c>
      <x:c r="D119" s="6" t="str">
        <x:v>生命值</x:v>
      </x:c>
      <x:c r="E119" s="6" t="n">
        <x:v>0.06912</x:v>
      </x:c>
      <x:c r="F119" s="6" t="n">
        <x:v>0.024192</x:v>
      </x:c>
      <x:c r="G119" s="6" t="str">
        <x:v>https://raw.githubusercontent.com/Mar-7th/StarRailRes/dbe8cdfcfb0bf657b9fe1cf92d5537f118ccb487/index_new/cn/relic_main_affixes.json</x:v>
      </x:c>
    </x:row>
    <x:row r="120" ht="20" customHeight="1">
      <x:c r="A120" s="6" t="str">
        <x:v>56_AttackAddedRatio</x:v>
      </x:c>
      <x:c r="B120" s="6" t="str">
        <x:v>56</x:v>
      </x:c>
      <x:c r="C120" s="6" t="str">
        <x:v>AttackAddedRatio</x:v>
      </x:c>
      <x:c r="D120" s="6" t="str">
        <x:v>攻击力</x:v>
      </x:c>
      <x:c r="E120" s="6" t="n">
        <x:v>0.06912</x:v>
      </x:c>
      <x:c r="F120" s="6" t="n">
        <x:v>0.024192</x:v>
      </x:c>
      <x:c r="G120" s="6" t="str">
        <x:v>https://raw.githubusercontent.com/Mar-7th/StarRailRes/dbe8cdfcfb0bf657b9fe1cf92d5537f118ccb487/index_new/cn/relic_main_affixes.json</x:v>
      </x:c>
    </x:row>
    <x:row r="121" ht="20" customHeight="1">
      <x:c r="A121" s="6" t="str">
        <x:v>56_DefenceAddedRatio</x:v>
      </x:c>
      <x:c r="B121" s="6" t="str">
        <x:v>56</x:v>
      </x:c>
      <x:c r="C121" s="6" t="str">
        <x:v>DefenceAddedRatio</x:v>
      </x:c>
      <x:c r="D121" s="6" t="str">
        <x:v>防御力</x:v>
      </x:c>
      <x:c r="E121" s="6" t="n">
        <x:v>0.0864</x:v>
      </x:c>
      <x:c r="F121" s="6" t="n">
        <x:v>0.03024</x:v>
      </x:c>
      <x:c r="G121" s="6" t="str">
        <x:v>https://raw.githubusercontent.com/Mar-7th/StarRailRes/dbe8cdfcfb0bf657b9fe1cf92d5537f118ccb487/index_new/cn/relic_main_affixes.json</x:v>
      </x:c>
    </x:row>
  </x:sheetData>
  <x:pageMargins left="0.7" right="0.7" top="0.75" bottom="0.75" header="0.3" footer="0.3"/>
  <x:tableParts count="1">
    <x:tablePart xmlns:r="http://schemas.openxmlformats.org/officeDocument/2006/relationships" r:id="R7d844b78dcb5458a"/>
  </x:tableParts>
</x:worksheet>
</file>

<file path=xl/worksheets/sheet28.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24" hidden="0" customWidth="1"/>
    <x:col min="4" max="4" width="17" hidden="0" customWidth="1"/>
    <x:col min="5" max="5" width="17" hidden="0" customWidth="1"/>
    <x:col min="6" max="6" width="17" hidden="0" customWidth="1"/>
    <x:col min="7" max="7" width="28" hidden="0" customWidth="1"/>
  </x:cols>
  <x:sheetData>
    <x:row r="1">
      <x:c r="A1" s="1" t="str">
        <x:v>副词条库</x:v>
      </x:c>
      <x:c r="B1" s="1"/>
      <x:c r="C1" s="1"/>
      <x:c r="D1" s="1"/>
      <x:c r="E1" s="1"/>
      <x:c r="F1" s="1"/>
      <x:c r="G1" s="1"/>
    </x:row>
    <x:row r="2">
      <x:c r="A2" s="2" t="str">
        <x:v>4.6 数据快照；筛选表头可查找名称与ID。来源列保存逐表网址。</x:v>
      </x:c>
      <x:c r="B2" s="2"/>
      <x:c r="C2" s="2"/>
      <x:c r="D2" s="2"/>
      <x:c r="E2" s="2"/>
      <x:c r="F2" s="2"/>
      <x:c r="G2" s="2"/>
    </x:row>
    <x:row r="4" ht="28" customHeight="1">
      <x:c r="A4" s="5" t="str">
        <x:v>星级</x:v>
      </x:c>
      <x:c r="B4" s="5" t="str">
        <x:v>属性键</x:v>
      </x:c>
      <x:c r="C4" s="5" t="str">
        <x:v>名称</x:v>
      </x:c>
      <x:c r="D4" s="5" t="str">
        <x:v>低档单次</x:v>
      </x:c>
      <x:c r="E4" s="5" t="str">
        <x:v>档位增量</x:v>
      </x:c>
      <x:c r="F4" s="5" t="str">
        <x:v>最大档位</x:v>
      </x:c>
      <x:c r="G4" s="5" t="str">
        <x:v>来源</x:v>
      </x:c>
    </x:row>
    <x:row r="5" ht="20" customHeight="1">
      <x:c r="A5" s="6" t="str">
        <x:v>2</x:v>
      </x:c>
      <x:c r="B5" s="6" t="str">
        <x:v>HPDelta</x:v>
      </x:c>
      <x:c r="C5" s="6" t="str">
        <x:v>生命值</x:v>
      </x:c>
      <x:c r="D5" s="6" t="n">
        <x:v>13.548</x:v>
      </x:c>
      <x:c r="E5" s="6" t="n">
        <x:v>1.6935</x:v>
      </x:c>
      <x:c r="F5" s="6" t="n">
        <x:v>2</x:v>
      </x:c>
      <x:c r="G5" s="6" t="str">
        <x:v>https://raw.githubusercontent.com/Mar-7th/StarRailRes/dbe8cdfcfb0bf657b9fe1cf92d5537f118ccb487/index_new/cn/relic_sub_affixes.json</x:v>
      </x:c>
    </x:row>
    <x:row r="6" ht="20" customHeight="1">
      <x:c r="A6" s="6" t="str">
        <x:v>2</x:v>
      </x:c>
      <x:c r="B6" s="6" t="str">
        <x:v>AttackDelta</x:v>
      </x:c>
      <x:c r="C6" s="6" t="str">
        <x:v>攻击力</x:v>
      </x:c>
      <x:c r="D6" s="6" t="n">
        <x:v>6.77401</x:v>
      </x:c>
      <x:c r="E6" s="6" t="n">
        <x:v>0.846751</x:v>
      </x:c>
      <x:c r="F6" s="6" t="n">
        <x:v>2</x:v>
      </x:c>
      <x:c r="G6" s="6" t="str">
        <x:v>https://raw.githubusercontent.com/Mar-7th/StarRailRes/dbe8cdfcfb0bf657b9fe1cf92d5537f118ccb487/index_new/cn/relic_sub_affixes.json</x:v>
      </x:c>
    </x:row>
    <x:row r="7" ht="20" customHeight="1">
      <x:c r="A7" s="6" t="str">
        <x:v>2</x:v>
      </x:c>
      <x:c r="B7" s="6" t="str">
        <x:v>DefenceDelta</x:v>
      </x:c>
      <x:c r="C7" s="6" t="str">
        <x:v>防御力</x:v>
      </x:c>
      <x:c r="D7" s="6" t="n">
        <x:v>6.77401</x:v>
      </x:c>
      <x:c r="E7" s="6" t="n">
        <x:v>0.846751</x:v>
      </x:c>
      <x:c r="F7" s="6" t="n">
        <x:v>2</x:v>
      </x:c>
      <x:c r="G7" s="6" t="str">
        <x:v>https://raw.githubusercontent.com/Mar-7th/StarRailRes/dbe8cdfcfb0bf657b9fe1cf92d5537f118ccb487/index_new/cn/relic_sub_affixes.json</x:v>
      </x:c>
    </x:row>
    <x:row r="8" ht="20" customHeight="1">
      <x:c r="A8" s="6" t="str">
        <x:v>2</x:v>
      </x:c>
      <x:c r="B8" s="6" t="str">
        <x:v>HPAddedRatio</x:v>
      </x:c>
      <x:c r="C8" s="6" t="str">
        <x:v>生命值</x:v>
      </x:c>
      <x:c r="D8" s="6" t="n">
        <x:v>0.013824</x:v>
      </x:c>
      <x:c r="E8" s="6" t="n">
        <x:v>0.001728</x:v>
      </x:c>
      <x:c r="F8" s="6" t="n">
        <x:v>2</x:v>
      </x:c>
      <x:c r="G8" s="6" t="str">
        <x:v>https://raw.githubusercontent.com/Mar-7th/StarRailRes/dbe8cdfcfb0bf657b9fe1cf92d5537f118ccb487/index_new/cn/relic_sub_affixes.json</x:v>
      </x:c>
    </x:row>
    <x:row r="9" ht="20" customHeight="1">
      <x:c r="A9" s="6" t="str">
        <x:v>2</x:v>
      </x:c>
      <x:c r="B9" s="6" t="str">
        <x:v>AttackAddedRatio</x:v>
      </x:c>
      <x:c r="C9" s="6" t="str">
        <x:v>攻击力</x:v>
      </x:c>
      <x:c r="D9" s="6" t="n">
        <x:v>0.013824</x:v>
      </x:c>
      <x:c r="E9" s="6" t="n">
        <x:v>0.001728</x:v>
      </x:c>
      <x:c r="F9" s="6" t="n">
        <x:v>2</x:v>
      </x:c>
      <x:c r="G9" s="6" t="str">
        <x:v>https://raw.githubusercontent.com/Mar-7th/StarRailRes/dbe8cdfcfb0bf657b9fe1cf92d5537f118ccb487/index_new/cn/relic_sub_affixes.json</x:v>
      </x:c>
    </x:row>
    <x:row r="10" ht="20" customHeight="1">
      <x:c r="A10" s="6" t="str">
        <x:v>2</x:v>
      </x:c>
      <x:c r="B10" s="6" t="str">
        <x:v>DefenceAddedRatio</x:v>
      </x:c>
      <x:c r="C10" s="6" t="str">
        <x:v>防御力</x:v>
      </x:c>
      <x:c r="D10" s="6" t="n">
        <x:v>0.01728</x:v>
      </x:c>
      <x:c r="E10" s="6" t="n">
        <x:v>0.00216</x:v>
      </x:c>
      <x:c r="F10" s="6" t="n">
        <x:v>2</x:v>
      </x:c>
      <x:c r="G10" s="6" t="str">
        <x:v>https://raw.githubusercontent.com/Mar-7th/StarRailRes/dbe8cdfcfb0bf657b9fe1cf92d5537f118ccb487/index_new/cn/relic_sub_affixes.json</x:v>
      </x:c>
    </x:row>
    <x:row r="11" ht="20" customHeight="1">
      <x:c r="A11" s="6" t="str">
        <x:v>2</x:v>
      </x:c>
      <x:c r="B11" s="6" t="str">
        <x:v>SpeedDelta</x:v>
      </x:c>
      <x:c r="C11" s="6" t="str">
        <x:v>速度</x:v>
      </x:c>
      <x:c r="D11" s="6" t="n">
        <x:v>1</x:v>
      </x:c>
      <x:c r="E11" s="6" t="n">
        <x:v>0.1</x:v>
      </x:c>
      <x:c r="F11" s="6" t="n">
        <x:v>2</x:v>
      </x:c>
      <x:c r="G11" s="6" t="str">
        <x:v>https://raw.githubusercontent.com/Mar-7th/StarRailRes/dbe8cdfcfb0bf657b9fe1cf92d5537f118ccb487/index_new/cn/relic_sub_affixes.json</x:v>
      </x:c>
    </x:row>
    <x:row r="12" ht="20" customHeight="1">
      <x:c r="A12" s="6" t="str">
        <x:v>2</x:v>
      </x:c>
      <x:c r="B12" s="6" t="str">
        <x:v>CriticalChanceBase</x:v>
      </x:c>
      <x:c r="C12" s="6" t="str">
        <x:v>暴击率</x:v>
      </x:c>
      <x:c r="D12" s="6" t="n">
        <x:v>0.010368</x:v>
      </x:c>
      <x:c r="E12" s="6" t="n">
        <x:v>0.001296</x:v>
      </x:c>
      <x:c r="F12" s="6" t="n">
        <x:v>2</x:v>
      </x:c>
      <x:c r="G12" s="6" t="str">
        <x:v>https://raw.githubusercontent.com/Mar-7th/StarRailRes/dbe8cdfcfb0bf657b9fe1cf92d5537f118ccb487/index_new/cn/relic_sub_affixes.json</x:v>
      </x:c>
    </x:row>
    <x:row r="13" ht="20" customHeight="1">
      <x:c r="A13" s="6" t="str">
        <x:v>2</x:v>
      </x:c>
      <x:c r="B13" s="6" t="str">
        <x:v>CriticalDamageBase</x:v>
      </x:c>
      <x:c r="C13" s="6" t="str">
        <x:v>暴击伤害</x:v>
      </x:c>
      <x:c r="D13" s="6" t="n">
        <x:v>0.020736</x:v>
      </x:c>
      <x:c r="E13" s="6" t="n">
        <x:v>0.002592</x:v>
      </x:c>
      <x:c r="F13" s="6" t="n">
        <x:v>2</x:v>
      </x:c>
      <x:c r="G13" s="6" t="str">
        <x:v>https://raw.githubusercontent.com/Mar-7th/StarRailRes/dbe8cdfcfb0bf657b9fe1cf92d5537f118ccb487/index_new/cn/relic_sub_affixes.json</x:v>
      </x:c>
    </x:row>
    <x:row r="14" ht="20" customHeight="1">
      <x:c r="A14" s="6" t="str">
        <x:v>2</x:v>
      </x:c>
      <x:c r="B14" s="6" t="str">
        <x:v>StatusProbabilityBase</x:v>
      </x:c>
      <x:c r="C14" s="6" t="str">
        <x:v>效果命中</x:v>
      </x:c>
      <x:c r="D14" s="6" t="n">
        <x:v>0.013824</x:v>
      </x:c>
      <x:c r="E14" s="6" t="n">
        <x:v>0.001728</x:v>
      </x:c>
      <x:c r="F14" s="6" t="n">
        <x:v>2</x:v>
      </x:c>
      <x:c r="G14" s="6" t="str">
        <x:v>https://raw.githubusercontent.com/Mar-7th/StarRailRes/dbe8cdfcfb0bf657b9fe1cf92d5537f118ccb487/index_new/cn/relic_sub_affixes.json</x:v>
      </x:c>
    </x:row>
    <x:row r="15" ht="20" customHeight="1">
      <x:c r="A15" s="6" t="str">
        <x:v>2</x:v>
      </x:c>
      <x:c r="B15" s="6" t="str">
        <x:v>StatusResistanceBase</x:v>
      </x:c>
      <x:c r="C15" s="6" t="str">
        <x:v>效果抵抗</x:v>
      </x:c>
      <x:c r="D15" s="6" t="n">
        <x:v>0.013824</x:v>
      </x:c>
      <x:c r="E15" s="6" t="n">
        <x:v>0.001728</x:v>
      </x:c>
      <x:c r="F15" s="6" t="n">
        <x:v>2</x:v>
      </x:c>
      <x:c r="G15" s="6" t="str">
        <x:v>https://raw.githubusercontent.com/Mar-7th/StarRailRes/dbe8cdfcfb0bf657b9fe1cf92d5537f118ccb487/index_new/cn/relic_sub_affixes.json</x:v>
      </x:c>
    </x:row>
    <x:row r="16" ht="20" customHeight="1">
      <x:c r="A16" s="6" t="str">
        <x:v>2</x:v>
      </x:c>
      <x:c r="B16" s="6" t="str">
        <x:v>BreakDamageAddedRatioBase</x:v>
      </x:c>
      <x:c r="C16" s="6" t="str">
        <x:v>击破特攻</x:v>
      </x:c>
      <x:c r="D16" s="6" t="n">
        <x:v>0.020736</x:v>
      </x:c>
      <x:c r="E16" s="6" t="n">
        <x:v>0.002592</x:v>
      </x:c>
      <x:c r="F16" s="6" t="n">
        <x:v>2</x:v>
      </x:c>
      <x:c r="G16" s="6" t="str">
        <x:v>https://raw.githubusercontent.com/Mar-7th/StarRailRes/dbe8cdfcfb0bf657b9fe1cf92d5537f118ccb487/index_new/cn/relic_sub_affixes.json</x:v>
      </x:c>
    </x:row>
    <x:row r="17" ht="20" customHeight="1">
      <x:c r="A17" s="6" t="str">
        <x:v>3</x:v>
      </x:c>
      <x:c r="B17" s="6" t="str">
        <x:v>HPDelta</x:v>
      </x:c>
      <x:c r="C17" s="6" t="str">
        <x:v>生命值</x:v>
      </x:c>
      <x:c r="D17" s="6" t="n">
        <x:v>20.322</x:v>
      </x:c>
      <x:c r="E17" s="6" t="n">
        <x:v>2.54025</x:v>
      </x:c>
      <x:c r="F17" s="6" t="n">
        <x:v>2</x:v>
      </x:c>
      <x:c r="G17" s="6" t="str">
        <x:v>https://raw.githubusercontent.com/Mar-7th/StarRailRes/dbe8cdfcfb0bf657b9fe1cf92d5537f118ccb487/index_new/cn/relic_sub_affixes.json</x:v>
      </x:c>
    </x:row>
    <x:row r="18" ht="20" customHeight="1">
      <x:c r="A18" s="6" t="str">
        <x:v>3</x:v>
      </x:c>
      <x:c r="B18" s="6" t="str">
        <x:v>AttackDelta</x:v>
      </x:c>
      <x:c r="C18" s="6" t="str">
        <x:v>攻击力</x:v>
      </x:c>
      <x:c r="D18" s="6" t="n">
        <x:v>10.161</x:v>
      </x:c>
      <x:c r="E18" s="6" t="n">
        <x:v>1.27013</x:v>
      </x:c>
      <x:c r="F18" s="6" t="n">
        <x:v>2</x:v>
      </x:c>
      <x:c r="G18" s="6" t="str">
        <x:v>https://raw.githubusercontent.com/Mar-7th/StarRailRes/dbe8cdfcfb0bf657b9fe1cf92d5537f118ccb487/index_new/cn/relic_sub_affixes.json</x:v>
      </x:c>
    </x:row>
    <x:row r="19" ht="20" customHeight="1">
      <x:c r="A19" s="6" t="str">
        <x:v>3</x:v>
      </x:c>
      <x:c r="B19" s="6" t="str">
        <x:v>DefenceDelta</x:v>
      </x:c>
      <x:c r="C19" s="6" t="str">
        <x:v>防御力</x:v>
      </x:c>
      <x:c r="D19" s="6" t="n">
        <x:v>10.161</x:v>
      </x:c>
      <x:c r="E19" s="6" t="n">
        <x:v>1.27013</x:v>
      </x:c>
      <x:c r="F19" s="6" t="n">
        <x:v>2</x:v>
      </x:c>
      <x:c r="G19" s="6" t="str">
        <x:v>https://raw.githubusercontent.com/Mar-7th/StarRailRes/dbe8cdfcfb0bf657b9fe1cf92d5537f118ccb487/index_new/cn/relic_sub_affixes.json</x:v>
      </x:c>
    </x:row>
    <x:row r="20" ht="20" customHeight="1">
      <x:c r="A20" s="6" t="str">
        <x:v>3</x:v>
      </x:c>
      <x:c r="B20" s="6" t="str">
        <x:v>HPAddedRatio</x:v>
      </x:c>
      <x:c r="C20" s="6" t="str">
        <x:v>生命值</x:v>
      </x:c>
      <x:c r="D20" s="6" t="n">
        <x:v>0.020736</x:v>
      </x:c>
      <x:c r="E20" s="6" t="n">
        <x:v>0.002592</x:v>
      </x:c>
      <x:c r="F20" s="6" t="n">
        <x:v>2</x:v>
      </x:c>
      <x:c r="G20" s="6" t="str">
        <x:v>https://raw.githubusercontent.com/Mar-7th/StarRailRes/dbe8cdfcfb0bf657b9fe1cf92d5537f118ccb487/index_new/cn/relic_sub_affixes.json</x:v>
      </x:c>
    </x:row>
    <x:row r="21" ht="20" customHeight="1">
      <x:c r="A21" s="6" t="str">
        <x:v>3</x:v>
      </x:c>
      <x:c r="B21" s="6" t="str">
        <x:v>AttackAddedRatio</x:v>
      </x:c>
      <x:c r="C21" s="6" t="str">
        <x:v>攻击力</x:v>
      </x:c>
      <x:c r="D21" s="6" t="n">
        <x:v>0.020736</x:v>
      </x:c>
      <x:c r="E21" s="6" t="n">
        <x:v>0.002592</x:v>
      </x:c>
      <x:c r="F21" s="6" t="n">
        <x:v>2</x:v>
      </x:c>
      <x:c r="G21" s="6" t="str">
        <x:v>https://raw.githubusercontent.com/Mar-7th/StarRailRes/dbe8cdfcfb0bf657b9fe1cf92d5537f118ccb487/index_new/cn/relic_sub_affixes.json</x:v>
      </x:c>
    </x:row>
    <x:row r="22" ht="20" customHeight="1">
      <x:c r="A22" s="6" t="str">
        <x:v>3</x:v>
      </x:c>
      <x:c r="B22" s="6" t="str">
        <x:v>DefenceAddedRatio</x:v>
      </x:c>
      <x:c r="C22" s="6" t="str">
        <x:v>防御力</x:v>
      </x:c>
      <x:c r="D22" s="6" t="n">
        <x:v>0.02592</x:v>
      </x:c>
      <x:c r="E22" s="6" t="n">
        <x:v>0.00324</x:v>
      </x:c>
      <x:c r="F22" s="6" t="n">
        <x:v>2</x:v>
      </x:c>
      <x:c r="G22" s="6" t="str">
        <x:v>https://raw.githubusercontent.com/Mar-7th/StarRailRes/dbe8cdfcfb0bf657b9fe1cf92d5537f118ccb487/index_new/cn/relic_sub_affixes.json</x:v>
      </x:c>
    </x:row>
    <x:row r="23" ht="20" customHeight="1">
      <x:c r="A23" s="6" t="str">
        <x:v>3</x:v>
      </x:c>
      <x:c r="B23" s="6" t="str">
        <x:v>SpeedDelta</x:v>
      </x:c>
      <x:c r="C23" s="6" t="str">
        <x:v>速度</x:v>
      </x:c>
      <x:c r="D23" s="6" t="n">
        <x:v>1.2</x:v>
      </x:c>
      <x:c r="E23" s="6" t="n">
        <x:v>0.1</x:v>
      </x:c>
      <x:c r="F23" s="6" t="n">
        <x:v>2</x:v>
      </x:c>
      <x:c r="G23" s="6" t="str">
        <x:v>https://raw.githubusercontent.com/Mar-7th/StarRailRes/dbe8cdfcfb0bf657b9fe1cf92d5537f118ccb487/index_new/cn/relic_sub_affixes.json</x:v>
      </x:c>
    </x:row>
    <x:row r="24" ht="20" customHeight="1">
      <x:c r="A24" s="6" t="str">
        <x:v>3</x:v>
      </x:c>
      <x:c r="B24" s="6" t="str">
        <x:v>CriticalChanceBase</x:v>
      </x:c>
      <x:c r="C24" s="6" t="str">
        <x:v>暴击率</x:v>
      </x:c>
      <x:c r="D24" s="6" t="n">
        <x:v>0.015552</x:v>
      </x:c>
      <x:c r="E24" s="6" t="n">
        <x:v>0.001944</x:v>
      </x:c>
      <x:c r="F24" s="6" t="n">
        <x:v>2</x:v>
      </x:c>
      <x:c r="G24" s="6" t="str">
        <x:v>https://raw.githubusercontent.com/Mar-7th/StarRailRes/dbe8cdfcfb0bf657b9fe1cf92d5537f118ccb487/index_new/cn/relic_sub_affixes.json</x:v>
      </x:c>
    </x:row>
    <x:row r="25" ht="20" customHeight="1">
      <x:c r="A25" s="6" t="str">
        <x:v>3</x:v>
      </x:c>
      <x:c r="B25" s="6" t="str">
        <x:v>CriticalDamageBase</x:v>
      </x:c>
      <x:c r="C25" s="6" t="str">
        <x:v>暴击伤害</x:v>
      </x:c>
      <x:c r="D25" s="6" t="n">
        <x:v>0.031104</x:v>
      </x:c>
      <x:c r="E25" s="6" t="n">
        <x:v>0.003888</x:v>
      </x:c>
      <x:c r="F25" s="6" t="n">
        <x:v>2</x:v>
      </x:c>
      <x:c r="G25" s="6" t="str">
        <x:v>https://raw.githubusercontent.com/Mar-7th/StarRailRes/dbe8cdfcfb0bf657b9fe1cf92d5537f118ccb487/index_new/cn/relic_sub_affixes.json</x:v>
      </x:c>
    </x:row>
    <x:row r="26" ht="20" customHeight="1">
      <x:c r="A26" s="6" t="str">
        <x:v>3</x:v>
      </x:c>
      <x:c r="B26" s="6" t="str">
        <x:v>StatusProbabilityBase</x:v>
      </x:c>
      <x:c r="C26" s="6" t="str">
        <x:v>效果命中</x:v>
      </x:c>
      <x:c r="D26" s="6" t="n">
        <x:v>0.020736</x:v>
      </x:c>
      <x:c r="E26" s="6" t="n">
        <x:v>0.002592</x:v>
      </x:c>
      <x:c r="F26" s="6" t="n">
        <x:v>2</x:v>
      </x:c>
      <x:c r="G26" s="6" t="str">
        <x:v>https://raw.githubusercontent.com/Mar-7th/StarRailRes/dbe8cdfcfb0bf657b9fe1cf92d5537f118ccb487/index_new/cn/relic_sub_affixes.json</x:v>
      </x:c>
    </x:row>
    <x:row r="27" ht="20" customHeight="1">
      <x:c r="A27" s="6" t="str">
        <x:v>3</x:v>
      </x:c>
      <x:c r="B27" s="6" t="str">
        <x:v>StatusResistanceBase</x:v>
      </x:c>
      <x:c r="C27" s="6" t="str">
        <x:v>效果抵抗</x:v>
      </x:c>
      <x:c r="D27" s="6" t="n">
        <x:v>0.020736</x:v>
      </x:c>
      <x:c r="E27" s="6" t="n">
        <x:v>0.002592</x:v>
      </x:c>
      <x:c r="F27" s="6" t="n">
        <x:v>2</x:v>
      </x:c>
      <x:c r="G27" s="6" t="str">
        <x:v>https://raw.githubusercontent.com/Mar-7th/StarRailRes/dbe8cdfcfb0bf657b9fe1cf92d5537f118ccb487/index_new/cn/relic_sub_affixes.json</x:v>
      </x:c>
    </x:row>
    <x:row r="28" ht="20" customHeight="1">
      <x:c r="A28" s="6" t="str">
        <x:v>3</x:v>
      </x:c>
      <x:c r="B28" s="6" t="str">
        <x:v>BreakDamageAddedRatioBase</x:v>
      </x:c>
      <x:c r="C28" s="6" t="str">
        <x:v>击破特攻</x:v>
      </x:c>
      <x:c r="D28" s="6" t="n">
        <x:v>0.031104</x:v>
      </x:c>
      <x:c r="E28" s="6" t="n">
        <x:v>0.003888</x:v>
      </x:c>
      <x:c r="F28" s="6" t="n">
        <x:v>2</x:v>
      </x:c>
      <x:c r="G28" s="6" t="str">
        <x:v>https://raw.githubusercontent.com/Mar-7th/StarRailRes/dbe8cdfcfb0bf657b9fe1cf92d5537f118ccb487/index_new/cn/relic_sub_affixes.json</x:v>
      </x:c>
    </x:row>
    <x:row r="29" ht="20" customHeight="1">
      <x:c r="A29" s="6" t="str">
        <x:v>4</x:v>
      </x:c>
      <x:c r="B29" s="6" t="str">
        <x:v>HPDelta</x:v>
      </x:c>
      <x:c r="C29" s="6" t="str">
        <x:v>生命值</x:v>
      </x:c>
      <x:c r="D29" s="6" t="n">
        <x:v>27.096</x:v>
      </x:c>
      <x:c r="E29" s="6" t="n">
        <x:v>3.387</x:v>
      </x:c>
      <x:c r="F29" s="6" t="n">
        <x:v>2</x:v>
      </x:c>
      <x:c r="G29" s="6" t="str">
        <x:v>https://raw.githubusercontent.com/Mar-7th/StarRailRes/dbe8cdfcfb0bf657b9fe1cf92d5537f118ccb487/index_new/cn/relic_sub_affixes.json</x:v>
      </x:c>
    </x:row>
    <x:row r="30" ht="20" customHeight="1">
      <x:c r="A30" s="6" t="str">
        <x:v>4</x:v>
      </x:c>
      <x:c r="B30" s="6" t="str">
        <x:v>AttackDelta</x:v>
      </x:c>
      <x:c r="C30" s="6" t="str">
        <x:v>攻击力</x:v>
      </x:c>
      <x:c r="D30" s="6" t="n">
        <x:v>13.548</x:v>
      </x:c>
      <x:c r="E30" s="6" t="n">
        <x:v>1.6935</x:v>
      </x:c>
      <x:c r="F30" s="6" t="n">
        <x:v>2</x:v>
      </x:c>
      <x:c r="G30" s="6" t="str">
        <x:v>https://raw.githubusercontent.com/Mar-7th/StarRailRes/dbe8cdfcfb0bf657b9fe1cf92d5537f118ccb487/index_new/cn/relic_sub_affixes.json</x:v>
      </x:c>
    </x:row>
    <x:row r="31" ht="20" customHeight="1">
      <x:c r="A31" s="6" t="str">
        <x:v>4</x:v>
      </x:c>
      <x:c r="B31" s="6" t="str">
        <x:v>DefenceDelta</x:v>
      </x:c>
      <x:c r="C31" s="6" t="str">
        <x:v>防御力</x:v>
      </x:c>
      <x:c r="D31" s="6" t="n">
        <x:v>13.548</x:v>
      </x:c>
      <x:c r="E31" s="6" t="n">
        <x:v>1.6935</x:v>
      </x:c>
      <x:c r="F31" s="6" t="n">
        <x:v>2</x:v>
      </x:c>
      <x:c r="G31" s="6" t="str">
        <x:v>https://raw.githubusercontent.com/Mar-7th/StarRailRes/dbe8cdfcfb0bf657b9fe1cf92d5537f118ccb487/index_new/cn/relic_sub_affixes.json</x:v>
      </x:c>
    </x:row>
    <x:row r="32" ht="20" customHeight="1">
      <x:c r="A32" s="6" t="str">
        <x:v>4</x:v>
      </x:c>
      <x:c r="B32" s="6" t="str">
        <x:v>HPAddedRatio</x:v>
      </x:c>
      <x:c r="C32" s="6" t="str">
        <x:v>生命值</x:v>
      </x:c>
      <x:c r="D32" s="6" t="n">
        <x:v>0.027648</x:v>
      </x:c>
      <x:c r="E32" s="6" t="n">
        <x:v>0.003456</x:v>
      </x:c>
      <x:c r="F32" s="6" t="n">
        <x:v>2</x:v>
      </x:c>
      <x:c r="G32" s="6" t="str">
        <x:v>https://raw.githubusercontent.com/Mar-7th/StarRailRes/dbe8cdfcfb0bf657b9fe1cf92d5537f118ccb487/index_new/cn/relic_sub_affixes.json</x:v>
      </x:c>
    </x:row>
    <x:row r="33" ht="20" customHeight="1">
      <x:c r="A33" s="6" t="str">
        <x:v>4</x:v>
      </x:c>
      <x:c r="B33" s="6" t="str">
        <x:v>AttackAddedRatio</x:v>
      </x:c>
      <x:c r="C33" s="6" t="str">
        <x:v>攻击力</x:v>
      </x:c>
      <x:c r="D33" s="6" t="n">
        <x:v>0.027648</x:v>
      </x:c>
      <x:c r="E33" s="6" t="n">
        <x:v>0.003456</x:v>
      </x:c>
      <x:c r="F33" s="6" t="n">
        <x:v>2</x:v>
      </x:c>
      <x:c r="G33" s="6" t="str">
        <x:v>https://raw.githubusercontent.com/Mar-7th/StarRailRes/dbe8cdfcfb0bf657b9fe1cf92d5537f118ccb487/index_new/cn/relic_sub_affixes.json</x:v>
      </x:c>
    </x:row>
    <x:row r="34" ht="20" customHeight="1">
      <x:c r="A34" s="6" t="str">
        <x:v>4</x:v>
      </x:c>
      <x:c r="B34" s="6" t="str">
        <x:v>DefenceAddedRatio</x:v>
      </x:c>
      <x:c r="C34" s="6" t="str">
        <x:v>防御力</x:v>
      </x:c>
      <x:c r="D34" s="6" t="n">
        <x:v>0.03456</x:v>
      </x:c>
      <x:c r="E34" s="6" t="n">
        <x:v>0.00432</x:v>
      </x:c>
      <x:c r="F34" s="6" t="n">
        <x:v>2</x:v>
      </x:c>
      <x:c r="G34" s="6" t="str">
        <x:v>https://raw.githubusercontent.com/Mar-7th/StarRailRes/dbe8cdfcfb0bf657b9fe1cf92d5537f118ccb487/index_new/cn/relic_sub_affixes.json</x:v>
      </x:c>
    </x:row>
    <x:row r="35" ht="20" customHeight="1">
      <x:c r="A35" s="6" t="str">
        <x:v>4</x:v>
      </x:c>
      <x:c r="B35" s="6" t="str">
        <x:v>SpeedDelta</x:v>
      </x:c>
      <x:c r="C35" s="6" t="str">
        <x:v>速度</x:v>
      </x:c>
      <x:c r="D35" s="6" t="n">
        <x:v>1.6</x:v>
      </x:c>
      <x:c r="E35" s="6" t="n">
        <x:v>0.2</x:v>
      </x:c>
      <x:c r="F35" s="6" t="n">
        <x:v>2</x:v>
      </x:c>
      <x:c r="G35" s="6" t="str">
        <x:v>https://raw.githubusercontent.com/Mar-7th/StarRailRes/dbe8cdfcfb0bf657b9fe1cf92d5537f118ccb487/index_new/cn/relic_sub_affixes.json</x:v>
      </x:c>
    </x:row>
    <x:row r="36" ht="20" customHeight="1">
      <x:c r="A36" s="6" t="str">
        <x:v>4</x:v>
      </x:c>
      <x:c r="B36" s="6" t="str">
        <x:v>CriticalChanceBase</x:v>
      </x:c>
      <x:c r="C36" s="6" t="str">
        <x:v>暴击率</x:v>
      </x:c>
      <x:c r="D36" s="6" t="n">
        <x:v>0.020736</x:v>
      </x:c>
      <x:c r="E36" s="6" t="n">
        <x:v>0.002592</x:v>
      </x:c>
      <x:c r="F36" s="6" t="n">
        <x:v>2</x:v>
      </x:c>
      <x:c r="G36" s="6" t="str">
        <x:v>https://raw.githubusercontent.com/Mar-7th/StarRailRes/dbe8cdfcfb0bf657b9fe1cf92d5537f118ccb487/index_new/cn/relic_sub_affixes.json</x:v>
      </x:c>
    </x:row>
    <x:row r="37" ht="20" customHeight="1">
      <x:c r="A37" s="6" t="str">
        <x:v>4</x:v>
      </x:c>
      <x:c r="B37" s="6" t="str">
        <x:v>CriticalDamageBase</x:v>
      </x:c>
      <x:c r="C37" s="6" t="str">
        <x:v>暴击伤害</x:v>
      </x:c>
      <x:c r="D37" s="6" t="n">
        <x:v>0.041472</x:v>
      </x:c>
      <x:c r="E37" s="6" t="n">
        <x:v>0.005184</x:v>
      </x:c>
      <x:c r="F37" s="6" t="n">
        <x:v>2</x:v>
      </x:c>
      <x:c r="G37" s="6" t="str">
        <x:v>https://raw.githubusercontent.com/Mar-7th/StarRailRes/dbe8cdfcfb0bf657b9fe1cf92d5537f118ccb487/index_new/cn/relic_sub_affixes.json</x:v>
      </x:c>
    </x:row>
    <x:row r="38" ht="20" customHeight="1">
      <x:c r="A38" s="6" t="str">
        <x:v>4</x:v>
      </x:c>
      <x:c r="B38" s="6" t="str">
        <x:v>StatusProbabilityBase</x:v>
      </x:c>
      <x:c r="C38" s="6" t="str">
        <x:v>效果命中</x:v>
      </x:c>
      <x:c r="D38" s="6" t="n">
        <x:v>0.027648</x:v>
      </x:c>
      <x:c r="E38" s="6" t="n">
        <x:v>0.003456</x:v>
      </x:c>
      <x:c r="F38" s="6" t="n">
        <x:v>2</x:v>
      </x:c>
      <x:c r="G38" s="6" t="str">
        <x:v>https://raw.githubusercontent.com/Mar-7th/StarRailRes/dbe8cdfcfb0bf657b9fe1cf92d5537f118ccb487/index_new/cn/relic_sub_affixes.json</x:v>
      </x:c>
    </x:row>
    <x:row r="39" ht="20" customHeight="1">
      <x:c r="A39" s="6" t="str">
        <x:v>4</x:v>
      </x:c>
      <x:c r="B39" s="6" t="str">
        <x:v>StatusResistanceBase</x:v>
      </x:c>
      <x:c r="C39" s="6" t="str">
        <x:v>效果抵抗</x:v>
      </x:c>
      <x:c r="D39" s="6" t="n">
        <x:v>0.027648</x:v>
      </x:c>
      <x:c r="E39" s="6" t="n">
        <x:v>0.003456</x:v>
      </x:c>
      <x:c r="F39" s="6" t="n">
        <x:v>2</x:v>
      </x:c>
      <x:c r="G39" s="6" t="str">
        <x:v>https://raw.githubusercontent.com/Mar-7th/StarRailRes/dbe8cdfcfb0bf657b9fe1cf92d5537f118ccb487/index_new/cn/relic_sub_affixes.json</x:v>
      </x:c>
    </x:row>
    <x:row r="40" ht="20" customHeight="1">
      <x:c r="A40" s="6" t="str">
        <x:v>4</x:v>
      </x:c>
      <x:c r="B40" s="6" t="str">
        <x:v>BreakDamageAddedRatioBase</x:v>
      </x:c>
      <x:c r="C40" s="6" t="str">
        <x:v>击破特攻</x:v>
      </x:c>
      <x:c r="D40" s="6" t="n">
        <x:v>0.041472</x:v>
      </x:c>
      <x:c r="E40" s="6" t="n">
        <x:v>0.005184</x:v>
      </x:c>
      <x:c r="F40" s="6" t="n">
        <x:v>2</x:v>
      </x:c>
      <x:c r="G40" s="6" t="str">
        <x:v>https://raw.githubusercontent.com/Mar-7th/StarRailRes/dbe8cdfcfb0bf657b9fe1cf92d5537f118ccb487/index_new/cn/relic_sub_affixes.json</x:v>
      </x:c>
    </x:row>
    <x:row r="41" ht="20" customHeight="1">
      <x:c r="A41" s="6" t="str">
        <x:v>5</x:v>
      </x:c>
      <x:c r="B41" s="6" t="str">
        <x:v>HPDelta</x:v>
      </x:c>
      <x:c r="C41" s="6" t="str">
        <x:v>生命值</x:v>
      </x:c>
      <x:c r="D41" s="6" t="n">
        <x:v>33.87</x:v>
      </x:c>
      <x:c r="E41" s="6" t="n">
        <x:v>4.23376</x:v>
      </x:c>
      <x:c r="F41" s="6" t="n">
        <x:v>2</x:v>
      </x:c>
      <x:c r="G41" s="6" t="str">
        <x:v>https://raw.githubusercontent.com/Mar-7th/StarRailRes/dbe8cdfcfb0bf657b9fe1cf92d5537f118ccb487/index_new/cn/relic_sub_affixes.json</x:v>
      </x:c>
    </x:row>
    <x:row r="42" ht="20" customHeight="1">
      <x:c r="A42" s="6" t="str">
        <x:v>5</x:v>
      </x:c>
      <x:c r="B42" s="6" t="str">
        <x:v>AttackDelta</x:v>
      </x:c>
      <x:c r="C42" s="6" t="str">
        <x:v>攻击力</x:v>
      </x:c>
      <x:c r="D42" s="6" t="n">
        <x:v>16.935</x:v>
      </x:c>
      <x:c r="E42" s="6" t="n">
        <x:v>2.11688</x:v>
      </x:c>
      <x:c r="F42" s="6" t="n">
        <x:v>2</x:v>
      </x:c>
      <x:c r="G42" s="6" t="str">
        <x:v>https://raw.githubusercontent.com/Mar-7th/StarRailRes/dbe8cdfcfb0bf657b9fe1cf92d5537f118ccb487/index_new/cn/relic_sub_affixes.json</x:v>
      </x:c>
    </x:row>
    <x:row r="43" ht="20" customHeight="1">
      <x:c r="A43" s="6" t="str">
        <x:v>5</x:v>
      </x:c>
      <x:c r="B43" s="6" t="str">
        <x:v>DefenceDelta</x:v>
      </x:c>
      <x:c r="C43" s="6" t="str">
        <x:v>防御力</x:v>
      </x:c>
      <x:c r="D43" s="6" t="n">
        <x:v>16.935</x:v>
      </x:c>
      <x:c r="E43" s="6" t="n">
        <x:v>2.11688</x:v>
      </x:c>
      <x:c r="F43" s="6" t="n">
        <x:v>2</x:v>
      </x:c>
      <x:c r="G43" s="6" t="str">
        <x:v>https://raw.githubusercontent.com/Mar-7th/StarRailRes/dbe8cdfcfb0bf657b9fe1cf92d5537f118ccb487/index_new/cn/relic_sub_affixes.json</x:v>
      </x:c>
    </x:row>
    <x:row r="44" ht="20" customHeight="1">
      <x:c r="A44" s="6" t="str">
        <x:v>5</x:v>
      </x:c>
      <x:c r="B44" s="6" t="str">
        <x:v>HPAddedRatio</x:v>
      </x:c>
      <x:c r="C44" s="6" t="str">
        <x:v>生命值</x:v>
      </x:c>
      <x:c r="D44" s="6" t="n">
        <x:v>0.03456</x:v>
      </x:c>
      <x:c r="E44" s="6" t="n">
        <x:v>0.00432</x:v>
      </x:c>
      <x:c r="F44" s="6" t="n">
        <x:v>2</x:v>
      </x:c>
      <x:c r="G44" s="6" t="str">
        <x:v>https://raw.githubusercontent.com/Mar-7th/StarRailRes/dbe8cdfcfb0bf657b9fe1cf92d5537f118ccb487/index_new/cn/relic_sub_affixes.json</x:v>
      </x:c>
    </x:row>
    <x:row r="45" ht="20" customHeight="1">
      <x:c r="A45" s="6" t="str">
        <x:v>5</x:v>
      </x:c>
      <x:c r="B45" s="6" t="str">
        <x:v>AttackAddedRatio</x:v>
      </x:c>
      <x:c r="C45" s="6" t="str">
        <x:v>攻击力</x:v>
      </x:c>
      <x:c r="D45" s="6" t="n">
        <x:v>0.03456</x:v>
      </x:c>
      <x:c r="E45" s="6" t="n">
        <x:v>0.00432</x:v>
      </x:c>
      <x:c r="F45" s="6" t="n">
        <x:v>2</x:v>
      </x:c>
      <x:c r="G45" s="6" t="str">
        <x:v>https://raw.githubusercontent.com/Mar-7th/StarRailRes/dbe8cdfcfb0bf657b9fe1cf92d5537f118ccb487/index_new/cn/relic_sub_affixes.json</x:v>
      </x:c>
    </x:row>
    <x:row r="46" ht="20" customHeight="1">
      <x:c r="A46" s="6" t="str">
        <x:v>5</x:v>
      </x:c>
      <x:c r="B46" s="6" t="str">
        <x:v>DefenceAddedRatio</x:v>
      </x:c>
      <x:c r="C46" s="6" t="str">
        <x:v>防御力</x:v>
      </x:c>
      <x:c r="D46" s="6" t="n">
        <x:v>0.0432</x:v>
      </x:c>
      <x:c r="E46" s="6" t="n">
        <x:v>0.0054</x:v>
      </x:c>
      <x:c r="F46" s="6" t="n">
        <x:v>2</x:v>
      </x:c>
      <x:c r="G46" s="6" t="str">
        <x:v>https://raw.githubusercontent.com/Mar-7th/StarRailRes/dbe8cdfcfb0bf657b9fe1cf92d5537f118ccb487/index_new/cn/relic_sub_affixes.json</x:v>
      </x:c>
    </x:row>
    <x:row r="47" ht="20" customHeight="1">
      <x:c r="A47" s="6" t="str">
        <x:v>5</x:v>
      </x:c>
      <x:c r="B47" s="6" t="str">
        <x:v>SpeedDelta</x:v>
      </x:c>
      <x:c r="C47" s="6" t="str">
        <x:v>速度</x:v>
      </x:c>
      <x:c r="D47" s="6" t="n">
        <x:v>2</x:v>
      </x:c>
      <x:c r="E47" s="6" t="n">
        <x:v>0.3</x:v>
      </x:c>
      <x:c r="F47" s="6" t="n">
        <x:v>2</x:v>
      </x:c>
      <x:c r="G47" s="6" t="str">
        <x:v>https://raw.githubusercontent.com/Mar-7th/StarRailRes/dbe8cdfcfb0bf657b9fe1cf92d5537f118ccb487/index_new/cn/relic_sub_affixes.json</x:v>
      </x:c>
    </x:row>
    <x:row r="48" ht="20" customHeight="1">
      <x:c r="A48" s="6" t="str">
        <x:v>5</x:v>
      </x:c>
      <x:c r="B48" s="6" t="str">
        <x:v>CriticalChanceBase</x:v>
      </x:c>
      <x:c r="C48" s="6" t="str">
        <x:v>暴击率</x:v>
      </x:c>
      <x:c r="D48" s="6" t="n">
        <x:v>0.02592</x:v>
      </x:c>
      <x:c r="E48" s="6" t="n">
        <x:v>0.00324</x:v>
      </x:c>
      <x:c r="F48" s="6" t="n">
        <x:v>2</x:v>
      </x:c>
      <x:c r="G48" s="6" t="str">
        <x:v>https://raw.githubusercontent.com/Mar-7th/StarRailRes/dbe8cdfcfb0bf657b9fe1cf92d5537f118ccb487/index_new/cn/relic_sub_affixes.json</x:v>
      </x:c>
    </x:row>
    <x:row r="49" ht="20" customHeight="1">
      <x:c r="A49" s="6" t="str">
        <x:v>5</x:v>
      </x:c>
      <x:c r="B49" s="6" t="str">
        <x:v>CriticalDamageBase</x:v>
      </x:c>
      <x:c r="C49" s="6" t="str">
        <x:v>暴击伤害</x:v>
      </x:c>
      <x:c r="D49" s="6" t="n">
        <x:v>0.05184</x:v>
      </x:c>
      <x:c r="E49" s="6" t="n">
        <x:v>0.00648</x:v>
      </x:c>
      <x:c r="F49" s="6" t="n">
        <x:v>2</x:v>
      </x:c>
      <x:c r="G49" s="6" t="str">
        <x:v>https://raw.githubusercontent.com/Mar-7th/StarRailRes/dbe8cdfcfb0bf657b9fe1cf92d5537f118ccb487/index_new/cn/relic_sub_affixes.json</x:v>
      </x:c>
    </x:row>
    <x:row r="50" ht="20" customHeight="1">
      <x:c r="A50" s="6" t="str">
        <x:v>5</x:v>
      </x:c>
      <x:c r="B50" s="6" t="str">
        <x:v>StatusProbabilityBase</x:v>
      </x:c>
      <x:c r="C50" s="6" t="str">
        <x:v>效果命中</x:v>
      </x:c>
      <x:c r="D50" s="6" t="n">
        <x:v>0.03456</x:v>
      </x:c>
      <x:c r="E50" s="6" t="n">
        <x:v>0.00432</x:v>
      </x:c>
      <x:c r="F50" s="6" t="n">
        <x:v>2</x:v>
      </x:c>
      <x:c r="G50" s="6" t="str">
        <x:v>https://raw.githubusercontent.com/Mar-7th/StarRailRes/dbe8cdfcfb0bf657b9fe1cf92d5537f118ccb487/index_new/cn/relic_sub_affixes.json</x:v>
      </x:c>
    </x:row>
    <x:row r="51" ht="20" customHeight="1">
      <x:c r="A51" s="6" t="str">
        <x:v>5</x:v>
      </x:c>
      <x:c r="B51" s="6" t="str">
        <x:v>StatusResistanceBase</x:v>
      </x:c>
      <x:c r="C51" s="6" t="str">
        <x:v>效果抵抗</x:v>
      </x:c>
      <x:c r="D51" s="6" t="n">
        <x:v>0.03456</x:v>
      </x:c>
      <x:c r="E51" s="6" t="n">
        <x:v>0.00432</x:v>
      </x:c>
      <x:c r="F51" s="6" t="n">
        <x:v>2</x:v>
      </x:c>
      <x:c r="G51" s="6" t="str">
        <x:v>https://raw.githubusercontent.com/Mar-7th/StarRailRes/dbe8cdfcfb0bf657b9fe1cf92d5537f118ccb487/index_new/cn/relic_sub_affixes.json</x:v>
      </x:c>
    </x:row>
    <x:row r="52" ht="20" customHeight="1">
      <x:c r="A52" s="6" t="str">
        <x:v>5</x:v>
      </x:c>
      <x:c r="B52" s="6" t="str">
        <x:v>BreakDamageAddedRatioBase</x:v>
      </x:c>
      <x:c r="C52" s="6" t="str">
        <x:v>击破特攻</x:v>
      </x:c>
      <x:c r="D52" s="6" t="n">
        <x:v>0.05184</x:v>
      </x:c>
      <x:c r="E52" s="6" t="n">
        <x:v>0.00648</x:v>
      </x:c>
      <x:c r="F52" s="6" t="n">
        <x:v>2</x:v>
      </x:c>
      <x:c r="G52" s="6" t="str">
        <x:v>https://raw.githubusercontent.com/Mar-7th/StarRailRes/dbe8cdfcfb0bf657b9fe1cf92d5537f118ccb487/index_new/cn/relic_sub_affixes.json</x:v>
      </x:c>
    </x:row>
  </x:sheetData>
  <x:pageMargins left="0.7" right="0.7" top="0.75" bottom="0.75" header="0.3" footer="0.3"/>
  <x:tableParts count="1">
    <x:tablePart xmlns:r="http://schemas.openxmlformats.org/officeDocument/2006/relationships" r:id="R7c26e3ba93144ac3"/>
  </x:tableParts>
</x:worksheet>
</file>

<file path=xl/worksheets/sheet2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24" hidden="0" customWidth="1"/>
    <x:col min="3" max="3" width="17" hidden="0" customWidth="1"/>
    <x:col min="4" max="4" width="17" hidden="0" customWidth="1"/>
    <x:col min="5" max="5" width="28" hidden="0" customWidth="1"/>
  </x:cols>
  <x:sheetData>
    <x:row r="1">
      <x:c r="A1" s="1" t="str">
        <x:v>属性字典</x:v>
      </x:c>
      <x:c r="B1" s="1"/>
      <x:c r="C1" s="1"/>
      <x:c r="D1" s="1"/>
      <x:c r="E1" s="1"/>
    </x:row>
    <x:row r="2">
      <x:c r="A2" s="2" t="str">
        <x:v>4.6 数据快照；筛选表头可查找名称与ID。来源列保存逐表网址。</x:v>
      </x:c>
      <x:c r="B2" s="2"/>
      <x:c r="C2" s="2"/>
      <x:c r="D2" s="2"/>
      <x:c r="E2" s="2"/>
    </x:row>
    <x:row r="4" ht="28" customHeight="1">
      <x:c r="A4" s="5" t="str">
        <x:v>属性键</x:v>
      </x:c>
      <x:c r="B4" s="5" t="str">
        <x:v>名称</x:v>
      </x:c>
      <x:c r="C4" s="5" t="str">
        <x:v>百分数</x:v>
      </x:c>
      <x:c r="D4" s="5" t="str">
        <x:v>字段</x:v>
      </x:c>
      <x:c r="E4" s="5" t="str">
        <x:v>来源</x:v>
      </x:c>
    </x:row>
    <x:row r="5" ht="20" customHeight="1">
      <x:c r="A5" s="6" t="str">
        <x:v>MaxHP</x:v>
      </x:c>
      <x:c r="B5" s="6" t="str">
        <x:v>生命值</x:v>
      </x:c>
      <x:c r="C5" s="6" t="n">
        <x:v>0</x:v>
      </x:c>
      <x:c r="D5" s="6" t="str"/>
      <x:c r="E5" s="6" t="str">
        <x:v>https://raw.githubusercontent.com/Mar-7th/StarRailRes/dbe8cdfcfb0bf657b9fe1cf92d5537f118ccb487/index_new/cn/properties.json</x:v>
      </x:c>
    </x:row>
    <x:row r="6" ht="20" customHeight="1">
      <x:c r="A6" s="6" t="str">
        <x:v>Attack</x:v>
      </x:c>
      <x:c r="B6" s="6" t="str">
        <x:v>攻击力</x:v>
      </x:c>
      <x:c r="C6" s="6" t="n">
        <x:v>0</x:v>
      </x:c>
      <x:c r="D6" s="6" t="str"/>
      <x:c r="E6" s="6" t="str">
        <x:v>https://raw.githubusercontent.com/Mar-7th/StarRailRes/dbe8cdfcfb0bf657b9fe1cf92d5537f118ccb487/index_new/cn/properties.json</x:v>
      </x:c>
    </x:row>
    <x:row r="7" ht="20" customHeight="1">
      <x:c r="A7" s="6" t="str">
        <x:v>Defence</x:v>
      </x:c>
      <x:c r="B7" s="6" t="str">
        <x:v>防御力</x:v>
      </x:c>
      <x:c r="C7" s="6" t="n">
        <x:v>0</x:v>
      </x:c>
      <x:c r="D7" s="6" t="str"/>
      <x:c r="E7" s="6" t="str">
        <x:v>https://raw.githubusercontent.com/Mar-7th/StarRailRes/dbe8cdfcfb0bf657b9fe1cf92d5537f118ccb487/index_new/cn/properties.json</x:v>
      </x:c>
    </x:row>
    <x:row r="8" ht="20" customHeight="1">
      <x:c r="A8" s="6" t="str">
        <x:v>Speed</x:v>
      </x:c>
      <x:c r="B8" s="6" t="str">
        <x:v>速度</x:v>
      </x:c>
      <x:c r="C8" s="6" t="n">
        <x:v>0</x:v>
      </x:c>
      <x:c r="D8" s="6" t="str"/>
      <x:c r="E8" s="6" t="str">
        <x:v>https://raw.githubusercontent.com/Mar-7th/StarRailRes/dbe8cdfcfb0bf657b9fe1cf92d5537f118ccb487/index_new/cn/properties.json</x:v>
      </x:c>
    </x:row>
    <x:row r="9" ht="20" customHeight="1">
      <x:c r="A9" s="6" t="str">
        <x:v>CriticalChance</x:v>
      </x:c>
      <x:c r="B9" s="6" t="str">
        <x:v>暴击率</x:v>
      </x:c>
      <x:c r="C9" s="6" t="n">
        <x:v>0</x:v>
      </x:c>
      <x:c r="D9" s="6" t="str"/>
      <x:c r="E9" s="6" t="str">
        <x:v>https://raw.githubusercontent.com/Mar-7th/StarRailRes/dbe8cdfcfb0bf657b9fe1cf92d5537f118ccb487/index_new/cn/properties.json</x:v>
      </x:c>
    </x:row>
    <x:row r="10" ht="20" customHeight="1">
      <x:c r="A10" s="6" t="str">
        <x:v>CriticalDamage</x:v>
      </x:c>
      <x:c r="B10" s="6" t="str">
        <x:v>暴击伤害</x:v>
      </x:c>
      <x:c r="C10" s="6" t="n">
        <x:v>0</x:v>
      </x:c>
      <x:c r="D10" s="6" t="str"/>
      <x:c r="E10" s="6" t="str">
        <x:v>https://raw.githubusercontent.com/Mar-7th/StarRailRes/dbe8cdfcfb0bf657b9fe1cf92d5537f118ccb487/index_new/cn/properties.json</x:v>
      </x:c>
    </x:row>
    <x:row r="11" ht="20" customHeight="1">
      <x:c r="A11" s="6" t="str">
        <x:v>BreakDamageAddedRatio</x:v>
      </x:c>
      <x:c r="B11" s="6" t="str">
        <x:v>击破特攻</x:v>
      </x:c>
      <x:c r="C11" s="6" t="n">
        <x:v>0</x:v>
      </x:c>
      <x:c r="D11" s="6" t="str"/>
      <x:c r="E11" s="6" t="str">
        <x:v>https://raw.githubusercontent.com/Mar-7th/StarRailRes/dbe8cdfcfb0bf657b9fe1cf92d5537f118ccb487/index_new/cn/properties.json</x:v>
      </x:c>
    </x:row>
    <x:row r="12" ht="20" customHeight="1">
      <x:c r="A12" s="6" t="str">
        <x:v>BreakDamageAddedRatioBase</x:v>
      </x:c>
      <x:c r="B12" s="6" t="str">
        <x:v>击破特攻</x:v>
      </x:c>
      <x:c r="C12" s="6" t="n">
        <x:v>1</x:v>
      </x:c>
      <x:c r="D12" s="6" t="str">
        <x:v>break_dmg</x:v>
      </x:c>
      <x:c r="E12" s="6" t="str">
        <x:v>https://raw.githubusercontent.com/Mar-7th/StarRailRes/dbe8cdfcfb0bf657b9fe1cf92d5537f118ccb487/index_new/cn/properties.json</x:v>
      </x:c>
    </x:row>
    <x:row r="13" ht="20" customHeight="1">
      <x:c r="A13" s="6" t="str">
        <x:v>HealRatio</x:v>
      </x:c>
      <x:c r="B13" s="6" t="str">
        <x:v>治疗量加成</x:v>
      </x:c>
      <x:c r="C13" s="6" t="n">
        <x:v>1</x:v>
      </x:c>
      <x:c r="D13" s="6" t="str"/>
      <x:c r="E13" s="6" t="str">
        <x:v>https://raw.githubusercontent.com/Mar-7th/StarRailRes/dbe8cdfcfb0bf657b9fe1cf92d5537f118ccb487/index_new/cn/properties.json</x:v>
      </x:c>
    </x:row>
    <x:row r="14" ht="20" customHeight="1">
      <x:c r="A14" s="6" t="str">
        <x:v>MaxSP</x:v>
      </x:c>
      <x:c r="B14" s="6" t="str">
        <x:v>能量上限</x:v>
      </x:c>
      <x:c r="C14" s="6" t="n">
        <x:v>0</x:v>
      </x:c>
      <x:c r="D14" s="6" t="str"/>
      <x:c r="E14" s="6" t="str">
        <x:v>https://raw.githubusercontent.com/Mar-7th/StarRailRes/dbe8cdfcfb0bf657b9fe1cf92d5537f118ccb487/index_new/cn/properties.json</x:v>
      </x:c>
    </x:row>
    <x:row r="15" ht="20" customHeight="1">
      <x:c r="A15" s="6" t="str">
        <x:v>SpecialMaxSP</x:v>
      </x:c>
      <x:c r="B15" s="6" t="str"/>
      <x:c r="C15" s="6" t="n">
        <x:v>0</x:v>
      </x:c>
      <x:c r="D15" s="6" t="str"/>
      <x:c r="E15" s="6" t="str">
        <x:v>https://raw.githubusercontent.com/Mar-7th/StarRailRes/dbe8cdfcfb0bf657b9fe1cf92d5537f118ccb487/index_new/cn/properties.json</x:v>
      </x:c>
    </x:row>
    <x:row r="16" ht="20" customHeight="1">
      <x:c r="A16" s="6" t="str">
        <x:v>SPRatio</x:v>
      </x:c>
      <x:c r="B16" s="6" t="str">
        <x:v>能量恢复效率</x:v>
      </x:c>
      <x:c r="C16" s="6" t="n">
        <x:v>1</x:v>
      </x:c>
      <x:c r="D16" s="6" t="str"/>
      <x:c r="E16" s="6" t="str">
        <x:v>https://raw.githubusercontent.com/Mar-7th/StarRailRes/dbe8cdfcfb0bf657b9fe1cf92d5537f118ccb487/index_new/cn/properties.json</x:v>
      </x:c>
    </x:row>
    <x:row r="17" ht="20" customHeight="1">
      <x:c r="A17" s="6" t="str">
        <x:v>StatusProbability</x:v>
      </x:c>
      <x:c r="B17" s="6" t="str">
        <x:v>效果命中</x:v>
      </x:c>
      <x:c r="C17" s="6" t="n">
        <x:v>1</x:v>
      </x:c>
      <x:c r="D17" s="6" t="str"/>
      <x:c r="E17" s="6" t="str">
        <x:v>https://raw.githubusercontent.com/Mar-7th/StarRailRes/dbe8cdfcfb0bf657b9fe1cf92d5537f118ccb487/index_new/cn/properties.json</x:v>
      </x:c>
    </x:row>
    <x:row r="18" ht="20" customHeight="1">
      <x:c r="A18" s="6" t="str">
        <x:v>StatusResistance</x:v>
      </x:c>
      <x:c r="B18" s="6" t="str">
        <x:v>效果抵抗</x:v>
      </x:c>
      <x:c r="C18" s="6" t="n">
        <x:v>1</x:v>
      </x:c>
      <x:c r="D18" s="6" t="str"/>
      <x:c r="E18" s="6" t="str">
        <x:v>https://raw.githubusercontent.com/Mar-7th/StarRailRes/dbe8cdfcfb0bf657b9fe1cf92d5537f118ccb487/index_new/cn/properties.json</x:v>
      </x:c>
    </x:row>
    <x:row r="19" ht="20" customHeight="1">
      <x:c r="A19" s="6" t="str">
        <x:v>CriticalChanceBase</x:v>
      </x:c>
      <x:c r="B19" s="6" t="str">
        <x:v>暴击率</x:v>
      </x:c>
      <x:c r="C19" s="6" t="n">
        <x:v>1</x:v>
      </x:c>
      <x:c r="D19" s="6" t="str">
        <x:v>crit_rate</x:v>
      </x:c>
      <x:c r="E19" s="6" t="str">
        <x:v>https://raw.githubusercontent.com/Mar-7th/StarRailRes/dbe8cdfcfb0bf657b9fe1cf92d5537f118ccb487/index_new/cn/properties.json</x:v>
      </x:c>
    </x:row>
    <x:row r="20" ht="20" customHeight="1">
      <x:c r="A20" s="6" t="str">
        <x:v>CriticalDamageBase</x:v>
      </x:c>
      <x:c r="B20" s="6" t="str">
        <x:v>暴击伤害</x:v>
      </x:c>
      <x:c r="C20" s="6" t="n">
        <x:v>1</x:v>
      </x:c>
      <x:c r="D20" s="6" t="str">
        <x:v>crit_dmg</x:v>
      </x:c>
      <x:c r="E20" s="6" t="str">
        <x:v>https://raw.githubusercontent.com/Mar-7th/StarRailRes/dbe8cdfcfb0bf657b9fe1cf92d5537f118ccb487/index_new/cn/properties.json</x:v>
      </x:c>
    </x:row>
    <x:row r="21" ht="20" customHeight="1">
      <x:c r="A21" s="6" t="str">
        <x:v>HealRatioBase</x:v>
      </x:c>
      <x:c r="B21" s="6" t="str">
        <x:v>治疗量加成</x:v>
      </x:c>
      <x:c r="C21" s="6" t="n">
        <x:v>1</x:v>
      </x:c>
      <x:c r="D21" s="6" t="str">
        <x:v>heal_rate</x:v>
      </x:c>
      <x:c r="E21" s="6" t="str">
        <x:v>https://raw.githubusercontent.com/Mar-7th/StarRailRes/dbe8cdfcfb0bf657b9fe1cf92d5537f118ccb487/index_new/cn/properties.json</x:v>
      </x:c>
    </x:row>
    <x:row r="22" ht="20" customHeight="1">
      <x:c r="A22" s="6" t="str">
        <x:v>StanceBreakAddedRatio</x:v>
      </x:c>
      <x:c r="B22" s="6" t="str"/>
      <x:c r="C22" s="6" t="n">
        <x:v>0</x:v>
      </x:c>
      <x:c r="D22" s="6" t="str"/>
      <x:c r="E22" s="6" t="str">
        <x:v>https://raw.githubusercontent.com/Mar-7th/StarRailRes/dbe8cdfcfb0bf657b9fe1cf92d5537f118ccb487/index_new/cn/properties.json</x:v>
      </x:c>
    </x:row>
    <x:row r="23" ht="20" customHeight="1">
      <x:c r="A23" s="6" t="str">
        <x:v>SPRatioBase</x:v>
      </x:c>
      <x:c r="B23" s="6" t="str">
        <x:v>能量恢复效率</x:v>
      </x:c>
      <x:c r="C23" s="6" t="n">
        <x:v>1</x:v>
      </x:c>
      <x:c r="D23" s="6" t="str">
        <x:v>sp_rate</x:v>
      </x:c>
      <x:c r="E23" s="6" t="str">
        <x:v>https://raw.githubusercontent.com/Mar-7th/StarRailRes/dbe8cdfcfb0bf657b9fe1cf92d5537f118ccb487/index_new/cn/properties.json</x:v>
      </x:c>
    </x:row>
    <x:row r="24" ht="20" customHeight="1">
      <x:c r="A24" s="6" t="str">
        <x:v>StatusProbabilityBase</x:v>
      </x:c>
      <x:c r="B24" s="6" t="str">
        <x:v>效果命中</x:v>
      </x:c>
      <x:c r="C24" s="6" t="n">
        <x:v>1</x:v>
      </x:c>
      <x:c r="D24" s="6" t="str">
        <x:v>effect_hit</x:v>
      </x:c>
      <x:c r="E24" s="6" t="str">
        <x:v>https://raw.githubusercontent.com/Mar-7th/StarRailRes/dbe8cdfcfb0bf657b9fe1cf92d5537f118ccb487/index_new/cn/properties.json</x:v>
      </x:c>
    </x:row>
    <x:row r="25" ht="20" customHeight="1">
      <x:c r="A25" s="6" t="str">
        <x:v>StatusResistanceBase</x:v>
      </x:c>
      <x:c r="B25" s="6" t="str">
        <x:v>效果抵抗</x:v>
      </x:c>
      <x:c r="C25" s="6" t="n">
        <x:v>1</x:v>
      </x:c>
      <x:c r="D25" s="6" t="str">
        <x:v>effect_res</x:v>
      </x:c>
      <x:c r="E25" s="6" t="str">
        <x:v>https://raw.githubusercontent.com/Mar-7th/StarRailRes/dbe8cdfcfb0bf657b9fe1cf92d5537f118ccb487/index_new/cn/properties.json</x:v>
      </x:c>
    </x:row>
    <x:row r="26" ht="20" customHeight="1">
      <x:c r="A26" s="6" t="str">
        <x:v>ElationDamageAddedRatio</x:v>
      </x:c>
      <x:c r="B26" s="6" t="str">
        <x:v>欢愉度</x:v>
      </x:c>
      <x:c r="C26" s="6" t="n">
        <x:v>0</x:v>
      </x:c>
      <x:c r="D26" s="6" t="str"/>
      <x:c r="E26" s="6" t="str">
        <x:v>https://raw.githubusercontent.com/Mar-7th/StarRailRes/dbe8cdfcfb0bf657b9fe1cf92d5537f118ccb487/index_new/cn/properties.json</x:v>
      </x:c>
    </x:row>
    <x:row r="27" ht="20" customHeight="1">
      <x:c r="A27" s="6" t="str">
        <x:v>ElationDamageAddedRatioBase</x:v>
      </x:c>
      <x:c r="B27" s="6" t="str">
        <x:v>欢愉度</x:v>
      </x:c>
      <x:c r="C27" s="6" t="n">
        <x:v>1</x:v>
      </x:c>
      <x:c r="D27" s="6" t="str">
        <x:v>elation_dmg</x:v>
      </x:c>
      <x:c r="E27" s="6" t="str">
        <x:v>https://raw.githubusercontent.com/Mar-7th/StarRailRes/dbe8cdfcfb0bf657b9fe1cf92d5537f118ccb487/index_new/cn/properties.json</x:v>
      </x:c>
    </x:row>
    <x:row r="28" ht="20" customHeight="1">
      <x:c r="A28" s="6" t="str">
        <x:v>PhysicalAddedRatio</x:v>
      </x:c>
      <x:c r="B28" s="6" t="str">
        <x:v>物理属性伤害提高</x:v>
      </x:c>
      <x:c r="C28" s="6" t="n">
        <x:v>1</x:v>
      </x:c>
      <x:c r="D28" s="6" t="str">
        <x:v>physical_dmg</x:v>
      </x:c>
      <x:c r="E28" s="6" t="str">
        <x:v>https://raw.githubusercontent.com/Mar-7th/StarRailRes/dbe8cdfcfb0bf657b9fe1cf92d5537f118ccb487/index_new/cn/properties.json</x:v>
      </x:c>
    </x:row>
    <x:row r="29" ht="20" customHeight="1">
      <x:c r="A29" s="6" t="str">
        <x:v>PhysicalResistance</x:v>
      </x:c>
      <x:c r="B29" s="6" t="str">
        <x:v>物理属性抗性提高</x:v>
      </x:c>
      <x:c r="C29" s="6" t="n">
        <x:v>1</x:v>
      </x:c>
      <x:c r="D29" s="6" t="str">
        <x:v>physical_res</x:v>
      </x:c>
      <x:c r="E29" s="6" t="str">
        <x:v>https://raw.githubusercontent.com/Mar-7th/StarRailRes/dbe8cdfcfb0bf657b9fe1cf92d5537f118ccb487/index_new/cn/properties.json</x:v>
      </x:c>
    </x:row>
    <x:row r="30" ht="20" customHeight="1">
      <x:c r="A30" s="6" t="str">
        <x:v>FireAddedRatio</x:v>
      </x:c>
      <x:c r="B30" s="6" t="str">
        <x:v>火属性伤害提高</x:v>
      </x:c>
      <x:c r="C30" s="6" t="n">
        <x:v>1</x:v>
      </x:c>
      <x:c r="D30" s="6" t="str">
        <x:v>fire_dmg</x:v>
      </x:c>
      <x:c r="E30" s="6" t="str">
        <x:v>https://raw.githubusercontent.com/Mar-7th/StarRailRes/dbe8cdfcfb0bf657b9fe1cf92d5537f118ccb487/index_new/cn/properties.json</x:v>
      </x:c>
    </x:row>
    <x:row r="31" ht="20" customHeight="1">
      <x:c r="A31" s="6" t="str">
        <x:v>FireResistance</x:v>
      </x:c>
      <x:c r="B31" s="6" t="str">
        <x:v>火属性抗性提高</x:v>
      </x:c>
      <x:c r="C31" s="6" t="n">
        <x:v>1</x:v>
      </x:c>
      <x:c r="D31" s="6" t="str">
        <x:v>fire_res</x:v>
      </x:c>
      <x:c r="E31" s="6" t="str">
        <x:v>https://raw.githubusercontent.com/Mar-7th/StarRailRes/dbe8cdfcfb0bf657b9fe1cf92d5537f118ccb487/index_new/cn/properties.json</x:v>
      </x:c>
    </x:row>
    <x:row r="32" ht="20" customHeight="1">
      <x:c r="A32" s="6" t="str">
        <x:v>IceAddedRatio</x:v>
      </x:c>
      <x:c r="B32" s="6" t="str">
        <x:v>冰属性伤害提高</x:v>
      </x:c>
      <x:c r="C32" s="6" t="n">
        <x:v>1</x:v>
      </x:c>
      <x:c r="D32" s="6" t="str">
        <x:v>ice_dmg</x:v>
      </x:c>
      <x:c r="E32" s="6" t="str">
        <x:v>https://raw.githubusercontent.com/Mar-7th/StarRailRes/dbe8cdfcfb0bf657b9fe1cf92d5537f118ccb487/index_new/cn/properties.json</x:v>
      </x:c>
    </x:row>
    <x:row r="33" ht="20" customHeight="1">
      <x:c r="A33" s="6" t="str">
        <x:v>IceResistance</x:v>
      </x:c>
      <x:c r="B33" s="6" t="str">
        <x:v>冰属性抗性提高</x:v>
      </x:c>
      <x:c r="C33" s="6" t="n">
        <x:v>1</x:v>
      </x:c>
      <x:c r="D33" s="6" t="str">
        <x:v>ice_res</x:v>
      </x:c>
      <x:c r="E33" s="6" t="str">
        <x:v>https://raw.githubusercontent.com/Mar-7th/StarRailRes/dbe8cdfcfb0bf657b9fe1cf92d5537f118ccb487/index_new/cn/properties.json</x:v>
      </x:c>
    </x:row>
    <x:row r="34" ht="20" customHeight="1">
      <x:c r="A34" s="6" t="str">
        <x:v>ThunderAddedRatio</x:v>
      </x:c>
      <x:c r="B34" s="6" t="str">
        <x:v>雷属性伤害提高</x:v>
      </x:c>
      <x:c r="C34" s="6" t="n">
        <x:v>1</x:v>
      </x:c>
      <x:c r="D34" s="6" t="str">
        <x:v>thunder_dmg</x:v>
      </x:c>
      <x:c r="E34" s="6" t="str">
        <x:v>https://raw.githubusercontent.com/Mar-7th/StarRailRes/dbe8cdfcfb0bf657b9fe1cf92d5537f118ccb487/index_new/cn/properties.json</x:v>
      </x:c>
    </x:row>
    <x:row r="35" ht="20" customHeight="1">
      <x:c r="A35" s="6" t="str">
        <x:v>ThunderResistance</x:v>
      </x:c>
      <x:c r="B35" s="6" t="str">
        <x:v>雷属性抗性提高</x:v>
      </x:c>
      <x:c r="C35" s="6" t="n">
        <x:v>1</x:v>
      </x:c>
      <x:c r="D35" s="6" t="str">
        <x:v>thunder_res</x:v>
      </x:c>
      <x:c r="E35" s="6" t="str">
        <x:v>https://raw.githubusercontent.com/Mar-7th/StarRailRes/dbe8cdfcfb0bf657b9fe1cf92d5537f118ccb487/index_new/cn/properties.json</x:v>
      </x:c>
    </x:row>
    <x:row r="36" ht="20" customHeight="1">
      <x:c r="A36" s="6" t="str">
        <x:v>WindAddedRatio</x:v>
      </x:c>
      <x:c r="B36" s="6" t="str">
        <x:v>风属性伤害提高</x:v>
      </x:c>
      <x:c r="C36" s="6" t="n">
        <x:v>1</x:v>
      </x:c>
      <x:c r="D36" s="6" t="str">
        <x:v>wind_dmg</x:v>
      </x:c>
      <x:c r="E36" s="6" t="str">
        <x:v>https://raw.githubusercontent.com/Mar-7th/StarRailRes/dbe8cdfcfb0bf657b9fe1cf92d5537f118ccb487/index_new/cn/properties.json</x:v>
      </x:c>
    </x:row>
    <x:row r="37" ht="20" customHeight="1">
      <x:c r="A37" s="6" t="str">
        <x:v>WindResistance</x:v>
      </x:c>
      <x:c r="B37" s="6" t="str">
        <x:v>风属性抗性提高</x:v>
      </x:c>
      <x:c r="C37" s="6" t="n">
        <x:v>1</x:v>
      </x:c>
      <x:c r="D37" s="6" t="str">
        <x:v>wind_res</x:v>
      </x:c>
      <x:c r="E37" s="6" t="str">
        <x:v>https://raw.githubusercontent.com/Mar-7th/StarRailRes/dbe8cdfcfb0bf657b9fe1cf92d5537f118ccb487/index_new/cn/properties.json</x:v>
      </x:c>
    </x:row>
    <x:row r="38" ht="20" customHeight="1">
      <x:c r="A38" s="6" t="str">
        <x:v>QuantumAddedRatio</x:v>
      </x:c>
      <x:c r="B38" s="6" t="str">
        <x:v>量子属性伤害提高</x:v>
      </x:c>
      <x:c r="C38" s="6" t="n">
        <x:v>1</x:v>
      </x:c>
      <x:c r="D38" s="6" t="str">
        <x:v>quantum_dmg</x:v>
      </x:c>
      <x:c r="E38" s="6" t="str">
        <x:v>https://raw.githubusercontent.com/Mar-7th/StarRailRes/dbe8cdfcfb0bf657b9fe1cf92d5537f118ccb487/index_new/cn/properties.json</x:v>
      </x:c>
    </x:row>
    <x:row r="39" ht="20" customHeight="1">
      <x:c r="A39" s="6" t="str">
        <x:v>QuantumResistance</x:v>
      </x:c>
      <x:c r="B39" s="6" t="str">
        <x:v>量子属性抗性提高</x:v>
      </x:c>
      <x:c r="C39" s="6" t="n">
        <x:v>1</x:v>
      </x:c>
      <x:c r="D39" s="6" t="str">
        <x:v>quantum_res</x:v>
      </x:c>
      <x:c r="E39" s="6" t="str">
        <x:v>https://raw.githubusercontent.com/Mar-7th/StarRailRes/dbe8cdfcfb0bf657b9fe1cf92d5537f118ccb487/index_new/cn/properties.json</x:v>
      </x:c>
    </x:row>
    <x:row r="40" ht="20" customHeight="1">
      <x:c r="A40" s="6" t="str">
        <x:v>ImaginaryAddedRatio</x:v>
      </x:c>
      <x:c r="B40" s="6" t="str">
        <x:v>虚数属性伤害提高</x:v>
      </x:c>
      <x:c r="C40" s="6" t="n">
        <x:v>1</x:v>
      </x:c>
      <x:c r="D40" s="6" t="str">
        <x:v>imaginary_dmg</x:v>
      </x:c>
      <x:c r="E40" s="6" t="str">
        <x:v>https://raw.githubusercontent.com/Mar-7th/StarRailRes/dbe8cdfcfb0bf657b9fe1cf92d5537f118ccb487/index_new/cn/properties.json</x:v>
      </x:c>
    </x:row>
    <x:row r="41" ht="20" customHeight="1">
      <x:c r="A41" s="6" t="str">
        <x:v>ImaginaryResistance</x:v>
      </x:c>
      <x:c r="B41" s="6" t="str">
        <x:v>虚数属性抗性提高</x:v>
      </x:c>
      <x:c r="C41" s="6" t="n">
        <x:v>1</x:v>
      </x:c>
      <x:c r="D41" s="6" t="str">
        <x:v>imaginary_res</x:v>
      </x:c>
      <x:c r="E41" s="6" t="str">
        <x:v>https://raw.githubusercontent.com/Mar-7th/StarRailRes/dbe8cdfcfb0bf657b9fe1cf92d5537f118ccb487/index_new/cn/properties.json</x:v>
      </x:c>
    </x:row>
    <x:row r="42" ht="20" customHeight="1">
      <x:c r="A42" s="6" t="str">
        <x:v>BaseHP</x:v>
      </x:c>
      <x:c r="B42" s="6" t="str">
        <x:v>基础生命值</x:v>
      </x:c>
      <x:c r="C42" s="6" t="n">
        <x:v>0</x:v>
      </x:c>
      <x:c r="D42" s="6" t="str">
        <x:v>hp</x:v>
      </x:c>
      <x:c r="E42" s="6" t="str">
        <x:v>https://raw.githubusercontent.com/Mar-7th/StarRailRes/dbe8cdfcfb0bf657b9fe1cf92d5537f118ccb487/index_new/cn/properties.json</x:v>
      </x:c>
    </x:row>
    <x:row r="43" ht="20" customHeight="1">
      <x:c r="A43" s="6" t="str">
        <x:v>HPDelta</x:v>
      </x:c>
      <x:c r="B43" s="6" t="str">
        <x:v>生命值</x:v>
      </x:c>
      <x:c r="C43" s="6" t="n">
        <x:v>0</x:v>
      </x:c>
      <x:c r="D43" s="6" t="str">
        <x:v>hp</x:v>
      </x:c>
      <x:c r="E43" s="6" t="str">
        <x:v>https://raw.githubusercontent.com/Mar-7th/StarRailRes/dbe8cdfcfb0bf657b9fe1cf92d5537f118ccb487/index_new/cn/properties.json</x:v>
      </x:c>
    </x:row>
    <x:row r="44" ht="20" customHeight="1">
      <x:c r="A44" s="6" t="str">
        <x:v>HPAddedRatio</x:v>
      </x:c>
      <x:c r="B44" s="6" t="str">
        <x:v>生命值</x:v>
      </x:c>
      <x:c r="C44" s="6" t="n">
        <x:v>1</x:v>
      </x:c>
      <x:c r="D44" s="6" t="str">
        <x:v>hp</x:v>
      </x:c>
      <x:c r="E44" s="6" t="str">
        <x:v>https://raw.githubusercontent.com/Mar-7th/StarRailRes/dbe8cdfcfb0bf657b9fe1cf92d5537f118ccb487/index_new/cn/properties.json</x:v>
      </x:c>
    </x:row>
    <x:row r="45" ht="20" customHeight="1">
      <x:c r="A45" s="6" t="str">
        <x:v>BaseAttack</x:v>
      </x:c>
      <x:c r="B45" s="6" t="str">
        <x:v>基础攻击力</x:v>
      </x:c>
      <x:c r="C45" s="6" t="n">
        <x:v>0</x:v>
      </x:c>
      <x:c r="D45" s="6" t="str">
        <x:v>atk</x:v>
      </x:c>
      <x:c r="E45" s="6" t="str">
        <x:v>https://raw.githubusercontent.com/Mar-7th/StarRailRes/dbe8cdfcfb0bf657b9fe1cf92d5537f118ccb487/index_new/cn/properties.json</x:v>
      </x:c>
    </x:row>
    <x:row r="46" ht="20" customHeight="1">
      <x:c r="A46" s="6" t="str">
        <x:v>AttackDelta</x:v>
      </x:c>
      <x:c r="B46" s="6" t="str">
        <x:v>攻击力</x:v>
      </x:c>
      <x:c r="C46" s="6" t="n">
        <x:v>0</x:v>
      </x:c>
      <x:c r="D46" s="6" t="str">
        <x:v>atk</x:v>
      </x:c>
      <x:c r="E46" s="6" t="str">
        <x:v>https://raw.githubusercontent.com/Mar-7th/StarRailRes/dbe8cdfcfb0bf657b9fe1cf92d5537f118ccb487/index_new/cn/properties.json</x:v>
      </x:c>
    </x:row>
    <x:row r="47" ht="20" customHeight="1">
      <x:c r="A47" s="6" t="str">
        <x:v>AttackAddedRatio</x:v>
      </x:c>
      <x:c r="B47" s="6" t="str">
        <x:v>攻击力</x:v>
      </x:c>
      <x:c r="C47" s="6" t="n">
        <x:v>1</x:v>
      </x:c>
      <x:c r="D47" s="6" t="str">
        <x:v>atk</x:v>
      </x:c>
      <x:c r="E47" s="6" t="str">
        <x:v>https://raw.githubusercontent.com/Mar-7th/StarRailRes/dbe8cdfcfb0bf657b9fe1cf92d5537f118ccb487/index_new/cn/properties.json</x:v>
      </x:c>
    </x:row>
    <x:row r="48" ht="20" customHeight="1">
      <x:c r="A48" s="6" t="str">
        <x:v>BaseDefence</x:v>
      </x:c>
      <x:c r="B48" s="6" t="str">
        <x:v>基础防御力</x:v>
      </x:c>
      <x:c r="C48" s="6" t="n">
        <x:v>0</x:v>
      </x:c>
      <x:c r="D48" s="6" t="str">
        <x:v>def</x:v>
      </x:c>
      <x:c r="E48" s="6" t="str">
        <x:v>https://raw.githubusercontent.com/Mar-7th/StarRailRes/dbe8cdfcfb0bf657b9fe1cf92d5537f118ccb487/index_new/cn/properties.json</x:v>
      </x:c>
    </x:row>
    <x:row r="49" ht="20" customHeight="1">
      <x:c r="A49" s="6" t="str">
        <x:v>DefenceDelta</x:v>
      </x:c>
      <x:c r="B49" s="6" t="str">
        <x:v>防御力</x:v>
      </x:c>
      <x:c r="C49" s="6" t="n">
        <x:v>0</x:v>
      </x:c>
      <x:c r="D49" s="6" t="str">
        <x:v>def</x:v>
      </x:c>
      <x:c r="E49" s="6" t="str">
        <x:v>https://raw.githubusercontent.com/Mar-7th/StarRailRes/dbe8cdfcfb0bf657b9fe1cf92d5537f118ccb487/index_new/cn/properties.json</x:v>
      </x:c>
    </x:row>
    <x:row r="50" ht="20" customHeight="1">
      <x:c r="A50" s="6" t="str">
        <x:v>DefenceAddedRatio</x:v>
      </x:c>
      <x:c r="B50" s="6" t="str">
        <x:v>防御力</x:v>
      </x:c>
      <x:c r="C50" s="6" t="n">
        <x:v>1</x:v>
      </x:c>
      <x:c r="D50" s="6" t="str">
        <x:v>def</x:v>
      </x:c>
      <x:c r="E50" s="6" t="str">
        <x:v>https://raw.githubusercontent.com/Mar-7th/StarRailRes/dbe8cdfcfb0bf657b9fe1cf92d5537f118ccb487/index_new/cn/properties.json</x:v>
      </x:c>
    </x:row>
    <x:row r="51" ht="20" customHeight="1">
      <x:c r="A51" s="6" t="str">
        <x:v>BaseSpeed</x:v>
      </x:c>
      <x:c r="B51" s="6" t="str">
        <x:v>速度</x:v>
      </x:c>
      <x:c r="C51" s="6" t="n">
        <x:v>0</x:v>
      </x:c>
      <x:c r="D51" s="6" t="str">
        <x:v>spd</x:v>
      </x:c>
      <x:c r="E51" s="6" t="str">
        <x:v>https://raw.githubusercontent.com/Mar-7th/StarRailRes/dbe8cdfcfb0bf657b9fe1cf92d5537f118ccb487/index_new/cn/properties.json</x:v>
      </x:c>
    </x:row>
    <x:row r="52" ht="20" customHeight="1">
      <x:c r="A52" s="6" t="str">
        <x:v>HealTakenRatio</x:v>
      </x:c>
      <x:c r="B52" s="6" t="str">
        <x:v>受治疗量提高</x:v>
      </x:c>
      <x:c r="C52" s="6" t="n">
        <x:v>1</x:v>
      </x:c>
      <x:c r="D52" s="6" t="str"/>
      <x:c r="E52" s="6" t="str">
        <x:v>https://raw.githubusercontent.com/Mar-7th/StarRailRes/dbe8cdfcfb0bf657b9fe1cf92d5537f118ccb487/index_new/cn/properties.json</x:v>
      </x:c>
    </x:row>
    <x:row r="53" ht="20" customHeight="1">
      <x:c r="A53" s="6" t="str">
        <x:v>PhysicalResistanceDelta</x:v>
      </x:c>
      <x:c r="B53" s="6" t="str">
        <x:v>物理属性抗性提高</x:v>
      </x:c>
      <x:c r="C53" s="6" t="n">
        <x:v>1</x:v>
      </x:c>
      <x:c r="D53" s="6" t="str"/>
      <x:c r="E53" s="6" t="str">
        <x:v>https://raw.githubusercontent.com/Mar-7th/StarRailRes/dbe8cdfcfb0bf657b9fe1cf92d5537f118ccb487/index_new/cn/properties.json</x:v>
      </x:c>
    </x:row>
    <x:row r="54" ht="20" customHeight="1">
      <x:c r="A54" s="6" t="str">
        <x:v>FireResistanceDelta</x:v>
      </x:c>
      <x:c r="B54" s="6" t="str">
        <x:v>火属性抗性提高</x:v>
      </x:c>
      <x:c r="C54" s="6" t="n">
        <x:v>1</x:v>
      </x:c>
      <x:c r="D54" s="6" t="str"/>
      <x:c r="E54" s="6" t="str">
        <x:v>https://raw.githubusercontent.com/Mar-7th/StarRailRes/dbe8cdfcfb0bf657b9fe1cf92d5537f118ccb487/index_new/cn/properties.json</x:v>
      </x:c>
    </x:row>
    <x:row r="55" ht="20" customHeight="1">
      <x:c r="A55" s="6" t="str">
        <x:v>IceResistanceDelta</x:v>
      </x:c>
      <x:c r="B55" s="6" t="str">
        <x:v>冰属性抗性提高</x:v>
      </x:c>
      <x:c r="C55" s="6" t="n">
        <x:v>1</x:v>
      </x:c>
      <x:c r="D55" s="6" t="str"/>
      <x:c r="E55" s="6" t="str">
        <x:v>https://raw.githubusercontent.com/Mar-7th/StarRailRes/dbe8cdfcfb0bf657b9fe1cf92d5537f118ccb487/index_new/cn/properties.json</x:v>
      </x:c>
    </x:row>
    <x:row r="56" ht="20" customHeight="1">
      <x:c r="A56" s="6" t="str">
        <x:v>ThunderResistanceDelta</x:v>
      </x:c>
      <x:c r="B56" s="6" t="str">
        <x:v>雷属性抗性提高</x:v>
      </x:c>
      <x:c r="C56" s="6" t="n">
        <x:v>1</x:v>
      </x:c>
      <x:c r="D56" s="6" t="str"/>
      <x:c r="E56" s="6" t="str">
        <x:v>https://raw.githubusercontent.com/Mar-7th/StarRailRes/dbe8cdfcfb0bf657b9fe1cf92d5537f118ccb487/index_new/cn/properties.json</x:v>
      </x:c>
    </x:row>
    <x:row r="57" ht="20" customHeight="1">
      <x:c r="A57" s="6" t="str">
        <x:v>WindResistanceDelta</x:v>
      </x:c>
      <x:c r="B57" s="6" t="str">
        <x:v>风属性抗性提高</x:v>
      </x:c>
      <x:c r="C57" s="6" t="n">
        <x:v>1</x:v>
      </x:c>
      <x:c r="D57" s="6" t="str"/>
      <x:c r="E57" s="6" t="str">
        <x:v>https://raw.githubusercontent.com/Mar-7th/StarRailRes/dbe8cdfcfb0bf657b9fe1cf92d5537f118ccb487/index_new/cn/properties.json</x:v>
      </x:c>
    </x:row>
    <x:row r="58" ht="20" customHeight="1">
      <x:c r="A58" s="6" t="str">
        <x:v>QuantumResistanceDelta</x:v>
      </x:c>
      <x:c r="B58" s="6" t="str">
        <x:v>量子属性抗性提高</x:v>
      </x:c>
      <x:c r="C58" s="6" t="n">
        <x:v>1</x:v>
      </x:c>
      <x:c r="D58" s="6" t="str"/>
      <x:c r="E58" s="6" t="str">
        <x:v>https://raw.githubusercontent.com/Mar-7th/StarRailRes/dbe8cdfcfb0bf657b9fe1cf92d5537f118ccb487/index_new/cn/properties.json</x:v>
      </x:c>
    </x:row>
    <x:row r="59" ht="20" customHeight="1">
      <x:c r="A59" s="6" t="str">
        <x:v>ImaginaryResistanceDelta</x:v>
      </x:c>
      <x:c r="B59" s="6" t="str">
        <x:v>虚数属性抗性提高</x:v>
      </x:c>
      <x:c r="C59" s="6" t="n">
        <x:v>1</x:v>
      </x:c>
      <x:c r="D59" s="6" t="str"/>
      <x:c r="E59" s="6" t="str">
        <x:v>https://raw.githubusercontent.com/Mar-7th/StarRailRes/dbe8cdfcfb0bf657b9fe1cf92d5537f118ccb487/index_new/cn/properties.json</x:v>
      </x:c>
    </x:row>
    <x:row r="60" ht="20" customHeight="1">
      <x:c r="A60" s="6" t="str">
        <x:v>SpeedDelta</x:v>
      </x:c>
      <x:c r="B60" s="6" t="str">
        <x:v>速度</x:v>
      </x:c>
      <x:c r="C60" s="6" t="n">
        <x:v>0</x:v>
      </x:c>
      <x:c r="D60" s="6" t="str">
        <x:v>spd</x:v>
      </x:c>
      <x:c r="E60" s="6" t="str">
        <x:v>https://raw.githubusercontent.com/Mar-7th/StarRailRes/dbe8cdfcfb0bf657b9fe1cf92d5537f118ccb487/index_new/cn/properties.json</x:v>
      </x:c>
    </x:row>
    <x:row r="61" ht="20" customHeight="1">
      <x:c r="A61" s="6" t="str">
        <x:v>SpeedAddedRatio</x:v>
      </x:c>
      <x:c r="B61" s="6" t="str">
        <x:v>速度</x:v>
      </x:c>
      <x:c r="C61" s="6" t="n">
        <x:v>1</x:v>
      </x:c>
      <x:c r="D61" s="6" t="str">
        <x:v>spd</x:v>
      </x:c>
      <x:c r="E61" s="6" t="str">
        <x:v>https://raw.githubusercontent.com/Mar-7th/StarRailRes/dbe8cdfcfb0bf657b9fe1cf92d5537f118ccb487/index_new/cn/properties.json</x:v>
      </x:c>
    </x:row>
    <x:row r="62" ht="20" customHeight="1">
      <x:c r="A62" s="6" t="str">
        <x:v>AllDamageTypeAddedRatio</x:v>
      </x:c>
      <x:c r="B62" s="6" t="str">
        <x:v>伤害提高</x:v>
      </x:c>
      <x:c r="C62" s="6" t="n">
        <x:v>1</x:v>
      </x:c>
      <x:c r="D62" s="6" t="str">
        <x:v>all_dmg</x:v>
      </x:c>
      <x:c r="E62" s="6" t="str">
        <x:v>https://raw.githubusercontent.com/Mar-7th/StarRailRes/dbe8cdfcfb0bf657b9fe1cf92d5537f118ccb487/index_new/cn/properties.json</x:v>
      </x:c>
    </x:row>
    <x:row r="63" ht="20" customHeight="1">
      <x:c r="A63" s="6" t="str">
        <x:v>Merrymaking</x:v>
      </x:c>
      <x:c r="B63" s="6" t="str">
        <x:v>增笑</x:v>
      </x:c>
      <x:c r="C63" s="6" t="n">
        <x:v>1</x:v>
      </x:c>
      <x:c r="D63" s="6" t="str"/>
      <x:c r="E63" s="6" t="str">
        <x:v>工作簿条件乘区输入</x:v>
      </x:c>
    </x:row>
    <x:row r="64" ht="20" customHeight="1">
      <x:c r="A64" s="6" t="str">
        <x:v>DefReduction</x:v>
      </x:c>
      <x:c r="B64" s="6" t="str">
        <x:v>降低防御</x:v>
      </x:c>
      <x:c r="C64" s="6" t="n">
        <x:v>1</x:v>
      </x:c>
      <x:c r="D64" s="6" t="str"/>
      <x:c r="E64" s="6" t="str">
        <x:v>工作簿条件乘区输入</x:v>
      </x:c>
    </x:row>
    <x:row r="65" ht="20" customHeight="1">
      <x:c r="A65" s="6" t="str">
        <x:v>DefIgnore</x:v>
      </x:c>
      <x:c r="B65" s="6" t="str">
        <x:v>无视防御</x:v>
      </x:c>
      <x:c r="C65" s="6" t="n">
        <x:v>1</x:v>
      </x:c>
      <x:c r="D65" s="6" t="str"/>
      <x:c r="E65" s="6" t="str">
        <x:v>工作簿条件乘区输入</x:v>
      </x:c>
    </x:row>
    <x:row r="66" ht="20" customHeight="1">
      <x:c r="A66" s="6" t="str">
        <x:v>ResPen</x:v>
      </x:c>
      <x:c r="B66" s="6" t="str">
        <x:v>抗性穿透</x:v>
      </x:c>
      <x:c r="C66" s="6" t="n">
        <x:v>1</x:v>
      </x:c>
      <x:c r="D66" s="6" t="str"/>
      <x:c r="E66" s="6" t="str">
        <x:v>工作簿条件乘区输入</x:v>
      </x:c>
    </x:row>
    <x:row r="67" ht="20" customHeight="1">
      <x:c r="A67" s="6" t="str">
        <x:v>Vulnerability</x:v>
      </x:c>
      <x:c r="B67" s="6" t="str">
        <x:v>易伤</x:v>
      </x:c>
      <x:c r="C67" s="6" t="n">
        <x:v>1</x:v>
      </x:c>
      <x:c r="D67" s="6" t="str"/>
      <x:c r="E67" s="6" t="str">
        <x:v>工作簿条件乘区输入</x:v>
      </x:c>
    </x:row>
    <x:row r="68" ht="20" customHeight="1">
      <x:c r="A68" s="6" t="str">
        <x:v>BreakBonus</x:v>
      </x:c>
      <x:c r="B68" s="6" t="str">
        <x:v>击破增伤</x:v>
      </x:c>
      <x:c r="C68" s="6" t="n">
        <x:v>1</x:v>
      </x:c>
      <x:c r="D68" s="6" t="str"/>
      <x:c r="E68" s="6" t="str">
        <x:v>工作簿条件乘区输入</x:v>
      </x:c>
    </x:row>
    <x:row r="69" ht="20" customHeight="1">
      <x:c r="A69" s="6" t="str">
        <x:v>SuperBreakBonus</x:v>
      </x:c>
      <x:c r="B69" s="6" t="str">
        <x:v>超击破增伤</x:v>
      </x:c>
      <x:c r="C69" s="6" t="n">
        <x:v>1</x:v>
      </x:c>
      <x:c r="D69" s="6" t="str"/>
      <x:c r="E69" s="6" t="str">
        <x:v>工作簿条件乘区输入</x:v>
      </x:c>
    </x:row>
    <x:row r="70" ht="20" customHeight="1">
      <x:c r="A70" s="6" t="str">
        <x:v>SuperBreakConvert</x:v>
      </x:c>
      <x:c r="B70" s="6" t="str">
        <x:v>超击破转换倍率</x:v>
      </x:c>
      <x:c r="C70" s="6" t="n">
        <x:v>1</x:v>
      </x:c>
      <x:c r="D70" s="6" t="str"/>
      <x:c r="E70" s="6" t="str">
        <x:v>工作簿条件乘区输入</x:v>
      </x:c>
    </x:row>
    <x:row r="71" ht="20" customHeight="1">
      <x:c r="A71" s="6" t="str">
        <x:v>Weaken</x:v>
      </x:c>
      <x:c r="B71" s="6" t="str">
        <x:v>虚弱</x:v>
      </x:c>
      <x:c r="C71" s="6" t="n">
        <x:v>1</x:v>
      </x:c>
      <x:c r="D71" s="6" t="str"/>
      <x:c r="E71" s="6" t="str">
        <x:v>工作簿条件乘区输入</x:v>
      </x:c>
    </x:row>
    <x:row r="72" ht="20" customHeight="1">
      <x:c r="A72" s="6" t="str">
        <x:v>IndependentBonus</x:v>
      </x:c>
      <x:c r="B72" s="6" t="str">
        <x:v>独立增伤</x:v>
      </x:c>
      <x:c r="C72" s="6" t="n">
        <x:v>1</x:v>
      </x:c>
      <x:c r="D72" s="6" t="str"/>
      <x:c r="E72" s="6" t="str">
        <x:v>工作簿条件乘区输入</x:v>
      </x:c>
    </x:row>
    <x:row r="73" ht="20" customHeight="1">
      <x:c r="A73" s="6" t="str">
        <x:v>IndependentVulnerability</x:v>
      </x:c>
      <x:c r="B73" s="6" t="str">
        <x:v>独立易伤</x:v>
      </x:c>
      <x:c r="C73" s="6" t="n">
        <x:v>1</x:v>
      </x:c>
      <x:c r="D73" s="6" t="str"/>
      <x:c r="E73" s="6" t="str">
        <x:v>工作簿条件乘区输入</x:v>
      </x:c>
    </x:row>
    <x:row r="74" ht="20" customHeight="1">
      <x:c r="A74" s="6" t="str">
        <x:v>FinalBonus</x:v>
      </x:c>
      <x:c r="B74" s="6" t="str">
        <x:v>最终增伤</x:v>
      </x:c>
      <x:c r="C74" s="6" t="n">
        <x:v>1</x:v>
      </x:c>
      <x:c r="D74" s="6" t="str"/>
      <x:c r="E74" s="6" t="str">
        <x:v>工作簿条件乘区输入</x:v>
      </x:c>
    </x:row>
    <x:row r="75" ht="20" customHeight="1">
      <x:c r="A75" s="6" t="str">
        <x:v>TrueRatio</x:v>
      </x:c>
      <x:c r="B75" s="6" t="str">
        <x:v>真实伤害比例</x:v>
      </x:c>
      <x:c r="C75" s="6" t="n">
        <x:v>1</x:v>
      </x:c>
      <x:c r="D75" s="6" t="str"/>
      <x:c r="E75" s="6" t="str">
        <x:v>工作簿条件乘区输入</x:v>
      </x:c>
    </x:row>
    <x:row r="76" ht="20" customHeight="1">
      <x:c r="A76" s="6" t="str">
        <x:v>BreakEfficiency</x:v>
      </x:c>
      <x:c r="B76" s="6" t="str">
        <x:v>击破效率</x:v>
      </x:c>
      <x:c r="C76" s="6" t="n">
        <x:v>1</x:v>
      </x:c>
      <x:c r="D76" s="6" t="str"/>
      <x:c r="E76" s="6" t="str">
        <x:v>工作簿条件乘区输入</x:v>
      </x:c>
    </x:row>
  </x:sheetData>
  <x:pageMargins left="0.7" right="0.7" top="0.75" bottom="0.75" header="0.3" footer="0.3"/>
  <x:tableParts count="1">
    <x:tablePart xmlns:r="http://schemas.openxmlformats.org/officeDocument/2006/relationships" r:id="R0d952da42cfe434a"/>
  </x:tableParts>
</x:worksheet>
</file>

<file path=xl/worksheets/sheet3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28" hidden="0" customWidth="1"/>
  </x:cols>
  <x:sheetData>
    <x:row r="1">
      <x:c r="A1" s="1" t="str">
        <x:v>等级系数库</x:v>
      </x:c>
      <x:c r="B1" s="1"/>
      <x:c r="C1" s="1"/>
      <x:c r="D1" s="1"/>
    </x:row>
    <x:row r="2">
      <x:c r="A2" s="2" t="str">
        <x:v>4.6 数据快照；筛选表头可查找名称与ID。来源列保存逐表网址。</x:v>
      </x:c>
      <x:c r="B2" s="2"/>
      <x:c r="C2" s="2"/>
      <x:c r="D2" s="2"/>
    </x:row>
    <x:row r="4" ht="28" customHeight="1">
      <x:c r="A4" s="5" t="str">
        <x:v>等级</x:v>
      </x:c>
      <x:c r="B4" s="5" t="str">
        <x:v>击破等级基数</x:v>
      </x:c>
      <x:c r="C4" s="5" t="str">
        <x:v>欢愉等级基数</x:v>
      </x:c>
      <x:c r="D4" s="5" t="str">
        <x:v>来源</x:v>
      </x:c>
    </x:row>
    <x:row r="5" ht="20" customHeight="1">
      <x:c r="A5" s="6" t="n">
        <x:v>1</x:v>
      </x:c>
      <x:c r="B5" s="6" t="n">
        <x:v>54</x:v>
      </x:c>
      <x:c r="C5" s="6" t="n">
        <x:v>108</x:v>
      </x:c>
      <x:c r="D5" s="6" t="str">
        <x:v>https://raw.githubusercontent.com/gffice/StarRailData/master/ExcelOutput/AvatarBreakDamage.json</x:v>
      </x:c>
    </x:row>
    <x:row r="6" ht="20" customHeight="1">
      <x:c r="A6" s="6" t="n">
        <x:v>2</x:v>
      </x:c>
      <x:c r="B6" s="6" t="n">
        <x:v>58</x:v>
      </x:c>
      <x:c r="C6" s="6" t="n">
        <x:v>116</x:v>
      </x:c>
      <x:c r="D6" s="6" t="str">
        <x:v>https://raw.githubusercontent.com/gffice/StarRailData/master/ExcelOutput/AvatarBreakDamage.json</x:v>
      </x:c>
    </x:row>
    <x:row r="7" ht="20" customHeight="1">
      <x:c r="A7" s="6" t="n">
        <x:v>3</x:v>
      </x:c>
      <x:c r="B7" s="6" t="n">
        <x:v>62</x:v>
      </x:c>
      <x:c r="C7" s="6" t="n">
        <x:v>124</x:v>
      </x:c>
      <x:c r="D7" s="6" t="str">
        <x:v>https://raw.githubusercontent.com/gffice/StarRailData/master/ExcelOutput/AvatarBreakDamage.json</x:v>
      </x:c>
    </x:row>
    <x:row r="8" ht="20" customHeight="1">
      <x:c r="A8" s="6" t="n">
        <x:v>4</x:v>
      </x:c>
      <x:c r="B8" s="6" t="n">
        <x:v>67.52638</x:v>
      </x:c>
      <x:c r="C8" s="6" t="n">
        <x:v>135.05276</x:v>
      </x:c>
      <x:c r="D8" s="6" t="str">
        <x:v>https://raw.githubusercontent.com/gffice/StarRailData/master/ExcelOutput/AvatarBreakDamage.json</x:v>
      </x:c>
    </x:row>
    <x:row r="9" ht="20" customHeight="1">
      <x:c r="A9" s="6" t="n">
        <x:v>5</x:v>
      </x:c>
      <x:c r="B9" s="6" t="n">
        <x:v>70.5094</x:v>
      </x:c>
      <x:c r="C9" s="6" t="n">
        <x:v>141.0188</x:v>
      </x:c>
      <x:c r="D9" s="6" t="str">
        <x:v>https://raw.githubusercontent.com/gffice/StarRailData/master/ExcelOutput/AvatarBreakDamage.json</x:v>
      </x:c>
    </x:row>
    <x:row r="10" ht="20" customHeight="1">
      <x:c r="A10" s="6" t="n">
        <x:v>6</x:v>
      </x:c>
      <x:c r="B10" s="6" t="n">
        <x:v>73.52282</x:v>
      </x:c>
      <x:c r="C10" s="6" t="n">
        <x:v>147.04564</x:v>
      </x:c>
      <x:c r="D10" s="6" t="str">
        <x:v>https://raw.githubusercontent.com/gffice/StarRailData/master/ExcelOutput/AvatarBreakDamage.json</x:v>
      </x:c>
    </x:row>
    <x:row r="11" ht="20" customHeight="1">
      <x:c r="A11" s="6" t="n">
        <x:v>7</x:v>
      </x:c>
      <x:c r="B11" s="6" t="n">
        <x:v>76.56605</x:v>
      </x:c>
      <x:c r="C11" s="6" t="n">
        <x:v>153.1321</x:v>
      </x:c>
      <x:c r="D11" s="6" t="str">
        <x:v>https://raw.githubusercontent.com/gffice/StarRailData/master/ExcelOutput/AvatarBreakDamage.json</x:v>
      </x:c>
    </x:row>
    <x:row r="12" ht="20" customHeight="1">
      <x:c r="A12" s="6" t="n">
        <x:v>8</x:v>
      </x:c>
      <x:c r="B12" s="6" t="n">
        <x:v>79.638466</x:v>
      </x:c>
      <x:c r="C12" s="6" t="n">
        <x:v>159.276932</x:v>
      </x:c>
      <x:c r="D12" s="6" t="str">
        <x:v>https://raw.githubusercontent.com/gffice/StarRailData/master/ExcelOutput/AvatarBreakDamage.json</x:v>
      </x:c>
    </x:row>
    <x:row r="13" ht="20" customHeight="1">
      <x:c r="A13" s="6" t="n">
        <x:v>9</x:v>
      </x:c>
      <x:c r="B13" s="6" t="n">
        <x:v>82.73946</x:v>
      </x:c>
      <x:c r="C13" s="6" t="n">
        <x:v>165.47892</x:v>
      </x:c>
      <x:c r="D13" s="6" t="str">
        <x:v>https://raw.githubusercontent.com/gffice/StarRailData/master/ExcelOutput/AvatarBreakDamage.json</x:v>
      </x:c>
    </x:row>
    <x:row r="14" ht="20" customHeight="1">
      <x:c r="A14" s="6" t="n">
        <x:v>10</x:v>
      </x:c>
      <x:c r="B14" s="6" t="n">
        <x:v>85.86844</x:v>
      </x:c>
      <x:c r="C14" s="6" t="n">
        <x:v>171.73688</x:v>
      </x:c>
      <x:c r="D14" s="6" t="str">
        <x:v>https://raw.githubusercontent.com/gffice/StarRailData/master/ExcelOutput/AvatarBreakDamage.json</x:v>
      </x:c>
    </x:row>
    <x:row r="15" ht="20" customHeight="1">
      <x:c r="A15" s="6" t="n">
        <x:v>11</x:v>
      </x:c>
      <x:c r="B15" s="6" t="n">
        <x:v>91.49441</x:v>
      </x:c>
      <x:c r="C15" s="6" t="n">
        <x:v>182.98882</x:v>
      </x:c>
      <x:c r="D15" s="6" t="str">
        <x:v>https://raw.githubusercontent.com/gffice/StarRailData/master/ExcelOutput/AvatarBreakDamage.json</x:v>
      </x:c>
    </x:row>
    <x:row r="16" ht="20" customHeight="1">
      <x:c r="A16" s="6" t="n">
        <x:v>12</x:v>
      </x:c>
      <x:c r="B16" s="6" t="n">
        <x:v>97.067986</x:v>
      </x:c>
      <x:c r="C16" s="6" t="n">
        <x:v>194.135972</x:v>
      </x:c>
      <x:c r="D16" s="6" t="str">
        <x:v>https://raw.githubusercontent.com/gffice/StarRailData/master/ExcelOutput/AvatarBreakDamage.json</x:v>
      </x:c>
    </x:row>
    <x:row r="17" ht="20" customHeight="1">
      <x:c r="A17" s="6" t="n">
        <x:v>13</x:v>
      </x:c>
      <x:c r="B17" s="6" t="n">
        <x:v>102.589165</x:v>
      </x:c>
      <x:c r="C17" s="6" t="n">
        <x:v>205.17833</x:v>
      </x:c>
      <x:c r="D17" s="6" t="str">
        <x:v>https://raw.githubusercontent.com/gffice/StarRailData/master/ExcelOutput/AvatarBreakDamage.json</x:v>
      </x:c>
    </x:row>
    <x:row r="18" ht="20" customHeight="1">
      <x:c r="A18" s="6" t="n">
        <x:v>14</x:v>
      </x:c>
      <x:c r="B18" s="6" t="n">
        <x:v>108.057945</x:v>
      </x:c>
      <x:c r="C18" s="6" t="n">
        <x:v>216.11589</x:v>
      </x:c>
      <x:c r="D18" s="6" t="str">
        <x:v>https://raw.githubusercontent.com/gffice/StarRailData/master/ExcelOutput/AvatarBreakDamage.json</x:v>
      </x:c>
    </x:row>
    <x:row r="19" ht="20" customHeight="1">
      <x:c r="A19" s="6" t="n">
        <x:v>15</x:v>
      </x:c>
      <x:c r="B19" s="6" t="n">
        <x:v>113.474335</x:v>
      </x:c>
      <x:c r="C19" s="6" t="n">
        <x:v>226.94867</x:v>
      </x:c>
      <x:c r="D19" s="6" t="str">
        <x:v>https://raw.githubusercontent.com/gffice/StarRailData/master/ExcelOutput/AvatarBreakDamage.json</x:v>
      </x:c>
    </x:row>
    <x:row r="20" ht="20" customHeight="1">
      <x:c r="A20" s="6" t="n">
        <x:v>16</x:v>
      </x:c>
      <x:c r="B20" s="6" t="n">
        <x:v>118.838326</x:v>
      </x:c>
      <x:c r="C20" s="6" t="n">
        <x:v>237.676652</x:v>
      </x:c>
      <x:c r="D20" s="6" t="str">
        <x:v>https://raw.githubusercontent.com/gffice/StarRailData/master/ExcelOutput/AvatarBreakDamage.json</x:v>
      </x:c>
    </x:row>
    <x:row r="21" ht="20" customHeight="1">
      <x:c r="A21" s="6" t="n">
        <x:v>17</x:v>
      </x:c>
      <x:c r="B21" s="6" t="n">
        <x:v>124.14992</x:v>
      </x:c>
      <x:c r="C21" s="6" t="n">
        <x:v>248.29984</x:v>
      </x:c>
      <x:c r="D21" s="6" t="str">
        <x:v>https://raw.githubusercontent.com/gffice/StarRailData/master/ExcelOutput/AvatarBreakDamage.json</x:v>
      </x:c>
    </x:row>
    <x:row r="22" ht="20" customHeight="1">
      <x:c r="A22" s="6" t="n">
        <x:v>18</x:v>
      </x:c>
      <x:c r="B22" s="6" t="n">
        <x:v>129.40912</x:v>
      </x:c>
      <x:c r="C22" s="6" t="n">
        <x:v>258.81824</x:v>
      </x:c>
      <x:c r="D22" s="6" t="str">
        <x:v>https://raw.githubusercontent.com/gffice/StarRailData/master/ExcelOutput/AvatarBreakDamage.json</x:v>
      </x:c>
    </x:row>
    <x:row r="23" ht="20" customHeight="1">
      <x:c r="A23" s="6" t="n">
        <x:v>19</x:v>
      </x:c>
      <x:c r="B23" s="6" t="n">
        <x:v>134.61592</x:v>
      </x:c>
      <x:c r="C23" s="6" t="n">
        <x:v>269.23184</x:v>
      </x:c>
      <x:c r="D23" s="6" t="str">
        <x:v>https://raw.githubusercontent.com/gffice/StarRailData/master/ExcelOutput/AvatarBreakDamage.json</x:v>
      </x:c>
    </x:row>
    <x:row r="24" ht="20" customHeight="1">
      <x:c r="A24" s="6" t="n">
        <x:v>20</x:v>
      </x:c>
      <x:c r="B24" s="6" t="n">
        <x:v>139.77034</x:v>
      </x:c>
      <x:c r="C24" s="6" t="n">
        <x:v>279.54068</x:v>
      </x:c>
      <x:c r="D24" s="6" t="str">
        <x:v>https://raw.githubusercontent.com/gffice/StarRailData/master/ExcelOutput/AvatarBreakDamage.json</x:v>
      </x:c>
    </x:row>
    <x:row r="25" ht="20" customHeight="1">
      <x:c r="A25" s="6" t="n">
        <x:v>21</x:v>
      </x:c>
      <x:c r="B25" s="6" t="n">
        <x:v>149.33229</x:v>
      </x:c>
      <x:c r="C25" s="6" t="n">
        <x:v>298.66458</x:v>
      </x:c>
      <x:c r="D25" s="6" t="str">
        <x:v>https://raw.githubusercontent.com/gffice/StarRailData/master/ExcelOutput/AvatarBreakDamage.json</x:v>
      </x:c>
    </x:row>
    <x:row r="26" ht="20" customHeight="1">
      <x:c r="A26" s="6" t="n">
        <x:v>22</x:v>
      </x:c>
      <x:c r="B26" s="6" t="n">
        <x:v>158.80112</x:v>
      </x:c>
      <x:c r="C26" s="6" t="n">
        <x:v>317.60224</x:v>
      </x:c>
      <x:c r="D26" s="6" t="str">
        <x:v>https://raw.githubusercontent.com/gffice/StarRailData/master/ExcelOutput/AvatarBreakDamage.json</x:v>
      </x:c>
    </x:row>
    <x:row r="27" ht="20" customHeight="1">
      <x:c r="A27" s="6" t="n">
        <x:v>23</x:v>
      </x:c>
      <x:c r="B27" s="6" t="n">
        <x:v>168.17682</x:v>
      </x:c>
      <x:c r="C27" s="6" t="n">
        <x:v>336.35364</x:v>
      </x:c>
      <x:c r="D27" s="6" t="str">
        <x:v>https://raw.githubusercontent.com/gffice/StarRailData/master/ExcelOutput/AvatarBreakDamage.json</x:v>
      </x:c>
    </x:row>
    <x:row r="28" ht="20" customHeight="1">
      <x:c r="A28" s="6" t="n">
        <x:v>24</x:v>
      </x:c>
      <x:c r="B28" s="6" t="n">
        <x:v>177.4594</x:v>
      </x:c>
      <x:c r="C28" s="6" t="n">
        <x:v>354.9188</x:v>
      </x:c>
      <x:c r="D28" s="6" t="str">
        <x:v>https://raw.githubusercontent.com/gffice/StarRailData/master/ExcelOutput/AvatarBreakDamage.json</x:v>
      </x:c>
    </x:row>
    <x:row r="29" ht="20" customHeight="1">
      <x:c r="A29" s="6" t="n">
        <x:v>25</x:v>
      </x:c>
      <x:c r="B29" s="6" t="n">
        <x:v>186.64885</x:v>
      </x:c>
      <x:c r="C29" s="6" t="n">
        <x:v>373.2977</x:v>
      </x:c>
      <x:c r="D29" s="6" t="str">
        <x:v>https://raw.githubusercontent.com/gffice/StarRailData/master/ExcelOutput/AvatarBreakDamage.json</x:v>
      </x:c>
    </x:row>
    <x:row r="30" ht="20" customHeight="1">
      <x:c r="A30" s="6" t="n">
        <x:v>26</x:v>
      </x:c>
      <x:c r="B30" s="6" t="n">
        <x:v>195.74518</x:v>
      </x:c>
      <x:c r="C30" s="6" t="n">
        <x:v>391.49036</x:v>
      </x:c>
      <x:c r="D30" s="6" t="str">
        <x:v>https://raw.githubusercontent.com/gffice/StarRailData/master/ExcelOutput/AvatarBreakDamage.json</x:v>
      </x:c>
    </x:row>
    <x:row r="31" ht="20" customHeight="1">
      <x:c r="A31" s="6" t="n">
        <x:v>27</x:v>
      </x:c>
      <x:c r="B31" s="6" t="n">
        <x:v>204.74838</x:v>
      </x:c>
      <x:c r="C31" s="6" t="n">
        <x:v>409.49676</x:v>
      </x:c>
      <x:c r="D31" s="6" t="str">
        <x:v>https://raw.githubusercontent.com/gffice/StarRailData/master/ExcelOutput/AvatarBreakDamage.json</x:v>
      </x:c>
    </x:row>
    <x:row r="32" ht="20" customHeight="1">
      <x:c r="A32" s="6" t="n">
        <x:v>28</x:v>
      </x:c>
      <x:c r="B32" s="6" t="n">
        <x:v>213.65846</x:v>
      </x:c>
      <x:c r="C32" s="6" t="n">
        <x:v>427.31692</x:v>
      </x:c>
      <x:c r="D32" s="6" t="str">
        <x:v>https://raw.githubusercontent.com/gffice/StarRailData/master/ExcelOutput/AvatarBreakDamage.json</x:v>
      </x:c>
    </x:row>
    <x:row r="33" ht="20" customHeight="1">
      <x:c r="A33" s="6" t="n">
        <x:v>29</x:v>
      </x:c>
      <x:c r="B33" s="6" t="n">
        <x:v>222.4754</x:v>
      </x:c>
      <x:c r="C33" s="6" t="n">
        <x:v>444.9508</x:v>
      </x:c>
      <x:c r="D33" s="6" t="str">
        <x:v>https://raw.githubusercontent.com/gffice/StarRailData/master/ExcelOutput/AvatarBreakDamage.json</x:v>
      </x:c>
    </x:row>
    <x:row r="34" ht="20" customHeight="1">
      <x:c r="A34" s="6" t="n">
        <x:v>30</x:v>
      </x:c>
      <x:c r="B34" s="6" t="n">
        <x:v>231.19923</x:v>
      </x:c>
      <x:c r="C34" s="6" t="n">
        <x:v>462.39846</x:v>
      </x:c>
      <x:c r="D34" s="6" t="str">
        <x:v>https://raw.githubusercontent.com/gffice/StarRailData/master/ExcelOutput/AvatarBreakDamage.json</x:v>
      </x:c>
    </x:row>
    <x:row r="35" ht="20" customHeight="1">
      <x:c r="A35" s="6" t="n">
        <x:v>31</x:v>
      </x:c>
      <x:c r="B35" s="6" t="n">
        <x:v>246.42757</x:v>
      </x:c>
      <x:c r="C35" s="6" t="n">
        <x:v>492.85514</x:v>
      </x:c>
      <x:c r="D35" s="6" t="str">
        <x:v>https://raw.githubusercontent.com/gffice/StarRailData/master/ExcelOutput/AvatarBreakDamage.json</x:v>
      </x:c>
    </x:row>
    <x:row r="36" ht="20" customHeight="1">
      <x:c r="A36" s="6" t="n">
        <x:v>32</x:v>
      </x:c>
      <x:c r="B36" s="6" t="n">
        <x:v>261.18097</x:v>
      </x:c>
      <x:c r="C36" s="6" t="n">
        <x:v>522.36194</x:v>
      </x:c>
      <x:c r="D36" s="6" t="str">
        <x:v>https://raw.githubusercontent.com/gffice/StarRailData/master/ExcelOutput/AvatarBreakDamage.json</x:v>
      </x:c>
    </x:row>
    <x:row r="37" ht="20" customHeight="1">
      <x:c r="A37" s="6" t="n">
        <x:v>33</x:v>
      </x:c>
      <x:c r="B37" s="6" t="n">
        <x:v>275.47333</x:v>
      </x:c>
      <x:c r="C37" s="6" t="n">
        <x:v>550.94666</x:v>
      </x:c>
      <x:c r="D37" s="6" t="str">
        <x:v>https://raw.githubusercontent.com/gffice/StarRailData/master/ExcelOutput/AvatarBreakDamage.json</x:v>
      </x:c>
    </x:row>
    <x:row r="38" ht="20" customHeight="1">
      <x:c r="A38" s="6" t="n">
        <x:v>34</x:v>
      </x:c>
      <x:c r="B38" s="6" t="n">
        <x:v>289.3179</x:v>
      </x:c>
      <x:c r="C38" s="6" t="n">
        <x:v>578.6358</x:v>
      </x:c>
      <x:c r="D38" s="6" t="str">
        <x:v>https://raw.githubusercontent.com/gffice/StarRailData/master/ExcelOutput/AvatarBreakDamage.json</x:v>
      </x:c>
    </x:row>
    <x:row r="39" ht="20" customHeight="1">
      <x:c r="A39" s="6" t="n">
        <x:v>35</x:v>
      </x:c>
      <x:c r="B39" s="6" t="n">
        <x:v>302.72748</x:v>
      </x:c>
      <x:c r="C39" s="6" t="n">
        <x:v>605.45496</x:v>
      </x:c>
      <x:c r="D39" s="6" t="str">
        <x:v>https://raw.githubusercontent.com/gffice/StarRailData/master/ExcelOutput/AvatarBreakDamage.json</x:v>
      </x:c>
    </x:row>
    <x:row r="40" ht="20" customHeight="1">
      <x:c r="A40" s="6" t="n">
        <x:v>36</x:v>
      </x:c>
      <x:c r="B40" s="6" t="n">
        <x:v>315.7144</x:v>
      </x:c>
      <x:c r="C40" s="6" t="n">
        <x:v>631.4288</x:v>
      </x:c>
      <x:c r="D40" s="6" t="str">
        <x:v>https://raw.githubusercontent.com/gffice/StarRailData/master/ExcelOutput/AvatarBreakDamage.json</x:v>
      </x:c>
    </x:row>
    <x:row r="41" ht="20" customHeight="1">
      <x:c r="A41" s="6" t="n">
        <x:v>37</x:v>
      </x:c>
      <x:c r="B41" s="6" t="n">
        <x:v>328.29047</x:v>
      </x:c>
      <x:c r="C41" s="6" t="n">
        <x:v>656.58094</x:v>
      </x:c>
      <x:c r="D41" s="6" t="str">
        <x:v>https://raw.githubusercontent.com/gffice/StarRailData/master/ExcelOutput/AvatarBreakDamage.json</x:v>
      </x:c>
    </x:row>
    <x:row r="42" ht="20" customHeight="1">
      <x:c r="A42" s="6" t="n">
        <x:v>38</x:v>
      </x:c>
      <x:c r="B42" s="6" t="n">
        <x:v>340.46713</x:v>
      </x:c>
      <x:c r="C42" s="6" t="n">
        <x:v>680.93426</x:v>
      </x:c>
      <x:c r="D42" s="6" t="str">
        <x:v>https://raw.githubusercontent.com/gffice/StarRailData/master/ExcelOutput/AvatarBreakDamage.json</x:v>
      </x:c>
    </x:row>
    <x:row r="43" ht="20" customHeight="1">
      <x:c r="A43" s="6" t="n">
        <x:v>39</x:v>
      </x:c>
      <x:c r="B43" s="6" t="n">
        <x:v>352.25537</x:v>
      </x:c>
      <x:c r="C43" s="6" t="n">
        <x:v>704.51074</x:v>
      </x:c>
      <x:c r="D43" s="6" t="str">
        <x:v>https://raw.githubusercontent.com/gffice/StarRailData/master/ExcelOutput/AvatarBreakDamage.json</x:v>
      </x:c>
    </x:row>
    <x:row r="44" ht="20" customHeight="1">
      <x:c r="A44" s="6" t="n">
        <x:v>40</x:v>
      </x:c>
      <x:c r="B44" s="6" t="n">
        <x:v>363.6658</x:v>
      </x:c>
      <x:c r="C44" s="6" t="n">
        <x:v>727.3316</x:v>
      </x:c>
      <x:c r="D44" s="6" t="str">
        <x:v>https://raw.githubusercontent.com/gffice/StarRailData/master/ExcelOutput/AvatarBreakDamage.json</x:v>
      </x:c>
    </x:row>
    <x:row r="45" ht="20" customHeight="1">
      <x:c r="A45" s="6" t="n">
        <x:v>41</x:v>
      </x:c>
      <x:c r="B45" s="6" t="n">
        <x:v>408.124</x:v>
      </x:c>
      <x:c r="C45" s="6" t="n">
        <x:v>816.248</x:v>
      </x:c>
      <x:c r="D45" s="6" t="str">
        <x:v>https://raw.githubusercontent.com/gffice/StarRailData/master/ExcelOutput/AvatarBreakDamage.json</x:v>
      </x:c>
    </x:row>
    <x:row r="46" ht="20" customHeight="1">
      <x:c r="A46" s="6" t="n">
        <x:v>42</x:v>
      </x:c>
      <x:c r="B46" s="6" t="n">
        <x:v>451.7883</x:v>
      </x:c>
      <x:c r="C46" s="6" t="n">
        <x:v>903.5766</x:v>
      </x:c>
      <x:c r="D46" s="6" t="str">
        <x:v>https://raw.githubusercontent.com/gffice/StarRailData/master/ExcelOutput/AvatarBreakDamage.json</x:v>
      </x:c>
    </x:row>
    <x:row r="47" ht="20" customHeight="1">
      <x:c r="A47" s="6" t="n">
        <x:v>43</x:v>
      </x:c>
      <x:c r="B47" s="6" t="n">
        <x:v>494.67978</x:v>
      </x:c>
      <x:c r="C47" s="6" t="n">
        <x:v>989.35956</x:v>
      </x:c>
      <x:c r="D47" s="6" t="str">
        <x:v>https://raw.githubusercontent.com/gffice/StarRailData/master/ExcelOutput/AvatarBreakDamage.json</x:v>
      </x:c>
    </x:row>
    <x:row r="48" ht="20" customHeight="1">
      <x:c r="A48" s="6" t="n">
        <x:v>44</x:v>
      </x:c>
      <x:c r="B48" s="6" t="n">
        <x:v>536.8188</x:v>
      </x:c>
      <x:c r="C48" s="6" t="n">
        <x:v>1073.6376</x:v>
      </x:c>
      <x:c r="D48" s="6" t="str">
        <x:v>https://raw.githubusercontent.com/gffice/StarRailData/master/ExcelOutput/AvatarBreakDamage.json</x:v>
      </x:c>
    </x:row>
    <x:row r="49" ht="20" customHeight="1">
      <x:c r="A49" s="6" t="n">
        <x:v>45</x:v>
      </x:c>
      <x:c r="B49" s="6" t="n">
        <x:v>578.2249</x:v>
      </x:c>
      <x:c r="C49" s="6" t="n">
        <x:v>1156.4498</x:v>
      </x:c>
      <x:c r="D49" s="6" t="str">
        <x:v>https://raw.githubusercontent.com/gffice/StarRailData/master/ExcelOutput/AvatarBreakDamage.json</x:v>
      </x:c>
    </x:row>
    <x:row r="50" ht="20" customHeight="1">
      <x:c r="A50" s="6" t="n">
        <x:v>46</x:v>
      </x:c>
      <x:c r="B50" s="6" t="n">
        <x:v>618.9172</x:v>
      </x:c>
      <x:c r="C50" s="6" t="n">
        <x:v>1237.8344</x:v>
      </x:c>
      <x:c r="D50" s="6" t="str">
        <x:v>https://raw.githubusercontent.com/gffice/StarRailData/master/ExcelOutput/AvatarBreakDamage.json</x:v>
      </x:c>
    </x:row>
    <x:row r="51" ht="20" customHeight="1">
      <x:c r="A51" s="6" t="n">
        <x:v>47</x:v>
      </x:c>
      <x:c r="B51" s="6" t="n">
        <x:v>658.9138</x:v>
      </x:c>
      <x:c r="C51" s="6" t="n">
        <x:v>1317.8276</x:v>
      </x:c>
      <x:c r="D51" s="6" t="str">
        <x:v>https://raw.githubusercontent.com/gffice/StarRailData/master/ExcelOutput/AvatarBreakDamage.json</x:v>
      </x:c>
    </x:row>
    <x:row r="52" ht="20" customHeight="1">
      <x:c r="A52" s="6" t="n">
        <x:v>48</x:v>
      </x:c>
      <x:c r="B52" s="6" t="n">
        <x:v>698.23254</x:v>
      </x:c>
      <x:c r="C52" s="6" t="n">
        <x:v>1396.46508</x:v>
      </x:c>
      <x:c r="D52" s="6" t="str">
        <x:v>https://raw.githubusercontent.com/gffice/StarRailData/master/ExcelOutput/AvatarBreakDamage.json</x:v>
      </x:c>
    </x:row>
    <x:row r="53" ht="20" customHeight="1">
      <x:c r="A53" s="6" t="n">
        <x:v>49</x:v>
      </x:c>
      <x:c r="B53" s="6" t="n">
        <x:v>736.8905</x:v>
      </x:c>
      <x:c r="C53" s="6" t="n">
        <x:v>1473.781</x:v>
      </x:c>
      <x:c r="D53" s="6" t="str">
        <x:v>https://raw.githubusercontent.com/gffice/StarRailData/master/ExcelOutput/AvatarBreakDamage.json</x:v>
      </x:c>
    </x:row>
    <x:row r="54" ht="20" customHeight="1">
      <x:c r="A54" s="6" t="n">
        <x:v>50</x:v>
      </x:c>
      <x:c r="B54" s="6" t="n">
        <x:v>774.9041</x:v>
      </x:c>
      <x:c r="C54" s="6" t="n">
        <x:v>1549.8082</x:v>
      </x:c>
      <x:c r="D54" s="6" t="str">
        <x:v>https://raw.githubusercontent.com/gffice/StarRailData/master/ExcelOutput/AvatarBreakDamage.json</x:v>
      </x:c>
    </x:row>
    <x:row r="55" ht="20" customHeight="1">
      <x:c r="A55" s="6" t="n">
        <x:v>51</x:v>
      </x:c>
      <x:c r="B55" s="6" t="n">
        <x:v>871.05994</x:v>
      </x:c>
      <x:c r="C55" s="6" t="n">
        <x:v>1742.11988</x:v>
      </x:c>
      <x:c r="D55" s="6" t="str">
        <x:v>https://raw.githubusercontent.com/gffice/StarRailData/master/ExcelOutput/AvatarBreakDamage.json</x:v>
      </x:c>
    </x:row>
    <x:row r="56" ht="20" customHeight="1">
      <x:c r="A56" s="6" t="n">
        <x:v>52</x:v>
      </x:c>
      <x:c r="B56" s="6" t="n">
        <x:v>964.87054</x:v>
      </x:c>
      <x:c r="C56" s="6" t="n">
        <x:v>1929.74108</x:v>
      </x:c>
      <x:c r="D56" s="6" t="str">
        <x:v>https://raw.githubusercontent.com/gffice/StarRailData/master/ExcelOutput/AvatarBreakDamage.json</x:v>
      </x:c>
    </x:row>
    <x:row r="57" ht="20" customHeight="1">
      <x:c r="A57" s="6" t="n">
        <x:v>53</x:v>
      </x:c>
      <x:c r="B57" s="6" t="n">
        <x:v>1056.4207</x:v>
      </x:c>
      <x:c r="C57" s="6" t="n">
        <x:v>2112.8414</x:v>
      </x:c>
      <x:c r="D57" s="6" t="str">
        <x:v>https://raw.githubusercontent.com/gffice/StarRailData/master/ExcelOutput/AvatarBreakDamage.json</x:v>
      </x:c>
    </x:row>
    <x:row r="58" ht="20" customHeight="1">
      <x:c r="A58" s="6" t="n">
        <x:v>54</x:v>
      </x:c>
      <x:c r="B58" s="6" t="n">
        <x:v>1145.791</x:v>
      </x:c>
      <x:c r="C58" s="6" t="n">
        <x:v>2291.582</x:v>
      </x:c>
      <x:c r="D58" s="6" t="str">
        <x:v>https://raw.githubusercontent.com/gffice/StarRailData/master/ExcelOutput/AvatarBreakDamage.json</x:v>
      </x:c>
    </x:row>
    <x:row r="59" ht="20" customHeight="1">
      <x:c r="A59" s="6" t="n">
        <x:v>55</x:v>
      </x:c>
      <x:c r="B59" s="6" t="n">
        <x:v>1233.0585</x:v>
      </x:c>
      <x:c r="C59" s="6" t="n">
        <x:v>2466.117</x:v>
      </x:c>
      <x:c r="D59" s="6" t="str">
        <x:v>https://raw.githubusercontent.com/gffice/StarRailData/master/ExcelOutput/AvatarBreakDamage.json</x:v>
      </x:c>
    </x:row>
    <x:row r="60" ht="20" customHeight="1">
      <x:c r="A60" s="6" t="n">
        <x:v>56</x:v>
      </x:c>
      <x:c r="B60" s="6" t="n">
        <x:v>1318.2965</x:v>
      </x:c>
      <x:c r="C60" s="6" t="n">
        <x:v>2636.593</x:v>
      </x:c>
      <x:c r="D60" s="6" t="str">
        <x:v>https://raw.githubusercontent.com/gffice/StarRailData/master/ExcelOutput/AvatarBreakDamage.json</x:v>
      </x:c>
    </x:row>
    <x:row r="61" ht="20" customHeight="1">
      <x:c r="A61" s="6" t="n">
        <x:v>57</x:v>
      </x:c>
      <x:c r="B61" s="6" t="n">
        <x:v>1401.5751</x:v>
      </x:c>
      <x:c r="C61" s="6" t="n">
        <x:v>2803.1502</x:v>
      </x:c>
      <x:c r="D61" s="6" t="str">
        <x:v>https://raw.githubusercontent.com/gffice/StarRailData/master/ExcelOutput/AvatarBreakDamage.json</x:v>
      </x:c>
    </x:row>
    <x:row r="62" ht="20" customHeight="1">
      <x:c r="A62" s="6" t="n">
        <x:v>58</x:v>
      </x:c>
      <x:c r="B62" s="6" t="n">
        <x:v>1482.9608</x:v>
      </x:c>
      <x:c r="C62" s="6" t="n">
        <x:v>2965.9216</x:v>
      </x:c>
      <x:c r="D62" s="6" t="str">
        <x:v>https://raw.githubusercontent.com/gffice/StarRailData/master/ExcelOutput/AvatarBreakDamage.json</x:v>
      </x:c>
    </x:row>
    <x:row r="63" ht="20" customHeight="1">
      <x:c r="A63" s="6" t="n">
        <x:v>59</x:v>
      </x:c>
      <x:c r="B63" s="6" t="n">
        <x:v>1562.5178</x:v>
      </x:c>
      <x:c r="C63" s="6" t="n">
        <x:v>3125.0356</x:v>
      </x:c>
      <x:c r="D63" s="6" t="str">
        <x:v>https://raw.githubusercontent.com/gffice/StarRailData/master/ExcelOutput/AvatarBreakDamage.json</x:v>
      </x:c>
    </x:row>
    <x:row r="64" ht="20" customHeight="1">
      <x:c r="A64" s="6" t="n">
        <x:v>60</x:v>
      </x:c>
      <x:c r="B64" s="6" t="n">
        <x:v>1640.3068</x:v>
      </x:c>
      <x:c r="C64" s="6" t="n">
        <x:v>3280.6136</x:v>
      </x:c>
      <x:c r="D64" s="6" t="str">
        <x:v>https://raw.githubusercontent.com/gffice/StarRailData/master/ExcelOutput/AvatarBreakDamage.json</x:v>
      </x:c>
    </x:row>
    <x:row r="65" ht="20" customHeight="1">
      <x:c r="A65" s="6" t="n">
        <x:v>61</x:v>
      </x:c>
      <x:c r="B65" s="6" t="n">
        <x:v>1752.3215</x:v>
      </x:c>
      <x:c r="C65" s="6" t="n">
        <x:v>3504.643</x:v>
      </x:c>
      <x:c r="D65" s="6" t="str">
        <x:v>https://raw.githubusercontent.com/gffice/StarRailData/master/ExcelOutput/AvatarBreakDamage.json</x:v>
      </x:c>
    </x:row>
    <x:row r="66" ht="20" customHeight="1">
      <x:c r="A66" s="6" t="n">
        <x:v>62</x:v>
      </x:c>
      <x:c r="B66" s="6" t="n">
        <x:v>1861.9011</x:v>
      </x:c>
      <x:c r="C66" s="6" t="n">
        <x:v>3723.8022</x:v>
      </x:c>
      <x:c r="D66" s="6" t="str">
        <x:v>https://raw.githubusercontent.com/gffice/StarRailData/master/ExcelOutput/AvatarBreakDamage.json</x:v>
      </x:c>
    </x:row>
    <x:row r="67" ht="20" customHeight="1">
      <x:c r="A67" s="6" t="n">
        <x:v>63</x:v>
      </x:c>
      <x:c r="B67" s="6" t="n">
        <x:v>1969.1241</x:v>
      </x:c>
      <x:c r="C67" s="6" t="n">
        <x:v>3938.2482</x:v>
      </x:c>
      <x:c r="D67" s="6" t="str">
        <x:v>https://raw.githubusercontent.com/gffice/StarRailData/master/ExcelOutput/AvatarBreakDamage.json</x:v>
      </x:c>
    </x:row>
    <x:row r="68" ht="20" customHeight="1">
      <x:c r="A68" s="6" t="n">
        <x:v>64</x:v>
      </x:c>
      <x:c r="B68" s="6" t="n">
        <x:v>2074.066</x:v>
      </x:c>
      <x:c r="C68" s="6" t="n">
        <x:v>4148.132</x:v>
      </x:c>
      <x:c r="D68" s="6" t="str">
        <x:v>https://raw.githubusercontent.com/gffice/StarRailData/master/ExcelOutput/AvatarBreakDamage.json</x:v>
      </x:c>
    </x:row>
    <x:row r="69" ht="20" customHeight="1">
      <x:c r="A69" s="6" t="n">
        <x:v>65</x:v>
      </x:c>
      <x:c r="B69" s="6" t="n">
        <x:v>2176.7983</x:v>
      </x:c>
      <x:c r="C69" s="6" t="n">
        <x:v>4353.5966</x:v>
      </x:c>
      <x:c r="D69" s="6" t="str">
        <x:v>https://raw.githubusercontent.com/gffice/StarRailData/master/ExcelOutput/AvatarBreakDamage.json</x:v>
      </x:c>
    </x:row>
    <x:row r="70" ht="20" customHeight="1">
      <x:c r="A70" s="6" t="n">
        <x:v>66</x:v>
      </x:c>
      <x:c r="B70" s="6" t="n">
        <x:v>2277.3904</x:v>
      </x:c>
      <x:c r="C70" s="6" t="n">
        <x:v>4554.7808</x:v>
      </x:c>
      <x:c r="D70" s="6" t="str">
        <x:v>https://raw.githubusercontent.com/gffice/StarRailData/master/ExcelOutput/AvatarBreakDamage.json</x:v>
      </x:c>
    </x:row>
    <x:row r="71" ht="20" customHeight="1">
      <x:c r="A71" s="6" t="n">
        <x:v>67</x:v>
      </x:c>
      <x:c r="B71" s="6" t="n">
        <x:v>2375.9084</x:v>
      </x:c>
      <x:c r="C71" s="6" t="n">
        <x:v>4751.8168</x:v>
      </x:c>
      <x:c r="D71" s="6" t="str">
        <x:v>https://raw.githubusercontent.com/gffice/StarRailData/master/ExcelOutput/AvatarBreakDamage.json</x:v>
      </x:c>
    </x:row>
    <x:row r="72" ht="20" customHeight="1">
      <x:c r="A72" s="6" t="n">
        <x:v>68</x:v>
      </x:c>
      <x:c r="B72" s="6" t="n">
        <x:v>2472.416</x:v>
      </x:c>
      <x:c r="C72" s="6" t="n">
        <x:v>4944.832</x:v>
      </x:c>
      <x:c r="D72" s="6" t="str">
        <x:v>https://raw.githubusercontent.com/gffice/StarRailData/master/ExcelOutput/AvatarBreakDamage.json</x:v>
      </x:c>
    </x:row>
    <x:row r="73" ht="20" customHeight="1">
      <x:c r="A73" s="6" t="n">
        <x:v>69</x:v>
      </x:c>
      <x:c r="B73" s="6" t="n">
        <x:v>2566.9739</x:v>
      </x:c>
      <x:c r="C73" s="6" t="n">
        <x:v>5133.9478</x:v>
      </x:c>
      <x:c r="D73" s="6" t="str">
        <x:v>https://raw.githubusercontent.com/gffice/StarRailData/master/ExcelOutput/AvatarBreakDamage.json</x:v>
      </x:c>
    </x:row>
    <x:row r="74" ht="20" customHeight="1">
      <x:c r="A74" s="6" t="n">
        <x:v>70</x:v>
      </x:c>
      <x:c r="B74" s="6" t="n">
        <x:v>2659.6406</x:v>
      </x:c>
      <x:c r="C74" s="6" t="n">
        <x:v>5319.2812</x:v>
      </x:c>
      <x:c r="D74" s="6" t="str">
        <x:v>https://raw.githubusercontent.com/gffice/StarRailData/master/ExcelOutput/AvatarBreakDamage.json</x:v>
      </x:c>
    </x:row>
    <x:row r="75" ht="20" customHeight="1">
      <x:c r="A75" s="6" t="n">
        <x:v>71</x:v>
      </x:c>
      <x:c r="B75" s="6" t="n">
        <x:v>2780.3044</x:v>
      </x:c>
      <x:c r="C75" s="6" t="n">
        <x:v>5560.6088</x:v>
      </x:c>
      <x:c r="D75" s="6" t="str">
        <x:v>https://raw.githubusercontent.com/gffice/StarRailData/master/ExcelOutput/AvatarBreakDamage.json</x:v>
      </x:c>
    </x:row>
    <x:row r="76" ht="20" customHeight="1">
      <x:c r="A76" s="6" t="n">
        <x:v>72</x:v>
      </x:c>
      <x:c r="B76" s="6" t="n">
        <x:v>2898.6023</x:v>
      </x:c>
      <x:c r="C76" s="6" t="n">
        <x:v>5797.2046</x:v>
      </x:c>
      <x:c r="D76" s="6" t="str">
        <x:v>https://raw.githubusercontent.com/gffice/StarRailData/master/ExcelOutput/AvatarBreakDamage.json</x:v>
      </x:c>
    </x:row>
    <x:row r="77" ht="20" customHeight="1">
      <x:c r="A77" s="6" t="n">
        <x:v>73</x:v>
      </x:c>
      <x:c r="B77" s="6" t="n">
        <x:v>3014.603</x:v>
      </x:c>
      <x:c r="C77" s="6" t="n">
        <x:v>6029.206</x:v>
      </x:c>
      <x:c r="D77" s="6" t="str">
        <x:v>https://raw.githubusercontent.com/gffice/StarRailData/master/ExcelOutput/AvatarBreakDamage.json</x:v>
      </x:c>
    </x:row>
    <x:row r="78" ht="20" customHeight="1">
      <x:c r="A78" s="6" t="n">
        <x:v>74</x:v>
      </x:c>
      <x:c r="B78" s="6" t="n">
        <x:v>3128.373</x:v>
      </x:c>
      <x:c r="C78" s="6" t="n">
        <x:v>6256.746</x:v>
      </x:c>
      <x:c r="D78" s="6" t="str">
        <x:v>https://raw.githubusercontent.com/gffice/StarRailData/master/ExcelOutput/AvatarBreakDamage.json</x:v>
      </x:c>
    </x:row>
    <x:row r="79" ht="20" customHeight="1">
      <x:c r="A79" s="6" t="n">
        <x:v>75</x:v>
      </x:c>
      <x:c r="B79" s="6" t="n">
        <x:v>3239.9758</x:v>
      </x:c>
      <x:c r="C79" s="6" t="n">
        <x:v>6479.9516</x:v>
      </x:c>
      <x:c r="D79" s="6" t="str">
        <x:v>https://raw.githubusercontent.com/gffice/StarRailData/master/ExcelOutput/AvatarBreakDamage.json</x:v>
      </x:c>
    </x:row>
    <x:row r="80" ht="20" customHeight="1">
      <x:c r="A80" s="6" t="n">
        <x:v>76</x:v>
      </x:c>
      <x:c r="B80" s="6" t="n">
        <x:v>3349.4731</x:v>
      </x:c>
      <x:c r="C80" s="6" t="n">
        <x:v>6698.9462</x:v>
      </x:c>
      <x:c r="D80" s="6" t="str">
        <x:v>https://raw.githubusercontent.com/gffice/StarRailData/master/ExcelOutput/AvatarBreakDamage.json</x:v>
      </x:c>
    </x:row>
    <x:row r="81" ht="20" customHeight="1">
      <x:c r="A81" s="6" t="n">
        <x:v>77</x:v>
      </x:c>
      <x:c r="B81" s="6" t="n">
        <x:v>3456.9236</x:v>
      </x:c>
      <x:c r="C81" s="6" t="n">
        <x:v>6913.8472</x:v>
      </x:c>
      <x:c r="D81" s="6" t="str">
        <x:v>https://raw.githubusercontent.com/gffice/StarRailData/master/ExcelOutput/AvatarBreakDamage.json</x:v>
      </x:c>
    </x:row>
    <x:row r="82" ht="20" customHeight="1">
      <x:c r="A82" s="6" t="n">
        <x:v>78</x:v>
      </x:c>
      <x:c r="B82" s="6" t="n">
        <x:v>3562.3843</x:v>
      </x:c>
      <x:c r="C82" s="6" t="n">
        <x:v>7124.7686</x:v>
      </x:c>
      <x:c r="D82" s="6" t="str">
        <x:v>https://raw.githubusercontent.com/gffice/StarRailData/master/ExcelOutput/AvatarBreakDamage.json</x:v>
      </x:c>
    </x:row>
    <x:row r="83" ht="20" customHeight="1">
      <x:c r="A83" s="6" t="n">
        <x:v>79</x:v>
      </x:c>
      <x:c r="B83" s="6" t="n">
        <x:v>3665.91</x:v>
      </x:c>
      <x:c r="C83" s="6" t="n">
        <x:v>7331.82</x:v>
      </x:c>
      <x:c r="D83" s="6" t="str">
        <x:v>https://raw.githubusercontent.com/gffice/StarRailData/master/ExcelOutput/AvatarBreakDamage.json</x:v>
      </x:c>
    </x:row>
    <x:row r="84" ht="20" customHeight="1">
      <x:c r="A84" s="6" t="n">
        <x:v>80</x:v>
      </x:c>
      <x:c r="B84" s="6" t="n">
        <x:v>3767.5533</x:v>
      </x:c>
      <x:c r="C84" s="6" t="n">
        <x:v>7535.107</x:v>
      </x:c>
      <x:c r="D84" s="6" t="str">
        <x:v>https://raw.githubusercontent.com/gffice/StarRailData/master/ExcelOutput/AvatarBreakDamage.json</x:v>
      </x:c>
    </x:row>
  </x:sheetData>
  <x:pageMargins left="0.7" right="0.7" top="0.75" bottom="0.75" header="0.3" footer="0.3"/>
  <x:tableParts count="1">
    <x:tablePart xmlns:r="http://schemas.openxmlformats.org/officeDocument/2006/relationships" r:id="R5c908cc0d4b84e38"/>
  </x:tableParts>
</x:worksheet>
</file>

<file path=xl/worksheets/sheet3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17" hidden="0" customWidth="1"/>
    <x:col min="6" max="6" width="24" hidden="0" customWidth="1"/>
    <x:col min="7" max="7" width="17" hidden="0" customWidth="1"/>
    <x:col min="8" max="8" width="28" hidden="0" customWidth="1"/>
  </x:cols>
  <x:sheetData>
    <x:row r="1">
      <x:c r="A1" s="1" t="str">
        <x:v>养成材料库</x:v>
      </x:c>
      <x:c r="B1" s="1"/>
      <x:c r="C1" s="1"/>
      <x:c r="D1" s="1"/>
      <x:c r="E1" s="1"/>
      <x:c r="F1" s="1"/>
      <x:c r="G1" s="1"/>
      <x:c r="H1" s="1"/>
    </x:row>
    <x:row r="2">
      <x:c r="A2" s="2" t="str">
        <x:v>4.6 数据快照；筛选表头可查找名称与ID。来源列保存逐表网址。</x:v>
      </x:c>
      <x:c r="B2" s="2"/>
      <x:c r="C2" s="2"/>
      <x:c r="D2" s="2"/>
      <x:c r="E2" s="2"/>
      <x:c r="F2" s="2"/>
      <x:c r="G2" s="2"/>
      <x:c r="H2" s="2"/>
    </x:row>
    <x:row r="4" ht="28" customHeight="1">
      <x:c r="A4" s="5" t="str">
        <x:v>类别</x:v>
      </x:c>
      <x:c r="B4" s="5" t="str">
        <x:v>对象ID</x:v>
      </x:c>
      <x:c r="C4" s="5" t="str">
        <x:v>原突破</x:v>
      </x:c>
      <x:c r="D4" s="5" t="str">
        <x:v>目标突破</x:v>
      </x:c>
      <x:c r="E4" s="5" t="str">
        <x:v>材料ID</x:v>
      </x:c>
      <x:c r="F4" s="5" t="str">
        <x:v>材料名称</x:v>
      </x:c>
      <x:c r="G4" s="5" t="str">
        <x:v>数量</x:v>
      </x:c>
      <x:c r="H4" s="5" t="str">
        <x:v>来源</x:v>
      </x:c>
    </x:row>
    <x:row r="5" ht="20" customHeight="1">
      <x:c r="A5" s="6" t="str">
        <x:v>角色突破</x:v>
      </x:c>
      <x:c r="B5" s="6" t="str">
        <x:v>1001</x:v>
      </x:c>
      <x:c r="C5" s="6" t="n">
        <x:v>0</x:v>
      </x:c>
      <x:c r="D5" s="6" t="n">
        <x:v>1</x:v>
      </x:c>
      <x:c r="E5" s="7" t="str">
        <x:v>2</x:v>
      </x:c>
      <x:c r="F5" s="7" t="str">
        <x:v>信用点</x:v>
      </x:c>
      <x:c r="G5" s="6" t="n">
        <x:v>3200</x:v>
      </x:c>
      <x:c r="H5" s="6" t="str">
        <x:v>https://raw.githubusercontent.com/Mar-7th/StarRailRes/dbe8cdfcfb0bf657b9fe1cf92d5537f118ccb487/index_new/cn/character_promotions.json</x:v>
      </x:c>
    </x:row>
    <x:row r="6" ht="20" customHeight="1">
      <x:c r="A6" s="6" t="str">
        <x:v>角色突破</x:v>
      </x:c>
      <x:c r="B6" s="6" t="str">
        <x:v>1001</x:v>
      </x:c>
      <x:c r="C6" s="6" t="n">
        <x:v>0</x:v>
      </x:c>
      <x:c r="D6" s="6" t="n">
        <x:v>1</x:v>
      </x:c>
      <x:c r="E6" s="7" t="str">
        <x:v>111011</x:v>
      </x:c>
      <x:c r="F6" s="7" t="str">
        <x:v>掠夺的本能</x:v>
      </x:c>
      <x:c r="G6" s="6" t="n">
        <x:v>4</x:v>
      </x:c>
      <x:c r="H6" s="6" t="str">
        <x:v>https://raw.githubusercontent.com/Mar-7th/StarRailRes/dbe8cdfcfb0bf657b9fe1cf92d5537f118ccb487/index_new/cn/character_promotions.json</x:v>
      </x:c>
    </x:row>
    <x:row r="7" ht="20" customHeight="1">
      <x:c r="A7" s="6" t="str">
        <x:v>角色突破</x:v>
      </x:c>
      <x:c r="B7" s="6" t="str">
        <x:v>1001</x:v>
      </x:c>
      <x:c r="C7" s="6" t="n">
        <x:v>1</x:v>
      </x:c>
      <x:c r="D7" s="6" t="n">
        <x:v>2</x:v>
      </x:c>
      <x:c r="E7" s="7" t="str">
        <x:v>2</x:v>
      </x:c>
      <x:c r="F7" s="7" t="str">
        <x:v>信用点</x:v>
      </x:c>
      <x:c r="G7" s="6" t="n">
        <x:v>6400</x:v>
      </x:c>
      <x:c r="H7" s="6" t="str">
        <x:v>https://raw.githubusercontent.com/Mar-7th/StarRailRes/dbe8cdfcfb0bf657b9fe1cf92d5537f118ccb487/index_new/cn/character_promotions.json</x:v>
      </x:c>
    </x:row>
    <x:row r="8" ht="20" customHeight="1">
      <x:c r="A8" s="6" t="str">
        <x:v>角色突破</x:v>
      </x:c>
      <x:c r="B8" s="6" t="str">
        <x:v>1001</x:v>
      </x:c>
      <x:c r="C8" s="6" t="n">
        <x:v>1</x:v>
      </x:c>
      <x:c r="D8" s="6" t="n">
        <x:v>2</x:v>
      </x:c>
      <x:c r="E8" s="7" t="str">
        <x:v>111011</x:v>
      </x:c>
      <x:c r="F8" s="7" t="str">
        <x:v>掠夺的本能</x:v>
      </x:c>
      <x:c r="G8" s="6" t="n">
        <x:v>8</x:v>
      </x:c>
      <x:c r="H8" s="6" t="str">
        <x:v>https://raw.githubusercontent.com/Mar-7th/StarRailRes/dbe8cdfcfb0bf657b9fe1cf92d5537f118ccb487/index_new/cn/character_promotions.json</x:v>
      </x:c>
    </x:row>
    <x:row r="9" ht="20" customHeight="1">
      <x:c r="A9" s="6" t="str">
        <x:v>角色突破</x:v>
      </x:c>
      <x:c r="B9" s="6" t="str">
        <x:v>1001</x:v>
      </x:c>
      <x:c r="C9" s="6" t="n">
        <x:v>2</x:v>
      </x:c>
      <x:c r="D9" s="6" t="n">
        <x:v>3</x:v>
      </x:c>
      <x:c r="E9" s="7" t="str">
        <x:v>2</x:v>
      </x:c>
      <x:c r="F9" s="7" t="str">
        <x:v>信用点</x:v>
      </x:c>
      <x:c r="G9" s="6" t="n">
        <x:v>12800</x:v>
      </x:c>
      <x:c r="H9" s="6" t="str">
        <x:v>https://raw.githubusercontent.com/Mar-7th/StarRailRes/dbe8cdfcfb0bf657b9fe1cf92d5537f118ccb487/index_new/cn/character_promotions.json</x:v>
      </x:c>
    </x:row>
    <x:row r="10" ht="20" customHeight="1">
      <x:c r="A10" s="6" t="str">
        <x:v>角色突破</x:v>
      </x:c>
      <x:c r="B10" s="6" t="str">
        <x:v>1001</x:v>
      </x:c>
      <x:c r="C10" s="6" t="n">
        <x:v>2</x:v>
      </x:c>
      <x:c r="D10" s="6" t="n">
        <x:v>3</x:v>
      </x:c>
      <x:c r="E10" s="7" t="str">
        <x:v>111012</x:v>
      </x:c>
      <x:c r="F10" s="7" t="str">
        <x:v>篡改的野心</x:v>
      </x:c>
      <x:c r="G10" s="6" t="n">
        <x:v>5</x:v>
      </x:c>
      <x:c r="H10" s="6" t="str">
        <x:v>https://raw.githubusercontent.com/Mar-7th/StarRailRes/dbe8cdfcfb0bf657b9fe1cf92d5537f118ccb487/index_new/cn/character_promotions.json</x:v>
      </x:c>
    </x:row>
    <x:row r="11" ht="20" customHeight="1">
      <x:c r="A11" s="6" t="str">
        <x:v>角色突破</x:v>
      </x:c>
      <x:c r="B11" s="6" t="str">
        <x:v>1001</x:v>
      </x:c>
      <x:c r="C11" s="6" t="n">
        <x:v>2</x:v>
      </x:c>
      <x:c r="D11" s="6" t="n">
        <x:v>3</x:v>
      </x:c>
      <x:c r="E11" s="7" t="str">
        <x:v>110403</x:v>
      </x:c>
      <x:c r="F11" s="7" t="str">
        <x:v>风雪之角</x:v>
      </x:c>
      <x:c r="G11" s="6" t="n">
        <x:v>2</x:v>
      </x:c>
      <x:c r="H11" s="6" t="str">
        <x:v>https://raw.githubusercontent.com/Mar-7th/StarRailRes/dbe8cdfcfb0bf657b9fe1cf92d5537f118ccb487/index_new/cn/character_promotions.json</x:v>
      </x:c>
    </x:row>
    <x:row r="12" ht="20" customHeight="1">
      <x:c r="A12" s="6" t="str">
        <x:v>角色突破</x:v>
      </x:c>
      <x:c r="B12" s="6" t="str">
        <x:v>1001</x:v>
      </x:c>
      <x:c r="C12" s="6" t="n">
        <x:v>3</x:v>
      </x:c>
      <x:c r="D12" s="6" t="n">
        <x:v>4</x:v>
      </x:c>
      <x:c r="E12" s="7" t="str">
        <x:v>2</x:v>
      </x:c>
      <x:c r="F12" s="7" t="str">
        <x:v>信用点</x:v>
      </x:c>
      <x:c r="G12" s="6" t="n">
        <x:v>32000</x:v>
      </x:c>
      <x:c r="H12" s="6" t="str">
        <x:v>https://raw.githubusercontent.com/Mar-7th/StarRailRes/dbe8cdfcfb0bf657b9fe1cf92d5537f118ccb487/index_new/cn/character_promotions.json</x:v>
      </x:c>
    </x:row>
    <x:row r="13" ht="20" customHeight="1">
      <x:c r="A13" s="6" t="str">
        <x:v>角色突破</x:v>
      </x:c>
      <x:c r="B13" s="6" t="str">
        <x:v>1001</x:v>
      </x:c>
      <x:c r="C13" s="6" t="n">
        <x:v>3</x:v>
      </x:c>
      <x:c r="D13" s="6" t="n">
        <x:v>4</x:v>
      </x:c>
      <x:c r="E13" s="7" t="str">
        <x:v>111012</x:v>
      </x:c>
      <x:c r="F13" s="7" t="str">
        <x:v>篡改的野心</x:v>
      </x:c>
      <x:c r="G13" s="6" t="n">
        <x:v>8</x:v>
      </x:c>
      <x:c r="H13" s="6" t="str">
        <x:v>https://raw.githubusercontent.com/Mar-7th/StarRailRes/dbe8cdfcfb0bf657b9fe1cf92d5537f118ccb487/index_new/cn/character_promotions.json</x:v>
      </x:c>
    </x:row>
    <x:row r="14" ht="20" customHeight="1">
      <x:c r="A14" s="6" t="str">
        <x:v>角色突破</x:v>
      </x:c>
      <x:c r="B14" s="6" t="str">
        <x:v>1001</x:v>
      </x:c>
      <x:c r="C14" s="6" t="n">
        <x:v>3</x:v>
      </x:c>
      <x:c r="D14" s="6" t="n">
        <x:v>4</x:v>
      </x:c>
      <x:c r="E14" s="7" t="str">
        <x:v>110403</x:v>
      </x:c>
      <x:c r="F14" s="7" t="str">
        <x:v>风雪之角</x:v>
      </x:c>
      <x:c r="G14" s="6" t="n">
        <x:v>5</x:v>
      </x:c>
      <x:c r="H14" s="6" t="str">
        <x:v>https://raw.githubusercontent.com/Mar-7th/StarRailRes/dbe8cdfcfb0bf657b9fe1cf92d5537f118ccb487/index_new/cn/character_promotions.json</x:v>
      </x:c>
    </x:row>
    <x:row r="15" ht="20" customHeight="1">
      <x:c r="A15" s="6" t="str">
        <x:v>角色突破</x:v>
      </x:c>
      <x:c r="B15" s="6" t="str">
        <x:v>1001</x:v>
      </x:c>
      <x:c r="C15" s="6" t="n">
        <x:v>4</x:v>
      </x:c>
      <x:c r="D15" s="6" t="n">
        <x:v>5</x:v>
      </x:c>
      <x:c r="E15" s="7" t="str">
        <x:v>2</x:v>
      </x:c>
      <x:c r="F15" s="7" t="str">
        <x:v>信用点</x:v>
      </x:c>
      <x:c r="G15" s="6" t="n">
        <x:v>64000</x:v>
      </x:c>
      <x:c r="H15" s="6" t="str">
        <x:v>https://raw.githubusercontent.com/Mar-7th/StarRailRes/dbe8cdfcfb0bf657b9fe1cf92d5537f118ccb487/index_new/cn/character_promotions.json</x:v>
      </x:c>
    </x:row>
    <x:row r="16" ht="20" customHeight="1">
      <x:c r="A16" s="6" t="str">
        <x:v>角色突破</x:v>
      </x:c>
      <x:c r="B16" s="6" t="str">
        <x:v>1001</x:v>
      </x:c>
      <x:c r="C16" s="6" t="n">
        <x:v>4</x:v>
      </x:c>
      <x:c r="D16" s="6" t="n">
        <x:v>5</x:v>
      </x:c>
      <x:c r="E16" s="7" t="str">
        <x:v>111013</x:v>
      </x:c>
      <x:c r="F16" s="7" t="str">
        <x:v>践踏的意志</x:v>
      </x:c>
      <x:c r="G16" s="6" t="n">
        <x:v>5</x:v>
      </x:c>
      <x:c r="H16" s="6" t="str">
        <x:v>https://raw.githubusercontent.com/Mar-7th/StarRailRes/dbe8cdfcfb0bf657b9fe1cf92d5537f118ccb487/index_new/cn/character_promotions.json</x:v>
      </x:c>
    </x:row>
    <x:row r="17" ht="20" customHeight="1">
      <x:c r="A17" s="6" t="str">
        <x:v>角色突破</x:v>
      </x:c>
      <x:c r="B17" s="6" t="str">
        <x:v>1001</x:v>
      </x:c>
      <x:c r="C17" s="6" t="n">
        <x:v>4</x:v>
      </x:c>
      <x:c r="D17" s="6" t="n">
        <x:v>5</x:v>
      </x:c>
      <x:c r="E17" s="7" t="str">
        <x:v>110403</x:v>
      </x:c>
      <x:c r="F17" s="7" t="str">
        <x:v>风雪之角</x:v>
      </x:c>
      <x:c r="G17" s="6" t="n">
        <x:v>15</x:v>
      </x:c>
      <x:c r="H17" s="6" t="str">
        <x:v>https://raw.githubusercontent.com/Mar-7th/StarRailRes/dbe8cdfcfb0bf657b9fe1cf92d5537f118ccb487/index_new/cn/character_promotions.json</x:v>
      </x:c>
    </x:row>
    <x:row r="18" ht="20" customHeight="1">
      <x:c r="A18" s="6" t="str">
        <x:v>角色突破</x:v>
      </x:c>
      <x:c r="B18" s="6" t="str">
        <x:v>1001</x:v>
      </x:c>
      <x:c r="C18" s="6" t="n">
        <x:v>5</x:v>
      </x:c>
      <x:c r="D18" s="6" t="n">
        <x:v>6</x:v>
      </x:c>
      <x:c r="E18" s="7" t="str">
        <x:v>2</x:v>
      </x:c>
      <x:c r="F18" s="7" t="str">
        <x:v>信用点</x:v>
      </x:c>
      <x:c r="G18" s="6" t="n">
        <x:v>128000</x:v>
      </x:c>
      <x:c r="H18" s="6" t="str">
        <x:v>https://raw.githubusercontent.com/Mar-7th/StarRailRes/dbe8cdfcfb0bf657b9fe1cf92d5537f118ccb487/index_new/cn/character_promotions.json</x:v>
      </x:c>
    </x:row>
    <x:row r="19" ht="20" customHeight="1">
      <x:c r="A19" s="6" t="str">
        <x:v>角色突破</x:v>
      </x:c>
      <x:c r="B19" s="6" t="str">
        <x:v>1001</x:v>
      </x:c>
      <x:c r="C19" s="6" t="n">
        <x:v>5</x:v>
      </x:c>
      <x:c r="D19" s="6" t="n">
        <x:v>6</x:v>
      </x:c>
      <x:c r="E19" s="7" t="str">
        <x:v>111013</x:v>
      </x:c>
      <x:c r="F19" s="7" t="str">
        <x:v>践踏的意志</x:v>
      </x:c>
      <x:c r="G19" s="6" t="n">
        <x:v>7</x:v>
      </x:c>
      <x:c r="H19" s="6" t="str">
        <x:v>https://raw.githubusercontent.com/Mar-7th/StarRailRes/dbe8cdfcfb0bf657b9fe1cf92d5537f118ccb487/index_new/cn/character_promotions.json</x:v>
      </x:c>
    </x:row>
    <x:row r="20" ht="20" customHeight="1">
      <x:c r="A20" s="6" t="str">
        <x:v>角色突破</x:v>
      </x:c>
      <x:c r="B20" s="6" t="str">
        <x:v>1001</x:v>
      </x:c>
      <x:c r="C20" s="6" t="n">
        <x:v>5</x:v>
      </x:c>
      <x:c r="D20" s="6" t="n">
        <x:v>6</x:v>
      </x:c>
      <x:c r="E20" s="7" t="str">
        <x:v>110403</x:v>
      </x:c>
      <x:c r="F20" s="7" t="str">
        <x:v>风雪之角</x:v>
      </x:c>
      <x:c r="G20" s="6" t="n">
        <x:v>28</x:v>
      </x:c>
      <x:c r="H20" s="6" t="str">
        <x:v>https://raw.githubusercontent.com/Mar-7th/StarRailRes/dbe8cdfcfb0bf657b9fe1cf92d5537f118ccb487/index_new/cn/character_promotions.json</x:v>
      </x:c>
    </x:row>
    <x:row r="21" ht="20" customHeight="1">
      <x:c r="A21" s="6" t="str">
        <x:v>角色突破</x:v>
      </x:c>
      <x:c r="B21" s="6" t="str">
        <x:v>1002</x:v>
      </x:c>
      <x:c r="C21" s="6" t="n">
        <x:v>0</x:v>
      </x:c>
      <x:c r="D21" s="6" t="n">
        <x:v>1</x:v>
      </x:c>
      <x:c r="E21" s="7" t="str">
        <x:v>2</x:v>
      </x:c>
      <x:c r="F21" s="7" t="str">
        <x:v>信用点</x:v>
      </x:c>
      <x:c r="G21" s="6" t="n">
        <x:v>3200</x:v>
      </x:c>
      <x:c r="H21" s="6" t="str">
        <x:v>https://raw.githubusercontent.com/Mar-7th/StarRailRes/dbe8cdfcfb0bf657b9fe1cf92d5537f118ccb487/index_new/cn/character_promotions.json</x:v>
      </x:c>
    </x:row>
    <x:row r="22" ht="20" customHeight="1">
      <x:c r="A22" s="6" t="str">
        <x:v>角色突破</x:v>
      </x:c>
      <x:c r="B22" s="6" t="str">
        <x:v>1002</x:v>
      </x:c>
      <x:c r="C22" s="6" t="n">
        <x:v>0</x:v>
      </x:c>
      <x:c r="D22" s="6" t="n">
        <x:v>1</x:v>
      </x:c>
      <x:c r="E22" s="7" t="str">
        <x:v>111001</x:v>
      </x:c>
      <x:c r="F22" s="7" t="str">
        <x:v>熄灭原核</x:v>
      </x:c>
      <x:c r="G22" s="6" t="n">
        <x:v>4</x:v>
      </x:c>
      <x:c r="H22" s="6" t="str">
        <x:v>https://raw.githubusercontent.com/Mar-7th/StarRailRes/dbe8cdfcfb0bf657b9fe1cf92d5537f118ccb487/index_new/cn/character_promotions.json</x:v>
      </x:c>
    </x:row>
    <x:row r="23" ht="20" customHeight="1">
      <x:c r="A23" s="6" t="str">
        <x:v>角色突破</x:v>
      </x:c>
      <x:c r="B23" s="6" t="str">
        <x:v>1002</x:v>
      </x:c>
      <x:c r="C23" s="6" t="n">
        <x:v>1</x:v>
      </x:c>
      <x:c r="D23" s="6" t="n">
        <x:v>2</x:v>
      </x:c>
      <x:c r="E23" s="7" t="str">
        <x:v>2</x:v>
      </x:c>
      <x:c r="F23" s="7" t="str">
        <x:v>信用点</x:v>
      </x:c>
      <x:c r="G23" s="6" t="n">
        <x:v>6400</x:v>
      </x:c>
      <x:c r="H23" s="6" t="str">
        <x:v>https://raw.githubusercontent.com/Mar-7th/StarRailRes/dbe8cdfcfb0bf657b9fe1cf92d5537f118ccb487/index_new/cn/character_promotions.json</x:v>
      </x:c>
    </x:row>
    <x:row r="24" ht="20" customHeight="1">
      <x:c r="A24" s="6" t="str">
        <x:v>角色突破</x:v>
      </x:c>
      <x:c r="B24" s="6" t="str">
        <x:v>1002</x:v>
      </x:c>
      <x:c r="C24" s="6" t="n">
        <x:v>1</x:v>
      </x:c>
      <x:c r="D24" s="6" t="n">
        <x:v>2</x:v>
      </x:c>
      <x:c r="E24" s="7" t="str">
        <x:v>111001</x:v>
      </x:c>
      <x:c r="F24" s="7" t="str">
        <x:v>熄灭原核</x:v>
      </x:c>
      <x:c r="G24" s="6" t="n">
        <x:v>8</x:v>
      </x:c>
      <x:c r="H24" s="6" t="str">
        <x:v>https://raw.githubusercontent.com/Mar-7th/StarRailRes/dbe8cdfcfb0bf657b9fe1cf92d5537f118ccb487/index_new/cn/character_promotions.json</x:v>
      </x:c>
    </x:row>
    <x:row r="25" ht="20" customHeight="1">
      <x:c r="A25" s="6" t="str">
        <x:v>角色突破</x:v>
      </x:c>
      <x:c r="B25" s="6" t="str">
        <x:v>1002</x:v>
      </x:c>
      <x:c r="C25" s="6" t="n">
        <x:v>2</x:v>
      </x:c>
      <x:c r="D25" s="6" t="n">
        <x:v>3</x:v>
      </x:c>
      <x:c r="E25" s="7" t="str">
        <x:v>2</x:v>
      </x:c>
      <x:c r="F25" s="7" t="str">
        <x:v>信用点</x:v>
      </x:c>
      <x:c r="G25" s="6" t="n">
        <x:v>12800</x:v>
      </x:c>
      <x:c r="H25" s="6" t="str">
        <x:v>https://raw.githubusercontent.com/Mar-7th/StarRailRes/dbe8cdfcfb0bf657b9fe1cf92d5537f118ccb487/index_new/cn/character_promotions.json</x:v>
      </x:c>
    </x:row>
    <x:row r="26" ht="20" customHeight="1">
      <x:c r="A26" s="6" t="str">
        <x:v>角色突破</x:v>
      </x:c>
      <x:c r="B26" s="6" t="str">
        <x:v>1002</x:v>
      </x:c>
      <x:c r="C26" s="6" t="n">
        <x:v>2</x:v>
      </x:c>
      <x:c r="D26" s="6" t="n">
        <x:v>3</x:v>
      </x:c>
      <x:c r="E26" s="7" t="str">
        <x:v>111002</x:v>
      </x:c>
      <x:c r="F26" s="7" t="str">
        <x:v>微光原核</x:v>
      </x:c>
      <x:c r="G26" s="6" t="n">
        <x:v>5</x:v>
      </x:c>
      <x:c r="H26" s="6" t="str">
        <x:v>https://raw.githubusercontent.com/Mar-7th/StarRailRes/dbe8cdfcfb0bf657b9fe1cf92d5537f118ccb487/index_new/cn/character_promotions.json</x:v>
      </x:c>
    </x:row>
    <x:row r="27" ht="20" customHeight="1">
      <x:c r="A27" s="6" t="str">
        <x:v>角色突破</x:v>
      </x:c>
      <x:c r="B27" s="6" t="str">
        <x:v>1002</x:v>
      </x:c>
      <x:c r="C27" s="6" t="n">
        <x:v>2</x:v>
      </x:c>
      <x:c r="D27" s="6" t="n">
        <x:v>3</x:v>
      </x:c>
      <x:c r="E27" s="7" t="str">
        <x:v>110405</x:v>
      </x:c>
      <x:c r="F27" s="7" t="str">
        <x:v>暴风之眼</x:v>
      </x:c>
      <x:c r="G27" s="6" t="n">
        <x:v>2</x:v>
      </x:c>
      <x:c r="H27" s="6" t="str">
        <x:v>https://raw.githubusercontent.com/Mar-7th/StarRailRes/dbe8cdfcfb0bf657b9fe1cf92d5537f118ccb487/index_new/cn/character_promotions.json</x:v>
      </x:c>
    </x:row>
    <x:row r="28" ht="20" customHeight="1">
      <x:c r="A28" s="6" t="str">
        <x:v>角色突破</x:v>
      </x:c>
      <x:c r="B28" s="6" t="str">
        <x:v>1002</x:v>
      </x:c>
      <x:c r="C28" s="6" t="n">
        <x:v>3</x:v>
      </x:c>
      <x:c r="D28" s="6" t="n">
        <x:v>4</x:v>
      </x:c>
      <x:c r="E28" s="7" t="str">
        <x:v>2</x:v>
      </x:c>
      <x:c r="F28" s="7" t="str">
        <x:v>信用点</x:v>
      </x:c>
      <x:c r="G28" s="6" t="n">
        <x:v>32000</x:v>
      </x:c>
      <x:c r="H28" s="6" t="str">
        <x:v>https://raw.githubusercontent.com/Mar-7th/StarRailRes/dbe8cdfcfb0bf657b9fe1cf92d5537f118ccb487/index_new/cn/character_promotions.json</x:v>
      </x:c>
    </x:row>
    <x:row r="29" ht="20" customHeight="1">
      <x:c r="A29" s="6" t="str">
        <x:v>角色突破</x:v>
      </x:c>
      <x:c r="B29" s="6" t="str">
        <x:v>1002</x:v>
      </x:c>
      <x:c r="C29" s="6" t="n">
        <x:v>3</x:v>
      </x:c>
      <x:c r="D29" s="6" t="n">
        <x:v>4</x:v>
      </x:c>
      <x:c r="E29" s="7" t="str">
        <x:v>111002</x:v>
      </x:c>
      <x:c r="F29" s="7" t="str">
        <x:v>微光原核</x:v>
      </x:c>
      <x:c r="G29" s="6" t="n">
        <x:v>8</x:v>
      </x:c>
      <x:c r="H29" s="6" t="str">
        <x:v>https://raw.githubusercontent.com/Mar-7th/StarRailRes/dbe8cdfcfb0bf657b9fe1cf92d5537f118ccb487/index_new/cn/character_promotions.json</x:v>
      </x:c>
    </x:row>
    <x:row r="30" ht="20" customHeight="1">
      <x:c r="A30" s="6" t="str">
        <x:v>角色突破</x:v>
      </x:c>
      <x:c r="B30" s="6" t="str">
        <x:v>1002</x:v>
      </x:c>
      <x:c r="C30" s="6" t="n">
        <x:v>3</x:v>
      </x:c>
      <x:c r="D30" s="6" t="n">
        <x:v>4</x:v>
      </x:c>
      <x:c r="E30" s="7" t="str">
        <x:v>110405</x:v>
      </x:c>
      <x:c r="F30" s="7" t="str">
        <x:v>暴风之眼</x:v>
      </x:c>
      <x:c r="G30" s="6" t="n">
        <x:v>5</x:v>
      </x:c>
      <x:c r="H30" s="6" t="str">
        <x:v>https://raw.githubusercontent.com/Mar-7th/StarRailRes/dbe8cdfcfb0bf657b9fe1cf92d5537f118ccb487/index_new/cn/character_promotions.json</x:v>
      </x:c>
    </x:row>
    <x:row r="31" ht="20" customHeight="1">
      <x:c r="A31" s="6" t="str">
        <x:v>角色突破</x:v>
      </x:c>
      <x:c r="B31" s="6" t="str">
        <x:v>1002</x:v>
      </x:c>
      <x:c r="C31" s="6" t="n">
        <x:v>4</x:v>
      </x:c>
      <x:c r="D31" s="6" t="n">
        <x:v>5</x:v>
      </x:c>
      <x:c r="E31" s="7" t="str">
        <x:v>2</x:v>
      </x:c>
      <x:c r="F31" s="7" t="str">
        <x:v>信用点</x:v>
      </x:c>
      <x:c r="G31" s="6" t="n">
        <x:v>64000</x:v>
      </x:c>
      <x:c r="H31" s="6" t="str">
        <x:v>https://raw.githubusercontent.com/Mar-7th/StarRailRes/dbe8cdfcfb0bf657b9fe1cf92d5537f118ccb487/index_new/cn/character_promotions.json</x:v>
      </x:c>
    </x:row>
    <x:row r="32" ht="20" customHeight="1">
      <x:c r="A32" s="6" t="str">
        <x:v>角色突破</x:v>
      </x:c>
      <x:c r="B32" s="6" t="str">
        <x:v>1002</x:v>
      </x:c>
      <x:c r="C32" s="6" t="n">
        <x:v>4</x:v>
      </x:c>
      <x:c r="D32" s="6" t="n">
        <x:v>5</x:v>
      </x:c>
      <x:c r="E32" s="7" t="str">
        <x:v>111003</x:v>
      </x:c>
      <x:c r="F32" s="7" t="str">
        <x:v>蠢动原核</x:v>
      </x:c>
      <x:c r="G32" s="6" t="n">
        <x:v>5</x:v>
      </x:c>
      <x:c r="H32" s="6" t="str">
        <x:v>https://raw.githubusercontent.com/Mar-7th/StarRailRes/dbe8cdfcfb0bf657b9fe1cf92d5537f118ccb487/index_new/cn/character_promotions.json</x:v>
      </x:c>
    </x:row>
    <x:row r="33" ht="20" customHeight="1">
      <x:c r="A33" s="6" t="str">
        <x:v>角色突破</x:v>
      </x:c>
      <x:c r="B33" s="6" t="str">
        <x:v>1002</x:v>
      </x:c>
      <x:c r="C33" s="6" t="n">
        <x:v>4</x:v>
      </x:c>
      <x:c r="D33" s="6" t="n">
        <x:v>5</x:v>
      </x:c>
      <x:c r="E33" s="7" t="str">
        <x:v>110405</x:v>
      </x:c>
      <x:c r="F33" s="7" t="str">
        <x:v>暴风之眼</x:v>
      </x:c>
      <x:c r="G33" s="6" t="n">
        <x:v>15</x:v>
      </x:c>
      <x:c r="H33" s="6" t="str">
        <x:v>https://raw.githubusercontent.com/Mar-7th/StarRailRes/dbe8cdfcfb0bf657b9fe1cf92d5537f118ccb487/index_new/cn/character_promotions.json</x:v>
      </x:c>
    </x:row>
    <x:row r="34" ht="20" customHeight="1">
      <x:c r="A34" s="6" t="str">
        <x:v>角色突破</x:v>
      </x:c>
      <x:c r="B34" s="6" t="str">
        <x:v>1002</x:v>
      </x:c>
      <x:c r="C34" s="6" t="n">
        <x:v>5</x:v>
      </x:c>
      <x:c r="D34" s="6" t="n">
        <x:v>6</x:v>
      </x:c>
      <x:c r="E34" s="7" t="str">
        <x:v>2</x:v>
      </x:c>
      <x:c r="F34" s="7" t="str">
        <x:v>信用点</x:v>
      </x:c>
      <x:c r="G34" s="6" t="n">
        <x:v>128000</x:v>
      </x:c>
      <x:c r="H34" s="6" t="str">
        <x:v>https://raw.githubusercontent.com/Mar-7th/StarRailRes/dbe8cdfcfb0bf657b9fe1cf92d5537f118ccb487/index_new/cn/character_promotions.json</x:v>
      </x:c>
    </x:row>
    <x:row r="35" ht="20" customHeight="1">
      <x:c r="A35" s="6" t="str">
        <x:v>角色突破</x:v>
      </x:c>
      <x:c r="B35" s="6" t="str">
        <x:v>1002</x:v>
      </x:c>
      <x:c r="C35" s="6" t="n">
        <x:v>5</x:v>
      </x:c>
      <x:c r="D35" s="6" t="n">
        <x:v>6</x:v>
      </x:c>
      <x:c r="E35" s="7" t="str">
        <x:v>111003</x:v>
      </x:c>
      <x:c r="F35" s="7" t="str">
        <x:v>蠢动原核</x:v>
      </x:c>
      <x:c r="G35" s="6" t="n">
        <x:v>7</x:v>
      </x:c>
      <x:c r="H35" s="6" t="str">
        <x:v>https://raw.githubusercontent.com/Mar-7th/StarRailRes/dbe8cdfcfb0bf657b9fe1cf92d5537f118ccb487/index_new/cn/character_promotions.json</x:v>
      </x:c>
    </x:row>
    <x:row r="36" ht="20" customHeight="1">
      <x:c r="A36" s="6" t="str">
        <x:v>角色突破</x:v>
      </x:c>
      <x:c r="B36" s="6" t="str">
        <x:v>1002</x:v>
      </x:c>
      <x:c r="C36" s="6" t="n">
        <x:v>5</x:v>
      </x:c>
      <x:c r="D36" s="6" t="n">
        <x:v>6</x:v>
      </x:c>
      <x:c r="E36" s="7" t="str">
        <x:v>110405</x:v>
      </x:c>
      <x:c r="F36" s="7" t="str">
        <x:v>暴风之眼</x:v>
      </x:c>
      <x:c r="G36" s="6" t="n">
        <x:v>28</x:v>
      </x:c>
      <x:c r="H36" s="6" t="str">
        <x:v>https://raw.githubusercontent.com/Mar-7th/StarRailRes/dbe8cdfcfb0bf657b9fe1cf92d5537f118ccb487/index_new/cn/character_promotions.json</x:v>
      </x:c>
    </x:row>
    <x:row r="37" ht="20" customHeight="1">
      <x:c r="A37" s="6" t="str">
        <x:v>角色突破</x:v>
      </x:c>
      <x:c r="B37" s="6" t="str">
        <x:v>1003</x:v>
      </x:c>
      <x:c r="C37" s="6" t="n">
        <x:v>0</x:v>
      </x:c>
      <x:c r="D37" s="6" t="n">
        <x:v>1</x:v>
      </x:c>
      <x:c r="E37" s="7" t="str">
        <x:v>2</x:v>
      </x:c>
      <x:c r="F37" s="7" t="str">
        <x:v>信用点</x:v>
      </x:c>
      <x:c r="G37" s="6" t="n">
        <x:v>4000</x:v>
      </x:c>
      <x:c r="H37" s="6" t="str">
        <x:v>https://raw.githubusercontent.com/Mar-7th/StarRailRes/dbe8cdfcfb0bf657b9fe1cf92d5537f118ccb487/index_new/cn/character_promotions.json</x:v>
      </x:c>
    </x:row>
    <x:row r="38" ht="20" customHeight="1">
      <x:c r="A38" s="6" t="str">
        <x:v>角色突破</x:v>
      </x:c>
      <x:c r="B38" s="6" t="str">
        <x:v>1003</x:v>
      </x:c>
      <x:c r="C38" s="6" t="n">
        <x:v>0</x:v>
      </x:c>
      <x:c r="D38" s="6" t="n">
        <x:v>1</x:v>
      </x:c>
      <x:c r="E38" s="7" t="str">
        <x:v>111001</x:v>
      </x:c>
      <x:c r="F38" s="7" t="str">
        <x:v>熄灭原核</x:v>
      </x:c>
      <x:c r="G38" s="6" t="n">
        <x:v>5</x:v>
      </x:c>
      <x:c r="H38" s="6" t="str">
        <x:v>https://raw.githubusercontent.com/Mar-7th/StarRailRes/dbe8cdfcfb0bf657b9fe1cf92d5537f118ccb487/index_new/cn/character_promotions.json</x:v>
      </x:c>
    </x:row>
    <x:row r="39" ht="20" customHeight="1">
      <x:c r="A39" s="6" t="str">
        <x:v>角色突破</x:v>
      </x:c>
      <x:c r="B39" s="6" t="str">
        <x:v>1003</x:v>
      </x:c>
      <x:c r="C39" s="6" t="n">
        <x:v>1</x:v>
      </x:c>
      <x:c r="D39" s="6" t="n">
        <x:v>2</x:v>
      </x:c>
      <x:c r="E39" s="7" t="str">
        <x:v>2</x:v>
      </x:c>
      <x:c r="F39" s="7" t="str">
        <x:v>信用点</x:v>
      </x:c>
      <x:c r="G39" s="6" t="n">
        <x:v>8000</x:v>
      </x:c>
      <x:c r="H39" s="6" t="str">
        <x:v>https://raw.githubusercontent.com/Mar-7th/StarRailRes/dbe8cdfcfb0bf657b9fe1cf92d5537f118ccb487/index_new/cn/character_promotions.json</x:v>
      </x:c>
    </x:row>
    <x:row r="40" ht="20" customHeight="1">
      <x:c r="A40" s="6" t="str">
        <x:v>角色突破</x:v>
      </x:c>
      <x:c r="B40" s="6" t="str">
        <x:v>1003</x:v>
      </x:c>
      <x:c r="C40" s="6" t="n">
        <x:v>1</x:v>
      </x:c>
      <x:c r="D40" s="6" t="n">
        <x:v>2</x:v>
      </x:c>
      <x:c r="E40" s="7" t="str">
        <x:v>111001</x:v>
      </x:c>
      <x:c r="F40" s="7" t="str">
        <x:v>熄灭原核</x:v>
      </x:c>
      <x:c r="G40" s="6" t="n">
        <x:v>10</x:v>
      </x:c>
      <x:c r="H40" s="6" t="str">
        <x:v>https://raw.githubusercontent.com/Mar-7th/StarRailRes/dbe8cdfcfb0bf657b9fe1cf92d5537f118ccb487/index_new/cn/character_promotions.json</x:v>
      </x:c>
    </x:row>
    <x:row r="41" ht="20" customHeight="1">
      <x:c r="A41" s="6" t="str">
        <x:v>角色突破</x:v>
      </x:c>
      <x:c r="B41" s="6" t="str">
        <x:v>1003</x:v>
      </x:c>
      <x:c r="C41" s="6" t="n">
        <x:v>2</x:v>
      </x:c>
      <x:c r="D41" s="6" t="n">
        <x:v>3</x:v>
      </x:c>
      <x:c r="E41" s="7" t="str">
        <x:v>2</x:v>
      </x:c>
      <x:c r="F41" s="7" t="str">
        <x:v>信用点</x:v>
      </x:c>
      <x:c r="G41" s="6" t="n">
        <x:v>16000</x:v>
      </x:c>
      <x:c r="H41" s="6" t="str">
        <x:v>https://raw.githubusercontent.com/Mar-7th/StarRailRes/dbe8cdfcfb0bf657b9fe1cf92d5537f118ccb487/index_new/cn/character_promotions.json</x:v>
      </x:c>
    </x:row>
    <x:row r="42" ht="20" customHeight="1">
      <x:c r="A42" s="6" t="str">
        <x:v>角色突破</x:v>
      </x:c>
      <x:c r="B42" s="6" t="str">
        <x:v>1003</x:v>
      </x:c>
      <x:c r="C42" s="6" t="n">
        <x:v>2</x:v>
      </x:c>
      <x:c r="D42" s="6" t="n">
        <x:v>3</x:v>
      </x:c>
      <x:c r="E42" s="7" t="str">
        <x:v>111002</x:v>
      </x:c>
      <x:c r="F42" s="7" t="str">
        <x:v>微光原核</x:v>
      </x:c>
      <x:c r="G42" s="6" t="n">
        <x:v>6</x:v>
      </x:c>
      <x:c r="H42" s="6" t="str">
        <x:v>https://raw.githubusercontent.com/Mar-7th/StarRailRes/dbe8cdfcfb0bf657b9fe1cf92d5537f118ccb487/index_new/cn/character_promotions.json</x:v>
      </x:c>
    </x:row>
    <x:row r="43" ht="20" customHeight="1">
      <x:c r="A43" s="6" t="str">
        <x:v>角色突破</x:v>
      </x:c>
      <x:c r="B43" s="6" t="str">
        <x:v>1003</x:v>
      </x:c>
      <x:c r="C43" s="6" t="n">
        <x:v>2</x:v>
      </x:c>
      <x:c r="D43" s="6" t="n">
        <x:v>3</x:v>
      </x:c>
      <x:c r="E43" s="7" t="str">
        <x:v>110402</x:v>
      </x:c>
      <x:c r="F43" s="7" t="str">
        <x:v>恒温晶壳</x:v>
      </x:c>
      <x:c r="G43" s="6" t="n">
        <x:v>3</x:v>
      </x:c>
      <x:c r="H43" s="6" t="str">
        <x:v>https://raw.githubusercontent.com/Mar-7th/StarRailRes/dbe8cdfcfb0bf657b9fe1cf92d5537f118ccb487/index_new/cn/character_promotions.json</x:v>
      </x:c>
    </x:row>
    <x:row r="44" ht="20" customHeight="1">
      <x:c r="A44" s="6" t="str">
        <x:v>角色突破</x:v>
      </x:c>
      <x:c r="B44" s="6" t="str">
        <x:v>1003</x:v>
      </x:c>
      <x:c r="C44" s="6" t="n">
        <x:v>3</x:v>
      </x:c>
      <x:c r="D44" s="6" t="n">
        <x:v>4</x:v>
      </x:c>
      <x:c r="E44" s="7" t="str">
        <x:v>2</x:v>
      </x:c>
      <x:c r="F44" s="7" t="str">
        <x:v>信用点</x:v>
      </x:c>
      <x:c r="G44" s="6" t="n">
        <x:v>40000</x:v>
      </x:c>
      <x:c r="H44" s="6" t="str">
        <x:v>https://raw.githubusercontent.com/Mar-7th/StarRailRes/dbe8cdfcfb0bf657b9fe1cf92d5537f118ccb487/index_new/cn/character_promotions.json</x:v>
      </x:c>
    </x:row>
    <x:row r="45" ht="20" customHeight="1">
      <x:c r="A45" s="6" t="str">
        <x:v>角色突破</x:v>
      </x:c>
      <x:c r="B45" s="6" t="str">
        <x:v>1003</x:v>
      </x:c>
      <x:c r="C45" s="6" t="n">
        <x:v>3</x:v>
      </x:c>
      <x:c r="D45" s="6" t="n">
        <x:v>4</x:v>
      </x:c>
      <x:c r="E45" s="7" t="str">
        <x:v>111002</x:v>
      </x:c>
      <x:c r="F45" s="7" t="str">
        <x:v>微光原核</x:v>
      </x:c>
      <x:c r="G45" s="6" t="n">
        <x:v>9</x:v>
      </x:c>
      <x:c r="H45" s="6" t="str">
        <x:v>https://raw.githubusercontent.com/Mar-7th/StarRailRes/dbe8cdfcfb0bf657b9fe1cf92d5537f118ccb487/index_new/cn/character_promotions.json</x:v>
      </x:c>
    </x:row>
    <x:row r="46" ht="20" customHeight="1">
      <x:c r="A46" s="6" t="str">
        <x:v>角色突破</x:v>
      </x:c>
      <x:c r="B46" s="6" t="str">
        <x:v>1003</x:v>
      </x:c>
      <x:c r="C46" s="6" t="n">
        <x:v>3</x:v>
      </x:c>
      <x:c r="D46" s="6" t="n">
        <x:v>4</x:v>
      </x:c>
      <x:c r="E46" s="7" t="str">
        <x:v>110402</x:v>
      </x:c>
      <x:c r="F46" s="7" t="str">
        <x:v>恒温晶壳</x:v>
      </x:c>
      <x:c r="G46" s="6" t="n">
        <x:v>7</x:v>
      </x:c>
      <x:c r="H46" s="6" t="str">
        <x:v>https://raw.githubusercontent.com/Mar-7th/StarRailRes/dbe8cdfcfb0bf657b9fe1cf92d5537f118ccb487/index_new/cn/character_promotions.json</x:v>
      </x:c>
    </x:row>
    <x:row r="47" ht="20" customHeight="1">
      <x:c r="A47" s="6" t="str">
        <x:v>角色突破</x:v>
      </x:c>
      <x:c r="B47" s="6" t="str">
        <x:v>1003</x:v>
      </x:c>
      <x:c r="C47" s="6" t="n">
        <x:v>4</x:v>
      </x:c>
      <x:c r="D47" s="6" t="n">
        <x:v>5</x:v>
      </x:c>
      <x:c r="E47" s="7" t="str">
        <x:v>2</x:v>
      </x:c>
      <x:c r="F47" s="7" t="str">
        <x:v>信用点</x:v>
      </x:c>
      <x:c r="G47" s="6" t="n">
        <x:v>80000</x:v>
      </x:c>
      <x:c r="H47" s="6" t="str">
        <x:v>https://raw.githubusercontent.com/Mar-7th/StarRailRes/dbe8cdfcfb0bf657b9fe1cf92d5537f118ccb487/index_new/cn/character_promotions.json</x:v>
      </x:c>
    </x:row>
    <x:row r="48" ht="20" customHeight="1">
      <x:c r="A48" s="6" t="str">
        <x:v>角色突破</x:v>
      </x:c>
      <x:c r="B48" s="6" t="str">
        <x:v>1003</x:v>
      </x:c>
      <x:c r="C48" s="6" t="n">
        <x:v>4</x:v>
      </x:c>
      <x:c r="D48" s="6" t="n">
        <x:v>5</x:v>
      </x:c>
      <x:c r="E48" s="7" t="str">
        <x:v>111003</x:v>
      </x:c>
      <x:c r="F48" s="7" t="str">
        <x:v>蠢动原核</x:v>
      </x:c>
      <x:c r="G48" s="6" t="n">
        <x:v>6</x:v>
      </x:c>
      <x:c r="H48" s="6" t="str">
        <x:v>https://raw.githubusercontent.com/Mar-7th/StarRailRes/dbe8cdfcfb0bf657b9fe1cf92d5537f118ccb487/index_new/cn/character_promotions.json</x:v>
      </x:c>
    </x:row>
    <x:row r="49" ht="20" customHeight="1">
      <x:c r="A49" s="6" t="str">
        <x:v>角色突破</x:v>
      </x:c>
      <x:c r="B49" s="6" t="str">
        <x:v>1003</x:v>
      </x:c>
      <x:c r="C49" s="6" t="n">
        <x:v>4</x:v>
      </x:c>
      <x:c r="D49" s="6" t="n">
        <x:v>5</x:v>
      </x:c>
      <x:c r="E49" s="7" t="str">
        <x:v>110402</x:v>
      </x:c>
      <x:c r="F49" s="7" t="str">
        <x:v>恒温晶壳</x:v>
      </x:c>
      <x:c r="G49" s="6" t="n">
        <x:v>20</x:v>
      </x:c>
      <x:c r="H49" s="6" t="str">
        <x:v>https://raw.githubusercontent.com/Mar-7th/StarRailRes/dbe8cdfcfb0bf657b9fe1cf92d5537f118ccb487/index_new/cn/character_promotions.json</x:v>
      </x:c>
    </x:row>
    <x:row r="50" ht="20" customHeight="1">
      <x:c r="A50" s="6" t="str">
        <x:v>角色突破</x:v>
      </x:c>
      <x:c r="B50" s="6" t="str">
        <x:v>1003</x:v>
      </x:c>
      <x:c r="C50" s="6" t="n">
        <x:v>5</x:v>
      </x:c>
      <x:c r="D50" s="6" t="n">
        <x:v>6</x:v>
      </x:c>
      <x:c r="E50" s="7" t="str">
        <x:v>2</x:v>
      </x:c>
      <x:c r="F50" s="7" t="str">
        <x:v>信用点</x:v>
      </x:c>
      <x:c r="G50" s="6" t="n">
        <x:v>160000</x:v>
      </x:c>
      <x:c r="H50" s="6" t="str">
        <x:v>https://raw.githubusercontent.com/Mar-7th/StarRailRes/dbe8cdfcfb0bf657b9fe1cf92d5537f118ccb487/index_new/cn/character_promotions.json</x:v>
      </x:c>
    </x:row>
    <x:row r="51" ht="20" customHeight="1">
      <x:c r="A51" s="6" t="str">
        <x:v>角色突破</x:v>
      </x:c>
      <x:c r="B51" s="6" t="str">
        <x:v>1003</x:v>
      </x:c>
      <x:c r="C51" s="6" t="n">
        <x:v>5</x:v>
      </x:c>
      <x:c r="D51" s="6" t="n">
        <x:v>6</x:v>
      </x:c>
      <x:c r="E51" s="7" t="str">
        <x:v>111003</x:v>
      </x:c>
      <x:c r="F51" s="7" t="str">
        <x:v>蠢动原核</x:v>
      </x:c>
      <x:c r="G51" s="6" t="n">
        <x:v>9</x:v>
      </x:c>
      <x:c r="H51" s="6" t="str">
        <x:v>https://raw.githubusercontent.com/Mar-7th/StarRailRes/dbe8cdfcfb0bf657b9fe1cf92d5537f118ccb487/index_new/cn/character_promotions.json</x:v>
      </x:c>
    </x:row>
    <x:row r="52" ht="20" customHeight="1">
      <x:c r="A52" s="6" t="str">
        <x:v>角色突破</x:v>
      </x:c>
      <x:c r="B52" s="6" t="str">
        <x:v>1003</x:v>
      </x:c>
      <x:c r="C52" s="6" t="n">
        <x:v>5</x:v>
      </x:c>
      <x:c r="D52" s="6" t="n">
        <x:v>6</x:v>
      </x:c>
      <x:c r="E52" s="7" t="str">
        <x:v>110402</x:v>
      </x:c>
      <x:c r="F52" s="7" t="str">
        <x:v>恒温晶壳</x:v>
      </x:c>
      <x:c r="G52" s="6" t="n">
        <x:v>35</x:v>
      </x:c>
      <x:c r="H52" s="6" t="str">
        <x:v>https://raw.githubusercontent.com/Mar-7th/StarRailRes/dbe8cdfcfb0bf657b9fe1cf92d5537f118ccb487/index_new/cn/character_promotions.json</x:v>
      </x:c>
    </x:row>
    <x:row r="53" ht="20" customHeight="1">
      <x:c r="A53" s="6" t="str">
        <x:v>角色突破</x:v>
      </x:c>
      <x:c r="B53" s="6" t="str">
        <x:v>1004</x:v>
      </x:c>
      <x:c r="C53" s="6" t="n">
        <x:v>0</x:v>
      </x:c>
      <x:c r="D53" s="6" t="n">
        <x:v>1</x:v>
      </x:c>
      <x:c r="E53" s="7" t="str">
        <x:v>2</x:v>
      </x:c>
      <x:c r="F53" s="7" t="str">
        <x:v>信用点</x:v>
      </x:c>
      <x:c r="G53" s="6" t="n">
        <x:v>4000</x:v>
      </x:c>
      <x:c r="H53" s="6" t="str">
        <x:v>https://raw.githubusercontent.com/Mar-7th/StarRailRes/dbe8cdfcfb0bf657b9fe1cf92d5537f118ccb487/index_new/cn/character_promotions.json</x:v>
      </x:c>
    </x:row>
    <x:row r="54" ht="20" customHeight="1">
      <x:c r="A54" s="6" t="str">
        <x:v>角色突破</x:v>
      </x:c>
      <x:c r="B54" s="6" t="str">
        <x:v>1004</x:v>
      </x:c>
      <x:c r="C54" s="6" t="n">
        <x:v>0</x:v>
      </x:c>
      <x:c r="D54" s="6" t="n">
        <x:v>1</x:v>
      </x:c>
      <x:c r="E54" s="7" t="str">
        <x:v>112001</x:v>
      </x:c>
      <x:c r="F54" s="7" t="str">
        <x:v>铁卫扣饰</x:v>
      </x:c>
      <x:c r="G54" s="6" t="n">
        <x:v>5</x:v>
      </x:c>
      <x:c r="H54" s="6" t="str">
        <x:v>https://raw.githubusercontent.com/Mar-7th/StarRailRes/dbe8cdfcfb0bf657b9fe1cf92d5537f118ccb487/index_new/cn/character_promotions.json</x:v>
      </x:c>
    </x:row>
    <x:row r="55" ht="20" customHeight="1">
      <x:c r="A55" s="6" t="str">
        <x:v>角色突破</x:v>
      </x:c>
      <x:c r="B55" s="6" t="str">
        <x:v>1004</x:v>
      </x:c>
      <x:c r="C55" s="6" t="n">
        <x:v>1</x:v>
      </x:c>
      <x:c r="D55" s="6" t="n">
        <x:v>2</x:v>
      </x:c>
      <x:c r="E55" s="7" t="str">
        <x:v>2</x:v>
      </x:c>
      <x:c r="F55" s="7" t="str">
        <x:v>信用点</x:v>
      </x:c>
      <x:c r="G55" s="6" t="n">
        <x:v>8000</x:v>
      </x:c>
      <x:c r="H55" s="6" t="str">
        <x:v>https://raw.githubusercontent.com/Mar-7th/StarRailRes/dbe8cdfcfb0bf657b9fe1cf92d5537f118ccb487/index_new/cn/character_promotions.json</x:v>
      </x:c>
    </x:row>
    <x:row r="56" ht="20" customHeight="1">
      <x:c r="A56" s="6" t="str">
        <x:v>角色突破</x:v>
      </x:c>
      <x:c r="B56" s="6" t="str">
        <x:v>1004</x:v>
      </x:c>
      <x:c r="C56" s="6" t="n">
        <x:v>1</x:v>
      </x:c>
      <x:c r="D56" s="6" t="n">
        <x:v>2</x:v>
      </x:c>
      <x:c r="E56" s="7" t="str">
        <x:v>112001</x:v>
      </x:c>
      <x:c r="F56" s="7" t="str">
        <x:v>铁卫扣饰</x:v>
      </x:c>
      <x:c r="G56" s="6" t="n">
        <x:v>10</x:v>
      </x:c>
      <x:c r="H56" s="6" t="str">
        <x:v>https://raw.githubusercontent.com/Mar-7th/StarRailRes/dbe8cdfcfb0bf657b9fe1cf92d5537f118ccb487/index_new/cn/character_promotions.json</x:v>
      </x:c>
    </x:row>
    <x:row r="57" ht="20" customHeight="1">
      <x:c r="A57" s="6" t="str">
        <x:v>角色突破</x:v>
      </x:c>
      <x:c r="B57" s="6" t="str">
        <x:v>1004</x:v>
      </x:c>
      <x:c r="C57" s="6" t="n">
        <x:v>2</x:v>
      </x:c>
      <x:c r="D57" s="6" t="n">
        <x:v>3</x:v>
      </x:c>
      <x:c r="E57" s="7" t="str">
        <x:v>2</x:v>
      </x:c>
      <x:c r="F57" s="7" t="str">
        <x:v>信用点</x:v>
      </x:c>
      <x:c r="G57" s="6" t="n">
        <x:v>16000</x:v>
      </x:c>
      <x:c r="H57" s="6" t="str">
        <x:v>https://raw.githubusercontent.com/Mar-7th/StarRailRes/dbe8cdfcfb0bf657b9fe1cf92d5537f118ccb487/index_new/cn/character_promotions.json</x:v>
      </x:c>
    </x:row>
    <x:row r="58" ht="20" customHeight="1">
      <x:c r="A58" s="6" t="str">
        <x:v>角色突破</x:v>
      </x:c>
      <x:c r="B58" s="6" t="str">
        <x:v>1004</x:v>
      </x:c>
      <x:c r="C58" s="6" t="n">
        <x:v>2</x:v>
      </x:c>
      <x:c r="D58" s="6" t="n">
        <x:v>3</x:v>
      </x:c>
      <x:c r="E58" s="7" t="str">
        <x:v>112002</x:v>
      </x:c>
      <x:c r="F58" s="7" t="str">
        <x:v>铁卫军徽</x:v>
      </x:c>
      <x:c r="G58" s="6" t="n">
        <x:v>6</x:v>
      </x:c>
      <x:c r="H58" s="6" t="str">
        <x:v>https://raw.githubusercontent.com/Mar-7th/StarRailRes/dbe8cdfcfb0bf657b9fe1cf92d5537f118ccb487/index_new/cn/character_promotions.json</x:v>
      </x:c>
    </x:row>
    <x:row r="59" ht="20" customHeight="1">
      <x:c r="A59" s="6" t="str">
        <x:v>角色突破</x:v>
      </x:c>
      <x:c r="B59" s="6" t="str">
        <x:v>1004</x:v>
      </x:c>
      <x:c r="C59" s="6" t="n">
        <x:v>2</x:v>
      </x:c>
      <x:c r="D59" s="6" t="n">
        <x:v>3</x:v>
      </x:c>
      <x:c r="E59" s="7" t="str">
        <x:v>110407</x:v>
      </x:c>
      <x:c r="F59" s="7" t="str">
        <x:v>往日之影的金饰</x:v>
      </x:c>
      <x:c r="G59" s="6" t="n">
        <x:v>3</x:v>
      </x:c>
      <x:c r="H59" s="6" t="str">
        <x:v>https://raw.githubusercontent.com/Mar-7th/StarRailRes/dbe8cdfcfb0bf657b9fe1cf92d5537f118ccb487/index_new/cn/character_promotions.json</x:v>
      </x:c>
    </x:row>
    <x:row r="60" ht="20" customHeight="1">
      <x:c r="A60" s="6" t="str">
        <x:v>角色突破</x:v>
      </x:c>
      <x:c r="B60" s="6" t="str">
        <x:v>1004</x:v>
      </x:c>
      <x:c r="C60" s="6" t="n">
        <x:v>3</x:v>
      </x:c>
      <x:c r="D60" s="6" t="n">
        <x:v>4</x:v>
      </x:c>
      <x:c r="E60" s="7" t="str">
        <x:v>2</x:v>
      </x:c>
      <x:c r="F60" s="7" t="str">
        <x:v>信用点</x:v>
      </x:c>
      <x:c r="G60" s="6" t="n">
        <x:v>40000</x:v>
      </x:c>
      <x:c r="H60" s="6" t="str">
        <x:v>https://raw.githubusercontent.com/Mar-7th/StarRailRes/dbe8cdfcfb0bf657b9fe1cf92d5537f118ccb487/index_new/cn/character_promotions.json</x:v>
      </x:c>
    </x:row>
    <x:row r="61" ht="20" customHeight="1">
      <x:c r="A61" s="6" t="str">
        <x:v>角色突破</x:v>
      </x:c>
      <x:c r="B61" s="6" t="str">
        <x:v>1004</x:v>
      </x:c>
      <x:c r="C61" s="6" t="n">
        <x:v>3</x:v>
      </x:c>
      <x:c r="D61" s="6" t="n">
        <x:v>4</x:v>
      </x:c>
      <x:c r="E61" s="7" t="str">
        <x:v>112002</x:v>
      </x:c>
      <x:c r="F61" s="7" t="str">
        <x:v>铁卫军徽</x:v>
      </x:c>
      <x:c r="G61" s="6" t="n">
        <x:v>9</x:v>
      </x:c>
      <x:c r="H61" s="6" t="str">
        <x:v>https://raw.githubusercontent.com/Mar-7th/StarRailRes/dbe8cdfcfb0bf657b9fe1cf92d5537f118ccb487/index_new/cn/character_promotions.json</x:v>
      </x:c>
    </x:row>
    <x:row r="62" ht="20" customHeight="1">
      <x:c r="A62" s="6" t="str">
        <x:v>角色突破</x:v>
      </x:c>
      <x:c r="B62" s="6" t="str">
        <x:v>1004</x:v>
      </x:c>
      <x:c r="C62" s="6" t="n">
        <x:v>3</x:v>
      </x:c>
      <x:c r="D62" s="6" t="n">
        <x:v>4</x:v>
      </x:c>
      <x:c r="E62" s="7" t="str">
        <x:v>110407</x:v>
      </x:c>
      <x:c r="F62" s="7" t="str">
        <x:v>往日之影的金饰</x:v>
      </x:c>
      <x:c r="G62" s="6" t="n">
        <x:v>7</x:v>
      </x:c>
      <x:c r="H62" s="6" t="str">
        <x:v>https://raw.githubusercontent.com/Mar-7th/StarRailRes/dbe8cdfcfb0bf657b9fe1cf92d5537f118ccb487/index_new/cn/character_promotions.json</x:v>
      </x:c>
    </x:row>
    <x:row r="63" ht="20" customHeight="1">
      <x:c r="A63" s="6" t="str">
        <x:v>角色突破</x:v>
      </x:c>
      <x:c r="B63" s="6" t="str">
        <x:v>1004</x:v>
      </x:c>
      <x:c r="C63" s="6" t="n">
        <x:v>4</x:v>
      </x:c>
      <x:c r="D63" s="6" t="n">
        <x:v>5</x:v>
      </x:c>
      <x:c r="E63" s="7" t="str">
        <x:v>2</x:v>
      </x:c>
      <x:c r="F63" s="7" t="str">
        <x:v>信用点</x:v>
      </x:c>
      <x:c r="G63" s="6" t="n">
        <x:v>80000</x:v>
      </x:c>
      <x:c r="H63" s="6" t="str">
        <x:v>https://raw.githubusercontent.com/Mar-7th/StarRailRes/dbe8cdfcfb0bf657b9fe1cf92d5537f118ccb487/index_new/cn/character_promotions.json</x:v>
      </x:c>
    </x:row>
    <x:row r="64" ht="20" customHeight="1">
      <x:c r="A64" s="6" t="str">
        <x:v>角色突破</x:v>
      </x:c>
      <x:c r="B64" s="6" t="str">
        <x:v>1004</x:v>
      </x:c>
      <x:c r="C64" s="6" t="n">
        <x:v>4</x:v>
      </x:c>
      <x:c r="D64" s="6" t="n">
        <x:v>5</x:v>
      </x:c>
      <x:c r="E64" s="7" t="str">
        <x:v>112003</x:v>
      </x:c>
      <x:c r="F64" s="7" t="str">
        <x:v>铁卫勋章</x:v>
      </x:c>
      <x:c r="G64" s="6" t="n">
        <x:v>6</x:v>
      </x:c>
      <x:c r="H64" s="6" t="str">
        <x:v>https://raw.githubusercontent.com/Mar-7th/StarRailRes/dbe8cdfcfb0bf657b9fe1cf92d5537f118ccb487/index_new/cn/character_promotions.json</x:v>
      </x:c>
    </x:row>
    <x:row r="65" ht="20" customHeight="1">
      <x:c r="A65" s="6" t="str">
        <x:v>角色突破</x:v>
      </x:c>
      <x:c r="B65" s="6" t="str">
        <x:v>1004</x:v>
      </x:c>
      <x:c r="C65" s="6" t="n">
        <x:v>4</x:v>
      </x:c>
      <x:c r="D65" s="6" t="n">
        <x:v>5</x:v>
      </x:c>
      <x:c r="E65" s="7" t="str">
        <x:v>110407</x:v>
      </x:c>
      <x:c r="F65" s="7" t="str">
        <x:v>往日之影的金饰</x:v>
      </x:c>
      <x:c r="G65" s="6" t="n">
        <x:v>20</x:v>
      </x:c>
      <x:c r="H65" s="6" t="str">
        <x:v>https://raw.githubusercontent.com/Mar-7th/StarRailRes/dbe8cdfcfb0bf657b9fe1cf92d5537f118ccb487/index_new/cn/character_promotions.json</x:v>
      </x:c>
    </x:row>
    <x:row r="66" ht="20" customHeight="1">
      <x:c r="A66" s="6" t="str">
        <x:v>角色突破</x:v>
      </x:c>
      <x:c r="B66" s="6" t="str">
        <x:v>1004</x:v>
      </x:c>
      <x:c r="C66" s="6" t="n">
        <x:v>5</x:v>
      </x:c>
      <x:c r="D66" s="6" t="n">
        <x:v>6</x:v>
      </x:c>
      <x:c r="E66" s="7" t="str">
        <x:v>2</x:v>
      </x:c>
      <x:c r="F66" s="7" t="str">
        <x:v>信用点</x:v>
      </x:c>
      <x:c r="G66" s="6" t="n">
        <x:v>160000</x:v>
      </x:c>
      <x:c r="H66" s="6" t="str">
        <x:v>https://raw.githubusercontent.com/Mar-7th/StarRailRes/dbe8cdfcfb0bf657b9fe1cf92d5537f118ccb487/index_new/cn/character_promotions.json</x:v>
      </x:c>
    </x:row>
    <x:row r="67" ht="20" customHeight="1">
      <x:c r="A67" s="6" t="str">
        <x:v>角色突破</x:v>
      </x:c>
      <x:c r="B67" s="6" t="str">
        <x:v>1004</x:v>
      </x:c>
      <x:c r="C67" s="6" t="n">
        <x:v>5</x:v>
      </x:c>
      <x:c r="D67" s="6" t="n">
        <x:v>6</x:v>
      </x:c>
      <x:c r="E67" s="7" t="str">
        <x:v>112003</x:v>
      </x:c>
      <x:c r="F67" s="7" t="str">
        <x:v>铁卫勋章</x:v>
      </x:c>
      <x:c r="G67" s="6" t="n">
        <x:v>9</x:v>
      </x:c>
      <x:c r="H67" s="6" t="str">
        <x:v>https://raw.githubusercontent.com/Mar-7th/StarRailRes/dbe8cdfcfb0bf657b9fe1cf92d5537f118ccb487/index_new/cn/character_promotions.json</x:v>
      </x:c>
    </x:row>
    <x:row r="68" ht="20" customHeight="1">
      <x:c r="A68" s="6" t="str">
        <x:v>角色突破</x:v>
      </x:c>
      <x:c r="B68" s="6" t="str">
        <x:v>1004</x:v>
      </x:c>
      <x:c r="C68" s="6" t="n">
        <x:v>5</x:v>
      </x:c>
      <x:c r="D68" s="6" t="n">
        <x:v>6</x:v>
      </x:c>
      <x:c r="E68" s="7" t="str">
        <x:v>110407</x:v>
      </x:c>
      <x:c r="F68" s="7" t="str">
        <x:v>往日之影的金饰</x:v>
      </x:c>
      <x:c r="G68" s="6" t="n">
        <x:v>35</x:v>
      </x:c>
      <x:c r="H68" s="6" t="str">
        <x:v>https://raw.githubusercontent.com/Mar-7th/StarRailRes/dbe8cdfcfb0bf657b9fe1cf92d5537f118ccb487/index_new/cn/character_promotions.json</x:v>
      </x:c>
    </x:row>
    <x:row r="69" ht="20" customHeight="1">
      <x:c r="A69" s="6" t="str">
        <x:v>角色突破</x:v>
      </x:c>
      <x:c r="B69" s="6" t="str">
        <x:v>1005</x:v>
      </x:c>
      <x:c r="C69" s="6" t="n">
        <x:v>0</x:v>
      </x:c>
      <x:c r="D69" s="6" t="n">
        <x:v>1</x:v>
      </x:c>
      <x:c r="E69" s="7" t="str">
        <x:v>2</x:v>
      </x:c>
      <x:c r="F69" s="7" t="str">
        <x:v>信用点</x:v>
      </x:c>
      <x:c r="G69" s="6" t="n">
        <x:v>4000</x:v>
      </x:c>
      <x:c r="H69" s="6" t="str">
        <x:v>https://raw.githubusercontent.com/Mar-7th/StarRailRes/dbe8cdfcfb0bf657b9fe1cf92d5537f118ccb487/index_new/cn/character_promotions.json</x:v>
      </x:c>
    </x:row>
    <x:row r="70" ht="20" customHeight="1">
      <x:c r="A70" s="6" t="str">
        <x:v>角色突破</x:v>
      </x:c>
      <x:c r="B70" s="6" t="str">
        <x:v>1005</x:v>
      </x:c>
      <x:c r="C70" s="6" t="n">
        <x:v>0</x:v>
      </x:c>
      <x:c r="D70" s="6" t="n">
        <x:v>1</x:v>
      </x:c>
      <x:c r="E70" s="7" t="str">
        <x:v>111011</x:v>
      </x:c>
      <x:c r="F70" s="7" t="str">
        <x:v>掠夺的本能</x:v>
      </x:c>
      <x:c r="G70" s="6" t="n">
        <x:v>5</x:v>
      </x:c>
      <x:c r="H70" s="6" t="str">
        <x:v>https://raw.githubusercontent.com/Mar-7th/StarRailRes/dbe8cdfcfb0bf657b9fe1cf92d5537f118ccb487/index_new/cn/character_promotions.json</x:v>
      </x:c>
    </x:row>
    <x:row r="71" ht="20" customHeight="1">
      <x:c r="A71" s="6" t="str">
        <x:v>角色突破</x:v>
      </x:c>
      <x:c r="B71" s="6" t="str">
        <x:v>1005</x:v>
      </x:c>
      <x:c r="C71" s="6" t="n">
        <x:v>1</x:v>
      </x:c>
      <x:c r="D71" s="6" t="n">
        <x:v>2</x:v>
      </x:c>
      <x:c r="E71" s="7" t="str">
        <x:v>2</x:v>
      </x:c>
      <x:c r="F71" s="7" t="str">
        <x:v>信用点</x:v>
      </x:c>
      <x:c r="G71" s="6" t="n">
        <x:v>8000</x:v>
      </x:c>
      <x:c r="H71" s="6" t="str">
        <x:v>https://raw.githubusercontent.com/Mar-7th/StarRailRes/dbe8cdfcfb0bf657b9fe1cf92d5537f118ccb487/index_new/cn/character_promotions.json</x:v>
      </x:c>
    </x:row>
    <x:row r="72" ht="20" customHeight="1">
      <x:c r="A72" s="6" t="str">
        <x:v>角色突破</x:v>
      </x:c>
      <x:c r="B72" s="6" t="str">
        <x:v>1005</x:v>
      </x:c>
      <x:c r="C72" s="6" t="n">
        <x:v>1</x:v>
      </x:c>
      <x:c r="D72" s="6" t="n">
        <x:v>2</x:v>
      </x:c>
      <x:c r="E72" s="7" t="str">
        <x:v>111011</x:v>
      </x:c>
      <x:c r="F72" s="7" t="str">
        <x:v>掠夺的本能</x:v>
      </x:c>
      <x:c r="G72" s="6" t="n">
        <x:v>10</x:v>
      </x:c>
      <x:c r="H72" s="6" t="str">
        <x:v>https://raw.githubusercontent.com/Mar-7th/StarRailRes/dbe8cdfcfb0bf657b9fe1cf92d5537f118ccb487/index_new/cn/character_promotions.json</x:v>
      </x:c>
    </x:row>
    <x:row r="73" ht="20" customHeight="1">
      <x:c r="A73" s="6" t="str">
        <x:v>角色突破</x:v>
      </x:c>
      <x:c r="B73" s="6" t="str">
        <x:v>1005</x:v>
      </x:c>
      <x:c r="C73" s="6" t="n">
        <x:v>2</x:v>
      </x:c>
      <x:c r="D73" s="6" t="n">
        <x:v>3</x:v>
      </x:c>
      <x:c r="E73" s="7" t="str">
        <x:v>2</x:v>
      </x:c>
      <x:c r="F73" s="7" t="str">
        <x:v>信用点</x:v>
      </x:c>
      <x:c r="G73" s="6" t="n">
        <x:v>16000</x:v>
      </x:c>
      <x:c r="H73" s="6" t="str">
        <x:v>https://raw.githubusercontent.com/Mar-7th/StarRailRes/dbe8cdfcfb0bf657b9fe1cf92d5537f118ccb487/index_new/cn/character_promotions.json</x:v>
      </x:c>
    </x:row>
    <x:row r="74" ht="20" customHeight="1">
      <x:c r="A74" s="6" t="str">
        <x:v>角色突破</x:v>
      </x:c>
      <x:c r="B74" s="6" t="str">
        <x:v>1005</x:v>
      </x:c>
      <x:c r="C74" s="6" t="n">
        <x:v>2</x:v>
      </x:c>
      <x:c r="D74" s="6" t="n">
        <x:v>3</x:v>
      </x:c>
      <x:c r="E74" s="7" t="str">
        <x:v>111012</x:v>
      </x:c>
      <x:c r="F74" s="7" t="str">
        <x:v>篡改的野心</x:v>
      </x:c>
      <x:c r="G74" s="6" t="n">
        <x:v>6</x:v>
      </x:c>
      <x:c r="H74" s="6" t="str">
        <x:v>https://raw.githubusercontent.com/Mar-7th/StarRailRes/dbe8cdfcfb0bf657b9fe1cf92d5537f118ccb487/index_new/cn/character_promotions.json</x:v>
      </x:c>
    </x:row>
    <x:row r="75" ht="20" customHeight="1">
      <x:c r="A75" s="6" t="str">
        <x:v>角色突破</x:v>
      </x:c>
      <x:c r="B75" s="6" t="str">
        <x:v>1005</x:v>
      </x:c>
      <x:c r="C75" s="6" t="n">
        <x:v>2</x:v>
      </x:c>
      <x:c r="D75" s="6" t="n">
        <x:v>3</x:v>
      </x:c>
      <x:c r="E75" s="7" t="str">
        <x:v>110414</x:v>
      </x:c>
      <x:c r="F75" s="7" t="str">
        <x:v>炼形者雷枝</x:v>
      </x:c>
      <x:c r="G75" s="6" t="n">
        <x:v>3</x:v>
      </x:c>
      <x:c r="H75" s="6" t="str">
        <x:v>https://raw.githubusercontent.com/Mar-7th/StarRailRes/dbe8cdfcfb0bf657b9fe1cf92d5537f118ccb487/index_new/cn/character_promotions.json</x:v>
      </x:c>
    </x:row>
    <x:row r="76" ht="20" customHeight="1">
      <x:c r="A76" s="6" t="str">
        <x:v>角色突破</x:v>
      </x:c>
      <x:c r="B76" s="6" t="str">
        <x:v>1005</x:v>
      </x:c>
      <x:c r="C76" s="6" t="n">
        <x:v>3</x:v>
      </x:c>
      <x:c r="D76" s="6" t="n">
        <x:v>4</x:v>
      </x:c>
      <x:c r="E76" s="7" t="str">
        <x:v>2</x:v>
      </x:c>
      <x:c r="F76" s="7" t="str">
        <x:v>信用点</x:v>
      </x:c>
      <x:c r="G76" s="6" t="n">
        <x:v>40000</x:v>
      </x:c>
      <x:c r="H76" s="6" t="str">
        <x:v>https://raw.githubusercontent.com/Mar-7th/StarRailRes/dbe8cdfcfb0bf657b9fe1cf92d5537f118ccb487/index_new/cn/character_promotions.json</x:v>
      </x:c>
    </x:row>
    <x:row r="77" ht="20" customHeight="1">
      <x:c r="A77" s="6" t="str">
        <x:v>角色突破</x:v>
      </x:c>
      <x:c r="B77" s="6" t="str">
        <x:v>1005</x:v>
      </x:c>
      <x:c r="C77" s="6" t="n">
        <x:v>3</x:v>
      </x:c>
      <x:c r="D77" s="6" t="n">
        <x:v>4</x:v>
      </x:c>
      <x:c r="E77" s="7" t="str">
        <x:v>111012</x:v>
      </x:c>
      <x:c r="F77" s="7" t="str">
        <x:v>篡改的野心</x:v>
      </x:c>
      <x:c r="G77" s="6" t="n">
        <x:v>9</x:v>
      </x:c>
      <x:c r="H77" s="6" t="str">
        <x:v>https://raw.githubusercontent.com/Mar-7th/StarRailRes/dbe8cdfcfb0bf657b9fe1cf92d5537f118ccb487/index_new/cn/character_promotions.json</x:v>
      </x:c>
    </x:row>
    <x:row r="78" ht="20" customHeight="1">
      <x:c r="A78" s="6" t="str">
        <x:v>角色突破</x:v>
      </x:c>
      <x:c r="B78" s="6" t="str">
        <x:v>1005</x:v>
      </x:c>
      <x:c r="C78" s="6" t="n">
        <x:v>3</x:v>
      </x:c>
      <x:c r="D78" s="6" t="n">
        <x:v>4</x:v>
      </x:c>
      <x:c r="E78" s="7" t="str">
        <x:v>110414</x:v>
      </x:c>
      <x:c r="F78" s="7" t="str">
        <x:v>炼形者雷枝</x:v>
      </x:c>
      <x:c r="G78" s="6" t="n">
        <x:v>7</x:v>
      </x:c>
      <x:c r="H78" s="6" t="str">
        <x:v>https://raw.githubusercontent.com/Mar-7th/StarRailRes/dbe8cdfcfb0bf657b9fe1cf92d5537f118ccb487/index_new/cn/character_promotions.json</x:v>
      </x:c>
    </x:row>
    <x:row r="79" ht="20" customHeight="1">
      <x:c r="A79" s="6" t="str">
        <x:v>角色突破</x:v>
      </x:c>
      <x:c r="B79" s="6" t="str">
        <x:v>1005</x:v>
      </x:c>
      <x:c r="C79" s="6" t="n">
        <x:v>4</x:v>
      </x:c>
      <x:c r="D79" s="6" t="n">
        <x:v>5</x:v>
      </x:c>
      <x:c r="E79" s="7" t="str">
        <x:v>2</x:v>
      </x:c>
      <x:c r="F79" s="7" t="str">
        <x:v>信用点</x:v>
      </x:c>
      <x:c r="G79" s="6" t="n">
        <x:v>80000</x:v>
      </x:c>
      <x:c r="H79" s="6" t="str">
        <x:v>https://raw.githubusercontent.com/Mar-7th/StarRailRes/dbe8cdfcfb0bf657b9fe1cf92d5537f118ccb487/index_new/cn/character_promotions.json</x:v>
      </x:c>
    </x:row>
    <x:row r="80" ht="20" customHeight="1">
      <x:c r="A80" s="6" t="str">
        <x:v>角色突破</x:v>
      </x:c>
      <x:c r="B80" s="6" t="str">
        <x:v>1005</x:v>
      </x:c>
      <x:c r="C80" s="6" t="n">
        <x:v>4</x:v>
      </x:c>
      <x:c r="D80" s="6" t="n">
        <x:v>5</x:v>
      </x:c>
      <x:c r="E80" s="7" t="str">
        <x:v>111013</x:v>
      </x:c>
      <x:c r="F80" s="7" t="str">
        <x:v>践踏的意志</x:v>
      </x:c>
      <x:c r="G80" s="6" t="n">
        <x:v>6</x:v>
      </x:c>
      <x:c r="H80" s="6" t="str">
        <x:v>https://raw.githubusercontent.com/Mar-7th/StarRailRes/dbe8cdfcfb0bf657b9fe1cf92d5537f118ccb487/index_new/cn/character_promotions.json</x:v>
      </x:c>
    </x:row>
    <x:row r="81" ht="20" customHeight="1">
      <x:c r="A81" s="6" t="str">
        <x:v>角色突破</x:v>
      </x:c>
      <x:c r="B81" s="6" t="str">
        <x:v>1005</x:v>
      </x:c>
      <x:c r="C81" s="6" t="n">
        <x:v>4</x:v>
      </x:c>
      <x:c r="D81" s="6" t="n">
        <x:v>5</x:v>
      </x:c>
      <x:c r="E81" s="7" t="str">
        <x:v>110414</x:v>
      </x:c>
      <x:c r="F81" s="7" t="str">
        <x:v>炼形者雷枝</x:v>
      </x:c>
      <x:c r="G81" s="6" t="n">
        <x:v>20</x:v>
      </x:c>
      <x:c r="H81" s="6" t="str">
        <x:v>https://raw.githubusercontent.com/Mar-7th/StarRailRes/dbe8cdfcfb0bf657b9fe1cf92d5537f118ccb487/index_new/cn/character_promotions.json</x:v>
      </x:c>
    </x:row>
    <x:row r="82" ht="20" customHeight="1">
      <x:c r="A82" s="6" t="str">
        <x:v>角色突破</x:v>
      </x:c>
      <x:c r="B82" s="6" t="str">
        <x:v>1005</x:v>
      </x:c>
      <x:c r="C82" s="6" t="n">
        <x:v>5</x:v>
      </x:c>
      <x:c r="D82" s="6" t="n">
        <x:v>6</x:v>
      </x:c>
      <x:c r="E82" s="7" t="str">
        <x:v>2</x:v>
      </x:c>
      <x:c r="F82" s="7" t="str">
        <x:v>信用点</x:v>
      </x:c>
      <x:c r="G82" s="6" t="n">
        <x:v>160000</x:v>
      </x:c>
      <x:c r="H82" s="6" t="str">
        <x:v>https://raw.githubusercontent.com/Mar-7th/StarRailRes/dbe8cdfcfb0bf657b9fe1cf92d5537f118ccb487/index_new/cn/character_promotions.json</x:v>
      </x:c>
    </x:row>
    <x:row r="83" ht="20" customHeight="1">
      <x:c r="A83" s="6" t="str">
        <x:v>角色突破</x:v>
      </x:c>
      <x:c r="B83" s="6" t="str">
        <x:v>1005</x:v>
      </x:c>
      <x:c r="C83" s="6" t="n">
        <x:v>5</x:v>
      </x:c>
      <x:c r="D83" s="6" t="n">
        <x:v>6</x:v>
      </x:c>
      <x:c r="E83" s="7" t="str">
        <x:v>111013</x:v>
      </x:c>
      <x:c r="F83" s="7" t="str">
        <x:v>践踏的意志</x:v>
      </x:c>
      <x:c r="G83" s="6" t="n">
        <x:v>9</x:v>
      </x:c>
      <x:c r="H83" s="6" t="str">
        <x:v>https://raw.githubusercontent.com/Mar-7th/StarRailRes/dbe8cdfcfb0bf657b9fe1cf92d5537f118ccb487/index_new/cn/character_promotions.json</x:v>
      </x:c>
    </x:row>
    <x:row r="84" ht="20" customHeight="1">
      <x:c r="A84" s="6" t="str">
        <x:v>角色突破</x:v>
      </x:c>
      <x:c r="B84" s="6" t="str">
        <x:v>1005</x:v>
      </x:c>
      <x:c r="C84" s="6" t="n">
        <x:v>5</x:v>
      </x:c>
      <x:c r="D84" s="6" t="n">
        <x:v>6</x:v>
      </x:c>
      <x:c r="E84" s="7" t="str">
        <x:v>110414</x:v>
      </x:c>
      <x:c r="F84" s="7" t="str">
        <x:v>炼形者雷枝</x:v>
      </x:c>
      <x:c r="G84" s="6" t="n">
        <x:v>35</x:v>
      </x:c>
      <x:c r="H84" s="6" t="str">
        <x:v>https://raw.githubusercontent.com/Mar-7th/StarRailRes/dbe8cdfcfb0bf657b9fe1cf92d5537f118ccb487/index_new/cn/character_promotions.json</x:v>
      </x:c>
    </x:row>
    <x:row r="85" ht="20" customHeight="1">
      <x:c r="A85" s="6" t="str">
        <x:v>角色突破</x:v>
      </x:c>
      <x:c r="B85" s="6" t="str">
        <x:v>1006</x:v>
      </x:c>
      <x:c r="C85" s="6" t="n">
        <x:v>0</x:v>
      </x:c>
      <x:c r="D85" s="6" t="n">
        <x:v>1</x:v>
      </x:c>
      <x:c r="E85" s="7" t="str">
        <x:v>2</x:v>
      </x:c>
      <x:c r="F85" s="7" t="str">
        <x:v>信用点</x:v>
      </x:c>
      <x:c r="G85" s="6" t="n">
        <x:v>4000</x:v>
      </x:c>
      <x:c r="H85" s="6" t="str">
        <x:v>https://raw.githubusercontent.com/Mar-7th/StarRailRes/dbe8cdfcfb0bf657b9fe1cf92d5537f118ccb487/index_new/cn/character_promotions.json</x:v>
      </x:c>
    </x:row>
    <x:row r="86" ht="20" customHeight="1">
      <x:c r="A86" s="6" t="str">
        <x:v>角色突破</x:v>
      </x:c>
      <x:c r="B86" s="6" t="str">
        <x:v>1006</x:v>
      </x:c>
      <x:c r="C86" s="6" t="n">
        <x:v>0</x:v>
      </x:c>
      <x:c r="D86" s="6" t="n">
        <x:v>1</x:v>
      </x:c>
      <x:c r="E86" s="7" t="str">
        <x:v>112011</x:v>
      </x:c>
      <x:c r="F86" s="7" t="str">
        <x:v>古代零件</x:v>
      </x:c>
      <x:c r="G86" s="6" t="n">
        <x:v>5</x:v>
      </x:c>
      <x:c r="H86" s="6" t="str">
        <x:v>https://raw.githubusercontent.com/Mar-7th/StarRailRes/dbe8cdfcfb0bf657b9fe1cf92d5537f118ccb487/index_new/cn/character_promotions.json</x:v>
      </x:c>
    </x:row>
    <x:row r="87" ht="20" customHeight="1">
      <x:c r="A87" s="6" t="str">
        <x:v>角色突破</x:v>
      </x:c>
      <x:c r="B87" s="6" t="str">
        <x:v>1006</x:v>
      </x:c>
      <x:c r="C87" s="6" t="n">
        <x:v>1</x:v>
      </x:c>
      <x:c r="D87" s="6" t="n">
        <x:v>2</x:v>
      </x:c>
      <x:c r="E87" s="7" t="str">
        <x:v>2</x:v>
      </x:c>
      <x:c r="F87" s="7" t="str">
        <x:v>信用点</x:v>
      </x:c>
      <x:c r="G87" s="6" t="n">
        <x:v>8000</x:v>
      </x:c>
      <x:c r="H87" s="6" t="str">
        <x:v>https://raw.githubusercontent.com/Mar-7th/StarRailRes/dbe8cdfcfb0bf657b9fe1cf92d5537f118ccb487/index_new/cn/character_promotions.json</x:v>
      </x:c>
    </x:row>
    <x:row r="88" ht="20" customHeight="1">
      <x:c r="A88" s="6" t="str">
        <x:v>角色突破</x:v>
      </x:c>
      <x:c r="B88" s="6" t="str">
        <x:v>1006</x:v>
      </x:c>
      <x:c r="C88" s="6" t="n">
        <x:v>1</x:v>
      </x:c>
      <x:c r="D88" s="6" t="n">
        <x:v>2</x:v>
      </x:c>
      <x:c r="E88" s="7" t="str">
        <x:v>112011</x:v>
      </x:c>
      <x:c r="F88" s="7" t="str">
        <x:v>古代零件</x:v>
      </x:c>
      <x:c r="G88" s="6" t="n">
        <x:v>10</x:v>
      </x:c>
      <x:c r="H88" s="6" t="str">
        <x:v>https://raw.githubusercontent.com/Mar-7th/StarRailRes/dbe8cdfcfb0bf657b9fe1cf92d5537f118ccb487/index_new/cn/character_promotions.json</x:v>
      </x:c>
    </x:row>
    <x:row r="89" ht="20" customHeight="1">
      <x:c r="A89" s="6" t="str">
        <x:v>角色突破</x:v>
      </x:c>
      <x:c r="B89" s="6" t="str">
        <x:v>1006</x:v>
      </x:c>
      <x:c r="C89" s="6" t="n">
        <x:v>2</x:v>
      </x:c>
      <x:c r="D89" s="6" t="n">
        <x:v>3</x:v>
      </x:c>
      <x:c r="E89" s="7" t="str">
        <x:v>2</x:v>
      </x:c>
      <x:c r="F89" s="7" t="str">
        <x:v>信用点</x:v>
      </x:c>
      <x:c r="G89" s="6" t="n">
        <x:v>16000</x:v>
      </x:c>
      <x:c r="H89" s="6" t="str">
        <x:v>https://raw.githubusercontent.com/Mar-7th/StarRailRes/dbe8cdfcfb0bf657b9fe1cf92d5537f118ccb487/index_new/cn/character_promotions.json</x:v>
      </x:c>
    </x:row>
    <x:row r="90" ht="20" customHeight="1">
      <x:c r="A90" s="6" t="str">
        <x:v>角色突破</x:v>
      </x:c>
      <x:c r="B90" s="6" t="str">
        <x:v>1006</x:v>
      </x:c>
      <x:c r="C90" s="6" t="n">
        <x:v>2</x:v>
      </x:c>
      <x:c r="D90" s="6" t="n">
        <x:v>3</x:v>
      </x:c>
      <x:c r="E90" s="7" t="str">
        <x:v>112012</x:v>
      </x:c>
      <x:c r="F90" s="7" t="str">
        <x:v>古代转轴</x:v>
      </x:c>
      <x:c r="G90" s="6" t="n">
        <x:v>6</x:v>
      </x:c>
      <x:c r="H90" s="6" t="str">
        <x:v>https://raw.githubusercontent.com/Mar-7th/StarRailRes/dbe8cdfcfb0bf657b9fe1cf92d5537f118ccb487/index_new/cn/character_promotions.json</x:v>
      </x:c>
    </x:row>
    <x:row r="91" ht="20" customHeight="1">
      <x:c r="A91" s="6" t="str">
        <x:v>角色突破</x:v>
      </x:c>
      <x:c r="B91" s="6" t="str">
        <x:v>1006</x:v>
      </x:c>
      <x:c r="C91" s="6" t="n">
        <x:v>2</x:v>
      </x:c>
      <x:c r="D91" s="6" t="n">
        <x:v>3</x:v>
      </x:c>
      <x:c r="E91" s="7" t="str">
        <x:v>110406</x:v>
      </x:c>
      <x:c r="F91" s="7" t="str">
        <x:v>虚幻铸铁</x:v>
      </x:c>
      <x:c r="G91" s="6" t="n">
        <x:v>3</x:v>
      </x:c>
      <x:c r="H91" s="6" t="str">
        <x:v>https://raw.githubusercontent.com/Mar-7th/StarRailRes/dbe8cdfcfb0bf657b9fe1cf92d5537f118ccb487/index_new/cn/character_promotions.json</x:v>
      </x:c>
    </x:row>
    <x:row r="92" ht="20" customHeight="1">
      <x:c r="A92" s="6" t="str">
        <x:v>角色突破</x:v>
      </x:c>
      <x:c r="B92" s="6" t="str">
        <x:v>1006</x:v>
      </x:c>
      <x:c r="C92" s="6" t="n">
        <x:v>3</x:v>
      </x:c>
      <x:c r="D92" s="6" t="n">
        <x:v>4</x:v>
      </x:c>
      <x:c r="E92" s="7" t="str">
        <x:v>2</x:v>
      </x:c>
      <x:c r="F92" s="7" t="str">
        <x:v>信用点</x:v>
      </x:c>
      <x:c r="G92" s="6" t="n">
        <x:v>40000</x:v>
      </x:c>
      <x:c r="H92" s="6" t="str">
        <x:v>https://raw.githubusercontent.com/Mar-7th/StarRailRes/dbe8cdfcfb0bf657b9fe1cf92d5537f118ccb487/index_new/cn/character_promotions.json</x:v>
      </x:c>
    </x:row>
    <x:row r="93" ht="20" customHeight="1">
      <x:c r="A93" s="6" t="str">
        <x:v>角色突破</x:v>
      </x:c>
      <x:c r="B93" s="6" t="str">
        <x:v>1006</x:v>
      </x:c>
      <x:c r="C93" s="6" t="n">
        <x:v>3</x:v>
      </x:c>
      <x:c r="D93" s="6" t="n">
        <x:v>4</x:v>
      </x:c>
      <x:c r="E93" s="7" t="str">
        <x:v>112012</x:v>
      </x:c>
      <x:c r="F93" s="7" t="str">
        <x:v>古代转轴</x:v>
      </x:c>
      <x:c r="G93" s="6" t="n">
        <x:v>9</x:v>
      </x:c>
      <x:c r="H93" s="6" t="str">
        <x:v>https://raw.githubusercontent.com/Mar-7th/StarRailRes/dbe8cdfcfb0bf657b9fe1cf92d5537f118ccb487/index_new/cn/character_promotions.json</x:v>
      </x:c>
    </x:row>
    <x:row r="94" ht="20" customHeight="1">
      <x:c r="A94" s="6" t="str">
        <x:v>角色突破</x:v>
      </x:c>
      <x:c r="B94" s="6" t="str">
        <x:v>1006</x:v>
      </x:c>
      <x:c r="C94" s="6" t="n">
        <x:v>3</x:v>
      </x:c>
      <x:c r="D94" s="6" t="n">
        <x:v>4</x:v>
      </x:c>
      <x:c r="E94" s="7" t="str">
        <x:v>110406</x:v>
      </x:c>
      <x:c r="F94" s="7" t="str">
        <x:v>虚幻铸铁</x:v>
      </x:c>
      <x:c r="G94" s="6" t="n">
        <x:v>7</x:v>
      </x:c>
      <x:c r="H94" s="6" t="str">
        <x:v>https://raw.githubusercontent.com/Mar-7th/StarRailRes/dbe8cdfcfb0bf657b9fe1cf92d5537f118ccb487/index_new/cn/character_promotions.json</x:v>
      </x:c>
    </x:row>
    <x:row r="95" ht="20" customHeight="1">
      <x:c r="A95" s="6" t="str">
        <x:v>角色突破</x:v>
      </x:c>
      <x:c r="B95" s="6" t="str">
        <x:v>1006</x:v>
      </x:c>
      <x:c r="C95" s="6" t="n">
        <x:v>4</x:v>
      </x:c>
      <x:c r="D95" s="6" t="n">
        <x:v>5</x:v>
      </x:c>
      <x:c r="E95" s="7" t="str">
        <x:v>2</x:v>
      </x:c>
      <x:c r="F95" s="7" t="str">
        <x:v>信用点</x:v>
      </x:c>
      <x:c r="G95" s="6" t="n">
        <x:v>80000</x:v>
      </x:c>
      <x:c r="H95" s="6" t="str">
        <x:v>https://raw.githubusercontent.com/Mar-7th/StarRailRes/dbe8cdfcfb0bf657b9fe1cf92d5537f118ccb487/index_new/cn/character_promotions.json</x:v>
      </x:c>
    </x:row>
    <x:row r="96" ht="20" customHeight="1">
      <x:c r="A96" s="6" t="str">
        <x:v>角色突破</x:v>
      </x:c>
      <x:c r="B96" s="6" t="str">
        <x:v>1006</x:v>
      </x:c>
      <x:c r="C96" s="6" t="n">
        <x:v>4</x:v>
      </x:c>
      <x:c r="D96" s="6" t="n">
        <x:v>5</x:v>
      </x:c>
      <x:c r="E96" s="7" t="str">
        <x:v>112013</x:v>
      </x:c>
      <x:c r="F96" s="7" t="str">
        <x:v>古代引擎</x:v>
      </x:c>
      <x:c r="G96" s="6" t="n">
        <x:v>6</x:v>
      </x:c>
      <x:c r="H96" s="6" t="str">
        <x:v>https://raw.githubusercontent.com/Mar-7th/StarRailRes/dbe8cdfcfb0bf657b9fe1cf92d5537f118ccb487/index_new/cn/character_promotions.json</x:v>
      </x:c>
    </x:row>
    <x:row r="97" ht="20" customHeight="1">
      <x:c r="A97" s="6" t="str">
        <x:v>角色突破</x:v>
      </x:c>
      <x:c r="B97" s="6" t="str">
        <x:v>1006</x:v>
      </x:c>
      <x:c r="C97" s="6" t="n">
        <x:v>4</x:v>
      </x:c>
      <x:c r="D97" s="6" t="n">
        <x:v>5</x:v>
      </x:c>
      <x:c r="E97" s="7" t="str">
        <x:v>110406</x:v>
      </x:c>
      <x:c r="F97" s="7" t="str">
        <x:v>虚幻铸铁</x:v>
      </x:c>
      <x:c r="G97" s="6" t="n">
        <x:v>20</x:v>
      </x:c>
      <x:c r="H97" s="6" t="str">
        <x:v>https://raw.githubusercontent.com/Mar-7th/StarRailRes/dbe8cdfcfb0bf657b9fe1cf92d5537f118ccb487/index_new/cn/character_promotions.json</x:v>
      </x:c>
    </x:row>
    <x:row r="98" ht="20" customHeight="1">
      <x:c r="A98" s="6" t="str">
        <x:v>角色突破</x:v>
      </x:c>
      <x:c r="B98" s="6" t="str">
        <x:v>1006</x:v>
      </x:c>
      <x:c r="C98" s="6" t="n">
        <x:v>5</x:v>
      </x:c>
      <x:c r="D98" s="6" t="n">
        <x:v>6</x:v>
      </x:c>
      <x:c r="E98" s="7" t="str">
        <x:v>2</x:v>
      </x:c>
      <x:c r="F98" s="7" t="str">
        <x:v>信用点</x:v>
      </x:c>
      <x:c r="G98" s="6" t="n">
        <x:v>160000</x:v>
      </x:c>
      <x:c r="H98" s="6" t="str">
        <x:v>https://raw.githubusercontent.com/Mar-7th/StarRailRes/dbe8cdfcfb0bf657b9fe1cf92d5537f118ccb487/index_new/cn/character_promotions.json</x:v>
      </x:c>
    </x:row>
    <x:row r="99" ht="20" customHeight="1">
      <x:c r="A99" s="6" t="str">
        <x:v>角色突破</x:v>
      </x:c>
      <x:c r="B99" s="6" t="str">
        <x:v>1006</x:v>
      </x:c>
      <x:c r="C99" s="6" t="n">
        <x:v>5</x:v>
      </x:c>
      <x:c r="D99" s="6" t="n">
        <x:v>6</x:v>
      </x:c>
      <x:c r="E99" s="7" t="str">
        <x:v>112013</x:v>
      </x:c>
      <x:c r="F99" s="7" t="str">
        <x:v>古代引擎</x:v>
      </x:c>
      <x:c r="G99" s="6" t="n">
        <x:v>9</x:v>
      </x:c>
      <x:c r="H99" s="6" t="str">
        <x:v>https://raw.githubusercontent.com/Mar-7th/StarRailRes/dbe8cdfcfb0bf657b9fe1cf92d5537f118ccb487/index_new/cn/character_promotions.json</x:v>
      </x:c>
    </x:row>
    <x:row r="100" ht="20" customHeight="1">
      <x:c r="A100" s="6" t="str">
        <x:v>角色突破</x:v>
      </x:c>
      <x:c r="B100" s="6" t="str">
        <x:v>1006</x:v>
      </x:c>
      <x:c r="C100" s="6" t="n">
        <x:v>5</x:v>
      </x:c>
      <x:c r="D100" s="6" t="n">
        <x:v>6</x:v>
      </x:c>
      <x:c r="E100" s="7" t="str">
        <x:v>110406</x:v>
      </x:c>
      <x:c r="F100" s="7" t="str">
        <x:v>虚幻铸铁</x:v>
      </x:c>
      <x:c r="G100" s="6" t="n">
        <x:v>35</x:v>
      </x:c>
      <x:c r="H100" s="6" t="str">
        <x:v>https://raw.githubusercontent.com/Mar-7th/StarRailRes/dbe8cdfcfb0bf657b9fe1cf92d5537f118ccb487/index_new/cn/character_promotions.json</x:v>
      </x:c>
    </x:row>
    <x:row r="101" ht="20" customHeight="1">
      <x:c r="A101" s="6" t="str">
        <x:v>角色突破</x:v>
      </x:c>
      <x:c r="B101" s="6" t="str">
        <x:v>1008</x:v>
      </x:c>
      <x:c r="C101" s="6" t="n">
        <x:v>0</x:v>
      </x:c>
      <x:c r="D101" s="6" t="n">
        <x:v>1</x:v>
      </x:c>
      <x:c r="E101" s="7" t="str">
        <x:v>2</x:v>
      </x:c>
      <x:c r="F101" s="7" t="str">
        <x:v>信用点</x:v>
      </x:c>
      <x:c r="G101" s="6" t="n">
        <x:v>3200</x:v>
      </x:c>
      <x:c r="H101" s="6" t="str">
        <x:v>https://raw.githubusercontent.com/Mar-7th/StarRailRes/dbe8cdfcfb0bf657b9fe1cf92d5537f118ccb487/index_new/cn/character_promotions.json</x:v>
      </x:c>
    </x:row>
    <x:row r="102" ht="20" customHeight="1">
      <x:c r="A102" s="6" t="str">
        <x:v>角色突破</x:v>
      </x:c>
      <x:c r="B102" s="6" t="str">
        <x:v>1008</x:v>
      </x:c>
      <x:c r="C102" s="6" t="n">
        <x:v>0</x:v>
      </x:c>
      <x:c r="D102" s="6" t="n">
        <x:v>1</x:v>
      </x:c>
      <x:c r="E102" s="7" t="str">
        <x:v>111001</x:v>
      </x:c>
      <x:c r="F102" s="7" t="str">
        <x:v>熄灭原核</x:v>
      </x:c>
      <x:c r="G102" s="6" t="n">
        <x:v>4</x:v>
      </x:c>
      <x:c r="H102" s="6" t="str">
        <x:v>https://raw.githubusercontent.com/Mar-7th/StarRailRes/dbe8cdfcfb0bf657b9fe1cf92d5537f118ccb487/index_new/cn/character_promotions.json</x:v>
      </x:c>
    </x:row>
    <x:row r="103" ht="20" customHeight="1">
      <x:c r="A103" s="6" t="str">
        <x:v>角色突破</x:v>
      </x:c>
      <x:c r="B103" s="6" t="str">
        <x:v>1008</x:v>
      </x:c>
      <x:c r="C103" s="6" t="n">
        <x:v>1</x:v>
      </x:c>
      <x:c r="D103" s="6" t="n">
        <x:v>2</x:v>
      </x:c>
      <x:c r="E103" s="7" t="str">
        <x:v>2</x:v>
      </x:c>
      <x:c r="F103" s="7" t="str">
        <x:v>信用点</x:v>
      </x:c>
      <x:c r="G103" s="6" t="n">
        <x:v>6400</x:v>
      </x:c>
      <x:c r="H103" s="6" t="str">
        <x:v>https://raw.githubusercontent.com/Mar-7th/StarRailRes/dbe8cdfcfb0bf657b9fe1cf92d5537f118ccb487/index_new/cn/character_promotions.json</x:v>
      </x:c>
    </x:row>
    <x:row r="104" ht="20" customHeight="1">
      <x:c r="A104" s="6" t="str">
        <x:v>角色突破</x:v>
      </x:c>
      <x:c r="B104" s="6" t="str">
        <x:v>1008</x:v>
      </x:c>
      <x:c r="C104" s="6" t="n">
        <x:v>1</x:v>
      </x:c>
      <x:c r="D104" s="6" t="n">
        <x:v>2</x:v>
      </x:c>
      <x:c r="E104" s="7" t="str">
        <x:v>111001</x:v>
      </x:c>
      <x:c r="F104" s="7" t="str">
        <x:v>熄灭原核</x:v>
      </x:c>
      <x:c r="G104" s="6" t="n">
        <x:v>8</x:v>
      </x:c>
      <x:c r="H104" s="6" t="str">
        <x:v>https://raw.githubusercontent.com/Mar-7th/StarRailRes/dbe8cdfcfb0bf657b9fe1cf92d5537f118ccb487/index_new/cn/character_promotions.json</x:v>
      </x:c>
    </x:row>
    <x:row r="105" ht="20" customHeight="1">
      <x:c r="A105" s="6" t="str">
        <x:v>角色突破</x:v>
      </x:c>
      <x:c r="B105" s="6" t="str">
        <x:v>1008</x:v>
      </x:c>
      <x:c r="C105" s="6" t="n">
        <x:v>2</x:v>
      </x:c>
      <x:c r="D105" s="6" t="n">
        <x:v>3</x:v>
      </x:c>
      <x:c r="E105" s="7" t="str">
        <x:v>2</x:v>
      </x:c>
      <x:c r="F105" s="7" t="str">
        <x:v>信用点</x:v>
      </x:c>
      <x:c r="G105" s="6" t="n">
        <x:v>12800</x:v>
      </x:c>
      <x:c r="H105" s="6" t="str">
        <x:v>https://raw.githubusercontent.com/Mar-7th/StarRailRes/dbe8cdfcfb0bf657b9fe1cf92d5537f118ccb487/index_new/cn/character_promotions.json</x:v>
      </x:c>
    </x:row>
    <x:row r="106" ht="20" customHeight="1">
      <x:c r="A106" s="6" t="str">
        <x:v>角色突破</x:v>
      </x:c>
      <x:c r="B106" s="6" t="str">
        <x:v>1008</x:v>
      </x:c>
      <x:c r="C106" s="6" t="n">
        <x:v>2</x:v>
      </x:c>
      <x:c r="D106" s="6" t="n">
        <x:v>3</x:v>
      </x:c>
      <x:c r="E106" s="7" t="str">
        <x:v>111002</x:v>
      </x:c>
      <x:c r="F106" s="7" t="str">
        <x:v>微光原核</x:v>
      </x:c>
      <x:c r="G106" s="6" t="n">
        <x:v>5</x:v>
      </x:c>
      <x:c r="H106" s="6" t="str">
        <x:v>https://raw.githubusercontent.com/Mar-7th/StarRailRes/dbe8cdfcfb0bf657b9fe1cf92d5537f118ccb487/index_new/cn/character_promotions.json</x:v>
      </x:c>
    </x:row>
    <x:row r="107" ht="20" customHeight="1">
      <x:c r="A107" s="6" t="str">
        <x:v>角色突破</x:v>
      </x:c>
      <x:c r="B107" s="6" t="str">
        <x:v>1008</x:v>
      </x:c>
      <x:c r="C107" s="6" t="n">
        <x:v>2</x:v>
      </x:c>
      <x:c r="D107" s="6" t="n">
        <x:v>3</x:v>
      </x:c>
      <x:c r="E107" s="7" t="str">
        <x:v>110404</x:v>
      </x:c>
      <x:c r="F107" s="7" t="str">
        <x:v>往日之影的雷冠</x:v>
      </x:c>
      <x:c r="G107" s="6" t="n">
        <x:v>2</x:v>
      </x:c>
      <x:c r="H107" s="6" t="str">
        <x:v>https://raw.githubusercontent.com/Mar-7th/StarRailRes/dbe8cdfcfb0bf657b9fe1cf92d5537f118ccb487/index_new/cn/character_promotions.json</x:v>
      </x:c>
    </x:row>
    <x:row r="108" ht="20" customHeight="1">
      <x:c r="A108" s="6" t="str">
        <x:v>角色突破</x:v>
      </x:c>
      <x:c r="B108" s="6" t="str">
        <x:v>1008</x:v>
      </x:c>
      <x:c r="C108" s="6" t="n">
        <x:v>3</x:v>
      </x:c>
      <x:c r="D108" s="6" t="n">
        <x:v>4</x:v>
      </x:c>
      <x:c r="E108" s="7" t="str">
        <x:v>2</x:v>
      </x:c>
      <x:c r="F108" s="7" t="str">
        <x:v>信用点</x:v>
      </x:c>
      <x:c r="G108" s="6" t="n">
        <x:v>32000</x:v>
      </x:c>
      <x:c r="H108" s="6" t="str">
        <x:v>https://raw.githubusercontent.com/Mar-7th/StarRailRes/dbe8cdfcfb0bf657b9fe1cf92d5537f118ccb487/index_new/cn/character_promotions.json</x:v>
      </x:c>
    </x:row>
    <x:row r="109" ht="20" customHeight="1">
      <x:c r="A109" s="6" t="str">
        <x:v>角色突破</x:v>
      </x:c>
      <x:c r="B109" s="6" t="str">
        <x:v>1008</x:v>
      </x:c>
      <x:c r="C109" s="6" t="n">
        <x:v>3</x:v>
      </x:c>
      <x:c r="D109" s="6" t="n">
        <x:v>4</x:v>
      </x:c>
      <x:c r="E109" s="7" t="str">
        <x:v>111002</x:v>
      </x:c>
      <x:c r="F109" s="7" t="str">
        <x:v>微光原核</x:v>
      </x:c>
      <x:c r="G109" s="6" t="n">
        <x:v>8</x:v>
      </x:c>
      <x:c r="H109" s="6" t="str">
        <x:v>https://raw.githubusercontent.com/Mar-7th/StarRailRes/dbe8cdfcfb0bf657b9fe1cf92d5537f118ccb487/index_new/cn/character_promotions.json</x:v>
      </x:c>
    </x:row>
    <x:row r="110" ht="20" customHeight="1">
      <x:c r="A110" s="6" t="str">
        <x:v>角色突破</x:v>
      </x:c>
      <x:c r="B110" s="6" t="str">
        <x:v>1008</x:v>
      </x:c>
      <x:c r="C110" s="6" t="n">
        <x:v>3</x:v>
      </x:c>
      <x:c r="D110" s="6" t="n">
        <x:v>4</x:v>
      </x:c>
      <x:c r="E110" s="7" t="str">
        <x:v>110404</x:v>
      </x:c>
      <x:c r="F110" s="7" t="str">
        <x:v>往日之影的雷冠</x:v>
      </x:c>
      <x:c r="G110" s="6" t="n">
        <x:v>5</x:v>
      </x:c>
      <x:c r="H110" s="6" t="str">
        <x:v>https://raw.githubusercontent.com/Mar-7th/StarRailRes/dbe8cdfcfb0bf657b9fe1cf92d5537f118ccb487/index_new/cn/character_promotions.json</x:v>
      </x:c>
    </x:row>
    <x:row r="111" ht="20" customHeight="1">
      <x:c r="A111" s="6" t="str">
        <x:v>角色突破</x:v>
      </x:c>
      <x:c r="B111" s="6" t="str">
        <x:v>1008</x:v>
      </x:c>
      <x:c r="C111" s="6" t="n">
        <x:v>4</x:v>
      </x:c>
      <x:c r="D111" s="6" t="n">
        <x:v>5</x:v>
      </x:c>
      <x:c r="E111" s="7" t="str">
        <x:v>2</x:v>
      </x:c>
      <x:c r="F111" s="7" t="str">
        <x:v>信用点</x:v>
      </x:c>
      <x:c r="G111" s="6" t="n">
        <x:v>64000</x:v>
      </x:c>
      <x:c r="H111" s="6" t="str">
        <x:v>https://raw.githubusercontent.com/Mar-7th/StarRailRes/dbe8cdfcfb0bf657b9fe1cf92d5537f118ccb487/index_new/cn/character_promotions.json</x:v>
      </x:c>
    </x:row>
    <x:row r="112" ht="20" customHeight="1">
      <x:c r="A112" s="6" t="str">
        <x:v>角色突破</x:v>
      </x:c>
      <x:c r="B112" s="6" t="str">
        <x:v>1008</x:v>
      </x:c>
      <x:c r="C112" s="6" t="n">
        <x:v>4</x:v>
      </x:c>
      <x:c r="D112" s="6" t="n">
        <x:v>5</x:v>
      </x:c>
      <x:c r="E112" s="7" t="str">
        <x:v>111003</x:v>
      </x:c>
      <x:c r="F112" s="7" t="str">
        <x:v>蠢动原核</x:v>
      </x:c>
      <x:c r="G112" s="6" t="n">
        <x:v>5</x:v>
      </x:c>
      <x:c r="H112" s="6" t="str">
        <x:v>https://raw.githubusercontent.com/Mar-7th/StarRailRes/dbe8cdfcfb0bf657b9fe1cf92d5537f118ccb487/index_new/cn/character_promotions.json</x:v>
      </x:c>
    </x:row>
    <x:row r="113" ht="20" customHeight="1">
      <x:c r="A113" s="6" t="str">
        <x:v>角色突破</x:v>
      </x:c>
      <x:c r="B113" s="6" t="str">
        <x:v>1008</x:v>
      </x:c>
      <x:c r="C113" s="6" t="n">
        <x:v>4</x:v>
      </x:c>
      <x:c r="D113" s="6" t="n">
        <x:v>5</x:v>
      </x:c>
      <x:c r="E113" s="7" t="str">
        <x:v>110404</x:v>
      </x:c>
      <x:c r="F113" s="7" t="str">
        <x:v>往日之影的雷冠</x:v>
      </x:c>
      <x:c r="G113" s="6" t="n">
        <x:v>15</x:v>
      </x:c>
      <x:c r="H113" s="6" t="str">
        <x:v>https://raw.githubusercontent.com/Mar-7th/StarRailRes/dbe8cdfcfb0bf657b9fe1cf92d5537f118ccb487/index_new/cn/character_promotions.json</x:v>
      </x:c>
    </x:row>
    <x:row r="114" ht="20" customHeight="1">
      <x:c r="A114" s="6" t="str">
        <x:v>角色突破</x:v>
      </x:c>
      <x:c r="B114" s="6" t="str">
        <x:v>1008</x:v>
      </x:c>
      <x:c r="C114" s="6" t="n">
        <x:v>5</x:v>
      </x:c>
      <x:c r="D114" s="6" t="n">
        <x:v>6</x:v>
      </x:c>
      <x:c r="E114" s="7" t="str">
        <x:v>2</x:v>
      </x:c>
      <x:c r="F114" s="7" t="str">
        <x:v>信用点</x:v>
      </x:c>
      <x:c r="G114" s="6" t="n">
        <x:v>128000</x:v>
      </x:c>
      <x:c r="H114" s="6" t="str">
        <x:v>https://raw.githubusercontent.com/Mar-7th/StarRailRes/dbe8cdfcfb0bf657b9fe1cf92d5537f118ccb487/index_new/cn/character_promotions.json</x:v>
      </x:c>
    </x:row>
    <x:row r="115" ht="20" customHeight="1">
      <x:c r="A115" s="6" t="str">
        <x:v>角色突破</x:v>
      </x:c>
      <x:c r="B115" s="6" t="str">
        <x:v>1008</x:v>
      </x:c>
      <x:c r="C115" s="6" t="n">
        <x:v>5</x:v>
      </x:c>
      <x:c r="D115" s="6" t="n">
        <x:v>6</x:v>
      </x:c>
      <x:c r="E115" s="7" t="str">
        <x:v>111003</x:v>
      </x:c>
      <x:c r="F115" s="7" t="str">
        <x:v>蠢动原核</x:v>
      </x:c>
      <x:c r="G115" s="6" t="n">
        <x:v>7</x:v>
      </x:c>
      <x:c r="H115" s="6" t="str">
        <x:v>https://raw.githubusercontent.com/Mar-7th/StarRailRes/dbe8cdfcfb0bf657b9fe1cf92d5537f118ccb487/index_new/cn/character_promotions.json</x:v>
      </x:c>
    </x:row>
    <x:row r="116" ht="20" customHeight="1">
      <x:c r="A116" s="6" t="str">
        <x:v>角色突破</x:v>
      </x:c>
      <x:c r="B116" s="6" t="str">
        <x:v>1008</x:v>
      </x:c>
      <x:c r="C116" s="6" t="n">
        <x:v>5</x:v>
      </x:c>
      <x:c r="D116" s="6" t="n">
        <x:v>6</x:v>
      </x:c>
      <x:c r="E116" s="7" t="str">
        <x:v>110404</x:v>
      </x:c>
      <x:c r="F116" s="7" t="str">
        <x:v>往日之影的雷冠</x:v>
      </x:c>
      <x:c r="G116" s="6" t="n">
        <x:v>28</x:v>
      </x:c>
      <x:c r="H116" s="6" t="str">
        <x:v>https://raw.githubusercontent.com/Mar-7th/StarRailRes/dbe8cdfcfb0bf657b9fe1cf92d5537f118ccb487/index_new/cn/character_promotions.json</x:v>
      </x:c>
    </x:row>
    <x:row r="117" ht="20" customHeight="1">
      <x:c r="A117" s="6" t="str">
        <x:v>角色突破</x:v>
      </x:c>
      <x:c r="B117" s="6" t="str">
        <x:v>1009</x:v>
      </x:c>
      <x:c r="C117" s="6" t="n">
        <x:v>0</x:v>
      </x:c>
      <x:c r="D117" s="6" t="n">
        <x:v>1</x:v>
      </x:c>
      <x:c r="E117" s="7" t="str">
        <x:v>2</x:v>
      </x:c>
      <x:c r="F117" s="7" t="str">
        <x:v>信用点</x:v>
      </x:c>
      <x:c r="G117" s="6" t="n">
        <x:v>3200</x:v>
      </x:c>
      <x:c r="H117" s="6" t="str">
        <x:v>https://raw.githubusercontent.com/Mar-7th/StarRailRes/dbe8cdfcfb0bf657b9fe1cf92d5537f118ccb487/index_new/cn/character_promotions.json</x:v>
      </x:c>
    </x:row>
    <x:row r="118" ht="20" customHeight="1">
      <x:c r="A118" s="6" t="str">
        <x:v>角色突破</x:v>
      </x:c>
      <x:c r="B118" s="6" t="str">
        <x:v>1009</x:v>
      </x:c>
      <x:c r="C118" s="6" t="n">
        <x:v>0</x:v>
      </x:c>
      <x:c r="D118" s="6" t="n">
        <x:v>1</x:v>
      </x:c>
      <x:c r="E118" s="7" t="str">
        <x:v>112001</x:v>
      </x:c>
      <x:c r="F118" s="7" t="str">
        <x:v>铁卫扣饰</x:v>
      </x:c>
      <x:c r="G118" s="6" t="n">
        <x:v>4</x:v>
      </x:c>
      <x:c r="H118" s="6" t="str">
        <x:v>https://raw.githubusercontent.com/Mar-7th/StarRailRes/dbe8cdfcfb0bf657b9fe1cf92d5537f118ccb487/index_new/cn/character_promotions.json</x:v>
      </x:c>
    </x:row>
    <x:row r="119" ht="20" customHeight="1">
      <x:c r="A119" s="6" t="str">
        <x:v>角色突破</x:v>
      </x:c>
      <x:c r="B119" s="6" t="str">
        <x:v>1009</x:v>
      </x:c>
      <x:c r="C119" s="6" t="n">
        <x:v>1</x:v>
      </x:c>
      <x:c r="D119" s="6" t="n">
        <x:v>2</x:v>
      </x:c>
      <x:c r="E119" s="7" t="str">
        <x:v>2</x:v>
      </x:c>
      <x:c r="F119" s="7" t="str">
        <x:v>信用点</x:v>
      </x:c>
      <x:c r="G119" s="6" t="n">
        <x:v>6400</x:v>
      </x:c>
      <x:c r="H119" s="6" t="str">
        <x:v>https://raw.githubusercontent.com/Mar-7th/StarRailRes/dbe8cdfcfb0bf657b9fe1cf92d5537f118ccb487/index_new/cn/character_promotions.json</x:v>
      </x:c>
    </x:row>
    <x:row r="120" ht="20" customHeight="1">
      <x:c r="A120" s="6" t="str">
        <x:v>角色突破</x:v>
      </x:c>
      <x:c r="B120" s="6" t="str">
        <x:v>1009</x:v>
      </x:c>
      <x:c r="C120" s="6" t="n">
        <x:v>1</x:v>
      </x:c>
      <x:c r="D120" s="6" t="n">
        <x:v>2</x:v>
      </x:c>
      <x:c r="E120" s="7" t="str">
        <x:v>112001</x:v>
      </x:c>
      <x:c r="F120" s="7" t="str">
        <x:v>铁卫扣饰</x:v>
      </x:c>
      <x:c r="G120" s="6" t="n">
        <x:v>8</x:v>
      </x:c>
      <x:c r="H120" s="6" t="str">
        <x:v>https://raw.githubusercontent.com/Mar-7th/StarRailRes/dbe8cdfcfb0bf657b9fe1cf92d5537f118ccb487/index_new/cn/character_promotions.json</x:v>
      </x:c>
    </x:row>
    <x:row r="121" ht="20" customHeight="1">
      <x:c r="A121" s="6" t="str">
        <x:v>角色突破</x:v>
      </x:c>
      <x:c r="B121" s="6" t="str">
        <x:v>1009</x:v>
      </x:c>
      <x:c r="C121" s="6" t="n">
        <x:v>2</x:v>
      </x:c>
      <x:c r="D121" s="6" t="n">
        <x:v>3</x:v>
      </x:c>
      <x:c r="E121" s="7" t="str">
        <x:v>2</x:v>
      </x:c>
      <x:c r="F121" s="7" t="str">
        <x:v>信用点</x:v>
      </x:c>
      <x:c r="G121" s="6" t="n">
        <x:v>12800</x:v>
      </x:c>
      <x:c r="H121" s="6" t="str">
        <x:v>https://raw.githubusercontent.com/Mar-7th/StarRailRes/dbe8cdfcfb0bf657b9fe1cf92d5537f118ccb487/index_new/cn/character_promotions.json</x:v>
      </x:c>
    </x:row>
    <x:row r="122" ht="20" customHeight="1">
      <x:c r="A122" s="6" t="str">
        <x:v>角色突破</x:v>
      </x:c>
      <x:c r="B122" s="6" t="str">
        <x:v>1009</x:v>
      </x:c>
      <x:c r="C122" s="6" t="n">
        <x:v>2</x:v>
      </x:c>
      <x:c r="D122" s="6" t="n">
        <x:v>3</x:v>
      </x:c>
      <x:c r="E122" s="7" t="str">
        <x:v>112002</x:v>
      </x:c>
      <x:c r="F122" s="7" t="str">
        <x:v>铁卫军徽</x:v>
      </x:c>
      <x:c r="G122" s="6" t="n">
        <x:v>5</x:v>
      </x:c>
      <x:c r="H122" s="6" t="str">
        <x:v>https://raw.githubusercontent.com/Mar-7th/StarRailRes/dbe8cdfcfb0bf657b9fe1cf92d5537f118ccb487/index_new/cn/character_promotions.json</x:v>
      </x:c>
    </x:row>
    <x:row r="123" ht="20" customHeight="1">
      <x:c r="A123" s="6" t="str">
        <x:v>角色突破</x:v>
      </x:c>
      <x:c r="B123" s="6" t="str">
        <x:v>1009</x:v>
      </x:c>
      <x:c r="C123" s="6" t="n">
        <x:v>2</x:v>
      </x:c>
      <x:c r="D123" s="6" t="n">
        <x:v>3</x:v>
      </x:c>
      <x:c r="E123" s="7" t="str">
        <x:v>110402</x:v>
      </x:c>
      <x:c r="F123" s="7" t="str">
        <x:v>恒温晶壳</x:v>
      </x:c>
      <x:c r="G123" s="6" t="n">
        <x:v>2</x:v>
      </x:c>
      <x:c r="H123" s="6" t="str">
        <x:v>https://raw.githubusercontent.com/Mar-7th/StarRailRes/dbe8cdfcfb0bf657b9fe1cf92d5537f118ccb487/index_new/cn/character_promotions.json</x:v>
      </x:c>
    </x:row>
    <x:row r="124" ht="20" customHeight="1">
      <x:c r="A124" s="6" t="str">
        <x:v>角色突破</x:v>
      </x:c>
      <x:c r="B124" s="6" t="str">
        <x:v>1009</x:v>
      </x:c>
      <x:c r="C124" s="6" t="n">
        <x:v>3</x:v>
      </x:c>
      <x:c r="D124" s="6" t="n">
        <x:v>4</x:v>
      </x:c>
      <x:c r="E124" s="7" t="str">
        <x:v>2</x:v>
      </x:c>
      <x:c r="F124" s="7" t="str">
        <x:v>信用点</x:v>
      </x:c>
      <x:c r="G124" s="6" t="n">
        <x:v>32000</x:v>
      </x:c>
      <x:c r="H124" s="6" t="str">
        <x:v>https://raw.githubusercontent.com/Mar-7th/StarRailRes/dbe8cdfcfb0bf657b9fe1cf92d5537f118ccb487/index_new/cn/character_promotions.json</x:v>
      </x:c>
    </x:row>
    <x:row r="125" ht="20" customHeight="1">
      <x:c r="A125" s="6" t="str">
        <x:v>角色突破</x:v>
      </x:c>
      <x:c r="B125" s="6" t="str">
        <x:v>1009</x:v>
      </x:c>
      <x:c r="C125" s="6" t="n">
        <x:v>3</x:v>
      </x:c>
      <x:c r="D125" s="6" t="n">
        <x:v>4</x:v>
      </x:c>
      <x:c r="E125" s="7" t="str">
        <x:v>112002</x:v>
      </x:c>
      <x:c r="F125" s="7" t="str">
        <x:v>铁卫军徽</x:v>
      </x:c>
      <x:c r="G125" s="6" t="n">
        <x:v>8</x:v>
      </x:c>
      <x:c r="H125" s="6" t="str">
        <x:v>https://raw.githubusercontent.com/Mar-7th/StarRailRes/dbe8cdfcfb0bf657b9fe1cf92d5537f118ccb487/index_new/cn/character_promotions.json</x:v>
      </x:c>
    </x:row>
    <x:row r="126" ht="20" customHeight="1">
      <x:c r="A126" s="6" t="str">
        <x:v>角色突破</x:v>
      </x:c>
      <x:c r="B126" s="6" t="str">
        <x:v>1009</x:v>
      </x:c>
      <x:c r="C126" s="6" t="n">
        <x:v>3</x:v>
      </x:c>
      <x:c r="D126" s="6" t="n">
        <x:v>4</x:v>
      </x:c>
      <x:c r="E126" s="7" t="str">
        <x:v>110402</x:v>
      </x:c>
      <x:c r="F126" s="7" t="str">
        <x:v>恒温晶壳</x:v>
      </x:c>
      <x:c r="G126" s="6" t="n">
        <x:v>5</x:v>
      </x:c>
      <x:c r="H126" s="6" t="str">
        <x:v>https://raw.githubusercontent.com/Mar-7th/StarRailRes/dbe8cdfcfb0bf657b9fe1cf92d5537f118ccb487/index_new/cn/character_promotions.json</x:v>
      </x:c>
    </x:row>
    <x:row r="127" ht="20" customHeight="1">
      <x:c r="A127" s="6" t="str">
        <x:v>角色突破</x:v>
      </x:c>
      <x:c r="B127" s="6" t="str">
        <x:v>1009</x:v>
      </x:c>
      <x:c r="C127" s="6" t="n">
        <x:v>4</x:v>
      </x:c>
      <x:c r="D127" s="6" t="n">
        <x:v>5</x:v>
      </x:c>
      <x:c r="E127" s="7" t="str">
        <x:v>2</x:v>
      </x:c>
      <x:c r="F127" s="7" t="str">
        <x:v>信用点</x:v>
      </x:c>
      <x:c r="G127" s="6" t="n">
        <x:v>64000</x:v>
      </x:c>
      <x:c r="H127" s="6" t="str">
        <x:v>https://raw.githubusercontent.com/Mar-7th/StarRailRes/dbe8cdfcfb0bf657b9fe1cf92d5537f118ccb487/index_new/cn/character_promotions.json</x:v>
      </x:c>
    </x:row>
    <x:row r="128" ht="20" customHeight="1">
      <x:c r="A128" s="6" t="str">
        <x:v>角色突破</x:v>
      </x:c>
      <x:c r="B128" s="6" t="str">
        <x:v>1009</x:v>
      </x:c>
      <x:c r="C128" s="6" t="n">
        <x:v>4</x:v>
      </x:c>
      <x:c r="D128" s="6" t="n">
        <x:v>5</x:v>
      </x:c>
      <x:c r="E128" s="7" t="str">
        <x:v>112003</x:v>
      </x:c>
      <x:c r="F128" s="7" t="str">
        <x:v>铁卫勋章</x:v>
      </x:c>
      <x:c r="G128" s="6" t="n">
        <x:v>5</x:v>
      </x:c>
      <x:c r="H128" s="6" t="str">
        <x:v>https://raw.githubusercontent.com/Mar-7th/StarRailRes/dbe8cdfcfb0bf657b9fe1cf92d5537f118ccb487/index_new/cn/character_promotions.json</x:v>
      </x:c>
    </x:row>
    <x:row r="129" ht="20" customHeight="1">
      <x:c r="A129" s="6" t="str">
        <x:v>角色突破</x:v>
      </x:c>
      <x:c r="B129" s="6" t="str">
        <x:v>1009</x:v>
      </x:c>
      <x:c r="C129" s="6" t="n">
        <x:v>4</x:v>
      </x:c>
      <x:c r="D129" s="6" t="n">
        <x:v>5</x:v>
      </x:c>
      <x:c r="E129" s="7" t="str">
        <x:v>110402</x:v>
      </x:c>
      <x:c r="F129" s="7" t="str">
        <x:v>恒温晶壳</x:v>
      </x:c>
      <x:c r="G129" s="6" t="n">
        <x:v>15</x:v>
      </x:c>
      <x:c r="H129" s="6" t="str">
        <x:v>https://raw.githubusercontent.com/Mar-7th/StarRailRes/dbe8cdfcfb0bf657b9fe1cf92d5537f118ccb487/index_new/cn/character_promotions.json</x:v>
      </x:c>
    </x:row>
    <x:row r="130" ht="20" customHeight="1">
      <x:c r="A130" s="6" t="str">
        <x:v>角色突破</x:v>
      </x:c>
      <x:c r="B130" s="6" t="str">
        <x:v>1009</x:v>
      </x:c>
      <x:c r="C130" s="6" t="n">
        <x:v>5</x:v>
      </x:c>
      <x:c r="D130" s="6" t="n">
        <x:v>6</x:v>
      </x:c>
      <x:c r="E130" s="7" t="str">
        <x:v>2</x:v>
      </x:c>
      <x:c r="F130" s="7" t="str">
        <x:v>信用点</x:v>
      </x:c>
      <x:c r="G130" s="6" t="n">
        <x:v>128000</x:v>
      </x:c>
      <x:c r="H130" s="6" t="str">
        <x:v>https://raw.githubusercontent.com/Mar-7th/StarRailRes/dbe8cdfcfb0bf657b9fe1cf92d5537f118ccb487/index_new/cn/character_promotions.json</x:v>
      </x:c>
    </x:row>
    <x:row r="131" ht="20" customHeight="1">
      <x:c r="A131" s="6" t="str">
        <x:v>角色突破</x:v>
      </x:c>
      <x:c r="B131" s="6" t="str">
        <x:v>1009</x:v>
      </x:c>
      <x:c r="C131" s="6" t="n">
        <x:v>5</x:v>
      </x:c>
      <x:c r="D131" s="6" t="n">
        <x:v>6</x:v>
      </x:c>
      <x:c r="E131" s="7" t="str">
        <x:v>112003</x:v>
      </x:c>
      <x:c r="F131" s="7" t="str">
        <x:v>铁卫勋章</x:v>
      </x:c>
      <x:c r="G131" s="6" t="n">
        <x:v>7</x:v>
      </x:c>
      <x:c r="H131" s="6" t="str">
        <x:v>https://raw.githubusercontent.com/Mar-7th/StarRailRes/dbe8cdfcfb0bf657b9fe1cf92d5537f118ccb487/index_new/cn/character_promotions.json</x:v>
      </x:c>
    </x:row>
    <x:row r="132" ht="20" customHeight="1">
      <x:c r="A132" s="6" t="str">
        <x:v>角色突破</x:v>
      </x:c>
      <x:c r="B132" s="6" t="str">
        <x:v>1009</x:v>
      </x:c>
      <x:c r="C132" s="6" t="n">
        <x:v>5</x:v>
      </x:c>
      <x:c r="D132" s="6" t="n">
        <x:v>6</x:v>
      </x:c>
      <x:c r="E132" s="7" t="str">
        <x:v>110402</x:v>
      </x:c>
      <x:c r="F132" s="7" t="str">
        <x:v>恒温晶壳</x:v>
      </x:c>
      <x:c r="G132" s="6" t="n">
        <x:v>28</x:v>
      </x:c>
      <x:c r="H132" s="6" t="str">
        <x:v>https://raw.githubusercontent.com/Mar-7th/StarRailRes/dbe8cdfcfb0bf657b9fe1cf92d5537f118ccb487/index_new/cn/character_promotions.json</x:v>
      </x:c>
    </x:row>
    <x:row r="133" ht="20" customHeight="1">
      <x:c r="A133" s="6" t="str">
        <x:v>角色突破</x:v>
      </x:c>
      <x:c r="B133" s="6" t="str">
        <x:v>1013</x:v>
      </x:c>
      <x:c r="C133" s="6" t="n">
        <x:v>0</x:v>
      </x:c>
      <x:c r="D133" s="6" t="n">
        <x:v>1</x:v>
      </x:c>
      <x:c r="E133" s="7" t="str">
        <x:v>2</x:v>
      </x:c>
      <x:c r="F133" s="7" t="str">
        <x:v>信用点</x:v>
      </x:c>
      <x:c r="G133" s="6" t="n">
        <x:v>3200</x:v>
      </x:c>
      <x:c r="H133" s="6" t="str">
        <x:v>https://raw.githubusercontent.com/Mar-7th/StarRailRes/dbe8cdfcfb0bf657b9fe1cf92d5537f118ccb487/index_new/cn/character_promotions.json</x:v>
      </x:c>
    </x:row>
    <x:row r="134" ht="20" customHeight="1">
      <x:c r="A134" s="6" t="str">
        <x:v>角色突破</x:v>
      </x:c>
      <x:c r="B134" s="6" t="str">
        <x:v>1013</x:v>
      </x:c>
      <x:c r="C134" s="6" t="n">
        <x:v>0</x:v>
      </x:c>
      <x:c r="D134" s="6" t="n">
        <x:v>1</x:v>
      </x:c>
      <x:c r="E134" s="7" t="str">
        <x:v>111001</x:v>
      </x:c>
      <x:c r="F134" s="7" t="str">
        <x:v>熄灭原核</x:v>
      </x:c>
      <x:c r="G134" s="6" t="n">
        <x:v>4</x:v>
      </x:c>
      <x:c r="H134" s="6" t="str">
        <x:v>https://raw.githubusercontent.com/Mar-7th/StarRailRes/dbe8cdfcfb0bf657b9fe1cf92d5537f118ccb487/index_new/cn/character_promotions.json</x:v>
      </x:c>
    </x:row>
    <x:row r="135" ht="20" customHeight="1">
      <x:c r="A135" s="6" t="str">
        <x:v>角色突破</x:v>
      </x:c>
      <x:c r="B135" s="6" t="str">
        <x:v>1013</x:v>
      </x:c>
      <x:c r="C135" s="6" t="n">
        <x:v>1</x:v>
      </x:c>
      <x:c r="D135" s="6" t="n">
        <x:v>2</x:v>
      </x:c>
      <x:c r="E135" s="7" t="str">
        <x:v>2</x:v>
      </x:c>
      <x:c r="F135" s="7" t="str">
        <x:v>信用点</x:v>
      </x:c>
      <x:c r="G135" s="6" t="n">
        <x:v>6400</x:v>
      </x:c>
      <x:c r="H135" s="6" t="str">
        <x:v>https://raw.githubusercontent.com/Mar-7th/StarRailRes/dbe8cdfcfb0bf657b9fe1cf92d5537f118ccb487/index_new/cn/character_promotions.json</x:v>
      </x:c>
    </x:row>
    <x:row r="136" ht="20" customHeight="1">
      <x:c r="A136" s="6" t="str">
        <x:v>角色突破</x:v>
      </x:c>
      <x:c r="B136" s="6" t="str">
        <x:v>1013</x:v>
      </x:c>
      <x:c r="C136" s="6" t="n">
        <x:v>1</x:v>
      </x:c>
      <x:c r="D136" s="6" t="n">
        <x:v>2</x:v>
      </x:c>
      <x:c r="E136" s="7" t="str">
        <x:v>111001</x:v>
      </x:c>
      <x:c r="F136" s="7" t="str">
        <x:v>熄灭原核</x:v>
      </x:c>
      <x:c r="G136" s="6" t="n">
        <x:v>8</x:v>
      </x:c>
      <x:c r="H136" s="6" t="str">
        <x:v>https://raw.githubusercontent.com/Mar-7th/StarRailRes/dbe8cdfcfb0bf657b9fe1cf92d5537f118ccb487/index_new/cn/character_promotions.json</x:v>
      </x:c>
    </x:row>
    <x:row r="137" ht="20" customHeight="1">
      <x:c r="A137" s="6" t="str">
        <x:v>角色突破</x:v>
      </x:c>
      <x:c r="B137" s="6" t="str">
        <x:v>1013</x:v>
      </x:c>
      <x:c r="C137" s="6" t="n">
        <x:v>2</x:v>
      </x:c>
      <x:c r="D137" s="6" t="n">
        <x:v>3</x:v>
      </x:c>
      <x:c r="E137" s="7" t="str">
        <x:v>2</x:v>
      </x:c>
      <x:c r="F137" s="7" t="str">
        <x:v>信用点</x:v>
      </x:c>
      <x:c r="G137" s="6" t="n">
        <x:v>12800</x:v>
      </x:c>
      <x:c r="H137" s="6" t="str">
        <x:v>https://raw.githubusercontent.com/Mar-7th/StarRailRes/dbe8cdfcfb0bf657b9fe1cf92d5537f118ccb487/index_new/cn/character_promotions.json</x:v>
      </x:c>
    </x:row>
    <x:row r="138" ht="20" customHeight="1">
      <x:c r="A138" s="6" t="str">
        <x:v>角色突破</x:v>
      </x:c>
      <x:c r="B138" s="6" t="str">
        <x:v>1013</x:v>
      </x:c>
      <x:c r="C138" s="6" t="n">
        <x:v>2</x:v>
      </x:c>
      <x:c r="D138" s="6" t="n">
        <x:v>3</x:v>
      </x:c>
      <x:c r="E138" s="7" t="str">
        <x:v>111002</x:v>
      </x:c>
      <x:c r="F138" s="7" t="str">
        <x:v>微光原核</x:v>
      </x:c>
      <x:c r="G138" s="6" t="n">
        <x:v>5</x:v>
      </x:c>
      <x:c r="H138" s="6" t="str">
        <x:v>https://raw.githubusercontent.com/Mar-7th/StarRailRes/dbe8cdfcfb0bf657b9fe1cf92d5537f118ccb487/index_new/cn/character_promotions.json</x:v>
      </x:c>
    </x:row>
    <x:row r="139" ht="20" customHeight="1">
      <x:c r="A139" s="6" t="str">
        <x:v>角色突破</x:v>
      </x:c>
      <x:c r="B139" s="6" t="str">
        <x:v>1013</x:v>
      </x:c>
      <x:c r="C139" s="6" t="n">
        <x:v>2</x:v>
      </x:c>
      <x:c r="D139" s="6" t="n">
        <x:v>3</x:v>
      </x:c>
      <x:c r="E139" s="7" t="str">
        <x:v>110403</x:v>
      </x:c>
      <x:c r="F139" s="7" t="str">
        <x:v>风雪之角</x:v>
      </x:c>
      <x:c r="G139" s="6" t="n">
        <x:v>2</x:v>
      </x:c>
      <x:c r="H139" s="6" t="str">
        <x:v>https://raw.githubusercontent.com/Mar-7th/StarRailRes/dbe8cdfcfb0bf657b9fe1cf92d5537f118ccb487/index_new/cn/character_promotions.json</x:v>
      </x:c>
    </x:row>
    <x:row r="140" ht="20" customHeight="1">
      <x:c r="A140" s="6" t="str">
        <x:v>角色突破</x:v>
      </x:c>
      <x:c r="B140" s="6" t="str">
        <x:v>1013</x:v>
      </x:c>
      <x:c r="C140" s="6" t="n">
        <x:v>3</x:v>
      </x:c>
      <x:c r="D140" s="6" t="n">
        <x:v>4</x:v>
      </x:c>
      <x:c r="E140" s="7" t="str">
        <x:v>2</x:v>
      </x:c>
      <x:c r="F140" s="7" t="str">
        <x:v>信用点</x:v>
      </x:c>
      <x:c r="G140" s="6" t="n">
        <x:v>32000</x:v>
      </x:c>
      <x:c r="H140" s="6" t="str">
        <x:v>https://raw.githubusercontent.com/Mar-7th/StarRailRes/dbe8cdfcfb0bf657b9fe1cf92d5537f118ccb487/index_new/cn/character_promotions.json</x:v>
      </x:c>
    </x:row>
    <x:row r="141" ht="20" customHeight="1">
      <x:c r="A141" s="6" t="str">
        <x:v>角色突破</x:v>
      </x:c>
      <x:c r="B141" s="6" t="str">
        <x:v>1013</x:v>
      </x:c>
      <x:c r="C141" s="6" t="n">
        <x:v>3</x:v>
      </x:c>
      <x:c r="D141" s="6" t="n">
        <x:v>4</x:v>
      </x:c>
      <x:c r="E141" s="7" t="str">
        <x:v>111002</x:v>
      </x:c>
      <x:c r="F141" s="7" t="str">
        <x:v>微光原核</x:v>
      </x:c>
      <x:c r="G141" s="6" t="n">
        <x:v>8</x:v>
      </x:c>
      <x:c r="H141" s="6" t="str">
        <x:v>https://raw.githubusercontent.com/Mar-7th/StarRailRes/dbe8cdfcfb0bf657b9fe1cf92d5537f118ccb487/index_new/cn/character_promotions.json</x:v>
      </x:c>
    </x:row>
    <x:row r="142" ht="20" customHeight="1">
      <x:c r="A142" s="6" t="str">
        <x:v>角色突破</x:v>
      </x:c>
      <x:c r="B142" s="6" t="str">
        <x:v>1013</x:v>
      </x:c>
      <x:c r="C142" s="6" t="n">
        <x:v>3</x:v>
      </x:c>
      <x:c r="D142" s="6" t="n">
        <x:v>4</x:v>
      </x:c>
      <x:c r="E142" s="7" t="str">
        <x:v>110403</x:v>
      </x:c>
      <x:c r="F142" s="7" t="str">
        <x:v>风雪之角</x:v>
      </x:c>
      <x:c r="G142" s="6" t="n">
        <x:v>5</x:v>
      </x:c>
      <x:c r="H142" s="6" t="str">
        <x:v>https://raw.githubusercontent.com/Mar-7th/StarRailRes/dbe8cdfcfb0bf657b9fe1cf92d5537f118ccb487/index_new/cn/character_promotions.json</x:v>
      </x:c>
    </x:row>
    <x:row r="143" ht="20" customHeight="1">
      <x:c r="A143" s="6" t="str">
        <x:v>角色突破</x:v>
      </x:c>
      <x:c r="B143" s="6" t="str">
        <x:v>1013</x:v>
      </x:c>
      <x:c r="C143" s="6" t="n">
        <x:v>4</x:v>
      </x:c>
      <x:c r="D143" s="6" t="n">
        <x:v>5</x:v>
      </x:c>
      <x:c r="E143" s="7" t="str">
        <x:v>2</x:v>
      </x:c>
      <x:c r="F143" s="7" t="str">
        <x:v>信用点</x:v>
      </x:c>
      <x:c r="G143" s="6" t="n">
        <x:v>64000</x:v>
      </x:c>
      <x:c r="H143" s="6" t="str">
        <x:v>https://raw.githubusercontent.com/Mar-7th/StarRailRes/dbe8cdfcfb0bf657b9fe1cf92d5537f118ccb487/index_new/cn/character_promotions.json</x:v>
      </x:c>
    </x:row>
    <x:row r="144" ht="20" customHeight="1">
      <x:c r="A144" s="6" t="str">
        <x:v>角色突破</x:v>
      </x:c>
      <x:c r="B144" s="6" t="str">
        <x:v>1013</x:v>
      </x:c>
      <x:c r="C144" s="6" t="n">
        <x:v>4</x:v>
      </x:c>
      <x:c r="D144" s="6" t="n">
        <x:v>5</x:v>
      </x:c>
      <x:c r="E144" s="7" t="str">
        <x:v>111003</x:v>
      </x:c>
      <x:c r="F144" s="7" t="str">
        <x:v>蠢动原核</x:v>
      </x:c>
      <x:c r="G144" s="6" t="n">
        <x:v>5</x:v>
      </x:c>
      <x:c r="H144" s="6" t="str">
        <x:v>https://raw.githubusercontent.com/Mar-7th/StarRailRes/dbe8cdfcfb0bf657b9fe1cf92d5537f118ccb487/index_new/cn/character_promotions.json</x:v>
      </x:c>
    </x:row>
    <x:row r="145" ht="20" customHeight="1">
      <x:c r="A145" s="6" t="str">
        <x:v>角色突破</x:v>
      </x:c>
      <x:c r="B145" s="6" t="str">
        <x:v>1013</x:v>
      </x:c>
      <x:c r="C145" s="6" t="n">
        <x:v>4</x:v>
      </x:c>
      <x:c r="D145" s="6" t="n">
        <x:v>5</x:v>
      </x:c>
      <x:c r="E145" s="7" t="str">
        <x:v>110403</x:v>
      </x:c>
      <x:c r="F145" s="7" t="str">
        <x:v>风雪之角</x:v>
      </x:c>
      <x:c r="G145" s="6" t="n">
        <x:v>15</x:v>
      </x:c>
      <x:c r="H145" s="6" t="str">
        <x:v>https://raw.githubusercontent.com/Mar-7th/StarRailRes/dbe8cdfcfb0bf657b9fe1cf92d5537f118ccb487/index_new/cn/character_promotions.json</x:v>
      </x:c>
    </x:row>
    <x:row r="146" ht="20" customHeight="1">
      <x:c r="A146" s="6" t="str">
        <x:v>角色突破</x:v>
      </x:c>
      <x:c r="B146" s="6" t="str">
        <x:v>1013</x:v>
      </x:c>
      <x:c r="C146" s="6" t="n">
        <x:v>5</x:v>
      </x:c>
      <x:c r="D146" s="6" t="n">
        <x:v>6</x:v>
      </x:c>
      <x:c r="E146" s="7" t="str">
        <x:v>2</x:v>
      </x:c>
      <x:c r="F146" s="7" t="str">
        <x:v>信用点</x:v>
      </x:c>
      <x:c r="G146" s="6" t="n">
        <x:v>128000</x:v>
      </x:c>
      <x:c r="H146" s="6" t="str">
        <x:v>https://raw.githubusercontent.com/Mar-7th/StarRailRes/dbe8cdfcfb0bf657b9fe1cf92d5537f118ccb487/index_new/cn/character_promotions.json</x:v>
      </x:c>
    </x:row>
    <x:row r="147" ht="20" customHeight="1">
      <x:c r="A147" s="6" t="str">
        <x:v>角色突破</x:v>
      </x:c>
      <x:c r="B147" s="6" t="str">
        <x:v>1013</x:v>
      </x:c>
      <x:c r="C147" s="6" t="n">
        <x:v>5</x:v>
      </x:c>
      <x:c r="D147" s="6" t="n">
        <x:v>6</x:v>
      </x:c>
      <x:c r="E147" s="7" t="str">
        <x:v>111003</x:v>
      </x:c>
      <x:c r="F147" s="7" t="str">
        <x:v>蠢动原核</x:v>
      </x:c>
      <x:c r="G147" s="6" t="n">
        <x:v>7</x:v>
      </x:c>
      <x:c r="H147" s="6" t="str">
        <x:v>https://raw.githubusercontent.com/Mar-7th/StarRailRes/dbe8cdfcfb0bf657b9fe1cf92d5537f118ccb487/index_new/cn/character_promotions.json</x:v>
      </x:c>
    </x:row>
    <x:row r="148" ht="20" customHeight="1">
      <x:c r="A148" s="6" t="str">
        <x:v>角色突破</x:v>
      </x:c>
      <x:c r="B148" s="6" t="str">
        <x:v>1013</x:v>
      </x:c>
      <x:c r="C148" s="6" t="n">
        <x:v>5</x:v>
      </x:c>
      <x:c r="D148" s="6" t="n">
        <x:v>6</x:v>
      </x:c>
      <x:c r="E148" s="7" t="str">
        <x:v>110403</x:v>
      </x:c>
      <x:c r="F148" s="7" t="str">
        <x:v>风雪之角</x:v>
      </x:c>
      <x:c r="G148" s="6" t="n">
        <x:v>28</x:v>
      </x:c>
      <x:c r="H148" s="6" t="str">
        <x:v>https://raw.githubusercontent.com/Mar-7th/StarRailRes/dbe8cdfcfb0bf657b9fe1cf92d5537f118ccb487/index_new/cn/character_promotions.json</x:v>
      </x:c>
    </x:row>
    <x:row r="149" ht="20" customHeight="1">
      <x:c r="A149" s="6" t="str">
        <x:v>角色突破</x:v>
      </x:c>
      <x:c r="B149" s="6" t="str">
        <x:v>1014</x:v>
      </x:c>
      <x:c r="C149" s="6" t="n">
        <x:v>0</x:v>
      </x:c>
      <x:c r="D149" s="6" t="n">
        <x:v>1</x:v>
      </x:c>
      <x:c r="E149" s="7" t="str">
        <x:v>2</x:v>
      </x:c>
      <x:c r="F149" s="7" t="str">
        <x:v>信用点</x:v>
      </x:c>
      <x:c r="G149" s="6" t="n">
        <x:v>4000</x:v>
      </x:c>
      <x:c r="H149" s="6" t="str">
        <x:v>https://raw.githubusercontent.com/Mar-7th/StarRailRes/dbe8cdfcfb0bf657b9fe1cf92d5537f118ccb487/index_new/cn/character_promotions.json</x:v>
      </x:c>
    </x:row>
    <x:row r="150" ht="20" customHeight="1">
      <x:c r="A150" s="6" t="str">
        <x:v>角色突破</x:v>
      </x:c>
      <x:c r="B150" s="6" t="str">
        <x:v>1014</x:v>
      </x:c>
      <x:c r="C150" s="6" t="n">
        <x:v>0</x:v>
      </x:c>
      <x:c r="D150" s="6" t="n">
        <x:v>1</x:v>
      </x:c>
      <x:c r="E150" s="7" t="str">
        <x:v>111011</x:v>
      </x:c>
      <x:c r="F150" s="7" t="str">
        <x:v>掠夺的本能</x:v>
      </x:c>
      <x:c r="G150" s="6" t="n">
        <x:v>5</x:v>
      </x:c>
      <x:c r="H150" s="6" t="str">
        <x:v>https://raw.githubusercontent.com/Mar-7th/StarRailRes/dbe8cdfcfb0bf657b9fe1cf92d5537f118ccb487/index_new/cn/character_promotions.json</x:v>
      </x:c>
    </x:row>
    <x:row r="151" ht="20" customHeight="1">
      <x:c r="A151" s="6" t="str">
        <x:v>角色突破</x:v>
      </x:c>
      <x:c r="B151" s="6" t="str">
        <x:v>1014</x:v>
      </x:c>
      <x:c r="C151" s="6" t="n">
        <x:v>1</x:v>
      </x:c>
      <x:c r="D151" s="6" t="n">
        <x:v>2</x:v>
      </x:c>
      <x:c r="E151" s="7" t="str">
        <x:v>2</x:v>
      </x:c>
      <x:c r="F151" s="7" t="str">
        <x:v>信用点</x:v>
      </x:c>
      <x:c r="G151" s="6" t="n">
        <x:v>8000</x:v>
      </x:c>
      <x:c r="H151" s="6" t="str">
        <x:v>https://raw.githubusercontent.com/Mar-7th/StarRailRes/dbe8cdfcfb0bf657b9fe1cf92d5537f118ccb487/index_new/cn/character_promotions.json</x:v>
      </x:c>
    </x:row>
    <x:row r="152" ht="20" customHeight="1">
      <x:c r="A152" s="6" t="str">
        <x:v>角色突破</x:v>
      </x:c>
      <x:c r="B152" s="6" t="str">
        <x:v>1014</x:v>
      </x:c>
      <x:c r="C152" s="6" t="n">
        <x:v>1</x:v>
      </x:c>
      <x:c r="D152" s="6" t="n">
        <x:v>2</x:v>
      </x:c>
      <x:c r="E152" s="7" t="str">
        <x:v>111011</x:v>
      </x:c>
      <x:c r="F152" s="7" t="str">
        <x:v>掠夺的本能</x:v>
      </x:c>
      <x:c r="G152" s="6" t="n">
        <x:v>10</x:v>
      </x:c>
      <x:c r="H152" s="6" t="str">
        <x:v>https://raw.githubusercontent.com/Mar-7th/StarRailRes/dbe8cdfcfb0bf657b9fe1cf92d5537f118ccb487/index_new/cn/character_promotions.json</x:v>
      </x:c>
    </x:row>
    <x:row r="153" ht="20" customHeight="1">
      <x:c r="A153" s="6" t="str">
        <x:v>角色突破</x:v>
      </x:c>
      <x:c r="B153" s="6" t="str">
        <x:v>1014</x:v>
      </x:c>
      <x:c r="C153" s="6" t="n">
        <x:v>2</x:v>
      </x:c>
      <x:c r="D153" s="6" t="n">
        <x:v>3</x:v>
      </x:c>
      <x:c r="E153" s="7" t="str">
        <x:v>2</x:v>
      </x:c>
      <x:c r="F153" s="7" t="str">
        <x:v>信用点</x:v>
      </x:c>
      <x:c r="G153" s="6" t="n">
        <x:v>16000</x:v>
      </x:c>
      <x:c r="H153" s="6" t="str">
        <x:v>https://raw.githubusercontent.com/Mar-7th/StarRailRes/dbe8cdfcfb0bf657b9fe1cf92d5537f118ccb487/index_new/cn/character_promotions.json</x:v>
      </x:c>
    </x:row>
    <x:row r="154" ht="20" customHeight="1">
      <x:c r="A154" s="6" t="str">
        <x:v>角色突破</x:v>
      </x:c>
      <x:c r="B154" s="6" t="str">
        <x:v>1014</x:v>
      </x:c>
      <x:c r="C154" s="6" t="n">
        <x:v>2</x:v>
      </x:c>
      <x:c r="D154" s="6" t="n">
        <x:v>3</x:v>
      </x:c>
      <x:c r="E154" s="7" t="str">
        <x:v>111012</x:v>
      </x:c>
      <x:c r="F154" s="7" t="str">
        <x:v>篡改的野心</x:v>
      </x:c>
      <x:c r="G154" s="6" t="n">
        <x:v>6</x:v>
      </x:c>
      <x:c r="H154" s="6" t="str">
        <x:v>https://raw.githubusercontent.com/Mar-7th/StarRailRes/dbe8cdfcfb0bf657b9fe1cf92d5537f118ccb487/index_new/cn/character_promotions.json</x:v>
      </x:c>
    </x:row>
    <x:row r="155" ht="20" customHeight="1">
      <x:c r="A155" s="6" t="str">
        <x:v>角色突破</x:v>
      </x:c>
      <x:c r="B155" s="6" t="str">
        <x:v>1014</x:v>
      </x:c>
      <x:c r="C155" s="6" t="n">
        <x:v>2</x:v>
      </x:c>
      <x:c r="D155" s="6" t="n">
        <x:v>3</x:v>
      </x:c>
      <x:c r="E155" s="7" t="str">
        <x:v>110425</x:v>
      </x:c>
      <x:c r="F155" s="7" t="str">
        <x:v>一杯酩酊的时代</x:v>
      </x:c>
      <x:c r="G155" s="6" t="n">
        <x:v>3</x:v>
      </x:c>
      <x:c r="H155" s="6" t="str">
        <x:v>https://raw.githubusercontent.com/Mar-7th/StarRailRes/dbe8cdfcfb0bf657b9fe1cf92d5537f118ccb487/index_new/cn/character_promotions.json</x:v>
      </x:c>
    </x:row>
    <x:row r="156" ht="20" customHeight="1">
      <x:c r="A156" s="6" t="str">
        <x:v>角色突破</x:v>
      </x:c>
      <x:c r="B156" s="6" t="str">
        <x:v>1014</x:v>
      </x:c>
      <x:c r="C156" s="6" t="n">
        <x:v>3</x:v>
      </x:c>
      <x:c r="D156" s="6" t="n">
        <x:v>4</x:v>
      </x:c>
      <x:c r="E156" s="7" t="str">
        <x:v>2</x:v>
      </x:c>
      <x:c r="F156" s="7" t="str">
        <x:v>信用点</x:v>
      </x:c>
      <x:c r="G156" s="6" t="n">
        <x:v>40000</x:v>
      </x:c>
      <x:c r="H156" s="6" t="str">
        <x:v>https://raw.githubusercontent.com/Mar-7th/StarRailRes/dbe8cdfcfb0bf657b9fe1cf92d5537f118ccb487/index_new/cn/character_promotions.json</x:v>
      </x:c>
    </x:row>
    <x:row r="157" ht="20" customHeight="1">
      <x:c r="A157" s="6" t="str">
        <x:v>角色突破</x:v>
      </x:c>
      <x:c r="B157" s="6" t="str">
        <x:v>1014</x:v>
      </x:c>
      <x:c r="C157" s="6" t="n">
        <x:v>3</x:v>
      </x:c>
      <x:c r="D157" s="6" t="n">
        <x:v>4</x:v>
      </x:c>
      <x:c r="E157" s="7" t="str">
        <x:v>111012</x:v>
      </x:c>
      <x:c r="F157" s="7" t="str">
        <x:v>篡改的野心</x:v>
      </x:c>
      <x:c r="G157" s="6" t="n">
        <x:v>9</x:v>
      </x:c>
      <x:c r="H157" s="6" t="str">
        <x:v>https://raw.githubusercontent.com/Mar-7th/StarRailRes/dbe8cdfcfb0bf657b9fe1cf92d5537f118ccb487/index_new/cn/character_promotions.json</x:v>
      </x:c>
    </x:row>
    <x:row r="158" ht="20" customHeight="1">
      <x:c r="A158" s="6" t="str">
        <x:v>角色突破</x:v>
      </x:c>
      <x:c r="B158" s="6" t="str">
        <x:v>1014</x:v>
      </x:c>
      <x:c r="C158" s="6" t="n">
        <x:v>3</x:v>
      </x:c>
      <x:c r="D158" s="6" t="n">
        <x:v>4</x:v>
      </x:c>
      <x:c r="E158" s="7" t="str">
        <x:v>110425</x:v>
      </x:c>
      <x:c r="F158" s="7" t="str">
        <x:v>一杯酩酊的时代</x:v>
      </x:c>
      <x:c r="G158" s="6" t="n">
        <x:v>7</x:v>
      </x:c>
      <x:c r="H158" s="6" t="str">
        <x:v>https://raw.githubusercontent.com/Mar-7th/StarRailRes/dbe8cdfcfb0bf657b9fe1cf92d5537f118ccb487/index_new/cn/character_promotions.json</x:v>
      </x:c>
    </x:row>
    <x:row r="159" ht="20" customHeight="1">
      <x:c r="A159" s="6" t="str">
        <x:v>角色突破</x:v>
      </x:c>
      <x:c r="B159" s="6" t="str">
        <x:v>1014</x:v>
      </x:c>
      <x:c r="C159" s="6" t="n">
        <x:v>4</x:v>
      </x:c>
      <x:c r="D159" s="6" t="n">
        <x:v>5</x:v>
      </x:c>
      <x:c r="E159" s="7" t="str">
        <x:v>2</x:v>
      </x:c>
      <x:c r="F159" s="7" t="str">
        <x:v>信用点</x:v>
      </x:c>
      <x:c r="G159" s="6" t="n">
        <x:v>80000</x:v>
      </x:c>
      <x:c r="H159" s="6" t="str">
        <x:v>https://raw.githubusercontent.com/Mar-7th/StarRailRes/dbe8cdfcfb0bf657b9fe1cf92d5537f118ccb487/index_new/cn/character_promotions.json</x:v>
      </x:c>
    </x:row>
    <x:row r="160" ht="20" customHeight="1">
      <x:c r="A160" s="6" t="str">
        <x:v>角色突破</x:v>
      </x:c>
      <x:c r="B160" s="6" t="str">
        <x:v>1014</x:v>
      </x:c>
      <x:c r="C160" s="6" t="n">
        <x:v>4</x:v>
      </x:c>
      <x:c r="D160" s="6" t="n">
        <x:v>5</x:v>
      </x:c>
      <x:c r="E160" s="7" t="str">
        <x:v>111013</x:v>
      </x:c>
      <x:c r="F160" s="7" t="str">
        <x:v>践踏的意志</x:v>
      </x:c>
      <x:c r="G160" s="6" t="n">
        <x:v>6</x:v>
      </x:c>
      <x:c r="H160" s="6" t="str">
        <x:v>https://raw.githubusercontent.com/Mar-7th/StarRailRes/dbe8cdfcfb0bf657b9fe1cf92d5537f118ccb487/index_new/cn/character_promotions.json</x:v>
      </x:c>
    </x:row>
    <x:row r="161" ht="20" customHeight="1">
      <x:c r="A161" s="6" t="str">
        <x:v>角色突破</x:v>
      </x:c>
      <x:c r="B161" s="6" t="str">
        <x:v>1014</x:v>
      </x:c>
      <x:c r="C161" s="6" t="n">
        <x:v>4</x:v>
      </x:c>
      <x:c r="D161" s="6" t="n">
        <x:v>5</x:v>
      </x:c>
      <x:c r="E161" s="7" t="str">
        <x:v>110425</x:v>
      </x:c>
      <x:c r="F161" s="7" t="str">
        <x:v>一杯酩酊的时代</x:v>
      </x:c>
      <x:c r="G161" s="6" t="n">
        <x:v>20</x:v>
      </x:c>
      <x:c r="H161" s="6" t="str">
        <x:v>https://raw.githubusercontent.com/Mar-7th/StarRailRes/dbe8cdfcfb0bf657b9fe1cf92d5537f118ccb487/index_new/cn/character_promotions.json</x:v>
      </x:c>
    </x:row>
    <x:row r="162" ht="20" customHeight="1">
      <x:c r="A162" s="6" t="str">
        <x:v>角色突破</x:v>
      </x:c>
      <x:c r="B162" s="6" t="str">
        <x:v>1014</x:v>
      </x:c>
      <x:c r="C162" s="6" t="n">
        <x:v>5</x:v>
      </x:c>
      <x:c r="D162" s="6" t="n">
        <x:v>6</x:v>
      </x:c>
      <x:c r="E162" s="7" t="str">
        <x:v>2</x:v>
      </x:c>
      <x:c r="F162" s="7" t="str">
        <x:v>信用点</x:v>
      </x:c>
      <x:c r="G162" s="6" t="n">
        <x:v>160000</x:v>
      </x:c>
      <x:c r="H162" s="6" t="str">
        <x:v>https://raw.githubusercontent.com/Mar-7th/StarRailRes/dbe8cdfcfb0bf657b9fe1cf92d5537f118ccb487/index_new/cn/character_promotions.json</x:v>
      </x:c>
    </x:row>
    <x:row r="163" ht="20" customHeight="1">
      <x:c r="A163" s="6" t="str">
        <x:v>角色突破</x:v>
      </x:c>
      <x:c r="B163" s="6" t="str">
        <x:v>1014</x:v>
      </x:c>
      <x:c r="C163" s="6" t="n">
        <x:v>5</x:v>
      </x:c>
      <x:c r="D163" s="6" t="n">
        <x:v>6</x:v>
      </x:c>
      <x:c r="E163" s="7" t="str">
        <x:v>111013</x:v>
      </x:c>
      <x:c r="F163" s="7" t="str">
        <x:v>践踏的意志</x:v>
      </x:c>
      <x:c r="G163" s="6" t="n">
        <x:v>9</x:v>
      </x:c>
      <x:c r="H163" s="6" t="str">
        <x:v>https://raw.githubusercontent.com/Mar-7th/StarRailRes/dbe8cdfcfb0bf657b9fe1cf92d5537f118ccb487/index_new/cn/character_promotions.json</x:v>
      </x:c>
    </x:row>
    <x:row r="164" ht="20" customHeight="1">
      <x:c r="A164" s="6" t="str">
        <x:v>角色突破</x:v>
      </x:c>
      <x:c r="B164" s="6" t="str">
        <x:v>1014</x:v>
      </x:c>
      <x:c r="C164" s="6" t="n">
        <x:v>5</x:v>
      </x:c>
      <x:c r="D164" s="6" t="n">
        <x:v>6</x:v>
      </x:c>
      <x:c r="E164" s="7" t="str">
        <x:v>110425</x:v>
      </x:c>
      <x:c r="F164" s="7" t="str">
        <x:v>一杯酩酊的时代</x:v>
      </x:c>
      <x:c r="G164" s="6" t="n">
        <x:v>35</x:v>
      </x:c>
      <x:c r="H164" s="6" t="str">
        <x:v>https://raw.githubusercontent.com/Mar-7th/StarRailRes/dbe8cdfcfb0bf657b9fe1cf92d5537f118ccb487/index_new/cn/character_promotions.json</x:v>
      </x:c>
    </x:row>
    <x:row r="165" ht="20" customHeight="1">
      <x:c r="A165" s="6" t="str">
        <x:v>角色突破</x:v>
      </x:c>
      <x:c r="B165" s="6" t="str">
        <x:v>1015</x:v>
      </x:c>
      <x:c r="C165" s="6" t="n">
        <x:v>0</x:v>
      </x:c>
      <x:c r="D165" s="6" t="n">
        <x:v>1</x:v>
      </x:c>
      <x:c r="E165" s="7" t="str">
        <x:v>2</x:v>
      </x:c>
      <x:c r="F165" s="7" t="str">
        <x:v>信用点</x:v>
      </x:c>
      <x:c r="G165" s="6" t="n">
        <x:v>4000</x:v>
      </x:c>
      <x:c r="H165" s="6" t="str">
        <x:v>https://raw.githubusercontent.com/Mar-7th/StarRailRes/dbe8cdfcfb0bf657b9fe1cf92d5537f118ccb487/index_new/cn/character_promotions.json</x:v>
      </x:c>
    </x:row>
    <x:row r="166" ht="20" customHeight="1">
      <x:c r="A166" s="6" t="str">
        <x:v>角色突破</x:v>
      </x:c>
      <x:c r="B166" s="6" t="str">
        <x:v>1015</x:v>
      </x:c>
      <x:c r="C166" s="6" t="n">
        <x:v>0</x:v>
      </x:c>
      <x:c r="D166" s="6" t="n">
        <x:v>1</x:v>
      </x:c>
      <x:c r="E166" s="7" t="str">
        <x:v>111001</x:v>
      </x:c>
      <x:c r="F166" s="7" t="str">
        <x:v>熄灭原核</x:v>
      </x:c>
      <x:c r="G166" s="6" t="n">
        <x:v>5</x:v>
      </x:c>
      <x:c r="H166" s="6" t="str">
        <x:v>https://raw.githubusercontent.com/Mar-7th/StarRailRes/dbe8cdfcfb0bf657b9fe1cf92d5537f118ccb487/index_new/cn/character_promotions.json</x:v>
      </x:c>
    </x:row>
    <x:row r="167" ht="20" customHeight="1">
      <x:c r="A167" s="6" t="str">
        <x:v>角色突破</x:v>
      </x:c>
      <x:c r="B167" s="6" t="str">
        <x:v>1015</x:v>
      </x:c>
      <x:c r="C167" s="6" t="n">
        <x:v>1</x:v>
      </x:c>
      <x:c r="D167" s="6" t="n">
        <x:v>2</x:v>
      </x:c>
      <x:c r="E167" s="7" t="str">
        <x:v>2</x:v>
      </x:c>
      <x:c r="F167" s="7" t="str">
        <x:v>信用点</x:v>
      </x:c>
      <x:c r="G167" s="6" t="n">
        <x:v>8000</x:v>
      </x:c>
      <x:c r="H167" s="6" t="str">
        <x:v>https://raw.githubusercontent.com/Mar-7th/StarRailRes/dbe8cdfcfb0bf657b9fe1cf92d5537f118ccb487/index_new/cn/character_promotions.json</x:v>
      </x:c>
    </x:row>
    <x:row r="168" ht="20" customHeight="1">
      <x:c r="A168" s="6" t="str">
        <x:v>角色突破</x:v>
      </x:c>
      <x:c r="B168" s="6" t="str">
        <x:v>1015</x:v>
      </x:c>
      <x:c r="C168" s="6" t="n">
        <x:v>1</x:v>
      </x:c>
      <x:c r="D168" s="6" t="n">
        <x:v>2</x:v>
      </x:c>
      <x:c r="E168" s="7" t="str">
        <x:v>111001</x:v>
      </x:c>
      <x:c r="F168" s="7" t="str">
        <x:v>熄灭原核</x:v>
      </x:c>
      <x:c r="G168" s="6" t="n">
        <x:v>10</x:v>
      </x:c>
      <x:c r="H168" s="6" t="str">
        <x:v>https://raw.githubusercontent.com/Mar-7th/StarRailRes/dbe8cdfcfb0bf657b9fe1cf92d5537f118ccb487/index_new/cn/character_promotions.json</x:v>
      </x:c>
    </x:row>
    <x:row r="169" ht="20" customHeight="1">
      <x:c r="A169" s="6" t="str">
        <x:v>角色突破</x:v>
      </x:c>
      <x:c r="B169" s="6" t="str">
        <x:v>1015</x:v>
      </x:c>
      <x:c r="C169" s="6" t="n">
        <x:v>2</x:v>
      </x:c>
      <x:c r="D169" s="6" t="n">
        <x:v>3</x:v>
      </x:c>
      <x:c r="E169" s="7" t="str">
        <x:v>2</x:v>
      </x:c>
      <x:c r="F169" s="7" t="str">
        <x:v>信用点</x:v>
      </x:c>
      <x:c r="G169" s="6" t="n">
        <x:v>16000</x:v>
      </x:c>
      <x:c r="H169" s="6" t="str">
        <x:v>https://raw.githubusercontent.com/Mar-7th/StarRailRes/dbe8cdfcfb0bf657b9fe1cf92d5537f118ccb487/index_new/cn/character_promotions.json</x:v>
      </x:c>
    </x:row>
    <x:row r="170" ht="20" customHeight="1">
      <x:c r="A170" s="6" t="str">
        <x:v>角色突破</x:v>
      </x:c>
      <x:c r="B170" s="6" t="str">
        <x:v>1015</x:v>
      </x:c>
      <x:c r="C170" s="6" t="n">
        <x:v>2</x:v>
      </x:c>
      <x:c r="D170" s="6" t="n">
        <x:v>3</x:v>
      </x:c>
      <x:c r="E170" s="7" t="str">
        <x:v>111002</x:v>
      </x:c>
      <x:c r="F170" s="7" t="str">
        <x:v>微光原核</x:v>
      </x:c>
      <x:c r="G170" s="6" t="n">
        <x:v>6</x:v>
      </x:c>
      <x:c r="H170" s="6" t="str">
        <x:v>https://raw.githubusercontent.com/Mar-7th/StarRailRes/dbe8cdfcfb0bf657b9fe1cf92d5537f118ccb487/index_new/cn/character_promotions.json</x:v>
      </x:c>
    </x:row>
    <x:row r="171" ht="20" customHeight="1">
      <x:c r="A171" s="6" t="str">
        <x:v>角色突破</x:v>
      </x:c>
      <x:c r="B171" s="6" t="str">
        <x:v>1015</x:v>
      </x:c>
      <x:c r="C171" s="6" t="n">
        <x:v>2</x:v>
      </x:c>
      <x:c r="D171" s="6" t="n">
        <x:v>3</x:v>
      </x:c>
      <x:c r="E171" s="7" t="str">
        <x:v>110436</x:v>
      </x:c>
      <x:c r="F171" s="7" t="str">
        <x:v>暗帷月华</x:v>
      </x:c>
      <x:c r="G171" s="6" t="n">
        <x:v>3</x:v>
      </x:c>
      <x:c r="H171" s="6" t="str">
        <x:v>https://raw.githubusercontent.com/Mar-7th/StarRailRes/dbe8cdfcfb0bf657b9fe1cf92d5537f118ccb487/index_new/cn/character_promotions.json</x:v>
      </x:c>
    </x:row>
    <x:row r="172" ht="20" customHeight="1">
      <x:c r="A172" s="6" t="str">
        <x:v>角色突破</x:v>
      </x:c>
      <x:c r="B172" s="6" t="str">
        <x:v>1015</x:v>
      </x:c>
      <x:c r="C172" s="6" t="n">
        <x:v>3</x:v>
      </x:c>
      <x:c r="D172" s="6" t="n">
        <x:v>4</x:v>
      </x:c>
      <x:c r="E172" s="7" t="str">
        <x:v>2</x:v>
      </x:c>
      <x:c r="F172" s="7" t="str">
        <x:v>信用点</x:v>
      </x:c>
      <x:c r="G172" s="6" t="n">
        <x:v>40000</x:v>
      </x:c>
      <x:c r="H172" s="6" t="str">
        <x:v>https://raw.githubusercontent.com/Mar-7th/StarRailRes/dbe8cdfcfb0bf657b9fe1cf92d5537f118ccb487/index_new/cn/character_promotions.json</x:v>
      </x:c>
    </x:row>
    <x:row r="173" ht="20" customHeight="1">
      <x:c r="A173" s="6" t="str">
        <x:v>角色突破</x:v>
      </x:c>
      <x:c r="B173" s="6" t="str">
        <x:v>1015</x:v>
      </x:c>
      <x:c r="C173" s="6" t="n">
        <x:v>3</x:v>
      </x:c>
      <x:c r="D173" s="6" t="n">
        <x:v>4</x:v>
      </x:c>
      <x:c r="E173" s="7" t="str">
        <x:v>111002</x:v>
      </x:c>
      <x:c r="F173" s="7" t="str">
        <x:v>微光原核</x:v>
      </x:c>
      <x:c r="G173" s="6" t="n">
        <x:v>9</x:v>
      </x:c>
      <x:c r="H173" s="6" t="str">
        <x:v>https://raw.githubusercontent.com/Mar-7th/StarRailRes/dbe8cdfcfb0bf657b9fe1cf92d5537f118ccb487/index_new/cn/character_promotions.json</x:v>
      </x:c>
    </x:row>
    <x:row r="174" ht="20" customHeight="1">
      <x:c r="A174" s="6" t="str">
        <x:v>角色突破</x:v>
      </x:c>
      <x:c r="B174" s="6" t="str">
        <x:v>1015</x:v>
      </x:c>
      <x:c r="C174" s="6" t="n">
        <x:v>3</x:v>
      </x:c>
      <x:c r="D174" s="6" t="n">
        <x:v>4</x:v>
      </x:c>
      <x:c r="E174" s="7" t="str">
        <x:v>110436</x:v>
      </x:c>
      <x:c r="F174" s="7" t="str">
        <x:v>暗帷月华</x:v>
      </x:c>
      <x:c r="G174" s="6" t="n">
        <x:v>7</x:v>
      </x:c>
      <x:c r="H174" s="6" t="str">
        <x:v>https://raw.githubusercontent.com/Mar-7th/StarRailRes/dbe8cdfcfb0bf657b9fe1cf92d5537f118ccb487/index_new/cn/character_promotions.json</x:v>
      </x:c>
    </x:row>
    <x:row r="175" ht="20" customHeight="1">
      <x:c r="A175" s="6" t="str">
        <x:v>角色突破</x:v>
      </x:c>
      <x:c r="B175" s="6" t="str">
        <x:v>1015</x:v>
      </x:c>
      <x:c r="C175" s="6" t="n">
        <x:v>4</x:v>
      </x:c>
      <x:c r="D175" s="6" t="n">
        <x:v>5</x:v>
      </x:c>
      <x:c r="E175" s="7" t="str">
        <x:v>2</x:v>
      </x:c>
      <x:c r="F175" s="7" t="str">
        <x:v>信用点</x:v>
      </x:c>
      <x:c r="G175" s="6" t="n">
        <x:v>80000</x:v>
      </x:c>
      <x:c r="H175" s="6" t="str">
        <x:v>https://raw.githubusercontent.com/Mar-7th/StarRailRes/dbe8cdfcfb0bf657b9fe1cf92d5537f118ccb487/index_new/cn/character_promotions.json</x:v>
      </x:c>
    </x:row>
    <x:row r="176" ht="20" customHeight="1">
      <x:c r="A176" s="6" t="str">
        <x:v>角色突破</x:v>
      </x:c>
      <x:c r="B176" s="6" t="str">
        <x:v>1015</x:v>
      </x:c>
      <x:c r="C176" s="6" t="n">
        <x:v>4</x:v>
      </x:c>
      <x:c r="D176" s="6" t="n">
        <x:v>5</x:v>
      </x:c>
      <x:c r="E176" s="7" t="str">
        <x:v>111003</x:v>
      </x:c>
      <x:c r="F176" s="7" t="str">
        <x:v>蠢动原核</x:v>
      </x:c>
      <x:c r="G176" s="6" t="n">
        <x:v>6</x:v>
      </x:c>
      <x:c r="H176" s="6" t="str">
        <x:v>https://raw.githubusercontent.com/Mar-7th/StarRailRes/dbe8cdfcfb0bf657b9fe1cf92d5537f118ccb487/index_new/cn/character_promotions.json</x:v>
      </x:c>
    </x:row>
    <x:row r="177" ht="20" customHeight="1">
      <x:c r="A177" s="6" t="str">
        <x:v>角色突破</x:v>
      </x:c>
      <x:c r="B177" s="6" t="str">
        <x:v>1015</x:v>
      </x:c>
      <x:c r="C177" s="6" t="n">
        <x:v>4</x:v>
      </x:c>
      <x:c r="D177" s="6" t="n">
        <x:v>5</x:v>
      </x:c>
      <x:c r="E177" s="7" t="str">
        <x:v>110436</x:v>
      </x:c>
      <x:c r="F177" s="7" t="str">
        <x:v>暗帷月华</x:v>
      </x:c>
      <x:c r="G177" s="6" t="n">
        <x:v>20</x:v>
      </x:c>
      <x:c r="H177" s="6" t="str">
        <x:v>https://raw.githubusercontent.com/Mar-7th/StarRailRes/dbe8cdfcfb0bf657b9fe1cf92d5537f118ccb487/index_new/cn/character_promotions.json</x:v>
      </x:c>
    </x:row>
    <x:row r="178" ht="20" customHeight="1">
      <x:c r="A178" s="6" t="str">
        <x:v>角色突破</x:v>
      </x:c>
      <x:c r="B178" s="6" t="str">
        <x:v>1015</x:v>
      </x:c>
      <x:c r="C178" s="6" t="n">
        <x:v>5</x:v>
      </x:c>
      <x:c r="D178" s="6" t="n">
        <x:v>6</x:v>
      </x:c>
      <x:c r="E178" s="7" t="str">
        <x:v>2</x:v>
      </x:c>
      <x:c r="F178" s="7" t="str">
        <x:v>信用点</x:v>
      </x:c>
      <x:c r="G178" s="6" t="n">
        <x:v>160000</x:v>
      </x:c>
      <x:c r="H178" s="6" t="str">
        <x:v>https://raw.githubusercontent.com/Mar-7th/StarRailRes/dbe8cdfcfb0bf657b9fe1cf92d5537f118ccb487/index_new/cn/character_promotions.json</x:v>
      </x:c>
    </x:row>
    <x:row r="179" ht="20" customHeight="1">
      <x:c r="A179" s="6" t="str">
        <x:v>角色突破</x:v>
      </x:c>
      <x:c r="B179" s="6" t="str">
        <x:v>1015</x:v>
      </x:c>
      <x:c r="C179" s="6" t="n">
        <x:v>5</x:v>
      </x:c>
      <x:c r="D179" s="6" t="n">
        <x:v>6</x:v>
      </x:c>
      <x:c r="E179" s="7" t="str">
        <x:v>111003</x:v>
      </x:c>
      <x:c r="F179" s="7" t="str">
        <x:v>蠢动原核</x:v>
      </x:c>
      <x:c r="G179" s="6" t="n">
        <x:v>9</x:v>
      </x:c>
      <x:c r="H179" s="6" t="str">
        <x:v>https://raw.githubusercontent.com/Mar-7th/StarRailRes/dbe8cdfcfb0bf657b9fe1cf92d5537f118ccb487/index_new/cn/character_promotions.json</x:v>
      </x:c>
    </x:row>
    <x:row r="180" ht="20" customHeight="1">
      <x:c r="A180" s="6" t="str">
        <x:v>角色突破</x:v>
      </x:c>
      <x:c r="B180" s="6" t="str">
        <x:v>1015</x:v>
      </x:c>
      <x:c r="C180" s="6" t="n">
        <x:v>5</x:v>
      </x:c>
      <x:c r="D180" s="6" t="n">
        <x:v>6</x:v>
      </x:c>
      <x:c r="E180" s="7" t="str">
        <x:v>110436</x:v>
      </x:c>
      <x:c r="F180" s="7" t="str">
        <x:v>暗帷月华</x:v>
      </x:c>
      <x:c r="G180" s="6" t="n">
        <x:v>35</x:v>
      </x:c>
      <x:c r="H180" s="6" t="str">
        <x:v>https://raw.githubusercontent.com/Mar-7th/StarRailRes/dbe8cdfcfb0bf657b9fe1cf92d5537f118ccb487/index_new/cn/character_promotions.json</x:v>
      </x:c>
    </x:row>
    <x:row r="181" ht="20" customHeight="1">
      <x:c r="A181" s="6" t="str">
        <x:v>角色突破</x:v>
      </x:c>
      <x:c r="B181" s="6" t="str">
        <x:v>1101</x:v>
      </x:c>
      <x:c r="C181" s="6" t="n">
        <x:v>0</x:v>
      </x:c>
      <x:c r="D181" s="6" t="n">
        <x:v>1</x:v>
      </x:c>
      <x:c r="E181" s="7" t="str">
        <x:v>2</x:v>
      </x:c>
      <x:c r="F181" s="7" t="str">
        <x:v>信用点</x:v>
      </x:c>
      <x:c r="G181" s="6" t="n">
        <x:v>4000</x:v>
      </x:c>
      <x:c r="H181" s="6" t="str">
        <x:v>https://raw.githubusercontent.com/Mar-7th/StarRailRes/dbe8cdfcfb0bf657b9fe1cf92d5537f118ccb487/index_new/cn/character_promotions.json</x:v>
      </x:c>
    </x:row>
    <x:row r="182" ht="20" customHeight="1">
      <x:c r="A182" s="6" t="str">
        <x:v>角色突破</x:v>
      </x:c>
      <x:c r="B182" s="6" t="str">
        <x:v>1101</x:v>
      </x:c>
      <x:c r="C182" s="6" t="n">
        <x:v>0</x:v>
      </x:c>
      <x:c r="D182" s="6" t="n">
        <x:v>1</x:v>
      </x:c>
      <x:c r="E182" s="7" t="str">
        <x:v>112001</x:v>
      </x:c>
      <x:c r="F182" s="7" t="str">
        <x:v>铁卫扣饰</x:v>
      </x:c>
      <x:c r="G182" s="6" t="n">
        <x:v>5</x:v>
      </x:c>
      <x:c r="H182" s="6" t="str">
        <x:v>https://raw.githubusercontent.com/Mar-7th/StarRailRes/dbe8cdfcfb0bf657b9fe1cf92d5537f118ccb487/index_new/cn/character_promotions.json</x:v>
      </x:c>
    </x:row>
    <x:row r="183" ht="20" customHeight="1">
      <x:c r="A183" s="6" t="str">
        <x:v>角色突破</x:v>
      </x:c>
      <x:c r="B183" s="6" t="str">
        <x:v>1101</x:v>
      </x:c>
      <x:c r="C183" s="6" t="n">
        <x:v>1</x:v>
      </x:c>
      <x:c r="D183" s="6" t="n">
        <x:v>2</x:v>
      </x:c>
      <x:c r="E183" s="7" t="str">
        <x:v>2</x:v>
      </x:c>
      <x:c r="F183" s="7" t="str">
        <x:v>信用点</x:v>
      </x:c>
      <x:c r="G183" s="6" t="n">
        <x:v>8000</x:v>
      </x:c>
      <x:c r="H183" s="6" t="str">
        <x:v>https://raw.githubusercontent.com/Mar-7th/StarRailRes/dbe8cdfcfb0bf657b9fe1cf92d5537f118ccb487/index_new/cn/character_promotions.json</x:v>
      </x:c>
    </x:row>
    <x:row r="184" ht="20" customHeight="1">
      <x:c r="A184" s="6" t="str">
        <x:v>角色突破</x:v>
      </x:c>
      <x:c r="B184" s="6" t="str">
        <x:v>1101</x:v>
      </x:c>
      <x:c r="C184" s="6" t="n">
        <x:v>1</x:v>
      </x:c>
      <x:c r="D184" s="6" t="n">
        <x:v>2</x:v>
      </x:c>
      <x:c r="E184" s="7" t="str">
        <x:v>112001</x:v>
      </x:c>
      <x:c r="F184" s="7" t="str">
        <x:v>铁卫扣饰</x:v>
      </x:c>
      <x:c r="G184" s="6" t="n">
        <x:v>10</x:v>
      </x:c>
      <x:c r="H184" s="6" t="str">
        <x:v>https://raw.githubusercontent.com/Mar-7th/StarRailRes/dbe8cdfcfb0bf657b9fe1cf92d5537f118ccb487/index_new/cn/character_promotions.json</x:v>
      </x:c>
    </x:row>
    <x:row r="185" ht="20" customHeight="1">
      <x:c r="A185" s="6" t="str">
        <x:v>角色突破</x:v>
      </x:c>
      <x:c r="B185" s="6" t="str">
        <x:v>1101</x:v>
      </x:c>
      <x:c r="C185" s="6" t="n">
        <x:v>2</x:v>
      </x:c>
      <x:c r="D185" s="6" t="n">
        <x:v>3</x:v>
      </x:c>
      <x:c r="E185" s="7" t="str">
        <x:v>2</x:v>
      </x:c>
      <x:c r="F185" s="7" t="str">
        <x:v>信用点</x:v>
      </x:c>
      <x:c r="G185" s="6" t="n">
        <x:v>16000</x:v>
      </x:c>
      <x:c r="H185" s="6" t="str">
        <x:v>https://raw.githubusercontent.com/Mar-7th/StarRailRes/dbe8cdfcfb0bf657b9fe1cf92d5537f118ccb487/index_new/cn/character_promotions.json</x:v>
      </x:c>
    </x:row>
    <x:row r="186" ht="20" customHeight="1">
      <x:c r="A186" s="6" t="str">
        <x:v>角色突破</x:v>
      </x:c>
      <x:c r="B186" s="6" t="str">
        <x:v>1101</x:v>
      </x:c>
      <x:c r="C186" s="6" t="n">
        <x:v>2</x:v>
      </x:c>
      <x:c r="D186" s="6" t="n">
        <x:v>3</x:v>
      </x:c>
      <x:c r="E186" s="7" t="str">
        <x:v>112002</x:v>
      </x:c>
      <x:c r="F186" s="7" t="str">
        <x:v>铁卫军徽</x:v>
      </x:c>
      <x:c r="G186" s="6" t="n">
        <x:v>6</x:v>
      </x:c>
      <x:c r="H186" s="6" t="str">
        <x:v>https://raw.githubusercontent.com/Mar-7th/StarRailRes/dbe8cdfcfb0bf657b9fe1cf92d5537f118ccb487/index_new/cn/character_promotions.json</x:v>
      </x:c>
    </x:row>
    <x:row r="187" ht="20" customHeight="1">
      <x:c r="A187" s="6" t="str">
        <x:v>角色突破</x:v>
      </x:c>
      <x:c r="B187" s="6" t="str">
        <x:v>1101</x:v>
      </x:c>
      <x:c r="C187" s="6" t="n">
        <x:v>2</x:v>
      </x:c>
      <x:c r="D187" s="6" t="n">
        <x:v>3</x:v>
      </x:c>
      <x:c r="E187" s="7" t="str">
        <x:v>110405</x:v>
      </x:c>
      <x:c r="F187" s="7" t="str">
        <x:v>暴风之眼</x:v>
      </x:c>
      <x:c r="G187" s="6" t="n">
        <x:v>3</x:v>
      </x:c>
      <x:c r="H187" s="6" t="str">
        <x:v>https://raw.githubusercontent.com/Mar-7th/StarRailRes/dbe8cdfcfb0bf657b9fe1cf92d5537f118ccb487/index_new/cn/character_promotions.json</x:v>
      </x:c>
    </x:row>
    <x:row r="188" ht="20" customHeight="1">
      <x:c r="A188" s="6" t="str">
        <x:v>角色突破</x:v>
      </x:c>
      <x:c r="B188" s="6" t="str">
        <x:v>1101</x:v>
      </x:c>
      <x:c r="C188" s="6" t="n">
        <x:v>3</x:v>
      </x:c>
      <x:c r="D188" s="6" t="n">
        <x:v>4</x:v>
      </x:c>
      <x:c r="E188" s="7" t="str">
        <x:v>2</x:v>
      </x:c>
      <x:c r="F188" s="7" t="str">
        <x:v>信用点</x:v>
      </x:c>
      <x:c r="G188" s="6" t="n">
        <x:v>40000</x:v>
      </x:c>
      <x:c r="H188" s="6" t="str">
        <x:v>https://raw.githubusercontent.com/Mar-7th/StarRailRes/dbe8cdfcfb0bf657b9fe1cf92d5537f118ccb487/index_new/cn/character_promotions.json</x:v>
      </x:c>
    </x:row>
    <x:row r="189" ht="20" customHeight="1">
      <x:c r="A189" s="6" t="str">
        <x:v>角色突破</x:v>
      </x:c>
      <x:c r="B189" s="6" t="str">
        <x:v>1101</x:v>
      </x:c>
      <x:c r="C189" s="6" t="n">
        <x:v>3</x:v>
      </x:c>
      <x:c r="D189" s="6" t="n">
        <x:v>4</x:v>
      </x:c>
      <x:c r="E189" s="7" t="str">
        <x:v>112002</x:v>
      </x:c>
      <x:c r="F189" s="7" t="str">
        <x:v>铁卫军徽</x:v>
      </x:c>
      <x:c r="G189" s="6" t="n">
        <x:v>9</x:v>
      </x:c>
      <x:c r="H189" s="6" t="str">
        <x:v>https://raw.githubusercontent.com/Mar-7th/StarRailRes/dbe8cdfcfb0bf657b9fe1cf92d5537f118ccb487/index_new/cn/character_promotions.json</x:v>
      </x:c>
    </x:row>
    <x:row r="190" ht="20" customHeight="1">
      <x:c r="A190" s="6" t="str">
        <x:v>角色突破</x:v>
      </x:c>
      <x:c r="B190" s="6" t="str">
        <x:v>1101</x:v>
      </x:c>
      <x:c r="C190" s="6" t="n">
        <x:v>3</x:v>
      </x:c>
      <x:c r="D190" s="6" t="n">
        <x:v>4</x:v>
      </x:c>
      <x:c r="E190" s="7" t="str">
        <x:v>110405</x:v>
      </x:c>
      <x:c r="F190" s="7" t="str">
        <x:v>暴风之眼</x:v>
      </x:c>
      <x:c r="G190" s="6" t="n">
        <x:v>7</x:v>
      </x:c>
      <x:c r="H190" s="6" t="str">
        <x:v>https://raw.githubusercontent.com/Mar-7th/StarRailRes/dbe8cdfcfb0bf657b9fe1cf92d5537f118ccb487/index_new/cn/character_promotions.json</x:v>
      </x:c>
    </x:row>
    <x:row r="191" ht="20" customHeight="1">
      <x:c r="A191" s="6" t="str">
        <x:v>角色突破</x:v>
      </x:c>
      <x:c r="B191" s="6" t="str">
        <x:v>1101</x:v>
      </x:c>
      <x:c r="C191" s="6" t="n">
        <x:v>4</x:v>
      </x:c>
      <x:c r="D191" s="6" t="n">
        <x:v>5</x:v>
      </x:c>
      <x:c r="E191" s="7" t="str">
        <x:v>2</x:v>
      </x:c>
      <x:c r="F191" s="7" t="str">
        <x:v>信用点</x:v>
      </x:c>
      <x:c r="G191" s="6" t="n">
        <x:v>80000</x:v>
      </x:c>
      <x:c r="H191" s="6" t="str">
        <x:v>https://raw.githubusercontent.com/Mar-7th/StarRailRes/dbe8cdfcfb0bf657b9fe1cf92d5537f118ccb487/index_new/cn/character_promotions.json</x:v>
      </x:c>
    </x:row>
    <x:row r="192" ht="20" customHeight="1">
      <x:c r="A192" s="6" t="str">
        <x:v>角色突破</x:v>
      </x:c>
      <x:c r="B192" s="6" t="str">
        <x:v>1101</x:v>
      </x:c>
      <x:c r="C192" s="6" t="n">
        <x:v>4</x:v>
      </x:c>
      <x:c r="D192" s="6" t="n">
        <x:v>5</x:v>
      </x:c>
      <x:c r="E192" s="7" t="str">
        <x:v>112003</x:v>
      </x:c>
      <x:c r="F192" s="7" t="str">
        <x:v>铁卫勋章</x:v>
      </x:c>
      <x:c r="G192" s="6" t="n">
        <x:v>6</x:v>
      </x:c>
      <x:c r="H192" s="6" t="str">
        <x:v>https://raw.githubusercontent.com/Mar-7th/StarRailRes/dbe8cdfcfb0bf657b9fe1cf92d5537f118ccb487/index_new/cn/character_promotions.json</x:v>
      </x:c>
    </x:row>
    <x:row r="193" ht="20" customHeight="1">
      <x:c r="A193" s="6" t="str">
        <x:v>角色突破</x:v>
      </x:c>
      <x:c r="B193" s="6" t="str">
        <x:v>1101</x:v>
      </x:c>
      <x:c r="C193" s="6" t="n">
        <x:v>4</x:v>
      </x:c>
      <x:c r="D193" s="6" t="n">
        <x:v>5</x:v>
      </x:c>
      <x:c r="E193" s="7" t="str">
        <x:v>110405</x:v>
      </x:c>
      <x:c r="F193" s="7" t="str">
        <x:v>暴风之眼</x:v>
      </x:c>
      <x:c r="G193" s="6" t="n">
        <x:v>20</x:v>
      </x:c>
      <x:c r="H193" s="6" t="str">
        <x:v>https://raw.githubusercontent.com/Mar-7th/StarRailRes/dbe8cdfcfb0bf657b9fe1cf92d5537f118ccb487/index_new/cn/character_promotions.json</x:v>
      </x:c>
    </x:row>
    <x:row r="194" ht="20" customHeight="1">
      <x:c r="A194" s="6" t="str">
        <x:v>角色突破</x:v>
      </x:c>
      <x:c r="B194" s="6" t="str">
        <x:v>1101</x:v>
      </x:c>
      <x:c r="C194" s="6" t="n">
        <x:v>5</x:v>
      </x:c>
      <x:c r="D194" s="6" t="n">
        <x:v>6</x:v>
      </x:c>
      <x:c r="E194" s="7" t="str">
        <x:v>2</x:v>
      </x:c>
      <x:c r="F194" s="7" t="str">
        <x:v>信用点</x:v>
      </x:c>
      <x:c r="G194" s="6" t="n">
        <x:v>160000</x:v>
      </x:c>
      <x:c r="H194" s="6" t="str">
        <x:v>https://raw.githubusercontent.com/Mar-7th/StarRailRes/dbe8cdfcfb0bf657b9fe1cf92d5537f118ccb487/index_new/cn/character_promotions.json</x:v>
      </x:c>
    </x:row>
    <x:row r="195" ht="20" customHeight="1">
      <x:c r="A195" s="6" t="str">
        <x:v>角色突破</x:v>
      </x:c>
      <x:c r="B195" s="6" t="str">
        <x:v>1101</x:v>
      </x:c>
      <x:c r="C195" s="6" t="n">
        <x:v>5</x:v>
      </x:c>
      <x:c r="D195" s="6" t="n">
        <x:v>6</x:v>
      </x:c>
      <x:c r="E195" s="7" t="str">
        <x:v>112003</x:v>
      </x:c>
      <x:c r="F195" s="7" t="str">
        <x:v>铁卫勋章</x:v>
      </x:c>
      <x:c r="G195" s="6" t="n">
        <x:v>9</x:v>
      </x:c>
      <x:c r="H195" s="6" t="str">
        <x:v>https://raw.githubusercontent.com/Mar-7th/StarRailRes/dbe8cdfcfb0bf657b9fe1cf92d5537f118ccb487/index_new/cn/character_promotions.json</x:v>
      </x:c>
    </x:row>
    <x:row r="196" ht="20" customHeight="1">
      <x:c r="A196" s="6" t="str">
        <x:v>角色突破</x:v>
      </x:c>
      <x:c r="B196" s="6" t="str">
        <x:v>1101</x:v>
      </x:c>
      <x:c r="C196" s="6" t="n">
        <x:v>5</x:v>
      </x:c>
      <x:c r="D196" s="6" t="n">
        <x:v>6</x:v>
      </x:c>
      <x:c r="E196" s="7" t="str">
        <x:v>110405</x:v>
      </x:c>
      <x:c r="F196" s="7" t="str">
        <x:v>暴风之眼</x:v>
      </x:c>
      <x:c r="G196" s="6" t="n">
        <x:v>35</x:v>
      </x:c>
      <x:c r="H196" s="6" t="str">
        <x:v>https://raw.githubusercontent.com/Mar-7th/StarRailRes/dbe8cdfcfb0bf657b9fe1cf92d5537f118ccb487/index_new/cn/character_promotions.json</x:v>
      </x:c>
    </x:row>
    <x:row r="197" ht="20" customHeight="1">
      <x:c r="A197" s="6" t="str">
        <x:v>角色突破</x:v>
      </x:c>
      <x:c r="B197" s="6" t="str">
        <x:v>1102</x:v>
      </x:c>
      <x:c r="C197" s="6" t="n">
        <x:v>0</x:v>
      </x:c>
      <x:c r="D197" s="6" t="n">
        <x:v>1</x:v>
      </x:c>
      <x:c r="E197" s="7" t="str">
        <x:v>2</x:v>
      </x:c>
      <x:c r="F197" s="7" t="str">
        <x:v>信用点</x:v>
      </x:c>
      <x:c r="G197" s="6" t="n">
        <x:v>4000</x:v>
      </x:c>
      <x:c r="H197" s="6" t="str">
        <x:v>https://raw.githubusercontent.com/Mar-7th/StarRailRes/dbe8cdfcfb0bf657b9fe1cf92d5537f118ccb487/index_new/cn/character_promotions.json</x:v>
      </x:c>
    </x:row>
    <x:row r="198" ht="20" customHeight="1">
      <x:c r="A198" s="6" t="str">
        <x:v>角色突破</x:v>
      </x:c>
      <x:c r="B198" s="6" t="str">
        <x:v>1102</x:v>
      </x:c>
      <x:c r="C198" s="6" t="n">
        <x:v>0</x:v>
      </x:c>
      <x:c r="D198" s="6" t="n">
        <x:v>1</x:v>
      </x:c>
      <x:c r="E198" s="7" t="str">
        <x:v>111011</x:v>
      </x:c>
      <x:c r="F198" s="7" t="str">
        <x:v>掠夺的本能</x:v>
      </x:c>
      <x:c r="G198" s="6" t="n">
        <x:v>5</x:v>
      </x:c>
      <x:c r="H198" s="6" t="str">
        <x:v>https://raw.githubusercontent.com/Mar-7th/StarRailRes/dbe8cdfcfb0bf657b9fe1cf92d5537f118ccb487/index_new/cn/character_promotions.json</x:v>
      </x:c>
    </x:row>
    <x:row r="199" ht="20" customHeight="1">
      <x:c r="A199" s="6" t="str">
        <x:v>角色突破</x:v>
      </x:c>
      <x:c r="B199" s="6" t="str">
        <x:v>1102</x:v>
      </x:c>
      <x:c r="C199" s="6" t="n">
        <x:v>1</x:v>
      </x:c>
      <x:c r="D199" s="6" t="n">
        <x:v>2</x:v>
      </x:c>
      <x:c r="E199" s="7" t="str">
        <x:v>2</x:v>
      </x:c>
      <x:c r="F199" s="7" t="str">
        <x:v>信用点</x:v>
      </x:c>
      <x:c r="G199" s="6" t="n">
        <x:v>8000</x:v>
      </x:c>
      <x:c r="H199" s="6" t="str">
        <x:v>https://raw.githubusercontent.com/Mar-7th/StarRailRes/dbe8cdfcfb0bf657b9fe1cf92d5537f118ccb487/index_new/cn/character_promotions.json</x:v>
      </x:c>
    </x:row>
    <x:row r="200" ht="20" customHeight="1">
      <x:c r="A200" s="6" t="str">
        <x:v>角色突破</x:v>
      </x:c>
      <x:c r="B200" s="6" t="str">
        <x:v>1102</x:v>
      </x:c>
      <x:c r="C200" s="6" t="n">
        <x:v>1</x:v>
      </x:c>
      <x:c r="D200" s="6" t="n">
        <x:v>2</x:v>
      </x:c>
      <x:c r="E200" s="7" t="str">
        <x:v>111011</x:v>
      </x:c>
      <x:c r="F200" s="7" t="str">
        <x:v>掠夺的本能</x:v>
      </x:c>
      <x:c r="G200" s="6" t="n">
        <x:v>10</x:v>
      </x:c>
      <x:c r="H200" s="6" t="str">
        <x:v>https://raw.githubusercontent.com/Mar-7th/StarRailRes/dbe8cdfcfb0bf657b9fe1cf92d5537f118ccb487/index_new/cn/character_promotions.json</x:v>
      </x:c>
    </x:row>
    <x:row r="201" ht="20" customHeight="1">
      <x:c r="A201" s="6" t="str">
        <x:v>角色突破</x:v>
      </x:c>
      <x:c r="B201" s="6" t="str">
        <x:v>1102</x:v>
      </x:c>
      <x:c r="C201" s="6" t="n">
        <x:v>2</x:v>
      </x:c>
      <x:c r="D201" s="6" t="n">
        <x:v>3</x:v>
      </x:c>
      <x:c r="E201" s="7" t="str">
        <x:v>2</x:v>
      </x:c>
      <x:c r="F201" s="7" t="str">
        <x:v>信用点</x:v>
      </x:c>
      <x:c r="G201" s="6" t="n">
        <x:v>16000</x:v>
      </x:c>
      <x:c r="H201" s="6" t="str">
        <x:v>https://raw.githubusercontent.com/Mar-7th/StarRailRes/dbe8cdfcfb0bf657b9fe1cf92d5537f118ccb487/index_new/cn/character_promotions.json</x:v>
      </x:c>
    </x:row>
    <x:row r="202" ht="20" customHeight="1">
      <x:c r="A202" s="6" t="str">
        <x:v>角色突破</x:v>
      </x:c>
      <x:c r="B202" s="6" t="str">
        <x:v>1102</x:v>
      </x:c>
      <x:c r="C202" s="6" t="n">
        <x:v>2</x:v>
      </x:c>
      <x:c r="D202" s="6" t="n">
        <x:v>3</x:v>
      </x:c>
      <x:c r="E202" s="7" t="str">
        <x:v>111012</x:v>
      </x:c>
      <x:c r="F202" s="7" t="str">
        <x:v>篡改的野心</x:v>
      </x:c>
      <x:c r="G202" s="6" t="n">
        <x:v>6</x:v>
      </x:c>
      <x:c r="H202" s="6" t="str">
        <x:v>https://raw.githubusercontent.com/Mar-7th/StarRailRes/dbe8cdfcfb0bf657b9fe1cf92d5537f118ccb487/index_new/cn/character_promotions.json</x:v>
      </x:c>
    </x:row>
    <x:row r="203" ht="20" customHeight="1">
      <x:c r="A203" s="6" t="str">
        <x:v>角色突破</x:v>
      </x:c>
      <x:c r="B203" s="6" t="str">
        <x:v>1102</x:v>
      </x:c>
      <x:c r="C203" s="6" t="n">
        <x:v>2</x:v>
      </x:c>
      <x:c r="D203" s="6" t="n">
        <x:v>3</x:v>
      </x:c>
      <x:c r="E203" s="7" t="str">
        <x:v>110406</x:v>
      </x:c>
      <x:c r="F203" s="7" t="str">
        <x:v>虚幻铸铁</x:v>
      </x:c>
      <x:c r="G203" s="6" t="n">
        <x:v>3</x:v>
      </x:c>
      <x:c r="H203" s="6" t="str">
        <x:v>https://raw.githubusercontent.com/Mar-7th/StarRailRes/dbe8cdfcfb0bf657b9fe1cf92d5537f118ccb487/index_new/cn/character_promotions.json</x:v>
      </x:c>
    </x:row>
    <x:row r="204" ht="20" customHeight="1">
      <x:c r="A204" s="6" t="str">
        <x:v>角色突破</x:v>
      </x:c>
      <x:c r="B204" s="6" t="str">
        <x:v>1102</x:v>
      </x:c>
      <x:c r="C204" s="6" t="n">
        <x:v>3</x:v>
      </x:c>
      <x:c r="D204" s="6" t="n">
        <x:v>4</x:v>
      </x:c>
      <x:c r="E204" s="7" t="str">
        <x:v>2</x:v>
      </x:c>
      <x:c r="F204" s="7" t="str">
        <x:v>信用点</x:v>
      </x:c>
      <x:c r="G204" s="6" t="n">
        <x:v>40000</x:v>
      </x:c>
      <x:c r="H204" s="6" t="str">
        <x:v>https://raw.githubusercontent.com/Mar-7th/StarRailRes/dbe8cdfcfb0bf657b9fe1cf92d5537f118ccb487/index_new/cn/character_promotions.json</x:v>
      </x:c>
    </x:row>
    <x:row r="205" ht="20" customHeight="1">
      <x:c r="A205" s="6" t="str">
        <x:v>角色突破</x:v>
      </x:c>
      <x:c r="B205" s="6" t="str">
        <x:v>1102</x:v>
      </x:c>
      <x:c r="C205" s="6" t="n">
        <x:v>3</x:v>
      </x:c>
      <x:c r="D205" s="6" t="n">
        <x:v>4</x:v>
      </x:c>
      <x:c r="E205" s="7" t="str">
        <x:v>111012</x:v>
      </x:c>
      <x:c r="F205" s="7" t="str">
        <x:v>篡改的野心</x:v>
      </x:c>
      <x:c r="G205" s="6" t="n">
        <x:v>9</x:v>
      </x:c>
      <x:c r="H205" s="6" t="str">
        <x:v>https://raw.githubusercontent.com/Mar-7th/StarRailRes/dbe8cdfcfb0bf657b9fe1cf92d5537f118ccb487/index_new/cn/character_promotions.json</x:v>
      </x:c>
    </x:row>
    <x:row r="206" ht="20" customHeight="1">
      <x:c r="A206" s="6" t="str">
        <x:v>角色突破</x:v>
      </x:c>
      <x:c r="B206" s="6" t="str">
        <x:v>1102</x:v>
      </x:c>
      <x:c r="C206" s="6" t="n">
        <x:v>3</x:v>
      </x:c>
      <x:c r="D206" s="6" t="n">
        <x:v>4</x:v>
      </x:c>
      <x:c r="E206" s="7" t="str">
        <x:v>110406</x:v>
      </x:c>
      <x:c r="F206" s="7" t="str">
        <x:v>虚幻铸铁</x:v>
      </x:c>
      <x:c r="G206" s="6" t="n">
        <x:v>7</x:v>
      </x:c>
      <x:c r="H206" s="6" t="str">
        <x:v>https://raw.githubusercontent.com/Mar-7th/StarRailRes/dbe8cdfcfb0bf657b9fe1cf92d5537f118ccb487/index_new/cn/character_promotions.json</x:v>
      </x:c>
    </x:row>
    <x:row r="207" ht="20" customHeight="1">
      <x:c r="A207" s="6" t="str">
        <x:v>角色突破</x:v>
      </x:c>
      <x:c r="B207" s="6" t="str">
        <x:v>1102</x:v>
      </x:c>
      <x:c r="C207" s="6" t="n">
        <x:v>4</x:v>
      </x:c>
      <x:c r="D207" s="6" t="n">
        <x:v>5</x:v>
      </x:c>
      <x:c r="E207" s="7" t="str">
        <x:v>2</x:v>
      </x:c>
      <x:c r="F207" s="7" t="str">
        <x:v>信用点</x:v>
      </x:c>
      <x:c r="G207" s="6" t="n">
        <x:v>80000</x:v>
      </x:c>
      <x:c r="H207" s="6" t="str">
        <x:v>https://raw.githubusercontent.com/Mar-7th/StarRailRes/dbe8cdfcfb0bf657b9fe1cf92d5537f118ccb487/index_new/cn/character_promotions.json</x:v>
      </x:c>
    </x:row>
    <x:row r="208" ht="20" customHeight="1">
      <x:c r="A208" s="6" t="str">
        <x:v>角色突破</x:v>
      </x:c>
      <x:c r="B208" s="6" t="str">
        <x:v>1102</x:v>
      </x:c>
      <x:c r="C208" s="6" t="n">
        <x:v>4</x:v>
      </x:c>
      <x:c r="D208" s="6" t="n">
        <x:v>5</x:v>
      </x:c>
      <x:c r="E208" s="7" t="str">
        <x:v>111013</x:v>
      </x:c>
      <x:c r="F208" s="7" t="str">
        <x:v>践踏的意志</x:v>
      </x:c>
      <x:c r="G208" s="6" t="n">
        <x:v>6</x:v>
      </x:c>
      <x:c r="H208" s="6" t="str">
        <x:v>https://raw.githubusercontent.com/Mar-7th/StarRailRes/dbe8cdfcfb0bf657b9fe1cf92d5537f118ccb487/index_new/cn/character_promotions.json</x:v>
      </x:c>
    </x:row>
    <x:row r="209" ht="20" customHeight="1">
      <x:c r="A209" s="6" t="str">
        <x:v>角色突破</x:v>
      </x:c>
      <x:c r="B209" s="6" t="str">
        <x:v>1102</x:v>
      </x:c>
      <x:c r="C209" s="6" t="n">
        <x:v>4</x:v>
      </x:c>
      <x:c r="D209" s="6" t="n">
        <x:v>5</x:v>
      </x:c>
      <x:c r="E209" s="7" t="str">
        <x:v>110406</x:v>
      </x:c>
      <x:c r="F209" s="7" t="str">
        <x:v>虚幻铸铁</x:v>
      </x:c>
      <x:c r="G209" s="6" t="n">
        <x:v>20</x:v>
      </x:c>
      <x:c r="H209" s="6" t="str">
        <x:v>https://raw.githubusercontent.com/Mar-7th/StarRailRes/dbe8cdfcfb0bf657b9fe1cf92d5537f118ccb487/index_new/cn/character_promotions.json</x:v>
      </x:c>
    </x:row>
    <x:row r="210" ht="20" customHeight="1">
      <x:c r="A210" s="6" t="str">
        <x:v>角色突破</x:v>
      </x:c>
      <x:c r="B210" s="6" t="str">
        <x:v>1102</x:v>
      </x:c>
      <x:c r="C210" s="6" t="n">
        <x:v>5</x:v>
      </x:c>
      <x:c r="D210" s="6" t="n">
        <x:v>6</x:v>
      </x:c>
      <x:c r="E210" s="7" t="str">
        <x:v>2</x:v>
      </x:c>
      <x:c r="F210" s="7" t="str">
        <x:v>信用点</x:v>
      </x:c>
      <x:c r="G210" s="6" t="n">
        <x:v>160000</x:v>
      </x:c>
      <x:c r="H210" s="6" t="str">
        <x:v>https://raw.githubusercontent.com/Mar-7th/StarRailRes/dbe8cdfcfb0bf657b9fe1cf92d5537f118ccb487/index_new/cn/character_promotions.json</x:v>
      </x:c>
    </x:row>
    <x:row r="211" ht="20" customHeight="1">
      <x:c r="A211" s="6" t="str">
        <x:v>角色突破</x:v>
      </x:c>
      <x:c r="B211" s="6" t="str">
        <x:v>1102</x:v>
      </x:c>
      <x:c r="C211" s="6" t="n">
        <x:v>5</x:v>
      </x:c>
      <x:c r="D211" s="6" t="n">
        <x:v>6</x:v>
      </x:c>
      <x:c r="E211" s="7" t="str">
        <x:v>111013</x:v>
      </x:c>
      <x:c r="F211" s="7" t="str">
        <x:v>践踏的意志</x:v>
      </x:c>
      <x:c r="G211" s="6" t="n">
        <x:v>9</x:v>
      </x:c>
      <x:c r="H211" s="6" t="str">
        <x:v>https://raw.githubusercontent.com/Mar-7th/StarRailRes/dbe8cdfcfb0bf657b9fe1cf92d5537f118ccb487/index_new/cn/character_promotions.json</x:v>
      </x:c>
    </x:row>
    <x:row r="212" ht="20" customHeight="1">
      <x:c r="A212" s="6" t="str">
        <x:v>角色突破</x:v>
      </x:c>
      <x:c r="B212" s="6" t="str">
        <x:v>1102</x:v>
      </x:c>
      <x:c r="C212" s="6" t="n">
        <x:v>5</x:v>
      </x:c>
      <x:c r="D212" s="6" t="n">
        <x:v>6</x:v>
      </x:c>
      <x:c r="E212" s="7" t="str">
        <x:v>110406</x:v>
      </x:c>
      <x:c r="F212" s="7" t="str">
        <x:v>虚幻铸铁</x:v>
      </x:c>
      <x:c r="G212" s="6" t="n">
        <x:v>35</x:v>
      </x:c>
      <x:c r="H212" s="6" t="str">
        <x:v>https://raw.githubusercontent.com/Mar-7th/StarRailRes/dbe8cdfcfb0bf657b9fe1cf92d5537f118ccb487/index_new/cn/character_promotions.json</x:v>
      </x:c>
    </x:row>
    <x:row r="213" ht="20" customHeight="1">
      <x:c r="A213" s="6" t="str">
        <x:v>角色突破</x:v>
      </x:c>
      <x:c r="B213" s="6" t="str">
        <x:v>1103</x:v>
      </x:c>
      <x:c r="C213" s="6" t="n">
        <x:v>0</x:v>
      </x:c>
      <x:c r="D213" s="6" t="n">
        <x:v>1</x:v>
      </x:c>
      <x:c r="E213" s="7" t="str">
        <x:v>2</x:v>
      </x:c>
      <x:c r="F213" s="7" t="str">
        <x:v>信用点</x:v>
      </x:c>
      <x:c r="G213" s="6" t="n">
        <x:v>3200</x:v>
      </x:c>
      <x:c r="H213" s="6" t="str">
        <x:v>https://raw.githubusercontent.com/Mar-7th/StarRailRes/dbe8cdfcfb0bf657b9fe1cf92d5537f118ccb487/index_new/cn/character_promotions.json</x:v>
      </x:c>
    </x:row>
    <x:row r="214" ht="20" customHeight="1">
      <x:c r="A214" s="6" t="str">
        <x:v>角色突破</x:v>
      </x:c>
      <x:c r="B214" s="6" t="str">
        <x:v>1103</x:v>
      </x:c>
      <x:c r="C214" s="6" t="n">
        <x:v>0</x:v>
      </x:c>
      <x:c r="D214" s="6" t="n">
        <x:v>1</x:v>
      </x:c>
      <x:c r="E214" s="7" t="str">
        <x:v>112001</x:v>
      </x:c>
      <x:c r="F214" s="7" t="str">
        <x:v>铁卫扣饰</x:v>
      </x:c>
      <x:c r="G214" s="6" t="n">
        <x:v>4</x:v>
      </x:c>
      <x:c r="H214" s="6" t="str">
        <x:v>https://raw.githubusercontent.com/Mar-7th/StarRailRes/dbe8cdfcfb0bf657b9fe1cf92d5537f118ccb487/index_new/cn/character_promotions.json</x:v>
      </x:c>
    </x:row>
    <x:row r="215" ht="20" customHeight="1">
      <x:c r="A215" s="6" t="str">
        <x:v>角色突破</x:v>
      </x:c>
      <x:c r="B215" s="6" t="str">
        <x:v>1103</x:v>
      </x:c>
      <x:c r="C215" s="6" t="n">
        <x:v>1</x:v>
      </x:c>
      <x:c r="D215" s="6" t="n">
        <x:v>2</x:v>
      </x:c>
      <x:c r="E215" s="7" t="str">
        <x:v>2</x:v>
      </x:c>
      <x:c r="F215" s="7" t="str">
        <x:v>信用点</x:v>
      </x:c>
      <x:c r="G215" s="6" t="n">
        <x:v>6400</x:v>
      </x:c>
      <x:c r="H215" s="6" t="str">
        <x:v>https://raw.githubusercontent.com/Mar-7th/StarRailRes/dbe8cdfcfb0bf657b9fe1cf92d5537f118ccb487/index_new/cn/character_promotions.json</x:v>
      </x:c>
    </x:row>
    <x:row r="216" ht="20" customHeight="1">
      <x:c r="A216" s="6" t="str">
        <x:v>角色突破</x:v>
      </x:c>
      <x:c r="B216" s="6" t="str">
        <x:v>1103</x:v>
      </x:c>
      <x:c r="C216" s="6" t="n">
        <x:v>1</x:v>
      </x:c>
      <x:c r="D216" s="6" t="n">
        <x:v>2</x:v>
      </x:c>
      <x:c r="E216" s="7" t="str">
        <x:v>112001</x:v>
      </x:c>
      <x:c r="F216" s="7" t="str">
        <x:v>铁卫扣饰</x:v>
      </x:c>
      <x:c r="G216" s="6" t="n">
        <x:v>8</x:v>
      </x:c>
      <x:c r="H216" s="6" t="str">
        <x:v>https://raw.githubusercontent.com/Mar-7th/StarRailRes/dbe8cdfcfb0bf657b9fe1cf92d5537f118ccb487/index_new/cn/character_promotions.json</x:v>
      </x:c>
    </x:row>
    <x:row r="217" ht="20" customHeight="1">
      <x:c r="A217" s="6" t="str">
        <x:v>角色突破</x:v>
      </x:c>
      <x:c r="B217" s="6" t="str">
        <x:v>1103</x:v>
      </x:c>
      <x:c r="C217" s="6" t="n">
        <x:v>2</x:v>
      </x:c>
      <x:c r="D217" s="6" t="n">
        <x:v>3</x:v>
      </x:c>
      <x:c r="E217" s="7" t="str">
        <x:v>2</x:v>
      </x:c>
      <x:c r="F217" s="7" t="str">
        <x:v>信用点</x:v>
      </x:c>
      <x:c r="G217" s="6" t="n">
        <x:v>12800</x:v>
      </x:c>
      <x:c r="H217" s="6" t="str">
        <x:v>https://raw.githubusercontent.com/Mar-7th/StarRailRes/dbe8cdfcfb0bf657b9fe1cf92d5537f118ccb487/index_new/cn/character_promotions.json</x:v>
      </x:c>
    </x:row>
    <x:row r="218" ht="20" customHeight="1">
      <x:c r="A218" s="6" t="str">
        <x:v>角色突破</x:v>
      </x:c>
      <x:c r="B218" s="6" t="str">
        <x:v>1103</x:v>
      </x:c>
      <x:c r="C218" s="6" t="n">
        <x:v>2</x:v>
      </x:c>
      <x:c r="D218" s="6" t="n">
        <x:v>3</x:v>
      </x:c>
      <x:c r="E218" s="7" t="str">
        <x:v>112002</x:v>
      </x:c>
      <x:c r="F218" s="7" t="str">
        <x:v>铁卫军徽</x:v>
      </x:c>
      <x:c r="G218" s="6" t="n">
        <x:v>5</x:v>
      </x:c>
      <x:c r="H218" s="6" t="str">
        <x:v>https://raw.githubusercontent.com/Mar-7th/StarRailRes/dbe8cdfcfb0bf657b9fe1cf92d5537f118ccb487/index_new/cn/character_promotions.json</x:v>
      </x:c>
    </x:row>
    <x:row r="219" ht="20" customHeight="1">
      <x:c r="A219" s="6" t="str">
        <x:v>角色突破</x:v>
      </x:c>
      <x:c r="B219" s="6" t="str">
        <x:v>1103</x:v>
      </x:c>
      <x:c r="C219" s="6" t="n">
        <x:v>2</x:v>
      </x:c>
      <x:c r="D219" s="6" t="n">
        <x:v>3</x:v>
      </x:c>
      <x:c r="E219" s="7" t="str">
        <x:v>110404</x:v>
      </x:c>
      <x:c r="F219" s="7" t="str">
        <x:v>往日之影的雷冠</x:v>
      </x:c>
      <x:c r="G219" s="6" t="n">
        <x:v>2</x:v>
      </x:c>
      <x:c r="H219" s="6" t="str">
        <x:v>https://raw.githubusercontent.com/Mar-7th/StarRailRes/dbe8cdfcfb0bf657b9fe1cf92d5537f118ccb487/index_new/cn/character_promotions.json</x:v>
      </x:c>
    </x:row>
    <x:row r="220" ht="20" customHeight="1">
      <x:c r="A220" s="6" t="str">
        <x:v>角色突破</x:v>
      </x:c>
      <x:c r="B220" s="6" t="str">
        <x:v>1103</x:v>
      </x:c>
      <x:c r="C220" s="6" t="n">
        <x:v>3</x:v>
      </x:c>
      <x:c r="D220" s="6" t="n">
        <x:v>4</x:v>
      </x:c>
      <x:c r="E220" s="7" t="str">
        <x:v>2</x:v>
      </x:c>
      <x:c r="F220" s="7" t="str">
        <x:v>信用点</x:v>
      </x:c>
      <x:c r="G220" s="6" t="n">
        <x:v>32000</x:v>
      </x:c>
      <x:c r="H220" s="6" t="str">
        <x:v>https://raw.githubusercontent.com/Mar-7th/StarRailRes/dbe8cdfcfb0bf657b9fe1cf92d5537f118ccb487/index_new/cn/character_promotions.json</x:v>
      </x:c>
    </x:row>
    <x:row r="221" ht="20" customHeight="1">
      <x:c r="A221" s="6" t="str">
        <x:v>角色突破</x:v>
      </x:c>
      <x:c r="B221" s="6" t="str">
        <x:v>1103</x:v>
      </x:c>
      <x:c r="C221" s="6" t="n">
        <x:v>3</x:v>
      </x:c>
      <x:c r="D221" s="6" t="n">
        <x:v>4</x:v>
      </x:c>
      <x:c r="E221" s="7" t="str">
        <x:v>112002</x:v>
      </x:c>
      <x:c r="F221" s="7" t="str">
        <x:v>铁卫军徽</x:v>
      </x:c>
      <x:c r="G221" s="6" t="n">
        <x:v>8</x:v>
      </x:c>
      <x:c r="H221" s="6" t="str">
        <x:v>https://raw.githubusercontent.com/Mar-7th/StarRailRes/dbe8cdfcfb0bf657b9fe1cf92d5537f118ccb487/index_new/cn/character_promotions.json</x:v>
      </x:c>
    </x:row>
    <x:row r="222" ht="20" customHeight="1">
      <x:c r="A222" s="6" t="str">
        <x:v>角色突破</x:v>
      </x:c>
      <x:c r="B222" s="6" t="str">
        <x:v>1103</x:v>
      </x:c>
      <x:c r="C222" s="6" t="n">
        <x:v>3</x:v>
      </x:c>
      <x:c r="D222" s="6" t="n">
        <x:v>4</x:v>
      </x:c>
      <x:c r="E222" s="7" t="str">
        <x:v>110404</x:v>
      </x:c>
      <x:c r="F222" s="7" t="str">
        <x:v>往日之影的雷冠</x:v>
      </x:c>
      <x:c r="G222" s="6" t="n">
        <x:v>5</x:v>
      </x:c>
      <x:c r="H222" s="6" t="str">
        <x:v>https://raw.githubusercontent.com/Mar-7th/StarRailRes/dbe8cdfcfb0bf657b9fe1cf92d5537f118ccb487/index_new/cn/character_promotions.json</x:v>
      </x:c>
    </x:row>
    <x:row r="223" ht="20" customHeight="1">
      <x:c r="A223" s="6" t="str">
        <x:v>角色突破</x:v>
      </x:c>
      <x:c r="B223" s="6" t="str">
        <x:v>1103</x:v>
      </x:c>
      <x:c r="C223" s="6" t="n">
        <x:v>4</x:v>
      </x:c>
      <x:c r="D223" s="6" t="n">
        <x:v>5</x:v>
      </x:c>
      <x:c r="E223" s="7" t="str">
        <x:v>2</x:v>
      </x:c>
      <x:c r="F223" s="7" t="str">
        <x:v>信用点</x:v>
      </x:c>
      <x:c r="G223" s="6" t="n">
        <x:v>64000</x:v>
      </x:c>
      <x:c r="H223" s="6" t="str">
        <x:v>https://raw.githubusercontent.com/Mar-7th/StarRailRes/dbe8cdfcfb0bf657b9fe1cf92d5537f118ccb487/index_new/cn/character_promotions.json</x:v>
      </x:c>
    </x:row>
    <x:row r="224" ht="20" customHeight="1">
      <x:c r="A224" s="6" t="str">
        <x:v>角色突破</x:v>
      </x:c>
      <x:c r="B224" s="6" t="str">
        <x:v>1103</x:v>
      </x:c>
      <x:c r="C224" s="6" t="n">
        <x:v>4</x:v>
      </x:c>
      <x:c r="D224" s="6" t="n">
        <x:v>5</x:v>
      </x:c>
      <x:c r="E224" s="7" t="str">
        <x:v>112003</x:v>
      </x:c>
      <x:c r="F224" s="7" t="str">
        <x:v>铁卫勋章</x:v>
      </x:c>
      <x:c r="G224" s="6" t="n">
        <x:v>5</x:v>
      </x:c>
      <x:c r="H224" s="6" t="str">
        <x:v>https://raw.githubusercontent.com/Mar-7th/StarRailRes/dbe8cdfcfb0bf657b9fe1cf92d5537f118ccb487/index_new/cn/character_promotions.json</x:v>
      </x:c>
    </x:row>
    <x:row r="225" ht="20" customHeight="1">
      <x:c r="A225" s="6" t="str">
        <x:v>角色突破</x:v>
      </x:c>
      <x:c r="B225" s="6" t="str">
        <x:v>1103</x:v>
      </x:c>
      <x:c r="C225" s="6" t="n">
        <x:v>4</x:v>
      </x:c>
      <x:c r="D225" s="6" t="n">
        <x:v>5</x:v>
      </x:c>
      <x:c r="E225" s="7" t="str">
        <x:v>110404</x:v>
      </x:c>
      <x:c r="F225" s="7" t="str">
        <x:v>往日之影的雷冠</x:v>
      </x:c>
      <x:c r="G225" s="6" t="n">
        <x:v>15</x:v>
      </x:c>
      <x:c r="H225" s="6" t="str">
        <x:v>https://raw.githubusercontent.com/Mar-7th/StarRailRes/dbe8cdfcfb0bf657b9fe1cf92d5537f118ccb487/index_new/cn/character_promotions.json</x:v>
      </x:c>
    </x:row>
    <x:row r="226" ht="20" customHeight="1">
      <x:c r="A226" s="6" t="str">
        <x:v>角色突破</x:v>
      </x:c>
      <x:c r="B226" s="6" t="str">
        <x:v>1103</x:v>
      </x:c>
      <x:c r="C226" s="6" t="n">
        <x:v>5</x:v>
      </x:c>
      <x:c r="D226" s="6" t="n">
        <x:v>6</x:v>
      </x:c>
      <x:c r="E226" s="7" t="str">
        <x:v>2</x:v>
      </x:c>
      <x:c r="F226" s="7" t="str">
        <x:v>信用点</x:v>
      </x:c>
      <x:c r="G226" s="6" t="n">
        <x:v>128000</x:v>
      </x:c>
      <x:c r="H226" s="6" t="str">
        <x:v>https://raw.githubusercontent.com/Mar-7th/StarRailRes/dbe8cdfcfb0bf657b9fe1cf92d5537f118ccb487/index_new/cn/character_promotions.json</x:v>
      </x:c>
    </x:row>
    <x:row r="227" ht="20" customHeight="1">
      <x:c r="A227" s="6" t="str">
        <x:v>角色突破</x:v>
      </x:c>
      <x:c r="B227" s="6" t="str">
        <x:v>1103</x:v>
      </x:c>
      <x:c r="C227" s="6" t="n">
        <x:v>5</x:v>
      </x:c>
      <x:c r="D227" s="6" t="n">
        <x:v>6</x:v>
      </x:c>
      <x:c r="E227" s="7" t="str">
        <x:v>112003</x:v>
      </x:c>
      <x:c r="F227" s="7" t="str">
        <x:v>铁卫勋章</x:v>
      </x:c>
      <x:c r="G227" s="6" t="n">
        <x:v>7</x:v>
      </x:c>
      <x:c r="H227" s="6" t="str">
        <x:v>https://raw.githubusercontent.com/Mar-7th/StarRailRes/dbe8cdfcfb0bf657b9fe1cf92d5537f118ccb487/index_new/cn/character_promotions.json</x:v>
      </x:c>
    </x:row>
    <x:row r="228" ht="20" customHeight="1">
      <x:c r="A228" s="6" t="str">
        <x:v>角色突破</x:v>
      </x:c>
      <x:c r="B228" s="6" t="str">
        <x:v>1103</x:v>
      </x:c>
      <x:c r="C228" s="6" t="n">
        <x:v>5</x:v>
      </x:c>
      <x:c r="D228" s="6" t="n">
        <x:v>6</x:v>
      </x:c>
      <x:c r="E228" s="7" t="str">
        <x:v>110404</x:v>
      </x:c>
      <x:c r="F228" s="7" t="str">
        <x:v>往日之影的雷冠</x:v>
      </x:c>
      <x:c r="G228" s="6" t="n">
        <x:v>28</x:v>
      </x:c>
      <x:c r="H228" s="6" t="str">
        <x:v>https://raw.githubusercontent.com/Mar-7th/StarRailRes/dbe8cdfcfb0bf657b9fe1cf92d5537f118ccb487/index_new/cn/character_promotions.json</x:v>
      </x:c>
    </x:row>
    <x:row r="229" ht="20" customHeight="1">
      <x:c r="A229" s="6" t="str">
        <x:v>角色突破</x:v>
      </x:c>
      <x:c r="B229" s="6" t="str">
        <x:v>1104</x:v>
      </x:c>
      <x:c r="C229" s="6" t="n">
        <x:v>0</x:v>
      </x:c>
      <x:c r="D229" s="6" t="n">
        <x:v>1</x:v>
      </x:c>
      <x:c r="E229" s="7" t="str">
        <x:v>2</x:v>
      </x:c>
      <x:c r="F229" s="7" t="str">
        <x:v>信用点</x:v>
      </x:c>
      <x:c r="G229" s="6" t="n">
        <x:v>4000</x:v>
      </x:c>
      <x:c r="H229" s="6" t="str">
        <x:v>https://raw.githubusercontent.com/Mar-7th/StarRailRes/dbe8cdfcfb0bf657b9fe1cf92d5537f118ccb487/index_new/cn/character_promotions.json</x:v>
      </x:c>
    </x:row>
    <x:row r="230" ht="20" customHeight="1">
      <x:c r="A230" s="6" t="str">
        <x:v>角色突破</x:v>
      </x:c>
      <x:c r="B230" s="6" t="str">
        <x:v>1104</x:v>
      </x:c>
      <x:c r="C230" s="6" t="n">
        <x:v>0</x:v>
      </x:c>
      <x:c r="D230" s="6" t="n">
        <x:v>1</x:v>
      </x:c>
      <x:c r="E230" s="7" t="str">
        <x:v>112001</x:v>
      </x:c>
      <x:c r="F230" s="7" t="str">
        <x:v>铁卫扣饰</x:v>
      </x:c>
      <x:c r="G230" s="6" t="n">
        <x:v>5</x:v>
      </x:c>
      <x:c r="H230" s="6" t="str">
        <x:v>https://raw.githubusercontent.com/Mar-7th/StarRailRes/dbe8cdfcfb0bf657b9fe1cf92d5537f118ccb487/index_new/cn/character_promotions.json</x:v>
      </x:c>
    </x:row>
    <x:row r="231" ht="20" customHeight="1">
      <x:c r="A231" s="6" t="str">
        <x:v>角色突破</x:v>
      </x:c>
      <x:c r="B231" s="6" t="str">
        <x:v>1104</x:v>
      </x:c>
      <x:c r="C231" s="6" t="n">
        <x:v>1</x:v>
      </x:c>
      <x:c r="D231" s="6" t="n">
        <x:v>2</x:v>
      </x:c>
      <x:c r="E231" s="7" t="str">
        <x:v>2</x:v>
      </x:c>
      <x:c r="F231" s="7" t="str">
        <x:v>信用点</x:v>
      </x:c>
      <x:c r="G231" s="6" t="n">
        <x:v>8000</x:v>
      </x:c>
      <x:c r="H231" s="6" t="str">
        <x:v>https://raw.githubusercontent.com/Mar-7th/StarRailRes/dbe8cdfcfb0bf657b9fe1cf92d5537f118ccb487/index_new/cn/character_promotions.json</x:v>
      </x:c>
    </x:row>
    <x:row r="232" ht="20" customHeight="1">
      <x:c r="A232" s="6" t="str">
        <x:v>角色突破</x:v>
      </x:c>
      <x:c r="B232" s="6" t="str">
        <x:v>1104</x:v>
      </x:c>
      <x:c r="C232" s="6" t="n">
        <x:v>1</x:v>
      </x:c>
      <x:c r="D232" s="6" t="n">
        <x:v>2</x:v>
      </x:c>
      <x:c r="E232" s="7" t="str">
        <x:v>112001</x:v>
      </x:c>
      <x:c r="F232" s="7" t="str">
        <x:v>铁卫扣饰</x:v>
      </x:c>
      <x:c r="G232" s="6" t="n">
        <x:v>10</x:v>
      </x:c>
      <x:c r="H232" s="6" t="str">
        <x:v>https://raw.githubusercontent.com/Mar-7th/StarRailRes/dbe8cdfcfb0bf657b9fe1cf92d5537f118ccb487/index_new/cn/character_promotions.json</x:v>
      </x:c>
    </x:row>
    <x:row r="233" ht="20" customHeight="1">
      <x:c r="A233" s="6" t="str">
        <x:v>角色突破</x:v>
      </x:c>
      <x:c r="B233" s="6" t="str">
        <x:v>1104</x:v>
      </x:c>
      <x:c r="C233" s="6" t="n">
        <x:v>2</x:v>
      </x:c>
      <x:c r="D233" s="6" t="n">
        <x:v>3</x:v>
      </x:c>
      <x:c r="E233" s="7" t="str">
        <x:v>2</x:v>
      </x:c>
      <x:c r="F233" s="7" t="str">
        <x:v>信用点</x:v>
      </x:c>
      <x:c r="G233" s="6" t="n">
        <x:v>16000</x:v>
      </x:c>
      <x:c r="H233" s="6" t="str">
        <x:v>https://raw.githubusercontent.com/Mar-7th/StarRailRes/dbe8cdfcfb0bf657b9fe1cf92d5537f118ccb487/index_new/cn/character_promotions.json</x:v>
      </x:c>
    </x:row>
    <x:row r="234" ht="20" customHeight="1">
      <x:c r="A234" s="6" t="str">
        <x:v>角色突破</x:v>
      </x:c>
      <x:c r="B234" s="6" t="str">
        <x:v>1104</x:v>
      </x:c>
      <x:c r="C234" s="6" t="n">
        <x:v>2</x:v>
      </x:c>
      <x:c r="D234" s="6" t="n">
        <x:v>3</x:v>
      </x:c>
      <x:c r="E234" s="7" t="str">
        <x:v>112002</x:v>
      </x:c>
      <x:c r="F234" s="7" t="str">
        <x:v>铁卫军徽</x:v>
      </x:c>
      <x:c r="G234" s="6" t="n">
        <x:v>6</x:v>
      </x:c>
      <x:c r="H234" s="6" t="str">
        <x:v>https://raw.githubusercontent.com/Mar-7th/StarRailRes/dbe8cdfcfb0bf657b9fe1cf92d5537f118ccb487/index_new/cn/character_promotions.json</x:v>
      </x:c>
    </x:row>
    <x:row r="235" ht="20" customHeight="1">
      <x:c r="A235" s="6" t="str">
        <x:v>角色突破</x:v>
      </x:c>
      <x:c r="B235" s="6" t="str">
        <x:v>1104</x:v>
      </x:c>
      <x:c r="C235" s="6" t="n">
        <x:v>2</x:v>
      </x:c>
      <x:c r="D235" s="6" t="n">
        <x:v>3</x:v>
      </x:c>
      <x:c r="E235" s="7" t="str">
        <x:v>110403</x:v>
      </x:c>
      <x:c r="F235" s="7" t="str">
        <x:v>风雪之角</x:v>
      </x:c>
      <x:c r="G235" s="6" t="n">
        <x:v>3</x:v>
      </x:c>
      <x:c r="H235" s="6" t="str">
        <x:v>https://raw.githubusercontent.com/Mar-7th/StarRailRes/dbe8cdfcfb0bf657b9fe1cf92d5537f118ccb487/index_new/cn/character_promotions.json</x:v>
      </x:c>
    </x:row>
    <x:row r="236" ht="20" customHeight="1">
      <x:c r="A236" s="6" t="str">
        <x:v>角色突破</x:v>
      </x:c>
      <x:c r="B236" s="6" t="str">
        <x:v>1104</x:v>
      </x:c>
      <x:c r="C236" s="6" t="n">
        <x:v>3</x:v>
      </x:c>
      <x:c r="D236" s="6" t="n">
        <x:v>4</x:v>
      </x:c>
      <x:c r="E236" s="7" t="str">
        <x:v>2</x:v>
      </x:c>
      <x:c r="F236" s="7" t="str">
        <x:v>信用点</x:v>
      </x:c>
      <x:c r="G236" s="6" t="n">
        <x:v>40000</x:v>
      </x:c>
      <x:c r="H236" s="6" t="str">
        <x:v>https://raw.githubusercontent.com/Mar-7th/StarRailRes/dbe8cdfcfb0bf657b9fe1cf92d5537f118ccb487/index_new/cn/character_promotions.json</x:v>
      </x:c>
    </x:row>
    <x:row r="237" ht="20" customHeight="1">
      <x:c r="A237" s="6" t="str">
        <x:v>角色突破</x:v>
      </x:c>
      <x:c r="B237" s="6" t="str">
        <x:v>1104</x:v>
      </x:c>
      <x:c r="C237" s="6" t="n">
        <x:v>3</x:v>
      </x:c>
      <x:c r="D237" s="6" t="n">
        <x:v>4</x:v>
      </x:c>
      <x:c r="E237" s="7" t="str">
        <x:v>112002</x:v>
      </x:c>
      <x:c r="F237" s="7" t="str">
        <x:v>铁卫军徽</x:v>
      </x:c>
      <x:c r="G237" s="6" t="n">
        <x:v>9</x:v>
      </x:c>
      <x:c r="H237" s="6" t="str">
        <x:v>https://raw.githubusercontent.com/Mar-7th/StarRailRes/dbe8cdfcfb0bf657b9fe1cf92d5537f118ccb487/index_new/cn/character_promotions.json</x:v>
      </x:c>
    </x:row>
    <x:row r="238" ht="20" customHeight="1">
      <x:c r="A238" s="6" t="str">
        <x:v>角色突破</x:v>
      </x:c>
      <x:c r="B238" s="6" t="str">
        <x:v>1104</x:v>
      </x:c>
      <x:c r="C238" s="6" t="n">
        <x:v>3</x:v>
      </x:c>
      <x:c r="D238" s="6" t="n">
        <x:v>4</x:v>
      </x:c>
      <x:c r="E238" s="7" t="str">
        <x:v>110403</x:v>
      </x:c>
      <x:c r="F238" s="7" t="str">
        <x:v>风雪之角</x:v>
      </x:c>
      <x:c r="G238" s="6" t="n">
        <x:v>7</x:v>
      </x:c>
      <x:c r="H238" s="6" t="str">
        <x:v>https://raw.githubusercontent.com/Mar-7th/StarRailRes/dbe8cdfcfb0bf657b9fe1cf92d5537f118ccb487/index_new/cn/character_promotions.json</x:v>
      </x:c>
    </x:row>
    <x:row r="239" ht="20" customHeight="1">
      <x:c r="A239" s="6" t="str">
        <x:v>角色突破</x:v>
      </x:c>
      <x:c r="B239" s="6" t="str">
        <x:v>1104</x:v>
      </x:c>
      <x:c r="C239" s="6" t="n">
        <x:v>4</x:v>
      </x:c>
      <x:c r="D239" s="6" t="n">
        <x:v>5</x:v>
      </x:c>
      <x:c r="E239" s="7" t="str">
        <x:v>2</x:v>
      </x:c>
      <x:c r="F239" s="7" t="str">
        <x:v>信用点</x:v>
      </x:c>
      <x:c r="G239" s="6" t="n">
        <x:v>80000</x:v>
      </x:c>
      <x:c r="H239" s="6" t="str">
        <x:v>https://raw.githubusercontent.com/Mar-7th/StarRailRes/dbe8cdfcfb0bf657b9fe1cf92d5537f118ccb487/index_new/cn/character_promotions.json</x:v>
      </x:c>
    </x:row>
    <x:row r="240" ht="20" customHeight="1">
      <x:c r="A240" s="6" t="str">
        <x:v>角色突破</x:v>
      </x:c>
      <x:c r="B240" s="6" t="str">
        <x:v>1104</x:v>
      </x:c>
      <x:c r="C240" s="6" t="n">
        <x:v>4</x:v>
      </x:c>
      <x:c r="D240" s="6" t="n">
        <x:v>5</x:v>
      </x:c>
      <x:c r="E240" s="7" t="str">
        <x:v>112003</x:v>
      </x:c>
      <x:c r="F240" s="7" t="str">
        <x:v>铁卫勋章</x:v>
      </x:c>
      <x:c r="G240" s="6" t="n">
        <x:v>6</x:v>
      </x:c>
      <x:c r="H240" s="6" t="str">
        <x:v>https://raw.githubusercontent.com/Mar-7th/StarRailRes/dbe8cdfcfb0bf657b9fe1cf92d5537f118ccb487/index_new/cn/character_promotions.json</x:v>
      </x:c>
    </x:row>
    <x:row r="241" ht="20" customHeight="1">
      <x:c r="A241" s="6" t="str">
        <x:v>角色突破</x:v>
      </x:c>
      <x:c r="B241" s="6" t="str">
        <x:v>1104</x:v>
      </x:c>
      <x:c r="C241" s="6" t="n">
        <x:v>4</x:v>
      </x:c>
      <x:c r="D241" s="6" t="n">
        <x:v>5</x:v>
      </x:c>
      <x:c r="E241" s="7" t="str">
        <x:v>110403</x:v>
      </x:c>
      <x:c r="F241" s="7" t="str">
        <x:v>风雪之角</x:v>
      </x:c>
      <x:c r="G241" s="6" t="n">
        <x:v>20</x:v>
      </x:c>
      <x:c r="H241" s="6" t="str">
        <x:v>https://raw.githubusercontent.com/Mar-7th/StarRailRes/dbe8cdfcfb0bf657b9fe1cf92d5537f118ccb487/index_new/cn/character_promotions.json</x:v>
      </x:c>
    </x:row>
    <x:row r="242" ht="20" customHeight="1">
      <x:c r="A242" s="6" t="str">
        <x:v>角色突破</x:v>
      </x:c>
      <x:c r="B242" s="6" t="str">
        <x:v>1104</x:v>
      </x:c>
      <x:c r="C242" s="6" t="n">
        <x:v>5</x:v>
      </x:c>
      <x:c r="D242" s="6" t="n">
        <x:v>6</x:v>
      </x:c>
      <x:c r="E242" s="7" t="str">
        <x:v>2</x:v>
      </x:c>
      <x:c r="F242" s="7" t="str">
        <x:v>信用点</x:v>
      </x:c>
      <x:c r="G242" s="6" t="n">
        <x:v>160000</x:v>
      </x:c>
      <x:c r="H242" s="6" t="str">
        <x:v>https://raw.githubusercontent.com/Mar-7th/StarRailRes/dbe8cdfcfb0bf657b9fe1cf92d5537f118ccb487/index_new/cn/character_promotions.json</x:v>
      </x:c>
    </x:row>
    <x:row r="243" ht="20" customHeight="1">
      <x:c r="A243" s="6" t="str">
        <x:v>角色突破</x:v>
      </x:c>
      <x:c r="B243" s="6" t="str">
        <x:v>1104</x:v>
      </x:c>
      <x:c r="C243" s="6" t="n">
        <x:v>5</x:v>
      </x:c>
      <x:c r="D243" s="6" t="n">
        <x:v>6</x:v>
      </x:c>
      <x:c r="E243" s="7" t="str">
        <x:v>112003</x:v>
      </x:c>
      <x:c r="F243" s="7" t="str">
        <x:v>铁卫勋章</x:v>
      </x:c>
      <x:c r="G243" s="6" t="n">
        <x:v>9</x:v>
      </x:c>
      <x:c r="H243" s="6" t="str">
        <x:v>https://raw.githubusercontent.com/Mar-7th/StarRailRes/dbe8cdfcfb0bf657b9fe1cf92d5537f118ccb487/index_new/cn/character_promotions.json</x:v>
      </x:c>
    </x:row>
    <x:row r="244" ht="20" customHeight="1">
      <x:c r="A244" s="6" t="str">
        <x:v>角色突破</x:v>
      </x:c>
      <x:c r="B244" s="6" t="str">
        <x:v>1104</x:v>
      </x:c>
      <x:c r="C244" s="6" t="n">
        <x:v>5</x:v>
      </x:c>
      <x:c r="D244" s="6" t="n">
        <x:v>6</x:v>
      </x:c>
      <x:c r="E244" s="7" t="str">
        <x:v>110403</x:v>
      </x:c>
      <x:c r="F244" s="7" t="str">
        <x:v>风雪之角</x:v>
      </x:c>
      <x:c r="G244" s="6" t="n">
        <x:v>35</x:v>
      </x:c>
      <x:c r="H244" s="6" t="str">
        <x:v>https://raw.githubusercontent.com/Mar-7th/StarRailRes/dbe8cdfcfb0bf657b9fe1cf92d5537f118ccb487/index_new/cn/character_promotions.json</x:v>
      </x:c>
    </x:row>
    <x:row r="245" ht="20" customHeight="1">
      <x:c r="A245" s="6" t="str">
        <x:v>角色突破</x:v>
      </x:c>
      <x:c r="B245" s="6" t="str">
        <x:v>1105</x:v>
      </x:c>
      <x:c r="C245" s="6" t="n">
        <x:v>0</x:v>
      </x:c>
      <x:c r="D245" s="6" t="n">
        <x:v>1</x:v>
      </x:c>
      <x:c r="E245" s="7" t="str">
        <x:v>2</x:v>
      </x:c>
      <x:c r="F245" s="7" t="str">
        <x:v>信用点</x:v>
      </x:c>
      <x:c r="G245" s="6" t="n">
        <x:v>3200</x:v>
      </x:c>
      <x:c r="H245" s="6" t="str">
        <x:v>https://raw.githubusercontent.com/Mar-7th/StarRailRes/dbe8cdfcfb0bf657b9fe1cf92d5537f118ccb487/index_new/cn/character_promotions.json</x:v>
      </x:c>
    </x:row>
    <x:row r="246" ht="20" customHeight="1">
      <x:c r="A246" s="6" t="str">
        <x:v>角色突破</x:v>
      </x:c>
      <x:c r="B246" s="6" t="str">
        <x:v>1105</x:v>
      </x:c>
      <x:c r="C246" s="6" t="n">
        <x:v>0</x:v>
      </x:c>
      <x:c r="D246" s="6" t="n">
        <x:v>1</x:v>
      </x:c>
      <x:c r="E246" s="7" t="str">
        <x:v>112011</x:v>
      </x:c>
      <x:c r="F246" s="7" t="str">
        <x:v>古代零件</x:v>
      </x:c>
      <x:c r="G246" s="6" t="n">
        <x:v>4</x:v>
      </x:c>
      <x:c r="H246" s="6" t="str">
        <x:v>https://raw.githubusercontent.com/Mar-7th/StarRailRes/dbe8cdfcfb0bf657b9fe1cf92d5537f118ccb487/index_new/cn/character_promotions.json</x:v>
      </x:c>
    </x:row>
    <x:row r="247" ht="20" customHeight="1">
      <x:c r="A247" s="6" t="str">
        <x:v>角色突破</x:v>
      </x:c>
      <x:c r="B247" s="6" t="str">
        <x:v>1105</x:v>
      </x:c>
      <x:c r="C247" s="6" t="n">
        <x:v>1</x:v>
      </x:c>
      <x:c r="D247" s="6" t="n">
        <x:v>2</x:v>
      </x:c>
      <x:c r="E247" s="7" t="str">
        <x:v>2</x:v>
      </x:c>
      <x:c r="F247" s="7" t="str">
        <x:v>信用点</x:v>
      </x:c>
      <x:c r="G247" s="6" t="n">
        <x:v>6400</x:v>
      </x:c>
      <x:c r="H247" s="6" t="str">
        <x:v>https://raw.githubusercontent.com/Mar-7th/StarRailRes/dbe8cdfcfb0bf657b9fe1cf92d5537f118ccb487/index_new/cn/character_promotions.json</x:v>
      </x:c>
    </x:row>
    <x:row r="248" ht="20" customHeight="1">
      <x:c r="A248" s="6" t="str">
        <x:v>角色突破</x:v>
      </x:c>
      <x:c r="B248" s="6" t="str">
        <x:v>1105</x:v>
      </x:c>
      <x:c r="C248" s="6" t="n">
        <x:v>1</x:v>
      </x:c>
      <x:c r="D248" s="6" t="n">
        <x:v>2</x:v>
      </x:c>
      <x:c r="E248" s="7" t="str">
        <x:v>112011</x:v>
      </x:c>
      <x:c r="F248" s="7" t="str">
        <x:v>古代零件</x:v>
      </x:c>
      <x:c r="G248" s="6" t="n">
        <x:v>8</x:v>
      </x:c>
      <x:c r="H248" s="6" t="str">
        <x:v>https://raw.githubusercontent.com/Mar-7th/StarRailRes/dbe8cdfcfb0bf657b9fe1cf92d5537f118ccb487/index_new/cn/character_promotions.json</x:v>
      </x:c>
    </x:row>
    <x:row r="249" ht="20" customHeight="1">
      <x:c r="A249" s="6" t="str">
        <x:v>角色突破</x:v>
      </x:c>
      <x:c r="B249" s="6" t="str">
        <x:v>1105</x:v>
      </x:c>
      <x:c r="C249" s="6" t="n">
        <x:v>2</x:v>
      </x:c>
      <x:c r="D249" s="6" t="n">
        <x:v>3</x:v>
      </x:c>
      <x:c r="E249" s="7" t="str">
        <x:v>2</x:v>
      </x:c>
      <x:c r="F249" s="7" t="str">
        <x:v>信用点</x:v>
      </x:c>
      <x:c r="G249" s="6" t="n">
        <x:v>12800</x:v>
      </x:c>
      <x:c r="H249" s="6" t="str">
        <x:v>https://raw.githubusercontent.com/Mar-7th/StarRailRes/dbe8cdfcfb0bf657b9fe1cf92d5537f118ccb487/index_new/cn/character_promotions.json</x:v>
      </x:c>
    </x:row>
    <x:row r="250" ht="20" customHeight="1">
      <x:c r="A250" s="6" t="str">
        <x:v>角色突破</x:v>
      </x:c>
      <x:c r="B250" s="6" t="str">
        <x:v>1105</x:v>
      </x:c>
      <x:c r="C250" s="6" t="n">
        <x:v>2</x:v>
      </x:c>
      <x:c r="D250" s="6" t="n">
        <x:v>3</x:v>
      </x:c>
      <x:c r="E250" s="7" t="str">
        <x:v>112012</x:v>
      </x:c>
      <x:c r="F250" s="7" t="str">
        <x:v>古代转轴</x:v>
      </x:c>
      <x:c r="G250" s="6" t="n">
        <x:v>5</x:v>
      </x:c>
      <x:c r="H250" s="6" t="str">
        <x:v>https://raw.githubusercontent.com/Mar-7th/StarRailRes/dbe8cdfcfb0bf657b9fe1cf92d5537f118ccb487/index_new/cn/character_promotions.json</x:v>
      </x:c>
    </x:row>
    <x:row r="251" ht="20" customHeight="1">
      <x:c r="A251" s="6" t="str">
        <x:v>角色突破</x:v>
      </x:c>
      <x:c r="B251" s="6" t="str">
        <x:v>1105</x:v>
      </x:c>
      <x:c r="C251" s="6" t="n">
        <x:v>2</x:v>
      </x:c>
      <x:c r="D251" s="6" t="n">
        <x:v>3</x:v>
      </x:c>
      <x:c r="E251" s="7" t="str">
        <x:v>110401</x:v>
      </x:c>
      <x:c r="F251" s="7" t="str">
        <x:v>铁狼碎齿</x:v>
      </x:c>
      <x:c r="G251" s="6" t="n">
        <x:v>2</x:v>
      </x:c>
      <x:c r="H251" s="6" t="str">
        <x:v>https://raw.githubusercontent.com/Mar-7th/StarRailRes/dbe8cdfcfb0bf657b9fe1cf92d5537f118ccb487/index_new/cn/character_promotions.json</x:v>
      </x:c>
    </x:row>
    <x:row r="252" ht="20" customHeight="1">
      <x:c r="A252" s="6" t="str">
        <x:v>角色突破</x:v>
      </x:c>
      <x:c r="B252" s="6" t="str">
        <x:v>1105</x:v>
      </x:c>
      <x:c r="C252" s="6" t="n">
        <x:v>3</x:v>
      </x:c>
      <x:c r="D252" s="6" t="n">
        <x:v>4</x:v>
      </x:c>
      <x:c r="E252" s="7" t="str">
        <x:v>2</x:v>
      </x:c>
      <x:c r="F252" s="7" t="str">
        <x:v>信用点</x:v>
      </x:c>
      <x:c r="G252" s="6" t="n">
        <x:v>32000</x:v>
      </x:c>
      <x:c r="H252" s="6" t="str">
        <x:v>https://raw.githubusercontent.com/Mar-7th/StarRailRes/dbe8cdfcfb0bf657b9fe1cf92d5537f118ccb487/index_new/cn/character_promotions.json</x:v>
      </x:c>
    </x:row>
    <x:row r="253" ht="20" customHeight="1">
      <x:c r="A253" s="6" t="str">
        <x:v>角色突破</x:v>
      </x:c>
      <x:c r="B253" s="6" t="str">
        <x:v>1105</x:v>
      </x:c>
      <x:c r="C253" s="6" t="n">
        <x:v>3</x:v>
      </x:c>
      <x:c r="D253" s="6" t="n">
        <x:v>4</x:v>
      </x:c>
      <x:c r="E253" s="7" t="str">
        <x:v>112012</x:v>
      </x:c>
      <x:c r="F253" s="7" t="str">
        <x:v>古代转轴</x:v>
      </x:c>
      <x:c r="G253" s="6" t="n">
        <x:v>8</x:v>
      </x:c>
      <x:c r="H253" s="6" t="str">
        <x:v>https://raw.githubusercontent.com/Mar-7th/StarRailRes/dbe8cdfcfb0bf657b9fe1cf92d5537f118ccb487/index_new/cn/character_promotions.json</x:v>
      </x:c>
    </x:row>
    <x:row r="254" ht="20" customHeight="1">
      <x:c r="A254" s="6" t="str">
        <x:v>角色突破</x:v>
      </x:c>
      <x:c r="B254" s="6" t="str">
        <x:v>1105</x:v>
      </x:c>
      <x:c r="C254" s="6" t="n">
        <x:v>3</x:v>
      </x:c>
      <x:c r="D254" s="6" t="n">
        <x:v>4</x:v>
      </x:c>
      <x:c r="E254" s="7" t="str">
        <x:v>110401</x:v>
      </x:c>
      <x:c r="F254" s="7" t="str">
        <x:v>铁狼碎齿</x:v>
      </x:c>
      <x:c r="G254" s="6" t="n">
        <x:v>5</x:v>
      </x:c>
      <x:c r="H254" s="6" t="str">
        <x:v>https://raw.githubusercontent.com/Mar-7th/StarRailRes/dbe8cdfcfb0bf657b9fe1cf92d5537f118ccb487/index_new/cn/character_promotions.json</x:v>
      </x:c>
    </x:row>
    <x:row r="255" ht="20" customHeight="1">
      <x:c r="A255" s="6" t="str">
        <x:v>角色突破</x:v>
      </x:c>
      <x:c r="B255" s="6" t="str">
        <x:v>1105</x:v>
      </x:c>
      <x:c r="C255" s="6" t="n">
        <x:v>4</x:v>
      </x:c>
      <x:c r="D255" s="6" t="n">
        <x:v>5</x:v>
      </x:c>
      <x:c r="E255" s="7" t="str">
        <x:v>2</x:v>
      </x:c>
      <x:c r="F255" s="7" t="str">
        <x:v>信用点</x:v>
      </x:c>
      <x:c r="G255" s="6" t="n">
        <x:v>64000</x:v>
      </x:c>
      <x:c r="H255" s="6" t="str">
        <x:v>https://raw.githubusercontent.com/Mar-7th/StarRailRes/dbe8cdfcfb0bf657b9fe1cf92d5537f118ccb487/index_new/cn/character_promotions.json</x:v>
      </x:c>
    </x:row>
    <x:row r="256" ht="20" customHeight="1">
      <x:c r="A256" s="6" t="str">
        <x:v>角色突破</x:v>
      </x:c>
      <x:c r="B256" s="6" t="str">
        <x:v>1105</x:v>
      </x:c>
      <x:c r="C256" s="6" t="n">
        <x:v>4</x:v>
      </x:c>
      <x:c r="D256" s="6" t="n">
        <x:v>5</x:v>
      </x:c>
      <x:c r="E256" s="7" t="str">
        <x:v>112013</x:v>
      </x:c>
      <x:c r="F256" s="7" t="str">
        <x:v>古代引擎</x:v>
      </x:c>
      <x:c r="G256" s="6" t="n">
        <x:v>5</x:v>
      </x:c>
      <x:c r="H256" s="6" t="str">
        <x:v>https://raw.githubusercontent.com/Mar-7th/StarRailRes/dbe8cdfcfb0bf657b9fe1cf92d5537f118ccb487/index_new/cn/character_promotions.json</x:v>
      </x:c>
    </x:row>
    <x:row r="257" ht="20" customHeight="1">
      <x:c r="A257" s="6" t="str">
        <x:v>角色突破</x:v>
      </x:c>
      <x:c r="B257" s="6" t="str">
        <x:v>1105</x:v>
      </x:c>
      <x:c r="C257" s="6" t="n">
        <x:v>4</x:v>
      </x:c>
      <x:c r="D257" s="6" t="n">
        <x:v>5</x:v>
      </x:c>
      <x:c r="E257" s="7" t="str">
        <x:v>110401</x:v>
      </x:c>
      <x:c r="F257" s="7" t="str">
        <x:v>铁狼碎齿</x:v>
      </x:c>
      <x:c r="G257" s="6" t="n">
        <x:v>15</x:v>
      </x:c>
      <x:c r="H257" s="6" t="str">
        <x:v>https://raw.githubusercontent.com/Mar-7th/StarRailRes/dbe8cdfcfb0bf657b9fe1cf92d5537f118ccb487/index_new/cn/character_promotions.json</x:v>
      </x:c>
    </x:row>
    <x:row r="258" ht="20" customHeight="1">
      <x:c r="A258" s="6" t="str">
        <x:v>角色突破</x:v>
      </x:c>
      <x:c r="B258" s="6" t="str">
        <x:v>1105</x:v>
      </x:c>
      <x:c r="C258" s="6" t="n">
        <x:v>5</x:v>
      </x:c>
      <x:c r="D258" s="6" t="n">
        <x:v>6</x:v>
      </x:c>
      <x:c r="E258" s="7" t="str">
        <x:v>2</x:v>
      </x:c>
      <x:c r="F258" s="7" t="str">
        <x:v>信用点</x:v>
      </x:c>
      <x:c r="G258" s="6" t="n">
        <x:v>128000</x:v>
      </x:c>
      <x:c r="H258" s="6" t="str">
        <x:v>https://raw.githubusercontent.com/Mar-7th/StarRailRes/dbe8cdfcfb0bf657b9fe1cf92d5537f118ccb487/index_new/cn/character_promotions.json</x:v>
      </x:c>
    </x:row>
    <x:row r="259" ht="20" customHeight="1">
      <x:c r="A259" s="6" t="str">
        <x:v>角色突破</x:v>
      </x:c>
      <x:c r="B259" s="6" t="str">
        <x:v>1105</x:v>
      </x:c>
      <x:c r="C259" s="6" t="n">
        <x:v>5</x:v>
      </x:c>
      <x:c r="D259" s="6" t="n">
        <x:v>6</x:v>
      </x:c>
      <x:c r="E259" s="7" t="str">
        <x:v>112013</x:v>
      </x:c>
      <x:c r="F259" s="7" t="str">
        <x:v>古代引擎</x:v>
      </x:c>
      <x:c r="G259" s="6" t="n">
        <x:v>7</x:v>
      </x:c>
      <x:c r="H259" s="6" t="str">
        <x:v>https://raw.githubusercontent.com/Mar-7th/StarRailRes/dbe8cdfcfb0bf657b9fe1cf92d5537f118ccb487/index_new/cn/character_promotions.json</x:v>
      </x:c>
    </x:row>
    <x:row r="260" ht="20" customHeight="1">
      <x:c r="A260" s="6" t="str">
        <x:v>角色突破</x:v>
      </x:c>
      <x:c r="B260" s="6" t="str">
        <x:v>1105</x:v>
      </x:c>
      <x:c r="C260" s="6" t="n">
        <x:v>5</x:v>
      </x:c>
      <x:c r="D260" s="6" t="n">
        <x:v>6</x:v>
      </x:c>
      <x:c r="E260" s="7" t="str">
        <x:v>110401</x:v>
      </x:c>
      <x:c r="F260" s="7" t="str">
        <x:v>铁狼碎齿</x:v>
      </x:c>
      <x:c r="G260" s="6" t="n">
        <x:v>28</x:v>
      </x:c>
      <x:c r="H260" s="6" t="str">
        <x:v>https://raw.githubusercontent.com/Mar-7th/StarRailRes/dbe8cdfcfb0bf657b9fe1cf92d5537f118ccb487/index_new/cn/character_promotions.json</x:v>
      </x:c>
    </x:row>
    <x:row r="261" ht="20" customHeight="1">
      <x:c r="A261" s="6" t="str">
        <x:v>角色突破</x:v>
      </x:c>
      <x:c r="B261" s="6" t="str">
        <x:v>1106</x:v>
      </x:c>
      <x:c r="C261" s="6" t="n">
        <x:v>0</x:v>
      </x:c>
      <x:c r="D261" s="6" t="n">
        <x:v>1</x:v>
      </x:c>
      <x:c r="E261" s="7" t="str">
        <x:v>2</x:v>
      </x:c>
      <x:c r="F261" s="7" t="str">
        <x:v>信用点</x:v>
      </x:c>
      <x:c r="G261" s="6" t="n">
        <x:v>3200</x:v>
      </x:c>
      <x:c r="H261" s="6" t="str">
        <x:v>https://raw.githubusercontent.com/Mar-7th/StarRailRes/dbe8cdfcfb0bf657b9fe1cf92d5537f118ccb487/index_new/cn/character_promotions.json</x:v>
      </x:c>
    </x:row>
    <x:row r="262" ht="20" customHeight="1">
      <x:c r="A262" s="6" t="str">
        <x:v>角色突破</x:v>
      </x:c>
      <x:c r="B262" s="6" t="str">
        <x:v>1106</x:v>
      </x:c>
      <x:c r="C262" s="6" t="n">
        <x:v>0</x:v>
      </x:c>
      <x:c r="D262" s="6" t="n">
        <x:v>1</x:v>
      </x:c>
      <x:c r="E262" s="7" t="str">
        <x:v>111001</x:v>
      </x:c>
      <x:c r="F262" s="7" t="str">
        <x:v>熄灭原核</x:v>
      </x:c>
      <x:c r="G262" s="6" t="n">
        <x:v>4</x:v>
      </x:c>
      <x:c r="H262" s="6" t="str">
        <x:v>https://raw.githubusercontent.com/Mar-7th/StarRailRes/dbe8cdfcfb0bf657b9fe1cf92d5537f118ccb487/index_new/cn/character_promotions.json</x:v>
      </x:c>
    </x:row>
    <x:row r="263" ht="20" customHeight="1">
      <x:c r="A263" s="6" t="str">
        <x:v>角色突破</x:v>
      </x:c>
      <x:c r="B263" s="6" t="str">
        <x:v>1106</x:v>
      </x:c>
      <x:c r="C263" s="6" t="n">
        <x:v>1</x:v>
      </x:c>
      <x:c r="D263" s="6" t="n">
        <x:v>2</x:v>
      </x:c>
      <x:c r="E263" s="7" t="str">
        <x:v>2</x:v>
      </x:c>
      <x:c r="F263" s="7" t="str">
        <x:v>信用点</x:v>
      </x:c>
      <x:c r="G263" s="6" t="n">
        <x:v>6400</x:v>
      </x:c>
      <x:c r="H263" s="6" t="str">
        <x:v>https://raw.githubusercontent.com/Mar-7th/StarRailRes/dbe8cdfcfb0bf657b9fe1cf92d5537f118ccb487/index_new/cn/character_promotions.json</x:v>
      </x:c>
    </x:row>
    <x:row r="264" ht="20" customHeight="1">
      <x:c r="A264" s="6" t="str">
        <x:v>角色突破</x:v>
      </x:c>
      <x:c r="B264" s="6" t="str">
        <x:v>1106</x:v>
      </x:c>
      <x:c r="C264" s="6" t="n">
        <x:v>1</x:v>
      </x:c>
      <x:c r="D264" s="6" t="n">
        <x:v>2</x:v>
      </x:c>
      <x:c r="E264" s="7" t="str">
        <x:v>111001</x:v>
      </x:c>
      <x:c r="F264" s="7" t="str">
        <x:v>熄灭原核</x:v>
      </x:c>
      <x:c r="G264" s="6" t="n">
        <x:v>8</x:v>
      </x:c>
      <x:c r="H264" s="6" t="str">
        <x:v>https://raw.githubusercontent.com/Mar-7th/StarRailRes/dbe8cdfcfb0bf657b9fe1cf92d5537f118ccb487/index_new/cn/character_promotions.json</x:v>
      </x:c>
    </x:row>
    <x:row r="265" ht="20" customHeight="1">
      <x:c r="A265" s="6" t="str">
        <x:v>角色突破</x:v>
      </x:c>
      <x:c r="B265" s="6" t="str">
        <x:v>1106</x:v>
      </x:c>
      <x:c r="C265" s="6" t="n">
        <x:v>2</x:v>
      </x:c>
      <x:c r="D265" s="6" t="n">
        <x:v>3</x:v>
      </x:c>
      <x:c r="E265" s="7" t="str">
        <x:v>2</x:v>
      </x:c>
      <x:c r="F265" s="7" t="str">
        <x:v>信用点</x:v>
      </x:c>
      <x:c r="G265" s="6" t="n">
        <x:v>12800</x:v>
      </x:c>
      <x:c r="H265" s="6" t="str">
        <x:v>https://raw.githubusercontent.com/Mar-7th/StarRailRes/dbe8cdfcfb0bf657b9fe1cf92d5537f118ccb487/index_new/cn/character_promotions.json</x:v>
      </x:c>
    </x:row>
    <x:row r="266" ht="20" customHeight="1">
      <x:c r="A266" s="6" t="str">
        <x:v>角色突破</x:v>
      </x:c>
      <x:c r="B266" s="6" t="str">
        <x:v>1106</x:v>
      </x:c>
      <x:c r="C266" s="6" t="n">
        <x:v>2</x:v>
      </x:c>
      <x:c r="D266" s="6" t="n">
        <x:v>3</x:v>
      </x:c>
      <x:c r="E266" s="7" t="str">
        <x:v>111002</x:v>
      </x:c>
      <x:c r="F266" s="7" t="str">
        <x:v>微光原核</x:v>
      </x:c>
      <x:c r="G266" s="6" t="n">
        <x:v>5</x:v>
      </x:c>
      <x:c r="H266" s="6" t="str">
        <x:v>https://raw.githubusercontent.com/Mar-7th/StarRailRes/dbe8cdfcfb0bf657b9fe1cf92d5537f118ccb487/index_new/cn/character_promotions.json</x:v>
      </x:c>
    </x:row>
    <x:row r="267" ht="20" customHeight="1">
      <x:c r="A267" s="6" t="str">
        <x:v>角色突破</x:v>
      </x:c>
      <x:c r="B267" s="6" t="str">
        <x:v>1106</x:v>
      </x:c>
      <x:c r="C267" s="6" t="n">
        <x:v>2</x:v>
      </x:c>
      <x:c r="D267" s="6" t="n">
        <x:v>3</x:v>
      </x:c>
      <x:c r="E267" s="7" t="str">
        <x:v>110403</x:v>
      </x:c>
      <x:c r="F267" s="7" t="str">
        <x:v>风雪之角</x:v>
      </x:c>
      <x:c r="G267" s="6" t="n">
        <x:v>2</x:v>
      </x:c>
      <x:c r="H267" s="6" t="str">
        <x:v>https://raw.githubusercontent.com/Mar-7th/StarRailRes/dbe8cdfcfb0bf657b9fe1cf92d5537f118ccb487/index_new/cn/character_promotions.json</x:v>
      </x:c>
    </x:row>
    <x:row r="268" ht="20" customHeight="1">
      <x:c r="A268" s="6" t="str">
        <x:v>角色突破</x:v>
      </x:c>
      <x:c r="B268" s="6" t="str">
        <x:v>1106</x:v>
      </x:c>
      <x:c r="C268" s="6" t="n">
        <x:v>3</x:v>
      </x:c>
      <x:c r="D268" s="6" t="n">
        <x:v>4</x:v>
      </x:c>
      <x:c r="E268" s="7" t="str">
        <x:v>2</x:v>
      </x:c>
      <x:c r="F268" s="7" t="str">
        <x:v>信用点</x:v>
      </x:c>
      <x:c r="G268" s="6" t="n">
        <x:v>32000</x:v>
      </x:c>
      <x:c r="H268" s="6" t="str">
        <x:v>https://raw.githubusercontent.com/Mar-7th/StarRailRes/dbe8cdfcfb0bf657b9fe1cf92d5537f118ccb487/index_new/cn/character_promotions.json</x:v>
      </x:c>
    </x:row>
    <x:row r="269" ht="20" customHeight="1">
      <x:c r="A269" s="6" t="str">
        <x:v>角色突破</x:v>
      </x:c>
      <x:c r="B269" s="6" t="str">
        <x:v>1106</x:v>
      </x:c>
      <x:c r="C269" s="6" t="n">
        <x:v>3</x:v>
      </x:c>
      <x:c r="D269" s="6" t="n">
        <x:v>4</x:v>
      </x:c>
      <x:c r="E269" s="7" t="str">
        <x:v>111002</x:v>
      </x:c>
      <x:c r="F269" s="7" t="str">
        <x:v>微光原核</x:v>
      </x:c>
      <x:c r="G269" s="6" t="n">
        <x:v>8</x:v>
      </x:c>
      <x:c r="H269" s="6" t="str">
        <x:v>https://raw.githubusercontent.com/Mar-7th/StarRailRes/dbe8cdfcfb0bf657b9fe1cf92d5537f118ccb487/index_new/cn/character_promotions.json</x:v>
      </x:c>
    </x:row>
    <x:row r="270" ht="20" customHeight="1">
      <x:c r="A270" s="6" t="str">
        <x:v>角色突破</x:v>
      </x:c>
      <x:c r="B270" s="6" t="str">
        <x:v>1106</x:v>
      </x:c>
      <x:c r="C270" s="6" t="n">
        <x:v>3</x:v>
      </x:c>
      <x:c r="D270" s="6" t="n">
        <x:v>4</x:v>
      </x:c>
      <x:c r="E270" s="7" t="str">
        <x:v>110403</x:v>
      </x:c>
      <x:c r="F270" s="7" t="str">
        <x:v>风雪之角</x:v>
      </x:c>
      <x:c r="G270" s="6" t="n">
        <x:v>5</x:v>
      </x:c>
      <x:c r="H270" s="6" t="str">
        <x:v>https://raw.githubusercontent.com/Mar-7th/StarRailRes/dbe8cdfcfb0bf657b9fe1cf92d5537f118ccb487/index_new/cn/character_promotions.json</x:v>
      </x:c>
    </x:row>
    <x:row r="271" ht="20" customHeight="1">
      <x:c r="A271" s="6" t="str">
        <x:v>角色突破</x:v>
      </x:c>
      <x:c r="B271" s="6" t="str">
        <x:v>1106</x:v>
      </x:c>
      <x:c r="C271" s="6" t="n">
        <x:v>4</x:v>
      </x:c>
      <x:c r="D271" s="6" t="n">
        <x:v>5</x:v>
      </x:c>
      <x:c r="E271" s="7" t="str">
        <x:v>2</x:v>
      </x:c>
      <x:c r="F271" s="7" t="str">
        <x:v>信用点</x:v>
      </x:c>
      <x:c r="G271" s="6" t="n">
        <x:v>64000</x:v>
      </x:c>
      <x:c r="H271" s="6" t="str">
        <x:v>https://raw.githubusercontent.com/Mar-7th/StarRailRes/dbe8cdfcfb0bf657b9fe1cf92d5537f118ccb487/index_new/cn/character_promotions.json</x:v>
      </x:c>
    </x:row>
    <x:row r="272" ht="20" customHeight="1">
      <x:c r="A272" s="6" t="str">
        <x:v>角色突破</x:v>
      </x:c>
      <x:c r="B272" s="6" t="str">
        <x:v>1106</x:v>
      </x:c>
      <x:c r="C272" s="6" t="n">
        <x:v>4</x:v>
      </x:c>
      <x:c r="D272" s="6" t="n">
        <x:v>5</x:v>
      </x:c>
      <x:c r="E272" s="7" t="str">
        <x:v>111003</x:v>
      </x:c>
      <x:c r="F272" s="7" t="str">
        <x:v>蠢动原核</x:v>
      </x:c>
      <x:c r="G272" s="6" t="n">
        <x:v>5</x:v>
      </x:c>
      <x:c r="H272" s="6" t="str">
        <x:v>https://raw.githubusercontent.com/Mar-7th/StarRailRes/dbe8cdfcfb0bf657b9fe1cf92d5537f118ccb487/index_new/cn/character_promotions.json</x:v>
      </x:c>
    </x:row>
    <x:row r="273" ht="20" customHeight="1">
      <x:c r="A273" s="6" t="str">
        <x:v>角色突破</x:v>
      </x:c>
      <x:c r="B273" s="6" t="str">
        <x:v>1106</x:v>
      </x:c>
      <x:c r="C273" s="6" t="n">
        <x:v>4</x:v>
      </x:c>
      <x:c r="D273" s="6" t="n">
        <x:v>5</x:v>
      </x:c>
      <x:c r="E273" s="7" t="str">
        <x:v>110403</x:v>
      </x:c>
      <x:c r="F273" s="7" t="str">
        <x:v>风雪之角</x:v>
      </x:c>
      <x:c r="G273" s="6" t="n">
        <x:v>15</x:v>
      </x:c>
      <x:c r="H273" s="6" t="str">
        <x:v>https://raw.githubusercontent.com/Mar-7th/StarRailRes/dbe8cdfcfb0bf657b9fe1cf92d5537f118ccb487/index_new/cn/character_promotions.json</x:v>
      </x:c>
    </x:row>
    <x:row r="274" ht="20" customHeight="1">
      <x:c r="A274" s="6" t="str">
        <x:v>角色突破</x:v>
      </x:c>
      <x:c r="B274" s="6" t="str">
        <x:v>1106</x:v>
      </x:c>
      <x:c r="C274" s="6" t="n">
        <x:v>5</x:v>
      </x:c>
      <x:c r="D274" s="6" t="n">
        <x:v>6</x:v>
      </x:c>
      <x:c r="E274" s="7" t="str">
        <x:v>2</x:v>
      </x:c>
      <x:c r="F274" s="7" t="str">
        <x:v>信用点</x:v>
      </x:c>
      <x:c r="G274" s="6" t="n">
        <x:v>128000</x:v>
      </x:c>
      <x:c r="H274" s="6" t="str">
        <x:v>https://raw.githubusercontent.com/Mar-7th/StarRailRes/dbe8cdfcfb0bf657b9fe1cf92d5537f118ccb487/index_new/cn/character_promotions.json</x:v>
      </x:c>
    </x:row>
    <x:row r="275" ht="20" customHeight="1">
      <x:c r="A275" s="6" t="str">
        <x:v>角色突破</x:v>
      </x:c>
      <x:c r="B275" s="6" t="str">
        <x:v>1106</x:v>
      </x:c>
      <x:c r="C275" s="6" t="n">
        <x:v>5</x:v>
      </x:c>
      <x:c r="D275" s="6" t="n">
        <x:v>6</x:v>
      </x:c>
      <x:c r="E275" s="7" t="str">
        <x:v>111003</x:v>
      </x:c>
      <x:c r="F275" s="7" t="str">
        <x:v>蠢动原核</x:v>
      </x:c>
      <x:c r="G275" s="6" t="n">
        <x:v>7</x:v>
      </x:c>
      <x:c r="H275" s="6" t="str">
        <x:v>https://raw.githubusercontent.com/Mar-7th/StarRailRes/dbe8cdfcfb0bf657b9fe1cf92d5537f118ccb487/index_new/cn/character_promotions.json</x:v>
      </x:c>
    </x:row>
    <x:row r="276" ht="20" customHeight="1">
      <x:c r="A276" s="6" t="str">
        <x:v>角色突破</x:v>
      </x:c>
      <x:c r="B276" s="6" t="str">
        <x:v>1106</x:v>
      </x:c>
      <x:c r="C276" s="6" t="n">
        <x:v>5</x:v>
      </x:c>
      <x:c r="D276" s="6" t="n">
        <x:v>6</x:v>
      </x:c>
      <x:c r="E276" s="7" t="str">
        <x:v>110403</x:v>
      </x:c>
      <x:c r="F276" s="7" t="str">
        <x:v>风雪之角</x:v>
      </x:c>
      <x:c r="G276" s="6" t="n">
        <x:v>28</x:v>
      </x:c>
      <x:c r="H276" s="6" t="str">
        <x:v>https://raw.githubusercontent.com/Mar-7th/StarRailRes/dbe8cdfcfb0bf657b9fe1cf92d5537f118ccb487/index_new/cn/character_promotions.json</x:v>
      </x:c>
    </x:row>
    <x:row r="277" ht="20" customHeight="1">
      <x:c r="A277" s="6" t="str">
        <x:v>角色突破</x:v>
      </x:c>
      <x:c r="B277" s="6" t="str">
        <x:v>1107</x:v>
      </x:c>
      <x:c r="C277" s="6" t="n">
        <x:v>0</x:v>
      </x:c>
      <x:c r="D277" s="6" t="n">
        <x:v>1</x:v>
      </x:c>
      <x:c r="E277" s="7" t="str">
        <x:v>2</x:v>
      </x:c>
      <x:c r="F277" s="7" t="str">
        <x:v>信用点</x:v>
      </x:c>
      <x:c r="G277" s="6" t="n">
        <x:v>4000</x:v>
      </x:c>
      <x:c r="H277" s="6" t="str">
        <x:v>https://raw.githubusercontent.com/Mar-7th/StarRailRes/dbe8cdfcfb0bf657b9fe1cf92d5537f118ccb487/index_new/cn/character_promotions.json</x:v>
      </x:c>
    </x:row>
    <x:row r="278" ht="20" customHeight="1">
      <x:c r="A278" s="6" t="str">
        <x:v>角色突破</x:v>
      </x:c>
      <x:c r="B278" s="6" t="str">
        <x:v>1107</x:v>
      </x:c>
      <x:c r="C278" s="6" t="n">
        <x:v>0</x:v>
      </x:c>
      <x:c r="D278" s="6" t="n">
        <x:v>1</x:v>
      </x:c>
      <x:c r="E278" s="7" t="str">
        <x:v>112011</x:v>
      </x:c>
      <x:c r="F278" s="7" t="str">
        <x:v>古代零件</x:v>
      </x:c>
      <x:c r="G278" s="6" t="n">
        <x:v>5</x:v>
      </x:c>
      <x:c r="H278" s="6" t="str">
        <x:v>https://raw.githubusercontent.com/Mar-7th/StarRailRes/dbe8cdfcfb0bf657b9fe1cf92d5537f118ccb487/index_new/cn/character_promotions.json</x:v>
      </x:c>
    </x:row>
    <x:row r="279" ht="20" customHeight="1">
      <x:c r="A279" s="6" t="str">
        <x:v>角色突破</x:v>
      </x:c>
      <x:c r="B279" s="6" t="str">
        <x:v>1107</x:v>
      </x:c>
      <x:c r="C279" s="6" t="n">
        <x:v>1</x:v>
      </x:c>
      <x:c r="D279" s="6" t="n">
        <x:v>2</x:v>
      </x:c>
      <x:c r="E279" s="7" t="str">
        <x:v>2</x:v>
      </x:c>
      <x:c r="F279" s="7" t="str">
        <x:v>信用点</x:v>
      </x:c>
      <x:c r="G279" s="6" t="n">
        <x:v>8000</x:v>
      </x:c>
      <x:c r="H279" s="6" t="str">
        <x:v>https://raw.githubusercontent.com/Mar-7th/StarRailRes/dbe8cdfcfb0bf657b9fe1cf92d5537f118ccb487/index_new/cn/character_promotions.json</x:v>
      </x:c>
    </x:row>
    <x:row r="280" ht="20" customHeight="1">
      <x:c r="A280" s="6" t="str">
        <x:v>角色突破</x:v>
      </x:c>
      <x:c r="B280" s="6" t="str">
        <x:v>1107</x:v>
      </x:c>
      <x:c r="C280" s="6" t="n">
        <x:v>1</x:v>
      </x:c>
      <x:c r="D280" s="6" t="n">
        <x:v>2</x:v>
      </x:c>
      <x:c r="E280" s="7" t="str">
        <x:v>112011</x:v>
      </x:c>
      <x:c r="F280" s="7" t="str">
        <x:v>古代零件</x:v>
      </x:c>
      <x:c r="G280" s="6" t="n">
        <x:v>10</x:v>
      </x:c>
      <x:c r="H280" s="6" t="str">
        <x:v>https://raw.githubusercontent.com/Mar-7th/StarRailRes/dbe8cdfcfb0bf657b9fe1cf92d5537f118ccb487/index_new/cn/character_promotions.json</x:v>
      </x:c>
    </x:row>
    <x:row r="281" ht="20" customHeight="1">
      <x:c r="A281" s="6" t="str">
        <x:v>角色突破</x:v>
      </x:c>
      <x:c r="B281" s="6" t="str">
        <x:v>1107</x:v>
      </x:c>
      <x:c r="C281" s="6" t="n">
        <x:v>2</x:v>
      </x:c>
      <x:c r="D281" s="6" t="n">
        <x:v>3</x:v>
      </x:c>
      <x:c r="E281" s="7" t="str">
        <x:v>2</x:v>
      </x:c>
      <x:c r="F281" s="7" t="str">
        <x:v>信用点</x:v>
      </x:c>
      <x:c r="G281" s="6" t="n">
        <x:v>16000</x:v>
      </x:c>
      <x:c r="H281" s="6" t="str">
        <x:v>https://raw.githubusercontent.com/Mar-7th/StarRailRes/dbe8cdfcfb0bf657b9fe1cf92d5537f118ccb487/index_new/cn/character_promotions.json</x:v>
      </x:c>
    </x:row>
    <x:row r="282" ht="20" customHeight="1">
      <x:c r="A282" s="6" t="str">
        <x:v>角色突破</x:v>
      </x:c>
      <x:c r="B282" s="6" t="str">
        <x:v>1107</x:v>
      </x:c>
      <x:c r="C282" s="6" t="n">
        <x:v>2</x:v>
      </x:c>
      <x:c r="D282" s="6" t="n">
        <x:v>3</x:v>
      </x:c>
      <x:c r="E282" s="7" t="str">
        <x:v>112012</x:v>
      </x:c>
      <x:c r="F282" s="7" t="str">
        <x:v>古代转轴</x:v>
      </x:c>
      <x:c r="G282" s="6" t="n">
        <x:v>6</x:v>
      </x:c>
      <x:c r="H282" s="6" t="str">
        <x:v>https://raw.githubusercontent.com/Mar-7th/StarRailRes/dbe8cdfcfb0bf657b9fe1cf92d5537f118ccb487/index_new/cn/character_promotions.json</x:v>
      </x:c>
    </x:row>
    <x:row r="283" ht="20" customHeight="1">
      <x:c r="A283" s="6" t="str">
        <x:v>角色突破</x:v>
      </x:c>
      <x:c r="B283" s="6" t="str">
        <x:v>1107</x:v>
      </x:c>
      <x:c r="C283" s="6" t="n">
        <x:v>2</x:v>
      </x:c>
      <x:c r="D283" s="6" t="n">
        <x:v>3</x:v>
      </x:c>
      <x:c r="E283" s="7" t="str">
        <x:v>110401</x:v>
      </x:c>
      <x:c r="F283" s="7" t="str">
        <x:v>铁狼碎齿</x:v>
      </x:c>
      <x:c r="G283" s="6" t="n">
        <x:v>3</x:v>
      </x:c>
      <x:c r="H283" s="6" t="str">
        <x:v>https://raw.githubusercontent.com/Mar-7th/StarRailRes/dbe8cdfcfb0bf657b9fe1cf92d5537f118ccb487/index_new/cn/character_promotions.json</x:v>
      </x:c>
    </x:row>
    <x:row r="284" ht="20" customHeight="1">
      <x:c r="A284" s="6" t="str">
        <x:v>角色突破</x:v>
      </x:c>
      <x:c r="B284" s="6" t="str">
        <x:v>1107</x:v>
      </x:c>
      <x:c r="C284" s="6" t="n">
        <x:v>3</x:v>
      </x:c>
      <x:c r="D284" s="6" t="n">
        <x:v>4</x:v>
      </x:c>
      <x:c r="E284" s="7" t="str">
        <x:v>2</x:v>
      </x:c>
      <x:c r="F284" s="7" t="str">
        <x:v>信用点</x:v>
      </x:c>
      <x:c r="G284" s="6" t="n">
        <x:v>40000</x:v>
      </x:c>
      <x:c r="H284" s="6" t="str">
        <x:v>https://raw.githubusercontent.com/Mar-7th/StarRailRes/dbe8cdfcfb0bf657b9fe1cf92d5537f118ccb487/index_new/cn/character_promotions.json</x:v>
      </x:c>
    </x:row>
    <x:row r="285" ht="20" customHeight="1">
      <x:c r="A285" s="6" t="str">
        <x:v>角色突破</x:v>
      </x:c>
      <x:c r="B285" s="6" t="str">
        <x:v>1107</x:v>
      </x:c>
      <x:c r="C285" s="6" t="n">
        <x:v>3</x:v>
      </x:c>
      <x:c r="D285" s="6" t="n">
        <x:v>4</x:v>
      </x:c>
      <x:c r="E285" s="7" t="str">
        <x:v>112012</x:v>
      </x:c>
      <x:c r="F285" s="7" t="str">
        <x:v>古代转轴</x:v>
      </x:c>
      <x:c r="G285" s="6" t="n">
        <x:v>9</x:v>
      </x:c>
      <x:c r="H285" s="6" t="str">
        <x:v>https://raw.githubusercontent.com/Mar-7th/StarRailRes/dbe8cdfcfb0bf657b9fe1cf92d5537f118ccb487/index_new/cn/character_promotions.json</x:v>
      </x:c>
    </x:row>
    <x:row r="286" ht="20" customHeight="1">
      <x:c r="A286" s="6" t="str">
        <x:v>角色突破</x:v>
      </x:c>
      <x:c r="B286" s="6" t="str">
        <x:v>1107</x:v>
      </x:c>
      <x:c r="C286" s="6" t="n">
        <x:v>3</x:v>
      </x:c>
      <x:c r="D286" s="6" t="n">
        <x:v>4</x:v>
      </x:c>
      <x:c r="E286" s="7" t="str">
        <x:v>110401</x:v>
      </x:c>
      <x:c r="F286" s="7" t="str">
        <x:v>铁狼碎齿</x:v>
      </x:c>
      <x:c r="G286" s="6" t="n">
        <x:v>7</x:v>
      </x:c>
      <x:c r="H286" s="6" t="str">
        <x:v>https://raw.githubusercontent.com/Mar-7th/StarRailRes/dbe8cdfcfb0bf657b9fe1cf92d5537f118ccb487/index_new/cn/character_promotions.json</x:v>
      </x:c>
    </x:row>
    <x:row r="287" ht="20" customHeight="1">
      <x:c r="A287" s="6" t="str">
        <x:v>角色突破</x:v>
      </x:c>
      <x:c r="B287" s="6" t="str">
        <x:v>1107</x:v>
      </x:c>
      <x:c r="C287" s="6" t="n">
        <x:v>4</x:v>
      </x:c>
      <x:c r="D287" s="6" t="n">
        <x:v>5</x:v>
      </x:c>
      <x:c r="E287" s="7" t="str">
        <x:v>2</x:v>
      </x:c>
      <x:c r="F287" s="7" t="str">
        <x:v>信用点</x:v>
      </x:c>
      <x:c r="G287" s="6" t="n">
        <x:v>80000</x:v>
      </x:c>
      <x:c r="H287" s="6" t="str">
        <x:v>https://raw.githubusercontent.com/Mar-7th/StarRailRes/dbe8cdfcfb0bf657b9fe1cf92d5537f118ccb487/index_new/cn/character_promotions.json</x:v>
      </x:c>
    </x:row>
    <x:row r="288" ht="20" customHeight="1">
      <x:c r="A288" s="6" t="str">
        <x:v>角色突破</x:v>
      </x:c>
      <x:c r="B288" s="6" t="str">
        <x:v>1107</x:v>
      </x:c>
      <x:c r="C288" s="6" t="n">
        <x:v>4</x:v>
      </x:c>
      <x:c r="D288" s="6" t="n">
        <x:v>5</x:v>
      </x:c>
      <x:c r="E288" s="7" t="str">
        <x:v>112013</x:v>
      </x:c>
      <x:c r="F288" s="7" t="str">
        <x:v>古代引擎</x:v>
      </x:c>
      <x:c r="G288" s="6" t="n">
        <x:v>6</x:v>
      </x:c>
      <x:c r="H288" s="6" t="str">
        <x:v>https://raw.githubusercontent.com/Mar-7th/StarRailRes/dbe8cdfcfb0bf657b9fe1cf92d5537f118ccb487/index_new/cn/character_promotions.json</x:v>
      </x:c>
    </x:row>
    <x:row r="289" ht="20" customHeight="1">
      <x:c r="A289" s="6" t="str">
        <x:v>角色突破</x:v>
      </x:c>
      <x:c r="B289" s="6" t="str">
        <x:v>1107</x:v>
      </x:c>
      <x:c r="C289" s="6" t="n">
        <x:v>4</x:v>
      </x:c>
      <x:c r="D289" s="6" t="n">
        <x:v>5</x:v>
      </x:c>
      <x:c r="E289" s="7" t="str">
        <x:v>110401</x:v>
      </x:c>
      <x:c r="F289" s="7" t="str">
        <x:v>铁狼碎齿</x:v>
      </x:c>
      <x:c r="G289" s="6" t="n">
        <x:v>20</x:v>
      </x:c>
      <x:c r="H289" s="6" t="str">
        <x:v>https://raw.githubusercontent.com/Mar-7th/StarRailRes/dbe8cdfcfb0bf657b9fe1cf92d5537f118ccb487/index_new/cn/character_promotions.json</x:v>
      </x:c>
    </x:row>
    <x:row r="290" ht="20" customHeight="1">
      <x:c r="A290" s="6" t="str">
        <x:v>角色突破</x:v>
      </x:c>
      <x:c r="B290" s="6" t="str">
        <x:v>1107</x:v>
      </x:c>
      <x:c r="C290" s="6" t="n">
        <x:v>5</x:v>
      </x:c>
      <x:c r="D290" s="6" t="n">
        <x:v>6</x:v>
      </x:c>
      <x:c r="E290" s="7" t="str">
        <x:v>2</x:v>
      </x:c>
      <x:c r="F290" s="7" t="str">
        <x:v>信用点</x:v>
      </x:c>
      <x:c r="G290" s="6" t="n">
        <x:v>160000</x:v>
      </x:c>
      <x:c r="H290" s="6" t="str">
        <x:v>https://raw.githubusercontent.com/Mar-7th/StarRailRes/dbe8cdfcfb0bf657b9fe1cf92d5537f118ccb487/index_new/cn/character_promotions.json</x:v>
      </x:c>
    </x:row>
    <x:row r="291" ht="20" customHeight="1">
      <x:c r="A291" s="6" t="str">
        <x:v>角色突破</x:v>
      </x:c>
      <x:c r="B291" s="6" t="str">
        <x:v>1107</x:v>
      </x:c>
      <x:c r="C291" s="6" t="n">
        <x:v>5</x:v>
      </x:c>
      <x:c r="D291" s="6" t="n">
        <x:v>6</x:v>
      </x:c>
      <x:c r="E291" s="7" t="str">
        <x:v>112013</x:v>
      </x:c>
      <x:c r="F291" s="7" t="str">
        <x:v>古代引擎</x:v>
      </x:c>
      <x:c r="G291" s="6" t="n">
        <x:v>9</x:v>
      </x:c>
      <x:c r="H291" s="6" t="str">
        <x:v>https://raw.githubusercontent.com/Mar-7th/StarRailRes/dbe8cdfcfb0bf657b9fe1cf92d5537f118ccb487/index_new/cn/character_promotions.json</x:v>
      </x:c>
    </x:row>
    <x:row r="292" ht="20" customHeight="1">
      <x:c r="A292" s="6" t="str">
        <x:v>角色突破</x:v>
      </x:c>
      <x:c r="B292" s="6" t="str">
        <x:v>1107</x:v>
      </x:c>
      <x:c r="C292" s="6" t="n">
        <x:v>5</x:v>
      </x:c>
      <x:c r="D292" s="6" t="n">
        <x:v>6</x:v>
      </x:c>
      <x:c r="E292" s="7" t="str">
        <x:v>110401</x:v>
      </x:c>
      <x:c r="F292" s="7" t="str">
        <x:v>铁狼碎齿</x:v>
      </x:c>
      <x:c r="G292" s="6" t="n">
        <x:v>35</x:v>
      </x:c>
      <x:c r="H292" s="6" t="str">
        <x:v>https://raw.githubusercontent.com/Mar-7th/StarRailRes/dbe8cdfcfb0bf657b9fe1cf92d5537f118ccb487/index_new/cn/character_promotions.json</x:v>
      </x:c>
    </x:row>
    <x:row r="293" ht="20" customHeight="1">
      <x:c r="A293" s="6" t="str">
        <x:v>角色突破</x:v>
      </x:c>
      <x:c r="B293" s="6" t="str">
        <x:v>1108</x:v>
      </x:c>
      <x:c r="C293" s="6" t="n">
        <x:v>0</x:v>
      </x:c>
      <x:c r="D293" s="6" t="n">
        <x:v>1</x:v>
      </x:c>
      <x:c r="E293" s="7" t="str">
        <x:v>2</x:v>
      </x:c>
      <x:c r="F293" s="7" t="str">
        <x:v>信用点</x:v>
      </x:c>
      <x:c r="G293" s="6" t="n">
        <x:v>3200</x:v>
      </x:c>
      <x:c r="H293" s="6" t="str">
        <x:v>https://raw.githubusercontent.com/Mar-7th/StarRailRes/dbe8cdfcfb0bf657b9fe1cf92d5537f118ccb487/index_new/cn/character_promotions.json</x:v>
      </x:c>
    </x:row>
    <x:row r="294" ht="20" customHeight="1">
      <x:c r="A294" s="6" t="str">
        <x:v>角色突破</x:v>
      </x:c>
      <x:c r="B294" s="6" t="str">
        <x:v>1108</x:v>
      </x:c>
      <x:c r="C294" s="6" t="n">
        <x:v>0</x:v>
      </x:c>
      <x:c r="D294" s="6" t="n">
        <x:v>1</x:v>
      </x:c>
      <x:c r="E294" s="7" t="str">
        <x:v>112011</x:v>
      </x:c>
      <x:c r="F294" s="7" t="str">
        <x:v>古代零件</x:v>
      </x:c>
      <x:c r="G294" s="6" t="n">
        <x:v>4</x:v>
      </x:c>
      <x:c r="H294" s="6" t="str">
        <x:v>https://raw.githubusercontent.com/Mar-7th/StarRailRes/dbe8cdfcfb0bf657b9fe1cf92d5537f118ccb487/index_new/cn/character_promotions.json</x:v>
      </x:c>
    </x:row>
    <x:row r="295" ht="20" customHeight="1">
      <x:c r="A295" s="6" t="str">
        <x:v>角色突破</x:v>
      </x:c>
      <x:c r="B295" s="6" t="str">
        <x:v>1108</x:v>
      </x:c>
      <x:c r="C295" s="6" t="n">
        <x:v>1</x:v>
      </x:c>
      <x:c r="D295" s="6" t="n">
        <x:v>2</x:v>
      </x:c>
      <x:c r="E295" s="7" t="str">
        <x:v>2</x:v>
      </x:c>
      <x:c r="F295" s="7" t="str">
        <x:v>信用点</x:v>
      </x:c>
      <x:c r="G295" s="6" t="n">
        <x:v>6400</x:v>
      </x:c>
      <x:c r="H295" s="6" t="str">
        <x:v>https://raw.githubusercontent.com/Mar-7th/StarRailRes/dbe8cdfcfb0bf657b9fe1cf92d5537f118ccb487/index_new/cn/character_promotions.json</x:v>
      </x:c>
    </x:row>
    <x:row r="296" ht="20" customHeight="1">
      <x:c r="A296" s="6" t="str">
        <x:v>角色突破</x:v>
      </x:c>
      <x:c r="B296" s="6" t="str">
        <x:v>1108</x:v>
      </x:c>
      <x:c r="C296" s="6" t="n">
        <x:v>1</x:v>
      </x:c>
      <x:c r="D296" s="6" t="n">
        <x:v>2</x:v>
      </x:c>
      <x:c r="E296" s="7" t="str">
        <x:v>112011</x:v>
      </x:c>
      <x:c r="F296" s="7" t="str">
        <x:v>古代零件</x:v>
      </x:c>
      <x:c r="G296" s="6" t="n">
        <x:v>8</x:v>
      </x:c>
      <x:c r="H296" s="6" t="str">
        <x:v>https://raw.githubusercontent.com/Mar-7th/StarRailRes/dbe8cdfcfb0bf657b9fe1cf92d5537f118ccb487/index_new/cn/character_promotions.json</x:v>
      </x:c>
    </x:row>
    <x:row r="297" ht="20" customHeight="1">
      <x:c r="A297" s="6" t="str">
        <x:v>角色突破</x:v>
      </x:c>
      <x:c r="B297" s="6" t="str">
        <x:v>1108</x:v>
      </x:c>
      <x:c r="C297" s="6" t="n">
        <x:v>2</x:v>
      </x:c>
      <x:c r="D297" s="6" t="n">
        <x:v>3</x:v>
      </x:c>
      <x:c r="E297" s="7" t="str">
        <x:v>2</x:v>
      </x:c>
      <x:c r="F297" s="7" t="str">
        <x:v>信用点</x:v>
      </x:c>
      <x:c r="G297" s="6" t="n">
        <x:v>12800</x:v>
      </x:c>
      <x:c r="H297" s="6" t="str">
        <x:v>https://raw.githubusercontent.com/Mar-7th/StarRailRes/dbe8cdfcfb0bf657b9fe1cf92d5537f118ccb487/index_new/cn/character_promotions.json</x:v>
      </x:c>
    </x:row>
    <x:row r="298" ht="20" customHeight="1">
      <x:c r="A298" s="6" t="str">
        <x:v>角色突破</x:v>
      </x:c>
      <x:c r="B298" s="6" t="str">
        <x:v>1108</x:v>
      </x:c>
      <x:c r="C298" s="6" t="n">
        <x:v>2</x:v>
      </x:c>
      <x:c r="D298" s="6" t="n">
        <x:v>3</x:v>
      </x:c>
      <x:c r="E298" s="7" t="str">
        <x:v>112012</x:v>
      </x:c>
      <x:c r="F298" s="7" t="str">
        <x:v>古代转轴</x:v>
      </x:c>
      <x:c r="G298" s="6" t="n">
        <x:v>5</x:v>
      </x:c>
      <x:c r="H298" s="6" t="str">
        <x:v>https://raw.githubusercontent.com/Mar-7th/StarRailRes/dbe8cdfcfb0bf657b9fe1cf92d5537f118ccb487/index_new/cn/character_promotions.json</x:v>
      </x:c>
    </x:row>
    <x:row r="299" ht="20" customHeight="1">
      <x:c r="A299" s="6" t="str">
        <x:v>角色突破</x:v>
      </x:c>
      <x:c r="B299" s="6" t="str">
        <x:v>1108</x:v>
      </x:c>
      <x:c r="C299" s="6" t="n">
        <x:v>2</x:v>
      </x:c>
      <x:c r="D299" s="6" t="n">
        <x:v>3</x:v>
      </x:c>
      <x:c r="E299" s="7" t="str">
        <x:v>110405</x:v>
      </x:c>
      <x:c r="F299" s="7" t="str">
        <x:v>暴风之眼</x:v>
      </x:c>
      <x:c r="G299" s="6" t="n">
        <x:v>2</x:v>
      </x:c>
      <x:c r="H299" s="6" t="str">
        <x:v>https://raw.githubusercontent.com/Mar-7th/StarRailRes/dbe8cdfcfb0bf657b9fe1cf92d5537f118ccb487/index_new/cn/character_promotions.json</x:v>
      </x:c>
    </x:row>
    <x:row r="300" ht="20" customHeight="1">
      <x:c r="A300" s="6" t="str">
        <x:v>角色突破</x:v>
      </x:c>
      <x:c r="B300" s="6" t="str">
        <x:v>1108</x:v>
      </x:c>
      <x:c r="C300" s="6" t="n">
        <x:v>3</x:v>
      </x:c>
      <x:c r="D300" s="6" t="n">
        <x:v>4</x:v>
      </x:c>
      <x:c r="E300" s="7" t="str">
        <x:v>2</x:v>
      </x:c>
      <x:c r="F300" s="7" t="str">
        <x:v>信用点</x:v>
      </x:c>
      <x:c r="G300" s="6" t="n">
        <x:v>32000</x:v>
      </x:c>
      <x:c r="H300" s="6" t="str">
        <x:v>https://raw.githubusercontent.com/Mar-7th/StarRailRes/dbe8cdfcfb0bf657b9fe1cf92d5537f118ccb487/index_new/cn/character_promotions.json</x:v>
      </x:c>
    </x:row>
    <x:row r="301" ht="20" customHeight="1">
      <x:c r="A301" s="6" t="str">
        <x:v>角色突破</x:v>
      </x:c>
      <x:c r="B301" s="6" t="str">
        <x:v>1108</x:v>
      </x:c>
      <x:c r="C301" s="6" t="n">
        <x:v>3</x:v>
      </x:c>
      <x:c r="D301" s="6" t="n">
        <x:v>4</x:v>
      </x:c>
      <x:c r="E301" s="7" t="str">
        <x:v>112012</x:v>
      </x:c>
      <x:c r="F301" s="7" t="str">
        <x:v>古代转轴</x:v>
      </x:c>
      <x:c r="G301" s="6" t="n">
        <x:v>8</x:v>
      </x:c>
      <x:c r="H301" s="6" t="str">
        <x:v>https://raw.githubusercontent.com/Mar-7th/StarRailRes/dbe8cdfcfb0bf657b9fe1cf92d5537f118ccb487/index_new/cn/character_promotions.json</x:v>
      </x:c>
    </x:row>
    <x:row r="302" ht="20" customHeight="1">
      <x:c r="A302" s="6" t="str">
        <x:v>角色突破</x:v>
      </x:c>
      <x:c r="B302" s="6" t="str">
        <x:v>1108</x:v>
      </x:c>
      <x:c r="C302" s="6" t="n">
        <x:v>3</x:v>
      </x:c>
      <x:c r="D302" s="6" t="n">
        <x:v>4</x:v>
      </x:c>
      <x:c r="E302" s="7" t="str">
        <x:v>110405</x:v>
      </x:c>
      <x:c r="F302" s="7" t="str">
        <x:v>暴风之眼</x:v>
      </x:c>
      <x:c r="G302" s="6" t="n">
        <x:v>5</x:v>
      </x:c>
      <x:c r="H302" s="6" t="str">
        <x:v>https://raw.githubusercontent.com/Mar-7th/StarRailRes/dbe8cdfcfb0bf657b9fe1cf92d5537f118ccb487/index_new/cn/character_promotions.json</x:v>
      </x:c>
    </x:row>
    <x:row r="303" ht="20" customHeight="1">
      <x:c r="A303" s="6" t="str">
        <x:v>角色突破</x:v>
      </x:c>
      <x:c r="B303" s="6" t="str">
        <x:v>1108</x:v>
      </x:c>
      <x:c r="C303" s="6" t="n">
        <x:v>4</x:v>
      </x:c>
      <x:c r="D303" s="6" t="n">
        <x:v>5</x:v>
      </x:c>
      <x:c r="E303" s="7" t="str">
        <x:v>2</x:v>
      </x:c>
      <x:c r="F303" s="7" t="str">
        <x:v>信用点</x:v>
      </x:c>
      <x:c r="G303" s="6" t="n">
        <x:v>64000</x:v>
      </x:c>
      <x:c r="H303" s="6" t="str">
        <x:v>https://raw.githubusercontent.com/Mar-7th/StarRailRes/dbe8cdfcfb0bf657b9fe1cf92d5537f118ccb487/index_new/cn/character_promotions.json</x:v>
      </x:c>
    </x:row>
    <x:row r="304" ht="20" customHeight="1">
      <x:c r="A304" s="6" t="str">
        <x:v>角色突破</x:v>
      </x:c>
      <x:c r="B304" s="6" t="str">
        <x:v>1108</x:v>
      </x:c>
      <x:c r="C304" s="6" t="n">
        <x:v>4</x:v>
      </x:c>
      <x:c r="D304" s="6" t="n">
        <x:v>5</x:v>
      </x:c>
      <x:c r="E304" s="7" t="str">
        <x:v>112013</x:v>
      </x:c>
      <x:c r="F304" s="7" t="str">
        <x:v>古代引擎</x:v>
      </x:c>
      <x:c r="G304" s="6" t="n">
        <x:v>5</x:v>
      </x:c>
      <x:c r="H304" s="6" t="str">
        <x:v>https://raw.githubusercontent.com/Mar-7th/StarRailRes/dbe8cdfcfb0bf657b9fe1cf92d5537f118ccb487/index_new/cn/character_promotions.json</x:v>
      </x:c>
    </x:row>
    <x:row r="305" ht="20" customHeight="1">
      <x:c r="A305" s="6" t="str">
        <x:v>角色突破</x:v>
      </x:c>
      <x:c r="B305" s="6" t="str">
        <x:v>1108</x:v>
      </x:c>
      <x:c r="C305" s="6" t="n">
        <x:v>4</x:v>
      </x:c>
      <x:c r="D305" s="6" t="n">
        <x:v>5</x:v>
      </x:c>
      <x:c r="E305" s="7" t="str">
        <x:v>110405</x:v>
      </x:c>
      <x:c r="F305" s="7" t="str">
        <x:v>暴风之眼</x:v>
      </x:c>
      <x:c r="G305" s="6" t="n">
        <x:v>15</x:v>
      </x:c>
      <x:c r="H305" s="6" t="str">
        <x:v>https://raw.githubusercontent.com/Mar-7th/StarRailRes/dbe8cdfcfb0bf657b9fe1cf92d5537f118ccb487/index_new/cn/character_promotions.json</x:v>
      </x:c>
    </x:row>
    <x:row r="306" ht="20" customHeight="1">
      <x:c r="A306" s="6" t="str">
        <x:v>角色突破</x:v>
      </x:c>
      <x:c r="B306" s="6" t="str">
        <x:v>1108</x:v>
      </x:c>
      <x:c r="C306" s="6" t="n">
        <x:v>5</x:v>
      </x:c>
      <x:c r="D306" s="6" t="n">
        <x:v>6</x:v>
      </x:c>
      <x:c r="E306" s="7" t="str">
        <x:v>2</x:v>
      </x:c>
      <x:c r="F306" s="7" t="str">
        <x:v>信用点</x:v>
      </x:c>
      <x:c r="G306" s="6" t="n">
        <x:v>128000</x:v>
      </x:c>
      <x:c r="H306" s="6" t="str">
        <x:v>https://raw.githubusercontent.com/Mar-7th/StarRailRes/dbe8cdfcfb0bf657b9fe1cf92d5537f118ccb487/index_new/cn/character_promotions.json</x:v>
      </x:c>
    </x:row>
    <x:row r="307" ht="20" customHeight="1">
      <x:c r="A307" s="6" t="str">
        <x:v>角色突破</x:v>
      </x:c>
      <x:c r="B307" s="6" t="str">
        <x:v>1108</x:v>
      </x:c>
      <x:c r="C307" s="6" t="n">
        <x:v>5</x:v>
      </x:c>
      <x:c r="D307" s="6" t="n">
        <x:v>6</x:v>
      </x:c>
      <x:c r="E307" s="7" t="str">
        <x:v>112013</x:v>
      </x:c>
      <x:c r="F307" s="7" t="str">
        <x:v>古代引擎</x:v>
      </x:c>
      <x:c r="G307" s="6" t="n">
        <x:v>7</x:v>
      </x:c>
      <x:c r="H307" s="6" t="str">
        <x:v>https://raw.githubusercontent.com/Mar-7th/StarRailRes/dbe8cdfcfb0bf657b9fe1cf92d5537f118ccb487/index_new/cn/character_promotions.json</x:v>
      </x:c>
    </x:row>
    <x:row r="308" ht="20" customHeight="1">
      <x:c r="A308" s="6" t="str">
        <x:v>角色突破</x:v>
      </x:c>
      <x:c r="B308" s="6" t="str">
        <x:v>1108</x:v>
      </x:c>
      <x:c r="C308" s="6" t="n">
        <x:v>5</x:v>
      </x:c>
      <x:c r="D308" s="6" t="n">
        <x:v>6</x:v>
      </x:c>
      <x:c r="E308" s="7" t="str">
        <x:v>110405</x:v>
      </x:c>
      <x:c r="F308" s="7" t="str">
        <x:v>暴风之眼</x:v>
      </x:c>
      <x:c r="G308" s="6" t="n">
        <x:v>28</x:v>
      </x:c>
      <x:c r="H308" s="6" t="str">
        <x:v>https://raw.githubusercontent.com/Mar-7th/StarRailRes/dbe8cdfcfb0bf657b9fe1cf92d5537f118ccb487/index_new/cn/character_promotions.json</x:v>
      </x:c>
    </x:row>
    <x:row r="309" ht="20" customHeight="1">
      <x:c r="A309" s="6" t="str">
        <x:v>角色突破</x:v>
      </x:c>
      <x:c r="B309" s="6" t="str">
        <x:v>1109</x:v>
      </x:c>
      <x:c r="C309" s="6" t="n">
        <x:v>0</x:v>
      </x:c>
      <x:c r="D309" s="6" t="n">
        <x:v>1</x:v>
      </x:c>
      <x:c r="E309" s="7" t="str">
        <x:v>2</x:v>
      </x:c>
      <x:c r="F309" s="7" t="str">
        <x:v>信用点</x:v>
      </x:c>
      <x:c r="G309" s="6" t="n">
        <x:v>3200</x:v>
      </x:c>
      <x:c r="H309" s="6" t="str">
        <x:v>https://raw.githubusercontent.com/Mar-7th/StarRailRes/dbe8cdfcfb0bf657b9fe1cf92d5537f118ccb487/index_new/cn/character_promotions.json</x:v>
      </x:c>
    </x:row>
    <x:row r="310" ht="20" customHeight="1">
      <x:c r="A310" s="6" t="str">
        <x:v>角色突破</x:v>
      </x:c>
      <x:c r="B310" s="6" t="str">
        <x:v>1109</x:v>
      </x:c>
      <x:c r="C310" s="6" t="n">
        <x:v>0</x:v>
      </x:c>
      <x:c r="D310" s="6" t="n">
        <x:v>1</x:v>
      </x:c>
      <x:c r="E310" s="7" t="str">
        <x:v>112011</x:v>
      </x:c>
      <x:c r="F310" s="7" t="str">
        <x:v>古代零件</x:v>
      </x:c>
      <x:c r="G310" s="6" t="n">
        <x:v>4</x:v>
      </x:c>
      <x:c r="H310" s="6" t="str">
        <x:v>https://raw.githubusercontent.com/Mar-7th/StarRailRes/dbe8cdfcfb0bf657b9fe1cf92d5537f118ccb487/index_new/cn/character_promotions.json</x:v>
      </x:c>
    </x:row>
    <x:row r="311" ht="20" customHeight="1">
      <x:c r="A311" s="6" t="str">
        <x:v>角色突破</x:v>
      </x:c>
      <x:c r="B311" s="6" t="str">
        <x:v>1109</x:v>
      </x:c>
      <x:c r="C311" s="6" t="n">
        <x:v>1</x:v>
      </x:c>
      <x:c r="D311" s="6" t="n">
        <x:v>2</x:v>
      </x:c>
      <x:c r="E311" s="7" t="str">
        <x:v>2</x:v>
      </x:c>
      <x:c r="F311" s="7" t="str">
        <x:v>信用点</x:v>
      </x:c>
      <x:c r="G311" s="6" t="n">
        <x:v>6400</x:v>
      </x:c>
      <x:c r="H311" s="6" t="str">
        <x:v>https://raw.githubusercontent.com/Mar-7th/StarRailRes/dbe8cdfcfb0bf657b9fe1cf92d5537f118ccb487/index_new/cn/character_promotions.json</x:v>
      </x:c>
    </x:row>
    <x:row r="312" ht="20" customHeight="1">
      <x:c r="A312" s="6" t="str">
        <x:v>角色突破</x:v>
      </x:c>
      <x:c r="B312" s="6" t="str">
        <x:v>1109</x:v>
      </x:c>
      <x:c r="C312" s="6" t="n">
        <x:v>1</x:v>
      </x:c>
      <x:c r="D312" s="6" t="n">
        <x:v>2</x:v>
      </x:c>
      <x:c r="E312" s="7" t="str">
        <x:v>112011</x:v>
      </x:c>
      <x:c r="F312" s="7" t="str">
        <x:v>古代零件</x:v>
      </x:c>
      <x:c r="G312" s="6" t="n">
        <x:v>8</x:v>
      </x:c>
      <x:c r="H312" s="6" t="str">
        <x:v>https://raw.githubusercontent.com/Mar-7th/StarRailRes/dbe8cdfcfb0bf657b9fe1cf92d5537f118ccb487/index_new/cn/character_promotions.json</x:v>
      </x:c>
    </x:row>
    <x:row r="313" ht="20" customHeight="1">
      <x:c r="A313" s="6" t="str">
        <x:v>角色突破</x:v>
      </x:c>
      <x:c r="B313" s="6" t="str">
        <x:v>1109</x:v>
      </x:c>
      <x:c r="C313" s="6" t="n">
        <x:v>2</x:v>
      </x:c>
      <x:c r="D313" s="6" t="n">
        <x:v>3</x:v>
      </x:c>
      <x:c r="E313" s="7" t="str">
        <x:v>2</x:v>
      </x:c>
      <x:c r="F313" s="7" t="str">
        <x:v>信用点</x:v>
      </x:c>
      <x:c r="G313" s="6" t="n">
        <x:v>12800</x:v>
      </x:c>
      <x:c r="H313" s="6" t="str">
        <x:v>https://raw.githubusercontent.com/Mar-7th/StarRailRes/dbe8cdfcfb0bf657b9fe1cf92d5537f118ccb487/index_new/cn/character_promotions.json</x:v>
      </x:c>
    </x:row>
    <x:row r="314" ht="20" customHeight="1">
      <x:c r="A314" s="6" t="str">
        <x:v>角色突破</x:v>
      </x:c>
      <x:c r="B314" s="6" t="str">
        <x:v>1109</x:v>
      </x:c>
      <x:c r="C314" s="6" t="n">
        <x:v>2</x:v>
      </x:c>
      <x:c r="D314" s="6" t="n">
        <x:v>3</x:v>
      </x:c>
      <x:c r="E314" s="7" t="str">
        <x:v>112012</x:v>
      </x:c>
      <x:c r="F314" s="7" t="str">
        <x:v>古代转轴</x:v>
      </x:c>
      <x:c r="G314" s="6" t="n">
        <x:v>5</x:v>
      </x:c>
      <x:c r="H314" s="6" t="str">
        <x:v>https://raw.githubusercontent.com/Mar-7th/StarRailRes/dbe8cdfcfb0bf657b9fe1cf92d5537f118ccb487/index_new/cn/character_promotions.json</x:v>
      </x:c>
    </x:row>
    <x:row r="315" ht="20" customHeight="1">
      <x:c r="A315" s="6" t="str">
        <x:v>角色突破</x:v>
      </x:c>
      <x:c r="B315" s="6" t="str">
        <x:v>1109</x:v>
      </x:c>
      <x:c r="C315" s="6" t="n">
        <x:v>2</x:v>
      </x:c>
      <x:c r="D315" s="6" t="n">
        <x:v>3</x:v>
      </x:c>
      <x:c r="E315" s="7" t="str">
        <x:v>110402</x:v>
      </x:c>
      <x:c r="F315" s="7" t="str">
        <x:v>恒温晶壳</x:v>
      </x:c>
      <x:c r="G315" s="6" t="n">
        <x:v>2</x:v>
      </x:c>
      <x:c r="H315" s="6" t="str">
        <x:v>https://raw.githubusercontent.com/Mar-7th/StarRailRes/dbe8cdfcfb0bf657b9fe1cf92d5537f118ccb487/index_new/cn/character_promotions.json</x:v>
      </x:c>
    </x:row>
    <x:row r="316" ht="20" customHeight="1">
      <x:c r="A316" s="6" t="str">
        <x:v>角色突破</x:v>
      </x:c>
      <x:c r="B316" s="6" t="str">
        <x:v>1109</x:v>
      </x:c>
      <x:c r="C316" s="6" t="n">
        <x:v>3</x:v>
      </x:c>
      <x:c r="D316" s="6" t="n">
        <x:v>4</x:v>
      </x:c>
      <x:c r="E316" s="7" t="str">
        <x:v>2</x:v>
      </x:c>
      <x:c r="F316" s="7" t="str">
        <x:v>信用点</x:v>
      </x:c>
      <x:c r="G316" s="6" t="n">
        <x:v>32000</x:v>
      </x:c>
      <x:c r="H316" s="6" t="str">
        <x:v>https://raw.githubusercontent.com/Mar-7th/StarRailRes/dbe8cdfcfb0bf657b9fe1cf92d5537f118ccb487/index_new/cn/character_promotions.json</x:v>
      </x:c>
    </x:row>
    <x:row r="317" ht="20" customHeight="1">
      <x:c r="A317" s="6" t="str">
        <x:v>角色突破</x:v>
      </x:c>
      <x:c r="B317" s="6" t="str">
        <x:v>1109</x:v>
      </x:c>
      <x:c r="C317" s="6" t="n">
        <x:v>3</x:v>
      </x:c>
      <x:c r="D317" s="6" t="n">
        <x:v>4</x:v>
      </x:c>
      <x:c r="E317" s="7" t="str">
        <x:v>112012</x:v>
      </x:c>
      <x:c r="F317" s="7" t="str">
        <x:v>古代转轴</x:v>
      </x:c>
      <x:c r="G317" s="6" t="n">
        <x:v>8</x:v>
      </x:c>
      <x:c r="H317" s="6" t="str">
        <x:v>https://raw.githubusercontent.com/Mar-7th/StarRailRes/dbe8cdfcfb0bf657b9fe1cf92d5537f118ccb487/index_new/cn/character_promotions.json</x:v>
      </x:c>
    </x:row>
    <x:row r="318" ht="20" customHeight="1">
      <x:c r="A318" s="6" t="str">
        <x:v>角色突破</x:v>
      </x:c>
      <x:c r="B318" s="6" t="str">
        <x:v>1109</x:v>
      </x:c>
      <x:c r="C318" s="6" t="n">
        <x:v>3</x:v>
      </x:c>
      <x:c r="D318" s="6" t="n">
        <x:v>4</x:v>
      </x:c>
      <x:c r="E318" s="7" t="str">
        <x:v>110402</x:v>
      </x:c>
      <x:c r="F318" s="7" t="str">
        <x:v>恒温晶壳</x:v>
      </x:c>
      <x:c r="G318" s="6" t="n">
        <x:v>5</x:v>
      </x:c>
      <x:c r="H318" s="6" t="str">
        <x:v>https://raw.githubusercontent.com/Mar-7th/StarRailRes/dbe8cdfcfb0bf657b9fe1cf92d5537f118ccb487/index_new/cn/character_promotions.json</x:v>
      </x:c>
    </x:row>
    <x:row r="319" ht="20" customHeight="1">
      <x:c r="A319" s="6" t="str">
        <x:v>角色突破</x:v>
      </x:c>
      <x:c r="B319" s="6" t="str">
        <x:v>1109</x:v>
      </x:c>
      <x:c r="C319" s="6" t="n">
        <x:v>4</x:v>
      </x:c>
      <x:c r="D319" s="6" t="n">
        <x:v>5</x:v>
      </x:c>
      <x:c r="E319" s="7" t="str">
        <x:v>2</x:v>
      </x:c>
      <x:c r="F319" s="7" t="str">
        <x:v>信用点</x:v>
      </x:c>
      <x:c r="G319" s="6" t="n">
        <x:v>64000</x:v>
      </x:c>
      <x:c r="H319" s="6" t="str">
        <x:v>https://raw.githubusercontent.com/Mar-7th/StarRailRes/dbe8cdfcfb0bf657b9fe1cf92d5537f118ccb487/index_new/cn/character_promotions.json</x:v>
      </x:c>
    </x:row>
    <x:row r="320" ht="20" customHeight="1">
      <x:c r="A320" s="6" t="str">
        <x:v>角色突破</x:v>
      </x:c>
      <x:c r="B320" s="6" t="str">
        <x:v>1109</x:v>
      </x:c>
      <x:c r="C320" s="6" t="n">
        <x:v>4</x:v>
      </x:c>
      <x:c r="D320" s="6" t="n">
        <x:v>5</x:v>
      </x:c>
      <x:c r="E320" s="7" t="str">
        <x:v>112013</x:v>
      </x:c>
      <x:c r="F320" s="7" t="str">
        <x:v>古代引擎</x:v>
      </x:c>
      <x:c r="G320" s="6" t="n">
        <x:v>5</x:v>
      </x:c>
      <x:c r="H320" s="6" t="str">
        <x:v>https://raw.githubusercontent.com/Mar-7th/StarRailRes/dbe8cdfcfb0bf657b9fe1cf92d5537f118ccb487/index_new/cn/character_promotions.json</x:v>
      </x:c>
    </x:row>
    <x:row r="321" ht="20" customHeight="1">
      <x:c r="A321" s="6" t="str">
        <x:v>角色突破</x:v>
      </x:c>
      <x:c r="B321" s="6" t="str">
        <x:v>1109</x:v>
      </x:c>
      <x:c r="C321" s="6" t="n">
        <x:v>4</x:v>
      </x:c>
      <x:c r="D321" s="6" t="n">
        <x:v>5</x:v>
      </x:c>
      <x:c r="E321" s="7" t="str">
        <x:v>110402</x:v>
      </x:c>
      <x:c r="F321" s="7" t="str">
        <x:v>恒温晶壳</x:v>
      </x:c>
      <x:c r="G321" s="6" t="n">
        <x:v>15</x:v>
      </x:c>
      <x:c r="H321" s="6" t="str">
        <x:v>https://raw.githubusercontent.com/Mar-7th/StarRailRes/dbe8cdfcfb0bf657b9fe1cf92d5537f118ccb487/index_new/cn/character_promotions.json</x:v>
      </x:c>
    </x:row>
    <x:row r="322" ht="20" customHeight="1">
      <x:c r="A322" s="6" t="str">
        <x:v>角色突破</x:v>
      </x:c>
      <x:c r="B322" s="6" t="str">
        <x:v>1109</x:v>
      </x:c>
      <x:c r="C322" s="6" t="n">
        <x:v>5</x:v>
      </x:c>
      <x:c r="D322" s="6" t="n">
        <x:v>6</x:v>
      </x:c>
      <x:c r="E322" s="7" t="str">
        <x:v>2</x:v>
      </x:c>
      <x:c r="F322" s="7" t="str">
        <x:v>信用点</x:v>
      </x:c>
      <x:c r="G322" s="6" t="n">
        <x:v>128000</x:v>
      </x:c>
      <x:c r="H322" s="6" t="str">
        <x:v>https://raw.githubusercontent.com/Mar-7th/StarRailRes/dbe8cdfcfb0bf657b9fe1cf92d5537f118ccb487/index_new/cn/character_promotions.json</x:v>
      </x:c>
    </x:row>
    <x:row r="323" ht="20" customHeight="1">
      <x:c r="A323" s="6" t="str">
        <x:v>角色突破</x:v>
      </x:c>
      <x:c r="B323" s="6" t="str">
        <x:v>1109</x:v>
      </x:c>
      <x:c r="C323" s="6" t="n">
        <x:v>5</x:v>
      </x:c>
      <x:c r="D323" s="6" t="n">
        <x:v>6</x:v>
      </x:c>
      <x:c r="E323" s="7" t="str">
        <x:v>112013</x:v>
      </x:c>
      <x:c r="F323" s="7" t="str">
        <x:v>古代引擎</x:v>
      </x:c>
      <x:c r="G323" s="6" t="n">
        <x:v>7</x:v>
      </x:c>
      <x:c r="H323" s="6" t="str">
        <x:v>https://raw.githubusercontent.com/Mar-7th/StarRailRes/dbe8cdfcfb0bf657b9fe1cf92d5537f118ccb487/index_new/cn/character_promotions.json</x:v>
      </x:c>
    </x:row>
    <x:row r="324" ht="20" customHeight="1">
      <x:c r="A324" s="6" t="str">
        <x:v>角色突破</x:v>
      </x:c>
      <x:c r="B324" s="6" t="str">
        <x:v>1109</x:v>
      </x:c>
      <x:c r="C324" s="6" t="n">
        <x:v>5</x:v>
      </x:c>
      <x:c r="D324" s="6" t="n">
        <x:v>6</x:v>
      </x:c>
      <x:c r="E324" s="7" t="str">
        <x:v>110402</x:v>
      </x:c>
      <x:c r="F324" s="7" t="str">
        <x:v>恒温晶壳</x:v>
      </x:c>
      <x:c r="G324" s="6" t="n">
        <x:v>28</x:v>
      </x:c>
      <x:c r="H324" s="6" t="str">
        <x:v>https://raw.githubusercontent.com/Mar-7th/StarRailRes/dbe8cdfcfb0bf657b9fe1cf92d5537f118ccb487/index_new/cn/character_promotions.json</x:v>
      </x:c>
    </x:row>
    <x:row r="325" ht="20" customHeight="1">
      <x:c r="A325" s="6" t="str">
        <x:v>角色突破</x:v>
      </x:c>
      <x:c r="B325" s="6" t="str">
        <x:v>1110</x:v>
      </x:c>
      <x:c r="C325" s="6" t="n">
        <x:v>0</x:v>
      </x:c>
      <x:c r="D325" s="6" t="n">
        <x:v>1</x:v>
      </x:c>
      <x:c r="E325" s="7" t="str">
        <x:v>2</x:v>
      </x:c>
      <x:c r="F325" s="7" t="str">
        <x:v>信用点</x:v>
      </x:c>
      <x:c r="G325" s="6" t="n">
        <x:v>3200</x:v>
      </x:c>
      <x:c r="H325" s="6" t="str">
        <x:v>https://raw.githubusercontent.com/Mar-7th/StarRailRes/dbe8cdfcfb0bf657b9fe1cf92d5537f118ccb487/index_new/cn/character_promotions.json</x:v>
      </x:c>
    </x:row>
    <x:row r="326" ht="20" customHeight="1">
      <x:c r="A326" s="6" t="str">
        <x:v>角色突破</x:v>
      </x:c>
      <x:c r="B326" s="6" t="str">
        <x:v>1110</x:v>
      </x:c>
      <x:c r="C326" s="6" t="n">
        <x:v>0</x:v>
      </x:c>
      <x:c r="D326" s="6" t="n">
        <x:v>1</x:v>
      </x:c>
      <x:c r="E326" s="7" t="str">
        <x:v>111001</x:v>
      </x:c>
      <x:c r="F326" s="7" t="str">
        <x:v>熄灭原核</x:v>
      </x:c>
      <x:c r="G326" s="6" t="n">
        <x:v>4</x:v>
      </x:c>
      <x:c r="H326" s="6" t="str">
        <x:v>https://raw.githubusercontent.com/Mar-7th/StarRailRes/dbe8cdfcfb0bf657b9fe1cf92d5537f118ccb487/index_new/cn/character_promotions.json</x:v>
      </x:c>
    </x:row>
    <x:row r="327" ht="20" customHeight="1">
      <x:c r="A327" s="6" t="str">
        <x:v>角色突破</x:v>
      </x:c>
      <x:c r="B327" s="6" t="str">
        <x:v>1110</x:v>
      </x:c>
      <x:c r="C327" s="6" t="n">
        <x:v>1</x:v>
      </x:c>
      <x:c r="D327" s="6" t="n">
        <x:v>2</x:v>
      </x:c>
      <x:c r="E327" s="7" t="str">
        <x:v>2</x:v>
      </x:c>
      <x:c r="F327" s="7" t="str">
        <x:v>信用点</x:v>
      </x:c>
      <x:c r="G327" s="6" t="n">
        <x:v>6400</x:v>
      </x:c>
      <x:c r="H327" s="6" t="str">
        <x:v>https://raw.githubusercontent.com/Mar-7th/StarRailRes/dbe8cdfcfb0bf657b9fe1cf92d5537f118ccb487/index_new/cn/character_promotions.json</x:v>
      </x:c>
    </x:row>
    <x:row r="328" ht="20" customHeight="1">
      <x:c r="A328" s="6" t="str">
        <x:v>角色突破</x:v>
      </x:c>
      <x:c r="B328" s="6" t="str">
        <x:v>1110</x:v>
      </x:c>
      <x:c r="C328" s="6" t="n">
        <x:v>1</x:v>
      </x:c>
      <x:c r="D328" s="6" t="n">
        <x:v>2</x:v>
      </x:c>
      <x:c r="E328" s="7" t="str">
        <x:v>111001</x:v>
      </x:c>
      <x:c r="F328" s="7" t="str">
        <x:v>熄灭原核</x:v>
      </x:c>
      <x:c r="G328" s="6" t="n">
        <x:v>8</x:v>
      </x:c>
      <x:c r="H328" s="6" t="str">
        <x:v>https://raw.githubusercontent.com/Mar-7th/StarRailRes/dbe8cdfcfb0bf657b9fe1cf92d5537f118ccb487/index_new/cn/character_promotions.json</x:v>
      </x:c>
    </x:row>
    <x:row r="329" ht="20" customHeight="1">
      <x:c r="A329" s="6" t="str">
        <x:v>角色突破</x:v>
      </x:c>
      <x:c r="B329" s="6" t="str">
        <x:v>1110</x:v>
      </x:c>
      <x:c r="C329" s="6" t="n">
        <x:v>2</x:v>
      </x:c>
      <x:c r="D329" s="6" t="n">
        <x:v>3</x:v>
      </x:c>
      <x:c r="E329" s="7" t="str">
        <x:v>2</x:v>
      </x:c>
      <x:c r="F329" s="7" t="str">
        <x:v>信用点</x:v>
      </x:c>
      <x:c r="G329" s="6" t="n">
        <x:v>12800</x:v>
      </x:c>
      <x:c r="H329" s="6" t="str">
        <x:v>https://raw.githubusercontent.com/Mar-7th/StarRailRes/dbe8cdfcfb0bf657b9fe1cf92d5537f118ccb487/index_new/cn/character_promotions.json</x:v>
      </x:c>
    </x:row>
    <x:row r="330" ht="20" customHeight="1">
      <x:c r="A330" s="6" t="str">
        <x:v>角色突破</x:v>
      </x:c>
      <x:c r="B330" s="6" t="str">
        <x:v>1110</x:v>
      </x:c>
      <x:c r="C330" s="6" t="n">
        <x:v>2</x:v>
      </x:c>
      <x:c r="D330" s="6" t="n">
        <x:v>3</x:v>
      </x:c>
      <x:c r="E330" s="7" t="str">
        <x:v>111002</x:v>
      </x:c>
      <x:c r="F330" s="7" t="str">
        <x:v>微光原核</x:v>
      </x:c>
      <x:c r="G330" s="6" t="n">
        <x:v>5</x:v>
      </x:c>
      <x:c r="H330" s="6" t="str">
        <x:v>https://raw.githubusercontent.com/Mar-7th/StarRailRes/dbe8cdfcfb0bf657b9fe1cf92d5537f118ccb487/index_new/cn/character_promotions.json</x:v>
      </x:c>
    </x:row>
    <x:row r="331" ht="20" customHeight="1">
      <x:c r="A331" s="6" t="str">
        <x:v>角色突破</x:v>
      </x:c>
      <x:c r="B331" s="6" t="str">
        <x:v>1110</x:v>
      </x:c>
      <x:c r="C331" s="6" t="n">
        <x:v>2</x:v>
      </x:c>
      <x:c r="D331" s="6" t="n">
        <x:v>3</x:v>
      </x:c>
      <x:c r="E331" s="7" t="str">
        <x:v>110416</x:v>
      </x:c>
      <x:c r="F331" s="7" t="str">
        <x:v>苍猿之钉</x:v>
      </x:c>
      <x:c r="G331" s="6" t="n">
        <x:v>2</x:v>
      </x:c>
      <x:c r="H331" s="6" t="str">
        <x:v>https://raw.githubusercontent.com/Mar-7th/StarRailRes/dbe8cdfcfb0bf657b9fe1cf92d5537f118ccb487/index_new/cn/character_promotions.json</x:v>
      </x:c>
    </x:row>
    <x:row r="332" ht="20" customHeight="1">
      <x:c r="A332" s="6" t="str">
        <x:v>角色突破</x:v>
      </x:c>
      <x:c r="B332" s="6" t="str">
        <x:v>1110</x:v>
      </x:c>
      <x:c r="C332" s="6" t="n">
        <x:v>3</x:v>
      </x:c>
      <x:c r="D332" s="6" t="n">
        <x:v>4</x:v>
      </x:c>
      <x:c r="E332" s="7" t="str">
        <x:v>2</x:v>
      </x:c>
      <x:c r="F332" s="7" t="str">
        <x:v>信用点</x:v>
      </x:c>
      <x:c r="G332" s="6" t="n">
        <x:v>32000</x:v>
      </x:c>
      <x:c r="H332" s="6" t="str">
        <x:v>https://raw.githubusercontent.com/Mar-7th/StarRailRes/dbe8cdfcfb0bf657b9fe1cf92d5537f118ccb487/index_new/cn/character_promotions.json</x:v>
      </x:c>
    </x:row>
    <x:row r="333" ht="20" customHeight="1">
      <x:c r="A333" s="6" t="str">
        <x:v>角色突破</x:v>
      </x:c>
      <x:c r="B333" s="6" t="str">
        <x:v>1110</x:v>
      </x:c>
      <x:c r="C333" s="6" t="n">
        <x:v>3</x:v>
      </x:c>
      <x:c r="D333" s="6" t="n">
        <x:v>4</x:v>
      </x:c>
      <x:c r="E333" s="7" t="str">
        <x:v>111002</x:v>
      </x:c>
      <x:c r="F333" s="7" t="str">
        <x:v>微光原核</x:v>
      </x:c>
      <x:c r="G333" s="6" t="n">
        <x:v>8</x:v>
      </x:c>
      <x:c r="H333" s="6" t="str">
        <x:v>https://raw.githubusercontent.com/Mar-7th/StarRailRes/dbe8cdfcfb0bf657b9fe1cf92d5537f118ccb487/index_new/cn/character_promotions.json</x:v>
      </x:c>
    </x:row>
    <x:row r="334" ht="20" customHeight="1">
      <x:c r="A334" s="6" t="str">
        <x:v>角色突破</x:v>
      </x:c>
      <x:c r="B334" s="6" t="str">
        <x:v>1110</x:v>
      </x:c>
      <x:c r="C334" s="6" t="n">
        <x:v>3</x:v>
      </x:c>
      <x:c r="D334" s="6" t="n">
        <x:v>4</x:v>
      </x:c>
      <x:c r="E334" s="7" t="str">
        <x:v>110416</x:v>
      </x:c>
      <x:c r="F334" s="7" t="str">
        <x:v>苍猿之钉</x:v>
      </x:c>
      <x:c r="G334" s="6" t="n">
        <x:v>5</x:v>
      </x:c>
      <x:c r="H334" s="6" t="str">
        <x:v>https://raw.githubusercontent.com/Mar-7th/StarRailRes/dbe8cdfcfb0bf657b9fe1cf92d5537f118ccb487/index_new/cn/character_promotions.json</x:v>
      </x:c>
    </x:row>
    <x:row r="335" ht="20" customHeight="1">
      <x:c r="A335" s="6" t="str">
        <x:v>角色突破</x:v>
      </x:c>
      <x:c r="B335" s="6" t="str">
        <x:v>1110</x:v>
      </x:c>
      <x:c r="C335" s="6" t="n">
        <x:v>4</x:v>
      </x:c>
      <x:c r="D335" s="6" t="n">
        <x:v>5</x:v>
      </x:c>
      <x:c r="E335" s="7" t="str">
        <x:v>2</x:v>
      </x:c>
      <x:c r="F335" s="7" t="str">
        <x:v>信用点</x:v>
      </x:c>
      <x:c r="G335" s="6" t="n">
        <x:v>64000</x:v>
      </x:c>
      <x:c r="H335" s="6" t="str">
        <x:v>https://raw.githubusercontent.com/Mar-7th/StarRailRes/dbe8cdfcfb0bf657b9fe1cf92d5537f118ccb487/index_new/cn/character_promotions.json</x:v>
      </x:c>
    </x:row>
    <x:row r="336" ht="20" customHeight="1">
      <x:c r="A336" s="6" t="str">
        <x:v>角色突破</x:v>
      </x:c>
      <x:c r="B336" s="6" t="str">
        <x:v>1110</x:v>
      </x:c>
      <x:c r="C336" s="6" t="n">
        <x:v>4</x:v>
      </x:c>
      <x:c r="D336" s="6" t="n">
        <x:v>5</x:v>
      </x:c>
      <x:c r="E336" s="7" t="str">
        <x:v>111003</x:v>
      </x:c>
      <x:c r="F336" s="7" t="str">
        <x:v>蠢动原核</x:v>
      </x:c>
      <x:c r="G336" s="6" t="n">
        <x:v>5</x:v>
      </x:c>
      <x:c r="H336" s="6" t="str">
        <x:v>https://raw.githubusercontent.com/Mar-7th/StarRailRes/dbe8cdfcfb0bf657b9fe1cf92d5537f118ccb487/index_new/cn/character_promotions.json</x:v>
      </x:c>
    </x:row>
    <x:row r="337" ht="20" customHeight="1">
      <x:c r="A337" s="6" t="str">
        <x:v>角色突破</x:v>
      </x:c>
      <x:c r="B337" s="6" t="str">
        <x:v>1110</x:v>
      </x:c>
      <x:c r="C337" s="6" t="n">
        <x:v>4</x:v>
      </x:c>
      <x:c r="D337" s="6" t="n">
        <x:v>5</x:v>
      </x:c>
      <x:c r="E337" s="7" t="str">
        <x:v>110416</x:v>
      </x:c>
      <x:c r="F337" s="7" t="str">
        <x:v>苍猿之钉</x:v>
      </x:c>
      <x:c r="G337" s="6" t="n">
        <x:v>15</x:v>
      </x:c>
      <x:c r="H337" s="6" t="str">
        <x:v>https://raw.githubusercontent.com/Mar-7th/StarRailRes/dbe8cdfcfb0bf657b9fe1cf92d5537f118ccb487/index_new/cn/character_promotions.json</x:v>
      </x:c>
    </x:row>
    <x:row r="338" ht="20" customHeight="1">
      <x:c r="A338" s="6" t="str">
        <x:v>角色突破</x:v>
      </x:c>
      <x:c r="B338" s="6" t="str">
        <x:v>1110</x:v>
      </x:c>
      <x:c r="C338" s="6" t="n">
        <x:v>5</x:v>
      </x:c>
      <x:c r="D338" s="6" t="n">
        <x:v>6</x:v>
      </x:c>
      <x:c r="E338" s="7" t="str">
        <x:v>2</x:v>
      </x:c>
      <x:c r="F338" s="7" t="str">
        <x:v>信用点</x:v>
      </x:c>
      <x:c r="G338" s="6" t="n">
        <x:v>128000</x:v>
      </x:c>
      <x:c r="H338" s="6" t="str">
        <x:v>https://raw.githubusercontent.com/Mar-7th/StarRailRes/dbe8cdfcfb0bf657b9fe1cf92d5537f118ccb487/index_new/cn/character_promotions.json</x:v>
      </x:c>
    </x:row>
    <x:row r="339" ht="20" customHeight="1">
      <x:c r="A339" s="6" t="str">
        <x:v>角色突破</x:v>
      </x:c>
      <x:c r="B339" s="6" t="str">
        <x:v>1110</x:v>
      </x:c>
      <x:c r="C339" s="6" t="n">
        <x:v>5</x:v>
      </x:c>
      <x:c r="D339" s="6" t="n">
        <x:v>6</x:v>
      </x:c>
      <x:c r="E339" s="7" t="str">
        <x:v>111003</x:v>
      </x:c>
      <x:c r="F339" s="7" t="str">
        <x:v>蠢动原核</x:v>
      </x:c>
      <x:c r="G339" s="6" t="n">
        <x:v>7</x:v>
      </x:c>
      <x:c r="H339" s="6" t="str">
        <x:v>https://raw.githubusercontent.com/Mar-7th/StarRailRes/dbe8cdfcfb0bf657b9fe1cf92d5537f118ccb487/index_new/cn/character_promotions.json</x:v>
      </x:c>
    </x:row>
    <x:row r="340" ht="20" customHeight="1">
      <x:c r="A340" s="6" t="str">
        <x:v>角色突破</x:v>
      </x:c>
      <x:c r="B340" s="6" t="str">
        <x:v>1110</x:v>
      </x:c>
      <x:c r="C340" s="6" t="n">
        <x:v>5</x:v>
      </x:c>
      <x:c r="D340" s="6" t="n">
        <x:v>6</x:v>
      </x:c>
      <x:c r="E340" s="7" t="str">
        <x:v>110416</x:v>
      </x:c>
      <x:c r="F340" s="7" t="str">
        <x:v>苍猿之钉</x:v>
      </x:c>
      <x:c r="G340" s="6" t="n">
        <x:v>28</x:v>
      </x:c>
      <x:c r="H340" s="6" t="str">
        <x:v>https://raw.githubusercontent.com/Mar-7th/StarRailRes/dbe8cdfcfb0bf657b9fe1cf92d5537f118ccb487/index_new/cn/character_promotions.json</x:v>
      </x:c>
    </x:row>
    <x:row r="341" ht="20" customHeight="1">
      <x:c r="A341" s="6" t="str">
        <x:v>角色突破</x:v>
      </x:c>
      <x:c r="B341" s="6" t="str">
        <x:v>1111</x:v>
      </x:c>
      <x:c r="C341" s="6" t="n">
        <x:v>0</x:v>
      </x:c>
      <x:c r="D341" s="6" t="n">
        <x:v>1</x:v>
      </x:c>
      <x:c r="E341" s="7" t="str">
        <x:v>2</x:v>
      </x:c>
      <x:c r="F341" s="7" t="str">
        <x:v>信用点</x:v>
      </x:c>
      <x:c r="G341" s="6" t="n">
        <x:v>3200</x:v>
      </x:c>
      <x:c r="H341" s="6" t="str">
        <x:v>https://raw.githubusercontent.com/Mar-7th/StarRailRes/dbe8cdfcfb0bf657b9fe1cf92d5537f118ccb487/index_new/cn/character_promotions.json</x:v>
      </x:c>
    </x:row>
    <x:row r="342" ht="20" customHeight="1">
      <x:c r="A342" s="6" t="str">
        <x:v>角色突破</x:v>
      </x:c>
      <x:c r="B342" s="6" t="str">
        <x:v>1111</x:v>
      </x:c>
      <x:c r="C342" s="6" t="n">
        <x:v>0</x:v>
      </x:c>
      <x:c r="D342" s="6" t="n">
        <x:v>1</x:v>
      </x:c>
      <x:c r="E342" s="7" t="str">
        <x:v>112011</x:v>
      </x:c>
      <x:c r="F342" s="7" t="str">
        <x:v>古代零件</x:v>
      </x:c>
      <x:c r="G342" s="6" t="n">
        <x:v>4</x:v>
      </x:c>
      <x:c r="H342" s="6" t="str">
        <x:v>https://raw.githubusercontent.com/Mar-7th/StarRailRes/dbe8cdfcfb0bf657b9fe1cf92d5537f118ccb487/index_new/cn/character_promotions.json</x:v>
      </x:c>
    </x:row>
    <x:row r="343" ht="20" customHeight="1">
      <x:c r="A343" s="6" t="str">
        <x:v>角色突破</x:v>
      </x:c>
      <x:c r="B343" s="6" t="str">
        <x:v>1111</x:v>
      </x:c>
      <x:c r="C343" s="6" t="n">
        <x:v>1</x:v>
      </x:c>
      <x:c r="D343" s="6" t="n">
        <x:v>2</x:v>
      </x:c>
      <x:c r="E343" s="7" t="str">
        <x:v>2</x:v>
      </x:c>
      <x:c r="F343" s="7" t="str">
        <x:v>信用点</x:v>
      </x:c>
      <x:c r="G343" s="6" t="n">
        <x:v>6400</x:v>
      </x:c>
      <x:c r="H343" s="6" t="str">
        <x:v>https://raw.githubusercontent.com/Mar-7th/StarRailRes/dbe8cdfcfb0bf657b9fe1cf92d5537f118ccb487/index_new/cn/character_promotions.json</x:v>
      </x:c>
    </x:row>
    <x:row r="344" ht="20" customHeight="1">
      <x:c r="A344" s="6" t="str">
        <x:v>角色突破</x:v>
      </x:c>
      <x:c r="B344" s="6" t="str">
        <x:v>1111</x:v>
      </x:c>
      <x:c r="C344" s="6" t="n">
        <x:v>1</x:v>
      </x:c>
      <x:c r="D344" s="6" t="n">
        <x:v>2</x:v>
      </x:c>
      <x:c r="E344" s="7" t="str">
        <x:v>112011</x:v>
      </x:c>
      <x:c r="F344" s="7" t="str">
        <x:v>古代零件</x:v>
      </x:c>
      <x:c r="G344" s="6" t="n">
        <x:v>8</x:v>
      </x:c>
      <x:c r="H344" s="6" t="str">
        <x:v>https://raw.githubusercontent.com/Mar-7th/StarRailRes/dbe8cdfcfb0bf657b9fe1cf92d5537f118ccb487/index_new/cn/character_promotions.json</x:v>
      </x:c>
    </x:row>
    <x:row r="345" ht="20" customHeight="1">
      <x:c r="A345" s="6" t="str">
        <x:v>角色突破</x:v>
      </x:c>
      <x:c r="B345" s="6" t="str">
        <x:v>1111</x:v>
      </x:c>
      <x:c r="C345" s="6" t="n">
        <x:v>2</x:v>
      </x:c>
      <x:c r="D345" s="6" t="n">
        <x:v>3</x:v>
      </x:c>
      <x:c r="E345" s="7" t="str">
        <x:v>2</x:v>
      </x:c>
      <x:c r="F345" s="7" t="str">
        <x:v>信用点</x:v>
      </x:c>
      <x:c r="G345" s="6" t="n">
        <x:v>12800</x:v>
      </x:c>
      <x:c r="H345" s="6" t="str">
        <x:v>https://raw.githubusercontent.com/Mar-7th/StarRailRes/dbe8cdfcfb0bf657b9fe1cf92d5537f118ccb487/index_new/cn/character_promotions.json</x:v>
      </x:c>
    </x:row>
    <x:row r="346" ht="20" customHeight="1">
      <x:c r="A346" s="6" t="str">
        <x:v>角色突破</x:v>
      </x:c>
      <x:c r="B346" s="6" t="str">
        <x:v>1111</x:v>
      </x:c>
      <x:c r="C346" s="6" t="n">
        <x:v>2</x:v>
      </x:c>
      <x:c r="D346" s="6" t="n">
        <x:v>3</x:v>
      </x:c>
      <x:c r="E346" s="7" t="str">
        <x:v>112012</x:v>
      </x:c>
      <x:c r="F346" s="7" t="str">
        <x:v>古代转轴</x:v>
      </x:c>
      <x:c r="G346" s="6" t="n">
        <x:v>5</x:v>
      </x:c>
      <x:c r="H346" s="6" t="str">
        <x:v>https://raw.githubusercontent.com/Mar-7th/StarRailRes/dbe8cdfcfb0bf657b9fe1cf92d5537f118ccb487/index_new/cn/character_promotions.json</x:v>
      </x:c>
    </x:row>
    <x:row r="347" ht="20" customHeight="1">
      <x:c r="A347" s="6" t="str">
        <x:v>角色突破</x:v>
      </x:c>
      <x:c r="B347" s="6" t="str">
        <x:v>1111</x:v>
      </x:c>
      <x:c r="C347" s="6" t="n">
        <x:v>2</x:v>
      </x:c>
      <x:c r="D347" s="6" t="n">
        <x:v>3</x:v>
      </x:c>
      <x:c r="E347" s="7" t="str">
        <x:v>110401</x:v>
      </x:c>
      <x:c r="F347" s="7" t="str">
        <x:v>铁狼碎齿</x:v>
      </x:c>
      <x:c r="G347" s="6" t="n">
        <x:v>2</x:v>
      </x:c>
      <x:c r="H347" s="6" t="str">
        <x:v>https://raw.githubusercontent.com/Mar-7th/StarRailRes/dbe8cdfcfb0bf657b9fe1cf92d5537f118ccb487/index_new/cn/character_promotions.json</x:v>
      </x:c>
    </x:row>
    <x:row r="348" ht="20" customHeight="1">
      <x:c r="A348" s="6" t="str">
        <x:v>角色突破</x:v>
      </x:c>
      <x:c r="B348" s="6" t="str">
        <x:v>1111</x:v>
      </x:c>
      <x:c r="C348" s="6" t="n">
        <x:v>3</x:v>
      </x:c>
      <x:c r="D348" s="6" t="n">
        <x:v>4</x:v>
      </x:c>
      <x:c r="E348" s="7" t="str">
        <x:v>2</x:v>
      </x:c>
      <x:c r="F348" s="7" t="str">
        <x:v>信用点</x:v>
      </x:c>
      <x:c r="G348" s="6" t="n">
        <x:v>32000</x:v>
      </x:c>
      <x:c r="H348" s="6" t="str">
        <x:v>https://raw.githubusercontent.com/Mar-7th/StarRailRes/dbe8cdfcfb0bf657b9fe1cf92d5537f118ccb487/index_new/cn/character_promotions.json</x:v>
      </x:c>
    </x:row>
    <x:row r="349" ht="20" customHeight="1">
      <x:c r="A349" s="6" t="str">
        <x:v>角色突破</x:v>
      </x:c>
      <x:c r="B349" s="6" t="str">
        <x:v>1111</x:v>
      </x:c>
      <x:c r="C349" s="6" t="n">
        <x:v>3</x:v>
      </x:c>
      <x:c r="D349" s="6" t="n">
        <x:v>4</x:v>
      </x:c>
      <x:c r="E349" s="7" t="str">
        <x:v>112012</x:v>
      </x:c>
      <x:c r="F349" s="7" t="str">
        <x:v>古代转轴</x:v>
      </x:c>
      <x:c r="G349" s="6" t="n">
        <x:v>8</x:v>
      </x:c>
      <x:c r="H349" s="6" t="str">
        <x:v>https://raw.githubusercontent.com/Mar-7th/StarRailRes/dbe8cdfcfb0bf657b9fe1cf92d5537f118ccb487/index_new/cn/character_promotions.json</x:v>
      </x:c>
    </x:row>
    <x:row r="350" ht="20" customHeight="1">
      <x:c r="A350" s="6" t="str">
        <x:v>角色突破</x:v>
      </x:c>
      <x:c r="B350" s="6" t="str">
        <x:v>1111</x:v>
      </x:c>
      <x:c r="C350" s="6" t="n">
        <x:v>3</x:v>
      </x:c>
      <x:c r="D350" s="6" t="n">
        <x:v>4</x:v>
      </x:c>
      <x:c r="E350" s="7" t="str">
        <x:v>110401</x:v>
      </x:c>
      <x:c r="F350" s="7" t="str">
        <x:v>铁狼碎齿</x:v>
      </x:c>
      <x:c r="G350" s="6" t="n">
        <x:v>5</x:v>
      </x:c>
      <x:c r="H350" s="6" t="str">
        <x:v>https://raw.githubusercontent.com/Mar-7th/StarRailRes/dbe8cdfcfb0bf657b9fe1cf92d5537f118ccb487/index_new/cn/character_promotions.json</x:v>
      </x:c>
    </x:row>
    <x:row r="351" ht="20" customHeight="1">
      <x:c r="A351" s="6" t="str">
        <x:v>角色突破</x:v>
      </x:c>
      <x:c r="B351" s="6" t="str">
        <x:v>1111</x:v>
      </x:c>
      <x:c r="C351" s="6" t="n">
        <x:v>4</x:v>
      </x:c>
      <x:c r="D351" s="6" t="n">
        <x:v>5</x:v>
      </x:c>
      <x:c r="E351" s="7" t="str">
        <x:v>2</x:v>
      </x:c>
      <x:c r="F351" s="7" t="str">
        <x:v>信用点</x:v>
      </x:c>
      <x:c r="G351" s="6" t="n">
        <x:v>64000</x:v>
      </x:c>
      <x:c r="H351" s="6" t="str">
        <x:v>https://raw.githubusercontent.com/Mar-7th/StarRailRes/dbe8cdfcfb0bf657b9fe1cf92d5537f118ccb487/index_new/cn/character_promotions.json</x:v>
      </x:c>
    </x:row>
    <x:row r="352" ht="20" customHeight="1">
      <x:c r="A352" s="6" t="str">
        <x:v>角色突破</x:v>
      </x:c>
      <x:c r="B352" s="6" t="str">
        <x:v>1111</x:v>
      </x:c>
      <x:c r="C352" s="6" t="n">
        <x:v>4</x:v>
      </x:c>
      <x:c r="D352" s="6" t="n">
        <x:v>5</x:v>
      </x:c>
      <x:c r="E352" s="7" t="str">
        <x:v>112013</x:v>
      </x:c>
      <x:c r="F352" s="7" t="str">
        <x:v>古代引擎</x:v>
      </x:c>
      <x:c r="G352" s="6" t="n">
        <x:v>5</x:v>
      </x:c>
      <x:c r="H352" s="6" t="str">
        <x:v>https://raw.githubusercontent.com/Mar-7th/StarRailRes/dbe8cdfcfb0bf657b9fe1cf92d5537f118ccb487/index_new/cn/character_promotions.json</x:v>
      </x:c>
    </x:row>
    <x:row r="353" ht="20" customHeight="1">
      <x:c r="A353" s="6" t="str">
        <x:v>角色突破</x:v>
      </x:c>
      <x:c r="B353" s="6" t="str">
        <x:v>1111</x:v>
      </x:c>
      <x:c r="C353" s="6" t="n">
        <x:v>4</x:v>
      </x:c>
      <x:c r="D353" s="6" t="n">
        <x:v>5</x:v>
      </x:c>
      <x:c r="E353" s="7" t="str">
        <x:v>110401</x:v>
      </x:c>
      <x:c r="F353" s="7" t="str">
        <x:v>铁狼碎齿</x:v>
      </x:c>
      <x:c r="G353" s="6" t="n">
        <x:v>15</x:v>
      </x:c>
      <x:c r="H353" s="6" t="str">
        <x:v>https://raw.githubusercontent.com/Mar-7th/StarRailRes/dbe8cdfcfb0bf657b9fe1cf92d5537f118ccb487/index_new/cn/character_promotions.json</x:v>
      </x:c>
    </x:row>
    <x:row r="354" ht="20" customHeight="1">
      <x:c r="A354" s="6" t="str">
        <x:v>角色突破</x:v>
      </x:c>
      <x:c r="B354" s="6" t="str">
        <x:v>1111</x:v>
      </x:c>
      <x:c r="C354" s="6" t="n">
        <x:v>5</x:v>
      </x:c>
      <x:c r="D354" s="6" t="n">
        <x:v>6</x:v>
      </x:c>
      <x:c r="E354" s="7" t="str">
        <x:v>2</x:v>
      </x:c>
      <x:c r="F354" s="7" t="str">
        <x:v>信用点</x:v>
      </x:c>
      <x:c r="G354" s="6" t="n">
        <x:v>128000</x:v>
      </x:c>
      <x:c r="H354" s="6" t="str">
        <x:v>https://raw.githubusercontent.com/Mar-7th/StarRailRes/dbe8cdfcfb0bf657b9fe1cf92d5537f118ccb487/index_new/cn/character_promotions.json</x:v>
      </x:c>
    </x:row>
    <x:row r="355" ht="20" customHeight="1">
      <x:c r="A355" s="6" t="str">
        <x:v>角色突破</x:v>
      </x:c>
      <x:c r="B355" s="6" t="str">
        <x:v>1111</x:v>
      </x:c>
      <x:c r="C355" s="6" t="n">
        <x:v>5</x:v>
      </x:c>
      <x:c r="D355" s="6" t="n">
        <x:v>6</x:v>
      </x:c>
      <x:c r="E355" s="7" t="str">
        <x:v>112013</x:v>
      </x:c>
      <x:c r="F355" s="7" t="str">
        <x:v>古代引擎</x:v>
      </x:c>
      <x:c r="G355" s="6" t="n">
        <x:v>7</x:v>
      </x:c>
      <x:c r="H355" s="6" t="str">
        <x:v>https://raw.githubusercontent.com/Mar-7th/StarRailRes/dbe8cdfcfb0bf657b9fe1cf92d5537f118ccb487/index_new/cn/character_promotions.json</x:v>
      </x:c>
    </x:row>
    <x:row r="356" ht="20" customHeight="1">
      <x:c r="A356" s="6" t="str">
        <x:v>角色突破</x:v>
      </x:c>
      <x:c r="B356" s="6" t="str">
        <x:v>1111</x:v>
      </x:c>
      <x:c r="C356" s="6" t="n">
        <x:v>5</x:v>
      </x:c>
      <x:c r="D356" s="6" t="n">
        <x:v>6</x:v>
      </x:c>
      <x:c r="E356" s="7" t="str">
        <x:v>110401</x:v>
      </x:c>
      <x:c r="F356" s="7" t="str">
        <x:v>铁狼碎齿</x:v>
      </x:c>
      <x:c r="G356" s="6" t="n">
        <x:v>28</x:v>
      </x:c>
      <x:c r="H356" s="6" t="str">
        <x:v>https://raw.githubusercontent.com/Mar-7th/StarRailRes/dbe8cdfcfb0bf657b9fe1cf92d5537f118ccb487/index_new/cn/character_promotions.json</x:v>
      </x:c>
    </x:row>
    <x:row r="357" ht="20" customHeight="1">
      <x:c r="A357" s="6" t="str">
        <x:v>角色突破</x:v>
      </x:c>
      <x:c r="B357" s="6" t="str">
        <x:v>1112</x:v>
      </x:c>
      <x:c r="C357" s="6" t="n">
        <x:v>0</x:v>
      </x:c>
      <x:c r="D357" s="6" t="n">
        <x:v>1</x:v>
      </x:c>
      <x:c r="E357" s="7" t="str">
        <x:v>2</x:v>
      </x:c>
      <x:c r="F357" s="7" t="str">
        <x:v>信用点</x:v>
      </x:c>
      <x:c r="G357" s="6" t="n">
        <x:v>4000</x:v>
      </x:c>
      <x:c r="H357" s="6" t="str">
        <x:v>https://raw.githubusercontent.com/Mar-7th/StarRailRes/dbe8cdfcfb0bf657b9fe1cf92d5537f118ccb487/index_new/cn/character_promotions.json</x:v>
      </x:c>
    </x:row>
    <x:row r="358" ht="20" customHeight="1">
      <x:c r="A358" s="6" t="str">
        <x:v>角色突破</x:v>
      </x:c>
      <x:c r="B358" s="6" t="str">
        <x:v>1112</x:v>
      </x:c>
      <x:c r="C358" s="6" t="n">
        <x:v>0</x:v>
      </x:c>
      <x:c r="D358" s="6" t="n">
        <x:v>1</x:v>
      </x:c>
      <x:c r="E358" s="7" t="str">
        <x:v>112001</x:v>
      </x:c>
      <x:c r="F358" s="7" t="str">
        <x:v>铁卫扣饰</x:v>
      </x:c>
      <x:c r="G358" s="6" t="n">
        <x:v>5</x:v>
      </x:c>
      <x:c r="H358" s="6" t="str">
        <x:v>https://raw.githubusercontent.com/Mar-7th/StarRailRes/dbe8cdfcfb0bf657b9fe1cf92d5537f118ccb487/index_new/cn/character_promotions.json</x:v>
      </x:c>
    </x:row>
    <x:row r="359" ht="20" customHeight="1">
      <x:c r="A359" s="6" t="str">
        <x:v>角色突破</x:v>
      </x:c>
      <x:c r="B359" s="6" t="str">
        <x:v>1112</x:v>
      </x:c>
      <x:c r="C359" s="6" t="n">
        <x:v>1</x:v>
      </x:c>
      <x:c r="D359" s="6" t="n">
        <x:v>2</x:v>
      </x:c>
      <x:c r="E359" s="7" t="str">
        <x:v>2</x:v>
      </x:c>
      <x:c r="F359" s="7" t="str">
        <x:v>信用点</x:v>
      </x:c>
      <x:c r="G359" s="6" t="n">
        <x:v>8000</x:v>
      </x:c>
      <x:c r="H359" s="6" t="str">
        <x:v>https://raw.githubusercontent.com/Mar-7th/StarRailRes/dbe8cdfcfb0bf657b9fe1cf92d5537f118ccb487/index_new/cn/character_promotions.json</x:v>
      </x:c>
    </x:row>
    <x:row r="360" ht="20" customHeight="1">
      <x:c r="A360" s="6" t="str">
        <x:v>角色突破</x:v>
      </x:c>
      <x:c r="B360" s="6" t="str">
        <x:v>1112</x:v>
      </x:c>
      <x:c r="C360" s="6" t="n">
        <x:v>1</x:v>
      </x:c>
      <x:c r="D360" s="6" t="n">
        <x:v>2</x:v>
      </x:c>
      <x:c r="E360" s="7" t="str">
        <x:v>112001</x:v>
      </x:c>
      <x:c r="F360" s="7" t="str">
        <x:v>铁卫扣饰</x:v>
      </x:c>
      <x:c r="G360" s="6" t="n">
        <x:v>10</x:v>
      </x:c>
      <x:c r="H360" s="6" t="str">
        <x:v>https://raw.githubusercontent.com/Mar-7th/StarRailRes/dbe8cdfcfb0bf657b9fe1cf92d5537f118ccb487/index_new/cn/character_promotions.json</x:v>
      </x:c>
    </x:row>
    <x:row r="361" ht="20" customHeight="1">
      <x:c r="A361" s="6" t="str">
        <x:v>角色突破</x:v>
      </x:c>
      <x:c r="B361" s="6" t="str">
        <x:v>1112</x:v>
      </x:c>
      <x:c r="C361" s="6" t="n">
        <x:v>2</x:v>
      </x:c>
      <x:c r="D361" s="6" t="n">
        <x:v>3</x:v>
      </x:c>
      <x:c r="E361" s="7" t="str">
        <x:v>2</x:v>
      </x:c>
      <x:c r="F361" s="7" t="str">
        <x:v>信用点</x:v>
      </x:c>
      <x:c r="G361" s="6" t="n">
        <x:v>16000</x:v>
      </x:c>
      <x:c r="H361" s="6" t="str">
        <x:v>https://raw.githubusercontent.com/Mar-7th/StarRailRes/dbe8cdfcfb0bf657b9fe1cf92d5537f118ccb487/index_new/cn/character_promotions.json</x:v>
      </x:c>
    </x:row>
    <x:row r="362" ht="20" customHeight="1">
      <x:c r="A362" s="6" t="str">
        <x:v>角色突破</x:v>
      </x:c>
      <x:c r="B362" s="6" t="str">
        <x:v>1112</x:v>
      </x:c>
      <x:c r="C362" s="6" t="n">
        <x:v>2</x:v>
      </x:c>
      <x:c r="D362" s="6" t="n">
        <x:v>3</x:v>
      </x:c>
      <x:c r="E362" s="7" t="str">
        <x:v>112002</x:v>
      </x:c>
      <x:c r="F362" s="7" t="str">
        <x:v>铁卫军徽</x:v>
      </x:c>
      <x:c r="G362" s="6" t="n">
        <x:v>6</x:v>
      </x:c>
      <x:c r="H362" s="6" t="str">
        <x:v>https://raw.githubusercontent.com/Mar-7th/StarRailRes/dbe8cdfcfb0bf657b9fe1cf92d5537f118ccb487/index_new/cn/character_promotions.json</x:v>
      </x:c>
    </x:row>
    <x:row r="363" ht="20" customHeight="1">
      <x:c r="A363" s="6" t="str">
        <x:v>角色突破</x:v>
      </x:c>
      <x:c r="B363" s="6" t="str">
        <x:v>1112</x:v>
      </x:c>
      <x:c r="C363" s="6" t="n">
        <x:v>2</x:v>
      </x:c>
      <x:c r="D363" s="6" t="n">
        <x:v>3</x:v>
      </x:c>
      <x:c r="E363" s="7" t="str">
        <x:v>110412</x:v>
      </x:c>
      <x:c r="F363" s="7" t="str">
        <x:v>过热钢刃</x:v>
      </x:c>
      <x:c r="G363" s="6" t="n">
        <x:v>3</x:v>
      </x:c>
      <x:c r="H363" s="6" t="str">
        <x:v>https://raw.githubusercontent.com/Mar-7th/StarRailRes/dbe8cdfcfb0bf657b9fe1cf92d5537f118ccb487/index_new/cn/character_promotions.json</x:v>
      </x:c>
    </x:row>
    <x:row r="364" ht="20" customHeight="1">
      <x:c r="A364" s="6" t="str">
        <x:v>角色突破</x:v>
      </x:c>
      <x:c r="B364" s="6" t="str">
        <x:v>1112</x:v>
      </x:c>
      <x:c r="C364" s="6" t="n">
        <x:v>3</x:v>
      </x:c>
      <x:c r="D364" s="6" t="n">
        <x:v>4</x:v>
      </x:c>
      <x:c r="E364" s="7" t="str">
        <x:v>2</x:v>
      </x:c>
      <x:c r="F364" s="7" t="str">
        <x:v>信用点</x:v>
      </x:c>
      <x:c r="G364" s="6" t="n">
        <x:v>40000</x:v>
      </x:c>
      <x:c r="H364" s="6" t="str">
        <x:v>https://raw.githubusercontent.com/Mar-7th/StarRailRes/dbe8cdfcfb0bf657b9fe1cf92d5537f118ccb487/index_new/cn/character_promotions.json</x:v>
      </x:c>
    </x:row>
    <x:row r="365" ht="20" customHeight="1">
      <x:c r="A365" s="6" t="str">
        <x:v>角色突破</x:v>
      </x:c>
      <x:c r="B365" s="6" t="str">
        <x:v>1112</x:v>
      </x:c>
      <x:c r="C365" s="6" t="n">
        <x:v>3</x:v>
      </x:c>
      <x:c r="D365" s="6" t="n">
        <x:v>4</x:v>
      </x:c>
      <x:c r="E365" s="7" t="str">
        <x:v>112002</x:v>
      </x:c>
      <x:c r="F365" s="7" t="str">
        <x:v>铁卫军徽</x:v>
      </x:c>
      <x:c r="G365" s="6" t="n">
        <x:v>9</x:v>
      </x:c>
      <x:c r="H365" s="6" t="str">
        <x:v>https://raw.githubusercontent.com/Mar-7th/StarRailRes/dbe8cdfcfb0bf657b9fe1cf92d5537f118ccb487/index_new/cn/character_promotions.json</x:v>
      </x:c>
    </x:row>
    <x:row r="366" ht="20" customHeight="1">
      <x:c r="A366" s="6" t="str">
        <x:v>角色突破</x:v>
      </x:c>
      <x:c r="B366" s="6" t="str">
        <x:v>1112</x:v>
      </x:c>
      <x:c r="C366" s="6" t="n">
        <x:v>3</x:v>
      </x:c>
      <x:c r="D366" s="6" t="n">
        <x:v>4</x:v>
      </x:c>
      <x:c r="E366" s="7" t="str">
        <x:v>110412</x:v>
      </x:c>
      <x:c r="F366" s="7" t="str">
        <x:v>过热钢刃</x:v>
      </x:c>
      <x:c r="G366" s="6" t="n">
        <x:v>7</x:v>
      </x:c>
      <x:c r="H366" s="6" t="str">
        <x:v>https://raw.githubusercontent.com/Mar-7th/StarRailRes/dbe8cdfcfb0bf657b9fe1cf92d5537f118ccb487/index_new/cn/character_promotions.json</x:v>
      </x:c>
    </x:row>
    <x:row r="367" ht="20" customHeight="1">
      <x:c r="A367" s="6" t="str">
        <x:v>角色突破</x:v>
      </x:c>
      <x:c r="B367" s="6" t="str">
        <x:v>1112</x:v>
      </x:c>
      <x:c r="C367" s="6" t="n">
        <x:v>4</x:v>
      </x:c>
      <x:c r="D367" s="6" t="n">
        <x:v>5</x:v>
      </x:c>
      <x:c r="E367" s="7" t="str">
        <x:v>2</x:v>
      </x:c>
      <x:c r="F367" s="7" t="str">
        <x:v>信用点</x:v>
      </x:c>
      <x:c r="G367" s="6" t="n">
        <x:v>80000</x:v>
      </x:c>
      <x:c r="H367" s="6" t="str">
        <x:v>https://raw.githubusercontent.com/Mar-7th/StarRailRes/dbe8cdfcfb0bf657b9fe1cf92d5537f118ccb487/index_new/cn/character_promotions.json</x:v>
      </x:c>
    </x:row>
    <x:row r="368" ht="20" customHeight="1">
      <x:c r="A368" s="6" t="str">
        <x:v>角色突破</x:v>
      </x:c>
      <x:c r="B368" s="6" t="str">
        <x:v>1112</x:v>
      </x:c>
      <x:c r="C368" s="6" t="n">
        <x:v>4</x:v>
      </x:c>
      <x:c r="D368" s="6" t="n">
        <x:v>5</x:v>
      </x:c>
      <x:c r="E368" s="7" t="str">
        <x:v>112003</x:v>
      </x:c>
      <x:c r="F368" s="7" t="str">
        <x:v>铁卫勋章</x:v>
      </x:c>
      <x:c r="G368" s="6" t="n">
        <x:v>6</x:v>
      </x:c>
      <x:c r="H368" s="6" t="str">
        <x:v>https://raw.githubusercontent.com/Mar-7th/StarRailRes/dbe8cdfcfb0bf657b9fe1cf92d5537f118ccb487/index_new/cn/character_promotions.json</x:v>
      </x:c>
    </x:row>
    <x:row r="369" ht="20" customHeight="1">
      <x:c r="A369" s="6" t="str">
        <x:v>角色突破</x:v>
      </x:c>
      <x:c r="B369" s="6" t="str">
        <x:v>1112</x:v>
      </x:c>
      <x:c r="C369" s="6" t="n">
        <x:v>4</x:v>
      </x:c>
      <x:c r="D369" s="6" t="n">
        <x:v>5</x:v>
      </x:c>
      <x:c r="E369" s="7" t="str">
        <x:v>110412</x:v>
      </x:c>
      <x:c r="F369" s="7" t="str">
        <x:v>过热钢刃</x:v>
      </x:c>
      <x:c r="G369" s="6" t="n">
        <x:v>20</x:v>
      </x:c>
      <x:c r="H369" s="6" t="str">
        <x:v>https://raw.githubusercontent.com/Mar-7th/StarRailRes/dbe8cdfcfb0bf657b9fe1cf92d5537f118ccb487/index_new/cn/character_promotions.json</x:v>
      </x:c>
    </x:row>
    <x:row r="370" ht="20" customHeight="1">
      <x:c r="A370" s="6" t="str">
        <x:v>角色突破</x:v>
      </x:c>
      <x:c r="B370" s="6" t="str">
        <x:v>1112</x:v>
      </x:c>
      <x:c r="C370" s="6" t="n">
        <x:v>5</x:v>
      </x:c>
      <x:c r="D370" s="6" t="n">
        <x:v>6</x:v>
      </x:c>
      <x:c r="E370" s="7" t="str">
        <x:v>2</x:v>
      </x:c>
      <x:c r="F370" s="7" t="str">
        <x:v>信用点</x:v>
      </x:c>
      <x:c r="G370" s="6" t="n">
        <x:v>160000</x:v>
      </x:c>
      <x:c r="H370" s="6" t="str">
        <x:v>https://raw.githubusercontent.com/Mar-7th/StarRailRes/dbe8cdfcfb0bf657b9fe1cf92d5537f118ccb487/index_new/cn/character_promotions.json</x:v>
      </x:c>
    </x:row>
    <x:row r="371" ht="20" customHeight="1">
      <x:c r="A371" s="6" t="str">
        <x:v>角色突破</x:v>
      </x:c>
      <x:c r="B371" s="6" t="str">
        <x:v>1112</x:v>
      </x:c>
      <x:c r="C371" s="6" t="n">
        <x:v>5</x:v>
      </x:c>
      <x:c r="D371" s="6" t="n">
        <x:v>6</x:v>
      </x:c>
      <x:c r="E371" s="7" t="str">
        <x:v>112003</x:v>
      </x:c>
      <x:c r="F371" s="7" t="str">
        <x:v>铁卫勋章</x:v>
      </x:c>
      <x:c r="G371" s="6" t="n">
        <x:v>9</x:v>
      </x:c>
      <x:c r="H371" s="6" t="str">
        <x:v>https://raw.githubusercontent.com/Mar-7th/StarRailRes/dbe8cdfcfb0bf657b9fe1cf92d5537f118ccb487/index_new/cn/character_promotions.json</x:v>
      </x:c>
    </x:row>
    <x:row r="372" ht="20" customHeight="1">
      <x:c r="A372" s="6" t="str">
        <x:v>角色突破</x:v>
      </x:c>
      <x:c r="B372" s="6" t="str">
        <x:v>1112</x:v>
      </x:c>
      <x:c r="C372" s="6" t="n">
        <x:v>5</x:v>
      </x:c>
      <x:c r="D372" s="6" t="n">
        <x:v>6</x:v>
      </x:c>
      <x:c r="E372" s="7" t="str">
        <x:v>110412</x:v>
      </x:c>
      <x:c r="F372" s="7" t="str">
        <x:v>过热钢刃</x:v>
      </x:c>
      <x:c r="G372" s="6" t="n">
        <x:v>35</x:v>
      </x:c>
      <x:c r="H372" s="6" t="str">
        <x:v>https://raw.githubusercontent.com/Mar-7th/StarRailRes/dbe8cdfcfb0bf657b9fe1cf92d5537f118ccb487/index_new/cn/character_promotions.json</x:v>
      </x:c>
    </x:row>
    <x:row r="373" ht="20" customHeight="1">
      <x:c r="A373" s="6" t="str">
        <x:v>角色突破</x:v>
      </x:c>
      <x:c r="B373" s="6" t="str">
        <x:v>1201</x:v>
      </x:c>
      <x:c r="C373" s="6" t="n">
        <x:v>0</x:v>
      </x:c>
      <x:c r="D373" s="6" t="n">
        <x:v>1</x:v>
      </x:c>
      <x:c r="E373" s="7" t="str">
        <x:v>2</x:v>
      </x:c>
      <x:c r="F373" s="7" t="str">
        <x:v>信用点</x:v>
      </x:c>
      <x:c r="G373" s="6" t="n">
        <x:v>3200</x:v>
      </x:c>
      <x:c r="H373" s="6" t="str">
        <x:v>https://raw.githubusercontent.com/Mar-7th/StarRailRes/dbe8cdfcfb0bf657b9fe1cf92d5537f118ccb487/index_new/cn/character_promotions.json</x:v>
      </x:c>
    </x:row>
    <x:row r="374" ht="20" customHeight="1">
      <x:c r="A374" s="6" t="str">
        <x:v>角色突破</x:v>
      </x:c>
      <x:c r="B374" s="6" t="str">
        <x:v>1201</x:v>
      </x:c>
      <x:c r="C374" s="6" t="n">
        <x:v>0</x:v>
      </x:c>
      <x:c r="D374" s="6" t="n">
        <x:v>1</x:v>
      </x:c>
      <x:c r="E374" s="7" t="str">
        <x:v>111011</x:v>
      </x:c>
      <x:c r="F374" s="7" t="str">
        <x:v>掠夺的本能</x:v>
      </x:c>
      <x:c r="G374" s="6" t="n">
        <x:v>4</x:v>
      </x:c>
      <x:c r="H374" s="6" t="str">
        <x:v>https://raw.githubusercontent.com/Mar-7th/StarRailRes/dbe8cdfcfb0bf657b9fe1cf92d5537f118ccb487/index_new/cn/character_promotions.json</x:v>
      </x:c>
    </x:row>
    <x:row r="375" ht="20" customHeight="1">
      <x:c r="A375" s="6" t="str">
        <x:v>角色突破</x:v>
      </x:c>
      <x:c r="B375" s="6" t="str">
        <x:v>1201</x:v>
      </x:c>
      <x:c r="C375" s="6" t="n">
        <x:v>1</x:v>
      </x:c>
      <x:c r="D375" s="6" t="n">
        <x:v>2</x:v>
      </x:c>
      <x:c r="E375" s="7" t="str">
        <x:v>2</x:v>
      </x:c>
      <x:c r="F375" s="7" t="str">
        <x:v>信用点</x:v>
      </x:c>
      <x:c r="G375" s="6" t="n">
        <x:v>6400</x:v>
      </x:c>
      <x:c r="H375" s="6" t="str">
        <x:v>https://raw.githubusercontent.com/Mar-7th/StarRailRes/dbe8cdfcfb0bf657b9fe1cf92d5537f118ccb487/index_new/cn/character_promotions.json</x:v>
      </x:c>
    </x:row>
    <x:row r="376" ht="20" customHeight="1">
      <x:c r="A376" s="6" t="str">
        <x:v>角色突破</x:v>
      </x:c>
      <x:c r="B376" s="6" t="str">
        <x:v>1201</x:v>
      </x:c>
      <x:c r="C376" s="6" t="n">
        <x:v>1</x:v>
      </x:c>
      <x:c r="D376" s="6" t="n">
        <x:v>2</x:v>
      </x:c>
      <x:c r="E376" s="7" t="str">
        <x:v>111011</x:v>
      </x:c>
      <x:c r="F376" s="7" t="str">
        <x:v>掠夺的本能</x:v>
      </x:c>
      <x:c r="G376" s="6" t="n">
        <x:v>8</x:v>
      </x:c>
      <x:c r="H376" s="6" t="str">
        <x:v>https://raw.githubusercontent.com/Mar-7th/StarRailRes/dbe8cdfcfb0bf657b9fe1cf92d5537f118ccb487/index_new/cn/character_promotions.json</x:v>
      </x:c>
    </x:row>
    <x:row r="377" ht="20" customHeight="1">
      <x:c r="A377" s="6" t="str">
        <x:v>角色突破</x:v>
      </x:c>
      <x:c r="B377" s="6" t="str">
        <x:v>1201</x:v>
      </x:c>
      <x:c r="C377" s="6" t="n">
        <x:v>2</x:v>
      </x:c>
      <x:c r="D377" s="6" t="n">
        <x:v>3</x:v>
      </x:c>
      <x:c r="E377" s="7" t="str">
        <x:v>2</x:v>
      </x:c>
      <x:c r="F377" s="7" t="str">
        <x:v>信用点</x:v>
      </x:c>
      <x:c r="G377" s="6" t="n">
        <x:v>12800</x:v>
      </x:c>
      <x:c r="H377" s="6" t="str">
        <x:v>https://raw.githubusercontent.com/Mar-7th/StarRailRes/dbe8cdfcfb0bf657b9fe1cf92d5537f118ccb487/index_new/cn/character_promotions.json</x:v>
      </x:c>
    </x:row>
    <x:row r="378" ht="20" customHeight="1">
      <x:c r="A378" s="6" t="str">
        <x:v>角色突破</x:v>
      </x:c>
      <x:c r="B378" s="6" t="str">
        <x:v>1201</x:v>
      </x:c>
      <x:c r="C378" s="6" t="n">
        <x:v>2</x:v>
      </x:c>
      <x:c r="D378" s="6" t="n">
        <x:v>3</x:v>
      </x:c>
      <x:c r="E378" s="7" t="str">
        <x:v>111012</x:v>
      </x:c>
      <x:c r="F378" s="7" t="str">
        <x:v>篡改的野心</x:v>
      </x:c>
      <x:c r="G378" s="6" t="n">
        <x:v>5</x:v>
      </x:c>
      <x:c r="H378" s="6" t="str">
        <x:v>https://raw.githubusercontent.com/Mar-7th/StarRailRes/dbe8cdfcfb0bf657b9fe1cf92d5537f118ccb487/index_new/cn/character_promotions.json</x:v>
      </x:c>
    </x:row>
    <x:row r="379" ht="20" customHeight="1">
      <x:c r="A379" s="6" t="str">
        <x:v>角色突破</x:v>
      </x:c>
      <x:c r="B379" s="6" t="str">
        <x:v>1201</x:v>
      </x:c>
      <x:c r="C379" s="6" t="n">
        <x:v>2</x:v>
      </x:c>
      <x:c r="D379" s="6" t="n">
        <x:v>3</x:v>
      </x:c>
      <x:c r="E379" s="7" t="str">
        <x:v>110406</x:v>
      </x:c>
      <x:c r="F379" s="7" t="str">
        <x:v>虚幻铸铁</x:v>
      </x:c>
      <x:c r="G379" s="6" t="n">
        <x:v>2</x:v>
      </x:c>
      <x:c r="H379" s="6" t="str">
        <x:v>https://raw.githubusercontent.com/Mar-7th/StarRailRes/dbe8cdfcfb0bf657b9fe1cf92d5537f118ccb487/index_new/cn/character_promotions.json</x:v>
      </x:c>
    </x:row>
    <x:row r="380" ht="20" customHeight="1">
      <x:c r="A380" s="6" t="str">
        <x:v>角色突破</x:v>
      </x:c>
      <x:c r="B380" s="6" t="str">
        <x:v>1201</x:v>
      </x:c>
      <x:c r="C380" s="6" t="n">
        <x:v>3</x:v>
      </x:c>
      <x:c r="D380" s="6" t="n">
        <x:v>4</x:v>
      </x:c>
      <x:c r="E380" s="7" t="str">
        <x:v>2</x:v>
      </x:c>
      <x:c r="F380" s="7" t="str">
        <x:v>信用点</x:v>
      </x:c>
      <x:c r="G380" s="6" t="n">
        <x:v>32000</x:v>
      </x:c>
      <x:c r="H380" s="6" t="str">
        <x:v>https://raw.githubusercontent.com/Mar-7th/StarRailRes/dbe8cdfcfb0bf657b9fe1cf92d5537f118ccb487/index_new/cn/character_promotions.json</x:v>
      </x:c>
    </x:row>
    <x:row r="381" ht="20" customHeight="1">
      <x:c r="A381" s="6" t="str">
        <x:v>角色突破</x:v>
      </x:c>
      <x:c r="B381" s="6" t="str">
        <x:v>1201</x:v>
      </x:c>
      <x:c r="C381" s="6" t="n">
        <x:v>3</x:v>
      </x:c>
      <x:c r="D381" s="6" t="n">
        <x:v>4</x:v>
      </x:c>
      <x:c r="E381" s="7" t="str">
        <x:v>111012</x:v>
      </x:c>
      <x:c r="F381" s="7" t="str">
        <x:v>篡改的野心</x:v>
      </x:c>
      <x:c r="G381" s="6" t="n">
        <x:v>8</x:v>
      </x:c>
      <x:c r="H381" s="6" t="str">
        <x:v>https://raw.githubusercontent.com/Mar-7th/StarRailRes/dbe8cdfcfb0bf657b9fe1cf92d5537f118ccb487/index_new/cn/character_promotions.json</x:v>
      </x:c>
    </x:row>
    <x:row r="382" ht="20" customHeight="1">
      <x:c r="A382" s="6" t="str">
        <x:v>角色突破</x:v>
      </x:c>
      <x:c r="B382" s="6" t="str">
        <x:v>1201</x:v>
      </x:c>
      <x:c r="C382" s="6" t="n">
        <x:v>3</x:v>
      </x:c>
      <x:c r="D382" s="6" t="n">
        <x:v>4</x:v>
      </x:c>
      <x:c r="E382" s="7" t="str">
        <x:v>110406</x:v>
      </x:c>
      <x:c r="F382" s="7" t="str">
        <x:v>虚幻铸铁</x:v>
      </x:c>
      <x:c r="G382" s="6" t="n">
        <x:v>5</x:v>
      </x:c>
      <x:c r="H382" s="6" t="str">
        <x:v>https://raw.githubusercontent.com/Mar-7th/StarRailRes/dbe8cdfcfb0bf657b9fe1cf92d5537f118ccb487/index_new/cn/character_promotions.json</x:v>
      </x:c>
    </x:row>
    <x:row r="383" ht="20" customHeight="1">
      <x:c r="A383" s="6" t="str">
        <x:v>角色突破</x:v>
      </x:c>
      <x:c r="B383" s="6" t="str">
        <x:v>1201</x:v>
      </x:c>
      <x:c r="C383" s="6" t="n">
        <x:v>4</x:v>
      </x:c>
      <x:c r="D383" s="6" t="n">
        <x:v>5</x:v>
      </x:c>
      <x:c r="E383" s="7" t="str">
        <x:v>2</x:v>
      </x:c>
      <x:c r="F383" s="7" t="str">
        <x:v>信用点</x:v>
      </x:c>
      <x:c r="G383" s="6" t="n">
        <x:v>64000</x:v>
      </x:c>
      <x:c r="H383" s="6" t="str">
        <x:v>https://raw.githubusercontent.com/Mar-7th/StarRailRes/dbe8cdfcfb0bf657b9fe1cf92d5537f118ccb487/index_new/cn/character_promotions.json</x:v>
      </x:c>
    </x:row>
    <x:row r="384" ht="20" customHeight="1">
      <x:c r="A384" s="6" t="str">
        <x:v>角色突破</x:v>
      </x:c>
      <x:c r="B384" s="6" t="str">
        <x:v>1201</x:v>
      </x:c>
      <x:c r="C384" s="6" t="n">
        <x:v>4</x:v>
      </x:c>
      <x:c r="D384" s="6" t="n">
        <x:v>5</x:v>
      </x:c>
      <x:c r="E384" s="7" t="str">
        <x:v>111013</x:v>
      </x:c>
      <x:c r="F384" s="7" t="str">
        <x:v>践踏的意志</x:v>
      </x:c>
      <x:c r="G384" s="6" t="n">
        <x:v>5</x:v>
      </x:c>
      <x:c r="H384" s="6" t="str">
        <x:v>https://raw.githubusercontent.com/Mar-7th/StarRailRes/dbe8cdfcfb0bf657b9fe1cf92d5537f118ccb487/index_new/cn/character_promotions.json</x:v>
      </x:c>
    </x:row>
    <x:row r="385" ht="20" customHeight="1">
      <x:c r="A385" s="6" t="str">
        <x:v>角色突破</x:v>
      </x:c>
      <x:c r="B385" s="6" t="str">
        <x:v>1201</x:v>
      </x:c>
      <x:c r="C385" s="6" t="n">
        <x:v>4</x:v>
      </x:c>
      <x:c r="D385" s="6" t="n">
        <x:v>5</x:v>
      </x:c>
      <x:c r="E385" s="7" t="str">
        <x:v>110406</x:v>
      </x:c>
      <x:c r="F385" s="7" t="str">
        <x:v>虚幻铸铁</x:v>
      </x:c>
      <x:c r="G385" s="6" t="n">
        <x:v>15</x:v>
      </x:c>
      <x:c r="H385" s="6" t="str">
        <x:v>https://raw.githubusercontent.com/Mar-7th/StarRailRes/dbe8cdfcfb0bf657b9fe1cf92d5537f118ccb487/index_new/cn/character_promotions.json</x:v>
      </x:c>
    </x:row>
    <x:row r="386" ht="20" customHeight="1">
      <x:c r="A386" s="6" t="str">
        <x:v>角色突破</x:v>
      </x:c>
      <x:c r="B386" s="6" t="str">
        <x:v>1201</x:v>
      </x:c>
      <x:c r="C386" s="6" t="n">
        <x:v>5</x:v>
      </x:c>
      <x:c r="D386" s="6" t="n">
        <x:v>6</x:v>
      </x:c>
      <x:c r="E386" s="7" t="str">
        <x:v>2</x:v>
      </x:c>
      <x:c r="F386" s="7" t="str">
        <x:v>信用点</x:v>
      </x:c>
      <x:c r="G386" s="6" t="n">
        <x:v>128000</x:v>
      </x:c>
      <x:c r="H386" s="6" t="str">
        <x:v>https://raw.githubusercontent.com/Mar-7th/StarRailRes/dbe8cdfcfb0bf657b9fe1cf92d5537f118ccb487/index_new/cn/character_promotions.json</x:v>
      </x:c>
    </x:row>
    <x:row r="387" ht="20" customHeight="1">
      <x:c r="A387" s="6" t="str">
        <x:v>角色突破</x:v>
      </x:c>
      <x:c r="B387" s="6" t="str">
        <x:v>1201</x:v>
      </x:c>
      <x:c r="C387" s="6" t="n">
        <x:v>5</x:v>
      </x:c>
      <x:c r="D387" s="6" t="n">
        <x:v>6</x:v>
      </x:c>
      <x:c r="E387" s="7" t="str">
        <x:v>111013</x:v>
      </x:c>
      <x:c r="F387" s="7" t="str">
        <x:v>践踏的意志</x:v>
      </x:c>
      <x:c r="G387" s="6" t="n">
        <x:v>7</x:v>
      </x:c>
      <x:c r="H387" s="6" t="str">
        <x:v>https://raw.githubusercontent.com/Mar-7th/StarRailRes/dbe8cdfcfb0bf657b9fe1cf92d5537f118ccb487/index_new/cn/character_promotions.json</x:v>
      </x:c>
    </x:row>
    <x:row r="388" ht="20" customHeight="1">
      <x:c r="A388" s="6" t="str">
        <x:v>角色突破</x:v>
      </x:c>
      <x:c r="B388" s="6" t="str">
        <x:v>1201</x:v>
      </x:c>
      <x:c r="C388" s="6" t="n">
        <x:v>5</x:v>
      </x:c>
      <x:c r="D388" s="6" t="n">
        <x:v>6</x:v>
      </x:c>
      <x:c r="E388" s="7" t="str">
        <x:v>110406</x:v>
      </x:c>
      <x:c r="F388" s="7" t="str">
        <x:v>虚幻铸铁</x:v>
      </x:c>
      <x:c r="G388" s="6" t="n">
        <x:v>28</x:v>
      </x:c>
      <x:c r="H388" s="6" t="str">
        <x:v>https://raw.githubusercontent.com/Mar-7th/StarRailRes/dbe8cdfcfb0bf657b9fe1cf92d5537f118ccb487/index_new/cn/character_promotions.json</x:v>
      </x:c>
    </x:row>
    <x:row r="389" ht="20" customHeight="1">
      <x:c r="A389" s="6" t="str">
        <x:v>角色突破</x:v>
      </x:c>
      <x:c r="B389" s="6" t="str">
        <x:v>1202</x:v>
      </x:c>
      <x:c r="C389" s="6" t="n">
        <x:v>0</x:v>
      </x:c>
      <x:c r="D389" s="6" t="n">
        <x:v>1</x:v>
      </x:c>
      <x:c r="E389" s="7" t="str">
        <x:v>2</x:v>
      </x:c>
      <x:c r="F389" s="7" t="str">
        <x:v>信用点</x:v>
      </x:c>
      <x:c r="G389" s="6" t="n">
        <x:v>3200</x:v>
      </x:c>
      <x:c r="H389" s="6" t="str">
        <x:v>https://raw.githubusercontent.com/Mar-7th/StarRailRes/dbe8cdfcfb0bf657b9fe1cf92d5537f118ccb487/index_new/cn/character_promotions.json</x:v>
      </x:c>
    </x:row>
    <x:row r="390" ht="20" customHeight="1">
      <x:c r="A390" s="6" t="str">
        <x:v>角色突破</x:v>
      </x:c>
      <x:c r="B390" s="6" t="str">
        <x:v>1202</x:v>
      </x:c>
      <x:c r="C390" s="6" t="n">
        <x:v>0</x:v>
      </x:c>
      <x:c r="D390" s="6" t="n">
        <x:v>1</x:v>
      </x:c>
      <x:c r="E390" s="7" t="str">
        <x:v>113001</x:v>
      </x:c>
      <x:c r="F390" s="7" t="str">
        <x:v>永寿幼芽</x:v>
      </x:c>
      <x:c r="G390" s="6" t="n">
        <x:v>4</x:v>
      </x:c>
      <x:c r="H390" s="6" t="str">
        <x:v>https://raw.githubusercontent.com/Mar-7th/StarRailRes/dbe8cdfcfb0bf657b9fe1cf92d5537f118ccb487/index_new/cn/character_promotions.json</x:v>
      </x:c>
    </x:row>
    <x:row r="391" ht="20" customHeight="1">
      <x:c r="A391" s="6" t="str">
        <x:v>角色突破</x:v>
      </x:c>
      <x:c r="B391" s="6" t="str">
        <x:v>1202</x:v>
      </x:c>
      <x:c r="C391" s="6" t="n">
        <x:v>1</x:v>
      </x:c>
      <x:c r="D391" s="6" t="n">
        <x:v>2</x:v>
      </x:c>
      <x:c r="E391" s="7" t="str">
        <x:v>2</x:v>
      </x:c>
      <x:c r="F391" s="7" t="str">
        <x:v>信用点</x:v>
      </x:c>
      <x:c r="G391" s="6" t="n">
        <x:v>6400</x:v>
      </x:c>
      <x:c r="H391" s="6" t="str">
        <x:v>https://raw.githubusercontent.com/Mar-7th/StarRailRes/dbe8cdfcfb0bf657b9fe1cf92d5537f118ccb487/index_new/cn/character_promotions.json</x:v>
      </x:c>
    </x:row>
    <x:row r="392" ht="20" customHeight="1">
      <x:c r="A392" s="6" t="str">
        <x:v>角色突破</x:v>
      </x:c>
      <x:c r="B392" s="6" t="str">
        <x:v>1202</x:v>
      </x:c>
      <x:c r="C392" s="6" t="n">
        <x:v>1</x:v>
      </x:c>
      <x:c r="D392" s="6" t="n">
        <x:v>2</x:v>
      </x:c>
      <x:c r="E392" s="7" t="str">
        <x:v>113001</x:v>
      </x:c>
      <x:c r="F392" s="7" t="str">
        <x:v>永寿幼芽</x:v>
      </x:c>
      <x:c r="G392" s="6" t="n">
        <x:v>8</x:v>
      </x:c>
      <x:c r="H392" s="6" t="str">
        <x:v>https://raw.githubusercontent.com/Mar-7th/StarRailRes/dbe8cdfcfb0bf657b9fe1cf92d5537f118ccb487/index_new/cn/character_promotions.json</x:v>
      </x:c>
    </x:row>
    <x:row r="393" ht="20" customHeight="1">
      <x:c r="A393" s="6" t="str">
        <x:v>角色突破</x:v>
      </x:c>
      <x:c r="B393" s="6" t="str">
        <x:v>1202</x:v>
      </x:c>
      <x:c r="C393" s="6" t="n">
        <x:v>2</x:v>
      </x:c>
      <x:c r="D393" s="6" t="n">
        <x:v>3</x:v>
      </x:c>
      <x:c r="E393" s="7" t="str">
        <x:v>2</x:v>
      </x:c>
      <x:c r="F393" s="7" t="str">
        <x:v>信用点</x:v>
      </x:c>
      <x:c r="G393" s="6" t="n">
        <x:v>12800</x:v>
      </x:c>
      <x:c r="H393" s="6" t="str">
        <x:v>https://raw.githubusercontent.com/Mar-7th/StarRailRes/dbe8cdfcfb0bf657b9fe1cf92d5537f118ccb487/index_new/cn/character_promotions.json</x:v>
      </x:c>
    </x:row>
    <x:row r="394" ht="20" customHeight="1">
      <x:c r="A394" s="6" t="str">
        <x:v>角色突破</x:v>
      </x:c>
      <x:c r="B394" s="6" t="str">
        <x:v>1202</x:v>
      </x:c>
      <x:c r="C394" s="6" t="n">
        <x:v>2</x:v>
      </x:c>
      <x:c r="D394" s="6" t="n">
        <x:v>3</x:v>
      </x:c>
      <x:c r="E394" s="7" t="str">
        <x:v>113002</x:v>
      </x:c>
      <x:c r="F394" s="7" t="str">
        <x:v>永寿天华</x:v>
      </x:c>
      <x:c r="G394" s="6" t="n">
        <x:v>5</x:v>
      </x:c>
      <x:c r="H394" s="6" t="str">
        <x:v>https://raw.githubusercontent.com/Mar-7th/StarRailRes/dbe8cdfcfb0bf657b9fe1cf92d5537f118ccb487/index_new/cn/character_promotions.json</x:v>
      </x:c>
    </x:row>
    <x:row r="395" ht="20" customHeight="1">
      <x:c r="A395" s="6" t="str">
        <x:v>角色突破</x:v>
      </x:c>
      <x:c r="B395" s="6" t="str">
        <x:v>1202</x:v>
      </x:c>
      <x:c r="C395" s="6" t="n">
        <x:v>2</x:v>
      </x:c>
      <x:c r="D395" s="6" t="n">
        <x:v>3</x:v>
      </x:c>
      <x:c r="E395" s="7" t="str">
        <x:v>110404</x:v>
      </x:c>
      <x:c r="F395" s="7" t="str">
        <x:v>往日之影的雷冠</x:v>
      </x:c>
      <x:c r="G395" s="6" t="n">
        <x:v>2</x:v>
      </x:c>
      <x:c r="H395" s="6" t="str">
        <x:v>https://raw.githubusercontent.com/Mar-7th/StarRailRes/dbe8cdfcfb0bf657b9fe1cf92d5537f118ccb487/index_new/cn/character_promotions.json</x:v>
      </x:c>
    </x:row>
    <x:row r="396" ht="20" customHeight="1">
      <x:c r="A396" s="6" t="str">
        <x:v>角色突破</x:v>
      </x:c>
      <x:c r="B396" s="6" t="str">
        <x:v>1202</x:v>
      </x:c>
      <x:c r="C396" s="6" t="n">
        <x:v>3</x:v>
      </x:c>
      <x:c r="D396" s="6" t="n">
        <x:v>4</x:v>
      </x:c>
      <x:c r="E396" s="7" t="str">
        <x:v>2</x:v>
      </x:c>
      <x:c r="F396" s="7" t="str">
        <x:v>信用点</x:v>
      </x:c>
      <x:c r="G396" s="6" t="n">
        <x:v>32000</x:v>
      </x:c>
      <x:c r="H396" s="6" t="str">
        <x:v>https://raw.githubusercontent.com/Mar-7th/StarRailRes/dbe8cdfcfb0bf657b9fe1cf92d5537f118ccb487/index_new/cn/character_promotions.json</x:v>
      </x:c>
    </x:row>
    <x:row r="397" ht="20" customHeight="1">
      <x:c r="A397" s="6" t="str">
        <x:v>角色突破</x:v>
      </x:c>
      <x:c r="B397" s="6" t="str">
        <x:v>1202</x:v>
      </x:c>
      <x:c r="C397" s="6" t="n">
        <x:v>3</x:v>
      </x:c>
      <x:c r="D397" s="6" t="n">
        <x:v>4</x:v>
      </x:c>
      <x:c r="E397" s="7" t="str">
        <x:v>113002</x:v>
      </x:c>
      <x:c r="F397" s="7" t="str">
        <x:v>永寿天华</x:v>
      </x:c>
      <x:c r="G397" s="6" t="n">
        <x:v>8</x:v>
      </x:c>
      <x:c r="H397" s="6" t="str">
        <x:v>https://raw.githubusercontent.com/Mar-7th/StarRailRes/dbe8cdfcfb0bf657b9fe1cf92d5537f118ccb487/index_new/cn/character_promotions.json</x:v>
      </x:c>
    </x:row>
    <x:row r="398" ht="20" customHeight="1">
      <x:c r="A398" s="6" t="str">
        <x:v>角色突破</x:v>
      </x:c>
      <x:c r="B398" s="6" t="str">
        <x:v>1202</x:v>
      </x:c>
      <x:c r="C398" s="6" t="n">
        <x:v>3</x:v>
      </x:c>
      <x:c r="D398" s="6" t="n">
        <x:v>4</x:v>
      </x:c>
      <x:c r="E398" s="7" t="str">
        <x:v>110404</x:v>
      </x:c>
      <x:c r="F398" s="7" t="str">
        <x:v>往日之影的雷冠</x:v>
      </x:c>
      <x:c r="G398" s="6" t="n">
        <x:v>5</x:v>
      </x:c>
      <x:c r="H398" s="6" t="str">
        <x:v>https://raw.githubusercontent.com/Mar-7th/StarRailRes/dbe8cdfcfb0bf657b9fe1cf92d5537f118ccb487/index_new/cn/character_promotions.json</x:v>
      </x:c>
    </x:row>
    <x:row r="399" ht="20" customHeight="1">
      <x:c r="A399" s="6" t="str">
        <x:v>角色突破</x:v>
      </x:c>
      <x:c r="B399" s="6" t="str">
        <x:v>1202</x:v>
      </x:c>
      <x:c r="C399" s="6" t="n">
        <x:v>4</x:v>
      </x:c>
      <x:c r="D399" s="6" t="n">
        <x:v>5</x:v>
      </x:c>
      <x:c r="E399" s="7" t="str">
        <x:v>2</x:v>
      </x:c>
      <x:c r="F399" s="7" t="str">
        <x:v>信用点</x:v>
      </x:c>
      <x:c r="G399" s="6" t="n">
        <x:v>64000</x:v>
      </x:c>
      <x:c r="H399" s="6" t="str">
        <x:v>https://raw.githubusercontent.com/Mar-7th/StarRailRes/dbe8cdfcfb0bf657b9fe1cf92d5537f118ccb487/index_new/cn/character_promotions.json</x:v>
      </x:c>
    </x:row>
    <x:row r="400" ht="20" customHeight="1">
      <x:c r="A400" s="6" t="str">
        <x:v>角色突破</x:v>
      </x:c>
      <x:c r="B400" s="6" t="str">
        <x:v>1202</x:v>
      </x:c>
      <x:c r="C400" s="6" t="n">
        <x:v>4</x:v>
      </x:c>
      <x:c r="D400" s="6" t="n">
        <x:v>5</x:v>
      </x:c>
      <x:c r="E400" s="7" t="str">
        <x:v>113003</x:v>
      </x:c>
      <x:c r="F400" s="7" t="str">
        <x:v>永寿荣枝</x:v>
      </x:c>
      <x:c r="G400" s="6" t="n">
        <x:v>5</x:v>
      </x:c>
      <x:c r="H400" s="6" t="str">
        <x:v>https://raw.githubusercontent.com/Mar-7th/StarRailRes/dbe8cdfcfb0bf657b9fe1cf92d5537f118ccb487/index_new/cn/character_promotions.json</x:v>
      </x:c>
    </x:row>
    <x:row r="401" ht="20" customHeight="1">
      <x:c r="A401" s="6" t="str">
        <x:v>角色突破</x:v>
      </x:c>
      <x:c r="B401" s="6" t="str">
        <x:v>1202</x:v>
      </x:c>
      <x:c r="C401" s="6" t="n">
        <x:v>4</x:v>
      </x:c>
      <x:c r="D401" s="6" t="n">
        <x:v>5</x:v>
      </x:c>
      <x:c r="E401" s="7" t="str">
        <x:v>110404</x:v>
      </x:c>
      <x:c r="F401" s="7" t="str">
        <x:v>往日之影的雷冠</x:v>
      </x:c>
      <x:c r="G401" s="6" t="n">
        <x:v>15</x:v>
      </x:c>
      <x:c r="H401" s="6" t="str">
        <x:v>https://raw.githubusercontent.com/Mar-7th/StarRailRes/dbe8cdfcfb0bf657b9fe1cf92d5537f118ccb487/index_new/cn/character_promotions.json</x:v>
      </x:c>
    </x:row>
    <x:row r="402" ht="20" customHeight="1">
      <x:c r="A402" s="6" t="str">
        <x:v>角色突破</x:v>
      </x:c>
      <x:c r="B402" s="6" t="str">
        <x:v>1202</x:v>
      </x:c>
      <x:c r="C402" s="6" t="n">
        <x:v>5</x:v>
      </x:c>
      <x:c r="D402" s="6" t="n">
        <x:v>6</x:v>
      </x:c>
      <x:c r="E402" s="7" t="str">
        <x:v>2</x:v>
      </x:c>
      <x:c r="F402" s="7" t="str">
        <x:v>信用点</x:v>
      </x:c>
      <x:c r="G402" s="6" t="n">
        <x:v>128000</x:v>
      </x:c>
      <x:c r="H402" s="6" t="str">
        <x:v>https://raw.githubusercontent.com/Mar-7th/StarRailRes/dbe8cdfcfb0bf657b9fe1cf92d5537f118ccb487/index_new/cn/character_promotions.json</x:v>
      </x:c>
    </x:row>
    <x:row r="403" ht="20" customHeight="1">
      <x:c r="A403" s="6" t="str">
        <x:v>角色突破</x:v>
      </x:c>
      <x:c r="B403" s="6" t="str">
        <x:v>1202</x:v>
      </x:c>
      <x:c r="C403" s="6" t="n">
        <x:v>5</x:v>
      </x:c>
      <x:c r="D403" s="6" t="n">
        <x:v>6</x:v>
      </x:c>
      <x:c r="E403" s="7" t="str">
        <x:v>113003</x:v>
      </x:c>
      <x:c r="F403" s="7" t="str">
        <x:v>永寿荣枝</x:v>
      </x:c>
      <x:c r="G403" s="6" t="n">
        <x:v>7</x:v>
      </x:c>
      <x:c r="H403" s="6" t="str">
        <x:v>https://raw.githubusercontent.com/Mar-7th/StarRailRes/dbe8cdfcfb0bf657b9fe1cf92d5537f118ccb487/index_new/cn/character_promotions.json</x:v>
      </x:c>
    </x:row>
    <x:row r="404" ht="20" customHeight="1">
      <x:c r="A404" s="6" t="str">
        <x:v>角色突破</x:v>
      </x:c>
      <x:c r="B404" s="6" t="str">
        <x:v>1202</x:v>
      </x:c>
      <x:c r="C404" s="6" t="n">
        <x:v>5</x:v>
      </x:c>
      <x:c r="D404" s="6" t="n">
        <x:v>6</x:v>
      </x:c>
      <x:c r="E404" s="7" t="str">
        <x:v>110404</x:v>
      </x:c>
      <x:c r="F404" s="7" t="str">
        <x:v>往日之影的雷冠</x:v>
      </x:c>
      <x:c r="G404" s="6" t="n">
        <x:v>28</x:v>
      </x:c>
      <x:c r="H404" s="6" t="str">
        <x:v>https://raw.githubusercontent.com/Mar-7th/StarRailRes/dbe8cdfcfb0bf657b9fe1cf92d5537f118ccb487/index_new/cn/character_promotions.json</x:v>
      </x:c>
    </x:row>
    <x:row r="405" ht="20" customHeight="1">
      <x:c r="A405" s="6" t="str">
        <x:v>角色突破</x:v>
      </x:c>
      <x:c r="B405" s="6" t="str">
        <x:v>1203</x:v>
      </x:c>
      <x:c r="C405" s="6" t="n">
        <x:v>0</x:v>
      </x:c>
      <x:c r="D405" s="6" t="n">
        <x:v>1</x:v>
      </x:c>
      <x:c r="E405" s="7" t="str">
        <x:v>2</x:v>
      </x:c>
      <x:c r="F405" s="7" t="str">
        <x:v>信用点</x:v>
      </x:c>
      <x:c r="G405" s="6" t="n">
        <x:v>4000</x:v>
      </x:c>
      <x:c r="H405" s="6" t="str">
        <x:v>https://raw.githubusercontent.com/Mar-7th/StarRailRes/dbe8cdfcfb0bf657b9fe1cf92d5537f118ccb487/index_new/cn/character_promotions.json</x:v>
      </x:c>
    </x:row>
    <x:row r="406" ht="20" customHeight="1">
      <x:c r="A406" s="6" t="str">
        <x:v>角色突破</x:v>
      </x:c>
      <x:c r="B406" s="6" t="str">
        <x:v>1203</x:v>
      </x:c>
      <x:c r="C406" s="6" t="n">
        <x:v>0</x:v>
      </x:c>
      <x:c r="D406" s="6" t="n">
        <x:v>1</x:v>
      </x:c>
      <x:c r="E406" s="7" t="str">
        <x:v>113011</x:v>
      </x:c>
      <x:c r="F406" s="7" t="str">
        <x:v>工造机杼</x:v>
      </x:c>
      <x:c r="G406" s="6" t="n">
        <x:v>5</x:v>
      </x:c>
      <x:c r="H406" s="6" t="str">
        <x:v>https://raw.githubusercontent.com/Mar-7th/StarRailRes/dbe8cdfcfb0bf657b9fe1cf92d5537f118ccb487/index_new/cn/character_promotions.json</x:v>
      </x:c>
    </x:row>
    <x:row r="407" ht="20" customHeight="1">
      <x:c r="A407" s="6" t="str">
        <x:v>角色突破</x:v>
      </x:c>
      <x:c r="B407" s="6" t="str">
        <x:v>1203</x:v>
      </x:c>
      <x:c r="C407" s="6" t="n">
        <x:v>1</x:v>
      </x:c>
      <x:c r="D407" s="6" t="n">
        <x:v>2</x:v>
      </x:c>
      <x:c r="E407" s="7" t="str">
        <x:v>2</x:v>
      </x:c>
      <x:c r="F407" s="7" t="str">
        <x:v>信用点</x:v>
      </x:c>
      <x:c r="G407" s="6" t="n">
        <x:v>8000</x:v>
      </x:c>
      <x:c r="H407" s="6" t="str">
        <x:v>https://raw.githubusercontent.com/Mar-7th/StarRailRes/dbe8cdfcfb0bf657b9fe1cf92d5537f118ccb487/index_new/cn/character_promotions.json</x:v>
      </x:c>
    </x:row>
    <x:row r="408" ht="20" customHeight="1">
      <x:c r="A408" s="6" t="str">
        <x:v>角色突破</x:v>
      </x:c>
      <x:c r="B408" s="6" t="str">
        <x:v>1203</x:v>
      </x:c>
      <x:c r="C408" s="6" t="n">
        <x:v>1</x:v>
      </x:c>
      <x:c r="D408" s="6" t="n">
        <x:v>2</x:v>
      </x:c>
      <x:c r="E408" s="7" t="str">
        <x:v>113011</x:v>
      </x:c>
      <x:c r="F408" s="7" t="str">
        <x:v>工造机杼</x:v>
      </x:c>
      <x:c r="G408" s="6" t="n">
        <x:v>10</x:v>
      </x:c>
      <x:c r="H408" s="6" t="str">
        <x:v>https://raw.githubusercontent.com/Mar-7th/StarRailRes/dbe8cdfcfb0bf657b9fe1cf92d5537f118ccb487/index_new/cn/character_promotions.json</x:v>
      </x:c>
    </x:row>
    <x:row r="409" ht="20" customHeight="1">
      <x:c r="A409" s="6" t="str">
        <x:v>角色突破</x:v>
      </x:c>
      <x:c r="B409" s="6" t="str">
        <x:v>1203</x:v>
      </x:c>
      <x:c r="C409" s="6" t="n">
        <x:v>2</x:v>
      </x:c>
      <x:c r="D409" s="6" t="n">
        <x:v>3</x:v>
      </x:c>
      <x:c r="E409" s="7" t="str">
        <x:v>2</x:v>
      </x:c>
      <x:c r="F409" s="7" t="str">
        <x:v>信用点</x:v>
      </x:c>
      <x:c r="G409" s="6" t="n">
        <x:v>16000</x:v>
      </x:c>
      <x:c r="H409" s="6" t="str">
        <x:v>https://raw.githubusercontent.com/Mar-7th/StarRailRes/dbe8cdfcfb0bf657b9fe1cf92d5537f118ccb487/index_new/cn/character_promotions.json</x:v>
      </x:c>
    </x:row>
    <x:row r="410" ht="20" customHeight="1">
      <x:c r="A410" s="6" t="str">
        <x:v>角色突破</x:v>
      </x:c>
      <x:c r="B410" s="6" t="str">
        <x:v>1203</x:v>
      </x:c>
      <x:c r="C410" s="6" t="n">
        <x:v>2</x:v>
      </x:c>
      <x:c r="D410" s="6" t="n">
        <x:v>3</x:v>
      </x:c>
      <x:c r="E410" s="7" t="str">
        <x:v>113012</x:v>
      </x:c>
      <x:c r="F410" s="7" t="str">
        <x:v>工造迴轮</x:v>
      </x:c>
      <x:c r="G410" s="6" t="n">
        <x:v>6</x:v>
      </x:c>
      <x:c r="H410" s="6" t="str">
        <x:v>https://raw.githubusercontent.com/Mar-7th/StarRailRes/dbe8cdfcfb0bf657b9fe1cf92d5537f118ccb487/index_new/cn/character_promotions.json</x:v>
      </x:c>
    </x:row>
    <x:row r="411" ht="20" customHeight="1">
      <x:c r="A411" s="6" t="str">
        <x:v>角色突破</x:v>
      </x:c>
      <x:c r="B411" s="6" t="str">
        <x:v>1203</x:v>
      </x:c>
      <x:c r="C411" s="6" t="n">
        <x:v>2</x:v>
      </x:c>
      <x:c r="D411" s="6" t="n">
        <x:v>3</x:v>
      </x:c>
      <x:c r="E411" s="7" t="str">
        <x:v>110407</x:v>
      </x:c>
      <x:c r="F411" s="7" t="str">
        <x:v>往日之影的金饰</x:v>
      </x:c>
      <x:c r="G411" s="6" t="n">
        <x:v>3</x:v>
      </x:c>
      <x:c r="H411" s="6" t="str">
        <x:v>https://raw.githubusercontent.com/Mar-7th/StarRailRes/dbe8cdfcfb0bf657b9fe1cf92d5537f118ccb487/index_new/cn/character_promotions.json</x:v>
      </x:c>
    </x:row>
    <x:row r="412" ht="20" customHeight="1">
      <x:c r="A412" s="6" t="str">
        <x:v>角色突破</x:v>
      </x:c>
      <x:c r="B412" s="6" t="str">
        <x:v>1203</x:v>
      </x:c>
      <x:c r="C412" s="6" t="n">
        <x:v>3</x:v>
      </x:c>
      <x:c r="D412" s="6" t="n">
        <x:v>4</x:v>
      </x:c>
      <x:c r="E412" s="7" t="str">
        <x:v>2</x:v>
      </x:c>
      <x:c r="F412" s="7" t="str">
        <x:v>信用点</x:v>
      </x:c>
      <x:c r="G412" s="6" t="n">
        <x:v>40000</x:v>
      </x:c>
      <x:c r="H412" s="6" t="str">
        <x:v>https://raw.githubusercontent.com/Mar-7th/StarRailRes/dbe8cdfcfb0bf657b9fe1cf92d5537f118ccb487/index_new/cn/character_promotions.json</x:v>
      </x:c>
    </x:row>
    <x:row r="413" ht="20" customHeight="1">
      <x:c r="A413" s="6" t="str">
        <x:v>角色突破</x:v>
      </x:c>
      <x:c r="B413" s="6" t="str">
        <x:v>1203</x:v>
      </x:c>
      <x:c r="C413" s="6" t="n">
        <x:v>3</x:v>
      </x:c>
      <x:c r="D413" s="6" t="n">
        <x:v>4</x:v>
      </x:c>
      <x:c r="E413" s="7" t="str">
        <x:v>113012</x:v>
      </x:c>
      <x:c r="F413" s="7" t="str">
        <x:v>工造迴轮</x:v>
      </x:c>
      <x:c r="G413" s="6" t="n">
        <x:v>9</x:v>
      </x:c>
      <x:c r="H413" s="6" t="str">
        <x:v>https://raw.githubusercontent.com/Mar-7th/StarRailRes/dbe8cdfcfb0bf657b9fe1cf92d5537f118ccb487/index_new/cn/character_promotions.json</x:v>
      </x:c>
    </x:row>
    <x:row r="414" ht="20" customHeight="1">
      <x:c r="A414" s="6" t="str">
        <x:v>角色突破</x:v>
      </x:c>
      <x:c r="B414" s="6" t="str">
        <x:v>1203</x:v>
      </x:c>
      <x:c r="C414" s="6" t="n">
        <x:v>3</x:v>
      </x:c>
      <x:c r="D414" s="6" t="n">
        <x:v>4</x:v>
      </x:c>
      <x:c r="E414" s="7" t="str">
        <x:v>110407</x:v>
      </x:c>
      <x:c r="F414" s="7" t="str">
        <x:v>往日之影的金饰</x:v>
      </x:c>
      <x:c r="G414" s="6" t="n">
        <x:v>7</x:v>
      </x:c>
      <x:c r="H414" s="6" t="str">
        <x:v>https://raw.githubusercontent.com/Mar-7th/StarRailRes/dbe8cdfcfb0bf657b9fe1cf92d5537f118ccb487/index_new/cn/character_promotions.json</x:v>
      </x:c>
    </x:row>
    <x:row r="415" ht="20" customHeight="1">
      <x:c r="A415" s="6" t="str">
        <x:v>角色突破</x:v>
      </x:c>
      <x:c r="B415" s="6" t="str">
        <x:v>1203</x:v>
      </x:c>
      <x:c r="C415" s="6" t="n">
        <x:v>4</x:v>
      </x:c>
      <x:c r="D415" s="6" t="n">
        <x:v>5</x:v>
      </x:c>
      <x:c r="E415" s="7" t="str">
        <x:v>2</x:v>
      </x:c>
      <x:c r="F415" s="7" t="str">
        <x:v>信用点</x:v>
      </x:c>
      <x:c r="G415" s="6" t="n">
        <x:v>80000</x:v>
      </x:c>
      <x:c r="H415" s="6" t="str">
        <x:v>https://raw.githubusercontent.com/Mar-7th/StarRailRes/dbe8cdfcfb0bf657b9fe1cf92d5537f118ccb487/index_new/cn/character_promotions.json</x:v>
      </x:c>
    </x:row>
    <x:row r="416" ht="20" customHeight="1">
      <x:c r="A416" s="6" t="str">
        <x:v>角色突破</x:v>
      </x:c>
      <x:c r="B416" s="6" t="str">
        <x:v>1203</x:v>
      </x:c>
      <x:c r="C416" s="6" t="n">
        <x:v>4</x:v>
      </x:c>
      <x:c r="D416" s="6" t="n">
        <x:v>5</x:v>
      </x:c>
      <x:c r="E416" s="7" t="str">
        <x:v>113013</x:v>
      </x:c>
      <x:c r="F416" s="7" t="str">
        <x:v>工造浑心</x:v>
      </x:c>
      <x:c r="G416" s="6" t="n">
        <x:v>6</x:v>
      </x:c>
      <x:c r="H416" s="6" t="str">
        <x:v>https://raw.githubusercontent.com/Mar-7th/StarRailRes/dbe8cdfcfb0bf657b9fe1cf92d5537f118ccb487/index_new/cn/character_promotions.json</x:v>
      </x:c>
    </x:row>
    <x:row r="417" ht="20" customHeight="1">
      <x:c r="A417" s="6" t="str">
        <x:v>角色突破</x:v>
      </x:c>
      <x:c r="B417" s="6" t="str">
        <x:v>1203</x:v>
      </x:c>
      <x:c r="C417" s="6" t="n">
        <x:v>4</x:v>
      </x:c>
      <x:c r="D417" s="6" t="n">
        <x:v>5</x:v>
      </x:c>
      <x:c r="E417" s="7" t="str">
        <x:v>110407</x:v>
      </x:c>
      <x:c r="F417" s="7" t="str">
        <x:v>往日之影的金饰</x:v>
      </x:c>
      <x:c r="G417" s="6" t="n">
        <x:v>20</x:v>
      </x:c>
      <x:c r="H417" s="6" t="str">
        <x:v>https://raw.githubusercontent.com/Mar-7th/StarRailRes/dbe8cdfcfb0bf657b9fe1cf92d5537f118ccb487/index_new/cn/character_promotions.json</x:v>
      </x:c>
    </x:row>
    <x:row r="418" ht="20" customHeight="1">
      <x:c r="A418" s="6" t="str">
        <x:v>角色突破</x:v>
      </x:c>
      <x:c r="B418" s="6" t="str">
        <x:v>1203</x:v>
      </x:c>
      <x:c r="C418" s="6" t="n">
        <x:v>5</x:v>
      </x:c>
      <x:c r="D418" s="6" t="n">
        <x:v>6</x:v>
      </x:c>
      <x:c r="E418" s="7" t="str">
        <x:v>2</x:v>
      </x:c>
      <x:c r="F418" s="7" t="str">
        <x:v>信用点</x:v>
      </x:c>
      <x:c r="G418" s="6" t="n">
        <x:v>160000</x:v>
      </x:c>
      <x:c r="H418" s="6" t="str">
        <x:v>https://raw.githubusercontent.com/Mar-7th/StarRailRes/dbe8cdfcfb0bf657b9fe1cf92d5537f118ccb487/index_new/cn/character_promotions.json</x:v>
      </x:c>
    </x:row>
    <x:row r="419" ht="20" customHeight="1">
      <x:c r="A419" s="6" t="str">
        <x:v>角色突破</x:v>
      </x:c>
      <x:c r="B419" s="6" t="str">
        <x:v>1203</x:v>
      </x:c>
      <x:c r="C419" s="6" t="n">
        <x:v>5</x:v>
      </x:c>
      <x:c r="D419" s="6" t="n">
        <x:v>6</x:v>
      </x:c>
      <x:c r="E419" s="7" t="str">
        <x:v>113013</x:v>
      </x:c>
      <x:c r="F419" s="7" t="str">
        <x:v>工造浑心</x:v>
      </x:c>
      <x:c r="G419" s="6" t="n">
        <x:v>9</x:v>
      </x:c>
      <x:c r="H419" s="6" t="str">
        <x:v>https://raw.githubusercontent.com/Mar-7th/StarRailRes/dbe8cdfcfb0bf657b9fe1cf92d5537f118ccb487/index_new/cn/character_promotions.json</x:v>
      </x:c>
    </x:row>
    <x:row r="420" ht="20" customHeight="1">
      <x:c r="A420" s="6" t="str">
        <x:v>角色突破</x:v>
      </x:c>
      <x:c r="B420" s="6" t="str">
        <x:v>1203</x:v>
      </x:c>
      <x:c r="C420" s="6" t="n">
        <x:v>5</x:v>
      </x:c>
      <x:c r="D420" s="6" t="n">
        <x:v>6</x:v>
      </x:c>
      <x:c r="E420" s="7" t="str">
        <x:v>110407</x:v>
      </x:c>
      <x:c r="F420" s="7" t="str">
        <x:v>往日之影的金饰</x:v>
      </x:c>
      <x:c r="G420" s="6" t="n">
        <x:v>35</x:v>
      </x:c>
      <x:c r="H420" s="6" t="str">
        <x:v>https://raw.githubusercontent.com/Mar-7th/StarRailRes/dbe8cdfcfb0bf657b9fe1cf92d5537f118ccb487/index_new/cn/character_promotions.json</x:v>
      </x:c>
    </x:row>
    <x:row r="421" ht="20" customHeight="1">
      <x:c r="A421" s="6" t="str">
        <x:v>角色突破</x:v>
      </x:c>
      <x:c r="B421" s="6" t="str">
        <x:v>1204</x:v>
      </x:c>
      <x:c r="C421" s="6" t="n">
        <x:v>0</x:v>
      </x:c>
      <x:c r="D421" s="6" t="n">
        <x:v>1</x:v>
      </x:c>
      <x:c r="E421" s="7" t="str">
        <x:v>2</x:v>
      </x:c>
      <x:c r="F421" s="7" t="str">
        <x:v>信用点</x:v>
      </x:c>
      <x:c r="G421" s="6" t="n">
        <x:v>4000</x:v>
      </x:c>
      <x:c r="H421" s="6" t="str">
        <x:v>https://raw.githubusercontent.com/Mar-7th/StarRailRes/dbe8cdfcfb0bf657b9fe1cf92d5537f118ccb487/index_new/cn/character_promotions.json</x:v>
      </x:c>
    </x:row>
    <x:row r="422" ht="20" customHeight="1">
      <x:c r="A422" s="6" t="str">
        <x:v>角色突破</x:v>
      </x:c>
      <x:c r="B422" s="6" t="str">
        <x:v>1204</x:v>
      </x:c>
      <x:c r="C422" s="6" t="n">
        <x:v>0</x:v>
      </x:c>
      <x:c r="D422" s="6" t="n">
        <x:v>1</x:v>
      </x:c>
      <x:c r="E422" s="7" t="str">
        <x:v>113001</x:v>
      </x:c>
      <x:c r="F422" s="7" t="str">
        <x:v>永寿幼芽</x:v>
      </x:c>
      <x:c r="G422" s="6" t="n">
        <x:v>5</x:v>
      </x:c>
      <x:c r="H422" s="6" t="str">
        <x:v>https://raw.githubusercontent.com/Mar-7th/StarRailRes/dbe8cdfcfb0bf657b9fe1cf92d5537f118ccb487/index_new/cn/character_promotions.json</x:v>
      </x:c>
    </x:row>
    <x:row r="423" ht="20" customHeight="1">
      <x:c r="A423" s="6" t="str">
        <x:v>角色突破</x:v>
      </x:c>
      <x:c r="B423" s="6" t="str">
        <x:v>1204</x:v>
      </x:c>
      <x:c r="C423" s="6" t="n">
        <x:v>1</x:v>
      </x:c>
      <x:c r="D423" s="6" t="n">
        <x:v>2</x:v>
      </x:c>
      <x:c r="E423" s="7" t="str">
        <x:v>2</x:v>
      </x:c>
      <x:c r="F423" s="7" t="str">
        <x:v>信用点</x:v>
      </x:c>
      <x:c r="G423" s="6" t="n">
        <x:v>8000</x:v>
      </x:c>
      <x:c r="H423" s="6" t="str">
        <x:v>https://raw.githubusercontent.com/Mar-7th/StarRailRes/dbe8cdfcfb0bf657b9fe1cf92d5537f118ccb487/index_new/cn/character_promotions.json</x:v>
      </x:c>
    </x:row>
    <x:row r="424" ht="20" customHeight="1">
      <x:c r="A424" s="6" t="str">
        <x:v>角色突破</x:v>
      </x:c>
      <x:c r="B424" s="6" t="str">
        <x:v>1204</x:v>
      </x:c>
      <x:c r="C424" s="6" t="n">
        <x:v>1</x:v>
      </x:c>
      <x:c r="D424" s="6" t="n">
        <x:v>2</x:v>
      </x:c>
      <x:c r="E424" s="7" t="str">
        <x:v>113001</x:v>
      </x:c>
      <x:c r="F424" s="7" t="str">
        <x:v>永寿幼芽</x:v>
      </x:c>
      <x:c r="G424" s="6" t="n">
        <x:v>10</x:v>
      </x:c>
      <x:c r="H424" s="6" t="str">
        <x:v>https://raw.githubusercontent.com/Mar-7th/StarRailRes/dbe8cdfcfb0bf657b9fe1cf92d5537f118ccb487/index_new/cn/character_promotions.json</x:v>
      </x:c>
    </x:row>
    <x:row r="425" ht="20" customHeight="1">
      <x:c r="A425" s="6" t="str">
        <x:v>角色突破</x:v>
      </x:c>
      <x:c r="B425" s="6" t="str">
        <x:v>1204</x:v>
      </x:c>
      <x:c r="C425" s="6" t="n">
        <x:v>2</x:v>
      </x:c>
      <x:c r="D425" s="6" t="n">
        <x:v>3</x:v>
      </x:c>
      <x:c r="E425" s="7" t="str">
        <x:v>2</x:v>
      </x:c>
      <x:c r="F425" s="7" t="str">
        <x:v>信用点</x:v>
      </x:c>
      <x:c r="G425" s="6" t="n">
        <x:v>16000</x:v>
      </x:c>
      <x:c r="H425" s="6" t="str">
        <x:v>https://raw.githubusercontent.com/Mar-7th/StarRailRes/dbe8cdfcfb0bf657b9fe1cf92d5537f118ccb487/index_new/cn/character_promotions.json</x:v>
      </x:c>
    </x:row>
    <x:row r="426" ht="20" customHeight="1">
      <x:c r="A426" s="6" t="str">
        <x:v>角色突破</x:v>
      </x:c>
      <x:c r="B426" s="6" t="str">
        <x:v>1204</x:v>
      </x:c>
      <x:c r="C426" s="6" t="n">
        <x:v>2</x:v>
      </x:c>
      <x:c r="D426" s="6" t="n">
        <x:v>3</x:v>
      </x:c>
      <x:c r="E426" s="7" t="str">
        <x:v>113002</x:v>
      </x:c>
      <x:c r="F426" s="7" t="str">
        <x:v>永寿天华</x:v>
      </x:c>
      <x:c r="G426" s="6" t="n">
        <x:v>6</x:v>
      </x:c>
      <x:c r="H426" s="6" t="str">
        <x:v>https://raw.githubusercontent.com/Mar-7th/StarRailRes/dbe8cdfcfb0bf657b9fe1cf92d5537f118ccb487/index_new/cn/character_promotions.json</x:v>
      </x:c>
    </x:row>
    <x:row r="427" ht="20" customHeight="1">
      <x:c r="A427" s="6" t="str">
        <x:v>角色突破</x:v>
      </x:c>
      <x:c r="B427" s="6" t="str">
        <x:v>1204</x:v>
      </x:c>
      <x:c r="C427" s="6" t="n">
        <x:v>2</x:v>
      </x:c>
      <x:c r="D427" s="6" t="n">
        <x:v>3</x:v>
      </x:c>
      <x:c r="E427" s="7" t="str">
        <x:v>110414</x:v>
      </x:c>
      <x:c r="F427" s="7" t="str">
        <x:v>炼形者雷枝</x:v>
      </x:c>
      <x:c r="G427" s="6" t="n">
        <x:v>3</x:v>
      </x:c>
      <x:c r="H427" s="6" t="str">
        <x:v>https://raw.githubusercontent.com/Mar-7th/StarRailRes/dbe8cdfcfb0bf657b9fe1cf92d5537f118ccb487/index_new/cn/character_promotions.json</x:v>
      </x:c>
    </x:row>
    <x:row r="428" ht="20" customHeight="1">
      <x:c r="A428" s="6" t="str">
        <x:v>角色突破</x:v>
      </x:c>
      <x:c r="B428" s="6" t="str">
        <x:v>1204</x:v>
      </x:c>
      <x:c r="C428" s="6" t="n">
        <x:v>3</x:v>
      </x:c>
      <x:c r="D428" s="6" t="n">
        <x:v>4</x:v>
      </x:c>
      <x:c r="E428" s="7" t="str">
        <x:v>2</x:v>
      </x:c>
      <x:c r="F428" s="7" t="str">
        <x:v>信用点</x:v>
      </x:c>
      <x:c r="G428" s="6" t="n">
        <x:v>40000</x:v>
      </x:c>
      <x:c r="H428" s="6" t="str">
        <x:v>https://raw.githubusercontent.com/Mar-7th/StarRailRes/dbe8cdfcfb0bf657b9fe1cf92d5537f118ccb487/index_new/cn/character_promotions.json</x:v>
      </x:c>
    </x:row>
    <x:row r="429" ht="20" customHeight="1">
      <x:c r="A429" s="6" t="str">
        <x:v>角色突破</x:v>
      </x:c>
      <x:c r="B429" s="6" t="str">
        <x:v>1204</x:v>
      </x:c>
      <x:c r="C429" s="6" t="n">
        <x:v>3</x:v>
      </x:c>
      <x:c r="D429" s="6" t="n">
        <x:v>4</x:v>
      </x:c>
      <x:c r="E429" s="7" t="str">
        <x:v>113002</x:v>
      </x:c>
      <x:c r="F429" s="7" t="str">
        <x:v>永寿天华</x:v>
      </x:c>
      <x:c r="G429" s="6" t="n">
        <x:v>9</x:v>
      </x:c>
      <x:c r="H429" s="6" t="str">
        <x:v>https://raw.githubusercontent.com/Mar-7th/StarRailRes/dbe8cdfcfb0bf657b9fe1cf92d5537f118ccb487/index_new/cn/character_promotions.json</x:v>
      </x:c>
    </x:row>
    <x:row r="430" ht="20" customHeight="1">
      <x:c r="A430" s="6" t="str">
        <x:v>角色突破</x:v>
      </x:c>
      <x:c r="B430" s="6" t="str">
        <x:v>1204</x:v>
      </x:c>
      <x:c r="C430" s="6" t="n">
        <x:v>3</x:v>
      </x:c>
      <x:c r="D430" s="6" t="n">
        <x:v>4</x:v>
      </x:c>
      <x:c r="E430" s="7" t="str">
        <x:v>110414</x:v>
      </x:c>
      <x:c r="F430" s="7" t="str">
        <x:v>炼形者雷枝</x:v>
      </x:c>
      <x:c r="G430" s="6" t="n">
        <x:v>7</x:v>
      </x:c>
      <x:c r="H430" s="6" t="str">
        <x:v>https://raw.githubusercontent.com/Mar-7th/StarRailRes/dbe8cdfcfb0bf657b9fe1cf92d5537f118ccb487/index_new/cn/character_promotions.json</x:v>
      </x:c>
    </x:row>
    <x:row r="431" ht="20" customHeight="1">
      <x:c r="A431" s="6" t="str">
        <x:v>角色突破</x:v>
      </x:c>
      <x:c r="B431" s="6" t="str">
        <x:v>1204</x:v>
      </x:c>
      <x:c r="C431" s="6" t="n">
        <x:v>4</x:v>
      </x:c>
      <x:c r="D431" s="6" t="n">
        <x:v>5</x:v>
      </x:c>
      <x:c r="E431" s="7" t="str">
        <x:v>2</x:v>
      </x:c>
      <x:c r="F431" s="7" t="str">
        <x:v>信用点</x:v>
      </x:c>
      <x:c r="G431" s="6" t="n">
        <x:v>80000</x:v>
      </x:c>
      <x:c r="H431" s="6" t="str">
        <x:v>https://raw.githubusercontent.com/Mar-7th/StarRailRes/dbe8cdfcfb0bf657b9fe1cf92d5537f118ccb487/index_new/cn/character_promotions.json</x:v>
      </x:c>
    </x:row>
    <x:row r="432" ht="20" customHeight="1">
      <x:c r="A432" s="6" t="str">
        <x:v>角色突破</x:v>
      </x:c>
      <x:c r="B432" s="6" t="str">
        <x:v>1204</x:v>
      </x:c>
      <x:c r="C432" s="6" t="n">
        <x:v>4</x:v>
      </x:c>
      <x:c r="D432" s="6" t="n">
        <x:v>5</x:v>
      </x:c>
      <x:c r="E432" s="7" t="str">
        <x:v>113003</x:v>
      </x:c>
      <x:c r="F432" s="7" t="str">
        <x:v>永寿荣枝</x:v>
      </x:c>
      <x:c r="G432" s="6" t="n">
        <x:v>6</x:v>
      </x:c>
      <x:c r="H432" s="6" t="str">
        <x:v>https://raw.githubusercontent.com/Mar-7th/StarRailRes/dbe8cdfcfb0bf657b9fe1cf92d5537f118ccb487/index_new/cn/character_promotions.json</x:v>
      </x:c>
    </x:row>
    <x:row r="433" ht="20" customHeight="1">
      <x:c r="A433" s="6" t="str">
        <x:v>角色突破</x:v>
      </x:c>
      <x:c r="B433" s="6" t="str">
        <x:v>1204</x:v>
      </x:c>
      <x:c r="C433" s="6" t="n">
        <x:v>4</x:v>
      </x:c>
      <x:c r="D433" s="6" t="n">
        <x:v>5</x:v>
      </x:c>
      <x:c r="E433" s="7" t="str">
        <x:v>110414</x:v>
      </x:c>
      <x:c r="F433" s="7" t="str">
        <x:v>炼形者雷枝</x:v>
      </x:c>
      <x:c r="G433" s="6" t="n">
        <x:v>20</x:v>
      </x:c>
      <x:c r="H433" s="6" t="str">
        <x:v>https://raw.githubusercontent.com/Mar-7th/StarRailRes/dbe8cdfcfb0bf657b9fe1cf92d5537f118ccb487/index_new/cn/character_promotions.json</x:v>
      </x:c>
    </x:row>
    <x:row r="434" ht="20" customHeight="1">
      <x:c r="A434" s="6" t="str">
        <x:v>角色突破</x:v>
      </x:c>
      <x:c r="B434" s="6" t="str">
        <x:v>1204</x:v>
      </x:c>
      <x:c r="C434" s="6" t="n">
        <x:v>5</x:v>
      </x:c>
      <x:c r="D434" s="6" t="n">
        <x:v>6</x:v>
      </x:c>
      <x:c r="E434" s="7" t="str">
        <x:v>2</x:v>
      </x:c>
      <x:c r="F434" s="7" t="str">
        <x:v>信用点</x:v>
      </x:c>
      <x:c r="G434" s="6" t="n">
        <x:v>160000</x:v>
      </x:c>
      <x:c r="H434" s="6" t="str">
        <x:v>https://raw.githubusercontent.com/Mar-7th/StarRailRes/dbe8cdfcfb0bf657b9fe1cf92d5537f118ccb487/index_new/cn/character_promotions.json</x:v>
      </x:c>
    </x:row>
    <x:row r="435" ht="20" customHeight="1">
      <x:c r="A435" s="6" t="str">
        <x:v>角色突破</x:v>
      </x:c>
      <x:c r="B435" s="6" t="str">
        <x:v>1204</x:v>
      </x:c>
      <x:c r="C435" s="6" t="n">
        <x:v>5</x:v>
      </x:c>
      <x:c r="D435" s="6" t="n">
        <x:v>6</x:v>
      </x:c>
      <x:c r="E435" s="7" t="str">
        <x:v>113003</x:v>
      </x:c>
      <x:c r="F435" s="7" t="str">
        <x:v>永寿荣枝</x:v>
      </x:c>
      <x:c r="G435" s="6" t="n">
        <x:v>9</x:v>
      </x:c>
      <x:c r="H435" s="6" t="str">
        <x:v>https://raw.githubusercontent.com/Mar-7th/StarRailRes/dbe8cdfcfb0bf657b9fe1cf92d5537f118ccb487/index_new/cn/character_promotions.json</x:v>
      </x:c>
    </x:row>
    <x:row r="436" ht="20" customHeight="1">
      <x:c r="A436" s="6" t="str">
        <x:v>角色突破</x:v>
      </x:c>
      <x:c r="B436" s="6" t="str">
        <x:v>1204</x:v>
      </x:c>
      <x:c r="C436" s="6" t="n">
        <x:v>5</x:v>
      </x:c>
      <x:c r="D436" s="6" t="n">
        <x:v>6</x:v>
      </x:c>
      <x:c r="E436" s="7" t="str">
        <x:v>110414</x:v>
      </x:c>
      <x:c r="F436" s="7" t="str">
        <x:v>炼形者雷枝</x:v>
      </x:c>
      <x:c r="G436" s="6" t="n">
        <x:v>35</x:v>
      </x:c>
      <x:c r="H436" s="6" t="str">
        <x:v>https://raw.githubusercontent.com/Mar-7th/StarRailRes/dbe8cdfcfb0bf657b9fe1cf92d5537f118ccb487/index_new/cn/character_promotions.json</x:v>
      </x:c>
    </x:row>
    <x:row r="437" ht="20" customHeight="1">
      <x:c r="A437" s="6" t="str">
        <x:v>角色突破</x:v>
      </x:c>
      <x:c r="B437" s="6" t="str">
        <x:v>1205</x:v>
      </x:c>
      <x:c r="C437" s="6" t="n">
        <x:v>0</x:v>
      </x:c>
      <x:c r="D437" s="6" t="n">
        <x:v>1</x:v>
      </x:c>
      <x:c r="E437" s="7" t="str">
        <x:v>2</x:v>
      </x:c>
      <x:c r="F437" s="7" t="str">
        <x:v>信用点</x:v>
      </x:c>
      <x:c r="G437" s="6" t="n">
        <x:v>4000</x:v>
      </x:c>
      <x:c r="H437" s="6" t="str">
        <x:v>https://raw.githubusercontent.com/Mar-7th/StarRailRes/dbe8cdfcfb0bf657b9fe1cf92d5537f118ccb487/index_new/cn/character_promotions.json</x:v>
      </x:c>
    </x:row>
    <x:row r="438" ht="20" customHeight="1">
      <x:c r="A438" s="6" t="str">
        <x:v>角色突破</x:v>
      </x:c>
      <x:c r="B438" s="6" t="str">
        <x:v>1205</x:v>
      </x:c>
      <x:c r="C438" s="6" t="n">
        <x:v>0</x:v>
      </x:c>
      <x:c r="D438" s="6" t="n">
        <x:v>1</x:v>
      </x:c>
      <x:c r="E438" s="7" t="str">
        <x:v>113001</x:v>
      </x:c>
      <x:c r="F438" s="7" t="str">
        <x:v>永寿幼芽</x:v>
      </x:c>
      <x:c r="G438" s="6" t="n">
        <x:v>5</x:v>
      </x:c>
      <x:c r="H438" s="6" t="str">
        <x:v>https://raw.githubusercontent.com/Mar-7th/StarRailRes/dbe8cdfcfb0bf657b9fe1cf92d5537f118ccb487/index_new/cn/character_promotions.json</x:v>
      </x:c>
    </x:row>
    <x:row r="439" ht="20" customHeight="1">
      <x:c r="A439" s="6" t="str">
        <x:v>角色突破</x:v>
      </x:c>
      <x:c r="B439" s="6" t="str">
        <x:v>1205</x:v>
      </x:c>
      <x:c r="C439" s="6" t="n">
        <x:v>1</x:v>
      </x:c>
      <x:c r="D439" s="6" t="n">
        <x:v>2</x:v>
      </x:c>
      <x:c r="E439" s="7" t="str">
        <x:v>2</x:v>
      </x:c>
      <x:c r="F439" s="7" t="str">
        <x:v>信用点</x:v>
      </x:c>
      <x:c r="G439" s="6" t="n">
        <x:v>8000</x:v>
      </x:c>
      <x:c r="H439" s="6" t="str">
        <x:v>https://raw.githubusercontent.com/Mar-7th/StarRailRes/dbe8cdfcfb0bf657b9fe1cf92d5537f118ccb487/index_new/cn/character_promotions.json</x:v>
      </x:c>
    </x:row>
    <x:row r="440" ht="20" customHeight="1">
      <x:c r="A440" s="6" t="str">
        <x:v>角色突破</x:v>
      </x:c>
      <x:c r="B440" s="6" t="str">
        <x:v>1205</x:v>
      </x:c>
      <x:c r="C440" s="6" t="n">
        <x:v>1</x:v>
      </x:c>
      <x:c r="D440" s="6" t="n">
        <x:v>2</x:v>
      </x:c>
      <x:c r="E440" s="7" t="str">
        <x:v>113001</x:v>
      </x:c>
      <x:c r="F440" s="7" t="str">
        <x:v>永寿幼芽</x:v>
      </x:c>
      <x:c r="G440" s="6" t="n">
        <x:v>10</x:v>
      </x:c>
      <x:c r="H440" s="6" t="str">
        <x:v>https://raw.githubusercontent.com/Mar-7th/StarRailRes/dbe8cdfcfb0bf657b9fe1cf92d5537f118ccb487/index_new/cn/character_promotions.json</x:v>
      </x:c>
    </x:row>
    <x:row r="441" ht="20" customHeight="1">
      <x:c r="A441" s="6" t="str">
        <x:v>角色突破</x:v>
      </x:c>
      <x:c r="B441" s="6" t="str">
        <x:v>1205</x:v>
      </x:c>
      <x:c r="C441" s="6" t="n">
        <x:v>2</x:v>
      </x:c>
      <x:c r="D441" s="6" t="n">
        <x:v>3</x:v>
      </x:c>
      <x:c r="E441" s="7" t="str">
        <x:v>2</x:v>
      </x:c>
      <x:c r="F441" s="7" t="str">
        <x:v>信用点</x:v>
      </x:c>
      <x:c r="G441" s="6" t="n">
        <x:v>16000</x:v>
      </x:c>
      <x:c r="H441" s="6" t="str">
        <x:v>https://raw.githubusercontent.com/Mar-7th/StarRailRes/dbe8cdfcfb0bf657b9fe1cf92d5537f118ccb487/index_new/cn/character_promotions.json</x:v>
      </x:c>
    </x:row>
    <x:row r="442" ht="20" customHeight="1">
      <x:c r="A442" s="6" t="str">
        <x:v>角色突破</x:v>
      </x:c>
      <x:c r="B442" s="6" t="str">
        <x:v>1205</x:v>
      </x:c>
      <x:c r="C442" s="6" t="n">
        <x:v>2</x:v>
      </x:c>
      <x:c r="D442" s="6" t="n">
        <x:v>3</x:v>
      </x:c>
      <x:c r="E442" s="7" t="str">
        <x:v>113002</x:v>
      </x:c>
      <x:c r="F442" s="7" t="str">
        <x:v>永寿天华</x:v>
      </x:c>
      <x:c r="G442" s="6" t="n">
        <x:v>6</x:v>
      </x:c>
      <x:c r="H442" s="6" t="str">
        <x:v>https://raw.githubusercontent.com/Mar-7th/StarRailRes/dbe8cdfcfb0bf657b9fe1cf92d5537f118ccb487/index_new/cn/character_promotions.json</x:v>
      </x:c>
    </x:row>
    <x:row r="443" ht="20" customHeight="1">
      <x:c r="A443" s="6" t="str">
        <x:v>角色突破</x:v>
      </x:c>
      <x:c r="B443" s="6" t="str">
        <x:v>1205</x:v>
      </x:c>
      <x:c r="C443" s="6" t="n">
        <x:v>2</x:v>
      </x:c>
      <x:c r="D443" s="6" t="n">
        <x:v>3</x:v>
      </x:c>
      <x:c r="E443" s="7" t="str">
        <x:v>110415</x:v>
      </x:c>
      <x:c r="F443" s="7" t="str">
        <x:v>天人遗垢</x:v>
      </x:c>
      <x:c r="G443" s="6" t="n">
        <x:v>3</x:v>
      </x:c>
      <x:c r="H443" s="6" t="str">
        <x:v>https://raw.githubusercontent.com/Mar-7th/StarRailRes/dbe8cdfcfb0bf657b9fe1cf92d5537f118ccb487/index_new/cn/character_promotions.json</x:v>
      </x:c>
    </x:row>
    <x:row r="444" ht="20" customHeight="1">
      <x:c r="A444" s="6" t="str">
        <x:v>角色突破</x:v>
      </x:c>
      <x:c r="B444" s="6" t="str">
        <x:v>1205</x:v>
      </x:c>
      <x:c r="C444" s="6" t="n">
        <x:v>3</x:v>
      </x:c>
      <x:c r="D444" s="6" t="n">
        <x:v>4</x:v>
      </x:c>
      <x:c r="E444" s="7" t="str">
        <x:v>2</x:v>
      </x:c>
      <x:c r="F444" s="7" t="str">
        <x:v>信用点</x:v>
      </x:c>
      <x:c r="G444" s="6" t="n">
        <x:v>40000</x:v>
      </x:c>
      <x:c r="H444" s="6" t="str">
        <x:v>https://raw.githubusercontent.com/Mar-7th/StarRailRes/dbe8cdfcfb0bf657b9fe1cf92d5537f118ccb487/index_new/cn/character_promotions.json</x:v>
      </x:c>
    </x:row>
    <x:row r="445" ht="20" customHeight="1">
      <x:c r="A445" s="6" t="str">
        <x:v>角色突破</x:v>
      </x:c>
      <x:c r="B445" s="6" t="str">
        <x:v>1205</x:v>
      </x:c>
      <x:c r="C445" s="6" t="n">
        <x:v>3</x:v>
      </x:c>
      <x:c r="D445" s="6" t="n">
        <x:v>4</x:v>
      </x:c>
      <x:c r="E445" s="7" t="str">
        <x:v>113002</x:v>
      </x:c>
      <x:c r="F445" s="7" t="str">
        <x:v>永寿天华</x:v>
      </x:c>
      <x:c r="G445" s="6" t="n">
        <x:v>9</x:v>
      </x:c>
      <x:c r="H445" s="6" t="str">
        <x:v>https://raw.githubusercontent.com/Mar-7th/StarRailRes/dbe8cdfcfb0bf657b9fe1cf92d5537f118ccb487/index_new/cn/character_promotions.json</x:v>
      </x:c>
    </x:row>
    <x:row r="446" ht="20" customHeight="1">
      <x:c r="A446" s="6" t="str">
        <x:v>角色突破</x:v>
      </x:c>
      <x:c r="B446" s="6" t="str">
        <x:v>1205</x:v>
      </x:c>
      <x:c r="C446" s="6" t="n">
        <x:v>3</x:v>
      </x:c>
      <x:c r="D446" s="6" t="n">
        <x:v>4</x:v>
      </x:c>
      <x:c r="E446" s="7" t="str">
        <x:v>110415</x:v>
      </x:c>
      <x:c r="F446" s="7" t="str">
        <x:v>天人遗垢</x:v>
      </x:c>
      <x:c r="G446" s="6" t="n">
        <x:v>7</x:v>
      </x:c>
      <x:c r="H446" s="6" t="str">
        <x:v>https://raw.githubusercontent.com/Mar-7th/StarRailRes/dbe8cdfcfb0bf657b9fe1cf92d5537f118ccb487/index_new/cn/character_promotions.json</x:v>
      </x:c>
    </x:row>
    <x:row r="447" ht="20" customHeight="1">
      <x:c r="A447" s="6" t="str">
        <x:v>角色突破</x:v>
      </x:c>
      <x:c r="B447" s="6" t="str">
        <x:v>1205</x:v>
      </x:c>
      <x:c r="C447" s="6" t="n">
        <x:v>4</x:v>
      </x:c>
      <x:c r="D447" s="6" t="n">
        <x:v>5</x:v>
      </x:c>
      <x:c r="E447" s="7" t="str">
        <x:v>2</x:v>
      </x:c>
      <x:c r="F447" s="7" t="str">
        <x:v>信用点</x:v>
      </x:c>
      <x:c r="G447" s="6" t="n">
        <x:v>80000</x:v>
      </x:c>
      <x:c r="H447" s="6" t="str">
        <x:v>https://raw.githubusercontent.com/Mar-7th/StarRailRes/dbe8cdfcfb0bf657b9fe1cf92d5537f118ccb487/index_new/cn/character_promotions.json</x:v>
      </x:c>
    </x:row>
    <x:row r="448" ht="20" customHeight="1">
      <x:c r="A448" s="6" t="str">
        <x:v>角色突破</x:v>
      </x:c>
      <x:c r="B448" s="6" t="str">
        <x:v>1205</x:v>
      </x:c>
      <x:c r="C448" s="6" t="n">
        <x:v>4</x:v>
      </x:c>
      <x:c r="D448" s="6" t="n">
        <x:v>5</x:v>
      </x:c>
      <x:c r="E448" s="7" t="str">
        <x:v>113003</x:v>
      </x:c>
      <x:c r="F448" s="7" t="str">
        <x:v>永寿荣枝</x:v>
      </x:c>
      <x:c r="G448" s="6" t="n">
        <x:v>6</x:v>
      </x:c>
      <x:c r="H448" s="6" t="str">
        <x:v>https://raw.githubusercontent.com/Mar-7th/StarRailRes/dbe8cdfcfb0bf657b9fe1cf92d5537f118ccb487/index_new/cn/character_promotions.json</x:v>
      </x:c>
    </x:row>
    <x:row r="449" ht="20" customHeight="1">
      <x:c r="A449" s="6" t="str">
        <x:v>角色突破</x:v>
      </x:c>
      <x:c r="B449" s="6" t="str">
        <x:v>1205</x:v>
      </x:c>
      <x:c r="C449" s="6" t="n">
        <x:v>4</x:v>
      </x:c>
      <x:c r="D449" s="6" t="n">
        <x:v>5</x:v>
      </x:c>
      <x:c r="E449" s="7" t="str">
        <x:v>110415</x:v>
      </x:c>
      <x:c r="F449" s="7" t="str">
        <x:v>天人遗垢</x:v>
      </x:c>
      <x:c r="G449" s="6" t="n">
        <x:v>20</x:v>
      </x:c>
      <x:c r="H449" s="6" t="str">
        <x:v>https://raw.githubusercontent.com/Mar-7th/StarRailRes/dbe8cdfcfb0bf657b9fe1cf92d5537f118ccb487/index_new/cn/character_promotions.json</x:v>
      </x:c>
    </x:row>
    <x:row r="450" ht="20" customHeight="1">
      <x:c r="A450" s="6" t="str">
        <x:v>角色突破</x:v>
      </x:c>
      <x:c r="B450" s="6" t="str">
        <x:v>1205</x:v>
      </x:c>
      <x:c r="C450" s="6" t="n">
        <x:v>5</x:v>
      </x:c>
      <x:c r="D450" s="6" t="n">
        <x:v>6</x:v>
      </x:c>
      <x:c r="E450" s="7" t="str">
        <x:v>2</x:v>
      </x:c>
      <x:c r="F450" s="7" t="str">
        <x:v>信用点</x:v>
      </x:c>
      <x:c r="G450" s="6" t="n">
        <x:v>160000</x:v>
      </x:c>
      <x:c r="H450" s="6" t="str">
        <x:v>https://raw.githubusercontent.com/Mar-7th/StarRailRes/dbe8cdfcfb0bf657b9fe1cf92d5537f118ccb487/index_new/cn/character_promotions.json</x:v>
      </x:c>
    </x:row>
    <x:row r="451" ht="20" customHeight="1">
      <x:c r="A451" s="6" t="str">
        <x:v>角色突破</x:v>
      </x:c>
      <x:c r="B451" s="6" t="str">
        <x:v>1205</x:v>
      </x:c>
      <x:c r="C451" s="6" t="n">
        <x:v>5</x:v>
      </x:c>
      <x:c r="D451" s="6" t="n">
        <x:v>6</x:v>
      </x:c>
      <x:c r="E451" s="7" t="str">
        <x:v>113003</x:v>
      </x:c>
      <x:c r="F451" s="7" t="str">
        <x:v>永寿荣枝</x:v>
      </x:c>
      <x:c r="G451" s="6" t="n">
        <x:v>9</x:v>
      </x:c>
      <x:c r="H451" s="6" t="str">
        <x:v>https://raw.githubusercontent.com/Mar-7th/StarRailRes/dbe8cdfcfb0bf657b9fe1cf92d5537f118ccb487/index_new/cn/character_promotions.json</x:v>
      </x:c>
    </x:row>
    <x:row r="452" ht="20" customHeight="1">
      <x:c r="A452" s="6" t="str">
        <x:v>角色突破</x:v>
      </x:c>
      <x:c r="B452" s="6" t="str">
        <x:v>1205</x:v>
      </x:c>
      <x:c r="C452" s="6" t="n">
        <x:v>5</x:v>
      </x:c>
      <x:c r="D452" s="6" t="n">
        <x:v>6</x:v>
      </x:c>
      <x:c r="E452" s="7" t="str">
        <x:v>110415</x:v>
      </x:c>
      <x:c r="F452" s="7" t="str">
        <x:v>天人遗垢</x:v>
      </x:c>
      <x:c r="G452" s="6" t="n">
        <x:v>35</x:v>
      </x:c>
      <x:c r="H452" s="6" t="str">
        <x:v>https://raw.githubusercontent.com/Mar-7th/StarRailRes/dbe8cdfcfb0bf657b9fe1cf92d5537f118ccb487/index_new/cn/character_promotions.json</x:v>
      </x:c>
    </x:row>
    <x:row r="453" ht="20" customHeight="1">
      <x:c r="A453" s="6" t="str">
        <x:v>角色突破</x:v>
      </x:c>
      <x:c r="B453" s="6" t="str">
        <x:v>1206</x:v>
      </x:c>
      <x:c r="C453" s="6" t="n">
        <x:v>0</x:v>
      </x:c>
      <x:c r="D453" s="6" t="n">
        <x:v>1</x:v>
      </x:c>
      <x:c r="E453" s="7" t="str">
        <x:v>2</x:v>
      </x:c>
      <x:c r="F453" s="7" t="str">
        <x:v>信用点</x:v>
      </x:c>
      <x:c r="G453" s="6" t="n">
        <x:v>3200</x:v>
      </x:c>
      <x:c r="H453" s="6" t="str">
        <x:v>https://raw.githubusercontent.com/Mar-7th/StarRailRes/dbe8cdfcfb0bf657b9fe1cf92d5537f118ccb487/index_new/cn/character_promotions.json</x:v>
      </x:c>
    </x:row>
    <x:row r="454" ht="20" customHeight="1">
      <x:c r="A454" s="6" t="str">
        <x:v>角色突破</x:v>
      </x:c>
      <x:c r="B454" s="6" t="str">
        <x:v>1206</x:v>
      </x:c>
      <x:c r="C454" s="6" t="n">
        <x:v>0</x:v>
      </x:c>
      <x:c r="D454" s="6" t="n">
        <x:v>1</x:v>
      </x:c>
      <x:c r="E454" s="7" t="str">
        <x:v>113011</x:v>
      </x:c>
      <x:c r="F454" s="7" t="str">
        <x:v>工造机杼</x:v>
      </x:c>
      <x:c r="G454" s="6" t="n">
        <x:v>4</x:v>
      </x:c>
      <x:c r="H454" s="6" t="str">
        <x:v>https://raw.githubusercontent.com/Mar-7th/StarRailRes/dbe8cdfcfb0bf657b9fe1cf92d5537f118ccb487/index_new/cn/character_promotions.json</x:v>
      </x:c>
    </x:row>
    <x:row r="455" ht="20" customHeight="1">
      <x:c r="A455" s="6" t="str">
        <x:v>角色突破</x:v>
      </x:c>
      <x:c r="B455" s="6" t="str">
        <x:v>1206</x:v>
      </x:c>
      <x:c r="C455" s="6" t="n">
        <x:v>1</x:v>
      </x:c>
      <x:c r="D455" s="6" t="n">
        <x:v>2</x:v>
      </x:c>
      <x:c r="E455" s="7" t="str">
        <x:v>2</x:v>
      </x:c>
      <x:c r="F455" s="7" t="str">
        <x:v>信用点</x:v>
      </x:c>
      <x:c r="G455" s="6" t="n">
        <x:v>6400</x:v>
      </x:c>
      <x:c r="H455" s="6" t="str">
        <x:v>https://raw.githubusercontent.com/Mar-7th/StarRailRes/dbe8cdfcfb0bf657b9fe1cf92d5537f118ccb487/index_new/cn/character_promotions.json</x:v>
      </x:c>
    </x:row>
    <x:row r="456" ht="20" customHeight="1">
      <x:c r="A456" s="6" t="str">
        <x:v>角色突破</x:v>
      </x:c>
      <x:c r="B456" s="6" t="str">
        <x:v>1206</x:v>
      </x:c>
      <x:c r="C456" s="6" t="n">
        <x:v>1</x:v>
      </x:c>
      <x:c r="D456" s="6" t="n">
        <x:v>2</x:v>
      </x:c>
      <x:c r="E456" s="7" t="str">
        <x:v>113011</x:v>
      </x:c>
      <x:c r="F456" s="7" t="str">
        <x:v>工造机杼</x:v>
      </x:c>
      <x:c r="G456" s="6" t="n">
        <x:v>8</x:v>
      </x:c>
      <x:c r="H456" s="6" t="str">
        <x:v>https://raw.githubusercontent.com/Mar-7th/StarRailRes/dbe8cdfcfb0bf657b9fe1cf92d5537f118ccb487/index_new/cn/character_promotions.json</x:v>
      </x:c>
    </x:row>
    <x:row r="457" ht="20" customHeight="1">
      <x:c r="A457" s="6" t="str">
        <x:v>角色突破</x:v>
      </x:c>
      <x:c r="B457" s="6" t="str">
        <x:v>1206</x:v>
      </x:c>
      <x:c r="C457" s="6" t="n">
        <x:v>2</x:v>
      </x:c>
      <x:c r="D457" s="6" t="n">
        <x:v>3</x:v>
      </x:c>
      <x:c r="E457" s="7" t="str">
        <x:v>2</x:v>
      </x:c>
      <x:c r="F457" s="7" t="str">
        <x:v>信用点</x:v>
      </x:c>
      <x:c r="G457" s="6" t="n">
        <x:v>12800</x:v>
      </x:c>
      <x:c r="H457" s="6" t="str">
        <x:v>https://raw.githubusercontent.com/Mar-7th/StarRailRes/dbe8cdfcfb0bf657b9fe1cf92d5537f118ccb487/index_new/cn/character_promotions.json</x:v>
      </x:c>
    </x:row>
    <x:row r="458" ht="20" customHeight="1">
      <x:c r="A458" s="6" t="str">
        <x:v>角色突破</x:v>
      </x:c>
      <x:c r="B458" s="6" t="str">
        <x:v>1206</x:v>
      </x:c>
      <x:c r="C458" s="6" t="n">
        <x:v>2</x:v>
      </x:c>
      <x:c r="D458" s="6" t="n">
        <x:v>3</x:v>
      </x:c>
      <x:c r="E458" s="7" t="str">
        <x:v>113012</x:v>
      </x:c>
      <x:c r="F458" s="7" t="str">
        <x:v>工造迴轮</x:v>
      </x:c>
      <x:c r="G458" s="6" t="n">
        <x:v>5</x:v>
      </x:c>
      <x:c r="H458" s="6" t="str">
        <x:v>https://raw.githubusercontent.com/Mar-7th/StarRailRes/dbe8cdfcfb0bf657b9fe1cf92d5537f118ccb487/index_new/cn/character_promotions.json</x:v>
      </x:c>
    </x:row>
    <x:row r="459" ht="20" customHeight="1">
      <x:c r="A459" s="6" t="str">
        <x:v>角色突破</x:v>
      </x:c>
      <x:c r="B459" s="6" t="str">
        <x:v>1206</x:v>
      </x:c>
      <x:c r="C459" s="6" t="n">
        <x:v>2</x:v>
      </x:c>
      <x:c r="D459" s="6" t="n">
        <x:v>3</x:v>
      </x:c>
      <x:c r="E459" s="7" t="str">
        <x:v>110401</x:v>
      </x:c>
      <x:c r="F459" s="7" t="str">
        <x:v>铁狼碎齿</x:v>
      </x:c>
      <x:c r="G459" s="6" t="n">
        <x:v>2</x:v>
      </x:c>
      <x:c r="H459" s="6" t="str">
        <x:v>https://raw.githubusercontent.com/Mar-7th/StarRailRes/dbe8cdfcfb0bf657b9fe1cf92d5537f118ccb487/index_new/cn/character_promotions.json</x:v>
      </x:c>
    </x:row>
    <x:row r="460" ht="20" customHeight="1">
      <x:c r="A460" s="6" t="str">
        <x:v>角色突破</x:v>
      </x:c>
      <x:c r="B460" s="6" t="str">
        <x:v>1206</x:v>
      </x:c>
      <x:c r="C460" s="6" t="n">
        <x:v>3</x:v>
      </x:c>
      <x:c r="D460" s="6" t="n">
        <x:v>4</x:v>
      </x:c>
      <x:c r="E460" s="7" t="str">
        <x:v>2</x:v>
      </x:c>
      <x:c r="F460" s="7" t="str">
        <x:v>信用点</x:v>
      </x:c>
      <x:c r="G460" s="6" t="n">
        <x:v>32000</x:v>
      </x:c>
      <x:c r="H460" s="6" t="str">
        <x:v>https://raw.githubusercontent.com/Mar-7th/StarRailRes/dbe8cdfcfb0bf657b9fe1cf92d5537f118ccb487/index_new/cn/character_promotions.json</x:v>
      </x:c>
    </x:row>
    <x:row r="461" ht="20" customHeight="1">
      <x:c r="A461" s="6" t="str">
        <x:v>角色突破</x:v>
      </x:c>
      <x:c r="B461" s="6" t="str">
        <x:v>1206</x:v>
      </x:c>
      <x:c r="C461" s="6" t="n">
        <x:v>3</x:v>
      </x:c>
      <x:c r="D461" s="6" t="n">
        <x:v>4</x:v>
      </x:c>
      <x:c r="E461" s="7" t="str">
        <x:v>113012</x:v>
      </x:c>
      <x:c r="F461" s="7" t="str">
        <x:v>工造迴轮</x:v>
      </x:c>
      <x:c r="G461" s="6" t="n">
        <x:v>8</x:v>
      </x:c>
      <x:c r="H461" s="6" t="str">
        <x:v>https://raw.githubusercontent.com/Mar-7th/StarRailRes/dbe8cdfcfb0bf657b9fe1cf92d5537f118ccb487/index_new/cn/character_promotions.json</x:v>
      </x:c>
    </x:row>
    <x:row r="462" ht="20" customHeight="1">
      <x:c r="A462" s="6" t="str">
        <x:v>角色突破</x:v>
      </x:c>
      <x:c r="B462" s="6" t="str">
        <x:v>1206</x:v>
      </x:c>
      <x:c r="C462" s="6" t="n">
        <x:v>3</x:v>
      </x:c>
      <x:c r="D462" s="6" t="n">
        <x:v>4</x:v>
      </x:c>
      <x:c r="E462" s="7" t="str">
        <x:v>110401</x:v>
      </x:c>
      <x:c r="F462" s="7" t="str">
        <x:v>铁狼碎齿</x:v>
      </x:c>
      <x:c r="G462" s="6" t="n">
        <x:v>5</x:v>
      </x:c>
      <x:c r="H462" s="6" t="str">
        <x:v>https://raw.githubusercontent.com/Mar-7th/StarRailRes/dbe8cdfcfb0bf657b9fe1cf92d5537f118ccb487/index_new/cn/character_promotions.json</x:v>
      </x:c>
    </x:row>
    <x:row r="463" ht="20" customHeight="1">
      <x:c r="A463" s="6" t="str">
        <x:v>角色突破</x:v>
      </x:c>
      <x:c r="B463" s="6" t="str">
        <x:v>1206</x:v>
      </x:c>
      <x:c r="C463" s="6" t="n">
        <x:v>4</x:v>
      </x:c>
      <x:c r="D463" s="6" t="n">
        <x:v>5</x:v>
      </x:c>
      <x:c r="E463" s="7" t="str">
        <x:v>2</x:v>
      </x:c>
      <x:c r="F463" s="7" t="str">
        <x:v>信用点</x:v>
      </x:c>
      <x:c r="G463" s="6" t="n">
        <x:v>64000</x:v>
      </x:c>
      <x:c r="H463" s="6" t="str">
        <x:v>https://raw.githubusercontent.com/Mar-7th/StarRailRes/dbe8cdfcfb0bf657b9fe1cf92d5537f118ccb487/index_new/cn/character_promotions.json</x:v>
      </x:c>
    </x:row>
    <x:row r="464" ht="20" customHeight="1">
      <x:c r="A464" s="6" t="str">
        <x:v>角色突破</x:v>
      </x:c>
      <x:c r="B464" s="6" t="str">
        <x:v>1206</x:v>
      </x:c>
      <x:c r="C464" s="6" t="n">
        <x:v>4</x:v>
      </x:c>
      <x:c r="D464" s="6" t="n">
        <x:v>5</x:v>
      </x:c>
      <x:c r="E464" s="7" t="str">
        <x:v>113013</x:v>
      </x:c>
      <x:c r="F464" s="7" t="str">
        <x:v>工造浑心</x:v>
      </x:c>
      <x:c r="G464" s="6" t="n">
        <x:v>5</x:v>
      </x:c>
      <x:c r="H464" s="6" t="str">
        <x:v>https://raw.githubusercontent.com/Mar-7th/StarRailRes/dbe8cdfcfb0bf657b9fe1cf92d5537f118ccb487/index_new/cn/character_promotions.json</x:v>
      </x:c>
    </x:row>
    <x:row r="465" ht="20" customHeight="1">
      <x:c r="A465" s="6" t="str">
        <x:v>角色突破</x:v>
      </x:c>
      <x:c r="B465" s="6" t="str">
        <x:v>1206</x:v>
      </x:c>
      <x:c r="C465" s="6" t="n">
        <x:v>4</x:v>
      </x:c>
      <x:c r="D465" s="6" t="n">
        <x:v>5</x:v>
      </x:c>
      <x:c r="E465" s="7" t="str">
        <x:v>110401</x:v>
      </x:c>
      <x:c r="F465" s="7" t="str">
        <x:v>铁狼碎齿</x:v>
      </x:c>
      <x:c r="G465" s="6" t="n">
        <x:v>15</x:v>
      </x:c>
      <x:c r="H465" s="6" t="str">
        <x:v>https://raw.githubusercontent.com/Mar-7th/StarRailRes/dbe8cdfcfb0bf657b9fe1cf92d5537f118ccb487/index_new/cn/character_promotions.json</x:v>
      </x:c>
    </x:row>
    <x:row r="466" ht="20" customHeight="1">
      <x:c r="A466" s="6" t="str">
        <x:v>角色突破</x:v>
      </x:c>
      <x:c r="B466" s="6" t="str">
        <x:v>1206</x:v>
      </x:c>
      <x:c r="C466" s="6" t="n">
        <x:v>5</x:v>
      </x:c>
      <x:c r="D466" s="6" t="n">
        <x:v>6</x:v>
      </x:c>
      <x:c r="E466" s="7" t="str">
        <x:v>2</x:v>
      </x:c>
      <x:c r="F466" s="7" t="str">
        <x:v>信用点</x:v>
      </x:c>
      <x:c r="G466" s="6" t="n">
        <x:v>128000</x:v>
      </x:c>
      <x:c r="H466" s="6" t="str">
        <x:v>https://raw.githubusercontent.com/Mar-7th/StarRailRes/dbe8cdfcfb0bf657b9fe1cf92d5537f118ccb487/index_new/cn/character_promotions.json</x:v>
      </x:c>
    </x:row>
    <x:row r="467" ht="20" customHeight="1">
      <x:c r="A467" s="6" t="str">
        <x:v>角色突破</x:v>
      </x:c>
      <x:c r="B467" s="6" t="str">
        <x:v>1206</x:v>
      </x:c>
      <x:c r="C467" s="6" t="n">
        <x:v>5</x:v>
      </x:c>
      <x:c r="D467" s="6" t="n">
        <x:v>6</x:v>
      </x:c>
      <x:c r="E467" s="7" t="str">
        <x:v>113013</x:v>
      </x:c>
      <x:c r="F467" s="7" t="str">
        <x:v>工造浑心</x:v>
      </x:c>
      <x:c r="G467" s="6" t="n">
        <x:v>7</x:v>
      </x:c>
      <x:c r="H467" s="6" t="str">
        <x:v>https://raw.githubusercontent.com/Mar-7th/StarRailRes/dbe8cdfcfb0bf657b9fe1cf92d5537f118ccb487/index_new/cn/character_promotions.json</x:v>
      </x:c>
    </x:row>
    <x:row r="468" ht="20" customHeight="1">
      <x:c r="A468" s="6" t="str">
        <x:v>角色突破</x:v>
      </x:c>
      <x:c r="B468" s="6" t="str">
        <x:v>1206</x:v>
      </x:c>
      <x:c r="C468" s="6" t="n">
        <x:v>5</x:v>
      </x:c>
      <x:c r="D468" s="6" t="n">
        <x:v>6</x:v>
      </x:c>
      <x:c r="E468" s="7" t="str">
        <x:v>110401</x:v>
      </x:c>
      <x:c r="F468" s="7" t="str">
        <x:v>铁狼碎齿</x:v>
      </x:c>
      <x:c r="G468" s="6" t="n">
        <x:v>28</x:v>
      </x:c>
      <x:c r="H468" s="6" t="str">
        <x:v>https://raw.githubusercontent.com/Mar-7th/StarRailRes/dbe8cdfcfb0bf657b9fe1cf92d5537f118ccb487/index_new/cn/character_promotions.json</x:v>
      </x:c>
    </x:row>
    <x:row r="469" ht="20" customHeight="1">
      <x:c r="A469" s="6" t="str">
        <x:v>角色突破</x:v>
      </x:c>
      <x:c r="B469" s="6" t="str">
        <x:v>1207</x:v>
      </x:c>
      <x:c r="C469" s="6" t="n">
        <x:v>0</x:v>
      </x:c>
      <x:c r="D469" s="6" t="n">
        <x:v>1</x:v>
      </x:c>
      <x:c r="E469" s="7" t="str">
        <x:v>2</x:v>
      </x:c>
      <x:c r="F469" s="7" t="str">
        <x:v>信用点</x:v>
      </x:c>
      <x:c r="G469" s="6" t="n">
        <x:v>3200</x:v>
      </x:c>
      <x:c r="H469" s="6" t="str">
        <x:v>https://raw.githubusercontent.com/Mar-7th/StarRailRes/dbe8cdfcfb0bf657b9fe1cf92d5537f118ccb487/index_new/cn/character_promotions.json</x:v>
      </x:c>
    </x:row>
    <x:row r="470" ht="20" customHeight="1">
      <x:c r="A470" s="6" t="str">
        <x:v>角色突破</x:v>
      </x:c>
      <x:c r="B470" s="6" t="str">
        <x:v>1207</x:v>
      </x:c>
      <x:c r="C470" s="6" t="n">
        <x:v>0</x:v>
      </x:c>
      <x:c r="D470" s="6" t="n">
        <x:v>1</x:v>
      </x:c>
      <x:c r="E470" s="7" t="str">
        <x:v>113011</x:v>
      </x:c>
      <x:c r="F470" s="7" t="str">
        <x:v>工造机杼</x:v>
      </x:c>
      <x:c r="G470" s="6" t="n">
        <x:v>4</x:v>
      </x:c>
      <x:c r="H470" s="6" t="str">
        <x:v>https://raw.githubusercontent.com/Mar-7th/StarRailRes/dbe8cdfcfb0bf657b9fe1cf92d5537f118ccb487/index_new/cn/character_promotions.json</x:v>
      </x:c>
    </x:row>
    <x:row r="471" ht="20" customHeight="1">
      <x:c r="A471" s="6" t="str">
        <x:v>角色突破</x:v>
      </x:c>
      <x:c r="B471" s="6" t="str">
        <x:v>1207</x:v>
      </x:c>
      <x:c r="C471" s="6" t="n">
        <x:v>1</x:v>
      </x:c>
      <x:c r="D471" s="6" t="n">
        <x:v>2</x:v>
      </x:c>
      <x:c r="E471" s="7" t="str">
        <x:v>2</x:v>
      </x:c>
      <x:c r="F471" s="7" t="str">
        <x:v>信用点</x:v>
      </x:c>
      <x:c r="G471" s="6" t="n">
        <x:v>6400</x:v>
      </x:c>
      <x:c r="H471" s="6" t="str">
        <x:v>https://raw.githubusercontent.com/Mar-7th/StarRailRes/dbe8cdfcfb0bf657b9fe1cf92d5537f118ccb487/index_new/cn/character_promotions.json</x:v>
      </x:c>
    </x:row>
    <x:row r="472" ht="20" customHeight="1">
      <x:c r="A472" s="6" t="str">
        <x:v>角色突破</x:v>
      </x:c>
      <x:c r="B472" s="6" t="str">
        <x:v>1207</x:v>
      </x:c>
      <x:c r="C472" s="6" t="n">
        <x:v>1</x:v>
      </x:c>
      <x:c r="D472" s="6" t="n">
        <x:v>2</x:v>
      </x:c>
      <x:c r="E472" s="7" t="str">
        <x:v>113011</x:v>
      </x:c>
      <x:c r="F472" s="7" t="str">
        <x:v>工造机杼</x:v>
      </x:c>
      <x:c r="G472" s="6" t="n">
        <x:v>8</x:v>
      </x:c>
      <x:c r="H472" s="6" t="str">
        <x:v>https://raw.githubusercontent.com/Mar-7th/StarRailRes/dbe8cdfcfb0bf657b9fe1cf92d5537f118ccb487/index_new/cn/character_promotions.json</x:v>
      </x:c>
    </x:row>
    <x:row r="473" ht="20" customHeight="1">
      <x:c r="A473" s="6" t="str">
        <x:v>角色突破</x:v>
      </x:c>
      <x:c r="B473" s="6" t="str">
        <x:v>1207</x:v>
      </x:c>
      <x:c r="C473" s="6" t="n">
        <x:v>2</x:v>
      </x:c>
      <x:c r="D473" s="6" t="n">
        <x:v>3</x:v>
      </x:c>
      <x:c r="E473" s="7" t="str">
        <x:v>2</x:v>
      </x:c>
      <x:c r="F473" s="7" t="str">
        <x:v>信用点</x:v>
      </x:c>
      <x:c r="G473" s="6" t="n">
        <x:v>12800</x:v>
      </x:c>
      <x:c r="H473" s="6" t="str">
        <x:v>https://raw.githubusercontent.com/Mar-7th/StarRailRes/dbe8cdfcfb0bf657b9fe1cf92d5537f118ccb487/index_new/cn/character_promotions.json</x:v>
      </x:c>
    </x:row>
    <x:row r="474" ht="20" customHeight="1">
      <x:c r="A474" s="6" t="str">
        <x:v>角色突破</x:v>
      </x:c>
      <x:c r="B474" s="6" t="str">
        <x:v>1207</x:v>
      </x:c>
      <x:c r="C474" s="6" t="n">
        <x:v>2</x:v>
      </x:c>
      <x:c r="D474" s="6" t="n">
        <x:v>3</x:v>
      </x:c>
      <x:c r="E474" s="7" t="str">
        <x:v>113012</x:v>
      </x:c>
      <x:c r="F474" s="7" t="str">
        <x:v>工造迴轮</x:v>
      </x:c>
      <x:c r="G474" s="6" t="n">
        <x:v>5</x:v>
      </x:c>
      <x:c r="H474" s="6" t="str">
        <x:v>https://raw.githubusercontent.com/Mar-7th/StarRailRes/dbe8cdfcfb0bf657b9fe1cf92d5537f118ccb487/index_new/cn/character_promotions.json</x:v>
      </x:c>
    </x:row>
    <x:row r="475" ht="20" customHeight="1">
      <x:c r="A475" s="6" t="str">
        <x:v>角色突破</x:v>
      </x:c>
      <x:c r="B475" s="6" t="str">
        <x:v>1207</x:v>
      </x:c>
      <x:c r="C475" s="6" t="n">
        <x:v>2</x:v>
      </x:c>
      <x:c r="D475" s="6" t="n">
        <x:v>3</x:v>
      </x:c>
      <x:c r="E475" s="7" t="str">
        <x:v>110407</x:v>
      </x:c>
      <x:c r="F475" s="7" t="str">
        <x:v>往日之影的金饰</x:v>
      </x:c>
      <x:c r="G475" s="6" t="n">
        <x:v>2</x:v>
      </x:c>
      <x:c r="H475" s="6" t="str">
        <x:v>https://raw.githubusercontent.com/Mar-7th/StarRailRes/dbe8cdfcfb0bf657b9fe1cf92d5537f118ccb487/index_new/cn/character_promotions.json</x:v>
      </x:c>
    </x:row>
    <x:row r="476" ht="20" customHeight="1">
      <x:c r="A476" s="6" t="str">
        <x:v>角色突破</x:v>
      </x:c>
      <x:c r="B476" s="6" t="str">
        <x:v>1207</x:v>
      </x:c>
      <x:c r="C476" s="6" t="n">
        <x:v>3</x:v>
      </x:c>
      <x:c r="D476" s="6" t="n">
        <x:v>4</x:v>
      </x:c>
      <x:c r="E476" s="7" t="str">
        <x:v>2</x:v>
      </x:c>
      <x:c r="F476" s="7" t="str">
        <x:v>信用点</x:v>
      </x:c>
      <x:c r="G476" s="6" t="n">
        <x:v>32000</x:v>
      </x:c>
      <x:c r="H476" s="6" t="str">
        <x:v>https://raw.githubusercontent.com/Mar-7th/StarRailRes/dbe8cdfcfb0bf657b9fe1cf92d5537f118ccb487/index_new/cn/character_promotions.json</x:v>
      </x:c>
    </x:row>
    <x:row r="477" ht="20" customHeight="1">
      <x:c r="A477" s="6" t="str">
        <x:v>角色突破</x:v>
      </x:c>
      <x:c r="B477" s="6" t="str">
        <x:v>1207</x:v>
      </x:c>
      <x:c r="C477" s="6" t="n">
        <x:v>3</x:v>
      </x:c>
      <x:c r="D477" s="6" t="n">
        <x:v>4</x:v>
      </x:c>
      <x:c r="E477" s="7" t="str">
        <x:v>113012</x:v>
      </x:c>
      <x:c r="F477" s="7" t="str">
        <x:v>工造迴轮</x:v>
      </x:c>
      <x:c r="G477" s="6" t="n">
        <x:v>8</x:v>
      </x:c>
      <x:c r="H477" s="6" t="str">
        <x:v>https://raw.githubusercontent.com/Mar-7th/StarRailRes/dbe8cdfcfb0bf657b9fe1cf92d5537f118ccb487/index_new/cn/character_promotions.json</x:v>
      </x:c>
    </x:row>
    <x:row r="478" ht="20" customHeight="1">
      <x:c r="A478" s="6" t="str">
        <x:v>角色突破</x:v>
      </x:c>
      <x:c r="B478" s="6" t="str">
        <x:v>1207</x:v>
      </x:c>
      <x:c r="C478" s="6" t="n">
        <x:v>3</x:v>
      </x:c>
      <x:c r="D478" s="6" t="n">
        <x:v>4</x:v>
      </x:c>
      <x:c r="E478" s="7" t="str">
        <x:v>110407</x:v>
      </x:c>
      <x:c r="F478" s="7" t="str">
        <x:v>往日之影的金饰</x:v>
      </x:c>
      <x:c r="G478" s="6" t="n">
        <x:v>5</x:v>
      </x:c>
      <x:c r="H478" s="6" t="str">
        <x:v>https://raw.githubusercontent.com/Mar-7th/StarRailRes/dbe8cdfcfb0bf657b9fe1cf92d5537f118ccb487/index_new/cn/character_promotions.json</x:v>
      </x:c>
    </x:row>
    <x:row r="479" ht="20" customHeight="1">
      <x:c r="A479" s="6" t="str">
        <x:v>角色突破</x:v>
      </x:c>
      <x:c r="B479" s="6" t="str">
        <x:v>1207</x:v>
      </x:c>
      <x:c r="C479" s="6" t="n">
        <x:v>4</x:v>
      </x:c>
      <x:c r="D479" s="6" t="n">
        <x:v>5</x:v>
      </x:c>
      <x:c r="E479" s="7" t="str">
        <x:v>2</x:v>
      </x:c>
      <x:c r="F479" s="7" t="str">
        <x:v>信用点</x:v>
      </x:c>
      <x:c r="G479" s="6" t="n">
        <x:v>64000</x:v>
      </x:c>
      <x:c r="H479" s="6" t="str">
        <x:v>https://raw.githubusercontent.com/Mar-7th/StarRailRes/dbe8cdfcfb0bf657b9fe1cf92d5537f118ccb487/index_new/cn/character_promotions.json</x:v>
      </x:c>
    </x:row>
    <x:row r="480" ht="20" customHeight="1">
      <x:c r="A480" s="6" t="str">
        <x:v>角色突破</x:v>
      </x:c>
      <x:c r="B480" s="6" t="str">
        <x:v>1207</x:v>
      </x:c>
      <x:c r="C480" s="6" t="n">
        <x:v>4</x:v>
      </x:c>
      <x:c r="D480" s="6" t="n">
        <x:v>5</x:v>
      </x:c>
      <x:c r="E480" s="7" t="str">
        <x:v>113013</x:v>
      </x:c>
      <x:c r="F480" s="7" t="str">
        <x:v>工造浑心</x:v>
      </x:c>
      <x:c r="G480" s="6" t="n">
        <x:v>5</x:v>
      </x:c>
      <x:c r="H480" s="6" t="str">
        <x:v>https://raw.githubusercontent.com/Mar-7th/StarRailRes/dbe8cdfcfb0bf657b9fe1cf92d5537f118ccb487/index_new/cn/character_promotions.json</x:v>
      </x:c>
    </x:row>
    <x:row r="481" ht="20" customHeight="1">
      <x:c r="A481" s="6" t="str">
        <x:v>角色突破</x:v>
      </x:c>
      <x:c r="B481" s="6" t="str">
        <x:v>1207</x:v>
      </x:c>
      <x:c r="C481" s="6" t="n">
        <x:v>4</x:v>
      </x:c>
      <x:c r="D481" s="6" t="n">
        <x:v>5</x:v>
      </x:c>
      <x:c r="E481" s="7" t="str">
        <x:v>110407</x:v>
      </x:c>
      <x:c r="F481" s="7" t="str">
        <x:v>往日之影的金饰</x:v>
      </x:c>
      <x:c r="G481" s="6" t="n">
        <x:v>15</x:v>
      </x:c>
      <x:c r="H481" s="6" t="str">
        <x:v>https://raw.githubusercontent.com/Mar-7th/StarRailRes/dbe8cdfcfb0bf657b9fe1cf92d5537f118ccb487/index_new/cn/character_promotions.json</x:v>
      </x:c>
    </x:row>
    <x:row r="482" ht="20" customHeight="1">
      <x:c r="A482" s="6" t="str">
        <x:v>角色突破</x:v>
      </x:c>
      <x:c r="B482" s="6" t="str">
        <x:v>1207</x:v>
      </x:c>
      <x:c r="C482" s="6" t="n">
        <x:v>5</x:v>
      </x:c>
      <x:c r="D482" s="6" t="n">
        <x:v>6</x:v>
      </x:c>
      <x:c r="E482" s="7" t="str">
        <x:v>2</x:v>
      </x:c>
      <x:c r="F482" s="7" t="str">
        <x:v>信用点</x:v>
      </x:c>
      <x:c r="G482" s="6" t="n">
        <x:v>128000</x:v>
      </x:c>
      <x:c r="H482" s="6" t="str">
        <x:v>https://raw.githubusercontent.com/Mar-7th/StarRailRes/dbe8cdfcfb0bf657b9fe1cf92d5537f118ccb487/index_new/cn/character_promotions.json</x:v>
      </x:c>
    </x:row>
    <x:row r="483" ht="20" customHeight="1">
      <x:c r="A483" s="6" t="str">
        <x:v>角色突破</x:v>
      </x:c>
      <x:c r="B483" s="6" t="str">
        <x:v>1207</x:v>
      </x:c>
      <x:c r="C483" s="6" t="n">
        <x:v>5</x:v>
      </x:c>
      <x:c r="D483" s="6" t="n">
        <x:v>6</x:v>
      </x:c>
      <x:c r="E483" s="7" t="str">
        <x:v>113013</x:v>
      </x:c>
      <x:c r="F483" s="7" t="str">
        <x:v>工造浑心</x:v>
      </x:c>
      <x:c r="G483" s="6" t="n">
        <x:v>7</x:v>
      </x:c>
      <x:c r="H483" s="6" t="str">
        <x:v>https://raw.githubusercontent.com/Mar-7th/StarRailRes/dbe8cdfcfb0bf657b9fe1cf92d5537f118ccb487/index_new/cn/character_promotions.json</x:v>
      </x:c>
    </x:row>
    <x:row r="484" ht="20" customHeight="1">
      <x:c r="A484" s="6" t="str">
        <x:v>角色突破</x:v>
      </x:c>
      <x:c r="B484" s="6" t="str">
        <x:v>1207</x:v>
      </x:c>
      <x:c r="C484" s="6" t="n">
        <x:v>5</x:v>
      </x:c>
      <x:c r="D484" s="6" t="n">
        <x:v>6</x:v>
      </x:c>
      <x:c r="E484" s="7" t="str">
        <x:v>110407</x:v>
      </x:c>
      <x:c r="F484" s="7" t="str">
        <x:v>往日之影的金饰</x:v>
      </x:c>
      <x:c r="G484" s="6" t="n">
        <x:v>28</x:v>
      </x:c>
      <x:c r="H484" s="6" t="str">
        <x:v>https://raw.githubusercontent.com/Mar-7th/StarRailRes/dbe8cdfcfb0bf657b9fe1cf92d5537f118ccb487/index_new/cn/character_promotions.json</x:v>
      </x:c>
    </x:row>
    <x:row r="485" ht="20" customHeight="1">
      <x:c r="A485" s="6" t="str">
        <x:v>角色突破</x:v>
      </x:c>
      <x:c r="B485" s="6" t="str">
        <x:v>1208</x:v>
      </x:c>
      <x:c r="C485" s="6" t="n">
        <x:v>0</x:v>
      </x:c>
      <x:c r="D485" s="6" t="n">
        <x:v>1</x:v>
      </x:c>
      <x:c r="E485" s="7" t="str">
        <x:v>2</x:v>
      </x:c>
      <x:c r="F485" s="7" t="str">
        <x:v>信用点</x:v>
      </x:c>
      <x:c r="G485" s="6" t="n">
        <x:v>4000</x:v>
      </x:c>
      <x:c r="H485" s="6" t="str">
        <x:v>https://raw.githubusercontent.com/Mar-7th/StarRailRes/dbe8cdfcfb0bf657b9fe1cf92d5537f118ccb487/index_new/cn/character_promotions.json</x:v>
      </x:c>
    </x:row>
    <x:row r="486" ht="20" customHeight="1">
      <x:c r="A486" s="6" t="str">
        <x:v>角色突破</x:v>
      </x:c>
      <x:c r="B486" s="6" t="str">
        <x:v>1208</x:v>
      </x:c>
      <x:c r="C486" s="6" t="n">
        <x:v>0</x:v>
      </x:c>
      <x:c r="D486" s="6" t="n">
        <x:v>1</x:v>
      </x:c>
      <x:c r="E486" s="7" t="str">
        <x:v>113011</x:v>
      </x:c>
      <x:c r="F486" s="7" t="str">
        <x:v>工造机杼</x:v>
      </x:c>
      <x:c r="G486" s="6" t="n">
        <x:v>5</x:v>
      </x:c>
      <x:c r="H486" s="6" t="str">
        <x:v>https://raw.githubusercontent.com/Mar-7th/StarRailRes/dbe8cdfcfb0bf657b9fe1cf92d5537f118ccb487/index_new/cn/character_promotions.json</x:v>
      </x:c>
    </x:row>
    <x:row r="487" ht="20" customHeight="1">
      <x:c r="A487" s="6" t="str">
        <x:v>角色突破</x:v>
      </x:c>
      <x:c r="B487" s="6" t="str">
        <x:v>1208</x:v>
      </x:c>
      <x:c r="C487" s="6" t="n">
        <x:v>1</x:v>
      </x:c>
      <x:c r="D487" s="6" t="n">
        <x:v>2</x:v>
      </x:c>
      <x:c r="E487" s="7" t="str">
        <x:v>2</x:v>
      </x:c>
      <x:c r="F487" s="7" t="str">
        <x:v>信用点</x:v>
      </x:c>
      <x:c r="G487" s="6" t="n">
        <x:v>8000</x:v>
      </x:c>
      <x:c r="H487" s="6" t="str">
        <x:v>https://raw.githubusercontent.com/Mar-7th/StarRailRes/dbe8cdfcfb0bf657b9fe1cf92d5537f118ccb487/index_new/cn/character_promotions.json</x:v>
      </x:c>
    </x:row>
    <x:row r="488" ht="20" customHeight="1">
      <x:c r="A488" s="6" t="str">
        <x:v>角色突破</x:v>
      </x:c>
      <x:c r="B488" s="6" t="str">
        <x:v>1208</x:v>
      </x:c>
      <x:c r="C488" s="6" t="n">
        <x:v>1</x:v>
      </x:c>
      <x:c r="D488" s="6" t="n">
        <x:v>2</x:v>
      </x:c>
      <x:c r="E488" s="7" t="str">
        <x:v>113011</x:v>
      </x:c>
      <x:c r="F488" s="7" t="str">
        <x:v>工造机杼</x:v>
      </x:c>
      <x:c r="G488" s="6" t="n">
        <x:v>10</x:v>
      </x:c>
      <x:c r="H488" s="6" t="str">
        <x:v>https://raw.githubusercontent.com/Mar-7th/StarRailRes/dbe8cdfcfb0bf657b9fe1cf92d5537f118ccb487/index_new/cn/character_promotions.json</x:v>
      </x:c>
    </x:row>
    <x:row r="489" ht="20" customHeight="1">
      <x:c r="A489" s="6" t="str">
        <x:v>角色突破</x:v>
      </x:c>
      <x:c r="B489" s="6" t="str">
        <x:v>1208</x:v>
      </x:c>
      <x:c r="C489" s="6" t="n">
        <x:v>2</x:v>
      </x:c>
      <x:c r="D489" s="6" t="n">
        <x:v>3</x:v>
      </x:c>
      <x:c r="E489" s="7" t="str">
        <x:v>2</x:v>
      </x:c>
      <x:c r="F489" s="7" t="str">
        <x:v>信用点</x:v>
      </x:c>
      <x:c r="G489" s="6" t="n">
        <x:v>16000</x:v>
      </x:c>
      <x:c r="H489" s="6" t="str">
        <x:v>https://raw.githubusercontent.com/Mar-7th/StarRailRes/dbe8cdfcfb0bf657b9fe1cf92d5537f118ccb487/index_new/cn/character_promotions.json</x:v>
      </x:c>
    </x:row>
    <x:row r="490" ht="20" customHeight="1">
      <x:c r="A490" s="6" t="str">
        <x:v>角色突破</x:v>
      </x:c>
      <x:c r="B490" s="6" t="str">
        <x:v>1208</x:v>
      </x:c>
      <x:c r="C490" s="6" t="n">
        <x:v>2</x:v>
      </x:c>
      <x:c r="D490" s="6" t="n">
        <x:v>3</x:v>
      </x:c>
      <x:c r="E490" s="7" t="str">
        <x:v>113012</x:v>
      </x:c>
      <x:c r="F490" s="7" t="str">
        <x:v>工造迴轮</x:v>
      </x:c>
      <x:c r="G490" s="6" t="n">
        <x:v>6</x:v>
      </x:c>
      <x:c r="H490" s="6" t="str">
        <x:v>https://raw.githubusercontent.com/Mar-7th/StarRailRes/dbe8cdfcfb0bf657b9fe1cf92d5537f118ccb487/index_new/cn/character_promotions.json</x:v>
      </x:c>
    </x:row>
    <x:row r="491" ht="20" customHeight="1">
      <x:c r="A491" s="6" t="str">
        <x:v>角色突破</x:v>
      </x:c>
      <x:c r="B491" s="6" t="str">
        <x:v>1208</x:v>
      </x:c>
      <x:c r="C491" s="6" t="n">
        <x:v>2</x:v>
      </x:c>
      <x:c r="D491" s="6" t="n">
        <x:v>3</x:v>
      </x:c>
      <x:c r="E491" s="7" t="str">
        <x:v>110416</x:v>
      </x:c>
      <x:c r="F491" s="7" t="str">
        <x:v>苍猿之钉</x:v>
      </x:c>
      <x:c r="G491" s="6" t="n">
        <x:v>3</x:v>
      </x:c>
      <x:c r="H491" s="6" t="str">
        <x:v>https://raw.githubusercontent.com/Mar-7th/StarRailRes/dbe8cdfcfb0bf657b9fe1cf92d5537f118ccb487/index_new/cn/character_promotions.json</x:v>
      </x:c>
    </x:row>
    <x:row r="492" ht="20" customHeight="1">
      <x:c r="A492" s="6" t="str">
        <x:v>角色突破</x:v>
      </x:c>
      <x:c r="B492" s="6" t="str">
        <x:v>1208</x:v>
      </x:c>
      <x:c r="C492" s="6" t="n">
        <x:v>3</x:v>
      </x:c>
      <x:c r="D492" s="6" t="n">
        <x:v>4</x:v>
      </x:c>
      <x:c r="E492" s="7" t="str">
        <x:v>2</x:v>
      </x:c>
      <x:c r="F492" s="7" t="str">
        <x:v>信用点</x:v>
      </x:c>
      <x:c r="G492" s="6" t="n">
        <x:v>40000</x:v>
      </x:c>
      <x:c r="H492" s="6" t="str">
        <x:v>https://raw.githubusercontent.com/Mar-7th/StarRailRes/dbe8cdfcfb0bf657b9fe1cf92d5537f118ccb487/index_new/cn/character_promotions.json</x:v>
      </x:c>
    </x:row>
    <x:row r="493" ht="20" customHeight="1">
      <x:c r="A493" s="6" t="str">
        <x:v>角色突破</x:v>
      </x:c>
      <x:c r="B493" s="6" t="str">
        <x:v>1208</x:v>
      </x:c>
      <x:c r="C493" s="6" t="n">
        <x:v>3</x:v>
      </x:c>
      <x:c r="D493" s="6" t="n">
        <x:v>4</x:v>
      </x:c>
      <x:c r="E493" s="7" t="str">
        <x:v>113012</x:v>
      </x:c>
      <x:c r="F493" s="7" t="str">
        <x:v>工造迴轮</x:v>
      </x:c>
      <x:c r="G493" s="6" t="n">
        <x:v>9</x:v>
      </x:c>
      <x:c r="H493" s="6" t="str">
        <x:v>https://raw.githubusercontent.com/Mar-7th/StarRailRes/dbe8cdfcfb0bf657b9fe1cf92d5537f118ccb487/index_new/cn/character_promotions.json</x:v>
      </x:c>
    </x:row>
    <x:row r="494" ht="20" customHeight="1">
      <x:c r="A494" s="6" t="str">
        <x:v>角色突破</x:v>
      </x:c>
      <x:c r="B494" s="6" t="str">
        <x:v>1208</x:v>
      </x:c>
      <x:c r="C494" s="6" t="n">
        <x:v>3</x:v>
      </x:c>
      <x:c r="D494" s="6" t="n">
        <x:v>4</x:v>
      </x:c>
      <x:c r="E494" s="7" t="str">
        <x:v>110416</x:v>
      </x:c>
      <x:c r="F494" s="7" t="str">
        <x:v>苍猿之钉</x:v>
      </x:c>
      <x:c r="G494" s="6" t="n">
        <x:v>7</x:v>
      </x:c>
      <x:c r="H494" s="6" t="str">
        <x:v>https://raw.githubusercontent.com/Mar-7th/StarRailRes/dbe8cdfcfb0bf657b9fe1cf92d5537f118ccb487/index_new/cn/character_promotions.json</x:v>
      </x:c>
    </x:row>
    <x:row r="495" ht="20" customHeight="1">
      <x:c r="A495" s="6" t="str">
        <x:v>角色突破</x:v>
      </x:c>
      <x:c r="B495" s="6" t="str">
        <x:v>1208</x:v>
      </x:c>
      <x:c r="C495" s="6" t="n">
        <x:v>4</x:v>
      </x:c>
      <x:c r="D495" s="6" t="n">
        <x:v>5</x:v>
      </x:c>
      <x:c r="E495" s="7" t="str">
        <x:v>2</x:v>
      </x:c>
      <x:c r="F495" s="7" t="str">
        <x:v>信用点</x:v>
      </x:c>
      <x:c r="G495" s="6" t="n">
        <x:v>80000</x:v>
      </x:c>
      <x:c r="H495" s="6" t="str">
        <x:v>https://raw.githubusercontent.com/Mar-7th/StarRailRes/dbe8cdfcfb0bf657b9fe1cf92d5537f118ccb487/index_new/cn/character_promotions.json</x:v>
      </x:c>
    </x:row>
    <x:row r="496" ht="20" customHeight="1">
      <x:c r="A496" s="6" t="str">
        <x:v>角色突破</x:v>
      </x:c>
      <x:c r="B496" s="6" t="str">
        <x:v>1208</x:v>
      </x:c>
      <x:c r="C496" s="6" t="n">
        <x:v>4</x:v>
      </x:c>
      <x:c r="D496" s="6" t="n">
        <x:v>5</x:v>
      </x:c>
      <x:c r="E496" s="7" t="str">
        <x:v>113013</x:v>
      </x:c>
      <x:c r="F496" s="7" t="str">
        <x:v>工造浑心</x:v>
      </x:c>
      <x:c r="G496" s="6" t="n">
        <x:v>6</x:v>
      </x:c>
      <x:c r="H496" s="6" t="str">
        <x:v>https://raw.githubusercontent.com/Mar-7th/StarRailRes/dbe8cdfcfb0bf657b9fe1cf92d5537f118ccb487/index_new/cn/character_promotions.json</x:v>
      </x:c>
    </x:row>
    <x:row r="497" ht="20" customHeight="1">
      <x:c r="A497" s="6" t="str">
        <x:v>角色突破</x:v>
      </x:c>
      <x:c r="B497" s="6" t="str">
        <x:v>1208</x:v>
      </x:c>
      <x:c r="C497" s="6" t="n">
        <x:v>4</x:v>
      </x:c>
      <x:c r="D497" s="6" t="n">
        <x:v>5</x:v>
      </x:c>
      <x:c r="E497" s="7" t="str">
        <x:v>110416</x:v>
      </x:c>
      <x:c r="F497" s="7" t="str">
        <x:v>苍猿之钉</x:v>
      </x:c>
      <x:c r="G497" s="6" t="n">
        <x:v>20</x:v>
      </x:c>
      <x:c r="H497" s="6" t="str">
        <x:v>https://raw.githubusercontent.com/Mar-7th/StarRailRes/dbe8cdfcfb0bf657b9fe1cf92d5537f118ccb487/index_new/cn/character_promotions.json</x:v>
      </x:c>
    </x:row>
    <x:row r="498" ht="20" customHeight="1">
      <x:c r="A498" s="6" t="str">
        <x:v>角色突破</x:v>
      </x:c>
      <x:c r="B498" s="6" t="str">
        <x:v>1208</x:v>
      </x:c>
      <x:c r="C498" s="6" t="n">
        <x:v>5</x:v>
      </x:c>
      <x:c r="D498" s="6" t="n">
        <x:v>6</x:v>
      </x:c>
      <x:c r="E498" s="7" t="str">
        <x:v>2</x:v>
      </x:c>
      <x:c r="F498" s="7" t="str">
        <x:v>信用点</x:v>
      </x:c>
      <x:c r="G498" s="6" t="n">
        <x:v>160000</x:v>
      </x:c>
      <x:c r="H498" s="6" t="str">
        <x:v>https://raw.githubusercontent.com/Mar-7th/StarRailRes/dbe8cdfcfb0bf657b9fe1cf92d5537f118ccb487/index_new/cn/character_promotions.json</x:v>
      </x:c>
    </x:row>
    <x:row r="499" ht="20" customHeight="1">
      <x:c r="A499" s="6" t="str">
        <x:v>角色突破</x:v>
      </x:c>
      <x:c r="B499" s="6" t="str">
        <x:v>1208</x:v>
      </x:c>
      <x:c r="C499" s="6" t="n">
        <x:v>5</x:v>
      </x:c>
      <x:c r="D499" s="6" t="n">
        <x:v>6</x:v>
      </x:c>
      <x:c r="E499" s="7" t="str">
        <x:v>113013</x:v>
      </x:c>
      <x:c r="F499" s="7" t="str">
        <x:v>工造浑心</x:v>
      </x:c>
      <x:c r="G499" s="6" t="n">
        <x:v>9</x:v>
      </x:c>
      <x:c r="H499" s="6" t="str">
        <x:v>https://raw.githubusercontent.com/Mar-7th/StarRailRes/dbe8cdfcfb0bf657b9fe1cf92d5537f118ccb487/index_new/cn/character_promotions.json</x:v>
      </x:c>
    </x:row>
    <x:row r="500" ht="20" customHeight="1">
      <x:c r="A500" s="6" t="str">
        <x:v>角色突破</x:v>
      </x:c>
      <x:c r="B500" s="6" t="str">
        <x:v>1208</x:v>
      </x:c>
      <x:c r="C500" s="6" t="n">
        <x:v>5</x:v>
      </x:c>
      <x:c r="D500" s="6" t="n">
        <x:v>6</x:v>
      </x:c>
      <x:c r="E500" s="7" t="str">
        <x:v>110416</x:v>
      </x:c>
      <x:c r="F500" s="7" t="str">
        <x:v>苍猿之钉</x:v>
      </x:c>
      <x:c r="G500" s="6" t="n">
        <x:v>35</x:v>
      </x:c>
      <x:c r="H500" s="6" t="str">
        <x:v>https://raw.githubusercontent.com/Mar-7th/StarRailRes/dbe8cdfcfb0bf657b9fe1cf92d5537f118ccb487/index_new/cn/character_promotions.json</x:v>
      </x:c>
    </x:row>
    <x:row r="501" ht="20" customHeight="1">
      <x:c r="A501" s="6" t="str">
        <x:v>角色突破</x:v>
      </x:c>
      <x:c r="B501" s="6" t="str">
        <x:v>1209</x:v>
      </x:c>
      <x:c r="C501" s="6" t="n">
        <x:v>0</x:v>
      </x:c>
      <x:c r="D501" s="6" t="n">
        <x:v>1</x:v>
      </x:c>
      <x:c r="E501" s="7" t="str">
        <x:v>2</x:v>
      </x:c>
      <x:c r="F501" s="7" t="str">
        <x:v>信用点</x:v>
      </x:c>
      <x:c r="G501" s="6" t="n">
        <x:v>4000</x:v>
      </x:c>
      <x:c r="H501" s="6" t="str">
        <x:v>https://raw.githubusercontent.com/Mar-7th/StarRailRes/dbe8cdfcfb0bf657b9fe1cf92d5537f118ccb487/index_new/cn/character_promotions.json</x:v>
      </x:c>
    </x:row>
    <x:row r="502" ht="20" customHeight="1">
      <x:c r="A502" s="6" t="str">
        <x:v>角色突破</x:v>
      </x:c>
      <x:c r="B502" s="6" t="str">
        <x:v>1209</x:v>
      </x:c>
      <x:c r="C502" s="6" t="n">
        <x:v>0</x:v>
      </x:c>
      <x:c r="D502" s="6" t="n">
        <x:v>1</x:v>
      </x:c>
      <x:c r="E502" s="7" t="str">
        <x:v>111011</x:v>
      </x:c>
      <x:c r="F502" s="7" t="str">
        <x:v>掠夺的本能</x:v>
      </x:c>
      <x:c r="G502" s="6" t="n">
        <x:v>5</x:v>
      </x:c>
      <x:c r="H502" s="6" t="str">
        <x:v>https://raw.githubusercontent.com/Mar-7th/StarRailRes/dbe8cdfcfb0bf657b9fe1cf92d5537f118ccb487/index_new/cn/character_promotions.json</x:v>
      </x:c>
    </x:row>
    <x:row r="503" ht="20" customHeight="1">
      <x:c r="A503" s="6" t="str">
        <x:v>角色突破</x:v>
      </x:c>
      <x:c r="B503" s="6" t="str">
        <x:v>1209</x:v>
      </x:c>
      <x:c r="C503" s="6" t="n">
        <x:v>1</x:v>
      </x:c>
      <x:c r="D503" s="6" t="n">
        <x:v>2</x:v>
      </x:c>
      <x:c r="E503" s="7" t="str">
        <x:v>2</x:v>
      </x:c>
      <x:c r="F503" s="7" t="str">
        <x:v>信用点</x:v>
      </x:c>
      <x:c r="G503" s="6" t="n">
        <x:v>8000</x:v>
      </x:c>
      <x:c r="H503" s="6" t="str">
        <x:v>https://raw.githubusercontent.com/Mar-7th/StarRailRes/dbe8cdfcfb0bf657b9fe1cf92d5537f118ccb487/index_new/cn/character_promotions.json</x:v>
      </x:c>
    </x:row>
    <x:row r="504" ht="20" customHeight="1">
      <x:c r="A504" s="6" t="str">
        <x:v>角色突破</x:v>
      </x:c>
      <x:c r="B504" s="6" t="str">
        <x:v>1209</x:v>
      </x:c>
      <x:c r="C504" s="6" t="n">
        <x:v>1</x:v>
      </x:c>
      <x:c r="D504" s="6" t="n">
        <x:v>2</x:v>
      </x:c>
      <x:c r="E504" s="7" t="str">
        <x:v>111011</x:v>
      </x:c>
      <x:c r="F504" s="7" t="str">
        <x:v>掠夺的本能</x:v>
      </x:c>
      <x:c r="G504" s="6" t="n">
        <x:v>10</x:v>
      </x:c>
      <x:c r="H504" s="6" t="str">
        <x:v>https://raw.githubusercontent.com/Mar-7th/StarRailRes/dbe8cdfcfb0bf657b9fe1cf92d5537f118ccb487/index_new/cn/character_promotions.json</x:v>
      </x:c>
    </x:row>
    <x:row r="505" ht="20" customHeight="1">
      <x:c r="A505" s="6" t="str">
        <x:v>角色突破</x:v>
      </x:c>
      <x:c r="B505" s="6" t="str">
        <x:v>1209</x:v>
      </x:c>
      <x:c r="C505" s="6" t="n">
        <x:v>2</x:v>
      </x:c>
      <x:c r="D505" s="6" t="n">
        <x:v>3</x:v>
      </x:c>
      <x:c r="E505" s="7" t="str">
        <x:v>2</x:v>
      </x:c>
      <x:c r="F505" s="7" t="str">
        <x:v>信用点</x:v>
      </x:c>
      <x:c r="G505" s="6" t="n">
        <x:v>16000</x:v>
      </x:c>
      <x:c r="H505" s="6" t="str">
        <x:v>https://raw.githubusercontent.com/Mar-7th/StarRailRes/dbe8cdfcfb0bf657b9fe1cf92d5537f118ccb487/index_new/cn/character_promotions.json</x:v>
      </x:c>
    </x:row>
    <x:row r="506" ht="20" customHeight="1">
      <x:c r="A506" s="6" t="str">
        <x:v>角色突破</x:v>
      </x:c>
      <x:c r="B506" s="6" t="str">
        <x:v>1209</x:v>
      </x:c>
      <x:c r="C506" s="6" t="n">
        <x:v>2</x:v>
      </x:c>
      <x:c r="D506" s="6" t="n">
        <x:v>3</x:v>
      </x:c>
      <x:c r="E506" s="7" t="str">
        <x:v>111012</x:v>
      </x:c>
      <x:c r="F506" s="7" t="str">
        <x:v>篡改的野心</x:v>
      </x:c>
      <x:c r="G506" s="6" t="n">
        <x:v>6</x:v>
      </x:c>
      <x:c r="H506" s="6" t="str">
        <x:v>https://raw.githubusercontent.com/Mar-7th/StarRailRes/dbe8cdfcfb0bf657b9fe1cf92d5537f118ccb487/index_new/cn/character_promotions.json</x:v>
      </x:c>
    </x:row>
    <x:row r="507" ht="20" customHeight="1">
      <x:c r="A507" s="6" t="str">
        <x:v>角色突破</x:v>
      </x:c>
      <x:c r="B507" s="6" t="str">
        <x:v>1209</x:v>
      </x:c>
      <x:c r="C507" s="6" t="n">
        <x:v>2</x:v>
      </x:c>
      <x:c r="D507" s="6" t="n">
        <x:v>3</x:v>
      </x:c>
      <x:c r="E507" s="7" t="str">
        <x:v>110413</x:v>
      </x:c>
      <x:c r="F507" s="7" t="str">
        <x:v>苦寒晶壳</x:v>
      </x:c>
      <x:c r="G507" s="6" t="n">
        <x:v>3</x:v>
      </x:c>
      <x:c r="H507" s="6" t="str">
        <x:v>https://raw.githubusercontent.com/Mar-7th/StarRailRes/dbe8cdfcfb0bf657b9fe1cf92d5537f118ccb487/index_new/cn/character_promotions.json</x:v>
      </x:c>
    </x:row>
    <x:row r="508" ht="20" customHeight="1">
      <x:c r="A508" s="6" t="str">
        <x:v>角色突破</x:v>
      </x:c>
      <x:c r="B508" s="6" t="str">
        <x:v>1209</x:v>
      </x:c>
      <x:c r="C508" s="6" t="n">
        <x:v>3</x:v>
      </x:c>
      <x:c r="D508" s="6" t="n">
        <x:v>4</x:v>
      </x:c>
      <x:c r="E508" s="7" t="str">
        <x:v>2</x:v>
      </x:c>
      <x:c r="F508" s="7" t="str">
        <x:v>信用点</x:v>
      </x:c>
      <x:c r="G508" s="6" t="n">
        <x:v>40000</x:v>
      </x:c>
      <x:c r="H508" s="6" t="str">
        <x:v>https://raw.githubusercontent.com/Mar-7th/StarRailRes/dbe8cdfcfb0bf657b9fe1cf92d5537f118ccb487/index_new/cn/character_promotions.json</x:v>
      </x:c>
    </x:row>
    <x:row r="509" ht="20" customHeight="1">
      <x:c r="A509" s="6" t="str">
        <x:v>角色突破</x:v>
      </x:c>
      <x:c r="B509" s="6" t="str">
        <x:v>1209</x:v>
      </x:c>
      <x:c r="C509" s="6" t="n">
        <x:v>3</x:v>
      </x:c>
      <x:c r="D509" s="6" t="n">
        <x:v>4</x:v>
      </x:c>
      <x:c r="E509" s="7" t="str">
        <x:v>111012</x:v>
      </x:c>
      <x:c r="F509" s="7" t="str">
        <x:v>篡改的野心</x:v>
      </x:c>
      <x:c r="G509" s="6" t="n">
        <x:v>9</x:v>
      </x:c>
      <x:c r="H509" s="6" t="str">
        <x:v>https://raw.githubusercontent.com/Mar-7th/StarRailRes/dbe8cdfcfb0bf657b9fe1cf92d5537f118ccb487/index_new/cn/character_promotions.json</x:v>
      </x:c>
    </x:row>
    <x:row r="510" ht="20" customHeight="1">
      <x:c r="A510" s="6" t="str">
        <x:v>角色突破</x:v>
      </x:c>
      <x:c r="B510" s="6" t="str">
        <x:v>1209</x:v>
      </x:c>
      <x:c r="C510" s="6" t="n">
        <x:v>3</x:v>
      </x:c>
      <x:c r="D510" s="6" t="n">
        <x:v>4</x:v>
      </x:c>
      <x:c r="E510" s="7" t="str">
        <x:v>110413</x:v>
      </x:c>
      <x:c r="F510" s="7" t="str">
        <x:v>苦寒晶壳</x:v>
      </x:c>
      <x:c r="G510" s="6" t="n">
        <x:v>7</x:v>
      </x:c>
      <x:c r="H510" s="6" t="str">
        <x:v>https://raw.githubusercontent.com/Mar-7th/StarRailRes/dbe8cdfcfb0bf657b9fe1cf92d5537f118ccb487/index_new/cn/character_promotions.json</x:v>
      </x:c>
    </x:row>
    <x:row r="511" ht="20" customHeight="1">
      <x:c r="A511" s="6" t="str">
        <x:v>角色突破</x:v>
      </x:c>
      <x:c r="B511" s="6" t="str">
        <x:v>1209</x:v>
      </x:c>
      <x:c r="C511" s="6" t="n">
        <x:v>4</x:v>
      </x:c>
      <x:c r="D511" s="6" t="n">
        <x:v>5</x:v>
      </x:c>
      <x:c r="E511" s="7" t="str">
        <x:v>2</x:v>
      </x:c>
      <x:c r="F511" s="7" t="str">
        <x:v>信用点</x:v>
      </x:c>
      <x:c r="G511" s="6" t="n">
        <x:v>80000</x:v>
      </x:c>
      <x:c r="H511" s="6" t="str">
        <x:v>https://raw.githubusercontent.com/Mar-7th/StarRailRes/dbe8cdfcfb0bf657b9fe1cf92d5537f118ccb487/index_new/cn/character_promotions.json</x:v>
      </x:c>
    </x:row>
    <x:row r="512" ht="20" customHeight="1">
      <x:c r="A512" s="6" t="str">
        <x:v>角色突破</x:v>
      </x:c>
      <x:c r="B512" s="6" t="str">
        <x:v>1209</x:v>
      </x:c>
      <x:c r="C512" s="6" t="n">
        <x:v>4</x:v>
      </x:c>
      <x:c r="D512" s="6" t="n">
        <x:v>5</x:v>
      </x:c>
      <x:c r="E512" s="7" t="str">
        <x:v>111013</x:v>
      </x:c>
      <x:c r="F512" s="7" t="str">
        <x:v>践踏的意志</x:v>
      </x:c>
      <x:c r="G512" s="6" t="n">
        <x:v>6</x:v>
      </x:c>
      <x:c r="H512" s="6" t="str">
        <x:v>https://raw.githubusercontent.com/Mar-7th/StarRailRes/dbe8cdfcfb0bf657b9fe1cf92d5537f118ccb487/index_new/cn/character_promotions.json</x:v>
      </x:c>
    </x:row>
    <x:row r="513" ht="20" customHeight="1">
      <x:c r="A513" s="6" t="str">
        <x:v>角色突破</x:v>
      </x:c>
      <x:c r="B513" s="6" t="str">
        <x:v>1209</x:v>
      </x:c>
      <x:c r="C513" s="6" t="n">
        <x:v>4</x:v>
      </x:c>
      <x:c r="D513" s="6" t="n">
        <x:v>5</x:v>
      </x:c>
      <x:c r="E513" s="7" t="str">
        <x:v>110413</x:v>
      </x:c>
      <x:c r="F513" s="7" t="str">
        <x:v>苦寒晶壳</x:v>
      </x:c>
      <x:c r="G513" s="6" t="n">
        <x:v>20</x:v>
      </x:c>
      <x:c r="H513" s="6" t="str">
        <x:v>https://raw.githubusercontent.com/Mar-7th/StarRailRes/dbe8cdfcfb0bf657b9fe1cf92d5537f118ccb487/index_new/cn/character_promotions.json</x:v>
      </x:c>
    </x:row>
    <x:row r="514" ht="20" customHeight="1">
      <x:c r="A514" s="6" t="str">
        <x:v>角色突破</x:v>
      </x:c>
      <x:c r="B514" s="6" t="str">
        <x:v>1209</x:v>
      </x:c>
      <x:c r="C514" s="6" t="n">
        <x:v>5</x:v>
      </x:c>
      <x:c r="D514" s="6" t="n">
        <x:v>6</x:v>
      </x:c>
      <x:c r="E514" s="7" t="str">
        <x:v>2</x:v>
      </x:c>
      <x:c r="F514" s="7" t="str">
        <x:v>信用点</x:v>
      </x:c>
      <x:c r="G514" s="6" t="n">
        <x:v>160000</x:v>
      </x:c>
      <x:c r="H514" s="6" t="str">
        <x:v>https://raw.githubusercontent.com/Mar-7th/StarRailRes/dbe8cdfcfb0bf657b9fe1cf92d5537f118ccb487/index_new/cn/character_promotions.json</x:v>
      </x:c>
    </x:row>
    <x:row r="515" ht="20" customHeight="1">
      <x:c r="A515" s="6" t="str">
        <x:v>角色突破</x:v>
      </x:c>
      <x:c r="B515" s="6" t="str">
        <x:v>1209</x:v>
      </x:c>
      <x:c r="C515" s="6" t="n">
        <x:v>5</x:v>
      </x:c>
      <x:c r="D515" s="6" t="n">
        <x:v>6</x:v>
      </x:c>
      <x:c r="E515" s="7" t="str">
        <x:v>111013</x:v>
      </x:c>
      <x:c r="F515" s="7" t="str">
        <x:v>践踏的意志</x:v>
      </x:c>
      <x:c r="G515" s="6" t="n">
        <x:v>9</x:v>
      </x:c>
      <x:c r="H515" s="6" t="str">
        <x:v>https://raw.githubusercontent.com/Mar-7th/StarRailRes/dbe8cdfcfb0bf657b9fe1cf92d5537f118ccb487/index_new/cn/character_promotions.json</x:v>
      </x:c>
    </x:row>
    <x:row r="516" ht="20" customHeight="1">
      <x:c r="A516" s="6" t="str">
        <x:v>角色突破</x:v>
      </x:c>
      <x:c r="B516" s="6" t="str">
        <x:v>1209</x:v>
      </x:c>
      <x:c r="C516" s="6" t="n">
        <x:v>5</x:v>
      </x:c>
      <x:c r="D516" s="6" t="n">
        <x:v>6</x:v>
      </x:c>
      <x:c r="E516" s="7" t="str">
        <x:v>110413</x:v>
      </x:c>
      <x:c r="F516" s="7" t="str">
        <x:v>苦寒晶壳</x:v>
      </x:c>
      <x:c r="G516" s="6" t="n">
        <x:v>35</x:v>
      </x:c>
      <x:c r="H516" s="6" t="str">
        <x:v>https://raw.githubusercontent.com/Mar-7th/StarRailRes/dbe8cdfcfb0bf657b9fe1cf92d5537f118ccb487/index_new/cn/character_promotions.json</x:v>
      </x:c>
    </x:row>
    <x:row r="517" ht="20" customHeight="1">
      <x:c r="A517" s="6" t="str">
        <x:v>角色突破</x:v>
      </x:c>
      <x:c r="B517" s="6" t="str">
        <x:v>1210</x:v>
      </x:c>
      <x:c r="C517" s="6" t="n">
        <x:v>0</x:v>
      </x:c>
      <x:c r="D517" s="6" t="n">
        <x:v>1</x:v>
      </x:c>
      <x:c r="E517" s="7" t="str">
        <x:v>2</x:v>
      </x:c>
      <x:c r="F517" s="7" t="str">
        <x:v>信用点</x:v>
      </x:c>
      <x:c r="G517" s="6" t="n">
        <x:v>3200</x:v>
      </x:c>
      <x:c r="H517" s="6" t="str">
        <x:v>https://raw.githubusercontent.com/Mar-7th/StarRailRes/dbe8cdfcfb0bf657b9fe1cf92d5537f118ccb487/index_new/cn/character_promotions.json</x:v>
      </x:c>
    </x:row>
    <x:row r="518" ht="20" customHeight="1">
      <x:c r="A518" s="6" t="str">
        <x:v>角色突破</x:v>
      </x:c>
      <x:c r="B518" s="6" t="str">
        <x:v>1210</x:v>
      </x:c>
      <x:c r="C518" s="6" t="n">
        <x:v>0</x:v>
      </x:c>
      <x:c r="D518" s="6" t="n">
        <x:v>1</x:v>
      </x:c>
      <x:c r="E518" s="7" t="str">
        <x:v>113011</x:v>
      </x:c>
      <x:c r="F518" s="7" t="str">
        <x:v>工造机杼</x:v>
      </x:c>
      <x:c r="G518" s="6" t="n">
        <x:v>4</x:v>
      </x:c>
      <x:c r="H518" s="6" t="str">
        <x:v>https://raw.githubusercontent.com/Mar-7th/StarRailRes/dbe8cdfcfb0bf657b9fe1cf92d5537f118ccb487/index_new/cn/character_promotions.json</x:v>
      </x:c>
    </x:row>
    <x:row r="519" ht="20" customHeight="1">
      <x:c r="A519" s="6" t="str">
        <x:v>角色突破</x:v>
      </x:c>
      <x:c r="B519" s="6" t="str">
        <x:v>1210</x:v>
      </x:c>
      <x:c r="C519" s="6" t="n">
        <x:v>1</x:v>
      </x:c>
      <x:c r="D519" s="6" t="n">
        <x:v>2</x:v>
      </x:c>
      <x:c r="E519" s="7" t="str">
        <x:v>2</x:v>
      </x:c>
      <x:c r="F519" s="7" t="str">
        <x:v>信用点</x:v>
      </x:c>
      <x:c r="G519" s="6" t="n">
        <x:v>6400</x:v>
      </x:c>
      <x:c r="H519" s="6" t="str">
        <x:v>https://raw.githubusercontent.com/Mar-7th/StarRailRes/dbe8cdfcfb0bf657b9fe1cf92d5537f118ccb487/index_new/cn/character_promotions.json</x:v>
      </x:c>
    </x:row>
    <x:row r="520" ht="20" customHeight="1">
      <x:c r="A520" s="6" t="str">
        <x:v>角色突破</x:v>
      </x:c>
      <x:c r="B520" s="6" t="str">
        <x:v>1210</x:v>
      </x:c>
      <x:c r="C520" s="6" t="n">
        <x:v>1</x:v>
      </x:c>
      <x:c r="D520" s="6" t="n">
        <x:v>2</x:v>
      </x:c>
      <x:c r="E520" s="7" t="str">
        <x:v>113011</x:v>
      </x:c>
      <x:c r="F520" s="7" t="str">
        <x:v>工造机杼</x:v>
      </x:c>
      <x:c r="G520" s="6" t="n">
        <x:v>8</x:v>
      </x:c>
      <x:c r="H520" s="6" t="str">
        <x:v>https://raw.githubusercontent.com/Mar-7th/StarRailRes/dbe8cdfcfb0bf657b9fe1cf92d5537f118ccb487/index_new/cn/character_promotions.json</x:v>
      </x:c>
    </x:row>
    <x:row r="521" ht="20" customHeight="1">
      <x:c r="A521" s="6" t="str">
        <x:v>角色突破</x:v>
      </x:c>
      <x:c r="B521" s="6" t="str">
        <x:v>1210</x:v>
      </x:c>
      <x:c r="C521" s="6" t="n">
        <x:v>2</x:v>
      </x:c>
      <x:c r="D521" s="6" t="n">
        <x:v>3</x:v>
      </x:c>
      <x:c r="E521" s="7" t="str">
        <x:v>2</x:v>
      </x:c>
      <x:c r="F521" s="7" t="str">
        <x:v>信用点</x:v>
      </x:c>
      <x:c r="G521" s="6" t="n">
        <x:v>12800</x:v>
      </x:c>
      <x:c r="H521" s="6" t="str">
        <x:v>https://raw.githubusercontent.com/Mar-7th/StarRailRes/dbe8cdfcfb0bf657b9fe1cf92d5537f118ccb487/index_new/cn/character_promotions.json</x:v>
      </x:c>
    </x:row>
    <x:row r="522" ht="20" customHeight="1">
      <x:c r="A522" s="6" t="str">
        <x:v>角色突破</x:v>
      </x:c>
      <x:c r="B522" s="6" t="str">
        <x:v>1210</x:v>
      </x:c>
      <x:c r="C522" s="6" t="n">
        <x:v>2</x:v>
      </x:c>
      <x:c r="D522" s="6" t="n">
        <x:v>3</x:v>
      </x:c>
      <x:c r="E522" s="7" t="str">
        <x:v>113012</x:v>
      </x:c>
      <x:c r="F522" s="7" t="str">
        <x:v>工造迴轮</x:v>
      </x:c>
      <x:c r="G522" s="6" t="n">
        <x:v>5</x:v>
      </x:c>
      <x:c r="H522" s="6" t="str">
        <x:v>https://raw.githubusercontent.com/Mar-7th/StarRailRes/dbe8cdfcfb0bf657b9fe1cf92d5537f118ccb487/index_new/cn/character_promotions.json</x:v>
      </x:c>
    </x:row>
    <x:row r="523" ht="20" customHeight="1">
      <x:c r="A523" s="6" t="str">
        <x:v>角色突破</x:v>
      </x:c>
      <x:c r="B523" s="6" t="str">
        <x:v>1210</x:v>
      </x:c>
      <x:c r="C523" s="6" t="n">
        <x:v>2</x:v>
      </x:c>
      <x:c r="D523" s="6" t="n">
        <x:v>3</x:v>
      </x:c>
      <x:c r="E523" s="7" t="str">
        <x:v>110412</x:v>
      </x:c>
      <x:c r="F523" s="7" t="str">
        <x:v>过热钢刃</x:v>
      </x:c>
      <x:c r="G523" s="6" t="n">
        <x:v>2</x:v>
      </x:c>
      <x:c r="H523" s="6" t="str">
        <x:v>https://raw.githubusercontent.com/Mar-7th/StarRailRes/dbe8cdfcfb0bf657b9fe1cf92d5537f118ccb487/index_new/cn/character_promotions.json</x:v>
      </x:c>
    </x:row>
    <x:row r="524" ht="20" customHeight="1">
      <x:c r="A524" s="6" t="str">
        <x:v>角色突破</x:v>
      </x:c>
      <x:c r="B524" s="6" t="str">
        <x:v>1210</x:v>
      </x:c>
      <x:c r="C524" s="6" t="n">
        <x:v>3</x:v>
      </x:c>
      <x:c r="D524" s="6" t="n">
        <x:v>4</x:v>
      </x:c>
      <x:c r="E524" s="7" t="str">
        <x:v>2</x:v>
      </x:c>
      <x:c r="F524" s="7" t="str">
        <x:v>信用点</x:v>
      </x:c>
      <x:c r="G524" s="6" t="n">
        <x:v>32000</x:v>
      </x:c>
      <x:c r="H524" s="6" t="str">
        <x:v>https://raw.githubusercontent.com/Mar-7th/StarRailRes/dbe8cdfcfb0bf657b9fe1cf92d5537f118ccb487/index_new/cn/character_promotions.json</x:v>
      </x:c>
    </x:row>
    <x:row r="525" ht="20" customHeight="1">
      <x:c r="A525" s="6" t="str">
        <x:v>角色突破</x:v>
      </x:c>
      <x:c r="B525" s="6" t="str">
        <x:v>1210</x:v>
      </x:c>
      <x:c r="C525" s="6" t="n">
        <x:v>3</x:v>
      </x:c>
      <x:c r="D525" s="6" t="n">
        <x:v>4</x:v>
      </x:c>
      <x:c r="E525" s="7" t="str">
        <x:v>113012</x:v>
      </x:c>
      <x:c r="F525" s="7" t="str">
        <x:v>工造迴轮</x:v>
      </x:c>
      <x:c r="G525" s="6" t="n">
        <x:v>8</x:v>
      </x:c>
      <x:c r="H525" s="6" t="str">
        <x:v>https://raw.githubusercontent.com/Mar-7th/StarRailRes/dbe8cdfcfb0bf657b9fe1cf92d5537f118ccb487/index_new/cn/character_promotions.json</x:v>
      </x:c>
    </x:row>
    <x:row r="526" ht="20" customHeight="1">
      <x:c r="A526" s="6" t="str">
        <x:v>角色突破</x:v>
      </x:c>
      <x:c r="B526" s="6" t="str">
        <x:v>1210</x:v>
      </x:c>
      <x:c r="C526" s="6" t="n">
        <x:v>3</x:v>
      </x:c>
      <x:c r="D526" s="6" t="n">
        <x:v>4</x:v>
      </x:c>
      <x:c r="E526" s="7" t="str">
        <x:v>110412</x:v>
      </x:c>
      <x:c r="F526" s="7" t="str">
        <x:v>过热钢刃</x:v>
      </x:c>
      <x:c r="G526" s="6" t="n">
        <x:v>5</x:v>
      </x:c>
      <x:c r="H526" s="6" t="str">
        <x:v>https://raw.githubusercontent.com/Mar-7th/StarRailRes/dbe8cdfcfb0bf657b9fe1cf92d5537f118ccb487/index_new/cn/character_promotions.json</x:v>
      </x:c>
    </x:row>
    <x:row r="527" ht="20" customHeight="1">
      <x:c r="A527" s="6" t="str">
        <x:v>角色突破</x:v>
      </x:c>
      <x:c r="B527" s="6" t="str">
        <x:v>1210</x:v>
      </x:c>
      <x:c r="C527" s="6" t="n">
        <x:v>4</x:v>
      </x:c>
      <x:c r="D527" s="6" t="n">
        <x:v>5</x:v>
      </x:c>
      <x:c r="E527" s="7" t="str">
        <x:v>2</x:v>
      </x:c>
      <x:c r="F527" s="7" t="str">
        <x:v>信用点</x:v>
      </x:c>
      <x:c r="G527" s="6" t="n">
        <x:v>64000</x:v>
      </x:c>
      <x:c r="H527" s="6" t="str">
        <x:v>https://raw.githubusercontent.com/Mar-7th/StarRailRes/dbe8cdfcfb0bf657b9fe1cf92d5537f118ccb487/index_new/cn/character_promotions.json</x:v>
      </x:c>
    </x:row>
    <x:row r="528" ht="20" customHeight="1">
      <x:c r="A528" s="6" t="str">
        <x:v>角色突破</x:v>
      </x:c>
      <x:c r="B528" s="6" t="str">
        <x:v>1210</x:v>
      </x:c>
      <x:c r="C528" s="6" t="n">
        <x:v>4</x:v>
      </x:c>
      <x:c r="D528" s="6" t="n">
        <x:v>5</x:v>
      </x:c>
      <x:c r="E528" s="7" t="str">
        <x:v>113013</x:v>
      </x:c>
      <x:c r="F528" s="7" t="str">
        <x:v>工造浑心</x:v>
      </x:c>
      <x:c r="G528" s="6" t="n">
        <x:v>5</x:v>
      </x:c>
      <x:c r="H528" s="6" t="str">
        <x:v>https://raw.githubusercontent.com/Mar-7th/StarRailRes/dbe8cdfcfb0bf657b9fe1cf92d5537f118ccb487/index_new/cn/character_promotions.json</x:v>
      </x:c>
    </x:row>
    <x:row r="529" ht="20" customHeight="1">
      <x:c r="A529" s="6" t="str">
        <x:v>角色突破</x:v>
      </x:c>
      <x:c r="B529" s="6" t="str">
        <x:v>1210</x:v>
      </x:c>
      <x:c r="C529" s="6" t="n">
        <x:v>4</x:v>
      </x:c>
      <x:c r="D529" s="6" t="n">
        <x:v>5</x:v>
      </x:c>
      <x:c r="E529" s="7" t="str">
        <x:v>110412</x:v>
      </x:c>
      <x:c r="F529" s="7" t="str">
        <x:v>过热钢刃</x:v>
      </x:c>
      <x:c r="G529" s="6" t="n">
        <x:v>15</x:v>
      </x:c>
      <x:c r="H529" s="6" t="str">
        <x:v>https://raw.githubusercontent.com/Mar-7th/StarRailRes/dbe8cdfcfb0bf657b9fe1cf92d5537f118ccb487/index_new/cn/character_promotions.json</x:v>
      </x:c>
    </x:row>
    <x:row r="530" ht="20" customHeight="1">
      <x:c r="A530" s="6" t="str">
        <x:v>角色突破</x:v>
      </x:c>
      <x:c r="B530" s="6" t="str">
        <x:v>1210</x:v>
      </x:c>
      <x:c r="C530" s="6" t="n">
        <x:v>5</x:v>
      </x:c>
      <x:c r="D530" s="6" t="n">
        <x:v>6</x:v>
      </x:c>
      <x:c r="E530" s="7" t="str">
        <x:v>2</x:v>
      </x:c>
      <x:c r="F530" s="7" t="str">
        <x:v>信用点</x:v>
      </x:c>
      <x:c r="G530" s="6" t="n">
        <x:v>128000</x:v>
      </x:c>
      <x:c r="H530" s="6" t="str">
        <x:v>https://raw.githubusercontent.com/Mar-7th/StarRailRes/dbe8cdfcfb0bf657b9fe1cf92d5537f118ccb487/index_new/cn/character_promotions.json</x:v>
      </x:c>
    </x:row>
    <x:row r="531" ht="20" customHeight="1">
      <x:c r="A531" s="6" t="str">
        <x:v>角色突破</x:v>
      </x:c>
      <x:c r="B531" s="6" t="str">
        <x:v>1210</x:v>
      </x:c>
      <x:c r="C531" s="6" t="n">
        <x:v>5</x:v>
      </x:c>
      <x:c r="D531" s="6" t="n">
        <x:v>6</x:v>
      </x:c>
      <x:c r="E531" s="7" t="str">
        <x:v>113013</x:v>
      </x:c>
      <x:c r="F531" s="7" t="str">
        <x:v>工造浑心</x:v>
      </x:c>
      <x:c r="G531" s="6" t="n">
        <x:v>7</x:v>
      </x:c>
      <x:c r="H531" s="6" t="str">
        <x:v>https://raw.githubusercontent.com/Mar-7th/StarRailRes/dbe8cdfcfb0bf657b9fe1cf92d5537f118ccb487/index_new/cn/character_promotions.json</x:v>
      </x:c>
    </x:row>
    <x:row r="532" ht="20" customHeight="1">
      <x:c r="A532" s="6" t="str">
        <x:v>角色突破</x:v>
      </x:c>
      <x:c r="B532" s="6" t="str">
        <x:v>1210</x:v>
      </x:c>
      <x:c r="C532" s="6" t="n">
        <x:v>5</x:v>
      </x:c>
      <x:c r="D532" s="6" t="n">
        <x:v>6</x:v>
      </x:c>
      <x:c r="E532" s="7" t="str">
        <x:v>110412</x:v>
      </x:c>
      <x:c r="F532" s="7" t="str">
        <x:v>过热钢刃</x:v>
      </x:c>
      <x:c r="G532" s="6" t="n">
        <x:v>28</x:v>
      </x:c>
      <x:c r="H532" s="6" t="str">
        <x:v>https://raw.githubusercontent.com/Mar-7th/StarRailRes/dbe8cdfcfb0bf657b9fe1cf92d5537f118ccb487/index_new/cn/character_promotions.json</x:v>
      </x:c>
    </x:row>
    <x:row r="533" ht="20" customHeight="1">
      <x:c r="A533" s="6" t="str">
        <x:v>角色突破</x:v>
      </x:c>
      <x:c r="B533" s="6" t="str">
        <x:v>1211</x:v>
      </x:c>
      <x:c r="C533" s="6" t="n">
        <x:v>0</x:v>
      </x:c>
      <x:c r="D533" s="6" t="n">
        <x:v>1</x:v>
      </x:c>
      <x:c r="E533" s="7" t="str">
        <x:v>2</x:v>
      </x:c>
      <x:c r="F533" s="7" t="str">
        <x:v>信用点</x:v>
      </x:c>
      <x:c r="G533" s="6" t="n">
        <x:v>4000</x:v>
      </x:c>
      <x:c r="H533" s="6" t="str">
        <x:v>https://raw.githubusercontent.com/Mar-7th/StarRailRes/dbe8cdfcfb0bf657b9fe1cf92d5537f118ccb487/index_new/cn/character_promotions.json</x:v>
      </x:c>
    </x:row>
    <x:row r="534" ht="20" customHeight="1">
      <x:c r="A534" s="6" t="str">
        <x:v>角色突破</x:v>
      </x:c>
      <x:c r="B534" s="6" t="str">
        <x:v>1211</x:v>
      </x:c>
      <x:c r="C534" s="6" t="n">
        <x:v>0</x:v>
      </x:c>
      <x:c r="D534" s="6" t="n">
        <x:v>1</x:v>
      </x:c>
      <x:c r="E534" s="7" t="str">
        <x:v>111001</x:v>
      </x:c>
      <x:c r="F534" s="7" t="str">
        <x:v>熄灭原核</x:v>
      </x:c>
      <x:c r="G534" s="6" t="n">
        <x:v>5</x:v>
      </x:c>
      <x:c r="H534" s="6" t="str">
        <x:v>https://raw.githubusercontent.com/Mar-7th/StarRailRes/dbe8cdfcfb0bf657b9fe1cf92d5537f118ccb487/index_new/cn/character_promotions.json</x:v>
      </x:c>
    </x:row>
    <x:row r="535" ht="20" customHeight="1">
      <x:c r="A535" s="6" t="str">
        <x:v>角色突破</x:v>
      </x:c>
      <x:c r="B535" s="6" t="str">
        <x:v>1211</x:v>
      </x:c>
      <x:c r="C535" s="6" t="n">
        <x:v>1</x:v>
      </x:c>
      <x:c r="D535" s="6" t="n">
        <x:v>2</x:v>
      </x:c>
      <x:c r="E535" s="7" t="str">
        <x:v>2</x:v>
      </x:c>
      <x:c r="F535" s="7" t="str">
        <x:v>信用点</x:v>
      </x:c>
      <x:c r="G535" s="6" t="n">
        <x:v>8000</x:v>
      </x:c>
      <x:c r="H535" s="6" t="str">
        <x:v>https://raw.githubusercontent.com/Mar-7th/StarRailRes/dbe8cdfcfb0bf657b9fe1cf92d5537f118ccb487/index_new/cn/character_promotions.json</x:v>
      </x:c>
    </x:row>
    <x:row r="536" ht="20" customHeight="1">
      <x:c r="A536" s="6" t="str">
        <x:v>角色突破</x:v>
      </x:c>
      <x:c r="B536" s="6" t="str">
        <x:v>1211</x:v>
      </x:c>
      <x:c r="C536" s="6" t="n">
        <x:v>1</x:v>
      </x:c>
      <x:c r="D536" s="6" t="n">
        <x:v>2</x:v>
      </x:c>
      <x:c r="E536" s="7" t="str">
        <x:v>111001</x:v>
      </x:c>
      <x:c r="F536" s="7" t="str">
        <x:v>熄灭原核</x:v>
      </x:c>
      <x:c r="G536" s="6" t="n">
        <x:v>10</x:v>
      </x:c>
      <x:c r="H536" s="6" t="str">
        <x:v>https://raw.githubusercontent.com/Mar-7th/StarRailRes/dbe8cdfcfb0bf657b9fe1cf92d5537f118ccb487/index_new/cn/character_promotions.json</x:v>
      </x:c>
    </x:row>
    <x:row r="537" ht="20" customHeight="1">
      <x:c r="A537" s="6" t="str">
        <x:v>角色突破</x:v>
      </x:c>
      <x:c r="B537" s="6" t="str">
        <x:v>1211</x:v>
      </x:c>
      <x:c r="C537" s="6" t="n">
        <x:v>2</x:v>
      </x:c>
      <x:c r="D537" s="6" t="n">
        <x:v>3</x:v>
      </x:c>
      <x:c r="E537" s="7" t="str">
        <x:v>2</x:v>
      </x:c>
      <x:c r="F537" s="7" t="str">
        <x:v>信用点</x:v>
      </x:c>
      <x:c r="G537" s="6" t="n">
        <x:v>16000</x:v>
      </x:c>
      <x:c r="H537" s="6" t="str">
        <x:v>https://raw.githubusercontent.com/Mar-7th/StarRailRes/dbe8cdfcfb0bf657b9fe1cf92d5537f118ccb487/index_new/cn/character_promotions.json</x:v>
      </x:c>
    </x:row>
    <x:row r="538" ht="20" customHeight="1">
      <x:c r="A538" s="6" t="str">
        <x:v>角色突破</x:v>
      </x:c>
      <x:c r="B538" s="6" t="str">
        <x:v>1211</x:v>
      </x:c>
      <x:c r="C538" s="6" t="n">
        <x:v>2</x:v>
      </x:c>
      <x:c r="D538" s="6" t="n">
        <x:v>3</x:v>
      </x:c>
      <x:c r="E538" s="7" t="str">
        <x:v>111002</x:v>
      </x:c>
      <x:c r="F538" s="7" t="str">
        <x:v>微光原核</x:v>
      </x:c>
      <x:c r="G538" s="6" t="n">
        <x:v>6</x:v>
      </x:c>
      <x:c r="H538" s="6" t="str">
        <x:v>https://raw.githubusercontent.com/Mar-7th/StarRailRes/dbe8cdfcfb0bf657b9fe1cf92d5537f118ccb487/index_new/cn/character_promotions.json</x:v>
      </x:c>
    </x:row>
    <x:row r="539" ht="20" customHeight="1">
      <x:c r="A539" s="6" t="str">
        <x:v>角色突破</x:v>
      </x:c>
      <x:c r="B539" s="6" t="str">
        <x:v>1211</x:v>
      </x:c>
      <x:c r="C539" s="6" t="n">
        <x:v>2</x:v>
      </x:c>
      <x:c r="D539" s="6" t="n">
        <x:v>3</x:v>
      </x:c>
      <x:c r="E539" s="7" t="str">
        <x:v>110404</x:v>
      </x:c>
      <x:c r="F539" s="7" t="str">
        <x:v>往日之影的雷冠</x:v>
      </x:c>
      <x:c r="G539" s="6" t="n">
        <x:v>3</x:v>
      </x:c>
      <x:c r="H539" s="6" t="str">
        <x:v>https://raw.githubusercontent.com/Mar-7th/StarRailRes/dbe8cdfcfb0bf657b9fe1cf92d5537f118ccb487/index_new/cn/character_promotions.json</x:v>
      </x:c>
    </x:row>
    <x:row r="540" ht="20" customHeight="1">
      <x:c r="A540" s="6" t="str">
        <x:v>角色突破</x:v>
      </x:c>
      <x:c r="B540" s="6" t="str">
        <x:v>1211</x:v>
      </x:c>
      <x:c r="C540" s="6" t="n">
        <x:v>3</x:v>
      </x:c>
      <x:c r="D540" s="6" t="n">
        <x:v>4</x:v>
      </x:c>
      <x:c r="E540" s="7" t="str">
        <x:v>2</x:v>
      </x:c>
      <x:c r="F540" s="7" t="str">
        <x:v>信用点</x:v>
      </x:c>
      <x:c r="G540" s="6" t="n">
        <x:v>40000</x:v>
      </x:c>
      <x:c r="H540" s="6" t="str">
        <x:v>https://raw.githubusercontent.com/Mar-7th/StarRailRes/dbe8cdfcfb0bf657b9fe1cf92d5537f118ccb487/index_new/cn/character_promotions.json</x:v>
      </x:c>
    </x:row>
    <x:row r="541" ht="20" customHeight="1">
      <x:c r="A541" s="6" t="str">
        <x:v>角色突破</x:v>
      </x:c>
      <x:c r="B541" s="6" t="str">
        <x:v>1211</x:v>
      </x:c>
      <x:c r="C541" s="6" t="n">
        <x:v>3</x:v>
      </x:c>
      <x:c r="D541" s="6" t="n">
        <x:v>4</x:v>
      </x:c>
      <x:c r="E541" s="7" t="str">
        <x:v>111002</x:v>
      </x:c>
      <x:c r="F541" s="7" t="str">
        <x:v>微光原核</x:v>
      </x:c>
      <x:c r="G541" s="6" t="n">
        <x:v>9</x:v>
      </x:c>
      <x:c r="H541" s="6" t="str">
        <x:v>https://raw.githubusercontent.com/Mar-7th/StarRailRes/dbe8cdfcfb0bf657b9fe1cf92d5537f118ccb487/index_new/cn/character_promotions.json</x:v>
      </x:c>
    </x:row>
    <x:row r="542" ht="20" customHeight="1">
      <x:c r="A542" s="6" t="str">
        <x:v>角色突破</x:v>
      </x:c>
      <x:c r="B542" s="6" t="str">
        <x:v>1211</x:v>
      </x:c>
      <x:c r="C542" s="6" t="n">
        <x:v>3</x:v>
      </x:c>
      <x:c r="D542" s="6" t="n">
        <x:v>4</x:v>
      </x:c>
      <x:c r="E542" s="7" t="str">
        <x:v>110404</x:v>
      </x:c>
      <x:c r="F542" s="7" t="str">
        <x:v>往日之影的雷冠</x:v>
      </x:c>
      <x:c r="G542" s="6" t="n">
        <x:v>7</x:v>
      </x:c>
      <x:c r="H542" s="6" t="str">
        <x:v>https://raw.githubusercontent.com/Mar-7th/StarRailRes/dbe8cdfcfb0bf657b9fe1cf92d5537f118ccb487/index_new/cn/character_promotions.json</x:v>
      </x:c>
    </x:row>
    <x:row r="543" ht="20" customHeight="1">
      <x:c r="A543" s="6" t="str">
        <x:v>角色突破</x:v>
      </x:c>
      <x:c r="B543" s="6" t="str">
        <x:v>1211</x:v>
      </x:c>
      <x:c r="C543" s="6" t="n">
        <x:v>4</x:v>
      </x:c>
      <x:c r="D543" s="6" t="n">
        <x:v>5</x:v>
      </x:c>
      <x:c r="E543" s="7" t="str">
        <x:v>2</x:v>
      </x:c>
      <x:c r="F543" s="7" t="str">
        <x:v>信用点</x:v>
      </x:c>
      <x:c r="G543" s="6" t="n">
        <x:v>80000</x:v>
      </x:c>
      <x:c r="H543" s="6" t="str">
        <x:v>https://raw.githubusercontent.com/Mar-7th/StarRailRes/dbe8cdfcfb0bf657b9fe1cf92d5537f118ccb487/index_new/cn/character_promotions.json</x:v>
      </x:c>
    </x:row>
    <x:row r="544" ht="20" customHeight="1">
      <x:c r="A544" s="6" t="str">
        <x:v>角色突破</x:v>
      </x:c>
      <x:c r="B544" s="6" t="str">
        <x:v>1211</x:v>
      </x:c>
      <x:c r="C544" s="6" t="n">
        <x:v>4</x:v>
      </x:c>
      <x:c r="D544" s="6" t="n">
        <x:v>5</x:v>
      </x:c>
      <x:c r="E544" s="7" t="str">
        <x:v>111003</x:v>
      </x:c>
      <x:c r="F544" s="7" t="str">
        <x:v>蠢动原核</x:v>
      </x:c>
      <x:c r="G544" s="6" t="n">
        <x:v>6</x:v>
      </x:c>
      <x:c r="H544" s="6" t="str">
        <x:v>https://raw.githubusercontent.com/Mar-7th/StarRailRes/dbe8cdfcfb0bf657b9fe1cf92d5537f118ccb487/index_new/cn/character_promotions.json</x:v>
      </x:c>
    </x:row>
    <x:row r="545" ht="20" customHeight="1">
      <x:c r="A545" s="6" t="str">
        <x:v>角色突破</x:v>
      </x:c>
      <x:c r="B545" s="6" t="str">
        <x:v>1211</x:v>
      </x:c>
      <x:c r="C545" s="6" t="n">
        <x:v>4</x:v>
      </x:c>
      <x:c r="D545" s="6" t="n">
        <x:v>5</x:v>
      </x:c>
      <x:c r="E545" s="7" t="str">
        <x:v>110404</x:v>
      </x:c>
      <x:c r="F545" s="7" t="str">
        <x:v>往日之影的雷冠</x:v>
      </x:c>
      <x:c r="G545" s="6" t="n">
        <x:v>20</x:v>
      </x:c>
      <x:c r="H545" s="6" t="str">
        <x:v>https://raw.githubusercontent.com/Mar-7th/StarRailRes/dbe8cdfcfb0bf657b9fe1cf92d5537f118ccb487/index_new/cn/character_promotions.json</x:v>
      </x:c>
    </x:row>
    <x:row r="546" ht="20" customHeight="1">
      <x:c r="A546" s="6" t="str">
        <x:v>角色突破</x:v>
      </x:c>
      <x:c r="B546" s="6" t="str">
        <x:v>1211</x:v>
      </x:c>
      <x:c r="C546" s="6" t="n">
        <x:v>5</x:v>
      </x:c>
      <x:c r="D546" s="6" t="n">
        <x:v>6</x:v>
      </x:c>
      <x:c r="E546" s="7" t="str">
        <x:v>2</x:v>
      </x:c>
      <x:c r="F546" s="7" t="str">
        <x:v>信用点</x:v>
      </x:c>
      <x:c r="G546" s="6" t="n">
        <x:v>160000</x:v>
      </x:c>
      <x:c r="H546" s="6" t="str">
        <x:v>https://raw.githubusercontent.com/Mar-7th/StarRailRes/dbe8cdfcfb0bf657b9fe1cf92d5537f118ccb487/index_new/cn/character_promotions.json</x:v>
      </x:c>
    </x:row>
    <x:row r="547" ht="20" customHeight="1">
      <x:c r="A547" s="6" t="str">
        <x:v>角色突破</x:v>
      </x:c>
      <x:c r="B547" s="6" t="str">
        <x:v>1211</x:v>
      </x:c>
      <x:c r="C547" s="6" t="n">
        <x:v>5</x:v>
      </x:c>
      <x:c r="D547" s="6" t="n">
        <x:v>6</x:v>
      </x:c>
      <x:c r="E547" s="7" t="str">
        <x:v>111003</x:v>
      </x:c>
      <x:c r="F547" s="7" t="str">
        <x:v>蠢动原核</x:v>
      </x:c>
      <x:c r="G547" s="6" t="n">
        <x:v>9</x:v>
      </x:c>
      <x:c r="H547" s="6" t="str">
        <x:v>https://raw.githubusercontent.com/Mar-7th/StarRailRes/dbe8cdfcfb0bf657b9fe1cf92d5537f118ccb487/index_new/cn/character_promotions.json</x:v>
      </x:c>
    </x:row>
    <x:row r="548" ht="20" customHeight="1">
      <x:c r="A548" s="6" t="str">
        <x:v>角色突破</x:v>
      </x:c>
      <x:c r="B548" s="6" t="str">
        <x:v>1211</x:v>
      </x:c>
      <x:c r="C548" s="6" t="n">
        <x:v>5</x:v>
      </x:c>
      <x:c r="D548" s="6" t="n">
        <x:v>6</x:v>
      </x:c>
      <x:c r="E548" s="7" t="str">
        <x:v>110404</x:v>
      </x:c>
      <x:c r="F548" s="7" t="str">
        <x:v>往日之影的雷冠</x:v>
      </x:c>
      <x:c r="G548" s="6" t="n">
        <x:v>35</x:v>
      </x:c>
      <x:c r="H548" s="6" t="str">
        <x:v>https://raw.githubusercontent.com/Mar-7th/StarRailRes/dbe8cdfcfb0bf657b9fe1cf92d5537f118ccb487/index_new/cn/character_promotions.json</x:v>
      </x:c>
    </x:row>
    <x:row r="549" ht="20" customHeight="1">
      <x:c r="A549" s="6" t="str">
        <x:v>角色突破</x:v>
      </x:c>
      <x:c r="B549" s="6" t="str">
        <x:v>1212</x:v>
      </x:c>
      <x:c r="C549" s="6" t="n">
        <x:v>0</x:v>
      </x:c>
      <x:c r="D549" s="6" t="n">
        <x:v>1</x:v>
      </x:c>
      <x:c r="E549" s="7" t="str">
        <x:v>2</x:v>
      </x:c>
      <x:c r="F549" s="7" t="str">
        <x:v>信用点</x:v>
      </x:c>
      <x:c r="G549" s="6" t="n">
        <x:v>4000</x:v>
      </x:c>
      <x:c r="H549" s="6" t="str">
        <x:v>https://raw.githubusercontent.com/Mar-7th/StarRailRes/dbe8cdfcfb0bf657b9fe1cf92d5537f118ccb487/index_new/cn/character_promotions.json</x:v>
      </x:c>
    </x:row>
    <x:row r="550" ht="20" customHeight="1">
      <x:c r="A550" s="6" t="str">
        <x:v>角色突破</x:v>
      </x:c>
      <x:c r="B550" s="6" t="str">
        <x:v>1212</x:v>
      </x:c>
      <x:c r="C550" s="6" t="n">
        <x:v>0</x:v>
      </x:c>
      <x:c r="D550" s="6" t="n">
        <x:v>1</x:v>
      </x:c>
      <x:c r="E550" s="7" t="str">
        <x:v>113001</x:v>
      </x:c>
      <x:c r="F550" s="7" t="str">
        <x:v>永寿幼芽</x:v>
      </x:c>
      <x:c r="G550" s="6" t="n">
        <x:v>5</x:v>
      </x:c>
      <x:c r="H550" s="6" t="str">
        <x:v>https://raw.githubusercontent.com/Mar-7th/StarRailRes/dbe8cdfcfb0bf657b9fe1cf92d5537f118ccb487/index_new/cn/character_promotions.json</x:v>
      </x:c>
    </x:row>
    <x:row r="551" ht="20" customHeight="1">
      <x:c r="A551" s="6" t="str">
        <x:v>角色突破</x:v>
      </x:c>
      <x:c r="B551" s="6" t="str">
        <x:v>1212</x:v>
      </x:c>
      <x:c r="C551" s="6" t="n">
        <x:v>1</x:v>
      </x:c>
      <x:c r="D551" s="6" t="n">
        <x:v>2</x:v>
      </x:c>
      <x:c r="E551" s="7" t="str">
        <x:v>2</x:v>
      </x:c>
      <x:c r="F551" s="7" t="str">
        <x:v>信用点</x:v>
      </x:c>
      <x:c r="G551" s="6" t="n">
        <x:v>8000</x:v>
      </x:c>
      <x:c r="H551" s="6" t="str">
        <x:v>https://raw.githubusercontent.com/Mar-7th/StarRailRes/dbe8cdfcfb0bf657b9fe1cf92d5537f118ccb487/index_new/cn/character_promotions.json</x:v>
      </x:c>
    </x:row>
    <x:row r="552" ht="20" customHeight="1">
      <x:c r="A552" s="6" t="str">
        <x:v>角色突破</x:v>
      </x:c>
      <x:c r="B552" s="6" t="str">
        <x:v>1212</x:v>
      </x:c>
      <x:c r="C552" s="6" t="n">
        <x:v>1</x:v>
      </x:c>
      <x:c r="D552" s="6" t="n">
        <x:v>2</x:v>
      </x:c>
      <x:c r="E552" s="7" t="str">
        <x:v>113001</x:v>
      </x:c>
      <x:c r="F552" s="7" t="str">
        <x:v>永寿幼芽</x:v>
      </x:c>
      <x:c r="G552" s="6" t="n">
        <x:v>10</x:v>
      </x:c>
      <x:c r="H552" s="6" t="str">
        <x:v>https://raw.githubusercontent.com/Mar-7th/StarRailRes/dbe8cdfcfb0bf657b9fe1cf92d5537f118ccb487/index_new/cn/character_promotions.json</x:v>
      </x:c>
    </x:row>
    <x:row r="553" ht="20" customHeight="1">
      <x:c r="A553" s="6" t="str">
        <x:v>角色突破</x:v>
      </x:c>
      <x:c r="B553" s="6" t="str">
        <x:v>1212</x:v>
      </x:c>
      <x:c r="C553" s="6" t="n">
        <x:v>2</x:v>
      </x:c>
      <x:c r="D553" s="6" t="n">
        <x:v>3</x:v>
      </x:c>
      <x:c r="E553" s="7" t="str">
        <x:v>2</x:v>
      </x:c>
      <x:c r="F553" s="7" t="str">
        <x:v>信用点</x:v>
      </x:c>
      <x:c r="G553" s="6" t="n">
        <x:v>16000</x:v>
      </x:c>
      <x:c r="H553" s="6" t="str">
        <x:v>https://raw.githubusercontent.com/Mar-7th/StarRailRes/dbe8cdfcfb0bf657b9fe1cf92d5537f118ccb487/index_new/cn/character_promotions.json</x:v>
      </x:c>
    </x:row>
    <x:row r="554" ht="20" customHeight="1">
      <x:c r="A554" s="6" t="str">
        <x:v>角色突破</x:v>
      </x:c>
      <x:c r="B554" s="6" t="str">
        <x:v>1212</x:v>
      </x:c>
      <x:c r="C554" s="6" t="n">
        <x:v>2</x:v>
      </x:c>
      <x:c r="D554" s="6" t="n">
        <x:v>3</x:v>
      </x:c>
      <x:c r="E554" s="7" t="str">
        <x:v>113002</x:v>
      </x:c>
      <x:c r="F554" s="7" t="str">
        <x:v>永寿天华</x:v>
      </x:c>
      <x:c r="G554" s="6" t="n">
        <x:v>6</x:v>
      </x:c>
      <x:c r="H554" s="6" t="str">
        <x:v>https://raw.githubusercontent.com/Mar-7th/StarRailRes/dbe8cdfcfb0bf657b9fe1cf92d5537f118ccb487/index_new/cn/character_promotions.json</x:v>
      </x:c>
    </x:row>
    <x:row r="555" ht="20" customHeight="1">
      <x:c r="A555" s="6" t="str">
        <x:v>角色突破</x:v>
      </x:c>
      <x:c r="B555" s="6" t="str">
        <x:v>1212</x:v>
      </x:c>
      <x:c r="C555" s="6" t="n">
        <x:v>2</x:v>
      </x:c>
      <x:c r="D555" s="6" t="n">
        <x:v>3</x:v>
      </x:c>
      <x:c r="E555" s="7" t="str">
        <x:v>110413</x:v>
      </x:c>
      <x:c r="F555" s="7" t="str">
        <x:v>苦寒晶壳</x:v>
      </x:c>
      <x:c r="G555" s="6" t="n">
        <x:v>3</x:v>
      </x:c>
      <x:c r="H555" s="6" t="str">
        <x:v>https://raw.githubusercontent.com/Mar-7th/StarRailRes/dbe8cdfcfb0bf657b9fe1cf92d5537f118ccb487/index_new/cn/character_promotions.json</x:v>
      </x:c>
    </x:row>
    <x:row r="556" ht="20" customHeight="1">
      <x:c r="A556" s="6" t="str">
        <x:v>角色突破</x:v>
      </x:c>
      <x:c r="B556" s="6" t="str">
        <x:v>1212</x:v>
      </x:c>
      <x:c r="C556" s="6" t="n">
        <x:v>3</x:v>
      </x:c>
      <x:c r="D556" s="6" t="n">
        <x:v>4</x:v>
      </x:c>
      <x:c r="E556" s="7" t="str">
        <x:v>2</x:v>
      </x:c>
      <x:c r="F556" s="7" t="str">
        <x:v>信用点</x:v>
      </x:c>
      <x:c r="G556" s="6" t="n">
        <x:v>40000</x:v>
      </x:c>
      <x:c r="H556" s="6" t="str">
        <x:v>https://raw.githubusercontent.com/Mar-7th/StarRailRes/dbe8cdfcfb0bf657b9fe1cf92d5537f118ccb487/index_new/cn/character_promotions.json</x:v>
      </x:c>
    </x:row>
    <x:row r="557" ht="20" customHeight="1">
      <x:c r="A557" s="6" t="str">
        <x:v>角色突破</x:v>
      </x:c>
      <x:c r="B557" s="6" t="str">
        <x:v>1212</x:v>
      </x:c>
      <x:c r="C557" s="6" t="n">
        <x:v>3</x:v>
      </x:c>
      <x:c r="D557" s="6" t="n">
        <x:v>4</x:v>
      </x:c>
      <x:c r="E557" s="7" t="str">
        <x:v>113002</x:v>
      </x:c>
      <x:c r="F557" s="7" t="str">
        <x:v>永寿天华</x:v>
      </x:c>
      <x:c r="G557" s="6" t="n">
        <x:v>9</x:v>
      </x:c>
      <x:c r="H557" s="6" t="str">
        <x:v>https://raw.githubusercontent.com/Mar-7th/StarRailRes/dbe8cdfcfb0bf657b9fe1cf92d5537f118ccb487/index_new/cn/character_promotions.json</x:v>
      </x:c>
    </x:row>
    <x:row r="558" ht="20" customHeight="1">
      <x:c r="A558" s="6" t="str">
        <x:v>角色突破</x:v>
      </x:c>
      <x:c r="B558" s="6" t="str">
        <x:v>1212</x:v>
      </x:c>
      <x:c r="C558" s="6" t="n">
        <x:v>3</x:v>
      </x:c>
      <x:c r="D558" s="6" t="n">
        <x:v>4</x:v>
      </x:c>
      <x:c r="E558" s="7" t="str">
        <x:v>110413</x:v>
      </x:c>
      <x:c r="F558" s="7" t="str">
        <x:v>苦寒晶壳</x:v>
      </x:c>
      <x:c r="G558" s="6" t="n">
        <x:v>7</x:v>
      </x:c>
      <x:c r="H558" s="6" t="str">
        <x:v>https://raw.githubusercontent.com/Mar-7th/StarRailRes/dbe8cdfcfb0bf657b9fe1cf92d5537f118ccb487/index_new/cn/character_promotions.json</x:v>
      </x:c>
    </x:row>
    <x:row r="559" ht="20" customHeight="1">
      <x:c r="A559" s="6" t="str">
        <x:v>角色突破</x:v>
      </x:c>
      <x:c r="B559" s="6" t="str">
        <x:v>1212</x:v>
      </x:c>
      <x:c r="C559" s="6" t="n">
        <x:v>4</x:v>
      </x:c>
      <x:c r="D559" s="6" t="n">
        <x:v>5</x:v>
      </x:c>
      <x:c r="E559" s="7" t="str">
        <x:v>2</x:v>
      </x:c>
      <x:c r="F559" s="7" t="str">
        <x:v>信用点</x:v>
      </x:c>
      <x:c r="G559" s="6" t="n">
        <x:v>80000</x:v>
      </x:c>
      <x:c r="H559" s="6" t="str">
        <x:v>https://raw.githubusercontent.com/Mar-7th/StarRailRes/dbe8cdfcfb0bf657b9fe1cf92d5537f118ccb487/index_new/cn/character_promotions.json</x:v>
      </x:c>
    </x:row>
    <x:row r="560" ht="20" customHeight="1">
      <x:c r="A560" s="6" t="str">
        <x:v>角色突破</x:v>
      </x:c>
      <x:c r="B560" s="6" t="str">
        <x:v>1212</x:v>
      </x:c>
      <x:c r="C560" s="6" t="n">
        <x:v>4</x:v>
      </x:c>
      <x:c r="D560" s="6" t="n">
        <x:v>5</x:v>
      </x:c>
      <x:c r="E560" s="7" t="str">
        <x:v>113003</x:v>
      </x:c>
      <x:c r="F560" s="7" t="str">
        <x:v>永寿荣枝</x:v>
      </x:c>
      <x:c r="G560" s="6" t="n">
        <x:v>6</x:v>
      </x:c>
      <x:c r="H560" s="6" t="str">
        <x:v>https://raw.githubusercontent.com/Mar-7th/StarRailRes/dbe8cdfcfb0bf657b9fe1cf92d5537f118ccb487/index_new/cn/character_promotions.json</x:v>
      </x:c>
    </x:row>
    <x:row r="561" ht="20" customHeight="1">
      <x:c r="A561" s="6" t="str">
        <x:v>角色突破</x:v>
      </x:c>
      <x:c r="B561" s="6" t="str">
        <x:v>1212</x:v>
      </x:c>
      <x:c r="C561" s="6" t="n">
        <x:v>4</x:v>
      </x:c>
      <x:c r="D561" s="6" t="n">
        <x:v>5</x:v>
      </x:c>
      <x:c r="E561" s="7" t="str">
        <x:v>110413</x:v>
      </x:c>
      <x:c r="F561" s="7" t="str">
        <x:v>苦寒晶壳</x:v>
      </x:c>
      <x:c r="G561" s="6" t="n">
        <x:v>20</x:v>
      </x:c>
      <x:c r="H561" s="6" t="str">
        <x:v>https://raw.githubusercontent.com/Mar-7th/StarRailRes/dbe8cdfcfb0bf657b9fe1cf92d5537f118ccb487/index_new/cn/character_promotions.json</x:v>
      </x:c>
    </x:row>
    <x:row r="562" ht="20" customHeight="1">
      <x:c r="A562" s="6" t="str">
        <x:v>角色突破</x:v>
      </x:c>
      <x:c r="B562" s="6" t="str">
        <x:v>1212</x:v>
      </x:c>
      <x:c r="C562" s="6" t="n">
        <x:v>5</x:v>
      </x:c>
      <x:c r="D562" s="6" t="n">
        <x:v>6</x:v>
      </x:c>
      <x:c r="E562" s="7" t="str">
        <x:v>2</x:v>
      </x:c>
      <x:c r="F562" s="7" t="str">
        <x:v>信用点</x:v>
      </x:c>
      <x:c r="G562" s="6" t="n">
        <x:v>160000</x:v>
      </x:c>
      <x:c r="H562" s="6" t="str">
        <x:v>https://raw.githubusercontent.com/Mar-7th/StarRailRes/dbe8cdfcfb0bf657b9fe1cf92d5537f118ccb487/index_new/cn/character_promotions.json</x:v>
      </x:c>
    </x:row>
    <x:row r="563" ht="20" customHeight="1">
      <x:c r="A563" s="6" t="str">
        <x:v>角色突破</x:v>
      </x:c>
      <x:c r="B563" s="6" t="str">
        <x:v>1212</x:v>
      </x:c>
      <x:c r="C563" s="6" t="n">
        <x:v>5</x:v>
      </x:c>
      <x:c r="D563" s="6" t="n">
        <x:v>6</x:v>
      </x:c>
      <x:c r="E563" s="7" t="str">
        <x:v>113003</x:v>
      </x:c>
      <x:c r="F563" s="7" t="str">
        <x:v>永寿荣枝</x:v>
      </x:c>
      <x:c r="G563" s="6" t="n">
        <x:v>9</x:v>
      </x:c>
      <x:c r="H563" s="6" t="str">
        <x:v>https://raw.githubusercontent.com/Mar-7th/StarRailRes/dbe8cdfcfb0bf657b9fe1cf92d5537f118ccb487/index_new/cn/character_promotions.json</x:v>
      </x:c>
    </x:row>
    <x:row r="564" ht="20" customHeight="1">
      <x:c r="A564" s="6" t="str">
        <x:v>角色突破</x:v>
      </x:c>
      <x:c r="B564" s="6" t="str">
        <x:v>1212</x:v>
      </x:c>
      <x:c r="C564" s="6" t="n">
        <x:v>5</x:v>
      </x:c>
      <x:c r="D564" s="6" t="n">
        <x:v>6</x:v>
      </x:c>
      <x:c r="E564" s="7" t="str">
        <x:v>110413</x:v>
      </x:c>
      <x:c r="F564" s="7" t="str">
        <x:v>苦寒晶壳</x:v>
      </x:c>
      <x:c r="G564" s="6" t="n">
        <x:v>35</x:v>
      </x:c>
      <x:c r="H564" s="6" t="str">
        <x:v>https://raw.githubusercontent.com/Mar-7th/StarRailRes/dbe8cdfcfb0bf657b9fe1cf92d5537f118ccb487/index_new/cn/character_promotions.json</x:v>
      </x:c>
    </x:row>
    <x:row r="565" ht="20" customHeight="1">
      <x:c r="A565" s="6" t="str">
        <x:v>角色突破</x:v>
      </x:c>
      <x:c r="B565" s="6" t="str">
        <x:v>1213</x:v>
      </x:c>
      <x:c r="C565" s="6" t="n">
        <x:v>0</x:v>
      </x:c>
      <x:c r="D565" s="6" t="n">
        <x:v>1</x:v>
      </x:c>
      <x:c r="E565" s="7" t="str">
        <x:v>2</x:v>
      </x:c>
      <x:c r="F565" s="7" t="str">
        <x:v>信用点</x:v>
      </x:c>
      <x:c r="G565" s="6" t="n">
        <x:v>4000</x:v>
      </x:c>
      <x:c r="H565" s="6" t="str">
        <x:v>https://raw.githubusercontent.com/Mar-7th/StarRailRes/dbe8cdfcfb0bf657b9fe1cf92d5537f118ccb487/index_new/cn/character_promotions.json</x:v>
      </x:c>
    </x:row>
    <x:row r="566" ht="20" customHeight="1">
      <x:c r="A566" s="6" t="str">
        <x:v>角色突破</x:v>
      </x:c>
      <x:c r="B566" s="6" t="str">
        <x:v>1213</x:v>
      </x:c>
      <x:c r="C566" s="6" t="n">
        <x:v>0</x:v>
      </x:c>
      <x:c r="D566" s="6" t="n">
        <x:v>1</x:v>
      </x:c>
      <x:c r="E566" s="7" t="str">
        <x:v>113001</x:v>
      </x:c>
      <x:c r="F566" s="7" t="str">
        <x:v>永寿幼芽</x:v>
      </x:c>
      <x:c r="G566" s="6" t="n">
        <x:v>5</x:v>
      </x:c>
      <x:c r="H566" s="6" t="str">
        <x:v>https://raw.githubusercontent.com/Mar-7th/StarRailRes/dbe8cdfcfb0bf657b9fe1cf92d5537f118ccb487/index_new/cn/character_promotions.json</x:v>
      </x:c>
    </x:row>
    <x:row r="567" ht="20" customHeight="1">
      <x:c r="A567" s="6" t="str">
        <x:v>角色突破</x:v>
      </x:c>
      <x:c r="B567" s="6" t="str">
        <x:v>1213</x:v>
      </x:c>
      <x:c r="C567" s="6" t="n">
        <x:v>1</x:v>
      </x:c>
      <x:c r="D567" s="6" t="n">
        <x:v>2</x:v>
      </x:c>
      <x:c r="E567" s="7" t="str">
        <x:v>2</x:v>
      </x:c>
      <x:c r="F567" s="7" t="str">
        <x:v>信用点</x:v>
      </x:c>
      <x:c r="G567" s="6" t="n">
        <x:v>8000</x:v>
      </x:c>
      <x:c r="H567" s="6" t="str">
        <x:v>https://raw.githubusercontent.com/Mar-7th/StarRailRes/dbe8cdfcfb0bf657b9fe1cf92d5537f118ccb487/index_new/cn/character_promotions.json</x:v>
      </x:c>
    </x:row>
    <x:row r="568" ht="20" customHeight="1">
      <x:c r="A568" s="6" t="str">
        <x:v>角色突破</x:v>
      </x:c>
      <x:c r="B568" s="6" t="str">
        <x:v>1213</x:v>
      </x:c>
      <x:c r="C568" s="6" t="n">
        <x:v>1</x:v>
      </x:c>
      <x:c r="D568" s="6" t="n">
        <x:v>2</x:v>
      </x:c>
      <x:c r="E568" s="7" t="str">
        <x:v>113001</x:v>
      </x:c>
      <x:c r="F568" s="7" t="str">
        <x:v>永寿幼芽</x:v>
      </x:c>
      <x:c r="G568" s="6" t="n">
        <x:v>10</x:v>
      </x:c>
      <x:c r="H568" s="6" t="str">
        <x:v>https://raw.githubusercontent.com/Mar-7th/StarRailRes/dbe8cdfcfb0bf657b9fe1cf92d5537f118ccb487/index_new/cn/character_promotions.json</x:v>
      </x:c>
    </x:row>
    <x:row r="569" ht="20" customHeight="1">
      <x:c r="A569" s="6" t="str">
        <x:v>角色突破</x:v>
      </x:c>
      <x:c r="B569" s="6" t="str">
        <x:v>1213</x:v>
      </x:c>
      <x:c r="C569" s="6" t="n">
        <x:v>2</x:v>
      </x:c>
      <x:c r="D569" s="6" t="n">
        <x:v>3</x:v>
      </x:c>
      <x:c r="E569" s="7" t="str">
        <x:v>2</x:v>
      </x:c>
      <x:c r="F569" s="7" t="str">
        <x:v>信用点</x:v>
      </x:c>
      <x:c r="G569" s="6" t="n">
        <x:v>16000</x:v>
      </x:c>
      <x:c r="H569" s="6" t="str">
        <x:v>https://raw.githubusercontent.com/Mar-7th/StarRailRes/dbe8cdfcfb0bf657b9fe1cf92d5537f118ccb487/index_new/cn/character_promotions.json</x:v>
      </x:c>
    </x:row>
    <x:row r="570" ht="20" customHeight="1">
      <x:c r="A570" s="6" t="str">
        <x:v>角色突破</x:v>
      </x:c>
      <x:c r="B570" s="6" t="str">
        <x:v>1213</x:v>
      </x:c>
      <x:c r="C570" s="6" t="n">
        <x:v>2</x:v>
      </x:c>
      <x:c r="D570" s="6" t="n">
        <x:v>3</x:v>
      </x:c>
      <x:c r="E570" s="7" t="str">
        <x:v>113002</x:v>
      </x:c>
      <x:c r="F570" s="7" t="str">
        <x:v>永寿天华</x:v>
      </x:c>
      <x:c r="G570" s="6" t="n">
        <x:v>6</x:v>
      </x:c>
      <x:c r="H570" s="6" t="str">
        <x:v>https://raw.githubusercontent.com/Mar-7th/StarRailRes/dbe8cdfcfb0bf657b9fe1cf92d5537f118ccb487/index_new/cn/character_promotions.json</x:v>
      </x:c>
    </x:row>
    <x:row r="571" ht="20" customHeight="1">
      <x:c r="A571" s="6" t="str">
        <x:v>角色突破</x:v>
      </x:c>
      <x:c r="B571" s="6" t="str">
        <x:v>1213</x:v>
      </x:c>
      <x:c r="C571" s="6" t="n">
        <x:v>2</x:v>
      </x:c>
      <x:c r="D571" s="6" t="n">
        <x:v>3</x:v>
      </x:c>
      <x:c r="E571" s="7" t="str">
        <x:v>110417</x:v>
      </x:c>
      <x:c r="F571" s="7" t="str">
        <x:v>镇灵敕符</x:v>
      </x:c>
      <x:c r="G571" s="6" t="n">
        <x:v>3</x:v>
      </x:c>
      <x:c r="H571" s="6" t="str">
        <x:v>https://raw.githubusercontent.com/Mar-7th/StarRailRes/dbe8cdfcfb0bf657b9fe1cf92d5537f118ccb487/index_new/cn/character_promotions.json</x:v>
      </x:c>
    </x:row>
    <x:row r="572" ht="20" customHeight="1">
      <x:c r="A572" s="6" t="str">
        <x:v>角色突破</x:v>
      </x:c>
      <x:c r="B572" s="6" t="str">
        <x:v>1213</x:v>
      </x:c>
      <x:c r="C572" s="6" t="n">
        <x:v>3</x:v>
      </x:c>
      <x:c r="D572" s="6" t="n">
        <x:v>4</x:v>
      </x:c>
      <x:c r="E572" s="7" t="str">
        <x:v>2</x:v>
      </x:c>
      <x:c r="F572" s="7" t="str">
        <x:v>信用点</x:v>
      </x:c>
      <x:c r="G572" s="6" t="n">
        <x:v>40000</x:v>
      </x:c>
      <x:c r="H572" s="6" t="str">
        <x:v>https://raw.githubusercontent.com/Mar-7th/StarRailRes/dbe8cdfcfb0bf657b9fe1cf92d5537f118ccb487/index_new/cn/character_promotions.json</x:v>
      </x:c>
    </x:row>
    <x:row r="573" ht="20" customHeight="1">
      <x:c r="A573" s="6" t="str">
        <x:v>角色突破</x:v>
      </x:c>
      <x:c r="B573" s="6" t="str">
        <x:v>1213</x:v>
      </x:c>
      <x:c r="C573" s="6" t="n">
        <x:v>3</x:v>
      </x:c>
      <x:c r="D573" s="6" t="n">
        <x:v>4</x:v>
      </x:c>
      <x:c r="E573" s="7" t="str">
        <x:v>113002</x:v>
      </x:c>
      <x:c r="F573" s="7" t="str">
        <x:v>永寿天华</x:v>
      </x:c>
      <x:c r="G573" s="6" t="n">
        <x:v>9</x:v>
      </x:c>
      <x:c r="H573" s="6" t="str">
        <x:v>https://raw.githubusercontent.com/Mar-7th/StarRailRes/dbe8cdfcfb0bf657b9fe1cf92d5537f118ccb487/index_new/cn/character_promotions.json</x:v>
      </x:c>
    </x:row>
    <x:row r="574" ht="20" customHeight="1">
      <x:c r="A574" s="6" t="str">
        <x:v>角色突破</x:v>
      </x:c>
      <x:c r="B574" s="6" t="str">
        <x:v>1213</x:v>
      </x:c>
      <x:c r="C574" s="6" t="n">
        <x:v>3</x:v>
      </x:c>
      <x:c r="D574" s="6" t="n">
        <x:v>4</x:v>
      </x:c>
      <x:c r="E574" s="7" t="str">
        <x:v>110417</x:v>
      </x:c>
      <x:c r="F574" s="7" t="str">
        <x:v>镇灵敕符</x:v>
      </x:c>
      <x:c r="G574" s="6" t="n">
        <x:v>7</x:v>
      </x:c>
      <x:c r="H574" s="6" t="str">
        <x:v>https://raw.githubusercontent.com/Mar-7th/StarRailRes/dbe8cdfcfb0bf657b9fe1cf92d5537f118ccb487/index_new/cn/character_promotions.json</x:v>
      </x:c>
    </x:row>
    <x:row r="575" ht="20" customHeight="1">
      <x:c r="A575" s="6" t="str">
        <x:v>角色突破</x:v>
      </x:c>
      <x:c r="B575" s="6" t="str">
        <x:v>1213</x:v>
      </x:c>
      <x:c r="C575" s="6" t="n">
        <x:v>4</x:v>
      </x:c>
      <x:c r="D575" s="6" t="n">
        <x:v>5</x:v>
      </x:c>
      <x:c r="E575" s="7" t="str">
        <x:v>2</x:v>
      </x:c>
      <x:c r="F575" s="7" t="str">
        <x:v>信用点</x:v>
      </x:c>
      <x:c r="G575" s="6" t="n">
        <x:v>80000</x:v>
      </x:c>
      <x:c r="H575" s="6" t="str">
        <x:v>https://raw.githubusercontent.com/Mar-7th/StarRailRes/dbe8cdfcfb0bf657b9fe1cf92d5537f118ccb487/index_new/cn/character_promotions.json</x:v>
      </x:c>
    </x:row>
    <x:row r="576" ht="20" customHeight="1">
      <x:c r="A576" s="6" t="str">
        <x:v>角色突破</x:v>
      </x:c>
      <x:c r="B576" s="6" t="str">
        <x:v>1213</x:v>
      </x:c>
      <x:c r="C576" s="6" t="n">
        <x:v>4</x:v>
      </x:c>
      <x:c r="D576" s="6" t="n">
        <x:v>5</x:v>
      </x:c>
      <x:c r="E576" s="7" t="str">
        <x:v>113003</x:v>
      </x:c>
      <x:c r="F576" s="7" t="str">
        <x:v>永寿荣枝</x:v>
      </x:c>
      <x:c r="G576" s="6" t="n">
        <x:v>6</x:v>
      </x:c>
      <x:c r="H576" s="6" t="str">
        <x:v>https://raw.githubusercontent.com/Mar-7th/StarRailRes/dbe8cdfcfb0bf657b9fe1cf92d5537f118ccb487/index_new/cn/character_promotions.json</x:v>
      </x:c>
    </x:row>
    <x:row r="577" ht="20" customHeight="1">
      <x:c r="A577" s="6" t="str">
        <x:v>角色突破</x:v>
      </x:c>
      <x:c r="B577" s="6" t="str">
        <x:v>1213</x:v>
      </x:c>
      <x:c r="C577" s="6" t="n">
        <x:v>4</x:v>
      </x:c>
      <x:c r="D577" s="6" t="n">
        <x:v>5</x:v>
      </x:c>
      <x:c r="E577" s="7" t="str">
        <x:v>110417</x:v>
      </x:c>
      <x:c r="F577" s="7" t="str">
        <x:v>镇灵敕符</x:v>
      </x:c>
      <x:c r="G577" s="6" t="n">
        <x:v>20</x:v>
      </x:c>
      <x:c r="H577" s="6" t="str">
        <x:v>https://raw.githubusercontent.com/Mar-7th/StarRailRes/dbe8cdfcfb0bf657b9fe1cf92d5537f118ccb487/index_new/cn/character_promotions.json</x:v>
      </x:c>
    </x:row>
    <x:row r="578" ht="20" customHeight="1">
      <x:c r="A578" s="6" t="str">
        <x:v>角色突破</x:v>
      </x:c>
      <x:c r="B578" s="6" t="str">
        <x:v>1213</x:v>
      </x:c>
      <x:c r="C578" s="6" t="n">
        <x:v>5</x:v>
      </x:c>
      <x:c r="D578" s="6" t="n">
        <x:v>6</x:v>
      </x:c>
      <x:c r="E578" s="7" t="str">
        <x:v>2</x:v>
      </x:c>
      <x:c r="F578" s="7" t="str">
        <x:v>信用点</x:v>
      </x:c>
      <x:c r="G578" s="6" t="n">
        <x:v>160000</x:v>
      </x:c>
      <x:c r="H578" s="6" t="str">
        <x:v>https://raw.githubusercontent.com/Mar-7th/StarRailRes/dbe8cdfcfb0bf657b9fe1cf92d5537f118ccb487/index_new/cn/character_promotions.json</x:v>
      </x:c>
    </x:row>
    <x:row r="579" ht="20" customHeight="1">
      <x:c r="A579" s="6" t="str">
        <x:v>角色突破</x:v>
      </x:c>
      <x:c r="B579" s="6" t="str">
        <x:v>1213</x:v>
      </x:c>
      <x:c r="C579" s="6" t="n">
        <x:v>5</x:v>
      </x:c>
      <x:c r="D579" s="6" t="n">
        <x:v>6</x:v>
      </x:c>
      <x:c r="E579" s="7" t="str">
        <x:v>113003</x:v>
      </x:c>
      <x:c r="F579" s="7" t="str">
        <x:v>永寿荣枝</x:v>
      </x:c>
      <x:c r="G579" s="6" t="n">
        <x:v>9</x:v>
      </x:c>
      <x:c r="H579" s="6" t="str">
        <x:v>https://raw.githubusercontent.com/Mar-7th/StarRailRes/dbe8cdfcfb0bf657b9fe1cf92d5537f118ccb487/index_new/cn/character_promotions.json</x:v>
      </x:c>
    </x:row>
    <x:row r="580" ht="20" customHeight="1">
      <x:c r="A580" s="6" t="str">
        <x:v>角色突破</x:v>
      </x:c>
      <x:c r="B580" s="6" t="str">
        <x:v>1213</x:v>
      </x:c>
      <x:c r="C580" s="6" t="n">
        <x:v>5</x:v>
      </x:c>
      <x:c r="D580" s="6" t="n">
        <x:v>6</x:v>
      </x:c>
      <x:c r="E580" s="7" t="str">
        <x:v>110417</x:v>
      </x:c>
      <x:c r="F580" s="7" t="str">
        <x:v>镇灵敕符</x:v>
      </x:c>
      <x:c r="G580" s="6" t="n">
        <x:v>35</x:v>
      </x:c>
      <x:c r="H580" s="6" t="str">
        <x:v>https://raw.githubusercontent.com/Mar-7th/StarRailRes/dbe8cdfcfb0bf657b9fe1cf92d5537f118ccb487/index_new/cn/character_promotions.json</x:v>
      </x:c>
    </x:row>
    <x:row r="581" ht="20" customHeight="1">
      <x:c r="A581" s="6" t="str">
        <x:v>角色突破</x:v>
      </x:c>
      <x:c r="B581" s="6" t="str">
        <x:v>1214</x:v>
      </x:c>
      <x:c r="C581" s="6" t="n">
        <x:v>0</x:v>
      </x:c>
      <x:c r="D581" s="6" t="n">
        <x:v>1</x:v>
      </x:c>
      <x:c r="E581" s="7" t="str">
        <x:v>2</x:v>
      </x:c>
      <x:c r="F581" s="7" t="str">
        <x:v>信用点</x:v>
      </x:c>
      <x:c r="G581" s="6" t="n">
        <x:v>3200</x:v>
      </x:c>
      <x:c r="H581" s="6" t="str">
        <x:v>https://raw.githubusercontent.com/Mar-7th/StarRailRes/dbe8cdfcfb0bf657b9fe1cf92d5537f118ccb487/index_new/cn/character_promotions.json</x:v>
      </x:c>
    </x:row>
    <x:row r="582" ht="20" customHeight="1">
      <x:c r="A582" s="6" t="str">
        <x:v>角色突破</x:v>
      </x:c>
      <x:c r="B582" s="6" t="str">
        <x:v>1214</x:v>
      </x:c>
      <x:c r="C582" s="6" t="n">
        <x:v>0</x:v>
      </x:c>
      <x:c r="D582" s="6" t="n">
        <x:v>1</x:v>
      </x:c>
      <x:c r="E582" s="7" t="str">
        <x:v>111001</x:v>
      </x:c>
      <x:c r="F582" s="7" t="str">
        <x:v>熄灭原核</x:v>
      </x:c>
      <x:c r="G582" s="6" t="n">
        <x:v>4</x:v>
      </x:c>
      <x:c r="H582" s="6" t="str">
        <x:v>https://raw.githubusercontent.com/Mar-7th/StarRailRes/dbe8cdfcfb0bf657b9fe1cf92d5537f118ccb487/index_new/cn/character_promotions.json</x:v>
      </x:c>
    </x:row>
    <x:row r="583" ht="20" customHeight="1">
      <x:c r="A583" s="6" t="str">
        <x:v>角色突破</x:v>
      </x:c>
      <x:c r="B583" s="6" t="str">
        <x:v>1214</x:v>
      </x:c>
      <x:c r="C583" s="6" t="n">
        <x:v>1</x:v>
      </x:c>
      <x:c r="D583" s="6" t="n">
        <x:v>2</x:v>
      </x:c>
      <x:c r="E583" s="7" t="str">
        <x:v>2</x:v>
      </x:c>
      <x:c r="F583" s="7" t="str">
        <x:v>信用点</x:v>
      </x:c>
      <x:c r="G583" s="6" t="n">
        <x:v>6400</x:v>
      </x:c>
      <x:c r="H583" s="6" t="str">
        <x:v>https://raw.githubusercontent.com/Mar-7th/StarRailRes/dbe8cdfcfb0bf657b9fe1cf92d5537f118ccb487/index_new/cn/character_promotions.json</x:v>
      </x:c>
    </x:row>
    <x:row r="584" ht="20" customHeight="1">
      <x:c r="A584" s="6" t="str">
        <x:v>角色突破</x:v>
      </x:c>
      <x:c r="B584" s="6" t="str">
        <x:v>1214</x:v>
      </x:c>
      <x:c r="C584" s="6" t="n">
        <x:v>1</x:v>
      </x:c>
      <x:c r="D584" s="6" t="n">
        <x:v>2</x:v>
      </x:c>
      <x:c r="E584" s="7" t="str">
        <x:v>111001</x:v>
      </x:c>
      <x:c r="F584" s="7" t="str">
        <x:v>熄灭原核</x:v>
      </x:c>
      <x:c r="G584" s="6" t="n">
        <x:v>8</x:v>
      </x:c>
      <x:c r="H584" s="6" t="str">
        <x:v>https://raw.githubusercontent.com/Mar-7th/StarRailRes/dbe8cdfcfb0bf657b9fe1cf92d5537f118ccb487/index_new/cn/character_promotions.json</x:v>
      </x:c>
    </x:row>
    <x:row r="585" ht="20" customHeight="1">
      <x:c r="A585" s="6" t="str">
        <x:v>角色突破</x:v>
      </x:c>
      <x:c r="B585" s="6" t="str">
        <x:v>1214</x:v>
      </x:c>
      <x:c r="C585" s="6" t="n">
        <x:v>2</x:v>
      </x:c>
      <x:c r="D585" s="6" t="n">
        <x:v>3</x:v>
      </x:c>
      <x:c r="E585" s="7" t="str">
        <x:v>2</x:v>
      </x:c>
      <x:c r="F585" s="7" t="str">
        <x:v>信用点</x:v>
      </x:c>
      <x:c r="G585" s="6" t="n">
        <x:v>12800</x:v>
      </x:c>
      <x:c r="H585" s="6" t="str">
        <x:v>https://raw.githubusercontent.com/Mar-7th/StarRailRes/dbe8cdfcfb0bf657b9fe1cf92d5537f118ccb487/index_new/cn/character_promotions.json</x:v>
      </x:c>
    </x:row>
    <x:row r="586" ht="20" customHeight="1">
      <x:c r="A586" s="6" t="str">
        <x:v>角色突破</x:v>
      </x:c>
      <x:c r="B586" s="6" t="str">
        <x:v>1214</x:v>
      </x:c>
      <x:c r="C586" s="6" t="n">
        <x:v>2</x:v>
      </x:c>
      <x:c r="D586" s="6" t="n">
        <x:v>3</x:v>
      </x:c>
      <x:c r="E586" s="7" t="str">
        <x:v>111002</x:v>
      </x:c>
      <x:c r="F586" s="7" t="str">
        <x:v>微光原核</x:v>
      </x:c>
      <x:c r="G586" s="6" t="n">
        <x:v>5</x:v>
      </x:c>
      <x:c r="H586" s="6" t="str">
        <x:v>https://raw.githubusercontent.com/Mar-7th/StarRailRes/dbe8cdfcfb0bf657b9fe1cf92d5537f118ccb487/index_new/cn/character_promotions.json</x:v>
      </x:c>
    </x:row>
    <x:row r="587" ht="20" customHeight="1">
      <x:c r="A587" s="6" t="str">
        <x:v>角色突破</x:v>
      </x:c>
      <x:c r="B587" s="6" t="str">
        <x:v>1214</x:v>
      </x:c>
      <x:c r="C587" s="6" t="n">
        <x:v>2</x:v>
      </x:c>
      <x:c r="D587" s="6" t="n">
        <x:v>3</x:v>
      </x:c>
      <x:c r="E587" s="7" t="str">
        <x:v>110416</x:v>
      </x:c>
      <x:c r="F587" s="7" t="str">
        <x:v>苍猿之钉</x:v>
      </x:c>
      <x:c r="G587" s="6" t="n">
        <x:v>2</x:v>
      </x:c>
      <x:c r="H587" s="6" t="str">
        <x:v>https://raw.githubusercontent.com/Mar-7th/StarRailRes/dbe8cdfcfb0bf657b9fe1cf92d5537f118ccb487/index_new/cn/character_promotions.json</x:v>
      </x:c>
    </x:row>
    <x:row r="588" ht="20" customHeight="1">
      <x:c r="A588" s="6" t="str">
        <x:v>角色突破</x:v>
      </x:c>
      <x:c r="B588" s="6" t="str">
        <x:v>1214</x:v>
      </x:c>
      <x:c r="C588" s="6" t="n">
        <x:v>3</x:v>
      </x:c>
      <x:c r="D588" s="6" t="n">
        <x:v>4</x:v>
      </x:c>
      <x:c r="E588" s="7" t="str">
        <x:v>2</x:v>
      </x:c>
      <x:c r="F588" s="7" t="str">
        <x:v>信用点</x:v>
      </x:c>
      <x:c r="G588" s="6" t="n">
        <x:v>32000</x:v>
      </x:c>
      <x:c r="H588" s="6" t="str">
        <x:v>https://raw.githubusercontent.com/Mar-7th/StarRailRes/dbe8cdfcfb0bf657b9fe1cf92d5537f118ccb487/index_new/cn/character_promotions.json</x:v>
      </x:c>
    </x:row>
    <x:row r="589" ht="20" customHeight="1">
      <x:c r="A589" s="6" t="str">
        <x:v>角色突破</x:v>
      </x:c>
      <x:c r="B589" s="6" t="str">
        <x:v>1214</x:v>
      </x:c>
      <x:c r="C589" s="6" t="n">
        <x:v>3</x:v>
      </x:c>
      <x:c r="D589" s="6" t="n">
        <x:v>4</x:v>
      </x:c>
      <x:c r="E589" s="7" t="str">
        <x:v>111002</x:v>
      </x:c>
      <x:c r="F589" s="7" t="str">
        <x:v>微光原核</x:v>
      </x:c>
      <x:c r="G589" s="6" t="n">
        <x:v>8</x:v>
      </x:c>
      <x:c r="H589" s="6" t="str">
        <x:v>https://raw.githubusercontent.com/Mar-7th/StarRailRes/dbe8cdfcfb0bf657b9fe1cf92d5537f118ccb487/index_new/cn/character_promotions.json</x:v>
      </x:c>
    </x:row>
    <x:row r="590" ht="20" customHeight="1">
      <x:c r="A590" s="6" t="str">
        <x:v>角色突破</x:v>
      </x:c>
      <x:c r="B590" s="6" t="str">
        <x:v>1214</x:v>
      </x:c>
      <x:c r="C590" s="6" t="n">
        <x:v>3</x:v>
      </x:c>
      <x:c r="D590" s="6" t="n">
        <x:v>4</x:v>
      </x:c>
      <x:c r="E590" s="7" t="str">
        <x:v>110416</x:v>
      </x:c>
      <x:c r="F590" s="7" t="str">
        <x:v>苍猿之钉</x:v>
      </x:c>
      <x:c r="G590" s="6" t="n">
        <x:v>5</x:v>
      </x:c>
      <x:c r="H590" s="6" t="str">
        <x:v>https://raw.githubusercontent.com/Mar-7th/StarRailRes/dbe8cdfcfb0bf657b9fe1cf92d5537f118ccb487/index_new/cn/character_promotions.json</x:v>
      </x:c>
    </x:row>
    <x:row r="591" ht="20" customHeight="1">
      <x:c r="A591" s="6" t="str">
        <x:v>角色突破</x:v>
      </x:c>
      <x:c r="B591" s="6" t="str">
        <x:v>1214</x:v>
      </x:c>
      <x:c r="C591" s="6" t="n">
        <x:v>4</x:v>
      </x:c>
      <x:c r="D591" s="6" t="n">
        <x:v>5</x:v>
      </x:c>
      <x:c r="E591" s="7" t="str">
        <x:v>2</x:v>
      </x:c>
      <x:c r="F591" s="7" t="str">
        <x:v>信用点</x:v>
      </x:c>
      <x:c r="G591" s="6" t="n">
        <x:v>64000</x:v>
      </x:c>
      <x:c r="H591" s="6" t="str">
        <x:v>https://raw.githubusercontent.com/Mar-7th/StarRailRes/dbe8cdfcfb0bf657b9fe1cf92d5537f118ccb487/index_new/cn/character_promotions.json</x:v>
      </x:c>
    </x:row>
    <x:row r="592" ht="20" customHeight="1">
      <x:c r="A592" s="6" t="str">
        <x:v>角色突破</x:v>
      </x:c>
      <x:c r="B592" s="6" t="str">
        <x:v>1214</x:v>
      </x:c>
      <x:c r="C592" s="6" t="n">
        <x:v>4</x:v>
      </x:c>
      <x:c r="D592" s="6" t="n">
        <x:v>5</x:v>
      </x:c>
      <x:c r="E592" s="7" t="str">
        <x:v>111003</x:v>
      </x:c>
      <x:c r="F592" s="7" t="str">
        <x:v>蠢动原核</x:v>
      </x:c>
      <x:c r="G592" s="6" t="n">
        <x:v>5</x:v>
      </x:c>
      <x:c r="H592" s="6" t="str">
        <x:v>https://raw.githubusercontent.com/Mar-7th/StarRailRes/dbe8cdfcfb0bf657b9fe1cf92d5537f118ccb487/index_new/cn/character_promotions.json</x:v>
      </x:c>
    </x:row>
    <x:row r="593" ht="20" customHeight="1">
      <x:c r="A593" s="6" t="str">
        <x:v>角色突破</x:v>
      </x:c>
      <x:c r="B593" s="6" t="str">
        <x:v>1214</x:v>
      </x:c>
      <x:c r="C593" s="6" t="n">
        <x:v>4</x:v>
      </x:c>
      <x:c r="D593" s="6" t="n">
        <x:v>5</x:v>
      </x:c>
      <x:c r="E593" s="7" t="str">
        <x:v>110416</x:v>
      </x:c>
      <x:c r="F593" s="7" t="str">
        <x:v>苍猿之钉</x:v>
      </x:c>
      <x:c r="G593" s="6" t="n">
        <x:v>15</x:v>
      </x:c>
      <x:c r="H593" s="6" t="str">
        <x:v>https://raw.githubusercontent.com/Mar-7th/StarRailRes/dbe8cdfcfb0bf657b9fe1cf92d5537f118ccb487/index_new/cn/character_promotions.json</x:v>
      </x:c>
    </x:row>
    <x:row r="594" ht="20" customHeight="1">
      <x:c r="A594" s="6" t="str">
        <x:v>角色突破</x:v>
      </x:c>
      <x:c r="B594" s="6" t="str">
        <x:v>1214</x:v>
      </x:c>
      <x:c r="C594" s="6" t="n">
        <x:v>5</x:v>
      </x:c>
      <x:c r="D594" s="6" t="n">
        <x:v>6</x:v>
      </x:c>
      <x:c r="E594" s="7" t="str">
        <x:v>2</x:v>
      </x:c>
      <x:c r="F594" s="7" t="str">
        <x:v>信用点</x:v>
      </x:c>
      <x:c r="G594" s="6" t="n">
        <x:v>128000</x:v>
      </x:c>
      <x:c r="H594" s="6" t="str">
        <x:v>https://raw.githubusercontent.com/Mar-7th/StarRailRes/dbe8cdfcfb0bf657b9fe1cf92d5537f118ccb487/index_new/cn/character_promotions.json</x:v>
      </x:c>
    </x:row>
    <x:row r="595" ht="20" customHeight="1">
      <x:c r="A595" s="6" t="str">
        <x:v>角色突破</x:v>
      </x:c>
      <x:c r="B595" s="6" t="str">
        <x:v>1214</x:v>
      </x:c>
      <x:c r="C595" s="6" t="n">
        <x:v>5</x:v>
      </x:c>
      <x:c r="D595" s="6" t="n">
        <x:v>6</x:v>
      </x:c>
      <x:c r="E595" s="7" t="str">
        <x:v>111003</x:v>
      </x:c>
      <x:c r="F595" s="7" t="str">
        <x:v>蠢动原核</x:v>
      </x:c>
      <x:c r="G595" s="6" t="n">
        <x:v>7</x:v>
      </x:c>
      <x:c r="H595" s="6" t="str">
        <x:v>https://raw.githubusercontent.com/Mar-7th/StarRailRes/dbe8cdfcfb0bf657b9fe1cf92d5537f118ccb487/index_new/cn/character_promotions.json</x:v>
      </x:c>
    </x:row>
    <x:row r="596" ht="20" customHeight="1">
      <x:c r="A596" s="6" t="str">
        <x:v>角色突破</x:v>
      </x:c>
      <x:c r="B596" s="6" t="str">
        <x:v>1214</x:v>
      </x:c>
      <x:c r="C596" s="6" t="n">
        <x:v>5</x:v>
      </x:c>
      <x:c r="D596" s="6" t="n">
        <x:v>6</x:v>
      </x:c>
      <x:c r="E596" s="7" t="str">
        <x:v>110416</x:v>
      </x:c>
      <x:c r="F596" s="7" t="str">
        <x:v>苍猿之钉</x:v>
      </x:c>
      <x:c r="G596" s="6" t="n">
        <x:v>28</x:v>
      </x:c>
      <x:c r="H596" s="6" t="str">
        <x:v>https://raw.githubusercontent.com/Mar-7th/StarRailRes/dbe8cdfcfb0bf657b9fe1cf92d5537f118ccb487/index_new/cn/character_promotions.json</x:v>
      </x:c>
    </x:row>
    <x:row r="597" ht="20" customHeight="1">
      <x:c r="A597" s="6" t="str">
        <x:v>角色突破</x:v>
      </x:c>
      <x:c r="B597" s="6" t="str">
        <x:v>1215</x:v>
      </x:c>
      <x:c r="C597" s="6" t="n">
        <x:v>0</x:v>
      </x:c>
      <x:c r="D597" s="6" t="n">
        <x:v>1</x:v>
      </x:c>
      <x:c r="E597" s="7" t="str">
        <x:v>2</x:v>
      </x:c>
      <x:c r="F597" s="7" t="str">
        <x:v>信用点</x:v>
      </x:c>
      <x:c r="G597" s="6" t="n">
        <x:v>3200</x:v>
      </x:c>
      <x:c r="H597" s="6" t="str">
        <x:v>https://raw.githubusercontent.com/Mar-7th/StarRailRes/dbe8cdfcfb0bf657b9fe1cf92d5537f118ccb487/index_new/cn/character_promotions.json</x:v>
      </x:c>
    </x:row>
    <x:row r="598" ht="20" customHeight="1">
      <x:c r="A598" s="6" t="str">
        <x:v>角色突破</x:v>
      </x:c>
      <x:c r="B598" s="6" t="str">
        <x:v>1215</x:v>
      </x:c>
      <x:c r="C598" s="6" t="n">
        <x:v>0</x:v>
      </x:c>
      <x:c r="D598" s="6" t="n">
        <x:v>1</x:v>
      </x:c>
      <x:c r="E598" s="7" t="str">
        <x:v>113011</x:v>
      </x:c>
      <x:c r="F598" s="7" t="str">
        <x:v>工造机杼</x:v>
      </x:c>
      <x:c r="G598" s="6" t="n">
        <x:v>4</x:v>
      </x:c>
      <x:c r="H598" s="6" t="str">
        <x:v>https://raw.githubusercontent.com/Mar-7th/StarRailRes/dbe8cdfcfb0bf657b9fe1cf92d5537f118ccb487/index_new/cn/character_promotions.json</x:v>
      </x:c>
    </x:row>
    <x:row r="599" ht="20" customHeight="1">
      <x:c r="A599" s="6" t="str">
        <x:v>角色突破</x:v>
      </x:c>
      <x:c r="B599" s="6" t="str">
        <x:v>1215</x:v>
      </x:c>
      <x:c r="C599" s="6" t="n">
        <x:v>1</x:v>
      </x:c>
      <x:c r="D599" s="6" t="n">
        <x:v>2</x:v>
      </x:c>
      <x:c r="E599" s="7" t="str">
        <x:v>2</x:v>
      </x:c>
      <x:c r="F599" s="7" t="str">
        <x:v>信用点</x:v>
      </x:c>
      <x:c r="G599" s="6" t="n">
        <x:v>6400</x:v>
      </x:c>
      <x:c r="H599" s="6" t="str">
        <x:v>https://raw.githubusercontent.com/Mar-7th/StarRailRes/dbe8cdfcfb0bf657b9fe1cf92d5537f118ccb487/index_new/cn/character_promotions.json</x:v>
      </x:c>
    </x:row>
    <x:row r="600" ht="20" customHeight="1">
      <x:c r="A600" s="6" t="str">
        <x:v>角色突破</x:v>
      </x:c>
      <x:c r="B600" s="6" t="str">
        <x:v>1215</x:v>
      </x:c>
      <x:c r="C600" s="6" t="n">
        <x:v>1</x:v>
      </x:c>
      <x:c r="D600" s="6" t="n">
        <x:v>2</x:v>
      </x:c>
      <x:c r="E600" s="7" t="str">
        <x:v>113011</x:v>
      </x:c>
      <x:c r="F600" s="7" t="str">
        <x:v>工造机杼</x:v>
      </x:c>
      <x:c r="G600" s="6" t="n">
        <x:v>8</x:v>
      </x:c>
      <x:c r="H600" s="6" t="str">
        <x:v>https://raw.githubusercontent.com/Mar-7th/StarRailRes/dbe8cdfcfb0bf657b9fe1cf92d5537f118ccb487/index_new/cn/character_promotions.json</x:v>
      </x:c>
    </x:row>
    <x:row r="601" ht="20" customHeight="1">
      <x:c r="A601" s="6" t="str">
        <x:v>角色突破</x:v>
      </x:c>
      <x:c r="B601" s="6" t="str">
        <x:v>1215</x:v>
      </x:c>
      <x:c r="C601" s="6" t="n">
        <x:v>2</x:v>
      </x:c>
      <x:c r="D601" s="6" t="n">
        <x:v>3</x:v>
      </x:c>
      <x:c r="E601" s="7" t="str">
        <x:v>2</x:v>
      </x:c>
      <x:c r="F601" s="7" t="str">
        <x:v>信用点</x:v>
      </x:c>
      <x:c r="G601" s="6" t="n">
        <x:v>12800</x:v>
      </x:c>
      <x:c r="H601" s="6" t="str">
        <x:v>https://raw.githubusercontent.com/Mar-7th/StarRailRes/dbe8cdfcfb0bf657b9fe1cf92d5537f118ccb487/index_new/cn/character_promotions.json</x:v>
      </x:c>
    </x:row>
    <x:row r="602" ht="20" customHeight="1">
      <x:c r="A602" s="6" t="str">
        <x:v>角色突破</x:v>
      </x:c>
      <x:c r="B602" s="6" t="str">
        <x:v>1215</x:v>
      </x:c>
      <x:c r="C602" s="6" t="n">
        <x:v>2</x:v>
      </x:c>
      <x:c r="D602" s="6" t="n">
        <x:v>3</x:v>
      </x:c>
      <x:c r="E602" s="7" t="str">
        <x:v>113012</x:v>
      </x:c>
      <x:c r="F602" s="7" t="str">
        <x:v>工造迴轮</x:v>
      </x:c>
      <x:c r="G602" s="6" t="n">
        <x:v>5</x:v>
      </x:c>
      <x:c r="H602" s="6" t="str">
        <x:v>https://raw.githubusercontent.com/Mar-7th/StarRailRes/dbe8cdfcfb0bf657b9fe1cf92d5537f118ccb487/index_new/cn/character_promotions.json</x:v>
      </x:c>
    </x:row>
    <x:row r="603" ht="20" customHeight="1">
      <x:c r="A603" s="6" t="str">
        <x:v>角色突破</x:v>
      </x:c>
      <x:c r="B603" s="6" t="str">
        <x:v>1215</x:v>
      </x:c>
      <x:c r="C603" s="6" t="n">
        <x:v>2</x:v>
      </x:c>
      <x:c r="D603" s="6" t="n">
        <x:v>3</x:v>
      </x:c>
      <x:c r="E603" s="7" t="str">
        <x:v>110411</x:v>
      </x:c>
      <x:c r="F603" s="7" t="str">
        <x:v>幽府通令</x:v>
      </x:c>
      <x:c r="G603" s="6" t="n">
        <x:v>2</x:v>
      </x:c>
      <x:c r="H603" s="6" t="str">
        <x:v>https://raw.githubusercontent.com/Mar-7th/StarRailRes/dbe8cdfcfb0bf657b9fe1cf92d5537f118ccb487/index_new/cn/character_promotions.json</x:v>
      </x:c>
    </x:row>
    <x:row r="604" ht="20" customHeight="1">
      <x:c r="A604" s="6" t="str">
        <x:v>角色突破</x:v>
      </x:c>
      <x:c r="B604" s="6" t="str">
        <x:v>1215</x:v>
      </x:c>
      <x:c r="C604" s="6" t="n">
        <x:v>3</x:v>
      </x:c>
      <x:c r="D604" s="6" t="n">
        <x:v>4</x:v>
      </x:c>
      <x:c r="E604" s="7" t="str">
        <x:v>2</x:v>
      </x:c>
      <x:c r="F604" s="7" t="str">
        <x:v>信用点</x:v>
      </x:c>
      <x:c r="G604" s="6" t="n">
        <x:v>32000</x:v>
      </x:c>
      <x:c r="H604" s="6" t="str">
        <x:v>https://raw.githubusercontent.com/Mar-7th/StarRailRes/dbe8cdfcfb0bf657b9fe1cf92d5537f118ccb487/index_new/cn/character_promotions.json</x:v>
      </x:c>
    </x:row>
    <x:row r="605" ht="20" customHeight="1">
      <x:c r="A605" s="6" t="str">
        <x:v>角色突破</x:v>
      </x:c>
      <x:c r="B605" s="6" t="str">
        <x:v>1215</x:v>
      </x:c>
      <x:c r="C605" s="6" t="n">
        <x:v>3</x:v>
      </x:c>
      <x:c r="D605" s="6" t="n">
        <x:v>4</x:v>
      </x:c>
      <x:c r="E605" s="7" t="str">
        <x:v>113012</x:v>
      </x:c>
      <x:c r="F605" s="7" t="str">
        <x:v>工造迴轮</x:v>
      </x:c>
      <x:c r="G605" s="6" t="n">
        <x:v>8</x:v>
      </x:c>
      <x:c r="H605" s="6" t="str">
        <x:v>https://raw.githubusercontent.com/Mar-7th/StarRailRes/dbe8cdfcfb0bf657b9fe1cf92d5537f118ccb487/index_new/cn/character_promotions.json</x:v>
      </x:c>
    </x:row>
    <x:row r="606" ht="20" customHeight="1">
      <x:c r="A606" s="6" t="str">
        <x:v>角色突破</x:v>
      </x:c>
      <x:c r="B606" s="6" t="str">
        <x:v>1215</x:v>
      </x:c>
      <x:c r="C606" s="6" t="n">
        <x:v>3</x:v>
      </x:c>
      <x:c r="D606" s="6" t="n">
        <x:v>4</x:v>
      </x:c>
      <x:c r="E606" s="7" t="str">
        <x:v>110411</x:v>
      </x:c>
      <x:c r="F606" s="7" t="str">
        <x:v>幽府通令</x:v>
      </x:c>
      <x:c r="G606" s="6" t="n">
        <x:v>5</x:v>
      </x:c>
      <x:c r="H606" s="6" t="str">
        <x:v>https://raw.githubusercontent.com/Mar-7th/StarRailRes/dbe8cdfcfb0bf657b9fe1cf92d5537f118ccb487/index_new/cn/character_promotions.json</x:v>
      </x:c>
    </x:row>
    <x:row r="607" ht="20" customHeight="1">
      <x:c r="A607" s="6" t="str">
        <x:v>角色突破</x:v>
      </x:c>
      <x:c r="B607" s="6" t="str">
        <x:v>1215</x:v>
      </x:c>
      <x:c r="C607" s="6" t="n">
        <x:v>4</x:v>
      </x:c>
      <x:c r="D607" s="6" t="n">
        <x:v>5</x:v>
      </x:c>
      <x:c r="E607" s="7" t="str">
        <x:v>2</x:v>
      </x:c>
      <x:c r="F607" s="7" t="str">
        <x:v>信用点</x:v>
      </x:c>
      <x:c r="G607" s="6" t="n">
        <x:v>64000</x:v>
      </x:c>
      <x:c r="H607" s="6" t="str">
        <x:v>https://raw.githubusercontent.com/Mar-7th/StarRailRes/dbe8cdfcfb0bf657b9fe1cf92d5537f118ccb487/index_new/cn/character_promotions.json</x:v>
      </x:c>
    </x:row>
    <x:row r="608" ht="20" customHeight="1">
      <x:c r="A608" s="6" t="str">
        <x:v>角色突破</x:v>
      </x:c>
      <x:c r="B608" s="6" t="str">
        <x:v>1215</x:v>
      </x:c>
      <x:c r="C608" s="6" t="n">
        <x:v>4</x:v>
      </x:c>
      <x:c r="D608" s="6" t="n">
        <x:v>5</x:v>
      </x:c>
      <x:c r="E608" s="7" t="str">
        <x:v>113013</x:v>
      </x:c>
      <x:c r="F608" s="7" t="str">
        <x:v>工造浑心</x:v>
      </x:c>
      <x:c r="G608" s="6" t="n">
        <x:v>5</x:v>
      </x:c>
      <x:c r="H608" s="6" t="str">
        <x:v>https://raw.githubusercontent.com/Mar-7th/StarRailRes/dbe8cdfcfb0bf657b9fe1cf92d5537f118ccb487/index_new/cn/character_promotions.json</x:v>
      </x:c>
    </x:row>
    <x:row r="609" ht="20" customHeight="1">
      <x:c r="A609" s="6" t="str">
        <x:v>角色突破</x:v>
      </x:c>
      <x:c r="B609" s="6" t="str">
        <x:v>1215</x:v>
      </x:c>
      <x:c r="C609" s="6" t="n">
        <x:v>4</x:v>
      </x:c>
      <x:c r="D609" s="6" t="n">
        <x:v>5</x:v>
      </x:c>
      <x:c r="E609" s="7" t="str">
        <x:v>110411</x:v>
      </x:c>
      <x:c r="F609" s="7" t="str">
        <x:v>幽府通令</x:v>
      </x:c>
      <x:c r="G609" s="6" t="n">
        <x:v>15</x:v>
      </x:c>
      <x:c r="H609" s="6" t="str">
        <x:v>https://raw.githubusercontent.com/Mar-7th/StarRailRes/dbe8cdfcfb0bf657b9fe1cf92d5537f118ccb487/index_new/cn/character_promotions.json</x:v>
      </x:c>
    </x:row>
    <x:row r="610" ht="20" customHeight="1">
      <x:c r="A610" s="6" t="str">
        <x:v>角色突破</x:v>
      </x:c>
      <x:c r="B610" s="6" t="str">
        <x:v>1215</x:v>
      </x:c>
      <x:c r="C610" s="6" t="n">
        <x:v>5</x:v>
      </x:c>
      <x:c r="D610" s="6" t="n">
        <x:v>6</x:v>
      </x:c>
      <x:c r="E610" s="7" t="str">
        <x:v>2</x:v>
      </x:c>
      <x:c r="F610" s="7" t="str">
        <x:v>信用点</x:v>
      </x:c>
      <x:c r="G610" s="6" t="n">
        <x:v>128000</x:v>
      </x:c>
      <x:c r="H610" s="6" t="str">
        <x:v>https://raw.githubusercontent.com/Mar-7th/StarRailRes/dbe8cdfcfb0bf657b9fe1cf92d5537f118ccb487/index_new/cn/character_promotions.json</x:v>
      </x:c>
    </x:row>
    <x:row r="611" ht="20" customHeight="1">
      <x:c r="A611" s="6" t="str">
        <x:v>角色突破</x:v>
      </x:c>
      <x:c r="B611" s="6" t="str">
        <x:v>1215</x:v>
      </x:c>
      <x:c r="C611" s="6" t="n">
        <x:v>5</x:v>
      </x:c>
      <x:c r="D611" s="6" t="n">
        <x:v>6</x:v>
      </x:c>
      <x:c r="E611" s="7" t="str">
        <x:v>113013</x:v>
      </x:c>
      <x:c r="F611" s="7" t="str">
        <x:v>工造浑心</x:v>
      </x:c>
      <x:c r="G611" s="6" t="n">
        <x:v>7</x:v>
      </x:c>
      <x:c r="H611" s="6" t="str">
        <x:v>https://raw.githubusercontent.com/Mar-7th/StarRailRes/dbe8cdfcfb0bf657b9fe1cf92d5537f118ccb487/index_new/cn/character_promotions.json</x:v>
      </x:c>
    </x:row>
    <x:row r="612" ht="20" customHeight="1">
      <x:c r="A612" s="6" t="str">
        <x:v>角色突破</x:v>
      </x:c>
      <x:c r="B612" s="6" t="str">
        <x:v>1215</x:v>
      </x:c>
      <x:c r="C612" s="6" t="n">
        <x:v>5</x:v>
      </x:c>
      <x:c r="D612" s="6" t="n">
        <x:v>6</x:v>
      </x:c>
      <x:c r="E612" s="7" t="str">
        <x:v>110411</x:v>
      </x:c>
      <x:c r="F612" s="7" t="str">
        <x:v>幽府通令</x:v>
      </x:c>
      <x:c r="G612" s="6" t="n">
        <x:v>28</x:v>
      </x:c>
      <x:c r="H612" s="6" t="str">
        <x:v>https://raw.githubusercontent.com/Mar-7th/StarRailRes/dbe8cdfcfb0bf657b9fe1cf92d5537f118ccb487/index_new/cn/character_promotions.json</x:v>
      </x:c>
    </x:row>
    <x:row r="613" ht="20" customHeight="1">
      <x:c r="A613" s="6" t="str">
        <x:v>角色突破</x:v>
      </x:c>
      <x:c r="B613" s="6" t="str">
        <x:v>1217</x:v>
      </x:c>
      <x:c r="C613" s="6" t="n">
        <x:v>0</x:v>
      </x:c>
      <x:c r="D613" s="6" t="n">
        <x:v>1</x:v>
      </x:c>
      <x:c r="E613" s="7" t="str">
        <x:v>2</x:v>
      </x:c>
      <x:c r="F613" s="7" t="str">
        <x:v>信用点</x:v>
      </x:c>
      <x:c r="G613" s="6" t="n">
        <x:v>4000</x:v>
      </x:c>
      <x:c r="H613" s="6" t="str">
        <x:v>https://raw.githubusercontent.com/Mar-7th/StarRailRes/dbe8cdfcfb0bf657b9fe1cf92d5537f118ccb487/index_new/cn/character_promotions.json</x:v>
      </x:c>
    </x:row>
    <x:row r="614" ht="20" customHeight="1">
      <x:c r="A614" s="6" t="str">
        <x:v>角色突破</x:v>
      </x:c>
      <x:c r="B614" s="6" t="str">
        <x:v>1217</x:v>
      </x:c>
      <x:c r="C614" s="6" t="n">
        <x:v>0</x:v>
      </x:c>
      <x:c r="D614" s="6" t="n">
        <x:v>1</x:v>
      </x:c>
      <x:c r="E614" s="7" t="str">
        <x:v>113001</x:v>
      </x:c>
      <x:c r="F614" s="7" t="str">
        <x:v>永寿幼芽</x:v>
      </x:c>
      <x:c r="G614" s="6" t="n">
        <x:v>5</x:v>
      </x:c>
      <x:c r="H614" s="6" t="str">
        <x:v>https://raw.githubusercontent.com/Mar-7th/StarRailRes/dbe8cdfcfb0bf657b9fe1cf92d5537f118ccb487/index_new/cn/character_promotions.json</x:v>
      </x:c>
    </x:row>
    <x:row r="615" ht="20" customHeight="1">
      <x:c r="A615" s="6" t="str">
        <x:v>角色突破</x:v>
      </x:c>
      <x:c r="B615" s="6" t="str">
        <x:v>1217</x:v>
      </x:c>
      <x:c r="C615" s="6" t="n">
        <x:v>1</x:v>
      </x:c>
      <x:c r="D615" s="6" t="n">
        <x:v>2</x:v>
      </x:c>
      <x:c r="E615" s="7" t="str">
        <x:v>2</x:v>
      </x:c>
      <x:c r="F615" s="7" t="str">
        <x:v>信用点</x:v>
      </x:c>
      <x:c r="G615" s="6" t="n">
        <x:v>8000</x:v>
      </x:c>
      <x:c r="H615" s="6" t="str">
        <x:v>https://raw.githubusercontent.com/Mar-7th/StarRailRes/dbe8cdfcfb0bf657b9fe1cf92d5537f118ccb487/index_new/cn/character_promotions.json</x:v>
      </x:c>
    </x:row>
    <x:row r="616" ht="20" customHeight="1">
      <x:c r="A616" s="6" t="str">
        <x:v>角色突破</x:v>
      </x:c>
      <x:c r="B616" s="6" t="str">
        <x:v>1217</x:v>
      </x:c>
      <x:c r="C616" s="6" t="n">
        <x:v>1</x:v>
      </x:c>
      <x:c r="D616" s="6" t="n">
        <x:v>2</x:v>
      </x:c>
      <x:c r="E616" s="7" t="str">
        <x:v>113001</x:v>
      </x:c>
      <x:c r="F616" s="7" t="str">
        <x:v>永寿幼芽</x:v>
      </x:c>
      <x:c r="G616" s="6" t="n">
        <x:v>10</x:v>
      </x:c>
      <x:c r="H616" s="6" t="str">
        <x:v>https://raw.githubusercontent.com/Mar-7th/StarRailRes/dbe8cdfcfb0bf657b9fe1cf92d5537f118ccb487/index_new/cn/character_promotions.json</x:v>
      </x:c>
    </x:row>
    <x:row r="617" ht="20" customHeight="1">
      <x:c r="A617" s="6" t="str">
        <x:v>角色突破</x:v>
      </x:c>
      <x:c r="B617" s="6" t="str">
        <x:v>1217</x:v>
      </x:c>
      <x:c r="C617" s="6" t="n">
        <x:v>2</x:v>
      </x:c>
      <x:c r="D617" s="6" t="n">
        <x:v>3</x:v>
      </x:c>
      <x:c r="E617" s="7" t="str">
        <x:v>2</x:v>
      </x:c>
      <x:c r="F617" s="7" t="str">
        <x:v>信用点</x:v>
      </x:c>
      <x:c r="G617" s="6" t="n">
        <x:v>16000</x:v>
      </x:c>
      <x:c r="H617" s="6" t="str">
        <x:v>https://raw.githubusercontent.com/Mar-7th/StarRailRes/dbe8cdfcfb0bf657b9fe1cf92d5537f118ccb487/index_new/cn/character_promotions.json</x:v>
      </x:c>
    </x:row>
    <x:row r="618" ht="20" customHeight="1">
      <x:c r="A618" s="6" t="str">
        <x:v>角色突破</x:v>
      </x:c>
      <x:c r="B618" s="6" t="str">
        <x:v>1217</x:v>
      </x:c>
      <x:c r="C618" s="6" t="n">
        <x:v>2</x:v>
      </x:c>
      <x:c r="D618" s="6" t="n">
        <x:v>3</x:v>
      </x:c>
      <x:c r="E618" s="7" t="str">
        <x:v>113002</x:v>
      </x:c>
      <x:c r="F618" s="7" t="str">
        <x:v>永寿天华</x:v>
      </x:c>
      <x:c r="G618" s="6" t="n">
        <x:v>6</x:v>
      </x:c>
      <x:c r="H618" s="6" t="str">
        <x:v>https://raw.githubusercontent.com/Mar-7th/StarRailRes/dbe8cdfcfb0bf657b9fe1cf92d5537f118ccb487/index_new/cn/character_promotions.json</x:v>
      </x:c>
    </x:row>
    <x:row r="619" ht="20" customHeight="1">
      <x:c r="A619" s="6" t="str">
        <x:v>角色突破</x:v>
      </x:c>
      <x:c r="B619" s="6" t="str">
        <x:v>1217</x:v>
      </x:c>
      <x:c r="C619" s="6" t="n">
        <x:v>2</x:v>
      </x:c>
      <x:c r="D619" s="6" t="n">
        <x:v>3</x:v>
      </x:c>
      <x:c r="E619" s="7" t="str">
        <x:v>110415</x:v>
      </x:c>
      <x:c r="F619" s="7" t="str">
        <x:v>天人遗垢</x:v>
      </x:c>
      <x:c r="G619" s="6" t="n">
        <x:v>3</x:v>
      </x:c>
      <x:c r="H619" s="6" t="str">
        <x:v>https://raw.githubusercontent.com/Mar-7th/StarRailRes/dbe8cdfcfb0bf657b9fe1cf92d5537f118ccb487/index_new/cn/character_promotions.json</x:v>
      </x:c>
    </x:row>
    <x:row r="620" ht="20" customHeight="1">
      <x:c r="A620" s="6" t="str">
        <x:v>角色突破</x:v>
      </x:c>
      <x:c r="B620" s="6" t="str">
        <x:v>1217</x:v>
      </x:c>
      <x:c r="C620" s="6" t="n">
        <x:v>3</x:v>
      </x:c>
      <x:c r="D620" s="6" t="n">
        <x:v>4</x:v>
      </x:c>
      <x:c r="E620" s="7" t="str">
        <x:v>2</x:v>
      </x:c>
      <x:c r="F620" s="7" t="str">
        <x:v>信用点</x:v>
      </x:c>
      <x:c r="G620" s="6" t="n">
        <x:v>40000</x:v>
      </x:c>
      <x:c r="H620" s="6" t="str">
        <x:v>https://raw.githubusercontent.com/Mar-7th/StarRailRes/dbe8cdfcfb0bf657b9fe1cf92d5537f118ccb487/index_new/cn/character_promotions.json</x:v>
      </x:c>
    </x:row>
    <x:row r="621" ht="20" customHeight="1">
      <x:c r="A621" s="6" t="str">
        <x:v>角色突破</x:v>
      </x:c>
      <x:c r="B621" s="6" t="str">
        <x:v>1217</x:v>
      </x:c>
      <x:c r="C621" s="6" t="n">
        <x:v>3</x:v>
      </x:c>
      <x:c r="D621" s="6" t="n">
        <x:v>4</x:v>
      </x:c>
      <x:c r="E621" s="7" t="str">
        <x:v>113002</x:v>
      </x:c>
      <x:c r="F621" s="7" t="str">
        <x:v>永寿天华</x:v>
      </x:c>
      <x:c r="G621" s="6" t="n">
        <x:v>9</x:v>
      </x:c>
      <x:c r="H621" s="6" t="str">
        <x:v>https://raw.githubusercontent.com/Mar-7th/StarRailRes/dbe8cdfcfb0bf657b9fe1cf92d5537f118ccb487/index_new/cn/character_promotions.json</x:v>
      </x:c>
    </x:row>
    <x:row r="622" ht="20" customHeight="1">
      <x:c r="A622" s="6" t="str">
        <x:v>角色突破</x:v>
      </x:c>
      <x:c r="B622" s="6" t="str">
        <x:v>1217</x:v>
      </x:c>
      <x:c r="C622" s="6" t="n">
        <x:v>3</x:v>
      </x:c>
      <x:c r="D622" s="6" t="n">
        <x:v>4</x:v>
      </x:c>
      <x:c r="E622" s="7" t="str">
        <x:v>110415</x:v>
      </x:c>
      <x:c r="F622" s="7" t="str">
        <x:v>天人遗垢</x:v>
      </x:c>
      <x:c r="G622" s="6" t="n">
        <x:v>7</x:v>
      </x:c>
      <x:c r="H622" s="6" t="str">
        <x:v>https://raw.githubusercontent.com/Mar-7th/StarRailRes/dbe8cdfcfb0bf657b9fe1cf92d5537f118ccb487/index_new/cn/character_promotions.json</x:v>
      </x:c>
    </x:row>
    <x:row r="623" ht="20" customHeight="1">
      <x:c r="A623" s="6" t="str">
        <x:v>角色突破</x:v>
      </x:c>
      <x:c r="B623" s="6" t="str">
        <x:v>1217</x:v>
      </x:c>
      <x:c r="C623" s="6" t="n">
        <x:v>4</x:v>
      </x:c>
      <x:c r="D623" s="6" t="n">
        <x:v>5</x:v>
      </x:c>
      <x:c r="E623" s="7" t="str">
        <x:v>2</x:v>
      </x:c>
      <x:c r="F623" s="7" t="str">
        <x:v>信用点</x:v>
      </x:c>
      <x:c r="G623" s="6" t="n">
        <x:v>80000</x:v>
      </x:c>
      <x:c r="H623" s="6" t="str">
        <x:v>https://raw.githubusercontent.com/Mar-7th/StarRailRes/dbe8cdfcfb0bf657b9fe1cf92d5537f118ccb487/index_new/cn/character_promotions.json</x:v>
      </x:c>
    </x:row>
    <x:row r="624" ht="20" customHeight="1">
      <x:c r="A624" s="6" t="str">
        <x:v>角色突破</x:v>
      </x:c>
      <x:c r="B624" s="6" t="str">
        <x:v>1217</x:v>
      </x:c>
      <x:c r="C624" s="6" t="n">
        <x:v>4</x:v>
      </x:c>
      <x:c r="D624" s="6" t="n">
        <x:v>5</x:v>
      </x:c>
      <x:c r="E624" s="7" t="str">
        <x:v>113003</x:v>
      </x:c>
      <x:c r="F624" s="7" t="str">
        <x:v>永寿荣枝</x:v>
      </x:c>
      <x:c r="G624" s="6" t="n">
        <x:v>6</x:v>
      </x:c>
      <x:c r="H624" s="6" t="str">
        <x:v>https://raw.githubusercontent.com/Mar-7th/StarRailRes/dbe8cdfcfb0bf657b9fe1cf92d5537f118ccb487/index_new/cn/character_promotions.json</x:v>
      </x:c>
    </x:row>
    <x:row r="625" ht="20" customHeight="1">
      <x:c r="A625" s="6" t="str">
        <x:v>角色突破</x:v>
      </x:c>
      <x:c r="B625" s="6" t="str">
        <x:v>1217</x:v>
      </x:c>
      <x:c r="C625" s="6" t="n">
        <x:v>4</x:v>
      </x:c>
      <x:c r="D625" s="6" t="n">
        <x:v>5</x:v>
      </x:c>
      <x:c r="E625" s="7" t="str">
        <x:v>110415</x:v>
      </x:c>
      <x:c r="F625" s="7" t="str">
        <x:v>天人遗垢</x:v>
      </x:c>
      <x:c r="G625" s="6" t="n">
        <x:v>20</x:v>
      </x:c>
      <x:c r="H625" s="6" t="str">
        <x:v>https://raw.githubusercontent.com/Mar-7th/StarRailRes/dbe8cdfcfb0bf657b9fe1cf92d5537f118ccb487/index_new/cn/character_promotions.json</x:v>
      </x:c>
    </x:row>
    <x:row r="626" ht="20" customHeight="1">
      <x:c r="A626" s="6" t="str">
        <x:v>角色突破</x:v>
      </x:c>
      <x:c r="B626" s="6" t="str">
        <x:v>1217</x:v>
      </x:c>
      <x:c r="C626" s="6" t="n">
        <x:v>5</x:v>
      </x:c>
      <x:c r="D626" s="6" t="n">
        <x:v>6</x:v>
      </x:c>
      <x:c r="E626" s="7" t="str">
        <x:v>2</x:v>
      </x:c>
      <x:c r="F626" s="7" t="str">
        <x:v>信用点</x:v>
      </x:c>
      <x:c r="G626" s="6" t="n">
        <x:v>160000</x:v>
      </x:c>
      <x:c r="H626" s="6" t="str">
        <x:v>https://raw.githubusercontent.com/Mar-7th/StarRailRes/dbe8cdfcfb0bf657b9fe1cf92d5537f118ccb487/index_new/cn/character_promotions.json</x:v>
      </x:c>
    </x:row>
    <x:row r="627" ht="20" customHeight="1">
      <x:c r="A627" s="6" t="str">
        <x:v>角色突破</x:v>
      </x:c>
      <x:c r="B627" s="6" t="str">
        <x:v>1217</x:v>
      </x:c>
      <x:c r="C627" s="6" t="n">
        <x:v>5</x:v>
      </x:c>
      <x:c r="D627" s="6" t="n">
        <x:v>6</x:v>
      </x:c>
      <x:c r="E627" s="7" t="str">
        <x:v>113003</x:v>
      </x:c>
      <x:c r="F627" s="7" t="str">
        <x:v>永寿荣枝</x:v>
      </x:c>
      <x:c r="G627" s="6" t="n">
        <x:v>9</x:v>
      </x:c>
      <x:c r="H627" s="6" t="str">
        <x:v>https://raw.githubusercontent.com/Mar-7th/StarRailRes/dbe8cdfcfb0bf657b9fe1cf92d5537f118ccb487/index_new/cn/character_promotions.json</x:v>
      </x:c>
    </x:row>
    <x:row r="628" ht="20" customHeight="1">
      <x:c r="A628" s="6" t="str">
        <x:v>角色突破</x:v>
      </x:c>
      <x:c r="B628" s="6" t="str">
        <x:v>1217</x:v>
      </x:c>
      <x:c r="C628" s="6" t="n">
        <x:v>5</x:v>
      </x:c>
      <x:c r="D628" s="6" t="n">
        <x:v>6</x:v>
      </x:c>
      <x:c r="E628" s="7" t="str">
        <x:v>110415</x:v>
      </x:c>
      <x:c r="F628" s="7" t="str">
        <x:v>天人遗垢</x:v>
      </x:c>
      <x:c r="G628" s="6" t="n">
        <x:v>35</x:v>
      </x:c>
      <x:c r="H628" s="6" t="str">
        <x:v>https://raw.githubusercontent.com/Mar-7th/StarRailRes/dbe8cdfcfb0bf657b9fe1cf92d5537f118ccb487/index_new/cn/character_promotions.json</x:v>
      </x:c>
    </x:row>
    <x:row r="629" ht="20" customHeight="1">
      <x:c r="A629" s="6" t="str">
        <x:v>角色突破</x:v>
      </x:c>
      <x:c r="B629" s="6" t="str">
        <x:v>1218</x:v>
      </x:c>
      <x:c r="C629" s="6" t="n">
        <x:v>0</x:v>
      </x:c>
      <x:c r="D629" s="6" t="n">
        <x:v>1</x:v>
      </x:c>
      <x:c r="E629" s="7" t="str">
        <x:v>2</x:v>
      </x:c>
      <x:c r="F629" s="7" t="str">
        <x:v>信用点</x:v>
      </x:c>
      <x:c r="G629" s="6" t="n">
        <x:v>4000</x:v>
      </x:c>
      <x:c r="H629" s="6" t="str">
        <x:v>https://raw.githubusercontent.com/Mar-7th/StarRailRes/dbe8cdfcfb0bf657b9fe1cf92d5537f118ccb487/index_new/cn/character_promotions.json</x:v>
      </x:c>
    </x:row>
    <x:row r="630" ht="20" customHeight="1">
      <x:c r="A630" s="6" t="str">
        <x:v>角色突破</x:v>
      </x:c>
      <x:c r="B630" s="6" t="str">
        <x:v>1218</x:v>
      </x:c>
      <x:c r="C630" s="6" t="n">
        <x:v>0</x:v>
      </x:c>
      <x:c r="D630" s="6" t="n">
        <x:v>1</x:v>
      </x:c>
      <x:c r="E630" s="7" t="str">
        <x:v>113001</x:v>
      </x:c>
      <x:c r="F630" s="7" t="str">
        <x:v>永寿幼芽</x:v>
      </x:c>
      <x:c r="G630" s="6" t="n">
        <x:v>5</x:v>
      </x:c>
      <x:c r="H630" s="6" t="str">
        <x:v>https://raw.githubusercontent.com/Mar-7th/StarRailRes/dbe8cdfcfb0bf657b9fe1cf92d5537f118ccb487/index_new/cn/character_promotions.json</x:v>
      </x:c>
    </x:row>
    <x:row r="631" ht="20" customHeight="1">
      <x:c r="A631" s="6" t="str">
        <x:v>角色突破</x:v>
      </x:c>
      <x:c r="B631" s="6" t="str">
        <x:v>1218</x:v>
      </x:c>
      <x:c r="C631" s="6" t="n">
        <x:v>1</x:v>
      </x:c>
      <x:c r="D631" s="6" t="n">
        <x:v>2</x:v>
      </x:c>
      <x:c r="E631" s="7" t="str">
        <x:v>2</x:v>
      </x:c>
      <x:c r="F631" s="7" t="str">
        <x:v>信用点</x:v>
      </x:c>
      <x:c r="G631" s="6" t="n">
        <x:v>8000</x:v>
      </x:c>
      <x:c r="H631" s="6" t="str">
        <x:v>https://raw.githubusercontent.com/Mar-7th/StarRailRes/dbe8cdfcfb0bf657b9fe1cf92d5537f118ccb487/index_new/cn/character_promotions.json</x:v>
      </x:c>
    </x:row>
    <x:row r="632" ht="20" customHeight="1">
      <x:c r="A632" s="6" t="str">
        <x:v>角色突破</x:v>
      </x:c>
      <x:c r="B632" s="6" t="str">
        <x:v>1218</x:v>
      </x:c>
      <x:c r="C632" s="6" t="n">
        <x:v>1</x:v>
      </x:c>
      <x:c r="D632" s="6" t="n">
        <x:v>2</x:v>
      </x:c>
      <x:c r="E632" s="7" t="str">
        <x:v>113001</x:v>
      </x:c>
      <x:c r="F632" s="7" t="str">
        <x:v>永寿幼芽</x:v>
      </x:c>
      <x:c r="G632" s="6" t="n">
        <x:v>10</x:v>
      </x:c>
      <x:c r="H632" s="6" t="str">
        <x:v>https://raw.githubusercontent.com/Mar-7th/StarRailRes/dbe8cdfcfb0bf657b9fe1cf92d5537f118ccb487/index_new/cn/character_promotions.json</x:v>
      </x:c>
    </x:row>
    <x:row r="633" ht="20" customHeight="1">
      <x:c r="A633" s="6" t="str">
        <x:v>角色突破</x:v>
      </x:c>
      <x:c r="B633" s="6" t="str">
        <x:v>1218</x:v>
      </x:c>
      <x:c r="C633" s="6" t="n">
        <x:v>2</x:v>
      </x:c>
      <x:c r="D633" s="6" t="n">
        <x:v>3</x:v>
      </x:c>
      <x:c r="E633" s="7" t="str">
        <x:v>2</x:v>
      </x:c>
      <x:c r="F633" s="7" t="str">
        <x:v>信用点</x:v>
      </x:c>
      <x:c r="G633" s="6" t="n">
        <x:v>16000</x:v>
      </x:c>
      <x:c r="H633" s="6" t="str">
        <x:v>https://raw.githubusercontent.com/Mar-7th/StarRailRes/dbe8cdfcfb0bf657b9fe1cf92d5537f118ccb487/index_new/cn/character_promotions.json</x:v>
      </x:c>
    </x:row>
    <x:row r="634" ht="20" customHeight="1">
      <x:c r="A634" s="6" t="str">
        <x:v>角色突破</x:v>
      </x:c>
      <x:c r="B634" s="6" t="str">
        <x:v>1218</x:v>
      </x:c>
      <x:c r="C634" s="6" t="n">
        <x:v>2</x:v>
      </x:c>
      <x:c r="D634" s="6" t="n">
        <x:v>3</x:v>
      </x:c>
      <x:c r="E634" s="7" t="str">
        <x:v>113002</x:v>
      </x:c>
      <x:c r="F634" s="7" t="str">
        <x:v>永寿天华</x:v>
      </x:c>
      <x:c r="G634" s="6" t="n">
        <x:v>6</x:v>
      </x:c>
      <x:c r="H634" s="6" t="str">
        <x:v>https://raw.githubusercontent.com/Mar-7th/StarRailRes/dbe8cdfcfb0bf657b9fe1cf92d5537f118ccb487/index_new/cn/character_promotions.json</x:v>
      </x:c>
    </x:row>
    <x:row r="635" ht="20" customHeight="1">
      <x:c r="A635" s="6" t="str">
        <x:v>角色突破</x:v>
      </x:c>
      <x:c r="B635" s="6" t="str">
        <x:v>1218</x:v>
      </x:c>
      <x:c r="C635" s="6" t="n">
        <x:v>2</x:v>
      </x:c>
      <x:c r="D635" s="6" t="n">
        <x:v>3</x:v>
      </x:c>
      <x:c r="E635" s="7" t="str">
        <x:v>110422</x:v>
      </x:c>
      <x:c r="F635" s="7" t="str">
        <x:v>忿火之心</x:v>
      </x:c>
      <x:c r="G635" s="6" t="n">
        <x:v>3</x:v>
      </x:c>
      <x:c r="H635" s="6" t="str">
        <x:v>https://raw.githubusercontent.com/Mar-7th/StarRailRes/dbe8cdfcfb0bf657b9fe1cf92d5537f118ccb487/index_new/cn/character_promotions.json</x:v>
      </x:c>
    </x:row>
    <x:row r="636" ht="20" customHeight="1">
      <x:c r="A636" s="6" t="str">
        <x:v>角色突破</x:v>
      </x:c>
      <x:c r="B636" s="6" t="str">
        <x:v>1218</x:v>
      </x:c>
      <x:c r="C636" s="6" t="n">
        <x:v>3</x:v>
      </x:c>
      <x:c r="D636" s="6" t="n">
        <x:v>4</x:v>
      </x:c>
      <x:c r="E636" s="7" t="str">
        <x:v>2</x:v>
      </x:c>
      <x:c r="F636" s="7" t="str">
        <x:v>信用点</x:v>
      </x:c>
      <x:c r="G636" s="6" t="n">
        <x:v>40000</x:v>
      </x:c>
      <x:c r="H636" s="6" t="str">
        <x:v>https://raw.githubusercontent.com/Mar-7th/StarRailRes/dbe8cdfcfb0bf657b9fe1cf92d5537f118ccb487/index_new/cn/character_promotions.json</x:v>
      </x:c>
    </x:row>
    <x:row r="637" ht="20" customHeight="1">
      <x:c r="A637" s="6" t="str">
        <x:v>角色突破</x:v>
      </x:c>
      <x:c r="B637" s="6" t="str">
        <x:v>1218</x:v>
      </x:c>
      <x:c r="C637" s="6" t="n">
        <x:v>3</x:v>
      </x:c>
      <x:c r="D637" s="6" t="n">
        <x:v>4</x:v>
      </x:c>
      <x:c r="E637" s="7" t="str">
        <x:v>113002</x:v>
      </x:c>
      <x:c r="F637" s="7" t="str">
        <x:v>永寿天华</x:v>
      </x:c>
      <x:c r="G637" s="6" t="n">
        <x:v>9</x:v>
      </x:c>
      <x:c r="H637" s="6" t="str">
        <x:v>https://raw.githubusercontent.com/Mar-7th/StarRailRes/dbe8cdfcfb0bf657b9fe1cf92d5537f118ccb487/index_new/cn/character_promotions.json</x:v>
      </x:c>
    </x:row>
    <x:row r="638" ht="20" customHeight="1">
      <x:c r="A638" s="6" t="str">
        <x:v>角色突破</x:v>
      </x:c>
      <x:c r="B638" s="6" t="str">
        <x:v>1218</x:v>
      </x:c>
      <x:c r="C638" s="6" t="n">
        <x:v>3</x:v>
      </x:c>
      <x:c r="D638" s="6" t="n">
        <x:v>4</x:v>
      </x:c>
      <x:c r="E638" s="7" t="str">
        <x:v>110422</x:v>
      </x:c>
      <x:c r="F638" s="7" t="str">
        <x:v>忿火之心</x:v>
      </x:c>
      <x:c r="G638" s="6" t="n">
        <x:v>7</x:v>
      </x:c>
      <x:c r="H638" s="6" t="str">
        <x:v>https://raw.githubusercontent.com/Mar-7th/StarRailRes/dbe8cdfcfb0bf657b9fe1cf92d5537f118ccb487/index_new/cn/character_promotions.json</x:v>
      </x:c>
    </x:row>
    <x:row r="639" ht="20" customHeight="1">
      <x:c r="A639" s="6" t="str">
        <x:v>角色突破</x:v>
      </x:c>
      <x:c r="B639" s="6" t="str">
        <x:v>1218</x:v>
      </x:c>
      <x:c r="C639" s="6" t="n">
        <x:v>4</x:v>
      </x:c>
      <x:c r="D639" s="6" t="n">
        <x:v>5</x:v>
      </x:c>
      <x:c r="E639" s="7" t="str">
        <x:v>2</x:v>
      </x:c>
      <x:c r="F639" s="7" t="str">
        <x:v>信用点</x:v>
      </x:c>
      <x:c r="G639" s="6" t="n">
        <x:v>80000</x:v>
      </x:c>
      <x:c r="H639" s="6" t="str">
        <x:v>https://raw.githubusercontent.com/Mar-7th/StarRailRes/dbe8cdfcfb0bf657b9fe1cf92d5537f118ccb487/index_new/cn/character_promotions.json</x:v>
      </x:c>
    </x:row>
    <x:row r="640" ht="20" customHeight="1">
      <x:c r="A640" s="6" t="str">
        <x:v>角色突破</x:v>
      </x:c>
      <x:c r="B640" s="6" t="str">
        <x:v>1218</x:v>
      </x:c>
      <x:c r="C640" s="6" t="n">
        <x:v>4</x:v>
      </x:c>
      <x:c r="D640" s="6" t="n">
        <x:v>5</x:v>
      </x:c>
      <x:c r="E640" s="7" t="str">
        <x:v>113003</x:v>
      </x:c>
      <x:c r="F640" s="7" t="str">
        <x:v>永寿荣枝</x:v>
      </x:c>
      <x:c r="G640" s="6" t="n">
        <x:v>6</x:v>
      </x:c>
      <x:c r="H640" s="6" t="str">
        <x:v>https://raw.githubusercontent.com/Mar-7th/StarRailRes/dbe8cdfcfb0bf657b9fe1cf92d5537f118ccb487/index_new/cn/character_promotions.json</x:v>
      </x:c>
    </x:row>
    <x:row r="641" ht="20" customHeight="1">
      <x:c r="A641" s="6" t="str">
        <x:v>角色突破</x:v>
      </x:c>
      <x:c r="B641" s="6" t="str">
        <x:v>1218</x:v>
      </x:c>
      <x:c r="C641" s="6" t="n">
        <x:v>4</x:v>
      </x:c>
      <x:c r="D641" s="6" t="n">
        <x:v>5</x:v>
      </x:c>
      <x:c r="E641" s="7" t="str">
        <x:v>110422</x:v>
      </x:c>
      <x:c r="F641" s="7" t="str">
        <x:v>忿火之心</x:v>
      </x:c>
      <x:c r="G641" s="6" t="n">
        <x:v>20</x:v>
      </x:c>
      <x:c r="H641" s="6" t="str">
        <x:v>https://raw.githubusercontent.com/Mar-7th/StarRailRes/dbe8cdfcfb0bf657b9fe1cf92d5537f118ccb487/index_new/cn/character_promotions.json</x:v>
      </x:c>
    </x:row>
    <x:row r="642" ht="20" customHeight="1">
      <x:c r="A642" s="6" t="str">
        <x:v>角色突破</x:v>
      </x:c>
      <x:c r="B642" s="6" t="str">
        <x:v>1218</x:v>
      </x:c>
      <x:c r="C642" s="6" t="n">
        <x:v>5</x:v>
      </x:c>
      <x:c r="D642" s="6" t="n">
        <x:v>6</x:v>
      </x:c>
      <x:c r="E642" s="7" t="str">
        <x:v>2</x:v>
      </x:c>
      <x:c r="F642" s="7" t="str">
        <x:v>信用点</x:v>
      </x:c>
      <x:c r="G642" s="6" t="n">
        <x:v>160000</x:v>
      </x:c>
      <x:c r="H642" s="6" t="str">
        <x:v>https://raw.githubusercontent.com/Mar-7th/StarRailRes/dbe8cdfcfb0bf657b9fe1cf92d5537f118ccb487/index_new/cn/character_promotions.json</x:v>
      </x:c>
    </x:row>
    <x:row r="643" ht="20" customHeight="1">
      <x:c r="A643" s="6" t="str">
        <x:v>角色突破</x:v>
      </x:c>
      <x:c r="B643" s="6" t="str">
        <x:v>1218</x:v>
      </x:c>
      <x:c r="C643" s="6" t="n">
        <x:v>5</x:v>
      </x:c>
      <x:c r="D643" s="6" t="n">
        <x:v>6</x:v>
      </x:c>
      <x:c r="E643" s="7" t="str">
        <x:v>113003</x:v>
      </x:c>
      <x:c r="F643" s="7" t="str">
        <x:v>永寿荣枝</x:v>
      </x:c>
      <x:c r="G643" s="6" t="n">
        <x:v>9</x:v>
      </x:c>
      <x:c r="H643" s="6" t="str">
        <x:v>https://raw.githubusercontent.com/Mar-7th/StarRailRes/dbe8cdfcfb0bf657b9fe1cf92d5537f118ccb487/index_new/cn/character_promotions.json</x:v>
      </x:c>
    </x:row>
    <x:row r="644" ht="20" customHeight="1">
      <x:c r="A644" s="6" t="str">
        <x:v>角色突破</x:v>
      </x:c>
      <x:c r="B644" s="6" t="str">
        <x:v>1218</x:v>
      </x:c>
      <x:c r="C644" s="6" t="n">
        <x:v>5</x:v>
      </x:c>
      <x:c r="D644" s="6" t="n">
        <x:v>6</x:v>
      </x:c>
      <x:c r="E644" s="7" t="str">
        <x:v>110422</x:v>
      </x:c>
      <x:c r="F644" s="7" t="str">
        <x:v>忿火之心</x:v>
      </x:c>
      <x:c r="G644" s="6" t="n">
        <x:v>35</x:v>
      </x:c>
      <x:c r="H644" s="6" t="str">
        <x:v>https://raw.githubusercontent.com/Mar-7th/StarRailRes/dbe8cdfcfb0bf657b9fe1cf92d5537f118ccb487/index_new/cn/character_promotions.json</x:v>
      </x:c>
    </x:row>
    <x:row r="645" ht="20" customHeight="1">
      <x:c r="A645" s="6" t="str">
        <x:v>角色突破</x:v>
      </x:c>
      <x:c r="B645" s="6" t="str">
        <x:v>1220</x:v>
      </x:c>
      <x:c r="C645" s="6" t="n">
        <x:v>0</x:v>
      </x:c>
      <x:c r="D645" s="6" t="n">
        <x:v>1</x:v>
      </x:c>
      <x:c r="E645" s="7" t="str">
        <x:v>2</x:v>
      </x:c>
      <x:c r="F645" s="7" t="str">
        <x:v>信用点</x:v>
      </x:c>
      <x:c r="G645" s="6" t="n">
        <x:v>4000</x:v>
      </x:c>
      <x:c r="H645" s="6" t="str">
        <x:v>https://raw.githubusercontent.com/Mar-7th/StarRailRes/dbe8cdfcfb0bf657b9fe1cf92d5537f118ccb487/index_new/cn/character_promotions.json</x:v>
      </x:c>
    </x:row>
    <x:row r="646" ht="20" customHeight="1">
      <x:c r="A646" s="6" t="str">
        <x:v>角色突破</x:v>
      </x:c>
      <x:c r="B646" s="6" t="str">
        <x:v>1220</x:v>
      </x:c>
      <x:c r="C646" s="6" t="n">
        <x:v>0</x:v>
      </x:c>
      <x:c r="D646" s="6" t="n">
        <x:v>1</x:v>
      </x:c>
      <x:c r="E646" s="7" t="str">
        <x:v>113011</x:v>
      </x:c>
      <x:c r="F646" s="7" t="str">
        <x:v>工造机杼</x:v>
      </x:c>
      <x:c r="G646" s="6" t="n">
        <x:v>5</x:v>
      </x:c>
      <x:c r="H646" s="6" t="str">
        <x:v>https://raw.githubusercontent.com/Mar-7th/StarRailRes/dbe8cdfcfb0bf657b9fe1cf92d5537f118ccb487/index_new/cn/character_promotions.json</x:v>
      </x:c>
    </x:row>
    <x:row r="647" ht="20" customHeight="1">
      <x:c r="A647" s="6" t="str">
        <x:v>角色突破</x:v>
      </x:c>
      <x:c r="B647" s="6" t="str">
        <x:v>1220</x:v>
      </x:c>
      <x:c r="C647" s="6" t="n">
        <x:v>1</x:v>
      </x:c>
      <x:c r="D647" s="6" t="n">
        <x:v>2</x:v>
      </x:c>
      <x:c r="E647" s="7" t="str">
        <x:v>2</x:v>
      </x:c>
      <x:c r="F647" s="7" t="str">
        <x:v>信用点</x:v>
      </x:c>
      <x:c r="G647" s="6" t="n">
        <x:v>8000</x:v>
      </x:c>
      <x:c r="H647" s="6" t="str">
        <x:v>https://raw.githubusercontent.com/Mar-7th/StarRailRes/dbe8cdfcfb0bf657b9fe1cf92d5537f118ccb487/index_new/cn/character_promotions.json</x:v>
      </x:c>
    </x:row>
    <x:row r="648" ht="20" customHeight="1">
      <x:c r="A648" s="6" t="str">
        <x:v>角色突破</x:v>
      </x:c>
      <x:c r="B648" s="6" t="str">
        <x:v>1220</x:v>
      </x:c>
      <x:c r="C648" s="6" t="n">
        <x:v>1</x:v>
      </x:c>
      <x:c r="D648" s="6" t="n">
        <x:v>2</x:v>
      </x:c>
      <x:c r="E648" s="7" t="str">
        <x:v>113011</x:v>
      </x:c>
      <x:c r="F648" s="7" t="str">
        <x:v>工造机杼</x:v>
      </x:c>
      <x:c r="G648" s="6" t="n">
        <x:v>10</x:v>
      </x:c>
      <x:c r="H648" s="6" t="str">
        <x:v>https://raw.githubusercontent.com/Mar-7th/StarRailRes/dbe8cdfcfb0bf657b9fe1cf92d5537f118ccb487/index_new/cn/character_promotions.json</x:v>
      </x:c>
    </x:row>
    <x:row r="649" ht="20" customHeight="1">
      <x:c r="A649" s="6" t="str">
        <x:v>角色突破</x:v>
      </x:c>
      <x:c r="B649" s="6" t="str">
        <x:v>1220</x:v>
      </x:c>
      <x:c r="C649" s="6" t="n">
        <x:v>2</x:v>
      </x:c>
      <x:c r="D649" s="6" t="n">
        <x:v>3</x:v>
      </x:c>
      <x:c r="E649" s="7" t="str">
        <x:v>2</x:v>
      </x:c>
      <x:c r="F649" s="7" t="str">
        <x:v>信用点</x:v>
      </x:c>
      <x:c r="G649" s="6" t="n">
        <x:v>16000</x:v>
      </x:c>
      <x:c r="H649" s="6" t="str">
        <x:v>https://raw.githubusercontent.com/Mar-7th/StarRailRes/dbe8cdfcfb0bf657b9fe1cf92d5537f118ccb487/index_new/cn/character_promotions.json</x:v>
      </x:c>
    </x:row>
    <x:row r="650" ht="20" customHeight="1">
      <x:c r="A650" s="6" t="str">
        <x:v>角色突破</x:v>
      </x:c>
      <x:c r="B650" s="6" t="str">
        <x:v>1220</x:v>
      </x:c>
      <x:c r="C650" s="6" t="n">
        <x:v>2</x:v>
      </x:c>
      <x:c r="D650" s="6" t="n">
        <x:v>3</x:v>
      </x:c>
      <x:c r="E650" s="7" t="str">
        <x:v>113012</x:v>
      </x:c>
      <x:c r="F650" s="7" t="str">
        <x:v>工造迴轮</x:v>
      </x:c>
      <x:c r="G650" s="6" t="n">
        <x:v>6</x:v>
      </x:c>
      <x:c r="H650" s="6" t="str">
        <x:v>https://raw.githubusercontent.com/Mar-7th/StarRailRes/dbe8cdfcfb0bf657b9fe1cf92d5537f118ccb487/index_new/cn/character_promotions.json</x:v>
      </x:c>
    </x:row>
    <x:row r="651" ht="20" customHeight="1">
      <x:c r="A651" s="6" t="str">
        <x:v>角色突破</x:v>
      </x:c>
      <x:c r="B651" s="6" t="str">
        <x:v>1220</x:v>
      </x:c>
      <x:c r="C651" s="6" t="n">
        <x:v>2</x:v>
      </x:c>
      <x:c r="D651" s="6" t="n">
        <x:v>3</x:v>
      </x:c>
      <x:c r="E651" s="7" t="str">
        <x:v>110425</x:v>
      </x:c>
      <x:c r="F651" s="7" t="str">
        <x:v>一杯酩酊的时代</x:v>
      </x:c>
      <x:c r="G651" s="6" t="n">
        <x:v>3</x:v>
      </x:c>
      <x:c r="H651" s="6" t="str">
        <x:v>https://raw.githubusercontent.com/Mar-7th/StarRailRes/dbe8cdfcfb0bf657b9fe1cf92d5537f118ccb487/index_new/cn/character_promotions.json</x:v>
      </x:c>
    </x:row>
    <x:row r="652" ht="20" customHeight="1">
      <x:c r="A652" s="6" t="str">
        <x:v>角色突破</x:v>
      </x:c>
      <x:c r="B652" s="6" t="str">
        <x:v>1220</x:v>
      </x:c>
      <x:c r="C652" s="6" t="n">
        <x:v>3</x:v>
      </x:c>
      <x:c r="D652" s="6" t="n">
        <x:v>4</x:v>
      </x:c>
      <x:c r="E652" s="7" t="str">
        <x:v>2</x:v>
      </x:c>
      <x:c r="F652" s="7" t="str">
        <x:v>信用点</x:v>
      </x:c>
      <x:c r="G652" s="6" t="n">
        <x:v>40000</x:v>
      </x:c>
      <x:c r="H652" s="6" t="str">
        <x:v>https://raw.githubusercontent.com/Mar-7th/StarRailRes/dbe8cdfcfb0bf657b9fe1cf92d5537f118ccb487/index_new/cn/character_promotions.json</x:v>
      </x:c>
    </x:row>
    <x:row r="653" ht="20" customHeight="1">
      <x:c r="A653" s="6" t="str">
        <x:v>角色突破</x:v>
      </x:c>
      <x:c r="B653" s="6" t="str">
        <x:v>1220</x:v>
      </x:c>
      <x:c r="C653" s="6" t="n">
        <x:v>3</x:v>
      </x:c>
      <x:c r="D653" s="6" t="n">
        <x:v>4</x:v>
      </x:c>
      <x:c r="E653" s="7" t="str">
        <x:v>113012</x:v>
      </x:c>
      <x:c r="F653" s="7" t="str">
        <x:v>工造迴轮</x:v>
      </x:c>
      <x:c r="G653" s="6" t="n">
        <x:v>9</x:v>
      </x:c>
      <x:c r="H653" s="6" t="str">
        <x:v>https://raw.githubusercontent.com/Mar-7th/StarRailRes/dbe8cdfcfb0bf657b9fe1cf92d5537f118ccb487/index_new/cn/character_promotions.json</x:v>
      </x:c>
    </x:row>
    <x:row r="654" ht="20" customHeight="1">
      <x:c r="A654" s="6" t="str">
        <x:v>角色突破</x:v>
      </x:c>
      <x:c r="B654" s="6" t="str">
        <x:v>1220</x:v>
      </x:c>
      <x:c r="C654" s="6" t="n">
        <x:v>3</x:v>
      </x:c>
      <x:c r="D654" s="6" t="n">
        <x:v>4</x:v>
      </x:c>
      <x:c r="E654" s="7" t="str">
        <x:v>110425</x:v>
      </x:c>
      <x:c r="F654" s="7" t="str">
        <x:v>一杯酩酊的时代</x:v>
      </x:c>
      <x:c r="G654" s="6" t="n">
        <x:v>7</x:v>
      </x:c>
      <x:c r="H654" s="6" t="str">
        <x:v>https://raw.githubusercontent.com/Mar-7th/StarRailRes/dbe8cdfcfb0bf657b9fe1cf92d5537f118ccb487/index_new/cn/character_promotions.json</x:v>
      </x:c>
    </x:row>
    <x:row r="655" ht="20" customHeight="1">
      <x:c r="A655" s="6" t="str">
        <x:v>角色突破</x:v>
      </x:c>
      <x:c r="B655" s="6" t="str">
        <x:v>1220</x:v>
      </x:c>
      <x:c r="C655" s="6" t="n">
        <x:v>4</x:v>
      </x:c>
      <x:c r="D655" s="6" t="n">
        <x:v>5</x:v>
      </x:c>
      <x:c r="E655" s="7" t="str">
        <x:v>2</x:v>
      </x:c>
      <x:c r="F655" s="7" t="str">
        <x:v>信用点</x:v>
      </x:c>
      <x:c r="G655" s="6" t="n">
        <x:v>80000</x:v>
      </x:c>
      <x:c r="H655" s="6" t="str">
        <x:v>https://raw.githubusercontent.com/Mar-7th/StarRailRes/dbe8cdfcfb0bf657b9fe1cf92d5537f118ccb487/index_new/cn/character_promotions.json</x:v>
      </x:c>
    </x:row>
    <x:row r="656" ht="20" customHeight="1">
      <x:c r="A656" s="6" t="str">
        <x:v>角色突破</x:v>
      </x:c>
      <x:c r="B656" s="6" t="str">
        <x:v>1220</x:v>
      </x:c>
      <x:c r="C656" s="6" t="n">
        <x:v>4</x:v>
      </x:c>
      <x:c r="D656" s="6" t="n">
        <x:v>5</x:v>
      </x:c>
      <x:c r="E656" s="7" t="str">
        <x:v>113013</x:v>
      </x:c>
      <x:c r="F656" s="7" t="str">
        <x:v>工造浑心</x:v>
      </x:c>
      <x:c r="G656" s="6" t="n">
        <x:v>6</x:v>
      </x:c>
      <x:c r="H656" s="6" t="str">
        <x:v>https://raw.githubusercontent.com/Mar-7th/StarRailRes/dbe8cdfcfb0bf657b9fe1cf92d5537f118ccb487/index_new/cn/character_promotions.json</x:v>
      </x:c>
    </x:row>
    <x:row r="657" ht="20" customHeight="1">
      <x:c r="A657" s="6" t="str">
        <x:v>角色突破</x:v>
      </x:c>
      <x:c r="B657" s="6" t="str">
        <x:v>1220</x:v>
      </x:c>
      <x:c r="C657" s="6" t="n">
        <x:v>4</x:v>
      </x:c>
      <x:c r="D657" s="6" t="n">
        <x:v>5</x:v>
      </x:c>
      <x:c r="E657" s="7" t="str">
        <x:v>110425</x:v>
      </x:c>
      <x:c r="F657" s="7" t="str">
        <x:v>一杯酩酊的时代</x:v>
      </x:c>
      <x:c r="G657" s="6" t="n">
        <x:v>20</x:v>
      </x:c>
      <x:c r="H657" s="6" t="str">
        <x:v>https://raw.githubusercontent.com/Mar-7th/StarRailRes/dbe8cdfcfb0bf657b9fe1cf92d5537f118ccb487/index_new/cn/character_promotions.json</x:v>
      </x:c>
    </x:row>
    <x:row r="658" ht="20" customHeight="1">
      <x:c r="A658" s="6" t="str">
        <x:v>角色突破</x:v>
      </x:c>
      <x:c r="B658" s="6" t="str">
        <x:v>1220</x:v>
      </x:c>
      <x:c r="C658" s="6" t="n">
        <x:v>5</x:v>
      </x:c>
      <x:c r="D658" s="6" t="n">
        <x:v>6</x:v>
      </x:c>
      <x:c r="E658" s="7" t="str">
        <x:v>2</x:v>
      </x:c>
      <x:c r="F658" s="7" t="str">
        <x:v>信用点</x:v>
      </x:c>
      <x:c r="G658" s="6" t="n">
        <x:v>160000</x:v>
      </x:c>
      <x:c r="H658" s="6" t="str">
        <x:v>https://raw.githubusercontent.com/Mar-7th/StarRailRes/dbe8cdfcfb0bf657b9fe1cf92d5537f118ccb487/index_new/cn/character_promotions.json</x:v>
      </x:c>
    </x:row>
    <x:row r="659" ht="20" customHeight="1">
      <x:c r="A659" s="6" t="str">
        <x:v>角色突破</x:v>
      </x:c>
      <x:c r="B659" s="6" t="str">
        <x:v>1220</x:v>
      </x:c>
      <x:c r="C659" s="6" t="n">
        <x:v>5</x:v>
      </x:c>
      <x:c r="D659" s="6" t="n">
        <x:v>6</x:v>
      </x:c>
      <x:c r="E659" s="7" t="str">
        <x:v>113013</x:v>
      </x:c>
      <x:c r="F659" s="7" t="str">
        <x:v>工造浑心</x:v>
      </x:c>
      <x:c r="G659" s="6" t="n">
        <x:v>9</x:v>
      </x:c>
      <x:c r="H659" s="6" t="str">
        <x:v>https://raw.githubusercontent.com/Mar-7th/StarRailRes/dbe8cdfcfb0bf657b9fe1cf92d5537f118ccb487/index_new/cn/character_promotions.json</x:v>
      </x:c>
    </x:row>
    <x:row r="660" ht="20" customHeight="1">
      <x:c r="A660" s="6" t="str">
        <x:v>角色突破</x:v>
      </x:c>
      <x:c r="B660" s="6" t="str">
        <x:v>1220</x:v>
      </x:c>
      <x:c r="C660" s="6" t="n">
        <x:v>5</x:v>
      </x:c>
      <x:c r="D660" s="6" t="n">
        <x:v>6</x:v>
      </x:c>
      <x:c r="E660" s="7" t="str">
        <x:v>110425</x:v>
      </x:c>
      <x:c r="F660" s="7" t="str">
        <x:v>一杯酩酊的时代</x:v>
      </x:c>
      <x:c r="G660" s="6" t="n">
        <x:v>35</x:v>
      </x:c>
      <x:c r="H660" s="6" t="str">
        <x:v>https://raw.githubusercontent.com/Mar-7th/StarRailRes/dbe8cdfcfb0bf657b9fe1cf92d5537f118ccb487/index_new/cn/character_promotions.json</x:v>
      </x:c>
    </x:row>
    <x:row r="661" ht="20" customHeight="1">
      <x:c r="A661" s="6" t="str">
        <x:v>角色突破</x:v>
      </x:c>
      <x:c r="B661" s="6" t="str">
        <x:v>1221</x:v>
      </x:c>
      <x:c r="C661" s="6" t="n">
        <x:v>0</x:v>
      </x:c>
      <x:c r="D661" s="6" t="n">
        <x:v>1</x:v>
      </x:c>
      <x:c r="E661" s="7" t="str">
        <x:v>2</x:v>
      </x:c>
      <x:c r="F661" s="7" t="str">
        <x:v>信用点</x:v>
      </x:c>
      <x:c r="G661" s="6" t="n">
        <x:v>4000</x:v>
      </x:c>
      <x:c r="H661" s="6" t="str">
        <x:v>https://raw.githubusercontent.com/Mar-7th/StarRailRes/dbe8cdfcfb0bf657b9fe1cf92d5537f118ccb487/index_new/cn/character_promotions.json</x:v>
      </x:c>
    </x:row>
    <x:row r="662" ht="20" customHeight="1">
      <x:c r="A662" s="6" t="str">
        <x:v>角色突破</x:v>
      </x:c>
      <x:c r="B662" s="6" t="str">
        <x:v>1221</x:v>
      </x:c>
      <x:c r="C662" s="6" t="n">
        <x:v>0</x:v>
      </x:c>
      <x:c r="D662" s="6" t="n">
        <x:v>1</x:v>
      </x:c>
      <x:c r="E662" s="7" t="str">
        <x:v>113011</x:v>
      </x:c>
      <x:c r="F662" s="7" t="str">
        <x:v>工造机杼</x:v>
      </x:c>
      <x:c r="G662" s="6" t="n">
        <x:v>5</x:v>
      </x:c>
      <x:c r="H662" s="6" t="str">
        <x:v>https://raw.githubusercontent.com/Mar-7th/StarRailRes/dbe8cdfcfb0bf657b9fe1cf92d5537f118ccb487/index_new/cn/character_promotions.json</x:v>
      </x:c>
    </x:row>
    <x:row r="663" ht="20" customHeight="1">
      <x:c r="A663" s="6" t="str">
        <x:v>角色突破</x:v>
      </x:c>
      <x:c r="B663" s="6" t="str">
        <x:v>1221</x:v>
      </x:c>
      <x:c r="C663" s="6" t="n">
        <x:v>1</x:v>
      </x:c>
      <x:c r="D663" s="6" t="n">
        <x:v>2</x:v>
      </x:c>
      <x:c r="E663" s="7" t="str">
        <x:v>2</x:v>
      </x:c>
      <x:c r="F663" s="7" t="str">
        <x:v>信用点</x:v>
      </x:c>
      <x:c r="G663" s="6" t="n">
        <x:v>8000</x:v>
      </x:c>
      <x:c r="H663" s="6" t="str">
        <x:v>https://raw.githubusercontent.com/Mar-7th/StarRailRes/dbe8cdfcfb0bf657b9fe1cf92d5537f118ccb487/index_new/cn/character_promotions.json</x:v>
      </x:c>
    </x:row>
    <x:row r="664" ht="20" customHeight="1">
      <x:c r="A664" s="6" t="str">
        <x:v>角色突破</x:v>
      </x:c>
      <x:c r="B664" s="6" t="str">
        <x:v>1221</x:v>
      </x:c>
      <x:c r="C664" s="6" t="n">
        <x:v>1</x:v>
      </x:c>
      <x:c r="D664" s="6" t="n">
        <x:v>2</x:v>
      </x:c>
      <x:c r="E664" s="7" t="str">
        <x:v>113011</x:v>
      </x:c>
      <x:c r="F664" s="7" t="str">
        <x:v>工造机杼</x:v>
      </x:c>
      <x:c r="G664" s="6" t="n">
        <x:v>10</x:v>
      </x:c>
      <x:c r="H664" s="6" t="str">
        <x:v>https://raw.githubusercontent.com/Mar-7th/StarRailRes/dbe8cdfcfb0bf657b9fe1cf92d5537f118ccb487/index_new/cn/character_promotions.json</x:v>
      </x:c>
    </x:row>
    <x:row r="665" ht="20" customHeight="1">
      <x:c r="A665" s="6" t="str">
        <x:v>角色突破</x:v>
      </x:c>
      <x:c r="B665" s="6" t="str">
        <x:v>1221</x:v>
      </x:c>
      <x:c r="C665" s="6" t="n">
        <x:v>2</x:v>
      </x:c>
      <x:c r="D665" s="6" t="n">
        <x:v>3</x:v>
      </x:c>
      <x:c r="E665" s="7" t="str">
        <x:v>2</x:v>
      </x:c>
      <x:c r="F665" s="7" t="str">
        <x:v>信用点</x:v>
      </x:c>
      <x:c r="G665" s="6" t="n">
        <x:v>16000</x:v>
      </x:c>
      <x:c r="H665" s="6" t="str">
        <x:v>https://raw.githubusercontent.com/Mar-7th/StarRailRes/dbe8cdfcfb0bf657b9fe1cf92d5537f118ccb487/index_new/cn/character_promotions.json</x:v>
      </x:c>
    </x:row>
    <x:row r="666" ht="20" customHeight="1">
      <x:c r="A666" s="6" t="str">
        <x:v>角色突破</x:v>
      </x:c>
      <x:c r="B666" s="6" t="str">
        <x:v>1221</x:v>
      </x:c>
      <x:c r="C666" s="6" t="n">
        <x:v>2</x:v>
      </x:c>
      <x:c r="D666" s="6" t="n">
        <x:v>3</x:v>
      </x:c>
      <x:c r="E666" s="7" t="str">
        <x:v>113012</x:v>
      </x:c>
      <x:c r="F666" s="7" t="str">
        <x:v>工造迴轮</x:v>
      </x:c>
      <x:c r="G666" s="6" t="n">
        <x:v>6</x:v>
      </x:c>
      <x:c r="H666" s="6" t="str">
        <x:v>https://raw.githubusercontent.com/Mar-7th/StarRailRes/dbe8cdfcfb0bf657b9fe1cf92d5537f118ccb487/index_new/cn/character_promotions.json</x:v>
      </x:c>
    </x:row>
    <x:row r="667" ht="20" customHeight="1">
      <x:c r="A667" s="6" t="str">
        <x:v>角色突破</x:v>
      </x:c>
      <x:c r="B667" s="6" t="str">
        <x:v>1221</x:v>
      </x:c>
      <x:c r="C667" s="6" t="n">
        <x:v>2</x:v>
      </x:c>
      <x:c r="D667" s="6" t="n">
        <x:v>3</x:v>
      </x:c>
      <x:c r="E667" s="7" t="str">
        <x:v>110421</x:v>
      </x:c>
      <x:c r="F667" s="7" t="str">
        <x:v>星际和平工作证</x:v>
      </x:c>
      <x:c r="G667" s="6" t="n">
        <x:v>3</x:v>
      </x:c>
      <x:c r="H667" s="6" t="str">
        <x:v>https://raw.githubusercontent.com/Mar-7th/StarRailRes/dbe8cdfcfb0bf657b9fe1cf92d5537f118ccb487/index_new/cn/character_promotions.json</x:v>
      </x:c>
    </x:row>
    <x:row r="668" ht="20" customHeight="1">
      <x:c r="A668" s="6" t="str">
        <x:v>角色突破</x:v>
      </x:c>
      <x:c r="B668" s="6" t="str">
        <x:v>1221</x:v>
      </x:c>
      <x:c r="C668" s="6" t="n">
        <x:v>3</x:v>
      </x:c>
      <x:c r="D668" s="6" t="n">
        <x:v>4</x:v>
      </x:c>
      <x:c r="E668" s="7" t="str">
        <x:v>2</x:v>
      </x:c>
      <x:c r="F668" s="7" t="str">
        <x:v>信用点</x:v>
      </x:c>
      <x:c r="G668" s="6" t="n">
        <x:v>40000</x:v>
      </x:c>
      <x:c r="H668" s="6" t="str">
        <x:v>https://raw.githubusercontent.com/Mar-7th/StarRailRes/dbe8cdfcfb0bf657b9fe1cf92d5537f118ccb487/index_new/cn/character_promotions.json</x:v>
      </x:c>
    </x:row>
    <x:row r="669" ht="20" customHeight="1">
      <x:c r="A669" s="6" t="str">
        <x:v>角色突破</x:v>
      </x:c>
      <x:c r="B669" s="6" t="str">
        <x:v>1221</x:v>
      </x:c>
      <x:c r="C669" s="6" t="n">
        <x:v>3</x:v>
      </x:c>
      <x:c r="D669" s="6" t="n">
        <x:v>4</x:v>
      </x:c>
      <x:c r="E669" s="7" t="str">
        <x:v>113012</x:v>
      </x:c>
      <x:c r="F669" s="7" t="str">
        <x:v>工造迴轮</x:v>
      </x:c>
      <x:c r="G669" s="6" t="n">
        <x:v>9</x:v>
      </x:c>
      <x:c r="H669" s="6" t="str">
        <x:v>https://raw.githubusercontent.com/Mar-7th/StarRailRes/dbe8cdfcfb0bf657b9fe1cf92d5537f118ccb487/index_new/cn/character_promotions.json</x:v>
      </x:c>
    </x:row>
    <x:row r="670" ht="20" customHeight="1">
      <x:c r="A670" s="6" t="str">
        <x:v>角色突破</x:v>
      </x:c>
      <x:c r="B670" s="6" t="str">
        <x:v>1221</x:v>
      </x:c>
      <x:c r="C670" s="6" t="n">
        <x:v>3</x:v>
      </x:c>
      <x:c r="D670" s="6" t="n">
        <x:v>4</x:v>
      </x:c>
      <x:c r="E670" s="7" t="str">
        <x:v>110421</x:v>
      </x:c>
      <x:c r="F670" s="7" t="str">
        <x:v>星际和平工作证</x:v>
      </x:c>
      <x:c r="G670" s="6" t="n">
        <x:v>7</x:v>
      </x:c>
      <x:c r="H670" s="6" t="str">
        <x:v>https://raw.githubusercontent.com/Mar-7th/StarRailRes/dbe8cdfcfb0bf657b9fe1cf92d5537f118ccb487/index_new/cn/character_promotions.json</x:v>
      </x:c>
    </x:row>
    <x:row r="671" ht="20" customHeight="1">
      <x:c r="A671" s="6" t="str">
        <x:v>角色突破</x:v>
      </x:c>
      <x:c r="B671" s="6" t="str">
        <x:v>1221</x:v>
      </x:c>
      <x:c r="C671" s="6" t="n">
        <x:v>4</x:v>
      </x:c>
      <x:c r="D671" s="6" t="n">
        <x:v>5</x:v>
      </x:c>
      <x:c r="E671" s="7" t="str">
        <x:v>2</x:v>
      </x:c>
      <x:c r="F671" s="7" t="str">
        <x:v>信用点</x:v>
      </x:c>
      <x:c r="G671" s="6" t="n">
        <x:v>80000</x:v>
      </x:c>
      <x:c r="H671" s="6" t="str">
        <x:v>https://raw.githubusercontent.com/Mar-7th/StarRailRes/dbe8cdfcfb0bf657b9fe1cf92d5537f118ccb487/index_new/cn/character_promotions.json</x:v>
      </x:c>
    </x:row>
    <x:row r="672" ht="20" customHeight="1">
      <x:c r="A672" s="6" t="str">
        <x:v>角色突破</x:v>
      </x:c>
      <x:c r="B672" s="6" t="str">
        <x:v>1221</x:v>
      </x:c>
      <x:c r="C672" s="6" t="n">
        <x:v>4</x:v>
      </x:c>
      <x:c r="D672" s="6" t="n">
        <x:v>5</x:v>
      </x:c>
      <x:c r="E672" s="7" t="str">
        <x:v>113013</x:v>
      </x:c>
      <x:c r="F672" s="7" t="str">
        <x:v>工造浑心</x:v>
      </x:c>
      <x:c r="G672" s="6" t="n">
        <x:v>6</x:v>
      </x:c>
      <x:c r="H672" s="6" t="str">
        <x:v>https://raw.githubusercontent.com/Mar-7th/StarRailRes/dbe8cdfcfb0bf657b9fe1cf92d5537f118ccb487/index_new/cn/character_promotions.json</x:v>
      </x:c>
    </x:row>
    <x:row r="673" ht="20" customHeight="1">
      <x:c r="A673" s="6" t="str">
        <x:v>角色突破</x:v>
      </x:c>
      <x:c r="B673" s="6" t="str">
        <x:v>1221</x:v>
      </x:c>
      <x:c r="C673" s="6" t="n">
        <x:v>4</x:v>
      </x:c>
      <x:c r="D673" s="6" t="n">
        <x:v>5</x:v>
      </x:c>
      <x:c r="E673" s="7" t="str">
        <x:v>110421</x:v>
      </x:c>
      <x:c r="F673" s="7" t="str">
        <x:v>星际和平工作证</x:v>
      </x:c>
      <x:c r="G673" s="6" t="n">
        <x:v>20</x:v>
      </x:c>
      <x:c r="H673" s="6" t="str">
        <x:v>https://raw.githubusercontent.com/Mar-7th/StarRailRes/dbe8cdfcfb0bf657b9fe1cf92d5537f118ccb487/index_new/cn/character_promotions.json</x:v>
      </x:c>
    </x:row>
    <x:row r="674" ht="20" customHeight="1">
      <x:c r="A674" s="6" t="str">
        <x:v>角色突破</x:v>
      </x:c>
      <x:c r="B674" s="6" t="str">
        <x:v>1221</x:v>
      </x:c>
      <x:c r="C674" s="6" t="n">
        <x:v>5</x:v>
      </x:c>
      <x:c r="D674" s="6" t="n">
        <x:v>6</x:v>
      </x:c>
      <x:c r="E674" s="7" t="str">
        <x:v>2</x:v>
      </x:c>
      <x:c r="F674" s="7" t="str">
        <x:v>信用点</x:v>
      </x:c>
      <x:c r="G674" s="6" t="n">
        <x:v>160000</x:v>
      </x:c>
      <x:c r="H674" s="6" t="str">
        <x:v>https://raw.githubusercontent.com/Mar-7th/StarRailRes/dbe8cdfcfb0bf657b9fe1cf92d5537f118ccb487/index_new/cn/character_promotions.json</x:v>
      </x:c>
    </x:row>
    <x:row r="675" ht="20" customHeight="1">
      <x:c r="A675" s="6" t="str">
        <x:v>角色突破</x:v>
      </x:c>
      <x:c r="B675" s="6" t="str">
        <x:v>1221</x:v>
      </x:c>
      <x:c r="C675" s="6" t="n">
        <x:v>5</x:v>
      </x:c>
      <x:c r="D675" s="6" t="n">
        <x:v>6</x:v>
      </x:c>
      <x:c r="E675" s="7" t="str">
        <x:v>113013</x:v>
      </x:c>
      <x:c r="F675" s="7" t="str">
        <x:v>工造浑心</x:v>
      </x:c>
      <x:c r="G675" s="6" t="n">
        <x:v>9</x:v>
      </x:c>
      <x:c r="H675" s="6" t="str">
        <x:v>https://raw.githubusercontent.com/Mar-7th/StarRailRes/dbe8cdfcfb0bf657b9fe1cf92d5537f118ccb487/index_new/cn/character_promotions.json</x:v>
      </x:c>
    </x:row>
    <x:row r="676" ht="20" customHeight="1">
      <x:c r="A676" s="6" t="str">
        <x:v>角色突破</x:v>
      </x:c>
      <x:c r="B676" s="6" t="str">
        <x:v>1221</x:v>
      </x:c>
      <x:c r="C676" s="6" t="n">
        <x:v>5</x:v>
      </x:c>
      <x:c r="D676" s="6" t="n">
        <x:v>6</x:v>
      </x:c>
      <x:c r="E676" s="7" t="str">
        <x:v>110421</x:v>
      </x:c>
      <x:c r="F676" s="7" t="str">
        <x:v>星际和平工作证</x:v>
      </x:c>
      <x:c r="G676" s="6" t="n">
        <x:v>35</x:v>
      </x:c>
      <x:c r="H676" s="6" t="str">
        <x:v>https://raw.githubusercontent.com/Mar-7th/StarRailRes/dbe8cdfcfb0bf657b9fe1cf92d5537f118ccb487/index_new/cn/character_promotions.json</x:v>
      </x:c>
    </x:row>
    <x:row r="677" ht="20" customHeight="1">
      <x:c r="A677" s="6" t="str">
        <x:v>角色突破</x:v>
      </x:c>
      <x:c r="B677" s="6" t="str">
        <x:v>1222</x:v>
      </x:c>
      <x:c r="C677" s="6" t="n">
        <x:v>0</x:v>
      </x:c>
      <x:c r="D677" s="6" t="n">
        <x:v>1</x:v>
      </x:c>
      <x:c r="E677" s="7" t="str">
        <x:v>2</x:v>
      </x:c>
      <x:c r="F677" s="7" t="str">
        <x:v>信用点</x:v>
      </x:c>
      <x:c r="G677" s="6" t="n">
        <x:v>4000</x:v>
      </x:c>
      <x:c r="H677" s="6" t="str">
        <x:v>https://raw.githubusercontent.com/Mar-7th/StarRailRes/dbe8cdfcfb0bf657b9fe1cf92d5537f118ccb487/index_new/cn/character_promotions.json</x:v>
      </x:c>
    </x:row>
    <x:row r="678" ht="20" customHeight="1">
      <x:c r="A678" s="6" t="str">
        <x:v>角色突破</x:v>
      </x:c>
      <x:c r="B678" s="6" t="str">
        <x:v>1222</x:v>
      </x:c>
      <x:c r="C678" s="6" t="n">
        <x:v>0</x:v>
      </x:c>
      <x:c r="D678" s="6" t="n">
        <x:v>1</x:v>
      </x:c>
      <x:c r="E678" s="7" t="str">
        <x:v>113001</x:v>
      </x:c>
      <x:c r="F678" s="7" t="str">
        <x:v>永寿幼芽</x:v>
      </x:c>
      <x:c r="G678" s="6" t="n">
        <x:v>5</x:v>
      </x:c>
      <x:c r="H678" s="6" t="str">
        <x:v>https://raw.githubusercontent.com/Mar-7th/StarRailRes/dbe8cdfcfb0bf657b9fe1cf92d5537f118ccb487/index_new/cn/character_promotions.json</x:v>
      </x:c>
    </x:row>
    <x:row r="679" ht="20" customHeight="1">
      <x:c r="A679" s="6" t="str">
        <x:v>角色突破</x:v>
      </x:c>
      <x:c r="B679" s="6" t="str">
        <x:v>1222</x:v>
      </x:c>
      <x:c r="C679" s="6" t="n">
        <x:v>1</x:v>
      </x:c>
      <x:c r="D679" s="6" t="n">
        <x:v>2</x:v>
      </x:c>
      <x:c r="E679" s="7" t="str">
        <x:v>2</x:v>
      </x:c>
      <x:c r="F679" s="7" t="str">
        <x:v>信用点</x:v>
      </x:c>
      <x:c r="G679" s="6" t="n">
        <x:v>8000</x:v>
      </x:c>
      <x:c r="H679" s="6" t="str">
        <x:v>https://raw.githubusercontent.com/Mar-7th/StarRailRes/dbe8cdfcfb0bf657b9fe1cf92d5537f118ccb487/index_new/cn/character_promotions.json</x:v>
      </x:c>
    </x:row>
    <x:row r="680" ht="20" customHeight="1">
      <x:c r="A680" s="6" t="str">
        <x:v>角色突破</x:v>
      </x:c>
      <x:c r="B680" s="6" t="str">
        <x:v>1222</x:v>
      </x:c>
      <x:c r="C680" s="6" t="n">
        <x:v>1</x:v>
      </x:c>
      <x:c r="D680" s="6" t="n">
        <x:v>2</x:v>
      </x:c>
      <x:c r="E680" s="7" t="str">
        <x:v>113001</x:v>
      </x:c>
      <x:c r="F680" s="7" t="str">
        <x:v>永寿幼芽</x:v>
      </x:c>
      <x:c r="G680" s="6" t="n">
        <x:v>10</x:v>
      </x:c>
      <x:c r="H680" s="6" t="str">
        <x:v>https://raw.githubusercontent.com/Mar-7th/StarRailRes/dbe8cdfcfb0bf657b9fe1cf92d5537f118ccb487/index_new/cn/character_promotions.json</x:v>
      </x:c>
    </x:row>
    <x:row r="681" ht="20" customHeight="1">
      <x:c r="A681" s="6" t="str">
        <x:v>角色突破</x:v>
      </x:c>
      <x:c r="B681" s="6" t="str">
        <x:v>1222</x:v>
      </x:c>
      <x:c r="C681" s="6" t="n">
        <x:v>2</x:v>
      </x:c>
      <x:c r="D681" s="6" t="n">
        <x:v>3</x:v>
      </x:c>
      <x:c r="E681" s="7" t="str">
        <x:v>2</x:v>
      </x:c>
      <x:c r="F681" s="7" t="str">
        <x:v>信用点</x:v>
      </x:c>
      <x:c r="G681" s="6" t="n">
        <x:v>16000</x:v>
      </x:c>
      <x:c r="H681" s="6" t="str">
        <x:v>https://raw.githubusercontent.com/Mar-7th/StarRailRes/dbe8cdfcfb0bf657b9fe1cf92d5537f118ccb487/index_new/cn/character_promotions.json</x:v>
      </x:c>
    </x:row>
    <x:row r="682" ht="20" customHeight="1">
      <x:c r="A682" s="6" t="str">
        <x:v>角色突破</x:v>
      </x:c>
      <x:c r="B682" s="6" t="str">
        <x:v>1222</x:v>
      </x:c>
      <x:c r="C682" s="6" t="n">
        <x:v>2</x:v>
      </x:c>
      <x:c r="D682" s="6" t="n">
        <x:v>3</x:v>
      </x:c>
      <x:c r="E682" s="7" t="str">
        <x:v>113002</x:v>
      </x:c>
      <x:c r="F682" s="7" t="str">
        <x:v>永寿天华</x:v>
      </x:c>
      <x:c r="G682" s="6" t="n">
        <x:v>6</x:v>
      </x:c>
      <x:c r="H682" s="6" t="str">
        <x:v>https://raw.githubusercontent.com/Mar-7th/StarRailRes/dbe8cdfcfb0bf657b9fe1cf92d5537f118ccb487/index_new/cn/character_promotions.json</x:v>
      </x:c>
    </x:row>
    <x:row r="683" ht="20" customHeight="1">
      <x:c r="A683" s="6" t="str">
        <x:v>角色突破</x:v>
      </x:c>
      <x:c r="B683" s="6" t="str">
        <x:v>1222</x:v>
      </x:c>
      <x:c r="C683" s="6" t="n">
        <x:v>2</x:v>
      </x:c>
      <x:c r="D683" s="6" t="n">
        <x:v>3</x:v>
      </x:c>
      <x:c r="E683" s="7" t="str">
        <x:v>110422</x:v>
      </x:c>
      <x:c r="F683" s="7" t="str">
        <x:v>忿火之心</x:v>
      </x:c>
      <x:c r="G683" s="6" t="n">
        <x:v>3</x:v>
      </x:c>
      <x:c r="H683" s="6" t="str">
        <x:v>https://raw.githubusercontent.com/Mar-7th/StarRailRes/dbe8cdfcfb0bf657b9fe1cf92d5537f118ccb487/index_new/cn/character_promotions.json</x:v>
      </x:c>
    </x:row>
    <x:row r="684" ht="20" customHeight="1">
      <x:c r="A684" s="6" t="str">
        <x:v>角色突破</x:v>
      </x:c>
      <x:c r="B684" s="6" t="str">
        <x:v>1222</x:v>
      </x:c>
      <x:c r="C684" s="6" t="n">
        <x:v>3</x:v>
      </x:c>
      <x:c r="D684" s="6" t="n">
        <x:v>4</x:v>
      </x:c>
      <x:c r="E684" s="7" t="str">
        <x:v>2</x:v>
      </x:c>
      <x:c r="F684" s="7" t="str">
        <x:v>信用点</x:v>
      </x:c>
      <x:c r="G684" s="6" t="n">
        <x:v>40000</x:v>
      </x:c>
      <x:c r="H684" s="6" t="str">
        <x:v>https://raw.githubusercontent.com/Mar-7th/StarRailRes/dbe8cdfcfb0bf657b9fe1cf92d5537f118ccb487/index_new/cn/character_promotions.json</x:v>
      </x:c>
    </x:row>
    <x:row r="685" ht="20" customHeight="1">
      <x:c r="A685" s="6" t="str">
        <x:v>角色突破</x:v>
      </x:c>
      <x:c r="B685" s="6" t="str">
        <x:v>1222</x:v>
      </x:c>
      <x:c r="C685" s="6" t="n">
        <x:v>3</x:v>
      </x:c>
      <x:c r="D685" s="6" t="n">
        <x:v>4</x:v>
      </x:c>
      <x:c r="E685" s="7" t="str">
        <x:v>113002</x:v>
      </x:c>
      <x:c r="F685" s="7" t="str">
        <x:v>永寿天华</x:v>
      </x:c>
      <x:c r="G685" s="6" t="n">
        <x:v>9</x:v>
      </x:c>
      <x:c r="H685" s="6" t="str">
        <x:v>https://raw.githubusercontent.com/Mar-7th/StarRailRes/dbe8cdfcfb0bf657b9fe1cf92d5537f118ccb487/index_new/cn/character_promotions.json</x:v>
      </x:c>
    </x:row>
    <x:row r="686" ht="20" customHeight="1">
      <x:c r="A686" s="6" t="str">
        <x:v>角色突破</x:v>
      </x:c>
      <x:c r="B686" s="6" t="str">
        <x:v>1222</x:v>
      </x:c>
      <x:c r="C686" s="6" t="n">
        <x:v>3</x:v>
      </x:c>
      <x:c r="D686" s="6" t="n">
        <x:v>4</x:v>
      </x:c>
      <x:c r="E686" s="7" t="str">
        <x:v>110422</x:v>
      </x:c>
      <x:c r="F686" s="7" t="str">
        <x:v>忿火之心</x:v>
      </x:c>
      <x:c r="G686" s="6" t="n">
        <x:v>7</x:v>
      </x:c>
      <x:c r="H686" s="6" t="str">
        <x:v>https://raw.githubusercontent.com/Mar-7th/StarRailRes/dbe8cdfcfb0bf657b9fe1cf92d5537f118ccb487/index_new/cn/character_promotions.json</x:v>
      </x:c>
    </x:row>
    <x:row r="687" ht="20" customHeight="1">
      <x:c r="A687" s="6" t="str">
        <x:v>角色突破</x:v>
      </x:c>
      <x:c r="B687" s="6" t="str">
        <x:v>1222</x:v>
      </x:c>
      <x:c r="C687" s="6" t="n">
        <x:v>4</x:v>
      </x:c>
      <x:c r="D687" s="6" t="n">
        <x:v>5</x:v>
      </x:c>
      <x:c r="E687" s="7" t="str">
        <x:v>2</x:v>
      </x:c>
      <x:c r="F687" s="7" t="str">
        <x:v>信用点</x:v>
      </x:c>
      <x:c r="G687" s="6" t="n">
        <x:v>80000</x:v>
      </x:c>
      <x:c r="H687" s="6" t="str">
        <x:v>https://raw.githubusercontent.com/Mar-7th/StarRailRes/dbe8cdfcfb0bf657b9fe1cf92d5537f118ccb487/index_new/cn/character_promotions.json</x:v>
      </x:c>
    </x:row>
    <x:row r="688" ht="20" customHeight="1">
      <x:c r="A688" s="6" t="str">
        <x:v>角色突破</x:v>
      </x:c>
      <x:c r="B688" s="6" t="str">
        <x:v>1222</x:v>
      </x:c>
      <x:c r="C688" s="6" t="n">
        <x:v>4</x:v>
      </x:c>
      <x:c r="D688" s="6" t="n">
        <x:v>5</x:v>
      </x:c>
      <x:c r="E688" s="7" t="str">
        <x:v>113003</x:v>
      </x:c>
      <x:c r="F688" s="7" t="str">
        <x:v>永寿荣枝</x:v>
      </x:c>
      <x:c r="G688" s="6" t="n">
        <x:v>6</x:v>
      </x:c>
      <x:c r="H688" s="6" t="str">
        <x:v>https://raw.githubusercontent.com/Mar-7th/StarRailRes/dbe8cdfcfb0bf657b9fe1cf92d5537f118ccb487/index_new/cn/character_promotions.json</x:v>
      </x:c>
    </x:row>
    <x:row r="689" ht="20" customHeight="1">
      <x:c r="A689" s="6" t="str">
        <x:v>角色突破</x:v>
      </x:c>
      <x:c r="B689" s="6" t="str">
        <x:v>1222</x:v>
      </x:c>
      <x:c r="C689" s="6" t="n">
        <x:v>4</x:v>
      </x:c>
      <x:c r="D689" s="6" t="n">
        <x:v>5</x:v>
      </x:c>
      <x:c r="E689" s="7" t="str">
        <x:v>110422</x:v>
      </x:c>
      <x:c r="F689" s="7" t="str">
        <x:v>忿火之心</x:v>
      </x:c>
      <x:c r="G689" s="6" t="n">
        <x:v>20</x:v>
      </x:c>
      <x:c r="H689" s="6" t="str">
        <x:v>https://raw.githubusercontent.com/Mar-7th/StarRailRes/dbe8cdfcfb0bf657b9fe1cf92d5537f118ccb487/index_new/cn/character_promotions.json</x:v>
      </x:c>
    </x:row>
    <x:row r="690" ht="20" customHeight="1">
      <x:c r="A690" s="6" t="str">
        <x:v>角色突破</x:v>
      </x:c>
      <x:c r="B690" s="6" t="str">
        <x:v>1222</x:v>
      </x:c>
      <x:c r="C690" s="6" t="n">
        <x:v>5</x:v>
      </x:c>
      <x:c r="D690" s="6" t="n">
        <x:v>6</x:v>
      </x:c>
      <x:c r="E690" s="7" t="str">
        <x:v>2</x:v>
      </x:c>
      <x:c r="F690" s="7" t="str">
        <x:v>信用点</x:v>
      </x:c>
      <x:c r="G690" s="6" t="n">
        <x:v>160000</x:v>
      </x:c>
      <x:c r="H690" s="6" t="str">
        <x:v>https://raw.githubusercontent.com/Mar-7th/StarRailRes/dbe8cdfcfb0bf657b9fe1cf92d5537f118ccb487/index_new/cn/character_promotions.json</x:v>
      </x:c>
    </x:row>
    <x:row r="691" ht="20" customHeight="1">
      <x:c r="A691" s="6" t="str">
        <x:v>角色突破</x:v>
      </x:c>
      <x:c r="B691" s="6" t="str">
        <x:v>1222</x:v>
      </x:c>
      <x:c r="C691" s="6" t="n">
        <x:v>5</x:v>
      </x:c>
      <x:c r="D691" s="6" t="n">
        <x:v>6</x:v>
      </x:c>
      <x:c r="E691" s="7" t="str">
        <x:v>113003</x:v>
      </x:c>
      <x:c r="F691" s="7" t="str">
        <x:v>永寿荣枝</x:v>
      </x:c>
      <x:c r="G691" s="6" t="n">
        <x:v>9</x:v>
      </x:c>
      <x:c r="H691" s="6" t="str">
        <x:v>https://raw.githubusercontent.com/Mar-7th/StarRailRes/dbe8cdfcfb0bf657b9fe1cf92d5537f118ccb487/index_new/cn/character_promotions.json</x:v>
      </x:c>
    </x:row>
    <x:row r="692" ht="20" customHeight="1">
      <x:c r="A692" s="6" t="str">
        <x:v>角色突破</x:v>
      </x:c>
      <x:c r="B692" s="6" t="str">
        <x:v>1222</x:v>
      </x:c>
      <x:c r="C692" s="6" t="n">
        <x:v>5</x:v>
      </x:c>
      <x:c r="D692" s="6" t="n">
        <x:v>6</x:v>
      </x:c>
      <x:c r="E692" s="7" t="str">
        <x:v>110422</x:v>
      </x:c>
      <x:c r="F692" s="7" t="str">
        <x:v>忿火之心</x:v>
      </x:c>
      <x:c r="G692" s="6" t="n">
        <x:v>35</x:v>
      </x:c>
      <x:c r="H692" s="6" t="str">
        <x:v>https://raw.githubusercontent.com/Mar-7th/StarRailRes/dbe8cdfcfb0bf657b9fe1cf92d5537f118ccb487/index_new/cn/character_promotions.json</x:v>
      </x:c>
    </x:row>
    <x:row r="693" ht="20" customHeight="1">
      <x:c r="A693" s="6" t="str">
        <x:v>角色突破</x:v>
      </x:c>
      <x:c r="B693" s="6" t="str">
        <x:v>1223</x:v>
      </x:c>
      <x:c r="C693" s="6" t="n">
        <x:v>0</x:v>
      </x:c>
      <x:c r="D693" s="6" t="n">
        <x:v>1</x:v>
      </x:c>
      <x:c r="E693" s="7" t="str">
        <x:v>2</x:v>
      </x:c>
      <x:c r="F693" s="7" t="str">
        <x:v>信用点</x:v>
      </x:c>
      <x:c r="G693" s="6" t="n">
        <x:v>3200</x:v>
      </x:c>
      <x:c r="H693" s="6" t="str">
        <x:v>https://raw.githubusercontent.com/Mar-7th/StarRailRes/dbe8cdfcfb0bf657b9fe1cf92d5537f118ccb487/index_new/cn/character_promotions.json</x:v>
      </x:c>
    </x:row>
    <x:row r="694" ht="20" customHeight="1">
      <x:c r="A694" s="6" t="str">
        <x:v>角色突破</x:v>
      </x:c>
      <x:c r="B694" s="6" t="str">
        <x:v>1223</x:v>
      </x:c>
      <x:c r="C694" s="6" t="n">
        <x:v>0</x:v>
      </x:c>
      <x:c r="D694" s="6" t="n">
        <x:v>1</x:v>
      </x:c>
      <x:c r="E694" s="7" t="str">
        <x:v>113011</x:v>
      </x:c>
      <x:c r="F694" s="7" t="str">
        <x:v>工造机杼</x:v>
      </x:c>
      <x:c r="G694" s="6" t="n">
        <x:v>4</x:v>
      </x:c>
      <x:c r="H694" s="6" t="str">
        <x:v>https://raw.githubusercontent.com/Mar-7th/StarRailRes/dbe8cdfcfb0bf657b9fe1cf92d5537f118ccb487/index_new/cn/character_promotions.json</x:v>
      </x:c>
    </x:row>
    <x:row r="695" ht="20" customHeight="1">
      <x:c r="A695" s="6" t="str">
        <x:v>角色突破</x:v>
      </x:c>
      <x:c r="B695" s="6" t="str">
        <x:v>1223</x:v>
      </x:c>
      <x:c r="C695" s="6" t="n">
        <x:v>1</x:v>
      </x:c>
      <x:c r="D695" s="6" t="n">
        <x:v>2</x:v>
      </x:c>
      <x:c r="E695" s="7" t="str">
        <x:v>2</x:v>
      </x:c>
      <x:c r="F695" s="7" t="str">
        <x:v>信用点</x:v>
      </x:c>
      <x:c r="G695" s="6" t="n">
        <x:v>6400</x:v>
      </x:c>
      <x:c r="H695" s="6" t="str">
        <x:v>https://raw.githubusercontent.com/Mar-7th/StarRailRes/dbe8cdfcfb0bf657b9fe1cf92d5537f118ccb487/index_new/cn/character_promotions.json</x:v>
      </x:c>
    </x:row>
    <x:row r="696" ht="20" customHeight="1">
      <x:c r="A696" s="6" t="str">
        <x:v>角色突破</x:v>
      </x:c>
      <x:c r="B696" s="6" t="str">
        <x:v>1223</x:v>
      </x:c>
      <x:c r="C696" s="6" t="n">
        <x:v>1</x:v>
      </x:c>
      <x:c r="D696" s="6" t="n">
        <x:v>2</x:v>
      </x:c>
      <x:c r="E696" s="7" t="str">
        <x:v>113011</x:v>
      </x:c>
      <x:c r="F696" s="7" t="str">
        <x:v>工造机杼</x:v>
      </x:c>
      <x:c r="G696" s="6" t="n">
        <x:v>8</x:v>
      </x:c>
      <x:c r="H696" s="6" t="str">
        <x:v>https://raw.githubusercontent.com/Mar-7th/StarRailRes/dbe8cdfcfb0bf657b9fe1cf92d5537f118ccb487/index_new/cn/character_promotions.json</x:v>
      </x:c>
    </x:row>
    <x:row r="697" ht="20" customHeight="1">
      <x:c r="A697" s="6" t="str">
        <x:v>角色突破</x:v>
      </x:c>
      <x:c r="B697" s="6" t="str">
        <x:v>1223</x:v>
      </x:c>
      <x:c r="C697" s="6" t="n">
        <x:v>2</x:v>
      </x:c>
      <x:c r="D697" s="6" t="n">
        <x:v>3</x:v>
      </x:c>
      <x:c r="E697" s="7" t="str">
        <x:v>2</x:v>
      </x:c>
      <x:c r="F697" s="7" t="str">
        <x:v>信用点</x:v>
      </x:c>
      <x:c r="G697" s="6" t="n">
        <x:v>12800</x:v>
      </x:c>
      <x:c r="H697" s="6" t="str">
        <x:v>https://raw.githubusercontent.com/Mar-7th/StarRailRes/dbe8cdfcfb0bf657b9fe1cf92d5537f118ccb487/index_new/cn/character_promotions.json</x:v>
      </x:c>
    </x:row>
    <x:row r="698" ht="20" customHeight="1">
      <x:c r="A698" s="6" t="str">
        <x:v>角色突破</x:v>
      </x:c>
      <x:c r="B698" s="6" t="str">
        <x:v>1223</x:v>
      </x:c>
      <x:c r="C698" s="6" t="n">
        <x:v>2</x:v>
      </x:c>
      <x:c r="D698" s="6" t="n">
        <x:v>3</x:v>
      </x:c>
      <x:c r="E698" s="7" t="str">
        <x:v>113012</x:v>
      </x:c>
      <x:c r="F698" s="7" t="str">
        <x:v>工造迴轮</x:v>
      </x:c>
      <x:c r="G698" s="6" t="n">
        <x:v>5</x:v>
      </x:c>
      <x:c r="H698" s="6" t="str">
        <x:v>https://raw.githubusercontent.com/Mar-7th/StarRailRes/dbe8cdfcfb0bf657b9fe1cf92d5537f118ccb487/index_new/cn/character_promotions.json</x:v>
      </x:c>
    </x:row>
    <x:row r="699" ht="20" customHeight="1">
      <x:c r="A699" s="6" t="str">
        <x:v>角色突破</x:v>
      </x:c>
      <x:c r="B699" s="6" t="str">
        <x:v>1223</x:v>
      </x:c>
      <x:c r="C699" s="6" t="n">
        <x:v>2</x:v>
      </x:c>
      <x:c r="D699" s="6" t="n">
        <x:v>3</x:v>
      </x:c>
      <x:c r="E699" s="7" t="str">
        <x:v>110424</x:v>
      </x:c>
      <x:c r="F699" s="7" t="str">
        <x:v>兽棺之钉</x:v>
      </x:c>
      <x:c r="G699" s="6" t="n">
        <x:v>2</x:v>
      </x:c>
      <x:c r="H699" s="6" t="str">
        <x:v>https://raw.githubusercontent.com/Mar-7th/StarRailRes/dbe8cdfcfb0bf657b9fe1cf92d5537f118ccb487/index_new/cn/character_promotions.json</x:v>
      </x:c>
    </x:row>
    <x:row r="700" ht="20" customHeight="1">
      <x:c r="A700" s="6" t="str">
        <x:v>角色突破</x:v>
      </x:c>
      <x:c r="B700" s="6" t="str">
        <x:v>1223</x:v>
      </x:c>
      <x:c r="C700" s="6" t="n">
        <x:v>3</x:v>
      </x:c>
      <x:c r="D700" s="6" t="n">
        <x:v>4</x:v>
      </x:c>
      <x:c r="E700" s="7" t="str">
        <x:v>2</x:v>
      </x:c>
      <x:c r="F700" s="7" t="str">
        <x:v>信用点</x:v>
      </x:c>
      <x:c r="G700" s="6" t="n">
        <x:v>32000</x:v>
      </x:c>
      <x:c r="H700" s="6" t="str">
        <x:v>https://raw.githubusercontent.com/Mar-7th/StarRailRes/dbe8cdfcfb0bf657b9fe1cf92d5537f118ccb487/index_new/cn/character_promotions.json</x:v>
      </x:c>
    </x:row>
    <x:row r="701" ht="20" customHeight="1">
      <x:c r="A701" s="6" t="str">
        <x:v>角色突破</x:v>
      </x:c>
      <x:c r="B701" s="6" t="str">
        <x:v>1223</x:v>
      </x:c>
      <x:c r="C701" s="6" t="n">
        <x:v>3</x:v>
      </x:c>
      <x:c r="D701" s="6" t="n">
        <x:v>4</x:v>
      </x:c>
      <x:c r="E701" s="7" t="str">
        <x:v>113012</x:v>
      </x:c>
      <x:c r="F701" s="7" t="str">
        <x:v>工造迴轮</x:v>
      </x:c>
      <x:c r="G701" s="6" t="n">
        <x:v>8</x:v>
      </x:c>
      <x:c r="H701" s="6" t="str">
        <x:v>https://raw.githubusercontent.com/Mar-7th/StarRailRes/dbe8cdfcfb0bf657b9fe1cf92d5537f118ccb487/index_new/cn/character_promotions.json</x:v>
      </x:c>
    </x:row>
    <x:row r="702" ht="20" customHeight="1">
      <x:c r="A702" s="6" t="str">
        <x:v>角色突破</x:v>
      </x:c>
      <x:c r="B702" s="6" t="str">
        <x:v>1223</x:v>
      </x:c>
      <x:c r="C702" s="6" t="n">
        <x:v>3</x:v>
      </x:c>
      <x:c r="D702" s="6" t="n">
        <x:v>4</x:v>
      </x:c>
      <x:c r="E702" s="7" t="str">
        <x:v>110424</x:v>
      </x:c>
      <x:c r="F702" s="7" t="str">
        <x:v>兽棺之钉</x:v>
      </x:c>
      <x:c r="G702" s="6" t="n">
        <x:v>5</x:v>
      </x:c>
      <x:c r="H702" s="6" t="str">
        <x:v>https://raw.githubusercontent.com/Mar-7th/StarRailRes/dbe8cdfcfb0bf657b9fe1cf92d5537f118ccb487/index_new/cn/character_promotions.json</x:v>
      </x:c>
    </x:row>
    <x:row r="703" ht="20" customHeight="1">
      <x:c r="A703" s="6" t="str">
        <x:v>角色突破</x:v>
      </x:c>
      <x:c r="B703" s="6" t="str">
        <x:v>1223</x:v>
      </x:c>
      <x:c r="C703" s="6" t="n">
        <x:v>4</x:v>
      </x:c>
      <x:c r="D703" s="6" t="n">
        <x:v>5</x:v>
      </x:c>
      <x:c r="E703" s="7" t="str">
        <x:v>2</x:v>
      </x:c>
      <x:c r="F703" s="7" t="str">
        <x:v>信用点</x:v>
      </x:c>
      <x:c r="G703" s="6" t="n">
        <x:v>64000</x:v>
      </x:c>
      <x:c r="H703" s="6" t="str">
        <x:v>https://raw.githubusercontent.com/Mar-7th/StarRailRes/dbe8cdfcfb0bf657b9fe1cf92d5537f118ccb487/index_new/cn/character_promotions.json</x:v>
      </x:c>
    </x:row>
    <x:row r="704" ht="20" customHeight="1">
      <x:c r="A704" s="6" t="str">
        <x:v>角色突破</x:v>
      </x:c>
      <x:c r="B704" s="6" t="str">
        <x:v>1223</x:v>
      </x:c>
      <x:c r="C704" s="6" t="n">
        <x:v>4</x:v>
      </x:c>
      <x:c r="D704" s="6" t="n">
        <x:v>5</x:v>
      </x:c>
      <x:c r="E704" s="7" t="str">
        <x:v>113013</x:v>
      </x:c>
      <x:c r="F704" s="7" t="str">
        <x:v>工造浑心</x:v>
      </x:c>
      <x:c r="G704" s="6" t="n">
        <x:v>5</x:v>
      </x:c>
      <x:c r="H704" s="6" t="str">
        <x:v>https://raw.githubusercontent.com/Mar-7th/StarRailRes/dbe8cdfcfb0bf657b9fe1cf92d5537f118ccb487/index_new/cn/character_promotions.json</x:v>
      </x:c>
    </x:row>
    <x:row r="705" ht="20" customHeight="1">
      <x:c r="A705" s="6" t="str">
        <x:v>角色突破</x:v>
      </x:c>
      <x:c r="B705" s="6" t="str">
        <x:v>1223</x:v>
      </x:c>
      <x:c r="C705" s="6" t="n">
        <x:v>4</x:v>
      </x:c>
      <x:c r="D705" s="6" t="n">
        <x:v>5</x:v>
      </x:c>
      <x:c r="E705" s="7" t="str">
        <x:v>110424</x:v>
      </x:c>
      <x:c r="F705" s="7" t="str">
        <x:v>兽棺之钉</x:v>
      </x:c>
      <x:c r="G705" s="6" t="n">
        <x:v>15</x:v>
      </x:c>
      <x:c r="H705" s="6" t="str">
        <x:v>https://raw.githubusercontent.com/Mar-7th/StarRailRes/dbe8cdfcfb0bf657b9fe1cf92d5537f118ccb487/index_new/cn/character_promotions.json</x:v>
      </x:c>
    </x:row>
    <x:row r="706" ht="20" customHeight="1">
      <x:c r="A706" s="6" t="str">
        <x:v>角色突破</x:v>
      </x:c>
      <x:c r="B706" s="6" t="str">
        <x:v>1223</x:v>
      </x:c>
      <x:c r="C706" s="6" t="n">
        <x:v>5</x:v>
      </x:c>
      <x:c r="D706" s="6" t="n">
        <x:v>6</x:v>
      </x:c>
      <x:c r="E706" s="7" t="str">
        <x:v>2</x:v>
      </x:c>
      <x:c r="F706" s="7" t="str">
        <x:v>信用点</x:v>
      </x:c>
      <x:c r="G706" s="6" t="n">
        <x:v>128000</x:v>
      </x:c>
      <x:c r="H706" s="6" t="str">
        <x:v>https://raw.githubusercontent.com/Mar-7th/StarRailRes/dbe8cdfcfb0bf657b9fe1cf92d5537f118ccb487/index_new/cn/character_promotions.json</x:v>
      </x:c>
    </x:row>
    <x:row r="707" ht="20" customHeight="1">
      <x:c r="A707" s="6" t="str">
        <x:v>角色突破</x:v>
      </x:c>
      <x:c r="B707" s="6" t="str">
        <x:v>1223</x:v>
      </x:c>
      <x:c r="C707" s="6" t="n">
        <x:v>5</x:v>
      </x:c>
      <x:c r="D707" s="6" t="n">
        <x:v>6</x:v>
      </x:c>
      <x:c r="E707" s="7" t="str">
        <x:v>113013</x:v>
      </x:c>
      <x:c r="F707" s="7" t="str">
        <x:v>工造浑心</x:v>
      </x:c>
      <x:c r="G707" s="6" t="n">
        <x:v>7</x:v>
      </x:c>
      <x:c r="H707" s="6" t="str">
        <x:v>https://raw.githubusercontent.com/Mar-7th/StarRailRes/dbe8cdfcfb0bf657b9fe1cf92d5537f118ccb487/index_new/cn/character_promotions.json</x:v>
      </x:c>
    </x:row>
    <x:row r="708" ht="20" customHeight="1">
      <x:c r="A708" s="6" t="str">
        <x:v>角色突破</x:v>
      </x:c>
      <x:c r="B708" s="6" t="str">
        <x:v>1223</x:v>
      </x:c>
      <x:c r="C708" s="6" t="n">
        <x:v>5</x:v>
      </x:c>
      <x:c r="D708" s="6" t="n">
        <x:v>6</x:v>
      </x:c>
      <x:c r="E708" s="7" t="str">
        <x:v>110424</x:v>
      </x:c>
      <x:c r="F708" s="7" t="str">
        <x:v>兽棺之钉</x:v>
      </x:c>
      <x:c r="G708" s="6" t="n">
        <x:v>28</x:v>
      </x:c>
      <x:c r="H708" s="6" t="str">
        <x:v>https://raw.githubusercontent.com/Mar-7th/StarRailRes/dbe8cdfcfb0bf657b9fe1cf92d5537f118ccb487/index_new/cn/character_promotions.json</x:v>
      </x:c>
    </x:row>
    <x:row r="709" ht="20" customHeight="1">
      <x:c r="A709" s="6" t="str">
        <x:v>角色突破</x:v>
      </x:c>
      <x:c r="B709" s="6" t="str">
        <x:v>1224</x:v>
      </x:c>
      <x:c r="C709" s="6" t="n">
        <x:v>0</x:v>
      </x:c>
      <x:c r="D709" s="6" t="n">
        <x:v>1</x:v>
      </x:c>
      <x:c r="E709" s="7" t="str">
        <x:v>2</x:v>
      </x:c>
      <x:c r="F709" s="7" t="str">
        <x:v>信用点</x:v>
      </x:c>
      <x:c r="G709" s="6" t="n">
        <x:v>3200</x:v>
      </x:c>
      <x:c r="H709" s="6" t="str">
        <x:v>https://raw.githubusercontent.com/Mar-7th/StarRailRes/dbe8cdfcfb0bf657b9fe1cf92d5537f118ccb487/index_new/cn/character_promotions.json</x:v>
      </x:c>
    </x:row>
    <x:row r="710" ht="20" customHeight="1">
      <x:c r="A710" s="6" t="str">
        <x:v>角色突破</x:v>
      </x:c>
      <x:c r="B710" s="6" t="str">
        <x:v>1224</x:v>
      </x:c>
      <x:c r="C710" s="6" t="n">
        <x:v>0</x:v>
      </x:c>
      <x:c r="D710" s="6" t="n">
        <x:v>1</x:v>
      </x:c>
      <x:c r="E710" s="7" t="str">
        <x:v>111011</x:v>
      </x:c>
      <x:c r="F710" s="7" t="str">
        <x:v>掠夺的本能</x:v>
      </x:c>
      <x:c r="G710" s="6" t="n">
        <x:v>4</x:v>
      </x:c>
      <x:c r="H710" s="6" t="str">
        <x:v>https://raw.githubusercontent.com/Mar-7th/StarRailRes/dbe8cdfcfb0bf657b9fe1cf92d5537f118ccb487/index_new/cn/character_promotions.json</x:v>
      </x:c>
    </x:row>
    <x:row r="711" ht="20" customHeight="1">
      <x:c r="A711" s="6" t="str">
        <x:v>角色突破</x:v>
      </x:c>
      <x:c r="B711" s="6" t="str">
        <x:v>1224</x:v>
      </x:c>
      <x:c r="C711" s="6" t="n">
        <x:v>1</x:v>
      </x:c>
      <x:c r="D711" s="6" t="n">
        <x:v>2</x:v>
      </x:c>
      <x:c r="E711" s="7" t="str">
        <x:v>2</x:v>
      </x:c>
      <x:c r="F711" s="7" t="str">
        <x:v>信用点</x:v>
      </x:c>
      <x:c r="G711" s="6" t="n">
        <x:v>6400</x:v>
      </x:c>
      <x:c r="H711" s="6" t="str">
        <x:v>https://raw.githubusercontent.com/Mar-7th/StarRailRes/dbe8cdfcfb0bf657b9fe1cf92d5537f118ccb487/index_new/cn/character_promotions.json</x:v>
      </x:c>
    </x:row>
    <x:row r="712" ht="20" customHeight="1">
      <x:c r="A712" s="6" t="str">
        <x:v>角色突破</x:v>
      </x:c>
      <x:c r="B712" s="6" t="str">
        <x:v>1224</x:v>
      </x:c>
      <x:c r="C712" s="6" t="n">
        <x:v>1</x:v>
      </x:c>
      <x:c r="D712" s="6" t="n">
        <x:v>2</x:v>
      </x:c>
      <x:c r="E712" s="7" t="str">
        <x:v>111011</x:v>
      </x:c>
      <x:c r="F712" s="7" t="str">
        <x:v>掠夺的本能</x:v>
      </x:c>
      <x:c r="G712" s="6" t="n">
        <x:v>8</x:v>
      </x:c>
      <x:c r="H712" s="6" t="str">
        <x:v>https://raw.githubusercontent.com/Mar-7th/StarRailRes/dbe8cdfcfb0bf657b9fe1cf92d5537f118ccb487/index_new/cn/character_promotions.json</x:v>
      </x:c>
    </x:row>
    <x:row r="713" ht="20" customHeight="1">
      <x:c r="A713" s="6" t="str">
        <x:v>角色突破</x:v>
      </x:c>
      <x:c r="B713" s="6" t="str">
        <x:v>1224</x:v>
      </x:c>
      <x:c r="C713" s="6" t="n">
        <x:v>2</x:v>
      </x:c>
      <x:c r="D713" s="6" t="n">
        <x:v>3</x:v>
      </x:c>
      <x:c r="E713" s="7" t="str">
        <x:v>2</x:v>
      </x:c>
      <x:c r="F713" s="7" t="str">
        <x:v>信用点</x:v>
      </x:c>
      <x:c r="G713" s="6" t="n">
        <x:v>12800</x:v>
      </x:c>
      <x:c r="H713" s="6" t="str">
        <x:v>https://raw.githubusercontent.com/Mar-7th/StarRailRes/dbe8cdfcfb0bf657b9fe1cf92d5537f118ccb487/index_new/cn/character_promotions.json</x:v>
      </x:c>
    </x:row>
    <x:row r="714" ht="20" customHeight="1">
      <x:c r="A714" s="6" t="str">
        <x:v>角色突破</x:v>
      </x:c>
      <x:c r="B714" s="6" t="str">
        <x:v>1224</x:v>
      </x:c>
      <x:c r="C714" s="6" t="n">
        <x:v>2</x:v>
      </x:c>
      <x:c r="D714" s="6" t="n">
        <x:v>3</x:v>
      </x:c>
      <x:c r="E714" s="7" t="str">
        <x:v>111012</x:v>
      </x:c>
      <x:c r="F714" s="7" t="str">
        <x:v>篡改的野心</x:v>
      </x:c>
      <x:c r="G714" s="6" t="n">
        <x:v>5</x:v>
      </x:c>
      <x:c r="H714" s="6" t="str">
        <x:v>https://raw.githubusercontent.com/Mar-7th/StarRailRes/dbe8cdfcfb0bf657b9fe1cf92d5537f118ccb487/index_new/cn/character_promotions.json</x:v>
      </x:c>
    </x:row>
    <x:row r="715" ht="20" customHeight="1">
      <x:c r="A715" s="6" t="str">
        <x:v>角色突破</x:v>
      </x:c>
      <x:c r="B715" s="6" t="str">
        <x:v>1224</x:v>
      </x:c>
      <x:c r="C715" s="6" t="n">
        <x:v>2</x:v>
      </x:c>
      <x:c r="D715" s="6" t="n">
        <x:v>3</x:v>
      </x:c>
      <x:c r="E715" s="7" t="str">
        <x:v>110403</x:v>
      </x:c>
      <x:c r="F715" s="7" t="str">
        <x:v>风雪之角</x:v>
      </x:c>
      <x:c r="G715" s="6" t="n">
        <x:v>2</x:v>
      </x:c>
      <x:c r="H715" s="6" t="str">
        <x:v>https://raw.githubusercontent.com/Mar-7th/StarRailRes/dbe8cdfcfb0bf657b9fe1cf92d5537f118ccb487/index_new/cn/character_promotions.json</x:v>
      </x:c>
    </x:row>
    <x:row r="716" ht="20" customHeight="1">
      <x:c r="A716" s="6" t="str">
        <x:v>角色突破</x:v>
      </x:c>
      <x:c r="B716" s="6" t="str">
        <x:v>1224</x:v>
      </x:c>
      <x:c r="C716" s="6" t="n">
        <x:v>3</x:v>
      </x:c>
      <x:c r="D716" s="6" t="n">
        <x:v>4</x:v>
      </x:c>
      <x:c r="E716" s="7" t="str">
        <x:v>2</x:v>
      </x:c>
      <x:c r="F716" s="7" t="str">
        <x:v>信用点</x:v>
      </x:c>
      <x:c r="G716" s="6" t="n">
        <x:v>32000</x:v>
      </x:c>
      <x:c r="H716" s="6" t="str">
        <x:v>https://raw.githubusercontent.com/Mar-7th/StarRailRes/dbe8cdfcfb0bf657b9fe1cf92d5537f118ccb487/index_new/cn/character_promotions.json</x:v>
      </x:c>
    </x:row>
    <x:row r="717" ht="20" customHeight="1">
      <x:c r="A717" s="6" t="str">
        <x:v>角色突破</x:v>
      </x:c>
      <x:c r="B717" s="6" t="str">
        <x:v>1224</x:v>
      </x:c>
      <x:c r="C717" s="6" t="n">
        <x:v>3</x:v>
      </x:c>
      <x:c r="D717" s="6" t="n">
        <x:v>4</x:v>
      </x:c>
      <x:c r="E717" s="7" t="str">
        <x:v>111012</x:v>
      </x:c>
      <x:c r="F717" s="7" t="str">
        <x:v>篡改的野心</x:v>
      </x:c>
      <x:c r="G717" s="6" t="n">
        <x:v>8</x:v>
      </x:c>
      <x:c r="H717" s="6" t="str">
        <x:v>https://raw.githubusercontent.com/Mar-7th/StarRailRes/dbe8cdfcfb0bf657b9fe1cf92d5537f118ccb487/index_new/cn/character_promotions.json</x:v>
      </x:c>
    </x:row>
    <x:row r="718" ht="20" customHeight="1">
      <x:c r="A718" s="6" t="str">
        <x:v>角色突破</x:v>
      </x:c>
      <x:c r="B718" s="6" t="str">
        <x:v>1224</x:v>
      </x:c>
      <x:c r="C718" s="6" t="n">
        <x:v>3</x:v>
      </x:c>
      <x:c r="D718" s="6" t="n">
        <x:v>4</x:v>
      </x:c>
      <x:c r="E718" s="7" t="str">
        <x:v>110403</x:v>
      </x:c>
      <x:c r="F718" s="7" t="str">
        <x:v>风雪之角</x:v>
      </x:c>
      <x:c r="G718" s="6" t="n">
        <x:v>5</x:v>
      </x:c>
      <x:c r="H718" s="6" t="str">
        <x:v>https://raw.githubusercontent.com/Mar-7th/StarRailRes/dbe8cdfcfb0bf657b9fe1cf92d5537f118ccb487/index_new/cn/character_promotions.json</x:v>
      </x:c>
    </x:row>
    <x:row r="719" ht="20" customHeight="1">
      <x:c r="A719" s="6" t="str">
        <x:v>角色突破</x:v>
      </x:c>
      <x:c r="B719" s="6" t="str">
        <x:v>1224</x:v>
      </x:c>
      <x:c r="C719" s="6" t="n">
        <x:v>4</x:v>
      </x:c>
      <x:c r="D719" s="6" t="n">
        <x:v>5</x:v>
      </x:c>
      <x:c r="E719" s="7" t="str">
        <x:v>2</x:v>
      </x:c>
      <x:c r="F719" s="7" t="str">
        <x:v>信用点</x:v>
      </x:c>
      <x:c r="G719" s="6" t="n">
        <x:v>64000</x:v>
      </x:c>
      <x:c r="H719" s="6" t="str">
        <x:v>https://raw.githubusercontent.com/Mar-7th/StarRailRes/dbe8cdfcfb0bf657b9fe1cf92d5537f118ccb487/index_new/cn/character_promotions.json</x:v>
      </x:c>
    </x:row>
    <x:row r="720" ht="20" customHeight="1">
      <x:c r="A720" s="6" t="str">
        <x:v>角色突破</x:v>
      </x:c>
      <x:c r="B720" s="6" t="str">
        <x:v>1224</x:v>
      </x:c>
      <x:c r="C720" s="6" t="n">
        <x:v>4</x:v>
      </x:c>
      <x:c r="D720" s="6" t="n">
        <x:v>5</x:v>
      </x:c>
      <x:c r="E720" s="7" t="str">
        <x:v>111013</x:v>
      </x:c>
      <x:c r="F720" s="7" t="str">
        <x:v>践踏的意志</x:v>
      </x:c>
      <x:c r="G720" s="6" t="n">
        <x:v>5</x:v>
      </x:c>
      <x:c r="H720" s="6" t="str">
        <x:v>https://raw.githubusercontent.com/Mar-7th/StarRailRes/dbe8cdfcfb0bf657b9fe1cf92d5537f118ccb487/index_new/cn/character_promotions.json</x:v>
      </x:c>
    </x:row>
    <x:row r="721" ht="20" customHeight="1">
      <x:c r="A721" s="6" t="str">
        <x:v>角色突破</x:v>
      </x:c>
      <x:c r="B721" s="6" t="str">
        <x:v>1224</x:v>
      </x:c>
      <x:c r="C721" s="6" t="n">
        <x:v>4</x:v>
      </x:c>
      <x:c r="D721" s="6" t="n">
        <x:v>5</x:v>
      </x:c>
      <x:c r="E721" s="7" t="str">
        <x:v>110403</x:v>
      </x:c>
      <x:c r="F721" s="7" t="str">
        <x:v>风雪之角</x:v>
      </x:c>
      <x:c r="G721" s="6" t="n">
        <x:v>15</x:v>
      </x:c>
      <x:c r="H721" s="6" t="str">
        <x:v>https://raw.githubusercontent.com/Mar-7th/StarRailRes/dbe8cdfcfb0bf657b9fe1cf92d5537f118ccb487/index_new/cn/character_promotions.json</x:v>
      </x:c>
    </x:row>
    <x:row r="722" ht="20" customHeight="1">
      <x:c r="A722" s="6" t="str">
        <x:v>角色突破</x:v>
      </x:c>
      <x:c r="B722" s="6" t="str">
        <x:v>1224</x:v>
      </x:c>
      <x:c r="C722" s="6" t="n">
        <x:v>5</x:v>
      </x:c>
      <x:c r="D722" s="6" t="n">
        <x:v>6</x:v>
      </x:c>
      <x:c r="E722" s="7" t="str">
        <x:v>2</x:v>
      </x:c>
      <x:c r="F722" s="7" t="str">
        <x:v>信用点</x:v>
      </x:c>
      <x:c r="G722" s="6" t="n">
        <x:v>128000</x:v>
      </x:c>
      <x:c r="H722" s="6" t="str">
        <x:v>https://raw.githubusercontent.com/Mar-7th/StarRailRes/dbe8cdfcfb0bf657b9fe1cf92d5537f118ccb487/index_new/cn/character_promotions.json</x:v>
      </x:c>
    </x:row>
    <x:row r="723" ht="20" customHeight="1">
      <x:c r="A723" s="6" t="str">
        <x:v>角色突破</x:v>
      </x:c>
      <x:c r="B723" s="6" t="str">
        <x:v>1224</x:v>
      </x:c>
      <x:c r="C723" s="6" t="n">
        <x:v>5</x:v>
      </x:c>
      <x:c r="D723" s="6" t="n">
        <x:v>6</x:v>
      </x:c>
      <x:c r="E723" s="7" t="str">
        <x:v>111013</x:v>
      </x:c>
      <x:c r="F723" s="7" t="str">
        <x:v>践踏的意志</x:v>
      </x:c>
      <x:c r="G723" s="6" t="n">
        <x:v>7</x:v>
      </x:c>
      <x:c r="H723" s="6" t="str">
        <x:v>https://raw.githubusercontent.com/Mar-7th/StarRailRes/dbe8cdfcfb0bf657b9fe1cf92d5537f118ccb487/index_new/cn/character_promotions.json</x:v>
      </x:c>
    </x:row>
    <x:row r="724" ht="20" customHeight="1">
      <x:c r="A724" s="6" t="str">
        <x:v>角色突破</x:v>
      </x:c>
      <x:c r="B724" s="6" t="str">
        <x:v>1224</x:v>
      </x:c>
      <x:c r="C724" s="6" t="n">
        <x:v>5</x:v>
      </x:c>
      <x:c r="D724" s="6" t="n">
        <x:v>6</x:v>
      </x:c>
      <x:c r="E724" s="7" t="str">
        <x:v>110403</x:v>
      </x:c>
      <x:c r="F724" s="7" t="str">
        <x:v>风雪之角</x:v>
      </x:c>
      <x:c r="G724" s="6" t="n">
        <x:v>28</x:v>
      </x:c>
      <x:c r="H724" s="6" t="str">
        <x:v>https://raw.githubusercontent.com/Mar-7th/StarRailRes/dbe8cdfcfb0bf657b9fe1cf92d5537f118ccb487/index_new/cn/character_promotions.json</x:v>
      </x:c>
    </x:row>
    <x:row r="725" ht="20" customHeight="1">
      <x:c r="A725" s="6" t="str">
        <x:v>角色突破</x:v>
      </x:c>
      <x:c r="B725" s="6" t="str">
        <x:v>1225</x:v>
      </x:c>
      <x:c r="C725" s="6" t="n">
        <x:v>0</x:v>
      </x:c>
      <x:c r="D725" s="6" t="n">
        <x:v>1</x:v>
      </x:c>
      <x:c r="E725" s="7" t="str">
        <x:v>2</x:v>
      </x:c>
      <x:c r="F725" s="7" t="str">
        <x:v>信用点</x:v>
      </x:c>
      <x:c r="G725" s="6" t="n">
        <x:v>4000</x:v>
      </x:c>
      <x:c r="H725" s="6" t="str">
        <x:v>https://raw.githubusercontent.com/Mar-7th/StarRailRes/dbe8cdfcfb0bf657b9fe1cf92d5537f118ccb487/index_new/cn/character_promotions.json</x:v>
      </x:c>
    </x:row>
    <x:row r="726" ht="20" customHeight="1">
      <x:c r="A726" s="6" t="str">
        <x:v>角色突破</x:v>
      </x:c>
      <x:c r="B726" s="6" t="str">
        <x:v>1225</x:v>
      </x:c>
      <x:c r="C726" s="6" t="n">
        <x:v>0</x:v>
      </x:c>
      <x:c r="D726" s="6" t="n">
        <x:v>1</x:v>
      </x:c>
      <x:c r="E726" s="7" t="str">
        <x:v>113001</x:v>
      </x:c>
      <x:c r="F726" s="7" t="str">
        <x:v>永寿幼芽</x:v>
      </x:c>
      <x:c r="G726" s="6" t="n">
        <x:v>5</x:v>
      </x:c>
      <x:c r="H726" s="6" t="str">
        <x:v>https://raw.githubusercontent.com/Mar-7th/StarRailRes/dbe8cdfcfb0bf657b9fe1cf92d5537f118ccb487/index_new/cn/character_promotions.json</x:v>
      </x:c>
    </x:row>
    <x:row r="727" ht="20" customHeight="1">
      <x:c r="A727" s="6" t="str">
        <x:v>角色突破</x:v>
      </x:c>
      <x:c r="B727" s="6" t="str">
        <x:v>1225</x:v>
      </x:c>
      <x:c r="C727" s="6" t="n">
        <x:v>1</x:v>
      </x:c>
      <x:c r="D727" s="6" t="n">
        <x:v>2</x:v>
      </x:c>
      <x:c r="E727" s="7" t="str">
        <x:v>2</x:v>
      </x:c>
      <x:c r="F727" s="7" t="str">
        <x:v>信用点</x:v>
      </x:c>
      <x:c r="G727" s="6" t="n">
        <x:v>8000</x:v>
      </x:c>
      <x:c r="H727" s="6" t="str">
        <x:v>https://raw.githubusercontent.com/Mar-7th/StarRailRes/dbe8cdfcfb0bf657b9fe1cf92d5537f118ccb487/index_new/cn/character_promotions.json</x:v>
      </x:c>
    </x:row>
    <x:row r="728" ht="20" customHeight="1">
      <x:c r="A728" s="6" t="str">
        <x:v>角色突破</x:v>
      </x:c>
      <x:c r="B728" s="6" t="str">
        <x:v>1225</x:v>
      </x:c>
      <x:c r="C728" s="6" t="n">
        <x:v>1</x:v>
      </x:c>
      <x:c r="D728" s="6" t="n">
        <x:v>2</x:v>
      </x:c>
      <x:c r="E728" s="7" t="str">
        <x:v>113001</x:v>
      </x:c>
      <x:c r="F728" s="7" t="str">
        <x:v>永寿幼芽</x:v>
      </x:c>
      <x:c r="G728" s="6" t="n">
        <x:v>10</x:v>
      </x:c>
      <x:c r="H728" s="6" t="str">
        <x:v>https://raw.githubusercontent.com/Mar-7th/StarRailRes/dbe8cdfcfb0bf657b9fe1cf92d5537f118ccb487/index_new/cn/character_promotions.json</x:v>
      </x:c>
    </x:row>
    <x:row r="729" ht="20" customHeight="1">
      <x:c r="A729" s="6" t="str">
        <x:v>角色突破</x:v>
      </x:c>
      <x:c r="B729" s="6" t="str">
        <x:v>1225</x:v>
      </x:c>
      <x:c r="C729" s="6" t="n">
        <x:v>2</x:v>
      </x:c>
      <x:c r="D729" s="6" t="n">
        <x:v>3</x:v>
      </x:c>
      <x:c r="E729" s="7" t="str">
        <x:v>2</x:v>
      </x:c>
      <x:c r="F729" s="7" t="str">
        <x:v>信用点</x:v>
      </x:c>
      <x:c r="G729" s="6" t="n">
        <x:v>16000</x:v>
      </x:c>
      <x:c r="H729" s="6" t="str">
        <x:v>https://raw.githubusercontent.com/Mar-7th/StarRailRes/dbe8cdfcfb0bf657b9fe1cf92d5537f118ccb487/index_new/cn/character_promotions.json</x:v>
      </x:c>
    </x:row>
    <x:row r="730" ht="20" customHeight="1">
      <x:c r="A730" s="6" t="str">
        <x:v>角色突破</x:v>
      </x:c>
      <x:c r="B730" s="6" t="str">
        <x:v>1225</x:v>
      </x:c>
      <x:c r="C730" s="6" t="n">
        <x:v>2</x:v>
      </x:c>
      <x:c r="D730" s="6" t="n">
        <x:v>3</x:v>
      </x:c>
      <x:c r="E730" s="7" t="str">
        <x:v>113002</x:v>
      </x:c>
      <x:c r="F730" s="7" t="str">
        <x:v>永寿天华</x:v>
      </x:c>
      <x:c r="G730" s="6" t="n">
        <x:v>6</x:v>
      </x:c>
      <x:c r="H730" s="6" t="str">
        <x:v>https://raw.githubusercontent.com/Mar-7th/StarRailRes/dbe8cdfcfb0bf657b9fe1cf92d5537f118ccb487/index_new/cn/character_promotions.json</x:v>
      </x:c>
    </x:row>
    <x:row r="731" ht="20" customHeight="1">
      <x:c r="A731" s="6" t="str">
        <x:v>角色突破</x:v>
      </x:c>
      <x:c r="B731" s="6" t="str">
        <x:v>1225</x:v>
      </x:c>
      <x:c r="C731" s="6" t="n">
        <x:v>2</x:v>
      </x:c>
      <x:c r="D731" s="6" t="n">
        <x:v>3</x:v>
      </x:c>
      <x:c r="E731" s="7" t="str">
        <x:v>110412</x:v>
      </x:c>
      <x:c r="F731" s="7" t="str">
        <x:v>过热钢刃</x:v>
      </x:c>
      <x:c r="G731" s="6" t="n">
        <x:v>3</x:v>
      </x:c>
      <x:c r="H731" s="6" t="str">
        <x:v>https://raw.githubusercontent.com/Mar-7th/StarRailRes/dbe8cdfcfb0bf657b9fe1cf92d5537f118ccb487/index_new/cn/character_promotions.json</x:v>
      </x:c>
    </x:row>
    <x:row r="732" ht="20" customHeight="1">
      <x:c r="A732" s="6" t="str">
        <x:v>角色突破</x:v>
      </x:c>
      <x:c r="B732" s="6" t="str">
        <x:v>1225</x:v>
      </x:c>
      <x:c r="C732" s="6" t="n">
        <x:v>3</x:v>
      </x:c>
      <x:c r="D732" s="6" t="n">
        <x:v>4</x:v>
      </x:c>
      <x:c r="E732" s="7" t="str">
        <x:v>2</x:v>
      </x:c>
      <x:c r="F732" s="7" t="str">
        <x:v>信用点</x:v>
      </x:c>
      <x:c r="G732" s="6" t="n">
        <x:v>40000</x:v>
      </x:c>
      <x:c r="H732" s="6" t="str">
        <x:v>https://raw.githubusercontent.com/Mar-7th/StarRailRes/dbe8cdfcfb0bf657b9fe1cf92d5537f118ccb487/index_new/cn/character_promotions.json</x:v>
      </x:c>
    </x:row>
    <x:row r="733" ht="20" customHeight="1">
      <x:c r="A733" s="6" t="str">
        <x:v>角色突破</x:v>
      </x:c>
      <x:c r="B733" s="6" t="str">
        <x:v>1225</x:v>
      </x:c>
      <x:c r="C733" s="6" t="n">
        <x:v>3</x:v>
      </x:c>
      <x:c r="D733" s="6" t="n">
        <x:v>4</x:v>
      </x:c>
      <x:c r="E733" s="7" t="str">
        <x:v>113002</x:v>
      </x:c>
      <x:c r="F733" s="7" t="str">
        <x:v>永寿天华</x:v>
      </x:c>
      <x:c r="G733" s="6" t="n">
        <x:v>9</x:v>
      </x:c>
      <x:c r="H733" s="6" t="str">
        <x:v>https://raw.githubusercontent.com/Mar-7th/StarRailRes/dbe8cdfcfb0bf657b9fe1cf92d5537f118ccb487/index_new/cn/character_promotions.json</x:v>
      </x:c>
    </x:row>
    <x:row r="734" ht="20" customHeight="1">
      <x:c r="A734" s="6" t="str">
        <x:v>角色突破</x:v>
      </x:c>
      <x:c r="B734" s="6" t="str">
        <x:v>1225</x:v>
      </x:c>
      <x:c r="C734" s="6" t="n">
        <x:v>3</x:v>
      </x:c>
      <x:c r="D734" s="6" t="n">
        <x:v>4</x:v>
      </x:c>
      <x:c r="E734" s="7" t="str">
        <x:v>110412</x:v>
      </x:c>
      <x:c r="F734" s="7" t="str">
        <x:v>过热钢刃</x:v>
      </x:c>
      <x:c r="G734" s="6" t="n">
        <x:v>7</x:v>
      </x:c>
      <x:c r="H734" s="6" t="str">
        <x:v>https://raw.githubusercontent.com/Mar-7th/StarRailRes/dbe8cdfcfb0bf657b9fe1cf92d5537f118ccb487/index_new/cn/character_promotions.json</x:v>
      </x:c>
    </x:row>
    <x:row r="735" ht="20" customHeight="1">
      <x:c r="A735" s="6" t="str">
        <x:v>角色突破</x:v>
      </x:c>
      <x:c r="B735" s="6" t="str">
        <x:v>1225</x:v>
      </x:c>
      <x:c r="C735" s="6" t="n">
        <x:v>4</x:v>
      </x:c>
      <x:c r="D735" s="6" t="n">
        <x:v>5</x:v>
      </x:c>
      <x:c r="E735" s="7" t="str">
        <x:v>2</x:v>
      </x:c>
      <x:c r="F735" s="7" t="str">
        <x:v>信用点</x:v>
      </x:c>
      <x:c r="G735" s="6" t="n">
        <x:v>80000</x:v>
      </x:c>
      <x:c r="H735" s="6" t="str">
        <x:v>https://raw.githubusercontent.com/Mar-7th/StarRailRes/dbe8cdfcfb0bf657b9fe1cf92d5537f118ccb487/index_new/cn/character_promotions.json</x:v>
      </x:c>
    </x:row>
    <x:row r="736" ht="20" customHeight="1">
      <x:c r="A736" s="6" t="str">
        <x:v>角色突破</x:v>
      </x:c>
      <x:c r="B736" s="6" t="str">
        <x:v>1225</x:v>
      </x:c>
      <x:c r="C736" s="6" t="n">
        <x:v>4</x:v>
      </x:c>
      <x:c r="D736" s="6" t="n">
        <x:v>5</x:v>
      </x:c>
      <x:c r="E736" s="7" t="str">
        <x:v>113003</x:v>
      </x:c>
      <x:c r="F736" s="7" t="str">
        <x:v>永寿荣枝</x:v>
      </x:c>
      <x:c r="G736" s="6" t="n">
        <x:v>6</x:v>
      </x:c>
      <x:c r="H736" s="6" t="str">
        <x:v>https://raw.githubusercontent.com/Mar-7th/StarRailRes/dbe8cdfcfb0bf657b9fe1cf92d5537f118ccb487/index_new/cn/character_promotions.json</x:v>
      </x:c>
    </x:row>
    <x:row r="737" ht="20" customHeight="1">
      <x:c r="A737" s="6" t="str">
        <x:v>角色突破</x:v>
      </x:c>
      <x:c r="B737" s="6" t="str">
        <x:v>1225</x:v>
      </x:c>
      <x:c r="C737" s="6" t="n">
        <x:v>4</x:v>
      </x:c>
      <x:c r="D737" s="6" t="n">
        <x:v>5</x:v>
      </x:c>
      <x:c r="E737" s="7" t="str">
        <x:v>110412</x:v>
      </x:c>
      <x:c r="F737" s="7" t="str">
        <x:v>过热钢刃</x:v>
      </x:c>
      <x:c r="G737" s="6" t="n">
        <x:v>20</x:v>
      </x:c>
      <x:c r="H737" s="6" t="str">
        <x:v>https://raw.githubusercontent.com/Mar-7th/StarRailRes/dbe8cdfcfb0bf657b9fe1cf92d5537f118ccb487/index_new/cn/character_promotions.json</x:v>
      </x:c>
    </x:row>
    <x:row r="738" ht="20" customHeight="1">
      <x:c r="A738" s="6" t="str">
        <x:v>角色突破</x:v>
      </x:c>
      <x:c r="B738" s="6" t="str">
        <x:v>1225</x:v>
      </x:c>
      <x:c r="C738" s="6" t="n">
        <x:v>5</x:v>
      </x:c>
      <x:c r="D738" s="6" t="n">
        <x:v>6</x:v>
      </x:c>
      <x:c r="E738" s="7" t="str">
        <x:v>2</x:v>
      </x:c>
      <x:c r="F738" s="7" t="str">
        <x:v>信用点</x:v>
      </x:c>
      <x:c r="G738" s="6" t="n">
        <x:v>160000</x:v>
      </x:c>
      <x:c r="H738" s="6" t="str">
        <x:v>https://raw.githubusercontent.com/Mar-7th/StarRailRes/dbe8cdfcfb0bf657b9fe1cf92d5537f118ccb487/index_new/cn/character_promotions.json</x:v>
      </x:c>
    </x:row>
    <x:row r="739" ht="20" customHeight="1">
      <x:c r="A739" s="6" t="str">
        <x:v>角色突破</x:v>
      </x:c>
      <x:c r="B739" s="6" t="str">
        <x:v>1225</x:v>
      </x:c>
      <x:c r="C739" s="6" t="n">
        <x:v>5</x:v>
      </x:c>
      <x:c r="D739" s="6" t="n">
        <x:v>6</x:v>
      </x:c>
      <x:c r="E739" s="7" t="str">
        <x:v>113003</x:v>
      </x:c>
      <x:c r="F739" s="7" t="str">
        <x:v>永寿荣枝</x:v>
      </x:c>
      <x:c r="G739" s="6" t="n">
        <x:v>9</x:v>
      </x:c>
      <x:c r="H739" s="6" t="str">
        <x:v>https://raw.githubusercontent.com/Mar-7th/StarRailRes/dbe8cdfcfb0bf657b9fe1cf92d5537f118ccb487/index_new/cn/character_promotions.json</x:v>
      </x:c>
    </x:row>
    <x:row r="740" ht="20" customHeight="1">
      <x:c r="A740" s="6" t="str">
        <x:v>角色突破</x:v>
      </x:c>
      <x:c r="B740" s="6" t="str">
        <x:v>1225</x:v>
      </x:c>
      <x:c r="C740" s="6" t="n">
        <x:v>5</x:v>
      </x:c>
      <x:c r="D740" s="6" t="n">
        <x:v>6</x:v>
      </x:c>
      <x:c r="E740" s="7" t="str">
        <x:v>110412</x:v>
      </x:c>
      <x:c r="F740" s="7" t="str">
        <x:v>过热钢刃</x:v>
      </x:c>
      <x:c r="G740" s="6" t="n">
        <x:v>35</x:v>
      </x:c>
      <x:c r="H740" s="6" t="str">
        <x:v>https://raw.githubusercontent.com/Mar-7th/StarRailRes/dbe8cdfcfb0bf657b9fe1cf92d5537f118ccb487/index_new/cn/character_promotions.json</x:v>
      </x:c>
    </x:row>
    <x:row r="741" ht="20" customHeight="1">
      <x:c r="A741" s="6" t="str">
        <x:v>角色突破</x:v>
      </x:c>
      <x:c r="B741" s="6" t="str">
        <x:v>1301</x:v>
      </x:c>
      <x:c r="C741" s="6" t="n">
        <x:v>0</x:v>
      </x:c>
      <x:c r="D741" s="6" t="n">
        <x:v>1</x:v>
      </x:c>
      <x:c r="E741" s="7" t="str">
        <x:v>2</x:v>
      </x:c>
      <x:c r="F741" s="7" t="str">
        <x:v>信用点</x:v>
      </x:c>
      <x:c r="G741" s="6" t="n">
        <x:v>3200</x:v>
      </x:c>
      <x:c r="H741" s="6" t="str">
        <x:v>https://raw.githubusercontent.com/Mar-7th/StarRailRes/dbe8cdfcfb0bf657b9fe1cf92d5537f118ccb487/index_new/cn/character_promotions.json</x:v>
      </x:c>
    </x:row>
    <x:row r="742" ht="20" customHeight="1">
      <x:c r="A742" s="6" t="str">
        <x:v>角色突破</x:v>
      </x:c>
      <x:c r="B742" s="6" t="str">
        <x:v>1301</x:v>
      </x:c>
      <x:c r="C742" s="6" t="n">
        <x:v>0</x:v>
      </x:c>
      <x:c r="D742" s="6" t="n">
        <x:v>1</x:v>
      </x:c>
      <x:c r="E742" s="7" t="str">
        <x:v>114001</x:v>
      </x:c>
      <x:c r="F742" s="7" t="str">
        <x:v>蓄梦元件</x:v>
      </x:c>
      <x:c r="G742" s="6" t="n">
        <x:v>4</x:v>
      </x:c>
      <x:c r="H742" s="6" t="str">
        <x:v>https://raw.githubusercontent.com/Mar-7th/StarRailRes/dbe8cdfcfb0bf657b9fe1cf92d5537f118ccb487/index_new/cn/character_promotions.json</x:v>
      </x:c>
    </x:row>
    <x:row r="743" ht="20" customHeight="1">
      <x:c r="A743" s="6" t="str">
        <x:v>角色突破</x:v>
      </x:c>
      <x:c r="B743" s="6" t="str">
        <x:v>1301</x:v>
      </x:c>
      <x:c r="C743" s="6" t="n">
        <x:v>1</x:v>
      </x:c>
      <x:c r="D743" s="6" t="n">
        <x:v>2</x:v>
      </x:c>
      <x:c r="E743" s="7" t="str">
        <x:v>2</x:v>
      </x:c>
      <x:c r="F743" s="7" t="str">
        <x:v>信用点</x:v>
      </x:c>
      <x:c r="G743" s="6" t="n">
        <x:v>6400</x:v>
      </x:c>
      <x:c r="H743" s="6" t="str">
        <x:v>https://raw.githubusercontent.com/Mar-7th/StarRailRes/dbe8cdfcfb0bf657b9fe1cf92d5537f118ccb487/index_new/cn/character_promotions.json</x:v>
      </x:c>
    </x:row>
    <x:row r="744" ht="20" customHeight="1">
      <x:c r="A744" s="6" t="str">
        <x:v>角色突破</x:v>
      </x:c>
      <x:c r="B744" s="6" t="str">
        <x:v>1301</x:v>
      </x:c>
      <x:c r="C744" s="6" t="n">
        <x:v>1</x:v>
      </x:c>
      <x:c r="D744" s="6" t="n">
        <x:v>2</x:v>
      </x:c>
      <x:c r="E744" s="7" t="str">
        <x:v>114001</x:v>
      </x:c>
      <x:c r="F744" s="7" t="str">
        <x:v>蓄梦元件</x:v>
      </x:c>
      <x:c r="G744" s="6" t="n">
        <x:v>8</x:v>
      </x:c>
      <x:c r="H744" s="6" t="str">
        <x:v>https://raw.githubusercontent.com/Mar-7th/StarRailRes/dbe8cdfcfb0bf657b9fe1cf92d5537f118ccb487/index_new/cn/character_promotions.json</x:v>
      </x:c>
    </x:row>
    <x:row r="745" ht="20" customHeight="1">
      <x:c r="A745" s="6" t="str">
        <x:v>角色突破</x:v>
      </x:c>
      <x:c r="B745" s="6" t="str">
        <x:v>1301</x:v>
      </x:c>
      <x:c r="C745" s="6" t="n">
        <x:v>2</x:v>
      </x:c>
      <x:c r="D745" s="6" t="n">
        <x:v>3</x:v>
      </x:c>
      <x:c r="E745" s="7" t="str">
        <x:v>2</x:v>
      </x:c>
      <x:c r="F745" s="7" t="str">
        <x:v>信用点</x:v>
      </x:c>
      <x:c r="G745" s="6" t="n">
        <x:v>12800</x:v>
      </x:c>
      <x:c r="H745" s="6" t="str">
        <x:v>https://raw.githubusercontent.com/Mar-7th/StarRailRes/dbe8cdfcfb0bf657b9fe1cf92d5537f118ccb487/index_new/cn/character_promotions.json</x:v>
      </x:c>
    </x:row>
    <x:row r="746" ht="20" customHeight="1">
      <x:c r="A746" s="6" t="str">
        <x:v>角色突破</x:v>
      </x:c>
      <x:c r="B746" s="6" t="str">
        <x:v>1301</x:v>
      </x:c>
      <x:c r="C746" s="6" t="n">
        <x:v>2</x:v>
      </x:c>
      <x:c r="D746" s="6" t="n">
        <x:v>3</x:v>
      </x:c>
      <x:c r="E746" s="7" t="str">
        <x:v>114002</x:v>
      </x:c>
      <x:c r="F746" s="7" t="str">
        <x:v>流梦阀门</x:v>
      </x:c>
      <x:c r="G746" s="6" t="n">
        <x:v>5</x:v>
      </x:c>
      <x:c r="H746" s="6" t="str">
        <x:v>https://raw.githubusercontent.com/Mar-7th/StarRailRes/dbe8cdfcfb0bf657b9fe1cf92d5537f118ccb487/index_new/cn/character_promotions.json</x:v>
      </x:c>
    </x:row>
    <x:row r="747" ht="20" customHeight="1">
      <x:c r="A747" s="6" t="str">
        <x:v>角色突破</x:v>
      </x:c>
      <x:c r="B747" s="6" t="str">
        <x:v>1301</x:v>
      </x:c>
      <x:c r="C747" s="6" t="n">
        <x:v>2</x:v>
      </x:c>
      <x:c r="D747" s="6" t="n">
        <x:v>3</x:v>
      </x:c>
      <x:c r="E747" s="7" t="str">
        <x:v>110422</x:v>
      </x:c>
      <x:c r="F747" s="7" t="str">
        <x:v>忿火之心</x:v>
      </x:c>
      <x:c r="G747" s="6" t="n">
        <x:v>2</x:v>
      </x:c>
      <x:c r="H747" s="6" t="str">
        <x:v>https://raw.githubusercontent.com/Mar-7th/StarRailRes/dbe8cdfcfb0bf657b9fe1cf92d5537f118ccb487/index_new/cn/character_promotions.json</x:v>
      </x:c>
    </x:row>
    <x:row r="748" ht="20" customHeight="1">
      <x:c r="A748" s="6" t="str">
        <x:v>角色突破</x:v>
      </x:c>
      <x:c r="B748" s="6" t="str">
        <x:v>1301</x:v>
      </x:c>
      <x:c r="C748" s="6" t="n">
        <x:v>3</x:v>
      </x:c>
      <x:c r="D748" s="6" t="n">
        <x:v>4</x:v>
      </x:c>
      <x:c r="E748" s="7" t="str">
        <x:v>2</x:v>
      </x:c>
      <x:c r="F748" s="7" t="str">
        <x:v>信用点</x:v>
      </x:c>
      <x:c r="G748" s="6" t="n">
        <x:v>32000</x:v>
      </x:c>
      <x:c r="H748" s="6" t="str">
        <x:v>https://raw.githubusercontent.com/Mar-7th/StarRailRes/dbe8cdfcfb0bf657b9fe1cf92d5537f118ccb487/index_new/cn/character_promotions.json</x:v>
      </x:c>
    </x:row>
    <x:row r="749" ht="20" customHeight="1">
      <x:c r="A749" s="6" t="str">
        <x:v>角色突破</x:v>
      </x:c>
      <x:c r="B749" s="6" t="str">
        <x:v>1301</x:v>
      </x:c>
      <x:c r="C749" s="6" t="n">
        <x:v>3</x:v>
      </x:c>
      <x:c r="D749" s="6" t="n">
        <x:v>4</x:v>
      </x:c>
      <x:c r="E749" s="7" t="str">
        <x:v>114002</x:v>
      </x:c>
      <x:c r="F749" s="7" t="str">
        <x:v>流梦阀门</x:v>
      </x:c>
      <x:c r="G749" s="6" t="n">
        <x:v>8</x:v>
      </x:c>
      <x:c r="H749" s="6" t="str">
        <x:v>https://raw.githubusercontent.com/Mar-7th/StarRailRes/dbe8cdfcfb0bf657b9fe1cf92d5537f118ccb487/index_new/cn/character_promotions.json</x:v>
      </x:c>
    </x:row>
    <x:row r="750" ht="20" customHeight="1">
      <x:c r="A750" s="6" t="str">
        <x:v>角色突破</x:v>
      </x:c>
      <x:c r="B750" s="6" t="str">
        <x:v>1301</x:v>
      </x:c>
      <x:c r="C750" s="6" t="n">
        <x:v>3</x:v>
      </x:c>
      <x:c r="D750" s="6" t="n">
        <x:v>4</x:v>
      </x:c>
      <x:c r="E750" s="7" t="str">
        <x:v>110422</x:v>
      </x:c>
      <x:c r="F750" s="7" t="str">
        <x:v>忿火之心</x:v>
      </x:c>
      <x:c r="G750" s="6" t="n">
        <x:v>5</x:v>
      </x:c>
      <x:c r="H750" s="6" t="str">
        <x:v>https://raw.githubusercontent.com/Mar-7th/StarRailRes/dbe8cdfcfb0bf657b9fe1cf92d5537f118ccb487/index_new/cn/character_promotions.json</x:v>
      </x:c>
    </x:row>
    <x:row r="751" ht="20" customHeight="1">
      <x:c r="A751" s="6" t="str">
        <x:v>角色突破</x:v>
      </x:c>
      <x:c r="B751" s="6" t="str">
        <x:v>1301</x:v>
      </x:c>
      <x:c r="C751" s="6" t="n">
        <x:v>4</x:v>
      </x:c>
      <x:c r="D751" s="6" t="n">
        <x:v>5</x:v>
      </x:c>
      <x:c r="E751" s="7" t="str">
        <x:v>2</x:v>
      </x:c>
      <x:c r="F751" s="7" t="str">
        <x:v>信用点</x:v>
      </x:c>
      <x:c r="G751" s="6" t="n">
        <x:v>64000</x:v>
      </x:c>
      <x:c r="H751" s="6" t="str">
        <x:v>https://raw.githubusercontent.com/Mar-7th/StarRailRes/dbe8cdfcfb0bf657b9fe1cf92d5537f118ccb487/index_new/cn/character_promotions.json</x:v>
      </x:c>
    </x:row>
    <x:row r="752" ht="20" customHeight="1">
      <x:c r="A752" s="6" t="str">
        <x:v>角色突破</x:v>
      </x:c>
      <x:c r="B752" s="6" t="str">
        <x:v>1301</x:v>
      </x:c>
      <x:c r="C752" s="6" t="n">
        <x:v>4</x:v>
      </x:c>
      <x:c r="D752" s="6" t="n">
        <x:v>5</x:v>
      </x:c>
      <x:c r="E752" s="7" t="str">
        <x:v>114003</x:v>
      </x:c>
      <x:c r="F752" s="7" t="str">
        <x:v>造梦马达</x:v>
      </x:c>
      <x:c r="G752" s="6" t="n">
        <x:v>5</x:v>
      </x:c>
      <x:c r="H752" s="6" t="str">
        <x:v>https://raw.githubusercontent.com/Mar-7th/StarRailRes/dbe8cdfcfb0bf657b9fe1cf92d5537f118ccb487/index_new/cn/character_promotions.json</x:v>
      </x:c>
    </x:row>
    <x:row r="753" ht="20" customHeight="1">
      <x:c r="A753" s="6" t="str">
        <x:v>角色突破</x:v>
      </x:c>
      <x:c r="B753" s="6" t="str">
        <x:v>1301</x:v>
      </x:c>
      <x:c r="C753" s="6" t="n">
        <x:v>4</x:v>
      </x:c>
      <x:c r="D753" s="6" t="n">
        <x:v>5</x:v>
      </x:c>
      <x:c r="E753" s="7" t="str">
        <x:v>110422</x:v>
      </x:c>
      <x:c r="F753" s="7" t="str">
        <x:v>忿火之心</x:v>
      </x:c>
      <x:c r="G753" s="6" t="n">
        <x:v>15</x:v>
      </x:c>
      <x:c r="H753" s="6" t="str">
        <x:v>https://raw.githubusercontent.com/Mar-7th/StarRailRes/dbe8cdfcfb0bf657b9fe1cf92d5537f118ccb487/index_new/cn/character_promotions.json</x:v>
      </x:c>
    </x:row>
    <x:row r="754" ht="20" customHeight="1">
      <x:c r="A754" s="6" t="str">
        <x:v>角色突破</x:v>
      </x:c>
      <x:c r="B754" s="6" t="str">
        <x:v>1301</x:v>
      </x:c>
      <x:c r="C754" s="6" t="n">
        <x:v>5</x:v>
      </x:c>
      <x:c r="D754" s="6" t="n">
        <x:v>6</x:v>
      </x:c>
      <x:c r="E754" s="7" t="str">
        <x:v>2</x:v>
      </x:c>
      <x:c r="F754" s="7" t="str">
        <x:v>信用点</x:v>
      </x:c>
      <x:c r="G754" s="6" t="n">
        <x:v>128000</x:v>
      </x:c>
      <x:c r="H754" s="6" t="str">
        <x:v>https://raw.githubusercontent.com/Mar-7th/StarRailRes/dbe8cdfcfb0bf657b9fe1cf92d5537f118ccb487/index_new/cn/character_promotions.json</x:v>
      </x:c>
    </x:row>
    <x:row r="755" ht="20" customHeight="1">
      <x:c r="A755" s="6" t="str">
        <x:v>角色突破</x:v>
      </x:c>
      <x:c r="B755" s="6" t="str">
        <x:v>1301</x:v>
      </x:c>
      <x:c r="C755" s="6" t="n">
        <x:v>5</x:v>
      </x:c>
      <x:c r="D755" s="6" t="n">
        <x:v>6</x:v>
      </x:c>
      <x:c r="E755" s="7" t="str">
        <x:v>114003</x:v>
      </x:c>
      <x:c r="F755" s="7" t="str">
        <x:v>造梦马达</x:v>
      </x:c>
      <x:c r="G755" s="6" t="n">
        <x:v>7</x:v>
      </x:c>
      <x:c r="H755" s="6" t="str">
        <x:v>https://raw.githubusercontent.com/Mar-7th/StarRailRes/dbe8cdfcfb0bf657b9fe1cf92d5537f118ccb487/index_new/cn/character_promotions.json</x:v>
      </x:c>
    </x:row>
    <x:row r="756" ht="20" customHeight="1">
      <x:c r="A756" s="6" t="str">
        <x:v>角色突破</x:v>
      </x:c>
      <x:c r="B756" s="6" t="str">
        <x:v>1301</x:v>
      </x:c>
      <x:c r="C756" s="6" t="n">
        <x:v>5</x:v>
      </x:c>
      <x:c r="D756" s="6" t="n">
        <x:v>6</x:v>
      </x:c>
      <x:c r="E756" s="7" t="str">
        <x:v>110422</x:v>
      </x:c>
      <x:c r="F756" s="7" t="str">
        <x:v>忿火之心</x:v>
      </x:c>
      <x:c r="G756" s="6" t="n">
        <x:v>28</x:v>
      </x:c>
      <x:c r="H756" s="6" t="str">
        <x:v>https://raw.githubusercontent.com/Mar-7th/StarRailRes/dbe8cdfcfb0bf657b9fe1cf92d5537f118ccb487/index_new/cn/character_promotions.json</x:v>
      </x:c>
    </x:row>
    <x:row r="757" ht="20" customHeight="1">
      <x:c r="A757" s="6" t="str">
        <x:v>角色突破</x:v>
      </x:c>
      <x:c r="B757" s="6" t="str">
        <x:v>1302</x:v>
      </x:c>
      <x:c r="C757" s="6" t="n">
        <x:v>0</x:v>
      </x:c>
      <x:c r="D757" s="6" t="n">
        <x:v>1</x:v>
      </x:c>
      <x:c r="E757" s="7" t="str">
        <x:v>2</x:v>
      </x:c>
      <x:c r="F757" s="7" t="str">
        <x:v>信用点</x:v>
      </x:c>
      <x:c r="G757" s="6" t="n">
        <x:v>4000</x:v>
      </x:c>
      <x:c r="H757" s="6" t="str">
        <x:v>https://raw.githubusercontent.com/Mar-7th/StarRailRes/dbe8cdfcfb0bf657b9fe1cf92d5537f118ccb487/index_new/cn/character_promotions.json</x:v>
      </x:c>
    </x:row>
    <x:row r="758" ht="20" customHeight="1">
      <x:c r="A758" s="6" t="str">
        <x:v>角色突破</x:v>
      </x:c>
      <x:c r="B758" s="6" t="str">
        <x:v>1302</x:v>
      </x:c>
      <x:c r="C758" s="6" t="n">
        <x:v>0</x:v>
      </x:c>
      <x:c r="D758" s="6" t="n">
        <x:v>1</x:v>
      </x:c>
      <x:c r="E758" s="7" t="str">
        <x:v>111001</x:v>
      </x:c>
      <x:c r="F758" s="7" t="str">
        <x:v>熄灭原核</x:v>
      </x:c>
      <x:c r="G758" s="6" t="n">
        <x:v>5</x:v>
      </x:c>
      <x:c r="H758" s="6" t="str">
        <x:v>https://raw.githubusercontent.com/Mar-7th/StarRailRes/dbe8cdfcfb0bf657b9fe1cf92d5537f118ccb487/index_new/cn/character_promotions.json</x:v>
      </x:c>
    </x:row>
    <x:row r="759" ht="20" customHeight="1">
      <x:c r="A759" s="6" t="str">
        <x:v>角色突破</x:v>
      </x:c>
      <x:c r="B759" s="6" t="str">
        <x:v>1302</x:v>
      </x:c>
      <x:c r="C759" s="6" t="n">
        <x:v>1</x:v>
      </x:c>
      <x:c r="D759" s="6" t="n">
        <x:v>2</x:v>
      </x:c>
      <x:c r="E759" s="7" t="str">
        <x:v>2</x:v>
      </x:c>
      <x:c r="F759" s="7" t="str">
        <x:v>信用点</x:v>
      </x:c>
      <x:c r="G759" s="6" t="n">
        <x:v>8000</x:v>
      </x:c>
      <x:c r="H759" s="6" t="str">
        <x:v>https://raw.githubusercontent.com/Mar-7th/StarRailRes/dbe8cdfcfb0bf657b9fe1cf92d5537f118ccb487/index_new/cn/character_promotions.json</x:v>
      </x:c>
    </x:row>
    <x:row r="760" ht="20" customHeight="1">
      <x:c r="A760" s="6" t="str">
        <x:v>角色突破</x:v>
      </x:c>
      <x:c r="B760" s="6" t="str">
        <x:v>1302</x:v>
      </x:c>
      <x:c r="C760" s="6" t="n">
        <x:v>1</x:v>
      </x:c>
      <x:c r="D760" s="6" t="n">
        <x:v>2</x:v>
      </x:c>
      <x:c r="E760" s="7" t="str">
        <x:v>111001</x:v>
      </x:c>
      <x:c r="F760" s="7" t="str">
        <x:v>熄灭原核</x:v>
      </x:c>
      <x:c r="G760" s="6" t="n">
        <x:v>10</x:v>
      </x:c>
      <x:c r="H760" s="6" t="str">
        <x:v>https://raw.githubusercontent.com/Mar-7th/StarRailRes/dbe8cdfcfb0bf657b9fe1cf92d5537f118ccb487/index_new/cn/character_promotions.json</x:v>
      </x:c>
    </x:row>
    <x:row r="761" ht="20" customHeight="1">
      <x:c r="A761" s="6" t="str">
        <x:v>角色突破</x:v>
      </x:c>
      <x:c r="B761" s="6" t="str">
        <x:v>1302</x:v>
      </x:c>
      <x:c r="C761" s="6" t="n">
        <x:v>2</x:v>
      </x:c>
      <x:c r="D761" s="6" t="n">
        <x:v>3</x:v>
      </x:c>
      <x:c r="E761" s="7" t="str">
        <x:v>2</x:v>
      </x:c>
      <x:c r="F761" s="7" t="str">
        <x:v>信用点</x:v>
      </x:c>
      <x:c r="G761" s="6" t="n">
        <x:v>16000</x:v>
      </x:c>
      <x:c r="H761" s="6" t="str">
        <x:v>https://raw.githubusercontent.com/Mar-7th/StarRailRes/dbe8cdfcfb0bf657b9fe1cf92d5537f118ccb487/index_new/cn/character_promotions.json</x:v>
      </x:c>
    </x:row>
    <x:row r="762" ht="20" customHeight="1">
      <x:c r="A762" s="6" t="str">
        <x:v>角色突破</x:v>
      </x:c>
      <x:c r="B762" s="6" t="str">
        <x:v>1302</x:v>
      </x:c>
      <x:c r="C762" s="6" t="n">
        <x:v>2</x:v>
      </x:c>
      <x:c r="D762" s="6" t="n">
        <x:v>3</x:v>
      </x:c>
      <x:c r="E762" s="7" t="str">
        <x:v>111002</x:v>
      </x:c>
      <x:c r="F762" s="7" t="str">
        <x:v>微光原核</x:v>
      </x:c>
      <x:c r="G762" s="6" t="n">
        <x:v>6</x:v>
      </x:c>
      <x:c r="H762" s="6" t="str">
        <x:v>https://raw.githubusercontent.com/Mar-7th/StarRailRes/dbe8cdfcfb0bf657b9fe1cf92d5537f118ccb487/index_new/cn/character_promotions.json</x:v>
      </x:c>
    </x:row>
    <x:row r="763" ht="20" customHeight="1">
      <x:c r="A763" s="6" t="str">
        <x:v>角色突破</x:v>
      </x:c>
      <x:c r="B763" s="6" t="str">
        <x:v>1302</x:v>
      </x:c>
      <x:c r="C763" s="6" t="n">
        <x:v>2</x:v>
      </x:c>
      <x:c r="D763" s="6" t="n">
        <x:v>3</x:v>
      </x:c>
      <x:c r="E763" s="7" t="str">
        <x:v>110411</x:v>
      </x:c>
      <x:c r="F763" s="7" t="str">
        <x:v>幽府通令</x:v>
      </x:c>
      <x:c r="G763" s="6" t="n">
        <x:v>3</x:v>
      </x:c>
      <x:c r="H763" s="6" t="str">
        <x:v>https://raw.githubusercontent.com/Mar-7th/StarRailRes/dbe8cdfcfb0bf657b9fe1cf92d5537f118ccb487/index_new/cn/character_promotions.json</x:v>
      </x:c>
    </x:row>
    <x:row r="764" ht="20" customHeight="1">
      <x:c r="A764" s="6" t="str">
        <x:v>角色突破</x:v>
      </x:c>
      <x:c r="B764" s="6" t="str">
        <x:v>1302</x:v>
      </x:c>
      <x:c r="C764" s="6" t="n">
        <x:v>3</x:v>
      </x:c>
      <x:c r="D764" s="6" t="n">
        <x:v>4</x:v>
      </x:c>
      <x:c r="E764" s="7" t="str">
        <x:v>2</x:v>
      </x:c>
      <x:c r="F764" s="7" t="str">
        <x:v>信用点</x:v>
      </x:c>
      <x:c r="G764" s="6" t="n">
        <x:v>40000</x:v>
      </x:c>
      <x:c r="H764" s="6" t="str">
        <x:v>https://raw.githubusercontent.com/Mar-7th/StarRailRes/dbe8cdfcfb0bf657b9fe1cf92d5537f118ccb487/index_new/cn/character_promotions.json</x:v>
      </x:c>
    </x:row>
    <x:row r="765" ht="20" customHeight="1">
      <x:c r="A765" s="6" t="str">
        <x:v>角色突破</x:v>
      </x:c>
      <x:c r="B765" s="6" t="str">
        <x:v>1302</x:v>
      </x:c>
      <x:c r="C765" s="6" t="n">
        <x:v>3</x:v>
      </x:c>
      <x:c r="D765" s="6" t="n">
        <x:v>4</x:v>
      </x:c>
      <x:c r="E765" s="7" t="str">
        <x:v>111002</x:v>
      </x:c>
      <x:c r="F765" s="7" t="str">
        <x:v>微光原核</x:v>
      </x:c>
      <x:c r="G765" s="6" t="n">
        <x:v>9</x:v>
      </x:c>
      <x:c r="H765" s="6" t="str">
        <x:v>https://raw.githubusercontent.com/Mar-7th/StarRailRes/dbe8cdfcfb0bf657b9fe1cf92d5537f118ccb487/index_new/cn/character_promotions.json</x:v>
      </x:c>
    </x:row>
    <x:row r="766" ht="20" customHeight="1">
      <x:c r="A766" s="6" t="str">
        <x:v>角色突破</x:v>
      </x:c>
      <x:c r="B766" s="6" t="str">
        <x:v>1302</x:v>
      </x:c>
      <x:c r="C766" s="6" t="n">
        <x:v>3</x:v>
      </x:c>
      <x:c r="D766" s="6" t="n">
        <x:v>4</x:v>
      </x:c>
      <x:c r="E766" s="7" t="str">
        <x:v>110411</x:v>
      </x:c>
      <x:c r="F766" s="7" t="str">
        <x:v>幽府通令</x:v>
      </x:c>
      <x:c r="G766" s="6" t="n">
        <x:v>7</x:v>
      </x:c>
      <x:c r="H766" s="6" t="str">
        <x:v>https://raw.githubusercontent.com/Mar-7th/StarRailRes/dbe8cdfcfb0bf657b9fe1cf92d5537f118ccb487/index_new/cn/character_promotions.json</x:v>
      </x:c>
    </x:row>
    <x:row r="767" ht="20" customHeight="1">
      <x:c r="A767" s="6" t="str">
        <x:v>角色突破</x:v>
      </x:c>
      <x:c r="B767" s="6" t="str">
        <x:v>1302</x:v>
      </x:c>
      <x:c r="C767" s="6" t="n">
        <x:v>4</x:v>
      </x:c>
      <x:c r="D767" s="6" t="n">
        <x:v>5</x:v>
      </x:c>
      <x:c r="E767" s="7" t="str">
        <x:v>2</x:v>
      </x:c>
      <x:c r="F767" s="7" t="str">
        <x:v>信用点</x:v>
      </x:c>
      <x:c r="G767" s="6" t="n">
        <x:v>80000</x:v>
      </x:c>
      <x:c r="H767" s="6" t="str">
        <x:v>https://raw.githubusercontent.com/Mar-7th/StarRailRes/dbe8cdfcfb0bf657b9fe1cf92d5537f118ccb487/index_new/cn/character_promotions.json</x:v>
      </x:c>
    </x:row>
    <x:row r="768" ht="20" customHeight="1">
      <x:c r="A768" s="6" t="str">
        <x:v>角色突破</x:v>
      </x:c>
      <x:c r="B768" s="6" t="str">
        <x:v>1302</x:v>
      </x:c>
      <x:c r="C768" s="6" t="n">
        <x:v>4</x:v>
      </x:c>
      <x:c r="D768" s="6" t="n">
        <x:v>5</x:v>
      </x:c>
      <x:c r="E768" s="7" t="str">
        <x:v>111003</x:v>
      </x:c>
      <x:c r="F768" s="7" t="str">
        <x:v>蠢动原核</x:v>
      </x:c>
      <x:c r="G768" s="6" t="n">
        <x:v>6</x:v>
      </x:c>
      <x:c r="H768" s="6" t="str">
        <x:v>https://raw.githubusercontent.com/Mar-7th/StarRailRes/dbe8cdfcfb0bf657b9fe1cf92d5537f118ccb487/index_new/cn/character_promotions.json</x:v>
      </x:c>
    </x:row>
    <x:row r="769" ht="20" customHeight="1">
      <x:c r="A769" s="6" t="str">
        <x:v>角色突破</x:v>
      </x:c>
      <x:c r="B769" s="6" t="str">
        <x:v>1302</x:v>
      </x:c>
      <x:c r="C769" s="6" t="n">
        <x:v>4</x:v>
      </x:c>
      <x:c r="D769" s="6" t="n">
        <x:v>5</x:v>
      </x:c>
      <x:c r="E769" s="7" t="str">
        <x:v>110411</x:v>
      </x:c>
      <x:c r="F769" s="7" t="str">
        <x:v>幽府通令</x:v>
      </x:c>
      <x:c r="G769" s="6" t="n">
        <x:v>20</x:v>
      </x:c>
      <x:c r="H769" s="6" t="str">
        <x:v>https://raw.githubusercontent.com/Mar-7th/StarRailRes/dbe8cdfcfb0bf657b9fe1cf92d5537f118ccb487/index_new/cn/character_promotions.json</x:v>
      </x:c>
    </x:row>
    <x:row r="770" ht="20" customHeight="1">
      <x:c r="A770" s="6" t="str">
        <x:v>角色突破</x:v>
      </x:c>
      <x:c r="B770" s="6" t="str">
        <x:v>1302</x:v>
      </x:c>
      <x:c r="C770" s="6" t="n">
        <x:v>5</x:v>
      </x:c>
      <x:c r="D770" s="6" t="n">
        <x:v>6</x:v>
      </x:c>
      <x:c r="E770" s="7" t="str">
        <x:v>2</x:v>
      </x:c>
      <x:c r="F770" s="7" t="str">
        <x:v>信用点</x:v>
      </x:c>
      <x:c r="G770" s="6" t="n">
        <x:v>160000</x:v>
      </x:c>
      <x:c r="H770" s="6" t="str">
        <x:v>https://raw.githubusercontent.com/Mar-7th/StarRailRes/dbe8cdfcfb0bf657b9fe1cf92d5537f118ccb487/index_new/cn/character_promotions.json</x:v>
      </x:c>
    </x:row>
    <x:row r="771" ht="20" customHeight="1">
      <x:c r="A771" s="6" t="str">
        <x:v>角色突破</x:v>
      </x:c>
      <x:c r="B771" s="6" t="str">
        <x:v>1302</x:v>
      </x:c>
      <x:c r="C771" s="6" t="n">
        <x:v>5</x:v>
      </x:c>
      <x:c r="D771" s="6" t="n">
        <x:v>6</x:v>
      </x:c>
      <x:c r="E771" s="7" t="str">
        <x:v>111003</x:v>
      </x:c>
      <x:c r="F771" s="7" t="str">
        <x:v>蠢动原核</x:v>
      </x:c>
      <x:c r="G771" s="6" t="n">
        <x:v>9</x:v>
      </x:c>
      <x:c r="H771" s="6" t="str">
        <x:v>https://raw.githubusercontent.com/Mar-7th/StarRailRes/dbe8cdfcfb0bf657b9fe1cf92d5537f118ccb487/index_new/cn/character_promotions.json</x:v>
      </x:c>
    </x:row>
    <x:row r="772" ht="20" customHeight="1">
      <x:c r="A772" s="6" t="str">
        <x:v>角色突破</x:v>
      </x:c>
      <x:c r="B772" s="6" t="str">
        <x:v>1302</x:v>
      </x:c>
      <x:c r="C772" s="6" t="n">
        <x:v>5</x:v>
      </x:c>
      <x:c r="D772" s="6" t="n">
        <x:v>6</x:v>
      </x:c>
      <x:c r="E772" s="7" t="str">
        <x:v>110411</x:v>
      </x:c>
      <x:c r="F772" s="7" t="str">
        <x:v>幽府通令</x:v>
      </x:c>
      <x:c r="G772" s="6" t="n">
        <x:v>35</x:v>
      </x:c>
      <x:c r="H772" s="6" t="str">
        <x:v>https://raw.githubusercontent.com/Mar-7th/StarRailRes/dbe8cdfcfb0bf657b9fe1cf92d5537f118ccb487/index_new/cn/character_promotions.json</x:v>
      </x:c>
    </x:row>
    <x:row r="773" ht="20" customHeight="1">
      <x:c r="A773" s="6" t="str">
        <x:v>角色突破</x:v>
      </x:c>
      <x:c r="B773" s="6" t="str">
        <x:v>1303</x:v>
      </x:c>
      <x:c r="C773" s="6" t="n">
        <x:v>0</x:v>
      </x:c>
      <x:c r="D773" s="6" t="n">
        <x:v>1</x:v>
      </x:c>
      <x:c r="E773" s="7" t="str">
        <x:v>2</x:v>
      </x:c>
      <x:c r="F773" s="7" t="str">
        <x:v>信用点</x:v>
      </x:c>
      <x:c r="G773" s="6" t="n">
        <x:v>4000</x:v>
      </x:c>
      <x:c r="H773" s="6" t="str">
        <x:v>https://raw.githubusercontent.com/Mar-7th/StarRailRes/dbe8cdfcfb0bf657b9fe1cf92d5537f118ccb487/index_new/cn/character_promotions.json</x:v>
      </x:c>
    </x:row>
    <x:row r="774" ht="20" customHeight="1">
      <x:c r="A774" s="6" t="str">
        <x:v>角色突破</x:v>
      </x:c>
      <x:c r="B774" s="6" t="str">
        <x:v>1303</x:v>
      </x:c>
      <x:c r="C774" s="6" t="n">
        <x:v>0</x:v>
      </x:c>
      <x:c r="D774" s="6" t="n">
        <x:v>1</x:v>
      </x:c>
      <x:c r="E774" s="7" t="str">
        <x:v>113001</x:v>
      </x:c>
      <x:c r="F774" s="7" t="str">
        <x:v>永寿幼芽</x:v>
      </x:c>
      <x:c r="G774" s="6" t="n">
        <x:v>5</x:v>
      </x:c>
      <x:c r="H774" s="6" t="str">
        <x:v>https://raw.githubusercontent.com/Mar-7th/StarRailRes/dbe8cdfcfb0bf657b9fe1cf92d5537f118ccb487/index_new/cn/character_promotions.json</x:v>
      </x:c>
    </x:row>
    <x:row r="775" ht="20" customHeight="1">
      <x:c r="A775" s="6" t="str">
        <x:v>角色突破</x:v>
      </x:c>
      <x:c r="B775" s="6" t="str">
        <x:v>1303</x:v>
      </x:c>
      <x:c r="C775" s="6" t="n">
        <x:v>1</x:v>
      </x:c>
      <x:c r="D775" s="6" t="n">
        <x:v>2</x:v>
      </x:c>
      <x:c r="E775" s="7" t="str">
        <x:v>2</x:v>
      </x:c>
      <x:c r="F775" s="7" t="str">
        <x:v>信用点</x:v>
      </x:c>
      <x:c r="G775" s="6" t="n">
        <x:v>8000</x:v>
      </x:c>
      <x:c r="H775" s="6" t="str">
        <x:v>https://raw.githubusercontent.com/Mar-7th/StarRailRes/dbe8cdfcfb0bf657b9fe1cf92d5537f118ccb487/index_new/cn/character_promotions.json</x:v>
      </x:c>
    </x:row>
    <x:row r="776" ht="20" customHeight="1">
      <x:c r="A776" s="6" t="str">
        <x:v>角色突破</x:v>
      </x:c>
      <x:c r="B776" s="6" t="str">
        <x:v>1303</x:v>
      </x:c>
      <x:c r="C776" s="6" t="n">
        <x:v>1</x:v>
      </x:c>
      <x:c r="D776" s="6" t="n">
        <x:v>2</x:v>
      </x:c>
      <x:c r="E776" s="7" t="str">
        <x:v>113001</x:v>
      </x:c>
      <x:c r="F776" s="7" t="str">
        <x:v>永寿幼芽</x:v>
      </x:c>
      <x:c r="G776" s="6" t="n">
        <x:v>10</x:v>
      </x:c>
      <x:c r="H776" s="6" t="str">
        <x:v>https://raw.githubusercontent.com/Mar-7th/StarRailRes/dbe8cdfcfb0bf657b9fe1cf92d5537f118ccb487/index_new/cn/character_promotions.json</x:v>
      </x:c>
    </x:row>
    <x:row r="777" ht="20" customHeight="1">
      <x:c r="A777" s="6" t="str">
        <x:v>角色突破</x:v>
      </x:c>
      <x:c r="B777" s="6" t="str">
        <x:v>1303</x:v>
      </x:c>
      <x:c r="C777" s="6" t="n">
        <x:v>2</x:v>
      </x:c>
      <x:c r="D777" s="6" t="n">
        <x:v>3</x:v>
      </x:c>
      <x:c r="E777" s="7" t="str">
        <x:v>2</x:v>
      </x:c>
      <x:c r="F777" s="7" t="str">
        <x:v>信用点</x:v>
      </x:c>
      <x:c r="G777" s="6" t="n">
        <x:v>16000</x:v>
      </x:c>
      <x:c r="H777" s="6" t="str">
        <x:v>https://raw.githubusercontent.com/Mar-7th/StarRailRes/dbe8cdfcfb0bf657b9fe1cf92d5537f118ccb487/index_new/cn/character_promotions.json</x:v>
      </x:c>
    </x:row>
    <x:row r="778" ht="20" customHeight="1">
      <x:c r="A778" s="6" t="str">
        <x:v>角色突破</x:v>
      </x:c>
      <x:c r="B778" s="6" t="str">
        <x:v>1303</x:v>
      </x:c>
      <x:c r="C778" s="6" t="n">
        <x:v>2</x:v>
      </x:c>
      <x:c r="D778" s="6" t="n">
        <x:v>3</x:v>
      </x:c>
      <x:c r="E778" s="7" t="str">
        <x:v>113002</x:v>
      </x:c>
      <x:c r="F778" s="7" t="str">
        <x:v>永寿天华</x:v>
      </x:c>
      <x:c r="G778" s="6" t="n">
        <x:v>6</x:v>
      </x:c>
      <x:c r="H778" s="6" t="str">
        <x:v>https://raw.githubusercontent.com/Mar-7th/StarRailRes/dbe8cdfcfb0bf657b9fe1cf92d5537f118ccb487/index_new/cn/character_promotions.json</x:v>
      </x:c>
    </x:row>
    <x:row r="779" ht="20" customHeight="1">
      <x:c r="A779" s="6" t="str">
        <x:v>角色突破</x:v>
      </x:c>
      <x:c r="B779" s="6" t="str">
        <x:v>1303</x:v>
      </x:c>
      <x:c r="C779" s="6" t="n">
        <x:v>2</x:v>
      </x:c>
      <x:c r="D779" s="6" t="n">
        <x:v>3</x:v>
      </x:c>
      <x:c r="E779" s="7" t="str">
        <x:v>110413</x:v>
      </x:c>
      <x:c r="F779" s="7" t="str">
        <x:v>苦寒晶壳</x:v>
      </x:c>
      <x:c r="G779" s="6" t="n">
        <x:v>3</x:v>
      </x:c>
      <x:c r="H779" s="6" t="str">
        <x:v>https://raw.githubusercontent.com/Mar-7th/StarRailRes/dbe8cdfcfb0bf657b9fe1cf92d5537f118ccb487/index_new/cn/character_promotions.json</x:v>
      </x:c>
    </x:row>
    <x:row r="780" ht="20" customHeight="1">
      <x:c r="A780" s="6" t="str">
        <x:v>角色突破</x:v>
      </x:c>
      <x:c r="B780" s="6" t="str">
        <x:v>1303</x:v>
      </x:c>
      <x:c r="C780" s="6" t="n">
        <x:v>3</x:v>
      </x:c>
      <x:c r="D780" s="6" t="n">
        <x:v>4</x:v>
      </x:c>
      <x:c r="E780" s="7" t="str">
        <x:v>2</x:v>
      </x:c>
      <x:c r="F780" s="7" t="str">
        <x:v>信用点</x:v>
      </x:c>
      <x:c r="G780" s="6" t="n">
        <x:v>40000</x:v>
      </x:c>
      <x:c r="H780" s="6" t="str">
        <x:v>https://raw.githubusercontent.com/Mar-7th/StarRailRes/dbe8cdfcfb0bf657b9fe1cf92d5537f118ccb487/index_new/cn/character_promotions.json</x:v>
      </x:c>
    </x:row>
    <x:row r="781" ht="20" customHeight="1">
      <x:c r="A781" s="6" t="str">
        <x:v>角色突破</x:v>
      </x:c>
      <x:c r="B781" s="6" t="str">
        <x:v>1303</x:v>
      </x:c>
      <x:c r="C781" s="6" t="n">
        <x:v>3</x:v>
      </x:c>
      <x:c r="D781" s="6" t="n">
        <x:v>4</x:v>
      </x:c>
      <x:c r="E781" s="7" t="str">
        <x:v>113002</x:v>
      </x:c>
      <x:c r="F781" s="7" t="str">
        <x:v>永寿天华</x:v>
      </x:c>
      <x:c r="G781" s="6" t="n">
        <x:v>9</x:v>
      </x:c>
      <x:c r="H781" s="6" t="str">
        <x:v>https://raw.githubusercontent.com/Mar-7th/StarRailRes/dbe8cdfcfb0bf657b9fe1cf92d5537f118ccb487/index_new/cn/character_promotions.json</x:v>
      </x:c>
    </x:row>
    <x:row r="782" ht="20" customHeight="1">
      <x:c r="A782" s="6" t="str">
        <x:v>角色突破</x:v>
      </x:c>
      <x:c r="B782" s="6" t="str">
        <x:v>1303</x:v>
      </x:c>
      <x:c r="C782" s="6" t="n">
        <x:v>3</x:v>
      </x:c>
      <x:c r="D782" s="6" t="n">
        <x:v>4</x:v>
      </x:c>
      <x:c r="E782" s="7" t="str">
        <x:v>110413</x:v>
      </x:c>
      <x:c r="F782" s="7" t="str">
        <x:v>苦寒晶壳</x:v>
      </x:c>
      <x:c r="G782" s="6" t="n">
        <x:v>7</x:v>
      </x:c>
      <x:c r="H782" s="6" t="str">
        <x:v>https://raw.githubusercontent.com/Mar-7th/StarRailRes/dbe8cdfcfb0bf657b9fe1cf92d5537f118ccb487/index_new/cn/character_promotions.json</x:v>
      </x:c>
    </x:row>
    <x:row r="783" ht="20" customHeight="1">
      <x:c r="A783" s="6" t="str">
        <x:v>角色突破</x:v>
      </x:c>
      <x:c r="B783" s="6" t="str">
        <x:v>1303</x:v>
      </x:c>
      <x:c r="C783" s="6" t="n">
        <x:v>4</x:v>
      </x:c>
      <x:c r="D783" s="6" t="n">
        <x:v>5</x:v>
      </x:c>
      <x:c r="E783" s="7" t="str">
        <x:v>2</x:v>
      </x:c>
      <x:c r="F783" s="7" t="str">
        <x:v>信用点</x:v>
      </x:c>
      <x:c r="G783" s="6" t="n">
        <x:v>80000</x:v>
      </x:c>
      <x:c r="H783" s="6" t="str">
        <x:v>https://raw.githubusercontent.com/Mar-7th/StarRailRes/dbe8cdfcfb0bf657b9fe1cf92d5537f118ccb487/index_new/cn/character_promotions.json</x:v>
      </x:c>
    </x:row>
    <x:row r="784" ht="20" customHeight="1">
      <x:c r="A784" s="6" t="str">
        <x:v>角色突破</x:v>
      </x:c>
      <x:c r="B784" s="6" t="str">
        <x:v>1303</x:v>
      </x:c>
      <x:c r="C784" s="6" t="n">
        <x:v>4</x:v>
      </x:c>
      <x:c r="D784" s="6" t="n">
        <x:v>5</x:v>
      </x:c>
      <x:c r="E784" s="7" t="str">
        <x:v>113003</x:v>
      </x:c>
      <x:c r="F784" s="7" t="str">
        <x:v>永寿荣枝</x:v>
      </x:c>
      <x:c r="G784" s="6" t="n">
        <x:v>6</x:v>
      </x:c>
      <x:c r="H784" s="6" t="str">
        <x:v>https://raw.githubusercontent.com/Mar-7th/StarRailRes/dbe8cdfcfb0bf657b9fe1cf92d5537f118ccb487/index_new/cn/character_promotions.json</x:v>
      </x:c>
    </x:row>
    <x:row r="785" ht="20" customHeight="1">
      <x:c r="A785" s="6" t="str">
        <x:v>角色突破</x:v>
      </x:c>
      <x:c r="B785" s="6" t="str">
        <x:v>1303</x:v>
      </x:c>
      <x:c r="C785" s="6" t="n">
        <x:v>4</x:v>
      </x:c>
      <x:c r="D785" s="6" t="n">
        <x:v>5</x:v>
      </x:c>
      <x:c r="E785" s="7" t="str">
        <x:v>110413</x:v>
      </x:c>
      <x:c r="F785" s="7" t="str">
        <x:v>苦寒晶壳</x:v>
      </x:c>
      <x:c r="G785" s="6" t="n">
        <x:v>20</x:v>
      </x:c>
      <x:c r="H785" s="6" t="str">
        <x:v>https://raw.githubusercontent.com/Mar-7th/StarRailRes/dbe8cdfcfb0bf657b9fe1cf92d5537f118ccb487/index_new/cn/character_promotions.json</x:v>
      </x:c>
    </x:row>
    <x:row r="786" ht="20" customHeight="1">
      <x:c r="A786" s="6" t="str">
        <x:v>角色突破</x:v>
      </x:c>
      <x:c r="B786" s="6" t="str">
        <x:v>1303</x:v>
      </x:c>
      <x:c r="C786" s="6" t="n">
        <x:v>5</x:v>
      </x:c>
      <x:c r="D786" s="6" t="n">
        <x:v>6</x:v>
      </x:c>
      <x:c r="E786" s="7" t="str">
        <x:v>2</x:v>
      </x:c>
      <x:c r="F786" s="7" t="str">
        <x:v>信用点</x:v>
      </x:c>
      <x:c r="G786" s="6" t="n">
        <x:v>160000</x:v>
      </x:c>
      <x:c r="H786" s="6" t="str">
        <x:v>https://raw.githubusercontent.com/Mar-7th/StarRailRes/dbe8cdfcfb0bf657b9fe1cf92d5537f118ccb487/index_new/cn/character_promotions.json</x:v>
      </x:c>
    </x:row>
    <x:row r="787" ht="20" customHeight="1">
      <x:c r="A787" s="6" t="str">
        <x:v>角色突破</x:v>
      </x:c>
      <x:c r="B787" s="6" t="str">
        <x:v>1303</x:v>
      </x:c>
      <x:c r="C787" s="6" t="n">
        <x:v>5</x:v>
      </x:c>
      <x:c r="D787" s="6" t="n">
        <x:v>6</x:v>
      </x:c>
      <x:c r="E787" s="7" t="str">
        <x:v>113003</x:v>
      </x:c>
      <x:c r="F787" s="7" t="str">
        <x:v>永寿荣枝</x:v>
      </x:c>
      <x:c r="G787" s="6" t="n">
        <x:v>9</x:v>
      </x:c>
      <x:c r="H787" s="6" t="str">
        <x:v>https://raw.githubusercontent.com/Mar-7th/StarRailRes/dbe8cdfcfb0bf657b9fe1cf92d5537f118ccb487/index_new/cn/character_promotions.json</x:v>
      </x:c>
    </x:row>
    <x:row r="788" ht="20" customHeight="1">
      <x:c r="A788" s="6" t="str">
        <x:v>角色突破</x:v>
      </x:c>
      <x:c r="B788" s="6" t="str">
        <x:v>1303</x:v>
      </x:c>
      <x:c r="C788" s="6" t="n">
        <x:v>5</x:v>
      </x:c>
      <x:c r="D788" s="6" t="n">
        <x:v>6</x:v>
      </x:c>
      <x:c r="E788" s="7" t="str">
        <x:v>110413</x:v>
      </x:c>
      <x:c r="F788" s="7" t="str">
        <x:v>苦寒晶壳</x:v>
      </x:c>
      <x:c r="G788" s="6" t="n">
        <x:v>35</x:v>
      </x:c>
      <x:c r="H788" s="6" t="str">
        <x:v>https://raw.githubusercontent.com/Mar-7th/StarRailRes/dbe8cdfcfb0bf657b9fe1cf92d5537f118ccb487/index_new/cn/character_promotions.json</x:v>
      </x:c>
    </x:row>
    <x:row r="789" ht="20" customHeight="1">
      <x:c r="A789" s="6" t="str">
        <x:v>角色突破</x:v>
      </x:c>
      <x:c r="B789" s="6" t="str">
        <x:v>1304</x:v>
      </x:c>
      <x:c r="C789" s="6" t="n">
        <x:v>0</x:v>
      </x:c>
      <x:c r="D789" s="6" t="n">
        <x:v>1</x:v>
      </x:c>
      <x:c r="E789" s="7" t="str">
        <x:v>2</x:v>
      </x:c>
      <x:c r="F789" s="7" t="str">
        <x:v>信用点</x:v>
      </x:c>
      <x:c r="G789" s="6" t="n">
        <x:v>4000</x:v>
      </x:c>
      <x:c r="H789" s="6" t="str">
        <x:v>https://raw.githubusercontent.com/Mar-7th/StarRailRes/dbe8cdfcfb0bf657b9fe1cf92d5537f118ccb487/index_new/cn/character_promotions.json</x:v>
      </x:c>
    </x:row>
    <x:row r="790" ht="20" customHeight="1">
      <x:c r="A790" s="6" t="str">
        <x:v>角色突破</x:v>
      </x:c>
      <x:c r="B790" s="6" t="str">
        <x:v>1304</x:v>
      </x:c>
      <x:c r="C790" s="6" t="n">
        <x:v>0</x:v>
      </x:c>
      <x:c r="D790" s="6" t="n">
        <x:v>1</x:v>
      </x:c>
      <x:c r="E790" s="7" t="str">
        <x:v>114011</x:v>
      </x:c>
      <x:c r="F790" s="7" t="str">
        <x:v>思绪末屑</x:v>
      </x:c>
      <x:c r="G790" s="6" t="n">
        <x:v>5</x:v>
      </x:c>
      <x:c r="H790" s="6" t="str">
        <x:v>https://raw.githubusercontent.com/Mar-7th/StarRailRes/dbe8cdfcfb0bf657b9fe1cf92d5537f118ccb487/index_new/cn/character_promotions.json</x:v>
      </x:c>
    </x:row>
    <x:row r="791" ht="20" customHeight="1">
      <x:c r="A791" s="6" t="str">
        <x:v>角色突破</x:v>
      </x:c>
      <x:c r="B791" s="6" t="str">
        <x:v>1304</x:v>
      </x:c>
      <x:c r="C791" s="6" t="n">
        <x:v>1</x:v>
      </x:c>
      <x:c r="D791" s="6" t="n">
        <x:v>2</x:v>
      </x:c>
      <x:c r="E791" s="7" t="str">
        <x:v>2</x:v>
      </x:c>
      <x:c r="F791" s="7" t="str">
        <x:v>信用点</x:v>
      </x:c>
      <x:c r="G791" s="6" t="n">
        <x:v>8000</x:v>
      </x:c>
      <x:c r="H791" s="6" t="str">
        <x:v>https://raw.githubusercontent.com/Mar-7th/StarRailRes/dbe8cdfcfb0bf657b9fe1cf92d5537f118ccb487/index_new/cn/character_promotions.json</x:v>
      </x:c>
    </x:row>
    <x:row r="792" ht="20" customHeight="1">
      <x:c r="A792" s="6" t="str">
        <x:v>角色突破</x:v>
      </x:c>
      <x:c r="B792" s="6" t="str">
        <x:v>1304</x:v>
      </x:c>
      <x:c r="C792" s="6" t="n">
        <x:v>1</x:v>
      </x:c>
      <x:c r="D792" s="6" t="n">
        <x:v>2</x:v>
      </x:c>
      <x:c r="E792" s="7" t="str">
        <x:v>114011</x:v>
      </x:c>
      <x:c r="F792" s="7" t="str">
        <x:v>思绪末屑</x:v>
      </x:c>
      <x:c r="G792" s="6" t="n">
        <x:v>10</x:v>
      </x:c>
      <x:c r="H792" s="6" t="str">
        <x:v>https://raw.githubusercontent.com/Mar-7th/StarRailRes/dbe8cdfcfb0bf657b9fe1cf92d5537f118ccb487/index_new/cn/character_promotions.json</x:v>
      </x:c>
    </x:row>
    <x:row r="793" ht="20" customHeight="1">
      <x:c r="A793" s="6" t="str">
        <x:v>角色突破</x:v>
      </x:c>
      <x:c r="B793" s="6" t="str">
        <x:v>1304</x:v>
      </x:c>
      <x:c r="C793" s="6" t="n">
        <x:v>2</x:v>
      </x:c>
      <x:c r="D793" s="6" t="n">
        <x:v>3</x:v>
      </x:c>
      <x:c r="E793" s="7" t="str">
        <x:v>2</x:v>
      </x:c>
      <x:c r="F793" s="7" t="str">
        <x:v>信用点</x:v>
      </x:c>
      <x:c r="G793" s="6" t="n">
        <x:v>16000</x:v>
      </x:c>
      <x:c r="H793" s="6" t="str">
        <x:v>https://raw.githubusercontent.com/Mar-7th/StarRailRes/dbe8cdfcfb0bf657b9fe1cf92d5537f118ccb487/index_new/cn/character_promotions.json</x:v>
      </x:c>
    </x:row>
    <x:row r="794" ht="20" customHeight="1">
      <x:c r="A794" s="6" t="str">
        <x:v>角色突破</x:v>
      </x:c>
      <x:c r="B794" s="6" t="str">
        <x:v>1304</x:v>
      </x:c>
      <x:c r="C794" s="6" t="n">
        <x:v>2</x:v>
      </x:c>
      <x:c r="D794" s="6" t="n">
        <x:v>3</x:v>
      </x:c>
      <x:c r="E794" s="7" t="str">
        <x:v>114012</x:v>
      </x:c>
      <x:c r="F794" s="7" t="str">
        <x:v>印象残晶</x:v>
      </x:c>
      <x:c r="G794" s="6" t="n">
        <x:v>6</x:v>
      </x:c>
      <x:c r="H794" s="6" t="str">
        <x:v>https://raw.githubusercontent.com/Mar-7th/StarRailRes/dbe8cdfcfb0bf657b9fe1cf92d5537f118ccb487/index_new/cn/character_promotions.json</x:v>
      </x:c>
    </x:row>
    <x:row r="795" ht="20" customHeight="1">
      <x:c r="A795" s="6" t="str">
        <x:v>角色突破</x:v>
      </x:c>
      <x:c r="B795" s="6" t="str">
        <x:v>1304</x:v>
      </x:c>
      <x:c r="C795" s="6" t="n">
        <x:v>2</x:v>
      </x:c>
      <x:c r="D795" s="6" t="n">
        <x:v>3</x:v>
      </x:c>
      <x:c r="E795" s="7" t="str">
        <x:v>110417</x:v>
      </x:c>
      <x:c r="F795" s="7" t="str">
        <x:v>镇灵敕符</x:v>
      </x:c>
      <x:c r="G795" s="6" t="n">
        <x:v>3</x:v>
      </x:c>
      <x:c r="H795" s="6" t="str">
        <x:v>https://raw.githubusercontent.com/Mar-7th/StarRailRes/dbe8cdfcfb0bf657b9fe1cf92d5537f118ccb487/index_new/cn/character_promotions.json</x:v>
      </x:c>
    </x:row>
    <x:row r="796" ht="20" customHeight="1">
      <x:c r="A796" s="6" t="str">
        <x:v>角色突破</x:v>
      </x:c>
      <x:c r="B796" s="6" t="str">
        <x:v>1304</x:v>
      </x:c>
      <x:c r="C796" s="6" t="n">
        <x:v>3</x:v>
      </x:c>
      <x:c r="D796" s="6" t="n">
        <x:v>4</x:v>
      </x:c>
      <x:c r="E796" s="7" t="str">
        <x:v>2</x:v>
      </x:c>
      <x:c r="F796" s="7" t="str">
        <x:v>信用点</x:v>
      </x:c>
      <x:c r="G796" s="6" t="n">
        <x:v>40000</x:v>
      </x:c>
      <x:c r="H796" s="6" t="str">
        <x:v>https://raw.githubusercontent.com/Mar-7th/StarRailRes/dbe8cdfcfb0bf657b9fe1cf92d5537f118ccb487/index_new/cn/character_promotions.json</x:v>
      </x:c>
    </x:row>
    <x:row r="797" ht="20" customHeight="1">
      <x:c r="A797" s="6" t="str">
        <x:v>角色突破</x:v>
      </x:c>
      <x:c r="B797" s="6" t="str">
        <x:v>1304</x:v>
      </x:c>
      <x:c r="C797" s="6" t="n">
        <x:v>3</x:v>
      </x:c>
      <x:c r="D797" s="6" t="n">
        <x:v>4</x:v>
      </x:c>
      <x:c r="E797" s="7" t="str">
        <x:v>114012</x:v>
      </x:c>
      <x:c r="F797" s="7" t="str">
        <x:v>印象残晶</x:v>
      </x:c>
      <x:c r="G797" s="6" t="n">
        <x:v>9</x:v>
      </x:c>
      <x:c r="H797" s="6" t="str">
        <x:v>https://raw.githubusercontent.com/Mar-7th/StarRailRes/dbe8cdfcfb0bf657b9fe1cf92d5537f118ccb487/index_new/cn/character_promotions.json</x:v>
      </x:c>
    </x:row>
    <x:row r="798" ht="20" customHeight="1">
      <x:c r="A798" s="6" t="str">
        <x:v>角色突破</x:v>
      </x:c>
      <x:c r="B798" s="6" t="str">
        <x:v>1304</x:v>
      </x:c>
      <x:c r="C798" s="6" t="n">
        <x:v>3</x:v>
      </x:c>
      <x:c r="D798" s="6" t="n">
        <x:v>4</x:v>
      </x:c>
      <x:c r="E798" s="7" t="str">
        <x:v>110417</x:v>
      </x:c>
      <x:c r="F798" s="7" t="str">
        <x:v>镇灵敕符</x:v>
      </x:c>
      <x:c r="G798" s="6" t="n">
        <x:v>7</x:v>
      </x:c>
      <x:c r="H798" s="6" t="str">
        <x:v>https://raw.githubusercontent.com/Mar-7th/StarRailRes/dbe8cdfcfb0bf657b9fe1cf92d5537f118ccb487/index_new/cn/character_promotions.json</x:v>
      </x:c>
    </x:row>
    <x:row r="799" ht="20" customHeight="1">
      <x:c r="A799" s="6" t="str">
        <x:v>角色突破</x:v>
      </x:c>
      <x:c r="B799" s="6" t="str">
        <x:v>1304</x:v>
      </x:c>
      <x:c r="C799" s="6" t="n">
        <x:v>4</x:v>
      </x:c>
      <x:c r="D799" s="6" t="n">
        <x:v>5</x:v>
      </x:c>
      <x:c r="E799" s="7" t="str">
        <x:v>2</x:v>
      </x:c>
      <x:c r="F799" s="7" t="str">
        <x:v>信用点</x:v>
      </x:c>
      <x:c r="G799" s="6" t="n">
        <x:v>80000</x:v>
      </x:c>
      <x:c r="H799" s="6" t="str">
        <x:v>https://raw.githubusercontent.com/Mar-7th/StarRailRes/dbe8cdfcfb0bf657b9fe1cf92d5537f118ccb487/index_new/cn/character_promotions.json</x:v>
      </x:c>
    </x:row>
    <x:row r="800" ht="20" customHeight="1">
      <x:c r="A800" s="6" t="str">
        <x:v>角色突破</x:v>
      </x:c>
      <x:c r="B800" s="6" t="str">
        <x:v>1304</x:v>
      </x:c>
      <x:c r="C800" s="6" t="n">
        <x:v>4</x:v>
      </x:c>
      <x:c r="D800" s="6" t="n">
        <x:v>5</x:v>
      </x:c>
      <x:c r="E800" s="7" t="str">
        <x:v>114013</x:v>
      </x:c>
      <x:c r="F800" s="7" t="str">
        <x:v>欲念碎镜</x:v>
      </x:c>
      <x:c r="G800" s="6" t="n">
        <x:v>6</x:v>
      </x:c>
      <x:c r="H800" s="6" t="str">
        <x:v>https://raw.githubusercontent.com/Mar-7th/StarRailRes/dbe8cdfcfb0bf657b9fe1cf92d5537f118ccb487/index_new/cn/character_promotions.json</x:v>
      </x:c>
    </x:row>
    <x:row r="801" ht="20" customHeight="1">
      <x:c r="A801" s="6" t="str">
        <x:v>角色突破</x:v>
      </x:c>
      <x:c r="B801" s="6" t="str">
        <x:v>1304</x:v>
      </x:c>
      <x:c r="C801" s="6" t="n">
        <x:v>4</x:v>
      </x:c>
      <x:c r="D801" s="6" t="n">
        <x:v>5</x:v>
      </x:c>
      <x:c r="E801" s="7" t="str">
        <x:v>110417</x:v>
      </x:c>
      <x:c r="F801" s="7" t="str">
        <x:v>镇灵敕符</x:v>
      </x:c>
      <x:c r="G801" s="6" t="n">
        <x:v>20</x:v>
      </x:c>
      <x:c r="H801" s="6" t="str">
        <x:v>https://raw.githubusercontent.com/Mar-7th/StarRailRes/dbe8cdfcfb0bf657b9fe1cf92d5537f118ccb487/index_new/cn/character_promotions.json</x:v>
      </x:c>
    </x:row>
    <x:row r="802" ht="20" customHeight="1">
      <x:c r="A802" s="6" t="str">
        <x:v>角色突破</x:v>
      </x:c>
      <x:c r="B802" s="6" t="str">
        <x:v>1304</x:v>
      </x:c>
      <x:c r="C802" s="6" t="n">
        <x:v>5</x:v>
      </x:c>
      <x:c r="D802" s="6" t="n">
        <x:v>6</x:v>
      </x:c>
      <x:c r="E802" s="7" t="str">
        <x:v>2</x:v>
      </x:c>
      <x:c r="F802" s="7" t="str">
        <x:v>信用点</x:v>
      </x:c>
      <x:c r="G802" s="6" t="n">
        <x:v>160000</x:v>
      </x:c>
      <x:c r="H802" s="6" t="str">
        <x:v>https://raw.githubusercontent.com/Mar-7th/StarRailRes/dbe8cdfcfb0bf657b9fe1cf92d5537f118ccb487/index_new/cn/character_promotions.json</x:v>
      </x:c>
    </x:row>
    <x:row r="803" ht="20" customHeight="1">
      <x:c r="A803" s="6" t="str">
        <x:v>角色突破</x:v>
      </x:c>
      <x:c r="B803" s="6" t="str">
        <x:v>1304</x:v>
      </x:c>
      <x:c r="C803" s="6" t="n">
        <x:v>5</x:v>
      </x:c>
      <x:c r="D803" s="6" t="n">
        <x:v>6</x:v>
      </x:c>
      <x:c r="E803" s="7" t="str">
        <x:v>114013</x:v>
      </x:c>
      <x:c r="F803" s="7" t="str">
        <x:v>欲念碎镜</x:v>
      </x:c>
      <x:c r="G803" s="6" t="n">
        <x:v>9</x:v>
      </x:c>
      <x:c r="H803" s="6" t="str">
        <x:v>https://raw.githubusercontent.com/Mar-7th/StarRailRes/dbe8cdfcfb0bf657b9fe1cf92d5537f118ccb487/index_new/cn/character_promotions.json</x:v>
      </x:c>
    </x:row>
    <x:row r="804" ht="20" customHeight="1">
      <x:c r="A804" s="6" t="str">
        <x:v>角色突破</x:v>
      </x:c>
      <x:c r="B804" s="6" t="str">
        <x:v>1304</x:v>
      </x:c>
      <x:c r="C804" s="6" t="n">
        <x:v>5</x:v>
      </x:c>
      <x:c r="D804" s="6" t="n">
        <x:v>6</x:v>
      </x:c>
      <x:c r="E804" s="7" t="str">
        <x:v>110417</x:v>
      </x:c>
      <x:c r="F804" s="7" t="str">
        <x:v>镇灵敕符</x:v>
      </x:c>
      <x:c r="G804" s="6" t="n">
        <x:v>35</x:v>
      </x:c>
      <x:c r="H804" s="6" t="str">
        <x:v>https://raw.githubusercontent.com/Mar-7th/StarRailRes/dbe8cdfcfb0bf657b9fe1cf92d5537f118ccb487/index_new/cn/character_promotions.json</x:v>
      </x:c>
    </x:row>
    <x:row r="805" ht="20" customHeight="1">
      <x:c r="A805" s="6" t="str">
        <x:v>角色突破</x:v>
      </x:c>
      <x:c r="B805" s="6" t="str">
        <x:v>1305</x:v>
      </x:c>
      <x:c r="C805" s="6" t="n">
        <x:v>0</x:v>
      </x:c>
      <x:c r="D805" s="6" t="n">
        <x:v>1</x:v>
      </x:c>
      <x:c r="E805" s="7" t="str">
        <x:v>2</x:v>
      </x:c>
      <x:c r="F805" s="7" t="str">
        <x:v>信用点</x:v>
      </x:c>
      <x:c r="G805" s="6" t="n">
        <x:v>4000</x:v>
      </x:c>
      <x:c r="H805" s="6" t="str">
        <x:v>https://raw.githubusercontent.com/Mar-7th/StarRailRes/dbe8cdfcfb0bf657b9fe1cf92d5537f118ccb487/index_new/cn/character_promotions.json</x:v>
      </x:c>
    </x:row>
    <x:row r="806" ht="20" customHeight="1">
      <x:c r="A806" s="6" t="str">
        <x:v>角色突破</x:v>
      </x:c>
      <x:c r="B806" s="6" t="str">
        <x:v>1305</x:v>
      </x:c>
      <x:c r="C806" s="6" t="n">
        <x:v>0</x:v>
      </x:c>
      <x:c r="D806" s="6" t="n">
        <x:v>1</x:v>
      </x:c>
      <x:c r="E806" s="7" t="str">
        <x:v>111011</x:v>
      </x:c>
      <x:c r="F806" s="7" t="str">
        <x:v>掠夺的本能</x:v>
      </x:c>
      <x:c r="G806" s="6" t="n">
        <x:v>5</x:v>
      </x:c>
      <x:c r="H806" s="6" t="str">
        <x:v>https://raw.githubusercontent.com/Mar-7th/StarRailRes/dbe8cdfcfb0bf657b9fe1cf92d5537f118ccb487/index_new/cn/character_promotions.json</x:v>
      </x:c>
    </x:row>
    <x:row r="807" ht="20" customHeight="1">
      <x:c r="A807" s="6" t="str">
        <x:v>角色突破</x:v>
      </x:c>
      <x:c r="B807" s="6" t="str">
        <x:v>1305</x:v>
      </x:c>
      <x:c r="C807" s="6" t="n">
        <x:v>1</x:v>
      </x:c>
      <x:c r="D807" s="6" t="n">
        <x:v>2</x:v>
      </x:c>
      <x:c r="E807" s="7" t="str">
        <x:v>2</x:v>
      </x:c>
      <x:c r="F807" s="7" t="str">
        <x:v>信用点</x:v>
      </x:c>
      <x:c r="G807" s="6" t="n">
        <x:v>8000</x:v>
      </x:c>
      <x:c r="H807" s="6" t="str">
        <x:v>https://raw.githubusercontent.com/Mar-7th/StarRailRes/dbe8cdfcfb0bf657b9fe1cf92d5537f118ccb487/index_new/cn/character_promotions.json</x:v>
      </x:c>
    </x:row>
    <x:row r="808" ht="20" customHeight="1">
      <x:c r="A808" s="6" t="str">
        <x:v>角色突破</x:v>
      </x:c>
      <x:c r="B808" s="6" t="str">
        <x:v>1305</x:v>
      </x:c>
      <x:c r="C808" s="6" t="n">
        <x:v>1</x:v>
      </x:c>
      <x:c r="D808" s="6" t="n">
        <x:v>2</x:v>
      </x:c>
      <x:c r="E808" s="7" t="str">
        <x:v>111011</x:v>
      </x:c>
      <x:c r="F808" s="7" t="str">
        <x:v>掠夺的本能</x:v>
      </x:c>
      <x:c r="G808" s="6" t="n">
        <x:v>10</x:v>
      </x:c>
      <x:c r="H808" s="6" t="str">
        <x:v>https://raw.githubusercontent.com/Mar-7th/StarRailRes/dbe8cdfcfb0bf657b9fe1cf92d5537f118ccb487/index_new/cn/character_promotions.json</x:v>
      </x:c>
    </x:row>
    <x:row r="809" ht="20" customHeight="1">
      <x:c r="A809" s="6" t="str">
        <x:v>角色突破</x:v>
      </x:c>
      <x:c r="B809" s="6" t="str">
        <x:v>1305</x:v>
      </x:c>
      <x:c r="C809" s="6" t="n">
        <x:v>2</x:v>
      </x:c>
      <x:c r="D809" s="6" t="n">
        <x:v>3</x:v>
      </x:c>
      <x:c r="E809" s="7" t="str">
        <x:v>2</x:v>
      </x:c>
      <x:c r="F809" s="7" t="str">
        <x:v>信用点</x:v>
      </x:c>
      <x:c r="G809" s="6" t="n">
        <x:v>16000</x:v>
      </x:c>
      <x:c r="H809" s="6" t="str">
        <x:v>https://raw.githubusercontent.com/Mar-7th/StarRailRes/dbe8cdfcfb0bf657b9fe1cf92d5537f118ccb487/index_new/cn/character_promotions.json</x:v>
      </x:c>
    </x:row>
    <x:row r="810" ht="20" customHeight="1">
      <x:c r="A810" s="6" t="str">
        <x:v>角色突破</x:v>
      </x:c>
      <x:c r="B810" s="6" t="str">
        <x:v>1305</x:v>
      </x:c>
      <x:c r="C810" s="6" t="n">
        <x:v>2</x:v>
      </x:c>
      <x:c r="D810" s="6" t="n">
        <x:v>3</x:v>
      </x:c>
      <x:c r="E810" s="7" t="str">
        <x:v>111012</x:v>
      </x:c>
      <x:c r="F810" s="7" t="str">
        <x:v>篡改的野心</x:v>
      </x:c>
      <x:c r="G810" s="6" t="n">
        <x:v>6</x:v>
      </x:c>
      <x:c r="H810" s="6" t="str">
        <x:v>https://raw.githubusercontent.com/Mar-7th/StarRailRes/dbe8cdfcfb0bf657b9fe1cf92d5537f118ccb487/index_new/cn/character_promotions.json</x:v>
      </x:c>
    </x:row>
    <x:row r="811" ht="20" customHeight="1">
      <x:c r="A811" s="6" t="str">
        <x:v>角色突破</x:v>
      </x:c>
      <x:c r="B811" s="6" t="str">
        <x:v>1305</x:v>
      </x:c>
      <x:c r="C811" s="6" t="n">
        <x:v>2</x:v>
      </x:c>
      <x:c r="D811" s="6" t="n">
        <x:v>3</x:v>
      </x:c>
      <x:c r="E811" s="7" t="str">
        <x:v>110417</x:v>
      </x:c>
      <x:c r="F811" s="7" t="str">
        <x:v>镇灵敕符</x:v>
      </x:c>
      <x:c r="G811" s="6" t="n">
        <x:v>3</x:v>
      </x:c>
      <x:c r="H811" s="6" t="str">
        <x:v>https://raw.githubusercontent.com/Mar-7th/StarRailRes/dbe8cdfcfb0bf657b9fe1cf92d5537f118ccb487/index_new/cn/character_promotions.json</x:v>
      </x:c>
    </x:row>
    <x:row r="812" ht="20" customHeight="1">
      <x:c r="A812" s="6" t="str">
        <x:v>角色突破</x:v>
      </x:c>
      <x:c r="B812" s="6" t="str">
        <x:v>1305</x:v>
      </x:c>
      <x:c r="C812" s="6" t="n">
        <x:v>3</x:v>
      </x:c>
      <x:c r="D812" s="6" t="n">
        <x:v>4</x:v>
      </x:c>
      <x:c r="E812" s="7" t="str">
        <x:v>2</x:v>
      </x:c>
      <x:c r="F812" s="7" t="str">
        <x:v>信用点</x:v>
      </x:c>
      <x:c r="G812" s="6" t="n">
        <x:v>40000</x:v>
      </x:c>
      <x:c r="H812" s="6" t="str">
        <x:v>https://raw.githubusercontent.com/Mar-7th/StarRailRes/dbe8cdfcfb0bf657b9fe1cf92d5537f118ccb487/index_new/cn/character_promotions.json</x:v>
      </x:c>
    </x:row>
    <x:row r="813" ht="20" customHeight="1">
      <x:c r="A813" s="6" t="str">
        <x:v>角色突破</x:v>
      </x:c>
      <x:c r="B813" s="6" t="str">
        <x:v>1305</x:v>
      </x:c>
      <x:c r="C813" s="6" t="n">
        <x:v>3</x:v>
      </x:c>
      <x:c r="D813" s="6" t="n">
        <x:v>4</x:v>
      </x:c>
      <x:c r="E813" s="7" t="str">
        <x:v>111012</x:v>
      </x:c>
      <x:c r="F813" s="7" t="str">
        <x:v>篡改的野心</x:v>
      </x:c>
      <x:c r="G813" s="6" t="n">
        <x:v>9</x:v>
      </x:c>
      <x:c r="H813" s="6" t="str">
        <x:v>https://raw.githubusercontent.com/Mar-7th/StarRailRes/dbe8cdfcfb0bf657b9fe1cf92d5537f118ccb487/index_new/cn/character_promotions.json</x:v>
      </x:c>
    </x:row>
    <x:row r="814" ht="20" customHeight="1">
      <x:c r="A814" s="6" t="str">
        <x:v>角色突破</x:v>
      </x:c>
      <x:c r="B814" s="6" t="str">
        <x:v>1305</x:v>
      </x:c>
      <x:c r="C814" s="6" t="n">
        <x:v>3</x:v>
      </x:c>
      <x:c r="D814" s="6" t="n">
        <x:v>4</x:v>
      </x:c>
      <x:c r="E814" s="7" t="str">
        <x:v>110417</x:v>
      </x:c>
      <x:c r="F814" s="7" t="str">
        <x:v>镇灵敕符</x:v>
      </x:c>
      <x:c r="G814" s="6" t="n">
        <x:v>7</x:v>
      </x:c>
      <x:c r="H814" s="6" t="str">
        <x:v>https://raw.githubusercontent.com/Mar-7th/StarRailRes/dbe8cdfcfb0bf657b9fe1cf92d5537f118ccb487/index_new/cn/character_promotions.json</x:v>
      </x:c>
    </x:row>
    <x:row r="815" ht="20" customHeight="1">
      <x:c r="A815" s="6" t="str">
        <x:v>角色突破</x:v>
      </x:c>
      <x:c r="B815" s="6" t="str">
        <x:v>1305</x:v>
      </x:c>
      <x:c r="C815" s="6" t="n">
        <x:v>4</x:v>
      </x:c>
      <x:c r="D815" s="6" t="n">
        <x:v>5</x:v>
      </x:c>
      <x:c r="E815" s="7" t="str">
        <x:v>2</x:v>
      </x:c>
      <x:c r="F815" s="7" t="str">
        <x:v>信用点</x:v>
      </x:c>
      <x:c r="G815" s="6" t="n">
        <x:v>80000</x:v>
      </x:c>
      <x:c r="H815" s="6" t="str">
        <x:v>https://raw.githubusercontent.com/Mar-7th/StarRailRes/dbe8cdfcfb0bf657b9fe1cf92d5537f118ccb487/index_new/cn/character_promotions.json</x:v>
      </x:c>
    </x:row>
    <x:row r="816" ht="20" customHeight="1">
      <x:c r="A816" s="6" t="str">
        <x:v>角色突破</x:v>
      </x:c>
      <x:c r="B816" s="6" t="str">
        <x:v>1305</x:v>
      </x:c>
      <x:c r="C816" s="6" t="n">
        <x:v>4</x:v>
      </x:c>
      <x:c r="D816" s="6" t="n">
        <x:v>5</x:v>
      </x:c>
      <x:c r="E816" s="7" t="str">
        <x:v>111013</x:v>
      </x:c>
      <x:c r="F816" s="7" t="str">
        <x:v>践踏的意志</x:v>
      </x:c>
      <x:c r="G816" s="6" t="n">
        <x:v>6</x:v>
      </x:c>
      <x:c r="H816" s="6" t="str">
        <x:v>https://raw.githubusercontent.com/Mar-7th/StarRailRes/dbe8cdfcfb0bf657b9fe1cf92d5537f118ccb487/index_new/cn/character_promotions.json</x:v>
      </x:c>
    </x:row>
    <x:row r="817" ht="20" customHeight="1">
      <x:c r="A817" s="6" t="str">
        <x:v>角色突破</x:v>
      </x:c>
      <x:c r="B817" s="6" t="str">
        <x:v>1305</x:v>
      </x:c>
      <x:c r="C817" s="6" t="n">
        <x:v>4</x:v>
      </x:c>
      <x:c r="D817" s="6" t="n">
        <x:v>5</x:v>
      </x:c>
      <x:c r="E817" s="7" t="str">
        <x:v>110417</x:v>
      </x:c>
      <x:c r="F817" s="7" t="str">
        <x:v>镇灵敕符</x:v>
      </x:c>
      <x:c r="G817" s="6" t="n">
        <x:v>20</x:v>
      </x:c>
      <x:c r="H817" s="6" t="str">
        <x:v>https://raw.githubusercontent.com/Mar-7th/StarRailRes/dbe8cdfcfb0bf657b9fe1cf92d5537f118ccb487/index_new/cn/character_promotions.json</x:v>
      </x:c>
    </x:row>
    <x:row r="818" ht="20" customHeight="1">
      <x:c r="A818" s="6" t="str">
        <x:v>角色突破</x:v>
      </x:c>
      <x:c r="B818" s="6" t="str">
        <x:v>1305</x:v>
      </x:c>
      <x:c r="C818" s="6" t="n">
        <x:v>5</x:v>
      </x:c>
      <x:c r="D818" s="6" t="n">
        <x:v>6</x:v>
      </x:c>
      <x:c r="E818" s="7" t="str">
        <x:v>2</x:v>
      </x:c>
      <x:c r="F818" s="7" t="str">
        <x:v>信用点</x:v>
      </x:c>
      <x:c r="G818" s="6" t="n">
        <x:v>160000</x:v>
      </x:c>
      <x:c r="H818" s="6" t="str">
        <x:v>https://raw.githubusercontent.com/Mar-7th/StarRailRes/dbe8cdfcfb0bf657b9fe1cf92d5537f118ccb487/index_new/cn/character_promotions.json</x:v>
      </x:c>
    </x:row>
    <x:row r="819" ht="20" customHeight="1">
      <x:c r="A819" s="6" t="str">
        <x:v>角色突破</x:v>
      </x:c>
      <x:c r="B819" s="6" t="str">
        <x:v>1305</x:v>
      </x:c>
      <x:c r="C819" s="6" t="n">
        <x:v>5</x:v>
      </x:c>
      <x:c r="D819" s="6" t="n">
        <x:v>6</x:v>
      </x:c>
      <x:c r="E819" s="7" t="str">
        <x:v>111013</x:v>
      </x:c>
      <x:c r="F819" s="7" t="str">
        <x:v>践踏的意志</x:v>
      </x:c>
      <x:c r="G819" s="6" t="n">
        <x:v>9</x:v>
      </x:c>
      <x:c r="H819" s="6" t="str">
        <x:v>https://raw.githubusercontent.com/Mar-7th/StarRailRes/dbe8cdfcfb0bf657b9fe1cf92d5537f118ccb487/index_new/cn/character_promotions.json</x:v>
      </x:c>
    </x:row>
    <x:row r="820" ht="20" customHeight="1">
      <x:c r="A820" s="6" t="str">
        <x:v>角色突破</x:v>
      </x:c>
      <x:c r="B820" s="6" t="str">
        <x:v>1305</x:v>
      </x:c>
      <x:c r="C820" s="6" t="n">
        <x:v>5</x:v>
      </x:c>
      <x:c r="D820" s="6" t="n">
        <x:v>6</x:v>
      </x:c>
      <x:c r="E820" s="7" t="str">
        <x:v>110417</x:v>
      </x:c>
      <x:c r="F820" s="7" t="str">
        <x:v>镇灵敕符</x:v>
      </x:c>
      <x:c r="G820" s="6" t="n">
        <x:v>35</x:v>
      </x:c>
      <x:c r="H820" s="6" t="str">
        <x:v>https://raw.githubusercontent.com/Mar-7th/StarRailRes/dbe8cdfcfb0bf657b9fe1cf92d5537f118ccb487/index_new/cn/character_promotions.json</x:v>
      </x:c>
    </x:row>
    <x:row r="821" ht="20" customHeight="1">
      <x:c r="A821" s="6" t="str">
        <x:v>角色突破</x:v>
      </x:c>
      <x:c r="B821" s="6" t="str">
        <x:v>1306</x:v>
      </x:c>
      <x:c r="C821" s="6" t="n">
        <x:v>0</x:v>
      </x:c>
      <x:c r="D821" s="6" t="n">
        <x:v>1</x:v>
      </x:c>
      <x:c r="E821" s="7" t="str">
        <x:v>2</x:v>
      </x:c>
      <x:c r="F821" s="7" t="str">
        <x:v>信用点</x:v>
      </x:c>
      <x:c r="G821" s="6" t="n">
        <x:v>4000</x:v>
      </x:c>
      <x:c r="H821" s="6" t="str">
        <x:v>https://raw.githubusercontent.com/Mar-7th/StarRailRes/dbe8cdfcfb0bf657b9fe1cf92d5537f118ccb487/index_new/cn/character_promotions.json</x:v>
      </x:c>
    </x:row>
    <x:row r="822" ht="20" customHeight="1">
      <x:c r="A822" s="6" t="str">
        <x:v>角色突破</x:v>
      </x:c>
      <x:c r="B822" s="6" t="str">
        <x:v>1306</x:v>
      </x:c>
      <x:c r="C822" s="6" t="n">
        <x:v>0</x:v>
      </x:c>
      <x:c r="D822" s="6" t="n">
        <x:v>1</x:v>
      </x:c>
      <x:c r="E822" s="7" t="str">
        <x:v>114011</x:v>
      </x:c>
      <x:c r="F822" s="7" t="str">
        <x:v>思绪末屑</x:v>
      </x:c>
      <x:c r="G822" s="6" t="n">
        <x:v>5</x:v>
      </x:c>
      <x:c r="H822" s="6" t="str">
        <x:v>https://raw.githubusercontent.com/Mar-7th/StarRailRes/dbe8cdfcfb0bf657b9fe1cf92d5537f118ccb487/index_new/cn/character_promotions.json</x:v>
      </x:c>
    </x:row>
    <x:row r="823" ht="20" customHeight="1">
      <x:c r="A823" s="6" t="str">
        <x:v>角色突破</x:v>
      </x:c>
      <x:c r="B823" s="6" t="str">
        <x:v>1306</x:v>
      </x:c>
      <x:c r="C823" s="6" t="n">
        <x:v>1</x:v>
      </x:c>
      <x:c r="D823" s="6" t="n">
        <x:v>2</x:v>
      </x:c>
      <x:c r="E823" s="7" t="str">
        <x:v>2</x:v>
      </x:c>
      <x:c r="F823" s="7" t="str">
        <x:v>信用点</x:v>
      </x:c>
      <x:c r="G823" s="6" t="n">
        <x:v>8000</x:v>
      </x:c>
      <x:c r="H823" s="6" t="str">
        <x:v>https://raw.githubusercontent.com/Mar-7th/StarRailRes/dbe8cdfcfb0bf657b9fe1cf92d5537f118ccb487/index_new/cn/character_promotions.json</x:v>
      </x:c>
    </x:row>
    <x:row r="824" ht="20" customHeight="1">
      <x:c r="A824" s="6" t="str">
        <x:v>角色突破</x:v>
      </x:c>
      <x:c r="B824" s="6" t="str">
        <x:v>1306</x:v>
      </x:c>
      <x:c r="C824" s="6" t="n">
        <x:v>1</x:v>
      </x:c>
      <x:c r="D824" s="6" t="n">
        <x:v>2</x:v>
      </x:c>
      <x:c r="E824" s="7" t="str">
        <x:v>114011</x:v>
      </x:c>
      <x:c r="F824" s="7" t="str">
        <x:v>思绪末屑</x:v>
      </x:c>
      <x:c r="G824" s="6" t="n">
        <x:v>10</x:v>
      </x:c>
      <x:c r="H824" s="6" t="str">
        <x:v>https://raw.githubusercontent.com/Mar-7th/StarRailRes/dbe8cdfcfb0bf657b9fe1cf92d5537f118ccb487/index_new/cn/character_promotions.json</x:v>
      </x:c>
    </x:row>
    <x:row r="825" ht="20" customHeight="1">
      <x:c r="A825" s="6" t="str">
        <x:v>角色突破</x:v>
      </x:c>
      <x:c r="B825" s="6" t="str">
        <x:v>1306</x:v>
      </x:c>
      <x:c r="C825" s="6" t="n">
        <x:v>2</x:v>
      </x:c>
      <x:c r="D825" s="6" t="n">
        <x:v>3</x:v>
      </x:c>
      <x:c r="E825" s="7" t="str">
        <x:v>2</x:v>
      </x:c>
      <x:c r="F825" s="7" t="str">
        <x:v>信用点</x:v>
      </x:c>
      <x:c r="G825" s="6" t="n">
        <x:v>16000</x:v>
      </x:c>
      <x:c r="H825" s="6" t="str">
        <x:v>https://raw.githubusercontent.com/Mar-7th/StarRailRes/dbe8cdfcfb0bf657b9fe1cf92d5537f118ccb487/index_new/cn/character_promotions.json</x:v>
      </x:c>
    </x:row>
    <x:row r="826" ht="20" customHeight="1">
      <x:c r="A826" s="6" t="str">
        <x:v>角色突破</x:v>
      </x:c>
      <x:c r="B826" s="6" t="str">
        <x:v>1306</x:v>
      </x:c>
      <x:c r="C826" s="6" t="n">
        <x:v>2</x:v>
      </x:c>
      <x:c r="D826" s="6" t="n">
        <x:v>3</x:v>
      </x:c>
      <x:c r="E826" s="7" t="str">
        <x:v>114012</x:v>
      </x:c>
      <x:c r="F826" s="7" t="str">
        <x:v>印象残晶</x:v>
      </x:c>
      <x:c r="G826" s="6" t="n">
        <x:v>6</x:v>
      </x:c>
      <x:c r="H826" s="6" t="str">
        <x:v>https://raw.githubusercontent.com/Mar-7th/StarRailRes/dbe8cdfcfb0bf657b9fe1cf92d5537f118ccb487/index_new/cn/character_promotions.json</x:v>
      </x:c>
    </x:row>
    <x:row r="827" ht="20" customHeight="1">
      <x:c r="A827" s="6" t="str">
        <x:v>角色突破</x:v>
      </x:c>
      <x:c r="B827" s="6" t="str">
        <x:v>1306</x:v>
      </x:c>
      <x:c r="C827" s="6" t="n">
        <x:v>2</x:v>
      </x:c>
      <x:c r="D827" s="6" t="n">
        <x:v>3</x:v>
      </x:c>
      <x:c r="E827" s="7" t="str">
        <x:v>110426</x:v>
      </x:c>
      <x:c r="F827" s="7" t="str">
        <x:v>炙梦喷枪</x:v>
      </x:c>
      <x:c r="G827" s="6" t="n">
        <x:v>3</x:v>
      </x:c>
      <x:c r="H827" s="6" t="str">
        <x:v>https://raw.githubusercontent.com/Mar-7th/StarRailRes/dbe8cdfcfb0bf657b9fe1cf92d5537f118ccb487/index_new/cn/character_promotions.json</x:v>
      </x:c>
    </x:row>
    <x:row r="828" ht="20" customHeight="1">
      <x:c r="A828" s="6" t="str">
        <x:v>角色突破</x:v>
      </x:c>
      <x:c r="B828" s="6" t="str">
        <x:v>1306</x:v>
      </x:c>
      <x:c r="C828" s="6" t="n">
        <x:v>3</x:v>
      </x:c>
      <x:c r="D828" s="6" t="n">
        <x:v>4</x:v>
      </x:c>
      <x:c r="E828" s="7" t="str">
        <x:v>2</x:v>
      </x:c>
      <x:c r="F828" s="7" t="str">
        <x:v>信用点</x:v>
      </x:c>
      <x:c r="G828" s="6" t="n">
        <x:v>40000</x:v>
      </x:c>
      <x:c r="H828" s="6" t="str">
        <x:v>https://raw.githubusercontent.com/Mar-7th/StarRailRes/dbe8cdfcfb0bf657b9fe1cf92d5537f118ccb487/index_new/cn/character_promotions.json</x:v>
      </x:c>
    </x:row>
    <x:row r="829" ht="20" customHeight="1">
      <x:c r="A829" s="6" t="str">
        <x:v>角色突破</x:v>
      </x:c>
      <x:c r="B829" s="6" t="str">
        <x:v>1306</x:v>
      </x:c>
      <x:c r="C829" s="6" t="n">
        <x:v>3</x:v>
      </x:c>
      <x:c r="D829" s="6" t="n">
        <x:v>4</x:v>
      </x:c>
      <x:c r="E829" s="7" t="str">
        <x:v>114012</x:v>
      </x:c>
      <x:c r="F829" s="7" t="str">
        <x:v>印象残晶</x:v>
      </x:c>
      <x:c r="G829" s="6" t="n">
        <x:v>9</x:v>
      </x:c>
      <x:c r="H829" s="6" t="str">
        <x:v>https://raw.githubusercontent.com/Mar-7th/StarRailRes/dbe8cdfcfb0bf657b9fe1cf92d5537f118ccb487/index_new/cn/character_promotions.json</x:v>
      </x:c>
    </x:row>
    <x:row r="830" ht="20" customHeight="1">
      <x:c r="A830" s="6" t="str">
        <x:v>角色突破</x:v>
      </x:c>
      <x:c r="B830" s="6" t="str">
        <x:v>1306</x:v>
      </x:c>
      <x:c r="C830" s="6" t="n">
        <x:v>3</x:v>
      </x:c>
      <x:c r="D830" s="6" t="n">
        <x:v>4</x:v>
      </x:c>
      <x:c r="E830" s="7" t="str">
        <x:v>110426</x:v>
      </x:c>
      <x:c r="F830" s="7" t="str">
        <x:v>炙梦喷枪</x:v>
      </x:c>
      <x:c r="G830" s="6" t="n">
        <x:v>7</x:v>
      </x:c>
      <x:c r="H830" s="6" t="str">
        <x:v>https://raw.githubusercontent.com/Mar-7th/StarRailRes/dbe8cdfcfb0bf657b9fe1cf92d5537f118ccb487/index_new/cn/character_promotions.json</x:v>
      </x:c>
    </x:row>
    <x:row r="831" ht="20" customHeight="1">
      <x:c r="A831" s="6" t="str">
        <x:v>角色突破</x:v>
      </x:c>
      <x:c r="B831" s="6" t="str">
        <x:v>1306</x:v>
      </x:c>
      <x:c r="C831" s="6" t="n">
        <x:v>4</x:v>
      </x:c>
      <x:c r="D831" s="6" t="n">
        <x:v>5</x:v>
      </x:c>
      <x:c r="E831" s="7" t="str">
        <x:v>2</x:v>
      </x:c>
      <x:c r="F831" s="7" t="str">
        <x:v>信用点</x:v>
      </x:c>
      <x:c r="G831" s="6" t="n">
        <x:v>80000</x:v>
      </x:c>
      <x:c r="H831" s="6" t="str">
        <x:v>https://raw.githubusercontent.com/Mar-7th/StarRailRes/dbe8cdfcfb0bf657b9fe1cf92d5537f118ccb487/index_new/cn/character_promotions.json</x:v>
      </x:c>
    </x:row>
    <x:row r="832" ht="20" customHeight="1">
      <x:c r="A832" s="6" t="str">
        <x:v>角色突破</x:v>
      </x:c>
      <x:c r="B832" s="6" t="str">
        <x:v>1306</x:v>
      </x:c>
      <x:c r="C832" s="6" t="n">
        <x:v>4</x:v>
      </x:c>
      <x:c r="D832" s="6" t="n">
        <x:v>5</x:v>
      </x:c>
      <x:c r="E832" s="7" t="str">
        <x:v>114013</x:v>
      </x:c>
      <x:c r="F832" s="7" t="str">
        <x:v>欲念碎镜</x:v>
      </x:c>
      <x:c r="G832" s="6" t="n">
        <x:v>6</x:v>
      </x:c>
      <x:c r="H832" s="6" t="str">
        <x:v>https://raw.githubusercontent.com/Mar-7th/StarRailRes/dbe8cdfcfb0bf657b9fe1cf92d5537f118ccb487/index_new/cn/character_promotions.json</x:v>
      </x:c>
    </x:row>
    <x:row r="833" ht="20" customHeight="1">
      <x:c r="A833" s="6" t="str">
        <x:v>角色突破</x:v>
      </x:c>
      <x:c r="B833" s="6" t="str">
        <x:v>1306</x:v>
      </x:c>
      <x:c r="C833" s="6" t="n">
        <x:v>4</x:v>
      </x:c>
      <x:c r="D833" s="6" t="n">
        <x:v>5</x:v>
      </x:c>
      <x:c r="E833" s="7" t="str">
        <x:v>110426</x:v>
      </x:c>
      <x:c r="F833" s="7" t="str">
        <x:v>炙梦喷枪</x:v>
      </x:c>
      <x:c r="G833" s="6" t="n">
        <x:v>20</x:v>
      </x:c>
      <x:c r="H833" s="6" t="str">
        <x:v>https://raw.githubusercontent.com/Mar-7th/StarRailRes/dbe8cdfcfb0bf657b9fe1cf92d5537f118ccb487/index_new/cn/character_promotions.json</x:v>
      </x:c>
    </x:row>
    <x:row r="834" ht="20" customHeight="1">
      <x:c r="A834" s="6" t="str">
        <x:v>角色突破</x:v>
      </x:c>
      <x:c r="B834" s="6" t="str">
        <x:v>1306</x:v>
      </x:c>
      <x:c r="C834" s="6" t="n">
        <x:v>5</x:v>
      </x:c>
      <x:c r="D834" s="6" t="n">
        <x:v>6</x:v>
      </x:c>
      <x:c r="E834" s="7" t="str">
        <x:v>2</x:v>
      </x:c>
      <x:c r="F834" s="7" t="str">
        <x:v>信用点</x:v>
      </x:c>
      <x:c r="G834" s="6" t="n">
        <x:v>160000</x:v>
      </x:c>
      <x:c r="H834" s="6" t="str">
        <x:v>https://raw.githubusercontent.com/Mar-7th/StarRailRes/dbe8cdfcfb0bf657b9fe1cf92d5537f118ccb487/index_new/cn/character_promotions.json</x:v>
      </x:c>
    </x:row>
    <x:row r="835" ht="20" customHeight="1">
      <x:c r="A835" s="6" t="str">
        <x:v>角色突破</x:v>
      </x:c>
      <x:c r="B835" s="6" t="str">
        <x:v>1306</x:v>
      </x:c>
      <x:c r="C835" s="6" t="n">
        <x:v>5</x:v>
      </x:c>
      <x:c r="D835" s="6" t="n">
        <x:v>6</x:v>
      </x:c>
      <x:c r="E835" s="7" t="str">
        <x:v>114013</x:v>
      </x:c>
      <x:c r="F835" s="7" t="str">
        <x:v>欲念碎镜</x:v>
      </x:c>
      <x:c r="G835" s="6" t="n">
        <x:v>9</x:v>
      </x:c>
      <x:c r="H835" s="6" t="str">
        <x:v>https://raw.githubusercontent.com/Mar-7th/StarRailRes/dbe8cdfcfb0bf657b9fe1cf92d5537f118ccb487/index_new/cn/character_promotions.json</x:v>
      </x:c>
    </x:row>
    <x:row r="836" ht="20" customHeight="1">
      <x:c r="A836" s="6" t="str">
        <x:v>角色突破</x:v>
      </x:c>
      <x:c r="B836" s="6" t="str">
        <x:v>1306</x:v>
      </x:c>
      <x:c r="C836" s="6" t="n">
        <x:v>5</x:v>
      </x:c>
      <x:c r="D836" s="6" t="n">
        <x:v>6</x:v>
      </x:c>
      <x:c r="E836" s="7" t="str">
        <x:v>110426</x:v>
      </x:c>
      <x:c r="F836" s="7" t="str">
        <x:v>炙梦喷枪</x:v>
      </x:c>
      <x:c r="G836" s="6" t="n">
        <x:v>35</x:v>
      </x:c>
      <x:c r="H836" s="6" t="str">
        <x:v>https://raw.githubusercontent.com/Mar-7th/StarRailRes/dbe8cdfcfb0bf657b9fe1cf92d5537f118ccb487/index_new/cn/character_promotions.json</x:v>
      </x:c>
    </x:row>
    <x:row r="837" ht="20" customHeight="1">
      <x:c r="A837" s="6" t="str">
        <x:v>角色突破</x:v>
      </x:c>
      <x:c r="B837" s="6" t="str">
        <x:v>1307</x:v>
      </x:c>
      <x:c r="C837" s="6" t="n">
        <x:v>0</x:v>
      </x:c>
      <x:c r="D837" s="6" t="n">
        <x:v>1</x:v>
      </x:c>
      <x:c r="E837" s="7" t="str">
        <x:v>2</x:v>
      </x:c>
      <x:c r="F837" s="7" t="str">
        <x:v>信用点</x:v>
      </x:c>
      <x:c r="G837" s="6" t="n">
        <x:v>4000</x:v>
      </x:c>
      <x:c r="H837" s="6" t="str">
        <x:v>https://raw.githubusercontent.com/Mar-7th/StarRailRes/dbe8cdfcfb0bf657b9fe1cf92d5537f118ccb487/index_new/cn/character_promotions.json</x:v>
      </x:c>
    </x:row>
    <x:row r="838" ht="20" customHeight="1">
      <x:c r="A838" s="6" t="str">
        <x:v>角色突破</x:v>
      </x:c>
      <x:c r="B838" s="6" t="str">
        <x:v>1307</x:v>
      </x:c>
      <x:c r="C838" s="6" t="n">
        <x:v>0</x:v>
      </x:c>
      <x:c r="D838" s="6" t="n">
        <x:v>1</x:v>
      </x:c>
      <x:c r="E838" s="7" t="str">
        <x:v>111001</x:v>
      </x:c>
      <x:c r="F838" s="7" t="str">
        <x:v>熄灭原核</x:v>
      </x:c>
      <x:c r="G838" s="6" t="n">
        <x:v>5</x:v>
      </x:c>
      <x:c r="H838" s="6" t="str">
        <x:v>https://raw.githubusercontent.com/Mar-7th/StarRailRes/dbe8cdfcfb0bf657b9fe1cf92d5537f118ccb487/index_new/cn/character_promotions.json</x:v>
      </x:c>
    </x:row>
    <x:row r="839" ht="20" customHeight="1">
      <x:c r="A839" s="6" t="str">
        <x:v>角色突破</x:v>
      </x:c>
      <x:c r="B839" s="6" t="str">
        <x:v>1307</x:v>
      </x:c>
      <x:c r="C839" s="6" t="n">
        <x:v>1</x:v>
      </x:c>
      <x:c r="D839" s="6" t="n">
        <x:v>2</x:v>
      </x:c>
      <x:c r="E839" s="7" t="str">
        <x:v>2</x:v>
      </x:c>
      <x:c r="F839" s="7" t="str">
        <x:v>信用点</x:v>
      </x:c>
      <x:c r="G839" s="6" t="n">
        <x:v>8000</x:v>
      </x:c>
      <x:c r="H839" s="6" t="str">
        <x:v>https://raw.githubusercontent.com/Mar-7th/StarRailRes/dbe8cdfcfb0bf657b9fe1cf92d5537f118ccb487/index_new/cn/character_promotions.json</x:v>
      </x:c>
    </x:row>
    <x:row r="840" ht="20" customHeight="1">
      <x:c r="A840" s="6" t="str">
        <x:v>角色突破</x:v>
      </x:c>
      <x:c r="B840" s="6" t="str">
        <x:v>1307</x:v>
      </x:c>
      <x:c r="C840" s="6" t="n">
        <x:v>1</x:v>
      </x:c>
      <x:c r="D840" s="6" t="n">
        <x:v>2</x:v>
      </x:c>
      <x:c r="E840" s="7" t="str">
        <x:v>111001</x:v>
      </x:c>
      <x:c r="F840" s="7" t="str">
        <x:v>熄灭原核</x:v>
      </x:c>
      <x:c r="G840" s="6" t="n">
        <x:v>10</x:v>
      </x:c>
      <x:c r="H840" s="6" t="str">
        <x:v>https://raw.githubusercontent.com/Mar-7th/StarRailRes/dbe8cdfcfb0bf657b9fe1cf92d5537f118ccb487/index_new/cn/character_promotions.json</x:v>
      </x:c>
    </x:row>
    <x:row r="841" ht="20" customHeight="1">
      <x:c r="A841" s="6" t="str">
        <x:v>角色突破</x:v>
      </x:c>
      <x:c r="B841" s="6" t="str">
        <x:v>1307</x:v>
      </x:c>
      <x:c r="C841" s="6" t="n">
        <x:v>2</x:v>
      </x:c>
      <x:c r="D841" s="6" t="n">
        <x:v>3</x:v>
      </x:c>
      <x:c r="E841" s="7" t="str">
        <x:v>2</x:v>
      </x:c>
      <x:c r="F841" s="7" t="str">
        <x:v>信用点</x:v>
      </x:c>
      <x:c r="G841" s="6" t="n">
        <x:v>16000</x:v>
      </x:c>
      <x:c r="H841" s="6" t="str">
        <x:v>https://raw.githubusercontent.com/Mar-7th/StarRailRes/dbe8cdfcfb0bf657b9fe1cf92d5537f118ccb487/index_new/cn/character_promotions.json</x:v>
      </x:c>
    </x:row>
    <x:row r="842" ht="20" customHeight="1">
      <x:c r="A842" s="6" t="str">
        <x:v>角色突破</x:v>
      </x:c>
      <x:c r="B842" s="6" t="str">
        <x:v>1307</x:v>
      </x:c>
      <x:c r="C842" s="6" t="n">
        <x:v>2</x:v>
      </x:c>
      <x:c r="D842" s="6" t="n">
        <x:v>3</x:v>
      </x:c>
      <x:c r="E842" s="7" t="str">
        <x:v>111002</x:v>
      </x:c>
      <x:c r="F842" s="7" t="str">
        <x:v>微光原核</x:v>
      </x:c>
      <x:c r="G842" s="6" t="n">
        <x:v>6</x:v>
      </x:c>
      <x:c r="H842" s="6" t="str">
        <x:v>https://raw.githubusercontent.com/Mar-7th/StarRailRes/dbe8cdfcfb0bf657b9fe1cf92d5537f118ccb487/index_new/cn/character_promotions.json</x:v>
      </x:c>
    </x:row>
    <x:row r="843" ht="20" customHeight="1">
      <x:c r="A843" s="6" t="str">
        <x:v>角色突破</x:v>
      </x:c>
      <x:c r="B843" s="6" t="str">
        <x:v>1307</x:v>
      </x:c>
      <x:c r="C843" s="6" t="n">
        <x:v>2</x:v>
      </x:c>
      <x:c r="D843" s="6" t="n">
        <x:v>3</x:v>
      </x:c>
      <x:c r="E843" s="7" t="str">
        <x:v>110415</x:v>
      </x:c>
      <x:c r="F843" s="7" t="str">
        <x:v>天人遗垢</x:v>
      </x:c>
      <x:c r="G843" s="6" t="n">
        <x:v>3</x:v>
      </x:c>
      <x:c r="H843" s="6" t="str">
        <x:v>https://raw.githubusercontent.com/Mar-7th/StarRailRes/dbe8cdfcfb0bf657b9fe1cf92d5537f118ccb487/index_new/cn/character_promotions.json</x:v>
      </x:c>
    </x:row>
    <x:row r="844" ht="20" customHeight="1">
      <x:c r="A844" s="6" t="str">
        <x:v>角色突破</x:v>
      </x:c>
      <x:c r="B844" s="6" t="str">
        <x:v>1307</x:v>
      </x:c>
      <x:c r="C844" s="6" t="n">
        <x:v>3</x:v>
      </x:c>
      <x:c r="D844" s="6" t="n">
        <x:v>4</x:v>
      </x:c>
      <x:c r="E844" s="7" t="str">
        <x:v>2</x:v>
      </x:c>
      <x:c r="F844" s="7" t="str">
        <x:v>信用点</x:v>
      </x:c>
      <x:c r="G844" s="6" t="n">
        <x:v>40000</x:v>
      </x:c>
      <x:c r="H844" s="6" t="str">
        <x:v>https://raw.githubusercontent.com/Mar-7th/StarRailRes/dbe8cdfcfb0bf657b9fe1cf92d5537f118ccb487/index_new/cn/character_promotions.json</x:v>
      </x:c>
    </x:row>
    <x:row r="845" ht="20" customHeight="1">
      <x:c r="A845" s="6" t="str">
        <x:v>角色突破</x:v>
      </x:c>
      <x:c r="B845" s="6" t="str">
        <x:v>1307</x:v>
      </x:c>
      <x:c r="C845" s="6" t="n">
        <x:v>3</x:v>
      </x:c>
      <x:c r="D845" s="6" t="n">
        <x:v>4</x:v>
      </x:c>
      <x:c r="E845" s="7" t="str">
        <x:v>111002</x:v>
      </x:c>
      <x:c r="F845" s="7" t="str">
        <x:v>微光原核</x:v>
      </x:c>
      <x:c r="G845" s="6" t="n">
        <x:v>9</x:v>
      </x:c>
      <x:c r="H845" s="6" t="str">
        <x:v>https://raw.githubusercontent.com/Mar-7th/StarRailRes/dbe8cdfcfb0bf657b9fe1cf92d5537f118ccb487/index_new/cn/character_promotions.json</x:v>
      </x:c>
    </x:row>
    <x:row r="846" ht="20" customHeight="1">
      <x:c r="A846" s="6" t="str">
        <x:v>角色突破</x:v>
      </x:c>
      <x:c r="B846" s="6" t="str">
        <x:v>1307</x:v>
      </x:c>
      <x:c r="C846" s="6" t="n">
        <x:v>3</x:v>
      </x:c>
      <x:c r="D846" s="6" t="n">
        <x:v>4</x:v>
      </x:c>
      <x:c r="E846" s="7" t="str">
        <x:v>110415</x:v>
      </x:c>
      <x:c r="F846" s="7" t="str">
        <x:v>天人遗垢</x:v>
      </x:c>
      <x:c r="G846" s="6" t="n">
        <x:v>7</x:v>
      </x:c>
      <x:c r="H846" s="6" t="str">
        <x:v>https://raw.githubusercontent.com/Mar-7th/StarRailRes/dbe8cdfcfb0bf657b9fe1cf92d5537f118ccb487/index_new/cn/character_promotions.json</x:v>
      </x:c>
    </x:row>
    <x:row r="847" ht="20" customHeight="1">
      <x:c r="A847" s="6" t="str">
        <x:v>角色突破</x:v>
      </x:c>
      <x:c r="B847" s="6" t="str">
        <x:v>1307</x:v>
      </x:c>
      <x:c r="C847" s="6" t="n">
        <x:v>4</x:v>
      </x:c>
      <x:c r="D847" s="6" t="n">
        <x:v>5</x:v>
      </x:c>
      <x:c r="E847" s="7" t="str">
        <x:v>2</x:v>
      </x:c>
      <x:c r="F847" s="7" t="str">
        <x:v>信用点</x:v>
      </x:c>
      <x:c r="G847" s="6" t="n">
        <x:v>80000</x:v>
      </x:c>
      <x:c r="H847" s="6" t="str">
        <x:v>https://raw.githubusercontent.com/Mar-7th/StarRailRes/dbe8cdfcfb0bf657b9fe1cf92d5537f118ccb487/index_new/cn/character_promotions.json</x:v>
      </x:c>
    </x:row>
    <x:row r="848" ht="20" customHeight="1">
      <x:c r="A848" s="6" t="str">
        <x:v>角色突破</x:v>
      </x:c>
      <x:c r="B848" s="6" t="str">
        <x:v>1307</x:v>
      </x:c>
      <x:c r="C848" s="6" t="n">
        <x:v>4</x:v>
      </x:c>
      <x:c r="D848" s="6" t="n">
        <x:v>5</x:v>
      </x:c>
      <x:c r="E848" s="7" t="str">
        <x:v>111003</x:v>
      </x:c>
      <x:c r="F848" s="7" t="str">
        <x:v>蠢动原核</x:v>
      </x:c>
      <x:c r="G848" s="6" t="n">
        <x:v>6</x:v>
      </x:c>
      <x:c r="H848" s="6" t="str">
        <x:v>https://raw.githubusercontent.com/Mar-7th/StarRailRes/dbe8cdfcfb0bf657b9fe1cf92d5537f118ccb487/index_new/cn/character_promotions.json</x:v>
      </x:c>
    </x:row>
    <x:row r="849" ht="20" customHeight="1">
      <x:c r="A849" s="6" t="str">
        <x:v>角色突破</x:v>
      </x:c>
      <x:c r="B849" s="6" t="str">
        <x:v>1307</x:v>
      </x:c>
      <x:c r="C849" s="6" t="n">
        <x:v>4</x:v>
      </x:c>
      <x:c r="D849" s="6" t="n">
        <x:v>5</x:v>
      </x:c>
      <x:c r="E849" s="7" t="str">
        <x:v>110415</x:v>
      </x:c>
      <x:c r="F849" s="7" t="str">
        <x:v>天人遗垢</x:v>
      </x:c>
      <x:c r="G849" s="6" t="n">
        <x:v>20</x:v>
      </x:c>
      <x:c r="H849" s="6" t="str">
        <x:v>https://raw.githubusercontent.com/Mar-7th/StarRailRes/dbe8cdfcfb0bf657b9fe1cf92d5537f118ccb487/index_new/cn/character_promotions.json</x:v>
      </x:c>
    </x:row>
    <x:row r="850" ht="20" customHeight="1">
      <x:c r="A850" s="6" t="str">
        <x:v>角色突破</x:v>
      </x:c>
      <x:c r="B850" s="6" t="str">
        <x:v>1307</x:v>
      </x:c>
      <x:c r="C850" s="6" t="n">
        <x:v>5</x:v>
      </x:c>
      <x:c r="D850" s="6" t="n">
        <x:v>6</x:v>
      </x:c>
      <x:c r="E850" s="7" t="str">
        <x:v>2</x:v>
      </x:c>
      <x:c r="F850" s="7" t="str">
        <x:v>信用点</x:v>
      </x:c>
      <x:c r="G850" s="6" t="n">
        <x:v>160000</x:v>
      </x:c>
      <x:c r="H850" s="6" t="str">
        <x:v>https://raw.githubusercontent.com/Mar-7th/StarRailRes/dbe8cdfcfb0bf657b9fe1cf92d5537f118ccb487/index_new/cn/character_promotions.json</x:v>
      </x:c>
    </x:row>
    <x:row r="851" ht="20" customHeight="1">
      <x:c r="A851" s="6" t="str">
        <x:v>角色突破</x:v>
      </x:c>
      <x:c r="B851" s="6" t="str">
        <x:v>1307</x:v>
      </x:c>
      <x:c r="C851" s="6" t="n">
        <x:v>5</x:v>
      </x:c>
      <x:c r="D851" s="6" t="n">
        <x:v>6</x:v>
      </x:c>
      <x:c r="E851" s="7" t="str">
        <x:v>111003</x:v>
      </x:c>
      <x:c r="F851" s="7" t="str">
        <x:v>蠢动原核</x:v>
      </x:c>
      <x:c r="G851" s="6" t="n">
        <x:v>9</x:v>
      </x:c>
      <x:c r="H851" s="6" t="str">
        <x:v>https://raw.githubusercontent.com/Mar-7th/StarRailRes/dbe8cdfcfb0bf657b9fe1cf92d5537f118ccb487/index_new/cn/character_promotions.json</x:v>
      </x:c>
    </x:row>
    <x:row r="852" ht="20" customHeight="1">
      <x:c r="A852" s="6" t="str">
        <x:v>角色突破</x:v>
      </x:c>
      <x:c r="B852" s="6" t="str">
        <x:v>1307</x:v>
      </x:c>
      <x:c r="C852" s="6" t="n">
        <x:v>5</x:v>
      </x:c>
      <x:c r="D852" s="6" t="n">
        <x:v>6</x:v>
      </x:c>
      <x:c r="E852" s="7" t="str">
        <x:v>110415</x:v>
      </x:c>
      <x:c r="F852" s="7" t="str">
        <x:v>天人遗垢</x:v>
      </x:c>
      <x:c r="G852" s="6" t="n">
        <x:v>35</x:v>
      </x:c>
      <x:c r="H852" s="6" t="str">
        <x:v>https://raw.githubusercontent.com/Mar-7th/StarRailRes/dbe8cdfcfb0bf657b9fe1cf92d5537f118ccb487/index_new/cn/character_promotions.json</x:v>
      </x:c>
    </x:row>
    <x:row r="853" ht="20" customHeight="1">
      <x:c r="A853" s="6" t="str">
        <x:v>角色突破</x:v>
      </x:c>
      <x:c r="B853" s="6" t="str">
        <x:v>1308</x:v>
      </x:c>
      <x:c r="C853" s="6" t="n">
        <x:v>0</x:v>
      </x:c>
      <x:c r="D853" s="6" t="n">
        <x:v>1</x:v>
      </x:c>
      <x:c r="E853" s="7" t="str">
        <x:v>2</x:v>
      </x:c>
      <x:c r="F853" s="7" t="str">
        <x:v>信用点</x:v>
      </x:c>
      <x:c r="G853" s="6" t="n">
        <x:v>4000</x:v>
      </x:c>
      <x:c r="H853" s="6" t="str">
        <x:v>https://raw.githubusercontent.com/Mar-7th/StarRailRes/dbe8cdfcfb0bf657b9fe1cf92d5537f118ccb487/index_new/cn/character_promotions.json</x:v>
      </x:c>
    </x:row>
    <x:row r="854" ht="20" customHeight="1">
      <x:c r="A854" s="6" t="str">
        <x:v>角色突破</x:v>
      </x:c>
      <x:c r="B854" s="6" t="str">
        <x:v>1308</x:v>
      </x:c>
      <x:c r="C854" s="6" t="n">
        <x:v>0</x:v>
      </x:c>
      <x:c r="D854" s="6" t="n">
        <x:v>1</x:v>
      </x:c>
      <x:c r="E854" s="7" t="str">
        <x:v>114001</x:v>
      </x:c>
      <x:c r="F854" s="7" t="str">
        <x:v>蓄梦元件</x:v>
      </x:c>
      <x:c r="G854" s="6" t="n">
        <x:v>5</x:v>
      </x:c>
      <x:c r="H854" s="6" t="str">
        <x:v>https://raw.githubusercontent.com/Mar-7th/StarRailRes/dbe8cdfcfb0bf657b9fe1cf92d5537f118ccb487/index_new/cn/character_promotions.json</x:v>
      </x:c>
    </x:row>
    <x:row r="855" ht="20" customHeight="1">
      <x:c r="A855" s="6" t="str">
        <x:v>角色突破</x:v>
      </x:c>
      <x:c r="B855" s="6" t="str">
        <x:v>1308</x:v>
      </x:c>
      <x:c r="C855" s="6" t="n">
        <x:v>1</x:v>
      </x:c>
      <x:c r="D855" s="6" t="n">
        <x:v>2</x:v>
      </x:c>
      <x:c r="E855" s="7" t="str">
        <x:v>2</x:v>
      </x:c>
      <x:c r="F855" s="7" t="str">
        <x:v>信用点</x:v>
      </x:c>
      <x:c r="G855" s="6" t="n">
        <x:v>8000</x:v>
      </x:c>
      <x:c r="H855" s="6" t="str">
        <x:v>https://raw.githubusercontent.com/Mar-7th/StarRailRes/dbe8cdfcfb0bf657b9fe1cf92d5537f118ccb487/index_new/cn/character_promotions.json</x:v>
      </x:c>
    </x:row>
    <x:row r="856" ht="20" customHeight="1">
      <x:c r="A856" s="6" t="str">
        <x:v>角色突破</x:v>
      </x:c>
      <x:c r="B856" s="6" t="str">
        <x:v>1308</x:v>
      </x:c>
      <x:c r="C856" s="6" t="n">
        <x:v>1</x:v>
      </x:c>
      <x:c r="D856" s="6" t="n">
        <x:v>2</x:v>
      </x:c>
      <x:c r="E856" s="7" t="str">
        <x:v>114001</x:v>
      </x:c>
      <x:c r="F856" s="7" t="str">
        <x:v>蓄梦元件</x:v>
      </x:c>
      <x:c r="G856" s="6" t="n">
        <x:v>10</x:v>
      </x:c>
      <x:c r="H856" s="6" t="str">
        <x:v>https://raw.githubusercontent.com/Mar-7th/StarRailRes/dbe8cdfcfb0bf657b9fe1cf92d5537f118ccb487/index_new/cn/character_promotions.json</x:v>
      </x:c>
    </x:row>
    <x:row r="857" ht="20" customHeight="1">
      <x:c r="A857" s="6" t="str">
        <x:v>角色突破</x:v>
      </x:c>
      <x:c r="B857" s="6" t="str">
        <x:v>1308</x:v>
      </x:c>
      <x:c r="C857" s="6" t="n">
        <x:v>2</x:v>
      </x:c>
      <x:c r="D857" s="6" t="n">
        <x:v>3</x:v>
      </x:c>
      <x:c r="E857" s="7" t="str">
        <x:v>2</x:v>
      </x:c>
      <x:c r="F857" s="7" t="str">
        <x:v>信用点</x:v>
      </x:c>
      <x:c r="G857" s="6" t="n">
        <x:v>16000</x:v>
      </x:c>
      <x:c r="H857" s="6" t="str">
        <x:v>https://raw.githubusercontent.com/Mar-7th/StarRailRes/dbe8cdfcfb0bf657b9fe1cf92d5537f118ccb487/index_new/cn/character_promotions.json</x:v>
      </x:c>
    </x:row>
    <x:row r="858" ht="20" customHeight="1">
      <x:c r="A858" s="6" t="str">
        <x:v>角色突破</x:v>
      </x:c>
      <x:c r="B858" s="6" t="str">
        <x:v>1308</x:v>
      </x:c>
      <x:c r="C858" s="6" t="n">
        <x:v>2</x:v>
      </x:c>
      <x:c r="D858" s="6" t="n">
        <x:v>3</x:v>
      </x:c>
      <x:c r="E858" s="7" t="str">
        <x:v>114002</x:v>
      </x:c>
      <x:c r="F858" s="7" t="str">
        <x:v>流梦阀门</x:v>
      </x:c>
      <x:c r="G858" s="6" t="n">
        <x:v>6</x:v>
      </x:c>
      <x:c r="H858" s="6" t="str">
        <x:v>https://raw.githubusercontent.com/Mar-7th/StarRailRes/dbe8cdfcfb0bf657b9fe1cf92d5537f118ccb487/index_new/cn/character_promotions.json</x:v>
      </x:c>
    </x:row>
    <x:row r="859" ht="20" customHeight="1">
      <x:c r="A859" s="6" t="str">
        <x:v>角色突破</x:v>
      </x:c>
      <x:c r="B859" s="6" t="str">
        <x:v>1308</x:v>
      </x:c>
      <x:c r="C859" s="6" t="n">
        <x:v>2</x:v>
      </x:c>
      <x:c r="D859" s="6" t="n">
        <x:v>3</x:v>
      </x:c>
      <x:c r="E859" s="7" t="str">
        <x:v>110414</x:v>
      </x:c>
      <x:c r="F859" s="7" t="str">
        <x:v>炼形者雷枝</x:v>
      </x:c>
      <x:c r="G859" s="6" t="n">
        <x:v>3</x:v>
      </x:c>
      <x:c r="H859" s="6" t="str">
        <x:v>https://raw.githubusercontent.com/Mar-7th/StarRailRes/dbe8cdfcfb0bf657b9fe1cf92d5537f118ccb487/index_new/cn/character_promotions.json</x:v>
      </x:c>
    </x:row>
    <x:row r="860" ht="20" customHeight="1">
      <x:c r="A860" s="6" t="str">
        <x:v>角色突破</x:v>
      </x:c>
      <x:c r="B860" s="6" t="str">
        <x:v>1308</x:v>
      </x:c>
      <x:c r="C860" s="6" t="n">
        <x:v>3</x:v>
      </x:c>
      <x:c r="D860" s="6" t="n">
        <x:v>4</x:v>
      </x:c>
      <x:c r="E860" s="7" t="str">
        <x:v>2</x:v>
      </x:c>
      <x:c r="F860" s="7" t="str">
        <x:v>信用点</x:v>
      </x:c>
      <x:c r="G860" s="6" t="n">
        <x:v>40000</x:v>
      </x:c>
      <x:c r="H860" s="6" t="str">
        <x:v>https://raw.githubusercontent.com/Mar-7th/StarRailRes/dbe8cdfcfb0bf657b9fe1cf92d5537f118ccb487/index_new/cn/character_promotions.json</x:v>
      </x:c>
    </x:row>
    <x:row r="861" ht="20" customHeight="1">
      <x:c r="A861" s="6" t="str">
        <x:v>角色突破</x:v>
      </x:c>
      <x:c r="B861" s="6" t="str">
        <x:v>1308</x:v>
      </x:c>
      <x:c r="C861" s="6" t="n">
        <x:v>3</x:v>
      </x:c>
      <x:c r="D861" s="6" t="n">
        <x:v>4</x:v>
      </x:c>
      <x:c r="E861" s="7" t="str">
        <x:v>114002</x:v>
      </x:c>
      <x:c r="F861" s="7" t="str">
        <x:v>流梦阀门</x:v>
      </x:c>
      <x:c r="G861" s="6" t="n">
        <x:v>9</x:v>
      </x:c>
      <x:c r="H861" s="6" t="str">
        <x:v>https://raw.githubusercontent.com/Mar-7th/StarRailRes/dbe8cdfcfb0bf657b9fe1cf92d5537f118ccb487/index_new/cn/character_promotions.json</x:v>
      </x:c>
    </x:row>
    <x:row r="862" ht="20" customHeight="1">
      <x:c r="A862" s="6" t="str">
        <x:v>角色突破</x:v>
      </x:c>
      <x:c r="B862" s="6" t="str">
        <x:v>1308</x:v>
      </x:c>
      <x:c r="C862" s="6" t="n">
        <x:v>3</x:v>
      </x:c>
      <x:c r="D862" s="6" t="n">
        <x:v>4</x:v>
      </x:c>
      <x:c r="E862" s="7" t="str">
        <x:v>110414</x:v>
      </x:c>
      <x:c r="F862" s="7" t="str">
        <x:v>炼形者雷枝</x:v>
      </x:c>
      <x:c r="G862" s="6" t="n">
        <x:v>7</x:v>
      </x:c>
      <x:c r="H862" s="6" t="str">
        <x:v>https://raw.githubusercontent.com/Mar-7th/StarRailRes/dbe8cdfcfb0bf657b9fe1cf92d5537f118ccb487/index_new/cn/character_promotions.json</x:v>
      </x:c>
    </x:row>
    <x:row r="863" ht="20" customHeight="1">
      <x:c r="A863" s="6" t="str">
        <x:v>角色突破</x:v>
      </x:c>
      <x:c r="B863" s="6" t="str">
        <x:v>1308</x:v>
      </x:c>
      <x:c r="C863" s="6" t="n">
        <x:v>4</x:v>
      </x:c>
      <x:c r="D863" s="6" t="n">
        <x:v>5</x:v>
      </x:c>
      <x:c r="E863" s="7" t="str">
        <x:v>2</x:v>
      </x:c>
      <x:c r="F863" s="7" t="str">
        <x:v>信用点</x:v>
      </x:c>
      <x:c r="G863" s="6" t="n">
        <x:v>80000</x:v>
      </x:c>
      <x:c r="H863" s="6" t="str">
        <x:v>https://raw.githubusercontent.com/Mar-7th/StarRailRes/dbe8cdfcfb0bf657b9fe1cf92d5537f118ccb487/index_new/cn/character_promotions.json</x:v>
      </x:c>
    </x:row>
    <x:row r="864" ht="20" customHeight="1">
      <x:c r="A864" s="6" t="str">
        <x:v>角色突破</x:v>
      </x:c>
      <x:c r="B864" s="6" t="str">
        <x:v>1308</x:v>
      </x:c>
      <x:c r="C864" s="6" t="n">
        <x:v>4</x:v>
      </x:c>
      <x:c r="D864" s="6" t="n">
        <x:v>5</x:v>
      </x:c>
      <x:c r="E864" s="7" t="str">
        <x:v>114003</x:v>
      </x:c>
      <x:c r="F864" s="7" t="str">
        <x:v>造梦马达</x:v>
      </x:c>
      <x:c r="G864" s="6" t="n">
        <x:v>6</x:v>
      </x:c>
      <x:c r="H864" s="6" t="str">
        <x:v>https://raw.githubusercontent.com/Mar-7th/StarRailRes/dbe8cdfcfb0bf657b9fe1cf92d5537f118ccb487/index_new/cn/character_promotions.json</x:v>
      </x:c>
    </x:row>
    <x:row r="865" ht="20" customHeight="1">
      <x:c r="A865" s="6" t="str">
        <x:v>角色突破</x:v>
      </x:c>
      <x:c r="B865" s="6" t="str">
        <x:v>1308</x:v>
      </x:c>
      <x:c r="C865" s="6" t="n">
        <x:v>4</x:v>
      </x:c>
      <x:c r="D865" s="6" t="n">
        <x:v>5</x:v>
      </x:c>
      <x:c r="E865" s="7" t="str">
        <x:v>110414</x:v>
      </x:c>
      <x:c r="F865" s="7" t="str">
        <x:v>炼形者雷枝</x:v>
      </x:c>
      <x:c r="G865" s="6" t="n">
        <x:v>20</x:v>
      </x:c>
      <x:c r="H865" s="6" t="str">
        <x:v>https://raw.githubusercontent.com/Mar-7th/StarRailRes/dbe8cdfcfb0bf657b9fe1cf92d5537f118ccb487/index_new/cn/character_promotions.json</x:v>
      </x:c>
    </x:row>
    <x:row r="866" ht="20" customHeight="1">
      <x:c r="A866" s="6" t="str">
        <x:v>角色突破</x:v>
      </x:c>
      <x:c r="B866" s="6" t="str">
        <x:v>1308</x:v>
      </x:c>
      <x:c r="C866" s="6" t="n">
        <x:v>5</x:v>
      </x:c>
      <x:c r="D866" s="6" t="n">
        <x:v>6</x:v>
      </x:c>
      <x:c r="E866" s="7" t="str">
        <x:v>2</x:v>
      </x:c>
      <x:c r="F866" s="7" t="str">
        <x:v>信用点</x:v>
      </x:c>
      <x:c r="G866" s="6" t="n">
        <x:v>160000</x:v>
      </x:c>
      <x:c r="H866" s="6" t="str">
        <x:v>https://raw.githubusercontent.com/Mar-7th/StarRailRes/dbe8cdfcfb0bf657b9fe1cf92d5537f118ccb487/index_new/cn/character_promotions.json</x:v>
      </x:c>
    </x:row>
    <x:row r="867" ht="20" customHeight="1">
      <x:c r="A867" s="6" t="str">
        <x:v>角色突破</x:v>
      </x:c>
      <x:c r="B867" s="6" t="str">
        <x:v>1308</x:v>
      </x:c>
      <x:c r="C867" s="6" t="n">
        <x:v>5</x:v>
      </x:c>
      <x:c r="D867" s="6" t="n">
        <x:v>6</x:v>
      </x:c>
      <x:c r="E867" s="7" t="str">
        <x:v>114003</x:v>
      </x:c>
      <x:c r="F867" s="7" t="str">
        <x:v>造梦马达</x:v>
      </x:c>
      <x:c r="G867" s="6" t="n">
        <x:v>9</x:v>
      </x:c>
      <x:c r="H867" s="6" t="str">
        <x:v>https://raw.githubusercontent.com/Mar-7th/StarRailRes/dbe8cdfcfb0bf657b9fe1cf92d5537f118ccb487/index_new/cn/character_promotions.json</x:v>
      </x:c>
    </x:row>
    <x:row r="868" ht="20" customHeight="1">
      <x:c r="A868" s="6" t="str">
        <x:v>角色突破</x:v>
      </x:c>
      <x:c r="B868" s="6" t="str">
        <x:v>1308</x:v>
      </x:c>
      <x:c r="C868" s="6" t="n">
        <x:v>5</x:v>
      </x:c>
      <x:c r="D868" s="6" t="n">
        <x:v>6</x:v>
      </x:c>
      <x:c r="E868" s="7" t="str">
        <x:v>110414</x:v>
      </x:c>
      <x:c r="F868" s="7" t="str">
        <x:v>炼形者雷枝</x:v>
      </x:c>
      <x:c r="G868" s="6" t="n">
        <x:v>35</x:v>
      </x:c>
      <x:c r="H868" s="6" t="str">
        <x:v>https://raw.githubusercontent.com/Mar-7th/StarRailRes/dbe8cdfcfb0bf657b9fe1cf92d5537f118ccb487/index_new/cn/character_promotions.json</x:v>
      </x:c>
    </x:row>
    <x:row r="869" ht="20" customHeight="1">
      <x:c r="A869" s="6" t="str">
        <x:v>角色突破</x:v>
      </x:c>
      <x:c r="B869" s="6" t="str">
        <x:v>1309</x:v>
      </x:c>
      <x:c r="C869" s="6" t="n">
        <x:v>0</x:v>
      </x:c>
      <x:c r="D869" s="6" t="n">
        <x:v>1</x:v>
      </x:c>
      <x:c r="E869" s="7" t="str">
        <x:v>2</x:v>
      </x:c>
      <x:c r="F869" s="7" t="str">
        <x:v>信用点</x:v>
      </x:c>
      <x:c r="G869" s="6" t="n">
        <x:v>4000</x:v>
      </x:c>
      <x:c r="H869" s="6" t="str">
        <x:v>https://raw.githubusercontent.com/Mar-7th/StarRailRes/dbe8cdfcfb0bf657b9fe1cf92d5537f118ccb487/index_new/cn/character_promotions.json</x:v>
      </x:c>
    </x:row>
    <x:row r="870" ht="20" customHeight="1">
      <x:c r="A870" s="6" t="str">
        <x:v>角色突破</x:v>
      </x:c>
      <x:c r="B870" s="6" t="str">
        <x:v>1309</x:v>
      </x:c>
      <x:c r="C870" s="6" t="n">
        <x:v>0</x:v>
      </x:c>
      <x:c r="D870" s="6" t="n">
        <x:v>1</x:v>
      </x:c>
      <x:c r="E870" s="7" t="str">
        <x:v>114001</x:v>
      </x:c>
      <x:c r="F870" s="7" t="str">
        <x:v>蓄梦元件</x:v>
      </x:c>
      <x:c r="G870" s="6" t="n">
        <x:v>5</x:v>
      </x:c>
      <x:c r="H870" s="6" t="str">
        <x:v>https://raw.githubusercontent.com/Mar-7th/StarRailRes/dbe8cdfcfb0bf657b9fe1cf92d5537f118ccb487/index_new/cn/character_promotions.json</x:v>
      </x:c>
    </x:row>
    <x:row r="871" ht="20" customHeight="1">
      <x:c r="A871" s="6" t="str">
        <x:v>角色突破</x:v>
      </x:c>
      <x:c r="B871" s="6" t="str">
        <x:v>1309</x:v>
      </x:c>
      <x:c r="C871" s="6" t="n">
        <x:v>1</x:v>
      </x:c>
      <x:c r="D871" s="6" t="n">
        <x:v>2</x:v>
      </x:c>
      <x:c r="E871" s="7" t="str">
        <x:v>2</x:v>
      </x:c>
      <x:c r="F871" s="7" t="str">
        <x:v>信用点</x:v>
      </x:c>
      <x:c r="G871" s="6" t="n">
        <x:v>8000</x:v>
      </x:c>
      <x:c r="H871" s="6" t="str">
        <x:v>https://raw.githubusercontent.com/Mar-7th/StarRailRes/dbe8cdfcfb0bf657b9fe1cf92d5537f118ccb487/index_new/cn/character_promotions.json</x:v>
      </x:c>
    </x:row>
    <x:row r="872" ht="20" customHeight="1">
      <x:c r="A872" s="6" t="str">
        <x:v>角色突破</x:v>
      </x:c>
      <x:c r="B872" s="6" t="str">
        <x:v>1309</x:v>
      </x:c>
      <x:c r="C872" s="6" t="n">
        <x:v>1</x:v>
      </x:c>
      <x:c r="D872" s="6" t="n">
        <x:v>2</x:v>
      </x:c>
      <x:c r="E872" s="7" t="str">
        <x:v>114001</x:v>
      </x:c>
      <x:c r="F872" s="7" t="str">
        <x:v>蓄梦元件</x:v>
      </x:c>
      <x:c r="G872" s="6" t="n">
        <x:v>10</x:v>
      </x:c>
      <x:c r="H872" s="6" t="str">
        <x:v>https://raw.githubusercontent.com/Mar-7th/StarRailRes/dbe8cdfcfb0bf657b9fe1cf92d5537f118ccb487/index_new/cn/character_promotions.json</x:v>
      </x:c>
    </x:row>
    <x:row r="873" ht="20" customHeight="1">
      <x:c r="A873" s="6" t="str">
        <x:v>角色突破</x:v>
      </x:c>
      <x:c r="B873" s="6" t="str">
        <x:v>1309</x:v>
      </x:c>
      <x:c r="C873" s="6" t="n">
        <x:v>2</x:v>
      </x:c>
      <x:c r="D873" s="6" t="n">
        <x:v>3</x:v>
      </x:c>
      <x:c r="E873" s="7" t="str">
        <x:v>2</x:v>
      </x:c>
      <x:c r="F873" s="7" t="str">
        <x:v>信用点</x:v>
      </x:c>
      <x:c r="G873" s="6" t="n">
        <x:v>16000</x:v>
      </x:c>
      <x:c r="H873" s="6" t="str">
        <x:v>https://raw.githubusercontent.com/Mar-7th/StarRailRes/dbe8cdfcfb0bf657b9fe1cf92d5537f118ccb487/index_new/cn/character_promotions.json</x:v>
      </x:c>
    </x:row>
    <x:row r="874" ht="20" customHeight="1">
      <x:c r="A874" s="6" t="str">
        <x:v>角色突破</x:v>
      </x:c>
      <x:c r="B874" s="6" t="str">
        <x:v>1309</x:v>
      </x:c>
      <x:c r="C874" s="6" t="n">
        <x:v>2</x:v>
      </x:c>
      <x:c r="D874" s="6" t="n">
        <x:v>3</x:v>
      </x:c>
      <x:c r="E874" s="7" t="str">
        <x:v>114002</x:v>
      </x:c>
      <x:c r="F874" s="7" t="str">
        <x:v>流梦阀门</x:v>
      </x:c>
      <x:c r="G874" s="6" t="n">
        <x:v>6</x:v>
      </x:c>
      <x:c r="H874" s="6" t="str">
        <x:v>https://raw.githubusercontent.com/Mar-7th/StarRailRes/dbe8cdfcfb0bf657b9fe1cf92d5537f118ccb487/index_new/cn/character_promotions.json</x:v>
      </x:c>
    </x:row>
    <x:row r="875" ht="20" customHeight="1">
      <x:c r="A875" s="6" t="str">
        <x:v>角色突破</x:v>
      </x:c>
      <x:c r="B875" s="6" t="str">
        <x:v>1309</x:v>
      </x:c>
      <x:c r="C875" s="6" t="n">
        <x:v>2</x:v>
      </x:c>
      <x:c r="D875" s="6" t="n">
        <x:v>3</x:v>
      </x:c>
      <x:c r="E875" s="7" t="str">
        <x:v>110421</x:v>
      </x:c>
      <x:c r="F875" s="7" t="str">
        <x:v>星际和平工作证</x:v>
      </x:c>
      <x:c r="G875" s="6" t="n">
        <x:v>3</x:v>
      </x:c>
      <x:c r="H875" s="6" t="str">
        <x:v>https://raw.githubusercontent.com/Mar-7th/StarRailRes/dbe8cdfcfb0bf657b9fe1cf92d5537f118ccb487/index_new/cn/character_promotions.json</x:v>
      </x:c>
    </x:row>
    <x:row r="876" ht="20" customHeight="1">
      <x:c r="A876" s="6" t="str">
        <x:v>角色突破</x:v>
      </x:c>
      <x:c r="B876" s="6" t="str">
        <x:v>1309</x:v>
      </x:c>
      <x:c r="C876" s="6" t="n">
        <x:v>3</x:v>
      </x:c>
      <x:c r="D876" s="6" t="n">
        <x:v>4</x:v>
      </x:c>
      <x:c r="E876" s="7" t="str">
        <x:v>2</x:v>
      </x:c>
      <x:c r="F876" s="7" t="str">
        <x:v>信用点</x:v>
      </x:c>
      <x:c r="G876" s="6" t="n">
        <x:v>40000</x:v>
      </x:c>
      <x:c r="H876" s="6" t="str">
        <x:v>https://raw.githubusercontent.com/Mar-7th/StarRailRes/dbe8cdfcfb0bf657b9fe1cf92d5537f118ccb487/index_new/cn/character_promotions.json</x:v>
      </x:c>
    </x:row>
    <x:row r="877" ht="20" customHeight="1">
      <x:c r="A877" s="6" t="str">
        <x:v>角色突破</x:v>
      </x:c>
      <x:c r="B877" s="6" t="str">
        <x:v>1309</x:v>
      </x:c>
      <x:c r="C877" s="6" t="n">
        <x:v>3</x:v>
      </x:c>
      <x:c r="D877" s="6" t="n">
        <x:v>4</x:v>
      </x:c>
      <x:c r="E877" s="7" t="str">
        <x:v>114002</x:v>
      </x:c>
      <x:c r="F877" s="7" t="str">
        <x:v>流梦阀门</x:v>
      </x:c>
      <x:c r="G877" s="6" t="n">
        <x:v>9</x:v>
      </x:c>
      <x:c r="H877" s="6" t="str">
        <x:v>https://raw.githubusercontent.com/Mar-7th/StarRailRes/dbe8cdfcfb0bf657b9fe1cf92d5537f118ccb487/index_new/cn/character_promotions.json</x:v>
      </x:c>
    </x:row>
    <x:row r="878" ht="20" customHeight="1">
      <x:c r="A878" s="6" t="str">
        <x:v>角色突破</x:v>
      </x:c>
      <x:c r="B878" s="6" t="str">
        <x:v>1309</x:v>
      </x:c>
      <x:c r="C878" s="6" t="n">
        <x:v>3</x:v>
      </x:c>
      <x:c r="D878" s="6" t="n">
        <x:v>4</x:v>
      </x:c>
      <x:c r="E878" s="7" t="str">
        <x:v>110421</x:v>
      </x:c>
      <x:c r="F878" s="7" t="str">
        <x:v>星际和平工作证</x:v>
      </x:c>
      <x:c r="G878" s="6" t="n">
        <x:v>7</x:v>
      </x:c>
      <x:c r="H878" s="6" t="str">
        <x:v>https://raw.githubusercontent.com/Mar-7th/StarRailRes/dbe8cdfcfb0bf657b9fe1cf92d5537f118ccb487/index_new/cn/character_promotions.json</x:v>
      </x:c>
    </x:row>
    <x:row r="879" ht="20" customHeight="1">
      <x:c r="A879" s="6" t="str">
        <x:v>角色突破</x:v>
      </x:c>
      <x:c r="B879" s="6" t="str">
        <x:v>1309</x:v>
      </x:c>
      <x:c r="C879" s="6" t="n">
        <x:v>4</x:v>
      </x:c>
      <x:c r="D879" s="6" t="n">
        <x:v>5</x:v>
      </x:c>
      <x:c r="E879" s="7" t="str">
        <x:v>2</x:v>
      </x:c>
      <x:c r="F879" s="7" t="str">
        <x:v>信用点</x:v>
      </x:c>
      <x:c r="G879" s="6" t="n">
        <x:v>80000</x:v>
      </x:c>
      <x:c r="H879" s="6" t="str">
        <x:v>https://raw.githubusercontent.com/Mar-7th/StarRailRes/dbe8cdfcfb0bf657b9fe1cf92d5537f118ccb487/index_new/cn/character_promotions.json</x:v>
      </x:c>
    </x:row>
    <x:row r="880" ht="20" customHeight="1">
      <x:c r="A880" s="6" t="str">
        <x:v>角色突破</x:v>
      </x:c>
      <x:c r="B880" s="6" t="str">
        <x:v>1309</x:v>
      </x:c>
      <x:c r="C880" s="6" t="n">
        <x:v>4</x:v>
      </x:c>
      <x:c r="D880" s="6" t="n">
        <x:v>5</x:v>
      </x:c>
      <x:c r="E880" s="7" t="str">
        <x:v>114003</x:v>
      </x:c>
      <x:c r="F880" s="7" t="str">
        <x:v>造梦马达</x:v>
      </x:c>
      <x:c r="G880" s="6" t="n">
        <x:v>6</x:v>
      </x:c>
      <x:c r="H880" s="6" t="str">
        <x:v>https://raw.githubusercontent.com/Mar-7th/StarRailRes/dbe8cdfcfb0bf657b9fe1cf92d5537f118ccb487/index_new/cn/character_promotions.json</x:v>
      </x:c>
    </x:row>
    <x:row r="881" ht="20" customHeight="1">
      <x:c r="A881" s="6" t="str">
        <x:v>角色突破</x:v>
      </x:c>
      <x:c r="B881" s="6" t="str">
        <x:v>1309</x:v>
      </x:c>
      <x:c r="C881" s="6" t="n">
        <x:v>4</x:v>
      </x:c>
      <x:c r="D881" s="6" t="n">
        <x:v>5</x:v>
      </x:c>
      <x:c r="E881" s="7" t="str">
        <x:v>110421</x:v>
      </x:c>
      <x:c r="F881" s="7" t="str">
        <x:v>星际和平工作证</x:v>
      </x:c>
      <x:c r="G881" s="6" t="n">
        <x:v>20</x:v>
      </x:c>
      <x:c r="H881" s="6" t="str">
        <x:v>https://raw.githubusercontent.com/Mar-7th/StarRailRes/dbe8cdfcfb0bf657b9fe1cf92d5537f118ccb487/index_new/cn/character_promotions.json</x:v>
      </x:c>
    </x:row>
    <x:row r="882" ht="20" customHeight="1">
      <x:c r="A882" s="6" t="str">
        <x:v>角色突破</x:v>
      </x:c>
      <x:c r="B882" s="6" t="str">
        <x:v>1309</x:v>
      </x:c>
      <x:c r="C882" s="6" t="n">
        <x:v>5</x:v>
      </x:c>
      <x:c r="D882" s="6" t="n">
        <x:v>6</x:v>
      </x:c>
      <x:c r="E882" s="7" t="str">
        <x:v>2</x:v>
      </x:c>
      <x:c r="F882" s="7" t="str">
        <x:v>信用点</x:v>
      </x:c>
      <x:c r="G882" s="6" t="n">
        <x:v>160000</x:v>
      </x:c>
      <x:c r="H882" s="6" t="str">
        <x:v>https://raw.githubusercontent.com/Mar-7th/StarRailRes/dbe8cdfcfb0bf657b9fe1cf92d5537f118ccb487/index_new/cn/character_promotions.json</x:v>
      </x:c>
    </x:row>
    <x:row r="883" ht="20" customHeight="1">
      <x:c r="A883" s="6" t="str">
        <x:v>角色突破</x:v>
      </x:c>
      <x:c r="B883" s="6" t="str">
        <x:v>1309</x:v>
      </x:c>
      <x:c r="C883" s="6" t="n">
        <x:v>5</x:v>
      </x:c>
      <x:c r="D883" s="6" t="n">
        <x:v>6</x:v>
      </x:c>
      <x:c r="E883" s="7" t="str">
        <x:v>114003</x:v>
      </x:c>
      <x:c r="F883" s="7" t="str">
        <x:v>造梦马达</x:v>
      </x:c>
      <x:c r="G883" s="6" t="n">
        <x:v>9</x:v>
      </x:c>
      <x:c r="H883" s="6" t="str">
        <x:v>https://raw.githubusercontent.com/Mar-7th/StarRailRes/dbe8cdfcfb0bf657b9fe1cf92d5537f118ccb487/index_new/cn/character_promotions.json</x:v>
      </x:c>
    </x:row>
    <x:row r="884" ht="20" customHeight="1">
      <x:c r="A884" s="6" t="str">
        <x:v>角色突破</x:v>
      </x:c>
      <x:c r="B884" s="6" t="str">
        <x:v>1309</x:v>
      </x:c>
      <x:c r="C884" s="6" t="n">
        <x:v>5</x:v>
      </x:c>
      <x:c r="D884" s="6" t="n">
        <x:v>6</x:v>
      </x:c>
      <x:c r="E884" s="7" t="str">
        <x:v>110421</x:v>
      </x:c>
      <x:c r="F884" s="7" t="str">
        <x:v>星际和平工作证</x:v>
      </x:c>
      <x:c r="G884" s="6" t="n">
        <x:v>35</x:v>
      </x:c>
      <x:c r="H884" s="6" t="str">
        <x:v>https://raw.githubusercontent.com/Mar-7th/StarRailRes/dbe8cdfcfb0bf657b9fe1cf92d5537f118ccb487/index_new/cn/character_promotions.json</x:v>
      </x:c>
    </x:row>
    <x:row r="885" ht="20" customHeight="1">
      <x:c r="A885" s="6" t="str">
        <x:v>角色突破</x:v>
      </x:c>
      <x:c r="B885" s="6" t="str">
        <x:v>1310</x:v>
      </x:c>
      <x:c r="C885" s="6" t="n">
        <x:v>0</x:v>
      </x:c>
      <x:c r="D885" s="6" t="n">
        <x:v>1</x:v>
      </x:c>
      <x:c r="E885" s="7" t="str">
        <x:v>2</x:v>
      </x:c>
      <x:c r="F885" s="7" t="str">
        <x:v>信用点</x:v>
      </x:c>
      <x:c r="G885" s="6" t="n">
        <x:v>4000</x:v>
      </x:c>
      <x:c r="H885" s="6" t="str">
        <x:v>https://raw.githubusercontent.com/Mar-7th/StarRailRes/dbe8cdfcfb0bf657b9fe1cf92d5537f118ccb487/index_new/cn/character_promotions.json</x:v>
      </x:c>
    </x:row>
    <x:row r="886" ht="20" customHeight="1">
      <x:c r="A886" s="6" t="str">
        <x:v>角色突破</x:v>
      </x:c>
      <x:c r="B886" s="6" t="str">
        <x:v>1310</x:v>
      </x:c>
      <x:c r="C886" s="6" t="n">
        <x:v>0</x:v>
      </x:c>
      <x:c r="D886" s="6" t="n">
        <x:v>1</x:v>
      </x:c>
      <x:c r="E886" s="7" t="str">
        <x:v>114011</x:v>
      </x:c>
      <x:c r="F886" s="7" t="str">
        <x:v>思绪末屑</x:v>
      </x:c>
      <x:c r="G886" s="6" t="n">
        <x:v>5</x:v>
      </x:c>
      <x:c r="H886" s="6" t="str">
        <x:v>https://raw.githubusercontent.com/Mar-7th/StarRailRes/dbe8cdfcfb0bf657b9fe1cf92d5537f118ccb487/index_new/cn/character_promotions.json</x:v>
      </x:c>
    </x:row>
    <x:row r="887" ht="20" customHeight="1">
      <x:c r="A887" s="6" t="str">
        <x:v>角色突破</x:v>
      </x:c>
      <x:c r="B887" s="6" t="str">
        <x:v>1310</x:v>
      </x:c>
      <x:c r="C887" s="6" t="n">
        <x:v>1</x:v>
      </x:c>
      <x:c r="D887" s="6" t="n">
        <x:v>2</x:v>
      </x:c>
      <x:c r="E887" s="7" t="str">
        <x:v>2</x:v>
      </x:c>
      <x:c r="F887" s="7" t="str">
        <x:v>信用点</x:v>
      </x:c>
      <x:c r="G887" s="6" t="n">
        <x:v>8000</x:v>
      </x:c>
      <x:c r="H887" s="6" t="str">
        <x:v>https://raw.githubusercontent.com/Mar-7th/StarRailRes/dbe8cdfcfb0bf657b9fe1cf92d5537f118ccb487/index_new/cn/character_promotions.json</x:v>
      </x:c>
    </x:row>
    <x:row r="888" ht="20" customHeight="1">
      <x:c r="A888" s="6" t="str">
        <x:v>角色突破</x:v>
      </x:c>
      <x:c r="B888" s="6" t="str">
        <x:v>1310</x:v>
      </x:c>
      <x:c r="C888" s="6" t="n">
        <x:v>1</x:v>
      </x:c>
      <x:c r="D888" s="6" t="n">
        <x:v>2</x:v>
      </x:c>
      <x:c r="E888" s="7" t="str">
        <x:v>114011</x:v>
      </x:c>
      <x:c r="F888" s="7" t="str">
        <x:v>思绪末屑</x:v>
      </x:c>
      <x:c r="G888" s="6" t="n">
        <x:v>10</x:v>
      </x:c>
      <x:c r="H888" s="6" t="str">
        <x:v>https://raw.githubusercontent.com/Mar-7th/StarRailRes/dbe8cdfcfb0bf657b9fe1cf92d5537f118ccb487/index_new/cn/character_promotions.json</x:v>
      </x:c>
    </x:row>
    <x:row r="889" ht="20" customHeight="1">
      <x:c r="A889" s="6" t="str">
        <x:v>角色突破</x:v>
      </x:c>
      <x:c r="B889" s="6" t="str">
        <x:v>1310</x:v>
      </x:c>
      <x:c r="C889" s="6" t="n">
        <x:v>2</x:v>
      </x:c>
      <x:c r="D889" s="6" t="n">
        <x:v>3</x:v>
      </x:c>
      <x:c r="E889" s="7" t="str">
        <x:v>2</x:v>
      </x:c>
      <x:c r="F889" s="7" t="str">
        <x:v>信用点</x:v>
      </x:c>
      <x:c r="G889" s="6" t="n">
        <x:v>16000</x:v>
      </x:c>
      <x:c r="H889" s="6" t="str">
        <x:v>https://raw.githubusercontent.com/Mar-7th/StarRailRes/dbe8cdfcfb0bf657b9fe1cf92d5537f118ccb487/index_new/cn/character_promotions.json</x:v>
      </x:c>
    </x:row>
    <x:row r="890" ht="20" customHeight="1">
      <x:c r="A890" s="6" t="str">
        <x:v>角色突破</x:v>
      </x:c>
      <x:c r="B890" s="6" t="str">
        <x:v>1310</x:v>
      </x:c>
      <x:c r="C890" s="6" t="n">
        <x:v>2</x:v>
      </x:c>
      <x:c r="D890" s="6" t="n">
        <x:v>3</x:v>
      </x:c>
      <x:c r="E890" s="7" t="str">
        <x:v>114012</x:v>
      </x:c>
      <x:c r="F890" s="7" t="str">
        <x:v>印象残晶</x:v>
      </x:c>
      <x:c r="G890" s="6" t="n">
        <x:v>6</x:v>
      </x:c>
      <x:c r="H890" s="6" t="str">
        <x:v>https://raw.githubusercontent.com/Mar-7th/StarRailRes/dbe8cdfcfb0bf657b9fe1cf92d5537f118ccb487/index_new/cn/character_promotions.json</x:v>
      </x:c>
    </x:row>
    <x:row r="891" ht="20" customHeight="1">
      <x:c r="A891" s="6" t="str">
        <x:v>角色突破</x:v>
      </x:c>
      <x:c r="B891" s="6" t="str">
        <x:v>1310</x:v>
      </x:c>
      <x:c r="C891" s="6" t="n">
        <x:v>2</x:v>
      </x:c>
      <x:c r="D891" s="6" t="n">
        <x:v>3</x:v>
      </x:c>
      <x:c r="E891" s="7" t="str">
        <x:v>110422</x:v>
      </x:c>
      <x:c r="F891" s="7" t="str">
        <x:v>忿火之心</x:v>
      </x:c>
      <x:c r="G891" s="6" t="n">
        <x:v>3</x:v>
      </x:c>
      <x:c r="H891" s="6" t="str">
        <x:v>https://raw.githubusercontent.com/Mar-7th/StarRailRes/dbe8cdfcfb0bf657b9fe1cf92d5537f118ccb487/index_new/cn/character_promotions.json</x:v>
      </x:c>
    </x:row>
    <x:row r="892" ht="20" customHeight="1">
      <x:c r="A892" s="6" t="str">
        <x:v>角色突破</x:v>
      </x:c>
      <x:c r="B892" s="6" t="str">
        <x:v>1310</x:v>
      </x:c>
      <x:c r="C892" s="6" t="n">
        <x:v>3</x:v>
      </x:c>
      <x:c r="D892" s="6" t="n">
        <x:v>4</x:v>
      </x:c>
      <x:c r="E892" s="7" t="str">
        <x:v>2</x:v>
      </x:c>
      <x:c r="F892" s="7" t="str">
        <x:v>信用点</x:v>
      </x:c>
      <x:c r="G892" s="6" t="n">
        <x:v>40000</x:v>
      </x:c>
      <x:c r="H892" s="6" t="str">
        <x:v>https://raw.githubusercontent.com/Mar-7th/StarRailRes/dbe8cdfcfb0bf657b9fe1cf92d5537f118ccb487/index_new/cn/character_promotions.json</x:v>
      </x:c>
    </x:row>
    <x:row r="893" ht="20" customHeight="1">
      <x:c r="A893" s="6" t="str">
        <x:v>角色突破</x:v>
      </x:c>
      <x:c r="B893" s="6" t="str">
        <x:v>1310</x:v>
      </x:c>
      <x:c r="C893" s="6" t="n">
        <x:v>3</x:v>
      </x:c>
      <x:c r="D893" s="6" t="n">
        <x:v>4</x:v>
      </x:c>
      <x:c r="E893" s="7" t="str">
        <x:v>114012</x:v>
      </x:c>
      <x:c r="F893" s="7" t="str">
        <x:v>印象残晶</x:v>
      </x:c>
      <x:c r="G893" s="6" t="n">
        <x:v>9</x:v>
      </x:c>
      <x:c r="H893" s="6" t="str">
        <x:v>https://raw.githubusercontent.com/Mar-7th/StarRailRes/dbe8cdfcfb0bf657b9fe1cf92d5537f118ccb487/index_new/cn/character_promotions.json</x:v>
      </x:c>
    </x:row>
    <x:row r="894" ht="20" customHeight="1">
      <x:c r="A894" s="6" t="str">
        <x:v>角色突破</x:v>
      </x:c>
      <x:c r="B894" s="6" t="str">
        <x:v>1310</x:v>
      </x:c>
      <x:c r="C894" s="6" t="n">
        <x:v>3</x:v>
      </x:c>
      <x:c r="D894" s="6" t="n">
        <x:v>4</x:v>
      </x:c>
      <x:c r="E894" s="7" t="str">
        <x:v>110422</x:v>
      </x:c>
      <x:c r="F894" s="7" t="str">
        <x:v>忿火之心</x:v>
      </x:c>
      <x:c r="G894" s="6" t="n">
        <x:v>7</x:v>
      </x:c>
      <x:c r="H894" s="6" t="str">
        <x:v>https://raw.githubusercontent.com/Mar-7th/StarRailRes/dbe8cdfcfb0bf657b9fe1cf92d5537f118ccb487/index_new/cn/character_promotions.json</x:v>
      </x:c>
    </x:row>
    <x:row r="895" ht="20" customHeight="1">
      <x:c r="A895" s="6" t="str">
        <x:v>角色突破</x:v>
      </x:c>
      <x:c r="B895" s="6" t="str">
        <x:v>1310</x:v>
      </x:c>
      <x:c r="C895" s="6" t="n">
        <x:v>4</x:v>
      </x:c>
      <x:c r="D895" s="6" t="n">
        <x:v>5</x:v>
      </x:c>
      <x:c r="E895" s="7" t="str">
        <x:v>2</x:v>
      </x:c>
      <x:c r="F895" s="7" t="str">
        <x:v>信用点</x:v>
      </x:c>
      <x:c r="G895" s="6" t="n">
        <x:v>80000</x:v>
      </x:c>
      <x:c r="H895" s="6" t="str">
        <x:v>https://raw.githubusercontent.com/Mar-7th/StarRailRes/dbe8cdfcfb0bf657b9fe1cf92d5537f118ccb487/index_new/cn/character_promotions.json</x:v>
      </x:c>
    </x:row>
    <x:row r="896" ht="20" customHeight="1">
      <x:c r="A896" s="6" t="str">
        <x:v>角色突破</x:v>
      </x:c>
      <x:c r="B896" s="6" t="str">
        <x:v>1310</x:v>
      </x:c>
      <x:c r="C896" s="6" t="n">
        <x:v>4</x:v>
      </x:c>
      <x:c r="D896" s="6" t="n">
        <x:v>5</x:v>
      </x:c>
      <x:c r="E896" s="7" t="str">
        <x:v>114013</x:v>
      </x:c>
      <x:c r="F896" s="7" t="str">
        <x:v>欲念碎镜</x:v>
      </x:c>
      <x:c r="G896" s="6" t="n">
        <x:v>6</x:v>
      </x:c>
      <x:c r="H896" s="6" t="str">
        <x:v>https://raw.githubusercontent.com/Mar-7th/StarRailRes/dbe8cdfcfb0bf657b9fe1cf92d5537f118ccb487/index_new/cn/character_promotions.json</x:v>
      </x:c>
    </x:row>
    <x:row r="897" ht="20" customHeight="1">
      <x:c r="A897" s="6" t="str">
        <x:v>角色突破</x:v>
      </x:c>
      <x:c r="B897" s="6" t="str">
        <x:v>1310</x:v>
      </x:c>
      <x:c r="C897" s="6" t="n">
        <x:v>4</x:v>
      </x:c>
      <x:c r="D897" s="6" t="n">
        <x:v>5</x:v>
      </x:c>
      <x:c r="E897" s="7" t="str">
        <x:v>110422</x:v>
      </x:c>
      <x:c r="F897" s="7" t="str">
        <x:v>忿火之心</x:v>
      </x:c>
      <x:c r="G897" s="6" t="n">
        <x:v>20</x:v>
      </x:c>
      <x:c r="H897" s="6" t="str">
        <x:v>https://raw.githubusercontent.com/Mar-7th/StarRailRes/dbe8cdfcfb0bf657b9fe1cf92d5537f118ccb487/index_new/cn/character_promotions.json</x:v>
      </x:c>
    </x:row>
    <x:row r="898" ht="20" customHeight="1">
      <x:c r="A898" s="6" t="str">
        <x:v>角色突破</x:v>
      </x:c>
      <x:c r="B898" s="6" t="str">
        <x:v>1310</x:v>
      </x:c>
      <x:c r="C898" s="6" t="n">
        <x:v>5</x:v>
      </x:c>
      <x:c r="D898" s="6" t="n">
        <x:v>6</x:v>
      </x:c>
      <x:c r="E898" s="7" t="str">
        <x:v>2</x:v>
      </x:c>
      <x:c r="F898" s="7" t="str">
        <x:v>信用点</x:v>
      </x:c>
      <x:c r="G898" s="6" t="n">
        <x:v>160000</x:v>
      </x:c>
      <x:c r="H898" s="6" t="str">
        <x:v>https://raw.githubusercontent.com/Mar-7th/StarRailRes/dbe8cdfcfb0bf657b9fe1cf92d5537f118ccb487/index_new/cn/character_promotions.json</x:v>
      </x:c>
    </x:row>
    <x:row r="899" ht="20" customHeight="1">
      <x:c r="A899" s="6" t="str">
        <x:v>角色突破</x:v>
      </x:c>
      <x:c r="B899" s="6" t="str">
        <x:v>1310</x:v>
      </x:c>
      <x:c r="C899" s="6" t="n">
        <x:v>5</x:v>
      </x:c>
      <x:c r="D899" s="6" t="n">
        <x:v>6</x:v>
      </x:c>
      <x:c r="E899" s="7" t="str">
        <x:v>114013</x:v>
      </x:c>
      <x:c r="F899" s="7" t="str">
        <x:v>欲念碎镜</x:v>
      </x:c>
      <x:c r="G899" s="6" t="n">
        <x:v>9</x:v>
      </x:c>
      <x:c r="H899" s="6" t="str">
        <x:v>https://raw.githubusercontent.com/Mar-7th/StarRailRes/dbe8cdfcfb0bf657b9fe1cf92d5537f118ccb487/index_new/cn/character_promotions.json</x:v>
      </x:c>
    </x:row>
    <x:row r="900" ht="20" customHeight="1">
      <x:c r="A900" s="6" t="str">
        <x:v>角色突破</x:v>
      </x:c>
      <x:c r="B900" s="6" t="str">
        <x:v>1310</x:v>
      </x:c>
      <x:c r="C900" s="6" t="n">
        <x:v>5</x:v>
      </x:c>
      <x:c r="D900" s="6" t="n">
        <x:v>6</x:v>
      </x:c>
      <x:c r="E900" s="7" t="str">
        <x:v>110422</x:v>
      </x:c>
      <x:c r="F900" s="7" t="str">
        <x:v>忿火之心</x:v>
      </x:c>
      <x:c r="G900" s="6" t="n">
        <x:v>35</x:v>
      </x:c>
      <x:c r="H900" s="6" t="str">
        <x:v>https://raw.githubusercontent.com/Mar-7th/StarRailRes/dbe8cdfcfb0bf657b9fe1cf92d5537f118ccb487/index_new/cn/character_promotions.json</x:v>
      </x:c>
    </x:row>
    <x:row r="901" ht="20" customHeight="1">
      <x:c r="A901" s="6" t="str">
        <x:v>角色突破</x:v>
      </x:c>
      <x:c r="B901" s="6" t="str">
        <x:v>1312</x:v>
      </x:c>
      <x:c r="C901" s="6" t="n">
        <x:v>0</x:v>
      </x:c>
      <x:c r="D901" s="6" t="n">
        <x:v>1</x:v>
      </x:c>
      <x:c r="E901" s="7" t="str">
        <x:v>2</x:v>
      </x:c>
      <x:c r="F901" s="7" t="str">
        <x:v>信用点</x:v>
      </x:c>
      <x:c r="G901" s="6" t="n">
        <x:v>3200</x:v>
      </x:c>
      <x:c r="H901" s="6" t="str">
        <x:v>https://raw.githubusercontent.com/Mar-7th/StarRailRes/dbe8cdfcfb0bf657b9fe1cf92d5537f118ccb487/index_new/cn/character_promotions.json</x:v>
      </x:c>
    </x:row>
    <x:row r="902" ht="20" customHeight="1">
      <x:c r="A902" s="6" t="str">
        <x:v>角色突破</x:v>
      </x:c>
      <x:c r="B902" s="6" t="str">
        <x:v>1312</x:v>
      </x:c>
      <x:c r="C902" s="6" t="n">
        <x:v>0</x:v>
      </x:c>
      <x:c r="D902" s="6" t="n">
        <x:v>1</x:v>
      </x:c>
      <x:c r="E902" s="7" t="str">
        <x:v>114001</x:v>
      </x:c>
      <x:c r="F902" s="7" t="str">
        <x:v>蓄梦元件</x:v>
      </x:c>
      <x:c r="G902" s="6" t="n">
        <x:v>4</x:v>
      </x:c>
      <x:c r="H902" s="6" t="str">
        <x:v>https://raw.githubusercontent.com/Mar-7th/StarRailRes/dbe8cdfcfb0bf657b9fe1cf92d5537f118ccb487/index_new/cn/character_promotions.json</x:v>
      </x:c>
    </x:row>
    <x:row r="903" ht="20" customHeight="1">
      <x:c r="A903" s="6" t="str">
        <x:v>角色突破</x:v>
      </x:c>
      <x:c r="B903" s="6" t="str">
        <x:v>1312</x:v>
      </x:c>
      <x:c r="C903" s="6" t="n">
        <x:v>1</x:v>
      </x:c>
      <x:c r="D903" s="6" t="n">
        <x:v>2</x:v>
      </x:c>
      <x:c r="E903" s="7" t="str">
        <x:v>2</x:v>
      </x:c>
      <x:c r="F903" s="7" t="str">
        <x:v>信用点</x:v>
      </x:c>
      <x:c r="G903" s="6" t="n">
        <x:v>6400</x:v>
      </x:c>
      <x:c r="H903" s="6" t="str">
        <x:v>https://raw.githubusercontent.com/Mar-7th/StarRailRes/dbe8cdfcfb0bf657b9fe1cf92d5537f118ccb487/index_new/cn/character_promotions.json</x:v>
      </x:c>
    </x:row>
    <x:row r="904" ht="20" customHeight="1">
      <x:c r="A904" s="6" t="str">
        <x:v>角色突破</x:v>
      </x:c>
      <x:c r="B904" s="6" t="str">
        <x:v>1312</x:v>
      </x:c>
      <x:c r="C904" s="6" t="n">
        <x:v>1</x:v>
      </x:c>
      <x:c r="D904" s="6" t="n">
        <x:v>2</x:v>
      </x:c>
      <x:c r="E904" s="7" t="str">
        <x:v>114001</x:v>
      </x:c>
      <x:c r="F904" s="7" t="str">
        <x:v>蓄梦元件</x:v>
      </x:c>
      <x:c r="G904" s="6" t="n">
        <x:v>8</x:v>
      </x:c>
      <x:c r="H904" s="6" t="str">
        <x:v>https://raw.githubusercontent.com/Mar-7th/StarRailRes/dbe8cdfcfb0bf657b9fe1cf92d5537f118ccb487/index_new/cn/character_promotions.json</x:v>
      </x:c>
    </x:row>
    <x:row r="905" ht="20" customHeight="1">
      <x:c r="A905" s="6" t="str">
        <x:v>角色突破</x:v>
      </x:c>
      <x:c r="B905" s="6" t="str">
        <x:v>1312</x:v>
      </x:c>
      <x:c r="C905" s="6" t="n">
        <x:v>2</x:v>
      </x:c>
      <x:c r="D905" s="6" t="n">
        <x:v>3</x:v>
      </x:c>
      <x:c r="E905" s="7" t="str">
        <x:v>2</x:v>
      </x:c>
      <x:c r="F905" s="7" t="str">
        <x:v>信用点</x:v>
      </x:c>
      <x:c r="G905" s="6" t="n">
        <x:v>12800</x:v>
      </x:c>
      <x:c r="H905" s="6" t="str">
        <x:v>https://raw.githubusercontent.com/Mar-7th/StarRailRes/dbe8cdfcfb0bf657b9fe1cf92d5537f118ccb487/index_new/cn/character_promotions.json</x:v>
      </x:c>
    </x:row>
    <x:row r="906" ht="20" customHeight="1">
      <x:c r="A906" s="6" t="str">
        <x:v>角色突破</x:v>
      </x:c>
      <x:c r="B906" s="6" t="str">
        <x:v>1312</x:v>
      </x:c>
      <x:c r="C906" s="6" t="n">
        <x:v>2</x:v>
      </x:c>
      <x:c r="D906" s="6" t="n">
        <x:v>3</x:v>
      </x:c>
      <x:c r="E906" s="7" t="str">
        <x:v>114002</x:v>
      </x:c>
      <x:c r="F906" s="7" t="str">
        <x:v>流梦阀门</x:v>
      </x:c>
      <x:c r="G906" s="6" t="n">
        <x:v>5</x:v>
      </x:c>
      <x:c r="H906" s="6" t="str">
        <x:v>https://raw.githubusercontent.com/Mar-7th/StarRailRes/dbe8cdfcfb0bf657b9fe1cf92d5537f118ccb487/index_new/cn/character_promotions.json</x:v>
      </x:c>
    </x:row>
    <x:row r="907" ht="20" customHeight="1">
      <x:c r="A907" s="6" t="str">
        <x:v>角色突破</x:v>
      </x:c>
      <x:c r="B907" s="6" t="str">
        <x:v>1312</x:v>
      </x:c>
      <x:c r="C907" s="6" t="n">
        <x:v>2</x:v>
      </x:c>
      <x:c r="D907" s="6" t="n">
        <x:v>3</x:v>
      </x:c>
      <x:c r="E907" s="7" t="str">
        <x:v>110423</x:v>
      </x:c>
      <x:c r="F907" s="7" t="str">
        <x:v>冷藏梦箱</x:v>
      </x:c>
      <x:c r="G907" s="6" t="n">
        <x:v>2</x:v>
      </x:c>
      <x:c r="H907" s="6" t="str">
        <x:v>https://raw.githubusercontent.com/Mar-7th/StarRailRes/dbe8cdfcfb0bf657b9fe1cf92d5537f118ccb487/index_new/cn/character_promotions.json</x:v>
      </x:c>
    </x:row>
    <x:row r="908" ht="20" customHeight="1">
      <x:c r="A908" s="6" t="str">
        <x:v>角色突破</x:v>
      </x:c>
      <x:c r="B908" s="6" t="str">
        <x:v>1312</x:v>
      </x:c>
      <x:c r="C908" s="6" t="n">
        <x:v>3</x:v>
      </x:c>
      <x:c r="D908" s="6" t="n">
        <x:v>4</x:v>
      </x:c>
      <x:c r="E908" s="7" t="str">
        <x:v>2</x:v>
      </x:c>
      <x:c r="F908" s="7" t="str">
        <x:v>信用点</x:v>
      </x:c>
      <x:c r="G908" s="6" t="n">
        <x:v>32000</x:v>
      </x:c>
      <x:c r="H908" s="6" t="str">
        <x:v>https://raw.githubusercontent.com/Mar-7th/StarRailRes/dbe8cdfcfb0bf657b9fe1cf92d5537f118ccb487/index_new/cn/character_promotions.json</x:v>
      </x:c>
    </x:row>
    <x:row r="909" ht="20" customHeight="1">
      <x:c r="A909" s="6" t="str">
        <x:v>角色突破</x:v>
      </x:c>
      <x:c r="B909" s="6" t="str">
        <x:v>1312</x:v>
      </x:c>
      <x:c r="C909" s="6" t="n">
        <x:v>3</x:v>
      </x:c>
      <x:c r="D909" s="6" t="n">
        <x:v>4</x:v>
      </x:c>
      <x:c r="E909" s="7" t="str">
        <x:v>114002</x:v>
      </x:c>
      <x:c r="F909" s="7" t="str">
        <x:v>流梦阀门</x:v>
      </x:c>
      <x:c r="G909" s="6" t="n">
        <x:v>8</x:v>
      </x:c>
      <x:c r="H909" s="6" t="str">
        <x:v>https://raw.githubusercontent.com/Mar-7th/StarRailRes/dbe8cdfcfb0bf657b9fe1cf92d5537f118ccb487/index_new/cn/character_promotions.json</x:v>
      </x:c>
    </x:row>
    <x:row r="910" ht="20" customHeight="1">
      <x:c r="A910" s="6" t="str">
        <x:v>角色突破</x:v>
      </x:c>
      <x:c r="B910" s="6" t="str">
        <x:v>1312</x:v>
      </x:c>
      <x:c r="C910" s="6" t="n">
        <x:v>3</x:v>
      </x:c>
      <x:c r="D910" s="6" t="n">
        <x:v>4</x:v>
      </x:c>
      <x:c r="E910" s="7" t="str">
        <x:v>110423</x:v>
      </x:c>
      <x:c r="F910" s="7" t="str">
        <x:v>冷藏梦箱</x:v>
      </x:c>
      <x:c r="G910" s="6" t="n">
        <x:v>5</x:v>
      </x:c>
      <x:c r="H910" s="6" t="str">
        <x:v>https://raw.githubusercontent.com/Mar-7th/StarRailRes/dbe8cdfcfb0bf657b9fe1cf92d5537f118ccb487/index_new/cn/character_promotions.json</x:v>
      </x:c>
    </x:row>
    <x:row r="911" ht="20" customHeight="1">
      <x:c r="A911" s="6" t="str">
        <x:v>角色突破</x:v>
      </x:c>
      <x:c r="B911" s="6" t="str">
        <x:v>1312</x:v>
      </x:c>
      <x:c r="C911" s="6" t="n">
        <x:v>4</x:v>
      </x:c>
      <x:c r="D911" s="6" t="n">
        <x:v>5</x:v>
      </x:c>
      <x:c r="E911" s="7" t="str">
        <x:v>2</x:v>
      </x:c>
      <x:c r="F911" s="7" t="str">
        <x:v>信用点</x:v>
      </x:c>
      <x:c r="G911" s="6" t="n">
        <x:v>64000</x:v>
      </x:c>
      <x:c r="H911" s="6" t="str">
        <x:v>https://raw.githubusercontent.com/Mar-7th/StarRailRes/dbe8cdfcfb0bf657b9fe1cf92d5537f118ccb487/index_new/cn/character_promotions.json</x:v>
      </x:c>
    </x:row>
    <x:row r="912" ht="20" customHeight="1">
      <x:c r="A912" s="6" t="str">
        <x:v>角色突破</x:v>
      </x:c>
      <x:c r="B912" s="6" t="str">
        <x:v>1312</x:v>
      </x:c>
      <x:c r="C912" s="6" t="n">
        <x:v>4</x:v>
      </x:c>
      <x:c r="D912" s="6" t="n">
        <x:v>5</x:v>
      </x:c>
      <x:c r="E912" s="7" t="str">
        <x:v>114003</x:v>
      </x:c>
      <x:c r="F912" s="7" t="str">
        <x:v>造梦马达</x:v>
      </x:c>
      <x:c r="G912" s="6" t="n">
        <x:v>5</x:v>
      </x:c>
      <x:c r="H912" s="6" t="str">
        <x:v>https://raw.githubusercontent.com/Mar-7th/StarRailRes/dbe8cdfcfb0bf657b9fe1cf92d5537f118ccb487/index_new/cn/character_promotions.json</x:v>
      </x:c>
    </x:row>
    <x:row r="913" ht="20" customHeight="1">
      <x:c r="A913" s="6" t="str">
        <x:v>角色突破</x:v>
      </x:c>
      <x:c r="B913" s="6" t="str">
        <x:v>1312</x:v>
      </x:c>
      <x:c r="C913" s="6" t="n">
        <x:v>4</x:v>
      </x:c>
      <x:c r="D913" s="6" t="n">
        <x:v>5</x:v>
      </x:c>
      <x:c r="E913" s="7" t="str">
        <x:v>110423</x:v>
      </x:c>
      <x:c r="F913" s="7" t="str">
        <x:v>冷藏梦箱</x:v>
      </x:c>
      <x:c r="G913" s="6" t="n">
        <x:v>15</x:v>
      </x:c>
      <x:c r="H913" s="6" t="str">
        <x:v>https://raw.githubusercontent.com/Mar-7th/StarRailRes/dbe8cdfcfb0bf657b9fe1cf92d5537f118ccb487/index_new/cn/character_promotions.json</x:v>
      </x:c>
    </x:row>
    <x:row r="914" ht="20" customHeight="1">
      <x:c r="A914" s="6" t="str">
        <x:v>角色突破</x:v>
      </x:c>
      <x:c r="B914" s="6" t="str">
        <x:v>1312</x:v>
      </x:c>
      <x:c r="C914" s="6" t="n">
        <x:v>5</x:v>
      </x:c>
      <x:c r="D914" s="6" t="n">
        <x:v>6</x:v>
      </x:c>
      <x:c r="E914" s="7" t="str">
        <x:v>2</x:v>
      </x:c>
      <x:c r="F914" s="7" t="str">
        <x:v>信用点</x:v>
      </x:c>
      <x:c r="G914" s="6" t="n">
        <x:v>128000</x:v>
      </x:c>
      <x:c r="H914" s="6" t="str">
        <x:v>https://raw.githubusercontent.com/Mar-7th/StarRailRes/dbe8cdfcfb0bf657b9fe1cf92d5537f118ccb487/index_new/cn/character_promotions.json</x:v>
      </x:c>
    </x:row>
    <x:row r="915" ht="20" customHeight="1">
      <x:c r="A915" s="6" t="str">
        <x:v>角色突破</x:v>
      </x:c>
      <x:c r="B915" s="6" t="str">
        <x:v>1312</x:v>
      </x:c>
      <x:c r="C915" s="6" t="n">
        <x:v>5</x:v>
      </x:c>
      <x:c r="D915" s="6" t="n">
        <x:v>6</x:v>
      </x:c>
      <x:c r="E915" s="7" t="str">
        <x:v>114003</x:v>
      </x:c>
      <x:c r="F915" s="7" t="str">
        <x:v>造梦马达</x:v>
      </x:c>
      <x:c r="G915" s="6" t="n">
        <x:v>7</x:v>
      </x:c>
      <x:c r="H915" s="6" t="str">
        <x:v>https://raw.githubusercontent.com/Mar-7th/StarRailRes/dbe8cdfcfb0bf657b9fe1cf92d5537f118ccb487/index_new/cn/character_promotions.json</x:v>
      </x:c>
    </x:row>
    <x:row r="916" ht="20" customHeight="1">
      <x:c r="A916" s="6" t="str">
        <x:v>角色突破</x:v>
      </x:c>
      <x:c r="B916" s="6" t="str">
        <x:v>1312</x:v>
      </x:c>
      <x:c r="C916" s="6" t="n">
        <x:v>5</x:v>
      </x:c>
      <x:c r="D916" s="6" t="n">
        <x:v>6</x:v>
      </x:c>
      <x:c r="E916" s="7" t="str">
        <x:v>110423</x:v>
      </x:c>
      <x:c r="F916" s="7" t="str">
        <x:v>冷藏梦箱</x:v>
      </x:c>
      <x:c r="G916" s="6" t="n">
        <x:v>28</x:v>
      </x:c>
      <x:c r="H916" s="6" t="str">
        <x:v>https://raw.githubusercontent.com/Mar-7th/StarRailRes/dbe8cdfcfb0bf657b9fe1cf92d5537f118ccb487/index_new/cn/character_promotions.json</x:v>
      </x:c>
    </x:row>
    <x:row r="917" ht="20" customHeight="1">
      <x:c r="A917" s="6" t="str">
        <x:v>角色突破</x:v>
      </x:c>
      <x:c r="B917" s="6" t="str">
        <x:v>1313</x:v>
      </x:c>
      <x:c r="C917" s="6" t="n">
        <x:v>0</x:v>
      </x:c>
      <x:c r="D917" s="6" t="n">
        <x:v>1</x:v>
      </x:c>
      <x:c r="E917" s="7" t="str">
        <x:v>2</x:v>
      </x:c>
      <x:c r="F917" s="7" t="str">
        <x:v>信用点</x:v>
      </x:c>
      <x:c r="G917" s="6" t="n">
        <x:v>4000</x:v>
      </x:c>
      <x:c r="H917" s="6" t="str">
        <x:v>https://raw.githubusercontent.com/Mar-7th/StarRailRes/dbe8cdfcfb0bf657b9fe1cf92d5537f118ccb487/index_new/cn/character_promotions.json</x:v>
      </x:c>
    </x:row>
    <x:row r="918" ht="20" customHeight="1">
      <x:c r="A918" s="6" t="str">
        <x:v>角色突破</x:v>
      </x:c>
      <x:c r="B918" s="6" t="str">
        <x:v>1313</x:v>
      </x:c>
      <x:c r="C918" s="6" t="n">
        <x:v>0</x:v>
      </x:c>
      <x:c r="D918" s="6" t="n">
        <x:v>1</x:v>
      </x:c>
      <x:c r="E918" s="7" t="str">
        <x:v>114011</x:v>
      </x:c>
      <x:c r="F918" s="7" t="str">
        <x:v>思绪末屑</x:v>
      </x:c>
      <x:c r="G918" s="6" t="n">
        <x:v>5</x:v>
      </x:c>
      <x:c r="H918" s="6" t="str">
        <x:v>https://raw.githubusercontent.com/Mar-7th/StarRailRes/dbe8cdfcfb0bf657b9fe1cf92d5537f118ccb487/index_new/cn/character_promotions.json</x:v>
      </x:c>
    </x:row>
    <x:row r="919" ht="20" customHeight="1">
      <x:c r="A919" s="6" t="str">
        <x:v>角色突破</x:v>
      </x:c>
      <x:c r="B919" s="6" t="str">
        <x:v>1313</x:v>
      </x:c>
      <x:c r="C919" s="6" t="n">
        <x:v>1</x:v>
      </x:c>
      <x:c r="D919" s="6" t="n">
        <x:v>2</x:v>
      </x:c>
      <x:c r="E919" s="7" t="str">
        <x:v>2</x:v>
      </x:c>
      <x:c r="F919" s="7" t="str">
        <x:v>信用点</x:v>
      </x:c>
      <x:c r="G919" s="6" t="n">
        <x:v>8000</x:v>
      </x:c>
      <x:c r="H919" s="6" t="str">
        <x:v>https://raw.githubusercontent.com/Mar-7th/StarRailRes/dbe8cdfcfb0bf657b9fe1cf92d5537f118ccb487/index_new/cn/character_promotions.json</x:v>
      </x:c>
    </x:row>
    <x:row r="920" ht="20" customHeight="1">
      <x:c r="A920" s="6" t="str">
        <x:v>角色突破</x:v>
      </x:c>
      <x:c r="B920" s="6" t="str">
        <x:v>1313</x:v>
      </x:c>
      <x:c r="C920" s="6" t="n">
        <x:v>1</x:v>
      </x:c>
      <x:c r="D920" s="6" t="n">
        <x:v>2</x:v>
      </x:c>
      <x:c r="E920" s="7" t="str">
        <x:v>114011</x:v>
      </x:c>
      <x:c r="F920" s="7" t="str">
        <x:v>思绪末屑</x:v>
      </x:c>
      <x:c r="G920" s="6" t="n">
        <x:v>10</x:v>
      </x:c>
      <x:c r="H920" s="6" t="str">
        <x:v>https://raw.githubusercontent.com/Mar-7th/StarRailRes/dbe8cdfcfb0bf657b9fe1cf92d5537f118ccb487/index_new/cn/character_promotions.json</x:v>
      </x:c>
    </x:row>
    <x:row r="921" ht="20" customHeight="1">
      <x:c r="A921" s="6" t="str">
        <x:v>角色突破</x:v>
      </x:c>
      <x:c r="B921" s="6" t="str">
        <x:v>1313</x:v>
      </x:c>
      <x:c r="C921" s="6" t="n">
        <x:v>2</x:v>
      </x:c>
      <x:c r="D921" s="6" t="n">
        <x:v>3</x:v>
      </x:c>
      <x:c r="E921" s="7" t="str">
        <x:v>2</x:v>
      </x:c>
      <x:c r="F921" s="7" t="str">
        <x:v>信用点</x:v>
      </x:c>
      <x:c r="G921" s="6" t="n">
        <x:v>16000</x:v>
      </x:c>
      <x:c r="H921" s="6" t="str">
        <x:v>https://raw.githubusercontent.com/Mar-7th/StarRailRes/dbe8cdfcfb0bf657b9fe1cf92d5537f118ccb487/index_new/cn/character_promotions.json</x:v>
      </x:c>
    </x:row>
    <x:row r="922" ht="20" customHeight="1">
      <x:c r="A922" s="6" t="str">
        <x:v>角色突破</x:v>
      </x:c>
      <x:c r="B922" s="6" t="str">
        <x:v>1313</x:v>
      </x:c>
      <x:c r="C922" s="6" t="n">
        <x:v>2</x:v>
      </x:c>
      <x:c r="D922" s="6" t="n">
        <x:v>3</x:v>
      </x:c>
      <x:c r="E922" s="7" t="str">
        <x:v>114012</x:v>
      </x:c>
      <x:c r="F922" s="7" t="str">
        <x:v>印象残晶</x:v>
      </x:c>
      <x:c r="G922" s="6" t="n">
        <x:v>6</x:v>
      </x:c>
      <x:c r="H922" s="6" t="str">
        <x:v>https://raw.githubusercontent.com/Mar-7th/StarRailRes/dbe8cdfcfb0bf657b9fe1cf92d5537f118ccb487/index_new/cn/character_promotions.json</x:v>
      </x:c>
    </x:row>
    <x:row r="923" ht="20" customHeight="1">
      <x:c r="A923" s="6" t="str">
        <x:v>角色突破</x:v>
      </x:c>
      <x:c r="B923" s="6" t="str">
        <x:v>1313</x:v>
      </x:c>
      <x:c r="C923" s="6" t="n">
        <x:v>2</x:v>
      </x:c>
      <x:c r="D923" s="6" t="n">
        <x:v>3</x:v>
      </x:c>
      <x:c r="E923" s="7" t="str">
        <x:v>110427</x:v>
      </x:c>
      <x:c r="F923" s="7" t="str">
        <x:v>一曲合弦的幻景</x:v>
      </x:c>
      <x:c r="G923" s="6" t="n">
        <x:v>3</x:v>
      </x:c>
      <x:c r="H923" s="6" t="str">
        <x:v>https://raw.githubusercontent.com/Mar-7th/StarRailRes/dbe8cdfcfb0bf657b9fe1cf92d5537f118ccb487/index_new/cn/character_promotions.json</x:v>
      </x:c>
    </x:row>
    <x:row r="924" ht="20" customHeight="1">
      <x:c r="A924" s="6" t="str">
        <x:v>角色突破</x:v>
      </x:c>
      <x:c r="B924" s="6" t="str">
        <x:v>1313</x:v>
      </x:c>
      <x:c r="C924" s="6" t="n">
        <x:v>3</x:v>
      </x:c>
      <x:c r="D924" s="6" t="n">
        <x:v>4</x:v>
      </x:c>
      <x:c r="E924" s="7" t="str">
        <x:v>2</x:v>
      </x:c>
      <x:c r="F924" s="7" t="str">
        <x:v>信用点</x:v>
      </x:c>
      <x:c r="G924" s="6" t="n">
        <x:v>40000</x:v>
      </x:c>
      <x:c r="H924" s="6" t="str">
        <x:v>https://raw.githubusercontent.com/Mar-7th/StarRailRes/dbe8cdfcfb0bf657b9fe1cf92d5537f118ccb487/index_new/cn/character_promotions.json</x:v>
      </x:c>
    </x:row>
    <x:row r="925" ht="20" customHeight="1">
      <x:c r="A925" s="6" t="str">
        <x:v>角色突破</x:v>
      </x:c>
      <x:c r="B925" s="6" t="str">
        <x:v>1313</x:v>
      </x:c>
      <x:c r="C925" s="6" t="n">
        <x:v>3</x:v>
      </x:c>
      <x:c r="D925" s="6" t="n">
        <x:v>4</x:v>
      </x:c>
      <x:c r="E925" s="7" t="str">
        <x:v>114012</x:v>
      </x:c>
      <x:c r="F925" s="7" t="str">
        <x:v>印象残晶</x:v>
      </x:c>
      <x:c r="G925" s="6" t="n">
        <x:v>9</x:v>
      </x:c>
      <x:c r="H925" s="6" t="str">
        <x:v>https://raw.githubusercontent.com/Mar-7th/StarRailRes/dbe8cdfcfb0bf657b9fe1cf92d5537f118ccb487/index_new/cn/character_promotions.json</x:v>
      </x:c>
    </x:row>
    <x:row r="926" ht="20" customHeight="1">
      <x:c r="A926" s="6" t="str">
        <x:v>角色突破</x:v>
      </x:c>
      <x:c r="B926" s="6" t="str">
        <x:v>1313</x:v>
      </x:c>
      <x:c r="C926" s="6" t="n">
        <x:v>3</x:v>
      </x:c>
      <x:c r="D926" s="6" t="n">
        <x:v>4</x:v>
      </x:c>
      <x:c r="E926" s="7" t="str">
        <x:v>110427</x:v>
      </x:c>
      <x:c r="F926" s="7" t="str">
        <x:v>一曲合弦的幻景</x:v>
      </x:c>
      <x:c r="G926" s="6" t="n">
        <x:v>7</x:v>
      </x:c>
      <x:c r="H926" s="6" t="str">
        <x:v>https://raw.githubusercontent.com/Mar-7th/StarRailRes/dbe8cdfcfb0bf657b9fe1cf92d5537f118ccb487/index_new/cn/character_promotions.json</x:v>
      </x:c>
    </x:row>
    <x:row r="927" ht="20" customHeight="1">
      <x:c r="A927" s="6" t="str">
        <x:v>角色突破</x:v>
      </x:c>
      <x:c r="B927" s="6" t="str">
        <x:v>1313</x:v>
      </x:c>
      <x:c r="C927" s="6" t="n">
        <x:v>4</x:v>
      </x:c>
      <x:c r="D927" s="6" t="n">
        <x:v>5</x:v>
      </x:c>
      <x:c r="E927" s="7" t="str">
        <x:v>2</x:v>
      </x:c>
      <x:c r="F927" s="7" t="str">
        <x:v>信用点</x:v>
      </x:c>
      <x:c r="G927" s="6" t="n">
        <x:v>80000</x:v>
      </x:c>
      <x:c r="H927" s="6" t="str">
        <x:v>https://raw.githubusercontent.com/Mar-7th/StarRailRes/dbe8cdfcfb0bf657b9fe1cf92d5537f118ccb487/index_new/cn/character_promotions.json</x:v>
      </x:c>
    </x:row>
    <x:row r="928" ht="20" customHeight="1">
      <x:c r="A928" s="6" t="str">
        <x:v>角色突破</x:v>
      </x:c>
      <x:c r="B928" s="6" t="str">
        <x:v>1313</x:v>
      </x:c>
      <x:c r="C928" s="6" t="n">
        <x:v>4</x:v>
      </x:c>
      <x:c r="D928" s="6" t="n">
        <x:v>5</x:v>
      </x:c>
      <x:c r="E928" s="7" t="str">
        <x:v>114013</x:v>
      </x:c>
      <x:c r="F928" s="7" t="str">
        <x:v>欲念碎镜</x:v>
      </x:c>
      <x:c r="G928" s="6" t="n">
        <x:v>6</x:v>
      </x:c>
      <x:c r="H928" s="6" t="str">
        <x:v>https://raw.githubusercontent.com/Mar-7th/StarRailRes/dbe8cdfcfb0bf657b9fe1cf92d5537f118ccb487/index_new/cn/character_promotions.json</x:v>
      </x:c>
    </x:row>
    <x:row r="929" ht="20" customHeight="1">
      <x:c r="A929" s="6" t="str">
        <x:v>角色突破</x:v>
      </x:c>
      <x:c r="B929" s="6" t="str">
        <x:v>1313</x:v>
      </x:c>
      <x:c r="C929" s="6" t="n">
        <x:v>4</x:v>
      </x:c>
      <x:c r="D929" s="6" t="n">
        <x:v>5</x:v>
      </x:c>
      <x:c r="E929" s="7" t="str">
        <x:v>110427</x:v>
      </x:c>
      <x:c r="F929" s="7" t="str">
        <x:v>一曲合弦的幻景</x:v>
      </x:c>
      <x:c r="G929" s="6" t="n">
        <x:v>20</x:v>
      </x:c>
      <x:c r="H929" s="6" t="str">
        <x:v>https://raw.githubusercontent.com/Mar-7th/StarRailRes/dbe8cdfcfb0bf657b9fe1cf92d5537f118ccb487/index_new/cn/character_promotions.json</x:v>
      </x:c>
    </x:row>
    <x:row r="930" ht="20" customHeight="1">
      <x:c r="A930" s="6" t="str">
        <x:v>角色突破</x:v>
      </x:c>
      <x:c r="B930" s="6" t="str">
        <x:v>1313</x:v>
      </x:c>
      <x:c r="C930" s="6" t="n">
        <x:v>5</x:v>
      </x:c>
      <x:c r="D930" s="6" t="n">
        <x:v>6</x:v>
      </x:c>
      <x:c r="E930" s="7" t="str">
        <x:v>2</x:v>
      </x:c>
      <x:c r="F930" s="7" t="str">
        <x:v>信用点</x:v>
      </x:c>
      <x:c r="G930" s="6" t="n">
        <x:v>160000</x:v>
      </x:c>
      <x:c r="H930" s="6" t="str">
        <x:v>https://raw.githubusercontent.com/Mar-7th/StarRailRes/dbe8cdfcfb0bf657b9fe1cf92d5537f118ccb487/index_new/cn/character_promotions.json</x:v>
      </x:c>
    </x:row>
    <x:row r="931" ht="20" customHeight="1">
      <x:c r="A931" s="6" t="str">
        <x:v>角色突破</x:v>
      </x:c>
      <x:c r="B931" s="6" t="str">
        <x:v>1313</x:v>
      </x:c>
      <x:c r="C931" s="6" t="n">
        <x:v>5</x:v>
      </x:c>
      <x:c r="D931" s="6" t="n">
        <x:v>6</x:v>
      </x:c>
      <x:c r="E931" s="7" t="str">
        <x:v>114013</x:v>
      </x:c>
      <x:c r="F931" s="7" t="str">
        <x:v>欲念碎镜</x:v>
      </x:c>
      <x:c r="G931" s="6" t="n">
        <x:v>9</x:v>
      </x:c>
      <x:c r="H931" s="6" t="str">
        <x:v>https://raw.githubusercontent.com/Mar-7th/StarRailRes/dbe8cdfcfb0bf657b9fe1cf92d5537f118ccb487/index_new/cn/character_promotions.json</x:v>
      </x:c>
    </x:row>
    <x:row r="932" ht="20" customHeight="1">
      <x:c r="A932" s="6" t="str">
        <x:v>角色突破</x:v>
      </x:c>
      <x:c r="B932" s="6" t="str">
        <x:v>1313</x:v>
      </x:c>
      <x:c r="C932" s="6" t="n">
        <x:v>5</x:v>
      </x:c>
      <x:c r="D932" s="6" t="n">
        <x:v>6</x:v>
      </x:c>
      <x:c r="E932" s="7" t="str">
        <x:v>110427</x:v>
      </x:c>
      <x:c r="F932" s="7" t="str">
        <x:v>一曲合弦的幻景</x:v>
      </x:c>
      <x:c r="G932" s="6" t="n">
        <x:v>35</x:v>
      </x:c>
      <x:c r="H932" s="6" t="str">
        <x:v>https://raw.githubusercontent.com/Mar-7th/StarRailRes/dbe8cdfcfb0bf657b9fe1cf92d5537f118ccb487/index_new/cn/character_promotions.json</x:v>
      </x:c>
    </x:row>
    <x:row r="933" ht="20" customHeight="1">
      <x:c r="A933" s="6" t="str">
        <x:v>角色突破</x:v>
      </x:c>
      <x:c r="B933" s="6" t="str">
        <x:v>1314</x:v>
      </x:c>
      <x:c r="C933" s="6" t="n">
        <x:v>0</x:v>
      </x:c>
      <x:c r="D933" s="6" t="n">
        <x:v>1</x:v>
      </x:c>
      <x:c r="E933" s="7" t="str">
        <x:v>2</x:v>
      </x:c>
      <x:c r="F933" s="7" t="str">
        <x:v>信用点</x:v>
      </x:c>
      <x:c r="G933" s="6" t="n">
        <x:v>4000</x:v>
      </x:c>
      <x:c r="H933" s="6" t="str">
        <x:v>https://raw.githubusercontent.com/Mar-7th/StarRailRes/dbe8cdfcfb0bf657b9fe1cf92d5537f118ccb487/index_new/cn/character_promotions.json</x:v>
      </x:c>
    </x:row>
    <x:row r="934" ht="20" customHeight="1">
      <x:c r="A934" s="6" t="str">
        <x:v>角色突破</x:v>
      </x:c>
      <x:c r="B934" s="6" t="str">
        <x:v>1314</x:v>
      </x:c>
      <x:c r="C934" s="6" t="n">
        <x:v>0</x:v>
      </x:c>
      <x:c r="D934" s="6" t="n">
        <x:v>1</x:v>
      </x:c>
      <x:c r="E934" s="7" t="str">
        <x:v>114001</x:v>
      </x:c>
      <x:c r="F934" s="7" t="str">
        <x:v>蓄梦元件</x:v>
      </x:c>
      <x:c r="G934" s="6" t="n">
        <x:v>5</x:v>
      </x:c>
      <x:c r="H934" s="6" t="str">
        <x:v>https://raw.githubusercontent.com/Mar-7th/StarRailRes/dbe8cdfcfb0bf657b9fe1cf92d5537f118ccb487/index_new/cn/character_promotions.json</x:v>
      </x:c>
    </x:row>
    <x:row r="935" ht="20" customHeight="1">
      <x:c r="A935" s="6" t="str">
        <x:v>角色突破</x:v>
      </x:c>
      <x:c r="B935" s="6" t="str">
        <x:v>1314</x:v>
      </x:c>
      <x:c r="C935" s="6" t="n">
        <x:v>1</x:v>
      </x:c>
      <x:c r="D935" s="6" t="n">
        <x:v>2</x:v>
      </x:c>
      <x:c r="E935" s="7" t="str">
        <x:v>2</x:v>
      </x:c>
      <x:c r="F935" s="7" t="str">
        <x:v>信用点</x:v>
      </x:c>
      <x:c r="G935" s="6" t="n">
        <x:v>8000</x:v>
      </x:c>
      <x:c r="H935" s="6" t="str">
        <x:v>https://raw.githubusercontent.com/Mar-7th/StarRailRes/dbe8cdfcfb0bf657b9fe1cf92d5537f118ccb487/index_new/cn/character_promotions.json</x:v>
      </x:c>
    </x:row>
    <x:row r="936" ht="20" customHeight="1">
      <x:c r="A936" s="6" t="str">
        <x:v>角色突破</x:v>
      </x:c>
      <x:c r="B936" s="6" t="str">
        <x:v>1314</x:v>
      </x:c>
      <x:c r="C936" s="6" t="n">
        <x:v>1</x:v>
      </x:c>
      <x:c r="D936" s="6" t="n">
        <x:v>2</x:v>
      </x:c>
      <x:c r="E936" s="7" t="str">
        <x:v>114001</x:v>
      </x:c>
      <x:c r="F936" s="7" t="str">
        <x:v>蓄梦元件</x:v>
      </x:c>
      <x:c r="G936" s="6" t="n">
        <x:v>10</x:v>
      </x:c>
      <x:c r="H936" s="6" t="str">
        <x:v>https://raw.githubusercontent.com/Mar-7th/StarRailRes/dbe8cdfcfb0bf657b9fe1cf92d5537f118ccb487/index_new/cn/character_promotions.json</x:v>
      </x:c>
    </x:row>
    <x:row r="937" ht="20" customHeight="1">
      <x:c r="A937" s="6" t="str">
        <x:v>角色突破</x:v>
      </x:c>
      <x:c r="B937" s="6" t="str">
        <x:v>1314</x:v>
      </x:c>
      <x:c r="C937" s="6" t="n">
        <x:v>2</x:v>
      </x:c>
      <x:c r="D937" s="6" t="n">
        <x:v>3</x:v>
      </x:c>
      <x:c r="E937" s="7" t="str">
        <x:v>2</x:v>
      </x:c>
      <x:c r="F937" s="7" t="str">
        <x:v>信用点</x:v>
      </x:c>
      <x:c r="G937" s="6" t="n">
        <x:v>16000</x:v>
      </x:c>
      <x:c r="H937" s="6" t="str">
        <x:v>https://raw.githubusercontent.com/Mar-7th/StarRailRes/dbe8cdfcfb0bf657b9fe1cf92d5537f118ccb487/index_new/cn/character_promotions.json</x:v>
      </x:c>
    </x:row>
    <x:row r="938" ht="20" customHeight="1">
      <x:c r="A938" s="6" t="str">
        <x:v>角色突破</x:v>
      </x:c>
      <x:c r="B938" s="6" t="str">
        <x:v>1314</x:v>
      </x:c>
      <x:c r="C938" s="6" t="n">
        <x:v>2</x:v>
      </x:c>
      <x:c r="D938" s="6" t="n">
        <x:v>3</x:v>
      </x:c>
      <x:c r="E938" s="7" t="str">
        <x:v>114002</x:v>
      </x:c>
      <x:c r="F938" s="7" t="str">
        <x:v>流梦阀门</x:v>
      </x:c>
      <x:c r="G938" s="6" t="n">
        <x:v>6</x:v>
      </x:c>
      <x:c r="H938" s="6" t="str">
        <x:v>https://raw.githubusercontent.com/Mar-7th/StarRailRes/dbe8cdfcfb0bf657b9fe1cf92d5537f118ccb487/index_new/cn/character_promotions.json</x:v>
      </x:c>
    </x:row>
    <x:row r="939" ht="20" customHeight="1">
      <x:c r="A939" s="6" t="str">
        <x:v>角色突破</x:v>
      </x:c>
      <x:c r="B939" s="6" t="str">
        <x:v>1314</x:v>
      </x:c>
      <x:c r="C939" s="6" t="n">
        <x:v>2</x:v>
      </x:c>
      <x:c r="D939" s="6" t="n">
        <x:v>3</x:v>
      </x:c>
      <x:c r="E939" s="7" t="str">
        <x:v>110426</x:v>
      </x:c>
      <x:c r="F939" s="7" t="str">
        <x:v>炙梦喷枪</x:v>
      </x:c>
      <x:c r="G939" s="6" t="n">
        <x:v>3</x:v>
      </x:c>
      <x:c r="H939" s="6" t="str">
        <x:v>https://raw.githubusercontent.com/Mar-7th/StarRailRes/dbe8cdfcfb0bf657b9fe1cf92d5537f118ccb487/index_new/cn/character_promotions.json</x:v>
      </x:c>
    </x:row>
    <x:row r="940" ht="20" customHeight="1">
      <x:c r="A940" s="6" t="str">
        <x:v>角色突破</x:v>
      </x:c>
      <x:c r="B940" s="6" t="str">
        <x:v>1314</x:v>
      </x:c>
      <x:c r="C940" s="6" t="n">
        <x:v>3</x:v>
      </x:c>
      <x:c r="D940" s="6" t="n">
        <x:v>4</x:v>
      </x:c>
      <x:c r="E940" s="7" t="str">
        <x:v>2</x:v>
      </x:c>
      <x:c r="F940" s="7" t="str">
        <x:v>信用点</x:v>
      </x:c>
      <x:c r="G940" s="6" t="n">
        <x:v>40000</x:v>
      </x:c>
      <x:c r="H940" s="6" t="str">
        <x:v>https://raw.githubusercontent.com/Mar-7th/StarRailRes/dbe8cdfcfb0bf657b9fe1cf92d5537f118ccb487/index_new/cn/character_promotions.json</x:v>
      </x:c>
    </x:row>
    <x:row r="941" ht="20" customHeight="1">
      <x:c r="A941" s="6" t="str">
        <x:v>角色突破</x:v>
      </x:c>
      <x:c r="B941" s="6" t="str">
        <x:v>1314</x:v>
      </x:c>
      <x:c r="C941" s="6" t="n">
        <x:v>3</x:v>
      </x:c>
      <x:c r="D941" s="6" t="n">
        <x:v>4</x:v>
      </x:c>
      <x:c r="E941" s="7" t="str">
        <x:v>114002</x:v>
      </x:c>
      <x:c r="F941" s="7" t="str">
        <x:v>流梦阀门</x:v>
      </x:c>
      <x:c r="G941" s="6" t="n">
        <x:v>9</x:v>
      </x:c>
      <x:c r="H941" s="6" t="str">
        <x:v>https://raw.githubusercontent.com/Mar-7th/StarRailRes/dbe8cdfcfb0bf657b9fe1cf92d5537f118ccb487/index_new/cn/character_promotions.json</x:v>
      </x:c>
    </x:row>
    <x:row r="942" ht="20" customHeight="1">
      <x:c r="A942" s="6" t="str">
        <x:v>角色突破</x:v>
      </x:c>
      <x:c r="B942" s="6" t="str">
        <x:v>1314</x:v>
      </x:c>
      <x:c r="C942" s="6" t="n">
        <x:v>3</x:v>
      </x:c>
      <x:c r="D942" s="6" t="n">
        <x:v>4</x:v>
      </x:c>
      <x:c r="E942" s="7" t="str">
        <x:v>110426</x:v>
      </x:c>
      <x:c r="F942" s="7" t="str">
        <x:v>炙梦喷枪</x:v>
      </x:c>
      <x:c r="G942" s="6" t="n">
        <x:v>7</x:v>
      </x:c>
      <x:c r="H942" s="6" t="str">
        <x:v>https://raw.githubusercontent.com/Mar-7th/StarRailRes/dbe8cdfcfb0bf657b9fe1cf92d5537f118ccb487/index_new/cn/character_promotions.json</x:v>
      </x:c>
    </x:row>
    <x:row r="943" ht="20" customHeight="1">
      <x:c r="A943" s="6" t="str">
        <x:v>角色突破</x:v>
      </x:c>
      <x:c r="B943" s="6" t="str">
        <x:v>1314</x:v>
      </x:c>
      <x:c r="C943" s="6" t="n">
        <x:v>4</x:v>
      </x:c>
      <x:c r="D943" s="6" t="n">
        <x:v>5</x:v>
      </x:c>
      <x:c r="E943" s="7" t="str">
        <x:v>2</x:v>
      </x:c>
      <x:c r="F943" s="7" t="str">
        <x:v>信用点</x:v>
      </x:c>
      <x:c r="G943" s="6" t="n">
        <x:v>80000</x:v>
      </x:c>
      <x:c r="H943" s="6" t="str">
        <x:v>https://raw.githubusercontent.com/Mar-7th/StarRailRes/dbe8cdfcfb0bf657b9fe1cf92d5537f118ccb487/index_new/cn/character_promotions.json</x:v>
      </x:c>
    </x:row>
    <x:row r="944" ht="20" customHeight="1">
      <x:c r="A944" s="6" t="str">
        <x:v>角色突破</x:v>
      </x:c>
      <x:c r="B944" s="6" t="str">
        <x:v>1314</x:v>
      </x:c>
      <x:c r="C944" s="6" t="n">
        <x:v>4</x:v>
      </x:c>
      <x:c r="D944" s="6" t="n">
        <x:v>5</x:v>
      </x:c>
      <x:c r="E944" s="7" t="str">
        <x:v>114003</x:v>
      </x:c>
      <x:c r="F944" s="7" t="str">
        <x:v>造梦马达</x:v>
      </x:c>
      <x:c r="G944" s="6" t="n">
        <x:v>6</x:v>
      </x:c>
      <x:c r="H944" s="6" t="str">
        <x:v>https://raw.githubusercontent.com/Mar-7th/StarRailRes/dbe8cdfcfb0bf657b9fe1cf92d5537f118ccb487/index_new/cn/character_promotions.json</x:v>
      </x:c>
    </x:row>
    <x:row r="945" ht="20" customHeight="1">
      <x:c r="A945" s="6" t="str">
        <x:v>角色突破</x:v>
      </x:c>
      <x:c r="B945" s="6" t="str">
        <x:v>1314</x:v>
      </x:c>
      <x:c r="C945" s="6" t="n">
        <x:v>4</x:v>
      </x:c>
      <x:c r="D945" s="6" t="n">
        <x:v>5</x:v>
      </x:c>
      <x:c r="E945" s="7" t="str">
        <x:v>110426</x:v>
      </x:c>
      <x:c r="F945" s="7" t="str">
        <x:v>炙梦喷枪</x:v>
      </x:c>
      <x:c r="G945" s="6" t="n">
        <x:v>20</x:v>
      </x:c>
      <x:c r="H945" s="6" t="str">
        <x:v>https://raw.githubusercontent.com/Mar-7th/StarRailRes/dbe8cdfcfb0bf657b9fe1cf92d5537f118ccb487/index_new/cn/character_promotions.json</x:v>
      </x:c>
    </x:row>
    <x:row r="946" ht="20" customHeight="1">
      <x:c r="A946" s="6" t="str">
        <x:v>角色突破</x:v>
      </x:c>
      <x:c r="B946" s="6" t="str">
        <x:v>1314</x:v>
      </x:c>
      <x:c r="C946" s="6" t="n">
        <x:v>5</x:v>
      </x:c>
      <x:c r="D946" s="6" t="n">
        <x:v>6</x:v>
      </x:c>
      <x:c r="E946" s="7" t="str">
        <x:v>2</x:v>
      </x:c>
      <x:c r="F946" s="7" t="str">
        <x:v>信用点</x:v>
      </x:c>
      <x:c r="G946" s="6" t="n">
        <x:v>160000</x:v>
      </x:c>
      <x:c r="H946" s="6" t="str">
        <x:v>https://raw.githubusercontent.com/Mar-7th/StarRailRes/dbe8cdfcfb0bf657b9fe1cf92d5537f118ccb487/index_new/cn/character_promotions.json</x:v>
      </x:c>
    </x:row>
    <x:row r="947" ht="20" customHeight="1">
      <x:c r="A947" s="6" t="str">
        <x:v>角色突破</x:v>
      </x:c>
      <x:c r="B947" s="6" t="str">
        <x:v>1314</x:v>
      </x:c>
      <x:c r="C947" s="6" t="n">
        <x:v>5</x:v>
      </x:c>
      <x:c r="D947" s="6" t="n">
        <x:v>6</x:v>
      </x:c>
      <x:c r="E947" s="7" t="str">
        <x:v>114003</x:v>
      </x:c>
      <x:c r="F947" s="7" t="str">
        <x:v>造梦马达</x:v>
      </x:c>
      <x:c r="G947" s="6" t="n">
        <x:v>9</x:v>
      </x:c>
      <x:c r="H947" s="6" t="str">
        <x:v>https://raw.githubusercontent.com/Mar-7th/StarRailRes/dbe8cdfcfb0bf657b9fe1cf92d5537f118ccb487/index_new/cn/character_promotions.json</x:v>
      </x:c>
    </x:row>
    <x:row r="948" ht="20" customHeight="1">
      <x:c r="A948" s="6" t="str">
        <x:v>角色突破</x:v>
      </x:c>
      <x:c r="B948" s="6" t="str">
        <x:v>1314</x:v>
      </x:c>
      <x:c r="C948" s="6" t="n">
        <x:v>5</x:v>
      </x:c>
      <x:c r="D948" s="6" t="n">
        <x:v>6</x:v>
      </x:c>
      <x:c r="E948" s="7" t="str">
        <x:v>110426</x:v>
      </x:c>
      <x:c r="F948" s="7" t="str">
        <x:v>炙梦喷枪</x:v>
      </x:c>
      <x:c r="G948" s="6" t="n">
        <x:v>35</x:v>
      </x:c>
      <x:c r="H948" s="6" t="str">
        <x:v>https://raw.githubusercontent.com/Mar-7th/StarRailRes/dbe8cdfcfb0bf657b9fe1cf92d5537f118ccb487/index_new/cn/character_promotions.json</x:v>
      </x:c>
    </x:row>
    <x:row r="949" ht="20" customHeight="1">
      <x:c r="A949" s="6" t="str">
        <x:v>角色突破</x:v>
      </x:c>
      <x:c r="B949" s="6" t="str">
        <x:v>1315</x:v>
      </x:c>
      <x:c r="C949" s="6" t="n">
        <x:v>0</x:v>
      </x:c>
      <x:c r="D949" s="6" t="n">
        <x:v>1</x:v>
      </x:c>
      <x:c r="E949" s="7" t="str">
        <x:v>2</x:v>
      </x:c>
      <x:c r="F949" s="7" t="str">
        <x:v>信用点</x:v>
      </x:c>
      <x:c r="G949" s="6" t="n">
        <x:v>4000</x:v>
      </x:c>
      <x:c r="H949" s="6" t="str">
        <x:v>https://raw.githubusercontent.com/Mar-7th/StarRailRes/dbe8cdfcfb0bf657b9fe1cf92d5537f118ccb487/index_new/cn/character_promotions.json</x:v>
      </x:c>
    </x:row>
    <x:row r="950" ht="20" customHeight="1">
      <x:c r="A950" s="6" t="str">
        <x:v>角色突破</x:v>
      </x:c>
      <x:c r="B950" s="6" t="str">
        <x:v>1315</x:v>
      </x:c>
      <x:c r="C950" s="6" t="n">
        <x:v>0</x:v>
      </x:c>
      <x:c r="D950" s="6" t="n">
        <x:v>1</x:v>
      </x:c>
      <x:c r="E950" s="7" t="str">
        <x:v>114011</x:v>
      </x:c>
      <x:c r="F950" s="7" t="str">
        <x:v>思绪末屑</x:v>
      </x:c>
      <x:c r="G950" s="6" t="n">
        <x:v>5</x:v>
      </x:c>
      <x:c r="H950" s="6" t="str">
        <x:v>https://raw.githubusercontent.com/Mar-7th/StarRailRes/dbe8cdfcfb0bf657b9fe1cf92d5537f118ccb487/index_new/cn/character_promotions.json</x:v>
      </x:c>
    </x:row>
    <x:row r="951" ht="20" customHeight="1">
      <x:c r="A951" s="6" t="str">
        <x:v>角色突破</x:v>
      </x:c>
      <x:c r="B951" s="6" t="str">
        <x:v>1315</x:v>
      </x:c>
      <x:c r="C951" s="6" t="n">
        <x:v>1</x:v>
      </x:c>
      <x:c r="D951" s="6" t="n">
        <x:v>2</x:v>
      </x:c>
      <x:c r="E951" s="7" t="str">
        <x:v>2</x:v>
      </x:c>
      <x:c r="F951" s="7" t="str">
        <x:v>信用点</x:v>
      </x:c>
      <x:c r="G951" s="6" t="n">
        <x:v>8000</x:v>
      </x:c>
      <x:c r="H951" s="6" t="str">
        <x:v>https://raw.githubusercontent.com/Mar-7th/StarRailRes/dbe8cdfcfb0bf657b9fe1cf92d5537f118ccb487/index_new/cn/character_promotions.json</x:v>
      </x:c>
    </x:row>
    <x:row r="952" ht="20" customHeight="1">
      <x:c r="A952" s="6" t="str">
        <x:v>角色突破</x:v>
      </x:c>
      <x:c r="B952" s="6" t="str">
        <x:v>1315</x:v>
      </x:c>
      <x:c r="C952" s="6" t="n">
        <x:v>1</x:v>
      </x:c>
      <x:c r="D952" s="6" t="n">
        <x:v>2</x:v>
      </x:c>
      <x:c r="E952" s="7" t="str">
        <x:v>114011</x:v>
      </x:c>
      <x:c r="F952" s="7" t="str">
        <x:v>思绪末屑</x:v>
      </x:c>
      <x:c r="G952" s="6" t="n">
        <x:v>10</x:v>
      </x:c>
      <x:c r="H952" s="6" t="str">
        <x:v>https://raw.githubusercontent.com/Mar-7th/StarRailRes/dbe8cdfcfb0bf657b9fe1cf92d5537f118ccb487/index_new/cn/character_promotions.json</x:v>
      </x:c>
    </x:row>
    <x:row r="953" ht="20" customHeight="1">
      <x:c r="A953" s="6" t="str">
        <x:v>角色突破</x:v>
      </x:c>
      <x:c r="B953" s="6" t="str">
        <x:v>1315</x:v>
      </x:c>
      <x:c r="C953" s="6" t="n">
        <x:v>2</x:v>
      </x:c>
      <x:c r="D953" s="6" t="n">
        <x:v>3</x:v>
      </x:c>
      <x:c r="E953" s="7" t="str">
        <x:v>2</x:v>
      </x:c>
      <x:c r="F953" s="7" t="str">
        <x:v>信用点</x:v>
      </x:c>
      <x:c r="G953" s="6" t="n">
        <x:v>16000</x:v>
      </x:c>
      <x:c r="H953" s="6" t="str">
        <x:v>https://raw.githubusercontent.com/Mar-7th/StarRailRes/dbe8cdfcfb0bf657b9fe1cf92d5537f118ccb487/index_new/cn/character_promotions.json</x:v>
      </x:c>
    </x:row>
    <x:row r="954" ht="20" customHeight="1">
      <x:c r="A954" s="6" t="str">
        <x:v>角色突破</x:v>
      </x:c>
      <x:c r="B954" s="6" t="str">
        <x:v>1315</x:v>
      </x:c>
      <x:c r="C954" s="6" t="n">
        <x:v>2</x:v>
      </x:c>
      <x:c r="D954" s="6" t="n">
        <x:v>3</x:v>
      </x:c>
      <x:c r="E954" s="7" t="str">
        <x:v>114012</x:v>
      </x:c>
      <x:c r="F954" s="7" t="str">
        <x:v>印象残晶</x:v>
      </x:c>
      <x:c r="G954" s="6" t="n">
        <x:v>6</x:v>
      </x:c>
      <x:c r="H954" s="6" t="str">
        <x:v>https://raw.githubusercontent.com/Mar-7th/StarRailRes/dbe8cdfcfb0bf657b9fe1cf92d5537f118ccb487/index_new/cn/character_promotions.json</x:v>
      </x:c>
    </x:row>
    <x:row r="955" ht="20" customHeight="1">
      <x:c r="A955" s="6" t="str">
        <x:v>角色突破</x:v>
      </x:c>
      <x:c r="B955" s="6" t="str">
        <x:v>1315</x:v>
      </x:c>
      <x:c r="C955" s="6" t="n">
        <x:v>2</x:v>
      </x:c>
      <x:c r="D955" s="6" t="n">
        <x:v>3</x:v>
      </x:c>
      <x:c r="E955" s="7" t="str">
        <x:v>110421</x:v>
      </x:c>
      <x:c r="F955" s="7" t="str">
        <x:v>星际和平工作证</x:v>
      </x:c>
      <x:c r="G955" s="6" t="n">
        <x:v>3</x:v>
      </x:c>
      <x:c r="H955" s="6" t="str">
        <x:v>https://raw.githubusercontent.com/Mar-7th/StarRailRes/dbe8cdfcfb0bf657b9fe1cf92d5537f118ccb487/index_new/cn/character_promotions.json</x:v>
      </x:c>
    </x:row>
    <x:row r="956" ht="20" customHeight="1">
      <x:c r="A956" s="6" t="str">
        <x:v>角色突破</x:v>
      </x:c>
      <x:c r="B956" s="6" t="str">
        <x:v>1315</x:v>
      </x:c>
      <x:c r="C956" s="6" t="n">
        <x:v>3</x:v>
      </x:c>
      <x:c r="D956" s="6" t="n">
        <x:v>4</x:v>
      </x:c>
      <x:c r="E956" s="7" t="str">
        <x:v>2</x:v>
      </x:c>
      <x:c r="F956" s="7" t="str">
        <x:v>信用点</x:v>
      </x:c>
      <x:c r="G956" s="6" t="n">
        <x:v>40000</x:v>
      </x:c>
      <x:c r="H956" s="6" t="str">
        <x:v>https://raw.githubusercontent.com/Mar-7th/StarRailRes/dbe8cdfcfb0bf657b9fe1cf92d5537f118ccb487/index_new/cn/character_promotions.json</x:v>
      </x:c>
    </x:row>
    <x:row r="957" ht="20" customHeight="1">
      <x:c r="A957" s="6" t="str">
        <x:v>角色突破</x:v>
      </x:c>
      <x:c r="B957" s="6" t="str">
        <x:v>1315</x:v>
      </x:c>
      <x:c r="C957" s="6" t="n">
        <x:v>3</x:v>
      </x:c>
      <x:c r="D957" s="6" t="n">
        <x:v>4</x:v>
      </x:c>
      <x:c r="E957" s="7" t="str">
        <x:v>114012</x:v>
      </x:c>
      <x:c r="F957" s="7" t="str">
        <x:v>印象残晶</x:v>
      </x:c>
      <x:c r="G957" s="6" t="n">
        <x:v>9</x:v>
      </x:c>
      <x:c r="H957" s="6" t="str">
        <x:v>https://raw.githubusercontent.com/Mar-7th/StarRailRes/dbe8cdfcfb0bf657b9fe1cf92d5537f118ccb487/index_new/cn/character_promotions.json</x:v>
      </x:c>
    </x:row>
    <x:row r="958" ht="20" customHeight="1">
      <x:c r="A958" s="6" t="str">
        <x:v>角色突破</x:v>
      </x:c>
      <x:c r="B958" s="6" t="str">
        <x:v>1315</x:v>
      </x:c>
      <x:c r="C958" s="6" t="n">
        <x:v>3</x:v>
      </x:c>
      <x:c r="D958" s="6" t="n">
        <x:v>4</x:v>
      </x:c>
      <x:c r="E958" s="7" t="str">
        <x:v>110421</x:v>
      </x:c>
      <x:c r="F958" s="7" t="str">
        <x:v>星际和平工作证</x:v>
      </x:c>
      <x:c r="G958" s="6" t="n">
        <x:v>7</x:v>
      </x:c>
      <x:c r="H958" s="6" t="str">
        <x:v>https://raw.githubusercontent.com/Mar-7th/StarRailRes/dbe8cdfcfb0bf657b9fe1cf92d5537f118ccb487/index_new/cn/character_promotions.json</x:v>
      </x:c>
    </x:row>
    <x:row r="959" ht="20" customHeight="1">
      <x:c r="A959" s="6" t="str">
        <x:v>角色突破</x:v>
      </x:c>
      <x:c r="B959" s="6" t="str">
        <x:v>1315</x:v>
      </x:c>
      <x:c r="C959" s="6" t="n">
        <x:v>4</x:v>
      </x:c>
      <x:c r="D959" s="6" t="n">
        <x:v>5</x:v>
      </x:c>
      <x:c r="E959" s="7" t="str">
        <x:v>2</x:v>
      </x:c>
      <x:c r="F959" s="7" t="str">
        <x:v>信用点</x:v>
      </x:c>
      <x:c r="G959" s="6" t="n">
        <x:v>80000</x:v>
      </x:c>
      <x:c r="H959" s="6" t="str">
        <x:v>https://raw.githubusercontent.com/Mar-7th/StarRailRes/dbe8cdfcfb0bf657b9fe1cf92d5537f118ccb487/index_new/cn/character_promotions.json</x:v>
      </x:c>
    </x:row>
    <x:row r="960" ht="20" customHeight="1">
      <x:c r="A960" s="6" t="str">
        <x:v>角色突破</x:v>
      </x:c>
      <x:c r="B960" s="6" t="str">
        <x:v>1315</x:v>
      </x:c>
      <x:c r="C960" s="6" t="n">
        <x:v>4</x:v>
      </x:c>
      <x:c r="D960" s="6" t="n">
        <x:v>5</x:v>
      </x:c>
      <x:c r="E960" s="7" t="str">
        <x:v>114013</x:v>
      </x:c>
      <x:c r="F960" s="7" t="str">
        <x:v>欲念碎镜</x:v>
      </x:c>
      <x:c r="G960" s="6" t="n">
        <x:v>6</x:v>
      </x:c>
      <x:c r="H960" s="6" t="str">
        <x:v>https://raw.githubusercontent.com/Mar-7th/StarRailRes/dbe8cdfcfb0bf657b9fe1cf92d5537f118ccb487/index_new/cn/character_promotions.json</x:v>
      </x:c>
    </x:row>
    <x:row r="961" ht="20" customHeight="1">
      <x:c r="A961" s="6" t="str">
        <x:v>角色突破</x:v>
      </x:c>
      <x:c r="B961" s="6" t="str">
        <x:v>1315</x:v>
      </x:c>
      <x:c r="C961" s="6" t="n">
        <x:v>4</x:v>
      </x:c>
      <x:c r="D961" s="6" t="n">
        <x:v>5</x:v>
      </x:c>
      <x:c r="E961" s="7" t="str">
        <x:v>110421</x:v>
      </x:c>
      <x:c r="F961" s="7" t="str">
        <x:v>星际和平工作证</x:v>
      </x:c>
      <x:c r="G961" s="6" t="n">
        <x:v>20</x:v>
      </x:c>
      <x:c r="H961" s="6" t="str">
        <x:v>https://raw.githubusercontent.com/Mar-7th/StarRailRes/dbe8cdfcfb0bf657b9fe1cf92d5537f118ccb487/index_new/cn/character_promotions.json</x:v>
      </x:c>
    </x:row>
    <x:row r="962" ht="20" customHeight="1">
      <x:c r="A962" s="6" t="str">
        <x:v>角色突破</x:v>
      </x:c>
      <x:c r="B962" s="6" t="str">
        <x:v>1315</x:v>
      </x:c>
      <x:c r="C962" s="6" t="n">
        <x:v>5</x:v>
      </x:c>
      <x:c r="D962" s="6" t="n">
        <x:v>6</x:v>
      </x:c>
      <x:c r="E962" s="7" t="str">
        <x:v>2</x:v>
      </x:c>
      <x:c r="F962" s="7" t="str">
        <x:v>信用点</x:v>
      </x:c>
      <x:c r="G962" s="6" t="n">
        <x:v>160000</x:v>
      </x:c>
      <x:c r="H962" s="6" t="str">
        <x:v>https://raw.githubusercontent.com/Mar-7th/StarRailRes/dbe8cdfcfb0bf657b9fe1cf92d5537f118ccb487/index_new/cn/character_promotions.json</x:v>
      </x:c>
    </x:row>
    <x:row r="963" ht="20" customHeight="1">
      <x:c r="A963" s="6" t="str">
        <x:v>角色突破</x:v>
      </x:c>
      <x:c r="B963" s="6" t="str">
        <x:v>1315</x:v>
      </x:c>
      <x:c r="C963" s="6" t="n">
        <x:v>5</x:v>
      </x:c>
      <x:c r="D963" s="6" t="n">
        <x:v>6</x:v>
      </x:c>
      <x:c r="E963" s="7" t="str">
        <x:v>114013</x:v>
      </x:c>
      <x:c r="F963" s="7" t="str">
        <x:v>欲念碎镜</x:v>
      </x:c>
      <x:c r="G963" s="6" t="n">
        <x:v>9</x:v>
      </x:c>
      <x:c r="H963" s="6" t="str">
        <x:v>https://raw.githubusercontent.com/Mar-7th/StarRailRes/dbe8cdfcfb0bf657b9fe1cf92d5537f118ccb487/index_new/cn/character_promotions.json</x:v>
      </x:c>
    </x:row>
    <x:row r="964" ht="20" customHeight="1">
      <x:c r="A964" s="6" t="str">
        <x:v>角色突破</x:v>
      </x:c>
      <x:c r="B964" s="6" t="str">
        <x:v>1315</x:v>
      </x:c>
      <x:c r="C964" s="6" t="n">
        <x:v>5</x:v>
      </x:c>
      <x:c r="D964" s="6" t="n">
        <x:v>6</x:v>
      </x:c>
      <x:c r="E964" s="7" t="str">
        <x:v>110421</x:v>
      </x:c>
      <x:c r="F964" s="7" t="str">
        <x:v>星际和平工作证</x:v>
      </x:c>
      <x:c r="G964" s="6" t="n">
        <x:v>35</x:v>
      </x:c>
      <x:c r="H964" s="6" t="str">
        <x:v>https://raw.githubusercontent.com/Mar-7th/StarRailRes/dbe8cdfcfb0bf657b9fe1cf92d5537f118ccb487/index_new/cn/character_promotions.json</x:v>
      </x:c>
    </x:row>
    <x:row r="965" ht="20" customHeight="1">
      <x:c r="A965" s="6" t="str">
        <x:v>角色突破</x:v>
      </x:c>
      <x:c r="B965" s="6" t="str">
        <x:v>1317</x:v>
      </x:c>
      <x:c r="C965" s="6" t="n">
        <x:v>0</x:v>
      </x:c>
      <x:c r="D965" s="6" t="n">
        <x:v>1</x:v>
      </x:c>
      <x:c r="E965" s="7" t="str">
        <x:v>2</x:v>
      </x:c>
      <x:c r="F965" s="7" t="str">
        <x:v>信用点</x:v>
      </x:c>
      <x:c r="G965" s="6" t="n">
        <x:v>4000</x:v>
      </x:c>
      <x:c r="H965" s="6" t="str">
        <x:v>https://raw.githubusercontent.com/Mar-7th/StarRailRes/dbe8cdfcfb0bf657b9fe1cf92d5537f118ccb487/index_new/cn/character_promotions.json</x:v>
      </x:c>
    </x:row>
    <x:row r="966" ht="20" customHeight="1">
      <x:c r="A966" s="6" t="str">
        <x:v>角色突破</x:v>
      </x:c>
      <x:c r="B966" s="6" t="str">
        <x:v>1317</x:v>
      </x:c>
      <x:c r="C966" s="6" t="n">
        <x:v>0</x:v>
      </x:c>
      <x:c r="D966" s="6" t="n">
        <x:v>1</x:v>
      </x:c>
      <x:c r="E966" s="7" t="str">
        <x:v>114001</x:v>
      </x:c>
      <x:c r="F966" s="7" t="str">
        <x:v>蓄梦元件</x:v>
      </x:c>
      <x:c r="G966" s="6" t="n">
        <x:v>5</x:v>
      </x:c>
      <x:c r="H966" s="6" t="str">
        <x:v>https://raw.githubusercontent.com/Mar-7th/StarRailRes/dbe8cdfcfb0bf657b9fe1cf92d5537f118ccb487/index_new/cn/character_promotions.json</x:v>
      </x:c>
    </x:row>
    <x:row r="967" ht="20" customHeight="1">
      <x:c r="A967" s="6" t="str">
        <x:v>角色突破</x:v>
      </x:c>
      <x:c r="B967" s="6" t="str">
        <x:v>1317</x:v>
      </x:c>
      <x:c r="C967" s="6" t="n">
        <x:v>1</x:v>
      </x:c>
      <x:c r="D967" s="6" t="n">
        <x:v>2</x:v>
      </x:c>
      <x:c r="E967" s="7" t="str">
        <x:v>2</x:v>
      </x:c>
      <x:c r="F967" s="7" t="str">
        <x:v>信用点</x:v>
      </x:c>
      <x:c r="G967" s="6" t="n">
        <x:v>8000</x:v>
      </x:c>
      <x:c r="H967" s="6" t="str">
        <x:v>https://raw.githubusercontent.com/Mar-7th/StarRailRes/dbe8cdfcfb0bf657b9fe1cf92d5537f118ccb487/index_new/cn/character_promotions.json</x:v>
      </x:c>
    </x:row>
    <x:row r="968" ht="20" customHeight="1">
      <x:c r="A968" s="6" t="str">
        <x:v>角色突破</x:v>
      </x:c>
      <x:c r="B968" s="6" t="str">
        <x:v>1317</x:v>
      </x:c>
      <x:c r="C968" s="6" t="n">
        <x:v>1</x:v>
      </x:c>
      <x:c r="D968" s="6" t="n">
        <x:v>2</x:v>
      </x:c>
      <x:c r="E968" s="7" t="str">
        <x:v>114001</x:v>
      </x:c>
      <x:c r="F968" s="7" t="str">
        <x:v>蓄梦元件</x:v>
      </x:c>
      <x:c r="G968" s="6" t="n">
        <x:v>10</x:v>
      </x:c>
      <x:c r="H968" s="6" t="str">
        <x:v>https://raw.githubusercontent.com/Mar-7th/StarRailRes/dbe8cdfcfb0bf657b9fe1cf92d5537f118ccb487/index_new/cn/character_promotions.json</x:v>
      </x:c>
    </x:row>
    <x:row r="969" ht="20" customHeight="1">
      <x:c r="A969" s="6" t="str">
        <x:v>角色突破</x:v>
      </x:c>
      <x:c r="B969" s="6" t="str">
        <x:v>1317</x:v>
      </x:c>
      <x:c r="C969" s="6" t="n">
        <x:v>2</x:v>
      </x:c>
      <x:c r="D969" s="6" t="n">
        <x:v>3</x:v>
      </x:c>
      <x:c r="E969" s="7" t="str">
        <x:v>2</x:v>
      </x:c>
      <x:c r="F969" s="7" t="str">
        <x:v>信用点</x:v>
      </x:c>
      <x:c r="G969" s="6" t="n">
        <x:v>16000</x:v>
      </x:c>
      <x:c r="H969" s="6" t="str">
        <x:v>https://raw.githubusercontent.com/Mar-7th/StarRailRes/dbe8cdfcfb0bf657b9fe1cf92d5537f118ccb487/index_new/cn/character_promotions.json</x:v>
      </x:c>
    </x:row>
    <x:row r="970" ht="20" customHeight="1">
      <x:c r="A970" s="6" t="str">
        <x:v>角色突破</x:v>
      </x:c>
      <x:c r="B970" s="6" t="str">
        <x:v>1317</x:v>
      </x:c>
      <x:c r="C970" s="6" t="n">
        <x:v>2</x:v>
      </x:c>
      <x:c r="D970" s="6" t="n">
        <x:v>3</x:v>
      </x:c>
      <x:c r="E970" s="7" t="str">
        <x:v>114002</x:v>
      </x:c>
      <x:c r="F970" s="7" t="str">
        <x:v>流梦阀门</x:v>
      </x:c>
      <x:c r="G970" s="6" t="n">
        <x:v>6</x:v>
      </x:c>
      <x:c r="H970" s="6" t="str">
        <x:v>https://raw.githubusercontent.com/Mar-7th/StarRailRes/dbe8cdfcfb0bf657b9fe1cf92d5537f118ccb487/index_new/cn/character_promotions.json</x:v>
      </x:c>
    </x:row>
    <x:row r="971" ht="20" customHeight="1">
      <x:c r="A971" s="6" t="str">
        <x:v>角色突破</x:v>
      </x:c>
      <x:c r="B971" s="6" t="str">
        <x:v>1317</x:v>
      </x:c>
      <x:c r="C971" s="6" t="n">
        <x:v>2</x:v>
      </x:c>
      <x:c r="D971" s="6" t="n">
        <x:v>3</x:v>
      </x:c>
      <x:c r="E971" s="7" t="str">
        <x:v>110427</x:v>
      </x:c>
      <x:c r="F971" s="7" t="str">
        <x:v>一曲合弦的幻景</x:v>
      </x:c>
      <x:c r="G971" s="6" t="n">
        <x:v>3</x:v>
      </x:c>
      <x:c r="H971" s="6" t="str">
        <x:v>https://raw.githubusercontent.com/Mar-7th/StarRailRes/dbe8cdfcfb0bf657b9fe1cf92d5537f118ccb487/index_new/cn/character_promotions.json</x:v>
      </x:c>
    </x:row>
    <x:row r="972" ht="20" customHeight="1">
      <x:c r="A972" s="6" t="str">
        <x:v>角色突破</x:v>
      </x:c>
      <x:c r="B972" s="6" t="str">
        <x:v>1317</x:v>
      </x:c>
      <x:c r="C972" s="6" t="n">
        <x:v>3</x:v>
      </x:c>
      <x:c r="D972" s="6" t="n">
        <x:v>4</x:v>
      </x:c>
      <x:c r="E972" s="7" t="str">
        <x:v>2</x:v>
      </x:c>
      <x:c r="F972" s="7" t="str">
        <x:v>信用点</x:v>
      </x:c>
      <x:c r="G972" s="6" t="n">
        <x:v>40000</x:v>
      </x:c>
      <x:c r="H972" s="6" t="str">
        <x:v>https://raw.githubusercontent.com/Mar-7th/StarRailRes/dbe8cdfcfb0bf657b9fe1cf92d5537f118ccb487/index_new/cn/character_promotions.json</x:v>
      </x:c>
    </x:row>
    <x:row r="973" ht="20" customHeight="1">
      <x:c r="A973" s="6" t="str">
        <x:v>角色突破</x:v>
      </x:c>
      <x:c r="B973" s="6" t="str">
        <x:v>1317</x:v>
      </x:c>
      <x:c r="C973" s="6" t="n">
        <x:v>3</x:v>
      </x:c>
      <x:c r="D973" s="6" t="n">
        <x:v>4</x:v>
      </x:c>
      <x:c r="E973" s="7" t="str">
        <x:v>114002</x:v>
      </x:c>
      <x:c r="F973" s="7" t="str">
        <x:v>流梦阀门</x:v>
      </x:c>
      <x:c r="G973" s="6" t="n">
        <x:v>9</x:v>
      </x:c>
      <x:c r="H973" s="6" t="str">
        <x:v>https://raw.githubusercontent.com/Mar-7th/StarRailRes/dbe8cdfcfb0bf657b9fe1cf92d5537f118ccb487/index_new/cn/character_promotions.json</x:v>
      </x:c>
    </x:row>
    <x:row r="974" ht="20" customHeight="1">
      <x:c r="A974" s="6" t="str">
        <x:v>角色突破</x:v>
      </x:c>
      <x:c r="B974" s="6" t="str">
        <x:v>1317</x:v>
      </x:c>
      <x:c r="C974" s="6" t="n">
        <x:v>3</x:v>
      </x:c>
      <x:c r="D974" s="6" t="n">
        <x:v>4</x:v>
      </x:c>
      <x:c r="E974" s="7" t="str">
        <x:v>110427</x:v>
      </x:c>
      <x:c r="F974" s="7" t="str">
        <x:v>一曲合弦的幻景</x:v>
      </x:c>
      <x:c r="G974" s="6" t="n">
        <x:v>7</x:v>
      </x:c>
      <x:c r="H974" s="6" t="str">
        <x:v>https://raw.githubusercontent.com/Mar-7th/StarRailRes/dbe8cdfcfb0bf657b9fe1cf92d5537f118ccb487/index_new/cn/character_promotions.json</x:v>
      </x:c>
    </x:row>
    <x:row r="975" ht="20" customHeight="1">
      <x:c r="A975" s="6" t="str">
        <x:v>角色突破</x:v>
      </x:c>
      <x:c r="B975" s="6" t="str">
        <x:v>1317</x:v>
      </x:c>
      <x:c r="C975" s="6" t="n">
        <x:v>4</x:v>
      </x:c>
      <x:c r="D975" s="6" t="n">
        <x:v>5</x:v>
      </x:c>
      <x:c r="E975" s="7" t="str">
        <x:v>2</x:v>
      </x:c>
      <x:c r="F975" s="7" t="str">
        <x:v>信用点</x:v>
      </x:c>
      <x:c r="G975" s="6" t="n">
        <x:v>80000</x:v>
      </x:c>
      <x:c r="H975" s="6" t="str">
        <x:v>https://raw.githubusercontent.com/Mar-7th/StarRailRes/dbe8cdfcfb0bf657b9fe1cf92d5537f118ccb487/index_new/cn/character_promotions.json</x:v>
      </x:c>
    </x:row>
    <x:row r="976" ht="20" customHeight="1">
      <x:c r="A976" s="6" t="str">
        <x:v>角色突破</x:v>
      </x:c>
      <x:c r="B976" s="6" t="str">
        <x:v>1317</x:v>
      </x:c>
      <x:c r="C976" s="6" t="n">
        <x:v>4</x:v>
      </x:c>
      <x:c r="D976" s="6" t="n">
        <x:v>5</x:v>
      </x:c>
      <x:c r="E976" s="7" t="str">
        <x:v>114003</x:v>
      </x:c>
      <x:c r="F976" s="7" t="str">
        <x:v>造梦马达</x:v>
      </x:c>
      <x:c r="G976" s="6" t="n">
        <x:v>6</x:v>
      </x:c>
      <x:c r="H976" s="6" t="str">
        <x:v>https://raw.githubusercontent.com/Mar-7th/StarRailRes/dbe8cdfcfb0bf657b9fe1cf92d5537f118ccb487/index_new/cn/character_promotions.json</x:v>
      </x:c>
    </x:row>
    <x:row r="977" ht="20" customHeight="1">
      <x:c r="A977" s="6" t="str">
        <x:v>角色突破</x:v>
      </x:c>
      <x:c r="B977" s="6" t="str">
        <x:v>1317</x:v>
      </x:c>
      <x:c r="C977" s="6" t="n">
        <x:v>4</x:v>
      </x:c>
      <x:c r="D977" s="6" t="n">
        <x:v>5</x:v>
      </x:c>
      <x:c r="E977" s="7" t="str">
        <x:v>110427</x:v>
      </x:c>
      <x:c r="F977" s="7" t="str">
        <x:v>一曲合弦的幻景</x:v>
      </x:c>
      <x:c r="G977" s="6" t="n">
        <x:v>20</x:v>
      </x:c>
      <x:c r="H977" s="6" t="str">
        <x:v>https://raw.githubusercontent.com/Mar-7th/StarRailRes/dbe8cdfcfb0bf657b9fe1cf92d5537f118ccb487/index_new/cn/character_promotions.json</x:v>
      </x:c>
    </x:row>
    <x:row r="978" ht="20" customHeight="1">
      <x:c r="A978" s="6" t="str">
        <x:v>角色突破</x:v>
      </x:c>
      <x:c r="B978" s="6" t="str">
        <x:v>1317</x:v>
      </x:c>
      <x:c r="C978" s="6" t="n">
        <x:v>5</x:v>
      </x:c>
      <x:c r="D978" s="6" t="n">
        <x:v>6</x:v>
      </x:c>
      <x:c r="E978" s="7" t="str">
        <x:v>2</x:v>
      </x:c>
      <x:c r="F978" s="7" t="str">
        <x:v>信用点</x:v>
      </x:c>
      <x:c r="G978" s="6" t="n">
        <x:v>160000</x:v>
      </x:c>
      <x:c r="H978" s="6" t="str">
        <x:v>https://raw.githubusercontent.com/Mar-7th/StarRailRes/dbe8cdfcfb0bf657b9fe1cf92d5537f118ccb487/index_new/cn/character_promotions.json</x:v>
      </x:c>
    </x:row>
    <x:row r="979" ht="20" customHeight="1">
      <x:c r="A979" s="6" t="str">
        <x:v>角色突破</x:v>
      </x:c>
      <x:c r="B979" s="6" t="str">
        <x:v>1317</x:v>
      </x:c>
      <x:c r="C979" s="6" t="n">
        <x:v>5</x:v>
      </x:c>
      <x:c r="D979" s="6" t="n">
        <x:v>6</x:v>
      </x:c>
      <x:c r="E979" s="7" t="str">
        <x:v>114003</x:v>
      </x:c>
      <x:c r="F979" s="7" t="str">
        <x:v>造梦马达</x:v>
      </x:c>
      <x:c r="G979" s="6" t="n">
        <x:v>9</x:v>
      </x:c>
      <x:c r="H979" s="6" t="str">
        <x:v>https://raw.githubusercontent.com/Mar-7th/StarRailRes/dbe8cdfcfb0bf657b9fe1cf92d5537f118ccb487/index_new/cn/character_promotions.json</x:v>
      </x:c>
    </x:row>
    <x:row r="980" ht="20" customHeight="1">
      <x:c r="A980" s="6" t="str">
        <x:v>角色突破</x:v>
      </x:c>
      <x:c r="B980" s="6" t="str">
        <x:v>1317</x:v>
      </x:c>
      <x:c r="C980" s="6" t="n">
        <x:v>5</x:v>
      </x:c>
      <x:c r="D980" s="6" t="n">
        <x:v>6</x:v>
      </x:c>
      <x:c r="E980" s="7" t="str">
        <x:v>110427</x:v>
      </x:c>
      <x:c r="F980" s="7" t="str">
        <x:v>一曲合弦的幻景</x:v>
      </x:c>
      <x:c r="G980" s="6" t="n">
        <x:v>35</x:v>
      </x:c>
      <x:c r="H980" s="6" t="str">
        <x:v>https://raw.githubusercontent.com/Mar-7th/StarRailRes/dbe8cdfcfb0bf657b9fe1cf92d5537f118ccb487/index_new/cn/character_promotions.json</x:v>
      </x:c>
    </x:row>
    <x:row r="981" ht="20" customHeight="1">
      <x:c r="A981" s="6" t="str">
        <x:v>角色突破</x:v>
      </x:c>
      <x:c r="B981" s="6" t="str">
        <x:v>1321</x:v>
      </x:c>
      <x:c r="C981" s="6" t="n">
        <x:v>0</x:v>
      </x:c>
      <x:c r="D981" s="6" t="n">
        <x:v>1</x:v>
      </x:c>
      <x:c r="E981" s="7" t="str">
        <x:v>2</x:v>
      </x:c>
      <x:c r="F981" s="7" t="str">
        <x:v>信用点</x:v>
      </x:c>
      <x:c r="G981" s="6" t="n">
        <x:v>4000</x:v>
      </x:c>
      <x:c r="H981" s="6" t="str">
        <x:v>https://raw.githubusercontent.com/Mar-7th/StarRailRes/dbe8cdfcfb0bf657b9fe1cf92d5537f118ccb487/index_new/cn/character_promotions.json</x:v>
      </x:c>
    </x:row>
    <x:row r="982" ht="20" customHeight="1">
      <x:c r="A982" s="6" t="str">
        <x:v>角色突破</x:v>
      </x:c>
      <x:c r="B982" s="6" t="str">
        <x:v>1321</x:v>
      </x:c>
      <x:c r="C982" s="6" t="n">
        <x:v>0</x:v>
      </x:c>
      <x:c r="D982" s="6" t="n">
        <x:v>1</x:v>
      </x:c>
      <x:c r="E982" s="7" t="str">
        <x:v>114011</x:v>
      </x:c>
      <x:c r="F982" s="7" t="str">
        <x:v>思绪末屑</x:v>
      </x:c>
      <x:c r="G982" s="6" t="n">
        <x:v>5</x:v>
      </x:c>
      <x:c r="H982" s="6" t="str">
        <x:v>https://raw.githubusercontent.com/Mar-7th/StarRailRes/dbe8cdfcfb0bf657b9fe1cf92d5537f118ccb487/index_new/cn/character_promotions.json</x:v>
      </x:c>
    </x:row>
    <x:row r="983" ht="20" customHeight="1">
      <x:c r="A983" s="6" t="str">
        <x:v>角色突破</x:v>
      </x:c>
      <x:c r="B983" s="6" t="str">
        <x:v>1321</x:v>
      </x:c>
      <x:c r="C983" s="6" t="n">
        <x:v>1</x:v>
      </x:c>
      <x:c r="D983" s="6" t="n">
        <x:v>2</x:v>
      </x:c>
      <x:c r="E983" s="7" t="str">
        <x:v>2</x:v>
      </x:c>
      <x:c r="F983" s="7" t="str">
        <x:v>信用点</x:v>
      </x:c>
      <x:c r="G983" s="6" t="n">
        <x:v>8000</x:v>
      </x:c>
      <x:c r="H983" s="6" t="str">
        <x:v>https://raw.githubusercontent.com/Mar-7th/StarRailRes/dbe8cdfcfb0bf657b9fe1cf92d5537f118ccb487/index_new/cn/character_promotions.json</x:v>
      </x:c>
    </x:row>
    <x:row r="984" ht="20" customHeight="1">
      <x:c r="A984" s="6" t="str">
        <x:v>角色突破</x:v>
      </x:c>
      <x:c r="B984" s="6" t="str">
        <x:v>1321</x:v>
      </x:c>
      <x:c r="C984" s="6" t="n">
        <x:v>1</x:v>
      </x:c>
      <x:c r="D984" s="6" t="n">
        <x:v>2</x:v>
      </x:c>
      <x:c r="E984" s="7" t="str">
        <x:v>114011</x:v>
      </x:c>
      <x:c r="F984" s="7" t="str">
        <x:v>思绪末屑</x:v>
      </x:c>
      <x:c r="G984" s="6" t="n">
        <x:v>10</x:v>
      </x:c>
      <x:c r="H984" s="6" t="str">
        <x:v>https://raw.githubusercontent.com/Mar-7th/StarRailRes/dbe8cdfcfb0bf657b9fe1cf92d5537f118ccb487/index_new/cn/character_promotions.json</x:v>
      </x:c>
    </x:row>
    <x:row r="985" ht="20" customHeight="1">
      <x:c r="A985" s="6" t="str">
        <x:v>角色突破</x:v>
      </x:c>
      <x:c r="B985" s="6" t="str">
        <x:v>1321</x:v>
      </x:c>
      <x:c r="C985" s="6" t="n">
        <x:v>2</x:v>
      </x:c>
      <x:c r="D985" s="6" t="n">
        <x:v>3</x:v>
      </x:c>
      <x:c r="E985" s="7" t="str">
        <x:v>2</x:v>
      </x:c>
      <x:c r="F985" s="7" t="str">
        <x:v>信用点</x:v>
      </x:c>
      <x:c r="G985" s="6" t="n">
        <x:v>16000</x:v>
      </x:c>
      <x:c r="H985" s="6" t="str">
        <x:v>https://raw.githubusercontent.com/Mar-7th/StarRailRes/dbe8cdfcfb0bf657b9fe1cf92d5537f118ccb487/index_new/cn/character_promotions.json</x:v>
      </x:c>
    </x:row>
    <x:row r="986" ht="20" customHeight="1">
      <x:c r="A986" s="6" t="str">
        <x:v>角色突破</x:v>
      </x:c>
      <x:c r="B986" s="6" t="str">
        <x:v>1321</x:v>
      </x:c>
      <x:c r="C986" s="6" t="n">
        <x:v>2</x:v>
      </x:c>
      <x:c r="D986" s="6" t="n">
        <x:v>3</x:v>
      </x:c>
      <x:c r="E986" s="7" t="str">
        <x:v>114012</x:v>
      </x:c>
      <x:c r="F986" s="7" t="str">
        <x:v>印象残晶</x:v>
      </x:c>
      <x:c r="G986" s="6" t="n">
        <x:v>6</x:v>
      </x:c>
      <x:c r="H986" s="6" t="str">
        <x:v>https://raw.githubusercontent.com/Mar-7th/StarRailRes/dbe8cdfcfb0bf657b9fe1cf92d5537f118ccb487/index_new/cn/character_promotions.json</x:v>
      </x:c>
    </x:row>
    <x:row r="987" ht="20" customHeight="1">
      <x:c r="A987" s="6" t="str">
        <x:v>角色突破</x:v>
      </x:c>
      <x:c r="B987" s="6" t="str">
        <x:v>1321</x:v>
      </x:c>
      <x:c r="C987" s="6" t="n">
        <x:v>2</x:v>
      </x:c>
      <x:c r="D987" s="6" t="n">
        <x:v>3</x:v>
      </x:c>
      <x:c r="E987" s="7" t="str">
        <x:v>110432</x:v>
      </x:c>
      <x:c r="F987" s="7" t="str">
        <x:v>明辉日珥</x:v>
      </x:c>
      <x:c r="G987" s="6" t="n">
        <x:v>3</x:v>
      </x:c>
      <x:c r="H987" s="6" t="str">
        <x:v>https://raw.githubusercontent.com/Mar-7th/StarRailRes/dbe8cdfcfb0bf657b9fe1cf92d5537f118ccb487/index_new/cn/character_promotions.json</x:v>
      </x:c>
    </x:row>
    <x:row r="988" ht="20" customHeight="1">
      <x:c r="A988" s="6" t="str">
        <x:v>角色突破</x:v>
      </x:c>
      <x:c r="B988" s="6" t="str">
        <x:v>1321</x:v>
      </x:c>
      <x:c r="C988" s="6" t="n">
        <x:v>3</x:v>
      </x:c>
      <x:c r="D988" s="6" t="n">
        <x:v>4</x:v>
      </x:c>
      <x:c r="E988" s="7" t="str">
        <x:v>2</x:v>
      </x:c>
      <x:c r="F988" s="7" t="str">
        <x:v>信用点</x:v>
      </x:c>
      <x:c r="G988" s="6" t="n">
        <x:v>40000</x:v>
      </x:c>
      <x:c r="H988" s="6" t="str">
        <x:v>https://raw.githubusercontent.com/Mar-7th/StarRailRes/dbe8cdfcfb0bf657b9fe1cf92d5537f118ccb487/index_new/cn/character_promotions.json</x:v>
      </x:c>
    </x:row>
    <x:row r="989" ht="20" customHeight="1">
      <x:c r="A989" s="6" t="str">
        <x:v>角色突破</x:v>
      </x:c>
      <x:c r="B989" s="6" t="str">
        <x:v>1321</x:v>
      </x:c>
      <x:c r="C989" s="6" t="n">
        <x:v>3</x:v>
      </x:c>
      <x:c r="D989" s="6" t="n">
        <x:v>4</x:v>
      </x:c>
      <x:c r="E989" s="7" t="str">
        <x:v>114012</x:v>
      </x:c>
      <x:c r="F989" s="7" t="str">
        <x:v>印象残晶</x:v>
      </x:c>
      <x:c r="G989" s="6" t="n">
        <x:v>9</x:v>
      </x:c>
      <x:c r="H989" s="6" t="str">
        <x:v>https://raw.githubusercontent.com/Mar-7th/StarRailRes/dbe8cdfcfb0bf657b9fe1cf92d5537f118ccb487/index_new/cn/character_promotions.json</x:v>
      </x:c>
    </x:row>
    <x:row r="990" ht="20" customHeight="1">
      <x:c r="A990" s="6" t="str">
        <x:v>角色突破</x:v>
      </x:c>
      <x:c r="B990" s="6" t="str">
        <x:v>1321</x:v>
      </x:c>
      <x:c r="C990" s="6" t="n">
        <x:v>3</x:v>
      </x:c>
      <x:c r="D990" s="6" t="n">
        <x:v>4</x:v>
      </x:c>
      <x:c r="E990" s="7" t="str">
        <x:v>110432</x:v>
      </x:c>
      <x:c r="F990" s="7" t="str">
        <x:v>明辉日珥</x:v>
      </x:c>
      <x:c r="G990" s="6" t="n">
        <x:v>7</x:v>
      </x:c>
      <x:c r="H990" s="6" t="str">
        <x:v>https://raw.githubusercontent.com/Mar-7th/StarRailRes/dbe8cdfcfb0bf657b9fe1cf92d5537f118ccb487/index_new/cn/character_promotions.json</x:v>
      </x:c>
    </x:row>
    <x:row r="991" ht="20" customHeight="1">
      <x:c r="A991" s="6" t="str">
        <x:v>角色突破</x:v>
      </x:c>
      <x:c r="B991" s="6" t="str">
        <x:v>1321</x:v>
      </x:c>
      <x:c r="C991" s="6" t="n">
        <x:v>4</x:v>
      </x:c>
      <x:c r="D991" s="6" t="n">
        <x:v>5</x:v>
      </x:c>
      <x:c r="E991" s="7" t="str">
        <x:v>2</x:v>
      </x:c>
      <x:c r="F991" s="7" t="str">
        <x:v>信用点</x:v>
      </x:c>
      <x:c r="G991" s="6" t="n">
        <x:v>80000</x:v>
      </x:c>
      <x:c r="H991" s="6" t="str">
        <x:v>https://raw.githubusercontent.com/Mar-7th/StarRailRes/dbe8cdfcfb0bf657b9fe1cf92d5537f118ccb487/index_new/cn/character_promotions.json</x:v>
      </x:c>
    </x:row>
    <x:row r="992" ht="20" customHeight="1">
      <x:c r="A992" s="6" t="str">
        <x:v>角色突破</x:v>
      </x:c>
      <x:c r="B992" s="6" t="str">
        <x:v>1321</x:v>
      </x:c>
      <x:c r="C992" s="6" t="n">
        <x:v>4</x:v>
      </x:c>
      <x:c r="D992" s="6" t="n">
        <x:v>5</x:v>
      </x:c>
      <x:c r="E992" s="7" t="str">
        <x:v>114013</x:v>
      </x:c>
      <x:c r="F992" s="7" t="str">
        <x:v>欲念碎镜</x:v>
      </x:c>
      <x:c r="G992" s="6" t="n">
        <x:v>6</x:v>
      </x:c>
      <x:c r="H992" s="6" t="str">
        <x:v>https://raw.githubusercontent.com/Mar-7th/StarRailRes/dbe8cdfcfb0bf657b9fe1cf92d5537f118ccb487/index_new/cn/character_promotions.json</x:v>
      </x:c>
    </x:row>
    <x:row r="993" ht="20" customHeight="1">
      <x:c r="A993" s="6" t="str">
        <x:v>角色突破</x:v>
      </x:c>
      <x:c r="B993" s="6" t="str">
        <x:v>1321</x:v>
      </x:c>
      <x:c r="C993" s="6" t="n">
        <x:v>4</x:v>
      </x:c>
      <x:c r="D993" s="6" t="n">
        <x:v>5</x:v>
      </x:c>
      <x:c r="E993" s="7" t="str">
        <x:v>110432</x:v>
      </x:c>
      <x:c r="F993" s="7" t="str">
        <x:v>明辉日珥</x:v>
      </x:c>
      <x:c r="G993" s="6" t="n">
        <x:v>20</x:v>
      </x:c>
      <x:c r="H993" s="6" t="str">
        <x:v>https://raw.githubusercontent.com/Mar-7th/StarRailRes/dbe8cdfcfb0bf657b9fe1cf92d5537f118ccb487/index_new/cn/character_promotions.json</x:v>
      </x:c>
    </x:row>
    <x:row r="994" ht="20" customHeight="1">
      <x:c r="A994" s="6" t="str">
        <x:v>角色突破</x:v>
      </x:c>
      <x:c r="B994" s="6" t="str">
        <x:v>1321</x:v>
      </x:c>
      <x:c r="C994" s="6" t="n">
        <x:v>5</x:v>
      </x:c>
      <x:c r="D994" s="6" t="n">
        <x:v>6</x:v>
      </x:c>
      <x:c r="E994" s="7" t="str">
        <x:v>2</x:v>
      </x:c>
      <x:c r="F994" s="7" t="str">
        <x:v>信用点</x:v>
      </x:c>
      <x:c r="G994" s="6" t="n">
        <x:v>160000</x:v>
      </x:c>
      <x:c r="H994" s="6" t="str">
        <x:v>https://raw.githubusercontent.com/Mar-7th/StarRailRes/dbe8cdfcfb0bf657b9fe1cf92d5537f118ccb487/index_new/cn/character_promotions.json</x:v>
      </x:c>
    </x:row>
    <x:row r="995" ht="20" customHeight="1">
      <x:c r="A995" s="6" t="str">
        <x:v>角色突破</x:v>
      </x:c>
      <x:c r="B995" s="6" t="str">
        <x:v>1321</x:v>
      </x:c>
      <x:c r="C995" s="6" t="n">
        <x:v>5</x:v>
      </x:c>
      <x:c r="D995" s="6" t="n">
        <x:v>6</x:v>
      </x:c>
      <x:c r="E995" s="7" t="str">
        <x:v>114013</x:v>
      </x:c>
      <x:c r="F995" s="7" t="str">
        <x:v>欲念碎镜</x:v>
      </x:c>
      <x:c r="G995" s="6" t="n">
        <x:v>9</x:v>
      </x:c>
      <x:c r="H995" s="6" t="str">
        <x:v>https://raw.githubusercontent.com/Mar-7th/StarRailRes/dbe8cdfcfb0bf657b9fe1cf92d5537f118ccb487/index_new/cn/character_promotions.json</x:v>
      </x:c>
    </x:row>
    <x:row r="996" ht="20" customHeight="1">
      <x:c r="A996" s="6" t="str">
        <x:v>角色突破</x:v>
      </x:c>
      <x:c r="B996" s="6" t="str">
        <x:v>1321</x:v>
      </x:c>
      <x:c r="C996" s="6" t="n">
        <x:v>5</x:v>
      </x:c>
      <x:c r="D996" s="6" t="n">
        <x:v>6</x:v>
      </x:c>
      <x:c r="E996" s="7" t="str">
        <x:v>110432</x:v>
      </x:c>
      <x:c r="F996" s="7" t="str">
        <x:v>明辉日珥</x:v>
      </x:c>
      <x:c r="G996" s="6" t="n">
        <x:v>35</x:v>
      </x:c>
      <x:c r="H996" s="6" t="str">
        <x:v>https://raw.githubusercontent.com/Mar-7th/StarRailRes/dbe8cdfcfb0bf657b9fe1cf92d5537f118ccb487/index_new/cn/character_promotions.json</x:v>
      </x:c>
    </x:row>
    <x:row r="997" ht="20" customHeight="1">
      <x:c r="A997" s="6" t="str">
        <x:v>角色突破</x:v>
      </x:c>
      <x:c r="B997" s="6" t="str">
        <x:v>1401</x:v>
      </x:c>
      <x:c r="C997" s="6" t="n">
        <x:v>0</x:v>
      </x:c>
      <x:c r="D997" s="6" t="n">
        <x:v>1</x:v>
      </x:c>
      <x:c r="E997" s="7" t="str">
        <x:v>2</x:v>
      </x:c>
      <x:c r="F997" s="7" t="str">
        <x:v>信用点</x:v>
      </x:c>
      <x:c r="G997" s="6" t="n">
        <x:v>4000</x:v>
      </x:c>
      <x:c r="H997" s="6" t="str">
        <x:v>https://raw.githubusercontent.com/Mar-7th/StarRailRes/dbe8cdfcfb0bf657b9fe1cf92d5537f118ccb487/index_new/cn/character_promotions.json</x:v>
      </x:c>
    </x:row>
    <x:row r="998" ht="20" customHeight="1">
      <x:c r="A998" s="6" t="str">
        <x:v>角色突破</x:v>
      </x:c>
      <x:c r="B998" s="6" t="str">
        <x:v>1401</x:v>
      </x:c>
      <x:c r="C998" s="6" t="n">
        <x:v>0</x:v>
      </x:c>
      <x:c r="D998" s="6" t="n">
        <x:v>1</x:v>
      </x:c>
      <x:c r="E998" s="7" t="str">
        <x:v>111001</x:v>
      </x:c>
      <x:c r="F998" s="7" t="str">
        <x:v>熄灭原核</x:v>
      </x:c>
      <x:c r="G998" s="6" t="n">
        <x:v>5</x:v>
      </x:c>
      <x:c r="H998" s="6" t="str">
        <x:v>https://raw.githubusercontent.com/Mar-7th/StarRailRes/dbe8cdfcfb0bf657b9fe1cf92d5537f118ccb487/index_new/cn/character_promotions.json</x:v>
      </x:c>
    </x:row>
    <x:row r="999" ht="20" customHeight="1">
      <x:c r="A999" s="6" t="str">
        <x:v>角色突破</x:v>
      </x:c>
      <x:c r="B999" s="6" t="str">
        <x:v>1401</x:v>
      </x:c>
      <x:c r="C999" s="6" t="n">
        <x:v>1</x:v>
      </x:c>
      <x:c r="D999" s="6" t="n">
        <x:v>2</x:v>
      </x:c>
      <x:c r="E999" s="7" t="str">
        <x:v>2</x:v>
      </x:c>
      <x:c r="F999" s="7" t="str">
        <x:v>信用点</x:v>
      </x:c>
      <x:c r="G999" s="6" t="n">
        <x:v>8000</x:v>
      </x:c>
      <x:c r="H999" s="6" t="str">
        <x:v>https://raw.githubusercontent.com/Mar-7th/StarRailRes/dbe8cdfcfb0bf657b9fe1cf92d5537f118ccb487/index_new/cn/character_promotions.json</x:v>
      </x:c>
    </x:row>
    <x:row r="1000" ht="20" customHeight="1">
      <x:c r="A1000" s="6" t="str">
        <x:v>角色突破</x:v>
      </x:c>
      <x:c r="B1000" s="6" t="str">
        <x:v>1401</x:v>
      </x:c>
      <x:c r="C1000" s="6" t="n">
        <x:v>1</x:v>
      </x:c>
      <x:c r="D1000" s="6" t="n">
        <x:v>2</x:v>
      </x:c>
      <x:c r="E1000" s="7" t="str">
        <x:v>111001</x:v>
      </x:c>
      <x:c r="F1000" s="7" t="str">
        <x:v>熄灭原核</x:v>
      </x:c>
      <x:c r="G1000" s="6" t="n">
        <x:v>10</x:v>
      </x:c>
      <x:c r="H1000" s="6" t="str">
        <x:v>https://raw.githubusercontent.com/Mar-7th/StarRailRes/dbe8cdfcfb0bf657b9fe1cf92d5537f118ccb487/index_new/cn/character_promotions.json</x:v>
      </x:c>
    </x:row>
    <x:row r="1001" ht="20" customHeight="1">
      <x:c r="A1001" s="6" t="str">
        <x:v>角色突破</x:v>
      </x:c>
      <x:c r="B1001" s="6" t="str">
        <x:v>1401</x:v>
      </x:c>
      <x:c r="C1001" s="6" t="n">
        <x:v>2</x:v>
      </x:c>
      <x:c r="D1001" s="6" t="n">
        <x:v>3</x:v>
      </x:c>
      <x:c r="E1001" s="7" t="str">
        <x:v>2</x:v>
      </x:c>
      <x:c r="F1001" s="7" t="str">
        <x:v>信用点</x:v>
      </x:c>
      <x:c r="G1001" s="6" t="n">
        <x:v>16000</x:v>
      </x:c>
      <x:c r="H1001" s="6" t="str">
        <x:v>https://raw.githubusercontent.com/Mar-7th/StarRailRes/dbe8cdfcfb0bf657b9fe1cf92d5537f118ccb487/index_new/cn/character_promotions.json</x:v>
      </x:c>
    </x:row>
    <x:row r="1002" ht="20" customHeight="1">
      <x:c r="A1002" s="6" t="str">
        <x:v>角色突破</x:v>
      </x:c>
      <x:c r="B1002" s="6" t="str">
        <x:v>1401</x:v>
      </x:c>
      <x:c r="C1002" s="6" t="n">
        <x:v>2</x:v>
      </x:c>
      <x:c r="D1002" s="6" t="n">
        <x:v>3</x:v>
      </x:c>
      <x:c r="E1002" s="7" t="str">
        <x:v>111002</x:v>
      </x:c>
      <x:c r="F1002" s="7" t="str">
        <x:v>微光原核</x:v>
      </x:c>
      <x:c r="G1002" s="6" t="n">
        <x:v>6</x:v>
      </x:c>
      <x:c r="H1002" s="6" t="str">
        <x:v>https://raw.githubusercontent.com/Mar-7th/StarRailRes/dbe8cdfcfb0bf657b9fe1cf92d5537f118ccb487/index_new/cn/character_promotions.json</x:v>
      </x:c>
    </x:row>
    <x:row r="1003" ht="20" customHeight="1">
      <x:c r="A1003" s="6" t="str">
        <x:v>角色突破</x:v>
      </x:c>
      <x:c r="B1003" s="6" t="str">
        <x:v>1401</x:v>
      </x:c>
      <x:c r="C1003" s="6" t="n">
        <x:v>2</x:v>
      </x:c>
      <x:c r="D1003" s="6" t="n">
        <x:v>3</x:v>
      </x:c>
      <x:c r="E1003" s="7" t="str">
        <x:v>110423</x:v>
      </x:c>
      <x:c r="F1003" s="7" t="str">
        <x:v>冷藏梦箱</x:v>
      </x:c>
      <x:c r="G1003" s="6" t="n">
        <x:v>3</x:v>
      </x:c>
      <x:c r="H1003" s="6" t="str">
        <x:v>https://raw.githubusercontent.com/Mar-7th/StarRailRes/dbe8cdfcfb0bf657b9fe1cf92d5537f118ccb487/index_new/cn/character_promotions.json</x:v>
      </x:c>
    </x:row>
    <x:row r="1004" ht="20" customHeight="1">
      <x:c r="A1004" s="6" t="str">
        <x:v>角色突破</x:v>
      </x:c>
      <x:c r="B1004" s="6" t="str">
        <x:v>1401</x:v>
      </x:c>
      <x:c r="C1004" s="6" t="n">
        <x:v>3</x:v>
      </x:c>
      <x:c r="D1004" s="6" t="n">
        <x:v>4</x:v>
      </x:c>
      <x:c r="E1004" s="7" t="str">
        <x:v>2</x:v>
      </x:c>
      <x:c r="F1004" s="7" t="str">
        <x:v>信用点</x:v>
      </x:c>
      <x:c r="G1004" s="6" t="n">
        <x:v>40000</x:v>
      </x:c>
      <x:c r="H1004" s="6" t="str">
        <x:v>https://raw.githubusercontent.com/Mar-7th/StarRailRes/dbe8cdfcfb0bf657b9fe1cf92d5537f118ccb487/index_new/cn/character_promotions.json</x:v>
      </x:c>
    </x:row>
    <x:row r="1005" ht="20" customHeight="1">
      <x:c r="A1005" s="6" t="str">
        <x:v>角色突破</x:v>
      </x:c>
      <x:c r="B1005" s="6" t="str">
        <x:v>1401</x:v>
      </x:c>
      <x:c r="C1005" s="6" t="n">
        <x:v>3</x:v>
      </x:c>
      <x:c r="D1005" s="6" t="n">
        <x:v>4</x:v>
      </x:c>
      <x:c r="E1005" s="7" t="str">
        <x:v>111002</x:v>
      </x:c>
      <x:c r="F1005" s="7" t="str">
        <x:v>微光原核</x:v>
      </x:c>
      <x:c r="G1005" s="6" t="n">
        <x:v>9</x:v>
      </x:c>
      <x:c r="H1005" s="6" t="str">
        <x:v>https://raw.githubusercontent.com/Mar-7th/StarRailRes/dbe8cdfcfb0bf657b9fe1cf92d5537f118ccb487/index_new/cn/character_promotions.json</x:v>
      </x:c>
    </x:row>
    <x:row r="1006" ht="20" customHeight="1">
      <x:c r="A1006" s="6" t="str">
        <x:v>角色突破</x:v>
      </x:c>
      <x:c r="B1006" s="6" t="str">
        <x:v>1401</x:v>
      </x:c>
      <x:c r="C1006" s="6" t="n">
        <x:v>3</x:v>
      </x:c>
      <x:c r="D1006" s="6" t="n">
        <x:v>4</x:v>
      </x:c>
      <x:c r="E1006" s="7" t="str">
        <x:v>110423</x:v>
      </x:c>
      <x:c r="F1006" s="7" t="str">
        <x:v>冷藏梦箱</x:v>
      </x:c>
      <x:c r="G1006" s="6" t="n">
        <x:v>7</x:v>
      </x:c>
      <x:c r="H1006" s="6" t="str">
        <x:v>https://raw.githubusercontent.com/Mar-7th/StarRailRes/dbe8cdfcfb0bf657b9fe1cf92d5537f118ccb487/index_new/cn/character_promotions.json</x:v>
      </x:c>
    </x:row>
    <x:row r="1007" ht="20" customHeight="1">
      <x:c r="A1007" s="6" t="str">
        <x:v>角色突破</x:v>
      </x:c>
      <x:c r="B1007" s="6" t="str">
        <x:v>1401</x:v>
      </x:c>
      <x:c r="C1007" s="6" t="n">
        <x:v>4</x:v>
      </x:c>
      <x:c r="D1007" s="6" t="n">
        <x:v>5</x:v>
      </x:c>
      <x:c r="E1007" s="7" t="str">
        <x:v>2</x:v>
      </x:c>
      <x:c r="F1007" s="7" t="str">
        <x:v>信用点</x:v>
      </x:c>
      <x:c r="G1007" s="6" t="n">
        <x:v>80000</x:v>
      </x:c>
      <x:c r="H1007" s="6" t="str">
        <x:v>https://raw.githubusercontent.com/Mar-7th/StarRailRes/dbe8cdfcfb0bf657b9fe1cf92d5537f118ccb487/index_new/cn/character_promotions.json</x:v>
      </x:c>
    </x:row>
    <x:row r="1008" ht="20" customHeight="1">
      <x:c r="A1008" s="6" t="str">
        <x:v>角色突破</x:v>
      </x:c>
      <x:c r="B1008" s="6" t="str">
        <x:v>1401</x:v>
      </x:c>
      <x:c r="C1008" s="6" t="n">
        <x:v>4</x:v>
      </x:c>
      <x:c r="D1008" s="6" t="n">
        <x:v>5</x:v>
      </x:c>
      <x:c r="E1008" s="7" t="str">
        <x:v>111003</x:v>
      </x:c>
      <x:c r="F1008" s="7" t="str">
        <x:v>蠢动原核</x:v>
      </x:c>
      <x:c r="G1008" s="6" t="n">
        <x:v>6</x:v>
      </x:c>
      <x:c r="H1008" s="6" t="str">
        <x:v>https://raw.githubusercontent.com/Mar-7th/StarRailRes/dbe8cdfcfb0bf657b9fe1cf92d5537f118ccb487/index_new/cn/character_promotions.json</x:v>
      </x:c>
    </x:row>
    <x:row r="1009" ht="20" customHeight="1">
      <x:c r="A1009" s="6" t="str">
        <x:v>角色突破</x:v>
      </x:c>
      <x:c r="B1009" s="6" t="str">
        <x:v>1401</x:v>
      </x:c>
      <x:c r="C1009" s="6" t="n">
        <x:v>4</x:v>
      </x:c>
      <x:c r="D1009" s="6" t="n">
        <x:v>5</x:v>
      </x:c>
      <x:c r="E1009" s="7" t="str">
        <x:v>110423</x:v>
      </x:c>
      <x:c r="F1009" s="7" t="str">
        <x:v>冷藏梦箱</x:v>
      </x:c>
      <x:c r="G1009" s="6" t="n">
        <x:v>20</x:v>
      </x:c>
      <x:c r="H1009" s="6" t="str">
        <x:v>https://raw.githubusercontent.com/Mar-7th/StarRailRes/dbe8cdfcfb0bf657b9fe1cf92d5537f118ccb487/index_new/cn/character_promotions.json</x:v>
      </x:c>
    </x:row>
    <x:row r="1010" ht="20" customHeight="1">
      <x:c r="A1010" s="6" t="str">
        <x:v>角色突破</x:v>
      </x:c>
      <x:c r="B1010" s="6" t="str">
        <x:v>1401</x:v>
      </x:c>
      <x:c r="C1010" s="6" t="n">
        <x:v>5</x:v>
      </x:c>
      <x:c r="D1010" s="6" t="n">
        <x:v>6</x:v>
      </x:c>
      <x:c r="E1010" s="7" t="str">
        <x:v>2</x:v>
      </x:c>
      <x:c r="F1010" s="7" t="str">
        <x:v>信用点</x:v>
      </x:c>
      <x:c r="G1010" s="6" t="n">
        <x:v>160000</x:v>
      </x:c>
      <x:c r="H1010" s="6" t="str">
        <x:v>https://raw.githubusercontent.com/Mar-7th/StarRailRes/dbe8cdfcfb0bf657b9fe1cf92d5537f118ccb487/index_new/cn/character_promotions.json</x:v>
      </x:c>
    </x:row>
    <x:row r="1011" ht="20" customHeight="1">
      <x:c r="A1011" s="6" t="str">
        <x:v>角色突破</x:v>
      </x:c>
      <x:c r="B1011" s="6" t="str">
        <x:v>1401</x:v>
      </x:c>
      <x:c r="C1011" s="6" t="n">
        <x:v>5</x:v>
      </x:c>
      <x:c r="D1011" s="6" t="n">
        <x:v>6</x:v>
      </x:c>
      <x:c r="E1011" s="7" t="str">
        <x:v>111003</x:v>
      </x:c>
      <x:c r="F1011" s="7" t="str">
        <x:v>蠢动原核</x:v>
      </x:c>
      <x:c r="G1011" s="6" t="n">
        <x:v>9</x:v>
      </x:c>
      <x:c r="H1011" s="6" t="str">
        <x:v>https://raw.githubusercontent.com/Mar-7th/StarRailRes/dbe8cdfcfb0bf657b9fe1cf92d5537f118ccb487/index_new/cn/character_promotions.json</x:v>
      </x:c>
    </x:row>
    <x:row r="1012" ht="20" customHeight="1">
      <x:c r="A1012" s="6" t="str">
        <x:v>角色突破</x:v>
      </x:c>
      <x:c r="B1012" s="6" t="str">
        <x:v>1401</x:v>
      </x:c>
      <x:c r="C1012" s="6" t="n">
        <x:v>5</x:v>
      </x:c>
      <x:c r="D1012" s="6" t="n">
        <x:v>6</x:v>
      </x:c>
      <x:c r="E1012" s="7" t="str">
        <x:v>110423</x:v>
      </x:c>
      <x:c r="F1012" s="7" t="str">
        <x:v>冷藏梦箱</x:v>
      </x:c>
      <x:c r="G1012" s="6" t="n">
        <x:v>35</x:v>
      </x:c>
      <x:c r="H1012" s="6" t="str">
        <x:v>https://raw.githubusercontent.com/Mar-7th/StarRailRes/dbe8cdfcfb0bf657b9fe1cf92d5537f118ccb487/index_new/cn/character_promotions.json</x:v>
      </x:c>
    </x:row>
    <x:row r="1013" ht="20" customHeight="1">
      <x:c r="A1013" s="6" t="str">
        <x:v>角色突破</x:v>
      </x:c>
      <x:c r="B1013" s="6" t="str">
        <x:v>1402</x:v>
      </x:c>
      <x:c r="C1013" s="6" t="n">
        <x:v>0</x:v>
      </x:c>
      <x:c r="D1013" s="6" t="n">
        <x:v>1</x:v>
      </x:c>
      <x:c r="E1013" s="7" t="str">
        <x:v>2</x:v>
      </x:c>
      <x:c r="F1013" s="7" t="str">
        <x:v>信用点</x:v>
      </x:c>
      <x:c r="G1013" s="6" t="n">
        <x:v>4000</x:v>
      </x:c>
      <x:c r="H1013" s="6" t="str">
        <x:v>https://raw.githubusercontent.com/Mar-7th/StarRailRes/dbe8cdfcfb0bf657b9fe1cf92d5537f118ccb487/index_new/cn/character_promotions.json</x:v>
      </x:c>
    </x:row>
    <x:row r="1014" ht="20" customHeight="1">
      <x:c r="A1014" s="6" t="str">
        <x:v>角色突破</x:v>
      </x:c>
      <x:c r="B1014" s="6" t="str">
        <x:v>1402</x:v>
      </x:c>
      <x:c r="C1014" s="6" t="n">
        <x:v>0</x:v>
      </x:c>
      <x:c r="D1014" s="6" t="n">
        <x:v>1</x:v>
      </x:c>
      <x:c r="E1014" s="7" t="str">
        <x:v>115001</x:v>
      </x:c>
      <x:c r="F1014" s="7" t="str">
        <x:v>恐惧踏碎血肉</x:v>
      </x:c>
      <x:c r="G1014" s="6" t="n">
        <x:v>5</x:v>
      </x:c>
      <x:c r="H1014" s="6" t="str">
        <x:v>https://raw.githubusercontent.com/Mar-7th/StarRailRes/dbe8cdfcfb0bf657b9fe1cf92d5537f118ccb487/index_new/cn/character_promotions.json</x:v>
      </x:c>
    </x:row>
    <x:row r="1015" ht="20" customHeight="1">
      <x:c r="A1015" s="6" t="str">
        <x:v>角色突破</x:v>
      </x:c>
      <x:c r="B1015" s="6" t="str">
        <x:v>1402</x:v>
      </x:c>
      <x:c r="C1015" s="6" t="n">
        <x:v>1</x:v>
      </x:c>
      <x:c r="D1015" s="6" t="n">
        <x:v>2</x:v>
      </x:c>
      <x:c r="E1015" s="7" t="str">
        <x:v>2</x:v>
      </x:c>
      <x:c r="F1015" s="7" t="str">
        <x:v>信用点</x:v>
      </x:c>
      <x:c r="G1015" s="6" t="n">
        <x:v>8000</x:v>
      </x:c>
      <x:c r="H1015" s="6" t="str">
        <x:v>https://raw.githubusercontent.com/Mar-7th/StarRailRes/dbe8cdfcfb0bf657b9fe1cf92d5537f118ccb487/index_new/cn/character_promotions.json</x:v>
      </x:c>
    </x:row>
    <x:row r="1016" ht="20" customHeight="1">
      <x:c r="A1016" s="6" t="str">
        <x:v>角色突破</x:v>
      </x:c>
      <x:c r="B1016" s="6" t="str">
        <x:v>1402</x:v>
      </x:c>
      <x:c r="C1016" s="6" t="n">
        <x:v>1</x:v>
      </x:c>
      <x:c r="D1016" s="6" t="n">
        <x:v>2</x:v>
      </x:c>
      <x:c r="E1016" s="7" t="str">
        <x:v>115001</x:v>
      </x:c>
      <x:c r="F1016" s="7" t="str">
        <x:v>恐惧踏碎血肉</x:v>
      </x:c>
      <x:c r="G1016" s="6" t="n">
        <x:v>10</x:v>
      </x:c>
      <x:c r="H1016" s="6" t="str">
        <x:v>https://raw.githubusercontent.com/Mar-7th/StarRailRes/dbe8cdfcfb0bf657b9fe1cf92d5537f118ccb487/index_new/cn/character_promotions.json</x:v>
      </x:c>
    </x:row>
    <x:row r="1017" ht="20" customHeight="1">
      <x:c r="A1017" s="6" t="str">
        <x:v>角色突破</x:v>
      </x:c>
      <x:c r="B1017" s="6" t="str">
        <x:v>1402</x:v>
      </x:c>
      <x:c r="C1017" s="6" t="n">
        <x:v>2</x:v>
      </x:c>
      <x:c r="D1017" s="6" t="n">
        <x:v>3</x:v>
      </x:c>
      <x:c r="E1017" s="7" t="str">
        <x:v>2</x:v>
      </x:c>
      <x:c r="F1017" s="7" t="str">
        <x:v>信用点</x:v>
      </x:c>
      <x:c r="G1017" s="6" t="n">
        <x:v>16000</x:v>
      </x:c>
      <x:c r="H1017" s="6" t="str">
        <x:v>https://raw.githubusercontent.com/Mar-7th/StarRailRes/dbe8cdfcfb0bf657b9fe1cf92d5537f118ccb487/index_new/cn/character_promotions.json</x:v>
      </x:c>
    </x:row>
    <x:row r="1018" ht="20" customHeight="1">
      <x:c r="A1018" s="6" t="str">
        <x:v>角色突破</x:v>
      </x:c>
      <x:c r="B1018" s="6" t="str">
        <x:v>1402</x:v>
      </x:c>
      <x:c r="C1018" s="6" t="n">
        <x:v>2</x:v>
      </x:c>
      <x:c r="D1018" s="6" t="n">
        <x:v>3</x:v>
      </x:c>
      <x:c r="E1018" s="7" t="str">
        <x:v>115002</x:v>
      </x:c>
      <x:c r="F1018" s="7" t="str">
        <x:v>勇气撕裂胸膛</x:v>
      </x:c>
      <x:c r="G1018" s="6" t="n">
        <x:v>6</x:v>
      </x:c>
      <x:c r="H1018" s="6" t="str">
        <x:v>https://raw.githubusercontent.com/Mar-7th/StarRailRes/dbe8cdfcfb0bf657b9fe1cf92d5537f118ccb487/index_new/cn/character_promotions.json</x:v>
      </x:c>
    </x:row>
    <x:row r="1019" ht="20" customHeight="1">
      <x:c r="A1019" s="6" t="str">
        <x:v>角色突破</x:v>
      </x:c>
      <x:c r="B1019" s="6" t="str">
        <x:v>1402</x:v>
      </x:c>
      <x:c r="C1019" s="6" t="n">
        <x:v>2</x:v>
      </x:c>
      <x:c r="D1019" s="6" t="n">
        <x:v>3</x:v>
      </x:c>
      <x:c r="E1019" s="7" t="str">
        <x:v>110424</x:v>
      </x:c>
      <x:c r="F1019" s="7" t="str">
        <x:v>兽棺之钉</x:v>
      </x:c>
      <x:c r="G1019" s="6" t="n">
        <x:v>3</x:v>
      </x:c>
      <x:c r="H1019" s="6" t="str">
        <x:v>https://raw.githubusercontent.com/Mar-7th/StarRailRes/dbe8cdfcfb0bf657b9fe1cf92d5537f118ccb487/index_new/cn/character_promotions.json</x:v>
      </x:c>
    </x:row>
    <x:row r="1020" ht="20" customHeight="1">
      <x:c r="A1020" s="6" t="str">
        <x:v>角色突破</x:v>
      </x:c>
      <x:c r="B1020" s="6" t="str">
        <x:v>1402</x:v>
      </x:c>
      <x:c r="C1020" s="6" t="n">
        <x:v>3</x:v>
      </x:c>
      <x:c r="D1020" s="6" t="n">
        <x:v>4</x:v>
      </x:c>
      <x:c r="E1020" s="7" t="str">
        <x:v>2</x:v>
      </x:c>
      <x:c r="F1020" s="7" t="str">
        <x:v>信用点</x:v>
      </x:c>
      <x:c r="G1020" s="6" t="n">
        <x:v>40000</x:v>
      </x:c>
      <x:c r="H1020" s="6" t="str">
        <x:v>https://raw.githubusercontent.com/Mar-7th/StarRailRes/dbe8cdfcfb0bf657b9fe1cf92d5537f118ccb487/index_new/cn/character_promotions.json</x:v>
      </x:c>
    </x:row>
    <x:row r="1021" ht="20" customHeight="1">
      <x:c r="A1021" s="6" t="str">
        <x:v>角色突破</x:v>
      </x:c>
      <x:c r="B1021" s="6" t="str">
        <x:v>1402</x:v>
      </x:c>
      <x:c r="C1021" s="6" t="n">
        <x:v>3</x:v>
      </x:c>
      <x:c r="D1021" s="6" t="n">
        <x:v>4</x:v>
      </x:c>
      <x:c r="E1021" s="7" t="str">
        <x:v>115002</x:v>
      </x:c>
      <x:c r="F1021" s="7" t="str">
        <x:v>勇气撕裂胸膛</x:v>
      </x:c>
      <x:c r="G1021" s="6" t="n">
        <x:v>9</x:v>
      </x:c>
      <x:c r="H1021" s="6" t="str">
        <x:v>https://raw.githubusercontent.com/Mar-7th/StarRailRes/dbe8cdfcfb0bf657b9fe1cf92d5537f118ccb487/index_new/cn/character_promotions.json</x:v>
      </x:c>
    </x:row>
    <x:row r="1022" ht="20" customHeight="1">
      <x:c r="A1022" s="6" t="str">
        <x:v>角色突破</x:v>
      </x:c>
      <x:c r="B1022" s="6" t="str">
        <x:v>1402</x:v>
      </x:c>
      <x:c r="C1022" s="6" t="n">
        <x:v>3</x:v>
      </x:c>
      <x:c r="D1022" s="6" t="n">
        <x:v>4</x:v>
      </x:c>
      <x:c r="E1022" s="7" t="str">
        <x:v>110424</x:v>
      </x:c>
      <x:c r="F1022" s="7" t="str">
        <x:v>兽棺之钉</x:v>
      </x:c>
      <x:c r="G1022" s="6" t="n">
        <x:v>7</x:v>
      </x:c>
      <x:c r="H1022" s="6" t="str">
        <x:v>https://raw.githubusercontent.com/Mar-7th/StarRailRes/dbe8cdfcfb0bf657b9fe1cf92d5537f118ccb487/index_new/cn/character_promotions.json</x:v>
      </x:c>
    </x:row>
    <x:row r="1023" ht="20" customHeight="1">
      <x:c r="A1023" s="6" t="str">
        <x:v>角色突破</x:v>
      </x:c>
      <x:c r="B1023" s="6" t="str">
        <x:v>1402</x:v>
      </x:c>
      <x:c r="C1023" s="6" t="n">
        <x:v>4</x:v>
      </x:c>
      <x:c r="D1023" s="6" t="n">
        <x:v>5</x:v>
      </x:c>
      <x:c r="E1023" s="7" t="str">
        <x:v>2</x:v>
      </x:c>
      <x:c r="F1023" s="7" t="str">
        <x:v>信用点</x:v>
      </x:c>
      <x:c r="G1023" s="6" t="n">
        <x:v>80000</x:v>
      </x:c>
      <x:c r="H1023" s="6" t="str">
        <x:v>https://raw.githubusercontent.com/Mar-7th/StarRailRes/dbe8cdfcfb0bf657b9fe1cf92d5537f118ccb487/index_new/cn/character_promotions.json</x:v>
      </x:c>
    </x:row>
    <x:row r="1024" ht="20" customHeight="1">
      <x:c r="A1024" s="6" t="str">
        <x:v>角色突破</x:v>
      </x:c>
      <x:c r="B1024" s="6" t="str">
        <x:v>1402</x:v>
      </x:c>
      <x:c r="C1024" s="6" t="n">
        <x:v>4</x:v>
      </x:c>
      <x:c r="D1024" s="6" t="n">
        <x:v>5</x:v>
      </x:c>
      <x:c r="E1024" s="7" t="str">
        <x:v>115003</x:v>
      </x:c>
      <x:c r="F1024" s="7" t="str">
        <x:v>荣耀洗礼身躯</x:v>
      </x:c>
      <x:c r="G1024" s="6" t="n">
        <x:v>6</x:v>
      </x:c>
      <x:c r="H1024" s="6" t="str">
        <x:v>https://raw.githubusercontent.com/Mar-7th/StarRailRes/dbe8cdfcfb0bf657b9fe1cf92d5537f118ccb487/index_new/cn/character_promotions.json</x:v>
      </x:c>
    </x:row>
    <x:row r="1025" ht="20" customHeight="1">
      <x:c r="A1025" s="6" t="str">
        <x:v>角色突破</x:v>
      </x:c>
      <x:c r="B1025" s="6" t="str">
        <x:v>1402</x:v>
      </x:c>
      <x:c r="C1025" s="6" t="n">
        <x:v>4</x:v>
      </x:c>
      <x:c r="D1025" s="6" t="n">
        <x:v>5</x:v>
      </x:c>
      <x:c r="E1025" s="7" t="str">
        <x:v>110424</x:v>
      </x:c>
      <x:c r="F1025" s="7" t="str">
        <x:v>兽棺之钉</x:v>
      </x:c>
      <x:c r="G1025" s="6" t="n">
        <x:v>20</x:v>
      </x:c>
      <x:c r="H1025" s="6" t="str">
        <x:v>https://raw.githubusercontent.com/Mar-7th/StarRailRes/dbe8cdfcfb0bf657b9fe1cf92d5537f118ccb487/index_new/cn/character_promotions.json</x:v>
      </x:c>
    </x:row>
    <x:row r="1026" ht="20" customHeight="1">
      <x:c r="A1026" s="6" t="str">
        <x:v>角色突破</x:v>
      </x:c>
      <x:c r="B1026" s="6" t="str">
        <x:v>1402</x:v>
      </x:c>
      <x:c r="C1026" s="6" t="n">
        <x:v>5</x:v>
      </x:c>
      <x:c r="D1026" s="6" t="n">
        <x:v>6</x:v>
      </x:c>
      <x:c r="E1026" s="7" t="str">
        <x:v>2</x:v>
      </x:c>
      <x:c r="F1026" s="7" t="str">
        <x:v>信用点</x:v>
      </x:c>
      <x:c r="G1026" s="6" t="n">
        <x:v>160000</x:v>
      </x:c>
      <x:c r="H1026" s="6" t="str">
        <x:v>https://raw.githubusercontent.com/Mar-7th/StarRailRes/dbe8cdfcfb0bf657b9fe1cf92d5537f118ccb487/index_new/cn/character_promotions.json</x:v>
      </x:c>
    </x:row>
    <x:row r="1027" ht="20" customHeight="1">
      <x:c r="A1027" s="6" t="str">
        <x:v>角色突破</x:v>
      </x:c>
      <x:c r="B1027" s="6" t="str">
        <x:v>1402</x:v>
      </x:c>
      <x:c r="C1027" s="6" t="n">
        <x:v>5</x:v>
      </x:c>
      <x:c r="D1027" s="6" t="n">
        <x:v>6</x:v>
      </x:c>
      <x:c r="E1027" s="7" t="str">
        <x:v>115003</x:v>
      </x:c>
      <x:c r="F1027" s="7" t="str">
        <x:v>荣耀洗礼身躯</x:v>
      </x:c>
      <x:c r="G1027" s="6" t="n">
        <x:v>9</x:v>
      </x:c>
      <x:c r="H1027" s="6" t="str">
        <x:v>https://raw.githubusercontent.com/Mar-7th/StarRailRes/dbe8cdfcfb0bf657b9fe1cf92d5537f118ccb487/index_new/cn/character_promotions.json</x:v>
      </x:c>
    </x:row>
    <x:row r="1028" ht="20" customHeight="1">
      <x:c r="A1028" s="6" t="str">
        <x:v>角色突破</x:v>
      </x:c>
      <x:c r="B1028" s="6" t="str">
        <x:v>1402</x:v>
      </x:c>
      <x:c r="C1028" s="6" t="n">
        <x:v>5</x:v>
      </x:c>
      <x:c r="D1028" s="6" t="n">
        <x:v>6</x:v>
      </x:c>
      <x:c r="E1028" s="7" t="str">
        <x:v>110424</x:v>
      </x:c>
      <x:c r="F1028" s="7" t="str">
        <x:v>兽棺之钉</x:v>
      </x:c>
      <x:c r="G1028" s="6" t="n">
        <x:v>35</x:v>
      </x:c>
      <x:c r="H1028" s="6" t="str">
        <x:v>https://raw.githubusercontent.com/Mar-7th/StarRailRes/dbe8cdfcfb0bf657b9fe1cf92d5537f118ccb487/index_new/cn/character_promotions.json</x:v>
      </x:c>
    </x:row>
    <x:row r="1029" ht="20" customHeight="1">
      <x:c r="A1029" s="6" t="str">
        <x:v>角色突破</x:v>
      </x:c>
      <x:c r="B1029" s="6" t="str">
        <x:v>1403</x:v>
      </x:c>
      <x:c r="C1029" s="6" t="n">
        <x:v>0</x:v>
      </x:c>
      <x:c r="D1029" s="6" t="n">
        <x:v>1</x:v>
      </x:c>
      <x:c r="E1029" s="7" t="str">
        <x:v>2</x:v>
      </x:c>
      <x:c r="F1029" s="7" t="str">
        <x:v>信用点</x:v>
      </x:c>
      <x:c r="G1029" s="6" t="n">
        <x:v>4000</x:v>
      </x:c>
      <x:c r="H1029" s="6" t="str">
        <x:v>https://raw.githubusercontent.com/Mar-7th/StarRailRes/dbe8cdfcfb0bf657b9fe1cf92d5537f118ccb487/index_new/cn/character_promotions.json</x:v>
      </x:c>
    </x:row>
    <x:row r="1030" ht="20" customHeight="1">
      <x:c r="A1030" s="6" t="str">
        <x:v>角色突破</x:v>
      </x:c>
      <x:c r="B1030" s="6" t="str">
        <x:v>1403</x:v>
      </x:c>
      <x:c r="C1030" s="6" t="n">
        <x:v>0</x:v>
      </x:c>
      <x:c r="D1030" s="6" t="n">
        <x:v>1</x:v>
      </x:c>
      <x:c r="E1030" s="7" t="str">
        <x:v>115001</x:v>
      </x:c>
      <x:c r="F1030" s="7" t="str">
        <x:v>恐惧踏碎血肉</x:v>
      </x:c>
      <x:c r="G1030" s="6" t="n">
        <x:v>5</x:v>
      </x:c>
      <x:c r="H1030" s="6" t="str">
        <x:v>https://raw.githubusercontent.com/Mar-7th/StarRailRes/dbe8cdfcfb0bf657b9fe1cf92d5537f118ccb487/index_new/cn/character_promotions.json</x:v>
      </x:c>
    </x:row>
    <x:row r="1031" ht="20" customHeight="1">
      <x:c r="A1031" s="6" t="str">
        <x:v>角色突破</x:v>
      </x:c>
      <x:c r="B1031" s="6" t="str">
        <x:v>1403</x:v>
      </x:c>
      <x:c r="C1031" s="6" t="n">
        <x:v>1</x:v>
      </x:c>
      <x:c r="D1031" s="6" t="n">
        <x:v>2</x:v>
      </x:c>
      <x:c r="E1031" s="7" t="str">
        <x:v>2</x:v>
      </x:c>
      <x:c r="F1031" s="7" t="str">
        <x:v>信用点</x:v>
      </x:c>
      <x:c r="G1031" s="6" t="n">
        <x:v>8000</x:v>
      </x:c>
      <x:c r="H1031" s="6" t="str">
        <x:v>https://raw.githubusercontent.com/Mar-7th/StarRailRes/dbe8cdfcfb0bf657b9fe1cf92d5537f118ccb487/index_new/cn/character_promotions.json</x:v>
      </x:c>
    </x:row>
    <x:row r="1032" ht="20" customHeight="1">
      <x:c r="A1032" s="6" t="str">
        <x:v>角色突破</x:v>
      </x:c>
      <x:c r="B1032" s="6" t="str">
        <x:v>1403</x:v>
      </x:c>
      <x:c r="C1032" s="6" t="n">
        <x:v>1</x:v>
      </x:c>
      <x:c r="D1032" s="6" t="n">
        <x:v>2</x:v>
      </x:c>
      <x:c r="E1032" s="7" t="str">
        <x:v>115001</x:v>
      </x:c>
      <x:c r="F1032" s="7" t="str">
        <x:v>恐惧踏碎血肉</x:v>
      </x:c>
      <x:c r="G1032" s="6" t="n">
        <x:v>10</x:v>
      </x:c>
      <x:c r="H1032" s="6" t="str">
        <x:v>https://raw.githubusercontent.com/Mar-7th/StarRailRes/dbe8cdfcfb0bf657b9fe1cf92d5537f118ccb487/index_new/cn/character_promotions.json</x:v>
      </x:c>
    </x:row>
    <x:row r="1033" ht="20" customHeight="1">
      <x:c r="A1033" s="6" t="str">
        <x:v>角色突破</x:v>
      </x:c>
      <x:c r="B1033" s="6" t="str">
        <x:v>1403</x:v>
      </x:c>
      <x:c r="C1033" s="6" t="n">
        <x:v>2</x:v>
      </x:c>
      <x:c r="D1033" s="6" t="n">
        <x:v>3</x:v>
      </x:c>
      <x:c r="E1033" s="7" t="str">
        <x:v>2</x:v>
      </x:c>
      <x:c r="F1033" s="7" t="str">
        <x:v>信用点</x:v>
      </x:c>
      <x:c r="G1033" s="6" t="n">
        <x:v>16000</x:v>
      </x:c>
      <x:c r="H1033" s="6" t="str">
        <x:v>https://raw.githubusercontent.com/Mar-7th/StarRailRes/dbe8cdfcfb0bf657b9fe1cf92d5537f118ccb487/index_new/cn/character_promotions.json</x:v>
      </x:c>
    </x:row>
    <x:row r="1034" ht="20" customHeight="1">
      <x:c r="A1034" s="6" t="str">
        <x:v>角色突破</x:v>
      </x:c>
      <x:c r="B1034" s="6" t="str">
        <x:v>1403</x:v>
      </x:c>
      <x:c r="C1034" s="6" t="n">
        <x:v>2</x:v>
      </x:c>
      <x:c r="D1034" s="6" t="n">
        <x:v>3</x:v>
      </x:c>
      <x:c r="E1034" s="7" t="str">
        <x:v>115002</x:v>
      </x:c>
      <x:c r="F1034" s="7" t="str">
        <x:v>勇气撕裂胸膛</x:v>
      </x:c>
      <x:c r="G1034" s="6" t="n">
        <x:v>6</x:v>
      </x:c>
      <x:c r="H1034" s="6" t="str">
        <x:v>https://raw.githubusercontent.com/Mar-7th/StarRailRes/dbe8cdfcfb0bf657b9fe1cf92d5537f118ccb487/index_new/cn/character_promotions.json</x:v>
      </x:c>
    </x:row>
    <x:row r="1035" ht="20" customHeight="1">
      <x:c r="A1035" s="6" t="str">
        <x:v>角色突破</x:v>
      </x:c>
      <x:c r="B1035" s="6" t="str">
        <x:v>1403</x:v>
      </x:c>
      <x:c r="C1035" s="6" t="n">
        <x:v>2</x:v>
      </x:c>
      <x:c r="D1035" s="6" t="n">
        <x:v>3</x:v>
      </x:c>
      <x:c r="E1035" s="7" t="str">
        <x:v>110436</x:v>
      </x:c>
      <x:c r="F1035" s="7" t="str">
        <x:v>暗帷月华</x:v>
      </x:c>
      <x:c r="G1035" s="6" t="n">
        <x:v>3</x:v>
      </x:c>
      <x:c r="H1035" s="6" t="str">
        <x:v>https://raw.githubusercontent.com/Mar-7th/StarRailRes/dbe8cdfcfb0bf657b9fe1cf92d5537f118ccb487/index_new/cn/character_promotions.json</x:v>
      </x:c>
    </x:row>
    <x:row r="1036" ht="20" customHeight="1">
      <x:c r="A1036" s="6" t="str">
        <x:v>角色突破</x:v>
      </x:c>
      <x:c r="B1036" s="6" t="str">
        <x:v>1403</x:v>
      </x:c>
      <x:c r="C1036" s="6" t="n">
        <x:v>3</x:v>
      </x:c>
      <x:c r="D1036" s="6" t="n">
        <x:v>4</x:v>
      </x:c>
      <x:c r="E1036" s="7" t="str">
        <x:v>2</x:v>
      </x:c>
      <x:c r="F1036" s="7" t="str">
        <x:v>信用点</x:v>
      </x:c>
      <x:c r="G1036" s="6" t="n">
        <x:v>40000</x:v>
      </x:c>
      <x:c r="H1036" s="6" t="str">
        <x:v>https://raw.githubusercontent.com/Mar-7th/StarRailRes/dbe8cdfcfb0bf657b9fe1cf92d5537f118ccb487/index_new/cn/character_promotions.json</x:v>
      </x:c>
    </x:row>
    <x:row r="1037" ht="20" customHeight="1">
      <x:c r="A1037" s="6" t="str">
        <x:v>角色突破</x:v>
      </x:c>
      <x:c r="B1037" s="6" t="str">
        <x:v>1403</x:v>
      </x:c>
      <x:c r="C1037" s="6" t="n">
        <x:v>3</x:v>
      </x:c>
      <x:c r="D1037" s="6" t="n">
        <x:v>4</x:v>
      </x:c>
      <x:c r="E1037" s="7" t="str">
        <x:v>115002</x:v>
      </x:c>
      <x:c r="F1037" s="7" t="str">
        <x:v>勇气撕裂胸膛</x:v>
      </x:c>
      <x:c r="G1037" s="6" t="n">
        <x:v>9</x:v>
      </x:c>
      <x:c r="H1037" s="6" t="str">
        <x:v>https://raw.githubusercontent.com/Mar-7th/StarRailRes/dbe8cdfcfb0bf657b9fe1cf92d5537f118ccb487/index_new/cn/character_promotions.json</x:v>
      </x:c>
    </x:row>
    <x:row r="1038" ht="20" customHeight="1">
      <x:c r="A1038" s="6" t="str">
        <x:v>角色突破</x:v>
      </x:c>
      <x:c r="B1038" s="6" t="str">
        <x:v>1403</x:v>
      </x:c>
      <x:c r="C1038" s="6" t="n">
        <x:v>3</x:v>
      </x:c>
      <x:c r="D1038" s="6" t="n">
        <x:v>4</x:v>
      </x:c>
      <x:c r="E1038" s="7" t="str">
        <x:v>110436</x:v>
      </x:c>
      <x:c r="F1038" s="7" t="str">
        <x:v>暗帷月华</x:v>
      </x:c>
      <x:c r="G1038" s="6" t="n">
        <x:v>7</x:v>
      </x:c>
      <x:c r="H1038" s="6" t="str">
        <x:v>https://raw.githubusercontent.com/Mar-7th/StarRailRes/dbe8cdfcfb0bf657b9fe1cf92d5537f118ccb487/index_new/cn/character_promotions.json</x:v>
      </x:c>
    </x:row>
    <x:row r="1039" ht="20" customHeight="1">
      <x:c r="A1039" s="6" t="str">
        <x:v>角色突破</x:v>
      </x:c>
      <x:c r="B1039" s="6" t="str">
        <x:v>1403</x:v>
      </x:c>
      <x:c r="C1039" s="6" t="n">
        <x:v>4</x:v>
      </x:c>
      <x:c r="D1039" s="6" t="n">
        <x:v>5</x:v>
      </x:c>
      <x:c r="E1039" s="7" t="str">
        <x:v>2</x:v>
      </x:c>
      <x:c r="F1039" s="7" t="str">
        <x:v>信用点</x:v>
      </x:c>
      <x:c r="G1039" s="6" t="n">
        <x:v>80000</x:v>
      </x:c>
      <x:c r="H1039" s="6" t="str">
        <x:v>https://raw.githubusercontent.com/Mar-7th/StarRailRes/dbe8cdfcfb0bf657b9fe1cf92d5537f118ccb487/index_new/cn/character_promotions.json</x:v>
      </x:c>
    </x:row>
    <x:row r="1040" ht="20" customHeight="1">
      <x:c r="A1040" s="6" t="str">
        <x:v>角色突破</x:v>
      </x:c>
      <x:c r="B1040" s="6" t="str">
        <x:v>1403</x:v>
      </x:c>
      <x:c r="C1040" s="6" t="n">
        <x:v>4</x:v>
      </x:c>
      <x:c r="D1040" s="6" t="n">
        <x:v>5</x:v>
      </x:c>
      <x:c r="E1040" s="7" t="str">
        <x:v>115003</x:v>
      </x:c>
      <x:c r="F1040" s="7" t="str">
        <x:v>荣耀洗礼身躯</x:v>
      </x:c>
      <x:c r="G1040" s="6" t="n">
        <x:v>6</x:v>
      </x:c>
      <x:c r="H1040" s="6" t="str">
        <x:v>https://raw.githubusercontent.com/Mar-7th/StarRailRes/dbe8cdfcfb0bf657b9fe1cf92d5537f118ccb487/index_new/cn/character_promotions.json</x:v>
      </x:c>
    </x:row>
    <x:row r="1041" ht="20" customHeight="1">
      <x:c r="A1041" s="6" t="str">
        <x:v>角色突破</x:v>
      </x:c>
      <x:c r="B1041" s="6" t="str">
        <x:v>1403</x:v>
      </x:c>
      <x:c r="C1041" s="6" t="n">
        <x:v>4</x:v>
      </x:c>
      <x:c r="D1041" s="6" t="n">
        <x:v>5</x:v>
      </x:c>
      <x:c r="E1041" s="7" t="str">
        <x:v>110436</x:v>
      </x:c>
      <x:c r="F1041" s="7" t="str">
        <x:v>暗帷月华</x:v>
      </x:c>
      <x:c r="G1041" s="6" t="n">
        <x:v>20</x:v>
      </x:c>
      <x:c r="H1041" s="6" t="str">
        <x:v>https://raw.githubusercontent.com/Mar-7th/StarRailRes/dbe8cdfcfb0bf657b9fe1cf92d5537f118ccb487/index_new/cn/character_promotions.json</x:v>
      </x:c>
    </x:row>
    <x:row r="1042" ht="20" customHeight="1">
      <x:c r="A1042" s="6" t="str">
        <x:v>角色突破</x:v>
      </x:c>
      <x:c r="B1042" s="6" t="str">
        <x:v>1403</x:v>
      </x:c>
      <x:c r="C1042" s="6" t="n">
        <x:v>5</x:v>
      </x:c>
      <x:c r="D1042" s="6" t="n">
        <x:v>6</x:v>
      </x:c>
      <x:c r="E1042" s="7" t="str">
        <x:v>2</x:v>
      </x:c>
      <x:c r="F1042" s="7" t="str">
        <x:v>信用点</x:v>
      </x:c>
      <x:c r="G1042" s="6" t="n">
        <x:v>160000</x:v>
      </x:c>
      <x:c r="H1042" s="6" t="str">
        <x:v>https://raw.githubusercontent.com/Mar-7th/StarRailRes/dbe8cdfcfb0bf657b9fe1cf92d5537f118ccb487/index_new/cn/character_promotions.json</x:v>
      </x:c>
    </x:row>
    <x:row r="1043" ht="20" customHeight="1">
      <x:c r="A1043" s="6" t="str">
        <x:v>角色突破</x:v>
      </x:c>
      <x:c r="B1043" s="6" t="str">
        <x:v>1403</x:v>
      </x:c>
      <x:c r="C1043" s="6" t="n">
        <x:v>5</x:v>
      </x:c>
      <x:c r="D1043" s="6" t="n">
        <x:v>6</x:v>
      </x:c>
      <x:c r="E1043" s="7" t="str">
        <x:v>115003</x:v>
      </x:c>
      <x:c r="F1043" s="7" t="str">
        <x:v>荣耀洗礼身躯</x:v>
      </x:c>
      <x:c r="G1043" s="6" t="n">
        <x:v>9</x:v>
      </x:c>
      <x:c r="H1043" s="6" t="str">
        <x:v>https://raw.githubusercontent.com/Mar-7th/StarRailRes/dbe8cdfcfb0bf657b9fe1cf92d5537f118ccb487/index_new/cn/character_promotions.json</x:v>
      </x:c>
    </x:row>
    <x:row r="1044" ht="20" customHeight="1">
      <x:c r="A1044" s="6" t="str">
        <x:v>角色突破</x:v>
      </x:c>
      <x:c r="B1044" s="6" t="str">
        <x:v>1403</x:v>
      </x:c>
      <x:c r="C1044" s="6" t="n">
        <x:v>5</x:v>
      </x:c>
      <x:c r="D1044" s="6" t="n">
        <x:v>6</x:v>
      </x:c>
      <x:c r="E1044" s="7" t="str">
        <x:v>110436</x:v>
      </x:c>
      <x:c r="F1044" s="7" t="str">
        <x:v>暗帷月华</x:v>
      </x:c>
      <x:c r="G1044" s="6" t="n">
        <x:v>35</x:v>
      </x:c>
      <x:c r="H1044" s="6" t="str">
        <x:v>https://raw.githubusercontent.com/Mar-7th/StarRailRes/dbe8cdfcfb0bf657b9fe1cf92d5537f118ccb487/index_new/cn/character_promotions.json</x:v>
      </x:c>
    </x:row>
    <x:row r="1045" ht="20" customHeight="1">
      <x:c r="A1045" s="6" t="str">
        <x:v>角色突破</x:v>
      </x:c>
      <x:c r="B1045" s="6" t="str">
        <x:v>1404</x:v>
      </x:c>
      <x:c r="C1045" s="6" t="n">
        <x:v>0</x:v>
      </x:c>
      <x:c r="D1045" s="6" t="n">
        <x:v>1</x:v>
      </x:c>
      <x:c r="E1045" s="7" t="str">
        <x:v>2</x:v>
      </x:c>
      <x:c r="F1045" s="7" t="str">
        <x:v>信用点</x:v>
      </x:c>
      <x:c r="G1045" s="6" t="n">
        <x:v>4000</x:v>
      </x:c>
      <x:c r="H1045" s="6" t="str">
        <x:v>https://raw.githubusercontent.com/Mar-7th/StarRailRes/dbe8cdfcfb0bf657b9fe1cf92d5537f118ccb487/index_new/cn/character_promotions.json</x:v>
      </x:c>
    </x:row>
    <x:row r="1046" ht="20" customHeight="1">
      <x:c r="A1046" s="6" t="str">
        <x:v>角色突破</x:v>
      </x:c>
      <x:c r="B1046" s="6" t="str">
        <x:v>1404</x:v>
      </x:c>
      <x:c r="C1046" s="6" t="n">
        <x:v>0</x:v>
      </x:c>
      <x:c r="D1046" s="6" t="n">
        <x:v>1</x:v>
      </x:c>
      <x:c r="E1046" s="7" t="str">
        <x:v>115001</x:v>
      </x:c>
      <x:c r="F1046" s="7" t="str">
        <x:v>恐惧踏碎血肉</x:v>
      </x:c>
      <x:c r="G1046" s="6" t="n">
        <x:v>5</x:v>
      </x:c>
      <x:c r="H1046" s="6" t="str">
        <x:v>https://raw.githubusercontent.com/Mar-7th/StarRailRes/dbe8cdfcfb0bf657b9fe1cf92d5537f118ccb487/index_new/cn/character_promotions.json</x:v>
      </x:c>
    </x:row>
    <x:row r="1047" ht="20" customHeight="1">
      <x:c r="A1047" s="6" t="str">
        <x:v>角色突破</x:v>
      </x:c>
      <x:c r="B1047" s="6" t="str">
        <x:v>1404</x:v>
      </x:c>
      <x:c r="C1047" s="6" t="n">
        <x:v>1</x:v>
      </x:c>
      <x:c r="D1047" s="6" t="n">
        <x:v>2</x:v>
      </x:c>
      <x:c r="E1047" s="7" t="str">
        <x:v>2</x:v>
      </x:c>
      <x:c r="F1047" s="7" t="str">
        <x:v>信用点</x:v>
      </x:c>
      <x:c r="G1047" s="6" t="n">
        <x:v>8000</x:v>
      </x:c>
      <x:c r="H1047" s="6" t="str">
        <x:v>https://raw.githubusercontent.com/Mar-7th/StarRailRes/dbe8cdfcfb0bf657b9fe1cf92d5537f118ccb487/index_new/cn/character_promotions.json</x:v>
      </x:c>
    </x:row>
    <x:row r="1048" ht="20" customHeight="1">
      <x:c r="A1048" s="6" t="str">
        <x:v>角色突破</x:v>
      </x:c>
      <x:c r="B1048" s="6" t="str">
        <x:v>1404</x:v>
      </x:c>
      <x:c r="C1048" s="6" t="n">
        <x:v>1</x:v>
      </x:c>
      <x:c r="D1048" s="6" t="n">
        <x:v>2</x:v>
      </x:c>
      <x:c r="E1048" s="7" t="str">
        <x:v>115001</x:v>
      </x:c>
      <x:c r="F1048" s="7" t="str">
        <x:v>恐惧踏碎血肉</x:v>
      </x:c>
      <x:c r="G1048" s="6" t="n">
        <x:v>10</x:v>
      </x:c>
      <x:c r="H1048" s="6" t="str">
        <x:v>https://raw.githubusercontent.com/Mar-7th/StarRailRes/dbe8cdfcfb0bf657b9fe1cf92d5537f118ccb487/index_new/cn/character_promotions.json</x:v>
      </x:c>
    </x:row>
    <x:row r="1049" ht="20" customHeight="1">
      <x:c r="A1049" s="6" t="str">
        <x:v>角色突破</x:v>
      </x:c>
      <x:c r="B1049" s="6" t="str">
        <x:v>1404</x:v>
      </x:c>
      <x:c r="C1049" s="6" t="n">
        <x:v>2</x:v>
      </x:c>
      <x:c r="D1049" s="6" t="n">
        <x:v>3</x:v>
      </x:c>
      <x:c r="E1049" s="7" t="str">
        <x:v>2</x:v>
      </x:c>
      <x:c r="F1049" s="7" t="str">
        <x:v>信用点</x:v>
      </x:c>
      <x:c r="G1049" s="6" t="n">
        <x:v>16000</x:v>
      </x:c>
      <x:c r="H1049" s="6" t="str">
        <x:v>https://raw.githubusercontent.com/Mar-7th/StarRailRes/dbe8cdfcfb0bf657b9fe1cf92d5537f118ccb487/index_new/cn/character_promotions.json</x:v>
      </x:c>
    </x:row>
    <x:row r="1050" ht="20" customHeight="1">
      <x:c r="A1050" s="6" t="str">
        <x:v>角色突破</x:v>
      </x:c>
      <x:c r="B1050" s="6" t="str">
        <x:v>1404</x:v>
      </x:c>
      <x:c r="C1050" s="6" t="n">
        <x:v>2</x:v>
      </x:c>
      <x:c r="D1050" s="6" t="n">
        <x:v>3</x:v>
      </x:c>
      <x:c r="E1050" s="7" t="str">
        <x:v>115002</x:v>
      </x:c>
      <x:c r="F1050" s="7" t="str">
        <x:v>勇气撕裂胸膛</x:v>
      </x:c>
      <x:c r="G1050" s="6" t="n">
        <x:v>6</x:v>
      </x:c>
      <x:c r="H1050" s="6" t="str">
        <x:v>https://raw.githubusercontent.com/Mar-7th/StarRailRes/dbe8cdfcfb0bf657b9fe1cf92d5537f118ccb487/index_new/cn/character_promotions.json</x:v>
      </x:c>
    </x:row>
    <x:row r="1051" ht="20" customHeight="1">
      <x:c r="A1051" s="6" t="str">
        <x:v>角色突破</x:v>
      </x:c>
      <x:c r="B1051" s="6" t="str">
        <x:v>1404</x:v>
      </x:c>
      <x:c r="C1051" s="6" t="n">
        <x:v>2</x:v>
      </x:c>
      <x:c r="D1051" s="6" t="n">
        <x:v>3</x:v>
      </x:c>
      <x:c r="E1051" s="7" t="str">
        <x:v>110437</x:v>
      </x:c>
      <x:c r="F1051" s="7" t="str">
        <x:v>纷争先兆</x:v>
      </x:c>
      <x:c r="G1051" s="6" t="n">
        <x:v>3</x:v>
      </x:c>
      <x:c r="H1051" s="6" t="str">
        <x:v>https://raw.githubusercontent.com/Mar-7th/StarRailRes/dbe8cdfcfb0bf657b9fe1cf92d5537f118ccb487/index_new/cn/character_promotions.json</x:v>
      </x:c>
    </x:row>
    <x:row r="1052" ht="20" customHeight="1">
      <x:c r="A1052" s="6" t="str">
        <x:v>角色突破</x:v>
      </x:c>
      <x:c r="B1052" s="6" t="str">
        <x:v>1404</x:v>
      </x:c>
      <x:c r="C1052" s="6" t="n">
        <x:v>3</x:v>
      </x:c>
      <x:c r="D1052" s="6" t="n">
        <x:v>4</x:v>
      </x:c>
      <x:c r="E1052" s="7" t="str">
        <x:v>2</x:v>
      </x:c>
      <x:c r="F1052" s="7" t="str">
        <x:v>信用点</x:v>
      </x:c>
      <x:c r="G1052" s="6" t="n">
        <x:v>40000</x:v>
      </x:c>
      <x:c r="H1052" s="6" t="str">
        <x:v>https://raw.githubusercontent.com/Mar-7th/StarRailRes/dbe8cdfcfb0bf657b9fe1cf92d5537f118ccb487/index_new/cn/character_promotions.json</x:v>
      </x:c>
    </x:row>
    <x:row r="1053" ht="20" customHeight="1">
      <x:c r="A1053" s="6" t="str">
        <x:v>角色突破</x:v>
      </x:c>
      <x:c r="B1053" s="6" t="str">
        <x:v>1404</x:v>
      </x:c>
      <x:c r="C1053" s="6" t="n">
        <x:v>3</x:v>
      </x:c>
      <x:c r="D1053" s="6" t="n">
        <x:v>4</x:v>
      </x:c>
      <x:c r="E1053" s="7" t="str">
        <x:v>115002</x:v>
      </x:c>
      <x:c r="F1053" s="7" t="str">
        <x:v>勇气撕裂胸膛</x:v>
      </x:c>
      <x:c r="G1053" s="6" t="n">
        <x:v>9</x:v>
      </x:c>
      <x:c r="H1053" s="6" t="str">
        <x:v>https://raw.githubusercontent.com/Mar-7th/StarRailRes/dbe8cdfcfb0bf657b9fe1cf92d5537f118ccb487/index_new/cn/character_promotions.json</x:v>
      </x:c>
    </x:row>
    <x:row r="1054" ht="20" customHeight="1">
      <x:c r="A1054" s="6" t="str">
        <x:v>角色突破</x:v>
      </x:c>
      <x:c r="B1054" s="6" t="str">
        <x:v>1404</x:v>
      </x:c>
      <x:c r="C1054" s="6" t="n">
        <x:v>3</x:v>
      </x:c>
      <x:c r="D1054" s="6" t="n">
        <x:v>4</x:v>
      </x:c>
      <x:c r="E1054" s="7" t="str">
        <x:v>110437</x:v>
      </x:c>
      <x:c r="F1054" s="7" t="str">
        <x:v>纷争先兆</x:v>
      </x:c>
      <x:c r="G1054" s="6" t="n">
        <x:v>7</x:v>
      </x:c>
      <x:c r="H1054" s="6" t="str">
        <x:v>https://raw.githubusercontent.com/Mar-7th/StarRailRes/dbe8cdfcfb0bf657b9fe1cf92d5537f118ccb487/index_new/cn/character_promotions.json</x:v>
      </x:c>
    </x:row>
    <x:row r="1055" ht="20" customHeight="1">
      <x:c r="A1055" s="6" t="str">
        <x:v>角色突破</x:v>
      </x:c>
      <x:c r="B1055" s="6" t="str">
        <x:v>1404</x:v>
      </x:c>
      <x:c r="C1055" s="6" t="n">
        <x:v>4</x:v>
      </x:c>
      <x:c r="D1055" s="6" t="n">
        <x:v>5</x:v>
      </x:c>
      <x:c r="E1055" s="7" t="str">
        <x:v>2</x:v>
      </x:c>
      <x:c r="F1055" s="7" t="str">
        <x:v>信用点</x:v>
      </x:c>
      <x:c r="G1055" s="6" t="n">
        <x:v>80000</x:v>
      </x:c>
      <x:c r="H1055" s="6" t="str">
        <x:v>https://raw.githubusercontent.com/Mar-7th/StarRailRes/dbe8cdfcfb0bf657b9fe1cf92d5537f118ccb487/index_new/cn/character_promotions.json</x:v>
      </x:c>
    </x:row>
    <x:row r="1056" ht="20" customHeight="1">
      <x:c r="A1056" s="6" t="str">
        <x:v>角色突破</x:v>
      </x:c>
      <x:c r="B1056" s="6" t="str">
        <x:v>1404</x:v>
      </x:c>
      <x:c r="C1056" s="6" t="n">
        <x:v>4</x:v>
      </x:c>
      <x:c r="D1056" s="6" t="n">
        <x:v>5</x:v>
      </x:c>
      <x:c r="E1056" s="7" t="str">
        <x:v>115003</x:v>
      </x:c>
      <x:c r="F1056" s="7" t="str">
        <x:v>荣耀洗礼身躯</x:v>
      </x:c>
      <x:c r="G1056" s="6" t="n">
        <x:v>6</x:v>
      </x:c>
      <x:c r="H1056" s="6" t="str">
        <x:v>https://raw.githubusercontent.com/Mar-7th/StarRailRes/dbe8cdfcfb0bf657b9fe1cf92d5537f118ccb487/index_new/cn/character_promotions.json</x:v>
      </x:c>
    </x:row>
    <x:row r="1057" ht="20" customHeight="1">
      <x:c r="A1057" s="6" t="str">
        <x:v>角色突破</x:v>
      </x:c>
      <x:c r="B1057" s="6" t="str">
        <x:v>1404</x:v>
      </x:c>
      <x:c r="C1057" s="6" t="n">
        <x:v>4</x:v>
      </x:c>
      <x:c r="D1057" s="6" t="n">
        <x:v>5</x:v>
      </x:c>
      <x:c r="E1057" s="7" t="str">
        <x:v>110437</x:v>
      </x:c>
      <x:c r="F1057" s="7" t="str">
        <x:v>纷争先兆</x:v>
      </x:c>
      <x:c r="G1057" s="6" t="n">
        <x:v>20</x:v>
      </x:c>
      <x:c r="H1057" s="6" t="str">
        <x:v>https://raw.githubusercontent.com/Mar-7th/StarRailRes/dbe8cdfcfb0bf657b9fe1cf92d5537f118ccb487/index_new/cn/character_promotions.json</x:v>
      </x:c>
    </x:row>
    <x:row r="1058" ht="20" customHeight="1">
      <x:c r="A1058" s="6" t="str">
        <x:v>角色突破</x:v>
      </x:c>
      <x:c r="B1058" s="6" t="str">
        <x:v>1404</x:v>
      </x:c>
      <x:c r="C1058" s="6" t="n">
        <x:v>5</x:v>
      </x:c>
      <x:c r="D1058" s="6" t="n">
        <x:v>6</x:v>
      </x:c>
      <x:c r="E1058" s="7" t="str">
        <x:v>2</x:v>
      </x:c>
      <x:c r="F1058" s="7" t="str">
        <x:v>信用点</x:v>
      </x:c>
      <x:c r="G1058" s="6" t="n">
        <x:v>160000</x:v>
      </x:c>
      <x:c r="H1058" s="6" t="str">
        <x:v>https://raw.githubusercontent.com/Mar-7th/StarRailRes/dbe8cdfcfb0bf657b9fe1cf92d5537f118ccb487/index_new/cn/character_promotions.json</x:v>
      </x:c>
    </x:row>
    <x:row r="1059" ht="20" customHeight="1">
      <x:c r="A1059" s="6" t="str">
        <x:v>角色突破</x:v>
      </x:c>
      <x:c r="B1059" s="6" t="str">
        <x:v>1404</x:v>
      </x:c>
      <x:c r="C1059" s="6" t="n">
        <x:v>5</x:v>
      </x:c>
      <x:c r="D1059" s="6" t="n">
        <x:v>6</x:v>
      </x:c>
      <x:c r="E1059" s="7" t="str">
        <x:v>115003</x:v>
      </x:c>
      <x:c r="F1059" s="7" t="str">
        <x:v>荣耀洗礼身躯</x:v>
      </x:c>
      <x:c r="G1059" s="6" t="n">
        <x:v>9</x:v>
      </x:c>
      <x:c r="H1059" s="6" t="str">
        <x:v>https://raw.githubusercontent.com/Mar-7th/StarRailRes/dbe8cdfcfb0bf657b9fe1cf92d5537f118ccb487/index_new/cn/character_promotions.json</x:v>
      </x:c>
    </x:row>
    <x:row r="1060" ht="20" customHeight="1">
      <x:c r="A1060" s="6" t="str">
        <x:v>角色突破</x:v>
      </x:c>
      <x:c r="B1060" s="6" t="str">
        <x:v>1404</x:v>
      </x:c>
      <x:c r="C1060" s="6" t="n">
        <x:v>5</x:v>
      </x:c>
      <x:c r="D1060" s="6" t="n">
        <x:v>6</x:v>
      </x:c>
      <x:c r="E1060" s="7" t="str">
        <x:v>110437</x:v>
      </x:c>
      <x:c r="F1060" s="7" t="str">
        <x:v>纷争先兆</x:v>
      </x:c>
      <x:c r="G1060" s="6" t="n">
        <x:v>35</x:v>
      </x:c>
      <x:c r="H1060" s="6" t="str">
        <x:v>https://raw.githubusercontent.com/Mar-7th/StarRailRes/dbe8cdfcfb0bf657b9fe1cf92d5537f118ccb487/index_new/cn/character_promotions.json</x:v>
      </x:c>
    </x:row>
    <x:row r="1061" ht="20" customHeight="1">
      <x:c r="A1061" s="6" t="str">
        <x:v>角色突破</x:v>
      </x:c>
      <x:c r="B1061" s="6" t="str">
        <x:v>1405</x:v>
      </x:c>
      <x:c r="C1061" s="6" t="n">
        <x:v>0</x:v>
      </x:c>
      <x:c r="D1061" s="6" t="n">
        <x:v>1</x:v>
      </x:c>
      <x:c r="E1061" s="7" t="str">
        <x:v>2</x:v>
      </x:c>
      <x:c r="F1061" s="7" t="str">
        <x:v>信用点</x:v>
      </x:c>
      <x:c r="G1061" s="6" t="n">
        <x:v>4000</x:v>
      </x:c>
      <x:c r="H1061" s="6" t="str">
        <x:v>https://raw.githubusercontent.com/Mar-7th/StarRailRes/dbe8cdfcfb0bf657b9fe1cf92d5537f118ccb487/index_new/cn/character_promotions.json</x:v>
      </x:c>
    </x:row>
    <x:row r="1062" ht="20" customHeight="1">
      <x:c r="A1062" s="6" t="str">
        <x:v>角色突破</x:v>
      </x:c>
      <x:c r="B1062" s="6" t="str">
        <x:v>1405</x:v>
      </x:c>
      <x:c r="C1062" s="6" t="n">
        <x:v>0</x:v>
      </x:c>
      <x:c r="D1062" s="6" t="n">
        <x:v>1</x:v>
      </x:c>
      <x:c r="E1062" s="7" t="str">
        <x:v>115011</x:v>
      </x:c>
      <x:c r="F1062" s="7" t="str">
        <x:v>预兆似有若无</x:v>
      </x:c>
      <x:c r="G1062" s="6" t="n">
        <x:v>5</x:v>
      </x:c>
      <x:c r="H1062" s="6" t="str">
        <x:v>https://raw.githubusercontent.com/Mar-7th/StarRailRes/dbe8cdfcfb0bf657b9fe1cf92d5537f118ccb487/index_new/cn/character_promotions.json</x:v>
      </x:c>
    </x:row>
    <x:row r="1063" ht="20" customHeight="1">
      <x:c r="A1063" s="6" t="str">
        <x:v>角色突破</x:v>
      </x:c>
      <x:c r="B1063" s="6" t="str">
        <x:v>1405</x:v>
      </x:c>
      <x:c r="C1063" s="6" t="n">
        <x:v>1</x:v>
      </x:c>
      <x:c r="D1063" s="6" t="n">
        <x:v>2</x:v>
      </x:c>
      <x:c r="E1063" s="7" t="str">
        <x:v>2</x:v>
      </x:c>
      <x:c r="F1063" s="7" t="str">
        <x:v>信用点</x:v>
      </x:c>
      <x:c r="G1063" s="6" t="n">
        <x:v>8000</x:v>
      </x:c>
      <x:c r="H1063" s="6" t="str">
        <x:v>https://raw.githubusercontent.com/Mar-7th/StarRailRes/dbe8cdfcfb0bf657b9fe1cf92d5537f118ccb487/index_new/cn/character_promotions.json</x:v>
      </x:c>
    </x:row>
    <x:row r="1064" ht="20" customHeight="1">
      <x:c r="A1064" s="6" t="str">
        <x:v>角色突破</x:v>
      </x:c>
      <x:c r="B1064" s="6" t="str">
        <x:v>1405</x:v>
      </x:c>
      <x:c r="C1064" s="6" t="n">
        <x:v>1</x:v>
      </x:c>
      <x:c r="D1064" s="6" t="n">
        <x:v>2</x:v>
      </x:c>
      <x:c r="E1064" s="7" t="str">
        <x:v>115011</x:v>
      </x:c>
      <x:c r="F1064" s="7" t="str">
        <x:v>预兆似有若无</x:v>
      </x:c>
      <x:c r="G1064" s="6" t="n">
        <x:v>10</x:v>
      </x:c>
      <x:c r="H1064" s="6" t="str">
        <x:v>https://raw.githubusercontent.com/Mar-7th/StarRailRes/dbe8cdfcfb0bf657b9fe1cf92d5537f118ccb487/index_new/cn/character_promotions.json</x:v>
      </x:c>
    </x:row>
    <x:row r="1065" ht="20" customHeight="1">
      <x:c r="A1065" s="6" t="str">
        <x:v>角色突破</x:v>
      </x:c>
      <x:c r="B1065" s="6" t="str">
        <x:v>1405</x:v>
      </x:c>
      <x:c r="C1065" s="6" t="n">
        <x:v>2</x:v>
      </x:c>
      <x:c r="D1065" s="6" t="n">
        <x:v>3</x:v>
      </x:c>
      <x:c r="E1065" s="7" t="str">
        <x:v>2</x:v>
      </x:c>
      <x:c r="F1065" s="7" t="str">
        <x:v>信用点</x:v>
      </x:c>
      <x:c r="G1065" s="6" t="n">
        <x:v>16000</x:v>
      </x:c>
      <x:c r="H1065" s="6" t="str">
        <x:v>https://raw.githubusercontent.com/Mar-7th/StarRailRes/dbe8cdfcfb0bf657b9fe1cf92d5537f118ccb487/index_new/cn/character_promotions.json</x:v>
      </x:c>
    </x:row>
    <x:row r="1066" ht="20" customHeight="1">
      <x:c r="A1066" s="6" t="str">
        <x:v>角色突破</x:v>
      </x:c>
      <x:c r="B1066" s="6" t="str">
        <x:v>1405</x:v>
      </x:c>
      <x:c r="C1066" s="6" t="n">
        <x:v>2</x:v>
      </x:c>
      <x:c r="D1066" s="6" t="n">
        <x:v>3</x:v>
      </x:c>
      <x:c r="E1066" s="7" t="str">
        <x:v>115012</x:v>
      </x:c>
      <x:c r="F1066" s="7" t="str">
        <x:v>悲鸣由远及近</x:v>
      </x:c>
      <x:c r="G1066" s="6" t="n">
        <x:v>6</x:v>
      </x:c>
      <x:c r="H1066" s="6" t="str">
        <x:v>https://raw.githubusercontent.com/Mar-7th/StarRailRes/dbe8cdfcfb0bf657b9fe1cf92d5537f118ccb487/index_new/cn/character_promotions.json</x:v>
      </x:c>
    </x:row>
    <x:row r="1067" ht="20" customHeight="1">
      <x:c r="A1067" s="6" t="str">
        <x:v>角色突破</x:v>
      </x:c>
      <x:c r="B1067" s="6" t="str">
        <x:v>1405</x:v>
      </x:c>
      <x:c r="C1067" s="6" t="n">
        <x:v>2</x:v>
      </x:c>
      <x:c r="D1067" s="6" t="n">
        <x:v>3</x:v>
      </x:c>
      <x:c r="E1067" s="7" t="str">
        <x:v>110425</x:v>
      </x:c>
      <x:c r="F1067" s="7" t="str">
        <x:v>一杯酩酊的时代</x:v>
      </x:c>
      <x:c r="G1067" s="6" t="n">
        <x:v>3</x:v>
      </x:c>
      <x:c r="H1067" s="6" t="str">
        <x:v>https://raw.githubusercontent.com/Mar-7th/StarRailRes/dbe8cdfcfb0bf657b9fe1cf92d5537f118ccb487/index_new/cn/character_promotions.json</x:v>
      </x:c>
    </x:row>
    <x:row r="1068" ht="20" customHeight="1">
      <x:c r="A1068" s="6" t="str">
        <x:v>角色突破</x:v>
      </x:c>
      <x:c r="B1068" s="6" t="str">
        <x:v>1405</x:v>
      </x:c>
      <x:c r="C1068" s="6" t="n">
        <x:v>3</x:v>
      </x:c>
      <x:c r="D1068" s="6" t="n">
        <x:v>4</x:v>
      </x:c>
      <x:c r="E1068" s="7" t="str">
        <x:v>2</x:v>
      </x:c>
      <x:c r="F1068" s="7" t="str">
        <x:v>信用点</x:v>
      </x:c>
      <x:c r="G1068" s="6" t="n">
        <x:v>40000</x:v>
      </x:c>
      <x:c r="H1068" s="6" t="str">
        <x:v>https://raw.githubusercontent.com/Mar-7th/StarRailRes/dbe8cdfcfb0bf657b9fe1cf92d5537f118ccb487/index_new/cn/character_promotions.json</x:v>
      </x:c>
    </x:row>
    <x:row r="1069" ht="20" customHeight="1">
      <x:c r="A1069" s="6" t="str">
        <x:v>角色突破</x:v>
      </x:c>
      <x:c r="B1069" s="6" t="str">
        <x:v>1405</x:v>
      </x:c>
      <x:c r="C1069" s="6" t="n">
        <x:v>3</x:v>
      </x:c>
      <x:c r="D1069" s="6" t="n">
        <x:v>4</x:v>
      </x:c>
      <x:c r="E1069" s="7" t="str">
        <x:v>115012</x:v>
      </x:c>
      <x:c r="F1069" s="7" t="str">
        <x:v>悲鸣由远及近</x:v>
      </x:c>
      <x:c r="G1069" s="6" t="n">
        <x:v>9</x:v>
      </x:c>
      <x:c r="H1069" s="6" t="str">
        <x:v>https://raw.githubusercontent.com/Mar-7th/StarRailRes/dbe8cdfcfb0bf657b9fe1cf92d5537f118ccb487/index_new/cn/character_promotions.json</x:v>
      </x:c>
    </x:row>
    <x:row r="1070" ht="20" customHeight="1">
      <x:c r="A1070" s="6" t="str">
        <x:v>角色突破</x:v>
      </x:c>
      <x:c r="B1070" s="6" t="str">
        <x:v>1405</x:v>
      </x:c>
      <x:c r="C1070" s="6" t="n">
        <x:v>3</x:v>
      </x:c>
      <x:c r="D1070" s="6" t="n">
        <x:v>4</x:v>
      </x:c>
      <x:c r="E1070" s="7" t="str">
        <x:v>110425</x:v>
      </x:c>
      <x:c r="F1070" s="7" t="str">
        <x:v>一杯酩酊的时代</x:v>
      </x:c>
      <x:c r="G1070" s="6" t="n">
        <x:v>7</x:v>
      </x:c>
      <x:c r="H1070" s="6" t="str">
        <x:v>https://raw.githubusercontent.com/Mar-7th/StarRailRes/dbe8cdfcfb0bf657b9fe1cf92d5537f118ccb487/index_new/cn/character_promotions.json</x:v>
      </x:c>
    </x:row>
    <x:row r="1071" ht="20" customHeight="1">
      <x:c r="A1071" s="6" t="str">
        <x:v>角色突破</x:v>
      </x:c>
      <x:c r="B1071" s="6" t="str">
        <x:v>1405</x:v>
      </x:c>
      <x:c r="C1071" s="6" t="n">
        <x:v>4</x:v>
      </x:c>
      <x:c r="D1071" s="6" t="n">
        <x:v>5</x:v>
      </x:c>
      <x:c r="E1071" s="7" t="str">
        <x:v>2</x:v>
      </x:c>
      <x:c r="F1071" s="7" t="str">
        <x:v>信用点</x:v>
      </x:c>
      <x:c r="G1071" s="6" t="n">
        <x:v>80000</x:v>
      </x:c>
      <x:c r="H1071" s="6" t="str">
        <x:v>https://raw.githubusercontent.com/Mar-7th/StarRailRes/dbe8cdfcfb0bf657b9fe1cf92d5537f118ccb487/index_new/cn/character_promotions.json</x:v>
      </x:c>
    </x:row>
    <x:row r="1072" ht="20" customHeight="1">
      <x:c r="A1072" s="6" t="str">
        <x:v>角色突破</x:v>
      </x:c>
      <x:c r="B1072" s="6" t="str">
        <x:v>1405</x:v>
      </x:c>
      <x:c r="C1072" s="6" t="n">
        <x:v>4</x:v>
      </x:c>
      <x:c r="D1072" s="6" t="n">
        <x:v>5</x:v>
      </x:c>
      <x:c r="E1072" s="7" t="str">
        <x:v>115013</x:v>
      </x:c>
      <x:c r="F1072" s="7" t="str">
        <x:v>哀叹漫无止息</x:v>
      </x:c>
      <x:c r="G1072" s="6" t="n">
        <x:v>6</x:v>
      </x:c>
      <x:c r="H1072" s="6" t="str">
        <x:v>https://raw.githubusercontent.com/Mar-7th/StarRailRes/dbe8cdfcfb0bf657b9fe1cf92d5537f118ccb487/index_new/cn/character_promotions.json</x:v>
      </x:c>
    </x:row>
    <x:row r="1073" ht="20" customHeight="1">
      <x:c r="A1073" s="6" t="str">
        <x:v>角色突破</x:v>
      </x:c>
      <x:c r="B1073" s="6" t="str">
        <x:v>1405</x:v>
      </x:c>
      <x:c r="C1073" s="6" t="n">
        <x:v>4</x:v>
      </x:c>
      <x:c r="D1073" s="6" t="n">
        <x:v>5</x:v>
      </x:c>
      <x:c r="E1073" s="7" t="str">
        <x:v>110425</x:v>
      </x:c>
      <x:c r="F1073" s="7" t="str">
        <x:v>一杯酩酊的时代</x:v>
      </x:c>
      <x:c r="G1073" s="6" t="n">
        <x:v>20</x:v>
      </x:c>
      <x:c r="H1073" s="6" t="str">
        <x:v>https://raw.githubusercontent.com/Mar-7th/StarRailRes/dbe8cdfcfb0bf657b9fe1cf92d5537f118ccb487/index_new/cn/character_promotions.json</x:v>
      </x:c>
    </x:row>
    <x:row r="1074" ht="20" customHeight="1">
      <x:c r="A1074" s="6" t="str">
        <x:v>角色突破</x:v>
      </x:c>
      <x:c r="B1074" s="6" t="str">
        <x:v>1405</x:v>
      </x:c>
      <x:c r="C1074" s="6" t="n">
        <x:v>5</x:v>
      </x:c>
      <x:c r="D1074" s="6" t="n">
        <x:v>6</x:v>
      </x:c>
      <x:c r="E1074" s="7" t="str">
        <x:v>2</x:v>
      </x:c>
      <x:c r="F1074" s="7" t="str">
        <x:v>信用点</x:v>
      </x:c>
      <x:c r="G1074" s="6" t="n">
        <x:v>160000</x:v>
      </x:c>
      <x:c r="H1074" s="6" t="str">
        <x:v>https://raw.githubusercontent.com/Mar-7th/StarRailRes/dbe8cdfcfb0bf657b9fe1cf92d5537f118ccb487/index_new/cn/character_promotions.json</x:v>
      </x:c>
    </x:row>
    <x:row r="1075" ht="20" customHeight="1">
      <x:c r="A1075" s="6" t="str">
        <x:v>角色突破</x:v>
      </x:c>
      <x:c r="B1075" s="6" t="str">
        <x:v>1405</x:v>
      </x:c>
      <x:c r="C1075" s="6" t="n">
        <x:v>5</x:v>
      </x:c>
      <x:c r="D1075" s="6" t="n">
        <x:v>6</x:v>
      </x:c>
      <x:c r="E1075" s="7" t="str">
        <x:v>115013</x:v>
      </x:c>
      <x:c r="F1075" s="7" t="str">
        <x:v>哀叹漫无止息</x:v>
      </x:c>
      <x:c r="G1075" s="6" t="n">
        <x:v>9</x:v>
      </x:c>
      <x:c r="H1075" s="6" t="str">
        <x:v>https://raw.githubusercontent.com/Mar-7th/StarRailRes/dbe8cdfcfb0bf657b9fe1cf92d5537f118ccb487/index_new/cn/character_promotions.json</x:v>
      </x:c>
    </x:row>
    <x:row r="1076" ht="20" customHeight="1">
      <x:c r="A1076" s="6" t="str">
        <x:v>角色突破</x:v>
      </x:c>
      <x:c r="B1076" s="6" t="str">
        <x:v>1405</x:v>
      </x:c>
      <x:c r="C1076" s="6" t="n">
        <x:v>5</x:v>
      </x:c>
      <x:c r="D1076" s="6" t="n">
        <x:v>6</x:v>
      </x:c>
      <x:c r="E1076" s="7" t="str">
        <x:v>110425</x:v>
      </x:c>
      <x:c r="F1076" s="7" t="str">
        <x:v>一杯酩酊的时代</x:v>
      </x:c>
      <x:c r="G1076" s="6" t="n">
        <x:v>35</x:v>
      </x:c>
      <x:c r="H1076" s="6" t="str">
        <x:v>https://raw.githubusercontent.com/Mar-7th/StarRailRes/dbe8cdfcfb0bf657b9fe1cf92d5537f118ccb487/index_new/cn/character_promotions.json</x:v>
      </x:c>
    </x:row>
    <x:row r="1077" ht="20" customHeight="1">
      <x:c r="A1077" s="6" t="str">
        <x:v>角色突破</x:v>
      </x:c>
      <x:c r="B1077" s="6" t="str">
        <x:v>1406</x:v>
      </x:c>
      <x:c r="C1077" s="6" t="n">
        <x:v>0</x:v>
      </x:c>
      <x:c r="D1077" s="6" t="n">
        <x:v>1</x:v>
      </x:c>
      <x:c r="E1077" s="7" t="str">
        <x:v>2</x:v>
      </x:c>
      <x:c r="F1077" s="7" t="str">
        <x:v>信用点</x:v>
      </x:c>
      <x:c r="G1077" s="6" t="n">
        <x:v>4000</x:v>
      </x:c>
      <x:c r="H1077" s="6" t="str">
        <x:v>https://raw.githubusercontent.com/Mar-7th/StarRailRes/dbe8cdfcfb0bf657b9fe1cf92d5537f118ccb487/index_new/cn/character_promotions.json</x:v>
      </x:c>
    </x:row>
    <x:row r="1078" ht="20" customHeight="1">
      <x:c r="A1078" s="6" t="str">
        <x:v>角色突破</x:v>
      </x:c>
      <x:c r="B1078" s="6" t="str">
        <x:v>1406</x:v>
      </x:c>
      <x:c r="C1078" s="6" t="n">
        <x:v>0</x:v>
      </x:c>
      <x:c r="D1078" s="6" t="n">
        <x:v>1</x:v>
      </x:c>
      <x:c r="E1078" s="7" t="str">
        <x:v>115011</x:v>
      </x:c>
      <x:c r="F1078" s="7" t="str">
        <x:v>预兆似有若无</x:v>
      </x:c>
      <x:c r="G1078" s="6" t="n">
        <x:v>5</x:v>
      </x:c>
      <x:c r="H1078" s="6" t="str">
        <x:v>https://raw.githubusercontent.com/Mar-7th/StarRailRes/dbe8cdfcfb0bf657b9fe1cf92d5537f118ccb487/index_new/cn/character_promotions.json</x:v>
      </x:c>
    </x:row>
    <x:row r="1079" ht="20" customHeight="1">
      <x:c r="A1079" s="6" t="str">
        <x:v>角色突破</x:v>
      </x:c>
      <x:c r="B1079" s="6" t="str">
        <x:v>1406</x:v>
      </x:c>
      <x:c r="C1079" s="6" t="n">
        <x:v>1</x:v>
      </x:c>
      <x:c r="D1079" s="6" t="n">
        <x:v>2</x:v>
      </x:c>
      <x:c r="E1079" s="7" t="str">
        <x:v>2</x:v>
      </x:c>
      <x:c r="F1079" s="7" t="str">
        <x:v>信用点</x:v>
      </x:c>
      <x:c r="G1079" s="6" t="n">
        <x:v>8000</x:v>
      </x:c>
      <x:c r="H1079" s="6" t="str">
        <x:v>https://raw.githubusercontent.com/Mar-7th/StarRailRes/dbe8cdfcfb0bf657b9fe1cf92d5537f118ccb487/index_new/cn/character_promotions.json</x:v>
      </x:c>
    </x:row>
    <x:row r="1080" ht="20" customHeight="1">
      <x:c r="A1080" s="6" t="str">
        <x:v>角色突破</x:v>
      </x:c>
      <x:c r="B1080" s="6" t="str">
        <x:v>1406</x:v>
      </x:c>
      <x:c r="C1080" s="6" t="n">
        <x:v>1</x:v>
      </x:c>
      <x:c r="D1080" s="6" t="n">
        <x:v>2</x:v>
      </x:c>
      <x:c r="E1080" s="7" t="str">
        <x:v>115011</x:v>
      </x:c>
      <x:c r="F1080" s="7" t="str">
        <x:v>预兆似有若无</x:v>
      </x:c>
      <x:c r="G1080" s="6" t="n">
        <x:v>10</x:v>
      </x:c>
      <x:c r="H1080" s="6" t="str">
        <x:v>https://raw.githubusercontent.com/Mar-7th/StarRailRes/dbe8cdfcfb0bf657b9fe1cf92d5537f118ccb487/index_new/cn/character_promotions.json</x:v>
      </x:c>
    </x:row>
    <x:row r="1081" ht="20" customHeight="1">
      <x:c r="A1081" s="6" t="str">
        <x:v>角色突破</x:v>
      </x:c>
      <x:c r="B1081" s="6" t="str">
        <x:v>1406</x:v>
      </x:c>
      <x:c r="C1081" s="6" t="n">
        <x:v>2</x:v>
      </x:c>
      <x:c r="D1081" s="6" t="n">
        <x:v>3</x:v>
      </x:c>
      <x:c r="E1081" s="7" t="str">
        <x:v>2</x:v>
      </x:c>
      <x:c r="F1081" s="7" t="str">
        <x:v>信用点</x:v>
      </x:c>
      <x:c r="G1081" s="6" t="n">
        <x:v>16000</x:v>
      </x:c>
      <x:c r="H1081" s="6" t="str">
        <x:v>https://raw.githubusercontent.com/Mar-7th/StarRailRes/dbe8cdfcfb0bf657b9fe1cf92d5537f118ccb487/index_new/cn/character_promotions.json</x:v>
      </x:c>
    </x:row>
    <x:row r="1082" ht="20" customHeight="1">
      <x:c r="A1082" s="6" t="str">
        <x:v>角色突破</x:v>
      </x:c>
      <x:c r="B1082" s="6" t="str">
        <x:v>1406</x:v>
      </x:c>
      <x:c r="C1082" s="6" t="n">
        <x:v>2</x:v>
      </x:c>
      <x:c r="D1082" s="6" t="n">
        <x:v>3</x:v>
      </x:c>
      <x:c r="E1082" s="7" t="str">
        <x:v>115012</x:v>
      </x:c>
      <x:c r="F1082" s="7" t="str">
        <x:v>悲鸣由远及近</x:v>
      </x:c>
      <x:c r="G1082" s="6" t="n">
        <x:v>6</x:v>
      </x:c>
      <x:c r="H1082" s="6" t="str">
        <x:v>https://raw.githubusercontent.com/Mar-7th/StarRailRes/dbe8cdfcfb0bf657b9fe1cf92d5537f118ccb487/index_new/cn/character_promotions.json</x:v>
      </x:c>
    </x:row>
    <x:row r="1083" ht="20" customHeight="1">
      <x:c r="A1083" s="6" t="str">
        <x:v>角色突破</x:v>
      </x:c>
      <x:c r="B1083" s="6" t="str">
        <x:v>1406</x:v>
      </x:c>
      <x:c r="C1083" s="6" t="n">
        <x:v>2</x:v>
      </x:c>
      <x:c r="D1083" s="6" t="n">
        <x:v>3</x:v>
      </x:c>
      <x:c r="E1083" s="7" t="str">
        <x:v>110436</x:v>
      </x:c>
      <x:c r="F1083" s="7" t="str">
        <x:v>暗帷月华</x:v>
      </x:c>
      <x:c r="G1083" s="6" t="n">
        <x:v>3</x:v>
      </x:c>
      <x:c r="H1083" s="6" t="str">
        <x:v>https://raw.githubusercontent.com/Mar-7th/StarRailRes/dbe8cdfcfb0bf657b9fe1cf92d5537f118ccb487/index_new/cn/character_promotions.json</x:v>
      </x:c>
    </x:row>
    <x:row r="1084" ht="20" customHeight="1">
      <x:c r="A1084" s="6" t="str">
        <x:v>角色突破</x:v>
      </x:c>
      <x:c r="B1084" s="6" t="str">
        <x:v>1406</x:v>
      </x:c>
      <x:c r="C1084" s="6" t="n">
        <x:v>3</x:v>
      </x:c>
      <x:c r="D1084" s="6" t="n">
        <x:v>4</x:v>
      </x:c>
      <x:c r="E1084" s="7" t="str">
        <x:v>2</x:v>
      </x:c>
      <x:c r="F1084" s="7" t="str">
        <x:v>信用点</x:v>
      </x:c>
      <x:c r="G1084" s="6" t="n">
        <x:v>40000</x:v>
      </x:c>
      <x:c r="H1084" s="6" t="str">
        <x:v>https://raw.githubusercontent.com/Mar-7th/StarRailRes/dbe8cdfcfb0bf657b9fe1cf92d5537f118ccb487/index_new/cn/character_promotions.json</x:v>
      </x:c>
    </x:row>
    <x:row r="1085" ht="20" customHeight="1">
      <x:c r="A1085" s="6" t="str">
        <x:v>角色突破</x:v>
      </x:c>
      <x:c r="B1085" s="6" t="str">
        <x:v>1406</x:v>
      </x:c>
      <x:c r="C1085" s="6" t="n">
        <x:v>3</x:v>
      </x:c>
      <x:c r="D1085" s="6" t="n">
        <x:v>4</x:v>
      </x:c>
      <x:c r="E1085" s="7" t="str">
        <x:v>115012</x:v>
      </x:c>
      <x:c r="F1085" s="7" t="str">
        <x:v>悲鸣由远及近</x:v>
      </x:c>
      <x:c r="G1085" s="6" t="n">
        <x:v>9</x:v>
      </x:c>
      <x:c r="H1085" s="6" t="str">
        <x:v>https://raw.githubusercontent.com/Mar-7th/StarRailRes/dbe8cdfcfb0bf657b9fe1cf92d5537f118ccb487/index_new/cn/character_promotions.json</x:v>
      </x:c>
    </x:row>
    <x:row r="1086" ht="20" customHeight="1">
      <x:c r="A1086" s="6" t="str">
        <x:v>角色突破</x:v>
      </x:c>
      <x:c r="B1086" s="6" t="str">
        <x:v>1406</x:v>
      </x:c>
      <x:c r="C1086" s="6" t="n">
        <x:v>3</x:v>
      </x:c>
      <x:c r="D1086" s="6" t="n">
        <x:v>4</x:v>
      </x:c>
      <x:c r="E1086" s="7" t="str">
        <x:v>110436</x:v>
      </x:c>
      <x:c r="F1086" s="7" t="str">
        <x:v>暗帷月华</x:v>
      </x:c>
      <x:c r="G1086" s="6" t="n">
        <x:v>7</x:v>
      </x:c>
      <x:c r="H1086" s="6" t="str">
        <x:v>https://raw.githubusercontent.com/Mar-7th/StarRailRes/dbe8cdfcfb0bf657b9fe1cf92d5537f118ccb487/index_new/cn/character_promotions.json</x:v>
      </x:c>
    </x:row>
    <x:row r="1087" ht="20" customHeight="1">
      <x:c r="A1087" s="6" t="str">
        <x:v>角色突破</x:v>
      </x:c>
      <x:c r="B1087" s="6" t="str">
        <x:v>1406</x:v>
      </x:c>
      <x:c r="C1087" s="6" t="n">
        <x:v>4</x:v>
      </x:c>
      <x:c r="D1087" s="6" t="n">
        <x:v>5</x:v>
      </x:c>
      <x:c r="E1087" s="7" t="str">
        <x:v>2</x:v>
      </x:c>
      <x:c r="F1087" s="7" t="str">
        <x:v>信用点</x:v>
      </x:c>
      <x:c r="G1087" s="6" t="n">
        <x:v>80000</x:v>
      </x:c>
      <x:c r="H1087" s="6" t="str">
        <x:v>https://raw.githubusercontent.com/Mar-7th/StarRailRes/dbe8cdfcfb0bf657b9fe1cf92d5537f118ccb487/index_new/cn/character_promotions.json</x:v>
      </x:c>
    </x:row>
    <x:row r="1088" ht="20" customHeight="1">
      <x:c r="A1088" s="6" t="str">
        <x:v>角色突破</x:v>
      </x:c>
      <x:c r="B1088" s="6" t="str">
        <x:v>1406</x:v>
      </x:c>
      <x:c r="C1088" s="6" t="n">
        <x:v>4</x:v>
      </x:c>
      <x:c r="D1088" s="6" t="n">
        <x:v>5</x:v>
      </x:c>
      <x:c r="E1088" s="7" t="str">
        <x:v>115013</x:v>
      </x:c>
      <x:c r="F1088" s="7" t="str">
        <x:v>哀叹漫无止息</x:v>
      </x:c>
      <x:c r="G1088" s="6" t="n">
        <x:v>6</x:v>
      </x:c>
      <x:c r="H1088" s="6" t="str">
        <x:v>https://raw.githubusercontent.com/Mar-7th/StarRailRes/dbe8cdfcfb0bf657b9fe1cf92d5537f118ccb487/index_new/cn/character_promotions.json</x:v>
      </x:c>
    </x:row>
    <x:row r="1089" ht="20" customHeight="1">
      <x:c r="A1089" s="6" t="str">
        <x:v>角色突破</x:v>
      </x:c>
      <x:c r="B1089" s="6" t="str">
        <x:v>1406</x:v>
      </x:c>
      <x:c r="C1089" s="6" t="n">
        <x:v>4</x:v>
      </x:c>
      <x:c r="D1089" s="6" t="n">
        <x:v>5</x:v>
      </x:c>
      <x:c r="E1089" s="7" t="str">
        <x:v>110436</x:v>
      </x:c>
      <x:c r="F1089" s="7" t="str">
        <x:v>暗帷月华</x:v>
      </x:c>
      <x:c r="G1089" s="6" t="n">
        <x:v>20</x:v>
      </x:c>
      <x:c r="H1089" s="6" t="str">
        <x:v>https://raw.githubusercontent.com/Mar-7th/StarRailRes/dbe8cdfcfb0bf657b9fe1cf92d5537f118ccb487/index_new/cn/character_promotions.json</x:v>
      </x:c>
    </x:row>
    <x:row r="1090" ht="20" customHeight="1">
      <x:c r="A1090" s="6" t="str">
        <x:v>角色突破</x:v>
      </x:c>
      <x:c r="B1090" s="6" t="str">
        <x:v>1406</x:v>
      </x:c>
      <x:c r="C1090" s="6" t="n">
        <x:v>5</x:v>
      </x:c>
      <x:c r="D1090" s="6" t="n">
        <x:v>6</x:v>
      </x:c>
      <x:c r="E1090" s="7" t="str">
        <x:v>2</x:v>
      </x:c>
      <x:c r="F1090" s="7" t="str">
        <x:v>信用点</x:v>
      </x:c>
      <x:c r="G1090" s="6" t="n">
        <x:v>160000</x:v>
      </x:c>
      <x:c r="H1090" s="6" t="str">
        <x:v>https://raw.githubusercontent.com/Mar-7th/StarRailRes/dbe8cdfcfb0bf657b9fe1cf92d5537f118ccb487/index_new/cn/character_promotions.json</x:v>
      </x:c>
    </x:row>
    <x:row r="1091" ht="20" customHeight="1">
      <x:c r="A1091" s="6" t="str">
        <x:v>角色突破</x:v>
      </x:c>
      <x:c r="B1091" s="6" t="str">
        <x:v>1406</x:v>
      </x:c>
      <x:c r="C1091" s="6" t="n">
        <x:v>5</x:v>
      </x:c>
      <x:c r="D1091" s="6" t="n">
        <x:v>6</x:v>
      </x:c>
      <x:c r="E1091" s="7" t="str">
        <x:v>115013</x:v>
      </x:c>
      <x:c r="F1091" s="7" t="str">
        <x:v>哀叹漫无止息</x:v>
      </x:c>
      <x:c r="G1091" s="6" t="n">
        <x:v>9</x:v>
      </x:c>
      <x:c r="H1091" s="6" t="str">
        <x:v>https://raw.githubusercontent.com/Mar-7th/StarRailRes/dbe8cdfcfb0bf657b9fe1cf92d5537f118ccb487/index_new/cn/character_promotions.json</x:v>
      </x:c>
    </x:row>
    <x:row r="1092" ht="20" customHeight="1">
      <x:c r="A1092" s="6" t="str">
        <x:v>角色突破</x:v>
      </x:c>
      <x:c r="B1092" s="6" t="str">
        <x:v>1406</x:v>
      </x:c>
      <x:c r="C1092" s="6" t="n">
        <x:v>5</x:v>
      </x:c>
      <x:c r="D1092" s="6" t="n">
        <x:v>6</x:v>
      </x:c>
      <x:c r="E1092" s="7" t="str">
        <x:v>110436</x:v>
      </x:c>
      <x:c r="F1092" s="7" t="str">
        <x:v>暗帷月华</x:v>
      </x:c>
      <x:c r="G1092" s="6" t="n">
        <x:v>35</x:v>
      </x:c>
      <x:c r="H1092" s="6" t="str">
        <x:v>https://raw.githubusercontent.com/Mar-7th/StarRailRes/dbe8cdfcfb0bf657b9fe1cf92d5537f118ccb487/index_new/cn/character_promotions.json</x:v>
      </x:c>
    </x:row>
    <x:row r="1093" ht="20" customHeight="1">
      <x:c r="A1093" s="6" t="str">
        <x:v>角色突破</x:v>
      </x:c>
      <x:c r="B1093" s="6" t="str">
        <x:v>1407</x:v>
      </x:c>
      <x:c r="C1093" s="6" t="n">
        <x:v>0</x:v>
      </x:c>
      <x:c r="D1093" s="6" t="n">
        <x:v>1</x:v>
      </x:c>
      <x:c r="E1093" s="7" t="str">
        <x:v>2</x:v>
      </x:c>
      <x:c r="F1093" s="7" t="str">
        <x:v>信用点</x:v>
      </x:c>
      <x:c r="G1093" s="6" t="n">
        <x:v>4000</x:v>
      </x:c>
      <x:c r="H1093" s="6" t="str">
        <x:v>https://raw.githubusercontent.com/Mar-7th/StarRailRes/dbe8cdfcfb0bf657b9fe1cf92d5537f118ccb487/index_new/cn/character_promotions.json</x:v>
      </x:c>
    </x:row>
    <x:row r="1094" ht="20" customHeight="1">
      <x:c r="A1094" s="6" t="str">
        <x:v>角色突破</x:v>
      </x:c>
      <x:c r="B1094" s="6" t="str">
        <x:v>1407</x:v>
      </x:c>
      <x:c r="C1094" s="6" t="n">
        <x:v>0</x:v>
      </x:c>
      <x:c r="D1094" s="6" t="n">
        <x:v>1</x:v>
      </x:c>
      <x:c r="E1094" s="7" t="str">
        <x:v>115011</x:v>
      </x:c>
      <x:c r="F1094" s="7" t="str">
        <x:v>预兆似有若无</x:v>
      </x:c>
      <x:c r="G1094" s="6" t="n">
        <x:v>5</x:v>
      </x:c>
      <x:c r="H1094" s="6" t="str">
        <x:v>https://raw.githubusercontent.com/Mar-7th/StarRailRes/dbe8cdfcfb0bf657b9fe1cf92d5537f118ccb487/index_new/cn/character_promotions.json</x:v>
      </x:c>
    </x:row>
    <x:row r="1095" ht="20" customHeight="1">
      <x:c r="A1095" s="6" t="str">
        <x:v>角色突破</x:v>
      </x:c>
      <x:c r="B1095" s="6" t="str">
        <x:v>1407</x:v>
      </x:c>
      <x:c r="C1095" s="6" t="n">
        <x:v>1</x:v>
      </x:c>
      <x:c r="D1095" s="6" t="n">
        <x:v>2</x:v>
      </x:c>
      <x:c r="E1095" s="7" t="str">
        <x:v>2</x:v>
      </x:c>
      <x:c r="F1095" s="7" t="str">
        <x:v>信用点</x:v>
      </x:c>
      <x:c r="G1095" s="6" t="n">
        <x:v>8000</x:v>
      </x:c>
      <x:c r="H1095" s="6" t="str">
        <x:v>https://raw.githubusercontent.com/Mar-7th/StarRailRes/dbe8cdfcfb0bf657b9fe1cf92d5537f118ccb487/index_new/cn/character_promotions.json</x:v>
      </x:c>
    </x:row>
    <x:row r="1096" ht="20" customHeight="1">
      <x:c r="A1096" s="6" t="str">
        <x:v>角色突破</x:v>
      </x:c>
      <x:c r="B1096" s="6" t="str">
        <x:v>1407</x:v>
      </x:c>
      <x:c r="C1096" s="6" t="n">
        <x:v>1</x:v>
      </x:c>
      <x:c r="D1096" s="6" t="n">
        <x:v>2</x:v>
      </x:c>
      <x:c r="E1096" s="7" t="str">
        <x:v>115011</x:v>
      </x:c>
      <x:c r="F1096" s="7" t="str">
        <x:v>预兆似有若无</x:v>
      </x:c>
      <x:c r="G1096" s="6" t="n">
        <x:v>10</x:v>
      </x:c>
      <x:c r="H1096" s="6" t="str">
        <x:v>https://raw.githubusercontent.com/Mar-7th/StarRailRes/dbe8cdfcfb0bf657b9fe1cf92d5537f118ccb487/index_new/cn/character_promotions.json</x:v>
      </x:c>
    </x:row>
    <x:row r="1097" ht="20" customHeight="1">
      <x:c r="A1097" s="6" t="str">
        <x:v>角色突破</x:v>
      </x:c>
      <x:c r="B1097" s="6" t="str">
        <x:v>1407</x:v>
      </x:c>
      <x:c r="C1097" s="6" t="n">
        <x:v>2</x:v>
      </x:c>
      <x:c r="D1097" s="6" t="n">
        <x:v>3</x:v>
      </x:c>
      <x:c r="E1097" s="7" t="str">
        <x:v>2</x:v>
      </x:c>
      <x:c r="F1097" s="7" t="str">
        <x:v>信用点</x:v>
      </x:c>
      <x:c r="G1097" s="6" t="n">
        <x:v>16000</x:v>
      </x:c>
      <x:c r="H1097" s="6" t="str">
        <x:v>https://raw.githubusercontent.com/Mar-7th/StarRailRes/dbe8cdfcfb0bf657b9fe1cf92d5537f118ccb487/index_new/cn/character_promotions.json</x:v>
      </x:c>
    </x:row>
    <x:row r="1098" ht="20" customHeight="1">
      <x:c r="A1098" s="6" t="str">
        <x:v>角色突破</x:v>
      </x:c>
      <x:c r="B1098" s="6" t="str">
        <x:v>1407</x:v>
      </x:c>
      <x:c r="C1098" s="6" t="n">
        <x:v>2</x:v>
      </x:c>
      <x:c r="D1098" s="6" t="n">
        <x:v>3</x:v>
      </x:c>
      <x:c r="E1098" s="7" t="str">
        <x:v>115012</x:v>
      </x:c>
      <x:c r="F1098" s="7" t="str">
        <x:v>悲鸣由远及近</x:v>
      </x:c>
      <x:c r="G1098" s="6" t="n">
        <x:v>6</x:v>
      </x:c>
      <x:c r="H1098" s="6" t="str">
        <x:v>https://raw.githubusercontent.com/Mar-7th/StarRailRes/dbe8cdfcfb0bf657b9fe1cf92d5537f118ccb487/index_new/cn/character_promotions.json</x:v>
      </x:c>
    </x:row>
    <x:row r="1099" ht="20" customHeight="1">
      <x:c r="A1099" s="6" t="str">
        <x:v>角色突破</x:v>
      </x:c>
      <x:c r="B1099" s="6" t="str">
        <x:v>1407</x:v>
      </x:c>
      <x:c r="C1099" s="6" t="n">
        <x:v>2</x:v>
      </x:c>
      <x:c r="D1099" s="6" t="n">
        <x:v>3</x:v>
      </x:c>
      <x:c r="E1099" s="7" t="str">
        <x:v>110436</x:v>
      </x:c>
      <x:c r="F1099" s="7" t="str">
        <x:v>暗帷月华</x:v>
      </x:c>
      <x:c r="G1099" s="6" t="n">
        <x:v>3</x:v>
      </x:c>
      <x:c r="H1099" s="6" t="str">
        <x:v>https://raw.githubusercontent.com/Mar-7th/StarRailRes/dbe8cdfcfb0bf657b9fe1cf92d5537f118ccb487/index_new/cn/character_promotions.json</x:v>
      </x:c>
    </x:row>
    <x:row r="1100" ht="20" customHeight="1">
      <x:c r="A1100" s="6" t="str">
        <x:v>角色突破</x:v>
      </x:c>
      <x:c r="B1100" s="6" t="str">
        <x:v>1407</x:v>
      </x:c>
      <x:c r="C1100" s="6" t="n">
        <x:v>3</x:v>
      </x:c>
      <x:c r="D1100" s="6" t="n">
        <x:v>4</x:v>
      </x:c>
      <x:c r="E1100" s="7" t="str">
        <x:v>2</x:v>
      </x:c>
      <x:c r="F1100" s="7" t="str">
        <x:v>信用点</x:v>
      </x:c>
      <x:c r="G1100" s="6" t="n">
        <x:v>40000</x:v>
      </x:c>
      <x:c r="H1100" s="6" t="str">
        <x:v>https://raw.githubusercontent.com/Mar-7th/StarRailRes/dbe8cdfcfb0bf657b9fe1cf92d5537f118ccb487/index_new/cn/character_promotions.json</x:v>
      </x:c>
    </x:row>
    <x:row r="1101" ht="20" customHeight="1">
      <x:c r="A1101" s="6" t="str">
        <x:v>角色突破</x:v>
      </x:c>
      <x:c r="B1101" s="6" t="str">
        <x:v>1407</x:v>
      </x:c>
      <x:c r="C1101" s="6" t="n">
        <x:v>3</x:v>
      </x:c>
      <x:c r="D1101" s="6" t="n">
        <x:v>4</x:v>
      </x:c>
      <x:c r="E1101" s="7" t="str">
        <x:v>115012</x:v>
      </x:c>
      <x:c r="F1101" s="7" t="str">
        <x:v>悲鸣由远及近</x:v>
      </x:c>
      <x:c r="G1101" s="6" t="n">
        <x:v>9</x:v>
      </x:c>
      <x:c r="H1101" s="6" t="str">
        <x:v>https://raw.githubusercontent.com/Mar-7th/StarRailRes/dbe8cdfcfb0bf657b9fe1cf92d5537f118ccb487/index_new/cn/character_promotions.json</x:v>
      </x:c>
    </x:row>
    <x:row r="1102" ht="20" customHeight="1">
      <x:c r="A1102" s="6" t="str">
        <x:v>角色突破</x:v>
      </x:c>
      <x:c r="B1102" s="6" t="str">
        <x:v>1407</x:v>
      </x:c>
      <x:c r="C1102" s="6" t="n">
        <x:v>3</x:v>
      </x:c>
      <x:c r="D1102" s="6" t="n">
        <x:v>4</x:v>
      </x:c>
      <x:c r="E1102" s="7" t="str">
        <x:v>110436</x:v>
      </x:c>
      <x:c r="F1102" s="7" t="str">
        <x:v>暗帷月华</x:v>
      </x:c>
      <x:c r="G1102" s="6" t="n">
        <x:v>7</x:v>
      </x:c>
      <x:c r="H1102" s="6" t="str">
        <x:v>https://raw.githubusercontent.com/Mar-7th/StarRailRes/dbe8cdfcfb0bf657b9fe1cf92d5537f118ccb487/index_new/cn/character_promotions.json</x:v>
      </x:c>
    </x:row>
    <x:row r="1103" ht="20" customHeight="1">
      <x:c r="A1103" s="6" t="str">
        <x:v>角色突破</x:v>
      </x:c>
      <x:c r="B1103" s="6" t="str">
        <x:v>1407</x:v>
      </x:c>
      <x:c r="C1103" s="6" t="n">
        <x:v>4</x:v>
      </x:c>
      <x:c r="D1103" s="6" t="n">
        <x:v>5</x:v>
      </x:c>
      <x:c r="E1103" s="7" t="str">
        <x:v>2</x:v>
      </x:c>
      <x:c r="F1103" s="7" t="str">
        <x:v>信用点</x:v>
      </x:c>
      <x:c r="G1103" s="6" t="n">
        <x:v>80000</x:v>
      </x:c>
      <x:c r="H1103" s="6" t="str">
        <x:v>https://raw.githubusercontent.com/Mar-7th/StarRailRes/dbe8cdfcfb0bf657b9fe1cf92d5537f118ccb487/index_new/cn/character_promotions.json</x:v>
      </x:c>
    </x:row>
    <x:row r="1104" ht="20" customHeight="1">
      <x:c r="A1104" s="6" t="str">
        <x:v>角色突破</x:v>
      </x:c>
      <x:c r="B1104" s="6" t="str">
        <x:v>1407</x:v>
      </x:c>
      <x:c r="C1104" s="6" t="n">
        <x:v>4</x:v>
      </x:c>
      <x:c r="D1104" s="6" t="n">
        <x:v>5</x:v>
      </x:c>
      <x:c r="E1104" s="7" t="str">
        <x:v>115013</x:v>
      </x:c>
      <x:c r="F1104" s="7" t="str">
        <x:v>哀叹漫无止息</x:v>
      </x:c>
      <x:c r="G1104" s="6" t="n">
        <x:v>6</x:v>
      </x:c>
      <x:c r="H1104" s="6" t="str">
        <x:v>https://raw.githubusercontent.com/Mar-7th/StarRailRes/dbe8cdfcfb0bf657b9fe1cf92d5537f118ccb487/index_new/cn/character_promotions.json</x:v>
      </x:c>
    </x:row>
    <x:row r="1105" ht="20" customHeight="1">
      <x:c r="A1105" s="6" t="str">
        <x:v>角色突破</x:v>
      </x:c>
      <x:c r="B1105" s="6" t="str">
        <x:v>1407</x:v>
      </x:c>
      <x:c r="C1105" s="6" t="n">
        <x:v>4</x:v>
      </x:c>
      <x:c r="D1105" s="6" t="n">
        <x:v>5</x:v>
      </x:c>
      <x:c r="E1105" s="7" t="str">
        <x:v>110436</x:v>
      </x:c>
      <x:c r="F1105" s="7" t="str">
        <x:v>暗帷月华</x:v>
      </x:c>
      <x:c r="G1105" s="6" t="n">
        <x:v>20</x:v>
      </x:c>
      <x:c r="H1105" s="6" t="str">
        <x:v>https://raw.githubusercontent.com/Mar-7th/StarRailRes/dbe8cdfcfb0bf657b9fe1cf92d5537f118ccb487/index_new/cn/character_promotions.json</x:v>
      </x:c>
    </x:row>
    <x:row r="1106" ht="20" customHeight="1">
      <x:c r="A1106" s="6" t="str">
        <x:v>角色突破</x:v>
      </x:c>
      <x:c r="B1106" s="6" t="str">
        <x:v>1407</x:v>
      </x:c>
      <x:c r="C1106" s="6" t="n">
        <x:v>5</x:v>
      </x:c>
      <x:c r="D1106" s="6" t="n">
        <x:v>6</x:v>
      </x:c>
      <x:c r="E1106" s="7" t="str">
        <x:v>2</x:v>
      </x:c>
      <x:c r="F1106" s="7" t="str">
        <x:v>信用点</x:v>
      </x:c>
      <x:c r="G1106" s="6" t="n">
        <x:v>160000</x:v>
      </x:c>
      <x:c r="H1106" s="6" t="str">
        <x:v>https://raw.githubusercontent.com/Mar-7th/StarRailRes/dbe8cdfcfb0bf657b9fe1cf92d5537f118ccb487/index_new/cn/character_promotions.json</x:v>
      </x:c>
    </x:row>
    <x:row r="1107" ht="20" customHeight="1">
      <x:c r="A1107" s="6" t="str">
        <x:v>角色突破</x:v>
      </x:c>
      <x:c r="B1107" s="6" t="str">
        <x:v>1407</x:v>
      </x:c>
      <x:c r="C1107" s="6" t="n">
        <x:v>5</x:v>
      </x:c>
      <x:c r="D1107" s="6" t="n">
        <x:v>6</x:v>
      </x:c>
      <x:c r="E1107" s="7" t="str">
        <x:v>115013</x:v>
      </x:c>
      <x:c r="F1107" s="7" t="str">
        <x:v>哀叹漫无止息</x:v>
      </x:c>
      <x:c r="G1107" s="6" t="n">
        <x:v>9</x:v>
      </x:c>
      <x:c r="H1107" s="6" t="str">
        <x:v>https://raw.githubusercontent.com/Mar-7th/StarRailRes/dbe8cdfcfb0bf657b9fe1cf92d5537f118ccb487/index_new/cn/character_promotions.json</x:v>
      </x:c>
    </x:row>
    <x:row r="1108" ht="20" customHeight="1">
      <x:c r="A1108" s="6" t="str">
        <x:v>角色突破</x:v>
      </x:c>
      <x:c r="B1108" s="6" t="str">
        <x:v>1407</x:v>
      </x:c>
      <x:c r="C1108" s="6" t="n">
        <x:v>5</x:v>
      </x:c>
      <x:c r="D1108" s="6" t="n">
        <x:v>6</x:v>
      </x:c>
      <x:c r="E1108" s="7" t="str">
        <x:v>110436</x:v>
      </x:c>
      <x:c r="F1108" s="7" t="str">
        <x:v>暗帷月华</x:v>
      </x:c>
      <x:c r="G1108" s="6" t="n">
        <x:v>35</x:v>
      </x:c>
      <x:c r="H1108" s="6" t="str">
        <x:v>https://raw.githubusercontent.com/Mar-7th/StarRailRes/dbe8cdfcfb0bf657b9fe1cf92d5537f118ccb487/index_new/cn/character_promotions.json</x:v>
      </x:c>
    </x:row>
    <x:row r="1109" ht="20" customHeight="1">
      <x:c r="A1109" s="6" t="str">
        <x:v>角色突破</x:v>
      </x:c>
      <x:c r="B1109" s="6" t="str">
        <x:v>1408</x:v>
      </x:c>
      <x:c r="C1109" s="6" t="n">
        <x:v>0</x:v>
      </x:c>
      <x:c r="D1109" s="6" t="n">
        <x:v>1</x:v>
      </x:c>
      <x:c r="E1109" s="7" t="str">
        <x:v>2</x:v>
      </x:c>
      <x:c r="F1109" s="7" t="str">
        <x:v>信用点</x:v>
      </x:c>
      <x:c r="G1109" s="6" t="n">
        <x:v>4000</x:v>
      </x:c>
      <x:c r="H1109" s="6" t="str">
        <x:v>https://raw.githubusercontent.com/Mar-7th/StarRailRes/dbe8cdfcfb0bf657b9fe1cf92d5537f118ccb487/index_new/cn/character_promotions.json</x:v>
      </x:c>
    </x:row>
    <x:row r="1110" ht="20" customHeight="1">
      <x:c r="A1110" s="6" t="str">
        <x:v>角色突破</x:v>
      </x:c>
      <x:c r="B1110" s="6" t="str">
        <x:v>1408</x:v>
      </x:c>
      <x:c r="C1110" s="6" t="n">
        <x:v>0</x:v>
      </x:c>
      <x:c r="D1110" s="6" t="n">
        <x:v>1</x:v>
      </x:c>
      <x:c r="E1110" s="7" t="str">
        <x:v>115011</x:v>
      </x:c>
      <x:c r="F1110" s="7" t="str">
        <x:v>预兆似有若无</x:v>
      </x:c>
      <x:c r="G1110" s="6" t="n">
        <x:v>5</x:v>
      </x:c>
      <x:c r="H1110" s="6" t="str">
        <x:v>https://raw.githubusercontent.com/Mar-7th/StarRailRes/dbe8cdfcfb0bf657b9fe1cf92d5537f118ccb487/index_new/cn/character_promotions.json</x:v>
      </x:c>
    </x:row>
    <x:row r="1111" ht="20" customHeight="1">
      <x:c r="A1111" s="6" t="str">
        <x:v>角色突破</x:v>
      </x:c>
      <x:c r="B1111" s="6" t="str">
        <x:v>1408</x:v>
      </x:c>
      <x:c r="C1111" s="6" t="n">
        <x:v>1</x:v>
      </x:c>
      <x:c r="D1111" s="6" t="n">
        <x:v>2</x:v>
      </x:c>
      <x:c r="E1111" s="7" t="str">
        <x:v>2</x:v>
      </x:c>
      <x:c r="F1111" s="7" t="str">
        <x:v>信用点</x:v>
      </x:c>
      <x:c r="G1111" s="6" t="n">
        <x:v>8000</x:v>
      </x:c>
      <x:c r="H1111" s="6" t="str">
        <x:v>https://raw.githubusercontent.com/Mar-7th/StarRailRes/dbe8cdfcfb0bf657b9fe1cf92d5537f118ccb487/index_new/cn/character_promotions.json</x:v>
      </x:c>
    </x:row>
    <x:row r="1112" ht="20" customHeight="1">
      <x:c r="A1112" s="6" t="str">
        <x:v>角色突破</x:v>
      </x:c>
      <x:c r="B1112" s="6" t="str">
        <x:v>1408</x:v>
      </x:c>
      <x:c r="C1112" s="6" t="n">
        <x:v>1</x:v>
      </x:c>
      <x:c r="D1112" s="6" t="n">
        <x:v>2</x:v>
      </x:c>
      <x:c r="E1112" s="7" t="str">
        <x:v>115011</x:v>
      </x:c>
      <x:c r="F1112" s="7" t="str">
        <x:v>预兆似有若无</x:v>
      </x:c>
      <x:c r="G1112" s="6" t="n">
        <x:v>10</x:v>
      </x:c>
      <x:c r="H1112" s="6" t="str">
        <x:v>https://raw.githubusercontent.com/Mar-7th/StarRailRes/dbe8cdfcfb0bf657b9fe1cf92d5537f118ccb487/index_new/cn/character_promotions.json</x:v>
      </x:c>
    </x:row>
    <x:row r="1113" ht="20" customHeight="1">
      <x:c r="A1113" s="6" t="str">
        <x:v>角色突破</x:v>
      </x:c>
      <x:c r="B1113" s="6" t="str">
        <x:v>1408</x:v>
      </x:c>
      <x:c r="C1113" s="6" t="n">
        <x:v>2</x:v>
      </x:c>
      <x:c r="D1113" s="6" t="n">
        <x:v>3</x:v>
      </x:c>
      <x:c r="E1113" s="7" t="str">
        <x:v>2</x:v>
      </x:c>
      <x:c r="F1113" s="7" t="str">
        <x:v>信用点</x:v>
      </x:c>
      <x:c r="G1113" s="6" t="n">
        <x:v>16000</x:v>
      </x:c>
      <x:c r="H1113" s="6" t="str">
        <x:v>https://raw.githubusercontent.com/Mar-7th/StarRailRes/dbe8cdfcfb0bf657b9fe1cf92d5537f118ccb487/index_new/cn/character_promotions.json</x:v>
      </x:c>
    </x:row>
    <x:row r="1114" ht="20" customHeight="1">
      <x:c r="A1114" s="6" t="str">
        <x:v>角色突破</x:v>
      </x:c>
      <x:c r="B1114" s="6" t="str">
        <x:v>1408</x:v>
      </x:c>
      <x:c r="C1114" s="6" t="n">
        <x:v>2</x:v>
      </x:c>
      <x:c r="D1114" s="6" t="n">
        <x:v>3</x:v>
      </x:c>
      <x:c r="E1114" s="7" t="str">
        <x:v>115012</x:v>
      </x:c>
      <x:c r="F1114" s="7" t="str">
        <x:v>悲鸣由远及近</x:v>
      </x:c>
      <x:c r="G1114" s="6" t="n">
        <x:v>6</x:v>
      </x:c>
      <x:c r="H1114" s="6" t="str">
        <x:v>https://raw.githubusercontent.com/Mar-7th/StarRailRes/dbe8cdfcfb0bf657b9fe1cf92d5537f118ccb487/index_new/cn/character_promotions.json</x:v>
      </x:c>
    </x:row>
    <x:row r="1115" ht="20" customHeight="1">
      <x:c r="A1115" s="6" t="str">
        <x:v>角色突破</x:v>
      </x:c>
      <x:c r="B1115" s="6" t="str">
        <x:v>1408</x:v>
      </x:c>
      <x:c r="C1115" s="6" t="n">
        <x:v>2</x:v>
      </x:c>
      <x:c r="D1115" s="6" t="n">
        <x:v>3</x:v>
      </x:c>
      <x:c r="E1115" s="7" t="str">
        <x:v>110431</x:v>
      </x:c>
      <x:c r="F1115" s="7" t="str">
        <x:v>侵略凝块</x:v>
      </x:c>
      <x:c r="G1115" s="6" t="n">
        <x:v>3</x:v>
      </x:c>
      <x:c r="H1115" s="6" t="str">
        <x:v>https://raw.githubusercontent.com/Mar-7th/StarRailRes/dbe8cdfcfb0bf657b9fe1cf92d5537f118ccb487/index_new/cn/character_promotions.json</x:v>
      </x:c>
    </x:row>
    <x:row r="1116" ht="20" customHeight="1">
      <x:c r="A1116" s="6" t="str">
        <x:v>角色突破</x:v>
      </x:c>
      <x:c r="B1116" s="6" t="str">
        <x:v>1408</x:v>
      </x:c>
      <x:c r="C1116" s="6" t="n">
        <x:v>3</x:v>
      </x:c>
      <x:c r="D1116" s="6" t="n">
        <x:v>4</x:v>
      </x:c>
      <x:c r="E1116" s="7" t="str">
        <x:v>2</x:v>
      </x:c>
      <x:c r="F1116" s="7" t="str">
        <x:v>信用点</x:v>
      </x:c>
      <x:c r="G1116" s="6" t="n">
        <x:v>40000</x:v>
      </x:c>
      <x:c r="H1116" s="6" t="str">
        <x:v>https://raw.githubusercontent.com/Mar-7th/StarRailRes/dbe8cdfcfb0bf657b9fe1cf92d5537f118ccb487/index_new/cn/character_promotions.json</x:v>
      </x:c>
    </x:row>
    <x:row r="1117" ht="20" customHeight="1">
      <x:c r="A1117" s="6" t="str">
        <x:v>角色突破</x:v>
      </x:c>
      <x:c r="B1117" s="6" t="str">
        <x:v>1408</x:v>
      </x:c>
      <x:c r="C1117" s="6" t="n">
        <x:v>3</x:v>
      </x:c>
      <x:c r="D1117" s="6" t="n">
        <x:v>4</x:v>
      </x:c>
      <x:c r="E1117" s="7" t="str">
        <x:v>115012</x:v>
      </x:c>
      <x:c r="F1117" s="7" t="str">
        <x:v>悲鸣由远及近</x:v>
      </x:c>
      <x:c r="G1117" s="6" t="n">
        <x:v>9</x:v>
      </x:c>
      <x:c r="H1117" s="6" t="str">
        <x:v>https://raw.githubusercontent.com/Mar-7th/StarRailRes/dbe8cdfcfb0bf657b9fe1cf92d5537f118ccb487/index_new/cn/character_promotions.json</x:v>
      </x:c>
    </x:row>
    <x:row r="1118" ht="20" customHeight="1">
      <x:c r="A1118" s="6" t="str">
        <x:v>角色突破</x:v>
      </x:c>
      <x:c r="B1118" s="6" t="str">
        <x:v>1408</x:v>
      </x:c>
      <x:c r="C1118" s="6" t="n">
        <x:v>3</x:v>
      </x:c>
      <x:c r="D1118" s="6" t="n">
        <x:v>4</x:v>
      </x:c>
      <x:c r="E1118" s="7" t="str">
        <x:v>110431</x:v>
      </x:c>
      <x:c r="F1118" s="7" t="str">
        <x:v>侵略凝块</x:v>
      </x:c>
      <x:c r="G1118" s="6" t="n">
        <x:v>7</x:v>
      </x:c>
      <x:c r="H1118" s="6" t="str">
        <x:v>https://raw.githubusercontent.com/Mar-7th/StarRailRes/dbe8cdfcfb0bf657b9fe1cf92d5537f118ccb487/index_new/cn/character_promotions.json</x:v>
      </x:c>
    </x:row>
    <x:row r="1119" ht="20" customHeight="1">
      <x:c r="A1119" s="6" t="str">
        <x:v>角色突破</x:v>
      </x:c>
      <x:c r="B1119" s="6" t="str">
        <x:v>1408</x:v>
      </x:c>
      <x:c r="C1119" s="6" t="n">
        <x:v>4</x:v>
      </x:c>
      <x:c r="D1119" s="6" t="n">
        <x:v>5</x:v>
      </x:c>
      <x:c r="E1119" s="7" t="str">
        <x:v>2</x:v>
      </x:c>
      <x:c r="F1119" s="7" t="str">
        <x:v>信用点</x:v>
      </x:c>
      <x:c r="G1119" s="6" t="n">
        <x:v>80000</x:v>
      </x:c>
      <x:c r="H1119" s="6" t="str">
        <x:v>https://raw.githubusercontent.com/Mar-7th/StarRailRes/dbe8cdfcfb0bf657b9fe1cf92d5537f118ccb487/index_new/cn/character_promotions.json</x:v>
      </x:c>
    </x:row>
    <x:row r="1120" ht="20" customHeight="1">
      <x:c r="A1120" s="6" t="str">
        <x:v>角色突破</x:v>
      </x:c>
      <x:c r="B1120" s="6" t="str">
        <x:v>1408</x:v>
      </x:c>
      <x:c r="C1120" s="6" t="n">
        <x:v>4</x:v>
      </x:c>
      <x:c r="D1120" s="6" t="n">
        <x:v>5</x:v>
      </x:c>
      <x:c r="E1120" s="7" t="str">
        <x:v>115013</x:v>
      </x:c>
      <x:c r="F1120" s="7" t="str">
        <x:v>哀叹漫无止息</x:v>
      </x:c>
      <x:c r="G1120" s="6" t="n">
        <x:v>6</x:v>
      </x:c>
      <x:c r="H1120" s="6" t="str">
        <x:v>https://raw.githubusercontent.com/Mar-7th/StarRailRes/dbe8cdfcfb0bf657b9fe1cf92d5537f118ccb487/index_new/cn/character_promotions.json</x:v>
      </x:c>
    </x:row>
    <x:row r="1121" ht="20" customHeight="1">
      <x:c r="A1121" s="6" t="str">
        <x:v>角色突破</x:v>
      </x:c>
      <x:c r="B1121" s="6" t="str">
        <x:v>1408</x:v>
      </x:c>
      <x:c r="C1121" s="6" t="n">
        <x:v>4</x:v>
      </x:c>
      <x:c r="D1121" s="6" t="n">
        <x:v>5</x:v>
      </x:c>
      <x:c r="E1121" s="7" t="str">
        <x:v>110431</x:v>
      </x:c>
      <x:c r="F1121" s="7" t="str">
        <x:v>侵略凝块</x:v>
      </x:c>
      <x:c r="G1121" s="6" t="n">
        <x:v>20</x:v>
      </x:c>
      <x:c r="H1121" s="6" t="str">
        <x:v>https://raw.githubusercontent.com/Mar-7th/StarRailRes/dbe8cdfcfb0bf657b9fe1cf92d5537f118ccb487/index_new/cn/character_promotions.json</x:v>
      </x:c>
    </x:row>
    <x:row r="1122" ht="20" customHeight="1">
      <x:c r="A1122" s="6" t="str">
        <x:v>角色突破</x:v>
      </x:c>
      <x:c r="B1122" s="6" t="str">
        <x:v>1408</x:v>
      </x:c>
      <x:c r="C1122" s="6" t="n">
        <x:v>5</x:v>
      </x:c>
      <x:c r="D1122" s="6" t="n">
        <x:v>6</x:v>
      </x:c>
      <x:c r="E1122" s="7" t="str">
        <x:v>2</x:v>
      </x:c>
      <x:c r="F1122" s="7" t="str">
        <x:v>信用点</x:v>
      </x:c>
      <x:c r="G1122" s="6" t="n">
        <x:v>160000</x:v>
      </x:c>
      <x:c r="H1122" s="6" t="str">
        <x:v>https://raw.githubusercontent.com/Mar-7th/StarRailRes/dbe8cdfcfb0bf657b9fe1cf92d5537f118ccb487/index_new/cn/character_promotions.json</x:v>
      </x:c>
    </x:row>
    <x:row r="1123" ht="20" customHeight="1">
      <x:c r="A1123" s="6" t="str">
        <x:v>角色突破</x:v>
      </x:c>
      <x:c r="B1123" s="6" t="str">
        <x:v>1408</x:v>
      </x:c>
      <x:c r="C1123" s="6" t="n">
        <x:v>5</x:v>
      </x:c>
      <x:c r="D1123" s="6" t="n">
        <x:v>6</x:v>
      </x:c>
      <x:c r="E1123" s="7" t="str">
        <x:v>115013</x:v>
      </x:c>
      <x:c r="F1123" s="7" t="str">
        <x:v>哀叹漫无止息</x:v>
      </x:c>
      <x:c r="G1123" s="6" t="n">
        <x:v>9</x:v>
      </x:c>
      <x:c r="H1123" s="6" t="str">
        <x:v>https://raw.githubusercontent.com/Mar-7th/StarRailRes/dbe8cdfcfb0bf657b9fe1cf92d5537f118ccb487/index_new/cn/character_promotions.json</x:v>
      </x:c>
    </x:row>
    <x:row r="1124" ht="20" customHeight="1">
      <x:c r="A1124" s="6" t="str">
        <x:v>角色突破</x:v>
      </x:c>
      <x:c r="B1124" s="6" t="str">
        <x:v>1408</x:v>
      </x:c>
      <x:c r="C1124" s="6" t="n">
        <x:v>5</x:v>
      </x:c>
      <x:c r="D1124" s="6" t="n">
        <x:v>6</x:v>
      </x:c>
      <x:c r="E1124" s="7" t="str">
        <x:v>110431</x:v>
      </x:c>
      <x:c r="F1124" s="7" t="str">
        <x:v>侵略凝块</x:v>
      </x:c>
      <x:c r="G1124" s="6" t="n">
        <x:v>35</x:v>
      </x:c>
      <x:c r="H1124" s="6" t="str">
        <x:v>https://raw.githubusercontent.com/Mar-7th/StarRailRes/dbe8cdfcfb0bf657b9fe1cf92d5537f118ccb487/index_new/cn/character_promotions.json</x:v>
      </x:c>
    </x:row>
    <x:row r="1125" ht="20" customHeight="1">
      <x:c r="A1125" s="6" t="str">
        <x:v>角色突破</x:v>
      </x:c>
      <x:c r="B1125" s="6" t="str">
        <x:v>1409</x:v>
      </x:c>
      <x:c r="C1125" s="6" t="n">
        <x:v>0</x:v>
      </x:c>
      <x:c r="D1125" s="6" t="n">
        <x:v>1</x:v>
      </x:c>
      <x:c r="E1125" s="7" t="str">
        <x:v>2</x:v>
      </x:c>
      <x:c r="F1125" s="7" t="str">
        <x:v>信用点</x:v>
      </x:c>
      <x:c r="G1125" s="6" t="n">
        <x:v>4000</x:v>
      </x:c>
      <x:c r="H1125" s="6" t="str">
        <x:v>https://raw.githubusercontent.com/Mar-7th/StarRailRes/dbe8cdfcfb0bf657b9fe1cf92d5537f118ccb487/index_new/cn/character_promotions.json</x:v>
      </x:c>
    </x:row>
    <x:row r="1126" ht="20" customHeight="1">
      <x:c r="A1126" s="6" t="str">
        <x:v>角色突破</x:v>
      </x:c>
      <x:c r="B1126" s="6" t="str">
        <x:v>1409</x:v>
      </x:c>
      <x:c r="C1126" s="6" t="n">
        <x:v>0</x:v>
      </x:c>
      <x:c r="D1126" s="6" t="n">
        <x:v>1</x:v>
      </x:c>
      <x:c r="E1126" s="7" t="str">
        <x:v>115001</x:v>
      </x:c>
      <x:c r="F1126" s="7" t="str">
        <x:v>恐惧踏碎血肉</x:v>
      </x:c>
      <x:c r="G1126" s="6" t="n">
        <x:v>5</x:v>
      </x:c>
      <x:c r="H1126" s="6" t="str">
        <x:v>https://raw.githubusercontent.com/Mar-7th/StarRailRes/dbe8cdfcfb0bf657b9fe1cf92d5537f118ccb487/index_new/cn/character_promotions.json</x:v>
      </x:c>
    </x:row>
    <x:row r="1127" ht="20" customHeight="1">
      <x:c r="A1127" s="6" t="str">
        <x:v>角色突破</x:v>
      </x:c>
      <x:c r="B1127" s="6" t="str">
        <x:v>1409</x:v>
      </x:c>
      <x:c r="C1127" s="6" t="n">
        <x:v>1</x:v>
      </x:c>
      <x:c r="D1127" s="6" t="n">
        <x:v>2</x:v>
      </x:c>
      <x:c r="E1127" s="7" t="str">
        <x:v>2</x:v>
      </x:c>
      <x:c r="F1127" s="7" t="str">
        <x:v>信用点</x:v>
      </x:c>
      <x:c r="G1127" s="6" t="n">
        <x:v>8000</x:v>
      </x:c>
      <x:c r="H1127" s="6" t="str">
        <x:v>https://raw.githubusercontent.com/Mar-7th/StarRailRes/dbe8cdfcfb0bf657b9fe1cf92d5537f118ccb487/index_new/cn/character_promotions.json</x:v>
      </x:c>
    </x:row>
    <x:row r="1128" ht="20" customHeight="1">
      <x:c r="A1128" s="6" t="str">
        <x:v>角色突破</x:v>
      </x:c>
      <x:c r="B1128" s="6" t="str">
        <x:v>1409</x:v>
      </x:c>
      <x:c r="C1128" s="6" t="n">
        <x:v>1</x:v>
      </x:c>
      <x:c r="D1128" s="6" t="n">
        <x:v>2</x:v>
      </x:c>
      <x:c r="E1128" s="7" t="str">
        <x:v>115001</x:v>
      </x:c>
      <x:c r="F1128" s="7" t="str">
        <x:v>恐惧踏碎血肉</x:v>
      </x:c>
      <x:c r="G1128" s="6" t="n">
        <x:v>10</x:v>
      </x:c>
      <x:c r="H1128" s="6" t="str">
        <x:v>https://raw.githubusercontent.com/Mar-7th/StarRailRes/dbe8cdfcfb0bf657b9fe1cf92d5537f118ccb487/index_new/cn/character_promotions.json</x:v>
      </x:c>
    </x:row>
    <x:row r="1129" ht="20" customHeight="1">
      <x:c r="A1129" s="6" t="str">
        <x:v>角色突破</x:v>
      </x:c>
      <x:c r="B1129" s="6" t="str">
        <x:v>1409</x:v>
      </x:c>
      <x:c r="C1129" s="6" t="n">
        <x:v>2</x:v>
      </x:c>
      <x:c r="D1129" s="6" t="n">
        <x:v>3</x:v>
      </x:c>
      <x:c r="E1129" s="7" t="str">
        <x:v>2</x:v>
      </x:c>
      <x:c r="F1129" s="7" t="str">
        <x:v>信用点</x:v>
      </x:c>
      <x:c r="G1129" s="6" t="n">
        <x:v>16000</x:v>
      </x:c>
      <x:c r="H1129" s="6" t="str">
        <x:v>https://raw.githubusercontent.com/Mar-7th/StarRailRes/dbe8cdfcfb0bf657b9fe1cf92d5537f118ccb487/index_new/cn/character_promotions.json</x:v>
      </x:c>
    </x:row>
    <x:row r="1130" ht="20" customHeight="1">
      <x:c r="A1130" s="6" t="str">
        <x:v>角色突破</x:v>
      </x:c>
      <x:c r="B1130" s="6" t="str">
        <x:v>1409</x:v>
      </x:c>
      <x:c r="C1130" s="6" t="n">
        <x:v>2</x:v>
      </x:c>
      <x:c r="D1130" s="6" t="n">
        <x:v>3</x:v>
      </x:c>
      <x:c r="E1130" s="7" t="str">
        <x:v>115002</x:v>
      </x:c>
      <x:c r="F1130" s="7" t="str">
        <x:v>勇气撕裂胸膛</x:v>
      </x:c>
      <x:c r="G1130" s="6" t="n">
        <x:v>6</x:v>
      </x:c>
      <x:c r="H1130" s="6" t="str">
        <x:v>https://raw.githubusercontent.com/Mar-7th/StarRailRes/dbe8cdfcfb0bf657b9fe1cf92d5537f118ccb487/index_new/cn/character_promotions.json</x:v>
      </x:c>
    </x:row>
    <x:row r="1131" ht="20" customHeight="1">
      <x:c r="A1131" s="6" t="str">
        <x:v>角色突破</x:v>
      </x:c>
      <x:c r="B1131" s="6" t="str">
        <x:v>1409</x:v>
      </x:c>
      <x:c r="C1131" s="6" t="n">
        <x:v>2</x:v>
      </x:c>
      <x:c r="D1131" s="6" t="n">
        <x:v>3</x:v>
      </x:c>
      <x:c r="E1131" s="7" t="str">
        <x:v>110425</x:v>
      </x:c>
      <x:c r="F1131" s="7" t="str">
        <x:v>一杯酩酊的时代</x:v>
      </x:c>
      <x:c r="G1131" s="6" t="n">
        <x:v>3</x:v>
      </x:c>
      <x:c r="H1131" s="6" t="str">
        <x:v>https://raw.githubusercontent.com/Mar-7th/StarRailRes/dbe8cdfcfb0bf657b9fe1cf92d5537f118ccb487/index_new/cn/character_promotions.json</x:v>
      </x:c>
    </x:row>
    <x:row r="1132" ht="20" customHeight="1">
      <x:c r="A1132" s="6" t="str">
        <x:v>角色突破</x:v>
      </x:c>
      <x:c r="B1132" s="6" t="str">
        <x:v>1409</x:v>
      </x:c>
      <x:c r="C1132" s="6" t="n">
        <x:v>3</x:v>
      </x:c>
      <x:c r="D1132" s="6" t="n">
        <x:v>4</x:v>
      </x:c>
      <x:c r="E1132" s="7" t="str">
        <x:v>2</x:v>
      </x:c>
      <x:c r="F1132" s="7" t="str">
        <x:v>信用点</x:v>
      </x:c>
      <x:c r="G1132" s="6" t="n">
        <x:v>40000</x:v>
      </x:c>
      <x:c r="H1132" s="6" t="str">
        <x:v>https://raw.githubusercontent.com/Mar-7th/StarRailRes/dbe8cdfcfb0bf657b9fe1cf92d5537f118ccb487/index_new/cn/character_promotions.json</x:v>
      </x:c>
    </x:row>
    <x:row r="1133" ht="20" customHeight="1">
      <x:c r="A1133" s="6" t="str">
        <x:v>角色突破</x:v>
      </x:c>
      <x:c r="B1133" s="6" t="str">
        <x:v>1409</x:v>
      </x:c>
      <x:c r="C1133" s="6" t="n">
        <x:v>3</x:v>
      </x:c>
      <x:c r="D1133" s="6" t="n">
        <x:v>4</x:v>
      </x:c>
      <x:c r="E1133" s="7" t="str">
        <x:v>115002</x:v>
      </x:c>
      <x:c r="F1133" s="7" t="str">
        <x:v>勇气撕裂胸膛</x:v>
      </x:c>
      <x:c r="G1133" s="6" t="n">
        <x:v>9</x:v>
      </x:c>
      <x:c r="H1133" s="6" t="str">
        <x:v>https://raw.githubusercontent.com/Mar-7th/StarRailRes/dbe8cdfcfb0bf657b9fe1cf92d5537f118ccb487/index_new/cn/character_promotions.json</x:v>
      </x:c>
    </x:row>
    <x:row r="1134" ht="20" customHeight="1">
      <x:c r="A1134" s="6" t="str">
        <x:v>角色突破</x:v>
      </x:c>
      <x:c r="B1134" s="6" t="str">
        <x:v>1409</x:v>
      </x:c>
      <x:c r="C1134" s="6" t="n">
        <x:v>3</x:v>
      </x:c>
      <x:c r="D1134" s="6" t="n">
        <x:v>4</x:v>
      </x:c>
      <x:c r="E1134" s="7" t="str">
        <x:v>110425</x:v>
      </x:c>
      <x:c r="F1134" s="7" t="str">
        <x:v>一杯酩酊的时代</x:v>
      </x:c>
      <x:c r="G1134" s="6" t="n">
        <x:v>7</x:v>
      </x:c>
      <x:c r="H1134" s="6" t="str">
        <x:v>https://raw.githubusercontent.com/Mar-7th/StarRailRes/dbe8cdfcfb0bf657b9fe1cf92d5537f118ccb487/index_new/cn/character_promotions.json</x:v>
      </x:c>
    </x:row>
    <x:row r="1135" ht="20" customHeight="1">
      <x:c r="A1135" s="6" t="str">
        <x:v>角色突破</x:v>
      </x:c>
      <x:c r="B1135" s="6" t="str">
        <x:v>1409</x:v>
      </x:c>
      <x:c r="C1135" s="6" t="n">
        <x:v>4</x:v>
      </x:c>
      <x:c r="D1135" s="6" t="n">
        <x:v>5</x:v>
      </x:c>
      <x:c r="E1135" s="7" t="str">
        <x:v>2</x:v>
      </x:c>
      <x:c r="F1135" s="7" t="str">
        <x:v>信用点</x:v>
      </x:c>
      <x:c r="G1135" s="6" t="n">
        <x:v>80000</x:v>
      </x:c>
      <x:c r="H1135" s="6" t="str">
        <x:v>https://raw.githubusercontent.com/Mar-7th/StarRailRes/dbe8cdfcfb0bf657b9fe1cf92d5537f118ccb487/index_new/cn/character_promotions.json</x:v>
      </x:c>
    </x:row>
    <x:row r="1136" ht="20" customHeight="1">
      <x:c r="A1136" s="6" t="str">
        <x:v>角色突破</x:v>
      </x:c>
      <x:c r="B1136" s="6" t="str">
        <x:v>1409</x:v>
      </x:c>
      <x:c r="C1136" s="6" t="n">
        <x:v>4</x:v>
      </x:c>
      <x:c r="D1136" s="6" t="n">
        <x:v>5</x:v>
      </x:c>
      <x:c r="E1136" s="7" t="str">
        <x:v>115003</x:v>
      </x:c>
      <x:c r="F1136" s="7" t="str">
        <x:v>荣耀洗礼身躯</x:v>
      </x:c>
      <x:c r="G1136" s="6" t="n">
        <x:v>6</x:v>
      </x:c>
      <x:c r="H1136" s="6" t="str">
        <x:v>https://raw.githubusercontent.com/Mar-7th/StarRailRes/dbe8cdfcfb0bf657b9fe1cf92d5537f118ccb487/index_new/cn/character_promotions.json</x:v>
      </x:c>
    </x:row>
    <x:row r="1137" ht="20" customHeight="1">
      <x:c r="A1137" s="6" t="str">
        <x:v>角色突破</x:v>
      </x:c>
      <x:c r="B1137" s="6" t="str">
        <x:v>1409</x:v>
      </x:c>
      <x:c r="C1137" s="6" t="n">
        <x:v>4</x:v>
      </x:c>
      <x:c r="D1137" s="6" t="n">
        <x:v>5</x:v>
      </x:c>
      <x:c r="E1137" s="7" t="str">
        <x:v>110425</x:v>
      </x:c>
      <x:c r="F1137" s="7" t="str">
        <x:v>一杯酩酊的时代</x:v>
      </x:c>
      <x:c r="G1137" s="6" t="n">
        <x:v>20</x:v>
      </x:c>
      <x:c r="H1137" s="6" t="str">
        <x:v>https://raw.githubusercontent.com/Mar-7th/StarRailRes/dbe8cdfcfb0bf657b9fe1cf92d5537f118ccb487/index_new/cn/character_promotions.json</x:v>
      </x:c>
    </x:row>
    <x:row r="1138" ht="20" customHeight="1">
      <x:c r="A1138" s="6" t="str">
        <x:v>角色突破</x:v>
      </x:c>
      <x:c r="B1138" s="6" t="str">
        <x:v>1409</x:v>
      </x:c>
      <x:c r="C1138" s="6" t="n">
        <x:v>5</x:v>
      </x:c>
      <x:c r="D1138" s="6" t="n">
        <x:v>6</x:v>
      </x:c>
      <x:c r="E1138" s="7" t="str">
        <x:v>2</x:v>
      </x:c>
      <x:c r="F1138" s="7" t="str">
        <x:v>信用点</x:v>
      </x:c>
      <x:c r="G1138" s="6" t="n">
        <x:v>160000</x:v>
      </x:c>
      <x:c r="H1138" s="6" t="str">
        <x:v>https://raw.githubusercontent.com/Mar-7th/StarRailRes/dbe8cdfcfb0bf657b9fe1cf92d5537f118ccb487/index_new/cn/character_promotions.json</x:v>
      </x:c>
    </x:row>
    <x:row r="1139" ht="20" customHeight="1">
      <x:c r="A1139" s="6" t="str">
        <x:v>角色突破</x:v>
      </x:c>
      <x:c r="B1139" s="6" t="str">
        <x:v>1409</x:v>
      </x:c>
      <x:c r="C1139" s="6" t="n">
        <x:v>5</x:v>
      </x:c>
      <x:c r="D1139" s="6" t="n">
        <x:v>6</x:v>
      </x:c>
      <x:c r="E1139" s="7" t="str">
        <x:v>115003</x:v>
      </x:c>
      <x:c r="F1139" s="7" t="str">
        <x:v>荣耀洗礼身躯</x:v>
      </x:c>
      <x:c r="G1139" s="6" t="n">
        <x:v>9</x:v>
      </x:c>
      <x:c r="H1139" s="6" t="str">
        <x:v>https://raw.githubusercontent.com/Mar-7th/StarRailRes/dbe8cdfcfb0bf657b9fe1cf92d5537f118ccb487/index_new/cn/character_promotions.json</x:v>
      </x:c>
    </x:row>
    <x:row r="1140" ht="20" customHeight="1">
      <x:c r="A1140" s="6" t="str">
        <x:v>角色突破</x:v>
      </x:c>
      <x:c r="B1140" s="6" t="str">
        <x:v>1409</x:v>
      </x:c>
      <x:c r="C1140" s="6" t="n">
        <x:v>5</x:v>
      </x:c>
      <x:c r="D1140" s="6" t="n">
        <x:v>6</x:v>
      </x:c>
      <x:c r="E1140" s="7" t="str">
        <x:v>110425</x:v>
      </x:c>
      <x:c r="F1140" s="7" t="str">
        <x:v>一杯酩酊的时代</x:v>
      </x:c>
      <x:c r="G1140" s="6" t="n">
        <x:v>35</x:v>
      </x:c>
      <x:c r="H1140" s="6" t="str">
        <x:v>https://raw.githubusercontent.com/Mar-7th/StarRailRes/dbe8cdfcfb0bf657b9fe1cf92d5537f118ccb487/index_new/cn/character_promotions.json</x:v>
      </x:c>
    </x:row>
    <x:row r="1141" ht="20" customHeight="1">
      <x:c r="A1141" s="6" t="str">
        <x:v>角色突破</x:v>
      </x:c>
      <x:c r="B1141" s="6" t="str">
        <x:v>1410</x:v>
      </x:c>
      <x:c r="C1141" s="6" t="n">
        <x:v>0</x:v>
      </x:c>
      <x:c r="D1141" s="6" t="n">
        <x:v>1</x:v>
      </x:c>
      <x:c r="E1141" s="7" t="str">
        <x:v>2</x:v>
      </x:c>
      <x:c r="F1141" s="7" t="str">
        <x:v>信用点</x:v>
      </x:c>
      <x:c r="G1141" s="6" t="n">
        <x:v>4000</x:v>
      </x:c>
      <x:c r="H1141" s="6" t="str">
        <x:v>https://raw.githubusercontent.com/Mar-7th/StarRailRes/dbe8cdfcfb0bf657b9fe1cf92d5537f118ccb487/index_new/cn/character_promotions.json</x:v>
      </x:c>
    </x:row>
    <x:row r="1142" ht="20" customHeight="1">
      <x:c r="A1142" s="6" t="str">
        <x:v>角色突破</x:v>
      </x:c>
      <x:c r="B1142" s="6" t="str">
        <x:v>1410</x:v>
      </x:c>
      <x:c r="C1142" s="6" t="n">
        <x:v>0</x:v>
      </x:c>
      <x:c r="D1142" s="6" t="n">
        <x:v>1</x:v>
      </x:c>
      <x:c r="E1142" s="7" t="str">
        <x:v>115001</x:v>
      </x:c>
      <x:c r="F1142" s="7" t="str">
        <x:v>恐惧踏碎血肉</x:v>
      </x:c>
      <x:c r="G1142" s="6" t="n">
        <x:v>5</x:v>
      </x:c>
      <x:c r="H1142" s="6" t="str">
        <x:v>https://raw.githubusercontent.com/Mar-7th/StarRailRes/dbe8cdfcfb0bf657b9fe1cf92d5537f118ccb487/index_new/cn/character_promotions.json</x:v>
      </x:c>
    </x:row>
    <x:row r="1143" ht="20" customHeight="1">
      <x:c r="A1143" s="6" t="str">
        <x:v>角色突破</x:v>
      </x:c>
      <x:c r="B1143" s="6" t="str">
        <x:v>1410</x:v>
      </x:c>
      <x:c r="C1143" s="6" t="n">
        <x:v>1</x:v>
      </x:c>
      <x:c r="D1143" s="6" t="n">
        <x:v>2</x:v>
      </x:c>
      <x:c r="E1143" s="7" t="str">
        <x:v>2</x:v>
      </x:c>
      <x:c r="F1143" s="7" t="str">
        <x:v>信用点</x:v>
      </x:c>
      <x:c r="G1143" s="6" t="n">
        <x:v>8000</x:v>
      </x:c>
      <x:c r="H1143" s="6" t="str">
        <x:v>https://raw.githubusercontent.com/Mar-7th/StarRailRes/dbe8cdfcfb0bf657b9fe1cf92d5537f118ccb487/index_new/cn/character_promotions.json</x:v>
      </x:c>
    </x:row>
    <x:row r="1144" ht="20" customHeight="1">
      <x:c r="A1144" s="6" t="str">
        <x:v>角色突破</x:v>
      </x:c>
      <x:c r="B1144" s="6" t="str">
        <x:v>1410</x:v>
      </x:c>
      <x:c r="C1144" s="6" t="n">
        <x:v>1</x:v>
      </x:c>
      <x:c r="D1144" s="6" t="n">
        <x:v>2</x:v>
      </x:c>
      <x:c r="E1144" s="7" t="str">
        <x:v>115001</x:v>
      </x:c>
      <x:c r="F1144" s="7" t="str">
        <x:v>恐惧踏碎血肉</x:v>
      </x:c>
      <x:c r="G1144" s="6" t="n">
        <x:v>10</x:v>
      </x:c>
      <x:c r="H1144" s="6" t="str">
        <x:v>https://raw.githubusercontent.com/Mar-7th/StarRailRes/dbe8cdfcfb0bf657b9fe1cf92d5537f118ccb487/index_new/cn/character_promotions.json</x:v>
      </x:c>
    </x:row>
    <x:row r="1145" ht="20" customHeight="1">
      <x:c r="A1145" s="6" t="str">
        <x:v>角色突破</x:v>
      </x:c>
      <x:c r="B1145" s="6" t="str">
        <x:v>1410</x:v>
      </x:c>
      <x:c r="C1145" s="6" t="n">
        <x:v>2</x:v>
      </x:c>
      <x:c r="D1145" s="6" t="n">
        <x:v>3</x:v>
      </x:c>
      <x:c r="E1145" s="7" t="str">
        <x:v>2</x:v>
      </x:c>
      <x:c r="F1145" s="7" t="str">
        <x:v>信用点</x:v>
      </x:c>
      <x:c r="G1145" s="6" t="n">
        <x:v>16000</x:v>
      </x:c>
      <x:c r="H1145" s="6" t="str">
        <x:v>https://raw.githubusercontent.com/Mar-7th/StarRailRes/dbe8cdfcfb0bf657b9fe1cf92d5537f118ccb487/index_new/cn/character_promotions.json</x:v>
      </x:c>
    </x:row>
    <x:row r="1146" ht="20" customHeight="1">
      <x:c r="A1146" s="6" t="str">
        <x:v>角色突破</x:v>
      </x:c>
      <x:c r="B1146" s="6" t="str">
        <x:v>1410</x:v>
      </x:c>
      <x:c r="C1146" s="6" t="n">
        <x:v>2</x:v>
      </x:c>
      <x:c r="D1146" s="6" t="n">
        <x:v>3</x:v>
      </x:c>
      <x:c r="E1146" s="7" t="str">
        <x:v>115002</x:v>
      </x:c>
      <x:c r="F1146" s="7" t="str">
        <x:v>勇气撕裂胸膛</x:v>
      </x:c>
      <x:c r="G1146" s="6" t="n">
        <x:v>6</x:v>
      </x:c>
      <x:c r="H1146" s="6" t="str">
        <x:v>https://raw.githubusercontent.com/Mar-7th/StarRailRes/dbe8cdfcfb0bf657b9fe1cf92d5537f118ccb487/index_new/cn/character_promotions.json</x:v>
      </x:c>
    </x:row>
    <x:row r="1147" ht="20" customHeight="1">
      <x:c r="A1147" s="6" t="str">
        <x:v>角色突破</x:v>
      </x:c>
      <x:c r="B1147" s="6" t="str">
        <x:v>1410</x:v>
      </x:c>
      <x:c r="C1147" s="6" t="n">
        <x:v>2</x:v>
      </x:c>
      <x:c r="D1147" s="6" t="n">
        <x:v>3</x:v>
      </x:c>
      <x:c r="E1147" s="7" t="str">
        <x:v>110431</x:v>
      </x:c>
      <x:c r="F1147" s="7" t="str">
        <x:v>侵略凝块</x:v>
      </x:c>
      <x:c r="G1147" s="6" t="n">
        <x:v>3</x:v>
      </x:c>
      <x:c r="H1147" s="6" t="str">
        <x:v>https://raw.githubusercontent.com/Mar-7th/StarRailRes/dbe8cdfcfb0bf657b9fe1cf92d5537f118ccb487/index_new/cn/character_promotions.json</x:v>
      </x:c>
    </x:row>
    <x:row r="1148" ht="20" customHeight="1">
      <x:c r="A1148" s="6" t="str">
        <x:v>角色突破</x:v>
      </x:c>
      <x:c r="B1148" s="6" t="str">
        <x:v>1410</x:v>
      </x:c>
      <x:c r="C1148" s="6" t="n">
        <x:v>3</x:v>
      </x:c>
      <x:c r="D1148" s="6" t="n">
        <x:v>4</x:v>
      </x:c>
      <x:c r="E1148" s="7" t="str">
        <x:v>2</x:v>
      </x:c>
      <x:c r="F1148" s="7" t="str">
        <x:v>信用点</x:v>
      </x:c>
      <x:c r="G1148" s="6" t="n">
        <x:v>40000</x:v>
      </x:c>
      <x:c r="H1148" s="6" t="str">
        <x:v>https://raw.githubusercontent.com/Mar-7th/StarRailRes/dbe8cdfcfb0bf657b9fe1cf92d5537f118ccb487/index_new/cn/character_promotions.json</x:v>
      </x:c>
    </x:row>
    <x:row r="1149" ht="20" customHeight="1">
      <x:c r="A1149" s="6" t="str">
        <x:v>角色突破</x:v>
      </x:c>
      <x:c r="B1149" s="6" t="str">
        <x:v>1410</x:v>
      </x:c>
      <x:c r="C1149" s="6" t="n">
        <x:v>3</x:v>
      </x:c>
      <x:c r="D1149" s="6" t="n">
        <x:v>4</x:v>
      </x:c>
      <x:c r="E1149" s="7" t="str">
        <x:v>115002</x:v>
      </x:c>
      <x:c r="F1149" s="7" t="str">
        <x:v>勇气撕裂胸膛</x:v>
      </x:c>
      <x:c r="G1149" s="6" t="n">
        <x:v>9</x:v>
      </x:c>
      <x:c r="H1149" s="6" t="str">
        <x:v>https://raw.githubusercontent.com/Mar-7th/StarRailRes/dbe8cdfcfb0bf657b9fe1cf92d5537f118ccb487/index_new/cn/character_promotions.json</x:v>
      </x:c>
    </x:row>
    <x:row r="1150" ht="20" customHeight="1">
      <x:c r="A1150" s="6" t="str">
        <x:v>角色突破</x:v>
      </x:c>
      <x:c r="B1150" s="6" t="str">
        <x:v>1410</x:v>
      </x:c>
      <x:c r="C1150" s="6" t="n">
        <x:v>3</x:v>
      </x:c>
      <x:c r="D1150" s="6" t="n">
        <x:v>4</x:v>
      </x:c>
      <x:c r="E1150" s="7" t="str">
        <x:v>110431</x:v>
      </x:c>
      <x:c r="F1150" s="7" t="str">
        <x:v>侵略凝块</x:v>
      </x:c>
      <x:c r="G1150" s="6" t="n">
        <x:v>7</x:v>
      </x:c>
      <x:c r="H1150" s="6" t="str">
        <x:v>https://raw.githubusercontent.com/Mar-7th/StarRailRes/dbe8cdfcfb0bf657b9fe1cf92d5537f118ccb487/index_new/cn/character_promotions.json</x:v>
      </x:c>
    </x:row>
    <x:row r="1151" ht="20" customHeight="1">
      <x:c r="A1151" s="6" t="str">
        <x:v>角色突破</x:v>
      </x:c>
      <x:c r="B1151" s="6" t="str">
        <x:v>1410</x:v>
      </x:c>
      <x:c r="C1151" s="6" t="n">
        <x:v>4</x:v>
      </x:c>
      <x:c r="D1151" s="6" t="n">
        <x:v>5</x:v>
      </x:c>
      <x:c r="E1151" s="7" t="str">
        <x:v>2</x:v>
      </x:c>
      <x:c r="F1151" s="7" t="str">
        <x:v>信用点</x:v>
      </x:c>
      <x:c r="G1151" s="6" t="n">
        <x:v>80000</x:v>
      </x:c>
      <x:c r="H1151" s="6" t="str">
        <x:v>https://raw.githubusercontent.com/Mar-7th/StarRailRes/dbe8cdfcfb0bf657b9fe1cf92d5537f118ccb487/index_new/cn/character_promotions.json</x:v>
      </x:c>
    </x:row>
    <x:row r="1152" ht="20" customHeight="1">
      <x:c r="A1152" s="6" t="str">
        <x:v>角色突破</x:v>
      </x:c>
      <x:c r="B1152" s="6" t="str">
        <x:v>1410</x:v>
      </x:c>
      <x:c r="C1152" s="6" t="n">
        <x:v>4</x:v>
      </x:c>
      <x:c r="D1152" s="6" t="n">
        <x:v>5</x:v>
      </x:c>
      <x:c r="E1152" s="7" t="str">
        <x:v>115003</x:v>
      </x:c>
      <x:c r="F1152" s="7" t="str">
        <x:v>荣耀洗礼身躯</x:v>
      </x:c>
      <x:c r="G1152" s="6" t="n">
        <x:v>6</x:v>
      </x:c>
      <x:c r="H1152" s="6" t="str">
        <x:v>https://raw.githubusercontent.com/Mar-7th/StarRailRes/dbe8cdfcfb0bf657b9fe1cf92d5537f118ccb487/index_new/cn/character_promotions.json</x:v>
      </x:c>
    </x:row>
    <x:row r="1153" ht="20" customHeight="1">
      <x:c r="A1153" s="6" t="str">
        <x:v>角色突破</x:v>
      </x:c>
      <x:c r="B1153" s="6" t="str">
        <x:v>1410</x:v>
      </x:c>
      <x:c r="C1153" s="6" t="n">
        <x:v>4</x:v>
      </x:c>
      <x:c r="D1153" s="6" t="n">
        <x:v>5</x:v>
      </x:c>
      <x:c r="E1153" s="7" t="str">
        <x:v>110431</x:v>
      </x:c>
      <x:c r="F1153" s="7" t="str">
        <x:v>侵略凝块</x:v>
      </x:c>
      <x:c r="G1153" s="6" t="n">
        <x:v>20</x:v>
      </x:c>
      <x:c r="H1153" s="6" t="str">
        <x:v>https://raw.githubusercontent.com/Mar-7th/StarRailRes/dbe8cdfcfb0bf657b9fe1cf92d5537f118ccb487/index_new/cn/character_promotions.json</x:v>
      </x:c>
    </x:row>
    <x:row r="1154" ht="20" customHeight="1">
      <x:c r="A1154" s="6" t="str">
        <x:v>角色突破</x:v>
      </x:c>
      <x:c r="B1154" s="6" t="str">
        <x:v>1410</x:v>
      </x:c>
      <x:c r="C1154" s="6" t="n">
        <x:v>5</x:v>
      </x:c>
      <x:c r="D1154" s="6" t="n">
        <x:v>6</x:v>
      </x:c>
      <x:c r="E1154" s="7" t="str">
        <x:v>2</x:v>
      </x:c>
      <x:c r="F1154" s="7" t="str">
        <x:v>信用点</x:v>
      </x:c>
      <x:c r="G1154" s="6" t="n">
        <x:v>160000</x:v>
      </x:c>
      <x:c r="H1154" s="6" t="str">
        <x:v>https://raw.githubusercontent.com/Mar-7th/StarRailRes/dbe8cdfcfb0bf657b9fe1cf92d5537f118ccb487/index_new/cn/character_promotions.json</x:v>
      </x:c>
    </x:row>
    <x:row r="1155" ht="20" customHeight="1">
      <x:c r="A1155" s="6" t="str">
        <x:v>角色突破</x:v>
      </x:c>
      <x:c r="B1155" s="6" t="str">
        <x:v>1410</x:v>
      </x:c>
      <x:c r="C1155" s="6" t="n">
        <x:v>5</x:v>
      </x:c>
      <x:c r="D1155" s="6" t="n">
        <x:v>6</x:v>
      </x:c>
      <x:c r="E1155" s="7" t="str">
        <x:v>115003</x:v>
      </x:c>
      <x:c r="F1155" s="7" t="str">
        <x:v>荣耀洗礼身躯</x:v>
      </x:c>
      <x:c r="G1155" s="6" t="n">
        <x:v>9</x:v>
      </x:c>
      <x:c r="H1155" s="6" t="str">
        <x:v>https://raw.githubusercontent.com/Mar-7th/StarRailRes/dbe8cdfcfb0bf657b9fe1cf92d5537f118ccb487/index_new/cn/character_promotions.json</x:v>
      </x:c>
    </x:row>
    <x:row r="1156" ht="20" customHeight="1">
      <x:c r="A1156" s="6" t="str">
        <x:v>角色突破</x:v>
      </x:c>
      <x:c r="B1156" s="6" t="str">
        <x:v>1410</x:v>
      </x:c>
      <x:c r="C1156" s="6" t="n">
        <x:v>5</x:v>
      </x:c>
      <x:c r="D1156" s="6" t="n">
        <x:v>6</x:v>
      </x:c>
      <x:c r="E1156" s="7" t="str">
        <x:v>110431</x:v>
      </x:c>
      <x:c r="F1156" s="7" t="str">
        <x:v>侵略凝块</x:v>
      </x:c>
      <x:c r="G1156" s="6" t="n">
        <x:v>35</x:v>
      </x:c>
      <x:c r="H1156" s="6" t="str">
        <x:v>https://raw.githubusercontent.com/Mar-7th/StarRailRes/dbe8cdfcfb0bf657b9fe1cf92d5537f118ccb487/index_new/cn/character_promotions.json</x:v>
      </x:c>
    </x:row>
    <x:row r="1157" ht="20" customHeight="1">
      <x:c r="A1157" s="6" t="str">
        <x:v>角色突破</x:v>
      </x:c>
      <x:c r="B1157" s="6" t="str">
        <x:v>1412</x:v>
      </x:c>
      <x:c r="C1157" s="6" t="n">
        <x:v>0</x:v>
      </x:c>
      <x:c r="D1157" s="6" t="n">
        <x:v>1</x:v>
      </x:c>
      <x:c r="E1157" s="7" t="str">
        <x:v>2</x:v>
      </x:c>
      <x:c r="F1157" s="7" t="str">
        <x:v>信用点</x:v>
      </x:c>
      <x:c r="G1157" s="6" t="n">
        <x:v>4000</x:v>
      </x:c>
      <x:c r="H1157" s="6" t="str">
        <x:v>https://raw.githubusercontent.com/Mar-7th/StarRailRes/dbe8cdfcfb0bf657b9fe1cf92d5537f118ccb487/index_new/cn/character_promotions.json</x:v>
      </x:c>
    </x:row>
    <x:row r="1158" ht="20" customHeight="1">
      <x:c r="A1158" s="6" t="str">
        <x:v>角色突破</x:v>
      </x:c>
      <x:c r="B1158" s="6" t="str">
        <x:v>1412</x:v>
      </x:c>
      <x:c r="C1158" s="6" t="n">
        <x:v>0</x:v>
      </x:c>
      <x:c r="D1158" s="6" t="n">
        <x:v>1</x:v>
      </x:c>
      <x:c r="E1158" s="7" t="str">
        <x:v>115011</x:v>
      </x:c>
      <x:c r="F1158" s="7" t="str">
        <x:v>预兆似有若无</x:v>
      </x:c>
      <x:c r="G1158" s="6" t="n">
        <x:v>5</x:v>
      </x:c>
      <x:c r="H1158" s="6" t="str">
        <x:v>https://raw.githubusercontent.com/Mar-7th/StarRailRes/dbe8cdfcfb0bf657b9fe1cf92d5537f118ccb487/index_new/cn/character_promotions.json</x:v>
      </x:c>
    </x:row>
    <x:row r="1159" ht="20" customHeight="1">
      <x:c r="A1159" s="6" t="str">
        <x:v>角色突破</x:v>
      </x:c>
      <x:c r="B1159" s="6" t="str">
        <x:v>1412</x:v>
      </x:c>
      <x:c r="C1159" s="6" t="n">
        <x:v>1</x:v>
      </x:c>
      <x:c r="D1159" s="6" t="n">
        <x:v>2</x:v>
      </x:c>
      <x:c r="E1159" s="7" t="str">
        <x:v>2</x:v>
      </x:c>
      <x:c r="F1159" s="7" t="str">
        <x:v>信用点</x:v>
      </x:c>
      <x:c r="G1159" s="6" t="n">
        <x:v>8000</x:v>
      </x:c>
      <x:c r="H1159" s="6" t="str">
        <x:v>https://raw.githubusercontent.com/Mar-7th/StarRailRes/dbe8cdfcfb0bf657b9fe1cf92d5537f118ccb487/index_new/cn/character_promotions.json</x:v>
      </x:c>
    </x:row>
    <x:row r="1160" ht="20" customHeight="1">
      <x:c r="A1160" s="6" t="str">
        <x:v>角色突破</x:v>
      </x:c>
      <x:c r="B1160" s="6" t="str">
        <x:v>1412</x:v>
      </x:c>
      <x:c r="C1160" s="6" t="n">
        <x:v>1</x:v>
      </x:c>
      <x:c r="D1160" s="6" t="n">
        <x:v>2</x:v>
      </x:c>
      <x:c r="E1160" s="7" t="str">
        <x:v>115011</x:v>
      </x:c>
      <x:c r="F1160" s="7" t="str">
        <x:v>预兆似有若无</x:v>
      </x:c>
      <x:c r="G1160" s="6" t="n">
        <x:v>10</x:v>
      </x:c>
      <x:c r="H1160" s="6" t="str">
        <x:v>https://raw.githubusercontent.com/Mar-7th/StarRailRes/dbe8cdfcfb0bf657b9fe1cf92d5537f118ccb487/index_new/cn/character_promotions.json</x:v>
      </x:c>
    </x:row>
    <x:row r="1161" ht="20" customHeight="1">
      <x:c r="A1161" s="6" t="str">
        <x:v>角色突破</x:v>
      </x:c>
      <x:c r="B1161" s="6" t="str">
        <x:v>1412</x:v>
      </x:c>
      <x:c r="C1161" s="6" t="n">
        <x:v>2</x:v>
      </x:c>
      <x:c r="D1161" s="6" t="n">
        <x:v>3</x:v>
      </x:c>
      <x:c r="E1161" s="7" t="str">
        <x:v>2</x:v>
      </x:c>
      <x:c r="F1161" s="7" t="str">
        <x:v>信用点</x:v>
      </x:c>
      <x:c r="G1161" s="6" t="n">
        <x:v>16000</x:v>
      </x:c>
      <x:c r="H1161" s="6" t="str">
        <x:v>https://raw.githubusercontent.com/Mar-7th/StarRailRes/dbe8cdfcfb0bf657b9fe1cf92d5537f118ccb487/index_new/cn/character_promotions.json</x:v>
      </x:c>
    </x:row>
    <x:row r="1162" ht="20" customHeight="1">
      <x:c r="A1162" s="6" t="str">
        <x:v>角色突破</x:v>
      </x:c>
      <x:c r="B1162" s="6" t="str">
        <x:v>1412</x:v>
      </x:c>
      <x:c r="C1162" s="6" t="n">
        <x:v>2</x:v>
      </x:c>
      <x:c r="D1162" s="6" t="n">
        <x:v>3</x:v>
      </x:c>
      <x:c r="E1162" s="7" t="str">
        <x:v>115012</x:v>
      </x:c>
      <x:c r="F1162" s="7" t="str">
        <x:v>悲鸣由远及近</x:v>
      </x:c>
      <x:c r="G1162" s="6" t="n">
        <x:v>6</x:v>
      </x:c>
      <x:c r="H1162" s="6" t="str">
        <x:v>https://raw.githubusercontent.com/Mar-7th/StarRailRes/dbe8cdfcfb0bf657b9fe1cf92d5537f118ccb487/index_new/cn/character_promotions.json</x:v>
      </x:c>
    </x:row>
    <x:row r="1163" ht="20" customHeight="1">
      <x:c r="A1163" s="6" t="str">
        <x:v>角色突破</x:v>
      </x:c>
      <x:c r="B1163" s="6" t="str">
        <x:v>1412</x:v>
      </x:c>
      <x:c r="C1163" s="6" t="n">
        <x:v>2</x:v>
      </x:c>
      <x:c r="D1163" s="6" t="n">
        <x:v>3</x:v>
      </x:c>
      <x:c r="E1163" s="7" t="str">
        <x:v>110435</x:v>
      </x:c>
      <x:c r="F1163" s="7" t="str">
        <x:v>暮晖烬蕾</x:v>
      </x:c>
      <x:c r="G1163" s="6" t="n">
        <x:v>3</x:v>
      </x:c>
      <x:c r="H1163" s="6" t="str">
        <x:v>https://raw.githubusercontent.com/Mar-7th/StarRailRes/dbe8cdfcfb0bf657b9fe1cf92d5537f118ccb487/index_new/cn/character_promotions.json</x:v>
      </x:c>
    </x:row>
    <x:row r="1164" ht="20" customHeight="1">
      <x:c r="A1164" s="6" t="str">
        <x:v>角色突破</x:v>
      </x:c>
      <x:c r="B1164" s="6" t="str">
        <x:v>1412</x:v>
      </x:c>
      <x:c r="C1164" s="6" t="n">
        <x:v>3</x:v>
      </x:c>
      <x:c r="D1164" s="6" t="n">
        <x:v>4</x:v>
      </x:c>
      <x:c r="E1164" s="7" t="str">
        <x:v>2</x:v>
      </x:c>
      <x:c r="F1164" s="7" t="str">
        <x:v>信用点</x:v>
      </x:c>
      <x:c r="G1164" s="6" t="n">
        <x:v>40000</x:v>
      </x:c>
      <x:c r="H1164" s="6" t="str">
        <x:v>https://raw.githubusercontent.com/Mar-7th/StarRailRes/dbe8cdfcfb0bf657b9fe1cf92d5537f118ccb487/index_new/cn/character_promotions.json</x:v>
      </x:c>
    </x:row>
    <x:row r="1165" ht="20" customHeight="1">
      <x:c r="A1165" s="6" t="str">
        <x:v>角色突破</x:v>
      </x:c>
      <x:c r="B1165" s="6" t="str">
        <x:v>1412</x:v>
      </x:c>
      <x:c r="C1165" s="6" t="n">
        <x:v>3</x:v>
      </x:c>
      <x:c r="D1165" s="6" t="n">
        <x:v>4</x:v>
      </x:c>
      <x:c r="E1165" s="7" t="str">
        <x:v>115012</x:v>
      </x:c>
      <x:c r="F1165" s="7" t="str">
        <x:v>悲鸣由远及近</x:v>
      </x:c>
      <x:c r="G1165" s="6" t="n">
        <x:v>9</x:v>
      </x:c>
      <x:c r="H1165" s="6" t="str">
        <x:v>https://raw.githubusercontent.com/Mar-7th/StarRailRes/dbe8cdfcfb0bf657b9fe1cf92d5537f118ccb487/index_new/cn/character_promotions.json</x:v>
      </x:c>
    </x:row>
    <x:row r="1166" ht="20" customHeight="1">
      <x:c r="A1166" s="6" t="str">
        <x:v>角色突破</x:v>
      </x:c>
      <x:c r="B1166" s="6" t="str">
        <x:v>1412</x:v>
      </x:c>
      <x:c r="C1166" s="6" t="n">
        <x:v>3</x:v>
      </x:c>
      <x:c r="D1166" s="6" t="n">
        <x:v>4</x:v>
      </x:c>
      <x:c r="E1166" s="7" t="str">
        <x:v>110435</x:v>
      </x:c>
      <x:c r="F1166" s="7" t="str">
        <x:v>暮晖烬蕾</x:v>
      </x:c>
      <x:c r="G1166" s="6" t="n">
        <x:v>7</x:v>
      </x:c>
      <x:c r="H1166" s="6" t="str">
        <x:v>https://raw.githubusercontent.com/Mar-7th/StarRailRes/dbe8cdfcfb0bf657b9fe1cf92d5537f118ccb487/index_new/cn/character_promotions.json</x:v>
      </x:c>
    </x:row>
    <x:row r="1167" ht="20" customHeight="1">
      <x:c r="A1167" s="6" t="str">
        <x:v>角色突破</x:v>
      </x:c>
      <x:c r="B1167" s="6" t="str">
        <x:v>1412</x:v>
      </x:c>
      <x:c r="C1167" s="6" t="n">
        <x:v>4</x:v>
      </x:c>
      <x:c r="D1167" s="6" t="n">
        <x:v>5</x:v>
      </x:c>
      <x:c r="E1167" s="7" t="str">
        <x:v>2</x:v>
      </x:c>
      <x:c r="F1167" s="7" t="str">
        <x:v>信用点</x:v>
      </x:c>
      <x:c r="G1167" s="6" t="n">
        <x:v>80000</x:v>
      </x:c>
      <x:c r="H1167" s="6" t="str">
        <x:v>https://raw.githubusercontent.com/Mar-7th/StarRailRes/dbe8cdfcfb0bf657b9fe1cf92d5537f118ccb487/index_new/cn/character_promotions.json</x:v>
      </x:c>
    </x:row>
    <x:row r="1168" ht="20" customHeight="1">
      <x:c r="A1168" s="6" t="str">
        <x:v>角色突破</x:v>
      </x:c>
      <x:c r="B1168" s="6" t="str">
        <x:v>1412</x:v>
      </x:c>
      <x:c r="C1168" s="6" t="n">
        <x:v>4</x:v>
      </x:c>
      <x:c r="D1168" s="6" t="n">
        <x:v>5</x:v>
      </x:c>
      <x:c r="E1168" s="7" t="str">
        <x:v>115013</x:v>
      </x:c>
      <x:c r="F1168" s="7" t="str">
        <x:v>哀叹漫无止息</x:v>
      </x:c>
      <x:c r="G1168" s="6" t="n">
        <x:v>6</x:v>
      </x:c>
      <x:c r="H1168" s="6" t="str">
        <x:v>https://raw.githubusercontent.com/Mar-7th/StarRailRes/dbe8cdfcfb0bf657b9fe1cf92d5537f118ccb487/index_new/cn/character_promotions.json</x:v>
      </x:c>
    </x:row>
    <x:row r="1169" ht="20" customHeight="1">
      <x:c r="A1169" s="6" t="str">
        <x:v>角色突破</x:v>
      </x:c>
      <x:c r="B1169" s="6" t="str">
        <x:v>1412</x:v>
      </x:c>
      <x:c r="C1169" s="6" t="n">
        <x:v>4</x:v>
      </x:c>
      <x:c r="D1169" s="6" t="n">
        <x:v>5</x:v>
      </x:c>
      <x:c r="E1169" s="7" t="str">
        <x:v>110435</x:v>
      </x:c>
      <x:c r="F1169" s="7" t="str">
        <x:v>暮晖烬蕾</x:v>
      </x:c>
      <x:c r="G1169" s="6" t="n">
        <x:v>20</x:v>
      </x:c>
      <x:c r="H1169" s="6" t="str">
        <x:v>https://raw.githubusercontent.com/Mar-7th/StarRailRes/dbe8cdfcfb0bf657b9fe1cf92d5537f118ccb487/index_new/cn/character_promotions.json</x:v>
      </x:c>
    </x:row>
    <x:row r="1170" ht="20" customHeight="1">
      <x:c r="A1170" s="6" t="str">
        <x:v>角色突破</x:v>
      </x:c>
      <x:c r="B1170" s="6" t="str">
        <x:v>1412</x:v>
      </x:c>
      <x:c r="C1170" s="6" t="n">
        <x:v>5</x:v>
      </x:c>
      <x:c r="D1170" s="6" t="n">
        <x:v>6</x:v>
      </x:c>
      <x:c r="E1170" s="7" t="str">
        <x:v>2</x:v>
      </x:c>
      <x:c r="F1170" s="7" t="str">
        <x:v>信用点</x:v>
      </x:c>
      <x:c r="G1170" s="6" t="n">
        <x:v>160000</x:v>
      </x:c>
      <x:c r="H1170" s="6" t="str">
        <x:v>https://raw.githubusercontent.com/Mar-7th/StarRailRes/dbe8cdfcfb0bf657b9fe1cf92d5537f118ccb487/index_new/cn/character_promotions.json</x:v>
      </x:c>
    </x:row>
    <x:row r="1171" ht="20" customHeight="1">
      <x:c r="A1171" s="6" t="str">
        <x:v>角色突破</x:v>
      </x:c>
      <x:c r="B1171" s="6" t="str">
        <x:v>1412</x:v>
      </x:c>
      <x:c r="C1171" s="6" t="n">
        <x:v>5</x:v>
      </x:c>
      <x:c r="D1171" s="6" t="n">
        <x:v>6</x:v>
      </x:c>
      <x:c r="E1171" s="7" t="str">
        <x:v>115013</x:v>
      </x:c>
      <x:c r="F1171" s="7" t="str">
        <x:v>哀叹漫无止息</x:v>
      </x:c>
      <x:c r="G1171" s="6" t="n">
        <x:v>9</x:v>
      </x:c>
      <x:c r="H1171" s="6" t="str">
        <x:v>https://raw.githubusercontent.com/Mar-7th/StarRailRes/dbe8cdfcfb0bf657b9fe1cf92d5537f118ccb487/index_new/cn/character_promotions.json</x:v>
      </x:c>
    </x:row>
    <x:row r="1172" ht="20" customHeight="1">
      <x:c r="A1172" s="6" t="str">
        <x:v>角色突破</x:v>
      </x:c>
      <x:c r="B1172" s="6" t="str">
        <x:v>1412</x:v>
      </x:c>
      <x:c r="C1172" s="6" t="n">
        <x:v>5</x:v>
      </x:c>
      <x:c r="D1172" s="6" t="n">
        <x:v>6</x:v>
      </x:c>
      <x:c r="E1172" s="7" t="str">
        <x:v>110435</x:v>
      </x:c>
      <x:c r="F1172" s="7" t="str">
        <x:v>暮晖烬蕾</x:v>
      </x:c>
      <x:c r="G1172" s="6" t="n">
        <x:v>35</x:v>
      </x:c>
      <x:c r="H1172" s="6" t="str">
        <x:v>https://raw.githubusercontent.com/Mar-7th/StarRailRes/dbe8cdfcfb0bf657b9fe1cf92d5537f118ccb487/index_new/cn/character_promotions.json</x:v>
      </x:c>
    </x:row>
    <x:row r="1173" ht="20" customHeight="1">
      <x:c r="A1173" s="6" t="str">
        <x:v>角色突破</x:v>
      </x:c>
      <x:c r="B1173" s="6" t="str">
        <x:v>1413</x:v>
      </x:c>
      <x:c r="C1173" s="6" t="n">
        <x:v>0</x:v>
      </x:c>
      <x:c r="D1173" s="6" t="n">
        <x:v>1</x:v>
      </x:c>
      <x:c r="E1173" s="7" t="str">
        <x:v>2</x:v>
      </x:c>
      <x:c r="F1173" s="7" t="str">
        <x:v>信用点</x:v>
      </x:c>
      <x:c r="G1173" s="6" t="n">
        <x:v>4000</x:v>
      </x:c>
      <x:c r="H1173" s="6" t="str">
        <x:v>https://raw.githubusercontent.com/Mar-7th/StarRailRes/dbe8cdfcfb0bf657b9fe1cf92d5537f118ccb487/index_new/cn/character_promotions.json</x:v>
      </x:c>
    </x:row>
    <x:row r="1174" ht="20" customHeight="1">
      <x:c r="A1174" s="6" t="str">
        <x:v>角色突破</x:v>
      </x:c>
      <x:c r="B1174" s="6" t="str">
        <x:v>1413</x:v>
      </x:c>
      <x:c r="C1174" s="6" t="n">
        <x:v>0</x:v>
      </x:c>
      <x:c r="D1174" s="6" t="n">
        <x:v>1</x:v>
      </x:c>
      <x:c r="E1174" s="7" t="str">
        <x:v>115011</x:v>
      </x:c>
      <x:c r="F1174" s="7" t="str">
        <x:v>预兆似有若无</x:v>
      </x:c>
      <x:c r="G1174" s="6" t="n">
        <x:v>5</x:v>
      </x:c>
      <x:c r="H1174" s="6" t="str">
        <x:v>https://raw.githubusercontent.com/Mar-7th/StarRailRes/dbe8cdfcfb0bf657b9fe1cf92d5537f118ccb487/index_new/cn/character_promotions.json</x:v>
      </x:c>
    </x:row>
    <x:row r="1175" ht="20" customHeight="1">
      <x:c r="A1175" s="6" t="str">
        <x:v>角色突破</x:v>
      </x:c>
      <x:c r="B1175" s="6" t="str">
        <x:v>1413</x:v>
      </x:c>
      <x:c r="C1175" s="6" t="n">
        <x:v>1</x:v>
      </x:c>
      <x:c r="D1175" s="6" t="n">
        <x:v>2</x:v>
      </x:c>
      <x:c r="E1175" s="7" t="str">
        <x:v>2</x:v>
      </x:c>
      <x:c r="F1175" s="7" t="str">
        <x:v>信用点</x:v>
      </x:c>
      <x:c r="G1175" s="6" t="n">
        <x:v>8000</x:v>
      </x:c>
      <x:c r="H1175" s="6" t="str">
        <x:v>https://raw.githubusercontent.com/Mar-7th/StarRailRes/dbe8cdfcfb0bf657b9fe1cf92d5537f118ccb487/index_new/cn/character_promotions.json</x:v>
      </x:c>
    </x:row>
    <x:row r="1176" ht="20" customHeight="1">
      <x:c r="A1176" s="6" t="str">
        <x:v>角色突破</x:v>
      </x:c>
      <x:c r="B1176" s="6" t="str">
        <x:v>1413</x:v>
      </x:c>
      <x:c r="C1176" s="6" t="n">
        <x:v>1</x:v>
      </x:c>
      <x:c r="D1176" s="6" t="n">
        <x:v>2</x:v>
      </x:c>
      <x:c r="E1176" s="7" t="str">
        <x:v>115011</x:v>
      </x:c>
      <x:c r="F1176" s="7" t="str">
        <x:v>预兆似有若无</x:v>
      </x:c>
      <x:c r="G1176" s="6" t="n">
        <x:v>10</x:v>
      </x:c>
      <x:c r="H1176" s="6" t="str">
        <x:v>https://raw.githubusercontent.com/Mar-7th/StarRailRes/dbe8cdfcfb0bf657b9fe1cf92d5537f118ccb487/index_new/cn/character_promotions.json</x:v>
      </x:c>
    </x:row>
    <x:row r="1177" ht="20" customHeight="1">
      <x:c r="A1177" s="6" t="str">
        <x:v>角色突破</x:v>
      </x:c>
      <x:c r="B1177" s="6" t="str">
        <x:v>1413</x:v>
      </x:c>
      <x:c r="C1177" s="6" t="n">
        <x:v>2</x:v>
      </x:c>
      <x:c r="D1177" s="6" t="n">
        <x:v>3</x:v>
      </x:c>
      <x:c r="E1177" s="7" t="str">
        <x:v>2</x:v>
      </x:c>
      <x:c r="F1177" s="7" t="str">
        <x:v>信用点</x:v>
      </x:c>
      <x:c r="G1177" s="6" t="n">
        <x:v>16000</x:v>
      </x:c>
      <x:c r="H1177" s="6" t="str">
        <x:v>https://raw.githubusercontent.com/Mar-7th/StarRailRes/dbe8cdfcfb0bf657b9fe1cf92d5537f118ccb487/index_new/cn/character_promotions.json</x:v>
      </x:c>
    </x:row>
    <x:row r="1178" ht="20" customHeight="1">
      <x:c r="A1178" s="6" t="str">
        <x:v>角色突破</x:v>
      </x:c>
      <x:c r="B1178" s="6" t="str">
        <x:v>1413</x:v>
      </x:c>
      <x:c r="C1178" s="6" t="n">
        <x:v>2</x:v>
      </x:c>
      <x:c r="D1178" s="6" t="n">
        <x:v>3</x:v>
      </x:c>
      <x:c r="E1178" s="7" t="str">
        <x:v>115012</x:v>
      </x:c>
      <x:c r="F1178" s="7" t="str">
        <x:v>悲鸣由远及近</x:v>
      </x:c>
      <x:c r="G1178" s="6" t="n">
        <x:v>6</x:v>
      </x:c>
      <x:c r="H1178" s="6" t="str">
        <x:v>https://raw.githubusercontent.com/Mar-7th/StarRailRes/dbe8cdfcfb0bf657b9fe1cf92d5537f118ccb487/index_new/cn/character_promotions.json</x:v>
      </x:c>
    </x:row>
    <x:row r="1179" ht="20" customHeight="1">
      <x:c r="A1179" s="6" t="str">
        <x:v>角色突破</x:v>
      </x:c>
      <x:c r="B1179" s="6" t="str">
        <x:v>1413</x:v>
      </x:c>
      <x:c r="C1179" s="6" t="n">
        <x:v>2</x:v>
      </x:c>
      <x:c r="D1179" s="6" t="n">
        <x:v>3</x:v>
      </x:c>
      <x:c r="E1179" s="7" t="str">
        <x:v>110433</x:v>
      </x:c>
      <x:c r="F1179" s="7" t="str">
        <x:v>海妖残鳍</x:v>
      </x:c>
      <x:c r="G1179" s="6" t="n">
        <x:v>3</x:v>
      </x:c>
      <x:c r="H1179" s="6" t="str">
        <x:v>https://raw.githubusercontent.com/Mar-7th/StarRailRes/dbe8cdfcfb0bf657b9fe1cf92d5537f118ccb487/index_new/cn/character_promotions.json</x:v>
      </x:c>
    </x:row>
    <x:row r="1180" ht="20" customHeight="1">
      <x:c r="A1180" s="6" t="str">
        <x:v>角色突破</x:v>
      </x:c>
      <x:c r="B1180" s="6" t="str">
        <x:v>1413</x:v>
      </x:c>
      <x:c r="C1180" s="6" t="n">
        <x:v>3</x:v>
      </x:c>
      <x:c r="D1180" s="6" t="n">
        <x:v>4</x:v>
      </x:c>
      <x:c r="E1180" s="7" t="str">
        <x:v>2</x:v>
      </x:c>
      <x:c r="F1180" s="7" t="str">
        <x:v>信用点</x:v>
      </x:c>
      <x:c r="G1180" s="6" t="n">
        <x:v>40000</x:v>
      </x:c>
      <x:c r="H1180" s="6" t="str">
        <x:v>https://raw.githubusercontent.com/Mar-7th/StarRailRes/dbe8cdfcfb0bf657b9fe1cf92d5537f118ccb487/index_new/cn/character_promotions.json</x:v>
      </x:c>
    </x:row>
    <x:row r="1181" ht="20" customHeight="1">
      <x:c r="A1181" s="6" t="str">
        <x:v>角色突破</x:v>
      </x:c>
      <x:c r="B1181" s="6" t="str">
        <x:v>1413</x:v>
      </x:c>
      <x:c r="C1181" s="6" t="n">
        <x:v>3</x:v>
      </x:c>
      <x:c r="D1181" s="6" t="n">
        <x:v>4</x:v>
      </x:c>
      <x:c r="E1181" s="7" t="str">
        <x:v>115012</x:v>
      </x:c>
      <x:c r="F1181" s="7" t="str">
        <x:v>悲鸣由远及近</x:v>
      </x:c>
      <x:c r="G1181" s="6" t="n">
        <x:v>9</x:v>
      </x:c>
      <x:c r="H1181" s="6" t="str">
        <x:v>https://raw.githubusercontent.com/Mar-7th/StarRailRes/dbe8cdfcfb0bf657b9fe1cf92d5537f118ccb487/index_new/cn/character_promotions.json</x:v>
      </x:c>
    </x:row>
    <x:row r="1182" ht="20" customHeight="1">
      <x:c r="A1182" s="6" t="str">
        <x:v>角色突破</x:v>
      </x:c>
      <x:c r="B1182" s="6" t="str">
        <x:v>1413</x:v>
      </x:c>
      <x:c r="C1182" s="6" t="n">
        <x:v>3</x:v>
      </x:c>
      <x:c r="D1182" s="6" t="n">
        <x:v>4</x:v>
      </x:c>
      <x:c r="E1182" s="7" t="str">
        <x:v>110433</x:v>
      </x:c>
      <x:c r="F1182" s="7" t="str">
        <x:v>海妖残鳍</x:v>
      </x:c>
      <x:c r="G1182" s="6" t="n">
        <x:v>7</x:v>
      </x:c>
      <x:c r="H1182" s="6" t="str">
        <x:v>https://raw.githubusercontent.com/Mar-7th/StarRailRes/dbe8cdfcfb0bf657b9fe1cf92d5537f118ccb487/index_new/cn/character_promotions.json</x:v>
      </x:c>
    </x:row>
    <x:row r="1183" ht="20" customHeight="1">
      <x:c r="A1183" s="6" t="str">
        <x:v>角色突破</x:v>
      </x:c>
      <x:c r="B1183" s="6" t="str">
        <x:v>1413</x:v>
      </x:c>
      <x:c r="C1183" s="6" t="n">
        <x:v>4</x:v>
      </x:c>
      <x:c r="D1183" s="6" t="n">
        <x:v>5</x:v>
      </x:c>
      <x:c r="E1183" s="7" t="str">
        <x:v>2</x:v>
      </x:c>
      <x:c r="F1183" s="7" t="str">
        <x:v>信用点</x:v>
      </x:c>
      <x:c r="G1183" s="6" t="n">
        <x:v>80000</x:v>
      </x:c>
      <x:c r="H1183" s="6" t="str">
        <x:v>https://raw.githubusercontent.com/Mar-7th/StarRailRes/dbe8cdfcfb0bf657b9fe1cf92d5537f118ccb487/index_new/cn/character_promotions.json</x:v>
      </x:c>
    </x:row>
    <x:row r="1184" ht="20" customHeight="1">
      <x:c r="A1184" s="6" t="str">
        <x:v>角色突破</x:v>
      </x:c>
      <x:c r="B1184" s="6" t="str">
        <x:v>1413</x:v>
      </x:c>
      <x:c r="C1184" s="6" t="n">
        <x:v>4</x:v>
      </x:c>
      <x:c r="D1184" s="6" t="n">
        <x:v>5</x:v>
      </x:c>
      <x:c r="E1184" s="7" t="str">
        <x:v>115013</x:v>
      </x:c>
      <x:c r="F1184" s="7" t="str">
        <x:v>哀叹漫无止息</x:v>
      </x:c>
      <x:c r="G1184" s="6" t="n">
        <x:v>6</x:v>
      </x:c>
      <x:c r="H1184" s="6" t="str">
        <x:v>https://raw.githubusercontent.com/Mar-7th/StarRailRes/dbe8cdfcfb0bf657b9fe1cf92d5537f118ccb487/index_new/cn/character_promotions.json</x:v>
      </x:c>
    </x:row>
    <x:row r="1185" ht="20" customHeight="1">
      <x:c r="A1185" s="6" t="str">
        <x:v>角色突破</x:v>
      </x:c>
      <x:c r="B1185" s="6" t="str">
        <x:v>1413</x:v>
      </x:c>
      <x:c r="C1185" s="6" t="n">
        <x:v>4</x:v>
      </x:c>
      <x:c r="D1185" s="6" t="n">
        <x:v>5</x:v>
      </x:c>
      <x:c r="E1185" s="7" t="str">
        <x:v>110433</x:v>
      </x:c>
      <x:c r="F1185" s="7" t="str">
        <x:v>海妖残鳍</x:v>
      </x:c>
      <x:c r="G1185" s="6" t="n">
        <x:v>20</x:v>
      </x:c>
      <x:c r="H1185" s="6" t="str">
        <x:v>https://raw.githubusercontent.com/Mar-7th/StarRailRes/dbe8cdfcfb0bf657b9fe1cf92d5537f118ccb487/index_new/cn/character_promotions.json</x:v>
      </x:c>
    </x:row>
    <x:row r="1186" ht="20" customHeight="1">
      <x:c r="A1186" s="6" t="str">
        <x:v>角色突破</x:v>
      </x:c>
      <x:c r="B1186" s="6" t="str">
        <x:v>1413</x:v>
      </x:c>
      <x:c r="C1186" s="6" t="n">
        <x:v>5</x:v>
      </x:c>
      <x:c r="D1186" s="6" t="n">
        <x:v>6</x:v>
      </x:c>
      <x:c r="E1186" s="7" t="str">
        <x:v>2</x:v>
      </x:c>
      <x:c r="F1186" s="7" t="str">
        <x:v>信用点</x:v>
      </x:c>
      <x:c r="G1186" s="6" t="n">
        <x:v>160000</x:v>
      </x:c>
      <x:c r="H1186" s="6" t="str">
        <x:v>https://raw.githubusercontent.com/Mar-7th/StarRailRes/dbe8cdfcfb0bf657b9fe1cf92d5537f118ccb487/index_new/cn/character_promotions.json</x:v>
      </x:c>
    </x:row>
    <x:row r="1187" ht="20" customHeight="1">
      <x:c r="A1187" s="6" t="str">
        <x:v>角色突破</x:v>
      </x:c>
      <x:c r="B1187" s="6" t="str">
        <x:v>1413</x:v>
      </x:c>
      <x:c r="C1187" s="6" t="n">
        <x:v>5</x:v>
      </x:c>
      <x:c r="D1187" s="6" t="n">
        <x:v>6</x:v>
      </x:c>
      <x:c r="E1187" s="7" t="str">
        <x:v>115013</x:v>
      </x:c>
      <x:c r="F1187" s="7" t="str">
        <x:v>哀叹漫无止息</x:v>
      </x:c>
      <x:c r="G1187" s="6" t="n">
        <x:v>9</x:v>
      </x:c>
      <x:c r="H1187" s="6" t="str">
        <x:v>https://raw.githubusercontent.com/Mar-7th/StarRailRes/dbe8cdfcfb0bf657b9fe1cf92d5537f118ccb487/index_new/cn/character_promotions.json</x:v>
      </x:c>
    </x:row>
    <x:row r="1188" ht="20" customHeight="1">
      <x:c r="A1188" s="6" t="str">
        <x:v>角色突破</x:v>
      </x:c>
      <x:c r="B1188" s="6" t="str">
        <x:v>1413</x:v>
      </x:c>
      <x:c r="C1188" s="6" t="n">
        <x:v>5</x:v>
      </x:c>
      <x:c r="D1188" s="6" t="n">
        <x:v>6</x:v>
      </x:c>
      <x:c r="E1188" s="7" t="str">
        <x:v>110433</x:v>
      </x:c>
      <x:c r="F1188" s="7" t="str">
        <x:v>海妖残鳍</x:v>
      </x:c>
      <x:c r="G1188" s="6" t="n">
        <x:v>35</x:v>
      </x:c>
      <x:c r="H1188" s="6" t="str">
        <x:v>https://raw.githubusercontent.com/Mar-7th/StarRailRes/dbe8cdfcfb0bf657b9fe1cf92d5537f118ccb487/index_new/cn/character_promotions.json</x:v>
      </x:c>
    </x:row>
    <x:row r="1189" ht="20" customHeight="1">
      <x:c r="A1189" s="6" t="str">
        <x:v>角色突破</x:v>
      </x:c>
      <x:c r="B1189" s="6" t="str">
        <x:v>1414</x:v>
      </x:c>
      <x:c r="C1189" s="6" t="n">
        <x:v>0</x:v>
      </x:c>
      <x:c r="D1189" s="6" t="n">
        <x:v>1</x:v>
      </x:c>
      <x:c r="E1189" s="7" t="str">
        <x:v>2</x:v>
      </x:c>
      <x:c r="F1189" s="7" t="str">
        <x:v>信用点</x:v>
      </x:c>
      <x:c r="G1189" s="6" t="n">
        <x:v>4000</x:v>
      </x:c>
      <x:c r="H1189" s="6" t="str">
        <x:v>https://raw.githubusercontent.com/Mar-7th/StarRailRes/dbe8cdfcfb0bf657b9fe1cf92d5537f118ccb487/index_new/cn/character_promotions.json</x:v>
      </x:c>
    </x:row>
    <x:row r="1190" ht="20" customHeight="1">
      <x:c r="A1190" s="6" t="str">
        <x:v>角色突破</x:v>
      </x:c>
      <x:c r="B1190" s="6" t="str">
        <x:v>1414</x:v>
      </x:c>
      <x:c r="C1190" s="6" t="n">
        <x:v>0</x:v>
      </x:c>
      <x:c r="D1190" s="6" t="n">
        <x:v>1</x:v>
      </x:c>
      <x:c r="E1190" s="7" t="str">
        <x:v>115001</x:v>
      </x:c>
      <x:c r="F1190" s="7" t="str">
        <x:v>恐惧踏碎血肉</x:v>
      </x:c>
      <x:c r="G1190" s="6" t="n">
        <x:v>5</x:v>
      </x:c>
      <x:c r="H1190" s="6" t="str">
        <x:v>https://raw.githubusercontent.com/Mar-7th/StarRailRes/dbe8cdfcfb0bf657b9fe1cf92d5537f118ccb487/index_new/cn/character_promotions.json</x:v>
      </x:c>
    </x:row>
    <x:row r="1191" ht="20" customHeight="1">
      <x:c r="A1191" s="6" t="str">
        <x:v>角色突破</x:v>
      </x:c>
      <x:c r="B1191" s="6" t="str">
        <x:v>1414</x:v>
      </x:c>
      <x:c r="C1191" s="6" t="n">
        <x:v>1</x:v>
      </x:c>
      <x:c r="D1191" s="6" t="n">
        <x:v>2</x:v>
      </x:c>
      <x:c r="E1191" s="7" t="str">
        <x:v>2</x:v>
      </x:c>
      <x:c r="F1191" s="7" t="str">
        <x:v>信用点</x:v>
      </x:c>
      <x:c r="G1191" s="6" t="n">
        <x:v>8000</x:v>
      </x:c>
      <x:c r="H1191" s="6" t="str">
        <x:v>https://raw.githubusercontent.com/Mar-7th/StarRailRes/dbe8cdfcfb0bf657b9fe1cf92d5537f118ccb487/index_new/cn/character_promotions.json</x:v>
      </x:c>
    </x:row>
    <x:row r="1192" ht="20" customHeight="1">
      <x:c r="A1192" s="6" t="str">
        <x:v>角色突破</x:v>
      </x:c>
      <x:c r="B1192" s="6" t="str">
        <x:v>1414</x:v>
      </x:c>
      <x:c r="C1192" s="6" t="n">
        <x:v>1</x:v>
      </x:c>
      <x:c r="D1192" s="6" t="n">
        <x:v>2</x:v>
      </x:c>
      <x:c r="E1192" s="7" t="str">
        <x:v>115001</x:v>
      </x:c>
      <x:c r="F1192" s="7" t="str">
        <x:v>恐惧踏碎血肉</x:v>
      </x:c>
      <x:c r="G1192" s="6" t="n">
        <x:v>10</x:v>
      </x:c>
      <x:c r="H1192" s="6" t="str">
        <x:v>https://raw.githubusercontent.com/Mar-7th/StarRailRes/dbe8cdfcfb0bf657b9fe1cf92d5537f118ccb487/index_new/cn/character_promotions.json</x:v>
      </x:c>
    </x:row>
    <x:row r="1193" ht="20" customHeight="1">
      <x:c r="A1193" s="6" t="str">
        <x:v>角色突破</x:v>
      </x:c>
      <x:c r="B1193" s="6" t="str">
        <x:v>1414</x:v>
      </x:c>
      <x:c r="C1193" s="6" t="n">
        <x:v>2</x:v>
      </x:c>
      <x:c r="D1193" s="6" t="n">
        <x:v>3</x:v>
      </x:c>
      <x:c r="E1193" s="7" t="str">
        <x:v>2</x:v>
      </x:c>
      <x:c r="F1193" s="7" t="str">
        <x:v>信用点</x:v>
      </x:c>
      <x:c r="G1193" s="6" t="n">
        <x:v>16000</x:v>
      </x:c>
      <x:c r="H1193" s="6" t="str">
        <x:v>https://raw.githubusercontent.com/Mar-7th/StarRailRes/dbe8cdfcfb0bf657b9fe1cf92d5537f118ccb487/index_new/cn/character_promotions.json</x:v>
      </x:c>
    </x:row>
    <x:row r="1194" ht="20" customHeight="1">
      <x:c r="A1194" s="6" t="str">
        <x:v>角色突破</x:v>
      </x:c>
      <x:c r="B1194" s="6" t="str">
        <x:v>1414</x:v>
      </x:c>
      <x:c r="C1194" s="6" t="n">
        <x:v>2</x:v>
      </x:c>
      <x:c r="D1194" s="6" t="n">
        <x:v>3</x:v>
      </x:c>
      <x:c r="E1194" s="7" t="str">
        <x:v>115002</x:v>
      </x:c>
      <x:c r="F1194" s="7" t="str">
        <x:v>勇气撕裂胸膛</x:v>
      </x:c>
      <x:c r="G1194" s="6" t="n">
        <x:v>6</x:v>
      </x:c>
      <x:c r="H1194" s="6" t="str">
        <x:v>https://raw.githubusercontent.com/Mar-7th/StarRailRes/dbe8cdfcfb0bf657b9fe1cf92d5537f118ccb487/index_new/cn/character_promotions.json</x:v>
      </x:c>
    </x:row>
    <x:row r="1195" ht="20" customHeight="1">
      <x:c r="A1195" s="6" t="str">
        <x:v>角色突破</x:v>
      </x:c>
      <x:c r="B1195" s="6" t="str">
        <x:v>1414</x:v>
      </x:c>
      <x:c r="C1195" s="6" t="n">
        <x:v>2</x:v>
      </x:c>
      <x:c r="D1195" s="6" t="n">
        <x:v>3</x:v>
      </x:c>
      <x:c r="E1195" s="7" t="str">
        <x:v>110431</x:v>
      </x:c>
      <x:c r="F1195" s="7" t="str">
        <x:v>侵略凝块</x:v>
      </x:c>
      <x:c r="G1195" s="6" t="n">
        <x:v>3</x:v>
      </x:c>
      <x:c r="H1195" s="6" t="str">
        <x:v>https://raw.githubusercontent.com/Mar-7th/StarRailRes/dbe8cdfcfb0bf657b9fe1cf92d5537f118ccb487/index_new/cn/character_promotions.json</x:v>
      </x:c>
    </x:row>
    <x:row r="1196" ht="20" customHeight="1">
      <x:c r="A1196" s="6" t="str">
        <x:v>角色突破</x:v>
      </x:c>
      <x:c r="B1196" s="6" t="str">
        <x:v>1414</x:v>
      </x:c>
      <x:c r="C1196" s="6" t="n">
        <x:v>3</x:v>
      </x:c>
      <x:c r="D1196" s="6" t="n">
        <x:v>4</x:v>
      </x:c>
      <x:c r="E1196" s="7" t="str">
        <x:v>2</x:v>
      </x:c>
      <x:c r="F1196" s="7" t="str">
        <x:v>信用点</x:v>
      </x:c>
      <x:c r="G1196" s="6" t="n">
        <x:v>40000</x:v>
      </x:c>
      <x:c r="H1196" s="6" t="str">
        <x:v>https://raw.githubusercontent.com/Mar-7th/StarRailRes/dbe8cdfcfb0bf657b9fe1cf92d5537f118ccb487/index_new/cn/character_promotions.json</x:v>
      </x:c>
    </x:row>
    <x:row r="1197" ht="20" customHeight="1">
      <x:c r="A1197" s="6" t="str">
        <x:v>角色突破</x:v>
      </x:c>
      <x:c r="B1197" s="6" t="str">
        <x:v>1414</x:v>
      </x:c>
      <x:c r="C1197" s="6" t="n">
        <x:v>3</x:v>
      </x:c>
      <x:c r="D1197" s="6" t="n">
        <x:v>4</x:v>
      </x:c>
      <x:c r="E1197" s="7" t="str">
        <x:v>115002</x:v>
      </x:c>
      <x:c r="F1197" s="7" t="str">
        <x:v>勇气撕裂胸膛</x:v>
      </x:c>
      <x:c r="G1197" s="6" t="n">
        <x:v>9</x:v>
      </x:c>
      <x:c r="H1197" s="6" t="str">
        <x:v>https://raw.githubusercontent.com/Mar-7th/StarRailRes/dbe8cdfcfb0bf657b9fe1cf92d5537f118ccb487/index_new/cn/character_promotions.json</x:v>
      </x:c>
    </x:row>
    <x:row r="1198" ht="20" customHeight="1">
      <x:c r="A1198" s="6" t="str">
        <x:v>角色突破</x:v>
      </x:c>
      <x:c r="B1198" s="6" t="str">
        <x:v>1414</x:v>
      </x:c>
      <x:c r="C1198" s="6" t="n">
        <x:v>3</x:v>
      </x:c>
      <x:c r="D1198" s="6" t="n">
        <x:v>4</x:v>
      </x:c>
      <x:c r="E1198" s="7" t="str">
        <x:v>110431</x:v>
      </x:c>
      <x:c r="F1198" s="7" t="str">
        <x:v>侵略凝块</x:v>
      </x:c>
      <x:c r="G1198" s="6" t="n">
        <x:v>7</x:v>
      </x:c>
      <x:c r="H1198" s="6" t="str">
        <x:v>https://raw.githubusercontent.com/Mar-7th/StarRailRes/dbe8cdfcfb0bf657b9fe1cf92d5537f118ccb487/index_new/cn/character_promotions.json</x:v>
      </x:c>
    </x:row>
    <x:row r="1199" ht="20" customHeight="1">
      <x:c r="A1199" s="6" t="str">
        <x:v>角色突破</x:v>
      </x:c>
      <x:c r="B1199" s="6" t="str">
        <x:v>1414</x:v>
      </x:c>
      <x:c r="C1199" s="6" t="n">
        <x:v>4</x:v>
      </x:c>
      <x:c r="D1199" s="6" t="n">
        <x:v>5</x:v>
      </x:c>
      <x:c r="E1199" s="7" t="str">
        <x:v>2</x:v>
      </x:c>
      <x:c r="F1199" s="7" t="str">
        <x:v>信用点</x:v>
      </x:c>
      <x:c r="G1199" s="6" t="n">
        <x:v>80000</x:v>
      </x:c>
      <x:c r="H1199" s="6" t="str">
        <x:v>https://raw.githubusercontent.com/Mar-7th/StarRailRes/dbe8cdfcfb0bf657b9fe1cf92d5537f118ccb487/index_new/cn/character_promotions.json</x:v>
      </x:c>
    </x:row>
    <x:row r="1200" ht="20" customHeight="1">
      <x:c r="A1200" s="6" t="str">
        <x:v>角色突破</x:v>
      </x:c>
      <x:c r="B1200" s="6" t="str">
        <x:v>1414</x:v>
      </x:c>
      <x:c r="C1200" s="6" t="n">
        <x:v>4</x:v>
      </x:c>
      <x:c r="D1200" s="6" t="n">
        <x:v>5</x:v>
      </x:c>
      <x:c r="E1200" s="7" t="str">
        <x:v>115003</x:v>
      </x:c>
      <x:c r="F1200" s="7" t="str">
        <x:v>荣耀洗礼身躯</x:v>
      </x:c>
      <x:c r="G1200" s="6" t="n">
        <x:v>6</x:v>
      </x:c>
      <x:c r="H1200" s="6" t="str">
        <x:v>https://raw.githubusercontent.com/Mar-7th/StarRailRes/dbe8cdfcfb0bf657b9fe1cf92d5537f118ccb487/index_new/cn/character_promotions.json</x:v>
      </x:c>
    </x:row>
    <x:row r="1201" ht="20" customHeight="1">
      <x:c r="A1201" s="6" t="str">
        <x:v>角色突破</x:v>
      </x:c>
      <x:c r="B1201" s="6" t="str">
        <x:v>1414</x:v>
      </x:c>
      <x:c r="C1201" s="6" t="n">
        <x:v>4</x:v>
      </x:c>
      <x:c r="D1201" s="6" t="n">
        <x:v>5</x:v>
      </x:c>
      <x:c r="E1201" s="7" t="str">
        <x:v>110431</x:v>
      </x:c>
      <x:c r="F1201" s="7" t="str">
        <x:v>侵略凝块</x:v>
      </x:c>
      <x:c r="G1201" s="6" t="n">
        <x:v>20</x:v>
      </x:c>
      <x:c r="H1201" s="6" t="str">
        <x:v>https://raw.githubusercontent.com/Mar-7th/StarRailRes/dbe8cdfcfb0bf657b9fe1cf92d5537f118ccb487/index_new/cn/character_promotions.json</x:v>
      </x:c>
    </x:row>
    <x:row r="1202" ht="20" customHeight="1">
      <x:c r="A1202" s="6" t="str">
        <x:v>角色突破</x:v>
      </x:c>
      <x:c r="B1202" s="6" t="str">
        <x:v>1414</x:v>
      </x:c>
      <x:c r="C1202" s="6" t="n">
        <x:v>5</x:v>
      </x:c>
      <x:c r="D1202" s="6" t="n">
        <x:v>6</x:v>
      </x:c>
      <x:c r="E1202" s="7" t="str">
        <x:v>2</x:v>
      </x:c>
      <x:c r="F1202" s="7" t="str">
        <x:v>信用点</x:v>
      </x:c>
      <x:c r="G1202" s="6" t="n">
        <x:v>160000</x:v>
      </x:c>
      <x:c r="H1202" s="6" t="str">
        <x:v>https://raw.githubusercontent.com/Mar-7th/StarRailRes/dbe8cdfcfb0bf657b9fe1cf92d5537f118ccb487/index_new/cn/character_promotions.json</x:v>
      </x:c>
    </x:row>
    <x:row r="1203" ht="20" customHeight="1">
      <x:c r="A1203" s="6" t="str">
        <x:v>角色突破</x:v>
      </x:c>
      <x:c r="B1203" s="6" t="str">
        <x:v>1414</x:v>
      </x:c>
      <x:c r="C1203" s="6" t="n">
        <x:v>5</x:v>
      </x:c>
      <x:c r="D1203" s="6" t="n">
        <x:v>6</x:v>
      </x:c>
      <x:c r="E1203" s="7" t="str">
        <x:v>115003</x:v>
      </x:c>
      <x:c r="F1203" s="7" t="str">
        <x:v>荣耀洗礼身躯</x:v>
      </x:c>
      <x:c r="G1203" s="6" t="n">
        <x:v>9</x:v>
      </x:c>
      <x:c r="H1203" s="6" t="str">
        <x:v>https://raw.githubusercontent.com/Mar-7th/StarRailRes/dbe8cdfcfb0bf657b9fe1cf92d5537f118ccb487/index_new/cn/character_promotions.json</x:v>
      </x:c>
    </x:row>
    <x:row r="1204" ht="20" customHeight="1">
      <x:c r="A1204" s="6" t="str">
        <x:v>角色突破</x:v>
      </x:c>
      <x:c r="B1204" s="6" t="str">
        <x:v>1414</x:v>
      </x:c>
      <x:c r="C1204" s="6" t="n">
        <x:v>5</x:v>
      </x:c>
      <x:c r="D1204" s="6" t="n">
        <x:v>6</x:v>
      </x:c>
      <x:c r="E1204" s="7" t="str">
        <x:v>110431</x:v>
      </x:c>
      <x:c r="F1204" s="7" t="str">
        <x:v>侵略凝块</x:v>
      </x:c>
      <x:c r="G1204" s="6" t="n">
        <x:v>35</x:v>
      </x:c>
      <x:c r="H1204" s="6" t="str">
        <x:v>https://raw.githubusercontent.com/Mar-7th/StarRailRes/dbe8cdfcfb0bf657b9fe1cf92d5537f118ccb487/index_new/cn/character_promotions.json</x:v>
      </x:c>
    </x:row>
    <x:row r="1205" ht="20" customHeight="1">
      <x:c r="A1205" s="6" t="str">
        <x:v>角色突破</x:v>
      </x:c>
      <x:c r="B1205" s="6" t="str">
        <x:v>1415</x:v>
      </x:c>
      <x:c r="C1205" s="6" t="n">
        <x:v>0</x:v>
      </x:c>
      <x:c r="D1205" s="6" t="n">
        <x:v>1</x:v>
      </x:c>
      <x:c r="E1205" s="7" t="str">
        <x:v>2</x:v>
      </x:c>
      <x:c r="F1205" s="7" t="str">
        <x:v>信用点</x:v>
      </x:c>
      <x:c r="G1205" s="6" t="n">
        <x:v>4000</x:v>
      </x:c>
      <x:c r="H1205" s="6" t="str">
        <x:v>https://raw.githubusercontent.com/Mar-7th/StarRailRes/dbe8cdfcfb0bf657b9fe1cf92d5537f118ccb487/index_new/cn/character_promotions.json</x:v>
      </x:c>
    </x:row>
    <x:row r="1206" ht="20" customHeight="1">
      <x:c r="A1206" s="6" t="str">
        <x:v>角色突破</x:v>
      </x:c>
      <x:c r="B1206" s="6" t="str">
        <x:v>1415</x:v>
      </x:c>
      <x:c r="C1206" s="6" t="n">
        <x:v>0</x:v>
      </x:c>
      <x:c r="D1206" s="6" t="n">
        <x:v>1</x:v>
      </x:c>
      <x:c r="E1206" s="7" t="str">
        <x:v>115001</x:v>
      </x:c>
      <x:c r="F1206" s="7" t="str">
        <x:v>恐惧踏碎血肉</x:v>
      </x:c>
      <x:c r="G1206" s="6" t="n">
        <x:v>5</x:v>
      </x:c>
      <x:c r="H1206" s="6" t="str">
        <x:v>https://raw.githubusercontent.com/Mar-7th/StarRailRes/dbe8cdfcfb0bf657b9fe1cf92d5537f118ccb487/index_new/cn/character_promotions.json</x:v>
      </x:c>
    </x:row>
    <x:row r="1207" ht="20" customHeight="1">
      <x:c r="A1207" s="6" t="str">
        <x:v>角色突破</x:v>
      </x:c>
      <x:c r="B1207" s="6" t="str">
        <x:v>1415</x:v>
      </x:c>
      <x:c r="C1207" s="6" t="n">
        <x:v>1</x:v>
      </x:c>
      <x:c r="D1207" s="6" t="n">
        <x:v>2</x:v>
      </x:c>
      <x:c r="E1207" s="7" t="str">
        <x:v>2</x:v>
      </x:c>
      <x:c r="F1207" s="7" t="str">
        <x:v>信用点</x:v>
      </x:c>
      <x:c r="G1207" s="6" t="n">
        <x:v>8000</x:v>
      </x:c>
      <x:c r="H1207" s="6" t="str">
        <x:v>https://raw.githubusercontent.com/Mar-7th/StarRailRes/dbe8cdfcfb0bf657b9fe1cf92d5537f118ccb487/index_new/cn/character_promotions.json</x:v>
      </x:c>
    </x:row>
    <x:row r="1208" ht="20" customHeight="1">
      <x:c r="A1208" s="6" t="str">
        <x:v>角色突破</x:v>
      </x:c>
      <x:c r="B1208" s="6" t="str">
        <x:v>1415</x:v>
      </x:c>
      <x:c r="C1208" s="6" t="n">
        <x:v>1</x:v>
      </x:c>
      <x:c r="D1208" s="6" t="n">
        <x:v>2</x:v>
      </x:c>
      <x:c r="E1208" s="7" t="str">
        <x:v>115001</x:v>
      </x:c>
      <x:c r="F1208" s="7" t="str">
        <x:v>恐惧踏碎血肉</x:v>
      </x:c>
      <x:c r="G1208" s="6" t="n">
        <x:v>10</x:v>
      </x:c>
      <x:c r="H1208" s="6" t="str">
        <x:v>https://raw.githubusercontent.com/Mar-7th/StarRailRes/dbe8cdfcfb0bf657b9fe1cf92d5537f118ccb487/index_new/cn/character_promotions.json</x:v>
      </x:c>
    </x:row>
    <x:row r="1209" ht="20" customHeight="1">
      <x:c r="A1209" s="6" t="str">
        <x:v>角色突破</x:v>
      </x:c>
      <x:c r="B1209" s="6" t="str">
        <x:v>1415</x:v>
      </x:c>
      <x:c r="C1209" s="6" t="n">
        <x:v>2</x:v>
      </x:c>
      <x:c r="D1209" s="6" t="n">
        <x:v>3</x:v>
      </x:c>
      <x:c r="E1209" s="7" t="str">
        <x:v>2</x:v>
      </x:c>
      <x:c r="F1209" s="7" t="str">
        <x:v>信用点</x:v>
      </x:c>
      <x:c r="G1209" s="6" t="n">
        <x:v>16000</x:v>
      </x:c>
      <x:c r="H1209" s="6" t="str">
        <x:v>https://raw.githubusercontent.com/Mar-7th/StarRailRes/dbe8cdfcfb0bf657b9fe1cf92d5537f118ccb487/index_new/cn/character_promotions.json</x:v>
      </x:c>
    </x:row>
    <x:row r="1210" ht="20" customHeight="1">
      <x:c r="A1210" s="6" t="str">
        <x:v>角色突破</x:v>
      </x:c>
      <x:c r="B1210" s="6" t="str">
        <x:v>1415</x:v>
      </x:c>
      <x:c r="C1210" s="6" t="n">
        <x:v>2</x:v>
      </x:c>
      <x:c r="D1210" s="6" t="n">
        <x:v>3</x:v>
      </x:c>
      <x:c r="E1210" s="7" t="str">
        <x:v>115002</x:v>
      </x:c>
      <x:c r="F1210" s="7" t="str">
        <x:v>勇气撕裂胸膛</x:v>
      </x:c>
      <x:c r="G1210" s="6" t="n">
        <x:v>6</x:v>
      </x:c>
      <x:c r="H1210" s="6" t="str">
        <x:v>https://raw.githubusercontent.com/Mar-7th/StarRailRes/dbe8cdfcfb0bf657b9fe1cf92d5537f118ccb487/index_new/cn/character_promotions.json</x:v>
      </x:c>
    </x:row>
    <x:row r="1211" ht="20" customHeight="1">
      <x:c r="A1211" s="6" t="str">
        <x:v>角色突破</x:v>
      </x:c>
      <x:c r="B1211" s="6" t="str">
        <x:v>1415</x:v>
      </x:c>
      <x:c r="C1211" s="6" t="n">
        <x:v>2</x:v>
      </x:c>
      <x:c r="D1211" s="6" t="n">
        <x:v>3</x:v>
      </x:c>
      <x:c r="E1211" s="7" t="str">
        <x:v>110433</x:v>
      </x:c>
      <x:c r="F1211" s="7" t="str">
        <x:v>海妖残鳍</x:v>
      </x:c>
      <x:c r="G1211" s="6" t="n">
        <x:v>3</x:v>
      </x:c>
      <x:c r="H1211" s="6" t="str">
        <x:v>https://raw.githubusercontent.com/Mar-7th/StarRailRes/dbe8cdfcfb0bf657b9fe1cf92d5537f118ccb487/index_new/cn/character_promotions.json</x:v>
      </x:c>
    </x:row>
    <x:row r="1212" ht="20" customHeight="1">
      <x:c r="A1212" s="6" t="str">
        <x:v>角色突破</x:v>
      </x:c>
      <x:c r="B1212" s="6" t="str">
        <x:v>1415</x:v>
      </x:c>
      <x:c r="C1212" s="6" t="n">
        <x:v>3</x:v>
      </x:c>
      <x:c r="D1212" s="6" t="n">
        <x:v>4</x:v>
      </x:c>
      <x:c r="E1212" s="7" t="str">
        <x:v>2</x:v>
      </x:c>
      <x:c r="F1212" s="7" t="str">
        <x:v>信用点</x:v>
      </x:c>
      <x:c r="G1212" s="6" t="n">
        <x:v>40000</x:v>
      </x:c>
      <x:c r="H1212" s="6" t="str">
        <x:v>https://raw.githubusercontent.com/Mar-7th/StarRailRes/dbe8cdfcfb0bf657b9fe1cf92d5537f118ccb487/index_new/cn/character_promotions.json</x:v>
      </x:c>
    </x:row>
    <x:row r="1213" ht="20" customHeight="1">
      <x:c r="A1213" s="6" t="str">
        <x:v>角色突破</x:v>
      </x:c>
      <x:c r="B1213" s="6" t="str">
        <x:v>1415</x:v>
      </x:c>
      <x:c r="C1213" s="6" t="n">
        <x:v>3</x:v>
      </x:c>
      <x:c r="D1213" s="6" t="n">
        <x:v>4</x:v>
      </x:c>
      <x:c r="E1213" s="7" t="str">
        <x:v>115002</x:v>
      </x:c>
      <x:c r="F1213" s="7" t="str">
        <x:v>勇气撕裂胸膛</x:v>
      </x:c>
      <x:c r="G1213" s="6" t="n">
        <x:v>9</x:v>
      </x:c>
      <x:c r="H1213" s="6" t="str">
        <x:v>https://raw.githubusercontent.com/Mar-7th/StarRailRes/dbe8cdfcfb0bf657b9fe1cf92d5537f118ccb487/index_new/cn/character_promotions.json</x:v>
      </x:c>
    </x:row>
    <x:row r="1214" ht="20" customHeight="1">
      <x:c r="A1214" s="6" t="str">
        <x:v>角色突破</x:v>
      </x:c>
      <x:c r="B1214" s="6" t="str">
        <x:v>1415</x:v>
      </x:c>
      <x:c r="C1214" s="6" t="n">
        <x:v>3</x:v>
      </x:c>
      <x:c r="D1214" s="6" t="n">
        <x:v>4</x:v>
      </x:c>
      <x:c r="E1214" s="7" t="str">
        <x:v>110433</x:v>
      </x:c>
      <x:c r="F1214" s="7" t="str">
        <x:v>海妖残鳍</x:v>
      </x:c>
      <x:c r="G1214" s="6" t="n">
        <x:v>7</x:v>
      </x:c>
      <x:c r="H1214" s="6" t="str">
        <x:v>https://raw.githubusercontent.com/Mar-7th/StarRailRes/dbe8cdfcfb0bf657b9fe1cf92d5537f118ccb487/index_new/cn/character_promotions.json</x:v>
      </x:c>
    </x:row>
    <x:row r="1215" ht="20" customHeight="1">
      <x:c r="A1215" s="6" t="str">
        <x:v>角色突破</x:v>
      </x:c>
      <x:c r="B1215" s="6" t="str">
        <x:v>1415</x:v>
      </x:c>
      <x:c r="C1215" s="6" t="n">
        <x:v>4</x:v>
      </x:c>
      <x:c r="D1215" s="6" t="n">
        <x:v>5</x:v>
      </x:c>
      <x:c r="E1215" s="7" t="str">
        <x:v>2</x:v>
      </x:c>
      <x:c r="F1215" s="7" t="str">
        <x:v>信用点</x:v>
      </x:c>
      <x:c r="G1215" s="6" t="n">
        <x:v>80000</x:v>
      </x:c>
      <x:c r="H1215" s="6" t="str">
        <x:v>https://raw.githubusercontent.com/Mar-7th/StarRailRes/dbe8cdfcfb0bf657b9fe1cf92d5537f118ccb487/index_new/cn/character_promotions.json</x:v>
      </x:c>
    </x:row>
    <x:row r="1216" ht="20" customHeight="1">
      <x:c r="A1216" s="6" t="str">
        <x:v>角色突破</x:v>
      </x:c>
      <x:c r="B1216" s="6" t="str">
        <x:v>1415</x:v>
      </x:c>
      <x:c r="C1216" s="6" t="n">
        <x:v>4</x:v>
      </x:c>
      <x:c r="D1216" s="6" t="n">
        <x:v>5</x:v>
      </x:c>
      <x:c r="E1216" s="7" t="str">
        <x:v>115003</x:v>
      </x:c>
      <x:c r="F1216" s="7" t="str">
        <x:v>荣耀洗礼身躯</x:v>
      </x:c>
      <x:c r="G1216" s="6" t="n">
        <x:v>6</x:v>
      </x:c>
      <x:c r="H1216" s="6" t="str">
        <x:v>https://raw.githubusercontent.com/Mar-7th/StarRailRes/dbe8cdfcfb0bf657b9fe1cf92d5537f118ccb487/index_new/cn/character_promotions.json</x:v>
      </x:c>
    </x:row>
    <x:row r="1217" ht="20" customHeight="1">
      <x:c r="A1217" s="6" t="str">
        <x:v>角色突破</x:v>
      </x:c>
      <x:c r="B1217" s="6" t="str">
        <x:v>1415</x:v>
      </x:c>
      <x:c r="C1217" s="6" t="n">
        <x:v>4</x:v>
      </x:c>
      <x:c r="D1217" s="6" t="n">
        <x:v>5</x:v>
      </x:c>
      <x:c r="E1217" s="7" t="str">
        <x:v>110433</x:v>
      </x:c>
      <x:c r="F1217" s="7" t="str">
        <x:v>海妖残鳍</x:v>
      </x:c>
      <x:c r="G1217" s="6" t="n">
        <x:v>20</x:v>
      </x:c>
      <x:c r="H1217" s="6" t="str">
        <x:v>https://raw.githubusercontent.com/Mar-7th/StarRailRes/dbe8cdfcfb0bf657b9fe1cf92d5537f118ccb487/index_new/cn/character_promotions.json</x:v>
      </x:c>
    </x:row>
    <x:row r="1218" ht="20" customHeight="1">
      <x:c r="A1218" s="6" t="str">
        <x:v>角色突破</x:v>
      </x:c>
      <x:c r="B1218" s="6" t="str">
        <x:v>1415</x:v>
      </x:c>
      <x:c r="C1218" s="6" t="n">
        <x:v>5</x:v>
      </x:c>
      <x:c r="D1218" s="6" t="n">
        <x:v>6</x:v>
      </x:c>
      <x:c r="E1218" s="7" t="str">
        <x:v>2</x:v>
      </x:c>
      <x:c r="F1218" s="7" t="str">
        <x:v>信用点</x:v>
      </x:c>
      <x:c r="G1218" s="6" t="n">
        <x:v>160000</x:v>
      </x:c>
      <x:c r="H1218" s="6" t="str">
        <x:v>https://raw.githubusercontent.com/Mar-7th/StarRailRes/dbe8cdfcfb0bf657b9fe1cf92d5537f118ccb487/index_new/cn/character_promotions.json</x:v>
      </x:c>
    </x:row>
    <x:row r="1219" ht="20" customHeight="1">
      <x:c r="A1219" s="6" t="str">
        <x:v>角色突破</x:v>
      </x:c>
      <x:c r="B1219" s="6" t="str">
        <x:v>1415</x:v>
      </x:c>
      <x:c r="C1219" s="6" t="n">
        <x:v>5</x:v>
      </x:c>
      <x:c r="D1219" s="6" t="n">
        <x:v>6</x:v>
      </x:c>
      <x:c r="E1219" s="7" t="str">
        <x:v>115003</x:v>
      </x:c>
      <x:c r="F1219" s="7" t="str">
        <x:v>荣耀洗礼身躯</x:v>
      </x:c>
      <x:c r="G1219" s="6" t="n">
        <x:v>9</x:v>
      </x:c>
      <x:c r="H1219" s="6" t="str">
        <x:v>https://raw.githubusercontent.com/Mar-7th/StarRailRes/dbe8cdfcfb0bf657b9fe1cf92d5537f118ccb487/index_new/cn/character_promotions.json</x:v>
      </x:c>
    </x:row>
    <x:row r="1220" ht="20" customHeight="1">
      <x:c r="A1220" s="6" t="str">
        <x:v>角色突破</x:v>
      </x:c>
      <x:c r="B1220" s="6" t="str">
        <x:v>1415</x:v>
      </x:c>
      <x:c r="C1220" s="6" t="n">
        <x:v>5</x:v>
      </x:c>
      <x:c r="D1220" s="6" t="n">
        <x:v>6</x:v>
      </x:c>
      <x:c r="E1220" s="7" t="str">
        <x:v>110433</x:v>
      </x:c>
      <x:c r="F1220" s="7" t="str">
        <x:v>海妖残鳍</x:v>
      </x:c>
      <x:c r="G1220" s="6" t="n">
        <x:v>35</x:v>
      </x:c>
      <x:c r="H1220" s="6" t="str">
        <x:v>https://raw.githubusercontent.com/Mar-7th/StarRailRes/dbe8cdfcfb0bf657b9fe1cf92d5537f118ccb487/index_new/cn/character_promotions.json</x:v>
      </x:c>
    </x:row>
    <x:row r="1221" ht="20" customHeight="1">
      <x:c r="A1221" s="6" t="str">
        <x:v>角色突破</x:v>
      </x:c>
      <x:c r="B1221" s="6" t="str">
        <x:v>1501</x:v>
      </x:c>
      <x:c r="C1221" s="6" t="n">
        <x:v>0</x:v>
      </x:c>
      <x:c r="D1221" s="6" t="n">
        <x:v>1</x:v>
      </x:c>
      <x:c r="E1221" s="7" t="str">
        <x:v>2</x:v>
      </x:c>
      <x:c r="F1221" s="7" t="str">
        <x:v>信用点</x:v>
      </x:c>
      <x:c r="G1221" s="6" t="n">
        <x:v>4000</x:v>
      </x:c>
      <x:c r="H1221" s="6" t="str">
        <x:v>https://raw.githubusercontent.com/Mar-7th/StarRailRes/dbe8cdfcfb0bf657b9fe1cf92d5537f118ccb487/index_new/cn/character_promotions.json</x:v>
      </x:c>
    </x:row>
    <x:row r="1222" ht="20" customHeight="1">
      <x:c r="A1222" s="6" t="str">
        <x:v>角色突破</x:v>
      </x:c>
      <x:c r="B1222" s="6" t="str">
        <x:v>1501</x:v>
      </x:c>
      <x:c r="C1222" s="6" t="n">
        <x:v>0</x:v>
      </x:c>
      <x:c r="D1222" s="6" t="n">
        <x:v>1</x:v>
      </x:c>
      <x:c r="E1222" s="7" t="str">
        <x:v>116001</x:v>
      </x:c>
      <x:c r="F1222" s="7" t="str">
        <x:v>童真蜡笔</x:v>
      </x:c>
      <x:c r="G1222" s="6" t="n">
        <x:v>5</x:v>
      </x:c>
      <x:c r="H1222" s="6" t="str">
        <x:v>https://raw.githubusercontent.com/Mar-7th/StarRailRes/dbe8cdfcfb0bf657b9fe1cf92d5537f118ccb487/index_new/cn/character_promotions.json</x:v>
      </x:c>
    </x:row>
    <x:row r="1223" ht="20" customHeight="1">
      <x:c r="A1223" s="6" t="str">
        <x:v>角色突破</x:v>
      </x:c>
      <x:c r="B1223" s="6" t="str">
        <x:v>1501</x:v>
      </x:c>
      <x:c r="C1223" s="6" t="n">
        <x:v>1</x:v>
      </x:c>
      <x:c r="D1223" s="6" t="n">
        <x:v>2</x:v>
      </x:c>
      <x:c r="E1223" s="7" t="str">
        <x:v>2</x:v>
      </x:c>
      <x:c r="F1223" s="7" t="str">
        <x:v>信用点</x:v>
      </x:c>
      <x:c r="G1223" s="6" t="n">
        <x:v>8000</x:v>
      </x:c>
      <x:c r="H1223" s="6" t="str">
        <x:v>https://raw.githubusercontent.com/Mar-7th/StarRailRes/dbe8cdfcfb0bf657b9fe1cf92d5537f118ccb487/index_new/cn/character_promotions.json</x:v>
      </x:c>
    </x:row>
    <x:row r="1224" ht="20" customHeight="1">
      <x:c r="A1224" s="6" t="str">
        <x:v>角色突破</x:v>
      </x:c>
      <x:c r="B1224" s="6" t="str">
        <x:v>1501</x:v>
      </x:c>
      <x:c r="C1224" s="6" t="n">
        <x:v>1</x:v>
      </x:c>
      <x:c r="D1224" s="6" t="n">
        <x:v>2</x:v>
      </x:c>
      <x:c r="E1224" s="7" t="str">
        <x:v>116001</x:v>
      </x:c>
      <x:c r="F1224" s="7" t="str">
        <x:v>童真蜡笔</x:v>
      </x:c>
      <x:c r="G1224" s="6" t="n">
        <x:v>10</x:v>
      </x:c>
      <x:c r="H1224" s="6" t="str">
        <x:v>https://raw.githubusercontent.com/Mar-7th/StarRailRes/dbe8cdfcfb0bf657b9fe1cf92d5537f118ccb487/index_new/cn/character_promotions.json</x:v>
      </x:c>
    </x:row>
    <x:row r="1225" ht="20" customHeight="1">
      <x:c r="A1225" s="6" t="str">
        <x:v>角色突破</x:v>
      </x:c>
      <x:c r="B1225" s="6" t="str">
        <x:v>1501</x:v>
      </x:c>
      <x:c r="C1225" s="6" t="n">
        <x:v>2</x:v>
      </x:c>
      <x:c r="D1225" s="6" t="n">
        <x:v>3</x:v>
      </x:c>
      <x:c r="E1225" s="7" t="str">
        <x:v>2</x:v>
      </x:c>
      <x:c r="F1225" s="7" t="str">
        <x:v>信用点</x:v>
      </x:c>
      <x:c r="G1225" s="6" t="n">
        <x:v>16000</x:v>
      </x:c>
      <x:c r="H1225" s="6" t="str">
        <x:v>https://raw.githubusercontent.com/Mar-7th/StarRailRes/dbe8cdfcfb0bf657b9fe1cf92d5537f118ccb487/index_new/cn/character_promotions.json</x:v>
      </x:c>
    </x:row>
    <x:row r="1226" ht="20" customHeight="1">
      <x:c r="A1226" s="6" t="str">
        <x:v>角色突破</x:v>
      </x:c>
      <x:c r="B1226" s="6" t="str">
        <x:v>1501</x:v>
      </x:c>
      <x:c r="C1226" s="6" t="n">
        <x:v>2</x:v>
      </x:c>
      <x:c r="D1226" s="6" t="n">
        <x:v>3</x:v>
      </x:c>
      <x:c r="E1226" s="7" t="str">
        <x:v>116002</x:v>
      </x:c>
      <x:c r="F1226" s="7" t="str">
        <x:v>造梦蘸钢</x:v>
      </x:c>
      <x:c r="G1226" s="6" t="n">
        <x:v>6</x:v>
      </x:c>
      <x:c r="H1226" s="6" t="str">
        <x:v>https://raw.githubusercontent.com/Mar-7th/StarRailRes/dbe8cdfcfb0bf657b9fe1cf92d5537f118ccb487/index_new/cn/character_promotions.json</x:v>
      </x:c>
    </x:row>
    <x:row r="1227" ht="20" customHeight="1">
      <x:c r="A1227" s="6" t="str">
        <x:v>角色突破</x:v>
      </x:c>
      <x:c r="B1227" s="6" t="str">
        <x:v>1501</x:v>
      </x:c>
      <x:c r="C1227" s="6" t="n">
        <x:v>2</x:v>
      </x:c>
      <x:c r="D1227" s="6" t="n">
        <x:v>3</x:v>
      </x:c>
      <x:c r="E1227" s="7" t="str">
        <x:v>110432</x:v>
      </x:c>
      <x:c r="F1227" s="7" t="str">
        <x:v>明辉日珥</x:v>
      </x:c>
      <x:c r="G1227" s="6" t="n">
        <x:v>3</x:v>
      </x:c>
      <x:c r="H1227" s="6" t="str">
        <x:v>https://raw.githubusercontent.com/Mar-7th/StarRailRes/dbe8cdfcfb0bf657b9fe1cf92d5537f118ccb487/index_new/cn/character_promotions.json</x:v>
      </x:c>
    </x:row>
    <x:row r="1228" ht="20" customHeight="1">
      <x:c r="A1228" s="6" t="str">
        <x:v>角色突破</x:v>
      </x:c>
      <x:c r="B1228" s="6" t="str">
        <x:v>1501</x:v>
      </x:c>
      <x:c r="C1228" s="6" t="n">
        <x:v>3</x:v>
      </x:c>
      <x:c r="D1228" s="6" t="n">
        <x:v>4</x:v>
      </x:c>
      <x:c r="E1228" s="7" t="str">
        <x:v>2</x:v>
      </x:c>
      <x:c r="F1228" s="7" t="str">
        <x:v>信用点</x:v>
      </x:c>
      <x:c r="G1228" s="6" t="n">
        <x:v>40000</x:v>
      </x:c>
      <x:c r="H1228" s="6" t="str">
        <x:v>https://raw.githubusercontent.com/Mar-7th/StarRailRes/dbe8cdfcfb0bf657b9fe1cf92d5537f118ccb487/index_new/cn/character_promotions.json</x:v>
      </x:c>
    </x:row>
    <x:row r="1229" ht="20" customHeight="1">
      <x:c r="A1229" s="6" t="str">
        <x:v>角色突破</x:v>
      </x:c>
      <x:c r="B1229" s="6" t="str">
        <x:v>1501</x:v>
      </x:c>
      <x:c r="C1229" s="6" t="n">
        <x:v>3</x:v>
      </x:c>
      <x:c r="D1229" s="6" t="n">
        <x:v>4</x:v>
      </x:c>
      <x:c r="E1229" s="7" t="str">
        <x:v>116002</x:v>
      </x:c>
      <x:c r="F1229" s="7" t="str">
        <x:v>造梦蘸钢</x:v>
      </x:c>
      <x:c r="G1229" s="6" t="n">
        <x:v>9</x:v>
      </x:c>
      <x:c r="H1229" s="6" t="str">
        <x:v>https://raw.githubusercontent.com/Mar-7th/StarRailRes/dbe8cdfcfb0bf657b9fe1cf92d5537f118ccb487/index_new/cn/character_promotions.json</x:v>
      </x:c>
    </x:row>
    <x:row r="1230" ht="20" customHeight="1">
      <x:c r="A1230" s="6" t="str">
        <x:v>角色突破</x:v>
      </x:c>
      <x:c r="B1230" s="6" t="str">
        <x:v>1501</x:v>
      </x:c>
      <x:c r="C1230" s="6" t="n">
        <x:v>3</x:v>
      </x:c>
      <x:c r="D1230" s="6" t="n">
        <x:v>4</x:v>
      </x:c>
      <x:c r="E1230" s="7" t="str">
        <x:v>110432</x:v>
      </x:c>
      <x:c r="F1230" s="7" t="str">
        <x:v>明辉日珥</x:v>
      </x:c>
      <x:c r="G1230" s="6" t="n">
        <x:v>7</x:v>
      </x:c>
      <x:c r="H1230" s="6" t="str">
        <x:v>https://raw.githubusercontent.com/Mar-7th/StarRailRes/dbe8cdfcfb0bf657b9fe1cf92d5537f118ccb487/index_new/cn/character_promotions.json</x:v>
      </x:c>
    </x:row>
    <x:row r="1231" ht="20" customHeight="1">
      <x:c r="A1231" s="6" t="str">
        <x:v>角色突破</x:v>
      </x:c>
      <x:c r="B1231" s="6" t="str">
        <x:v>1501</x:v>
      </x:c>
      <x:c r="C1231" s="6" t="n">
        <x:v>4</x:v>
      </x:c>
      <x:c r="D1231" s="6" t="n">
        <x:v>5</x:v>
      </x:c>
      <x:c r="E1231" s="7" t="str">
        <x:v>2</x:v>
      </x:c>
      <x:c r="F1231" s="7" t="str">
        <x:v>信用点</x:v>
      </x:c>
      <x:c r="G1231" s="6" t="n">
        <x:v>80000</x:v>
      </x:c>
      <x:c r="H1231" s="6" t="str">
        <x:v>https://raw.githubusercontent.com/Mar-7th/StarRailRes/dbe8cdfcfb0bf657b9fe1cf92d5537f118ccb487/index_new/cn/character_promotions.json</x:v>
      </x:c>
    </x:row>
    <x:row r="1232" ht="20" customHeight="1">
      <x:c r="A1232" s="6" t="str">
        <x:v>角色突破</x:v>
      </x:c>
      <x:c r="B1232" s="6" t="str">
        <x:v>1501</x:v>
      </x:c>
      <x:c r="C1232" s="6" t="n">
        <x:v>4</x:v>
      </x:c>
      <x:c r="D1232" s="6" t="n">
        <x:v>5</x:v>
      </x:c>
      <x:c r="E1232" s="7" t="str">
        <x:v>116003</x:v>
      </x:c>
      <x:c r="F1232" s="7" t="str">
        <x:v>梦现管锥</x:v>
      </x:c>
      <x:c r="G1232" s="6" t="n">
        <x:v>6</x:v>
      </x:c>
      <x:c r="H1232" s="6" t="str">
        <x:v>https://raw.githubusercontent.com/Mar-7th/StarRailRes/dbe8cdfcfb0bf657b9fe1cf92d5537f118ccb487/index_new/cn/character_promotions.json</x:v>
      </x:c>
    </x:row>
    <x:row r="1233" ht="20" customHeight="1">
      <x:c r="A1233" s="6" t="str">
        <x:v>角色突破</x:v>
      </x:c>
      <x:c r="B1233" s="6" t="str">
        <x:v>1501</x:v>
      </x:c>
      <x:c r="C1233" s="6" t="n">
        <x:v>4</x:v>
      </x:c>
      <x:c r="D1233" s="6" t="n">
        <x:v>5</x:v>
      </x:c>
      <x:c r="E1233" s="7" t="str">
        <x:v>110432</x:v>
      </x:c>
      <x:c r="F1233" s="7" t="str">
        <x:v>明辉日珥</x:v>
      </x:c>
      <x:c r="G1233" s="6" t="n">
        <x:v>20</x:v>
      </x:c>
      <x:c r="H1233" s="6" t="str">
        <x:v>https://raw.githubusercontent.com/Mar-7th/StarRailRes/dbe8cdfcfb0bf657b9fe1cf92d5537f118ccb487/index_new/cn/character_promotions.json</x:v>
      </x:c>
    </x:row>
    <x:row r="1234" ht="20" customHeight="1">
      <x:c r="A1234" s="6" t="str">
        <x:v>角色突破</x:v>
      </x:c>
      <x:c r="B1234" s="6" t="str">
        <x:v>1501</x:v>
      </x:c>
      <x:c r="C1234" s="6" t="n">
        <x:v>5</x:v>
      </x:c>
      <x:c r="D1234" s="6" t="n">
        <x:v>6</x:v>
      </x:c>
      <x:c r="E1234" s="7" t="str">
        <x:v>2</x:v>
      </x:c>
      <x:c r="F1234" s="7" t="str">
        <x:v>信用点</x:v>
      </x:c>
      <x:c r="G1234" s="6" t="n">
        <x:v>160000</x:v>
      </x:c>
      <x:c r="H1234" s="6" t="str">
        <x:v>https://raw.githubusercontent.com/Mar-7th/StarRailRes/dbe8cdfcfb0bf657b9fe1cf92d5537f118ccb487/index_new/cn/character_promotions.json</x:v>
      </x:c>
    </x:row>
    <x:row r="1235" ht="20" customHeight="1">
      <x:c r="A1235" s="6" t="str">
        <x:v>角色突破</x:v>
      </x:c>
      <x:c r="B1235" s="6" t="str">
        <x:v>1501</x:v>
      </x:c>
      <x:c r="C1235" s="6" t="n">
        <x:v>5</x:v>
      </x:c>
      <x:c r="D1235" s="6" t="n">
        <x:v>6</x:v>
      </x:c>
      <x:c r="E1235" s="7" t="str">
        <x:v>116003</x:v>
      </x:c>
      <x:c r="F1235" s="7" t="str">
        <x:v>梦现管锥</x:v>
      </x:c>
      <x:c r="G1235" s="6" t="n">
        <x:v>9</x:v>
      </x:c>
      <x:c r="H1235" s="6" t="str">
        <x:v>https://raw.githubusercontent.com/Mar-7th/StarRailRes/dbe8cdfcfb0bf657b9fe1cf92d5537f118ccb487/index_new/cn/character_promotions.json</x:v>
      </x:c>
    </x:row>
    <x:row r="1236" ht="20" customHeight="1">
      <x:c r="A1236" s="6" t="str">
        <x:v>角色突破</x:v>
      </x:c>
      <x:c r="B1236" s="6" t="str">
        <x:v>1501</x:v>
      </x:c>
      <x:c r="C1236" s="6" t="n">
        <x:v>5</x:v>
      </x:c>
      <x:c r="D1236" s="6" t="n">
        <x:v>6</x:v>
      </x:c>
      <x:c r="E1236" s="7" t="str">
        <x:v>110432</x:v>
      </x:c>
      <x:c r="F1236" s="7" t="str">
        <x:v>明辉日珥</x:v>
      </x:c>
      <x:c r="G1236" s="6" t="n">
        <x:v>35</x:v>
      </x:c>
      <x:c r="H1236" s="6" t="str">
        <x:v>https://raw.githubusercontent.com/Mar-7th/StarRailRes/dbe8cdfcfb0bf657b9fe1cf92d5537f118ccb487/index_new/cn/character_promotions.json</x:v>
      </x:c>
    </x:row>
    <x:row r="1237" ht="20" customHeight="1">
      <x:c r="A1237" s="6" t="str">
        <x:v>角色突破</x:v>
      </x:c>
      <x:c r="B1237" s="6" t="str">
        <x:v>1502</x:v>
      </x:c>
      <x:c r="C1237" s="6" t="n">
        <x:v>0</x:v>
      </x:c>
      <x:c r="D1237" s="6" t="n">
        <x:v>1</x:v>
      </x:c>
      <x:c r="E1237" s="7" t="str">
        <x:v>2</x:v>
      </x:c>
      <x:c r="F1237" s="7" t="str">
        <x:v>信用点</x:v>
      </x:c>
      <x:c r="G1237" s="6" t="n">
        <x:v>4000</x:v>
      </x:c>
      <x:c r="H1237" s="6" t="str">
        <x:v>https://raw.githubusercontent.com/Mar-7th/StarRailRes/dbe8cdfcfb0bf657b9fe1cf92d5537f118ccb487/index_new/cn/character_promotions.json</x:v>
      </x:c>
    </x:row>
    <x:row r="1238" ht="20" customHeight="1">
      <x:c r="A1238" s="6" t="str">
        <x:v>角色突破</x:v>
      </x:c>
      <x:c r="B1238" s="6" t="str">
        <x:v>1502</x:v>
      </x:c>
      <x:c r="C1238" s="6" t="n">
        <x:v>0</x:v>
      </x:c>
      <x:c r="D1238" s="6" t="n">
        <x:v>1</x:v>
      </x:c>
      <x:c r="E1238" s="7" t="str">
        <x:v>116001</x:v>
      </x:c>
      <x:c r="F1238" s="7" t="str">
        <x:v>童真蜡笔</x:v>
      </x:c>
      <x:c r="G1238" s="6" t="n">
        <x:v>5</x:v>
      </x:c>
      <x:c r="H1238" s="6" t="str">
        <x:v>https://raw.githubusercontent.com/Mar-7th/StarRailRes/dbe8cdfcfb0bf657b9fe1cf92d5537f118ccb487/index_new/cn/character_promotions.json</x:v>
      </x:c>
    </x:row>
    <x:row r="1239" ht="20" customHeight="1">
      <x:c r="A1239" s="6" t="str">
        <x:v>角色突破</x:v>
      </x:c>
      <x:c r="B1239" s="6" t="str">
        <x:v>1502</x:v>
      </x:c>
      <x:c r="C1239" s="6" t="n">
        <x:v>1</x:v>
      </x:c>
      <x:c r="D1239" s="6" t="n">
        <x:v>2</x:v>
      </x:c>
      <x:c r="E1239" s="7" t="str">
        <x:v>2</x:v>
      </x:c>
      <x:c r="F1239" s="7" t="str">
        <x:v>信用点</x:v>
      </x:c>
      <x:c r="G1239" s="6" t="n">
        <x:v>8000</x:v>
      </x:c>
      <x:c r="H1239" s="6" t="str">
        <x:v>https://raw.githubusercontent.com/Mar-7th/StarRailRes/dbe8cdfcfb0bf657b9fe1cf92d5537f118ccb487/index_new/cn/character_promotions.json</x:v>
      </x:c>
    </x:row>
    <x:row r="1240" ht="20" customHeight="1">
      <x:c r="A1240" s="6" t="str">
        <x:v>角色突破</x:v>
      </x:c>
      <x:c r="B1240" s="6" t="str">
        <x:v>1502</x:v>
      </x:c>
      <x:c r="C1240" s="6" t="n">
        <x:v>1</x:v>
      </x:c>
      <x:c r="D1240" s="6" t="n">
        <x:v>2</x:v>
      </x:c>
      <x:c r="E1240" s="7" t="str">
        <x:v>116001</x:v>
      </x:c>
      <x:c r="F1240" s="7" t="str">
        <x:v>童真蜡笔</x:v>
      </x:c>
      <x:c r="G1240" s="6" t="n">
        <x:v>10</x:v>
      </x:c>
      <x:c r="H1240" s="6" t="str">
        <x:v>https://raw.githubusercontent.com/Mar-7th/StarRailRes/dbe8cdfcfb0bf657b9fe1cf92d5537f118ccb487/index_new/cn/character_promotions.json</x:v>
      </x:c>
    </x:row>
    <x:row r="1241" ht="20" customHeight="1">
      <x:c r="A1241" s="6" t="str">
        <x:v>角色突破</x:v>
      </x:c>
      <x:c r="B1241" s="6" t="str">
        <x:v>1502</x:v>
      </x:c>
      <x:c r="C1241" s="6" t="n">
        <x:v>2</x:v>
      </x:c>
      <x:c r="D1241" s="6" t="n">
        <x:v>3</x:v>
      </x:c>
      <x:c r="E1241" s="7" t="str">
        <x:v>2</x:v>
      </x:c>
      <x:c r="F1241" s="7" t="str">
        <x:v>信用点</x:v>
      </x:c>
      <x:c r="G1241" s="6" t="n">
        <x:v>16000</x:v>
      </x:c>
      <x:c r="H1241" s="6" t="str">
        <x:v>https://raw.githubusercontent.com/Mar-7th/StarRailRes/dbe8cdfcfb0bf657b9fe1cf92d5537f118ccb487/index_new/cn/character_promotions.json</x:v>
      </x:c>
    </x:row>
    <x:row r="1242" ht="20" customHeight="1">
      <x:c r="A1242" s="6" t="str">
        <x:v>角色突破</x:v>
      </x:c>
      <x:c r="B1242" s="6" t="str">
        <x:v>1502</x:v>
      </x:c>
      <x:c r="C1242" s="6" t="n">
        <x:v>2</x:v>
      </x:c>
      <x:c r="D1242" s="6" t="n">
        <x:v>3</x:v>
      </x:c>
      <x:c r="E1242" s="7" t="str">
        <x:v>116002</x:v>
      </x:c>
      <x:c r="F1242" s="7" t="str">
        <x:v>造梦蘸钢</x:v>
      </x:c>
      <x:c r="G1242" s="6" t="n">
        <x:v>6</x:v>
      </x:c>
      <x:c r="H1242" s="6" t="str">
        <x:v>https://raw.githubusercontent.com/Mar-7th/StarRailRes/dbe8cdfcfb0bf657b9fe1cf92d5537f118ccb487/index_new/cn/character_promotions.json</x:v>
      </x:c>
    </x:row>
    <x:row r="1243" ht="20" customHeight="1">
      <x:c r="A1243" s="6" t="str">
        <x:v>角色突破</x:v>
      </x:c>
      <x:c r="B1243" s="6" t="str">
        <x:v>1502</x:v>
      </x:c>
      <x:c r="C1243" s="6" t="n">
        <x:v>2</x:v>
      </x:c>
      <x:c r="D1243" s="6" t="n">
        <x:v>3</x:v>
      </x:c>
      <x:c r="E1243" s="7" t="str">
        <x:v>110431</x:v>
      </x:c>
      <x:c r="F1243" s="7" t="str">
        <x:v>侵略凝块</x:v>
      </x:c>
      <x:c r="G1243" s="6" t="n">
        <x:v>3</x:v>
      </x:c>
      <x:c r="H1243" s="6" t="str">
        <x:v>https://raw.githubusercontent.com/Mar-7th/StarRailRes/dbe8cdfcfb0bf657b9fe1cf92d5537f118ccb487/index_new/cn/character_promotions.json</x:v>
      </x:c>
    </x:row>
    <x:row r="1244" ht="20" customHeight="1">
      <x:c r="A1244" s="6" t="str">
        <x:v>角色突破</x:v>
      </x:c>
      <x:c r="B1244" s="6" t="str">
        <x:v>1502</x:v>
      </x:c>
      <x:c r="C1244" s="6" t="n">
        <x:v>3</x:v>
      </x:c>
      <x:c r="D1244" s="6" t="n">
        <x:v>4</x:v>
      </x:c>
      <x:c r="E1244" s="7" t="str">
        <x:v>2</x:v>
      </x:c>
      <x:c r="F1244" s="7" t="str">
        <x:v>信用点</x:v>
      </x:c>
      <x:c r="G1244" s="6" t="n">
        <x:v>40000</x:v>
      </x:c>
      <x:c r="H1244" s="6" t="str">
        <x:v>https://raw.githubusercontent.com/Mar-7th/StarRailRes/dbe8cdfcfb0bf657b9fe1cf92d5537f118ccb487/index_new/cn/character_promotions.json</x:v>
      </x:c>
    </x:row>
    <x:row r="1245" ht="20" customHeight="1">
      <x:c r="A1245" s="6" t="str">
        <x:v>角色突破</x:v>
      </x:c>
      <x:c r="B1245" s="6" t="str">
        <x:v>1502</x:v>
      </x:c>
      <x:c r="C1245" s="6" t="n">
        <x:v>3</x:v>
      </x:c>
      <x:c r="D1245" s="6" t="n">
        <x:v>4</x:v>
      </x:c>
      <x:c r="E1245" s="7" t="str">
        <x:v>116002</x:v>
      </x:c>
      <x:c r="F1245" s="7" t="str">
        <x:v>造梦蘸钢</x:v>
      </x:c>
      <x:c r="G1245" s="6" t="n">
        <x:v>9</x:v>
      </x:c>
      <x:c r="H1245" s="6" t="str">
        <x:v>https://raw.githubusercontent.com/Mar-7th/StarRailRes/dbe8cdfcfb0bf657b9fe1cf92d5537f118ccb487/index_new/cn/character_promotions.json</x:v>
      </x:c>
    </x:row>
    <x:row r="1246" ht="20" customHeight="1">
      <x:c r="A1246" s="6" t="str">
        <x:v>角色突破</x:v>
      </x:c>
      <x:c r="B1246" s="6" t="str">
        <x:v>1502</x:v>
      </x:c>
      <x:c r="C1246" s="6" t="n">
        <x:v>3</x:v>
      </x:c>
      <x:c r="D1246" s="6" t="n">
        <x:v>4</x:v>
      </x:c>
      <x:c r="E1246" s="7" t="str">
        <x:v>110431</x:v>
      </x:c>
      <x:c r="F1246" s="7" t="str">
        <x:v>侵略凝块</x:v>
      </x:c>
      <x:c r="G1246" s="6" t="n">
        <x:v>7</x:v>
      </x:c>
      <x:c r="H1246" s="6" t="str">
        <x:v>https://raw.githubusercontent.com/Mar-7th/StarRailRes/dbe8cdfcfb0bf657b9fe1cf92d5537f118ccb487/index_new/cn/character_promotions.json</x:v>
      </x:c>
    </x:row>
    <x:row r="1247" ht="20" customHeight="1">
      <x:c r="A1247" s="6" t="str">
        <x:v>角色突破</x:v>
      </x:c>
      <x:c r="B1247" s="6" t="str">
        <x:v>1502</x:v>
      </x:c>
      <x:c r="C1247" s="6" t="n">
        <x:v>4</x:v>
      </x:c>
      <x:c r="D1247" s="6" t="n">
        <x:v>5</x:v>
      </x:c>
      <x:c r="E1247" s="7" t="str">
        <x:v>2</x:v>
      </x:c>
      <x:c r="F1247" s="7" t="str">
        <x:v>信用点</x:v>
      </x:c>
      <x:c r="G1247" s="6" t="n">
        <x:v>80000</x:v>
      </x:c>
      <x:c r="H1247" s="6" t="str">
        <x:v>https://raw.githubusercontent.com/Mar-7th/StarRailRes/dbe8cdfcfb0bf657b9fe1cf92d5537f118ccb487/index_new/cn/character_promotions.json</x:v>
      </x:c>
    </x:row>
    <x:row r="1248" ht="20" customHeight="1">
      <x:c r="A1248" s="6" t="str">
        <x:v>角色突破</x:v>
      </x:c>
      <x:c r="B1248" s="6" t="str">
        <x:v>1502</x:v>
      </x:c>
      <x:c r="C1248" s="6" t="n">
        <x:v>4</x:v>
      </x:c>
      <x:c r="D1248" s="6" t="n">
        <x:v>5</x:v>
      </x:c>
      <x:c r="E1248" s="7" t="str">
        <x:v>116003</x:v>
      </x:c>
      <x:c r="F1248" s="7" t="str">
        <x:v>梦现管锥</x:v>
      </x:c>
      <x:c r="G1248" s="6" t="n">
        <x:v>6</x:v>
      </x:c>
      <x:c r="H1248" s="6" t="str">
        <x:v>https://raw.githubusercontent.com/Mar-7th/StarRailRes/dbe8cdfcfb0bf657b9fe1cf92d5537f118ccb487/index_new/cn/character_promotions.json</x:v>
      </x:c>
    </x:row>
    <x:row r="1249" ht="20" customHeight="1">
      <x:c r="A1249" s="6" t="str">
        <x:v>角色突破</x:v>
      </x:c>
      <x:c r="B1249" s="6" t="str">
        <x:v>1502</x:v>
      </x:c>
      <x:c r="C1249" s="6" t="n">
        <x:v>4</x:v>
      </x:c>
      <x:c r="D1249" s="6" t="n">
        <x:v>5</x:v>
      </x:c>
      <x:c r="E1249" s="7" t="str">
        <x:v>110431</x:v>
      </x:c>
      <x:c r="F1249" s="7" t="str">
        <x:v>侵略凝块</x:v>
      </x:c>
      <x:c r="G1249" s="6" t="n">
        <x:v>20</x:v>
      </x:c>
      <x:c r="H1249" s="6" t="str">
        <x:v>https://raw.githubusercontent.com/Mar-7th/StarRailRes/dbe8cdfcfb0bf657b9fe1cf92d5537f118ccb487/index_new/cn/character_promotions.json</x:v>
      </x:c>
    </x:row>
    <x:row r="1250" ht="20" customHeight="1">
      <x:c r="A1250" s="6" t="str">
        <x:v>角色突破</x:v>
      </x:c>
      <x:c r="B1250" s="6" t="str">
        <x:v>1502</x:v>
      </x:c>
      <x:c r="C1250" s="6" t="n">
        <x:v>5</x:v>
      </x:c>
      <x:c r="D1250" s="6" t="n">
        <x:v>6</x:v>
      </x:c>
      <x:c r="E1250" s="7" t="str">
        <x:v>2</x:v>
      </x:c>
      <x:c r="F1250" s="7" t="str">
        <x:v>信用点</x:v>
      </x:c>
      <x:c r="G1250" s="6" t="n">
        <x:v>160000</x:v>
      </x:c>
      <x:c r="H1250" s="6" t="str">
        <x:v>https://raw.githubusercontent.com/Mar-7th/StarRailRes/dbe8cdfcfb0bf657b9fe1cf92d5537f118ccb487/index_new/cn/character_promotions.json</x:v>
      </x:c>
    </x:row>
    <x:row r="1251" ht="20" customHeight="1">
      <x:c r="A1251" s="6" t="str">
        <x:v>角色突破</x:v>
      </x:c>
      <x:c r="B1251" s="6" t="str">
        <x:v>1502</x:v>
      </x:c>
      <x:c r="C1251" s="6" t="n">
        <x:v>5</x:v>
      </x:c>
      <x:c r="D1251" s="6" t="n">
        <x:v>6</x:v>
      </x:c>
      <x:c r="E1251" s="7" t="str">
        <x:v>116003</x:v>
      </x:c>
      <x:c r="F1251" s="7" t="str">
        <x:v>梦现管锥</x:v>
      </x:c>
      <x:c r="G1251" s="6" t="n">
        <x:v>9</x:v>
      </x:c>
      <x:c r="H1251" s="6" t="str">
        <x:v>https://raw.githubusercontent.com/Mar-7th/StarRailRes/dbe8cdfcfb0bf657b9fe1cf92d5537f118ccb487/index_new/cn/character_promotions.json</x:v>
      </x:c>
    </x:row>
    <x:row r="1252" ht="20" customHeight="1">
      <x:c r="A1252" s="6" t="str">
        <x:v>角色突破</x:v>
      </x:c>
      <x:c r="B1252" s="6" t="str">
        <x:v>1502</x:v>
      </x:c>
      <x:c r="C1252" s="6" t="n">
        <x:v>5</x:v>
      </x:c>
      <x:c r="D1252" s="6" t="n">
        <x:v>6</x:v>
      </x:c>
      <x:c r="E1252" s="7" t="str">
        <x:v>110431</x:v>
      </x:c>
      <x:c r="F1252" s="7" t="str">
        <x:v>侵略凝块</x:v>
      </x:c>
      <x:c r="G1252" s="6" t="n">
        <x:v>35</x:v>
      </x:c>
      <x:c r="H1252" s="6" t="str">
        <x:v>https://raw.githubusercontent.com/Mar-7th/StarRailRes/dbe8cdfcfb0bf657b9fe1cf92d5537f118ccb487/index_new/cn/character_promotions.json</x:v>
      </x:c>
    </x:row>
    <x:row r="1253" ht="20" customHeight="1">
      <x:c r="A1253" s="6" t="str">
        <x:v>角色突破</x:v>
      </x:c>
      <x:c r="B1253" s="6" t="str">
        <x:v>1503</x:v>
      </x:c>
      <x:c r="C1253" s="6" t="n">
        <x:v>0</x:v>
      </x:c>
      <x:c r="D1253" s="6" t="n">
        <x:v>1</x:v>
      </x:c>
      <x:c r="E1253" s="7" t="str">
        <x:v>2</x:v>
      </x:c>
      <x:c r="F1253" s="7" t="str">
        <x:v>信用点</x:v>
      </x:c>
      <x:c r="G1253" s="6" t="n">
        <x:v>4000</x:v>
      </x:c>
      <x:c r="H1253" s="6" t="str">
        <x:v>https://raw.githubusercontent.com/Mar-7th/StarRailRes/dbe8cdfcfb0bf657b9fe1cf92d5537f118ccb487/index_new/cn/character_promotions.json</x:v>
      </x:c>
    </x:row>
    <x:row r="1254" ht="20" customHeight="1">
      <x:c r="A1254" s="6" t="str">
        <x:v>角色突破</x:v>
      </x:c>
      <x:c r="B1254" s="6" t="str">
        <x:v>1503</x:v>
      </x:c>
      <x:c r="C1254" s="6" t="n">
        <x:v>0</x:v>
      </x:c>
      <x:c r="D1254" s="6" t="n">
        <x:v>1</x:v>
      </x:c>
      <x:c r="E1254" s="7" t="str">
        <x:v>116001</x:v>
      </x:c>
      <x:c r="F1254" s="7" t="str">
        <x:v>童真蜡笔</x:v>
      </x:c>
      <x:c r="G1254" s="6" t="n">
        <x:v>5</x:v>
      </x:c>
      <x:c r="H1254" s="6" t="str">
        <x:v>https://raw.githubusercontent.com/Mar-7th/StarRailRes/dbe8cdfcfb0bf657b9fe1cf92d5537f118ccb487/index_new/cn/character_promotions.json</x:v>
      </x:c>
    </x:row>
    <x:row r="1255" ht="20" customHeight="1">
      <x:c r="A1255" s="6" t="str">
        <x:v>角色突破</x:v>
      </x:c>
      <x:c r="B1255" s="6" t="str">
        <x:v>1503</x:v>
      </x:c>
      <x:c r="C1255" s="6" t="n">
        <x:v>1</x:v>
      </x:c>
      <x:c r="D1255" s="6" t="n">
        <x:v>2</x:v>
      </x:c>
      <x:c r="E1255" s="7" t="str">
        <x:v>2</x:v>
      </x:c>
      <x:c r="F1255" s="7" t="str">
        <x:v>信用点</x:v>
      </x:c>
      <x:c r="G1255" s="6" t="n">
        <x:v>8000</x:v>
      </x:c>
      <x:c r="H1255" s="6" t="str">
        <x:v>https://raw.githubusercontent.com/Mar-7th/StarRailRes/dbe8cdfcfb0bf657b9fe1cf92d5537f118ccb487/index_new/cn/character_promotions.json</x:v>
      </x:c>
    </x:row>
    <x:row r="1256" ht="20" customHeight="1">
      <x:c r="A1256" s="6" t="str">
        <x:v>角色突破</x:v>
      </x:c>
      <x:c r="B1256" s="6" t="str">
        <x:v>1503</x:v>
      </x:c>
      <x:c r="C1256" s="6" t="n">
        <x:v>1</x:v>
      </x:c>
      <x:c r="D1256" s="6" t="n">
        <x:v>2</x:v>
      </x:c>
      <x:c r="E1256" s="7" t="str">
        <x:v>116001</x:v>
      </x:c>
      <x:c r="F1256" s="7" t="str">
        <x:v>童真蜡笔</x:v>
      </x:c>
      <x:c r="G1256" s="6" t="n">
        <x:v>10</x:v>
      </x:c>
      <x:c r="H1256" s="6" t="str">
        <x:v>https://raw.githubusercontent.com/Mar-7th/StarRailRes/dbe8cdfcfb0bf657b9fe1cf92d5537f118ccb487/index_new/cn/character_promotions.json</x:v>
      </x:c>
    </x:row>
    <x:row r="1257" ht="20" customHeight="1">
      <x:c r="A1257" s="6" t="str">
        <x:v>角色突破</x:v>
      </x:c>
      <x:c r="B1257" s="6" t="str">
        <x:v>1503</x:v>
      </x:c>
      <x:c r="C1257" s="6" t="n">
        <x:v>2</x:v>
      </x:c>
      <x:c r="D1257" s="6" t="n">
        <x:v>3</x:v>
      </x:c>
      <x:c r="E1257" s="7" t="str">
        <x:v>2</x:v>
      </x:c>
      <x:c r="F1257" s="7" t="str">
        <x:v>信用点</x:v>
      </x:c>
      <x:c r="G1257" s="6" t="n">
        <x:v>16000</x:v>
      </x:c>
      <x:c r="H1257" s="6" t="str">
        <x:v>https://raw.githubusercontent.com/Mar-7th/StarRailRes/dbe8cdfcfb0bf657b9fe1cf92d5537f118ccb487/index_new/cn/character_promotions.json</x:v>
      </x:c>
    </x:row>
    <x:row r="1258" ht="20" customHeight="1">
      <x:c r="A1258" s="6" t="str">
        <x:v>角色突破</x:v>
      </x:c>
      <x:c r="B1258" s="6" t="str">
        <x:v>1503</x:v>
      </x:c>
      <x:c r="C1258" s="6" t="n">
        <x:v>2</x:v>
      </x:c>
      <x:c r="D1258" s="6" t="n">
        <x:v>3</x:v>
      </x:c>
      <x:c r="E1258" s="7" t="str">
        <x:v>116002</x:v>
      </x:c>
      <x:c r="F1258" s="7" t="str">
        <x:v>造梦蘸钢</x:v>
      </x:c>
      <x:c r="G1258" s="6" t="n">
        <x:v>6</x:v>
      </x:c>
      <x:c r="H1258" s="6" t="str">
        <x:v>https://raw.githubusercontent.com/Mar-7th/StarRailRes/dbe8cdfcfb0bf657b9fe1cf92d5537f118ccb487/index_new/cn/character_promotions.json</x:v>
      </x:c>
    </x:row>
    <x:row r="1259" ht="20" customHeight="1">
      <x:c r="A1259" s="6" t="str">
        <x:v>角色突破</x:v>
      </x:c>
      <x:c r="B1259" s="6" t="str">
        <x:v>1503</x:v>
      </x:c>
      <x:c r="C1259" s="6" t="n">
        <x:v>2</x:v>
      </x:c>
      <x:c r="D1259" s="6" t="n">
        <x:v>3</x:v>
      </x:c>
      <x:c r="E1259" s="7" t="str">
        <x:v>110433</x:v>
      </x:c>
      <x:c r="F1259" s="7" t="str">
        <x:v>海妖残鳍</x:v>
      </x:c>
      <x:c r="G1259" s="6" t="n">
        <x:v>3</x:v>
      </x:c>
      <x:c r="H1259" s="6" t="str">
        <x:v>https://raw.githubusercontent.com/Mar-7th/StarRailRes/dbe8cdfcfb0bf657b9fe1cf92d5537f118ccb487/index_new/cn/character_promotions.json</x:v>
      </x:c>
    </x:row>
    <x:row r="1260" ht="20" customHeight="1">
      <x:c r="A1260" s="6" t="str">
        <x:v>角色突破</x:v>
      </x:c>
      <x:c r="B1260" s="6" t="str">
        <x:v>1503</x:v>
      </x:c>
      <x:c r="C1260" s="6" t="n">
        <x:v>3</x:v>
      </x:c>
      <x:c r="D1260" s="6" t="n">
        <x:v>4</x:v>
      </x:c>
      <x:c r="E1260" s="7" t="str">
        <x:v>2</x:v>
      </x:c>
      <x:c r="F1260" s="7" t="str">
        <x:v>信用点</x:v>
      </x:c>
      <x:c r="G1260" s="6" t="n">
        <x:v>40000</x:v>
      </x:c>
      <x:c r="H1260" s="6" t="str">
        <x:v>https://raw.githubusercontent.com/Mar-7th/StarRailRes/dbe8cdfcfb0bf657b9fe1cf92d5537f118ccb487/index_new/cn/character_promotions.json</x:v>
      </x:c>
    </x:row>
    <x:row r="1261" ht="20" customHeight="1">
      <x:c r="A1261" s="6" t="str">
        <x:v>角色突破</x:v>
      </x:c>
      <x:c r="B1261" s="6" t="str">
        <x:v>1503</x:v>
      </x:c>
      <x:c r="C1261" s="6" t="n">
        <x:v>3</x:v>
      </x:c>
      <x:c r="D1261" s="6" t="n">
        <x:v>4</x:v>
      </x:c>
      <x:c r="E1261" s="7" t="str">
        <x:v>116002</x:v>
      </x:c>
      <x:c r="F1261" s="7" t="str">
        <x:v>造梦蘸钢</x:v>
      </x:c>
      <x:c r="G1261" s="6" t="n">
        <x:v>9</x:v>
      </x:c>
      <x:c r="H1261" s="6" t="str">
        <x:v>https://raw.githubusercontent.com/Mar-7th/StarRailRes/dbe8cdfcfb0bf657b9fe1cf92d5537f118ccb487/index_new/cn/character_promotions.json</x:v>
      </x:c>
    </x:row>
    <x:row r="1262" ht="20" customHeight="1">
      <x:c r="A1262" s="6" t="str">
        <x:v>角色突破</x:v>
      </x:c>
      <x:c r="B1262" s="6" t="str">
        <x:v>1503</x:v>
      </x:c>
      <x:c r="C1262" s="6" t="n">
        <x:v>3</x:v>
      </x:c>
      <x:c r="D1262" s="6" t="n">
        <x:v>4</x:v>
      </x:c>
      <x:c r="E1262" s="7" t="str">
        <x:v>110433</x:v>
      </x:c>
      <x:c r="F1262" s="7" t="str">
        <x:v>海妖残鳍</x:v>
      </x:c>
      <x:c r="G1262" s="6" t="n">
        <x:v>7</x:v>
      </x:c>
      <x:c r="H1262" s="6" t="str">
        <x:v>https://raw.githubusercontent.com/Mar-7th/StarRailRes/dbe8cdfcfb0bf657b9fe1cf92d5537f118ccb487/index_new/cn/character_promotions.json</x:v>
      </x:c>
    </x:row>
    <x:row r="1263" ht="20" customHeight="1">
      <x:c r="A1263" s="6" t="str">
        <x:v>角色突破</x:v>
      </x:c>
      <x:c r="B1263" s="6" t="str">
        <x:v>1503</x:v>
      </x:c>
      <x:c r="C1263" s="6" t="n">
        <x:v>4</x:v>
      </x:c>
      <x:c r="D1263" s="6" t="n">
        <x:v>5</x:v>
      </x:c>
      <x:c r="E1263" s="7" t="str">
        <x:v>2</x:v>
      </x:c>
      <x:c r="F1263" s="7" t="str">
        <x:v>信用点</x:v>
      </x:c>
      <x:c r="G1263" s="6" t="n">
        <x:v>80000</x:v>
      </x:c>
      <x:c r="H1263" s="6" t="str">
        <x:v>https://raw.githubusercontent.com/Mar-7th/StarRailRes/dbe8cdfcfb0bf657b9fe1cf92d5537f118ccb487/index_new/cn/character_promotions.json</x:v>
      </x:c>
    </x:row>
    <x:row r="1264" ht="20" customHeight="1">
      <x:c r="A1264" s="6" t="str">
        <x:v>角色突破</x:v>
      </x:c>
      <x:c r="B1264" s="6" t="str">
        <x:v>1503</x:v>
      </x:c>
      <x:c r="C1264" s="6" t="n">
        <x:v>4</x:v>
      </x:c>
      <x:c r="D1264" s="6" t="n">
        <x:v>5</x:v>
      </x:c>
      <x:c r="E1264" s="7" t="str">
        <x:v>116003</x:v>
      </x:c>
      <x:c r="F1264" s="7" t="str">
        <x:v>梦现管锥</x:v>
      </x:c>
      <x:c r="G1264" s="6" t="n">
        <x:v>6</x:v>
      </x:c>
      <x:c r="H1264" s="6" t="str">
        <x:v>https://raw.githubusercontent.com/Mar-7th/StarRailRes/dbe8cdfcfb0bf657b9fe1cf92d5537f118ccb487/index_new/cn/character_promotions.json</x:v>
      </x:c>
    </x:row>
    <x:row r="1265" ht="20" customHeight="1">
      <x:c r="A1265" s="6" t="str">
        <x:v>角色突破</x:v>
      </x:c>
      <x:c r="B1265" s="6" t="str">
        <x:v>1503</x:v>
      </x:c>
      <x:c r="C1265" s="6" t="n">
        <x:v>4</x:v>
      </x:c>
      <x:c r="D1265" s="6" t="n">
        <x:v>5</x:v>
      </x:c>
      <x:c r="E1265" s="7" t="str">
        <x:v>110433</x:v>
      </x:c>
      <x:c r="F1265" s="7" t="str">
        <x:v>海妖残鳍</x:v>
      </x:c>
      <x:c r="G1265" s="6" t="n">
        <x:v>20</x:v>
      </x:c>
      <x:c r="H1265" s="6" t="str">
        <x:v>https://raw.githubusercontent.com/Mar-7th/StarRailRes/dbe8cdfcfb0bf657b9fe1cf92d5537f118ccb487/index_new/cn/character_promotions.json</x:v>
      </x:c>
    </x:row>
    <x:row r="1266" ht="20" customHeight="1">
      <x:c r="A1266" s="6" t="str">
        <x:v>角色突破</x:v>
      </x:c>
      <x:c r="B1266" s="6" t="str">
        <x:v>1503</x:v>
      </x:c>
      <x:c r="C1266" s="6" t="n">
        <x:v>5</x:v>
      </x:c>
      <x:c r="D1266" s="6" t="n">
        <x:v>6</x:v>
      </x:c>
      <x:c r="E1266" s="7" t="str">
        <x:v>2</x:v>
      </x:c>
      <x:c r="F1266" s="7" t="str">
        <x:v>信用点</x:v>
      </x:c>
      <x:c r="G1266" s="6" t="n">
        <x:v>160000</x:v>
      </x:c>
      <x:c r="H1266" s="6" t="str">
        <x:v>https://raw.githubusercontent.com/Mar-7th/StarRailRes/dbe8cdfcfb0bf657b9fe1cf92d5537f118ccb487/index_new/cn/character_promotions.json</x:v>
      </x:c>
    </x:row>
    <x:row r="1267" ht="20" customHeight="1">
      <x:c r="A1267" s="6" t="str">
        <x:v>角色突破</x:v>
      </x:c>
      <x:c r="B1267" s="6" t="str">
        <x:v>1503</x:v>
      </x:c>
      <x:c r="C1267" s="6" t="n">
        <x:v>5</x:v>
      </x:c>
      <x:c r="D1267" s="6" t="n">
        <x:v>6</x:v>
      </x:c>
      <x:c r="E1267" s="7" t="str">
        <x:v>116003</x:v>
      </x:c>
      <x:c r="F1267" s="7" t="str">
        <x:v>梦现管锥</x:v>
      </x:c>
      <x:c r="G1267" s="6" t="n">
        <x:v>9</x:v>
      </x:c>
      <x:c r="H1267" s="6" t="str">
        <x:v>https://raw.githubusercontent.com/Mar-7th/StarRailRes/dbe8cdfcfb0bf657b9fe1cf92d5537f118ccb487/index_new/cn/character_promotions.json</x:v>
      </x:c>
    </x:row>
    <x:row r="1268" ht="20" customHeight="1">
      <x:c r="A1268" s="6" t="str">
        <x:v>角色突破</x:v>
      </x:c>
      <x:c r="B1268" s="6" t="str">
        <x:v>1503</x:v>
      </x:c>
      <x:c r="C1268" s="6" t="n">
        <x:v>5</x:v>
      </x:c>
      <x:c r="D1268" s="6" t="n">
        <x:v>6</x:v>
      </x:c>
      <x:c r="E1268" s="7" t="str">
        <x:v>110433</x:v>
      </x:c>
      <x:c r="F1268" s="7" t="str">
        <x:v>海妖残鳍</x:v>
      </x:c>
      <x:c r="G1268" s="6" t="n">
        <x:v>35</x:v>
      </x:c>
      <x:c r="H1268" s="6" t="str">
        <x:v>https://raw.githubusercontent.com/Mar-7th/StarRailRes/dbe8cdfcfb0bf657b9fe1cf92d5537f118ccb487/index_new/cn/character_promotions.json</x:v>
      </x:c>
    </x:row>
    <x:row r="1269" ht="20" customHeight="1">
      <x:c r="A1269" s="6" t="str">
        <x:v>角色突破</x:v>
      </x:c>
      <x:c r="B1269" s="6" t="str">
        <x:v>1504</x:v>
      </x:c>
      <x:c r="C1269" s="6" t="n">
        <x:v>0</x:v>
      </x:c>
      <x:c r="D1269" s="6" t="n">
        <x:v>1</x:v>
      </x:c>
      <x:c r="E1269" s="7" t="str">
        <x:v>2</x:v>
      </x:c>
      <x:c r="F1269" s="7" t="str">
        <x:v>信用点</x:v>
      </x:c>
      <x:c r="G1269" s="6" t="n">
        <x:v>4000</x:v>
      </x:c>
      <x:c r="H1269" s="6" t="str">
        <x:v>https://raw.githubusercontent.com/Mar-7th/StarRailRes/dbe8cdfcfb0bf657b9fe1cf92d5537f118ccb487/index_new/cn/character_promotions.json</x:v>
      </x:c>
    </x:row>
    <x:row r="1270" ht="20" customHeight="1">
      <x:c r="A1270" s="6" t="str">
        <x:v>角色突破</x:v>
      </x:c>
      <x:c r="B1270" s="6" t="str">
        <x:v>1504</x:v>
      </x:c>
      <x:c r="C1270" s="6" t="n">
        <x:v>0</x:v>
      </x:c>
      <x:c r="D1270" s="6" t="n">
        <x:v>1</x:v>
      </x:c>
      <x:c r="E1270" s="7" t="str">
        <x:v>116001</x:v>
      </x:c>
      <x:c r="F1270" s="7" t="str">
        <x:v>童真蜡笔</x:v>
      </x:c>
      <x:c r="G1270" s="6" t="n">
        <x:v>5</x:v>
      </x:c>
      <x:c r="H1270" s="6" t="str">
        <x:v>https://raw.githubusercontent.com/Mar-7th/StarRailRes/dbe8cdfcfb0bf657b9fe1cf92d5537f118ccb487/index_new/cn/character_promotions.json</x:v>
      </x:c>
    </x:row>
    <x:row r="1271" ht="20" customHeight="1">
      <x:c r="A1271" s="6" t="str">
        <x:v>角色突破</x:v>
      </x:c>
      <x:c r="B1271" s="6" t="str">
        <x:v>1504</x:v>
      </x:c>
      <x:c r="C1271" s="6" t="n">
        <x:v>1</x:v>
      </x:c>
      <x:c r="D1271" s="6" t="n">
        <x:v>2</x:v>
      </x:c>
      <x:c r="E1271" s="7" t="str">
        <x:v>2</x:v>
      </x:c>
      <x:c r="F1271" s="7" t="str">
        <x:v>信用点</x:v>
      </x:c>
      <x:c r="G1271" s="6" t="n">
        <x:v>8000</x:v>
      </x:c>
      <x:c r="H1271" s="6" t="str">
        <x:v>https://raw.githubusercontent.com/Mar-7th/StarRailRes/dbe8cdfcfb0bf657b9fe1cf92d5537f118ccb487/index_new/cn/character_promotions.json</x:v>
      </x:c>
    </x:row>
    <x:row r="1272" ht="20" customHeight="1">
      <x:c r="A1272" s="6" t="str">
        <x:v>角色突破</x:v>
      </x:c>
      <x:c r="B1272" s="6" t="str">
        <x:v>1504</x:v>
      </x:c>
      <x:c r="C1272" s="6" t="n">
        <x:v>1</x:v>
      </x:c>
      <x:c r="D1272" s="6" t="n">
        <x:v>2</x:v>
      </x:c>
      <x:c r="E1272" s="7" t="str">
        <x:v>116001</x:v>
      </x:c>
      <x:c r="F1272" s="7" t="str">
        <x:v>童真蜡笔</x:v>
      </x:c>
      <x:c r="G1272" s="6" t="n">
        <x:v>10</x:v>
      </x:c>
      <x:c r="H1272" s="6" t="str">
        <x:v>https://raw.githubusercontent.com/Mar-7th/StarRailRes/dbe8cdfcfb0bf657b9fe1cf92d5537f118ccb487/index_new/cn/character_promotions.json</x:v>
      </x:c>
    </x:row>
    <x:row r="1273" ht="20" customHeight="1">
      <x:c r="A1273" s="6" t="str">
        <x:v>角色突破</x:v>
      </x:c>
      <x:c r="B1273" s="6" t="str">
        <x:v>1504</x:v>
      </x:c>
      <x:c r="C1273" s="6" t="n">
        <x:v>2</x:v>
      </x:c>
      <x:c r="D1273" s="6" t="n">
        <x:v>3</x:v>
      </x:c>
      <x:c r="E1273" s="7" t="str">
        <x:v>2</x:v>
      </x:c>
      <x:c r="F1273" s="7" t="str">
        <x:v>信用点</x:v>
      </x:c>
      <x:c r="G1273" s="6" t="n">
        <x:v>16000</x:v>
      </x:c>
      <x:c r="H1273" s="6" t="str">
        <x:v>https://raw.githubusercontent.com/Mar-7th/StarRailRes/dbe8cdfcfb0bf657b9fe1cf92d5537f118ccb487/index_new/cn/character_promotions.json</x:v>
      </x:c>
    </x:row>
    <x:row r="1274" ht="20" customHeight="1">
      <x:c r="A1274" s="6" t="str">
        <x:v>角色突破</x:v>
      </x:c>
      <x:c r="B1274" s="6" t="str">
        <x:v>1504</x:v>
      </x:c>
      <x:c r="C1274" s="6" t="n">
        <x:v>2</x:v>
      </x:c>
      <x:c r="D1274" s="6" t="n">
        <x:v>3</x:v>
      </x:c>
      <x:c r="E1274" s="7" t="str">
        <x:v>116002</x:v>
      </x:c>
      <x:c r="F1274" s="7" t="str">
        <x:v>造梦蘸钢</x:v>
      </x:c>
      <x:c r="G1274" s="6" t="n">
        <x:v>6</x:v>
      </x:c>
      <x:c r="H1274" s="6" t="str">
        <x:v>https://raw.githubusercontent.com/Mar-7th/StarRailRes/dbe8cdfcfb0bf657b9fe1cf92d5537f118ccb487/index_new/cn/character_promotions.json</x:v>
      </x:c>
    </x:row>
    <x:row r="1275" ht="20" customHeight="1">
      <x:c r="A1275" s="6" t="str">
        <x:v>角色突破</x:v>
      </x:c>
      <x:c r="B1275" s="6" t="str">
        <x:v>1504</x:v>
      </x:c>
      <x:c r="C1275" s="6" t="n">
        <x:v>2</x:v>
      </x:c>
      <x:c r="D1275" s="6" t="n">
        <x:v>3</x:v>
      </x:c>
      <x:c r="E1275" s="7" t="str">
        <x:v>110434</x:v>
      </x:c>
      <x:c r="F1275" s="7" t="str">
        <x:v>狂雷扫弦</x:v>
      </x:c>
      <x:c r="G1275" s="6" t="n">
        <x:v>3</x:v>
      </x:c>
      <x:c r="H1275" s="6" t="str">
        <x:v>https://raw.githubusercontent.com/Mar-7th/StarRailRes/dbe8cdfcfb0bf657b9fe1cf92d5537f118ccb487/index_new/cn/character_promotions.json</x:v>
      </x:c>
    </x:row>
    <x:row r="1276" ht="20" customHeight="1">
      <x:c r="A1276" s="6" t="str">
        <x:v>角色突破</x:v>
      </x:c>
      <x:c r="B1276" s="6" t="str">
        <x:v>1504</x:v>
      </x:c>
      <x:c r="C1276" s="6" t="n">
        <x:v>3</x:v>
      </x:c>
      <x:c r="D1276" s="6" t="n">
        <x:v>4</x:v>
      </x:c>
      <x:c r="E1276" s="7" t="str">
        <x:v>2</x:v>
      </x:c>
      <x:c r="F1276" s="7" t="str">
        <x:v>信用点</x:v>
      </x:c>
      <x:c r="G1276" s="6" t="n">
        <x:v>40000</x:v>
      </x:c>
      <x:c r="H1276" s="6" t="str">
        <x:v>https://raw.githubusercontent.com/Mar-7th/StarRailRes/dbe8cdfcfb0bf657b9fe1cf92d5537f118ccb487/index_new/cn/character_promotions.json</x:v>
      </x:c>
    </x:row>
    <x:row r="1277" ht="20" customHeight="1">
      <x:c r="A1277" s="6" t="str">
        <x:v>角色突破</x:v>
      </x:c>
      <x:c r="B1277" s="6" t="str">
        <x:v>1504</x:v>
      </x:c>
      <x:c r="C1277" s="6" t="n">
        <x:v>3</x:v>
      </x:c>
      <x:c r="D1277" s="6" t="n">
        <x:v>4</x:v>
      </x:c>
      <x:c r="E1277" s="7" t="str">
        <x:v>116002</x:v>
      </x:c>
      <x:c r="F1277" s="7" t="str">
        <x:v>造梦蘸钢</x:v>
      </x:c>
      <x:c r="G1277" s="6" t="n">
        <x:v>9</x:v>
      </x:c>
      <x:c r="H1277" s="6" t="str">
        <x:v>https://raw.githubusercontent.com/Mar-7th/StarRailRes/dbe8cdfcfb0bf657b9fe1cf92d5537f118ccb487/index_new/cn/character_promotions.json</x:v>
      </x:c>
    </x:row>
    <x:row r="1278" ht="20" customHeight="1">
      <x:c r="A1278" s="6" t="str">
        <x:v>角色突破</x:v>
      </x:c>
      <x:c r="B1278" s="6" t="str">
        <x:v>1504</x:v>
      </x:c>
      <x:c r="C1278" s="6" t="n">
        <x:v>3</x:v>
      </x:c>
      <x:c r="D1278" s="6" t="n">
        <x:v>4</x:v>
      </x:c>
      <x:c r="E1278" s="7" t="str">
        <x:v>110434</x:v>
      </x:c>
      <x:c r="F1278" s="7" t="str">
        <x:v>狂雷扫弦</x:v>
      </x:c>
      <x:c r="G1278" s="6" t="n">
        <x:v>7</x:v>
      </x:c>
      <x:c r="H1278" s="6" t="str">
        <x:v>https://raw.githubusercontent.com/Mar-7th/StarRailRes/dbe8cdfcfb0bf657b9fe1cf92d5537f118ccb487/index_new/cn/character_promotions.json</x:v>
      </x:c>
    </x:row>
    <x:row r="1279" ht="20" customHeight="1">
      <x:c r="A1279" s="6" t="str">
        <x:v>角色突破</x:v>
      </x:c>
      <x:c r="B1279" s="6" t="str">
        <x:v>1504</x:v>
      </x:c>
      <x:c r="C1279" s="6" t="n">
        <x:v>4</x:v>
      </x:c>
      <x:c r="D1279" s="6" t="n">
        <x:v>5</x:v>
      </x:c>
      <x:c r="E1279" s="7" t="str">
        <x:v>2</x:v>
      </x:c>
      <x:c r="F1279" s="7" t="str">
        <x:v>信用点</x:v>
      </x:c>
      <x:c r="G1279" s="6" t="n">
        <x:v>80000</x:v>
      </x:c>
      <x:c r="H1279" s="6" t="str">
        <x:v>https://raw.githubusercontent.com/Mar-7th/StarRailRes/dbe8cdfcfb0bf657b9fe1cf92d5537f118ccb487/index_new/cn/character_promotions.json</x:v>
      </x:c>
    </x:row>
    <x:row r="1280" ht="20" customHeight="1">
      <x:c r="A1280" s="6" t="str">
        <x:v>角色突破</x:v>
      </x:c>
      <x:c r="B1280" s="6" t="str">
        <x:v>1504</x:v>
      </x:c>
      <x:c r="C1280" s="6" t="n">
        <x:v>4</x:v>
      </x:c>
      <x:c r="D1280" s="6" t="n">
        <x:v>5</x:v>
      </x:c>
      <x:c r="E1280" s="7" t="str">
        <x:v>116003</x:v>
      </x:c>
      <x:c r="F1280" s="7" t="str">
        <x:v>梦现管锥</x:v>
      </x:c>
      <x:c r="G1280" s="6" t="n">
        <x:v>6</x:v>
      </x:c>
      <x:c r="H1280" s="6" t="str">
        <x:v>https://raw.githubusercontent.com/Mar-7th/StarRailRes/dbe8cdfcfb0bf657b9fe1cf92d5537f118ccb487/index_new/cn/character_promotions.json</x:v>
      </x:c>
    </x:row>
    <x:row r="1281" ht="20" customHeight="1">
      <x:c r="A1281" s="6" t="str">
        <x:v>角色突破</x:v>
      </x:c>
      <x:c r="B1281" s="6" t="str">
        <x:v>1504</x:v>
      </x:c>
      <x:c r="C1281" s="6" t="n">
        <x:v>4</x:v>
      </x:c>
      <x:c r="D1281" s="6" t="n">
        <x:v>5</x:v>
      </x:c>
      <x:c r="E1281" s="7" t="str">
        <x:v>110434</x:v>
      </x:c>
      <x:c r="F1281" s="7" t="str">
        <x:v>狂雷扫弦</x:v>
      </x:c>
      <x:c r="G1281" s="6" t="n">
        <x:v>20</x:v>
      </x:c>
      <x:c r="H1281" s="6" t="str">
        <x:v>https://raw.githubusercontent.com/Mar-7th/StarRailRes/dbe8cdfcfb0bf657b9fe1cf92d5537f118ccb487/index_new/cn/character_promotions.json</x:v>
      </x:c>
    </x:row>
    <x:row r="1282" ht="20" customHeight="1">
      <x:c r="A1282" s="6" t="str">
        <x:v>角色突破</x:v>
      </x:c>
      <x:c r="B1282" s="6" t="str">
        <x:v>1504</x:v>
      </x:c>
      <x:c r="C1282" s="6" t="n">
        <x:v>5</x:v>
      </x:c>
      <x:c r="D1282" s="6" t="n">
        <x:v>6</x:v>
      </x:c>
      <x:c r="E1282" s="7" t="str">
        <x:v>2</x:v>
      </x:c>
      <x:c r="F1282" s="7" t="str">
        <x:v>信用点</x:v>
      </x:c>
      <x:c r="G1282" s="6" t="n">
        <x:v>160000</x:v>
      </x:c>
      <x:c r="H1282" s="6" t="str">
        <x:v>https://raw.githubusercontent.com/Mar-7th/StarRailRes/dbe8cdfcfb0bf657b9fe1cf92d5537f118ccb487/index_new/cn/character_promotions.json</x:v>
      </x:c>
    </x:row>
    <x:row r="1283" ht="20" customHeight="1">
      <x:c r="A1283" s="6" t="str">
        <x:v>角色突破</x:v>
      </x:c>
      <x:c r="B1283" s="6" t="str">
        <x:v>1504</x:v>
      </x:c>
      <x:c r="C1283" s="6" t="n">
        <x:v>5</x:v>
      </x:c>
      <x:c r="D1283" s="6" t="n">
        <x:v>6</x:v>
      </x:c>
      <x:c r="E1283" s="7" t="str">
        <x:v>116003</x:v>
      </x:c>
      <x:c r="F1283" s="7" t="str">
        <x:v>梦现管锥</x:v>
      </x:c>
      <x:c r="G1283" s="6" t="n">
        <x:v>9</x:v>
      </x:c>
      <x:c r="H1283" s="6" t="str">
        <x:v>https://raw.githubusercontent.com/Mar-7th/StarRailRes/dbe8cdfcfb0bf657b9fe1cf92d5537f118ccb487/index_new/cn/character_promotions.json</x:v>
      </x:c>
    </x:row>
    <x:row r="1284" ht="20" customHeight="1">
      <x:c r="A1284" s="6" t="str">
        <x:v>角色突破</x:v>
      </x:c>
      <x:c r="B1284" s="6" t="str">
        <x:v>1504</x:v>
      </x:c>
      <x:c r="C1284" s="6" t="n">
        <x:v>5</x:v>
      </x:c>
      <x:c r="D1284" s="6" t="n">
        <x:v>6</x:v>
      </x:c>
      <x:c r="E1284" s="7" t="str">
        <x:v>110434</x:v>
      </x:c>
      <x:c r="F1284" s="7" t="str">
        <x:v>狂雷扫弦</x:v>
      </x:c>
      <x:c r="G1284" s="6" t="n">
        <x:v>35</x:v>
      </x:c>
      <x:c r="H1284" s="6" t="str">
        <x:v>https://raw.githubusercontent.com/Mar-7th/StarRailRes/dbe8cdfcfb0bf657b9fe1cf92d5537f118ccb487/index_new/cn/character_promotions.json</x:v>
      </x:c>
    </x:row>
    <x:row r="1285" ht="20" customHeight="1">
      <x:c r="A1285" s="6" t="str">
        <x:v>角色突破</x:v>
      </x:c>
      <x:c r="B1285" s="6" t="str">
        <x:v>1505</x:v>
      </x:c>
      <x:c r="C1285" s="6" t="n">
        <x:v>0</x:v>
      </x:c>
      <x:c r="D1285" s="6" t="n">
        <x:v>1</x:v>
      </x:c>
      <x:c r="E1285" s="7" t="str">
        <x:v>2</x:v>
      </x:c>
      <x:c r="F1285" s="7" t="str">
        <x:v>信用点</x:v>
      </x:c>
      <x:c r="G1285" s="6" t="n">
        <x:v>4000</x:v>
      </x:c>
      <x:c r="H1285" s="6" t="str">
        <x:v>https://raw.githubusercontent.com/Mar-7th/StarRailRes/dbe8cdfcfb0bf657b9fe1cf92d5537f118ccb487/index_new/cn/character_promotions.json</x:v>
      </x:c>
    </x:row>
    <x:row r="1286" ht="20" customHeight="1">
      <x:c r="A1286" s="6" t="str">
        <x:v>角色突破</x:v>
      </x:c>
      <x:c r="B1286" s="6" t="str">
        <x:v>1505</x:v>
      </x:c>
      <x:c r="C1286" s="6" t="n">
        <x:v>0</x:v>
      </x:c>
      <x:c r="D1286" s="6" t="n">
        <x:v>1</x:v>
      </x:c>
      <x:c r="E1286" s="7" t="str">
        <x:v>116001</x:v>
      </x:c>
      <x:c r="F1286" s="7" t="str">
        <x:v>童真蜡笔</x:v>
      </x:c>
      <x:c r="G1286" s="6" t="n">
        <x:v>5</x:v>
      </x:c>
      <x:c r="H1286" s="6" t="str">
        <x:v>https://raw.githubusercontent.com/Mar-7th/StarRailRes/dbe8cdfcfb0bf657b9fe1cf92d5537f118ccb487/index_new/cn/character_promotions.json</x:v>
      </x:c>
    </x:row>
    <x:row r="1287" ht="20" customHeight="1">
      <x:c r="A1287" s="6" t="str">
        <x:v>角色突破</x:v>
      </x:c>
      <x:c r="B1287" s="6" t="str">
        <x:v>1505</x:v>
      </x:c>
      <x:c r="C1287" s="6" t="n">
        <x:v>1</x:v>
      </x:c>
      <x:c r="D1287" s="6" t="n">
        <x:v>2</x:v>
      </x:c>
      <x:c r="E1287" s="7" t="str">
        <x:v>2</x:v>
      </x:c>
      <x:c r="F1287" s="7" t="str">
        <x:v>信用点</x:v>
      </x:c>
      <x:c r="G1287" s="6" t="n">
        <x:v>8000</x:v>
      </x:c>
      <x:c r="H1287" s="6" t="str">
        <x:v>https://raw.githubusercontent.com/Mar-7th/StarRailRes/dbe8cdfcfb0bf657b9fe1cf92d5537f118ccb487/index_new/cn/character_promotions.json</x:v>
      </x:c>
    </x:row>
    <x:row r="1288" ht="20" customHeight="1">
      <x:c r="A1288" s="6" t="str">
        <x:v>角色突破</x:v>
      </x:c>
      <x:c r="B1288" s="6" t="str">
        <x:v>1505</x:v>
      </x:c>
      <x:c r="C1288" s="6" t="n">
        <x:v>1</x:v>
      </x:c>
      <x:c r="D1288" s="6" t="n">
        <x:v>2</x:v>
      </x:c>
      <x:c r="E1288" s="7" t="str">
        <x:v>116001</x:v>
      </x:c>
      <x:c r="F1288" s="7" t="str">
        <x:v>童真蜡笔</x:v>
      </x:c>
      <x:c r="G1288" s="6" t="n">
        <x:v>10</x:v>
      </x:c>
      <x:c r="H1288" s="6" t="str">
        <x:v>https://raw.githubusercontent.com/Mar-7th/StarRailRes/dbe8cdfcfb0bf657b9fe1cf92d5537f118ccb487/index_new/cn/character_promotions.json</x:v>
      </x:c>
    </x:row>
    <x:row r="1289" ht="20" customHeight="1">
      <x:c r="A1289" s="6" t="str">
        <x:v>角色突破</x:v>
      </x:c>
      <x:c r="B1289" s="6" t="str">
        <x:v>1505</x:v>
      </x:c>
      <x:c r="C1289" s="6" t="n">
        <x:v>2</x:v>
      </x:c>
      <x:c r="D1289" s="6" t="n">
        <x:v>3</x:v>
      </x:c>
      <x:c r="E1289" s="7" t="str">
        <x:v>2</x:v>
      </x:c>
      <x:c r="F1289" s="7" t="str">
        <x:v>信用点</x:v>
      </x:c>
      <x:c r="G1289" s="6" t="n">
        <x:v>16000</x:v>
      </x:c>
      <x:c r="H1289" s="6" t="str">
        <x:v>https://raw.githubusercontent.com/Mar-7th/StarRailRes/dbe8cdfcfb0bf657b9fe1cf92d5537f118ccb487/index_new/cn/character_promotions.json</x:v>
      </x:c>
    </x:row>
    <x:row r="1290" ht="20" customHeight="1">
      <x:c r="A1290" s="6" t="str">
        <x:v>角色突破</x:v>
      </x:c>
      <x:c r="B1290" s="6" t="str">
        <x:v>1505</x:v>
      </x:c>
      <x:c r="C1290" s="6" t="n">
        <x:v>2</x:v>
      </x:c>
      <x:c r="D1290" s="6" t="n">
        <x:v>3</x:v>
      </x:c>
      <x:c r="E1290" s="7" t="str">
        <x:v>116002</x:v>
      </x:c>
      <x:c r="F1290" s="7" t="str">
        <x:v>造梦蘸钢</x:v>
      </x:c>
      <x:c r="G1290" s="6" t="n">
        <x:v>6</x:v>
      </x:c>
      <x:c r="H1290" s="6" t="str">
        <x:v>https://raw.githubusercontent.com/Mar-7th/StarRailRes/dbe8cdfcfb0bf657b9fe1cf92d5537f118ccb487/index_new/cn/character_promotions.json</x:v>
      </x:c>
    </x:row>
    <x:row r="1291" ht="20" customHeight="1">
      <x:c r="A1291" s="6" t="str">
        <x:v>角色突破</x:v>
      </x:c>
      <x:c r="B1291" s="6" t="str">
        <x:v>1505</x:v>
      </x:c>
      <x:c r="C1291" s="6" t="n">
        <x:v>2</x:v>
      </x:c>
      <x:c r="D1291" s="6" t="n">
        <x:v>3</x:v>
      </x:c>
      <x:c r="E1291" s="7" t="str">
        <x:v>110431</x:v>
      </x:c>
      <x:c r="F1291" s="7" t="str">
        <x:v>侵略凝块</x:v>
      </x:c>
      <x:c r="G1291" s="6" t="n">
        <x:v>3</x:v>
      </x:c>
      <x:c r="H1291" s="6" t="str">
        <x:v>https://raw.githubusercontent.com/Mar-7th/StarRailRes/dbe8cdfcfb0bf657b9fe1cf92d5537f118ccb487/index_new/cn/character_promotions.json</x:v>
      </x:c>
    </x:row>
    <x:row r="1292" ht="20" customHeight="1">
      <x:c r="A1292" s="6" t="str">
        <x:v>角色突破</x:v>
      </x:c>
      <x:c r="B1292" s="6" t="str">
        <x:v>1505</x:v>
      </x:c>
      <x:c r="C1292" s="6" t="n">
        <x:v>3</x:v>
      </x:c>
      <x:c r="D1292" s="6" t="n">
        <x:v>4</x:v>
      </x:c>
      <x:c r="E1292" s="7" t="str">
        <x:v>2</x:v>
      </x:c>
      <x:c r="F1292" s="7" t="str">
        <x:v>信用点</x:v>
      </x:c>
      <x:c r="G1292" s="6" t="n">
        <x:v>40000</x:v>
      </x:c>
      <x:c r="H1292" s="6" t="str">
        <x:v>https://raw.githubusercontent.com/Mar-7th/StarRailRes/dbe8cdfcfb0bf657b9fe1cf92d5537f118ccb487/index_new/cn/character_promotions.json</x:v>
      </x:c>
    </x:row>
    <x:row r="1293" ht="20" customHeight="1">
      <x:c r="A1293" s="6" t="str">
        <x:v>角色突破</x:v>
      </x:c>
      <x:c r="B1293" s="6" t="str">
        <x:v>1505</x:v>
      </x:c>
      <x:c r="C1293" s="6" t="n">
        <x:v>3</x:v>
      </x:c>
      <x:c r="D1293" s="6" t="n">
        <x:v>4</x:v>
      </x:c>
      <x:c r="E1293" s="7" t="str">
        <x:v>116002</x:v>
      </x:c>
      <x:c r="F1293" s="7" t="str">
        <x:v>造梦蘸钢</x:v>
      </x:c>
      <x:c r="G1293" s="6" t="n">
        <x:v>9</x:v>
      </x:c>
      <x:c r="H1293" s="6" t="str">
        <x:v>https://raw.githubusercontent.com/Mar-7th/StarRailRes/dbe8cdfcfb0bf657b9fe1cf92d5537f118ccb487/index_new/cn/character_promotions.json</x:v>
      </x:c>
    </x:row>
    <x:row r="1294" ht="20" customHeight="1">
      <x:c r="A1294" s="6" t="str">
        <x:v>角色突破</x:v>
      </x:c>
      <x:c r="B1294" s="6" t="str">
        <x:v>1505</x:v>
      </x:c>
      <x:c r="C1294" s="6" t="n">
        <x:v>3</x:v>
      </x:c>
      <x:c r="D1294" s="6" t="n">
        <x:v>4</x:v>
      </x:c>
      <x:c r="E1294" s="7" t="str">
        <x:v>110431</x:v>
      </x:c>
      <x:c r="F1294" s="7" t="str">
        <x:v>侵略凝块</x:v>
      </x:c>
      <x:c r="G1294" s="6" t="n">
        <x:v>7</x:v>
      </x:c>
      <x:c r="H1294" s="6" t="str">
        <x:v>https://raw.githubusercontent.com/Mar-7th/StarRailRes/dbe8cdfcfb0bf657b9fe1cf92d5537f118ccb487/index_new/cn/character_promotions.json</x:v>
      </x:c>
    </x:row>
    <x:row r="1295" ht="20" customHeight="1">
      <x:c r="A1295" s="6" t="str">
        <x:v>角色突破</x:v>
      </x:c>
      <x:c r="B1295" s="6" t="str">
        <x:v>1505</x:v>
      </x:c>
      <x:c r="C1295" s="6" t="n">
        <x:v>4</x:v>
      </x:c>
      <x:c r="D1295" s="6" t="n">
        <x:v>5</x:v>
      </x:c>
      <x:c r="E1295" s="7" t="str">
        <x:v>2</x:v>
      </x:c>
      <x:c r="F1295" s="7" t="str">
        <x:v>信用点</x:v>
      </x:c>
      <x:c r="G1295" s="6" t="n">
        <x:v>80000</x:v>
      </x:c>
      <x:c r="H1295" s="6" t="str">
        <x:v>https://raw.githubusercontent.com/Mar-7th/StarRailRes/dbe8cdfcfb0bf657b9fe1cf92d5537f118ccb487/index_new/cn/character_promotions.json</x:v>
      </x:c>
    </x:row>
    <x:row r="1296" ht="20" customHeight="1">
      <x:c r="A1296" s="6" t="str">
        <x:v>角色突破</x:v>
      </x:c>
      <x:c r="B1296" s="6" t="str">
        <x:v>1505</x:v>
      </x:c>
      <x:c r="C1296" s="6" t="n">
        <x:v>4</x:v>
      </x:c>
      <x:c r="D1296" s="6" t="n">
        <x:v>5</x:v>
      </x:c>
      <x:c r="E1296" s="7" t="str">
        <x:v>116003</x:v>
      </x:c>
      <x:c r="F1296" s="7" t="str">
        <x:v>梦现管锥</x:v>
      </x:c>
      <x:c r="G1296" s="6" t="n">
        <x:v>6</x:v>
      </x:c>
      <x:c r="H1296" s="6" t="str">
        <x:v>https://raw.githubusercontent.com/Mar-7th/StarRailRes/dbe8cdfcfb0bf657b9fe1cf92d5537f118ccb487/index_new/cn/character_promotions.json</x:v>
      </x:c>
    </x:row>
    <x:row r="1297" ht="20" customHeight="1">
      <x:c r="A1297" s="6" t="str">
        <x:v>角色突破</x:v>
      </x:c>
      <x:c r="B1297" s="6" t="str">
        <x:v>1505</x:v>
      </x:c>
      <x:c r="C1297" s="6" t="n">
        <x:v>4</x:v>
      </x:c>
      <x:c r="D1297" s="6" t="n">
        <x:v>5</x:v>
      </x:c>
      <x:c r="E1297" s="7" t="str">
        <x:v>110431</x:v>
      </x:c>
      <x:c r="F1297" s="7" t="str">
        <x:v>侵略凝块</x:v>
      </x:c>
      <x:c r="G1297" s="6" t="n">
        <x:v>20</x:v>
      </x:c>
      <x:c r="H1297" s="6" t="str">
        <x:v>https://raw.githubusercontent.com/Mar-7th/StarRailRes/dbe8cdfcfb0bf657b9fe1cf92d5537f118ccb487/index_new/cn/character_promotions.json</x:v>
      </x:c>
    </x:row>
    <x:row r="1298" ht="20" customHeight="1">
      <x:c r="A1298" s="6" t="str">
        <x:v>角色突破</x:v>
      </x:c>
      <x:c r="B1298" s="6" t="str">
        <x:v>1505</x:v>
      </x:c>
      <x:c r="C1298" s="6" t="n">
        <x:v>5</x:v>
      </x:c>
      <x:c r="D1298" s="6" t="n">
        <x:v>6</x:v>
      </x:c>
      <x:c r="E1298" s="7" t="str">
        <x:v>2</x:v>
      </x:c>
      <x:c r="F1298" s="7" t="str">
        <x:v>信用点</x:v>
      </x:c>
      <x:c r="G1298" s="6" t="n">
        <x:v>160000</x:v>
      </x:c>
      <x:c r="H1298" s="6" t="str">
        <x:v>https://raw.githubusercontent.com/Mar-7th/StarRailRes/dbe8cdfcfb0bf657b9fe1cf92d5537f118ccb487/index_new/cn/character_promotions.json</x:v>
      </x:c>
    </x:row>
    <x:row r="1299" ht="20" customHeight="1">
      <x:c r="A1299" s="6" t="str">
        <x:v>角色突破</x:v>
      </x:c>
      <x:c r="B1299" s="6" t="str">
        <x:v>1505</x:v>
      </x:c>
      <x:c r="C1299" s="6" t="n">
        <x:v>5</x:v>
      </x:c>
      <x:c r="D1299" s="6" t="n">
        <x:v>6</x:v>
      </x:c>
      <x:c r="E1299" s="7" t="str">
        <x:v>116003</x:v>
      </x:c>
      <x:c r="F1299" s="7" t="str">
        <x:v>梦现管锥</x:v>
      </x:c>
      <x:c r="G1299" s="6" t="n">
        <x:v>9</x:v>
      </x:c>
      <x:c r="H1299" s="6" t="str">
        <x:v>https://raw.githubusercontent.com/Mar-7th/StarRailRes/dbe8cdfcfb0bf657b9fe1cf92d5537f118ccb487/index_new/cn/character_promotions.json</x:v>
      </x:c>
    </x:row>
    <x:row r="1300" ht="20" customHeight="1">
      <x:c r="A1300" s="6" t="str">
        <x:v>角色突破</x:v>
      </x:c>
      <x:c r="B1300" s="6" t="str">
        <x:v>1505</x:v>
      </x:c>
      <x:c r="C1300" s="6" t="n">
        <x:v>5</x:v>
      </x:c>
      <x:c r="D1300" s="6" t="n">
        <x:v>6</x:v>
      </x:c>
      <x:c r="E1300" s="7" t="str">
        <x:v>110431</x:v>
      </x:c>
      <x:c r="F1300" s="7" t="str">
        <x:v>侵略凝块</x:v>
      </x:c>
      <x:c r="G1300" s="6" t="n">
        <x:v>35</x:v>
      </x:c>
      <x:c r="H1300" s="6" t="str">
        <x:v>https://raw.githubusercontent.com/Mar-7th/StarRailRes/dbe8cdfcfb0bf657b9fe1cf92d5537f118ccb487/index_new/cn/character_promotions.json</x:v>
      </x:c>
    </x:row>
    <x:row r="1301" ht="20" customHeight="1">
      <x:c r="A1301" s="6" t="str">
        <x:v>角色突破</x:v>
      </x:c>
      <x:c r="B1301" s="6" t="str">
        <x:v>1506</x:v>
      </x:c>
      <x:c r="C1301" s="6" t="n">
        <x:v>0</x:v>
      </x:c>
      <x:c r="D1301" s="6" t="n">
        <x:v>1</x:v>
      </x:c>
      <x:c r="E1301" s="7" t="str">
        <x:v>2</x:v>
      </x:c>
      <x:c r="F1301" s="7" t="str">
        <x:v>信用点</x:v>
      </x:c>
      <x:c r="G1301" s="6" t="n">
        <x:v>4000</x:v>
      </x:c>
      <x:c r="H1301" s="6" t="str">
        <x:v>https://raw.githubusercontent.com/Mar-7th/StarRailRes/dbe8cdfcfb0bf657b9fe1cf92d5537f118ccb487/index_new/cn/character_promotions.json</x:v>
      </x:c>
    </x:row>
    <x:row r="1302" ht="20" customHeight="1">
      <x:c r="A1302" s="6" t="str">
        <x:v>角色突破</x:v>
      </x:c>
      <x:c r="B1302" s="6" t="str">
        <x:v>1506</x:v>
      </x:c>
      <x:c r="C1302" s="6" t="n">
        <x:v>0</x:v>
      </x:c>
      <x:c r="D1302" s="6" t="n">
        <x:v>1</x:v>
      </x:c>
      <x:c r="E1302" s="7" t="str">
        <x:v>116001</x:v>
      </x:c>
      <x:c r="F1302" s="7" t="str">
        <x:v>童真蜡笔</x:v>
      </x:c>
      <x:c r="G1302" s="6" t="n">
        <x:v>5</x:v>
      </x:c>
      <x:c r="H1302" s="6" t="str">
        <x:v>https://raw.githubusercontent.com/Mar-7th/StarRailRes/dbe8cdfcfb0bf657b9fe1cf92d5537f118ccb487/index_new/cn/character_promotions.json</x:v>
      </x:c>
    </x:row>
    <x:row r="1303" ht="20" customHeight="1">
      <x:c r="A1303" s="6" t="str">
        <x:v>角色突破</x:v>
      </x:c>
      <x:c r="B1303" s="6" t="str">
        <x:v>1506</x:v>
      </x:c>
      <x:c r="C1303" s="6" t="n">
        <x:v>1</x:v>
      </x:c>
      <x:c r="D1303" s="6" t="n">
        <x:v>2</x:v>
      </x:c>
      <x:c r="E1303" s="7" t="str">
        <x:v>2</x:v>
      </x:c>
      <x:c r="F1303" s="7" t="str">
        <x:v>信用点</x:v>
      </x:c>
      <x:c r="G1303" s="6" t="n">
        <x:v>8000</x:v>
      </x:c>
      <x:c r="H1303" s="6" t="str">
        <x:v>https://raw.githubusercontent.com/Mar-7th/StarRailRes/dbe8cdfcfb0bf657b9fe1cf92d5537f118ccb487/index_new/cn/character_promotions.json</x:v>
      </x:c>
    </x:row>
    <x:row r="1304" ht="20" customHeight="1">
      <x:c r="A1304" s="6" t="str">
        <x:v>角色突破</x:v>
      </x:c>
      <x:c r="B1304" s="6" t="str">
        <x:v>1506</x:v>
      </x:c>
      <x:c r="C1304" s="6" t="n">
        <x:v>1</x:v>
      </x:c>
      <x:c r="D1304" s="6" t="n">
        <x:v>2</x:v>
      </x:c>
      <x:c r="E1304" s="7" t="str">
        <x:v>116001</x:v>
      </x:c>
      <x:c r="F1304" s="7" t="str">
        <x:v>童真蜡笔</x:v>
      </x:c>
      <x:c r="G1304" s="6" t="n">
        <x:v>10</x:v>
      </x:c>
      <x:c r="H1304" s="6" t="str">
        <x:v>https://raw.githubusercontent.com/Mar-7th/StarRailRes/dbe8cdfcfb0bf657b9fe1cf92d5537f118ccb487/index_new/cn/character_promotions.json</x:v>
      </x:c>
    </x:row>
    <x:row r="1305" ht="20" customHeight="1">
      <x:c r="A1305" s="6" t="str">
        <x:v>角色突破</x:v>
      </x:c>
      <x:c r="B1305" s="6" t="str">
        <x:v>1506</x:v>
      </x:c>
      <x:c r="C1305" s="6" t="n">
        <x:v>2</x:v>
      </x:c>
      <x:c r="D1305" s="6" t="n">
        <x:v>3</x:v>
      </x:c>
      <x:c r="E1305" s="7" t="str">
        <x:v>2</x:v>
      </x:c>
      <x:c r="F1305" s="7" t="str">
        <x:v>信用点</x:v>
      </x:c>
      <x:c r="G1305" s="6" t="n">
        <x:v>16000</x:v>
      </x:c>
      <x:c r="H1305" s="6" t="str">
        <x:v>https://raw.githubusercontent.com/Mar-7th/StarRailRes/dbe8cdfcfb0bf657b9fe1cf92d5537f118ccb487/index_new/cn/character_promotions.json</x:v>
      </x:c>
    </x:row>
    <x:row r="1306" ht="20" customHeight="1">
      <x:c r="A1306" s="6" t="str">
        <x:v>角色突破</x:v>
      </x:c>
      <x:c r="B1306" s="6" t="str">
        <x:v>1506</x:v>
      </x:c>
      <x:c r="C1306" s="6" t="n">
        <x:v>2</x:v>
      </x:c>
      <x:c r="D1306" s="6" t="n">
        <x:v>3</x:v>
      </x:c>
      <x:c r="E1306" s="7" t="str">
        <x:v>116002</x:v>
      </x:c>
      <x:c r="F1306" s="7" t="str">
        <x:v>造梦蘸钢</x:v>
      </x:c>
      <x:c r="G1306" s="6" t="n">
        <x:v>6</x:v>
      </x:c>
      <x:c r="H1306" s="6" t="str">
        <x:v>https://raw.githubusercontent.com/Mar-7th/StarRailRes/dbe8cdfcfb0bf657b9fe1cf92d5537f118ccb487/index_new/cn/character_promotions.json</x:v>
      </x:c>
    </x:row>
    <x:row r="1307" ht="20" customHeight="1">
      <x:c r="A1307" s="6" t="str">
        <x:v>角色突破</x:v>
      </x:c>
      <x:c r="B1307" s="6" t="str">
        <x:v>1506</x:v>
      </x:c>
      <x:c r="C1307" s="6" t="n">
        <x:v>2</x:v>
      </x:c>
      <x:c r="D1307" s="6" t="n">
        <x:v>3</x:v>
      </x:c>
      <x:c r="E1307" s="7" t="str">
        <x:v>110437</x:v>
      </x:c>
      <x:c r="F1307" s="7" t="str">
        <x:v>纷争先兆</x:v>
      </x:c>
      <x:c r="G1307" s="6" t="n">
        <x:v>3</x:v>
      </x:c>
      <x:c r="H1307" s="6" t="str">
        <x:v>https://raw.githubusercontent.com/Mar-7th/StarRailRes/dbe8cdfcfb0bf657b9fe1cf92d5537f118ccb487/index_new/cn/character_promotions.json</x:v>
      </x:c>
    </x:row>
    <x:row r="1308" ht="20" customHeight="1">
      <x:c r="A1308" s="6" t="str">
        <x:v>角色突破</x:v>
      </x:c>
      <x:c r="B1308" s="6" t="str">
        <x:v>1506</x:v>
      </x:c>
      <x:c r="C1308" s="6" t="n">
        <x:v>3</x:v>
      </x:c>
      <x:c r="D1308" s="6" t="n">
        <x:v>4</x:v>
      </x:c>
      <x:c r="E1308" s="7" t="str">
        <x:v>2</x:v>
      </x:c>
      <x:c r="F1308" s="7" t="str">
        <x:v>信用点</x:v>
      </x:c>
      <x:c r="G1308" s="6" t="n">
        <x:v>40000</x:v>
      </x:c>
      <x:c r="H1308" s="6" t="str">
        <x:v>https://raw.githubusercontent.com/Mar-7th/StarRailRes/dbe8cdfcfb0bf657b9fe1cf92d5537f118ccb487/index_new/cn/character_promotions.json</x:v>
      </x:c>
    </x:row>
    <x:row r="1309" ht="20" customHeight="1">
      <x:c r="A1309" s="6" t="str">
        <x:v>角色突破</x:v>
      </x:c>
      <x:c r="B1309" s="6" t="str">
        <x:v>1506</x:v>
      </x:c>
      <x:c r="C1309" s="6" t="n">
        <x:v>3</x:v>
      </x:c>
      <x:c r="D1309" s="6" t="n">
        <x:v>4</x:v>
      </x:c>
      <x:c r="E1309" s="7" t="str">
        <x:v>116002</x:v>
      </x:c>
      <x:c r="F1309" s="7" t="str">
        <x:v>造梦蘸钢</x:v>
      </x:c>
      <x:c r="G1309" s="6" t="n">
        <x:v>9</x:v>
      </x:c>
      <x:c r="H1309" s="6" t="str">
        <x:v>https://raw.githubusercontent.com/Mar-7th/StarRailRes/dbe8cdfcfb0bf657b9fe1cf92d5537f118ccb487/index_new/cn/character_promotions.json</x:v>
      </x:c>
    </x:row>
    <x:row r="1310" ht="20" customHeight="1">
      <x:c r="A1310" s="6" t="str">
        <x:v>角色突破</x:v>
      </x:c>
      <x:c r="B1310" s="6" t="str">
        <x:v>1506</x:v>
      </x:c>
      <x:c r="C1310" s="6" t="n">
        <x:v>3</x:v>
      </x:c>
      <x:c r="D1310" s="6" t="n">
        <x:v>4</x:v>
      </x:c>
      <x:c r="E1310" s="7" t="str">
        <x:v>110437</x:v>
      </x:c>
      <x:c r="F1310" s="7" t="str">
        <x:v>纷争先兆</x:v>
      </x:c>
      <x:c r="G1310" s="6" t="n">
        <x:v>7</x:v>
      </x:c>
      <x:c r="H1310" s="6" t="str">
        <x:v>https://raw.githubusercontent.com/Mar-7th/StarRailRes/dbe8cdfcfb0bf657b9fe1cf92d5537f118ccb487/index_new/cn/character_promotions.json</x:v>
      </x:c>
    </x:row>
    <x:row r="1311" ht="20" customHeight="1">
      <x:c r="A1311" s="6" t="str">
        <x:v>角色突破</x:v>
      </x:c>
      <x:c r="B1311" s="6" t="str">
        <x:v>1506</x:v>
      </x:c>
      <x:c r="C1311" s="6" t="n">
        <x:v>4</x:v>
      </x:c>
      <x:c r="D1311" s="6" t="n">
        <x:v>5</x:v>
      </x:c>
      <x:c r="E1311" s="7" t="str">
        <x:v>2</x:v>
      </x:c>
      <x:c r="F1311" s="7" t="str">
        <x:v>信用点</x:v>
      </x:c>
      <x:c r="G1311" s="6" t="n">
        <x:v>80000</x:v>
      </x:c>
      <x:c r="H1311" s="6" t="str">
        <x:v>https://raw.githubusercontent.com/Mar-7th/StarRailRes/dbe8cdfcfb0bf657b9fe1cf92d5537f118ccb487/index_new/cn/character_promotions.json</x:v>
      </x:c>
    </x:row>
    <x:row r="1312" ht="20" customHeight="1">
      <x:c r="A1312" s="6" t="str">
        <x:v>角色突破</x:v>
      </x:c>
      <x:c r="B1312" s="6" t="str">
        <x:v>1506</x:v>
      </x:c>
      <x:c r="C1312" s="6" t="n">
        <x:v>4</x:v>
      </x:c>
      <x:c r="D1312" s="6" t="n">
        <x:v>5</x:v>
      </x:c>
      <x:c r="E1312" s="7" t="str">
        <x:v>116003</x:v>
      </x:c>
      <x:c r="F1312" s="7" t="str">
        <x:v>梦现管锥</x:v>
      </x:c>
      <x:c r="G1312" s="6" t="n">
        <x:v>6</x:v>
      </x:c>
      <x:c r="H1312" s="6" t="str">
        <x:v>https://raw.githubusercontent.com/Mar-7th/StarRailRes/dbe8cdfcfb0bf657b9fe1cf92d5537f118ccb487/index_new/cn/character_promotions.json</x:v>
      </x:c>
    </x:row>
    <x:row r="1313" ht="20" customHeight="1">
      <x:c r="A1313" s="6" t="str">
        <x:v>角色突破</x:v>
      </x:c>
      <x:c r="B1313" s="6" t="str">
        <x:v>1506</x:v>
      </x:c>
      <x:c r="C1313" s="6" t="n">
        <x:v>4</x:v>
      </x:c>
      <x:c r="D1313" s="6" t="n">
        <x:v>5</x:v>
      </x:c>
      <x:c r="E1313" s="7" t="str">
        <x:v>110437</x:v>
      </x:c>
      <x:c r="F1313" s="7" t="str">
        <x:v>纷争先兆</x:v>
      </x:c>
      <x:c r="G1313" s="6" t="n">
        <x:v>20</x:v>
      </x:c>
      <x:c r="H1313" s="6" t="str">
        <x:v>https://raw.githubusercontent.com/Mar-7th/StarRailRes/dbe8cdfcfb0bf657b9fe1cf92d5537f118ccb487/index_new/cn/character_promotions.json</x:v>
      </x:c>
    </x:row>
    <x:row r="1314" ht="20" customHeight="1">
      <x:c r="A1314" s="6" t="str">
        <x:v>角色突破</x:v>
      </x:c>
      <x:c r="B1314" s="6" t="str">
        <x:v>1506</x:v>
      </x:c>
      <x:c r="C1314" s="6" t="n">
        <x:v>5</x:v>
      </x:c>
      <x:c r="D1314" s="6" t="n">
        <x:v>6</x:v>
      </x:c>
      <x:c r="E1314" s="7" t="str">
        <x:v>2</x:v>
      </x:c>
      <x:c r="F1314" s="7" t="str">
        <x:v>信用点</x:v>
      </x:c>
      <x:c r="G1314" s="6" t="n">
        <x:v>160000</x:v>
      </x:c>
      <x:c r="H1314" s="6" t="str">
        <x:v>https://raw.githubusercontent.com/Mar-7th/StarRailRes/dbe8cdfcfb0bf657b9fe1cf92d5537f118ccb487/index_new/cn/character_promotions.json</x:v>
      </x:c>
    </x:row>
    <x:row r="1315" ht="20" customHeight="1">
      <x:c r="A1315" s="6" t="str">
        <x:v>角色突破</x:v>
      </x:c>
      <x:c r="B1315" s="6" t="str">
        <x:v>1506</x:v>
      </x:c>
      <x:c r="C1315" s="6" t="n">
        <x:v>5</x:v>
      </x:c>
      <x:c r="D1315" s="6" t="n">
        <x:v>6</x:v>
      </x:c>
      <x:c r="E1315" s="7" t="str">
        <x:v>116003</x:v>
      </x:c>
      <x:c r="F1315" s="7" t="str">
        <x:v>梦现管锥</x:v>
      </x:c>
      <x:c r="G1315" s="6" t="n">
        <x:v>9</x:v>
      </x:c>
      <x:c r="H1315" s="6" t="str">
        <x:v>https://raw.githubusercontent.com/Mar-7th/StarRailRes/dbe8cdfcfb0bf657b9fe1cf92d5537f118ccb487/index_new/cn/character_promotions.json</x:v>
      </x:c>
    </x:row>
    <x:row r="1316" ht="20" customHeight="1">
      <x:c r="A1316" s="6" t="str">
        <x:v>角色突破</x:v>
      </x:c>
      <x:c r="B1316" s="6" t="str">
        <x:v>1506</x:v>
      </x:c>
      <x:c r="C1316" s="6" t="n">
        <x:v>5</x:v>
      </x:c>
      <x:c r="D1316" s="6" t="n">
        <x:v>6</x:v>
      </x:c>
      <x:c r="E1316" s="7" t="str">
        <x:v>110437</x:v>
      </x:c>
      <x:c r="F1316" s="7" t="str">
        <x:v>纷争先兆</x:v>
      </x:c>
      <x:c r="G1316" s="6" t="n">
        <x:v>35</x:v>
      </x:c>
      <x:c r="H1316" s="6" t="str">
        <x:v>https://raw.githubusercontent.com/Mar-7th/StarRailRes/dbe8cdfcfb0bf657b9fe1cf92d5537f118ccb487/index_new/cn/character_promotions.json</x:v>
      </x:c>
    </x:row>
    <x:row r="1317" ht="20" customHeight="1">
      <x:c r="A1317" s="6" t="str">
        <x:v>角色突破</x:v>
      </x:c>
      <x:c r="B1317" s="6" t="str">
        <x:v>1507</x:v>
      </x:c>
      <x:c r="C1317" s="6" t="n">
        <x:v>0</x:v>
      </x:c>
      <x:c r="D1317" s="6" t="n">
        <x:v>1</x:v>
      </x:c>
      <x:c r="E1317" s="7" t="str">
        <x:v>2</x:v>
      </x:c>
      <x:c r="F1317" s="7" t="str">
        <x:v>信用点</x:v>
      </x:c>
      <x:c r="G1317" s="6" t="n">
        <x:v>4000</x:v>
      </x:c>
      <x:c r="H1317" s="6" t="str">
        <x:v>https://raw.githubusercontent.com/Mar-7th/StarRailRes/dbe8cdfcfb0bf657b9fe1cf92d5537f118ccb487/index_new/cn/character_promotions.json</x:v>
      </x:c>
    </x:row>
    <x:row r="1318" ht="20" customHeight="1">
      <x:c r="A1318" s="6" t="str">
        <x:v>角色突破</x:v>
      </x:c>
      <x:c r="B1318" s="6" t="str">
        <x:v>1507</x:v>
      </x:c>
      <x:c r="C1318" s="6" t="n">
        <x:v>0</x:v>
      </x:c>
      <x:c r="D1318" s="6" t="n">
        <x:v>1</x:v>
      </x:c>
      <x:c r="E1318" s="7" t="str">
        <x:v>116001</x:v>
      </x:c>
      <x:c r="F1318" s="7" t="str">
        <x:v>童真蜡笔</x:v>
      </x:c>
      <x:c r="G1318" s="6" t="n">
        <x:v>5</x:v>
      </x:c>
      <x:c r="H1318" s="6" t="str">
        <x:v>https://raw.githubusercontent.com/Mar-7th/StarRailRes/dbe8cdfcfb0bf657b9fe1cf92d5537f118ccb487/index_new/cn/character_promotions.json</x:v>
      </x:c>
    </x:row>
    <x:row r="1319" ht="20" customHeight="1">
      <x:c r="A1319" s="6" t="str">
        <x:v>角色突破</x:v>
      </x:c>
      <x:c r="B1319" s="6" t="str">
        <x:v>1507</x:v>
      </x:c>
      <x:c r="C1319" s="6" t="n">
        <x:v>1</x:v>
      </x:c>
      <x:c r="D1319" s="6" t="n">
        <x:v>2</x:v>
      </x:c>
      <x:c r="E1319" s="7" t="str">
        <x:v>2</x:v>
      </x:c>
      <x:c r="F1319" s="7" t="str">
        <x:v>信用点</x:v>
      </x:c>
      <x:c r="G1319" s="6" t="n">
        <x:v>8000</x:v>
      </x:c>
      <x:c r="H1319" s="6" t="str">
        <x:v>https://raw.githubusercontent.com/Mar-7th/StarRailRes/dbe8cdfcfb0bf657b9fe1cf92d5537f118ccb487/index_new/cn/character_promotions.json</x:v>
      </x:c>
    </x:row>
    <x:row r="1320" ht="20" customHeight="1">
      <x:c r="A1320" s="6" t="str">
        <x:v>角色突破</x:v>
      </x:c>
      <x:c r="B1320" s="6" t="str">
        <x:v>1507</x:v>
      </x:c>
      <x:c r="C1320" s="6" t="n">
        <x:v>1</x:v>
      </x:c>
      <x:c r="D1320" s="6" t="n">
        <x:v>2</x:v>
      </x:c>
      <x:c r="E1320" s="7" t="str">
        <x:v>116001</x:v>
      </x:c>
      <x:c r="F1320" s="7" t="str">
        <x:v>童真蜡笔</x:v>
      </x:c>
      <x:c r="G1320" s="6" t="n">
        <x:v>10</x:v>
      </x:c>
      <x:c r="H1320" s="6" t="str">
        <x:v>https://raw.githubusercontent.com/Mar-7th/StarRailRes/dbe8cdfcfb0bf657b9fe1cf92d5537f118ccb487/index_new/cn/character_promotions.json</x:v>
      </x:c>
    </x:row>
    <x:row r="1321" ht="20" customHeight="1">
      <x:c r="A1321" s="6" t="str">
        <x:v>角色突破</x:v>
      </x:c>
      <x:c r="B1321" s="6" t="str">
        <x:v>1507</x:v>
      </x:c>
      <x:c r="C1321" s="6" t="n">
        <x:v>2</x:v>
      </x:c>
      <x:c r="D1321" s="6" t="n">
        <x:v>3</x:v>
      </x:c>
      <x:c r="E1321" s="7" t="str">
        <x:v>2</x:v>
      </x:c>
      <x:c r="F1321" s="7" t="str">
        <x:v>信用点</x:v>
      </x:c>
      <x:c r="G1321" s="6" t="n">
        <x:v>16000</x:v>
      </x:c>
      <x:c r="H1321" s="6" t="str">
        <x:v>https://raw.githubusercontent.com/Mar-7th/StarRailRes/dbe8cdfcfb0bf657b9fe1cf92d5537f118ccb487/index_new/cn/character_promotions.json</x:v>
      </x:c>
    </x:row>
    <x:row r="1322" ht="20" customHeight="1">
      <x:c r="A1322" s="6" t="str">
        <x:v>角色突破</x:v>
      </x:c>
      <x:c r="B1322" s="6" t="str">
        <x:v>1507</x:v>
      </x:c>
      <x:c r="C1322" s="6" t="n">
        <x:v>2</x:v>
      </x:c>
      <x:c r="D1322" s="6" t="n">
        <x:v>3</x:v>
      </x:c>
      <x:c r="E1322" s="7" t="str">
        <x:v>116002</x:v>
      </x:c>
      <x:c r="F1322" s="7" t="str">
        <x:v>造梦蘸钢</x:v>
      </x:c>
      <x:c r="G1322" s="6" t="n">
        <x:v>6</x:v>
      </x:c>
      <x:c r="H1322" s="6" t="str">
        <x:v>https://raw.githubusercontent.com/Mar-7th/StarRailRes/dbe8cdfcfb0bf657b9fe1cf92d5537f118ccb487/index_new/cn/character_promotions.json</x:v>
      </x:c>
    </x:row>
    <x:row r="1323" ht="20" customHeight="1">
      <x:c r="A1323" s="6" t="str">
        <x:v>角色突破</x:v>
      </x:c>
      <x:c r="B1323" s="6" t="str">
        <x:v>1507</x:v>
      </x:c>
      <x:c r="C1323" s="6" t="n">
        <x:v>2</x:v>
      </x:c>
      <x:c r="D1323" s="6" t="n">
        <x:v>3</x:v>
      </x:c>
      <x:c r="E1323" s="7" t="str">
        <x:v>110432</x:v>
      </x:c>
      <x:c r="F1323" s="7" t="str">
        <x:v>明辉日珥</x:v>
      </x:c>
      <x:c r="G1323" s="6" t="n">
        <x:v>3</x:v>
      </x:c>
      <x:c r="H1323" s="6" t="str">
        <x:v>https://raw.githubusercontent.com/Mar-7th/StarRailRes/dbe8cdfcfb0bf657b9fe1cf92d5537f118ccb487/index_new/cn/character_promotions.json</x:v>
      </x:c>
    </x:row>
    <x:row r="1324" ht="20" customHeight="1">
      <x:c r="A1324" s="6" t="str">
        <x:v>角色突破</x:v>
      </x:c>
      <x:c r="B1324" s="6" t="str">
        <x:v>1507</x:v>
      </x:c>
      <x:c r="C1324" s="6" t="n">
        <x:v>3</x:v>
      </x:c>
      <x:c r="D1324" s="6" t="n">
        <x:v>4</x:v>
      </x:c>
      <x:c r="E1324" s="7" t="str">
        <x:v>2</x:v>
      </x:c>
      <x:c r="F1324" s="7" t="str">
        <x:v>信用点</x:v>
      </x:c>
      <x:c r="G1324" s="6" t="n">
        <x:v>40000</x:v>
      </x:c>
      <x:c r="H1324" s="6" t="str">
        <x:v>https://raw.githubusercontent.com/Mar-7th/StarRailRes/dbe8cdfcfb0bf657b9fe1cf92d5537f118ccb487/index_new/cn/character_promotions.json</x:v>
      </x:c>
    </x:row>
    <x:row r="1325" ht="20" customHeight="1">
      <x:c r="A1325" s="6" t="str">
        <x:v>角色突破</x:v>
      </x:c>
      <x:c r="B1325" s="6" t="str">
        <x:v>1507</x:v>
      </x:c>
      <x:c r="C1325" s="6" t="n">
        <x:v>3</x:v>
      </x:c>
      <x:c r="D1325" s="6" t="n">
        <x:v>4</x:v>
      </x:c>
      <x:c r="E1325" s="7" t="str">
        <x:v>116002</x:v>
      </x:c>
      <x:c r="F1325" s="7" t="str">
        <x:v>造梦蘸钢</x:v>
      </x:c>
      <x:c r="G1325" s="6" t="n">
        <x:v>9</x:v>
      </x:c>
      <x:c r="H1325" s="6" t="str">
        <x:v>https://raw.githubusercontent.com/Mar-7th/StarRailRes/dbe8cdfcfb0bf657b9fe1cf92d5537f118ccb487/index_new/cn/character_promotions.json</x:v>
      </x:c>
    </x:row>
    <x:row r="1326" ht="20" customHeight="1">
      <x:c r="A1326" s="6" t="str">
        <x:v>角色突破</x:v>
      </x:c>
      <x:c r="B1326" s="6" t="str">
        <x:v>1507</x:v>
      </x:c>
      <x:c r="C1326" s="6" t="n">
        <x:v>3</x:v>
      </x:c>
      <x:c r="D1326" s="6" t="n">
        <x:v>4</x:v>
      </x:c>
      <x:c r="E1326" s="7" t="str">
        <x:v>110432</x:v>
      </x:c>
      <x:c r="F1326" s="7" t="str">
        <x:v>明辉日珥</x:v>
      </x:c>
      <x:c r="G1326" s="6" t="n">
        <x:v>7</x:v>
      </x:c>
      <x:c r="H1326" s="6" t="str">
        <x:v>https://raw.githubusercontent.com/Mar-7th/StarRailRes/dbe8cdfcfb0bf657b9fe1cf92d5537f118ccb487/index_new/cn/character_promotions.json</x:v>
      </x:c>
    </x:row>
    <x:row r="1327" ht="20" customHeight="1">
      <x:c r="A1327" s="6" t="str">
        <x:v>角色突破</x:v>
      </x:c>
      <x:c r="B1327" s="6" t="str">
        <x:v>1507</x:v>
      </x:c>
      <x:c r="C1327" s="6" t="n">
        <x:v>4</x:v>
      </x:c>
      <x:c r="D1327" s="6" t="n">
        <x:v>5</x:v>
      </x:c>
      <x:c r="E1327" s="7" t="str">
        <x:v>2</x:v>
      </x:c>
      <x:c r="F1327" s="7" t="str">
        <x:v>信用点</x:v>
      </x:c>
      <x:c r="G1327" s="6" t="n">
        <x:v>80000</x:v>
      </x:c>
      <x:c r="H1327" s="6" t="str">
        <x:v>https://raw.githubusercontent.com/Mar-7th/StarRailRes/dbe8cdfcfb0bf657b9fe1cf92d5537f118ccb487/index_new/cn/character_promotions.json</x:v>
      </x:c>
    </x:row>
    <x:row r="1328" ht="20" customHeight="1">
      <x:c r="A1328" s="6" t="str">
        <x:v>角色突破</x:v>
      </x:c>
      <x:c r="B1328" s="6" t="str">
        <x:v>1507</x:v>
      </x:c>
      <x:c r="C1328" s="6" t="n">
        <x:v>4</x:v>
      </x:c>
      <x:c r="D1328" s="6" t="n">
        <x:v>5</x:v>
      </x:c>
      <x:c r="E1328" s="7" t="str">
        <x:v>116003</x:v>
      </x:c>
      <x:c r="F1328" s="7" t="str">
        <x:v>梦现管锥</x:v>
      </x:c>
      <x:c r="G1328" s="6" t="n">
        <x:v>6</x:v>
      </x:c>
      <x:c r="H1328" s="6" t="str">
        <x:v>https://raw.githubusercontent.com/Mar-7th/StarRailRes/dbe8cdfcfb0bf657b9fe1cf92d5537f118ccb487/index_new/cn/character_promotions.json</x:v>
      </x:c>
    </x:row>
    <x:row r="1329" ht="20" customHeight="1">
      <x:c r="A1329" s="6" t="str">
        <x:v>角色突破</x:v>
      </x:c>
      <x:c r="B1329" s="6" t="str">
        <x:v>1507</x:v>
      </x:c>
      <x:c r="C1329" s="6" t="n">
        <x:v>4</x:v>
      </x:c>
      <x:c r="D1329" s="6" t="n">
        <x:v>5</x:v>
      </x:c>
      <x:c r="E1329" s="7" t="str">
        <x:v>110432</x:v>
      </x:c>
      <x:c r="F1329" s="7" t="str">
        <x:v>明辉日珥</x:v>
      </x:c>
      <x:c r="G1329" s="6" t="n">
        <x:v>20</x:v>
      </x:c>
      <x:c r="H1329" s="6" t="str">
        <x:v>https://raw.githubusercontent.com/Mar-7th/StarRailRes/dbe8cdfcfb0bf657b9fe1cf92d5537f118ccb487/index_new/cn/character_promotions.json</x:v>
      </x:c>
    </x:row>
    <x:row r="1330" ht="20" customHeight="1">
      <x:c r="A1330" s="6" t="str">
        <x:v>角色突破</x:v>
      </x:c>
      <x:c r="B1330" s="6" t="str">
        <x:v>1507</x:v>
      </x:c>
      <x:c r="C1330" s="6" t="n">
        <x:v>5</x:v>
      </x:c>
      <x:c r="D1330" s="6" t="n">
        <x:v>6</x:v>
      </x:c>
      <x:c r="E1330" s="7" t="str">
        <x:v>2</x:v>
      </x:c>
      <x:c r="F1330" s="7" t="str">
        <x:v>信用点</x:v>
      </x:c>
      <x:c r="G1330" s="6" t="n">
        <x:v>160000</x:v>
      </x:c>
      <x:c r="H1330" s="6" t="str">
        <x:v>https://raw.githubusercontent.com/Mar-7th/StarRailRes/dbe8cdfcfb0bf657b9fe1cf92d5537f118ccb487/index_new/cn/character_promotions.json</x:v>
      </x:c>
    </x:row>
    <x:row r="1331" ht="20" customHeight="1">
      <x:c r="A1331" s="6" t="str">
        <x:v>角色突破</x:v>
      </x:c>
      <x:c r="B1331" s="6" t="str">
        <x:v>1507</x:v>
      </x:c>
      <x:c r="C1331" s="6" t="n">
        <x:v>5</x:v>
      </x:c>
      <x:c r="D1331" s="6" t="n">
        <x:v>6</x:v>
      </x:c>
      <x:c r="E1331" s="7" t="str">
        <x:v>116003</x:v>
      </x:c>
      <x:c r="F1331" s="7" t="str">
        <x:v>梦现管锥</x:v>
      </x:c>
      <x:c r="G1331" s="6" t="n">
        <x:v>9</x:v>
      </x:c>
      <x:c r="H1331" s="6" t="str">
        <x:v>https://raw.githubusercontent.com/Mar-7th/StarRailRes/dbe8cdfcfb0bf657b9fe1cf92d5537f118ccb487/index_new/cn/character_promotions.json</x:v>
      </x:c>
    </x:row>
    <x:row r="1332" ht="20" customHeight="1">
      <x:c r="A1332" s="6" t="str">
        <x:v>角色突破</x:v>
      </x:c>
      <x:c r="B1332" s="6" t="str">
        <x:v>1507</x:v>
      </x:c>
      <x:c r="C1332" s="6" t="n">
        <x:v>5</x:v>
      </x:c>
      <x:c r="D1332" s="6" t="n">
        <x:v>6</x:v>
      </x:c>
      <x:c r="E1332" s="7" t="str">
        <x:v>110432</x:v>
      </x:c>
      <x:c r="F1332" s="7" t="str">
        <x:v>明辉日珥</x:v>
      </x:c>
      <x:c r="G1332" s="6" t="n">
        <x:v>35</x:v>
      </x:c>
      <x:c r="H1332" s="6" t="str">
        <x:v>https://raw.githubusercontent.com/Mar-7th/StarRailRes/dbe8cdfcfb0bf657b9fe1cf92d5537f118ccb487/index_new/cn/character_promotions.json</x:v>
      </x:c>
    </x:row>
    <x:row r="1333" ht="20" customHeight="1">
      <x:c r="A1333" s="6" t="str">
        <x:v>角色突破</x:v>
      </x:c>
      <x:c r="B1333" s="6" t="str">
        <x:v>1508</x:v>
      </x:c>
      <x:c r="C1333" s="6" t="n">
        <x:v>0</x:v>
      </x:c>
      <x:c r="D1333" s="6" t="n">
        <x:v>1</x:v>
      </x:c>
      <x:c r="E1333" s="7" t="str">
        <x:v>2</x:v>
      </x:c>
      <x:c r="F1333" s="7" t="str">
        <x:v>信用点</x:v>
      </x:c>
      <x:c r="G1333" s="6" t="n">
        <x:v>4000</x:v>
      </x:c>
      <x:c r="H1333" s="6" t="str">
        <x:v>https://raw.githubusercontent.com/Mar-7th/StarRailRes/dbe8cdfcfb0bf657b9fe1cf92d5537f118ccb487/index_new/cn/character_promotions.json</x:v>
      </x:c>
    </x:row>
    <x:row r="1334" ht="20" customHeight="1">
      <x:c r="A1334" s="6" t="str">
        <x:v>角色突破</x:v>
      </x:c>
      <x:c r="B1334" s="6" t="str">
        <x:v>1508</x:v>
      </x:c>
      <x:c r="C1334" s="6" t="n">
        <x:v>0</x:v>
      </x:c>
      <x:c r="D1334" s="6" t="n">
        <x:v>1</x:v>
      </x:c>
      <x:c r="E1334" s="7" t="str">
        <x:v>111011</x:v>
      </x:c>
      <x:c r="F1334" s="7" t="str">
        <x:v>掠夺的本能</x:v>
      </x:c>
      <x:c r="G1334" s="6" t="n">
        <x:v>5</x:v>
      </x:c>
      <x:c r="H1334" s="6" t="str">
        <x:v>https://raw.githubusercontent.com/Mar-7th/StarRailRes/dbe8cdfcfb0bf657b9fe1cf92d5537f118ccb487/index_new/cn/character_promotions.json</x:v>
      </x:c>
    </x:row>
    <x:row r="1335" ht="20" customHeight="1">
      <x:c r="A1335" s="6" t="str">
        <x:v>角色突破</x:v>
      </x:c>
      <x:c r="B1335" s="6" t="str">
        <x:v>1508</x:v>
      </x:c>
      <x:c r="C1335" s="6" t="n">
        <x:v>1</x:v>
      </x:c>
      <x:c r="D1335" s="6" t="n">
        <x:v>2</x:v>
      </x:c>
      <x:c r="E1335" s="7" t="str">
        <x:v>2</x:v>
      </x:c>
      <x:c r="F1335" s="7" t="str">
        <x:v>信用点</x:v>
      </x:c>
      <x:c r="G1335" s="6" t="n">
        <x:v>8000</x:v>
      </x:c>
      <x:c r="H1335" s="6" t="str">
        <x:v>https://raw.githubusercontent.com/Mar-7th/StarRailRes/dbe8cdfcfb0bf657b9fe1cf92d5537f118ccb487/index_new/cn/character_promotions.json</x:v>
      </x:c>
    </x:row>
    <x:row r="1336" ht="20" customHeight="1">
      <x:c r="A1336" s="6" t="str">
        <x:v>角色突破</x:v>
      </x:c>
      <x:c r="B1336" s="6" t="str">
        <x:v>1508</x:v>
      </x:c>
      <x:c r="C1336" s="6" t="n">
        <x:v>1</x:v>
      </x:c>
      <x:c r="D1336" s="6" t="n">
        <x:v>2</x:v>
      </x:c>
      <x:c r="E1336" s="7" t="str">
        <x:v>111011</x:v>
      </x:c>
      <x:c r="F1336" s="7" t="str">
        <x:v>掠夺的本能</x:v>
      </x:c>
      <x:c r="G1336" s="6" t="n">
        <x:v>10</x:v>
      </x:c>
      <x:c r="H1336" s="6" t="str">
        <x:v>https://raw.githubusercontent.com/Mar-7th/StarRailRes/dbe8cdfcfb0bf657b9fe1cf92d5537f118ccb487/index_new/cn/character_promotions.json</x:v>
      </x:c>
    </x:row>
    <x:row r="1337" ht="20" customHeight="1">
      <x:c r="A1337" s="6" t="str">
        <x:v>角色突破</x:v>
      </x:c>
      <x:c r="B1337" s="6" t="str">
        <x:v>1508</x:v>
      </x:c>
      <x:c r="C1337" s="6" t="n">
        <x:v>2</x:v>
      </x:c>
      <x:c r="D1337" s="6" t="n">
        <x:v>3</x:v>
      </x:c>
      <x:c r="E1337" s="7" t="str">
        <x:v>2</x:v>
      </x:c>
      <x:c r="F1337" s="7" t="str">
        <x:v>信用点</x:v>
      </x:c>
      <x:c r="G1337" s="6" t="n">
        <x:v>16000</x:v>
      </x:c>
      <x:c r="H1337" s="6" t="str">
        <x:v>https://raw.githubusercontent.com/Mar-7th/StarRailRes/dbe8cdfcfb0bf657b9fe1cf92d5537f118ccb487/index_new/cn/character_promotions.json</x:v>
      </x:c>
    </x:row>
    <x:row r="1338" ht="20" customHeight="1">
      <x:c r="A1338" s="6" t="str">
        <x:v>角色突破</x:v>
      </x:c>
      <x:c r="B1338" s="6" t="str">
        <x:v>1508</x:v>
      </x:c>
      <x:c r="C1338" s="6" t="n">
        <x:v>2</x:v>
      </x:c>
      <x:c r="D1338" s="6" t="n">
        <x:v>3</x:v>
      </x:c>
      <x:c r="E1338" s="7" t="str">
        <x:v>111012</x:v>
      </x:c>
      <x:c r="F1338" s="7" t="str">
        <x:v>篡改的野心</x:v>
      </x:c>
      <x:c r="G1338" s="6" t="n">
        <x:v>6</x:v>
      </x:c>
      <x:c r="H1338" s="6" t="str">
        <x:v>https://raw.githubusercontent.com/Mar-7th/StarRailRes/dbe8cdfcfb0bf657b9fe1cf92d5537f118ccb487/index_new/cn/character_promotions.json</x:v>
      </x:c>
    </x:row>
    <x:row r="1339" ht="20" customHeight="1">
      <x:c r="A1339" s="6" t="str">
        <x:v>角色突破</x:v>
      </x:c>
      <x:c r="B1339" s="6" t="str">
        <x:v>1508</x:v>
      </x:c>
      <x:c r="C1339" s="6" t="n">
        <x:v>2</x:v>
      </x:c>
      <x:c r="D1339" s="6" t="n">
        <x:v>3</x:v>
      </x:c>
      <x:c r="E1339" s="7" t="str">
        <x:v>110443</x:v>
      </x:c>
      <x:c r="F1339" s="7" t="str">
        <x:v>嗤笑丑面</x:v>
      </x:c>
      <x:c r="G1339" s="6" t="n">
        <x:v>3</x:v>
      </x:c>
      <x:c r="H1339" s="6" t="str">
        <x:v>https://raw.githubusercontent.com/Mar-7th/StarRailRes/dbe8cdfcfb0bf657b9fe1cf92d5537f118ccb487/index_new/cn/character_promotions.json</x:v>
      </x:c>
    </x:row>
    <x:row r="1340" ht="20" customHeight="1">
      <x:c r="A1340" s="6" t="str">
        <x:v>角色突破</x:v>
      </x:c>
      <x:c r="B1340" s="6" t="str">
        <x:v>1508</x:v>
      </x:c>
      <x:c r="C1340" s="6" t="n">
        <x:v>3</x:v>
      </x:c>
      <x:c r="D1340" s="6" t="n">
        <x:v>4</x:v>
      </x:c>
      <x:c r="E1340" s="7" t="str">
        <x:v>2</x:v>
      </x:c>
      <x:c r="F1340" s="7" t="str">
        <x:v>信用点</x:v>
      </x:c>
      <x:c r="G1340" s="6" t="n">
        <x:v>40000</x:v>
      </x:c>
      <x:c r="H1340" s="6" t="str">
        <x:v>https://raw.githubusercontent.com/Mar-7th/StarRailRes/dbe8cdfcfb0bf657b9fe1cf92d5537f118ccb487/index_new/cn/character_promotions.json</x:v>
      </x:c>
    </x:row>
    <x:row r="1341" ht="20" customHeight="1">
      <x:c r="A1341" s="6" t="str">
        <x:v>角色突破</x:v>
      </x:c>
      <x:c r="B1341" s="6" t="str">
        <x:v>1508</x:v>
      </x:c>
      <x:c r="C1341" s="6" t="n">
        <x:v>3</x:v>
      </x:c>
      <x:c r="D1341" s="6" t="n">
        <x:v>4</x:v>
      </x:c>
      <x:c r="E1341" s="7" t="str">
        <x:v>111012</x:v>
      </x:c>
      <x:c r="F1341" s="7" t="str">
        <x:v>篡改的野心</x:v>
      </x:c>
      <x:c r="G1341" s="6" t="n">
        <x:v>9</x:v>
      </x:c>
      <x:c r="H1341" s="6" t="str">
        <x:v>https://raw.githubusercontent.com/Mar-7th/StarRailRes/dbe8cdfcfb0bf657b9fe1cf92d5537f118ccb487/index_new/cn/character_promotions.json</x:v>
      </x:c>
    </x:row>
    <x:row r="1342" ht="20" customHeight="1">
      <x:c r="A1342" s="6" t="str">
        <x:v>角色突破</x:v>
      </x:c>
      <x:c r="B1342" s="6" t="str">
        <x:v>1508</x:v>
      </x:c>
      <x:c r="C1342" s="6" t="n">
        <x:v>3</x:v>
      </x:c>
      <x:c r="D1342" s="6" t="n">
        <x:v>4</x:v>
      </x:c>
      <x:c r="E1342" s="7" t="str">
        <x:v>110443</x:v>
      </x:c>
      <x:c r="F1342" s="7" t="str">
        <x:v>嗤笑丑面</x:v>
      </x:c>
      <x:c r="G1342" s="6" t="n">
        <x:v>7</x:v>
      </x:c>
      <x:c r="H1342" s="6" t="str">
        <x:v>https://raw.githubusercontent.com/Mar-7th/StarRailRes/dbe8cdfcfb0bf657b9fe1cf92d5537f118ccb487/index_new/cn/character_promotions.json</x:v>
      </x:c>
    </x:row>
    <x:row r="1343" ht="20" customHeight="1">
      <x:c r="A1343" s="6" t="str">
        <x:v>角色突破</x:v>
      </x:c>
      <x:c r="B1343" s="6" t="str">
        <x:v>1508</x:v>
      </x:c>
      <x:c r="C1343" s="6" t="n">
        <x:v>4</x:v>
      </x:c>
      <x:c r="D1343" s="6" t="n">
        <x:v>5</x:v>
      </x:c>
      <x:c r="E1343" s="7" t="str">
        <x:v>2</x:v>
      </x:c>
      <x:c r="F1343" s="7" t="str">
        <x:v>信用点</x:v>
      </x:c>
      <x:c r="G1343" s="6" t="n">
        <x:v>80000</x:v>
      </x:c>
      <x:c r="H1343" s="6" t="str">
        <x:v>https://raw.githubusercontent.com/Mar-7th/StarRailRes/dbe8cdfcfb0bf657b9fe1cf92d5537f118ccb487/index_new/cn/character_promotions.json</x:v>
      </x:c>
    </x:row>
    <x:row r="1344" ht="20" customHeight="1">
      <x:c r="A1344" s="6" t="str">
        <x:v>角色突破</x:v>
      </x:c>
      <x:c r="B1344" s="6" t="str">
        <x:v>1508</x:v>
      </x:c>
      <x:c r="C1344" s="6" t="n">
        <x:v>4</x:v>
      </x:c>
      <x:c r="D1344" s="6" t="n">
        <x:v>5</x:v>
      </x:c>
      <x:c r="E1344" s="7" t="str">
        <x:v>111013</x:v>
      </x:c>
      <x:c r="F1344" s="7" t="str">
        <x:v>践踏的意志</x:v>
      </x:c>
      <x:c r="G1344" s="6" t="n">
        <x:v>6</x:v>
      </x:c>
      <x:c r="H1344" s="6" t="str">
        <x:v>https://raw.githubusercontent.com/Mar-7th/StarRailRes/dbe8cdfcfb0bf657b9fe1cf92d5537f118ccb487/index_new/cn/character_promotions.json</x:v>
      </x:c>
    </x:row>
    <x:row r="1345" ht="20" customHeight="1">
      <x:c r="A1345" s="6" t="str">
        <x:v>角色突破</x:v>
      </x:c>
      <x:c r="B1345" s="6" t="str">
        <x:v>1508</x:v>
      </x:c>
      <x:c r="C1345" s="6" t="n">
        <x:v>4</x:v>
      </x:c>
      <x:c r="D1345" s="6" t="n">
        <x:v>5</x:v>
      </x:c>
      <x:c r="E1345" s="7" t="str">
        <x:v>110443</x:v>
      </x:c>
      <x:c r="F1345" s="7" t="str">
        <x:v>嗤笑丑面</x:v>
      </x:c>
      <x:c r="G1345" s="6" t="n">
        <x:v>20</x:v>
      </x:c>
      <x:c r="H1345" s="6" t="str">
        <x:v>https://raw.githubusercontent.com/Mar-7th/StarRailRes/dbe8cdfcfb0bf657b9fe1cf92d5537f118ccb487/index_new/cn/character_promotions.json</x:v>
      </x:c>
    </x:row>
    <x:row r="1346" ht="20" customHeight="1">
      <x:c r="A1346" s="6" t="str">
        <x:v>角色突破</x:v>
      </x:c>
      <x:c r="B1346" s="6" t="str">
        <x:v>1508</x:v>
      </x:c>
      <x:c r="C1346" s="6" t="n">
        <x:v>5</x:v>
      </x:c>
      <x:c r="D1346" s="6" t="n">
        <x:v>6</x:v>
      </x:c>
      <x:c r="E1346" s="7" t="str">
        <x:v>2</x:v>
      </x:c>
      <x:c r="F1346" s="7" t="str">
        <x:v>信用点</x:v>
      </x:c>
      <x:c r="G1346" s="6" t="n">
        <x:v>160000</x:v>
      </x:c>
      <x:c r="H1346" s="6" t="str">
        <x:v>https://raw.githubusercontent.com/Mar-7th/StarRailRes/dbe8cdfcfb0bf657b9fe1cf92d5537f118ccb487/index_new/cn/character_promotions.json</x:v>
      </x:c>
    </x:row>
    <x:row r="1347" ht="20" customHeight="1">
      <x:c r="A1347" s="6" t="str">
        <x:v>角色突破</x:v>
      </x:c>
      <x:c r="B1347" s="6" t="str">
        <x:v>1508</x:v>
      </x:c>
      <x:c r="C1347" s="6" t="n">
        <x:v>5</x:v>
      </x:c>
      <x:c r="D1347" s="6" t="n">
        <x:v>6</x:v>
      </x:c>
      <x:c r="E1347" s="7" t="str">
        <x:v>111013</x:v>
      </x:c>
      <x:c r="F1347" s="7" t="str">
        <x:v>践踏的意志</x:v>
      </x:c>
      <x:c r="G1347" s="6" t="n">
        <x:v>9</x:v>
      </x:c>
      <x:c r="H1347" s="6" t="str">
        <x:v>https://raw.githubusercontent.com/Mar-7th/StarRailRes/dbe8cdfcfb0bf657b9fe1cf92d5537f118ccb487/index_new/cn/character_promotions.json</x:v>
      </x:c>
    </x:row>
    <x:row r="1348" ht="20" customHeight="1">
      <x:c r="A1348" s="6" t="str">
        <x:v>角色突破</x:v>
      </x:c>
      <x:c r="B1348" s="6" t="str">
        <x:v>1508</x:v>
      </x:c>
      <x:c r="C1348" s="6" t="n">
        <x:v>5</x:v>
      </x:c>
      <x:c r="D1348" s="6" t="n">
        <x:v>6</x:v>
      </x:c>
      <x:c r="E1348" s="7" t="str">
        <x:v>110443</x:v>
      </x:c>
      <x:c r="F1348" s="7" t="str">
        <x:v>嗤笑丑面</x:v>
      </x:c>
      <x:c r="G1348" s="6" t="n">
        <x:v>35</x:v>
      </x:c>
      <x:c r="H1348" s="6" t="str">
        <x:v>https://raw.githubusercontent.com/Mar-7th/StarRailRes/dbe8cdfcfb0bf657b9fe1cf92d5537f118ccb487/index_new/cn/character_promotions.json</x:v>
      </x:c>
    </x:row>
    <x:row r="1349" ht="20" customHeight="1">
      <x:c r="A1349" s="6" t="str">
        <x:v>角色突破</x:v>
      </x:c>
      <x:c r="B1349" s="6" t="str">
        <x:v>1509</x:v>
      </x:c>
      <x:c r="C1349" s="6" t="n">
        <x:v>0</x:v>
      </x:c>
      <x:c r="D1349" s="6" t="n">
        <x:v>1</x:v>
      </x:c>
      <x:c r="E1349" s="7" t="str">
        <x:v>2</x:v>
      </x:c>
      <x:c r="F1349" s="7" t="str">
        <x:v>信用点</x:v>
      </x:c>
      <x:c r="G1349" s="6" t="n">
        <x:v>4000</x:v>
      </x:c>
      <x:c r="H1349" s="6" t="str">
        <x:v>https://raw.githubusercontent.com/Mar-7th/StarRailRes/dbe8cdfcfb0bf657b9fe1cf92d5537f118ccb487/index_new/cn/character_promotions.json</x:v>
      </x:c>
    </x:row>
    <x:row r="1350" ht="20" customHeight="1">
      <x:c r="A1350" s="6" t="str">
        <x:v>角色突破</x:v>
      </x:c>
      <x:c r="B1350" s="6" t="str">
        <x:v>1509</x:v>
      </x:c>
      <x:c r="C1350" s="6" t="n">
        <x:v>0</x:v>
      </x:c>
      <x:c r="D1350" s="6" t="n">
        <x:v>1</x:v>
      </x:c>
      <x:c r="E1350" s="7" t="str">
        <x:v>111001</x:v>
      </x:c>
      <x:c r="F1350" s="7" t="str">
        <x:v>熄灭原核</x:v>
      </x:c>
      <x:c r="G1350" s="6" t="n">
        <x:v>5</x:v>
      </x:c>
      <x:c r="H1350" s="6" t="str">
        <x:v>https://raw.githubusercontent.com/Mar-7th/StarRailRes/dbe8cdfcfb0bf657b9fe1cf92d5537f118ccb487/index_new/cn/character_promotions.json</x:v>
      </x:c>
    </x:row>
    <x:row r="1351" ht="20" customHeight="1">
      <x:c r="A1351" s="6" t="str">
        <x:v>角色突破</x:v>
      </x:c>
      <x:c r="B1351" s="6" t="str">
        <x:v>1509</x:v>
      </x:c>
      <x:c r="C1351" s="6" t="n">
        <x:v>1</x:v>
      </x:c>
      <x:c r="D1351" s="6" t="n">
        <x:v>2</x:v>
      </x:c>
      <x:c r="E1351" s="7" t="str">
        <x:v>2</x:v>
      </x:c>
      <x:c r="F1351" s="7" t="str">
        <x:v>信用点</x:v>
      </x:c>
      <x:c r="G1351" s="6" t="n">
        <x:v>8000</x:v>
      </x:c>
      <x:c r="H1351" s="6" t="str">
        <x:v>https://raw.githubusercontent.com/Mar-7th/StarRailRes/dbe8cdfcfb0bf657b9fe1cf92d5537f118ccb487/index_new/cn/character_promotions.json</x:v>
      </x:c>
    </x:row>
    <x:row r="1352" ht="20" customHeight="1">
      <x:c r="A1352" s="6" t="str">
        <x:v>角色突破</x:v>
      </x:c>
      <x:c r="B1352" s="6" t="str">
        <x:v>1509</x:v>
      </x:c>
      <x:c r="C1352" s="6" t="n">
        <x:v>1</x:v>
      </x:c>
      <x:c r="D1352" s="6" t="n">
        <x:v>2</x:v>
      </x:c>
      <x:c r="E1352" s="7" t="str">
        <x:v>111001</x:v>
      </x:c>
      <x:c r="F1352" s="7" t="str">
        <x:v>熄灭原核</x:v>
      </x:c>
      <x:c r="G1352" s="6" t="n">
        <x:v>10</x:v>
      </x:c>
      <x:c r="H1352" s="6" t="str">
        <x:v>https://raw.githubusercontent.com/Mar-7th/StarRailRes/dbe8cdfcfb0bf657b9fe1cf92d5537f118ccb487/index_new/cn/character_promotions.json</x:v>
      </x:c>
    </x:row>
    <x:row r="1353" ht="20" customHeight="1">
      <x:c r="A1353" s="6" t="str">
        <x:v>角色突破</x:v>
      </x:c>
      <x:c r="B1353" s="6" t="str">
        <x:v>1509</x:v>
      </x:c>
      <x:c r="C1353" s="6" t="n">
        <x:v>2</x:v>
      </x:c>
      <x:c r="D1353" s="6" t="n">
        <x:v>3</x:v>
      </x:c>
      <x:c r="E1353" s="7" t="str">
        <x:v>2</x:v>
      </x:c>
      <x:c r="F1353" s="7" t="str">
        <x:v>信用点</x:v>
      </x:c>
      <x:c r="G1353" s="6" t="n">
        <x:v>16000</x:v>
      </x:c>
      <x:c r="H1353" s="6" t="str">
        <x:v>https://raw.githubusercontent.com/Mar-7th/StarRailRes/dbe8cdfcfb0bf657b9fe1cf92d5537f118ccb487/index_new/cn/character_promotions.json</x:v>
      </x:c>
    </x:row>
    <x:row r="1354" ht="20" customHeight="1">
      <x:c r="A1354" s="6" t="str">
        <x:v>角色突破</x:v>
      </x:c>
      <x:c r="B1354" s="6" t="str">
        <x:v>1509</x:v>
      </x:c>
      <x:c r="C1354" s="6" t="n">
        <x:v>2</x:v>
      </x:c>
      <x:c r="D1354" s="6" t="n">
        <x:v>3</x:v>
      </x:c>
      <x:c r="E1354" s="7" t="str">
        <x:v>111002</x:v>
      </x:c>
      <x:c r="F1354" s="7" t="str">
        <x:v>微光原核</x:v>
      </x:c>
      <x:c r="G1354" s="6" t="n">
        <x:v>6</x:v>
      </x:c>
      <x:c r="H1354" s="6" t="str">
        <x:v>https://raw.githubusercontent.com/Mar-7th/StarRailRes/dbe8cdfcfb0bf657b9fe1cf92d5537f118ccb487/index_new/cn/character_promotions.json</x:v>
      </x:c>
    </x:row>
    <x:row r="1355" ht="20" customHeight="1">
      <x:c r="A1355" s="6" t="str">
        <x:v>角色突破</x:v>
      </x:c>
      <x:c r="B1355" s="6" t="str">
        <x:v>1509</x:v>
      </x:c>
      <x:c r="C1355" s="6" t="n">
        <x:v>2</x:v>
      </x:c>
      <x:c r="D1355" s="6" t="n">
        <x:v>3</x:v>
      </x:c>
      <x:c r="E1355" s="7" t="str">
        <x:v>110434</x:v>
      </x:c>
      <x:c r="F1355" s="7" t="str">
        <x:v>狂雷扫弦</x:v>
      </x:c>
      <x:c r="G1355" s="6" t="n">
        <x:v>3</x:v>
      </x:c>
      <x:c r="H1355" s="6" t="str">
        <x:v>https://raw.githubusercontent.com/Mar-7th/StarRailRes/dbe8cdfcfb0bf657b9fe1cf92d5537f118ccb487/index_new/cn/character_promotions.json</x:v>
      </x:c>
    </x:row>
    <x:row r="1356" ht="20" customHeight="1">
      <x:c r="A1356" s="6" t="str">
        <x:v>角色突破</x:v>
      </x:c>
      <x:c r="B1356" s="6" t="str">
        <x:v>1509</x:v>
      </x:c>
      <x:c r="C1356" s="6" t="n">
        <x:v>3</x:v>
      </x:c>
      <x:c r="D1356" s="6" t="n">
        <x:v>4</x:v>
      </x:c>
      <x:c r="E1356" s="7" t="str">
        <x:v>2</x:v>
      </x:c>
      <x:c r="F1356" s="7" t="str">
        <x:v>信用点</x:v>
      </x:c>
      <x:c r="G1356" s="6" t="n">
        <x:v>40000</x:v>
      </x:c>
      <x:c r="H1356" s="6" t="str">
        <x:v>https://raw.githubusercontent.com/Mar-7th/StarRailRes/dbe8cdfcfb0bf657b9fe1cf92d5537f118ccb487/index_new/cn/character_promotions.json</x:v>
      </x:c>
    </x:row>
    <x:row r="1357" ht="20" customHeight="1">
      <x:c r="A1357" s="6" t="str">
        <x:v>角色突破</x:v>
      </x:c>
      <x:c r="B1357" s="6" t="str">
        <x:v>1509</x:v>
      </x:c>
      <x:c r="C1357" s="6" t="n">
        <x:v>3</x:v>
      </x:c>
      <x:c r="D1357" s="6" t="n">
        <x:v>4</x:v>
      </x:c>
      <x:c r="E1357" s="7" t="str">
        <x:v>111002</x:v>
      </x:c>
      <x:c r="F1357" s="7" t="str">
        <x:v>微光原核</x:v>
      </x:c>
      <x:c r="G1357" s="6" t="n">
        <x:v>9</x:v>
      </x:c>
      <x:c r="H1357" s="6" t="str">
        <x:v>https://raw.githubusercontent.com/Mar-7th/StarRailRes/dbe8cdfcfb0bf657b9fe1cf92d5537f118ccb487/index_new/cn/character_promotions.json</x:v>
      </x:c>
    </x:row>
    <x:row r="1358" ht="20" customHeight="1">
      <x:c r="A1358" s="6" t="str">
        <x:v>角色突破</x:v>
      </x:c>
      <x:c r="B1358" s="6" t="str">
        <x:v>1509</x:v>
      </x:c>
      <x:c r="C1358" s="6" t="n">
        <x:v>3</x:v>
      </x:c>
      <x:c r="D1358" s="6" t="n">
        <x:v>4</x:v>
      </x:c>
      <x:c r="E1358" s="7" t="str">
        <x:v>110434</x:v>
      </x:c>
      <x:c r="F1358" s="7" t="str">
        <x:v>狂雷扫弦</x:v>
      </x:c>
      <x:c r="G1358" s="6" t="n">
        <x:v>7</x:v>
      </x:c>
      <x:c r="H1358" s="6" t="str">
        <x:v>https://raw.githubusercontent.com/Mar-7th/StarRailRes/dbe8cdfcfb0bf657b9fe1cf92d5537f118ccb487/index_new/cn/character_promotions.json</x:v>
      </x:c>
    </x:row>
    <x:row r="1359" ht="20" customHeight="1">
      <x:c r="A1359" s="6" t="str">
        <x:v>角色突破</x:v>
      </x:c>
      <x:c r="B1359" s="6" t="str">
        <x:v>1509</x:v>
      </x:c>
      <x:c r="C1359" s="6" t="n">
        <x:v>4</x:v>
      </x:c>
      <x:c r="D1359" s="6" t="n">
        <x:v>5</x:v>
      </x:c>
      <x:c r="E1359" s="7" t="str">
        <x:v>2</x:v>
      </x:c>
      <x:c r="F1359" s="7" t="str">
        <x:v>信用点</x:v>
      </x:c>
      <x:c r="G1359" s="6" t="n">
        <x:v>80000</x:v>
      </x:c>
      <x:c r="H1359" s="6" t="str">
        <x:v>https://raw.githubusercontent.com/Mar-7th/StarRailRes/dbe8cdfcfb0bf657b9fe1cf92d5537f118ccb487/index_new/cn/character_promotions.json</x:v>
      </x:c>
    </x:row>
    <x:row r="1360" ht="20" customHeight="1">
      <x:c r="A1360" s="6" t="str">
        <x:v>角色突破</x:v>
      </x:c>
      <x:c r="B1360" s="6" t="str">
        <x:v>1509</x:v>
      </x:c>
      <x:c r="C1360" s="6" t="n">
        <x:v>4</x:v>
      </x:c>
      <x:c r="D1360" s="6" t="n">
        <x:v>5</x:v>
      </x:c>
      <x:c r="E1360" s="7" t="str">
        <x:v>111003</x:v>
      </x:c>
      <x:c r="F1360" s="7" t="str">
        <x:v>蠢动原核</x:v>
      </x:c>
      <x:c r="G1360" s="6" t="n">
        <x:v>6</x:v>
      </x:c>
      <x:c r="H1360" s="6" t="str">
        <x:v>https://raw.githubusercontent.com/Mar-7th/StarRailRes/dbe8cdfcfb0bf657b9fe1cf92d5537f118ccb487/index_new/cn/character_promotions.json</x:v>
      </x:c>
    </x:row>
    <x:row r="1361" ht="20" customHeight="1">
      <x:c r="A1361" s="6" t="str">
        <x:v>角色突破</x:v>
      </x:c>
      <x:c r="B1361" s="6" t="str">
        <x:v>1509</x:v>
      </x:c>
      <x:c r="C1361" s="6" t="n">
        <x:v>4</x:v>
      </x:c>
      <x:c r="D1361" s="6" t="n">
        <x:v>5</x:v>
      </x:c>
      <x:c r="E1361" s="7" t="str">
        <x:v>110434</x:v>
      </x:c>
      <x:c r="F1361" s="7" t="str">
        <x:v>狂雷扫弦</x:v>
      </x:c>
      <x:c r="G1361" s="6" t="n">
        <x:v>20</x:v>
      </x:c>
      <x:c r="H1361" s="6" t="str">
        <x:v>https://raw.githubusercontent.com/Mar-7th/StarRailRes/dbe8cdfcfb0bf657b9fe1cf92d5537f118ccb487/index_new/cn/character_promotions.json</x:v>
      </x:c>
    </x:row>
    <x:row r="1362" ht="20" customHeight="1">
      <x:c r="A1362" s="6" t="str">
        <x:v>角色突破</x:v>
      </x:c>
      <x:c r="B1362" s="6" t="str">
        <x:v>1509</x:v>
      </x:c>
      <x:c r="C1362" s="6" t="n">
        <x:v>5</x:v>
      </x:c>
      <x:c r="D1362" s="6" t="n">
        <x:v>6</x:v>
      </x:c>
      <x:c r="E1362" s="7" t="str">
        <x:v>2</x:v>
      </x:c>
      <x:c r="F1362" s="7" t="str">
        <x:v>信用点</x:v>
      </x:c>
      <x:c r="G1362" s="6" t="n">
        <x:v>160000</x:v>
      </x:c>
      <x:c r="H1362" s="6" t="str">
        <x:v>https://raw.githubusercontent.com/Mar-7th/StarRailRes/dbe8cdfcfb0bf657b9fe1cf92d5537f118ccb487/index_new/cn/character_promotions.json</x:v>
      </x:c>
    </x:row>
    <x:row r="1363" ht="20" customHeight="1">
      <x:c r="A1363" s="6" t="str">
        <x:v>角色突破</x:v>
      </x:c>
      <x:c r="B1363" s="6" t="str">
        <x:v>1509</x:v>
      </x:c>
      <x:c r="C1363" s="6" t="n">
        <x:v>5</x:v>
      </x:c>
      <x:c r="D1363" s="6" t="n">
        <x:v>6</x:v>
      </x:c>
      <x:c r="E1363" s="7" t="str">
        <x:v>111003</x:v>
      </x:c>
      <x:c r="F1363" s="7" t="str">
        <x:v>蠢动原核</x:v>
      </x:c>
      <x:c r="G1363" s="6" t="n">
        <x:v>9</x:v>
      </x:c>
      <x:c r="H1363" s="6" t="str">
        <x:v>https://raw.githubusercontent.com/Mar-7th/StarRailRes/dbe8cdfcfb0bf657b9fe1cf92d5537f118ccb487/index_new/cn/character_promotions.json</x:v>
      </x:c>
    </x:row>
    <x:row r="1364" ht="20" customHeight="1">
      <x:c r="A1364" s="6" t="str">
        <x:v>角色突破</x:v>
      </x:c>
      <x:c r="B1364" s="6" t="str">
        <x:v>1509</x:v>
      </x:c>
      <x:c r="C1364" s="6" t="n">
        <x:v>5</x:v>
      </x:c>
      <x:c r="D1364" s="6" t="n">
        <x:v>6</x:v>
      </x:c>
      <x:c r="E1364" s="7" t="str">
        <x:v>110434</x:v>
      </x:c>
      <x:c r="F1364" s="7" t="str">
        <x:v>狂雷扫弦</x:v>
      </x:c>
      <x:c r="G1364" s="6" t="n">
        <x:v>35</x:v>
      </x:c>
      <x:c r="H1364" s="6" t="str">
        <x:v>https://raw.githubusercontent.com/Mar-7th/StarRailRes/dbe8cdfcfb0bf657b9fe1cf92d5537f118ccb487/index_new/cn/character_promotions.json</x:v>
      </x:c>
    </x:row>
    <x:row r="1365" ht="20" customHeight="1">
      <x:c r="A1365" s="6" t="str">
        <x:v>角色突破</x:v>
      </x:c>
      <x:c r="B1365" s="6" t="str">
        <x:v>1510</x:v>
      </x:c>
      <x:c r="C1365" s="6" t="n">
        <x:v>0</x:v>
      </x:c>
      <x:c r="D1365" s="6" t="n">
        <x:v>1</x:v>
      </x:c>
      <x:c r="E1365" s="7" t="str">
        <x:v>2</x:v>
      </x:c>
      <x:c r="F1365" s="7" t="str">
        <x:v>信用点</x:v>
      </x:c>
      <x:c r="G1365" s="6" t="n">
        <x:v>4000</x:v>
      </x:c>
      <x:c r="H1365" s="6" t="str">
        <x:v>https://raw.githubusercontent.com/Mar-7th/StarRailRes/dbe8cdfcfb0bf657b9fe1cf92d5537f118ccb487/index_new/cn/character_promotions.json</x:v>
      </x:c>
    </x:row>
    <x:row r="1366" ht="20" customHeight="1">
      <x:c r="A1366" s="6" t="str">
        <x:v>角色突破</x:v>
      </x:c>
      <x:c r="B1366" s="6" t="str">
        <x:v>1510</x:v>
      </x:c>
      <x:c r="C1366" s="6" t="n">
        <x:v>0</x:v>
      </x:c>
      <x:c r="D1366" s="6" t="n">
        <x:v>1</x:v>
      </x:c>
      <x:c r="E1366" s="7" t="str">
        <x:v>116001</x:v>
      </x:c>
      <x:c r="F1366" s="7" t="str">
        <x:v>童真蜡笔</x:v>
      </x:c>
      <x:c r="G1366" s="6" t="n">
        <x:v>5</x:v>
      </x:c>
      <x:c r="H1366" s="6" t="str">
        <x:v>https://raw.githubusercontent.com/Mar-7th/StarRailRes/dbe8cdfcfb0bf657b9fe1cf92d5537f118ccb487/index_new/cn/character_promotions.json</x:v>
      </x:c>
    </x:row>
    <x:row r="1367" ht="20" customHeight="1">
      <x:c r="A1367" s="6" t="str">
        <x:v>角色突破</x:v>
      </x:c>
      <x:c r="B1367" s="6" t="str">
        <x:v>1510</x:v>
      </x:c>
      <x:c r="C1367" s="6" t="n">
        <x:v>1</x:v>
      </x:c>
      <x:c r="D1367" s="6" t="n">
        <x:v>2</x:v>
      </x:c>
      <x:c r="E1367" s="7" t="str">
        <x:v>2</x:v>
      </x:c>
      <x:c r="F1367" s="7" t="str">
        <x:v>信用点</x:v>
      </x:c>
      <x:c r="G1367" s="6" t="n">
        <x:v>8000</x:v>
      </x:c>
      <x:c r="H1367" s="6" t="str">
        <x:v>https://raw.githubusercontent.com/Mar-7th/StarRailRes/dbe8cdfcfb0bf657b9fe1cf92d5537f118ccb487/index_new/cn/character_promotions.json</x:v>
      </x:c>
    </x:row>
    <x:row r="1368" ht="20" customHeight="1">
      <x:c r="A1368" s="6" t="str">
        <x:v>角色突破</x:v>
      </x:c>
      <x:c r="B1368" s="6" t="str">
        <x:v>1510</x:v>
      </x:c>
      <x:c r="C1368" s="6" t="n">
        <x:v>1</x:v>
      </x:c>
      <x:c r="D1368" s="6" t="n">
        <x:v>2</x:v>
      </x:c>
      <x:c r="E1368" s="7" t="str">
        <x:v>116001</x:v>
      </x:c>
      <x:c r="F1368" s="7" t="str">
        <x:v>童真蜡笔</x:v>
      </x:c>
      <x:c r="G1368" s="6" t="n">
        <x:v>10</x:v>
      </x:c>
      <x:c r="H1368" s="6" t="str">
        <x:v>https://raw.githubusercontent.com/Mar-7th/StarRailRes/dbe8cdfcfb0bf657b9fe1cf92d5537f118ccb487/index_new/cn/character_promotions.json</x:v>
      </x:c>
    </x:row>
    <x:row r="1369" ht="20" customHeight="1">
      <x:c r="A1369" s="6" t="str">
        <x:v>角色突破</x:v>
      </x:c>
      <x:c r="B1369" s="6" t="str">
        <x:v>1510</x:v>
      </x:c>
      <x:c r="C1369" s="6" t="n">
        <x:v>2</x:v>
      </x:c>
      <x:c r="D1369" s="6" t="n">
        <x:v>3</x:v>
      </x:c>
      <x:c r="E1369" s="7" t="str">
        <x:v>2</x:v>
      </x:c>
      <x:c r="F1369" s="7" t="str">
        <x:v>信用点</x:v>
      </x:c>
      <x:c r="G1369" s="6" t="n">
        <x:v>16000</x:v>
      </x:c>
      <x:c r="H1369" s="6" t="str">
        <x:v>https://raw.githubusercontent.com/Mar-7th/StarRailRes/dbe8cdfcfb0bf657b9fe1cf92d5537f118ccb487/index_new/cn/character_promotions.json</x:v>
      </x:c>
    </x:row>
    <x:row r="1370" ht="20" customHeight="1">
      <x:c r="A1370" s="6" t="str">
        <x:v>角色突破</x:v>
      </x:c>
      <x:c r="B1370" s="6" t="str">
        <x:v>1510</x:v>
      </x:c>
      <x:c r="C1370" s="6" t="n">
        <x:v>2</x:v>
      </x:c>
      <x:c r="D1370" s="6" t="n">
        <x:v>3</x:v>
      </x:c>
      <x:c r="E1370" s="7" t="str">
        <x:v>116002</x:v>
      </x:c>
      <x:c r="F1370" s="7" t="str">
        <x:v>造梦蘸钢</x:v>
      </x:c>
      <x:c r="G1370" s="6" t="n">
        <x:v>6</x:v>
      </x:c>
      <x:c r="H1370" s="6" t="str">
        <x:v>https://raw.githubusercontent.com/Mar-7th/StarRailRes/dbe8cdfcfb0bf657b9fe1cf92d5537f118ccb487/index_new/cn/character_promotions.json</x:v>
      </x:c>
    </x:row>
    <x:row r="1371" ht="20" customHeight="1">
      <x:c r="A1371" s="6" t="str">
        <x:v>角色突破</x:v>
      </x:c>
      <x:c r="B1371" s="6" t="str">
        <x:v>1510</x:v>
      </x:c>
      <x:c r="C1371" s="6" t="n">
        <x:v>2</x:v>
      </x:c>
      <x:c r="D1371" s="6" t="n">
        <x:v>3</x:v>
      </x:c>
      <x:c r="E1371" s="7" t="str">
        <x:v>110432</x:v>
      </x:c>
      <x:c r="F1371" s="7" t="str">
        <x:v>明辉日珥</x:v>
      </x:c>
      <x:c r="G1371" s="6" t="n">
        <x:v>3</x:v>
      </x:c>
      <x:c r="H1371" s="6" t="str">
        <x:v>https://raw.githubusercontent.com/Mar-7th/StarRailRes/dbe8cdfcfb0bf657b9fe1cf92d5537f118ccb487/index_new/cn/character_promotions.json</x:v>
      </x:c>
    </x:row>
    <x:row r="1372" ht="20" customHeight="1">
      <x:c r="A1372" s="6" t="str">
        <x:v>角色突破</x:v>
      </x:c>
      <x:c r="B1372" s="6" t="str">
        <x:v>1510</x:v>
      </x:c>
      <x:c r="C1372" s="6" t="n">
        <x:v>3</x:v>
      </x:c>
      <x:c r="D1372" s="6" t="n">
        <x:v>4</x:v>
      </x:c>
      <x:c r="E1372" s="7" t="str">
        <x:v>2</x:v>
      </x:c>
      <x:c r="F1372" s="7" t="str">
        <x:v>信用点</x:v>
      </x:c>
      <x:c r="G1372" s="6" t="n">
        <x:v>40000</x:v>
      </x:c>
      <x:c r="H1372" s="6" t="str">
        <x:v>https://raw.githubusercontent.com/Mar-7th/StarRailRes/dbe8cdfcfb0bf657b9fe1cf92d5537f118ccb487/index_new/cn/character_promotions.json</x:v>
      </x:c>
    </x:row>
    <x:row r="1373" ht="20" customHeight="1">
      <x:c r="A1373" s="6" t="str">
        <x:v>角色突破</x:v>
      </x:c>
      <x:c r="B1373" s="6" t="str">
        <x:v>1510</x:v>
      </x:c>
      <x:c r="C1373" s="6" t="n">
        <x:v>3</x:v>
      </x:c>
      <x:c r="D1373" s="6" t="n">
        <x:v>4</x:v>
      </x:c>
      <x:c r="E1373" s="7" t="str">
        <x:v>116002</x:v>
      </x:c>
      <x:c r="F1373" s="7" t="str">
        <x:v>造梦蘸钢</x:v>
      </x:c>
      <x:c r="G1373" s="6" t="n">
        <x:v>9</x:v>
      </x:c>
      <x:c r="H1373" s="6" t="str">
        <x:v>https://raw.githubusercontent.com/Mar-7th/StarRailRes/dbe8cdfcfb0bf657b9fe1cf92d5537f118ccb487/index_new/cn/character_promotions.json</x:v>
      </x:c>
    </x:row>
    <x:row r="1374" ht="20" customHeight="1">
      <x:c r="A1374" s="6" t="str">
        <x:v>角色突破</x:v>
      </x:c>
      <x:c r="B1374" s="6" t="str">
        <x:v>1510</x:v>
      </x:c>
      <x:c r="C1374" s="6" t="n">
        <x:v>3</x:v>
      </x:c>
      <x:c r="D1374" s="6" t="n">
        <x:v>4</x:v>
      </x:c>
      <x:c r="E1374" s="7" t="str">
        <x:v>110432</x:v>
      </x:c>
      <x:c r="F1374" s="7" t="str">
        <x:v>明辉日珥</x:v>
      </x:c>
      <x:c r="G1374" s="6" t="n">
        <x:v>7</x:v>
      </x:c>
      <x:c r="H1374" s="6" t="str">
        <x:v>https://raw.githubusercontent.com/Mar-7th/StarRailRes/dbe8cdfcfb0bf657b9fe1cf92d5537f118ccb487/index_new/cn/character_promotions.json</x:v>
      </x:c>
    </x:row>
    <x:row r="1375" ht="20" customHeight="1">
      <x:c r="A1375" s="6" t="str">
        <x:v>角色突破</x:v>
      </x:c>
      <x:c r="B1375" s="6" t="str">
        <x:v>1510</x:v>
      </x:c>
      <x:c r="C1375" s="6" t="n">
        <x:v>4</x:v>
      </x:c>
      <x:c r="D1375" s="6" t="n">
        <x:v>5</x:v>
      </x:c>
      <x:c r="E1375" s="7" t="str">
        <x:v>2</x:v>
      </x:c>
      <x:c r="F1375" s="7" t="str">
        <x:v>信用点</x:v>
      </x:c>
      <x:c r="G1375" s="6" t="n">
        <x:v>80000</x:v>
      </x:c>
      <x:c r="H1375" s="6" t="str">
        <x:v>https://raw.githubusercontent.com/Mar-7th/StarRailRes/dbe8cdfcfb0bf657b9fe1cf92d5537f118ccb487/index_new/cn/character_promotions.json</x:v>
      </x:c>
    </x:row>
    <x:row r="1376" ht="20" customHeight="1">
      <x:c r="A1376" s="6" t="str">
        <x:v>角色突破</x:v>
      </x:c>
      <x:c r="B1376" s="6" t="str">
        <x:v>1510</x:v>
      </x:c>
      <x:c r="C1376" s="6" t="n">
        <x:v>4</x:v>
      </x:c>
      <x:c r="D1376" s="6" t="n">
        <x:v>5</x:v>
      </x:c>
      <x:c r="E1376" s="7" t="str">
        <x:v>116003</x:v>
      </x:c>
      <x:c r="F1376" s="7" t="str">
        <x:v>梦现管锥</x:v>
      </x:c>
      <x:c r="G1376" s="6" t="n">
        <x:v>6</x:v>
      </x:c>
      <x:c r="H1376" s="6" t="str">
        <x:v>https://raw.githubusercontent.com/Mar-7th/StarRailRes/dbe8cdfcfb0bf657b9fe1cf92d5537f118ccb487/index_new/cn/character_promotions.json</x:v>
      </x:c>
    </x:row>
    <x:row r="1377" ht="20" customHeight="1">
      <x:c r="A1377" s="6" t="str">
        <x:v>角色突破</x:v>
      </x:c>
      <x:c r="B1377" s="6" t="str">
        <x:v>1510</x:v>
      </x:c>
      <x:c r="C1377" s="6" t="n">
        <x:v>4</x:v>
      </x:c>
      <x:c r="D1377" s="6" t="n">
        <x:v>5</x:v>
      </x:c>
      <x:c r="E1377" s="7" t="str">
        <x:v>110432</x:v>
      </x:c>
      <x:c r="F1377" s="7" t="str">
        <x:v>明辉日珥</x:v>
      </x:c>
      <x:c r="G1377" s="6" t="n">
        <x:v>20</x:v>
      </x:c>
      <x:c r="H1377" s="6" t="str">
        <x:v>https://raw.githubusercontent.com/Mar-7th/StarRailRes/dbe8cdfcfb0bf657b9fe1cf92d5537f118ccb487/index_new/cn/character_promotions.json</x:v>
      </x:c>
    </x:row>
    <x:row r="1378" ht="20" customHeight="1">
      <x:c r="A1378" s="6" t="str">
        <x:v>角色突破</x:v>
      </x:c>
      <x:c r="B1378" s="6" t="str">
        <x:v>1510</x:v>
      </x:c>
      <x:c r="C1378" s="6" t="n">
        <x:v>5</x:v>
      </x:c>
      <x:c r="D1378" s="6" t="n">
        <x:v>6</x:v>
      </x:c>
      <x:c r="E1378" s="7" t="str">
        <x:v>2</x:v>
      </x:c>
      <x:c r="F1378" s="7" t="str">
        <x:v>信用点</x:v>
      </x:c>
      <x:c r="G1378" s="6" t="n">
        <x:v>160000</x:v>
      </x:c>
      <x:c r="H1378" s="6" t="str">
        <x:v>https://raw.githubusercontent.com/Mar-7th/StarRailRes/dbe8cdfcfb0bf657b9fe1cf92d5537f118ccb487/index_new/cn/character_promotions.json</x:v>
      </x:c>
    </x:row>
    <x:row r="1379" ht="20" customHeight="1">
      <x:c r="A1379" s="6" t="str">
        <x:v>角色突破</x:v>
      </x:c>
      <x:c r="B1379" s="6" t="str">
        <x:v>1510</x:v>
      </x:c>
      <x:c r="C1379" s="6" t="n">
        <x:v>5</x:v>
      </x:c>
      <x:c r="D1379" s="6" t="n">
        <x:v>6</x:v>
      </x:c>
      <x:c r="E1379" s="7" t="str">
        <x:v>116003</x:v>
      </x:c>
      <x:c r="F1379" s="7" t="str">
        <x:v>梦现管锥</x:v>
      </x:c>
      <x:c r="G1379" s="6" t="n">
        <x:v>9</x:v>
      </x:c>
      <x:c r="H1379" s="6" t="str">
        <x:v>https://raw.githubusercontent.com/Mar-7th/StarRailRes/dbe8cdfcfb0bf657b9fe1cf92d5537f118ccb487/index_new/cn/character_promotions.json</x:v>
      </x:c>
    </x:row>
    <x:row r="1380" ht="20" customHeight="1">
      <x:c r="A1380" s="6" t="str">
        <x:v>角色突破</x:v>
      </x:c>
      <x:c r="B1380" s="6" t="str">
        <x:v>1510</x:v>
      </x:c>
      <x:c r="C1380" s="6" t="n">
        <x:v>5</x:v>
      </x:c>
      <x:c r="D1380" s="6" t="n">
        <x:v>6</x:v>
      </x:c>
      <x:c r="E1380" s="7" t="str">
        <x:v>110432</x:v>
      </x:c>
      <x:c r="F1380" s="7" t="str">
        <x:v>明辉日珥</x:v>
      </x:c>
      <x:c r="G1380" s="6" t="n">
        <x:v>35</x:v>
      </x:c>
      <x:c r="H1380" s="6" t="str">
        <x:v>https://raw.githubusercontent.com/Mar-7th/StarRailRes/dbe8cdfcfb0bf657b9fe1cf92d5537f118ccb487/index_new/cn/character_promotions.json</x:v>
      </x:c>
    </x:row>
    <x:row r="1381" ht="20" customHeight="1">
      <x:c r="A1381" s="6" t="str">
        <x:v>角色突破</x:v>
      </x:c>
      <x:c r="B1381" s="6" t="str">
        <x:v>1512</x:v>
      </x:c>
      <x:c r="C1381" s="6" t="n">
        <x:v>0</x:v>
      </x:c>
      <x:c r="D1381" s="6" t="n">
        <x:v>1</x:v>
      </x:c>
      <x:c r="E1381" s="7" t="str">
        <x:v>2</x:v>
      </x:c>
      <x:c r="F1381" s="7" t="str">
        <x:v>信用点</x:v>
      </x:c>
      <x:c r="G1381" s="6" t="n">
        <x:v>4000</x:v>
      </x:c>
      <x:c r="H1381" s="6" t="str">
        <x:v>https://raw.githubusercontent.com/Mar-7th/StarRailRes/dbe8cdfcfb0bf657b9fe1cf92d5537f118ccb487/index_new/cn/character_promotions.json</x:v>
      </x:c>
    </x:row>
    <x:row r="1382" ht="20" customHeight="1">
      <x:c r="A1382" s="6" t="str">
        <x:v>角色突破</x:v>
      </x:c>
      <x:c r="B1382" s="6" t="str">
        <x:v>1512</x:v>
      </x:c>
      <x:c r="C1382" s="6" t="n">
        <x:v>0</x:v>
      </x:c>
      <x:c r="D1382" s="6" t="n">
        <x:v>1</x:v>
      </x:c>
      <x:c r="E1382" s="7" t="str">
        <x:v>114001</x:v>
      </x:c>
      <x:c r="F1382" s="7" t="str">
        <x:v>蓄梦元件</x:v>
      </x:c>
      <x:c r="G1382" s="6" t="n">
        <x:v>5</x:v>
      </x:c>
      <x:c r="H1382" s="6" t="str">
        <x:v>https://raw.githubusercontent.com/Mar-7th/StarRailRes/dbe8cdfcfb0bf657b9fe1cf92d5537f118ccb487/index_new/cn/character_promotions.json</x:v>
      </x:c>
    </x:row>
    <x:row r="1383" ht="20" customHeight="1">
      <x:c r="A1383" s="6" t="str">
        <x:v>角色突破</x:v>
      </x:c>
      <x:c r="B1383" s="6" t="str">
        <x:v>1512</x:v>
      </x:c>
      <x:c r="C1383" s="6" t="n">
        <x:v>1</x:v>
      </x:c>
      <x:c r="D1383" s="6" t="n">
        <x:v>2</x:v>
      </x:c>
      <x:c r="E1383" s="7" t="str">
        <x:v>2</x:v>
      </x:c>
      <x:c r="F1383" s="7" t="str">
        <x:v>信用点</x:v>
      </x:c>
      <x:c r="G1383" s="6" t="n">
        <x:v>8000</x:v>
      </x:c>
      <x:c r="H1383" s="6" t="str">
        <x:v>https://raw.githubusercontent.com/Mar-7th/StarRailRes/dbe8cdfcfb0bf657b9fe1cf92d5537f118ccb487/index_new/cn/character_promotions.json</x:v>
      </x:c>
    </x:row>
    <x:row r="1384" ht="20" customHeight="1">
      <x:c r="A1384" s="6" t="str">
        <x:v>角色突破</x:v>
      </x:c>
      <x:c r="B1384" s="6" t="str">
        <x:v>1512</x:v>
      </x:c>
      <x:c r="C1384" s="6" t="n">
        <x:v>1</x:v>
      </x:c>
      <x:c r="D1384" s="6" t="n">
        <x:v>2</x:v>
      </x:c>
      <x:c r="E1384" s="7" t="str">
        <x:v>114001</x:v>
      </x:c>
      <x:c r="F1384" s="7" t="str">
        <x:v>蓄梦元件</x:v>
      </x:c>
      <x:c r="G1384" s="6" t="n">
        <x:v>10</x:v>
      </x:c>
      <x:c r="H1384" s="6" t="str">
        <x:v>https://raw.githubusercontent.com/Mar-7th/StarRailRes/dbe8cdfcfb0bf657b9fe1cf92d5537f118ccb487/index_new/cn/character_promotions.json</x:v>
      </x:c>
    </x:row>
    <x:row r="1385" ht="20" customHeight="1">
      <x:c r="A1385" s="6" t="str">
        <x:v>角色突破</x:v>
      </x:c>
      <x:c r="B1385" s="6" t="str">
        <x:v>1512</x:v>
      </x:c>
      <x:c r="C1385" s="6" t="n">
        <x:v>2</x:v>
      </x:c>
      <x:c r="D1385" s="6" t="n">
        <x:v>3</x:v>
      </x:c>
      <x:c r="E1385" s="7" t="str">
        <x:v>2</x:v>
      </x:c>
      <x:c r="F1385" s="7" t="str">
        <x:v>信用点</x:v>
      </x:c>
      <x:c r="G1385" s="6" t="n">
        <x:v>16000</x:v>
      </x:c>
      <x:c r="H1385" s="6" t="str">
        <x:v>https://raw.githubusercontent.com/Mar-7th/StarRailRes/dbe8cdfcfb0bf657b9fe1cf92d5537f118ccb487/index_new/cn/character_promotions.json</x:v>
      </x:c>
    </x:row>
    <x:row r="1386" ht="20" customHeight="1">
      <x:c r="A1386" s="6" t="str">
        <x:v>角色突破</x:v>
      </x:c>
      <x:c r="B1386" s="6" t="str">
        <x:v>1512</x:v>
      </x:c>
      <x:c r="C1386" s="6" t="n">
        <x:v>2</x:v>
      </x:c>
      <x:c r="D1386" s="6" t="n">
        <x:v>3</x:v>
      </x:c>
      <x:c r="E1386" s="7" t="str">
        <x:v>114002</x:v>
      </x:c>
      <x:c r="F1386" s="7" t="str">
        <x:v>流梦阀门</x:v>
      </x:c>
      <x:c r="G1386" s="6" t="n">
        <x:v>6</x:v>
      </x:c>
      <x:c r="H1386" s="6" t="str">
        <x:v>https://raw.githubusercontent.com/Mar-7th/StarRailRes/dbe8cdfcfb0bf657b9fe1cf92d5537f118ccb487/index_new/cn/character_promotions.json</x:v>
      </x:c>
    </x:row>
    <x:row r="1387" ht="20" customHeight="1">
      <x:c r="A1387" s="6" t="str">
        <x:v>角色突破</x:v>
      </x:c>
      <x:c r="B1387" s="6" t="str">
        <x:v>1512</x:v>
      </x:c>
      <x:c r="C1387" s="6" t="n">
        <x:v>2</x:v>
      </x:c>
      <x:c r="D1387" s="6" t="n">
        <x:v>3</x:v>
      </x:c>
      <x:c r="E1387" s="7" t="str">
        <x:v>110435</x:v>
      </x:c>
      <x:c r="F1387" s="7" t="str">
        <x:v>暮晖烬蕾</x:v>
      </x:c>
      <x:c r="G1387" s="6" t="n">
        <x:v>3</x:v>
      </x:c>
      <x:c r="H1387" s="6" t="str">
        <x:v>https://raw.githubusercontent.com/Mar-7th/StarRailRes/dbe8cdfcfb0bf657b9fe1cf92d5537f118ccb487/index_new/cn/character_promotions.json</x:v>
      </x:c>
    </x:row>
    <x:row r="1388" ht="20" customHeight="1">
      <x:c r="A1388" s="6" t="str">
        <x:v>角色突破</x:v>
      </x:c>
      <x:c r="B1388" s="6" t="str">
        <x:v>1512</x:v>
      </x:c>
      <x:c r="C1388" s="6" t="n">
        <x:v>3</x:v>
      </x:c>
      <x:c r="D1388" s="6" t="n">
        <x:v>4</x:v>
      </x:c>
      <x:c r="E1388" s="7" t="str">
        <x:v>2</x:v>
      </x:c>
      <x:c r="F1388" s="7" t="str">
        <x:v>信用点</x:v>
      </x:c>
      <x:c r="G1388" s="6" t="n">
        <x:v>40000</x:v>
      </x:c>
      <x:c r="H1388" s="6" t="str">
        <x:v>https://raw.githubusercontent.com/Mar-7th/StarRailRes/dbe8cdfcfb0bf657b9fe1cf92d5537f118ccb487/index_new/cn/character_promotions.json</x:v>
      </x:c>
    </x:row>
    <x:row r="1389" ht="20" customHeight="1">
      <x:c r="A1389" s="6" t="str">
        <x:v>角色突破</x:v>
      </x:c>
      <x:c r="B1389" s="6" t="str">
        <x:v>1512</x:v>
      </x:c>
      <x:c r="C1389" s="6" t="n">
        <x:v>3</x:v>
      </x:c>
      <x:c r="D1389" s="6" t="n">
        <x:v>4</x:v>
      </x:c>
      <x:c r="E1389" s="7" t="str">
        <x:v>114002</x:v>
      </x:c>
      <x:c r="F1389" s="7" t="str">
        <x:v>流梦阀门</x:v>
      </x:c>
      <x:c r="G1389" s="6" t="n">
        <x:v>9</x:v>
      </x:c>
      <x:c r="H1389" s="6" t="str">
        <x:v>https://raw.githubusercontent.com/Mar-7th/StarRailRes/dbe8cdfcfb0bf657b9fe1cf92d5537f118ccb487/index_new/cn/character_promotions.json</x:v>
      </x:c>
    </x:row>
    <x:row r="1390" ht="20" customHeight="1">
      <x:c r="A1390" s="6" t="str">
        <x:v>角色突破</x:v>
      </x:c>
      <x:c r="B1390" s="6" t="str">
        <x:v>1512</x:v>
      </x:c>
      <x:c r="C1390" s="6" t="n">
        <x:v>3</x:v>
      </x:c>
      <x:c r="D1390" s="6" t="n">
        <x:v>4</x:v>
      </x:c>
      <x:c r="E1390" s="7" t="str">
        <x:v>110435</x:v>
      </x:c>
      <x:c r="F1390" s="7" t="str">
        <x:v>暮晖烬蕾</x:v>
      </x:c>
      <x:c r="G1390" s="6" t="n">
        <x:v>7</x:v>
      </x:c>
      <x:c r="H1390" s="6" t="str">
        <x:v>https://raw.githubusercontent.com/Mar-7th/StarRailRes/dbe8cdfcfb0bf657b9fe1cf92d5537f118ccb487/index_new/cn/character_promotions.json</x:v>
      </x:c>
    </x:row>
    <x:row r="1391" ht="20" customHeight="1">
      <x:c r="A1391" s="6" t="str">
        <x:v>角色突破</x:v>
      </x:c>
      <x:c r="B1391" s="6" t="str">
        <x:v>1512</x:v>
      </x:c>
      <x:c r="C1391" s="6" t="n">
        <x:v>4</x:v>
      </x:c>
      <x:c r="D1391" s="6" t="n">
        <x:v>5</x:v>
      </x:c>
      <x:c r="E1391" s="7" t="str">
        <x:v>2</x:v>
      </x:c>
      <x:c r="F1391" s="7" t="str">
        <x:v>信用点</x:v>
      </x:c>
      <x:c r="G1391" s="6" t="n">
        <x:v>80000</x:v>
      </x:c>
      <x:c r="H1391" s="6" t="str">
        <x:v>https://raw.githubusercontent.com/Mar-7th/StarRailRes/dbe8cdfcfb0bf657b9fe1cf92d5537f118ccb487/index_new/cn/character_promotions.json</x:v>
      </x:c>
    </x:row>
    <x:row r="1392" ht="20" customHeight="1">
      <x:c r="A1392" s="6" t="str">
        <x:v>角色突破</x:v>
      </x:c>
      <x:c r="B1392" s="6" t="str">
        <x:v>1512</x:v>
      </x:c>
      <x:c r="C1392" s="6" t="n">
        <x:v>4</x:v>
      </x:c>
      <x:c r="D1392" s="6" t="n">
        <x:v>5</x:v>
      </x:c>
      <x:c r="E1392" s="7" t="str">
        <x:v>114003</x:v>
      </x:c>
      <x:c r="F1392" s="7" t="str">
        <x:v>造梦马达</x:v>
      </x:c>
      <x:c r="G1392" s="6" t="n">
        <x:v>6</x:v>
      </x:c>
      <x:c r="H1392" s="6" t="str">
        <x:v>https://raw.githubusercontent.com/Mar-7th/StarRailRes/dbe8cdfcfb0bf657b9fe1cf92d5537f118ccb487/index_new/cn/character_promotions.json</x:v>
      </x:c>
    </x:row>
    <x:row r="1393" ht="20" customHeight="1">
      <x:c r="A1393" s="6" t="str">
        <x:v>角色突破</x:v>
      </x:c>
      <x:c r="B1393" s="6" t="str">
        <x:v>1512</x:v>
      </x:c>
      <x:c r="C1393" s="6" t="n">
        <x:v>4</x:v>
      </x:c>
      <x:c r="D1393" s="6" t="n">
        <x:v>5</x:v>
      </x:c>
      <x:c r="E1393" s="7" t="str">
        <x:v>110435</x:v>
      </x:c>
      <x:c r="F1393" s="7" t="str">
        <x:v>暮晖烬蕾</x:v>
      </x:c>
      <x:c r="G1393" s="6" t="n">
        <x:v>20</x:v>
      </x:c>
      <x:c r="H1393" s="6" t="str">
        <x:v>https://raw.githubusercontent.com/Mar-7th/StarRailRes/dbe8cdfcfb0bf657b9fe1cf92d5537f118ccb487/index_new/cn/character_promotions.json</x:v>
      </x:c>
    </x:row>
    <x:row r="1394" ht="20" customHeight="1">
      <x:c r="A1394" s="6" t="str">
        <x:v>角色突破</x:v>
      </x:c>
      <x:c r="B1394" s="6" t="str">
        <x:v>1512</x:v>
      </x:c>
      <x:c r="C1394" s="6" t="n">
        <x:v>5</x:v>
      </x:c>
      <x:c r="D1394" s="6" t="n">
        <x:v>6</x:v>
      </x:c>
      <x:c r="E1394" s="7" t="str">
        <x:v>2</x:v>
      </x:c>
      <x:c r="F1394" s="7" t="str">
        <x:v>信用点</x:v>
      </x:c>
      <x:c r="G1394" s="6" t="n">
        <x:v>160000</x:v>
      </x:c>
      <x:c r="H1394" s="6" t="str">
        <x:v>https://raw.githubusercontent.com/Mar-7th/StarRailRes/dbe8cdfcfb0bf657b9fe1cf92d5537f118ccb487/index_new/cn/character_promotions.json</x:v>
      </x:c>
    </x:row>
    <x:row r="1395" ht="20" customHeight="1">
      <x:c r="A1395" s="6" t="str">
        <x:v>角色突破</x:v>
      </x:c>
      <x:c r="B1395" s="6" t="str">
        <x:v>1512</x:v>
      </x:c>
      <x:c r="C1395" s="6" t="n">
        <x:v>5</x:v>
      </x:c>
      <x:c r="D1395" s="6" t="n">
        <x:v>6</x:v>
      </x:c>
      <x:c r="E1395" s="7" t="str">
        <x:v>114003</x:v>
      </x:c>
      <x:c r="F1395" s="7" t="str">
        <x:v>造梦马达</x:v>
      </x:c>
      <x:c r="G1395" s="6" t="n">
        <x:v>9</x:v>
      </x:c>
      <x:c r="H1395" s="6" t="str">
        <x:v>https://raw.githubusercontent.com/Mar-7th/StarRailRes/dbe8cdfcfb0bf657b9fe1cf92d5537f118ccb487/index_new/cn/character_promotions.json</x:v>
      </x:c>
    </x:row>
    <x:row r="1396" ht="20" customHeight="1">
      <x:c r="A1396" s="6" t="str">
        <x:v>角色突破</x:v>
      </x:c>
      <x:c r="B1396" s="6" t="str">
        <x:v>1512</x:v>
      </x:c>
      <x:c r="C1396" s="6" t="n">
        <x:v>5</x:v>
      </x:c>
      <x:c r="D1396" s="6" t="n">
        <x:v>6</x:v>
      </x:c>
      <x:c r="E1396" s="7" t="str">
        <x:v>110435</x:v>
      </x:c>
      <x:c r="F1396" s="7" t="str">
        <x:v>暮晖烬蕾</x:v>
      </x:c>
      <x:c r="G1396" s="6" t="n">
        <x:v>35</x:v>
      </x:c>
      <x:c r="H1396" s="6" t="str">
        <x:v>https://raw.githubusercontent.com/Mar-7th/StarRailRes/dbe8cdfcfb0bf657b9fe1cf92d5537f118ccb487/index_new/cn/character_promotions.json</x:v>
      </x:c>
    </x:row>
    <x:row r="1397" ht="20" customHeight="1">
      <x:c r="A1397" s="6" t="str">
        <x:v>角色突破</x:v>
      </x:c>
      <x:c r="B1397" s="6" t="str">
        <x:v>1513</x:v>
      </x:c>
      <x:c r="C1397" s="6" t="n">
        <x:v>0</x:v>
      </x:c>
      <x:c r="D1397" s="6" t="n">
        <x:v>1</x:v>
      </x:c>
      <x:c r="E1397" s="7" t="str">
        <x:v>2</x:v>
      </x:c>
      <x:c r="F1397" s="7" t="str">
        <x:v>信用点</x:v>
      </x:c>
      <x:c r="G1397" s="6" t="n">
        <x:v>4000</x:v>
      </x:c>
      <x:c r="H1397" s="6" t="str">
        <x:v>https://raw.githubusercontent.com/Mar-7th/StarRailRes/dbe8cdfcfb0bf657b9fe1cf92d5537f118ccb487/index_new/cn/character_promotions.json</x:v>
      </x:c>
    </x:row>
    <x:row r="1398" ht="20" customHeight="1">
      <x:c r="A1398" s="6" t="str">
        <x:v>角色突破</x:v>
      </x:c>
      <x:c r="B1398" s="6" t="str">
        <x:v>1513</x:v>
      </x:c>
      <x:c r="C1398" s="6" t="n">
        <x:v>0</x:v>
      </x:c>
      <x:c r="D1398" s="6" t="n">
        <x:v>1</x:v>
      </x:c>
      <x:c r="E1398" s="7" t="str">
        <x:v>114011</x:v>
      </x:c>
      <x:c r="F1398" s="7" t="str">
        <x:v>思绪末屑</x:v>
      </x:c>
      <x:c r="G1398" s="6" t="n">
        <x:v>5</x:v>
      </x:c>
      <x:c r="H1398" s="6" t="str">
        <x:v>https://raw.githubusercontent.com/Mar-7th/StarRailRes/dbe8cdfcfb0bf657b9fe1cf92d5537f118ccb487/index_new/cn/character_promotions.json</x:v>
      </x:c>
    </x:row>
    <x:row r="1399" ht="20" customHeight="1">
      <x:c r="A1399" s="6" t="str">
        <x:v>角色突破</x:v>
      </x:c>
      <x:c r="B1399" s="6" t="str">
        <x:v>1513</x:v>
      </x:c>
      <x:c r="C1399" s="6" t="n">
        <x:v>1</x:v>
      </x:c>
      <x:c r="D1399" s="6" t="n">
        <x:v>2</x:v>
      </x:c>
      <x:c r="E1399" s="7" t="str">
        <x:v>2</x:v>
      </x:c>
      <x:c r="F1399" s="7" t="str">
        <x:v>信用点</x:v>
      </x:c>
      <x:c r="G1399" s="6" t="n">
        <x:v>8000</x:v>
      </x:c>
      <x:c r="H1399" s="6" t="str">
        <x:v>https://raw.githubusercontent.com/Mar-7th/StarRailRes/dbe8cdfcfb0bf657b9fe1cf92d5537f118ccb487/index_new/cn/character_promotions.json</x:v>
      </x:c>
    </x:row>
    <x:row r="1400" ht="20" customHeight="1">
      <x:c r="A1400" s="6" t="str">
        <x:v>角色突破</x:v>
      </x:c>
      <x:c r="B1400" s="6" t="str">
        <x:v>1513</x:v>
      </x:c>
      <x:c r="C1400" s="6" t="n">
        <x:v>1</x:v>
      </x:c>
      <x:c r="D1400" s="6" t="n">
        <x:v>2</x:v>
      </x:c>
      <x:c r="E1400" s="7" t="str">
        <x:v>114011</x:v>
      </x:c>
      <x:c r="F1400" s="7" t="str">
        <x:v>思绪末屑</x:v>
      </x:c>
      <x:c r="G1400" s="6" t="n">
        <x:v>10</x:v>
      </x:c>
      <x:c r="H1400" s="6" t="str">
        <x:v>https://raw.githubusercontent.com/Mar-7th/StarRailRes/dbe8cdfcfb0bf657b9fe1cf92d5537f118ccb487/index_new/cn/character_promotions.json</x:v>
      </x:c>
    </x:row>
    <x:row r="1401" ht="20" customHeight="1">
      <x:c r="A1401" s="6" t="str">
        <x:v>角色突破</x:v>
      </x:c>
      <x:c r="B1401" s="6" t="str">
        <x:v>1513</x:v>
      </x:c>
      <x:c r="C1401" s="6" t="n">
        <x:v>2</x:v>
      </x:c>
      <x:c r="D1401" s="6" t="n">
        <x:v>3</x:v>
      </x:c>
      <x:c r="E1401" s="7" t="str">
        <x:v>2</x:v>
      </x:c>
      <x:c r="F1401" s="7" t="str">
        <x:v>信用点</x:v>
      </x:c>
      <x:c r="G1401" s="6" t="n">
        <x:v>16000</x:v>
      </x:c>
      <x:c r="H1401" s="6" t="str">
        <x:v>https://raw.githubusercontent.com/Mar-7th/StarRailRes/dbe8cdfcfb0bf657b9fe1cf92d5537f118ccb487/index_new/cn/character_promotions.json</x:v>
      </x:c>
    </x:row>
    <x:row r="1402" ht="20" customHeight="1">
      <x:c r="A1402" s="6" t="str">
        <x:v>角色突破</x:v>
      </x:c>
      <x:c r="B1402" s="6" t="str">
        <x:v>1513</x:v>
      </x:c>
      <x:c r="C1402" s="6" t="n">
        <x:v>2</x:v>
      </x:c>
      <x:c r="D1402" s="6" t="n">
        <x:v>3</x:v>
      </x:c>
      <x:c r="E1402" s="7" t="str">
        <x:v>114012</x:v>
      </x:c>
      <x:c r="F1402" s="7" t="str">
        <x:v>印象残晶</x:v>
      </x:c>
      <x:c r="G1402" s="6" t="n">
        <x:v>6</x:v>
      </x:c>
      <x:c r="H1402" s="6" t="str">
        <x:v>https://raw.githubusercontent.com/Mar-7th/StarRailRes/dbe8cdfcfb0bf657b9fe1cf92d5537f118ccb487/index_new/cn/character_promotions.json</x:v>
      </x:c>
    </x:row>
    <x:row r="1403" ht="20" customHeight="1">
      <x:c r="A1403" s="6" t="str">
        <x:v>角色突破</x:v>
      </x:c>
      <x:c r="B1403" s="6" t="str">
        <x:v>1513</x:v>
      </x:c>
      <x:c r="C1403" s="6" t="n">
        <x:v>2</x:v>
      </x:c>
      <x:c r="D1403" s="6" t="n">
        <x:v>3</x:v>
      </x:c>
      <x:c r="E1403" s="7" t="str">
        <x:v>110443</x:v>
      </x:c>
      <x:c r="F1403" s="7" t="str">
        <x:v>嗤笑丑面</x:v>
      </x:c>
      <x:c r="G1403" s="6" t="n">
        <x:v>3</x:v>
      </x:c>
      <x:c r="H1403" s="6" t="str">
        <x:v>https://raw.githubusercontent.com/Mar-7th/StarRailRes/dbe8cdfcfb0bf657b9fe1cf92d5537f118ccb487/index_new/cn/character_promotions.json</x:v>
      </x:c>
    </x:row>
    <x:row r="1404" ht="20" customHeight="1">
      <x:c r="A1404" s="6" t="str">
        <x:v>角色突破</x:v>
      </x:c>
      <x:c r="B1404" s="6" t="str">
        <x:v>1513</x:v>
      </x:c>
      <x:c r="C1404" s="6" t="n">
        <x:v>3</x:v>
      </x:c>
      <x:c r="D1404" s="6" t="n">
        <x:v>4</x:v>
      </x:c>
      <x:c r="E1404" s="7" t="str">
        <x:v>2</x:v>
      </x:c>
      <x:c r="F1404" s="7" t="str">
        <x:v>信用点</x:v>
      </x:c>
      <x:c r="G1404" s="6" t="n">
        <x:v>40000</x:v>
      </x:c>
      <x:c r="H1404" s="6" t="str">
        <x:v>https://raw.githubusercontent.com/Mar-7th/StarRailRes/dbe8cdfcfb0bf657b9fe1cf92d5537f118ccb487/index_new/cn/character_promotions.json</x:v>
      </x:c>
    </x:row>
    <x:row r="1405" ht="20" customHeight="1">
      <x:c r="A1405" s="6" t="str">
        <x:v>角色突破</x:v>
      </x:c>
      <x:c r="B1405" s="6" t="str">
        <x:v>1513</x:v>
      </x:c>
      <x:c r="C1405" s="6" t="n">
        <x:v>3</x:v>
      </x:c>
      <x:c r="D1405" s="6" t="n">
        <x:v>4</x:v>
      </x:c>
      <x:c r="E1405" s="7" t="str">
        <x:v>114012</x:v>
      </x:c>
      <x:c r="F1405" s="7" t="str">
        <x:v>印象残晶</x:v>
      </x:c>
      <x:c r="G1405" s="6" t="n">
        <x:v>9</x:v>
      </x:c>
      <x:c r="H1405" s="6" t="str">
        <x:v>https://raw.githubusercontent.com/Mar-7th/StarRailRes/dbe8cdfcfb0bf657b9fe1cf92d5537f118ccb487/index_new/cn/character_promotions.json</x:v>
      </x:c>
    </x:row>
    <x:row r="1406" ht="20" customHeight="1">
      <x:c r="A1406" s="6" t="str">
        <x:v>角色突破</x:v>
      </x:c>
      <x:c r="B1406" s="6" t="str">
        <x:v>1513</x:v>
      </x:c>
      <x:c r="C1406" s="6" t="n">
        <x:v>3</x:v>
      </x:c>
      <x:c r="D1406" s="6" t="n">
        <x:v>4</x:v>
      </x:c>
      <x:c r="E1406" s="7" t="str">
        <x:v>110443</x:v>
      </x:c>
      <x:c r="F1406" s="7" t="str">
        <x:v>嗤笑丑面</x:v>
      </x:c>
      <x:c r="G1406" s="6" t="n">
        <x:v>7</x:v>
      </x:c>
      <x:c r="H1406" s="6" t="str">
        <x:v>https://raw.githubusercontent.com/Mar-7th/StarRailRes/dbe8cdfcfb0bf657b9fe1cf92d5537f118ccb487/index_new/cn/character_promotions.json</x:v>
      </x:c>
    </x:row>
    <x:row r="1407" ht="20" customHeight="1">
      <x:c r="A1407" s="6" t="str">
        <x:v>角色突破</x:v>
      </x:c>
      <x:c r="B1407" s="6" t="str">
        <x:v>1513</x:v>
      </x:c>
      <x:c r="C1407" s="6" t="n">
        <x:v>4</x:v>
      </x:c>
      <x:c r="D1407" s="6" t="n">
        <x:v>5</x:v>
      </x:c>
      <x:c r="E1407" s="7" t="str">
        <x:v>2</x:v>
      </x:c>
      <x:c r="F1407" s="7" t="str">
        <x:v>信用点</x:v>
      </x:c>
      <x:c r="G1407" s="6" t="n">
        <x:v>80000</x:v>
      </x:c>
      <x:c r="H1407" s="6" t="str">
        <x:v>https://raw.githubusercontent.com/Mar-7th/StarRailRes/dbe8cdfcfb0bf657b9fe1cf92d5537f118ccb487/index_new/cn/character_promotions.json</x:v>
      </x:c>
    </x:row>
    <x:row r="1408" ht="20" customHeight="1">
      <x:c r="A1408" s="6" t="str">
        <x:v>角色突破</x:v>
      </x:c>
      <x:c r="B1408" s="6" t="str">
        <x:v>1513</x:v>
      </x:c>
      <x:c r="C1408" s="6" t="n">
        <x:v>4</x:v>
      </x:c>
      <x:c r="D1408" s="6" t="n">
        <x:v>5</x:v>
      </x:c>
      <x:c r="E1408" s="7" t="str">
        <x:v>114013</x:v>
      </x:c>
      <x:c r="F1408" s="7" t="str">
        <x:v>欲念碎镜</x:v>
      </x:c>
      <x:c r="G1408" s="6" t="n">
        <x:v>6</x:v>
      </x:c>
      <x:c r="H1408" s="6" t="str">
        <x:v>https://raw.githubusercontent.com/Mar-7th/StarRailRes/dbe8cdfcfb0bf657b9fe1cf92d5537f118ccb487/index_new/cn/character_promotions.json</x:v>
      </x:c>
    </x:row>
    <x:row r="1409" ht="20" customHeight="1">
      <x:c r="A1409" s="6" t="str">
        <x:v>角色突破</x:v>
      </x:c>
      <x:c r="B1409" s="6" t="str">
        <x:v>1513</x:v>
      </x:c>
      <x:c r="C1409" s="6" t="n">
        <x:v>4</x:v>
      </x:c>
      <x:c r="D1409" s="6" t="n">
        <x:v>5</x:v>
      </x:c>
      <x:c r="E1409" s="7" t="str">
        <x:v>110443</x:v>
      </x:c>
      <x:c r="F1409" s="7" t="str">
        <x:v>嗤笑丑面</x:v>
      </x:c>
      <x:c r="G1409" s="6" t="n">
        <x:v>20</x:v>
      </x:c>
      <x:c r="H1409" s="6" t="str">
        <x:v>https://raw.githubusercontent.com/Mar-7th/StarRailRes/dbe8cdfcfb0bf657b9fe1cf92d5537f118ccb487/index_new/cn/character_promotions.json</x:v>
      </x:c>
    </x:row>
    <x:row r="1410" ht="20" customHeight="1">
      <x:c r="A1410" s="6" t="str">
        <x:v>角色突破</x:v>
      </x:c>
      <x:c r="B1410" s="6" t="str">
        <x:v>1513</x:v>
      </x:c>
      <x:c r="C1410" s="6" t="n">
        <x:v>5</x:v>
      </x:c>
      <x:c r="D1410" s="6" t="n">
        <x:v>6</x:v>
      </x:c>
      <x:c r="E1410" s="7" t="str">
        <x:v>2</x:v>
      </x:c>
      <x:c r="F1410" s="7" t="str">
        <x:v>信用点</x:v>
      </x:c>
      <x:c r="G1410" s="6" t="n">
        <x:v>160000</x:v>
      </x:c>
      <x:c r="H1410" s="6" t="str">
        <x:v>https://raw.githubusercontent.com/Mar-7th/StarRailRes/dbe8cdfcfb0bf657b9fe1cf92d5537f118ccb487/index_new/cn/character_promotions.json</x:v>
      </x:c>
    </x:row>
    <x:row r="1411" ht="20" customHeight="1">
      <x:c r="A1411" s="6" t="str">
        <x:v>角色突破</x:v>
      </x:c>
      <x:c r="B1411" s="6" t="str">
        <x:v>1513</x:v>
      </x:c>
      <x:c r="C1411" s="6" t="n">
        <x:v>5</x:v>
      </x:c>
      <x:c r="D1411" s="6" t="n">
        <x:v>6</x:v>
      </x:c>
      <x:c r="E1411" s="7" t="str">
        <x:v>114013</x:v>
      </x:c>
      <x:c r="F1411" s="7" t="str">
        <x:v>欲念碎镜</x:v>
      </x:c>
      <x:c r="G1411" s="6" t="n">
        <x:v>9</x:v>
      </x:c>
      <x:c r="H1411" s="6" t="str">
        <x:v>https://raw.githubusercontent.com/Mar-7th/StarRailRes/dbe8cdfcfb0bf657b9fe1cf92d5537f118ccb487/index_new/cn/character_promotions.json</x:v>
      </x:c>
    </x:row>
    <x:row r="1412" ht="20" customHeight="1">
      <x:c r="A1412" s="6" t="str">
        <x:v>角色突破</x:v>
      </x:c>
      <x:c r="B1412" s="6" t="str">
        <x:v>1513</x:v>
      </x:c>
      <x:c r="C1412" s="6" t="n">
        <x:v>5</x:v>
      </x:c>
      <x:c r="D1412" s="6" t="n">
        <x:v>6</x:v>
      </x:c>
      <x:c r="E1412" s="7" t="str">
        <x:v>110443</x:v>
      </x:c>
      <x:c r="F1412" s="7" t="str">
        <x:v>嗤笑丑面</x:v>
      </x:c>
      <x:c r="G1412" s="6" t="n">
        <x:v>35</x:v>
      </x:c>
      <x:c r="H1412" s="6" t="str">
        <x:v>https://raw.githubusercontent.com/Mar-7th/StarRailRes/dbe8cdfcfb0bf657b9fe1cf92d5537f118ccb487/index_new/cn/character_promotions.json</x:v>
      </x:c>
    </x:row>
    <x:row r="1413" ht="20" customHeight="1">
      <x:c r="A1413" s="6" t="str">
        <x:v>角色突破</x:v>
      </x:c>
      <x:c r="B1413" s="6" t="str">
        <x:v>8001</x:v>
      </x:c>
      <x:c r="C1413" s="6" t="n">
        <x:v>0</x:v>
      </x:c>
      <x:c r="D1413" s="6" t="n">
        <x:v>1</x:v>
      </x:c>
      <x:c r="E1413" s="7" t="str">
        <x:v>2</x:v>
      </x:c>
      <x:c r="F1413" s="7" t="str">
        <x:v>信用点</x:v>
      </x:c>
      <x:c r="G1413" s="6" t="n">
        <x:v>3200</x:v>
      </x:c>
      <x:c r="H1413" s="6" t="str">
        <x:v>https://raw.githubusercontent.com/Mar-7th/StarRailRes/dbe8cdfcfb0bf657b9fe1cf92d5537f118ccb487/index_new/cn/character_promotions.json</x:v>
      </x:c>
    </x:row>
    <x:row r="1414" ht="20" customHeight="1">
      <x:c r="A1414" s="6" t="str">
        <x:v>角色突破</x:v>
      </x:c>
      <x:c r="B1414" s="6" t="str">
        <x:v>8001</x:v>
      </x:c>
      <x:c r="C1414" s="6" t="n">
        <x:v>0</x:v>
      </x:c>
      <x:c r="D1414" s="6" t="n">
        <x:v>1</x:v>
      </x:c>
      <x:c r="E1414" s="7" t="str">
        <x:v>111011</x:v>
      </x:c>
      <x:c r="F1414" s="7" t="str">
        <x:v>掠夺的本能</x:v>
      </x:c>
      <x:c r="G1414" s="6" t="n">
        <x:v>4</x:v>
      </x:c>
      <x:c r="H1414" s="6" t="str">
        <x:v>https://raw.githubusercontent.com/Mar-7th/StarRailRes/dbe8cdfcfb0bf657b9fe1cf92d5537f118ccb487/index_new/cn/character_promotions.json</x:v>
      </x:c>
    </x:row>
    <x:row r="1415" ht="20" customHeight="1">
      <x:c r="A1415" s="6" t="str">
        <x:v>角色突破</x:v>
      </x:c>
      <x:c r="B1415" s="6" t="str">
        <x:v>8001</x:v>
      </x:c>
      <x:c r="C1415" s="6" t="n">
        <x:v>1</x:v>
      </x:c>
      <x:c r="D1415" s="6" t="n">
        <x:v>2</x:v>
      </x:c>
      <x:c r="E1415" s="7" t="str">
        <x:v>2</x:v>
      </x:c>
      <x:c r="F1415" s="7" t="str">
        <x:v>信用点</x:v>
      </x:c>
      <x:c r="G1415" s="6" t="n">
        <x:v>6400</x:v>
      </x:c>
      <x:c r="H1415" s="6" t="str">
        <x:v>https://raw.githubusercontent.com/Mar-7th/StarRailRes/dbe8cdfcfb0bf657b9fe1cf92d5537f118ccb487/index_new/cn/character_promotions.json</x:v>
      </x:c>
    </x:row>
    <x:row r="1416" ht="20" customHeight="1">
      <x:c r="A1416" s="6" t="str">
        <x:v>角色突破</x:v>
      </x:c>
      <x:c r="B1416" s="6" t="str">
        <x:v>8001</x:v>
      </x:c>
      <x:c r="C1416" s="6" t="n">
        <x:v>1</x:v>
      </x:c>
      <x:c r="D1416" s="6" t="n">
        <x:v>2</x:v>
      </x:c>
      <x:c r="E1416" s="7" t="str">
        <x:v>111011</x:v>
      </x:c>
      <x:c r="F1416" s="7" t="str">
        <x:v>掠夺的本能</x:v>
      </x:c>
      <x:c r="G1416" s="6" t="n">
        <x:v>8</x:v>
      </x:c>
      <x:c r="H1416" s="6" t="str">
        <x:v>https://raw.githubusercontent.com/Mar-7th/StarRailRes/dbe8cdfcfb0bf657b9fe1cf92d5537f118ccb487/index_new/cn/character_promotions.json</x:v>
      </x:c>
    </x:row>
    <x:row r="1417" ht="20" customHeight="1">
      <x:c r="A1417" s="6" t="str">
        <x:v>角色突破</x:v>
      </x:c>
      <x:c r="B1417" s="6" t="str">
        <x:v>8001</x:v>
      </x:c>
      <x:c r="C1417" s="6" t="n">
        <x:v>2</x:v>
      </x:c>
      <x:c r="D1417" s="6" t="n">
        <x:v>3</x:v>
      </x:c>
      <x:c r="E1417" s="7" t="str">
        <x:v>2</x:v>
      </x:c>
      <x:c r="F1417" s="7" t="str">
        <x:v>信用点</x:v>
      </x:c>
      <x:c r="G1417" s="6" t="n">
        <x:v>12800</x:v>
      </x:c>
      <x:c r="H1417" s="6" t="str">
        <x:v>https://raw.githubusercontent.com/Mar-7th/StarRailRes/dbe8cdfcfb0bf657b9fe1cf92d5537f118ccb487/index_new/cn/character_promotions.json</x:v>
      </x:c>
    </x:row>
    <x:row r="1418" ht="20" customHeight="1">
      <x:c r="A1418" s="6" t="str">
        <x:v>角色突破</x:v>
      </x:c>
      <x:c r="B1418" s="6" t="str">
        <x:v>8001</x:v>
      </x:c>
      <x:c r="C1418" s="6" t="n">
        <x:v>2</x:v>
      </x:c>
      <x:c r="D1418" s="6" t="n">
        <x:v>3</x:v>
      </x:c>
      <x:c r="E1418" s="7" t="str">
        <x:v>111012</x:v>
      </x:c>
      <x:c r="F1418" s="7" t="str">
        <x:v>篡改的野心</x:v>
      </x:c>
      <x:c r="G1418" s="6" t="n">
        <x:v>5</x:v>
      </x:c>
      <x:c r="H1418" s="6" t="str">
        <x:v>https://raw.githubusercontent.com/Mar-7th/StarRailRes/dbe8cdfcfb0bf657b9fe1cf92d5537f118ccb487/index_new/cn/character_promotions.json</x:v>
      </x:c>
    </x:row>
    <x:row r="1419" ht="20" customHeight="1">
      <x:c r="A1419" s="6" t="str">
        <x:v>角色突破</x:v>
      </x:c>
      <x:c r="B1419" s="6" t="str">
        <x:v>8001</x:v>
      </x:c>
      <x:c r="C1419" s="6" t="n">
        <x:v>2</x:v>
      </x:c>
      <x:c r="D1419" s="6" t="n">
        <x:v>3</x:v>
      </x:c>
      <x:c r="E1419" s="7" t="str">
        <x:v>110400</x:v>
      </x:c>
      <x:c r="F1419" s="7" t="str">
        <x:v>深邃的星外质</x:v>
      </x:c>
      <x:c r="G1419" s="6" t="n">
        <x:v>4</x:v>
      </x:c>
      <x:c r="H1419" s="6" t="str">
        <x:v>https://raw.githubusercontent.com/Mar-7th/StarRailRes/dbe8cdfcfb0bf657b9fe1cf92d5537f118ccb487/index_new/cn/character_promotions.json</x:v>
      </x:c>
    </x:row>
    <x:row r="1420" ht="20" customHeight="1">
      <x:c r="A1420" s="6" t="str">
        <x:v>角色突破</x:v>
      </x:c>
      <x:c r="B1420" s="6" t="str">
        <x:v>8001</x:v>
      </x:c>
      <x:c r="C1420" s="6" t="n">
        <x:v>3</x:v>
      </x:c>
      <x:c r="D1420" s="6" t="n">
        <x:v>4</x:v>
      </x:c>
      <x:c r="E1420" s="7" t="str">
        <x:v>2</x:v>
      </x:c>
      <x:c r="F1420" s="7" t="str">
        <x:v>信用点</x:v>
      </x:c>
      <x:c r="G1420" s="6" t="n">
        <x:v>32000</x:v>
      </x:c>
      <x:c r="H1420" s="6" t="str">
        <x:v>https://raw.githubusercontent.com/Mar-7th/StarRailRes/dbe8cdfcfb0bf657b9fe1cf92d5537f118ccb487/index_new/cn/character_promotions.json</x:v>
      </x:c>
    </x:row>
    <x:row r="1421" ht="20" customHeight="1">
      <x:c r="A1421" s="6" t="str">
        <x:v>角色突破</x:v>
      </x:c>
      <x:c r="B1421" s="6" t="str">
        <x:v>8001</x:v>
      </x:c>
      <x:c r="C1421" s="6" t="n">
        <x:v>3</x:v>
      </x:c>
      <x:c r="D1421" s="6" t="n">
        <x:v>4</x:v>
      </x:c>
      <x:c r="E1421" s="7" t="str">
        <x:v>111012</x:v>
      </x:c>
      <x:c r="F1421" s="7" t="str">
        <x:v>篡改的野心</x:v>
      </x:c>
      <x:c r="G1421" s="6" t="n">
        <x:v>8</x:v>
      </x:c>
      <x:c r="H1421" s="6" t="str">
        <x:v>https://raw.githubusercontent.com/Mar-7th/StarRailRes/dbe8cdfcfb0bf657b9fe1cf92d5537f118ccb487/index_new/cn/character_promotions.json</x:v>
      </x:c>
    </x:row>
    <x:row r="1422" ht="20" customHeight="1">
      <x:c r="A1422" s="6" t="str">
        <x:v>角色突破</x:v>
      </x:c>
      <x:c r="B1422" s="6" t="str">
        <x:v>8001</x:v>
      </x:c>
      <x:c r="C1422" s="6" t="n">
        <x:v>3</x:v>
      </x:c>
      <x:c r="D1422" s="6" t="n">
        <x:v>4</x:v>
      </x:c>
      <x:c r="E1422" s="7" t="str">
        <x:v>110400</x:v>
      </x:c>
      <x:c r="F1422" s="7" t="str">
        <x:v>深邃的星外质</x:v>
      </x:c>
      <x:c r="G1422" s="6" t="n">
        <x:v>6</x:v>
      </x:c>
      <x:c r="H1422" s="6" t="str">
        <x:v>https://raw.githubusercontent.com/Mar-7th/StarRailRes/dbe8cdfcfb0bf657b9fe1cf92d5537f118ccb487/index_new/cn/character_promotions.json</x:v>
      </x:c>
    </x:row>
    <x:row r="1423" ht="20" customHeight="1">
      <x:c r="A1423" s="6" t="str">
        <x:v>角色突破</x:v>
      </x:c>
      <x:c r="B1423" s="6" t="str">
        <x:v>8001</x:v>
      </x:c>
      <x:c r="C1423" s="6" t="n">
        <x:v>4</x:v>
      </x:c>
      <x:c r="D1423" s="6" t="n">
        <x:v>5</x:v>
      </x:c>
      <x:c r="E1423" s="7" t="str">
        <x:v>2</x:v>
      </x:c>
      <x:c r="F1423" s="7" t="str">
        <x:v>信用点</x:v>
      </x:c>
      <x:c r="G1423" s="6" t="n">
        <x:v>64000</x:v>
      </x:c>
      <x:c r="H1423" s="6" t="str">
        <x:v>https://raw.githubusercontent.com/Mar-7th/StarRailRes/dbe8cdfcfb0bf657b9fe1cf92d5537f118ccb487/index_new/cn/character_promotions.json</x:v>
      </x:c>
    </x:row>
    <x:row r="1424" ht="20" customHeight="1">
      <x:c r="A1424" s="6" t="str">
        <x:v>角色突破</x:v>
      </x:c>
      <x:c r="B1424" s="6" t="str">
        <x:v>8001</x:v>
      </x:c>
      <x:c r="C1424" s="6" t="n">
        <x:v>4</x:v>
      </x:c>
      <x:c r="D1424" s="6" t="n">
        <x:v>5</x:v>
      </x:c>
      <x:c r="E1424" s="7" t="str">
        <x:v>111013</x:v>
      </x:c>
      <x:c r="F1424" s="7" t="str">
        <x:v>践踏的意志</x:v>
      </x:c>
      <x:c r="G1424" s="6" t="n">
        <x:v>5</x:v>
      </x:c>
      <x:c r="H1424" s="6" t="str">
        <x:v>https://raw.githubusercontent.com/Mar-7th/StarRailRes/dbe8cdfcfb0bf657b9fe1cf92d5537f118ccb487/index_new/cn/character_promotions.json</x:v>
      </x:c>
    </x:row>
    <x:row r="1425" ht="20" customHeight="1">
      <x:c r="A1425" s="6" t="str">
        <x:v>角色突破</x:v>
      </x:c>
      <x:c r="B1425" s="6" t="str">
        <x:v>8001</x:v>
      </x:c>
      <x:c r="C1425" s="6" t="n">
        <x:v>4</x:v>
      </x:c>
      <x:c r="D1425" s="6" t="n">
        <x:v>5</x:v>
      </x:c>
      <x:c r="E1425" s="7" t="str">
        <x:v>110400</x:v>
      </x:c>
      <x:c r="F1425" s="7" t="str">
        <x:v>深邃的星外质</x:v>
      </x:c>
      <x:c r="G1425" s="6" t="n">
        <x:v>8</x:v>
      </x:c>
      <x:c r="H1425" s="6" t="str">
        <x:v>https://raw.githubusercontent.com/Mar-7th/StarRailRes/dbe8cdfcfb0bf657b9fe1cf92d5537f118ccb487/index_new/cn/character_promotions.json</x:v>
      </x:c>
    </x:row>
    <x:row r="1426" ht="20" customHeight="1">
      <x:c r="A1426" s="6" t="str">
        <x:v>角色突破</x:v>
      </x:c>
      <x:c r="B1426" s="6" t="str">
        <x:v>8001</x:v>
      </x:c>
      <x:c r="C1426" s="6" t="n">
        <x:v>5</x:v>
      </x:c>
      <x:c r="D1426" s="6" t="n">
        <x:v>6</x:v>
      </x:c>
      <x:c r="E1426" s="7" t="str">
        <x:v>2</x:v>
      </x:c>
      <x:c r="F1426" s="7" t="str">
        <x:v>信用点</x:v>
      </x:c>
      <x:c r="G1426" s="6" t="n">
        <x:v>128000</x:v>
      </x:c>
      <x:c r="H1426" s="6" t="str">
        <x:v>https://raw.githubusercontent.com/Mar-7th/StarRailRes/dbe8cdfcfb0bf657b9fe1cf92d5537f118ccb487/index_new/cn/character_promotions.json</x:v>
      </x:c>
    </x:row>
    <x:row r="1427" ht="20" customHeight="1">
      <x:c r="A1427" s="6" t="str">
        <x:v>角色突破</x:v>
      </x:c>
      <x:c r="B1427" s="6" t="str">
        <x:v>8001</x:v>
      </x:c>
      <x:c r="C1427" s="6" t="n">
        <x:v>5</x:v>
      </x:c>
      <x:c r="D1427" s="6" t="n">
        <x:v>6</x:v>
      </x:c>
      <x:c r="E1427" s="7" t="str">
        <x:v>111013</x:v>
      </x:c>
      <x:c r="F1427" s="7" t="str">
        <x:v>践踏的意志</x:v>
      </x:c>
      <x:c r="G1427" s="6" t="n">
        <x:v>7</x:v>
      </x:c>
      <x:c r="H1427" s="6" t="str">
        <x:v>https://raw.githubusercontent.com/Mar-7th/StarRailRes/dbe8cdfcfb0bf657b9fe1cf92d5537f118ccb487/index_new/cn/character_promotions.json</x:v>
      </x:c>
    </x:row>
    <x:row r="1428" ht="20" customHeight="1">
      <x:c r="A1428" s="6" t="str">
        <x:v>角色突破</x:v>
      </x:c>
      <x:c r="B1428" s="6" t="str">
        <x:v>8001</x:v>
      </x:c>
      <x:c r="C1428" s="6" t="n">
        <x:v>5</x:v>
      </x:c>
      <x:c r="D1428" s="6" t="n">
        <x:v>6</x:v>
      </x:c>
      <x:c r="E1428" s="7" t="str">
        <x:v>110400</x:v>
      </x:c>
      <x:c r="F1428" s="7" t="str">
        <x:v>深邃的星外质</x:v>
      </x:c>
      <x:c r="G1428" s="6" t="n">
        <x:v>10</x:v>
      </x:c>
      <x:c r="H1428" s="6" t="str">
        <x:v>https://raw.githubusercontent.com/Mar-7th/StarRailRes/dbe8cdfcfb0bf657b9fe1cf92d5537f118ccb487/index_new/cn/character_promotions.json</x:v>
      </x:c>
    </x:row>
    <x:row r="1429" ht="20" customHeight="1">
      <x:c r="A1429" s="6" t="str">
        <x:v>角色突破</x:v>
      </x:c>
      <x:c r="B1429" s="6" t="str">
        <x:v>8002</x:v>
      </x:c>
      <x:c r="C1429" s="6" t="n">
        <x:v>0</x:v>
      </x:c>
      <x:c r="D1429" s="6" t="n">
        <x:v>1</x:v>
      </x:c>
      <x:c r="E1429" s="7" t="str">
        <x:v>2</x:v>
      </x:c>
      <x:c r="F1429" s="7" t="str">
        <x:v>信用点</x:v>
      </x:c>
      <x:c r="G1429" s="6" t="n">
        <x:v>3200</x:v>
      </x:c>
      <x:c r="H1429" s="6" t="str">
        <x:v>https://raw.githubusercontent.com/Mar-7th/StarRailRes/dbe8cdfcfb0bf657b9fe1cf92d5537f118ccb487/index_new/cn/character_promotions.json</x:v>
      </x:c>
    </x:row>
    <x:row r="1430" ht="20" customHeight="1">
      <x:c r="A1430" s="6" t="str">
        <x:v>角色突破</x:v>
      </x:c>
      <x:c r="B1430" s="6" t="str">
        <x:v>8002</x:v>
      </x:c>
      <x:c r="C1430" s="6" t="n">
        <x:v>0</x:v>
      </x:c>
      <x:c r="D1430" s="6" t="n">
        <x:v>1</x:v>
      </x:c>
      <x:c r="E1430" s="7" t="str">
        <x:v>111011</x:v>
      </x:c>
      <x:c r="F1430" s="7" t="str">
        <x:v>掠夺的本能</x:v>
      </x:c>
      <x:c r="G1430" s="6" t="n">
        <x:v>4</x:v>
      </x:c>
      <x:c r="H1430" s="6" t="str">
        <x:v>https://raw.githubusercontent.com/Mar-7th/StarRailRes/dbe8cdfcfb0bf657b9fe1cf92d5537f118ccb487/index_new/cn/character_promotions.json</x:v>
      </x:c>
    </x:row>
    <x:row r="1431" ht="20" customHeight="1">
      <x:c r="A1431" s="6" t="str">
        <x:v>角色突破</x:v>
      </x:c>
      <x:c r="B1431" s="6" t="str">
        <x:v>8002</x:v>
      </x:c>
      <x:c r="C1431" s="6" t="n">
        <x:v>1</x:v>
      </x:c>
      <x:c r="D1431" s="6" t="n">
        <x:v>2</x:v>
      </x:c>
      <x:c r="E1431" s="7" t="str">
        <x:v>2</x:v>
      </x:c>
      <x:c r="F1431" s="7" t="str">
        <x:v>信用点</x:v>
      </x:c>
      <x:c r="G1431" s="6" t="n">
        <x:v>6400</x:v>
      </x:c>
      <x:c r="H1431" s="6" t="str">
        <x:v>https://raw.githubusercontent.com/Mar-7th/StarRailRes/dbe8cdfcfb0bf657b9fe1cf92d5537f118ccb487/index_new/cn/character_promotions.json</x:v>
      </x:c>
    </x:row>
    <x:row r="1432" ht="20" customHeight="1">
      <x:c r="A1432" s="6" t="str">
        <x:v>角色突破</x:v>
      </x:c>
      <x:c r="B1432" s="6" t="str">
        <x:v>8002</x:v>
      </x:c>
      <x:c r="C1432" s="6" t="n">
        <x:v>1</x:v>
      </x:c>
      <x:c r="D1432" s="6" t="n">
        <x:v>2</x:v>
      </x:c>
      <x:c r="E1432" s="7" t="str">
        <x:v>111011</x:v>
      </x:c>
      <x:c r="F1432" s="7" t="str">
        <x:v>掠夺的本能</x:v>
      </x:c>
      <x:c r="G1432" s="6" t="n">
        <x:v>8</x:v>
      </x:c>
      <x:c r="H1432" s="6" t="str">
        <x:v>https://raw.githubusercontent.com/Mar-7th/StarRailRes/dbe8cdfcfb0bf657b9fe1cf92d5537f118ccb487/index_new/cn/character_promotions.json</x:v>
      </x:c>
    </x:row>
    <x:row r="1433" ht="20" customHeight="1">
      <x:c r="A1433" s="6" t="str">
        <x:v>角色突破</x:v>
      </x:c>
      <x:c r="B1433" s="6" t="str">
        <x:v>8002</x:v>
      </x:c>
      <x:c r="C1433" s="6" t="n">
        <x:v>2</x:v>
      </x:c>
      <x:c r="D1433" s="6" t="n">
        <x:v>3</x:v>
      </x:c>
      <x:c r="E1433" s="7" t="str">
        <x:v>2</x:v>
      </x:c>
      <x:c r="F1433" s="7" t="str">
        <x:v>信用点</x:v>
      </x:c>
      <x:c r="G1433" s="6" t="n">
        <x:v>12800</x:v>
      </x:c>
      <x:c r="H1433" s="6" t="str">
        <x:v>https://raw.githubusercontent.com/Mar-7th/StarRailRes/dbe8cdfcfb0bf657b9fe1cf92d5537f118ccb487/index_new/cn/character_promotions.json</x:v>
      </x:c>
    </x:row>
    <x:row r="1434" ht="20" customHeight="1">
      <x:c r="A1434" s="6" t="str">
        <x:v>角色突破</x:v>
      </x:c>
      <x:c r="B1434" s="6" t="str">
        <x:v>8002</x:v>
      </x:c>
      <x:c r="C1434" s="6" t="n">
        <x:v>2</x:v>
      </x:c>
      <x:c r="D1434" s="6" t="n">
        <x:v>3</x:v>
      </x:c>
      <x:c r="E1434" s="7" t="str">
        <x:v>111012</x:v>
      </x:c>
      <x:c r="F1434" s="7" t="str">
        <x:v>篡改的野心</x:v>
      </x:c>
      <x:c r="G1434" s="6" t="n">
        <x:v>5</x:v>
      </x:c>
      <x:c r="H1434" s="6" t="str">
        <x:v>https://raw.githubusercontent.com/Mar-7th/StarRailRes/dbe8cdfcfb0bf657b9fe1cf92d5537f118ccb487/index_new/cn/character_promotions.json</x:v>
      </x:c>
    </x:row>
    <x:row r="1435" ht="20" customHeight="1">
      <x:c r="A1435" s="6" t="str">
        <x:v>角色突破</x:v>
      </x:c>
      <x:c r="B1435" s="6" t="str">
        <x:v>8002</x:v>
      </x:c>
      <x:c r="C1435" s="6" t="n">
        <x:v>2</x:v>
      </x:c>
      <x:c r="D1435" s="6" t="n">
        <x:v>3</x:v>
      </x:c>
      <x:c r="E1435" s="7" t="str">
        <x:v>110400</x:v>
      </x:c>
      <x:c r="F1435" s="7" t="str">
        <x:v>深邃的星外质</x:v>
      </x:c>
      <x:c r="G1435" s="6" t="n">
        <x:v>4</x:v>
      </x:c>
      <x:c r="H1435" s="6" t="str">
        <x:v>https://raw.githubusercontent.com/Mar-7th/StarRailRes/dbe8cdfcfb0bf657b9fe1cf92d5537f118ccb487/index_new/cn/character_promotions.json</x:v>
      </x:c>
    </x:row>
    <x:row r="1436" ht="20" customHeight="1">
      <x:c r="A1436" s="6" t="str">
        <x:v>角色突破</x:v>
      </x:c>
      <x:c r="B1436" s="6" t="str">
        <x:v>8002</x:v>
      </x:c>
      <x:c r="C1436" s="6" t="n">
        <x:v>3</x:v>
      </x:c>
      <x:c r="D1436" s="6" t="n">
        <x:v>4</x:v>
      </x:c>
      <x:c r="E1436" s="7" t="str">
        <x:v>2</x:v>
      </x:c>
      <x:c r="F1436" s="7" t="str">
        <x:v>信用点</x:v>
      </x:c>
      <x:c r="G1436" s="6" t="n">
        <x:v>32000</x:v>
      </x:c>
      <x:c r="H1436" s="6" t="str">
        <x:v>https://raw.githubusercontent.com/Mar-7th/StarRailRes/dbe8cdfcfb0bf657b9fe1cf92d5537f118ccb487/index_new/cn/character_promotions.json</x:v>
      </x:c>
    </x:row>
    <x:row r="1437" ht="20" customHeight="1">
      <x:c r="A1437" s="6" t="str">
        <x:v>角色突破</x:v>
      </x:c>
      <x:c r="B1437" s="6" t="str">
        <x:v>8002</x:v>
      </x:c>
      <x:c r="C1437" s="6" t="n">
        <x:v>3</x:v>
      </x:c>
      <x:c r="D1437" s="6" t="n">
        <x:v>4</x:v>
      </x:c>
      <x:c r="E1437" s="7" t="str">
        <x:v>111012</x:v>
      </x:c>
      <x:c r="F1437" s="7" t="str">
        <x:v>篡改的野心</x:v>
      </x:c>
      <x:c r="G1437" s="6" t="n">
        <x:v>8</x:v>
      </x:c>
      <x:c r="H1437" s="6" t="str">
        <x:v>https://raw.githubusercontent.com/Mar-7th/StarRailRes/dbe8cdfcfb0bf657b9fe1cf92d5537f118ccb487/index_new/cn/character_promotions.json</x:v>
      </x:c>
    </x:row>
    <x:row r="1438" ht="20" customHeight="1">
      <x:c r="A1438" s="6" t="str">
        <x:v>角色突破</x:v>
      </x:c>
      <x:c r="B1438" s="6" t="str">
        <x:v>8002</x:v>
      </x:c>
      <x:c r="C1438" s="6" t="n">
        <x:v>3</x:v>
      </x:c>
      <x:c r="D1438" s="6" t="n">
        <x:v>4</x:v>
      </x:c>
      <x:c r="E1438" s="7" t="str">
        <x:v>110400</x:v>
      </x:c>
      <x:c r="F1438" s="7" t="str">
        <x:v>深邃的星外质</x:v>
      </x:c>
      <x:c r="G1438" s="6" t="n">
        <x:v>6</x:v>
      </x:c>
      <x:c r="H1438" s="6" t="str">
        <x:v>https://raw.githubusercontent.com/Mar-7th/StarRailRes/dbe8cdfcfb0bf657b9fe1cf92d5537f118ccb487/index_new/cn/character_promotions.json</x:v>
      </x:c>
    </x:row>
    <x:row r="1439" ht="20" customHeight="1">
      <x:c r="A1439" s="6" t="str">
        <x:v>角色突破</x:v>
      </x:c>
      <x:c r="B1439" s="6" t="str">
        <x:v>8002</x:v>
      </x:c>
      <x:c r="C1439" s="6" t="n">
        <x:v>4</x:v>
      </x:c>
      <x:c r="D1439" s="6" t="n">
        <x:v>5</x:v>
      </x:c>
      <x:c r="E1439" s="7" t="str">
        <x:v>2</x:v>
      </x:c>
      <x:c r="F1439" s="7" t="str">
        <x:v>信用点</x:v>
      </x:c>
      <x:c r="G1439" s="6" t="n">
        <x:v>64000</x:v>
      </x:c>
      <x:c r="H1439" s="6" t="str">
        <x:v>https://raw.githubusercontent.com/Mar-7th/StarRailRes/dbe8cdfcfb0bf657b9fe1cf92d5537f118ccb487/index_new/cn/character_promotions.json</x:v>
      </x:c>
    </x:row>
    <x:row r="1440" ht="20" customHeight="1">
      <x:c r="A1440" s="6" t="str">
        <x:v>角色突破</x:v>
      </x:c>
      <x:c r="B1440" s="6" t="str">
        <x:v>8002</x:v>
      </x:c>
      <x:c r="C1440" s="6" t="n">
        <x:v>4</x:v>
      </x:c>
      <x:c r="D1440" s="6" t="n">
        <x:v>5</x:v>
      </x:c>
      <x:c r="E1440" s="7" t="str">
        <x:v>111013</x:v>
      </x:c>
      <x:c r="F1440" s="7" t="str">
        <x:v>践踏的意志</x:v>
      </x:c>
      <x:c r="G1440" s="6" t="n">
        <x:v>5</x:v>
      </x:c>
      <x:c r="H1440" s="6" t="str">
        <x:v>https://raw.githubusercontent.com/Mar-7th/StarRailRes/dbe8cdfcfb0bf657b9fe1cf92d5537f118ccb487/index_new/cn/character_promotions.json</x:v>
      </x:c>
    </x:row>
    <x:row r="1441" ht="20" customHeight="1">
      <x:c r="A1441" s="6" t="str">
        <x:v>角色突破</x:v>
      </x:c>
      <x:c r="B1441" s="6" t="str">
        <x:v>8002</x:v>
      </x:c>
      <x:c r="C1441" s="6" t="n">
        <x:v>4</x:v>
      </x:c>
      <x:c r="D1441" s="6" t="n">
        <x:v>5</x:v>
      </x:c>
      <x:c r="E1441" s="7" t="str">
        <x:v>110400</x:v>
      </x:c>
      <x:c r="F1441" s="7" t="str">
        <x:v>深邃的星外质</x:v>
      </x:c>
      <x:c r="G1441" s="6" t="n">
        <x:v>8</x:v>
      </x:c>
      <x:c r="H1441" s="6" t="str">
        <x:v>https://raw.githubusercontent.com/Mar-7th/StarRailRes/dbe8cdfcfb0bf657b9fe1cf92d5537f118ccb487/index_new/cn/character_promotions.json</x:v>
      </x:c>
    </x:row>
    <x:row r="1442" ht="20" customHeight="1">
      <x:c r="A1442" s="6" t="str">
        <x:v>角色突破</x:v>
      </x:c>
      <x:c r="B1442" s="6" t="str">
        <x:v>8002</x:v>
      </x:c>
      <x:c r="C1442" s="6" t="n">
        <x:v>5</x:v>
      </x:c>
      <x:c r="D1442" s="6" t="n">
        <x:v>6</x:v>
      </x:c>
      <x:c r="E1442" s="7" t="str">
        <x:v>2</x:v>
      </x:c>
      <x:c r="F1442" s="7" t="str">
        <x:v>信用点</x:v>
      </x:c>
      <x:c r="G1442" s="6" t="n">
        <x:v>128000</x:v>
      </x:c>
      <x:c r="H1442" s="6" t="str">
        <x:v>https://raw.githubusercontent.com/Mar-7th/StarRailRes/dbe8cdfcfb0bf657b9fe1cf92d5537f118ccb487/index_new/cn/character_promotions.json</x:v>
      </x:c>
    </x:row>
    <x:row r="1443" ht="20" customHeight="1">
      <x:c r="A1443" s="6" t="str">
        <x:v>角色突破</x:v>
      </x:c>
      <x:c r="B1443" s="6" t="str">
        <x:v>8002</x:v>
      </x:c>
      <x:c r="C1443" s="6" t="n">
        <x:v>5</x:v>
      </x:c>
      <x:c r="D1443" s="6" t="n">
        <x:v>6</x:v>
      </x:c>
      <x:c r="E1443" s="7" t="str">
        <x:v>111013</x:v>
      </x:c>
      <x:c r="F1443" s="7" t="str">
        <x:v>践踏的意志</x:v>
      </x:c>
      <x:c r="G1443" s="6" t="n">
        <x:v>7</x:v>
      </x:c>
      <x:c r="H1443" s="6" t="str">
        <x:v>https://raw.githubusercontent.com/Mar-7th/StarRailRes/dbe8cdfcfb0bf657b9fe1cf92d5537f118ccb487/index_new/cn/character_promotions.json</x:v>
      </x:c>
    </x:row>
    <x:row r="1444" ht="20" customHeight="1">
      <x:c r="A1444" s="6" t="str">
        <x:v>角色突破</x:v>
      </x:c>
      <x:c r="B1444" s="6" t="str">
        <x:v>8002</x:v>
      </x:c>
      <x:c r="C1444" s="6" t="n">
        <x:v>5</x:v>
      </x:c>
      <x:c r="D1444" s="6" t="n">
        <x:v>6</x:v>
      </x:c>
      <x:c r="E1444" s="7" t="str">
        <x:v>110400</x:v>
      </x:c>
      <x:c r="F1444" s="7" t="str">
        <x:v>深邃的星外质</x:v>
      </x:c>
      <x:c r="G1444" s="6" t="n">
        <x:v>10</x:v>
      </x:c>
      <x:c r="H1444" s="6" t="str">
        <x:v>https://raw.githubusercontent.com/Mar-7th/StarRailRes/dbe8cdfcfb0bf657b9fe1cf92d5537f118ccb487/index_new/cn/character_promotions.json</x:v>
      </x:c>
    </x:row>
    <x:row r="1445" ht="20" customHeight="1">
      <x:c r="A1445" s="6" t="str">
        <x:v>角色突破</x:v>
      </x:c>
      <x:c r="B1445" s="6" t="str">
        <x:v>8003</x:v>
      </x:c>
      <x:c r="C1445" s="6" t="n">
        <x:v>0</x:v>
      </x:c>
      <x:c r="D1445" s="6" t="n">
        <x:v>1</x:v>
      </x:c>
      <x:c r="E1445" s="7" t="str">
        <x:v>2</x:v>
      </x:c>
      <x:c r="F1445" s="7" t="str">
        <x:v>信用点</x:v>
      </x:c>
      <x:c r="G1445" s="6" t="n">
        <x:v>3200</x:v>
      </x:c>
      <x:c r="H1445" s="6" t="str">
        <x:v>https://raw.githubusercontent.com/Mar-7th/StarRailRes/dbe8cdfcfb0bf657b9fe1cf92d5537f118ccb487/index_new/cn/character_promotions.json</x:v>
      </x:c>
    </x:row>
    <x:row r="1446" ht="20" customHeight="1">
      <x:c r="A1446" s="6" t="str">
        <x:v>角色突破</x:v>
      </x:c>
      <x:c r="B1446" s="6" t="str">
        <x:v>8003</x:v>
      </x:c>
      <x:c r="C1446" s="6" t="n">
        <x:v>0</x:v>
      </x:c>
      <x:c r="D1446" s="6" t="n">
        <x:v>1</x:v>
      </x:c>
      <x:c r="E1446" s="7" t="str">
        <x:v>111011</x:v>
      </x:c>
      <x:c r="F1446" s="7" t="str">
        <x:v>掠夺的本能</x:v>
      </x:c>
      <x:c r="G1446" s="6" t="n">
        <x:v>4</x:v>
      </x:c>
      <x:c r="H1446" s="6" t="str">
        <x:v>https://raw.githubusercontent.com/Mar-7th/StarRailRes/dbe8cdfcfb0bf657b9fe1cf92d5537f118ccb487/index_new/cn/character_promotions.json</x:v>
      </x:c>
    </x:row>
    <x:row r="1447" ht="20" customHeight="1">
      <x:c r="A1447" s="6" t="str">
        <x:v>角色突破</x:v>
      </x:c>
      <x:c r="B1447" s="6" t="str">
        <x:v>8003</x:v>
      </x:c>
      <x:c r="C1447" s="6" t="n">
        <x:v>1</x:v>
      </x:c>
      <x:c r="D1447" s="6" t="n">
        <x:v>2</x:v>
      </x:c>
      <x:c r="E1447" s="7" t="str">
        <x:v>2</x:v>
      </x:c>
      <x:c r="F1447" s="7" t="str">
        <x:v>信用点</x:v>
      </x:c>
      <x:c r="G1447" s="6" t="n">
        <x:v>6400</x:v>
      </x:c>
      <x:c r="H1447" s="6" t="str">
        <x:v>https://raw.githubusercontent.com/Mar-7th/StarRailRes/dbe8cdfcfb0bf657b9fe1cf92d5537f118ccb487/index_new/cn/character_promotions.json</x:v>
      </x:c>
    </x:row>
    <x:row r="1448" ht="20" customHeight="1">
      <x:c r="A1448" s="6" t="str">
        <x:v>角色突破</x:v>
      </x:c>
      <x:c r="B1448" s="6" t="str">
        <x:v>8003</x:v>
      </x:c>
      <x:c r="C1448" s="6" t="n">
        <x:v>1</x:v>
      </x:c>
      <x:c r="D1448" s="6" t="n">
        <x:v>2</x:v>
      </x:c>
      <x:c r="E1448" s="7" t="str">
        <x:v>111011</x:v>
      </x:c>
      <x:c r="F1448" s="7" t="str">
        <x:v>掠夺的本能</x:v>
      </x:c>
      <x:c r="G1448" s="6" t="n">
        <x:v>8</x:v>
      </x:c>
      <x:c r="H1448" s="6" t="str">
        <x:v>https://raw.githubusercontent.com/Mar-7th/StarRailRes/dbe8cdfcfb0bf657b9fe1cf92d5537f118ccb487/index_new/cn/character_promotions.json</x:v>
      </x:c>
    </x:row>
    <x:row r="1449" ht="20" customHeight="1">
      <x:c r="A1449" s="6" t="str">
        <x:v>角色突破</x:v>
      </x:c>
      <x:c r="B1449" s="6" t="str">
        <x:v>8003</x:v>
      </x:c>
      <x:c r="C1449" s="6" t="n">
        <x:v>2</x:v>
      </x:c>
      <x:c r="D1449" s="6" t="n">
        <x:v>3</x:v>
      </x:c>
      <x:c r="E1449" s="7" t="str">
        <x:v>2</x:v>
      </x:c>
      <x:c r="F1449" s="7" t="str">
        <x:v>信用点</x:v>
      </x:c>
      <x:c r="G1449" s="6" t="n">
        <x:v>12800</x:v>
      </x:c>
      <x:c r="H1449" s="6" t="str">
        <x:v>https://raw.githubusercontent.com/Mar-7th/StarRailRes/dbe8cdfcfb0bf657b9fe1cf92d5537f118ccb487/index_new/cn/character_promotions.json</x:v>
      </x:c>
    </x:row>
    <x:row r="1450" ht="20" customHeight="1">
      <x:c r="A1450" s="6" t="str">
        <x:v>角色突破</x:v>
      </x:c>
      <x:c r="B1450" s="6" t="str">
        <x:v>8003</x:v>
      </x:c>
      <x:c r="C1450" s="6" t="n">
        <x:v>2</x:v>
      </x:c>
      <x:c r="D1450" s="6" t="n">
        <x:v>3</x:v>
      </x:c>
      <x:c r="E1450" s="7" t="str">
        <x:v>111012</x:v>
      </x:c>
      <x:c r="F1450" s="7" t="str">
        <x:v>篡改的野心</x:v>
      </x:c>
      <x:c r="G1450" s="6" t="n">
        <x:v>5</x:v>
      </x:c>
      <x:c r="H1450" s="6" t="str">
        <x:v>https://raw.githubusercontent.com/Mar-7th/StarRailRes/dbe8cdfcfb0bf657b9fe1cf92d5537f118ccb487/index_new/cn/character_promotions.json</x:v>
      </x:c>
    </x:row>
    <x:row r="1451" ht="20" customHeight="1">
      <x:c r="A1451" s="6" t="str">
        <x:v>角色突破</x:v>
      </x:c>
      <x:c r="B1451" s="6" t="str">
        <x:v>8003</x:v>
      </x:c>
      <x:c r="C1451" s="6" t="n">
        <x:v>2</x:v>
      </x:c>
      <x:c r="D1451" s="6" t="n">
        <x:v>3</x:v>
      </x:c>
      <x:c r="E1451" s="7" t="str">
        <x:v>110400</x:v>
      </x:c>
      <x:c r="F1451" s="7" t="str">
        <x:v>深邃的星外质</x:v>
      </x:c>
      <x:c r="G1451" s="6" t="n">
        <x:v>4</x:v>
      </x:c>
      <x:c r="H1451" s="6" t="str">
        <x:v>https://raw.githubusercontent.com/Mar-7th/StarRailRes/dbe8cdfcfb0bf657b9fe1cf92d5537f118ccb487/index_new/cn/character_promotions.json</x:v>
      </x:c>
    </x:row>
    <x:row r="1452" ht="20" customHeight="1">
      <x:c r="A1452" s="6" t="str">
        <x:v>角色突破</x:v>
      </x:c>
      <x:c r="B1452" s="6" t="str">
        <x:v>8003</x:v>
      </x:c>
      <x:c r="C1452" s="6" t="n">
        <x:v>3</x:v>
      </x:c>
      <x:c r="D1452" s="6" t="n">
        <x:v>4</x:v>
      </x:c>
      <x:c r="E1452" s="7" t="str">
        <x:v>2</x:v>
      </x:c>
      <x:c r="F1452" s="7" t="str">
        <x:v>信用点</x:v>
      </x:c>
      <x:c r="G1452" s="6" t="n">
        <x:v>32000</x:v>
      </x:c>
      <x:c r="H1452" s="6" t="str">
        <x:v>https://raw.githubusercontent.com/Mar-7th/StarRailRes/dbe8cdfcfb0bf657b9fe1cf92d5537f118ccb487/index_new/cn/character_promotions.json</x:v>
      </x:c>
    </x:row>
    <x:row r="1453" ht="20" customHeight="1">
      <x:c r="A1453" s="6" t="str">
        <x:v>角色突破</x:v>
      </x:c>
      <x:c r="B1453" s="6" t="str">
        <x:v>8003</x:v>
      </x:c>
      <x:c r="C1453" s="6" t="n">
        <x:v>3</x:v>
      </x:c>
      <x:c r="D1453" s="6" t="n">
        <x:v>4</x:v>
      </x:c>
      <x:c r="E1453" s="7" t="str">
        <x:v>111012</x:v>
      </x:c>
      <x:c r="F1453" s="7" t="str">
        <x:v>篡改的野心</x:v>
      </x:c>
      <x:c r="G1453" s="6" t="n">
        <x:v>8</x:v>
      </x:c>
      <x:c r="H1453" s="6" t="str">
        <x:v>https://raw.githubusercontent.com/Mar-7th/StarRailRes/dbe8cdfcfb0bf657b9fe1cf92d5537f118ccb487/index_new/cn/character_promotions.json</x:v>
      </x:c>
    </x:row>
    <x:row r="1454" ht="20" customHeight="1">
      <x:c r="A1454" s="6" t="str">
        <x:v>角色突破</x:v>
      </x:c>
      <x:c r="B1454" s="6" t="str">
        <x:v>8003</x:v>
      </x:c>
      <x:c r="C1454" s="6" t="n">
        <x:v>3</x:v>
      </x:c>
      <x:c r="D1454" s="6" t="n">
        <x:v>4</x:v>
      </x:c>
      <x:c r="E1454" s="7" t="str">
        <x:v>110400</x:v>
      </x:c>
      <x:c r="F1454" s="7" t="str">
        <x:v>深邃的星外质</x:v>
      </x:c>
      <x:c r="G1454" s="6" t="n">
        <x:v>6</x:v>
      </x:c>
      <x:c r="H1454" s="6" t="str">
        <x:v>https://raw.githubusercontent.com/Mar-7th/StarRailRes/dbe8cdfcfb0bf657b9fe1cf92d5537f118ccb487/index_new/cn/character_promotions.json</x:v>
      </x:c>
    </x:row>
    <x:row r="1455" ht="20" customHeight="1">
      <x:c r="A1455" s="6" t="str">
        <x:v>角色突破</x:v>
      </x:c>
      <x:c r="B1455" s="6" t="str">
        <x:v>8003</x:v>
      </x:c>
      <x:c r="C1455" s="6" t="n">
        <x:v>4</x:v>
      </x:c>
      <x:c r="D1455" s="6" t="n">
        <x:v>5</x:v>
      </x:c>
      <x:c r="E1455" s="7" t="str">
        <x:v>2</x:v>
      </x:c>
      <x:c r="F1455" s="7" t="str">
        <x:v>信用点</x:v>
      </x:c>
      <x:c r="G1455" s="6" t="n">
        <x:v>64000</x:v>
      </x:c>
      <x:c r="H1455" s="6" t="str">
        <x:v>https://raw.githubusercontent.com/Mar-7th/StarRailRes/dbe8cdfcfb0bf657b9fe1cf92d5537f118ccb487/index_new/cn/character_promotions.json</x:v>
      </x:c>
    </x:row>
    <x:row r="1456" ht="20" customHeight="1">
      <x:c r="A1456" s="6" t="str">
        <x:v>角色突破</x:v>
      </x:c>
      <x:c r="B1456" s="6" t="str">
        <x:v>8003</x:v>
      </x:c>
      <x:c r="C1456" s="6" t="n">
        <x:v>4</x:v>
      </x:c>
      <x:c r="D1456" s="6" t="n">
        <x:v>5</x:v>
      </x:c>
      <x:c r="E1456" s="7" t="str">
        <x:v>111013</x:v>
      </x:c>
      <x:c r="F1456" s="7" t="str">
        <x:v>践踏的意志</x:v>
      </x:c>
      <x:c r="G1456" s="6" t="n">
        <x:v>5</x:v>
      </x:c>
      <x:c r="H1456" s="6" t="str">
        <x:v>https://raw.githubusercontent.com/Mar-7th/StarRailRes/dbe8cdfcfb0bf657b9fe1cf92d5537f118ccb487/index_new/cn/character_promotions.json</x:v>
      </x:c>
    </x:row>
    <x:row r="1457" ht="20" customHeight="1">
      <x:c r="A1457" s="6" t="str">
        <x:v>角色突破</x:v>
      </x:c>
      <x:c r="B1457" s="6" t="str">
        <x:v>8003</x:v>
      </x:c>
      <x:c r="C1457" s="6" t="n">
        <x:v>4</x:v>
      </x:c>
      <x:c r="D1457" s="6" t="n">
        <x:v>5</x:v>
      </x:c>
      <x:c r="E1457" s="7" t="str">
        <x:v>110400</x:v>
      </x:c>
      <x:c r="F1457" s="7" t="str">
        <x:v>深邃的星外质</x:v>
      </x:c>
      <x:c r="G1457" s="6" t="n">
        <x:v>8</x:v>
      </x:c>
      <x:c r="H1457" s="6" t="str">
        <x:v>https://raw.githubusercontent.com/Mar-7th/StarRailRes/dbe8cdfcfb0bf657b9fe1cf92d5537f118ccb487/index_new/cn/character_promotions.json</x:v>
      </x:c>
    </x:row>
    <x:row r="1458" ht="20" customHeight="1">
      <x:c r="A1458" s="6" t="str">
        <x:v>角色突破</x:v>
      </x:c>
      <x:c r="B1458" s="6" t="str">
        <x:v>8003</x:v>
      </x:c>
      <x:c r="C1458" s="6" t="n">
        <x:v>5</x:v>
      </x:c>
      <x:c r="D1458" s="6" t="n">
        <x:v>6</x:v>
      </x:c>
      <x:c r="E1458" s="7" t="str">
        <x:v>2</x:v>
      </x:c>
      <x:c r="F1458" s="7" t="str">
        <x:v>信用点</x:v>
      </x:c>
      <x:c r="G1458" s="6" t="n">
        <x:v>128000</x:v>
      </x:c>
      <x:c r="H1458" s="6" t="str">
        <x:v>https://raw.githubusercontent.com/Mar-7th/StarRailRes/dbe8cdfcfb0bf657b9fe1cf92d5537f118ccb487/index_new/cn/character_promotions.json</x:v>
      </x:c>
    </x:row>
    <x:row r="1459" ht="20" customHeight="1">
      <x:c r="A1459" s="6" t="str">
        <x:v>角色突破</x:v>
      </x:c>
      <x:c r="B1459" s="6" t="str">
        <x:v>8003</x:v>
      </x:c>
      <x:c r="C1459" s="6" t="n">
        <x:v>5</x:v>
      </x:c>
      <x:c r="D1459" s="6" t="n">
        <x:v>6</x:v>
      </x:c>
      <x:c r="E1459" s="7" t="str">
        <x:v>111013</x:v>
      </x:c>
      <x:c r="F1459" s="7" t="str">
        <x:v>践踏的意志</x:v>
      </x:c>
      <x:c r="G1459" s="6" t="n">
        <x:v>7</x:v>
      </x:c>
      <x:c r="H1459" s="6" t="str">
        <x:v>https://raw.githubusercontent.com/Mar-7th/StarRailRes/dbe8cdfcfb0bf657b9fe1cf92d5537f118ccb487/index_new/cn/character_promotions.json</x:v>
      </x:c>
    </x:row>
    <x:row r="1460" ht="20" customHeight="1">
      <x:c r="A1460" s="6" t="str">
        <x:v>角色突破</x:v>
      </x:c>
      <x:c r="B1460" s="6" t="str">
        <x:v>8003</x:v>
      </x:c>
      <x:c r="C1460" s="6" t="n">
        <x:v>5</x:v>
      </x:c>
      <x:c r="D1460" s="6" t="n">
        <x:v>6</x:v>
      </x:c>
      <x:c r="E1460" s="7" t="str">
        <x:v>110400</x:v>
      </x:c>
      <x:c r="F1460" s="7" t="str">
        <x:v>深邃的星外质</x:v>
      </x:c>
      <x:c r="G1460" s="6" t="n">
        <x:v>10</x:v>
      </x:c>
      <x:c r="H1460" s="6" t="str">
        <x:v>https://raw.githubusercontent.com/Mar-7th/StarRailRes/dbe8cdfcfb0bf657b9fe1cf92d5537f118ccb487/index_new/cn/character_promotions.json</x:v>
      </x:c>
    </x:row>
    <x:row r="1461" ht="20" customHeight="1">
      <x:c r="A1461" s="6" t="str">
        <x:v>角色突破</x:v>
      </x:c>
      <x:c r="B1461" s="6" t="str">
        <x:v>8004</x:v>
      </x:c>
      <x:c r="C1461" s="6" t="n">
        <x:v>0</x:v>
      </x:c>
      <x:c r="D1461" s="6" t="n">
        <x:v>1</x:v>
      </x:c>
      <x:c r="E1461" s="7" t="str">
        <x:v>2</x:v>
      </x:c>
      <x:c r="F1461" s="7" t="str">
        <x:v>信用点</x:v>
      </x:c>
      <x:c r="G1461" s="6" t="n">
        <x:v>3200</x:v>
      </x:c>
      <x:c r="H1461" s="6" t="str">
        <x:v>https://raw.githubusercontent.com/Mar-7th/StarRailRes/dbe8cdfcfb0bf657b9fe1cf92d5537f118ccb487/index_new/cn/character_promotions.json</x:v>
      </x:c>
    </x:row>
    <x:row r="1462" ht="20" customHeight="1">
      <x:c r="A1462" s="6" t="str">
        <x:v>角色突破</x:v>
      </x:c>
      <x:c r="B1462" s="6" t="str">
        <x:v>8004</x:v>
      </x:c>
      <x:c r="C1462" s="6" t="n">
        <x:v>0</x:v>
      </x:c>
      <x:c r="D1462" s="6" t="n">
        <x:v>1</x:v>
      </x:c>
      <x:c r="E1462" s="7" t="str">
        <x:v>111011</x:v>
      </x:c>
      <x:c r="F1462" s="7" t="str">
        <x:v>掠夺的本能</x:v>
      </x:c>
      <x:c r="G1462" s="6" t="n">
        <x:v>4</x:v>
      </x:c>
      <x:c r="H1462" s="6" t="str">
        <x:v>https://raw.githubusercontent.com/Mar-7th/StarRailRes/dbe8cdfcfb0bf657b9fe1cf92d5537f118ccb487/index_new/cn/character_promotions.json</x:v>
      </x:c>
    </x:row>
    <x:row r="1463" ht="20" customHeight="1">
      <x:c r="A1463" s="6" t="str">
        <x:v>角色突破</x:v>
      </x:c>
      <x:c r="B1463" s="6" t="str">
        <x:v>8004</x:v>
      </x:c>
      <x:c r="C1463" s="6" t="n">
        <x:v>1</x:v>
      </x:c>
      <x:c r="D1463" s="6" t="n">
        <x:v>2</x:v>
      </x:c>
      <x:c r="E1463" s="7" t="str">
        <x:v>2</x:v>
      </x:c>
      <x:c r="F1463" s="7" t="str">
        <x:v>信用点</x:v>
      </x:c>
      <x:c r="G1463" s="6" t="n">
        <x:v>6400</x:v>
      </x:c>
      <x:c r="H1463" s="6" t="str">
        <x:v>https://raw.githubusercontent.com/Mar-7th/StarRailRes/dbe8cdfcfb0bf657b9fe1cf92d5537f118ccb487/index_new/cn/character_promotions.json</x:v>
      </x:c>
    </x:row>
    <x:row r="1464" ht="20" customHeight="1">
      <x:c r="A1464" s="6" t="str">
        <x:v>角色突破</x:v>
      </x:c>
      <x:c r="B1464" s="6" t="str">
        <x:v>8004</x:v>
      </x:c>
      <x:c r="C1464" s="6" t="n">
        <x:v>1</x:v>
      </x:c>
      <x:c r="D1464" s="6" t="n">
        <x:v>2</x:v>
      </x:c>
      <x:c r="E1464" s="7" t="str">
        <x:v>111011</x:v>
      </x:c>
      <x:c r="F1464" s="7" t="str">
        <x:v>掠夺的本能</x:v>
      </x:c>
      <x:c r="G1464" s="6" t="n">
        <x:v>8</x:v>
      </x:c>
      <x:c r="H1464" s="6" t="str">
        <x:v>https://raw.githubusercontent.com/Mar-7th/StarRailRes/dbe8cdfcfb0bf657b9fe1cf92d5537f118ccb487/index_new/cn/character_promotions.json</x:v>
      </x:c>
    </x:row>
    <x:row r="1465" ht="20" customHeight="1">
      <x:c r="A1465" s="6" t="str">
        <x:v>角色突破</x:v>
      </x:c>
      <x:c r="B1465" s="6" t="str">
        <x:v>8004</x:v>
      </x:c>
      <x:c r="C1465" s="6" t="n">
        <x:v>2</x:v>
      </x:c>
      <x:c r="D1465" s="6" t="n">
        <x:v>3</x:v>
      </x:c>
      <x:c r="E1465" s="7" t="str">
        <x:v>2</x:v>
      </x:c>
      <x:c r="F1465" s="7" t="str">
        <x:v>信用点</x:v>
      </x:c>
      <x:c r="G1465" s="6" t="n">
        <x:v>12800</x:v>
      </x:c>
      <x:c r="H1465" s="6" t="str">
        <x:v>https://raw.githubusercontent.com/Mar-7th/StarRailRes/dbe8cdfcfb0bf657b9fe1cf92d5537f118ccb487/index_new/cn/character_promotions.json</x:v>
      </x:c>
    </x:row>
    <x:row r="1466" ht="20" customHeight="1">
      <x:c r="A1466" s="6" t="str">
        <x:v>角色突破</x:v>
      </x:c>
      <x:c r="B1466" s="6" t="str">
        <x:v>8004</x:v>
      </x:c>
      <x:c r="C1466" s="6" t="n">
        <x:v>2</x:v>
      </x:c>
      <x:c r="D1466" s="6" t="n">
        <x:v>3</x:v>
      </x:c>
      <x:c r="E1466" s="7" t="str">
        <x:v>111012</x:v>
      </x:c>
      <x:c r="F1466" s="7" t="str">
        <x:v>篡改的野心</x:v>
      </x:c>
      <x:c r="G1466" s="6" t="n">
        <x:v>5</x:v>
      </x:c>
      <x:c r="H1466" s="6" t="str">
        <x:v>https://raw.githubusercontent.com/Mar-7th/StarRailRes/dbe8cdfcfb0bf657b9fe1cf92d5537f118ccb487/index_new/cn/character_promotions.json</x:v>
      </x:c>
    </x:row>
    <x:row r="1467" ht="20" customHeight="1">
      <x:c r="A1467" s="6" t="str">
        <x:v>角色突破</x:v>
      </x:c>
      <x:c r="B1467" s="6" t="str">
        <x:v>8004</x:v>
      </x:c>
      <x:c r="C1467" s="6" t="n">
        <x:v>2</x:v>
      </x:c>
      <x:c r="D1467" s="6" t="n">
        <x:v>3</x:v>
      </x:c>
      <x:c r="E1467" s="7" t="str">
        <x:v>110400</x:v>
      </x:c>
      <x:c r="F1467" s="7" t="str">
        <x:v>深邃的星外质</x:v>
      </x:c>
      <x:c r="G1467" s="6" t="n">
        <x:v>4</x:v>
      </x:c>
      <x:c r="H1467" s="6" t="str">
        <x:v>https://raw.githubusercontent.com/Mar-7th/StarRailRes/dbe8cdfcfb0bf657b9fe1cf92d5537f118ccb487/index_new/cn/character_promotions.json</x:v>
      </x:c>
    </x:row>
    <x:row r="1468" ht="20" customHeight="1">
      <x:c r="A1468" s="6" t="str">
        <x:v>角色突破</x:v>
      </x:c>
      <x:c r="B1468" s="6" t="str">
        <x:v>8004</x:v>
      </x:c>
      <x:c r="C1468" s="6" t="n">
        <x:v>3</x:v>
      </x:c>
      <x:c r="D1468" s="6" t="n">
        <x:v>4</x:v>
      </x:c>
      <x:c r="E1468" s="7" t="str">
        <x:v>2</x:v>
      </x:c>
      <x:c r="F1468" s="7" t="str">
        <x:v>信用点</x:v>
      </x:c>
      <x:c r="G1468" s="6" t="n">
        <x:v>32000</x:v>
      </x:c>
      <x:c r="H1468" s="6" t="str">
        <x:v>https://raw.githubusercontent.com/Mar-7th/StarRailRes/dbe8cdfcfb0bf657b9fe1cf92d5537f118ccb487/index_new/cn/character_promotions.json</x:v>
      </x:c>
    </x:row>
    <x:row r="1469" ht="20" customHeight="1">
      <x:c r="A1469" s="6" t="str">
        <x:v>角色突破</x:v>
      </x:c>
      <x:c r="B1469" s="6" t="str">
        <x:v>8004</x:v>
      </x:c>
      <x:c r="C1469" s="6" t="n">
        <x:v>3</x:v>
      </x:c>
      <x:c r="D1469" s="6" t="n">
        <x:v>4</x:v>
      </x:c>
      <x:c r="E1469" s="7" t="str">
        <x:v>111012</x:v>
      </x:c>
      <x:c r="F1469" s="7" t="str">
        <x:v>篡改的野心</x:v>
      </x:c>
      <x:c r="G1469" s="6" t="n">
        <x:v>8</x:v>
      </x:c>
      <x:c r="H1469" s="6" t="str">
        <x:v>https://raw.githubusercontent.com/Mar-7th/StarRailRes/dbe8cdfcfb0bf657b9fe1cf92d5537f118ccb487/index_new/cn/character_promotions.json</x:v>
      </x:c>
    </x:row>
    <x:row r="1470" ht="20" customHeight="1">
      <x:c r="A1470" s="6" t="str">
        <x:v>角色突破</x:v>
      </x:c>
      <x:c r="B1470" s="6" t="str">
        <x:v>8004</x:v>
      </x:c>
      <x:c r="C1470" s="6" t="n">
        <x:v>3</x:v>
      </x:c>
      <x:c r="D1470" s="6" t="n">
        <x:v>4</x:v>
      </x:c>
      <x:c r="E1470" s="7" t="str">
        <x:v>110400</x:v>
      </x:c>
      <x:c r="F1470" s="7" t="str">
        <x:v>深邃的星外质</x:v>
      </x:c>
      <x:c r="G1470" s="6" t="n">
        <x:v>6</x:v>
      </x:c>
      <x:c r="H1470" s="6" t="str">
        <x:v>https://raw.githubusercontent.com/Mar-7th/StarRailRes/dbe8cdfcfb0bf657b9fe1cf92d5537f118ccb487/index_new/cn/character_promotions.json</x:v>
      </x:c>
    </x:row>
    <x:row r="1471" ht="20" customHeight="1">
      <x:c r="A1471" s="6" t="str">
        <x:v>角色突破</x:v>
      </x:c>
      <x:c r="B1471" s="6" t="str">
        <x:v>8004</x:v>
      </x:c>
      <x:c r="C1471" s="6" t="n">
        <x:v>4</x:v>
      </x:c>
      <x:c r="D1471" s="6" t="n">
        <x:v>5</x:v>
      </x:c>
      <x:c r="E1471" s="7" t="str">
        <x:v>2</x:v>
      </x:c>
      <x:c r="F1471" s="7" t="str">
        <x:v>信用点</x:v>
      </x:c>
      <x:c r="G1471" s="6" t="n">
        <x:v>64000</x:v>
      </x:c>
      <x:c r="H1471" s="6" t="str">
        <x:v>https://raw.githubusercontent.com/Mar-7th/StarRailRes/dbe8cdfcfb0bf657b9fe1cf92d5537f118ccb487/index_new/cn/character_promotions.json</x:v>
      </x:c>
    </x:row>
    <x:row r="1472" ht="20" customHeight="1">
      <x:c r="A1472" s="6" t="str">
        <x:v>角色突破</x:v>
      </x:c>
      <x:c r="B1472" s="6" t="str">
        <x:v>8004</x:v>
      </x:c>
      <x:c r="C1472" s="6" t="n">
        <x:v>4</x:v>
      </x:c>
      <x:c r="D1472" s="6" t="n">
        <x:v>5</x:v>
      </x:c>
      <x:c r="E1472" s="7" t="str">
        <x:v>111013</x:v>
      </x:c>
      <x:c r="F1472" s="7" t="str">
        <x:v>践踏的意志</x:v>
      </x:c>
      <x:c r="G1472" s="6" t="n">
        <x:v>5</x:v>
      </x:c>
      <x:c r="H1472" s="6" t="str">
        <x:v>https://raw.githubusercontent.com/Mar-7th/StarRailRes/dbe8cdfcfb0bf657b9fe1cf92d5537f118ccb487/index_new/cn/character_promotions.json</x:v>
      </x:c>
    </x:row>
    <x:row r="1473" ht="20" customHeight="1">
      <x:c r="A1473" s="6" t="str">
        <x:v>角色突破</x:v>
      </x:c>
      <x:c r="B1473" s="6" t="str">
        <x:v>8004</x:v>
      </x:c>
      <x:c r="C1473" s="6" t="n">
        <x:v>4</x:v>
      </x:c>
      <x:c r="D1473" s="6" t="n">
        <x:v>5</x:v>
      </x:c>
      <x:c r="E1473" s="7" t="str">
        <x:v>110400</x:v>
      </x:c>
      <x:c r="F1473" s="7" t="str">
        <x:v>深邃的星外质</x:v>
      </x:c>
      <x:c r="G1473" s="6" t="n">
        <x:v>8</x:v>
      </x:c>
      <x:c r="H1473" s="6" t="str">
        <x:v>https://raw.githubusercontent.com/Mar-7th/StarRailRes/dbe8cdfcfb0bf657b9fe1cf92d5537f118ccb487/index_new/cn/character_promotions.json</x:v>
      </x:c>
    </x:row>
    <x:row r="1474" ht="20" customHeight="1">
      <x:c r="A1474" s="6" t="str">
        <x:v>角色突破</x:v>
      </x:c>
      <x:c r="B1474" s="6" t="str">
        <x:v>8004</x:v>
      </x:c>
      <x:c r="C1474" s="6" t="n">
        <x:v>5</x:v>
      </x:c>
      <x:c r="D1474" s="6" t="n">
        <x:v>6</x:v>
      </x:c>
      <x:c r="E1474" s="7" t="str">
        <x:v>2</x:v>
      </x:c>
      <x:c r="F1474" s="7" t="str">
        <x:v>信用点</x:v>
      </x:c>
      <x:c r="G1474" s="6" t="n">
        <x:v>128000</x:v>
      </x:c>
      <x:c r="H1474" s="6" t="str">
        <x:v>https://raw.githubusercontent.com/Mar-7th/StarRailRes/dbe8cdfcfb0bf657b9fe1cf92d5537f118ccb487/index_new/cn/character_promotions.json</x:v>
      </x:c>
    </x:row>
    <x:row r="1475" ht="20" customHeight="1">
      <x:c r="A1475" s="6" t="str">
        <x:v>角色突破</x:v>
      </x:c>
      <x:c r="B1475" s="6" t="str">
        <x:v>8004</x:v>
      </x:c>
      <x:c r="C1475" s="6" t="n">
        <x:v>5</x:v>
      </x:c>
      <x:c r="D1475" s="6" t="n">
        <x:v>6</x:v>
      </x:c>
      <x:c r="E1475" s="7" t="str">
        <x:v>111013</x:v>
      </x:c>
      <x:c r="F1475" s="7" t="str">
        <x:v>践踏的意志</x:v>
      </x:c>
      <x:c r="G1475" s="6" t="n">
        <x:v>7</x:v>
      </x:c>
      <x:c r="H1475" s="6" t="str">
        <x:v>https://raw.githubusercontent.com/Mar-7th/StarRailRes/dbe8cdfcfb0bf657b9fe1cf92d5537f118ccb487/index_new/cn/character_promotions.json</x:v>
      </x:c>
    </x:row>
    <x:row r="1476" ht="20" customHeight="1">
      <x:c r="A1476" s="6" t="str">
        <x:v>角色突破</x:v>
      </x:c>
      <x:c r="B1476" s="6" t="str">
        <x:v>8004</x:v>
      </x:c>
      <x:c r="C1476" s="6" t="n">
        <x:v>5</x:v>
      </x:c>
      <x:c r="D1476" s="6" t="n">
        <x:v>6</x:v>
      </x:c>
      <x:c r="E1476" s="7" t="str">
        <x:v>110400</x:v>
      </x:c>
      <x:c r="F1476" s="7" t="str">
        <x:v>深邃的星外质</x:v>
      </x:c>
      <x:c r="G1476" s="6" t="n">
        <x:v>10</x:v>
      </x:c>
      <x:c r="H1476" s="6" t="str">
        <x:v>https://raw.githubusercontent.com/Mar-7th/StarRailRes/dbe8cdfcfb0bf657b9fe1cf92d5537f118ccb487/index_new/cn/character_promotions.json</x:v>
      </x:c>
    </x:row>
    <x:row r="1477" ht="20" customHeight="1">
      <x:c r="A1477" s="6" t="str">
        <x:v>角色突破</x:v>
      </x:c>
      <x:c r="B1477" s="6" t="str">
        <x:v>8005</x:v>
      </x:c>
      <x:c r="C1477" s="6" t="n">
        <x:v>0</x:v>
      </x:c>
      <x:c r="D1477" s="6" t="n">
        <x:v>1</x:v>
      </x:c>
      <x:c r="E1477" s="7" t="str">
        <x:v>2</x:v>
      </x:c>
      <x:c r="F1477" s="7" t="str">
        <x:v>信用点</x:v>
      </x:c>
      <x:c r="G1477" s="6" t="n">
        <x:v>3200</x:v>
      </x:c>
      <x:c r="H1477" s="6" t="str">
        <x:v>https://raw.githubusercontent.com/Mar-7th/StarRailRes/dbe8cdfcfb0bf657b9fe1cf92d5537f118ccb487/index_new/cn/character_promotions.json</x:v>
      </x:c>
    </x:row>
    <x:row r="1478" ht="20" customHeight="1">
      <x:c r="A1478" s="6" t="str">
        <x:v>角色突破</x:v>
      </x:c>
      <x:c r="B1478" s="6" t="str">
        <x:v>8005</x:v>
      </x:c>
      <x:c r="C1478" s="6" t="n">
        <x:v>0</x:v>
      </x:c>
      <x:c r="D1478" s="6" t="n">
        <x:v>1</x:v>
      </x:c>
      <x:c r="E1478" s="7" t="str">
        <x:v>111011</x:v>
      </x:c>
      <x:c r="F1478" s="7" t="str">
        <x:v>掠夺的本能</x:v>
      </x:c>
      <x:c r="G1478" s="6" t="n">
        <x:v>4</x:v>
      </x:c>
      <x:c r="H1478" s="6" t="str">
        <x:v>https://raw.githubusercontent.com/Mar-7th/StarRailRes/dbe8cdfcfb0bf657b9fe1cf92d5537f118ccb487/index_new/cn/character_promotions.json</x:v>
      </x:c>
    </x:row>
    <x:row r="1479" ht="20" customHeight="1">
      <x:c r="A1479" s="6" t="str">
        <x:v>角色突破</x:v>
      </x:c>
      <x:c r="B1479" s="6" t="str">
        <x:v>8005</x:v>
      </x:c>
      <x:c r="C1479" s="6" t="n">
        <x:v>1</x:v>
      </x:c>
      <x:c r="D1479" s="6" t="n">
        <x:v>2</x:v>
      </x:c>
      <x:c r="E1479" s="7" t="str">
        <x:v>2</x:v>
      </x:c>
      <x:c r="F1479" s="7" t="str">
        <x:v>信用点</x:v>
      </x:c>
      <x:c r="G1479" s="6" t="n">
        <x:v>6400</x:v>
      </x:c>
      <x:c r="H1479" s="6" t="str">
        <x:v>https://raw.githubusercontent.com/Mar-7th/StarRailRes/dbe8cdfcfb0bf657b9fe1cf92d5537f118ccb487/index_new/cn/character_promotions.json</x:v>
      </x:c>
    </x:row>
    <x:row r="1480" ht="20" customHeight="1">
      <x:c r="A1480" s="6" t="str">
        <x:v>角色突破</x:v>
      </x:c>
      <x:c r="B1480" s="6" t="str">
        <x:v>8005</x:v>
      </x:c>
      <x:c r="C1480" s="6" t="n">
        <x:v>1</x:v>
      </x:c>
      <x:c r="D1480" s="6" t="n">
        <x:v>2</x:v>
      </x:c>
      <x:c r="E1480" s="7" t="str">
        <x:v>111011</x:v>
      </x:c>
      <x:c r="F1480" s="7" t="str">
        <x:v>掠夺的本能</x:v>
      </x:c>
      <x:c r="G1480" s="6" t="n">
        <x:v>8</x:v>
      </x:c>
      <x:c r="H1480" s="6" t="str">
        <x:v>https://raw.githubusercontent.com/Mar-7th/StarRailRes/dbe8cdfcfb0bf657b9fe1cf92d5537f118ccb487/index_new/cn/character_promotions.json</x:v>
      </x:c>
    </x:row>
    <x:row r="1481" ht="20" customHeight="1">
      <x:c r="A1481" s="6" t="str">
        <x:v>角色突破</x:v>
      </x:c>
      <x:c r="B1481" s="6" t="str">
        <x:v>8005</x:v>
      </x:c>
      <x:c r="C1481" s="6" t="n">
        <x:v>2</x:v>
      </x:c>
      <x:c r="D1481" s="6" t="n">
        <x:v>3</x:v>
      </x:c>
      <x:c r="E1481" s="7" t="str">
        <x:v>2</x:v>
      </x:c>
      <x:c r="F1481" s="7" t="str">
        <x:v>信用点</x:v>
      </x:c>
      <x:c r="G1481" s="6" t="n">
        <x:v>12800</x:v>
      </x:c>
      <x:c r="H1481" s="6" t="str">
        <x:v>https://raw.githubusercontent.com/Mar-7th/StarRailRes/dbe8cdfcfb0bf657b9fe1cf92d5537f118ccb487/index_new/cn/character_promotions.json</x:v>
      </x:c>
    </x:row>
    <x:row r="1482" ht="20" customHeight="1">
      <x:c r="A1482" s="6" t="str">
        <x:v>角色突破</x:v>
      </x:c>
      <x:c r="B1482" s="6" t="str">
        <x:v>8005</x:v>
      </x:c>
      <x:c r="C1482" s="6" t="n">
        <x:v>2</x:v>
      </x:c>
      <x:c r="D1482" s="6" t="n">
        <x:v>3</x:v>
      </x:c>
      <x:c r="E1482" s="7" t="str">
        <x:v>111012</x:v>
      </x:c>
      <x:c r="F1482" s="7" t="str">
        <x:v>篡改的野心</x:v>
      </x:c>
      <x:c r="G1482" s="6" t="n">
        <x:v>5</x:v>
      </x:c>
      <x:c r="H1482" s="6" t="str">
        <x:v>https://raw.githubusercontent.com/Mar-7th/StarRailRes/dbe8cdfcfb0bf657b9fe1cf92d5537f118ccb487/index_new/cn/character_promotions.json</x:v>
      </x:c>
    </x:row>
    <x:row r="1483" ht="20" customHeight="1">
      <x:c r="A1483" s="6" t="str">
        <x:v>角色突破</x:v>
      </x:c>
      <x:c r="B1483" s="6" t="str">
        <x:v>8005</x:v>
      </x:c>
      <x:c r="C1483" s="6" t="n">
        <x:v>2</x:v>
      </x:c>
      <x:c r="D1483" s="6" t="n">
        <x:v>3</x:v>
      </x:c>
      <x:c r="E1483" s="7" t="str">
        <x:v>110400</x:v>
      </x:c>
      <x:c r="F1483" s="7" t="str">
        <x:v>深邃的星外质</x:v>
      </x:c>
      <x:c r="G1483" s="6" t="n">
        <x:v>4</x:v>
      </x:c>
      <x:c r="H1483" s="6" t="str">
        <x:v>https://raw.githubusercontent.com/Mar-7th/StarRailRes/dbe8cdfcfb0bf657b9fe1cf92d5537f118ccb487/index_new/cn/character_promotions.json</x:v>
      </x:c>
    </x:row>
    <x:row r="1484" ht="20" customHeight="1">
      <x:c r="A1484" s="6" t="str">
        <x:v>角色突破</x:v>
      </x:c>
      <x:c r="B1484" s="6" t="str">
        <x:v>8005</x:v>
      </x:c>
      <x:c r="C1484" s="6" t="n">
        <x:v>3</x:v>
      </x:c>
      <x:c r="D1484" s="6" t="n">
        <x:v>4</x:v>
      </x:c>
      <x:c r="E1484" s="7" t="str">
        <x:v>2</x:v>
      </x:c>
      <x:c r="F1484" s="7" t="str">
        <x:v>信用点</x:v>
      </x:c>
      <x:c r="G1484" s="6" t="n">
        <x:v>32000</x:v>
      </x:c>
      <x:c r="H1484" s="6" t="str">
        <x:v>https://raw.githubusercontent.com/Mar-7th/StarRailRes/dbe8cdfcfb0bf657b9fe1cf92d5537f118ccb487/index_new/cn/character_promotions.json</x:v>
      </x:c>
    </x:row>
    <x:row r="1485" ht="20" customHeight="1">
      <x:c r="A1485" s="6" t="str">
        <x:v>角色突破</x:v>
      </x:c>
      <x:c r="B1485" s="6" t="str">
        <x:v>8005</x:v>
      </x:c>
      <x:c r="C1485" s="6" t="n">
        <x:v>3</x:v>
      </x:c>
      <x:c r="D1485" s="6" t="n">
        <x:v>4</x:v>
      </x:c>
      <x:c r="E1485" s="7" t="str">
        <x:v>111012</x:v>
      </x:c>
      <x:c r="F1485" s="7" t="str">
        <x:v>篡改的野心</x:v>
      </x:c>
      <x:c r="G1485" s="6" t="n">
        <x:v>8</x:v>
      </x:c>
      <x:c r="H1485" s="6" t="str">
        <x:v>https://raw.githubusercontent.com/Mar-7th/StarRailRes/dbe8cdfcfb0bf657b9fe1cf92d5537f118ccb487/index_new/cn/character_promotions.json</x:v>
      </x:c>
    </x:row>
    <x:row r="1486" ht="20" customHeight="1">
      <x:c r="A1486" s="6" t="str">
        <x:v>角色突破</x:v>
      </x:c>
      <x:c r="B1486" s="6" t="str">
        <x:v>8005</x:v>
      </x:c>
      <x:c r="C1486" s="6" t="n">
        <x:v>3</x:v>
      </x:c>
      <x:c r="D1486" s="6" t="n">
        <x:v>4</x:v>
      </x:c>
      <x:c r="E1486" s="7" t="str">
        <x:v>110400</x:v>
      </x:c>
      <x:c r="F1486" s="7" t="str">
        <x:v>深邃的星外质</x:v>
      </x:c>
      <x:c r="G1486" s="6" t="n">
        <x:v>6</x:v>
      </x:c>
      <x:c r="H1486" s="6" t="str">
        <x:v>https://raw.githubusercontent.com/Mar-7th/StarRailRes/dbe8cdfcfb0bf657b9fe1cf92d5537f118ccb487/index_new/cn/character_promotions.json</x:v>
      </x:c>
    </x:row>
    <x:row r="1487" ht="20" customHeight="1">
      <x:c r="A1487" s="6" t="str">
        <x:v>角色突破</x:v>
      </x:c>
      <x:c r="B1487" s="6" t="str">
        <x:v>8005</x:v>
      </x:c>
      <x:c r="C1487" s="6" t="n">
        <x:v>4</x:v>
      </x:c>
      <x:c r="D1487" s="6" t="n">
        <x:v>5</x:v>
      </x:c>
      <x:c r="E1487" s="7" t="str">
        <x:v>2</x:v>
      </x:c>
      <x:c r="F1487" s="7" t="str">
        <x:v>信用点</x:v>
      </x:c>
      <x:c r="G1487" s="6" t="n">
        <x:v>64000</x:v>
      </x:c>
      <x:c r="H1487" s="6" t="str">
        <x:v>https://raw.githubusercontent.com/Mar-7th/StarRailRes/dbe8cdfcfb0bf657b9fe1cf92d5537f118ccb487/index_new/cn/character_promotions.json</x:v>
      </x:c>
    </x:row>
    <x:row r="1488" ht="20" customHeight="1">
      <x:c r="A1488" s="6" t="str">
        <x:v>角色突破</x:v>
      </x:c>
      <x:c r="B1488" s="6" t="str">
        <x:v>8005</x:v>
      </x:c>
      <x:c r="C1488" s="6" t="n">
        <x:v>4</x:v>
      </x:c>
      <x:c r="D1488" s="6" t="n">
        <x:v>5</x:v>
      </x:c>
      <x:c r="E1488" s="7" t="str">
        <x:v>111013</x:v>
      </x:c>
      <x:c r="F1488" s="7" t="str">
        <x:v>践踏的意志</x:v>
      </x:c>
      <x:c r="G1488" s="6" t="n">
        <x:v>5</x:v>
      </x:c>
      <x:c r="H1488" s="6" t="str">
        <x:v>https://raw.githubusercontent.com/Mar-7th/StarRailRes/dbe8cdfcfb0bf657b9fe1cf92d5537f118ccb487/index_new/cn/character_promotions.json</x:v>
      </x:c>
    </x:row>
    <x:row r="1489" ht="20" customHeight="1">
      <x:c r="A1489" s="6" t="str">
        <x:v>角色突破</x:v>
      </x:c>
      <x:c r="B1489" s="6" t="str">
        <x:v>8005</x:v>
      </x:c>
      <x:c r="C1489" s="6" t="n">
        <x:v>4</x:v>
      </x:c>
      <x:c r="D1489" s="6" t="n">
        <x:v>5</x:v>
      </x:c>
      <x:c r="E1489" s="7" t="str">
        <x:v>110400</x:v>
      </x:c>
      <x:c r="F1489" s="7" t="str">
        <x:v>深邃的星外质</x:v>
      </x:c>
      <x:c r="G1489" s="6" t="n">
        <x:v>8</x:v>
      </x:c>
      <x:c r="H1489" s="6" t="str">
        <x:v>https://raw.githubusercontent.com/Mar-7th/StarRailRes/dbe8cdfcfb0bf657b9fe1cf92d5537f118ccb487/index_new/cn/character_promotions.json</x:v>
      </x:c>
    </x:row>
    <x:row r="1490" ht="20" customHeight="1">
      <x:c r="A1490" s="6" t="str">
        <x:v>角色突破</x:v>
      </x:c>
      <x:c r="B1490" s="6" t="str">
        <x:v>8005</x:v>
      </x:c>
      <x:c r="C1490" s="6" t="n">
        <x:v>5</x:v>
      </x:c>
      <x:c r="D1490" s="6" t="n">
        <x:v>6</x:v>
      </x:c>
      <x:c r="E1490" s="7" t="str">
        <x:v>2</x:v>
      </x:c>
      <x:c r="F1490" s="7" t="str">
        <x:v>信用点</x:v>
      </x:c>
      <x:c r="G1490" s="6" t="n">
        <x:v>128000</x:v>
      </x:c>
      <x:c r="H1490" s="6" t="str">
        <x:v>https://raw.githubusercontent.com/Mar-7th/StarRailRes/dbe8cdfcfb0bf657b9fe1cf92d5537f118ccb487/index_new/cn/character_promotions.json</x:v>
      </x:c>
    </x:row>
    <x:row r="1491" ht="20" customHeight="1">
      <x:c r="A1491" s="6" t="str">
        <x:v>角色突破</x:v>
      </x:c>
      <x:c r="B1491" s="6" t="str">
        <x:v>8005</x:v>
      </x:c>
      <x:c r="C1491" s="6" t="n">
        <x:v>5</x:v>
      </x:c>
      <x:c r="D1491" s="6" t="n">
        <x:v>6</x:v>
      </x:c>
      <x:c r="E1491" s="7" t="str">
        <x:v>111013</x:v>
      </x:c>
      <x:c r="F1491" s="7" t="str">
        <x:v>践踏的意志</x:v>
      </x:c>
      <x:c r="G1491" s="6" t="n">
        <x:v>7</x:v>
      </x:c>
      <x:c r="H1491" s="6" t="str">
        <x:v>https://raw.githubusercontent.com/Mar-7th/StarRailRes/dbe8cdfcfb0bf657b9fe1cf92d5537f118ccb487/index_new/cn/character_promotions.json</x:v>
      </x:c>
    </x:row>
    <x:row r="1492" ht="20" customHeight="1">
      <x:c r="A1492" s="6" t="str">
        <x:v>角色突破</x:v>
      </x:c>
      <x:c r="B1492" s="6" t="str">
        <x:v>8005</x:v>
      </x:c>
      <x:c r="C1492" s="6" t="n">
        <x:v>5</x:v>
      </x:c>
      <x:c r="D1492" s="6" t="n">
        <x:v>6</x:v>
      </x:c>
      <x:c r="E1492" s="7" t="str">
        <x:v>110400</x:v>
      </x:c>
      <x:c r="F1492" s="7" t="str">
        <x:v>深邃的星外质</x:v>
      </x:c>
      <x:c r="G1492" s="6" t="n">
        <x:v>10</x:v>
      </x:c>
      <x:c r="H1492" s="6" t="str">
        <x:v>https://raw.githubusercontent.com/Mar-7th/StarRailRes/dbe8cdfcfb0bf657b9fe1cf92d5537f118ccb487/index_new/cn/character_promotions.json</x:v>
      </x:c>
    </x:row>
    <x:row r="1493" ht="20" customHeight="1">
      <x:c r="A1493" s="6" t="str">
        <x:v>角色突破</x:v>
      </x:c>
      <x:c r="B1493" s="6" t="str">
        <x:v>8006</x:v>
      </x:c>
      <x:c r="C1493" s="6" t="n">
        <x:v>0</x:v>
      </x:c>
      <x:c r="D1493" s="6" t="n">
        <x:v>1</x:v>
      </x:c>
      <x:c r="E1493" s="7" t="str">
        <x:v>2</x:v>
      </x:c>
      <x:c r="F1493" s="7" t="str">
        <x:v>信用点</x:v>
      </x:c>
      <x:c r="G1493" s="6" t="n">
        <x:v>3200</x:v>
      </x:c>
      <x:c r="H1493" s="6" t="str">
        <x:v>https://raw.githubusercontent.com/Mar-7th/StarRailRes/dbe8cdfcfb0bf657b9fe1cf92d5537f118ccb487/index_new/cn/character_promotions.json</x:v>
      </x:c>
    </x:row>
    <x:row r="1494" ht="20" customHeight="1">
      <x:c r="A1494" s="6" t="str">
        <x:v>角色突破</x:v>
      </x:c>
      <x:c r="B1494" s="6" t="str">
        <x:v>8006</x:v>
      </x:c>
      <x:c r="C1494" s="6" t="n">
        <x:v>0</x:v>
      </x:c>
      <x:c r="D1494" s="6" t="n">
        <x:v>1</x:v>
      </x:c>
      <x:c r="E1494" s="7" t="str">
        <x:v>111011</x:v>
      </x:c>
      <x:c r="F1494" s="7" t="str">
        <x:v>掠夺的本能</x:v>
      </x:c>
      <x:c r="G1494" s="6" t="n">
        <x:v>4</x:v>
      </x:c>
      <x:c r="H1494" s="6" t="str">
        <x:v>https://raw.githubusercontent.com/Mar-7th/StarRailRes/dbe8cdfcfb0bf657b9fe1cf92d5537f118ccb487/index_new/cn/character_promotions.json</x:v>
      </x:c>
    </x:row>
    <x:row r="1495" ht="20" customHeight="1">
      <x:c r="A1495" s="6" t="str">
        <x:v>角色突破</x:v>
      </x:c>
      <x:c r="B1495" s="6" t="str">
        <x:v>8006</x:v>
      </x:c>
      <x:c r="C1495" s="6" t="n">
        <x:v>1</x:v>
      </x:c>
      <x:c r="D1495" s="6" t="n">
        <x:v>2</x:v>
      </x:c>
      <x:c r="E1495" s="7" t="str">
        <x:v>2</x:v>
      </x:c>
      <x:c r="F1495" s="7" t="str">
        <x:v>信用点</x:v>
      </x:c>
      <x:c r="G1495" s="6" t="n">
        <x:v>6400</x:v>
      </x:c>
      <x:c r="H1495" s="6" t="str">
        <x:v>https://raw.githubusercontent.com/Mar-7th/StarRailRes/dbe8cdfcfb0bf657b9fe1cf92d5537f118ccb487/index_new/cn/character_promotions.json</x:v>
      </x:c>
    </x:row>
    <x:row r="1496" ht="20" customHeight="1">
      <x:c r="A1496" s="6" t="str">
        <x:v>角色突破</x:v>
      </x:c>
      <x:c r="B1496" s="6" t="str">
        <x:v>8006</x:v>
      </x:c>
      <x:c r="C1496" s="6" t="n">
        <x:v>1</x:v>
      </x:c>
      <x:c r="D1496" s="6" t="n">
        <x:v>2</x:v>
      </x:c>
      <x:c r="E1496" s="7" t="str">
        <x:v>111011</x:v>
      </x:c>
      <x:c r="F1496" s="7" t="str">
        <x:v>掠夺的本能</x:v>
      </x:c>
      <x:c r="G1496" s="6" t="n">
        <x:v>8</x:v>
      </x:c>
      <x:c r="H1496" s="6" t="str">
        <x:v>https://raw.githubusercontent.com/Mar-7th/StarRailRes/dbe8cdfcfb0bf657b9fe1cf92d5537f118ccb487/index_new/cn/character_promotions.json</x:v>
      </x:c>
    </x:row>
    <x:row r="1497" ht="20" customHeight="1">
      <x:c r="A1497" s="6" t="str">
        <x:v>角色突破</x:v>
      </x:c>
      <x:c r="B1497" s="6" t="str">
        <x:v>8006</x:v>
      </x:c>
      <x:c r="C1497" s="6" t="n">
        <x:v>2</x:v>
      </x:c>
      <x:c r="D1497" s="6" t="n">
        <x:v>3</x:v>
      </x:c>
      <x:c r="E1497" s="7" t="str">
        <x:v>2</x:v>
      </x:c>
      <x:c r="F1497" s="7" t="str">
        <x:v>信用点</x:v>
      </x:c>
      <x:c r="G1497" s="6" t="n">
        <x:v>12800</x:v>
      </x:c>
      <x:c r="H1497" s="6" t="str">
        <x:v>https://raw.githubusercontent.com/Mar-7th/StarRailRes/dbe8cdfcfb0bf657b9fe1cf92d5537f118ccb487/index_new/cn/character_promotions.json</x:v>
      </x:c>
    </x:row>
    <x:row r="1498" ht="20" customHeight="1">
      <x:c r="A1498" s="6" t="str">
        <x:v>角色突破</x:v>
      </x:c>
      <x:c r="B1498" s="6" t="str">
        <x:v>8006</x:v>
      </x:c>
      <x:c r="C1498" s="6" t="n">
        <x:v>2</x:v>
      </x:c>
      <x:c r="D1498" s="6" t="n">
        <x:v>3</x:v>
      </x:c>
      <x:c r="E1498" s="7" t="str">
        <x:v>111012</x:v>
      </x:c>
      <x:c r="F1498" s="7" t="str">
        <x:v>篡改的野心</x:v>
      </x:c>
      <x:c r="G1498" s="6" t="n">
        <x:v>5</x:v>
      </x:c>
      <x:c r="H1498" s="6" t="str">
        <x:v>https://raw.githubusercontent.com/Mar-7th/StarRailRes/dbe8cdfcfb0bf657b9fe1cf92d5537f118ccb487/index_new/cn/character_promotions.json</x:v>
      </x:c>
    </x:row>
    <x:row r="1499" ht="20" customHeight="1">
      <x:c r="A1499" s="6" t="str">
        <x:v>角色突破</x:v>
      </x:c>
      <x:c r="B1499" s="6" t="str">
        <x:v>8006</x:v>
      </x:c>
      <x:c r="C1499" s="6" t="n">
        <x:v>2</x:v>
      </x:c>
      <x:c r="D1499" s="6" t="n">
        <x:v>3</x:v>
      </x:c>
      <x:c r="E1499" s="7" t="str">
        <x:v>110400</x:v>
      </x:c>
      <x:c r="F1499" s="7" t="str">
        <x:v>深邃的星外质</x:v>
      </x:c>
      <x:c r="G1499" s="6" t="n">
        <x:v>4</x:v>
      </x:c>
      <x:c r="H1499" s="6" t="str">
        <x:v>https://raw.githubusercontent.com/Mar-7th/StarRailRes/dbe8cdfcfb0bf657b9fe1cf92d5537f118ccb487/index_new/cn/character_promotions.json</x:v>
      </x:c>
    </x:row>
    <x:row r="1500" ht="20" customHeight="1">
      <x:c r="A1500" s="6" t="str">
        <x:v>角色突破</x:v>
      </x:c>
      <x:c r="B1500" s="6" t="str">
        <x:v>8006</x:v>
      </x:c>
      <x:c r="C1500" s="6" t="n">
        <x:v>3</x:v>
      </x:c>
      <x:c r="D1500" s="6" t="n">
        <x:v>4</x:v>
      </x:c>
      <x:c r="E1500" s="7" t="str">
        <x:v>2</x:v>
      </x:c>
      <x:c r="F1500" s="7" t="str">
        <x:v>信用点</x:v>
      </x:c>
      <x:c r="G1500" s="6" t="n">
        <x:v>32000</x:v>
      </x:c>
      <x:c r="H1500" s="6" t="str">
        <x:v>https://raw.githubusercontent.com/Mar-7th/StarRailRes/dbe8cdfcfb0bf657b9fe1cf92d5537f118ccb487/index_new/cn/character_promotions.json</x:v>
      </x:c>
    </x:row>
    <x:row r="1501" ht="20" customHeight="1">
      <x:c r="A1501" s="6" t="str">
        <x:v>角色突破</x:v>
      </x:c>
      <x:c r="B1501" s="6" t="str">
        <x:v>8006</x:v>
      </x:c>
      <x:c r="C1501" s="6" t="n">
        <x:v>3</x:v>
      </x:c>
      <x:c r="D1501" s="6" t="n">
        <x:v>4</x:v>
      </x:c>
      <x:c r="E1501" s="7" t="str">
        <x:v>111012</x:v>
      </x:c>
      <x:c r="F1501" s="7" t="str">
        <x:v>篡改的野心</x:v>
      </x:c>
      <x:c r="G1501" s="6" t="n">
        <x:v>8</x:v>
      </x:c>
      <x:c r="H1501" s="6" t="str">
        <x:v>https://raw.githubusercontent.com/Mar-7th/StarRailRes/dbe8cdfcfb0bf657b9fe1cf92d5537f118ccb487/index_new/cn/character_promotions.json</x:v>
      </x:c>
    </x:row>
    <x:row r="1502" ht="20" customHeight="1">
      <x:c r="A1502" s="6" t="str">
        <x:v>角色突破</x:v>
      </x:c>
      <x:c r="B1502" s="6" t="str">
        <x:v>8006</x:v>
      </x:c>
      <x:c r="C1502" s="6" t="n">
        <x:v>3</x:v>
      </x:c>
      <x:c r="D1502" s="6" t="n">
        <x:v>4</x:v>
      </x:c>
      <x:c r="E1502" s="7" t="str">
        <x:v>110400</x:v>
      </x:c>
      <x:c r="F1502" s="7" t="str">
        <x:v>深邃的星外质</x:v>
      </x:c>
      <x:c r="G1502" s="6" t="n">
        <x:v>6</x:v>
      </x:c>
      <x:c r="H1502" s="6" t="str">
        <x:v>https://raw.githubusercontent.com/Mar-7th/StarRailRes/dbe8cdfcfb0bf657b9fe1cf92d5537f118ccb487/index_new/cn/character_promotions.json</x:v>
      </x:c>
    </x:row>
    <x:row r="1503" ht="20" customHeight="1">
      <x:c r="A1503" s="6" t="str">
        <x:v>角色突破</x:v>
      </x:c>
      <x:c r="B1503" s="6" t="str">
        <x:v>8006</x:v>
      </x:c>
      <x:c r="C1503" s="6" t="n">
        <x:v>4</x:v>
      </x:c>
      <x:c r="D1503" s="6" t="n">
        <x:v>5</x:v>
      </x:c>
      <x:c r="E1503" s="7" t="str">
        <x:v>2</x:v>
      </x:c>
      <x:c r="F1503" s="7" t="str">
        <x:v>信用点</x:v>
      </x:c>
      <x:c r="G1503" s="6" t="n">
        <x:v>64000</x:v>
      </x:c>
      <x:c r="H1503" s="6" t="str">
        <x:v>https://raw.githubusercontent.com/Mar-7th/StarRailRes/dbe8cdfcfb0bf657b9fe1cf92d5537f118ccb487/index_new/cn/character_promotions.json</x:v>
      </x:c>
    </x:row>
    <x:row r="1504" ht="20" customHeight="1">
      <x:c r="A1504" s="6" t="str">
        <x:v>角色突破</x:v>
      </x:c>
      <x:c r="B1504" s="6" t="str">
        <x:v>8006</x:v>
      </x:c>
      <x:c r="C1504" s="6" t="n">
        <x:v>4</x:v>
      </x:c>
      <x:c r="D1504" s="6" t="n">
        <x:v>5</x:v>
      </x:c>
      <x:c r="E1504" s="7" t="str">
        <x:v>111013</x:v>
      </x:c>
      <x:c r="F1504" s="7" t="str">
        <x:v>践踏的意志</x:v>
      </x:c>
      <x:c r="G1504" s="6" t="n">
        <x:v>5</x:v>
      </x:c>
      <x:c r="H1504" s="6" t="str">
        <x:v>https://raw.githubusercontent.com/Mar-7th/StarRailRes/dbe8cdfcfb0bf657b9fe1cf92d5537f118ccb487/index_new/cn/character_promotions.json</x:v>
      </x:c>
    </x:row>
    <x:row r="1505" ht="20" customHeight="1">
      <x:c r="A1505" s="6" t="str">
        <x:v>角色突破</x:v>
      </x:c>
      <x:c r="B1505" s="6" t="str">
        <x:v>8006</x:v>
      </x:c>
      <x:c r="C1505" s="6" t="n">
        <x:v>4</x:v>
      </x:c>
      <x:c r="D1505" s="6" t="n">
        <x:v>5</x:v>
      </x:c>
      <x:c r="E1505" s="7" t="str">
        <x:v>110400</x:v>
      </x:c>
      <x:c r="F1505" s="7" t="str">
        <x:v>深邃的星外质</x:v>
      </x:c>
      <x:c r="G1505" s="6" t="n">
        <x:v>8</x:v>
      </x:c>
      <x:c r="H1505" s="6" t="str">
        <x:v>https://raw.githubusercontent.com/Mar-7th/StarRailRes/dbe8cdfcfb0bf657b9fe1cf92d5537f118ccb487/index_new/cn/character_promotions.json</x:v>
      </x:c>
    </x:row>
    <x:row r="1506" ht="20" customHeight="1">
      <x:c r="A1506" s="6" t="str">
        <x:v>角色突破</x:v>
      </x:c>
      <x:c r="B1506" s="6" t="str">
        <x:v>8006</x:v>
      </x:c>
      <x:c r="C1506" s="6" t="n">
        <x:v>5</x:v>
      </x:c>
      <x:c r="D1506" s="6" t="n">
        <x:v>6</x:v>
      </x:c>
      <x:c r="E1506" s="7" t="str">
        <x:v>2</x:v>
      </x:c>
      <x:c r="F1506" s="7" t="str">
        <x:v>信用点</x:v>
      </x:c>
      <x:c r="G1506" s="6" t="n">
        <x:v>128000</x:v>
      </x:c>
      <x:c r="H1506" s="6" t="str">
        <x:v>https://raw.githubusercontent.com/Mar-7th/StarRailRes/dbe8cdfcfb0bf657b9fe1cf92d5537f118ccb487/index_new/cn/character_promotions.json</x:v>
      </x:c>
    </x:row>
    <x:row r="1507" ht="20" customHeight="1">
      <x:c r="A1507" s="6" t="str">
        <x:v>角色突破</x:v>
      </x:c>
      <x:c r="B1507" s="6" t="str">
        <x:v>8006</x:v>
      </x:c>
      <x:c r="C1507" s="6" t="n">
        <x:v>5</x:v>
      </x:c>
      <x:c r="D1507" s="6" t="n">
        <x:v>6</x:v>
      </x:c>
      <x:c r="E1507" s="7" t="str">
        <x:v>111013</x:v>
      </x:c>
      <x:c r="F1507" s="7" t="str">
        <x:v>践踏的意志</x:v>
      </x:c>
      <x:c r="G1507" s="6" t="n">
        <x:v>7</x:v>
      </x:c>
      <x:c r="H1507" s="6" t="str">
        <x:v>https://raw.githubusercontent.com/Mar-7th/StarRailRes/dbe8cdfcfb0bf657b9fe1cf92d5537f118ccb487/index_new/cn/character_promotions.json</x:v>
      </x:c>
    </x:row>
    <x:row r="1508" ht="20" customHeight="1">
      <x:c r="A1508" s="6" t="str">
        <x:v>角色突破</x:v>
      </x:c>
      <x:c r="B1508" s="6" t="str">
        <x:v>8006</x:v>
      </x:c>
      <x:c r="C1508" s="6" t="n">
        <x:v>5</x:v>
      </x:c>
      <x:c r="D1508" s="6" t="n">
        <x:v>6</x:v>
      </x:c>
      <x:c r="E1508" s="7" t="str">
        <x:v>110400</x:v>
      </x:c>
      <x:c r="F1508" s="7" t="str">
        <x:v>深邃的星外质</x:v>
      </x:c>
      <x:c r="G1508" s="6" t="n">
        <x:v>10</x:v>
      </x:c>
      <x:c r="H1508" s="6" t="str">
        <x:v>https://raw.githubusercontent.com/Mar-7th/StarRailRes/dbe8cdfcfb0bf657b9fe1cf92d5537f118ccb487/index_new/cn/character_promotions.json</x:v>
      </x:c>
    </x:row>
    <x:row r="1509" ht="20" customHeight="1">
      <x:c r="A1509" s="6" t="str">
        <x:v>角色突破</x:v>
      </x:c>
      <x:c r="B1509" s="6" t="str">
        <x:v>8007</x:v>
      </x:c>
      <x:c r="C1509" s="6" t="n">
        <x:v>0</x:v>
      </x:c>
      <x:c r="D1509" s="6" t="n">
        <x:v>1</x:v>
      </x:c>
      <x:c r="E1509" s="7" t="str">
        <x:v>2</x:v>
      </x:c>
      <x:c r="F1509" s="7" t="str">
        <x:v>信用点</x:v>
      </x:c>
      <x:c r="G1509" s="6" t="n">
        <x:v>3200</x:v>
      </x:c>
      <x:c r="H1509" s="6" t="str">
        <x:v>https://raw.githubusercontent.com/Mar-7th/StarRailRes/dbe8cdfcfb0bf657b9fe1cf92d5537f118ccb487/index_new/cn/character_promotions.json</x:v>
      </x:c>
    </x:row>
    <x:row r="1510" ht="20" customHeight="1">
      <x:c r="A1510" s="6" t="str">
        <x:v>角色突破</x:v>
      </x:c>
      <x:c r="B1510" s="6" t="str">
        <x:v>8007</x:v>
      </x:c>
      <x:c r="C1510" s="6" t="n">
        <x:v>0</x:v>
      </x:c>
      <x:c r="D1510" s="6" t="n">
        <x:v>1</x:v>
      </x:c>
      <x:c r="E1510" s="7" t="str">
        <x:v>111011</x:v>
      </x:c>
      <x:c r="F1510" s="7" t="str">
        <x:v>掠夺的本能</x:v>
      </x:c>
      <x:c r="G1510" s="6" t="n">
        <x:v>4</x:v>
      </x:c>
      <x:c r="H1510" s="6" t="str">
        <x:v>https://raw.githubusercontent.com/Mar-7th/StarRailRes/dbe8cdfcfb0bf657b9fe1cf92d5537f118ccb487/index_new/cn/character_promotions.json</x:v>
      </x:c>
    </x:row>
    <x:row r="1511" ht="20" customHeight="1">
      <x:c r="A1511" s="6" t="str">
        <x:v>角色突破</x:v>
      </x:c>
      <x:c r="B1511" s="6" t="str">
        <x:v>8007</x:v>
      </x:c>
      <x:c r="C1511" s="6" t="n">
        <x:v>1</x:v>
      </x:c>
      <x:c r="D1511" s="6" t="n">
        <x:v>2</x:v>
      </x:c>
      <x:c r="E1511" s="7" t="str">
        <x:v>2</x:v>
      </x:c>
      <x:c r="F1511" s="7" t="str">
        <x:v>信用点</x:v>
      </x:c>
      <x:c r="G1511" s="6" t="n">
        <x:v>6400</x:v>
      </x:c>
      <x:c r="H1511" s="6" t="str">
        <x:v>https://raw.githubusercontent.com/Mar-7th/StarRailRes/dbe8cdfcfb0bf657b9fe1cf92d5537f118ccb487/index_new/cn/character_promotions.json</x:v>
      </x:c>
    </x:row>
    <x:row r="1512" ht="20" customHeight="1">
      <x:c r="A1512" s="6" t="str">
        <x:v>角色突破</x:v>
      </x:c>
      <x:c r="B1512" s="6" t="str">
        <x:v>8007</x:v>
      </x:c>
      <x:c r="C1512" s="6" t="n">
        <x:v>1</x:v>
      </x:c>
      <x:c r="D1512" s="6" t="n">
        <x:v>2</x:v>
      </x:c>
      <x:c r="E1512" s="7" t="str">
        <x:v>111011</x:v>
      </x:c>
      <x:c r="F1512" s="7" t="str">
        <x:v>掠夺的本能</x:v>
      </x:c>
      <x:c r="G1512" s="6" t="n">
        <x:v>8</x:v>
      </x:c>
      <x:c r="H1512" s="6" t="str">
        <x:v>https://raw.githubusercontent.com/Mar-7th/StarRailRes/dbe8cdfcfb0bf657b9fe1cf92d5537f118ccb487/index_new/cn/character_promotions.json</x:v>
      </x:c>
    </x:row>
    <x:row r="1513" ht="20" customHeight="1">
      <x:c r="A1513" s="6" t="str">
        <x:v>角色突破</x:v>
      </x:c>
      <x:c r="B1513" s="6" t="str">
        <x:v>8007</x:v>
      </x:c>
      <x:c r="C1513" s="6" t="n">
        <x:v>2</x:v>
      </x:c>
      <x:c r="D1513" s="6" t="n">
        <x:v>3</x:v>
      </x:c>
      <x:c r="E1513" s="7" t="str">
        <x:v>2</x:v>
      </x:c>
      <x:c r="F1513" s="7" t="str">
        <x:v>信用点</x:v>
      </x:c>
      <x:c r="G1513" s="6" t="n">
        <x:v>12800</x:v>
      </x:c>
      <x:c r="H1513" s="6" t="str">
        <x:v>https://raw.githubusercontent.com/Mar-7th/StarRailRes/dbe8cdfcfb0bf657b9fe1cf92d5537f118ccb487/index_new/cn/character_promotions.json</x:v>
      </x:c>
    </x:row>
    <x:row r="1514" ht="20" customHeight="1">
      <x:c r="A1514" s="6" t="str">
        <x:v>角色突破</x:v>
      </x:c>
      <x:c r="B1514" s="6" t="str">
        <x:v>8007</x:v>
      </x:c>
      <x:c r="C1514" s="6" t="n">
        <x:v>2</x:v>
      </x:c>
      <x:c r="D1514" s="6" t="n">
        <x:v>3</x:v>
      </x:c>
      <x:c r="E1514" s="7" t="str">
        <x:v>111012</x:v>
      </x:c>
      <x:c r="F1514" s="7" t="str">
        <x:v>篡改的野心</x:v>
      </x:c>
      <x:c r="G1514" s="6" t="n">
        <x:v>5</x:v>
      </x:c>
      <x:c r="H1514" s="6" t="str">
        <x:v>https://raw.githubusercontent.com/Mar-7th/StarRailRes/dbe8cdfcfb0bf657b9fe1cf92d5537f118ccb487/index_new/cn/character_promotions.json</x:v>
      </x:c>
    </x:row>
    <x:row r="1515" ht="20" customHeight="1">
      <x:c r="A1515" s="6" t="str">
        <x:v>角色突破</x:v>
      </x:c>
      <x:c r="B1515" s="6" t="str">
        <x:v>8007</x:v>
      </x:c>
      <x:c r="C1515" s="6" t="n">
        <x:v>2</x:v>
      </x:c>
      <x:c r="D1515" s="6" t="n">
        <x:v>3</x:v>
      </x:c>
      <x:c r="E1515" s="7" t="str">
        <x:v>110400</x:v>
      </x:c>
      <x:c r="F1515" s="7" t="str">
        <x:v>深邃的星外质</x:v>
      </x:c>
      <x:c r="G1515" s="6" t="n">
        <x:v>4</x:v>
      </x:c>
      <x:c r="H1515" s="6" t="str">
        <x:v>https://raw.githubusercontent.com/Mar-7th/StarRailRes/dbe8cdfcfb0bf657b9fe1cf92d5537f118ccb487/index_new/cn/character_promotions.json</x:v>
      </x:c>
    </x:row>
    <x:row r="1516" ht="20" customHeight="1">
      <x:c r="A1516" s="6" t="str">
        <x:v>角色突破</x:v>
      </x:c>
      <x:c r="B1516" s="6" t="str">
        <x:v>8007</x:v>
      </x:c>
      <x:c r="C1516" s="6" t="n">
        <x:v>3</x:v>
      </x:c>
      <x:c r="D1516" s="6" t="n">
        <x:v>4</x:v>
      </x:c>
      <x:c r="E1516" s="7" t="str">
        <x:v>2</x:v>
      </x:c>
      <x:c r="F1516" s="7" t="str">
        <x:v>信用点</x:v>
      </x:c>
      <x:c r="G1516" s="6" t="n">
        <x:v>32000</x:v>
      </x:c>
      <x:c r="H1516" s="6" t="str">
        <x:v>https://raw.githubusercontent.com/Mar-7th/StarRailRes/dbe8cdfcfb0bf657b9fe1cf92d5537f118ccb487/index_new/cn/character_promotions.json</x:v>
      </x:c>
    </x:row>
    <x:row r="1517" ht="20" customHeight="1">
      <x:c r="A1517" s="6" t="str">
        <x:v>角色突破</x:v>
      </x:c>
      <x:c r="B1517" s="6" t="str">
        <x:v>8007</x:v>
      </x:c>
      <x:c r="C1517" s="6" t="n">
        <x:v>3</x:v>
      </x:c>
      <x:c r="D1517" s="6" t="n">
        <x:v>4</x:v>
      </x:c>
      <x:c r="E1517" s="7" t="str">
        <x:v>111012</x:v>
      </x:c>
      <x:c r="F1517" s="7" t="str">
        <x:v>篡改的野心</x:v>
      </x:c>
      <x:c r="G1517" s="6" t="n">
        <x:v>8</x:v>
      </x:c>
      <x:c r="H1517" s="6" t="str">
        <x:v>https://raw.githubusercontent.com/Mar-7th/StarRailRes/dbe8cdfcfb0bf657b9fe1cf92d5537f118ccb487/index_new/cn/character_promotions.json</x:v>
      </x:c>
    </x:row>
    <x:row r="1518" ht="20" customHeight="1">
      <x:c r="A1518" s="6" t="str">
        <x:v>角色突破</x:v>
      </x:c>
      <x:c r="B1518" s="6" t="str">
        <x:v>8007</x:v>
      </x:c>
      <x:c r="C1518" s="6" t="n">
        <x:v>3</x:v>
      </x:c>
      <x:c r="D1518" s="6" t="n">
        <x:v>4</x:v>
      </x:c>
      <x:c r="E1518" s="7" t="str">
        <x:v>110400</x:v>
      </x:c>
      <x:c r="F1518" s="7" t="str">
        <x:v>深邃的星外质</x:v>
      </x:c>
      <x:c r="G1518" s="6" t="n">
        <x:v>6</x:v>
      </x:c>
      <x:c r="H1518" s="6" t="str">
        <x:v>https://raw.githubusercontent.com/Mar-7th/StarRailRes/dbe8cdfcfb0bf657b9fe1cf92d5537f118ccb487/index_new/cn/character_promotions.json</x:v>
      </x:c>
    </x:row>
    <x:row r="1519" ht="20" customHeight="1">
      <x:c r="A1519" s="6" t="str">
        <x:v>角色突破</x:v>
      </x:c>
      <x:c r="B1519" s="6" t="str">
        <x:v>8007</x:v>
      </x:c>
      <x:c r="C1519" s="6" t="n">
        <x:v>4</x:v>
      </x:c>
      <x:c r="D1519" s="6" t="n">
        <x:v>5</x:v>
      </x:c>
      <x:c r="E1519" s="7" t="str">
        <x:v>2</x:v>
      </x:c>
      <x:c r="F1519" s="7" t="str">
        <x:v>信用点</x:v>
      </x:c>
      <x:c r="G1519" s="6" t="n">
        <x:v>64000</x:v>
      </x:c>
      <x:c r="H1519" s="6" t="str">
        <x:v>https://raw.githubusercontent.com/Mar-7th/StarRailRes/dbe8cdfcfb0bf657b9fe1cf92d5537f118ccb487/index_new/cn/character_promotions.json</x:v>
      </x:c>
    </x:row>
    <x:row r="1520" ht="20" customHeight="1">
      <x:c r="A1520" s="6" t="str">
        <x:v>角色突破</x:v>
      </x:c>
      <x:c r="B1520" s="6" t="str">
        <x:v>8007</x:v>
      </x:c>
      <x:c r="C1520" s="6" t="n">
        <x:v>4</x:v>
      </x:c>
      <x:c r="D1520" s="6" t="n">
        <x:v>5</x:v>
      </x:c>
      <x:c r="E1520" s="7" t="str">
        <x:v>111013</x:v>
      </x:c>
      <x:c r="F1520" s="7" t="str">
        <x:v>践踏的意志</x:v>
      </x:c>
      <x:c r="G1520" s="6" t="n">
        <x:v>5</x:v>
      </x:c>
      <x:c r="H1520" s="6" t="str">
        <x:v>https://raw.githubusercontent.com/Mar-7th/StarRailRes/dbe8cdfcfb0bf657b9fe1cf92d5537f118ccb487/index_new/cn/character_promotions.json</x:v>
      </x:c>
    </x:row>
    <x:row r="1521" ht="20" customHeight="1">
      <x:c r="A1521" s="6" t="str">
        <x:v>角色突破</x:v>
      </x:c>
      <x:c r="B1521" s="6" t="str">
        <x:v>8007</x:v>
      </x:c>
      <x:c r="C1521" s="6" t="n">
        <x:v>4</x:v>
      </x:c>
      <x:c r="D1521" s="6" t="n">
        <x:v>5</x:v>
      </x:c>
      <x:c r="E1521" s="7" t="str">
        <x:v>110400</x:v>
      </x:c>
      <x:c r="F1521" s="7" t="str">
        <x:v>深邃的星外质</x:v>
      </x:c>
      <x:c r="G1521" s="6" t="n">
        <x:v>8</x:v>
      </x:c>
      <x:c r="H1521" s="6" t="str">
        <x:v>https://raw.githubusercontent.com/Mar-7th/StarRailRes/dbe8cdfcfb0bf657b9fe1cf92d5537f118ccb487/index_new/cn/character_promotions.json</x:v>
      </x:c>
    </x:row>
    <x:row r="1522" ht="20" customHeight="1">
      <x:c r="A1522" s="6" t="str">
        <x:v>角色突破</x:v>
      </x:c>
      <x:c r="B1522" s="6" t="str">
        <x:v>8007</x:v>
      </x:c>
      <x:c r="C1522" s="6" t="n">
        <x:v>5</x:v>
      </x:c>
      <x:c r="D1522" s="6" t="n">
        <x:v>6</x:v>
      </x:c>
      <x:c r="E1522" s="7" t="str">
        <x:v>2</x:v>
      </x:c>
      <x:c r="F1522" s="7" t="str">
        <x:v>信用点</x:v>
      </x:c>
      <x:c r="G1522" s="6" t="n">
        <x:v>128000</x:v>
      </x:c>
      <x:c r="H1522" s="6" t="str">
        <x:v>https://raw.githubusercontent.com/Mar-7th/StarRailRes/dbe8cdfcfb0bf657b9fe1cf92d5537f118ccb487/index_new/cn/character_promotions.json</x:v>
      </x:c>
    </x:row>
    <x:row r="1523" ht="20" customHeight="1">
      <x:c r="A1523" s="6" t="str">
        <x:v>角色突破</x:v>
      </x:c>
      <x:c r="B1523" s="6" t="str">
        <x:v>8007</x:v>
      </x:c>
      <x:c r="C1523" s="6" t="n">
        <x:v>5</x:v>
      </x:c>
      <x:c r="D1523" s="6" t="n">
        <x:v>6</x:v>
      </x:c>
      <x:c r="E1523" s="7" t="str">
        <x:v>111013</x:v>
      </x:c>
      <x:c r="F1523" s="7" t="str">
        <x:v>践踏的意志</x:v>
      </x:c>
      <x:c r="G1523" s="6" t="n">
        <x:v>7</x:v>
      </x:c>
      <x:c r="H1523" s="6" t="str">
        <x:v>https://raw.githubusercontent.com/Mar-7th/StarRailRes/dbe8cdfcfb0bf657b9fe1cf92d5537f118ccb487/index_new/cn/character_promotions.json</x:v>
      </x:c>
    </x:row>
    <x:row r="1524" ht="20" customHeight="1">
      <x:c r="A1524" s="6" t="str">
        <x:v>角色突破</x:v>
      </x:c>
      <x:c r="B1524" s="6" t="str">
        <x:v>8007</x:v>
      </x:c>
      <x:c r="C1524" s="6" t="n">
        <x:v>5</x:v>
      </x:c>
      <x:c r="D1524" s="6" t="n">
        <x:v>6</x:v>
      </x:c>
      <x:c r="E1524" s="7" t="str">
        <x:v>110400</x:v>
      </x:c>
      <x:c r="F1524" s="7" t="str">
        <x:v>深邃的星外质</x:v>
      </x:c>
      <x:c r="G1524" s="6" t="n">
        <x:v>10</x:v>
      </x:c>
      <x:c r="H1524" s="6" t="str">
        <x:v>https://raw.githubusercontent.com/Mar-7th/StarRailRes/dbe8cdfcfb0bf657b9fe1cf92d5537f118ccb487/index_new/cn/character_promotions.json</x:v>
      </x:c>
    </x:row>
    <x:row r="1525" ht="20" customHeight="1">
      <x:c r="A1525" s="6" t="str">
        <x:v>角色突破</x:v>
      </x:c>
      <x:c r="B1525" s="6" t="str">
        <x:v>8008</x:v>
      </x:c>
      <x:c r="C1525" s="6" t="n">
        <x:v>0</x:v>
      </x:c>
      <x:c r="D1525" s="6" t="n">
        <x:v>1</x:v>
      </x:c>
      <x:c r="E1525" s="7" t="str">
        <x:v>2</x:v>
      </x:c>
      <x:c r="F1525" s="7" t="str">
        <x:v>信用点</x:v>
      </x:c>
      <x:c r="G1525" s="6" t="n">
        <x:v>3200</x:v>
      </x:c>
      <x:c r="H1525" s="6" t="str">
        <x:v>https://raw.githubusercontent.com/Mar-7th/StarRailRes/dbe8cdfcfb0bf657b9fe1cf92d5537f118ccb487/index_new/cn/character_promotions.json</x:v>
      </x:c>
    </x:row>
    <x:row r="1526" ht="20" customHeight="1">
      <x:c r="A1526" s="6" t="str">
        <x:v>角色突破</x:v>
      </x:c>
      <x:c r="B1526" s="6" t="str">
        <x:v>8008</x:v>
      </x:c>
      <x:c r="C1526" s="6" t="n">
        <x:v>0</x:v>
      </x:c>
      <x:c r="D1526" s="6" t="n">
        <x:v>1</x:v>
      </x:c>
      <x:c r="E1526" s="7" t="str">
        <x:v>111011</x:v>
      </x:c>
      <x:c r="F1526" s="7" t="str">
        <x:v>掠夺的本能</x:v>
      </x:c>
      <x:c r="G1526" s="6" t="n">
        <x:v>4</x:v>
      </x:c>
      <x:c r="H1526" s="6" t="str">
        <x:v>https://raw.githubusercontent.com/Mar-7th/StarRailRes/dbe8cdfcfb0bf657b9fe1cf92d5537f118ccb487/index_new/cn/character_promotions.json</x:v>
      </x:c>
    </x:row>
    <x:row r="1527" ht="20" customHeight="1">
      <x:c r="A1527" s="6" t="str">
        <x:v>角色突破</x:v>
      </x:c>
      <x:c r="B1527" s="6" t="str">
        <x:v>8008</x:v>
      </x:c>
      <x:c r="C1527" s="6" t="n">
        <x:v>1</x:v>
      </x:c>
      <x:c r="D1527" s="6" t="n">
        <x:v>2</x:v>
      </x:c>
      <x:c r="E1527" s="7" t="str">
        <x:v>2</x:v>
      </x:c>
      <x:c r="F1527" s="7" t="str">
        <x:v>信用点</x:v>
      </x:c>
      <x:c r="G1527" s="6" t="n">
        <x:v>6400</x:v>
      </x:c>
      <x:c r="H1527" s="6" t="str">
        <x:v>https://raw.githubusercontent.com/Mar-7th/StarRailRes/dbe8cdfcfb0bf657b9fe1cf92d5537f118ccb487/index_new/cn/character_promotions.json</x:v>
      </x:c>
    </x:row>
    <x:row r="1528" ht="20" customHeight="1">
      <x:c r="A1528" s="6" t="str">
        <x:v>角色突破</x:v>
      </x:c>
      <x:c r="B1528" s="6" t="str">
        <x:v>8008</x:v>
      </x:c>
      <x:c r="C1528" s="6" t="n">
        <x:v>1</x:v>
      </x:c>
      <x:c r="D1528" s="6" t="n">
        <x:v>2</x:v>
      </x:c>
      <x:c r="E1528" s="7" t="str">
        <x:v>111011</x:v>
      </x:c>
      <x:c r="F1528" s="7" t="str">
        <x:v>掠夺的本能</x:v>
      </x:c>
      <x:c r="G1528" s="6" t="n">
        <x:v>8</x:v>
      </x:c>
      <x:c r="H1528" s="6" t="str">
        <x:v>https://raw.githubusercontent.com/Mar-7th/StarRailRes/dbe8cdfcfb0bf657b9fe1cf92d5537f118ccb487/index_new/cn/character_promotions.json</x:v>
      </x:c>
    </x:row>
    <x:row r="1529" ht="20" customHeight="1">
      <x:c r="A1529" s="6" t="str">
        <x:v>角色突破</x:v>
      </x:c>
      <x:c r="B1529" s="6" t="str">
        <x:v>8008</x:v>
      </x:c>
      <x:c r="C1529" s="6" t="n">
        <x:v>2</x:v>
      </x:c>
      <x:c r="D1529" s="6" t="n">
        <x:v>3</x:v>
      </x:c>
      <x:c r="E1529" s="7" t="str">
        <x:v>2</x:v>
      </x:c>
      <x:c r="F1529" s="7" t="str">
        <x:v>信用点</x:v>
      </x:c>
      <x:c r="G1529" s="6" t="n">
        <x:v>12800</x:v>
      </x:c>
      <x:c r="H1529" s="6" t="str">
        <x:v>https://raw.githubusercontent.com/Mar-7th/StarRailRes/dbe8cdfcfb0bf657b9fe1cf92d5537f118ccb487/index_new/cn/character_promotions.json</x:v>
      </x:c>
    </x:row>
    <x:row r="1530" ht="20" customHeight="1">
      <x:c r="A1530" s="6" t="str">
        <x:v>角色突破</x:v>
      </x:c>
      <x:c r="B1530" s="6" t="str">
        <x:v>8008</x:v>
      </x:c>
      <x:c r="C1530" s="6" t="n">
        <x:v>2</x:v>
      </x:c>
      <x:c r="D1530" s="6" t="n">
        <x:v>3</x:v>
      </x:c>
      <x:c r="E1530" s="7" t="str">
        <x:v>111012</x:v>
      </x:c>
      <x:c r="F1530" s="7" t="str">
        <x:v>篡改的野心</x:v>
      </x:c>
      <x:c r="G1530" s="6" t="n">
        <x:v>5</x:v>
      </x:c>
      <x:c r="H1530" s="6" t="str">
        <x:v>https://raw.githubusercontent.com/Mar-7th/StarRailRes/dbe8cdfcfb0bf657b9fe1cf92d5537f118ccb487/index_new/cn/character_promotions.json</x:v>
      </x:c>
    </x:row>
    <x:row r="1531" ht="20" customHeight="1">
      <x:c r="A1531" s="6" t="str">
        <x:v>角色突破</x:v>
      </x:c>
      <x:c r="B1531" s="6" t="str">
        <x:v>8008</x:v>
      </x:c>
      <x:c r="C1531" s="6" t="n">
        <x:v>2</x:v>
      </x:c>
      <x:c r="D1531" s="6" t="n">
        <x:v>3</x:v>
      </x:c>
      <x:c r="E1531" s="7" t="str">
        <x:v>110400</x:v>
      </x:c>
      <x:c r="F1531" s="7" t="str">
        <x:v>深邃的星外质</x:v>
      </x:c>
      <x:c r="G1531" s="6" t="n">
        <x:v>4</x:v>
      </x:c>
      <x:c r="H1531" s="6" t="str">
        <x:v>https://raw.githubusercontent.com/Mar-7th/StarRailRes/dbe8cdfcfb0bf657b9fe1cf92d5537f118ccb487/index_new/cn/character_promotions.json</x:v>
      </x:c>
    </x:row>
    <x:row r="1532" ht="20" customHeight="1">
      <x:c r="A1532" s="6" t="str">
        <x:v>角色突破</x:v>
      </x:c>
      <x:c r="B1532" s="6" t="str">
        <x:v>8008</x:v>
      </x:c>
      <x:c r="C1532" s="6" t="n">
        <x:v>3</x:v>
      </x:c>
      <x:c r="D1532" s="6" t="n">
        <x:v>4</x:v>
      </x:c>
      <x:c r="E1532" s="7" t="str">
        <x:v>2</x:v>
      </x:c>
      <x:c r="F1532" s="7" t="str">
        <x:v>信用点</x:v>
      </x:c>
      <x:c r="G1532" s="6" t="n">
        <x:v>32000</x:v>
      </x:c>
      <x:c r="H1532" s="6" t="str">
        <x:v>https://raw.githubusercontent.com/Mar-7th/StarRailRes/dbe8cdfcfb0bf657b9fe1cf92d5537f118ccb487/index_new/cn/character_promotions.json</x:v>
      </x:c>
    </x:row>
    <x:row r="1533" ht="20" customHeight="1">
      <x:c r="A1533" s="6" t="str">
        <x:v>角色突破</x:v>
      </x:c>
      <x:c r="B1533" s="6" t="str">
        <x:v>8008</x:v>
      </x:c>
      <x:c r="C1533" s="6" t="n">
        <x:v>3</x:v>
      </x:c>
      <x:c r="D1533" s="6" t="n">
        <x:v>4</x:v>
      </x:c>
      <x:c r="E1533" s="7" t="str">
        <x:v>111012</x:v>
      </x:c>
      <x:c r="F1533" s="7" t="str">
        <x:v>篡改的野心</x:v>
      </x:c>
      <x:c r="G1533" s="6" t="n">
        <x:v>8</x:v>
      </x:c>
      <x:c r="H1533" s="6" t="str">
        <x:v>https://raw.githubusercontent.com/Mar-7th/StarRailRes/dbe8cdfcfb0bf657b9fe1cf92d5537f118ccb487/index_new/cn/character_promotions.json</x:v>
      </x:c>
    </x:row>
    <x:row r="1534" ht="20" customHeight="1">
      <x:c r="A1534" s="6" t="str">
        <x:v>角色突破</x:v>
      </x:c>
      <x:c r="B1534" s="6" t="str">
        <x:v>8008</x:v>
      </x:c>
      <x:c r="C1534" s="6" t="n">
        <x:v>3</x:v>
      </x:c>
      <x:c r="D1534" s="6" t="n">
        <x:v>4</x:v>
      </x:c>
      <x:c r="E1534" s="7" t="str">
        <x:v>110400</x:v>
      </x:c>
      <x:c r="F1534" s="7" t="str">
        <x:v>深邃的星外质</x:v>
      </x:c>
      <x:c r="G1534" s="6" t="n">
        <x:v>6</x:v>
      </x:c>
      <x:c r="H1534" s="6" t="str">
        <x:v>https://raw.githubusercontent.com/Mar-7th/StarRailRes/dbe8cdfcfb0bf657b9fe1cf92d5537f118ccb487/index_new/cn/character_promotions.json</x:v>
      </x:c>
    </x:row>
    <x:row r="1535" ht="20" customHeight="1">
      <x:c r="A1535" s="6" t="str">
        <x:v>角色突破</x:v>
      </x:c>
      <x:c r="B1535" s="6" t="str">
        <x:v>8008</x:v>
      </x:c>
      <x:c r="C1535" s="6" t="n">
        <x:v>4</x:v>
      </x:c>
      <x:c r="D1535" s="6" t="n">
        <x:v>5</x:v>
      </x:c>
      <x:c r="E1535" s="7" t="str">
        <x:v>2</x:v>
      </x:c>
      <x:c r="F1535" s="7" t="str">
        <x:v>信用点</x:v>
      </x:c>
      <x:c r="G1535" s="6" t="n">
        <x:v>64000</x:v>
      </x:c>
      <x:c r="H1535" s="6" t="str">
        <x:v>https://raw.githubusercontent.com/Mar-7th/StarRailRes/dbe8cdfcfb0bf657b9fe1cf92d5537f118ccb487/index_new/cn/character_promotions.json</x:v>
      </x:c>
    </x:row>
    <x:row r="1536" ht="20" customHeight="1">
      <x:c r="A1536" s="6" t="str">
        <x:v>角色突破</x:v>
      </x:c>
      <x:c r="B1536" s="6" t="str">
        <x:v>8008</x:v>
      </x:c>
      <x:c r="C1536" s="6" t="n">
        <x:v>4</x:v>
      </x:c>
      <x:c r="D1536" s="6" t="n">
        <x:v>5</x:v>
      </x:c>
      <x:c r="E1536" s="7" t="str">
        <x:v>111013</x:v>
      </x:c>
      <x:c r="F1536" s="7" t="str">
        <x:v>践踏的意志</x:v>
      </x:c>
      <x:c r="G1536" s="6" t="n">
        <x:v>5</x:v>
      </x:c>
      <x:c r="H1536" s="6" t="str">
        <x:v>https://raw.githubusercontent.com/Mar-7th/StarRailRes/dbe8cdfcfb0bf657b9fe1cf92d5537f118ccb487/index_new/cn/character_promotions.json</x:v>
      </x:c>
    </x:row>
    <x:row r="1537" ht="20" customHeight="1">
      <x:c r="A1537" s="6" t="str">
        <x:v>角色突破</x:v>
      </x:c>
      <x:c r="B1537" s="6" t="str">
        <x:v>8008</x:v>
      </x:c>
      <x:c r="C1537" s="6" t="n">
        <x:v>4</x:v>
      </x:c>
      <x:c r="D1537" s="6" t="n">
        <x:v>5</x:v>
      </x:c>
      <x:c r="E1537" s="7" t="str">
        <x:v>110400</x:v>
      </x:c>
      <x:c r="F1537" s="7" t="str">
        <x:v>深邃的星外质</x:v>
      </x:c>
      <x:c r="G1537" s="6" t="n">
        <x:v>8</x:v>
      </x:c>
      <x:c r="H1537" s="6" t="str">
        <x:v>https://raw.githubusercontent.com/Mar-7th/StarRailRes/dbe8cdfcfb0bf657b9fe1cf92d5537f118ccb487/index_new/cn/character_promotions.json</x:v>
      </x:c>
    </x:row>
    <x:row r="1538" ht="20" customHeight="1">
      <x:c r="A1538" s="6" t="str">
        <x:v>角色突破</x:v>
      </x:c>
      <x:c r="B1538" s="6" t="str">
        <x:v>8008</x:v>
      </x:c>
      <x:c r="C1538" s="6" t="n">
        <x:v>5</x:v>
      </x:c>
      <x:c r="D1538" s="6" t="n">
        <x:v>6</x:v>
      </x:c>
      <x:c r="E1538" s="7" t="str">
        <x:v>2</x:v>
      </x:c>
      <x:c r="F1538" s="7" t="str">
        <x:v>信用点</x:v>
      </x:c>
      <x:c r="G1538" s="6" t="n">
        <x:v>128000</x:v>
      </x:c>
      <x:c r="H1538" s="6" t="str">
        <x:v>https://raw.githubusercontent.com/Mar-7th/StarRailRes/dbe8cdfcfb0bf657b9fe1cf92d5537f118ccb487/index_new/cn/character_promotions.json</x:v>
      </x:c>
    </x:row>
    <x:row r="1539" ht="20" customHeight="1">
      <x:c r="A1539" s="6" t="str">
        <x:v>角色突破</x:v>
      </x:c>
      <x:c r="B1539" s="6" t="str">
        <x:v>8008</x:v>
      </x:c>
      <x:c r="C1539" s="6" t="n">
        <x:v>5</x:v>
      </x:c>
      <x:c r="D1539" s="6" t="n">
        <x:v>6</x:v>
      </x:c>
      <x:c r="E1539" s="7" t="str">
        <x:v>111013</x:v>
      </x:c>
      <x:c r="F1539" s="7" t="str">
        <x:v>践踏的意志</x:v>
      </x:c>
      <x:c r="G1539" s="6" t="n">
        <x:v>7</x:v>
      </x:c>
      <x:c r="H1539" s="6" t="str">
        <x:v>https://raw.githubusercontent.com/Mar-7th/StarRailRes/dbe8cdfcfb0bf657b9fe1cf92d5537f118ccb487/index_new/cn/character_promotions.json</x:v>
      </x:c>
    </x:row>
    <x:row r="1540" ht="20" customHeight="1">
      <x:c r="A1540" s="6" t="str">
        <x:v>角色突破</x:v>
      </x:c>
      <x:c r="B1540" s="6" t="str">
        <x:v>8008</x:v>
      </x:c>
      <x:c r="C1540" s="6" t="n">
        <x:v>5</x:v>
      </x:c>
      <x:c r="D1540" s="6" t="n">
        <x:v>6</x:v>
      </x:c>
      <x:c r="E1540" s="7" t="str">
        <x:v>110400</x:v>
      </x:c>
      <x:c r="F1540" s="7" t="str">
        <x:v>深邃的星外质</x:v>
      </x:c>
      <x:c r="G1540" s="6" t="n">
        <x:v>10</x:v>
      </x:c>
      <x:c r="H1540" s="6" t="str">
        <x:v>https://raw.githubusercontent.com/Mar-7th/StarRailRes/dbe8cdfcfb0bf657b9fe1cf92d5537f118ccb487/index_new/cn/character_promotions.json</x:v>
      </x:c>
    </x:row>
    <x:row r="1541" ht="20" customHeight="1">
      <x:c r="A1541" s="6" t="str">
        <x:v>角色突破</x:v>
      </x:c>
      <x:c r="B1541" s="6" t="str">
        <x:v>8009</x:v>
      </x:c>
      <x:c r="C1541" s="6" t="n">
        <x:v>0</x:v>
      </x:c>
      <x:c r="D1541" s="6" t="n">
        <x:v>1</x:v>
      </x:c>
      <x:c r="E1541" s="7" t="str">
        <x:v>2</x:v>
      </x:c>
      <x:c r="F1541" s="7" t="str">
        <x:v>信用点</x:v>
      </x:c>
      <x:c r="G1541" s="6" t="n">
        <x:v>3200</x:v>
      </x:c>
      <x:c r="H1541" s="6" t="str">
        <x:v>https://raw.githubusercontent.com/Mar-7th/StarRailRes/dbe8cdfcfb0bf657b9fe1cf92d5537f118ccb487/index_new/cn/character_promotions.json</x:v>
      </x:c>
    </x:row>
    <x:row r="1542" ht="20" customHeight="1">
      <x:c r="A1542" s="6" t="str">
        <x:v>角色突破</x:v>
      </x:c>
      <x:c r="B1542" s="6" t="str">
        <x:v>8009</x:v>
      </x:c>
      <x:c r="C1542" s="6" t="n">
        <x:v>0</x:v>
      </x:c>
      <x:c r="D1542" s="6" t="n">
        <x:v>1</x:v>
      </x:c>
      <x:c r="E1542" s="7" t="str">
        <x:v>111011</x:v>
      </x:c>
      <x:c r="F1542" s="7" t="str">
        <x:v>掠夺的本能</x:v>
      </x:c>
      <x:c r="G1542" s="6" t="n">
        <x:v>4</x:v>
      </x:c>
      <x:c r="H1542" s="6" t="str">
        <x:v>https://raw.githubusercontent.com/Mar-7th/StarRailRes/dbe8cdfcfb0bf657b9fe1cf92d5537f118ccb487/index_new/cn/character_promotions.json</x:v>
      </x:c>
    </x:row>
    <x:row r="1543" ht="20" customHeight="1">
      <x:c r="A1543" s="6" t="str">
        <x:v>角色突破</x:v>
      </x:c>
      <x:c r="B1543" s="6" t="str">
        <x:v>8009</x:v>
      </x:c>
      <x:c r="C1543" s="6" t="n">
        <x:v>1</x:v>
      </x:c>
      <x:c r="D1543" s="6" t="n">
        <x:v>2</x:v>
      </x:c>
      <x:c r="E1543" s="7" t="str">
        <x:v>2</x:v>
      </x:c>
      <x:c r="F1543" s="7" t="str">
        <x:v>信用点</x:v>
      </x:c>
      <x:c r="G1543" s="6" t="n">
        <x:v>6400</x:v>
      </x:c>
      <x:c r="H1543" s="6" t="str">
        <x:v>https://raw.githubusercontent.com/Mar-7th/StarRailRes/dbe8cdfcfb0bf657b9fe1cf92d5537f118ccb487/index_new/cn/character_promotions.json</x:v>
      </x:c>
    </x:row>
    <x:row r="1544" ht="20" customHeight="1">
      <x:c r="A1544" s="6" t="str">
        <x:v>角色突破</x:v>
      </x:c>
      <x:c r="B1544" s="6" t="str">
        <x:v>8009</x:v>
      </x:c>
      <x:c r="C1544" s="6" t="n">
        <x:v>1</x:v>
      </x:c>
      <x:c r="D1544" s="6" t="n">
        <x:v>2</x:v>
      </x:c>
      <x:c r="E1544" s="7" t="str">
        <x:v>111011</x:v>
      </x:c>
      <x:c r="F1544" s="7" t="str">
        <x:v>掠夺的本能</x:v>
      </x:c>
      <x:c r="G1544" s="6" t="n">
        <x:v>8</x:v>
      </x:c>
      <x:c r="H1544" s="6" t="str">
        <x:v>https://raw.githubusercontent.com/Mar-7th/StarRailRes/dbe8cdfcfb0bf657b9fe1cf92d5537f118ccb487/index_new/cn/character_promotions.json</x:v>
      </x:c>
    </x:row>
    <x:row r="1545" ht="20" customHeight="1">
      <x:c r="A1545" s="6" t="str">
        <x:v>角色突破</x:v>
      </x:c>
      <x:c r="B1545" s="6" t="str">
        <x:v>8009</x:v>
      </x:c>
      <x:c r="C1545" s="6" t="n">
        <x:v>2</x:v>
      </x:c>
      <x:c r="D1545" s="6" t="n">
        <x:v>3</x:v>
      </x:c>
      <x:c r="E1545" s="7" t="str">
        <x:v>2</x:v>
      </x:c>
      <x:c r="F1545" s="7" t="str">
        <x:v>信用点</x:v>
      </x:c>
      <x:c r="G1545" s="6" t="n">
        <x:v>12800</x:v>
      </x:c>
      <x:c r="H1545" s="6" t="str">
        <x:v>https://raw.githubusercontent.com/Mar-7th/StarRailRes/dbe8cdfcfb0bf657b9fe1cf92d5537f118ccb487/index_new/cn/character_promotions.json</x:v>
      </x:c>
    </x:row>
    <x:row r="1546" ht="20" customHeight="1">
      <x:c r="A1546" s="6" t="str">
        <x:v>角色突破</x:v>
      </x:c>
      <x:c r="B1546" s="6" t="str">
        <x:v>8009</x:v>
      </x:c>
      <x:c r="C1546" s="6" t="n">
        <x:v>2</x:v>
      </x:c>
      <x:c r="D1546" s="6" t="n">
        <x:v>3</x:v>
      </x:c>
      <x:c r="E1546" s="7" t="str">
        <x:v>111012</x:v>
      </x:c>
      <x:c r="F1546" s="7" t="str">
        <x:v>篡改的野心</x:v>
      </x:c>
      <x:c r="G1546" s="6" t="n">
        <x:v>5</x:v>
      </x:c>
      <x:c r="H1546" s="6" t="str">
        <x:v>https://raw.githubusercontent.com/Mar-7th/StarRailRes/dbe8cdfcfb0bf657b9fe1cf92d5537f118ccb487/index_new/cn/character_promotions.json</x:v>
      </x:c>
    </x:row>
    <x:row r="1547" ht="20" customHeight="1">
      <x:c r="A1547" s="6" t="str">
        <x:v>角色突破</x:v>
      </x:c>
      <x:c r="B1547" s="6" t="str">
        <x:v>8009</x:v>
      </x:c>
      <x:c r="C1547" s="6" t="n">
        <x:v>2</x:v>
      </x:c>
      <x:c r="D1547" s="6" t="n">
        <x:v>3</x:v>
      </x:c>
      <x:c r="E1547" s="7" t="str">
        <x:v>110400</x:v>
      </x:c>
      <x:c r="F1547" s="7" t="str">
        <x:v>深邃的星外质</x:v>
      </x:c>
      <x:c r="G1547" s="6" t="n">
        <x:v>4</x:v>
      </x:c>
      <x:c r="H1547" s="6" t="str">
        <x:v>https://raw.githubusercontent.com/Mar-7th/StarRailRes/dbe8cdfcfb0bf657b9fe1cf92d5537f118ccb487/index_new/cn/character_promotions.json</x:v>
      </x:c>
    </x:row>
    <x:row r="1548" ht="20" customHeight="1">
      <x:c r="A1548" s="6" t="str">
        <x:v>角色突破</x:v>
      </x:c>
      <x:c r="B1548" s="6" t="str">
        <x:v>8009</x:v>
      </x:c>
      <x:c r="C1548" s="6" t="n">
        <x:v>3</x:v>
      </x:c>
      <x:c r="D1548" s="6" t="n">
        <x:v>4</x:v>
      </x:c>
      <x:c r="E1548" s="7" t="str">
        <x:v>2</x:v>
      </x:c>
      <x:c r="F1548" s="7" t="str">
        <x:v>信用点</x:v>
      </x:c>
      <x:c r="G1548" s="6" t="n">
        <x:v>32000</x:v>
      </x:c>
      <x:c r="H1548" s="6" t="str">
        <x:v>https://raw.githubusercontent.com/Mar-7th/StarRailRes/dbe8cdfcfb0bf657b9fe1cf92d5537f118ccb487/index_new/cn/character_promotions.json</x:v>
      </x:c>
    </x:row>
    <x:row r="1549" ht="20" customHeight="1">
      <x:c r="A1549" s="6" t="str">
        <x:v>角色突破</x:v>
      </x:c>
      <x:c r="B1549" s="6" t="str">
        <x:v>8009</x:v>
      </x:c>
      <x:c r="C1549" s="6" t="n">
        <x:v>3</x:v>
      </x:c>
      <x:c r="D1549" s="6" t="n">
        <x:v>4</x:v>
      </x:c>
      <x:c r="E1549" s="7" t="str">
        <x:v>111012</x:v>
      </x:c>
      <x:c r="F1549" s="7" t="str">
        <x:v>篡改的野心</x:v>
      </x:c>
      <x:c r="G1549" s="6" t="n">
        <x:v>8</x:v>
      </x:c>
      <x:c r="H1549" s="6" t="str">
        <x:v>https://raw.githubusercontent.com/Mar-7th/StarRailRes/dbe8cdfcfb0bf657b9fe1cf92d5537f118ccb487/index_new/cn/character_promotions.json</x:v>
      </x:c>
    </x:row>
    <x:row r="1550" ht="20" customHeight="1">
      <x:c r="A1550" s="6" t="str">
        <x:v>角色突破</x:v>
      </x:c>
      <x:c r="B1550" s="6" t="str">
        <x:v>8009</x:v>
      </x:c>
      <x:c r="C1550" s="6" t="n">
        <x:v>3</x:v>
      </x:c>
      <x:c r="D1550" s="6" t="n">
        <x:v>4</x:v>
      </x:c>
      <x:c r="E1550" s="7" t="str">
        <x:v>110400</x:v>
      </x:c>
      <x:c r="F1550" s="7" t="str">
        <x:v>深邃的星外质</x:v>
      </x:c>
      <x:c r="G1550" s="6" t="n">
        <x:v>6</x:v>
      </x:c>
      <x:c r="H1550" s="6" t="str">
        <x:v>https://raw.githubusercontent.com/Mar-7th/StarRailRes/dbe8cdfcfb0bf657b9fe1cf92d5537f118ccb487/index_new/cn/character_promotions.json</x:v>
      </x:c>
    </x:row>
    <x:row r="1551" ht="20" customHeight="1">
      <x:c r="A1551" s="6" t="str">
        <x:v>角色突破</x:v>
      </x:c>
      <x:c r="B1551" s="6" t="str">
        <x:v>8009</x:v>
      </x:c>
      <x:c r="C1551" s="6" t="n">
        <x:v>4</x:v>
      </x:c>
      <x:c r="D1551" s="6" t="n">
        <x:v>5</x:v>
      </x:c>
      <x:c r="E1551" s="7" t="str">
        <x:v>2</x:v>
      </x:c>
      <x:c r="F1551" s="7" t="str">
        <x:v>信用点</x:v>
      </x:c>
      <x:c r="G1551" s="6" t="n">
        <x:v>64000</x:v>
      </x:c>
      <x:c r="H1551" s="6" t="str">
        <x:v>https://raw.githubusercontent.com/Mar-7th/StarRailRes/dbe8cdfcfb0bf657b9fe1cf92d5537f118ccb487/index_new/cn/character_promotions.json</x:v>
      </x:c>
    </x:row>
    <x:row r="1552" ht="20" customHeight="1">
      <x:c r="A1552" s="6" t="str">
        <x:v>角色突破</x:v>
      </x:c>
      <x:c r="B1552" s="6" t="str">
        <x:v>8009</x:v>
      </x:c>
      <x:c r="C1552" s="6" t="n">
        <x:v>4</x:v>
      </x:c>
      <x:c r="D1552" s="6" t="n">
        <x:v>5</x:v>
      </x:c>
      <x:c r="E1552" s="7" t="str">
        <x:v>111013</x:v>
      </x:c>
      <x:c r="F1552" s="7" t="str">
        <x:v>践踏的意志</x:v>
      </x:c>
      <x:c r="G1552" s="6" t="n">
        <x:v>5</x:v>
      </x:c>
      <x:c r="H1552" s="6" t="str">
        <x:v>https://raw.githubusercontent.com/Mar-7th/StarRailRes/dbe8cdfcfb0bf657b9fe1cf92d5537f118ccb487/index_new/cn/character_promotions.json</x:v>
      </x:c>
    </x:row>
    <x:row r="1553" ht="20" customHeight="1">
      <x:c r="A1553" s="6" t="str">
        <x:v>角色突破</x:v>
      </x:c>
      <x:c r="B1553" s="6" t="str">
        <x:v>8009</x:v>
      </x:c>
      <x:c r="C1553" s="6" t="n">
        <x:v>4</x:v>
      </x:c>
      <x:c r="D1553" s="6" t="n">
        <x:v>5</x:v>
      </x:c>
      <x:c r="E1553" s="7" t="str">
        <x:v>110400</x:v>
      </x:c>
      <x:c r="F1553" s="7" t="str">
        <x:v>深邃的星外质</x:v>
      </x:c>
      <x:c r="G1553" s="6" t="n">
        <x:v>8</x:v>
      </x:c>
      <x:c r="H1553" s="6" t="str">
        <x:v>https://raw.githubusercontent.com/Mar-7th/StarRailRes/dbe8cdfcfb0bf657b9fe1cf92d5537f118ccb487/index_new/cn/character_promotions.json</x:v>
      </x:c>
    </x:row>
    <x:row r="1554" ht="20" customHeight="1">
      <x:c r="A1554" s="6" t="str">
        <x:v>角色突破</x:v>
      </x:c>
      <x:c r="B1554" s="6" t="str">
        <x:v>8009</x:v>
      </x:c>
      <x:c r="C1554" s="6" t="n">
        <x:v>5</x:v>
      </x:c>
      <x:c r="D1554" s="6" t="n">
        <x:v>6</x:v>
      </x:c>
      <x:c r="E1554" s="7" t="str">
        <x:v>2</x:v>
      </x:c>
      <x:c r="F1554" s="7" t="str">
        <x:v>信用点</x:v>
      </x:c>
      <x:c r="G1554" s="6" t="n">
        <x:v>128000</x:v>
      </x:c>
      <x:c r="H1554" s="6" t="str">
        <x:v>https://raw.githubusercontent.com/Mar-7th/StarRailRes/dbe8cdfcfb0bf657b9fe1cf92d5537f118ccb487/index_new/cn/character_promotions.json</x:v>
      </x:c>
    </x:row>
    <x:row r="1555" ht="20" customHeight="1">
      <x:c r="A1555" s="6" t="str">
        <x:v>角色突破</x:v>
      </x:c>
      <x:c r="B1555" s="6" t="str">
        <x:v>8009</x:v>
      </x:c>
      <x:c r="C1555" s="6" t="n">
        <x:v>5</x:v>
      </x:c>
      <x:c r="D1555" s="6" t="n">
        <x:v>6</x:v>
      </x:c>
      <x:c r="E1555" s="7" t="str">
        <x:v>111013</x:v>
      </x:c>
      <x:c r="F1555" s="7" t="str">
        <x:v>践踏的意志</x:v>
      </x:c>
      <x:c r="G1555" s="6" t="n">
        <x:v>7</x:v>
      </x:c>
      <x:c r="H1555" s="6" t="str">
        <x:v>https://raw.githubusercontent.com/Mar-7th/StarRailRes/dbe8cdfcfb0bf657b9fe1cf92d5537f118ccb487/index_new/cn/character_promotions.json</x:v>
      </x:c>
    </x:row>
    <x:row r="1556" ht="20" customHeight="1">
      <x:c r="A1556" s="6" t="str">
        <x:v>角色突破</x:v>
      </x:c>
      <x:c r="B1556" s="6" t="str">
        <x:v>8009</x:v>
      </x:c>
      <x:c r="C1556" s="6" t="n">
        <x:v>5</x:v>
      </x:c>
      <x:c r="D1556" s="6" t="n">
        <x:v>6</x:v>
      </x:c>
      <x:c r="E1556" s="7" t="str">
        <x:v>110400</x:v>
      </x:c>
      <x:c r="F1556" s="7" t="str">
        <x:v>深邃的星外质</x:v>
      </x:c>
      <x:c r="G1556" s="6" t="n">
        <x:v>10</x:v>
      </x:c>
      <x:c r="H1556" s="6" t="str">
        <x:v>https://raw.githubusercontent.com/Mar-7th/StarRailRes/dbe8cdfcfb0bf657b9fe1cf92d5537f118ccb487/index_new/cn/character_promotions.json</x:v>
      </x:c>
    </x:row>
    <x:row r="1557" ht="20" customHeight="1">
      <x:c r="A1557" s="6" t="str">
        <x:v>角色突破</x:v>
      </x:c>
      <x:c r="B1557" s="6" t="str">
        <x:v>8010</x:v>
      </x:c>
      <x:c r="C1557" s="6" t="n">
        <x:v>0</x:v>
      </x:c>
      <x:c r="D1557" s="6" t="n">
        <x:v>1</x:v>
      </x:c>
      <x:c r="E1557" s="7" t="str">
        <x:v>2</x:v>
      </x:c>
      <x:c r="F1557" s="7" t="str">
        <x:v>信用点</x:v>
      </x:c>
      <x:c r="G1557" s="6" t="n">
        <x:v>3200</x:v>
      </x:c>
      <x:c r="H1557" s="6" t="str">
        <x:v>https://raw.githubusercontent.com/Mar-7th/StarRailRes/dbe8cdfcfb0bf657b9fe1cf92d5537f118ccb487/index_new/cn/character_promotions.json</x:v>
      </x:c>
    </x:row>
    <x:row r="1558" ht="20" customHeight="1">
      <x:c r="A1558" s="6" t="str">
        <x:v>角色突破</x:v>
      </x:c>
      <x:c r="B1558" s="6" t="str">
        <x:v>8010</x:v>
      </x:c>
      <x:c r="C1558" s="6" t="n">
        <x:v>0</x:v>
      </x:c>
      <x:c r="D1558" s="6" t="n">
        <x:v>1</x:v>
      </x:c>
      <x:c r="E1558" s="7" t="str">
        <x:v>111011</x:v>
      </x:c>
      <x:c r="F1558" s="7" t="str">
        <x:v>掠夺的本能</x:v>
      </x:c>
      <x:c r="G1558" s="6" t="n">
        <x:v>4</x:v>
      </x:c>
      <x:c r="H1558" s="6" t="str">
        <x:v>https://raw.githubusercontent.com/Mar-7th/StarRailRes/dbe8cdfcfb0bf657b9fe1cf92d5537f118ccb487/index_new/cn/character_promotions.json</x:v>
      </x:c>
    </x:row>
    <x:row r="1559" ht="20" customHeight="1">
      <x:c r="A1559" s="6" t="str">
        <x:v>角色突破</x:v>
      </x:c>
      <x:c r="B1559" s="6" t="str">
        <x:v>8010</x:v>
      </x:c>
      <x:c r="C1559" s="6" t="n">
        <x:v>1</x:v>
      </x:c>
      <x:c r="D1559" s="6" t="n">
        <x:v>2</x:v>
      </x:c>
      <x:c r="E1559" s="7" t="str">
        <x:v>2</x:v>
      </x:c>
      <x:c r="F1559" s="7" t="str">
        <x:v>信用点</x:v>
      </x:c>
      <x:c r="G1559" s="6" t="n">
        <x:v>6400</x:v>
      </x:c>
      <x:c r="H1559" s="6" t="str">
        <x:v>https://raw.githubusercontent.com/Mar-7th/StarRailRes/dbe8cdfcfb0bf657b9fe1cf92d5537f118ccb487/index_new/cn/character_promotions.json</x:v>
      </x:c>
    </x:row>
    <x:row r="1560" ht="20" customHeight="1">
      <x:c r="A1560" s="6" t="str">
        <x:v>角色突破</x:v>
      </x:c>
      <x:c r="B1560" s="6" t="str">
        <x:v>8010</x:v>
      </x:c>
      <x:c r="C1560" s="6" t="n">
        <x:v>1</x:v>
      </x:c>
      <x:c r="D1560" s="6" t="n">
        <x:v>2</x:v>
      </x:c>
      <x:c r="E1560" s="7" t="str">
        <x:v>111011</x:v>
      </x:c>
      <x:c r="F1560" s="7" t="str">
        <x:v>掠夺的本能</x:v>
      </x:c>
      <x:c r="G1560" s="6" t="n">
        <x:v>8</x:v>
      </x:c>
      <x:c r="H1560" s="6" t="str">
        <x:v>https://raw.githubusercontent.com/Mar-7th/StarRailRes/dbe8cdfcfb0bf657b9fe1cf92d5537f118ccb487/index_new/cn/character_promotions.json</x:v>
      </x:c>
    </x:row>
    <x:row r="1561" ht="20" customHeight="1">
      <x:c r="A1561" s="6" t="str">
        <x:v>角色突破</x:v>
      </x:c>
      <x:c r="B1561" s="6" t="str">
        <x:v>8010</x:v>
      </x:c>
      <x:c r="C1561" s="6" t="n">
        <x:v>2</x:v>
      </x:c>
      <x:c r="D1561" s="6" t="n">
        <x:v>3</x:v>
      </x:c>
      <x:c r="E1561" s="7" t="str">
        <x:v>2</x:v>
      </x:c>
      <x:c r="F1561" s="7" t="str">
        <x:v>信用点</x:v>
      </x:c>
      <x:c r="G1561" s="6" t="n">
        <x:v>12800</x:v>
      </x:c>
      <x:c r="H1561" s="6" t="str">
        <x:v>https://raw.githubusercontent.com/Mar-7th/StarRailRes/dbe8cdfcfb0bf657b9fe1cf92d5537f118ccb487/index_new/cn/character_promotions.json</x:v>
      </x:c>
    </x:row>
    <x:row r="1562" ht="20" customHeight="1">
      <x:c r="A1562" s="6" t="str">
        <x:v>角色突破</x:v>
      </x:c>
      <x:c r="B1562" s="6" t="str">
        <x:v>8010</x:v>
      </x:c>
      <x:c r="C1562" s="6" t="n">
        <x:v>2</x:v>
      </x:c>
      <x:c r="D1562" s="6" t="n">
        <x:v>3</x:v>
      </x:c>
      <x:c r="E1562" s="7" t="str">
        <x:v>111012</x:v>
      </x:c>
      <x:c r="F1562" s="7" t="str">
        <x:v>篡改的野心</x:v>
      </x:c>
      <x:c r="G1562" s="6" t="n">
        <x:v>5</x:v>
      </x:c>
      <x:c r="H1562" s="6" t="str">
        <x:v>https://raw.githubusercontent.com/Mar-7th/StarRailRes/dbe8cdfcfb0bf657b9fe1cf92d5537f118ccb487/index_new/cn/character_promotions.json</x:v>
      </x:c>
    </x:row>
    <x:row r="1563" ht="20" customHeight="1">
      <x:c r="A1563" s="6" t="str">
        <x:v>角色突破</x:v>
      </x:c>
      <x:c r="B1563" s="6" t="str">
        <x:v>8010</x:v>
      </x:c>
      <x:c r="C1563" s="6" t="n">
        <x:v>2</x:v>
      </x:c>
      <x:c r="D1563" s="6" t="n">
        <x:v>3</x:v>
      </x:c>
      <x:c r="E1563" s="7" t="str">
        <x:v>110400</x:v>
      </x:c>
      <x:c r="F1563" s="7" t="str">
        <x:v>深邃的星外质</x:v>
      </x:c>
      <x:c r="G1563" s="6" t="n">
        <x:v>4</x:v>
      </x:c>
      <x:c r="H1563" s="6" t="str">
        <x:v>https://raw.githubusercontent.com/Mar-7th/StarRailRes/dbe8cdfcfb0bf657b9fe1cf92d5537f118ccb487/index_new/cn/character_promotions.json</x:v>
      </x:c>
    </x:row>
    <x:row r="1564" ht="20" customHeight="1">
      <x:c r="A1564" s="6" t="str">
        <x:v>角色突破</x:v>
      </x:c>
      <x:c r="B1564" s="6" t="str">
        <x:v>8010</x:v>
      </x:c>
      <x:c r="C1564" s="6" t="n">
        <x:v>3</x:v>
      </x:c>
      <x:c r="D1564" s="6" t="n">
        <x:v>4</x:v>
      </x:c>
      <x:c r="E1564" s="7" t="str">
        <x:v>2</x:v>
      </x:c>
      <x:c r="F1564" s="7" t="str">
        <x:v>信用点</x:v>
      </x:c>
      <x:c r="G1564" s="6" t="n">
        <x:v>32000</x:v>
      </x:c>
      <x:c r="H1564" s="6" t="str">
        <x:v>https://raw.githubusercontent.com/Mar-7th/StarRailRes/dbe8cdfcfb0bf657b9fe1cf92d5537f118ccb487/index_new/cn/character_promotions.json</x:v>
      </x:c>
    </x:row>
    <x:row r="1565" ht="20" customHeight="1">
      <x:c r="A1565" s="6" t="str">
        <x:v>角色突破</x:v>
      </x:c>
      <x:c r="B1565" s="6" t="str">
        <x:v>8010</x:v>
      </x:c>
      <x:c r="C1565" s="6" t="n">
        <x:v>3</x:v>
      </x:c>
      <x:c r="D1565" s="6" t="n">
        <x:v>4</x:v>
      </x:c>
      <x:c r="E1565" s="7" t="str">
        <x:v>111012</x:v>
      </x:c>
      <x:c r="F1565" s="7" t="str">
        <x:v>篡改的野心</x:v>
      </x:c>
      <x:c r="G1565" s="6" t="n">
        <x:v>8</x:v>
      </x:c>
      <x:c r="H1565" s="6" t="str">
        <x:v>https://raw.githubusercontent.com/Mar-7th/StarRailRes/dbe8cdfcfb0bf657b9fe1cf92d5537f118ccb487/index_new/cn/character_promotions.json</x:v>
      </x:c>
    </x:row>
    <x:row r="1566" ht="20" customHeight="1">
      <x:c r="A1566" s="6" t="str">
        <x:v>角色突破</x:v>
      </x:c>
      <x:c r="B1566" s="6" t="str">
        <x:v>8010</x:v>
      </x:c>
      <x:c r="C1566" s="6" t="n">
        <x:v>3</x:v>
      </x:c>
      <x:c r="D1566" s="6" t="n">
        <x:v>4</x:v>
      </x:c>
      <x:c r="E1566" s="7" t="str">
        <x:v>110400</x:v>
      </x:c>
      <x:c r="F1566" s="7" t="str">
        <x:v>深邃的星外质</x:v>
      </x:c>
      <x:c r="G1566" s="6" t="n">
        <x:v>6</x:v>
      </x:c>
      <x:c r="H1566" s="6" t="str">
        <x:v>https://raw.githubusercontent.com/Mar-7th/StarRailRes/dbe8cdfcfb0bf657b9fe1cf92d5537f118ccb487/index_new/cn/character_promotions.json</x:v>
      </x:c>
    </x:row>
    <x:row r="1567" ht="20" customHeight="1">
      <x:c r="A1567" s="6" t="str">
        <x:v>角色突破</x:v>
      </x:c>
      <x:c r="B1567" s="6" t="str">
        <x:v>8010</x:v>
      </x:c>
      <x:c r="C1567" s="6" t="n">
        <x:v>4</x:v>
      </x:c>
      <x:c r="D1567" s="6" t="n">
        <x:v>5</x:v>
      </x:c>
      <x:c r="E1567" s="7" t="str">
        <x:v>2</x:v>
      </x:c>
      <x:c r="F1567" s="7" t="str">
        <x:v>信用点</x:v>
      </x:c>
      <x:c r="G1567" s="6" t="n">
        <x:v>64000</x:v>
      </x:c>
      <x:c r="H1567" s="6" t="str">
        <x:v>https://raw.githubusercontent.com/Mar-7th/StarRailRes/dbe8cdfcfb0bf657b9fe1cf92d5537f118ccb487/index_new/cn/character_promotions.json</x:v>
      </x:c>
    </x:row>
    <x:row r="1568" ht="20" customHeight="1">
      <x:c r="A1568" s="6" t="str">
        <x:v>角色突破</x:v>
      </x:c>
      <x:c r="B1568" s="6" t="str">
        <x:v>8010</x:v>
      </x:c>
      <x:c r="C1568" s="6" t="n">
        <x:v>4</x:v>
      </x:c>
      <x:c r="D1568" s="6" t="n">
        <x:v>5</x:v>
      </x:c>
      <x:c r="E1568" s="7" t="str">
        <x:v>111013</x:v>
      </x:c>
      <x:c r="F1568" s="7" t="str">
        <x:v>践踏的意志</x:v>
      </x:c>
      <x:c r="G1568" s="6" t="n">
        <x:v>5</x:v>
      </x:c>
      <x:c r="H1568" s="6" t="str">
        <x:v>https://raw.githubusercontent.com/Mar-7th/StarRailRes/dbe8cdfcfb0bf657b9fe1cf92d5537f118ccb487/index_new/cn/character_promotions.json</x:v>
      </x:c>
    </x:row>
    <x:row r="1569" ht="20" customHeight="1">
      <x:c r="A1569" s="6" t="str">
        <x:v>角色突破</x:v>
      </x:c>
      <x:c r="B1569" s="6" t="str">
        <x:v>8010</x:v>
      </x:c>
      <x:c r="C1569" s="6" t="n">
        <x:v>4</x:v>
      </x:c>
      <x:c r="D1569" s="6" t="n">
        <x:v>5</x:v>
      </x:c>
      <x:c r="E1569" s="7" t="str">
        <x:v>110400</x:v>
      </x:c>
      <x:c r="F1569" s="7" t="str">
        <x:v>深邃的星外质</x:v>
      </x:c>
      <x:c r="G1569" s="6" t="n">
        <x:v>8</x:v>
      </x:c>
      <x:c r="H1569" s="6" t="str">
        <x:v>https://raw.githubusercontent.com/Mar-7th/StarRailRes/dbe8cdfcfb0bf657b9fe1cf92d5537f118ccb487/index_new/cn/character_promotions.json</x:v>
      </x:c>
    </x:row>
    <x:row r="1570" ht="20" customHeight="1">
      <x:c r="A1570" s="6" t="str">
        <x:v>角色突破</x:v>
      </x:c>
      <x:c r="B1570" s="6" t="str">
        <x:v>8010</x:v>
      </x:c>
      <x:c r="C1570" s="6" t="n">
        <x:v>5</x:v>
      </x:c>
      <x:c r="D1570" s="6" t="n">
        <x:v>6</x:v>
      </x:c>
      <x:c r="E1570" s="7" t="str">
        <x:v>2</x:v>
      </x:c>
      <x:c r="F1570" s="7" t="str">
        <x:v>信用点</x:v>
      </x:c>
      <x:c r="G1570" s="6" t="n">
        <x:v>128000</x:v>
      </x:c>
      <x:c r="H1570" s="6" t="str">
        <x:v>https://raw.githubusercontent.com/Mar-7th/StarRailRes/dbe8cdfcfb0bf657b9fe1cf92d5537f118ccb487/index_new/cn/character_promotions.json</x:v>
      </x:c>
    </x:row>
    <x:row r="1571" ht="20" customHeight="1">
      <x:c r="A1571" s="6" t="str">
        <x:v>角色突破</x:v>
      </x:c>
      <x:c r="B1571" s="6" t="str">
        <x:v>8010</x:v>
      </x:c>
      <x:c r="C1571" s="6" t="n">
        <x:v>5</x:v>
      </x:c>
      <x:c r="D1571" s="6" t="n">
        <x:v>6</x:v>
      </x:c>
      <x:c r="E1571" s="7" t="str">
        <x:v>111013</x:v>
      </x:c>
      <x:c r="F1571" s="7" t="str">
        <x:v>践踏的意志</x:v>
      </x:c>
      <x:c r="G1571" s="6" t="n">
        <x:v>7</x:v>
      </x:c>
      <x:c r="H1571" s="6" t="str">
        <x:v>https://raw.githubusercontent.com/Mar-7th/StarRailRes/dbe8cdfcfb0bf657b9fe1cf92d5537f118ccb487/index_new/cn/character_promotions.json</x:v>
      </x:c>
    </x:row>
    <x:row r="1572" ht="20" customHeight="1">
      <x:c r="A1572" s="6" t="str">
        <x:v>角色突破</x:v>
      </x:c>
      <x:c r="B1572" s="6" t="str">
        <x:v>8010</x:v>
      </x:c>
      <x:c r="C1572" s="6" t="n">
        <x:v>5</x:v>
      </x:c>
      <x:c r="D1572" s="6" t="n">
        <x:v>6</x:v>
      </x:c>
      <x:c r="E1572" s="7" t="str">
        <x:v>110400</x:v>
      </x:c>
      <x:c r="F1572" s="7" t="str">
        <x:v>深邃的星外质</x:v>
      </x:c>
      <x:c r="G1572" s="6" t="n">
        <x:v>10</x:v>
      </x:c>
      <x:c r="H1572" s="6" t="str">
        <x:v>https://raw.githubusercontent.com/Mar-7th/StarRailRes/dbe8cdfcfb0bf657b9fe1cf92d5537f118ccb487/index_new/cn/character_promotions.json</x:v>
      </x:c>
    </x:row>
    <x:row r="1573" ht="20" customHeight="1">
      <x:c r="A1573" s="6" t="str">
        <x:v>光锥突破</x:v>
      </x:c>
      <x:c r="B1573" s="6" t="str">
        <x:v>20000</x:v>
      </x:c>
      <x:c r="C1573" s="6" t="n">
        <x:v>0</x:v>
      </x:c>
      <x:c r="D1573" s="6" t="n">
        <x:v>1</x:v>
      </x:c>
      <x:c r="E1573" s="7" t="str">
        <x:v>2</x:v>
      </x:c>
      <x:c r="F1573" s="7" t="str">
        <x:v>信用点</x:v>
      </x:c>
      <x:c r="G1573" s="6" t="n">
        <x:v>3000</x:v>
      </x:c>
      <x:c r="H1573" s="6" t="str">
        <x:v>https://raw.githubusercontent.com/Mar-7th/StarRailRes/dbe8cdfcfb0bf657b9fe1cf92d5537f118ccb487/index_new/cn/light_cone_promotions.json</x:v>
      </x:c>
    </x:row>
    <x:row r="1574" ht="20" customHeight="1">
      <x:c r="A1574" s="6" t="str">
        <x:v>光锥突破</x:v>
      </x:c>
      <x:c r="B1574" s="6" t="str">
        <x:v>20000</x:v>
      </x:c>
      <x:c r="C1574" s="6" t="n">
        <x:v>0</x:v>
      </x:c>
      <x:c r="D1574" s="6" t="n">
        <x:v>1</x:v>
      </x:c>
      <x:c r="E1574" s="7" t="str">
        <x:v>111011</x:v>
      </x:c>
      <x:c r="F1574" s="7" t="str">
        <x:v>掠夺的本能</x:v>
      </x:c>
      <x:c r="G1574" s="6" t="n">
        <x:v>4</x:v>
      </x:c>
      <x:c r="H1574" s="6" t="str">
        <x:v>https://raw.githubusercontent.com/Mar-7th/StarRailRes/dbe8cdfcfb0bf657b9fe1cf92d5537f118ccb487/index_new/cn/light_cone_promotions.json</x:v>
      </x:c>
    </x:row>
    <x:row r="1575" ht="20" customHeight="1">
      <x:c r="A1575" s="6" t="str">
        <x:v>光锥突破</x:v>
      </x:c>
      <x:c r="B1575" s="6" t="str">
        <x:v>20000</x:v>
      </x:c>
      <x:c r="C1575" s="6" t="n">
        <x:v>1</x:v>
      </x:c>
      <x:c r="D1575" s="6" t="n">
        <x:v>2</x:v>
      </x:c>
      <x:c r="E1575" s="7" t="str">
        <x:v>2</x:v>
      </x:c>
      <x:c r="F1575" s="7" t="str">
        <x:v>信用点</x:v>
      </x:c>
      <x:c r="G1575" s="6" t="n">
        <x:v>6000</x:v>
      </x:c>
      <x:c r="H1575" s="6" t="str">
        <x:v>https://raw.githubusercontent.com/Mar-7th/StarRailRes/dbe8cdfcfb0bf657b9fe1cf92d5537f118ccb487/index_new/cn/light_cone_promotions.json</x:v>
      </x:c>
    </x:row>
    <x:row r="1576" ht="20" customHeight="1">
      <x:c r="A1576" s="6" t="str">
        <x:v>光锥突破</x:v>
      </x:c>
      <x:c r="B1576" s="6" t="str">
        <x:v>20000</x:v>
      </x:c>
      <x:c r="C1576" s="6" t="n">
        <x:v>1</x:v>
      </x:c>
      <x:c r="D1576" s="6" t="n">
        <x:v>2</x:v>
      </x:c>
      <x:c r="E1576" s="7" t="str">
        <x:v>110121</x:v>
      </x:c>
      <x:c r="F1576" s="7" t="str">
        <x:v>猎兽之矢</x:v>
      </x:c>
      <x:c r="G1576" s="6" t="n">
        <x:v>2</x:v>
      </x:c>
      <x:c r="H1576" s="6" t="str">
        <x:v>https://raw.githubusercontent.com/Mar-7th/StarRailRes/dbe8cdfcfb0bf657b9fe1cf92d5537f118ccb487/index_new/cn/light_cone_promotions.json</x:v>
      </x:c>
    </x:row>
    <x:row r="1577" ht="20" customHeight="1">
      <x:c r="A1577" s="6" t="str">
        <x:v>光锥突破</x:v>
      </x:c>
      <x:c r="B1577" s="6" t="str">
        <x:v>20000</x:v>
      </x:c>
      <x:c r="C1577" s="6" t="n">
        <x:v>1</x:v>
      </x:c>
      <x:c r="D1577" s="6" t="n">
        <x:v>2</x:v>
      </x:c>
      <x:c r="E1577" s="7" t="str">
        <x:v>111011</x:v>
      </x:c>
      <x:c r="F1577" s="7" t="str">
        <x:v>掠夺的本能</x:v>
      </x:c>
      <x:c r="G1577" s="6" t="n">
        <x:v>8</x:v>
      </x:c>
      <x:c r="H1577" s="6" t="str">
        <x:v>https://raw.githubusercontent.com/Mar-7th/StarRailRes/dbe8cdfcfb0bf657b9fe1cf92d5537f118ccb487/index_new/cn/light_cone_promotions.json</x:v>
      </x:c>
    </x:row>
    <x:row r="1578" ht="20" customHeight="1">
      <x:c r="A1578" s="6" t="str">
        <x:v>光锥突破</x:v>
      </x:c>
      <x:c r="B1578" s="6" t="str">
        <x:v>20000</x:v>
      </x:c>
      <x:c r="C1578" s="6" t="n">
        <x:v>2</x:v>
      </x:c>
      <x:c r="D1578" s="6" t="n">
        <x:v>3</x:v>
      </x:c>
      <x:c r="E1578" s="7" t="str">
        <x:v>2</x:v>
      </x:c>
      <x:c r="F1578" s="7" t="str">
        <x:v>信用点</x:v>
      </x:c>
      <x:c r="G1578" s="6" t="n">
        <x:v>12000</x:v>
      </x:c>
      <x:c r="H1578" s="6" t="str">
        <x:v>https://raw.githubusercontent.com/Mar-7th/StarRailRes/dbe8cdfcfb0bf657b9fe1cf92d5537f118ccb487/index_new/cn/light_cone_promotions.json</x:v>
      </x:c>
    </x:row>
    <x:row r="1579" ht="20" customHeight="1">
      <x:c r="A1579" s="6" t="str">
        <x:v>光锥突破</x:v>
      </x:c>
      <x:c r="B1579" s="6" t="str">
        <x:v>20000</x:v>
      </x:c>
      <x:c r="C1579" s="6" t="n">
        <x:v>2</x:v>
      </x:c>
      <x:c r="D1579" s="6" t="n">
        <x:v>3</x:v>
      </x:c>
      <x:c r="E1579" s="7" t="str">
        <x:v>110122</x:v>
      </x:c>
      <x:c r="F1579" s="7" t="str">
        <x:v>屠魔之矢</x:v>
      </x:c>
      <x:c r="G1579" s="6" t="n">
        <x:v>2</x:v>
      </x:c>
      <x:c r="H1579" s="6" t="str">
        <x:v>https://raw.githubusercontent.com/Mar-7th/StarRailRes/dbe8cdfcfb0bf657b9fe1cf92d5537f118ccb487/index_new/cn/light_cone_promotions.json</x:v>
      </x:c>
    </x:row>
    <x:row r="1580" ht="20" customHeight="1">
      <x:c r="A1580" s="6" t="str">
        <x:v>光锥突破</x:v>
      </x:c>
      <x:c r="B1580" s="6" t="str">
        <x:v>20000</x:v>
      </x:c>
      <x:c r="C1580" s="6" t="n">
        <x:v>2</x:v>
      </x:c>
      <x:c r="D1580" s="6" t="n">
        <x:v>3</x:v>
      </x:c>
      <x:c r="E1580" s="7" t="str">
        <x:v>111012</x:v>
      </x:c>
      <x:c r="F1580" s="7" t="str">
        <x:v>篡改的野心</x:v>
      </x:c>
      <x:c r="G1580" s="6" t="n">
        <x:v>4</x:v>
      </x:c>
      <x:c r="H1580" s="6" t="str">
        <x:v>https://raw.githubusercontent.com/Mar-7th/StarRailRes/dbe8cdfcfb0bf657b9fe1cf92d5537f118ccb487/index_new/cn/light_cone_promotions.json</x:v>
      </x:c>
    </x:row>
    <x:row r="1581" ht="20" customHeight="1">
      <x:c r="A1581" s="6" t="str">
        <x:v>光锥突破</x:v>
      </x:c>
      <x:c r="B1581" s="6" t="str">
        <x:v>20000</x:v>
      </x:c>
      <x:c r="C1581" s="6" t="n">
        <x:v>3</x:v>
      </x:c>
      <x:c r="D1581" s="6" t="n">
        <x:v>4</x:v>
      </x:c>
      <x:c r="E1581" s="7" t="str">
        <x:v>2</x:v>
      </x:c>
      <x:c r="F1581" s="7" t="str">
        <x:v>信用点</x:v>
      </x:c>
      <x:c r="G1581" s="6" t="n">
        <x:v>30000</x:v>
      </x:c>
      <x:c r="H1581" s="6" t="str">
        <x:v>https://raw.githubusercontent.com/Mar-7th/StarRailRes/dbe8cdfcfb0bf657b9fe1cf92d5537f118ccb487/index_new/cn/light_cone_promotions.json</x:v>
      </x:c>
    </x:row>
    <x:row r="1582" ht="20" customHeight="1">
      <x:c r="A1582" s="6" t="str">
        <x:v>光锥突破</x:v>
      </x:c>
      <x:c r="B1582" s="6" t="str">
        <x:v>20000</x:v>
      </x:c>
      <x:c r="C1582" s="6" t="n">
        <x:v>3</x:v>
      </x:c>
      <x:c r="D1582" s="6" t="n">
        <x:v>4</x:v>
      </x:c>
      <x:c r="E1582" s="7" t="str">
        <x:v>110122</x:v>
      </x:c>
      <x:c r="F1582" s="7" t="str">
        <x:v>屠魔之矢</x:v>
      </x:c>
      <x:c r="G1582" s="6" t="n">
        <x:v>4</x:v>
      </x:c>
      <x:c r="H1582" s="6" t="str">
        <x:v>https://raw.githubusercontent.com/Mar-7th/StarRailRes/dbe8cdfcfb0bf657b9fe1cf92d5537f118ccb487/index_new/cn/light_cone_promotions.json</x:v>
      </x:c>
    </x:row>
    <x:row r="1583" ht="20" customHeight="1">
      <x:c r="A1583" s="6" t="str">
        <x:v>光锥突破</x:v>
      </x:c>
      <x:c r="B1583" s="6" t="str">
        <x:v>20000</x:v>
      </x:c>
      <x:c r="C1583" s="6" t="n">
        <x:v>3</x:v>
      </x:c>
      <x:c r="D1583" s="6" t="n">
        <x:v>4</x:v>
      </x:c>
      <x:c r="E1583" s="7" t="str">
        <x:v>111012</x:v>
      </x:c>
      <x:c r="F1583" s="7" t="str">
        <x:v>篡改的野心</x:v>
      </x:c>
      <x:c r="G1583" s="6" t="n">
        <x:v>6</x:v>
      </x:c>
      <x:c r="H1583" s="6" t="str">
        <x:v>https://raw.githubusercontent.com/Mar-7th/StarRailRes/dbe8cdfcfb0bf657b9fe1cf92d5537f118ccb487/index_new/cn/light_cone_promotions.json</x:v>
      </x:c>
    </x:row>
    <x:row r="1584" ht="20" customHeight="1">
      <x:c r="A1584" s="6" t="str">
        <x:v>光锥突破</x:v>
      </x:c>
      <x:c r="B1584" s="6" t="str">
        <x:v>20000</x:v>
      </x:c>
      <x:c r="C1584" s="6" t="n">
        <x:v>4</x:v>
      </x:c>
      <x:c r="D1584" s="6" t="n">
        <x:v>5</x:v>
      </x:c>
      <x:c r="E1584" s="7" t="str">
        <x:v>2</x:v>
      </x:c>
      <x:c r="F1584" s="7" t="str">
        <x:v>信用点</x:v>
      </x:c>
      <x:c r="G1584" s="6" t="n">
        <x:v>60000</x:v>
      </x:c>
      <x:c r="H1584" s="6" t="str">
        <x:v>https://raw.githubusercontent.com/Mar-7th/StarRailRes/dbe8cdfcfb0bf657b9fe1cf92d5537f118ccb487/index_new/cn/light_cone_promotions.json</x:v>
      </x:c>
    </x:row>
    <x:row r="1585" ht="20" customHeight="1">
      <x:c r="A1585" s="6" t="str">
        <x:v>光锥突破</x:v>
      </x:c>
      <x:c r="B1585" s="6" t="str">
        <x:v>20000</x:v>
      </x:c>
      <x:c r="C1585" s="6" t="n">
        <x:v>4</x:v>
      </x:c>
      <x:c r="D1585" s="6" t="n">
        <x:v>5</x:v>
      </x:c>
      <x:c r="E1585" s="7" t="str">
        <x:v>110123</x:v>
      </x:c>
      <x:c r="F1585" s="7" t="str">
        <x:v>逐星之矢</x:v>
      </x:c>
      <x:c r="G1585" s="6" t="n">
        <x:v>3</x:v>
      </x:c>
      <x:c r="H1585" s="6" t="str">
        <x:v>https://raw.githubusercontent.com/Mar-7th/StarRailRes/dbe8cdfcfb0bf657b9fe1cf92d5537f118ccb487/index_new/cn/light_cone_promotions.json</x:v>
      </x:c>
    </x:row>
    <x:row r="1586" ht="20" customHeight="1">
      <x:c r="A1586" s="6" t="str">
        <x:v>光锥突破</x:v>
      </x:c>
      <x:c r="B1586" s="6" t="str">
        <x:v>20000</x:v>
      </x:c>
      <x:c r="C1586" s="6" t="n">
        <x:v>4</x:v>
      </x:c>
      <x:c r="D1586" s="6" t="n">
        <x:v>5</x:v>
      </x:c>
      <x:c r="E1586" s="7" t="str">
        <x:v>111013</x:v>
      </x:c>
      <x:c r="F1586" s="7" t="str">
        <x:v>践踏的意志</x:v>
      </x:c>
      <x:c r="G1586" s="6" t="n">
        <x:v>3</x:v>
      </x:c>
      <x:c r="H1586" s="6" t="str">
        <x:v>https://raw.githubusercontent.com/Mar-7th/StarRailRes/dbe8cdfcfb0bf657b9fe1cf92d5537f118ccb487/index_new/cn/light_cone_promotions.json</x:v>
      </x:c>
    </x:row>
    <x:row r="1587" ht="20" customHeight="1">
      <x:c r="A1587" s="6" t="str">
        <x:v>光锥突破</x:v>
      </x:c>
      <x:c r="B1587" s="6" t="str">
        <x:v>20000</x:v>
      </x:c>
      <x:c r="C1587" s="6" t="n">
        <x:v>5</x:v>
      </x:c>
      <x:c r="D1587" s="6" t="n">
        <x:v>6</x:v>
      </x:c>
      <x:c r="E1587" s="7" t="str">
        <x:v>2</x:v>
      </x:c>
      <x:c r="F1587" s="7" t="str">
        <x:v>信用点</x:v>
      </x:c>
      <x:c r="G1587" s="6" t="n">
        <x:v>120000</x:v>
      </x:c>
      <x:c r="H1587" s="6" t="str">
        <x:v>https://raw.githubusercontent.com/Mar-7th/StarRailRes/dbe8cdfcfb0bf657b9fe1cf92d5537f118ccb487/index_new/cn/light_cone_promotions.json</x:v>
      </x:c>
    </x:row>
    <x:row r="1588" ht="20" customHeight="1">
      <x:c r="A1588" s="6" t="str">
        <x:v>光锥突破</x:v>
      </x:c>
      <x:c r="B1588" s="6" t="str">
        <x:v>20000</x:v>
      </x:c>
      <x:c r="C1588" s="6" t="n">
        <x:v>5</x:v>
      </x:c>
      <x:c r="D1588" s="6" t="n">
        <x:v>6</x:v>
      </x:c>
      <x:c r="E1588" s="7" t="str">
        <x:v>110123</x:v>
      </x:c>
      <x:c r="F1588" s="7" t="str">
        <x:v>逐星之矢</x:v>
      </x:c>
      <x:c r="G1588" s="6" t="n">
        <x:v>6</x:v>
      </x:c>
      <x:c r="H1588" s="6" t="str">
        <x:v>https://raw.githubusercontent.com/Mar-7th/StarRailRes/dbe8cdfcfb0bf657b9fe1cf92d5537f118ccb487/index_new/cn/light_cone_promotions.json</x:v>
      </x:c>
    </x:row>
    <x:row r="1589" ht="20" customHeight="1">
      <x:c r="A1589" s="6" t="str">
        <x:v>光锥突破</x:v>
      </x:c>
      <x:c r="B1589" s="6" t="str">
        <x:v>20000</x:v>
      </x:c>
      <x:c r="C1589" s="6" t="n">
        <x:v>5</x:v>
      </x:c>
      <x:c r="D1589" s="6" t="n">
        <x:v>6</x:v>
      </x:c>
      <x:c r="E1589" s="7" t="str">
        <x:v>111013</x:v>
      </x:c>
      <x:c r="F1589" s="7" t="str">
        <x:v>践踏的意志</x:v>
      </x:c>
      <x:c r="G1589" s="6" t="n">
        <x:v>5</x:v>
      </x:c>
      <x:c r="H1589" s="6" t="str">
        <x:v>https://raw.githubusercontent.com/Mar-7th/StarRailRes/dbe8cdfcfb0bf657b9fe1cf92d5537f118ccb487/index_new/cn/light_cone_promotions.json</x:v>
      </x:c>
    </x:row>
    <x:row r="1590" ht="20" customHeight="1">
      <x:c r="A1590" s="6" t="str">
        <x:v>光锥突破</x:v>
      </x:c>
      <x:c r="B1590" s="6" t="str">
        <x:v>20001</x:v>
      </x:c>
      <x:c r="C1590" s="6" t="n">
        <x:v>0</x:v>
      </x:c>
      <x:c r="D1590" s="6" t="n">
        <x:v>1</x:v>
      </x:c>
      <x:c r="E1590" s="7" t="str">
        <x:v>2</x:v>
      </x:c>
      <x:c r="F1590" s="7" t="str">
        <x:v>信用点</x:v>
      </x:c>
      <x:c r="G1590" s="6" t="n">
        <x:v>3000</x:v>
      </x:c>
      <x:c r="H1590" s="6" t="str">
        <x:v>https://raw.githubusercontent.com/Mar-7th/StarRailRes/dbe8cdfcfb0bf657b9fe1cf92d5537f118ccb487/index_new/cn/light_cone_promotions.json</x:v>
      </x:c>
    </x:row>
    <x:row r="1591" ht="20" customHeight="1">
      <x:c r="A1591" s="6" t="str">
        <x:v>光锥突破</x:v>
      </x:c>
      <x:c r="B1591" s="6" t="str">
        <x:v>20001</x:v>
      </x:c>
      <x:c r="C1591" s="6" t="n">
        <x:v>0</x:v>
      </x:c>
      <x:c r="D1591" s="6" t="n">
        <x:v>1</x:v>
      </x:c>
      <x:c r="E1591" s="7" t="str">
        <x:v>112001</x:v>
      </x:c>
      <x:c r="F1591" s="7" t="str">
        <x:v>铁卫扣饰</x:v>
      </x:c>
      <x:c r="G1591" s="6" t="n">
        <x:v>4</x:v>
      </x:c>
      <x:c r="H1591" s="6" t="str">
        <x:v>https://raw.githubusercontent.com/Mar-7th/StarRailRes/dbe8cdfcfb0bf657b9fe1cf92d5537f118ccb487/index_new/cn/light_cone_promotions.json</x:v>
      </x:c>
    </x:row>
    <x:row r="1592" ht="20" customHeight="1">
      <x:c r="A1592" s="6" t="str">
        <x:v>光锥突破</x:v>
      </x:c>
      <x:c r="B1592" s="6" t="str">
        <x:v>20001</x:v>
      </x:c>
      <x:c r="C1592" s="6" t="n">
        <x:v>1</x:v>
      </x:c>
      <x:c r="D1592" s="6" t="n">
        <x:v>2</x:v>
      </x:c>
      <x:c r="E1592" s="7" t="str">
        <x:v>2</x:v>
      </x:c>
      <x:c r="F1592" s="7" t="str">
        <x:v>信用点</x:v>
      </x:c>
      <x:c r="G1592" s="6" t="n">
        <x:v>6000</x:v>
      </x:c>
      <x:c r="H1592" s="6" t="str">
        <x:v>https://raw.githubusercontent.com/Mar-7th/StarRailRes/dbe8cdfcfb0bf657b9fe1cf92d5537f118ccb487/index_new/cn/light_cone_promotions.json</x:v>
      </x:c>
    </x:row>
    <x:row r="1593" ht="20" customHeight="1">
      <x:c r="A1593" s="6" t="str">
        <x:v>光锥突破</x:v>
      </x:c>
      <x:c r="B1593" s="6" t="str">
        <x:v>20001</x:v>
      </x:c>
      <x:c r="C1593" s="6" t="n">
        <x:v>1</x:v>
      </x:c>
      <x:c r="D1593" s="6" t="n">
        <x:v>2</x:v>
      </x:c>
      <x:c r="E1593" s="7" t="str">
        <x:v>110171</x:v>
      </x:c>
      <x:c r="F1593" s="7" t="str">
        <x:v>丰饶之种</x:v>
      </x:c>
      <x:c r="G1593" s="6" t="n">
        <x:v>2</x:v>
      </x:c>
      <x:c r="H1593" s="6" t="str">
        <x:v>https://raw.githubusercontent.com/Mar-7th/StarRailRes/dbe8cdfcfb0bf657b9fe1cf92d5537f118ccb487/index_new/cn/light_cone_promotions.json</x:v>
      </x:c>
    </x:row>
    <x:row r="1594" ht="20" customHeight="1">
      <x:c r="A1594" s="6" t="str">
        <x:v>光锥突破</x:v>
      </x:c>
      <x:c r="B1594" s="6" t="str">
        <x:v>20001</x:v>
      </x:c>
      <x:c r="C1594" s="6" t="n">
        <x:v>1</x:v>
      </x:c>
      <x:c r="D1594" s="6" t="n">
        <x:v>2</x:v>
      </x:c>
      <x:c r="E1594" s="7" t="str">
        <x:v>112001</x:v>
      </x:c>
      <x:c r="F1594" s="7" t="str">
        <x:v>铁卫扣饰</x:v>
      </x:c>
      <x:c r="G1594" s="6" t="n">
        <x:v>8</x:v>
      </x:c>
      <x:c r="H1594" s="6" t="str">
        <x:v>https://raw.githubusercontent.com/Mar-7th/StarRailRes/dbe8cdfcfb0bf657b9fe1cf92d5537f118ccb487/index_new/cn/light_cone_promotions.json</x:v>
      </x:c>
    </x:row>
    <x:row r="1595" ht="20" customHeight="1">
      <x:c r="A1595" s="6" t="str">
        <x:v>光锥突破</x:v>
      </x:c>
      <x:c r="B1595" s="6" t="str">
        <x:v>20001</x:v>
      </x:c>
      <x:c r="C1595" s="6" t="n">
        <x:v>2</x:v>
      </x:c>
      <x:c r="D1595" s="6" t="n">
        <x:v>3</x:v>
      </x:c>
      <x:c r="E1595" s="7" t="str">
        <x:v>2</x:v>
      </x:c>
      <x:c r="F1595" s="7" t="str">
        <x:v>信用点</x:v>
      </x:c>
      <x:c r="G1595" s="6" t="n">
        <x:v>12000</x:v>
      </x:c>
      <x:c r="H1595" s="6" t="str">
        <x:v>https://raw.githubusercontent.com/Mar-7th/StarRailRes/dbe8cdfcfb0bf657b9fe1cf92d5537f118ccb487/index_new/cn/light_cone_promotions.json</x:v>
      </x:c>
    </x:row>
    <x:row r="1596" ht="20" customHeight="1">
      <x:c r="A1596" s="6" t="str">
        <x:v>光锥突破</x:v>
      </x:c>
      <x:c r="B1596" s="6" t="str">
        <x:v>20001</x:v>
      </x:c>
      <x:c r="C1596" s="6" t="n">
        <x:v>2</x:v>
      </x:c>
      <x:c r="D1596" s="6" t="n">
        <x:v>3</x:v>
      </x:c>
      <x:c r="E1596" s="7" t="str">
        <x:v>110172</x:v>
      </x:c>
      <x:c r="F1596" s="7" t="str">
        <x:v>生命之芽</x:v>
      </x:c>
      <x:c r="G1596" s="6" t="n">
        <x:v>2</x:v>
      </x:c>
      <x:c r="H1596" s="6" t="str">
        <x:v>https://raw.githubusercontent.com/Mar-7th/StarRailRes/dbe8cdfcfb0bf657b9fe1cf92d5537f118ccb487/index_new/cn/light_cone_promotions.json</x:v>
      </x:c>
    </x:row>
    <x:row r="1597" ht="20" customHeight="1">
      <x:c r="A1597" s="6" t="str">
        <x:v>光锥突破</x:v>
      </x:c>
      <x:c r="B1597" s="6" t="str">
        <x:v>20001</x:v>
      </x:c>
      <x:c r="C1597" s="6" t="n">
        <x:v>2</x:v>
      </x:c>
      <x:c r="D1597" s="6" t="n">
        <x:v>3</x:v>
      </x:c>
      <x:c r="E1597" s="7" t="str">
        <x:v>112002</x:v>
      </x:c>
      <x:c r="F1597" s="7" t="str">
        <x:v>铁卫军徽</x:v>
      </x:c>
      <x:c r="G1597" s="6" t="n">
        <x:v>4</x:v>
      </x:c>
      <x:c r="H1597" s="6" t="str">
        <x:v>https://raw.githubusercontent.com/Mar-7th/StarRailRes/dbe8cdfcfb0bf657b9fe1cf92d5537f118ccb487/index_new/cn/light_cone_promotions.json</x:v>
      </x:c>
    </x:row>
    <x:row r="1598" ht="20" customHeight="1">
      <x:c r="A1598" s="6" t="str">
        <x:v>光锥突破</x:v>
      </x:c>
      <x:c r="B1598" s="6" t="str">
        <x:v>20001</x:v>
      </x:c>
      <x:c r="C1598" s="6" t="n">
        <x:v>3</x:v>
      </x:c>
      <x:c r="D1598" s="6" t="n">
        <x:v>4</x:v>
      </x:c>
      <x:c r="E1598" s="7" t="str">
        <x:v>2</x:v>
      </x:c>
      <x:c r="F1598" s="7" t="str">
        <x:v>信用点</x:v>
      </x:c>
      <x:c r="G1598" s="6" t="n">
        <x:v>30000</x:v>
      </x:c>
      <x:c r="H1598" s="6" t="str">
        <x:v>https://raw.githubusercontent.com/Mar-7th/StarRailRes/dbe8cdfcfb0bf657b9fe1cf92d5537f118ccb487/index_new/cn/light_cone_promotions.json</x:v>
      </x:c>
    </x:row>
    <x:row r="1599" ht="20" customHeight="1">
      <x:c r="A1599" s="6" t="str">
        <x:v>光锥突破</x:v>
      </x:c>
      <x:c r="B1599" s="6" t="str">
        <x:v>20001</x:v>
      </x:c>
      <x:c r="C1599" s="6" t="n">
        <x:v>3</x:v>
      </x:c>
      <x:c r="D1599" s="6" t="n">
        <x:v>4</x:v>
      </x:c>
      <x:c r="E1599" s="7" t="str">
        <x:v>110172</x:v>
      </x:c>
      <x:c r="F1599" s="7" t="str">
        <x:v>生命之芽</x:v>
      </x:c>
      <x:c r="G1599" s="6" t="n">
        <x:v>4</x:v>
      </x:c>
      <x:c r="H1599" s="6" t="str">
        <x:v>https://raw.githubusercontent.com/Mar-7th/StarRailRes/dbe8cdfcfb0bf657b9fe1cf92d5537f118ccb487/index_new/cn/light_cone_promotions.json</x:v>
      </x:c>
    </x:row>
    <x:row r="1600" ht="20" customHeight="1">
      <x:c r="A1600" s="6" t="str">
        <x:v>光锥突破</x:v>
      </x:c>
      <x:c r="B1600" s="6" t="str">
        <x:v>20001</x:v>
      </x:c>
      <x:c r="C1600" s="6" t="n">
        <x:v>3</x:v>
      </x:c>
      <x:c r="D1600" s="6" t="n">
        <x:v>4</x:v>
      </x:c>
      <x:c r="E1600" s="7" t="str">
        <x:v>112002</x:v>
      </x:c>
      <x:c r="F1600" s="7" t="str">
        <x:v>铁卫军徽</x:v>
      </x:c>
      <x:c r="G1600" s="6" t="n">
        <x:v>6</x:v>
      </x:c>
      <x:c r="H1600" s="6" t="str">
        <x:v>https://raw.githubusercontent.com/Mar-7th/StarRailRes/dbe8cdfcfb0bf657b9fe1cf92d5537f118ccb487/index_new/cn/light_cone_promotions.json</x:v>
      </x:c>
    </x:row>
    <x:row r="1601" ht="20" customHeight="1">
      <x:c r="A1601" s="6" t="str">
        <x:v>光锥突破</x:v>
      </x:c>
      <x:c r="B1601" s="6" t="str">
        <x:v>20001</x:v>
      </x:c>
      <x:c r="C1601" s="6" t="n">
        <x:v>4</x:v>
      </x:c>
      <x:c r="D1601" s="6" t="n">
        <x:v>5</x:v>
      </x:c>
      <x:c r="E1601" s="7" t="str">
        <x:v>2</x:v>
      </x:c>
      <x:c r="F1601" s="7" t="str">
        <x:v>信用点</x:v>
      </x:c>
      <x:c r="G1601" s="6" t="n">
        <x:v>60000</x:v>
      </x:c>
      <x:c r="H1601" s="6" t="str">
        <x:v>https://raw.githubusercontent.com/Mar-7th/StarRailRes/dbe8cdfcfb0bf657b9fe1cf92d5537f118ccb487/index_new/cn/light_cone_promotions.json</x:v>
      </x:c>
    </x:row>
    <x:row r="1602" ht="20" customHeight="1">
      <x:c r="A1602" s="6" t="str">
        <x:v>光锥突破</x:v>
      </x:c>
      <x:c r="B1602" s="6" t="str">
        <x:v>20001</x:v>
      </x:c>
      <x:c r="C1602" s="6" t="n">
        <x:v>4</x:v>
      </x:c>
      <x:c r="D1602" s="6" t="n">
        <x:v>5</x:v>
      </x:c>
      <x:c r="E1602" s="7" t="str">
        <x:v>110173</x:v>
      </x:c>
      <x:c r="F1602" s="7" t="str">
        <x:v>永恒之花</x:v>
      </x:c>
      <x:c r="G1602" s="6" t="n">
        <x:v>3</x:v>
      </x:c>
      <x:c r="H1602" s="6" t="str">
        <x:v>https://raw.githubusercontent.com/Mar-7th/StarRailRes/dbe8cdfcfb0bf657b9fe1cf92d5537f118ccb487/index_new/cn/light_cone_promotions.json</x:v>
      </x:c>
    </x:row>
    <x:row r="1603" ht="20" customHeight="1">
      <x:c r="A1603" s="6" t="str">
        <x:v>光锥突破</x:v>
      </x:c>
      <x:c r="B1603" s="6" t="str">
        <x:v>20001</x:v>
      </x:c>
      <x:c r="C1603" s="6" t="n">
        <x:v>4</x:v>
      </x:c>
      <x:c r="D1603" s="6" t="n">
        <x:v>5</x:v>
      </x:c>
      <x:c r="E1603" s="7" t="str">
        <x:v>112003</x:v>
      </x:c>
      <x:c r="F1603" s="7" t="str">
        <x:v>铁卫勋章</x:v>
      </x:c>
      <x:c r="G1603" s="6" t="n">
        <x:v>3</x:v>
      </x:c>
      <x:c r="H1603" s="6" t="str">
        <x:v>https://raw.githubusercontent.com/Mar-7th/StarRailRes/dbe8cdfcfb0bf657b9fe1cf92d5537f118ccb487/index_new/cn/light_cone_promotions.json</x:v>
      </x:c>
    </x:row>
    <x:row r="1604" ht="20" customHeight="1">
      <x:c r="A1604" s="6" t="str">
        <x:v>光锥突破</x:v>
      </x:c>
      <x:c r="B1604" s="6" t="str">
        <x:v>20001</x:v>
      </x:c>
      <x:c r="C1604" s="6" t="n">
        <x:v>5</x:v>
      </x:c>
      <x:c r="D1604" s="6" t="n">
        <x:v>6</x:v>
      </x:c>
      <x:c r="E1604" s="7" t="str">
        <x:v>2</x:v>
      </x:c>
      <x:c r="F1604" s="7" t="str">
        <x:v>信用点</x:v>
      </x:c>
      <x:c r="G1604" s="6" t="n">
        <x:v>120000</x:v>
      </x:c>
      <x:c r="H1604" s="6" t="str">
        <x:v>https://raw.githubusercontent.com/Mar-7th/StarRailRes/dbe8cdfcfb0bf657b9fe1cf92d5537f118ccb487/index_new/cn/light_cone_promotions.json</x:v>
      </x:c>
    </x:row>
    <x:row r="1605" ht="20" customHeight="1">
      <x:c r="A1605" s="6" t="str">
        <x:v>光锥突破</x:v>
      </x:c>
      <x:c r="B1605" s="6" t="str">
        <x:v>20001</x:v>
      </x:c>
      <x:c r="C1605" s="6" t="n">
        <x:v>5</x:v>
      </x:c>
      <x:c r="D1605" s="6" t="n">
        <x:v>6</x:v>
      </x:c>
      <x:c r="E1605" s="7" t="str">
        <x:v>110173</x:v>
      </x:c>
      <x:c r="F1605" s="7" t="str">
        <x:v>永恒之花</x:v>
      </x:c>
      <x:c r="G1605" s="6" t="n">
        <x:v>6</x:v>
      </x:c>
      <x:c r="H1605" s="6" t="str">
        <x:v>https://raw.githubusercontent.com/Mar-7th/StarRailRes/dbe8cdfcfb0bf657b9fe1cf92d5537f118ccb487/index_new/cn/light_cone_promotions.json</x:v>
      </x:c>
    </x:row>
    <x:row r="1606" ht="20" customHeight="1">
      <x:c r="A1606" s="6" t="str">
        <x:v>光锥突破</x:v>
      </x:c>
      <x:c r="B1606" s="6" t="str">
        <x:v>20001</x:v>
      </x:c>
      <x:c r="C1606" s="6" t="n">
        <x:v>5</x:v>
      </x:c>
      <x:c r="D1606" s="6" t="n">
        <x:v>6</x:v>
      </x:c>
      <x:c r="E1606" s="7" t="str">
        <x:v>112003</x:v>
      </x:c>
      <x:c r="F1606" s="7" t="str">
        <x:v>铁卫勋章</x:v>
      </x:c>
      <x:c r="G1606" s="6" t="n">
        <x:v>5</x:v>
      </x:c>
      <x:c r="H1606" s="6" t="str">
        <x:v>https://raw.githubusercontent.com/Mar-7th/StarRailRes/dbe8cdfcfb0bf657b9fe1cf92d5537f118ccb487/index_new/cn/light_cone_promotions.json</x:v>
      </x:c>
    </x:row>
    <x:row r="1607" ht="20" customHeight="1">
      <x:c r="A1607" s="6" t="str">
        <x:v>光锥突破</x:v>
      </x:c>
      <x:c r="B1607" s="6" t="str">
        <x:v>20002</x:v>
      </x:c>
      <x:c r="C1607" s="6" t="n">
        <x:v>0</x:v>
      </x:c>
      <x:c r="D1607" s="6" t="n">
        <x:v>1</x:v>
      </x:c>
      <x:c r="E1607" s="7" t="str">
        <x:v>2</x:v>
      </x:c>
      <x:c r="F1607" s="7" t="str">
        <x:v>信用点</x:v>
      </x:c>
      <x:c r="G1607" s="6" t="n">
        <x:v>3000</x:v>
      </x:c>
      <x:c r="H1607" s="6" t="str">
        <x:v>https://raw.githubusercontent.com/Mar-7th/StarRailRes/dbe8cdfcfb0bf657b9fe1cf92d5537f118ccb487/index_new/cn/light_cone_promotions.json</x:v>
      </x:c>
    </x:row>
    <x:row r="1608" ht="20" customHeight="1">
      <x:c r="A1608" s="6" t="str">
        <x:v>光锥突破</x:v>
      </x:c>
      <x:c r="B1608" s="6" t="str">
        <x:v>20002</x:v>
      </x:c>
      <x:c r="C1608" s="6" t="n">
        <x:v>0</x:v>
      </x:c>
      <x:c r="D1608" s="6" t="n">
        <x:v>1</x:v>
      </x:c>
      <x:c r="E1608" s="7" t="str">
        <x:v>111011</x:v>
      </x:c>
      <x:c r="F1608" s="7" t="str">
        <x:v>掠夺的本能</x:v>
      </x:c>
      <x:c r="G1608" s="6" t="n">
        <x:v>4</x:v>
      </x:c>
      <x:c r="H1608" s="6" t="str">
        <x:v>https://raw.githubusercontent.com/Mar-7th/StarRailRes/dbe8cdfcfb0bf657b9fe1cf92d5537f118ccb487/index_new/cn/light_cone_promotions.json</x:v>
      </x:c>
    </x:row>
    <x:row r="1609" ht="20" customHeight="1">
      <x:c r="A1609" s="6" t="str">
        <x:v>光锥突破</x:v>
      </x:c>
      <x:c r="B1609" s="6" t="str">
        <x:v>20002</x:v>
      </x:c>
      <x:c r="C1609" s="6" t="n">
        <x:v>1</x:v>
      </x:c>
      <x:c r="D1609" s="6" t="n">
        <x:v>2</x:v>
      </x:c>
      <x:c r="E1609" s="7" t="str">
        <x:v>2</x:v>
      </x:c>
      <x:c r="F1609" s="7" t="str">
        <x:v>信用点</x:v>
      </x:c>
      <x:c r="G1609" s="6" t="n">
        <x:v>6000</x:v>
      </x:c>
      <x:c r="H1609" s="6" t="str">
        <x:v>https://raw.githubusercontent.com/Mar-7th/StarRailRes/dbe8cdfcfb0bf657b9fe1cf92d5537f118ccb487/index_new/cn/light_cone_promotions.json</x:v>
      </x:c>
    </x:row>
    <x:row r="1610" ht="20" customHeight="1">
      <x:c r="A1610" s="6" t="str">
        <x:v>光锥突破</x:v>
      </x:c>
      <x:c r="B1610" s="6" t="str">
        <x:v>20002</x:v>
      </x:c>
      <x:c r="C1610" s="6" t="n">
        <x:v>1</x:v>
      </x:c>
      <x:c r="D1610" s="6" t="n">
        <x:v>2</x:v>
      </x:c>
      <x:c r="E1610" s="7" t="str">
        <x:v>110111</x:v>
      </x:c>
      <x:c r="F1610" s="7" t="str">
        <x:v>破碎残刃</x:v>
      </x:c>
      <x:c r="G1610" s="6" t="n">
        <x:v>2</x:v>
      </x:c>
      <x:c r="H1610" s="6" t="str">
        <x:v>https://raw.githubusercontent.com/Mar-7th/StarRailRes/dbe8cdfcfb0bf657b9fe1cf92d5537f118ccb487/index_new/cn/light_cone_promotions.json</x:v>
      </x:c>
    </x:row>
    <x:row r="1611" ht="20" customHeight="1">
      <x:c r="A1611" s="6" t="str">
        <x:v>光锥突破</x:v>
      </x:c>
      <x:c r="B1611" s="6" t="str">
        <x:v>20002</x:v>
      </x:c>
      <x:c r="C1611" s="6" t="n">
        <x:v>1</x:v>
      </x:c>
      <x:c r="D1611" s="6" t="n">
        <x:v>2</x:v>
      </x:c>
      <x:c r="E1611" s="7" t="str">
        <x:v>111011</x:v>
      </x:c>
      <x:c r="F1611" s="7" t="str">
        <x:v>掠夺的本能</x:v>
      </x:c>
      <x:c r="G1611" s="6" t="n">
        <x:v>8</x:v>
      </x:c>
      <x:c r="H1611" s="6" t="str">
        <x:v>https://raw.githubusercontent.com/Mar-7th/StarRailRes/dbe8cdfcfb0bf657b9fe1cf92d5537f118ccb487/index_new/cn/light_cone_promotions.json</x:v>
      </x:c>
    </x:row>
    <x:row r="1612" ht="20" customHeight="1">
      <x:c r="A1612" s="6" t="str">
        <x:v>光锥突破</x:v>
      </x:c>
      <x:c r="B1612" s="6" t="str">
        <x:v>20002</x:v>
      </x:c>
      <x:c r="C1612" s="6" t="n">
        <x:v>2</x:v>
      </x:c>
      <x:c r="D1612" s="6" t="n">
        <x:v>3</x:v>
      </x:c>
      <x:c r="E1612" s="7" t="str">
        <x:v>2</x:v>
      </x:c>
      <x:c r="F1612" s="7" t="str">
        <x:v>信用点</x:v>
      </x:c>
      <x:c r="G1612" s="6" t="n">
        <x:v>12000</x:v>
      </x:c>
      <x:c r="H1612" s="6" t="str">
        <x:v>https://raw.githubusercontent.com/Mar-7th/StarRailRes/dbe8cdfcfb0bf657b9fe1cf92d5537f118ccb487/index_new/cn/light_cone_promotions.json</x:v>
      </x:c>
    </x:row>
    <x:row r="1613" ht="20" customHeight="1">
      <x:c r="A1613" s="6" t="str">
        <x:v>光锥突破</x:v>
      </x:c>
      <x:c r="B1613" s="6" t="str">
        <x:v>20002</x:v>
      </x:c>
      <x:c r="C1613" s="6" t="n">
        <x:v>2</x:v>
      </x:c>
      <x:c r="D1613" s="6" t="n">
        <x:v>3</x:v>
      </x:c>
      <x:c r="E1613" s="7" t="str">
        <x:v>110112</x:v>
      </x:c>
      <x:c r="F1613" s="7" t="str">
        <x:v>无生残刃</x:v>
      </x:c>
      <x:c r="G1613" s="6" t="n">
        <x:v>2</x:v>
      </x:c>
      <x:c r="H1613" s="6" t="str">
        <x:v>https://raw.githubusercontent.com/Mar-7th/StarRailRes/dbe8cdfcfb0bf657b9fe1cf92d5537f118ccb487/index_new/cn/light_cone_promotions.json</x:v>
      </x:c>
    </x:row>
    <x:row r="1614" ht="20" customHeight="1">
      <x:c r="A1614" s="6" t="str">
        <x:v>光锥突破</x:v>
      </x:c>
      <x:c r="B1614" s="6" t="str">
        <x:v>20002</x:v>
      </x:c>
      <x:c r="C1614" s="6" t="n">
        <x:v>2</x:v>
      </x:c>
      <x:c r="D1614" s="6" t="n">
        <x:v>3</x:v>
      </x:c>
      <x:c r="E1614" s="7" t="str">
        <x:v>111012</x:v>
      </x:c>
      <x:c r="F1614" s="7" t="str">
        <x:v>篡改的野心</x:v>
      </x:c>
      <x:c r="G1614" s="6" t="n">
        <x:v>4</x:v>
      </x:c>
      <x:c r="H1614" s="6" t="str">
        <x:v>https://raw.githubusercontent.com/Mar-7th/StarRailRes/dbe8cdfcfb0bf657b9fe1cf92d5537f118ccb487/index_new/cn/light_cone_promotions.json</x:v>
      </x:c>
    </x:row>
    <x:row r="1615" ht="20" customHeight="1">
      <x:c r="A1615" s="6" t="str">
        <x:v>光锥突破</x:v>
      </x:c>
      <x:c r="B1615" s="6" t="str">
        <x:v>20002</x:v>
      </x:c>
      <x:c r="C1615" s="6" t="n">
        <x:v>3</x:v>
      </x:c>
      <x:c r="D1615" s="6" t="n">
        <x:v>4</x:v>
      </x:c>
      <x:c r="E1615" s="7" t="str">
        <x:v>2</x:v>
      </x:c>
      <x:c r="F1615" s="7" t="str">
        <x:v>信用点</x:v>
      </x:c>
      <x:c r="G1615" s="6" t="n">
        <x:v>30000</x:v>
      </x:c>
      <x:c r="H1615" s="6" t="str">
        <x:v>https://raw.githubusercontent.com/Mar-7th/StarRailRes/dbe8cdfcfb0bf657b9fe1cf92d5537f118ccb487/index_new/cn/light_cone_promotions.json</x:v>
      </x:c>
    </x:row>
    <x:row r="1616" ht="20" customHeight="1">
      <x:c r="A1616" s="6" t="str">
        <x:v>光锥突破</x:v>
      </x:c>
      <x:c r="B1616" s="6" t="str">
        <x:v>20002</x:v>
      </x:c>
      <x:c r="C1616" s="6" t="n">
        <x:v>3</x:v>
      </x:c>
      <x:c r="D1616" s="6" t="n">
        <x:v>4</x:v>
      </x:c>
      <x:c r="E1616" s="7" t="str">
        <x:v>110112</x:v>
      </x:c>
      <x:c r="F1616" s="7" t="str">
        <x:v>无生残刃</x:v>
      </x:c>
      <x:c r="G1616" s="6" t="n">
        <x:v>4</x:v>
      </x:c>
      <x:c r="H1616" s="6" t="str">
        <x:v>https://raw.githubusercontent.com/Mar-7th/StarRailRes/dbe8cdfcfb0bf657b9fe1cf92d5537f118ccb487/index_new/cn/light_cone_promotions.json</x:v>
      </x:c>
    </x:row>
    <x:row r="1617" ht="20" customHeight="1">
      <x:c r="A1617" s="6" t="str">
        <x:v>光锥突破</x:v>
      </x:c>
      <x:c r="B1617" s="6" t="str">
        <x:v>20002</x:v>
      </x:c>
      <x:c r="C1617" s="6" t="n">
        <x:v>3</x:v>
      </x:c>
      <x:c r="D1617" s="6" t="n">
        <x:v>4</x:v>
      </x:c>
      <x:c r="E1617" s="7" t="str">
        <x:v>111012</x:v>
      </x:c>
      <x:c r="F1617" s="7" t="str">
        <x:v>篡改的野心</x:v>
      </x:c>
      <x:c r="G1617" s="6" t="n">
        <x:v>6</x:v>
      </x:c>
      <x:c r="H1617" s="6" t="str">
        <x:v>https://raw.githubusercontent.com/Mar-7th/StarRailRes/dbe8cdfcfb0bf657b9fe1cf92d5537f118ccb487/index_new/cn/light_cone_promotions.json</x:v>
      </x:c>
    </x:row>
    <x:row r="1618" ht="20" customHeight="1">
      <x:c r="A1618" s="6" t="str">
        <x:v>光锥突破</x:v>
      </x:c>
      <x:c r="B1618" s="6" t="str">
        <x:v>20002</x:v>
      </x:c>
      <x:c r="C1618" s="6" t="n">
        <x:v>4</x:v>
      </x:c>
      <x:c r="D1618" s="6" t="n">
        <x:v>5</x:v>
      </x:c>
      <x:c r="E1618" s="7" t="str">
        <x:v>2</x:v>
      </x:c>
      <x:c r="F1618" s="7" t="str">
        <x:v>信用点</x:v>
      </x:c>
      <x:c r="G1618" s="6" t="n">
        <x:v>60000</x:v>
      </x:c>
      <x:c r="H1618" s="6" t="str">
        <x:v>https://raw.githubusercontent.com/Mar-7th/StarRailRes/dbe8cdfcfb0bf657b9fe1cf92d5537f118ccb487/index_new/cn/light_cone_promotions.json</x:v>
      </x:c>
    </x:row>
    <x:row r="1619" ht="20" customHeight="1">
      <x:c r="A1619" s="6" t="str">
        <x:v>光锥突破</x:v>
      </x:c>
      <x:c r="B1619" s="6" t="str">
        <x:v>20002</x:v>
      </x:c>
      <x:c r="C1619" s="6" t="n">
        <x:v>4</x:v>
      </x:c>
      <x:c r="D1619" s="6" t="n">
        <x:v>5</x:v>
      </x:c>
      <x:c r="E1619" s="7" t="str">
        <x:v>110113</x:v>
      </x:c>
      <x:c r="F1619" s="7" t="str">
        <x:v>净世残刃</x:v>
      </x:c>
      <x:c r="G1619" s="6" t="n">
        <x:v>3</x:v>
      </x:c>
      <x:c r="H1619" s="6" t="str">
        <x:v>https://raw.githubusercontent.com/Mar-7th/StarRailRes/dbe8cdfcfb0bf657b9fe1cf92d5537f118ccb487/index_new/cn/light_cone_promotions.json</x:v>
      </x:c>
    </x:row>
    <x:row r="1620" ht="20" customHeight="1">
      <x:c r="A1620" s="6" t="str">
        <x:v>光锥突破</x:v>
      </x:c>
      <x:c r="B1620" s="6" t="str">
        <x:v>20002</x:v>
      </x:c>
      <x:c r="C1620" s="6" t="n">
        <x:v>4</x:v>
      </x:c>
      <x:c r="D1620" s="6" t="n">
        <x:v>5</x:v>
      </x:c>
      <x:c r="E1620" s="7" t="str">
        <x:v>111013</x:v>
      </x:c>
      <x:c r="F1620" s="7" t="str">
        <x:v>践踏的意志</x:v>
      </x:c>
      <x:c r="G1620" s="6" t="n">
        <x:v>3</x:v>
      </x:c>
      <x:c r="H1620" s="6" t="str">
        <x:v>https://raw.githubusercontent.com/Mar-7th/StarRailRes/dbe8cdfcfb0bf657b9fe1cf92d5537f118ccb487/index_new/cn/light_cone_promotions.json</x:v>
      </x:c>
    </x:row>
    <x:row r="1621" ht="20" customHeight="1">
      <x:c r="A1621" s="6" t="str">
        <x:v>光锥突破</x:v>
      </x:c>
      <x:c r="B1621" s="6" t="str">
        <x:v>20002</x:v>
      </x:c>
      <x:c r="C1621" s="6" t="n">
        <x:v>5</x:v>
      </x:c>
      <x:c r="D1621" s="6" t="n">
        <x:v>6</x:v>
      </x:c>
      <x:c r="E1621" s="7" t="str">
        <x:v>2</x:v>
      </x:c>
      <x:c r="F1621" s="7" t="str">
        <x:v>信用点</x:v>
      </x:c>
      <x:c r="G1621" s="6" t="n">
        <x:v>120000</x:v>
      </x:c>
      <x:c r="H1621" s="6" t="str">
        <x:v>https://raw.githubusercontent.com/Mar-7th/StarRailRes/dbe8cdfcfb0bf657b9fe1cf92d5537f118ccb487/index_new/cn/light_cone_promotions.json</x:v>
      </x:c>
    </x:row>
    <x:row r="1622" ht="20" customHeight="1">
      <x:c r="A1622" s="6" t="str">
        <x:v>光锥突破</x:v>
      </x:c>
      <x:c r="B1622" s="6" t="str">
        <x:v>20002</x:v>
      </x:c>
      <x:c r="C1622" s="6" t="n">
        <x:v>5</x:v>
      </x:c>
      <x:c r="D1622" s="6" t="n">
        <x:v>6</x:v>
      </x:c>
      <x:c r="E1622" s="7" t="str">
        <x:v>110113</x:v>
      </x:c>
      <x:c r="F1622" s="7" t="str">
        <x:v>净世残刃</x:v>
      </x:c>
      <x:c r="G1622" s="6" t="n">
        <x:v>6</x:v>
      </x:c>
      <x:c r="H1622" s="6" t="str">
        <x:v>https://raw.githubusercontent.com/Mar-7th/StarRailRes/dbe8cdfcfb0bf657b9fe1cf92d5537f118ccb487/index_new/cn/light_cone_promotions.json</x:v>
      </x:c>
    </x:row>
    <x:row r="1623" ht="20" customHeight="1">
      <x:c r="A1623" s="6" t="str">
        <x:v>光锥突破</x:v>
      </x:c>
      <x:c r="B1623" s="6" t="str">
        <x:v>20002</x:v>
      </x:c>
      <x:c r="C1623" s="6" t="n">
        <x:v>5</x:v>
      </x:c>
      <x:c r="D1623" s="6" t="n">
        <x:v>6</x:v>
      </x:c>
      <x:c r="E1623" s="7" t="str">
        <x:v>111013</x:v>
      </x:c>
      <x:c r="F1623" s="7" t="str">
        <x:v>践踏的意志</x:v>
      </x:c>
      <x:c r="G1623" s="6" t="n">
        <x:v>5</x:v>
      </x:c>
      <x:c r="H1623" s="6" t="str">
        <x:v>https://raw.githubusercontent.com/Mar-7th/StarRailRes/dbe8cdfcfb0bf657b9fe1cf92d5537f118ccb487/index_new/cn/light_cone_promotions.json</x:v>
      </x:c>
    </x:row>
    <x:row r="1624" ht="20" customHeight="1">
      <x:c r="A1624" s="6" t="str">
        <x:v>光锥突破</x:v>
      </x:c>
      <x:c r="B1624" s="6" t="str">
        <x:v>20003</x:v>
      </x:c>
      <x:c r="C1624" s="6" t="n">
        <x:v>0</x:v>
      </x:c>
      <x:c r="D1624" s="6" t="n">
        <x:v>1</x:v>
      </x:c>
      <x:c r="E1624" s="7" t="str">
        <x:v>2</x:v>
      </x:c>
      <x:c r="F1624" s="7" t="str">
        <x:v>信用点</x:v>
      </x:c>
      <x:c r="G1624" s="6" t="n">
        <x:v>3000</x:v>
      </x:c>
      <x:c r="H1624" s="6" t="str">
        <x:v>https://raw.githubusercontent.com/Mar-7th/StarRailRes/dbe8cdfcfb0bf657b9fe1cf92d5537f118ccb487/index_new/cn/light_cone_promotions.json</x:v>
      </x:c>
    </x:row>
    <x:row r="1625" ht="20" customHeight="1">
      <x:c r="A1625" s="6" t="str">
        <x:v>光锥突破</x:v>
      </x:c>
      <x:c r="B1625" s="6" t="str">
        <x:v>20003</x:v>
      </x:c>
      <x:c r="C1625" s="6" t="n">
        <x:v>0</x:v>
      </x:c>
      <x:c r="D1625" s="6" t="n">
        <x:v>1</x:v>
      </x:c>
      <x:c r="E1625" s="7" t="str">
        <x:v>111001</x:v>
      </x:c>
      <x:c r="F1625" s="7" t="str">
        <x:v>熄灭原核</x:v>
      </x:c>
      <x:c r="G1625" s="6" t="n">
        <x:v>4</x:v>
      </x:c>
      <x:c r="H1625" s="6" t="str">
        <x:v>https://raw.githubusercontent.com/Mar-7th/StarRailRes/dbe8cdfcfb0bf657b9fe1cf92d5537f118ccb487/index_new/cn/light_cone_promotions.json</x:v>
      </x:c>
    </x:row>
    <x:row r="1626" ht="20" customHeight="1">
      <x:c r="A1626" s="6" t="str">
        <x:v>光锥突破</x:v>
      </x:c>
      <x:c r="B1626" s="6" t="str">
        <x:v>20003</x:v>
      </x:c>
      <x:c r="C1626" s="6" t="n">
        <x:v>1</x:v>
      </x:c>
      <x:c r="D1626" s="6" t="n">
        <x:v>2</x:v>
      </x:c>
      <x:c r="E1626" s="7" t="str">
        <x:v>2</x:v>
      </x:c>
      <x:c r="F1626" s="7" t="str">
        <x:v>信用点</x:v>
      </x:c>
      <x:c r="G1626" s="6" t="n">
        <x:v>6000</x:v>
      </x:c>
      <x:c r="H1626" s="6" t="str">
        <x:v>https://raw.githubusercontent.com/Mar-7th/StarRailRes/dbe8cdfcfb0bf657b9fe1cf92d5537f118ccb487/index_new/cn/light_cone_promotions.json</x:v>
      </x:c>
    </x:row>
    <x:row r="1627" ht="20" customHeight="1">
      <x:c r="A1627" s="6" t="str">
        <x:v>光锥突破</x:v>
      </x:c>
      <x:c r="B1627" s="6" t="str">
        <x:v>20003</x:v>
      </x:c>
      <x:c r="C1627" s="6" t="n">
        <x:v>1</x:v>
      </x:c>
      <x:c r="D1627" s="6" t="n">
        <x:v>2</x:v>
      </x:c>
      <x:c r="E1627" s="7" t="str">
        <x:v>110141</x:v>
      </x:c>
      <x:c r="F1627" s="7" t="str">
        <x:v>青铜的执着</x:v>
      </x:c>
      <x:c r="G1627" s="6" t="n">
        <x:v>2</x:v>
      </x:c>
      <x:c r="H1627" s="6" t="str">
        <x:v>https://raw.githubusercontent.com/Mar-7th/StarRailRes/dbe8cdfcfb0bf657b9fe1cf92d5537f118ccb487/index_new/cn/light_cone_promotions.json</x:v>
      </x:c>
    </x:row>
    <x:row r="1628" ht="20" customHeight="1">
      <x:c r="A1628" s="6" t="str">
        <x:v>光锥突破</x:v>
      </x:c>
      <x:c r="B1628" s="6" t="str">
        <x:v>20003</x:v>
      </x:c>
      <x:c r="C1628" s="6" t="n">
        <x:v>1</x:v>
      </x:c>
      <x:c r="D1628" s="6" t="n">
        <x:v>2</x:v>
      </x:c>
      <x:c r="E1628" s="7" t="str">
        <x:v>111001</x:v>
      </x:c>
      <x:c r="F1628" s="7" t="str">
        <x:v>熄灭原核</x:v>
      </x:c>
      <x:c r="G1628" s="6" t="n">
        <x:v>8</x:v>
      </x:c>
      <x:c r="H1628" s="6" t="str">
        <x:v>https://raw.githubusercontent.com/Mar-7th/StarRailRes/dbe8cdfcfb0bf657b9fe1cf92d5537f118ccb487/index_new/cn/light_cone_promotions.json</x:v>
      </x:c>
    </x:row>
    <x:row r="1629" ht="20" customHeight="1">
      <x:c r="A1629" s="6" t="str">
        <x:v>光锥突破</x:v>
      </x:c>
      <x:c r="B1629" s="6" t="str">
        <x:v>20003</x:v>
      </x:c>
      <x:c r="C1629" s="6" t="n">
        <x:v>2</x:v>
      </x:c>
      <x:c r="D1629" s="6" t="n">
        <x:v>3</x:v>
      </x:c>
      <x:c r="E1629" s="7" t="str">
        <x:v>2</x:v>
      </x:c>
      <x:c r="F1629" s="7" t="str">
        <x:v>信用点</x:v>
      </x:c>
      <x:c r="G1629" s="6" t="n">
        <x:v>12000</x:v>
      </x:c>
      <x:c r="H1629" s="6" t="str">
        <x:v>https://raw.githubusercontent.com/Mar-7th/StarRailRes/dbe8cdfcfb0bf657b9fe1cf92d5537f118ccb487/index_new/cn/light_cone_promotions.json</x:v>
      </x:c>
    </x:row>
    <x:row r="1630" ht="20" customHeight="1">
      <x:c r="A1630" s="6" t="str">
        <x:v>光锥突破</x:v>
      </x:c>
      <x:c r="B1630" s="6" t="str">
        <x:v>20003</x:v>
      </x:c>
      <x:c r="C1630" s="6" t="n">
        <x:v>2</x:v>
      </x:c>
      <x:c r="D1630" s="6" t="n">
        <x:v>3</x:v>
      </x:c>
      <x:c r="E1630" s="7" t="str">
        <x:v>110142</x:v>
      </x:c>
      <x:c r="F1630" s="7" t="str">
        <x:v>寒铁的誓言</x:v>
      </x:c>
      <x:c r="G1630" s="6" t="n">
        <x:v>2</x:v>
      </x:c>
      <x:c r="H1630" s="6" t="str">
        <x:v>https://raw.githubusercontent.com/Mar-7th/StarRailRes/dbe8cdfcfb0bf657b9fe1cf92d5537f118ccb487/index_new/cn/light_cone_promotions.json</x:v>
      </x:c>
    </x:row>
    <x:row r="1631" ht="20" customHeight="1">
      <x:c r="A1631" s="6" t="str">
        <x:v>光锥突破</x:v>
      </x:c>
      <x:c r="B1631" s="6" t="str">
        <x:v>20003</x:v>
      </x:c>
      <x:c r="C1631" s="6" t="n">
        <x:v>2</x:v>
      </x:c>
      <x:c r="D1631" s="6" t="n">
        <x:v>3</x:v>
      </x:c>
      <x:c r="E1631" s="7" t="str">
        <x:v>111002</x:v>
      </x:c>
      <x:c r="F1631" s="7" t="str">
        <x:v>微光原核</x:v>
      </x:c>
      <x:c r="G1631" s="6" t="n">
        <x:v>4</x:v>
      </x:c>
      <x:c r="H1631" s="6" t="str">
        <x:v>https://raw.githubusercontent.com/Mar-7th/StarRailRes/dbe8cdfcfb0bf657b9fe1cf92d5537f118ccb487/index_new/cn/light_cone_promotions.json</x:v>
      </x:c>
    </x:row>
    <x:row r="1632" ht="20" customHeight="1">
      <x:c r="A1632" s="6" t="str">
        <x:v>光锥突破</x:v>
      </x:c>
      <x:c r="B1632" s="6" t="str">
        <x:v>20003</x:v>
      </x:c>
      <x:c r="C1632" s="6" t="n">
        <x:v>3</x:v>
      </x:c>
      <x:c r="D1632" s="6" t="n">
        <x:v>4</x:v>
      </x:c>
      <x:c r="E1632" s="7" t="str">
        <x:v>2</x:v>
      </x:c>
      <x:c r="F1632" s="7" t="str">
        <x:v>信用点</x:v>
      </x:c>
      <x:c r="G1632" s="6" t="n">
        <x:v>30000</x:v>
      </x:c>
      <x:c r="H1632" s="6" t="str">
        <x:v>https://raw.githubusercontent.com/Mar-7th/StarRailRes/dbe8cdfcfb0bf657b9fe1cf92d5537f118ccb487/index_new/cn/light_cone_promotions.json</x:v>
      </x:c>
    </x:row>
    <x:row r="1633" ht="20" customHeight="1">
      <x:c r="A1633" s="6" t="str">
        <x:v>光锥突破</x:v>
      </x:c>
      <x:c r="B1633" s="6" t="str">
        <x:v>20003</x:v>
      </x:c>
      <x:c r="C1633" s="6" t="n">
        <x:v>3</x:v>
      </x:c>
      <x:c r="D1633" s="6" t="n">
        <x:v>4</x:v>
      </x:c>
      <x:c r="E1633" s="7" t="str">
        <x:v>110142</x:v>
      </x:c>
      <x:c r="F1633" s="7" t="str">
        <x:v>寒铁的誓言</x:v>
      </x:c>
      <x:c r="G1633" s="6" t="n">
        <x:v>4</x:v>
      </x:c>
      <x:c r="H1633" s="6" t="str">
        <x:v>https://raw.githubusercontent.com/Mar-7th/StarRailRes/dbe8cdfcfb0bf657b9fe1cf92d5537f118ccb487/index_new/cn/light_cone_promotions.json</x:v>
      </x:c>
    </x:row>
    <x:row r="1634" ht="20" customHeight="1">
      <x:c r="A1634" s="6" t="str">
        <x:v>光锥突破</x:v>
      </x:c>
      <x:c r="B1634" s="6" t="str">
        <x:v>20003</x:v>
      </x:c>
      <x:c r="C1634" s="6" t="n">
        <x:v>3</x:v>
      </x:c>
      <x:c r="D1634" s="6" t="n">
        <x:v>4</x:v>
      </x:c>
      <x:c r="E1634" s="7" t="str">
        <x:v>111002</x:v>
      </x:c>
      <x:c r="F1634" s="7" t="str">
        <x:v>微光原核</x:v>
      </x:c>
      <x:c r="G1634" s="6" t="n">
        <x:v>6</x:v>
      </x:c>
      <x:c r="H1634" s="6" t="str">
        <x:v>https://raw.githubusercontent.com/Mar-7th/StarRailRes/dbe8cdfcfb0bf657b9fe1cf92d5537f118ccb487/index_new/cn/light_cone_promotions.json</x:v>
      </x:c>
    </x:row>
    <x:row r="1635" ht="20" customHeight="1">
      <x:c r="A1635" s="6" t="str">
        <x:v>光锥突破</x:v>
      </x:c>
      <x:c r="B1635" s="6" t="str">
        <x:v>20003</x:v>
      </x:c>
      <x:c r="C1635" s="6" t="n">
        <x:v>4</x:v>
      </x:c>
      <x:c r="D1635" s="6" t="n">
        <x:v>5</x:v>
      </x:c>
      <x:c r="E1635" s="7" t="str">
        <x:v>2</x:v>
      </x:c>
      <x:c r="F1635" s="7" t="str">
        <x:v>信用点</x:v>
      </x:c>
      <x:c r="G1635" s="6" t="n">
        <x:v>60000</x:v>
      </x:c>
      <x:c r="H1635" s="6" t="str">
        <x:v>https://raw.githubusercontent.com/Mar-7th/StarRailRes/dbe8cdfcfb0bf657b9fe1cf92d5537f118ccb487/index_new/cn/light_cone_promotions.json</x:v>
      </x:c>
    </x:row>
    <x:row r="1636" ht="20" customHeight="1">
      <x:c r="A1636" s="6" t="str">
        <x:v>光锥突破</x:v>
      </x:c>
      <x:c r="B1636" s="6" t="str">
        <x:v>20003</x:v>
      </x:c>
      <x:c r="C1636" s="6" t="n">
        <x:v>4</x:v>
      </x:c>
      <x:c r="D1636" s="6" t="n">
        <x:v>5</x:v>
      </x:c>
      <x:c r="E1636" s="7" t="str">
        <x:v>110143</x:v>
      </x:c>
      <x:c r="F1636" s="7" t="str">
        <x:v>琥珀的坚守</x:v>
      </x:c>
      <x:c r="G1636" s="6" t="n">
        <x:v>3</x:v>
      </x:c>
      <x:c r="H1636" s="6" t="str">
        <x:v>https://raw.githubusercontent.com/Mar-7th/StarRailRes/dbe8cdfcfb0bf657b9fe1cf92d5537f118ccb487/index_new/cn/light_cone_promotions.json</x:v>
      </x:c>
    </x:row>
    <x:row r="1637" ht="20" customHeight="1">
      <x:c r="A1637" s="6" t="str">
        <x:v>光锥突破</x:v>
      </x:c>
      <x:c r="B1637" s="6" t="str">
        <x:v>20003</x:v>
      </x:c>
      <x:c r="C1637" s="6" t="n">
        <x:v>4</x:v>
      </x:c>
      <x:c r="D1637" s="6" t="n">
        <x:v>5</x:v>
      </x:c>
      <x:c r="E1637" s="7" t="str">
        <x:v>111003</x:v>
      </x:c>
      <x:c r="F1637" s="7" t="str">
        <x:v>蠢动原核</x:v>
      </x:c>
      <x:c r="G1637" s="6" t="n">
        <x:v>3</x:v>
      </x:c>
      <x:c r="H1637" s="6" t="str">
        <x:v>https://raw.githubusercontent.com/Mar-7th/StarRailRes/dbe8cdfcfb0bf657b9fe1cf92d5537f118ccb487/index_new/cn/light_cone_promotions.json</x:v>
      </x:c>
    </x:row>
    <x:row r="1638" ht="20" customHeight="1">
      <x:c r="A1638" s="6" t="str">
        <x:v>光锥突破</x:v>
      </x:c>
      <x:c r="B1638" s="6" t="str">
        <x:v>20003</x:v>
      </x:c>
      <x:c r="C1638" s="6" t="n">
        <x:v>5</x:v>
      </x:c>
      <x:c r="D1638" s="6" t="n">
        <x:v>6</x:v>
      </x:c>
      <x:c r="E1638" s="7" t="str">
        <x:v>2</x:v>
      </x:c>
      <x:c r="F1638" s="7" t="str">
        <x:v>信用点</x:v>
      </x:c>
      <x:c r="G1638" s="6" t="n">
        <x:v>120000</x:v>
      </x:c>
      <x:c r="H1638" s="6" t="str">
        <x:v>https://raw.githubusercontent.com/Mar-7th/StarRailRes/dbe8cdfcfb0bf657b9fe1cf92d5537f118ccb487/index_new/cn/light_cone_promotions.json</x:v>
      </x:c>
    </x:row>
    <x:row r="1639" ht="20" customHeight="1">
      <x:c r="A1639" s="6" t="str">
        <x:v>光锥突破</x:v>
      </x:c>
      <x:c r="B1639" s="6" t="str">
        <x:v>20003</x:v>
      </x:c>
      <x:c r="C1639" s="6" t="n">
        <x:v>5</x:v>
      </x:c>
      <x:c r="D1639" s="6" t="n">
        <x:v>6</x:v>
      </x:c>
      <x:c r="E1639" s="7" t="str">
        <x:v>110143</x:v>
      </x:c>
      <x:c r="F1639" s="7" t="str">
        <x:v>琥珀的坚守</x:v>
      </x:c>
      <x:c r="G1639" s="6" t="n">
        <x:v>6</x:v>
      </x:c>
      <x:c r="H1639" s="6" t="str">
        <x:v>https://raw.githubusercontent.com/Mar-7th/StarRailRes/dbe8cdfcfb0bf657b9fe1cf92d5537f118ccb487/index_new/cn/light_cone_promotions.json</x:v>
      </x:c>
    </x:row>
    <x:row r="1640" ht="20" customHeight="1">
      <x:c r="A1640" s="6" t="str">
        <x:v>光锥突破</x:v>
      </x:c>
      <x:c r="B1640" s="6" t="str">
        <x:v>20003</x:v>
      </x:c>
      <x:c r="C1640" s="6" t="n">
        <x:v>5</x:v>
      </x:c>
      <x:c r="D1640" s="6" t="n">
        <x:v>6</x:v>
      </x:c>
      <x:c r="E1640" s="7" t="str">
        <x:v>111003</x:v>
      </x:c>
      <x:c r="F1640" s="7" t="str">
        <x:v>蠢动原核</x:v>
      </x:c>
      <x:c r="G1640" s="6" t="n">
        <x:v>5</x:v>
      </x:c>
      <x:c r="H1640" s="6" t="str">
        <x:v>https://raw.githubusercontent.com/Mar-7th/StarRailRes/dbe8cdfcfb0bf657b9fe1cf92d5537f118ccb487/index_new/cn/light_cone_promotions.json</x:v>
      </x:c>
    </x:row>
    <x:row r="1641" ht="20" customHeight="1">
      <x:c r="A1641" s="6" t="str">
        <x:v>光锥突破</x:v>
      </x:c>
      <x:c r="B1641" s="6" t="str">
        <x:v>20004</x:v>
      </x:c>
      <x:c r="C1641" s="6" t="n">
        <x:v>0</x:v>
      </x:c>
      <x:c r="D1641" s="6" t="n">
        <x:v>1</x:v>
      </x:c>
      <x:c r="E1641" s="7" t="str">
        <x:v>2</x:v>
      </x:c>
      <x:c r="F1641" s="7" t="str">
        <x:v>信用点</x:v>
      </x:c>
      <x:c r="G1641" s="6" t="n">
        <x:v>3000</x:v>
      </x:c>
      <x:c r="H1641" s="6" t="str">
        <x:v>https://raw.githubusercontent.com/Mar-7th/StarRailRes/dbe8cdfcfb0bf657b9fe1cf92d5537f118ccb487/index_new/cn/light_cone_promotions.json</x:v>
      </x:c>
    </x:row>
    <x:row r="1642" ht="20" customHeight="1">
      <x:c r="A1642" s="6" t="str">
        <x:v>光锥突破</x:v>
      </x:c>
      <x:c r="B1642" s="6" t="str">
        <x:v>20004</x:v>
      </x:c>
      <x:c r="C1642" s="6" t="n">
        <x:v>0</x:v>
      </x:c>
      <x:c r="D1642" s="6" t="n">
        <x:v>1</x:v>
      </x:c>
      <x:c r="E1642" s="7" t="str">
        <x:v>112011</x:v>
      </x:c>
      <x:c r="F1642" s="7" t="str">
        <x:v>古代零件</x:v>
      </x:c>
      <x:c r="G1642" s="6" t="n">
        <x:v>4</x:v>
      </x:c>
      <x:c r="H1642" s="6" t="str">
        <x:v>https://raw.githubusercontent.com/Mar-7th/StarRailRes/dbe8cdfcfb0bf657b9fe1cf92d5537f118ccb487/index_new/cn/light_cone_promotions.json</x:v>
      </x:c>
    </x:row>
    <x:row r="1643" ht="20" customHeight="1">
      <x:c r="A1643" s="6" t="str">
        <x:v>光锥突破</x:v>
      </x:c>
      <x:c r="B1643" s="6" t="str">
        <x:v>20004</x:v>
      </x:c>
      <x:c r="C1643" s="6" t="n">
        <x:v>1</x:v>
      </x:c>
      <x:c r="D1643" s="6" t="n">
        <x:v>2</x:v>
      </x:c>
      <x:c r="E1643" s="7" t="str">
        <x:v>2</x:v>
      </x:c>
      <x:c r="F1643" s="7" t="str">
        <x:v>信用点</x:v>
      </x:c>
      <x:c r="G1643" s="6" t="n">
        <x:v>6000</x:v>
      </x:c>
      <x:c r="H1643" s="6" t="str">
        <x:v>https://raw.githubusercontent.com/Mar-7th/StarRailRes/dbe8cdfcfb0bf657b9fe1cf92d5537f118ccb487/index_new/cn/light_cone_promotions.json</x:v>
      </x:c>
    </x:row>
    <x:row r="1644" ht="20" customHeight="1">
      <x:c r="A1644" s="6" t="str">
        <x:v>光锥突破</x:v>
      </x:c>
      <x:c r="B1644" s="6" t="str">
        <x:v>20004</x:v>
      </x:c>
      <x:c r="C1644" s="6" t="n">
        <x:v>1</x:v>
      </x:c>
      <x:c r="D1644" s="6" t="n">
        <x:v>2</x:v>
      </x:c>
      <x:c r="E1644" s="7" t="str">
        <x:v>110151</x:v>
      </x:c>
      <x:c r="F1644" s="7" t="str">
        <x:v>黯淡黑曜</x:v>
      </x:c>
      <x:c r="G1644" s="6" t="n">
        <x:v>2</x:v>
      </x:c>
      <x:c r="H1644" s="6" t="str">
        <x:v>https://raw.githubusercontent.com/Mar-7th/StarRailRes/dbe8cdfcfb0bf657b9fe1cf92d5537f118ccb487/index_new/cn/light_cone_promotions.json</x:v>
      </x:c>
    </x:row>
    <x:row r="1645" ht="20" customHeight="1">
      <x:c r="A1645" s="6" t="str">
        <x:v>光锥突破</x:v>
      </x:c>
      <x:c r="B1645" s="6" t="str">
        <x:v>20004</x:v>
      </x:c>
      <x:c r="C1645" s="6" t="n">
        <x:v>1</x:v>
      </x:c>
      <x:c r="D1645" s="6" t="n">
        <x:v>2</x:v>
      </x:c>
      <x:c r="E1645" s="7" t="str">
        <x:v>112011</x:v>
      </x:c>
      <x:c r="F1645" s="7" t="str">
        <x:v>古代零件</x:v>
      </x:c>
      <x:c r="G1645" s="6" t="n">
        <x:v>8</x:v>
      </x:c>
      <x:c r="H1645" s="6" t="str">
        <x:v>https://raw.githubusercontent.com/Mar-7th/StarRailRes/dbe8cdfcfb0bf657b9fe1cf92d5537f118ccb487/index_new/cn/light_cone_promotions.json</x:v>
      </x:c>
    </x:row>
    <x:row r="1646" ht="20" customHeight="1">
      <x:c r="A1646" s="6" t="str">
        <x:v>光锥突破</x:v>
      </x:c>
      <x:c r="B1646" s="6" t="str">
        <x:v>20004</x:v>
      </x:c>
      <x:c r="C1646" s="6" t="n">
        <x:v>2</x:v>
      </x:c>
      <x:c r="D1646" s="6" t="n">
        <x:v>3</x:v>
      </x:c>
      <x:c r="E1646" s="7" t="str">
        <x:v>2</x:v>
      </x:c>
      <x:c r="F1646" s="7" t="str">
        <x:v>信用点</x:v>
      </x:c>
      <x:c r="G1646" s="6" t="n">
        <x:v>12000</x:v>
      </x:c>
      <x:c r="H1646" s="6" t="str">
        <x:v>https://raw.githubusercontent.com/Mar-7th/StarRailRes/dbe8cdfcfb0bf657b9fe1cf92d5537f118ccb487/index_new/cn/light_cone_promotions.json</x:v>
      </x:c>
    </x:row>
    <x:row r="1647" ht="20" customHeight="1">
      <x:c r="A1647" s="6" t="str">
        <x:v>光锥突破</x:v>
      </x:c>
      <x:c r="B1647" s="6" t="str">
        <x:v>20004</x:v>
      </x:c>
      <x:c r="C1647" s="6" t="n">
        <x:v>2</x:v>
      </x:c>
      <x:c r="D1647" s="6" t="n">
        <x:v>3</x:v>
      </x:c>
      <x:c r="E1647" s="7" t="str">
        <x:v>110152</x:v>
      </x:c>
      <x:c r="F1647" s="7" t="str">
        <x:v>虚空黑曜</x:v>
      </x:c>
      <x:c r="G1647" s="6" t="n">
        <x:v>2</x:v>
      </x:c>
      <x:c r="H1647" s="6" t="str">
        <x:v>https://raw.githubusercontent.com/Mar-7th/StarRailRes/dbe8cdfcfb0bf657b9fe1cf92d5537f118ccb487/index_new/cn/light_cone_promotions.json</x:v>
      </x:c>
    </x:row>
    <x:row r="1648" ht="20" customHeight="1">
      <x:c r="A1648" s="6" t="str">
        <x:v>光锥突破</x:v>
      </x:c>
      <x:c r="B1648" s="6" t="str">
        <x:v>20004</x:v>
      </x:c>
      <x:c r="C1648" s="6" t="n">
        <x:v>2</x:v>
      </x:c>
      <x:c r="D1648" s="6" t="n">
        <x:v>3</x:v>
      </x:c>
      <x:c r="E1648" s="7" t="str">
        <x:v>112012</x:v>
      </x:c>
      <x:c r="F1648" s="7" t="str">
        <x:v>古代转轴</x:v>
      </x:c>
      <x:c r="G1648" s="6" t="n">
        <x:v>4</x:v>
      </x:c>
      <x:c r="H1648" s="6" t="str">
        <x:v>https://raw.githubusercontent.com/Mar-7th/StarRailRes/dbe8cdfcfb0bf657b9fe1cf92d5537f118ccb487/index_new/cn/light_cone_promotions.json</x:v>
      </x:c>
    </x:row>
    <x:row r="1649" ht="20" customHeight="1">
      <x:c r="A1649" s="6" t="str">
        <x:v>光锥突破</x:v>
      </x:c>
      <x:c r="B1649" s="6" t="str">
        <x:v>20004</x:v>
      </x:c>
      <x:c r="C1649" s="6" t="n">
        <x:v>3</x:v>
      </x:c>
      <x:c r="D1649" s="6" t="n">
        <x:v>4</x:v>
      </x:c>
      <x:c r="E1649" s="7" t="str">
        <x:v>2</x:v>
      </x:c>
      <x:c r="F1649" s="7" t="str">
        <x:v>信用点</x:v>
      </x:c>
      <x:c r="G1649" s="6" t="n">
        <x:v>30000</x:v>
      </x:c>
      <x:c r="H1649" s="6" t="str">
        <x:v>https://raw.githubusercontent.com/Mar-7th/StarRailRes/dbe8cdfcfb0bf657b9fe1cf92d5537f118ccb487/index_new/cn/light_cone_promotions.json</x:v>
      </x:c>
    </x:row>
    <x:row r="1650" ht="20" customHeight="1">
      <x:c r="A1650" s="6" t="str">
        <x:v>光锥突破</x:v>
      </x:c>
      <x:c r="B1650" s="6" t="str">
        <x:v>20004</x:v>
      </x:c>
      <x:c r="C1650" s="6" t="n">
        <x:v>3</x:v>
      </x:c>
      <x:c r="D1650" s="6" t="n">
        <x:v>4</x:v>
      </x:c>
      <x:c r="E1650" s="7" t="str">
        <x:v>110152</x:v>
      </x:c>
      <x:c r="F1650" s="7" t="str">
        <x:v>虚空黑曜</x:v>
      </x:c>
      <x:c r="G1650" s="6" t="n">
        <x:v>4</x:v>
      </x:c>
      <x:c r="H1650" s="6" t="str">
        <x:v>https://raw.githubusercontent.com/Mar-7th/StarRailRes/dbe8cdfcfb0bf657b9fe1cf92d5537f118ccb487/index_new/cn/light_cone_promotions.json</x:v>
      </x:c>
    </x:row>
    <x:row r="1651" ht="20" customHeight="1">
      <x:c r="A1651" s="6" t="str">
        <x:v>光锥突破</x:v>
      </x:c>
      <x:c r="B1651" s="6" t="str">
        <x:v>20004</x:v>
      </x:c>
      <x:c r="C1651" s="6" t="n">
        <x:v>3</x:v>
      </x:c>
      <x:c r="D1651" s="6" t="n">
        <x:v>4</x:v>
      </x:c>
      <x:c r="E1651" s="7" t="str">
        <x:v>112012</x:v>
      </x:c>
      <x:c r="F1651" s="7" t="str">
        <x:v>古代转轴</x:v>
      </x:c>
      <x:c r="G1651" s="6" t="n">
        <x:v>6</x:v>
      </x:c>
      <x:c r="H1651" s="6" t="str">
        <x:v>https://raw.githubusercontent.com/Mar-7th/StarRailRes/dbe8cdfcfb0bf657b9fe1cf92d5537f118ccb487/index_new/cn/light_cone_promotions.json</x:v>
      </x:c>
    </x:row>
    <x:row r="1652" ht="20" customHeight="1">
      <x:c r="A1652" s="6" t="str">
        <x:v>光锥突破</x:v>
      </x:c>
      <x:c r="B1652" s="6" t="str">
        <x:v>20004</x:v>
      </x:c>
      <x:c r="C1652" s="6" t="n">
        <x:v>4</x:v>
      </x:c>
      <x:c r="D1652" s="6" t="n">
        <x:v>5</x:v>
      </x:c>
      <x:c r="E1652" s="7" t="str">
        <x:v>2</x:v>
      </x:c>
      <x:c r="F1652" s="7" t="str">
        <x:v>信用点</x:v>
      </x:c>
      <x:c r="G1652" s="6" t="n">
        <x:v>60000</x:v>
      </x:c>
      <x:c r="H1652" s="6" t="str">
        <x:v>https://raw.githubusercontent.com/Mar-7th/StarRailRes/dbe8cdfcfb0bf657b9fe1cf92d5537f118ccb487/index_new/cn/light_cone_promotions.json</x:v>
      </x:c>
    </x:row>
    <x:row r="1653" ht="20" customHeight="1">
      <x:c r="A1653" s="6" t="str">
        <x:v>光锥突破</x:v>
      </x:c>
      <x:c r="B1653" s="6" t="str">
        <x:v>20004</x:v>
      </x:c>
      <x:c r="C1653" s="6" t="n">
        <x:v>4</x:v>
      </x:c>
      <x:c r="D1653" s="6" t="n">
        <x:v>5</x:v>
      </x:c>
      <x:c r="E1653" s="7" t="str">
        <x:v>110153</x:v>
      </x:c>
      <x:c r="F1653" s="7" t="str">
        <x:v>沉沦黑曜</x:v>
      </x:c>
      <x:c r="G1653" s="6" t="n">
        <x:v>3</x:v>
      </x:c>
      <x:c r="H1653" s="6" t="str">
        <x:v>https://raw.githubusercontent.com/Mar-7th/StarRailRes/dbe8cdfcfb0bf657b9fe1cf92d5537f118ccb487/index_new/cn/light_cone_promotions.json</x:v>
      </x:c>
    </x:row>
    <x:row r="1654" ht="20" customHeight="1">
      <x:c r="A1654" s="6" t="str">
        <x:v>光锥突破</x:v>
      </x:c>
      <x:c r="B1654" s="6" t="str">
        <x:v>20004</x:v>
      </x:c>
      <x:c r="C1654" s="6" t="n">
        <x:v>4</x:v>
      </x:c>
      <x:c r="D1654" s="6" t="n">
        <x:v>5</x:v>
      </x:c>
      <x:c r="E1654" s="7" t="str">
        <x:v>112013</x:v>
      </x:c>
      <x:c r="F1654" s="7" t="str">
        <x:v>古代引擎</x:v>
      </x:c>
      <x:c r="G1654" s="6" t="n">
        <x:v>3</x:v>
      </x:c>
      <x:c r="H1654" s="6" t="str">
        <x:v>https://raw.githubusercontent.com/Mar-7th/StarRailRes/dbe8cdfcfb0bf657b9fe1cf92d5537f118ccb487/index_new/cn/light_cone_promotions.json</x:v>
      </x:c>
    </x:row>
    <x:row r="1655" ht="20" customHeight="1">
      <x:c r="A1655" s="6" t="str">
        <x:v>光锥突破</x:v>
      </x:c>
      <x:c r="B1655" s="6" t="str">
        <x:v>20004</x:v>
      </x:c>
      <x:c r="C1655" s="6" t="n">
        <x:v>5</x:v>
      </x:c>
      <x:c r="D1655" s="6" t="n">
        <x:v>6</x:v>
      </x:c>
      <x:c r="E1655" s="7" t="str">
        <x:v>2</x:v>
      </x:c>
      <x:c r="F1655" s="7" t="str">
        <x:v>信用点</x:v>
      </x:c>
      <x:c r="G1655" s="6" t="n">
        <x:v>120000</x:v>
      </x:c>
      <x:c r="H1655" s="6" t="str">
        <x:v>https://raw.githubusercontent.com/Mar-7th/StarRailRes/dbe8cdfcfb0bf657b9fe1cf92d5537f118ccb487/index_new/cn/light_cone_promotions.json</x:v>
      </x:c>
    </x:row>
    <x:row r="1656" ht="20" customHeight="1">
      <x:c r="A1656" s="6" t="str">
        <x:v>光锥突破</x:v>
      </x:c>
      <x:c r="B1656" s="6" t="str">
        <x:v>20004</x:v>
      </x:c>
      <x:c r="C1656" s="6" t="n">
        <x:v>5</x:v>
      </x:c>
      <x:c r="D1656" s="6" t="n">
        <x:v>6</x:v>
      </x:c>
      <x:c r="E1656" s="7" t="str">
        <x:v>110153</x:v>
      </x:c>
      <x:c r="F1656" s="7" t="str">
        <x:v>沉沦黑曜</x:v>
      </x:c>
      <x:c r="G1656" s="6" t="n">
        <x:v>6</x:v>
      </x:c>
      <x:c r="H1656" s="6" t="str">
        <x:v>https://raw.githubusercontent.com/Mar-7th/StarRailRes/dbe8cdfcfb0bf657b9fe1cf92d5537f118ccb487/index_new/cn/light_cone_promotions.json</x:v>
      </x:c>
    </x:row>
    <x:row r="1657" ht="20" customHeight="1">
      <x:c r="A1657" s="6" t="str">
        <x:v>光锥突破</x:v>
      </x:c>
      <x:c r="B1657" s="6" t="str">
        <x:v>20004</x:v>
      </x:c>
      <x:c r="C1657" s="6" t="n">
        <x:v>5</x:v>
      </x:c>
      <x:c r="D1657" s="6" t="n">
        <x:v>6</x:v>
      </x:c>
      <x:c r="E1657" s="7" t="str">
        <x:v>112013</x:v>
      </x:c>
      <x:c r="F1657" s="7" t="str">
        <x:v>古代引擎</x:v>
      </x:c>
      <x:c r="G1657" s="6" t="n">
        <x:v>5</x:v>
      </x:c>
      <x:c r="H1657" s="6" t="str">
        <x:v>https://raw.githubusercontent.com/Mar-7th/StarRailRes/dbe8cdfcfb0bf657b9fe1cf92d5537f118ccb487/index_new/cn/light_cone_promotions.json</x:v>
      </x:c>
    </x:row>
    <x:row r="1658" ht="20" customHeight="1">
      <x:c r="A1658" s="6" t="str">
        <x:v>光锥突破</x:v>
      </x:c>
      <x:c r="B1658" s="6" t="str">
        <x:v>20005</x:v>
      </x:c>
      <x:c r="C1658" s="6" t="n">
        <x:v>0</x:v>
      </x:c>
      <x:c r="D1658" s="6" t="n">
        <x:v>1</x:v>
      </x:c>
      <x:c r="E1658" s="7" t="str">
        <x:v>2</x:v>
      </x:c>
      <x:c r="F1658" s="7" t="str">
        <x:v>信用点</x:v>
      </x:c>
      <x:c r="G1658" s="6" t="n">
        <x:v>3000</x:v>
      </x:c>
      <x:c r="H1658" s="6" t="str">
        <x:v>https://raw.githubusercontent.com/Mar-7th/StarRailRes/dbe8cdfcfb0bf657b9fe1cf92d5537f118ccb487/index_new/cn/light_cone_promotions.json</x:v>
      </x:c>
    </x:row>
    <x:row r="1659" ht="20" customHeight="1">
      <x:c r="A1659" s="6" t="str">
        <x:v>光锥突破</x:v>
      </x:c>
      <x:c r="B1659" s="6" t="str">
        <x:v>20005</x:v>
      </x:c>
      <x:c r="C1659" s="6" t="n">
        <x:v>0</x:v>
      </x:c>
      <x:c r="D1659" s="6" t="n">
        <x:v>1</x:v>
      </x:c>
      <x:c r="E1659" s="7" t="str">
        <x:v>112001</x:v>
      </x:c>
      <x:c r="F1659" s="7" t="str">
        <x:v>铁卫扣饰</x:v>
      </x:c>
      <x:c r="G1659" s="6" t="n">
        <x:v>4</x:v>
      </x:c>
      <x:c r="H1659" s="6" t="str">
        <x:v>https://raw.githubusercontent.com/Mar-7th/StarRailRes/dbe8cdfcfb0bf657b9fe1cf92d5537f118ccb487/index_new/cn/light_cone_promotions.json</x:v>
      </x:c>
    </x:row>
    <x:row r="1660" ht="20" customHeight="1">
      <x:c r="A1660" s="6" t="str">
        <x:v>光锥突破</x:v>
      </x:c>
      <x:c r="B1660" s="6" t="str">
        <x:v>20005</x:v>
      </x:c>
      <x:c r="C1660" s="6" t="n">
        <x:v>1</x:v>
      </x:c>
      <x:c r="D1660" s="6" t="n">
        <x:v>2</x:v>
      </x:c>
      <x:c r="E1660" s="7" t="str">
        <x:v>2</x:v>
      </x:c>
      <x:c r="F1660" s="7" t="str">
        <x:v>信用点</x:v>
      </x:c>
      <x:c r="G1660" s="6" t="n">
        <x:v>6000</x:v>
      </x:c>
      <x:c r="H1660" s="6" t="str">
        <x:v>https://raw.githubusercontent.com/Mar-7th/StarRailRes/dbe8cdfcfb0bf657b9fe1cf92d5537f118ccb487/index_new/cn/light_cone_promotions.json</x:v>
      </x:c>
    </x:row>
    <x:row r="1661" ht="20" customHeight="1">
      <x:c r="A1661" s="6" t="str">
        <x:v>光锥突破</x:v>
      </x:c>
      <x:c r="B1661" s="6" t="str">
        <x:v>20005</x:v>
      </x:c>
      <x:c r="C1661" s="6" t="n">
        <x:v>1</x:v>
      </x:c>
      <x:c r="D1661" s="6" t="n">
        <x:v>2</x:v>
      </x:c>
      <x:c r="E1661" s="7" t="str">
        <x:v>110161</x:v>
      </x:c>
      <x:c r="F1661" s="7" t="str">
        <x:v>谐乐小调</x:v>
      </x:c>
      <x:c r="G1661" s="6" t="n">
        <x:v>2</x:v>
      </x:c>
      <x:c r="H1661" s="6" t="str">
        <x:v>https://raw.githubusercontent.com/Mar-7th/StarRailRes/dbe8cdfcfb0bf657b9fe1cf92d5537f118ccb487/index_new/cn/light_cone_promotions.json</x:v>
      </x:c>
    </x:row>
    <x:row r="1662" ht="20" customHeight="1">
      <x:c r="A1662" s="6" t="str">
        <x:v>光锥突破</x:v>
      </x:c>
      <x:c r="B1662" s="6" t="str">
        <x:v>20005</x:v>
      </x:c>
      <x:c r="C1662" s="6" t="n">
        <x:v>1</x:v>
      </x:c>
      <x:c r="D1662" s="6" t="n">
        <x:v>2</x:v>
      </x:c>
      <x:c r="E1662" s="7" t="str">
        <x:v>112001</x:v>
      </x:c>
      <x:c r="F1662" s="7" t="str">
        <x:v>铁卫扣饰</x:v>
      </x:c>
      <x:c r="G1662" s="6" t="n">
        <x:v>8</x:v>
      </x:c>
      <x:c r="H1662" s="6" t="str">
        <x:v>https://raw.githubusercontent.com/Mar-7th/StarRailRes/dbe8cdfcfb0bf657b9fe1cf92d5537f118ccb487/index_new/cn/light_cone_promotions.json</x:v>
      </x:c>
    </x:row>
    <x:row r="1663" ht="20" customHeight="1">
      <x:c r="A1663" s="6" t="str">
        <x:v>光锥突破</x:v>
      </x:c>
      <x:c r="B1663" s="6" t="str">
        <x:v>20005</x:v>
      </x:c>
      <x:c r="C1663" s="6" t="n">
        <x:v>2</x:v>
      </x:c>
      <x:c r="D1663" s="6" t="n">
        <x:v>3</x:v>
      </x:c>
      <x:c r="E1663" s="7" t="str">
        <x:v>2</x:v>
      </x:c>
      <x:c r="F1663" s="7" t="str">
        <x:v>信用点</x:v>
      </x:c>
      <x:c r="G1663" s="6" t="n">
        <x:v>12000</x:v>
      </x:c>
      <x:c r="H1663" s="6" t="str">
        <x:v>https://raw.githubusercontent.com/Mar-7th/StarRailRes/dbe8cdfcfb0bf657b9fe1cf92d5537f118ccb487/index_new/cn/light_cone_promotions.json</x:v>
      </x:c>
    </x:row>
    <x:row r="1664" ht="20" customHeight="1">
      <x:c r="A1664" s="6" t="str">
        <x:v>光锥突破</x:v>
      </x:c>
      <x:c r="B1664" s="6" t="str">
        <x:v>20005</x:v>
      </x:c>
      <x:c r="C1664" s="6" t="n">
        <x:v>2</x:v>
      </x:c>
      <x:c r="D1664" s="6" t="n">
        <x:v>3</x:v>
      </x:c>
      <x:c r="E1664" s="7" t="str">
        <x:v>110162</x:v>
      </x:c>
      <x:c r="F1664" s="7" t="str">
        <x:v>家族颂歌</x:v>
      </x:c>
      <x:c r="G1664" s="6" t="n">
        <x:v>2</x:v>
      </x:c>
      <x:c r="H1664" s="6" t="str">
        <x:v>https://raw.githubusercontent.com/Mar-7th/StarRailRes/dbe8cdfcfb0bf657b9fe1cf92d5537f118ccb487/index_new/cn/light_cone_promotions.json</x:v>
      </x:c>
    </x:row>
    <x:row r="1665" ht="20" customHeight="1">
      <x:c r="A1665" s="6" t="str">
        <x:v>光锥突破</x:v>
      </x:c>
      <x:c r="B1665" s="6" t="str">
        <x:v>20005</x:v>
      </x:c>
      <x:c r="C1665" s="6" t="n">
        <x:v>2</x:v>
      </x:c>
      <x:c r="D1665" s="6" t="n">
        <x:v>3</x:v>
      </x:c>
      <x:c r="E1665" s="7" t="str">
        <x:v>112002</x:v>
      </x:c>
      <x:c r="F1665" s="7" t="str">
        <x:v>铁卫军徽</x:v>
      </x:c>
      <x:c r="G1665" s="6" t="n">
        <x:v>4</x:v>
      </x:c>
      <x:c r="H1665" s="6" t="str">
        <x:v>https://raw.githubusercontent.com/Mar-7th/StarRailRes/dbe8cdfcfb0bf657b9fe1cf92d5537f118ccb487/index_new/cn/light_cone_promotions.json</x:v>
      </x:c>
    </x:row>
    <x:row r="1666" ht="20" customHeight="1">
      <x:c r="A1666" s="6" t="str">
        <x:v>光锥突破</x:v>
      </x:c>
      <x:c r="B1666" s="6" t="str">
        <x:v>20005</x:v>
      </x:c>
      <x:c r="C1666" s="6" t="n">
        <x:v>3</x:v>
      </x:c>
      <x:c r="D1666" s="6" t="n">
        <x:v>4</x:v>
      </x:c>
      <x:c r="E1666" s="7" t="str">
        <x:v>2</x:v>
      </x:c>
      <x:c r="F1666" s="7" t="str">
        <x:v>信用点</x:v>
      </x:c>
      <x:c r="G1666" s="6" t="n">
        <x:v>30000</x:v>
      </x:c>
      <x:c r="H1666" s="6" t="str">
        <x:v>https://raw.githubusercontent.com/Mar-7th/StarRailRes/dbe8cdfcfb0bf657b9fe1cf92d5537f118ccb487/index_new/cn/light_cone_promotions.json</x:v>
      </x:c>
    </x:row>
    <x:row r="1667" ht="20" customHeight="1">
      <x:c r="A1667" s="6" t="str">
        <x:v>光锥突破</x:v>
      </x:c>
      <x:c r="B1667" s="6" t="str">
        <x:v>20005</x:v>
      </x:c>
      <x:c r="C1667" s="6" t="n">
        <x:v>3</x:v>
      </x:c>
      <x:c r="D1667" s="6" t="n">
        <x:v>4</x:v>
      </x:c>
      <x:c r="E1667" s="7" t="str">
        <x:v>110162</x:v>
      </x:c>
      <x:c r="F1667" s="7" t="str">
        <x:v>家族颂歌</x:v>
      </x:c>
      <x:c r="G1667" s="6" t="n">
        <x:v>4</x:v>
      </x:c>
      <x:c r="H1667" s="6" t="str">
        <x:v>https://raw.githubusercontent.com/Mar-7th/StarRailRes/dbe8cdfcfb0bf657b9fe1cf92d5537f118ccb487/index_new/cn/light_cone_promotions.json</x:v>
      </x:c>
    </x:row>
    <x:row r="1668" ht="20" customHeight="1">
      <x:c r="A1668" s="6" t="str">
        <x:v>光锥突破</x:v>
      </x:c>
      <x:c r="B1668" s="6" t="str">
        <x:v>20005</x:v>
      </x:c>
      <x:c r="C1668" s="6" t="n">
        <x:v>3</x:v>
      </x:c>
      <x:c r="D1668" s="6" t="n">
        <x:v>4</x:v>
      </x:c>
      <x:c r="E1668" s="7" t="str">
        <x:v>112002</x:v>
      </x:c>
      <x:c r="F1668" s="7" t="str">
        <x:v>铁卫军徽</x:v>
      </x:c>
      <x:c r="G1668" s="6" t="n">
        <x:v>6</x:v>
      </x:c>
      <x:c r="H1668" s="6" t="str">
        <x:v>https://raw.githubusercontent.com/Mar-7th/StarRailRes/dbe8cdfcfb0bf657b9fe1cf92d5537f118ccb487/index_new/cn/light_cone_promotions.json</x:v>
      </x:c>
    </x:row>
    <x:row r="1669" ht="20" customHeight="1">
      <x:c r="A1669" s="6" t="str">
        <x:v>光锥突破</x:v>
      </x:c>
      <x:c r="B1669" s="6" t="str">
        <x:v>20005</x:v>
      </x:c>
      <x:c r="C1669" s="6" t="n">
        <x:v>4</x:v>
      </x:c>
      <x:c r="D1669" s="6" t="n">
        <x:v>5</x:v>
      </x:c>
      <x:c r="E1669" s="7" t="str">
        <x:v>2</x:v>
      </x:c>
      <x:c r="F1669" s="7" t="str">
        <x:v>信用点</x:v>
      </x:c>
      <x:c r="G1669" s="6" t="n">
        <x:v>60000</x:v>
      </x:c>
      <x:c r="H1669" s="6" t="str">
        <x:v>https://raw.githubusercontent.com/Mar-7th/StarRailRes/dbe8cdfcfb0bf657b9fe1cf92d5537f118ccb487/index_new/cn/light_cone_promotions.json</x:v>
      </x:c>
    </x:row>
    <x:row r="1670" ht="20" customHeight="1">
      <x:c r="A1670" s="6" t="str">
        <x:v>光锥突破</x:v>
      </x:c>
      <x:c r="B1670" s="6" t="str">
        <x:v>20005</x:v>
      </x:c>
      <x:c r="C1670" s="6" t="n">
        <x:v>4</x:v>
      </x:c>
      <x:c r="D1670" s="6" t="n">
        <x:v>5</x:v>
      </x:c>
      <x:c r="E1670" s="7" t="str">
        <x:v>110163</x:v>
      </x:c>
      <x:c r="F1670" s="7" t="str">
        <x:v>群星乐章</x:v>
      </x:c>
      <x:c r="G1670" s="6" t="n">
        <x:v>3</x:v>
      </x:c>
      <x:c r="H1670" s="6" t="str">
        <x:v>https://raw.githubusercontent.com/Mar-7th/StarRailRes/dbe8cdfcfb0bf657b9fe1cf92d5537f118ccb487/index_new/cn/light_cone_promotions.json</x:v>
      </x:c>
    </x:row>
    <x:row r="1671" ht="20" customHeight="1">
      <x:c r="A1671" s="6" t="str">
        <x:v>光锥突破</x:v>
      </x:c>
      <x:c r="B1671" s="6" t="str">
        <x:v>20005</x:v>
      </x:c>
      <x:c r="C1671" s="6" t="n">
        <x:v>4</x:v>
      </x:c>
      <x:c r="D1671" s="6" t="n">
        <x:v>5</x:v>
      </x:c>
      <x:c r="E1671" s="7" t="str">
        <x:v>112003</x:v>
      </x:c>
      <x:c r="F1671" s="7" t="str">
        <x:v>铁卫勋章</x:v>
      </x:c>
      <x:c r="G1671" s="6" t="n">
        <x:v>3</x:v>
      </x:c>
      <x:c r="H1671" s="6" t="str">
        <x:v>https://raw.githubusercontent.com/Mar-7th/StarRailRes/dbe8cdfcfb0bf657b9fe1cf92d5537f118ccb487/index_new/cn/light_cone_promotions.json</x:v>
      </x:c>
    </x:row>
    <x:row r="1672" ht="20" customHeight="1">
      <x:c r="A1672" s="6" t="str">
        <x:v>光锥突破</x:v>
      </x:c>
      <x:c r="B1672" s="6" t="str">
        <x:v>20005</x:v>
      </x:c>
      <x:c r="C1672" s="6" t="n">
        <x:v>5</x:v>
      </x:c>
      <x:c r="D1672" s="6" t="n">
        <x:v>6</x:v>
      </x:c>
      <x:c r="E1672" s="7" t="str">
        <x:v>2</x:v>
      </x:c>
      <x:c r="F1672" s="7" t="str">
        <x:v>信用点</x:v>
      </x:c>
      <x:c r="G1672" s="6" t="n">
        <x:v>120000</x:v>
      </x:c>
      <x:c r="H1672" s="6" t="str">
        <x:v>https://raw.githubusercontent.com/Mar-7th/StarRailRes/dbe8cdfcfb0bf657b9fe1cf92d5537f118ccb487/index_new/cn/light_cone_promotions.json</x:v>
      </x:c>
    </x:row>
    <x:row r="1673" ht="20" customHeight="1">
      <x:c r="A1673" s="6" t="str">
        <x:v>光锥突破</x:v>
      </x:c>
      <x:c r="B1673" s="6" t="str">
        <x:v>20005</x:v>
      </x:c>
      <x:c r="C1673" s="6" t="n">
        <x:v>5</x:v>
      </x:c>
      <x:c r="D1673" s="6" t="n">
        <x:v>6</x:v>
      </x:c>
      <x:c r="E1673" s="7" t="str">
        <x:v>110163</x:v>
      </x:c>
      <x:c r="F1673" s="7" t="str">
        <x:v>群星乐章</x:v>
      </x:c>
      <x:c r="G1673" s="6" t="n">
        <x:v>6</x:v>
      </x:c>
      <x:c r="H1673" s="6" t="str">
        <x:v>https://raw.githubusercontent.com/Mar-7th/StarRailRes/dbe8cdfcfb0bf657b9fe1cf92d5537f118ccb487/index_new/cn/light_cone_promotions.json</x:v>
      </x:c>
    </x:row>
    <x:row r="1674" ht="20" customHeight="1">
      <x:c r="A1674" s="6" t="str">
        <x:v>光锥突破</x:v>
      </x:c>
      <x:c r="B1674" s="6" t="str">
        <x:v>20005</x:v>
      </x:c>
      <x:c r="C1674" s="6" t="n">
        <x:v>5</x:v>
      </x:c>
      <x:c r="D1674" s="6" t="n">
        <x:v>6</x:v>
      </x:c>
      <x:c r="E1674" s="7" t="str">
        <x:v>112003</x:v>
      </x:c>
      <x:c r="F1674" s="7" t="str">
        <x:v>铁卫勋章</x:v>
      </x:c>
      <x:c r="G1674" s="6" t="n">
        <x:v>5</x:v>
      </x:c>
      <x:c r="H1674" s="6" t="str">
        <x:v>https://raw.githubusercontent.com/Mar-7th/StarRailRes/dbe8cdfcfb0bf657b9fe1cf92d5537f118ccb487/index_new/cn/light_cone_promotions.json</x:v>
      </x:c>
    </x:row>
    <x:row r="1675" ht="20" customHeight="1">
      <x:c r="A1675" s="6" t="str">
        <x:v>光锥突破</x:v>
      </x:c>
      <x:c r="B1675" s="6" t="str">
        <x:v>20006</x:v>
      </x:c>
      <x:c r="C1675" s="6" t="n">
        <x:v>0</x:v>
      </x:c>
      <x:c r="D1675" s="6" t="n">
        <x:v>1</x:v>
      </x:c>
      <x:c r="E1675" s="7" t="str">
        <x:v>2</x:v>
      </x:c>
      <x:c r="F1675" s="7" t="str">
        <x:v>信用点</x:v>
      </x:c>
      <x:c r="G1675" s="6" t="n">
        <x:v>3000</x:v>
      </x:c>
      <x:c r="H1675" s="6" t="str">
        <x:v>https://raw.githubusercontent.com/Mar-7th/StarRailRes/dbe8cdfcfb0bf657b9fe1cf92d5537f118ccb487/index_new/cn/light_cone_promotions.json</x:v>
      </x:c>
    </x:row>
    <x:row r="1676" ht="20" customHeight="1">
      <x:c r="A1676" s="6" t="str">
        <x:v>光锥突破</x:v>
      </x:c>
      <x:c r="B1676" s="6" t="str">
        <x:v>20006</x:v>
      </x:c>
      <x:c r="C1676" s="6" t="n">
        <x:v>0</x:v>
      </x:c>
      <x:c r="D1676" s="6" t="n">
        <x:v>1</x:v>
      </x:c>
      <x:c r="E1676" s="7" t="str">
        <x:v>111001</x:v>
      </x:c>
      <x:c r="F1676" s="7" t="str">
        <x:v>熄灭原核</x:v>
      </x:c>
      <x:c r="G1676" s="6" t="n">
        <x:v>4</x:v>
      </x:c>
      <x:c r="H1676" s="6" t="str">
        <x:v>https://raw.githubusercontent.com/Mar-7th/StarRailRes/dbe8cdfcfb0bf657b9fe1cf92d5537f118ccb487/index_new/cn/light_cone_promotions.json</x:v>
      </x:c>
    </x:row>
    <x:row r="1677" ht="20" customHeight="1">
      <x:c r="A1677" s="6" t="str">
        <x:v>光锥突破</x:v>
      </x:c>
      <x:c r="B1677" s="6" t="str">
        <x:v>20006</x:v>
      </x:c>
      <x:c r="C1677" s="6" t="n">
        <x:v>1</x:v>
      </x:c>
      <x:c r="D1677" s="6" t="n">
        <x:v>2</x:v>
      </x:c>
      <x:c r="E1677" s="7" t="str">
        <x:v>2</x:v>
      </x:c>
      <x:c r="F1677" s="7" t="str">
        <x:v>信用点</x:v>
      </x:c>
      <x:c r="G1677" s="6" t="n">
        <x:v>6000</x:v>
      </x:c>
      <x:c r="H1677" s="6" t="str">
        <x:v>https://raw.githubusercontent.com/Mar-7th/StarRailRes/dbe8cdfcfb0bf657b9fe1cf92d5537f118ccb487/index_new/cn/light_cone_promotions.json</x:v>
      </x:c>
    </x:row>
    <x:row r="1678" ht="20" customHeight="1">
      <x:c r="A1678" s="6" t="str">
        <x:v>光锥突破</x:v>
      </x:c>
      <x:c r="B1678" s="6" t="str">
        <x:v>20006</x:v>
      </x:c>
      <x:c r="C1678" s="6" t="n">
        <x:v>1</x:v>
      </x:c>
      <x:c r="D1678" s="6" t="n">
        <x:v>2</x:v>
      </x:c>
      <x:c r="E1678" s="7" t="str">
        <x:v>110131</x:v>
      </x:c>
      <x:c r="F1678" s="7" t="str">
        <x:v>灵感之钥</x:v>
      </x:c>
      <x:c r="G1678" s="6" t="n">
        <x:v>2</x:v>
      </x:c>
      <x:c r="H1678" s="6" t="str">
        <x:v>https://raw.githubusercontent.com/Mar-7th/StarRailRes/dbe8cdfcfb0bf657b9fe1cf92d5537f118ccb487/index_new/cn/light_cone_promotions.json</x:v>
      </x:c>
    </x:row>
    <x:row r="1679" ht="20" customHeight="1">
      <x:c r="A1679" s="6" t="str">
        <x:v>光锥突破</x:v>
      </x:c>
      <x:c r="B1679" s="6" t="str">
        <x:v>20006</x:v>
      </x:c>
      <x:c r="C1679" s="6" t="n">
        <x:v>1</x:v>
      </x:c>
      <x:c r="D1679" s="6" t="n">
        <x:v>2</x:v>
      </x:c>
      <x:c r="E1679" s="7" t="str">
        <x:v>111001</x:v>
      </x:c>
      <x:c r="F1679" s="7" t="str">
        <x:v>熄灭原核</x:v>
      </x:c>
      <x:c r="G1679" s="6" t="n">
        <x:v>8</x:v>
      </x:c>
      <x:c r="H1679" s="6" t="str">
        <x:v>https://raw.githubusercontent.com/Mar-7th/StarRailRes/dbe8cdfcfb0bf657b9fe1cf92d5537f118ccb487/index_new/cn/light_cone_promotions.json</x:v>
      </x:c>
    </x:row>
    <x:row r="1680" ht="20" customHeight="1">
      <x:c r="A1680" s="6" t="str">
        <x:v>光锥突破</x:v>
      </x:c>
      <x:c r="B1680" s="6" t="str">
        <x:v>20006</x:v>
      </x:c>
      <x:c r="C1680" s="6" t="n">
        <x:v>2</x:v>
      </x:c>
      <x:c r="D1680" s="6" t="n">
        <x:v>3</x:v>
      </x:c>
      <x:c r="E1680" s="7" t="str">
        <x:v>2</x:v>
      </x:c>
      <x:c r="F1680" s="7" t="str">
        <x:v>信用点</x:v>
      </x:c>
      <x:c r="G1680" s="6" t="n">
        <x:v>12000</x:v>
      </x:c>
      <x:c r="H1680" s="6" t="str">
        <x:v>https://raw.githubusercontent.com/Mar-7th/StarRailRes/dbe8cdfcfb0bf657b9fe1cf92d5537f118ccb487/index_new/cn/light_cone_promotions.json</x:v>
      </x:c>
    </x:row>
    <x:row r="1681" ht="20" customHeight="1">
      <x:c r="A1681" s="6" t="str">
        <x:v>光锥突破</x:v>
      </x:c>
      <x:c r="B1681" s="6" t="str">
        <x:v>20006</x:v>
      </x:c>
      <x:c r="C1681" s="6" t="n">
        <x:v>2</x:v>
      </x:c>
      <x:c r="D1681" s="6" t="n">
        <x:v>3</x:v>
      </x:c>
      <x:c r="E1681" s="7" t="str">
        <x:v>110132</x:v>
      </x:c>
      <x:c r="F1681" s="7" t="str">
        <x:v>启迪之钥</x:v>
      </x:c>
      <x:c r="G1681" s="6" t="n">
        <x:v>2</x:v>
      </x:c>
      <x:c r="H1681" s="6" t="str">
        <x:v>https://raw.githubusercontent.com/Mar-7th/StarRailRes/dbe8cdfcfb0bf657b9fe1cf92d5537f118ccb487/index_new/cn/light_cone_promotions.json</x:v>
      </x:c>
    </x:row>
    <x:row r="1682" ht="20" customHeight="1">
      <x:c r="A1682" s="6" t="str">
        <x:v>光锥突破</x:v>
      </x:c>
      <x:c r="B1682" s="6" t="str">
        <x:v>20006</x:v>
      </x:c>
      <x:c r="C1682" s="6" t="n">
        <x:v>2</x:v>
      </x:c>
      <x:c r="D1682" s="6" t="n">
        <x:v>3</x:v>
      </x:c>
      <x:c r="E1682" s="7" t="str">
        <x:v>111002</x:v>
      </x:c>
      <x:c r="F1682" s="7" t="str">
        <x:v>微光原核</x:v>
      </x:c>
      <x:c r="G1682" s="6" t="n">
        <x:v>4</x:v>
      </x:c>
      <x:c r="H1682" s="6" t="str">
        <x:v>https://raw.githubusercontent.com/Mar-7th/StarRailRes/dbe8cdfcfb0bf657b9fe1cf92d5537f118ccb487/index_new/cn/light_cone_promotions.json</x:v>
      </x:c>
    </x:row>
    <x:row r="1683" ht="20" customHeight="1">
      <x:c r="A1683" s="6" t="str">
        <x:v>光锥突破</x:v>
      </x:c>
      <x:c r="B1683" s="6" t="str">
        <x:v>20006</x:v>
      </x:c>
      <x:c r="C1683" s="6" t="n">
        <x:v>3</x:v>
      </x:c>
      <x:c r="D1683" s="6" t="n">
        <x:v>4</x:v>
      </x:c>
      <x:c r="E1683" s="7" t="str">
        <x:v>2</x:v>
      </x:c>
      <x:c r="F1683" s="7" t="str">
        <x:v>信用点</x:v>
      </x:c>
      <x:c r="G1683" s="6" t="n">
        <x:v>30000</x:v>
      </x:c>
      <x:c r="H1683" s="6" t="str">
        <x:v>https://raw.githubusercontent.com/Mar-7th/StarRailRes/dbe8cdfcfb0bf657b9fe1cf92d5537f118ccb487/index_new/cn/light_cone_promotions.json</x:v>
      </x:c>
    </x:row>
    <x:row r="1684" ht="20" customHeight="1">
      <x:c r="A1684" s="6" t="str">
        <x:v>光锥突破</x:v>
      </x:c>
      <x:c r="B1684" s="6" t="str">
        <x:v>20006</x:v>
      </x:c>
      <x:c r="C1684" s="6" t="n">
        <x:v>3</x:v>
      </x:c>
      <x:c r="D1684" s="6" t="n">
        <x:v>4</x:v>
      </x:c>
      <x:c r="E1684" s="7" t="str">
        <x:v>110132</x:v>
      </x:c>
      <x:c r="F1684" s="7" t="str">
        <x:v>启迪之钥</x:v>
      </x:c>
      <x:c r="G1684" s="6" t="n">
        <x:v>4</x:v>
      </x:c>
      <x:c r="H1684" s="6" t="str">
        <x:v>https://raw.githubusercontent.com/Mar-7th/StarRailRes/dbe8cdfcfb0bf657b9fe1cf92d5537f118ccb487/index_new/cn/light_cone_promotions.json</x:v>
      </x:c>
    </x:row>
    <x:row r="1685" ht="20" customHeight="1">
      <x:c r="A1685" s="6" t="str">
        <x:v>光锥突破</x:v>
      </x:c>
      <x:c r="B1685" s="6" t="str">
        <x:v>20006</x:v>
      </x:c>
      <x:c r="C1685" s="6" t="n">
        <x:v>3</x:v>
      </x:c>
      <x:c r="D1685" s="6" t="n">
        <x:v>4</x:v>
      </x:c>
      <x:c r="E1685" s="7" t="str">
        <x:v>111002</x:v>
      </x:c>
      <x:c r="F1685" s="7" t="str">
        <x:v>微光原核</x:v>
      </x:c>
      <x:c r="G1685" s="6" t="n">
        <x:v>6</x:v>
      </x:c>
      <x:c r="H1685" s="6" t="str">
        <x:v>https://raw.githubusercontent.com/Mar-7th/StarRailRes/dbe8cdfcfb0bf657b9fe1cf92d5537f118ccb487/index_new/cn/light_cone_promotions.json</x:v>
      </x:c>
    </x:row>
    <x:row r="1686" ht="20" customHeight="1">
      <x:c r="A1686" s="6" t="str">
        <x:v>光锥突破</x:v>
      </x:c>
      <x:c r="B1686" s="6" t="str">
        <x:v>20006</x:v>
      </x:c>
      <x:c r="C1686" s="6" t="n">
        <x:v>4</x:v>
      </x:c>
      <x:c r="D1686" s="6" t="n">
        <x:v>5</x:v>
      </x:c>
      <x:c r="E1686" s="7" t="str">
        <x:v>2</x:v>
      </x:c>
      <x:c r="F1686" s="7" t="str">
        <x:v>信用点</x:v>
      </x:c>
      <x:c r="G1686" s="6" t="n">
        <x:v>60000</x:v>
      </x:c>
      <x:c r="H1686" s="6" t="str">
        <x:v>https://raw.githubusercontent.com/Mar-7th/StarRailRes/dbe8cdfcfb0bf657b9fe1cf92d5537f118ccb487/index_new/cn/light_cone_promotions.json</x:v>
      </x:c>
    </x:row>
    <x:row r="1687" ht="20" customHeight="1">
      <x:c r="A1687" s="6" t="str">
        <x:v>光锥突破</x:v>
      </x:c>
      <x:c r="B1687" s="6" t="str">
        <x:v>20006</x:v>
      </x:c>
      <x:c r="C1687" s="6" t="n">
        <x:v>4</x:v>
      </x:c>
      <x:c r="D1687" s="6" t="n">
        <x:v>5</x:v>
      </x:c>
      <x:c r="E1687" s="7" t="str">
        <x:v>110133</x:v>
      </x:c>
      <x:c r="F1687" s="7" t="str">
        <x:v>智识之钥</x:v>
      </x:c>
      <x:c r="G1687" s="6" t="n">
        <x:v>3</x:v>
      </x:c>
      <x:c r="H1687" s="6" t="str">
        <x:v>https://raw.githubusercontent.com/Mar-7th/StarRailRes/dbe8cdfcfb0bf657b9fe1cf92d5537f118ccb487/index_new/cn/light_cone_promotions.json</x:v>
      </x:c>
    </x:row>
    <x:row r="1688" ht="20" customHeight="1">
      <x:c r="A1688" s="6" t="str">
        <x:v>光锥突破</x:v>
      </x:c>
      <x:c r="B1688" s="6" t="str">
        <x:v>20006</x:v>
      </x:c>
      <x:c r="C1688" s="6" t="n">
        <x:v>4</x:v>
      </x:c>
      <x:c r="D1688" s="6" t="n">
        <x:v>5</x:v>
      </x:c>
      <x:c r="E1688" s="7" t="str">
        <x:v>111003</x:v>
      </x:c>
      <x:c r="F1688" s="7" t="str">
        <x:v>蠢动原核</x:v>
      </x:c>
      <x:c r="G1688" s="6" t="n">
        <x:v>3</x:v>
      </x:c>
      <x:c r="H1688" s="6" t="str">
        <x:v>https://raw.githubusercontent.com/Mar-7th/StarRailRes/dbe8cdfcfb0bf657b9fe1cf92d5537f118ccb487/index_new/cn/light_cone_promotions.json</x:v>
      </x:c>
    </x:row>
    <x:row r="1689" ht="20" customHeight="1">
      <x:c r="A1689" s="6" t="str">
        <x:v>光锥突破</x:v>
      </x:c>
      <x:c r="B1689" s="6" t="str">
        <x:v>20006</x:v>
      </x:c>
      <x:c r="C1689" s="6" t="n">
        <x:v>5</x:v>
      </x:c>
      <x:c r="D1689" s="6" t="n">
        <x:v>6</x:v>
      </x:c>
      <x:c r="E1689" s="7" t="str">
        <x:v>2</x:v>
      </x:c>
      <x:c r="F1689" s="7" t="str">
        <x:v>信用点</x:v>
      </x:c>
      <x:c r="G1689" s="6" t="n">
        <x:v>120000</x:v>
      </x:c>
      <x:c r="H1689" s="6" t="str">
        <x:v>https://raw.githubusercontent.com/Mar-7th/StarRailRes/dbe8cdfcfb0bf657b9fe1cf92d5537f118ccb487/index_new/cn/light_cone_promotions.json</x:v>
      </x:c>
    </x:row>
    <x:row r="1690" ht="20" customHeight="1">
      <x:c r="A1690" s="6" t="str">
        <x:v>光锥突破</x:v>
      </x:c>
      <x:c r="B1690" s="6" t="str">
        <x:v>20006</x:v>
      </x:c>
      <x:c r="C1690" s="6" t="n">
        <x:v>5</x:v>
      </x:c>
      <x:c r="D1690" s="6" t="n">
        <x:v>6</x:v>
      </x:c>
      <x:c r="E1690" s="7" t="str">
        <x:v>110133</x:v>
      </x:c>
      <x:c r="F1690" s="7" t="str">
        <x:v>智识之钥</x:v>
      </x:c>
      <x:c r="G1690" s="6" t="n">
        <x:v>6</x:v>
      </x:c>
      <x:c r="H1690" s="6" t="str">
        <x:v>https://raw.githubusercontent.com/Mar-7th/StarRailRes/dbe8cdfcfb0bf657b9fe1cf92d5537f118ccb487/index_new/cn/light_cone_promotions.json</x:v>
      </x:c>
    </x:row>
    <x:row r="1691" ht="20" customHeight="1">
      <x:c r="A1691" s="6" t="str">
        <x:v>光锥突破</x:v>
      </x:c>
      <x:c r="B1691" s="6" t="str">
        <x:v>20006</x:v>
      </x:c>
      <x:c r="C1691" s="6" t="n">
        <x:v>5</x:v>
      </x:c>
      <x:c r="D1691" s="6" t="n">
        <x:v>6</x:v>
      </x:c>
      <x:c r="E1691" s="7" t="str">
        <x:v>111003</x:v>
      </x:c>
      <x:c r="F1691" s="7" t="str">
        <x:v>蠢动原核</x:v>
      </x:c>
      <x:c r="G1691" s="6" t="n">
        <x:v>5</x:v>
      </x:c>
      <x:c r="H1691" s="6" t="str">
        <x:v>https://raw.githubusercontent.com/Mar-7th/StarRailRes/dbe8cdfcfb0bf657b9fe1cf92d5537f118ccb487/index_new/cn/light_cone_promotions.json</x:v>
      </x:c>
    </x:row>
    <x:row r="1692" ht="20" customHeight="1">
      <x:c r="A1692" s="6" t="str">
        <x:v>光锥突破</x:v>
      </x:c>
      <x:c r="B1692" s="6" t="str">
        <x:v>20007</x:v>
      </x:c>
      <x:c r="C1692" s="6" t="n">
        <x:v>0</x:v>
      </x:c>
      <x:c r="D1692" s="6" t="n">
        <x:v>1</x:v>
      </x:c>
      <x:c r="E1692" s="7" t="str">
        <x:v>2</x:v>
      </x:c>
      <x:c r="F1692" s="7" t="str">
        <x:v>信用点</x:v>
      </x:c>
      <x:c r="G1692" s="6" t="n">
        <x:v>3000</x:v>
      </x:c>
      <x:c r="H1692" s="6" t="str">
        <x:v>https://raw.githubusercontent.com/Mar-7th/StarRailRes/dbe8cdfcfb0bf657b9fe1cf92d5537f118ccb487/index_new/cn/light_cone_promotions.json</x:v>
      </x:c>
    </x:row>
    <x:row r="1693" ht="20" customHeight="1">
      <x:c r="A1693" s="6" t="str">
        <x:v>光锥突破</x:v>
      </x:c>
      <x:c r="B1693" s="6" t="str">
        <x:v>20007</x:v>
      </x:c>
      <x:c r="C1693" s="6" t="n">
        <x:v>0</x:v>
      </x:c>
      <x:c r="D1693" s="6" t="n">
        <x:v>1</x:v>
      </x:c>
      <x:c r="E1693" s="7" t="str">
        <x:v>112001</x:v>
      </x:c>
      <x:c r="F1693" s="7" t="str">
        <x:v>铁卫扣饰</x:v>
      </x:c>
      <x:c r="G1693" s="6" t="n">
        <x:v>4</x:v>
      </x:c>
      <x:c r="H1693" s="6" t="str">
        <x:v>https://raw.githubusercontent.com/Mar-7th/StarRailRes/dbe8cdfcfb0bf657b9fe1cf92d5537f118ccb487/index_new/cn/light_cone_promotions.json</x:v>
      </x:c>
    </x:row>
    <x:row r="1694" ht="20" customHeight="1">
      <x:c r="A1694" s="6" t="str">
        <x:v>光锥突破</x:v>
      </x:c>
      <x:c r="B1694" s="6" t="str">
        <x:v>20007</x:v>
      </x:c>
      <x:c r="C1694" s="6" t="n">
        <x:v>1</x:v>
      </x:c>
      <x:c r="D1694" s="6" t="n">
        <x:v>2</x:v>
      </x:c>
      <x:c r="E1694" s="7" t="str">
        <x:v>2</x:v>
      </x:c>
      <x:c r="F1694" s="7" t="str">
        <x:v>信用点</x:v>
      </x:c>
      <x:c r="G1694" s="6" t="n">
        <x:v>6000</x:v>
      </x:c>
      <x:c r="H1694" s="6" t="str">
        <x:v>https://raw.githubusercontent.com/Mar-7th/StarRailRes/dbe8cdfcfb0bf657b9fe1cf92d5537f118ccb487/index_new/cn/light_cone_promotions.json</x:v>
      </x:c>
    </x:row>
    <x:row r="1695" ht="20" customHeight="1">
      <x:c r="A1695" s="6" t="str">
        <x:v>光锥突破</x:v>
      </x:c>
      <x:c r="B1695" s="6" t="str">
        <x:v>20007</x:v>
      </x:c>
      <x:c r="C1695" s="6" t="n">
        <x:v>1</x:v>
      </x:c>
      <x:c r="D1695" s="6" t="n">
        <x:v>2</x:v>
      </x:c>
      <x:c r="E1695" s="7" t="str">
        <x:v>110121</x:v>
      </x:c>
      <x:c r="F1695" s="7" t="str">
        <x:v>猎兽之矢</x:v>
      </x:c>
      <x:c r="G1695" s="6" t="n">
        <x:v>2</x:v>
      </x:c>
      <x:c r="H1695" s="6" t="str">
        <x:v>https://raw.githubusercontent.com/Mar-7th/StarRailRes/dbe8cdfcfb0bf657b9fe1cf92d5537f118ccb487/index_new/cn/light_cone_promotions.json</x:v>
      </x:c>
    </x:row>
    <x:row r="1696" ht="20" customHeight="1">
      <x:c r="A1696" s="6" t="str">
        <x:v>光锥突破</x:v>
      </x:c>
      <x:c r="B1696" s="6" t="str">
        <x:v>20007</x:v>
      </x:c>
      <x:c r="C1696" s="6" t="n">
        <x:v>1</x:v>
      </x:c>
      <x:c r="D1696" s="6" t="n">
        <x:v>2</x:v>
      </x:c>
      <x:c r="E1696" s="7" t="str">
        <x:v>112001</x:v>
      </x:c>
      <x:c r="F1696" s="7" t="str">
        <x:v>铁卫扣饰</x:v>
      </x:c>
      <x:c r="G1696" s="6" t="n">
        <x:v>8</x:v>
      </x:c>
      <x:c r="H1696" s="6" t="str">
        <x:v>https://raw.githubusercontent.com/Mar-7th/StarRailRes/dbe8cdfcfb0bf657b9fe1cf92d5537f118ccb487/index_new/cn/light_cone_promotions.json</x:v>
      </x:c>
    </x:row>
    <x:row r="1697" ht="20" customHeight="1">
      <x:c r="A1697" s="6" t="str">
        <x:v>光锥突破</x:v>
      </x:c>
      <x:c r="B1697" s="6" t="str">
        <x:v>20007</x:v>
      </x:c>
      <x:c r="C1697" s="6" t="n">
        <x:v>2</x:v>
      </x:c>
      <x:c r="D1697" s="6" t="n">
        <x:v>3</x:v>
      </x:c>
      <x:c r="E1697" s="7" t="str">
        <x:v>2</x:v>
      </x:c>
      <x:c r="F1697" s="7" t="str">
        <x:v>信用点</x:v>
      </x:c>
      <x:c r="G1697" s="6" t="n">
        <x:v>12000</x:v>
      </x:c>
      <x:c r="H1697" s="6" t="str">
        <x:v>https://raw.githubusercontent.com/Mar-7th/StarRailRes/dbe8cdfcfb0bf657b9fe1cf92d5537f118ccb487/index_new/cn/light_cone_promotions.json</x:v>
      </x:c>
    </x:row>
    <x:row r="1698" ht="20" customHeight="1">
      <x:c r="A1698" s="6" t="str">
        <x:v>光锥突破</x:v>
      </x:c>
      <x:c r="B1698" s="6" t="str">
        <x:v>20007</x:v>
      </x:c>
      <x:c r="C1698" s="6" t="n">
        <x:v>2</x:v>
      </x:c>
      <x:c r="D1698" s="6" t="n">
        <x:v>3</x:v>
      </x:c>
      <x:c r="E1698" s="7" t="str">
        <x:v>110122</x:v>
      </x:c>
      <x:c r="F1698" s="7" t="str">
        <x:v>屠魔之矢</x:v>
      </x:c>
      <x:c r="G1698" s="6" t="n">
        <x:v>2</x:v>
      </x:c>
      <x:c r="H1698" s="6" t="str">
        <x:v>https://raw.githubusercontent.com/Mar-7th/StarRailRes/dbe8cdfcfb0bf657b9fe1cf92d5537f118ccb487/index_new/cn/light_cone_promotions.json</x:v>
      </x:c>
    </x:row>
    <x:row r="1699" ht="20" customHeight="1">
      <x:c r="A1699" s="6" t="str">
        <x:v>光锥突破</x:v>
      </x:c>
      <x:c r="B1699" s="6" t="str">
        <x:v>20007</x:v>
      </x:c>
      <x:c r="C1699" s="6" t="n">
        <x:v>2</x:v>
      </x:c>
      <x:c r="D1699" s="6" t="n">
        <x:v>3</x:v>
      </x:c>
      <x:c r="E1699" s="7" t="str">
        <x:v>112002</x:v>
      </x:c>
      <x:c r="F1699" s="7" t="str">
        <x:v>铁卫军徽</x:v>
      </x:c>
      <x:c r="G1699" s="6" t="n">
        <x:v>4</x:v>
      </x:c>
      <x:c r="H1699" s="6" t="str">
        <x:v>https://raw.githubusercontent.com/Mar-7th/StarRailRes/dbe8cdfcfb0bf657b9fe1cf92d5537f118ccb487/index_new/cn/light_cone_promotions.json</x:v>
      </x:c>
    </x:row>
    <x:row r="1700" ht="20" customHeight="1">
      <x:c r="A1700" s="6" t="str">
        <x:v>光锥突破</x:v>
      </x:c>
      <x:c r="B1700" s="6" t="str">
        <x:v>20007</x:v>
      </x:c>
      <x:c r="C1700" s="6" t="n">
        <x:v>3</x:v>
      </x:c>
      <x:c r="D1700" s="6" t="n">
        <x:v>4</x:v>
      </x:c>
      <x:c r="E1700" s="7" t="str">
        <x:v>2</x:v>
      </x:c>
      <x:c r="F1700" s="7" t="str">
        <x:v>信用点</x:v>
      </x:c>
      <x:c r="G1700" s="6" t="n">
        <x:v>30000</x:v>
      </x:c>
      <x:c r="H1700" s="6" t="str">
        <x:v>https://raw.githubusercontent.com/Mar-7th/StarRailRes/dbe8cdfcfb0bf657b9fe1cf92d5537f118ccb487/index_new/cn/light_cone_promotions.json</x:v>
      </x:c>
    </x:row>
    <x:row r="1701" ht="20" customHeight="1">
      <x:c r="A1701" s="6" t="str">
        <x:v>光锥突破</x:v>
      </x:c>
      <x:c r="B1701" s="6" t="str">
        <x:v>20007</x:v>
      </x:c>
      <x:c r="C1701" s="6" t="n">
        <x:v>3</x:v>
      </x:c>
      <x:c r="D1701" s="6" t="n">
        <x:v>4</x:v>
      </x:c>
      <x:c r="E1701" s="7" t="str">
        <x:v>110122</x:v>
      </x:c>
      <x:c r="F1701" s="7" t="str">
        <x:v>屠魔之矢</x:v>
      </x:c>
      <x:c r="G1701" s="6" t="n">
        <x:v>4</x:v>
      </x:c>
      <x:c r="H1701" s="6" t="str">
        <x:v>https://raw.githubusercontent.com/Mar-7th/StarRailRes/dbe8cdfcfb0bf657b9fe1cf92d5537f118ccb487/index_new/cn/light_cone_promotions.json</x:v>
      </x:c>
    </x:row>
    <x:row r="1702" ht="20" customHeight="1">
      <x:c r="A1702" s="6" t="str">
        <x:v>光锥突破</x:v>
      </x:c>
      <x:c r="B1702" s="6" t="str">
        <x:v>20007</x:v>
      </x:c>
      <x:c r="C1702" s="6" t="n">
        <x:v>3</x:v>
      </x:c>
      <x:c r="D1702" s="6" t="n">
        <x:v>4</x:v>
      </x:c>
      <x:c r="E1702" s="7" t="str">
        <x:v>112002</x:v>
      </x:c>
      <x:c r="F1702" s="7" t="str">
        <x:v>铁卫军徽</x:v>
      </x:c>
      <x:c r="G1702" s="6" t="n">
        <x:v>6</x:v>
      </x:c>
      <x:c r="H1702" s="6" t="str">
        <x:v>https://raw.githubusercontent.com/Mar-7th/StarRailRes/dbe8cdfcfb0bf657b9fe1cf92d5537f118ccb487/index_new/cn/light_cone_promotions.json</x:v>
      </x:c>
    </x:row>
    <x:row r="1703" ht="20" customHeight="1">
      <x:c r="A1703" s="6" t="str">
        <x:v>光锥突破</x:v>
      </x:c>
      <x:c r="B1703" s="6" t="str">
        <x:v>20007</x:v>
      </x:c>
      <x:c r="C1703" s="6" t="n">
        <x:v>4</x:v>
      </x:c>
      <x:c r="D1703" s="6" t="n">
        <x:v>5</x:v>
      </x:c>
      <x:c r="E1703" s="7" t="str">
        <x:v>2</x:v>
      </x:c>
      <x:c r="F1703" s="7" t="str">
        <x:v>信用点</x:v>
      </x:c>
      <x:c r="G1703" s="6" t="n">
        <x:v>60000</x:v>
      </x:c>
      <x:c r="H1703" s="6" t="str">
        <x:v>https://raw.githubusercontent.com/Mar-7th/StarRailRes/dbe8cdfcfb0bf657b9fe1cf92d5537f118ccb487/index_new/cn/light_cone_promotions.json</x:v>
      </x:c>
    </x:row>
    <x:row r="1704" ht="20" customHeight="1">
      <x:c r="A1704" s="6" t="str">
        <x:v>光锥突破</x:v>
      </x:c>
      <x:c r="B1704" s="6" t="str">
        <x:v>20007</x:v>
      </x:c>
      <x:c r="C1704" s="6" t="n">
        <x:v>4</x:v>
      </x:c>
      <x:c r="D1704" s="6" t="n">
        <x:v>5</x:v>
      </x:c>
      <x:c r="E1704" s="7" t="str">
        <x:v>110123</x:v>
      </x:c>
      <x:c r="F1704" s="7" t="str">
        <x:v>逐星之矢</x:v>
      </x:c>
      <x:c r="G1704" s="6" t="n">
        <x:v>3</x:v>
      </x:c>
      <x:c r="H1704" s="6" t="str">
        <x:v>https://raw.githubusercontent.com/Mar-7th/StarRailRes/dbe8cdfcfb0bf657b9fe1cf92d5537f118ccb487/index_new/cn/light_cone_promotions.json</x:v>
      </x:c>
    </x:row>
    <x:row r="1705" ht="20" customHeight="1">
      <x:c r="A1705" s="6" t="str">
        <x:v>光锥突破</x:v>
      </x:c>
      <x:c r="B1705" s="6" t="str">
        <x:v>20007</x:v>
      </x:c>
      <x:c r="C1705" s="6" t="n">
        <x:v>4</x:v>
      </x:c>
      <x:c r="D1705" s="6" t="n">
        <x:v>5</x:v>
      </x:c>
      <x:c r="E1705" s="7" t="str">
        <x:v>112003</x:v>
      </x:c>
      <x:c r="F1705" s="7" t="str">
        <x:v>铁卫勋章</x:v>
      </x:c>
      <x:c r="G1705" s="6" t="n">
        <x:v>3</x:v>
      </x:c>
      <x:c r="H1705" s="6" t="str">
        <x:v>https://raw.githubusercontent.com/Mar-7th/StarRailRes/dbe8cdfcfb0bf657b9fe1cf92d5537f118ccb487/index_new/cn/light_cone_promotions.json</x:v>
      </x:c>
    </x:row>
    <x:row r="1706" ht="20" customHeight="1">
      <x:c r="A1706" s="6" t="str">
        <x:v>光锥突破</x:v>
      </x:c>
      <x:c r="B1706" s="6" t="str">
        <x:v>20007</x:v>
      </x:c>
      <x:c r="C1706" s="6" t="n">
        <x:v>5</x:v>
      </x:c>
      <x:c r="D1706" s="6" t="n">
        <x:v>6</x:v>
      </x:c>
      <x:c r="E1706" s="7" t="str">
        <x:v>2</x:v>
      </x:c>
      <x:c r="F1706" s="7" t="str">
        <x:v>信用点</x:v>
      </x:c>
      <x:c r="G1706" s="6" t="n">
        <x:v>120000</x:v>
      </x:c>
      <x:c r="H1706" s="6" t="str">
        <x:v>https://raw.githubusercontent.com/Mar-7th/StarRailRes/dbe8cdfcfb0bf657b9fe1cf92d5537f118ccb487/index_new/cn/light_cone_promotions.json</x:v>
      </x:c>
    </x:row>
    <x:row r="1707" ht="20" customHeight="1">
      <x:c r="A1707" s="6" t="str">
        <x:v>光锥突破</x:v>
      </x:c>
      <x:c r="B1707" s="6" t="str">
        <x:v>20007</x:v>
      </x:c>
      <x:c r="C1707" s="6" t="n">
        <x:v>5</x:v>
      </x:c>
      <x:c r="D1707" s="6" t="n">
        <x:v>6</x:v>
      </x:c>
      <x:c r="E1707" s="7" t="str">
        <x:v>110123</x:v>
      </x:c>
      <x:c r="F1707" s="7" t="str">
        <x:v>逐星之矢</x:v>
      </x:c>
      <x:c r="G1707" s="6" t="n">
        <x:v>6</x:v>
      </x:c>
      <x:c r="H1707" s="6" t="str">
        <x:v>https://raw.githubusercontent.com/Mar-7th/StarRailRes/dbe8cdfcfb0bf657b9fe1cf92d5537f118ccb487/index_new/cn/light_cone_promotions.json</x:v>
      </x:c>
    </x:row>
    <x:row r="1708" ht="20" customHeight="1">
      <x:c r="A1708" s="6" t="str">
        <x:v>光锥突破</x:v>
      </x:c>
      <x:c r="B1708" s="6" t="str">
        <x:v>20007</x:v>
      </x:c>
      <x:c r="C1708" s="6" t="n">
        <x:v>5</x:v>
      </x:c>
      <x:c r="D1708" s="6" t="n">
        <x:v>6</x:v>
      </x:c>
      <x:c r="E1708" s="7" t="str">
        <x:v>112003</x:v>
      </x:c>
      <x:c r="F1708" s="7" t="str">
        <x:v>铁卫勋章</x:v>
      </x:c>
      <x:c r="G1708" s="6" t="n">
        <x:v>5</x:v>
      </x:c>
      <x:c r="H1708" s="6" t="str">
        <x:v>https://raw.githubusercontent.com/Mar-7th/StarRailRes/dbe8cdfcfb0bf657b9fe1cf92d5537f118ccb487/index_new/cn/light_cone_promotions.json</x:v>
      </x:c>
    </x:row>
    <x:row r="1709" ht="20" customHeight="1">
      <x:c r="A1709" s="6" t="str">
        <x:v>光锥突破</x:v>
      </x:c>
      <x:c r="B1709" s="6" t="str">
        <x:v>20008</x:v>
      </x:c>
      <x:c r="C1709" s="6" t="n">
        <x:v>0</x:v>
      </x:c>
      <x:c r="D1709" s="6" t="n">
        <x:v>1</x:v>
      </x:c>
      <x:c r="E1709" s="7" t="str">
        <x:v>2</x:v>
      </x:c>
      <x:c r="F1709" s="7" t="str">
        <x:v>信用点</x:v>
      </x:c>
      <x:c r="G1709" s="6" t="n">
        <x:v>3000</x:v>
      </x:c>
      <x:c r="H1709" s="6" t="str">
        <x:v>https://raw.githubusercontent.com/Mar-7th/StarRailRes/dbe8cdfcfb0bf657b9fe1cf92d5537f118ccb487/index_new/cn/light_cone_promotions.json</x:v>
      </x:c>
    </x:row>
    <x:row r="1710" ht="20" customHeight="1">
      <x:c r="A1710" s="6" t="str">
        <x:v>光锥突破</x:v>
      </x:c>
      <x:c r="B1710" s="6" t="str">
        <x:v>20008</x:v>
      </x:c>
      <x:c r="C1710" s="6" t="n">
        <x:v>0</x:v>
      </x:c>
      <x:c r="D1710" s="6" t="n">
        <x:v>1</x:v>
      </x:c>
      <x:c r="E1710" s="7" t="str">
        <x:v>111001</x:v>
      </x:c>
      <x:c r="F1710" s="7" t="str">
        <x:v>熄灭原核</x:v>
      </x:c>
      <x:c r="G1710" s="6" t="n">
        <x:v>4</x:v>
      </x:c>
      <x:c r="H1710" s="6" t="str">
        <x:v>https://raw.githubusercontent.com/Mar-7th/StarRailRes/dbe8cdfcfb0bf657b9fe1cf92d5537f118ccb487/index_new/cn/light_cone_promotions.json</x:v>
      </x:c>
    </x:row>
    <x:row r="1711" ht="20" customHeight="1">
      <x:c r="A1711" s="6" t="str">
        <x:v>光锥突破</x:v>
      </x:c>
      <x:c r="B1711" s="6" t="str">
        <x:v>20008</x:v>
      </x:c>
      <x:c r="C1711" s="6" t="n">
        <x:v>1</x:v>
      </x:c>
      <x:c r="D1711" s="6" t="n">
        <x:v>2</x:v>
      </x:c>
      <x:c r="E1711" s="7" t="str">
        <x:v>2</x:v>
      </x:c>
      <x:c r="F1711" s="7" t="str">
        <x:v>信用点</x:v>
      </x:c>
      <x:c r="G1711" s="6" t="n">
        <x:v>6000</x:v>
      </x:c>
      <x:c r="H1711" s="6" t="str">
        <x:v>https://raw.githubusercontent.com/Mar-7th/StarRailRes/dbe8cdfcfb0bf657b9fe1cf92d5537f118ccb487/index_new/cn/light_cone_promotions.json</x:v>
      </x:c>
    </x:row>
    <x:row r="1712" ht="20" customHeight="1">
      <x:c r="A1712" s="6" t="str">
        <x:v>光锥突破</x:v>
      </x:c>
      <x:c r="B1712" s="6" t="str">
        <x:v>20008</x:v>
      </x:c>
      <x:c r="C1712" s="6" t="n">
        <x:v>1</x:v>
      </x:c>
      <x:c r="D1712" s="6" t="n">
        <x:v>2</x:v>
      </x:c>
      <x:c r="E1712" s="7" t="str">
        <x:v>110171</x:v>
      </x:c>
      <x:c r="F1712" s="7" t="str">
        <x:v>丰饶之种</x:v>
      </x:c>
      <x:c r="G1712" s="6" t="n">
        <x:v>2</x:v>
      </x:c>
      <x:c r="H1712" s="6" t="str">
        <x:v>https://raw.githubusercontent.com/Mar-7th/StarRailRes/dbe8cdfcfb0bf657b9fe1cf92d5537f118ccb487/index_new/cn/light_cone_promotions.json</x:v>
      </x:c>
    </x:row>
    <x:row r="1713" ht="20" customHeight="1">
      <x:c r="A1713" s="6" t="str">
        <x:v>光锥突破</x:v>
      </x:c>
      <x:c r="B1713" s="6" t="str">
        <x:v>20008</x:v>
      </x:c>
      <x:c r="C1713" s="6" t="n">
        <x:v>1</x:v>
      </x:c>
      <x:c r="D1713" s="6" t="n">
        <x:v>2</x:v>
      </x:c>
      <x:c r="E1713" s="7" t="str">
        <x:v>111001</x:v>
      </x:c>
      <x:c r="F1713" s="7" t="str">
        <x:v>熄灭原核</x:v>
      </x:c>
      <x:c r="G1713" s="6" t="n">
        <x:v>8</x:v>
      </x:c>
      <x:c r="H1713" s="6" t="str">
        <x:v>https://raw.githubusercontent.com/Mar-7th/StarRailRes/dbe8cdfcfb0bf657b9fe1cf92d5537f118ccb487/index_new/cn/light_cone_promotions.json</x:v>
      </x:c>
    </x:row>
    <x:row r="1714" ht="20" customHeight="1">
      <x:c r="A1714" s="6" t="str">
        <x:v>光锥突破</x:v>
      </x:c>
      <x:c r="B1714" s="6" t="str">
        <x:v>20008</x:v>
      </x:c>
      <x:c r="C1714" s="6" t="n">
        <x:v>2</x:v>
      </x:c>
      <x:c r="D1714" s="6" t="n">
        <x:v>3</x:v>
      </x:c>
      <x:c r="E1714" s="7" t="str">
        <x:v>2</x:v>
      </x:c>
      <x:c r="F1714" s="7" t="str">
        <x:v>信用点</x:v>
      </x:c>
      <x:c r="G1714" s="6" t="n">
        <x:v>12000</x:v>
      </x:c>
      <x:c r="H1714" s="6" t="str">
        <x:v>https://raw.githubusercontent.com/Mar-7th/StarRailRes/dbe8cdfcfb0bf657b9fe1cf92d5537f118ccb487/index_new/cn/light_cone_promotions.json</x:v>
      </x:c>
    </x:row>
    <x:row r="1715" ht="20" customHeight="1">
      <x:c r="A1715" s="6" t="str">
        <x:v>光锥突破</x:v>
      </x:c>
      <x:c r="B1715" s="6" t="str">
        <x:v>20008</x:v>
      </x:c>
      <x:c r="C1715" s="6" t="n">
        <x:v>2</x:v>
      </x:c>
      <x:c r="D1715" s="6" t="n">
        <x:v>3</x:v>
      </x:c>
      <x:c r="E1715" s="7" t="str">
        <x:v>110172</x:v>
      </x:c>
      <x:c r="F1715" s="7" t="str">
        <x:v>生命之芽</x:v>
      </x:c>
      <x:c r="G1715" s="6" t="n">
        <x:v>2</x:v>
      </x:c>
      <x:c r="H1715" s="6" t="str">
        <x:v>https://raw.githubusercontent.com/Mar-7th/StarRailRes/dbe8cdfcfb0bf657b9fe1cf92d5537f118ccb487/index_new/cn/light_cone_promotions.json</x:v>
      </x:c>
    </x:row>
    <x:row r="1716" ht="20" customHeight="1">
      <x:c r="A1716" s="6" t="str">
        <x:v>光锥突破</x:v>
      </x:c>
      <x:c r="B1716" s="6" t="str">
        <x:v>20008</x:v>
      </x:c>
      <x:c r="C1716" s="6" t="n">
        <x:v>2</x:v>
      </x:c>
      <x:c r="D1716" s="6" t="n">
        <x:v>3</x:v>
      </x:c>
      <x:c r="E1716" s="7" t="str">
        <x:v>111002</x:v>
      </x:c>
      <x:c r="F1716" s="7" t="str">
        <x:v>微光原核</x:v>
      </x:c>
      <x:c r="G1716" s="6" t="n">
        <x:v>4</x:v>
      </x:c>
      <x:c r="H1716" s="6" t="str">
        <x:v>https://raw.githubusercontent.com/Mar-7th/StarRailRes/dbe8cdfcfb0bf657b9fe1cf92d5537f118ccb487/index_new/cn/light_cone_promotions.json</x:v>
      </x:c>
    </x:row>
    <x:row r="1717" ht="20" customHeight="1">
      <x:c r="A1717" s="6" t="str">
        <x:v>光锥突破</x:v>
      </x:c>
      <x:c r="B1717" s="6" t="str">
        <x:v>20008</x:v>
      </x:c>
      <x:c r="C1717" s="6" t="n">
        <x:v>3</x:v>
      </x:c>
      <x:c r="D1717" s="6" t="n">
        <x:v>4</x:v>
      </x:c>
      <x:c r="E1717" s="7" t="str">
        <x:v>2</x:v>
      </x:c>
      <x:c r="F1717" s="7" t="str">
        <x:v>信用点</x:v>
      </x:c>
      <x:c r="G1717" s="6" t="n">
        <x:v>30000</x:v>
      </x:c>
      <x:c r="H1717" s="6" t="str">
        <x:v>https://raw.githubusercontent.com/Mar-7th/StarRailRes/dbe8cdfcfb0bf657b9fe1cf92d5537f118ccb487/index_new/cn/light_cone_promotions.json</x:v>
      </x:c>
    </x:row>
    <x:row r="1718" ht="20" customHeight="1">
      <x:c r="A1718" s="6" t="str">
        <x:v>光锥突破</x:v>
      </x:c>
      <x:c r="B1718" s="6" t="str">
        <x:v>20008</x:v>
      </x:c>
      <x:c r="C1718" s="6" t="n">
        <x:v>3</x:v>
      </x:c>
      <x:c r="D1718" s="6" t="n">
        <x:v>4</x:v>
      </x:c>
      <x:c r="E1718" s="7" t="str">
        <x:v>110172</x:v>
      </x:c>
      <x:c r="F1718" s="7" t="str">
        <x:v>生命之芽</x:v>
      </x:c>
      <x:c r="G1718" s="6" t="n">
        <x:v>4</x:v>
      </x:c>
      <x:c r="H1718" s="6" t="str">
        <x:v>https://raw.githubusercontent.com/Mar-7th/StarRailRes/dbe8cdfcfb0bf657b9fe1cf92d5537f118ccb487/index_new/cn/light_cone_promotions.json</x:v>
      </x:c>
    </x:row>
    <x:row r="1719" ht="20" customHeight="1">
      <x:c r="A1719" s="6" t="str">
        <x:v>光锥突破</x:v>
      </x:c>
      <x:c r="B1719" s="6" t="str">
        <x:v>20008</x:v>
      </x:c>
      <x:c r="C1719" s="6" t="n">
        <x:v>3</x:v>
      </x:c>
      <x:c r="D1719" s="6" t="n">
        <x:v>4</x:v>
      </x:c>
      <x:c r="E1719" s="7" t="str">
        <x:v>111002</x:v>
      </x:c>
      <x:c r="F1719" s="7" t="str">
        <x:v>微光原核</x:v>
      </x:c>
      <x:c r="G1719" s="6" t="n">
        <x:v>6</x:v>
      </x:c>
      <x:c r="H1719" s="6" t="str">
        <x:v>https://raw.githubusercontent.com/Mar-7th/StarRailRes/dbe8cdfcfb0bf657b9fe1cf92d5537f118ccb487/index_new/cn/light_cone_promotions.json</x:v>
      </x:c>
    </x:row>
    <x:row r="1720" ht="20" customHeight="1">
      <x:c r="A1720" s="6" t="str">
        <x:v>光锥突破</x:v>
      </x:c>
      <x:c r="B1720" s="6" t="str">
        <x:v>20008</x:v>
      </x:c>
      <x:c r="C1720" s="6" t="n">
        <x:v>4</x:v>
      </x:c>
      <x:c r="D1720" s="6" t="n">
        <x:v>5</x:v>
      </x:c>
      <x:c r="E1720" s="7" t="str">
        <x:v>2</x:v>
      </x:c>
      <x:c r="F1720" s="7" t="str">
        <x:v>信用点</x:v>
      </x:c>
      <x:c r="G1720" s="6" t="n">
        <x:v>60000</x:v>
      </x:c>
      <x:c r="H1720" s="6" t="str">
        <x:v>https://raw.githubusercontent.com/Mar-7th/StarRailRes/dbe8cdfcfb0bf657b9fe1cf92d5537f118ccb487/index_new/cn/light_cone_promotions.json</x:v>
      </x:c>
    </x:row>
    <x:row r="1721" ht="20" customHeight="1">
      <x:c r="A1721" s="6" t="str">
        <x:v>光锥突破</x:v>
      </x:c>
      <x:c r="B1721" s="6" t="str">
        <x:v>20008</x:v>
      </x:c>
      <x:c r="C1721" s="6" t="n">
        <x:v>4</x:v>
      </x:c>
      <x:c r="D1721" s="6" t="n">
        <x:v>5</x:v>
      </x:c>
      <x:c r="E1721" s="7" t="str">
        <x:v>110173</x:v>
      </x:c>
      <x:c r="F1721" s="7" t="str">
        <x:v>永恒之花</x:v>
      </x:c>
      <x:c r="G1721" s="6" t="n">
        <x:v>3</x:v>
      </x:c>
      <x:c r="H1721" s="6" t="str">
        <x:v>https://raw.githubusercontent.com/Mar-7th/StarRailRes/dbe8cdfcfb0bf657b9fe1cf92d5537f118ccb487/index_new/cn/light_cone_promotions.json</x:v>
      </x:c>
    </x:row>
    <x:row r="1722" ht="20" customHeight="1">
      <x:c r="A1722" s="6" t="str">
        <x:v>光锥突破</x:v>
      </x:c>
      <x:c r="B1722" s="6" t="str">
        <x:v>20008</x:v>
      </x:c>
      <x:c r="C1722" s="6" t="n">
        <x:v>4</x:v>
      </x:c>
      <x:c r="D1722" s="6" t="n">
        <x:v>5</x:v>
      </x:c>
      <x:c r="E1722" s="7" t="str">
        <x:v>111003</x:v>
      </x:c>
      <x:c r="F1722" s="7" t="str">
        <x:v>蠢动原核</x:v>
      </x:c>
      <x:c r="G1722" s="6" t="n">
        <x:v>3</x:v>
      </x:c>
      <x:c r="H1722" s="6" t="str">
        <x:v>https://raw.githubusercontent.com/Mar-7th/StarRailRes/dbe8cdfcfb0bf657b9fe1cf92d5537f118ccb487/index_new/cn/light_cone_promotions.json</x:v>
      </x:c>
    </x:row>
    <x:row r="1723" ht="20" customHeight="1">
      <x:c r="A1723" s="6" t="str">
        <x:v>光锥突破</x:v>
      </x:c>
      <x:c r="B1723" s="6" t="str">
        <x:v>20008</x:v>
      </x:c>
      <x:c r="C1723" s="6" t="n">
        <x:v>5</x:v>
      </x:c>
      <x:c r="D1723" s="6" t="n">
        <x:v>6</x:v>
      </x:c>
      <x:c r="E1723" s="7" t="str">
        <x:v>2</x:v>
      </x:c>
      <x:c r="F1723" s="7" t="str">
        <x:v>信用点</x:v>
      </x:c>
      <x:c r="G1723" s="6" t="n">
        <x:v>120000</x:v>
      </x:c>
      <x:c r="H1723" s="6" t="str">
        <x:v>https://raw.githubusercontent.com/Mar-7th/StarRailRes/dbe8cdfcfb0bf657b9fe1cf92d5537f118ccb487/index_new/cn/light_cone_promotions.json</x:v>
      </x:c>
    </x:row>
    <x:row r="1724" ht="20" customHeight="1">
      <x:c r="A1724" s="6" t="str">
        <x:v>光锥突破</x:v>
      </x:c>
      <x:c r="B1724" s="6" t="str">
        <x:v>20008</x:v>
      </x:c>
      <x:c r="C1724" s="6" t="n">
        <x:v>5</x:v>
      </x:c>
      <x:c r="D1724" s="6" t="n">
        <x:v>6</x:v>
      </x:c>
      <x:c r="E1724" s="7" t="str">
        <x:v>110173</x:v>
      </x:c>
      <x:c r="F1724" s="7" t="str">
        <x:v>永恒之花</x:v>
      </x:c>
      <x:c r="G1724" s="6" t="n">
        <x:v>6</x:v>
      </x:c>
      <x:c r="H1724" s="6" t="str">
        <x:v>https://raw.githubusercontent.com/Mar-7th/StarRailRes/dbe8cdfcfb0bf657b9fe1cf92d5537f118ccb487/index_new/cn/light_cone_promotions.json</x:v>
      </x:c>
    </x:row>
    <x:row r="1725" ht="20" customHeight="1">
      <x:c r="A1725" s="6" t="str">
        <x:v>光锥突破</x:v>
      </x:c>
      <x:c r="B1725" s="6" t="str">
        <x:v>20008</x:v>
      </x:c>
      <x:c r="C1725" s="6" t="n">
        <x:v>5</x:v>
      </x:c>
      <x:c r="D1725" s="6" t="n">
        <x:v>6</x:v>
      </x:c>
      <x:c r="E1725" s="7" t="str">
        <x:v>111003</x:v>
      </x:c>
      <x:c r="F1725" s="7" t="str">
        <x:v>蠢动原核</x:v>
      </x:c>
      <x:c r="G1725" s="6" t="n">
        <x:v>5</x:v>
      </x:c>
      <x:c r="H1725" s="6" t="str">
        <x:v>https://raw.githubusercontent.com/Mar-7th/StarRailRes/dbe8cdfcfb0bf657b9fe1cf92d5537f118ccb487/index_new/cn/light_cone_promotions.json</x:v>
      </x:c>
    </x:row>
    <x:row r="1726" ht="20" customHeight="1">
      <x:c r="A1726" s="6" t="str">
        <x:v>光锥突破</x:v>
      </x:c>
      <x:c r="B1726" s="6" t="str">
        <x:v>20009</x:v>
      </x:c>
      <x:c r="C1726" s="6" t="n">
        <x:v>0</x:v>
      </x:c>
      <x:c r="D1726" s="6" t="n">
        <x:v>1</x:v>
      </x:c>
      <x:c r="E1726" s="7" t="str">
        <x:v>2</x:v>
      </x:c>
      <x:c r="F1726" s="7" t="str">
        <x:v>信用点</x:v>
      </x:c>
      <x:c r="G1726" s="6" t="n">
        <x:v>3000</x:v>
      </x:c>
      <x:c r="H1726" s="6" t="str">
        <x:v>https://raw.githubusercontent.com/Mar-7th/StarRailRes/dbe8cdfcfb0bf657b9fe1cf92d5537f118ccb487/index_new/cn/light_cone_promotions.json</x:v>
      </x:c>
    </x:row>
    <x:row r="1727" ht="20" customHeight="1">
      <x:c r="A1727" s="6" t="str">
        <x:v>光锥突破</x:v>
      </x:c>
      <x:c r="B1727" s="6" t="str">
        <x:v>20009</x:v>
      </x:c>
      <x:c r="C1727" s="6" t="n">
        <x:v>0</x:v>
      </x:c>
      <x:c r="D1727" s="6" t="n">
        <x:v>1</x:v>
      </x:c>
      <x:c r="E1727" s="7" t="str">
        <x:v>111001</x:v>
      </x:c>
      <x:c r="F1727" s="7" t="str">
        <x:v>熄灭原核</x:v>
      </x:c>
      <x:c r="G1727" s="6" t="n">
        <x:v>4</x:v>
      </x:c>
      <x:c r="H1727" s="6" t="str">
        <x:v>https://raw.githubusercontent.com/Mar-7th/StarRailRes/dbe8cdfcfb0bf657b9fe1cf92d5537f118ccb487/index_new/cn/light_cone_promotions.json</x:v>
      </x:c>
    </x:row>
    <x:row r="1728" ht="20" customHeight="1">
      <x:c r="A1728" s="6" t="str">
        <x:v>光锥突破</x:v>
      </x:c>
      <x:c r="B1728" s="6" t="str">
        <x:v>20009</x:v>
      </x:c>
      <x:c r="C1728" s="6" t="n">
        <x:v>1</x:v>
      </x:c>
      <x:c r="D1728" s="6" t="n">
        <x:v>2</x:v>
      </x:c>
      <x:c r="E1728" s="7" t="str">
        <x:v>2</x:v>
      </x:c>
      <x:c r="F1728" s="7" t="str">
        <x:v>信用点</x:v>
      </x:c>
      <x:c r="G1728" s="6" t="n">
        <x:v>6000</x:v>
      </x:c>
      <x:c r="H1728" s="6" t="str">
        <x:v>https://raw.githubusercontent.com/Mar-7th/StarRailRes/dbe8cdfcfb0bf657b9fe1cf92d5537f118ccb487/index_new/cn/light_cone_promotions.json</x:v>
      </x:c>
    </x:row>
    <x:row r="1729" ht="20" customHeight="1">
      <x:c r="A1729" s="6" t="str">
        <x:v>光锥突破</x:v>
      </x:c>
      <x:c r="B1729" s="6" t="str">
        <x:v>20009</x:v>
      </x:c>
      <x:c r="C1729" s="6" t="n">
        <x:v>1</x:v>
      </x:c>
      <x:c r="D1729" s="6" t="n">
        <x:v>2</x:v>
      </x:c>
      <x:c r="E1729" s="7" t="str">
        <x:v>110111</x:v>
      </x:c>
      <x:c r="F1729" s="7" t="str">
        <x:v>破碎残刃</x:v>
      </x:c>
      <x:c r="G1729" s="6" t="n">
        <x:v>2</x:v>
      </x:c>
      <x:c r="H1729" s="6" t="str">
        <x:v>https://raw.githubusercontent.com/Mar-7th/StarRailRes/dbe8cdfcfb0bf657b9fe1cf92d5537f118ccb487/index_new/cn/light_cone_promotions.json</x:v>
      </x:c>
    </x:row>
    <x:row r="1730" ht="20" customHeight="1">
      <x:c r="A1730" s="6" t="str">
        <x:v>光锥突破</x:v>
      </x:c>
      <x:c r="B1730" s="6" t="str">
        <x:v>20009</x:v>
      </x:c>
      <x:c r="C1730" s="6" t="n">
        <x:v>1</x:v>
      </x:c>
      <x:c r="D1730" s="6" t="n">
        <x:v>2</x:v>
      </x:c>
      <x:c r="E1730" s="7" t="str">
        <x:v>111001</x:v>
      </x:c>
      <x:c r="F1730" s="7" t="str">
        <x:v>熄灭原核</x:v>
      </x:c>
      <x:c r="G1730" s="6" t="n">
        <x:v>8</x:v>
      </x:c>
      <x:c r="H1730" s="6" t="str">
        <x:v>https://raw.githubusercontent.com/Mar-7th/StarRailRes/dbe8cdfcfb0bf657b9fe1cf92d5537f118ccb487/index_new/cn/light_cone_promotions.json</x:v>
      </x:c>
    </x:row>
    <x:row r="1731" ht="20" customHeight="1">
      <x:c r="A1731" s="6" t="str">
        <x:v>光锥突破</x:v>
      </x:c>
      <x:c r="B1731" s="6" t="str">
        <x:v>20009</x:v>
      </x:c>
      <x:c r="C1731" s="6" t="n">
        <x:v>2</x:v>
      </x:c>
      <x:c r="D1731" s="6" t="n">
        <x:v>3</x:v>
      </x:c>
      <x:c r="E1731" s="7" t="str">
        <x:v>2</x:v>
      </x:c>
      <x:c r="F1731" s="7" t="str">
        <x:v>信用点</x:v>
      </x:c>
      <x:c r="G1731" s="6" t="n">
        <x:v>12000</x:v>
      </x:c>
      <x:c r="H1731" s="6" t="str">
        <x:v>https://raw.githubusercontent.com/Mar-7th/StarRailRes/dbe8cdfcfb0bf657b9fe1cf92d5537f118ccb487/index_new/cn/light_cone_promotions.json</x:v>
      </x:c>
    </x:row>
    <x:row r="1732" ht="20" customHeight="1">
      <x:c r="A1732" s="6" t="str">
        <x:v>光锥突破</x:v>
      </x:c>
      <x:c r="B1732" s="6" t="str">
        <x:v>20009</x:v>
      </x:c>
      <x:c r="C1732" s="6" t="n">
        <x:v>2</x:v>
      </x:c>
      <x:c r="D1732" s="6" t="n">
        <x:v>3</x:v>
      </x:c>
      <x:c r="E1732" s="7" t="str">
        <x:v>110112</x:v>
      </x:c>
      <x:c r="F1732" s="7" t="str">
        <x:v>无生残刃</x:v>
      </x:c>
      <x:c r="G1732" s="6" t="n">
        <x:v>2</x:v>
      </x:c>
      <x:c r="H1732" s="6" t="str">
        <x:v>https://raw.githubusercontent.com/Mar-7th/StarRailRes/dbe8cdfcfb0bf657b9fe1cf92d5537f118ccb487/index_new/cn/light_cone_promotions.json</x:v>
      </x:c>
    </x:row>
    <x:row r="1733" ht="20" customHeight="1">
      <x:c r="A1733" s="6" t="str">
        <x:v>光锥突破</x:v>
      </x:c>
      <x:c r="B1733" s="6" t="str">
        <x:v>20009</x:v>
      </x:c>
      <x:c r="C1733" s="6" t="n">
        <x:v>2</x:v>
      </x:c>
      <x:c r="D1733" s="6" t="n">
        <x:v>3</x:v>
      </x:c>
      <x:c r="E1733" s="7" t="str">
        <x:v>111002</x:v>
      </x:c>
      <x:c r="F1733" s="7" t="str">
        <x:v>微光原核</x:v>
      </x:c>
      <x:c r="G1733" s="6" t="n">
        <x:v>4</x:v>
      </x:c>
      <x:c r="H1733" s="6" t="str">
        <x:v>https://raw.githubusercontent.com/Mar-7th/StarRailRes/dbe8cdfcfb0bf657b9fe1cf92d5537f118ccb487/index_new/cn/light_cone_promotions.json</x:v>
      </x:c>
    </x:row>
    <x:row r="1734" ht="20" customHeight="1">
      <x:c r="A1734" s="6" t="str">
        <x:v>光锥突破</x:v>
      </x:c>
      <x:c r="B1734" s="6" t="str">
        <x:v>20009</x:v>
      </x:c>
      <x:c r="C1734" s="6" t="n">
        <x:v>3</x:v>
      </x:c>
      <x:c r="D1734" s="6" t="n">
        <x:v>4</x:v>
      </x:c>
      <x:c r="E1734" s="7" t="str">
        <x:v>2</x:v>
      </x:c>
      <x:c r="F1734" s="7" t="str">
        <x:v>信用点</x:v>
      </x:c>
      <x:c r="G1734" s="6" t="n">
        <x:v>30000</x:v>
      </x:c>
      <x:c r="H1734" s="6" t="str">
        <x:v>https://raw.githubusercontent.com/Mar-7th/StarRailRes/dbe8cdfcfb0bf657b9fe1cf92d5537f118ccb487/index_new/cn/light_cone_promotions.json</x:v>
      </x:c>
    </x:row>
    <x:row r="1735" ht="20" customHeight="1">
      <x:c r="A1735" s="6" t="str">
        <x:v>光锥突破</x:v>
      </x:c>
      <x:c r="B1735" s="6" t="str">
        <x:v>20009</x:v>
      </x:c>
      <x:c r="C1735" s="6" t="n">
        <x:v>3</x:v>
      </x:c>
      <x:c r="D1735" s="6" t="n">
        <x:v>4</x:v>
      </x:c>
      <x:c r="E1735" s="7" t="str">
        <x:v>110112</x:v>
      </x:c>
      <x:c r="F1735" s="7" t="str">
        <x:v>无生残刃</x:v>
      </x:c>
      <x:c r="G1735" s="6" t="n">
        <x:v>4</x:v>
      </x:c>
      <x:c r="H1735" s="6" t="str">
        <x:v>https://raw.githubusercontent.com/Mar-7th/StarRailRes/dbe8cdfcfb0bf657b9fe1cf92d5537f118ccb487/index_new/cn/light_cone_promotions.json</x:v>
      </x:c>
    </x:row>
    <x:row r="1736" ht="20" customHeight="1">
      <x:c r="A1736" s="6" t="str">
        <x:v>光锥突破</x:v>
      </x:c>
      <x:c r="B1736" s="6" t="str">
        <x:v>20009</x:v>
      </x:c>
      <x:c r="C1736" s="6" t="n">
        <x:v>3</x:v>
      </x:c>
      <x:c r="D1736" s="6" t="n">
        <x:v>4</x:v>
      </x:c>
      <x:c r="E1736" s="7" t="str">
        <x:v>111002</x:v>
      </x:c>
      <x:c r="F1736" s="7" t="str">
        <x:v>微光原核</x:v>
      </x:c>
      <x:c r="G1736" s="6" t="n">
        <x:v>6</x:v>
      </x:c>
      <x:c r="H1736" s="6" t="str">
        <x:v>https://raw.githubusercontent.com/Mar-7th/StarRailRes/dbe8cdfcfb0bf657b9fe1cf92d5537f118ccb487/index_new/cn/light_cone_promotions.json</x:v>
      </x:c>
    </x:row>
    <x:row r="1737" ht="20" customHeight="1">
      <x:c r="A1737" s="6" t="str">
        <x:v>光锥突破</x:v>
      </x:c>
      <x:c r="B1737" s="6" t="str">
        <x:v>20009</x:v>
      </x:c>
      <x:c r="C1737" s="6" t="n">
        <x:v>4</x:v>
      </x:c>
      <x:c r="D1737" s="6" t="n">
        <x:v>5</x:v>
      </x:c>
      <x:c r="E1737" s="7" t="str">
        <x:v>2</x:v>
      </x:c>
      <x:c r="F1737" s="7" t="str">
        <x:v>信用点</x:v>
      </x:c>
      <x:c r="G1737" s="6" t="n">
        <x:v>60000</x:v>
      </x:c>
      <x:c r="H1737" s="6" t="str">
        <x:v>https://raw.githubusercontent.com/Mar-7th/StarRailRes/dbe8cdfcfb0bf657b9fe1cf92d5537f118ccb487/index_new/cn/light_cone_promotions.json</x:v>
      </x:c>
    </x:row>
    <x:row r="1738" ht="20" customHeight="1">
      <x:c r="A1738" s="6" t="str">
        <x:v>光锥突破</x:v>
      </x:c>
      <x:c r="B1738" s="6" t="str">
        <x:v>20009</x:v>
      </x:c>
      <x:c r="C1738" s="6" t="n">
        <x:v>4</x:v>
      </x:c>
      <x:c r="D1738" s="6" t="n">
        <x:v>5</x:v>
      </x:c>
      <x:c r="E1738" s="7" t="str">
        <x:v>110113</x:v>
      </x:c>
      <x:c r="F1738" s="7" t="str">
        <x:v>净世残刃</x:v>
      </x:c>
      <x:c r="G1738" s="6" t="n">
        <x:v>3</x:v>
      </x:c>
      <x:c r="H1738" s="6" t="str">
        <x:v>https://raw.githubusercontent.com/Mar-7th/StarRailRes/dbe8cdfcfb0bf657b9fe1cf92d5537f118ccb487/index_new/cn/light_cone_promotions.json</x:v>
      </x:c>
    </x:row>
    <x:row r="1739" ht="20" customHeight="1">
      <x:c r="A1739" s="6" t="str">
        <x:v>光锥突破</x:v>
      </x:c>
      <x:c r="B1739" s="6" t="str">
        <x:v>20009</x:v>
      </x:c>
      <x:c r="C1739" s="6" t="n">
        <x:v>4</x:v>
      </x:c>
      <x:c r="D1739" s="6" t="n">
        <x:v>5</x:v>
      </x:c>
      <x:c r="E1739" s="7" t="str">
        <x:v>111003</x:v>
      </x:c>
      <x:c r="F1739" s="7" t="str">
        <x:v>蠢动原核</x:v>
      </x:c>
      <x:c r="G1739" s="6" t="n">
        <x:v>3</x:v>
      </x:c>
      <x:c r="H1739" s="6" t="str">
        <x:v>https://raw.githubusercontent.com/Mar-7th/StarRailRes/dbe8cdfcfb0bf657b9fe1cf92d5537f118ccb487/index_new/cn/light_cone_promotions.json</x:v>
      </x:c>
    </x:row>
    <x:row r="1740" ht="20" customHeight="1">
      <x:c r="A1740" s="6" t="str">
        <x:v>光锥突破</x:v>
      </x:c>
      <x:c r="B1740" s="6" t="str">
        <x:v>20009</x:v>
      </x:c>
      <x:c r="C1740" s="6" t="n">
        <x:v>5</x:v>
      </x:c>
      <x:c r="D1740" s="6" t="n">
        <x:v>6</x:v>
      </x:c>
      <x:c r="E1740" s="7" t="str">
        <x:v>2</x:v>
      </x:c>
      <x:c r="F1740" s="7" t="str">
        <x:v>信用点</x:v>
      </x:c>
      <x:c r="G1740" s="6" t="n">
        <x:v>120000</x:v>
      </x:c>
      <x:c r="H1740" s="6" t="str">
        <x:v>https://raw.githubusercontent.com/Mar-7th/StarRailRes/dbe8cdfcfb0bf657b9fe1cf92d5537f118ccb487/index_new/cn/light_cone_promotions.json</x:v>
      </x:c>
    </x:row>
    <x:row r="1741" ht="20" customHeight="1">
      <x:c r="A1741" s="6" t="str">
        <x:v>光锥突破</x:v>
      </x:c>
      <x:c r="B1741" s="6" t="str">
        <x:v>20009</x:v>
      </x:c>
      <x:c r="C1741" s="6" t="n">
        <x:v>5</x:v>
      </x:c>
      <x:c r="D1741" s="6" t="n">
        <x:v>6</x:v>
      </x:c>
      <x:c r="E1741" s="7" t="str">
        <x:v>110113</x:v>
      </x:c>
      <x:c r="F1741" s="7" t="str">
        <x:v>净世残刃</x:v>
      </x:c>
      <x:c r="G1741" s="6" t="n">
        <x:v>6</x:v>
      </x:c>
      <x:c r="H1741" s="6" t="str">
        <x:v>https://raw.githubusercontent.com/Mar-7th/StarRailRes/dbe8cdfcfb0bf657b9fe1cf92d5537f118ccb487/index_new/cn/light_cone_promotions.json</x:v>
      </x:c>
    </x:row>
    <x:row r="1742" ht="20" customHeight="1">
      <x:c r="A1742" s="6" t="str">
        <x:v>光锥突破</x:v>
      </x:c>
      <x:c r="B1742" s="6" t="str">
        <x:v>20009</x:v>
      </x:c>
      <x:c r="C1742" s="6" t="n">
        <x:v>5</x:v>
      </x:c>
      <x:c r="D1742" s="6" t="n">
        <x:v>6</x:v>
      </x:c>
      <x:c r="E1742" s="7" t="str">
        <x:v>111003</x:v>
      </x:c>
      <x:c r="F1742" s="7" t="str">
        <x:v>蠢动原核</x:v>
      </x:c>
      <x:c r="G1742" s="6" t="n">
        <x:v>5</x:v>
      </x:c>
      <x:c r="H1742" s="6" t="str">
        <x:v>https://raw.githubusercontent.com/Mar-7th/StarRailRes/dbe8cdfcfb0bf657b9fe1cf92d5537f118ccb487/index_new/cn/light_cone_promotions.json</x:v>
      </x:c>
    </x:row>
    <x:row r="1743" ht="20" customHeight="1">
      <x:c r="A1743" s="6" t="str">
        <x:v>光锥突破</x:v>
      </x:c>
      <x:c r="B1743" s="6" t="str">
        <x:v>20010</x:v>
      </x:c>
      <x:c r="C1743" s="6" t="n">
        <x:v>0</x:v>
      </x:c>
      <x:c r="D1743" s="6" t="n">
        <x:v>1</x:v>
      </x:c>
      <x:c r="E1743" s="7" t="str">
        <x:v>2</x:v>
      </x:c>
      <x:c r="F1743" s="7" t="str">
        <x:v>信用点</x:v>
      </x:c>
      <x:c r="G1743" s="6" t="n">
        <x:v>3000</x:v>
      </x:c>
      <x:c r="H1743" s="6" t="str">
        <x:v>https://raw.githubusercontent.com/Mar-7th/StarRailRes/dbe8cdfcfb0bf657b9fe1cf92d5537f118ccb487/index_new/cn/light_cone_promotions.json</x:v>
      </x:c>
    </x:row>
    <x:row r="1744" ht="20" customHeight="1">
      <x:c r="A1744" s="6" t="str">
        <x:v>光锥突破</x:v>
      </x:c>
      <x:c r="B1744" s="6" t="str">
        <x:v>20010</x:v>
      </x:c>
      <x:c r="C1744" s="6" t="n">
        <x:v>0</x:v>
      </x:c>
      <x:c r="D1744" s="6" t="n">
        <x:v>1</x:v>
      </x:c>
      <x:c r="E1744" s="7" t="str">
        <x:v>111011</x:v>
      </x:c>
      <x:c r="F1744" s="7" t="str">
        <x:v>掠夺的本能</x:v>
      </x:c>
      <x:c r="G1744" s="6" t="n">
        <x:v>4</x:v>
      </x:c>
      <x:c r="H1744" s="6" t="str">
        <x:v>https://raw.githubusercontent.com/Mar-7th/StarRailRes/dbe8cdfcfb0bf657b9fe1cf92d5537f118ccb487/index_new/cn/light_cone_promotions.json</x:v>
      </x:c>
    </x:row>
    <x:row r="1745" ht="20" customHeight="1">
      <x:c r="A1745" s="6" t="str">
        <x:v>光锥突破</x:v>
      </x:c>
      <x:c r="B1745" s="6" t="str">
        <x:v>20010</x:v>
      </x:c>
      <x:c r="C1745" s="6" t="n">
        <x:v>1</x:v>
      </x:c>
      <x:c r="D1745" s="6" t="n">
        <x:v>2</x:v>
      </x:c>
      <x:c r="E1745" s="7" t="str">
        <x:v>2</x:v>
      </x:c>
      <x:c r="F1745" s="7" t="str">
        <x:v>信用点</x:v>
      </x:c>
      <x:c r="G1745" s="6" t="n">
        <x:v>6000</x:v>
      </x:c>
      <x:c r="H1745" s="6" t="str">
        <x:v>https://raw.githubusercontent.com/Mar-7th/StarRailRes/dbe8cdfcfb0bf657b9fe1cf92d5537f118ccb487/index_new/cn/light_cone_promotions.json</x:v>
      </x:c>
    </x:row>
    <x:row r="1746" ht="20" customHeight="1">
      <x:c r="A1746" s="6" t="str">
        <x:v>光锥突破</x:v>
      </x:c>
      <x:c r="B1746" s="6" t="str">
        <x:v>20010</x:v>
      </x:c>
      <x:c r="C1746" s="6" t="n">
        <x:v>1</x:v>
      </x:c>
      <x:c r="D1746" s="6" t="n">
        <x:v>2</x:v>
      </x:c>
      <x:c r="E1746" s="7" t="str">
        <x:v>110141</x:v>
      </x:c>
      <x:c r="F1746" s="7" t="str">
        <x:v>青铜的执着</x:v>
      </x:c>
      <x:c r="G1746" s="6" t="n">
        <x:v>2</x:v>
      </x:c>
      <x:c r="H1746" s="6" t="str">
        <x:v>https://raw.githubusercontent.com/Mar-7th/StarRailRes/dbe8cdfcfb0bf657b9fe1cf92d5537f118ccb487/index_new/cn/light_cone_promotions.json</x:v>
      </x:c>
    </x:row>
    <x:row r="1747" ht="20" customHeight="1">
      <x:c r="A1747" s="6" t="str">
        <x:v>光锥突破</x:v>
      </x:c>
      <x:c r="B1747" s="6" t="str">
        <x:v>20010</x:v>
      </x:c>
      <x:c r="C1747" s="6" t="n">
        <x:v>1</x:v>
      </x:c>
      <x:c r="D1747" s="6" t="n">
        <x:v>2</x:v>
      </x:c>
      <x:c r="E1747" s="7" t="str">
        <x:v>111011</x:v>
      </x:c>
      <x:c r="F1747" s="7" t="str">
        <x:v>掠夺的本能</x:v>
      </x:c>
      <x:c r="G1747" s="6" t="n">
        <x:v>8</x:v>
      </x:c>
      <x:c r="H1747" s="6" t="str">
        <x:v>https://raw.githubusercontent.com/Mar-7th/StarRailRes/dbe8cdfcfb0bf657b9fe1cf92d5537f118ccb487/index_new/cn/light_cone_promotions.json</x:v>
      </x:c>
    </x:row>
    <x:row r="1748" ht="20" customHeight="1">
      <x:c r="A1748" s="6" t="str">
        <x:v>光锥突破</x:v>
      </x:c>
      <x:c r="B1748" s="6" t="str">
        <x:v>20010</x:v>
      </x:c>
      <x:c r="C1748" s="6" t="n">
        <x:v>2</x:v>
      </x:c>
      <x:c r="D1748" s="6" t="n">
        <x:v>3</x:v>
      </x:c>
      <x:c r="E1748" s="7" t="str">
        <x:v>2</x:v>
      </x:c>
      <x:c r="F1748" s="7" t="str">
        <x:v>信用点</x:v>
      </x:c>
      <x:c r="G1748" s="6" t="n">
        <x:v>12000</x:v>
      </x:c>
      <x:c r="H1748" s="6" t="str">
        <x:v>https://raw.githubusercontent.com/Mar-7th/StarRailRes/dbe8cdfcfb0bf657b9fe1cf92d5537f118ccb487/index_new/cn/light_cone_promotions.json</x:v>
      </x:c>
    </x:row>
    <x:row r="1749" ht="20" customHeight="1">
      <x:c r="A1749" s="6" t="str">
        <x:v>光锥突破</x:v>
      </x:c>
      <x:c r="B1749" s="6" t="str">
        <x:v>20010</x:v>
      </x:c>
      <x:c r="C1749" s="6" t="n">
        <x:v>2</x:v>
      </x:c>
      <x:c r="D1749" s="6" t="n">
        <x:v>3</x:v>
      </x:c>
      <x:c r="E1749" s="7" t="str">
        <x:v>110142</x:v>
      </x:c>
      <x:c r="F1749" s="7" t="str">
        <x:v>寒铁的誓言</x:v>
      </x:c>
      <x:c r="G1749" s="6" t="n">
        <x:v>2</x:v>
      </x:c>
      <x:c r="H1749" s="6" t="str">
        <x:v>https://raw.githubusercontent.com/Mar-7th/StarRailRes/dbe8cdfcfb0bf657b9fe1cf92d5537f118ccb487/index_new/cn/light_cone_promotions.json</x:v>
      </x:c>
    </x:row>
    <x:row r="1750" ht="20" customHeight="1">
      <x:c r="A1750" s="6" t="str">
        <x:v>光锥突破</x:v>
      </x:c>
      <x:c r="B1750" s="6" t="str">
        <x:v>20010</x:v>
      </x:c>
      <x:c r="C1750" s="6" t="n">
        <x:v>2</x:v>
      </x:c>
      <x:c r="D1750" s="6" t="n">
        <x:v>3</x:v>
      </x:c>
      <x:c r="E1750" s="7" t="str">
        <x:v>111012</x:v>
      </x:c>
      <x:c r="F1750" s="7" t="str">
        <x:v>篡改的野心</x:v>
      </x:c>
      <x:c r="G1750" s="6" t="n">
        <x:v>4</x:v>
      </x:c>
      <x:c r="H1750" s="6" t="str">
        <x:v>https://raw.githubusercontent.com/Mar-7th/StarRailRes/dbe8cdfcfb0bf657b9fe1cf92d5537f118ccb487/index_new/cn/light_cone_promotions.json</x:v>
      </x:c>
    </x:row>
    <x:row r="1751" ht="20" customHeight="1">
      <x:c r="A1751" s="6" t="str">
        <x:v>光锥突破</x:v>
      </x:c>
      <x:c r="B1751" s="6" t="str">
        <x:v>20010</x:v>
      </x:c>
      <x:c r="C1751" s="6" t="n">
        <x:v>3</x:v>
      </x:c>
      <x:c r="D1751" s="6" t="n">
        <x:v>4</x:v>
      </x:c>
      <x:c r="E1751" s="7" t="str">
        <x:v>2</x:v>
      </x:c>
      <x:c r="F1751" s="7" t="str">
        <x:v>信用点</x:v>
      </x:c>
      <x:c r="G1751" s="6" t="n">
        <x:v>30000</x:v>
      </x:c>
      <x:c r="H1751" s="6" t="str">
        <x:v>https://raw.githubusercontent.com/Mar-7th/StarRailRes/dbe8cdfcfb0bf657b9fe1cf92d5537f118ccb487/index_new/cn/light_cone_promotions.json</x:v>
      </x:c>
    </x:row>
    <x:row r="1752" ht="20" customHeight="1">
      <x:c r="A1752" s="6" t="str">
        <x:v>光锥突破</x:v>
      </x:c>
      <x:c r="B1752" s="6" t="str">
        <x:v>20010</x:v>
      </x:c>
      <x:c r="C1752" s="6" t="n">
        <x:v>3</x:v>
      </x:c>
      <x:c r="D1752" s="6" t="n">
        <x:v>4</x:v>
      </x:c>
      <x:c r="E1752" s="7" t="str">
        <x:v>110142</x:v>
      </x:c>
      <x:c r="F1752" s="7" t="str">
        <x:v>寒铁的誓言</x:v>
      </x:c>
      <x:c r="G1752" s="6" t="n">
        <x:v>4</x:v>
      </x:c>
      <x:c r="H1752" s="6" t="str">
        <x:v>https://raw.githubusercontent.com/Mar-7th/StarRailRes/dbe8cdfcfb0bf657b9fe1cf92d5537f118ccb487/index_new/cn/light_cone_promotions.json</x:v>
      </x:c>
    </x:row>
    <x:row r="1753" ht="20" customHeight="1">
      <x:c r="A1753" s="6" t="str">
        <x:v>光锥突破</x:v>
      </x:c>
      <x:c r="B1753" s="6" t="str">
        <x:v>20010</x:v>
      </x:c>
      <x:c r="C1753" s="6" t="n">
        <x:v>3</x:v>
      </x:c>
      <x:c r="D1753" s="6" t="n">
        <x:v>4</x:v>
      </x:c>
      <x:c r="E1753" s="7" t="str">
        <x:v>111012</x:v>
      </x:c>
      <x:c r="F1753" s="7" t="str">
        <x:v>篡改的野心</x:v>
      </x:c>
      <x:c r="G1753" s="6" t="n">
        <x:v>6</x:v>
      </x:c>
      <x:c r="H1753" s="6" t="str">
        <x:v>https://raw.githubusercontent.com/Mar-7th/StarRailRes/dbe8cdfcfb0bf657b9fe1cf92d5537f118ccb487/index_new/cn/light_cone_promotions.json</x:v>
      </x:c>
    </x:row>
    <x:row r="1754" ht="20" customHeight="1">
      <x:c r="A1754" s="6" t="str">
        <x:v>光锥突破</x:v>
      </x:c>
      <x:c r="B1754" s="6" t="str">
        <x:v>20010</x:v>
      </x:c>
      <x:c r="C1754" s="6" t="n">
        <x:v>4</x:v>
      </x:c>
      <x:c r="D1754" s="6" t="n">
        <x:v>5</x:v>
      </x:c>
      <x:c r="E1754" s="7" t="str">
        <x:v>2</x:v>
      </x:c>
      <x:c r="F1754" s="7" t="str">
        <x:v>信用点</x:v>
      </x:c>
      <x:c r="G1754" s="6" t="n">
        <x:v>60000</x:v>
      </x:c>
      <x:c r="H1754" s="6" t="str">
        <x:v>https://raw.githubusercontent.com/Mar-7th/StarRailRes/dbe8cdfcfb0bf657b9fe1cf92d5537f118ccb487/index_new/cn/light_cone_promotions.json</x:v>
      </x:c>
    </x:row>
    <x:row r="1755" ht="20" customHeight="1">
      <x:c r="A1755" s="6" t="str">
        <x:v>光锥突破</x:v>
      </x:c>
      <x:c r="B1755" s="6" t="str">
        <x:v>20010</x:v>
      </x:c>
      <x:c r="C1755" s="6" t="n">
        <x:v>4</x:v>
      </x:c>
      <x:c r="D1755" s="6" t="n">
        <x:v>5</x:v>
      </x:c>
      <x:c r="E1755" s="7" t="str">
        <x:v>110143</x:v>
      </x:c>
      <x:c r="F1755" s="7" t="str">
        <x:v>琥珀的坚守</x:v>
      </x:c>
      <x:c r="G1755" s="6" t="n">
        <x:v>3</x:v>
      </x:c>
      <x:c r="H1755" s="6" t="str">
        <x:v>https://raw.githubusercontent.com/Mar-7th/StarRailRes/dbe8cdfcfb0bf657b9fe1cf92d5537f118ccb487/index_new/cn/light_cone_promotions.json</x:v>
      </x:c>
    </x:row>
    <x:row r="1756" ht="20" customHeight="1">
      <x:c r="A1756" s="6" t="str">
        <x:v>光锥突破</x:v>
      </x:c>
      <x:c r="B1756" s="6" t="str">
        <x:v>20010</x:v>
      </x:c>
      <x:c r="C1756" s="6" t="n">
        <x:v>4</x:v>
      </x:c>
      <x:c r="D1756" s="6" t="n">
        <x:v>5</x:v>
      </x:c>
      <x:c r="E1756" s="7" t="str">
        <x:v>111013</x:v>
      </x:c>
      <x:c r="F1756" s="7" t="str">
        <x:v>践踏的意志</x:v>
      </x:c>
      <x:c r="G1756" s="6" t="n">
        <x:v>3</x:v>
      </x:c>
      <x:c r="H1756" s="6" t="str">
        <x:v>https://raw.githubusercontent.com/Mar-7th/StarRailRes/dbe8cdfcfb0bf657b9fe1cf92d5537f118ccb487/index_new/cn/light_cone_promotions.json</x:v>
      </x:c>
    </x:row>
    <x:row r="1757" ht="20" customHeight="1">
      <x:c r="A1757" s="6" t="str">
        <x:v>光锥突破</x:v>
      </x:c>
      <x:c r="B1757" s="6" t="str">
        <x:v>20010</x:v>
      </x:c>
      <x:c r="C1757" s="6" t="n">
        <x:v>5</x:v>
      </x:c>
      <x:c r="D1757" s="6" t="n">
        <x:v>6</x:v>
      </x:c>
      <x:c r="E1757" s="7" t="str">
        <x:v>2</x:v>
      </x:c>
      <x:c r="F1757" s="7" t="str">
        <x:v>信用点</x:v>
      </x:c>
      <x:c r="G1757" s="6" t="n">
        <x:v>120000</x:v>
      </x:c>
      <x:c r="H1757" s="6" t="str">
        <x:v>https://raw.githubusercontent.com/Mar-7th/StarRailRes/dbe8cdfcfb0bf657b9fe1cf92d5537f118ccb487/index_new/cn/light_cone_promotions.json</x:v>
      </x:c>
    </x:row>
    <x:row r="1758" ht="20" customHeight="1">
      <x:c r="A1758" s="6" t="str">
        <x:v>光锥突破</x:v>
      </x:c>
      <x:c r="B1758" s="6" t="str">
        <x:v>20010</x:v>
      </x:c>
      <x:c r="C1758" s="6" t="n">
        <x:v>5</x:v>
      </x:c>
      <x:c r="D1758" s="6" t="n">
        <x:v>6</x:v>
      </x:c>
      <x:c r="E1758" s="7" t="str">
        <x:v>110143</x:v>
      </x:c>
      <x:c r="F1758" s="7" t="str">
        <x:v>琥珀的坚守</x:v>
      </x:c>
      <x:c r="G1758" s="6" t="n">
        <x:v>6</x:v>
      </x:c>
      <x:c r="H1758" s="6" t="str">
        <x:v>https://raw.githubusercontent.com/Mar-7th/StarRailRes/dbe8cdfcfb0bf657b9fe1cf92d5537f118ccb487/index_new/cn/light_cone_promotions.json</x:v>
      </x:c>
    </x:row>
    <x:row r="1759" ht="20" customHeight="1">
      <x:c r="A1759" s="6" t="str">
        <x:v>光锥突破</x:v>
      </x:c>
      <x:c r="B1759" s="6" t="str">
        <x:v>20010</x:v>
      </x:c>
      <x:c r="C1759" s="6" t="n">
        <x:v>5</x:v>
      </x:c>
      <x:c r="D1759" s="6" t="n">
        <x:v>6</x:v>
      </x:c>
      <x:c r="E1759" s="7" t="str">
        <x:v>111013</x:v>
      </x:c>
      <x:c r="F1759" s="7" t="str">
        <x:v>践踏的意志</x:v>
      </x:c>
      <x:c r="G1759" s="6" t="n">
        <x:v>5</x:v>
      </x:c>
      <x:c r="H1759" s="6" t="str">
        <x:v>https://raw.githubusercontent.com/Mar-7th/StarRailRes/dbe8cdfcfb0bf657b9fe1cf92d5537f118ccb487/index_new/cn/light_cone_promotions.json</x:v>
      </x:c>
    </x:row>
    <x:row r="1760" ht="20" customHeight="1">
      <x:c r="A1760" s="6" t="str">
        <x:v>光锥突破</x:v>
      </x:c>
      <x:c r="B1760" s="6" t="str">
        <x:v>20011</x:v>
      </x:c>
      <x:c r="C1760" s="6" t="n">
        <x:v>0</x:v>
      </x:c>
      <x:c r="D1760" s="6" t="n">
        <x:v>1</x:v>
      </x:c>
      <x:c r="E1760" s="7" t="str">
        <x:v>2</x:v>
      </x:c>
      <x:c r="F1760" s="7" t="str">
        <x:v>信用点</x:v>
      </x:c>
      <x:c r="G1760" s="6" t="n">
        <x:v>3000</x:v>
      </x:c>
      <x:c r="H1760" s="6" t="str">
        <x:v>https://raw.githubusercontent.com/Mar-7th/StarRailRes/dbe8cdfcfb0bf657b9fe1cf92d5537f118ccb487/index_new/cn/light_cone_promotions.json</x:v>
      </x:c>
    </x:row>
    <x:row r="1761" ht="20" customHeight="1">
      <x:c r="A1761" s="6" t="str">
        <x:v>光锥突破</x:v>
      </x:c>
      <x:c r="B1761" s="6" t="str">
        <x:v>20011</x:v>
      </x:c>
      <x:c r="C1761" s="6" t="n">
        <x:v>0</x:v>
      </x:c>
      <x:c r="D1761" s="6" t="n">
        <x:v>1</x:v>
      </x:c>
      <x:c r="E1761" s="7" t="str">
        <x:v>112011</x:v>
      </x:c>
      <x:c r="F1761" s="7" t="str">
        <x:v>古代零件</x:v>
      </x:c>
      <x:c r="G1761" s="6" t="n">
        <x:v>4</x:v>
      </x:c>
      <x:c r="H1761" s="6" t="str">
        <x:v>https://raw.githubusercontent.com/Mar-7th/StarRailRes/dbe8cdfcfb0bf657b9fe1cf92d5537f118ccb487/index_new/cn/light_cone_promotions.json</x:v>
      </x:c>
    </x:row>
    <x:row r="1762" ht="20" customHeight="1">
      <x:c r="A1762" s="6" t="str">
        <x:v>光锥突破</x:v>
      </x:c>
      <x:c r="B1762" s="6" t="str">
        <x:v>20011</x:v>
      </x:c>
      <x:c r="C1762" s="6" t="n">
        <x:v>1</x:v>
      </x:c>
      <x:c r="D1762" s="6" t="n">
        <x:v>2</x:v>
      </x:c>
      <x:c r="E1762" s="7" t="str">
        <x:v>2</x:v>
      </x:c>
      <x:c r="F1762" s="7" t="str">
        <x:v>信用点</x:v>
      </x:c>
      <x:c r="G1762" s="6" t="n">
        <x:v>6000</x:v>
      </x:c>
      <x:c r="H1762" s="6" t="str">
        <x:v>https://raw.githubusercontent.com/Mar-7th/StarRailRes/dbe8cdfcfb0bf657b9fe1cf92d5537f118ccb487/index_new/cn/light_cone_promotions.json</x:v>
      </x:c>
    </x:row>
    <x:row r="1763" ht="20" customHeight="1">
      <x:c r="A1763" s="6" t="str">
        <x:v>光锥突破</x:v>
      </x:c>
      <x:c r="B1763" s="6" t="str">
        <x:v>20011</x:v>
      </x:c>
      <x:c r="C1763" s="6" t="n">
        <x:v>1</x:v>
      </x:c>
      <x:c r="D1763" s="6" t="n">
        <x:v>2</x:v>
      </x:c>
      <x:c r="E1763" s="7" t="str">
        <x:v>110151</x:v>
      </x:c>
      <x:c r="F1763" s="7" t="str">
        <x:v>黯淡黑曜</x:v>
      </x:c>
      <x:c r="G1763" s="6" t="n">
        <x:v>2</x:v>
      </x:c>
      <x:c r="H1763" s="6" t="str">
        <x:v>https://raw.githubusercontent.com/Mar-7th/StarRailRes/dbe8cdfcfb0bf657b9fe1cf92d5537f118ccb487/index_new/cn/light_cone_promotions.json</x:v>
      </x:c>
    </x:row>
    <x:row r="1764" ht="20" customHeight="1">
      <x:c r="A1764" s="6" t="str">
        <x:v>光锥突破</x:v>
      </x:c>
      <x:c r="B1764" s="6" t="str">
        <x:v>20011</x:v>
      </x:c>
      <x:c r="C1764" s="6" t="n">
        <x:v>1</x:v>
      </x:c>
      <x:c r="D1764" s="6" t="n">
        <x:v>2</x:v>
      </x:c>
      <x:c r="E1764" s="7" t="str">
        <x:v>112011</x:v>
      </x:c>
      <x:c r="F1764" s="7" t="str">
        <x:v>古代零件</x:v>
      </x:c>
      <x:c r="G1764" s="6" t="n">
        <x:v>8</x:v>
      </x:c>
      <x:c r="H1764" s="6" t="str">
        <x:v>https://raw.githubusercontent.com/Mar-7th/StarRailRes/dbe8cdfcfb0bf657b9fe1cf92d5537f118ccb487/index_new/cn/light_cone_promotions.json</x:v>
      </x:c>
    </x:row>
    <x:row r="1765" ht="20" customHeight="1">
      <x:c r="A1765" s="6" t="str">
        <x:v>光锥突破</x:v>
      </x:c>
      <x:c r="B1765" s="6" t="str">
        <x:v>20011</x:v>
      </x:c>
      <x:c r="C1765" s="6" t="n">
        <x:v>2</x:v>
      </x:c>
      <x:c r="D1765" s="6" t="n">
        <x:v>3</x:v>
      </x:c>
      <x:c r="E1765" s="7" t="str">
        <x:v>2</x:v>
      </x:c>
      <x:c r="F1765" s="7" t="str">
        <x:v>信用点</x:v>
      </x:c>
      <x:c r="G1765" s="6" t="n">
        <x:v>12000</x:v>
      </x:c>
      <x:c r="H1765" s="6" t="str">
        <x:v>https://raw.githubusercontent.com/Mar-7th/StarRailRes/dbe8cdfcfb0bf657b9fe1cf92d5537f118ccb487/index_new/cn/light_cone_promotions.json</x:v>
      </x:c>
    </x:row>
    <x:row r="1766" ht="20" customHeight="1">
      <x:c r="A1766" s="6" t="str">
        <x:v>光锥突破</x:v>
      </x:c>
      <x:c r="B1766" s="6" t="str">
        <x:v>20011</x:v>
      </x:c>
      <x:c r="C1766" s="6" t="n">
        <x:v>2</x:v>
      </x:c>
      <x:c r="D1766" s="6" t="n">
        <x:v>3</x:v>
      </x:c>
      <x:c r="E1766" s="7" t="str">
        <x:v>110152</x:v>
      </x:c>
      <x:c r="F1766" s="7" t="str">
        <x:v>虚空黑曜</x:v>
      </x:c>
      <x:c r="G1766" s="6" t="n">
        <x:v>2</x:v>
      </x:c>
      <x:c r="H1766" s="6" t="str">
        <x:v>https://raw.githubusercontent.com/Mar-7th/StarRailRes/dbe8cdfcfb0bf657b9fe1cf92d5537f118ccb487/index_new/cn/light_cone_promotions.json</x:v>
      </x:c>
    </x:row>
    <x:row r="1767" ht="20" customHeight="1">
      <x:c r="A1767" s="6" t="str">
        <x:v>光锥突破</x:v>
      </x:c>
      <x:c r="B1767" s="6" t="str">
        <x:v>20011</x:v>
      </x:c>
      <x:c r="C1767" s="6" t="n">
        <x:v>2</x:v>
      </x:c>
      <x:c r="D1767" s="6" t="n">
        <x:v>3</x:v>
      </x:c>
      <x:c r="E1767" s="7" t="str">
        <x:v>112012</x:v>
      </x:c>
      <x:c r="F1767" s="7" t="str">
        <x:v>古代转轴</x:v>
      </x:c>
      <x:c r="G1767" s="6" t="n">
        <x:v>4</x:v>
      </x:c>
      <x:c r="H1767" s="6" t="str">
        <x:v>https://raw.githubusercontent.com/Mar-7th/StarRailRes/dbe8cdfcfb0bf657b9fe1cf92d5537f118ccb487/index_new/cn/light_cone_promotions.json</x:v>
      </x:c>
    </x:row>
    <x:row r="1768" ht="20" customHeight="1">
      <x:c r="A1768" s="6" t="str">
        <x:v>光锥突破</x:v>
      </x:c>
      <x:c r="B1768" s="6" t="str">
        <x:v>20011</x:v>
      </x:c>
      <x:c r="C1768" s="6" t="n">
        <x:v>3</x:v>
      </x:c>
      <x:c r="D1768" s="6" t="n">
        <x:v>4</x:v>
      </x:c>
      <x:c r="E1768" s="7" t="str">
        <x:v>2</x:v>
      </x:c>
      <x:c r="F1768" s="7" t="str">
        <x:v>信用点</x:v>
      </x:c>
      <x:c r="G1768" s="6" t="n">
        <x:v>30000</x:v>
      </x:c>
      <x:c r="H1768" s="6" t="str">
        <x:v>https://raw.githubusercontent.com/Mar-7th/StarRailRes/dbe8cdfcfb0bf657b9fe1cf92d5537f118ccb487/index_new/cn/light_cone_promotions.json</x:v>
      </x:c>
    </x:row>
    <x:row r="1769" ht="20" customHeight="1">
      <x:c r="A1769" s="6" t="str">
        <x:v>光锥突破</x:v>
      </x:c>
      <x:c r="B1769" s="6" t="str">
        <x:v>20011</x:v>
      </x:c>
      <x:c r="C1769" s="6" t="n">
        <x:v>3</x:v>
      </x:c>
      <x:c r="D1769" s="6" t="n">
        <x:v>4</x:v>
      </x:c>
      <x:c r="E1769" s="7" t="str">
        <x:v>110152</x:v>
      </x:c>
      <x:c r="F1769" s="7" t="str">
        <x:v>虚空黑曜</x:v>
      </x:c>
      <x:c r="G1769" s="6" t="n">
        <x:v>4</x:v>
      </x:c>
      <x:c r="H1769" s="6" t="str">
        <x:v>https://raw.githubusercontent.com/Mar-7th/StarRailRes/dbe8cdfcfb0bf657b9fe1cf92d5537f118ccb487/index_new/cn/light_cone_promotions.json</x:v>
      </x:c>
    </x:row>
    <x:row r="1770" ht="20" customHeight="1">
      <x:c r="A1770" s="6" t="str">
        <x:v>光锥突破</x:v>
      </x:c>
      <x:c r="B1770" s="6" t="str">
        <x:v>20011</x:v>
      </x:c>
      <x:c r="C1770" s="6" t="n">
        <x:v>3</x:v>
      </x:c>
      <x:c r="D1770" s="6" t="n">
        <x:v>4</x:v>
      </x:c>
      <x:c r="E1770" s="7" t="str">
        <x:v>112012</x:v>
      </x:c>
      <x:c r="F1770" s="7" t="str">
        <x:v>古代转轴</x:v>
      </x:c>
      <x:c r="G1770" s="6" t="n">
        <x:v>6</x:v>
      </x:c>
      <x:c r="H1770" s="6" t="str">
        <x:v>https://raw.githubusercontent.com/Mar-7th/StarRailRes/dbe8cdfcfb0bf657b9fe1cf92d5537f118ccb487/index_new/cn/light_cone_promotions.json</x:v>
      </x:c>
    </x:row>
    <x:row r="1771" ht="20" customHeight="1">
      <x:c r="A1771" s="6" t="str">
        <x:v>光锥突破</x:v>
      </x:c>
      <x:c r="B1771" s="6" t="str">
        <x:v>20011</x:v>
      </x:c>
      <x:c r="C1771" s="6" t="n">
        <x:v>4</x:v>
      </x:c>
      <x:c r="D1771" s="6" t="n">
        <x:v>5</x:v>
      </x:c>
      <x:c r="E1771" s="7" t="str">
        <x:v>2</x:v>
      </x:c>
      <x:c r="F1771" s="7" t="str">
        <x:v>信用点</x:v>
      </x:c>
      <x:c r="G1771" s="6" t="n">
        <x:v>60000</x:v>
      </x:c>
      <x:c r="H1771" s="6" t="str">
        <x:v>https://raw.githubusercontent.com/Mar-7th/StarRailRes/dbe8cdfcfb0bf657b9fe1cf92d5537f118ccb487/index_new/cn/light_cone_promotions.json</x:v>
      </x:c>
    </x:row>
    <x:row r="1772" ht="20" customHeight="1">
      <x:c r="A1772" s="6" t="str">
        <x:v>光锥突破</x:v>
      </x:c>
      <x:c r="B1772" s="6" t="str">
        <x:v>20011</x:v>
      </x:c>
      <x:c r="C1772" s="6" t="n">
        <x:v>4</x:v>
      </x:c>
      <x:c r="D1772" s="6" t="n">
        <x:v>5</x:v>
      </x:c>
      <x:c r="E1772" s="7" t="str">
        <x:v>110153</x:v>
      </x:c>
      <x:c r="F1772" s="7" t="str">
        <x:v>沉沦黑曜</x:v>
      </x:c>
      <x:c r="G1772" s="6" t="n">
        <x:v>3</x:v>
      </x:c>
      <x:c r="H1772" s="6" t="str">
        <x:v>https://raw.githubusercontent.com/Mar-7th/StarRailRes/dbe8cdfcfb0bf657b9fe1cf92d5537f118ccb487/index_new/cn/light_cone_promotions.json</x:v>
      </x:c>
    </x:row>
    <x:row r="1773" ht="20" customHeight="1">
      <x:c r="A1773" s="6" t="str">
        <x:v>光锥突破</x:v>
      </x:c>
      <x:c r="B1773" s="6" t="str">
        <x:v>20011</x:v>
      </x:c>
      <x:c r="C1773" s="6" t="n">
        <x:v>4</x:v>
      </x:c>
      <x:c r="D1773" s="6" t="n">
        <x:v>5</x:v>
      </x:c>
      <x:c r="E1773" s="7" t="str">
        <x:v>112013</x:v>
      </x:c>
      <x:c r="F1773" s="7" t="str">
        <x:v>古代引擎</x:v>
      </x:c>
      <x:c r="G1773" s="6" t="n">
        <x:v>3</x:v>
      </x:c>
      <x:c r="H1773" s="6" t="str">
        <x:v>https://raw.githubusercontent.com/Mar-7th/StarRailRes/dbe8cdfcfb0bf657b9fe1cf92d5537f118ccb487/index_new/cn/light_cone_promotions.json</x:v>
      </x:c>
    </x:row>
    <x:row r="1774" ht="20" customHeight="1">
      <x:c r="A1774" s="6" t="str">
        <x:v>光锥突破</x:v>
      </x:c>
      <x:c r="B1774" s="6" t="str">
        <x:v>20011</x:v>
      </x:c>
      <x:c r="C1774" s="6" t="n">
        <x:v>5</x:v>
      </x:c>
      <x:c r="D1774" s="6" t="n">
        <x:v>6</x:v>
      </x:c>
      <x:c r="E1774" s="7" t="str">
        <x:v>2</x:v>
      </x:c>
      <x:c r="F1774" s="7" t="str">
        <x:v>信用点</x:v>
      </x:c>
      <x:c r="G1774" s="6" t="n">
        <x:v>120000</x:v>
      </x:c>
      <x:c r="H1774" s="6" t="str">
        <x:v>https://raw.githubusercontent.com/Mar-7th/StarRailRes/dbe8cdfcfb0bf657b9fe1cf92d5537f118ccb487/index_new/cn/light_cone_promotions.json</x:v>
      </x:c>
    </x:row>
    <x:row r="1775" ht="20" customHeight="1">
      <x:c r="A1775" s="6" t="str">
        <x:v>光锥突破</x:v>
      </x:c>
      <x:c r="B1775" s="6" t="str">
        <x:v>20011</x:v>
      </x:c>
      <x:c r="C1775" s="6" t="n">
        <x:v>5</x:v>
      </x:c>
      <x:c r="D1775" s="6" t="n">
        <x:v>6</x:v>
      </x:c>
      <x:c r="E1775" s="7" t="str">
        <x:v>110153</x:v>
      </x:c>
      <x:c r="F1775" s="7" t="str">
        <x:v>沉沦黑曜</x:v>
      </x:c>
      <x:c r="G1775" s="6" t="n">
        <x:v>6</x:v>
      </x:c>
      <x:c r="H1775" s="6" t="str">
        <x:v>https://raw.githubusercontent.com/Mar-7th/StarRailRes/dbe8cdfcfb0bf657b9fe1cf92d5537f118ccb487/index_new/cn/light_cone_promotions.json</x:v>
      </x:c>
    </x:row>
    <x:row r="1776" ht="20" customHeight="1">
      <x:c r="A1776" s="6" t="str">
        <x:v>光锥突破</x:v>
      </x:c>
      <x:c r="B1776" s="6" t="str">
        <x:v>20011</x:v>
      </x:c>
      <x:c r="C1776" s="6" t="n">
        <x:v>5</x:v>
      </x:c>
      <x:c r="D1776" s="6" t="n">
        <x:v>6</x:v>
      </x:c>
      <x:c r="E1776" s="7" t="str">
        <x:v>112013</x:v>
      </x:c>
      <x:c r="F1776" s="7" t="str">
        <x:v>古代引擎</x:v>
      </x:c>
      <x:c r="G1776" s="6" t="n">
        <x:v>5</x:v>
      </x:c>
      <x:c r="H1776" s="6" t="str">
        <x:v>https://raw.githubusercontent.com/Mar-7th/StarRailRes/dbe8cdfcfb0bf657b9fe1cf92d5537f118ccb487/index_new/cn/light_cone_promotions.json</x:v>
      </x:c>
    </x:row>
    <x:row r="1777" ht="20" customHeight="1">
      <x:c r="A1777" s="6" t="str">
        <x:v>光锥突破</x:v>
      </x:c>
      <x:c r="B1777" s="6" t="str">
        <x:v>20012</x:v>
      </x:c>
      <x:c r="C1777" s="6" t="n">
        <x:v>0</x:v>
      </x:c>
      <x:c r="D1777" s="6" t="n">
        <x:v>1</x:v>
      </x:c>
      <x:c r="E1777" s="7" t="str">
        <x:v>2</x:v>
      </x:c>
      <x:c r="F1777" s="7" t="str">
        <x:v>信用点</x:v>
      </x:c>
      <x:c r="G1777" s="6" t="n">
        <x:v>3000</x:v>
      </x:c>
      <x:c r="H1777" s="6" t="str">
        <x:v>https://raw.githubusercontent.com/Mar-7th/StarRailRes/dbe8cdfcfb0bf657b9fe1cf92d5537f118ccb487/index_new/cn/light_cone_promotions.json</x:v>
      </x:c>
    </x:row>
    <x:row r="1778" ht="20" customHeight="1">
      <x:c r="A1778" s="6" t="str">
        <x:v>光锥突破</x:v>
      </x:c>
      <x:c r="B1778" s="6" t="str">
        <x:v>20012</x:v>
      </x:c>
      <x:c r="C1778" s="6" t="n">
        <x:v>0</x:v>
      </x:c>
      <x:c r="D1778" s="6" t="n">
        <x:v>1</x:v>
      </x:c>
      <x:c r="E1778" s="7" t="str">
        <x:v>112001</x:v>
      </x:c>
      <x:c r="F1778" s="7" t="str">
        <x:v>铁卫扣饰</x:v>
      </x:c>
      <x:c r="G1778" s="6" t="n">
        <x:v>4</x:v>
      </x:c>
      <x:c r="H1778" s="6" t="str">
        <x:v>https://raw.githubusercontent.com/Mar-7th/StarRailRes/dbe8cdfcfb0bf657b9fe1cf92d5537f118ccb487/index_new/cn/light_cone_promotions.json</x:v>
      </x:c>
    </x:row>
    <x:row r="1779" ht="20" customHeight="1">
      <x:c r="A1779" s="6" t="str">
        <x:v>光锥突破</x:v>
      </x:c>
      <x:c r="B1779" s="6" t="str">
        <x:v>20012</x:v>
      </x:c>
      <x:c r="C1779" s="6" t="n">
        <x:v>1</x:v>
      </x:c>
      <x:c r="D1779" s="6" t="n">
        <x:v>2</x:v>
      </x:c>
      <x:c r="E1779" s="7" t="str">
        <x:v>2</x:v>
      </x:c>
      <x:c r="F1779" s="7" t="str">
        <x:v>信用点</x:v>
      </x:c>
      <x:c r="G1779" s="6" t="n">
        <x:v>6000</x:v>
      </x:c>
      <x:c r="H1779" s="6" t="str">
        <x:v>https://raw.githubusercontent.com/Mar-7th/StarRailRes/dbe8cdfcfb0bf657b9fe1cf92d5537f118ccb487/index_new/cn/light_cone_promotions.json</x:v>
      </x:c>
    </x:row>
    <x:row r="1780" ht="20" customHeight="1">
      <x:c r="A1780" s="6" t="str">
        <x:v>光锥突破</x:v>
      </x:c>
      <x:c r="B1780" s="6" t="str">
        <x:v>20012</x:v>
      </x:c>
      <x:c r="C1780" s="6" t="n">
        <x:v>1</x:v>
      </x:c>
      <x:c r="D1780" s="6" t="n">
        <x:v>2</x:v>
      </x:c>
      <x:c r="E1780" s="7" t="str">
        <x:v>110161</x:v>
      </x:c>
      <x:c r="F1780" s="7" t="str">
        <x:v>谐乐小调</x:v>
      </x:c>
      <x:c r="G1780" s="6" t="n">
        <x:v>2</x:v>
      </x:c>
      <x:c r="H1780" s="6" t="str">
        <x:v>https://raw.githubusercontent.com/Mar-7th/StarRailRes/dbe8cdfcfb0bf657b9fe1cf92d5537f118ccb487/index_new/cn/light_cone_promotions.json</x:v>
      </x:c>
    </x:row>
    <x:row r="1781" ht="20" customHeight="1">
      <x:c r="A1781" s="6" t="str">
        <x:v>光锥突破</x:v>
      </x:c>
      <x:c r="B1781" s="6" t="str">
        <x:v>20012</x:v>
      </x:c>
      <x:c r="C1781" s="6" t="n">
        <x:v>1</x:v>
      </x:c>
      <x:c r="D1781" s="6" t="n">
        <x:v>2</x:v>
      </x:c>
      <x:c r="E1781" s="7" t="str">
        <x:v>112001</x:v>
      </x:c>
      <x:c r="F1781" s="7" t="str">
        <x:v>铁卫扣饰</x:v>
      </x:c>
      <x:c r="G1781" s="6" t="n">
        <x:v>8</x:v>
      </x:c>
      <x:c r="H1781" s="6" t="str">
        <x:v>https://raw.githubusercontent.com/Mar-7th/StarRailRes/dbe8cdfcfb0bf657b9fe1cf92d5537f118ccb487/index_new/cn/light_cone_promotions.json</x:v>
      </x:c>
    </x:row>
    <x:row r="1782" ht="20" customHeight="1">
      <x:c r="A1782" s="6" t="str">
        <x:v>光锥突破</x:v>
      </x:c>
      <x:c r="B1782" s="6" t="str">
        <x:v>20012</x:v>
      </x:c>
      <x:c r="C1782" s="6" t="n">
        <x:v>2</x:v>
      </x:c>
      <x:c r="D1782" s="6" t="n">
        <x:v>3</x:v>
      </x:c>
      <x:c r="E1782" s="7" t="str">
        <x:v>2</x:v>
      </x:c>
      <x:c r="F1782" s="7" t="str">
        <x:v>信用点</x:v>
      </x:c>
      <x:c r="G1782" s="6" t="n">
        <x:v>12000</x:v>
      </x:c>
      <x:c r="H1782" s="6" t="str">
        <x:v>https://raw.githubusercontent.com/Mar-7th/StarRailRes/dbe8cdfcfb0bf657b9fe1cf92d5537f118ccb487/index_new/cn/light_cone_promotions.json</x:v>
      </x:c>
    </x:row>
    <x:row r="1783" ht="20" customHeight="1">
      <x:c r="A1783" s="6" t="str">
        <x:v>光锥突破</x:v>
      </x:c>
      <x:c r="B1783" s="6" t="str">
        <x:v>20012</x:v>
      </x:c>
      <x:c r="C1783" s="6" t="n">
        <x:v>2</x:v>
      </x:c>
      <x:c r="D1783" s="6" t="n">
        <x:v>3</x:v>
      </x:c>
      <x:c r="E1783" s="7" t="str">
        <x:v>110162</x:v>
      </x:c>
      <x:c r="F1783" s="7" t="str">
        <x:v>家族颂歌</x:v>
      </x:c>
      <x:c r="G1783" s="6" t="n">
        <x:v>2</x:v>
      </x:c>
      <x:c r="H1783" s="6" t="str">
        <x:v>https://raw.githubusercontent.com/Mar-7th/StarRailRes/dbe8cdfcfb0bf657b9fe1cf92d5537f118ccb487/index_new/cn/light_cone_promotions.json</x:v>
      </x:c>
    </x:row>
    <x:row r="1784" ht="20" customHeight="1">
      <x:c r="A1784" s="6" t="str">
        <x:v>光锥突破</x:v>
      </x:c>
      <x:c r="B1784" s="6" t="str">
        <x:v>20012</x:v>
      </x:c>
      <x:c r="C1784" s="6" t="n">
        <x:v>2</x:v>
      </x:c>
      <x:c r="D1784" s="6" t="n">
        <x:v>3</x:v>
      </x:c>
      <x:c r="E1784" s="7" t="str">
        <x:v>112002</x:v>
      </x:c>
      <x:c r="F1784" s="7" t="str">
        <x:v>铁卫军徽</x:v>
      </x:c>
      <x:c r="G1784" s="6" t="n">
        <x:v>4</x:v>
      </x:c>
      <x:c r="H1784" s="6" t="str">
        <x:v>https://raw.githubusercontent.com/Mar-7th/StarRailRes/dbe8cdfcfb0bf657b9fe1cf92d5537f118ccb487/index_new/cn/light_cone_promotions.json</x:v>
      </x:c>
    </x:row>
    <x:row r="1785" ht="20" customHeight="1">
      <x:c r="A1785" s="6" t="str">
        <x:v>光锥突破</x:v>
      </x:c>
      <x:c r="B1785" s="6" t="str">
        <x:v>20012</x:v>
      </x:c>
      <x:c r="C1785" s="6" t="n">
        <x:v>3</x:v>
      </x:c>
      <x:c r="D1785" s="6" t="n">
        <x:v>4</x:v>
      </x:c>
      <x:c r="E1785" s="7" t="str">
        <x:v>2</x:v>
      </x:c>
      <x:c r="F1785" s="7" t="str">
        <x:v>信用点</x:v>
      </x:c>
      <x:c r="G1785" s="6" t="n">
        <x:v>30000</x:v>
      </x:c>
      <x:c r="H1785" s="6" t="str">
        <x:v>https://raw.githubusercontent.com/Mar-7th/StarRailRes/dbe8cdfcfb0bf657b9fe1cf92d5537f118ccb487/index_new/cn/light_cone_promotions.json</x:v>
      </x:c>
    </x:row>
    <x:row r="1786" ht="20" customHeight="1">
      <x:c r="A1786" s="6" t="str">
        <x:v>光锥突破</x:v>
      </x:c>
      <x:c r="B1786" s="6" t="str">
        <x:v>20012</x:v>
      </x:c>
      <x:c r="C1786" s="6" t="n">
        <x:v>3</x:v>
      </x:c>
      <x:c r="D1786" s="6" t="n">
        <x:v>4</x:v>
      </x:c>
      <x:c r="E1786" s="7" t="str">
        <x:v>110162</x:v>
      </x:c>
      <x:c r="F1786" s="7" t="str">
        <x:v>家族颂歌</x:v>
      </x:c>
      <x:c r="G1786" s="6" t="n">
        <x:v>4</x:v>
      </x:c>
      <x:c r="H1786" s="6" t="str">
        <x:v>https://raw.githubusercontent.com/Mar-7th/StarRailRes/dbe8cdfcfb0bf657b9fe1cf92d5537f118ccb487/index_new/cn/light_cone_promotions.json</x:v>
      </x:c>
    </x:row>
    <x:row r="1787" ht="20" customHeight="1">
      <x:c r="A1787" s="6" t="str">
        <x:v>光锥突破</x:v>
      </x:c>
      <x:c r="B1787" s="6" t="str">
        <x:v>20012</x:v>
      </x:c>
      <x:c r="C1787" s="6" t="n">
        <x:v>3</x:v>
      </x:c>
      <x:c r="D1787" s="6" t="n">
        <x:v>4</x:v>
      </x:c>
      <x:c r="E1787" s="7" t="str">
        <x:v>112002</x:v>
      </x:c>
      <x:c r="F1787" s="7" t="str">
        <x:v>铁卫军徽</x:v>
      </x:c>
      <x:c r="G1787" s="6" t="n">
        <x:v>6</x:v>
      </x:c>
      <x:c r="H1787" s="6" t="str">
        <x:v>https://raw.githubusercontent.com/Mar-7th/StarRailRes/dbe8cdfcfb0bf657b9fe1cf92d5537f118ccb487/index_new/cn/light_cone_promotions.json</x:v>
      </x:c>
    </x:row>
    <x:row r="1788" ht="20" customHeight="1">
      <x:c r="A1788" s="6" t="str">
        <x:v>光锥突破</x:v>
      </x:c>
      <x:c r="B1788" s="6" t="str">
        <x:v>20012</x:v>
      </x:c>
      <x:c r="C1788" s="6" t="n">
        <x:v>4</x:v>
      </x:c>
      <x:c r="D1788" s="6" t="n">
        <x:v>5</x:v>
      </x:c>
      <x:c r="E1788" s="7" t="str">
        <x:v>2</x:v>
      </x:c>
      <x:c r="F1788" s="7" t="str">
        <x:v>信用点</x:v>
      </x:c>
      <x:c r="G1788" s="6" t="n">
        <x:v>60000</x:v>
      </x:c>
      <x:c r="H1788" s="6" t="str">
        <x:v>https://raw.githubusercontent.com/Mar-7th/StarRailRes/dbe8cdfcfb0bf657b9fe1cf92d5537f118ccb487/index_new/cn/light_cone_promotions.json</x:v>
      </x:c>
    </x:row>
    <x:row r="1789" ht="20" customHeight="1">
      <x:c r="A1789" s="6" t="str">
        <x:v>光锥突破</x:v>
      </x:c>
      <x:c r="B1789" s="6" t="str">
        <x:v>20012</x:v>
      </x:c>
      <x:c r="C1789" s="6" t="n">
        <x:v>4</x:v>
      </x:c>
      <x:c r="D1789" s="6" t="n">
        <x:v>5</x:v>
      </x:c>
      <x:c r="E1789" s="7" t="str">
        <x:v>110163</x:v>
      </x:c>
      <x:c r="F1789" s="7" t="str">
        <x:v>群星乐章</x:v>
      </x:c>
      <x:c r="G1789" s="6" t="n">
        <x:v>3</x:v>
      </x:c>
      <x:c r="H1789" s="6" t="str">
        <x:v>https://raw.githubusercontent.com/Mar-7th/StarRailRes/dbe8cdfcfb0bf657b9fe1cf92d5537f118ccb487/index_new/cn/light_cone_promotions.json</x:v>
      </x:c>
    </x:row>
    <x:row r="1790" ht="20" customHeight="1">
      <x:c r="A1790" s="6" t="str">
        <x:v>光锥突破</x:v>
      </x:c>
      <x:c r="B1790" s="6" t="str">
        <x:v>20012</x:v>
      </x:c>
      <x:c r="C1790" s="6" t="n">
        <x:v>4</x:v>
      </x:c>
      <x:c r="D1790" s="6" t="n">
        <x:v>5</x:v>
      </x:c>
      <x:c r="E1790" s="7" t="str">
        <x:v>112003</x:v>
      </x:c>
      <x:c r="F1790" s="7" t="str">
        <x:v>铁卫勋章</x:v>
      </x:c>
      <x:c r="G1790" s="6" t="n">
        <x:v>3</x:v>
      </x:c>
      <x:c r="H1790" s="6" t="str">
        <x:v>https://raw.githubusercontent.com/Mar-7th/StarRailRes/dbe8cdfcfb0bf657b9fe1cf92d5537f118ccb487/index_new/cn/light_cone_promotions.json</x:v>
      </x:c>
    </x:row>
    <x:row r="1791" ht="20" customHeight="1">
      <x:c r="A1791" s="6" t="str">
        <x:v>光锥突破</x:v>
      </x:c>
      <x:c r="B1791" s="6" t="str">
        <x:v>20012</x:v>
      </x:c>
      <x:c r="C1791" s="6" t="n">
        <x:v>5</x:v>
      </x:c>
      <x:c r="D1791" s="6" t="n">
        <x:v>6</x:v>
      </x:c>
      <x:c r="E1791" s="7" t="str">
        <x:v>2</x:v>
      </x:c>
      <x:c r="F1791" s="7" t="str">
        <x:v>信用点</x:v>
      </x:c>
      <x:c r="G1791" s="6" t="n">
        <x:v>120000</x:v>
      </x:c>
      <x:c r="H1791" s="6" t="str">
        <x:v>https://raw.githubusercontent.com/Mar-7th/StarRailRes/dbe8cdfcfb0bf657b9fe1cf92d5537f118ccb487/index_new/cn/light_cone_promotions.json</x:v>
      </x:c>
    </x:row>
    <x:row r="1792" ht="20" customHeight="1">
      <x:c r="A1792" s="6" t="str">
        <x:v>光锥突破</x:v>
      </x:c>
      <x:c r="B1792" s="6" t="str">
        <x:v>20012</x:v>
      </x:c>
      <x:c r="C1792" s="6" t="n">
        <x:v>5</x:v>
      </x:c>
      <x:c r="D1792" s="6" t="n">
        <x:v>6</x:v>
      </x:c>
      <x:c r="E1792" s="7" t="str">
        <x:v>110163</x:v>
      </x:c>
      <x:c r="F1792" s="7" t="str">
        <x:v>群星乐章</x:v>
      </x:c>
      <x:c r="G1792" s="6" t="n">
        <x:v>6</x:v>
      </x:c>
      <x:c r="H1792" s="6" t="str">
        <x:v>https://raw.githubusercontent.com/Mar-7th/StarRailRes/dbe8cdfcfb0bf657b9fe1cf92d5537f118ccb487/index_new/cn/light_cone_promotions.json</x:v>
      </x:c>
    </x:row>
    <x:row r="1793" ht="20" customHeight="1">
      <x:c r="A1793" s="6" t="str">
        <x:v>光锥突破</x:v>
      </x:c>
      <x:c r="B1793" s="6" t="str">
        <x:v>20012</x:v>
      </x:c>
      <x:c r="C1793" s="6" t="n">
        <x:v>5</x:v>
      </x:c>
      <x:c r="D1793" s="6" t="n">
        <x:v>6</x:v>
      </x:c>
      <x:c r="E1793" s="7" t="str">
        <x:v>112003</x:v>
      </x:c>
      <x:c r="F1793" s="7" t="str">
        <x:v>铁卫勋章</x:v>
      </x:c>
      <x:c r="G1793" s="6" t="n">
        <x:v>5</x:v>
      </x:c>
      <x:c r="H1793" s="6" t="str">
        <x:v>https://raw.githubusercontent.com/Mar-7th/StarRailRes/dbe8cdfcfb0bf657b9fe1cf92d5537f118ccb487/index_new/cn/light_cone_promotions.json</x:v>
      </x:c>
    </x:row>
    <x:row r="1794" ht="20" customHeight="1">
      <x:c r="A1794" s="6" t="str">
        <x:v>光锥突破</x:v>
      </x:c>
      <x:c r="B1794" s="6" t="str">
        <x:v>20013</x:v>
      </x:c>
      <x:c r="C1794" s="6" t="n">
        <x:v>0</x:v>
      </x:c>
      <x:c r="D1794" s="6" t="n">
        <x:v>1</x:v>
      </x:c>
      <x:c r="E1794" s="7" t="str">
        <x:v>2</x:v>
      </x:c>
      <x:c r="F1794" s="7" t="str">
        <x:v>信用点</x:v>
      </x:c>
      <x:c r="G1794" s="6" t="n">
        <x:v>3000</x:v>
      </x:c>
      <x:c r="H1794" s="6" t="str">
        <x:v>https://raw.githubusercontent.com/Mar-7th/StarRailRes/dbe8cdfcfb0bf657b9fe1cf92d5537f118ccb487/index_new/cn/light_cone_promotions.json</x:v>
      </x:c>
    </x:row>
    <x:row r="1795" ht="20" customHeight="1">
      <x:c r="A1795" s="6" t="str">
        <x:v>光锥突破</x:v>
      </x:c>
      <x:c r="B1795" s="6" t="str">
        <x:v>20013</x:v>
      </x:c>
      <x:c r="C1795" s="6" t="n">
        <x:v>0</x:v>
      </x:c>
      <x:c r="D1795" s="6" t="n">
        <x:v>1</x:v>
      </x:c>
      <x:c r="E1795" s="7" t="str">
        <x:v>111001</x:v>
      </x:c>
      <x:c r="F1795" s="7" t="str">
        <x:v>熄灭原核</x:v>
      </x:c>
      <x:c r="G1795" s="6" t="n">
        <x:v>4</x:v>
      </x:c>
      <x:c r="H1795" s="6" t="str">
        <x:v>https://raw.githubusercontent.com/Mar-7th/StarRailRes/dbe8cdfcfb0bf657b9fe1cf92d5537f118ccb487/index_new/cn/light_cone_promotions.json</x:v>
      </x:c>
    </x:row>
    <x:row r="1796" ht="20" customHeight="1">
      <x:c r="A1796" s="6" t="str">
        <x:v>光锥突破</x:v>
      </x:c>
      <x:c r="B1796" s="6" t="str">
        <x:v>20013</x:v>
      </x:c>
      <x:c r="C1796" s="6" t="n">
        <x:v>1</x:v>
      </x:c>
      <x:c r="D1796" s="6" t="n">
        <x:v>2</x:v>
      </x:c>
      <x:c r="E1796" s="7" t="str">
        <x:v>2</x:v>
      </x:c>
      <x:c r="F1796" s="7" t="str">
        <x:v>信用点</x:v>
      </x:c>
      <x:c r="G1796" s="6" t="n">
        <x:v>6000</x:v>
      </x:c>
      <x:c r="H1796" s="6" t="str">
        <x:v>https://raw.githubusercontent.com/Mar-7th/StarRailRes/dbe8cdfcfb0bf657b9fe1cf92d5537f118ccb487/index_new/cn/light_cone_promotions.json</x:v>
      </x:c>
    </x:row>
    <x:row r="1797" ht="20" customHeight="1">
      <x:c r="A1797" s="6" t="str">
        <x:v>光锥突破</x:v>
      </x:c>
      <x:c r="B1797" s="6" t="str">
        <x:v>20013</x:v>
      </x:c>
      <x:c r="C1797" s="6" t="n">
        <x:v>1</x:v>
      </x:c>
      <x:c r="D1797" s="6" t="n">
        <x:v>2</x:v>
      </x:c>
      <x:c r="E1797" s="7" t="str">
        <x:v>110131</x:v>
      </x:c>
      <x:c r="F1797" s="7" t="str">
        <x:v>灵感之钥</x:v>
      </x:c>
      <x:c r="G1797" s="6" t="n">
        <x:v>2</x:v>
      </x:c>
      <x:c r="H1797" s="6" t="str">
        <x:v>https://raw.githubusercontent.com/Mar-7th/StarRailRes/dbe8cdfcfb0bf657b9fe1cf92d5537f118ccb487/index_new/cn/light_cone_promotions.json</x:v>
      </x:c>
    </x:row>
    <x:row r="1798" ht="20" customHeight="1">
      <x:c r="A1798" s="6" t="str">
        <x:v>光锥突破</x:v>
      </x:c>
      <x:c r="B1798" s="6" t="str">
        <x:v>20013</x:v>
      </x:c>
      <x:c r="C1798" s="6" t="n">
        <x:v>1</x:v>
      </x:c>
      <x:c r="D1798" s="6" t="n">
        <x:v>2</x:v>
      </x:c>
      <x:c r="E1798" s="7" t="str">
        <x:v>111001</x:v>
      </x:c>
      <x:c r="F1798" s="7" t="str">
        <x:v>熄灭原核</x:v>
      </x:c>
      <x:c r="G1798" s="6" t="n">
        <x:v>8</x:v>
      </x:c>
      <x:c r="H1798" s="6" t="str">
        <x:v>https://raw.githubusercontent.com/Mar-7th/StarRailRes/dbe8cdfcfb0bf657b9fe1cf92d5537f118ccb487/index_new/cn/light_cone_promotions.json</x:v>
      </x:c>
    </x:row>
    <x:row r="1799" ht="20" customHeight="1">
      <x:c r="A1799" s="6" t="str">
        <x:v>光锥突破</x:v>
      </x:c>
      <x:c r="B1799" s="6" t="str">
        <x:v>20013</x:v>
      </x:c>
      <x:c r="C1799" s="6" t="n">
        <x:v>2</x:v>
      </x:c>
      <x:c r="D1799" s="6" t="n">
        <x:v>3</x:v>
      </x:c>
      <x:c r="E1799" s="7" t="str">
        <x:v>2</x:v>
      </x:c>
      <x:c r="F1799" s="7" t="str">
        <x:v>信用点</x:v>
      </x:c>
      <x:c r="G1799" s="6" t="n">
        <x:v>12000</x:v>
      </x:c>
      <x:c r="H1799" s="6" t="str">
        <x:v>https://raw.githubusercontent.com/Mar-7th/StarRailRes/dbe8cdfcfb0bf657b9fe1cf92d5537f118ccb487/index_new/cn/light_cone_promotions.json</x:v>
      </x:c>
    </x:row>
    <x:row r="1800" ht="20" customHeight="1">
      <x:c r="A1800" s="6" t="str">
        <x:v>光锥突破</x:v>
      </x:c>
      <x:c r="B1800" s="6" t="str">
        <x:v>20013</x:v>
      </x:c>
      <x:c r="C1800" s="6" t="n">
        <x:v>2</x:v>
      </x:c>
      <x:c r="D1800" s="6" t="n">
        <x:v>3</x:v>
      </x:c>
      <x:c r="E1800" s="7" t="str">
        <x:v>110132</x:v>
      </x:c>
      <x:c r="F1800" s="7" t="str">
        <x:v>启迪之钥</x:v>
      </x:c>
      <x:c r="G1800" s="6" t="n">
        <x:v>2</x:v>
      </x:c>
      <x:c r="H1800" s="6" t="str">
        <x:v>https://raw.githubusercontent.com/Mar-7th/StarRailRes/dbe8cdfcfb0bf657b9fe1cf92d5537f118ccb487/index_new/cn/light_cone_promotions.json</x:v>
      </x:c>
    </x:row>
    <x:row r="1801" ht="20" customHeight="1">
      <x:c r="A1801" s="6" t="str">
        <x:v>光锥突破</x:v>
      </x:c>
      <x:c r="B1801" s="6" t="str">
        <x:v>20013</x:v>
      </x:c>
      <x:c r="C1801" s="6" t="n">
        <x:v>2</x:v>
      </x:c>
      <x:c r="D1801" s="6" t="n">
        <x:v>3</x:v>
      </x:c>
      <x:c r="E1801" s="7" t="str">
        <x:v>111002</x:v>
      </x:c>
      <x:c r="F1801" s="7" t="str">
        <x:v>微光原核</x:v>
      </x:c>
      <x:c r="G1801" s="6" t="n">
        <x:v>4</x:v>
      </x:c>
      <x:c r="H1801" s="6" t="str">
        <x:v>https://raw.githubusercontent.com/Mar-7th/StarRailRes/dbe8cdfcfb0bf657b9fe1cf92d5537f118ccb487/index_new/cn/light_cone_promotions.json</x:v>
      </x:c>
    </x:row>
    <x:row r="1802" ht="20" customHeight="1">
      <x:c r="A1802" s="6" t="str">
        <x:v>光锥突破</x:v>
      </x:c>
      <x:c r="B1802" s="6" t="str">
        <x:v>20013</x:v>
      </x:c>
      <x:c r="C1802" s="6" t="n">
        <x:v>3</x:v>
      </x:c>
      <x:c r="D1802" s="6" t="n">
        <x:v>4</x:v>
      </x:c>
      <x:c r="E1802" s="7" t="str">
        <x:v>2</x:v>
      </x:c>
      <x:c r="F1802" s="7" t="str">
        <x:v>信用点</x:v>
      </x:c>
      <x:c r="G1802" s="6" t="n">
        <x:v>30000</x:v>
      </x:c>
      <x:c r="H1802" s="6" t="str">
        <x:v>https://raw.githubusercontent.com/Mar-7th/StarRailRes/dbe8cdfcfb0bf657b9fe1cf92d5537f118ccb487/index_new/cn/light_cone_promotions.json</x:v>
      </x:c>
    </x:row>
    <x:row r="1803" ht="20" customHeight="1">
      <x:c r="A1803" s="6" t="str">
        <x:v>光锥突破</x:v>
      </x:c>
      <x:c r="B1803" s="6" t="str">
        <x:v>20013</x:v>
      </x:c>
      <x:c r="C1803" s="6" t="n">
        <x:v>3</x:v>
      </x:c>
      <x:c r="D1803" s="6" t="n">
        <x:v>4</x:v>
      </x:c>
      <x:c r="E1803" s="7" t="str">
        <x:v>110132</x:v>
      </x:c>
      <x:c r="F1803" s="7" t="str">
        <x:v>启迪之钥</x:v>
      </x:c>
      <x:c r="G1803" s="6" t="n">
        <x:v>4</x:v>
      </x:c>
      <x:c r="H1803" s="6" t="str">
        <x:v>https://raw.githubusercontent.com/Mar-7th/StarRailRes/dbe8cdfcfb0bf657b9fe1cf92d5537f118ccb487/index_new/cn/light_cone_promotions.json</x:v>
      </x:c>
    </x:row>
    <x:row r="1804" ht="20" customHeight="1">
      <x:c r="A1804" s="6" t="str">
        <x:v>光锥突破</x:v>
      </x:c>
      <x:c r="B1804" s="6" t="str">
        <x:v>20013</x:v>
      </x:c>
      <x:c r="C1804" s="6" t="n">
        <x:v>3</x:v>
      </x:c>
      <x:c r="D1804" s="6" t="n">
        <x:v>4</x:v>
      </x:c>
      <x:c r="E1804" s="7" t="str">
        <x:v>111002</x:v>
      </x:c>
      <x:c r="F1804" s="7" t="str">
        <x:v>微光原核</x:v>
      </x:c>
      <x:c r="G1804" s="6" t="n">
        <x:v>6</x:v>
      </x:c>
      <x:c r="H1804" s="6" t="str">
        <x:v>https://raw.githubusercontent.com/Mar-7th/StarRailRes/dbe8cdfcfb0bf657b9fe1cf92d5537f118ccb487/index_new/cn/light_cone_promotions.json</x:v>
      </x:c>
    </x:row>
    <x:row r="1805" ht="20" customHeight="1">
      <x:c r="A1805" s="6" t="str">
        <x:v>光锥突破</x:v>
      </x:c>
      <x:c r="B1805" s="6" t="str">
        <x:v>20013</x:v>
      </x:c>
      <x:c r="C1805" s="6" t="n">
        <x:v>4</x:v>
      </x:c>
      <x:c r="D1805" s="6" t="n">
        <x:v>5</x:v>
      </x:c>
      <x:c r="E1805" s="7" t="str">
        <x:v>2</x:v>
      </x:c>
      <x:c r="F1805" s="7" t="str">
        <x:v>信用点</x:v>
      </x:c>
      <x:c r="G1805" s="6" t="n">
        <x:v>60000</x:v>
      </x:c>
      <x:c r="H1805" s="6" t="str">
        <x:v>https://raw.githubusercontent.com/Mar-7th/StarRailRes/dbe8cdfcfb0bf657b9fe1cf92d5537f118ccb487/index_new/cn/light_cone_promotions.json</x:v>
      </x:c>
    </x:row>
    <x:row r="1806" ht="20" customHeight="1">
      <x:c r="A1806" s="6" t="str">
        <x:v>光锥突破</x:v>
      </x:c>
      <x:c r="B1806" s="6" t="str">
        <x:v>20013</x:v>
      </x:c>
      <x:c r="C1806" s="6" t="n">
        <x:v>4</x:v>
      </x:c>
      <x:c r="D1806" s="6" t="n">
        <x:v>5</x:v>
      </x:c>
      <x:c r="E1806" s="7" t="str">
        <x:v>110133</x:v>
      </x:c>
      <x:c r="F1806" s="7" t="str">
        <x:v>智识之钥</x:v>
      </x:c>
      <x:c r="G1806" s="6" t="n">
        <x:v>3</x:v>
      </x:c>
      <x:c r="H1806" s="6" t="str">
        <x:v>https://raw.githubusercontent.com/Mar-7th/StarRailRes/dbe8cdfcfb0bf657b9fe1cf92d5537f118ccb487/index_new/cn/light_cone_promotions.json</x:v>
      </x:c>
    </x:row>
    <x:row r="1807" ht="20" customHeight="1">
      <x:c r="A1807" s="6" t="str">
        <x:v>光锥突破</x:v>
      </x:c>
      <x:c r="B1807" s="6" t="str">
        <x:v>20013</x:v>
      </x:c>
      <x:c r="C1807" s="6" t="n">
        <x:v>4</x:v>
      </x:c>
      <x:c r="D1807" s="6" t="n">
        <x:v>5</x:v>
      </x:c>
      <x:c r="E1807" s="7" t="str">
        <x:v>111003</x:v>
      </x:c>
      <x:c r="F1807" s="7" t="str">
        <x:v>蠢动原核</x:v>
      </x:c>
      <x:c r="G1807" s="6" t="n">
        <x:v>3</x:v>
      </x:c>
      <x:c r="H1807" s="6" t="str">
        <x:v>https://raw.githubusercontent.com/Mar-7th/StarRailRes/dbe8cdfcfb0bf657b9fe1cf92d5537f118ccb487/index_new/cn/light_cone_promotions.json</x:v>
      </x:c>
    </x:row>
    <x:row r="1808" ht="20" customHeight="1">
      <x:c r="A1808" s="6" t="str">
        <x:v>光锥突破</x:v>
      </x:c>
      <x:c r="B1808" s="6" t="str">
        <x:v>20013</x:v>
      </x:c>
      <x:c r="C1808" s="6" t="n">
        <x:v>5</x:v>
      </x:c>
      <x:c r="D1808" s="6" t="n">
        <x:v>6</x:v>
      </x:c>
      <x:c r="E1808" s="7" t="str">
        <x:v>2</x:v>
      </x:c>
      <x:c r="F1808" s="7" t="str">
        <x:v>信用点</x:v>
      </x:c>
      <x:c r="G1808" s="6" t="n">
        <x:v>120000</x:v>
      </x:c>
      <x:c r="H1808" s="6" t="str">
        <x:v>https://raw.githubusercontent.com/Mar-7th/StarRailRes/dbe8cdfcfb0bf657b9fe1cf92d5537f118ccb487/index_new/cn/light_cone_promotions.json</x:v>
      </x:c>
    </x:row>
    <x:row r="1809" ht="20" customHeight="1">
      <x:c r="A1809" s="6" t="str">
        <x:v>光锥突破</x:v>
      </x:c>
      <x:c r="B1809" s="6" t="str">
        <x:v>20013</x:v>
      </x:c>
      <x:c r="C1809" s="6" t="n">
        <x:v>5</x:v>
      </x:c>
      <x:c r="D1809" s="6" t="n">
        <x:v>6</x:v>
      </x:c>
      <x:c r="E1809" s="7" t="str">
        <x:v>110133</x:v>
      </x:c>
      <x:c r="F1809" s="7" t="str">
        <x:v>智识之钥</x:v>
      </x:c>
      <x:c r="G1809" s="6" t="n">
        <x:v>6</x:v>
      </x:c>
      <x:c r="H1809" s="6" t="str">
        <x:v>https://raw.githubusercontent.com/Mar-7th/StarRailRes/dbe8cdfcfb0bf657b9fe1cf92d5537f118ccb487/index_new/cn/light_cone_promotions.json</x:v>
      </x:c>
    </x:row>
    <x:row r="1810" ht="20" customHeight="1">
      <x:c r="A1810" s="6" t="str">
        <x:v>光锥突破</x:v>
      </x:c>
      <x:c r="B1810" s="6" t="str">
        <x:v>20013</x:v>
      </x:c>
      <x:c r="C1810" s="6" t="n">
        <x:v>5</x:v>
      </x:c>
      <x:c r="D1810" s="6" t="n">
        <x:v>6</x:v>
      </x:c>
      <x:c r="E1810" s="7" t="str">
        <x:v>111003</x:v>
      </x:c>
      <x:c r="F1810" s="7" t="str">
        <x:v>蠢动原核</x:v>
      </x:c>
      <x:c r="G1810" s="6" t="n">
        <x:v>5</x:v>
      </x:c>
      <x:c r="H1810" s="6" t="str">
        <x:v>https://raw.githubusercontent.com/Mar-7th/StarRailRes/dbe8cdfcfb0bf657b9fe1cf92d5537f118ccb487/index_new/cn/light_cone_promotions.json</x:v>
      </x:c>
    </x:row>
    <x:row r="1811" ht="20" customHeight="1">
      <x:c r="A1811" s="6" t="str">
        <x:v>光锥突破</x:v>
      </x:c>
      <x:c r="B1811" s="6" t="str">
        <x:v>20014</x:v>
      </x:c>
      <x:c r="C1811" s="6" t="n">
        <x:v>0</x:v>
      </x:c>
      <x:c r="D1811" s="6" t="n">
        <x:v>1</x:v>
      </x:c>
      <x:c r="E1811" s="7" t="str">
        <x:v>2</x:v>
      </x:c>
      <x:c r="F1811" s="7" t="str">
        <x:v>信用点</x:v>
      </x:c>
      <x:c r="G1811" s="6" t="n">
        <x:v>3000</x:v>
      </x:c>
      <x:c r="H1811" s="6" t="str">
        <x:v>https://raw.githubusercontent.com/Mar-7th/StarRailRes/dbe8cdfcfb0bf657b9fe1cf92d5537f118ccb487/index_new/cn/light_cone_promotions.json</x:v>
      </x:c>
    </x:row>
    <x:row r="1812" ht="20" customHeight="1">
      <x:c r="A1812" s="6" t="str">
        <x:v>光锥突破</x:v>
      </x:c>
      <x:c r="B1812" s="6" t="str">
        <x:v>20014</x:v>
      </x:c>
      <x:c r="C1812" s="6" t="n">
        <x:v>0</x:v>
      </x:c>
      <x:c r="D1812" s="6" t="n">
        <x:v>1</x:v>
      </x:c>
      <x:c r="E1812" s="7" t="str">
        <x:v>112011</x:v>
      </x:c>
      <x:c r="F1812" s="7" t="str">
        <x:v>古代零件</x:v>
      </x:c>
      <x:c r="G1812" s="6" t="n">
        <x:v>4</x:v>
      </x:c>
      <x:c r="H1812" s="6" t="str">
        <x:v>https://raw.githubusercontent.com/Mar-7th/StarRailRes/dbe8cdfcfb0bf657b9fe1cf92d5537f118ccb487/index_new/cn/light_cone_promotions.json</x:v>
      </x:c>
    </x:row>
    <x:row r="1813" ht="20" customHeight="1">
      <x:c r="A1813" s="6" t="str">
        <x:v>光锥突破</x:v>
      </x:c>
      <x:c r="B1813" s="6" t="str">
        <x:v>20014</x:v>
      </x:c>
      <x:c r="C1813" s="6" t="n">
        <x:v>1</x:v>
      </x:c>
      <x:c r="D1813" s="6" t="n">
        <x:v>2</x:v>
      </x:c>
      <x:c r="E1813" s="7" t="str">
        <x:v>2</x:v>
      </x:c>
      <x:c r="F1813" s="7" t="str">
        <x:v>信用点</x:v>
      </x:c>
      <x:c r="G1813" s="6" t="n">
        <x:v>6000</x:v>
      </x:c>
      <x:c r="H1813" s="6" t="str">
        <x:v>https://raw.githubusercontent.com/Mar-7th/StarRailRes/dbe8cdfcfb0bf657b9fe1cf92d5537f118ccb487/index_new/cn/light_cone_promotions.json</x:v>
      </x:c>
    </x:row>
    <x:row r="1814" ht="20" customHeight="1">
      <x:c r="A1814" s="6" t="str">
        <x:v>光锥突破</x:v>
      </x:c>
      <x:c r="B1814" s="6" t="str">
        <x:v>20014</x:v>
      </x:c>
      <x:c r="C1814" s="6" t="n">
        <x:v>1</x:v>
      </x:c>
      <x:c r="D1814" s="6" t="n">
        <x:v>2</x:v>
      </x:c>
      <x:c r="E1814" s="7" t="str">
        <x:v>110121</x:v>
      </x:c>
      <x:c r="F1814" s="7" t="str">
        <x:v>猎兽之矢</x:v>
      </x:c>
      <x:c r="G1814" s="6" t="n">
        <x:v>2</x:v>
      </x:c>
      <x:c r="H1814" s="6" t="str">
        <x:v>https://raw.githubusercontent.com/Mar-7th/StarRailRes/dbe8cdfcfb0bf657b9fe1cf92d5537f118ccb487/index_new/cn/light_cone_promotions.json</x:v>
      </x:c>
    </x:row>
    <x:row r="1815" ht="20" customHeight="1">
      <x:c r="A1815" s="6" t="str">
        <x:v>光锥突破</x:v>
      </x:c>
      <x:c r="B1815" s="6" t="str">
        <x:v>20014</x:v>
      </x:c>
      <x:c r="C1815" s="6" t="n">
        <x:v>1</x:v>
      </x:c>
      <x:c r="D1815" s="6" t="n">
        <x:v>2</x:v>
      </x:c>
      <x:c r="E1815" s="7" t="str">
        <x:v>112011</x:v>
      </x:c>
      <x:c r="F1815" s="7" t="str">
        <x:v>古代零件</x:v>
      </x:c>
      <x:c r="G1815" s="6" t="n">
        <x:v>8</x:v>
      </x:c>
      <x:c r="H1815" s="6" t="str">
        <x:v>https://raw.githubusercontent.com/Mar-7th/StarRailRes/dbe8cdfcfb0bf657b9fe1cf92d5537f118ccb487/index_new/cn/light_cone_promotions.json</x:v>
      </x:c>
    </x:row>
    <x:row r="1816" ht="20" customHeight="1">
      <x:c r="A1816" s="6" t="str">
        <x:v>光锥突破</x:v>
      </x:c>
      <x:c r="B1816" s="6" t="str">
        <x:v>20014</x:v>
      </x:c>
      <x:c r="C1816" s="6" t="n">
        <x:v>2</x:v>
      </x:c>
      <x:c r="D1816" s="6" t="n">
        <x:v>3</x:v>
      </x:c>
      <x:c r="E1816" s="7" t="str">
        <x:v>2</x:v>
      </x:c>
      <x:c r="F1816" s="7" t="str">
        <x:v>信用点</x:v>
      </x:c>
      <x:c r="G1816" s="6" t="n">
        <x:v>12000</x:v>
      </x:c>
      <x:c r="H1816" s="6" t="str">
        <x:v>https://raw.githubusercontent.com/Mar-7th/StarRailRes/dbe8cdfcfb0bf657b9fe1cf92d5537f118ccb487/index_new/cn/light_cone_promotions.json</x:v>
      </x:c>
    </x:row>
    <x:row r="1817" ht="20" customHeight="1">
      <x:c r="A1817" s="6" t="str">
        <x:v>光锥突破</x:v>
      </x:c>
      <x:c r="B1817" s="6" t="str">
        <x:v>20014</x:v>
      </x:c>
      <x:c r="C1817" s="6" t="n">
        <x:v>2</x:v>
      </x:c>
      <x:c r="D1817" s="6" t="n">
        <x:v>3</x:v>
      </x:c>
      <x:c r="E1817" s="7" t="str">
        <x:v>110122</x:v>
      </x:c>
      <x:c r="F1817" s="7" t="str">
        <x:v>屠魔之矢</x:v>
      </x:c>
      <x:c r="G1817" s="6" t="n">
        <x:v>2</x:v>
      </x:c>
      <x:c r="H1817" s="6" t="str">
        <x:v>https://raw.githubusercontent.com/Mar-7th/StarRailRes/dbe8cdfcfb0bf657b9fe1cf92d5537f118ccb487/index_new/cn/light_cone_promotions.json</x:v>
      </x:c>
    </x:row>
    <x:row r="1818" ht="20" customHeight="1">
      <x:c r="A1818" s="6" t="str">
        <x:v>光锥突破</x:v>
      </x:c>
      <x:c r="B1818" s="6" t="str">
        <x:v>20014</x:v>
      </x:c>
      <x:c r="C1818" s="6" t="n">
        <x:v>2</x:v>
      </x:c>
      <x:c r="D1818" s="6" t="n">
        <x:v>3</x:v>
      </x:c>
      <x:c r="E1818" s="7" t="str">
        <x:v>112012</x:v>
      </x:c>
      <x:c r="F1818" s="7" t="str">
        <x:v>古代转轴</x:v>
      </x:c>
      <x:c r="G1818" s="6" t="n">
        <x:v>4</x:v>
      </x:c>
      <x:c r="H1818" s="6" t="str">
        <x:v>https://raw.githubusercontent.com/Mar-7th/StarRailRes/dbe8cdfcfb0bf657b9fe1cf92d5537f118ccb487/index_new/cn/light_cone_promotions.json</x:v>
      </x:c>
    </x:row>
    <x:row r="1819" ht="20" customHeight="1">
      <x:c r="A1819" s="6" t="str">
        <x:v>光锥突破</x:v>
      </x:c>
      <x:c r="B1819" s="6" t="str">
        <x:v>20014</x:v>
      </x:c>
      <x:c r="C1819" s="6" t="n">
        <x:v>3</x:v>
      </x:c>
      <x:c r="D1819" s="6" t="n">
        <x:v>4</x:v>
      </x:c>
      <x:c r="E1819" s="7" t="str">
        <x:v>2</x:v>
      </x:c>
      <x:c r="F1819" s="7" t="str">
        <x:v>信用点</x:v>
      </x:c>
      <x:c r="G1819" s="6" t="n">
        <x:v>30000</x:v>
      </x:c>
      <x:c r="H1819" s="6" t="str">
        <x:v>https://raw.githubusercontent.com/Mar-7th/StarRailRes/dbe8cdfcfb0bf657b9fe1cf92d5537f118ccb487/index_new/cn/light_cone_promotions.json</x:v>
      </x:c>
    </x:row>
    <x:row r="1820" ht="20" customHeight="1">
      <x:c r="A1820" s="6" t="str">
        <x:v>光锥突破</x:v>
      </x:c>
      <x:c r="B1820" s="6" t="str">
        <x:v>20014</x:v>
      </x:c>
      <x:c r="C1820" s="6" t="n">
        <x:v>3</x:v>
      </x:c>
      <x:c r="D1820" s="6" t="n">
        <x:v>4</x:v>
      </x:c>
      <x:c r="E1820" s="7" t="str">
        <x:v>110122</x:v>
      </x:c>
      <x:c r="F1820" s="7" t="str">
        <x:v>屠魔之矢</x:v>
      </x:c>
      <x:c r="G1820" s="6" t="n">
        <x:v>4</x:v>
      </x:c>
      <x:c r="H1820" s="6" t="str">
        <x:v>https://raw.githubusercontent.com/Mar-7th/StarRailRes/dbe8cdfcfb0bf657b9fe1cf92d5537f118ccb487/index_new/cn/light_cone_promotions.json</x:v>
      </x:c>
    </x:row>
    <x:row r="1821" ht="20" customHeight="1">
      <x:c r="A1821" s="6" t="str">
        <x:v>光锥突破</x:v>
      </x:c>
      <x:c r="B1821" s="6" t="str">
        <x:v>20014</x:v>
      </x:c>
      <x:c r="C1821" s="6" t="n">
        <x:v>3</x:v>
      </x:c>
      <x:c r="D1821" s="6" t="n">
        <x:v>4</x:v>
      </x:c>
      <x:c r="E1821" s="7" t="str">
        <x:v>112012</x:v>
      </x:c>
      <x:c r="F1821" s="7" t="str">
        <x:v>古代转轴</x:v>
      </x:c>
      <x:c r="G1821" s="6" t="n">
        <x:v>6</x:v>
      </x:c>
      <x:c r="H1821" s="6" t="str">
        <x:v>https://raw.githubusercontent.com/Mar-7th/StarRailRes/dbe8cdfcfb0bf657b9fe1cf92d5537f118ccb487/index_new/cn/light_cone_promotions.json</x:v>
      </x:c>
    </x:row>
    <x:row r="1822" ht="20" customHeight="1">
      <x:c r="A1822" s="6" t="str">
        <x:v>光锥突破</x:v>
      </x:c>
      <x:c r="B1822" s="6" t="str">
        <x:v>20014</x:v>
      </x:c>
      <x:c r="C1822" s="6" t="n">
        <x:v>4</x:v>
      </x:c>
      <x:c r="D1822" s="6" t="n">
        <x:v>5</x:v>
      </x:c>
      <x:c r="E1822" s="7" t="str">
        <x:v>2</x:v>
      </x:c>
      <x:c r="F1822" s="7" t="str">
        <x:v>信用点</x:v>
      </x:c>
      <x:c r="G1822" s="6" t="n">
        <x:v>60000</x:v>
      </x:c>
      <x:c r="H1822" s="6" t="str">
        <x:v>https://raw.githubusercontent.com/Mar-7th/StarRailRes/dbe8cdfcfb0bf657b9fe1cf92d5537f118ccb487/index_new/cn/light_cone_promotions.json</x:v>
      </x:c>
    </x:row>
    <x:row r="1823" ht="20" customHeight="1">
      <x:c r="A1823" s="6" t="str">
        <x:v>光锥突破</x:v>
      </x:c>
      <x:c r="B1823" s="6" t="str">
        <x:v>20014</x:v>
      </x:c>
      <x:c r="C1823" s="6" t="n">
        <x:v>4</x:v>
      </x:c>
      <x:c r="D1823" s="6" t="n">
        <x:v>5</x:v>
      </x:c>
      <x:c r="E1823" s="7" t="str">
        <x:v>110123</x:v>
      </x:c>
      <x:c r="F1823" s="7" t="str">
        <x:v>逐星之矢</x:v>
      </x:c>
      <x:c r="G1823" s="6" t="n">
        <x:v>3</x:v>
      </x:c>
      <x:c r="H1823" s="6" t="str">
        <x:v>https://raw.githubusercontent.com/Mar-7th/StarRailRes/dbe8cdfcfb0bf657b9fe1cf92d5537f118ccb487/index_new/cn/light_cone_promotions.json</x:v>
      </x:c>
    </x:row>
    <x:row r="1824" ht="20" customHeight="1">
      <x:c r="A1824" s="6" t="str">
        <x:v>光锥突破</x:v>
      </x:c>
      <x:c r="B1824" s="6" t="str">
        <x:v>20014</x:v>
      </x:c>
      <x:c r="C1824" s="6" t="n">
        <x:v>4</x:v>
      </x:c>
      <x:c r="D1824" s="6" t="n">
        <x:v>5</x:v>
      </x:c>
      <x:c r="E1824" s="7" t="str">
        <x:v>112013</x:v>
      </x:c>
      <x:c r="F1824" s="7" t="str">
        <x:v>古代引擎</x:v>
      </x:c>
      <x:c r="G1824" s="6" t="n">
        <x:v>3</x:v>
      </x:c>
      <x:c r="H1824" s="6" t="str">
        <x:v>https://raw.githubusercontent.com/Mar-7th/StarRailRes/dbe8cdfcfb0bf657b9fe1cf92d5537f118ccb487/index_new/cn/light_cone_promotions.json</x:v>
      </x:c>
    </x:row>
    <x:row r="1825" ht="20" customHeight="1">
      <x:c r="A1825" s="6" t="str">
        <x:v>光锥突破</x:v>
      </x:c>
      <x:c r="B1825" s="6" t="str">
        <x:v>20014</x:v>
      </x:c>
      <x:c r="C1825" s="6" t="n">
        <x:v>5</x:v>
      </x:c>
      <x:c r="D1825" s="6" t="n">
        <x:v>6</x:v>
      </x:c>
      <x:c r="E1825" s="7" t="str">
        <x:v>2</x:v>
      </x:c>
      <x:c r="F1825" s="7" t="str">
        <x:v>信用点</x:v>
      </x:c>
      <x:c r="G1825" s="6" t="n">
        <x:v>120000</x:v>
      </x:c>
      <x:c r="H1825" s="6" t="str">
        <x:v>https://raw.githubusercontent.com/Mar-7th/StarRailRes/dbe8cdfcfb0bf657b9fe1cf92d5537f118ccb487/index_new/cn/light_cone_promotions.json</x:v>
      </x:c>
    </x:row>
    <x:row r="1826" ht="20" customHeight="1">
      <x:c r="A1826" s="6" t="str">
        <x:v>光锥突破</x:v>
      </x:c>
      <x:c r="B1826" s="6" t="str">
        <x:v>20014</x:v>
      </x:c>
      <x:c r="C1826" s="6" t="n">
        <x:v>5</x:v>
      </x:c>
      <x:c r="D1826" s="6" t="n">
        <x:v>6</x:v>
      </x:c>
      <x:c r="E1826" s="7" t="str">
        <x:v>110123</x:v>
      </x:c>
      <x:c r="F1826" s="7" t="str">
        <x:v>逐星之矢</x:v>
      </x:c>
      <x:c r="G1826" s="6" t="n">
        <x:v>6</x:v>
      </x:c>
      <x:c r="H1826" s="6" t="str">
        <x:v>https://raw.githubusercontent.com/Mar-7th/StarRailRes/dbe8cdfcfb0bf657b9fe1cf92d5537f118ccb487/index_new/cn/light_cone_promotions.json</x:v>
      </x:c>
    </x:row>
    <x:row r="1827" ht="20" customHeight="1">
      <x:c r="A1827" s="6" t="str">
        <x:v>光锥突破</x:v>
      </x:c>
      <x:c r="B1827" s="6" t="str">
        <x:v>20014</x:v>
      </x:c>
      <x:c r="C1827" s="6" t="n">
        <x:v>5</x:v>
      </x:c>
      <x:c r="D1827" s="6" t="n">
        <x:v>6</x:v>
      </x:c>
      <x:c r="E1827" s="7" t="str">
        <x:v>112013</x:v>
      </x:c>
      <x:c r="F1827" s="7" t="str">
        <x:v>古代引擎</x:v>
      </x:c>
      <x:c r="G1827" s="6" t="n">
        <x:v>5</x:v>
      </x:c>
      <x:c r="H1827" s="6" t="str">
        <x:v>https://raw.githubusercontent.com/Mar-7th/StarRailRes/dbe8cdfcfb0bf657b9fe1cf92d5537f118ccb487/index_new/cn/light_cone_promotions.json</x:v>
      </x:c>
    </x:row>
    <x:row r="1828" ht="20" customHeight="1">
      <x:c r="A1828" s="6" t="str">
        <x:v>光锥突破</x:v>
      </x:c>
      <x:c r="B1828" s="6" t="str">
        <x:v>20015</x:v>
      </x:c>
      <x:c r="C1828" s="6" t="n">
        <x:v>0</x:v>
      </x:c>
      <x:c r="D1828" s="6" t="n">
        <x:v>1</x:v>
      </x:c>
      <x:c r="E1828" s="7" t="str">
        <x:v>2</x:v>
      </x:c>
      <x:c r="F1828" s="7" t="str">
        <x:v>信用点</x:v>
      </x:c>
      <x:c r="G1828" s="6" t="n">
        <x:v>3000</x:v>
      </x:c>
      <x:c r="H1828" s="6" t="str">
        <x:v>https://raw.githubusercontent.com/Mar-7th/StarRailRes/dbe8cdfcfb0bf657b9fe1cf92d5537f118ccb487/index_new/cn/light_cone_promotions.json</x:v>
      </x:c>
    </x:row>
    <x:row r="1829" ht="20" customHeight="1">
      <x:c r="A1829" s="6" t="str">
        <x:v>光锥突破</x:v>
      </x:c>
      <x:c r="B1829" s="6" t="str">
        <x:v>20015</x:v>
      </x:c>
      <x:c r="C1829" s="6" t="n">
        <x:v>0</x:v>
      </x:c>
      <x:c r="D1829" s="6" t="n">
        <x:v>1</x:v>
      </x:c>
      <x:c r="E1829" s="7" t="str">
        <x:v>113001</x:v>
      </x:c>
      <x:c r="F1829" s="7" t="str">
        <x:v>永寿幼芽</x:v>
      </x:c>
      <x:c r="G1829" s="6" t="n">
        <x:v>4</x:v>
      </x:c>
      <x:c r="H1829" s="6" t="str">
        <x:v>https://raw.githubusercontent.com/Mar-7th/StarRailRes/dbe8cdfcfb0bf657b9fe1cf92d5537f118ccb487/index_new/cn/light_cone_promotions.json</x:v>
      </x:c>
    </x:row>
    <x:row r="1830" ht="20" customHeight="1">
      <x:c r="A1830" s="6" t="str">
        <x:v>光锥突破</x:v>
      </x:c>
      <x:c r="B1830" s="6" t="str">
        <x:v>20015</x:v>
      </x:c>
      <x:c r="C1830" s="6" t="n">
        <x:v>1</x:v>
      </x:c>
      <x:c r="D1830" s="6" t="n">
        <x:v>2</x:v>
      </x:c>
      <x:c r="E1830" s="7" t="str">
        <x:v>2</x:v>
      </x:c>
      <x:c r="F1830" s="7" t="str">
        <x:v>信用点</x:v>
      </x:c>
      <x:c r="G1830" s="6" t="n">
        <x:v>6000</x:v>
      </x:c>
      <x:c r="H1830" s="6" t="str">
        <x:v>https://raw.githubusercontent.com/Mar-7th/StarRailRes/dbe8cdfcfb0bf657b9fe1cf92d5537f118ccb487/index_new/cn/light_cone_promotions.json</x:v>
      </x:c>
    </x:row>
    <x:row r="1831" ht="20" customHeight="1">
      <x:c r="A1831" s="6" t="str">
        <x:v>光锥突破</x:v>
      </x:c>
      <x:c r="B1831" s="6" t="str">
        <x:v>20015</x:v>
      </x:c>
      <x:c r="C1831" s="6" t="n">
        <x:v>1</x:v>
      </x:c>
      <x:c r="D1831" s="6" t="n">
        <x:v>2</x:v>
      </x:c>
      <x:c r="E1831" s="7" t="str">
        <x:v>110171</x:v>
      </x:c>
      <x:c r="F1831" s="7" t="str">
        <x:v>丰饶之种</x:v>
      </x:c>
      <x:c r="G1831" s="6" t="n">
        <x:v>2</x:v>
      </x:c>
      <x:c r="H1831" s="6" t="str">
        <x:v>https://raw.githubusercontent.com/Mar-7th/StarRailRes/dbe8cdfcfb0bf657b9fe1cf92d5537f118ccb487/index_new/cn/light_cone_promotions.json</x:v>
      </x:c>
    </x:row>
    <x:row r="1832" ht="20" customHeight="1">
      <x:c r="A1832" s="6" t="str">
        <x:v>光锥突破</x:v>
      </x:c>
      <x:c r="B1832" s="6" t="str">
        <x:v>20015</x:v>
      </x:c>
      <x:c r="C1832" s="6" t="n">
        <x:v>1</x:v>
      </x:c>
      <x:c r="D1832" s="6" t="n">
        <x:v>2</x:v>
      </x:c>
      <x:c r="E1832" s="7" t="str">
        <x:v>113001</x:v>
      </x:c>
      <x:c r="F1832" s="7" t="str">
        <x:v>永寿幼芽</x:v>
      </x:c>
      <x:c r="G1832" s="6" t="n">
        <x:v>8</x:v>
      </x:c>
      <x:c r="H1832" s="6" t="str">
        <x:v>https://raw.githubusercontent.com/Mar-7th/StarRailRes/dbe8cdfcfb0bf657b9fe1cf92d5537f118ccb487/index_new/cn/light_cone_promotions.json</x:v>
      </x:c>
    </x:row>
    <x:row r="1833" ht="20" customHeight="1">
      <x:c r="A1833" s="6" t="str">
        <x:v>光锥突破</x:v>
      </x:c>
      <x:c r="B1833" s="6" t="str">
        <x:v>20015</x:v>
      </x:c>
      <x:c r="C1833" s="6" t="n">
        <x:v>2</x:v>
      </x:c>
      <x:c r="D1833" s="6" t="n">
        <x:v>3</x:v>
      </x:c>
      <x:c r="E1833" s="7" t="str">
        <x:v>2</x:v>
      </x:c>
      <x:c r="F1833" s="7" t="str">
        <x:v>信用点</x:v>
      </x:c>
      <x:c r="G1833" s="6" t="n">
        <x:v>12000</x:v>
      </x:c>
      <x:c r="H1833" s="6" t="str">
        <x:v>https://raw.githubusercontent.com/Mar-7th/StarRailRes/dbe8cdfcfb0bf657b9fe1cf92d5537f118ccb487/index_new/cn/light_cone_promotions.json</x:v>
      </x:c>
    </x:row>
    <x:row r="1834" ht="20" customHeight="1">
      <x:c r="A1834" s="6" t="str">
        <x:v>光锥突破</x:v>
      </x:c>
      <x:c r="B1834" s="6" t="str">
        <x:v>20015</x:v>
      </x:c>
      <x:c r="C1834" s="6" t="n">
        <x:v>2</x:v>
      </x:c>
      <x:c r="D1834" s="6" t="n">
        <x:v>3</x:v>
      </x:c>
      <x:c r="E1834" s="7" t="str">
        <x:v>110172</x:v>
      </x:c>
      <x:c r="F1834" s="7" t="str">
        <x:v>生命之芽</x:v>
      </x:c>
      <x:c r="G1834" s="6" t="n">
        <x:v>2</x:v>
      </x:c>
      <x:c r="H1834" s="6" t="str">
        <x:v>https://raw.githubusercontent.com/Mar-7th/StarRailRes/dbe8cdfcfb0bf657b9fe1cf92d5537f118ccb487/index_new/cn/light_cone_promotions.json</x:v>
      </x:c>
    </x:row>
    <x:row r="1835" ht="20" customHeight="1">
      <x:c r="A1835" s="6" t="str">
        <x:v>光锥突破</x:v>
      </x:c>
      <x:c r="B1835" s="6" t="str">
        <x:v>20015</x:v>
      </x:c>
      <x:c r="C1835" s="6" t="n">
        <x:v>2</x:v>
      </x:c>
      <x:c r="D1835" s="6" t="n">
        <x:v>3</x:v>
      </x:c>
      <x:c r="E1835" s="7" t="str">
        <x:v>113002</x:v>
      </x:c>
      <x:c r="F1835" s="7" t="str">
        <x:v>永寿天华</x:v>
      </x:c>
      <x:c r="G1835" s="6" t="n">
        <x:v>4</x:v>
      </x:c>
      <x:c r="H1835" s="6" t="str">
        <x:v>https://raw.githubusercontent.com/Mar-7th/StarRailRes/dbe8cdfcfb0bf657b9fe1cf92d5537f118ccb487/index_new/cn/light_cone_promotions.json</x:v>
      </x:c>
    </x:row>
    <x:row r="1836" ht="20" customHeight="1">
      <x:c r="A1836" s="6" t="str">
        <x:v>光锥突破</x:v>
      </x:c>
      <x:c r="B1836" s="6" t="str">
        <x:v>20015</x:v>
      </x:c>
      <x:c r="C1836" s="6" t="n">
        <x:v>3</x:v>
      </x:c>
      <x:c r="D1836" s="6" t="n">
        <x:v>4</x:v>
      </x:c>
      <x:c r="E1836" s="7" t="str">
        <x:v>2</x:v>
      </x:c>
      <x:c r="F1836" s="7" t="str">
        <x:v>信用点</x:v>
      </x:c>
      <x:c r="G1836" s="6" t="n">
        <x:v>30000</x:v>
      </x:c>
      <x:c r="H1836" s="6" t="str">
        <x:v>https://raw.githubusercontent.com/Mar-7th/StarRailRes/dbe8cdfcfb0bf657b9fe1cf92d5537f118ccb487/index_new/cn/light_cone_promotions.json</x:v>
      </x:c>
    </x:row>
    <x:row r="1837" ht="20" customHeight="1">
      <x:c r="A1837" s="6" t="str">
        <x:v>光锥突破</x:v>
      </x:c>
      <x:c r="B1837" s="6" t="str">
        <x:v>20015</x:v>
      </x:c>
      <x:c r="C1837" s="6" t="n">
        <x:v>3</x:v>
      </x:c>
      <x:c r="D1837" s="6" t="n">
        <x:v>4</x:v>
      </x:c>
      <x:c r="E1837" s="7" t="str">
        <x:v>110172</x:v>
      </x:c>
      <x:c r="F1837" s="7" t="str">
        <x:v>生命之芽</x:v>
      </x:c>
      <x:c r="G1837" s="6" t="n">
        <x:v>4</x:v>
      </x:c>
      <x:c r="H1837" s="6" t="str">
        <x:v>https://raw.githubusercontent.com/Mar-7th/StarRailRes/dbe8cdfcfb0bf657b9fe1cf92d5537f118ccb487/index_new/cn/light_cone_promotions.json</x:v>
      </x:c>
    </x:row>
    <x:row r="1838" ht="20" customHeight="1">
      <x:c r="A1838" s="6" t="str">
        <x:v>光锥突破</x:v>
      </x:c>
      <x:c r="B1838" s="6" t="str">
        <x:v>20015</x:v>
      </x:c>
      <x:c r="C1838" s="6" t="n">
        <x:v>3</x:v>
      </x:c>
      <x:c r="D1838" s="6" t="n">
        <x:v>4</x:v>
      </x:c>
      <x:c r="E1838" s="7" t="str">
        <x:v>113002</x:v>
      </x:c>
      <x:c r="F1838" s="7" t="str">
        <x:v>永寿天华</x:v>
      </x:c>
      <x:c r="G1838" s="6" t="n">
        <x:v>6</x:v>
      </x:c>
      <x:c r="H1838" s="6" t="str">
        <x:v>https://raw.githubusercontent.com/Mar-7th/StarRailRes/dbe8cdfcfb0bf657b9fe1cf92d5537f118ccb487/index_new/cn/light_cone_promotions.json</x:v>
      </x:c>
    </x:row>
    <x:row r="1839" ht="20" customHeight="1">
      <x:c r="A1839" s="6" t="str">
        <x:v>光锥突破</x:v>
      </x:c>
      <x:c r="B1839" s="6" t="str">
        <x:v>20015</x:v>
      </x:c>
      <x:c r="C1839" s="6" t="n">
        <x:v>4</x:v>
      </x:c>
      <x:c r="D1839" s="6" t="n">
        <x:v>5</x:v>
      </x:c>
      <x:c r="E1839" s="7" t="str">
        <x:v>2</x:v>
      </x:c>
      <x:c r="F1839" s="7" t="str">
        <x:v>信用点</x:v>
      </x:c>
      <x:c r="G1839" s="6" t="n">
        <x:v>60000</x:v>
      </x:c>
      <x:c r="H1839" s="6" t="str">
        <x:v>https://raw.githubusercontent.com/Mar-7th/StarRailRes/dbe8cdfcfb0bf657b9fe1cf92d5537f118ccb487/index_new/cn/light_cone_promotions.json</x:v>
      </x:c>
    </x:row>
    <x:row r="1840" ht="20" customHeight="1">
      <x:c r="A1840" s="6" t="str">
        <x:v>光锥突破</x:v>
      </x:c>
      <x:c r="B1840" s="6" t="str">
        <x:v>20015</x:v>
      </x:c>
      <x:c r="C1840" s="6" t="n">
        <x:v>4</x:v>
      </x:c>
      <x:c r="D1840" s="6" t="n">
        <x:v>5</x:v>
      </x:c>
      <x:c r="E1840" s="7" t="str">
        <x:v>110173</x:v>
      </x:c>
      <x:c r="F1840" s="7" t="str">
        <x:v>永恒之花</x:v>
      </x:c>
      <x:c r="G1840" s="6" t="n">
        <x:v>3</x:v>
      </x:c>
      <x:c r="H1840" s="6" t="str">
        <x:v>https://raw.githubusercontent.com/Mar-7th/StarRailRes/dbe8cdfcfb0bf657b9fe1cf92d5537f118ccb487/index_new/cn/light_cone_promotions.json</x:v>
      </x:c>
    </x:row>
    <x:row r="1841" ht="20" customHeight="1">
      <x:c r="A1841" s="6" t="str">
        <x:v>光锥突破</x:v>
      </x:c>
      <x:c r="B1841" s="6" t="str">
        <x:v>20015</x:v>
      </x:c>
      <x:c r="C1841" s="6" t="n">
        <x:v>4</x:v>
      </x:c>
      <x:c r="D1841" s="6" t="n">
        <x:v>5</x:v>
      </x:c>
      <x:c r="E1841" s="7" t="str">
        <x:v>113003</x:v>
      </x:c>
      <x:c r="F1841" s="7" t="str">
        <x:v>永寿荣枝</x:v>
      </x:c>
      <x:c r="G1841" s="6" t="n">
        <x:v>3</x:v>
      </x:c>
      <x:c r="H1841" s="6" t="str">
        <x:v>https://raw.githubusercontent.com/Mar-7th/StarRailRes/dbe8cdfcfb0bf657b9fe1cf92d5537f118ccb487/index_new/cn/light_cone_promotions.json</x:v>
      </x:c>
    </x:row>
    <x:row r="1842" ht="20" customHeight="1">
      <x:c r="A1842" s="6" t="str">
        <x:v>光锥突破</x:v>
      </x:c>
      <x:c r="B1842" s="6" t="str">
        <x:v>20015</x:v>
      </x:c>
      <x:c r="C1842" s="6" t="n">
        <x:v>5</x:v>
      </x:c>
      <x:c r="D1842" s="6" t="n">
        <x:v>6</x:v>
      </x:c>
      <x:c r="E1842" s="7" t="str">
        <x:v>2</x:v>
      </x:c>
      <x:c r="F1842" s="7" t="str">
        <x:v>信用点</x:v>
      </x:c>
      <x:c r="G1842" s="6" t="n">
        <x:v>120000</x:v>
      </x:c>
      <x:c r="H1842" s="6" t="str">
        <x:v>https://raw.githubusercontent.com/Mar-7th/StarRailRes/dbe8cdfcfb0bf657b9fe1cf92d5537f118ccb487/index_new/cn/light_cone_promotions.json</x:v>
      </x:c>
    </x:row>
    <x:row r="1843" ht="20" customHeight="1">
      <x:c r="A1843" s="6" t="str">
        <x:v>光锥突破</x:v>
      </x:c>
      <x:c r="B1843" s="6" t="str">
        <x:v>20015</x:v>
      </x:c>
      <x:c r="C1843" s="6" t="n">
        <x:v>5</x:v>
      </x:c>
      <x:c r="D1843" s="6" t="n">
        <x:v>6</x:v>
      </x:c>
      <x:c r="E1843" s="7" t="str">
        <x:v>110173</x:v>
      </x:c>
      <x:c r="F1843" s="7" t="str">
        <x:v>永恒之花</x:v>
      </x:c>
      <x:c r="G1843" s="6" t="n">
        <x:v>6</x:v>
      </x:c>
      <x:c r="H1843" s="6" t="str">
        <x:v>https://raw.githubusercontent.com/Mar-7th/StarRailRes/dbe8cdfcfb0bf657b9fe1cf92d5537f118ccb487/index_new/cn/light_cone_promotions.json</x:v>
      </x:c>
    </x:row>
    <x:row r="1844" ht="20" customHeight="1">
      <x:c r="A1844" s="6" t="str">
        <x:v>光锥突破</x:v>
      </x:c>
      <x:c r="B1844" s="6" t="str">
        <x:v>20015</x:v>
      </x:c>
      <x:c r="C1844" s="6" t="n">
        <x:v>5</x:v>
      </x:c>
      <x:c r="D1844" s="6" t="n">
        <x:v>6</x:v>
      </x:c>
      <x:c r="E1844" s="7" t="str">
        <x:v>113003</x:v>
      </x:c>
      <x:c r="F1844" s="7" t="str">
        <x:v>永寿荣枝</x:v>
      </x:c>
      <x:c r="G1844" s="6" t="n">
        <x:v>5</x:v>
      </x:c>
      <x:c r="H1844" s="6" t="str">
        <x:v>https://raw.githubusercontent.com/Mar-7th/StarRailRes/dbe8cdfcfb0bf657b9fe1cf92d5537f118ccb487/index_new/cn/light_cone_promotions.json</x:v>
      </x:c>
    </x:row>
    <x:row r="1845" ht="20" customHeight="1">
      <x:c r="A1845" s="6" t="str">
        <x:v>光锥突破</x:v>
      </x:c>
      <x:c r="B1845" s="6" t="str">
        <x:v>20016</x:v>
      </x:c>
      <x:c r="C1845" s="6" t="n">
        <x:v>0</x:v>
      </x:c>
      <x:c r="D1845" s="6" t="n">
        <x:v>1</x:v>
      </x:c>
      <x:c r="E1845" s="7" t="str">
        <x:v>2</x:v>
      </x:c>
      <x:c r="F1845" s="7" t="str">
        <x:v>信用点</x:v>
      </x:c>
      <x:c r="G1845" s="6" t="n">
        <x:v>3000</x:v>
      </x:c>
      <x:c r="H1845" s="6" t="str">
        <x:v>https://raw.githubusercontent.com/Mar-7th/StarRailRes/dbe8cdfcfb0bf657b9fe1cf92d5537f118ccb487/index_new/cn/light_cone_promotions.json</x:v>
      </x:c>
    </x:row>
    <x:row r="1846" ht="20" customHeight="1">
      <x:c r="A1846" s="6" t="str">
        <x:v>光锥突破</x:v>
      </x:c>
      <x:c r="B1846" s="6" t="str">
        <x:v>20016</x:v>
      </x:c>
      <x:c r="C1846" s="6" t="n">
        <x:v>0</x:v>
      </x:c>
      <x:c r="D1846" s="6" t="n">
        <x:v>1</x:v>
      </x:c>
      <x:c r="E1846" s="7" t="str">
        <x:v>112001</x:v>
      </x:c>
      <x:c r="F1846" s="7" t="str">
        <x:v>铁卫扣饰</x:v>
      </x:c>
      <x:c r="G1846" s="6" t="n">
        <x:v>4</x:v>
      </x:c>
      <x:c r="H1846" s="6" t="str">
        <x:v>https://raw.githubusercontent.com/Mar-7th/StarRailRes/dbe8cdfcfb0bf657b9fe1cf92d5537f118ccb487/index_new/cn/light_cone_promotions.json</x:v>
      </x:c>
    </x:row>
    <x:row r="1847" ht="20" customHeight="1">
      <x:c r="A1847" s="6" t="str">
        <x:v>光锥突破</x:v>
      </x:c>
      <x:c r="B1847" s="6" t="str">
        <x:v>20016</x:v>
      </x:c>
      <x:c r="C1847" s="6" t="n">
        <x:v>1</x:v>
      </x:c>
      <x:c r="D1847" s="6" t="n">
        <x:v>2</x:v>
      </x:c>
      <x:c r="E1847" s="7" t="str">
        <x:v>2</x:v>
      </x:c>
      <x:c r="F1847" s="7" t="str">
        <x:v>信用点</x:v>
      </x:c>
      <x:c r="G1847" s="6" t="n">
        <x:v>6000</x:v>
      </x:c>
      <x:c r="H1847" s="6" t="str">
        <x:v>https://raw.githubusercontent.com/Mar-7th/StarRailRes/dbe8cdfcfb0bf657b9fe1cf92d5537f118ccb487/index_new/cn/light_cone_promotions.json</x:v>
      </x:c>
    </x:row>
    <x:row r="1848" ht="20" customHeight="1">
      <x:c r="A1848" s="6" t="str">
        <x:v>光锥突破</x:v>
      </x:c>
      <x:c r="B1848" s="6" t="str">
        <x:v>20016</x:v>
      </x:c>
      <x:c r="C1848" s="6" t="n">
        <x:v>1</x:v>
      </x:c>
      <x:c r="D1848" s="6" t="n">
        <x:v>2</x:v>
      </x:c>
      <x:c r="E1848" s="7" t="str">
        <x:v>110111</x:v>
      </x:c>
      <x:c r="F1848" s="7" t="str">
        <x:v>破碎残刃</x:v>
      </x:c>
      <x:c r="G1848" s="6" t="n">
        <x:v>2</x:v>
      </x:c>
      <x:c r="H1848" s="6" t="str">
        <x:v>https://raw.githubusercontent.com/Mar-7th/StarRailRes/dbe8cdfcfb0bf657b9fe1cf92d5537f118ccb487/index_new/cn/light_cone_promotions.json</x:v>
      </x:c>
    </x:row>
    <x:row r="1849" ht="20" customHeight="1">
      <x:c r="A1849" s="6" t="str">
        <x:v>光锥突破</x:v>
      </x:c>
      <x:c r="B1849" s="6" t="str">
        <x:v>20016</x:v>
      </x:c>
      <x:c r="C1849" s="6" t="n">
        <x:v>1</x:v>
      </x:c>
      <x:c r="D1849" s="6" t="n">
        <x:v>2</x:v>
      </x:c>
      <x:c r="E1849" s="7" t="str">
        <x:v>112001</x:v>
      </x:c>
      <x:c r="F1849" s="7" t="str">
        <x:v>铁卫扣饰</x:v>
      </x:c>
      <x:c r="G1849" s="6" t="n">
        <x:v>8</x:v>
      </x:c>
      <x:c r="H1849" s="6" t="str">
        <x:v>https://raw.githubusercontent.com/Mar-7th/StarRailRes/dbe8cdfcfb0bf657b9fe1cf92d5537f118ccb487/index_new/cn/light_cone_promotions.json</x:v>
      </x:c>
    </x:row>
    <x:row r="1850" ht="20" customHeight="1">
      <x:c r="A1850" s="6" t="str">
        <x:v>光锥突破</x:v>
      </x:c>
      <x:c r="B1850" s="6" t="str">
        <x:v>20016</x:v>
      </x:c>
      <x:c r="C1850" s="6" t="n">
        <x:v>2</x:v>
      </x:c>
      <x:c r="D1850" s="6" t="n">
        <x:v>3</x:v>
      </x:c>
      <x:c r="E1850" s="7" t="str">
        <x:v>2</x:v>
      </x:c>
      <x:c r="F1850" s="7" t="str">
        <x:v>信用点</x:v>
      </x:c>
      <x:c r="G1850" s="6" t="n">
        <x:v>12000</x:v>
      </x:c>
      <x:c r="H1850" s="6" t="str">
        <x:v>https://raw.githubusercontent.com/Mar-7th/StarRailRes/dbe8cdfcfb0bf657b9fe1cf92d5537f118ccb487/index_new/cn/light_cone_promotions.json</x:v>
      </x:c>
    </x:row>
    <x:row r="1851" ht="20" customHeight="1">
      <x:c r="A1851" s="6" t="str">
        <x:v>光锥突破</x:v>
      </x:c>
      <x:c r="B1851" s="6" t="str">
        <x:v>20016</x:v>
      </x:c>
      <x:c r="C1851" s="6" t="n">
        <x:v>2</x:v>
      </x:c>
      <x:c r="D1851" s="6" t="n">
        <x:v>3</x:v>
      </x:c>
      <x:c r="E1851" s="7" t="str">
        <x:v>110112</x:v>
      </x:c>
      <x:c r="F1851" s="7" t="str">
        <x:v>无生残刃</x:v>
      </x:c>
      <x:c r="G1851" s="6" t="n">
        <x:v>2</x:v>
      </x:c>
      <x:c r="H1851" s="6" t="str">
        <x:v>https://raw.githubusercontent.com/Mar-7th/StarRailRes/dbe8cdfcfb0bf657b9fe1cf92d5537f118ccb487/index_new/cn/light_cone_promotions.json</x:v>
      </x:c>
    </x:row>
    <x:row r="1852" ht="20" customHeight="1">
      <x:c r="A1852" s="6" t="str">
        <x:v>光锥突破</x:v>
      </x:c>
      <x:c r="B1852" s="6" t="str">
        <x:v>20016</x:v>
      </x:c>
      <x:c r="C1852" s="6" t="n">
        <x:v>2</x:v>
      </x:c>
      <x:c r="D1852" s="6" t="n">
        <x:v>3</x:v>
      </x:c>
      <x:c r="E1852" s="7" t="str">
        <x:v>112002</x:v>
      </x:c>
      <x:c r="F1852" s="7" t="str">
        <x:v>铁卫军徽</x:v>
      </x:c>
      <x:c r="G1852" s="6" t="n">
        <x:v>4</x:v>
      </x:c>
      <x:c r="H1852" s="6" t="str">
        <x:v>https://raw.githubusercontent.com/Mar-7th/StarRailRes/dbe8cdfcfb0bf657b9fe1cf92d5537f118ccb487/index_new/cn/light_cone_promotions.json</x:v>
      </x:c>
    </x:row>
    <x:row r="1853" ht="20" customHeight="1">
      <x:c r="A1853" s="6" t="str">
        <x:v>光锥突破</x:v>
      </x:c>
      <x:c r="B1853" s="6" t="str">
        <x:v>20016</x:v>
      </x:c>
      <x:c r="C1853" s="6" t="n">
        <x:v>3</x:v>
      </x:c>
      <x:c r="D1853" s="6" t="n">
        <x:v>4</x:v>
      </x:c>
      <x:c r="E1853" s="7" t="str">
        <x:v>2</x:v>
      </x:c>
      <x:c r="F1853" s="7" t="str">
        <x:v>信用点</x:v>
      </x:c>
      <x:c r="G1853" s="6" t="n">
        <x:v>30000</x:v>
      </x:c>
      <x:c r="H1853" s="6" t="str">
        <x:v>https://raw.githubusercontent.com/Mar-7th/StarRailRes/dbe8cdfcfb0bf657b9fe1cf92d5537f118ccb487/index_new/cn/light_cone_promotions.json</x:v>
      </x:c>
    </x:row>
    <x:row r="1854" ht="20" customHeight="1">
      <x:c r="A1854" s="6" t="str">
        <x:v>光锥突破</x:v>
      </x:c>
      <x:c r="B1854" s="6" t="str">
        <x:v>20016</x:v>
      </x:c>
      <x:c r="C1854" s="6" t="n">
        <x:v>3</x:v>
      </x:c>
      <x:c r="D1854" s="6" t="n">
        <x:v>4</x:v>
      </x:c>
      <x:c r="E1854" s="7" t="str">
        <x:v>110112</x:v>
      </x:c>
      <x:c r="F1854" s="7" t="str">
        <x:v>无生残刃</x:v>
      </x:c>
      <x:c r="G1854" s="6" t="n">
        <x:v>4</x:v>
      </x:c>
      <x:c r="H1854" s="6" t="str">
        <x:v>https://raw.githubusercontent.com/Mar-7th/StarRailRes/dbe8cdfcfb0bf657b9fe1cf92d5537f118ccb487/index_new/cn/light_cone_promotions.json</x:v>
      </x:c>
    </x:row>
    <x:row r="1855" ht="20" customHeight="1">
      <x:c r="A1855" s="6" t="str">
        <x:v>光锥突破</x:v>
      </x:c>
      <x:c r="B1855" s="6" t="str">
        <x:v>20016</x:v>
      </x:c>
      <x:c r="C1855" s="6" t="n">
        <x:v>3</x:v>
      </x:c>
      <x:c r="D1855" s="6" t="n">
        <x:v>4</x:v>
      </x:c>
      <x:c r="E1855" s="7" t="str">
        <x:v>112002</x:v>
      </x:c>
      <x:c r="F1855" s="7" t="str">
        <x:v>铁卫军徽</x:v>
      </x:c>
      <x:c r="G1855" s="6" t="n">
        <x:v>6</x:v>
      </x:c>
      <x:c r="H1855" s="6" t="str">
        <x:v>https://raw.githubusercontent.com/Mar-7th/StarRailRes/dbe8cdfcfb0bf657b9fe1cf92d5537f118ccb487/index_new/cn/light_cone_promotions.json</x:v>
      </x:c>
    </x:row>
    <x:row r="1856" ht="20" customHeight="1">
      <x:c r="A1856" s="6" t="str">
        <x:v>光锥突破</x:v>
      </x:c>
      <x:c r="B1856" s="6" t="str">
        <x:v>20016</x:v>
      </x:c>
      <x:c r="C1856" s="6" t="n">
        <x:v>4</x:v>
      </x:c>
      <x:c r="D1856" s="6" t="n">
        <x:v>5</x:v>
      </x:c>
      <x:c r="E1856" s="7" t="str">
        <x:v>2</x:v>
      </x:c>
      <x:c r="F1856" s="7" t="str">
        <x:v>信用点</x:v>
      </x:c>
      <x:c r="G1856" s="6" t="n">
        <x:v>60000</x:v>
      </x:c>
      <x:c r="H1856" s="6" t="str">
        <x:v>https://raw.githubusercontent.com/Mar-7th/StarRailRes/dbe8cdfcfb0bf657b9fe1cf92d5537f118ccb487/index_new/cn/light_cone_promotions.json</x:v>
      </x:c>
    </x:row>
    <x:row r="1857" ht="20" customHeight="1">
      <x:c r="A1857" s="6" t="str">
        <x:v>光锥突破</x:v>
      </x:c>
      <x:c r="B1857" s="6" t="str">
        <x:v>20016</x:v>
      </x:c>
      <x:c r="C1857" s="6" t="n">
        <x:v>4</x:v>
      </x:c>
      <x:c r="D1857" s="6" t="n">
        <x:v>5</x:v>
      </x:c>
      <x:c r="E1857" s="7" t="str">
        <x:v>110113</x:v>
      </x:c>
      <x:c r="F1857" s="7" t="str">
        <x:v>净世残刃</x:v>
      </x:c>
      <x:c r="G1857" s="6" t="n">
        <x:v>3</x:v>
      </x:c>
      <x:c r="H1857" s="6" t="str">
        <x:v>https://raw.githubusercontent.com/Mar-7th/StarRailRes/dbe8cdfcfb0bf657b9fe1cf92d5537f118ccb487/index_new/cn/light_cone_promotions.json</x:v>
      </x:c>
    </x:row>
    <x:row r="1858" ht="20" customHeight="1">
      <x:c r="A1858" s="6" t="str">
        <x:v>光锥突破</x:v>
      </x:c>
      <x:c r="B1858" s="6" t="str">
        <x:v>20016</x:v>
      </x:c>
      <x:c r="C1858" s="6" t="n">
        <x:v>4</x:v>
      </x:c>
      <x:c r="D1858" s="6" t="n">
        <x:v>5</x:v>
      </x:c>
      <x:c r="E1858" s="7" t="str">
        <x:v>112003</x:v>
      </x:c>
      <x:c r="F1858" s="7" t="str">
        <x:v>铁卫勋章</x:v>
      </x:c>
      <x:c r="G1858" s="6" t="n">
        <x:v>3</x:v>
      </x:c>
      <x:c r="H1858" s="6" t="str">
        <x:v>https://raw.githubusercontent.com/Mar-7th/StarRailRes/dbe8cdfcfb0bf657b9fe1cf92d5537f118ccb487/index_new/cn/light_cone_promotions.json</x:v>
      </x:c>
    </x:row>
    <x:row r="1859" ht="20" customHeight="1">
      <x:c r="A1859" s="6" t="str">
        <x:v>光锥突破</x:v>
      </x:c>
      <x:c r="B1859" s="6" t="str">
        <x:v>20016</x:v>
      </x:c>
      <x:c r="C1859" s="6" t="n">
        <x:v>5</x:v>
      </x:c>
      <x:c r="D1859" s="6" t="n">
        <x:v>6</x:v>
      </x:c>
      <x:c r="E1859" s="7" t="str">
        <x:v>2</x:v>
      </x:c>
      <x:c r="F1859" s="7" t="str">
        <x:v>信用点</x:v>
      </x:c>
      <x:c r="G1859" s="6" t="n">
        <x:v>120000</x:v>
      </x:c>
      <x:c r="H1859" s="6" t="str">
        <x:v>https://raw.githubusercontent.com/Mar-7th/StarRailRes/dbe8cdfcfb0bf657b9fe1cf92d5537f118ccb487/index_new/cn/light_cone_promotions.json</x:v>
      </x:c>
    </x:row>
    <x:row r="1860" ht="20" customHeight="1">
      <x:c r="A1860" s="6" t="str">
        <x:v>光锥突破</x:v>
      </x:c>
      <x:c r="B1860" s="6" t="str">
        <x:v>20016</x:v>
      </x:c>
      <x:c r="C1860" s="6" t="n">
        <x:v>5</x:v>
      </x:c>
      <x:c r="D1860" s="6" t="n">
        <x:v>6</x:v>
      </x:c>
      <x:c r="E1860" s="7" t="str">
        <x:v>110113</x:v>
      </x:c>
      <x:c r="F1860" s="7" t="str">
        <x:v>净世残刃</x:v>
      </x:c>
      <x:c r="G1860" s="6" t="n">
        <x:v>6</x:v>
      </x:c>
      <x:c r="H1860" s="6" t="str">
        <x:v>https://raw.githubusercontent.com/Mar-7th/StarRailRes/dbe8cdfcfb0bf657b9fe1cf92d5537f118ccb487/index_new/cn/light_cone_promotions.json</x:v>
      </x:c>
    </x:row>
    <x:row r="1861" ht="20" customHeight="1">
      <x:c r="A1861" s="6" t="str">
        <x:v>光锥突破</x:v>
      </x:c>
      <x:c r="B1861" s="6" t="str">
        <x:v>20016</x:v>
      </x:c>
      <x:c r="C1861" s="6" t="n">
        <x:v>5</x:v>
      </x:c>
      <x:c r="D1861" s="6" t="n">
        <x:v>6</x:v>
      </x:c>
      <x:c r="E1861" s="7" t="str">
        <x:v>112003</x:v>
      </x:c>
      <x:c r="F1861" s="7" t="str">
        <x:v>铁卫勋章</x:v>
      </x:c>
      <x:c r="G1861" s="6" t="n">
        <x:v>5</x:v>
      </x:c>
      <x:c r="H1861" s="6" t="str">
        <x:v>https://raw.githubusercontent.com/Mar-7th/StarRailRes/dbe8cdfcfb0bf657b9fe1cf92d5537f118ccb487/index_new/cn/light_cone_promotions.json</x:v>
      </x:c>
    </x:row>
    <x:row r="1862" ht="20" customHeight="1">
      <x:c r="A1862" s="6" t="str">
        <x:v>光锥突破</x:v>
      </x:c>
      <x:c r="B1862" s="6" t="str">
        <x:v>20017</x:v>
      </x:c>
      <x:c r="C1862" s="6" t="n">
        <x:v>0</x:v>
      </x:c>
      <x:c r="D1862" s="6" t="n">
        <x:v>1</x:v>
      </x:c>
      <x:c r="E1862" s="7" t="str">
        <x:v>2</x:v>
      </x:c>
      <x:c r="F1862" s="7" t="str">
        <x:v>信用点</x:v>
      </x:c>
      <x:c r="G1862" s="6" t="n">
        <x:v>3000</x:v>
      </x:c>
      <x:c r="H1862" s="6" t="str">
        <x:v>https://raw.githubusercontent.com/Mar-7th/StarRailRes/dbe8cdfcfb0bf657b9fe1cf92d5537f118ccb487/index_new/cn/light_cone_promotions.json</x:v>
      </x:c>
    </x:row>
    <x:row r="1863" ht="20" customHeight="1">
      <x:c r="A1863" s="6" t="str">
        <x:v>光锥突破</x:v>
      </x:c>
      <x:c r="B1863" s="6" t="str">
        <x:v>20017</x:v>
      </x:c>
      <x:c r="C1863" s="6" t="n">
        <x:v>0</x:v>
      </x:c>
      <x:c r="D1863" s="6" t="n">
        <x:v>1</x:v>
      </x:c>
      <x:c r="E1863" s="7" t="str">
        <x:v>111001</x:v>
      </x:c>
      <x:c r="F1863" s="7" t="str">
        <x:v>熄灭原核</x:v>
      </x:c>
      <x:c r="G1863" s="6" t="n">
        <x:v>4</x:v>
      </x:c>
      <x:c r="H1863" s="6" t="str">
        <x:v>https://raw.githubusercontent.com/Mar-7th/StarRailRes/dbe8cdfcfb0bf657b9fe1cf92d5537f118ccb487/index_new/cn/light_cone_promotions.json</x:v>
      </x:c>
    </x:row>
    <x:row r="1864" ht="20" customHeight="1">
      <x:c r="A1864" s="6" t="str">
        <x:v>光锥突破</x:v>
      </x:c>
      <x:c r="B1864" s="6" t="str">
        <x:v>20017</x:v>
      </x:c>
      <x:c r="C1864" s="6" t="n">
        <x:v>1</x:v>
      </x:c>
      <x:c r="D1864" s="6" t="n">
        <x:v>2</x:v>
      </x:c>
      <x:c r="E1864" s="7" t="str">
        <x:v>2</x:v>
      </x:c>
      <x:c r="F1864" s="7" t="str">
        <x:v>信用点</x:v>
      </x:c>
      <x:c r="G1864" s="6" t="n">
        <x:v>6000</x:v>
      </x:c>
      <x:c r="H1864" s="6" t="str">
        <x:v>https://raw.githubusercontent.com/Mar-7th/StarRailRes/dbe8cdfcfb0bf657b9fe1cf92d5537f118ccb487/index_new/cn/light_cone_promotions.json</x:v>
      </x:c>
    </x:row>
    <x:row r="1865" ht="20" customHeight="1">
      <x:c r="A1865" s="6" t="str">
        <x:v>光锥突破</x:v>
      </x:c>
      <x:c r="B1865" s="6" t="str">
        <x:v>20017</x:v>
      </x:c>
      <x:c r="C1865" s="6" t="n">
        <x:v>1</x:v>
      </x:c>
      <x:c r="D1865" s="6" t="n">
        <x:v>2</x:v>
      </x:c>
      <x:c r="E1865" s="7" t="str">
        <x:v>110141</x:v>
      </x:c>
      <x:c r="F1865" s="7" t="str">
        <x:v>青铜的执着</x:v>
      </x:c>
      <x:c r="G1865" s="6" t="n">
        <x:v>2</x:v>
      </x:c>
      <x:c r="H1865" s="6" t="str">
        <x:v>https://raw.githubusercontent.com/Mar-7th/StarRailRes/dbe8cdfcfb0bf657b9fe1cf92d5537f118ccb487/index_new/cn/light_cone_promotions.json</x:v>
      </x:c>
    </x:row>
    <x:row r="1866" ht="20" customHeight="1">
      <x:c r="A1866" s="6" t="str">
        <x:v>光锥突破</x:v>
      </x:c>
      <x:c r="B1866" s="6" t="str">
        <x:v>20017</x:v>
      </x:c>
      <x:c r="C1866" s="6" t="n">
        <x:v>1</x:v>
      </x:c>
      <x:c r="D1866" s="6" t="n">
        <x:v>2</x:v>
      </x:c>
      <x:c r="E1866" s="7" t="str">
        <x:v>111001</x:v>
      </x:c>
      <x:c r="F1866" s="7" t="str">
        <x:v>熄灭原核</x:v>
      </x:c>
      <x:c r="G1866" s="6" t="n">
        <x:v>8</x:v>
      </x:c>
      <x:c r="H1866" s="6" t="str">
        <x:v>https://raw.githubusercontent.com/Mar-7th/StarRailRes/dbe8cdfcfb0bf657b9fe1cf92d5537f118ccb487/index_new/cn/light_cone_promotions.json</x:v>
      </x:c>
    </x:row>
    <x:row r="1867" ht="20" customHeight="1">
      <x:c r="A1867" s="6" t="str">
        <x:v>光锥突破</x:v>
      </x:c>
      <x:c r="B1867" s="6" t="str">
        <x:v>20017</x:v>
      </x:c>
      <x:c r="C1867" s="6" t="n">
        <x:v>2</x:v>
      </x:c>
      <x:c r="D1867" s="6" t="n">
        <x:v>3</x:v>
      </x:c>
      <x:c r="E1867" s="7" t="str">
        <x:v>2</x:v>
      </x:c>
      <x:c r="F1867" s="7" t="str">
        <x:v>信用点</x:v>
      </x:c>
      <x:c r="G1867" s="6" t="n">
        <x:v>12000</x:v>
      </x:c>
      <x:c r="H1867" s="6" t="str">
        <x:v>https://raw.githubusercontent.com/Mar-7th/StarRailRes/dbe8cdfcfb0bf657b9fe1cf92d5537f118ccb487/index_new/cn/light_cone_promotions.json</x:v>
      </x:c>
    </x:row>
    <x:row r="1868" ht="20" customHeight="1">
      <x:c r="A1868" s="6" t="str">
        <x:v>光锥突破</x:v>
      </x:c>
      <x:c r="B1868" s="6" t="str">
        <x:v>20017</x:v>
      </x:c>
      <x:c r="C1868" s="6" t="n">
        <x:v>2</x:v>
      </x:c>
      <x:c r="D1868" s="6" t="n">
        <x:v>3</x:v>
      </x:c>
      <x:c r="E1868" s="7" t="str">
        <x:v>110142</x:v>
      </x:c>
      <x:c r="F1868" s="7" t="str">
        <x:v>寒铁的誓言</x:v>
      </x:c>
      <x:c r="G1868" s="6" t="n">
        <x:v>2</x:v>
      </x:c>
      <x:c r="H1868" s="6" t="str">
        <x:v>https://raw.githubusercontent.com/Mar-7th/StarRailRes/dbe8cdfcfb0bf657b9fe1cf92d5537f118ccb487/index_new/cn/light_cone_promotions.json</x:v>
      </x:c>
    </x:row>
    <x:row r="1869" ht="20" customHeight="1">
      <x:c r="A1869" s="6" t="str">
        <x:v>光锥突破</x:v>
      </x:c>
      <x:c r="B1869" s="6" t="str">
        <x:v>20017</x:v>
      </x:c>
      <x:c r="C1869" s="6" t="n">
        <x:v>2</x:v>
      </x:c>
      <x:c r="D1869" s="6" t="n">
        <x:v>3</x:v>
      </x:c>
      <x:c r="E1869" s="7" t="str">
        <x:v>111002</x:v>
      </x:c>
      <x:c r="F1869" s="7" t="str">
        <x:v>微光原核</x:v>
      </x:c>
      <x:c r="G1869" s="6" t="n">
        <x:v>4</x:v>
      </x:c>
      <x:c r="H1869" s="6" t="str">
        <x:v>https://raw.githubusercontent.com/Mar-7th/StarRailRes/dbe8cdfcfb0bf657b9fe1cf92d5537f118ccb487/index_new/cn/light_cone_promotions.json</x:v>
      </x:c>
    </x:row>
    <x:row r="1870" ht="20" customHeight="1">
      <x:c r="A1870" s="6" t="str">
        <x:v>光锥突破</x:v>
      </x:c>
      <x:c r="B1870" s="6" t="str">
        <x:v>20017</x:v>
      </x:c>
      <x:c r="C1870" s="6" t="n">
        <x:v>3</x:v>
      </x:c>
      <x:c r="D1870" s="6" t="n">
        <x:v>4</x:v>
      </x:c>
      <x:c r="E1870" s="7" t="str">
        <x:v>2</x:v>
      </x:c>
      <x:c r="F1870" s="7" t="str">
        <x:v>信用点</x:v>
      </x:c>
      <x:c r="G1870" s="6" t="n">
        <x:v>30000</x:v>
      </x:c>
      <x:c r="H1870" s="6" t="str">
        <x:v>https://raw.githubusercontent.com/Mar-7th/StarRailRes/dbe8cdfcfb0bf657b9fe1cf92d5537f118ccb487/index_new/cn/light_cone_promotions.json</x:v>
      </x:c>
    </x:row>
    <x:row r="1871" ht="20" customHeight="1">
      <x:c r="A1871" s="6" t="str">
        <x:v>光锥突破</x:v>
      </x:c>
      <x:c r="B1871" s="6" t="str">
        <x:v>20017</x:v>
      </x:c>
      <x:c r="C1871" s="6" t="n">
        <x:v>3</x:v>
      </x:c>
      <x:c r="D1871" s="6" t="n">
        <x:v>4</x:v>
      </x:c>
      <x:c r="E1871" s="7" t="str">
        <x:v>110142</x:v>
      </x:c>
      <x:c r="F1871" s="7" t="str">
        <x:v>寒铁的誓言</x:v>
      </x:c>
      <x:c r="G1871" s="6" t="n">
        <x:v>4</x:v>
      </x:c>
      <x:c r="H1871" s="6" t="str">
        <x:v>https://raw.githubusercontent.com/Mar-7th/StarRailRes/dbe8cdfcfb0bf657b9fe1cf92d5537f118ccb487/index_new/cn/light_cone_promotions.json</x:v>
      </x:c>
    </x:row>
    <x:row r="1872" ht="20" customHeight="1">
      <x:c r="A1872" s="6" t="str">
        <x:v>光锥突破</x:v>
      </x:c>
      <x:c r="B1872" s="6" t="str">
        <x:v>20017</x:v>
      </x:c>
      <x:c r="C1872" s="6" t="n">
        <x:v>3</x:v>
      </x:c>
      <x:c r="D1872" s="6" t="n">
        <x:v>4</x:v>
      </x:c>
      <x:c r="E1872" s="7" t="str">
        <x:v>111002</x:v>
      </x:c>
      <x:c r="F1872" s="7" t="str">
        <x:v>微光原核</x:v>
      </x:c>
      <x:c r="G1872" s="6" t="n">
        <x:v>6</x:v>
      </x:c>
      <x:c r="H1872" s="6" t="str">
        <x:v>https://raw.githubusercontent.com/Mar-7th/StarRailRes/dbe8cdfcfb0bf657b9fe1cf92d5537f118ccb487/index_new/cn/light_cone_promotions.json</x:v>
      </x:c>
    </x:row>
    <x:row r="1873" ht="20" customHeight="1">
      <x:c r="A1873" s="6" t="str">
        <x:v>光锥突破</x:v>
      </x:c>
      <x:c r="B1873" s="6" t="str">
        <x:v>20017</x:v>
      </x:c>
      <x:c r="C1873" s="6" t="n">
        <x:v>4</x:v>
      </x:c>
      <x:c r="D1873" s="6" t="n">
        <x:v>5</x:v>
      </x:c>
      <x:c r="E1873" s="7" t="str">
        <x:v>2</x:v>
      </x:c>
      <x:c r="F1873" s="7" t="str">
        <x:v>信用点</x:v>
      </x:c>
      <x:c r="G1873" s="6" t="n">
        <x:v>60000</x:v>
      </x:c>
      <x:c r="H1873" s="6" t="str">
        <x:v>https://raw.githubusercontent.com/Mar-7th/StarRailRes/dbe8cdfcfb0bf657b9fe1cf92d5537f118ccb487/index_new/cn/light_cone_promotions.json</x:v>
      </x:c>
    </x:row>
    <x:row r="1874" ht="20" customHeight="1">
      <x:c r="A1874" s="6" t="str">
        <x:v>光锥突破</x:v>
      </x:c>
      <x:c r="B1874" s="6" t="str">
        <x:v>20017</x:v>
      </x:c>
      <x:c r="C1874" s="6" t="n">
        <x:v>4</x:v>
      </x:c>
      <x:c r="D1874" s="6" t="n">
        <x:v>5</x:v>
      </x:c>
      <x:c r="E1874" s="7" t="str">
        <x:v>110143</x:v>
      </x:c>
      <x:c r="F1874" s="7" t="str">
        <x:v>琥珀的坚守</x:v>
      </x:c>
      <x:c r="G1874" s="6" t="n">
        <x:v>3</x:v>
      </x:c>
      <x:c r="H1874" s="6" t="str">
        <x:v>https://raw.githubusercontent.com/Mar-7th/StarRailRes/dbe8cdfcfb0bf657b9fe1cf92d5537f118ccb487/index_new/cn/light_cone_promotions.json</x:v>
      </x:c>
    </x:row>
    <x:row r="1875" ht="20" customHeight="1">
      <x:c r="A1875" s="6" t="str">
        <x:v>光锥突破</x:v>
      </x:c>
      <x:c r="B1875" s="6" t="str">
        <x:v>20017</x:v>
      </x:c>
      <x:c r="C1875" s="6" t="n">
        <x:v>4</x:v>
      </x:c>
      <x:c r="D1875" s="6" t="n">
        <x:v>5</x:v>
      </x:c>
      <x:c r="E1875" s="7" t="str">
        <x:v>111003</x:v>
      </x:c>
      <x:c r="F1875" s="7" t="str">
        <x:v>蠢动原核</x:v>
      </x:c>
      <x:c r="G1875" s="6" t="n">
        <x:v>3</x:v>
      </x:c>
      <x:c r="H1875" s="6" t="str">
        <x:v>https://raw.githubusercontent.com/Mar-7th/StarRailRes/dbe8cdfcfb0bf657b9fe1cf92d5537f118ccb487/index_new/cn/light_cone_promotions.json</x:v>
      </x:c>
    </x:row>
    <x:row r="1876" ht="20" customHeight="1">
      <x:c r="A1876" s="6" t="str">
        <x:v>光锥突破</x:v>
      </x:c>
      <x:c r="B1876" s="6" t="str">
        <x:v>20017</x:v>
      </x:c>
      <x:c r="C1876" s="6" t="n">
        <x:v>5</x:v>
      </x:c>
      <x:c r="D1876" s="6" t="n">
        <x:v>6</x:v>
      </x:c>
      <x:c r="E1876" s="7" t="str">
        <x:v>2</x:v>
      </x:c>
      <x:c r="F1876" s="7" t="str">
        <x:v>信用点</x:v>
      </x:c>
      <x:c r="G1876" s="6" t="n">
        <x:v>120000</x:v>
      </x:c>
      <x:c r="H1876" s="6" t="str">
        <x:v>https://raw.githubusercontent.com/Mar-7th/StarRailRes/dbe8cdfcfb0bf657b9fe1cf92d5537f118ccb487/index_new/cn/light_cone_promotions.json</x:v>
      </x:c>
    </x:row>
    <x:row r="1877" ht="20" customHeight="1">
      <x:c r="A1877" s="6" t="str">
        <x:v>光锥突破</x:v>
      </x:c>
      <x:c r="B1877" s="6" t="str">
        <x:v>20017</x:v>
      </x:c>
      <x:c r="C1877" s="6" t="n">
        <x:v>5</x:v>
      </x:c>
      <x:c r="D1877" s="6" t="n">
        <x:v>6</x:v>
      </x:c>
      <x:c r="E1877" s="7" t="str">
        <x:v>110143</x:v>
      </x:c>
      <x:c r="F1877" s="7" t="str">
        <x:v>琥珀的坚守</x:v>
      </x:c>
      <x:c r="G1877" s="6" t="n">
        <x:v>6</x:v>
      </x:c>
      <x:c r="H1877" s="6" t="str">
        <x:v>https://raw.githubusercontent.com/Mar-7th/StarRailRes/dbe8cdfcfb0bf657b9fe1cf92d5537f118ccb487/index_new/cn/light_cone_promotions.json</x:v>
      </x:c>
    </x:row>
    <x:row r="1878" ht="20" customHeight="1">
      <x:c r="A1878" s="6" t="str">
        <x:v>光锥突破</x:v>
      </x:c>
      <x:c r="B1878" s="6" t="str">
        <x:v>20017</x:v>
      </x:c>
      <x:c r="C1878" s="6" t="n">
        <x:v>5</x:v>
      </x:c>
      <x:c r="D1878" s="6" t="n">
        <x:v>6</x:v>
      </x:c>
      <x:c r="E1878" s="7" t="str">
        <x:v>111003</x:v>
      </x:c>
      <x:c r="F1878" s="7" t="str">
        <x:v>蠢动原核</x:v>
      </x:c>
      <x:c r="G1878" s="6" t="n">
        <x:v>5</x:v>
      </x:c>
      <x:c r="H1878" s="6" t="str">
        <x:v>https://raw.githubusercontent.com/Mar-7th/StarRailRes/dbe8cdfcfb0bf657b9fe1cf92d5537f118ccb487/index_new/cn/light_cone_promotions.json</x:v>
      </x:c>
    </x:row>
    <x:row r="1879" ht="20" customHeight="1">
      <x:c r="A1879" s="6" t="str">
        <x:v>光锥突破</x:v>
      </x:c>
      <x:c r="B1879" s="6" t="str">
        <x:v>20018</x:v>
      </x:c>
      <x:c r="C1879" s="6" t="n">
        <x:v>0</x:v>
      </x:c>
      <x:c r="D1879" s="6" t="n">
        <x:v>1</x:v>
      </x:c>
      <x:c r="E1879" s="7" t="str">
        <x:v>2</x:v>
      </x:c>
      <x:c r="F1879" s="7" t="str">
        <x:v>信用点</x:v>
      </x:c>
      <x:c r="G1879" s="6" t="n">
        <x:v>3000</x:v>
      </x:c>
      <x:c r="H1879" s="6" t="str">
        <x:v>https://raw.githubusercontent.com/Mar-7th/StarRailRes/dbe8cdfcfb0bf657b9fe1cf92d5537f118ccb487/index_new/cn/light_cone_promotions.json</x:v>
      </x:c>
    </x:row>
    <x:row r="1880" ht="20" customHeight="1">
      <x:c r="A1880" s="6" t="str">
        <x:v>光锥突破</x:v>
      </x:c>
      <x:c r="B1880" s="6" t="str">
        <x:v>20018</x:v>
      </x:c>
      <x:c r="C1880" s="6" t="n">
        <x:v>0</x:v>
      </x:c>
      <x:c r="D1880" s="6" t="n">
        <x:v>1</x:v>
      </x:c>
      <x:c r="E1880" s="7" t="str">
        <x:v>113011</x:v>
      </x:c>
      <x:c r="F1880" s="7" t="str">
        <x:v>工造机杼</x:v>
      </x:c>
      <x:c r="G1880" s="6" t="n">
        <x:v>4</x:v>
      </x:c>
      <x:c r="H1880" s="6" t="str">
        <x:v>https://raw.githubusercontent.com/Mar-7th/StarRailRes/dbe8cdfcfb0bf657b9fe1cf92d5537f118ccb487/index_new/cn/light_cone_promotions.json</x:v>
      </x:c>
    </x:row>
    <x:row r="1881" ht="20" customHeight="1">
      <x:c r="A1881" s="6" t="str">
        <x:v>光锥突破</x:v>
      </x:c>
      <x:c r="B1881" s="6" t="str">
        <x:v>20018</x:v>
      </x:c>
      <x:c r="C1881" s="6" t="n">
        <x:v>1</x:v>
      </x:c>
      <x:c r="D1881" s="6" t="n">
        <x:v>2</x:v>
      </x:c>
      <x:c r="E1881" s="7" t="str">
        <x:v>2</x:v>
      </x:c>
      <x:c r="F1881" s="7" t="str">
        <x:v>信用点</x:v>
      </x:c>
      <x:c r="G1881" s="6" t="n">
        <x:v>6000</x:v>
      </x:c>
      <x:c r="H1881" s="6" t="str">
        <x:v>https://raw.githubusercontent.com/Mar-7th/StarRailRes/dbe8cdfcfb0bf657b9fe1cf92d5537f118ccb487/index_new/cn/light_cone_promotions.json</x:v>
      </x:c>
    </x:row>
    <x:row r="1882" ht="20" customHeight="1">
      <x:c r="A1882" s="6" t="str">
        <x:v>光锥突破</x:v>
      </x:c>
      <x:c r="B1882" s="6" t="str">
        <x:v>20018</x:v>
      </x:c>
      <x:c r="C1882" s="6" t="n">
        <x:v>1</x:v>
      </x:c>
      <x:c r="D1882" s="6" t="n">
        <x:v>2</x:v>
      </x:c>
      <x:c r="E1882" s="7" t="str">
        <x:v>110151</x:v>
      </x:c>
      <x:c r="F1882" s="7" t="str">
        <x:v>黯淡黑曜</x:v>
      </x:c>
      <x:c r="G1882" s="6" t="n">
        <x:v>2</x:v>
      </x:c>
      <x:c r="H1882" s="6" t="str">
        <x:v>https://raw.githubusercontent.com/Mar-7th/StarRailRes/dbe8cdfcfb0bf657b9fe1cf92d5537f118ccb487/index_new/cn/light_cone_promotions.json</x:v>
      </x:c>
    </x:row>
    <x:row r="1883" ht="20" customHeight="1">
      <x:c r="A1883" s="6" t="str">
        <x:v>光锥突破</x:v>
      </x:c>
      <x:c r="B1883" s="6" t="str">
        <x:v>20018</x:v>
      </x:c>
      <x:c r="C1883" s="6" t="n">
        <x:v>1</x:v>
      </x:c>
      <x:c r="D1883" s="6" t="n">
        <x:v>2</x:v>
      </x:c>
      <x:c r="E1883" s="7" t="str">
        <x:v>113011</x:v>
      </x:c>
      <x:c r="F1883" s="7" t="str">
        <x:v>工造机杼</x:v>
      </x:c>
      <x:c r="G1883" s="6" t="n">
        <x:v>8</x:v>
      </x:c>
      <x:c r="H1883" s="6" t="str">
        <x:v>https://raw.githubusercontent.com/Mar-7th/StarRailRes/dbe8cdfcfb0bf657b9fe1cf92d5537f118ccb487/index_new/cn/light_cone_promotions.json</x:v>
      </x:c>
    </x:row>
    <x:row r="1884" ht="20" customHeight="1">
      <x:c r="A1884" s="6" t="str">
        <x:v>光锥突破</x:v>
      </x:c>
      <x:c r="B1884" s="6" t="str">
        <x:v>20018</x:v>
      </x:c>
      <x:c r="C1884" s="6" t="n">
        <x:v>2</x:v>
      </x:c>
      <x:c r="D1884" s="6" t="n">
        <x:v>3</x:v>
      </x:c>
      <x:c r="E1884" s="7" t="str">
        <x:v>2</x:v>
      </x:c>
      <x:c r="F1884" s="7" t="str">
        <x:v>信用点</x:v>
      </x:c>
      <x:c r="G1884" s="6" t="n">
        <x:v>12000</x:v>
      </x:c>
      <x:c r="H1884" s="6" t="str">
        <x:v>https://raw.githubusercontent.com/Mar-7th/StarRailRes/dbe8cdfcfb0bf657b9fe1cf92d5537f118ccb487/index_new/cn/light_cone_promotions.json</x:v>
      </x:c>
    </x:row>
    <x:row r="1885" ht="20" customHeight="1">
      <x:c r="A1885" s="6" t="str">
        <x:v>光锥突破</x:v>
      </x:c>
      <x:c r="B1885" s="6" t="str">
        <x:v>20018</x:v>
      </x:c>
      <x:c r="C1885" s="6" t="n">
        <x:v>2</x:v>
      </x:c>
      <x:c r="D1885" s="6" t="n">
        <x:v>3</x:v>
      </x:c>
      <x:c r="E1885" s="7" t="str">
        <x:v>110152</x:v>
      </x:c>
      <x:c r="F1885" s="7" t="str">
        <x:v>虚空黑曜</x:v>
      </x:c>
      <x:c r="G1885" s="6" t="n">
        <x:v>2</x:v>
      </x:c>
      <x:c r="H1885" s="6" t="str">
        <x:v>https://raw.githubusercontent.com/Mar-7th/StarRailRes/dbe8cdfcfb0bf657b9fe1cf92d5537f118ccb487/index_new/cn/light_cone_promotions.json</x:v>
      </x:c>
    </x:row>
    <x:row r="1886" ht="20" customHeight="1">
      <x:c r="A1886" s="6" t="str">
        <x:v>光锥突破</x:v>
      </x:c>
      <x:c r="B1886" s="6" t="str">
        <x:v>20018</x:v>
      </x:c>
      <x:c r="C1886" s="6" t="n">
        <x:v>2</x:v>
      </x:c>
      <x:c r="D1886" s="6" t="n">
        <x:v>3</x:v>
      </x:c>
      <x:c r="E1886" s="7" t="str">
        <x:v>113012</x:v>
      </x:c>
      <x:c r="F1886" s="7" t="str">
        <x:v>工造迴轮</x:v>
      </x:c>
      <x:c r="G1886" s="6" t="n">
        <x:v>4</x:v>
      </x:c>
      <x:c r="H1886" s="6" t="str">
        <x:v>https://raw.githubusercontent.com/Mar-7th/StarRailRes/dbe8cdfcfb0bf657b9fe1cf92d5537f118ccb487/index_new/cn/light_cone_promotions.json</x:v>
      </x:c>
    </x:row>
    <x:row r="1887" ht="20" customHeight="1">
      <x:c r="A1887" s="6" t="str">
        <x:v>光锥突破</x:v>
      </x:c>
      <x:c r="B1887" s="6" t="str">
        <x:v>20018</x:v>
      </x:c>
      <x:c r="C1887" s="6" t="n">
        <x:v>3</x:v>
      </x:c>
      <x:c r="D1887" s="6" t="n">
        <x:v>4</x:v>
      </x:c>
      <x:c r="E1887" s="7" t="str">
        <x:v>2</x:v>
      </x:c>
      <x:c r="F1887" s="7" t="str">
        <x:v>信用点</x:v>
      </x:c>
      <x:c r="G1887" s="6" t="n">
        <x:v>30000</x:v>
      </x:c>
      <x:c r="H1887" s="6" t="str">
        <x:v>https://raw.githubusercontent.com/Mar-7th/StarRailRes/dbe8cdfcfb0bf657b9fe1cf92d5537f118ccb487/index_new/cn/light_cone_promotions.json</x:v>
      </x:c>
    </x:row>
    <x:row r="1888" ht="20" customHeight="1">
      <x:c r="A1888" s="6" t="str">
        <x:v>光锥突破</x:v>
      </x:c>
      <x:c r="B1888" s="6" t="str">
        <x:v>20018</x:v>
      </x:c>
      <x:c r="C1888" s="6" t="n">
        <x:v>3</x:v>
      </x:c>
      <x:c r="D1888" s="6" t="n">
        <x:v>4</x:v>
      </x:c>
      <x:c r="E1888" s="7" t="str">
        <x:v>110152</x:v>
      </x:c>
      <x:c r="F1888" s="7" t="str">
        <x:v>虚空黑曜</x:v>
      </x:c>
      <x:c r="G1888" s="6" t="n">
        <x:v>4</x:v>
      </x:c>
      <x:c r="H1888" s="6" t="str">
        <x:v>https://raw.githubusercontent.com/Mar-7th/StarRailRes/dbe8cdfcfb0bf657b9fe1cf92d5537f118ccb487/index_new/cn/light_cone_promotions.json</x:v>
      </x:c>
    </x:row>
    <x:row r="1889" ht="20" customHeight="1">
      <x:c r="A1889" s="6" t="str">
        <x:v>光锥突破</x:v>
      </x:c>
      <x:c r="B1889" s="6" t="str">
        <x:v>20018</x:v>
      </x:c>
      <x:c r="C1889" s="6" t="n">
        <x:v>3</x:v>
      </x:c>
      <x:c r="D1889" s="6" t="n">
        <x:v>4</x:v>
      </x:c>
      <x:c r="E1889" s="7" t="str">
        <x:v>113012</x:v>
      </x:c>
      <x:c r="F1889" s="7" t="str">
        <x:v>工造迴轮</x:v>
      </x:c>
      <x:c r="G1889" s="6" t="n">
        <x:v>6</x:v>
      </x:c>
      <x:c r="H1889" s="6" t="str">
        <x:v>https://raw.githubusercontent.com/Mar-7th/StarRailRes/dbe8cdfcfb0bf657b9fe1cf92d5537f118ccb487/index_new/cn/light_cone_promotions.json</x:v>
      </x:c>
    </x:row>
    <x:row r="1890" ht="20" customHeight="1">
      <x:c r="A1890" s="6" t="str">
        <x:v>光锥突破</x:v>
      </x:c>
      <x:c r="B1890" s="6" t="str">
        <x:v>20018</x:v>
      </x:c>
      <x:c r="C1890" s="6" t="n">
        <x:v>4</x:v>
      </x:c>
      <x:c r="D1890" s="6" t="n">
        <x:v>5</x:v>
      </x:c>
      <x:c r="E1890" s="7" t="str">
        <x:v>2</x:v>
      </x:c>
      <x:c r="F1890" s="7" t="str">
        <x:v>信用点</x:v>
      </x:c>
      <x:c r="G1890" s="6" t="n">
        <x:v>60000</x:v>
      </x:c>
      <x:c r="H1890" s="6" t="str">
        <x:v>https://raw.githubusercontent.com/Mar-7th/StarRailRes/dbe8cdfcfb0bf657b9fe1cf92d5537f118ccb487/index_new/cn/light_cone_promotions.json</x:v>
      </x:c>
    </x:row>
    <x:row r="1891" ht="20" customHeight="1">
      <x:c r="A1891" s="6" t="str">
        <x:v>光锥突破</x:v>
      </x:c>
      <x:c r="B1891" s="6" t="str">
        <x:v>20018</x:v>
      </x:c>
      <x:c r="C1891" s="6" t="n">
        <x:v>4</x:v>
      </x:c>
      <x:c r="D1891" s="6" t="n">
        <x:v>5</x:v>
      </x:c>
      <x:c r="E1891" s="7" t="str">
        <x:v>110153</x:v>
      </x:c>
      <x:c r="F1891" s="7" t="str">
        <x:v>沉沦黑曜</x:v>
      </x:c>
      <x:c r="G1891" s="6" t="n">
        <x:v>3</x:v>
      </x:c>
      <x:c r="H1891" s="6" t="str">
        <x:v>https://raw.githubusercontent.com/Mar-7th/StarRailRes/dbe8cdfcfb0bf657b9fe1cf92d5537f118ccb487/index_new/cn/light_cone_promotions.json</x:v>
      </x:c>
    </x:row>
    <x:row r="1892" ht="20" customHeight="1">
      <x:c r="A1892" s="6" t="str">
        <x:v>光锥突破</x:v>
      </x:c>
      <x:c r="B1892" s="6" t="str">
        <x:v>20018</x:v>
      </x:c>
      <x:c r="C1892" s="6" t="n">
        <x:v>4</x:v>
      </x:c>
      <x:c r="D1892" s="6" t="n">
        <x:v>5</x:v>
      </x:c>
      <x:c r="E1892" s="7" t="str">
        <x:v>113013</x:v>
      </x:c>
      <x:c r="F1892" s="7" t="str">
        <x:v>工造浑心</x:v>
      </x:c>
      <x:c r="G1892" s="6" t="n">
        <x:v>3</x:v>
      </x:c>
      <x:c r="H1892" s="6" t="str">
        <x:v>https://raw.githubusercontent.com/Mar-7th/StarRailRes/dbe8cdfcfb0bf657b9fe1cf92d5537f118ccb487/index_new/cn/light_cone_promotions.json</x:v>
      </x:c>
    </x:row>
    <x:row r="1893" ht="20" customHeight="1">
      <x:c r="A1893" s="6" t="str">
        <x:v>光锥突破</x:v>
      </x:c>
      <x:c r="B1893" s="6" t="str">
        <x:v>20018</x:v>
      </x:c>
      <x:c r="C1893" s="6" t="n">
        <x:v>5</x:v>
      </x:c>
      <x:c r="D1893" s="6" t="n">
        <x:v>6</x:v>
      </x:c>
      <x:c r="E1893" s="7" t="str">
        <x:v>2</x:v>
      </x:c>
      <x:c r="F1893" s="7" t="str">
        <x:v>信用点</x:v>
      </x:c>
      <x:c r="G1893" s="6" t="n">
        <x:v>120000</x:v>
      </x:c>
      <x:c r="H1893" s="6" t="str">
        <x:v>https://raw.githubusercontent.com/Mar-7th/StarRailRes/dbe8cdfcfb0bf657b9fe1cf92d5537f118ccb487/index_new/cn/light_cone_promotions.json</x:v>
      </x:c>
    </x:row>
    <x:row r="1894" ht="20" customHeight="1">
      <x:c r="A1894" s="6" t="str">
        <x:v>光锥突破</x:v>
      </x:c>
      <x:c r="B1894" s="6" t="str">
        <x:v>20018</x:v>
      </x:c>
      <x:c r="C1894" s="6" t="n">
        <x:v>5</x:v>
      </x:c>
      <x:c r="D1894" s="6" t="n">
        <x:v>6</x:v>
      </x:c>
      <x:c r="E1894" s="7" t="str">
        <x:v>110153</x:v>
      </x:c>
      <x:c r="F1894" s="7" t="str">
        <x:v>沉沦黑曜</x:v>
      </x:c>
      <x:c r="G1894" s="6" t="n">
        <x:v>6</x:v>
      </x:c>
      <x:c r="H1894" s="6" t="str">
        <x:v>https://raw.githubusercontent.com/Mar-7th/StarRailRes/dbe8cdfcfb0bf657b9fe1cf92d5537f118ccb487/index_new/cn/light_cone_promotions.json</x:v>
      </x:c>
    </x:row>
    <x:row r="1895" ht="20" customHeight="1">
      <x:c r="A1895" s="6" t="str">
        <x:v>光锥突破</x:v>
      </x:c>
      <x:c r="B1895" s="6" t="str">
        <x:v>20018</x:v>
      </x:c>
      <x:c r="C1895" s="6" t="n">
        <x:v>5</x:v>
      </x:c>
      <x:c r="D1895" s="6" t="n">
        <x:v>6</x:v>
      </x:c>
      <x:c r="E1895" s="7" t="str">
        <x:v>113013</x:v>
      </x:c>
      <x:c r="F1895" s="7" t="str">
        <x:v>工造浑心</x:v>
      </x:c>
      <x:c r="G1895" s="6" t="n">
        <x:v>5</x:v>
      </x:c>
      <x:c r="H1895" s="6" t="str">
        <x:v>https://raw.githubusercontent.com/Mar-7th/StarRailRes/dbe8cdfcfb0bf657b9fe1cf92d5537f118ccb487/index_new/cn/light_cone_promotions.json</x:v>
      </x:c>
    </x:row>
    <x:row r="1896" ht="20" customHeight="1">
      <x:c r="A1896" s="6" t="str">
        <x:v>光锥突破</x:v>
      </x:c>
      <x:c r="B1896" s="6" t="str">
        <x:v>20019</x:v>
      </x:c>
      <x:c r="C1896" s="6" t="n">
        <x:v>0</x:v>
      </x:c>
      <x:c r="D1896" s="6" t="n">
        <x:v>1</x:v>
      </x:c>
      <x:c r="E1896" s="7" t="str">
        <x:v>2</x:v>
      </x:c>
      <x:c r="F1896" s="7" t="str">
        <x:v>信用点</x:v>
      </x:c>
      <x:c r="G1896" s="6" t="n">
        <x:v>3000</x:v>
      </x:c>
      <x:c r="H1896" s="6" t="str">
        <x:v>https://raw.githubusercontent.com/Mar-7th/StarRailRes/dbe8cdfcfb0bf657b9fe1cf92d5537f118ccb487/index_new/cn/light_cone_promotions.json</x:v>
      </x:c>
    </x:row>
    <x:row r="1897" ht="20" customHeight="1">
      <x:c r="A1897" s="6" t="str">
        <x:v>光锥突破</x:v>
      </x:c>
      <x:c r="B1897" s="6" t="str">
        <x:v>20019</x:v>
      </x:c>
      <x:c r="C1897" s="6" t="n">
        <x:v>0</x:v>
      </x:c>
      <x:c r="D1897" s="6" t="n">
        <x:v>1</x:v>
      </x:c>
      <x:c r="E1897" s="7" t="str">
        <x:v>111001</x:v>
      </x:c>
      <x:c r="F1897" s="7" t="str">
        <x:v>熄灭原核</x:v>
      </x:c>
      <x:c r="G1897" s="6" t="n">
        <x:v>4</x:v>
      </x:c>
      <x:c r="H1897" s="6" t="str">
        <x:v>https://raw.githubusercontent.com/Mar-7th/StarRailRes/dbe8cdfcfb0bf657b9fe1cf92d5537f118ccb487/index_new/cn/light_cone_promotions.json</x:v>
      </x:c>
    </x:row>
    <x:row r="1898" ht="20" customHeight="1">
      <x:c r="A1898" s="6" t="str">
        <x:v>光锥突破</x:v>
      </x:c>
      <x:c r="B1898" s="6" t="str">
        <x:v>20019</x:v>
      </x:c>
      <x:c r="C1898" s="6" t="n">
        <x:v>1</x:v>
      </x:c>
      <x:c r="D1898" s="6" t="n">
        <x:v>2</x:v>
      </x:c>
      <x:c r="E1898" s="7" t="str">
        <x:v>2</x:v>
      </x:c>
      <x:c r="F1898" s="7" t="str">
        <x:v>信用点</x:v>
      </x:c>
      <x:c r="G1898" s="6" t="n">
        <x:v>6000</x:v>
      </x:c>
      <x:c r="H1898" s="6" t="str">
        <x:v>https://raw.githubusercontent.com/Mar-7th/StarRailRes/dbe8cdfcfb0bf657b9fe1cf92d5537f118ccb487/index_new/cn/light_cone_promotions.json</x:v>
      </x:c>
    </x:row>
    <x:row r="1899" ht="20" customHeight="1">
      <x:c r="A1899" s="6" t="str">
        <x:v>光锥突破</x:v>
      </x:c>
      <x:c r="B1899" s="6" t="str">
        <x:v>20019</x:v>
      </x:c>
      <x:c r="C1899" s="6" t="n">
        <x:v>1</x:v>
      </x:c>
      <x:c r="D1899" s="6" t="n">
        <x:v>2</x:v>
      </x:c>
      <x:c r="E1899" s="7" t="str">
        <x:v>110161</x:v>
      </x:c>
      <x:c r="F1899" s="7" t="str">
        <x:v>谐乐小调</x:v>
      </x:c>
      <x:c r="G1899" s="6" t="n">
        <x:v>2</x:v>
      </x:c>
      <x:c r="H1899" s="6" t="str">
        <x:v>https://raw.githubusercontent.com/Mar-7th/StarRailRes/dbe8cdfcfb0bf657b9fe1cf92d5537f118ccb487/index_new/cn/light_cone_promotions.json</x:v>
      </x:c>
    </x:row>
    <x:row r="1900" ht="20" customHeight="1">
      <x:c r="A1900" s="6" t="str">
        <x:v>光锥突破</x:v>
      </x:c>
      <x:c r="B1900" s="6" t="str">
        <x:v>20019</x:v>
      </x:c>
      <x:c r="C1900" s="6" t="n">
        <x:v>1</x:v>
      </x:c>
      <x:c r="D1900" s="6" t="n">
        <x:v>2</x:v>
      </x:c>
      <x:c r="E1900" s="7" t="str">
        <x:v>111001</x:v>
      </x:c>
      <x:c r="F1900" s="7" t="str">
        <x:v>熄灭原核</x:v>
      </x:c>
      <x:c r="G1900" s="6" t="n">
        <x:v>8</x:v>
      </x:c>
      <x:c r="H1900" s="6" t="str">
        <x:v>https://raw.githubusercontent.com/Mar-7th/StarRailRes/dbe8cdfcfb0bf657b9fe1cf92d5537f118ccb487/index_new/cn/light_cone_promotions.json</x:v>
      </x:c>
    </x:row>
    <x:row r="1901" ht="20" customHeight="1">
      <x:c r="A1901" s="6" t="str">
        <x:v>光锥突破</x:v>
      </x:c>
      <x:c r="B1901" s="6" t="str">
        <x:v>20019</x:v>
      </x:c>
      <x:c r="C1901" s="6" t="n">
        <x:v>2</x:v>
      </x:c>
      <x:c r="D1901" s="6" t="n">
        <x:v>3</x:v>
      </x:c>
      <x:c r="E1901" s="7" t="str">
        <x:v>2</x:v>
      </x:c>
      <x:c r="F1901" s="7" t="str">
        <x:v>信用点</x:v>
      </x:c>
      <x:c r="G1901" s="6" t="n">
        <x:v>12000</x:v>
      </x:c>
      <x:c r="H1901" s="6" t="str">
        <x:v>https://raw.githubusercontent.com/Mar-7th/StarRailRes/dbe8cdfcfb0bf657b9fe1cf92d5537f118ccb487/index_new/cn/light_cone_promotions.json</x:v>
      </x:c>
    </x:row>
    <x:row r="1902" ht="20" customHeight="1">
      <x:c r="A1902" s="6" t="str">
        <x:v>光锥突破</x:v>
      </x:c>
      <x:c r="B1902" s="6" t="str">
        <x:v>20019</x:v>
      </x:c>
      <x:c r="C1902" s="6" t="n">
        <x:v>2</x:v>
      </x:c>
      <x:c r="D1902" s="6" t="n">
        <x:v>3</x:v>
      </x:c>
      <x:c r="E1902" s="7" t="str">
        <x:v>110162</x:v>
      </x:c>
      <x:c r="F1902" s="7" t="str">
        <x:v>家族颂歌</x:v>
      </x:c>
      <x:c r="G1902" s="6" t="n">
        <x:v>2</x:v>
      </x:c>
      <x:c r="H1902" s="6" t="str">
        <x:v>https://raw.githubusercontent.com/Mar-7th/StarRailRes/dbe8cdfcfb0bf657b9fe1cf92d5537f118ccb487/index_new/cn/light_cone_promotions.json</x:v>
      </x:c>
    </x:row>
    <x:row r="1903" ht="20" customHeight="1">
      <x:c r="A1903" s="6" t="str">
        <x:v>光锥突破</x:v>
      </x:c>
      <x:c r="B1903" s="6" t="str">
        <x:v>20019</x:v>
      </x:c>
      <x:c r="C1903" s="6" t="n">
        <x:v>2</x:v>
      </x:c>
      <x:c r="D1903" s="6" t="n">
        <x:v>3</x:v>
      </x:c>
      <x:c r="E1903" s="7" t="str">
        <x:v>111002</x:v>
      </x:c>
      <x:c r="F1903" s="7" t="str">
        <x:v>微光原核</x:v>
      </x:c>
      <x:c r="G1903" s="6" t="n">
        <x:v>4</x:v>
      </x:c>
      <x:c r="H1903" s="6" t="str">
        <x:v>https://raw.githubusercontent.com/Mar-7th/StarRailRes/dbe8cdfcfb0bf657b9fe1cf92d5537f118ccb487/index_new/cn/light_cone_promotions.json</x:v>
      </x:c>
    </x:row>
    <x:row r="1904" ht="20" customHeight="1">
      <x:c r="A1904" s="6" t="str">
        <x:v>光锥突破</x:v>
      </x:c>
      <x:c r="B1904" s="6" t="str">
        <x:v>20019</x:v>
      </x:c>
      <x:c r="C1904" s="6" t="n">
        <x:v>3</x:v>
      </x:c>
      <x:c r="D1904" s="6" t="n">
        <x:v>4</x:v>
      </x:c>
      <x:c r="E1904" s="7" t="str">
        <x:v>2</x:v>
      </x:c>
      <x:c r="F1904" s="7" t="str">
        <x:v>信用点</x:v>
      </x:c>
      <x:c r="G1904" s="6" t="n">
        <x:v>30000</x:v>
      </x:c>
      <x:c r="H1904" s="6" t="str">
        <x:v>https://raw.githubusercontent.com/Mar-7th/StarRailRes/dbe8cdfcfb0bf657b9fe1cf92d5537f118ccb487/index_new/cn/light_cone_promotions.json</x:v>
      </x:c>
    </x:row>
    <x:row r="1905" ht="20" customHeight="1">
      <x:c r="A1905" s="6" t="str">
        <x:v>光锥突破</x:v>
      </x:c>
      <x:c r="B1905" s="6" t="str">
        <x:v>20019</x:v>
      </x:c>
      <x:c r="C1905" s="6" t="n">
        <x:v>3</x:v>
      </x:c>
      <x:c r="D1905" s="6" t="n">
        <x:v>4</x:v>
      </x:c>
      <x:c r="E1905" s="7" t="str">
        <x:v>110162</x:v>
      </x:c>
      <x:c r="F1905" s="7" t="str">
        <x:v>家族颂歌</x:v>
      </x:c>
      <x:c r="G1905" s="6" t="n">
        <x:v>4</x:v>
      </x:c>
      <x:c r="H1905" s="6" t="str">
        <x:v>https://raw.githubusercontent.com/Mar-7th/StarRailRes/dbe8cdfcfb0bf657b9fe1cf92d5537f118ccb487/index_new/cn/light_cone_promotions.json</x:v>
      </x:c>
    </x:row>
    <x:row r="1906" ht="20" customHeight="1">
      <x:c r="A1906" s="6" t="str">
        <x:v>光锥突破</x:v>
      </x:c>
      <x:c r="B1906" s="6" t="str">
        <x:v>20019</x:v>
      </x:c>
      <x:c r="C1906" s="6" t="n">
        <x:v>3</x:v>
      </x:c>
      <x:c r="D1906" s="6" t="n">
        <x:v>4</x:v>
      </x:c>
      <x:c r="E1906" s="7" t="str">
        <x:v>111002</x:v>
      </x:c>
      <x:c r="F1906" s="7" t="str">
        <x:v>微光原核</x:v>
      </x:c>
      <x:c r="G1906" s="6" t="n">
        <x:v>6</x:v>
      </x:c>
      <x:c r="H1906" s="6" t="str">
        <x:v>https://raw.githubusercontent.com/Mar-7th/StarRailRes/dbe8cdfcfb0bf657b9fe1cf92d5537f118ccb487/index_new/cn/light_cone_promotions.json</x:v>
      </x:c>
    </x:row>
    <x:row r="1907" ht="20" customHeight="1">
      <x:c r="A1907" s="6" t="str">
        <x:v>光锥突破</x:v>
      </x:c>
      <x:c r="B1907" s="6" t="str">
        <x:v>20019</x:v>
      </x:c>
      <x:c r="C1907" s="6" t="n">
        <x:v>4</x:v>
      </x:c>
      <x:c r="D1907" s="6" t="n">
        <x:v>5</x:v>
      </x:c>
      <x:c r="E1907" s="7" t="str">
        <x:v>2</x:v>
      </x:c>
      <x:c r="F1907" s="7" t="str">
        <x:v>信用点</x:v>
      </x:c>
      <x:c r="G1907" s="6" t="n">
        <x:v>60000</x:v>
      </x:c>
      <x:c r="H1907" s="6" t="str">
        <x:v>https://raw.githubusercontent.com/Mar-7th/StarRailRes/dbe8cdfcfb0bf657b9fe1cf92d5537f118ccb487/index_new/cn/light_cone_promotions.json</x:v>
      </x:c>
    </x:row>
    <x:row r="1908" ht="20" customHeight="1">
      <x:c r="A1908" s="6" t="str">
        <x:v>光锥突破</x:v>
      </x:c>
      <x:c r="B1908" s="6" t="str">
        <x:v>20019</x:v>
      </x:c>
      <x:c r="C1908" s="6" t="n">
        <x:v>4</x:v>
      </x:c>
      <x:c r="D1908" s="6" t="n">
        <x:v>5</x:v>
      </x:c>
      <x:c r="E1908" s="7" t="str">
        <x:v>110163</x:v>
      </x:c>
      <x:c r="F1908" s="7" t="str">
        <x:v>群星乐章</x:v>
      </x:c>
      <x:c r="G1908" s="6" t="n">
        <x:v>3</x:v>
      </x:c>
      <x:c r="H1908" s="6" t="str">
        <x:v>https://raw.githubusercontent.com/Mar-7th/StarRailRes/dbe8cdfcfb0bf657b9fe1cf92d5537f118ccb487/index_new/cn/light_cone_promotions.json</x:v>
      </x:c>
    </x:row>
    <x:row r="1909" ht="20" customHeight="1">
      <x:c r="A1909" s="6" t="str">
        <x:v>光锥突破</x:v>
      </x:c>
      <x:c r="B1909" s="6" t="str">
        <x:v>20019</x:v>
      </x:c>
      <x:c r="C1909" s="6" t="n">
        <x:v>4</x:v>
      </x:c>
      <x:c r="D1909" s="6" t="n">
        <x:v>5</x:v>
      </x:c>
      <x:c r="E1909" s="7" t="str">
        <x:v>111003</x:v>
      </x:c>
      <x:c r="F1909" s="7" t="str">
        <x:v>蠢动原核</x:v>
      </x:c>
      <x:c r="G1909" s="6" t="n">
        <x:v>3</x:v>
      </x:c>
      <x:c r="H1909" s="6" t="str">
        <x:v>https://raw.githubusercontent.com/Mar-7th/StarRailRes/dbe8cdfcfb0bf657b9fe1cf92d5537f118ccb487/index_new/cn/light_cone_promotions.json</x:v>
      </x:c>
    </x:row>
    <x:row r="1910" ht="20" customHeight="1">
      <x:c r="A1910" s="6" t="str">
        <x:v>光锥突破</x:v>
      </x:c>
      <x:c r="B1910" s="6" t="str">
        <x:v>20019</x:v>
      </x:c>
      <x:c r="C1910" s="6" t="n">
        <x:v>5</x:v>
      </x:c>
      <x:c r="D1910" s="6" t="n">
        <x:v>6</x:v>
      </x:c>
      <x:c r="E1910" s="7" t="str">
        <x:v>2</x:v>
      </x:c>
      <x:c r="F1910" s="7" t="str">
        <x:v>信用点</x:v>
      </x:c>
      <x:c r="G1910" s="6" t="n">
        <x:v>120000</x:v>
      </x:c>
      <x:c r="H1910" s="6" t="str">
        <x:v>https://raw.githubusercontent.com/Mar-7th/StarRailRes/dbe8cdfcfb0bf657b9fe1cf92d5537f118ccb487/index_new/cn/light_cone_promotions.json</x:v>
      </x:c>
    </x:row>
    <x:row r="1911" ht="20" customHeight="1">
      <x:c r="A1911" s="6" t="str">
        <x:v>光锥突破</x:v>
      </x:c>
      <x:c r="B1911" s="6" t="str">
        <x:v>20019</x:v>
      </x:c>
      <x:c r="C1911" s="6" t="n">
        <x:v>5</x:v>
      </x:c>
      <x:c r="D1911" s="6" t="n">
        <x:v>6</x:v>
      </x:c>
      <x:c r="E1911" s="7" t="str">
        <x:v>110163</x:v>
      </x:c>
      <x:c r="F1911" s="7" t="str">
        <x:v>群星乐章</x:v>
      </x:c>
      <x:c r="G1911" s="6" t="n">
        <x:v>6</x:v>
      </x:c>
      <x:c r="H1911" s="6" t="str">
        <x:v>https://raw.githubusercontent.com/Mar-7th/StarRailRes/dbe8cdfcfb0bf657b9fe1cf92d5537f118ccb487/index_new/cn/light_cone_promotions.json</x:v>
      </x:c>
    </x:row>
    <x:row r="1912" ht="20" customHeight="1">
      <x:c r="A1912" s="6" t="str">
        <x:v>光锥突破</x:v>
      </x:c>
      <x:c r="B1912" s="6" t="str">
        <x:v>20019</x:v>
      </x:c>
      <x:c r="C1912" s="6" t="n">
        <x:v>5</x:v>
      </x:c>
      <x:c r="D1912" s="6" t="n">
        <x:v>6</x:v>
      </x:c>
      <x:c r="E1912" s="7" t="str">
        <x:v>111003</x:v>
      </x:c>
      <x:c r="F1912" s="7" t="str">
        <x:v>蠢动原核</x:v>
      </x:c>
      <x:c r="G1912" s="6" t="n">
        <x:v>5</x:v>
      </x:c>
      <x:c r="H1912" s="6" t="str">
        <x:v>https://raw.githubusercontent.com/Mar-7th/StarRailRes/dbe8cdfcfb0bf657b9fe1cf92d5537f118ccb487/index_new/cn/light_cone_promotions.json</x:v>
      </x:c>
    </x:row>
    <x:row r="1913" ht="20" customHeight="1">
      <x:c r="A1913" s="6" t="str">
        <x:v>光锥突破</x:v>
      </x:c>
      <x:c r="B1913" s="6" t="str">
        <x:v>20020</x:v>
      </x:c>
      <x:c r="C1913" s="6" t="n">
        <x:v>0</x:v>
      </x:c>
      <x:c r="D1913" s="6" t="n">
        <x:v>1</x:v>
      </x:c>
      <x:c r="E1913" s="7" t="str">
        <x:v>2</x:v>
      </x:c>
      <x:c r="F1913" s="7" t="str">
        <x:v>信用点</x:v>
      </x:c>
      <x:c r="G1913" s="6" t="n">
        <x:v>3000</x:v>
      </x:c>
      <x:c r="H1913" s="6" t="str">
        <x:v>https://raw.githubusercontent.com/Mar-7th/StarRailRes/dbe8cdfcfb0bf657b9fe1cf92d5537f118ccb487/index_new/cn/light_cone_promotions.json</x:v>
      </x:c>
    </x:row>
    <x:row r="1914" ht="20" customHeight="1">
      <x:c r="A1914" s="6" t="str">
        <x:v>光锥突破</x:v>
      </x:c>
      <x:c r="B1914" s="6" t="str">
        <x:v>20020</x:v>
      </x:c>
      <x:c r="C1914" s="6" t="n">
        <x:v>0</x:v>
      </x:c>
      <x:c r="D1914" s="6" t="n">
        <x:v>1</x:v>
      </x:c>
      <x:c r="E1914" s="7" t="str">
        <x:v>111011</x:v>
      </x:c>
      <x:c r="F1914" s="7" t="str">
        <x:v>掠夺的本能</x:v>
      </x:c>
      <x:c r="G1914" s="6" t="n">
        <x:v>4</x:v>
      </x:c>
      <x:c r="H1914" s="6" t="str">
        <x:v>https://raw.githubusercontent.com/Mar-7th/StarRailRes/dbe8cdfcfb0bf657b9fe1cf92d5537f118ccb487/index_new/cn/light_cone_promotions.json</x:v>
      </x:c>
    </x:row>
    <x:row r="1915" ht="20" customHeight="1">
      <x:c r="A1915" s="6" t="str">
        <x:v>光锥突破</x:v>
      </x:c>
      <x:c r="B1915" s="6" t="str">
        <x:v>20020</x:v>
      </x:c>
      <x:c r="C1915" s="6" t="n">
        <x:v>1</x:v>
      </x:c>
      <x:c r="D1915" s="6" t="n">
        <x:v>2</x:v>
      </x:c>
      <x:c r="E1915" s="7" t="str">
        <x:v>2</x:v>
      </x:c>
      <x:c r="F1915" s="7" t="str">
        <x:v>信用点</x:v>
      </x:c>
      <x:c r="G1915" s="6" t="n">
        <x:v>6000</x:v>
      </x:c>
      <x:c r="H1915" s="6" t="str">
        <x:v>https://raw.githubusercontent.com/Mar-7th/StarRailRes/dbe8cdfcfb0bf657b9fe1cf92d5537f118ccb487/index_new/cn/light_cone_promotions.json</x:v>
      </x:c>
    </x:row>
    <x:row r="1916" ht="20" customHeight="1">
      <x:c r="A1916" s="6" t="str">
        <x:v>光锥突破</x:v>
      </x:c>
      <x:c r="B1916" s="6" t="str">
        <x:v>20020</x:v>
      </x:c>
      <x:c r="C1916" s="6" t="n">
        <x:v>1</x:v>
      </x:c>
      <x:c r="D1916" s="6" t="n">
        <x:v>2</x:v>
      </x:c>
      <x:c r="E1916" s="7" t="str">
        <x:v>110131</x:v>
      </x:c>
      <x:c r="F1916" s="7" t="str">
        <x:v>灵感之钥</x:v>
      </x:c>
      <x:c r="G1916" s="6" t="n">
        <x:v>2</x:v>
      </x:c>
      <x:c r="H1916" s="6" t="str">
        <x:v>https://raw.githubusercontent.com/Mar-7th/StarRailRes/dbe8cdfcfb0bf657b9fe1cf92d5537f118ccb487/index_new/cn/light_cone_promotions.json</x:v>
      </x:c>
    </x:row>
    <x:row r="1917" ht="20" customHeight="1">
      <x:c r="A1917" s="6" t="str">
        <x:v>光锥突破</x:v>
      </x:c>
      <x:c r="B1917" s="6" t="str">
        <x:v>20020</x:v>
      </x:c>
      <x:c r="C1917" s="6" t="n">
        <x:v>1</x:v>
      </x:c>
      <x:c r="D1917" s="6" t="n">
        <x:v>2</x:v>
      </x:c>
      <x:c r="E1917" s="7" t="str">
        <x:v>111011</x:v>
      </x:c>
      <x:c r="F1917" s="7" t="str">
        <x:v>掠夺的本能</x:v>
      </x:c>
      <x:c r="G1917" s="6" t="n">
        <x:v>8</x:v>
      </x:c>
      <x:c r="H1917" s="6" t="str">
        <x:v>https://raw.githubusercontent.com/Mar-7th/StarRailRes/dbe8cdfcfb0bf657b9fe1cf92d5537f118ccb487/index_new/cn/light_cone_promotions.json</x:v>
      </x:c>
    </x:row>
    <x:row r="1918" ht="20" customHeight="1">
      <x:c r="A1918" s="6" t="str">
        <x:v>光锥突破</x:v>
      </x:c>
      <x:c r="B1918" s="6" t="str">
        <x:v>20020</x:v>
      </x:c>
      <x:c r="C1918" s="6" t="n">
        <x:v>2</x:v>
      </x:c>
      <x:c r="D1918" s="6" t="n">
        <x:v>3</x:v>
      </x:c>
      <x:c r="E1918" s="7" t="str">
        <x:v>2</x:v>
      </x:c>
      <x:c r="F1918" s="7" t="str">
        <x:v>信用点</x:v>
      </x:c>
      <x:c r="G1918" s="6" t="n">
        <x:v>12000</x:v>
      </x:c>
      <x:c r="H1918" s="6" t="str">
        <x:v>https://raw.githubusercontent.com/Mar-7th/StarRailRes/dbe8cdfcfb0bf657b9fe1cf92d5537f118ccb487/index_new/cn/light_cone_promotions.json</x:v>
      </x:c>
    </x:row>
    <x:row r="1919" ht="20" customHeight="1">
      <x:c r="A1919" s="6" t="str">
        <x:v>光锥突破</x:v>
      </x:c>
      <x:c r="B1919" s="6" t="str">
        <x:v>20020</x:v>
      </x:c>
      <x:c r="C1919" s="6" t="n">
        <x:v>2</x:v>
      </x:c>
      <x:c r="D1919" s="6" t="n">
        <x:v>3</x:v>
      </x:c>
      <x:c r="E1919" s="7" t="str">
        <x:v>110132</x:v>
      </x:c>
      <x:c r="F1919" s="7" t="str">
        <x:v>启迪之钥</x:v>
      </x:c>
      <x:c r="G1919" s="6" t="n">
        <x:v>2</x:v>
      </x:c>
      <x:c r="H1919" s="6" t="str">
        <x:v>https://raw.githubusercontent.com/Mar-7th/StarRailRes/dbe8cdfcfb0bf657b9fe1cf92d5537f118ccb487/index_new/cn/light_cone_promotions.json</x:v>
      </x:c>
    </x:row>
    <x:row r="1920" ht="20" customHeight="1">
      <x:c r="A1920" s="6" t="str">
        <x:v>光锥突破</x:v>
      </x:c>
      <x:c r="B1920" s="6" t="str">
        <x:v>20020</x:v>
      </x:c>
      <x:c r="C1920" s="6" t="n">
        <x:v>2</x:v>
      </x:c>
      <x:c r="D1920" s="6" t="n">
        <x:v>3</x:v>
      </x:c>
      <x:c r="E1920" s="7" t="str">
        <x:v>111012</x:v>
      </x:c>
      <x:c r="F1920" s="7" t="str">
        <x:v>篡改的野心</x:v>
      </x:c>
      <x:c r="G1920" s="6" t="n">
        <x:v>4</x:v>
      </x:c>
      <x:c r="H1920" s="6" t="str">
        <x:v>https://raw.githubusercontent.com/Mar-7th/StarRailRes/dbe8cdfcfb0bf657b9fe1cf92d5537f118ccb487/index_new/cn/light_cone_promotions.json</x:v>
      </x:c>
    </x:row>
    <x:row r="1921" ht="20" customHeight="1">
      <x:c r="A1921" s="6" t="str">
        <x:v>光锥突破</x:v>
      </x:c>
      <x:c r="B1921" s="6" t="str">
        <x:v>20020</x:v>
      </x:c>
      <x:c r="C1921" s="6" t="n">
        <x:v>3</x:v>
      </x:c>
      <x:c r="D1921" s="6" t="n">
        <x:v>4</x:v>
      </x:c>
      <x:c r="E1921" s="7" t="str">
        <x:v>2</x:v>
      </x:c>
      <x:c r="F1921" s="7" t="str">
        <x:v>信用点</x:v>
      </x:c>
      <x:c r="G1921" s="6" t="n">
        <x:v>30000</x:v>
      </x:c>
      <x:c r="H1921" s="6" t="str">
        <x:v>https://raw.githubusercontent.com/Mar-7th/StarRailRes/dbe8cdfcfb0bf657b9fe1cf92d5537f118ccb487/index_new/cn/light_cone_promotions.json</x:v>
      </x:c>
    </x:row>
    <x:row r="1922" ht="20" customHeight="1">
      <x:c r="A1922" s="6" t="str">
        <x:v>光锥突破</x:v>
      </x:c>
      <x:c r="B1922" s="6" t="str">
        <x:v>20020</x:v>
      </x:c>
      <x:c r="C1922" s="6" t="n">
        <x:v>3</x:v>
      </x:c>
      <x:c r="D1922" s="6" t="n">
        <x:v>4</x:v>
      </x:c>
      <x:c r="E1922" s="7" t="str">
        <x:v>110132</x:v>
      </x:c>
      <x:c r="F1922" s="7" t="str">
        <x:v>启迪之钥</x:v>
      </x:c>
      <x:c r="G1922" s="6" t="n">
        <x:v>4</x:v>
      </x:c>
      <x:c r="H1922" s="6" t="str">
        <x:v>https://raw.githubusercontent.com/Mar-7th/StarRailRes/dbe8cdfcfb0bf657b9fe1cf92d5537f118ccb487/index_new/cn/light_cone_promotions.json</x:v>
      </x:c>
    </x:row>
    <x:row r="1923" ht="20" customHeight="1">
      <x:c r="A1923" s="6" t="str">
        <x:v>光锥突破</x:v>
      </x:c>
      <x:c r="B1923" s="6" t="str">
        <x:v>20020</x:v>
      </x:c>
      <x:c r="C1923" s="6" t="n">
        <x:v>3</x:v>
      </x:c>
      <x:c r="D1923" s="6" t="n">
        <x:v>4</x:v>
      </x:c>
      <x:c r="E1923" s="7" t="str">
        <x:v>111012</x:v>
      </x:c>
      <x:c r="F1923" s="7" t="str">
        <x:v>篡改的野心</x:v>
      </x:c>
      <x:c r="G1923" s="6" t="n">
        <x:v>6</x:v>
      </x:c>
      <x:c r="H1923" s="6" t="str">
        <x:v>https://raw.githubusercontent.com/Mar-7th/StarRailRes/dbe8cdfcfb0bf657b9fe1cf92d5537f118ccb487/index_new/cn/light_cone_promotions.json</x:v>
      </x:c>
    </x:row>
    <x:row r="1924" ht="20" customHeight="1">
      <x:c r="A1924" s="6" t="str">
        <x:v>光锥突破</x:v>
      </x:c>
      <x:c r="B1924" s="6" t="str">
        <x:v>20020</x:v>
      </x:c>
      <x:c r="C1924" s="6" t="n">
        <x:v>4</x:v>
      </x:c>
      <x:c r="D1924" s="6" t="n">
        <x:v>5</x:v>
      </x:c>
      <x:c r="E1924" s="7" t="str">
        <x:v>2</x:v>
      </x:c>
      <x:c r="F1924" s="7" t="str">
        <x:v>信用点</x:v>
      </x:c>
      <x:c r="G1924" s="6" t="n">
        <x:v>60000</x:v>
      </x:c>
      <x:c r="H1924" s="6" t="str">
        <x:v>https://raw.githubusercontent.com/Mar-7th/StarRailRes/dbe8cdfcfb0bf657b9fe1cf92d5537f118ccb487/index_new/cn/light_cone_promotions.json</x:v>
      </x:c>
    </x:row>
    <x:row r="1925" ht="20" customHeight="1">
      <x:c r="A1925" s="6" t="str">
        <x:v>光锥突破</x:v>
      </x:c>
      <x:c r="B1925" s="6" t="str">
        <x:v>20020</x:v>
      </x:c>
      <x:c r="C1925" s="6" t="n">
        <x:v>4</x:v>
      </x:c>
      <x:c r="D1925" s="6" t="n">
        <x:v>5</x:v>
      </x:c>
      <x:c r="E1925" s="7" t="str">
        <x:v>110133</x:v>
      </x:c>
      <x:c r="F1925" s="7" t="str">
        <x:v>智识之钥</x:v>
      </x:c>
      <x:c r="G1925" s="6" t="n">
        <x:v>3</x:v>
      </x:c>
      <x:c r="H1925" s="6" t="str">
        <x:v>https://raw.githubusercontent.com/Mar-7th/StarRailRes/dbe8cdfcfb0bf657b9fe1cf92d5537f118ccb487/index_new/cn/light_cone_promotions.json</x:v>
      </x:c>
    </x:row>
    <x:row r="1926" ht="20" customHeight="1">
      <x:c r="A1926" s="6" t="str">
        <x:v>光锥突破</x:v>
      </x:c>
      <x:c r="B1926" s="6" t="str">
        <x:v>20020</x:v>
      </x:c>
      <x:c r="C1926" s="6" t="n">
        <x:v>4</x:v>
      </x:c>
      <x:c r="D1926" s="6" t="n">
        <x:v>5</x:v>
      </x:c>
      <x:c r="E1926" s="7" t="str">
        <x:v>111013</x:v>
      </x:c>
      <x:c r="F1926" s="7" t="str">
        <x:v>践踏的意志</x:v>
      </x:c>
      <x:c r="G1926" s="6" t="n">
        <x:v>3</x:v>
      </x:c>
      <x:c r="H1926" s="6" t="str">
        <x:v>https://raw.githubusercontent.com/Mar-7th/StarRailRes/dbe8cdfcfb0bf657b9fe1cf92d5537f118ccb487/index_new/cn/light_cone_promotions.json</x:v>
      </x:c>
    </x:row>
    <x:row r="1927" ht="20" customHeight="1">
      <x:c r="A1927" s="6" t="str">
        <x:v>光锥突破</x:v>
      </x:c>
      <x:c r="B1927" s="6" t="str">
        <x:v>20020</x:v>
      </x:c>
      <x:c r="C1927" s="6" t="n">
        <x:v>5</x:v>
      </x:c>
      <x:c r="D1927" s="6" t="n">
        <x:v>6</x:v>
      </x:c>
      <x:c r="E1927" s="7" t="str">
        <x:v>2</x:v>
      </x:c>
      <x:c r="F1927" s="7" t="str">
        <x:v>信用点</x:v>
      </x:c>
      <x:c r="G1927" s="6" t="n">
        <x:v>120000</x:v>
      </x:c>
      <x:c r="H1927" s="6" t="str">
        <x:v>https://raw.githubusercontent.com/Mar-7th/StarRailRes/dbe8cdfcfb0bf657b9fe1cf92d5537f118ccb487/index_new/cn/light_cone_promotions.json</x:v>
      </x:c>
    </x:row>
    <x:row r="1928" ht="20" customHeight="1">
      <x:c r="A1928" s="6" t="str">
        <x:v>光锥突破</x:v>
      </x:c>
      <x:c r="B1928" s="6" t="str">
        <x:v>20020</x:v>
      </x:c>
      <x:c r="C1928" s="6" t="n">
        <x:v>5</x:v>
      </x:c>
      <x:c r="D1928" s="6" t="n">
        <x:v>6</x:v>
      </x:c>
      <x:c r="E1928" s="7" t="str">
        <x:v>110133</x:v>
      </x:c>
      <x:c r="F1928" s="7" t="str">
        <x:v>智识之钥</x:v>
      </x:c>
      <x:c r="G1928" s="6" t="n">
        <x:v>6</x:v>
      </x:c>
      <x:c r="H1928" s="6" t="str">
        <x:v>https://raw.githubusercontent.com/Mar-7th/StarRailRes/dbe8cdfcfb0bf657b9fe1cf92d5537f118ccb487/index_new/cn/light_cone_promotions.json</x:v>
      </x:c>
    </x:row>
    <x:row r="1929" ht="20" customHeight="1">
      <x:c r="A1929" s="6" t="str">
        <x:v>光锥突破</x:v>
      </x:c>
      <x:c r="B1929" s="6" t="str">
        <x:v>20020</x:v>
      </x:c>
      <x:c r="C1929" s="6" t="n">
        <x:v>5</x:v>
      </x:c>
      <x:c r="D1929" s="6" t="n">
        <x:v>6</x:v>
      </x:c>
      <x:c r="E1929" s="7" t="str">
        <x:v>111013</x:v>
      </x:c>
      <x:c r="F1929" s="7" t="str">
        <x:v>践踏的意志</x:v>
      </x:c>
      <x:c r="G1929" s="6" t="n">
        <x:v>5</x:v>
      </x:c>
      <x:c r="H1929" s="6" t="str">
        <x:v>https://raw.githubusercontent.com/Mar-7th/StarRailRes/dbe8cdfcfb0bf657b9fe1cf92d5537f118ccb487/index_new/cn/light_cone_promotions.json</x:v>
      </x:c>
    </x:row>
    <x:row r="1930" ht="20" customHeight="1">
      <x:c r="A1930" s="6" t="str">
        <x:v>光锥突破</x:v>
      </x:c>
      <x:c r="B1930" s="6" t="str">
        <x:v>20021</x:v>
      </x:c>
      <x:c r="C1930" s="6" t="n">
        <x:v>0</x:v>
      </x:c>
      <x:c r="D1930" s="6" t="n">
        <x:v>1</x:v>
      </x:c>
      <x:c r="E1930" s="7" t="str">
        <x:v>2</x:v>
      </x:c>
      <x:c r="F1930" s="7" t="str">
        <x:v>信用点</x:v>
      </x:c>
      <x:c r="G1930" s="6" t="n">
        <x:v>3000</x:v>
      </x:c>
      <x:c r="H1930" s="6" t="str">
        <x:v>https://raw.githubusercontent.com/Mar-7th/StarRailRes/dbe8cdfcfb0bf657b9fe1cf92d5537f118ccb487/index_new/cn/light_cone_promotions.json</x:v>
      </x:c>
    </x:row>
    <x:row r="1931" ht="20" customHeight="1">
      <x:c r="A1931" s="6" t="str">
        <x:v>光锥突破</x:v>
      </x:c>
      <x:c r="B1931" s="6" t="str">
        <x:v>20021</x:v>
      </x:c>
      <x:c r="C1931" s="6" t="n">
        <x:v>0</x:v>
      </x:c>
      <x:c r="D1931" s="6" t="n">
        <x:v>1</x:v>
      </x:c>
      <x:c r="E1931" s="7" t="str">
        <x:v>111001</x:v>
      </x:c>
      <x:c r="F1931" s="7" t="str">
        <x:v>熄灭原核</x:v>
      </x:c>
      <x:c r="G1931" s="6" t="n">
        <x:v>4</x:v>
      </x:c>
      <x:c r="H1931" s="6" t="str">
        <x:v>https://raw.githubusercontent.com/Mar-7th/StarRailRes/dbe8cdfcfb0bf657b9fe1cf92d5537f118ccb487/index_new/cn/light_cone_promotions.json</x:v>
      </x:c>
    </x:row>
    <x:row r="1932" ht="20" customHeight="1">
      <x:c r="A1932" s="6" t="str">
        <x:v>光锥突破</x:v>
      </x:c>
      <x:c r="B1932" s="6" t="str">
        <x:v>20021</x:v>
      </x:c>
      <x:c r="C1932" s="6" t="n">
        <x:v>1</x:v>
      </x:c>
      <x:c r="D1932" s="6" t="n">
        <x:v>2</x:v>
      </x:c>
      <x:c r="E1932" s="7" t="str">
        <x:v>2</x:v>
      </x:c>
      <x:c r="F1932" s="7" t="str">
        <x:v>信用点</x:v>
      </x:c>
      <x:c r="G1932" s="6" t="n">
        <x:v>6000</x:v>
      </x:c>
      <x:c r="H1932" s="6" t="str">
        <x:v>https://raw.githubusercontent.com/Mar-7th/StarRailRes/dbe8cdfcfb0bf657b9fe1cf92d5537f118ccb487/index_new/cn/light_cone_promotions.json</x:v>
      </x:c>
    </x:row>
    <x:row r="1933" ht="20" customHeight="1">
      <x:c r="A1933" s="6" t="str">
        <x:v>光锥突破</x:v>
      </x:c>
      <x:c r="B1933" s="6" t="str">
        <x:v>20021</x:v>
      </x:c>
      <x:c r="C1933" s="6" t="n">
        <x:v>1</x:v>
      </x:c>
      <x:c r="D1933" s="6" t="n">
        <x:v>2</x:v>
      </x:c>
      <x:c r="E1933" s="7" t="str">
        <x:v>110251</x:v>
      </x:c>
      <x:c r="F1933" s="7" t="str">
        <x:v>思量的种</x:v>
      </x:c>
      <x:c r="G1933" s="6" t="n">
        <x:v>2</x:v>
      </x:c>
      <x:c r="H1933" s="6" t="str">
        <x:v>https://raw.githubusercontent.com/Mar-7th/StarRailRes/dbe8cdfcfb0bf657b9fe1cf92d5537f118ccb487/index_new/cn/light_cone_promotions.json</x:v>
      </x:c>
    </x:row>
    <x:row r="1934" ht="20" customHeight="1">
      <x:c r="A1934" s="6" t="str">
        <x:v>光锥突破</x:v>
      </x:c>
      <x:c r="B1934" s="6" t="str">
        <x:v>20021</x:v>
      </x:c>
      <x:c r="C1934" s="6" t="n">
        <x:v>1</x:v>
      </x:c>
      <x:c r="D1934" s="6" t="n">
        <x:v>2</x:v>
      </x:c>
      <x:c r="E1934" s="7" t="str">
        <x:v>111001</x:v>
      </x:c>
      <x:c r="F1934" s="7" t="str">
        <x:v>熄灭原核</x:v>
      </x:c>
      <x:c r="G1934" s="6" t="n">
        <x:v>8</x:v>
      </x:c>
      <x:c r="H1934" s="6" t="str">
        <x:v>https://raw.githubusercontent.com/Mar-7th/StarRailRes/dbe8cdfcfb0bf657b9fe1cf92d5537f118ccb487/index_new/cn/light_cone_promotions.json</x:v>
      </x:c>
    </x:row>
    <x:row r="1935" ht="20" customHeight="1">
      <x:c r="A1935" s="6" t="str">
        <x:v>光锥突破</x:v>
      </x:c>
      <x:c r="B1935" s="6" t="str">
        <x:v>20021</x:v>
      </x:c>
      <x:c r="C1935" s="6" t="n">
        <x:v>2</x:v>
      </x:c>
      <x:c r="D1935" s="6" t="n">
        <x:v>3</x:v>
      </x:c>
      <x:c r="E1935" s="7" t="str">
        <x:v>2</x:v>
      </x:c>
      <x:c r="F1935" s="7" t="str">
        <x:v>信用点</x:v>
      </x:c>
      <x:c r="G1935" s="6" t="n">
        <x:v>12000</x:v>
      </x:c>
      <x:c r="H1935" s="6" t="str">
        <x:v>https://raw.githubusercontent.com/Mar-7th/StarRailRes/dbe8cdfcfb0bf657b9fe1cf92d5537f118ccb487/index_new/cn/light_cone_promotions.json</x:v>
      </x:c>
    </x:row>
    <x:row r="1936" ht="20" customHeight="1">
      <x:c r="A1936" s="6" t="str">
        <x:v>光锥突破</x:v>
      </x:c>
      <x:c r="B1936" s="6" t="str">
        <x:v>20021</x:v>
      </x:c>
      <x:c r="C1936" s="6" t="n">
        <x:v>2</x:v>
      </x:c>
      <x:c r="D1936" s="6" t="n">
        <x:v>3</x:v>
      </x:c>
      <x:c r="E1936" s="7" t="str">
        <x:v>110252</x:v>
      </x:c>
      <x:c r="F1936" s="7" t="str">
        <x:v>末那芽苗</x:v>
      </x:c>
      <x:c r="G1936" s="6" t="n">
        <x:v>2</x:v>
      </x:c>
      <x:c r="H1936" s="6" t="str">
        <x:v>https://raw.githubusercontent.com/Mar-7th/StarRailRes/dbe8cdfcfb0bf657b9fe1cf92d5537f118ccb487/index_new/cn/light_cone_promotions.json</x:v>
      </x:c>
    </x:row>
    <x:row r="1937" ht="20" customHeight="1">
      <x:c r="A1937" s="6" t="str">
        <x:v>光锥突破</x:v>
      </x:c>
      <x:c r="B1937" s="6" t="str">
        <x:v>20021</x:v>
      </x:c>
      <x:c r="C1937" s="6" t="n">
        <x:v>2</x:v>
      </x:c>
      <x:c r="D1937" s="6" t="n">
        <x:v>3</x:v>
      </x:c>
      <x:c r="E1937" s="7" t="str">
        <x:v>111002</x:v>
      </x:c>
      <x:c r="F1937" s="7" t="str">
        <x:v>微光原核</x:v>
      </x:c>
      <x:c r="G1937" s="6" t="n">
        <x:v>4</x:v>
      </x:c>
      <x:c r="H1937" s="6" t="str">
        <x:v>https://raw.githubusercontent.com/Mar-7th/StarRailRes/dbe8cdfcfb0bf657b9fe1cf92d5537f118ccb487/index_new/cn/light_cone_promotions.json</x:v>
      </x:c>
    </x:row>
    <x:row r="1938" ht="20" customHeight="1">
      <x:c r="A1938" s="6" t="str">
        <x:v>光锥突破</x:v>
      </x:c>
      <x:c r="B1938" s="6" t="str">
        <x:v>20021</x:v>
      </x:c>
      <x:c r="C1938" s="6" t="n">
        <x:v>3</x:v>
      </x:c>
      <x:c r="D1938" s="6" t="n">
        <x:v>4</x:v>
      </x:c>
      <x:c r="E1938" s="7" t="str">
        <x:v>2</x:v>
      </x:c>
      <x:c r="F1938" s="7" t="str">
        <x:v>信用点</x:v>
      </x:c>
      <x:c r="G1938" s="6" t="n">
        <x:v>30000</x:v>
      </x:c>
      <x:c r="H1938" s="6" t="str">
        <x:v>https://raw.githubusercontent.com/Mar-7th/StarRailRes/dbe8cdfcfb0bf657b9fe1cf92d5537f118ccb487/index_new/cn/light_cone_promotions.json</x:v>
      </x:c>
    </x:row>
    <x:row r="1939" ht="20" customHeight="1">
      <x:c r="A1939" s="6" t="str">
        <x:v>光锥突破</x:v>
      </x:c>
      <x:c r="B1939" s="6" t="str">
        <x:v>20021</x:v>
      </x:c>
      <x:c r="C1939" s="6" t="n">
        <x:v>3</x:v>
      </x:c>
      <x:c r="D1939" s="6" t="n">
        <x:v>4</x:v>
      </x:c>
      <x:c r="E1939" s="7" t="str">
        <x:v>110252</x:v>
      </x:c>
      <x:c r="F1939" s="7" t="str">
        <x:v>末那芽苗</x:v>
      </x:c>
      <x:c r="G1939" s="6" t="n">
        <x:v>4</x:v>
      </x:c>
      <x:c r="H1939" s="6" t="str">
        <x:v>https://raw.githubusercontent.com/Mar-7th/StarRailRes/dbe8cdfcfb0bf657b9fe1cf92d5537f118ccb487/index_new/cn/light_cone_promotions.json</x:v>
      </x:c>
    </x:row>
    <x:row r="1940" ht="20" customHeight="1">
      <x:c r="A1940" s="6" t="str">
        <x:v>光锥突破</x:v>
      </x:c>
      <x:c r="B1940" s="6" t="str">
        <x:v>20021</x:v>
      </x:c>
      <x:c r="C1940" s="6" t="n">
        <x:v>3</x:v>
      </x:c>
      <x:c r="D1940" s="6" t="n">
        <x:v>4</x:v>
      </x:c>
      <x:c r="E1940" s="7" t="str">
        <x:v>111002</x:v>
      </x:c>
      <x:c r="F1940" s="7" t="str">
        <x:v>微光原核</x:v>
      </x:c>
      <x:c r="G1940" s="6" t="n">
        <x:v>6</x:v>
      </x:c>
      <x:c r="H1940" s="6" t="str">
        <x:v>https://raw.githubusercontent.com/Mar-7th/StarRailRes/dbe8cdfcfb0bf657b9fe1cf92d5537f118ccb487/index_new/cn/light_cone_promotions.json</x:v>
      </x:c>
    </x:row>
    <x:row r="1941" ht="20" customHeight="1">
      <x:c r="A1941" s="6" t="str">
        <x:v>光锥突破</x:v>
      </x:c>
      <x:c r="B1941" s="6" t="str">
        <x:v>20021</x:v>
      </x:c>
      <x:c r="C1941" s="6" t="n">
        <x:v>4</x:v>
      </x:c>
      <x:c r="D1941" s="6" t="n">
        <x:v>5</x:v>
      </x:c>
      <x:c r="E1941" s="7" t="str">
        <x:v>2</x:v>
      </x:c>
      <x:c r="F1941" s="7" t="str">
        <x:v>信用点</x:v>
      </x:c>
      <x:c r="G1941" s="6" t="n">
        <x:v>60000</x:v>
      </x:c>
      <x:c r="H1941" s="6" t="str">
        <x:v>https://raw.githubusercontent.com/Mar-7th/StarRailRes/dbe8cdfcfb0bf657b9fe1cf92d5537f118ccb487/index_new/cn/light_cone_promotions.json</x:v>
      </x:c>
    </x:row>
    <x:row r="1942" ht="20" customHeight="1">
      <x:c r="A1942" s="6" t="str">
        <x:v>光锥突破</x:v>
      </x:c>
      <x:c r="B1942" s="6" t="str">
        <x:v>20021</x:v>
      </x:c>
      <x:c r="C1942" s="6" t="n">
        <x:v>4</x:v>
      </x:c>
      <x:c r="D1942" s="6" t="n">
        <x:v>5</x:v>
      </x:c>
      <x:c r="E1942" s="7" t="str">
        <x:v>110253</x:v>
      </x:c>
      <x:c r="F1942" s="7" t="str">
        <x:v>阿赖耶华</x:v>
      </x:c>
      <x:c r="G1942" s="6" t="n">
        <x:v>3</x:v>
      </x:c>
      <x:c r="H1942" s="6" t="str">
        <x:v>https://raw.githubusercontent.com/Mar-7th/StarRailRes/dbe8cdfcfb0bf657b9fe1cf92d5537f118ccb487/index_new/cn/light_cone_promotions.json</x:v>
      </x:c>
    </x:row>
    <x:row r="1943" ht="20" customHeight="1">
      <x:c r="A1943" s="6" t="str">
        <x:v>光锥突破</x:v>
      </x:c>
      <x:c r="B1943" s="6" t="str">
        <x:v>20021</x:v>
      </x:c>
      <x:c r="C1943" s="6" t="n">
        <x:v>4</x:v>
      </x:c>
      <x:c r="D1943" s="6" t="n">
        <x:v>5</x:v>
      </x:c>
      <x:c r="E1943" s="7" t="str">
        <x:v>111003</x:v>
      </x:c>
      <x:c r="F1943" s="7" t="str">
        <x:v>蠢动原核</x:v>
      </x:c>
      <x:c r="G1943" s="6" t="n">
        <x:v>3</x:v>
      </x:c>
      <x:c r="H1943" s="6" t="str">
        <x:v>https://raw.githubusercontent.com/Mar-7th/StarRailRes/dbe8cdfcfb0bf657b9fe1cf92d5537f118ccb487/index_new/cn/light_cone_promotions.json</x:v>
      </x:c>
    </x:row>
    <x:row r="1944" ht="20" customHeight="1">
      <x:c r="A1944" s="6" t="str">
        <x:v>光锥突破</x:v>
      </x:c>
      <x:c r="B1944" s="6" t="str">
        <x:v>20021</x:v>
      </x:c>
      <x:c r="C1944" s="6" t="n">
        <x:v>5</x:v>
      </x:c>
      <x:c r="D1944" s="6" t="n">
        <x:v>6</x:v>
      </x:c>
      <x:c r="E1944" s="7" t="str">
        <x:v>2</x:v>
      </x:c>
      <x:c r="F1944" s="7" t="str">
        <x:v>信用点</x:v>
      </x:c>
      <x:c r="G1944" s="6" t="n">
        <x:v>120000</x:v>
      </x:c>
      <x:c r="H1944" s="6" t="str">
        <x:v>https://raw.githubusercontent.com/Mar-7th/StarRailRes/dbe8cdfcfb0bf657b9fe1cf92d5537f118ccb487/index_new/cn/light_cone_promotions.json</x:v>
      </x:c>
    </x:row>
    <x:row r="1945" ht="20" customHeight="1">
      <x:c r="A1945" s="6" t="str">
        <x:v>光锥突破</x:v>
      </x:c>
      <x:c r="B1945" s="6" t="str">
        <x:v>20021</x:v>
      </x:c>
      <x:c r="C1945" s="6" t="n">
        <x:v>5</x:v>
      </x:c>
      <x:c r="D1945" s="6" t="n">
        <x:v>6</x:v>
      </x:c>
      <x:c r="E1945" s="7" t="str">
        <x:v>110253</x:v>
      </x:c>
      <x:c r="F1945" s="7" t="str">
        <x:v>阿赖耶华</x:v>
      </x:c>
      <x:c r="G1945" s="6" t="n">
        <x:v>6</x:v>
      </x:c>
      <x:c r="H1945" s="6" t="str">
        <x:v>https://raw.githubusercontent.com/Mar-7th/StarRailRes/dbe8cdfcfb0bf657b9fe1cf92d5537f118ccb487/index_new/cn/light_cone_promotions.json</x:v>
      </x:c>
    </x:row>
    <x:row r="1946" ht="20" customHeight="1">
      <x:c r="A1946" s="6" t="str">
        <x:v>光锥突破</x:v>
      </x:c>
      <x:c r="B1946" s="6" t="str">
        <x:v>20021</x:v>
      </x:c>
      <x:c r="C1946" s="6" t="n">
        <x:v>5</x:v>
      </x:c>
      <x:c r="D1946" s="6" t="n">
        <x:v>6</x:v>
      </x:c>
      <x:c r="E1946" s="7" t="str">
        <x:v>111003</x:v>
      </x:c>
      <x:c r="F1946" s="7" t="str">
        <x:v>蠢动原核</x:v>
      </x:c>
      <x:c r="G1946" s="6" t="n">
        <x:v>5</x:v>
      </x:c>
      <x:c r="H1946" s="6" t="str">
        <x:v>https://raw.githubusercontent.com/Mar-7th/StarRailRes/dbe8cdfcfb0bf657b9fe1cf92d5537f118ccb487/index_new/cn/light_cone_promotions.json</x:v>
      </x:c>
    </x:row>
    <x:row r="1947" ht="20" customHeight="1">
      <x:c r="A1947" s="6" t="str">
        <x:v>光锥突破</x:v>
      </x:c>
      <x:c r="B1947" s="6" t="str">
        <x:v>20022</x:v>
      </x:c>
      <x:c r="C1947" s="6" t="n">
        <x:v>0</x:v>
      </x:c>
      <x:c r="D1947" s="6" t="n">
        <x:v>1</x:v>
      </x:c>
      <x:c r="E1947" s="7" t="str">
        <x:v>2</x:v>
      </x:c>
      <x:c r="F1947" s="7" t="str">
        <x:v>信用点</x:v>
      </x:c>
      <x:c r="G1947" s="6" t="n">
        <x:v>3000</x:v>
      </x:c>
      <x:c r="H1947" s="6" t="str">
        <x:v>https://raw.githubusercontent.com/Mar-7th/StarRailRes/dbe8cdfcfb0bf657b9fe1cf92d5537f118ccb487/index_new/cn/light_cone_promotions.json</x:v>
      </x:c>
    </x:row>
    <x:row r="1948" ht="20" customHeight="1">
      <x:c r="A1948" s="6" t="str">
        <x:v>光锥突破</x:v>
      </x:c>
      <x:c r="B1948" s="6" t="str">
        <x:v>20022</x:v>
      </x:c>
      <x:c r="C1948" s="6" t="n">
        <x:v>0</x:v>
      </x:c>
      <x:c r="D1948" s="6" t="n">
        <x:v>1</x:v>
      </x:c>
      <x:c r="E1948" s="7" t="str">
        <x:v>115001</x:v>
      </x:c>
      <x:c r="F1948" s="7" t="str">
        <x:v>恐惧踏碎血肉</x:v>
      </x:c>
      <x:c r="G1948" s="6" t="n">
        <x:v>4</x:v>
      </x:c>
      <x:c r="H1948" s="6" t="str">
        <x:v>https://raw.githubusercontent.com/Mar-7th/StarRailRes/dbe8cdfcfb0bf657b9fe1cf92d5537f118ccb487/index_new/cn/light_cone_promotions.json</x:v>
      </x:c>
    </x:row>
    <x:row r="1949" ht="20" customHeight="1">
      <x:c r="A1949" s="6" t="str">
        <x:v>光锥突破</x:v>
      </x:c>
      <x:c r="B1949" s="6" t="str">
        <x:v>20022</x:v>
      </x:c>
      <x:c r="C1949" s="6" t="n">
        <x:v>1</x:v>
      </x:c>
      <x:c r="D1949" s="6" t="n">
        <x:v>2</x:v>
      </x:c>
      <x:c r="E1949" s="7" t="str">
        <x:v>2</x:v>
      </x:c>
      <x:c r="F1949" s="7" t="str">
        <x:v>信用点</x:v>
      </x:c>
      <x:c r="G1949" s="6" t="n">
        <x:v>6000</x:v>
      </x:c>
      <x:c r="H1949" s="6" t="str">
        <x:v>https://raw.githubusercontent.com/Mar-7th/StarRailRes/dbe8cdfcfb0bf657b9fe1cf92d5537f118ccb487/index_new/cn/light_cone_promotions.json</x:v>
      </x:c>
    </x:row>
    <x:row r="1950" ht="20" customHeight="1">
      <x:c r="A1950" s="6" t="str">
        <x:v>光锥突破</x:v>
      </x:c>
      <x:c r="B1950" s="6" t="str">
        <x:v>20022</x:v>
      </x:c>
      <x:c r="C1950" s="6" t="n">
        <x:v>1</x:v>
      </x:c>
      <x:c r="D1950" s="6" t="n">
        <x:v>2</x:v>
      </x:c>
      <x:c r="E1950" s="7" t="str">
        <x:v>110251</x:v>
      </x:c>
      <x:c r="F1950" s="7" t="str">
        <x:v>思量的种</x:v>
      </x:c>
      <x:c r="G1950" s="6" t="n">
        <x:v>2</x:v>
      </x:c>
      <x:c r="H1950" s="6" t="str">
        <x:v>https://raw.githubusercontent.com/Mar-7th/StarRailRes/dbe8cdfcfb0bf657b9fe1cf92d5537f118ccb487/index_new/cn/light_cone_promotions.json</x:v>
      </x:c>
    </x:row>
    <x:row r="1951" ht="20" customHeight="1">
      <x:c r="A1951" s="6" t="str">
        <x:v>光锥突破</x:v>
      </x:c>
      <x:c r="B1951" s="6" t="str">
        <x:v>20022</x:v>
      </x:c>
      <x:c r="C1951" s="6" t="n">
        <x:v>1</x:v>
      </x:c>
      <x:c r="D1951" s="6" t="n">
        <x:v>2</x:v>
      </x:c>
      <x:c r="E1951" s="7" t="str">
        <x:v>115001</x:v>
      </x:c>
      <x:c r="F1951" s="7" t="str">
        <x:v>恐惧踏碎血肉</x:v>
      </x:c>
      <x:c r="G1951" s="6" t="n">
        <x:v>8</x:v>
      </x:c>
      <x:c r="H1951" s="6" t="str">
        <x:v>https://raw.githubusercontent.com/Mar-7th/StarRailRes/dbe8cdfcfb0bf657b9fe1cf92d5537f118ccb487/index_new/cn/light_cone_promotions.json</x:v>
      </x:c>
    </x:row>
    <x:row r="1952" ht="20" customHeight="1">
      <x:c r="A1952" s="6" t="str">
        <x:v>光锥突破</x:v>
      </x:c>
      <x:c r="B1952" s="6" t="str">
        <x:v>20022</x:v>
      </x:c>
      <x:c r="C1952" s="6" t="n">
        <x:v>2</x:v>
      </x:c>
      <x:c r="D1952" s="6" t="n">
        <x:v>3</x:v>
      </x:c>
      <x:c r="E1952" s="7" t="str">
        <x:v>2</x:v>
      </x:c>
      <x:c r="F1952" s="7" t="str">
        <x:v>信用点</x:v>
      </x:c>
      <x:c r="G1952" s="6" t="n">
        <x:v>12000</x:v>
      </x:c>
      <x:c r="H1952" s="6" t="str">
        <x:v>https://raw.githubusercontent.com/Mar-7th/StarRailRes/dbe8cdfcfb0bf657b9fe1cf92d5537f118ccb487/index_new/cn/light_cone_promotions.json</x:v>
      </x:c>
    </x:row>
    <x:row r="1953" ht="20" customHeight="1">
      <x:c r="A1953" s="6" t="str">
        <x:v>光锥突破</x:v>
      </x:c>
      <x:c r="B1953" s="6" t="str">
        <x:v>20022</x:v>
      </x:c>
      <x:c r="C1953" s="6" t="n">
        <x:v>2</x:v>
      </x:c>
      <x:c r="D1953" s="6" t="n">
        <x:v>3</x:v>
      </x:c>
      <x:c r="E1953" s="7" t="str">
        <x:v>110252</x:v>
      </x:c>
      <x:c r="F1953" s="7" t="str">
        <x:v>末那芽苗</x:v>
      </x:c>
      <x:c r="G1953" s="6" t="n">
        <x:v>2</x:v>
      </x:c>
      <x:c r="H1953" s="6" t="str">
        <x:v>https://raw.githubusercontent.com/Mar-7th/StarRailRes/dbe8cdfcfb0bf657b9fe1cf92d5537f118ccb487/index_new/cn/light_cone_promotions.json</x:v>
      </x:c>
    </x:row>
    <x:row r="1954" ht="20" customHeight="1">
      <x:c r="A1954" s="6" t="str">
        <x:v>光锥突破</x:v>
      </x:c>
      <x:c r="B1954" s="6" t="str">
        <x:v>20022</x:v>
      </x:c>
      <x:c r="C1954" s="6" t="n">
        <x:v>2</x:v>
      </x:c>
      <x:c r="D1954" s="6" t="n">
        <x:v>3</x:v>
      </x:c>
      <x:c r="E1954" s="7" t="str">
        <x:v>115002</x:v>
      </x:c>
      <x:c r="F1954" s="7" t="str">
        <x:v>勇气撕裂胸膛</x:v>
      </x:c>
      <x:c r="G1954" s="6" t="n">
        <x:v>4</x:v>
      </x:c>
      <x:c r="H1954" s="6" t="str">
        <x:v>https://raw.githubusercontent.com/Mar-7th/StarRailRes/dbe8cdfcfb0bf657b9fe1cf92d5537f118ccb487/index_new/cn/light_cone_promotions.json</x:v>
      </x:c>
    </x:row>
    <x:row r="1955" ht="20" customHeight="1">
      <x:c r="A1955" s="6" t="str">
        <x:v>光锥突破</x:v>
      </x:c>
      <x:c r="B1955" s="6" t="str">
        <x:v>20022</x:v>
      </x:c>
      <x:c r="C1955" s="6" t="n">
        <x:v>3</x:v>
      </x:c>
      <x:c r="D1955" s="6" t="n">
        <x:v>4</x:v>
      </x:c>
      <x:c r="E1955" s="7" t="str">
        <x:v>2</x:v>
      </x:c>
      <x:c r="F1955" s="7" t="str">
        <x:v>信用点</x:v>
      </x:c>
      <x:c r="G1955" s="6" t="n">
        <x:v>30000</x:v>
      </x:c>
      <x:c r="H1955" s="6" t="str">
        <x:v>https://raw.githubusercontent.com/Mar-7th/StarRailRes/dbe8cdfcfb0bf657b9fe1cf92d5537f118ccb487/index_new/cn/light_cone_promotions.json</x:v>
      </x:c>
    </x:row>
    <x:row r="1956" ht="20" customHeight="1">
      <x:c r="A1956" s="6" t="str">
        <x:v>光锥突破</x:v>
      </x:c>
      <x:c r="B1956" s="6" t="str">
        <x:v>20022</x:v>
      </x:c>
      <x:c r="C1956" s="6" t="n">
        <x:v>3</x:v>
      </x:c>
      <x:c r="D1956" s="6" t="n">
        <x:v>4</x:v>
      </x:c>
      <x:c r="E1956" s="7" t="str">
        <x:v>110252</x:v>
      </x:c>
      <x:c r="F1956" s="7" t="str">
        <x:v>末那芽苗</x:v>
      </x:c>
      <x:c r="G1956" s="6" t="n">
        <x:v>4</x:v>
      </x:c>
      <x:c r="H1956" s="6" t="str">
        <x:v>https://raw.githubusercontent.com/Mar-7th/StarRailRes/dbe8cdfcfb0bf657b9fe1cf92d5537f118ccb487/index_new/cn/light_cone_promotions.json</x:v>
      </x:c>
    </x:row>
    <x:row r="1957" ht="20" customHeight="1">
      <x:c r="A1957" s="6" t="str">
        <x:v>光锥突破</x:v>
      </x:c>
      <x:c r="B1957" s="6" t="str">
        <x:v>20022</x:v>
      </x:c>
      <x:c r="C1957" s="6" t="n">
        <x:v>3</x:v>
      </x:c>
      <x:c r="D1957" s="6" t="n">
        <x:v>4</x:v>
      </x:c>
      <x:c r="E1957" s="7" t="str">
        <x:v>115002</x:v>
      </x:c>
      <x:c r="F1957" s="7" t="str">
        <x:v>勇气撕裂胸膛</x:v>
      </x:c>
      <x:c r="G1957" s="6" t="n">
        <x:v>6</x:v>
      </x:c>
      <x:c r="H1957" s="6" t="str">
        <x:v>https://raw.githubusercontent.com/Mar-7th/StarRailRes/dbe8cdfcfb0bf657b9fe1cf92d5537f118ccb487/index_new/cn/light_cone_promotions.json</x:v>
      </x:c>
    </x:row>
    <x:row r="1958" ht="20" customHeight="1">
      <x:c r="A1958" s="6" t="str">
        <x:v>光锥突破</x:v>
      </x:c>
      <x:c r="B1958" s="6" t="str">
        <x:v>20022</x:v>
      </x:c>
      <x:c r="C1958" s="6" t="n">
        <x:v>4</x:v>
      </x:c>
      <x:c r="D1958" s="6" t="n">
        <x:v>5</x:v>
      </x:c>
      <x:c r="E1958" s="7" t="str">
        <x:v>2</x:v>
      </x:c>
      <x:c r="F1958" s="7" t="str">
        <x:v>信用点</x:v>
      </x:c>
      <x:c r="G1958" s="6" t="n">
        <x:v>60000</x:v>
      </x:c>
      <x:c r="H1958" s="6" t="str">
        <x:v>https://raw.githubusercontent.com/Mar-7th/StarRailRes/dbe8cdfcfb0bf657b9fe1cf92d5537f118ccb487/index_new/cn/light_cone_promotions.json</x:v>
      </x:c>
    </x:row>
    <x:row r="1959" ht="20" customHeight="1">
      <x:c r="A1959" s="6" t="str">
        <x:v>光锥突破</x:v>
      </x:c>
      <x:c r="B1959" s="6" t="str">
        <x:v>20022</x:v>
      </x:c>
      <x:c r="C1959" s="6" t="n">
        <x:v>4</x:v>
      </x:c>
      <x:c r="D1959" s="6" t="n">
        <x:v>5</x:v>
      </x:c>
      <x:c r="E1959" s="7" t="str">
        <x:v>110253</x:v>
      </x:c>
      <x:c r="F1959" s="7" t="str">
        <x:v>阿赖耶华</x:v>
      </x:c>
      <x:c r="G1959" s="6" t="n">
        <x:v>3</x:v>
      </x:c>
      <x:c r="H1959" s="6" t="str">
        <x:v>https://raw.githubusercontent.com/Mar-7th/StarRailRes/dbe8cdfcfb0bf657b9fe1cf92d5537f118ccb487/index_new/cn/light_cone_promotions.json</x:v>
      </x:c>
    </x:row>
    <x:row r="1960" ht="20" customHeight="1">
      <x:c r="A1960" s="6" t="str">
        <x:v>光锥突破</x:v>
      </x:c>
      <x:c r="B1960" s="6" t="str">
        <x:v>20022</x:v>
      </x:c>
      <x:c r="C1960" s="6" t="n">
        <x:v>4</x:v>
      </x:c>
      <x:c r="D1960" s="6" t="n">
        <x:v>5</x:v>
      </x:c>
      <x:c r="E1960" s="7" t="str">
        <x:v>115003</x:v>
      </x:c>
      <x:c r="F1960" s="7" t="str">
        <x:v>荣耀洗礼身躯</x:v>
      </x:c>
      <x:c r="G1960" s="6" t="n">
        <x:v>3</x:v>
      </x:c>
      <x:c r="H1960" s="6" t="str">
        <x:v>https://raw.githubusercontent.com/Mar-7th/StarRailRes/dbe8cdfcfb0bf657b9fe1cf92d5537f118ccb487/index_new/cn/light_cone_promotions.json</x:v>
      </x:c>
    </x:row>
    <x:row r="1961" ht="20" customHeight="1">
      <x:c r="A1961" s="6" t="str">
        <x:v>光锥突破</x:v>
      </x:c>
      <x:c r="B1961" s="6" t="str">
        <x:v>20022</x:v>
      </x:c>
      <x:c r="C1961" s="6" t="n">
        <x:v>5</x:v>
      </x:c>
      <x:c r="D1961" s="6" t="n">
        <x:v>6</x:v>
      </x:c>
      <x:c r="E1961" s="7" t="str">
        <x:v>2</x:v>
      </x:c>
      <x:c r="F1961" s="7" t="str">
        <x:v>信用点</x:v>
      </x:c>
      <x:c r="G1961" s="6" t="n">
        <x:v>120000</x:v>
      </x:c>
      <x:c r="H1961" s="6" t="str">
        <x:v>https://raw.githubusercontent.com/Mar-7th/StarRailRes/dbe8cdfcfb0bf657b9fe1cf92d5537f118ccb487/index_new/cn/light_cone_promotions.json</x:v>
      </x:c>
    </x:row>
    <x:row r="1962" ht="20" customHeight="1">
      <x:c r="A1962" s="6" t="str">
        <x:v>光锥突破</x:v>
      </x:c>
      <x:c r="B1962" s="6" t="str">
        <x:v>20022</x:v>
      </x:c>
      <x:c r="C1962" s="6" t="n">
        <x:v>5</x:v>
      </x:c>
      <x:c r="D1962" s="6" t="n">
        <x:v>6</x:v>
      </x:c>
      <x:c r="E1962" s="7" t="str">
        <x:v>110253</x:v>
      </x:c>
      <x:c r="F1962" s="7" t="str">
        <x:v>阿赖耶华</x:v>
      </x:c>
      <x:c r="G1962" s="6" t="n">
        <x:v>6</x:v>
      </x:c>
      <x:c r="H1962" s="6" t="str">
        <x:v>https://raw.githubusercontent.com/Mar-7th/StarRailRes/dbe8cdfcfb0bf657b9fe1cf92d5537f118ccb487/index_new/cn/light_cone_promotions.json</x:v>
      </x:c>
    </x:row>
    <x:row r="1963" ht="20" customHeight="1">
      <x:c r="A1963" s="6" t="str">
        <x:v>光锥突破</x:v>
      </x:c>
      <x:c r="B1963" s="6" t="str">
        <x:v>20022</x:v>
      </x:c>
      <x:c r="C1963" s="6" t="n">
        <x:v>5</x:v>
      </x:c>
      <x:c r="D1963" s="6" t="n">
        <x:v>6</x:v>
      </x:c>
      <x:c r="E1963" s="7" t="str">
        <x:v>115003</x:v>
      </x:c>
      <x:c r="F1963" s="7" t="str">
        <x:v>荣耀洗礼身躯</x:v>
      </x:c>
      <x:c r="G1963" s="6" t="n">
        <x:v>5</x:v>
      </x:c>
      <x:c r="H1963" s="6" t="str">
        <x:v>https://raw.githubusercontent.com/Mar-7th/StarRailRes/dbe8cdfcfb0bf657b9fe1cf92d5537f118ccb487/index_new/cn/light_cone_promotions.json</x:v>
      </x:c>
    </x:row>
    <x:row r="1964" ht="20" customHeight="1">
      <x:c r="A1964" s="6" t="str">
        <x:v>光锥突破</x:v>
      </x:c>
      <x:c r="B1964" s="6" t="str">
        <x:v>20023</x:v>
      </x:c>
      <x:c r="C1964" s="6" t="n">
        <x:v>0</x:v>
      </x:c>
      <x:c r="D1964" s="6" t="n">
        <x:v>1</x:v>
      </x:c>
      <x:c r="E1964" s="7" t="str">
        <x:v>2</x:v>
      </x:c>
      <x:c r="F1964" s="7" t="str">
        <x:v>信用点</x:v>
      </x:c>
      <x:c r="G1964" s="6" t="n">
        <x:v>3000</x:v>
      </x:c>
      <x:c r="H1964" s="6" t="str">
        <x:v>https://raw.githubusercontent.com/Mar-7th/StarRailRes/dbe8cdfcfb0bf657b9fe1cf92d5537f118ccb487/index_new/cn/light_cone_promotions.json</x:v>
      </x:c>
    </x:row>
    <x:row r="1965" ht="20" customHeight="1">
      <x:c r="A1965" s="6" t="str">
        <x:v>光锥突破</x:v>
      </x:c>
      <x:c r="B1965" s="6" t="str">
        <x:v>20023</x:v>
      </x:c>
      <x:c r="C1965" s="6" t="n">
        <x:v>0</x:v>
      </x:c>
      <x:c r="D1965" s="6" t="n">
        <x:v>1</x:v>
      </x:c>
      <x:c r="E1965" s="7" t="str">
        <x:v>116001</x:v>
      </x:c>
      <x:c r="F1965" s="7" t="str">
        <x:v>童真蜡笔</x:v>
      </x:c>
      <x:c r="G1965" s="6" t="n">
        <x:v>4</x:v>
      </x:c>
      <x:c r="H1965" s="6" t="str">
        <x:v>https://raw.githubusercontent.com/Mar-7th/StarRailRes/dbe8cdfcfb0bf657b9fe1cf92d5537f118ccb487/index_new/cn/light_cone_promotions.json</x:v>
      </x:c>
    </x:row>
    <x:row r="1966" ht="20" customHeight="1">
      <x:c r="A1966" s="6" t="str">
        <x:v>光锥突破</x:v>
      </x:c>
      <x:c r="B1966" s="6" t="str">
        <x:v>20023</x:v>
      </x:c>
      <x:c r="C1966" s="6" t="n">
        <x:v>1</x:v>
      </x:c>
      <x:c r="D1966" s="6" t="n">
        <x:v>2</x:v>
      </x:c>
      <x:c r="E1966" s="7" t="str">
        <x:v>2</x:v>
      </x:c>
      <x:c r="F1966" s="7" t="str">
        <x:v>信用点</x:v>
      </x:c>
      <x:c r="G1966" s="6" t="n">
        <x:v>6000</x:v>
      </x:c>
      <x:c r="H1966" s="6" t="str">
        <x:v>https://raw.githubusercontent.com/Mar-7th/StarRailRes/dbe8cdfcfb0bf657b9fe1cf92d5537f118ccb487/index_new/cn/light_cone_promotions.json</x:v>
      </x:c>
    </x:row>
    <x:row r="1967" ht="20" customHeight="1">
      <x:c r="A1967" s="6" t="str">
        <x:v>光锥突破</x:v>
      </x:c>
      <x:c r="B1967" s="6" t="str">
        <x:v>20023</x:v>
      </x:c>
      <x:c r="C1967" s="6" t="n">
        <x:v>1</x:v>
      </x:c>
      <x:c r="D1967" s="6" t="n">
        <x:v>2</x:v>
      </x:c>
      <x:c r="E1967" s="7" t="str">
        <x:v>110261</x:v>
      </x:c>
      <x:c r="F1967" s="7" t="str">
        <x:v>《绒绒号》手绘分镜稿</x:v>
      </x:c>
      <x:c r="G1967" s="6" t="n">
        <x:v>2</x:v>
      </x:c>
      <x:c r="H1967" s="6" t="str">
        <x:v>https://raw.githubusercontent.com/Mar-7th/StarRailRes/dbe8cdfcfb0bf657b9fe1cf92d5537f118ccb487/index_new/cn/light_cone_promotions.json</x:v>
      </x:c>
    </x:row>
    <x:row r="1968" ht="20" customHeight="1">
      <x:c r="A1968" s="6" t="str">
        <x:v>光锥突破</x:v>
      </x:c>
      <x:c r="B1968" s="6" t="str">
        <x:v>20023</x:v>
      </x:c>
      <x:c r="C1968" s="6" t="n">
        <x:v>1</x:v>
      </x:c>
      <x:c r="D1968" s="6" t="n">
        <x:v>2</x:v>
      </x:c>
      <x:c r="E1968" s="7" t="str">
        <x:v>116001</x:v>
      </x:c>
      <x:c r="F1968" s="7" t="str">
        <x:v>童真蜡笔</x:v>
      </x:c>
      <x:c r="G1968" s="6" t="n">
        <x:v>8</x:v>
      </x:c>
      <x:c r="H1968" s="6" t="str">
        <x:v>https://raw.githubusercontent.com/Mar-7th/StarRailRes/dbe8cdfcfb0bf657b9fe1cf92d5537f118ccb487/index_new/cn/light_cone_promotions.json</x:v>
      </x:c>
    </x:row>
    <x:row r="1969" ht="20" customHeight="1">
      <x:c r="A1969" s="6" t="str">
        <x:v>光锥突破</x:v>
      </x:c>
      <x:c r="B1969" s="6" t="str">
        <x:v>20023</x:v>
      </x:c>
      <x:c r="C1969" s="6" t="n">
        <x:v>2</x:v>
      </x:c>
      <x:c r="D1969" s="6" t="n">
        <x:v>3</x:v>
      </x:c>
      <x:c r="E1969" s="7" t="str">
        <x:v>2</x:v>
      </x:c>
      <x:c r="F1969" s="7" t="str">
        <x:v>信用点</x:v>
      </x:c>
      <x:c r="G1969" s="6" t="n">
        <x:v>12000</x:v>
      </x:c>
      <x:c r="H1969" s="6" t="str">
        <x:v>https://raw.githubusercontent.com/Mar-7th/StarRailRes/dbe8cdfcfb0bf657b9fe1cf92d5537f118ccb487/index_new/cn/light_cone_promotions.json</x:v>
      </x:c>
    </x:row>
    <x:row r="1970" ht="20" customHeight="1">
      <x:c r="A1970" s="6" t="str">
        <x:v>光锥突破</x:v>
      </x:c>
      <x:c r="B1970" s="6" t="str">
        <x:v>20023</x:v>
      </x:c>
      <x:c r="C1970" s="6" t="n">
        <x:v>2</x:v>
      </x:c>
      <x:c r="D1970" s="6" t="n">
        <x:v>3</x:v>
      </x:c>
      <x:c r="E1970" s="7" t="str">
        <x:v>110262</x:v>
      </x:c>
      <x:c r="F1970" s="7" t="str">
        <x:v>《绒绒号》连载纪念刊</x:v>
      </x:c>
      <x:c r="G1970" s="6" t="n">
        <x:v>2</x:v>
      </x:c>
      <x:c r="H1970" s="6" t="str">
        <x:v>https://raw.githubusercontent.com/Mar-7th/StarRailRes/dbe8cdfcfb0bf657b9fe1cf92d5537f118ccb487/index_new/cn/light_cone_promotions.json</x:v>
      </x:c>
    </x:row>
    <x:row r="1971" ht="20" customHeight="1">
      <x:c r="A1971" s="6" t="str">
        <x:v>光锥突破</x:v>
      </x:c>
      <x:c r="B1971" s="6" t="str">
        <x:v>20023</x:v>
      </x:c>
      <x:c r="C1971" s="6" t="n">
        <x:v>2</x:v>
      </x:c>
      <x:c r="D1971" s="6" t="n">
        <x:v>3</x:v>
      </x:c>
      <x:c r="E1971" s="7" t="str">
        <x:v>116002</x:v>
      </x:c>
      <x:c r="F1971" s="7" t="str">
        <x:v>造梦蘸钢</x:v>
      </x:c>
      <x:c r="G1971" s="6" t="n">
        <x:v>4</x:v>
      </x:c>
      <x:c r="H1971" s="6" t="str">
        <x:v>https://raw.githubusercontent.com/Mar-7th/StarRailRes/dbe8cdfcfb0bf657b9fe1cf92d5537f118ccb487/index_new/cn/light_cone_promotions.json</x:v>
      </x:c>
    </x:row>
    <x:row r="1972" ht="20" customHeight="1">
      <x:c r="A1972" s="6" t="str">
        <x:v>光锥突破</x:v>
      </x:c>
      <x:c r="B1972" s="6" t="str">
        <x:v>20023</x:v>
      </x:c>
      <x:c r="C1972" s="6" t="n">
        <x:v>3</x:v>
      </x:c>
      <x:c r="D1972" s="6" t="n">
        <x:v>4</x:v>
      </x:c>
      <x:c r="E1972" s="7" t="str">
        <x:v>2</x:v>
      </x:c>
      <x:c r="F1972" s="7" t="str">
        <x:v>信用点</x:v>
      </x:c>
      <x:c r="G1972" s="6" t="n">
        <x:v>30000</x:v>
      </x:c>
      <x:c r="H1972" s="6" t="str">
        <x:v>https://raw.githubusercontent.com/Mar-7th/StarRailRes/dbe8cdfcfb0bf657b9fe1cf92d5537f118ccb487/index_new/cn/light_cone_promotions.json</x:v>
      </x:c>
    </x:row>
    <x:row r="1973" ht="20" customHeight="1">
      <x:c r="A1973" s="6" t="str">
        <x:v>光锥突破</x:v>
      </x:c>
      <x:c r="B1973" s="6" t="str">
        <x:v>20023</x:v>
      </x:c>
      <x:c r="C1973" s="6" t="n">
        <x:v>3</x:v>
      </x:c>
      <x:c r="D1973" s="6" t="n">
        <x:v>4</x:v>
      </x:c>
      <x:c r="E1973" s="7" t="str">
        <x:v>110262</x:v>
      </x:c>
      <x:c r="F1973" s="7" t="str">
        <x:v>《绒绒号》连载纪念刊</x:v>
      </x:c>
      <x:c r="G1973" s="6" t="n">
        <x:v>4</x:v>
      </x:c>
      <x:c r="H1973" s="6" t="str">
        <x:v>https://raw.githubusercontent.com/Mar-7th/StarRailRes/dbe8cdfcfb0bf657b9fe1cf92d5537f118ccb487/index_new/cn/light_cone_promotions.json</x:v>
      </x:c>
    </x:row>
    <x:row r="1974" ht="20" customHeight="1">
      <x:c r="A1974" s="6" t="str">
        <x:v>光锥突破</x:v>
      </x:c>
      <x:c r="B1974" s="6" t="str">
        <x:v>20023</x:v>
      </x:c>
      <x:c r="C1974" s="6" t="n">
        <x:v>3</x:v>
      </x:c>
      <x:c r="D1974" s="6" t="n">
        <x:v>4</x:v>
      </x:c>
      <x:c r="E1974" s="7" t="str">
        <x:v>116002</x:v>
      </x:c>
      <x:c r="F1974" s="7" t="str">
        <x:v>造梦蘸钢</x:v>
      </x:c>
      <x:c r="G1974" s="6" t="n">
        <x:v>6</x:v>
      </x:c>
      <x:c r="H1974" s="6" t="str">
        <x:v>https://raw.githubusercontent.com/Mar-7th/StarRailRes/dbe8cdfcfb0bf657b9fe1cf92d5537f118ccb487/index_new/cn/light_cone_promotions.json</x:v>
      </x:c>
    </x:row>
    <x:row r="1975" ht="20" customHeight="1">
      <x:c r="A1975" s="6" t="str">
        <x:v>光锥突破</x:v>
      </x:c>
      <x:c r="B1975" s="6" t="str">
        <x:v>20023</x:v>
      </x:c>
      <x:c r="C1975" s="6" t="n">
        <x:v>4</x:v>
      </x:c>
      <x:c r="D1975" s="6" t="n">
        <x:v>5</x:v>
      </x:c>
      <x:c r="E1975" s="7" t="str">
        <x:v>2</x:v>
      </x:c>
      <x:c r="F1975" s="7" t="str">
        <x:v>信用点</x:v>
      </x:c>
      <x:c r="G1975" s="6" t="n">
        <x:v>60000</x:v>
      </x:c>
      <x:c r="H1975" s="6" t="str">
        <x:v>https://raw.githubusercontent.com/Mar-7th/StarRailRes/dbe8cdfcfb0bf657b9fe1cf92d5537f118ccb487/index_new/cn/light_cone_promotions.json</x:v>
      </x:c>
    </x:row>
    <x:row r="1976" ht="20" customHeight="1">
      <x:c r="A1976" s="6" t="str">
        <x:v>光锥突破</x:v>
      </x:c>
      <x:c r="B1976" s="6" t="str">
        <x:v>20023</x:v>
      </x:c>
      <x:c r="C1976" s="6" t="n">
        <x:v>4</x:v>
      </x:c>
      <x:c r="D1976" s="6" t="n">
        <x:v>5</x:v>
      </x:c>
      <x:c r="E1976" s="7" t="str">
        <x:v>110263</x:v>
      </x:c>
      <x:c r="F1976" s="7" t="str">
        <x:v>《绒绒号》典藏版合集</x:v>
      </x:c>
      <x:c r="G1976" s="6" t="n">
        <x:v>3</x:v>
      </x:c>
      <x:c r="H1976" s="6" t="str">
        <x:v>https://raw.githubusercontent.com/Mar-7th/StarRailRes/dbe8cdfcfb0bf657b9fe1cf92d5537f118ccb487/index_new/cn/light_cone_promotions.json</x:v>
      </x:c>
    </x:row>
    <x:row r="1977" ht="20" customHeight="1">
      <x:c r="A1977" s="6" t="str">
        <x:v>光锥突破</x:v>
      </x:c>
      <x:c r="B1977" s="6" t="str">
        <x:v>20023</x:v>
      </x:c>
      <x:c r="C1977" s="6" t="n">
        <x:v>4</x:v>
      </x:c>
      <x:c r="D1977" s="6" t="n">
        <x:v>5</x:v>
      </x:c>
      <x:c r="E1977" s="7" t="str">
        <x:v>116003</x:v>
      </x:c>
      <x:c r="F1977" s="7" t="str">
        <x:v>梦现管锥</x:v>
      </x:c>
      <x:c r="G1977" s="6" t="n">
        <x:v>3</x:v>
      </x:c>
      <x:c r="H1977" s="6" t="str">
        <x:v>https://raw.githubusercontent.com/Mar-7th/StarRailRes/dbe8cdfcfb0bf657b9fe1cf92d5537f118ccb487/index_new/cn/light_cone_promotions.json</x:v>
      </x:c>
    </x:row>
    <x:row r="1978" ht="20" customHeight="1">
      <x:c r="A1978" s="6" t="str">
        <x:v>光锥突破</x:v>
      </x:c>
      <x:c r="B1978" s="6" t="str">
        <x:v>20023</x:v>
      </x:c>
      <x:c r="C1978" s="6" t="n">
        <x:v>5</x:v>
      </x:c>
      <x:c r="D1978" s="6" t="n">
        <x:v>6</x:v>
      </x:c>
      <x:c r="E1978" s="7" t="str">
        <x:v>2</x:v>
      </x:c>
      <x:c r="F1978" s="7" t="str">
        <x:v>信用点</x:v>
      </x:c>
      <x:c r="G1978" s="6" t="n">
        <x:v>120000</x:v>
      </x:c>
      <x:c r="H1978" s="6" t="str">
        <x:v>https://raw.githubusercontent.com/Mar-7th/StarRailRes/dbe8cdfcfb0bf657b9fe1cf92d5537f118ccb487/index_new/cn/light_cone_promotions.json</x:v>
      </x:c>
    </x:row>
    <x:row r="1979" ht="20" customHeight="1">
      <x:c r="A1979" s="6" t="str">
        <x:v>光锥突破</x:v>
      </x:c>
      <x:c r="B1979" s="6" t="str">
        <x:v>20023</x:v>
      </x:c>
      <x:c r="C1979" s="6" t="n">
        <x:v>5</x:v>
      </x:c>
      <x:c r="D1979" s="6" t="n">
        <x:v>6</x:v>
      </x:c>
      <x:c r="E1979" s="7" t="str">
        <x:v>110263</x:v>
      </x:c>
      <x:c r="F1979" s="7" t="str">
        <x:v>《绒绒号》典藏版合集</x:v>
      </x:c>
      <x:c r="G1979" s="6" t="n">
        <x:v>6</x:v>
      </x:c>
      <x:c r="H1979" s="6" t="str">
        <x:v>https://raw.githubusercontent.com/Mar-7th/StarRailRes/dbe8cdfcfb0bf657b9fe1cf92d5537f118ccb487/index_new/cn/light_cone_promotions.json</x:v>
      </x:c>
    </x:row>
    <x:row r="1980" ht="20" customHeight="1">
      <x:c r="A1980" s="6" t="str">
        <x:v>光锥突破</x:v>
      </x:c>
      <x:c r="B1980" s="6" t="str">
        <x:v>20023</x:v>
      </x:c>
      <x:c r="C1980" s="6" t="n">
        <x:v>5</x:v>
      </x:c>
      <x:c r="D1980" s="6" t="n">
        <x:v>6</x:v>
      </x:c>
      <x:c r="E1980" s="7" t="str">
        <x:v>116003</x:v>
      </x:c>
      <x:c r="F1980" s="7" t="str">
        <x:v>梦现管锥</x:v>
      </x:c>
      <x:c r="G1980" s="6" t="n">
        <x:v>5</x:v>
      </x:c>
      <x:c r="H1980" s="6" t="str">
        <x:v>https://raw.githubusercontent.com/Mar-7th/StarRailRes/dbe8cdfcfb0bf657b9fe1cf92d5537f118ccb487/index_new/cn/light_cone_promotions.json</x:v>
      </x:c>
    </x:row>
    <x:row r="1981" ht="20" customHeight="1">
      <x:c r="A1981" s="6" t="str">
        <x:v>光锥突破</x:v>
      </x:c>
      <x:c r="B1981" s="6" t="str">
        <x:v>20024</x:v>
      </x:c>
      <x:c r="C1981" s="6" t="n">
        <x:v>0</x:v>
      </x:c>
      <x:c r="D1981" s="6" t="n">
        <x:v>1</x:v>
      </x:c>
      <x:c r="E1981" s="7" t="str">
        <x:v>2</x:v>
      </x:c>
      <x:c r="F1981" s="7" t="str">
        <x:v>信用点</x:v>
      </x:c>
      <x:c r="G1981" s="6" t="n">
        <x:v>3000</x:v>
      </x:c>
      <x:c r="H1981" s="6" t="str">
        <x:v>https://raw.githubusercontent.com/Mar-7th/StarRailRes/dbe8cdfcfb0bf657b9fe1cf92d5537f118ccb487/index_new/cn/light_cone_promotions.json</x:v>
      </x:c>
    </x:row>
    <x:row r="1982" ht="20" customHeight="1">
      <x:c r="A1982" s="6" t="str">
        <x:v>光锥突破</x:v>
      </x:c>
      <x:c r="B1982" s="6" t="str">
        <x:v>20024</x:v>
      </x:c>
      <x:c r="C1982" s="6" t="n">
        <x:v>0</x:v>
      </x:c>
      <x:c r="D1982" s="6" t="n">
        <x:v>1</x:v>
      </x:c>
      <x:c r="E1982" s="7" t="str">
        <x:v>116001</x:v>
      </x:c>
      <x:c r="F1982" s="7" t="str">
        <x:v>童真蜡笔</x:v>
      </x:c>
      <x:c r="G1982" s="6" t="n">
        <x:v>4</x:v>
      </x:c>
      <x:c r="H1982" s="6" t="str">
        <x:v>https://raw.githubusercontent.com/Mar-7th/StarRailRes/dbe8cdfcfb0bf657b9fe1cf92d5537f118ccb487/index_new/cn/light_cone_promotions.json</x:v>
      </x:c>
    </x:row>
    <x:row r="1983" ht="20" customHeight="1">
      <x:c r="A1983" s="6" t="str">
        <x:v>光锥突破</x:v>
      </x:c>
      <x:c r="B1983" s="6" t="str">
        <x:v>20024</x:v>
      </x:c>
      <x:c r="C1983" s="6" t="n">
        <x:v>1</x:v>
      </x:c>
      <x:c r="D1983" s="6" t="n">
        <x:v>2</x:v>
      </x:c>
      <x:c r="E1983" s="7" t="str">
        <x:v>2</x:v>
      </x:c>
      <x:c r="F1983" s="7" t="str">
        <x:v>信用点</x:v>
      </x:c>
      <x:c r="G1983" s="6" t="n">
        <x:v>6000</x:v>
      </x:c>
      <x:c r="H1983" s="6" t="str">
        <x:v>https://raw.githubusercontent.com/Mar-7th/StarRailRes/dbe8cdfcfb0bf657b9fe1cf92d5537f118ccb487/index_new/cn/light_cone_promotions.json</x:v>
      </x:c>
    </x:row>
    <x:row r="1984" ht="20" customHeight="1">
      <x:c r="A1984" s="6" t="str">
        <x:v>光锥突破</x:v>
      </x:c>
      <x:c r="B1984" s="6" t="str">
        <x:v>20024</x:v>
      </x:c>
      <x:c r="C1984" s="6" t="n">
        <x:v>1</x:v>
      </x:c>
      <x:c r="D1984" s="6" t="n">
        <x:v>2</x:v>
      </x:c>
      <x:c r="E1984" s="7" t="str">
        <x:v>110261</x:v>
      </x:c>
      <x:c r="F1984" s="7" t="str">
        <x:v>《绒绒号》手绘分镜稿</x:v>
      </x:c>
      <x:c r="G1984" s="6" t="n">
        <x:v>2</x:v>
      </x:c>
      <x:c r="H1984" s="6" t="str">
        <x:v>https://raw.githubusercontent.com/Mar-7th/StarRailRes/dbe8cdfcfb0bf657b9fe1cf92d5537f118ccb487/index_new/cn/light_cone_promotions.json</x:v>
      </x:c>
    </x:row>
    <x:row r="1985" ht="20" customHeight="1">
      <x:c r="A1985" s="6" t="str">
        <x:v>光锥突破</x:v>
      </x:c>
      <x:c r="B1985" s="6" t="str">
        <x:v>20024</x:v>
      </x:c>
      <x:c r="C1985" s="6" t="n">
        <x:v>1</x:v>
      </x:c>
      <x:c r="D1985" s="6" t="n">
        <x:v>2</x:v>
      </x:c>
      <x:c r="E1985" s="7" t="str">
        <x:v>116001</x:v>
      </x:c>
      <x:c r="F1985" s="7" t="str">
        <x:v>童真蜡笔</x:v>
      </x:c>
      <x:c r="G1985" s="6" t="n">
        <x:v>8</x:v>
      </x:c>
      <x:c r="H1985" s="6" t="str">
        <x:v>https://raw.githubusercontent.com/Mar-7th/StarRailRes/dbe8cdfcfb0bf657b9fe1cf92d5537f118ccb487/index_new/cn/light_cone_promotions.json</x:v>
      </x:c>
    </x:row>
    <x:row r="1986" ht="20" customHeight="1">
      <x:c r="A1986" s="6" t="str">
        <x:v>光锥突破</x:v>
      </x:c>
      <x:c r="B1986" s="6" t="str">
        <x:v>20024</x:v>
      </x:c>
      <x:c r="C1986" s="6" t="n">
        <x:v>2</x:v>
      </x:c>
      <x:c r="D1986" s="6" t="n">
        <x:v>3</x:v>
      </x:c>
      <x:c r="E1986" s="7" t="str">
        <x:v>2</x:v>
      </x:c>
      <x:c r="F1986" s="7" t="str">
        <x:v>信用点</x:v>
      </x:c>
      <x:c r="G1986" s="6" t="n">
        <x:v>12000</x:v>
      </x:c>
      <x:c r="H1986" s="6" t="str">
        <x:v>https://raw.githubusercontent.com/Mar-7th/StarRailRes/dbe8cdfcfb0bf657b9fe1cf92d5537f118ccb487/index_new/cn/light_cone_promotions.json</x:v>
      </x:c>
    </x:row>
    <x:row r="1987" ht="20" customHeight="1">
      <x:c r="A1987" s="6" t="str">
        <x:v>光锥突破</x:v>
      </x:c>
      <x:c r="B1987" s="6" t="str">
        <x:v>20024</x:v>
      </x:c>
      <x:c r="C1987" s="6" t="n">
        <x:v>2</x:v>
      </x:c>
      <x:c r="D1987" s="6" t="n">
        <x:v>3</x:v>
      </x:c>
      <x:c r="E1987" s="7" t="str">
        <x:v>110262</x:v>
      </x:c>
      <x:c r="F1987" s="7" t="str">
        <x:v>《绒绒号》连载纪念刊</x:v>
      </x:c>
      <x:c r="G1987" s="6" t="n">
        <x:v>2</x:v>
      </x:c>
      <x:c r="H1987" s="6" t="str">
        <x:v>https://raw.githubusercontent.com/Mar-7th/StarRailRes/dbe8cdfcfb0bf657b9fe1cf92d5537f118ccb487/index_new/cn/light_cone_promotions.json</x:v>
      </x:c>
    </x:row>
    <x:row r="1988" ht="20" customHeight="1">
      <x:c r="A1988" s="6" t="str">
        <x:v>光锥突破</x:v>
      </x:c>
      <x:c r="B1988" s="6" t="str">
        <x:v>20024</x:v>
      </x:c>
      <x:c r="C1988" s="6" t="n">
        <x:v>2</x:v>
      </x:c>
      <x:c r="D1988" s="6" t="n">
        <x:v>3</x:v>
      </x:c>
      <x:c r="E1988" s="7" t="str">
        <x:v>116002</x:v>
      </x:c>
      <x:c r="F1988" s="7" t="str">
        <x:v>造梦蘸钢</x:v>
      </x:c>
      <x:c r="G1988" s="6" t="n">
        <x:v>4</x:v>
      </x:c>
      <x:c r="H1988" s="6" t="str">
        <x:v>https://raw.githubusercontent.com/Mar-7th/StarRailRes/dbe8cdfcfb0bf657b9fe1cf92d5537f118ccb487/index_new/cn/light_cone_promotions.json</x:v>
      </x:c>
    </x:row>
    <x:row r="1989" ht="20" customHeight="1">
      <x:c r="A1989" s="6" t="str">
        <x:v>光锥突破</x:v>
      </x:c>
      <x:c r="B1989" s="6" t="str">
        <x:v>20024</x:v>
      </x:c>
      <x:c r="C1989" s="6" t="n">
        <x:v>3</x:v>
      </x:c>
      <x:c r="D1989" s="6" t="n">
        <x:v>4</x:v>
      </x:c>
      <x:c r="E1989" s="7" t="str">
        <x:v>2</x:v>
      </x:c>
      <x:c r="F1989" s="7" t="str">
        <x:v>信用点</x:v>
      </x:c>
      <x:c r="G1989" s="6" t="n">
        <x:v>30000</x:v>
      </x:c>
      <x:c r="H1989" s="6" t="str">
        <x:v>https://raw.githubusercontent.com/Mar-7th/StarRailRes/dbe8cdfcfb0bf657b9fe1cf92d5537f118ccb487/index_new/cn/light_cone_promotions.json</x:v>
      </x:c>
    </x:row>
    <x:row r="1990" ht="20" customHeight="1">
      <x:c r="A1990" s="6" t="str">
        <x:v>光锥突破</x:v>
      </x:c>
      <x:c r="B1990" s="6" t="str">
        <x:v>20024</x:v>
      </x:c>
      <x:c r="C1990" s="6" t="n">
        <x:v>3</x:v>
      </x:c>
      <x:c r="D1990" s="6" t="n">
        <x:v>4</x:v>
      </x:c>
      <x:c r="E1990" s="7" t="str">
        <x:v>110262</x:v>
      </x:c>
      <x:c r="F1990" s="7" t="str">
        <x:v>《绒绒号》连载纪念刊</x:v>
      </x:c>
      <x:c r="G1990" s="6" t="n">
        <x:v>4</x:v>
      </x:c>
      <x:c r="H1990" s="6" t="str">
        <x:v>https://raw.githubusercontent.com/Mar-7th/StarRailRes/dbe8cdfcfb0bf657b9fe1cf92d5537f118ccb487/index_new/cn/light_cone_promotions.json</x:v>
      </x:c>
    </x:row>
    <x:row r="1991" ht="20" customHeight="1">
      <x:c r="A1991" s="6" t="str">
        <x:v>光锥突破</x:v>
      </x:c>
      <x:c r="B1991" s="6" t="str">
        <x:v>20024</x:v>
      </x:c>
      <x:c r="C1991" s="6" t="n">
        <x:v>3</x:v>
      </x:c>
      <x:c r="D1991" s="6" t="n">
        <x:v>4</x:v>
      </x:c>
      <x:c r="E1991" s="7" t="str">
        <x:v>116002</x:v>
      </x:c>
      <x:c r="F1991" s="7" t="str">
        <x:v>造梦蘸钢</x:v>
      </x:c>
      <x:c r="G1991" s="6" t="n">
        <x:v>6</x:v>
      </x:c>
      <x:c r="H1991" s="6" t="str">
        <x:v>https://raw.githubusercontent.com/Mar-7th/StarRailRes/dbe8cdfcfb0bf657b9fe1cf92d5537f118ccb487/index_new/cn/light_cone_promotions.json</x:v>
      </x:c>
    </x:row>
    <x:row r="1992" ht="20" customHeight="1">
      <x:c r="A1992" s="6" t="str">
        <x:v>光锥突破</x:v>
      </x:c>
      <x:c r="B1992" s="6" t="str">
        <x:v>20024</x:v>
      </x:c>
      <x:c r="C1992" s="6" t="n">
        <x:v>4</x:v>
      </x:c>
      <x:c r="D1992" s="6" t="n">
        <x:v>5</x:v>
      </x:c>
      <x:c r="E1992" s="7" t="str">
        <x:v>2</x:v>
      </x:c>
      <x:c r="F1992" s="7" t="str">
        <x:v>信用点</x:v>
      </x:c>
      <x:c r="G1992" s="6" t="n">
        <x:v>60000</x:v>
      </x:c>
      <x:c r="H1992" s="6" t="str">
        <x:v>https://raw.githubusercontent.com/Mar-7th/StarRailRes/dbe8cdfcfb0bf657b9fe1cf92d5537f118ccb487/index_new/cn/light_cone_promotions.json</x:v>
      </x:c>
    </x:row>
    <x:row r="1993" ht="20" customHeight="1">
      <x:c r="A1993" s="6" t="str">
        <x:v>光锥突破</x:v>
      </x:c>
      <x:c r="B1993" s="6" t="str">
        <x:v>20024</x:v>
      </x:c>
      <x:c r="C1993" s="6" t="n">
        <x:v>4</x:v>
      </x:c>
      <x:c r="D1993" s="6" t="n">
        <x:v>5</x:v>
      </x:c>
      <x:c r="E1993" s="7" t="str">
        <x:v>110263</x:v>
      </x:c>
      <x:c r="F1993" s="7" t="str">
        <x:v>《绒绒号》典藏版合集</x:v>
      </x:c>
      <x:c r="G1993" s="6" t="n">
        <x:v>3</x:v>
      </x:c>
      <x:c r="H1993" s="6" t="str">
        <x:v>https://raw.githubusercontent.com/Mar-7th/StarRailRes/dbe8cdfcfb0bf657b9fe1cf92d5537f118ccb487/index_new/cn/light_cone_promotions.json</x:v>
      </x:c>
    </x:row>
    <x:row r="1994" ht="20" customHeight="1">
      <x:c r="A1994" s="6" t="str">
        <x:v>光锥突破</x:v>
      </x:c>
      <x:c r="B1994" s="6" t="str">
        <x:v>20024</x:v>
      </x:c>
      <x:c r="C1994" s="6" t="n">
        <x:v>4</x:v>
      </x:c>
      <x:c r="D1994" s="6" t="n">
        <x:v>5</x:v>
      </x:c>
      <x:c r="E1994" s="7" t="str">
        <x:v>116003</x:v>
      </x:c>
      <x:c r="F1994" s="7" t="str">
        <x:v>梦现管锥</x:v>
      </x:c>
      <x:c r="G1994" s="6" t="n">
        <x:v>3</x:v>
      </x:c>
      <x:c r="H1994" s="6" t="str">
        <x:v>https://raw.githubusercontent.com/Mar-7th/StarRailRes/dbe8cdfcfb0bf657b9fe1cf92d5537f118ccb487/index_new/cn/light_cone_promotions.json</x:v>
      </x:c>
    </x:row>
    <x:row r="1995" ht="20" customHeight="1">
      <x:c r="A1995" s="6" t="str">
        <x:v>光锥突破</x:v>
      </x:c>
      <x:c r="B1995" s="6" t="str">
        <x:v>20024</x:v>
      </x:c>
      <x:c r="C1995" s="6" t="n">
        <x:v>5</x:v>
      </x:c>
      <x:c r="D1995" s="6" t="n">
        <x:v>6</x:v>
      </x:c>
      <x:c r="E1995" s="7" t="str">
        <x:v>2</x:v>
      </x:c>
      <x:c r="F1995" s="7" t="str">
        <x:v>信用点</x:v>
      </x:c>
      <x:c r="G1995" s="6" t="n">
        <x:v>120000</x:v>
      </x:c>
      <x:c r="H1995" s="6" t="str">
        <x:v>https://raw.githubusercontent.com/Mar-7th/StarRailRes/dbe8cdfcfb0bf657b9fe1cf92d5537f118ccb487/index_new/cn/light_cone_promotions.json</x:v>
      </x:c>
    </x:row>
    <x:row r="1996" ht="20" customHeight="1">
      <x:c r="A1996" s="6" t="str">
        <x:v>光锥突破</x:v>
      </x:c>
      <x:c r="B1996" s="6" t="str">
        <x:v>20024</x:v>
      </x:c>
      <x:c r="C1996" s="6" t="n">
        <x:v>5</x:v>
      </x:c>
      <x:c r="D1996" s="6" t="n">
        <x:v>6</x:v>
      </x:c>
      <x:c r="E1996" s="7" t="str">
        <x:v>110263</x:v>
      </x:c>
      <x:c r="F1996" s="7" t="str">
        <x:v>《绒绒号》典藏版合集</x:v>
      </x:c>
      <x:c r="G1996" s="6" t="n">
        <x:v>6</x:v>
      </x:c>
      <x:c r="H1996" s="6" t="str">
        <x:v>https://raw.githubusercontent.com/Mar-7th/StarRailRes/dbe8cdfcfb0bf657b9fe1cf92d5537f118ccb487/index_new/cn/light_cone_promotions.json</x:v>
      </x:c>
    </x:row>
    <x:row r="1997" ht="20" customHeight="1">
      <x:c r="A1997" s="6" t="str">
        <x:v>光锥突破</x:v>
      </x:c>
      <x:c r="B1997" s="6" t="str">
        <x:v>20024</x:v>
      </x:c>
      <x:c r="C1997" s="6" t="n">
        <x:v>5</x:v>
      </x:c>
      <x:c r="D1997" s="6" t="n">
        <x:v>6</x:v>
      </x:c>
      <x:c r="E1997" s="7" t="str">
        <x:v>116003</x:v>
      </x:c>
      <x:c r="F1997" s="7" t="str">
        <x:v>梦现管锥</x:v>
      </x:c>
      <x:c r="G1997" s="6" t="n">
        <x:v>5</x:v>
      </x:c>
      <x:c r="H1997" s="6" t="str">
        <x:v>https://raw.githubusercontent.com/Mar-7th/StarRailRes/dbe8cdfcfb0bf657b9fe1cf92d5537f118ccb487/index_new/cn/light_cone_promotions.json</x:v>
      </x:c>
    </x:row>
    <x:row r="1998" ht="20" customHeight="1">
      <x:c r="A1998" s="6" t="str">
        <x:v>光锥突破</x:v>
      </x:c>
      <x:c r="B1998" s="6" t="str">
        <x:v>21000</x:v>
      </x:c>
      <x:c r="C1998" s="6" t="n">
        <x:v>0</x:v>
      </x:c>
      <x:c r="D1998" s="6" t="n">
        <x:v>1</x:v>
      </x:c>
      <x:c r="E1998" s="7" t="str">
        <x:v>2</x:v>
      </x:c>
      <x:c r="F1998" s="7" t="str">
        <x:v>信用点</x:v>
      </x:c>
      <x:c r="G1998" s="6" t="n">
        <x:v>4000</x:v>
      </x:c>
      <x:c r="H1998" s="6" t="str">
        <x:v>https://raw.githubusercontent.com/Mar-7th/StarRailRes/dbe8cdfcfb0bf657b9fe1cf92d5537f118ccb487/index_new/cn/light_cone_promotions.json</x:v>
      </x:c>
    </x:row>
    <x:row r="1999" ht="20" customHeight="1">
      <x:c r="A1999" s="6" t="str">
        <x:v>光锥突破</x:v>
      </x:c>
      <x:c r="B1999" s="6" t="str">
        <x:v>21000</x:v>
      </x:c>
      <x:c r="C1999" s="6" t="n">
        <x:v>0</x:v>
      </x:c>
      <x:c r="D1999" s="6" t="n">
        <x:v>1</x:v>
      </x:c>
      <x:c r="E1999" s="7" t="str">
        <x:v>111001</x:v>
      </x:c>
      <x:c r="F1999" s="7" t="str">
        <x:v>熄灭原核</x:v>
      </x:c>
      <x:c r="G1999" s="6" t="n">
        <x:v>5</x:v>
      </x:c>
      <x:c r="H1999" s="6" t="str">
        <x:v>https://raw.githubusercontent.com/Mar-7th/StarRailRes/dbe8cdfcfb0bf657b9fe1cf92d5537f118ccb487/index_new/cn/light_cone_promotions.json</x:v>
      </x:c>
    </x:row>
    <x:row r="2000" ht="20" customHeight="1">
      <x:c r="A2000" s="6" t="str">
        <x:v>光锥突破</x:v>
      </x:c>
      <x:c r="B2000" s="6" t="str">
        <x:v>21000</x:v>
      </x:c>
      <x:c r="C2000" s="6" t="n">
        <x:v>1</x:v>
      </x:c>
      <x:c r="D2000" s="6" t="n">
        <x:v>2</x:v>
      </x:c>
      <x:c r="E2000" s="7" t="str">
        <x:v>2</x:v>
      </x:c>
      <x:c r="F2000" s="7" t="str">
        <x:v>信用点</x:v>
      </x:c>
      <x:c r="G2000" s="6" t="n">
        <x:v>8000</x:v>
      </x:c>
      <x:c r="H2000" s="6" t="str">
        <x:v>https://raw.githubusercontent.com/Mar-7th/StarRailRes/dbe8cdfcfb0bf657b9fe1cf92d5537f118ccb487/index_new/cn/light_cone_promotions.json</x:v>
      </x:c>
    </x:row>
    <x:row r="2001" ht="20" customHeight="1">
      <x:c r="A2001" s="6" t="str">
        <x:v>光锥突破</x:v>
      </x:c>
      <x:c r="B2001" s="6" t="str">
        <x:v>21000</x:v>
      </x:c>
      <x:c r="C2001" s="6" t="n">
        <x:v>1</x:v>
      </x:c>
      <x:c r="D2001" s="6" t="n">
        <x:v>2</x:v>
      </x:c>
      <x:c r="E2001" s="7" t="str">
        <x:v>110171</x:v>
      </x:c>
      <x:c r="F2001" s="7" t="str">
        <x:v>丰饶之种</x:v>
      </x:c>
      <x:c r="G2001" s="6" t="n">
        <x:v>3</x:v>
      </x:c>
      <x:c r="H2001" s="6" t="str">
        <x:v>https://raw.githubusercontent.com/Mar-7th/StarRailRes/dbe8cdfcfb0bf657b9fe1cf92d5537f118ccb487/index_new/cn/light_cone_promotions.json</x:v>
      </x:c>
    </x:row>
    <x:row r="2002" ht="20" customHeight="1">
      <x:c r="A2002" s="6" t="str">
        <x:v>光锥突破</x:v>
      </x:c>
      <x:c r="B2002" s="6" t="str">
        <x:v>21000</x:v>
      </x:c>
      <x:c r="C2002" s="6" t="n">
        <x:v>1</x:v>
      </x:c>
      <x:c r="D2002" s="6" t="n">
        <x:v>2</x:v>
      </x:c>
      <x:c r="E2002" s="7" t="str">
        <x:v>111001</x:v>
      </x:c>
      <x:c r="F2002" s="7" t="str">
        <x:v>熄灭原核</x:v>
      </x:c>
      <x:c r="G2002" s="6" t="n">
        <x:v>10</x:v>
      </x:c>
      <x:c r="H2002" s="6" t="str">
        <x:v>https://raw.githubusercontent.com/Mar-7th/StarRailRes/dbe8cdfcfb0bf657b9fe1cf92d5537f118ccb487/index_new/cn/light_cone_promotions.json</x:v>
      </x:c>
    </x:row>
    <x:row r="2003" ht="20" customHeight="1">
      <x:c r="A2003" s="6" t="str">
        <x:v>光锥突破</x:v>
      </x:c>
      <x:c r="B2003" s="6" t="str">
        <x:v>21000</x:v>
      </x:c>
      <x:c r="C2003" s="6" t="n">
        <x:v>2</x:v>
      </x:c>
      <x:c r="D2003" s="6" t="n">
        <x:v>3</x:v>
      </x:c>
      <x:c r="E2003" s="7" t="str">
        <x:v>2</x:v>
      </x:c>
      <x:c r="F2003" s="7" t="str">
        <x:v>信用点</x:v>
      </x:c>
      <x:c r="G2003" s="6" t="n">
        <x:v>16000</x:v>
      </x:c>
      <x:c r="H2003" s="6" t="str">
        <x:v>https://raw.githubusercontent.com/Mar-7th/StarRailRes/dbe8cdfcfb0bf657b9fe1cf92d5537f118ccb487/index_new/cn/light_cone_promotions.json</x:v>
      </x:c>
    </x:row>
    <x:row r="2004" ht="20" customHeight="1">
      <x:c r="A2004" s="6" t="str">
        <x:v>光锥突破</x:v>
      </x:c>
      <x:c r="B2004" s="6" t="str">
        <x:v>21000</x:v>
      </x:c>
      <x:c r="C2004" s="6" t="n">
        <x:v>2</x:v>
      </x:c>
      <x:c r="D2004" s="6" t="n">
        <x:v>3</x:v>
      </x:c>
      <x:c r="E2004" s="7" t="str">
        <x:v>110172</x:v>
      </x:c>
      <x:c r="F2004" s="7" t="str">
        <x:v>生命之芽</x:v>
      </x:c>
      <x:c r="G2004" s="6" t="n">
        <x:v>3</x:v>
      </x:c>
      <x:c r="H2004" s="6" t="str">
        <x:v>https://raw.githubusercontent.com/Mar-7th/StarRailRes/dbe8cdfcfb0bf657b9fe1cf92d5537f118ccb487/index_new/cn/light_cone_promotions.json</x:v>
      </x:c>
    </x:row>
    <x:row r="2005" ht="20" customHeight="1">
      <x:c r="A2005" s="6" t="str">
        <x:v>光锥突破</x:v>
      </x:c>
      <x:c r="B2005" s="6" t="str">
        <x:v>21000</x:v>
      </x:c>
      <x:c r="C2005" s="6" t="n">
        <x:v>2</x:v>
      </x:c>
      <x:c r="D2005" s="6" t="n">
        <x:v>3</x:v>
      </x:c>
      <x:c r="E2005" s="7" t="str">
        <x:v>111002</x:v>
      </x:c>
      <x:c r="F2005" s="7" t="str">
        <x:v>微光原核</x:v>
      </x:c>
      <x:c r="G2005" s="6" t="n">
        <x:v>6</x:v>
      </x:c>
      <x:c r="H2005" s="6" t="str">
        <x:v>https://raw.githubusercontent.com/Mar-7th/StarRailRes/dbe8cdfcfb0bf657b9fe1cf92d5537f118ccb487/index_new/cn/light_cone_promotions.json</x:v>
      </x:c>
    </x:row>
    <x:row r="2006" ht="20" customHeight="1">
      <x:c r="A2006" s="6" t="str">
        <x:v>光锥突破</x:v>
      </x:c>
      <x:c r="B2006" s="6" t="str">
        <x:v>21000</x:v>
      </x:c>
      <x:c r="C2006" s="6" t="n">
        <x:v>3</x:v>
      </x:c>
      <x:c r="D2006" s="6" t="n">
        <x:v>4</x:v>
      </x:c>
      <x:c r="E2006" s="7" t="str">
        <x:v>2</x:v>
      </x:c>
      <x:c r="F2006" s="7" t="str">
        <x:v>信用点</x:v>
      </x:c>
      <x:c r="G2006" s="6" t="n">
        <x:v>40000</x:v>
      </x:c>
      <x:c r="H2006" s="6" t="str">
        <x:v>https://raw.githubusercontent.com/Mar-7th/StarRailRes/dbe8cdfcfb0bf657b9fe1cf92d5537f118ccb487/index_new/cn/light_cone_promotions.json</x:v>
      </x:c>
    </x:row>
    <x:row r="2007" ht="20" customHeight="1">
      <x:c r="A2007" s="6" t="str">
        <x:v>光锥突破</x:v>
      </x:c>
      <x:c r="B2007" s="6" t="str">
        <x:v>21000</x:v>
      </x:c>
      <x:c r="C2007" s="6" t="n">
        <x:v>3</x:v>
      </x:c>
      <x:c r="D2007" s="6" t="n">
        <x:v>4</x:v>
      </x:c>
      <x:c r="E2007" s="7" t="str">
        <x:v>110172</x:v>
      </x:c>
      <x:c r="F2007" s="7" t="str">
        <x:v>生命之芽</x:v>
      </x:c>
      <x:c r="G2007" s="6" t="n">
        <x:v>6</x:v>
      </x:c>
      <x:c r="H2007" s="6" t="str">
        <x:v>https://raw.githubusercontent.com/Mar-7th/StarRailRes/dbe8cdfcfb0bf657b9fe1cf92d5537f118ccb487/index_new/cn/light_cone_promotions.json</x:v>
      </x:c>
    </x:row>
    <x:row r="2008" ht="20" customHeight="1">
      <x:c r="A2008" s="6" t="str">
        <x:v>光锥突破</x:v>
      </x:c>
      <x:c r="B2008" s="6" t="str">
        <x:v>21000</x:v>
      </x:c>
      <x:c r="C2008" s="6" t="n">
        <x:v>3</x:v>
      </x:c>
      <x:c r="D2008" s="6" t="n">
        <x:v>4</x:v>
      </x:c>
      <x:c r="E2008" s="7" t="str">
        <x:v>111002</x:v>
      </x:c>
      <x:c r="F2008" s="7" t="str">
        <x:v>微光原核</x:v>
      </x:c>
      <x:c r="G2008" s="6" t="n">
        <x:v>9</x:v>
      </x:c>
      <x:c r="H2008" s="6" t="str">
        <x:v>https://raw.githubusercontent.com/Mar-7th/StarRailRes/dbe8cdfcfb0bf657b9fe1cf92d5537f118ccb487/index_new/cn/light_cone_promotions.json</x:v>
      </x:c>
    </x:row>
    <x:row r="2009" ht="20" customHeight="1">
      <x:c r="A2009" s="6" t="str">
        <x:v>光锥突破</x:v>
      </x:c>
      <x:c r="B2009" s="6" t="str">
        <x:v>21000</x:v>
      </x:c>
      <x:c r="C2009" s="6" t="n">
        <x:v>4</x:v>
      </x:c>
      <x:c r="D2009" s="6" t="n">
        <x:v>5</x:v>
      </x:c>
      <x:c r="E2009" s="7" t="str">
        <x:v>2</x:v>
      </x:c>
      <x:c r="F2009" s="7" t="str">
        <x:v>信用点</x:v>
      </x:c>
      <x:c r="G2009" s="6" t="n">
        <x:v>80000</x:v>
      </x:c>
      <x:c r="H2009" s="6" t="str">
        <x:v>https://raw.githubusercontent.com/Mar-7th/StarRailRes/dbe8cdfcfb0bf657b9fe1cf92d5537f118ccb487/index_new/cn/light_cone_promotions.json</x:v>
      </x:c>
    </x:row>
    <x:row r="2010" ht="20" customHeight="1">
      <x:c r="A2010" s="6" t="str">
        <x:v>光锥突破</x:v>
      </x:c>
      <x:c r="B2010" s="6" t="str">
        <x:v>21000</x:v>
      </x:c>
      <x:c r="C2010" s="6" t="n">
        <x:v>4</x:v>
      </x:c>
      <x:c r="D2010" s="6" t="n">
        <x:v>5</x:v>
      </x:c>
      <x:c r="E2010" s="7" t="str">
        <x:v>110173</x:v>
      </x:c>
      <x:c r="F2010" s="7" t="str">
        <x:v>永恒之花</x:v>
      </x:c>
      <x:c r="G2010" s="6" t="n">
        <x:v>4</x:v>
      </x:c>
      <x:c r="H2010" s="6" t="str">
        <x:v>https://raw.githubusercontent.com/Mar-7th/StarRailRes/dbe8cdfcfb0bf657b9fe1cf92d5537f118ccb487/index_new/cn/light_cone_promotions.json</x:v>
      </x:c>
    </x:row>
    <x:row r="2011" ht="20" customHeight="1">
      <x:c r="A2011" s="6" t="str">
        <x:v>光锥突破</x:v>
      </x:c>
      <x:c r="B2011" s="6" t="str">
        <x:v>21000</x:v>
      </x:c>
      <x:c r="C2011" s="6" t="n">
        <x:v>4</x:v>
      </x:c>
      <x:c r="D2011" s="6" t="n">
        <x:v>5</x:v>
      </x:c>
      <x:c r="E2011" s="7" t="str">
        <x:v>111003</x:v>
      </x:c>
      <x:c r="F2011" s="7" t="str">
        <x:v>蠢动原核</x:v>
      </x:c>
      <x:c r="G2011" s="6" t="n">
        <x:v>5</x:v>
      </x:c>
      <x:c r="H2011" s="6" t="str">
        <x:v>https://raw.githubusercontent.com/Mar-7th/StarRailRes/dbe8cdfcfb0bf657b9fe1cf92d5537f118ccb487/index_new/cn/light_cone_promotions.json</x:v>
      </x:c>
    </x:row>
    <x:row r="2012" ht="20" customHeight="1">
      <x:c r="A2012" s="6" t="str">
        <x:v>光锥突破</x:v>
      </x:c>
      <x:c r="B2012" s="6" t="str">
        <x:v>21000</x:v>
      </x:c>
      <x:c r="C2012" s="6" t="n">
        <x:v>5</x:v>
      </x:c>
      <x:c r="D2012" s="6" t="n">
        <x:v>6</x:v>
      </x:c>
      <x:c r="E2012" s="7" t="str">
        <x:v>2</x:v>
      </x:c>
      <x:c r="F2012" s="7" t="str">
        <x:v>信用点</x:v>
      </x:c>
      <x:c r="G2012" s="6" t="n">
        <x:v>160000</x:v>
      </x:c>
      <x:c r="H2012" s="6" t="str">
        <x:v>https://raw.githubusercontent.com/Mar-7th/StarRailRes/dbe8cdfcfb0bf657b9fe1cf92d5537f118ccb487/index_new/cn/light_cone_promotions.json</x:v>
      </x:c>
    </x:row>
    <x:row r="2013" ht="20" customHeight="1">
      <x:c r="A2013" s="6" t="str">
        <x:v>光锥突破</x:v>
      </x:c>
      <x:c r="B2013" s="6" t="str">
        <x:v>21000</x:v>
      </x:c>
      <x:c r="C2013" s="6" t="n">
        <x:v>5</x:v>
      </x:c>
      <x:c r="D2013" s="6" t="n">
        <x:v>6</x:v>
      </x:c>
      <x:c r="E2013" s="7" t="str">
        <x:v>110173</x:v>
      </x:c>
      <x:c r="F2013" s="7" t="str">
        <x:v>永恒之花</x:v>
      </x:c>
      <x:c r="G2013" s="6" t="n">
        <x:v>8</x:v>
      </x:c>
      <x:c r="H2013" s="6" t="str">
        <x:v>https://raw.githubusercontent.com/Mar-7th/StarRailRes/dbe8cdfcfb0bf657b9fe1cf92d5537f118ccb487/index_new/cn/light_cone_promotions.json</x:v>
      </x:c>
    </x:row>
    <x:row r="2014" ht="20" customHeight="1">
      <x:c r="A2014" s="6" t="str">
        <x:v>光锥突破</x:v>
      </x:c>
      <x:c r="B2014" s="6" t="str">
        <x:v>21000</x:v>
      </x:c>
      <x:c r="C2014" s="6" t="n">
        <x:v>5</x:v>
      </x:c>
      <x:c r="D2014" s="6" t="n">
        <x:v>6</x:v>
      </x:c>
      <x:c r="E2014" s="7" t="str">
        <x:v>111003</x:v>
      </x:c>
      <x:c r="F2014" s="7" t="str">
        <x:v>蠢动原核</x:v>
      </x:c>
      <x:c r="G2014" s="6" t="n">
        <x:v>7</x:v>
      </x:c>
      <x:c r="H2014" s="6" t="str">
        <x:v>https://raw.githubusercontent.com/Mar-7th/StarRailRes/dbe8cdfcfb0bf657b9fe1cf92d5537f118ccb487/index_new/cn/light_cone_promotions.json</x:v>
      </x:c>
    </x:row>
    <x:row r="2015" ht="20" customHeight="1">
      <x:c r="A2015" s="6" t="str">
        <x:v>光锥突破</x:v>
      </x:c>
      <x:c r="B2015" s="6" t="str">
        <x:v>21001</x:v>
      </x:c>
      <x:c r="C2015" s="6" t="n">
        <x:v>0</x:v>
      </x:c>
      <x:c r="D2015" s="6" t="n">
        <x:v>1</x:v>
      </x:c>
      <x:c r="E2015" s="7" t="str">
        <x:v>2</x:v>
      </x:c>
      <x:c r="F2015" s="7" t="str">
        <x:v>信用点</x:v>
      </x:c>
      <x:c r="G2015" s="6" t="n">
        <x:v>4000</x:v>
      </x:c>
      <x:c r="H2015" s="6" t="str">
        <x:v>https://raw.githubusercontent.com/Mar-7th/StarRailRes/dbe8cdfcfb0bf657b9fe1cf92d5537f118ccb487/index_new/cn/light_cone_promotions.json</x:v>
      </x:c>
    </x:row>
    <x:row r="2016" ht="20" customHeight="1">
      <x:c r="A2016" s="6" t="str">
        <x:v>光锥突破</x:v>
      </x:c>
      <x:c r="B2016" s="6" t="str">
        <x:v>21001</x:v>
      </x:c>
      <x:c r="C2016" s="6" t="n">
        <x:v>0</x:v>
      </x:c>
      <x:c r="D2016" s="6" t="n">
        <x:v>1</x:v>
      </x:c>
      <x:c r="E2016" s="7" t="str">
        <x:v>112001</x:v>
      </x:c>
      <x:c r="F2016" s="7" t="str">
        <x:v>铁卫扣饰</x:v>
      </x:c>
      <x:c r="G2016" s="6" t="n">
        <x:v>5</x:v>
      </x:c>
      <x:c r="H2016" s="6" t="str">
        <x:v>https://raw.githubusercontent.com/Mar-7th/StarRailRes/dbe8cdfcfb0bf657b9fe1cf92d5537f118ccb487/index_new/cn/light_cone_promotions.json</x:v>
      </x:c>
    </x:row>
    <x:row r="2017" ht="20" customHeight="1">
      <x:c r="A2017" s="6" t="str">
        <x:v>光锥突破</x:v>
      </x:c>
      <x:c r="B2017" s="6" t="str">
        <x:v>21001</x:v>
      </x:c>
      <x:c r="C2017" s="6" t="n">
        <x:v>1</x:v>
      </x:c>
      <x:c r="D2017" s="6" t="n">
        <x:v>2</x:v>
      </x:c>
      <x:c r="E2017" s="7" t="str">
        <x:v>2</x:v>
      </x:c>
      <x:c r="F2017" s="7" t="str">
        <x:v>信用点</x:v>
      </x:c>
      <x:c r="G2017" s="6" t="n">
        <x:v>8000</x:v>
      </x:c>
      <x:c r="H2017" s="6" t="str">
        <x:v>https://raw.githubusercontent.com/Mar-7th/StarRailRes/dbe8cdfcfb0bf657b9fe1cf92d5537f118ccb487/index_new/cn/light_cone_promotions.json</x:v>
      </x:c>
    </x:row>
    <x:row r="2018" ht="20" customHeight="1">
      <x:c r="A2018" s="6" t="str">
        <x:v>光锥突破</x:v>
      </x:c>
      <x:c r="B2018" s="6" t="str">
        <x:v>21001</x:v>
      </x:c>
      <x:c r="C2018" s="6" t="n">
        <x:v>1</x:v>
      </x:c>
      <x:c r="D2018" s="6" t="n">
        <x:v>2</x:v>
      </x:c>
      <x:c r="E2018" s="7" t="str">
        <x:v>110151</x:v>
      </x:c>
      <x:c r="F2018" s="7" t="str">
        <x:v>黯淡黑曜</x:v>
      </x:c>
      <x:c r="G2018" s="6" t="n">
        <x:v>3</x:v>
      </x:c>
      <x:c r="H2018" s="6" t="str">
        <x:v>https://raw.githubusercontent.com/Mar-7th/StarRailRes/dbe8cdfcfb0bf657b9fe1cf92d5537f118ccb487/index_new/cn/light_cone_promotions.json</x:v>
      </x:c>
    </x:row>
    <x:row r="2019" ht="20" customHeight="1">
      <x:c r="A2019" s="6" t="str">
        <x:v>光锥突破</x:v>
      </x:c>
      <x:c r="B2019" s="6" t="str">
        <x:v>21001</x:v>
      </x:c>
      <x:c r="C2019" s="6" t="n">
        <x:v>1</x:v>
      </x:c>
      <x:c r="D2019" s="6" t="n">
        <x:v>2</x:v>
      </x:c>
      <x:c r="E2019" s="7" t="str">
        <x:v>112001</x:v>
      </x:c>
      <x:c r="F2019" s="7" t="str">
        <x:v>铁卫扣饰</x:v>
      </x:c>
      <x:c r="G2019" s="6" t="n">
        <x:v>10</x:v>
      </x:c>
      <x:c r="H2019" s="6" t="str">
        <x:v>https://raw.githubusercontent.com/Mar-7th/StarRailRes/dbe8cdfcfb0bf657b9fe1cf92d5537f118ccb487/index_new/cn/light_cone_promotions.json</x:v>
      </x:c>
    </x:row>
    <x:row r="2020" ht="20" customHeight="1">
      <x:c r="A2020" s="6" t="str">
        <x:v>光锥突破</x:v>
      </x:c>
      <x:c r="B2020" s="6" t="str">
        <x:v>21001</x:v>
      </x:c>
      <x:c r="C2020" s="6" t="n">
        <x:v>2</x:v>
      </x:c>
      <x:c r="D2020" s="6" t="n">
        <x:v>3</x:v>
      </x:c>
      <x:c r="E2020" s="7" t="str">
        <x:v>2</x:v>
      </x:c>
      <x:c r="F2020" s="7" t="str">
        <x:v>信用点</x:v>
      </x:c>
      <x:c r="G2020" s="6" t="n">
        <x:v>16000</x:v>
      </x:c>
      <x:c r="H2020" s="6" t="str">
        <x:v>https://raw.githubusercontent.com/Mar-7th/StarRailRes/dbe8cdfcfb0bf657b9fe1cf92d5537f118ccb487/index_new/cn/light_cone_promotions.json</x:v>
      </x:c>
    </x:row>
    <x:row r="2021" ht="20" customHeight="1">
      <x:c r="A2021" s="6" t="str">
        <x:v>光锥突破</x:v>
      </x:c>
      <x:c r="B2021" s="6" t="str">
        <x:v>21001</x:v>
      </x:c>
      <x:c r="C2021" s="6" t="n">
        <x:v>2</x:v>
      </x:c>
      <x:c r="D2021" s="6" t="n">
        <x:v>3</x:v>
      </x:c>
      <x:c r="E2021" s="7" t="str">
        <x:v>110152</x:v>
      </x:c>
      <x:c r="F2021" s="7" t="str">
        <x:v>虚空黑曜</x:v>
      </x:c>
      <x:c r="G2021" s="6" t="n">
        <x:v>3</x:v>
      </x:c>
      <x:c r="H2021" s="6" t="str">
        <x:v>https://raw.githubusercontent.com/Mar-7th/StarRailRes/dbe8cdfcfb0bf657b9fe1cf92d5537f118ccb487/index_new/cn/light_cone_promotions.json</x:v>
      </x:c>
    </x:row>
    <x:row r="2022" ht="20" customHeight="1">
      <x:c r="A2022" s="6" t="str">
        <x:v>光锥突破</x:v>
      </x:c>
      <x:c r="B2022" s="6" t="str">
        <x:v>21001</x:v>
      </x:c>
      <x:c r="C2022" s="6" t="n">
        <x:v>2</x:v>
      </x:c>
      <x:c r="D2022" s="6" t="n">
        <x:v>3</x:v>
      </x:c>
      <x:c r="E2022" s="7" t="str">
        <x:v>112002</x:v>
      </x:c>
      <x:c r="F2022" s="7" t="str">
        <x:v>铁卫军徽</x:v>
      </x:c>
      <x:c r="G2022" s="6" t="n">
        <x:v>6</x:v>
      </x:c>
      <x:c r="H2022" s="6" t="str">
        <x:v>https://raw.githubusercontent.com/Mar-7th/StarRailRes/dbe8cdfcfb0bf657b9fe1cf92d5537f118ccb487/index_new/cn/light_cone_promotions.json</x:v>
      </x:c>
    </x:row>
    <x:row r="2023" ht="20" customHeight="1">
      <x:c r="A2023" s="6" t="str">
        <x:v>光锥突破</x:v>
      </x:c>
      <x:c r="B2023" s="6" t="str">
        <x:v>21001</x:v>
      </x:c>
      <x:c r="C2023" s="6" t="n">
        <x:v>3</x:v>
      </x:c>
      <x:c r="D2023" s="6" t="n">
        <x:v>4</x:v>
      </x:c>
      <x:c r="E2023" s="7" t="str">
        <x:v>2</x:v>
      </x:c>
      <x:c r="F2023" s="7" t="str">
        <x:v>信用点</x:v>
      </x:c>
      <x:c r="G2023" s="6" t="n">
        <x:v>40000</x:v>
      </x:c>
      <x:c r="H2023" s="6" t="str">
        <x:v>https://raw.githubusercontent.com/Mar-7th/StarRailRes/dbe8cdfcfb0bf657b9fe1cf92d5537f118ccb487/index_new/cn/light_cone_promotions.json</x:v>
      </x:c>
    </x:row>
    <x:row r="2024" ht="20" customHeight="1">
      <x:c r="A2024" s="6" t="str">
        <x:v>光锥突破</x:v>
      </x:c>
      <x:c r="B2024" s="6" t="str">
        <x:v>21001</x:v>
      </x:c>
      <x:c r="C2024" s="6" t="n">
        <x:v>3</x:v>
      </x:c>
      <x:c r="D2024" s="6" t="n">
        <x:v>4</x:v>
      </x:c>
      <x:c r="E2024" s="7" t="str">
        <x:v>110152</x:v>
      </x:c>
      <x:c r="F2024" s="7" t="str">
        <x:v>虚空黑曜</x:v>
      </x:c>
      <x:c r="G2024" s="6" t="n">
        <x:v>6</x:v>
      </x:c>
      <x:c r="H2024" s="6" t="str">
        <x:v>https://raw.githubusercontent.com/Mar-7th/StarRailRes/dbe8cdfcfb0bf657b9fe1cf92d5537f118ccb487/index_new/cn/light_cone_promotions.json</x:v>
      </x:c>
    </x:row>
    <x:row r="2025" ht="20" customHeight="1">
      <x:c r="A2025" s="6" t="str">
        <x:v>光锥突破</x:v>
      </x:c>
      <x:c r="B2025" s="6" t="str">
        <x:v>21001</x:v>
      </x:c>
      <x:c r="C2025" s="6" t="n">
        <x:v>3</x:v>
      </x:c>
      <x:c r="D2025" s="6" t="n">
        <x:v>4</x:v>
      </x:c>
      <x:c r="E2025" s="7" t="str">
        <x:v>112002</x:v>
      </x:c>
      <x:c r="F2025" s="7" t="str">
        <x:v>铁卫军徽</x:v>
      </x:c>
      <x:c r="G2025" s="6" t="n">
        <x:v>9</x:v>
      </x:c>
      <x:c r="H2025" s="6" t="str">
        <x:v>https://raw.githubusercontent.com/Mar-7th/StarRailRes/dbe8cdfcfb0bf657b9fe1cf92d5537f118ccb487/index_new/cn/light_cone_promotions.json</x:v>
      </x:c>
    </x:row>
    <x:row r="2026" ht="20" customHeight="1">
      <x:c r="A2026" s="6" t="str">
        <x:v>光锥突破</x:v>
      </x:c>
      <x:c r="B2026" s="6" t="str">
        <x:v>21001</x:v>
      </x:c>
      <x:c r="C2026" s="6" t="n">
        <x:v>4</x:v>
      </x:c>
      <x:c r="D2026" s="6" t="n">
        <x:v>5</x:v>
      </x:c>
      <x:c r="E2026" s="7" t="str">
        <x:v>2</x:v>
      </x:c>
      <x:c r="F2026" s="7" t="str">
        <x:v>信用点</x:v>
      </x:c>
      <x:c r="G2026" s="6" t="n">
        <x:v>80000</x:v>
      </x:c>
      <x:c r="H2026" s="6" t="str">
        <x:v>https://raw.githubusercontent.com/Mar-7th/StarRailRes/dbe8cdfcfb0bf657b9fe1cf92d5537f118ccb487/index_new/cn/light_cone_promotions.json</x:v>
      </x:c>
    </x:row>
    <x:row r="2027" ht="20" customHeight="1">
      <x:c r="A2027" s="6" t="str">
        <x:v>光锥突破</x:v>
      </x:c>
      <x:c r="B2027" s="6" t="str">
        <x:v>21001</x:v>
      </x:c>
      <x:c r="C2027" s="6" t="n">
        <x:v>4</x:v>
      </x:c>
      <x:c r="D2027" s="6" t="n">
        <x:v>5</x:v>
      </x:c>
      <x:c r="E2027" s="7" t="str">
        <x:v>110153</x:v>
      </x:c>
      <x:c r="F2027" s="7" t="str">
        <x:v>沉沦黑曜</x:v>
      </x:c>
      <x:c r="G2027" s="6" t="n">
        <x:v>4</x:v>
      </x:c>
      <x:c r="H2027" s="6" t="str">
        <x:v>https://raw.githubusercontent.com/Mar-7th/StarRailRes/dbe8cdfcfb0bf657b9fe1cf92d5537f118ccb487/index_new/cn/light_cone_promotions.json</x:v>
      </x:c>
    </x:row>
    <x:row r="2028" ht="20" customHeight="1">
      <x:c r="A2028" s="6" t="str">
        <x:v>光锥突破</x:v>
      </x:c>
      <x:c r="B2028" s="6" t="str">
        <x:v>21001</x:v>
      </x:c>
      <x:c r="C2028" s="6" t="n">
        <x:v>4</x:v>
      </x:c>
      <x:c r="D2028" s="6" t="n">
        <x:v>5</x:v>
      </x:c>
      <x:c r="E2028" s="7" t="str">
        <x:v>112003</x:v>
      </x:c>
      <x:c r="F2028" s="7" t="str">
        <x:v>铁卫勋章</x:v>
      </x:c>
      <x:c r="G2028" s="6" t="n">
        <x:v>5</x:v>
      </x:c>
      <x:c r="H2028" s="6" t="str">
        <x:v>https://raw.githubusercontent.com/Mar-7th/StarRailRes/dbe8cdfcfb0bf657b9fe1cf92d5537f118ccb487/index_new/cn/light_cone_promotions.json</x:v>
      </x:c>
    </x:row>
    <x:row r="2029" ht="20" customHeight="1">
      <x:c r="A2029" s="6" t="str">
        <x:v>光锥突破</x:v>
      </x:c>
      <x:c r="B2029" s="6" t="str">
        <x:v>21001</x:v>
      </x:c>
      <x:c r="C2029" s="6" t="n">
        <x:v>5</x:v>
      </x:c>
      <x:c r="D2029" s="6" t="n">
        <x:v>6</x:v>
      </x:c>
      <x:c r="E2029" s="7" t="str">
        <x:v>2</x:v>
      </x:c>
      <x:c r="F2029" s="7" t="str">
        <x:v>信用点</x:v>
      </x:c>
      <x:c r="G2029" s="6" t="n">
        <x:v>160000</x:v>
      </x:c>
      <x:c r="H2029" s="6" t="str">
        <x:v>https://raw.githubusercontent.com/Mar-7th/StarRailRes/dbe8cdfcfb0bf657b9fe1cf92d5537f118ccb487/index_new/cn/light_cone_promotions.json</x:v>
      </x:c>
    </x:row>
    <x:row r="2030" ht="20" customHeight="1">
      <x:c r="A2030" s="6" t="str">
        <x:v>光锥突破</x:v>
      </x:c>
      <x:c r="B2030" s="6" t="str">
        <x:v>21001</x:v>
      </x:c>
      <x:c r="C2030" s="6" t="n">
        <x:v>5</x:v>
      </x:c>
      <x:c r="D2030" s="6" t="n">
        <x:v>6</x:v>
      </x:c>
      <x:c r="E2030" s="7" t="str">
        <x:v>110153</x:v>
      </x:c>
      <x:c r="F2030" s="7" t="str">
        <x:v>沉沦黑曜</x:v>
      </x:c>
      <x:c r="G2030" s="6" t="n">
        <x:v>8</x:v>
      </x:c>
      <x:c r="H2030" s="6" t="str">
        <x:v>https://raw.githubusercontent.com/Mar-7th/StarRailRes/dbe8cdfcfb0bf657b9fe1cf92d5537f118ccb487/index_new/cn/light_cone_promotions.json</x:v>
      </x:c>
    </x:row>
    <x:row r="2031" ht="20" customHeight="1">
      <x:c r="A2031" s="6" t="str">
        <x:v>光锥突破</x:v>
      </x:c>
      <x:c r="B2031" s="6" t="str">
        <x:v>21001</x:v>
      </x:c>
      <x:c r="C2031" s="6" t="n">
        <x:v>5</x:v>
      </x:c>
      <x:c r="D2031" s="6" t="n">
        <x:v>6</x:v>
      </x:c>
      <x:c r="E2031" s="7" t="str">
        <x:v>112003</x:v>
      </x:c>
      <x:c r="F2031" s="7" t="str">
        <x:v>铁卫勋章</x:v>
      </x:c>
      <x:c r="G2031" s="6" t="n">
        <x:v>7</x:v>
      </x:c>
      <x:c r="H2031" s="6" t="str">
        <x:v>https://raw.githubusercontent.com/Mar-7th/StarRailRes/dbe8cdfcfb0bf657b9fe1cf92d5537f118ccb487/index_new/cn/light_cone_promotions.json</x:v>
      </x:c>
    </x:row>
    <x:row r="2032" ht="20" customHeight="1">
      <x:c r="A2032" s="6" t="str">
        <x:v>光锥突破</x:v>
      </x:c>
      <x:c r="B2032" s="6" t="str">
        <x:v>21002</x:v>
      </x:c>
      <x:c r="C2032" s="6" t="n">
        <x:v>0</x:v>
      </x:c>
      <x:c r="D2032" s="6" t="n">
        <x:v>1</x:v>
      </x:c>
      <x:c r="E2032" s="7" t="str">
        <x:v>2</x:v>
      </x:c>
      <x:c r="F2032" s="7" t="str">
        <x:v>信用点</x:v>
      </x:c>
      <x:c r="G2032" s="6" t="n">
        <x:v>4000</x:v>
      </x:c>
      <x:c r="H2032" s="6" t="str">
        <x:v>https://raw.githubusercontent.com/Mar-7th/StarRailRes/dbe8cdfcfb0bf657b9fe1cf92d5537f118ccb487/index_new/cn/light_cone_promotions.json</x:v>
      </x:c>
    </x:row>
    <x:row r="2033" ht="20" customHeight="1">
      <x:c r="A2033" s="6" t="str">
        <x:v>光锥突破</x:v>
      </x:c>
      <x:c r="B2033" s="6" t="str">
        <x:v>21002</x:v>
      </x:c>
      <x:c r="C2033" s="6" t="n">
        <x:v>0</x:v>
      </x:c>
      <x:c r="D2033" s="6" t="n">
        <x:v>1</x:v>
      </x:c>
      <x:c r="E2033" s="7" t="str">
        <x:v>111001</x:v>
      </x:c>
      <x:c r="F2033" s="7" t="str">
        <x:v>熄灭原核</x:v>
      </x:c>
      <x:c r="G2033" s="6" t="n">
        <x:v>5</x:v>
      </x:c>
      <x:c r="H2033" s="6" t="str">
        <x:v>https://raw.githubusercontent.com/Mar-7th/StarRailRes/dbe8cdfcfb0bf657b9fe1cf92d5537f118ccb487/index_new/cn/light_cone_promotions.json</x:v>
      </x:c>
    </x:row>
    <x:row r="2034" ht="20" customHeight="1">
      <x:c r="A2034" s="6" t="str">
        <x:v>光锥突破</x:v>
      </x:c>
      <x:c r="B2034" s="6" t="str">
        <x:v>21002</x:v>
      </x:c>
      <x:c r="C2034" s="6" t="n">
        <x:v>1</x:v>
      </x:c>
      <x:c r="D2034" s="6" t="n">
        <x:v>2</x:v>
      </x:c>
      <x:c r="E2034" s="7" t="str">
        <x:v>2</x:v>
      </x:c>
      <x:c r="F2034" s="7" t="str">
        <x:v>信用点</x:v>
      </x:c>
      <x:c r="G2034" s="6" t="n">
        <x:v>8000</x:v>
      </x:c>
      <x:c r="H2034" s="6" t="str">
        <x:v>https://raw.githubusercontent.com/Mar-7th/StarRailRes/dbe8cdfcfb0bf657b9fe1cf92d5537f118ccb487/index_new/cn/light_cone_promotions.json</x:v>
      </x:c>
    </x:row>
    <x:row r="2035" ht="20" customHeight="1">
      <x:c r="A2035" s="6" t="str">
        <x:v>光锥突破</x:v>
      </x:c>
      <x:c r="B2035" s="6" t="str">
        <x:v>21002</x:v>
      </x:c>
      <x:c r="C2035" s="6" t="n">
        <x:v>1</x:v>
      </x:c>
      <x:c r="D2035" s="6" t="n">
        <x:v>2</x:v>
      </x:c>
      <x:c r="E2035" s="7" t="str">
        <x:v>110141</x:v>
      </x:c>
      <x:c r="F2035" s="7" t="str">
        <x:v>青铜的执着</x:v>
      </x:c>
      <x:c r="G2035" s="6" t="n">
        <x:v>3</x:v>
      </x:c>
      <x:c r="H2035" s="6" t="str">
        <x:v>https://raw.githubusercontent.com/Mar-7th/StarRailRes/dbe8cdfcfb0bf657b9fe1cf92d5537f118ccb487/index_new/cn/light_cone_promotions.json</x:v>
      </x:c>
    </x:row>
    <x:row r="2036" ht="20" customHeight="1">
      <x:c r="A2036" s="6" t="str">
        <x:v>光锥突破</x:v>
      </x:c>
      <x:c r="B2036" s="6" t="str">
        <x:v>21002</x:v>
      </x:c>
      <x:c r="C2036" s="6" t="n">
        <x:v>1</x:v>
      </x:c>
      <x:c r="D2036" s="6" t="n">
        <x:v>2</x:v>
      </x:c>
      <x:c r="E2036" s="7" t="str">
        <x:v>111001</x:v>
      </x:c>
      <x:c r="F2036" s="7" t="str">
        <x:v>熄灭原核</x:v>
      </x:c>
      <x:c r="G2036" s="6" t="n">
        <x:v>10</x:v>
      </x:c>
      <x:c r="H2036" s="6" t="str">
        <x:v>https://raw.githubusercontent.com/Mar-7th/StarRailRes/dbe8cdfcfb0bf657b9fe1cf92d5537f118ccb487/index_new/cn/light_cone_promotions.json</x:v>
      </x:c>
    </x:row>
    <x:row r="2037" ht="20" customHeight="1">
      <x:c r="A2037" s="6" t="str">
        <x:v>光锥突破</x:v>
      </x:c>
      <x:c r="B2037" s="6" t="str">
        <x:v>21002</x:v>
      </x:c>
      <x:c r="C2037" s="6" t="n">
        <x:v>2</x:v>
      </x:c>
      <x:c r="D2037" s="6" t="n">
        <x:v>3</x:v>
      </x:c>
      <x:c r="E2037" s="7" t="str">
        <x:v>2</x:v>
      </x:c>
      <x:c r="F2037" s="7" t="str">
        <x:v>信用点</x:v>
      </x:c>
      <x:c r="G2037" s="6" t="n">
        <x:v>16000</x:v>
      </x:c>
      <x:c r="H2037" s="6" t="str">
        <x:v>https://raw.githubusercontent.com/Mar-7th/StarRailRes/dbe8cdfcfb0bf657b9fe1cf92d5537f118ccb487/index_new/cn/light_cone_promotions.json</x:v>
      </x:c>
    </x:row>
    <x:row r="2038" ht="20" customHeight="1">
      <x:c r="A2038" s="6" t="str">
        <x:v>光锥突破</x:v>
      </x:c>
      <x:c r="B2038" s="6" t="str">
        <x:v>21002</x:v>
      </x:c>
      <x:c r="C2038" s="6" t="n">
        <x:v>2</x:v>
      </x:c>
      <x:c r="D2038" s="6" t="n">
        <x:v>3</x:v>
      </x:c>
      <x:c r="E2038" s="7" t="str">
        <x:v>110142</x:v>
      </x:c>
      <x:c r="F2038" s="7" t="str">
        <x:v>寒铁的誓言</x:v>
      </x:c>
      <x:c r="G2038" s="6" t="n">
        <x:v>3</x:v>
      </x:c>
      <x:c r="H2038" s="6" t="str">
        <x:v>https://raw.githubusercontent.com/Mar-7th/StarRailRes/dbe8cdfcfb0bf657b9fe1cf92d5537f118ccb487/index_new/cn/light_cone_promotions.json</x:v>
      </x:c>
    </x:row>
    <x:row r="2039" ht="20" customHeight="1">
      <x:c r="A2039" s="6" t="str">
        <x:v>光锥突破</x:v>
      </x:c>
      <x:c r="B2039" s="6" t="str">
        <x:v>21002</x:v>
      </x:c>
      <x:c r="C2039" s="6" t="n">
        <x:v>2</x:v>
      </x:c>
      <x:c r="D2039" s="6" t="n">
        <x:v>3</x:v>
      </x:c>
      <x:c r="E2039" s="7" t="str">
        <x:v>111002</x:v>
      </x:c>
      <x:c r="F2039" s="7" t="str">
        <x:v>微光原核</x:v>
      </x:c>
      <x:c r="G2039" s="6" t="n">
        <x:v>6</x:v>
      </x:c>
      <x:c r="H2039" s="6" t="str">
        <x:v>https://raw.githubusercontent.com/Mar-7th/StarRailRes/dbe8cdfcfb0bf657b9fe1cf92d5537f118ccb487/index_new/cn/light_cone_promotions.json</x:v>
      </x:c>
    </x:row>
    <x:row r="2040" ht="20" customHeight="1">
      <x:c r="A2040" s="6" t="str">
        <x:v>光锥突破</x:v>
      </x:c>
      <x:c r="B2040" s="6" t="str">
        <x:v>21002</x:v>
      </x:c>
      <x:c r="C2040" s="6" t="n">
        <x:v>3</x:v>
      </x:c>
      <x:c r="D2040" s="6" t="n">
        <x:v>4</x:v>
      </x:c>
      <x:c r="E2040" s="7" t="str">
        <x:v>2</x:v>
      </x:c>
      <x:c r="F2040" s="7" t="str">
        <x:v>信用点</x:v>
      </x:c>
      <x:c r="G2040" s="6" t="n">
        <x:v>40000</x:v>
      </x:c>
      <x:c r="H2040" s="6" t="str">
        <x:v>https://raw.githubusercontent.com/Mar-7th/StarRailRes/dbe8cdfcfb0bf657b9fe1cf92d5537f118ccb487/index_new/cn/light_cone_promotions.json</x:v>
      </x:c>
    </x:row>
    <x:row r="2041" ht="20" customHeight="1">
      <x:c r="A2041" s="6" t="str">
        <x:v>光锥突破</x:v>
      </x:c>
      <x:c r="B2041" s="6" t="str">
        <x:v>21002</x:v>
      </x:c>
      <x:c r="C2041" s="6" t="n">
        <x:v>3</x:v>
      </x:c>
      <x:c r="D2041" s="6" t="n">
        <x:v>4</x:v>
      </x:c>
      <x:c r="E2041" s="7" t="str">
        <x:v>110142</x:v>
      </x:c>
      <x:c r="F2041" s="7" t="str">
        <x:v>寒铁的誓言</x:v>
      </x:c>
      <x:c r="G2041" s="6" t="n">
        <x:v>6</x:v>
      </x:c>
      <x:c r="H2041" s="6" t="str">
        <x:v>https://raw.githubusercontent.com/Mar-7th/StarRailRes/dbe8cdfcfb0bf657b9fe1cf92d5537f118ccb487/index_new/cn/light_cone_promotions.json</x:v>
      </x:c>
    </x:row>
    <x:row r="2042" ht="20" customHeight="1">
      <x:c r="A2042" s="6" t="str">
        <x:v>光锥突破</x:v>
      </x:c>
      <x:c r="B2042" s="6" t="str">
        <x:v>21002</x:v>
      </x:c>
      <x:c r="C2042" s="6" t="n">
        <x:v>3</x:v>
      </x:c>
      <x:c r="D2042" s="6" t="n">
        <x:v>4</x:v>
      </x:c>
      <x:c r="E2042" s="7" t="str">
        <x:v>111002</x:v>
      </x:c>
      <x:c r="F2042" s="7" t="str">
        <x:v>微光原核</x:v>
      </x:c>
      <x:c r="G2042" s="6" t="n">
        <x:v>9</x:v>
      </x:c>
      <x:c r="H2042" s="6" t="str">
        <x:v>https://raw.githubusercontent.com/Mar-7th/StarRailRes/dbe8cdfcfb0bf657b9fe1cf92d5537f118ccb487/index_new/cn/light_cone_promotions.json</x:v>
      </x:c>
    </x:row>
    <x:row r="2043" ht="20" customHeight="1">
      <x:c r="A2043" s="6" t="str">
        <x:v>光锥突破</x:v>
      </x:c>
      <x:c r="B2043" s="6" t="str">
        <x:v>21002</x:v>
      </x:c>
      <x:c r="C2043" s="6" t="n">
        <x:v>4</x:v>
      </x:c>
      <x:c r="D2043" s="6" t="n">
        <x:v>5</x:v>
      </x:c>
      <x:c r="E2043" s="7" t="str">
        <x:v>2</x:v>
      </x:c>
      <x:c r="F2043" s="7" t="str">
        <x:v>信用点</x:v>
      </x:c>
      <x:c r="G2043" s="6" t="n">
        <x:v>80000</x:v>
      </x:c>
      <x:c r="H2043" s="6" t="str">
        <x:v>https://raw.githubusercontent.com/Mar-7th/StarRailRes/dbe8cdfcfb0bf657b9fe1cf92d5537f118ccb487/index_new/cn/light_cone_promotions.json</x:v>
      </x:c>
    </x:row>
    <x:row r="2044" ht="20" customHeight="1">
      <x:c r="A2044" s="6" t="str">
        <x:v>光锥突破</x:v>
      </x:c>
      <x:c r="B2044" s="6" t="str">
        <x:v>21002</x:v>
      </x:c>
      <x:c r="C2044" s="6" t="n">
        <x:v>4</x:v>
      </x:c>
      <x:c r="D2044" s="6" t="n">
        <x:v>5</x:v>
      </x:c>
      <x:c r="E2044" s="7" t="str">
        <x:v>110143</x:v>
      </x:c>
      <x:c r="F2044" s="7" t="str">
        <x:v>琥珀的坚守</x:v>
      </x:c>
      <x:c r="G2044" s="6" t="n">
        <x:v>4</x:v>
      </x:c>
      <x:c r="H2044" s="6" t="str">
        <x:v>https://raw.githubusercontent.com/Mar-7th/StarRailRes/dbe8cdfcfb0bf657b9fe1cf92d5537f118ccb487/index_new/cn/light_cone_promotions.json</x:v>
      </x:c>
    </x:row>
    <x:row r="2045" ht="20" customHeight="1">
      <x:c r="A2045" s="6" t="str">
        <x:v>光锥突破</x:v>
      </x:c>
      <x:c r="B2045" s="6" t="str">
        <x:v>21002</x:v>
      </x:c>
      <x:c r="C2045" s="6" t="n">
        <x:v>4</x:v>
      </x:c>
      <x:c r="D2045" s="6" t="n">
        <x:v>5</x:v>
      </x:c>
      <x:c r="E2045" s="7" t="str">
        <x:v>111003</x:v>
      </x:c>
      <x:c r="F2045" s="7" t="str">
        <x:v>蠢动原核</x:v>
      </x:c>
      <x:c r="G2045" s="6" t="n">
        <x:v>5</x:v>
      </x:c>
      <x:c r="H2045" s="6" t="str">
        <x:v>https://raw.githubusercontent.com/Mar-7th/StarRailRes/dbe8cdfcfb0bf657b9fe1cf92d5537f118ccb487/index_new/cn/light_cone_promotions.json</x:v>
      </x:c>
    </x:row>
    <x:row r="2046" ht="20" customHeight="1">
      <x:c r="A2046" s="6" t="str">
        <x:v>光锥突破</x:v>
      </x:c>
      <x:c r="B2046" s="6" t="str">
        <x:v>21002</x:v>
      </x:c>
      <x:c r="C2046" s="6" t="n">
        <x:v>5</x:v>
      </x:c>
      <x:c r="D2046" s="6" t="n">
        <x:v>6</x:v>
      </x:c>
      <x:c r="E2046" s="7" t="str">
        <x:v>2</x:v>
      </x:c>
      <x:c r="F2046" s="7" t="str">
        <x:v>信用点</x:v>
      </x:c>
      <x:c r="G2046" s="6" t="n">
        <x:v>160000</x:v>
      </x:c>
      <x:c r="H2046" s="6" t="str">
        <x:v>https://raw.githubusercontent.com/Mar-7th/StarRailRes/dbe8cdfcfb0bf657b9fe1cf92d5537f118ccb487/index_new/cn/light_cone_promotions.json</x:v>
      </x:c>
    </x:row>
    <x:row r="2047" ht="20" customHeight="1">
      <x:c r="A2047" s="6" t="str">
        <x:v>光锥突破</x:v>
      </x:c>
      <x:c r="B2047" s="6" t="str">
        <x:v>21002</x:v>
      </x:c>
      <x:c r="C2047" s="6" t="n">
        <x:v>5</x:v>
      </x:c>
      <x:c r="D2047" s="6" t="n">
        <x:v>6</x:v>
      </x:c>
      <x:c r="E2047" s="7" t="str">
        <x:v>110143</x:v>
      </x:c>
      <x:c r="F2047" s="7" t="str">
        <x:v>琥珀的坚守</x:v>
      </x:c>
      <x:c r="G2047" s="6" t="n">
        <x:v>8</x:v>
      </x:c>
      <x:c r="H2047" s="6" t="str">
        <x:v>https://raw.githubusercontent.com/Mar-7th/StarRailRes/dbe8cdfcfb0bf657b9fe1cf92d5537f118ccb487/index_new/cn/light_cone_promotions.json</x:v>
      </x:c>
    </x:row>
    <x:row r="2048" ht="20" customHeight="1">
      <x:c r="A2048" s="6" t="str">
        <x:v>光锥突破</x:v>
      </x:c>
      <x:c r="B2048" s="6" t="str">
        <x:v>21002</x:v>
      </x:c>
      <x:c r="C2048" s="6" t="n">
        <x:v>5</x:v>
      </x:c>
      <x:c r="D2048" s="6" t="n">
        <x:v>6</x:v>
      </x:c>
      <x:c r="E2048" s="7" t="str">
        <x:v>111003</x:v>
      </x:c>
      <x:c r="F2048" s="7" t="str">
        <x:v>蠢动原核</x:v>
      </x:c>
      <x:c r="G2048" s="6" t="n">
        <x:v>7</x:v>
      </x:c>
      <x:c r="H2048" s="6" t="str">
        <x:v>https://raw.githubusercontent.com/Mar-7th/StarRailRes/dbe8cdfcfb0bf657b9fe1cf92d5537f118ccb487/index_new/cn/light_cone_promotions.json</x:v>
      </x:c>
    </x:row>
    <x:row r="2049" ht="20" customHeight="1">
      <x:c r="A2049" s="6" t="str">
        <x:v>光锥突破</x:v>
      </x:c>
      <x:c r="B2049" s="6" t="str">
        <x:v>21003</x:v>
      </x:c>
      <x:c r="C2049" s="6" t="n">
        <x:v>0</x:v>
      </x:c>
      <x:c r="D2049" s="6" t="n">
        <x:v>1</x:v>
      </x:c>
      <x:c r="E2049" s="7" t="str">
        <x:v>2</x:v>
      </x:c>
      <x:c r="F2049" s="7" t="str">
        <x:v>信用点</x:v>
      </x:c>
      <x:c r="G2049" s="6" t="n">
        <x:v>4000</x:v>
      </x:c>
      <x:c r="H2049" s="6" t="str">
        <x:v>https://raw.githubusercontent.com/Mar-7th/StarRailRes/dbe8cdfcfb0bf657b9fe1cf92d5537f118ccb487/index_new/cn/light_cone_promotions.json</x:v>
      </x:c>
    </x:row>
    <x:row r="2050" ht="20" customHeight="1">
      <x:c r="A2050" s="6" t="str">
        <x:v>光锥突破</x:v>
      </x:c>
      <x:c r="B2050" s="6" t="str">
        <x:v>21003</x:v>
      </x:c>
      <x:c r="C2050" s="6" t="n">
        <x:v>0</x:v>
      </x:c>
      <x:c r="D2050" s="6" t="n">
        <x:v>1</x:v>
      </x:c>
      <x:c r="E2050" s="7" t="str">
        <x:v>112001</x:v>
      </x:c>
      <x:c r="F2050" s="7" t="str">
        <x:v>铁卫扣饰</x:v>
      </x:c>
      <x:c r="G2050" s="6" t="n">
        <x:v>5</x:v>
      </x:c>
      <x:c r="H2050" s="6" t="str">
        <x:v>https://raw.githubusercontent.com/Mar-7th/StarRailRes/dbe8cdfcfb0bf657b9fe1cf92d5537f118ccb487/index_new/cn/light_cone_promotions.json</x:v>
      </x:c>
    </x:row>
    <x:row r="2051" ht="20" customHeight="1">
      <x:c r="A2051" s="6" t="str">
        <x:v>光锥突破</x:v>
      </x:c>
      <x:c r="B2051" s="6" t="str">
        <x:v>21003</x:v>
      </x:c>
      <x:c r="C2051" s="6" t="n">
        <x:v>1</x:v>
      </x:c>
      <x:c r="D2051" s="6" t="n">
        <x:v>2</x:v>
      </x:c>
      <x:c r="E2051" s="7" t="str">
        <x:v>2</x:v>
      </x:c>
      <x:c r="F2051" s="7" t="str">
        <x:v>信用点</x:v>
      </x:c>
      <x:c r="G2051" s="6" t="n">
        <x:v>8000</x:v>
      </x:c>
      <x:c r="H2051" s="6" t="str">
        <x:v>https://raw.githubusercontent.com/Mar-7th/StarRailRes/dbe8cdfcfb0bf657b9fe1cf92d5537f118ccb487/index_new/cn/light_cone_promotions.json</x:v>
      </x:c>
    </x:row>
    <x:row r="2052" ht="20" customHeight="1">
      <x:c r="A2052" s="6" t="str">
        <x:v>光锥突破</x:v>
      </x:c>
      <x:c r="B2052" s="6" t="str">
        <x:v>21003</x:v>
      </x:c>
      <x:c r="C2052" s="6" t="n">
        <x:v>1</x:v>
      </x:c>
      <x:c r="D2052" s="6" t="n">
        <x:v>2</x:v>
      </x:c>
      <x:c r="E2052" s="7" t="str">
        <x:v>110121</x:v>
      </x:c>
      <x:c r="F2052" s="7" t="str">
        <x:v>猎兽之矢</x:v>
      </x:c>
      <x:c r="G2052" s="6" t="n">
        <x:v>3</x:v>
      </x:c>
      <x:c r="H2052" s="6" t="str">
        <x:v>https://raw.githubusercontent.com/Mar-7th/StarRailRes/dbe8cdfcfb0bf657b9fe1cf92d5537f118ccb487/index_new/cn/light_cone_promotions.json</x:v>
      </x:c>
    </x:row>
    <x:row r="2053" ht="20" customHeight="1">
      <x:c r="A2053" s="6" t="str">
        <x:v>光锥突破</x:v>
      </x:c>
      <x:c r="B2053" s="6" t="str">
        <x:v>21003</x:v>
      </x:c>
      <x:c r="C2053" s="6" t="n">
        <x:v>1</x:v>
      </x:c>
      <x:c r="D2053" s="6" t="n">
        <x:v>2</x:v>
      </x:c>
      <x:c r="E2053" s="7" t="str">
        <x:v>112001</x:v>
      </x:c>
      <x:c r="F2053" s="7" t="str">
        <x:v>铁卫扣饰</x:v>
      </x:c>
      <x:c r="G2053" s="6" t="n">
        <x:v>10</x:v>
      </x:c>
      <x:c r="H2053" s="6" t="str">
        <x:v>https://raw.githubusercontent.com/Mar-7th/StarRailRes/dbe8cdfcfb0bf657b9fe1cf92d5537f118ccb487/index_new/cn/light_cone_promotions.json</x:v>
      </x:c>
    </x:row>
    <x:row r="2054" ht="20" customHeight="1">
      <x:c r="A2054" s="6" t="str">
        <x:v>光锥突破</x:v>
      </x:c>
      <x:c r="B2054" s="6" t="str">
        <x:v>21003</x:v>
      </x:c>
      <x:c r="C2054" s="6" t="n">
        <x:v>2</x:v>
      </x:c>
      <x:c r="D2054" s="6" t="n">
        <x:v>3</x:v>
      </x:c>
      <x:c r="E2054" s="7" t="str">
        <x:v>2</x:v>
      </x:c>
      <x:c r="F2054" s="7" t="str">
        <x:v>信用点</x:v>
      </x:c>
      <x:c r="G2054" s="6" t="n">
        <x:v>16000</x:v>
      </x:c>
      <x:c r="H2054" s="6" t="str">
        <x:v>https://raw.githubusercontent.com/Mar-7th/StarRailRes/dbe8cdfcfb0bf657b9fe1cf92d5537f118ccb487/index_new/cn/light_cone_promotions.json</x:v>
      </x:c>
    </x:row>
    <x:row r="2055" ht="20" customHeight="1">
      <x:c r="A2055" s="6" t="str">
        <x:v>光锥突破</x:v>
      </x:c>
      <x:c r="B2055" s="6" t="str">
        <x:v>21003</x:v>
      </x:c>
      <x:c r="C2055" s="6" t="n">
        <x:v>2</x:v>
      </x:c>
      <x:c r="D2055" s="6" t="n">
        <x:v>3</x:v>
      </x:c>
      <x:c r="E2055" s="7" t="str">
        <x:v>110122</x:v>
      </x:c>
      <x:c r="F2055" s="7" t="str">
        <x:v>屠魔之矢</x:v>
      </x:c>
      <x:c r="G2055" s="6" t="n">
        <x:v>3</x:v>
      </x:c>
      <x:c r="H2055" s="6" t="str">
        <x:v>https://raw.githubusercontent.com/Mar-7th/StarRailRes/dbe8cdfcfb0bf657b9fe1cf92d5537f118ccb487/index_new/cn/light_cone_promotions.json</x:v>
      </x:c>
    </x:row>
    <x:row r="2056" ht="20" customHeight="1">
      <x:c r="A2056" s="6" t="str">
        <x:v>光锥突破</x:v>
      </x:c>
      <x:c r="B2056" s="6" t="str">
        <x:v>21003</x:v>
      </x:c>
      <x:c r="C2056" s="6" t="n">
        <x:v>2</x:v>
      </x:c>
      <x:c r="D2056" s="6" t="n">
        <x:v>3</x:v>
      </x:c>
      <x:c r="E2056" s="7" t="str">
        <x:v>112002</x:v>
      </x:c>
      <x:c r="F2056" s="7" t="str">
        <x:v>铁卫军徽</x:v>
      </x:c>
      <x:c r="G2056" s="6" t="n">
        <x:v>6</x:v>
      </x:c>
      <x:c r="H2056" s="6" t="str">
        <x:v>https://raw.githubusercontent.com/Mar-7th/StarRailRes/dbe8cdfcfb0bf657b9fe1cf92d5537f118ccb487/index_new/cn/light_cone_promotions.json</x:v>
      </x:c>
    </x:row>
    <x:row r="2057" ht="20" customHeight="1">
      <x:c r="A2057" s="6" t="str">
        <x:v>光锥突破</x:v>
      </x:c>
      <x:c r="B2057" s="6" t="str">
        <x:v>21003</x:v>
      </x:c>
      <x:c r="C2057" s="6" t="n">
        <x:v>3</x:v>
      </x:c>
      <x:c r="D2057" s="6" t="n">
        <x:v>4</x:v>
      </x:c>
      <x:c r="E2057" s="7" t="str">
        <x:v>2</x:v>
      </x:c>
      <x:c r="F2057" s="7" t="str">
        <x:v>信用点</x:v>
      </x:c>
      <x:c r="G2057" s="6" t="n">
        <x:v>40000</x:v>
      </x:c>
      <x:c r="H2057" s="6" t="str">
        <x:v>https://raw.githubusercontent.com/Mar-7th/StarRailRes/dbe8cdfcfb0bf657b9fe1cf92d5537f118ccb487/index_new/cn/light_cone_promotions.json</x:v>
      </x:c>
    </x:row>
    <x:row r="2058" ht="20" customHeight="1">
      <x:c r="A2058" s="6" t="str">
        <x:v>光锥突破</x:v>
      </x:c>
      <x:c r="B2058" s="6" t="str">
        <x:v>21003</x:v>
      </x:c>
      <x:c r="C2058" s="6" t="n">
        <x:v>3</x:v>
      </x:c>
      <x:c r="D2058" s="6" t="n">
        <x:v>4</x:v>
      </x:c>
      <x:c r="E2058" s="7" t="str">
        <x:v>110122</x:v>
      </x:c>
      <x:c r="F2058" s="7" t="str">
        <x:v>屠魔之矢</x:v>
      </x:c>
      <x:c r="G2058" s="6" t="n">
        <x:v>6</x:v>
      </x:c>
      <x:c r="H2058" s="6" t="str">
        <x:v>https://raw.githubusercontent.com/Mar-7th/StarRailRes/dbe8cdfcfb0bf657b9fe1cf92d5537f118ccb487/index_new/cn/light_cone_promotions.json</x:v>
      </x:c>
    </x:row>
    <x:row r="2059" ht="20" customHeight="1">
      <x:c r="A2059" s="6" t="str">
        <x:v>光锥突破</x:v>
      </x:c>
      <x:c r="B2059" s="6" t="str">
        <x:v>21003</x:v>
      </x:c>
      <x:c r="C2059" s="6" t="n">
        <x:v>3</x:v>
      </x:c>
      <x:c r="D2059" s="6" t="n">
        <x:v>4</x:v>
      </x:c>
      <x:c r="E2059" s="7" t="str">
        <x:v>112002</x:v>
      </x:c>
      <x:c r="F2059" s="7" t="str">
        <x:v>铁卫军徽</x:v>
      </x:c>
      <x:c r="G2059" s="6" t="n">
        <x:v>9</x:v>
      </x:c>
      <x:c r="H2059" s="6" t="str">
        <x:v>https://raw.githubusercontent.com/Mar-7th/StarRailRes/dbe8cdfcfb0bf657b9fe1cf92d5537f118ccb487/index_new/cn/light_cone_promotions.json</x:v>
      </x:c>
    </x:row>
    <x:row r="2060" ht="20" customHeight="1">
      <x:c r="A2060" s="6" t="str">
        <x:v>光锥突破</x:v>
      </x:c>
      <x:c r="B2060" s="6" t="str">
        <x:v>21003</x:v>
      </x:c>
      <x:c r="C2060" s="6" t="n">
        <x:v>4</x:v>
      </x:c>
      <x:c r="D2060" s="6" t="n">
        <x:v>5</x:v>
      </x:c>
      <x:c r="E2060" s="7" t="str">
        <x:v>2</x:v>
      </x:c>
      <x:c r="F2060" s="7" t="str">
        <x:v>信用点</x:v>
      </x:c>
      <x:c r="G2060" s="6" t="n">
        <x:v>80000</x:v>
      </x:c>
      <x:c r="H2060" s="6" t="str">
        <x:v>https://raw.githubusercontent.com/Mar-7th/StarRailRes/dbe8cdfcfb0bf657b9fe1cf92d5537f118ccb487/index_new/cn/light_cone_promotions.json</x:v>
      </x:c>
    </x:row>
    <x:row r="2061" ht="20" customHeight="1">
      <x:c r="A2061" s="6" t="str">
        <x:v>光锥突破</x:v>
      </x:c>
      <x:c r="B2061" s="6" t="str">
        <x:v>21003</x:v>
      </x:c>
      <x:c r="C2061" s="6" t="n">
        <x:v>4</x:v>
      </x:c>
      <x:c r="D2061" s="6" t="n">
        <x:v>5</x:v>
      </x:c>
      <x:c r="E2061" s="7" t="str">
        <x:v>110123</x:v>
      </x:c>
      <x:c r="F2061" s="7" t="str">
        <x:v>逐星之矢</x:v>
      </x:c>
      <x:c r="G2061" s="6" t="n">
        <x:v>4</x:v>
      </x:c>
      <x:c r="H2061" s="6" t="str">
        <x:v>https://raw.githubusercontent.com/Mar-7th/StarRailRes/dbe8cdfcfb0bf657b9fe1cf92d5537f118ccb487/index_new/cn/light_cone_promotions.json</x:v>
      </x:c>
    </x:row>
    <x:row r="2062" ht="20" customHeight="1">
      <x:c r="A2062" s="6" t="str">
        <x:v>光锥突破</x:v>
      </x:c>
      <x:c r="B2062" s="6" t="str">
        <x:v>21003</x:v>
      </x:c>
      <x:c r="C2062" s="6" t="n">
        <x:v>4</x:v>
      </x:c>
      <x:c r="D2062" s="6" t="n">
        <x:v>5</x:v>
      </x:c>
      <x:c r="E2062" s="7" t="str">
        <x:v>112003</x:v>
      </x:c>
      <x:c r="F2062" s="7" t="str">
        <x:v>铁卫勋章</x:v>
      </x:c>
      <x:c r="G2062" s="6" t="n">
        <x:v>5</x:v>
      </x:c>
      <x:c r="H2062" s="6" t="str">
        <x:v>https://raw.githubusercontent.com/Mar-7th/StarRailRes/dbe8cdfcfb0bf657b9fe1cf92d5537f118ccb487/index_new/cn/light_cone_promotions.json</x:v>
      </x:c>
    </x:row>
    <x:row r="2063" ht="20" customHeight="1">
      <x:c r="A2063" s="6" t="str">
        <x:v>光锥突破</x:v>
      </x:c>
      <x:c r="B2063" s="6" t="str">
        <x:v>21003</x:v>
      </x:c>
      <x:c r="C2063" s="6" t="n">
        <x:v>5</x:v>
      </x:c>
      <x:c r="D2063" s="6" t="n">
        <x:v>6</x:v>
      </x:c>
      <x:c r="E2063" s="7" t="str">
        <x:v>2</x:v>
      </x:c>
      <x:c r="F2063" s="7" t="str">
        <x:v>信用点</x:v>
      </x:c>
      <x:c r="G2063" s="6" t="n">
        <x:v>160000</x:v>
      </x:c>
      <x:c r="H2063" s="6" t="str">
        <x:v>https://raw.githubusercontent.com/Mar-7th/StarRailRes/dbe8cdfcfb0bf657b9fe1cf92d5537f118ccb487/index_new/cn/light_cone_promotions.json</x:v>
      </x:c>
    </x:row>
    <x:row r="2064" ht="20" customHeight="1">
      <x:c r="A2064" s="6" t="str">
        <x:v>光锥突破</x:v>
      </x:c>
      <x:c r="B2064" s="6" t="str">
        <x:v>21003</x:v>
      </x:c>
      <x:c r="C2064" s="6" t="n">
        <x:v>5</x:v>
      </x:c>
      <x:c r="D2064" s="6" t="n">
        <x:v>6</x:v>
      </x:c>
      <x:c r="E2064" s="7" t="str">
        <x:v>110123</x:v>
      </x:c>
      <x:c r="F2064" s="7" t="str">
        <x:v>逐星之矢</x:v>
      </x:c>
      <x:c r="G2064" s="6" t="n">
        <x:v>8</x:v>
      </x:c>
      <x:c r="H2064" s="6" t="str">
        <x:v>https://raw.githubusercontent.com/Mar-7th/StarRailRes/dbe8cdfcfb0bf657b9fe1cf92d5537f118ccb487/index_new/cn/light_cone_promotions.json</x:v>
      </x:c>
    </x:row>
    <x:row r="2065" ht="20" customHeight="1">
      <x:c r="A2065" s="6" t="str">
        <x:v>光锥突破</x:v>
      </x:c>
      <x:c r="B2065" s="6" t="str">
        <x:v>21003</x:v>
      </x:c>
      <x:c r="C2065" s="6" t="n">
        <x:v>5</x:v>
      </x:c>
      <x:c r="D2065" s="6" t="n">
        <x:v>6</x:v>
      </x:c>
      <x:c r="E2065" s="7" t="str">
        <x:v>112003</x:v>
      </x:c>
      <x:c r="F2065" s="7" t="str">
        <x:v>铁卫勋章</x:v>
      </x:c>
      <x:c r="G2065" s="6" t="n">
        <x:v>7</x:v>
      </x:c>
      <x:c r="H2065" s="6" t="str">
        <x:v>https://raw.githubusercontent.com/Mar-7th/StarRailRes/dbe8cdfcfb0bf657b9fe1cf92d5537f118ccb487/index_new/cn/light_cone_promotions.json</x:v>
      </x:c>
    </x:row>
    <x:row r="2066" ht="20" customHeight="1">
      <x:c r="A2066" s="6" t="str">
        <x:v>光锥突破</x:v>
      </x:c>
      <x:c r="B2066" s="6" t="str">
        <x:v>21004</x:v>
      </x:c>
      <x:c r="C2066" s="6" t="n">
        <x:v>0</x:v>
      </x:c>
      <x:c r="D2066" s="6" t="n">
        <x:v>1</x:v>
      </x:c>
      <x:c r="E2066" s="7" t="str">
        <x:v>2</x:v>
      </x:c>
      <x:c r="F2066" s="7" t="str">
        <x:v>信用点</x:v>
      </x:c>
      <x:c r="G2066" s="6" t="n">
        <x:v>4000</x:v>
      </x:c>
      <x:c r="H2066" s="6" t="str">
        <x:v>https://raw.githubusercontent.com/Mar-7th/StarRailRes/dbe8cdfcfb0bf657b9fe1cf92d5537f118ccb487/index_new/cn/light_cone_promotions.json</x:v>
      </x:c>
    </x:row>
    <x:row r="2067" ht="20" customHeight="1">
      <x:c r="A2067" s="6" t="str">
        <x:v>光锥突破</x:v>
      </x:c>
      <x:c r="B2067" s="6" t="str">
        <x:v>21004</x:v>
      </x:c>
      <x:c r="C2067" s="6" t="n">
        <x:v>0</x:v>
      </x:c>
      <x:c r="D2067" s="6" t="n">
        <x:v>1</x:v>
      </x:c>
      <x:c r="E2067" s="7" t="str">
        <x:v>112001</x:v>
      </x:c>
      <x:c r="F2067" s="7" t="str">
        <x:v>铁卫扣饰</x:v>
      </x:c>
      <x:c r="G2067" s="6" t="n">
        <x:v>5</x:v>
      </x:c>
      <x:c r="H2067" s="6" t="str">
        <x:v>https://raw.githubusercontent.com/Mar-7th/StarRailRes/dbe8cdfcfb0bf657b9fe1cf92d5537f118ccb487/index_new/cn/light_cone_promotions.json</x:v>
      </x:c>
    </x:row>
    <x:row r="2068" ht="20" customHeight="1">
      <x:c r="A2068" s="6" t="str">
        <x:v>光锥突破</x:v>
      </x:c>
      <x:c r="B2068" s="6" t="str">
        <x:v>21004</x:v>
      </x:c>
      <x:c r="C2068" s="6" t="n">
        <x:v>1</x:v>
      </x:c>
      <x:c r="D2068" s="6" t="n">
        <x:v>2</x:v>
      </x:c>
      <x:c r="E2068" s="7" t="str">
        <x:v>2</x:v>
      </x:c>
      <x:c r="F2068" s="7" t="str">
        <x:v>信用点</x:v>
      </x:c>
      <x:c r="G2068" s="6" t="n">
        <x:v>8000</x:v>
      </x:c>
      <x:c r="H2068" s="6" t="str">
        <x:v>https://raw.githubusercontent.com/Mar-7th/StarRailRes/dbe8cdfcfb0bf657b9fe1cf92d5537f118ccb487/index_new/cn/light_cone_promotions.json</x:v>
      </x:c>
    </x:row>
    <x:row r="2069" ht="20" customHeight="1">
      <x:c r="A2069" s="6" t="str">
        <x:v>光锥突破</x:v>
      </x:c>
      <x:c r="B2069" s="6" t="str">
        <x:v>21004</x:v>
      </x:c>
      <x:c r="C2069" s="6" t="n">
        <x:v>1</x:v>
      </x:c>
      <x:c r="D2069" s="6" t="n">
        <x:v>2</x:v>
      </x:c>
      <x:c r="E2069" s="7" t="str">
        <x:v>110161</x:v>
      </x:c>
      <x:c r="F2069" s="7" t="str">
        <x:v>谐乐小调</x:v>
      </x:c>
      <x:c r="G2069" s="6" t="n">
        <x:v>3</x:v>
      </x:c>
      <x:c r="H2069" s="6" t="str">
        <x:v>https://raw.githubusercontent.com/Mar-7th/StarRailRes/dbe8cdfcfb0bf657b9fe1cf92d5537f118ccb487/index_new/cn/light_cone_promotions.json</x:v>
      </x:c>
    </x:row>
    <x:row r="2070" ht="20" customHeight="1">
      <x:c r="A2070" s="6" t="str">
        <x:v>光锥突破</x:v>
      </x:c>
      <x:c r="B2070" s="6" t="str">
        <x:v>21004</x:v>
      </x:c>
      <x:c r="C2070" s="6" t="n">
        <x:v>1</x:v>
      </x:c>
      <x:c r="D2070" s="6" t="n">
        <x:v>2</x:v>
      </x:c>
      <x:c r="E2070" s="7" t="str">
        <x:v>112001</x:v>
      </x:c>
      <x:c r="F2070" s="7" t="str">
        <x:v>铁卫扣饰</x:v>
      </x:c>
      <x:c r="G2070" s="6" t="n">
        <x:v>10</x:v>
      </x:c>
      <x:c r="H2070" s="6" t="str">
        <x:v>https://raw.githubusercontent.com/Mar-7th/StarRailRes/dbe8cdfcfb0bf657b9fe1cf92d5537f118ccb487/index_new/cn/light_cone_promotions.json</x:v>
      </x:c>
    </x:row>
    <x:row r="2071" ht="20" customHeight="1">
      <x:c r="A2071" s="6" t="str">
        <x:v>光锥突破</x:v>
      </x:c>
      <x:c r="B2071" s="6" t="str">
        <x:v>21004</x:v>
      </x:c>
      <x:c r="C2071" s="6" t="n">
        <x:v>2</x:v>
      </x:c>
      <x:c r="D2071" s="6" t="n">
        <x:v>3</x:v>
      </x:c>
      <x:c r="E2071" s="7" t="str">
        <x:v>2</x:v>
      </x:c>
      <x:c r="F2071" s="7" t="str">
        <x:v>信用点</x:v>
      </x:c>
      <x:c r="G2071" s="6" t="n">
        <x:v>16000</x:v>
      </x:c>
      <x:c r="H2071" s="6" t="str">
        <x:v>https://raw.githubusercontent.com/Mar-7th/StarRailRes/dbe8cdfcfb0bf657b9fe1cf92d5537f118ccb487/index_new/cn/light_cone_promotions.json</x:v>
      </x:c>
    </x:row>
    <x:row r="2072" ht="20" customHeight="1">
      <x:c r="A2072" s="6" t="str">
        <x:v>光锥突破</x:v>
      </x:c>
      <x:c r="B2072" s="6" t="str">
        <x:v>21004</x:v>
      </x:c>
      <x:c r="C2072" s="6" t="n">
        <x:v>2</x:v>
      </x:c>
      <x:c r="D2072" s="6" t="n">
        <x:v>3</x:v>
      </x:c>
      <x:c r="E2072" s="7" t="str">
        <x:v>110162</x:v>
      </x:c>
      <x:c r="F2072" s="7" t="str">
        <x:v>家族颂歌</x:v>
      </x:c>
      <x:c r="G2072" s="6" t="n">
        <x:v>3</x:v>
      </x:c>
      <x:c r="H2072" s="6" t="str">
        <x:v>https://raw.githubusercontent.com/Mar-7th/StarRailRes/dbe8cdfcfb0bf657b9fe1cf92d5537f118ccb487/index_new/cn/light_cone_promotions.json</x:v>
      </x:c>
    </x:row>
    <x:row r="2073" ht="20" customHeight="1">
      <x:c r="A2073" s="6" t="str">
        <x:v>光锥突破</x:v>
      </x:c>
      <x:c r="B2073" s="6" t="str">
        <x:v>21004</x:v>
      </x:c>
      <x:c r="C2073" s="6" t="n">
        <x:v>2</x:v>
      </x:c>
      <x:c r="D2073" s="6" t="n">
        <x:v>3</x:v>
      </x:c>
      <x:c r="E2073" s="7" t="str">
        <x:v>112002</x:v>
      </x:c>
      <x:c r="F2073" s="7" t="str">
        <x:v>铁卫军徽</x:v>
      </x:c>
      <x:c r="G2073" s="6" t="n">
        <x:v>6</x:v>
      </x:c>
      <x:c r="H2073" s="6" t="str">
        <x:v>https://raw.githubusercontent.com/Mar-7th/StarRailRes/dbe8cdfcfb0bf657b9fe1cf92d5537f118ccb487/index_new/cn/light_cone_promotions.json</x:v>
      </x:c>
    </x:row>
    <x:row r="2074" ht="20" customHeight="1">
      <x:c r="A2074" s="6" t="str">
        <x:v>光锥突破</x:v>
      </x:c>
      <x:c r="B2074" s="6" t="str">
        <x:v>21004</x:v>
      </x:c>
      <x:c r="C2074" s="6" t="n">
        <x:v>3</x:v>
      </x:c>
      <x:c r="D2074" s="6" t="n">
        <x:v>4</x:v>
      </x:c>
      <x:c r="E2074" s="7" t="str">
        <x:v>2</x:v>
      </x:c>
      <x:c r="F2074" s="7" t="str">
        <x:v>信用点</x:v>
      </x:c>
      <x:c r="G2074" s="6" t="n">
        <x:v>40000</x:v>
      </x:c>
      <x:c r="H2074" s="6" t="str">
        <x:v>https://raw.githubusercontent.com/Mar-7th/StarRailRes/dbe8cdfcfb0bf657b9fe1cf92d5537f118ccb487/index_new/cn/light_cone_promotions.json</x:v>
      </x:c>
    </x:row>
    <x:row r="2075" ht="20" customHeight="1">
      <x:c r="A2075" s="6" t="str">
        <x:v>光锥突破</x:v>
      </x:c>
      <x:c r="B2075" s="6" t="str">
        <x:v>21004</x:v>
      </x:c>
      <x:c r="C2075" s="6" t="n">
        <x:v>3</x:v>
      </x:c>
      <x:c r="D2075" s="6" t="n">
        <x:v>4</x:v>
      </x:c>
      <x:c r="E2075" s="7" t="str">
        <x:v>110162</x:v>
      </x:c>
      <x:c r="F2075" s="7" t="str">
        <x:v>家族颂歌</x:v>
      </x:c>
      <x:c r="G2075" s="6" t="n">
        <x:v>6</x:v>
      </x:c>
      <x:c r="H2075" s="6" t="str">
        <x:v>https://raw.githubusercontent.com/Mar-7th/StarRailRes/dbe8cdfcfb0bf657b9fe1cf92d5537f118ccb487/index_new/cn/light_cone_promotions.json</x:v>
      </x:c>
    </x:row>
    <x:row r="2076" ht="20" customHeight="1">
      <x:c r="A2076" s="6" t="str">
        <x:v>光锥突破</x:v>
      </x:c>
      <x:c r="B2076" s="6" t="str">
        <x:v>21004</x:v>
      </x:c>
      <x:c r="C2076" s="6" t="n">
        <x:v>3</x:v>
      </x:c>
      <x:c r="D2076" s="6" t="n">
        <x:v>4</x:v>
      </x:c>
      <x:c r="E2076" s="7" t="str">
        <x:v>112002</x:v>
      </x:c>
      <x:c r="F2076" s="7" t="str">
        <x:v>铁卫军徽</x:v>
      </x:c>
      <x:c r="G2076" s="6" t="n">
        <x:v>9</x:v>
      </x:c>
      <x:c r="H2076" s="6" t="str">
        <x:v>https://raw.githubusercontent.com/Mar-7th/StarRailRes/dbe8cdfcfb0bf657b9fe1cf92d5537f118ccb487/index_new/cn/light_cone_promotions.json</x:v>
      </x:c>
    </x:row>
    <x:row r="2077" ht="20" customHeight="1">
      <x:c r="A2077" s="6" t="str">
        <x:v>光锥突破</x:v>
      </x:c>
      <x:c r="B2077" s="6" t="str">
        <x:v>21004</x:v>
      </x:c>
      <x:c r="C2077" s="6" t="n">
        <x:v>4</x:v>
      </x:c>
      <x:c r="D2077" s="6" t="n">
        <x:v>5</x:v>
      </x:c>
      <x:c r="E2077" s="7" t="str">
        <x:v>2</x:v>
      </x:c>
      <x:c r="F2077" s="7" t="str">
        <x:v>信用点</x:v>
      </x:c>
      <x:c r="G2077" s="6" t="n">
        <x:v>80000</x:v>
      </x:c>
      <x:c r="H2077" s="6" t="str">
        <x:v>https://raw.githubusercontent.com/Mar-7th/StarRailRes/dbe8cdfcfb0bf657b9fe1cf92d5537f118ccb487/index_new/cn/light_cone_promotions.json</x:v>
      </x:c>
    </x:row>
    <x:row r="2078" ht="20" customHeight="1">
      <x:c r="A2078" s="6" t="str">
        <x:v>光锥突破</x:v>
      </x:c>
      <x:c r="B2078" s="6" t="str">
        <x:v>21004</x:v>
      </x:c>
      <x:c r="C2078" s="6" t="n">
        <x:v>4</x:v>
      </x:c>
      <x:c r="D2078" s="6" t="n">
        <x:v>5</x:v>
      </x:c>
      <x:c r="E2078" s="7" t="str">
        <x:v>110163</x:v>
      </x:c>
      <x:c r="F2078" s="7" t="str">
        <x:v>群星乐章</x:v>
      </x:c>
      <x:c r="G2078" s="6" t="n">
        <x:v>4</x:v>
      </x:c>
      <x:c r="H2078" s="6" t="str">
        <x:v>https://raw.githubusercontent.com/Mar-7th/StarRailRes/dbe8cdfcfb0bf657b9fe1cf92d5537f118ccb487/index_new/cn/light_cone_promotions.json</x:v>
      </x:c>
    </x:row>
    <x:row r="2079" ht="20" customHeight="1">
      <x:c r="A2079" s="6" t="str">
        <x:v>光锥突破</x:v>
      </x:c>
      <x:c r="B2079" s="6" t="str">
        <x:v>21004</x:v>
      </x:c>
      <x:c r="C2079" s="6" t="n">
        <x:v>4</x:v>
      </x:c>
      <x:c r="D2079" s="6" t="n">
        <x:v>5</x:v>
      </x:c>
      <x:c r="E2079" s="7" t="str">
        <x:v>112003</x:v>
      </x:c>
      <x:c r="F2079" s="7" t="str">
        <x:v>铁卫勋章</x:v>
      </x:c>
      <x:c r="G2079" s="6" t="n">
        <x:v>5</x:v>
      </x:c>
      <x:c r="H2079" s="6" t="str">
        <x:v>https://raw.githubusercontent.com/Mar-7th/StarRailRes/dbe8cdfcfb0bf657b9fe1cf92d5537f118ccb487/index_new/cn/light_cone_promotions.json</x:v>
      </x:c>
    </x:row>
    <x:row r="2080" ht="20" customHeight="1">
      <x:c r="A2080" s="6" t="str">
        <x:v>光锥突破</x:v>
      </x:c>
      <x:c r="B2080" s="6" t="str">
        <x:v>21004</x:v>
      </x:c>
      <x:c r="C2080" s="6" t="n">
        <x:v>5</x:v>
      </x:c>
      <x:c r="D2080" s="6" t="n">
        <x:v>6</x:v>
      </x:c>
      <x:c r="E2080" s="7" t="str">
        <x:v>2</x:v>
      </x:c>
      <x:c r="F2080" s="7" t="str">
        <x:v>信用点</x:v>
      </x:c>
      <x:c r="G2080" s="6" t="n">
        <x:v>160000</x:v>
      </x:c>
      <x:c r="H2080" s="6" t="str">
        <x:v>https://raw.githubusercontent.com/Mar-7th/StarRailRes/dbe8cdfcfb0bf657b9fe1cf92d5537f118ccb487/index_new/cn/light_cone_promotions.json</x:v>
      </x:c>
    </x:row>
    <x:row r="2081" ht="20" customHeight="1">
      <x:c r="A2081" s="6" t="str">
        <x:v>光锥突破</x:v>
      </x:c>
      <x:c r="B2081" s="6" t="str">
        <x:v>21004</x:v>
      </x:c>
      <x:c r="C2081" s="6" t="n">
        <x:v>5</x:v>
      </x:c>
      <x:c r="D2081" s="6" t="n">
        <x:v>6</x:v>
      </x:c>
      <x:c r="E2081" s="7" t="str">
        <x:v>110163</x:v>
      </x:c>
      <x:c r="F2081" s="7" t="str">
        <x:v>群星乐章</x:v>
      </x:c>
      <x:c r="G2081" s="6" t="n">
        <x:v>8</x:v>
      </x:c>
      <x:c r="H2081" s="6" t="str">
        <x:v>https://raw.githubusercontent.com/Mar-7th/StarRailRes/dbe8cdfcfb0bf657b9fe1cf92d5537f118ccb487/index_new/cn/light_cone_promotions.json</x:v>
      </x:c>
    </x:row>
    <x:row r="2082" ht="20" customHeight="1">
      <x:c r="A2082" s="6" t="str">
        <x:v>光锥突破</x:v>
      </x:c>
      <x:c r="B2082" s="6" t="str">
        <x:v>21004</x:v>
      </x:c>
      <x:c r="C2082" s="6" t="n">
        <x:v>5</x:v>
      </x:c>
      <x:c r="D2082" s="6" t="n">
        <x:v>6</x:v>
      </x:c>
      <x:c r="E2082" s="7" t="str">
        <x:v>112003</x:v>
      </x:c>
      <x:c r="F2082" s="7" t="str">
        <x:v>铁卫勋章</x:v>
      </x:c>
      <x:c r="G2082" s="6" t="n">
        <x:v>7</x:v>
      </x:c>
      <x:c r="H2082" s="6" t="str">
        <x:v>https://raw.githubusercontent.com/Mar-7th/StarRailRes/dbe8cdfcfb0bf657b9fe1cf92d5537f118ccb487/index_new/cn/light_cone_promotions.json</x:v>
      </x:c>
    </x:row>
    <x:row r="2083" ht="20" customHeight="1">
      <x:c r="A2083" s="6" t="str">
        <x:v>光锥突破</x:v>
      </x:c>
      <x:c r="B2083" s="6" t="str">
        <x:v>21005</x:v>
      </x:c>
      <x:c r="C2083" s="6" t="n">
        <x:v>0</x:v>
      </x:c>
      <x:c r="D2083" s="6" t="n">
        <x:v>1</x:v>
      </x:c>
      <x:c r="E2083" s="7" t="str">
        <x:v>2</x:v>
      </x:c>
      <x:c r="F2083" s="7" t="str">
        <x:v>信用点</x:v>
      </x:c>
      <x:c r="G2083" s="6" t="n">
        <x:v>4000</x:v>
      </x:c>
      <x:c r="H2083" s="6" t="str">
        <x:v>https://raw.githubusercontent.com/Mar-7th/StarRailRes/dbe8cdfcfb0bf657b9fe1cf92d5537f118ccb487/index_new/cn/light_cone_promotions.json</x:v>
      </x:c>
    </x:row>
    <x:row r="2084" ht="20" customHeight="1">
      <x:c r="A2084" s="6" t="str">
        <x:v>光锥突破</x:v>
      </x:c>
      <x:c r="B2084" s="6" t="str">
        <x:v>21005</x:v>
      </x:c>
      <x:c r="C2084" s="6" t="n">
        <x:v>0</x:v>
      </x:c>
      <x:c r="D2084" s="6" t="n">
        <x:v>1</x:v>
      </x:c>
      <x:c r="E2084" s="7" t="str">
        <x:v>111011</x:v>
      </x:c>
      <x:c r="F2084" s="7" t="str">
        <x:v>掠夺的本能</x:v>
      </x:c>
      <x:c r="G2084" s="6" t="n">
        <x:v>5</x:v>
      </x:c>
      <x:c r="H2084" s="6" t="str">
        <x:v>https://raw.githubusercontent.com/Mar-7th/StarRailRes/dbe8cdfcfb0bf657b9fe1cf92d5537f118ccb487/index_new/cn/light_cone_promotions.json</x:v>
      </x:c>
    </x:row>
    <x:row r="2085" ht="20" customHeight="1">
      <x:c r="A2085" s="6" t="str">
        <x:v>光锥突破</x:v>
      </x:c>
      <x:c r="B2085" s="6" t="str">
        <x:v>21005</x:v>
      </x:c>
      <x:c r="C2085" s="6" t="n">
        <x:v>1</x:v>
      </x:c>
      <x:c r="D2085" s="6" t="n">
        <x:v>2</x:v>
      </x:c>
      <x:c r="E2085" s="7" t="str">
        <x:v>2</x:v>
      </x:c>
      <x:c r="F2085" s="7" t="str">
        <x:v>信用点</x:v>
      </x:c>
      <x:c r="G2085" s="6" t="n">
        <x:v>8000</x:v>
      </x:c>
      <x:c r="H2085" s="6" t="str">
        <x:v>https://raw.githubusercontent.com/Mar-7th/StarRailRes/dbe8cdfcfb0bf657b9fe1cf92d5537f118ccb487/index_new/cn/light_cone_promotions.json</x:v>
      </x:c>
    </x:row>
    <x:row r="2086" ht="20" customHeight="1">
      <x:c r="A2086" s="6" t="str">
        <x:v>光锥突破</x:v>
      </x:c>
      <x:c r="B2086" s="6" t="str">
        <x:v>21005</x:v>
      </x:c>
      <x:c r="C2086" s="6" t="n">
        <x:v>1</x:v>
      </x:c>
      <x:c r="D2086" s="6" t="n">
        <x:v>2</x:v>
      </x:c>
      <x:c r="E2086" s="7" t="str">
        <x:v>110111</x:v>
      </x:c>
      <x:c r="F2086" s="7" t="str">
        <x:v>破碎残刃</x:v>
      </x:c>
      <x:c r="G2086" s="6" t="n">
        <x:v>3</x:v>
      </x:c>
      <x:c r="H2086" s="6" t="str">
        <x:v>https://raw.githubusercontent.com/Mar-7th/StarRailRes/dbe8cdfcfb0bf657b9fe1cf92d5537f118ccb487/index_new/cn/light_cone_promotions.json</x:v>
      </x:c>
    </x:row>
    <x:row r="2087" ht="20" customHeight="1">
      <x:c r="A2087" s="6" t="str">
        <x:v>光锥突破</x:v>
      </x:c>
      <x:c r="B2087" s="6" t="str">
        <x:v>21005</x:v>
      </x:c>
      <x:c r="C2087" s="6" t="n">
        <x:v>1</x:v>
      </x:c>
      <x:c r="D2087" s="6" t="n">
        <x:v>2</x:v>
      </x:c>
      <x:c r="E2087" s="7" t="str">
        <x:v>111011</x:v>
      </x:c>
      <x:c r="F2087" s="7" t="str">
        <x:v>掠夺的本能</x:v>
      </x:c>
      <x:c r="G2087" s="6" t="n">
        <x:v>10</x:v>
      </x:c>
      <x:c r="H2087" s="6" t="str">
        <x:v>https://raw.githubusercontent.com/Mar-7th/StarRailRes/dbe8cdfcfb0bf657b9fe1cf92d5537f118ccb487/index_new/cn/light_cone_promotions.json</x:v>
      </x:c>
    </x:row>
    <x:row r="2088" ht="20" customHeight="1">
      <x:c r="A2088" s="6" t="str">
        <x:v>光锥突破</x:v>
      </x:c>
      <x:c r="B2088" s="6" t="str">
        <x:v>21005</x:v>
      </x:c>
      <x:c r="C2088" s="6" t="n">
        <x:v>2</x:v>
      </x:c>
      <x:c r="D2088" s="6" t="n">
        <x:v>3</x:v>
      </x:c>
      <x:c r="E2088" s="7" t="str">
        <x:v>2</x:v>
      </x:c>
      <x:c r="F2088" s="7" t="str">
        <x:v>信用点</x:v>
      </x:c>
      <x:c r="G2088" s="6" t="n">
        <x:v>16000</x:v>
      </x:c>
      <x:c r="H2088" s="6" t="str">
        <x:v>https://raw.githubusercontent.com/Mar-7th/StarRailRes/dbe8cdfcfb0bf657b9fe1cf92d5537f118ccb487/index_new/cn/light_cone_promotions.json</x:v>
      </x:c>
    </x:row>
    <x:row r="2089" ht="20" customHeight="1">
      <x:c r="A2089" s="6" t="str">
        <x:v>光锥突破</x:v>
      </x:c>
      <x:c r="B2089" s="6" t="str">
        <x:v>21005</x:v>
      </x:c>
      <x:c r="C2089" s="6" t="n">
        <x:v>2</x:v>
      </x:c>
      <x:c r="D2089" s="6" t="n">
        <x:v>3</x:v>
      </x:c>
      <x:c r="E2089" s="7" t="str">
        <x:v>110112</x:v>
      </x:c>
      <x:c r="F2089" s="7" t="str">
        <x:v>无生残刃</x:v>
      </x:c>
      <x:c r="G2089" s="6" t="n">
        <x:v>3</x:v>
      </x:c>
      <x:c r="H2089" s="6" t="str">
        <x:v>https://raw.githubusercontent.com/Mar-7th/StarRailRes/dbe8cdfcfb0bf657b9fe1cf92d5537f118ccb487/index_new/cn/light_cone_promotions.json</x:v>
      </x:c>
    </x:row>
    <x:row r="2090" ht="20" customHeight="1">
      <x:c r="A2090" s="6" t="str">
        <x:v>光锥突破</x:v>
      </x:c>
      <x:c r="B2090" s="6" t="str">
        <x:v>21005</x:v>
      </x:c>
      <x:c r="C2090" s="6" t="n">
        <x:v>2</x:v>
      </x:c>
      <x:c r="D2090" s="6" t="n">
        <x:v>3</x:v>
      </x:c>
      <x:c r="E2090" s="7" t="str">
        <x:v>111012</x:v>
      </x:c>
      <x:c r="F2090" s="7" t="str">
        <x:v>篡改的野心</x:v>
      </x:c>
      <x:c r="G2090" s="6" t="n">
        <x:v>6</x:v>
      </x:c>
      <x:c r="H2090" s="6" t="str">
        <x:v>https://raw.githubusercontent.com/Mar-7th/StarRailRes/dbe8cdfcfb0bf657b9fe1cf92d5537f118ccb487/index_new/cn/light_cone_promotions.json</x:v>
      </x:c>
    </x:row>
    <x:row r="2091" ht="20" customHeight="1">
      <x:c r="A2091" s="6" t="str">
        <x:v>光锥突破</x:v>
      </x:c>
      <x:c r="B2091" s="6" t="str">
        <x:v>21005</x:v>
      </x:c>
      <x:c r="C2091" s="6" t="n">
        <x:v>3</x:v>
      </x:c>
      <x:c r="D2091" s="6" t="n">
        <x:v>4</x:v>
      </x:c>
      <x:c r="E2091" s="7" t="str">
        <x:v>2</x:v>
      </x:c>
      <x:c r="F2091" s="7" t="str">
        <x:v>信用点</x:v>
      </x:c>
      <x:c r="G2091" s="6" t="n">
        <x:v>40000</x:v>
      </x:c>
      <x:c r="H2091" s="6" t="str">
        <x:v>https://raw.githubusercontent.com/Mar-7th/StarRailRes/dbe8cdfcfb0bf657b9fe1cf92d5537f118ccb487/index_new/cn/light_cone_promotions.json</x:v>
      </x:c>
    </x:row>
    <x:row r="2092" ht="20" customHeight="1">
      <x:c r="A2092" s="6" t="str">
        <x:v>光锥突破</x:v>
      </x:c>
      <x:c r="B2092" s="6" t="str">
        <x:v>21005</x:v>
      </x:c>
      <x:c r="C2092" s="6" t="n">
        <x:v>3</x:v>
      </x:c>
      <x:c r="D2092" s="6" t="n">
        <x:v>4</x:v>
      </x:c>
      <x:c r="E2092" s="7" t="str">
        <x:v>110112</x:v>
      </x:c>
      <x:c r="F2092" s="7" t="str">
        <x:v>无生残刃</x:v>
      </x:c>
      <x:c r="G2092" s="6" t="n">
        <x:v>6</x:v>
      </x:c>
      <x:c r="H2092" s="6" t="str">
        <x:v>https://raw.githubusercontent.com/Mar-7th/StarRailRes/dbe8cdfcfb0bf657b9fe1cf92d5537f118ccb487/index_new/cn/light_cone_promotions.json</x:v>
      </x:c>
    </x:row>
    <x:row r="2093" ht="20" customHeight="1">
      <x:c r="A2093" s="6" t="str">
        <x:v>光锥突破</x:v>
      </x:c>
      <x:c r="B2093" s="6" t="str">
        <x:v>21005</x:v>
      </x:c>
      <x:c r="C2093" s="6" t="n">
        <x:v>3</x:v>
      </x:c>
      <x:c r="D2093" s="6" t="n">
        <x:v>4</x:v>
      </x:c>
      <x:c r="E2093" s="7" t="str">
        <x:v>111012</x:v>
      </x:c>
      <x:c r="F2093" s="7" t="str">
        <x:v>篡改的野心</x:v>
      </x:c>
      <x:c r="G2093" s="6" t="n">
        <x:v>9</x:v>
      </x:c>
      <x:c r="H2093" s="6" t="str">
        <x:v>https://raw.githubusercontent.com/Mar-7th/StarRailRes/dbe8cdfcfb0bf657b9fe1cf92d5537f118ccb487/index_new/cn/light_cone_promotions.json</x:v>
      </x:c>
    </x:row>
    <x:row r="2094" ht="20" customHeight="1">
      <x:c r="A2094" s="6" t="str">
        <x:v>光锥突破</x:v>
      </x:c>
      <x:c r="B2094" s="6" t="str">
        <x:v>21005</x:v>
      </x:c>
      <x:c r="C2094" s="6" t="n">
        <x:v>4</x:v>
      </x:c>
      <x:c r="D2094" s="6" t="n">
        <x:v>5</x:v>
      </x:c>
      <x:c r="E2094" s="7" t="str">
        <x:v>2</x:v>
      </x:c>
      <x:c r="F2094" s="7" t="str">
        <x:v>信用点</x:v>
      </x:c>
      <x:c r="G2094" s="6" t="n">
        <x:v>80000</x:v>
      </x:c>
      <x:c r="H2094" s="6" t="str">
        <x:v>https://raw.githubusercontent.com/Mar-7th/StarRailRes/dbe8cdfcfb0bf657b9fe1cf92d5537f118ccb487/index_new/cn/light_cone_promotions.json</x:v>
      </x:c>
    </x:row>
    <x:row r="2095" ht="20" customHeight="1">
      <x:c r="A2095" s="6" t="str">
        <x:v>光锥突破</x:v>
      </x:c>
      <x:c r="B2095" s="6" t="str">
        <x:v>21005</x:v>
      </x:c>
      <x:c r="C2095" s="6" t="n">
        <x:v>4</x:v>
      </x:c>
      <x:c r="D2095" s="6" t="n">
        <x:v>5</x:v>
      </x:c>
      <x:c r="E2095" s="7" t="str">
        <x:v>110113</x:v>
      </x:c>
      <x:c r="F2095" s="7" t="str">
        <x:v>净世残刃</x:v>
      </x:c>
      <x:c r="G2095" s="6" t="n">
        <x:v>4</x:v>
      </x:c>
      <x:c r="H2095" s="6" t="str">
        <x:v>https://raw.githubusercontent.com/Mar-7th/StarRailRes/dbe8cdfcfb0bf657b9fe1cf92d5537f118ccb487/index_new/cn/light_cone_promotions.json</x:v>
      </x:c>
    </x:row>
    <x:row r="2096" ht="20" customHeight="1">
      <x:c r="A2096" s="6" t="str">
        <x:v>光锥突破</x:v>
      </x:c>
      <x:c r="B2096" s="6" t="str">
        <x:v>21005</x:v>
      </x:c>
      <x:c r="C2096" s="6" t="n">
        <x:v>4</x:v>
      </x:c>
      <x:c r="D2096" s="6" t="n">
        <x:v>5</x:v>
      </x:c>
      <x:c r="E2096" s="7" t="str">
        <x:v>111013</x:v>
      </x:c>
      <x:c r="F2096" s="7" t="str">
        <x:v>践踏的意志</x:v>
      </x:c>
      <x:c r="G2096" s="6" t="n">
        <x:v>5</x:v>
      </x:c>
      <x:c r="H2096" s="6" t="str">
        <x:v>https://raw.githubusercontent.com/Mar-7th/StarRailRes/dbe8cdfcfb0bf657b9fe1cf92d5537f118ccb487/index_new/cn/light_cone_promotions.json</x:v>
      </x:c>
    </x:row>
    <x:row r="2097" ht="20" customHeight="1">
      <x:c r="A2097" s="6" t="str">
        <x:v>光锥突破</x:v>
      </x:c>
      <x:c r="B2097" s="6" t="str">
        <x:v>21005</x:v>
      </x:c>
      <x:c r="C2097" s="6" t="n">
        <x:v>5</x:v>
      </x:c>
      <x:c r="D2097" s="6" t="n">
        <x:v>6</x:v>
      </x:c>
      <x:c r="E2097" s="7" t="str">
        <x:v>2</x:v>
      </x:c>
      <x:c r="F2097" s="7" t="str">
        <x:v>信用点</x:v>
      </x:c>
      <x:c r="G2097" s="6" t="n">
        <x:v>160000</x:v>
      </x:c>
      <x:c r="H2097" s="6" t="str">
        <x:v>https://raw.githubusercontent.com/Mar-7th/StarRailRes/dbe8cdfcfb0bf657b9fe1cf92d5537f118ccb487/index_new/cn/light_cone_promotions.json</x:v>
      </x:c>
    </x:row>
    <x:row r="2098" ht="20" customHeight="1">
      <x:c r="A2098" s="6" t="str">
        <x:v>光锥突破</x:v>
      </x:c>
      <x:c r="B2098" s="6" t="str">
        <x:v>21005</x:v>
      </x:c>
      <x:c r="C2098" s="6" t="n">
        <x:v>5</x:v>
      </x:c>
      <x:c r="D2098" s="6" t="n">
        <x:v>6</x:v>
      </x:c>
      <x:c r="E2098" s="7" t="str">
        <x:v>110113</x:v>
      </x:c>
      <x:c r="F2098" s="7" t="str">
        <x:v>净世残刃</x:v>
      </x:c>
      <x:c r="G2098" s="6" t="n">
        <x:v>8</x:v>
      </x:c>
      <x:c r="H2098" s="6" t="str">
        <x:v>https://raw.githubusercontent.com/Mar-7th/StarRailRes/dbe8cdfcfb0bf657b9fe1cf92d5537f118ccb487/index_new/cn/light_cone_promotions.json</x:v>
      </x:c>
    </x:row>
    <x:row r="2099" ht="20" customHeight="1">
      <x:c r="A2099" s="6" t="str">
        <x:v>光锥突破</x:v>
      </x:c>
      <x:c r="B2099" s="6" t="str">
        <x:v>21005</x:v>
      </x:c>
      <x:c r="C2099" s="6" t="n">
        <x:v>5</x:v>
      </x:c>
      <x:c r="D2099" s="6" t="n">
        <x:v>6</x:v>
      </x:c>
      <x:c r="E2099" s="7" t="str">
        <x:v>111013</x:v>
      </x:c>
      <x:c r="F2099" s="7" t="str">
        <x:v>践踏的意志</x:v>
      </x:c>
      <x:c r="G2099" s="6" t="n">
        <x:v>7</x:v>
      </x:c>
      <x:c r="H2099" s="6" t="str">
        <x:v>https://raw.githubusercontent.com/Mar-7th/StarRailRes/dbe8cdfcfb0bf657b9fe1cf92d5537f118ccb487/index_new/cn/light_cone_promotions.json</x:v>
      </x:c>
    </x:row>
    <x:row r="2100" ht="20" customHeight="1">
      <x:c r="A2100" s="6" t="str">
        <x:v>光锥突破</x:v>
      </x:c>
      <x:c r="B2100" s="6" t="str">
        <x:v>21006</x:v>
      </x:c>
      <x:c r="C2100" s="6" t="n">
        <x:v>0</x:v>
      </x:c>
      <x:c r="D2100" s="6" t="n">
        <x:v>1</x:v>
      </x:c>
      <x:c r="E2100" s="7" t="str">
        <x:v>2</x:v>
      </x:c>
      <x:c r="F2100" s="7" t="str">
        <x:v>信用点</x:v>
      </x:c>
      <x:c r="G2100" s="6" t="n">
        <x:v>4000</x:v>
      </x:c>
      <x:c r="H2100" s="6" t="str">
        <x:v>https://raw.githubusercontent.com/Mar-7th/StarRailRes/dbe8cdfcfb0bf657b9fe1cf92d5537f118ccb487/index_new/cn/light_cone_promotions.json</x:v>
      </x:c>
    </x:row>
    <x:row r="2101" ht="20" customHeight="1">
      <x:c r="A2101" s="6" t="str">
        <x:v>光锥突破</x:v>
      </x:c>
      <x:c r="B2101" s="6" t="str">
        <x:v>21006</x:v>
      </x:c>
      <x:c r="C2101" s="6" t="n">
        <x:v>0</x:v>
      </x:c>
      <x:c r="D2101" s="6" t="n">
        <x:v>1</x:v>
      </x:c>
      <x:c r="E2101" s="7" t="str">
        <x:v>112011</x:v>
      </x:c>
      <x:c r="F2101" s="7" t="str">
        <x:v>古代零件</x:v>
      </x:c>
      <x:c r="G2101" s="6" t="n">
        <x:v>5</x:v>
      </x:c>
      <x:c r="H2101" s="6" t="str">
        <x:v>https://raw.githubusercontent.com/Mar-7th/StarRailRes/dbe8cdfcfb0bf657b9fe1cf92d5537f118ccb487/index_new/cn/light_cone_promotions.json</x:v>
      </x:c>
    </x:row>
    <x:row r="2102" ht="20" customHeight="1">
      <x:c r="A2102" s="6" t="str">
        <x:v>光锥突破</x:v>
      </x:c>
      <x:c r="B2102" s="6" t="str">
        <x:v>21006</x:v>
      </x:c>
      <x:c r="C2102" s="6" t="n">
        <x:v>1</x:v>
      </x:c>
      <x:c r="D2102" s="6" t="n">
        <x:v>2</x:v>
      </x:c>
      <x:c r="E2102" s="7" t="str">
        <x:v>2</x:v>
      </x:c>
      <x:c r="F2102" s="7" t="str">
        <x:v>信用点</x:v>
      </x:c>
      <x:c r="G2102" s="6" t="n">
        <x:v>8000</x:v>
      </x:c>
      <x:c r="H2102" s="6" t="str">
        <x:v>https://raw.githubusercontent.com/Mar-7th/StarRailRes/dbe8cdfcfb0bf657b9fe1cf92d5537f118ccb487/index_new/cn/light_cone_promotions.json</x:v>
      </x:c>
    </x:row>
    <x:row r="2103" ht="20" customHeight="1">
      <x:c r="A2103" s="6" t="str">
        <x:v>光锥突破</x:v>
      </x:c>
      <x:c r="B2103" s="6" t="str">
        <x:v>21006</x:v>
      </x:c>
      <x:c r="C2103" s="6" t="n">
        <x:v>1</x:v>
      </x:c>
      <x:c r="D2103" s="6" t="n">
        <x:v>2</x:v>
      </x:c>
      <x:c r="E2103" s="7" t="str">
        <x:v>110131</x:v>
      </x:c>
      <x:c r="F2103" s="7" t="str">
        <x:v>灵感之钥</x:v>
      </x:c>
      <x:c r="G2103" s="6" t="n">
        <x:v>3</x:v>
      </x:c>
      <x:c r="H2103" s="6" t="str">
        <x:v>https://raw.githubusercontent.com/Mar-7th/StarRailRes/dbe8cdfcfb0bf657b9fe1cf92d5537f118ccb487/index_new/cn/light_cone_promotions.json</x:v>
      </x:c>
    </x:row>
    <x:row r="2104" ht="20" customHeight="1">
      <x:c r="A2104" s="6" t="str">
        <x:v>光锥突破</x:v>
      </x:c>
      <x:c r="B2104" s="6" t="str">
        <x:v>21006</x:v>
      </x:c>
      <x:c r="C2104" s="6" t="n">
        <x:v>1</x:v>
      </x:c>
      <x:c r="D2104" s="6" t="n">
        <x:v>2</x:v>
      </x:c>
      <x:c r="E2104" s="7" t="str">
        <x:v>112011</x:v>
      </x:c>
      <x:c r="F2104" s="7" t="str">
        <x:v>古代零件</x:v>
      </x:c>
      <x:c r="G2104" s="6" t="n">
        <x:v>10</x:v>
      </x:c>
      <x:c r="H2104" s="6" t="str">
        <x:v>https://raw.githubusercontent.com/Mar-7th/StarRailRes/dbe8cdfcfb0bf657b9fe1cf92d5537f118ccb487/index_new/cn/light_cone_promotions.json</x:v>
      </x:c>
    </x:row>
    <x:row r="2105" ht="20" customHeight="1">
      <x:c r="A2105" s="6" t="str">
        <x:v>光锥突破</x:v>
      </x:c>
      <x:c r="B2105" s="6" t="str">
        <x:v>21006</x:v>
      </x:c>
      <x:c r="C2105" s="6" t="n">
        <x:v>2</x:v>
      </x:c>
      <x:c r="D2105" s="6" t="n">
        <x:v>3</x:v>
      </x:c>
      <x:c r="E2105" s="7" t="str">
        <x:v>2</x:v>
      </x:c>
      <x:c r="F2105" s="7" t="str">
        <x:v>信用点</x:v>
      </x:c>
      <x:c r="G2105" s="6" t="n">
        <x:v>16000</x:v>
      </x:c>
      <x:c r="H2105" s="6" t="str">
        <x:v>https://raw.githubusercontent.com/Mar-7th/StarRailRes/dbe8cdfcfb0bf657b9fe1cf92d5537f118ccb487/index_new/cn/light_cone_promotions.json</x:v>
      </x:c>
    </x:row>
    <x:row r="2106" ht="20" customHeight="1">
      <x:c r="A2106" s="6" t="str">
        <x:v>光锥突破</x:v>
      </x:c>
      <x:c r="B2106" s="6" t="str">
        <x:v>21006</x:v>
      </x:c>
      <x:c r="C2106" s="6" t="n">
        <x:v>2</x:v>
      </x:c>
      <x:c r="D2106" s="6" t="n">
        <x:v>3</x:v>
      </x:c>
      <x:c r="E2106" s="7" t="str">
        <x:v>110132</x:v>
      </x:c>
      <x:c r="F2106" s="7" t="str">
        <x:v>启迪之钥</x:v>
      </x:c>
      <x:c r="G2106" s="6" t="n">
        <x:v>3</x:v>
      </x:c>
      <x:c r="H2106" s="6" t="str">
        <x:v>https://raw.githubusercontent.com/Mar-7th/StarRailRes/dbe8cdfcfb0bf657b9fe1cf92d5537f118ccb487/index_new/cn/light_cone_promotions.json</x:v>
      </x:c>
    </x:row>
    <x:row r="2107" ht="20" customHeight="1">
      <x:c r="A2107" s="6" t="str">
        <x:v>光锥突破</x:v>
      </x:c>
      <x:c r="B2107" s="6" t="str">
        <x:v>21006</x:v>
      </x:c>
      <x:c r="C2107" s="6" t="n">
        <x:v>2</x:v>
      </x:c>
      <x:c r="D2107" s="6" t="n">
        <x:v>3</x:v>
      </x:c>
      <x:c r="E2107" s="7" t="str">
        <x:v>112012</x:v>
      </x:c>
      <x:c r="F2107" s="7" t="str">
        <x:v>古代转轴</x:v>
      </x:c>
      <x:c r="G2107" s="6" t="n">
        <x:v>6</x:v>
      </x:c>
      <x:c r="H2107" s="6" t="str">
        <x:v>https://raw.githubusercontent.com/Mar-7th/StarRailRes/dbe8cdfcfb0bf657b9fe1cf92d5537f118ccb487/index_new/cn/light_cone_promotions.json</x:v>
      </x:c>
    </x:row>
    <x:row r="2108" ht="20" customHeight="1">
      <x:c r="A2108" s="6" t="str">
        <x:v>光锥突破</x:v>
      </x:c>
      <x:c r="B2108" s="6" t="str">
        <x:v>21006</x:v>
      </x:c>
      <x:c r="C2108" s="6" t="n">
        <x:v>3</x:v>
      </x:c>
      <x:c r="D2108" s="6" t="n">
        <x:v>4</x:v>
      </x:c>
      <x:c r="E2108" s="7" t="str">
        <x:v>2</x:v>
      </x:c>
      <x:c r="F2108" s="7" t="str">
        <x:v>信用点</x:v>
      </x:c>
      <x:c r="G2108" s="6" t="n">
        <x:v>40000</x:v>
      </x:c>
      <x:c r="H2108" s="6" t="str">
        <x:v>https://raw.githubusercontent.com/Mar-7th/StarRailRes/dbe8cdfcfb0bf657b9fe1cf92d5537f118ccb487/index_new/cn/light_cone_promotions.json</x:v>
      </x:c>
    </x:row>
    <x:row r="2109" ht="20" customHeight="1">
      <x:c r="A2109" s="6" t="str">
        <x:v>光锥突破</x:v>
      </x:c>
      <x:c r="B2109" s="6" t="str">
        <x:v>21006</x:v>
      </x:c>
      <x:c r="C2109" s="6" t="n">
        <x:v>3</x:v>
      </x:c>
      <x:c r="D2109" s="6" t="n">
        <x:v>4</x:v>
      </x:c>
      <x:c r="E2109" s="7" t="str">
        <x:v>110132</x:v>
      </x:c>
      <x:c r="F2109" s="7" t="str">
        <x:v>启迪之钥</x:v>
      </x:c>
      <x:c r="G2109" s="6" t="n">
        <x:v>6</x:v>
      </x:c>
      <x:c r="H2109" s="6" t="str">
        <x:v>https://raw.githubusercontent.com/Mar-7th/StarRailRes/dbe8cdfcfb0bf657b9fe1cf92d5537f118ccb487/index_new/cn/light_cone_promotions.json</x:v>
      </x:c>
    </x:row>
    <x:row r="2110" ht="20" customHeight="1">
      <x:c r="A2110" s="6" t="str">
        <x:v>光锥突破</x:v>
      </x:c>
      <x:c r="B2110" s="6" t="str">
        <x:v>21006</x:v>
      </x:c>
      <x:c r="C2110" s="6" t="n">
        <x:v>3</x:v>
      </x:c>
      <x:c r="D2110" s="6" t="n">
        <x:v>4</x:v>
      </x:c>
      <x:c r="E2110" s="7" t="str">
        <x:v>112012</x:v>
      </x:c>
      <x:c r="F2110" s="7" t="str">
        <x:v>古代转轴</x:v>
      </x:c>
      <x:c r="G2110" s="6" t="n">
        <x:v>9</x:v>
      </x:c>
      <x:c r="H2110" s="6" t="str">
        <x:v>https://raw.githubusercontent.com/Mar-7th/StarRailRes/dbe8cdfcfb0bf657b9fe1cf92d5537f118ccb487/index_new/cn/light_cone_promotions.json</x:v>
      </x:c>
    </x:row>
    <x:row r="2111" ht="20" customHeight="1">
      <x:c r="A2111" s="6" t="str">
        <x:v>光锥突破</x:v>
      </x:c>
      <x:c r="B2111" s="6" t="str">
        <x:v>21006</x:v>
      </x:c>
      <x:c r="C2111" s="6" t="n">
        <x:v>4</x:v>
      </x:c>
      <x:c r="D2111" s="6" t="n">
        <x:v>5</x:v>
      </x:c>
      <x:c r="E2111" s="7" t="str">
        <x:v>2</x:v>
      </x:c>
      <x:c r="F2111" s="7" t="str">
        <x:v>信用点</x:v>
      </x:c>
      <x:c r="G2111" s="6" t="n">
        <x:v>80000</x:v>
      </x:c>
      <x:c r="H2111" s="6" t="str">
        <x:v>https://raw.githubusercontent.com/Mar-7th/StarRailRes/dbe8cdfcfb0bf657b9fe1cf92d5537f118ccb487/index_new/cn/light_cone_promotions.json</x:v>
      </x:c>
    </x:row>
    <x:row r="2112" ht="20" customHeight="1">
      <x:c r="A2112" s="6" t="str">
        <x:v>光锥突破</x:v>
      </x:c>
      <x:c r="B2112" s="6" t="str">
        <x:v>21006</x:v>
      </x:c>
      <x:c r="C2112" s="6" t="n">
        <x:v>4</x:v>
      </x:c>
      <x:c r="D2112" s="6" t="n">
        <x:v>5</x:v>
      </x:c>
      <x:c r="E2112" s="7" t="str">
        <x:v>110133</x:v>
      </x:c>
      <x:c r="F2112" s="7" t="str">
        <x:v>智识之钥</x:v>
      </x:c>
      <x:c r="G2112" s="6" t="n">
        <x:v>4</x:v>
      </x:c>
      <x:c r="H2112" s="6" t="str">
        <x:v>https://raw.githubusercontent.com/Mar-7th/StarRailRes/dbe8cdfcfb0bf657b9fe1cf92d5537f118ccb487/index_new/cn/light_cone_promotions.json</x:v>
      </x:c>
    </x:row>
    <x:row r="2113" ht="20" customHeight="1">
      <x:c r="A2113" s="6" t="str">
        <x:v>光锥突破</x:v>
      </x:c>
      <x:c r="B2113" s="6" t="str">
        <x:v>21006</x:v>
      </x:c>
      <x:c r="C2113" s="6" t="n">
        <x:v>4</x:v>
      </x:c>
      <x:c r="D2113" s="6" t="n">
        <x:v>5</x:v>
      </x:c>
      <x:c r="E2113" s="7" t="str">
        <x:v>112013</x:v>
      </x:c>
      <x:c r="F2113" s="7" t="str">
        <x:v>古代引擎</x:v>
      </x:c>
      <x:c r="G2113" s="6" t="n">
        <x:v>5</x:v>
      </x:c>
      <x:c r="H2113" s="6" t="str">
        <x:v>https://raw.githubusercontent.com/Mar-7th/StarRailRes/dbe8cdfcfb0bf657b9fe1cf92d5537f118ccb487/index_new/cn/light_cone_promotions.json</x:v>
      </x:c>
    </x:row>
    <x:row r="2114" ht="20" customHeight="1">
      <x:c r="A2114" s="6" t="str">
        <x:v>光锥突破</x:v>
      </x:c>
      <x:c r="B2114" s="6" t="str">
        <x:v>21006</x:v>
      </x:c>
      <x:c r="C2114" s="6" t="n">
        <x:v>5</x:v>
      </x:c>
      <x:c r="D2114" s="6" t="n">
        <x:v>6</x:v>
      </x:c>
      <x:c r="E2114" s="7" t="str">
        <x:v>2</x:v>
      </x:c>
      <x:c r="F2114" s="7" t="str">
        <x:v>信用点</x:v>
      </x:c>
      <x:c r="G2114" s="6" t="n">
        <x:v>160000</x:v>
      </x:c>
      <x:c r="H2114" s="6" t="str">
        <x:v>https://raw.githubusercontent.com/Mar-7th/StarRailRes/dbe8cdfcfb0bf657b9fe1cf92d5537f118ccb487/index_new/cn/light_cone_promotions.json</x:v>
      </x:c>
    </x:row>
    <x:row r="2115" ht="20" customHeight="1">
      <x:c r="A2115" s="6" t="str">
        <x:v>光锥突破</x:v>
      </x:c>
      <x:c r="B2115" s="6" t="str">
        <x:v>21006</x:v>
      </x:c>
      <x:c r="C2115" s="6" t="n">
        <x:v>5</x:v>
      </x:c>
      <x:c r="D2115" s="6" t="n">
        <x:v>6</x:v>
      </x:c>
      <x:c r="E2115" s="7" t="str">
        <x:v>110133</x:v>
      </x:c>
      <x:c r="F2115" s="7" t="str">
        <x:v>智识之钥</x:v>
      </x:c>
      <x:c r="G2115" s="6" t="n">
        <x:v>8</x:v>
      </x:c>
      <x:c r="H2115" s="6" t="str">
        <x:v>https://raw.githubusercontent.com/Mar-7th/StarRailRes/dbe8cdfcfb0bf657b9fe1cf92d5537f118ccb487/index_new/cn/light_cone_promotions.json</x:v>
      </x:c>
    </x:row>
    <x:row r="2116" ht="20" customHeight="1">
      <x:c r="A2116" s="6" t="str">
        <x:v>光锥突破</x:v>
      </x:c>
      <x:c r="B2116" s="6" t="str">
        <x:v>21006</x:v>
      </x:c>
      <x:c r="C2116" s="6" t="n">
        <x:v>5</x:v>
      </x:c>
      <x:c r="D2116" s="6" t="n">
        <x:v>6</x:v>
      </x:c>
      <x:c r="E2116" s="7" t="str">
        <x:v>112013</x:v>
      </x:c>
      <x:c r="F2116" s="7" t="str">
        <x:v>古代引擎</x:v>
      </x:c>
      <x:c r="G2116" s="6" t="n">
        <x:v>7</x:v>
      </x:c>
      <x:c r="H2116" s="6" t="str">
        <x:v>https://raw.githubusercontent.com/Mar-7th/StarRailRes/dbe8cdfcfb0bf657b9fe1cf92d5537f118ccb487/index_new/cn/light_cone_promotions.json</x:v>
      </x:c>
    </x:row>
    <x:row r="2117" ht="20" customHeight="1">
      <x:c r="A2117" s="6" t="str">
        <x:v>光锥突破</x:v>
      </x:c>
      <x:c r="B2117" s="6" t="str">
        <x:v>21007</x:v>
      </x:c>
      <x:c r="C2117" s="6" t="n">
        <x:v>0</x:v>
      </x:c>
      <x:c r="D2117" s="6" t="n">
        <x:v>1</x:v>
      </x:c>
      <x:c r="E2117" s="7" t="str">
        <x:v>2</x:v>
      </x:c>
      <x:c r="F2117" s="7" t="str">
        <x:v>信用点</x:v>
      </x:c>
      <x:c r="G2117" s="6" t="n">
        <x:v>4000</x:v>
      </x:c>
      <x:c r="H2117" s="6" t="str">
        <x:v>https://raw.githubusercontent.com/Mar-7th/StarRailRes/dbe8cdfcfb0bf657b9fe1cf92d5537f118ccb487/index_new/cn/light_cone_promotions.json</x:v>
      </x:c>
    </x:row>
    <x:row r="2118" ht="20" customHeight="1">
      <x:c r="A2118" s="6" t="str">
        <x:v>光锥突破</x:v>
      </x:c>
      <x:c r="B2118" s="6" t="str">
        <x:v>21007</x:v>
      </x:c>
      <x:c r="C2118" s="6" t="n">
        <x:v>0</x:v>
      </x:c>
      <x:c r="D2118" s="6" t="n">
        <x:v>1</x:v>
      </x:c>
      <x:c r="E2118" s="7" t="str">
        <x:v>113011</x:v>
      </x:c>
      <x:c r="F2118" s="7" t="str">
        <x:v>工造机杼</x:v>
      </x:c>
      <x:c r="G2118" s="6" t="n">
        <x:v>5</x:v>
      </x:c>
      <x:c r="H2118" s="6" t="str">
        <x:v>https://raw.githubusercontent.com/Mar-7th/StarRailRes/dbe8cdfcfb0bf657b9fe1cf92d5537f118ccb487/index_new/cn/light_cone_promotions.json</x:v>
      </x:c>
    </x:row>
    <x:row r="2119" ht="20" customHeight="1">
      <x:c r="A2119" s="6" t="str">
        <x:v>光锥突破</x:v>
      </x:c>
      <x:c r="B2119" s="6" t="str">
        <x:v>21007</x:v>
      </x:c>
      <x:c r="C2119" s="6" t="n">
        <x:v>1</x:v>
      </x:c>
      <x:c r="D2119" s="6" t="n">
        <x:v>2</x:v>
      </x:c>
      <x:c r="E2119" s="7" t="str">
        <x:v>2</x:v>
      </x:c>
      <x:c r="F2119" s="7" t="str">
        <x:v>信用点</x:v>
      </x:c>
      <x:c r="G2119" s="6" t="n">
        <x:v>8000</x:v>
      </x:c>
      <x:c r="H2119" s="6" t="str">
        <x:v>https://raw.githubusercontent.com/Mar-7th/StarRailRes/dbe8cdfcfb0bf657b9fe1cf92d5537f118ccb487/index_new/cn/light_cone_promotions.json</x:v>
      </x:c>
    </x:row>
    <x:row r="2120" ht="20" customHeight="1">
      <x:c r="A2120" s="6" t="str">
        <x:v>光锥突破</x:v>
      </x:c>
      <x:c r="B2120" s="6" t="str">
        <x:v>21007</x:v>
      </x:c>
      <x:c r="C2120" s="6" t="n">
        <x:v>1</x:v>
      </x:c>
      <x:c r="D2120" s="6" t="n">
        <x:v>2</x:v>
      </x:c>
      <x:c r="E2120" s="7" t="str">
        <x:v>110171</x:v>
      </x:c>
      <x:c r="F2120" s="7" t="str">
        <x:v>丰饶之种</x:v>
      </x:c>
      <x:c r="G2120" s="6" t="n">
        <x:v>3</x:v>
      </x:c>
      <x:c r="H2120" s="6" t="str">
        <x:v>https://raw.githubusercontent.com/Mar-7th/StarRailRes/dbe8cdfcfb0bf657b9fe1cf92d5537f118ccb487/index_new/cn/light_cone_promotions.json</x:v>
      </x:c>
    </x:row>
    <x:row r="2121" ht="20" customHeight="1">
      <x:c r="A2121" s="6" t="str">
        <x:v>光锥突破</x:v>
      </x:c>
      <x:c r="B2121" s="6" t="str">
        <x:v>21007</x:v>
      </x:c>
      <x:c r="C2121" s="6" t="n">
        <x:v>1</x:v>
      </x:c>
      <x:c r="D2121" s="6" t="n">
        <x:v>2</x:v>
      </x:c>
      <x:c r="E2121" s="7" t="str">
        <x:v>113011</x:v>
      </x:c>
      <x:c r="F2121" s="7" t="str">
        <x:v>工造机杼</x:v>
      </x:c>
      <x:c r="G2121" s="6" t="n">
        <x:v>10</x:v>
      </x:c>
      <x:c r="H2121" s="6" t="str">
        <x:v>https://raw.githubusercontent.com/Mar-7th/StarRailRes/dbe8cdfcfb0bf657b9fe1cf92d5537f118ccb487/index_new/cn/light_cone_promotions.json</x:v>
      </x:c>
    </x:row>
    <x:row r="2122" ht="20" customHeight="1">
      <x:c r="A2122" s="6" t="str">
        <x:v>光锥突破</x:v>
      </x:c>
      <x:c r="B2122" s="6" t="str">
        <x:v>21007</x:v>
      </x:c>
      <x:c r="C2122" s="6" t="n">
        <x:v>2</x:v>
      </x:c>
      <x:c r="D2122" s="6" t="n">
        <x:v>3</x:v>
      </x:c>
      <x:c r="E2122" s="7" t="str">
        <x:v>2</x:v>
      </x:c>
      <x:c r="F2122" s="7" t="str">
        <x:v>信用点</x:v>
      </x:c>
      <x:c r="G2122" s="6" t="n">
        <x:v>16000</x:v>
      </x:c>
      <x:c r="H2122" s="6" t="str">
        <x:v>https://raw.githubusercontent.com/Mar-7th/StarRailRes/dbe8cdfcfb0bf657b9fe1cf92d5537f118ccb487/index_new/cn/light_cone_promotions.json</x:v>
      </x:c>
    </x:row>
    <x:row r="2123" ht="20" customHeight="1">
      <x:c r="A2123" s="6" t="str">
        <x:v>光锥突破</x:v>
      </x:c>
      <x:c r="B2123" s="6" t="str">
        <x:v>21007</x:v>
      </x:c>
      <x:c r="C2123" s="6" t="n">
        <x:v>2</x:v>
      </x:c>
      <x:c r="D2123" s="6" t="n">
        <x:v>3</x:v>
      </x:c>
      <x:c r="E2123" s="7" t="str">
        <x:v>110172</x:v>
      </x:c>
      <x:c r="F2123" s="7" t="str">
        <x:v>生命之芽</x:v>
      </x:c>
      <x:c r="G2123" s="6" t="n">
        <x:v>3</x:v>
      </x:c>
      <x:c r="H2123" s="6" t="str">
        <x:v>https://raw.githubusercontent.com/Mar-7th/StarRailRes/dbe8cdfcfb0bf657b9fe1cf92d5537f118ccb487/index_new/cn/light_cone_promotions.json</x:v>
      </x:c>
    </x:row>
    <x:row r="2124" ht="20" customHeight="1">
      <x:c r="A2124" s="6" t="str">
        <x:v>光锥突破</x:v>
      </x:c>
      <x:c r="B2124" s="6" t="str">
        <x:v>21007</x:v>
      </x:c>
      <x:c r="C2124" s="6" t="n">
        <x:v>2</x:v>
      </x:c>
      <x:c r="D2124" s="6" t="n">
        <x:v>3</x:v>
      </x:c>
      <x:c r="E2124" s="7" t="str">
        <x:v>113012</x:v>
      </x:c>
      <x:c r="F2124" s="7" t="str">
        <x:v>工造迴轮</x:v>
      </x:c>
      <x:c r="G2124" s="6" t="n">
        <x:v>6</x:v>
      </x:c>
      <x:c r="H2124" s="6" t="str">
        <x:v>https://raw.githubusercontent.com/Mar-7th/StarRailRes/dbe8cdfcfb0bf657b9fe1cf92d5537f118ccb487/index_new/cn/light_cone_promotions.json</x:v>
      </x:c>
    </x:row>
    <x:row r="2125" ht="20" customHeight="1">
      <x:c r="A2125" s="6" t="str">
        <x:v>光锥突破</x:v>
      </x:c>
      <x:c r="B2125" s="6" t="str">
        <x:v>21007</x:v>
      </x:c>
      <x:c r="C2125" s="6" t="n">
        <x:v>3</x:v>
      </x:c>
      <x:c r="D2125" s="6" t="n">
        <x:v>4</x:v>
      </x:c>
      <x:c r="E2125" s="7" t="str">
        <x:v>2</x:v>
      </x:c>
      <x:c r="F2125" s="7" t="str">
        <x:v>信用点</x:v>
      </x:c>
      <x:c r="G2125" s="6" t="n">
        <x:v>40000</x:v>
      </x:c>
      <x:c r="H2125" s="6" t="str">
        <x:v>https://raw.githubusercontent.com/Mar-7th/StarRailRes/dbe8cdfcfb0bf657b9fe1cf92d5537f118ccb487/index_new/cn/light_cone_promotions.json</x:v>
      </x:c>
    </x:row>
    <x:row r="2126" ht="20" customHeight="1">
      <x:c r="A2126" s="6" t="str">
        <x:v>光锥突破</x:v>
      </x:c>
      <x:c r="B2126" s="6" t="str">
        <x:v>21007</x:v>
      </x:c>
      <x:c r="C2126" s="6" t="n">
        <x:v>3</x:v>
      </x:c>
      <x:c r="D2126" s="6" t="n">
        <x:v>4</x:v>
      </x:c>
      <x:c r="E2126" s="7" t="str">
        <x:v>110172</x:v>
      </x:c>
      <x:c r="F2126" s="7" t="str">
        <x:v>生命之芽</x:v>
      </x:c>
      <x:c r="G2126" s="6" t="n">
        <x:v>6</x:v>
      </x:c>
      <x:c r="H2126" s="6" t="str">
        <x:v>https://raw.githubusercontent.com/Mar-7th/StarRailRes/dbe8cdfcfb0bf657b9fe1cf92d5537f118ccb487/index_new/cn/light_cone_promotions.json</x:v>
      </x:c>
    </x:row>
    <x:row r="2127" ht="20" customHeight="1">
      <x:c r="A2127" s="6" t="str">
        <x:v>光锥突破</x:v>
      </x:c>
      <x:c r="B2127" s="6" t="str">
        <x:v>21007</x:v>
      </x:c>
      <x:c r="C2127" s="6" t="n">
        <x:v>3</x:v>
      </x:c>
      <x:c r="D2127" s="6" t="n">
        <x:v>4</x:v>
      </x:c>
      <x:c r="E2127" s="7" t="str">
        <x:v>113012</x:v>
      </x:c>
      <x:c r="F2127" s="7" t="str">
        <x:v>工造迴轮</x:v>
      </x:c>
      <x:c r="G2127" s="6" t="n">
        <x:v>9</x:v>
      </x:c>
      <x:c r="H2127" s="6" t="str">
        <x:v>https://raw.githubusercontent.com/Mar-7th/StarRailRes/dbe8cdfcfb0bf657b9fe1cf92d5537f118ccb487/index_new/cn/light_cone_promotions.json</x:v>
      </x:c>
    </x:row>
    <x:row r="2128" ht="20" customHeight="1">
      <x:c r="A2128" s="6" t="str">
        <x:v>光锥突破</x:v>
      </x:c>
      <x:c r="B2128" s="6" t="str">
        <x:v>21007</x:v>
      </x:c>
      <x:c r="C2128" s="6" t="n">
        <x:v>4</x:v>
      </x:c>
      <x:c r="D2128" s="6" t="n">
        <x:v>5</x:v>
      </x:c>
      <x:c r="E2128" s="7" t="str">
        <x:v>2</x:v>
      </x:c>
      <x:c r="F2128" s="7" t="str">
        <x:v>信用点</x:v>
      </x:c>
      <x:c r="G2128" s="6" t="n">
        <x:v>80000</x:v>
      </x:c>
      <x:c r="H2128" s="6" t="str">
        <x:v>https://raw.githubusercontent.com/Mar-7th/StarRailRes/dbe8cdfcfb0bf657b9fe1cf92d5537f118ccb487/index_new/cn/light_cone_promotions.json</x:v>
      </x:c>
    </x:row>
    <x:row r="2129" ht="20" customHeight="1">
      <x:c r="A2129" s="6" t="str">
        <x:v>光锥突破</x:v>
      </x:c>
      <x:c r="B2129" s="6" t="str">
        <x:v>21007</x:v>
      </x:c>
      <x:c r="C2129" s="6" t="n">
        <x:v>4</x:v>
      </x:c>
      <x:c r="D2129" s="6" t="n">
        <x:v>5</x:v>
      </x:c>
      <x:c r="E2129" s="7" t="str">
        <x:v>110173</x:v>
      </x:c>
      <x:c r="F2129" s="7" t="str">
        <x:v>永恒之花</x:v>
      </x:c>
      <x:c r="G2129" s="6" t="n">
        <x:v>4</x:v>
      </x:c>
      <x:c r="H2129" s="6" t="str">
        <x:v>https://raw.githubusercontent.com/Mar-7th/StarRailRes/dbe8cdfcfb0bf657b9fe1cf92d5537f118ccb487/index_new/cn/light_cone_promotions.json</x:v>
      </x:c>
    </x:row>
    <x:row r="2130" ht="20" customHeight="1">
      <x:c r="A2130" s="6" t="str">
        <x:v>光锥突破</x:v>
      </x:c>
      <x:c r="B2130" s="6" t="str">
        <x:v>21007</x:v>
      </x:c>
      <x:c r="C2130" s="6" t="n">
        <x:v>4</x:v>
      </x:c>
      <x:c r="D2130" s="6" t="n">
        <x:v>5</x:v>
      </x:c>
      <x:c r="E2130" s="7" t="str">
        <x:v>113013</x:v>
      </x:c>
      <x:c r="F2130" s="7" t="str">
        <x:v>工造浑心</x:v>
      </x:c>
      <x:c r="G2130" s="6" t="n">
        <x:v>5</x:v>
      </x:c>
      <x:c r="H2130" s="6" t="str">
        <x:v>https://raw.githubusercontent.com/Mar-7th/StarRailRes/dbe8cdfcfb0bf657b9fe1cf92d5537f118ccb487/index_new/cn/light_cone_promotions.json</x:v>
      </x:c>
    </x:row>
    <x:row r="2131" ht="20" customHeight="1">
      <x:c r="A2131" s="6" t="str">
        <x:v>光锥突破</x:v>
      </x:c>
      <x:c r="B2131" s="6" t="str">
        <x:v>21007</x:v>
      </x:c>
      <x:c r="C2131" s="6" t="n">
        <x:v>5</x:v>
      </x:c>
      <x:c r="D2131" s="6" t="n">
        <x:v>6</x:v>
      </x:c>
      <x:c r="E2131" s="7" t="str">
        <x:v>2</x:v>
      </x:c>
      <x:c r="F2131" s="7" t="str">
        <x:v>信用点</x:v>
      </x:c>
      <x:c r="G2131" s="6" t="n">
        <x:v>160000</x:v>
      </x:c>
      <x:c r="H2131" s="6" t="str">
        <x:v>https://raw.githubusercontent.com/Mar-7th/StarRailRes/dbe8cdfcfb0bf657b9fe1cf92d5537f118ccb487/index_new/cn/light_cone_promotions.json</x:v>
      </x:c>
    </x:row>
    <x:row r="2132" ht="20" customHeight="1">
      <x:c r="A2132" s="6" t="str">
        <x:v>光锥突破</x:v>
      </x:c>
      <x:c r="B2132" s="6" t="str">
        <x:v>21007</x:v>
      </x:c>
      <x:c r="C2132" s="6" t="n">
        <x:v>5</x:v>
      </x:c>
      <x:c r="D2132" s="6" t="n">
        <x:v>6</x:v>
      </x:c>
      <x:c r="E2132" s="7" t="str">
        <x:v>110173</x:v>
      </x:c>
      <x:c r="F2132" s="7" t="str">
        <x:v>永恒之花</x:v>
      </x:c>
      <x:c r="G2132" s="6" t="n">
        <x:v>8</x:v>
      </x:c>
      <x:c r="H2132" s="6" t="str">
        <x:v>https://raw.githubusercontent.com/Mar-7th/StarRailRes/dbe8cdfcfb0bf657b9fe1cf92d5537f118ccb487/index_new/cn/light_cone_promotions.json</x:v>
      </x:c>
    </x:row>
    <x:row r="2133" ht="20" customHeight="1">
      <x:c r="A2133" s="6" t="str">
        <x:v>光锥突破</x:v>
      </x:c>
      <x:c r="B2133" s="6" t="str">
        <x:v>21007</x:v>
      </x:c>
      <x:c r="C2133" s="6" t="n">
        <x:v>5</x:v>
      </x:c>
      <x:c r="D2133" s="6" t="n">
        <x:v>6</x:v>
      </x:c>
      <x:c r="E2133" s="7" t="str">
        <x:v>113013</x:v>
      </x:c>
      <x:c r="F2133" s="7" t="str">
        <x:v>工造浑心</x:v>
      </x:c>
      <x:c r="G2133" s="6" t="n">
        <x:v>7</x:v>
      </x:c>
      <x:c r="H2133" s="6" t="str">
        <x:v>https://raw.githubusercontent.com/Mar-7th/StarRailRes/dbe8cdfcfb0bf657b9fe1cf92d5537f118ccb487/index_new/cn/light_cone_promotions.json</x:v>
      </x:c>
    </x:row>
    <x:row r="2134" ht="20" customHeight="1">
      <x:c r="A2134" s="6" t="str">
        <x:v>光锥突破</x:v>
      </x:c>
      <x:c r="B2134" s="6" t="str">
        <x:v>21008</x:v>
      </x:c>
      <x:c r="C2134" s="6" t="n">
        <x:v>0</x:v>
      </x:c>
      <x:c r="D2134" s="6" t="n">
        <x:v>1</x:v>
      </x:c>
      <x:c r="E2134" s="7" t="str">
        <x:v>2</x:v>
      </x:c>
      <x:c r="F2134" s="7" t="str">
        <x:v>信用点</x:v>
      </x:c>
      <x:c r="G2134" s="6" t="n">
        <x:v>4000</x:v>
      </x:c>
      <x:c r="H2134" s="6" t="str">
        <x:v>https://raw.githubusercontent.com/Mar-7th/StarRailRes/dbe8cdfcfb0bf657b9fe1cf92d5537f118ccb487/index_new/cn/light_cone_promotions.json</x:v>
      </x:c>
    </x:row>
    <x:row r="2135" ht="20" customHeight="1">
      <x:c r="A2135" s="6" t="str">
        <x:v>光锥突破</x:v>
      </x:c>
      <x:c r="B2135" s="6" t="str">
        <x:v>21008</x:v>
      </x:c>
      <x:c r="C2135" s="6" t="n">
        <x:v>0</x:v>
      </x:c>
      <x:c r="D2135" s="6" t="n">
        <x:v>1</x:v>
      </x:c>
      <x:c r="E2135" s="7" t="str">
        <x:v>112011</x:v>
      </x:c>
      <x:c r="F2135" s="7" t="str">
        <x:v>古代零件</x:v>
      </x:c>
      <x:c r="G2135" s="6" t="n">
        <x:v>5</x:v>
      </x:c>
      <x:c r="H2135" s="6" t="str">
        <x:v>https://raw.githubusercontent.com/Mar-7th/StarRailRes/dbe8cdfcfb0bf657b9fe1cf92d5537f118ccb487/index_new/cn/light_cone_promotions.json</x:v>
      </x:c>
    </x:row>
    <x:row r="2136" ht="20" customHeight="1">
      <x:c r="A2136" s="6" t="str">
        <x:v>光锥突破</x:v>
      </x:c>
      <x:c r="B2136" s="6" t="str">
        <x:v>21008</x:v>
      </x:c>
      <x:c r="C2136" s="6" t="n">
        <x:v>1</x:v>
      </x:c>
      <x:c r="D2136" s="6" t="n">
        <x:v>2</x:v>
      </x:c>
      <x:c r="E2136" s="7" t="str">
        <x:v>2</x:v>
      </x:c>
      <x:c r="F2136" s="7" t="str">
        <x:v>信用点</x:v>
      </x:c>
      <x:c r="G2136" s="6" t="n">
        <x:v>8000</x:v>
      </x:c>
      <x:c r="H2136" s="6" t="str">
        <x:v>https://raw.githubusercontent.com/Mar-7th/StarRailRes/dbe8cdfcfb0bf657b9fe1cf92d5537f118ccb487/index_new/cn/light_cone_promotions.json</x:v>
      </x:c>
    </x:row>
    <x:row r="2137" ht="20" customHeight="1">
      <x:c r="A2137" s="6" t="str">
        <x:v>光锥突破</x:v>
      </x:c>
      <x:c r="B2137" s="6" t="str">
        <x:v>21008</x:v>
      </x:c>
      <x:c r="C2137" s="6" t="n">
        <x:v>1</x:v>
      </x:c>
      <x:c r="D2137" s="6" t="n">
        <x:v>2</x:v>
      </x:c>
      <x:c r="E2137" s="7" t="str">
        <x:v>110151</x:v>
      </x:c>
      <x:c r="F2137" s="7" t="str">
        <x:v>黯淡黑曜</x:v>
      </x:c>
      <x:c r="G2137" s="6" t="n">
        <x:v>3</x:v>
      </x:c>
      <x:c r="H2137" s="6" t="str">
        <x:v>https://raw.githubusercontent.com/Mar-7th/StarRailRes/dbe8cdfcfb0bf657b9fe1cf92d5537f118ccb487/index_new/cn/light_cone_promotions.json</x:v>
      </x:c>
    </x:row>
    <x:row r="2138" ht="20" customHeight="1">
      <x:c r="A2138" s="6" t="str">
        <x:v>光锥突破</x:v>
      </x:c>
      <x:c r="B2138" s="6" t="str">
        <x:v>21008</x:v>
      </x:c>
      <x:c r="C2138" s="6" t="n">
        <x:v>1</x:v>
      </x:c>
      <x:c r="D2138" s="6" t="n">
        <x:v>2</x:v>
      </x:c>
      <x:c r="E2138" s="7" t="str">
        <x:v>112011</x:v>
      </x:c>
      <x:c r="F2138" s="7" t="str">
        <x:v>古代零件</x:v>
      </x:c>
      <x:c r="G2138" s="6" t="n">
        <x:v>10</x:v>
      </x:c>
      <x:c r="H2138" s="6" t="str">
        <x:v>https://raw.githubusercontent.com/Mar-7th/StarRailRes/dbe8cdfcfb0bf657b9fe1cf92d5537f118ccb487/index_new/cn/light_cone_promotions.json</x:v>
      </x:c>
    </x:row>
    <x:row r="2139" ht="20" customHeight="1">
      <x:c r="A2139" s="6" t="str">
        <x:v>光锥突破</x:v>
      </x:c>
      <x:c r="B2139" s="6" t="str">
        <x:v>21008</x:v>
      </x:c>
      <x:c r="C2139" s="6" t="n">
        <x:v>2</x:v>
      </x:c>
      <x:c r="D2139" s="6" t="n">
        <x:v>3</x:v>
      </x:c>
      <x:c r="E2139" s="7" t="str">
        <x:v>2</x:v>
      </x:c>
      <x:c r="F2139" s="7" t="str">
        <x:v>信用点</x:v>
      </x:c>
      <x:c r="G2139" s="6" t="n">
        <x:v>16000</x:v>
      </x:c>
      <x:c r="H2139" s="6" t="str">
        <x:v>https://raw.githubusercontent.com/Mar-7th/StarRailRes/dbe8cdfcfb0bf657b9fe1cf92d5537f118ccb487/index_new/cn/light_cone_promotions.json</x:v>
      </x:c>
    </x:row>
    <x:row r="2140" ht="20" customHeight="1">
      <x:c r="A2140" s="6" t="str">
        <x:v>光锥突破</x:v>
      </x:c>
      <x:c r="B2140" s="6" t="str">
        <x:v>21008</x:v>
      </x:c>
      <x:c r="C2140" s="6" t="n">
        <x:v>2</x:v>
      </x:c>
      <x:c r="D2140" s="6" t="n">
        <x:v>3</x:v>
      </x:c>
      <x:c r="E2140" s="7" t="str">
        <x:v>110152</x:v>
      </x:c>
      <x:c r="F2140" s="7" t="str">
        <x:v>虚空黑曜</x:v>
      </x:c>
      <x:c r="G2140" s="6" t="n">
        <x:v>3</x:v>
      </x:c>
      <x:c r="H2140" s="6" t="str">
        <x:v>https://raw.githubusercontent.com/Mar-7th/StarRailRes/dbe8cdfcfb0bf657b9fe1cf92d5537f118ccb487/index_new/cn/light_cone_promotions.json</x:v>
      </x:c>
    </x:row>
    <x:row r="2141" ht="20" customHeight="1">
      <x:c r="A2141" s="6" t="str">
        <x:v>光锥突破</x:v>
      </x:c>
      <x:c r="B2141" s="6" t="str">
        <x:v>21008</x:v>
      </x:c>
      <x:c r="C2141" s="6" t="n">
        <x:v>2</x:v>
      </x:c>
      <x:c r="D2141" s="6" t="n">
        <x:v>3</x:v>
      </x:c>
      <x:c r="E2141" s="7" t="str">
        <x:v>112012</x:v>
      </x:c>
      <x:c r="F2141" s="7" t="str">
        <x:v>古代转轴</x:v>
      </x:c>
      <x:c r="G2141" s="6" t="n">
        <x:v>6</x:v>
      </x:c>
      <x:c r="H2141" s="6" t="str">
        <x:v>https://raw.githubusercontent.com/Mar-7th/StarRailRes/dbe8cdfcfb0bf657b9fe1cf92d5537f118ccb487/index_new/cn/light_cone_promotions.json</x:v>
      </x:c>
    </x:row>
    <x:row r="2142" ht="20" customHeight="1">
      <x:c r="A2142" s="6" t="str">
        <x:v>光锥突破</x:v>
      </x:c>
      <x:c r="B2142" s="6" t="str">
        <x:v>21008</x:v>
      </x:c>
      <x:c r="C2142" s="6" t="n">
        <x:v>3</x:v>
      </x:c>
      <x:c r="D2142" s="6" t="n">
        <x:v>4</x:v>
      </x:c>
      <x:c r="E2142" s="7" t="str">
        <x:v>2</x:v>
      </x:c>
      <x:c r="F2142" s="7" t="str">
        <x:v>信用点</x:v>
      </x:c>
      <x:c r="G2142" s="6" t="n">
        <x:v>40000</x:v>
      </x:c>
      <x:c r="H2142" s="6" t="str">
        <x:v>https://raw.githubusercontent.com/Mar-7th/StarRailRes/dbe8cdfcfb0bf657b9fe1cf92d5537f118ccb487/index_new/cn/light_cone_promotions.json</x:v>
      </x:c>
    </x:row>
    <x:row r="2143" ht="20" customHeight="1">
      <x:c r="A2143" s="6" t="str">
        <x:v>光锥突破</x:v>
      </x:c>
      <x:c r="B2143" s="6" t="str">
        <x:v>21008</x:v>
      </x:c>
      <x:c r="C2143" s="6" t="n">
        <x:v>3</x:v>
      </x:c>
      <x:c r="D2143" s="6" t="n">
        <x:v>4</x:v>
      </x:c>
      <x:c r="E2143" s="7" t="str">
        <x:v>110152</x:v>
      </x:c>
      <x:c r="F2143" s="7" t="str">
        <x:v>虚空黑曜</x:v>
      </x:c>
      <x:c r="G2143" s="6" t="n">
        <x:v>6</x:v>
      </x:c>
      <x:c r="H2143" s="6" t="str">
        <x:v>https://raw.githubusercontent.com/Mar-7th/StarRailRes/dbe8cdfcfb0bf657b9fe1cf92d5537f118ccb487/index_new/cn/light_cone_promotions.json</x:v>
      </x:c>
    </x:row>
    <x:row r="2144" ht="20" customHeight="1">
      <x:c r="A2144" s="6" t="str">
        <x:v>光锥突破</x:v>
      </x:c>
      <x:c r="B2144" s="6" t="str">
        <x:v>21008</x:v>
      </x:c>
      <x:c r="C2144" s="6" t="n">
        <x:v>3</x:v>
      </x:c>
      <x:c r="D2144" s="6" t="n">
        <x:v>4</x:v>
      </x:c>
      <x:c r="E2144" s="7" t="str">
        <x:v>112012</x:v>
      </x:c>
      <x:c r="F2144" s="7" t="str">
        <x:v>古代转轴</x:v>
      </x:c>
      <x:c r="G2144" s="6" t="n">
        <x:v>9</x:v>
      </x:c>
      <x:c r="H2144" s="6" t="str">
        <x:v>https://raw.githubusercontent.com/Mar-7th/StarRailRes/dbe8cdfcfb0bf657b9fe1cf92d5537f118ccb487/index_new/cn/light_cone_promotions.json</x:v>
      </x:c>
    </x:row>
    <x:row r="2145" ht="20" customHeight="1">
      <x:c r="A2145" s="6" t="str">
        <x:v>光锥突破</x:v>
      </x:c>
      <x:c r="B2145" s="6" t="str">
        <x:v>21008</x:v>
      </x:c>
      <x:c r="C2145" s="6" t="n">
        <x:v>4</x:v>
      </x:c>
      <x:c r="D2145" s="6" t="n">
        <x:v>5</x:v>
      </x:c>
      <x:c r="E2145" s="7" t="str">
        <x:v>2</x:v>
      </x:c>
      <x:c r="F2145" s="7" t="str">
        <x:v>信用点</x:v>
      </x:c>
      <x:c r="G2145" s="6" t="n">
        <x:v>80000</x:v>
      </x:c>
      <x:c r="H2145" s="6" t="str">
        <x:v>https://raw.githubusercontent.com/Mar-7th/StarRailRes/dbe8cdfcfb0bf657b9fe1cf92d5537f118ccb487/index_new/cn/light_cone_promotions.json</x:v>
      </x:c>
    </x:row>
    <x:row r="2146" ht="20" customHeight="1">
      <x:c r="A2146" s="6" t="str">
        <x:v>光锥突破</x:v>
      </x:c>
      <x:c r="B2146" s="6" t="str">
        <x:v>21008</x:v>
      </x:c>
      <x:c r="C2146" s="6" t="n">
        <x:v>4</x:v>
      </x:c>
      <x:c r="D2146" s="6" t="n">
        <x:v>5</x:v>
      </x:c>
      <x:c r="E2146" s="7" t="str">
        <x:v>110153</x:v>
      </x:c>
      <x:c r="F2146" s="7" t="str">
        <x:v>沉沦黑曜</x:v>
      </x:c>
      <x:c r="G2146" s="6" t="n">
        <x:v>4</x:v>
      </x:c>
      <x:c r="H2146" s="6" t="str">
        <x:v>https://raw.githubusercontent.com/Mar-7th/StarRailRes/dbe8cdfcfb0bf657b9fe1cf92d5537f118ccb487/index_new/cn/light_cone_promotions.json</x:v>
      </x:c>
    </x:row>
    <x:row r="2147" ht="20" customHeight="1">
      <x:c r="A2147" s="6" t="str">
        <x:v>光锥突破</x:v>
      </x:c>
      <x:c r="B2147" s="6" t="str">
        <x:v>21008</x:v>
      </x:c>
      <x:c r="C2147" s="6" t="n">
        <x:v>4</x:v>
      </x:c>
      <x:c r="D2147" s="6" t="n">
        <x:v>5</x:v>
      </x:c>
      <x:c r="E2147" s="7" t="str">
        <x:v>112013</x:v>
      </x:c>
      <x:c r="F2147" s="7" t="str">
        <x:v>古代引擎</x:v>
      </x:c>
      <x:c r="G2147" s="6" t="n">
        <x:v>5</x:v>
      </x:c>
      <x:c r="H2147" s="6" t="str">
        <x:v>https://raw.githubusercontent.com/Mar-7th/StarRailRes/dbe8cdfcfb0bf657b9fe1cf92d5537f118ccb487/index_new/cn/light_cone_promotions.json</x:v>
      </x:c>
    </x:row>
    <x:row r="2148" ht="20" customHeight="1">
      <x:c r="A2148" s="6" t="str">
        <x:v>光锥突破</x:v>
      </x:c>
      <x:c r="B2148" s="6" t="str">
        <x:v>21008</x:v>
      </x:c>
      <x:c r="C2148" s="6" t="n">
        <x:v>5</x:v>
      </x:c>
      <x:c r="D2148" s="6" t="n">
        <x:v>6</x:v>
      </x:c>
      <x:c r="E2148" s="7" t="str">
        <x:v>2</x:v>
      </x:c>
      <x:c r="F2148" s="7" t="str">
        <x:v>信用点</x:v>
      </x:c>
      <x:c r="G2148" s="6" t="n">
        <x:v>160000</x:v>
      </x:c>
      <x:c r="H2148" s="6" t="str">
        <x:v>https://raw.githubusercontent.com/Mar-7th/StarRailRes/dbe8cdfcfb0bf657b9fe1cf92d5537f118ccb487/index_new/cn/light_cone_promotions.json</x:v>
      </x:c>
    </x:row>
    <x:row r="2149" ht="20" customHeight="1">
      <x:c r="A2149" s="6" t="str">
        <x:v>光锥突破</x:v>
      </x:c>
      <x:c r="B2149" s="6" t="str">
        <x:v>21008</x:v>
      </x:c>
      <x:c r="C2149" s="6" t="n">
        <x:v>5</x:v>
      </x:c>
      <x:c r="D2149" s="6" t="n">
        <x:v>6</x:v>
      </x:c>
      <x:c r="E2149" s="7" t="str">
        <x:v>110153</x:v>
      </x:c>
      <x:c r="F2149" s="7" t="str">
        <x:v>沉沦黑曜</x:v>
      </x:c>
      <x:c r="G2149" s="6" t="n">
        <x:v>8</x:v>
      </x:c>
      <x:c r="H2149" s="6" t="str">
        <x:v>https://raw.githubusercontent.com/Mar-7th/StarRailRes/dbe8cdfcfb0bf657b9fe1cf92d5537f118ccb487/index_new/cn/light_cone_promotions.json</x:v>
      </x:c>
    </x:row>
    <x:row r="2150" ht="20" customHeight="1">
      <x:c r="A2150" s="6" t="str">
        <x:v>光锥突破</x:v>
      </x:c>
      <x:c r="B2150" s="6" t="str">
        <x:v>21008</x:v>
      </x:c>
      <x:c r="C2150" s="6" t="n">
        <x:v>5</x:v>
      </x:c>
      <x:c r="D2150" s="6" t="n">
        <x:v>6</x:v>
      </x:c>
      <x:c r="E2150" s="7" t="str">
        <x:v>112013</x:v>
      </x:c>
      <x:c r="F2150" s="7" t="str">
        <x:v>古代引擎</x:v>
      </x:c>
      <x:c r="G2150" s="6" t="n">
        <x:v>7</x:v>
      </x:c>
      <x:c r="H2150" s="6" t="str">
        <x:v>https://raw.githubusercontent.com/Mar-7th/StarRailRes/dbe8cdfcfb0bf657b9fe1cf92d5537f118ccb487/index_new/cn/light_cone_promotions.json</x:v>
      </x:c>
    </x:row>
    <x:row r="2151" ht="20" customHeight="1">
      <x:c r="A2151" s="6" t="str">
        <x:v>光锥突破</x:v>
      </x:c>
      <x:c r="B2151" s="6" t="str">
        <x:v>21009</x:v>
      </x:c>
      <x:c r="C2151" s="6" t="n">
        <x:v>0</x:v>
      </x:c>
      <x:c r="D2151" s="6" t="n">
        <x:v>1</x:v>
      </x:c>
      <x:c r="E2151" s="7" t="str">
        <x:v>2</x:v>
      </x:c>
      <x:c r="F2151" s="7" t="str">
        <x:v>信用点</x:v>
      </x:c>
      <x:c r="G2151" s="6" t="n">
        <x:v>4000</x:v>
      </x:c>
      <x:c r="H2151" s="6" t="str">
        <x:v>https://raw.githubusercontent.com/Mar-7th/StarRailRes/dbe8cdfcfb0bf657b9fe1cf92d5537f118ccb487/index_new/cn/light_cone_promotions.json</x:v>
      </x:c>
    </x:row>
    <x:row r="2152" ht="20" customHeight="1">
      <x:c r="A2152" s="6" t="str">
        <x:v>光锥突破</x:v>
      </x:c>
      <x:c r="B2152" s="6" t="str">
        <x:v>21009</x:v>
      </x:c>
      <x:c r="C2152" s="6" t="n">
        <x:v>0</x:v>
      </x:c>
      <x:c r="D2152" s="6" t="n">
        <x:v>1</x:v>
      </x:c>
      <x:c r="E2152" s="7" t="str">
        <x:v>111001</x:v>
      </x:c>
      <x:c r="F2152" s="7" t="str">
        <x:v>熄灭原核</x:v>
      </x:c>
      <x:c r="G2152" s="6" t="n">
        <x:v>5</x:v>
      </x:c>
      <x:c r="H2152" s="6" t="str">
        <x:v>https://raw.githubusercontent.com/Mar-7th/StarRailRes/dbe8cdfcfb0bf657b9fe1cf92d5537f118ccb487/index_new/cn/light_cone_promotions.json</x:v>
      </x:c>
    </x:row>
    <x:row r="2153" ht="20" customHeight="1">
      <x:c r="A2153" s="6" t="str">
        <x:v>光锥突破</x:v>
      </x:c>
      <x:c r="B2153" s="6" t="str">
        <x:v>21009</x:v>
      </x:c>
      <x:c r="C2153" s="6" t="n">
        <x:v>1</x:v>
      </x:c>
      <x:c r="D2153" s="6" t="n">
        <x:v>2</x:v>
      </x:c>
      <x:c r="E2153" s="7" t="str">
        <x:v>2</x:v>
      </x:c>
      <x:c r="F2153" s="7" t="str">
        <x:v>信用点</x:v>
      </x:c>
      <x:c r="G2153" s="6" t="n">
        <x:v>8000</x:v>
      </x:c>
      <x:c r="H2153" s="6" t="str">
        <x:v>https://raw.githubusercontent.com/Mar-7th/StarRailRes/dbe8cdfcfb0bf657b9fe1cf92d5537f118ccb487/index_new/cn/light_cone_promotions.json</x:v>
      </x:c>
    </x:row>
    <x:row r="2154" ht="20" customHeight="1">
      <x:c r="A2154" s="6" t="str">
        <x:v>光锥突破</x:v>
      </x:c>
      <x:c r="B2154" s="6" t="str">
        <x:v>21009</x:v>
      </x:c>
      <x:c r="C2154" s="6" t="n">
        <x:v>1</x:v>
      </x:c>
      <x:c r="D2154" s="6" t="n">
        <x:v>2</x:v>
      </x:c>
      <x:c r="E2154" s="7" t="str">
        <x:v>110141</x:v>
      </x:c>
      <x:c r="F2154" s="7" t="str">
        <x:v>青铜的执着</x:v>
      </x:c>
      <x:c r="G2154" s="6" t="n">
        <x:v>3</x:v>
      </x:c>
      <x:c r="H2154" s="6" t="str">
        <x:v>https://raw.githubusercontent.com/Mar-7th/StarRailRes/dbe8cdfcfb0bf657b9fe1cf92d5537f118ccb487/index_new/cn/light_cone_promotions.json</x:v>
      </x:c>
    </x:row>
    <x:row r="2155" ht="20" customHeight="1">
      <x:c r="A2155" s="6" t="str">
        <x:v>光锥突破</x:v>
      </x:c>
      <x:c r="B2155" s="6" t="str">
        <x:v>21009</x:v>
      </x:c>
      <x:c r="C2155" s="6" t="n">
        <x:v>1</x:v>
      </x:c>
      <x:c r="D2155" s="6" t="n">
        <x:v>2</x:v>
      </x:c>
      <x:c r="E2155" s="7" t="str">
        <x:v>111001</x:v>
      </x:c>
      <x:c r="F2155" s="7" t="str">
        <x:v>熄灭原核</x:v>
      </x:c>
      <x:c r="G2155" s="6" t="n">
        <x:v>10</x:v>
      </x:c>
      <x:c r="H2155" s="6" t="str">
        <x:v>https://raw.githubusercontent.com/Mar-7th/StarRailRes/dbe8cdfcfb0bf657b9fe1cf92d5537f118ccb487/index_new/cn/light_cone_promotions.json</x:v>
      </x:c>
    </x:row>
    <x:row r="2156" ht="20" customHeight="1">
      <x:c r="A2156" s="6" t="str">
        <x:v>光锥突破</x:v>
      </x:c>
      <x:c r="B2156" s="6" t="str">
        <x:v>21009</x:v>
      </x:c>
      <x:c r="C2156" s="6" t="n">
        <x:v>2</x:v>
      </x:c>
      <x:c r="D2156" s="6" t="n">
        <x:v>3</x:v>
      </x:c>
      <x:c r="E2156" s="7" t="str">
        <x:v>2</x:v>
      </x:c>
      <x:c r="F2156" s="7" t="str">
        <x:v>信用点</x:v>
      </x:c>
      <x:c r="G2156" s="6" t="n">
        <x:v>16000</x:v>
      </x:c>
      <x:c r="H2156" s="6" t="str">
        <x:v>https://raw.githubusercontent.com/Mar-7th/StarRailRes/dbe8cdfcfb0bf657b9fe1cf92d5537f118ccb487/index_new/cn/light_cone_promotions.json</x:v>
      </x:c>
    </x:row>
    <x:row r="2157" ht="20" customHeight="1">
      <x:c r="A2157" s="6" t="str">
        <x:v>光锥突破</x:v>
      </x:c>
      <x:c r="B2157" s="6" t="str">
        <x:v>21009</x:v>
      </x:c>
      <x:c r="C2157" s="6" t="n">
        <x:v>2</x:v>
      </x:c>
      <x:c r="D2157" s="6" t="n">
        <x:v>3</x:v>
      </x:c>
      <x:c r="E2157" s="7" t="str">
        <x:v>110142</x:v>
      </x:c>
      <x:c r="F2157" s="7" t="str">
        <x:v>寒铁的誓言</x:v>
      </x:c>
      <x:c r="G2157" s="6" t="n">
        <x:v>3</x:v>
      </x:c>
      <x:c r="H2157" s="6" t="str">
        <x:v>https://raw.githubusercontent.com/Mar-7th/StarRailRes/dbe8cdfcfb0bf657b9fe1cf92d5537f118ccb487/index_new/cn/light_cone_promotions.json</x:v>
      </x:c>
    </x:row>
    <x:row r="2158" ht="20" customHeight="1">
      <x:c r="A2158" s="6" t="str">
        <x:v>光锥突破</x:v>
      </x:c>
      <x:c r="B2158" s="6" t="str">
        <x:v>21009</x:v>
      </x:c>
      <x:c r="C2158" s="6" t="n">
        <x:v>2</x:v>
      </x:c>
      <x:c r="D2158" s="6" t="n">
        <x:v>3</x:v>
      </x:c>
      <x:c r="E2158" s="7" t="str">
        <x:v>111002</x:v>
      </x:c>
      <x:c r="F2158" s="7" t="str">
        <x:v>微光原核</x:v>
      </x:c>
      <x:c r="G2158" s="6" t="n">
        <x:v>6</x:v>
      </x:c>
      <x:c r="H2158" s="6" t="str">
        <x:v>https://raw.githubusercontent.com/Mar-7th/StarRailRes/dbe8cdfcfb0bf657b9fe1cf92d5537f118ccb487/index_new/cn/light_cone_promotions.json</x:v>
      </x:c>
    </x:row>
    <x:row r="2159" ht="20" customHeight="1">
      <x:c r="A2159" s="6" t="str">
        <x:v>光锥突破</x:v>
      </x:c>
      <x:c r="B2159" s="6" t="str">
        <x:v>21009</x:v>
      </x:c>
      <x:c r="C2159" s="6" t="n">
        <x:v>3</x:v>
      </x:c>
      <x:c r="D2159" s="6" t="n">
        <x:v>4</x:v>
      </x:c>
      <x:c r="E2159" s="7" t="str">
        <x:v>2</x:v>
      </x:c>
      <x:c r="F2159" s="7" t="str">
        <x:v>信用点</x:v>
      </x:c>
      <x:c r="G2159" s="6" t="n">
        <x:v>40000</x:v>
      </x:c>
      <x:c r="H2159" s="6" t="str">
        <x:v>https://raw.githubusercontent.com/Mar-7th/StarRailRes/dbe8cdfcfb0bf657b9fe1cf92d5537f118ccb487/index_new/cn/light_cone_promotions.json</x:v>
      </x:c>
    </x:row>
    <x:row r="2160" ht="20" customHeight="1">
      <x:c r="A2160" s="6" t="str">
        <x:v>光锥突破</x:v>
      </x:c>
      <x:c r="B2160" s="6" t="str">
        <x:v>21009</x:v>
      </x:c>
      <x:c r="C2160" s="6" t="n">
        <x:v>3</x:v>
      </x:c>
      <x:c r="D2160" s="6" t="n">
        <x:v>4</x:v>
      </x:c>
      <x:c r="E2160" s="7" t="str">
        <x:v>110142</x:v>
      </x:c>
      <x:c r="F2160" s="7" t="str">
        <x:v>寒铁的誓言</x:v>
      </x:c>
      <x:c r="G2160" s="6" t="n">
        <x:v>6</x:v>
      </x:c>
      <x:c r="H2160" s="6" t="str">
        <x:v>https://raw.githubusercontent.com/Mar-7th/StarRailRes/dbe8cdfcfb0bf657b9fe1cf92d5537f118ccb487/index_new/cn/light_cone_promotions.json</x:v>
      </x:c>
    </x:row>
    <x:row r="2161" ht="20" customHeight="1">
      <x:c r="A2161" s="6" t="str">
        <x:v>光锥突破</x:v>
      </x:c>
      <x:c r="B2161" s="6" t="str">
        <x:v>21009</x:v>
      </x:c>
      <x:c r="C2161" s="6" t="n">
        <x:v>3</x:v>
      </x:c>
      <x:c r="D2161" s="6" t="n">
        <x:v>4</x:v>
      </x:c>
      <x:c r="E2161" s="7" t="str">
        <x:v>111002</x:v>
      </x:c>
      <x:c r="F2161" s="7" t="str">
        <x:v>微光原核</x:v>
      </x:c>
      <x:c r="G2161" s="6" t="n">
        <x:v>9</x:v>
      </x:c>
      <x:c r="H2161" s="6" t="str">
        <x:v>https://raw.githubusercontent.com/Mar-7th/StarRailRes/dbe8cdfcfb0bf657b9fe1cf92d5537f118ccb487/index_new/cn/light_cone_promotions.json</x:v>
      </x:c>
    </x:row>
    <x:row r="2162" ht="20" customHeight="1">
      <x:c r="A2162" s="6" t="str">
        <x:v>光锥突破</x:v>
      </x:c>
      <x:c r="B2162" s="6" t="str">
        <x:v>21009</x:v>
      </x:c>
      <x:c r="C2162" s="6" t="n">
        <x:v>4</x:v>
      </x:c>
      <x:c r="D2162" s="6" t="n">
        <x:v>5</x:v>
      </x:c>
      <x:c r="E2162" s="7" t="str">
        <x:v>2</x:v>
      </x:c>
      <x:c r="F2162" s="7" t="str">
        <x:v>信用点</x:v>
      </x:c>
      <x:c r="G2162" s="6" t="n">
        <x:v>80000</x:v>
      </x:c>
      <x:c r="H2162" s="6" t="str">
        <x:v>https://raw.githubusercontent.com/Mar-7th/StarRailRes/dbe8cdfcfb0bf657b9fe1cf92d5537f118ccb487/index_new/cn/light_cone_promotions.json</x:v>
      </x:c>
    </x:row>
    <x:row r="2163" ht="20" customHeight="1">
      <x:c r="A2163" s="6" t="str">
        <x:v>光锥突破</x:v>
      </x:c>
      <x:c r="B2163" s="6" t="str">
        <x:v>21009</x:v>
      </x:c>
      <x:c r="C2163" s="6" t="n">
        <x:v>4</x:v>
      </x:c>
      <x:c r="D2163" s="6" t="n">
        <x:v>5</x:v>
      </x:c>
      <x:c r="E2163" s="7" t="str">
        <x:v>110143</x:v>
      </x:c>
      <x:c r="F2163" s="7" t="str">
        <x:v>琥珀的坚守</x:v>
      </x:c>
      <x:c r="G2163" s="6" t="n">
        <x:v>4</x:v>
      </x:c>
      <x:c r="H2163" s="6" t="str">
        <x:v>https://raw.githubusercontent.com/Mar-7th/StarRailRes/dbe8cdfcfb0bf657b9fe1cf92d5537f118ccb487/index_new/cn/light_cone_promotions.json</x:v>
      </x:c>
    </x:row>
    <x:row r="2164" ht="20" customHeight="1">
      <x:c r="A2164" s="6" t="str">
        <x:v>光锥突破</x:v>
      </x:c>
      <x:c r="B2164" s="6" t="str">
        <x:v>21009</x:v>
      </x:c>
      <x:c r="C2164" s="6" t="n">
        <x:v>4</x:v>
      </x:c>
      <x:c r="D2164" s="6" t="n">
        <x:v>5</x:v>
      </x:c>
      <x:c r="E2164" s="7" t="str">
        <x:v>111003</x:v>
      </x:c>
      <x:c r="F2164" s="7" t="str">
        <x:v>蠢动原核</x:v>
      </x:c>
      <x:c r="G2164" s="6" t="n">
        <x:v>5</x:v>
      </x:c>
      <x:c r="H2164" s="6" t="str">
        <x:v>https://raw.githubusercontent.com/Mar-7th/StarRailRes/dbe8cdfcfb0bf657b9fe1cf92d5537f118ccb487/index_new/cn/light_cone_promotions.json</x:v>
      </x:c>
    </x:row>
    <x:row r="2165" ht="20" customHeight="1">
      <x:c r="A2165" s="6" t="str">
        <x:v>光锥突破</x:v>
      </x:c>
      <x:c r="B2165" s="6" t="str">
        <x:v>21009</x:v>
      </x:c>
      <x:c r="C2165" s="6" t="n">
        <x:v>5</x:v>
      </x:c>
      <x:c r="D2165" s="6" t="n">
        <x:v>6</x:v>
      </x:c>
      <x:c r="E2165" s="7" t="str">
        <x:v>2</x:v>
      </x:c>
      <x:c r="F2165" s="7" t="str">
        <x:v>信用点</x:v>
      </x:c>
      <x:c r="G2165" s="6" t="n">
        <x:v>160000</x:v>
      </x:c>
      <x:c r="H2165" s="6" t="str">
        <x:v>https://raw.githubusercontent.com/Mar-7th/StarRailRes/dbe8cdfcfb0bf657b9fe1cf92d5537f118ccb487/index_new/cn/light_cone_promotions.json</x:v>
      </x:c>
    </x:row>
    <x:row r="2166" ht="20" customHeight="1">
      <x:c r="A2166" s="6" t="str">
        <x:v>光锥突破</x:v>
      </x:c>
      <x:c r="B2166" s="6" t="str">
        <x:v>21009</x:v>
      </x:c>
      <x:c r="C2166" s="6" t="n">
        <x:v>5</x:v>
      </x:c>
      <x:c r="D2166" s="6" t="n">
        <x:v>6</x:v>
      </x:c>
      <x:c r="E2166" s="7" t="str">
        <x:v>110143</x:v>
      </x:c>
      <x:c r="F2166" s="7" t="str">
        <x:v>琥珀的坚守</x:v>
      </x:c>
      <x:c r="G2166" s="6" t="n">
        <x:v>8</x:v>
      </x:c>
      <x:c r="H2166" s="6" t="str">
        <x:v>https://raw.githubusercontent.com/Mar-7th/StarRailRes/dbe8cdfcfb0bf657b9fe1cf92d5537f118ccb487/index_new/cn/light_cone_promotions.json</x:v>
      </x:c>
    </x:row>
    <x:row r="2167" ht="20" customHeight="1">
      <x:c r="A2167" s="6" t="str">
        <x:v>光锥突破</x:v>
      </x:c>
      <x:c r="B2167" s="6" t="str">
        <x:v>21009</x:v>
      </x:c>
      <x:c r="C2167" s="6" t="n">
        <x:v>5</x:v>
      </x:c>
      <x:c r="D2167" s="6" t="n">
        <x:v>6</x:v>
      </x:c>
      <x:c r="E2167" s="7" t="str">
        <x:v>111003</x:v>
      </x:c>
      <x:c r="F2167" s="7" t="str">
        <x:v>蠢动原核</x:v>
      </x:c>
      <x:c r="G2167" s="6" t="n">
        <x:v>7</x:v>
      </x:c>
      <x:c r="H2167" s="6" t="str">
        <x:v>https://raw.githubusercontent.com/Mar-7th/StarRailRes/dbe8cdfcfb0bf657b9fe1cf92d5537f118ccb487/index_new/cn/light_cone_promotions.json</x:v>
      </x:c>
    </x:row>
    <x:row r="2168" ht="20" customHeight="1">
      <x:c r="A2168" s="6" t="str">
        <x:v>光锥突破</x:v>
      </x:c>
      <x:c r="B2168" s="6" t="str">
        <x:v>21010</x:v>
      </x:c>
      <x:c r="C2168" s="6" t="n">
        <x:v>0</x:v>
      </x:c>
      <x:c r="D2168" s="6" t="n">
        <x:v>1</x:v>
      </x:c>
      <x:c r="E2168" s="7" t="str">
        <x:v>2</x:v>
      </x:c>
      <x:c r="F2168" s="7" t="str">
        <x:v>信用点</x:v>
      </x:c>
      <x:c r="G2168" s="6" t="n">
        <x:v>4000</x:v>
      </x:c>
      <x:c r="H2168" s="6" t="str">
        <x:v>https://raw.githubusercontent.com/Mar-7th/StarRailRes/dbe8cdfcfb0bf657b9fe1cf92d5537f118ccb487/index_new/cn/light_cone_promotions.json</x:v>
      </x:c>
    </x:row>
    <x:row r="2169" ht="20" customHeight="1">
      <x:c r="A2169" s="6" t="str">
        <x:v>光锥突破</x:v>
      </x:c>
      <x:c r="B2169" s="6" t="str">
        <x:v>21010</x:v>
      </x:c>
      <x:c r="C2169" s="6" t="n">
        <x:v>0</x:v>
      </x:c>
      <x:c r="D2169" s="6" t="n">
        <x:v>1</x:v>
      </x:c>
      <x:c r="E2169" s="7" t="str">
        <x:v>111001</x:v>
      </x:c>
      <x:c r="F2169" s="7" t="str">
        <x:v>熄灭原核</x:v>
      </x:c>
      <x:c r="G2169" s="6" t="n">
        <x:v>5</x:v>
      </x:c>
      <x:c r="H2169" s="6" t="str">
        <x:v>https://raw.githubusercontent.com/Mar-7th/StarRailRes/dbe8cdfcfb0bf657b9fe1cf92d5537f118ccb487/index_new/cn/light_cone_promotions.json</x:v>
      </x:c>
    </x:row>
    <x:row r="2170" ht="20" customHeight="1">
      <x:c r="A2170" s="6" t="str">
        <x:v>光锥突破</x:v>
      </x:c>
      <x:c r="B2170" s="6" t="str">
        <x:v>21010</x:v>
      </x:c>
      <x:c r="C2170" s="6" t="n">
        <x:v>1</x:v>
      </x:c>
      <x:c r="D2170" s="6" t="n">
        <x:v>2</x:v>
      </x:c>
      <x:c r="E2170" s="7" t="str">
        <x:v>2</x:v>
      </x:c>
      <x:c r="F2170" s="7" t="str">
        <x:v>信用点</x:v>
      </x:c>
      <x:c r="G2170" s="6" t="n">
        <x:v>8000</x:v>
      </x:c>
      <x:c r="H2170" s="6" t="str">
        <x:v>https://raw.githubusercontent.com/Mar-7th/StarRailRes/dbe8cdfcfb0bf657b9fe1cf92d5537f118ccb487/index_new/cn/light_cone_promotions.json</x:v>
      </x:c>
    </x:row>
    <x:row r="2171" ht="20" customHeight="1">
      <x:c r="A2171" s="6" t="str">
        <x:v>光锥突破</x:v>
      </x:c>
      <x:c r="B2171" s="6" t="str">
        <x:v>21010</x:v>
      </x:c>
      <x:c r="C2171" s="6" t="n">
        <x:v>1</x:v>
      </x:c>
      <x:c r="D2171" s="6" t="n">
        <x:v>2</x:v>
      </x:c>
      <x:c r="E2171" s="7" t="str">
        <x:v>110121</x:v>
      </x:c>
      <x:c r="F2171" s="7" t="str">
        <x:v>猎兽之矢</x:v>
      </x:c>
      <x:c r="G2171" s="6" t="n">
        <x:v>3</x:v>
      </x:c>
      <x:c r="H2171" s="6" t="str">
        <x:v>https://raw.githubusercontent.com/Mar-7th/StarRailRes/dbe8cdfcfb0bf657b9fe1cf92d5537f118ccb487/index_new/cn/light_cone_promotions.json</x:v>
      </x:c>
    </x:row>
    <x:row r="2172" ht="20" customHeight="1">
      <x:c r="A2172" s="6" t="str">
        <x:v>光锥突破</x:v>
      </x:c>
      <x:c r="B2172" s="6" t="str">
        <x:v>21010</x:v>
      </x:c>
      <x:c r="C2172" s="6" t="n">
        <x:v>1</x:v>
      </x:c>
      <x:c r="D2172" s="6" t="n">
        <x:v>2</x:v>
      </x:c>
      <x:c r="E2172" s="7" t="str">
        <x:v>111001</x:v>
      </x:c>
      <x:c r="F2172" s="7" t="str">
        <x:v>熄灭原核</x:v>
      </x:c>
      <x:c r="G2172" s="6" t="n">
        <x:v>10</x:v>
      </x:c>
      <x:c r="H2172" s="6" t="str">
        <x:v>https://raw.githubusercontent.com/Mar-7th/StarRailRes/dbe8cdfcfb0bf657b9fe1cf92d5537f118ccb487/index_new/cn/light_cone_promotions.json</x:v>
      </x:c>
    </x:row>
    <x:row r="2173" ht="20" customHeight="1">
      <x:c r="A2173" s="6" t="str">
        <x:v>光锥突破</x:v>
      </x:c>
      <x:c r="B2173" s="6" t="str">
        <x:v>21010</x:v>
      </x:c>
      <x:c r="C2173" s="6" t="n">
        <x:v>2</x:v>
      </x:c>
      <x:c r="D2173" s="6" t="n">
        <x:v>3</x:v>
      </x:c>
      <x:c r="E2173" s="7" t="str">
        <x:v>2</x:v>
      </x:c>
      <x:c r="F2173" s="7" t="str">
        <x:v>信用点</x:v>
      </x:c>
      <x:c r="G2173" s="6" t="n">
        <x:v>16000</x:v>
      </x:c>
      <x:c r="H2173" s="6" t="str">
        <x:v>https://raw.githubusercontent.com/Mar-7th/StarRailRes/dbe8cdfcfb0bf657b9fe1cf92d5537f118ccb487/index_new/cn/light_cone_promotions.json</x:v>
      </x:c>
    </x:row>
    <x:row r="2174" ht="20" customHeight="1">
      <x:c r="A2174" s="6" t="str">
        <x:v>光锥突破</x:v>
      </x:c>
      <x:c r="B2174" s="6" t="str">
        <x:v>21010</x:v>
      </x:c>
      <x:c r="C2174" s="6" t="n">
        <x:v>2</x:v>
      </x:c>
      <x:c r="D2174" s="6" t="n">
        <x:v>3</x:v>
      </x:c>
      <x:c r="E2174" s="7" t="str">
        <x:v>110122</x:v>
      </x:c>
      <x:c r="F2174" s="7" t="str">
        <x:v>屠魔之矢</x:v>
      </x:c>
      <x:c r="G2174" s="6" t="n">
        <x:v>3</x:v>
      </x:c>
      <x:c r="H2174" s="6" t="str">
        <x:v>https://raw.githubusercontent.com/Mar-7th/StarRailRes/dbe8cdfcfb0bf657b9fe1cf92d5537f118ccb487/index_new/cn/light_cone_promotions.json</x:v>
      </x:c>
    </x:row>
    <x:row r="2175" ht="20" customHeight="1">
      <x:c r="A2175" s="6" t="str">
        <x:v>光锥突破</x:v>
      </x:c>
      <x:c r="B2175" s="6" t="str">
        <x:v>21010</x:v>
      </x:c>
      <x:c r="C2175" s="6" t="n">
        <x:v>2</x:v>
      </x:c>
      <x:c r="D2175" s="6" t="n">
        <x:v>3</x:v>
      </x:c>
      <x:c r="E2175" s="7" t="str">
        <x:v>111002</x:v>
      </x:c>
      <x:c r="F2175" s="7" t="str">
        <x:v>微光原核</x:v>
      </x:c>
      <x:c r="G2175" s="6" t="n">
        <x:v>6</x:v>
      </x:c>
      <x:c r="H2175" s="6" t="str">
        <x:v>https://raw.githubusercontent.com/Mar-7th/StarRailRes/dbe8cdfcfb0bf657b9fe1cf92d5537f118ccb487/index_new/cn/light_cone_promotions.json</x:v>
      </x:c>
    </x:row>
    <x:row r="2176" ht="20" customHeight="1">
      <x:c r="A2176" s="6" t="str">
        <x:v>光锥突破</x:v>
      </x:c>
      <x:c r="B2176" s="6" t="str">
        <x:v>21010</x:v>
      </x:c>
      <x:c r="C2176" s="6" t="n">
        <x:v>3</x:v>
      </x:c>
      <x:c r="D2176" s="6" t="n">
        <x:v>4</x:v>
      </x:c>
      <x:c r="E2176" s="7" t="str">
        <x:v>2</x:v>
      </x:c>
      <x:c r="F2176" s="7" t="str">
        <x:v>信用点</x:v>
      </x:c>
      <x:c r="G2176" s="6" t="n">
        <x:v>40000</x:v>
      </x:c>
      <x:c r="H2176" s="6" t="str">
        <x:v>https://raw.githubusercontent.com/Mar-7th/StarRailRes/dbe8cdfcfb0bf657b9fe1cf92d5537f118ccb487/index_new/cn/light_cone_promotions.json</x:v>
      </x:c>
    </x:row>
    <x:row r="2177" ht="20" customHeight="1">
      <x:c r="A2177" s="6" t="str">
        <x:v>光锥突破</x:v>
      </x:c>
      <x:c r="B2177" s="6" t="str">
        <x:v>21010</x:v>
      </x:c>
      <x:c r="C2177" s="6" t="n">
        <x:v>3</x:v>
      </x:c>
      <x:c r="D2177" s="6" t="n">
        <x:v>4</x:v>
      </x:c>
      <x:c r="E2177" s="7" t="str">
        <x:v>110122</x:v>
      </x:c>
      <x:c r="F2177" s="7" t="str">
        <x:v>屠魔之矢</x:v>
      </x:c>
      <x:c r="G2177" s="6" t="n">
        <x:v>6</x:v>
      </x:c>
      <x:c r="H2177" s="6" t="str">
        <x:v>https://raw.githubusercontent.com/Mar-7th/StarRailRes/dbe8cdfcfb0bf657b9fe1cf92d5537f118ccb487/index_new/cn/light_cone_promotions.json</x:v>
      </x:c>
    </x:row>
    <x:row r="2178" ht="20" customHeight="1">
      <x:c r="A2178" s="6" t="str">
        <x:v>光锥突破</x:v>
      </x:c>
      <x:c r="B2178" s="6" t="str">
        <x:v>21010</x:v>
      </x:c>
      <x:c r="C2178" s="6" t="n">
        <x:v>3</x:v>
      </x:c>
      <x:c r="D2178" s="6" t="n">
        <x:v>4</x:v>
      </x:c>
      <x:c r="E2178" s="7" t="str">
        <x:v>111002</x:v>
      </x:c>
      <x:c r="F2178" s="7" t="str">
        <x:v>微光原核</x:v>
      </x:c>
      <x:c r="G2178" s="6" t="n">
        <x:v>9</x:v>
      </x:c>
      <x:c r="H2178" s="6" t="str">
        <x:v>https://raw.githubusercontent.com/Mar-7th/StarRailRes/dbe8cdfcfb0bf657b9fe1cf92d5537f118ccb487/index_new/cn/light_cone_promotions.json</x:v>
      </x:c>
    </x:row>
    <x:row r="2179" ht="20" customHeight="1">
      <x:c r="A2179" s="6" t="str">
        <x:v>光锥突破</x:v>
      </x:c>
      <x:c r="B2179" s="6" t="str">
        <x:v>21010</x:v>
      </x:c>
      <x:c r="C2179" s="6" t="n">
        <x:v>4</x:v>
      </x:c>
      <x:c r="D2179" s="6" t="n">
        <x:v>5</x:v>
      </x:c>
      <x:c r="E2179" s="7" t="str">
        <x:v>2</x:v>
      </x:c>
      <x:c r="F2179" s="7" t="str">
        <x:v>信用点</x:v>
      </x:c>
      <x:c r="G2179" s="6" t="n">
        <x:v>80000</x:v>
      </x:c>
      <x:c r="H2179" s="6" t="str">
        <x:v>https://raw.githubusercontent.com/Mar-7th/StarRailRes/dbe8cdfcfb0bf657b9fe1cf92d5537f118ccb487/index_new/cn/light_cone_promotions.json</x:v>
      </x:c>
    </x:row>
    <x:row r="2180" ht="20" customHeight="1">
      <x:c r="A2180" s="6" t="str">
        <x:v>光锥突破</x:v>
      </x:c>
      <x:c r="B2180" s="6" t="str">
        <x:v>21010</x:v>
      </x:c>
      <x:c r="C2180" s="6" t="n">
        <x:v>4</x:v>
      </x:c>
      <x:c r="D2180" s="6" t="n">
        <x:v>5</x:v>
      </x:c>
      <x:c r="E2180" s="7" t="str">
        <x:v>110123</x:v>
      </x:c>
      <x:c r="F2180" s="7" t="str">
        <x:v>逐星之矢</x:v>
      </x:c>
      <x:c r="G2180" s="6" t="n">
        <x:v>4</x:v>
      </x:c>
      <x:c r="H2180" s="6" t="str">
        <x:v>https://raw.githubusercontent.com/Mar-7th/StarRailRes/dbe8cdfcfb0bf657b9fe1cf92d5537f118ccb487/index_new/cn/light_cone_promotions.json</x:v>
      </x:c>
    </x:row>
    <x:row r="2181" ht="20" customHeight="1">
      <x:c r="A2181" s="6" t="str">
        <x:v>光锥突破</x:v>
      </x:c>
      <x:c r="B2181" s="6" t="str">
        <x:v>21010</x:v>
      </x:c>
      <x:c r="C2181" s="6" t="n">
        <x:v>4</x:v>
      </x:c>
      <x:c r="D2181" s="6" t="n">
        <x:v>5</x:v>
      </x:c>
      <x:c r="E2181" s="7" t="str">
        <x:v>111003</x:v>
      </x:c>
      <x:c r="F2181" s="7" t="str">
        <x:v>蠢动原核</x:v>
      </x:c>
      <x:c r="G2181" s="6" t="n">
        <x:v>5</x:v>
      </x:c>
      <x:c r="H2181" s="6" t="str">
        <x:v>https://raw.githubusercontent.com/Mar-7th/StarRailRes/dbe8cdfcfb0bf657b9fe1cf92d5537f118ccb487/index_new/cn/light_cone_promotions.json</x:v>
      </x:c>
    </x:row>
    <x:row r="2182" ht="20" customHeight="1">
      <x:c r="A2182" s="6" t="str">
        <x:v>光锥突破</x:v>
      </x:c>
      <x:c r="B2182" s="6" t="str">
        <x:v>21010</x:v>
      </x:c>
      <x:c r="C2182" s="6" t="n">
        <x:v>5</x:v>
      </x:c>
      <x:c r="D2182" s="6" t="n">
        <x:v>6</x:v>
      </x:c>
      <x:c r="E2182" s="7" t="str">
        <x:v>2</x:v>
      </x:c>
      <x:c r="F2182" s="7" t="str">
        <x:v>信用点</x:v>
      </x:c>
      <x:c r="G2182" s="6" t="n">
        <x:v>160000</x:v>
      </x:c>
      <x:c r="H2182" s="6" t="str">
        <x:v>https://raw.githubusercontent.com/Mar-7th/StarRailRes/dbe8cdfcfb0bf657b9fe1cf92d5537f118ccb487/index_new/cn/light_cone_promotions.json</x:v>
      </x:c>
    </x:row>
    <x:row r="2183" ht="20" customHeight="1">
      <x:c r="A2183" s="6" t="str">
        <x:v>光锥突破</x:v>
      </x:c>
      <x:c r="B2183" s="6" t="str">
        <x:v>21010</x:v>
      </x:c>
      <x:c r="C2183" s="6" t="n">
        <x:v>5</x:v>
      </x:c>
      <x:c r="D2183" s="6" t="n">
        <x:v>6</x:v>
      </x:c>
      <x:c r="E2183" s="7" t="str">
        <x:v>110123</x:v>
      </x:c>
      <x:c r="F2183" s="7" t="str">
        <x:v>逐星之矢</x:v>
      </x:c>
      <x:c r="G2183" s="6" t="n">
        <x:v>8</x:v>
      </x:c>
      <x:c r="H2183" s="6" t="str">
        <x:v>https://raw.githubusercontent.com/Mar-7th/StarRailRes/dbe8cdfcfb0bf657b9fe1cf92d5537f118ccb487/index_new/cn/light_cone_promotions.json</x:v>
      </x:c>
    </x:row>
    <x:row r="2184" ht="20" customHeight="1">
      <x:c r="A2184" s="6" t="str">
        <x:v>光锥突破</x:v>
      </x:c>
      <x:c r="B2184" s="6" t="str">
        <x:v>21010</x:v>
      </x:c>
      <x:c r="C2184" s="6" t="n">
        <x:v>5</x:v>
      </x:c>
      <x:c r="D2184" s="6" t="n">
        <x:v>6</x:v>
      </x:c>
      <x:c r="E2184" s="7" t="str">
        <x:v>111003</x:v>
      </x:c>
      <x:c r="F2184" s="7" t="str">
        <x:v>蠢动原核</x:v>
      </x:c>
      <x:c r="G2184" s="6" t="n">
        <x:v>7</x:v>
      </x:c>
      <x:c r="H2184" s="6" t="str">
        <x:v>https://raw.githubusercontent.com/Mar-7th/StarRailRes/dbe8cdfcfb0bf657b9fe1cf92d5537f118ccb487/index_new/cn/light_cone_promotions.json</x:v>
      </x:c>
    </x:row>
    <x:row r="2185" ht="20" customHeight="1">
      <x:c r="A2185" s="6" t="str">
        <x:v>光锥突破</x:v>
      </x:c>
      <x:c r="B2185" s="6" t="str">
        <x:v>21011</x:v>
      </x:c>
      <x:c r="C2185" s="6" t="n">
        <x:v>0</x:v>
      </x:c>
      <x:c r="D2185" s="6" t="n">
        <x:v>1</x:v>
      </x:c>
      <x:c r="E2185" s="7" t="str">
        <x:v>2</x:v>
      </x:c>
      <x:c r="F2185" s="7" t="str">
        <x:v>信用点</x:v>
      </x:c>
      <x:c r="G2185" s="6" t="n">
        <x:v>4000</x:v>
      </x:c>
      <x:c r="H2185" s="6" t="str">
        <x:v>https://raw.githubusercontent.com/Mar-7th/StarRailRes/dbe8cdfcfb0bf657b9fe1cf92d5537f118ccb487/index_new/cn/light_cone_promotions.json</x:v>
      </x:c>
    </x:row>
    <x:row r="2186" ht="20" customHeight="1">
      <x:c r="A2186" s="6" t="str">
        <x:v>光锥突破</x:v>
      </x:c>
      <x:c r="B2186" s="6" t="str">
        <x:v>21011</x:v>
      </x:c>
      <x:c r="C2186" s="6" t="n">
        <x:v>0</x:v>
      </x:c>
      <x:c r="D2186" s="6" t="n">
        <x:v>1</x:v>
      </x:c>
      <x:c r="E2186" s="7" t="str">
        <x:v>111011</x:v>
      </x:c>
      <x:c r="F2186" s="7" t="str">
        <x:v>掠夺的本能</x:v>
      </x:c>
      <x:c r="G2186" s="6" t="n">
        <x:v>5</x:v>
      </x:c>
      <x:c r="H2186" s="6" t="str">
        <x:v>https://raw.githubusercontent.com/Mar-7th/StarRailRes/dbe8cdfcfb0bf657b9fe1cf92d5537f118ccb487/index_new/cn/light_cone_promotions.json</x:v>
      </x:c>
    </x:row>
    <x:row r="2187" ht="20" customHeight="1">
      <x:c r="A2187" s="6" t="str">
        <x:v>光锥突破</x:v>
      </x:c>
      <x:c r="B2187" s="6" t="str">
        <x:v>21011</x:v>
      </x:c>
      <x:c r="C2187" s="6" t="n">
        <x:v>1</x:v>
      </x:c>
      <x:c r="D2187" s="6" t="n">
        <x:v>2</x:v>
      </x:c>
      <x:c r="E2187" s="7" t="str">
        <x:v>2</x:v>
      </x:c>
      <x:c r="F2187" s="7" t="str">
        <x:v>信用点</x:v>
      </x:c>
      <x:c r="G2187" s="6" t="n">
        <x:v>8000</x:v>
      </x:c>
      <x:c r="H2187" s="6" t="str">
        <x:v>https://raw.githubusercontent.com/Mar-7th/StarRailRes/dbe8cdfcfb0bf657b9fe1cf92d5537f118ccb487/index_new/cn/light_cone_promotions.json</x:v>
      </x:c>
    </x:row>
    <x:row r="2188" ht="20" customHeight="1">
      <x:c r="A2188" s="6" t="str">
        <x:v>光锥突破</x:v>
      </x:c>
      <x:c r="B2188" s="6" t="str">
        <x:v>21011</x:v>
      </x:c>
      <x:c r="C2188" s="6" t="n">
        <x:v>1</x:v>
      </x:c>
      <x:c r="D2188" s="6" t="n">
        <x:v>2</x:v>
      </x:c>
      <x:c r="E2188" s="7" t="str">
        <x:v>110161</x:v>
      </x:c>
      <x:c r="F2188" s="7" t="str">
        <x:v>谐乐小调</x:v>
      </x:c>
      <x:c r="G2188" s="6" t="n">
        <x:v>3</x:v>
      </x:c>
      <x:c r="H2188" s="6" t="str">
        <x:v>https://raw.githubusercontent.com/Mar-7th/StarRailRes/dbe8cdfcfb0bf657b9fe1cf92d5537f118ccb487/index_new/cn/light_cone_promotions.json</x:v>
      </x:c>
    </x:row>
    <x:row r="2189" ht="20" customHeight="1">
      <x:c r="A2189" s="6" t="str">
        <x:v>光锥突破</x:v>
      </x:c>
      <x:c r="B2189" s="6" t="str">
        <x:v>21011</x:v>
      </x:c>
      <x:c r="C2189" s="6" t="n">
        <x:v>1</x:v>
      </x:c>
      <x:c r="D2189" s="6" t="n">
        <x:v>2</x:v>
      </x:c>
      <x:c r="E2189" s="7" t="str">
        <x:v>111011</x:v>
      </x:c>
      <x:c r="F2189" s="7" t="str">
        <x:v>掠夺的本能</x:v>
      </x:c>
      <x:c r="G2189" s="6" t="n">
        <x:v>10</x:v>
      </x:c>
      <x:c r="H2189" s="6" t="str">
        <x:v>https://raw.githubusercontent.com/Mar-7th/StarRailRes/dbe8cdfcfb0bf657b9fe1cf92d5537f118ccb487/index_new/cn/light_cone_promotions.json</x:v>
      </x:c>
    </x:row>
    <x:row r="2190" ht="20" customHeight="1">
      <x:c r="A2190" s="6" t="str">
        <x:v>光锥突破</x:v>
      </x:c>
      <x:c r="B2190" s="6" t="str">
        <x:v>21011</x:v>
      </x:c>
      <x:c r="C2190" s="6" t="n">
        <x:v>2</x:v>
      </x:c>
      <x:c r="D2190" s="6" t="n">
        <x:v>3</x:v>
      </x:c>
      <x:c r="E2190" s="7" t="str">
        <x:v>2</x:v>
      </x:c>
      <x:c r="F2190" s="7" t="str">
        <x:v>信用点</x:v>
      </x:c>
      <x:c r="G2190" s="6" t="n">
        <x:v>16000</x:v>
      </x:c>
      <x:c r="H2190" s="6" t="str">
        <x:v>https://raw.githubusercontent.com/Mar-7th/StarRailRes/dbe8cdfcfb0bf657b9fe1cf92d5537f118ccb487/index_new/cn/light_cone_promotions.json</x:v>
      </x:c>
    </x:row>
    <x:row r="2191" ht="20" customHeight="1">
      <x:c r="A2191" s="6" t="str">
        <x:v>光锥突破</x:v>
      </x:c>
      <x:c r="B2191" s="6" t="str">
        <x:v>21011</x:v>
      </x:c>
      <x:c r="C2191" s="6" t="n">
        <x:v>2</x:v>
      </x:c>
      <x:c r="D2191" s="6" t="n">
        <x:v>3</x:v>
      </x:c>
      <x:c r="E2191" s="7" t="str">
        <x:v>110162</x:v>
      </x:c>
      <x:c r="F2191" s="7" t="str">
        <x:v>家族颂歌</x:v>
      </x:c>
      <x:c r="G2191" s="6" t="n">
        <x:v>3</x:v>
      </x:c>
      <x:c r="H2191" s="6" t="str">
        <x:v>https://raw.githubusercontent.com/Mar-7th/StarRailRes/dbe8cdfcfb0bf657b9fe1cf92d5537f118ccb487/index_new/cn/light_cone_promotions.json</x:v>
      </x:c>
    </x:row>
    <x:row r="2192" ht="20" customHeight="1">
      <x:c r="A2192" s="6" t="str">
        <x:v>光锥突破</x:v>
      </x:c>
      <x:c r="B2192" s="6" t="str">
        <x:v>21011</x:v>
      </x:c>
      <x:c r="C2192" s="6" t="n">
        <x:v>2</x:v>
      </x:c>
      <x:c r="D2192" s="6" t="n">
        <x:v>3</x:v>
      </x:c>
      <x:c r="E2192" s="7" t="str">
        <x:v>111012</x:v>
      </x:c>
      <x:c r="F2192" s="7" t="str">
        <x:v>篡改的野心</x:v>
      </x:c>
      <x:c r="G2192" s="6" t="n">
        <x:v>6</x:v>
      </x:c>
      <x:c r="H2192" s="6" t="str">
        <x:v>https://raw.githubusercontent.com/Mar-7th/StarRailRes/dbe8cdfcfb0bf657b9fe1cf92d5537f118ccb487/index_new/cn/light_cone_promotions.json</x:v>
      </x:c>
    </x:row>
    <x:row r="2193" ht="20" customHeight="1">
      <x:c r="A2193" s="6" t="str">
        <x:v>光锥突破</x:v>
      </x:c>
      <x:c r="B2193" s="6" t="str">
        <x:v>21011</x:v>
      </x:c>
      <x:c r="C2193" s="6" t="n">
        <x:v>3</x:v>
      </x:c>
      <x:c r="D2193" s="6" t="n">
        <x:v>4</x:v>
      </x:c>
      <x:c r="E2193" s="7" t="str">
        <x:v>2</x:v>
      </x:c>
      <x:c r="F2193" s="7" t="str">
        <x:v>信用点</x:v>
      </x:c>
      <x:c r="G2193" s="6" t="n">
        <x:v>40000</x:v>
      </x:c>
      <x:c r="H2193" s="6" t="str">
        <x:v>https://raw.githubusercontent.com/Mar-7th/StarRailRes/dbe8cdfcfb0bf657b9fe1cf92d5537f118ccb487/index_new/cn/light_cone_promotions.json</x:v>
      </x:c>
    </x:row>
    <x:row r="2194" ht="20" customHeight="1">
      <x:c r="A2194" s="6" t="str">
        <x:v>光锥突破</x:v>
      </x:c>
      <x:c r="B2194" s="6" t="str">
        <x:v>21011</x:v>
      </x:c>
      <x:c r="C2194" s="6" t="n">
        <x:v>3</x:v>
      </x:c>
      <x:c r="D2194" s="6" t="n">
        <x:v>4</x:v>
      </x:c>
      <x:c r="E2194" s="7" t="str">
        <x:v>110162</x:v>
      </x:c>
      <x:c r="F2194" s="7" t="str">
        <x:v>家族颂歌</x:v>
      </x:c>
      <x:c r="G2194" s="6" t="n">
        <x:v>6</x:v>
      </x:c>
      <x:c r="H2194" s="6" t="str">
        <x:v>https://raw.githubusercontent.com/Mar-7th/StarRailRes/dbe8cdfcfb0bf657b9fe1cf92d5537f118ccb487/index_new/cn/light_cone_promotions.json</x:v>
      </x:c>
    </x:row>
    <x:row r="2195" ht="20" customHeight="1">
      <x:c r="A2195" s="6" t="str">
        <x:v>光锥突破</x:v>
      </x:c>
      <x:c r="B2195" s="6" t="str">
        <x:v>21011</x:v>
      </x:c>
      <x:c r="C2195" s="6" t="n">
        <x:v>3</x:v>
      </x:c>
      <x:c r="D2195" s="6" t="n">
        <x:v>4</x:v>
      </x:c>
      <x:c r="E2195" s="7" t="str">
        <x:v>111012</x:v>
      </x:c>
      <x:c r="F2195" s="7" t="str">
        <x:v>篡改的野心</x:v>
      </x:c>
      <x:c r="G2195" s="6" t="n">
        <x:v>9</x:v>
      </x:c>
      <x:c r="H2195" s="6" t="str">
        <x:v>https://raw.githubusercontent.com/Mar-7th/StarRailRes/dbe8cdfcfb0bf657b9fe1cf92d5537f118ccb487/index_new/cn/light_cone_promotions.json</x:v>
      </x:c>
    </x:row>
    <x:row r="2196" ht="20" customHeight="1">
      <x:c r="A2196" s="6" t="str">
        <x:v>光锥突破</x:v>
      </x:c>
      <x:c r="B2196" s="6" t="str">
        <x:v>21011</x:v>
      </x:c>
      <x:c r="C2196" s="6" t="n">
        <x:v>4</x:v>
      </x:c>
      <x:c r="D2196" s="6" t="n">
        <x:v>5</x:v>
      </x:c>
      <x:c r="E2196" s="7" t="str">
        <x:v>2</x:v>
      </x:c>
      <x:c r="F2196" s="7" t="str">
        <x:v>信用点</x:v>
      </x:c>
      <x:c r="G2196" s="6" t="n">
        <x:v>80000</x:v>
      </x:c>
      <x:c r="H2196" s="6" t="str">
        <x:v>https://raw.githubusercontent.com/Mar-7th/StarRailRes/dbe8cdfcfb0bf657b9fe1cf92d5537f118ccb487/index_new/cn/light_cone_promotions.json</x:v>
      </x:c>
    </x:row>
    <x:row r="2197" ht="20" customHeight="1">
      <x:c r="A2197" s="6" t="str">
        <x:v>光锥突破</x:v>
      </x:c>
      <x:c r="B2197" s="6" t="str">
        <x:v>21011</x:v>
      </x:c>
      <x:c r="C2197" s="6" t="n">
        <x:v>4</x:v>
      </x:c>
      <x:c r="D2197" s="6" t="n">
        <x:v>5</x:v>
      </x:c>
      <x:c r="E2197" s="7" t="str">
        <x:v>110163</x:v>
      </x:c>
      <x:c r="F2197" s="7" t="str">
        <x:v>群星乐章</x:v>
      </x:c>
      <x:c r="G2197" s="6" t="n">
        <x:v>4</x:v>
      </x:c>
      <x:c r="H2197" s="6" t="str">
        <x:v>https://raw.githubusercontent.com/Mar-7th/StarRailRes/dbe8cdfcfb0bf657b9fe1cf92d5537f118ccb487/index_new/cn/light_cone_promotions.json</x:v>
      </x:c>
    </x:row>
    <x:row r="2198" ht="20" customHeight="1">
      <x:c r="A2198" s="6" t="str">
        <x:v>光锥突破</x:v>
      </x:c>
      <x:c r="B2198" s="6" t="str">
        <x:v>21011</x:v>
      </x:c>
      <x:c r="C2198" s="6" t="n">
        <x:v>4</x:v>
      </x:c>
      <x:c r="D2198" s="6" t="n">
        <x:v>5</x:v>
      </x:c>
      <x:c r="E2198" s="7" t="str">
        <x:v>111013</x:v>
      </x:c>
      <x:c r="F2198" s="7" t="str">
        <x:v>践踏的意志</x:v>
      </x:c>
      <x:c r="G2198" s="6" t="n">
        <x:v>5</x:v>
      </x:c>
      <x:c r="H2198" s="6" t="str">
        <x:v>https://raw.githubusercontent.com/Mar-7th/StarRailRes/dbe8cdfcfb0bf657b9fe1cf92d5537f118ccb487/index_new/cn/light_cone_promotions.json</x:v>
      </x:c>
    </x:row>
    <x:row r="2199" ht="20" customHeight="1">
      <x:c r="A2199" s="6" t="str">
        <x:v>光锥突破</x:v>
      </x:c>
      <x:c r="B2199" s="6" t="str">
        <x:v>21011</x:v>
      </x:c>
      <x:c r="C2199" s="6" t="n">
        <x:v>5</x:v>
      </x:c>
      <x:c r="D2199" s="6" t="n">
        <x:v>6</x:v>
      </x:c>
      <x:c r="E2199" s="7" t="str">
        <x:v>2</x:v>
      </x:c>
      <x:c r="F2199" s="7" t="str">
        <x:v>信用点</x:v>
      </x:c>
      <x:c r="G2199" s="6" t="n">
        <x:v>160000</x:v>
      </x:c>
      <x:c r="H2199" s="6" t="str">
        <x:v>https://raw.githubusercontent.com/Mar-7th/StarRailRes/dbe8cdfcfb0bf657b9fe1cf92d5537f118ccb487/index_new/cn/light_cone_promotions.json</x:v>
      </x:c>
    </x:row>
    <x:row r="2200" ht="20" customHeight="1">
      <x:c r="A2200" s="6" t="str">
        <x:v>光锥突破</x:v>
      </x:c>
      <x:c r="B2200" s="6" t="str">
        <x:v>21011</x:v>
      </x:c>
      <x:c r="C2200" s="6" t="n">
        <x:v>5</x:v>
      </x:c>
      <x:c r="D2200" s="6" t="n">
        <x:v>6</x:v>
      </x:c>
      <x:c r="E2200" s="7" t="str">
        <x:v>110163</x:v>
      </x:c>
      <x:c r="F2200" s="7" t="str">
        <x:v>群星乐章</x:v>
      </x:c>
      <x:c r="G2200" s="6" t="n">
        <x:v>8</x:v>
      </x:c>
      <x:c r="H2200" s="6" t="str">
        <x:v>https://raw.githubusercontent.com/Mar-7th/StarRailRes/dbe8cdfcfb0bf657b9fe1cf92d5537f118ccb487/index_new/cn/light_cone_promotions.json</x:v>
      </x:c>
    </x:row>
    <x:row r="2201" ht="20" customHeight="1">
      <x:c r="A2201" s="6" t="str">
        <x:v>光锥突破</x:v>
      </x:c>
      <x:c r="B2201" s="6" t="str">
        <x:v>21011</x:v>
      </x:c>
      <x:c r="C2201" s="6" t="n">
        <x:v>5</x:v>
      </x:c>
      <x:c r="D2201" s="6" t="n">
        <x:v>6</x:v>
      </x:c>
      <x:c r="E2201" s="7" t="str">
        <x:v>111013</x:v>
      </x:c>
      <x:c r="F2201" s="7" t="str">
        <x:v>践踏的意志</x:v>
      </x:c>
      <x:c r="G2201" s="6" t="n">
        <x:v>7</x:v>
      </x:c>
      <x:c r="H2201" s="6" t="str">
        <x:v>https://raw.githubusercontent.com/Mar-7th/StarRailRes/dbe8cdfcfb0bf657b9fe1cf92d5537f118ccb487/index_new/cn/light_cone_promotions.json</x:v>
      </x:c>
    </x:row>
    <x:row r="2202" ht="20" customHeight="1">
      <x:c r="A2202" s="6" t="str">
        <x:v>光锥突破</x:v>
      </x:c>
      <x:c r="B2202" s="6" t="str">
        <x:v>21012</x:v>
      </x:c>
      <x:c r="C2202" s="6" t="n">
        <x:v>0</x:v>
      </x:c>
      <x:c r="D2202" s="6" t="n">
        <x:v>1</x:v>
      </x:c>
      <x:c r="E2202" s="7" t="str">
        <x:v>2</x:v>
      </x:c>
      <x:c r="F2202" s="7" t="str">
        <x:v>信用点</x:v>
      </x:c>
      <x:c r="G2202" s="6" t="n">
        <x:v>4000</x:v>
      </x:c>
      <x:c r="H2202" s="6" t="str">
        <x:v>https://raw.githubusercontent.com/Mar-7th/StarRailRes/dbe8cdfcfb0bf657b9fe1cf92d5537f118ccb487/index_new/cn/light_cone_promotions.json</x:v>
      </x:c>
    </x:row>
    <x:row r="2203" ht="20" customHeight="1">
      <x:c r="A2203" s="6" t="str">
        <x:v>光锥突破</x:v>
      </x:c>
      <x:c r="B2203" s="6" t="str">
        <x:v>21012</x:v>
      </x:c>
      <x:c r="C2203" s="6" t="n">
        <x:v>0</x:v>
      </x:c>
      <x:c r="D2203" s="6" t="n">
        <x:v>1</x:v>
      </x:c>
      <x:c r="E2203" s="7" t="str">
        <x:v>112001</x:v>
      </x:c>
      <x:c r="F2203" s="7" t="str">
        <x:v>铁卫扣饰</x:v>
      </x:c>
      <x:c r="G2203" s="6" t="n">
        <x:v>5</x:v>
      </x:c>
      <x:c r="H2203" s="6" t="str">
        <x:v>https://raw.githubusercontent.com/Mar-7th/StarRailRes/dbe8cdfcfb0bf657b9fe1cf92d5537f118ccb487/index_new/cn/light_cone_promotions.json</x:v>
      </x:c>
    </x:row>
    <x:row r="2204" ht="20" customHeight="1">
      <x:c r="A2204" s="6" t="str">
        <x:v>光锥突破</x:v>
      </x:c>
      <x:c r="B2204" s="6" t="str">
        <x:v>21012</x:v>
      </x:c>
      <x:c r="C2204" s="6" t="n">
        <x:v>1</x:v>
      </x:c>
      <x:c r="D2204" s="6" t="n">
        <x:v>2</x:v>
      </x:c>
      <x:c r="E2204" s="7" t="str">
        <x:v>2</x:v>
      </x:c>
      <x:c r="F2204" s="7" t="str">
        <x:v>信用点</x:v>
      </x:c>
      <x:c r="G2204" s="6" t="n">
        <x:v>8000</x:v>
      </x:c>
      <x:c r="H2204" s="6" t="str">
        <x:v>https://raw.githubusercontent.com/Mar-7th/StarRailRes/dbe8cdfcfb0bf657b9fe1cf92d5537f118ccb487/index_new/cn/light_cone_promotions.json</x:v>
      </x:c>
    </x:row>
    <x:row r="2205" ht="20" customHeight="1">
      <x:c r="A2205" s="6" t="str">
        <x:v>光锥突破</x:v>
      </x:c>
      <x:c r="B2205" s="6" t="str">
        <x:v>21012</x:v>
      </x:c>
      <x:c r="C2205" s="6" t="n">
        <x:v>1</x:v>
      </x:c>
      <x:c r="D2205" s="6" t="n">
        <x:v>2</x:v>
      </x:c>
      <x:c r="E2205" s="7" t="str">
        <x:v>110111</x:v>
      </x:c>
      <x:c r="F2205" s="7" t="str">
        <x:v>破碎残刃</x:v>
      </x:c>
      <x:c r="G2205" s="6" t="n">
        <x:v>3</x:v>
      </x:c>
      <x:c r="H2205" s="6" t="str">
        <x:v>https://raw.githubusercontent.com/Mar-7th/StarRailRes/dbe8cdfcfb0bf657b9fe1cf92d5537f118ccb487/index_new/cn/light_cone_promotions.json</x:v>
      </x:c>
    </x:row>
    <x:row r="2206" ht="20" customHeight="1">
      <x:c r="A2206" s="6" t="str">
        <x:v>光锥突破</x:v>
      </x:c>
      <x:c r="B2206" s="6" t="str">
        <x:v>21012</x:v>
      </x:c>
      <x:c r="C2206" s="6" t="n">
        <x:v>1</x:v>
      </x:c>
      <x:c r="D2206" s="6" t="n">
        <x:v>2</x:v>
      </x:c>
      <x:c r="E2206" s="7" t="str">
        <x:v>112001</x:v>
      </x:c>
      <x:c r="F2206" s="7" t="str">
        <x:v>铁卫扣饰</x:v>
      </x:c>
      <x:c r="G2206" s="6" t="n">
        <x:v>10</x:v>
      </x:c>
      <x:c r="H2206" s="6" t="str">
        <x:v>https://raw.githubusercontent.com/Mar-7th/StarRailRes/dbe8cdfcfb0bf657b9fe1cf92d5537f118ccb487/index_new/cn/light_cone_promotions.json</x:v>
      </x:c>
    </x:row>
    <x:row r="2207" ht="20" customHeight="1">
      <x:c r="A2207" s="6" t="str">
        <x:v>光锥突破</x:v>
      </x:c>
      <x:c r="B2207" s="6" t="str">
        <x:v>21012</x:v>
      </x:c>
      <x:c r="C2207" s="6" t="n">
        <x:v>2</x:v>
      </x:c>
      <x:c r="D2207" s="6" t="n">
        <x:v>3</x:v>
      </x:c>
      <x:c r="E2207" s="7" t="str">
        <x:v>2</x:v>
      </x:c>
      <x:c r="F2207" s="7" t="str">
        <x:v>信用点</x:v>
      </x:c>
      <x:c r="G2207" s="6" t="n">
        <x:v>16000</x:v>
      </x:c>
      <x:c r="H2207" s="6" t="str">
        <x:v>https://raw.githubusercontent.com/Mar-7th/StarRailRes/dbe8cdfcfb0bf657b9fe1cf92d5537f118ccb487/index_new/cn/light_cone_promotions.json</x:v>
      </x:c>
    </x:row>
    <x:row r="2208" ht="20" customHeight="1">
      <x:c r="A2208" s="6" t="str">
        <x:v>光锥突破</x:v>
      </x:c>
      <x:c r="B2208" s="6" t="str">
        <x:v>21012</x:v>
      </x:c>
      <x:c r="C2208" s="6" t="n">
        <x:v>2</x:v>
      </x:c>
      <x:c r="D2208" s="6" t="n">
        <x:v>3</x:v>
      </x:c>
      <x:c r="E2208" s="7" t="str">
        <x:v>110112</x:v>
      </x:c>
      <x:c r="F2208" s="7" t="str">
        <x:v>无生残刃</x:v>
      </x:c>
      <x:c r="G2208" s="6" t="n">
        <x:v>3</x:v>
      </x:c>
      <x:c r="H2208" s="6" t="str">
        <x:v>https://raw.githubusercontent.com/Mar-7th/StarRailRes/dbe8cdfcfb0bf657b9fe1cf92d5537f118ccb487/index_new/cn/light_cone_promotions.json</x:v>
      </x:c>
    </x:row>
    <x:row r="2209" ht="20" customHeight="1">
      <x:c r="A2209" s="6" t="str">
        <x:v>光锥突破</x:v>
      </x:c>
      <x:c r="B2209" s="6" t="str">
        <x:v>21012</x:v>
      </x:c>
      <x:c r="C2209" s="6" t="n">
        <x:v>2</x:v>
      </x:c>
      <x:c r="D2209" s="6" t="n">
        <x:v>3</x:v>
      </x:c>
      <x:c r="E2209" s="7" t="str">
        <x:v>112002</x:v>
      </x:c>
      <x:c r="F2209" s="7" t="str">
        <x:v>铁卫军徽</x:v>
      </x:c>
      <x:c r="G2209" s="6" t="n">
        <x:v>6</x:v>
      </x:c>
      <x:c r="H2209" s="6" t="str">
        <x:v>https://raw.githubusercontent.com/Mar-7th/StarRailRes/dbe8cdfcfb0bf657b9fe1cf92d5537f118ccb487/index_new/cn/light_cone_promotions.json</x:v>
      </x:c>
    </x:row>
    <x:row r="2210" ht="20" customHeight="1">
      <x:c r="A2210" s="6" t="str">
        <x:v>光锥突破</x:v>
      </x:c>
      <x:c r="B2210" s="6" t="str">
        <x:v>21012</x:v>
      </x:c>
      <x:c r="C2210" s="6" t="n">
        <x:v>3</x:v>
      </x:c>
      <x:c r="D2210" s="6" t="n">
        <x:v>4</x:v>
      </x:c>
      <x:c r="E2210" s="7" t="str">
        <x:v>2</x:v>
      </x:c>
      <x:c r="F2210" s="7" t="str">
        <x:v>信用点</x:v>
      </x:c>
      <x:c r="G2210" s="6" t="n">
        <x:v>40000</x:v>
      </x:c>
      <x:c r="H2210" s="6" t="str">
        <x:v>https://raw.githubusercontent.com/Mar-7th/StarRailRes/dbe8cdfcfb0bf657b9fe1cf92d5537f118ccb487/index_new/cn/light_cone_promotions.json</x:v>
      </x:c>
    </x:row>
    <x:row r="2211" ht="20" customHeight="1">
      <x:c r="A2211" s="6" t="str">
        <x:v>光锥突破</x:v>
      </x:c>
      <x:c r="B2211" s="6" t="str">
        <x:v>21012</x:v>
      </x:c>
      <x:c r="C2211" s="6" t="n">
        <x:v>3</x:v>
      </x:c>
      <x:c r="D2211" s="6" t="n">
        <x:v>4</x:v>
      </x:c>
      <x:c r="E2211" s="7" t="str">
        <x:v>110112</x:v>
      </x:c>
      <x:c r="F2211" s="7" t="str">
        <x:v>无生残刃</x:v>
      </x:c>
      <x:c r="G2211" s="6" t="n">
        <x:v>6</x:v>
      </x:c>
      <x:c r="H2211" s="6" t="str">
        <x:v>https://raw.githubusercontent.com/Mar-7th/StarRailRes/dbe8cdfcfb0bf657b9fe1cf92d5537f118ccb487/index_new/cn/light_cone_promotions.json</x:v>
      </x:c>
    </x:row>
    <x:row r="2212" ht="20" customHeight="1">
      <x:c r="A2212" s="6" t="str">
        <x:v>光锥突破</x:v>
      </x:c>
      <x:c r="B2212" s="6" t="str">
        <x:v>21012</x:v>
      </x:c>
      <x:c r="C2212" s="6" t="n">
        <x:v>3</x:v>
      </x:c>
      <x:c r="D2212" s="6" t="n">
        <x:v>4</x:v>
      </x:c>
      <x:c r="E2212" s="7" t="str">
        <x:v>112002</x:v>
      </x:c>
      <x:c r="F2212" s="7" t="str">
        <x:v>铁卫军徽</x:v>
      </x:c>
      <x:c r="G2212" s="6" t="n">
        <x:v>9</x:v>
      </x:c>
      <x:c r="H2212" s="6" t="str">
        <x:v>https://raw.githubusercontent.com/Mar-7th/StarRailRes/dbe8cdfcfb0bf657b9fe1cf92d5537f118ccb487/index_new/cn/light_cone_promotions.json</x:v>
      </x:c>
    </x:row>
    <x:row r="2213" ht="20" customHeight="1">
      <x:c r="A2213" s="6" t="str">
        <x:v>光锥突破</x:v>
      </x:c>
      <x:c r="B2213" s="6" t="str">
        <x:v>21012</x:v>
      </x:c>
      <x:c r="C2213" s="6" t="n">
        <x:v>4</x:v>
      </x:c>
      <x:c r="D2213" s="6" t="n">
        <x:v>5</x:v>
      </x:c>
      <x:c r="E2213" s="7" t="str">
        <x:v>2</x:v>
      </x:c>
      <x:c r="F2213" s="7" t="str">
        <x:v>信用点</x:v>
      </x:c>
      <x:c r="G2213" s="6" t="n">
        <x:v>80000</x:v>
      </x:c>
      <x:c r="H2213" s="6" t="str">
        <x:v>https://raw.githubusercontent.com/Mar-7th/StarRailRes/dbe8cdfcfb0bf657b9fe1cf92d5537f118ccb487/index_new/cn/light_cone_promotions.json</x:v>
      </x:c>
    </x:row>
    <x:row r="2214" ht="20" customHeight="1">
      <x:c r="A2214" s="6" t="str">
        <x:v>光锥突破</x:v>
      </x:c>
      <x:c r="B2214" s="6" t="str">
        <x:v>21012</x:v>
      </x:c>
      <x:c r="C2214" s="6" t="n">
        <x:v>4</x:v>
      </x:c>
      <x:c r="D2214" s="6" t="n">
        <x:v>5</x:v>
      </x:c>
      <x:c r="E2214" s="7" t="str">
        <x:v>110113</x:v>
      </x:c>
      <x:c r="F2214" s="7" t="str">
        <x:v>净世残刃</x:v>
      </x:c>
      <x:c r="G2214" s="6" t="n">
        <x:v>4</x:v>
      </x:c>
      <x:c r="H2214" s="6" t="str">
        <x:v>https://raw.githubusercontent.com/Mar-7th/StarRailRes/dbe8cdfcfb0bf657b9fe1cf92d5537f118ccb487/index_new/cn/light_cone_promotions.json</x:v>
      </x:c>
    </x:row>
    <x:row r="2215" ht="20" customHeight="1">
      <x:c r="A2215" s="6" t="str">
        <x:v>光锥突破</x:v>
      </x:c>
      <x:c r="B2215" s="6" t="str">
        <x:v>21012</x:v>
      </x:c>
      <x:c r="C2215" s="6" t="n">
        <x:v>4</x:v>
      </x:c>
      <x:c r="D2215" s="6" t="n">
        <x:v>5</x:v>
      </x:c>
      <x:c r="E2215" s="7" t="str">
        <x:v>112003</x:v>
      </x:c>
      <x:c r="F2215" s="7" t="str">
        <x:v>铁卫勋章</x:v>
      </x:c>
      <x:c r="G2215" s="6" t="n">
        <x:v>5</x:v>
      </x:c>
      <x:c r="H2215" s="6" t="str">
        <x:v>https://raw.githubusercontent.com/Mar-7th/StarRailRes/dbe8cdfcfb0bf657b9fe1cf92d5537f118ccb487/index_new/cn/light_cone_promotions.json</x:v>
      </x:c>
    </x:row>
    <x:row r="2216" ht="20" customHeight="1">
      <x:c r="A2216" s="6" t="str">
        <x:v>光锥突破</x:v>
      </x:c>
      <x:c r="B2216" s="6" t="str">
        <x:v>21012</x:v>
      </x:c>
      <x:c r="C2216" s="6" t="n">
        <x:v>5</x:v>
      </x:c>
      <x:c r="D2216" s="6" t="n">
        <x:v>6</x:v>
      </x:c>
      <x:c r="E2216" s="7" t="str">
        <x:v>2</x:v>
      </x:c>
      <x:c r="F2216" s="7" t="str">
        <x:v>信用点</x:v>
      </x:c>
      <x:c r="G2216" s="6" t="n">
        <x:v>160000</x:v>
      </x:c>
      <x:c r="H2216" s="6" t="str">
        <x:v>https://raw.githubusercontent.com/Mar-7th/StarRailRes/dbe8cdfcfb0bf657b9fe1cf92d5537f118ccb487/index_new/cn/light_cone_promotions.json</x:v>
      </x:c>
    </x:row>
    <x:row r="2217" ht="20" customHeight="1">
      <x:c r="A2217" s="6" t="str">
        <x:v>光锥突破</x:v>
      </x:c>
      <x:c r="B2217" s="6" t="str">
        <x:v>21012</x:v>
      </x:c>
      <x:c r="C2217" s="6" t="n">
        <x:v>5</x:v>
      </x:c>
      <x:c r="D2217" s="6" t="n">
        <x:v>6</x:v>
      </x:c>
      <x:c r="E2217" s="7" t="str">
        <x:v>110113</x:v>
      </x:c>
      <x:c r="F2217" s="7" t="str">
        <x:v>净世残刃</x:v>
      </x:c>
      <x:c r="G2217" s="6" t="n">
        <x:v>8</x:v>
      </x:c>
      <x:c r="H2217" s="6" t="str">
        <x:v>https://raw.githubusercontent.com/Mar-7th/StarRailRes/dbe8cdfcfb0bf657b9fe1cf92d5537f118ccb487/index_new/cn/light_cone_promotions.json</x:v>
      </x:c>
    </x:row>
    <x:row r="2218" ht="20" customHeight="1">
      <x:c r="A2218" s="6" t="str">
        <x:v>光锥突破</x:v>
      </x:c>
      <x:c r="B2218" s="6" t="str">
        <x:v>21012</x:v>
      </x:c>
      <x:c r="C2218" s="6" t="n">
        <x:v>5</x:v>
      </x:c>
      <x:c r="D2218" s="6" t="n">
        <x:v>6</x:v>
      </x:c>
      <x:c r="E2218" s="7" t="str">
        <x:v>112003</x:v>
      </x:c>
      <x:c r="F2218" s="7" t="str">
        <x:v>铁卫勋章</x:v>
      </x:c>
      <x:c r="G2218" s="6" t="n">
        <x:v>7</x:v>
      </x:c>
      <x:c r="H2218" s="6" t="str">
        <x:v>https://raw.githubusercontent.com/Mar-7th/StarRailRes/dbe8cdfcfb0bf657b9fe1cf92d5537f118ccb487/index_new/cn/light_cone_promotions.json</x:v>
      </x:c>
    </x:row>
    <x:row r="2219" ht="20" customHeight="1">
      <x:c r="A2219" s="6" t="str">
        <x:v>光锥突破</x:v>
      </x:c>
      <x:c r="B2219" s="6" t="str">
        <x:v>21013</x:v>
      </x:c>
      <x:c r="C2219" s="6" t="n">
        <x:v>0</x:v>
      </x:c>
      <x:c r="D2219" s="6" t="n">
        <x:v>1</x:v>
      </x:c>
      <x:c r="E2219" s="7" t="str">
        <x:v>2</x:v>
      </x:c>
      <x:c r="F2219" s="7" t="str">
        <x:v>信用点</x:v>
      </x:c>
      <x:c r="G2219" s="6" t="n">
        <x:v>4000</x:v>
      </x:c>
      <x:c r="H2219" s="6" t="str">
        <x:v>https://raw.githubusercontent.com/Mar-7th/StarRailRes/dbe8cdfcfb0bf657b9fe1cf92d5537f118ccb487/index_new/cn/light_cone_promotions.json</x:v>
      </x:c>
    </x:row>
    <x:row r="2220" ht="20" customHeight="1">
      <x:c r="A2220" s="6" t="str">
        <x:v>光锥突破</x:v>
      </x:c>
      <x:c r="B2220" s="6" t="str">
        <x:v>21013</x:v>
      </x:c>
      <x:c r="C2220" s="6" t="n">
        <x:v>0</x:v>
      </x:c>
      <x:c r="D2220" s="6" t="n">
        <x:v>1</x:v>
      </x:c>
      <x:c r="E2220" s="7" t="str">
        <x:v>112011</x:v>
      </x:c>
      <x:c r="F2220" s="7" t="str">
        <x:v>古代零件</x:v>
      </x:c>
      <x:c r="G2220" s="6" t="n">
        <x:v>5</x:v>
      </x:c>
      <x:c r="H2220" s="6" t="str">
        <x:v>https://raw.githubusercontent.com/Mar-7th/StarRailRes/dbe8cdfcfb0bf657b9fe1cf92d5537f118ccb487/index_new/cn/light_cone_promotions.json</x:v>
      </x:c>
    </x:row>
    <x:row r="2221" ht="20" customHeight="1">
      <x:c r="A2221" s="6" t="str">
        <x:v>光锥突破</x:v>
      </x:c>
      <x:c r="B2221" s="6" t="str">
        <x:v>21013</x:v>
      </x:c>
      <x:c r="C2221" s="6" t="n">
        <x:v>1</x:v>
      </x:c>
      <x:c r="D2221" s="6" t="n">
        <x:v>2</x:v>
      </x:c>
      <x:c r="E2221" s="7" t="str">
        <x:v>2</x:v>
      </x:c>
      <x:c r="F2221" s="7" t="str">
        <x:v>信用点</x:v>
      </x:c>
      <x:c r="G2221" s="6" t="n">
        <x:v>8000</x:v>
      </x:c>
      <x:c r="H2221" s="6" t="str">
        <x:v>https://raw.githubusercontent.com/Mar-7th/StarRailRes/dbe8cdfcfb0bf657b9fe1cf92d5537f118ccb487/index_new/cn/light_cone_promotions.json</x:v>
      </x:c>
    </x:row>
    <x:row r="2222" ht="20" customHeight="1">
      <x:c r="A2222" s="6" t="str">
        <x:v>光锥突破</x:v>
      </x:c>
      <x:c r="B2222" s="6" t="str">
        <x:v>21013</x:v>
      </x:c>
      <x:c r="C2222" s="6" t="n">
        <x:v>1</x:v>
      </x:c>
      <x:c r="D2222" s="6" t="n">
        <x:v>2</x:v>
      </x:c>
      <x:c r="E2222" s="7" t="str">
        <x:v>110131</x:v>
      </x:c>
      <x:c r="F2222" s="7" t="str">
        <x:v>灵感之钥</x:v>
      </x:c>
      <x:c r="G2222" s="6" t="n">
        <x:v>3</x:v>
      </x:c>
      <x:c r="H2222" s="6" t="str">
        <x:v>https://raw.githubusercontent.com/Mar-7th/StarRailRes/dbe8cdfcfb0bf657b9fe1cf92d5537f118ccb487/index_new/cn/light_cone_promotions.json</x:v>
      </x:c>
    </x:row>
    <x:row r="2223" ht="20" customHeight="1">
      <x:c r="A2223" s="6" t="str">
        <x:v>光锥突破</x:v>
      </x:c>
      <x:c r="B2223" s="6" t="str">
        <x:v>21013</x:v>
      </x:c>
      <x:c r="C2223" s="6" t="n">
        <x:v>1</x:v>
      </x:c>
      <x:c r="D2223" s="6" t="n">
        <x:v>2</x:v>
      </x:c>
      <x:c r="E2223" s="7" t="str">
        <x:v>112011</x:v>
      </x:c>
      <x:c r="F2223" s="7" t="str">
        <x:v>古代零件</x:v>
      </x:c>
      <x:c r="G2223" s="6" t="n">
        <x:v>10</x:v>
      </x:c>
      <x:c r="H2223" s="6" t="str">
        <x:v>https://raw.githubusercontent.com/Mar-7th/StarRailRes/dbe8cdfcfb0bf657b9fe1cf92d5537f118ccb487/index_new/cn/light_cone_promotions.json</x:v>
      </x:c>
    </x:row>
    <x:row r="2224" ht="20" customHeight="1">
      <x:c r="A2224" s="6" t="str">
        <x:v>光锥突破</x:v>
      </x:c>
      <x:c r="B2224" s="6" t="str">
        <x:v>21013</x:v>
      </x:c>
      <x:c r="C2224" s="6" t="n">
        <x:v>2</x:v>
      </x:c>
      <x:c r="D2224" s="6" t="n">
        <x:v>3</x:v>
      </x:c>
      <x:c r="E2224" s="7" t="str">
        <x:v>2</x:v>
      </x:c>
      <x:c r="F2224" s="7" t="str">
        <x:v>信用点</x:v>
      </x:c>
      <x:c r="G2224" s="6" t="n">
        <x:v>16000</x:v>
      </x:c>
      <x:c r="H2224" s="6" t="str">
        <x:v>https://raw.githubusercontent.com/Mar-7th/StarRailRes/dbe8cdfcfb0bf657b9fe1cf92d5537f118ccb487/index_new/cn/light_cone_promotions.json</x:v>
      </x:c>
    </x:row>
    <x:row r="2225" ht="20" customHeight="1">
      <x:c r="A2225" s="6" t="str">
        <x:v>光锥突破</x:v>
      </x:c>
      <x:c r="B2225" s="6" t="str">
        <x:v>21013</x:v>
      </x:c>
      <x:c r="C2225" s="6" t="n">
        <x:v>2</x:v>
      </x:c>
      <x:c r="D2225" s="6" t="n">
        <x:v>3</x:v>
      </x:c>
      <x:c r="E2225" s="7" t="str">
        <x:v>110132</x:v>
      </x:c>
      <x:c r="F2225" s="7" t="str">
        <x:v>启迪之钥</x:v>
      </x:c>
      <x:c r="G2225" s="6" t="n">
        <x:v>3</x:v>
      </x:c>
      <x:c r="H2225" s="6" t="str">
        <x:v>https://raw.githubusercontent.com/Mar-7th/StarRailRes/dbe8cdfcfb0bf657b9fe1cf92d5537f118ccb487/index_new/cn/light_cone_promotions.json</x:v>
      </x:c>
    </x:row>
    <x:row r="2226" ht="20" customHeight="1">
      <x:c r="A2226" s="6" t="str">
        <x:v>光锥突破</x:v>
      </x:c>
      <x:c r="B2226" s="6" t="str">
        <x:v>21013</x:v>
      </x:c>
      <x:c r="C2226" s="6" t="n">
        <x:v>2</x:v>
      </x:c>
      <x:c r="D2226" s="6" t="n">
        <x:v>3</x:v>
      </x:c>
      <x:c r="E2226" s="7" t="str">
        <x:v>112012</x:v>
      </x:c>
      <x:c r="F2226" s="7" t="str">
        <x:v>古代转轴</x:v>
      </x:c>
      <x:c r="G2226" s="6" t="n">
        <x:v>6</x:v>
      </x:c>
      <x:c r="H2226" s="6" t="str">
        <x:v>https://raw.githubusercontent.com/Mar-7th/StarRailRes/dbe8cdfcfb0bf657b9fe1cf92d5537f118ccb487/index_new/cn/light_cone_promotions.json</x:v>
      </x:c>
    </x:row>
    <x:row r="2227" ht="20" customHeight="1">
      <x:c r="A2227" s="6" t="str">
        <x:v>光锥突破</x:v>
      </x:c>
      <x:c r="B2227" s="6" t="str">
        <x:v>21013</x:v>
      </x:c>
      <x:c r="C2227" s="6" t="n">
        <x:v>3</x:v>
      </x:c>
      <x:c r="D2227" s="6" t="n">
        <x:v>4</x:v>
      </x:c>
      <x:c r="E2227" s="7" t="str">
        <x:v>2</x:v>
      </x:c>
      <x:c r="F2227" s="7" t="str">
        <x:v>信用点</x:v>
      </x:c>
      <x:c r="G2227" s="6" t="n">
        <x:v>40000</x:v>
      </x:c>
      <x:c r="H2227" s="6" t="str">
        <x:v>https://raw.githubusercontent.com/Mar-7th/StarRailRes/dbe8cdfcfb0bf657b9fe1cf92d5537f118ccb487/index_new/cn/light_cone_promotions.json</x:v>
      </x:c>
    </x:row>
    <x:row r="2228" ht="20" customHeight="1">
      <x:c r="A2228" s="6" t="str">
        <x:v>光锥突破</x:v>
      </x:c>
      <x:c r="B2228" s="6" t="str">
        <x:v>21013</x:v>
      </x:c>
      <x:c r="C2228" s="6" t="n">
        <x:v>3</x:v>
      </x:c>
      <x:c r="D2228" s="6" t="n">
        <x:v>4</x:v>
      </x:c>
      <x:c r="E2228" s="7" t="str">
        <x:v>110132</x:v>
      </x:c>
      <x:c r="F2228" s="7" t="str">
        <x:v>启迪之钥</x:v>
      </x:c>
      <x:c r="G2228" s="6" t="n">
        <x:v>6</x:v>
      </x:c>
      <x:c r="H2228" s="6" t="str">
        <x:v>https://raw.githubusercontent.com/Mar-7th/StarRailRes/dbe8cdfcfb0bf657b9fe1cf92d5537f118ccb487/index_new/cn/light_cone_promotions.json</x:v>
      </x:c>
    </x:row>
    <x:row r="2229" ht="20" customHeight="1">
      <x:c r="A2229" s="6" t="str">
        <x:v>光锥突破</x:v>
      </x:c>
      <x:c r="B2229" s="6" t="str">
        <x:v>21013</x:v>
      </x:c>
      <x:c r="C2229" s="6" t="n">
        <x:v>3</x:v>
      </x:c>
      <x:c r="D2229" s="6" t="n">
        <x:v>4</x:v>
      </x:c>
      <x:c r="E2229" s="7" t="str">
        <x:v>112012</x:v>
      </x:c>
      <x:c r="F2229" s="7" t="str">
        <x:v>古代转轴</x:v>
      </x:c>
      <x:c r="G2229" s="6" t="n">
        <x:v>9</x:v>
      </x:c>
      <x:c r="H2229" s="6" t="str">
        <x:v>https://raw.githubusercontent.com/Mar-7th/StarRailRes/dbe8cdfcfb0bf657b9fe1cf92d5537f118ccb487/index_new/cn/light_cone_promotions.json</x:v>
      </x:c>
    </x:row>
    <x:row r="2230" ht="20" customHeight="1">
      <x:c r="A2230" s="6" t="str">
        <x:v>光锥突破</x:v>
      </x:c>
      <x:c r="B2230" s="6" t="str">
        <x:v>21013</x:v>
      </x:c>
      <x:c r="C2230" s="6" t="n">
        <x:v>4</x:v>
      </x:c>
      <x:c r="D2230" s="6" t="n">
        <x:v>5</x:v>
      </x:c>
      <x:c r="E2230" s="7" t="str">
        <x:v>2</x:v>
      </x:c>
      <x:c r="F2230" s="7" t="str">
        <x:v>信用点</x:v>
      </x:c>
      <x:c r="G2230" s="6" t="n">
        <x:v>80000</x:v>
      </x:c>
      <x:c r="H2230" s="6" t="str">
        <x:v>https://raw.githubusercontent.com/Mar-7th/StarRailRes/dbe8cdfcfb0bf657b9fe1cf92d5537f118ccb487/index_new/cn/light_cone_promotions.json</x:v>
      </x:c>
    </x:row>
    <x:row r="2231" ht="20" customHeight="1">
      <x:c r="A2231" s="6" t="str">
        <x:v>光锥突破</x:v>
      </x:c>
      <x:c r="B2231" s="6" t="str">
        <x:v>21013</x:v>
      </x:c>
      <x:c r="C2231" s="6" t="n">
        <x:v>4</x:v>
      </x:c>
      <x:c r="D2231" s="6" t="n">
        <x:v>5</x:v>
      </x:c>
      <x:c r="E2231" s="7" t="str">
        <x:v>110133</x:v>
      </x:c>
      <x:c r="F2231" s="7" t="str">
        <x:v>智识之钥</x:v>
      </x:c>
      <x:c r="G2231" s="6" t="n">
        <x:v>4</x:v>
      </x:c>
      <x:c r="H2231" s="6" t="str">
        <x:v>https://raw.githubusercontent.com/Mar-7th/StarRailRes/dbe8cdfcfb0bf657b9fe1cf92d5537f118ccb487/index_new/cn/light_cone_promotions.json</x:v>
      </x:c>
    </x:row>
    <x:row r="2232" ht="20" customHeight="1">
      <x:c r="A2232" s="6" t="str">
        <x:v>光锥突破</x:v>
      </x:c>
      <x:c r="B2232" s="6" t="str">
        <x:v>21013</x:v>
      </x:c>
      <x:c r="C2232" s="6" t="n">
        <x:v>4</x:v>
      </x:c>
      <x:c r="D2232" s="6" t="n">
        <x:v>5</x:v>
      </x:c>
      <x:c r="E2232" s="7" t="str">
        <x:v>112013</x:v>
      </x:c>
      <x:c r="F2232" s="7" t="str">
        <x:v>古代引擎</x:v>
      </x:c>
      <x:c r="G2232" s="6" t="n">
        <x:v>5</x:v>
      </x:c>
      <x:c r="H2232" s="6" t="str">
        <x:v>https://raw.githubusercontent.com/Mar-7th/StarRailRes/dbe8cdfcfb0bf657b9fe1cf92d5537f118ccb487/index_new/cn/light_cone_promotions.json</x:v>
      </x:c>
    </x:row>
    <x:row r="2233" ht="20" customHeight="1">
      <x:c r="A2233" s="6" t="str">
        <x:v>光锥突破</x:v>
      </x:c>
      <x:c r="B2233" s="6" t="str">
        <x:v>21013</x:v>
      </x:c>
      <x:c r="C2233" s="6" t="n">
        <x:v>5</x:v>
      </x:c>
      <x:c r="D2233" s="6" t="n">
        <x:v>6</x:v>
      </x:c>
      <x:c r="E2233" s="7" t="str">
        <x:v>2</x:v>
      </x:c>
      <x:c r="F2233" s="7" t="str">
        <x:v>信用点</x:v>
      </x:c>
      <x:c r="G2233" s="6" t="n">
        <x:v>160000</x:v>
      </x:c>
      <x:c r="H2233" s="6" t="str">
        <x:v>https://raw.githubusercontent.com/Mar-7th/StarRailRes/dbe8cdfcfb0bf657b9fe1cf92d5537f118ccb487/index_new/cn/light_cone_promotions.json</x:v>
      </x:c>
    </x:row>
    <x:row r="2234" ht="20" customHeight="1">
      <x:c r="A2234" s="6" t="str">
        <x:v>光锥突破</x:v>
      </x:c>
      <x:c r="B2234" s="6" t="str">
        <x:v>21013</x:v>
      </x:c>
      <x:c r="C2234" s="6" t="n">
        <x:v>5</x:v>
      </x:c>
      <x:c r="D2234" s="6" t="n">
        <x:v>6</x:v>
      </x:c>
      <x:c r="E2234" s="7" t="str">
        <x:v>110133</x:v>
      </x:c>
      <x:c r="F2234" s="7" t="str">
        <x:v>智识之钥</x:v>
      </x:c>
      <x:c r="G2234" s="6" t="n">
        <x:v>8</x:v>
      </x:c>
      <x:c r="H2234" s="6" t="str">
        <x:v>https://raw.githubusercontent.com/Mar-7th/StarRailRes/dbe8cdfcfb0bf657b9fe1cf92d5537f118ccb487/index_new/cn/light_cone_promotions.json</x:v>
      </x:c>
    </x:row>
    <x:row r="2235" ht="20" customHeight="1">
      <x:c r="A2235" s="6" t="str">
        <x:v>光锥突破</x:v>
      </x:c>
      <x:c r="B2235" s="6" t="str">
        <x:v>21013</x:v>
      </x:c>
      <x:c r="C2235" s="6" t="n">
        <x:v>5</x:v>
      </x:c>
      <x:c r="D2235" s="6" t="n">
        <x:v>6</x:v>
      </x:c>
      <x:c r="E2235" s="7" t="str">
        <x:v>112013</x:v>
      </x:c>
      <x:c r="F2235" s="7" t="str">
        <x:v>古代引擎</x:v>
      </x:c>
      <x:c r="G2235" s="6" t="n">
        <x:v>7</x:v>
      </x:c>
      <x:c r="H2235" s="6" t="str">
        <x:v>https://raw.githubusercontent.com/Mar-7th/StarRailRes/dbe8cdfcfb0bf657b9fe1cf92d5537f118ccb487/index_new/cn/light_cone_promotions.json</x:v>
      </x:c>
    </x:row>
    <x:row r="2236" ht="20" customHeight="1">
      <x:c r="A2236" s="6" t="str">
        <x:v>光锥突破</x:v>
      </x:c>
      <x:c r="B2236" s="6" t="str">
        <x:v>21014</x:v>
      </x:c>
      <x:c r="C2236" s="6" t="n">
        <x:v>0</x:v>
      </x:c>
      <x:c r="D2236" s="6" t="n">
        <x:v>1</x:v>
      </x:c>
      <x:c r="E2236" s="7" t="str">
        <x:v>2</x:v>
      </x:c>
      <x:c r="F2236" s="7" t="str">
        <x:v>信用点</x:v>
      </x:c>
      <x:c r="G2236" s="6" t="n">
        <x:v>4000</x:v>
      </x:c>
      <x:c r="H2236" s="6" t="str">
        <x:v>https://raw.githubusercontent.com/Mar-7th/StarRailRes/dbe8cdfcfb0bf657b9fe1cf92d5537f118ccb487/index_new/cn/light_cone_promotions.json</x:v>
      </x:c>
    </x:row>
    <x:row r="2237" ht="20" customHeight="1">
      <x:c r="A2237" s="6" t="str">
        <x:v>光锥突破</x:v>
      </x:c>
      <x:c r="B2237" s="6" t="str">
        <x:v>21014</x:v>
      </x:c>
      <x:c r="C2237" s="6" t="n">
        <x:v>0</x:v>
      </x:c>
      <x:c r="D2237" s="6" t="n">
        <x:v>1</x:v>
      </x:c>
      <x:c r="E2237" s="7" t="str">
        <x:v>113011</x:v>
      </x:c>
      <x:c r="F2237" s="7" t="str">
        <x:v>工造机杼</x:v>
      </x:c>
      <x:c r="G2237" s="6" t="n">
        <x:v>5</x:v>
      </x:c>
      <x:c r="H2237" s="6" t="str">
        <x:v>https://raw.githubusercontent.com/Mar-7th/StarRailRes/dbe8cdfcfb0bf657b9fe1cf92d5537f118ccb487/index_new/cn/light_cone_promotions.json</x:v>
      </x:c>
    </x:row>
    <x:row r="2238" ht="20" customHeight="1">
      <x:c r="A2238" s="6" t="str">
        <x:v>光锥突破</x:v>
      </x:c>
      <x:c r="B2238" s="6" t="str">
        <x:v>21014</x:v>
      </x:c>
      <x:c r="C2238" s="6" t="n">
        <x:v>1</x:v>
      </x:c>
      <x:c r="D2238" s="6" t="n">
        <x:v>2</x:v>
      </x:c>
      <x:c r="E2238" s="7" t="str">
        <x:v>2</x:v>
      </x:c>
      <x:c r="F2238" s="7" t="str">
        <x:v>信用点</x:v>
      </x:c>
      <x:c r="G2238" s="6" t="n">
        <x:v>8000</x:v>
      </x:c>
      <x:c r="H2238" s="6" t="str">
        <x:v>https://raw.githubusercontent.com/Mar-7th/StarRailRes/dbe8cdfcfb0bf657b9fe1cf92d5537f118ccb487/index_new/cn/light_cone_promotions.json</x:v>
      </x:c>
    </x:row>
    <x:row r="2239" ht="20" customHeight="1">
      <x:c r="A2239" s="6" t="str">
        <x:v>光锥突破</x:v>
      </x:c>
      <x:c r="B2239" s="6" t="str">
        <x:v>21014</x:v>
      </x:c>
      <x:c r="C2239" s="6" t="n">
        <x:v>1</x:v>
      </x:c>
      <x:c r="D2239" s="6" t="n">
        <x:v>2</x:v>
      </x:c>
      <x:c r="E2239" s="7" t="str">
        <x:v>110171</x:v>
      </x:c>
      <x:c r="F2239" s="7" t="str">
        <x:v>丰饶之种</x:v>
      </x:c>
      <x:c r="G2239" s="6" t="n">
        <x:v>3</x:v>
      </x:c>
      <x:c r="H2239" s="6" t="str">
        <x:v>https://raw.githubusercontent.com/Mar-7th/StarRailRes/dbe8cdfcfb0bf657b9fe1cf92d5537f118ccb487/index_new/cn/light_cone_promotions.json</x:v>
      </x:c>
    </x:row>
    <x:row r="2240" ht="20" customHeight="1">
      <x:c r="A2240" s="6" t="str">
        <x:v>光锥突破</x:v>
      </x:c>
      <x:c r="B2240" s="6" t="str">
        <x:v>21014</x:v>
      </x:c>
      <x:c r="C2240" s="6" t="n">
        <x:v>1</x:v>
      </x:c>
      <x:c r="D2240" s="6" t="n">
        <x:v>2</x:v>
      </x:c>
      <x:c r="E2240" s="7" t="str">
        <x:v>113011</x:v>
      </x:c>
      <x:c r="F2240" s="7" t="str">
        <x:v>工造机杼</x:v>
      </x:c>
      <x:c r="G2240" s="6" t="n">
        <x:v>10</x:v>
      </x:c>
      <x:c r="H2240" s="6" t="str">
        <x:v>https://raw.githubusercontent.com/Mar-7th/StarRailRes/dbe8cdfcfb0bf657b9fe1cf92d5537f118ccb487/index_new/cn/light_cone_promotions.json</x:v>
      </x:c>
    </x:row>
    <x:row r="2241" ht="20" customHeight="1">
      <x:c r="A2241" s="6" t="str">
        <x:v>光锥突破</x:v>
      </x:c>
      <x:c r="B2241" s="6" t="str">
        <x:v>21014</x:v>
      </x:c>
      <x:c r="C2241" s="6" t="n">
        <x:v>2</x:v>
      </x:c>
      <x:c r="D2241" s="6" t="n">
        <x:v>3</x:v>
      </x:c>
      <x:c r="E2241" s="7" t="str">
        <x:v>2</x:v>
      </x:c>
      <x:c r="F2241" s="7" t="str">
        <x:v>信用点</x:v>
      </x:c>
      <x:c r="G2241" s="6" t="n">
        <x:v>16000</x:v>
      </x:c>
      <x:c r="H2241" s="6" t="str">
        <x:v>https://raw.githubusercontent.com/Mar-7th/StarRailRes/dbe8cdfcfb0bf657b9fe1cf92d5537f118ccb487/index_new/cn/light_cone_promotions.json</x:v>
      </x:c>
    </x:row>
    <x:row r="2242" ht="20" customHeight="1">
      <x:c r="A2242" s="6" t="str">
        <x:v>光锥突破</x:v>
      </x:c>
      <x:c r="B2242" s="6" t="str">
        <x:v>21014</x:v>
      </x:c>
      <x:c r="C2242" s="6" t="n">
        <x:v>2</x:v>
      </x:c>
      <x:c r="D2242" s="6" t="n">
        <x:v>3</x:v>
      </x:c>
      <x:c r="E2242" s="7" t="str">
        <x:v>110172</x:v>
      </x:c>
      <x:c r="F2242" s="7" t="str">
        <x:v>生命之芽</x:v>
      </x:c>
      <x:c r="G2242" s="6" t="n">
        <x:v>3</x:v>
      </x:c>
      <x:c r="H2242" s="6" t="str">
        <x:v>https://raw.githubusercontent.com/Mar-7th/StarRailRes/dbe8cdfcfb0bf657b9fe1cf92d5537f118ccb487/index_new/cn/light_cone_promotions.json</x:v>
      </x:c>
    </x:row>
    <x:row r="2243" ht="20" customHeight="1">
      <x:c r="A2243" s="6" t="str">
        <x:v>光锥突破</x:v>
      </x:c>
      <x:c r="B2243" s="6" t="str">
        <x:v>21014</x:v>
      </x:c>
      <x:c r="C2243" s="6" t="n">
        <x:v>2</x:v>
      </x:c>
      <x:c r="D2243" s="6" t="n">
        <x:v>3</x:v>
      </x:c>
      <x:c r="E2243" s="7" t="str">
        <x:v>113012</x:v>
      </x:c>
      <x:c r="F2243" s="7" t="str">
        <x:v>工造迴轮</x:v>
      </x:c>
      <x:c r="G2243" s="6" t="n">
        <x:v>6</x:v>
      </x:c>
      <x:c r="H2243" s="6" t="str">
        <x:v>https://raw.githubusercontent.com/Mar-7th/StarRailRes/dbe8cdfcfb0bf657b9fe1cf92d5537f118ccb487/index_new/cn/light_cone_promotions.json</x:v>
      </x:c>
    </x:row>
    <x:row r="2244" ht="20" customHeight="1">
      <x:c r="A2244" s="6" t="str">
        <x:v>光锥突破</x:v>
      </x:c>
      <x:c r="B2244" s="6" t="str">
        <x:v>21014</x:v>
      </x:c>
      <x:c r="C2244" s="6" t="n">
        <x:v>3</x:v>
      </x:c>
      <x:c r="D2244" s="6" t="n">
        <x:v>4</x:v>
      </x:c>
      <x:c r="E2244" s="7" t="str">
        <x:v>2</x:v>
      </x:c>
      <x:c r="F2244" s="7" t="str">
        <x:v>信用点</x:v>
      </x:c>
      <x:c r="G2244" s="6" t="n">
        <x:v>40000</x:v>
      </x:c>
      <x:c r="H2244" s="6" t="str">
        <x:v>https://raw.githubusercontent.com/Mar-7th/StarRailRes/dbe8cdfcfb0bf657b9fe1cf92d5537f118ccb487/index_new/cn/light_cone_promotions.json</x:v>
      </x:c>
    </x:row>
    <x:row r="2245" ht="20" customHeight="1">
      <x:c r="A2245" s="6" t="str">
        <x:v>光锥突破</x:v>
      </x:c>
      <x:c r="B2245" s="6" t="str">
        <x:v>21014</x:v>
      </x:c>
      <x:c r="C2245" s="6" t="n">
        <x:v>3</x:v>
      </x:c>
      <x:c r="D2245" s="6" t="n">
        <x:v>4</x:v>
      </x:c>
      <x:c r="E2245" s="7" t="str">
        <x:v>110172</x:v>
      </x:c>
      <x:c r="F2245" s="7" t="str">
        <x:v>生命之芽</x:v>
      </x:c>
      <x:c r="G2245" s="6" t="n">
        <x:v>6</x:v>
      </x:c>
      <x:c r="H2245" s="6" t="str">
        <x:v>https://raw.githubusercontent.com/Mar-7th/StarRailRes/dbe8cdfcfb0bf657b9fe1cf92d5537f118ccb487/index_new/cn/light_cone_promotions.json</x:v>
      </x:c>
    </x:row>
    <x:row r="2246" ht="20" customHeight="1">
      <x:c r="A2246" s="6" t="str">
        <x:v>光锥突破</x:v>
      </x:c>
      <x:c r="B2246" s="6" t="str">
        <x:v>21014</x:v>
      </x:c>
      <x:c r="C2246" s="6" t="n">
        <x:v>3</x:v>
      </x:c>
      <x:c r="D2246" s="6" t="n">
        <x:v>4</x:v>
      </x:c>
      <x:c r="E2246" s="7" t="str">
        <x:v>113012</x:v>
      </x:c>
      <x:c r="F2246" s="7" t="str">
        <x:v>工造迴轮</x:v>
      </x:c>
      <x:c r="G2246" s="6" t="n">
        <x:v>9</x:v>
      </x:c>
      <x:c r="H2246" s="6" t="str">
        <x:v>https://raw.githubusercontent.com/Mar-7th/StarRailRes/dbe8cdfcfb0bf657b9fe1cf92d5537f118ccb487/index_new/cn/light_cone_promotions.json</x:v>
      </x:c>
    </x:row>
    <x:row r="2247" ht="20" customHeight="1">
      <x:c r="A2247" s="6" t="str">
        <x:v>光锥突破</x:v>
      </x:c>
      <x:c r="B2247" s="6" t="str">
        <x:v>21014</x:v>
      </x:c>
      <x:c r="C2247" s="6" t="n">
        <x:v>4</x:v>
      </x:c>
      <x:c r="D2247" s="6" t="n">
        <x:v>5</x:v>
      </x:c>
      <x:c r="E2247" s="7" t="str">
        <x:v>2</x:v>
      </x:c>
      <x:c r="F2247" s="7" t="str">
        <x:v>信用点</x:v>
      </x:c>
      <x:c r="G2247" s="6" t="n">
        <x:v>80000</x:v>
      </x:c>
      <x:c r="H2247" s="6" t="str">
        <x:v>https://raw.githubusercontent.com/Mar-7th/StarRailRes/dbe8cdfcfb0bf657b9fe1cf92d5537f118ccb487/index_new/cn/light_cone_promotions.json</x:v>
      </x:c>
    </x:row>
    <x:row r="2248" ht="20" customHeight="1">
      <x:c r="A2248" s="6" t="str">
        <x:v>光锥突破</x:v>
      </x:c>
      <x:c r="B2248" s="6" t="str">
        <x:v>21014</x:v>
      </x:c>
      <x:c r="C2248" s="6" t="n">
        <x:v>4</x:v>
      </x:c>
      <x:c r="D2248" s="6" t="n">
        <x:v>5</x:v>
      </x:c>
      <x:c r="E2248" s="7" t="str">
        <x:v>110173</x:v>
      </x:c>
      <x:c r="F2248" s="7" t="str">
        <x:v>永恒之花</x:v>
      </x:c>
      <x:c r="G2248" s="6" t="n">
        <x:v>4</x:v>
      </x:c>
      <x:c r="H2248" s="6" t="str">
        <x:v>https://raw.githubusercontent.com/Mar-7th/StarRailRes/dbe8cdfcfb0bf657b9fe1cf92d5537f118ccb487/index_new/cn/light_cone_promotions.json</x:v>
      </x:c>
    </x:row>
    <x:row r="2249" ht="20" customHeight="1">
      <x:c r="A2249" s="6" t="str">
        <x:v>光锥突破</x:v>
      </x:c>
      <x:c r="B2249" s="6" t="str">
        <x:v>21014</x:v>
      </x:c>
      <x:c r="C2249" s="6" t="n">
        <x:v>4</x:v>
      </x:c>
      <x:c r="D2249" s="6" t="n">
        <x:v>5</x:v>
      </x:c>
      <x:c r="E2249" s="7" t="str">
        <x:v>113013</x:v>
      </x:c>
      <x:c r="F2249" s="7" t="str">
        <x:v>工造浑心</x:v>
      </x:c>
      <x:c r="G2249" s="6" t="n">
        <x:v>5</x:v>
      </x:c>
      <x:c r="H2249" s="6" t="str">
        <x:v>https://raw.githubusercontent.com/Mar-7th/StarRailRes/dbe8cdfcfb0bf657b9fe1cf92d5537f118ccb487/index_new/cn/light_cone_promotions.json</x:v>
      </x:c>
    </x:row>
    <x:row r="2250" ht="20" customHeight="1">
      <x:c r="A2250" s="6" t="str">
        <x:v>光锥突破</x:v>
      </x:c>
      <x:c r="B2250" s="6" t="str">
        <x:v>21014</x:v>
      </x:c>
      <x:c r="C2250" s="6" t="n">
        <x:v>5</x:v>
      </x:c>
      <x:c r="D2250" s="6" t="n">
        <x:v>6</x:v>
      </x:c>
      <x:c r="E2250" s="7" t="str">
        <x:v>2</x:v>
      </x:c>
      <x:c r="F2250" s="7" t="str">
        <x:v>信用点</x:v>
      </x:c>
      <x:c r="G2250" s="6" t="n">
        <x:v>160000</x:v>
      </x:c>
      <x:c r="H2250" s="6" t="str">
        <x:v>https://raw.githubusercontent.com/Mar-7th/StarRailRes/dbe8cdfcfb0bf657b9fe1cf92d5537f118ccb487/index_new/cn/light_cone_promotions.json</x:v>
      </x:c>
    </x:row>
    <x:row r="2251" ht="20" customHeight="1">
      <x:c r="A2251" s="6" t="str">
        <x:v>光锥突破</x:v>
      </x:c>
      <x:c r="B2251" s="6" t="str">
        <x:v>21014</x:v>
      </x:c>
      <x:c r="C2251" s="6" t="n">
        <x:v>5</x:v>
      </x:c>
      <x:c r="D2251" s="6" t="n">
        <x:v>6</x:v>
      </x:c>
      <x:c r="E2251" s="7" t="str">
        <x:v>110173</x:v>
      </x:c>
      <x:c r="F2251" s="7" t="str">
        <x:v>永恒之花</x:v>
      </x:c>
      <x:c r="G2251" s="6" t="n">
        <x:v>8</x:v>
      </x:c>
      <x:c r="H2251" s="6" t="str">
        <x:v>https://raw.githubusercontent.com/Mar-7th/StarRailRes/dbe8cdfcfb0bf657b9fe1cf92d5537f118ccb487/index_new/cn/light_cone_promotions.json</x:v>
      </x:c>
    </x:row>
    <x:row r="2252" ht="20" customHeight="1">
      <x:c r="A2252" s="6" t="str">
        <x:v>光锥突破</x:v>
      </x:c>
      <x:c r="B2252" s="6" t="str">
        <x:v>21014</x:v>
      </x:c>
      <x:c r="C2252" s="6" t="n">
        <x:v>5</x:v>
      </x:c>
      <x:c r="D2252" s="6" t="n">
        <x:v>6</x:v>
      </x:c>
      <x:c r="E2252" s="7" t="str">
        <x:v>113013</x:v>
      </x:c>
      <x:c r="F2252" s="7" t="str">
        <x:v>工造浑心</x:v>
      </x:c>
      <x:c r="G2252" s="6" t="n">
        <x:v>7</x:v>
      </x:c>
      <x:c r="H2252" s="6" t="str">
        <x:v>https://raw.githubusercontent.com/Mar-7th/StarRailRes/dbe8cdfcfb0bf657b9fe1cf92d5537f118ccb487/index_new/cn/light_cone_promotions.json</x:v>
      </x:c>
    </x:row>
    <x:row r="2253" ht="20" customHeight="1">
      <x:c r="A2253" s="6" t="str">
        <x:v>光锥突破</x:v>
      </x:c>
      <x:c r="B2253" s="6" t="str">
        <x:v>21015</x:v>
      </x:c>
      <x:c r="C2253" s="6" t="n">
        <x:v>0</x:v>
      </x:c>
      <x:c r="D2253" s="6" t="n">
        <x:v>1</x:v>
      </x:c>
      <x:c r="E2253" s="7" t="str">
        <x:v>2</x:v>
      </x:c>
      <x:c r="F2253" s="7" t="str">
        <x:v>信用点</x:v>
      </x:c>
      <x:c r="G2253" s="6" t="n">
        <x:v>4000</x:v>
      </x:c>
      <x:c r="H2253" s="6" t="str">
        <x:v>https://raw.githubusercontent.com/Mar-7th/StarRailRes/dbe8cdfcfb0bf657b9fe1cf92d5537f118ccb487/index_new/cn/light_cone_promotions.json</x:v>
      </x:c>
    </x:row>
    <x:row r="2254" ht="20" customHeight="1">
      <x:c r="A2254" s="6" t="str">
        <x:v>光锥突破</x:v>
      </x:c>
      <x:c r="B2254" s="6" t="str">
        <x:v>21015</x:v>
      </x:c>
      <x:c r="C2254" s="6" t="n">
        <x:v>0</x:v>
      </x:c>
      <x:c r="D2254" s="6" t="n">
        <x:v>1</x:v>
      </x:c>
      <x:c r="E2254" s="7" t="str">
        <x:v>113011</x:v>
      </x:c>
      <x:c r="F2254" s="7" t="str">
        <x:v>工造机杼</x:v>
      </x:c>
      <x:c r="G2254" s="6" t="n">
        <x:v>5</x:v>
      </x:c>
      <x:c r="H2254" s="6" t="str">
        <x:v>https://raw.githubusercontent.com/Mar-7th/StarRailRes/dbe8cdfcfb0bf657b9fe1cf92d5537f118ccb487/index_new/cn/light_cone_promotions.json</x:v>
      </x:c>
    </x:row>
    <x:row r="2255" ht="20" customHeight="1">
      <x:c r="A2255" s="6" t="str">
        <x:v>光锥突破</x:v>
      </x:c>
      <x:c r="B2255" s="6" t="str">
        <x:v>21015</x:v>
      </x:c>
      <x:c r="C2255" s="6" t="n">
        <x:v>1</x:v>
      </x:c>
      <x:c r="D2255" s="6" t="n">
        <x:v>2</x:v>
      </x:c>
      <x:c r="E2255" s="7" t="str">
        <x:v>2</x:v>
      </x:c>
      <x:c r="F2255" s="7" t="str">
        <x:v>信用点</x:v>
      </x:c>
      <x:c r="G2255" s="6" t="n">
        <x:v>8000</x:v>
      </x:c>
      <x:c r="H2255" s="6" t="str">
        <x:v>https://raw.githubusercontent.com/Mar-7th/StarRailRes/dbe8cdfcfb0bf657b9fe1cf92d5537f118ccb487/index_new/cn/light_cone_promotions.json</x:v>
      </x:c>
    </x:row>
    <x:row r="2256" ht="20" customHeight="1">
      <x:c r="A2256" s="6" t="str">
        <x:v>光锥突破</x:v>
      </x:c>
      <x:c r="B2256" s="6" t="str">
        <x:v>21015</x:v>
      </x:c>
      <x:c r="C2256" s="6" t="n">
        <x:v>1</x:v>
      </x:c>
      <x:c r="D2256" s="6" t="n">
        <x:v>2</x:v>
      </x:c>
      <x:c r="E2256" s="7" t="str">
        <x:v>110151</x:v>
      </x:c>
      <x:c r="F2256" s="7" t="str">
        <x:v>黯淡黑曜</x:v>
      </x:c>
      <x:c r="G2256" s="6" t="n">
        <x:v>3</x:v>
      </x:c>
      <x:c r="H2256" s="6" t="str">
        <x:v>https://raw.githubusercontent.com/Mar-7th/StarRailRes/dbe8cdfcfb0bf657b9fe1cf92d5537f118ccb487/index_new/cn/light_cone_promotions.json</x:v>
      </x:c>
    </x:row>
    <x:row r="2257" ht="20" customHeight="1">
      <x:c r="A2257" s="6" t="str">
        <x:v>光锥突破</x:v>
      </x:c>
      <x:c r="B2257" s="6" t="str">
        <x:v>21015</x:v>
      </x:c>
      <x:c r="C2257" s="6" t="n">
        <x:v>1</x:v>
      </x:c>
      <x:c r="D2257" s="6" t="n">
        <x:v>2</x:v>
      </x:c>
      <x:c r="E2257" s="7" t="str">
        <x:v>113011</x:v>
      </x:c>
      <x:c r="F2257" s="7" t="str">
        <x:v>工造机杼</x:v>
      </x:c>
      <x:c r="G2257" s="6" t="n">
        <x:v>10</x:v>
      </x:c>
      <x:c r="H2257" s="6" t="str">
        <x:v>https://raw.githubusercontent.com/Mar-7th/StarRailRes/dbe8cdfcfb0bf657b9fe1cf92d5537f118ccb487/index_new/cn/light_cone_promotions.json</x:v>
      </x:c>
    </x:row>
    <x:row r="2258" ht="20" customHeight="1">
      <x:c r="A2258" s="6" t="str">
        <x:v>光锥突破</x:v>
      </x:c>
      <x:c r="B2258" s="6" t="str">
        <x:v>21015</x:v>
      </x:c>
      <x:c r="C2258" s="6" t="n">
        <x:v>2</x:v>
      </x:c>
      <x:c r="D2258" s="6" t="n">
        <x:v>3</x:v>
      </x:c>
      <x:c r="E2258" s="7" t="str">
        <x:v>2</x:v>
      </x:c>
      <x:c r="F2258" s="7" t="str">
        <x:v>信用点</x:v>
      </x:c>
      <x:c r="G2258" s="6" t="n">
        <x:v>16000</x:v>
      </x:c>
      <x:c r="H2258" s="6" t="str">
        <x:v>https://raw.githubusercontent.com/Mar-7th/StarRailRes/dbe8cdfcfb0bf657b9fe1cf92d5537f118ccb487/index_new/cn/light_cone_promotions.json</x:v>
      </x:c>
    </x:row>
    <x:row r="2259" ht="20" customHeight="1">
      <x:c r="A2259" s="6" t="str">
        <x:v>光锥突破</x:v>
      </x:c>
      <x:c r="B2259" s="6" t="str">
        <x:v>21015</x:v>
      </x:c>
      <x:c r="C2259" s="6" t="n">
        <x:v>2</x:v>
      </x:c>
      <x:c r="D2259" s="6" t="n">
        <x:v>3</x:v>
      </x:c>
      <x:c r="E2259" s="7" t="str">
        <x:v>110152</x:v>
      </x:c>
      <x:c r="F2259" s="7" t="str">
        <x:v>虚空黑曜</x:v>
      </x:c>
      <x:c r="G2259" s="6" t="n">
        <x:v>3</x:v>
      </x:c>
      <x:c r="H2259" s="6" t="str">
        <x:v>https://raw.githubusercontent.com/Mar-7th/StarRailRes/dbe8cdfcfb0bf657b9fe1cf92d5537f118ccb487/index_new/cn/light_cone_promotions.json</x:v>
      </x:c>
    </x:row>
    <x:row r="2260" ht="20" customHeight="1">
      <x:c r="A2260" s="6" t="str">
        <x:v>光锥突破</x:v>
      </x:c>
      <x:c r="B2260" s="6" t="str">
        <x:v>21015</x:v>
      </x:c>
      <x:c r="C2260" s="6" t="n">
        <x:v>2</x:v>
      </x:c>
      <x:c r="D2260" s="6" t="n">
        <x:v>3</x:v>
      </x:c>
      <x:c r="E2260" s="7" t="str">
        <x:v>113012</x:v>
      </x:c>
      <x:c r="F2260" s="7" t="str">
        <x:v>工造迴轮</x:v>
      </x:c>
      <x:c r="G2260" s="6" t="n">
        <x:v>6</x:v>
      </x:c>
      <x:c r="H2260" s="6" t="str">
        <x:v>https://raw.githubusercontent.com/Mar-7th/StarRailRes/dbe8cdfcfb0bf657b9fe1cf92d5537f118ccb487/index_new/cn/light_cone_promotions.json</x:v>
      </x:c>
    </x:row>
    <x:row r="2261" ht="20" customHeight="1">
      <x:c r="A2261" s="6" t="str">
        <x:v>光锥突破</x:v>
      </x:c>
      <x:c r="B2261" s="6" t="str">
        <x:v>21015</x:v>
      </x:c>
      <x:c r="C2261" s="6" t="n">
        <x:v>3</x:v>
      </x:c>
      <x:c r="D2261" s="6" t="n">
        <x:v>4</x:v>
      </x:c>
      <x:c r="E2261" s="7" t="str">
        <x:v>2</x:v>
      </x:c>
      <x:c r="F2261" s="7" t="str">
        <x:v>信用点</x:v>
      </x:c>
      <x:c r="G2261" s="6" t="n">
        <x:v>40000</x:v>
      </x:c>
      <x:c r="H2261" s="6" t="str">
        <x:v>https://raw.githubusercontent.com/Mar-7th/StarRailRes/dbe8cdfcfb0bf657b9fe1cf92d5537f118ccb487/index_new/cn/light_cone_promotions.json</x:v>
      </x:c>
    </x:row>
    <x:row r="2262" ht="20" customHeight="1">
      <x:c r="A2262" s="6" t="str">
        <x:v>光锥突破</x:v>
      </x:c>
      <x:c r="B2262" s="6" t="str">
        <x:v>21015</x:v>
      </x:c>
      <x:c r="C2262" s="6" t="n">
        <x:v>3</x:v>
      </x:c>
      <x:c r="D2262" s="6" t="n">
        <x:v>4</x:v>
      </x:c>
      <x:c r="E2262" s="7" t="str">
        <x:v>110152</x:v>
      </x:c>
      <x:c r="F2262" s="7" t="str">
        <x:v>虚空黑曜</x:v>
      </x:c>
      <x:c r="G2262" s="6" t="n">
        <x:v>6</x:v>
      </x:c>
      <x:c r="H2262" s="6" t="str">
        <x:v>https://raw.githubusercontent.com/Mar-7th/StarRailRes/dbe8cdfcfb0bf657b9fe1cf92d5537f118ccb487/index_new/cn/light_cone_promotions.json</x:v>
      </x:c>
    </x:row>
    <x:row r="2263" ht="20" customHeight="1">
      <x:c r="A2263" s="6" t="str">
        <x:v>光锥突破</x:v>
      </x:c>
      <x:c r="B2263" s="6" t="str">
        <x:v>21015</x:v>
      </x:c>
      <x:c r="C2263" s="6" t="n">
        <x:v>3</x:v>
      </x:c>
      <x:c r="D2263" s="6" t="n">
        <x:v>4</x:v>
      </x:c>
      <x:c r="E2263" s="7" t="str">
        <x:v>113012</x:v>
      </x:c>
      <x:c r="F2263" s="7" t="str">
        <x:v>工造迴轮</x:v>
      </x:c>
      <x:c r="G2263" s="6" t="n">
        <x:v>9</x:v>
      </x:c>
      <x:c r="H2263" s="6" t="str">
        <x:v>https://raw.githubusercontent.com/Mar-7th/StarRailRes/dbe8cdfcfb0bf657b9fe1cf92d5537f118ccb487/index_new/cn/light_cone_promotions.json</x:v>
      </x:c>
    </x:row>
    <x:row r="2264" ht="20" customHeight="1">
      <x:c r="A2264" s="6" t="str">
        <x:v>光锥突破</x:v>
      </x:c>
      <x:c r="B2264" s="6" t="str">
        <x:v>21015</x:v>
      </x:c>
      <x:c r="C2264" s="6" t="n">
        <x:v>4</x:v>
      </x:c>
      <x:c r="D2264" s="6" t="n">
        <x:v>5</x:v>
      </x:c>
      <x:c r="E2264" s="7" t="str">
        <x:v>2</x:v>
      </x:c>
      <x:c r="F2264" s="7" t="str">
        <x:v>信用点</x:v>
      </x:c>
      <x:c r="G2264" s="6" t="n">
        <x:v>80000</x:v>
      </x:c>
      <x:c r="H2264" s="6" t="str">
        <x:v>https://raw.githubusercontent.com/Mar-7th/StarRailRes/dbe8cdfcfb0bf657b9fe1cf92d5537f118ccb487/index_new/cn/light_cone_promotions.json</x:v>
      </x:c>
    </x:row>
    <x:row r="2265" ht="20" customHeight="1">
      <x:c r="A2265" s="6" t="str">
        <x:v>光锥突破</x:v>
      </x:c>
      <x:c r="B2265" s="6" t="str">
        <x:v>21015</x:v>
      </x:c>
      <x:c r="C2265" s="6" t="n">
        <x:v>4</x:v>
      </x:c>
      <x:c r="D2265" s="6" t="n">
        <x:v>5</x:v>
      </x:c>
      <x:c r="E2265" s="7" t="str">
        <x:v>110153</x:v>
      </x:c>
      <x:c r="F2265" s="7" t="str">
        <x:v>沉沦黑曜</x:v>
      </x:c>
      <x:c r="G2265" s="6" t="n">
        <x:v>4</x:v>
      </x:c>
      <x:c r="H2265" s="6" t="str">
        <x:v>https://raw.githubusercontent.com/Mar-7th/StarRailRes/dbe8cdfcfb0bf657b9fe1cf92d5537f118ccb487/index_new/cn/light_cone_promotions.json</x:v>
      </x:c>
    </x:row>
    <x:row r="2266" ht="20" customHeight="1">
      <x:c r="A2266" s="6" t="str">
        <x:v>光锥突破</x:v>
      </x:c>
      <x:c r="B2266" s="6" t="str">
        <x:v>21015</x:v>
      </x:c>
      <x:c r="C2266" s="6" t="n">
        <x:v>4</x:v>
      </x:c>
      <x:c r="D2266" s="6" t="n">
        <x:v>5</x:v>
      </x:c>
      <x:c r="E2266" s="7" t="str">
        <x:v>113013</x:v>
      </x:c>
      <x:c r="F2266" s="7" t="str">
        <x:v>工造浑心</x:v>
      </x:c>
      <x:c r="G2266" s="6" t="n">
        <x:v>5</x:v>
      </x:c>
      <x:c r="H2266" s="6" t="str">
        <x:v>https://raw.githubusercontent.com/Mar-7th/StarRailRes/dbe8cdfcfb0bf657b9fe1cf92d5537f118ccb487/index_new/cn/light_cone_promotions.json</x:v>
      </x:c>
    </x:row>
    <x:row r="2267" ht="20" customHeight="1">
      <x:c r="A2267" s="6" t="str">
        <x:v>光锥突破</x:v>
      </x:c>
      <x:c r="B2267" s="6" t="str">
        <x:v>21015</x:v>
      </x:c>
      <x:c r="C2267" s="6" t="n">
        <x:v>5</x:v>
      </x:c>
      <x:c r="D2267" s="6" t="n">
        <x:v>6</x:v>
      </x:c>
      <x:c r="E2267" s="7" t="str">
        <x:v>2</x:v>
      </x:c>
      <x:c r="F2267" s="7" t="str">
        <x:v>信用点</x:v>
      </x:c>
      <x:c r="G2267" s="6" t="n">
        <x:v>160000</x:v>
      </x:c>
      <x:c r="H2267" s="6" t="str">
        <x:v>https://raw.githubusercontent.com/Mar-7th/StarRailRes/dbe8cdfcfb0bf657b9fe1cf92d5537f118ccb487/index_new/cn/light_cone_promotions.json</x:v>
      </x:c>
    </x:row>
    <x:row r="2268" ht="20" customHeight="1">
      <x:c r="A2268" s="6" t="str">
        <x:v>光锥突破</x:v>
      </x:c>
      <x:c r="B2268" s="6" t="str">
        <x:v>21015</x:v>
      </x:c>
      <x:c r="C2268" s="6" t="n">
        <x:v>5</x:v>
      </x:c>
      <x:c r="D2268" s="6" t="n">
        <x:v>6</x:v>
      </x:c>
      <x:c r="E2268" s="7" t="str">
        <x:v>110153</x:v>
      </x:c>
      <x:c r="F2268" s="7" t="str">
        <x:v>沉沦黑曜</x:v>
      </x:c>
      <x:c r="G2268" s="6" t="n">
        <x:v>8</x:v>
      </x:c>
      <x:c r="H2268" s="6" t="str">
        <x:v>https://raw.githubusercontent.com/Mar-7th/StarRailRes/dbe8cdfcfb0bf657b9fe1cf92d5537f118ccb487/index_new/cn/light_cone_promotions.json</x:v>
      </x:c>
    </x:row>
    <x:row r="2269" ht="20" customHeight="1">
      <x:c r="A2269" s="6" t="str">
        <x:v>光锥突破</x:v>
      </x:c>
      <x:c r="B2269" s="6" t="str">
        <x:v>21015</x:v>
      </x:c>
      <x:c r="C2269" s="6" t="n">
        <x:v>5</x:v>
      </x:c>
      <x:c r="D2269" s="6" t="n">
        <x:v>6</x:v>
      </x:c>
      <x:c r="E2269" s="7" t="str">
        <x:v>113013</x:v>
      </x:c>
      <x:c r="F2269" s="7" t="str">
        <x:v>工造浑心</x:v>
      </x:c>
      <x:c r="G2269" s="6" t="n">
        <x:v>7</x:v>
      </x:c>
      <x:c r="H2269" s="6" t="str">
        <x:v>https://raw.githubusercontent.com/Mar-7th/StarRailRes/dbe8cdfcfb0bf657b9fe1cf92d5537f118ccb487/index_new/cn/light_cone_promotions.json</x:v>
      </x:c>
    </x:row>
    <x:row r="2270" ht="20" customHeight="1">
      <x:c r="A2270" s="6" t="str">
        <x:v>光锥突破</x:v>
      </x:c>
      <x:c r="B2270" s="6" t="str">
        <x:v>21016</x:v>
      </x:c>
      <x:c r="C2270" s="6" t="n">
        <x:v>0</x:v>
      </x:c>
      <x:c r="D2270" s="6" t="n">
        <x:v>1</x:v>
      </x:c>
      <x:c r="E2270" s="7" t="str">
        <x:v>2</x:v>
      </x:c>
      <x:c r="F2270" s="7" t="str">
        <x:v>信用点</x:v>
      </x:c>
      <x:c r="G2270" s="6" t="n">
        <x:v>4000</x:v>
      </x:c>
      <x:c r="H2270" s="6" t="str">
        <x:v>https://raw.githubusercontent.com/Mar-7th/StarRailRes/dbe8cdfcfb0bf657b9fe1cf92d5537f118ccb487/index_new/cn/light_cone_promotions.json</x:v>
      </x:c>
    </x:row>
    <x:row r="2271" ht="20" customHeight="1">
      <x:c r="A2271" s="6" t="str">
        <x:v>光锥突破</x:v>
      </x:c>
      <x:c r="B2271" s="6" t="str">
        <x:v>21016</x:v>
      </x:c>
      <x:c r="C2271" s="6" t="n">
        <x:v>0</x:v>
      </x:c>
      <x:c r="D2271" s="6" t="n">
        <x:v>1</x:v>
      </x:c>
      <x:c r="E2271" s="7" t="str">
        <x:v>113001</x:v>
      </x:c>
      <x:c r="F2271" s="7" t="str">
        <x:v>永寿幼芽</x:v>
      </x:c>
      <x:c r="G2271" s="6" t="n">
        <x:v>5</x:v>
      </x:c>
      <x:c r="H2271" s="6" t="str">
        <x:v>https://raw.githubusercontent.com/Mar-7th/StarRailRes/dbe8cdfcfb0bf657b9fe1cf92d5537f118ccb487/index_new/cn/light_cone_promotions.json</x:v>
      </x:c>
    </x:row>
    <x:row r="2272" ht="20" customHeight="1">
      <x:c r="A2272" s="6" t="str">
        <x:v>光锥突破</x:v>
      </x:c>
      <x:c r="B2272" s="6" t="str">
        <x:v>21016</x:v>
      </x:c>
      <x:c r="C2272" s="6" t="n">
        <x:v>1</x:v>
      </x:c>
      <x:c r="D2272" s="6" t="n">
        <x:v>2</x:v>
      </x:c>
      <x:c r="E2272" s="7" t="str">
        <x:v>2</x:v>
      </x:c>
      <x:c r="F2272" s="7" t="str">
        <x:v>信用点</x:v>
      </x:c>
      <x:c r="G2272" s="6" t="n">
        <x:v>8000</x:v>
      </x:c>
      <x:c r="H2272" s="6" t="str">
        <x:v>https://raw.githubusercontent.com/Mar-7th/StarRailRes/dbe8cdfcfb0bf657b9fe1cf92d5537f118ccb487/index_new/cn/light_cone_promotions.json</x:v>
      </x:c>
    </x:row>
    <x:row r="2273" ht="20" customHeight="1">
      <x:c r="A2273" s="6" t="str">
        <x:v>光锥突破</x:v>
      </x:c>
      <x:c r="B2273" s="6" t="str">
        <x:v>21016</x:v>
      </x:c>
      <x:c r="C2273" s="6" t="n">
        <x:v>1</x:v>
      </x:c>
      <x:c r="D2273" s="6" t="n">
        <x:v>2</x:v>
      </x:c>
      <x:c r="E2273" s="7" t="str">
        <x:v>110141</x:v>
      </x:c>
      <x:c r="F2273" s="7" t="str">
        <x:v>青铜的执着</x:v>
      </x:c>
      <x:c r="G2273" s="6" t="n">
        <x:v>3</x:v>
      </x:c>
      <x:c r="H2273" s="6" t="str">
        <x:v>https://raw.githubusercontent.com/Mar-7th/StarRailRes/dbe8cdfcfb0bf657b9fe1cf92d5537f118ccb487/index_new/cn/light_cone_promotions.json</x:v>
      </x:c>
    </x:row>
    <x:row r="2274" ht="20" customHeight="1">
      <x:c r="A2274" s="6" t="str">
        <x:v>光锥突破</x:v>
      </x:c>
      <x:c r="B2274" s="6" t="str">
        <x:v>21016</x:v>
      </x:c>
      <x:c r="C2274" s="6" t="n">
        <x:v>1</x:v>
      </x:c>
      <x:c r="D2274" s="6" t="n">
        <x:v>2</x:v>
      </x:c>
      <x:c r="E2274" s="7" t="str">
        <x:v>113001</x:v>
      </x:c>
      <x:c r="F2274" s="7" t="str">
        <x:v>永寿幼芽</x:v>
      </x:c>
      <x:c r="G2274" s="6" t="n">
        <x:v>10</x:v>
      </x:c>
      <x:c r="H2274" s="6" t="str">
        <x:v>https://raw.githubusercontent.com/Mar-7th/StarRailRes/dbe8cdfcfb0bf657b9fe1cf92d5537f118ccb487/index_new/cn/light_cone_promotions.json</x:v>
      </x:c>
    </x:row>
    <x:row r="2275" ht="20" customHeight="1">
      <x:c r="A2275" s="6" t="str">
        <x:v>光锥突破</x:v>
      </x:c>
      <x:c r="B2275" s="6" t="str">
        <x:v>21016</x:v>
      </x:c>
      <x:c r="C2275" s="6" t="n">
        <x:v>2</x:v>
      </x:c>
      <x:c r="D2275" s="6" t="n">
        <x:v>3</x:v>
      </x:c>
      <x:c r="E2275" s="7" t="str">
        <x:v>2</x:v>
      </x:c>
      <x:c r="F2275" s="7" t="str">
        <x:v>信用点</x:v>
      </x:c>
      <x:c r="G2275" s="6" t="n">
        <x:v>16000</x:v>
      </x:c>
      <x:c r="H2275" s="6" t="str">
        <x:v>https://raw.githubusercontent.com/Mar-7th/StarRailRes/dbe8cdfcfb0bf657b9fe1cf92d5537f118ccb487/index_new/cn/light_cone_promotions.json</x:v>
      </x:c>
    </x:row>
    <x:row r="2276" ht="20" customHeight="1">
      <x:c r="A2276" s="6" t="str">
        <x:v>光锥突破</x:v>
      </x:c>
      <x:c r="B2276" s="6" t="str">
        <x:v>21016</x:v>
      </x:c>
      <x:c r="C2276" s="6" t="n">
        <x:v>2</x:v>
      </x:c>
      <x:c r="D2276" s="6" t="n">
        <x:v>3</x:v>
      </x:c>
      <x:c r="E2276" s="7" t="str">
        <x:v>110142</x:v>
      </x:c>
      <x:c r="F2276" s="7" t="str">
        <x:v>寒铁的誓言</x:v>
      </x:c>
      <x:c r="G2276" s="6" t="n">
        <x:v>3</x:v>
      </x:c>
      <x:c r="H2276" s="6" t="str">
        <x:v>https://raw.githubusercontent.com/Mar-7th/StarRailRes/dbe8cdfcfb0bf657b9fe1cf92d5537f118ccb487/index_new/cn/light_cone_promotions.json</x:v>
      </x:c>
    </x:row>
    <x:row r="2277" ht="20" customHeight="1">
      <x:c r="A2277" s="6" t="str">
        <x:v>光锥突破</x:v>
      </x:c>
      <x:c r="B2277" s="6" t="str">
        <x:v>21016</x:v>
      </x:c>
      <x:c r="C2277" s="6" t="n">
        <x:v>2</x:v>
      </x:c>
      <x:c r="D2277" s="6" t="n">
        <x:v>3</x:v>
      </x:c>
      <x:c r="E2277" s="7" t="str">
        <x:v>113002</x:v>
      </x:c>
      <x:c r="F2277" s="7" t="str">
        <x:v>永寿天华</x:v>
      </x:c>
      <x:c r="G2277" s="6" t="n">
        <x:v>6</x:v>
      </x:c>
      <x:c r="H2277" s="6" t="str">
        <x:v>https://raw.githubusercontent.com/Mar-7th/StarRailRes/dbe8cdfcfb0bf657b9fe1cf92d5537f118ccb487/index_new/cn/light_cone_promotions.json</x:v>
      </x:c>
    </x:row>
    <x:row r="2278" ht="20" customHeight="1">
      <x:c r="A2278" s="6" t="str">
        <x:v>光锥突破</x:v>
      </x:c>
      <x:c r="B2278" s="6" t="str">
        <x:v>21016</x:v>
      </x:c>
      <x:c r="C2278" s="6" t="n">
        <x:v>3</x:v>
      </x:c>
      <x:c r="D2278" s="6" t="n">
        <x:v>4</x:v>
      </x:c>
      <x:c r="E2278" s="7" t="str">
        <x:v>2</x:v>
      </x:c>
      <x:c r="F2278" s="7" t="str">
        <x:v>信用点</x:v>
      </x:c>
      <x:c r="G2278" s="6" t="n">
        <x:v>40000</x:v>
      </x:c>
      <x:c r="H2278" s="6" t="str">
        <x:v>https://raw.githubusercontent.com/Mar-7th/StarRailRes/dbe8cdfcfb0bf657b9fe1cf92d5537f118ccb487/index_new/cn/light_cone_promotions.json</x:v>
      </x:c>
    </x:row>
    <x:row r="2279" ht="20" customHeight="1">
      <x:c r="A2279" s="6" t="str">
        <x:v>光锥突破</x:v>
      </x:c>
      <x:c r="B2279" s="6" t="str">
        <x:v>21016</x:v>
      </x:c>
      <x:c r="C2279" s="6" t="n">
        <x:v>3</x:v>
      </x:c>
      <x:c r="D2279" s="6" t="n">
        <x:v>4</x:v>
      </x:c>
      <x:c r="E2279" s="7" t="str">
        <x:v>110142</x:v>
      </x:c>
      <x:c r="F2279" s="7" t="str">
        <x:v>寒铁的誓言</x:v>
      </x:c>
      <x:c r="G2279" s="6" t="n">
        <x:v>6</x:v>
      </x:c>
      <x:c r="H2279" s="6" t="str">
        <x:v>https://raw.githubusercontent.com/Mar-7th/StarRailRes/dbe8cdfcfb0bf657b9fe1cf92d5537f118ccb487/index_new/cn/light_cone_promotions.json</x:v>
      </x:c>
    </x:row>
    <x:row r="2280" ht="20" customHeight="1">
      <x:c r="A2280" s="6" t="str">
        <x:v>光锥突破</x:v>
      </x:c>
      <x:c r="B2280" s="6" t="str">
        <x:v>21016</x:v>
      </x:c>
      <x:c r="C2280" s="6" t="n">
        <x:v>3</x:v>
      </x:c>
      <x:c r="D2280" s="6" t="n">
        <x:v>4</x:v>
      </x:c>
      <x:c r="E2280" s="7" t="str">
        <x:v>113002</x:v>
      </x:c>
      <x:c r="F2280" s="7" t="str">
        <x:v>永寿天华</x:v>
      </x:c>
      <x:c r="G2280" s="6" t="n">
        <x:v>9</x:v>
      </x:c>
      <x:c r="H2280" s="6" t="str">
        <x:v>https://raw.githubusercontent.com/Mar-7th/StarRailRes/dbe8cdfcfb0bf657b9fe1cf92d5537f118ccb487/index_new/cn/light_cone_promotions.json</x:v>
      </x:c>
    </x:row>
    <x:row r="2281" ht="20" customHeight="1">
      <x:c r="A2281" s="6" t="str">
        <x:v>光锥突破</x:v>
      </x:c>
      <x:c r="B2281" s="6" t="str">
        <x:v>21016</x:v>
      </x:c>
      <x:c r="C2281" s="6" t="n">
        <x:v>4</x:v>
      </x:c>
      <x:c r="D2281" s="6" t="n">
        <x:v>5</x:v>
      </x:c>
      <x:c r="E2281" s="7" t="str">
        <x:v>2</x:v>
      </x:c>
      <x:c r="F2281" s="7" t="str">
        <x:v>信用点</x:v>
      </x:c>
      <x:c r="G2281" s="6" t="n">
        <x:v>80000</x:v>
      </x:c>
      <x:c r="H2281" s="6" t="str">
        <x:v>https://raw.githubusercontent.com/Mar-7th/StarRailRes/dbe8cdfcfb0bf657b9fe1cf92d5537f118ccb487/index_new/cn/light_cone_promotions.json</x:v>
      </x:c>
    </x:row>
    <x:row r="2282" ht="20" customHeight="1">
      <x:c r="A2282" s="6" t="str">
        <x:v>光锥突破</x:v>
      </x:c>
      <x:c r="B2282" s="6" t="str">
        <x:v>21016</x:v>
      </x:c>
      <x:c r="C2282" s="6" t="n">
        <x:v>4</x:v>
      </x:c>
      <x:c r="D2282" s="6" t="n">
        <x:v>5</x:v>
      </x:c>
      <x:c r="E2282" s="7" t="str">
        <x:v>110143</x:v>
      </x:c>
      <x:c r="F2282" s="7" t="str">
        <x:v>琥珀的坚守</x:v>
      </x:c>
      <x:c r="G2282" s="6" t="n">
        <x:v>4</x:v>
      </x:c>
      <x:c r="H2282" s="6" t="str">
        <x:v>https://raw.githubusercontent.com/Mar-7th/StarRailRes/dbe8cdfcfb0bf657b9fe1cf92d5537f118ccb487/index_new/cn/light_cone_promotions.json</x:v>
      </x:c>
    </x:row>
    <x:row r="2283" ht="20" customHeight="1">
      <x:c r="A2283" s="6" t="str">
        <x:v>光锥突破</x:v>
      </x:c>
      <x:c r="B2283" s="6" t="str">
        <x:v>21016</x:v>
      </x:c>
      <x:c r="C2283" s="6" t="n">
        <x:v>4</x:v>
      </x:c>
      <x:c r="D2283" s="6" t="n">
        <x:v>5</x:v>
      </x:c>
      <x:c r="E2283" s="7" t="str">
        <x:v>113003</x:v>
      </x:c>
      <x:c r="F2283" s="7" t="str">
        <x:v>永寿荣枝</x:v>
      </x:c>
      <x:c r="G2283" s="6" t="n">
        <x:v>5</x:v>
      </x:c>
      <x:c r="H2283" s="6" t="str">
        <x:v>https://raw.githubusercontent.com/Mar-7th/StarRailRes/dbe8cdfcfb0bf657b9fe1cf92d5537f118ccb487/index_new/cn/light_cone_promotions.json</x:v>
      </x:c>
    </x:row>
    <x:row r="2284" ht="20" customHeight="1">
      <x:c r="A2284" s="6" t="str">
        <x:v>光锥突破</x:v>
      </x:c>
      <x:c r="B2284" s="6" t="str">
        <x:v>21016</x:v>
      </x:c>
      <x:c r="C2284" s="6" t="n">
        <x:v>5</x:v>
      </x:c>
      <x:c r="D2284" s="6" t="n">
        <x:v>6</x:v>
      </x:c>
      <x:c r="E2284" s="7" t="str">
        <x:v>2</x:v>
      </x:c>
      <x:c r="F2284" s="7" t="str">
        <x:v>信用点</x:v>
      </x:c>
      <x:c r="G2284" s="6" t="n">
        <x:v>160000</x:v>
      </x:c>
      <x:c r="H2284" s="6" t="str">
        <x:v>https://raw.githubusercontent.com/Mar-7th/StarRailRes/dbe8cdfcfb0bf657b9fe1cf92d5537f118ccb487/index_new/cn/light_cone_promotions.json</x:v>
      </x:c>
    </x:row>
    <x:row r="2285" ht="20" customHeight="1">
      <x:c r="A2285" s="6" t="str">
        <x:v>光锥突破</x:v>
      </x:c>
      <x:c r="B2285" s="6" t="str">
        <x:v>21016</x:v>
      </x:c>
      <x:c r="C2285" s="6" t="n">
        <x:v>5</x:v>
      </x:c>
      <x:c r="D2285" s="6" t="n">
        <x:v>6</x:v>
      </x:c>
      <x:c r="E2285" s="7" t="str">
        <x:v>110143</x:v>
      </x:c>
      <x:c r="F2285" s="7" t="str">
        <x:v>琥珀的坚守</x:v>
      </x:c>
      <x:c r="G2285" s="6" t="n">
        <x:v>8</x:v>
      </x:c>
      <x:c r="H2285" s="6" t="str">
        <x:v>https://raw.githubusercontent.com/Mar-7th/StarRailRes/dbe8cdfcfb0bf657b9fe1cf92d5537f118ccb487/index_new/cn/light_cone_promotions.json</x:v>
      </x:c>
    </x:row>
    <x:row r="2286" ht="20" customHeight="1">
      <x:c r="A2286" s="6" t="str">
        <x:v>光锥突破</x:v>
      </x:c>
      <x:c r="B2286" s="6" t="str">
        <x:v>21016</x:v>
      </x:c>
      <x:c r="C2286" s="6" t="n">
        <x:v>5</x:v>
      </x:c>
      <x:c r="D2286" s="6" t="n">
        <x:v>6</x:v>
      </x:c>
      <x:c r="E2286" s="7" t="str">
        <x:v>113003</x:v>
      </x:c>
      <x:c r="F2286" s="7" t="str">
        <x:v>永寿荣枝</x:v>
      </x:c>
      <x:c r="G2286" s="6" t="n">
        <x:v>7</x:v>
      </x:c>
      <x:c r="H2286" s="6" t="str">
        <x:v>https://raw.githubusercontent.com/Mar-7th/StarRailRes/dbe8cdfcfb0bf657b9fe1cf92d5537f118ccb487/index_new/cn/light_cone_promotions.json</x:v>
      </x:c>
    </x:row>
    <x:row r="2287" ht="20" customHeight="1">
      <x:c r="A2287" s="6" t="str">
        <x:v>光锥突破</x:v>
      </x:c>
      <x:c r="B2287" s="6" t="str">
        <x:v>21017</x:v>
      </x:c>
      <x:c r="C2287" s="6" t="n">
        <x:v>0</x:v>
      </x:c>
      <x:c r="D2287" s="6" t="n">
        <x:v>1</x:v>
      </x:c>
      <x:c r="E2287" s="7" t="str">
        <x:v>2</x:v>
      </x:c>
      <x:c r="F2287" s="7" t="str">
        <x:v>信用点</x:v>
      </x:c>
      <x:c r="G2287" s="6" t="n">
        <x:v>4000</x:v>
      </x:c>
      <x:c r="H2287" s="6" t="str">
        <x:v>https://raw.githubusercontent.com/Mar-7th/StarRailRes/dbe8cdfcfb0bf657b9fe1cf92d5537f118ccb487/index_new/cn/light_cone_promotions.json</x:v>
      </x:c>
    </x:row>
    <x:row r="2288" ht="20" customHeight="1">
      <x:c r="A2288" s="6" t="str">
        <x:v>光锥突破</x:v>
      </x:c>
      <x:c r="B2288" s="6" t="str">
        <x:v>21017</x:v>
      </x:c>
      <x:c r="C2288" s="6" t="n">
        <x:v>0</x:v>
      </x:c>
      <x:c r="D2288" s="6" t="n">
        <x:v>1</x:v>
      </x:c>
      <x:c r="E2288" s="7" t="str">
        <x:v>113011</x:v>
      </x:c>
      <x:c r="F2288" s="7" t="str">
        <x:v>工造机杼</x:v>
      </x:c>
      <x:c r="G2288" s="6" t="n">
        <x:v>5</x:v>
      </x:c>
      <x:c r="H2288" s="6" t="str">
        <x:v>https://raw.githubusercontent.com/Mar-7th/StarRailRes/dbe8cdfcfb0bf657b9fe1cf92d5537f118ccb487/index_new/cn/light_cone_promotions.json</x:v>
      </x:c>
    </x:row>
    <x:row r="2289" ht="20" customHeight="1">
      <x:c r="A2289" s="6" t="str">
        <x:v>光锥突破</x:v>
      </x:c>
      <x:c r="B2289" s="6" t="str">
        <x:v>21017</x:v>
      </x:c>
      <x:c r="C2289" s="6" t="n">
        <x:v>1</x:v>
      </x:c>
      <x:c r="D2289" s="6" t="n">
        <x:v>2</x:v>
      </x:c>
      <x:c r="E2289" s="7" t="str">
        <x:v>2</x:v>
      </x:c>
      <x:c r="F2289" s="7" t="str">
        <x:v>信用点</x:v>
      </x:c>
      <x:c r="G2289" s="6" t="n">
        <x:v>8000</x:v>
      </x:c>
      <x:c r="H2289" s="6" t="str">
        <x:v>https://raw.githubusercontent.com/Mar-7th/StarRailRes/dbe8cdfcfb0bf657b9fe1cf92d5537f118ccb487/index_new/cn/light_cone_promotions.json</x:v>
      </x:c>
    </x:row>
    <x:row r="2290" ht="20" customHeight="1">
      <x:c r="A2290" s="6" t="str">
        <x:v>光锥突破</x:v>
      </x:c>
      <x:c r="B2290" s="6" t="str">
        <x:v>21017</x:v>
      </x:c>
      <x:c r="C2290" s="6" t="n">
        <x:v>1</x:v>
      </x:c>
      <x:c r="D2290" s="6" t="n">
        <x:v>2</x:v>
      </x:c>
      <x:c r="E2290" s="7" t="str">
        <x:v>110121</x:v>
      </x:c>
      <x:c r="F2290" s="7" t="str">
        <x:v>猎兽之矢</x:v>
      </x:c>
      <x:c r="G2290" s="6" t="n">
        <x:v>3</x:v>
      </x:c>
      <x:c r="H2290" s="6" t="str">
        <x:v>https://raw.githubusercontent.com/Mar-7th/StarRailRes/dbe8cdfcfb0bf657b9fe1cf92d5537f118ccb487/index_new/cn/light_cone_promotions.json</x:v>
      </x:c>
    </x:row>
    <x:row r="2291" ht="20" customHeight="1">
      <x:c r="A2291" s="6" t="str">
        <x:v>光锥突破</x:v>
      </x:c>
      <x:c r="B2291" s="6" t="str">
        <x:v>21017</x:v>
      </x:c>
      <x:c r="C2291" s="6" t="n">
        <x:v>1</x:v>
      </x:c>
      <x:c r="D2291" s="6" t="n">
        <x:v>2</x:v>
      </x:c>
      <x:c r="E2291" s="7" t="str">
        <x:v>113011</x:v>
      </x:c>
      <x:c r="F2291" s="7" t="str">
        <x:v>工造机杼</x:v>
      </x:c>
      <x:c r="G2291" s="6" t="n">
        <x:v>10</x:v>
      </x:c>
      <x:c r="H2291" s="6" t="str">
        <x:v>https://raw.githubusercontent.com/Mar-7th/StarRailRes/dbe8cdfcfb0bf657b9fe1cf92d5537f118ccb487/index_new/cn/light_cone_promotions.json</x:v>
      </x:c>
    </x:row>
    <x:row r="2292" ht="20" customHeight="1">
      <x:c r="A2292" s="6" t="str">
        <x:v>光锥突破</x:v>
      </x:c>
      <x:c r="B2292" s="6" t="str">
        <x:v>21017</x:v>
      </x:c>
      <x:c r="C2292" s="6" t="n">
        <x:v>2</x:v>
      </x:c>
      <x:c r="D2292" s="6" t="n">
        <x:v>3</x:v>
      </x:c>
      <x:c r="E2292" s="7" t="str">
        <x:v>2</x:v>
      </x:c>
      <x:c r="F2292" s="7" t="str">
        <x:v>信用点</x:v>
      </x:c>
      <x:c r="G2292" s="6" t="n">
        <x:v>16000</x:v>
      </x:c>
      <x:c r="H2292" s="6" t="str">
        <x:v>https://raw.githubusercontent.com/Mar-7th/StarRailRes/dbe8cdfcfb0bf657b9fe1cf92d5537f118ccb487/index_new/cn/light_cone_promotions.json</x:v>
      </x:c>
    </x:row>
    <x:row r="2293" ht="20" customHeight="1">
      <x:c r="A2293" s="6" t="str">
        <x:v>光锥突破</x:v>
      </x:c>
      <x:c r="B2293" s="6" t="str">
        <x:v>21017</x:v>
      </x:c>
      <x:c r="C2293" s="6" t="n">
        <x:v>2</x:v>
      </x:c>
      <x:c r="D2293" s="6" t="n">
        <x:v>3</x:v>
      </x:c>
      <x:c r="E2293" s="7" t="str">
        <x:v>110122</x:v>
      </x:c>
      <x:c r="F2293" s="7" t="str">
        <x:v>屠魔之矢</x:v>
      </x:c>
      <x:c r="G2293" s="6" t="n">
        <x:v>3</x:v>
      </x:c>
      <x:c r="H2293" s="6" t="str">
        <x:v>https://raw.githubusercontent.com/Mar-7th/StarRailRes/dbe8cdfcfb0bf657b9fe1cf92d5537f118ccb487/index_new/cn/light_cone_promotions.json</x:v>
      </x:c>
    </x:row>
    <x:row r="2294" ht="20" customHeight="1">
      <x:c r="A2294" s="6" t="str">
        <x:v>光锥突破</x:v>
      </x:c>
      <x:c r="B2294" s="6" t="str">
        <x:v>21017</x:v>
      </x:c>
      <x:c r="C2294" s="6" t="n">
        <x:v>2</x:v>
      </x:c>
      <x:c r="D2294" s="6" t="n">
        <x:v>3</x:v>
      </x:c>
      <x:c r="E2294" s="7" t="str">
        <x:v>113012</x:v>
      </x:c>
      <x:c r="F2294" s="7" t="str">
        <x:v>工造迴轮</x:v>
      </x:c>
      <x:c r="G2294" s="6" t="n">
        <x:v>6</x:v>
      </x:c>
      <x:c r="H2294" s="6" t="str">
        <x:v>https://raw.githubusercontent.com/Mar-7th/StarRailRes/dbe8cdfcfb0bf657b9fe1cf92d5537f118ccb487/index_new/cn/light_cone_promotions.json</x:v>
      </x:c>
    </x:row>
    <x:row r="2295" ht="20" customHeight="1">
      <x:c r="A2295" s="6" t="str">
        <x:v>光锥突破</x:v>
      </x:c>
      <x:c r="B2295" s="6" t="str">
        <x:v>21017</x:v>
      </x:c>
      <x:c r="C2295" s="6" t="n">
        <x:v>3</x:v>
      </x:c>
      <x:c r="D2295" s="6" t="n">
        <x:v>4</x:v>
      </x:c>
      <x:c r="E2295" s="7" t="str">
        <x:v>2</x:v>
      </x:c>
      <x:c r="F2295" s="7" t="str">
        <x:v>信用点</x:v>
      </x:c>
      <x:c r="G2295" s="6" t="n">
        <x:v>40000</x:v>
      </x:c>
      <x:c r="H2295" s="6" t="str">
        <x:v>https://raw.githubusercontent.com/Mar-7th/StarRailRes/dbe8cdfcfb0bf657b9fe1cf92d5537f118ccb487/index_new/cn/light_cone_promotions.json</x:v>
      </x:c>
    </x:row>
    <x:row r="2296" ht="20" customHeight="1">
      <x:c r="A2296" s="6" t="str">
        <x:v>光锥突破</x:v>
      </x:c>
      <x:c r="B2296" s="6" t="str">
        <x:v>21017</x:v>
      </x:c>
      <x:c r="C2296" s="6" t="n">
        <x:v>3</x:v>
      </x:c>
      <x:c r="D2296" s="6" t="n">
        <x:v>4</x:v>
      </x:c>
      <x:c r="E2296" s="7" t="str">
        <x:v>110122</x:v>
      </x:c>
      <x:c r="F2296" s="7" t="str">
        <x:v>屠魔之矢</x:v>
      </x:c>
      <x:c r="G2296" s="6" t="n">
        <x:v>6</x:v>
      </x:c>
      <x:c r="H2296" s="6" t="str">
        <x:v>https://raw.githubusercontent.com/Mar-7th/StarRailRes/dbe8cdfcfb0bf657b9fe1cf92d5537f118ccb487/index_new/cn/light_cone_promotions.json</x:v>
      </x:c>
    </x:row>
    <x:row r="2297" ht="20" customHeight="1">
      <x:c r="A2297" s="6" t="str">
        <x:v>光锥突破</x:v>
      </x:c>
      <x:c r="B2297" s="6" t="str">
        <x:v>21017</x:v>
      </x:c>
      <x:c r="C2297" s="6" t="n">
        <x:v>3</x:v>
      </x:c>
      <x:c r="D2297" s="6" t="n">
        <x:v>4</x:v>
      </x:c>
      <x:c r="E2297" s="7" t="str">
        <x:v>113012</x:v>
      </x:c>
      <x:c r="F2297" s="7" t="str">
        <x:v>工造迴轮</x:v>
      </x:c>
      <x:c r="G2297" s="6" t="n">
        <x:v>9</x:v>
      </x:c>
      <x:c r="H2297" s="6" t="str">
        <x:v>https://raw.githubusercontent.com/Mar-7th/StarRailRes/dbe8cdfcfb0bf657b9fe1cf92d5537f118ccb487/index_new/cn/light_cone_promotions.json</x:v>
      </x:c>
    </x:row>
    <x:row r="2298" ht="20" customHeight="1">
      <x:c r="A2298" s="6" t="str">
        <x:v>光锥突破</x:v>
      </x:c>
      <x:c r="B2298" s="6" t="str">
        <x:v>21017</x:v>
      </x:c>
      <x:c r="C2298" s="6" t="n">
        <x:v>4</x:v>
      </x:c>
      <x:c r="D2298" s="6" t="n">
        <x:v>5</x:v>
      </x:c>
      <x:c r="E2298" s="7" t="str">
        <x:v>2</x:v>
      </x:c>
      <x:c r="F2298" s="7" t="str">
        <x:v>信用点</x:v>
      </x:c>
      <x:c r="G2298" s="6" t="n">
        <x:v>80000</x:v>
      </x:c>
      <x:c r="H2298" s="6" t="str">
        <x:v>https://raw.githubusercontent.com/Mar-7th/StarRailRes/dbe8cdfcfb0bf657b9fe1cf92d5537f118ccb487/index_new/cn/light_cone_promotions.json</x:v>
      </x:c>
    </x:row>
    <x:row r="2299" ht="20" customHeight="1">
      <x:c r="A2299" s="6" t="str">
        <x:v>光锥突破</x:v>
      </x:c>
      <x:c r="B2299" s="6" t="str">
        <x:v>21017</x:v>
      </x:c>
      <x:c r="C2299" s="6" t="n">
        <x:v>4</x:v>
      </x:c>
      <x:c r="D2299" s="6" t="n">
        <x:v>5</x:v>
      </x:c>
      <x:c r="E2299" s="7" t="str">
        <x:v>110123</x:v>
      </x:c>
      <x:c r="F2299" s="7" t="str">
        <x:v>逐星之矢</x:v>
      </x:c>
      <x:c r="G2299" s="6" t="n">
        <x:v>4</x:v>
      </x:c>
      <x:c r="H2299" s="6" t="str">
        <x:v>https://raw.githubusercontent.com/Mar-7th/StarRailRes/dbe8cdfcfb0bf657b9fe1cf92d5537f118ccb487/index_new/cn/light_cone_promotions.json</x:v>
      </x:c>
    </x:row>
    <x:row r="2300" ht="20" customHeight="1">
      <x:c r="A2300" s="6" t="str">
        <x:v>光锥突破</x:v>
      </x:c>
      <x:c r="B2300" s="6" t="str">
        <x:v>21017</x:v>
      </x:c>
      <x:c r="C2300" s="6" t="n">
        <x:v>4</x:v>
      </x:c>
      <x:c r="D2300" s="6" t="n">
        <x:v>5</x:v>
      </x:c>
      <x:c r="E2300" s="7" t="str">
        <x:v>113013</x:v>
      </x:c>
      <x:c r="F2300" s="7" t="str">
        <x:v>工造浑心</x:v>
      </x:c>
      <x:c r="G2300" s="6" t="n">
        <x:v>5</x:v>
      </x:c>
      <x:c r="H2300" s="6" t="str">
        <x:v>https://raw.githubusercontent.com/Mar-7th/StarRailRes/dbe8cdfcfb0bf657b9fe1cf92d5537f118ccb487/index_new/cn/light_cone_promotions.json</x:v>
      </x:c>
    </x:row>
    <x:row r="2301" ht="20" customHeight="1">
      <x:c r="A2301" s="6" t="str">
        <x:v>光锥突破</x:v>
      </x:c>
      <x:c r="B2301" s="6" t="str">
        <x:v>21017</x:v>
      </x:c>
      <x:c r="C2301" s="6" t="n">
        <x:v>5</x:v>
      </x:c>
      <x:c r="D2301" s="6" t="n">
        <x:v>6</x:v>
      </x:c>
      <x:c r="E2301" s="7" t="str">
        <x:v>2</x:v>
      </x:c>
      <x:c r="F2301" s="7" t="str">
        <x:v>信用点</x:v>
      </x:c>
      <x:c r="G2301" s="6" t="n">
        <x:v>160000</x:v>
      </x:c>
      <x:c r="H2301" s="6" t="str">
        <x:v>https://raw.githubusercontent.com/Mar-7th/StarRailRes/dbe8cdfcfb0bf657b9fe1cf92d5537f118ccb487/index_new/cn/light_cone_promotions.json</x:v>
      </x:c>
    </x:row>
    <x:row r="2302" ht="20" customHeight="1">
      <x:c r="A2302" s="6" t="str">
        <x:v>光锥突破</x:v>
      </x:c>
      <x:c r="B2302" s="6" t="str">
        <x:v>21017</x:v>
      </x:c>
      <x:c r="C2302" s="6" t="n">
        <x:v>5</x:v>
      </x:c>
      <x:c r="D2302" s="6" t="n">
        <x:v>6</x:v>
      </x:c>
      <x:c r="E2302" s="7" t="str">
        <x:v>110123</x:v>
      </x:c>
      <x:c r="F2302" s="7" t="str">
        <x:v>逐星之矢</x:v>
      </x:c>
      <x:c r="G2302" s="6" t="n">
        <x:v>8</x:v>
      </x:c>
      <x:c r="H2302" s="6" t="str">
        <x:v>https://raw.githubusercontent.com/Mar-7th/StarRailRes/dbe8cdfcfb0bf657b9fe1cf92d5537f118ccb487/index_new/cn/light_cone_promotions.json</x:v>
      </x:c>
    </x:row>
    <x:row r="2303" ht="20" customHeight="1">
      <x:c r="A2303" s="6" t="str">
        <x:v>光锥突破</x:v>
      </x:c>
      <x:c r="B2303" s="6" t="str">
        <x:v>21017</x:v>
      </x:c>
      <x:c r="C2303" s="6" t="n">
        <x:v>5</x:v>
      </x:c>
      <x:c r="D2303" s="6" t="n">
        <x:v>6</x:v>
      </x:c>
      <x:c r="E2303" s="7" t="str">
        <x:v>113013</x:v>
      </x:c>
      <x:c r="F2303" s="7" t="str">
        <x:v>工造浑心</x:v>
      </x:c>
      <x:c r="G2303" s="6" t="n">
        <x:v>7</x:v>
      </x:c>
      <x:c r="H2303" s="6" t="str">
        <x:v>https://raw.githubusercontent.com/Mar-7th/StarRailRes/dbe8cdfcfb0bf657b9fe1cf92d5537f118ccb487/index_new/cn/light_cone_promotions.json</x:v>
      </x:c>
    </x:row>
    <x:row r="2304" ht="20" customHeight="1">
      <x:c r="A2304" s="6" t="str">
        <x:v>光锥突破</x:v>
      </x:c>
      <x:c r="B2304" s="6" t="str">
        <x:v>21018</x:v>
      </x:c>
      <x:c r="C2304" s="6" t="n">
        <x:v>0</x:v>
      </x:c>
      <x:c r="D2304" s="6" t="n">
        <x:v>1</x:v>
      </x:c>
      <x:c r="E2304" s="7" t="str">
        <x:v>2</x:v>
      </x:c>
      <x:c r="F2304" s="7" t="str">
        <x:v>信用点</x:v>
      </x:c>
      <x:c r="G2304" s="6" t="n">
        <x:v>4000</x:v>
      </x:c>
      <x:c r="H2304" s="6" t="str">
        <x:v>https://raw.githubusercontent.com/Mar-7th/StarRailRes/dbe8cdfcfb0bf657b9fe1cf92d5537f118ccb487/index_new/cn/light_cone_promotions.json</x:v>
      </x:c>
    </x:row>
    <x:row r="2305" ht="20" customHeight="1">
      <x:c r="A2305" s="6" t="str">
        <x:v>光锥突破</x:v>
      </x:c>
      <x:c r="B2305" s="6" t="str">
        <x:v>21018</x:v>
      </x:c>
      <x:c r="C2305" s="6" t="n">
        <x:v>0</x:v>
      </x:c>
      <x:c r="D2305" s="6" t="n">
        <x:v>1</x:v>
      </x:c>
      <x:c r="E2305" s="7" t="str">
        <x:v>113011</x:v>
      </x:c>
      <x:c r="F2305" s="7" t="str">
        <x:v>工造机杼</x:v>
      </x:c>
      <x:c r="G2305" s="6" t="n">
        <x:v>5</x:v>
      </x:c>
      <x:c r="H2305" s="6" t="str">
        <x:v>https://raw.githubusercontent.com/Mar-7th/StarRailRes/dbe8cdfcfb0bf657b9fe1cf92d5537f118ccb487/index_new/cn/light_cone_promotions.json</x:v>
      </x:c>
    </x:row>
    <x:row r="2306" ht="20" customHeight="1">
      <x:c r="A2306" s="6" t="str">
        <x:v>光锥突破</x:v>
      </x:c>
      <x:c r="B2306" s="6" t="str">
        <x:v>21018</x:v>
      </x:c>
      <x:c r="C2306" s="6" t="n">
        <x:v>1</x:v>
      </x:c>
      <x:c r="D2306" s="6" t="n">
        <x:v>2</x:v>
      </x:c>
      <x:c r="E2306" s="7" t="str">
        <x:v>2</x:v>
      </x:c>
      <x:c r="F2306" s="7" t="str">
        <x:v>信用点</x:v>
      </x:c>
      <x:c r="G2306" s="6" t="n">
        <x:v>8000</x:v>
      </x:c>
      <x:c r="H2306" s="6" t="str">
        <x:v>https://raw.githubusercontent.com/Mar-7th/StarRailRes/dbe8cdfcfb0bf657b9fe1cf92d5537f118ccb487/index_new/cn/light_cone_promotions.json</x:v>
      </x:c>
    </x:row>
    <x:row r="2307" ht="20" customHeight="1">
      <x:c r="A2307" s="6" t="str">
        <x:v>光锥突破</x:v>
      </x:c>
      <x:c r="B2307" s="6" t="str">
        <x:v>21018</x:v>
      </x:c>
      <x:c r="C2307" s="6" t="n">
        <x:v>1</x:v>
      </x:c>
      <x:c r="D2307" s="6" t="n">
        <x:v>2</x:v>
      </x:c>
      <x:c r="E2307" s="7" t="str">
        <x:v>110161</x:v>
      </x:c>
      <x:c r="F2307" s="7" t="str">
        <x:v>谐乐小调</x:v>
      </x:c>
      <x:c r="G2307" s="6" t="n">
        <x:v>3</x:v>
      </x:c>
      <x:c r="H2307" s="6" t="str">
        <x:v>https://raw.githubusercontent.com/Mar-7th/StarRailRes/dbe8cdfcfb0bf657b9fe1cf92d5537f118ccb487/index_new/cn/light_cone_promotions.json</x:v>
      </x:c>
    </x:row>
    <x:row r="2308" ht="20" customHeight="1">
      <x:c r="A2308" s="6" t="str">
        <x:v>光锥突破</x:v>
      </x:c>
      <x:c r="B2308" s="6" t="str">
        <x:v>21018</x:v>
      </x:c>
      <x:c r="C2308" s="6" t="n">
        <x:v>1</x:v>
      </x:c>
      <x:c r="D2308" s="6" t="n">
        <x:v>2</x:v>
      </x:c>
      <x:c r="E2308" s="7" t="str">
        <x:v>113011</x:v>
      </x:c>
      <x:c r="F2308" s="7" t="str">
        <x:v>工造机杼</x:v>
      </x:c>
      <x:c r="G2308" s="6" t="n">
        <x:v>10</x:v>
      </x:c>
      <x:c r="H2308" s="6" t="str">
        <x:v>https://raw.githubusercontent.com/Mar-7th/StarRailRes/dbe8cdfcfb0bf657b9fe1cf92d5537f118ccb487/index_new/cn/light_cone_promotions.json</x:v>
      </x:c>
    </x:row>
    <x:row r="2309" ht="20" customHeight="1">
      <x:c r="A2309" s="6" t="str">
        <x:v>光锥突破</x:v>
      </x:c>
      <x:c r="B2309" s="6" t="str">
        <x:v>21018</x:v>
      </x:c>
      <x:c r="C2309" s="6" t="n">
        <x:v>2</x:v>
      </x:c>
      <x:c r="D2309" s="6" t="n">
        <x:v>3</x:v>
      </x:c>
      <x:c r="E2309" s="7" t="str">
        <x:v>2</x:v>
      </x:c>
      <x:c r="F2309" s="7" t="str">
        <x:v>信用点</x:v>
      </x:c>
      <x:c r="G2309" s="6" t="n">
        <x:v>16000</x:v>
      </x:c>
      <x:c r="H2309" s="6" t="str">
        <x:v>https://raw.githubusercontent.com/Mar-7th/StarRailRes/dbe8cdfcfb0bf657b9fe1cf92d5537f118ccb487/index_new/cn/light_cone_promotions.json</x:v>
      </x:c>
    </x:row>
    <x:row r="2310" ht="20" customHeight="1">
      <x:c r="A2310" s="6" t="str">
        <x:v>光锥突破</x:v>
      </x:c>
      <x:c r="B2310" s="6" t="str">
        <x:v>21018</x:v>
      </x:c>
      <x:c r="C2310" s="6" t="n">
        <x:v>2</x:v>
      </x:c>
      <x:c r="D2310" s="6" t="n">
        <x:v>3</x:v>
      </x:c>
      <x:c r="E2310" s="7" t="str">
        <x:v>110162</x:v>
      </x:c>
      <x:c r="F2310" s="7" t="str">
        <x:v>家族颂歌</x:v>
      </x:c>
      <x:c r="G2310" s="6" t="n">
        <x:v>3</x:v>
      </x:c>
      <x:c r="H2310" s="6" t="str">
        <x:v>https://raw.githubusercontent.com/Mar-7th/StarRailRes/dbe8cdfcfb0bf657b9fe1cf92d5537f118ccb487/index_new/cn/light_cone_promotions.json</x:v>
      </x:c>
    </x:row>
    <x:row r="2311" ht="20" customHeight="1">
      <x:c r="A2311" s="6" t="str">
        <x:v>光锥突破</x:v>
      </x:c>
      <x:c r="B2311" s="6" t="str">
        <x:v>21018</x:v>
      </x:c>
      <x:c r="C2311" s="6" t="n">
        <x:v>2</x:v>
      </x:c>
      <x:c r="D2311" s="6" t="n">
        <x:v>3</x:v>
      </x:c>
      <x:c r="E2311" s="7" t="str">
        <x:v>113012</x:v>
      </x:c>
      <x:c r="F2311" s="7" t="str">
        <x:v>工造迴轮</x:v>
      </x:c>
      <x:c r="G2311" s="6" t="n">
        <x:v>6</x:v>
      </x:c>
      <x:c r="H2311" s="6" t="str">
        <x:v>https://raw.githubusercontent.com/Mar-7th/StarRailRes/dbe8cdfcfb0bf657b9fe1cf92d5537f118ccb487/index_new/cn/light_cone_promotions.json</x:v>
      </x:c>
    </x:row>
    <x:row r="2312" ht="20" customHeight="1">
      <x:c r="A2312" s="6" t="str">
        <x:v>光锥突破</x:v>
      </x:c>
      <x:c r="B2312" s="6" t="str">
        <x:v>21018</x:v>
      </x:c>
      <x:c r="C2312" s="6" t="n">
        <x:v>3</x:v>
      </x:c>
      <x:c r="D2312" s="6" t="n">
        <x:v>4</x:v>
      </x:c>
      <x:c r="E2312" s="7" t="str">
        <x:v>2</x:v>
      </x:c>
      <x:c r="F2312" s="7" t="str">
        <x:v>信用点</x:v>
      </x:c>
      <x:c r="G2312" s="6" t="n">
        <x:v>40000</x:v>
      </x:c>
      <x:c r="H2312" s="6" t="str">
        <x:v>https://raw.githubusercontent.com/Mar-7th/StarRailRes/dbe8cdfcfb0bf657b9fe1cf92d5537f118ccb487/index_new/cn/light_cone_promotions.json</x:v>
      </x:c>
    </x:row>
    <x:row r="2313" ht="20" customHeight="1">
      <x:c r="A2313" s="6" t="str">
        <x:v>光锥突破</x:v>
      </x:c>
      <x:c r="B2313" s="6" t="str">
        <x:v>21018</x:v>
      </x:c>
      <x:c r="C2313" s="6" t="n">
        <x:v>3</x:v>
      </x:c>
      <x:c r="D2313" s="6" t="n">
        <x:v>4</x:v>
      </x:c>
      <x:c r="E2313" s="7" t="str">
        <x:v>110162</x:v>
      </x:c>
      <x:c r="F2313" s="7" t="str">
        <x:v>家族颂歌</x:v>
      </x:c>
      <x:c r="G2313" s="6" t="n">
        <x:v>6</x:v>
      </x:c>
      <x:c r="H2313" s="6" t="str">
        <x:v>https://raw.githubusercontent.com/Mar-7th/StarRailRes/dbe8cdfcfb0bf657b9fe1cf92d5537f118ccb487/index_new/cn/light_cone_promotions.json</x:v>
      </x:c>
    </x:row>
    <x:row r="2314" ht="20" customHeight="1">
      <x:c r="A2314" s="6" t="str">
        <x:v>光锥突破</x:v>
      </x:c>
      <x:c r="B2314" s="6" t="str">
        <x:v>21018</x:v>
      </x:c>
      <x:c r="C2314" s="6" t="n">
        <x:v>3</x:v>
      </x:c>
      <x:c r="D2314" s="6" t="n">
        <x:v>4</x:v>
      </x:c>
      <x:c r="E2314" s="7" t="str">
        <x:v>113012</x:v>
      </x:c>
      <x:c r="F2314" s="7" t="str">
        <x:v>工造迴轮</x:v>
      </x:c>
      <x:c r="G2314" s="6" t="n">
        <x:v>9</x:v>
      </x:c>
      <x:c r="H2314" s="6" t="str">
        <x:v>https://raw.githubusercontent.com/Mar-7th/StarRailRes/dbe8cdfcfb0bf657b9fe1cf92d5537f118ccb487/index_new/cn/light_cone_promotions.json</x:v>
      </x:c>
    </x:row>
    <x:row r="2315" ht="20" customHeight="1">
      <x:c r="A2315" s="6" t="str">
        <x:v>光锥突破</x:v>
      </x:c>
      <x:c r="B2315" s="6" t="str">
        <x:v>21018</x:v>
      </x:c>
      <x:c r="C2315" s="6" t="n">
        <x:v>4</x:v>
      </x:c>
      <x:c r="D2315" s="6" t="n">
        <x:v>5</x:v>
      </x:c>
      <x:c r="E2315" s="7" t="str">
        <x:v>2</x:v>
      </x:c>
      <x:c r="F2315" s="7" t="str">
        <x:v>信用点</x:v>
      </x:c>
      <x:c r="G2315" s="6" t="n">
        <x:v>80000</x:v>
      </x:c>
      <x:c r="H2315" s="6" t="str">
        <x:v>https://raw.githubusercontent.com/Mar-7th/StarRailRes/dbe8cdfcfb0bf657b9fe1cf92d5537f118ccb487/index_new/cn/light_cone_promotions.json</x:v>
      </x:c>
    </x:row>
    <x:row r="2316" ht="20" customHeight="1">
      <x:c r="A2316" s="6" t="str">
        <x:v>光锥突破</x:v>
      </x:c>
      <x:c r="B2316" s="6" t="str">
        <x:v>21018</x:v>
      </x:c>
      <x:c r="C2316" s="6" t="n">
        <x:v>4</x:v>
      </x:c>
      <x:c r="D2316" s="6" t="n">
        <x:v>5</x:v>
      </x:c>
      <x:c r="E2316" s="7" t="str">
        <x:v>110163</x:v>
      </x:c>
      <x:c r="F2316" s="7" t="str">
        <x:v>群星乐章</x:v>
      </x:c>
      <x:c r="G2316" s="6" t="n">
        <x:v>4</x:v>
      </x:c>
      <x:c r="H2316" s="6" t="str">
        <x:v>https://raw.githubusercontent.com/Mar-7th/StarRailRes/dbe8cdfcfb0bf657b9fe1cf92d5537f118ccb487/index_new/cn/light_cone_promotions.json</x:v>
      </x:c>
    </x:row>
    <x:row r="2317" ht="20" customHeight="1">
      <x:c r="A2317" s="6" t="str">
        <x:v>光锥突破</x:v>
      </x:c>
      <x:c r="B2317" s="6" t="str">
        <x:v>21018</x:v>
      </x:c>
      <x:c r="C2317" s="6" t="n">
        <x:v>4</x:v>
      </x:c>
      <x:c r="D2317" s="6" t="n">
        <x:v>5</x:v>
      </x:c>
      <x:c r="E2317" s="7" t="str">
        <x:v>113013</x:v>
      </x:c>
      <x:c r="F2317" s="7" t="str">
        <x:v>工造浑心</x:v>
      </x:c>
      <x:c r="G2317" s="6" t="n">
        <x:v>5</x:v>
      </x:c>
      <x:c r="H2317" s="6" t="str">
        <x:v>https://raw.githubusercontent.com/Mar-7th/StarRailRes/dbe8cdfcfb0bf657b9fe1cf92d5537f118ccb487/index_new/cn/light_cone_promotions.json</x:v>
      </x:c>
    </x:row>
    <x:row r="2318" ht="20" customHeight="1">
      <x:c r="A2318" s="6" t="str">
        <x:v>光锥突破</x:v>
      </x:c>
      <x:c r="B2318" s="6" t="str">
        <x:v>21018</x:v>
      </x:c>
      <x:c r="C2318" s="6" t="n">
        <x:v>5</x:v>
      </x:c>
      <x:c r="D2318" s="6" t="n">
        <x:v>6</x:v>
      </x:c>
      <x:c r="E2318" s="7" t="str">
        <x:v>2</x:v>
      </x:c>
      <x:c r="F2318" s="7" t="str">
        <x:v>信用点</x:v>
      </x:c>
      <x:c r="G2318" s="6" t="n">
        <x:v>160000</x:v>
      </x:c>
      <x:c r="H2318" s="6" t="str">
        <x:v>https://raw.githubusercontent.com/Mar-7th/StarRailRes/dbe8cdfcfb0bf657b9fe1cf92d5537f118ccb487/index_new/cn/light_cone_promotions.json</x:v>
      </x:c>
    </x:row>
    <x:row r="2319" ht="20" customHeight="1">
      <x:c r="A2319" s="6" t="str">
        <x:v>光锥突破</x:v>
      </x:c>
      <x:c r="B2319" s="6" t="str">
        <x:v>21018</x:v>
      </x:c>
      <x:c r="C2319" s="6" t="n">
        <x:v>5</x:v>
      </x:c>
      <x:c r="D2319" s="6" t="n">
        <x:v>6</x:v>
      </x:c>
      <x:c r="E2319" s="7" t="str">
        <x:v>110163</x:v>
      </x:c>
      <x:c r="F2319" s="7" t="str">
        <x:v>群星乐章</x:v>
      </x:c>
      <x:c r="G2319" s="6" t="n">
        <x:v>8</x:v>
      </x:c>
      <x:c r="H2319" s="6" t="str">
        <x:v>https://raw.githubusercontent.com/Mar-7th/StarRailRes/dbe8cdfcfb0bf657b9fe1cf92d5537f118ccb487/index_new/cn/light_cone_promotions.json</x:v>
      </x:c>
    </x:row>
    <x:row r="2320" ht="20" customHeight="1">
      <x:c r="A2320" s="6" t="str">
        <x:v>光锥突破</x:v>
      </x:c>
      <x:c r="B2320" s="6" t="str">
        <x:v>21018</x:v>
      </x:c>
      <x:c r="C2320" s="6" t="n">
        <x:v>5</x:v>
      </x:c>
      <x:c r="D2320" s="6" t="n">
        <x:v>6</x:v>
      </x:c>
      <x:c r="E2320" s="7" t="str">
        <x:v>113013</x:v>
      </x:c>
      <x:c r="F2320" s="7" t="str">
        <x:v>工造浑心</x:v>
      </x:c>
      <x:c r="G2320" s="6" t="n">
        <x:v>7</x:v>
      </x:c>
      <x:c r="H2320" s="6" t="str">
        <x:v>https://raw.githubusercontent.com/Mar-7th/StarRailRes/dbe8cdfcfb0bf657b9fe1cf92d5537f118ccb487/index_new/cn/light_cone_promotions.json</x:v>
      </x:c>
    </x:row>
    <x:row r="2321" ht="20" customHeight="1">
      <x:c r="A2321" s="6" t="str">
        <x:v>光锥突破</x:v>
      </x:c>
      <x:c r="B2321" s="6" t="str">
        <x:v>21019</x:v>
      </x:c>
      <x:c r="C2321" s="6" t="n">
        <x:v>0</x:v>
      </x:c>
      <x:c r="D2321" s="6" t="n">
        <x:v>1</x:v>
      </x:c>
      <x:c r="E2321" s="7" t="str">
        <x:v>2</x:v>
      </x:c>
      <x:c r="F2321" s="7" t="str">
        <x:v>信用点</x:v>
      </x:c>
      <x:c r="G2321" s="6" t="n">
        <x:v>4000</x:v>
      </x:c>
      <x:c r="H2321" s="6" t="str">
        <x:v>https://raw.githubusercontent.com/Mar-7th/StarRailRes/dbe8cdfcfb0bf657b9fe1cf92d5537f118ccb487/index_new/cn/light_cone_promotions.json</x:v>
      </x:c>
    </x:row>
    <x:row r="2322" ht="20" customHeight="1">
      <x:c r="A2322" s="6" t="str">
        <x:v>光锥突破</x:v>
      </x:c>
      <x:c r="B2322" s="6" t="str">
        <x:v>21019</x:v>
      </x:c>
      <x:c r="C2322" s="6" t="n">
        <x:v>0</x:v>
      </x:c>
      <x:c r="D2322" s="6" t="n">
        <x:v>1</x:v>
      </x:c>
      <x:c r="E2322" s="7" t="str">
        <x:v>113001</x:v>
      </x:c>
      <x:c r="F2322" s="7" t="str">
        <x:v>永寿幼芽</x:v>
      </x:c>
      <x:c r="G2322" s="6" t="n">
        <x:v>5</x:v>
      </x:c>
      <x:c r="H2322" s="6" t="str">
        <x:v>https://raw.githubusercontent.com/Mar-7th/StarRailRes/dbe8cdfcfb0bf657b9fe1cf92d5537f118ccb487/index_new/cn/light_cone_promotions.json</x:v>
      </x:c>
    </x:row>
    <x:row r="2323" ht="20" customHeight="1">
      <x:c r="A2323" s="6" t="str">
        <x:v>光锥突破</x:v>
      </x:c>
      <x:c r="B2323" s="6" t="str">
        <x:v>21019</x:v>
      </x:c>
      <x:c r="C2323" s="6" t="n">
        <x:v>1</x:v>
      </x:c>
      <x:c r="D2323" s="6" t="n">
        <x:v>2</x:v>
      </x:c>
      <x:c r="E2323" s="7" t="str">
        <x:v>2</x:v>
      </x:c>
      <x:c r="F2323" s="7" t="str">
        <x:v>信用点</x:v>
      </x:c>
      <x:c r="G2323" s="6" t="n">
        <x:v>8000</x:v>
      </x:c>
      <x:c r="H2323" s="6" t="str">
        <x:v>https://raw.githubusercontent.com/Mar-7th/StarRailRes/dbe8cdfcfb0bf657b9fe1cf92d5537f118ccb487/index_new/cn/light_cone_promotions.json</x:v>
      </x:c>
    </x:row>
    <x:row r="2324" ht="20" customHeight="1">
      <x:c r="A2324" s="6" t="str">
        <x:v>光锥突破</x:v>
      </x:c>
      <x:c r="B2324" s="6" t="str">
        <x:v>21019</x:v>
      </x:c>
      <x:c r="C2324" s="6" t="n">
        <x:v>1</x:v>
      </x:c>
      <x:c r="D2324" s="6" t="n">
        <x:v>2</x:v>
      </x:c>
      <x:c r="E2324" s="7" t="str">
        <x:v>110111</x:v>
      </x:c>
      <x:c r="F2324" s="7" t="str">
        <x:v>破碎残刃</x:v>
      </x:c>
      <x:c r="G2324" s="6" t="n">
        <x:v>3</x:v>
      </x:c>
      <x:c r="H2324" s="6" t="str">
        <x:v>https://raw.githubusercontent.com/Mar-7th/StarRailRes/dbe8cdfcfb0bf657b9fe1cf92d5537f118ccb487/index_new/cn/light_cone_promotions.json</x:v>
      </x:c>
    </x:row>
    <x:row r="2325" ht="20" customHeight="1">
      <x:c r="A2325" s="6" t="str">
        <x:v>光锥突破</x:v>
      </x:c>
      <x:c r="B2325" s="6" t="str">
        <x:v>21019</x:v>
      </x:c>
      <x:c r="C2325" s="6" t="n">
        <x:v>1</x:v>
      </x:c>
      <x:c r="D2325" s="6" t="n">
        <x:v>2</x:v>
      </x:c>
      <x:c r="E2325" s="7" t="str">
        <x:v>113001</x:v>
      </x:c>
      <x:c r="F2325" s="7" t="str">
        <x:v>永寿幼芽</x:v>
      </x:c>
      <x:c r="G2325" s="6" t="n">
        <x:v>10</x:v>
      </x:c>
      <x:c r="H2325" s="6" t="str">
        <x:v>https://raw.githubusercontent.com/Mar-7th/StarRailRes/dbe8cdfcfb0bf657b9fe1cf92d5537f118ccb487/index_new/cn/light_cone_promotions.json</x:v>
      </x:c>
    </x:row>
    <x:row r="2326" ht="20" customHeight="1">
      <x:c r="A2326" s="6" t="str">
        <x:v>光锥突破</x:v>
      </x:c>
      <x:c r="B2326" s="6" t="str">
        <x:v>21019</x:v>
      </x:c>
      <x:c r="C2326" s="6" t="n">
        <x:v>2</x:v>
      </x:c>
      <x:c r="D2326" s="6" t="n">
        <x:v>3</x:v>
      </x:c>
      <x:c r="E2326" s="7" t="str">
        <x:v>2</x:v>
      </x:c>
      <x:c r="F2326" s="7" t="str">
        <x:v>信用点</x:v>
      </x:c>
      <x:c r="G2326" s="6" t="n">
        <x:v>16000</x:v>
      </x:c>
      <x:c r="H2326" s="6" t="str">
        <x:v>https://raw.githubusercontent.com/Mar-7th/StarRailRes/dbe8cdfcfb0bf657b9fe1cf92d5537f118ccb487/index_new/cn/light_cone_promotions.json</x:v>
      </x:c>
    </x:row>
    <x:row r="2327" ht="20" customHeight="1">
      <x:c r="A2327" s="6" t="str">
        <x:v>光锥突破</x:v>
      </x:c>
      <x:c r="B2327" s="6" t="str">
        <x:v>21019</x:v>
      </x:c>
      <x:c r="C2327" s="6" t="n">
        <x:v>2</x:v>
      </x:c>
      <x:c r="D2327" s="6" t="n">
        <x:v>3</x:v>
      </x:c>
      <x:c r="E2327" s="7" t="str">
        <x:v>110112</x:v>
      </x:c>
      <x:c r="F2327" s="7" t="str">
        <x:v>无生残刃</x:v>
      </x:c>
      <x:c r="G2327" s="6" t="n">
        <x:v>3</x:v>
      </x:c>
      <x:c r="H2327" s="6" t="str">
        <x:v>https://raw.githubusercontent.com/Mar-7th/StarRailRes/dbe8cdfcfb0bf657b9fe1cf92d5537f118ccb487/index_new/cn/light_cone_promotions.json</x:v>
      </x:c>
    </x:row>
    <x:row r="2328" ht="20" customHeight="1">
      <x:c r="A2328" s="6" t="str">
        <x:v>光锥突破</x:v>
      </x:c>
      <x:c r="B2328" s="6" t="str">
        <x:v>21019</x:v>
      </x:c>
      <x:c r="C2328" s="6" t="n">
        <x:v>2</x:v>
      </x:c>
      <x:c r="D2328" s="6" t="n">
        <x:v>3</x:v>
      </x:c>
      <x:c r="E2328" s="7" t="str">
        <x:v>113002</x:v>
      </x:c>
      <x:c r="F2328" s="7" t="str">
        <x:v>永寿天华</x:v>
      </x:c>
      <x:c r="G2328" s="6" t="n">
        <x:v>6</x:v>
      </x:c>
      <x:c r="H2328" s="6" t="str">
        <x:v>https://raw.githubusercontent.com/Mar-7th/StarRailRes/dbe8cdfcfb0bf657b9fe1cf92d5537f118ccb487/index_new/cn/light_cone_promotions.json</x:v>
      </x:c>
    </x:row>
    <x:row r="2329" ht="20" customHeight="1">
      <x:c r="A2329" s="6" t="str">
        <x:v>光锥突破</x:v>
      </x:c>
      <x:c r="B2329" s="6" t="str">
        <x:v>21019</x:v>
      </x:c>
      <x:c r="C2329" s="6" t="n">
        <x:v>3</x:v>
      </x:c>
      <x:c r="D2329" s="6" t="n">
        <x:v>4</x:v>
      </x:c>
      <x:c r="E2329" s="7" t="str">
        <x:v>2</x:v>
      </x:c>
      <x:c r="F2329" s="7" t="str">
        <x:v>信用点</x:v>
      </x:c>
      <x:c r="G2329" s="6" t="n">
        <x:v>40000</x:v>
      </x:c>
      <x:c r="H2329" s="6" t="str">
        <x:v>https://raw.githubusercontent.com/Mar-7th/StarRailRes/dbe8cdfcfb0bf657b9fe1cf92d5537f118ccb487/index_new/cn/light_cone_promotions.json</x:v>
      </x:c>
    </x:row>
    <x:row r="2330" ht="20" customHeight="1">
      <x:c r="A2330" s="6" t="str">
        <x:v>光锥突破</x:v>
      </x:c>
      <x:c r="B2330" s="6" t="str">
        <x:v>21019</x:v>
      </x:c>
      <x:c r="C2330" s="6" t="n">
        <x:v>3</x:v>
      </x:c>
      <x:c r="D2330" s="6" t="n">
        <x:v>4</x:v>
      </x:c>
      <x:c r="E2330" s="7" t="str">
        <x:v>110112</x:v>
      </x:c>
      <x:c r="F2330" s="7" t="str">
        <x:v>无生残刃</x:v>
      </x:c>
      <x:c r="G2330" s="6" t="n">
        <x:v>6</x:v>
      </x:c>
      <x:c r="H2330" s="6" t="str">
        <x:v>https://raw.githubusercontent.com/Mar-7th/StarRailRes/dbe8cdfcfb0bf657b9fe1cf92d5537f118ccb487/index_new/cn/light_cone_promotions.json</x:v>
      </x:c>
    </x:row>
    <x:row r="2331" ht="20" customHeight="1">
      <x:c r="A2331" s="6" t="str">
        <x:v>光锥突破</x:v>
      </x:c>
      <x:c r="B2331" s="6" t="str">
        <x:v>21019</x:v>
      </x:c>
      <x:c r="C2331" s="6" t="n">
        <x:v>3</x:v>
      </x:c>
      <x:c r="D2331" s="6" t="n">
        <x:v>4</x:v>
      </x:c>
      <x:c r="E2331" s="7" t="str">
        <x:v>113002</x:v>
      </x:c>
      <x:c r="F2331" s="7" t="str">
        <x:v>永寿天华</x:v>
      </x:c>
      <x:c r="G2331" s="6" t="n">
        <x:v>9</x:v>
      </x:c>
      <x:c r="H2331" s="6" t="str">
        <x:v>https://raw.githubusercontent.com/Mar-7th/StarRailRes/dbe8cdfcfb0bf657b9fe1cf92d5537f118ccb487/index_new/cn/light_cone_promotions.json</x:v>
      </x:c>
    </x:row>
    <x:row r="2332" ht="20" customHeight="1">
      <x:c r="A2332" s="6" t="str">
        <x:v>光锥突破</x:v>
      </x:c>
      <x:c r="B2332" s="6" t="str">
        <x:v>21019</x:v>
      </x:c>
      <x:c r="C2332" s="6" t="n">
        <x:v>4</x:v>
      </x:c>
      <x:c r="D2332" s="6" t="n">
        <x:v>5</x:v>
      </x:c>
      <x:c r="E2332" s="7" t="str">
        <x:v>2</x:v>
      </x:c>
      <x:c r="F2332" s="7" t="str">
        <x:v>信用点</x:v>
      </x:c>
      <x:c r="G2332" s="6" t="n">
        <x:v>80000</x:v>
      </x:c>
      <x:c r="H2332" s="6" t="str">
        <x:v>https://raw.githubusercontent.com/Mar-7th/StarRailRes/dbe8cdfcfb0bf657b9fe1cf92d5537f118ccb487/index_new/cn/light_cone_promotions.json</x:v>
      </x:c>
    </x:row>
    <x:row r="2333" ht="20" customHeight="1">
      <x:c r="A2333" s="6" t="str">
        <x:v>光锥突破</x:v>
      </x:c>
      <x:c r="B2333" s="6" t="str">
        <x:v>21019</x:v>
      </x:c>
      <x:c r="C2333" s="6" t="n">
        <x:v>4</x:v>
      </x:c>
      <x:c r="D2333" s="6" t="n">
        <x:v>5</x:v>
      </x:c>
      <x:c r="E2333" s="7" t="str">
        <x:v>110113</x:v>
      </x:c>
      <x:c r="F2333" s="7" t="str">
        <x:v>净世残刃</x:v>
      </x:c>
      <x:c r="G2333" s="6" t="n">
        <x:v>4</x:v>
      </x:c>
      <x:c r="H2333" s="6" t="str">
        <x:v>https://raw.githubusercontent.com/Mar-7th/StarRailRes/dbe8cdfcfb0bf657b9fe1cf92d5537f118ccb487/index_new/cn/light_cone_promotions.json</x:v>
      </x:c>
    </x:row>
    <x:row r="2334" ht="20" customHeight="1">
      <x:c r="A2334" s="6" t="str">
        <x:v>光锥突破</x:v>
      </x:c>
      <x:c r="B2334" s="6" t="str">
        <x:v>21019</x:v>
      </x:c>
      <x:c r="C2334" s="6" t="n">
        <x:v>4</x:v>
      </x:c>
      <x:c r="D2334" s="6" t="n">
        <x:v>5</x:v>
      </x:c>
      <x:c r="E2334" s="7" t="str">
        <x:v>113003</x:v>
      </x:c>
      <x:c r="F2334" s="7" t="str">
        <x:v>永寿荣枝</x:v>
      </x:c>
      <x:c r="G2334" s="6" t="n">
        <x:v>5</x:v>
      </x:c>
      <x:c r="H2334" s="6" t="str">
        <x:v>https://raw.githubusercontent.com/Mar-7th/StarRailRes/dbe8cdfcfb0bf657b9fe1cf92d5537f118ccb487/index_new/cn/light_cone_promotions.json</x:v>
      </x:c>
    </x:row>
    <x:row r="2335" ht="20" customHeight="1">
      <x:c r="A2335" s="6" t="str">
        <x:v>光锥突破</x:v>
      </x:c>
      <x:c r="B2335" s="6" t="str">
        <x:v>21019</x:v>
      </x:c>
      <x:c r="C2335" s="6" t="n">
        <x:v>5</x:v>
      </x:c>
      <x:c r="D2335" s="6" t="n">
        <x:v>6</x:v>
      </x:c>
      <x:c r="E2335" s="7" t="str">
        <x:v>2</x:v>
      </x:c>
      <x:c r="F2335" s="7" t="str">
        <x:v>信用点</x:v>
      </x:c>
      <x:c r="G2335" s="6" t="n">
        <x:v>160000</x:v>
      </x:c>
      <x:c r="H2335" s="6" t="str">
        <x:v>https://raw.githubusercontent.com/Mar-7th/StarRailRes/dbe8cdfcfb0bf657b9fe1cf92d5537f118ccb487/index_new/cn/light_cone_promotions.json</x:v>
      </x:c>
    </x:row>
    <x:row r="2336" ht="20" customHeight="1">
      <x:c r="A2336" s="6" t="str">
        <x:v>光锥突破</x:v>
      </x:c>
      <x:c r="B2336" s="6" t="str">
        <x:v>21019</x:v>
      </x:c>
      <x:c r="C2336" s="6" t="n">
        <x:v>5</x:v>
      </x:c>
      <x:c r="D2336" s="6" t="n">
        <x:v>6</x:v>
      </x:c>
      <x:c r="E2336" s="7" t="str">
        <x:v>110113</x:v>
      </x:c>
      <x:c r="F2336" s="7" t="str">
        <x:v>净世残刃</x:v>
      </x:c>
      <x:c r="G2336" s="6" t="n">
        <x:v>8</x:v>
      </x:c>
      <x:c r="H2336" s="6" t="str">
        <x:v>https://raw.githubusercontent.com/Mar-7th/StarRailRes/dbe8cdfcfb0bf657b9fe1cf92d5537f118ccb487/index_new/cn/light_cone_promotions.json</x:v>
      </x:c>
    </x:row>
    <x:row r="2337" ht="20" customHeight="1">
      <x:c r="A2337" s="6" t="str">
        <x:v>光锥突破</x:v>
      </x:c>
      <x:c r="B2337" s="6" t="str">
        <x:v>21019</x:v>
      </x:c>
      <x:c r="C2337" s="6" t="n">
        <x:v>5</x:v>
      </x:c>
      <x:c r="D2337" s="6" t="n">
        <x:v>6</x:v>
      </x:c>
      <x:c r="E2337" s="7" t="str">
        <x:v>113003</x:v>
      </x:c>
      <x:c r="F2337" s="7" t="str">
        <x:v>永寿荣枝</x:v>
      </x:c>
      <x:c r="G2337" s="6" t="n">
        <x:v>7</x:v>
      </x:c>
      <x:c r="H2337" s="6" t="str">
        <x:v>https://raw.githubusercontent.com/Mar-7th/StarRailRes/dbe8cdfcfb0bf657b9fe1cf92d5537f118ccb487/index_new/cn/light_cone_promotions.json</x:v>
      </x:c>
    </x:row>
    <x:row r="2338" ht="20" customHeight="1">
      <x:c r="A2338" s="6" t="str">
        <x:v>光锥突破</x:v>
      </x:c>
      <x:c r="B2338" s="6" t="str">
        <x:v>21020</x:v>
      </x:c>
      <x:c r="C2338" s="6" t="n">
        <x:v>0</x:v>
      </x:c>
      <x:c r="D2338" s="6" t="n">
        <x:v>1</x:v>
      </x:c>
      <x:c r="E2338" s="7" t="str">
        <x:v>2</x:v>
      </x:c>
      <x:c r="F2338" s="7" t="str">
        <x:v>信用点</x:v>
      </x:c>
      <x:c r="G2338" s="6" t="n">
        <x:v>4000</x:v>
      </x:c>
      <x:c r="H2338" s="6" t="str">
        <x:v>https://raw.githubusercontent.com/Mar-7th/StarRailRes/dbe8cdfcfb0bf657b9fe1cf92d5537f118ccb487/index_new/cn/light_cone_promotions.json</x:v>
      </x:c>
    </x:row>
    <x:row r="2339" ht="20" customHeight="1">
      <x:c r="A2339" s="6" t="str">
        <x:v>光锥突破</x:v>
      </x:c>
      <x:c r="B2339" s="6" t="str">
        <x:v>21020</x:v>
      </x:c>
      <x:c r="C2339" s="6" t="n">
        <x:v>0</x:v>
      </x:c>
      <x:c r="D2339" s="6" t="n">
        <x:v>1</x:v>
      </x:c>
      <x:c r="E2339" s="7" t="str">
        <x:v>113001</x:v>
      </x:c>
      <x:c r="F2339" s="7" t="str">
        <x:v>永寿幼芽</x:v>
      </x:c>
      <x:c r="G2339" s="6" t="n">
        <x:v>5</x:v>
      </x:c>
      <x:c r="H2339" s="6" t="str">
        <x:v>https://raw.githubusercontent.com/Mar-7th/StarRailRes/dbe8cdfcfb0bf657b9fe1cf92d5537f118ccb487/index_new/cn/light_cone_promotions.json</x:v>
      </x:c>
    </x:row>
    <x:row r="2340" ht="20" customHeight="1">
      <x:c r="A2340" s="6" t="str">
        <x:v>光锥突破</x:v>
      </x:c>
      <x:c r="B2340" s="6" t="str">
        <x:v>21020</x:v>
      </x:c>
      <x:c r="C2340" s="6" t="n">
        <x:v>1</x:v>
      </x:c>
      <x:c r="D2340" s="6" t="n">
        <x:v>2</x:v>
      </x:c>
      <x:c r="E2340" s="7" t="str">
        <x:v>2</x:v>
      </x:c>
      <x:c r="F2340" s="7" t="str">
        <x:v>信用点</x:v>
      </x:c>
      <x:c r="G2340" s="6" t="n">
        <x:v>8000</x:v>
      </x:c>
      <x:c r="H2340" s="6" t="str">
        <x:v>https://raw.githubusercontent.com/Mar-7th/StarRailRes/dbe8cdfcfb0bf657b9fe1cf92d5537f118ccb487/index_new/cn/light_cone_promotions.json</x:v>
      </x:c>
    </x:row>
    <x:row r="2341" ht="20" customHeight="1">
      <x:c r="A2341" s="6" t="str">
        <x:v>光锥突破</x:v>
      </x:c>
      <x:c r="B2341" s="6" t="str">
        <x:v>21020</x:v>
      </x:c>
      <x:c r="C2341" s="6" t="n">
        <x:v>1</x:v>
      </x:c>
      <x:c r="D2341" s="6" t="n">
        <x:v>2</x:v>
      </x:c>
      <x:c r="E2341" s="7" t="str">
        <x:v>110131</x:v>
      </x:c>
      <x:c r="F2341" s="7" t="str">
        <x:v>灵感之钥</x:v>
      </x:c>
      <x:c r="G2341" s="6" t="n">
        <x:v>3</x:v>
      </x:c>
      <x:c r="H2341" s="6" t="str">
        <x:v>https://raw.githubusercontent.com/Mar-7th/StarRailRes/dbe8cdfcfb0bf657b9fe1cf92d5537f118ccb487/index_new/cn/light_cone_promotions.json</x:v>
      </x:c>
    </x:row>
    <x:row r="2342" ht="20" customHeight="1">
      <x:c r="A2342" s="6" t="str">
        <x:v>光锥突破</x:v>
      </x:c>
      <x:c r="B2342" s="6" t="str">
        <x:v>21020</x:v>
      </x:c>
      <x:c r="C2342" s="6" t="n">
        <x:v>1</x:v>
      </x:c>
      <x:c r="D2342" s="6" t="n">
        <x:v>2</x:v>
      </x:c>
      <x:c r="E2342" s="7" t="str">
        <x:v>113001</x:v>
      </x:c>
      <x:c r="F2342" s="7" t="str">
        <x:v>永寿幼芽</x:v>
      </x:c>
      <x:c r="G2342" s="6" t="n">
        <x:v>10</x:v>
      </x:c>
      <x:c r="H2342" s="6" t="str">
        <x:v>https://raw.githubusercontent.com/Mar-7th/StarRailRes/dbe8cdfcfb0bf657b9fe1cf92d5537f118ccb487/index_new/cn/light_cone_promotions.json</x:v>
      </x:c>
    </x:row>
    <x:row r="2343" ht="20" customHeight="1">
      <x:c r="A2343" s="6" t="str">
        <x:v>光锥突破</x:v>
      </x:c>
      <x:c r="B2343" s="6" t="str">
        <x:v>21020</x:v>
      </x:c>
      <x:c r="C2343" s="6" t="n">
        <x:v>2</x:v>
      </x:c>
      <x:c r="D2343" s="6" t="n">
        <x:v>3</x:v>
      </x:c>
      <x:c r="E2343" s="7" t="str">
        <x:v>2</x:v>
      </x:c>
      <x:c r="F2343" s="7" t="str">
        <x:v>信用点</x:v>
      </x:c>
      <x:c r="G2343" s="6" t="n">
        <x:v>16000</x:v>
      </x:c>
      <x:c r="H2343" s="6" t="str">
        <x:v>https://raw.githubusercontent.com/Mar-7th/StarRailRes/dbe8cdfcfb0bf657b9fe1cf92d5537f118ccb487/index_new/cn/light_cone_promotions.json</x:v>
      </x:c>
    </x:row>
    <x:row r="2344" ht="20" customHeight="1">
      <x:c r="A2344" s="6" t="str">
        <x:v>光锥突破</x:v>
      </x:c>
      <x:c r="B2344" s="6" t="str">
        <x:v>21020</x:v>
      </x:c>
      <x:c r="C2344" s="6" t="n">
        <x:v>2</x:v>
      </x:c>
      <x:c r="D2344" s="6" t="n">
        <x:v>3</x:v>
      </x:c>
      <x:c r="E2344" s="7" t="str">
        <x:v>110132</x:v>
      </x:c>
      <x:c r="F2344" s="7" t="str">
        <x:v>启迪之钥</x:v>
      </x:c>
      <x:c r="G2344" s="6" t="n">
        <x:v>3</x:v>
      </x:c>
      <x:c r="H2344" s="6" t="str">
        <x:v>https://raw.githubusercontent.com/Mar-7th/StarRailRes/dbe8cdfcfb0bf657b9fe1cf92d5537f118ccb487/index_new/cn/light_cone_promotions.json</x:v>
      </x:c>
    </x:row>
    <x:row r="2345" ht="20" customHeight="1">
      <x:c r="A2345" s="6" t="str">
        <x:v>光锥突破</x:v>
      </x:c>
      <x:c r="B2345" s="6" t="str">
        <x:v>21020</x:v>
      </x:c>
      <x:c r="C2345" s="6" t="n">
        <x:v>2</x:v>
      </x:c>
      <x:c r="D2345" s="6" t="n">
        <x:v>3</x:v>
      </x:c>
      <x:c r="E2345" s="7" t="str">
        <x:v>113002</x:v>
      </x:c>
      <x:c r="F2345" s="7" t="str">
        <x:v>永寿天华</x:v>
      </x:c>
      <x:c r="G2345" s="6" t="n">
        <x:v>6</x:v>
      </x:c>
      <x:c r="H2345" s="6" t="str">
        <x:v>https://raw.githubusercontent.com/Mar-7th/StarRailRes/dbe8cdfcfb0bf657b9fe1cf92d5537f118ccb487/index_new/cn/light_cone_promotions.json</x:v>
      </x:c>
    </x:row>
    <x:row r="2346" ht="20" customHeight="1">
      <x:c r="A2346" s="6" t="str">
        <x:v>光锥突破</x:v>
      </x:c>
      <x:c r="B2346" s="6" t="str">
        <x:v>21020</x:v>
      </x:c>
      <x:c r="C2346" s="6" t="n">
        <x:v>3</x:v>
      </x:c>
      <x:c r="D2346" s="6" t="n">
        <x:v>4</x:v>
      </x:c>
      <x:c r="E2346" s="7" t="str">
        <x:v>2</x:v>
      </x:c>
      <x:c r="F2346" s="7" t="str">
        <x:v>信用点</x:v>
      </x:c>
      <x:c r="G2346" s="6" t="n">
        <x:v>40000</x:v>
      </x:c>
      <x:c r="H2346" s="6" t="str">
        <x:v>https://raw.githubusercontent.com/Mar-7th/StarRailRes/dbe8cdfcfb0bf657b9fe1cf92d5537f118ccb487/index_new/cn/light_cone_promotions.json</x:v>
      </x:c>
    </x:row>
    <x:row r="2347" ht="20" customHeight="1">
      <x:c r="A2347" s="6" t="str">
        <x:v>光锥突破</x:v>
      </x:c>
      <x:c r="B2347" s="6" t="str">
        <x:v>21020</x:v>
      </x:c>
      <x:c r="C2347" s="6" t="n">
        <x:v>3</x:v>
      </x:c>
      <x:c r="D2347" s="6" t="n">
        <x:v>4</x:v>
      </x:c>
      <x:c r="E2347" s="7" t="str">
        <x:v>110132</x:v>
      </x:c>
      <x:c r="F2347" s="7" t="str">
        <x:v>启迪之钥</x:v>
      </x:c>
      <x:c r="G2347" s="6" t="n">
        <x:v>6</x:v>
      </x:c>
      <x:c r="H2347" s="6" t="str">
        <x:v>https://raw.githubusercontent.com/Mar-7th/StarRailRes/dbe8cdfcfb0bf657b9fe1cf92d5537f118ccb487/index_new/cn/light_cone_promotions.json</x:v>
      </x:c>
    </x:row>
    <x:row r="2348" ht="20" customHeight="1">
      <x:c r="A2348" s="6" t="str">
        <x:v>光锥突破</x:v>
      </x:c>
      <x:c r="B2348" s="6" t="str">
        <x:v>21020</x:v>
      </x:c>
      <x:c r="C2348" s="6" t="n">
        <x:v>3</x:v>
      </x:c>
      <x:c r="D2348" s="6" t="n">
        <x:v>4</x:v>
      </x:c>
      <x:c r="E2348" s="7" t="str">
        <x:v>113002</x:v>
      </x:c>
      <x:c r="F2348" s="7" t="str">
        <x:v>永寿天华</x:v>
      </x:c>
      <x:c r="G2348" s="6" t="n">
        <x:v>9</x:v>
      </x:c>
      <x:c r="H2348" s="6" t="str">
        <x:v>https://raw.githubusercontent.com/Mar-7th/StarRailRes/dbe8cdfcfb0bf657b9fe1cf92d5537f118ccb487/index_new/cn/light_cone_promotions.json</x:v>
      </x:c>
    </x:row>
    <x:row r="2349" ht="20" customHeight="1">
      <x:c r="A2349" s="6" t="str">
        <x:v>光锥突破</x:v>
      </x:c>
      <x:c r="B2349" s="6" t="str">
        <x:v>21020</x:v>
      </x:c>
      <x:c r="C2349" s="6" t="n">
        <x:v>4</x:v>
      </x:c>
      <x:c r="D2349" s="6" t="n">
        <x:v>5</x:v>
      </x:c>
      <x:c r="E2349" s="7" t="str">
        <x:v>2</x:v>
      </x:c>
      <x:c r="F2349" s="7" t="str">
        <x:v>信用点</x:v>
      </x:c>
      <x:c r="G2349" s="6" t="n">
        <x:v>80000</x:v>
      </x:c>
      <x:c r="H2349" s="6" t="str">
        <x:v>https://raw.githubusercontent.com/Mar-7th/StarRailRes/dbe8cdfcfb0bf657b9fe1cf92d5537f118ccb487/index_new/cn/light_cone_promotions.json</x:v>
      </x:c>
    </x:row>
    <x:row r="2350" ht="20" customHeight="1">
      <x:c r="A2350" s="6" t="str">
        <x:v>光锥突破</x:v>
      </x:c>
      <x:c r="B2350" s="6" t="str">
        <x:v>21020</x:v>
      </x:c>
      <x:c r="C2350" s="6" t="n">
        <x:v>4</x:v>
      </x:c>
      <x:c r="D2350" s="6" t="n">
        <x:v>5</x:v>
      </x:c>
      <x:c r="E2350" s="7" t="str">
        <x:v>110133</x:v>
      </x:c>
      <x:c r="F2350" s="7" t="str">
        <x:v>智识之钥</x:v>
      </x:c>
      <x:c r="G2350" s="6" t="n">
        <x:v>4</x:v>
      </x:c>
      <x:c r="H2350" s="6" t="str">
        <x:v>https://raw.githubusercontent.com/Mar-7th/StarRailRes/dbe8cdfcfb0bf657b9fe1cf92d5537f118ccb487/index_new/cn/light_cone_promotions.json</x:v>
      </x:c>
    </x:row>
    <x:row r="2351" ht="20" customHeight="1">
      <x:c r="A2351" s="6" t="str">
        <x:v>光锥突破</x:v>
      </x:c>
      <x:c r="B2351" s="6" t="str">
        <x:v>21020</x:v>
      </x:c>
      <x:c r="C2351" s="6" t="n">
        <x:v>4</x:v>
      </x:c>
      <x:c r="D2351" s="6" t="n">
        <x:v>5</x:v>
      </x:c>
      <x:c r="E2351" s="7" t="str">
        <x:v>113003</x:v>
      </x:c>
      <x:c r="F2351" s="7" t="str">
        <x:v>永寿荣枝</x:v>
      </x:c>
      <x:c r="G2351" s="6" t="n">
        <x:v>5</x:v>
      </x:c>
      <x:c r="H2351" s="6" t="str">
        <x:v>https://raw.githubusercontent.com/Mar-7th/StarRailRes/dbe8cdfcfb0bf657b9fe1cf92d5537f118ccb487/index_new/cn/light_cone_promotions.json</x:v>
      </x:c>
    </x:row>
    <x:row r="2352" ht="20" customHeight="1">
      <x:c r="A2352" s="6" t="str">
        <x:v>光锥突破</x:v>
      </x:c>
      <x:c r="B2352" s="6" t="str">
        <x:v>21020</x:v>
      </x:c>
      <x:c r="C2352" s="6" t="n">
        <x:v>5</x:v>
      </x:c>
      <x:c r="D2352" s="6" t="n">
        <x:v>6</x:v>
      </x:c>
      <x:c r="E2352" s="7" t="str">
        <x:v>2</x:v>
      </x:c>
      <x:c r="F2352" s="7" t="str">
        <x:v>信用点</x:v>
      </x:c>
      <x:c r="G2352" s="6" t="n">
        <x:v>160000</x:v>
      </x:c>
      <x:c r="H2352" s="6" t="str">
        <x:v>https://raw.githubusercontent.com/Mar-7th/StarRailRes/dbe8cdfcfb0bf657b9fe1cf92d5537f118ccb487/index_new/cn/light_cone_promotions.json</x:v>
      </x:c>
    </x:row>
    <x:row r="2353" ht="20" customHeight="1">
      <x:c r="A2353" s="6" t="str">
        <x:v>光锥突破</x:v>
      </x:c>
      <x:c r="B2353" s="6" t="str">
        <x:v>21020</x:v>
      </x:c>
      <x:c r="C2353" s="6" t="n">
        <x:v>5</x:v>
      </x:c>
      <x:c r="D2353" s="6" t="n">
        <x:v>6</x:v>
      </x:c>
      <x:c r="E2353" s="7" t="str">
        <x:v>110133</x:v>
      </x:c>
      <x:c r="F2353" s="7" t="str">
        <x:v>智识之钥</x:v>
      </x:c>
      <x:c r="G2353" s="6" t="n">
        <x:v>8</x:v>
      </x:c>
      <x:c r="H2353" s="6" t="str">
        <x:v>https://raw.githubusercontent.com/Mar-7th/StarRailRes/dbe8cdfcfb0bf657b9fe1cf92d5537f118ccb487/index_new/cn/light_cone_promotions.json</x:v>
      </x:c>
    </x:row>
    <x:row r="2354" ht="20" customHeight="1">
      <x:c r="A2354" s="6" t="str">
        <x:v>光锥突破</x:v>
      </x:c>
      <x:c r="B2354" s="6" t="str">
        <x:v>21020</x:v>
      </x:c>
      <x:c r="C2354" s="6" t="n">
        <x:v>5</x:v>
      </x:c>
      <x:c r="D2354" s="6" t="n">
        <x:v>6</x:v>
      </x:c>
      <x:c r="E2354" s="7" t="str">
        <x:v>113003</x:v>
      </x:c>
      <x:c r="F2354" s="7" t="str">
        <x:v>永寿荣枝</x:v>
      </x:c>
      <x:c r="G2354" s="6" t="n">
        <x:v>7</x:v>
      </x:c>
      <x:c r="H2354" s="6" t="str">
        <x:v>https://raw.githubusercontent.com/Mar-7th/StarRailRes/dbe8cdfcfb0bf657b9fe1cf92d5537f118ccb487/index_new/cn/light_cone_promotions.json</x:v>
      </x:c>
    </x:row>
    <x:row r="2355" ht="20" customHeight="1">
      <x:c r="A2355" s="6" t="str">
        <x:v>光锥突破</x:v>
      </x:c>
      <x:c r="B2355" s="6" t="str">
        <x:v>21021</x:v>
      </x:c>
      <x:c r="C2355" s="6" t="n">
        <x:v>0</x:v>
      </x:c>
      <x:c r="D2355" s="6" t="n">
        <x:v>1</x:v>
      </x:c>
      <x:c r="E2355" s="7" t="str">
        <x:v>2</x:v>
      </x:c>
      <x:c r="F2355" s="7" t="str">
        <x:v>信用点</x:v>
      </x:c>
      <x:c r="G2355" s="6" t="n">
        <x:v>4000</x:v>
      </x:c>
      <x:c r="H2355" s="6" t="str">
        <x:v>https://raw.githubusercontent.com/Mar-7th/StarRailRes/dbe8cdfcfb0bf657b9fe1cf92d5537f118ccb487/index_new/cn/light_cone_promotions.json</x:v>
      </x:c>
    </x:row>
    <x:row r="2356" ht="20" customHeight="1">
      <x:c r="A2356" s="6" t="str">
        <x:v>光锥突破</x:v>
      </x:c>
      <x:c r="B2356" s="6" t="str">
        <x:v>21021</x:v>
      </x:c>
      <x:c r="C2356" s="6" t="n">
        <x:v>0</x:v>
      </x:c>
      <x:c r="D2356" s="6" t="n">
        <x:v>1</x:v>
      </x:c>
      <x:c r="E2356" s="7" t="str">
        <x:v>112001</x:v>
      </x:c>
      <x:c r="F2356" s="7" t="str">
        <x:v>铁卫扣饰</x:v>
      </x:c>
      <x:c r="G2356" s="6" t="n">
        <x:v>5</x:v>
      </x:c>
      <x:c r="H2356" s="6" t="str">
        <x:v>https://raw.githubusercontent.com/Mar-7th/StarRailRes/dbe8cdfcfb0bf657b9fe1cf92d5537f118ccb487/index_new/cn/light_cone_promotions.json</x:v>
      </x:c>
    </x:row>
    <x:row r="2357" ht="20" customHeight="1">
      <x:c r="A2357" s="6" t="str">
        <x:v>光锥突破</x:v>
      </x:c>
      <x:c r="B2357" s="6" t="str">
        <x:v>21021</x:v>
      </x:c>
      <x:c r="C2357" s="6" t="n">
        <x:v>1</x:v>
      </x:c>
      <x:c r="D2357" s="6" t="n">
        <x:v>2</x:v>
      </x:c>
      <x:c r="E2357" s="7" t="str">
        <x:v>2</x:v>
      </x:c>
      <x:c r="F2357" s="7" t="str">
        <x:v>信用点</x:v>
      </x:c>
      <x:c r="G2357" s="6" t="n">
        <x:v>8000</x:v>
      </x:c>
      <x:c r="H2357" s="6" t="str">
        <x:v>https://raw.githubusercontent.com/Mar-7th/StarRailRes/dbe8cdfcfb0bf657b9fe1cf92d5537f118ccb487/index_new/cn/light_cone_promotions.json</x:v>
      </x:c>
    </x:row>
    <x:row r="2358" ht="20" customHeight="1">
      <x:c r="A2358" s="6" t="str">
        <x:v>光锥突破</x:v>
      </x:c>
      <x:c r="B2358" s="6" t="str">
        <x:v>21021</x:v>
      </x:c>
      <x:c r="C2358" s="6" t="n">
        <x:v>1</x:v>
      </x:c>
      <x:c r="D2358" s="6" t="n">
        <x:v>2</x:v>
      </x:c>
      <x:c r="E2358" s="7" t="str">
        <x:v>110171</x:v>
      </x:c>
      <x:c r="F2358" s="7" t="str">
        <x:v>丰饶之种</x:v>
      </x:c>
      <x:c r="G2358" s="6" t="n">
        <x:v>3</x:v>
      </x:c>
      <x:c r="H2358" s="6" t="str">
        <x:v>https://raw.githubusercontent.com/Mar-7th/StarRailRes/dbe8cdfcfb0bf657b9fe1cf92d5537f118ccb487/index_new/cn/light_cone_promotions.json</x:v>
      </x:c>
    </x:row>
    <x:row r="2359" ht="20" customHeight="1">
      <x:c r="A2359" s="6" t="str">
        <x:v>光锥突破</x:v>
      </x:c>
      <x:c r="B2359" s="6" t="str">
        <x:v>21021</x:v>
      </x:c>
      <x:c r="C2359" s="6" t="n">
        <x:v>1</x:v>
      </x:c>
      <x:c r="D2359" s="6" t="n">
        <x:v>2</x:v>
      </x:c>
      <x:c r="E2359" s="7" t="str">
        <x:v>112001</x:v>
      </x:c>
      <x:c r="F2359" s="7" t="str">
        <x:v>铁卫扣饰</x:v>
      </x:c>
      <x:c r="G2359" s="6" t="n">
        <x:v>10</x:v>
      </x:c>
      <x:c r="H2359" s="6" t="str">
        <x:v>https://raw.githubusercontent.com/Mar-7th/StarRailRes/dbe8cdfcfb0bf657b9fe1cf92d5537f118ccb487/index_new/cn/light_cone_promotions.json</x:v>
      </x:c>
    </x:row>
    <x:row r="2360" ht="20" customHeight="1">
      <x:c r="A2360" s="6" t="str">
        <x:v>光锥突破</x:v>
      </x:c>
      <x:c r="B2360" s="6" t="str">
        <x:v>21021</x:v>
      </x:c>
      <x:c r="C2360" s="6" t="n">
        <x:v>2</x:v>
      </x:c>
      <x:c r="D2360" s="6" t="n">
        <x:v>3</x:v>
      </x:c>
      <x:c r="E2360" s="7" t="str">
        <x:v>2</x:v>
      </x:c>
      <x:c r="F2360" s="7" t="str">
        <x:v>信用点</x:v>
      </x:c>
      <x:c r="G2360" s="6" t="n">
        <x:v>16000</x:v>
      </x:c>
      <x:c r="H2360" s="6" t="str">
        <x:v>https://raw.githubusercontent.com/Mar-7th/StarRailRes/dbe8cdfcfb0bf657b9fe1cf92d5537f118ccb487/index_new/cn/light_cone_promotions.json</x:v>
      </x:c>
    </x:row>
    <x:row r="2361" ht="20" customHeight="1">
      <x:c r="A2361" s="6" t="str">
        <x:v>光锥突破</x:v>
      </x:c>
      <x:c r="B2361" s="6" t="str">
        <x:v>21021</x:v>
      </x:c>
      <x:c r="C2361" s="6" t="n">
        <x:v>2</x:v>
      </x:c>
      <x:c r="D2361" s="6" t="n">
        <x:v>3</x:v>
      </x:c>
      <x:c r="E2361" s="7" t="str">
        <x:v>110172</x:v>
      </x:c>
      <x:c r="F2361" s="7" t="str">
        <x:v>生命之芽</x:v>
      </x:c>
      <x:c r="G2361" s="6" t="n">
        <x:v>3</x:v>
      </x:c>
      <x:c r="H2361" s="6" t="str">
        <x:v>https://raw.githubusercontent.com/Mar-7th/StarRailRes/dbe8cdfcfb0bf657b9fe1cf92d5537f118ccb487/index_new/cn/light_cone_promotions.json</x:v>
      </x:c>
    </x:row>
    <x:row r="2362" ht="20" customHeight="1">
      <x:c r="A2362" s="6" t="str">
        <x:v>光锥突破</x:v>
      </x:c>
      <x:c r="B2362" s="6" t="str">
        <x:v>21021</x:v>
      </x:c>
      <x:c r="C2362" s="6" t="n">
        <x:v>2</x:v>
      </x:c>
      <x:c r="D2362" s="6" t="n">
        <x:v>3</x:v>
      </x:c>
      <x:c r="E2362" s="7" t="str">
        <x:v>112002</x:v>
      </x:c>
      <x:c r="F2362" s="7" t="str">
        <x:v>铁卫军徽</x:v>
      </x:c>
      <x:c r="G2362" s="6" t="n">
        <x:v>6</x:v>
      </x:c>
      <x:c r="H2362" s="6" t="str">
        <x:v>https://raw.githubusercontent.com/Mar-7th/StarRailRes/dbe8cdfcfb0bf657b9fe1cf92d5537f118ccb487/index_new/cn/light_cone_promotions.json</x:v>
      </x:c>
    </x:row>
    <x:row r="2363" ht="20" customHeight="1">
      <x:c r="A2363" s="6" t="str">
        <x:v>光锥突破</x:v>
      </x:c>
      <x:c r="B2363" s="6" t="str">
        <x:v>21021</x:v>
      </x:c>
      <x:c r="C2363" s="6" t="n">
        <x:v>3</x:v>
      </x:c>
      <x:c r="D2363" s="6" t="n">
        <x:v>4</x:v>
      </x:c>
      <x:c r="E2363" s="7" t="str">
        <x:v>2</x:v>
      </x:c>
      <x:c r="F2363" s="7" t="str">
        <x:v>信用点</x:v>
      </x:c>
      <x:c r="G2363" s="6" t="n">
        <x:v>40000</x:v>
      </x:c>
      <x:c r="H2363" s="6" t="str">
        <x:v>https://raw.githubusercontent.com/Mar-7th/StarRailRes/dbe8cdfcfb0bf657b9fe1cf92d5537f118ccb487/index_new/cn/light_cone_promotions.json</x:v>
      </x:c>
    </x:row>
    <x:row r="2364" ht="20" customHeight="1">
      <x:c r="A2364" s="6" t="str">
        <x:v>光锥突破</x:v>
      </x:c>
      <x:c r="B2364" s="6" t="str">
        <x:v>21021</x:v>
      </x:c>
      <x:c r="C2364" s="6" t="n">
        <x:v>3</x:v>
      </x:c>
      <x:c r="D2364" s="6" t="n">
        <x:v>4</x:v>
      </x:c>
      <x:c r="E2364" s="7" t="str">
        <x:v>110172</x:v>
      </x:c>
      <x:c r="F2364" s="7" t="str">
        <x:v>生命之芽</x:v>
      </x:c>
      <x:c r="G2364" s="6" t="n">
        <x:v>6</x:v>
      </x:c>
      <x:c r="H2364" s="6" t="str">
        <x:v>https://raw.githubusercontent.com/Mar-7th/StarRailRes/dbe8cdfcfb0bf657b9fe1cf92d5537f118ccb487/index_new/cn/light_cone_promotions.json</x:v>
      </x:c>
    </x:row>
    <x:row r="2365" ht="20" customHeight="1">
      <x:c r="A2365" s="6" t="str">
        <x:v>光锥突破</x:v>
      </x:c>
      <x:c r="B2365" s="6" t="str">
        <x:v>21021</x:v>
      </x:c>
      <x:c r="C2365" s="6" t="n">
        <x:v>3</x:v>
      </x:c>
      <x:c r="D2365" s="6" t="n">
        <x:v>4</x:v>
      </x:c>
      <x:c r="E2365" s="7" t="str">
        <x:v>112002</x:v>
      </x:c>
      <x:c r="F2365" s="7" t="str">
        <x:v>铁卫军徽</x:v>
      </x:c>
      <x:c r="G2365" s="6" t="n">
        <x:v>9</x:v>
      </x:c>
      <x:c r="H2365" s="6" t="str">
        <x:v>https://raw.githubusercontent.com/Mar-7th/StarRailRes/dbe8cdfcfb0bf657b9fe1cf92d5537f118ccb487/index_new/cn/light_cone_promotions.json</x:v>
      </x:c>
    </x:row>
    <x:row r="2366" ht="20" customHeight="1">
      <x:c r="A2366" s="6" t="str">
        <x:v>光锥突破</x:v>
      </x:c>
      <x:c r="B2366" s="6" t="str">
        <x:v>21021</x:v>
      </x:c>
      <x:c r="C2366" s="6" t="n">
        <x:v>4</x:v>
      </x:c>
      <x:c r="D2366" s="6" t="n">
        <x:v>5</x:v>
      </x:c>
      <x:c r="E2366" s="7" t="str">
        <x:v>2</x:v>
      </x:c>
      <x:c r="F2366" s="7" t="str">
        <x:v>信用点</x:v>
      </x:c>
      <x:c r="G2366" s="6" t="n">
        <x:v>80000</x:v>
      </x:c>
      <x:c r="H2366" s="6" t="str">
        <x:v>https://raw.githubusercontent.com/Mar-7th/StarRailRes/dbe8cdfcfb0bf657b9fe1cf92d5537f118ccb487/index_new/cn/light_cone_promotions.json</x:v>
      </x:c>
    </x:row>
    <x:row r="2367" ht="20" customHeight="1">
      <x:c r="A2367" s="6" t="str">
        <x:v>光锥突破</x:v>
      </x:c>
      <x:c r="B2367" s="6" t="str">
        <x:v>21021</x:v>
      </x:c>
      <x:c r="C2367" s="6" t="n">
        <x:v>4</x:v>
      </x:c>
      <x:c r="D2367" s="6" t="n">
        <x:v>5</x:v>
      </x:c>
      <x:c r="E2367" s="7" t="str">
        <x:v>110173</x:v>
      </x:c>
      <x:c r="F2367" s="7" t="str">
        <x:v>永恒之花</x:v>
      </x:c>
      <x:c r="G2367" s="6" t="n">
        <x:v>4</x:v>
      </x:c>
      <x:c r="H2367" s="6" t="str">
        <x:v>https://raw.githubusercontent.com/Mar-7th/StarRailRes/dbe8cdfcfb0bf657b9fe1cf92d5537f118ccb487/index_new/cn/light_cone_promotions.json</x:v>
      </x:c>
    </x:row>
    <x:row r="2368" ht="20" customHeight="1">
      <x:c r="A2368" s="6" t="str">
        <x:v>光锥突破</x:v>
      </x:c>
      <x:c r="B2368" s="6" t="str">
        <x:v>21021</x:v>
      </x:c>
      <x:c r="C2368" s="6" t="n">
        <x:v>4</x:v>
      </x:c>
      <x:c r="D2368" s="6" t="n">
        <x:v>5</x:v>
      </x:c>
      <x:c r="E2368" s="7" t="str">
        <x:v>112003</x:v>
      </x:c>
      <x:c r="F2368" s="7" t="str">
        <x:v>铁卫勋章</x:v>
      </x:c>
      <x:c r="G2368" s="6" t="n">
        <x:v>5</x:v>
      </x:c>
      <x:c r="H2368" s="6" t="str">
        <x:v>https://raw.githubusercontent.com/Mar-7th/StarRailRes/dbe8cdfcfb0bf657b9fe1cf92d5537f118ccb487/index_new/cn/light_cone_promotions.json</x:v>
      </x:c>
    </x:row>
    <x:row r="2369" ht="20" customHeight="1">
      <x:c r="A2369" s="6" t="str">
        <x:v>光锥突破</x:v>
      </x:c>
      <x:c r="B2369" s="6" t="str">
        <x:v>21021</x:v>
      </x:c>
      <x:c r="C2369" s="6" t="n">
        <x:v>5</x:v>
      </x:c>
      <x:c r="D2369" s="6" t="n">
        <x:v>6</x:v>
      </x:c>
      <x:c r="E2369" s="7" t="str">
        <x:v>2</x:v>
      </x:c>
      <x:c r="F2369" s="7" t="str">
        <x:v>信用点</x:v>
      </x:c>
      <x:c r="G2369" s="6" t="n">
        <x:v>160000</x:v>
      </x:c>
      <x:c r="H2369" s="6" t="str">
        <x:v>https://raw.githubusercontent.com/Mar-7th/StarRailRes/dbe8cdfcfb0bf657b9fe1cf92d5537f118ccb487/index_new/cn/light_cone_promotions.json</x:v>
      </x:c>
    </x:row>
    <x:row r="2370" ht="20" customHeight="1">
      <x:c r="A2370" s="6" t="str">
        <x:v>光锥突破</x:v>
      </x:c>
      <x:c r="B2370" s="6" t="str">
        <x:v>21021</x:v>
      </x:c>
      <x:c r="C2370" s="6" t="n">
        <x:v>5</x:v>
      </x:c>
      <x:c r="D2370" s="6" t="n">
        <x:v>6</x:v>
      </x:c>
      <x:c r="E2370" s="7" t="str">
        <x:v>110173</x:v>
      </x:c>
      <x:c r="F2370" s="7" t="str">
        <x:v>永恒之花</x:v>
      </x:c>
      <x:c r="G2370" s="6" t="n">
        <x:v>8</x:v>
      </x:c>
      <x:c r="H2370" s="6" t="str">
        <x:v>https://raw.githubusercontent.com/Mar-7th/StarRailRes/dbe8cdfcfb0bf657b9fe1cf92d5537f118ccb487/index_new/cn/light_cone_promotions.json</x:v>
      </x:c>
    </x:row>
    <x:row r="2371" ht="20" customHeight="1">
      <x:c r="A2371" s="6" t="str">
        <x:v>光锥突破</x:v>
      </x:c>
      <x:c r="B2371" s="6" t="str">
        <x:v>21021</x:v>
      </x:c>
      <x:c r="C2371" s="6" t="n">
        <x:v>5</x:v>
      </x:c>
      <x:c r="D2371" s="6" t="n">
        <x:v>6</x:v>
      </x:c>
      <x:c r="E2371" s="7" t="str">
        <x:v>112003</x:v>
      </x:c>
      <x:c r="F2371" s="7" t="str">
        <x:v>铁卫勋章</x:v>
      </x:c>
      <x:c r="G2371" s="6" t="n">
        <x:v>7</x:v>
      </x:c>
      <x:c r="H2371" s="6" t="str">
        <x:v>https://raw.githubusercontent.com/Mar-7th/StarRailRes/dbe8cdfcfb0bf657b9fe1cf92d5537f118ccb487/index_new/cn/light_cone_promotions.json</x:v>
      </x:c>
    </x:row>
    <x:row r="2372" ht="20" customHeight="1">
      <x:c r="A2372" s="6" t="str">
        <x:v>光锥突破</x:v>
      </x:c>
      <x:c r="B2372" s="6" t="str">
        <x:v>21022</x:v>
      </x:c>
      <x:c r="C2372" s="6" t="n">
        <x:v>0</x:v>
      </x:c>
      <x:c r="D2372" s="6" t="n">
        <x:v>1</x:v>
      </x:c>
      <x:c r="E2372" s="7" t="str">
        <x:v>2</x:v>
      </x:c>
      <x:c r="F2372" s="7" t="str">
        <x:v>信用点</x:v>
      </x:c>
      <x:c r="G2372" s="6" t="n">
        <x:v>4000</x:v>
      </x:c>
      <x:c r="H2372" s="6" t="str">
        <x:v>https://raw.githubusercontent.com/Mar-7th/StarRailRes/dbe8cdfcfb0bf657b9fe1cf92d5537f118ccb487/index_new/cn/light_cone_promotions.json</x:v>
      </x:c>
    </x:row>
    <x:row r="2373" ht="20" customHeight="1">
      <x:c r="A2373" s="6" t="str">
        <x:v>光锥突破</x:v>
      </x:c>
      <x:c r="B2373" s="6" t="str">
        <x:v>21022</x:v>
      </x:c>
      <x:c r="C2373" s="6" t="n">
        <x:v>0</x:v>
      </x:c>
      <x:c r="D2373" s="6" t="n">
        <x:v>1</x:v>
      </x:c>
      <x:c r="E2373" s="7" t="str">
        <x:v>112001</x:v>
      </x:c>
      <x:c r="F2373" s="7" t="str">
        <x:v>铁卫扣饰</x:v>
      </x:c>
      <x:c r="G2373" s="6" t="n">
        <x:v>5</x:v>
      </x:c>
      <x:c r="H2373" s="6" t="str">
        <x:v>https://raw.githubusercontent.com/Mar-7th/StarRailRes/dbe8cdfcfb0bf657b9fe1cf92d5537f118ccb487/index_new/cn/light_cone_promotions.json</x:v>
      </x:c>
    </x:row>
    <x:row r="2374" ht="20" customHeight="1">
      <x:c r="A2374" s="6" t="str">
        <x:v>光锥突破</x:v>
      </x:c>
      <x:c r="B2374" s="6" t="str">
        <x:v>21022</x:v>
      </x:c>
      <x:c r="C2374" s="6" t="n">
        <x:v>1</x:v>
      </x:c>
      <x:c r="D2374" s="6" t="n">
        <x:v>2</x:v>
      </x:c>
      <x:c r="E2374" s="7" t="str">
        <x:v>2</x:v>
      </x:c>
      <x:c r="F2374" s="7" t="str">
        <x:v>信用点</x:v>
      </x:c>
      <x:c r="G2374" s="6" t="n">
        <x:v>8000</x:v>
      </x:c>
      <x:c r="H2374" s="6" t="str">
        <x:v>https://raw.githubusercontent.com/Mar-7th/StarRailRes/dbe8cdfcfb0bf657b9fe1cf92d5537f118ccb487/index_new/cn/light_cone_promotions.json</x:v>
      </x:c>
    </x:row>
    <x:row r="2375" ht="20" customHeight="1">
      <x:c r="A2375" s="6" t="str">
        <x:v>光锥突破</x:v>
      </x:c>
      <x:c r="B2375" s="6" t="str">
        <x:v>21022</x:v>
      </x:c>
      <x:c r="C2375" s="6" t="n">
        <x:v>1</x:v>
      </x:c>
      <x:c r="D2375" s="6" t="n">
        <x:v>2</x:v>
      </x:c>
      <x:c r="E2375" s="7" t="str">
        <x:v>110151</x:v>
      </x:c>
      <x:c r="F2375" s="7" t="str">
        <x:v>黯淡黑曜</x:v>
      </x:c>
      <x:c r="G2375" s="6" t="n">
        <x:v>3</x:v>
      </x:c>
      <x:c r="H2375" s="6" t="str">
        <x:v>https://raw.githubusercontent.com/Mar-7th/StarRailRes/dbe8cdfcfb0bf657b9fe1cf92d5537f118ccb487/index_new/cn/light_cone_promotions.json</x:v>
      </x:c>
    </x:row>
    <x:row r="2376" ht="20" customHeight="1">
      <x:c r="A2376" s="6" t="str">
        <x:v>光锥突破</x:v>
      </x:c>
      <x:c r="B2376" s="6" t="str">
        <x:v>21022</x:v>
      </x:c>
      <x:c r="C2376" s="6" t="n">
        <x:v>1</x:v>
      </x:c>
      <x:c r="D2376" s="6" t="n">
        <x:v>2</x:v>
      </x:c>
      <x:c r="E2376" s="7" t="str">
        <x:v>112001</x:v>
      </x:c>
      <x:c r="F2376" s="7" t="str">
        <x:v>铁卫扣饰</x:v>
      </x:c>
      <x:c r="G2376" s="6" t="n">
        <x:v>10</x:v>
      </x:c>
      <x:c r="H2376" s="6" t="str">
        <x:v>https://raw.githubusercontent.com/Mar-7th/StarRailRes/dbe8cdfcfb0bf657b9fe1cf92d5537f118ccb487/index_new/cn/light_cone_promotions.json</x:v>
      </x:c>
    </x:row>
    <x:row r="2377" ht="20" customHeight="1">
      <x:c r="A2377" s="6" t="str">
        <x:v>光锥突破</x:v>
      </x:c>
      <x:c r="B2377" s="6" t="str">
        <x:v>21022</x:v>
      </x:c>
      <x:c r="C2377" s="6" t="n">
        <x:v>2</x:v>
      </x:c>
      <x:c r="D2377" s="6" t="n">
        <x:v>3</x:v>
      </x:c>
      <x:c r="E2377" s="7" t="str">
        <x:v>2</x:v>
      </x:c>
      <x:c r="F2377" s="7" t="str">
        <x:v>信用点</x:v>
      </x:c>
      <x:c r="G2377" s="6" t="n">
        <x:v>16000</x:v>
      </x:c>
      <x:c r="H2377" s="6" t="str">
        <x:v>https://raw.githubusercontent.com/Mar-7th/StarRailRes/dbe8cdfcfb0bf657b9fe1cf92d5537f118ccb487/index_new/cn/light_cone_promotions.json</x:v>
      </x:c>
    </x:row>
    <x:row r="2378" ht="20" customHeight="1">
      <x:c r="A2378" s="6" t="str">
        <x:v>光锥突破</x:v>
      </x:c>
      <x:c r="B2378" s="6" t="str">
        <x:v>21022</x:v>
      </x:c>
      <x:c r="C2378" s="6" t="n">
        <x:v>2</x:v>
      </x:c>
      <x:c r="D2378" s="6" t="n">
        <x:v>3</x:v>
      </x:c>
      <x:c r="E2378" s="7" t="str">
        <x:v>110152</x:v>
      </x:c>
      <x:c r="F2378" s="7" t="str">
        <x:v>虚空黑曜</x:v>
      </x:c>
      <x:c r="G2378" s="6" t="n">
        <x:v>3</x:v>
      </x:c>
      <x:c r="H2378" s="6" t="str">
        <x:v>https://raw.githubusercontent.com/Mar-7th/StarRailRes/dbe8cdfcfb0bf657b9fe1cf92d5537f118ccb487/index_new/cn/light_cone_promotions.json</x:v>
      </x:c>
    </x:row>
    <x:row r="2379" ht="20" customHeight="1">
      <x:c r="A2379" s="6" t="str">
        <x:v>光锥突破</x:v>
      </x:c>
      <x:c r="B2379" s="6" t="str">
        <x:v>21022</x:v>
      </x:c>
      <x:c r="C2379" s="6" t="n">
        <x:v>2</x:v>
      </x:c>
      <x:c r="D2379" s="6" t="n">
        <x:v>3</x:v>
      </x:c>
      <x:c r="E2379" s="7" t="str">
        <x:v>112002</x:v>
      </x:c>
      <x:c r="F2379" s="7" t="str">
        <x:v>铁卫军徽</x:v>
      </x:c>
      <x:c r="G2379" s="6" t="n">
        <x:v>6</x:v>
      </x:c>
      <x:c r="H2379" s="6" t="str">
        <x:v>https://raw.githubusercontent.com/Mar-7th/StarRailRes/dbe8cdfcfb0bf657b9fe1cf92d5537f118ccb487/index_new/cn/light_cone_promotions.json</x:v>
      </x:c>
    </x:row>
    <x:row r="2380" ht="20" customHeight="1">
      <x:c r="A2380" s="6" t="str">
        <x:v>光锥突破</x:v>
      </x:c>
      <x:c r="B2380" s="6" t="str">
        <x:v>21022</x:v>
      </x:c>
      <x:c r="C2380" s="6" t="n">
        <x:v>3</x:v>
      </x:c>
      <x:c r="D2380" s="6" t="n">
        <x:v>4</x:v>
      </x:c>
      <x:c r="E2380" s="7" t="str">
        <x:v>2</x:v>
      </x:c>
      <x:c r="F2380" s="7" t="str">
        <x:v>信用点</x:v>
      </x:c>
      <x:c r="G2380" s="6" t="n">
        <x:v>40000</x:v>
      </x:c>
      <x:c r="H2380" s="6" t="str">
        <x:v>https://raw.githubusercontent.com/Mar-7th/StarRailRes/dbe8cdfcfb0bf657b9fe1cf92d5537f118ccb487/index_new/cn/light_cone_promotions.json</x:v>
      </x:c>
    </x:row>
    <x:row r="2381" ht="20" customHeight="1">
      <x:c r="A2381" s="6" t="str">
        <x:v>光锥突破</x:v>
      </x:c>
      <x:c r="B2381" s="6" t="str">
        <x:v>21022</x:v>
      </x:c>
      <x:c r="C2381" s="6" t="n">
        <x:v>3</x:v>
      </x:c>
      <x:c r="D2381" s="6" t="n">
        <x:v>4</x:v>
      </x:c>
      <x:c r="E2381" s="7" t="str">
        <x:v>110152</x:v>
      </x:c>
      <x:c r="F2381" s="7" t="str">
        <x:v>虚空黑曜</x:v>
      </x:c>
      <x:c r="G2381" s="6" t="n">
        <x:v>6</x:v>
      </x:c>
      <x:c r="H2381" s="6" t="str">
        <x:v>https://raw.githubusercontent.com/Mar-7th/StarRailRes/dbe8cdfcfb0bf657b9fe1cf92d5537f118ccb487/index_new/cn/light_cone_promotions.json</x:v>
      </x:c>
    </x:row>
    <x:row r="2382" ht="20" customHeight="1">
      <x:c r="A2382" s="6" t="str">
        <x:v>光锥突破</x:v>
      </x:c>
      <x:c r="B2382" s="6" t="str">
        <x:v>21022</x:v>
      </x:c>
      <x:c r="C2382" s="6" t="n">
        <x:v>3</x:v>
      </x:c>
      <x:c r="D2382" s="6" t="n">
        <x:v>4</x:v>
      </x:c>
      <x:c r="E2382" s="7" t="str">
        <x:v>112002</x:v>
      </x:c>
      <x:c r="F2382" s="7" t="str">
        <x:v>铁卫军徽</x:v>
      </x:c>
      <x:c r="G2382" s="6" t="n">
        <x:v>9</x:v>
      </x:c>
      <x:c r="H2382" s="6" t="str">
        <x:v>https://raw.githubusercontent.com/Mar-7th/StarRailRes/dbe8cdfcfb0bf657b9fe1cf92d5537f118ccb487/index_new/cn/light_cone_promotions.json</x:v>
      </x:c>
    </x:row>
    <x:row r="2383" ht="20" customHeight="1">
      <x:c r="A2383" s="6" t="str">
        <x:v>光锥突破</x:v>
      </x:c>
      <x:c r="B2383" s="6" t="str">
        <x:v>21022</x:v>
      </x:c>
      <x:c r="C2383" s="6" t="n">
        <x:v>4</x:v>
      </x:c>
      <x:c r="D2383" s="6" t="n">
        <x:v>5</x:v>
      </x:c>
      <x:c r="E2383" s="7" t="str">
        <x:v>2</x:v>
      </x:c>
      <x:c r="F2383" s="7" t="str">
        <x:v>信用点</x:v>
      </x:c>
      <x:c r="G2383" s="6" t="n">
        <x:v>80000</x:v>
      </x:c>
      <x:c r="H2383" s="6" t="str">
        <x:v>https://raw.githubusercontent.com/Mar-7th/StarRailRes/dbe8cdfcfb0bf657b9fe1cf92d5537f118ccb487/index_new/cn/light_cone_promotions.json</x:v>
      </x:c>
    </x:row>
    <x:row r="2384" ht="20" customHeight="1">
      <x:c r="A2384" s="6" t="str">
        <x:v>光锥突破</x:v>
      </x:c>
      <x:c r="B2384" s="6" t="str">
        <x:v>21022</x:v>
      </x:c>
      <x:c r="C2384" s="6" t="n">
        <x:v>4</x:v>
      </x:c>
      <x:c r="D2384" s="6" t="n">
        <x:v>5</x:v>
      </x:c>
      <x:c r="E2384" s="7" t="str">
        <x:v>110153</x:v>
      </x:c>
      <x:c r="F2384" s="7" t="str">
        <x:v>沉沦黑曜</x:v>
      </x:c>
      <x:c r="G2384" s="6" t="n">
        <x:v>4</x:v>
      </x:c>
      <x:c r="H2384" s="6" t="str">
        <x:v>https://raw.githubusercontent.com/Mar-7th/StarRailRes/dbe8cdfcfb0bf657b9fe1cf92d5537f118ccb487/index_new/cn/light_cone_promotions.json</x:v>
      </x:c>
    </x:row>
    <x:row r="2385" ht="20" customHeight="1">
      <x:c r="A2385" s="6" t="str">
        <x:v>光锥突破</x:v>
      </x:c>
      <x:c r="B2385" s="6" t="str">
        <x:v>21022</x:v>
      </x:c>
      <x:c r="C2385" s="6" t="n">
        <x:v>4</x:v>
      </x:c>
      <x:c r="D2385" s="6" t="n">
        <x:v>5</x:v>
      </x:c>
      <x:c r="E2385" s="7" t="str">
        <x:v>112003</x:v>
      </x:c>
      <x:c r="F2385" s="7" t="str">
        <x:v>铁卫勋章</x:v>
      </x:c>
      <x:c r="G2385" s="6" t="n">
        <x:v>5</x:v>
      </x:c>
      <x:c r="H2385" s="6" t="str">
        <x:v>https://raw.githubusercontent.com/Mar-7th/StarRailRes/dbe8cdfcfb0bf657b9fe1cf92d5537f118ccb487/index_new/cn/light_cone_promotions.json</x:v>
      </x:c>
    </x:row>
    <x:row r="2386" ht="20" customHeight="1">
      <x:c r="A2386" s="6" t="str">
        <x:v>光锥突破</x:v>
      </x:c>
      <x:c r="B2386" s="6" t="str">
        <x:v>21022</x:v>
      </x:c>
      <x:c r="C2386" s="6" t="n">
        <x:v>5</x:v>
      </x:c>
      <x:c r="D2386" s="6" t="n">
        <x:v>6</x:v>
      </x:c>
      <x:c r="E2386" s="7" t="str">
        <x:v>2</x:v>
      </x:c>
      <x:c r="F2386" s="7" t="str">
        <x:v>信用点</x:v>
      </x:c>
      <x:c r="G2386" s="6" t="n">
        <x:v>160000</x:v>
      </x:c>
      <x:c r="H2386" s="6" t="str">
        <x:v>https://raw.githubusercontent.com/Mar-7th/StarRailRes/dbe8cdfcfb0bf657b9fe1cf92d5537f118ccb487/index_new/cn/light_cone_promotions.json</x:v>
      </x:c>
    </x:row>
    <x:row r="2387" ht="20" customHeight="1">
      <x:c r="A2387" s="6" t="str">
        <x:v>光锥突破</x:v>
      </x:c>
      <x:c r="B2387" s="6" t="str">
        <x:v>21022</x:v>
      </x:c>
      <x:c r="C2387" s="6" t="n">
        <x:v>5</x:v>
      </x:c>
      <x:c r="D2387" s="6" t="n">
        <x:v>6</x:v>
      </x:c>
      <x:c r="E2387" s="7" t="str">
        <x:v>110153</x:v>
      </x:c>
      <x:c r="F2387" s="7" t="str">
        <x:v>沉沦黑曜</x:v>
      </x:c>
      <x:c r="G2387" s="6" t="n">
        <x:v>8</x:v>
      </x:c>
      <x:c r="H2387" s="6" t="str">
        <x:v>https://raw.githubusercontent.com/Mar-7th/StarRailRes/dbe8cdfcfb0bf657b9fe1cf92d5537f118ccb487/index_new/cn/light_cone_promotions.json</x:v>
      </x:c>
    </x:row>
    <x:row r="2388" ht="20" customHeight="1">
      <x:c r="A2388" s="6" t="str">
        <x:v>光锥突破</x:v>
      </x:c>
      <x:c r="B2388" s="6" t="str">
        <x:v>21022</x:v>
      </x:c>
      <x:c r="C2388" s="6" t="n">
        <x:v>5</x:v>
      </x:c>
      <x:c r="D2388" s="6" t="n">
        <x:v>6</x:v>
      </x:c>
      <x:c r="E2388" s="7" t="str">
        <x:v>112003</x:v>
      </x:c>
      <x:c r="F2388" s="7" t="str">
        <x:v>铁卫勋章</x:v>
      </x:c>
      <x:c r="G2388" s="6" t="n">
        <x:v>7</x:v>
      </x:c>
      <x:c r="H2388" s="6" t="str">
        <x:v>https://raw.githubusercontent.com/Mar-7th/StarRailRes/dbe8cdfcfb0bf657b9fe1cf92d5537f118ccb487/index_new/cn/light_cone_promotions.json</x:v>
      </x:c>
    </x:row>
    <x:row r="2389" ht="20" customHeight="1">
      <x:c r="A2389" s="6" t="str">
        <x:v>光锥突破</x:v>
      </x:c>
      <x:c r="B2389" s="6" t="str">
        <x:v>21023</x:v>
      </x:c>
      <x:c r="C2389" s="6" t="n">
        <x:v>0</x:v>
      </x:c>
      <x:c r="D2389" s="6" t="n">
        <x:v>1</x:v>
      </x:c>
      <x:c r="E2389" s="7" t="str">
        <x:v>2</x:v>
      </x:c>
      <x:c r="F2389" s="7" t="str">
        <x:v>信用点</x:v>
      </x:c>
      <x:c r="G2389" s="6" t="n">
        <x:v>4000</x:v>
      </x:c>
      <x:c r="H2389" s="6" t="str">
        <x:v>https://raw.githubusercontent.com/Mar-7th/StarRailRes/dbe8cdfcfb0bf657b9fe1cf92d5537f118ccb487/index_new/cn/light_cone_promotions.json</x:v>
      </x:c>
    </x:row>
    <x:row r="2390" ht="20" customHeight="1">
      <x:c r="A2390" s="6" t="str">
        <x:v>光锥突破</x:v>
      </x:c>
      <x:c r="B2390" s="6" t="str">
        <x:v>21023</x:v>
      </x:c>
      <x:c r="C2390" s="6" t="n">
        <x:v>0</x:v>
      </x:c>
      <x:c r="D2390" s="6" t="n">
        <x:v>1</x:v>
      </x:c>
      <x:c r="E2390" s="7" t="str">
        <x:v>112011</x:v>
      </x:c>
      <x:c r="F2390" s="7" t="str">
        <x:v>古代零件</x:v>
      </x:c>
      <x:c r="G2390" s="6" t="n">
        <x:v>5</x:v>
      </x:c>
      <x:c r="H2390" s="6" t="str">
        <x:v>https://raw.githubusercontent.com/Mar-7th/StarRailRes/dbe8cdfcfb0bf657b9fe1cf92d5537f118ccb487/index_new/cn/light_cone_promotions.json</x:v>
      </x:c>
    </x:row>
    <x:row r="2391" ht="20" customHeight="1">
      <x:c r="A2391" s="6" t="str">
        <x:v>光锥突破</x:v>
      </x:c>
      <x:c r="B2391" s="6" t="str">
        <x:v>21023</x:v>
      </x:c>
      <x:c r="C2391" s="6" t="n">
        <x:v>1</x:v>
      </x:c>
      <x:c r="D2391" s="6" t="n">
        <x:v>2</x:v>
      </x:c>
      <x:c r="E2391" s="7" t="str">
        <x:v>2</x:v>
      </x:c>
      <x:c r="F2391" s="7" t="str">
        <x:v>信用点</x:v>
      </x:c>
      <x:c r="G2391" s="6" t="n">
        <x:v>8000</x:v>
      </x:c>
      <x:c r="H2391" s="6" t="str">
        <x:v>https://raw.githubusercontent.com/Mar-7th/StarRailRes/dbe8cdfcfb0bf657b9fe1cf92d5537f118ccb487/index_new/cn/light_cone_promotions.json</x:v>
      </x:c>
    </x:row>
    <x:row r="2392" ht="20" customHeight="1">
      <x:c r="A2392" s="6" t="str">
        <x:v>光锥突破</x:v>
      </x:c>
      <x:c r="B2392" s="6" t="str">
        <x:v>21023</x:v>
      </x:c>
      <x:c r="C2392" s="6" t="n">
        <x:v>1</x:v>
      </x:c>
      <x:c r="D2392" s="6" t="n">
        <x:v>2</x:v>
      </x:c>
      <x:c r="E2392" s="7" t="str">
        <x:v>110141</x:v>
      </x:c>
      <x:c r="F2392" s="7" t="str">
        <x:v>青铜的执着</x:v>
      </x:c>
      <x:c r="G2392" s="6" t="n">
        <x:v>3</x:v>
      </x:c>
      <x:c r="H2392" s="6" t="str">
        <x:v>https://raw.githubusercontent.com/Mar-7th/StarRailRes/dbe8cdfcfb0bf657b9fe1cf92d5537f118ccb487/index_new/cn/light_cone_promotions.json</x:v>
      </x:c>
    </x:row>
    <x:row r="2393" ht="20" customHeight="1">
      <x:c r="A2393" s="6" t="str">
        <x:v>光锥突破</x:v>
      </x:c>
      <x:c r="B2393" s="6" t="str">
        <x:v>21023</x:v>
      </x:c>
      <x:c r="C2393" s="6" t="n">
        <x:v>1</x:v>
      </x:c>
      <x:c r="D2393" s="6" t="n">
        <x:v>2</x:v>
      </x:c>
      <x:c r="E2393" s="7" t="str">
        <x:v>112011</x:v>
      </x:c>
      <x:c r="F2393" s="7" t="str">
        <x:v>古代零件</x:v>
      </x:c>
      <x:c r="G2393" s="6" t="n">
        <x:v>10</x:v>
      </x:c>
      <x:c r="H2393" s="6" t="str">
        <x:v>https://raw.githubusercontent.com/Mar-7th/StarRailRes/dbe8cdfcfb0bf657b9fe1cf92d5537f118ccb487/index_new/cn/light_cone_promotions.json</x:v>
      </x:c>
    </x:row>
    <x:row r="2394" ht="20" customHeight="1">
      <x:c r="A2394" s="6" t="str">
        <x:v>光锥突破</x:v>
      </x:c>
      <x:c r="B2394" s="6" t="str">
        <x:v>21023</x:v>
      </x:c>
      <x:c r="C2394" s="6" t="n">
        <x:v>2</x:v>
      </x:c>
      <x:c r="D2394" s="6" t="n">
        <x:v>3</x:v>
      </x:c>
      <x:c r="E2394" s="7" t="str">
        <x:v>2</x:v>
      </x:c>
      <x:c r="F2394" s="7" t="str">
        <x:v>信用点</x:v>
      </x:c>
      <x:c r="G2394" s="6" t="n">
        <x:v>16000</x:v>
      </x:c>
      <x:c r="H2394" s="6" t="str">
        <x:v>https://raw.githubusercontent.com/Mar-7th/StarRailRes/dbe8cdfcfb0bf657b9fe1cf92d5537f118ccb487/index_new/cn/light_cone_promotions.json</x:v>
      </x:c>
    </x:row>
    <x:row r="2395" ht="20" customHeight="1">
      <x:c r="A2395" s="6" t="str">
        <x:v>光锥突破</x:v>
      </x:c>
      <x:c r="B2395" s="6" t="str">
        <x:v>21023</x:v>
      </x:c>
      <x:c r="C2395" s="6" t="n">
        <x:v>2</x:v>
      </x:c>
      <x:c r="D2395" s="6" t="n">
        <x:v>3</x:v>
      </x:c>
      <x:c r="E2395" s="7" t="str">
        <x:v>110142</x:v>
      </x:c>
      <x:c r="F2395" s="7" t="str">
        <x:v>寒铁的誓言</x:v>
      </x:c>
      <x:c r="G2395" s="6" t="n">
        <x:v>3</x:v>
      </x:c>
      <x:c r="H2395" s="6" t="str">
        <x:v>https://raw.githubusercontent.com/Mar-7th/StarRailRes/dbe8cdfcfb0bf657b9fe1cf92d5537f118ccb487/index_new/cn/light_cone_promotions.json</x:v>
      </x:c>
    </x:row>
    <x:row r="2396" ht="20" customHeight="1">
      <x:c r="A2396" s="6" t="str">
        <x:v>光锥突破</x:v>
      </x:c>
      <x:c r="B2396" s="6" t="str">
        <x:v>21023</x:v>
      </x:c>
      <x:c r="C2396" s="6" t="n">
        <x:v>2</x:v>
      </x:c>
      <x:c r="D2396" s="6" t="n">
        <x:v>3</x:v>
      </x:c>
      <x:c r="E2396" s="7" t="str">
        <x:v>112012</x:v>
      </x:c>
      <x:c r="F2396" s="7" t="str">
        <x:v>古代转轴</x:v>
      </x:c>
      <x:c r="G2396" s="6" t="n">
        <x:v>6</x:v>
      </x:c>
      <x:c r="H2396" s="6" t="str">
        <x:v>https://raw.githubusercontent.com/Mar-7th/StarRailRes/dbe8cdfcfb0bf657b9fe1cf92d5537f118ccb487/index_new/cn/light_cone_promotions.json</x:v>
      </x:c>
    </x:row>
    <x:row r="2397" ht="20" customHeight="1">
      <x:c r="A2397" s="6" t="str">
        <x:v>光锥突破</x:v>
      </x:c>
      <x:c r="B2397" s="6" t="str">
        <x:v>21023</x:v>
      </x:c>
      <x:c r="C2397" s="6" t="n">
        <x:v>3</x:v>
      </x:c>
      <x:c r="D2397" s="6" t="n">
        <x:v>4</x:v>
      </x:c>
      <x:c r="E2397" s="7" t="str">
        <x:v>2</x:v>
      </x:c>
      <x:c r="F2397" s="7" t="str">
        <x:v>信用点</x:v>
      </x:c>
      <x:c r="G2397" s="6" t="n">
        <x:v>40000</x:v>
      </x:c>
      <x:c r="H2397" s="6" t="str">
        <x:v>https://raw.githubusercontent.com/Mar-7th/StarRailRes/dbe8cdfcfb0bf657b9fe1cf92d5537f118ccb487/index_new/cn/light_cone_promotions.json</x:v>
      </x:c>
    </x:row>
    <x:row r="2398" ht="20" customHeight="1">
      <x:c r="A2398" s="6" t="str">
        <x:v>光锥突破</x:v>
      </x:c>
      <x:c r="B2398" s="6" t="str">
        <x:v>21023</x:v>
      </x:c>
      <x:c r="C2398" s="6" t="n">
        <x:v>3</x:v>
      </x:c>
      <x:c r="D2398" s="6" t="n">
        <x:v>4</x:v>
      </x:c>
      <x:c r="E2398" s="7" t="str">
        <x:v>110142</x:v>
      </x:c>
      <x:c r="F2398" s="7" t="str">
        <x:v>寒铁的誓言</x:v>
      </x:c>
      <x:c r="G2398" s="6" t="n">
        <x:v>6</x:v>
      </x:c>
      <x:c r="H2398" s="6" t="str">
        <x:v>https://raw.githubusercontent.com/Mar-7th/StarRailRes/dbe8cdfcfb0bf657b9fe1cf92d5537f118ccb487/index_new/cn/light_cone_promotions.json</x:v>
      </x:c>
    </x:row>
    <x:row r="2399" ht="20" customHeight="1">
      <x:c r="A2399" s="6" t="str">
        <x:v>光锥突破</x:v>
      </x:c>
      <x:c r="B2399" s="6" t="str">
        <x:v>21023</x:v>
      </x:c>
      <x:c r="C2399" s="6" t="n">
        <x:v>3</x:v>
      </x:c>
      <x:c r="D2399" s="6" t="n">
        <x:v>4</x:v>
      </x:c>
      <x:c r="E2399" s="7" t="str">
        <x:v>112012</x:v>
      </x:c>
      <x:c r="F2399" s="7" t="str">
        <x:v>古代转轴</x:v>
      </x:c>
      <x:c r="G2399" s="6" t="n">
        <x:v>9</x:v>
      </x:c>
      <x:c r="H2399" s="6" t="str">
        <x:v>https://raw.githubusercontent.com/Mar-7th/StarRailRes/dbe8cdfcfb0bf657b9fe1cf92d5537f118ccb487/index_new/cn/light_cone_promotions.json</x:v>
      </x:c>
    </x:row>
    <x:row r="2400" ht="20" customHeight="1">
      <x:c r="A2400" s="6" t="str">
        <x:v>光锥突破</x:v>
      </x:c>
      <x:c r="B2400" s="6" t="str">
        <x:v>21023</x:v>
      </x:c>
      <x:c r="C2400" s="6" t="n">
        <x:v>4</x:v>
      </x:c>
      <x:c r="D2400" s="6" t="n">
        <x:v>5</x:v>
      </x:c>
      <x:c r="E2400" s="7" t="str">
        <x:v>2</x:v>
      </x:c>
      <x:c r="F2400" s="7" t="str">
        <x:v>信用点</x:v>
      </x:c>
      <x:c r="G2400" s="6" t="n">
        <x:v>80000</x:v>
      </x:c>
      <x:c r="H2400" s="6" t="str">
        <x:v>https://raw.githubusercontent.com/Mar-7th/StarRailRes/dbe8cdfcfb0bf657b9fe1cf92d5537f118ccb487/index_new/cn/light_cone_promotions.json</x:v>
      </x:c>
    </x:row>
    <x:row r="2401" ht="20" customHeight="1">
      <x:c r="A2401" s="6" t="str">
        <x:v>光锥突破</x:v>
      </x:c>
      <x:c r="B2401" s="6" t="str">
        <x:v>21023</x:v>
      </x:c>
      <x:c r="C2401" s="6" t="n">
        <x:v>4</x:v>
      </x:c>
      <x:c r="D2401" s="6" t="n">
        <x:v>5</x:v>
      </x:c>
      <x:c r="E2401" s="7" t="str">
        <x:v>110143</x:v>
      </x:c>
      <x:c r="F2401" s="7" t="str">
        <x:v>琥珀的坚守</x:v>
      </x:c>
      <x:c r="G2401" s="6" t="n">
        <x:v>4</x:v>
      </x:c>
      <x:c r="H2401" s="6" t="str">
        <x:v>https://raw.githubusercontent.com/Mar-7th/StarRailRes/dbe8cdfcfb0bf657b9fe1cf92d5537f118ccb487/index_new/cn/light_cone_promotions.json</x:v>
      </x:c>
    </x:row>
    <x:row r="2402" ht="20" customHeight="1">
      <x:c r="A2402" s="6" t="str">
        <x:v>光锥突破</x:v>
      </x:c>
      <x:c r="B2402" s="6" t="str">
        <x:v>21023</x:v>
      </x:c>
      <x:c r="C2402" s="6" t="n">
        <x:v>4</x:v>
      </x:c>
      <x:c r="D2402" s="6" t="n">
        <x:v>5</x:v>
      </x:c>
      <x:c r="E2402" s="7" t="str">
        <x:v>112013</x:v>
      </x:c>
      <x:c r="F2402" s="7" t="str">
        <x:v>古代引擎</x:v>
      </x:c>
      <x:c r="G2402" s="6" t="n">
        <x:v>5</x:v>
      </x:c>
      <x:c r="H2402" s="6" t="str">
        <x:v>https://raw.githubusercontent.com/Mar-7th/StarRailRes/dbe8cdfcfb0bf657b9fe1cf92d5537f118ccb487/index_new/cn/light_cone_promotions.json</x:v>
      </x:c>
    </x:row>
    <x:row r="2403" ht="20" customHeight="1">
      <x:c r="A2403" s="6" t="str">
        <x:v>光锥突破</x:v>
      </x:c>
      <x:c r="B2403" s="6" t="str">
        <x:v>21023</x:v>
      </x:c>
      <x:c r="C2403" s="6" t="n">
        <x:v>5</x:v>
      </x:c>
      <x:c r="D2403" s="6" t="n">
        <x:v>6</x:v>
      </x:c>
      <x:c r="E2403" s="7" t="str">
        <x:v>2</x:v>
      </x:c>
      <x:c r="F2403" s="7" t="str">
        <x:v>信用点</x:v>
      </x:c>
      <x:c r="G2403" s="6" t="n">
        <x:v>160000</x:v>
      </x:c>
      <x:c r="H2403" s="6" t="str">
        <x:v>https://raw.githubusercontent.com/Mar-7th/StarRailRes/dbe8cdfcfb0bf657b9fe1cf92d5537f118ccb487/index_new/cn/light_cone_promotions.json</x:v>
      </x:c>
    </x:row>
    <x:row r="2404" ht="20" customHeight="1">
      <x:c r="A2404" s="6" t="str">
        <x:v>光锥突破</x:v>
      </x:c>
      <x:c r="B2404" s="6" t="str">
        <x:v>21023</x:v>
      </x:c>
      <x:c r="C2404" s="6" t="n">
        <x:v>5</x:v>
      </x:c>
      <x:c r="D2404" s="6" t="n">
        <x:v>6</x:v>
      </x:c>
      <x:c r="E2404" s="7" t="str">
        <x:v>110143</x:v>
      </x:c>
      <x:c r="F2404" s="7" t="str">
        <x:v>琥珀的坚守</x:v>
      </x:c>
      <x:c r="G2404" s="6" t="n">
        <x:v>8</x:v>
      </x:c>
      <x:c r="H2404" s="6" t="str">
        <x:v>https://raw.githubusercontent.com/Mar-7th/StarRailRes/dbe8cdfcfb0bf657b9fe1cf92d5537f118ccb487/index_new/cn/light_cone_promotions.json</x:v>
      </x:c>
    </x:row>
    <x:row r="2405" ht="20" customHeight="1">
      <x:c r="A2405" s="6" t="str">
        <x:v>光锥突破</x:v>
      </x:c>
      <x:c r="B2405" s="6" t="str">
        <x:v>21023</x:v>
      </x:c>
      <x:c r="C2405" s="6" t="n">
        <x:v>5</x:v>
      </x:c>
      <x:c r="D2405" s="6" t="n">
        <x:v>6</x:v>
      </x:c>
      <x:c r="E2405" s="7" t="str">
        <x:v>112013</x:v>
      </x:c>
      <x:c r="F2405" s="7" t="str">
        <x:v>古代引擎</x:v>
      </x:c>
      <x:c r="G2405" s="6" t="n">
        <x:v>7</x:v>
      </x:c>
      <x:c r="H2405" s="6" t="str">
        <x:v>https://raw.githubusercontent.com/Mar-7th/StarRailRes/dbe8cdfcfb0bf657b9fe1cf92d5537f118ccb487/index_new/cn/light_cone_promotions.json</x:v>
      </x:c>
    </x:row>
    <x:row r="2406" ht="20" customHeight="1">
      <x:c r="A2406" s="6" t="str">
        <x:v>光锥突破</x:v>
      </x:c>
      <x:c r="B2406" s="6" t="str">
        <x:v>21024</x:v>
      </x:c>
      <x:c r="C2406" s="6" t="n">
        <x:v>0</x:v>
      </x:c>
      <x:c r="D2406" s="6" t="n">
        <x:v>1</x:v>
      </x:c>
      <x:c r="E2406" s="7" t="str">
        <x:v>2</x:v>
      </x:c>
      <x:c r="F2406" s="7" t="str">
        <x:v>信用点</x:v>
      </x:c>
      <x:c r="G2406" s="6" t="n">
        <x:v>4000</x:v>
      </x:c>
      <x:c r="H2406" s="6" t="str">
        <x:v>https://raw.githubusercontent.com/Mar-7th/StarRailRes/dbe8cdfcfb0bf657b9fe1cf92d5537f118ccb487/index_new/cn/light_cone_promotions.json</x:v>
      </x:c>
    </x:row>
    <x:row r="2407" ht="20" customHeight="1">
      <x:c r="A2407" s="6" t="str">
        <x:v>光锥突破</x:v>
      </x:c>
      <x:c r="B2407" s="6" t="str">
        <x:v>21024</x:v>
      </x:c>
      <x:c r="C2407" s="6" t="n">
        <x:v>0</x:v>
      </x:c>
      <x:c r="D2407" s="6" t="n">
        <x:v>1</x:v>
      </x:c>
      <x:c r="E2407" s="7" t="str">
        <x:v>112011</x:v>
      </x:c>
      <x:c r="F2407" s="7" t="str">
        <x:v>古代零件</x:v>
      </x:c>
      <x:c r="G2407" s="6" t="n">
        <x:v>5</x:v>
      </x:c>
      <x:c r="H2407" s="6" t="str">
        <x:v>https://raw.githubusercontent.com/Mar-7th/StarRailRes/dbe8cdfcfb0bf657b9fe1cf92d5537f118ccb487/index_new/cn/light_cone_promotions.json</x:v>
      </x:c>
    </x:row>
    <x:row r="2408" ht="20" customHeight="1">
      <x:c r="A2408" s="6" t="str">
        <x:v>光锥突破</x:v>
      </x:c>
      <x:c r="B2408" s="6" t="str">
        <x:v>21024</x:v>
      </x:c>
      <x:c r="C2408" s="6" t="n">
        <x:v>1</x:v>
      </x:c>
      <x:c r="D2408" s="6" t="n">
        <x:v>2</x:v>
      </x:c>
      <x:c r="E2408" s="7" t="str">
        <x:v>2</x:v>
      </x:c>
      <x:c r="F2408" s="7" t="str">
        <x:v>信用点</x:v>
      </x:c>
      <x:c r="G2408" s="6" t="n">
        <x:v>8000</x:v>
      </x:c>
      <x:c r="H2408" s="6" t="str">
        <x:v>https://raw.githubusercontent.com/Mar-7th/StarRailRes/dbe8cdfcfb0bf657b9fe1cf92d5537f118ccb487/index_new/cn/light_cone_promotions.json</x:v>
      </x:c>
    </x:row>
    <x:row r="2409" ht="20" customHeight="1">
      <x:c r="A2409" s="6" t="str">
        <x:v>光锥突破</x:v>
      </x:c>
      <x:c r="B2409" s="6" t="str">
        <x:v>21024</x:v>
      </x:c>
      <x:c r="C2409" s="6" t="n">
        <x:v>1</x:v>
      </x:c>
      <x:c r="D2409" s="6" t="n">
        <x:v>2</x:v>
      </x:c>
      <x:c r="E2409" s="7" t="str">
        <x:v>110121</x:v>
      </x:c>
      <x:c r="F2409" s="7" t="str">
        <x:v>猎兽之矢</x:v>
      </x:c>
      <x:c r="G2409" s="6" t="n">
        <x:v>3</x:v>
      </x:c>
      <x:c r="H2409" s="6" t="str">
        <x:v>https://raw.githubusercontent.com/Mar-7th/StarRailRes/dbe8cdfcfb0bf657b9fe1cf92d5537f118ccb487/index_new/cn/light_cone_promotions.json</x:v>
      </x:c>
    </x:row>
    <x:row r="2410" ht="20" customHeight="1">
      <x:c r="A2410" s="6" t="str">
        <x:v>光锥突破</x:v>
      </x:c>
      <x:c r="B2410" s="6" t="str">
        <x:v>21024</x:v>
      </x:c>
      <x:c r="C2410" s="6" t="n">
        <x:v>1</x:v>
      </x:c>
      <x:c r="D2410" s="6" t="n">
        <x:v>2</x:v>
      </x:c>
      <x:c r="E2410" s="7" t="str">
        <x:v>112011</x:v>
      </x:c>
      <x:c r="F2410" s="7" t="str">
        <x:v>古代零件</x:v>
      </x:c>
      <x:c r="G2410" s="6" t="n">
        <x:v>10</x:v>
      </x:c>
      <x:c r="H2410" s="6" t="str">
        <x:v>https://raw.githubusercontent.com/Mar-7th/StarRailRes/dbe8cdfcfb0bf657b9fe1cf92d5537f118ccb487/index_new/cn/light_cone_promotions.json</x:v>
      </x:c>
    </x:row>
    <x:row r="2411" ht="20" customHeight="1">
      <x:c r="A2411" s="6" t="str">
        <x:v>光锥突破</x:v>
      </x:c>
      <x:c r="B2411" s="6" t="str">
        <x:v>21024</x:v>
      </x:c>
      <x:c r="C2411" s="6" t="n">
        <x:v>2</x:v>
      </x:c>
      <x:c r="D2411" s="6" t="n">
        <x:v>3</x:v>
      </x:c>
      <x:c r="E2411" s="7" t="str">
        <x:v>2</x:v>
      </x:c>
      <x:c r="F2411" s="7" t="str">
        <x:v>信用点</x:v>
      </x:c>
      <x:c r="G2411" s="6" t="n">
        <x:v>16000</x:v>
      </x:c>
      <x:c r="H2411" s="6" t="str">
        <x:v>https://raw.githubusercontent.com/Mar-7th/StarRailRes/dbe8cdfcfb0bf657b9fe1cf92d5537f118ccb487/index_new/cn/light_cone_promotions.json</x:v>
      </x:c>
    </x:row>
    <x:row r="2412" ht="20" customHeight="1">
      <x:c r="A2412" s="6" t="str">
        <x:v>光锥突破</x:v>
      </x:c>
      <x:c r="B2412" s="6" t="str">
        <x:v>21024</x:v>
      </x:c>
      <x:c r="C2412" s="6" t="n">
        <x:v>2</x:v>
      </x:c>
      <x:c r="D2412" s="6" t="n">
        <x:v>3</x:v>
      </x:c>
      <x:c r="E2412" s="7" t="str">
        <x:v>110122</x:v>
      </x:c>
      <x:c r="F2412" s="7" t="str">
        <x:v>屠魔之矢</x:v>
      </x:c>
      <x:c r="G2412" s="6" t="n">
        <x:v>3</x:v>
      </x:c>
      <x:c r="H2412" s="6" t="str">
        <x:v>https://raw.githubusercontent.com/Mar-7th/StarRailRes/dbe8cdfcfb0bf657b9fe1cf92d5537f118ccb487/index_new/cn/light_cone_promotions.json</x:v>
      </x:c>
    </x:row>
    <x:row r="2413" ht="20" customHeight="1">
      <x:c r="A2413" s="6" t="str">
        <x:v>光锥突破</x:v>
      </x:c>
      <x:c r="B2413" s="6" t="str">
        <x:v>21024</x:v>
      </x:c>
      <x:c r="C2413" s="6" t="n">
        <x:v>2</x:v>
      </x:c>
      <x:c r="D2413" s="6" t="n">
        <x:v>3</x:v>
      </x:c>
      <x:c r="E2413" s="7" t="str">
        <x:v>112012</x:v>
      </x:c>
      <x:c r="F2413" s="7" t="str">
        <x:v>古代转轴</x:v>
      </x:c>
      <x:c r="G2413" s="6" t="n">
        <x:v>6</x:v>
      </x:c>
      <x:c r="H2413" s="6" t="str">
        <x:v>https://raw.githubusercontent.com/Mar-7th/StarRailRes/dbe8cdfcfb0bf657b9fe1cf92d5537f118ccb487/index_new/cn/light_cone_promotions.json</x:v>
      </x:c>
    </x:row>
    <x:row r="2414" ht="20" customHeight="1">
      <x:c r="A2414" s="6" t="str">
        <x:v>光锥突破</x:v>
      </x:c>
      <x:c r="B2414" s="6" t="str">
        <x:v>21024</x:v>
      </x:c>
      <x:c r="C2414" s="6" t="n">
        <x:v>3</x:v>
      </x:c>
      <x:c r="D2414" s="6" t="n">
        <x:v>4</x:v>
      </x:c>
      <x:c r="E2414" s="7" t="str">
        <x:v>2</x:v>
      </x:c>
      <x:c r="F2414" s="7" t="str">
        <x:v>信用点</x:v>
      </x:c>
      <x:c r="G2414" s="6" t="n">
        <x:v>40000</x:v>
      </x:c>
      <x:c r="H2414" s="6" t="str">
        <x:v>https://raw.githubusercontent.com/Mar-7th/StarRailRes/dbe8cdfcfb0bf657b9fe1cf92d5537f118ccb487/index_new/cn/light_cone_promotions.json</x:v>
      </x:c>
    </x:row>
    <x:row r="2415" ht="20" customHeight="1">
      <x:c r="A2415" s="6" t="str">
        <x:v>光锥突破</x:v>
      </x:c>
      <x:c r="B2415" s="6" t="str">
        <x:v>21024</x:v>
      </x:c>
      <x:c r="C2415" s="6" t="n">
        <x:v>3</x:v>
      </x:c>
      <x:c r="D2415" s="6" t="n">
        <x:v>4</x:v>
      </x:c>
      <x:c r="E2415" s="7" t="str">
        <x:v>110122</x:v>
      </x:c>
      <x:c r="F2415" s="7" t="str">
        <x:v>屠魔之矢</x:v>
      </x:c>
      <x:c r="G2415" s="6" t="n">
        <x:v>6</x:v>
      </x:c>
      <x:c r="H2415" s="6" t="str">
        <x:v>https://raw.githubusercontent.com/Mar-7th/StarRailRes/dbe8cdfcfb0bf657b9fe1cf92d5537f118ccb487/index_new/cn/light_cone_promotions.json</x:v>
      </x:c>
    </x:row>
    <x:row r="2416" ht="20" customHeight="1">
      <x:c r="A2416" s="6" t="str">
        <x:v>光锥突破</x:v>
      </x:c>
      <x:c r="B2416" s="6" t="str">
        <x:v>21024</x:v>
      </x:c>
      <x:c r="C2416" s="6" t="n">
        <x:v>3</x:v>
      </x:c>
      <x:c r="D2416" s="6" t="n">
        <x:v>4</x:v>
      </x:c>
      <x:c r="E2416" s="7" t="str">
        <x:v>112012</x:v>
      </x:c>
      <x:c r="F2416" s="7" t="str">
        <x:v>古代转轴</x:v>
      </x:c>
      <x:c r="G2416" s="6" t="n">
        <x:v>9</x:v>
      </x:c>
      <x:c r="H2416" s="6" t="str">
        <x:v>https://raw.githubusercontent.com/Mar-7th/StarRailRes/dbe8cdfcfb0bf657b9fe1cf92d5537f118ccb487/index_new/cn/light_cone_promotions.json</x:v>
      </x:c>
    </x:row>
    <x:row r="2417" ht="20" customHeight="1">
      <x:c r="A2417" s="6" t="str">
        <x:v>光锥突破</x:v>
      </x:c>
      <x:c r="B2417" s="6" t="str">
        <x:v>21024</x:v>
      </x:c>
      <x:c r="C2417" s="6" t="n">
        <x:v>4</x:v>
      </x:c>
      <x:c r="D2417" s="6" t="n">
        <x:v>5</x:v>
      </x:c>
      <x:c r="E2417" s="7" t="str">
        <x:v>2</x:v>
      </x:c>
      <x:c r="F2417" s="7" t="str">
        <x:v>信用点</x:v>
      </x:c>
      <x:c r="G2417" s="6" t="n">
        <x:v>80000</x:v>
      </x:c>
      <x:c r="H2417" s="6" t="str">
        <x:v>https://raw.githubusercontent.com/Mar-7th/StarRailRes/dbe8cdfcfb0bf657b9fe1cf92d5537f118ccb487/index_new/cn/light_cone_promotions.json</x:v>
      </x:c>
    </x:row>
    <x:row r="2418" ht="20" customHeight="1">
      <x:c r="A2418" s="6" t="str">
        <x:v>光锥突破</x:v>
      </x:c>
      <x:c r="B2418" s="6" t="str">
        <x:v>21024</x:v>
      </x:c>
      <x:c r="C2418" s="6" t="n">
        <x:v>4</x:v>
      </x:c>
      <x:c r="D2418" s="6" t="n">
        <x:v>5</x:v>
      </x:c>
      <x:c r="E2418" s="7" t="str">
        <x:v>110123</x:v>
      </x:c>
      <x:c r="F2418" s="7" t="str">
        <x:v>逐星之矢</x:v>
      </x:c>
      <x:c r="G2418" s="6" t="n">
        <x:v>4</x:v>
      </x:c>
      <x:c r="H2418" s="6" t="str">
        <x:v>https://raw.githubusercontent.com/Mar-7th/StarRailRes/dbe8cdfcfb0bf657b9fe1cf92d5537f118ccb487/index_new/cn/light_cone_promotions.json</x:v>
      </x:c>
    </x:row>
    <x:row r="2419" ht="20" customHeight="1">
      <x:c r="A2419" s="6" t="str">
        <x:v>光锥突破</x:v>
      </x:c>
      <x:c r="B2419" s="6" t="str">
        <x:v>21024</x:v>
      </x:c>
      <x:c r="C2419" s="6" t="n">
        <x:v>4</x:v>
      </x:c>
      <x:c r="D2419" s="6" t="n">
        <x:v>5</x:v>
      </x:c>
      <x:c r="E2419" s="7" t="str">
        <x:v>112013</x:v>
      </x:c>
      <x:c r="F2419" s="7" t="str">
        <x:v>古代引擎</x:v>
      </x:c>
      <x:c r="G2419" s="6" t="n">
        <x:v>5</x:v>
      </x:c>
      <x:c r="H2419" s="6" t="str">
        <x:v>https://raw.githubusercontent.com/Mar-7th/StarRailRes/dbe8cdfcfb0bf657b9fe1cf92d5537f118ccb487/index_new/cn/light_cone_promotions.json</x:v>
      </x:c>
    </x:row>
    <x:row r="2420" ht="20" customHeight="1">
      <x:c r="A2420" s="6" t="str">
        <x:v>光锥突破</x:v>
      </x:c>
      <x:c r="B2420" s="6" t="str">
        <x:v>21024</x:v>
      </x:c>
      <x:c r="C2420" s="6" t="n">
        <x:v>5</x:v>
      </x:c>
      <x:c r="D2420" s="6" t="n">
        <x:v>6</x:v>
      </x:c>
      <x:c r="E2420" s="7" t="str">
        <x:v>2</x:v>
      </x:c>
      <x:c r="F2420" s="7" t="str">
        <x:v>信用点</x:v>
      </x:c>
      <x:c r="G2420" s="6" t="n">
        <x:v>160000</x:v>
      </x:c>
      <x:c r="H2420" s="6" t="str">
        <x:v>https://raw.githubusercontent.com/Mar-7th/StarRailRes/dbe8cdfcfb0bf657b9fe1cf92d5537f118ccb487/index_new/cn/light_cone_promotions.json</x:v>
      </x:c>
    </x:row>
    <x:row r="2421" ht="20" customHeight="1">
      <x:c r="A2421" s="6" t="str">
        <x:v>光锥突破</x:v>
      </x:c>
      <x:c r="B2421" s="6" t="str">
        <x:v>21024</x:v>
      </x:c>
      <x:c r="C2421" s="6" t="n">
        <x:v>5</x:v>
      </x:c>
      <x:c r="D2421" s="6" t="n">
        <x:v>6</x:v>
      </x:c>
      <x:c r="E2421" s="7" t="str">
        <x:v>110123</x:v>
      </x:c>
      <x:c r="F2421" s="7" t="str">
        <x:v>逐星之矢</x:v>
      </x:c>
      <x:c r="G2421" s="6" t="n">
        <x:v>8</x:v>
      </x:c>
      <x:c r="H2421" s="6" t="str">
        <x:v>https://raw.githubusercontent.com/Mar-7th/StarRailRes/dbe8cdfcfb0bf657b9fe1cf92d5537f118ccb487/index_new/cn/light_cone_promotions.json</x:v>
      </x:c>
    </x:row>
    <x:row r="2422" ht="20" customHeight="1">
      <x:c r="A2422" s="6" t="str">
        <x:v>光锥突破</x:v>
      </x:c>
      <x:c r="B2422" s="6" t="str">
        <x:v>21024</x:v>
      </x:c>
      <x:c r="C2422" s="6" t="n">
        <x:v>5</x:v>
      </x:c>
      <x:c r="D2422" s="6" t="n">
        <x:v>6</x:v>
      </x:c>
      <x:c r="E2422" s="7" t="str">
        <x:v>112013</x:v>
      </x:c>
      <x:c r="F2422" s="7" t="str">
        <x:v>古代引擎</x:v>
      </x:c>
      <x:c r="G2422" s="6" t="n">
        <x:v>7</x:v>
      </x:c>
      <x:c r="H2422" s="6" t="str">
        <x:v>https://raw.githubusercontent.com/Mar-7th/StarRailRes/dbe8cdfcfb0bf657b9fe1cf92d5537f118ccb487/index_new/cn/light_cone_promotions.json</x:v>
      </x:c>
    </x:row>
    <x:row r="2423" ht="20" customHeight="1">
      <x:c r="A2423" s="6" t="str">
        <x:v>光锥突破</x:v>
      </x:c>
      <x:c r="B2423" s="6" t="str">
        <x:v>21025</x:v>
      </x:c>
      <x:c r="C2423" s="6" t="n">
        <x:v>0</x:v>
      </x:c>
      <x:c r="D2423" s="6" t="n">
        <x:v>1</x:v>
      </x:c>
      <x:c r="E2423" s="7" t="str">
        <x:v>2</x:v>
      </x:c>
      <x:c r="F2423" s="7" t="str">
        <x:v>信用点</x:v>
      </x:c>
      <x:c r="G2423" s="6" t="n">
        <x:v>4000</x:v>
      </x:c>
      <x:c r="H2423" s="6" t="str">
        <x:v>https://raw.githubusercontent.com/Mar-7th/StarRailRes/dbe8cdfcfb0bf657b9fe1cf92d5537f118ccb487/index_new/cn/light_cone_promotions.json</x:v>
      </x:c>
    </x:row>
    <x:row r="2424" ht="20" customHeight="1">
      <x:c r="A2424" s="6" t="str">
        <x:v>光锥突破</x:v>
      </x:c>
      <x:c r="B2424" s="6" t="str">
        <x:v>21025</x:v>
      </x:c>
      <x:c r="C2424" s="6" t="n">
        <x:v>0</x:v>
      </x:c>
      <x:c r="D2424" s="6" t="n">
        <x:v>1</x:v>
      </x:c>
      <x:c r="E2424" s="7" t="str">
        <x:v>111001</x:v>
      </x:c>
      <x:c r="F2424" s="7" t="str">
        <x:v>熄灭原核</x:v>
      </x:c>
      <x:c r="G2424" s="6" t="n">
        <x:v>5</x:v>
      </x:c>
      <x:c r="H2424" s="6" t="str">
        <x:v>https://raw.githubusercontent.com/Mar-7th/StarRailRes/dbe8cdfcfb0bf657b9fe1cf92d5537f118ccb487/index_new/cn/light_cone_promotions.json</x:v>
      </x:c>
    </x:row>
    <x:row r="2425" ht="20" customHeight="1">
      <x:c r="A2425" s="6" t="str">
        <x:v>光锥突破</x:v>
      </x:c>
      <x:c r="B2425" s="6" t="str">
        <x:v>21025</x:v>
      </x:c>
      <x:c r="C2425" s="6" t="n">
        <x:v>1</x:v>
      </x:c>
      <x:c r="D2425" s="6" t="n">
        <x:v>2</x:v>
      </x:c>
      <x:c r="E2425" s="7" t="str">
        <x:v>2</x:v>
      </x:c>
      <x:c r="F2425" s="7" t="str">
        <x:v>信用点</x:v>
      </x:c>
      <x:c r="G2425" s="6" t="n">
        <x:v>8000</x:v>
      </x:c>
      <x:c r="H2425" s="6" t="str">
        <x:v>https://raw.githubusercontent.com/Mar-7th/StarRailRes/dbe8cdfcfb0bf657b9fe1cf92d5537f118ccb487/index_new/cn/light_cone_promotions.json</x:v>
      </x:c>
    </x:row>
    <x:row r="2426" ht="20" customHeight="1">
      <x:c r="A2426" s="6" t="str">
        <x:v>光锥突破</x:v>
      </x:c>
      <x:c r="B2426" s="6" t="str">
        <x:v>21025</x:v>
      </x:c>
      <x:c r="C2426" s="6" t="n">
        <x:v>1</x:v>
      </x:c>
      <x:c r="D2426" s="6" t="n">
        <x:v>2</x:v>
      </x:c>
      <x:c r="E2426" s="7" t="str">
        <x:v>110161</x:v>
      </x:c>
      <x:c r="F2426" s="7" t="str">
        <x:v>谐乐小调</x:v>
      </x:c>
      <x:c r="G2426" s="6" t="n">
        <x:v>3</x:v>
      </x:c>
      <x:c r="H2426" s="6" t="str">
        <x:v>https://raw.githubusercontent.com/Mar-7th/StarRailRes/dbe8cdfcfb0bf657b9fe1cf92d5537f118ccb487/index_new/cn/light_cone_promotions.json</x:v>
      </x:c>
    </x:row>
    <x:row r="2427" ht="20" customHeight="1">
      <x:c r="A2427" s="6" t="str">
        <x:v>光锥突破</x:v>
      </x:c>
      <x:c r="B2427" s="6" t="str">
        <x:v>21025</x:v>
      </x:c>
      <x:c r="C2427" s="6" t="n">
        <x:v>1</x:v>
      </x:c>
      <x:c r="D2427" s="6" t="n">
        <x:v>2</x:v>
      </x:c>
      <x:c r="E2427" s="7" t="str">
        <x:v>111001</x:v>
      </x:c>
      <x:c r="F2427" s="7" t="str">
        <x:v>熄灭原核</x:v>
      </x:c>
      <x:c r="G2427" s="6" t="n">
        <x:v>10</x:v>
      </x:c>
      <x:c r="H2427" s="6" t="str">
        <x:v>https://raw.githubusercontent.com/Mar-7th/StarRailRes/dbe8cdfcfb0bf657b9fe1cf92d5537f118ccb487/index_new/cn/light_cone_promotions.json</x:v>
      </x:c>
    </x:row>
    <x:row r="2428" ht="20" customHeight="1">
      <x:c r="A2428" s="6" t="str">
        <x:v>光锥突破</x:v>
      </x:c>
      <x:c r="B2428" s="6" t="str">
        <x:v>21025</x:v>
      </x:c>
      <x:c r="C2428" s="6" t="n">
        <x:v>2</x:v>
      </x:c>
      <x:c r="D2428" s="6" t="n">
        <x:v>3</x:v>
      </x:c>
      <x:c r="E2428" s="7" t="str">
        <x:v>2</x:v>
      </x:c>
      <x:c r="F2428" s="7" t="str">
        <x:v>信用点</x:v>
      </x:c>
      <x:c r="G2428" s="6" t="n">
        <x:v>16000</x:v>
      </x:c>
      <x:c r="H2428" s="6" t="str">
        <x:v>https://raw.githubusercontent.com/Mar-7th/StarRailRes/dbe8cdfcfb0bf657b9fe1cf92d5537f118ccb487/index_new/cn/light_cone_promotions.json</x:v>
      </x:c>
    </x:row>
    <x:row r="2429" ht="20" customHeight="1">
      <x:c r="A2429" s="6" t="str">
        <x:v>光锥突破</x:v>
      </x:c>
      <x:c r="B2429" s="6" t="str">
        <x:v>21025</x:v>
      </x:c>
      <x:c r="C2429" s="6" t="n">
        <x:v>2</x:v>
      </x:c>
      <x:c r="D2429" s="6" t="n">
        <x:v>3</x:v>
      </x:c>
      <x:c r="E2429" s="7" t="str">
        <x:v>110162</x:v>
      </x:c>
      <x:c r="F2429" s="7" t="str">
        <x:v>家族颂歌</x:v>
      </x:c>
      <x:c r="G2429" s="6" t="n">
        <x:v>3</x:v>
      </x:c>
      <x:c r="H2429" s="6" t="str">
        <x:v>https://raw.githubusercontent.com/Mar-7th/StarRailRes/dbe8cdfcfb0bf657b9fe1cf92d5537f118ccb487/index_new/cn/light_cone_promotions.json</x:v>
      </x:c>
    </x:row>
    <x:row r="2430" ht="20" customHeight="1">
      <x:c r="A2430" s="6" t="str">
        <x:v>光锥突破</x:v>
      </x:c>
      <x:c r="B2430" s="6" t="str">
        <x:v>21025</x:v>
      </x:c>
      <x:c r="C2430" s="6" t="n">
        <x:v>2</x:v>
      </x:c>
      <x:c r="D2430" s="6" t="n">
        <x:v>3</x:v>
      </x:c>
      <x:c r="E2430" s="7" t="str">
        <x:v>111002</x:v>
      </x:c>
      <x:c r="F2430" s="7" t="str">
        <x:v>微光原核</x:v>
      </x:c>
      <x:c r="G2430" s="6" t="n">
        <x:v>6</x:v>
      </x:c>
      <x:c r="H2430" s="6" t="str">
        <x:v>https://raw.githubusercontent.com/Mar-7th/StarRailRes/dbe8cdfcfb0bf657b9fe1cf92d5537f118ccb487/index_new/cn/light_cone_promotions.json</x:v>
      </x:c>
    </x:row>
    <x:row r="2431" ht="20" customHeight="1">
      <x:c r="A2431" s="6" t="str">
        <x:v>光锥突破</x:v>
      </x:c>
      <x:c r="B2431" s="6" t="str">
        <x:v>21025</x:v>
      </x:c>
      <x:c r="C2431" s="6" t="n">
        <x:v>3</x:v>
      </x:c>
      <x:c r="D2431" s="6" t="n">
        <x:v>4</x:v>
      </x:c>
      <x:c r="E2431" s="7" t="str">
        <x:v>2</x:v>
      </x:c>
      <x:c r="F2431" s="7" t="str">
        <x:v>信用点</x:v>
      </x:c>
      <x:c r="G2431" s="6" t="n">
        <x:v>40000</x:v>
      </x:c>
      <x:c r="H2431" s="6" t="str">
        <x:v>https://raw.githubusercontent.com/Mar-7th/StarRailRes/dbe8cdfcfb0bf657b9fe1cf92d5537f118ccb487/index_new/cn/light_cone_promotions.json</x:v>
      </x:c>
    </x:row>
    <x:row r="2432" ht="20" customHeight="1">
      <x:c r="A2432" s="6" t="str">
        <x:v>光锥突破</x:v>
      </x:c>
      <x:c r="B2432" s="6" t="str">
        <x:v>21025</x:v>
      </x:c>
      <x:c r="C2432" s="6" t="n">
        <x:v>3</x:v>
      </x:c>
      <x:c r="D2432" s="6" t="n">
        <x:v>4</x:v>
      </x:c>
      <x:c r="E2432" s="7" t="str">
        <x:v>110162</x:v>
      </x:c>
      <x:c r="F2432" s="7" t="str">
        <x:v>家族颂歌</x:v>
      </x:c>
      <x:c r="G2432" s="6" t="n">
        <x:v>6</x:v>
      </x:c>
      <x:c r="H2432" s="6" t="str">
        <x:v>https://raw.githubusercontent.com/Mar-7th/StarRailRes/dbe8cdfcfb0bf657b9fe1cf92d5537f118ccb487/index_new/cn/light_cone_promotions.json</x:v>
      </x:c>
    </x:row>
    <x:row r="2433" ht="20" customHeight="1">
      <x:c r="A2433" s="6" t="str">
        <x:v>光锥突破</x:v>
      </x:c>
      <x:c r="B2433" s="6" t="str">
        <x:v>21025</x:v>
      </x:c>
      <x:c r="C2433" s="6" t="n">
        <x:v>3</x:v>
      </x:c>
      <x:c r="D2433" s="6" t="n">
        <x:v>4</x:v>
      </x:c>
      <x:c r="E2433" s="7" t="str">
        <x:v>111002</x:v>
      </x:c>
      <x:c r="F2433" s="7" t="str">
        <x:v>微光原核</x:v>
      </x:c>
      <x:c r="G2433" s="6" t="n">
        <x:v>9</x:v>
      </x:c>
      <x:c r="H2433" s="6" t="str">
        <x:v>https://raw.githubusercontent.com/Mar-7th/StarRailRes/dbe8cdfcfb0bf657b9fe1cf92d5537f118ccb487/index_new/cn/light_cone_promotions.json</x:v>
      </x:c>
    </x:row>
    <x:row r="2434" ht="20" customHeight="1">
      <x:c r="A2434" s="6" t="str">
        <x:v>光锥突破</x:v>
      </x:c>
      <x:c r="B2434" s="6" t="str">
        <x:v>21025</x:v>
      </x:c>
      <x:c r="C2434" s="6" t="n">
        <x:v>4</x:v>
      </x:c>
      <x:c r="D2434" s="6" t="n">
        <x:v>5</x:v>
      </x:c>
      <x:c r="E2434" s="7" t="str">
        <x:v>2</x:v>
      </x:c>
      <x:c r="F2434" s="7" t="str">
        <x:v>信用点</x:v>
      </x:c>
      <x:c r="G2434" s="6" t="n">
        <x:v>80000</x:v>
      </x:c>
      <x:c r="H2434" s="6" t="str">
        <x:v>https://raw.githubusercontent.com/Mar-7th/StarRailRes/dbe8cdfcfb0bf657b9fe1cf92d5537f118ccb487/index_new/cn/light_cone_promotions.json</x:v>
      </x:c>
    </x:row>
    <x:row r="2435" ht="20" customHeight="1">
      <x:c r="A2435" s="6" t="str">
        <x:v>光锥突破</x:v>
      </x:c>
      <x:c r="B2435" s="6" t="str">
        <x:v>21025</x:v>
      </x:c>
      <x:c r="C2435" s="6" t="n">
        <x:v>4</x:v>
      </x:c>
      <x:c r="D2435" s="6" t="n">
        <x:v>5</x:v>
      </x:c>
      <x:c r="E2435" s="7" t="str">
        <x:v>110163</x:v>
      </x:c>
      <x:c r="F2435" s="7" t="str">
        <x:v>群星乐章</x:v>
      </x:c>
      <x:c r="G2435" s="6" t="n">
        <x:v>4</x:v>
      </x:c>
      <x:c r="H2435" s="6" t="str">
        <x:v>https://raw.githubusercontent.com/Mar-7th/StarRailRes/dbe8cdfcfb0bf657b9fe1cf92d5537f118ccb487/index_new/cn/light_cone_promotions.json</x:v>
      </x:c>
    </x:row>
    <x:row r="2436" ht="20" customHeight="1">
      <x:c r="A2436" s="6" t="str">
        <x:v>光锥突破</x:v>
      </x:c>
      <x:c r="B2436" s="6" t="str">
        <x:v>21025</x:v>
      </x:c>
      <x:c r="C2436" s="6" t="n">
        <x:v>4</x:v>
      </x:c>
      <x:c r="D2436" s="6" t="n">
        <x:v>5</x:v>
      </x:c>
      <x:c r="E2436" s="7" t="str">
        <x:v>111003</x:v>
      </x:c>
      <x:c r="F2436" s="7" t="str">
        <x:v>蠢动原核</x:v>
      </x:c>
      <x:c r="G2436" s="6" t="n">
        <x:v>5</x:v>
      </x:c>
      <x:c r="H2436" s="6" t="str">
        <x:v>https://raw.githubusercontent.com/Mar-7th/StarRailRes/dbe8cdfcfb0bf657b9fe1cf92d5537f118ccb487/index_new/cn/light_cone_promotions.json</x:v>
      </x:c>
    </x:row>
    <x:row r="2437" ht="20" customHeight="1">
      <x:c r="A2437" s="6" t="str">
        <x:v>光锥突破</x:v>
      </x:c>
      <x:c r="B2437" s="6" t="str">
        <x:v>21025</x:v>
      </x:c>
      <x:c r="C2437" s="6" t="n">
        <x:v>5</x:v>
      </x:c>
      <x:c r="D2437" s="6" t="n">
        <x:v>6</x:v>
      </x:c>
      <x:c r="E2437" s="7" t="str">
        <x:v>2</x:v>
      </x:c>
      <x:c r="F2437" s="7" t="str">
        <x:v>信用点</x:v>
      </x:c>
      <x:c r="G2437" s="6" t="n">
        <x:v>160000</x:v>
      </x:c>
      <x:c r="H2437" s="6" t="str">
        <x:v>https://raw.githubusercontent.com/Mar-7th/StarRailRes/dbe8cdfcfb0bf657b9fe1cf92d5537f118ccb487/index_new/cn/light_cone_promotions.json</x:v>
      </x:c>
    </x:row>
    <x:row r="2438" ht="20" customHeight="1">
      <x:c r="A2438" s="6" t="str">
        <x:v>光锥突破</x:v>
      </x:c>
      <x:c r="B2438" s="6" t="str">
        <x:v>21025</x:v>
      </x:c>
      <x:c r="C2438" s="6" t="n">
        <x:v>5</x:v>
      </x:c>
      <x:c r="D2438" s="6" t="n">
        <x:v>6</x:v>
      </x:c>
      <x:c r="E2438" s="7" t="str">
        <x:v>110163</x:v>
      </x:c>
      <x:c r="F2438" s="7" t="str">
        <x:v>群星乐章</x:v>
      </x:c>
      <x:c r="G2438" s="6" t="n">
        <x:v>8</x:v>
      </x:c>
      <x:c r="H2438" s="6" t="str">
        <x:v>https://raw.githubusercontent.com/Mar-7th/StarRailRes/dbe8cdfcfb0bf657b9fe1cf92d5537f118ccb487/index_new/cn/light_cone_promotions.json</x:v>
      </x:c>
    </x:row>
    <x:row r="2439" ht="20" customHeight="1">
      <x:c r="A2439" s="6" t="str">
        <x:v>光锥突破</x:v>
      </x:c>
      <x:c r="B2439" s="6" t="str">
        <x:v>21025</x:v>
      </x:c>
      <x:c r="C2439" s="6" t="n">
        <x:v>5</x:v>
      </x:c>
      <x:c r="D2439" s="6" t="n">
        <x:v>6</x:v>
      </x:c>
      <x:c r="E2439" s="7" t="str">
        <x:v>111003</x:v>
      </x:c>
      <x:c r="F2439" s="7" t="str">
        <x:v>蠢动原核</x:v>
      </x:c>
      <x:c r="G2439" s="6" t="n">
        <x:v>7</x:v>
      </x:c>
      <x:c r="H2439" s="6" t="str">
        <x:v>https://raw.githubusercontent.com/Mar-7th/StarRailRes/dbe8cdfcfb0bf657b9fe1cf92d5537f118ccb487/index_new/cn/light_cone_promotions.json</x:v>
      </x:c>
    </x:row>
    <x:row r="2440" ht="20" customHeight="1">
      <x:c r="A2440" s="6" t="str">
        <x:v>光锥突破</x:v>
      </x:c>
      <x:c r="B2440" s="6" t="str">
        <x:v>21026</x:v>
      </x:c>
      <x:c r="C2440" s="6" t="n">
        <x:v>0</x:v>
      </x:c>
      <x:c r="D2440" s="6" t="n">
        <x:v>1</x:v>
      </x:c>
      <x:c r="E2440" s="7" t="str">
        <x:v>2</x:v>
      </x:c>
      <x:c r="F2440" s="7" t="str">
        <x:v>信用点</x:v>
      </x:c>
      <x:c r="G2440" s="6" t="n">
        <x:v>4000</x:v>
      </x:c>
      <x:c r="H2440" s="6" t="str">
        <x:v>https://raw.githubusercontent.com/Mar-7th/StarRailRes/dbe8cdfcfb0bf657b9fe1cf92d5537f118ccb487/index_new/cn/light_cone_promotions.json</x:v>
      </x:c>
    </x:row>
    <x:row r="2441" ht="20" customHeight="1">
      <x:c r="A2441" s="6" t="str">
        <x:v>光锥突破</x:v>
      </x:c>
      <x:c r="B2441" s="6" t="str">
        <x:v>21026</x:v>
      </x:c>
      <x:c r="C2441" s="6" t="n">
        <x:v>0</x:v>
      </x:c>
      <x:c r="D2441" s="6" t="n">
        <x:v>1</x:v>
      </x:c>
      <x:c r="E2441" s="7" t="str">
        <x:v>111001</x:v>
      </x:c>
      <x:c r="F2441" s="7" t="str">
        <x:v>熄灭原核</x:v>
      </x:c>
      <x:c r="G2441" s="6" t="n">
        <x:v>5</x:v>
      </x:c>
      <x:c r="H2441" s="6" t="str">
        <x:v>https://raw.githubusercontent.com/Mar-7th/StarRailRes/dbe8cdfcfb0bf657b9fe1cf92d5537f118ccb487/index_new/cn/light_cone_promotions.json</x:v>
      </x:c>
    </x:row>
    <x:row r="2442" ht="20" customHeight="1">
      <x:c r="A2442" s="6" t="str">
        <x:v>光锥突破</x:v>
      </x:c>
      <x:c r="B2442" s="6" t="str">
        <x:v>21026</x:v>
      </x:c>
      <x:c r="C2442" s="6" t="n">
        <x:v>1</x:v>
      </x:c>
      <x:c r="D2442" s="6" t="n">
        <x:v>2</x:v>
      </x:c>
      <x:c r="E2442" s="7" t="str">
        <x:v>2</x:v>
      </x:c>
      <x:c r="F2442" s="7" t="str">
        <x:v>信用点</x:v>
      </x:c>
      <x:c r="G2442" s="6" t="n">
        <x:v>8000</x:v>
      </x:c>
      <x:c r="H2442" s="6" t="str">
        <x:v>https://raw.githubusercontent.com/Mar-7th/StarRailRes/dbe8cdfcfb0bf657b9fe1cf92d5537f118ccb487/index_new/cn/light_cone_promotions.json</x:v>
      </x:c>
    </x:row>
    <x:row r="2443" ht="20" customHeight="1">
      <x:c r="A2443" s="6" t="str">
        <x:v>光锥突破</x:v>
      </x:c>
      <x:c r="B2443" s="6" t="str">
        <x:v>21026</x:v>
      </x:c>
      <x:c r="C2443" s="6" t="n">
        <x:v>1</x:v>
      </x:c>
      <x:c r="D2443" s="6" t="n">
        <x:v>2</x:v>
      </x:c>
      <x:c r="E2443" s="7" t="str">
        <x:v>110111</x:v>
      </x:c>
      <x:c r="F2443" s="7" t="str">
        <x:v>破碎残刃</x:v>
      </x:c>
      <x:c r="G2443" s="6" t="n">
        <x:v>3</x:v>
      </x:c>
      <x:c r="H2443" s="6" t="str">
        <x:v>https://raw.githubusercontent.com/Mar-7th/StarRailRes/dbe8cdfcfb0bf657b9fe1cf92d5537f118ccb487/index_new/cn/light_cone_promotions.json</x:v>
      </x:c>
    </x:row>
    <x:row r="2444" ht="20" customHeight="1">
      <x:c r="A2444" s="6" t="str">
        <x:v>光锥突破</x:v>
      </x:c>
      <x:c r="B2444" s="6" t="str">
        <x:v>21026</x:v>
      </x:c>
      <x:c r="C2444" s="6" t="n">
        <x:v>1</x:v>
      </x:c>
      <x:c r="D2444" s="6" t="n">
        <x:v>2</x:v>
      </x:c>
      <x:c r="E2444" s="7" t="str">
        <x:v>111001</x:v>
      </x:c>
      <x:c r="F2444" s="7" t="str">
        <x:v>熄灭原核</x:v>
      </x:c>
      <x:c r="G2444" s="6" t="n">
        <x:v>10</x:v>
      </x:c>
      <x:c r="H2444" s="6" t="str">
        <x:v>https://raw.githubusercontent.com/Mar-7th/StarRailRes/dbe8cdfcfb0bf657b9fe1cf92d5537f118ccb487/index_new/cn/light_cone_promotions.json</x:v>
      </x:c>
    </x:row>
    <x:row r="2445" ht="20" customHeight="1">
      <x:c r="A2445" s="6" t="str">
        <x:v>光锥突破</x:v>
      </x:c>
      <x:c r="B2445" s="6" t="str">
        <x:v>21026</x:v>
      </x:c>
      <x:c r="C2445" s="6" t="n">
        <x:v>2</x:v>
      </x:c>
      <x:c r="D2445" s="6" t="n">
        <x:v>3</x:v>
      </x:c>
      <x:c r="E2445" s="7" t="str">
        <x:v>2</x:v>
      </x:c>
      <x:c r="F2445" s="7" t="str">
        <x:v>信用点</x:v>
      </x:c>
      <x:c r="G2445" s="6" t="n">
        <x:v>16000</x:v>
      </x:c>
      <x:c r="H2445" s="6" t="str">
        <x:v>https://raw.githubusercontent.com/Mar-7th/StarRailRes/dbe8cdfcfb0bf657b9fe1cf92d5537f118ccb487/index_new/cn/light_cone_promotions.json</x:v>
      </x:c>
    </x:row>
    <x:row r="2446" ht="20" customHeight="1">
      <x:c r="A2446" s="6" t="str">
        <x:v>光锥突破</x:v>
      </x:c>
      <x:c r="B2446" s="6" t="str">
        <x:v>21026</x:v>
      </x:c>
      <x:c r="C2446" s="6" t="n">
        <x:v>2</x:v>
      </x:c>
      <x:c r="D2446" s="6" t="n">
        <x:v>3</x:v>
      </x:c>
      <x:c r="E2446" s="7" t="str">
        <x:v>110112</x:v>
      </x:c>
      <x:c r="F2446" s="7" t="str">
        <x:v>无生残刃</x:v>
      </x:c>
      <x:c r="G2446" s="6" t="n">
        <x:v>3</x:v>
      </x:c>
      <x:c r="H2446" s="6" t="str">
        <x:v>https://raw.githubusercontent.com/Mar-7th/StarRailRes/dbe8cdfcfb0bf657b9fe1cf92d5537f118ccb487/index_new/cn/light_cone_promotions.json</x:v>
      </x:c>
    </x:row>
    <x:row r="2447" ht="20" customHeight="1">
      <x:c r="A2447" s="6" t="str">
        <x:v>光锥突破</x:v>
      </x:c>
      <x:c r="B2447" s="6" t="str">
        <x:v>21026</x:v>
      </x:c>
      <x:c r="C2447" s="6" t="n">
        <x:v>2</x:v>
      </x:c>
      <x:c r="D2447" s="6" t="n">
        <x:v>3</x:v>
      </x:c>
      <x:c r="E2447" s="7" t="str">
        <x:v>111002</x:v>
      </x:c>
      <x:c r="F2447" s="7" t="str">
        <x:v>微光原核</x:v>
      </x:c>
      <x:c r="G2447" s="6" t="n">
        <x:v>6</x:v>
      </x:c>
      <x:c r="H2447" s="6" t="str">
        <x:v>https://raw.githubusercontent.com/Mar-7th/StarRailRes/dbe8cdfcfb0bf657b9fe1cf92d5537f118ccb487/index_new/cn/light_cone_promotions.json</x:v>
      </x:c>
    </x:row>
    <x:row r="2448" ht="20" customHeight="1">
      <x:c r="A2448" s="6" t="str">
        <x:v>光锥突破</x:v>
      </x:c>
      <x:c r="B2448" s="6" t="str">
        <x:v>21026</x:v>
      </x:c>
      <x:c r="C2448" s="6" t="n">
        <x:v>3</x:v>
      </x:c>
      <x:c r="D2448" s="6" t="n">
        <x:v>4</x:v>
      </x:c>
      <x:c r="E2448" s="7" t="str">
        <x:v>2</x:v>
      </x:c>
      <x:c r="F2448" s="7" t="str">
        <x:v>信用点</x:v>
      </x:c>
      <x:c r="G2448" s="6" t="n">
        <x:v>40000</x:v>
      </x:c>
      <x:c r="H2448" s="6" t="str">
        <x:v>https://raw.githubusercontent.com/Mar-7th/StarRailRes/dbe8cdfcfb0bf657b9fe1cf92d5537f118ccb487/index_new/cn/light_cone_promotions.json</x:v>
      </x:c>
    </x:row>
    <x:row r="2449" ht="20" customHeight="1">
      <x:c r="A2449" s="6" t="str">
        <x:v>光锥突破</x:v>
      </x:c>
      <x:c r="B2449" s="6" t="str">
        <x:v>21026</x:v>
      </x:c>
      <x:c r="C2449" s="6" t="n">
        <x:v>3</x:v>
      </x:c>
      <x:c r="D2449" s="6" t="n">
        <x:v>4</x:v>
      </x:c>
      <x:c r="E2449" s="7" t="str">
        <x:v>110112</x:v>
      </x:c>
      <x:c r="F2449" s="7" t="str">
        <x:v>无生残刃</x:v>
      </x:c>
      <x:c r="G2449" s="6" t="n">
        <x:v>6</x:v>
      </x:c>
      <x:c r="H2449" s="6" t="str">
        <x:v>https://raw.githubusercontent.com/Mar-7th/StarRailRes/dbe8cdfcfb0bf657b9fe1cf92d5537f118ccb487/index_new/cn/light_cone_promotions.json</x:v>
      </x:c>
    </x:row>
    <x:row r="2450" ht="20" customHeight="1">
      <x:c r="A2450" s="6" t="str">
        <x:v>光锥突破</x:v>
      </x:c>
      <x:c r="B2450" s="6" t="str">
        <x:v>21026</x:v>
      </x:c>
      <x:c r="C2450" s="6" t="n">
        <x:v>3</x:v>
      </x:c>
      <x:c r="D2450" s="6" t="n">
        <x:v>4</x:v>
      </x:c>
      <x:c r="E2450" s="7" t="str">
        <x:v>111002</x:v>
      </x:c>
      <x:c r="F2450" s="7" t="str">
        <x:v>微光原核</x:v>
      </x:c>
      <x:c r="G2450" s="6" t="n">
        <x:v>9</x:v>
      </x:c>
      <x:c r="H2450" s="6" t="str">
        <x:v>https://raw.githubusercontent.com/Mar-7th/StarRailRes/dbe8cdfcfb0bf657b9fe1cf92d5537f118ccb487/index_new/cn/light_cone_promotions.json</x:v>
      </x:c>
    </x:row>
    <x:row r="2451" ht="20" customHeight="1">
      <x:c r="A2451" s="6" t="str">
        <x:v>光锥突破</x:v>
      </x:c>
      <x:c r="B2451" s="6" t="str">
        <x:v>21026</x:v>
      </x:c>
      <x:c r="C2451" s="6" t="n">
        <x:v>4</x:v>
      </x:c>
      <x:c r="D2451" s="6" t="n">
        <x:v>5</x:v>
      </x:c>
      <x:c r="E2451" s="7" t="str">
        <x:v>2</x:v>
      </x:c>
      <x:c r="F2451" s="7" t="str">
        <x:v>信用点</x:v>
      </x:c>
      <x:c r="G2451" s="6" t="n">
        <x:v>80000</x:v>
      </x:c>
      <x:c r="H2451" s="6" t="str">
        <x:v>https://raw.githubusercontent.com/Mar-7th/StarRailRes/dbe8cdfcfb0bf657b9fe1cf92d5537f118ccb487/index_new/cn/light_cone_promotions.json</x:v>
      </x:c>
    </x:row>
    <x:row r="2452" ht="20" customHeight="1">
      <x:c r="A2452" s="6" t="str">
        <x:v>光锥突破</x:v>
      </x:c>
      <x:c r="B2452" s="6" t="str">
        <x:v>21026</x:v>
      </x:c>
      <x:c r="C2452" s="6" t="n">
        <x:v>4</x:v>
      </x:c>
      <x:c r="D2452" s="6" t="n">
        <x:v>5</x:v>
      </x:c>
      <x:c r="E2452" s="7" t="str">
        <x:v>110113</x:v>
      </x:c>
      <x:c r="F2452" s="7" t="str">
        <x:v>净世残刃</x:v>
      </x:c>
      <x:c r="G2452" s="6" t="n">
        <x:v>4</x:v>
      </x:c>
      <x:c r="H2452" s="6" t="str">
        <x:v>https://raw.githubusercontent.com/Mar-7th/StarRailRes/dbe8cdfcfb0bf657b9fe1cf92d5537f118ccb487/index_new/cn/light_cone_promotions.json</x:v>
      </x:c>
    </x:row>
    <x:row r="2453" ht="20" customHeight="1">
      <x:c r="A2453" s="6" t="str">
        <x:v>光锥突破</x:v>
      </x:c>
      <x:c r="B2453" s="6" t="str">
        <x:v>21026</x:v>
      </x:c>
      <x:c r="C2453" s="6" t="n">
        <x:v>4</x:v>
      </x:c>
      <x:c r="D2453" s="6" t="n">
        <x:v>5</x:v>
      </x:c>
      <x:c r="E2453" s="7" t="str">
        <x:v>111003</x:v>
      </x:c>
      <x:c r="F2453" s="7" t="str">
        <x:v>蠢动原核</x:v>
      </x:c>
      <x:c r="G2453" s="6" t="n">
        <x:v>5</x:v>
      </x:c>
      <x:c r="H2453" s="6" t="str">
        <x:v>https://raw.githubusercontent.com/Mar-7th/StarRailRes/dbe8cdfcfb0bf657b9fe1cf92d5537f118ccb487/index_new/cn/light_cone_promotions.json</x:v>
      </x:c>
    </x:row>
    <x:row r="2454" ht="20" customHeight="1">
      <x:c r="A2454" s="6" t="str">
        <x:v>光锥突破</x:v>
      </x:c>
      <x:c r="B2454" s="6" t="str">
        <x:v>21026</x:v>
      </x:c>
      <x:c r="C2454" s="6" t="n">
        <x:v>5</x:v>
      </x:c>
      <x:c r="D2454" s="6" t="n">
        <x:v>6</x:v>
      </x:c>
      <x:c r="E2454" s="7" t="str">
        <x:v>2</x:v>
      </x:c>
      <x:c r="F2454" s="7" t="str">
        <x:v>信用点</x:v>
      </x:c>
      <x:c r="G2454" s="6" t="n">
        <x:v>160000</x:v>
      </x:c>
      <x:c r="H2454" s="6" t="str">
        <x:v>https://raw.githubusercontent.com/Mar-7th/StarRailRes/dbe8cdfcfb0bf657b9fe1cf92d5537f118ccb487/index_new/cn/light_cone_promotions.json</x:v>
      </x:c>
    </x:row>
    <x:row r="2455" ht="20" customHeight="1">
      <x:c r="A2455" s="6" t="str">
        <x:v>光锥突破</x:v>
      </x:c>
      <x:c r="B2455" s="6" t="str">
        <x:v>21026</x:v>
      </x:c>
      <x:c r="C2455" s="6" t="n">
        <x:v>5</x:v>
      </x:c>
      <x:c r="D2455" s="6" t="n">
        <x:v>6</x:v>
      </x:c>
      <x:c r="E2455" s="7" t="str">
        <x:v>110113</x:v>
      </x:c>
      <x:c r="F2455" s="7" t="str">
        <x:v>净世残刃</x:v>
      </x:c>
      <x:c r="G2455" s="6" t="n">
        <x:v>8</x:v>
      </x:c>
      <x:c r="H2455" s="6" t="str">
        <x:v>https://raw.githubusercontent.com/Mar-7th/StarRailRes/dbe8cdfcfb0bf657b9fe1cf92d5537f118ccb487/index_new/cn/light_cone_promotions.json</x:v>
      </x:c>
    </x:row>
    <x:row r="2456" ht="20" customHeight="1">
      <x:c r="A2456" s="6" t="str">
        <x:v>光锥突破</x:v>
      </x:c>
      <x:c r="B2456" s="6" t="str">
        <x:v>21026</x:v>
      </x:c>
      <x:c r="C2456" s="6" t="n">
        <x:v>5</x:v>
      </x:c>
      <x:c r="D2456" s="6" t="n">
        <x:v>6</x:v>
      </x:c>
      <x:c r="E2456" s="7" t="str">
        <x:v>111003</x:v>
      </x:c>
      <x:c r="F2456" s="7" t="str">
        <x:v>蠢动原核</x:v>
      </x:c>
      <x:c r="G2456" s="6" t="n">
        <x:v>7</x:v>
      </x:c>
      <x:c r="H2456" s="6" t="str">
        <x:v>https://raw.githubusercontent.com/Mar-7th/StarRailRes/dbe8cdfcfb0bf657b9fe1cf92d5537f118ccb487/index_new/cn/light_cone_promotions.json</x:v>
      </x:c>
    </x:row>
    <x:row r="2457" ht="20" customHeight="1">
      <x:c r="A2457" s="6" t="str">
        <x:v>光锥突破</x:v>
      </x:c>
      <x:c r="B2457" s="6" t="str">
        <x:v>21027</x:v>
      </x:c>
      <x:c r="C2457" s="6" t="n">
        <x:v>0</x:v>
      </x:c>
      <x:c r="D2457" s="6" t="n">
        <x:v>1</x:v>
      </x:c>
      <x:c r="E2457" s="7" t="str">
        <x:v>2</x:v>
      </x:c>
      <x:c r="F2457" s="7" t="str">
        <x:v>信用点</x:v>
      </x:c>
      <x:c r="G2457" s="6" t="n">
        <x:v>4000</x:v>
      </x:c>
      <x:c r="H2457" s="6" t="str">
        <x:v>https://raw.githubusercontent.com/Mar-7th/StarRailRes/dbe8cdfcfb0bf657b9fe1cf92d5537f118ccb487/index_new/cn/light_cone_promotions.json</x:v>
      </x:c>
    </x:row>
    <x:row r="2458" ht="20" customHeight="1">
      <x:c r="A2458" s="6" t="str">
        <x:v>光锥突破</x:v>
      </x:c>
      <x:c r="B2458" s="6" t="str">
        <x:v>21027</x:v>
      </x:c>
      <x:c r="C2458" s="6" t="n">
        <x:v>0</x:v>
      </x:c>
      <x:c r="D2458" s="6" t="n">
        <x:v>1</x:v>
      </x:c>
      <x:c r="E2458" s="7" t="str">
        <x:v>111001</x:v>
      </x:c>
      <x:c r="F2458" s="7" t="str">
        <x:v>熄灭原核</x:v>
      </x:c>
      <x:c r="G2458" s="6" t="n">
        <x:v>5</x:v>
      </x:c>
      <x:c r="H2458" s="6" t="str">
        <x:v>https://raw.githubusercontent.com/Mar-7th/StarRailRes/dbe8cdfcfb0bf657b9fe1cf92d5537f118ccb487/index_new/cn/light_cone_promotions.json</x:v>
      </x:c>
    </x:row>
    <x:row r="2459" ht="20" customHeight="1">
      <x:c r="A2459" s="6" t="str">
        <x:v>光锥突破</x:v>
      </x:c>
      <x:c r="B2459" s="6" t="str">
        <x:v>21027</x:v>
      </x:c>
      <x:c r="C2459" s="6" t="n">
        <x:v>1</x:v>
      </x:c>
      <x:c r="D2459" s="6" t="n">
        <x:v>2</x:v>
      </x:c>
      <x:c r="E2459" s="7" t="str">
        <x:v>2</x:v>
      </x:c>
      <x:c r="F2459" s="7" t="str">
        <x:v>信用点</x:v>
      </x:c>
      <x:c r="G2459" s="6" t="n">
        <x:v>8000</x:v>
      </x:c>
      <x:c r="H2459" s="6" t="str">
        <x:v>https://raw.githubusercontent.com/Mar-7th/StarRailRes/dbe8cdfcfb0bf657b9fe1cf92d5537f118ccb487/index_new/cn/light_cone_promotions.json</x:v>
      </x:c>
    </x:row>
    <x:row r="2460" ht="20" customHeight="1">
      <x:c r="A2460" s="6" t="str">
        <x:v>光锥突破</x:v>
      </x:c>
      <x:c r="B2460" s="6" t="str">
        <x:v>21027</x:v>
      </x:c>
      <x:c r="C2460" s="6" t="n">
        <x:v>1</x:v>
      </x:c>
      <x:c r="D2460" s="6" t="n">
        <x:v>2</x:v>
      </x:c>
      <x:c r="E2460" s="7" t="str">
        <x:v>110131</x:v>
      </x:c>
      <x:c r="F2460" s="7" t="str">
        <x:v>灵感之钥</x:v>
      </x:c>
      <x:c r="G2460" s="6" t="n">
        <x:v>3</x:v>
      </x:c>
      <x:c r="H2460" s="6" t="str">
        <x:v>https://raw.githubusercontent.com/Mar-7th/StarRailRes/dbe8cdfcfb0bf657b9fe1cf92d5537f118ccb487/index_new/cn/light_cone_promotions.json</x:v>
      </x:c>
    </x:row>
    <x:row r="2461" ht="20" customHeight="1">
      <x:c r="A2461" s="6" t="str">
        <x:v>光锥突破</x:v>
      </x:c>
      <x:c r="B2461" s="6" t="str">
        <x:v>21027</x:v>
      </x:c>
      <x:c r="C2461" s="6" t="n">
        <x:v>1</x:v>
      </x:c>
      <x:c r="D2461" s="6" t="n">
        <x:v>2</x:v>
      </x:c>
      <x:c r="E2461" s="7" t="str">
        <x:v>111001</x:v>
      </x:c>
      <x:c r="F2461" s="7" t="str">
        <x:v>熄灭原核</x:v>
      </x:c>
      <x:c r="G2461" s="6" t="n">
        <x:v>10</x:v>
      </x:c>
      <x:c r="H2461" s="6" t="str">
        <x:v>https://raw.githubusercontent.com/Mar-7th/StarRailRes/dbe8cdfcfb0bf657b9fe1cf92d5537f118ccb487/index_new/cn/light_cone_promotions.json</x:v>
      </x:c>
    </x:row>
    <x:row r="2462" ht="20" customHeight="1">
      <x:c r="A2462" s="6" t="str">
        <x:v>光锥突破</x:v>
      </x:c>
      <x:c r="B2462" s="6" t="str">
        <x:v>21027</x:v>
      </x:c>
      <x:c r="C2462" s="6" t="n">
        <x:v>2</x:v>
      </x:c>
      <x:c r="D2462" s="6" t="n">
        <x:v>3</x:v>
      </x:c>
      <x:c r="E2462" s="7" t="str">
        <x:v>2</x:v>
      </x:c>
      <x:c r="F2462" s="7" t="str">
        <x:v>信用点</x:v>
      </x:c>
      <x:c r="G2462" s="6" t="n">
        <x:v>16000</x:v>
      </x:c>
      <x:c r="H2462" s="6" t="str">
        <x:v>https://raw.githubusercontent.com/Mar-7th/StarRailRes/dbe8cdfcfb0bf657b9fe1cf92d5537f118ccb487/index_new/cn/light_cone_promotions.json</x:v>
      </x:c>
    </x:row>
    <x:row r="2463" ht="20" customHeight="1">
      <x:c r="A2463" s="6" t="str">
        <x:v>光锥突破</x:v>
      </x:c>
      <x:c r="B2463" s="6" t="str">
        <x:v>21027</x:v>
      </x:c>
      <x:c r="C2463" s="6" t="n">
        <x:v>2</x:v>
      </x:c>
      <x:c r="D2463" s="6" t="n">
        <x:v>3</x:v>
      </x:c>
      <x:c r="E2463" s="7" t="str">
        <x:v>110132</x:v>
      </x:c>
      <x:c r="F2463" s="7" t="str">
        <x:v>启迪之钥</x:v>
      </x:c>
      <x:c r="G2463" s="6" t="n">
        <x:v>3</x:v>
      </x:c>
      <x:c r="H2463" s="6" t="str">
        <x:v>https://raw.githubusercontent.com/Mar-7th/StarRailRes/dbe8cdfcfb0bf657b9fe1cf92d5537f118ccb487/index_new/cn/light_cone_promotions.json</x:v>
      </x:c>
    </x:row>
    <x:row r="2464" ht="20" customHeight="1">
      <x:c r="A2464" s="6" t="str">
        <x:v>光锥突破</x:v>
      </x:c>
      <x:c r="B2464" s="6" t="str">
        <x:v>21027</x:v>
      </x:c>
      <x:c r="C2464" s="6" t="n">
        <x:v>2</x:v>
      </x:c>
      <x:c r="D2464" s="6" t="n">
        <x:v>3</x:v>
      </x:c>
      <x:c r="E2464" s="7" t="str">
        <x:v>111002</x:v>
      </x:c>
      <x:c r="F2464" s="7" t="str">
        <x:v>微光原核</x:v>
      </x:c>
      <x:c r="G2464" s="6" t="n">
        <x:v>6</x:v>
      </x:c>
      <x:c r="H2464" s="6" t="str">
        <x:v>https://raw.githubusercontent.com/Mar-7th/StarRailRes/dbe8cdfcfb0bf657b9fe1cf92d5537f118ccb487/index_new/cn/light_cone_promotions.json</x:v>
      </x:c>
    </x:row>
    <x:row r="2465" ht="20" customHeight="1">
      <x:c r="A2465" s="6" t="str">
        <x:v>光锥突破</x:v>
      </x:c>
      <x:c r="B2465" s="6" t="str">
        <x:v>21027</x:v>
      </x:c>
      <x:c r="C2465" s="6" t="n">
        <x:v>3</x:v>
      </x:c>
      <x:c r="D2465" s="6" t="n">
        <x:v>4</x:v>
      </x:c>
      <x:c r="E2465" s="7" t="str">
        <x:v>2</x:v>
      </x:c>
      <x:c r="F2465" s="7" t="str">
        <x:v>信用点</x:v>
      </x:c>
      <x:c r="G2465" s="6" t="n">
        <x:v>40000</x:v>
      </x:c>
      <x:c r="H2465" s="6" t="str">
        <x:v>https://raw.githubusercontent.com/Mar-7th/StarRailRes/dbe8cdfcfb0bf657b9fe1cf92d5537f118ccb487/index_new/cn/light_cone_promotions.json</x:v>
      </x:c>
    </x:row>
    <x:row r="2466" ht="20" customHeight="1">
      <x:c r="A2466" s="6" t="str">
        <x:v>光锥突破</x:v>
      </x:c>
      <x:c r="B2466" s="6" t="str">
        <x:v>21027</x:v>
      </x:c>
      <x:c r="C2466" s="6" t="n">
        <x:v>3</x:v>
      </x:c>
      <x:c r="D2466" s="6" t="n">
        <x:v>4</x:v>
      </x:c>
      <x:c r="E2466" s="7" t="str">
        <x:v>110132</x:v>
      </x:c>
      <x:c r="F2466" s="7" t="str">
        <x:v>启迪之钥</x:v>
      </x:c>
      <x:c r="G2466" s="6" t="n">
        <x:v>6</x:v>
      </x:c>
      <x:c r="H2466" s="6" t="str">
        <x:v>https://raw.githubusercontent.com/Mar-7th/StarRailRes/dbe8cdfcfb0bf657b9fe1cf92d5537f118ccb487/index_new/cn/light_cone_promotions.json</x:v>
      </x:c>
    </x:row>
    <x:row r="2467" ht="20" customHeight="1">
      <x:c r="A2467" s="6" t="str">
        <x:v>光锥突破</x:v>
      </x:c>
      <x:c r="B2467" s="6" t="str">
        <x:v>21027</x:v>
      </x:c>
      <x:c r="C2467" s="6" t="n">
        <x:v>3</x:v>
      </x:c>
      <x:c r="D2467" s="6" t="n">
        <x:v>4</x:v>
      </x:c>
      <x:c r="E2467" s="7" t="str">
        <x:v>111002</x:v>
      </x:c>
      <x:c r="F2467" s="7" t="str">
        <x:v>微光原核</x:v>
      </x:c>
      <x:c r="G2467" s="6" t="n">
        <x:v>9</x:v>
      </x:c>
      <x:c r="H2467" s="6" t="str">
        <x:v>https://raw.githubusercontent.com/Mar-7th/StarRailRes/dbe8cdfcfb0bf657b9fe1cf92d5537f118ccb487/index_new/cn/light_cone_promotions.json</x:v>
      </x:c>
    </x:row>
    <x:row r="2468" ht="20" customHeight="1">
      <x:c r="A2468" s="6" t="str">
        <x:v>光锥突破</x:v>
      </x:c>
      <x:c r="B2468" s="6" t="str">
        <x:v>21027</x:v>
      </x:c>
      <x:c r="C2468" s="6" t="n">
        <x:v>4</x:v>
      </x:c>
      <x:c r="D2468" s="6" t="n">
        <x:v>5</x:v>
      </x:c>
      <x:c r="E2468" s="7" t="str">
        <x:v>2</x:v>
      </x:c>
      <x:c r="F2468" s="7" t="str">
        <x:v>信用点</x:v>
      </x:c>
      <x:c r="G2468" s="6" t="n">
        <x:v>80000</x:v>
      </x:c>
      <x:c r="H2468" s="6" t="str">
        <x:v>https://raw.githubusercontent.com/Mar-7th/StarRailRes/dbe8cdfcfb0bf657b9fe1cf92d5537f118ccb487/index_new/cn/light_cone_promotions.json</x:v>
      </x:c>
    </x:row>
    <x:row r="2469" ht="20" customHeight="1">
      <x:c r="A2469" s="6" t="str">
        <x:v>光锥突破</x:v>
      </x:c>
      <x:c r="B2469" s="6" t="str">
        <x:v>21027</x:v>
      </x:c>
      <x:c r="C2469" s="6" t="n">
        <x:v>4</x:v>
      </x:c>
      <x:c r="D2469" s="6" t="n">
        <x:v>5</x:v>
      </x:c>
      <x:c r="E2469" s="7" t="str">
        <x:v>110133</x:v>
      </x:c>
      <x:c r="F2469" s="7" t="str">
        <x:v>智识之钥</x:v>
      </x:c>
      <x:c r="G2469" s="6" t="n">
        <x:v>4</x:v>
      </x:c>
      <x:c r="H2469" s="6" t="str">
        <x:v>https://raw.githubusercontent.com/Mar-7th/StarRailRes/dbe8cdfcfb0bf657b9fe1cf92d5537f118ccb487/index_new/cn/light_cone_promotions.json</x:v>
      </x:c>
    </x:row>
    <x:row r="2470" ht="20" customHeight="1">
      <x:c r="A2470" s="6" t="str">
        <x:v>光锥突破</x:v>
      </x:c>
      <x:c r="B2470" s="6" t="str">
        <x:v>21027</x:v>
      </x:c>
      <x:c r="C2470" s="6" t="n">
        <x:v>4</x:v>
      </x:c>
      <x:c r="D2470" s="6" t="n">
        <x:v>5</x:v>
      </x:c>
      <x:c r="E2470" s="7" t="str">
        <x:v>111003</x:v>
      </x:c>
      <x:c r="F2470" s="7" t="str">
        <x:v>蠢动原核</x:v>
      </x:c>
      <x:c r="G2470" s="6" t="n">
        <x:v>5</x:v>
      </x:c>
      <x:c r="H2470" s="6" t="str">
        <x:v>https://raw.githubusercontent.com/Mar-7th/StarRailRes/dbe8cdfcfb0bf657b9fe1cf92d5537f118ccb487/index_new/cn/light_cone_promotions.json</x:v>
      </x:c>
    </x:row>
    <x:row r="2471" ht="20" customHeight="1">
      <x:c r="A2471" s="6" t="str">
        <x:v>光锥突破</x:v>
      </x:c>
      <x:c r="B2471" s="6" t="str">
        <x:v>21027</x:v>
      </x:c>
      <x:c r="C2471" s="6" t="n">
        <x:v>5</x:v>
      </x:c>
      <x:c r="D2471" s="6" t="n">
        <x:v>6</x:v>
      </x:c>
      <x:c r="E2471" s="7" t="str">
        <x:v>2</x:v>
      </x:c>
      <x:c r="F2471" s="7" t="str">
        <x:v>信用点</x:v>
      </x:c>
      <x:c r="G2471" s="6" t="n">
        <x:v>160000</x:v>
      </x:c>
      <x:c r="H2471" s="6" t="str">
        <x:v>https://raw.githubusercontent.com/Mar-7th/StarRailRes/dbe8cdfcfb0bf657b9fe1cf92d5537f118ccb487/index_new/cn/light_cone_promotions.json</x:v>
      </x:c>
    </x:row>
    <x:row r="2472" ht="20" customHeight="1">
      <x:c r="A2472" s="6" t="str">
        <x:v>光锥突破</x:v>
      </x:c>
      <x:c r="B2472" s="6" t="str">
        <x:v>21027</x:v>
      </x:c>
      <x:c r="C2472" s="6" t="n">
        <x:v>5</x:v>
      </x:c>
      <x:c r="D2472" s="6" t="n">
        <x:v>6</x:v>
      </x:c>
      <x:c r="E2472" s="7" t="str">
        <x:v>110133</x:v>
      </x:c>
      <x:c r="F2472" s="7" t="str">
        <x:v>智识之钥</x:v>
      </x:c>
      <x:c r="G2472" s="6" t="n">
        <x:v>8</x:v>
      </x:c>
      <x:c r="H2472" s="6" t="str">
        <x:v>https://raw.githubusercontent.com/Mar-7th/StarRailRes/dbe8cdfcfb0bf657b9fe1cf92d5537f118ccb487/index_new/cn/light_cone_promotions.json</x:v>
      </x:c>
    </x:row>
    <x:row r="2473" ht="20" customHeight="1">
      <x:c r="A2473" s="6" t="str">
        <x:v>光锥突破</x:v>
      </x:c>
      <x:c r="B2473" s="6" t="str">
        <x:v>21027</x:v>
      </x:c>
      <x:c r="C2473" s="6" t="n">
        <x:v>5</x:v>
      </x:c>
      <x:c r="D2473" s="6" t="n">
        <x:v>6</x:v>
      </x:c>
      <x:c r="E2473" s="7" t="str">
        <x:v>111003</x:v>
      </x:c>
      <x:c r="F2473" s="7" t="str">
        <x:v>蠢动原核</x:v>
      </x:c>
      <x:c r="G2473" s="6" t="n">
        <x:v>7</x:v>
      </x:c>
      <x:c r="H2473" s="6" t="str">
        <x:v>https://raw.githubusercontent.com/Mar-7th/StarRailRes/dbe8cdfcfb0bf657b9fe1cf92d5537f118ccb487/index_new/cn/light_cone_promotions.json</x:v>
      </x:c>
    </x:row>
    <x:row r="2474" ht="20" customHeight="1">
      <x:c r="A2474" s="6" t="str">
        <x:v>光锥突破</x:v>
      </x:c>
      <x:c r="B2474" s="6" t="str">
        <x:v>21028</x:v>
      </x:c>
      <x:c r="C2474" s="6" t="n">
        <x:v>0</x:v>
      </x:c>
      <x:c r="D2474" s="6" t="n">
        <x:v>1</x:v>
      </x:c>
      <x:c r="E2474" s="7" t="str">
        <x:v>2</x:v>
      </x:c>
      <x:c r="F2474" s="7" t="str">
        <x:v>信用点</x:v>
      </x:c>
      <x:c r="G2474" s="6" t="n">
        <x:v>4000</x:v>
      </x:c>
      <x:c r="H2474" s="6" t="str">
        <x:v>https://raw.githubusercontent.com/Mar-7th/StarRailRes/dbe8cdfcfb0bf657b9fe1cf92d5537f118ccb487/index_new/cn/light_cone_promotions.json</x:v>
      </x:c>
    </x:row>
    <x:row r="2475" ht="20" customHeight="1">
      <x:c r="A2475" s="6" t="str">
        <x:v>光锥突破</x:v>
      </x:c>
      <x:c r="B2475" s="6" t="str">
        <x:v>21028</x:v>
      </x:c>
      <x:c r="C2475" s="6" t="n">
        <x:v>0</x:v>
      </x:c>
      <x:c r="D2475" s="6" t="n">
        <x:v>1</x:v>
      </x:c>
      <x:c r="E2475" s="7" t="str">
        <x:v>111001</x:v>
      </x:c>
      <x:c r="F2475" s="7" t="str">
        <x:v>熄灭原核</x:v>
      </x:c>
      <x:c r="G2475" s="6" t="n">
        <x:v>5</x:v>
      </x:c>
      <x:c r="H2475" s="6" t="str">
        <x:v>https://raw.githubusercontent.com/Mar-7th/StarRailRes/dbe8cdfcfb0bf657b9fe1cf92d5537f118ccb487/index_new/cn/light_cone_promotions.json</x:v>
      </x:c>
    </x:row>
    <x:row r="2476" ht="20" customHeight="1">
      <x:c r="A2476" s="6" t="str">
        <x:v>光锥突破</x:v>
      </x:c>
      <x:c r="B2476" s="6" t="str">
        <x:v>21028</x:v>
      </x:c>
      <x:c r="C2476" s="6" t="n">
        <x:v>1</x:v>
      </x:c>
      <x:c r="D2476" s="6" t="n">
        <x:v>2</x:v>
      </x:c>
      <x:c r="E2476" s="7" t="str">
        <x:v>2</x:v>
      </x:c>
      <x:c r="F2476" s="7" t="str">
        <x:v>信用点</x:v>
      </x:c>
      <x:c r="G2476" s="6" t="n">
        <x:v>8000</x:v>
      </x:c>
      <x:c r="H2476" s="6" t="str">
        <x:v>https://raw.githubusercontent.com/Mar-7th/StarRailRes/dbe8cdfcfb0bf657b9fe1cf92d5537f118ccb487/index_new/cn/light_cone_promotions.json</x:v>
      </x:c>
    </x:row>
    <x:row r="2477" ht="20" customHeight="1">
      <x:c r="A2477" s="6" t="str">
        <x:v>光锥突破</x:v>
      </x:c>
      <x:c r="B2477" s="6" t="str">
        <x:v>21028</x:v>
      </x:c>
      <x:c r="C2477" s="6" t="n">
        <x:v>1</x:v>
      </x:c>
      <x:c r="D2477" s="6" t="n">
        <x:v>2</x:v>
      </x:c>
      <x:c r="E2477" s="7" t="str">
        <x:v>110171</x:v>
      </x:c>
      <x:c r="F2477" s="7" t="str">
        <x:v>丰饶之种</x:v>
      </x:c>
      <x:c r="G2477" s="6" t="n">
        <x:v>3</x:v>
      </x:c>
      <x:c r="H2477" s="6" t="str">
        <x:v>https://raw.githubusercontent.com/Mar-7th/StarRailRes/dbe8cdfcfb0bf657b9fe1cf92d5537f118ccb487/index_new/cn/light_cone_promotions.json</x:v>
      </x:c>
    </x:row>
    <x:row r="2478" ht="20" customHeight="1">
      <x:c r="A2478" s="6" t="str">
        <x:v>光锥突破</x:v>
      </x:c>
      <x:c r="B2478" s="6" t="str">
        <x:v>21028</x:v>
      </x:c>
      <x:c r="C2478" s="6" t="n">
        <x:v>1</x:v>
      </x:c>
      <x:c r="D2478" s="6" t="n">
        <x:v>2</x:v>
      </x:c>
      <x:c r="E2478" s="7" t="str">
        <x:v>111001</x:v>
      </x:c>
      <x:c r="F2478" s="7" t="str">
        <x:v>熄灭原核</x:v>
      </x:c>
      <x:c r="G2478" s="6" t="n">
        <x:v>10</x:v>
      </x:c>
      <x:c r="H2478" s="6" t="str">
        <x:v>https://raw.githubusercontent.com/Mar-7th/StarRailRes/dbe8cdfcfb0bf657b9fe1cf92d5537f118ccb487/index_new/cn/light_cone_promotions.json</x:v>
      </x:c>
    </x:row>
    <x:row r="2479" ht="20" customHeight="1">
      <x:c r="A2479" s="6" t="str">
        <x:v>光锥突破</x:v>
      </x:c>
      <x:c r="B2479" s="6" t="str">
        <x:v>21028</x:v>
      </x:c>
      <x:c r="C2479" s="6" t="n">
        <x:v>2</x:v>
      </x:c>
      <x:c r="D2479" s="6" t="n">
        <x:v>3</x:v>
      </x:c>
      <x:c r="E2479" s="7" t="str">
        <x:v>2</x:v>
      </x:c>
      <x:c r="F2479" s="7" t="str">
        <x:v>信用点</x:v>
      </x:c>
      <x:c r="G2479" s="6" t="n">
        <x:v>16000</x:v>
      </x:c>
      <x:c r="H2479" s="6" t="str">
        <x:v>https://raw.githubusercontent.com/Mar-7th/StarRailRes/dbe8cdfcfb0bf657b9fe1cf92d5537f118ccb487/index_new/cn/light_cone_promotions.json</x:v>
      </x:c>
    </x:row>
    <x:row r="2480" ht="20" customHeight="1">
      <x:c r="A2480" s="6" t="str">
        <x:v>光锥突破</x:v>
      </x:c>
      <x:c r="B2480" s="6" t="str">
        <x:v>21028</x:v>
      </x:c>
      <x:c r="C2480" s="6" t="n">
        <x:v>2</x:v>
      </x:c>
      <x:c r="D2480" s="6" t="n">
        <x:v>3</x:v>
      </x:c>
      <x:c r="E2480" s="7" t="str">
        <x:v>110172</x:v>
      </x:c>
      <x:c r="F2480" s="7" t="str">
        <x:v>生命之芽</x:v>
      </x:c>
      <x:c r="G2480" s="6" t="n">
        <x:v>3</x:v>
      </x:c>
      <x:c r="H2480" s="6" t="str">
        <x:v>https://raw.githubusercontent.com/Mar-7th/StarRailRes/dbe8cdfcfb0bf657b9fe1cf92d5537f118ccb487/index_new/cn/light_cone_promotions.json</x:v>
      </x:c>
    </x:row>
    <x:row r="2481" ht="20" customHeight="1">
      <x:c r="A2481" s="6" t="str">
        <x:v>光锥突破</x:v>
      </x:c>
      <x:c r="B2481" s="6" t="str">
        <x:v>21028</x:v>
      </x:c>
      <x:c r="C2481" s="6" t="n">
        <x:v>2</x:v>
      </x:c>
      <x:c r="D2481" s="6" t="n">
        <x:v>3</x:v>
      </x:c>
      <x:c r="E2481" s="7" t="str">
        <x:v>111002</x:v>
      </x:c>
      <x:c r="F2481" s="7" t="str">
        <x:v>微光原核</x:v>
      </x:c>
      <x:c r="G2481" s="6" t="n">
        <x:v>6</x:v>
      </x:c>
      <x:c r="H2481" s="6" t="str">
        <x:v>https://raw.githubusercontent.com/Mar-7th/StarRailRes/dbe8cdfcfb0bf657b9fe1cf92d5537f118ccb487/index_new/cn/light_cone_promotions.json</x:v>
      </x:c>
    </x:row>
    <x:row r="2482" ht="20" customHeight="1">
      <x:c r="A2482" s="6" t="str">
        <x:v>光锥突破</x:v>
      </x:c>
      <x:c r="B2482" s="6" t="str">
        <x:v>21028</x:v>
      </x:c>
      <x:c r="C2482" s="6" t="n">
        <x:v>3</x:v>
      </x:c>
      <x:c r="D2482" s="6" t="n">
        <x:v>4</x:v>
      </x:c>
      <x:c r="E2482" s="7" t="str">
        <x:v>2</x:v>
      </x:c>
      <x:c r="F2482" s="7" t="str">
        <x:v>信用点</x:v>
      </x:c>
      <x:c r="G2482" s="6" t="n">
        <x:v>40000</x:v>
      </x:c>
      <x:c r="H2482" s="6" t="str">
        <x:v>https://raw.githubusercontent.com/Mar-7th/StarRailRes/dbe8cdfcfb0bf657b9fe1cf92d5537f118ccb487/index_new/cn/light_cone_promotions.json</x:v>
      </x:c>
    </x:row>
    <x:row r="2483" ht="20" customHeight="1">
      <x:c r="A2483" s="6" t="str">
        <x:v>光锥突破</x:v>
      </x:c>
      <x:c r="B2483" s="6" t="str">
        <x:v>21028</x:v>
      </x:c>
      <x:c r="C2483" s="6" t="n">
        <x:v>3</x:v>
      </x:c>
      <x:c r="D2483" s="6" t="n">
        <x:v>4</x:v>
      </x:c>
      <x:c r="E2483" s="7" t="str">
        <x:v>110172</x:v>
      </x:c>
      <x:c r="F2483" s="7" t="str">
        <x:v>生命之芽</x:v>
      </x:c>
      <x:c r="G2483" s="6" t="n">
        <x:v>6</x:v>
      </x:c>
      <x:c r="H2483" s="6" t="str">
        <x:v>https://raw.githubusercontent.com/Mar-7th/StarRailRes/dbe8cdfcfb0bf657b9fe1cf92d5537f118ccb487/index_new/cn/light_cone_promotions.json</x:v>
      </x:c>
    </x:row>
    <x:row r="2484" ht="20" customHeight="1">
      <x:c r="A2484" s="6" t="str">
        <x:v>光锥突破</x:v>
      </x:c>
      <x:c r="B2484" s="6" t="str">
        <x:v>21028</x:v>
      </x:c>
      <x:c r="C2484" s="6" t="n">
        <x:v>3</x:v>
      </x:c>
      <x:c r="D2484" s="6" t="n">
        <x:v>4</x:v>
      </x:c>
      <x:c r="E2484" s="7" t="str">
        <x:v>111002</x:v>
      </x:c>
      <x:c r="F2484" s="7" t="str">
        <x:v>微光原核</x:v>
      </x:c>
      <x:c r="G2484" s="6" t="n">
        <x:v>9</x:v>
      </x:c>
      <x:c r="H2484" s="6" t="str">
        <x:v>https://raw.githubusercontent.com/Mar-7th/StarRailRes/dbe8cdfcfb0bf657b9fe1cf92d5537f118ccb487/index_new/cn/light_cone_promotions.json</x:v>
      </x:c>
    </x:row>
    <x:row r="2485" ht="20" customHeight="1">
      <x:c r="A2485" s="6" t="str">
        <x:v>光锥突破</x:v>
      </x:c>
      <x:c r="B2485" s="6" t="str">
        <x:v>21028</x:v>
      </x:c>
      <x:c r="C2485" s="6" t="n">
        <x:v>4</x:v>
      </x:c>
      <x:c r="D2485" s="6" t="n">
        <x:v>5</x:v>
      </x:c>
      <x:c r="E2485" s="7" t="str">
        <x:v>2</x:v>
      </x:c>
      <x:c r="F2485" s="7" t="str">
        <x:v>信用点</x:v>
      </x:c>
      <x:c r="G2485" s="6" t="n">
        <x:v>80000</x:v>
      </x:c>
      <x:c r="H2485" s="6" t="str">
        <x:v>https://raw.githubusercontent.com/Mar-7th/StarRailRes/dbe8cdfcfb0bf657b9fe1cf92d5537f118ccb487/index_new/cn/light_cone_promotions.json</x:v>
      </x:c>
    </x:row>
    <x:row r="2486" ht="20" customHeight="1">
      <x:c r="A2486" s="6" t="str">
        <x:v>光锥突破</x:v>
      </x:c>
      <x:c r="B2486" s="6" t="str">
        <x:v>21028</x:v>
      </x:c>
      <x:c r="C2486" s="6" t="n">
        <x:v>4</x:v>
      </x:c>
      <x:c r="D2486" s="6" t="n">
        <x:v>5</x:v>
      </x:c>
      <x:c r="E2486" s="7" t="str">
        <x:v>110173</x:v>
      </x:c>
      <x:c r="F2486" s="7" t="str">
        <x:v>永恒之花</x:v>
      </x:c>
      <x:c r="G2486" s="6" t="n">
        <x:v>4</x:v>
      </x:c>
      <x:c r="H2486" s="6" t="str">
        <x:v>https://raw.githubusercontent.com/Mar-7th/StarRailRes/dbe8cdfcfb0bf657b9fe1cf92d5537f118ccb487/index_new/cn/light_cone_promotions.json</x:v>
      </x:c>
    </x:row>
    <x:row r="2487" ht="20" customHeight="1">
      <x:c r="A2487" s="6" t="str">
        <x:v>光锥突破</x:v>
      </x:c>
      <x:c r="B2487" s="6" t="str">
        <x:v>21028</x:v>
      </x:c>
      <x:c r="C2487" s="6" t="n">
        <x:v>4</x:v>
      </x:c>
      <x:c r="D2487" s="6" t="n">
        <x:v>5</x:v>
      </x:c>
      <x:c r="E2487" s="7" t="str">
        <x:v>111003</x:v>
      </x:c>
      <x:c r="F2487" s="7" t="str">
        <x:v>蠢动原核</x:v>
      </x:c>
      <x:c r="G2487" s="6" t="n">
        <x:v>5</x:v>
      </x:c>
      <x:c r="H2487" s="6" t="str">
        <x:v>https://raw.githubusercontent.com/Mar-7th/StarRailRes/dbe8cdfcfb0bf657b9fe1cf92d5537f118ccb487/index_new/cn/light_cone_promotions.json</x:v>
      </x:c>
    </x:row>
    <x:row r="2488" ht="20" customHeight="1">
      <x:c r="A2488" s="6" t="str">
        <x:v>光锥突破</x:v>
      </x:c>
      <x:c r="B2488" s="6" t="str">
        <x:v>21028</x:v>
      </x:c>
      <x:c r="C2488" s="6" t="n">
        <x:v>5</x:v>
      </x:c>
      <x:c r="D2488" s="6" t="n">
        <x:v>6</x:v>
      </x:c>
      <x:c r="E2488" s="7" t="str">
        <x:v>2</x:v>
      </x:c>
      <x:c r="F2488" s="7" t="str">
        <x:v>信用点</x:v>
      </x:c>
      <x:c r="G2488" s="6" t="n">
        <x:v>160000</x:v>
      </x:c>
      <x:c r="H2488" s="6" t="str">
        <x:v>https://raw.githubusercontent.com/Mar-7th/StarRailRes/dbe8cdfcfb0bf657b9fe1cf92d5537f118ccb487/index_new/cn/light_cone_promotions.json</x:v>
      </x:c>
    </x:row>
    <x:row r="2489" ht="20" customHeight="1">
      <x:c r="A2489" s="6" t="str">
        <x:v>光锥突破</x:v>
      </x:c>
      <x:c r="B2489" s="6" t="str">
        <x:v>21028</x:v>
      </x:c>
      <x:c r="C2489" s="6" t="n">
        <x:v>5</x:v>
      </x:c>
      <x:c r="D2489" s="6" t="n">
        <x:v>6</x:v>
      </x:c>
      <x:c r="E2489" s="7" t="str">
        <x:v>110173</x:v>
      </x:c>
      <x:c r="F2489" s="7" t="str">
        <x:v>永恒之花</x:v>
      </x:c>
      <x:c r="G2489" s="6" t="n">
        <x:v>8</x:v>
      </x:c>
      <x:c r="H2489" s="6" t="str">
        <x:v>https://raw.githubusercontent.com/Mar-7th/StarRailRes/dbe8cdfcfb0bf657b9fe1cf92d5537f118ccb487/index_new/cn/light_cone_promotions.json</x:v>
      </x:c>
    </x:row>
    <x:row r="2490" ht="20" customHeight="1">
      <x:c r="A2490" s="6" t="str">
        <x:v>光锥突破</x:v>
      </x:c>
      <x:c r="B2490" s="6" t="str">
        <x:v>21028</x:v>
      </x:c>
      <x:c r="C2490" s="6" t="n">
        <x:v>5</x:v>
      </x:c>
      <x:c r="D2490" s="6" t="n">
        <x:v>6</x:v>
      </x:c>
      <x:c r="E2490" s="7" t="str">
        <x:v>111003</x:v>
      </x:c>
      <x:c r="F2490" s="7" t="str">
        <x:v>蠢动原核</x:v>
      </x:c>
      <x:c r="G2490" s="6" t="n">
        <x:v>7</x:v>
      </x:c>
      <x:c r="H2490" s="6" t="str">
        <x:v>https://raw.githubusercontent.com/Mar-7th/StarRailRes/dbe8cdfcfb0bf657b9fe1cf92d5537f118ccb487/index_new/cn/light_cone_promotions.json</x:v>
      </x:c>
    </x:row>
    <x:row r="2491" ht="20" customHeight="1">
      <x:c r="A2491" s="6" t="str">
        <x:v>光锥突破</x:v>
      </x:c>
      <x:c r="B2491" s="6" t="str">
        <x:v>21029</x:v>
      </x:c>
      <x:c r="C2491" s="6" t="n">
        <x:v>0</x:v>
      </x:c>
      <x:c r="D2491" s="6" t="n">
        <x:v>1</x:v>
      </x:c>
      <x:c r="E2491" s="7" t="str">
        <x:v>2</x:v>
      </x:c>
      <x:c r="F2491" s="7" t="str">
        <x:v>信用点</x:v>
      </x:c>
      <x:c r="G2491" s="6" t="n">
        <x:v>4000</x:v>
      </x:c>
      <x:c r="H2491" s="6" t="str">
        <x:v>https://raw.githubusercontent.com/Mar-7th/StarRailRes/dbe8cdfcfb0bf657b9fe1cf92d5537f118ccb487/index_new/cn/light_cone_promotions.json</x:v>
      </x:c>
    </x:row>
    <x:row r="2492" ht="20" customHeight="1">
      <x:c r="A2492" s="6" t="str">
        <x:v>光锥突破</x:v>
      </x:c>
      <x:c r="B2492" s="6" t="str">
        <x:v>21029</x:v>
      </x:c>
      <x:c r="C2492" s="6" t="n">
        <x:v>0</x:v>
      </x:c>
      <x:c r="D2492" s="6" t="n">
        <x:v>1</x:v>
      </x:c>
      <x:c r="E2492" s="7" t="str">
        <x:v>112011</x:v>
      </x:c>
      <x:c r="F2492" s="7" t="str">
        <x:v>古代零件</x:v>
      </x:c>
      <x:c r="G2492" s="6" t="n">
        <x:v>5</x:v>
      </x:c>
      <x:c r="H2492" s="6" t="str">
        <x:v>https://raw.githubusercontent.com/Mar-7th/StarRailRes/dbe8cdfcfb0bf657b9fe1cf92d5537f118ccb487/index_new/cn/light_cone_promotions.json</x:v>
      </x:c>
    </x:row>
    <x:row r="2493" ht="20" customHeight="1">
      <x:c r="A2493" s="6" t="str">
        <x:v>光锥突破</x:v>
      </x:c>
      <x:c r="B2493" s="6" t="str">
        <x:v>21029</x:v>
      </x:c>
      <x:c r="C2493" s="6" t="n">
        <x:v>1</x:v>
      </x:c>
      <x:c r="D2493" s="6" t="n">
        <x:v>2</x:v>
      </x:c>
      <x:c r="E2493" s="7" t="str">
        <x:v>2</x:v>
      </x:c>
      <x:c r="F2493" s="7" t="str">
        <x:v>信用点</x:v>
      </x:c>
      <x:c r="G2493" s="6" t="n">
        <x:v>8000</x:v>
      </x:c>
      <x:c r="H2493" s="6" t="str">
        <x:v>https://raw.githubusercontent.com/Mar-7th/StarRailRes/dbe8cdfcfb0bf657b9fe1cf92d5537f118ccb487/index_new/cn/light_cone_promotions.json</x:v>
      </x:c>
    </x:row>
    <x:row r="2494" ht="20" customHeight="1">
      <x:c r="A2494" s="6" t="str">
        <x:v>光锥突破</x:v>
      </x:c>
      <x:c r="B2494" s="6" t="str">
        <x:v>21029</x:v>
      </x:c>
      <x:c r="C2494" s="6" t="n">
        <x:v>1</x:v>
      </x:c>
      <x:c r="D2494" s="6" t="n">
        <x:v>2</x:v>
      </x:c>
      <x:c r="E2494" s="7" t="str">
        <x:v>110151</x:v>
      </x:c>
      <x:c r="F2494" s="7" t="str">
        <x:v>黯淡黑曜</x:v>
      </x:c>
      <x:c r="G2494" s="6" t="n">
        <x:v>3</x:v>
      </x:c>
      <x:c r="H2494" s="6" t="str">
        <x:v>https://raw.githubusercontent.com/Mar-7th/StarRailRes/dbe8cdfcfb0bf657b9fe1cf92d5537f118ccb487/index_new/cn/light_cone_promotions.json</x:v>
      </x:c>
    </x:row>
    <x:row r="2495" ht="20" customHeight="1">
      <x:c r="A2495" s="6" t="str">
        <x:v>光锥突破</x:v>
      </x:c>
      <x:c r="B2495" s="6" t="str">
        <x:v>21029</x:v>
      </x:c>
      <x:c r="C2495" s="6" t="n">
        <x:v>1</x:v>
      </x:c>
      <x:c r="D2495" s="6" t="n">
        <x:v>2</x:v>
      </x:c>
      <x:c r="E2495" s="7" t="str">
        <x:v>112011</x:v>
      </x:c>
      <x:c r="F2495" s="7" t="str">
        <x:v>古代零件</x:v>
      </x:c>
      <x:c r="G2495" s="6" t="n">
        <x:v>10</x:v>
      </x:c>
      <x:c r="H2495" s="6" t="str">
        <x:v>https://raw.githubusercontent.com/Mar-7th/StarRailRes/dbe8cdfcfb0bf657b9fe1cf92d5537f118ccb487/index_new/cn/light_cone_promotions.json</x:v>
      </x:c>
    </x:row>
    <x:row r="2496" ht="20" customHeight="1">
      <x:c r="A2496" s="6" t="str">
        <x:v>光锥突破</x:v>
      </x:c>
      <x:c r="B2496" s="6" t="str">
        <x:v>21029</x:v>
      </x:c>
      <x:c r="C2496" s="6" t="n">
        <x:v>2</x:v>
      </x:c>
      <x:c r="D2496" s="6" t="n">
        <x:v>3</x:v>
      </x:c>
      <x:c r="E2496" s="7" t="str">
        <x:v>2</x:v>
      </x:c>
      <x:c r="F2496" s="7" t="str">
        <x:v>信用点</x:v>
      </x:c>
      <x:c r="G2496" s="6" t="n">
        <x:v>16000</x:v>
      </x:c>
      <x:c r="H2496" s="6" t="str">
        <x:v>https://raw.githubusercontent.com/Mar-7th/StarRailRes/dbe8cdfcfb0bf657b9fe1cf92d5537f118ccb487/index_new/cn/light_cone_promotions.json</x:v>
      </x:c>
    </x:row>
    <x:row r="2497" ht="20" customHeight="1">
      <x:c r="A2497" s="6" t="str">
        <x:v>光锥突破</x:v>
      </x:c>
      <x:c r="B2497" s="6" t="str">
        <x:v>21029</x:v>
      </x:c>
      <x:c r="C2497" s="6" t="n">
        <x:v>2</x:v>
      </x:c>
      <x:c r="D2497" s="6" t="n">
        <x:v>3</x:v>
      </x:c>
      <x:c r="E2497" s="7" t="str">
        <x:v>110152</x:v>
      </x:c>
      <x:c r="F2497" s="7" t="str">
        <x:v>虚空黑曜</x:v>
      </x:c>
      <x:c r="G2497" s="6" t="n">
        <x:v>3</x:v>
      </x:c>
      <x:c r="H2497" s="6" t="str">
        <x:v>https://raw.githubusercontent.com/Mar-7th/StarRailRes/dbe8cdfcfb0bf657b9fe1cf92d5537f118ccb487/index_new/cn/light_cone_promotions.json</x:v>
      </x:c>
    </x:row>
    <x:row r="2498" ht="20" customHeight="1">
      <x:c r="A2498" s="6" t="str">
        <x:v>光锥突破</x:v>
      </x:c>
      <x:c r="B2498" s="6" t="str">
        <x:v>21029</x:v>
      </x:c>
      <x:c r="C2498" s="6" t="n">
        <x:v>2</x:v>
      </x:c>
      <x:c r="D2498" s="6" t="n">
        <x:v>3</x:v>
      </x:c>
      <x:c r="E2498" s="7" t="str">
        <x:v>112012</x:v>
      </x:c>
      <x:c r="F2498" s="7" t="str">
        <x:v>古代转轴</x:v>
      </x:c>
      <x:c r="G2498" s="6" t="n">
        <x:v>6</x:v>
      </x:c>
      <x:c r="H2498" s="6" t="str">
        <x:v>https://raw.githubusercontent.com/Mar-7th/StarRailRes/dbe8cdfcfb0bf657b9fe1cf92d5537f118ccb487/index_new/cn/light_cone_promotions.json</x:v>
      </x:c>
    </x:row>
    <x:row r="2499" ht="20" customHeight="1">
      <x:c r="A2499" s="6" t="str">
        <x:v>光锥突破</x:v>
      </x:c>
      <x:c r="B2499" s="6" t="str">
        <x:v>21029</x:v>
      </x:c>
      <x:c r="C2499" s="6" t="n">
        <x:v>3</x:v>
      </x:c>
      <x:c r="D2499" s="6" t="n">
        <x:v>4</x:v>
      </x:c>
      <x:c r="E2499" s="7" t="str">
        <x:v>2</x:v>
      </x:c>
      <x:c r="F2499" s="7" t="str">
        <x:v>信用点</x:v>
      </x:c>
      <x:c r="G2499" s="6" t="n">
        <x:v>40000</x:v>
      </x:c>
      <x:c r="H2499" s="6" t="str">
        <x:v>https://raw.githubusercontent.com/Mar-7th/StarRailRes/dbe8cdfcfb0bf657b9fe1cf92d5537f118ccb487/index_new/cn/light_cone_promotions.json</x:v>
      </x:c>
    </x:row>
    <x:row r="2500" ht="20" customHeight="1">
      <x:c r="A2500" s="6" t="str">
        <x:v>光锥突破</x:v>
      </x:c>
      <x:c r="B2500" s="6" t="str">
        <x:v>21029</x:v>
      </x:c>
      <x:c r="C2500" s="6" t="n">
        <x:v>3</x:v>
      </x:c>
      <x:c r="D2500" s="6" t="n">
        <x:v>4</x:v>
      </x:c>
      <x:c r="E2500" s="7" t="str">
        <x:v>110152</x:v>
      </x:c>
      <x:c r="F2500" s="7" t="str">
        <x:v>虚空黑曜</x:v>
      </x:c>
      <x:c r="G2500" s="6" t="n">
        <x:v>6</x:v>
      </x:c>
      <x:c r="H2500" s="6" t="str">
        <x:v>https://raw.githubusercontent.com/Mar-7th/StarRailRes/dbe8cdfcfb0bf657b9fe1cf92d5537f118ccb487/index_new/cn/light_cone_promotions.json</x:v>
      </x:c>
    </x:row>
    <x:row r="2501" ht="20" customHeight="1">
      <x:c r="A2501" s="6" t="str">
        <x:v>光锥突破</x:v>
      </x:c>
      <x:c r="B2501" s="6" t="str">
        <x:v>21029</x:v>
      </x:c>
      <x:c r="C2501" s="6" t="n">
        <x:v>3</x:v>
      </x:c>
      <x:c r="D2501" s="6" t="n">
        <x:v>4</x:v>
      </x:c>
      <x:c r="E2501" s="7" t="str">
        <x:v>112012</x:v>
      </x:c>
      <x:c r="F2501" s="7" t="str">
        <x:v>古代转轴</x:v>
      </x:c>
      <x:c r="G2501" s="6" t="n">
        <x:v>9</x:v>
      </x:c>
      <x:c r="H2501" s="6" t="str">
        <x:v>https://raw.githubusercontent.com/Mar-7th/StarRailRes/dbe8cdfcfb0bf657b9fe1cf92d5537f118ccb487/index_new/cn/light_cone_promotions.json</x:v>
      </x:c>
    </x:row>
    <x:row r="2502" ht="20" customHeight="1">
      <x:c r="A2502" s="6" t="str">
        <x:v>光锥突破</x:v>
      </x:c>
      <x:c r="B2502" s="6" t="str">
        <x:v>21029</x:v>
      </x:c>
      <x:c r="C2502" s="6" t="n">
        <x:v>4</x:v>
      </x:c>
      <x:c r="D2502" s="6" t="n">
        <x:v>5</x:v>
      </x:c>
      <x:c r="E2502" s="7" t="str">
        <x:v>2</x:v>
      </x:c>
      <x:c r="F2502" s="7" t="str">
        <x:v>信用点</x:v>
      </x:c>
      <x:c r="G2502" s="6" t="n">
        <x:v>80000</x:v>
      </x:c>
      <x:c r="H2502" s="6" t="str">
        <x:v>https://raw.githubusercontent.com/Mar-7th/StarRailRes/dbe8cdfcfb0bf657b9fe1cf92d5537f118ccb487/index_new/cn/light_cone_promotions.json</x:v>
      </x:c>
    </x:row>
    <x:row r="2503" ht="20" customHeight="1">
      <x:c r="A2503" s="6" t="str">
        <x:v>光锥突破</x:v>
      </x:c>
      <x:c r="B2503" s="6" t="str">
        <x:v>21029</x:v>
      </x:c>
      <x:c r="C2503" s="6" t="n">
        <x:v>4</x:v>
      </x:c>
      <x:c r="D2503" s="6" t="n">
        <x:v>5</x:v>
      </x:c>
      <x:c r="E2503" s="7" t="str">
        <x:v>110153</x:v>
      </x:c>
      <x:c r="F2503" s="7" t="str">
        <x:v>沉沦黑曜</x:v>
      </x:c>
      <x:c r="G2503" s="6" t="n">
        <x:v>4</x:v>
      </x:c>
      <x:c r="H2503" s="6" t="str">
        <x:v>https://raw.githubusercontent.com/Mar-7th/StarRailRes/dbe8cdfcfb0bf657b9fe1cf92d5537f118ccb487/index_new/cn/light_cone_promotions.json</x:v>
      </x:c>
    </x:row>
    <x:row r="2504" ht="20" customHeight="1">
      <x:c r="A2504" s="6" t="str">
        <x:v>光锥突破</x:v>
      </x:c>
      <x:c r="B2504" s="6" t="str">
        <x:v>21029</x:v>
      </x:c>
      <x:c r="C2504" s="6" t="n">
        <x:v>4</x:v>
      </x:c>
      <x:c r="D2504" s="6" t="n">
        <x:v>5</x:v>
      </x:c>
      <x:c r="E2504" s="7" t="str">
        <x:v>112013</x:v>
      </x:c>
      <x:c r="F2504" s="7" t="str">
        <x:v>古代引擎</x:v>
      </x:c>
      <x:c r="G2504" s="6" t="n">
        <x:v>5</x:v>
      </x:c>
      <x:c r="H2504" s="6" t="str">
        <x:v>https://raw.githubusercontent.com/Mar-7th/StarRailRes/dbe8cdfcfb0bf657b9fe1cf92d5537f118ccb487/index_new/cn/light_cone_promotions.json</x:v>
      </x:c>
    </x:row>
    <x:row r="2505" ht="20" customHeight="1">
      <x:c r="A2505" s="6" t="str">
        <x:v>光锥突破</x:v>
      </x:c>
      <x:c r="B2505" s="6" t="str">
        <x:v>21029</x:v>
      </x:c>
      <x:c r="C2505" s="6" t="n">
        <x:v>5</x:v>
      </x:c>
      <x:c r="D2505" s="6" t="n">
        <x:v>6</x:v>
      </x:c>
      <x:c r="E2505" s="7" t="str">
        <x:v>2</x:v>
      </x:c>
      <x:c r="F2505" s="7" t="str">
        <x:v>信用点</x:v>
      </x:c>
      <x:c r="G2505" s="6" t="n">
        <x:v>160000</x:v>
      </x:c>
      <x:c r="H2505" s="6" t="str">
        <x:v>https://raw.githubusercontent.com/Mar-7th/StarRailRes/dbe8cdfcfb0bf657b9fe1cf92d5537f118ccb487/index_new/cn/light_cone_promotions.json</x:v>
      </x:c>
    </x:row>
    <x:row r="2506" ht="20" customHeight="1">
      <x:c r="A2506" s="6" t="str">
        <x:v>光锥突破</x:v>
      </x:c>
      <x:c r="B2506" s="6" t="str">
        <x:v>21029</x:v>
      </x:c>
      <x:c r="C2506" s="6" t="n">
        <x:v>5</x:v>
      </x:c>
      <x:c r="D2506" s="6" t="n">
        <x:v>6</x:v>
      </x:c>
      <x:c r="E2506" s="7" t="str">
        <x:v>110153</x:v>
      </x:c>
      <x:c r="F2506" s="7" t="str">
        <x:v>沉沦黑曜</x:v>
      </x:c>
      <x:c r="G2506" s="6" t="n">
        <x:v>8</x:v>
      </x:c>
      <x:c r="H2506" s="6" t="str">
        <x:v>https://raw.githubusercontent.com/Mar-7th/StarRailRes/dbe8cdfcfb0bf657b9fe1cf92d5537f118ccb487/index_new/cn/light_cone_promotions.json</x:v>
      </x:c>
    </x:row>
    <x:row r="2507" ht="20" customHeight="1">
      <x:c r="A2507" s="6" t="str">
        <x:v>光锥突破</x:v>
      </x:c>
      <x:c r="B2507" s="6" t="str">
        <x:v>21029</x:v>
      </x:c>
      <x:c r="C2507" s="6" t="n">
        <x:v>5</x:v>
      </x:c>
      <x:c r="D2507" s="6" t="n">
        <x:v>6</x:v>
      </x:c>
      <x:c r="E2507" s="7" t="str">
        <x:v>112013</x:v>
      </x:c>
      <x:c r="F2507" s="7" t="str">
        <x:v>古代引擎</x:v>
      </x:c>
      <x:c r="G2507" s="6" t="n">
        <x:v>7</x:v>
      </x:c>
      <x:c r="H2507" s="6" t="str">
        <x:v>https://raw.githubusercontent.com/Mar-7th/StarRailRes/dbe8cdfcfb0bf657b9fe1cf92d5537f118ccb487/index_new/cn/light_cone_promotions.json</x:v>
      </x:c>
    </x:row>
    <x:row r="2508" ht="20" customHeight="1">
      <x:c r="A2508" s="6" t="str">
        <x:v>光锥突破</x:v>
      </x:c>
      <x:c r="B2508" s="6" t="str">
        <x:v>21030</x:v>
      </x:c>
      <x:c r="C2508" s="6" t="n">
        <x:v>0</x:v>
      </x:c>
      <x:c r="D2508" s="6" t="n">
        <x:v>1</x:v>
      </x:c>
      <x:c r="E2508" s="7" t="str">
        <x:v>2</x:v>
      </x:c>
      <x:c r="F2508" s="7" t="str">
        <x:v>信用点</x:v>
      </x:c>
      <x:c r="G2508" s="6" t="n">
        <x:v>4000</x:v>
      </x:c>
      <x:c r="H2508" s="6" t="str">
        <x:v>https://raw.githubusercontent.com/Mar-7th/StarRailRes/dbe8cdfcfb0bf657b9fe1cf92d5537f118ccb487/index_new/cn/light_cone_promotions.json</x:v>
      </x:c>
    </x:row>
    <x:row r="2509" ht="20" customHeight="1">
      <x:c r="A2509" s="6" t="str">
        <x:v>光锥突破</x:v>
      </x:c>
      <x:c r="B2509" s="6" t="str">
        <x:v>21030</x:v>
      </x:c>
      <x:c r="C2509" s="6" t="n">
        <x:v>0</x:v>
      </x:c>
      <x:c r="D2509" s="6" t="n">
        <x:v>1</x:v>
      </x:c>
      <x:c r="E2509" s="7" t="str">
        <x:v>111011</x:v>
      </x:c>
      <x:c r="F2509" s="7" t="str">
        <x:v>掠夺的本能</x:v>
      </x:c>
      <x:c r="G2509" s="6" t="n">
        <x:v>5</x:v>
      </x:c>
      <x:c r="H2509" s="6" t="str">
        <x:v>https://raw.githubusercontent.com/Mar-7th/StarRailRes/dbe8cdfcfb0bf657b9fe1cf92d5537f118ccb487/index_new/cn/light_cone_promotions.json</x:v>
      </x:c>
    </x:row>
    <x:row r="2510" ht="20" customHeight="1">
      <x:c r="A2510" s="6" t="str">
        <x:v>光锥突破</x:v>
      </x:c>
      <x:c r="B2510" s="6" t="str">
        <x:v>21030</x:v>
      </x:c>
      <x:c r="C2510" s="6" t="n">
        <x:v>1</x:v>
      </x:c>
      <x:c r="D2510" s="6" t="n">
        <x:v>2</x:v>
      </x:c>
      <x:c r="E2510" s="7" t="str">
        <x:v>2</x:v>
      </x:c>
      <x:c r="F2510" s="7" t="str">
        <x:v>信用点</x:v>
      </x:c>
      <x:c r="G2510" s="6" t="n">
        <x:v>8000</x:v>
      </x:c>
      <x:c r="H2510" s="6" t="str">
        <x:v>https://raw.githubusercontent.com/Mar-7th/StarRailRes/dbe8cdfcfb0bf657b9fe1cf92d5537f118ccb487/index_new/cn/light_cone_promotions.json</x:v>
      </x:c>
    </x:row>
    <x:row r="2511" ht="20" customHeight="1">
      <x:c r="A2511" s="6" t="str">
        <x:v>光锥突破</x:v>
      </x:c>
      <x:c r="B2511" s="6" t="str">
        <x:v>21030</x:v>
      </x:c>
      <x:c r="C2511" s="6" t="n">
        <x:v>1</x:v>
      </x:c>
      <x:c r="D2511" s="6" t="n">
        <x:v>2</x:v>
      </x:c>
      <x:c r="E2511" s="7" t="str">
        <x:v>110141</x:v>
      </x:c>
      <x:c r="F2511" s="7" t="str">
        <x:v>青铜的执着</x:v>
      </x:c>
      <x:c r="G2511" s="6" t="n">
        <x:v>3</x:v>
      </x:c>
      <x:c r="H2511" s="6" t="str">
        <x:v>https://raw.githubusercontent.com/Mar-7th/StarRailRes/dbe8cdfcfb0bf657b9fe1cf92d5537f118ccb487/index_new/cn/light_cone_promotions.json</x:v>
      </x:c>
    </x:row>
    <x:row r="2512" ht="20" customHeight="1">
      <x:c r="A2512" s="6" t="str">
        <x:v>光锥突破</x:v>
      </x:c>
      <x:c r="B2512" s="6" t="str">
        <x:v>21030</x:v>
      </x:c>
      <x:c r="C2512" s="6" t="n">
        <x:v>1</x:v>
      </x:c>
      <x:c r="D2512" s="6" t="n">
        <x:v>2</x:v>
      </x:c>
      <x:c r="E2512" s="7" t="str">
        <x:v>111011</x:v>
      </x:c>
      <x:c r="F2512" s="7" t="str">
        <x:v>掠夺的本能</x:v>
      </x:c>
      <x:c r="G2512" s="6" t="n">
        <x:v>10</x:v>
      </x:c>
      <x:c r="H2512" s="6" t="str">
        <x:v>https://raw.githubusercontent.com/Mar-7th/StarRailRes/dbe8cdfcfb0bf657b9fe1cf92d5537f118ccb487/index_new/cn/light_cone_promotions.json</x:v>
      </x:c>
    </x:row>
    <x:row r="2513" ht="20" customHeight="1">
      <x:c r="A2513" s="6" t="str">
        <x:v>光锥突破</x:v>
      </x:c>
      <x:c r="B2513" s="6" t="str">
        <x:v>21030</x:v>
      </x:c>
      <x:c r="C2513" s="6" t="n">
        <x:v>2</x:v>
      </x:c>
      <x:c r="D2513" s="6" t="n">
        <x:v>3</x:v>
      </x:c>
      <x:c r="E2513" s="7" t="str">
        <x:v>2</x:v>
      </x:c>
      <x:c r="F2513" s="7" t="str">
        <x:v>信用点</x:v>
      </x:c>
      <x:c r="G2513" s="6" t="n">
        <x:v>16000</x:v>
      </x:c>
      <x:c r="H2513" s="6" t="str">
        <x:v>https://raw.githubusercontent.com/Mar-7th/StarRailRes/dbe8cdfcfb0bf657b9fe1cf92d5537f118ccb487/index_new/cn/light_cone_promotions.json</x:v>
      </x:c>
    </x:row>
    <x:row r="2514" ht="20" customHeight="1">
      <x:c r="A2514" s="6" t="str">
        <x:v>光锥突破</x:v>
      </x:c>
      <x:c r="B2514" s="6" t="str">
        <x:v>21030</x:v>
      </x:c>
      <x:c r="C2514" s="6" t="n">
        <x:v>2</x:v>
      </x:c>
      <x:c r="D2514" s="6" t="n">
        <x:v>3</x:v>
      </x:c>
      <x:c r="E2514" s="7" t="str">
        <x:v>110142</x:v>
      </x:c>
      <x:c r="F2514" s="7" t="str">
        <x:v>寒铁的誓言</x:v>
      </x:c>
      <x:c r="G2514" s="6" t="n">
        <x:v>3</x:v>
      </x:c>
      <x:c r="H2514" s="6" t="str">
        <x:v>https://raw.githubusercontent.com/Mar-7th/StarRailRes/dbe8cdfcfb0bf657b9fe1cf92d5537f118ccb487/index_new/cn/light_cone_promotions.json</x:v>
      </x:c>
    </x:row>
    <x:row r="2515" ht="20" customHeight="1">
      <x:c r="A2515" s="6" t="str">
        <x:v>光锥突破</x:v>
      </x:c>
      <x:c r="B2515" s="6" t="str">
        <x:v>21030</x:v>
      </x:c>
      <x:c r="C2515" s="6" t="n">
        <x:v>2</x:v>
      </x:c>
      <x:c r="D2515" s="6" t="n">
        <x:v>3</x:v>
      </x:c>
      <x:c r="E2515" s="7" t="str">
        <x:v>111012</x:v>
      </x:c>
      <x:c r="F2515" s="7" t="str">
        <x:v>篡改的野心</x:v>
      </x:c>
      <x:c r="G2515" s="6" t="n">
        <x:v>6</x:v>
      </x:c>
      <x:c r="H2515" s="6" t="str">
        <x:v>https://raw.githubusercontent.com/Mar-7th/StarRailRes/dbe8cdfcfb0bf657b9fe1cf92d5537f118ccb487/index_new/cn/light_cone_promotions.json</x:v>
      </x:c>
    </x:row>
    <x:row r="2516" ht="20" customHeight="1">
      <x:c r="A2516" s="6" t="str">
        <x:v>光锥突破</x:v>
      </x:c>
      <x:c r="B2516" s="6" t="str">
        <x:v>21030</x:v>
      </x:c>
      <x:c r="C2516" s="6" t="n">
        <x:v>3</x:v>
      </x:c>
      <x:c r="D2516" s="6" t="n">
        <x:v>4</x:v>
      </x:c>
      <x:c r="E2516" s="7" t="str">
        <x:v>2</x:v>
      </x:c>
      <x:c r="F2516" s="7" t="str">
        <x:v>信用点</x:v>
      </x:c>
      <x:c r="G2516" s="6" t="n">
        <x:v>40000</x:v>
      </x:c>
      <x:c r="H2516" s="6" t="str">
        <x:v>https://raw.githubusercontent.com/Mar-7th/StarRailRes/dbe8cdfcfb0bf657b9fe1cf92d5537f118ccb487/index_new/cn/light_cone_promotions.json</x:v>
      </x:c>
    </x:row>
    <x:row r="2517" ht="20" customHeight="1">
      <x:c r="A2517" s="6" t="str">
        <x:v>光锥突破</x:v>
      </x:c>
      <x:c r="B2517" s="6" t="str">
        <x:v>21030</x:v>
      </x:c>
      <x:c r="C2517" s="6" t="n">
        <x:v>3</x:v>
      </x:c>
      <x:c r="D2517" s="6" t="n">
        <x:v>4</x:v>
      </x:c>
      <x:c r="E2517" s="7" t="str">
        <x:v>110142</x:v>
      </x:c>
      <x:c r="F2517" s="7" t="str">
        <x:v>寒铁的誓言</x:v>
      </x:c>
      <x:c r="G2517" s="6" t="n">
        <x:v>6</x:v>
      </x:c>
      <x:c r="H2517" s="6" t="str">
        <x:v>https://raw.githubusercontent.com/Mar-7th/StarRailRes/dbe8cdfcfb0bf657b9fe1cf92d5537f118ccb487/index_new/cn/light_cone_promotions.json</x:v>
      </x:c>
    </x:row>
    <x:row r="2518" ht="20" customHeight="1">
      <x:c r="A2518" s="6" t="str">
        <x:v>光锥突破</x:v>
      </x:c>
      <x:c r="B2518" s="6" t="str">
        <x:v>21030</x:v>
      </x:c>
      <x:c r="C2518" s="6" t="n">
        <x:v>3</x:v>
      </x:c>
      <x:c r="D2518" s="6" t="n">
        <x:v>4</x:v>
      </x:c>
      <x:c r="E2518" s="7" t="str">
        <x:v>111012</x:v>
      </x:c>
      <x:c r="F2518" s="7" t="str">
        <x:v>篡改的野心</x:v>
      </x:c>
      <x:c r="G2518" s="6" t="n">
        <x:v>9</x:v>
      </x:c>
      <x:c r="H2518" s="6" t="str">
        <x:v>https://raw.githubusercontent.com/Mar-7th/StarRailRes/dbe8cdfcfb0bf657b9fe1cf92d5537f118ccb487/index_new/cn/light_cone_promotions.json</x:v>
      </x:c>
    </x:row>
    <x:row r="2519" ht="20" customHeight="1">
      <x:c r="A2519" s="6" t="str">
        <x:v>光锥突破</x:v>
      </x:c>
      <x:c r="B2519" s="6" t="str">
        <x:v>21030</x:v>
      </x:c>
      <x:c r="C2519" s="6" t="n">
        <x:v>4</x:v>
      </x:c>
      <x:c r="D2519" s="6" t="n">
        <x:v>5</x:v>
      </x:c>
      <x:c r="E2519" s="7" t="str">
        <x:v>2</x:v>
      </x:c>
      <x:c r="F2519" s="7" t="str">
        <x:v>信用点</x:v>
      </x:c>
      <x:c r="G2519" s="6" t="n">
        <x:v>80000</x:v>
      </x:c>
      <x:c r="H2519" s="6" t="str">
        <x:v>https://raw.githubusercontent.com/Mar-7th/StarRailRes/dbe8cdfcfb0bf657b9fe1cf92d5537f118ccb487/index_new/cn/light_cone_promotions.json</x:v>
      </x:c>
    </x:row>
    <x:row r="2520" ht="20" customHeight="1">
      <x:c r="A2520" s="6" t="str">
        <x:v>光锥突破</x:v>
      </x:c>
      <x:c r="B2520" s="6" t="str">
        <x:v>21030</x:v>
      </x:c>
      <x:c r="C2520" s="6" t="n">
        <x:v>4</x:v>
      </x:c>
      <x:c r="D2520" s="6" t="n">
        <x:v>5</x:v>
      </x:c>
      <x:c r="E2520" s="7" t="str">
        <x:v>110143</x:v>
      </x:c>
      <x:c r="F2520" s="7" t="str">
        <x:v>琥珀的坚守</x:v>
      </x:c>
      <x:c r="G2520" s="6" t="n">
        <x:v>4</x:v>
      </x:c>
      <x:c r="H2520" s="6" t="str">
        <x:v>https://raw.githubusercontent.com/Mar-7th/StarRailRes/dbe8cdfcfb0bf657b9fe1cf92d5537f118ccb487/index_new/cn/light_cone_promotions.json</x:v>
      </x:c>
    </x:row>
    <x:row r="2521" ht="20" customHeight="1">
      <x:c r="A2521" s="6" t="str">
        <x:v>光锥突破</x:v>
      </x:c>
      <x:c r="B2521" s="6" t="str">
        <x:v>21030</x:v>
      </x:c>
      <x:c r="C2521" s="6" t="n">
        <x:v>4</x:v>
      </x:c>
      <x:c r="D2521" s="6" t="n">
        <x:v>5</x:v>
      </x:c>
      <x:c r="E2521" s="7" t="str">
        <x:v>111013</x:v>
      </x:c>
      <x:c r="F2521" s="7" t="str">
        <x:v>践踏的意志</x:v>
      </x:c>
      <x:c r="G2521" s="6" t="n">
        <x:v>5</x:v>
      </x:c>
      <x:c r="H2521" s="6" t="str">
        <x:v>https://raw.githubusercontent.com/Mar-7th/StarRailRes/dbe8cdfcfb0bf657b9fe1cf92d5537f118ccb487/index_new/cn/light_cone_promotions.json</x:v>
      </x:c>
    </x:row>
    <x:row r="2522" ht="20" customHeight="1">
      <x:c r="A2522" s="6" t="str">
        <x:v>光锥突破</x:v>
      </x:c>
      <x:c r="B2522" s="6" t="str">
        <x:v>21030</x:v>
      </x:c>
      <x:c r="C2522" s="6" t="n">
        <x:v>5</x:v>
      </x:c>
      <x:c r="D2522" s="6" t="n">
        <x:v>6</x:v>
      </x:c>
      <x:c r="E2522" s="7" t="str">
        <x:v>2</x:v>
      </x:c>
      <x:c r="F2522" s="7" t="str">
        <x:v>信用点</x:v>
      </x:c>
      <x:c r="G2522" s="6" t="n">
        <x:v>160000</x:v>
      </x:c>
      <x:c r="H2522" s="6" t="str">
        <x:v>https://raw.githubusercontent.com/Mar-7th/StarRailRes/dbe8cdfcfb0bf657b9fe1cf92d5537f118ccb487/index_new/cn/light_cone_promotions.json</x:v>
      </x:c>
    </x:row>
    <x:row r="2523" ht="20" customHeight="1">
      <x:c r="A2523" s="6" t="str">
        <x:v>光锥突破</x:v>
      </x:c>
      <x:c r="B2523" s="6" t="str">
        <x:v>21030</x:v>
      </x:c>
      <x:c r="C2523" s="6" t="n">
        <x:v>5</x:v>
      </x:c>
      <x:c r="D2523" s="6" t="n">
        <x:v>6</x:v>
      </x:c>
      <x:c r="E2523" s="7" t="str">
        <x:v>110143</x:v>
      </x:c>
      <x:c r="F2523" s="7" t="str">
        <x:v>琥珀的坚守</x:v>
      </x:c>
      <x:c r="G2523" s="6" t="n">
        <x:v>8</x:v>
      </x:c>
      <x:c r="H2523" s="6" t="str">
        <x:v>https://raw.githubusercontent.com/Mar-7th/StarRailRes/dbe8cdfcfb0bf657b9fe1cf92d5537f118ccb487/index_new/cn/light_cone_promotions.json</x:v>
      </x:c>
    </x:row>
    <x:row r="2524" ht="20" customHeight="1">
      <x:c r="A2524" s="6" t="str">
        <x:v>光锥突破</x:v>
      </x:c>
      <x:c r="B2524" s="6" t="str">
        <x:v>21030</x:v>
      </x:c>
      <x:c r="C2524" s="6" t="n">
        <x:v>5</x:v>
      </x:c>
      <x:c r="D2524" s="6" t="n">
        <x:v>6</x:v>
      </x:c>
      <x:c r="E2524" s="7" t="str">
        <x:v>111013</x:v>
      </x:c>
      <x:c r="F2524" s="7" t="str">
        <x:v>践踏的意志</x:v>
      </x:c>
      <x:c r="G2524" s="6" t="n">
        <x:v>7</x:v>
      </x:c>
      <x:c r="H2524" s="6" t="str">
        <x:v>https://raw.githubusercontent.com/Mar-7th/StarRailRes/dbe8cdfcfb0bf657b9fe1cf92d5537f118ccb487/index_new/cn/light_cone_promotions.json</x:v>
      </x:c>
    </x:row>
    <x:row r="2525" ht="20" customHeight="1">
      <x:c r="A2525" s="6" t="str">
        <x:v>光锥突破</x:v>
      </x:c>
      <x:c r="B2525" s="6" t="str">
        <x:v>21031</x:v>
      </x:c>
      <x:c r="C2525" s="6" t="n">
        <x:v>0</x:v>
      </x:c>
      <x:c r="D2525" s="6" t="n">
        <x:v>1</x:v>
      </x:c>
      <x:c r="E2525" s="7" t="str">
        <x:v>2</x:v>
      </x:c>
      <x:c r="F2525" s="7" t="str">
        <x:v>信用点</x:v>
      </x:c>
      <x:c r="G2525" s="6" t="n">
        <x:v>4000</x:v>
      </x:c>
      <x:c r="H2525" s="6" t="str">
        <x:v>https://raw.githubusercontent.com/Mar-7th/StarRailRes/dbe8cdfcfb0bf657b9fe1cf92d5537f118ccb487/index_new/cn/light_cone_promotions.json</x:v>
      </x:c>
    </x:row>
    <x:row r="2526" ht="20" customHeight="1">
      <x:c r="A2526" s="6" t="str">
        <x:v>光锥突破</x:v>
      </x:c>
      <x:c r="B2526" s="6" t="str">
        <x:v>21031</x:v>
      </x:c>
      <x:c r="C2526" s="6" t="n">
        <x:v>0</x:v>
      </x:c>
      <x:c r="D2526" s="6" t="n">
        <x:v>1</x:v>
      </x:c>
      <x:c r="E2526" s="7" t="str">
        <x:v>113001</x:v>
      </x:c>
      <x:c r="F2526" s="7" t="str">
        <x:v>永寿幼芽</x:v>
      </x:c>
      <x:c r="G2526" s="6" t="n">
        <x:v>5</x:v>
      </x:c>
      <x:c r="H2526" s="6" t="str">
        <x:v>https://raw.githubusercontent.com/Mar-7th/StarRailRes/dbe8cdfcfb0bf657b9fe1cf92d5537f118ccb487/index_new/cn/light_cone_promotions.json</x:v>
      </x:c>
    </x:row>
    <x:row r="2527" ht="20" customHeight="1">
      <x:c r="A2527" s="6" t="str">
        <x:v>光锥突破</x:v>
      </x:c>
      <x:c r="B2527" s="6" t="str">
        <x:v>21031</x:v>
      </x:c>
      <x:c r="C2527" s="6" t="n">
        <x:v>1</x:v>
      </x:c>
      <x:c r="D2527" s="6" t="n">
        <x:v>2</x:v>
      </x:c>
      <x:c r="E2527" s="7" t="str">
        <x:v>2</x:v>
      </x:c>
      <x:c r="F2527" s="7" t="str">
        <x:v>信用点</x:v>
      </x:c>
      <x:c r="G2527" s="6" t="n">
        <x:v>8000</x:v>
      </x:c>
      <x:c r="H2527" s="6" t="str">
        <x:v>https://raw.githubusercontent.com/Mar-7th/StarRailRes/dbe8cdfcfb0bf657b9fe1cf92d5537f118ccb487/index_new/cn/light_cone_promotions.json</x:v>
      </x:c>
    </x:row>
    <x:row r="2528" ht="20" customHeight="1">
      <x:c r="A2528" s="6" t="str">
        <x:v>光锥突破</x:v>
      </x:c>
      <x:c r="B2528" s="6" t="str">
        <x:v>21031</x:v>
      </x:c>
      <x:c r="C2528" s="6" t="n">
        <x:v>1</x:v>
      </x:c>
      <x:c r="D2528" s="6" t="n">
        <x:v>2</x:v>
      </x:c>
      <x:c r="E2528" s="7" t="str">
        <x:v>110121</x:v>
      </x:c>
      <x:c r="F2528" s="7" t="str">
        <x:v>猎兽之矢</x:v>
      </x:c>
      <x:c r="G2528" s="6" t="n">
        <x:v>3</x:v>
      </x:c>
      <x:c r="H2528" s="6" t="str">
        <x:v>https://raw.githubusercontent.com/Mar-7th/StarRailRes/dbe8cdfcfb0bf657b9fe1cf92d5537f118ccb487/index_new/cn/light_cone_promotions.json</x:v>
      </x:c>
    </x:row>
    <x:row r="2529" ht="20" customHeight="1">
      <x:c r="A2529" s="6" t="str">
        <x:v>光锥突破</x:v>
      </x:c>
      <x:c r="B2529" s="6" t="str">
        <x:v>21031</x:v>
      </x:c>
      <x:c r="C2529" s="6" t="n">
        <x:v>1</x:v>
      </x:c>
      <x:c r="D2529" s="6" t="n">
        <x:v>2</x:v>
      </x:c>
      <x:c r="E2529" s="7" t="str">
        <x:v>113001</x:v>
      </x:c>
      <x:c r="F2529" s="7" t="str">
        <x:v>永寿幼芽</x:v>
      </x:c>
      <x:c r="G2529" s="6" t="n">
        <x:v>10</x:v>
      </x:c>
      <x:c r="H2529" s="6" t="str">
        <x:v>https://raw.githubusercontent.com/Mar-7th/StarRailRes/dbe8cdfcfb0bf657b9fe1cf92d5537f118ccb487/index_new/cn/light_cone_promotions.json</x:v>
      </x:c>
    </x:row>
    <x:row r="2530" ht="20" customHeight="1">
      <x:c r="A2530" s="6" t="str">
        <x:v>光锥突破</x:v>
      </x:c>
      <x:c r="B2530" s="6" t="str">
        <x:v>21031</x:v>
      </x:c>
      <x:c r="C2530" s="6" t="n">
        <x:v>2</x:v>
      </x:c>
      <x:c r="D2530" s="6" t="n">
        <x:v>3</x:v>
      </x:c>
      <x:c r="E2530" s="7" t="str">
        <x:v>2</x:v>
      </x:c>
      <x:c r="F2530" s="7" t="str">
        <x:v>信用点</x:v>
      </x:c>
      <x:c r="G2530" s="6" t="n">
        <x:v>16000</x:v>
      </x:c>
      <x:c r="H2530" s="6" t="str">
        <x:v>https://raw.githubusercontent.com/Mar-7th/StarRailRes/dbe8cdfcfb0bf657b9fe1cf92d5537f118ccb487/index_new/cn/light_cone_promotions.json</x:v>
      </x:c>
    </x:row>
    <x:row r="2531" ht="20" customHeight="1">
      <x:c r="A2531" s="6" t="str">
        <x:v>光锥突破</x:v>
      </x:c>
      <x:c r="B2531" s="6" t="str">
        <x:v>21031</x:v>
      </x:c>
      <x:c r="C2531" s="6" t="n">
        <x:v>2</x:v>
      </x:c>
      <x:c r="D2531" s="6" t="n">
        <x:v>3</x:v>
      </x:c>
      <x:c r="E2531" s="7" t="str">
        <x:v>110122</x:v>
      </x:c>
      <x:c r="F2531" s="7" t="str">
        <x:v>屠魔之矢</x:v>
      </x:c>
      <x:c r="G2531" s="6" t="n">
        <x:v>3</x:v>
      </x:c>
      <x:c r="H2531" s="6" t="str">
        <x:v>https://raw.githubusercontent.com/Mar-7th/StarRailRes/dbe8cdfcfb0bf657b9fe1cf92d5537f118ccb487/index_new/cn/light_cone_promotions.json</x:v>
      </x:c>
    </x:row>
    <x:row r="2532" ht="20" customHeight="1">
      <x:c r="A2532" s="6" t="str">
        <x:v>光锥突破</x:v>
      </x:c>
      <x:c r="B2532" s="6" t="str">
        <x:v>21031</x:v>
      </x:c>
      <x:c r="C2532" s="6" t="n">
        <x:v>2</x:v>
      </x:c>
      <x:c r="D2532" s="6" t="n">
        <x:v>3</x:v>
      </x:c>
      <x:c r="E2532" s="7" t="str">
        <x:v>113002</x:v>
      </x:c>
      <x:c r="F2532" s="7" t="str">
        <x:v>永寿天华</x:v>
      </x:c>
      <x:c r="G2532" s="6" t="n">
        <x:v>6</x:v>
      </x:c>
      <x:c r="H2532" s="6" t="str">
        <x:v>https://raw.githubusercontent.com/Mar-7th/StarRailRes/dbe8cdfcfb0bf657b9fe1cf92d5537f118ccb487/index_new/cn/light_cone_promotions.json</x:v>
      </x:c>
    </x:row>
    <x:row r="2533" ht="20" customHeight="1">
      <x:c r="A2533" s="6" t="str">
        <x:v>光锥突破</x:v>
      </x:c>
      <x:c r="B2533" s="6" t="str">
        <x:v>21031</x:v>
      </x:c>
      <x:c r="C2533" s="6" t="n">
        <x:v>3</x:v>
      </x:c>
      <x:c r="D2533" s="6" t="n">
        <x:v>4</x:v>
      </x:c>
      <x:c r="E2533" s="7" t="str">
        <x:v>2</x:v>
      </x:c>
      <x:c r="F2533" s="7" t="str">
        <x:v>信用点</x:v>
      </x:c>
      <x:c r="G2533" s="6" t="n">
        <x:v>40000</x:v>
      </x:c>
      <x:c r="H2533" s="6" t="str">
        <x:v>https://raw.githubusercontent.com/Mar-7th/StarRailRes/dbe8cdfcfb0bf657b9fe1cf92d5537f118ccb487/index_new/cn/light_cone_promotions.json</x:v>
      </x:c>
    </x:row>
    <x:row r="2534" ht="20" customHeight="1">
      <x:c r="A2534" s="6" t="str">
        <x:v>光锥突破</x:v>
      </x:c>
      <x:c r="B2534" s="6" t="str">
        <x:v>21031</x:v>
      </x:c>
      <x:c r="C2534" s="6" t="n">
        <x:v>3</x:v>
      </x:c>
      <x:c r="D2534" s="6" t="n">
        <x:v>4</x:v>
      </x:c>
      <x:c r="E2534" s="7" t="str">
        <x:v>110122</x:v>
      </x:c>
      <x:c r="F2534" s="7" t="str">
        <x:v>屠魔之矢</x:v>
      </x:c>
      <x:c r="G2534" s="6" t="n">
        <x:v>6</x:v>
      </x:c>
      <x:c r="H2534" s="6" t="str">
        <x:v>https://raw.githubusercontent.com/Mar-7th/StarRailRes/dbe8cdfcfb0bf657b9fe1cf92d5537f118ccb487/index_new/cn/light_cone_promotions.json</x:v>
      </x:c>
    </x:row>
    <x:row r="2535" ht="20" customHeight="1">
      <x:c r="A2535" s="6" t="str">
        <x:v>光锥突破</x:v>
      </x:c>
      <x:c r="B2535" s="6" t="str">
        <x:v>21031</x:v>
      </x:c>
      <x:c r="C2535" s="6" t="n">
        <x:v>3</x:v>
      </x:c>
      <x:c r="D2535" s="6" t="n">
        <x:v>4</x:v>
      </x:c>
      <x:c r="E2535" s="7" t="str">
        <x:v>113002</x:v>
      </x:c>
      <x:c r="F2535" s="7" t="str">
        <x:v>永寿天华</x:v>
      </x:c>
      <x:c r="G2535" s="6" t="n">
        <x:v>9</x:v>
      </x:c>
      <x:c r="H2535" s="6" t="str">
        <x:v>https://raw.githubusercontent.com/Mar-7th/StarRailRes/dbe8cdfcfb0bf657b9fe1cf92d5537f118ccb487/index_new/cn/light_cone_promotions.json</x:v>
      </x:c>
    </x:row>
    <x:row r="2536" ht="20" customHeight="1">
      <x:c r="A2536" s="6" t="str">
        <x:v>光锥突破</x:v>
      </x:c>
      <x:c r="B2536" s="6" t="str">
        <x:v>21031</x:v>
      </x:c>
      <x:c r="C2536" s="6" t="n">
        <x:v>4</x:v>
      </x:c>
      <x:c r="D2536" s="6" t="n">
        <x:v>5</x:v>
      </x:c>
      <x:c r="E2536" s="7" t="str">
        <x:v>2</x:v>
      </x:c>
      <x:c r="F2536" s="7" t="str">
        <x:v>信用点</x:v>
      </x:c>
      <x:c r="G2536" s="6" t="n">
        <x:v>80000</x:v>
      </x:c>
      <x:c r="H2536" s="6" t="str">
        <x:v>https://raw.githubusercontent.com/Mar-7th/StarRailRes/dbe8cdfcfb0bf657b9fe1cf92d5537f118ccb487/index_new/cn/light_cone_promotions.json</x:v>
      </x:c>
    </x:row>
    <x:row r="2537" ht="20" customHeight="1">
      <x:c r="A2537" s="6" t="str">
        <x:v>光锥突破</x:v>
      </x:c>
      <x:c r="B2537" s="6" t="str">
        <x:v>21031</x:v>
      </x:c>
      <x:c r="C2537" s="6" t="n">
        <x:v>4</x:v>
      </x:c>
      <x:c r="D2537" s="6" t="n">
        <x:v>5</x:v>
      </x:c>
      <x:c r="E2537" s="7" t="str">
        <x:v>110123</x:v>
      </x:c>
      <x:c r="F2537" s="7" t="str">
        <x:v>逐星之矢</x:v>
      </x:c>
      <x:c r="G2537" s="6" t="n">
        <x:v>4</x:v>
      </x:c>
      <x:c r="H2537" s="6" t="str">
        <x:v>https://raw.githubusercontent.com/Mar-7th/StarRailRes/dbe8cdfcfb0bf657b9fe1cf92d5537f118ccb487/index_new/cn/light_cone_promotions.json</x:v>
      </x:c>
    </x:row>
    <x:row r="2538" ht="20" customHeight="1">
      <x:c r="A2538" s="6" t="str">
        <x:v>光锥突破</x:v>
      </x:c>
      <x:c r="B2538" s="6" t="str">
        <x:v>21031</x:v>
      </x:c>
      <x:c r="C2538" s="6" t="n">
        <x:v>4</x:v>
      </x:c>
      <x:c r="D2538" s="6" t="n">
        <x:v>5</x:v>
      </x:c>
      <x:c r="E2538" s="7" t="str">
        <x:v>113003</x:v>
      </x:c>
      <x:c r="F2538" s="7" t="str">
        <x:v>永寿荣枝</x:v>
      </x:c>
      <x:c r="G2538" s="6" t="n">
        <x:v>5</x:v>
      </x:c>
      <x:c r="H2538" s="6" t="str">
        <x:v>https://raw.githubusercontent.com/Mar-7th/StarRailRes/dbe8cdfcfb0bf657b9fe1cf92d5537f118ccb487/index_new/cn/light_cone_promotions.json</x:v>
      </x:c>
    </x:row>
    <x:row r="2539" ht="20" customHeight="1">
      <x:c r="A2539" s="6" t="str">
        <x:v>光锥突破</x:v>
      </x:c>
      <x:c r="B2539" s="6" t="str">
        <x:v>21031</x:v>
      </x:c>
      <x:c r="C2539" s="6" t="n">
        <x:v>5</x:v>
      </x:c>
      <x:c r="D2539" s="6" t="n">
        <x:v>6</x:v>
      </x:c>
      <x:c r="E2539" s="7" t="str">
        <x:v>2</x:v>
      </x:c>
      <x:c r="F2539" s="7" t="str">
        <x:v>信用点</x:v>
      </x:c>
      <x:c r="G2539" s="6" t="n">
        <x:v>160000</x:v>
      </x:c>
      <x:c r="H2539" s="6" t="str">
        <x:v>https://raw.githubusercontent.com/Mar-7th/StarRailRes/dbe8cdfcfb0bf657b9fe1cf92d5537f118ccb487/index_new/cn/light_cone_promotions.json</x:v>
      </x:c>
    </x:row>
    <x:row r="2540" ht="20" customHeight="1">
      <x:c r="A2540" s="6" t="str">
        <x:v>光锥突破</x:v>
      </x:c>
      <x:c r="B2540" s="6" t="str">
        <x:v>21031</x:v>
      </x:c>
      <x:c r="C2540" s="6" t="n">
        <x:v>5</x:v>
      </x:c>
      <x:c r="D2540" s="6" t="n">
        <x:v>6</x:v>
      </x:c>
      <x:c r="E2540" s="7" t="str">
        <x:v>110123</x:v>
      </x:c>
      <x:c r="F2540" s="7" t="str">
        <x:v>逐星之矢</x:v>
      </x:c>
      <x:c r="G2540" s="6" t="n">
        <x:v>8</x:v>
      </x:c>
      <x:c r="H2540" s="6" t="str">
        <x:v>https://raw.githubusercontent.com/Mar-7th/StarRailRes/dbe8cdfcfb0bf657b9fe1cf92d5537f118ccb487/index_new/cn/light_cone_promotions.json</x:v>
      </x:c>
    </x:row>
    <x:row r="2541" ht="20" customHeight="1">
      <x:c r="A2541" s="6" t="str">
        <x:v>光锥突破</x:v>
      </x:c>
      <x:c r="B2541" s="6" t="str">
        <x:v>21031</x:v>
      </x:c>
      <x:c r="C2541" s="6" t="n">
        <x:v>5</x:v>
      </x:c>
      <x:c r="D2541" s="6" t="n">
        <x:v>6</x:v>
      </x:c>
      <x:c r="E2541" s="7" t="str">
        <x:v>113003</x:v>
      </x:c>
      <x:c r="F2541" s="7" t="str">
        <x:v>永寿荣枝</x:v>
      </x:c>
      <x:c r="G2541" s="6" t="n">
        <x:v>7</x:v>
      </x:c>
      <x:c r="H2541" s="6" t="str">
        <x:v>https://raw.githubusercontent.com/Mar-7th/StarRailRes/dbe8cdfcfb0bf657b9fe1cf92d5537f118ccb487/index_new/cn/light_cone_promotions.json</x:v>
      </x:c>
    </x:row>
    <x:row r="2542" ht="20" customHeight="1">
      <x:c r="A2542" s="6" t="str">
        <x:v>光锥突破</x:v>
      </x:c>
      <x:c r="B2542" s="6" t="str">
        <x:v>21032</x:v>
      </x:c>
      <x:c r="C2542" s="6" t="n">
        <x:v>0</x:v>
      </x:c>
      <x:c r="D2542" s="6" t="n">
        <x:v>1</x:v>
      </x:c>
      <x:c r="E2542" s="7" t="str">
        <x:v>2</x:v>
      </x:c>
      <x:c r="F2542" s="7" t="str">
        <x:v>信用点</x:v>
      </x:c>
      <x:c r="G2542" s="6" t="n">
        <x:v>4000</x:v>
      </x:c>
      <x:c r="H2542" s="6" t="str">
        <x:v>https://raw.githubusercontent.com/Mar-7th/StarRailRes/dbe8cdfcfb0bf657b9fe1cf92d5537f118ccb487/index_new/cn/light_cone_promotions.json</x:v>
      </x:c>
    </x:row>
    <x:row r="2543" ht="20" customHeight="1">
      <x:c r="A2543" s="6" t="str">
        <x:v>光锥突破</x:v>
      </x:c>
      <x:c r="B2543" s="6" t="str">
        <x:v>21032</x:v>
      </x:c>
      <x:c r="C2543" s="6" t="n">
        <x:v>0</x:v>
      </x:c>
      <x:c r="D2543" s="6" t="n">
        <x:v>1</x:v>
      </x:c>
      <x:c r="E2543" s="7" t="str">
        <x:v>111011</x:v>
      </x:c>
      <x:c r="F2543" s="7" t="str">
        <x:v>掠夺的本能</x:v>
      </x:c>
      <x:c r="G2543" s="6" t="n">
        <x:v>5</x:v>
      </x:c>
      <x:c r="H2543" s="6" t="str">
        <x:v>https://raw.githubusercontent.com/Mar-7th/StarRailRes/dbe8cdfcfb0bf657b9fe1cf92d5537f118ccb487/index_new/cn/light_cone_promotions.json</x:v>
      </x:c>
    </x:row>
    <x:row r="2544" ht="20" customHeight="1">
      <x:c r="A2544" s="6" t="str">
        <x:v>光锥突破</x:v>
      </x:c>
      <x:c r="B2544" s="6" t="str">
        <x:v>21032</x:v>
      </x:c>
      <x:c r="C2544" s="6" t="n">
        <x:v>1</x:v>
      </x:c>
      <x:c r="D2544" s="6" t="n">
        <x:v>2</x:v>
      </x:c>
      <x:c r="E2544" s="7" t="str">
        <x:v>2</x:v>
      </x:c>
      <x:c r="F2544" s="7" t="str">
        <x:v>信用点</x:v>
      </x:c>
      <x:c r="G2544" s="6" t="n">
        <x:v>8000</x:v>
      </x:c>
      <x:c r="H2544" s="6" t="str">
        <x:v>https://raw.githubusercontent.com/Mar-7th/StarRailRes/dbe8cdfcfb0bf657b9fe1cf92d5537f118ccb487/index_new/cn/light_cone_promotions.json</x:v>
      </x:c>
    </x:row>
    <x:row r="2545" ht="20" customHeight="1">
      <x:c r="A2545" s="6" t="str">
        <x:v>光锥突破</x:v>
      </x:c>
      <x:c r="B2545" s="6" t="str">
        <x:v>21032</x:v>
      </x:c>
      <x:c r="C2545" s="6" t="n">
        <x:v>1</x:v>
      </x:c>
      <x:c r="D2545" s="6" t="n">
        <x:v>2</x:v>
      </x:c>
      <x:c r="E2545" s="7" t="str">
        <x:v>110161</x:v>
      </x:c>
      <x:c r="F2545" s="7" t="str">
        <x:v>谐乐小调</x:v>
      </x:c>
      <x:c r="G2545" s="6" t="n">
        <x:v>3</x:v>
      </x:c>
      <x:c r="H2545" s="6" t="str">
        <x:v>https://raw.githubusercontent.com/Mar-7th/StarRailRes/dbe8cdfcfb0bf657b9fe1cf92d5537f118ccb487/index_new/cn/light_cone_promotions.json</x:v>
      </x:c>
    </x:row>
    <x:row r="2546" ht="20" customHeight="1">
      <x:c r="A2546" s="6" t="str">
        <x:v>光锥突破</x:v>
      </x:c>
      <x:c r="B2546" s="6" t="str">
        <x:v>21032</x:v>
      </x:c>
      <x:c r="C2546" s="6" t="n">
        <x:v>1</x:v>
      </x:c>
      <x:c r="D2546" s="6" t="n">
        <x:v>2</x:v>
      </x:c>
      <x:c r="E2546" s="7" t="str">
        <x:v>111011</x:v>
      </x:c>
      <x:c r="F2546" s="7" t="str">
        <x:v>掠夺的本能</x:v>
      </x:c>
      <x:c r="G2546" s="6" t="n">
        <x:v>10</x:v>
      </x:c>
      <x:c r="H2546" s="6" t="str">
        <x:v>https://raw.githubusercontent.com/Mar-7th/StarRailRes/dbe8cdfcfb0bf657b9fe1cf92d5537f118ccb487/index_new/cn/light_cone_promotions.json</x:v>
      </x:c>
    </x:row>
    <x:row r="2547" ht="20" customHeight="1">
      <x:c r="A2547" s="6" t="str">
        <x:v>光锥突破</x:v>
      </x:c>
      <x:c r="B2547" s="6" t="str">
        <x:v>21032</x:v>
      </x:c>
      <x:c r="C2547" s="6" t="n">
        <x:v>2</x:v>
      </x:c>
      <x:c r="D2547" s="6" t="n">
        <x:v>3</x:v>
      </x:c>
      <x:c r="E2547" s="7" t="str">
        <x:v>2</x:v>
      </x:c>
      <x:c r="F2547" s="7" t="str">
        <x:v>信用点</x:v>
      </x:c>
      <x:c r="G2547" s="6" t="n">
        <x:v>16000</x:v>
      </x:c>
      <x:c r="H2547" s="6" t="str">
        <x:v>https://raw.githubusercontent.com/Mar-7th/StarRailRes/dbe8cdfcfb0bf657b9fe1cf92d5537f118ccb487/index_new/cn/light_cone_promotions.json</x:v>
      </x:c>
    </x:row>
    <x:row r="2548" ht="20" customHeight="1">
      <x:c r="A2548" s="6" t="str">
        <x:v>光锥突破</x:v>
      </x:c>
      <x:c r="B2548" s="6" t="str">
        <x:v>21032</x:v>
      </x:c>
      <x:c r="C2548" s="6" t="n">
        <x:v>2</x:v>
      </x:c>
      <x:c r="D2548" s="6" t="n">
        <x:v>3</x:v>
      </x:c>
      <x:c r="E2548" s="7" t="str">
        <x:v>110162</x:v>
      </x:c>
      <x:c r="F2548" s="7" t="str">
        <x:v>家族颂歌</x:v>
      </x:c>
      <x:c r="G2548" s="6" t="n">
        <x:v>3</x:v>
      </x:c>
      <x:c r="H2548" s="6" t="str">
        <x:v>https://raw.githubusercontent.com/Mar-7th/StarRailRes/dbe8cdfcfb0bf657b9fe1cf92d5537f118ccb487/index_new/cn/light_cone_promotions.json</x:v>
      </x:c>
    </x:row>
    <x:row r="2549" ht="20" customHeight="1">
      <x:c r="A2549" s="6" t="str">
        <x:v>光锥突破</x:v>
      </x:c>
      <x:c r="B2549" s="6" t="str">
        <x:v>21032</x:v>
      </x:c>
      <x:c r="C2549" s="6" t="n">
        <x:v>2</x:v>
      </x:c>
      <x:c r="D2549" s="6" t="n">
        <x:v>3</x:v>
      </x:c>
      <x:c r="E2549" s="7" t="str">
        <x:v>111012</x:v>
      </x:c>
      <x:c r="F2549" s="7" t="str">
        <x:v>篡改的野心</x:v>
      </x:c>
      <x:c r="G2549" s="6" t="n">
        <x:v>6</x:v>
      </x:c>
      <x:c r="H2549" s="6" t="str">
        <x:v>https://raw.githubusercontent.com/Mar-7th/StarRailRes/dbe8cdfcfb0bf657b9fe1cf92d5537f118ccb487/index_new/cn/light_cone_promotions.json</x:v>
      </x:c>
    </x:row>
    <x:row r="2550" ht="20" customHeight="1">
      <x:c r="A2550" s="6" t="str">
        <x:v>光锥突破</x:v>
      </x:c>
      <x:c r="B2550" s="6" t="str">
        <x:v>21032</x:v>
      </x:c>
      <x:c r="C2550" s="6" t="n">
        <x:v>3</x:v>
      </x:c>
      <x:c r="D2550" s="6" t="n">
        <x:v>4</x:v>
      </x:c>
      <x:c r="E2550" s="7" t="str">
        <x:v>2</x:v>
      </x:c>
      <x:c r="F2550" s="7" t="str">
        <x:v>信用点</x:v>
      </x:c>
      <x:c r="G2550" s="6" t="n">
        <x:v>40000</x:v>
      </x:c>
      <x:c r="H2550" s="6" t="str">
        <x:v>https://raw.githubusercontent.com/Mar-7th/StarRailRes/dbe8cdfcfb0bf657b9fe1cf92d5537f118ccb487/index_new/cn/light_cone_promotions.json</x:v>
      </x:c>
    </x:row>
    <x:row r="2551" ht="20" customHeight="1">
      <x:c r="A2551" s="6" t="str">
        <x:v>光锥突破</x:v>
      </x:c>
      <x:c r="B2551" s="6" t="str">
        <x:v>21032</x:v>
      </x:c>
      <x:c r="C2551" s="6" t="n">
        <x:v>3</x:v>
      </x:c>
      <x:c r="D2551" s="6" t="n">
        <x:v>4</x:v>
      </x:c>
      <x:c r="E2551" s="7" t="str">
        <x:v>110162</x:v>
      </x:c>
      <x:c r="F2551" s="7" t="str">
        <x:v>家族颂歌</x:v>
      </x:c>
      <x:c r="G2551" s="6" t="n">
        <x:v>6</x:v>
      </x:c>
      <x:c r="H2551" s="6" t="str">
        <x:v>https://raw.githubusercontent.com/Mar-7th/StarRailRes/dbe8cdfcfb0bf657b9fe1cf92d5537f118ccb487/index_new/cn/light_cone_promotions.json</x:v>
      </x:c>
    </x:row>
    <x:row r="2552" ht="20" customHeight="1">
      <x:c r="A2552" s="6" t="str">
        <x:v>光锥突破</x:v>
      </x:c>
      <x:c r="B2552" s="6" t="str">
        <x:v>21032</x:v>
      </x:c>
      <x:c r="C2552" s="6" t="n">
        <x:v>3</x:v>
      </x:c>
      <x:c r="D2552" s="6" t="n">
        <x:v>4</x:v>
      </x:c>
      <x:c r="E2552" s="7" t="str">
        <x:v>111012</x:v>
      </x:c>
      <x:c r="F2552" s="7" t="str">
        <x:v>篡改的野心</x:v>
      </x:c>
      <x:c r="G2552" s="6" t="n">
        <x:v>9</x:v>
      </x:c>
      <x:c r="H2552" s="6" t="str">
        <x:v>https://raw.githubusercontent.com/Mar-7th/StarRailRes/dbe8cdfcfb0bf657b9fe1cf92d5537f118ccb487/index_new/cn/light_cone_promotions.json</x:v>
      </x:c>
    </x:row>
    <x:row r="2553" ht="20" customHeight="1">
      <x:c r="A2553" s="6" t="str">
        <x:v>光锥突破</x:v>
      </x:c>
      <x:c r="B2553" s="6" t="str">
        <x:v>21032</x:v>
      </x:c>
      <x:c r="C2553" s="6" t="n">
        <x:v>4</x:v>
      </x:c>
      <x:c r="D2553" s="6" t="n">
        <x:v>5</x:v>
      </x:c>
      <x:c r="E2553" s="7" t="str">
        <x:v>2</x:v>
      </x:c>
      <x:c r="F2553" s="7" t="str">
        <x:v>信用点</x:v>
      </x:c>
      <x:c r="G2553" s="6" t="n">
        <x:v>80000</x:v>
      </x:c>
      <x:c r="H2553" s="6" t="str">
        <x:v>https://raw.githubusercontent.com/Mar-7th/StarRailRes/dbe8cdfcfb0bf657b9fe1cf92d5537f118ccb487/index_new/cn/light_cone_promotions.json</x:v>
      </x:c>
    </x:row>
    <x:row r="2554" ht="20" customHeight="1">
      <x:c r="A2554" s="6" t="str">
        <x:v>光锥突破</x:v>
      </x:c>
      <x:c r="B2554" s="6" t="str">
        <x:v>21032</x:v>
      </x:c>
      <x:c r="C2554" s="6" t="n">
        <x:v>4</x:v>
      </x:c>
      <x:c r="D2554" s="6" t="n">
        <x:v>5</x:v>
      </x:c>
      <x:c r="E2554" s="7" t="str">
        <x:v>110163</x:v>
      </x:c>
      <x:c r="F2554" s="7" t="str">
        <x:v>群星乐章</x:v>
      </x:c>
      <x:c r="G2554" s="6" t="n">
        <x:v>4</x:v>
      </x:c>
      <x:c r="H2554" s="6" t="str">
        <x:v>https://raw.githubusercontent.com/Mar-7th/StarRailRes/dbe8cdfcfb0bf657b9fe1cf92d5537f118ccb487/index_new/cn/light_cone_promotions.json</x:v>
      </x:c>
    </x:row>
    <x:row r="2555" ht="20" customHeight="1">
      <x:c r="A2555" s="6" t="str">
        <x:v>光锥突破</x:v>
      </x:c>
      <x:c r="B2555" s="6" t="str">
        <x:v>21032</x:v>
      </x:c>
      <x:c r="C2555" s="6" t="n">
        <x:v>4</x:v>
      </x:c>
      <x:c r="D2555" s="6" t="n">
        <x:v>5</x:v>
      </x:c>
      <x:c r="E2555" s="7" t="str">
        <x:v>111013</x:v>
      </x:c>
      <x:c r="F2555" s="7" t="str">
        <x:v>践踏的意志</x:v>
      </x:c>
      <x:c r="G2555" s="6" t="n">
        <x:v>5</x:v>
      </x:c>
      <x:c r="H2555" s="6" t="str">
        <x:v>https://raw.githubusercontent.com/Mar-7th/StarRailRes/dbe8cdfcfb0bf657b9fe1cf92d5537f118ccb487/index_new/cn/light_cone_promotions.json</x:v>
      </x:c>
    </x:row>
    <x:row r="2556" ht="20" customHeight="1">
      <x:c r="A2556" s="6" t="str">
        <x:v>光锥突破</x:v>
      </x:c>
      <x:c r="B2556" s="6" t="str">
        <x:v>21032</x:v>
      </x:c>
      <x:c r="C2556" s="6" t="n">
        <x:v>5</x:v>
      </x:c>
      <x:c r="D2556" s="6" t="n">
        <x:v>6</x:v>
      </x:c>
      <x:c r="E2556" s="7" t="str">
        <x:v>2</x:v>
      </x:c>
      <x:c r="F2556" s="7" t="str">
        <x:v>信用点</x:v>
      </x:c>
      <x:c r="G2556" s="6" t="n">
        <x:v>160000</x:v>
      </x:c>
      <x:c r="H2556" s="6" t="str">
        <x:v>https://raw.githubusercontent.com/Mar-7th/StarRailRes/dbe8cdfcfb0bf657b9fe1cf92d5537f118ccb487/index_new/cn/light_cone_promotions.json</x:v>
      </x:c>
    </x:row>
    <x:row r="2557" ht="20" customHeight="1">
      <x:c r="A2557" s="6" t="str">
        <x:v>光锥突破</x:v>
      </x:c>
      <x:c r="B2557" s="6" t="str">
        <x:v>21032</x:v>
      </x:c>
      <x:c r="C2557" s="6" t="n">
        <x:v>5</x:v>
      </x:c>
      <x:c r="D2557" s="6" t="n">
        <x:v>6</x:v>
      </x:c>
      <x:c r="E2557" s="7" t="str">
        <x:v>110163</x:v>
      </x:c>
      <x:c r="F2557" s="7" t="str">
        <x:v>群星乐章</x:v>
      </x:c>
      <x:c r="G2557" s="6" t="n">
        <x:v>8</x:v>
      </x:c>
      <x:c r="H2557" s="6" t="str">
        <x:v>https://raw.githubusercontent.com/Mar-7th/StarRailRes/dbe8cdfcfb0bf657b9fe1cf92d5537f118ccb487/index_new/cn/light_cone_promotions.json</x:v>
      </x:c>
    </x:row>
    <x:row r="2558" ht="20" customHeight="1">
      <x:c r="A2558" s="6" t="str">
        <x:v>光锥突破</x:v>
      </x:c>
      <x:c r="B2558" s="6" t="str">
        <x:v>21032</x:v>
      </x:c>
      <x:c r="C2558" s="6" t="n">
        <x:v>5</x:v>
      </x:c>
      <x:c r="D2558" s="6" t="n">
        <x:v>6</x:v>
      </x:c>
      <x:c r="E2558" s="7" t="str">
        <x:v>111013</x:v>
      </x:c>
      <x:c r="F2558" s="7" t="str">
        <x:v>践踏的意志</x:v>
      </x:c>
      <x:c r="G2558" s="6" t="n">
        <x:v>7</x:v>
      </x:c>
      <x:c r="H2558" s="6" t="str">
        <x:v>https://raw.githubusercontent.com/Mar-7th/StarRailRes/dbe8cdfcfb0bf657b9fe1cf92d5537f118ccb487/index_new/cn/light_cone_promotions.json</x:v>
      </x:c>
    </x:row>
    <x:row r="2559" ht="20" customHeight="1">
      <x:c r="A2559" s="6" t="str">
        <x:v>光锥突破</x:v>
      </x:c>
      <x:c r="B2559" s="6" t="str">
        <x:v>21033</x:v>
      </x:c>
      <x:c r="C2559" s="6" t="n">
        <x:v>0</x:v>
      </x:c>
      <x:c r="D2559" s="6" t="n">
        <x:v>1</x:v>
      </x:c>
      <x:c r="E2559" s="7" t="str">
        <x:v>2</x:v>
      </x:c>
      <x:c r="F2559" s="7" t="str">
        <x:v>信用点</x:v>
      </x:c>
      <x:c r="G2559" s="6" t="n">
        <x:v>4000</x:v>
      </x:c>
      <x:c r="H2559" s="6" t="str">
        <x:v>https://raw.githubusercontent.com/Mar-7th/StarRailRes/dbe8cdfcfb0bf657b9fe1cf92d5537f118ccb487/index_new/cn/light_cone_promotions.json</x:v>
      </x:c>
    </x:row>
    <x:row r="2560" ht="20" customHeight="1">
      <x:c r="A2560" s="6" t="str">
        <x:v>光锥突破</x:v>
      </x:c>
      <x:c r="B2560" s="6" t="str">
        <x:v>21033</x:v>
      </x:c>
      <x:c r="C2560" s="6" t="n">
        <x:v>0</x:v>
      </x:c>
      <x:c r="D2560" s="6" t="n">
        <x:v>1</x:v>
      </x:c>
      <x:c r="E2560" s="7" t="str">
        <x:v>112001</x:v>
      </x:c>
      <x:c r="F2560" s="7" t="str">
        <x:v>铁卫扣饰</x:v>
      </x:c>
      <x:c r="G2560" s="6" t="n">
        <x:v>5</x:v>
      </x:c>
      <x:c r="H2560" s="6" t="str">
        <x:v>https://raw.githubusercontent.com/Mar-7th/StarRailRes/dbe8cdfcfb0bf657b9fe1cf92d5537f118ccb487/index_new/cn/light_cone_promotions.json</x:v>
      </x:c>
    </x:row>
    <x:row r="2561" ht="20" customHeight="1">
      <x:c r="A2561" s="6" t="str">
        <x:v>光锥突破</x:v>
      </x:c>
      <x:c r="B2561" s="6" t="str">
        <x:v>21033</x:v>
      </x:c>
      <x:c r="C2561" s="6" t="n">
        <x:v>1</x:v>
      </x:c>
      <x:c r="D2561" s="6" t="n">
        <x:v>2</x:v>
      </x:c>
      <x:c r="E2561" s="7" t="str">
        <x:v>2</x:v>
      </x:c>
      <x:c r="F2561" s="7" t="str">
        <x:v>信用点</x:v>
      </x:c>
      <x:c r="G2561" s="6" t="n">
        <x:v>8000</x:v>
      </x:c>
      <x:c r="H2561" s="6" t="str">
        <x:v>https://raw.githubusercontent.com/Mar-7th/StarRailRes/dbe8cdfcfb0bf657b9fe1cf92d5537f118ccb487/index_new/cn/light_cone_promotions.json</x:v>
      </x:c>
    </x:row>
    <x:row r="2562" ht="20" customHeight="1">
      <x:c r="A2562" s="6" t="str">
        <x:v>光锥突破</x:v>
      </x:c>
      <x:c r="B2562" s="6" t="str">
        <x:v>21033</x:v>
      </x:c>
      <x:c r="C2562" s="6" t="n">
        <x:v>1</x:v>
      </x:c>
      <x:c r="D2562" s="6" t="n">
        <x:v>2</x:v>
      </x:c>
      <x:c r="E2562" s="7" t="str">
        <x:v>110111</x:v>
      </x:c>
      <x:c r="F2562" s="7" t="str">
        <x:v>破碎残刃</x:v>
      </x:c>
      <x:c r="G2562" s="6" t="n">
        <x:v>3</x:v>
      </x:c>
      <x:c r="H2562" s="6" t="str">
        <x:v>https://raw.githubusercontent.com/Mar-7th/StarRailRes/dbe8cdfcfb0bf657b9fe1cf92d5537f118ccb487/index_new/cn/light_cone_promotions.json</x:v>
      </x:c>
    </x:row>
    <x:row r="2563" ht="20" customHeight="1">
      <x:c r="A2563" s="6" t="str">
        <x:v>光锥突破</x:v>
      </x:c>
      <x:c r="B2563" s="6" t="str">
        <x:v>21033</x:v>
      </x:c>
      <x:c r="C2563" s="6" t="n">
        <x:v>1</x:v>
      </x:c>
      <x:c r="D2563" s="6" t="n">
        <x:v>2</x:v>
      </x:c>
      <x:c r="E2563" s="7" t="str">
        <x:v>112001</x:v>
      </x:c>
      <x:c r="F2563" s="7" t="str">
        <x:v>铁卫扣饰</x:v>
      </x:c>
      <x:c r="G2563" s="6" t="n">
        <x:v>10</x:v>
      </x:c>
      <x:c r="H2563" s="6" t="str">
        <x:v>https://raw.githubusercontent.com/Mar-7th/StarRailRes/dbe8cdfcfb0bf657b9fe1cf92d5537f118ccb487/index_new/cn/light_cone_promotions.json</x:v>
      </x:c>
    </x:row>
    <x:row r="2564" ht="20" customHeight="1">
      <x:c r="A2564" s="6" t="str">
        <x:v>光锥突破</x:v>
      </x:c>
      <x:c r="B2564" s="6" t="str">
        <x:v>21033</x:v>
      </x:c>
      <x:c r="C2564" s="6" t="n">
        <x:v>2</x:v>
      </x:c>
      <x:c r="D2564" s="6" t="n">
        <x:v>3</x:v>
      </x:c>
      <x:c r="E2564" s="7" t="str">
        <x:v>2</x:v>
      </x:c>
      <x:c r="F2564" s="7" t="str">
        <x:v>信用点</x:v>
      </x:c>
      <x:c r="G2564" s="6" t="n">
        <x:v>16000</x:v>
      </x:c>
      <x:c r="H2564" s="6" t="str">
        <x:v>https://raw.githubusercontent.com/Mar-7th/StarRailRes/dbe8cdfcfb0bf657b9fe1cf92d5537f118ccb487/index_new/cn/light_cone_promotions.json</x:v>
      </x:c>
    </x:row>
    <x:row r="2565" ht="20" customHeight="1">
      <x:c r="A2565" s="6" t="str">
        <x:v>光锥突破</x:v>
      </x:c>
      <x:c r="B2565" s="6" t="str">
        <x:v>21033</x:v>
      </x:c>
      <x:c r="C2565" s="6" t="n">
        <x:v>2</x:v>
      </x:c>
      <x:c r="D2565" s="6" t="n">
        <x:v>3</x:v>
      </x:c>
      <x:c r="E2565" s="7" t="str">
        <x:v>110112</x:v>
      </x:c>
      <x:c r="F2565" s="7" t="str">
        <x:v>无生残刃</x:v>
      </x:c>
      <x:c r="G2565" s="6" t="n">
        <x:v>3</x:v>
      </x:c>
      <x:c r="H2565" s="6" t="str">
        <x:v>https://raw.githubusercontent.com/Mar-7th/StarRailRes/dbe8cdfcfb0bf657b9fe1cf92d5537f118ccb487/index_new/cn/light_cone_promotions.json</x:v>
      </x:c>
    </x:row>
    <x:row r="2566" ht="20" customHeight="1">
      <x:c r="A2566" s="6" t="str">
        <x:v>光锥突破</x:v>
      </x:c>
      <x:c r="B2566" s="6" t="str">
        <x:v>21033</x:v>
      </x:c>
      <x:c r="C2566" s="6" t="n">
        <x:v>2</x:v>
      </x:c>
      <x:c r="D2566" s="6" t="n">
        <x:v>3</x:v>
      </x:c>
      <x:c r="E2566" s="7" t="str">
        <x:v>112002</x:v>
      </x:c>
      <x:c r="F2566" s="7" t="str">
        <x:v>铁卫军徽</x:v>
      </x:c>
      <x:c r="G2566" s="6" t="n">
        <x:v>6</x:v>
      </x:c>
      <x:c r="H2566" s="6" t="str">
        <x:v>https://raw.githubusercontent.com/Mar-7th/StarRailRes/dbe8cdfcfb0bf657b9fe1cf92d5537f118ccb487/index_new/cn/light_cone_promotions.json</x:v>
      </x:c>
    </x:row>
    <x:row r="2567" ht="20" customHeight="1">
      <x:c r="A2567" s="6" t="str">
        <x:v>光锥突破</x:v>
      </x:c>
      <x:c r="B2567" s="6" t="str">
        <x:v>21033</x:v>
      </x:c>
      <x:c r="C2567" s="6" t="n">
        <x:v>3</x:v>
      </x:c>
      <x:c r="D2567" s="6" t="n">
        <x:v>4</x:v>
      </x:c>
      <x:c r="E2567" s="7" t="str">
        <x:v>2</x:v>
      </x:c>
      <x:c r="F2567" s="7" t="str">
        <x:v>信用点</x:v>
      </x:c>
      <x:c r="G2567" s="6" t="n">
        <x:v>40000</x:v>
      </x:c>
      <x:c r="H2567" s="6" t="str">
        <x:v>https://raw.githubusercontent.com/Mar-7th/StarRailRes/dbe8cdfcfb0bf657b9fe1cf92d5537f118ccb487/index_new/cn/light_cone_promotions.json</x:v>
      </x:c>
    </x:row>
    <x:row r="2568" ht="20" customHeight="1">
      <x:c r="A2568" s="6" t="str">
        <x:v>光锥突破</x:v>
      </x:c>
      <x:c r="B2568" s="6" t="str">
        <x:v>21033</x:v>
      </x:c>
      <x:c r="C2568" s="6" t="n">
        <x:v>3</x:v>
      </x:c>
      <x:c r="D2568" s="6" t="n">
        <x:v>4</x:v>
      </x:c>
      <x:c r="E2568" s="7" t="str">
        <x:v>110112</x:v>
      </x:c>
      <x:c r="F2568" s="7" t="str">
        <x:v>无生残刃</x:v>
      </x:c>
      <x:c r="G2568" s="6" t="n">
        <x:v>6</x:v>
      </x:c>
      <x:c r="H2568" s="6" t="str">
        <x:v>https://raw.githubusercontent.com/Mar-7th/StarRailRes/dbe8cdfcfb0bf657b9fe1cf92d5537f118ccb487/index_new/cn/light_cone_promotions.json</x:v>
      </x:c>
    </x:row>
    <x:row r="2569" ht="20" customHeight="1">
      <x:c r="A2569" s="6" t="str">
        <x:v>光锥突破</x:v>
      </x:c>
      <x:c r="B2569" s="6" t="str">
        <x:v>21033</x:v>
      </x:c>
      <x:c r="C2569" s="6" t="n">
        <x:v>3</x:v>
      </x:c>
      <x:c r="D2569" s="6" t="n">
        <x:v>4</x:v>
      </x:c>
      <x:c r="E2569" s="7" t="str">
        <x:v>112002</x:v>
      </x:c>
      <x:c r="F2569" s="7" t="str">
        <x:v>铁卫军徽</x:v>
      </x:c>
      <x:c r="G2569" s="6" t="n">
        <x:v>9</x:v>
      </x:c>
      <x:c r="H2569" s="6" t="str">
        <x:v>https://raw.githubusercontent.com/Mar-7th/StarRailRes/dbe8cdfcfb0bf657b9fe1cf92d5537f118ccb487/index_new/cn/light_cone_promotions.json</x:v>
      </x:c>
    </x:row>
    <x:row r="2570" ht="20" customHeight="1">
      <x:c r="A2570" s="6" t="str">
        <x:v>光锥突破</x:v>
      </x:c>
      <x:c r="B2570" s="6" t="str">
        <x:v>21033</x:v>
      </x:c>
      <x:c r="C2570" s="6" t="n">
        <x:v>4</x:v>
      </x:c>
      <x:c r="D2570" s="6" t="n">
        <x:v>5</x:v>
      </x:c>
      <x:c r="E2570" s="7" t="str">
        <x:v>2</x:v>
      </x:c>
      <x:c r="F2570" s="7" t="str">
        <x:v>信用点</x:v>
      </x:c>
      <x:c r="G2570" s="6" t="n">
        <x:v>80000</x:v>
      </x:c>
      <x:c r="H2570" s="6" t="str">
        <x:v>https://raw.githubusercontent.com/Mar-7th/StarRailRes/dbe8cdfcfb0bf657b9fe1cf92d5537f118ccb487/index_new/cn/light_cone_promotions.json</x:v>
      </x:c>
    </x:row>
    <x:row r="2571" ht="20" customHeight="1">
      <x:c r="A2571" s="6" t="str">
        <x:v>光锥突破</x:v>
      </x:c>
      <x:c r="B2571" s="6" t="str">
        <x:v>21033</x:v>
      </x:c>
      <x:c r="C2571" s="6" t="n">
        <x:v>4</x:v>
      </x:c>
      <x:c r="D2571" s="6" t="n">
        <x:v>5</x:v>
      </x:c>
      <x:c r="E2571" s="7" t="str">
        <x:v>110113</x:v>
      </x:c>
      <x:c r="F2571" s="7" t="str">
        <x:v>净世残刃</x:v>
      </x:c>
      <x:c r="G2571" s="6" t="n">
        <x:v>4</x:v>
      </x:c>
      <x:c r="H2571" s="6" t="str">
        <x:v>https://raw.githubusercontent.com/Mar-7th/StarRailRes/dbe8cdfcfb0bf657b9fe1cf92d5537f118ccb487/index_new/cn/light_cone_promotions.json</x:v>
      </x:c>
    </x:row>
    <x:row r="2572" ht="20" customHeight="1">
      <x:c r="A2572" s="6" t="str">
        <x:v>光锥突破</x:v>
      </x:c>
      <x:c r="B2572" s="6" t="str">
        <x:v>21033</x:v>
      </x:c>
      <x:c r="C2572" s="6" t="n">
        <x:v>4</x:v>
      </x:c>
      <x:c r="D2572" s="6" t="n">
        <x:v>5</x:v>
      </x:c>
      <x:c r="E2572" s="7" t="str">
        <x:v>112003</x:v>
      </x:c>
      <x:c r="F2572" s="7" t="str">
        <x:v>铁卫勋章</x:v>
      </x:c>
      <x:c r="G2572" s="6" t="n">
        <x:v>5</x:v>
      </x:c>
      <x:c r="H2572" s="6" t="str">
        <x:v>https://raw.githubusercontent.com/Mar-7th/StarRailRes/dbe8cdfcfb0bf657b9fe1cf92d5537f118ccb487/index_new/cn/light_cone_promotions.json</x:v>
      </x:c>
    </x:row>
    <x:row r="2573" ht="20" customHeight="1">
      <x:c r="A2573" s="6" t="str">
        <x:v>光锥突破</x:v>
      </x:c>
      <x:c r="B2573" s="6" t="str">
        <x:v>21033</x:v>
      </x:c>
      <x:c r="C2573" s="6" t="n">
        <x:v>5</x:v>
      </x:c>
      <x:c r="D2573" s="6" t="n">
        <x:v>6</x:v>
      </x:c>
      <x:c r="E2573" s="7" t="str">
        <x:v>2</x:v>
      </x:c>
      <x:c r="F2573" s="7" t="str">
        <x:v>信用点</x:v>
      </x:c>
      <x:c r="G2573" s="6" t="n">
        <x:v>160000</x:v>
      </x:c>
      <x:c r="H2573" s="6" t="str">
        <x:v>https://raw.githubusercontent.com/Mar-7th/StarRailRes/dbe8cdfcfb0bf657b9fe1cf92d5537f118ccb487/index_new/cn/light_cone_promotions.json</x:v>
      </x:c>
    </x:row>
    <x:row r="2574" ht="20" customHeight="1">
      <x:c r="A2574" s="6" t="str">
        <x:v>光锥突破</x:v>
      </x:c>
      <x:c r="B2574" s="6" t="str">
        <x:v>21033</x:v>
      </x:c>
      <x:c r="C2574" s="6" t="n">
        <x:v>5</x:v>
      </x:c>
      <x:c r="D2574" s="6" t="n">
        <x:v>6</x:v>
      </x:c>
      <x:c r="E2574" s="7" t="str">
        <x:v>110113</x:v>
      </x:c>
      <x:c r="F2574" s="7" t="str">
        <x:v>净世残刃</x:v>
      </x:c>
      <x:c r="G2574" s="6" t="n">
        <x:v>8</x:v>
      </x:c>
      <x:c r="H2574" s="6" t="str">
        <x:v>https://raw.githubusercontent.com/Mar-7th/StarRailRes/dbe8cdfcfb0bf657b9fe1cf92d5537f118ccb487/index_new/cn/light_cone_promotions.json</x:v>
      </x:c>
    </x:row>
    <x:row r="2575" ht="20" customHeight="1">
      <x:c r="A2575" s="6" t="str">
        <x:v>光锥突破</x:v>
      </x:c>
      <x:c r="B2575" s="6" t="str">
        <x:v>21033</x:v>
      </x:c>
      <x:c r="C2575" s="6" t="n">
        <x:v>5</x:v>
      </x:c>
      <x:c r="D2575" s="6" t="n">
        <x:v>6</x:v>
      </x:c>
      <x:c r="E2575" s="7" t="str">
        <x:v>112003</x:v>
      </x:c>
      <x:c r="F2575" s="7" t="str">
        <x:v>铁卫勋章</x:v>
      </x:c>
      <x:c r="G2575" s="6" t="n">
        <x:v>7</x:v>
      </x:c>
      <x:c r="H2575" s="6" t="str">
        <x:v>https://raw.githubusercontent.com/Mar-7th/StarRailRes/dbe8cdfcfb0bf657b9fe1cf92d5537f118ccb487/index_new/cn/light_cone_promotions.json</x:v>
      </x:c>
    </x:row>
    <x:row r="2576" ht="20" customHeight="1">
      <x:c r="A2576" s="6" t="str">
        <x:v>光锥突破</x:v>
      </x:c>
      <x:c r="B2576" s="6" t="str">
        <x:v>21034</x:v>
      </x:c>
      <x:c r="C2576" s="6" t="n">
        <x:v>0</x:v>
      </x:c>
      <x:c r="D2576" s="6" t="n">
        <x:v>1</x:v>
      </x:c>
      <x:c r="E2576" s="7" t="str">
        <x:v>2</x:v>
      </x:c>
      <x:c r="F2576" s="7" t="str">
        <x:v>信用点</x:v>
      </x:c>
      <x:c r="G2576" s="6" t="n">
        <x:v>4000</x:v>
      </x:c>
      <x:c r="H2576" s="6" t="str">
        <x:v>https://raw.githubusercontent.com/Mar-7th/StarRailRes/dbe8cdfcfb0bf657b9fe1cf92d5537f118ccb487/index_new/cn/light_cone_promotions.json</x:v>
      </x:c>
    </x:row>
    <x:row r="2577" ht="20" customHeight="1">
      <x:c r="A2577" s="6" t="str">
        <x:v>光锥突破</x:v>
      </x:c>
      <x:c r="B2577" s="6" t="str">
        <x:v>21034</x:v>
      </x:c>
      <x:c r="C2577" s="6" t="n">
        <x:v>0</x:v>
      </x:c>
      <x:c r="D2577" s="6" t="n">
        <x:v>1</x:v>
      </x:c>
      <x:c r="E2577" s="7" t="str">
        <x:v>113001</x:v>
      </x:c>
      <x:c r="F2577" s="7" t="str">
        <x:v>永寿幼芽</x:v>
      </x:c>
      <x:c r="G2577" s="6" t="n">
        <x:v>5</x:v>
      </x:c>
      <x:c r="H2577" s="6" t="str">
        <x:v>https://raw.githubusercontent.com/Mar-7th/StarRailRes/dbe8cdfcfb0bf657b9fe1cf92d5537f118ccb487/index_new/cn/light_cone_promotions.json</x:v>
      </x:c>
    </x:row>
    <x:row r="2578" ht="20" customHeight="1">
      <x:c r="A2578" s="6" t="str">
        <x:v>光锥突破</x:v>
      </x:c>
      <x:c r="B2578" s="6" t="str">
        <x:v>21034</x:v>
      </x:c>
      <x:c r="C2578" s="6" t="n">
        <x:v>1</x:v>
      </x:c>
      <x:c r="D2578" s="6" t="n">
        <x:v>2</x:v>
      </x:c>
      <x:c r="E2578" s="7" t="str">
        <x:v>2</x:v>
      </x:c>
      <x:c r="F2578" s="7" t="str">
        <x:v>信用点</x:v>
      </x:c>
      <x:c r="G2578" s="6" t="n">
        <x:v>8000</x:v>
      </x:c>
      <x:c r="H2578" s="6" t="str">
        <x:v>https://raw.githubusercontent.com/Mar-7th/StarRailRes/dbe8cdfcfb0bf657b9fe1cf92d5537f118ccb487/index_new/cn/light_cone_promotions.json</x:v>
      </x:c>
    </x:row>
    <x:row r="2579" ht="20" customHeight="1">
      <x:c r="A2579" s="6" t="str">
        <x:v>光锥突破</x:v>
      </x:c>
      <x:c r="B2579" s="6" t="str">
        <x:v>21034</x:v>
      </x:c>
      <x:c r="C2579" s="6" t="n">
        <x:v>1</x:v>
      </x:c>
      <x:c r="D2579" s="6" t="n">
        <x:v>2</x:v>
      </x:c>
      <x:c r="E2579" s="7" t="str">
        <x:v>110131</x:v>
      </x:c>
      <x:c r="F2579" s="7" t="str">
        <x:v>灵感之钥</x:v>
      </x:c>
      <x:c r="G2579" s="6" t="n">
        <x:v>3</x:v>
      </x:c>
      <x:c r="H2579" s="6" t="str">
        <x:v>https://raw.githubusercontent.com/Mar-7th/StarRailRes/dbe8cdfcfb0bf657b9fe1cf92d5537f118ccb487/index_new/cn/light_cone_promotions.json</x:v>
      </x:c>
    </x:row>
    <x:row r="2580" ht="20" customHeight="1">
      <x:c r="A2580" s="6" t="str">
        <x:v>光锥突破</x:v>
      </x:c>
      <x:c r="B2580" s="6" t="str">
        <x:v>21034</x:v>
      </x:c>
      <x:c r="C2580" s="6" t="n">
        <x:v>1</x:v>
      </x:c>
      <x:c r="D2580" s="6" t="n">
        <x:v>2</x:v>
      </x:c>
      <x:c r="E2580" s="7" t="str">
        <x:v>113001</x:v>
      </x:c>
      <x:c r="F2580" s="7" t="str">
        <x:v>永寿幼芽</x:v>
      </x:c>
      <x:c r="G2580" s="6" t="n">
        <x:v>10</x:v>
      </x:c>
      <x:c r="H2580" s="6" t="str">
        <x:v>https://raw.githubusercontent.com/Mar-7th/StarRailRes/dbe8cdfcfb0bf657b9fe1cf92d5537f118ccb487/index_new/cn/light_cone_promotions.json</x:v>
      </x:c>
    </x:row>
    <x:row r="2581" ht="20" customHeight="1">
      <x:c r="A2581" s="6" t="str">
        <x:v>光锥突破</x:v>
      </x:c>
      <x:c r="B2581" s="6" t="str">
        <x:v>21034</x:v>
      </x:c>
      <x:c r="C2581" s="6" t="n">
        <x:v>2</x:v>
      </x:c>
      <x:c r="D2581" s="6" t="n">
        <x:v>3</x:v>
      </x:c>
      <x:c r="E2581" s="7" t="str">
        <x:v>2</x:v>
      </x:c>
      <x:c r="F2581" s="7" t="str">
        <x:v>信用点</x:v>
      </x:c>
      <x:c r="G2581" s="6" t="n">
        <x:v>16000</x:v>
      </x:c>
      <x:c r="H2581" s="6" t="str">
        <x:v>https://raw.githubusercontent.com/Mar-7th/StarRailRes/dbe8cdfcfb0bf657b9fe1cf92d5537f118ccb487/index_new/cn/light_cone_promotions.json</x:v>
      </x:c>
    </x:row>
    <x:row r="2582" ht="20" customHeight="1">
      <x:c r="A2582" s="6" t="str">
        <x:v>光锥突破</x:v>
      </x:c>
      <x:c r="B2582" s="6" t="str">
        <x:v>21034</x:v>
      </x:c>
      <x:c r="C2582" s="6" t="n">
        <x:v>2</x:v>
      </x:c>
      <x:c r="D2582" s="6" t="n">
        <x:v>3</x:v>
      </x:c>
      <x:c r="E2582" s="7" t="str">
        <x:v>110132</x:v>
      </x:c>
      <x:c r="F2582" s="7" t="str">
        <x:v>启迪之钥</x:v>
      </x:c>
      <x:c r="G2582" s="6" t="n">
        <x:v>3</x:v>
      </x:c>
      <x:c r="H2582" s="6" t="str">
        <x:v>https://raw.githubusercontent.com/Mar-7th/StarRailRes/dbe8cdfcfb0bf657b9fe1cf92d5537f118ccb487/index_new/cn/light_cone_promotions.json</x:v>
      </x:c>
    </x:row>
    <x:row r="2583" ht="20" customHeight="1">
      <x:c r="A2583" s="6" t="str">
        <x:v>光锥突破</x:v>
      </x:c>
      <x:c r="B2583" s="6" t="str">
        <x:v>21034</x:v>
      </x:c>
      <x:c r="C2583" s="6" t="n">
        <x:v>2</x:v>
      </x:c>
      <x:c r="D2583" s="6" t="n">
        <x:v>3</x:v>
      </x:c>
      <x:c r="E2583" s="7" t="str">
        <x:v>113002</x:v>
      </x:c>
      <x:c r="F2583" s="7" t="str">
        <x:v>永寿天华</x:v>
      </x:c>
      <x:c r="G2583" s="6" t="n">
        <x:v>6</x:v>
      </x:c>
      <x:c r="H2583" s="6" t="str">
        <x:v>https://raw.githubusercontent.com/Mar-7th/StarRailRes/dbe8cdfcfb0bf657b9fe1cf92d5537f118ccb487/index_new/cn/light_cone_promotions.json</x:v>
      </x:c>
    </x:row>
    <x:row r="2584" ht="20" customHeight="1">
      <x:c r="A2584" s="6" t="str">
        <x:v>光锥突破</x:v>
      </x:c>
      <x:c r="B2584" s="6" t="str">
        <x:v>21034</x:v>
      </x:c>
      <x:c r="C2584" s="6" t="n">
        <x:v>3</x:v>
      </x:c>
      <x:c r="D2584" s="6" t="n">
        <x:v>4</x:v>
      </x:c>
      <x:c r="E2584" s="7" t="str">
        <x:v>2</x:v>
      </x:c>
      <x:c r="F2584" s="7" t="str">
        <x:v>信用点</x:v>
      </x:c>
      <x:c r="G2584" s="6" t="n">
        <x:v>40000</x:v>
      </x:c>
      <x:c r="H2584" s="6" t="str">
        <x:v>https://raw.githubusercontent.com/Mar-7th/StarRailRes/dbe8cdfcfb0bf657b9fe1cf92d5537f118ccb487/index_new/cn/light_cone_promotions.json</x:v>
      </x:c>
    </x:row>
    <x:row r="2585" ht="20" customHeight="1">
      <x:c r="A2585" s="6" t="str">
        <x:v>光锥突破</x:v>
      </x:c>
      <x:c r="B2585" s="6" t="str">
        <x:v>21034</x:v>
      </x:c>
      <x:c r="C2585" s="6" t="n">
        <x:v>3</x:v>
      </x:c>
      <x:c r="D2585" s="6" t="n">
        <x:v>4</x:v>
      </x:c>
      <x:c r="E2585" s="7" t="str">
        <x:v>110132</x:v>
      </x:c>
      <x:c r="F2585" s="7" t="str">
        <x:v>启迪之钥</x:v>
      </x:c>
      <x:c r="G2585" s="6" t="n">
        <x:v>6</x:v>
      </x:c>
      <x:c r="H2585" s="6" t="str">
        <x:v>https://raw.githubusercontent.com/Mar-7th/StarRailRes/dbe8cdfcfb0bf657b9fe1cf92d5537f118ccb487/index_new/cn/light_cone_promotions.json</x:v>
      </x:c>
    </x:row>
    <x:row r="2586" ht="20" customHeight="1">
      <x:c r="A2586" s="6" t="str">
        <x:v>光锥突破</x:v>
      </x:c>
      <x:c r="B2586" s="6" t="str">
        <x:v>21034</x:v>
      </x:c>
      <x:c r="C2586" s="6" t="n">
        <x:v>3</x:v>
      </x:c>
      <x:c r="D2586" s="6" t="n">
        <x:v>4</x:v>
      </x:c>
      <x:c r="E2586" s="7" t="str">
        <x:v>113002</x:v>
      </x:c>
      <x:c r="F2586" s="7" t="str">
        <x:v>永寿天华</x:v>
      </x:c>
      <x:c r="G2586" s="6" t="n">
        <x:v>9</x:v>
      </x:c>
      <x:c r="H2586" s="6" t="str">
        <x:v>https://raw.githubusercontent.com/Mar-7th/StarRailRes/dbe8cdfcfb0bf657b9fe1cf92d5537f118ccb487/index_new/cn/light_cone_promotions.json</x:v>
      </x:c>
    </x:row>
    <x:row r="2587" ht="20" customHeight="1">
      <x:c r="A2587" s="6" t="str">
        <x:v>光锥突破</x:v>
      </x:c>
      <x:c r="B2587" s="6" t="str">
        <x:v>21034</x:v>
      </x:c>
      <x:c r="C2587" s="6" t="n">
        <x:v>4</x:v>
      </x:c>
      <x:c r="D2587" s="6" t="n">
        <x:v>5</x:v>
      </x:c>
      <x:c r="E2587" s="7" t="str">
        <x:v>2</x:v>
      </x:c>
      <x:c r="F2587" s="7" t="str">
        <x:v>信用点</x:v>
      </x:c>
      <x:c r="G2587" s="6" t="n">
        <x:v>80000</x:v>
      </x:c>
      <x:c r="H2587" s="6" t="str">
        <x:v>https://raw.githubusercontent.com/Mar-7th/StarRailRes/dbe8cdfcfb0bf657b9fe1cf92d5537f118ccb487/index_new/cn/light_cone_promotions.json</x:v>
      </x:c>
    </x:row>
    <x:row r="2588" ht="20" customHeight="1">
      <x:c r="A2588" s="6" t="str">
        <x:v>光锥突破</x:v>
      </x:c>
      <x:c r="B2588" s="6" t="str">
        <x:v>21034</x:v>
      </x:c>
      <x:c r="C2588" s="6" t="n">
        <x:v>4</x:v>
      </x:c>
      <x:c r="D2588" s="6" t="n">
        <x:v>5</x:v>
      </x:c>
      <x:c r="E2588" s="7" t="str">
        <x:v>110133</x:v>
      </x:c>
      <x:c r="F2588" s="7" t="str">
        <x:v>智识之钥</x:v>
      </x:c>
      <x:c r="G2588" s="6" t="n">
        <x:v>4</x:v>
      </x:c>
      <x:c r="H2588" s="6" t="str">
        <x:v>https://raw.githubusercontent.com/Mar-7th/StarRailRes/dbe8cdfcfb0bf657b9fe1cf92d5537f118ccb487/index_new/cn/light_cone_promotions.json</x:v>
      </x:c>
    </x:row>
    <x:row r="2589" ht="20" customHeight="1">
      <x:c r="A2589" s="6" t="str">
        <x:v>光锥突破</x:v>
      </x:c>
      <x:c r="B2589" s="6" t="str">
        <x:v>21034</x:v>
      </x:c>
      <x:c r="C2589" s="6" t="n">
        <x:v>4</x:v>
      </x:c>
      <x:c r="D2589" s="6" t="n">
        <x:v>5</x:v>
      </x:c>
      <x:c r="E2589" s="7" t="str">
        <x:v>113003</x:v>
      </x:c>
      <x:c r="F2589" s="7" t="str">
        <x:v>永寿荣枝</x:v>
      </x:c>
      <x:c r="G2589" s="6" t="n">
        <x:v>5</x:v>
      </x:c>
      <x:c r="H2589" s="6" t="str">
        <x:v>https://raw.githubusercontent.com/Mar-7th/StarRailRes/dbe8cdfcfb0bf657b9fe1cf92d5537f118ccb487/index_new/cn/light_cone_promotions.json</x:v>
      </x:c>
    </x:row>
    <x:row r="2590" ht="20" customHeight="1">
      <x:c r="A2590" s="6" t="str">
        <x:v>光锥突破</x:v>
      </x:c>
      <x:c r="B2590" s="6" t="str">
        <x:v>21034</x:v>
      </x:c>
      <x:c r="C2590" s="6" t="n">
        <x:v>5</x:v>
      </x:c>
      <x:c r="D2590" s="6" t="n">
        <x:v>6</x:v>
      </x:c>
      <x:c r="E2590" s="7" t="str">
        <x:v>2</x:v>
      </x:c>
      <x:c r="F2590" s="7" t="str">
        <x:v>信用点</x:v>
      </x:c>
      <x:c r="G2590" s="6" t="n">
        <x:v>160000</x:v>
      </x:c>
      <x:c r="H2590" s="6" t="str">
        <x:v>https://raw.githubusercontent.com/Mar-7th/StarRailRes/dbe8cdfcfb0bf657b9fe1cf92d5537f118ccb487/index_new/cn/light_cone_promotions.json</x:v>
      </x:c>
    </x:row>
    <x:row r="2591" ht="20" customHeight="1">
      <x:c r="A2591" s="6" t="str">
        <x:v>光锥突破</x:v>
      </x:c>
      <x:c r="B2591" s="6" t="str">
        <x:v>21034</x:v>
      </x:c>
      <x:c r="C2591" s="6" t="n">
        <x:v>5</x:v>
      </x:c>
      <x:c r="D2591" s="6" t="n">
        <x:v>6</x:v>
      </x:c>
      <x:c r="E2591" s="7" t="str">
        <x:v>110133</x:v>
      </x:c>
      <x:c r="F2591" s="7" t="str">
        <x:v>智识之钥</x:v>
      </x:c>
      <x:c r="G2591" s="6" t="n">
        <x:v>8</x:v>
      </x:c>
      <x:c r="H2591" s="6" t="str">
        <x:v>https://raw.githubusercontent.com/Mar-7th/StarRailRes/dbe8cdfcfb0bf657b9fe1cf92d5537f118ccb487/index_new/cn/light_cone_promotions.json</x:v>
      </x:c>
    </x:row>
    <x:row r="2592" ht="20" customHeight="1">
      <x:c r="A2592" s="6" t="str">
        <x:v>光锥突破</x:v>
      </x:c>
      <x:c r="B2592" s="6" t="str">
        <x:v>21034</x:v>
      </x:c>
      <x:c r="C2592" s="6" t="n">
        <x:v>5</x:v>
      </x:c>
      <x:c r="D2592" s="6" t="n">
        <x:v>6</x:v>
      </x:c>
      <x:c r="E2592" s="7" t="str">
        <x:v>113003</x:v>
      </x:c>
      <x:c r="F2592" s="7" t="str">
        <x:v>永寿荣枝</x:v>
      </x:c>
      <x:c r="G2592" s="6" t="n">
        <x:v>7</x:v>
      </x:c>
      <x:c r="H2592" s="6" t="str">
        <x:v>https://raw.githubusercontent.com/Mar-7th/StarRailRes/dbe8cdfcfb0bf657b9fe1cf92d5537f118ccb487/index_new/cn/light_cone_promotions.json</x:v>
      </x:c>
    </x:row>
    <x:row r="2593" ht="20" customHeight="1">
      <x:c r="A2593" s="6" t="str">
        <x:v>光锥突破</x:v>
      </x:c>
      <x:c r="B2593" s="6" t="str">
        <x:v>21035</x:v>
      </x:c>
      <x:c r="C2593" s="6" t="n">
        <x:v>0</x:v>
      </x:c>
      <x:c r="D2593" s="6" t="n">
        <x:v>1</x:v>
      </x:c>
      <x:c r="E2593" s="7" t="str">
        <x:v>2</x:v>
      </x:c>
      <x:c r="F2593" s="7" t="str">
        <x:v>信用点</x:v>
      </x:c>
      <x:c r="G2593" s="6" t="n">
        <x:v>4000</x:v>
      </x:c>
      <x:c r="H2593" s="6" t="str">
        <x:v>https://raw.githubusercontent.com/Mar-7th/StarRailRes/dbe8cdfcfb0bf657b9fe1cf92d5537f118ccb487/index_new/cn/light_cone_promotions.json</x:v>
      </x:c>
    </x:row>
    <x:row r="2594" ht="20" customHeight="1">
      <x:c r="A2594" s="6" t="str">
        <x:v>光锥突破</x:v>
      </x:c>
      <x:c r="B2594" s="6" t="str">
        <x:v>21035</x:v>
      </x:c>
      <x:c r="C2594" s="6" t="n">
        <x:v>0</x:v>
      </x:c>
      <x:c r="D2594" s="6" t="n">
        <x:v>1</x:v>
      </x:c>
      <x:c r="E2594" s="7" t="str">
        <x:v>114001</x:v>
      </x:c>
      <x:c r="F2594" s="7" t="str">
        <x:v>蓄梦元件</x:v>
      </x:c>
      <x:c r="G2594" s="6" t="n">
        <x:v>5</x:v>
      </x:c>
      <x:c r="H2594" s="6" t="str">
        <x:v>https://raw.githubusercontent.com/Mar-7th/StarRailRes/dbe8cdfcfb0bf657b9fe1cf92d5537f118ccb487/index_new/cn/light_cone_promotions.json</x:v>
      </x:c>
    </x:row>
    <x:row r="2595" ht="20" customHeight="1">
      <x:c r="A2595" s="6" t="str">
        <x:v>光锥突破</x:v>
      </x:c>
      <x:c r="B2595" s="6" t="str">
        <x:v>21035</x:v>
      </x:c>
      <x:c r="C2595" s="6" t="n">
        <x:v>1</x:v>
      </x:c>
      <x:c r="D2595" s="6" t="n">
        <x:v>2</x:v>
      </x:c>
      <x:c r="E2595" s="7" t="str">
        <x:v>2</x:v>
      </x:c>
      <x:c r="F2595" s="7" t="str">
        <x:v>信用点</x:v>
      </x:c>
      <x:c r="G2595" s="6" t="n">
        <x:v>8000</x:v>
      </x:c>
      <x:c r="H2595" s="6" t="str">
        <x:v>https://raw.githubusercontent.com/Mar-7th/StarRailRes/dbe8cdfcfb0bf657b9fe1cf92d5537f118ccb487/index_new/cn/light_cone_promotions.json</x:v>
      </x:c>
    </x:row>
    <x:row r="2596" ht="20" customHeight="1">
      <x:c r="A2596" s="6" t="str">
        <x:v>光锥突破</x:v>
      </x:c>
      <x:c r="B2596" s="6" t="str">
        <x:v>21035</x:v>
      </x:c>
      <x:c r="C2596" s="6" t="n">
        <x:v>1</x:v>
      </x:c>
      <x:c r="D2596" s="6" t="n">
        <x:v>2</x:v>
      </x:c>
      <x:c r="E2596" s="7" t="str">
        <x:v>110171</x:v>
      </x:c>
      <x:c r="F2596" s="7" t="str">
        <x:v>丰饶之种</x:v>
      </x:c>
      <x:c r="G2596" s="6" t="n">
        <x:v>3</x:v>
      </x:c>
      <x:c r="H2596" s="6" t="str">
        <x:v>https://raw.githubusercontent.com/Mar-7th/StarRailRes/dbe8cdfcfb0bf657b9fe1cf92d5537f118ccb487/index_new/cn/light_cone_promotions.json</x:v>
      </x:c>
    </x:row>
    <x:row r="2597" ht="20" customHeight="1">
      <x:c r="A2597" s="6" t="str">
        <x:v>光锥突破</x:v>
      </x:c>
      <x:c r="B2597" s="6" t="str">
        <x:v>21035</x:v>
      </x:c>
      <x:c r="C2597" s="6" t="n">
        <x:v>1</x:v>
      </x:c>
      <x:c r="D2597" s="6" t="n">
        <x:v>2</x:v>
      </x:c>
      <x:c r="E2597" s="7" t="str">
        <x:v>114001</x:v>
      </x:c>
      <x:c r="F2597" s="7" t="str">
        <x:v>蓄梦元件</x:v>
      </x:c>
      <x:c r="G2597" s="6" t="n">
        <x:v>10</x:v>
      </x:c>
      <x:c r="H2597" s="6" t="str">
        <x:v>https://raw.githubusercontent.com/Mar-7th/StarRailRes/dbe8cdfcfb0bf657b9fe1cf92d5537f118ccb487/index_new/cn/light_cone_promotions.json</x:v>
      </x:c>
    </x:row>
    <x:row r="2598" ht="20" customHeight="1">
      <x:c r="A2598" s="6" t="str">
        <x:v>光锥突破</x:v>
      </x:c>
      <x:c r="B2598" s="6" t="str">
        <x:v>21035</x:v>
      </x:c>
      <x:c r="C2598" s="6" t="n">
        <x:v>2</x:v>
      </x:c>
      <x:c r="D2598" s="6" t="n">
        <x:v>3</x:v>
      </x:c>
      <x:c r="E2598" s="7" t="str">
        <x:v>2</x:v>
      </x:c>
      <x:c r="F2598" s="7" t="str">
        <x:v>信用点</x:v>
      </x:c>
      <x:c r="G2598" s="6" t="n">
        <x:v>16000</x:v>
      </x:c>
      <x:c r="H2598" s="6" t="str">
        <x:v>https://raw.githubusercontent.com/Mar-7th/StarRailRes/dbe8cdfcfb0bf657b9fe1cf92d5537f118ccb487/index_new/cn/light_cone_promotions.json</x:v>
      </x:c>
    </x:row>
    <x:row r="2599" ht="20" customHeight="1">
      <x:c r="A2599" s="6" t="str">
        <x:v>光锥突破</x:v>
      </x:c>
      <x:c r="B2599" s="6" t="str">
        <x:v>21035</x:v>
      </x:c>
      <x:c r="C2599" s="6" t="n">
        <x:v>2</x:v>
      </x:c>
      <x:c r="D2599" s="6" t="n">
        <x:v>3</x:v>
      </x:c>
      <x:c r="E2599" s="7" t="str">
        <x:v>110172</x:v>
      </x:c>
      <x:c r="F2599" s="7" t="str">
        <x:v>生命之芽</x:v>
      </x:c>
      <x:c r="G2599" s="6" t="n">
        <x:v>3</x:v>
      </x:c>
      <x:c r="H2599" s="6" t="str">
        <x:v>https://raw.githubusercontent.com/Mar-7th/StarRailRes/dbe8cdfcfb0bf657b9fe1cf92d5537f118ccb487/index_new/cn/light_cone_promotions.json</x:v>
      </x:c>
    </x:row>
    <x:row r="2600" ht="20" customHeight="1">
      <x:c r="A2600" s="6" t="str">
        <x:v>光锥突破</x:v>
      </x:c>
      <x:c r="B2600" s="6" t="str">
        <x:v>21035</x:v>
      </x:c>
      <x:c r="C2600" s="6" t="n">
        <x:v>2</x:v>
      </x:c>
      <x:c r="D2600" s="6" t="n">
        <x:v>3</x:v>
      </x:c>
      <x:c r="E2600" s="7" t="str">
        <x:v>114002</x:v>
      </x:c>
      <x:c r="F2600" s="7" t="str">
        <x:v>流梦阀门</x:v>
      </x:c>
      <x:c r="G2600" s="6" t="n">
        <x:v>6</x:v>
      </x:c>
      <x:c r="H2600" s="6" t="str">
        <x:v>https://raw.githubusercontent.com/Mar-7th/StarRailRes/dbe8cdfcfb0bf657b9fe1cf92d5537f118ccb487/index_new/cn/light_cone_promotions.json</x:v>
      </x:c>
    </x:row>
    <x:row r="2601" ht="20" customHeight="1">
      <x:c r="A2601" s="6" t="str">
        <x:v>光锥突破</x:v>
      </x:c>
      <x:c r="B2601" s="6" t="str">
        <x:v>21035</x:v>
      </x:c>
      <x:c r="C2601" s="6" t="n">
        <x:v>3</x:v>
      </x:c>
      <x:c r="D2601" s="6" t="n">
        <x:v>4</x:v>
      </x:c>
      <x:c r="E2601" s="7" t="str">
        <x:v>2</x:v>
      </x:c>
      <x:c r="F2601" s="7" t="str">
        <x:v>信用点</x:v>
      </x:c>
      <x:c r="G2601" s="6" t="n">
        <x:v>40000</x:v>
      </x:c>
      <x:c r="H2601" s="6" t="str">
        <x:v>https://raw.githubusercontent.com/Mar-7th/StarRailRes/dbe8cdfcfb0bf657b9fe1cf92d5537f118ccb487/index_new/cn/light_cone_promotions.json</x:v>
      </x:c>
    </x:row>
    <x:row r="2602" ht="20" customHeight="1">
      <x:c r="A2602" s="6" t="str">
        <x:v>光锥突破</x:v>
      </x:c>
      <x:c r="B2602" s="6" t="str">
        <x:v>21035</x:v>
      </x:c>
      <x:c r="C2602" s="6" t="n">
        <x:v>3</x:v>
      </x:c>
      <x:c r="D2602" s="6" t="n">
        <x:v>4</x:v>
      </x:c>
      <x:c r="E2602" s="7" t="str">
        <x:v>110172</x:v>
      </x:c>
      <x:c r="F2602" s="7" t="str">
        <x:v>生命之芽</x:v>
      </x:c>
      <x:c r="G2602" s="6" t="n">
        <x:v>6</x:v>
      </x:c>
      <x:c r="H2602" s="6" t="str">
        <x:v>https://raw.githubusercontent.com/Mar-7th/StarRailRes/dbe8cdfcfb0bf657b9fe1cf92d5537f118ccb487/index_new/cn/light_cone_promotions.json</x:v>
      </x:c>
    </x:row>
    <x:row r="2603" ht="20" customHeight="1">
      <x:c r="A2603" s="6" t="str">
        <x:v>光锥突破</x:v>
      </x:c>
      <x:c r="B2603" s="6" t="str">
        <x:v>21035</x:v>
      </x:c>
      <x:c r="C2603" s="6" t="n">
        <x:v>3</x:v>
      </x:c>
      <x:c r="D2603" s="6" t="n">
        <x:v>4</x:v>
      </x:c>
      <x:c r="E2603" s="7" t="str">
        <x:v>114002</x:v>
      </x:c>
      <x:c r="F2603" s="7" t="str">
        <x:v>流梦阀门</x:v>
      </x:c>
      <x:c r="G2603" s="6" t="n">
        <x:v>9</x:v>
      </x:c>
      <x:c r="H2603" s="6" t="str">
        <x:v>https://raw.githubusercontent.com/Mar-7th/StarRailRes/dbe8cdfcfb0bf657b9fe1cf92d5537f118ccb487/index_new/cn/light_cone_promotions.json</x:v>
      </x:c>
    </x:row>
    <x:row r="2604" ht="20" customHeight="1">
      <x:c r="A2604" s="6" t="str">
        <x:v>光锥突破</x:v>
      </x:c>
      <x:c r="B2604" s="6" t="str">
        <x:v>21035</x:v>
      </x:c>
      <x:c r="C2604" s="6" t="n">
        <x:v>4</x:v>
      </x:c>
      <x:c r="D2604" s="6" t="n">
        <x:v>5</x:v>
      </x:c>
      <x:c r="E2604" s="7" t="str">
        <x:v>2</x:v>
      </x:c>
      <x:c r="F2604" s="7" t="str">
        <x:v>信用点</x:v>
      </x:c>
      <x:c r="G2604" s="6" t="n">
        <x:v>80000</x:v>
      </x:c>
      <x:c r="H2604" s="6" t="str">
        <x:v>https://raw.githubusercontent.com/Mar-7th/StarRailRes/dbe8cdfcfb0bf657b9fe1cf92d5537f118ccb487/index_new/cn/light_cone_promotions.json</x:v>
      </x:c>
    </x:row>
    <x:row r="2605" ht="20" customHeight="1">
      <x:c r="A2605" s="6" t="str">
        <x:v>光锥突破</x:v>
      </x:c>
      <x:c r="B2605" s="6" t="str">
        <x:v>21035</x:v>
      </x:c>
      <x:c r="C2605" s="6" t="n">
        <x:v>4</x:v>
      </x:c>
      <x:c r="D2605" s="6" t="n">
        <x:v>5</x:v>
      </x:c>
      <x:c r="E2605" s="7" t="str">
        <x:v>110173</x:v>
      </x:c>
      <x:c r="F2605" s="7" t="str">
        <x:v>永恒之花</x:v>
      </x:c>
      <x:c r="G2605" s="6" t="n">
        <x:v>4</x:v>
      </x:c>
      <x:c r="H2605" s="6" t="str">
        <x:v>https://raw.githubusercontent.com/Mar-7th/StarRailRes/dbe8cdfcfb0bf657b9fe1cf92d5537f118ccb487/index_new/cn/light_cone_promotions.json</x:v>
      </x:c>
    </x:row>
    <x:row r="2606" ht="20" customHeight="1">
      <x:c r="A2606" s="6" t="str">
        <x:v>光锥突破</x:v>
      </x:c>
      <x:c r="B2606" s="6" t="str">
        <x:v>21035</x:v>
      </x:c>
      <x:c r="C2606" s="6" t="n">
        <x:v>4</x:v>
      </x:c>
      <x:c r="D2606" s="6" t="n">
        <x:v>5</x:v>
      </x:c>
      <x:c r="E2606" s="7" t="str">
        <x:v>114003</x:v>
      </x:c>
      <x:c r="F2606" s="7" t="str">
        <x:v>造梦马达</x:v>
      </x:c>
      <x:c r="G2606" s="6" t="n">
        <x:v>5</x:v>
      </x:c>
      <x:c r="H2606" s="6" t="str">
        <x:v>https://raw.githubusercontent.com/Mar-7th/StarRailRes/dbe8cdfcfb0bf657b9fe1cf92d5537f118ccb487/index_new/cn/light_cone_promotions.json</x:v>
      </x:c>
    </x:row>
    <x:row r="2607" ht="20" customHeight="1">
      <x:c r="A2607" s="6" t="str">
        <x:v>光锥突破</x:v>
      </x:c>
      <x:c r="B2607" s="6" t="str">
        <x:v>21035</x:v>
      </x:c>
      <x:c r="C2607" s="6" t="n">
        <x:v>5</x:v>
      </x:c>
      <x:c r="D2607" s="6" t="n">
        <x:v>6</x:v>
      </x:c>
      <x:c r="E2607" s="7" t="str">
        <x:v>2</x:v>
      </x:c>
      <x:c r="F2607" s="7" t="str">
        <x:v>信用点</x:v>
      </x:c>
      <x:c r="G2607" s="6" t="n">
        <x:v>160000</x:v>
      </x:c>
      <x:c r="H2607" s="6" t="str">
        <x:v>https://raw.githubusercontent.com/Mar-7th/StarRailRes/dbe8cdfcfb0bf657b9fe1cf92d5537f118ccb487/index_new/cn/light_cone_promotions.json</x:v>
      </x:c>
    </x:row>
    <x:row r="2608" ht="20" customHeight="1">
      <x:c r="A2608" s="6" t="str">
        <x:v>光锥突破</x:v>
      </x:c>
      <x:c r="B2608" s="6" t="str">
        <x:v>21035</x:v>
      </x:c>
      <x:c r="C2608" s="6" t="n">
        <x:v>5</x:v>
      </x:c>
      <x:c r="D2608" s="6" t="n">
        <x:v>6</x:v>
      </x:c>
      <x:c r="E2608" s="7" t="str">
        <x:v>110173</x:v>
      </x:c>
      <x:c r="F2608" s="7" t="str">
        <x:v>永恒之花</x:v>
      </x:c>
      <x:c r="G2608" s="6" t="n">
        <x:v>8</x:v>
      </x:c>
      <x:c r="H2608" s="6" t="str">
        <x:v>https://raw.githubusercontent.com/Mar-7th/StarRailRes/dbe8cdfcfb0bf657b9fe1cf92d5537f118ccb487/index_new/cn/light_cone_promotions.json</x:v>
      </x:c>
    </x:row>
    <x:row r="2609" ht="20" customHeight="1">
      <x:c r="A2609" s="6" t="str">
        <x:v>光锥突破</x:v>
      </x:c>
      <x:c r="B2609" s="6" t="str">
        <x:v>21035</x:v>
      </x:c>
      <x:c r="C2609" s="6" t="n">
        <x:v>5</x:v>
      </x:c>
      <x:c r="D2609" s="6" t="n">
        <x:v>6</x:v>
      </x:c>
      <x:c r="E2609" s="7" t="str">
        <x:v>114003</x:v>
      </x:c>
      <x:c r="F2609" s="7" t="str">
        <x:v>造梦马达</x:v>
      </x:c>
      <x:c r="G2609" s="6" t="n">
        <x:v>7</x:v>
      </x:c>
      <x:c r="H2609" s="6" t="str">
        <x:v>https://raw.githubusercontent.com/Mar-7th/StarRailRes/dbe8cdfcfb0bf657b9fe1cf92d5537f118ccb487/index_new/cn/light_cone_promotions.json</x:v>
      </x:c>
    </x:row>
    <x:row r="2610" ht="20" customHeight="1">
      <x:c r="A2610" s="6" t="str">
        <x:v>光锥突破</x:v>
      </x:c>
      <x:c r="B2610" s="6" t="str">
        <x:v>21036</x:v>
      </x:c>
      <x:c r="C2610" s="6" t="n">
        <x:v>0</x:v>
      </x:c>
      <x:c r="D2610" s="6" t="n">
        <x:v>1</x:v>
      </x:c>
      <x:c r="E2610" s="7" t="str">
        <x:v>2</x:v>
      </x:c>
      <x:c r="F2610" s="7" t="str">
        <x:v>信用点</x:v>
      </x:c>
      <x:c r="G2610" s="6" t="n">
        <x:v>4000</x:v>
      </x:c>
      <x:c r="H2610" s="6" t="str">
        <x:v>https://raw.githubusercontent.com/Mar-7th/StarRailRes/dbe8cdfcfb0bf657b9fe1cf92d5537f118ccb487/index_new/cn/light_cone_promotions.json</x:v>
      </x:c>
    </x:row>
    <x:row r="2611" ht="20" customHeight="1">
      <x:c r="A2611" s="6" t="str">
        <x:v>光锥突破</x:v>
      </x:c>
      <x:c r="B2611" s="6" t="str">
        <x:v>21036</x:v>
      </x:c>
      <x:c r="C2611" s="6" t="n">
        <x:v>0</x:v>
      </x:c>
      <x:c r="D2611" s="6" t="n">
        <x:v>1</x:v>
      </x:c>
      <x:c r="E2611" s="7" t="str">
        <x:v>114001</x:v>
      </x:c>
      <x:c r="F2611" s="7" t="str">
        <x:v>蓄梦元件</x:v>
      </x:c>
      <x:c r="G2611" s="6" t="n">
        <x:v>5</x:v>
      </x:c>
      <x:c r="H2611" s="6" t="str">
        <x:v>https://raw.githubusercontent.com/Mar-7th/StarRailRes/dbe8cdfcfb0bf657b9fe1cf92d5537f118ccb487/index_new/cn/light_cone_promotions.json</x:v>
      </x:c>
    </x:row>
    <x:row r="2612" ht="20" customHeight="1">
      <x:c r="A2612" s="6" t="str">
        <x:v>光锥突破</x:v>
      </x:c>
      <x:c r="B2612" s="6" t="str">
        <x:v>21036</x:v>
      </x:c>
      <x:c r="C2612" s="6" t="n">
        <x:v>1</x:v>
      </x:c>
      <x:c r="D2612" s="6" t="n">
        <x:v>2</x:v>
      </x:c>
      <x:c r="E2612" s="7" t="str">
        <x:v>2</x:v>
      </x:c>
      <x:c r="F2612" s="7" t="str">
        <x:v>信用点</x:v>
      </x:c>
      <x:c r="G2612" s="6" t="n">
        <x:v>8000</x:v>
      </x:c>
      <x:c r="H2612" s="6" t="str">
        <x:v>https://raw.githubusercontent.com/Mar-7th/StarRailRes/dbe8cdfcfb0bf657b9fe1cf92d5537f118ccb487/index_new/cn/light_cone_promotions.json</x:v>
      </x:c>
    </x:row>
    <x:row r="2613" ht="20" customHeight="1">
      <x:c r="A2613" s="6" t="str">
        <x:v>光锥突破</x:v>
      </x:c>
      <x:c r="B2613" s="6" t="str">
        <x:v>21036</x:v>
      </x:c>
      <x:c r="C2613" s="6" t="n">
        <x:v>1</x:v>
      </x:c>
      <x:c r="D2613" s="6" t="n">
        <x:v>2</x:v>
      </x:c>
      <x:c r="E2613" s="7" t="str">
        <x:v>110231</x:v>
      </x:c>
      <x:c r="F2613" s="7" t="str">
        <x:v>云际音符</x:v>
      </x:c>
      <x:c r="G2613" s="6" t="n">
        <x:v>3</x:v>
      </x:c>
      <x:c r="H2613" s="6" t="str">
        <x:v>https://raw.githubusercontent.com/Mar-7th/StarRailRes/dbe8cdfcfb0bf657b9fe1cf92d5537f118ccb487/index_new/cn/light_cone_promotions.json</x:v>
      </x:c>
    </x:row>
    <x:row r="2614" ht="20" customHeight="1">
      <x:c r="A2614" s="6" t="str">
        <x:v>光锥突破</x:v>
      </x:c>
      <x:c r="B2614" s="6" t="str">
        <x:v>21036</x:v>
      </x:c>
      <x:c r="C2614" s="6" t="n">
        <x:v>1</x:v>
      </x:c>
      <x:c r="D2614" s="6" t="n">
        <x:v>2</x:v>
      </x:c>
      <x:c r="E2614" s="7" t="str">
        <x:v>114001</x:v>
      </x:c>
      <x:c r="F2614" s="7" t="str">
        <x:v>蓄梦元件</x:v>
      </x:c>
      <x:c r="G2614" s="6" t="n">
        <x:v>10</x:v>
      </x:c>
      <x:c r="H2614" s="6" t="str">
        <x:v>https://raw.githubusercontent.com/Mar-7th/StarRailRes/dbe8cdfcfb0bf657b9fe1cf92d5537f118ccb487/index_new/cn/light_cone_promotions.json</x:v>
      </x:c>
    </x:row>
    <x:row r="2615" ht="20" customHeight="1">
      <x:c r="A2615" s="6" t="str">
        <x:v>光锥突破</x:v>
      </x:c>
      <x:c r="B2615" s="6" t="str">
        <x:v>21036</x:v>
      </x:c>
      <x:c r="C2615" s="6" t="n">
        <x:v>2</x:v>
      </x:c>
      <x:c r="D2615" s="6" t="n">
        <x:v>3</x:v>
      </x:c>
      <x:c r="E2615" s="7" t="str">
        <x:v>2</x:v>
      </x:c>
      <x:c r="F2615" s="7" t="str">
        <x:v>信用点</x:v>
      </x:c>
      <x:c r="G2615" s="6" t="n">
        <x:v>16000</x:v>
      </x:c>
      <x:c r="H2615" s="6" t="str">
        <x:v>https://raw.githubusercontent.com/Mar-7th/StarRailRes/dbe8cdfcfb0bf657b9fe1cf92d5537f118ccb487/index_new/cn/light_cone_promotions.json</x:v>
      </x:c>
    </x:row>
    <x:row r="2616" ht="20" customHeight="1">
      <x:c r="A2616" s="6" t="str">
        <x:v>光锥突破</x:v>
      </x:c>
      <x:c r="B2616" s="6" t="str">
        <x:v>21036</x:v>
      </x:c>
      <x:c r="C2616" s="6" t="n">
        <x:v>2</x:v>
      </x:c>
      <x:c r="D2616" s="6" t="n">
        <x:v>3</x:v>
      </x:c>
      <x:c r="E2616" s="7" t="str">
        <x:v>110232</x:v>
      </x:c>
      <x:c r="F2616" s="7" t="str">
        <x:v>空际小节</x:v>
      </x:c>
      <x:c r="G2616" s="6" t="n">
        <x:v>3</x:v>
      </x:c>
      <x:c r="H2616" s="6" t="str">
        <x:v>https://raw.githubusercontent.com/Mar-7th/StarRailRes/dbe8cdfcfb0bf657b9fe1cf92d5537f118ccb487/index_new/cn/light_cone_promotions.json</x:v>
      </x:c>
    </x:row>
    <x:row r="2617" ht="20" customHeight="1">
      <x:c r="A2617" s="6" t="str">
        <x:v>光锥突破</x:v>
      </x:c>
      <x:c r="B2617" s="6" t="str">
        <x:v>21036</x:v>
      </x:c>
      <x:c r="C2617" s="6" t="n">
        <x:v>2</x:v>
      </x:c>
      <x:c r="D2617" s="6" t="n">
        <x:v>3</x:v>
      </x:c>
      <x:c r="E2617" s="7" t="str">
        <x:v>114002</x:v>
      </x:c>
      <x:c r="F2617" s="7" t="str">
        <x:v>流梦阀门</x:v>
      </x:c>
      <x:c r="G2617" s="6" t="n">
        <x:v>6</x:v>
      </x:c>
      <x:c r="H2617" s="6" t="str">
        <x:v>https://raw.githubusercontent.com/Mar-7th/StarRailRes/dbe8cdfcfb0bf657b9fe1cf92d5537f118ccb487/index_new/cn/light_cone_promotions.json</x:v>
      </x:c>
    </x:row>
    <x:row r="2618" ht="20" customHeight="1">
      <x:c r="A2618" s="6" t="str">
        <x:v>光锥突破</x:v>
      </x:c>
      <x:c r="B2618" s="6" t="str">
        <x:v>21036</x:v>
      </x:c>
      <x:c r="C2618" s="6" t="n">
        <x:v>3</x:v>
      </x:c>
      <x:c r="D2618" s="6" t="n">
        <x:v>4</x:v>
      </x:c>
      <x:c r="E2618" s="7" t="str">
        <x:v>2</x:v>
      </x:c>
      <x:c r="F2618" s="7" t="str">
        <x:v>信用点</x:v>
      </x:c>
      <x:c r="G2618" s="6" t="n">
        <x:v>40000</x:v>
      </x:c>
      <x:c r="H2618" s="6" t="str">
        <x:v>https://raw.githubusercontent.com/Mar-7th/StarRailRes/dbe8cdfcfb0bf657b9fe1cf92d5537f118ccb487/index_new/cn/light_cone_promotions.json</x:v>
      </x:c>
    </x:row>
    <x:row r="2619" ht="20" customHeight="1">
      <x:c r="A2619" s="6" t="str">
        <x:v>光锥突破</x:v>
      </x:c>
      <x:c r="B2619" s="6" t="str">
        <x:v>21036</x:v>
      </x:c>
      <x:c r="C2619" s="6" t="n">
        <x:v>3</x:v>
      </x:c>
      <x:c r="D2619" s="6" t="n">
        <x:v>4</x:v>
      </x:c>
      <x:c r="E2619" s="7" t="str">
        <x:v>110232</x:v>
      </x:c>
      <x:c r="F2619" s="7" t="str">
        <x:v>空际小节</x:v>
      </x:c>
      <x:c r="G2619" s="6" t="n">
        <x:v>6</x:v>
      </x:c>
      <x:c r="H2619" s="6" t="str">
        <x:v>https://raw.githubusercontent.com/Mar-7th/StarRailRes/dbe8cdfcfb0bf657b9fe1cf92d5537f118ccb487/index_new/cn/light_cone_promotions.json</x:v>
      </x:c>
    </x:row>
    <x:row r="2620" ht="20" customHeight="1">
      <x:c r="A2620" s="6" t="str">
        <x:v>光锥突破</x:v>
      </x:c>
      <x:c r="B2620" s="6" t="str">
        <x:v>21036</x:v>
      </x:c>
      <x:c r="C2620" s="6" t="n">
        <x:v>3</x:v>
      </x:c>
      <x:c r="D2620" s="6" t="n">
        <x:v>4</x:v>
      </x:c>
      <x:c r="E2620" s="7" t="str">
        <x:v>114002</x:v>
      </x:c>
      <x:c r="F2620" s="7" t="str">
        <x:v>流梦阀门</x:v>
      </x:c>
      <x:c r="G2620" s="6" t="n">
        <x:v>9</x:v>
      </x:c>
      <x:c r="H2620" s="6" t="str">
        <x:v>https://raw.githubusercontent.com/Mar-7th/StarRailRes/dbe8cdfcfb0bf657b9fe1cf92d5537f118ccb487/index_new/cn/light_cone_promotions.json</x:v>
      </x:c>
    </x:row>
    <x:row r="2621" ht="20" customHeight="1">
      <x:c r="A2621" s="6" t="str">
        <x:v>光锥突破</x:v>
      </x:c>
      <x:c r="B2621" s="6" t="str">
        <x:v>21036</x:v>
      </x:c>
      <x:c r="C2621" s="6" t="n">
        <x:v>4</x:v>
      </x:c>
      <x:c r="D2621" s="6" t="n">
        <x:v>5</x:v>
      </x:c>
      <x:c r="E2621" s="7" t="str">
        <x:v>2</x:v>
      </x:c>
      <x:c r="F2621" s="7" t="str">
        <x:v>信用点</x:v>
      </x:c>
      <x:c r="G2621" s="6" t="n">
        <x:v>80000</x:v>
      </x:c>
      <x:c r="H2621" s="6" t="str">
        <x:v>https://raw.githubusercontent.com/Mar-7th/StarRailRes/dbe8cdfcfb0bf657b9fe1cf92d5537f118ccb487/index_new/cn/light_cone_promotions.json</x:v>
      </x:c>
    </x:row>
    <x:row r="2622" ht="20" customHeight="1">
      <x:c r="A2622" s="6" t="str">
        <x:v>光锥突破</x:v>
      </x:c>
      <x:c r="B2622" s="6" t="str">
        <x:v>21036</x:v>
      </x:c>
      <x:c r="C2622" s="6" t="n">
        <x:v>4</x:v>
      </x:c>
      <x:c r="D2622" s="6" t="n">
        <x:v>5</x:v>
      </x:c>
      <x:c r="E2622" s="7" t="str">
        <x:v>110233</x:v>
      </x:c>
      <x:c r="F2622" s="7" t="str">
        <x:v>天外乐章</x:v>
      </x:c>
      <x:c r="G2622" s="6" t="n">
        <x:v>4</x:v>
      </x:c>
      <x:c r="H2622" s="6" t="str">
        <x:v>https://raw.githubusercontent.com/Mar-7th/StarRailRes/dbe8cdfcfb0bf657b9fe1cf92d5537f118ccb487/index_new/cn/light_cone_promotions.json</x:v>
      </x:c>
    </x:row>
    <x:row r="2623" ht="20" customHeight="1">
      <x:c r="A2623" s="6" t="str">
        <x:v>光锥突破</x:v>
      </x:c>
      <x:c r="B2623" s="6" t="str">
        <x:v>21036</x:v>
      </x:c>
      <x:c r="C2623" s="6" t="n">
        <x:v>4</x:v>
      </x:c>
      <x:c r="D2623" s="6" t="n">
        <x:v>5</x:v>
      </x:c>
      <x:c r="E2623" s="7" t="str">
        <x:v>114003</x:v>
      </x:c>
      <x:c r="F2623" s="7" t="str">
        <x:v>造梦马达</x:v>
      </x:c>
      <x:c r="G2623" s="6" t="n">
        <x:v>5</x:v>
      </x:c>
      <x:c r="H2623" s="6" t="str">
        <x:v>https://raw.githubusercontent.com/Mar-7th/StarRailRes/dbe8cdfcfb0bf657b9fe1cf92d5537f118ccb487/index_new/cn/light_cone_promotions.json</x:v>
      </x:c>
    </x:row>
    <x:row r="2624" ht="20" customHeight="1">
      <x:c r="A2624" s="6" t="str">
        <x:v>光锥突破</x:v>
      </x:c>
      <x:c r="B2624" s="6" t="str">
        <x:v>21036</x:v>
      </x:c>
      <x:c r="C2624" s="6" t="n">
        <x:v>5</x:v>
      </x:c>
      <x:c r="D2624" s="6" t="n">
        <x:v>6</x:v>
      </x:c>
      <x:c r="E2624" s="7" t="str">
        <x:v>2</x:v>
      </x:c>
      <x:c r="F2624" s="7" t="str">
        <x:v>信用点</x:v>
      </x:c>
      <x:c r="G2624" s="6" t="n">
        <x:v>160000</x:v>
      </x:c>
      <x:c r="H2624" s="6" t="str">
        <x:v>https://raw.githubusercontent.com/Mar-7th/StarRailRes/dbe8cdfcfb0bf657b9fe1cf92d5537f118ccb487/index_new/cn/light_cone_promotions.json</x:v>
      </x:c>
    </x:row>
    <x:row r="2625" ht="20" customHeight="1">
      <x:c r="A2625" s="6" t="str">
        <x:v>光锥突破</x:v>
      </x:c>
      <x:c r="B2625" s="6" t="str">
        <x:v>21036</x:v>
      </x:c>
      <x:c r="C2625" s="6" t="n">
        <x:v>5</x:v>
      </x:c>
      <x:c r="D2625" s="6" t="n">
        <x:v>6</x:v>
      </x:c>
      <x:c r="E2625" s="7" t="str">
        <x:v>110233</x:v>
      </x:c>
      <x:c r="F2625" s="7" t="str">
        <x:v>天外乐章</x:v>
      </x:c>
      <x:c r="G2625" s="6" t="n">
        <x:v>8</x:v>
      </x:c>
      <x:c r="H2625" s="6" t="str">
        <x:v>https://raw.githubusercontent.com/Mar-7th/StarRailRes/dbe8cdfcfb0bf657b9fe1cf92d5537f118ccb487/index_new/cn/light_cone_promotions.json</x:v>
      </x:c>
    </x:row>
    <x:row r="2626" ht="20" customHeight="1">
      <x:c r="A2626" s="6" t="str">
        <x:v>光锥突破</x:v>
      </x:c>
      <x:c r="B2626" s="6" t="str">
        <x:v>21036</x:v>
      </x:c>
      <x:c r="C2626" s="6" t="n">
        <x:v>5</x:v>
      </x:c>
      <x:c r="D2626" s="6" t="n">
        <x:v>6</x:v>
      </x:c>
      <x:c r="E2626" s="7" t="str">
        <x:v>114003</x:v>
      </x:c>
      <x:c r="F2626" s="7" t="str">
        <x:v>造梦马达</x:v>
      </x:c>
      <x:c r="G2626" s="6" t="n">
        <x:v>7</x:v>
      </x:c>
      <x:c r="H2626" s="6" t="str">
        <x:v>https://raw.githubusercontent.com/Mar-7th/StarRailRes/dbe8cdfcfb0bf657b9fe1cf92d5537f118ccb487/index_new/cn/light_cone_promotions.json</x:v>
      </x:c>
    </x:row>
    <x:row r="2627" ht="20" customHeight="1">
      <x:c r="A2627" s="6" t="str">
        <x:v>光锥突破</x:v>
      </x:c>
      <x:c r="B2627" s="6" t="str">
        <x:v>21037</x:v>
      </x:c>
      <x:c r="C2627" s="6" t="n">
        <x:v>0</x:v>
      </x:c>
      <x:c r="D2627" s="6" t="n">
        <x:v>1</x:v>
      </x:c>
      <x:c r="E2627" s="7" t="str">
        <x:v>2</x:v>
      </x:c>
      <x:c r="F2627" s="7" t="str">
        <x:v>信用点</x:v>
      </x:c>
      <x:c r="G2627" s="6" t="n">
        <x:v>4000</x:v>
      </x:c>
      <x:c r="H2627" s="6" t="str">
        <x:v>https://raw.githubusercontent.com/Mar-7th/StarRailRes/dbe8cdfcfb0bf657b9fe1cf92d5537f118ccb487/index_new/cn/light_cone_promotions.json</x:v>
      </x:c>
    </x:row>
    <x:row r="2628" ht="20" customHeight="1">
      <x:c r="A2628" s="6" t="str">
        <x:v>光锥突破</x:v>
      </x:c>
      <x:c r="B2628" s="6" t="str">
        <x:v>21037</x:v>
      </x:c>
      <x:c r="C2628" s="6" t="n">
        <x:v>0</x:v>
      </x:c>
      <x:c r="D2628" s="6" t="n">
        <x:v>1</x:v>
      </x:c>
      <x:c r="E2628" s="7" t="str">
        <x:v>114011</x:v>
      </x:c>
      <x:c r="F2628" s="7" t="str">
        <x:v>思绪末屑</x:v>
      </x:c>
      <x:c r="G2628" s="6" t="n">
        <x:v>5</x:v>
      </x:c>
      <x:c r="H2628" s="6" t="str">
        <x:v>https://raw.githubusercontent.com/Mar-7th/StarRailRes/dbe8cdfcfb0bf657b9fe1cf92d5537f118ccb487/index_new/cn/light_cone_promotions.json</x:v>
      </x:c>
    </x:row>
    <x:row r="2629" ht="20" customHeight="1">
      <x:c r="A2629" s="6" t="str">
        <x:v>光锥突破</x:v>
      </x:c>
      <x:c r="B2629" s="6" t="str">
        <x:v>21037</x:v>
      </x:c>
      <x:c r="C2629" s="6" t="n">
        <x:v>1</x:v>
      </x:c>
      <x:c r="D2629" s="6" t="n">
        <x:v>2</x:v>
      </x:c>
      <x:c r="E2629" s="7" t="str">
        <x:v>2</x:v>
      </x:c>
      <x:c r="F2629" s="7" t="str">
        <x:v>信用点</x:v>
      </x:c>
      <x:c r="G2629" s="6" t="n">
        <x:v>8000</x:v>
      </x:c>
      <x:c r="H2629" s="6" t="str">
        <x:v>https://raw.githubusercontent.com/Mar-7th/StarRailRes/dbe8cdfcfb0bf657b9fe1cf92d5537f118ccb487/index_new/cn/light_cone_promotions.json</x:v>
      </x:c>
    </x:row>
    <x:row r="2630" ht="20" customHeight="1">
      <x:c r="A2630" s="6" t="str">
        <x:v>光锥突破</x:v>
      </x:c>
      <x:c r="B2630" s="6" t="str">
        <x:v>21037</x:v>
      </x:c>
      <x:c r="C2630" s="6" t="n">
        <x:v>1</x:v>
      </x:c>
      <x:c r="D2630" s="6" t="n">
        <x:v>2</x:v>
      </x:c>
      <x:c r="E2630" s="7" t="str">
        <x:v>110121</x:v>
      </x:c>
      <x:c r="F2630" s="7" t="str">
        <x:v>猎兽之矢</x:v>
      </x:c>
      <x:c r="G2630" s="6" t="n">
        <x:v>3</x:v>
      </x:c>
      <x:c r="H2630" s="6" t="str">
        <x:v>https://raw.githubusercontent.com/Mar-7th/StarRailRes/dbe8cdfcfb0bf657b9fe1cf92d5537f118ccb487/index_new/cn/light_cone_promotions.json</x:v>
      </x:c>
    </x:row>
    <x:row r="2631" ht="20" customHeight="1">
      <x:c r="A2631" s="6" t="str">
        <x:v>光锥突破</x:v>
      </x:c>
      <x:c r="B2631" s="6" t="str">
        <x:v>21037</x:v>
      </x:c>
      <x:c r="C2631" s="6" t="n">
        <x:v>1</x:v>
      </x:c>
      <x:c r="D2631" s="6" t="n">
        <x:v>2</x:v>
      </x:c>
      <x:c r="E2631" s="7" t="str">
        <x:v>114011</x:v>
      </x:c>
      <x:c r="F2631" s="7" t="str">
        <x:v>思绪末屑</x:v>
      </x:c>
      <x:c r="G2631" s="6" t="n">
        <x:v>10</x:v>
      </x:c>
      <x:c r="H2631" s="6" t="str">
        <x:v>https://raw.githubusercontent.com/Mar-7th/StarRailRes/dbe8cdfcfb0bf657b9fe1cf92d5537f118ccb487/index_new/cn/light_cone_promotions.json</x:v>
      </x:c>
    </x:row>
    <x:row r="2632" ht="20" customHeight="1">
      <x:c r="A2632" s="6" t="str">
        <x:v>光锥突破</x:v>
      </x:c>
      <x:c r="B2632" s="6" t="str">
        <x:v>21037</x:v>
      </x:c>
      <x:c r="C2632" s="6" t="n">
        <x:v>2</x:v>
      </x:c>
      <x:c r="D2632" s="6" t="n">
        <x:v>3</x:v>
      </x:c>
      <x:c r="E2632" s="7" t="str">
        <x:v>2</x:v>
      </x:c>
      <x:c r="F2632" s="7" t="str">
        <x:v>信用点</x:v>
      </x:c>
      <x:c r="G2632" s="6" t="n">
        <x:v>16000</x:v>
      </x:c>
      <x:c r="H2632" s="6" t="str">
        <x:v>https://raw.githubusercontent.com/Mar-7th/StarRailRes/dbe8cdfcfb0bf657b9fe1cf92d5537f118ccb487/index_new/cn/light_cone_promotions.json</x:v>
      </x:c>
    </x:row>
    <x:row r="2633" ht="20" customHeight="1">
      <x:c r="A2633" s="6" t="str">
        <x:v>光锥突破</x:v>
      </x:c>
      <x:c r="B2633" s="6" t="str">
        <x:v>21037</x:v>
      </x:c>
      <x:c r="C2633" s="6" t="n">
        <x:v>2</x:v>
      </x:c>
      <x:c r="D2633" s="6" t="n">
        <x:v>3</x:v>
      </x:c>
      <x:c r="E2633" s="7" t="str">
        <x:v>110122</x:v>
      </x:c>
      <x:c r="F2633" s="7" t="str">
        <x:v>屠魔之矢</x:v>
      </x:c>
      <x:c r="G2633" s="6" t="n">
        <x:v>3</x:v>
      </x:c>
      <x:c r="H2633" s="6" t="str">
        <x:v>https://raw.githubusercontent.com/Mar-7th/StarRailRes/dbe8cdfcfb0bf657b9fe1cf92d5537f118ccb487/index_new/cn/light_cone_promotions.json</x:v>
      </x:c>
    </x:row>
    <x:row r="2634" ht="20" customHeight="1">
      <x:c r="A2634" s="6" t="str">
        <x:v>光锥突破</x:v>
      </x:c>
      <x:c r="B2634" s="6" t="str">
        <x:v>21037</x:v>
      </x:c>
      <x:c r="C2634" s="6" t="n">
        <x:v>2</x:v>
      </x:c>
      <x:c r="D2634" s="6" t="n">
        <x:v>3</x:v>
      </x:c>
      <x:c r="E2634" s="7" t="str">
        <x:v>114012</x:v>
      </x:c>
      <x:c r="F2634" s="7" t="str">
        <x:v>印象残晶</x:v>
      </x:c>
      <x:c r="G2634" s="6" t="n">
        <x:v>6</x:v>
      </x:c>
      <x:c r="H2634" s="6" t="str">
        <x:v>https://raw.githubusercontent.com/Mar-7th/StarRailRes/dbe8cdfcfb0bf657b9fe1cf92d5537f118ccb487/index_new/cn/light_cone_promotions.json</x:v>
      </x:c>
    </x:row>
    <x:row r="2635" ht="20" customHeight="1">
      <x:c r="A2635" s="6" t="str">
        <x:v>光锥突破</x:v>
      </x:c>
      <x:c r="B2635" s="6" t="str">
        <x:v>21037</x:v>
      </x:c>
      <x:c r="C2635" s="6" t="n">
        <x:v>3</x:v>
      </x:c>
      <x:c r="D2635" s="6" t="n">
        <x:v>4</x:v>
      </x:c>
      <x:c r="E2635" s="7" t="str">
        <x:v>2</x:v>
      </x:c>
      <x:c r="F2635" s="7" t="str">
        <x:v>信用点</x:v>
      </x:c>
      <x:c r="G2635" s="6" t="n">
        <x:v>40000</x:v>
      </x:c>
      <x:c r="H2635" s="6" t="str">
        <x:v>https://raw.githubusercontent.com/Mar-7th/StarRailRes/dbe8cdfcfb0bf657b9fe1cf92d5537f118ccb487/index_new/cn/light_cone_promotions.json</x:v>
      </x:c>
    </x:row>
    <x:row r="2636" ht="20" customHeight="1">
      <x:c r="A2636" s="6" t="str">
        <x:v>光锥突破</x:v>
      </x:c>
      <x:c r="B2636" s="6" t="str">
        <x:v>21037</x:v>
      </x:c>
      <x:c r="C2636" s="6" t="n">
        <x:v>3</x:v>
      </x:c>
      <x:c r="D2636" s="6" t="n">
        <x:v>4</x:v>
      </x:c>
      <x:c r="E2636" s="7" t="str">
        <x:v>110122</x:v>
      </x:c>
      <x:c r="F2636" s="7" t="str">
        <x:v>屠魔之矢</x:v>
      </x:c>
      <x:c r="G2636" s="6" t="n">
        <x:v>6</x:v>
      </x:c>
      <x:c r="H2636" s="6" t="str">
        <x:v>https://raw.githubusercontent.com/Mar-7th/StarRailRes/dbe8cdfcfb0bf657b9fe1cf92d5537f118ccb487/index_new/cn/light_cone_promotions.json</x:v>
      </x:c>
    </x:row>
    <x:row r="2637" ht="20" customHeight="1">
      <x:c r="A2637" s="6" t="str">
        <x:v>光锥突破</x:v>
      </x:c>
      <x:c r="B2637" s="6" t="str">
        <x:v>21037</x:v>
      </x:c>
      <x:c r="C2637" s="6" t="n">
        <x:v>3</x:v>
      </x:c>
      <x:c r="D2637" s="6" t="n">
        <x:v>4</x:v>
      </x:c>
      <x:c r="E2637" s="7" t="str">
        <x:v>114012</x:v>
      </x:c>
      <x:c r="F2637" s="7" t="str">
        <x:v>印象残晶</x:v>
      </x:c>
      <x:c r="G2637" s="6" t="n">
        <x:v>9</x:v>
      </x:c>
      <x:c r="H2637" s="6" t="str">
        <x:v>https://raw.githubusercontent.com/Mar-7th/StarRailRes/dbe8cdfcfb0bf657b9fe1cf92d5537f118ccb487/index_new/cn/light_cone_promotions.json</x:v>
      </x:c>
    </x:row>
    <x:row r="2638" ht="20" customHeight="1">
      <x:c r="A2638" s="6" t="str">
        <x:v>光锥突破</x:v>
      </x:c>
      <x:c r="B2638" s="6" t="str">
        <x:v>21037</x:v>
      </x:c>
      <x:c r="C2638" s="6" t="n">
        <x:v>4</x:v>
      </x:c>
      <x:c r="D2638" s="6" t="n">
        <x:v>5</x:v>
      </x:c>
      <x:c r="E2638" s="7" t="str">
        <x:v>2</x:v>
      </x:c>
      <x:c r="F2638" s="7" t="str">
        <x:v>信用点</x:v>
      </x:c>
      <x:c r="G2638" s="6" t="n">
        <x:v>80000</x:v>
      </x:c>
      <x:c r="H2638" s="6" t="str">
        <x:v>https://raw.githubusercontent.com/Mar-7th/StarRailRes/dbe8cdfcfb0bf657b9fe1cf92d5537f118ccb487/index_new/cn/light_cone_promotions.json</x:v>
      </x:c>
    </x:row>
    <x:row r="2639" ht="20" customHeight="1">
      <x:c r="A2639" s="6" t="str">
        <x:v>光锥突破</x:v>
      </x:c>
      <x:c r="B2639" s="6" t="str">
        <x:v>21037</x:v>
      </x:c>
      <x:c r="C2639" s="6" t="n">
        <x:v>4</x:v>
      </x:c>
      <x:c r="D2639" s="6" t="n">
        <x:v>5</x:v>
      </x:c>
      <x:c r="E2639" s="7" t="str">
        <x:v>110123</x:v>
      </x:c>
      <x:c r="F2639" s="7" t="str">
        <x:v>逐星之矢</x:v>
      </x:c>
      <x:c r="G2639" s="6" t="n">
        <x:v>4</x:v>
      </x:c>
      <x:c r="H2639" s="6" t="str">
        <x:v>https://raw.githubusercontent.com/Mar-7th/StarRailRes/dbe8cdfcfb0bf657b9fe1cf92d5537f118ccb487/index_new/cn/light_cone_promotions.json</x:v>
      </x:c>
    </x:row>
    <x:row r="2640" ht="20" customHeight="1">
      <x:c r="A2640" s="6" t="str">
        <x:v>光锥突破</x:v>
      </x:c>
      <x:c r="B2640" s="6" t="str">
        <x:v>21037</x:v>
      </x:c>
      <x:c r="C2640" s="6" t="n">
        <x:v>4</x:v>
      </x:c>
      <x:c r="D2640" s="6" t="n">
        <x:v>5</x:v>
      </x:c>
      <x:c r="E2640" s="7" t="str">
        <x:v>114013</x:v>
      </x:c>
      <x:c r="F2640" s="7" t="str">
        <x:v>欲念碎镜</x:v>
      </x:c>
      <x:c r="G2640" s="6" t="n">
        <x:v>5</x:v>
      </x:c>
      <x:c r="H2640" s="6" t="str">
        <x:v>https://raw.githubusercontent.com/Mar-7th/StarRailRes/dbe8cdfcfb0bf657b9fe1cf92d5537f118ccb487/index_new/cn/light_cone_promotions.json</x:v>
      </x:c>
    </x:row>
    <x:row r="2641" ht="20" customHeight="1">
      <x:c r="A2641" s="6" t="str">
        <x:v>光锥突破</x:v>
      </x:c>
      <x:c r="B2641" s="6" t="str">
        <x:v>21037</x:v>
      </x:c>
      <x:c r="C2641" s="6" t="n">
        <x:v>5</x:v>
      </x:c>
      <x:c r="D2641" s="6" t="n">
        <x:v>6</x:v>
      </x:c>
      <x:c r="E2641" s="7" t="str">
        <x:v>2</x:v>
      </x:c>
      <x:c r="F2641" s="7" t="str">
        <x:v>信用点</x:v>
      </x:c>
      <x:c r="G2641" s="6" t="n">
        <x:v>160000</x:v>
      </x:c>
      <x:c r="H2641" s="6" t="str">
        <x:v>https://raw.githubusercontent.com/Mar-7th/StarRailRes/dbe8cdfcfb0bf657b9fe1cf92d5537f118ccb487/index_new/cn/light_cone_promotions.json</x:v>
      </x:c>
    </x:row>
    <x:row r="2642" ht="20" customHeight="1">
      <x:c r="A2642" s="6" t="str">
        <x:v>光锥突破</x:v>
      </x:c>
      <x:c r="B2642" s="6" t="str">
        <x:v>21037</x:v>
      </x:c>
      <x:c r="C2642" s="6" t="n">
        <x:v>5</x:v>
      </x:c>
      <x:c r="D2642" s="6" t="n">
        <x:v>6</x:v>
      </x:c>
      <x:c r="E2642" s="7" t="str">
        <x:v>110123</x:v>
      </x:c>
      <x:c r="F2642" s="7" t="str">
        <x:v>逐星之矢</x:v>
      </x:c>
      <x:c r="G2642" s="6" t="n">
        <x:v>8</x:v>
      </x:c>
      <x:c r="H2642" s="6" t="str">
        <x:v>https://raw.githubusercontent.com/Mar-7th/StarRailRes/dbe8cdfcfb0bf657b9fe1cf92d5537f118ccb487/index_new/cn/light_cone_promotions.json</x:v>
      </x:c>
    </x:row>
    <x:row r="2643" ht="20" customHeight="1">
      <x:c r="A2643" s="6" t="str">
        <x:v>光锥突破</x:v>
      </x:c>
      <x:c r="B2643" s="6" t="str">
        <x:v>21037</x:v>
      </x:c>
      <x:c r="C2643" s="6" t="n">
        <x:v>5</x:v>
      </x:c>
      <x:c r="D2643" s="6" t="n">
        <x:v>6</x:v>
      </x:c>
      <x:c r="E2643" s="7" t="str">
        <x:v>114013</x:v>
      </x:c>
      <x:c r="F2643" s="7" t="str">
        <x:v>欲念碎镜</x:v>
      </x:c>
      <x:c r="G2643" s="6" t="n">
        <x:v>7</x:v>
      </x:c>
      <x:c r="H2643" s="6" t="str">
        <x:v>https://raw.githubusercontent.com/Mar-7th/StarRailRes/dbe8cdfcfb0bf657b9fe1cf92d5537f118ccb487/index_new/cn/light_cone_promotions.json</x:v>
      </x:c>
    </x:row>
    <x:row r="2644" ht="20" customHeight="1">
      <x:c r="A2644" s="6" t="str">
        <x:v>光锥突破</x:v>
      </x:c>
      <x:c r="B2644" s="6" t="str">
        <x:v>21038</x:v>
      </x:c>
      <x:c r="C2644" s="6" t="n">
        <x:v>0</x:v>
      </x:c>
      <x:c r="D2644" s="6" t="n">
        <x:v>1</x:v>
      </x:c>
      <x:c r="E2644" s="7" t="str">
        <x:v>2</x:v>
      </x:c>
      <x:c r="F2644" s="7" t="str">
        <x:v>信用点</x:v>
      </x:c>
      <x:c r="G2644" s="6" t="n">
        <x:v>4000</x:v>
      </x:c>
      <x:c r="H2644" s="6" t="str">
        <x:v>https://raw.githubusercontent.com/Mar-7th/StarRailRes/dbe8cdfcfb0bf657b9fe1cf92d5537f118ccb487/index_new/cn/light_cone_promotions.json</x:v>
      </x:c>
    </x:row>
    <x:row r="2645" ht="20" customHeight="1">
      <x:c r="A2645" s="6" t="str">
        <x:v>光锥突破</x:v>
      </x:c>
      <x:c r="B2645" s="6" t="str">
        <x:v>21038</x:v>
      </x:c>
      <x:c r="C2645" s="6" t="n">
        <x:v>0</x:v>
      </x:c>
      <x:c r="D2645" s="6" t="n">
        <x:v>1</x:v>
      </x:c>
      <x:c r="E2645" s="7" t="str">
        <x:v>114001</x:v>
      </x:c>
      <x:c r="F2645" s="7" t="str">
        <x:v>蓄梦元件</x:v>
      </x:c>
      <x:c r="G2645" s="6" t="n">
        <x:v>5</x:v>
      </x:c>
      <x:c r="H2645" s="6" t="str">
        <x:v>https://raw.githubusercontent.com/Mar-7th/StarRailRes/dbe8cdfcfb0bf657b9fe1cf92d5537f118ccb487/index_new/cn/light_cone_promotions.json</x:v>
      </x:c>
    </x:row>
    <x:row r="2646" ht="20" customHeight="1">
      <x:c r="A2646" s="6" t="str">
        <x:v>光锥突破</x:v>
      </x:c>
      <x:c r="B2646" s="6" t="str">
        <x:v>21038</x:v>
      </x:c>
      <x:c r="C2646" s="6" t="n">
        <x:v>1</x:v>
      </x:c>
      <x:c r="D2646" s="6" t="n">
        <x:v>2</x:v>
      </x:c>
      <x:c r="E2646" s="7" t="str">
        <x:v>2</x:v>
      </x:c>
      <x:c r="F2646" s="7" t="str">
        <x:v>信用点</x:v>
      </x:c>
      <x:c r="G2646" s="6" t="n">
        <x:v>8000</x:v>
      </x:c>
      <x:c r="H2646" s="6" t="str">
        <x:v>https://raw.githubusercontent.com/Mar-7th/StarRailRes/dbe8cdfcfb0bf657b9fe1cf92d5537f118ccb487/index_new/cn/light_cone_promotions.json</x:v>
      </x:c>
    </x:row>
    <x:row r="2647" ht="20" customHeight="1">
      <x:c r="A2647" s="6" t="str">
        <x:v>光锥突破</x:v>
      </x:c>
      <x:c r="B2647" s="6" t="str">
        <x:v>21038</x:v>
      </x:c>
      <x:c r="C2647" s="6" t="n">
        <x:v>1</x:v>
      </x:c>
      <x:c r="D2647" s="6" t="n">
        <x:v>2</x:v>
      </x:c>
      <x:c r="E2647" s="7" t="str">
        <x:v>110181</x:v>
      </x:c>
      <x:c r="F2647" s="7" t="str">
        <x:v>步离犬牙</x:v>
      </x:c>
      <x:c r="G2647" s="6" t="n">
        <x:v>3</x:v>
      </x:c>
      <x:c r="H2647" s="6" t="str">
        <x:v>https://raw.githubusercontent.com/Mar-7th/StarRailRes/dbe8cdfcfb0bf657b9fe1cf92d5537f118ccb487/index_new/cn/light_cone_promotions.json</x:v>
      </x:c>
    </x:row>
    <x:row r="2648" ht="20" customHeight="1">
      <x:c r="A2648" s="6" t="str">
        <x:v>光锥突破</x:v>
      </x:c>
      <x:c r="B2648" s="6" t="str">
        <x:v>21038</x:v>
      </x:c>
      <x:c r="C2648" s="6" t="n">
        <x:v>1</x:v>
      </x:c>
      <x:c r="D2648" s="6" t="n">
        <x:v>2</x:v>
      </x:c>
      <x:c r="E2648" s="7" t="str">
        <x:v>114001</x:v>
      </x:c>
      <x:c r="F2648" s="7" t="str">
        <x:v>蓄梦元件</x:v>
      </x:c>
      <x:c r="G2648" s="6" t="n">
        <x:v>10</x:v>
      </x:c>
      <x:c r="H2648" s="6" t="str">
        <x:v>https://raw.githubusercontent.com/Mar-7th/StarRailRes/dbe8cdfcfb0bf657b9fe1cf92d5537f118ccb487/index_new/cn/light_cone_promotions.json</x:v>
      </x:c>
    </x:row>
    <x:row r="2649" ht="20" customHeight="1">
      <x:c r="A2649" s="6" t="str">
        <x:v>光锥突破</x:v>
      </x:c>
      <x:c r="B2649" s="6" t="str">
        <x:v>21038</x:v>
      </x:c>
      <x:c r="C2649" s="6" t="n">
        <x:v>2</x:v>
      </x:c>
      <x:c r="D2649" s="6" t="n">
        <x:v>3</x:v>
      </x:c>
      <x:c r="E2649" s="7" t="str">
        <x:v>2</x:v>
      </x:c>
      <x:c r="F2649" s="7" t="str">
        <x:v>信用点</x:v>
      </x:c>
      <x:c r="G2649" s="6" t="n">
        <x:v>16000</x:v>
      </x:c>
      <x:c r="H2649" s="6" t="str">
        <x:v>https://raw.githubusercontent.com/Mar-7th/StarRailRes/dbe8cdfcfb0bf657b9fe1cf92d5537f118ccb487/index_new/cn/light_cone_promotions.json</x:v>
      </x:c>
    </x:row>
    <x:row r="2650" ht="20" customHeight="1">
      <x:c r="A2650" s="6" t="str">
        <x:v>光锥突破</x:v>
      </x:c>
      <x:c r="B2650" s="6" t="str">
        <x:v>21038</x:v>
      </x:c>
      <x:c r="C2650" s="6" t="n">
        <x:v>2</x:v>
      </x:c>
      <x:c r="D2650" s="6" t="n">
        <x:v>3</x:v>
      </x:c>
      <x:c r="E2650" s="7" t="str">
        <x:v>110182</x:v>
      </x:c>
      <x:c r="F2650" s="7" t="str">
        <x:v>狼毒锯牙</x:v>
      </x:c>
      <x:c r="G2650" s="6" t="n">
        <x:v>3</x:v>
      </x:c>
      <x:c r="H2650" s="6" t="str">
        <x:v>https://raw.githubusercontent.com/Mar-7th/StarRailRes/dbe8cdfcfb0bf657b9fe1cf92d5537f118ccb487/index_new/cn/light_cone_promotions.json</x:v>
      </x:c>
    </x:row>
    <x:row r="2651" ht="20" customHeight="1">
      <x:c r="A2651" s="6" t="str">
        <x:v>光锥突破</x:v>
      </x:c>
      <x:c r="B2651" s="6" t="str">
        <x:v>21038</x:v>
      </x:c>
      <x:c r="C2651" s="6" t="n">
        <x:v>2</x:v>
      </x:c>
      <x:c r="D2651" s="6" t="n">
        <x:v>3</x:v>
      </x:c>
      <x:c r="E2651" s="7" t="str">
        <x:v>114002</x:v>
      </x:c>
      <x:c r="F2651" s="7" t="str">
        <x:v>流梦阀门</x:v>
      </x:c>
      <x:c r="G2651" s="6" t="n">
        <x:v>6</x:v>
      </x:c>
      <x:c r="H2651" s="6" t="str">
        <x:v>https://raw.githubusercontent.com/Mar-7th/StarRailRes/dbe8cdfcfb0bf657b9fe1cf92d5537f118ccb487/index_new/cn/light_cone_promotions.json</x:v>
      </x:c>
    </x:row>
    <x:row r="2652" ht="20" customHeight="1">
      <x:c r="A2652" s="6" t="str">
        <x:v>光锥突破</x:v>
      </x:c>
      <x:c r="B2652" s="6" t="str">
        <x:v>21038</x:v>
      </x:c>
      <x:c r="C2652" s="6" t="n">
        <x:v>3</x:v>
      </x:c>
      <x:c r="D2652" s="6" t="n">
        <x:v>4</x:v>
      </x:c>
      <x:c r="E2652" s="7" t="str">
        <x:v>2</x:v>
      </x:c>
      <x:c r="F2652" s="7" t="str">
        <x:v>信用点</x:v>
      </x:c>
      <x:c r="G2652" s="6" t="n">
        <x:v>40000</x:v>
      </x:c>
      <x:c r="H2652" s="6" t="str">
        <x:v>https://raw.githubusercontent.com/Mar-7th/StarRailRes/dbe8cdfcfb0bf657b9fe1cf92d5537f118ccb487/index_new/cn/light_cone_promotions.json</x:v>
      </x:c>
    </x:row>
    <x:row r="2653" ht="20" customHeight="1">
      <x:c r="A2653" s="6" t="str">
        <x:v>光锥突破</x:v>
      </x:c>
      <x:c r="B2653" s="6" t="str">
        <x:v>21038</x:v>
      </x:c>
      <x:c r="C2653" s="6" t="n">
        <x:v>3</x:v>
      </x:c>
      <x:c r="D2653" s="6" t="n">
        <x:v>4</x:v>
      </x:c>
      <x:c r="E2653" s="7" t="str">
        <x:v>110182</x:v>
      </x:c>
      <x:c r="F2653" s="7" t="str">
        <x:v>狼毒锯牙</x:v>
      </x:c>
      <x:c r="G2653" s="6" t="n">
        <x:v>6</x:v>
      </x:c>
      <x:c r="H2653" s="6" t="str">
        <x:v>https://raw.githubusercontent.com/Mar-7th/StarRailRes/dbe8cdfcfb0bf657b9fe1cf92d5537f118ccb487/index_new/cn/light_cone_promotions.json</x:v>
      </x:c>
    </x:row>
    <x:row r="2654" ht="20" customHeight="1">
      <x:c r="A2654" s="6" t="str">
        <x:v>光锥突破</x:v>
      </x:c>
      <x:c r="B2654" s="6" t="str">
        <x:v>21038</x:v>
      </x:c>
      <x:c r="C2654" s="6" t="n">
        <x:v>3</x:v>
      </x:c>
      <x:c r="D2654" s="6" t="n">
        <x:v>4</x:v>
      </x:c>
      <x:c r="E2654" s="7" t="str">
        <x:v>114002</x:v>
      </x:c>
      <x:c r="F2654" s="7" t="str">
        <x:v>流梦阀门</x:v>
      </x:c>
      <x:c r="G2654" s="6" t="n">
        <x:v>9</x:v>
      </x:c>
      <x:c r="H2654" s="6" t="str">
        <x:v>https://raw.githubusercontent.com/Mar-7th/StarRailRes/dbe8cdfcfb0bf657b9fe1cf92d5537f118ccb487/index_new/cn/light_cone_promotions.json</x:v>
      </x:c>
    </x:row>
    <x:row r="2655" ht="20" customHeight="1">
      <x:c r="A2655" s="6" t="str">
        <x:v>光锥突破</x:v>
      </x:c>
      <x:c r="B2655" s="6" t="str">
        <x:v>21038</x:v>
      </x:c>
      <x:c r="C2655" s="6" t="n">
        <x:v>4</x:v>
      </x:c>
      <x:c r="D2655" s="6" t="n">
        <x:v>5</x:v>
      </x:c>
      <x:c r="E2655" s="7" t="str">
        <x:v>2</x:v>
      </x:c>
      <x:c r="F2655" s="7" t="str">
        <x:v>信用点</x:v>
      </x:c>
      <x:c r="G2655" s="6" t="n">
        <x:v>80000</x:v>
      </x:c>
      <x:c r="H2655" s="6" t="str">
        <x:v>https://raw.githubusercontent.com/Mar-7th/StarRailRes/dbe8cdfcfb0bf657b9fe1cf92d5537f118ccb487/index_new/cn/light_cone_promotions.json</x:v>
      </x:c>
    </x:row>
    <x:row r="2656" ht="20" customHeight="1">
      <x:c r="A2656" s="6" t="str">
        <x:v>光锥突破</x:v>
      </x:c>
      <x:c r="B2656" s="6" t="str">
        <x:v>21038</x:v>
      </x:c>
      <x:c r="C2656" s="6" t="n">
        <x:v>4</x:v>
      </x:c>
      <x:c r="D2656" s="6" t="n">
        <x:v>5</x:v>
      </x:c>
      <x:c r="E2656" s="7" t="str">
        <x:v>110183</x:v>
      </x:c>
      <x:c r="F2656" s="7" t="str">
        <x:v>月狂獠牙</x:v>
      </x:c>
      <x:c r="G2656" s="6" t="n">
        <x:v>4</x:v>
      </x:c>
      <x:c r="H2656" s="6" t="str">
        <x:v>https://raw.githubusercontent.com/Mar-7th/StarRailRes/dbe8cdfcfb0bf657b9fe1cf92d5537f118ccb487/index_new/cn/light_cone_promotions.json</x:v>
      </x:c>
    </x:row>
    <x:row r="2657" ht="20" customHeight="1">
      <x:c r="A2657" s="6" t="str">
        <x:v>光锥突破</x:v>
      </x:c>
      <x:c r="B2657" s="6" t="str">
        <x:v>21038</x:v>
      </x:c>
      <x:c r="C2657" s="6" t="n">
        <x:v>4</x:v>
      </x:c>
      <x:c r="D2657" s="6" t="n">
        <x:v>5</x:v>
      </x:c>
      <x:c r="E2657" s="7" t="str">
        <x:v>114003</x:v>
      </x:c>
      <x:c r="F2657" s="7" t="str">
        <x:v>造梦马达</x:v>
      </x:c>
      <x:c r="G2657" s="6" t="n">
        <x:v>5</x:v>
      </x:c>
      <x:c r="H2657" s="6" t="str">
        <x:v>https://raw.githubusercontent.com/Mar-7th/StarRailRes/dbe8cdfcfb0bf657b9fe1cf92d5537f118ccb487/index_new/cn/light_cone_promotions.json</x:v>
      </x:c>
    </x:row>
    <x:row r="2658" ht="20" customHeight="1">
      <x:c r="A2658" s="6" t="str">
        <x:v>光锥突破</x:v>
      </x:c>
      <x:c r="B2658" s="6" t="str">
        <x:v>21038</x:v>
      </x:c>
      <x:c r="C2658" s="6" t="n">
        <x:v>5</x:v>
      </x:c>
      <x:c r="D2658" s="6" t="n">
        <x:v>6</x:v>
      </x:c>
      <x:c r="E2658" s="7" t="str">
        <x:v>2</x:v>
      </x:c>
      <x:c r="F2658" s="7" t="str">
        <x:v>信用点</x:v>
      </x:c>
      <x:c r="G2658" s="6" t="n">
        <x:v>160000</x:v>
      </x:c>
      <x:c r="H2658" s="6" t="str">
        <x:v>https://raw.githubusercontent.com/Mar-7th/StarRailRes/dbe8cdfcfb0bf657b9fe1cf92d5537f118ccb487/index_new/cn/light_cone_promotions.json</x:v>
      </x:c>
    </x:row>
    <x:row r="2659" ht="20" customHeight="1">
      <x:c r="A2659" s="6" t="str">
        <x:v>光锥突破</x:v>
      </x:c>
      <x:c r="B2659" s="6" t="str">
        <x:v>21038</x:v>
      </x:c>
      <x:c r="C2659" s="6" t="n">
        <x:v>5</x:v>
      </x:c>
      <x:c r="D2659" s="6" t="n">
        <x:v>6</x:v>
      </x:c>
      <x:c r="E2659" s="7" t="str">
        <x:v>110183</x:v>
      </x:c>
      <x:c r="F2659" s="7" t="str">
        <x:v>月狂獠牙</x:v>
      </x:c>
      <x:c r="G2659" s="6" t="n">
        <x:v>8</x:v>
      </x:c>
      <x:c r="H2659" s="6" t="str">
        <x:v>https://raw.githubusercontent.com/Mar-7th/StarRailRes/dbe8cdfcfb0bf657b9fe1cf92d5537f118ccb487/index_new/cn/light_cone_promotions.json</x:v>
      </x:c>
    </x:row>
    <x:row r="2660" ht="20" customHeight="1">
      <x:c r="A2660" s="6" t="str">
        <x:v>光锥突破</x:v>
      </x:c>
      <x:c r="B2660" s="6" t="str">
        <x:v>21038</x:v>
      </x:c>
      <x:c r="C2660" s="6" t="n">
        <x:v>5</x:v>
      </x:c>
      <x:c r="D2660" s="6" t="n">
        <x:v>6</x:v>
      </x:c>
      <x:c r="E2660" s="7" t="str">
        <x:v>114003</x:v>
      </x:c>
      <x:c r="F2660" s="7" t="str">
        <x:v>造梦马达</x:v>
      </x:c>
      <x:c r="G2660" s="6" t="n">
        <x:v>7</x:v>
      </x:c>
      <x:c r="H2660" s="6" t="str">
        <x:v>https://raw.githubusercontent.com/Mar-7th/StarRailRes/dbe8cdfcfb0bf657b9fe1cf92d5537f118ccb487/index_new/cn/light_cone_promotions.json</x:v>
      </x:c>
    </x:row>
    <x:row r="2661" ht="20" customHeight="1">
      <x:c r="A2661" s="6" t="str">
        <x:v>光锥突破</x:v>
      </x:c>
      <x:c r="B2661" s="6" t="str">
        <x:v>21039</x:v>
      </x:c>
      <x:c r="C2661" s="6" t="n">
        <x:v>0</x:v>
      </x:c>
      <x:c r="D2661" s="6" t="n">
        <x:v>1</x:v>
      </x:c>
      <x:c r="E2661" s="7" t="str">
        <x:v>2</x:v>
      </x:c>
      <x:c r="F2661" s="7" t="str">
        <x:v>信用点</x:v>
      </x:c>
      <x:c r="G2661" s="6" t="n">
        <x:v>4000</x:v>
      </x:c>
      <x:c r="H2661" s="6" t="str">
        <x:v>https://raw.githubusercontent.com/Mar-7th/StarRailRes/dbe8cdfcfb0bf657b9fe1cf92d5537f118ccb487/index_new/cn/light_cone_promotions.json</x:v>
      </x:c>
    </x:row>
    <x:row r="2662" ht="20" customHeight="1">
      <x:c r="A2662" s="6" t="str">
        <x:v>光锥突破</x:v>
      </x:c>
      <x:c r="B2662" s="6" t="str">
        <x:v>21039</x:v>
      </x:c>
      <x:c r="C2662" s="6" t="n">
        <x:v>0</x:v>
      </x:c>
      <x:c r="D2662" s="6" t="n">
        <x:v>1</x:v>
      </x:c>
      <x:c r="E2662" s="7" t="str">
        <x:v>114011</x:v>
      </x:c>
      <x:c r="F2662" s="7" t="str">
        <x:v>思绪末屑</x:v>
      </x:c>
      <x:c r="G2662" s="6" t="n">
        <x:v>5</x:v>
      </x:c>
      <x:c r="H2662" s="6" t="str">
        <x:v>https://raw.githubusercontent.com/Mar-7th/StarRailRes/dbe8cdfcfb0bf657b9fe1cf92d5537f118ccb487/index_new/cn/light_cone_promotions.json</x:v>
      </x:c>
    </x:row>
    <x:row r="2663" ht="20" customHeight="1">
      <x:c r="A2663" s="6" t="str">
        <x:v>光锥突破</x:v>
      </x:c>
      <x:c r="B2663" s="6" t="str">
        <x:v>21039</x:v>
      </x:c>
      <x:c r="C2663" s="6" t="n">
        <x:v>1</x:v>
      </x:c>
      <x:c r="D2663" s="6" t="n">
        <x:v>2</x:v>
      </x:c>
      <x:c r="E2663" s="7" t="str">
        <x:v>2</x:v>
      </x:c>
      <x:c r="F2663" s="7" t="str">
        <x:v>信用点</x:v>
      </x:c>
      <x:c r="G2663" s="6" t="n">
        <x:v>8000</x:v>
      </x:c>
      <x:c r="H2663" s="6" t="str">
        <x:v>https://raw.githubusercontent.com/Mar-7th/StarRailRes/dbe8cdfcfb0bf657b9fe1cf92d5537f118ccb487/index_new/cn/light_cone_promotions.json</x:v>
      </x:c>
    </x:row>
    <x:row r="2664" ht="20" customHeight="1">
      <x:c r="A2664" s="6" t="str">
        <x:v>光锥突破</x:v>
      </x:c>
      <x:c r="B2664" s="6" t="str">
        <x:v>21039</x:v>
      </x:c>
      <x:c r="C2664" s="6" t="n">
        <x:v>1</x:v>
      </x:c>
      <x:c r="D2664" s="6" t="n">
        <x:v>2</x:v>
      </x:c>
      <x:c r="E2664" s="7" t="str">
        <x:v>110141</x:v>
      </x:c>
      <x:c r="F2664" s="7" t="str">
        <x:v>青铜的执着</x:v>
      </x:c>
      <x:c r="G2664" s="6" t="n">
        <x:v>3</x:v>
      </x:c>
      <x:c r="H2664" s="6" t="str">
        <x:v>https://raw.githubusercontent.com/Mar-7th/StarRailRes/dbe8cdfcfb0bf657b9fe1cf92d5537f118ccb487/index_new/cn/light_cone_promotions.json</x:v>
      </x:c>
    </x:row>
    <x:row r="2665" ht="20" customHeight="1">
      <x:c r="A2665" s="6" t="str">
        <x:v>光锥突破</x:v>
      </x:c>
      <x:c r="B2665" s="6" t="str">
        <x:v>21039</x:v>
      </x:c>
      <x:c r="C2665" s="6" t="n">
        <x:v>1</x:v>
      </x:c>
      <x:c r="D2665" s="6" t="n">
        <x:v>2</x:v>
      </x:c>
      <x:c r="E2665" s="7" t="str">
        <x:v>114011</x:v>
      </x:c>
      <x:c r="F2665" s="7" t="str">
        <x:v>思绪末屑</x:v>
      </x:c>
      <x:c r="G2665" s="6" t="n">
        <x:v>10</x:v>
      </x:c>
      <x:c r="H2665" s="6" t="str">
        <x:v>https://raw.githubusercontent.com/Mar-7th/StarRailRes/dbe8cdfcfb0bf657b9fe1cf92d5537f118ccb487/index_new/cn/light_cone_promotions.json</x:v>
      </x:c>
    </x:row>
    <x:row r="2666" ht="20" customHeight="1">
      <x:c r="A2666" s="6" t="str">
        <x:v>光锥突破</x:v>
      </x:c>
      <x:c r="B2666" s="6" t="str">
        <x:v>21039</x:v>
      </x:c>
      <x:c r="C2666" s="6" t="n">
        <x:v>2</x:v>
      </x:c>
      <x:c r="D2666" s="6" t="n">
        <x:v>3</x:v>
      </x:c>
      <x:c r="E2666" s="7" t="str">
        <x:v>2</x:v>
      </x:c>
      <x:c r="F2666" s="7" t="str">
        <x:v>信用点</x:v>
      </x:c>
      <x:c r="G2666" s="6" t="n">
        <x:v>16000</x:v>
      </x:c>
      <x:c r="H2666" s="6" t="str">
        <x:v>https://raw.githubusercontent.com/Mar-7th/StarRailRes/dbe8cdfcfb0bf657b9fe1cf92d5537f118ccb487/index_new/cn/light_cone_promotions.json</x:v>
      </x:c>
    </x:row>
    <x:row r="2667" ht="20" customHeight="1">
      <x:c r="A2667" s="6" t="str">
        <x:v>光锥突破</x:v>
      </x:c>
      <x:c r="B2667" s="6" t="str">
        <x:v>21039</x:v>
      </x:c>
      <x:c r="C2667" s="6" t="n">
        <x:v>2</x:v>
      </x:c>
      <x:c r="D2667" s="6" t="n">
        <x:v>3</x:v>
      </x:c>
      <x:c r="E2667" s="7" t="str">
        <x:v>110142</x:v>
      </x:c>
      <x:c r="F2667" s="7" t="str">
        <x:v>寒铁的誓言</x:v>
      </x:c>
      <x:c r="G2667" s="6" t="n">
        <x:v>3</x:v>
      </x:c>
      <x:c r="H2667" s="6" t="str">
        <x:v>https://raw.githubusercontent.com/Mar-7th/StarRailRes/dbe8cdfcfb0bf657b9fe1cf92d5537f118ccb487/index_new/cn/light_cone_promotions.json</x:v>
      </x:c>
    </x:row>
    <x:row r="2668" ht="20" customHeight="1">
      <x:c r="A2668" s="6" t="str">
        <x:v>光锥突破</x:v>
      </x:c>
      <x:c r="B2668" s="6" t="str">
        <x:v>21039</x:v>
      </x:c>
      <x:c r="C2668" s="6" t="n">
        <x:v>2</x:v>
      </x:c>
      <x:c r="D2668" s="6" t="n">
        <x:v>3</x:v>
      </x:c>
      <x:c r="E2668" s="7" t="str">
        <x:v>114012</x:v>
      </x:c>
      <x:c r="F2668" s="7" t="str">
        <x:v>印象残晶</x:v>
      </x:c>
      <x:c r="G2668" s="6" t="n">
        <x:v>6</x:v>
      </x:c>
      <x:c r="H2668" s="6" t="str">
        <x:v>https://raw.githubusercontent.com/Mar-7th/StarRailRes/dbe8cdfcfb0bf657b9fe1cf92d5537f118ccb487/index_new/cn/light_cone_promotions.json</x:v>
      </x:c>
    </x:row>
    <x:row r="2669" ht="20" customHeight="1">
      <x:c r="A2669" s="6" t="str">
        <x:v>光锥突破</x:v>
      </x:c>
      <x:c r="B2669" s="6" t="str">
        <x:v>21039</x:v>
      </x:c>
      <x:c r="C2669" s="6" t="n">
        <x:v>3</x:v>
      </x:c>
      <x:c r="D2669" s="6" t="n">
        <x:v>4</x:v>
      </x:c>
      <x:c r="E2669" s="7" t="str">
        <x:v>2</x:v>
      </x:c>
      <x:c r="F2669" s="7" t="str">
        <x:v>信用点</x:v>
      </x:c>
      <x:c r="G2669" s="6" t="n">
        <x:v>40000</x:v>
      </x:c>
      <x:c r="H2669" s="6" t="str">
        <x:v>https://raw.githubusercontent.com/Mar-7th/StarRailRes/dbe8cdfcfb0bf657b9fe1cf92d5537f118ccb487/index_new/cn/light_cone_promotions.json</x:v>
      </x:c>
    </x:row>
    <x:row r="2670" ht="20" customHeight="1">
      <x:c r="A2670" s="6" t="str">
        <x:v>光锥突破</x:v>
      </x:c>
      <x:c r="B2670" s="6" t="str">
        <x:v>21039</x:v>
      </x:c>
      <x:c r="C2670" s="6" t="n">
        <x:v>3</x:v>
      </x:c>
      <x:c r="D2670" s="6" t="n">
        <x:v>4</x:v>
      </x:c>
      <x:c r="E2670" s="7" t="str">
        <x:v>110142</x:v>
      </x:c>
      <x:c r="F2670" s="7" t="str">
        <x:v>寒铁的誓言</x:v>
      </x:c>
      <x:c r="G2670" s="6" t="n">
        <x:v>6</x:v>
      </x:c>
      <x:c r="H2670" s="6" t="str">
        <x:v>https://raw.githubusercontent.com/Mar-7th/StarRailRes/dbe8cdfcfb0bf657b9fe1cf92d5537f118ccb487/index_new/cn/light_cone_promotions.json</x:v>
      </x:c>
    </x:row>
    <x:row r="2671" ht="20" customHeight="1">
      <x:c r="A2671" s="6" t="str">
        <x:v>光锥突破</x:v>
      </x:c>
      <x:c r="B2671" s="6" t="str">
        <x:v>21039</x:v>
      </x:c>
      <x:c r="C2671" s="6" t="n">
        <x:v>3</x:v>
      </x:c>
      <x:c r="D2671" s="6" t="n">
        <x:v>4</x:v>
      </x:c>
      <x:c r="E2671" s="7" t="str">
        <x:v>114012</x:v>
      </x:c>
      <x:c r="F2671" s="7" t="str">
        <x:v>印象残晶</x:v>
      </x:c>
      <x:c r="G2671" s="6" t="n">
        <x:v>9</x:v>
      </x:c>
      <x:c r="H2671" s="6" t="str">
        <x:v>https://raw.githubusercontent.com/Mar-7th/StarRailRes/dbe8cdfcfb0bf657b9fe1cf92d5537f118ccb487/index_new/cn/light_cone_promotions.json</x:v>
      </x:c>
    </x:row>
    <x:row r="2672" ht="20" customHeight="1">
      <x:c r="A2672" s="6" t="str">
        <x:v>光锥突破</x:v>
      </x:c>
      <x:c r="B2672" s="6" t="str">
        <x:v>21039</x:v>
      </x:c>
      <x:c r="C2672" s="6" t="n">
        <x:v>4</x:v>
      </x:c>
      <x:c r="D2672" s="6" t="n">
        <x:v>5</x:v>
      </x:c>
      <x:c r="E2672" s="7" t="str">
        <x:v>2</x:v>
      </x:c>
      <x:c r="F2672" s="7" t="str">
        <x:v>信用点</x:v>
      </x:c>
      <x:c r="G2672" s="6" t="n">
        <x:v>80000</x:v>
      </x:c>
      <x:c r="H2672" s="6" t="str">
        <x:v>https://raw.githubusercontent.com/Mar-7th/StarRailRes/dbe8cdfcfb0bf657b9fe1cf92d5537f118ccb487/index_new/cn/light_cone_promotions.json</x:v>
      </x:c>
    </x:row>
    <x:row r="2673" ht="20" customHeight="1">
      <x:c r="A2673" s="6" t="str">
        <x:v>光锥突破</x:v>
      </x:c>
      <x:c r="B2673" s="6" t="str">
        <x:v>21039</x:v>
      </x:c>
      <x:c r="C2673" s="6" t="n">
        <x:v>4</x:v>
      </x:c>
      <x:c r="D2673" s="6" t="n">
        <x:v>5</x:v>
      </x:c>
      <x:c r="E2673" s="7" t="str">
        <x:v>110143</x:v>
      </x:c>
      <x:c r="F2673" s="7" t="str">
        <x:v>琥珀的坚守</x:v>
      </x:c>
      <x:c r="G2673" s="6" t="n">
        <x:v>4</x:v>
      </x:c>
      <x:c r="H2673" s="6" t="str">
        <x:v>https://raw.githubusercontent.com/Mar-7th/StarRailRes/dbe8cdfcfb0bf657b9fe1cf92d5537f118ccb487/index_new/cn/light_cone_promotions.json</x:v>
      </x:c>
    </x:row>
    <x:row r="2674" ht="20" customHeight="1">
      <x:c r="A2674" s="6" t="str">
        <x:v>光锥突破</x:v>
      </x:c>
      <x:c r="B2674" s="6" t="str">
        <x:v>21039</x:v>
      </x:c>
      <x:c r="C2674" s="6" t="n">
        <x:v>4</x:v>
      </x:c>
      <x:c r="D2674" s="6" t="n">
        <x:v>5</x:v>
      </x:c>
      <x:c r="E2674" s="7" t="str">
        <x:v>114013</x:v>
      </x:c>
      <x:c r="F2674" s="7" t="str">
        <x:v>欲念碎镜</x:v>
      </x:c>
      <x:c r="G2674" s="6" t="n">
        <x:v>5</x:v>
      </x:c>
      <x:c r="H2674" s="6" t="str">
        <x:v>https://raw.githubusercontent.com/Mar-7th/StarRailRes/dbe8cdfcfb0bf657b9fe1cf92d5537f118ccb487/index_new/cn/light_cone_promotions.json</x:v>
      </x:c>
    </x:row>
    <x:row r="2675" ht="20" customHeight="1">
      <x:c r="A2675" s="6" t="str">
        <x:v>光锥突破</x:v>
      </x:c>
      <x:c r="B2675" s="6" t="str">
        <x:v>21039</x:v>
      </x:c>
      <x:c r="C2675" s="6" t="n">
        <x:v>5</x:v>
      </x:c>
      <x:c r="D2675" s="6" t="n">
        <x:v>6</x:v>
      </x:c>
      <x:c r="E2675" s="7" t="str">
        <x:v>2</x:v>
      </x:c>
      <x:c r="F2675" s="7" t="str">
        <x:v>信用点</x:v>
      </x:c>
      <x:c r="G2675" s="6" t="n">
        <x:v>160000</x:v>
      </x:c>
      <x:c r="H2675" s="6" t="str">
        <x:v>https://raw.githubusercontent.com/Mar-7th/StarRailRes/dbe8cdfcfb0bf657b9fe1cf92d5537f118ccb487/index_new/cn/light_cone_promotions.json</x:v>
      </x:c>
    </x:row>
    <x:row r="2676" ht="20" customHeight="1">
      <x:c r="A2676" s="6" t="str">
        <x:v>光锥突破</x:v>
      </x:c>
      <x:c r="B2676" s="6" t="str">
        <x:v>21039</x:v>
      </x:c>
      <x:c r="C2676" s="6" t="n">
        <x:v>5</x:v>
      </x:c>
      <x:c r="D2676" s="6" t="n">
        <x:v>6</x:v>
      </x:c>
      <x:c r="E2676" s="7" t="str">
        <x:v>110143</x:v>
      </x:c>
      <x:c r="F2676" s="7" t="str">
        <x:v>琥珀的坚守</x:v>
      </x:c>
      <x:c r="G2676" s="6" t="n">
        <x:v>8</x:v>
      </x:c>
      <x:c r="H2676" s="6" t="str">
        <x:v>https://raw.githubusercontent.com/Mar-7th/StarRailRes/dbe8cdfcfb0bf657b9fe1cf92d5537f118ccb487/index_new/cn/light_cone_promotions.json</x:v>
      </x:c>
    </x:row>
    <x:row r="2677" ht="20" customHeight="1">
      <x:c r="A2677" s="6" t="str">
        <x:v>光锥突破</x:v>
      </x:c>
      <x:c r="B2677" s="6" t="str">
        <x:v>21039</x:v>
      </x:c>
      <x:c r="C2677" s="6" t="n">
        <x:v>5</x:v>
      </x:c>
      <x:c r="D2677" s="6" t="n">
        <x:v>6</x:v>
      </x:c>
      <x:c r="E2677" s="7" t="str">
        <x:v>114013</x:v>
      </x:c>
      <x:c r="F2677" s="7" t="str">
        <x:v>欲念碎镜</x:v>
      </x:c>
      <x:c r="G2677" s="6" t="n">
        <x:v>7</x:v>
      </x:c>
      <x:c r="H2677" s="6" t="str">
        <x:v>https://raw.githubusercontent.com/Mar-7th/StarRailRes/dbe8cdfcfb0bf657b9fe1cf92d5537f118ccb487/index_new/cn/light_cone_promotions.json</x:v>
      </x:c>
    </x:row>
    <x:row r="2678" ht="20" customHeight="1">
      <x:c r="A2678" s="6" t="str">
        <x:v>光锥突破</x:v>
      </x:c>
      <x:c r="B2678" s="6" t="str">
        <x:v>21040</x:v>
      </x:c>
      <x:c r="C2678" s="6" t="n">
        <x:v>0</x:v>
      </x:c>
      <x:c r="D2678" s="6" t="n">
        <x:v>1</x:v>
      </x:c>
      <x:c r="E2678" s="7" t="str">
        <x:v>2</x:v>
      </x:c>
      <x:c r="F2678" s="7" t="str">
        <x:v>信用点</x:v>
      </x:c>
      <x:c r="G2678" s="6" t="n">
        <x:v>4000</x:v>
      </x:c>
      <x:c r="H2678" s="6" t="str">
        <x:v>https://raw.githubusercontent.com/Mar-7th/StarRailRes/dbe8cdfcfb0bf657b9fe1cf92d5537f118ccb487/index_new/cn/light_cone_promotions.json</x:v>
      </x:c>
    </x:row>
    <x:row r="2679" ht="20" customHeight="1">
      <x:c r="A2679" s="6" t="str">
        <x:v>光锥突破</x:v>
      </x:c>
      <x:c r="B2679" s="6" t="str">
        <x:v>21040</x:v>
      </x:c>
      <x:c r="C2679" s="6" t="n">
        <x:v>0</x:v>
      </x:c>
      <x:c r="D2679" s="6" t="n">
        <x:v>1</x:v>
      </x:c>
      <x:c r="E2679" s="7" t="str">
        <x:v>114001</x:v>
      </x:c>
      <x:c r="F2679" s="7" t="str">
        <x:v>蓄梦元件</x:v>
      </x:c>
      <x:c r="G2679" s="6" t="n">
        <x:v>5</x:v>
      </x:c>
      <x:c r="H2679" s="6" t="str">
        <x:v>https://raw.githubusercontent.com/Mar-7th/StarRailRes/dbe8cdfcfb0bf657b9fe1cf92d5537f118ccb487/index_new/cn/light_cone_promotions.json</x:v>
      </x:c>
    </x:row>
    <x:row r="2680" ht="20" customHeight="1">
      <x:c r="A2680" s="6" t="str">
        <x:v>光锥突破</x:v>
      </x:c>
      <x:c r="B2680" s="6" t="str">
        <x:v>21040</x:v>
      </x:c>
      <x:c r="C2680" s="6" t="n">
        <x:v>1</x:v>
      </x:c>
      <x:c r="D2680" s="6" t="n">
        <x:v>2</x:v>
      </x:c>
      <x:c r="E2680" s="7" t="str">
        <x:v>2</x:v>
      </x:c>
      <x:c r="F2680" s="7" t="str">
        <x:v>信用点</x:v>
      </x:c>
      <x:c r="G2680" s="6" t="n">
        <x:v>8000</x:v>
      </x:c>
      <x:c r="H2680" s="6" t="str">
        <x:v>https://raw.githubusercontent.com/Mar-7th/StarRailRes/dbe8cdfcfb0bf657b9fe1cf92d5537f118ccb487/index_new/cn/light_cone_promotions.json</x:v>
      </x:c>
    </x:row>
    <x:row r="2681" ht="20" customHeight="1">
      <x:c r="A2681" s="6" t="str">
        <x:v>光锥突破</x:v>
      </x:c>
      <x:c r="B2681" s="6" t="str">
        <x:v>21040</x:v>
      </x:c>
      <x:c r="C2681" s="6" t="n">
        <x:v>1</x:v>
      </x:c>
      <x:c r="D2681" s="6" t="n">
        <x:v>2</x:v>
      </x:c>
      <x:c r="E2681" s="7" t="str">
        <x:v>110131</x:v>
      </x:c>
      <x:c r="F2681" s="7" t="str">
        <x:v>灵感之钥</x:v>
      </x:c>
      <x:c r="G2681" s="6" t="n">
        <x:v>3</x:v>
      </x:c>
      <x:c r="H2681" s="6" t="str">
        <x:v>https://raw.githubusercontent.com/Mar-7th/StarRailRes/dbe8cdfcfb0bf657b9fe1cf92d5537f118ccb487/index_new/cn/light_cone_promotions.json</x:v>
      </x:c>
    </x:row>
    <x:row r="2682" ht="20" customHeight="1">
      <x:c r="A2682" s="6" t="str">
        <x:v>光锥突破</x:v>
      </x:c>
      <x:c r="B2682" s="6" t="str">
        <x:v>21040</x:v>
      </x:c>
      <x:c r="C2682" s="6" t="n">
        <x:v>1</x:v>
      </x:c>
      <x:c r="D2682" s="6" t="n">
        <x:v>2</x:v>
      </x:c>
      <x:c r="E2682" s="7" t="str">
        <x:v>114001</x:v>
      </x:c>
      <x:c r="F2682" s="7" t="str">
        <x:v>蓄梦元件</x:v>
      </x:c>
      <x:c r="G2682" s="6" t="n">
        <x:v>10</x:v>
      </x:c>
      <x:c r="H2682" s="6" t="str">
        <x:v>https://raw.githubusercontent.com/Mar-7th/StarRailRes/dbe8cdfcfb0bf657b9fe1cf92d5537f118ccb487/index_new/cn/light_cone_promotions.json</x:v>
      </x:c>
    </x:row>
    <x:row r="2683" ht="20" customHeight="1">
      <x:c r="A2683" s="6" t="str">
        <x:v>光锥突破</x:v>
      </x:c>
      <x:c r="B2683" s="6" t="str">
        <x:v>21040</x:v>
      </x:c>
      <x:c r="C2683" s="6" t="n">
        <x:v>2</x:v>
      </x:c>
      <x:c r="D2683" s="6" t="n">
        <x:v>3</x:v>
      </x:c>
      <x:c r="E2683" s="7" t="str">
        <x:v>2</x:v>
      </x:c>
      <x:c r="F2683" s="7" t="str">
        <x:v>信用点</x:v>
      </x:c>
      <x:c r="G2683" s="6" t="n">
        <x:v>16000</x:v>
      </x:c>
      <x:c r="H2683" s="6" t="str">
        <x:v>https://raw.githubusercontent.com/Mar-7th/StarRailRes/dbe8cdfcfb0bf657b9fe1cf92d5537f118ccb487/index_new/cn/light_cone_promotions.json</x:v>
      </x:c>
    </x:row>
    <x:row r="2684" ht="20" customHeight="1">
      <x:c r="A2684" s="6" t="str">
        <x:v>光锥突破</x:v>
      </x:c>
      <x:c r="B2684" s="6" t="str">
        <x:v>21040</x:v>
      </x:c>
      <x:c r="C2684" s="6" t="n">
        <x:v>2</x:v>
      </x:c>
      <x:c r="D2684" s="6" t="n">
        <x:v>3</x:v>
      </x:c>
      <x:c r="E2684" s="7" t="str">
        <x:v>110132</x:v>
      </x:c>
      <x:c r="F2684" s="7" t="str">
        <x:v>启迪之钥</x:v>
      </x:c>
      <x:c r="G2684" s="6" t="n">
        <x:v>3</x:v>
      </x:c>
      <x:c r="H2684" s="6" t="str">
        <x:v>https://raw.githubusercontent.com/Mar-7th/StarRailRes/dbe8cdfcfb0bf657b9fe1cf92d5537f118ccb487/index_new/cn/light_cone_promotions.json</x:v>
      </x:c>
    </x:row>
    <x:row r="2685" ht="20" customHeight="1">
      <x:c r="A2685" s="6" t="str">
        <x:v>光锥突破</x:v>
      </x:c>
      <x:c r="B2685" s="6" t="str">
        <x:v>21040</x:v>
      </x:c>
      <x:c r="C2685" s="6" t="n">
        <x:v>2</x:v>
      </x:c>
      <x:c r="D2685" s="6" t="n">
        <x:v>3</x:v>
      </x:c>
      <x:c r="E2685" s="7" t="str">
        <x:v>114002</x:v>
      </x:c>
      <x:c r="F2685" s="7" t="str">
        <x:v>流梦阀门</x:v>
      </x:c>
      <x:c r="G2685" s="6" t="n">
        <x:v>6</x:v>
      </x:c>
      <x:c r="H2685" s="6" t="str">
        <x:v>https://raw.githubusercontent.com/Mar-7th/StarRailRes/dbe8cdfcfb0bf657b9fe1cf92d5537f118ccb487/index_new/cn/light_cone_promotions.json</x:v>
      </x:c>
    </x:row>
    <x:row r="2686" ht="20" customHeight="1">
      <x:c r="A2686" s="6" t="str">
        <x:v>光锥突破</x:v>
      </x:c>
      <x:c r="B2686" s="6" t="str">
        <x:v>21040</x:v>
      </x:c>
      <x:c r="C2686" s="6" t="n">
        <x:v>3</x:v>
      </x:c>
      <x:c r="D2686" s="6" t="n">
        <x:v>4</x:v>
      </x:c>
      <x:c r="E2686" s="7" t="str">
        <x:v>2</x:v>
      </x:c>
      <x:c r="F2686" s="7" t="str">
        <x:v>信用点</x:v>
      </x:c>
      <x:c r="G2686" s="6" t="n">
        <x:v>40000</x:v>
      </x:c>
      <x:c r="H2686" s="6" t="str">
        <x:v>https://raw.githubusercontent.com/Mar-7th/StarRailRes/dbe8cdfcfb0bf657b9fe1cf92d5537f118ccb487/index_new/cn/light_cone_promotions.json</x:v>
      </x:c>
    </x:row>
    <x:row r="2687" ht="20" customHeight="1">
      <x:c r="A2687" s="6" t="str">
        <x:v>光锥突破</x:v>
      </x:c>
      <x:c r="B2687" s="6" t="str">
        <x:v>21040</x:v>
      </x:c>
      <x:c r="C2687" s="6" t="n">
        <x:v>3</x:v>
      </x:c>
      <x:c r="D2687" s="6" t="n">
        <x:v>4</x:v>
      </x:c>
      <x:c r="E2687" s="7" t="str">
        <x:v>110132</x:v>
      </x:c>
      <x:c r="F2687" s="7" t="str">
        <x:v>启迪之钥</x:v>
      </x:c>
      <x:c r="G2687" s="6" t="n">
        <x:v>6</x:v>
      </x:c>
      <x:c r="H2687" s="6" t="str">
        <x:v>https://raw.githubusercontent.com/Mar-7th/StarRailRes/dbe8cdfcfb0bf657b9fe1cf92d5537f118ccb487/index_new/cn/light_cone_promotions.json</x:v>
      </x:c>
    </x:row>
    <x:row r="2688" ht="20" customHeight="1">
      <x:c r="A2688" s="6" t="str">
        <x:v>光锥突破</x:v>
      </x:c>
      <x:c r="B2688" s="6" t="str">
        <x:v>21040</x:v>
      </x:c>
      <x:c r="C2688" s="6" t="n">
        <x:v>3</x:v>
      </x:c>
      <x:c r="D2688" s="6" t="n">
        <x:v>4</x:v>
      </x:c>
      <x:c r="E2688" s="7" t="str">
        <x:v>114002</x:v>
      </x:c>
      <x:c r="F2688" s="7" t="str">
        <x:v>流梦阀门</x:v>
      </x:c>
      <x:c r="G2688" s="6" t="n">
        <x:v>9</x:v>
      </x:c>
      <x:c r="H2688" s="6" t="str">
        <x:v>https://raw.githubusercontent.com/Mar-7th/StarRailRes/dbe8cdfcfb0bf657b9fe1cf92d5537f118ccb487/index_new/cn/light_cone_promotions.json</x:v>
      </x:c>
    </x:row>
    <x:row r="2689" ht="20" customHeight="1">
      <x:c r="A2689" s="6" t="str">
        <x:v>光锥突破</x:v>
      </x:c>
      <x:c r="B2689" s="6" t="str">
        <x:v>21040</x:v>
      </x:c>
      <x:c r="C2689" s="6" t="n">
        <x:v>4</x:v>
      </x:c>
      <x:c r="D2689" s="6" t="n">
        <x:v>5</x:v>
      </x:c>
      <x:c r="E2689" s="7" t="str">
        <x:v>2</x:v>
      </x:c>
      <x:c r="F2689" s="7" t="str">
        <x:v>信用点</x:v>
      </x:c>
      <x:c r="G2689" s="6" t="n">
        <x:v>80000</x:v>
      </x:c>
      <x:c r="H2689" s="6" t="str">
        <x:v>https://raw.githubusercontent.com/Mar-7th/StarRailRes/dbe8cdfcfb0bf657b9fe1cf92d5537f118ccb487/index_new/cn/light_cone_promotions.json</x:v>
      </x:c>
    </x:row>
    <x:row r="2690" ht="20" customHeight="1">
      <x:c r="A2690" s="6" t="str">
        <x:v>光锥突破</x:v>
      </x:c>
      <x:c r="B2690" s="6" t="str">
        <x:v>21040</x:v>
      </x:c>
      <x:c r="C2690" s="6" t="n">
        <x:v>4</x:v>
      </x:c>
      <x:c r="D2690" s="6" t="n">
        <x:v>5</x:v>
      </x:c>
      <x:c r="E2690" s="7" t="str">
        <x:v>110133</x:v>
      </x:c>
      <x:c r="F2690" s="7" t="str">
        <x:v>智识之钥</x:v>
      </x:c>
      <x:c r="G2690" s="6" t="n">
        <x:v>4</x:v>
      </x:c>
      <x:c r="H2690" s="6" t="str">
        <x:v>https://raw.githubusercontent.com/Mar-7th/StarRailRes/dbe8cdfcfb0bf657b9fe1cf92d5537f118ccb487/index_new/cn/light_cone_promotions.json</x:v>
      </x:c>
    </x:row>
    <x:row r="2691" ht="20" customHeight="1">
      <x:c r="A2691" s="6" t="str">
        <x:v>光锥突破</x:v>
      </x:c>
      <x:c r="B2691" s="6" t="str">
        <x:v>21040</x:v>
      </x:c>
      <x:c r="C2691" s="6" t="n">
        <x:v>4</x:v>
      </x:c>
      <x:c r="D2691" s="6" t="n">
        <x:v>5</x:v>
      </x:c>
      <x:c r="E2691" s="7" t="str">
        <x:v>114003</x:v>
      </x:c>
      <x:c r="F2691" s="7" t="str">
        <x:v>造梦马达</x:v>
      </x:c>
      <x:c r="G2691" s="6" t="n">
        <x:v>5</x:v>
      </x:c>
      <x:c r="H2691" s="6" t="str">
        <x:v>https://raw.githubusercontent.com/Mar-7th/StarRailRes/dbe8cdfcfb0bf657b9fe1cf92d5537f118ccb487/index_new/cn/light_cone_promotions.json</x:v>
      </x:c>
    </x:row>
    <x:row r="2692" ht="20" customHeight="1">
      <x:c r="A2692" s="6" t="str">
        <x:v>光锥突破</x:v>
      </x:c>
      <x:c r="B2692" s="6" t="str">
        <x:v>21040</x:v>
      </x:c>
      <x:c r="C2692" s="6" t="n">
        <x:v>5</x:v>
      </x:c>
      <x:c r="D2692" s="6" t="n">
        <x:v>6</x:v>
      </x:c>
      <x:c r="E2692" s="7" t="str">
        <x:v>2</x:v>
      </x:c>
      <x:c r="F2692" s="7" t="str">
        <x:v>信用点</x:v>
      </x:c>
      <x:c r="G2692" s="6" t="n">
        <x:v>160000</x:v>
      </x:c>
      <x:c r="H2692" s="6" t="str">
        <x:v>https://raw.githubusercontent.com/Mar-7th/StarRailRes/dbe8cdfcfb0bf657b9fe1cf92d5537f118ccb487/index_new/cn/light_cone_promotions.json</x:v>
      </x:c>
    </x:row>
    <x:row r="2693" ht="20" customHeight="1">
      <x:c r="A2693" s="6" t="str">
        <x:v>光锥突破</x:v>
      </x:c>
      <x:c r="B2693" s="6" t="str">
        <x:v>21040</x:v>
      </x:c>
      <x:c r="C2693" s="6" t="n">
        <x:v>5</x:v>
      </x:c>
      <x:c r="D2693" s="6" t="n">
        <x:v>6</x:v>
      </x:c>
      <x:c r="E2693" s="7" t="str">
        <x:v>110133</x:v>
      </x:c>
      <x:c r="F2693" s="7" t="str">
        <x:v>智识之钥</x:v>
      </x:c>
      <x:c r="G2693" s="6" t="n">
        <x:v>8</x:v>
      </x:c>
      <x:c r="H2693" s="6" t="str">
        <x:v>https://raw.githubusercontent.com/Mar-7th/StarRailRes/dbe8cdfcfb0bf657b9fe1cf92d5537f118ccb487/index_new/cn/light_cone_promotions.json</x:v>
      </x:c>
    </x:row>
    <x:row r="2694" ht="20" customHeight="1">
      <x:c r="A2694" s="6" t="str">
        <x:v>光锥突破</x:v>
      </x:c>
      <x:c r="B2694" s="6" t="str">
        <x:v>21040</x:v>
      </x:c>
      <x:c r="C2694" s="6" t="n">
        <x:v>5</x:v>
      </x:c>
      <x:c r="D2694" s="6" t="n">
        <x:v>6</x:v>
      </x:c>
      <x:c r="E2694" s="7" t="str">
        <x:v>114003</x:v>
      </x:c>
      <x:c r="F2694" s="7" t="str">
        <x:v>造梦马达</x:v>
      </x:c>
      <x:c r="G2694" s="6" t="n">
        <x:v>7</x:v>
      </x:c>
      <x:c r="H2694" s="6" t="str">
        <x:v>https://raw.githubusercontent.com/Mar-7th/StarRailRes/dbe8cdfcfb0bf657b9fe1cf92d5537f118ccb487/index_new/cn/light_cone_promotions.json</x:v>
      </x:c>
    </x:row>
    <x:row r="2695" ht="20" customHeight="1">
      <x:c r="A2695" s="6" t="str">
        <x:v>光锥突破</x:v>
      </x:c>
      <x:c r="B2695" s="6" t="str">
        <x:v>21041</x:v>
      </x:c>
      <x:c r="C2695" s="6" t="n">
        <x:v>0</x:v>
      </x:c>
      <x:c r="D2695" s="6" t="n">
        <x:v>1</x:v>
      </x:c>
      <x:c r="E2695" s="7" t="str">
        <x:v>2</x:v>
      </x:c>
      <x:c r="F2695" s="7" t="str">
        <x:v>信用点</x:v>
      </x:c>
      <x:c r="G2695" s="6" t="n">
        <x:v>4000</x:v>
      </x:c>
      <x:c r="H2695" s="6" t="str">
        <x:v>https://raw.githubusercontent.com/Mar-7th/StarRailRes/dbe8cdfcfb0bf657b9fe1cf92d5537f118ccb487/index_new/cn/light_cone_promotions.json</x:v>
      </x:c>
    </x:row>
    <x:row r="2696" ht="20" customHeight="1">
      <x:c r="A2696" s="6" t="str">
        <x:v>光锥突破</x:v>
      </x:c>
      <x:c r="B2696" s="6" t="str">
        <x:v>21041</x:v>
      </x:c>
      <x:c r="C2696" s="6" t="n">
        <x:v>0</x:v>
      </x:c>
      <x:c r="D2696" s="6" t="n">
        <x:v>1</x:v>
      </x:c>
      <x:c r="E2696" s="7" t="str">
        <x:v>111001</x:v>
      </x:c>
      <x:c r="F2696" s="7" t="str">
        <x:v>熄灭原核</x:v>
      </x:c>
      <x:c r="G2696" s="6" t="n">
        <x:v>5</x:v>
      </x:c>
      <x:c r="H2696" s="6" t="str">
        <x:v>https://raw.githubusercontent.com/Mar-7th/StarRailRes/dbe8cdfcfb0bf657b9fe1cf92d5537f118ccb487/index_new/cn/light_cone_promotions.json</x:v>
      </x:c>
    </x:row>
    <x:row r="2697" ht="20" customHeight="1">
      <x:c r="A2697" s="6" t="str">
        <x:v>光锥突破</x:v>
      </x:c>
      <x:c r="B2697" s="6" t="str">
        <x:v>21041</x:v>
      </x:c>
      <x:c r="C2697" s="6" t="n">
        <x:v>1</x:v>
      </x:c>
      <x:c r="D2697" s="6" t="n">
        <x:v>2</x:v>
      </x:c>
      <x:c r="E2697" s="7" t="str">
        <x:v>2</x:v>
      </x:c>
      <x:c r="F2697" s="7" t="str">
        <x:v>信用点</x:v>
      </x:c>
      <x:c r="G2697" s="6" t="n">
        <x:v>8000</x:v>
      </x:c>
      <x:c r="H2697" s="6" t="str">
        <x:v>https://raw.githubusercontent.com/Mar-7th/StarRailRes/dbe8cdfcfb0bf657b9fe1cf92d5537f118ccb487/index_new/cn/light_cone_promotions.json</x:v>
      </x:c>
    </x:row>
    <x:row r="2698" ht="20" customHeight="1">
      <x:c r="A2698" s="6" t="str">
        <x:v>光锥突破</x:v>
      </x:c>
      <x:c r="B2698" s="6" t="str">
        <x:v>21041</x:v>
      </x:c>
      <x:c r="C2698" s="6" t="n">
        <x:v>1</x:v>
      </x:c>
      <x:c r="D2698" s="6" t="n">
        <x:v>2</x:v>
      </x:c>
      <x:c r="E2698" s="7" t="str">
        <x:v>110221</x:v>
      </x:c>
      <x:c r="F2698" s="7" t="str">
        <x:v>炽情之灵</x:v>
      </x:c>
      <x:c r="G2698" s="6" t="n">
        <x:v>3</x:v>
      </x:c>
      <x:c r="H2698" s="6" t="str">
        <x:v>https://raw.githubusercontent.com/Mar-7th/StarRailRes/dbe8cdfcfb0bf657b9fe1cf92d5537f118ccb487/index_new/cn/light_cone_promotions.json</x:v>
      </x:c>
    </x:row>
    <x:row r="2699" ht="20" customHeight="1">
      <x:c r="A2699" s="6" t="str">
        <x:v>光锥突破</x:v>
      </x:c>
      <x:c r="B2699" s="6" t="str">
        <x:v>21041</x:v>
      </x:c>
      <x:c r="C2699" s="6" t="n">
        <x:v>1</x:v>
      </x:c>
      <x:c r="D2699" s="6" t="n">
        <x:v>2</x:v>
      </x:c>
      <x:c r="E2699" s="7" t="str">
        <x:v>111001</x:v>
      </x:c>
      <x:c r="F2699" s="7" t="str">
        <x:v>熄灭原核</x:v>
      </x:c>
      <x:c r="G2699" s="6" t="n">
        <x:v>10</x:v>
      </x:c>
      <x:c r="H2699" s="6" t="str">
        <x:v>https://raw.githubusercontent.com/Mar-7th/StarRailRes/dbe8cdfcfb0bf657b9fe1cf92d5537f118ccb487/index_new/cn/light_cone_promotions.json</x:v>
      </x:c>
    </x:row>
    <x:row r="2700" ht="20" customHeight="1">
      <x:c r="A2700" s="6" t="str">
        <x:v>光锥突破</x:v>
      </x:c>
      <x:c r="B2700" s="6" t="str">
        <x:v>21041</x:v>
      </x:c>
      <x:c r="C2700" s="6" t="n">
        <x:v>2</x:v>
      </x:c>
      <x:c r="D2700" s="6" t="n">
        <x:v>3</x:v>
      </x:c>
      <x:c r="E2700" s="7" t="str">
        <x:v>2</x:v>
      </x:c>
      <x:c r="F2700" s="7" t="str">
        <x:v>信用点</x:v>
      </x:c>
      <x:c r="G2700" s="6" t="n">
        <x:v>16000</x:v>
      </x:c>
      <x:c r="H2700" s="6" t="str">
        <x:v>https://raw.githubusercontent.com/Mar-7th/StarRailRes/dbe8cdfcfb0bf657b9fe1cf92d5537f118ccb487/index_new/cn/light_cone_promotions.json</x:v>
      </x:c>
    </x:row>
    <x:row r="2701" ht="20" customHeight="1">
      <x:c r="A2701" s="6" t="str">
        <x:v>光锥突破</x:v>
      </x:c>
      <x:c r="B2701" s="6" t="str">
        <x:v>21041</x:v>
      </x:c>
      <x:c r="C2701" s="6" t="n">
        <x:v>2</x:v>
      </x:c>
      <x:c r="D2701" s="6" t="n">
        <x:v>3</x:v>
      </x:c>
      <x:c r="E2701" s="7" t="str">
        <x:v>110222</x:v>
      </x:c>
      <x:c r="F2701" s="7" t="str">
        <x:v>星火之精</x:v>
      </x:c>
      <x:c r="G2701" s="6" t="n">
        <x:v>3</x:v>
      </x:c>
      <x:c r="H2701" s="6" t="str">
        <x:v>https://raw.githubusercontent.com/Mar-7th/StarRailRes/dbe8cdfcfb0bf657b9fe1cf92d5537f118ccb487/index_new/cn/light_cone_promotions.json</x:v>
      </x:c>
    </x:row>
    <x:row r="2702" ht="20" customHeight="1">
      <x:c r="A2702" s="6" t="str">
        <x:v>光锥突破</x:v>
      </x:c>
      <x:c r="B2702" s="6" t="str">
        <x:v>21041</x:v>
      </x:c>
      <x:c r="C2702" s="6" t="n">
        <x:v>2</x:v>
      </x:c>
      <x:c r="D2702" s="6" t="n">
        <x:v>3</x:v>
      </x:c>
      <x:c r="E2702" s="7" t="str">
        <x:v>111002</x:v>
      </x:c>
      <x:c r="F2702" s="7" t="str">
        <x:v>微光原核</x:v>
      </x:c>
      <x:c r="G2702" s="6" t="n">
        <x:v>6</x:v>
      </x:c>
      <x:c r="H2702" s="6" t="str">
        <x:v>https://raw.githubusercontent.com/Mar-7th/StarRailRes/dbe8cdfcfb0bf657b9fe1cf92d5537f118ccb487/index_new/cn/light_cone_promotions.json</x:v>
      </x:c>
    </x:row>
    <x:row r="2703" ht="20" customHeight="1">
      <x:c r="A2703" s="6" t="str">
        <x:v>光锥突破</x:v>
      </x:c>
      <x:c r="B2703" s="6" t="str">
        <x:v>21041</x:v>
      </x:c>
      <x:c r="C2703" s="6" t="n">
        <x:v>3</x:v>
      </x:c>
      <x:c r="D2703" s="6" t="n">
        <x:v>4</x:v>
      </x:c>
      <x:c r="E2703" s="7" t="str">
        <x:v>2</x:v>
      </x:c>
      <x:c r="F2703" s="7" t="str">
        <x:v>信用点</x:v>
      </x:c>
      <x:c r="G2703" s="6" t="n">
        <x:v>40000</x:v>
      </x:c>
      <x:c r="H2703" s="6" t="str">
        <x:v>https://raw.githubusercontent.com/Mar-7th/StarRailRes/dbe8cdfcfb0bf657b9fe1cf92d5537f118ccb487/index_new/cn/light_cone_promotions.json</x:v>
      </x:c>
    </x:row>
    <x:row r="2704" ht="20" customHeight="1">
      <x:c r="A2704" s="6" t="str">
        <x:v>光锥突破</x:v>
      </x:c>
      <x:c r="B2704" s="6" t="str">
        <x:v>21041</x:v>
      </x:c>
      <x:c r="C2704" s="6" t="n">
        <x:v>3</x:v>
      </x:c>
      <x:c r="D2704" s="6" t="n">
        <x:v>4</x:v>
      </x:c>
      <x:c r="E2704" s="7" t="str">
        <x:v>110222</x:v>
      </x:c>
      <x:c r="F2704" s="7" t="str">
        <x:v>星火之精</x:v>
      </x:c>
      <x:c r="G2704" s="6" t="n">
        <x:v>6</x:v>
      </x:c>
      <x:c r="H2704" s="6" t="str">
        <x:v>https://raw.githubusercontent.com/Mar-7th/StarRailRes/dbe8cdfcfb0bf657b9fe1cf92d5537f118ccb487/index_new/cn/light_cone_promotions.json</x:v>
      </x:c>
    </x:row>
    <x:row r="2705" ht="20" customHeight="1">
      <x:c r="A2705" s="6" t="str">
        <x:v>光锥突破</x:v>
      </x:c>
      <x:c r="B2705" s="6" t="str">
        <x:v>21041</x:v>
      </x:c>
      <x:c r="C2705" s="6" t="n">
        <x:v>3</x:v>
      </x:c>
      <x:c r="D2705" s="6" t="n">
        <x:v>4</x:v>
      </x:c>
      <x:c r="E2705" s="7" t="str">
        <x:v>111002</x:v>
      </x:c>
      <x:c r="F2705" s="7" t="str">
        <x:v>微光原核</x:v>
      </x:c>
      <x:c r="G2705" s="6" t="n">
        <x:v>9</x:v>
      </x:c>
      <x:c r="H2705" s="6" t="str">
        <x:v>https://raw.githubusercontent.com/Mar-7th/StarRailRes/dbe8cdfcfb0bf657b9fe1cf92d5537f118ccb487/index_new/cn/light_cone_promotions.json</x:v>
      </x:c>
    </x:row>
    <x:row r="2706" ht="20" customHeight="1">
      <x:c r="A2706" s="6" t="str">
        <x:v>光锥突破</x:v>
      </x:c>
      <x:c r="B2706" s="6" t="str">
        <x:v>21041</x:v>
      </x:c>
      <x:c r="C2706" s="6" t="n">
        <x:v>4</x:v>
      </x:c>
      <x:c r="D2706" s="6" t="n">
        <x:v>5</x:v>
      </x:c>
      <x:c r="E2706" s="7" t="str">
        <x:v>2</x:v>
      </x:c>
      <x:c r="F2706" s="7" t="str">
        <x:v>信用点</x:v>
      </x:c>
      <x:c r="G2706" s="6" t="n">
        <x:v>80000</x:v>
      </x:c>
      <x:c r="H2706" s="6" t="str">
        <x:v>https://raw.githubusercontent.com/Mar-7th/StarRailRes/dbe8cdfcfb0bf657b9fe1cf92d5537f118ccb487/index_new/cn/light_cone_promotions.json</x:v>
      </x:c>
    </x:row>
    <x:row r="2707" ht="20" customHeight="1">
      <x:c r="A2707" s="6" t="str">
        <x:v>光锥突破</x:v>
      </x:c>
      <x:c r="B2707" s="6" t="str">
        <x:v>21041</x:v>
      </x:c>
      <x:c r="C2707" s="6" t="n">
        <x:v>4</x:v>
      </x:c>
      <x:c r="D2707" s="6" t="n">
        <x:v>5</x:v>
      </x:c>
      <x:c r="E2707" s="7" t="str">
        <x:v>110223</x:v>
      </x:c>
      <x:c r="F2707" s="7" t="str">
        <x:v>焚天之魔</x:v>
      </x:c>
      <x:c r="G2707" s="6" t="n">
        <x:v>4</x:v>
      </x:c>
      <x:c r="H2707" s="6" t="str">
        <x:v>https://raw.githubusercontent.com/Mar-7th/StarRailRes/dbe8cdfcfb0bf657b9fe1cf92d5537f118ccb487/index_new/cn/light_cone_promotions.json</x:v>
      </x:c>
    </x:row>
    <x:row r="2708" ht="20" customHeight="1">
      <x:c r="A2708" s="6" t="str">
        <x:v>光锥突破</x:v>
      </x:c>
      <x:c r="B2708" s="6" t="str">
        <x:v>21041</x:v>
      </x:c>
      <x:c r="C2708" s="6" t="n">
        <x:v>4</x:v>
      </x:c>
      <x:c r="D2708" s="6" t="n">
        <x:v>5</x:v>
      </x:c>
      <x:c r="E2708" s="7" t="str">
        <x:v>111003</x:v>
      </x:c>
      <x:c r="F2708" s="7" t="str">
        <x:v>蠢动原核</x:v>
      </x:c>
      <x:c r="G2708" s="6" t="n">
        <x:v>5</x:v>
      </x:c>
      <x:c r="H2708" s="6" t="str">
        <x:v>https://raw.githubusercontent.com/Mar-7th/StarRailRes/dbe8cdfcfb0bf657b9fe1cf92d5537f118ccb487/index_new/cn/light_cone_promotions.json</x:v>
      </x:c>
    </x:row>
    <x:row r="2709" ht="20" customHeight="1">
      <x:c r="A2709" s="6" t="str">
        <x:v>光锥突破</x:v>
      </x:c>
      <x:c r="B2709" s="6" t="str">
        <x:v>21041</x:v>
      </x:c>
      <x:c r="C2709" s="6" t="n">
        <x:v>5</x:v>
      </x:c>
      <x:c r="D2709" s="6" t="n">
        <x:v>6</x:v>
      </x:c>
      <x:c r="E2709" s="7" t="str">
        <x:v>2</x:v>
      </x:c>
      <x:c r="F2709" s="7" t="str">
        <x:v>信用点</x:v>
      </x:c>
      <x:c r="G2709" s="6" t="n">
        <x:v>160000</x:v>
      </x:c>
      <x:c r="H2709" s="6" t="str">
        <x:v>https://raw.githubusercontent.com/Mar-7th/StarRailRes/dbe8cdfcfb0bf657b9fe1cf92d5537f118ccb487/index_new/cn/light_cone_promotions.json</x:v>
      </x:c>
    </x:row>
    <x:row r="2710" ht="20" customHeight="1">
      <x:c r="A2710" s="6" t="str">
        <x:v>光锥突破</x:v>
      </x:c>
      <x:c r="B2710" s="6" t="str">
        <x:v>21041</x:v>
      </x:c>
      <x:c r="C2710" s="6" t="n">
        <x:v>5</x:v>
      </x:c>
      <x:c r="D2710" s="6" t="n">
        <x:v>6</x:v>
      </x:c>
      <x:c r="E2710" s="7" t="str">
        <x:v>110223</x:v>
      </x:c>
      <x:c r="F2710" s="7" t="str">
        <x:v>焚天之魔</x:v>
      </x:c>
      <x:c r="G2710" s="6" t="n">
        <x:v>8</x:v>
      </x:c>
      <x:c r="H2710" s="6" t="str">
        <x:v>https://raw.githubusercontent.com/Mar-7th/StarRailRes/dbe8cdfcfb0bf657b9fe1cf92d5537f118ccb487/index_new/cn/light_cone_promotions.json</x:v>
      </x:c>
    </x:row>
    <x:row r="2711" ht="20" customHeight="1">
      <x:c r="A2711" s="6" t="str">
        <x:v>光锥突破</x:v>
      </x:c>
      <x:c r="B2711" s="6" t="str">
        <x:v>21041</x:v>
      </x:c>
      <x:c r="C2711" s="6" t="n">
        <x:v>5</x:v>
      </x:c>
      <x:c r="D2711" s="6" t="n">
        <x:v>6</x:v>
      </x:c>
      <x:c r="E2711" s="7" t="str">
        <x:v>111003</x:v>
      </x:c>
      <x:c r="F2711" s="7" t="str">
        <x:v>蠢动原核</x:v>
      </x:c>
      <x:c r="G2711" s="6" t="n">
        <x:v>7</x:v>
      </x:c>
      <x:c r="H2711" s="6" t="str">
        <x:v>https://raw.githubusercontent.com/Mar-7th/StarRailRes/dbe8cdfcfb0bf657b9fe1cf92d5537f118ccb487/index_new/cn/light_cone_promotions.json</x:v>
      </x:c>
    </x:row>
    <x:row r="2712" ht="20" customHeight="1">
      <x:c r="A2712" s="6" t="str">
        <x:v>光锥突破</x:v>
      </x:c>
      <x:c r="B2712" s="6" t="str">
        <x:v>21042</x:v>
      </x:c>
      <x:c r="C2712" s="6" t="n">
        <x:v>0</x:v>
      </x:c>
      <x:c r="D2712" s="6" t="n">
        <x:v>1</x:v>
      </x:c>
      <x:c r="E2712" s="7" t="str">
        <x:v>2</x:v>
      </x:c>
      <x:c r="F2712" s="7" t="str">
        <x:v>信用点</x:v>
      </x:c>
      <x:c r="G2712" s="6" t="n">
        <x:v>4000</x:v>
      </x:c>
      <x:c r="H2712" s="6" t="str">
        <x:v>https://raw.githubusercontent.com/Mar-7th/StarRailRes/dbe8cdfcfb0bf657b9fe1cf92d5537f118ccb487/index_new/cn/light_cone_promotions.json</x:v>
      </x:c>
    </x:row>
    <x:row r="2713" ht="20" customHeight="1">
      <x:c r="A2713" s="6" t="str">
        <x:v>光锥突破</x:v>
      </x:c>
      <x:c r="B2713" s="6" t="str">
        <x:v>21042</x:v>
      </x:c>
      <x:c r="C2713" s="6" t="n">
        <x:v>0</x:v>
      </x:c>
      <x:c r="D2713" s="6" t="n">
        <x:v>1</x:v>
      </x:c>
      <x:c r="E2713" s="7" t="str">
        <x:v>114001</x:v>
      </x:c>
      <x:c r="F2713" s="7" t="str">
        <x:v>蓄梦元件</x:v>
      </x:c>
      <x:c r="G2713" s="6" t="n">
        <x:v>5</x:v>
      </x:c>
      <x:c r="H2713" s="6" t="str">
        <x:v>https://raw.githubusercontent.com/Mar-7th/StarRailRes/dbe8cdfcfb0bf657b9fe1cf92d5537f118ccb487/index_new/cn/light_cone_promotions.json</x:v>
      </x:c>
    </x:row>
    <x:row r="2714" ht="20" customHeight="1">
      <x:c r="A2714" s="6" t="str">
        <x:v>光锥突破</x:v>
      </x:c>
      <x:c r="B2714" s="6" t="str">
        <x:v>21042</x:v>
      </x:c>
      <x:c r="C2714" s="6" t="n">
        <x:v>1</x:v>
      </x:c>
      <x:c r="D2714" s="6" t="n">
        <x:v>2</x:v>
      </x:c>
      <x:c r="E2714" s="7" t="str">
        <x:v>2</x:v>
      </x:c>
      <x:c r="F2714" s="7" t="str">
        <x:v>信用点</x:v>
      </x:c>
      <x:c r="G2714" s="6" t="n">
        <x:v>8000</x:v>
      </x:c>
      <x:c r="H2714" s="6" t="str">
        <x:v>https://raw.githubusercontent.com/Mar-7th/StarRailRes/dbe8cdfcfb0bf657b9fe1cf92d5537f118ccb487/index_new/cn/light_cone_promotions.json</x:v>
      </x:c>
    </x:row>
    <x:row r="2715" ht="20" customHeight="1">
      <x:c r="A2715" s="6" t="str">
        <x:v>光锥突破</x:v>
      </x:c>
      <x:c r="B2715" s="6" t="str">
        <x:v>21042</x:v>
      </x:c>
      <x:c r="C2715" s="6" t="n">
        <x:v>1</x:v>
      </x:c>
      <x:c r="D2715" s="6" t="n">
        <x:v>2</x:v>
      </x:c>
      <x:c r="E2715" s="7" t="str">
        <x:v>110181</x:v>
      </x:c>
      <x:c r="F2715" s="7" t="str">
        <x:v>步离犬牙</x:v>
      </x:c>
      <x:c r="G2715" s="6" t="n">
        <x:v>3</x:v>
      </x:c>
      <x:c r="H2715" s="6" t="str">
        <x:v>https://raw.githubusercontent.com/Mar-7th/StarRailRes/dbe8cdfcfb0bf657b9fe1cf92d5537f118ccb487/index_new/cn/light_cone_promotions.json</x:v>
      </x:c>
    </x:row>
    <x:row r="2716" ht="20" customHeight="1">
      <x:c r="A2716" s="6" t="str">
        <x:v>光锥突破</x:v>
      </x:c>
      <x:c r="B2716" s="6" t="str">
        <x:v>21042</x:v>
      </x:c>
      <x:c r="C2716" s="6" t="n">
        <x:v>1</x:v>
      </x:c>
      <x:c r="D2716" s="6" t="n">
        <x:v>2</x:v>
      </x:c>
      <x:c r="E2716" s="7" t="str">
        <x:v>114001</x:v>
      </x:c>
      <x:c r="F2716" s="7" t="str">
        <x:v>蓄梦元件</x:v>
      </x:c>
      <x:c r="G2716" s="6" t="n">
        <x:v>10</x:v>
      </x:c>
      <x:c r="H2716" s="6" t="str">
        <x:v>https://raw.githubusercontent.com/Mar-7th/StarRailRes/dbe8cdfcfb0bf657b9fe1cf92d5537f118ccb487/index_new/cn/light_cone_promotions.json</x:v>
      </x:c>
    </x:row>
    <x:row r="2717" ht="20" customHeight="1">
      <x:c r="A2717" s="6" t="str">
        <x:v>光锥突破</x:v>
      </x:c>
      <x:c r="B2717" s="6" t="str">
        <x:v>21042</x:v>
      </x:c>
      <x:c r="C2717" s="6" t="n">
        <x:v>2</x:v>
      </x:c>
      <x:c r="D2717" s="6" t="n">
        <x:v>3</x:v>
      </x:c>
      <x:c r="E2717" s="7" t="str">
        <x:v>2</x:v>
      </x:c>
      <x:c r="F2717" s="7" t="str">
        <x:v>信用点</x:v>
      </x:c>
      <x:c r="G2717" s="6" t="n">
        <x:v>16000</x:v>
      </x:c>
      <x:c r="H2717" s="6" t="str">
        <x:v>https://raw.githubusercontent.com/Mar-7th/StarRailRes/dbe8cdfcfb0bf657b9fe1cf92d5537f118ccb487/index_new/cn/light_cone_promotions.json</x:v>
      </x:c>
    </x:row>
    <x:row r="2718" ht="20" customHeight="1">
      <x:c r="A2718" s="6" t="str">
        <x:v>光锥突破</x:v>
      </x:c>
      <x:c r="B2718" s="6" t="str">
        <x:v>21042</x:v>
      </x:c>
      <x:c r="C2718" s="6" t="n">
        <x:v>2</x:v>
      </x:c>
      <x:c r="D2718" s="6" t="n">
        <x:v>3</x:v>
      </x:c>
      <x:c r="E2718" s="7" t="str">
        <x:v>110182</x:v>
      </x:c>
      <x:c r="F2718" s="7" t="str">
        <x:v>狼毒锯牙</x:v>
      </x:c>
      <x:c r="G2718" s="6" t="n">
        <x:v>3</x:v>
      </x:c>
      <x:c r="H2718" s="6" t="str">
        <x:v>https://raw.githubusercontent.com/Mar-7th/StarRailRes/dbe8cdfcfb0bf657b9fe1cf92d5537f118ccb487/index_new/cn/light_cone_promotions.json</x:v>
      </x:c>
    </x:row>
    <x:row r="2719" ht="20" customHeight="1">
      <x:c r="A2719" s="6" t="str">
        <x:v>光锥突破</x:v>
      </x:c>
      <x:c r="B2719" s="6" t="str">
        <x:v>21042</x:v>
      </x:c>
      <x:c r="C2719" s="6" t="n">
        <x:v>2</x:v>
      </x:c>
      <x:c r="D2719" s="6" t="n">
        <x:v>3</x:v>
      </x:c>
      <x:c r="E2719" s="7" t="str">
        <x:v>114002</x:v>
      </x:c>
      <x:c r="F2719" s="7" t="str">
        <x:v>流梦阀门</x:v>
      </x:c>
      <x:c r="G2719" s="6" t="n">
        <x:v>6</x:v>
      </x:c>
      <x:c r="H2719" s="6" t="str">
        <x:v>https://raw.githubusercontent.com/Mar-7th/StarRailRes/dbe8cdfcfb0bf657b9fe1cf92d5537f118ccb487/index_new/cn/light_cone_promotions.json</x:v>
      </x:c>
    </x:row>
    <x:row r="2720" ht="20" customHeight="1">
      <x:c r="A2720" s="6" t="str">
        <x:v>光锥突破</x:v>
      </x:c>
      <x:c r="B2720" s="6" t="str">
        <x:v>21042</x:v>
      </x:c>
      <x:c r="C2720" s="6" t="n">
        <x:v>3</x:v>
      </x:c>
      <x:c r="D2720" s="6" t="n">
        <x:v>4</x:v>
      </x:c>
      <x:c r="E2720" s="7" t="str">
        <x:v>2</x:v>
      </x:c>
      <x:c r="F2720" s="7" t="str">
        <x:v>信用点</x:v>
      </x:c>
      <x:c r="G2720" s="6" t="n">
        <x:v>40000</x:v>
      </x:c>
      <x:c r="H2720" s="6" t="str">
        <x:v>https://raw.githubusercontent.com/Mar-7th/StarRailRes/dbe8cdfcfb0bf657b9fe1cf92d5537f118ccb487/index_new/cn/light_cone_promotions.json</x:v>
      </x:c>
    </x:row>
    <x:row r="2721" ht="20" customHeight="1">
      <x:c r="A2721" s="6" t="str">
        <x:v>光锥突破</x:v>
      </x:c>
      <x:c r="B2721" s="6" t="str">
        <x:v>21042</x:v>
      </x:c>
      <x:c r="C2721" s="6" t="n">
        <x:v>3</x:v>
      </x:c>
      <x:c r="D2721" s="6" t="n">
        <x:v>4</x:v>
      </x:c>
      <x:c r="E2721" s="7" t="str">
        <x:v>110182</x:v>
      </x:c>
      <x:c r="F2721" s="7" t="str">
        <x:v>狼毒锯牙</x:v>
      </x:c>
      <x:c r="G2721" s="6" t="n">
        <x:v>6</x:v>
      </x:c>
      <x:c r="H2721" s="6" t="str">
        <x:v>https://raw.githubusercontent.com/Mar-7th/StarRailRes/dbe8cdfcfb0bf657b9fe1cf92d5537f118ccb487/index_new/cn/light_cone_promotions.json</x:v>
      </x:c>
    </x:row>
    <x:row r="2722" ht="20" customHeight="1">
      <x:c r="A2722" s="6" t="str">
        <x:v>光锥突破</x:v>
      </x:c>
      <x:c r="B2722" s="6" t="str">
        <x:v>21042</x:v>
      </x:c>
      <x:c r="C2722" s="6" t="n">
        <x:v>3</x:v>
      </x:c>
      <x:c r="D2722" s="6" t="n">
        <x:v>4</x:v>
      </x:c>
      <x:c r="E2722" s="7" t="str">
        <x:v>114002</x:v>
      </x:c>
      <x:c r="F2722" s="7" t="str">
        <x:v>流梦阀门</x:v>
      </x:c>
      <x:c r="G2722" s="6" t="n">
        <x:v>9</x:v>
      </x:c>
      <x:c r="H2722" s="6" t="str">
        <x:v>https://raw.githubusercontent.com/Mar-7th/StarRailRes/dbe8cdfcfb0bf657b9fe1cf92d5537f118ccb487/index_new/cn/light_cone_promotions.json</x:v>
      </x:c>
    </x:row>
    <x:row r="2723" ht="20" customHeight="1">
      <x:c r="A2723" s="6" t="str">
        <x:v>光锥突破</x:v>
      </x:c>
      <x:c r="B2723" s="6" t="str">
        <x:v>21042</x:v>
      </x:c>
      <x:c r="C2723" s="6" t="n">
        <x:v>4</x:v>
      </x:c>
      <x:c r="D2723" s="6" t="n">
        <x:v>5</x:v>
      </x:c>
      <x:c r="E2723" s="7" t="str">
        <x:v>2</x:v>
      </x:c>
      <x:c r="F2723" s="7" t="str">
        <x:v>信用点</x:v>
      </x:c>
      <x:c r="G2723" s="6" t="n">
        <x:v>80000</x:v>
      </x:c>
      <x:c r="H2723" s="6" t="str">
        <x:v>https://raw.githubusercontent.com/Mar-7th/StarRailRes/dbe8cdfcfb0bf657b9fe1cf92d5537f118ccb487/index_new/cn/light_cone_promotions.json</x:v>
      </x:c>
    </x:row>
    <x:row r="2724" ht="20" customHeight="1">
      <x:c r="A2724" s="6" t="str">
        <x:v>光锥突破</x:v>
      </x:c>
      <x:c r="B2724" s="6" t="str">
        <x:v>21042</x:v>
      </x:c>
      <x:c r="C2724" s="6" t="n">
        <x:v>4</x:v>
      </x:c>
      <x:c r="D2724" s="6" t="n">
        <x:v>5</x:v>
      </x:c>
      <x:c r="E2724" s="7" t="str">
        <x:v>110183</x:v>
      </x:c>
      <x:c r="F2724" s="7" t="str">
        <x:v>月狂獠牙</x:v>
      </x:c>
      <x:c r="G2724" s="6" t="n">
        <x:v>4</x:v>
      </x:c>
      <x:c r="H2724" s="6" t="str">
        <x:v>https://raw.githubusercontent.com/Mar-7th/StarRailRes/dbe8cdfcfb0bf657b9fe1cf92d5537f118ccb487/index_new/cn/light_cone_promotions.json</x:v>
      </x:c>
    </x:row>
    <x:row r="2725" ht="20" customHeight="1">
      <x:c r="A2725" s="6" t="str">
        <x:v>光锥突破</x:v>
      </x:c>
      <x:c r="B2725" s="6" t="str">
        <x:v>21042</x:v>
      </x:c>
      <x:c r="C2725" s="6" t="n">
        <x:v>4</x:v>
      </x:c>
      <x:c r="D2725" s="6" t="n">
        <x:v>5</x:v>
      </x:c>
      <x:c r="E2725" s="7" t="str">
        <x:v>114003</x:v>
      </x:c>
      <x:c r="F2725" s="7" t="str">
        <x:v>造梦马达</x:v>
      </x:c>
      <x:c r="G2725" s="6" t="n">
        <x:v>5</x:v>
      </x:c>
      <x:c r="H2725" s="6" t="str">
        <x:v>https://raw.githubusercontent.com/Mar-7th/StarRailRes/dbe8cdfcfb0bf657b9fe1cf92d5537f118ccb487/index_new/cn/light_cone_promotions.json</x:v>
      </x:c>
    </x:row>
    <x:row r="2726" ht="20" customHeight="1">
      <x:c r="A2726" s="6" t="str">
        <x:v>光锥突破</x:v>
      </x:c>
      <x:c r="B2726" s="6" t="str">
        <x:v>21042</x:v>
      </x:c>
      <x:c r="C2726" s="6" t="n">
        <x:v>5</x:v>
      </x:c>
      <x:c r="D2726" s="6" t="n">
        <x:v>6</x:v>
      </x:c>
      <x:c r="E2726" s="7" t="str">
        <x:v>2</x:v>
      </x:c>
      <x:c r="F2726" s="7" t="str">
        <x:v>信用点</x:v>
      </x:c>
      <x:c r="G2726" s="6" t="n">
        <x:v>160000</x:v>
      </x:c>
      <x:c r="H2726" s="6" t="str">
        <x:v>https://raw.githubusercontent.com/Mar-7th/StarRailRes/dbe8cdfcfb0bf657b9fe1cf92d5537f118ccb487/index_new/cn/light_cone_promotions.json</x:v>
      </x:c>
    </x:row>
    <x:row r="2727" ht="20" customHeight="1">
      <x:c r="A2727" s="6" t="str">
        <x:v>光锥突破</x:v>
      </x:c>
      <x:c r="B2727" s="6" t="str">
        <x:v>21042</x:v>
      </x:c>
      <x:c r="C2727" s="6" t="n">
        <x:v>5</x:v>
      </x:c>
      <x:c r="D2727" s="6" t="n">
        <x:v>6</x:v>
      </x:c>
      <x:c r="E2727" s="7" t="str">
        <x:v>110183</x:v>
      </x:c>
      <x:c r="F2727" s="7" t="str">
        <x:v>月狂獠牙</x:v>
      </x:c>
      <x:c r="G2727" s="6" t="n">
        <x:v>8</x:v>
      </x:c>
      <x:c r="H2727" s="6" t="str">
        <x:v>https://raw.githubusercontent.com/Mar-7th/StarRailRes/dbe8cdfcfb0bf657b9fe1cf92d5537f118ccb487/index_new/cn/light_cone_promotions.json</x:v>
      </x:c>
    </x:row>
    <x:row r="2728" ht="20" customHeight="1">
      <x:c r="A2728" s="6" t="str">
        <x:v>光锥突破</x:v>
      </x:c>
      <x:c r="B2728" s="6" t="str">
        <x:v>21042</x:v>
      </x:c>
      <x:c r="C2728" s="6" t="n">
        <x:v>5</x:v>
      </x:c>
      <x:c r="D2728" s="6" t="n">
        <x:v>6</x:v>
      </x:c>
      <x:c r="E2728" s="7" t="str">
        <x:v>114003</x:v>
      </x:c>
      <x:c r="F2728" s="7" t="str">
        <x:v>造梦马达</x:v>
      </x:c>
      <x:c r="G2728" s="6" t="n">
        <x:v>7</x:v>
      </x:c>
      <x:c r="H2728" s="6" t="str">
        <x:v>https://raw.githubusercontent.com/Mar-7th/StarRailRes/dbe8cdfcfb0bf657b9fe1cf92d5537f118ccb487/index_new/cn/light_cone_promotions.json</x:v>
      </x:c>
    </x:row>
    <x:row r="2729" ht="20" customHeight="1">
      <x:c r="A2729" s="6" t="str">
        <x:v>光锥突破</x:v>
      </x:c>
      <x:c r="B2729" s="6" t="str">
        <x:v>21043</x:v>
      </x:c>
      <x:c r="C2729" s="6" t="n">
        <x:v>0</x:v>
      </x:c>
      <x:c r="D2729" s="6" t="n">
        <x:v>1</x:v>
      </x:c>
      <x:c r="E2729" s="7" t="str">
        <x:v>2</x:v>
      </x:c>
      <x:c r="F2729" s="7" t="str">
        <x:v>信用点</x:v>
      </x:c>
      <x:c r="G2729" s="6" t="n">
        <x:v>4000</x:v>
      </x:c>
      <x:c r="H2729" s="6" t="str">
        <x:v>https://raw.githubusercontent.com/Mar-7th/StarRailRes/dbe8cdfcfb0bf657b9fe1cf92d5537f118ccb487/index_new/cn/light_cone_promotions.json</x:v>
      </x:c>
    </x:row>
    <x:row r="2730" ht="20" customHeight="1">
      <x:c r="A2730" s="6" t="str">
        <x:v>光锥突破</x:v>
      </x:c>
      <x:c r="B2730" s="6" t="str">
        <x:v>21043</x:v>
      </x:c>
      <x:c r="C2730" s="6" t="n">
        <x:v>0</x:v>
      </x:c>
      <x:c r="D2730" s="6" t="n">
        <x:v>1</x:v>
      </x:c>
      <x:c r="E2730" s="7" t="str">
        <x:v>114011</x:v>
      </x:c>
      <x:c r="F2730" s="7" t="str">
        <x:v>思绪末屑</x:v>
      </x:c>
      <x:c r="G2730" s="6" t="n">
        <x:v>5</x:v>
      </x:c>
      <x:c r="H2730" s="6" t="str">
        <x:v>https://raw.githubusercontent.com/Mar-7th/StarRailRes/dbe8cdfcfb0bf657b9fe1cf92d5537f118ccb487/index_new/cn/light_cone_promotions.json</x:v>
      </x:c>
    </x:row>
    <x:row r="2731" ht="20" customHeight="1">
      <x:c r="A2731" s="6" t="str">
        <x:v>光锥突破</x:v>
      </x:c>
      <x:c r="B2731" s="6" t="str">
        <x:v>21043</x:v>
      </x:c>
      <x:c r="C2731" s="6" t="n">
        <x:v>1</x:v>
      </x:c>
      <x:c r="D2731" s="6" t="n">
        <x:v>2</x:v>
      </x:c>
      <x:c r="E2731" s="7" t="str">
        <x:v>2</x:v>
      </x:c>
      <x:c r="F2731" s="7" t="str">
        <x:v>信用点</x:v>
      </x:c>
      <x:c r="G2731" s="6" t="n">
        <x:v>8000</x:v>
      </x:c>
      <x:c r="H2731" s="6" t="str">
        <x:v>https://raw.githubusercontent.com/Mar-7th/StarRailRes/dbe8cdfcfb0bf657b9fe1cf92d5537f118ccb487/index_new/cn/light_cone_promotions.json</x:v>
      </x:c>
    </x:row>
    <x:row r="2732" ht="20" customHeight="1">
      <x:c r="A2732" s="6" t="str">
        <x:v>光锥突破</x:v>
      </x:c>
      <x:c r="B2732" s="6" t="str">
        <x:v>21043</x:v>
      </x:c>
      <x:c r="C2732" s="6" t="n">
        <x:v>1</x:v>
      </x:c>
      <x:c r="D2732" s="6" t="n">
        <x:v>2</x:v>
      </x:c>
      <x:c r="E2732" s="7" t="str">
        <x:v>110211</x:v>
      </x:c>
      <x:c r="F2732" s="7" t="str">
        <x:v>散逸星砂</x:v>
      </x:c>
      <x:c r="G2732" s="6" t="n">
        <x:v>3</x:v>
      </x:c>
      <x:c r="H2732" s="6" t="str">
        <x:v>https://raw.githubusercontent.com/Mar-7th/StarRailRes/dbe8cdfcfb0bf657b9fe1cf92d5537f118ccb487/index_new/cn/light_cone_promotions.json</x:v>
      </x:c>
    </x:row>
    <x:row r="2733" ht="20" customHeight="1">
      <x:c r="A2733" s="6" t="str">
        <x:v>光锥突破</x:v>
      </x:c>
      <x:c r="B2733" s="6" t="str">
        <x:v>21043</x:v>
      </x:c>
      <x:c r="C2733" s="6" t="n">
        <x:v>1</x:v>
      </x:c>
      <x:c r="D2733" s="6" t="n">
        <x:v>2</x:v>
      </x:c>
      <x:c r="E2733" s="7" t="str">
        <x:v>114011</x:v>
      </x:c>
      <x:c r="F2733" s="7" t="str">
        <x:v>思绪末屑</x:v>
      </x:c>
      <x:c r="G2733" s="6" t="n">
        <x:v>10</x:v>
      </x:c>
      <x:c r="H2733" s="6" t="str">
        <x:v>https://raw.githubusercontent.com/Mar-7th/StarRailRes/dbe8cdfcfb0bf657b9fe1cf92d5537f118ccb487/index_new/cn/light_cone_promotions.json</x:v>
      </x:c>
    </x:row>
    <x:row r="2734" ht="20" customHeight="1">
      <x:c r="A2734" s="6" t="str">
        <x:v>光锥突破</x:v>
      </x:c>
      <x:c r="B2734" s="6" t="str">
        <x:v>21043</x:v>
      </x:c>
      <x:c r="C2734" s="6" t="n">
        <x:v>2</x:v>
      </x:c>
      <x:c r="D2734" s="6" t="n">
        <x:v>3</x:v>
      </x:c>
      <x:c r="E2734" s="7" t="str">
        <x:v>2</x:v>
      </x:c>
      <x:c r="F2734" s="7" t="str">
        <x:v>信用点</x:v>
      </x:c>
      <x:c r="G2734" s="6" t="n">
        <x:v>16000</x:v>
      </x:c>
      <x:c r="H2734" s="6" t="str">
        <x:v>https://raw.githubusercontent.com/Mar-7th/StarRailRes/dbe8cdfcfb0bf657b9fe1cf92d5537f118ccb487/index_new/cn/light_cone_promotions.json</x:v>
      </x:c>
    </x:row>
    <x:row r="2735" ht="20" customHeight="1">
      <x:c r="A2735" s="6" t="str">
        <x:v>光锥突破</x:v>
      </x:c>
      <x:c r="B2735" s="6" t="str">
        <x:v>21043</x:v>
      </x:c>
      <x:c r="C2735" s="6" t="n">
        <x:v>2</x:v>
      </x:c>
      <x:c r="D2735" s="6" t="n">
        <x:v>3</x:v>
      </x:c>
      <x:c r="E2735" s="7" t="str">
        <x:v>110212</x:v>
      </x:c>
      <x:c r="F2735" s="7" t="str">
        <x:v>流星棱晶</x:v>
      </x:c>
      <x:c r="G2735" s="6" t="n">
        <x:v>3</x:v>
      </x:c>
      <x:c r="H2735" s="6" t="str">
        <x:v>https://raw.githubusercontent.com/Mar-7th/StarRailRes/dbe8cdfcfb0bf657b9fe1cf92d5537f118ccb487/index_new/cn/light_cone_promotions.json</x:v>
      </x:c>
    </x:row>
    <x:row r="2736" ht="20" customHeight="1">
      <x:c r="A2736" s="6" t="str">
        <x:v>光锥突破</x:v>
      </x:c>
      <x:c r="B2736" s="6" t="str">
        <x:v>21043</x:v>
      </x:c>
      <x:c r="C2736" s="6" t="n">
        <x:v>2</x:v>
      </x:c>
      <x:c r="D2736" s="6" t="n">
        <x:v>3</x:v>
      </x:c>
      <x:c r="E2736" s="7" t="str">
        <x:v>114012</x:v>
      </x:c>
      <x:c r="F2736" s="7" t="str">
        <x:v>印象残晶</x:v>
      </x:c>
      <x:c r="G2736" s="6" t="n">
        <x:v>6</x:v>
      </x:c>
      <x:c r="H2736" s="6" t="str">
        <x:v>https://raw.githubusercontent.com/Mar-7th/StarRailRes/dbe8cdfcfb0bf657b9fe1cf92d5537f118ccb487/index_new/cn/light_cone_promotions.json</x:v>
      </x:c>
    </x:row>
    <x:row r="2737" ht="20" customHeight="1">
      <x:c r="A2737" s="6" t="str">
        <x:v>光锥突破</x:v>
      </x:c>
      <x:c r="B2737" s="6" t="str">
        <x:v>21043</x:v>
      </x:c>
      <x:c r="C2737" s="6" t="n">
        <x:v>3</x:v>
      </x:c>
      <x:c r="D2737" s="6" t="n">
        <x:v>4</x:v>
      </x:c>
      <x:c r="E2737" s="7" t="str">
        <x:v>2</x:v>
      </x:c>
      <x:c r="F2737" s="7" t="str">
        <x:v>信用点</x:v>
      </x:c>
      <x:c r="G2737" s="6" t="n">
        <x:v>40000</x:v>
      </x:c>
      <x:c r="H2737" s="6" t="str">
        <x:v>https://raw.githubusercontent.com/Mar-7th/StarRailRes/dbe8cdfcfb0bf657b9fe1cf92d5537f118ccb487/index_new/cn/light_cone_promotions.json</x:v>
      </x:c>
    </x:row>
    <x:row r="2738" ht="20" customHeight="1">
      <x:c r="A2738" s="6" t="str">
        <x:v>光锥突破</x:v>
      </x:c>
      <x:c r="B2738" s="6" t="str">
        <x:v>21043</x:v>
      </x:c>
      <x:c r="C2738" s="6" t="n">
        <x:v>3</x:v>
      </x:c>
      <x:c r="D2738" s="6" t="n">
        <x:v>4</x:v>
      </x:c>
      <x:c r="E2738" s="7" t="str">
        <x:v>110212</x:v>
      </x:c>
      <x:c r="F2738" s="7" t="str">
        <x:v>流星棱晶</x:v>
      </x:c>
      <x:c r="G2738" s="6" t="n">
        <x:v>6</x:v>
      </x:c>
      <x:c r="H2738" s="6" t="str">
        <x:v>https://raw.githubusercontent.com/Mar-7th/StarRailRes/dbe8cdfcfb0bf657b9fe1cf92d5537f118ccb487/index_new/cn/light_cone_promotions.json</x:v>
      </x:c>
    </x:row>
    <x:row r="2739" ht="20" customHeight="1">
      <x:c r="A2739" s="6" t="str">
        <x:v>光锥突破</x:v>
      </x:c>
      <x:c r="B2739" s="6" t="str">
        <x:v>21043</x:v>
      </x:c>
      <x:c r="C2739" s="6" t="n">
        <x:v>3</x:v>
      </x:c>
      <x:c r="D2739" s="6" t="n">
        <x:v>4</x:v>
      </x:c>
      <x:c r="E2739" s="7" t="str">
        <x:v>114012</x:v>
      </x:c>
      <x:c r="F2739" s="7" t="str">
        <x:v>印象残晶</x:v>
      </x:c>
      <x:c r="G2739" s="6" t="n">
        <x:v>9</x:v>
      </x:c>
      <x:c r="H2739" s="6" t="str">
        <x:v>https://raw.githubusercontent.com/Mar-7th/StarRailRes/dbe8cdfcfb0bf657b9fe1cf92d5537f118ccb487/index_new/cn/light_cone_promotions.json</x:v>
      </x:c>
    </x:row>
    <x:row r="2740" ht="20" customHeight="1">
      <x:c r="A2740" s="6" t="str">
        <x:v>光锥突破</x:v>
      </x:c>
      <x:c r="B2740" s="6" t="str">
        <x:v>21043</x:v>
      </x:c>
      <x:c r="C2740" s="6" t="n">
        <x:v>4</x:v>
      </x:c>
      <x:c r="D2740" s="6" t="n">
        <x:v>5</x:v>
      </x:c>
      <x:c r="E2740" s="7" t="str">
        <x:v>2</x:v>
      </x:c>
      <x:c r="F2740" s="7" t="str">
        <x:v>信用点</x:v>
      </x:c>
      <x:c r="G2740" s="6" t="n">
        <x:v>80000</x:v>
      </x:c>
      <x:c r="H2740" s="6" t="str">
        <x:v>https://raw.githubusercontent.com/Mar-7th/StarRailRes/dbe8cdfcfb0bf657b9fe1cf92d5537f118ccb487/index_new/cn/light_cone_promotions.json</x:v>
      </x:c>
    </x:row>
    <x:row r="2741" ht="20" customHeight="1">
      <x:c r="A2741" s="6" t="str">
        <x:v>光锥突破</x:v>
      </x:c>
      <x:c r="B2741" s="6" t="str">
        <x:v>21043</x:v>
      </x:c>
      <x:c r="C2741" s="6" t="n">
        <x:v>4</x:v>
      </x:c>
      <x:c r="D2741" s="6" t="n">
        <x:v>5</x:v>
      </x:c>
      <x:c r="E2741" s="7" t="str">
        <x:v>110213</x:v>
      </x:c>
      <x:c r="F2741" s="7" t="str">
        <x:v>神体琥珀</x:v>
      </x:c>
      <x:c r="G2741" s="6" t="n">
        <x:v>4</x:v>
      </x:c>
      <x:c r="H2741" s="6" t="str">
        <x:v>https://raw.githubusercontent.com/Mar-7th/StarRailRes/dbe8cdfcfb0bf657b9fe1cf92d5537f118ccb487/index_new/cn/light_cone_promotions.json</x:v>
      </x:c>
    </x:row>
    <x:row r="2742" ht="20" customHeight="1">
      <x:c r="A2742" s="6" t="str">
        <x:v>光锥突破</x:v>
      </x:c>
      <x:c r="B2742" s="6" t="str">
        <x:v>21043</x:v>
      </x:c>
      <x:c r="C2742" s="6" t="n">
        <x:v>4</x:v>
      </x:c>
      <x:c r="D2742" s="6" t="n">
        <x:v>5</x:v>
      </x:c>
      <x:c r="E2742" s="7" t="str">
        <x:v>114013</x:v>
      </x:c>
      <x:c r="F2742" s="7" t="str">
        <x:v>欲念碎镜</x:v>
      </x:c>
      <x:c r="G2742" s="6" t="n">
        <x:v>5</x:v>
      </x:c>
      <x:c r="H2742" s="6" t="str">
        <x:v>https://raw.githubusercontent.com/Mar-7th/StarRailRes/dbe8cdfcfb0bf657b9fe1cf92d5537f118ccb487/index_new/cn/light_cone_promotions.json</x:v>
      </x:c>
    </x:row>
    <x:row r="2743" ht="20" customHeight="1">
      <x:c r="A2743" s="6" t="str">
        <x:v>光锥突破</x:v>
      </x:c>
      <x:c r="B2743" s="6" t="str">
        <x:v>21043</x:v>
      </x:c>
      <x:c r="C2743" s="6" t="n">
        <x:v>5</x:v>
      </x:c>
      <x:c r="D2743" s="6" t="n">
        <x:v>6</x:v>
      </x:c>
      <x:c r="E2743" s="7" t="str">
        <x:v>2</x:v>
      </x:c>
      <x:c r="F2743" s="7" t="str">
        <x:v>信用点</x:v>
      </x:c>
      <x:c r="G2743" s="6" t="n">
        <x:v>160000</x:v>
      </x:c>
      <x:c r="H2743" s="6" t="str">
        <x:v>https://raw.githubusercontent.com/Mar-7th/StarRailRes/dbe8cdfcfb0bf657b9fe1cf92d5537f118ccb487/index_new/cn/light_cone_promotions.json</x:v>
      </x:c>
    </x:row>
    <x:row r="2744" ht="20" customHeight="1">
      <x:c r="A2744" s="6" t="str">
        <x:v>光锥突破</x:v>
      </x:c>
      <x:c r="B2744" s="6" t="str">
        <x:v>21043</x:v>
      </x:c>
      <x:c r="C2744" s="6" t="n">
        <x:v>5</x:v>
      </x:c>
      <x:c r="D2744" s="6" t="n">
        <x:v>6</x:v>
      </x:c>
      <x:c r="E2744" s="7" t="str">
        <x:v>110213</x:v>
      </x:c>
      <x:c r="F2744" s="7" t="str">
        <x:v>神体琥珀</x:v>
      </x:c>
      <x:c r="G2744" s="6" t="n">
        <x:v>8</x:v>
      </x:c>
      <x:c r="H2744" s="6" t="str">
        <x:v>https://raw.githubusercontent.com/Mar-7th/StarRailRes/dbe8cdfcfb0bf657b9fe1cf92d5537f118ccb487/index_new/cn/light_cone_promotions.json</x:v>
      </x:c>
    </x:row>
    <x:row r="2745" ht="20" customHeight="1">
      <x:c r="A2745" s="6" t="str">
        <x:v>光锥突破</x:v>
      </x:c>
      <x:c r="B2745" s="6" t="str">
        <x:v>21043</x:v>
      </x:c>
      <x:c r="C2745" s="6" t="n">
        <x:v>5</x:v>
      </x:c>
      <x:c r="D2745" s="6" t="n">
        <x:v>6</x:v>
      </x:c>
      <x:c r="E2745" s="7" t="str">
        <x:v>114013</x:v>
      </x:c>
      <x:c r="F2745" s="7" t="str">
        <x:v>欲念碎镜</x:v>
      </x:c>
      <x:c r="G2745" s="6" t="n">
        <x:v>7</x:v>
      </x:c>
      <x:c r="H2745" s="6" t="str">
        <x:v>https://raw.githubusercontent.com/Mar-7th/StarRailRes/dbe8cdfcfb0bf657b9fe1cf92d5537f118ccb487/index_new/cn/light_cone_promotions.json</x:v>
      </x:c>
    </x:row>
    <x:row r="2746" ht="20" customHeight="1">
      <x:c r="A2746" s="6" t="str">
        <x:v>光锥突破</x:v>
      </x:c>
      <x:c r="B2746" s="6" t="str">
        <x:v>21044</x:v>
      </x:c>
      <x:c r="C2746" s="6" t="n">
        <x:v>0</x:v>
      </x:c>
      <x:c r="D2746" s="6" t="n">
        <x:v>1</x:v>
      </x:c>
      <x:c r="E2746" s="7" t="str">
        <x:v>2</x:v>
      </x:c>
      <x:c r="F2746" s="7" t="str">
        <x:v>信用点</x:v>
      </x:c>
      <x:c r="G2746" s="6" t="n">
        <x:v>4000</x:v>
      </x:c>
      <x:c r="H2746" s="6" t="str">
        <x:v>https://raw.githubusercontent.com/Mar-7th/StarRailRes/dbe8cdfcfb0bf657b9fe1cf92d5537f118ccb487/index_new/cn/light_cone_promotions.json</x:v>
      </x:c>
    </x:row>
    <x:row r="2747" ht="20" customHeight="1">
      <x:c r="A2747" s="6" t="str">
        <x:v>光锥突破</x:v>
      </x:c>
      <x:c r="B2747" s="6" t="str">
        <x:v>21044</x:v>
      </x:c>
      <x:c r="C2747" s="6" t="n">
        <x:v>0</x:v>
      </x:c>
      <x:c r="D2747" s="6" t="n">
        <x:v>1</x:v>
      </x:c>
      <x:c r="E2747" s="7" t="str">
        <x:v>114011</x:v>
      </x:c>
      <x:c r="F2747" s="7" t="str">
        <x:v>思绪末屑</x:v>
      </x:c>
      <x:c r="G2747" s="6" t="n">
        <x:v>5</x:v>
      </x:c>
      <x:c r="H2747" s="6" t="str">
        <x:v>https://raw.githubusercontent.com/Mar-7th/StarRailRes/dbe8cdfcfb0bf657b9fe1cf92d5537f118ccb487/index_new/cn/light_cone_promotions.json</x:v>
      </x:c>
    </x:row>
    <x:row r="2748" ht="20" customHeight="1">
      <x:c r="A2748" s="6" t="str">
        <x:v>光锥突破</x:v>
      </x:c>
      <x:c r="B2748" s="6" t="str">
        <x:v>21044</x:v>
      </x:c>
      <x:c r="C2748" s="6" t="n">
        <x:v>1</x:v>
      </x:c>
      <x:c r="D2748" s="6" t="n">
        <x:v>2</x:v>
      </x:c>
      <x:c r="E2748" s="7" t="str">
        <x:v>2</x:v>
      </x:c>
      <x:c r="F2748" s="7" t="str">
        <x:v>信用点</x:v>
      </x:c>
      <x:c r="G2748" s="6" t="n">
        <x:v>8000</x:v>
      </x:c>
      <x:c r="H2748" s="6" t="str">
        <x:v>https://raw.githubusercontent.com/Mar-7th/StarRailRes/dbe8cdfcfb0bf657b9fe1cf92d5537f118ccb487/index_new/cn/light_cone_promotions.json</x:v>
      </x:c>
    </x:row>
    <x:row r="2749" ht="20" customHeight="1">
      <x:c r="A2749" s="6" t="str">
        <x:v>光锥突破</x:v>
      </x:c>
      <x:c r="B2749" s="6" t="str">
        <x:v>21044</x:v>
      </x:c>
      <x:c r="C2749" s="6" t="n">
        <x:v>1</x:v>
      </x:c>
      <x:c r="D2749" s="6" t="n">
        <x:v>2</x:v>
      </x:c>
      <x:c r="E2749" s="7" t="str">
        <x:v>110221</x:v>
      </x:c>
      <x:c r="F2749" s="7" t="str">
        <x:v>炽情之灵</x:v>
      </x:c>
      <x:c r="G2749" s="6" t="n">
        <x:v>3</x:v>
      </x:c>
      <x:c r="H2749" s="6" t="str">
        <x:v>https://raw.githubusercontent.com/Mar-7th/StarRailRes/dbe8cdfcfb0bf657b9fe1cf92d5537f118ccb487/index_new/cn/light_cone_promotions.json</x:v>
      </x:c>
    </x:row>
    <x:row r="2750" ht="20" customHeight="1">
      <x:c r="A2750" s="6" t="str">
        <x:v>光锥突破</x:v>
      </x:c>
      <x:c r="B2750" s="6" t="str">
        <x:v>21044</x:v>
      </x:c>
      <x:c r="C2750" s="6" t="n">
        <x:v>1</x:v>
      </x:c>
      <x:c r="D2750" s="6" t="n">
        <x:v>2</x:v>
      </x:c>
      <x:c r="E2750" s="7" t="str">
        <x:v>114011</x:v>
      </x:c>
      <x:c r="F2750" s="7" t="str">
        <x:v>思绪末屑</x:v>
      </x:c>
      <x:c r="G2750" s="6" t="n">
        <x:v>10</x:v>
      </x:c>
      <x:c r="H2750" s="6" t="str">
        <x:v>https://raw.githubusercontent.com/Mar-7th/StarRailRes/dbe8cdfcfb0bf657b9fe1cf92d5537f118ccb487/index_new/cn/light_cone_promotions.json</x:v>
      </x:c>
    </x:row>
    <x:row r="2751" ht="20" customHeight="1">
      <x:c r="A2751" s="6" t="str">
        <x:v>光锥突破</x:v>
      </x:c>
      <x:c r="B2751" s="6" t="str">
        <x:v>21044</x:v>
      </x:c>
      <x:c r="C2751" s="6" t="n">
        <x:v>2</x:v>
      </x:c>
      <x:c r="D2751" s="6" t="n">
        <x:v>3</x:v>
      </x:c>
      <x:c r="E2751" s="7" t="str">
        <x:v>2</x:v>
      </x:c>
      <x:c r="F2751" s="7" t="str">
        <x:v>信用点</x:v>
      </x:c>
      <x:c r="G2751" s="6" t="n">
        <x:v>16000</x:v>
      </x:c>
      <x:c r="H2751" s="6" t="str">
        <x:v>https://raw.githubusercontent.com/Mar-7th/StarRailRes/dbe8cdfcfb0bf657b9fe1cf92d5537f118ccb487/index_new/cn/light_cone_promotions.json</x:v>
      </x:c>
    </x:row>
    <x:row r="2752" ht="20" customHeight="1">
      <x:c r="A2752" s="6" t="str">
        <x:v>光锥突破</x:v>
      </x:c>
      <x:c r="B2752" s="6" t="str">
        <x:v>21044</x:v>
      </x:c>
      <x:c r="C2752" s="6" t="n">
        <x:v>2</x:v>
      </x:c>
      <x:c r="D2752" s="6" t="n">
        <x:v>3</x:v>
      </x:c>
      <x:c r="E2752" s="7" t="str">
        <x:v>110222</x:v>
      </x:c>
      <x:c r="F2752" s="7" t="str">
        <x:v>星火之精</x:v>
      </x:c>
      <x:c r="G2752" s="6" t="n">
        <x:v>3</x:v>
      </x:c>
      <x:c r="H2752" s="6" t="str">
        <x:v>https://raw.githubusercontent.com/Mar-7th/StarRailRes/dbe8cdfcfb0bf657b9fe1cf92d5537f118ccb487/index_new/cn/light_cone_promotions.json</x:v>
      </x:c>
    </x:row>
    <x:row r="2753" ht="20" customHeight="1">
      <x:c r="A2753" s="6" t="str">
        <x:v>光锥突破</x:v>
      </x:c>
      <x:c r="B2753" s="6" t="str">
        <x:v>21044</x:v>
      </x:c>
      <x:c r="C2753" s="6" t="n">
        <x:v>2</x:v>
      </x:c>
      <x:c r="D2753" s="6" t="n">
        <x:v>3</x:v>
      </x:c>
      <x:c r="E2753" s="7" t="str">
        <x:v>114012</x:v>
      </x:c>
      <x:c r="F2753" s="7" t="str">
        <x:v>印象残晶</x:v>
      </x:c>
      <x:c r="G2753" s="6" t="n">
        <x:v>6</x:v>
      </x:c>
      <x:c r="H2753" s="6" t="str">
        <x:v>https://raw.githubusercontent.com/Mar-7th/StarRailRes/dbe8cdfcfb0bf657b9fe1cf92d5537f118ccb487/index_new/cn/light_cone_promotions.json</x:v>
      </x:c>
    </x:row>
    <x:row r="2754" ht="20" customHeight="1">
      <x:c r="A2754" s="6" t="str">
        <x:v>光锥突破</x:v>
      </x:c>
      <x:c r="B2754" s="6" t="str">
        <x:v>21044</x:v>
      </x:c>
      <x:c r="C2754" s="6" t="n">
        <x:v>3</x:v>
      </x:c>
      <x:c r="D2754" s="6" t="n">
        <x:v>4</x:v>
      </x:c>
      <x:c r="E2754" s="7" t="str">
        <x:v>2</x:v>
      </x:c>
      <x:c r="F2754" s="7" t="str">
        <x:v>信用点</x:v>
      </x:c>
      <x:c r="G2754" s="6" t="n">
        <x:v>40000</x:v>
      </x:c>
      <x:c r="H2754" s="6" t="str">
        <x:v>https://raw.githubusercontent.com/Mar-7th/StarRailRes/dbe8cdfcfb0bf657b9fe1cf92d5537f118ccb487/index_new/cn/light_cone_promotions.json</x:v>
      </x:c>
    </x:row>
    <x:row r="2755" ht="20" customHeight="1">
      <x:c r="A2755" s="6" t="str">
        <x:v>光锥突破</x:v>
      </x:c>
      <x:c r="B2755" s="6" t="str">
        <x:v>21044</x:v>
      </x:c>
      <x:c r="C2755" s="6" t="n">
        <x:v>3</x:v>
      </x:c>
      <x:c r="D2755" s="6" t="n">
        <x:v>4</x:v>
      </x:c>
      <x:c r="E2755" s="7" t="str">
        <x:v>110222</x:v>
      </x:c>
      <x:c r="F2755" s="7" t="str">
        <x:v>星火之精</x:v>
      </x:c>
      <x:c r="G2755" s="6" t="n">
        <x:v>6</x:v>
      </x:c>
      <x:c r="H2755" s="6" t="str">
        <x:v>https://raw.githubusercontent.com/Mar-7th/StarRailRes/dbe8cdfcfb0bf657b9fe1cf92d5537f118ccb487/index_new/cn/light_cone_promotions.json</x:v>
      </x:c>
    </x:row>
    <x:row r="2756" ht="20" customHeight="1">
      <x:c r="A2756" s="6" t="str">
        <x:v>光锥突破</x:v>
      </x:c>
      <x:c r="B2756" s="6" t="str">
        <x:v>21044</x:v>
      </x:c>
      <x:c r="C2756" s="6" t="n">
        <x:v>3</x:v>
      </x:c>
      <x:c r="D2756" s="6" t="n">
        <x:v>4</x:v>
      </x:c>
      <x:c r="E2756" s="7" t="str">
        <x:v>114012</x:v>
      </x:c>
      <x:c r="F2756" s="7" t="str">
        <x:v>印象残晶</x:v>
      </x:c>
      <x:c r="G2756" s="6" t="n">
        <x:v>9</x:v>
      </x:c>
      <x:c r="H2756" s="6" t="str">
        <x:v>https://raw.githubusercontent.com/Mar-7th/StarRailRes/dbe8cdfcfb0bf657b9fe1cf92d5537f118ccb487/index_new/cn/light_cone_promotions.json</x:v>
      </x:c>
    </x:row>
    <x:row r="2757" ht="20" customHeight="1">
      <x:c r="A2757" s="6" t="str">
        <x:v>光锥突破</x:v>
      </x:c>
      <x:c r="B2757" s="6" t="str">
        <x:v>21044</x:v>
      </x:c>
      <x:c r="C2757" s="6" t="n">
        <x:v>4</x:v>
      </x:c>
      <x:c r="D2757" s="6" t="n">
        <x:v>5</x:v>
      </x:c>
      <x:c r="E2757" s="7" t="str">
        <x:v>2</x:v>
      </x:c>
      <x:c r="F2757" s="7" t="str">
        <x:v>信用点</x:v>
      </x:c>
      <x:c r="G2757" s="6" t="n">
        <x:v>80000</x:v>
      </x:c>
      <x:c r="H2757" s="6" t="str">
        <x:v>https://raw.githubusercontent.com/Mar-7th/StarRailRes/dbe8cdfcfb0bf657b9fe1cf92d5537f118ccb487/index_new/cn/light_cone_promotions.json</x:v>
      </x:c>
    </x:row>
    <x:row r="2758" ht="20" customHeight="1">
      <x:c r="A2758" s="6" t="str">
        <x:v>光锥突破</x:v>
      </x:c>
      <x:c r="B2758" s="6" t="str">
        <x:v>21044</x:v>
      </x:c>
      <x:c r="C2758" s="6" t="n">
        <x:v>4</x:v>
      </x:c>
      <x:c r="D2758" s="6" t="n">
        <x:v>5</x:v>
      </x:c>
      <x:c r="E2758" s="7" t="str">
        <x:v>110223</x:v>
      </x:c>
      <x:c r="F2758" s="7" t="str">
        <x:v>焚天之魔</x:v>
      </x:c>
      <x:c r="G2758" s="6" t="n">
        <x:v>4</x:v>
      </x:c>
      <x:c r="H2758" s="6" t="str">
        <x:v>https://raw.githubusercontent.com/Mar-7th/StarRailRes/dbe8cdfcfb0bf657b9fe1cf92d5537f118ccb487/index_new/cn/light_cone_promotions.json</x:v>
      </x:c>
    </x:row>
    <x:row r="2759" ht="20" customHeight="1">
      <x:c r="A2759" s="6" t="str">
        <x:v>光锥突破</x:v>
      </x:c>
      <x:c r="B2759" s="6" t="str">
        <x:v>21044</x:v>
      </x:c>
      <x:c r="C2759" s="6" t="n">
        <x:v>4</x:v>
      </x:c>
      <x:c r="D2759" s="6" t="n">
        <x:v>5</x:v>
      </x:c>
      <x:c r="E2759" s="7" t="str">
        <x:v>114013</x:v>
      </x:c>
      <x:c r="F2759" s="7" t="str">
        <x:v>欲念碎镜</x:v>
      </x:c>
      <x:c r="G2759" s="6" t="n">
        <x:v>5</x:v>
      </x:c>
      <x:c r="H2759" s="6" t="str">
        <x:v>https://raw.githubusercontent.com/Mar-7th/StarRailRes/dbe8cdfcfb0bf657b9fe1cf92d5537f118ccb487/index_new/cn/light_cone_promotions.json</x:v>
      </x:c>
    </x:row>
    <x:row r="2760" ht="20" customHeight="1">
      <x:c r="A2760" s="6" t="str">
        <x:v>光锥突破</x:v>
      </x:c>
      <x:c r="B2760" s="6" t="str">
        <x:v>21044</x:v>
      </x:c>
      <x:c r="C2760" s="6" t="n">
        <x:v>5</x:v>
      </x:c>
      <x:c r="D2760" s="6" t="n">
        <x:v>6</x:v>
      </x:c>
      <x:c r="E2760" s="7" t="str">
        <x:v>2</x:v>
      </x:c>
      <x:c r="F2760" s="7" t="str">
        <x:v>信用点</x:v>
      </x:c>
      <x:c r="G2760" s="6" t="n">
        <x:v>160000</x:v>
      </x:c>
      <x:c r="H2760" s="6" t="str">
        <x:v>https://raw.githubusercontent.com/Mar-7th/StarRailRes/dbe8cdfcfb0bf657b9fe1cf92d5537f118ccb487/index_new/cn/light_cone_promotions.json</x:v>
      </x:c>
    </x:row>
    <x:row r="2761" ht="20" customHeight="1">
      <x:c r="A2761" s="6" t="str">
        <x:v>光锥突破</x:v>
      </x:c>
      <x:c r="B2761" s="6" t="str">
        <x:v>21044</x:v>
      </x:c>
      <x:c r="C2761" s="6" t="n">
        <x:v>5</x:v>
      </x:c>
      <x:c r="D2761" s="6" t="n">
        <x:v>6</x:v>
      </x:c>
      <x:c r="E2761" s="7" t="str">
        <x:v>110223</x:v>
      </x:c>
      <x:c r="F2761" s="7" t="str">
        <x:v>焚天之魔</x:v>
      </x:c>
      <x:c r="G2761" s="6" t="n">
        <x:v>8</x:v>
      </x:c>
      <x:c r="H2761" s="6" t="str">
        <x:v>https://raw.githubusercontent.com/Mar-7th/StarRailRes/dbe8cdfcfb0bf657b9fe1cf92d5537f118ccb487/index_new/cn/light_cone_promotions.json</x:v>
      </x:c>
    </x:row>
    <x:row r="2762" ht="20" customHeight="1">
      <x:c r="A2762" s="6" t="str">
        <x:v>光锥突破</x:v>
      </x:c>
      <x:c r="B2762" s="6" t="str">
        <x:v>21044</x:v>
      </x:c>
      <x:c r="C2762" s="6" t="n">
        <x:v>5</x:v>
      </x:c>
      <x:c r="D2762" s="6" t="n">
        <x:v>6</x:v>
      </x:c>
      <x:c r="E2762" s="7" t="str">
        <x:v>114013</x:v>
      </x:c>
      <x:c r="F2762" s="7" t="str">
        <x:v>欲念碎镜</x:v>
      </x:c>
      <x:c r="G2762" s="6" t="n">
        <x:v>7</x:v>
      </x:c>
      <x:c r="H2762" s="6" t="str">
        <x:v>https://raw.githubusercontent.com/Mar-7th/StarRailRes/dbe8cdfcfb0bf657b9fe1cf92d5537f118ccb487/index_new/cn/light_cone_promotions.json</x:v>
      </x:c>
    </x:row>
    <x:row r="2763" ht="20" customHeight="1">
      <x:c r="A2763" s="6" t="str">
        <x:v>光锥突破</x:v>
      </x:c>
      <x:c r="B2763" s="6" t="str">
        <x:v>21045</x:v>
      </x:c>
      <x:c r="C2763" s="6" t="n">
        <x:v>0</x:v>
      </x:c>
      <x:c r="D2763" s="6" t="n">
        <x:v>1</x:v>
      </x:c>
      <x:c r="E2763" s="7" t="str">
        <x:v>2</x:v>
      </x:c>
      <x:c r="F2763" s="7" t="str">
        <x:v>信用点</x:v>
      </x:c>
      <x:c r="G2763" s="6" t="n">
        <x:v>4000</x:v>
      </x:c>
      <x:c r="H2763" s="6" t="str">
        <x:v>https://raw.githubusercontent.com/Mar-7th/StarRailRes/dbe8cdfcfb0bf657b9fe1cf92d5537f118ccb487/index_new/cn/light_cone_promotions.json</x:v>
      </x:c>
    </x:row>
    <x:row r="2764" ht="20" customHeight="1">
      <x:c r="A2764" s="6" t="str">
        <x:v>光锥突破</x:v>
      </x:c>
      <x:c r="B2764" s="6" t="str">
        <x:v>21045</x:v>
      </x:c>
      <x:c r="C2764" s="6" t="n">
        <x:v>0</x:v>
      </x:c>
      <x:c r="D2764" s="6" t="n">
        <x:v>1</x:v>
      </x:c>
      <x:c r="E2764" s="7" t="str">
        <x:v>114011</x:v>
      </x:c>
      <x:c r="F2764" s="7" t="str">
        <x:v>思绪末屑</x:v>
      </x:c>
      <x:c r="G2764" s="6" t="n">
        <x:v>5</x:v>
      </x:c>
      <x:c r="H2764" s="6" t="str">
        <x:v>https://raw.githubusercontent.com/Mar-7th/StarRailRes/dbe8cdfcfb0bf657b9fe1cf92d5537f118ccb487/index_new/cn/light_cone_promotions.json</x:v>
      </x:c>
    </x:row>
    <x:row r="2765" ht="20" customHeight="1">
      <x:c r="A2765" s="6" t="str">
        <x:v>光锥突破</x:v>
      </x:c>
      <x:c r="B2765" s="6" t="str">
        <x:v>21045</x:v>
      </x:c>
      <x:c r="C2765" s="6" t="n">
        <x:v>1</x:v>
      </x:c>
      <x:c r="D2765" s="6" t="n">
        <x:v>2</x:v>
      </x:c>
      <x:c r="E2765" s="7" t="str">
        <x:v>2</x:v>
      </x:c>
      <x:c r="F2765" s="7" t="str">
        <x:v>信用点</x:v>
      </x:c>
      <x:c r="G2765" s="6" t="n">
        <x:v>8000</x:v>
      </x:c>
      <x:c r="H2765" s="6" t="str">
        <x:v>https://raw.githubusercontent.com/Mar-7th/StarRailRes/dbe8cdfcfb0bf657b9fe1cf92d5537f118ccb487/index_new/cn/light_cone_promotions.json</x:v>
      </x:c>
    </x:row>
    <x:row r="2766" ht="20" customHeight="1">
      <x:c r="A2766" s="6" t="str">
        <x:v>光锥突破</x:v>
      </x:c>
      <x:c r="B2766" s="6" t="str">
        <x:v>21045</x:v>
      </x:c>
      <x:c r="C2766" s="6" t="n">
        <x:v>1</x:v>
      </x:c>
      <x:c r="D2766" s="6" t="n">
        <x:v>2</x:v>
      </x:c>
      <x:c r="E2766" s="7" t="str">
        <x:v>110201</x:v>
      </x:c>
      <x:c r="F2766" s="7" t="str">
        <x:v>凌乱草图</x:v>
      </x:c>
      <x:c r="G2766" s="6" t="n">
        <x:v>3</x:v>
      </x:c>
      <x:c r="H2766" s="6" t="str">
        <x:v>https://raw.githubusercontent.com/Mar-7th/StarRailRes/dbe8cdfcfb0bf657b9fe1cf92d5537f118ccb487/index_new/cn/light_cone_promotions.json</x:v>
      </x:c>
    </x:row>
    <x:row r="2767" ht="20" customHeight="1">
      <x:c r="A2767" s="6" t="str">
        <x:v>光锥突破</x:v>
      </x:c>
      <x:c r="B2767" s="6" t="str">
        <x:v>21045</x:v>
      </x:c>
      <x:c r="C2767" s="6" t="n">
        <x:v>1</x:v>
      </x:c>
      <x:c r="D2767" s="6" t="n">
        <x:v>2</x:v>
      </x:c>
      <x:c r="E2767" s="7" t="str">
        <x:v>114011</x:v>
      </x:c>
      <x:c r="F2767" s="7" t="str">
        <x:v>思绪末屑</x:v>
      </x:c>
      <x:c r="G2767" s="6" t="n">
        <x:v>10</x:v>
      </x:c>
      <x:c r="H2767" s="6" t="str">
        <x:v>https://raw.githubusercontent.com/Mar-7th/StarRailRes/dbe8cdfcfb0bf657b9fe1cf92d5537f118ccb487/index_new/cn/light_cone_promotions.json</x:v>
      </x:c>
    </x:row>
    <x:row r="2768" ht="20" customHeight="1">
      <x:c r="A2768" s="6" t="str">
        <x:v>光锥突破</x:v>
      </x:c>
      <x:c r="B2768" s="6" t="str">
        <x:v>21045</x:v>
      </x:c>
      <x:c r="C2768" s="6" t="n">
        <x:v>2</x:v>
      </x:c>
      <x:c r="D2768" s="6" t="n">
        <x:v>3</x:v>
      </x:c>
      <x:c r="E2768" s="7" t="str">
        <x:v>2</x:v>
      </x:c>
      <x:c r="F2768" s="7" t="str">
        <x:v>信用点</x:v>
      </x:c>
      <x:c r="G2768" s="6" t="n">
        <x:v>16000</x:v>
      </x:c>
      <x:c r="H2768" s="6" t="str">
        <x:v>https://raw.githubusercontent.com/Mar-7th/StarRailRes/dbe8cdfcfb0bf657b9fe1cf92d5537f118ccb487/index_new/cn/light_cone_promotions.json</x:v>
      </x:c>
    </x:row>
    <x:row r="2769" ht="20" customHeight="1">
      <x:c r="A2769" s="6" t="str">
        <x:v>光锥突破</x:v>
      </x:c>
      <x:c r="B2769" s="6" t="str">
        <x:v>21045</x:v>
      </x:c>
      <x:c r="C2769" s="6" t="n">
        <x:v>2</x:v>
      </x:c>
      <x:c r="D2769" s="6" t="n">
        <x:v>3</x:v>
      </x:c>
      <x:c r="E2769" s="7" t="str">
        <x:v>110202</x:v>
      </x:c>
      <x:c r="F2769" s="7" t="str">
        <x:v>动态线稿</x:v>
      </x:c>
      <x:c r="G2769" s="6" t="n">
        <x:v>3</x:v>
      </x:c>
      <x:c r="H2769" s="6" t="str">
        <x:v>https://raw.githubusercontent.com/Mar-7th/StarRailRes/dbe8cdfcfb0bf657b9fe1cf92d5537f118ccb487/index_new/cn/light_cone_promotions.json</x:v>
      </x:c>
    </x:row>
    <x:row r="2770" ht="20" customHeight="1">
      <x:c r="A2770" s="6" t="str">
        <x:v>光锥突破</x:v>
      </x:c>
      <x:c r="B2770" s="6" t="str">
        <x:v>21045</x:v>
      </x:c>
      <x:c r="C2770" s="6" t="n">
        <x:v>2</x:v>
      </x:c>
      <x:c r="D2770" s="6" t="n">
        <x:v>3</x:v>
      </x:c>
      <x:c r="E2770" s="7" t="str">
        <x:v>114012</x:v>
      </x:c>
      <x:c r="F2770" s="7" t="str">
        <x:v>印象残晶</x:v>
      </x:c>
      <x:c r="G2770" s="6" t="n">
        <x:v>6</x:v>
      </x:c>
      <x:c r="H2770" s="6" t="str">
        <x:v>https://raw.githubusercontent.com/Mar-7th/StarRailRes/dbe8cdfcfb0bf657b9fe1cf92d5537f118ccb487/index_new/cn/light_cone_promotions.json</x:v>
      </x:c>
    </x:row>
    <x:row r="2771" ht="20" customHeight="1">
      <x:c r="A2771" s="6" t="str">
        <x:v>光锥突破</x:v>
      </x:c>
      <x:c r="B2771" s="6" t="str">
        <x:v>21045</x:v>
      </x:c>
      <x:c r="C2771" s="6" t="n">
        <x:v>3</x:v>
      </x:c>
      <x:c r="D2771" s="6" t="n">
        <x:v>4</x:v>
      </x:c>
      <x:c r="E2771" s="7" t="str">
        <x:v>2</x:v>
      </x:c>
      <x:c r="F2771" s="7" t="str">
        <x:v>信用点</x:v>
      </x:c>
      <x:c r="G2771" s="6" t="n">
        <x:v>40000</x:v>
      </x:c>
      <x:c r="H2771" s="6" t="str">
        <x:v>https://raw.githubusercontent.com/Mar-7th/StarRailRes/dbe8cdfcfb0bf657b9fe1cf92d5537f118ccb487/index_new/cn/light_cone_promotions.json</x:v>
      </x:c>
    </x:row>
    <x:row r="2772" ht="20" customHeight="1">
      <x:c r="A2772" s="6" t="str">
        <x:v>光锥突破</x:v>
      </x:c>
      <x:c r="B2772" s="6" t="str">
        <x:v>21045</x:v>
      </x:c>
      <x:c r="C2772" s="6" t="n">
        <x:v>3</x:v>
      </x:c>
      <x:c r="D2772" s="6" t="n">
        <x:v>4</x:v>
      </x:c>
      <x:c r="E2772" s="7" t="str">
        <x:v>110202</x:v>
      </x:c>
      <x:c r="F2772" s="7" t="str">
        <x:v>动态线稿</x:v>
      </x:c>
      <x:c r="G2772" s="6" t="n">
        <x:v>6</x:v>
      </x:c>
      <x:c r="H2772" s="6" t="str">
        <x:v>https://raw.githubusercontent.com/Mar-7th/StarRailRes/dbe8cdfcfb0bf657b9fe1cf92d5537f118ccb487/index_new/cn/light_cone_promotions.json</x:v>
      </x:c>
    </x:row>
    <x:row r="2773" ht="20" customHeight="1">
      <x:c r="A2773" s="6" t="str">
        <x:v>光锥突破</x:v>
      </x:c>
      <x:c r="B2773" s="6" t="str">
        <x:v>21045</x:v>
      </x:c>
      <x:c r="C2773" s="6" t="n">
        <x:v>3</x:v>
      </x:c>
      <x:c r="D2773" s="6" t="n">
        <x:v>4</x:v>
      </x:c>
      <x:c r="E2773" s="7" t="str">
        <x:v>114012</x:v>
      </x:c>
      <x:c r="F2773" s="7" t="str">
        <x:v>印象残晶</x:v>
      </x:c>
      <x:c r="G2773" s="6" t="n">
        <x:v>9</x:v>
      </x:c>
      <x:c r="H2773" s="6" t="str">
        <x:v>https://raw.githubusercontent.com/Mar-7th/StarRailRes/dbe8cdfcfb0bf657b9fe1cf92d5537f118ccb487/index_new/cn/light_cone_promotions.json</x:v>
      </x:c>
    </x:row>
    <x:row r="2774" ht="20" customHeight="1">
      <x:c r="A2774" s="6" t="str">
        <x:v>光锥突破</x:v>
      </x:c>
      <x:c r="B2774" s="6" t="str">
        <x:v>21045</x:v>
      </x:c>
      <x:c r="C2774" s="6" t="n">
        <x:v>4</x:v>
      </x:c>
      <x:c r="D2774" s="6" t="n">
        <x:v>5</x:v>
      </x:c>
      <x:c r="E2774" s="7" t="str">
        <x:v>2</x:v>
      </x:c>
      <x:c r="F2774" s="7" t="str">
        <x:v>信用点</x:v>
      </x:c>
      <x:c r="G2774" s="6" t="n">
        <x:v>80000</x:v>
      </x:c>
      <x:c r="H2774" s="6" t="str">
        <x:v>https://raw.githubusercontent.com/Mar-7th/StarRailRes/dbe8cdfcfb0bf657b9fe1cf92d5537f118ccb487/index_new/cn/light_cone_promotions.json</x:v>
      </x:c>
    </x:row>
    <x:row r="2775" ht="20" customHeight="1">
      <x:c r="A2775" s="6" t="str">
        <x:v>光锥突破</x:v>
      </x:c>
      <x:c r="B2775" s="6" t="str">
        <x:v>21045</x:v>
      </x:c>
      <x:c r="C2775" s="6" t="n">
        <x:v>4</x:v>
      </x:c>
      <x:c r="D2775" s="6" t="n">
        <x:v>5</x:v>
      </x:c>
      <x:c r="E2775" s="7" t="str">
        <x:v>110203</x:v>
      </x:c>
      <x:c r="F2775" s="7" t="str">
        <x:v>精致色稿</x:v>
      </x:c>
      <x:c r="G2775" s="6" t="n">
        <x:v>4</x:v>
      </x:c>
      <x:c r="H2775" s="6" t="str">
        <x:v>https://raw.githubusercontent.com/Mar-7th/StarRailRes/dbe8cdfcfb0bf657b9fe1cf92d5537f118ccb487/index_new/cn/light_cone_promotions.json</x:v>
      </x:c>
    </x:row>
    <x:row r="2776" ht="20" customHeight="1">
      <x:c r="A2776" s="6" t="str">
        <x:v>光锥突破</x:v>
      </x:c>
      <x:c r="B2776" s="6" t="str">
        <x:v>21045</x:v>
      </x:c>
      <x:c r="C2776" s="6" t="n">
        <x:v>4</x:v>
      </x:c>
      <x:c r="D2776" s="6" t="n">
        <x:v>5</x:v>
      </x:c>
      <x:c r="E2776" s="7" t="str">
        <x:v>114013</x:v>
      </x:c>
      <x:c r="F2776" s="7" t="str">
        <x:v>欲念碎镜</x:v>
      </x:c>
      <x:c r="G2776" s="6" t="n">
        <x:v>5</x:v>
      </x:c>
      <x:c r="H2776" s="6" t="str">
        <x:v>https://raw.githubusercontent.com/Mar-7th/StarRailRes/dbe8cdfcfb0bf657b9fe1cf92d5537f118ccb487/index_new/cn/light_cone_promotions.json</x:v>
      </x:c>
    </x:row>
    <x:row r="2777" ht="20" customHeight="1">
      <x:c r="A2777" s="6" t="str">
        <x:v>光锥突破</x:v>
      </x:c>
      <x:c r="B2777" s="6" t="str">
        <x:v>21045</x:v>
      </x:c>
      <x:c r="C2777" s="6" t="n">
        <x:v>5</x:v>
      </x:c>
      <x:c r="D2777" s="6" t="n">
        <x:v>6</x:v>
      </x:c>
      <x:c r="E2777" s="7" t="str">
        <x:v>2</x:v>
      </x:c>
      <x:c r="F2777" s="7" t="str">
        <x:v>信用点</x:v>
      </x:c>
      <x:c r="G2777" s="6" t="n">
        <x:v>160000</x:v>
      </x:c>
      <x:c r="H2777" s="6" t="str">
        <x:v>https://raw.githubusercontent.com/Mar-7th/StarRailRes/dbe8cdfcfb0bf657b9fe1cf92d5537f118ccb487/index_new/cn/light_cone_promotions.json</x:v>
      </x:c>
    </x:row>
    <x:row r="2778" ht="20" customHeight="1">
      <x:c r="A2778" s="6" t="str">
        <x:v>光锥突破</x:v>
      </x:c>
      <x:c r="B2778" s="6" t="str">
        <x:v>21045</x:v>
      </x:c>
      <x:c r="C2778" s="6" t="n">
        <x:v>5</x:v>
      </x:c>
      <x:c r="D2778" s="6" t="n">
        <x:v>6</x:v>
      </x:c>
      <x:c r="E2778" s="7" t="str">
        <x:v>110203</x:v>
      </x:c>
      <x:c r="F2778" s="7" t="str">
        <x:v>精致色稿</x:v>
      </x:c>
      <x:c r="G2778" s="6" t="n">
        <x:v>8</x:v>
      </x:c>
      <x:c r="H2778" s="6" t="str">
        <x:v>https://raw.githubusercontent.com/Mar-7th/StarRailRes/dbe8cdfcfb0bf657b9fe1cf92d5537f118ccb487/index_new/cn/light_cone_promotions.json</x:v>
      </x:c>
    </x:row>
    <x:row r="2779" ht="20" customHeight="1">
      <x:c r="A2779" s="6" t="str">
        <x:v>光锥突破</x:v>
      </x:c>
      <x:c r="B2779" s="6" t="str">
        <x:v>21045</x:v>
      </x:c>
      <x:c r="C2779" s="6" t="n">
        <x:v>5</x:v>
      </x:c>
      <x:c r="D2779" s="6" t="n">
        <x:v>6</x:v>
      </x:c>
      <x:c r="E2779" s="7" t="str">
        <x:v>114013</x:v>
      </x:c>
      <x:c r="F2779" s="7" t="str">
        <x:v>欲念碎镜</x:v>
      </x:c>
      <x:c r="G2779" s="6" t="n">
        <x:v>7</x:v>
      </x:c>
      <x:c r="H2779" s="6" t="str">
        <x:v>https://raw.githubusercontent.com/Mar-7th/StarRailRes/dbe8cdfcfb0bf657b9fe1cf92d5537f118ccb487/index_new/cn/light_cone_promotions.json</x:v>
      </x:c>
    </x:row>
    <x:row r="2780" ht="20" customHeight="1">
      <x:c r="A2780" s="6" t="str">
        <x:v>光锥突破</x:v>
      </x:c>
      <x:c r="B2780" s="6" t="str">
        <x:v>21046</x:v>
      </x:c>
      <x:c r="C2780" s="6" t="n">
        <x:v>0</x:v>
      </x:c>
      <x:c r="D2780" s="6" t="n">
        <x:v>1</x:v>
      </x:c>
      <x:c r="E2780" s="7" t="str">
        <x:v>2</x:v>
      </x:c>
      <x:c r="F2780" s="7" t="str">
        <x:v>信用点</x:v>
      </x:c>
      <x:c r="G2780" s="6" t="n">
        <x:v>4000</x:v>
      </x:c>
      <x:c r="H2780" s="6" t="str">
        <x:v>https://raw.githubusercontent.com/Mar-7th/StarRailRes/dbe8cdfcfb0bf657b9fe1cf92d5537f118ccb487/index_new/cn/light_cone_promotions.json</x:v>
      </x:c>
    </x:row>
    <x:row r="2781" ht="20" customHeight="1">
      <x:c r="A2781" s="6" t="str">
        <x:v>光锥突破</x:v>
      </x:c>
      <x:c r="B2781" s="6" t="str">
        <x:v>21046</x:v>
      </x:c>
      <x:c r="C2781" s="6" t="n">
        <x:v>0</x:v>
      </x:c>
      <x:c r="D2781" s="6" t="n">
        <x:v>1</x:v>
      </x:c>
      <x:c r="E2781" s="7" t="str">
        <x:v>114001</x:v>
      </x:c>
      <x:c r="F2781" s="7" t="str">
        <x:v>蓄梦元件</x:v>
      </x:c>
      <x:c r="G2781" s="6" t="n">
        <x:v>5</x:v>
      </x:c>
      <x:c r="H2781" s="6" t="str">
        <x:v>https://raw.githubusercontent.com/Mar-7th/StarRailRes/dbe8cdfcfb0bf657b9fe1cf92d5537f118ccb487/index_new/cn/light_cone_promotions.json</x:v>
      </x:c>
    </x:row>
    <x:row r="2782" ht="20" customHeight="1">
      <x:c r="A2782" s="6" t="str">
        <x:v>光锥突破</x:v>
      </x:c>
      <x:c r="B2782" s="6" t="str">
        <x:v>21046</x:v>
      </x:c>
      <x:c r="C2782" s="6" t="n">
        <x:v>1</x:v>
      </x:c>
      <x:c r="D2782" s="6" t="n">
        <x:v>2</x:v>
      </x:c>
      <x:c r="E2782" s="7" t="str">
        <x:v>2</x:v>
      </x:c>
      <x:c r="F2782" s="7" t="str">
        <x:v>信用点</x:v>
      </x:c>
      <x:c r="G2782" s="6" t="n">
        <x:v>8000</x:v>
      </x:c>
      <x:c r="H2782" s="6" t="str">
        <x:v>https://raw.githubusercontent.com/Mar-7th/StarRailRes/dbe8cdfcfb0bf657b9fe1cf92d5537f118ccb487/index_new/cn/light_cone_promotions.json</x:v>
      </x:c>
    </x:row>
    <x:row r="2783" ht="20" customHeight="1">
      <x:c r="A2783" s="6" t="str">
        <x:v>光锥突破</x:v>
      </x:c>
      <x:c r="B2783" s="6" t="str">
        <x:v>21046</x:v>
      </x:c>
      <x:c r="C2783" s="6" t="n">
        <x:v>1</x:v>
      </x:c>
      <x:c r="D2783" s="6" t="n">
        <x:v>2</x:v>
      </x:c>
      <x:c r="E2783" s="7" t="str">
        <x:v>110231</x:v>
      </x:c>
      <x:c r="F2783" s="7" t="str">
        <x:v>云际音符</x:v>
      </x:c>
      <x:c r="G2783" s="6" t="n">
        <x:v>3</x:v>
      </x:c>
      <x:c r="H2783" s="6" t="str">
        <x:v>https://raw.githubusercontent.com/Mar-7th/StarRailRes/dbe8cdfcfb0bf657b9fe1cf92d5537f118ccb487/index_new/cn/light_cone_promotions.json</x:v>
      </x:c>
    </x:row>
    <x:row r="2784" ht="20" customHeight="1">
      <x:c r="A2784" s="6" t="str">
        <x:v>光锥突破</x:v>
      </x:c>
      <x:c r="B2784" s="6" t="str">
        <x:v>21046</x:v>
      </x:c>
      <x:c r="C2784" s="6" t="n">
        <x:v>1</x:v>
      </x:c>
      <x:c r="D2784" s="6" t="n">
        <x:v>2</x:v>
      </x:c>
      <x:c r="E2784" s="7" t="str">
        <x:v>114001</x:v>
      </x:c>
      <x:c r="F2784" s="7" t="str">
        <x:v>蓄梦元件</x:v>
      </x:c>
      <x:c r="G2784" s="6" t="n">
        <x:v>10</x:v>
      </x:c>
      <x:c r="H2784" s="6" t="str">
        <x:v>https://raw.githubusercontent.com/Mar-7th/StarRailRes/dbe8cdfcfb0bf657b9fe1cf92d5537f118ccb487/index_new/cn/light_cone_promotions.json</x:v>
      </x:c>
    </x:row>
    <x:row r="2785" ht="20" customHeight="1">
      <x:c r="A2785" s="6" t="str">
        <x:v>光锥突破</x:v>
      </x:c>
      <x:c r="B2785" s="6" t="str">
        <x:v>21046</x:v>
      </x:c>
      <x:c r="C2785" s="6" t="n">
        <x:v>2</x:v>
      </x:c>
      <x:c r="D2785" s="6" t="n">
        <x:v>3</x:v>
      </x:c>
      <x:c r="E2785" s="7" t="str">
        <x:v>2</x:v>
      </x:c>
      <x:c r="F2785" s="7" t="str">
        <x:v>信用点</x:v>
      </x:c>
      <x:c r="G2785" s="6" t="n">
        <x:v>16000</x:v>
      </x:c>
      <x:c r="H2785" s="6" t="str">
        <x:v>https://raw.githubusercontent.com/Mar-7th/StarRailRes/dbe8cdfcfb0bf657b9fe1cf92d5537f118ccb487/index_new/cn/light_cone_promotions.json</x:v>
      </x:c>
    </x:row>
    <x:row r="2786" ht="20" customHeight="1">
      <x:c r="A2786" s="6" t="str">
        <x:v>光锥突破</x:v>
      </x:c>
      <x:c r="B2786" s="6" t="str">
        <x:v>21046</x:v>
      </x:c>
      <x:c r="C2786" s="6" t="n">
        <x:v>2</x:v>
      </x:c>
      <x:c r="D2786" s="6" t="n">
        <x:v>3</x:v>
      </x:c>
      <x:c r="E2786" s="7" t="str">
        <x:v>110232</x:v>
      </x:c>
      <x:c r="F2786" s="7" t="str">
        <x:v>空际小节</x:v>
      </x:c>
      <x:c r="G2786" s="6" t="n">
        <x:v>3</x:v>
      </x:c>
      <x:c r="H2786" s="6" t="str">
        <x:v>https://raw.githubusercontent.com/Mar-7th/StarRailRes/dbe8cdfcfb0bf657b9fe1cf92d5537f118ccb487/index_new/cn/light_cone_promotions.json</x:v>
      </x:c>
    </x:row>
    <x:row r="2787" ht="20" customHeight="1">
      <x:c r="A2787" s="6" t="str">
        <x:v>光锥突破</x:v>
      </x:c>
      <x:c r="B2787" s="6" t="str">
        <x:v>21046</x:v>
      </x:c>
      <x:c r="C2787" s="6" t="n">
        <x:v>2</x:v>
      </x:c>
      <x:c r="D2787" s="6" t="n">
        <x:v>3</x:v>
      </x:c>
      <x:c r="E2787" s="7" t="str">
        <x:v>114002</x:v>
      </x:c>
      <x:c r="F2787" s="7" t="str">
        <x:v>流梦阀门</x:v>
      </x:c>
      <x:c r="G2787" s="6" t="n">
        <x:v>6</x:v>
      </x:c>
      <x:c r="H2787" s="6" t="str">
        <x:v>https://raw.githubusercontent.com/Mar-7th/StarRailRes/dbe8cdfcfb0bf657b9fe1cf92d5537f118ccb487/index_new/cn/light_cone_promotions.json</x:v>
      </x:c>
    </x:row>
    <x:row r="2788" ht="20" customHeight="1">
      <x:c r="A2788" s="6" t="str">
        <x:v>光锥突破</x:v>
      </x:c>
      <x:c r="B2788" s="6" t="str">
        <x:v>21046</x:v>
      </x:c>
      <x:c r="C2788" s="6" t="n">
        <x:v>3</x:v>
      </x:c>
      <x:c r="D2788" s="6" t="n">
        <x:v>4</x:v>
      </x:c>
      <x:c r="E2788" s="7" t="str">
        <x:v>2</x:v>
      </x:c>
      <x:c r="F2788" s="7" t="str">
        <x:v>信用点</x:v>
      </x:c>
      <x:c r="G2788" s="6" t="n">
        <x:v>40000</x:v>
      </x:c>
      <x:c r="H2788" s="6" t="str">
        <x:v>https://raw.githubusercontent.com/Mar-7th/StarRailRes/dbe8cdfcfb0bf657b9fe1cf92d5537f118ccb487/index_new/cn/light_cone_promotions.json</x:v>
      </x:c>
    </x:row>
    <x:row r="2789" ht="20" customHeight="1">
      <x:c r="A2789" s="6" t="str">
        <x:v>光锥突破</x:v>
      </x:c>
      <x:c r="B2789" s="6" t="str">
        <x:v>21046</x:v>
      </x:c>
      <x:c r="C2789" s="6" t="n">
        <x:v>3</x:v>
      </x:c>
      <x:c r="D2789" s="6" t="n">
        <x:v>4</x:v>
      </x:c>
      <x:c r="E2789" s="7" t="str">
        <x:v>110232</x:v>
      </x:c>
      <x:c r="F2789" s="7" t="str">
        <x:v>空际小节</x:v>
      </x:c>
      <x:c r="G2789" s="6" t="n">
        <x:v>6</x:v>
      </x:c>
      <x:c r="H2789" s="6" t="str">
        <x:v>https://raw.githubusercontent.com/Mar-7th/StarRailRes/dbe8cdfcfb0bf657b9fe1cf92d5537f118ccb487/index_new/cn/light_cone_promotions.json</x:v>
      </x:c>
    </x:row>
    <x:row r="2790" ht="20" customHeight="1">
      <x:c r="A2790" s="6" t="str">
        <x:v>光锥突破</x:v>
      </x:c>
      <x:c r="B2790" s="6" t="str">
        <x:v>21046</x:v>
      </x:c>
      <x:c r="C2790" s="6" t="n">
        <x:v>3</x:v>
      </x:c>
      <x:c r="D2790" s="6" t="n">
        <x:v>4</x:v>
      </x:c>
      <x:c r="E2790" s="7" t="str">
        <x:v>114002</x:v>
      </x:c>
      <x:c r="F2790" s="7" t="str">
        <x:v>流梦阀门</x:v>
      </x:c>
      <x:c r="G2790" s="6" t="n">
        <x:v>9</x:v>
      </x:c>
      <x:c r="H2790" s="6" t="str">
        <x:v>https://raw.githubusercontent.com/Mar-7th/StarRailRes/dbe8cdfcfb0bf657b9fe1cf92d5537f118ccb487/index_new/cn/light_cone_promotions.json</x:v>
      </x:c>
    </x:row>
    <x:row r="2791" ht="20" customHeight="1">
      <x:c r="A2791" s="6" t="str">
        <x:v>光锥突破</x:v>
      </x:c>
      <x:c r="B2791" s="6" t="str">
        <x:v>21046</x:v>
      </x:c>
      <x:c r="C2791" s="6" t="n">
        <x:v>4</x:v>
      </x:c>
      <x:c r="D2791" s="6" t="n">
        <x:v>5</x:v>
      </x:c>
      <x:c r="E2791" s="7" t="str">
        <x:v>2</x:v>
      </x:c>
      <x:c r="F2791" s="7" t="str">
        <x:v>信用点</x:v>
      </x:c>
      <x:c r="G2791" s="6" t="n">
        <x:v>80000</x:v>
      </x:c>
      <x:c r="H2791" s="6" t="str">
        <x:v>https://raw.githubusercontent.com/Mar-7th/StarRailRes/dbe8cdfcfb0bf657b9fe1cf92d5537f118ccb487/index_new/cn/light_cone_promotions.json</x:v>
      </x:c>
    </x:row>
    <x:row r="2792" ht="20" customHeight="1">
      <x:c r="A2792" s="6" t="str">
        <x:v>光锥突破</x:v>
      </x:c>
      <x:c r="B2792" s="6" t="str">
        <x:v>21046</x:v>
      </x:c>
      <x:c r="C2792" s="6" t="n">
        <x:v>4</x:v>
      </x:c>
      <x:c r="D2792" s="6" t="n">
        <x:v>5</x:v>
      </x:c>
      <x:c r="E2792" s="7" t="str">
        <x:v>110233</x:v>
      </x:c>
      <x:c r="F2792" s="7" t="str">
        <x:v>天外乐章</x:v>
      </x:c>
      <x:c r="G2792" s="6" t="n">
        <x:v>4</x:v>
      </x:c>
      <x:c r="H2792" s="6" t="str">
        <x:v>https://raw.githubusercontent.com/Mar-7th/StarRailRes/dbe8cdfcfb0bf657b9fe1cf92d5537f118ccb487/index_new/cn/light_cone_promotions.json</x:v>
      </x:c>
    </x:row>
    <x:row r="2793" ht="20" customHeight="1">
      <x:c r="A2793" s="6" t="str">
        <x:v>光锥突破</x:v>
      </x:c>
      <x:c r="B2793" s="6" t="str">
        <x:v>21046</x:v>
      </x:c>
      <x:c r="C2793" s="6" t="n">
        <x:v>4</x:v>
      </x:c>
      <x:c r="D2793" s="6" t="n">
        <x:v>5</x:v>
      </x:c>
      <x:c r="E2793" s="7" t="str">
        <x:v>114003</x:v>
      </x:c>
      <x:c r="F2793" s="7" t="str">
        <x:v>造梦马达</x:v>
      </x:c>
      <x:c r="G2793" s="6" t="n">
        <x:v>5</x:v>
      </x:c>
      <x:c r="H2793" s="6" t="str">
        <x:v>https://raw.githubusercontent.com/Mar-7th/StarRailRes/dbe8cdfcfb0bf657b9fe1cf92d5537f118ccb487/index_new/cn/light_cone_promotions.json</x:v>
      </x:c>
    </x:row>
    <x:row r="2794" ht="20" customHeight="1">
      <x:c r="A2794" s="6" t="str">
        <x:v>光锥突破</x:v>
      </x:c>
      <x:c r="B2794" s="6" t="str">
        <x:v>21046</x:v>
      </x:c>
      <x:c r="C2794" s="6" t="n">
        <x:v>5</x:v>
      </x:c>
      <x:c r="D2794" s="6" t="n">
        <x:v>6</x:v>
      </x:c>
      <x:c r="E2794" s="7" t="str">
        <x:v>2</x:v>
      </x:c>
      <x:c r="F2794" s="7" t="str">
        <x:v>信用点</x:v>
      </x:c>
      <x:c r="G2794" s="6" t="n">
        <x:v>160000</x:v>
      </x:c>
      <x:c r="H2794" s="6" t="str">
        <x:v>https://raw.githubusercontent.com/Mar-7th/StarRailRes/dbe8cdfcfb0bf657b9fe1cf92d5537f118ccb487/index_new/cn/light_cone_promotions.json</x:v>
      </x:c>
    </x:row>
    <x:row r="2795" ht="20" customHeight="1">
      <x:c r="A2795" s="6" t="str">
        <x:v>光锥突破</x:v>
      </x:c>
      <x:c r="B2795" s="6" t="str">
        <x:v>21046</x:v>
      </x:c>
      <x:c r="C2795" s="6" t="n">
        <x:v>5</x:v>
      </x:c>
      <x:c r="D2795" s="6" t="n">
        <x:v>6</x:v>
      </x:c>
      <x:c r="E2795" s="7" t="str">
        <x:v>110233</x:v>
      </x:c>
      <x:c r="F2795" s="7" t="str">
        <x:v>天外乐章</x:v>
      </x:c>
      <x:c r="G2795" s="6" t="n">
        <x:v>8</x:v>
      </x:c>
      <x:c r="H2795" s="6" t="str">
        <x:v>https://raw.githubusercontent.com/Mar-7th/StarRailRes/dbe8cdfcfb0bf657b9fe1cf92d5537f118ccb487/index_new/cn/light_cone_promotions.json</x:v>
      </x:c>
    </x:row>
    <x:row r="2796" ht="20" customHeight="1">
      <x:c r="A2796" s="6" t="str">
        <x:v>光锥突破</x:v>
      </x:c>
      <x:c r="B2796" s="6" t="str">
        <x:v>21046</x:v>
      </x:c>
      <x:c r="C2796" s="6" t="n">
        <x:v>5</x:v>
      </x:c>
      <x:c r="D2796" s="6" t="n">
        <x:v>6</x:v>
      </x:c>
      <x:c r="E2796" s="7" t="str">
        <x:v>114003</x:v>
      </x:c>
      <x:c r="F2796" s="7" t="str">
        <x:v>造梦马达</x:v>
      </x:c>
      <x:c r="G2796" s="6" t="n">
        <x:v>7</x:v>
      </x:c>
      <x:c r="H2796" s="6" t="str">
        <x:v>https://raw.githubusercontent.com/Mar-7th/StarRailRes/dbe8cdfcfb0bf657b9fe1cf92d5537f118ccb487/index_new/cn/light_cone_promotions.json</x:v>
      </x:c>
    </x:row>
    <x:row r="2797" ht="20" customHeight="1">
      <x:c r="A2797" s="6" t="str">
        <x:v>光锥突破</x:v>
      </x:c>
      <x:c r="B2797" s="6" t="str">
        <x:v>21047</x:v>
      </x:c>
      <x:c r="C2797" s="6" t="n">
        <x:v>0</x:v>
      </x:c>
      <x:c r="D2797" s="6" t="n">
        <x:v>1</x:v>
      </x:c>
      <x:c r="E2797" s="7" t="str">
        <x:v>2</x:v>
      </x:c>
      <x:c r="F2797" s="7" t="str">
        <x:v>信用点</x:v>
      </x:c>
      <x:c r="G2797" s="6" t="n">
        <x:v>4000</x:v>
      </x:c>
      <x:c r="H2797" s="6" t="str">
        <x:v>https://raw.githubusercontent.com/Mar-7th/StarRailRes/dbe8cdfcfb0bf657b9fe1cf92d5537f118ccb487/index_new/cn/light_cone_promotions.json</x:v>
      </x:c>
    </x:row>
    <x:row r="2798" ht="20" customHeight="1">
      <x:c r="A2798" s="6" t="str">
        <x:v>光锥突破</x:v>
      </x:c>
      <x:c r="B2798" s="6" t="str">
        <x:v>21047</x:v>
      </x:c>
      <x:c r="C2798" s="6" t="n">
        <x:v>0</x:v>
      </x:c>
      <x:c r="D2798" s="6" t="n">
        <x:v>1</x:v>
      </x:c>
      <x:c r="E2798" s="7" t="str">
        <x:v>113011</x:v>
      </x:c>
      <x:c r="F2798" s="7" t="str">
        <x:v>工造机杼</x:v>
      </x:c>
      <x:c r="G2798" s="6" t="n">
        <x:v>5</x:v>
      </x:c>
      <x:c r="H2798" s="6" t="str">
        <x:v>https://raw.githubusercontent.com/Mar-7th/StarRailRes/dbe8cdfcfb0bf657b9fe1cf92d5537f118ccb487/index_new/cn/light_cone_promotions.json</x:v>
      </x:c>
    </x:row>
    <x:row r="2799" ht="20" customHeight="1">
      <x:c r="A2799" s="6" t="str">
        <x:v>光锥突破</x:v>
      </x:c>
      <x:c r="B2799" s="6" t="str">
        <x:v>21047</x:v>
      </x:c>
      <x:c r="C2799" s="6" t="n">
        <x:v>1</x:v>
      </x:c>
      <x:c r="D2799" s="6" t="n">
        <x:v>2</x:v>
      </x:c>
      <x:c r="E2799" s="7" t="str">
        <x:v>2</x:v>
      </x:c>
      <x:c r="F2799" s="7" t="str">
        <x:v>信用点</x:v>
      </x:c>
      <x:c r="G2799" s="6" t="n">
        <x:v>8000</x:v>
      </x:c>
      <x:c r="H2799" s="6" t="str">
        <x:v>https://raw.githubusercontent.com/Mar-7th/StarRailRes/dbe8cdfcfb0bf657b9fe1cf92d5537f118ccb487/index_new/cn/light_cone_promotions.json</x:v>
      </x:c>
    </x:row>
    <x:row r="2800" ht="20" customHeight="1">
      <x:c r="A2800" s="6" t="str">
        <x:v>光锥突破</x:v>
      </x:c>
      <x:c r="B2800" s="6" t="str">
        <x:v>21047</x:v>
      </x:c>
      <x:c r="C2800" s="6" t="n">
        <x:v>1</x:v>
      </x:c>
      <x:c r="D2800" s="6" t="n">
        <x:v>2</x:v>
      </x:c>
      <x:c r="E2800" s="7" t="str">
        <x:v>110191</x:v>
      </x:c>
      <x:c r="F2800" s="7" t="str">
        <x:v>陨铁弹丸</x:v>
      </x:c>
      <x:c r="G2800" s="6" t="n">
        <x:v>3</x:v>
      </x:c>
      <x:c r="H2800" s="6" t="str">
        <x:v>https://raw.githubusercontent.com/Mar-7th/StarRailRes/dbe8cdfcfb0bf657b9fe1cf92d5537f118ccb487/index_new/cn/light_cone_promotions.json</x:v>
      </x:c>
    </x:row>
    <x:row r="2801" ht="20" customHeight="1">
      <x:c r="A2801" s="6" t="str">
        <x:v>光锥突破</x:v>
      </x:c>
      <x:c r="B2801" s="6" t="str">
        <x:v>21047</x:v>
      </x:c>
      <x:c r="C2801" s="6" t="n">
        <x:v>1</x:v>
      </x:c>
      <x:c r="D2801" s="6" t="n">
        <x:v>2</x:v>
      </x:c>
      <x:c r="E2801" s="7" t="str">
        <x:v>113011</x:v>
      </x:c>
      <x:c r="F2801" s="7" t="str">
        <x:v>工造机杼</x:v>
      </x:c>
      <x:c r="G2801" s="6" t="n">
        <x:v>10</x:v>
      </x:c>
      <x:c r="H2801" s="6" t="str">
        <x:v>https://raw.githubusercontent.com/Mar-7th/StarRailRes/dbe8cdfcfb0bf657b9fe1cf92d5537f118ccb487/index_new/cn/light_cone_promotions.json</x:v>
      </x:c>
    </x:row>
    <x:row r="2802" ht="20" customHeight="1">
      <x:c r="A2802" s="6" t="str">
        <x:v>光锥突破</x:v>
      </x:c>
      <x:c r="B2802" s="6" t="str">
        <x:v>21047</x:v>
      </x:c>
      <x:c r="C2802" s="6" t="n">
        <x:v>2</x:v>
      </x:c>
      <x:c r="D2802" s="6" t="n">
        <x:v>3</x:v>
      </x:c>
      <x:c r="E2802" s="7" t="str">
        <x:v>2</x:v>
      </x:c>
      <x:c r="F2802" s="7" t="str">
        <x:v>信用点</x:v>
      </x:c>
      <x:c r="G2802" s="6" t="n">
        <x:v>16000</x:v>
      </x:c>
      <x:c r="H2802" s="6" t="str">
        <x:v>https://raw.githubusercontent.com/Mar-7th/StarRailRes/dbe8cdfcfb0bf657b9fe1cf92d5537f118ccb487/index_new/cn/light_cone_promotions.json</x:v>
      </x:c>
    </x:row>
    <x:row r="2803" ht="20" customHeight="1">
      <x:c r="A2803" s="6" t="str">
        <x:v>光锥突破</x:v>
      </x:c>
      <x:c r="B2803" s="6" t="str">
        <x:v>21047</x:v>
      </x:c>
      <x:c r="C2803" s="6" t="n">
        <x:v>2</x:v>
      </x:c>
      <x:c r="D2803" s="6" t="n">
        <x:v>3</x:v>
      </x:c>
      <x:c r="E2803" s="7" t="str">
        <x:v>110192</x:v>
      </x:c>
      <x:c r="F2803" s="7" t="str">
        <x:v>命定死因</x:v>
      </x:c>
      <x:c r="G2803" s="6" t="n">
        <x:v>3</x:v>
      </x:c>
      <x:c r="H2803" s="6" t="str">
        <x:v>https://raw.githubusercontent.com/Mar-7th/StarRailRes/dbe8cdfcfb0bf657b9fe1cf92d5537f118ccb487/index_new/cn/light_cone_promotions.json</x:v>
      </x:c>
    </x:row>
    <x:row r="2804" ht="20" customHeight="1">
      <x:c r="A2804" s="6" t="str">
        <x:v>光锥突破</x:v>
      </x:c>
      <x:c r="B2804" s="6" t="str">
        <x:v>21047</x:v>
      </x:c>
      <x:c r="C2804" s="6" t="n">
        <x:v>2</x:v>
      </x:c>
      <x:c r="D2804" s="6" t="n">
        <x:v>3</x:v>
      </x:c>
      <x:c r="E2804" s="7" t="str">
        <x:v>113012</x:v>
      </x:c>
      <x:c r="F2804" s="7" t="str">
        <x:v>工造迴轮</x:v>
      </x:c>
      <x:c r="G2804" s="6" t="n">
        <x:v>6</x:v>
      </x:c>
      <x:c r="H2804" s="6" t="str">
        <x:v>https://raw.githubusercontent.com/Mar-7th/StarRailRes/dbe8cdfcfb0bf657b9fe1cf92d5537f118ccb487/index_new/cn/light_cone_promotions.json</x:v>
      </x:c>
    </x:row>
    <x:row r="2805" ht="20" customHeight="1">
      <x:c r="A2805" s="6" t="str">
        <x:v>光锥突破</x:v>
      </x:c>
      <x:c r="B2805" s="6" t="str">
        <x:v>21047</x:v>
      </x:c>
      <x:c r="C2805" s="6" t="n">
        <x:v>3</x:v>
      </x:c>
      <x:c r="D2805" s="6" t="n">
        <x:v>4</x:v>
      </x:c>
      <x:c r="E2805" s="7" t="str">
        <x:v>2</x:v>
      </x:c>
      <x:c r="F2805" s="7" t="str">
        <x:v>信用点</x:v>
      </x:c>
      <x:c r="G2805" s="6" t="n">
        <x:v>40000</x:v>
      </x:c>
      <x:c r="H2805" s="6" t="str">
        <x:v>https://raw.githubusercontent.com/Mar-7th/StarRailRes/dbe8cdfcfb0bf657b9fe1cf92d5537f118ccb487/index_new/cn/light_cone_promotions.json</x:v>
      </x:c>
    </x:row>
    <x:row r="2806" ht="20" customHeight="1">
      <x:c r="A2806" s="6" t="str">
        <x:v>光锥突破</x:v>
      </x:c>
      <x:c r="B2806" s="6" t="str">
        <x:v>21047</x:v>
      </x:c>
      <x:c r="C2806" s="6" t="n">
        <x:v>3</x:v>
      </x:c>
      <x:c r="D2806" s="6" t="n">
        <x:v>4</x:v>
      </x:c>
      <x:c r="E2806" s="7" t="str">
        <x:v>110192</x:v>
      </x:c>
      <x:c r="F2806" s="7" t="str">
        <x:v>命定死因</x:v>
      </x:c>
      <x:c r="G2806" s="6" t="n">
        <x:v>6</x:v>
      </x:c>
      <x:c r="H2806" s="6" t="str">
        <x:v>https://raw.githubusercontent.com/Mar-7th/StarRailRes/dbe8cdfcfb0bf657b9fe1cf92d5537f118ccb487/index_new/cn/light_cone_promotions.json</x:v>
      </x:c>
    </x:row>
    <x:row r="2807" ht="20" customHeight="1">
      <x:c r="A2807" s="6" t="str">
        <x:v>光锥突破</x:v>
      </x:c>
      <x:c r="B2807" s="6" t="str">
        <x:v>21047</x:v>
      </x:c>
      <x:c r="C2807" s="6" t="n">
        <x:v>3</x:v>
      </x:c>
      <x:c r="D2807" s="6" t="n">
        <x:v>4</x:v>
      </x:c>
      <x:c r="E2807" s="7" t="str">
        <x:v>113012</x:v>
      </x:c>
      <x:c r="F2807" s="7" t="str">
        <x:v>工造迴轮</x:v>
      </x:c>
      <x:c r="G2807" s="6" t="n">
        <x:v>9</x:v>
      </x:c>
      <x:c r="H2807" s="6" t="str">
        <x:v>https://raw.githubusercontent.com/Mar-7th/StarRailRes/dbe8cdfcfb0bf657b9fe1cf92d5537f118ccb487/index_new/cn/light_cone_promotions.json</x:v>
      </x:c>
    </x:row>
    <x:row r="2808" ht="20" customHeight="1">
      <x:c r="A2808" s="6" t="str">
        <x:v>光锥突破</x:v>
      </x:c>
      <x:c r="B2808" s="6" t="str">
        <x:v>21047</x:v>
      </x:c>
      <x:c r="C2808" s="6" t="n">
        <x:v>4</x:v>
      </x:c>
      <x:c r="D2808" s="6" t="n">
        <x:v>5</x:v>
      </x:c>
      <x:c r="E2808" s="7" t="str">
        <x:v>2</x:v>
      </x:c>
      <x:c r="F2808" s="7" t="str">
        <x:v>信用点</x:v>
      </x:c>
      <x:c r="G2808" s="6" t="n">
        <x:v>80000</x:v>
      </x:c>
      <x:c r="H2808" s="6" t="str">
        <x:v>https://raw.githubusercontent.com/Mar-7th/StarRailRes/dbe8cdfcfb0bf657b9fe1cf92d5537f118ccb487/index_new/cn/light_cone_promotions.json</x:v>
      </x:c>
    </x:row>
    <x:row r="2809" ht="20" customHeight="1">
      <x:c r="A2809" s="6" t="str">
        <x:v>光锥突破</x:v>
      </x:c>
      <x:c r="B2809" s="6" t="str">
        <x:v>21047</x:v>
      </x:c>
      <x:c r="C2809" s="6" t="n">
        <x:v>4</x:v>
      </x:c>
      <x:c r="D2809" s="6" t="n">
        <x:v>5</x:v>
      </x:c>
      <x:c r="E2809" s="7" t="str">
        <x:v>110193</x:v>
      </x:c>
      <x:c r="F2809" s="7" t="str">
        <x:v>逆时一击</x:v>
      </x:c>
      <x:c r="G2809" s="6" t="n">
        <x:v>4</x:v>
      </x:c>
      <x:c r="H2809" s="6" t="str">
        <x:v>https://raw.githubusercontent.com/Mar-7th/StarRailRes/dbe8cdfcfb0bf657b9fe1cf92d5537f118ccb487/index_new/cn/light_cone_promotions.json</x:v>
      </x:c>
    </x:row>
    <x:row r="2810" ht="20" customHeight="1">
      <x:c r="A2810" s="6" t="str">
        <x:v>光锥突破</x:v>
      </x:c>
      <x:c r="B2810" s="6" t="str">
        <x:v>21047</x:v>
      </x:c>
      <x:c r="C2810" s="6" t="n">
        <x:v>4</x:v>
      </x:c>
      <x:c r="D2810" s="6" t="n">
        <x:v>5</x:v>
      </x:c>
      <x:c r="E2810" s="7" t="str">
        <x:v>113013</x:v>
      </x:c>
      <x:c r="F2810" s="7" t="str">
        <x:v>工造浑心</x:v>
      </x:c>
      <x:c r="G2810" s="6" t="n">
        <x:v>5</x:v>
      </x:c>
      <x:c r="H2810" s="6" t="str">
        <x:v>https://raw.githubusercontent.com/Mar-7th/StarRailRes/dbe8cdfcfb0bf657b9fe1cf92d5537f118ccb487/index_new/cn/light_cone_promotions.json</x:v>
      </x:c>
    </x:row>
    <x:row r="2811" ht="20" customHeight="1">
      <x:c r="A2811" s="6" t="str">
        <x:v>光锥突破</x:v>
      </x:c>
      <x:c r="B2811" s="6" t="str">
        <x:v>21047</x:v>
      </x:c>
      <x:c r="C2811" s="6" t="n">
        <x:v>5</x:v>
      </x:c>
      <x:c r="D2811" s="6" t="n">
        <x:v>6</x:v>
      </x:c>
      <x:c r="E2811" s="7" t="str">
        <x:v>2</x:v>
      </x:c>
      <x:c r="F2811" s="7" t="str">
        <x:v>信用点</x:v>
      </x:c>
      <x:c r="G2811" s="6" t="n">
        <x:v>160000</x:v>
      </x:c>
      <x:c r="H2811" s="6" t="str">
        <x:v>https://raw.githubusercontent.com/Mar-7th/StarRailRes/dbe8cdfcfb0bf657b9fe1cf92d5537f118ccb487/index_new/cn/light_cone_promotions.json</x:v>
      </x:c>
    </x:row>
    <x:row r="2812" ht="20" customHeight="1">
      <x:c r="A2812" s="6" t="str">
        <x:v>光锥突破</x:v>
      </x:c>
      <x:c r="B2812" s="6" t="str">
        <x:v>21047</x:v>
      </x:c>
      <x:c r="C2812" s="6" t="n">
        <x:v>5</x:v>
      </x:c>
      <x:c r="D2812" s="6" t="n">
        <x:v>6</x:v>
      </x:c>
      <x:c r="E2812" s="7" t="str">
        <x:v>110193</x:v>
      </x:c>
      <x:c r="F2812" s="7" t="str">
        <x:v>逆时一击</x:v>
      </x:c>
      <x:c r="G2812" s="6" t="n">
        <x:v>8</x:v>
      </x:c>
      <x:c r="H2812" s="6" t="str">
        <x:v>https://raw.githubusercontent.com/Mar-7th/StarRailRes/dbe8cdfcfb0bf657b9fe1cf92d5537f118ccb487/index_new/cn/light_cone_promotions.json</x:v>
      </x:c>
    </x:row>
    <x:row r="2813" ht="20" customHeight="1">
      <x:c r="A2813" s="6" t="str">
        <x:v>光锥突破</x:v>
      </x:c>
      <x:c r="B2813" s="6" t="str">
        <x:v>21047</x:v>
      </x:c>
      <x:c r="C2813" s="6" t="n">
        <x:v>5</x:v>
      </x:c>
      <x:c r="D2813" s="6" t="n">
        <x:v>6</x:v>
      </x:c>
      <x:c r="E2813" s="7" t="str">
        <x:v>113013</x:v>
      </x:c>
      <x:c r="F2813" s="7" t="str">
        <x:v>工造浑心</x:v>
      </x:c>
      <x:c r="G2813" s="6" t="n">
        <x:v>7</x:v>
      </x:c>
      <x:c r="H2813" s="6" t="str">
        <x:v>https://raw.githubusercontent.com/Mar-7th/StarRailRes/dbe8cdfcfb0bf657b9fe1cf92d5537f118ccb487/index_new/cn/light_cone_promotions.json</x:v>
      </x:c>
    </x:row>
    <x:row r="2814" ht="20" customHeight="1">
      <x:c r="A2814" s="6" t="str">
        <x:v>光锥突破</x:v>
      </x:c>
      <x:c r="B2814" s="6" t="str">
        <x:v>21048</x:v>
      </x:c>
      <x:c r="C2814" s="6" t="n">
        <x:v>0</x:v>
      </x:c>
      <x:c r="D2814" s="6" t="n">
        <x:v>1</x:v>
      </x:c>
      <x:c r="E2814" s="7" t="str">
        <x:v>2</x:v>
      </x:c>
      <x:c r="F2814" s="7" t="str">
        <x:v>信用点</x:v>
      </x:c>
      <x:c r="G2814" s="6" t="n">
        <x:v>4000</x:v>
      </x:c>
      <x:c r="H2814" s="6" t="str">
        <x:v>https://raw.githubusercontent.com/Mar-7th/StarRailRes/dbe8cdfcfb0bf657b9fe1cf92d5537f118ccb487/index_new/cn/light_cone_promotions.json</x:v>
      </x:c>
    </x:row>
    <x:row r="2815" ht="20" customHeight="1">
      <x:c r="A2815" s="6" t="str">
        <x:v>光锥突破</x:v>
      </x:c>
      <x:c r="B2815" s="6" t="str">
        <x:v>21048</x:v>
      </x:c>
      <x:c r="C2815" s="6" t="n">
        <x:v>0</x:v>
      </x:c>
      <x:c r="D2815" s="6" t="n">
        <x:v>1</x:v>
      </x:c>
      <x:c r="E2815" s="7" t="str">
        <x:v>114001</x:v>
      </x:c>
      <x:c r="F2815" s="7" t="str">
        <x:v>蓄梦元件</x:v>
      </x:c>
      <x:c r="G2815" s="6" t="n">
        <x:v>5</x:v>
      </x:c>
      <x:c r="H2815" s="6" t="str">
        <x:v>https://raw.githubusercontent.com/Mar-7th/StarRailRes/dbe8cdfcfb0bf657b9fe1cf92d5537f118ccb487/index_new/cn/light_cone_promotions.json</x:v>
      </x:c>
    </x:row>
    <x:row r="2816" ht="20" customHeight="1">
      <x:c r="A2816" s="6" t="str">
        <x:v>光锥突破</x:v>
      </x:c>
      <x:c r="B2816" s="6" t="str">
        <x:v>21048</x:v>
      </x:c>
      <x:c r="C2816" s="6" t="n">
        <x:v>1</x:v>
      </x:c>
      <x:c r="D2816" s="6" t="n">
        <x:v>2</x:v>
      </x:c>
      <x:c r="E2816" s="7" t="str">
        <x:v>2</x:v>
      </x:c>
      <x:c r="F2816" s="7" t="str">
        <x:v>信用点</x:v>
      </x:c>
      <x:c r="G2816" s="6" t="n">
        <x:v>8000</x:v>
      </x:c>
      <x:c r="H2816" s="6" t="str">
        <x:v>https://raw.githubusercontent.com/Mar-7th/StarRailRes/dbe8cdfcfb0bf657b9fe1cf92d5537f118ccb487/index_new/cn/light_cone_promotions.json</x:v>
      </x:c>
    </x:row>
    <x:row r="2817" ht="20" customHeight="1">
      <x:c r="A2817" s="6" t="str">
        <x:v>光锥突破</x:v>
      </x:c>
      <x:c r="B2817" s="6" t="str">
        <x:v>21048</x:v>
      </x:c>
      <x:c r="C2817" s="6" t="n">
        <x:v>1</x:v>
      </x:c>
      <x:c r="D2817" s="6" t="n">
        <x:v>2</x:v>
      </x:c>
      <x:c r="E2817" s="7" t="str">
        <x:v>110241</x:v>
      </x:c>
      <x:c r="F2817" s="7" t="str">
        <x:v>异木种籽</x:v>
      </x:c>
      <x:c r="G2817" s="6" t="n">
        <x:v>3</x:v>
      </x:c>
      <x:c r="H2817" s="6" t="str">
        <x:v>https://raw.githubusercontent.com/Mar-7th/StarRailRes/dbe8cdfcfb0bf657b9fe1cf92d5537f118ccb487/index_new/cn/light_cone_promotions.json</x:v>
      </x:c>
    </x:row>
    <x:row r="2818" ht="20" customHeight="1">
      <x:c r="A2818" s="6" t="str">
        <x:v>光锥突破</x:v>
      </x:c>
      <x:c r="B2818" s="6" t="str">
        <x:v>21048</x:v>
      </x:c>
      <x:c r="C2818" s="6" t="n">
        <x:v>1</x:v>
      </x:c>
      <x:c r="D2818" s="6" t="n">
        <x:v>2</x:v>
      </x:c>
      <x:c r="E2818" s="7" t="str">
        <x:v>114001</x:v>
      </x:c>
      <x:c r="F2818" s="7" t="str">
        <x:v>蓄梦元件</x:v>
      </x:c>
      <x:c r="G2818" s="6" t="n">
        <x:v>10</x:v>
      </x:c>
      <x:c r="H2818" s="6" t="str">
        <x:v>https://raw.githubusercontent.com/Mar-7th/StarRailRes/dbe8cdfcfb0bf657b9fe1cf92d5537f118ccb487/index_new/cn/light_cone_promotions.json</x:v>
      </x:c>
    </x:row>
    <x:row r="2819" ht="20" customHeight="1">
      <x:c r="A2819" s="6" t="str">
        <x:v>光锥突破</x:v>
      </x:c>
      <x:c r="B2819" s="6" t="str">
        <x:v>21048</x:v>
      </x:c>
      <x:c r="C2819" s="6" t="n">
        <x:v>2</x:v>
      </x:c>
      <x:c r="D2819" s="6" t="n">
        <x:v>3</x:v>
      </x:c>
      <x:c r="E2819" s="7" t="str">
        <x:v>2</x:v>
      </x:c>
      <x:c r="F2819" s="7" t="str">
        <x:v>信用点</x:v>
      </x:c>
      <x:c r="G2819" s="6" t="n">
        <x:v>16000</x:v>
      </x:c>
      <x:c r="H2819" s="6" t="str">
        <x:v>https://raw.githubusercontent.com/Mar-7th/StarRailRes/dbe8cdfcfb0bf657b9fe1cf92d5537f118ccb487/index_new/cn/light_cone_promotions.json</x:v>
      </x:c>
    </x:row>
    <x:row r="2820" ht="20" customHeight="1">
      <x:c r="A2820" s="6" t="str">
        <x:v>光锥突破</x:v>
      </x:c>
      <x:c r="B2820" s="6" t="str">
        <x:v>21048</x:v>
      </x:c>
      <x:c r="C2820" s="6" t="n">
        <x:v>2</x:v>
      </x:c>
      <x:c r="D2820" s="6" t="n">
        <x:v>3</x:v>
      </x:c>
      <x:c r="E2820" s="7" t="str">
        <x:v>110242</x:v>
      </x:c>
      <x:c r="F2820" s="7" t="str">
        <x:v>滋长花蜜</x:v>
      </x:c>
      <x:c r="G2820" s="6" t="n">
        <x:v>3</x:v>
      </x:c>
      <x:c r="H2820" s="6" t="str">
        <x:v>https://raw.githubusercontent.com/Mar-7th/StarRailRes/dbe8cdfcfb0bf657b9fe1cf92d5537f118ccb487/index_new/cn/light_cone_promotions.json</x:v>
      </x:c>
    </x:row>
    <x:row r="2821" ht="20" customHeight="1">
      <x:c r="A2821" s="6" t="str">
        <x:v>光锥突破</x:v>
      </x:c>
      <x:c r="B2821" s="6" t="str">
        <x:v>21048</x:v>
      </x:c>
      <x:c r="C2821" s="6" t="n">
        <x:v>2</x:v>
      </x:c>
      <x:c r="D2821" s="6" t="n">
        <x:v>3</x:v>
      </x:c>
      <x:c r="E2821" s="7" t="str">
        <x:v>114002</x:v>
      </x:c>
      <x:c r="F2821" s="7" t="str">
        <x:v>流梦阀门</x:v>
      </x:c>
      <x:c r="G2821" s="6" t="n">
        <x:v>6</x:v>
      </x:c>
      <x:c r="H2821" s="6" t="str">
        <x:v>https://raw.githubusercontent.com/Mar-7th/StarRailRes/dbe8cdfcfb0bf657b9fe1cf92d5537f118ccb487/index_new/cn/light_cone_promotions.json</x:v>
      </x:c>
    </x:row>
    <x:row r="2822" ht="20" customHeight="1">
      <x:c r="A2822" s="6" t="str">
        <x:v>光锥突破</x:v>
      </x:c>
      <x:c r="B2822" s="6" t="str">
        <x:v>21048</x:v>
      </x:c>
      <x:c r="C2822" s="6" t="n">
        <x:v>3</x:v>
      </x:c>
      <x:c r="D2822" s="6" t="n">
        <x:v>4</x:v>
      </x:c>
      <x:c r="E2822" s="7" t="str">
        <x:v>2</x:v>
      </x:c>
      <x:c r="F2822" s="7" t="str">
        <x:v>信用点</x:v>
      </x:c>
      <x:c r="G2822" s="6" t="n">
        <x:v>40000</x:v>
      </x:c>
      <x:c r="H2822" s="6" t="str">
        <x:v>https://raw.githubusercontent.com/Mar-7th/StarRailRes/dbe8cdfcfb0bf657b9fe1cf92d5537f118ccb487/index_new/cn/light_cone_promotions.json</x:v>
      </x:c>
    </x:row>
    <x:row r="2823" ht="20" customHeight="1">
      <x:c r="A2823" s="6" t="str">
        <x:v>光锥突破</x:v>
      </x:c>
      <x:c r="B2823" s="6" t="str">
        <x:v>21048</x:v>
      </x:c>
      <x:c r="C2823" s="6" t="n">
        <x:v>3</x:v>
      </x:c>
      <x:c r="D2823" s="6" t="n">
        <x:v>4</x:v>
      </x:c>
      <x:c r="E2823" s="7" t="str">
        <x:v>110242</x:v>
      </x:c>
      <x:c r="F2823" s="7" t="str">
        <x:v>滋长花蜜</x:v>
      </x:c>
      <x:c r="G2823" s="6" t="n">
        <x:v>6</x:v>
      </x:c>
      <x:c r="H2823" s="6" t="str">
        <x:v>https://raw.githubusercontent.com/Mar-7th/StarRailRes/dbe8cdfcfb0bf657b9fe1cf92d5537f118ccb487/index_new/cn/light_cone_promotions.json</x:v>
      </x:c>
    </x:row>
    <x:row r="2824" ht="20" customHeight="1">
      <x:c r="A2824" s="6" t="str">
        <x:v>光锥突破</x:v>
      </x:c>
      <x:c r="B2824" s="6" t="str">
        <x:v>21048</x:v>
      </x:c>
      <x:c r="C2824" s="6" t="n">
        <x:v>3</x:v>
      </x:c>
      <x:c r="D2824" s="6" t="n">
        <x:v>4</x:v>
      </x:c>
      <x:c r="E2824" s="7" t="str">
        <x:v>114002</x:v>
      </x:c>
      <x:c r="F2824" s="7" t="str">
        <x:v>流梦阀门</x:v>
      </x:c>
      <x:c r="G2824" s="6" t="n">
        <x:v>9</x:v>
      </x:c>
      <x:c r="H2824" s="6" t="str">
        <x:v>https://raw.githubusercontent.com/Mar-7th/StarRailRes/dbe8cdfcfb0bf657b9fe1cf92d5537f118ccb487/index_new/cn/light_cone_promotions.json</x:v>
      </x:c>
    </x:row>
    <x:row r="2825" ht="20" customHeight="1">
      <x:c r="A2825" s="6" t="str">
        <x:v>光锥突破</x:v>
      </x:c>
      <x:c r="B2825" s="6" t="str">
        <x:v>21048</x:v>
      </x:c>
      <x:c r="C2825" s="6" t="n">
        <x:v>4</x:v>
      </x:c>
      <x:c r="D2825" s="6" t="n">
        <x:v>5</x:v>
      </x:c>
      <x:c r="E2825" s="7" t="str">
        <x:v>2</x:v>
      </x:c>
      <x:c r="F2825" s="7" t="str">
        <x:v>信用点</x:v>
      </x:c>
      <x:c r="G2825" s="6" t="n">
        <x:v>80000</x:v>
      </x:c>
      <x:c r="H2825" s="6" t="str">
        <x:v>https://raw.githubusercontent.com/Mar-7th/StarRailRes/dbe8cdfcfb0bf657b9fe1cf92d5537f118ccb487/index_new/cn/light_cone_promotions.json</x:v>
      </x:c>
    </x:row>
    <x:row r="2826" ht="20" customHeight="1">
      <x:c r="A2826" s="6" t="str">
        <x:v>光锥突破</x:v>
      </x:c>
      <x:c r="B2826" s="6" t="str">
        <x:v>21048</x:v>
      </x:c>
      <x:c r="C2826" s="6" t="n">
        <x:v>4</x:v>
      </x:c>
      <x:c r="D2826" s="6" t="n">
        <x:v>5</x:v>
      </x:c>
      <x:c r="E2826" s="7" t="str">
        <x:v>110243</x:v>
      </x:c>
      <x:c r="F2826" s="7" t="str">
        <x:v>万相果实</x:v>
      </x:c>
      <x:c r="G2826" s="6" t="n">
        <x:v>4</x:v>
      </x:c>
      <x:c r="H2826" s="6" t="str">
        <x:v>https://raw.githubusercontent.com/Mar-7th/StarRailRes/dbe8cdfcfb0bf657b9fe1cf92d5537f118ccb487/index_new/cn/light_cone_promotions.json</x:v>
      </x:c>
    </x:row>
    <x:row r="2827" ht="20" customHeight="1">
      <x:c r="A2827" s="6" t="str">
        <x:v>光锥突破</x:v>
      </x:c>
      <x:c r="B2827" s="6" t="str">
        <x:v>21048</x:v>
      </x:c>
      <x:c r="C2827" s="6" t="n">
        <x:v>4</x:v>
      </x:c>
      <x:c r="D2827" s="6" t="n">
        <x:v>5</x:v>
      </x:c>
      <x:c r="E2827" s="7" t="str">
        <x:v>114003</x:v>
      </x:c>
      <x:c r="F2827" s="7" t="str">
        <x:v>造梦马达</x:v>
      </x:c>
      <x:c r="G2827" s="6" t="n">
        <x:v>5</x:v>
      </x:c>
      <x:c r="H2827" s="6" t="str">
        <x:v>https://raw.githubusercontent.com/Mar-7th/StarRailRes/dbe8cdfcfb0bf657b9fe1cf92d5537f118ccb487/index_new/cn/light_cone_promotions.json</x:v>
      </x:c>
    </x:row>
    <x:row r="2828" ht="20" customHeight="1">
      <x:c r="A2828" s="6" t="str">
        <x:v>光锥突破</x:v>
      </x:c>
      <x:c r="B2828" s="6" t="str">
        <x:v>21048</x:v>
      </x:c>
      <x:c r="C2828" s="6" t="n">
        <x:v>5</x:v>
      </x:c>
      <x:c r="D2828" s="6" t="n">
        <x:v>6</x:v>
      </x:c>
      <x:c r="E2828" s="7" t="str">
        <x:v>2</x:v>
      </x:c>
      <x:c r="F2828" s="7" t="str">
        <x:v>信用点</x:v>
      </x:c>
      <x:c r="G2828" s="6" t="n">
        <x:v>160000</x:v>
      </x:c>
      <x:c r="H2828" s="6" t="str">
        <x:v>https://raw.githubusercontent.com/Mar-7th/StarRailRes/dbe8cdfcfb0bf657b9fe1cf92d5537f118ccb487/index_new/cn/light_cone_promotions.json</x:v>
      </x:c>
    </x:row>
    <x:row r="2829" ht="20" customHeight="1">
      <x:c r="A2829" s="6" t="str">
        <x:v>光锥突破</x:v>
      </x:c>
      <x:c r="B2829" s="6" t="str">
        <x:v>21048</x:v>
      </x:c>
      <x:c r="C2829" s="6" t="n">
        <x:v>5</x:v>
      </x:c>
      <x:c r="D2829" s="6" t="n">
        <x:v>6</x:v>
      </x:c>
      <x:c r="E2829" s="7" t="str">
        <x:v>110243</x:v>
      </x:c>
      <x:c r="F2829" s="7" t="str">
        <x:v>万相果实</x:v>
      </x:c>
      <x:c r="G2829" s="6" t="n">
        <x:v>8</x:v>
      </x:c>
      <x:c r="H2829" s="6" t="str">
        <x:v>https://raw.githubusercontent.com/Mar-7th/StarRailRes/dbe8cdfcfb0bf657b9fe1cf92d5537f118ccb487/index_new/cn/light_cone_promotions.json</x:v>
      </x:c>
    </x:row>
    <x:row r="2830" ht="20" customHeight="1">
      <x:c r="A2830" s="6" t="str">
        <x:v>光锥突破</x:v>
      </x:c>
      <x:c r="B2830" s="6" t="str">
        <x:v>21048</x:v>
      </x:c>
      <x:c r="C2830" s="6" t="n">
        <x:v>5</x:v>
      </x:c>
      <x:c r="D2830" s="6" t="n">
        <x:v>6</x:v>
      </x:c>
      <x:c r="E2830" s="7" t="str">
        <x:v>114003</x:v>
      </x:c>
      <x:c r="F2830" s="7" t="str">
        <x:v>造梦马达</x:v>
      </x:c>
      <x:c r="G2830" s="6" t="n">
        <x:v>7</x:v>
      </x:c>
      <x:c r="H2830" s="6" t="str">
        <x:v>https://raw.githubusercontent.com/Mar-7th/StarRailRes/dbe8cdfcfb0bf657b9fe1cf92d5537f118ccb487/index_new/cn/light_cone_promotions.json</x:v>
      </x:c>
    </x:row>
    <x:row r="2831" ht="20" customHeight="1">
      <x:c r="A2831" s="6" t="str">
        <x:v>光锥突破</x:v>
      </x:c>
      <x:c r="B2831" s="6" t="str">
        <x:v>21050</x:v>
      </x:c>
      <x:c r="C2831" s="6" t="n">
        <x:v>0</x:v>
      </x:c>
      <x:c r="D2831" s="6" t="n">
        <x:v>1</x:v>
      </x:c>
      <x:c r="E2831" s="7" t="str">
        <x:v>2</x:v>
      </x:c>
      <x:c r="F2831" s="7" t="str">
        <x:v>信用点</x:v>
      </x:c>
      <x:c r="G2831" s="6" t="n">
        <x:v>4000</x:v>
      </x:c>
      <x:c r="H2831" s="6" t="str">
        <x:v>https://raw.githubusercontent.com/Mar-7th/StarRailRes/dbe8cdfcfb0bf657b9fe1cf92d5537f118ccb487/index_new/cn/light_cone_promotions.json</x:v>
      </x:c>
    </x:row>
    <x:row r="2832" ht="20" customHeight="1">
      <x:c r="A2832" s="6" t="str">
        <x:v>光锥突破</x:v>
      </x:c>
      <x:c r="B2832" s="6" t="str">
        <x:v>21050</x:v>
      </x:c>
      <x:c r="C2832" s="6" t="n">
        <x:v>0</x:v>
      </x:c>
      <x:c r="D2832" s="6" t="n">
        <x:v>1</x:v>
      </x:c>
      <x:c r="E2832" s="7" t="str">
        <x:v>111011</x:v>
      </x:c>
      <x:c r="F2832" s="7" t="str">
        <x:v>掠夺的本能</x:v>
      </x:c>
      <x:c r="G2832" s="6" t="n">
        <x:v>5</x:v>
      </x:c>
      <x:c r="H2832" s="6" t="str">
        <x:v>https://raw.githubusercontent.com/Mar-7th/StarRailRes/dbe8cdfcfb0bf657b9fe1cf92d5537f118ccb487/index_new/cn/light_cone_promotions.json</x:v>
      </x:c>
    </x:row>
    <x:row r="2833" ht="20" customHeight="1">
      <x:c r="A2833" s="6" t="str">
        <x:v>光锥突破</x:v>
      </x:c>
      <x:c r="B2833" s="6" t="str">
        <x:v>21050</x:v>
      </x:c>
      <x:c r="C2833" s="6" t="n">
        <x:v>1</x:v>
      </x:c>
      <x:c r="D2833" s="6" t="n">
        <x:v>2</x:v>
      </x:c>
      <x:c r="E2833" s="7" t="str">
        <x:v>2</x:v>
      </x:c>
      <x:c r="F2833" s="7" t="str">
        <x:v>信用点</x:v>
      </x:c>
      <x:c r="G2833" s="6" t="n">
        <x:v>8000</x:v>
      </x:c>
      <x:c r="H2833" s="6" t="str">
        <x:v>https://raw.githubusercontent.com/Mar-7th/StarRailRes/dbe8cdfcfb0bf657b9fe1cf92d5537f118ccb487/index_new/cn/light_cone_promotions.json</x:v>
      </x:c>
    </x:row>
    <x:row r="2834" ht="20" customHeight="1">
      <x:c r="A2834" s="6" t="str">
        <x:v>光锥突破</x:v>
      </x:c>
      <x:c r="B2834" s="6" t="str">
        <x:v>21050</x:v>
      </x:c>
      <x:c r="C2834" s="6" t="n">
        <x:v>1</x:v>
      </x:c>
      <x:c r="D2834" s="6" t="n">
        <x:v>2</x:v>
      </x:c>
      <x:c r="E2834" s="7" t="str">
        <x:v>110251</x:v>
      </x:c>
      <x:c r="F2834" s="7" t="str">
        <x:v>思量的种</x:v>
      </x:c>
      <x:c r="G2834" s="6" t="n">
        <x:v>3</x:v>
      </x:c>
      <x:c r="H2834" s="6" t="str">
        <x:v>https://raw.githubusercontent.com/Mar-7th/StarRailRes/dbe8cdfcfb0bf657b9fe1cf92d5537f118ccb487/index_new/cn/light_cone_promotions.json</x:v>
      </x:c>
    </x:row>
    <x:row r="2835" ht="20" customHeight="1">
      <x:c r="A2835" s="6" t="str">
        <x:v>光锥突破</x:v>
      </x:c>
      <x:c r="B2835" s="6" t="str">
        <x:v>21050</x:v>
      </x:c>
      <x:c r="C2835" s="6" t="n">
        <x:v>1</x:v>
      </x:c>
      <x:c r="D2835" s="6" t="n">
        <x:v>2</x:v>
      </x:c>
      <x:c r="E2835" s="7" t="str">
        <x:v>111011</x:v>
      </x:c>
      <x:c r="F2835" s="7" t="str">
        <x:v>掠夺的本能</x:v>
      </x:c>
      <x:c r="G2835" s="6" t="n">
        <x:v>10</x:v>
      </x:c>
      <x:c r="H2835" s="6" t="str">
        <x:v>https://raw.githubusercontent.com/Mar-7th/StarRailRes/dbe8cdfcfb0bf657b9fe1cf92d5537f118ccb487/index_new/cn/light_cone_promotions.json</x:v>
      </x:c>
    </x:row>
    <x:row r="2836" ht="20" customHeight="1">
      <x:c r="A2836" s="6" t="str">
        <x:v>光锥突破</x:v>
      </x:c>
      <x:c r="B2836" s="6" t="str">
        <x:v>21050</x:v>
      </x:c>
      <x:c r="C2836" s="6" t="n">
        <x:v>2</x:v>
      </x:c>
      <x:c r="D2836" s="6" t="n">
        <x:v>3</x:v>
      </x:c>
      <x:c r="E2836" s="7" t="str">
        <x:v>2</x:v>
      </x:c>
      <x:c r="F2836" s="7" t="str">
        <x:v>信用点</x:v>
      </x:c>
      <x:c r="G2836" s="6" t="n">
        <x:v>16000</x:v>
      </x:c>
      <x:c r="H2836" s="6" t="str">
        <x:v>https://raw.githubusercontent.com/Mar-7th/StarRailRes/dbe8cdfcfb0bf657b9fe1cf92d5537f118ccb487/index_new/cn/light_cone_promotions.json</x:v>
      </x:c>
    </x:row>
    <x:row r="2837" ht="20" customHeight="1">
      <x:c r="A2837" s="6" t="str">
        <x:v>光锥突破</x:v>
      </x:c>
      <x:c r="B2837" s="6" t="str">
        <x:v>21050</x:v>
      </x:c>
      <x:c r="C2837" s="6" t="n">
        <x:v>2</x:v>
      </x:c>
      <x:c r="D2837" s="6" t="n">
        <x:v>3</x:v>
      </x:c>
      <x:c r="E2837" s="7" t="str">
        <x:v>110252</x:v>
      </x:c>
      <x:c r="F2837" s="7" t="str">
        <x:v>末那芽苗</x:v>
      </x:c>
      <x:c r="G2837" s="6" t="n">
        <x:v>3</x:v>
      </x:c>
      <x:c r="H2837" s="6" t="str">
        <x:v>https://raw.githubusercontent.com/Mar-7th/StarRailRes/dbe8cdfcfb0bf657b9fe1cf92d5537f118ccb487/index_new/cn/light_cone_promotions.json</x:v>
      </x:c>
    </x:row>
    <x:row r="2838" ht="20" customHeight="1">
      <x:c r="A2838" s="6" t="str">
        <x:v>光锥突破</x:v>
      </x:c>
      <x:c r="B2838" s="6" t="str">
        <x:v>21050</x:v>
      </x:c>
      <x:c r="C2838" s="6" t="n">
        <x:v>2</x:v>
      </x:c>
      <x:c r="D2838" s="6" t="n">
        <x:v>3</x:v>
      </x:c>
      <x:c r="E2838" s="7" t="str">
        <x:v>111012</x:v>
      </x:c>
      <x:c r="F2838" s="7" t="str">
        <x:v>篡改的野心</x:v>
      </x:c>
      <x:c r="G2838" s="6" t="n">
        <x:v>6</x:v>
      </x:c>
      <x:c r="H2838" s="6" t="str">
        <x:v>https://raw.githubusercontent.com/Mar-7th/StarRailRes/dbe8cdfcfb0bf657b9fe1cf92d5537f118ccb487/index_new/cn/light_cone_promotions.json</x:v>
      </x:c>
    </x:row>
    <x:row r="2839" ht="20" customHeight="1">
      <x:c r="A2839" s="6" t="str">
        <x:v>光锥突破</x:v>
      </x:c>
      <x:c r="B2839" s="6" t="str">
        <x:v>21050</x:v>
      </x:c>
      <x:c r="C2839" s="6" t="n">
        <x:v>3</x:v>
      </x:c>
      <x:c r="D2839" s="6" t="n">
        <x:v>4</x:v>
      </x:c>
      <x:c r="E2839" s="7" t="str">
        <x:v>2</x:v>
      </x:c>
      <x:c r="F2839" s="7" t="str">
        <x:v>信用点</x:v>
      </x:c>
      <x:c r="G2839" s="6" t="n">
        <x:v>40000</x:v>
      </x:c>
      <x:c r="H2839" s="6" t="str">
        <x:v>https://raw.githubusercontent.com/Mar-7th/StarRailRes/dbe8cdfcfb0bf657b9fe1cf92d5537f118ccb487/index_new/cn/light_cone_promotions.json</x:v>
      </x:c>
    </x:row>
    <x:row r="2840" ht="20" customHeight="1">
      <x:c r="A2840" s="6" t="str">
        <x:v>光锥突破</x:v>
      </x:c>
      <x:c r="B2840" s="6" t="str">
        <x:v>21050</x:v>
      </x:c>
      <x:c r="C2840" s="6" t="n">
        <x:v>3</x:v>
      </x:c>
      <x:c r="D2840" s="6" t="n">
        <x:v>4</x:v>
      </x:c>
      <x:c r="E2840" s="7" t="str">
        <x:v>110252</x:v>
      </x:c>
      <x:c r="F2840" s="7" t="str">
        <x:v>末那芽苗</x:v>
      </x:c>
      <x:c r="G2840" s="6" t="n">
        <x:v>6</x:v>
      </x:c>
      <x:c r="H2840" s="6" t="str">
        <x:v>https://raw.githubusercontent.com/Mar-7th/StarRailRes/dbe8cdfcfb0bf657b9fe1cf92d5537f118ccb487/index_new/cn/light_cone_promotions.json</x:v>
      </x:c>
    </x:row>
    <x:row r="2841" ht="20" customHeight="1">
      <x:c r="A2841" s="6" t="str">
        <x:v>光锥突破</x:v>
      </x:c>
      <x:c r="B2841" s="6" t="str">
        <x:v>21050</x:v>
      </x:c>
      <x:c r="C2841" s="6" t="n">
        <x:v>3</x:v>
      </x:c>
      <x:c r="D2841" s="6" t="n">
        <x:v>4</x:v>
      </x:c>
      <x:c r="E2841" s="7" t="str">
        <x:v>111012</x:v>
      </x:c>
      <x:c r="F2841" s="7" t="str">
        <x:v>篡改的野心</x:v>
      </x:c>
      <x:c r="G2841" s="6" t="n">
        <x:v>9</x:v>
      </x:c>
      <x:c r="H2841" s="6" t="str">
        <x:v>https://raw.githubusercontent.com/Mar-7th/StarRailRes/dbe8cdfcfb0bf657b9fe1cf92d5537f118ccb487/index_new/cn/light_cone_promotions.json</x:v>
      </x:c>
    </x:row>
    <x:row r="2842" ht="20" customHeight="1">
      <x:c r="A2842" s="6" t="str">
        <x:v>光锥突破</x:v>
      </x:c>
      <x:c r="B2842" s="6" t="str">
        <x:v>21050</x:v>
      </x:c>
      <x:c r="C2842" s="6" t="n">
        <x:v>4</x:v>
      </x:c>
      <x:c r="D2842" s="6" t="n">
        <x:v>5</x:v>
      </x:c>
      <x:c r="E2842" s="7" t="str">
        <x:v>2</x:v>
      </x:c>
      <x:c r="F2842" s="7" t="str">
        <x:v>信用点</x:v>
      </x:c>
      <x:c r="G2842" s="6" t="n">
        <x:v>80000</x:v>
      </x:c>
      <x:c r="H2842" s="6" t="str">
        <x:v>https://raw.githubusercontent.com/Mar-7th/StarRailRes/dbe8cdfcfb0bf657b9fe1cf92d5537f118ccb487/index_new/cn/light_cone_promotions.json</x:v>
      </x:c>
    </x:row>
    <x:row r="2843" ht="20" customHeight="1">
      <x:c r="A2843" s="6" t="str">
        <x:v>光锥突破</x:v>
      </x:c>
      <x:c r="B2843" s="6" t="str">
        <x:v>21050</x:v>
      </x:c>
      <x:c r="C2843" s="6" t="n">
        <x:v>4</x:v>
      </x:c>
      <x:c r="D2843" s="6" t="n">
        <x:v>5</x:v>
      </x:c>
      <x:c r="E2843" s="7" t="str">
        <x:v>110253</x:v>
      </x:c>
      <x:c r="F2843" s="7" t="str">
        <x:v>阿赖耶华</x:v>
      </x:c>
      <x:c r="G2843" s="6" t="n">
        <x:v>4</x:v>
      </x:c>
      <x:c r="H2843" s="6" t="str">
        <x:v>https://raw.githubusercontent.com/Mar-7th/StarRailRes/dbe8cdfcfb0bf657b9fe1cf92d5537f118ccb487/index_new/cn/light_cone_promotions.json</x:v>
      </x:c>
    </x:row>
    <x:row r="2844" ht="20" customHeight="1">
      <x:c r="A2844" s="6" t="str">
        <x:v>光锥突破</x:v>
      </x:c>
      <x:c r="B2844" s="6" t="str">
        <x:v>21050</x:v>
      </x:c>
      <x:c r="C2844" s="6" t="n">
        <x:v>4</x:v>
      </x:c>
      <x:c r="D2844" s="6" t="n">
        <x:v>5</x:v>
      </x:c>
      <x:c r="E2844" s="7" t="str">
        <x:v>111013</x:v>
      </x:c>
      <x:c r="F2844" s="7" t="str">
        <x:v>践踏的意志</x:v>
      </x:c>
      <x:c r="G2844" s="6" t="n">
        <x:v>5</x:v>
      </x:c>
      <x:c r="H2844" s="6" t="str">
        <x:v>https://raw.githubusercontent.com/Mar-7th/StarRailRes/dbe8cdfcfb0bf657b9fe1cf92d5537f118ccb487/index_new/cn/light_cone_promotions.json</x:v>
      </x:c>
    </x:row>
    <x:row r="2845" ht="20" customHeight="1">
      <x:c r="A2845" s="6" t="str">
        <x:v>光锥突破</x:v>
      </x:c>
      <x:c r="B2845" s="6" t="str">
        <x:v>21050</x:v>
      </x:c>
      <x:c r="C2845" s="6" t="n">
        <x:v>5</x:v>
      </x:c>
      <x:c r="D2845" s="6" t="n">
        <x:v>6</x:v>
      </x:c>
      <x:c r="E2845" s="7" t="str">
        <x:v>2</x:v>
      </x:c>
      <x:c r="F2845" s="7" t="str">
        <x:v>信用点</x:v>
      </x:c>
      <x:c r="G2845" s="6" t="n">
        <x:v>160000</x:v>
      </x:c>
      <x:c r="H2845" s="6" t="str">
        <x:v>https://raw.githubusercontent.com/Mar-7th/StarRailRes/dbe8cdfcfb0bf657b9fe1cf92d5537f118ccb487/index_new/cn/light_cone_promotions.json</x:v>
      </x:c>
    </x:row>
    <x:row r="2846" ht="20" customHeight="1">
      <x:c r="A2846" s="6" t="str">
        <x:v>光锥突破</x:v>
      </x:c>
      <x:c r="B2846" s="6" t="str">
        <x:v>21050</x:v>
      </x:c>
      <x:c r="C2846" s="6" t="n">
        <x:v>5</x:v>
      </x:c>
      <x:c r="D2846" s="6" t="n">
        <x:v>6</x:v>
      </x:c>
      <x:c r="E2846" s="7" t="str">
        <x:v>110253</x:v>
      </x:c>
      <x:c r="F2846" s="7" t="str">
        <x:v>阿赖耶华</x:v>
      </x:c>
      <x:c r="G2846" s="6" t="n">
        <x:v>8</x:v>
      </x:c>
      <x:c r="H2846" s="6" t="str">
        <x:v>https://raw.githubusercontent.com/Mar-7th/StarRailRes/dbe8cdfcfb0bf657b9fe1cf92d5537f118ccb487/index_new/cn/light_cone_promotions.json</x:v>
      </x:c>
    </x:row>
    <x:row r="2847" ht="20" customHeight="1">
      <x:c r="A2847" s="6" t="str">
        <x:v>光锥突破</x:v>
      </x:c>
      <x:c r="B2847" s="6" t="str">
        <x:v>21050</x:v>
      </x:c>
      <x:c r="C2847" s="6" t="n">
        <x:v>5</x:v>
      </x:c>
      <x:c r="D2847" s="6" t="n">
        <x:v>6</x:v>
      </x:c>
      <x:c r="E2847" s="7" t="str">
        <x:v>111013</x:v>
      </x:c>
      <x:c r="F2847" s="7" t="str">
        <x:v>践踏的意志</x:v>
      </x:c>
      <x:c r="G2847" s="6" t="n">
        <x:v>7</x:v>
      </x:c>
      <x:c r="H2847" s="6" t="str">
        <x:v>https://raw.githubusercontent.com/Mar-7th/StarRailRes/dbe8cdfcfb0bf657b9fe1cf92d5537f118ccb487/index_new/cn/light_cone_promotions.json</x:v>
      </x:c>
    </x:row>
    <x:row r="2848" ht="20" customHeight="1">
      <x:c r="A2848" s="6" t="str">
        <x:v>光锥突破</x:v>
      </x:c>
      <x:c r="B2848" s="6" t="str">
        <x:v>21051</x:v>
      </x:c>
      <x:c r="C2848" s="6" t="n">
        <x:v>0</x:v>
      </x:c>
      <x:c r="D2848" s="6" t="n">
        <x:v>1</x:v>
      </x:c>
      <x:c r="E2848" s="7" t="str">
        <x:v>2</x:v>
      </x:c>
      <x:c r="F2848" s="7" t="str">
        <x:v>信用点</x:v>
      </x:c>
      <x:c r="G2848" s="6" t="n">
        <x:v>4000</x:v>
      </x:c>
      <x:c r="H2848" s="6" t="str">
        <x:v>https://raw.githubusercontent.com/Mar-7th/StarRailRes/dbe8cdfcfb0bf657b9fe1cf92d5537f118ccb487/index_new/cn/light_cone_promotions.json</x:v>
      </x:c>
    </x:row>
    <x:row r="2849" ht="20" customHeight="1">
      <x:c r="A2849" s="6" t="str">
        <x:v>光锥突破</x:v>
      </x:c>
      <x:c r="B2849" s="6" t="str">
        <x:v>21051</x:v>
      </x:c>
      <x:c r="C2849" s="6" t="n">
        <x:v>0</x:v>
      </x:c>
      <x:c r="D2849" s="6" t="n">
        <x:v>1</x:v>
      </x:c>
      <x:c r="E2849" s="7" t="str">
        <x:v>115001</x:v>
      </x:c>
      <x:c r="F2849" s="7" t="str">
        <x:v>恐惧踏碎血肉</x:v>
      </x:c>
      <x:c r="G2849" s="6" t="n">
        <x:v>5</x:v>
      </x:c>
      <x:c r="H2849" s="6" t="str">
        <x:v>https://raw.githubusercontent.com/Mar-7th/StarRailRes/dbe8cdfcfb0bf657b9fe1cf92d5537f118ccb487/index_new/cn/light_cone_promotions.json</x:v>
      </x:c>
    </x:row>
    <x:row r="2850" ht="20" customHeight="1">
      <x:c r="A2850" s="6" t="str">
        <x:v>光锥突破</x:v>
      </x:c>
      <x:c r="B2850" s="6" t="str">
        <x:v>21051</x:v>
      </x:c>
      <x:c r="C2850" s="6" t="n">
        <x:v>1</x:v>
      </x:c>
      <x:c r="D2850" s="6" t="n">
        <x:v>2</x:v>
      </x:c>
      <x:c r="E2850" s="7" t="str">
        <x:v>2</x:v>
      </x:c>
      <x:c r="F2850" s="7" t="str">
        <x:v>信用点</x:v>
      </x:c>
      <x:c r="G2850" s="6" t="n">
        <x:v>8000</x:v>
      </x:c>
      <x:c r="H2850" s="6" t="str">
        <x:v>https://raw.githubusercontent.com/Mar-7th/StarRailRes/dbe8cdfcfb0bf657b9fe1cf92d5537f118ccb487/index_new/cn/light_cone_promotions.json</x:v>
      </x:c>
    </x:row>
    <x:row r="2851" ht="20" customHeight="1">
      <x:c r="A2851" s="6" t="str">
        <x:v>光锥突破</x:v>
      </x:c>
      <x:c r="B2851" s="6" t="str">
        <x:v>21051</x:v>
      </x:c>
      <x:c r="C2851" s="6" t="n">
        <x:v>1</x:v>
      </x:c>
      <x:c r="D2851" s="6" t="n">
        <x:v>2</x:v>
      </x:c>
      <x:c r="E2851" s="7" t="str">
        <x:v>110251</x:v>
      </x:c>
      <x:c r="F2851" s="7" t="str">
        <x:v>思量的种</x:v>
      </x:c>
      <x:c r="G2851" s="6" t="n">
        <x:v>3</x:v>
      </x:c>
      <x:c r="H2851" s="6" t="str">
        <x:v>https://raw.githubusercontent.com/Mar-7th/StarRailRes/dbe8cdfcfb0bf657b9fe1cf92d5537f118ccb487/index_new/cn/light_cone_promotions.json</x:v>
      </x:c>
    </x:row>
    <x:row r="2852" ht="20" customHeight="1">
      <x:c r="A2852" s="6" t="str">
        <x:v>光锥突破</x:v>
      </x:c>
      <x:c r="B2852" s="6" t="str">
        <x:v>21051</x:v>
      </x:c>
      <x:c r="C2852" s="6" t="n">
        <x:v>1</x:v>
      </x:c>
      <x:c r="D2852" s="6" t="n">
        <x:v>2</x:v>
      </x:c>
      <x:c r="E2852" s="7" t="str">
        <x:v>115001</x:v>
      </x:c>
      <x:c r="F2852" s="7" t="str">
        <x:v>恐惧踏碎血肉</x:v>
      </x:c>
      <x:c r="G2852" s="6" t="n">
        <x:v>10</x:v>
      </x:c>
      <x:c r="H2852" s="6" t="str">
        <x:v>https://raw.githubusercontent.com/Mar-7th/StarRailRes/dbe8cdfcfb0bf657b9fe1cf92d5537f118ccb487/index_new/cn/light_cone_promotions.json</x:v>
      </x:c>
    </x:row>
    <x:row r="2853" ht="20" customHeight="1">
      <x:c r="A2853" s="6" t="str">
        <x:v>光锥突破</x:v>
      </x:c>
      <x:c r="B2853" s="6" t="str">
        <x:v>21051</x:v>
      </x:c>
      <x:c r="C2853" s="6" t="n">
        <x:v>2</x:v>
      </x:c>
      <x:c r="D2853" s="6" t="n">
        <x:v>3</x:v>
      </x:c>
      <x:c r="E2853" s="7" t="str">
        <x:v>2</x:v>
      </x:c>
      <x:c r="F2853" s="7" t="str">
        <x:v>信用点</x:v>
      </x:c>
      <x:c r="G2853" s="6" t="n">
        <x:v>16000</x:v>
      </x:c>
      <x:c r="H2853" s="6" t="str">
        <x:v>https://raw.githubusercontent.com/Mar-7th/StarRailRes/dbe8cdfcfb0bf657b9fe1cf92d5537f118ccb487/index_new/cn/light_cone_promotions.json</x:v>
      </x:c>
    </x:row>
    <x:row r="2854" ht="20" customHeight="1">
      <x:c r="A2854" s="6" t="str">
        <x:v>光锥突破</x:v>
      </x:c>
      <x:c r="B2854" s="6" t="str">
        <x:v>21051</x:v>
      </x:c>
      <x:c r="C2854" s="6" t="n">
        <x:v>2</x:v>
      </x:c>
      <x:c r="D2854" s="6" t="n">
        <x:v>3</x:v>
      </x:c>
      <x:c r="E2854" s="7" t="str">
        <x:v>110252</x:v>
      </x:c>
      <x:c r="F2854" s="7" t="str">
        <x:v>末那芽苗</x:v>
      </x:c>
      <x:c r="G2854" s="6" t="n">
        <x:v>3</x:v>
      </x:c>
      <x:c r="H2854" s="6" t="str">
        <x:v>https://raw.githubusercontent.com/Mar-7th/StarRailRes/dbe8cdfcfb0bf657b9fe1cf92d5537f118ccb487/index_new/cn/light_cone_promotions.json</x:v>
      </x:c>
    </x:row>
    <x:row r="2855" ht="20" customHeight="1">
      <x:c r="A2855" s="6" t="str">
        <x:v>光锥突破</x:v>
      </x:c>
      <x:c r="B2855" s="6" t="str">
        <x:v>21051</x:v>
      </x:c>
      <x:c r="C2855" s="6" t="n">
        <x:v>2</x:v>
      </x:c>
      <x:c r="D2855" s="6" t="n">
        <x:v>3</x:v>
      </x:c>
      <x:c r="E2855" s="7" t="str">
        <x:v>115002</x:v>
      </x:c>
      <x:c r="F2855" s="7" t="str">
        <x:v>勇气撕裂胸膛</x:v>
      </x:c>
      <x:c r="G2855" s="6" t="n">
        <x:v>6</x:v>
      </x:c>
      <x:c r="H2855" s="6" t="str">
        <x:v>https://raw.githubusercontent.com/Mar-7th/StarRailRes/dbe8cdfcfb0bf657b9fe1cf92d5537f118ccb487/index_new/cn/light_cone_promotions.json</x:v>
      </x:c>
    </x:row>
    <x:row r="2856" ht="20" customHeight="1">
      <x:c r="A2856" s="6" t="str">
        <x:v>光锥突破</x:v>
      </x:c>
      <x:c r="B2856" s="6" t="str">
        <x:v>21051</x:v>
      </x:c>
      <x:c r="C2856" s="6" t="n">
        <x:v>3</x:v>
      </x:c>
      <x:c r="D2856" s="6" t="n">
        <x:v>4</x:v>
      </x:c>
      <x:c r="E2856" s="7" t="str">
        <x:v>2</x:v>
      </x:c>
      <x:c r="F2856" s="7" t="str">
        <x:v>信用点</x:v>
      </x:c>
      <x:c r="G2856" s="6" t="n">
        <x:v>40000</x:v>
      </x:c>
      <x:c r="H2856" s="6" t="str">
        <x:v>https://raw.githubusercontent.com/Mar-7th/StarRailRes/dbe8cdfcfb0bf657b9fe1cf92d5537f118ccb487/index_new/cn/light_cone_promotions.json</x:v>
      </x:c>
    </x:row>
    <x:row r="2857" ht="20" customHeight="1">
      <x:c r="A2857" s="6" t="str">
        <x:v>光锥突破</x:v>
      </x:c>
      <x:c r="B2857" s="6" t="str">
        <x:v>21051</x:v>
      </x:c>
      <x:c r="C2857" s="6" t="n">
        <x:v>3</x:v>
      </x:c>
      <x:c r="D2857" s="6" t="n">
        <x:v>4</x:v>
      </x:c>
      <x:c r="E2857" s="7" t="str">
        <x:v>110252</x:v>
      </x:c>
      <x:c r="F2857" s="7" t="str">
        <x:v>末那芽苗</x:v>
      </x:c>
      <x:c r="G2857" s="6" t="n">
        <x:v>6</x:v>
      </x:c>
      <x:c r="H2857" s="6" t="str">
        <x:v>https://raw.githubusercontent.com/Mar-7th/StarRailRes/dbe8cdfcfb0bf657b9fe1cf92d5537f118ccb487/index_new/cn/light_cone_promotions.json</x:v>
      </x:c>
    </x:row>
    <x:row r="2858" ht="20" customHeight="1">
      <x:c r="A2858" s="6" t="str">
        <x:v>光锥突破</x:v>
      </x:c>
      <x:c r="B2858" s="6" t="str">
        <x:v>21051</x:v>
      </x:c>
      <x:c r="C2858" s="6" t="n">
        <x:v>3</x:v>
      </x:c>
      <x:c r="D2858" s="6" t="n">
        <x:v>4</x:v>
      </x:c>
      <x:c r="E2858" s="7" t="str">
        <x:v>115002</x:v>
      </x:c>
      <x:c r="F2858" s="7" t="str">
        <x:v>勇气撕裂胸膛</x:v>
      </x:c>
      <x:c r="G2858" s="6" t="n">
        <x:v>9</x:v>
      </x:c>
      <x:c r="H2858" s="6" t="str">
        <x:v>https://raw.githubusercontent.com/Mar-7th/StarRailRes/dbe8cdfcfb0bf657b9fe1cf92d5537f118ccb487/index_new/cn/light_cone_promotions.json</x:v>
      </x:c>
    </x:row>
    <x:row r="2859" ht="20" customHeight="1">
      <x:c r="A2859" s="6" t="str">
        <x:v>光锥突破</x:v>
      </x:c>
      <x:c r="B2859" s="6" t="str">
        <x:v>21051</x:v>
      </x:c>
      <x:c r="C2859" s="6" t="n">
        <x:v>4</x:v>
      </x:c>
      <x:c r="D2859" s="6" t="n">
        <x:v>5</x:v>
      </x:c>
      <x:c r="E2859" s="7" t="str">
        <x:v>2</x:v>
      </x:c>
      <x:c r="F2859" s="7" t="str">
        <x:v>信用点</x:v>
      </x:c>
      <x:c r="G2859" s="6" t="n">
        <x:v>80000</x:v>
      </x:c>
      <x:c r="H2859" s="6" t="str">
        <x:v>https://raw.githubusercontent.com/Mar-7th/StarRailRes/dbe8cdfcfb0bf657b9fe1cf92d5537f118ccb487/index_new/cn/light_cone_promotions.json</x:v>
      </x:c>
    </x:row>
    <x:row r="2860" ht="20" customHeight="1">
      <x:c r="A2860" s="6" t="str">
        <x:v>光锥突破</x:v>
      </x:c>
      <x:c r="B2860" s="6" t="str">
        <x:v>21051</x:v>
      </x:c>
      <x:c r="C2860" s="6" t="n">
        <x:v>4</x:v>
      </x:c>
      <x:c r="D2860" s="6" t="n">
        <x:v>5</x:v>
      </x:c>
      <x:c r="E2860" s="7" t="str">
        <x:v>110253</x:v>
      </x:c>
      <x:c r="F2860" s="7" t="str">
        <x:v>阿赖耶华</x:v>
      </x:c>
      <x:c r="G2860" s="6" t="n">
        <x:v>4</x:v>
      </x:c>
      <x:c r="H2860" s="6" t="str">
        <x:v>https://raw.githubusercontent.com/Mar-7th/StarRailRes/dbe8cdfcfb0bf657b9fe1cf92d5537f118ccb487/index_new/cn/light_cone_promotions.json</x:v>
      </x:c>
    </x:row>
    <x:row r="2861" ht="20" customHeight="1">
      <x:c r="A2861" s="6" t="str">
        <x:v>光锥突破</x:v>
      </x:c>
      <x:c r="B2861" s="6" t="str">
        <x:v>21051</x:v>
      </x:c>
      <x:c r="C2861" s="6" t="n">
        <x:v>4</x:v>
      </x:c>
      <x:c r="D2861" s="6" t="n">
        <x:v>5</x:v>
      </x:c>
      <x:c r="E2861" s="7" t="str">
        <x:v>115003</x:v>
      </x:c>
      <x:c r="F2861" s="7" t="str">
        <x:v>荣耀洗礼身躯</x:v>
      </x:c>
      <x:c r="G2861" s="6" t="n">
        <x:v>5</x:v>
      </x:c>
      <x:c r="H2861" s="6" t="str">
        <x:v>https://raw.githubusercontent.com/Mar-7th/StarRailRes/dbe8cdfcfb0bf657b9fe1cf92d5537f118ccb487/index_new/cn/light_cone_promotions.json</x:v>
      </x:c>
    </x:row>
    <x:row r="2862" ht="20" customHeight="1">
      <x:c r="A2862" s="6" t="str">
        <x:v>光锥突破</x:v>
      </x:c>
      <x:c r="B2862" s="6" t="str">
        <x:v>21051</x:v>
      </x:c>
      <x:c r="C2862" s="6" t="n">
        <x:v>5</x:v>
      </x:c>
      <x:c r="D2862" s="6" t="n">
        <x:v>6</x:v>
      </x:c>
      <x:c r="E2862" s="7" t="str">
        <x:v>2</x:v>
      </x:c>
      <x:c r="F2862" s="7" t="str">
        <x:v>信用点</x:v>
      </x:c>
      <x:c r="G2862" s="6" t="n">
        <x:v>160000</x:v>
      </x:c>
      <x:c r="H2862" s="6" t="str">
        <x:v>https://raw.githubusercontent.com/Mar-7th/StarRailRes/dbe8cdfcfb0bf657b9fe1cf92d5537f118ccb487/index_new/cn/light_cone_promotions.json</x:v>
      </x:c>
    </x:row>
    <x:row r="2863" ht="20" customHeight="1">
      <x:c r="A2863" s="6" t="str">
        <x:v>光锥突破</x:v>
      </x:c>
      <x:c r="B2863" s="6" t="str">
        <x:v>21051</x:v>
      </x:c>
      <x:c r="C2863" s="6" t="n">
        <x:v>5</x:v>
      </x:c>
      <x:c r="D2863" s="6" t="n">
        <x:v>6</x:v>
      </x:c>
      <x:c r="E2863" s="7" t="str">
        <x:v>110253</x:v>
      </x:c>
      <x:c r="F2863" s="7" t="str">
        <x:v>阿赖耶华</x:v>
      </x:c>
      <x:c r="G2863" s="6" t="n">
        <x:v>8</x:v>
      </x:c>
      <x:c r="H2863" s="6" t="str">
        <x:v>https://raw.githubusercontent.com/Mar-7th/StarRailRes/dbe8cdfcfb0bf657b9fe1cf92d5537f118ccb487/index_new/cn/light_cone_promotions.json</x:v>
      </x:c>
    </x:row>
    <x:row r="2864" ht="20" customHeight="1">
      <x:c r="A2864" s="6" t="str">
        <x:v>光锥突破</x:v>
      </x:c>
      <x:c r="B2864" s="6" t="str">
        <x:v>21051</x:v>
      </x:c>
      <x:c r="C2864" s="6" t="n">
        <x:v>5</x:v>
      </x:c>
      <x:c r="D2864" s="6" t="n">
        <x:v>6</x:v>
      </x:c>
      <x:c r="E2864" s="7" t="str">
        <x:v>115003</x:v>
      </x:c>
      <x:c r="F2864" s="7" t="str">
        <x:v>荣耀洗礼身躯</x:v>
      </x:c>
      <x:c r="G2864" s="6" t="n">
        <x:v>7</x:v>
      </x:c>
      <x:c r="H2864" s="6" t="str">
        <x:v>https://raw.githubusercontent.com/Mar-7th/StarRailRes/dbe8cdfcfb0bf657b9fe1cf92d5537f118ccb487/index_new/cn/light_cone_promotions.json</x:v>
      </x:c>
    </x:row>
    <x:row r="2865" ht="20" customHeight="1">
      <x:c r="A2865" s="6" t="str">
        <x:v>光锥突破</x:v>
      </x:c>
      <x:c r="B2865" s="6" t="str">
        <x:v>21052</x:v>
      </x:c>
      <x:c r="C2865" s="6" t="n">
        <x:v>0</x:v>
      </x:c>
      <x:c r="D2865" s="6" t="n">
        <x:v>1</x:v>
      </x:c>
      <x:c r="E2865" s="7" t="str">
        <x:v>2</x:v>
      </x:c>
      <x:c r="F2865" s="7" t="str">
        <x:v>信用点</x:v>
      </x:c>
      <x:c r="G2865" s="6" t="n">
        <x:v>4000</x:v>
      </x:c>
      <x:c r="H2865" s="6" t="str">
        <x:v>https://raw.githubusercontent.com/Mar-7th/StarRailRes/dbe8cdfcfb0bf657b9fe1cf92d5537f118ccb487/index_new/cn/light_cone_promotions.json</x:v>
      </x:c>
    </x:row>
    <x:row r="2866" ht="20" customHeight="1">
      <x:c r="A2866" s="6" t="str">
        <x:v>光锥突破</x:v>
      </x:c>
      <x:c r="B2866" s="6" t="str">
        <x:v>21052</x:v>
      </x:c>
      <x:c r="C2866" s="6" t="n">
        <x:v>0</x:v>
      </x:c>
      <x:c r="D2866" s="6" t="n">
        <x:v>1</x:v>
      </x:c>
      <x:c r="E2866" s="7" t="str">
        <x:v>115001</x:v>
      </x:c>
      <x:c r="F2866" s="7" t="str">
        <x:v>恐惧踏碎血肉</x:v>
      </x:c>
      <x:c r="G2866" s="6" t="n">
        <x:v>5</x:v>
      </x:c>
      <x:c r="H2866" s="6" t="str">
        <x:v>https://raw.githubusercontent.com/Mar-7th/StarRailRes/dbe8cdfcfb0bf657b9fe1cf92d5537f118ccb487/index_new/cn/light_cone_promotions.json</x:v>
      </x:c>
    </x:row>
    <x:row r="2867" ht="20" customHeight="1">
      <x:c r="A2867" s="6" t="str">
        <x:v>光锥突破</x:v>
      </x:c>
      <x:c r="B2867" s="6" t="str">
        <x:v>21052</x:v>
      </x:c>
      <x:c r="C2867" s="6" t="n">
        <x:v>1</x:v>
      </x:c>
      <x:c r="D2867" s="6" t="n">
        <x:v>2</x:v>
      </x:c>
      <x:c r="E2867" s="7" t="str">
        <x:v>2</x:v>
      </x:c>
      <x:c r="F2867" s="7" t="str">
        <x:v>信用点</x:v>
      </x:c>
      <x:c r="G2867" s="6" t="n">
        <x:v>8000</x:v>
      </x:c>
      <x:c r="H2867" s="6" t="str">
        <x:v>https://raw.githubusercontent.com/Mar-7th/StarRailRes/dbe8cdfcfb0bf657b9fe1cf92d5537f118ccb487/index_new/cn/light_cone_promotions.json</x:v>
      </x:c>
    </x:row>
    <x:row r="2868" ht="20" customHeight="1">
      <x:c r="A2868" s="6" t="str">
        <x:v>光锥突破</x:v>
      </x:c>
      <x:c r="B2868" s="6" t="str">
        <x:v>21052</x:v>
      </x:c>
      <x:c r="C2868" s="6" t="n">
        <x:v>1</x:v>
      </x:c>
      <x:c r="D2868" s="6" t="n">
        <x:v>2</x:v>
      </x:c>
      <x:c r="E2868" s="7" t="str">
        <x:v>110251</x:v>
      </x:c>
      <x:c r="F2868" s="7" t="str">
        <x:v>思量的种</x:v>
      </x:c>
      <x:c r="G2868" s="6" t="n">
        <x:v>3</x:v>
      </x:c>
      <x:c r="H2868" s="6" t="str">
        <x:v>https://raw.githubusercontent.com/Mar-7th/StarRailRes/dbe8cdfcfb0bf657b9fe1cf92d5537f118ccb487/index_new/cn/light_cone_promotions.json</x:v>
      </x:c>
    </x:row>
    <x:row r="2869" ht="20" customHeight="1">
      <x:c r="A2869" s="6" t="str">
        <x:v>光锥突破</x:v>
      </x:c>
      <x:c r="B2869" s="6" t="str">
        <x:v>21052</x:v>
      </x:c>
      <x:c r="C2869" s="6" t="n">
        <x:v>1</x:v>
      </x:c>
      <x:c r="D2869" s="6" t="n">
        <x:v>2</x:v>
      </x:c>
      <x:c r="E2869" s="7" t="str">
        <x:v>115001</x:v>
      </x:c>
      <x:c r="F2869" s="7" t="str">
        <x:v>恐惧踏碎血肉</x:v>
      </x:c>
      <x:c r="G2869" s="6" t="n">
        <x:v>10</x:v>
      </x:c>
      <x:c r="H2869" s="6" t="str">
        <x:v>https://raw.githubusercontent.com/Mar-7th/StarRailRes/dbe8cdfcfb0bf657b9fe1cf92d5537f118ccb487/index_new/cn/light_cone_promotions.json</x:v>
      </x:c>
    </x:row>
    <x:row r="2870" ht="20" customHeight="1">
      <x:c r="A2870" s="6" t="str">
        <x:v>光锥突破</x:v>
      </x:c>
      <x:c r="B2870" s="6" t="str">
        <x:v>21052</x:v>
      </x:c>
      <x:c r="C2870" s="6" t="n">
        <x:v>2</x:v>
      </x:c>
      <x:c r="D2870" s="6" t="n">
        <x:v>3</x:v>
      </x:c>
      <x:c r="E2870" s="7" t="str">
        <x:v>2</x:v>
      </x:c>
      <x:c r="F2870" s="7" t="str">
        <x:v>信用点</x:v>
      </x:c>
      <x:c r="G2870" s="6" t="n">
        <x:v>16000</x:v>
      </x:c>
      <x:c r="H2870" s="6" t="str">
        <x:v>https://raw.githubusercontent.com/Mar-7th/StarRailRes/dbe8cdfcfb0bf657b9fe1cf92d5537f118ccb487/index_new/cn/light_cone_promotions.json</x:v>
      </x:c>
    </x:row>
    <x:row r="2871" ht="20" customHeight="1">
      <x:c r="A2871" s="6" t="str">
        <x:v>光锥突破</x:v>
      </x:c>
      <x:c r="B2871" s="6" t="str">
        <x:v>21052</x:v>
      </x:c>
      <x:c r="C2871" s="6" t="n">
        <x:v>2</x:v>
      </x:c>
      <x:c r="D2871" s="6" t="n">
        <x:v>3</x:v>
      </x:c>
      <x:c r="E2871" s="7" t="str">
        <x:v>110252</x:v>
      </x:c>
      <x:c r="F2871" s="7" t="str">
        <x:v>末那芽苗</x:v>
      </x:c>
      <x:c r="G2871" s="6" t="n">
        <x:v>3</x:v>
      </x:c>
      <x:c r="H2871" s="6" t="str">
        <x:v>https://raw.githubusercontent.com/Mar-7th/StarRailRes/dbe8cdfcfb0bf657b9fe1cf92d5537f118ccb487/index_new/cn/light_cone_promotions.json</x:v>
      </x:c>
    </x:row>
    <x:row r="2872" ht="20" customHeight="1">
      <x:c r="A2872" s="6" t="str">
        <x:v>光锥突破</x:v>
      </x:c>
      <x:c r="B2872" s="6" t="str">
        <x:v>21052</x:v>
      </x:c>
      <x:c r="C2872" s="6" t="n">
        <x:v>2</x:v>
      </x:c>
      <x:c r="D2872" s="6" t="n">
        <x:v>3</x:v>
      </x:c>
      <x:c r="E2872" s="7" t="str">
        <x:v>115002</x:v>
      </x:c>
      <x:c r="F2872" s="7" t="str">
        <x:v>勇气撕裂胸膛</x:v>
      </x:c>
      <x:c r="G2872" s="6" t="n">
        <x:v>6</x:v>
      </x:c>
      <x:c r="H2872" s="6" t="str">
        <x:v>https://raw.githubusercontent.com/Mar-7th/StarRailRes/dbe8cdfcfb0bf657b9fe1cf92d5537f118ccb487/index_new/cn/light_cone_promotions.json</x:v>
      </x:c>
    </x:row>
    <x:row r="2873" ht="20" customHeight="1">
      <x:c r="A2873" s="6" t="str">
        <x:v>光锥突破</x:v>
      </x:c>
      <x:c r="B2873" s="6" t="str">
        <x:v>21052</x:v>
      </x:c>
      <x:c r="C2873" s="6" t="n">
        <x:v>3</x:v>
      </x:c>
      <x:c r="D2873" s="6" t="n">
        <x:v>4</x:v>
      </x:c>
      <x:c r="E2873" s="7" t="str">
        <x:v>2</x:v>
      </x:c>
      <x:c r="F2873" s="7" t="str">
        <x:v>信用点</x:v>
      </x:c>
      <x:c r="G2873" s="6" t="n">
        <x:v>40000</x:v>
      </x:c>
      <x:c r="H2873" s="6" t="str">
        <x:v>https://raw.githubusercontent.com/Mar-7th/StarRailRes/dbe8cdfcfb0bf657b9fe1cf92d5537f118ccb487/index_new/cn/light_cone_promotions.json</x:v>
      </x:c>
    </x:row>
    <x:row r="2874" ht="20" customHeight="1">
      <x:c r="A2874" s="6" t="str">
        <x:v>光锥突破</x:v>
      </x:c>
      <x:c r="B2874" s="6" t="str">
        <x:v>21052</x:v>
      </x:c>
      <x:c r="C2874" s="6" t="n">
        <x:v>3</x:v>
      </x:c>
      <x:c r="D2874" s="6" t="n">
        <x:v>4</x:v>
      </x:c>
      <x:c r="E2874" s="7" t="str">
        <x:v>110252</x:v>
      </x:c>
      <x:c r="F2874" s="7" t="str">
        <x:v>末那芽苗</x:v>
      </x:c>
      <x:c r="G2874" s="6" t="n">
        <x:v>6</x:v>
      </x:c>
      <x:c r="H2874" s="6" t="str">
        <x:v>https://raw.githubusercontent.com/Mar-7th/StarRailRes/dbe8cdfcfb0bf657b9fe1cf92d5537f118ccb487/index_new/cn/light_cone_promotions.json</x:v>
      </x:c>
    </x:row>
    <x:row r="2875" ht="20" customHeight="1">
      <x:c r="A2875" s="6" t="str">
        <x:v>光锥突破</x:v>
      </x:c>
      <x:c r="B2875" s="6" t="str">
        <x:v>21052</x:v>
      </x:c>
      <x:c r="C2875" s="6" t="n">
        <x:v>3</x:v>
      </x:c>
      <x:c r="D2875" s="6" t="n">
        <x:v>4</x:v>
      </x:c>
      <x:c r="E2875" s="7" t="str">
        <x:v>115002</x:v>
      </x:c>
      <x:c r="F2875" s="7" t="str">
        <x:v>勇气撕裂胸膛</x:v>
      </x:c>
      <x:c r="G2875" s="6" t="n">
        <x:v>9</x:v>
      </x:c>
      <x:c r="H2875" s="6" t="str">
        <x:v>https://raw.githubusercontent.com/Mar-7th/StarRailRes/dbe8cdfcfb0bf657b9fe1cf92d5537f118ccb487/index_new/cn/light_cone_promotions.json</x:v>
      </x:c>
    </x:row>
    <x:row r="2876" ht="20" customHeight="1">
      <x:c r="A2876" s="6" t="str">
        <x:v>光锥突破</x:v>
      </x:c>
      <x:c r="B2876" s="6" t="str">
        <x:v>21052</x:v>
      </x:c>
      <x:c r="C2876" s="6" t="n">
        <x:v>4</x:v>
      </x:c>
      <x:c r="D2876" s="6" t="n">
        <x:v>5</x:v>
      </x:c>
      <x:c r="E2876" s="7" t="str">
        <x:v>2</x:v>
      </x:c>
      <x:c r="F2876" s="7" t="str">
        <x:v>信用点</x:v>
      </x:c>
      <x:c r="G2876" s="6" t="n">
        <x:v>80000</x:v>
      </x:c>
      <x:c r="H2876" s="6" t="str">
        <x:v>https://raw.githubusercontent.com/Mar-7th/StarRailRes/dbe8cdfcfb0bf657b9fe1cf92d5537f118ccb487/index_new/cn/light_cone_promotions.json</x:v>
      </x:c>
    </x:row>
    <x:row r="2877" ht="20" customHeight="1">
      <x:c r="A2877" s="6" t="str">
        <x:v>光锥突破</x:v>
      </x:c>
      <x:c r="B2877" s="6" t="str">
        <x:v>21052</x:v>
      </x:c>
      <x:c r="C2877" s="6" t="n">
        <x:v>4</x:v>
      </x:c>
      <x:c r="D2877" s="6" t="n">
        <x:v>5</x:v>
      </x:c>
      <x:c r="E2877" s="7" t="str">
        <x:v>110253</x:v>
      </x:c>
      <x:c r="F2877" s="7" t="str">
        <x:v>阿赖耶华</x:v>
      </x:c>
      <x:c r="G2877" s="6" t="n">
        <x:v>4</x:v>
      </x:c>
      <x:c r="H2877" s="6" t="str">
        <x:v>https://raw.githubusercontent.com/Mar-7th/StarRailRes/dbe8cdfcfb0bf657b9fe1cf92d5537f118ccb487/index_new/cn/light_cone_promotions.json</x:v>
      </x:c>
    </x:row>
    <x:row r="2878" ht="20" customHeight="1">
      <x:c r="A2878" s="6" t="str">
        <x:v>光锥突破</x:v>
      </x:c>
      <x:c r="B2878" s="6" t="str">
        <x:v>21052</x:v>
      </x:c>
      <x:c r="C2878" s="6" t="n">
        <x:v>4</x:v>
      </x:c>
      <x:c r="D2878" s="6" t="n">
        <x:v>5</x:v>
      </x:c>
      <x:c r="E2878" s="7" t="str">
        <x:v>115003</x:v>
      </x:c>
      <x:c r="F2878" s="7" t="str">
        <x:v>荣耀洗礼身躯</x:v>
      </x:c>
      <x:c r="G2878" s="6" t="n">
        <x:v>5</x:v>
      </x:c>
      <x:c r="H2878" s="6" t="str">
        <x:v>https://raw.githubusercontent.com/Mar-7th/StarRailRes/dbe8cdfcfb0bf657b9fe1cf92d5537f118ccb487/index_new/cn/light_cone_promotions.json</x:v>
      </x:c>
    </x:row>
    <x:row r="2879" ht="20" customHeight="1">
      <x:c r="A2879" s="6" t="str">
        <x:v>光锥突破</x:v>
      </x:c>
      <x:c r="B2879" s="6" t="str">
        <x:v>21052</x:v>
      </x:c>
      <x:c r="C2879" s="6" t="n">
        <x:v>5</x:v>
      </x:c>
      <x:c r="D2879" s="6" t="n">
        <x:v>6</x:v>
      </x:c>
      <x:c r="E2879" s="7" t="str">
        <x:v>2</x:v>
      </x:c>
      <x:c r="F2879" s="7" t="str">
        <x:v>信用点</x:v>
      </x:c>
      <x:c r="G2879" s="6" t="n">
        <x:v>160000</x:v>
      </x:c>
      <x:c r="H2879" s="6" t="str">
        <x:v>https://raw.githubusercontent.com/Mar-7th/StarRailRes/dbe8cdfcfb0bf657b9fe1cf92d5537f118ccb487/index_new/cn/light_cone_promotions.json</x:v>
      </x:c>
    </x:row>
    <x:row r="2880" ht="20" customHeight="1">
      <x:c r="A2880" s="6" t="str">
        <x:v>光锥突破</x:v>
      </x:c>
      <x:c r="B2880" s="6" t="str">
        <x:v>21052</x:v>
      </x:c>
      <x:c r="C2880" s="6" t="n">
        <x:v>5</x:v>
      </x:c>
      <x:c r="D2880" s="6" t="n">
        <x:v>6</x:v>
      </x:c>
      <x:c r="E2880" s="7" t="str">
        <x:v>110253</x:v>
      </x:c>
      <x:c r="F2880" s="7" t="str">
        <x:v>阿赖耶华</x:v>
      </x:c>
      <x:c r="G2880" s="6" t="n">
        <x:v>8</x:v>
      </x:c>
      <x:c r="H2880" s="6" t="str">
        <x:v>https://raw.githubusercontent.com/Mar-7th/StarRailRes/dbe8cdfcfb0bf657b9fe1cf92d5537f118ccb487/index_new/cn/light_cone_promotions.json</x:v>
      </x:c>
    </x:row>
    <x:row r="2881" ht="20" customHeight="1">
      <x:c r="A2881" s="6" t="str">
        <x:v>光锥突破</x:v>
      </x:c>
      <x:c r="B2881" s="6" t="str">
        <x:v>21052</x:v>
      </x:c>
      <x:c r="C2881" s="6" t="n">
        <x:v>5</x:v>
      </x:c>
      <x:c r="D2881" s="6" t="n">
        <x:v>6</x:v>
      </x:c>
      <x:c r="E2881" s="7" t="str">
        <x:v>115003</x:v>
      </x:c>
      <x:c r="F2881" s="7" t="str">
        <x:v>荣耀洗礼身躯</x:v>
      </x:c>
      <x:c r="G2881" s="6" t="n">
        <x:v>7</x:v>
      </x:c>
      <x:c r="H2881" s="6" t="str">
        <x:v>https://raw.githubusercontent.com/Mar-7th/StarRailRes/dbe8cdfcfb0bf657b9fe1cf92d5537f118ccb487/index_new/cn/light_cone_promotions.json</x:v>
      </x:c>
    </x:row>
    <x:row r="2882" ht="20" customHeight="1">
      <x:c r="A2882" s="6" t="str">
        <x:v>光锥突破</x:v>
      </x:c>
      <x:c r="B2882" s="6" t="str">
        <x:v>21053</x:v>
      </x:c>
      <x:c r="C2882" s="6" t="n">
        <x:v>0</x:v>
      </x:c>
      <x:c r="D2882" s="6" t="n">
        <x:v>1</x:v>
      </x:c>
      <x:c r="E2882" s="7" t="str">
        <x:v>2</x:v>
      </x:c>
      <x:c r="F2882" s="7" t="str">
        <x:v>信用点</x:v>
      </x:c>
      <x:c r="G2882" s="6" t="n">
        <x:v>4000</x:v>
      </x:c>
      <x:c r="H2882" s="6" t="str">
        <x:v>https://raw.githubusercontent.com/Mar-7th/StarRailRes/dbe8cdfcfb0bf657b9fe1cf92d5537f118ccb487/index_new/cn/light_cone_promotions.json</x:v>
      </x:c>
    </x:row>
    <x:row r="2883" ht="20" customHeight="1">
      <x:c r="A2883" s="6" t="str">
        <x:v>光锥突破</x:v>
      </x:c>
      <x:c r="B2883" s="6" t="str">
        <x:v>21053</x:v>
      </x:c>
      <x:c r="C2883" s="6" t="n">
        <x:v>0</x:v>
      </x:c>
      <x:c r="D2883" s="6" t="n">
        <x:v>1</x:v>
      </x:c>
      <x:c r="E2883" s="7" t="str">
        <x:v>114011</x:v>
      </x:c>
      <x:c r="F2883" s="7" t="str">
        <x:v>思绪末屑</x:v>
      </x:c>
      <x:c r="G2883" s="6" t="n">
        <x:v>5</x:v>
      </x:c>
      <x:c r="H2883" s="6" t="str">
        <x:v>https://raw.githubusercontent.com/Mar-7th/StarRailRes/dbe8cdfcfb0bf657b9fe1cf92d5537f118ccb487/index_new/cn/light_cone_promotions.json</x:v>
      </x:c>
    </x:row>
    <x:row r="2884" ht="20" customHeight="1">
      <x:c r="A2884" s="6" t="str">
        <x:v>光锥突破</x:v>
      </x:c>
      <x:c r="B2884" s="6" t="str">
        <x:v>21053</x:v>
      </x:c>
      <x:c r="C2884" s="6" t="n">
        <x:v>1</x:v>
      </x:c>
      <x:c r="D2884" s="6" t="n">
        <x:v>2</x:v>
      </x:c>
      <x:c r="E2884" s="7" t="str">
        <x:v>2</x:v>
      </x:c>
      <x:c r="F2884" s="7" t="str">
        <x:v>信用点</x:v>
      </x:c>
      <x:c r="G2884" s="6" t="n">
        <x:v>8000</x:v>
      </x:c>
      <x:c r="H2884" s="6" t="str">
        <x:v>https://raw.githubusercontent.com/Mar-7th/StarRailRes/dbe8cdfcfb0bf657b9fe1cf92d5537f118ccb487/index_new/cn/light_cone_promotions.json</x:v>
      </x:c>
    </x:row>
    <x:row r="2885" ht="20" customHeight="1">
      <x:c r="A2885" s="6" t="str">
        <x:v>光锥突破</x:v>
      </x:c>
      <x:c r="B2885" s="6" t="str">
        <x:v>21053</x:v>
      </x:c>
      <x:c r="C2885" s="6" t="n">
        <x:v>1</x:v>
      </x:c>
      <x:c r="D2885" s="6" t="n">
        <x:v>2</x:v>
      </x:c>
      <x:c r="E2885" s="7" t="str">
        <x:v>110211</x:v>
      </x:c>
      <x:c r="F2885" s="7" t="str">
        <x:v>散逸星砂</x:v>
      </x:c>
      <x:c r="G2885" s="6" t="n">
        <x:v>3</x:v>
      </x:c>
      <x:c r="H2885" s="6" t="str">
        <x:v>https://raw.githubusercontent.com/Mar-7th/StarRailRes/dbe8cdfcfb0bf657b9fe1cf92d5537f118ccb487/index_new/cn/light_cone_promotions.json</x:v>
      </x:c>
    </x:row>
    <x:row r="2886" ht="20" customHeight="1">
      <x:c r="A2886" s="6" t="str">
        <x:v>光锥突破</x:v>
      </x:c>
      <x:c r="B2886" s="6" t="str">
        <x:v>21053</x:v>
      </x:c>
      <x:c r="C2886" s="6" t="n">
        <x:v>1</x:v>
      </x:c>
      <x:c r="D2886" s="6" t="n">
        <x:v>2</x:v>
      </x:c>
      <x:c r="E2886" s="7" t="str">
        <x:v>114011</x:v>
      </x:c>
      <x:c r="F2886" s="7" t="str">
        <x:v>思绪末屑</x:v>
      </x:c>
      <x:c r="G2886" s="6" t="n">
        <x:v>10</x:v>
      </x:c>
      <x:c r="H2886" s="6" t="str">
        <x:v>https://raw.githubusercontent.com/Mar-7th/StarRailRes/dbe8cdfcfb0bf657b9fe1cf92d5537f118ccb487/index_new/cn/light_cone_promotions.json</x:v>
      </x:c>
    </x:row>
    <x:row r="2887" ht="20" customHeight="1">
      <x:c r="A2887" s="6" t="str">
        <x:v>光锥突破</x:v>
      </x:c>
      <x:c r="B2887" s="6" t="str">
        <x:v>21053</x:v>
      </x:c>
      <x:c r="C2887" s="6" t="n">
        <x:v>2</x:v>
      </x:c>
      <x:c r="D2887" s="6" t="n">
        <x:v>3</x:v>
      </x:c>
      <x:c r="E2887" s="7" t="str">
        <x:v>2</x:v>
      </x:c>
      <x:c r="F2887" s="7" t="str">
        <x:v>信用点</x:v>
      </x:c>
      <x:c r="G2887" s="6" t="n">
        <x:v>16000</x:v>
      </x:c>
      <x:c r="H2887" s="6" t="str">
        <x:v>https://raw.githubusercontent.com/Mar-7th/StarRailRes/dbe8cdfcfb0bf657b9fe1cf92d5537f118ccb487/index_new/cn/light_cone_promotions.json</x:v>
      </x:c>
    </x:row>
    <x:row r="2888" ht="20" customHeight="1">
      <x:c r="A2888" s="6" t="str">
        <x:v>光锥突破</x:v>
      </x:c>
      <x:c r="B2888" s="6" t="str">
        <x:v>21053</x:v>
      </x:c>
      <x:c r="C2888" s="6" t="n">
        <x:v>2</x:v>
      </x:c>
      <x:c r="D2888" s="6" t="n">
        <x:v>3</x:v>
      </x:c>
      <x:c r="E2888" s="7" t="str">
        <x:v>110212</x:v>
      </x:c>
      <x:c r="F2888" s="7" t="str">
        <x:v>流星棱晶</x:v>
      </x:c>
      <x:c r="G2888" s="6" t="n">
        <x:v>3</x:v>
      </x:c>
      <x:c r="H2888" s="6" t="str">
        <x:v>https://raw.githubusercontent.com/Mar-7th/StarRailRes/dbe8cdfcfb0bf657b9fe1cf92d5537f118ccb487/index_new/cn/light_cone_promotions.json</x:v>
      </x:c>
    </x:row>
    <x:row r="2889" ht="20" customHeight="1">
      <x:c r="A2889" s="6" t="str">
        <x:v>光锥突破</x:v>
      </x:c>
      <x:c r="B2889" s="6" t="str">
        <x:v>21053</x:v>
      </x:c>
      <x:c r="C2889" s="6" t="n">
        <x:v>2</x:v>
      </x:c>
      <x:c r="D2889" s="6" t="n">
        <x:v>3</x:v>
      </x:c>
      <x:c r="E2889" s="7" t="str">
        <x:v>114012</x:v>
      </x:c>
      <x:c r="F2889" s="7" t="str">
        <x:v>印象残晶</x:v>
      </x:c>
      <x:c r="G2889" s="6" t="n">
        <x:v>6</x:v>
      </x:c>
      <x:c r="H2889" s="6" t="str">
        <x:v>https://raw.githubusercontent.com/Mar-7th/StarRailRes/dbe8cdfcfb0bf657b9fe1cf92d5537f118ccb487/index_new/cn/light_cone_promotions.json</x:v>
      </x:c>
    </x:row>
    <x:row r="2890" ht="20" customHeight="1">
      <x:c r="A2890" s="6" t="str">
        <x:v>光锥突破</x:v>
      </x:c>
      <x:c r="B2890" s="6" t="str">
        <x:v>21053</x:v>
      </x:c>
      <x:c r="C2890" s="6" t="n">
        <x:v>3</x:v>
      </x:c>
      <x:c r="D2890" s="6" t="n">
        <x:v>4</x:v>
      </x:c>
      <x:c r="E2890" s="7" t="str">
        <x:v>2</x:v>
      </x:c>
      <x:c r="F2890" s="7" t="str">
        <x:v>信用点</x:v>
      </x:c>
      <x:c r="G2890" s="6" t="n">
        <x:v>40000</x:v>
      </x:c>
      <x:c r="H2890" s="6" t="str">
        <x:v>https://raw.githubusercontent.com/Mar-7th/StarRailRes/dbe8cdfcfb0bf657b9fe1cf92d5537f118ccb487/index_new/cn/light_cone_promotions.json</x:v>
      </x:c>
    </x:row>
    <x:row r="2891" ht="20" customHeight="1">
      <x:c r="A2891" s="6" t="str">
        <x:v>光锥突破</x:v>
      </x:c>
      <x:c r="B2891" s="6" t="str">
        <x:v>21053</x:v>
      </x:c>
      <x:c r="C2891" s="6" t="n">
        <x:v>3</x:v>
      </x:c>
      <x:c r="D2891" s="6" t="n">
        <x:v>4</x:v>
      </x:c>
      <x:c r="E2891" s="7" t="str">
        <x:v>110212</x:v>
      </x:c>
      <x:c r="F2891" s="7" t="str">
        <x:v>流星棱晶</x:v>
      </x:c>
      <x:c r="G2891" s="6" t="n">
        <x:v>6</x:v>
      </x:c>
      <x:c r="H2891" s="6" t="str">
        <x:v>https://raw.githubusercontent.com/Mar-7th/StarRailRes/dbe8cdfcfb0bf657b9fe1cf92d5537f118ccb487/index_new/cn/light_cone_promotions.json</x:v>
      </x:c>
    </x:row>
    <x:row r="2892" ht="20" customHeight="1">
      <x:c r="A2892" s="6" t="str">
        <x:v>光锥突破</x:v>
      </x:c>
      <x:c r="B2892" s="6" t="str">
        <x:v>21053</x:v>
      </x:c>
      <x:c r="C2892" s="6" t="n">
        <x:v>3</x:v>
      </x:c>
      <x:c r="D2892" s="6" t="n">
        <x:v>4</x:v>
      </x:c>
      <x:c r="E2892" s="7" t="str">
        <x:v>114012</x:v>
      </x:c>
      <x:c r="F2892" s="7" t="str">
        <x:v>印象残晶</x:v>
      </x:c>
      <x:c r="G2892" s="6" t="n">
        <x:v>9</x:v>
      </x:c>
      <x:c r="H2892" s="6" t="str">
        <x:v>https://raw.githubusercontent.com/Mar-7th/StarRailRes/dbe8cdfcfb0bf657b9fe1cf92d5537f118ccb487/index_new/cn/light_cone_promotions.json</x:v>
      </x:c>
    </x:row>
    <x:row r="2893" ht="20" customHeight="1">
      <x:c r="A2893" s="6" t="str">
        <x:v>光锥突破</x:v>
      </x:c>
      <x:c r="B2893" s="6" t="str">
        <x:v>21053</x:v>
      </x:c>
      <x:c r="C2893" s="6" t="n">
        <x:v>4</x:v>
      </x:c>
      <x:c r="D2893" s="6" t="n">
        <x:v>5</x:v>
      </x:c>
      <x:c r="E2893" s="7" t="str">
        <x:v>2</x:v>
      </x:c>
      <x:c r="F2893" s="7" t="str">
        <x:v>信用点</x:v>
      </x:c>
      <x:c r="G2893" s="6" t="n">
        <x:v>80000</x:v>
      </x:c>
      <x:c r="H2893" s="6" t="str">
        <x:v>https://raw.githubusercontent.com/Mar-7th/StarRailRes/dbe8cdfcfb0bf657b9fe1cf92d5537f118ccb487/index_new/cn/light_cone_promotions.json</x:v>
      </x:c>
    </x:row>
    <x:row r="2894" ht="20" customHeight="1">
      <x:c r="A2894" s="6" t="str">
        <x:v>光锥突破</x:v>
      </x:c>
      <x:c r="B2894" s="6" t="str">
        <x:v>21053</x:v>
      </x:c>
      <x:c r="C2894" s="6" t="n">
        <x:v>4</x:v>
      </x:c>
      <x:c r="D2894" s="6" t="n">
        <x:v>5</x:v>
      </x:c>
      <x:c r="E2894" s="7" t="str">
        <x:v>110213</x:v>
      </x:c>
      <x:c r="F2894" s="7" t="str">
        <x:v>神体琥珀</x:v>
      </x:c>
      <x:c r="G2894" s="6" t="n">
        <x:v>4</x:v>
      </x:c>
      <x:c r="H2894" s="6" t="str">
        <x:v>https://raw.githubusercontent.com/Mar-7th/StarRailRes/dbe8cdfcfb0bf657b9fe1cf92d5537f118ccb487/index_new/cn/light_cone_promotions.json</x:v>
      </x:c>
    </x:row>
    <x:row r="2895" ht="20" customHeight="1">
      <x:c r="A2895" s="6" t="str">
        <x:v>光锥突破</x:v>
      </x:c>
      <x:c r="B2895" s="6" t="str">
        <x:v>21053</x:v>
      </x:c>
      <x:c r="C2895" s="6" t="n">
        <x:v>4</x:v>
      </x:c>
      <x:c r="D2895" s="6" t="n">
        <x:v>5</x:v>
      </x:c>
      <x:c r="E2895" s="7" t="str">
        <x:v>114013</x:v>
      </x:c>
      <x:c r="F2895" s="7" t="str">
        <x:v>欲念碎镜</x:v>
      </x:c>
      <x:c r="G2895" s="6" t="n">
        <x:v>5</x:v>
      </x:c>
      <x:c r="H2895" s="6" t="str">
        <x:v>https://raw.githubusercontent.com/Mar-7th/StarRailRes/dbe8cdfcfb0bf657b9fe1cf92d5537f118ccb487/index_new/cn/light_cone_promotions.json</x:v>
      </x:c>
    </x:row>
    <x:row r="2896" ht="20" customHeight="1">
      <x:c r="A2896" s="6" t="str">
        <x:v>光锥突破</x:v>
      </x:c>
      <x:c r="B2896" s="6" t="str">
        <x:v>21053</x:v>
      </x:c>
      <x:c r="C2896" s="6" t="n">
        <x:v>5</x:v>
      </x:c>
      <x:c r="D2896" s="6" t="n">
        <x:v>6</x:v>
      </x:c>
      <x:c r="E2896" s="7" t="str">
        <x:v>2</x:v>
      </x:c>
      <x:c r="F2896" s="7" t="str">
        <x:v>信用点</x:v>
      </x:c>
      <x:c r="G2896" s="6" t="n">
        <x:v>160000</x:v>
      </x:c>
      <x:c r="H2896" s="6" t="str">
        <x:v>https://raw.githubusercontent.com/Mar-7th/StarRailRes/dbe8cdfcfb0bf657b9fe1cf92d5537f118ccb487/index_new/cn/light_cone_promotions.json</x:v>
      </x:c>
    </x:row>
    <x:row r="2897" ht="20" customHeight="1">
      <x:c r="A2897" s="6" t="str">
        <x:v>光锥突破</x:v>
      </x:c>
      <x:c r="B2897" s="6" t="str">
        <x:v>21053</x:v>
      </x:c>
      <x:c r="C2897" s="6" t="n">
        <x:v>5</x:v>
      </x:c>
      <x:c r="D2897" s="6" t="n">
        <x:v>6</x:v>
      </x:c>
      <x:c r="E2897" s="7" t="str">
        <x:v>110213</x:v>
      </x:c>
      <x:c r="F2897" s="7" t="str">
        <x:v>神体琥珀</x:v>
      </x:c>
      <x:c r="G2897" s="6" t="n">
        <x:v>8</x:v>
      </x:c>
      <x:c r="H2897" s="6" t="str">
        <x:v>https://raw.githubusercontent.com/Mar-7th/StarRailRes/dbe8cdfcfb0bf657b9fe1cf92d5537f118ccb487/index_new/cn/light_cone_promotions.json</x:v>
      </x:c>
    </x:row>
    <x:row r="2898" ht="20" customHeight="1">
      <x:c r="A2898" s="6" t="str">
        <x:v>光锥突破</x:v>
      </x:c>
      <x:c r="B2898" s="6" t="str">
        <x:v>21053</x:v>
      </x:c>
      <x:c r="C2898" s="6" t="n">
        <x:v>5</x:v>
      </x:c>
      <x:c r="D2898" s="6" t="n">
        <x:v>6</x:v>
      </x:c>
      <x:c r="E2898" s="7" t="str">
        <x:v>114013</x:v>
      </x:c>
      <x:c r="F2898" s="7" t="str">
        <x:v>欲念碎镜</x:v>
      </x:c>
      <x:c r="G2898" s="6" t="n">
        <x:v>7</x:v>
      </x:c>
      <x:c r="H2898" s="6" t="str">
        <x:v>https://raw.githubusercontent.com/Mar-7th/StarRailRes/dbe8cdfcfb0bf657b9fe1cf92d5537f118ccb487/index_new/cn/light_cone_promotions.json</x:v>
      </x:c>
    </x:row>
    <x:row r="2899" ht="20" customHeight="1">
      <x:c r="A2899" s="6" t="str">
        <x:v>光锥突破</x:v>
      </x:c>
      <x:c r="B2899" s="6" t="str">
        <x:v>21054</x:v>
      </x:c>
      <x:c r="C2899" s="6" t="n">
        <x:v>0</x:v>
      </x:c>
      <x:c r="D2899" s="6" t="n">
        <x:v>1</x:v>
      </x:c>
      <x:c r="E2899" s="7" t="str">
        <x:v>2</x:v>
      </x:c>
      <x:c r="F2899" s="7" t="str">
        <x:v>信用点</x:v>
      </x:c>
      <x:c r="G2899" s="6" t="n">
        <x:v>4000</x:v>
      </x:c>
      <x:c r="H2899" s="6" t="str">
        <x:v>https://raw.githubusercontent.com/Mar-7th/StarRailRes/dbe8cdfcfb0bf657b9fe1cf92d5537f118ccb487/index_new/cn/light_cone_promotions.json</x:v>
      </x:c>
    </x:row>
    <x:row r="2900" ht="20" customHeight="1">
      <x:c r="A2900" s="6" t="str">
        <x:v>光锥突破</x:v>
      </x:c>
      <x:c r="B2900" s="6" t="str">
        <x:v>21054</x:v>
      </x:c>
      <x:c r="C2900" s="6" t="n">
        <x:v>0</x:v>
      </x:c>
      <x:c r="D2900" s="6" t="n">
        <x:v>1</x:v>
      </x:c>
      <x:c r="E2900" s="7" t="str">
        <x:v>115011</x:v>
      </x:c>
      <x:c r="F2900" s="7" t="str">
        <x:v>预兆似有若无</x:v>
      </x:c>
      <x:c r="G2900" s="6" t="n">
        <x:v>5</x:v>
      </x:c>
      <x:c r="H2900" s="6" t="str">
        <x:v>https://raw.githubusercontent.com/Mar-7th/StarRailRes/dbe8cdfcfb0bf657b9fe1cf92d5537f118ccb487/index_new/cn/light_cone_promotions.json</x:v>
      </x:c>
    </x:row>
    <x:row r="2901" ht="20" customHeight="1">
      <x:c r="A2901" s="6" t="str">
        <x:v>光锥突破</x:v>
      </x:c>
      <x:c r="B2901" s="6" t="str">
        <x:v>21054</x:v>
      </x:c>
      <x:c r="C2901" s="6" t="n">
        <x:v>1</x:v>
      </x:c>
      <x:c r="D2901" s="6" t="n">
        <x:v>2</x:v>
      </x:c>
      <x:c r="E2901" s="7" t="str">
        <x:v>2</x:v>
      </x:c>
      <x:c r="F2901" s="7" t="str">
        <x:v>信用点</x:v>
      </x:c>
      <x:c r="G2901" s="6" t="n">
        <x:v>8000</x:v>
      </x:c>
      <x:c r="H2901" s="6" t="str">
        <x:v>https://raw.githubusercontent.com/Mar-7th/StarRailRes/dbe8cdfcfb0bf657b9fe1cf92d5537f118ccb487/index_new/cn/light_cone_promotions.json</x:v>
      </x:c>
    </x:row>
    <x:row r="2902" ht="20" customHeight="1">
      <x:c r="A2902" s="6" t="str">
        <x:v>光锥突破</x:v>
      </x:c>
      <x:c r="B2902" s="6" t="str">
        <x:v>21054</x:v>
      </x:c>
      <x:c r="C2902" s="6" t="n">
        <x:v>1</x:v>
      </x:c>
      <x:c r="D2902" s="6" t="n">
        <x:v>2</x:v>
      </x:c>
      <x:c r="E2902" s="7" t="str">
        <x:v>110251</x:v>
      </x:c>
      <x:c r="F2902" s="7" t="str">
        <x:v>思量的种</x:v>
      </x:c>
      <x:c r="G2902" s="6" t="n">
        <x:v>3</x:v>
      </x:c>
      <x:c r="H2902" s="6" t="str">
        <x:v>https://raw.githubusercontent.com/Mar-7th/StarRailRes/dbe8cdfcfb0bf657b9fe1cf92d5537f118ccb487/index_new/cn/light_cone_promotions.json</x:v>
      </x:c>
    </x:row>
    <x:row r="2903" ht="20" customHeight="1">
      <x:c r="A2903" s="6" t="str">
        <x:v>光锥突破</x:v>
      </x:c>
      <x:c r="B2903" s="6" t="str">
        <x:v>21054</x:v>
      </x:c>
      <x:c r="C2903" s="6" t="n">
        <x:v>1</x:v>
      </x:c>
      <x:c r="D2903" s="6" t="n">
        <x:v>2</x:v>
      </x:c>
      <x:c r="E2903" s="7" t="str">
        <x:v>115011</x:v>
      </x:c>
      <x:c r="F2903" s="7" t="str">
        <x:v>预兆似有若无</x:v>
      </x:c>
      <x:c r="G2903" s="6" t="n">
        <x:v>10</x:v>
      </x:c>
      <x:c r="H2903" s="6" t="str">
        <x:v>https://raw.githubusercontent.com/Mar-7th/StarRailRes/dbe8cdfcfb0bf657b9fe1cf92d5537f118ccb487/index_new/cn/light_cone_promotions.json</x:v>
      </x:c>
    </x:row>
    <x:row r="2904" ht="20" customHeight="1">
      <x:c r="A2904" s="6" t="str">
        <x:v>光锥突破</x:v>
      </x:c>
      <x:c r="B2904" s="6" t="str">
        <x:v>21054</x:v>
      </x:c>
      <x:c r="C2904" s="6" t="n">
        <x:v>2</x:v>
      </x:c>
      <x:c r="D2904" s="6" t="n">
        <x:v>3</x:v>
      </x:c>
      <x:c r="E2904" s="7" t="str">
        <x:v>2</x:v>
      </x:c>
      <x:c r="F2904" s="7" t="str">
        <x:v>信用点</x:v>
      </x:c>
      <x:c r="G2904" s="6" t="n">
        <x:v>16000</x:v>
      </x:c>
      <x:c r="H2904" s="6" t="str">
        <x:v>https://raw.githubusercontent.com/Mar-7th/StarRailRes/dbe8cdfcfb0bf657b9fe1cf92d5537f118ccb487/index_new/cn/light_cone_promotions.json</x:v>
      </x:c>
    </x:row>
    <x:row r="2905" ht="20" customHeight="1">
      <x:c r="A2905" s="6" t="str">
        <x:v>光锥突破</x:v>
      </x:c>
      <x:c r="B2905" s="6" t="str">
        <x:v>21054</x:v>
      </x:c>
      <x:c r="C2905" s="6" t="n">
        <x:v>2</x:v>
      </x:c>
      <x:c r="D2905" s="6" t="n">
        <x:v>3</x:v>
      </x:c>
      <x:c r="E2905" s="7" t="str">
        <x:v>110252</x:v>
      </x:c>
      <x:c r="F2905" s="7" t="str">
        <x:v>末那芽苗</x:v>
      </x:c>
      <x:c r="G2905" s="6" t="n">
        <x:v>3</x:v>
      </x:c>
      <x:c r="H2905" s="6" t="str">
        <x:v>https://raw.githubusercontent.com/Mar-7th/StarRailRes/dbe8cdfcfb0bf657b9fe1cf92d5537f118ccb487/index_new/cn/light_cone_promotions.json</x:v>
      </x:c>
    </x:row>
    <x:row r="2906" ht="20" customHeight="1">
      <x:c r="A2906" s="6" t="str">
        <x:v>光锥突破</x:v>
      </x:c>
      <x:c r="B2906" s="6" t="str">
        <x:v>21054</x:v>
      </x:c>
      <x:c r="C2906" s="6" t="n">
        <x:v>2</x:v>
      </x:c>
      <x:c r="D2906" s="6" t="n">
        <x:v>3</x:v>
      </x:c>
      <x:c r="E2906" s="7" t="str">
        <x:v>115012</x:v>
      </x:c>
      <x:c r="F2906" s="7" t="str">
        <x:v>悲鸣由远及近</x:v>
      </x:c>
      <x:c r="G2906" s="6" t="n">
        <x:v>6</x:v>
      </x:c>
      <x:c r="H2906" s="6" t="str">
        <x:v>https://raw.githubusercontent.com/Mar-7th/StarRailRes/dbe8cdfcfb0bf657b9fe1cf92d5537f118ccb487/index_new/cn/light_cone_promotions.json</x:v>
      </x:c>
    </x:row>
    <x:row r="2907" ht="20" customHeight="1">
      <x:c r="A2907" s="6" t="str">
        <x:v>光锥突破</x:v>
      </x:c>
      <x:c r="B2907" s="6" t="str">
        <x:v>21054</x:v>
      </x:c>
      <x:c r="C2907" s="6" t="n">
        <x:v>3</x:v>
      </x:c>
      <x:c r="D2907" s="6" t="n">
        <x:v>4</x:v>
      </x:c>
      <x:c r="E2907" s="7" t="str">
        <x:v>2</x:v>
      </x:c>
      <x:c r="F2907" s="7" t="str">
        <x:v>信用点</x:v>
      </x:c>
      <x:c r="G2907" s="6" t="n">
        <x:v>40000</x:v>
      </x:c>
      <x:c r="H2907" s="6" t="str">
        <x:v>https://raw.githubusercontent.com/Mar-7th/StarRailRes/dbe8cdfcfb0bf657b9fe1cf92d5537f118ccb487/index_new/cn/light_cone_promotions.json</x:v>
      </x:c>
    </x:row>
    <x:row r="2908" ht="20" customHeight="1">
      <x:c r="A2908" s="6" t="str">
        <x:v>光锥突破</x:v>
      </x:c>
      <x:c r="B2908" s="6" t="str">
        <x:v>21054</x:v>
      </x:c>
      <x:c r="C2908" s="6" t="n">
        <x:v>3</x:v>
      </x:c>
      <x:c r="D2908" s="6" t="n">
        <x:v>4</x:v>
      </x:c>
      <x:c r="E2908" s="7" t="str">
        <x:v>110252</x:v>
      </x:c>
      <x:c r="F2908" s="7" t="str">
        <x:v>末那芽苗</x:v>
      </x:c>
      <x:c r="G2908" s="6" t="n">
        <x:v>6</x:v>
      </x:c>
      <x:c r="H2908" s="6" t="str">
        <x:v>https://raw.githubusercontent.com/Mar-7th/StarRailRes/dbe8cdfcfb0bf657b9fe1cf92d5537f118ccb487/index_new/cn/light_cone_promotions.json</x:v>
      </x:c>
    </x:row>
    <x:row r="2909" ht="20" customHeight="1">
      <x:c r="A2909" s="6" t="str">
        <x:v>光锥突破</x:v>
      </x:c>
      <x:c r="B2909" s="6" t="str">
        <x:v>21054</x:v>
      </x:c>
      <x:c r="C2909" s="6" t="n">
        <x:v>3</x:v>
      </x:c>
      <x:c r="D2909" s="6" t="n">
        <x:v>4</x:v>
      </x:c>
      <x:c r="E2909" s="7" t="str">
        <x:v>115012</x:v>
      </x:c>
      <x:c r="F2909" s="7" t="str">
        <x:v>悲鸣由远及近</x:v>
      </x:c>
      <x:c r="G2909" s="6" t="n">
        <x:v>9</x:v>
      </x:c>
      <x:c r="H2909" s="6" t="str">
        <x:v>https://raw.githubusercontent.com/Mar-7th/StarRailRes/dbe8cdfcfb0bf657b9fe1cf92d5537f118ccb487/index_new/cn/light_cone_promotions.json</x:v>
      </x:c>
    </x:row>
    <x:row r="2910" ht="20" customHeight="1">
      <x:c r="A2910" s="6" t="str">
        <x:v>光锥突破</x:v>
      </x:c>
      <x:c r="B2910" s="6" t="str">
        <x:v>21054</x:v>
      </x:c>
      <x:c r="C2910" s="6" t="n">
        <x:v>4</x:v>
      </x:c>
      <x:c r="D2910" s="6" t="n">
        <x:v>5</x:v>
      </x:c>
      <x:c r="E2910" s="7" t="str">
        <x:v>2</x:v>
      </x:c>
      <x:c r="F2910" s="7" t="str">
        <x:v>信用点</x:v>
      </x:c>
      <x:c r="G2910" s="6" t="n">
        <x:v>80000</x:v>
      </x:c>
      <x:c r="H2910" s="6" t="str">
        <x:v>https://raw.githubusercontent.com/Mar-7th/StarRailRes/dbe8cdfcfb0bf657b9fe1cf92d5537f118ccb487/index_new/cn/light_cone_promotions.json</x:v>
      </x:c>
    </x:row>
    <x:row r="2911" ht="20" customHeight="1">
      <x:c r="A2911" s="6" t="str">
        <x:v>光锥突破</x:v>
      </x:c>
      <x:c r="B2911" s="6" t="str">
        <x:v>21054</x:v>
      </x:c>
      <x:c r="C2911" s="6" t="n">
        <x:v>4</x:v>
      </x:c>
      <x:c r="D2911" s="6" t="n">
        <x:v>5</x:v>
      </x:c>
      <x:c r="E2911" s="7" t="str">
        <x:v>110253</x:v>
      </x:c>
      <x:c r="F2911" s="7" t="str">
        <x:v>阿赖耶华</x:v>
      </x:c>
      <x:c r="G2911" s="6" t="n">
        <x:v>4</x:v>
      </x:c>
      <x:c r="H2911" s="6" t="str">
        <x:v>https://raw.githubusercontent.com/Mar-7th/StarRailRes/dbe8cdfcfb0bf657b9fe1cf92d5537f118ccb487/index_new/cn/light_cone_promotions.json</x:v>
      </x:c>
    </x:row>
    <x:row r="2912" ht="20" customHeight="1">
      <x:c r="A2912" s="6" t="str">
        <x:v>光锥突破</x:v>
      </x:c>
      <x:c r="B2912" s="6" t="str">
        <x:v>21054</x:v>
      </x:c>
      <x:c r="C2912" s="6" t="n">
        <x:v>4</x:v>
      </x:c>
      <x:c r="D2912" s="6" t="n">
        <x:v>5</x:v>
      </x:c>
      <x:c r="E2912" s="7" t="str">
        <x:v>115013</x:v>
      </x:c>
      <x:c r="F2912" s="7" t="str">
        <x:v>哀叹漫无止息</x:v>
      </x:c>
      <x:c r="G2912" s="6" t="n">
        <x:v>5</x:v>
      </x:c>
      <x:c r="H2912" s="6" t="str">
        <x:v>https://raw.githubusercontent.com/Mar-7th/StarRailRes/dbe8cdfcfb0bf657b9fe1cf92d5537f118ccb487/index_new/cn/light_cone_promotions.json</x:v>
      </x:c>
    </x:row>
    <x:row r="2913" ht="20" customHeight="1">
      <x:c r="A2913" s="6" t="str">
        <x:v>光锥突破</x:v>
      </x:c>
      <x:c r="B2913" s="6" t="str">
        <x:v>21054</x:v>
      </x:c>
      <x:c r="C2913" s="6" t="n">
        <x:v>5</x:v>
      </x:c>
      <x:c r="D2913" s="6" t="n">
        <x:v>6</x:v>
      </x:c>
      <x:c r="E2913" s="7" t="str">
        <x:v>2</x:v>
      </x:c>
      <x:c r="F2913" s="7" t="str">
        <x:v>信用点</x:v>
      </x:c>
      <x:c r="G2913" s="6" t="n">
        <x:v>160000</x:v>
      </x:c>
      <x:c r="H2913" s="6" t="str">
        <x:v>https://raw.githubusercontent.com/Mar-7th/StarRailRes/dbe8cdfcfb0bf657b9fe1cf92d5537f118ccb487/index_new/cn/light_cone_promotions.json</x:v>
      </x:c>
    </x:row>
    <x:row r="2914" ht="20" customHeight="1">
      <x:c r="A2914" s="6" t="str">
        <x:v>光锥突破</x:v>
      </x:c>
      <x:c r="B2914" s="6" t="str">
        <x:v>21054</x:v>
      </x:c>
      <x:c r="C2914" s="6" t="n">
        <x:v>5</x:v>
      </x:c>
      <x:c r="D2914" s="6" t="n">
        <x:v>6</x:v>
      </x:c>
      <x:c r="E2914" s="7" t="str">
        <x:v>110253</x:v>
      </x:c>
      <x:c r="F2914" s="7" t="str">
        <x:v>阿赖耶华</x:v>
      </x:c>
      <x:c r="G2914" s="6" t="n">
        <x:v>8</x:v>
      </x:c>
      <x:c r="H2914" s="6" t="str">
        <x:v>https://raw.githubusercontent.com/Mar-7th/StarRailRes/dbe8cdfcfb0bf657b9fe1cf92d5537f118ccb487/index_new/cn/light_cone_promotions.json</x:v>
      </x:c>
    </x:row>
    <x:row r="2915" ht="20" customHeight="1">
      <x:c r="A2915" s="6" t="str">
        <x:v>光锥突破</x:v>
      </x:c>
      <x:c r="B2915" s="6" t="str">
        <x:v>21054</x:v>
      </x:c>
      <x:c r="C2915" s="6" t="n">
        <x:v>5</x:v>
      </x:c>
      <x:c r="D2915" s="6" t="n">
        <x:v>6</x:v>
      </x:c>
      <x:c r="E2915" s="7" t="str">
        <x:v>115013</x:v>
      </x:c>
      <x:c r="F2915" s="7" t="str">
        <x:v>哀叹漫无止息</x:v>
      </x:c>
      <x:c r="G2915" s="6" t="n">
        <x:v>7</x:v>
      </x:c>
      <x:c r="H2915" s="6" t="str">
        <x:v>https://raw.githubusercontent.com/Mar-7th/StarRailRes/dbe8cdfcfb0bf657b9fe1cf92d5537f118ccb487/index_new/cn/light_cone_promotions.json</x:v>
      </x:c>
    </x:row>
    <x:row r="2916" ht="20" customHeight="1">
      <x:c r="A2916" s="6" t="str">
        <x:v>光锥突破</x:v>
      </x:c>
      <x:c r="B2916" s="6" t="str">
        <x:v>21055</x:v>
      </x:c>
      <x:c r="C2916" s="6" t="n">
        <x:v>0</x:v>
      </x:c>
      <x:c r="D2916" s="6" t="n">
        <x:v>1</x:v>
      </x:c>
      <x:c r="E2916" s="7" t="str">
        <x:v>2</x:v>
      </x:c>
      <x:c r="F2916" s="7" t="str">
        <x:v>信用点</x:v>
      </x:c>
      <x:c r="G2916" s="6" t="n">
        <x:v>4000</x:v>
      </x:c>
      <x:c r="H2916" s="6" t="str">
        <x:v>https://raw.githubusercontent.com/Mar-7th/StarRailRes/dbe8cdfcfb0bf657b9fe1cf92d5537f118ccb487/index_new/cn/light_cone_promotions.json</x:v>
      </x:c>
    </x:row>
    <x:row r="2917" ht="20" customHeight="1">
      <x:c r="A2917" s="6" t="str">
        <x:v>光锥突破</x:v>
      </x:c>
      <x:c r="B2917" s="6" t="str">
        <x:v>21055</x:v>
      </x:c>
      <x:c r="C2917" s="6" t="n">
        <x:v>0</x:v>
      </x:c>
      <x:c r="D2917" s="6" t="n">
        <x:v>1</x:v>
      </x:c>
      <x:c r="E2917" s="7" t="str">
        <x:v>115001</x:v>
      </x:c>
      <x:c r="F2917" s="7" t="str">
        <x:v>恐惧踏碎血肉</x:v>
      </x:c>
      <x:c r="G2917" s="6" t="n">
        <x:v>5</x:v>
      </x:c>
      <x:c r="H2917" s="6" t="str">
        <x:v>https://raw.githubusercontent.com/Mar-7th/StarRailRes/dbe8cdfcfb0bf657b9fe1cf92d5537f118ccb487/index_new/cn/light_cone_promotions.json</x:v>
      </x:c>
    </x:row>
    <x:row r="2918" ht="20" customHeight="1">
      <x:c r="A2918" s="6" t="str">
        <x:v>光锥突破</x:v>
      </x:c>
      <x:c r="B2918" s="6" t="str">
        <x:v>21055</x:v>
      </x:c>
      <x:c r="C2918" s="6" t="n">
        <x:v>1</x:v>
      </x:c>
      <x:c r="D2918" s="6" t="n">
        <x:v>2</x:v>
      </x:c>
      <x:c r="E2918" s="7" t="str">
        <x:v>2</x:v>
      </x:c>
      <x:c r="F2918" s="7" t="str">
        <x:v>信用点</x:v>
      </x:c>
      <x:c r="G2918" s="6" t="n">
        <x:v>8000</x:v>
      </x:c>
      <x:c r="H2918" s="6" t="str">
        <x:v>https://raw.githubusercontent.com/Mar-7th/StarRailRes/dbe8cdfcfb0bf657b9fe1cf92d5537f118ccb487/index_new/cn/light_cone_promotions.json</x:v>
      </x:c>
    </x:row>
    <x:row r="2919" ht="20" customHeight="1">
      <x:c r="A2919" s="6" t="str">
        <x:v>光锥突破</x:v>
      </x:c>
      <x:c r="B2919" s="6" t="str">
        <x:v>21055</x:v>
      </x:c>
      <x:c r="C2919" s="6" t="n">
        <x:v>1</x:v>
      </x:c>
      <x:c r="D2919" s="6" t="n">
        <x:v>2</x:v>
      </x:c>
      <x:c r="E2919" s="7" t="str">
        <x:v>110241</x:v>
      </x:c>
      <x:c r="F2919" s="7" t="str">
        <x:v>异木种籽</x:v>
      </x:c>
      <x:c r="G2919" s="6" t="n">
        <x:v>3</x:v>
      </x:c>
      <x:c r="H2919" s="6" t="str">
        <x:v>https://raw.githubusercontent.com/Mar-7th/StarRailRes/dbe8cdfcfb0bf657b9fe1cf92d5537f118ccb487/index_new/cn/light_cone_promotions.json</x:v>
      </x:c>
    </x:row>
    <x:row r="2920" ht="20" customHeight="1">
      <x:c r="A2920" s="6" t="str">
        <x:v>光锥突破</x:v>
      </x:c>
      <x:c r="B2920" s="6" t="str">
        <x:v>21055</x:v>
      </x:c>
      <x:c r="C2920" s="6" t="n">
        <x:v>1</x:v>
      </x:c>
      <x:c r="D2920" s="6" t="n">
        <x:v>2</x:v>
      </x:c>
      <x:c r="E2920" s="7" t="str">
        <x:v>115001</x:v>
      </x:c>
      <x:c r="F2920" s="7" t="str">
        <x:v>恐惧踏碎血肉</x:v>
      </x:c>
      <x:c r="G2920" s="6" t="n">
        <x:v>10</x:v>
      </x:c>
      <x:c r="H2920" s="6" t="str">
        <x:v>https://raw.githubusercontent.com/Mar-7th/StarRailRes/dbe8cdfcfb0bf657b9fe1cf92d5537f118ccb487/index_new/cn/light_cone_promotions.json</x:v>
      </x:c>
    </x:row>
    <x:row r="2921" ht="20" customHeight="1">
      <x:c r="A2921" s="6" t="str">
        <x:v>光锥突破</x:v>
      </x:c>
      <x:c r="B2921" s="6" t="str">
        <x:v>21055</x:v>
      </x:c>
      <x:c r="C2921" s="6" t="n">
        <x:v>2</x:v>
      </x:c>
      <x:c r="D2921" s="6" t="n">
        <x:v>3</x:v>
      </x:c>
      <x:c r="E2921" s="7" t="str">
        <x:v>2</x:v>
      </x:c>
      <x:c r="F2921" s="7" t="str">
        <x:v>信用点</x:v>
      </x:c>
      <x:c r="G2921" s="6" t="n">
        <x:v>16000</x:v>
      </x:c>
      <x:c r="H2921" s="6" t="str">
        <x:v>https://raw.githubusercontent.com/Mar-7th/StarRailRes/dbe8cdfcfb0bf657b9fe1cf92d5537f118ccb487/index_new/cn/light_cone_promotions.json</x:v>
      </x:c>
    </x:row>
    <x:row r="2922" ht="20" customHeight="1">
      <x:c r="A2922" s="6" t="str">
        <x:v>光锥突破</x:v>
      </x:c>
      <x:c r="B2922" s="6" t="str">
        <x:v>21055</x:v>
      </x:c>
      <x:c r="C2922" s="6" t="n">
        <x:v>2</x:v>
      </x:c>
      <x:c r="D2922" s="6" t="n">
        <x:v>3</x:v>
      </x:c>
      <x:c r="E2922" s="7" t="str">
        <x:v>110242</x:v>
      </x:c>
      <x:c r="F2922" s="7" t="str">
        <x:v>滋长花蜜</x:v>
      </x:c>
      <x:c r="G2922" s="6" t="n">
        <x:v>3</x:v>
      </x:c>
      <x:c r="H2922" s="6" t="str">
        <x:v>https://raw.githubusercontent.com/Mar-7th/StarRailRes/dbe8cdfcfb0bf657b9fe1cf92d5537f118ccb487/index_new/cn/light_cone_promotions.json</x:v>
      </x:c>
    </x:row>
    <x:row r="2923" ht="20" customHeight="1">
      <x:c r="A2923" s="6" t="str">
        <x:v>光锥突破</x:v>
      </x:c>
      <x:c r="B2923" s="6" t="str">
        <x:v>21055</x:v>
      </x:c>
      <x:c r="C2923" s="6" t="n">
        <x:v>2</x:v>
      </x:c>
      <x:c r="D2923" s="6" t="n">
        <x:v>3</x:v>
      </x:c>
      <x:c r="E2923" s="7" t="str">
        <x:v>115002</x:v>
      </x:c>
      <x:c r="F2923" s="7" t="str">
        <x:v>勇气撕裂胸膛</x:v>
      </x:c>
      <x:c r="G2923" s="6" t="n">
        <x:v>6</x:v>
      </x:c>
      <x:c r="H2923" s="6" t="str">
        <x:v>https://raw.githubusercontent.com/Mar-7th/StarRailRes/dbe8cdfcfb0bf657b9fe1cf92d5537f118ccb487/index_new/cn/light_cone_promotions.json</x:v>
      </x:c>
    </x:row>
    <x:row r="2924" ht="20" customHeight="1">
      <x:c r="A2924" s="6" t="str">
        <x:v>光锥突破</x:v>
      </x:c>
      <x:c r="B2924" s="6" t="str">
        <x:v>21055</x:v>
      </x:c>
      <x:c r="C2924" s="6" t="n">
        <x:v>3</x:v>
      </x:c>
      <x:c r="D2924" s="6" t="n">
        <x:v>4</x:v>
      </x:c>
      <x:c r="E2924" s="7" t="str">
        <x:v>2</x:v>
      </x:c>
      <x:c r="F2924" s="7" t="str">
        <x:v>信用点</x:v>
      </x:c>
      <x:c r="G2924" s="6" t="n">
        <x:v>40000</x:v>
      </x:c>
      <x:c r="H2924" s="6" t="str">
        <x:v>https://raw.githubusercontent.com/Mar-7th/StarRailRes/dbe8cdfcfb0bf657b9fe1cf92d5537f118ccb487/index_new/cn/light_cone_promotions.json</x:v>
      </x:c>
    </x:row>
    <x:row r="2925" ht="20" customHeight="1">
      <x:c r="A2925" s="6" t="str">
        <x:v>光锥突破</x:v>
      </x:c>
      <x:c r="B2925" s="6" t="str">
        <x:v>21055</x:v>
      </x:c>
      <x:c r="C2925" s="6" t="n">
        <x:v>3</x:v>
      </x:c>
      <x:c r="D2925" s="6" t="n">
        <x:v>4</x:v>
      </x:c>
      <x:c r="E2925" s="7" t="str">
        <x:v>110242</x:v>
      </x:c>
      <x:c r="F2925" s="7" t="str">
        <x:v>滋长花蜜</x:v>
      </x:c>
      <x:c r="G2925" s="6" t="n">
        <x:v>6</x:v>
      </x:c>
      <x:c r="H2925" s="6" t="str">
        <x:v>https://raw.githubusercontent.com/Mar-7th/StarRailRes/dbe8cdfcfb0bf657b9fe1cf92d5537f118ccb487/index_new/cn/light_cone_promotions.json</x:v>
      </x:c>
    </x:row>
    <x:row r="2926" ht="20" customHeight="1">
      <x:c r="A2926" s="6" t="str">
        <x:v>光锥突破</x:v>
      </x:c>
      <x:c r="B2926" s="6" t="str">
        <x:v>21055</x:v>
      </x:c>
      <x:c r="C2926" s="6" t="n">
        <x:v>3</x:v>
      </x:c>
      <x:c r="D2926" s="6" t="n">
        <x:v>4</x:v>
      </x:c>
      <x:c r="E2926" s="7" t="str">
        <x:v>115002</x:v>
      </x:c>
      <x:c r="F2926" s="7" t="str">
        <x:v>勇气撕裂胸膛</x:v>
      </x:c>
      <x:c r="G2926" s="6" t="n">
        <x:v>9</x:v>
      </x:c>
      <x:c r="H2926" s="6" t="str">
        <x:v>https://raw.githubusercontent.com/Mar-7th/StarRailRes/dbe8cdfcfb0bf657b9fe1cf92d5537f118ccb487/index_new/cn/light_cone_promotions.json</x:v>
      </x:c>
    </x:row>
    <x:row r="2927" ht="20" customHeight="1">
      <x:c r="A2927" s="6" t="str">
        <x:v>光锥突破</x:v>
      </x:c>
      <x:c r="B2927" s="6" t="str">
        <x:v>21055</x:v>
      </x:c>
      <x:c r="C2927" s="6" t="n">
        <x:v>4</x:v>
      </x:c>
      <x:c r="D2927" s="6" t="n">
        <x:v>5</x:v>
      </x:c>
      <x:c r="E2927" s="7" t="str">
        <x:v>2</x:v>
      </x:c>
      <x:c r="F2927" s="7" t="str">
        <x:v>信用点</x:v>
      </x:c>
      <x:c r="G2927" s="6" t="n">
        <x:v>80000</x:v>
      </x:c>
      <x:c r="H2927" s="6" t="str">
        <x:v>https://raw.githubusercontent.com/Mar-7th/StarRailRes/dbe8cdfcfb0bf657b9fe1cf92d5537f118ccb487/index_new/cn/light_cone_promotions.json</x:v>
      </x:c>
    </x:row>
    <x:row r="2928" ht="20" customHeight="1">
      <x:c r="A2928" s="6" t="str">
        <x:v>光锥突破</x:v>
      </x:c>
      <x:c r="B2928" s="6" t="str">
        <x:v>21055</x:v>
      </x:c>
      <x:c r="C2928" s="6" t="n">
        <x:v>4</x:v>
      </x:c>
      <x:c r="D2928" s="6" t="n">
        <x:v>5</x:v>
      </x:c>
      <x:c r="E2928" s="7" t="str">
        <x:v>110243</x:v>
      </x:c>
      <x:c r="F2928" s="7" t="str">
        <x:v>万相果实</x:v>
      </x:c>
      <x:c r="G2928" s="6" t="n">
        <x:v>4</x:v>
      </x:c>
      <x:c r="H2928" s="6" t="str">
        <x:v>https://raw.githubusercontent.com/Mar-7th/StarRailRes/dbe8cdfcfb0bf657b9fe1cf92d5537f118ccb487/index_new/cn/light_cone_promotions.json</x:v>
      </x:c>
    </x:row>
    <x:row r="2929" ht="20" customHeight="1">
      <x:c r="A2929" s="6" t="str">
        <x:v>光锥突破</x:v>
      </x:c>
      <x:c r="B2929" s="6" t="str">
        <x:v>21055</x:v>
      </x:c>
      <x:c r="C2929" s="6" t="n">
        <x:v>4</x:v>
      </x:c>
      <x:c r="D2929" s="6" t="n">
        <x:v>5</x:v>
      </x:c>
      <x:c r="E2929" s="7" t="str">
        <x:v>115003</x:v>
      </x:c>
      <x:c r="F2929" s="7" t="str">
        <x:v>荣耀洗礼身躯</x:v>
      </x:c>
      <x:c r="G2929" s="6" t="n">
        <x:v>5</x:v>
      </x:c>
      <x:c r="H2929" s="6" t="str">
        <x:v>https://raw.githubusercontent.com/Mar-7th/StarRailRes/dbe8cdfcfb0bf657b9fe1cf92d5537f118ccb487/index_new/cn/light_cone_promotions.json</x:v>
      </x:c>
    </x:row>
    <x:row r="2930" ht="20" customHeight="1">
      <x:c r="A2930" s="6" t="str">
        <x:v>光锥突破</x:v>
      </x:c>
      <x:c r="B2930" s="6" t="str">
        <x:v>21055</x:v>
      </x:c>
      <x:c r="C2930" s="6" t="n">
        <x:v>5</x:v>
      </x:c>
      <x:c r="D2930" s="6" t="n">
        <x:v>6</x:v>
      </x:c>
      <x:c r="E2930" s="7" t="str">
        <x:v>2</x:v>
      </x:c>
      <x:c r="F2930" s="7" t="str">
        <x:v>信用点</x:v>
      </x:c>
      <x:c r="G2930" s="6" t="n">
        <x:v>160000</x:v>
      </x:c>
      <x:c r="H2930" s="6" t="str">
        <x:v>https://raw.githubusercontent.com/Mar-7th/StarRailRes/dbe8cdfcfb0bf657b9fe1cf92d5537f118ccb487/index_new/cn/light_cone_promotions.json</x:v>
      </x:c>
    </x:row>
    <x:row r="2931" ht="20" customHeight="1">
      <x:c r="A2931" s="6" t="str">
        <x:v>光锥突破</x:v>
      </x:c>
      <x:c r="B2931" s="6" t="str">
        <x:v>21055</x:v>
      </x:c>
      <x:c r="C2931" s="6" t="n">
        <x:v>5</x:v>
      </x:c>
      <x:c r="D2931" s="6" t="n">
        <x:v>6</x:v>
      </x:c>
      <x:c r="E2931" s="7" t="str">
        <x:v>110243</x:v>
      </x:c>
      <x:c r="F2931" s="7" t="str">
        <x:v>万相果实</x:v>
      </x:c>
      <x:c r="G2931" s="6" t="n">
        <x:v>8</x:v>
      </x:c>
      <x:c r="H2931" s="6" t="str">
        <x:v>https://raw.githubusercontent.com/Mar-7th/StarRailRes/dbe8cdfcfb0bf657b9fe1cf92d5537f118ccb487/index_new/cn/light_cone_promotions.json</x:v>
      </x:c>
    </x:row>
    <x:row r="2932" ht="20" customHeight="1">
      <x:c r="A2932" s="6" t="str">
        <x:v>光锥突破</x:v>
      </x:c>
      <x:c r="B2932" s="6" t="str">
        <x:v>21055</x:v>
      </x:c>
      <x:c r="C2932" s="6" t="n">
        <x:v>5</x:v>
      </x:c>
      <x:c r="D2932" s="6" t="n">
        <x:v>6</x:v>
      </x:c>
      <x:c r="E2932" s="7" t="str">
        <x:v>115003</x:v>
      </x:c>
      <x:c r="F2932" s="7" t="str">
        <x:v>荣耀洗礼身躯</x:v>
      </x:c>
      <x:c r="G2932" s="6" t="n">
        <x:v>7</x:v>
      </x:c>
      <x:c r="H2932" s="6" t="str">
        <x:v>https://raw.githubusercontent.com/Mar-7th/StarRailRes/dbe8cdfcfb0bf657b9fe1cf92d5537f118ccb487/index_new/cn/light_cone_promotions.json</x:v>
      </x:c>
    </x:row>
    <x:row r="2933" ht="20" customHeight="1">
      <x:c r="A2933" s="6" t="str">
        <x:v>光锥突破</x:v>
      </x:c>
      <x:c r="B2933" s="6" t="str">
        <x:v>21056</x:v>
      </x:c>
      <x:c r="C2933" s="6" t="n">
        <x:v>0</x:v>
      </x:c>
      <x:c r="D2933" s="6" t="n">
        <x:v>1</x:v>
      </x:c>
      <x:c r="E2933" s="7" t="str">
        <x:v>2</x:v>
      </x:c>
      <x:c r="F2933" s="7" t="str">
        <x:v>信用点</x:v>
      </x:c>
      <x:c r="G2933" s="6" t="n">
        <x:v>4000</x:v>
      </x:c>
      <x:c r="H2933" s="6" t="str">
        <x:v>https://raw.githubusercontent.com/Mar-7th/StarRailRes/dbe8cdfcfb0bf657b9fe1cf92d5537f118ccb487/index_new/cn/light_cone_promotions.json</x:v>
      </x:c>
    </x:row>
    <x:row r="2934" ht="20" customHeight="1">
      <x:c r="A2934" s="6" t="str">
        <x:v>光锥突破</x:v>
      </x:c>
      <x:c r="B2934" s="6" t="str">
        <x:v>21056</x:v>
      </x:c>
      <x:c r="C2934" s="6" t="n">
        <x:v>0</x:v>
      </x:c>
      <x:c r="D2934" s="6" t="n">
        <x:v>1</x:v>
      </x:c>
      <x:c r="E2934" s="7" t="str">
        <x:v>115011</x:v>
      </x:c>
      <x:c r="F2934" s="7" t="str">
        <x:v>预兆似有若无</x:v>
      </x:c>
      <x:c r="G2934" s="6" t="n">
        <x:v>5</x:v>
      </x:c>
      <x:c r="H2934" s="6" t="str">
        <x:v>https://raw.githubusercontent.com/Mar-7th/StarRailRes/dbe8cdfcfb0bf657b9fe1cf92d5537f118ccb487/index_new/cn/light_cone_promotions.json</x:v>
      </x:c>
    </x:row>
    <x:row r="2935" ht="20" customHeight="1">
      <x:c r="A2935" s="6" t="str">
        <x:v>光锥突破</x:v>
      </x:c>
      <x:c r="B2935" s="6" t="str">
        <x:v>21056</x:v>
      </x:c>
      <x:c r="C2935" s="6" t="n">
        <x:v>1</x:v>
      </x:c>
      <x:c r="D2935" s="6" t="n">
        <x:v>2</x:v>
      </x:c>
      <x:c r="E2935" s="7" t="str">
        <x:v>2</x:v>
      </x:c>
      <x:c r="F2935" s="7" t="str">
        <x:v>信用点</x:v>
      </x:c>
      <x:c r="G2935" s="6" t="n">
        <x:v>8000</x:v>
      </x:c>
      <x:c r="H2935" s="6" t="str">
        <x:v>https://raw.githubusercontent.com/Mar-7th/StarRailRes/dbe8cdfcfb0bf657b9fe1cf92d5537f118ccb487/index_new/cn/light_cone_promotions.json</x:v>
      </x:c>
    </x:row>
    <x:row r="2936" ht="20" customHeight="1">
      <x:c r="A2936" s="6" t="str">
        <x:v>光锥突破</x:v>
      </x:c>
      <x:c r="B2936" s="6" t="str">
        <x:v>21056</x:v>
      </x:c>
      <x:c r="C2936" s="6" t="n">
        <x:v>1</x:v>
      </x:c>
      <x:c r="D2936" s="6" t="n">
        <x:v>2</x:v>
      </x:c>
      <x:c r="E2936" s="7" t="str">
        <x:v>110231</x:v>
      </x:c>
      <x:c r="F2936" s="7" t="str">
        <x:v>云际音符</x:v>
      </x:c>
      <x:c r="G2936" s="6" t="n">
        <x:v>3</x:v>
      </x:c>
      <x:c r="H2936" s="6" t="str">
        <x:v>https://raw.githubusercontent.com/Mar-7th/StarRailRes/dbe8cdfcfb0bf657b9fe1cf92d5537f118ccb487/index_new/cn/light_cone_promotions.json</x:v>
      </x:c>
    </x:row>
    <x:row r="2937" ht="20" customHeight="1">
      <x:c r="A2937" s="6" t="str">
        <x:v>光锥突破</x:v>
      </x:c>
      <x:c r="B2937" s="6" t="str">
        <x:v>21056</x:v>
      </x:c>
      <x:c r="C2937" s="6" t="n">
        <x:v>1</x:v>
      </x:c>
      <x:c r="D2937" s="6" t="n">
        <x:v>2</x:v>
      </x:c>
      <x:c r="E2937" s="7" t="str">
        <x:v>115011</x:v>
      </x:c>
      <x:c r="F2937" s="7" t="str">
        <x:v>预兆似有若无</x:v>
      </x:c>
      <x:c r="G2937" s="6" t="n">
        <x:v>10</x:v>
      </x:c>
      <x:c r="H2937" s="6" t="str">
        <x:v>https://raw.githubusercontent.com/Mar-7th/StarRailRes/dbe8cdfcfb0bf657b9fe1cf92d5537f118ccb487/index_new/cn/light_cone_promotions.json</x:v>
      </x:c>
    </x:row>
    <x:row r="2938" ht="20" customHeight="1">
      <x:c r="A2938" s="6" t="str">
        <x:v>光锥突破</x:v>
      </x:c>
      <x:c r="B2938" s="6" t="str">
        <x:v>21056</x:v>
      </x:c>
      <x:c r="C2938" s="6" t="n">
        <x:v>2</x:v>
      </x:c>
      <x:c r="D2938" s="6" t="n">
        <x:v>3</x:v>
      </x:c>
      <x:c r="E2938" s="7" t="str">
        <x:v>2</x:v>
      </x:c>
      <x:c r="F2938" s="7" t="str">
        <x:v>信用点</x:v>
      </x:c>
      <x:c r="G2938" s="6" t="n">
        <x:v>16000</x:v>
      </x:c>
      <x:c r="H2938" s="6" t="str">
        <x:v>https://raw.githubusercontent.com/Mar-7th/StarRailRes/dbe8cdfcfb0bf657b9fe1cf92d5537f118ccb487/index_new/cn/light_cone_promotions.json</x:v>
      </x:c>
    </x:row>
    <x:row r="2939" ht="20" customHeight="1">
      <x:c r="A2939" s="6" t="str">
        <x:v>光锥突破</x:v>
      </x:c>
      <x:c r="B2939" s="6" t="str">
        <x:v>21056</x:v>
      </x:c>
      <x:c r="C2939" s="6" t="n">
        <x:v>2</x:v>
      </x:c>
      <x:c r="D2939" s="6" t="n">
        <x:v>3</x:v>
      </x:c>
      <x:c r="E2939" s="7" t="str">
        <x:v>110232</x:v>
      </x:c>
      <x:c r="F2939" s="7" t="str">
        <x:v>空际小节</x:v>
      </x:c>
      <x:c r="G2939" s="6" t="n">
        <x:v>3</x:v>
      </x:c>
      <x:c r="H2939" s="6" t="str">
        <x:v>https://raw.githubusercontent.com/Mar-7th/StarRailRes/dbe8cdfcfb0bf657b9fe1cf92d5537f118ccb487/index_new/cn/light_cone_promotions.json</x:v>
      </x:c>
    </x:row>
    <x:row r="2940" ht="20" customHeight="1">
      <x:c r="A2940" s="6" t="str">
        <x:v>光锥突破</x:v>
      </x:c>
      <x:c r="B2940" s="6" t="str">
        <x:v>21056</x:v>
      </x:c>
      <x:c r="C2940" s="6" t="n">
        <x:v>2</x:v>
      </x:c>
      <x:c r="D2940" s="6" t="n">
        <x:v>3</x:v>
      </x:c>
      <x:c r="E2940" s="7" t="str">
        <x:v>115012</x:v>
      </x:c>
      <x:c r="F2940" s="7" t="str">
        <x:v>悲鸣由远及近</x:v>
      </x:c>
      <x:c r="G2940" s="6" t="n">
        <x:v>6</x:v>
      </x:c>
      <x:c r="H2940" s="6" t="str">
        <x:v>https://raw.githubusercontent.com/Mar-7th/StarRailRes/dbe8cdfcfb0bf657b9fe1cf92d5537f118ccb487/index_new/cn/light_cone_promotions.json</x:v>
      </x:c>
    </x:row>
    <x:row r="2941" ht="20" customHeight="1">
      <x:c r="A2941" s="6" t="str">
        <x:v>光锥突破</x:v>
      </x:c>
      <x:c r="B2941" s="6" t="str">
        <x:v>21056</x:v>
      </x:c>
      <x:c r="C2941" s="6" t="n">
        <x:v>3</x:v>
      </x:c>
      <x:c r="D2941" s="6" t="n">
        <x:v>4</x:v>
      </x:c>
      <x:c r="E2941" s="7" t="str">
        <x:v>2</x:v>
      </x:c>
      <x:c r="F2941" s="7" t="str">
        <x:v>信用点</x:v>
      </x:c>
      <x:c r="G2941" s="6" t="n">
        <x:v>40000</x:v>
      </x:c>
      <x:c r="H2941" s="6" t="str">
        <x:v>https://raw.githubusercontent.com/Mar-7th/StarRailRes/dbe8cdfcfb0bf657b9fe1cf92d5537f118ccb487/index_new/cn/light_cone_promotions.json</x:v>
      </x:c>
    </x:row>
    <x:row r="2942" ht="20" customHeight="1">
      <x:c r="A2942" s="6" t="str">
        <x:v>光锥突破</x:v>
      </x:c>
      <x:c r="B2942" s="6" t="str">
        <x:v>21056</x:v>
      </x:c>
      <x:c r="C2942" s="6" t="n">
        <x:v>3</x:v>
      </x:c>
      <x:c r="D2942" s="6" t="n">
        <x:v>4</x:v>
      </x:c>
      <x:c r="E2942" s="7" t="str">
        <x:v>110232</x:v>
      </x:c>
      <x:c r="F2942" s="7" t="str">
        <x:v>空际小节</x:v>
      </x:c>
      <x:c r="G2942" s="6" t="n">
        <x:v>6</x:v>
      </x:c>
      <x:c r="H2942" s="6" t="str">
        <x:v>https://raw.githubusercontent.com/Mar-7th/StarRailRes/dbe8cdfcfb0bf657b9fe1cf92d5537f118ccb487/index_new/cn/light_cone_promotions.json</x:v>
      </x:c>
    </x:row>
    <x:row r="2943" ht="20" customHeight="1">
      <x:c r="A2943" s="6" t="str">
        <x:v>光锥突破</x:v>
      </x:c>
      <x:c r="B2943" s="6" t="str">
        <x:v>21056</x:v>
      </x:c>
      <x:c r="C2943" s="6" t="n">
        <x:v>3</x:v>
      </x:c>
      <x:c r="D2943" s="6" t="n">
        <x:v>4</x:v>
      </x:c>
      <x:c r="E2943" s="7" t="str">
        <x:v>115012</x:v>
      </x:c>
      <x:c r="F2943" s="7" t="str">
        <x:v>悲鸣由远及近</x:v>
      </x:c>
      <x:c r="G2943" s="6" t="n">
        <x:v>9</x:v>
      </x:c>
      <x:c r="H2943" s="6" t="str">
        <x:v>https://raw.githubusercontent.com/Mar-7th/StarRailRes/dbe8cdfcfb0bf657b9fe1cf92d5537f118ccb487/index_new/cn/light_cone_promotions.json</x:v>
      </x:c>
    </x:row>
    <x:row r="2944" ht="20" customHeight="1">
      <x:c r="A2944" s="6" t="str">
        <x:v>光锥突破</x:v>
      </x:c>
      <x:c r="B2944" s="6" t="str">
        <x:v>21056</x:v>
      </x:c>
      <x:c r="C2944" s="6" t="n">
        <x:v>4</x:v>
      </x:c>
      <x:c r="D2944" s="6" t="n">
        <x:v>5</x:v>
      </x:c>
      <x:c r="E2944" s="7" t="str">
        <x:v>2</x:v>
      </x:c>
      <x:c r="F2944" s="7" t="str">
        <x:v>信用点</x:v>
      </x:c>
      <x:c r="G2944" s="6" t="n">
        <x:v>80000</x:v>
      </x:c>
      <x:c r="H2944" s="6" t="str">
        <x:v>https://raw.githubusercontent.com/Mar-7th/StarRailRes/dbe8cdfcfb0bf657b9fe1cf92d5537f118ccb487/index_new/cn/light_cone_promotions.json</x:v>
      </x:c>
    </x:row>
    <x:row r="2945" ht="20" customHeight="1">
      <x:c r="A2945" s="6" t="str">
        <x:v>光锥突破</x:v>
      </x:c>
      <x:c r="B2945" s="6" t="str">
        <x:v>21056</x:v>
      </x:c>
      <x:c r="C2945" s="6" t="n">
        <x:v>4</x:v>
      </x:c>
      <x:c r="D2945" s="6" t="n">
        <x:v>5</x:v>
      </x:c>
      <x:c r="E2945" s="7" t="str">
        <x:v>110233</x:v>
      </x:c>
      <x:c r="F2945" s="7" t="str">
        <x:v>天外乐章</x:v>
      </x:c>
      <x:c r="G2945" s="6" t="n">
        <x:v>4</x:v>
      </x:c>
      <x:c r="H2945" s="6" t="str">
        <x:v>https://raw.githubusercontent.com/Mar-7th/StarRailRes/dbe8cdfcfb0bf657b9fe1cf92d5537f118ccb487/index_new/cn/light_cone_promotions.json</x:v>
      </x:c>
    </x:row>
    <x:row r="2946" ht="20" customHeight="1">
      <x:c r="A2946" s="6" t="str">
        <x:v>光锥突破</x:v>
      </x:c>
      <x:c r="B2946" s="6" t="str">
        <x:v>21056</x:v>
      </x:c>
      <x:c r="C2946" s="6" t="n">
        <x:v>4</x:v>
      </x:c>
      <x:c r="D2946" s="6" t="n">
        <x:v>5</x:v>
      </x:c>
      <x:c r="E2946" s="7" t="str">
        <x:v>115013</x:v>
      </x:c>
      <x:c r="F2946" s="7" t="str">
        <x:v>哀叹漫无止息</x:v>
      </x:c>
      <x:c r="G2946" s="6" t="n">
        <x:v>5</x:v>
      </x:c>
      <x:c r="H2946" s="6" t="str">
        <x:v>https://raw.githubusercontent.com/Mar-7th/StarRailRes/dbe8cdfcfb0bf657b9fe1cf92d5537f118ccb487/index_new/cn/light_cone_promotions.json</x:v>
      </x:c>
    </x:row>
    <x:row r="2947" ht="20" customHeight="1">
      <x:c r="A2947" s="6" t="str">
        <x:v>光锥突破</x:v>
      </x:c>
      <x:c r="B2947" s="6" t="str">
        <x:v>21056</x:v>
      </x:c>
      <x:c r="C2947" s="6" t="n">
        <x:v>5</x:v>
      </x:c>
      <x:c r="D2947" s="6" t="n">
        <x:v>6</x:v>
      </x:c>
      <x:c r="E2947" s="7" t="str">
        <x:v>2</x:v>
      </x:c>
      <x:c r="F2947" s="7" t="str">
        <x:v>信用点</x:v>
      </x:c>
      <x:c r="G2947" s="6" t="n">
        <x:v>160000</x:v>
      </x:c>
      <x:c r="H2947" s="6" t="str">
        <x:v>https://raw.githubusercontent.com/Mar-7th/StarRailRes/dbe8cdfcfb0bf657b9fe1cf92d5537f118ccb487/index_new/cn/light_cone_promotions.json</x:v>
      </x:c>
    </x:row>
    <x:row r="2948" ht="20" customHeight="1">
      <x:c r="A2948" s="6" t="str">
        <x:v>光锥突破</x:v>
      </x:c>
      <x:c r="B2948" s="6" t="str">
        <x:v>21056</x:v>
      </x:c>
      <x:c r="C2948" s="6" t="n">
        <x:v>5</x:v>
      </x:c>
      <x:c r="D2948" s="6" t="n">
        <x:v>6</x:v>
      </x:c>
      <x:c r="E2948" s="7" t="str">
        <x:v>110233</x:v>
      </x:c>
      <x:c r="F2948" s="7" t="str">
        <x:v>天外乐章</x:v>
      </x:c>
      <x:c r="G2948" s="6" t="n">
        <x:v>8</x:v>
      </x:c>
      <x:c r="H2948" s="6" t="str">
        <x:v>https://raw.githubusercontent.com/Mar-7th/StarRailRes/dbe8cdfcfb0bf657b9fe1cf92d5537f118ccb487/index_new/cn/light_cone_promotions.json</x:v>
      </x:c>
    </x:row>
    <x:row r="2949" ht="20" customHeight="1">
      <x:c r="A2949" s="6" t="str">
        <x:v>光锥突破</x:v>
      </x:c>
      <x:c r="B2949" s="6" t="str">
        <x:v>21056</x:v>
      </x:c>
      <x:c r="C2949" s="6" t="n">
        <x:v>5</x:v>
      </x:c>
      <x:c r="D2949" s="6" t="n">
        <x:v>6</x:v>
      </x:c>
      <x:c r="E2949" s="7" t="str">
        <x:v>115013</x:v>
      </x:c>
      <x:c r="F2949" s="7" t="str">
        <x:v>哀叹漫无止息</x:v>
      </x:c>
      <x:c r="G2949" s="6" t="n">
        <x:v>7</x:v>
      </x:c>
      <x:c r="H2949" s="6" t="str">
        <x:v>https://raw.githubusercontent.com/Mar-7th/StarRailRes/dbe8cdfcfb0bf657b9fe1cf92d5537f118ccb487/index_new/cn/light_cone_promotions.json</x:v>
      </x:c>
    </x:row>
    <x:row r="2950" ht="20" customHeight="1">
      <x:c r="A2950" s="6" t="str">
        <x:v>光锥突破</x:v>
      </x:c>
      <x:c r="B2950" s="6" t="str">
        <x:v>21057</x:v>
      </x:c>
      <x:c r="C2950" s="6" t="n">
        <x:v>0</x:v>
      </x:c>
      <x:c r="D2950" s="6" t="n">
        <x:v>1</x:v>
      </x:c>
      <x:c r="E2950" s="7" t="str">
        <x:v>2</x:v>
      </x:c>
      <x:c r="F2950" s="7" t="str">
        <x:v>信用点</x:v>
      </x:c>
      <x:c r="G2950" s="6" t="n">
        <x:v>4000</x:v>
      </x:c>
      <x:c r="H2950" s="6" t="str">
        <x:v>https://raw.githubusercontent.com/Mar-7th/StarRailRes/dbe8cdfcfb0bf657b9fe1cf92d5537f118ccb487/index_new/cn/light_cone_promotions.json</x:v>
      </x:c>
    </x:row>
    <x:row r="2951" ht="20" customHeight="1">
      <x:c r="A2951" s="6" t="str">
        <x:v>光锥突破</x:v>
      </x:c>
      <x:c r="B2951" s="6" t="str">
        <x:v>21057</x:v>
      </x:c>
      <x:c r="C2951" s="6" t="n">
        <x:v>0</x:v>
      </x:c>
      <x:c r="D2951" s="6" t="n">
        <x:v>1</x:v>
      </x:c>
      <x:c r="E2951" s="7" t="str">
        <x:v>115011</x:v>
      </x:c>
      <x:c r="F2951" s="7" t="str">
        <x:v>预兆似有若无</x:v>
      </x:c>
      <x:c r="G2951" s="6" t="n">
        <x:v>5</x:v>
      </x:c>
      <x:c r="H2951" s="6" t="str">
        <x:v>https://raw.githubusercontent.com/Mar-7th/StarRailRes/dbe8cdfcfb0bf657b9fe1cf92d5537f118ccb487/index_new/cn/light_cone_promotions.json</x:v>
      </x:c>
    </x:row>
    <x:row r="2952" ht="20" customHeight="1">
      <x:c r="A2952" s="6" t="str">
        <x:v>光锥突破</x:v>
      </x:c>
      <x:c r="B2952" s="6" t="str">
        <x:v>21057</x:v>
      </x:c>
      <x:c r="C2952" s="6" t="n">
        <x:v>1</x:v>
      </x:c>
      <x:c r="D2952" s="6" t="n">
        <x:v>2</x:v>
      </x:c>
      <x:c r="E2952" s="7" t="str">
        <x:v>2</x:v>
      </x:c>
      <x:c r="F2952" s="7" t="str">
        <x:v>信用点</x:v>
      </x:c>
      <x:c r="G2952" s="6" t="n">
        <x:v>8000</x:v>
      </x:c>
      <x:c r="H2952" s="6" t="str">
        <x:v>https://raw.githubusercontent.com/Mar-7th/StarRailRes/dbe8cdfcfb0bf657b9fe1cf92d5537f118ccb487/index_new/cn/light_cone_promotions.json</x:v>
      </x:c>
    </x:row>
    <x:row r="2953" ht="20" customHeight="1">
      <x:c r="A2953" s="6" t="str">
        <x:v>光锥突破</x:v>
      </x:c>
      <x:c r="B2953" s="6" t="str">
        <x:v>21057</x:v>
      </x:c>
      <x:c r="C2953" s="6" t="n">
        <x:v>1</x:v>
      </x:c>
      <x:c r="D2953" s="6" t="n">
        <x:v>2</x:v>
      </x:c>
      <x:c r="E2953" s="7" t="str">
        <x:v>110251</x:v>
      </x:c>
      <x:c r="F2953" s="7" t="str">
        <x:v>思量的种</x:v>
      </x:c>
      <x:c r="G2953" s="6" t="n">
        <x:v>3</x:v>
      </x:c>
      <x:c r="H2953" s="6" t="str">
        <x:v>https://raw.githubusercontent.com/Mar-7th/StarRailRes/dbe8cdfcfb0bf657b9fe1cf92d5537f118ccb487/index_new/cn/light_cone_promotions.json</x:v>
      </x:c>
    </x:row>
    <x:row r="2954" ht="20" customHeight="1">
      <x:c r="A2954" s="6" t="str">
        <x:v>光锥突破</x:v>
      </x:c>
      <x:c r="B2954" s="6" t="str">
        <x:v>21057</x:v>
      </x:c>
      <x:c r="C2954" s="6" t="n">
        <x:v>1</x:v>
      </x:c>
      <x:c r="D2954" s="6" t="n">
        <x:v>2</x:v>
      </x:c>
      <x:c r="E2954" s="7" t="str">
        <x:v>115011</x:v>
      </x:c>
      <x:c r="F2954" s="7" t="str">
        <x:v>预兆似有若无</x:v>
      </x:c>
      <x:c r="G2954" s="6" t="n">
        <x:v>10</x:v>
      </x:c>
      <x:c r="H2954" s="6" t="str">
        <x:v>https://raw.githubusercontent.com/Mar-7th/StarRailRes/dbe8cdfcfb0bf657b9fe1cf92d5537f118ccb487/index_new/cn/light_cone_promotions.json</x:v>
      </x:c>
    </x:row>
    <x:row r="2955" ht="20" customHeight="1">
      <x:c r="A2955" s="6" t="str">
        <x:v>光锥突破</x:v>
      </x:c>
      <x:c r="B2955" s="6" t="str">
        <x:v>21057</x:v>
      </x:c>
      <x:c r="C2955" s="6" t="n">
        <x:v>2</x:v>
      </x:c>
      <x:c r="D2955" s="6" t="n">
        <x:v>3</x:v>
      </x:c>
      <x:c r="E2955" s="7" t="str">
        <x:v>2</x:v>
      </x:c>
      <x:c r="F2955" s="7" t="str">
        <x:v>信用点</x:v>
      </x:c>
      <x:c r="G2955" s="6" t="n">
        <x:v>16000</x:v>
      </x:c>
      <x:c r="H2955" s="6" t="str">
        <x:v>https://raw.githubusercontent.com/Mar-7th/StarRailRes/dbe8cdfcfb0bf657b9fe1cf92d5537f118ccb487/index_new/cn/light_cone_promotions.json</x:v>
      </x:c>
    </x:row>
    <x:row r="2956" ht="20" customHeight="1">
      <x:c r="A2956" s="6" t="str">
        <x:v>光锥突破</x:v>
      </x:c>
      <x:c r="B2956" s="6" t="str">
        <x:v>21057</x:v>
      </x:c>
      <x:c r="C2956" s="6" t="n">
        <x:v>2</x:v>
      </x:c>
      <x:c r="D2956" s="6" t="n">
        <x:v>3</x:v>
      </x:c>
      <x:c r="E2956" s="7" t="str">
        <x:v>110252</x:v>
      </x:c>
      <x:c r="F2956" s="7" t="str">
        <x:v>末那芽苗</x:v>
      </x:c>
      <x:c r="G2956" s="6" t="n">
        <x:v>3</x:v>
      </x:c>
      <x:c r="H2956" s="6" t="str">
        <x:v>https://raw.githubusercontent.com/Mar-7th/StarRailRes/dbe8cdfcfb0bf657b9fe1cf92d5537f118ccb487/index_new/cn/light_cone_promotions.json</x:v>
      </x:c>
    </x:row>
    <x:row r="2957" ht="20" customHeight="1">
      <x:c r="A2957" s="6" t="str">
        <x:v>光锥突破</x:v>
      </x:c>
      <x:c r="B2957" s="6" t="str">
        <x:v>21057</x:v>
      </x:c>
      <x:c r="C2957" s="6" t="n">
        <x:v>2</x:v>
      </x:c>
      <x:c r="D2957" s="6" t="n">
        <x:v>3</x:v>
      </x:c>
      <x:c r="E2957" s="7" t="str">
        <x:v>115012</x:v>
      </x:c>
      <x:c r="F2957" s="7" t="str">
        <x:v>悲鸣由远及近</x:v>
      </x:c>
      <x:c r="G2957" s="6" t="n">
        <x:v>6</x:v>
      </x:c>
      <x:c r="H2957" s="6" t="str">
        <x:v>https://raw.githubusercontent.com/Mar-7th/StarRailRes/dbe8cdfcfb0bf657b9fe1cf92d5537f118ccb487/index_new/cn/light_cone_promotions.json</x:v>
      </x:c>
    </x:row>
    <x:row r="2958" ht="20" customHeight="1">
      <x:c r="A2958" s="6" t="str">
        <x:v>光锥突破</x:v>
      </x:c>
      <x:c r="B2958" s="6" t="str">
        <x:v>21057</x:v>
      </x:c>
      <x:c r="C2958" s="6" t="n">
        <x:v>3</x:v>
      </x:c>
      <x:c r="D2958" s="6" t="n">
        <x:v>4</x:v>
      </x:c>
      <x:c r="E2958" s="7" t="str">
        <x:v>2</x:v>
      </x:c>
      <x:c r="F2958" s="7" t="str">
        <x:v>信用点</x:v>
      </x:c>
      <x:c r="G2958" s="6" t="n">
        <x:v>40000</x:v>
      </x:c>
      <x:c r="H2958" s="6" t="str">
        <x:v>https://raw.githubusercontent.com/Mar-7th/StarRailRes/dbe8cdfcfb0bf657b9fe1cf92d5537f118ccb487/index_new/cn/light_cone_promotions.json</x:v>
      </x:c>
    </x:row>
    <x:row r="2959" ht="20" customHeight="1">
      <x:c r="A2959" s="6" t="str">
        <x:v>光锥突破</x:v>
      </x:c>
      <x:c r="B2959" s="6" t="str">
        <x:v>21057</x:v>
      </x:c>
      <x:c r="C2959" s="6" t="n">
        <x:v>3</x:v>
      </x:c>
      <x:c r="D2959" s="6" t="n">
        <x:v>4</x:v>
      </x:c>
      <x:c r="E2959" s="7" t="str">
        <x:v>110252</x:v>
      </x:c>
      <x:c r="F2959" s="7" t="str">
        <x:v>末那芽苗</x:v>
      </x:c>
      <x:c r="G2959" s="6" t="n">
        <x:v>6</x:v>
      </x:c>
      <x:c r="H2959" s="6" t="str">
        <x:v>https://raw.githubusercontent.com/Mar-7th/StarRailRes/dbe8cdfcfb0bf657b9fe1cf92d5537f118ccb487/index_new/cn/light_cone_promotions.json</x:v>
      </x:c>
    </x:row>
    <x:row r="2960" ht="20" customHeight="1">
      <x:c r="A2960" s="6" t="str">
        <x:v>光锥突破</x:v>
      </x:c>
      <x:c r="B2960" s="6" t="str">
        <x:v>21057</x:v>
      </x:c>
      <x:c r="C2960" s="6" t="n">
        <x:v>3</x:v>
      </x:c>
      <x:c r="D2960" s="6" t="n">
        <x:v>4</x:v>
      </x:c>
      <x:c r="E2960" s="7" t="str">
        <x:v>115012</x:v>
      </x:c>
      <x:c r="F2960" s="7" t="str">
        <x:v>悲鸣由远及近</x:v>
      </x:c>
      <x:c r="G2960" s="6" t="n">
        <x:v>9</x:v>
      </x:c>
      <x:c r="H2960" s="6" t="str">
        <x:v>https://raw.githubusercontent.com/Mar-7th/StarRailRes/dbe8cdfcfb0bf657b9fe1cf92d5537f118ccb487/index_new/cn/light_cone_promotions.json</x:v>
      </x:c>
    </x:row>
    <x:row r="2961" ht="20" customHeight="1">
      <x:c r="A2961" s="6" t="str">
        <x:v>光锥突破</x:v>
      </x:c>
      <x:c r="B2961" s="6" t="str">
        <x:v>21057</x:v>
      </x:c>
      <x:c r="C2961" s="6" t="n">
        <x:v>4</x:v>
      </x:c>
      <x:c r="D2961" s="6" t="n">
        <x:v>5</x:v>
      </x:c>
      <x:c r="E2961" s="7" t="str">
        <x:v>2</x:v>
      </x:c>
      <x:c r="F2961" s="7" t="str">
        <x:v>信用点</x:v>
      </x:c>
      <x:c r="G2961" s="6" t="n">
        <x:v>80000</x:v>
      </x:c>
      <x:c r="H2961" s="6" t="str">
        <x:v>https://raw.githubusercontent.com/Mar-7th/StarRailRes/dbe8cdfcfb0bf657b9fe1cf92d5537f118ccb487/index_new/cn/light_cone_promotions.json</x:v>
      </x:c>
    </x:row>
    <x:row r="2962" ht="20" customHeight="1">
      <x:c r="A2962" s="6" t="str">
        <x:v>光锥突破</x:v>
      </x:c>
      <x:c r="B2962" s="6" t="str">
        <x:v>21057</x:v>
      </x:c>
      <x:c r="C2962" s="6" t="n">
        <x:v>4</x:v>
      </x:c>
      <x:c r="D2962" s="6" t="n">
        <x:v>5</x:v>
      </x:c>
      <x:c r="E2962" s="7" t="str">
        <x:v>110253</x:v>
      </x:c>
      <x:c r="F2962" s="7" t="str">
        <x:v>阿赖耶华</x:v>
      </x:c>
      <x:c r="G2962" s="6" t="n">
        <x:v>4</x:v>
      </x:c>
      <x:c r="H2962" s="6" t="str">
        <x:v>https://raw.githubusercontent.com/Mar-7th/StarRailRes/dbe8cdfcfb0bf657b9fe1cf92d5537f118ccb487/index_new/cn/light_cone_promotions.json</x:v>
      </x:c>
    </x:row>
    <x:row r="2963" ht="20" customHeight="1">
      <x:c r="A2963" s="6" t="str">
        <x:v>光锥突破</x:v>
      </x:c>
      <x:c r="B2963" s="6" t="str">
        <x:v>21057</x:v>
      </x:c>
      <x:c r="C2963" s="6" t="n">
        <x:v>4</x:v>
      </x:c>
      <x:c r="D2963" s="6" t="n">
        <x:v>5</x:v>
      </x:c>
      <x:c r="E2963" s="7" t="str">
        <x:v>115013</x:v>
      </x:c>
      <x:c r="F2963" s="7" t="str">
        <x:v>哀叹漫无止息</x:v>
      </x:c>
      <x:c r="G2963" s="6" t="n">
        <x:v>5</x:v>
      </x:c>
      <x:c r="H2963" s="6" t="str">
        <x:v>https://raw.githubusercontent.com/Mar-7th/StarRailRes/dbe8cdfcfb0bf657b9fe1cf92d5537f118ccb487/index_new/cn/light_cone_promotions.json</x:v>
      </x:c>
    </x:row>
    <x:row r="2964" ht="20" customHeight="1">
      <x:c r="A2964" s="6" t="str">
        <x:v>光锥突破</x:v>
      </x:c>
      <x:c r="B2964" s="6" t="str">
        <x:v>21057</x:v>
      </x:c>
      <x:c r="C2964" s="6" t="n">
        <x:v>5</x:v>
      </x:c>
      <x:c r="D2964" s="6" t="n">
        <x:v>6</x:v>
      </x:c>
      <x:c r="E2964" s="7" t="str">
        <x:v>2</x:v>
      </x:c>
      <x:c r="F2964" s="7" t="str">
        <x:v>信用点</x:v>
      </x:c>
      <x:c r="G2964" s="6" t="n">
        <x:v>160000</x:v>
      </x:c>
      <x:c r="H2964" s="6" t="str">
        <x:v>https://raw.githubusercontent.com/Mar-7th/StarRailRes/dbe8cdfcfb0bf657b9fe1cf92d5537f118ccb487/index_new/cn/light_cone_promotions.json</x:v>
      </x:c>
    </x:row>
    <x:row r="2965" ht="20" customHeight="1">
      <x:c r="A2965" s="6" t="str">
        <x:v>光锥突破</x:v>
      </x:c>
      <x:c r="B2965" s="6" t="str">
        <x:v>21057</x:v>
      </x:c>
      <x:c r="C2965" s="6" t="n">
        <x:v>5</x:v>
      </x:c>
      <x:c r="D2965" s="6" t="n">
        <x:v>6</x:v>
      </x:c>
      <x:c r="E2965" s="7" t="str">
        <x:v>110253</x:v>
      </x:c>
      <x:c r="F2965" s="7" t="str">
        <x:v>阿赖耶华</x:v>
      </x:c>
      <x:c r="G2965" s="6" t="n">
        <x:v>8</x:v>
      </x:c>
      <x:c r="H2965" s="6" t="str">
        <x:v>https://raw.githubusercontent.com/Mar-7th/StarRailRes/dbe8cdfcfb0bf657b9fe1cf92d5537f118ccb487/index_new/cn/light_cone_promotions.json</x:v>
      </x:c>
    </x:row>
    <x:row r="2966" ht="20" customHeight="1">
      <x:c r="A2966" s="6" t="str">
        <x:v>光锥突破</x:v>
      </x:c>
      <x:c r="B2966" s="6" t="str">
        <x:v>21057</x:v>
      </x:c>
      <x:c r="C2966" s="6" t="n">
        <x:v>5</x:v>
      </x:c>
      <x:c r="D2966" s="6" t="n">
        <x:v>6</x:v>
      </x:c>
      <x:c r="E2966" s="7" t="str">
        <x:v>115013</x:v>
      </x:c>
      <x:c r="F2966" s="7" t="str">
        <x:v>哀叹漫无止息</x:v>
      </x:c>
      <x:c r="G2966" s="6" t="n">
        <x:v>7</x:v>
      </x:c>
      <x:c r="H2966" s="6" t="str">
        <x:v>https://raw.githubusercontent.com/Mar-7th/StarRailRes/dbe8cdfcfb0bf657b9fe1cf92d5537f118ccb487/index_new/cn/light_cone_promotions.json</x:v>
      </x:c>
    </x:row>
    <x:row r="2967" ht="20" customHeight="1">
      <x:c r="A2967" s="6" t="str">
        <x:v>光锥突破</x:v>
      </x:c>
      <x:c r="B2967" s="6" t="str">
        <x:v>21058</x:v>
      </x:c>
      <x:c r="C2967" s="6" t="n">
        <x:v>0</x:v>
      </x:c>
      <x:c r="D2967" s="6" t="n">
        <x:v>1</x:v>
      </x:c>
      <x:c r="E2967" s="7" t="str">
        <x:v>2</x:v>
      </x:c>
      <x:c r="F2967" s="7" t="str">
        <x:v>信用点</x:v>
      </x:c>
      <x:c r="G2967" s="6" t="n">
        <x:v>4000</x:v>
      </x:c>
      <x:c r="H2967" s="6" t="str">
        <x:v>https://raw.githubusercontent.com/Mar-7th/StarRailRes/dbe8cdfcfb0bf657b9fe1cf92d5537f118ccb487/index_new/cn/light_cone_promotions.json</x:v>
      </x:c>
    </x:row>
    <x:row r="2968" ht="20" customHeight="1">
      <x:c r="A2968" s="6" t="str">
        <x:v>光锥突破</x:v>
      </x:c>
      <x:c r="B2968" s="6" t="str">
        <x:v>21058</x:v>
      </x:c>
      <x:c r="C2968" s="6" t="n">
        <x:v>0</x:v>
      </x:c>
      <x:c r="D2968" s="6" t="n">
        <x:v>1</x:v>
      </x:c>
      <x:c r="E2968" s="7" t="str">
        <x:v>115001</x:v>
      </x:c>
      <x:c r="F2968" s="7" t="str">
        <x:v>恐惧踏碎血肉</x:v>
      </x:c>
      <x:c r="G2968" s="6" t="n">
        <x:v>5</x:v>
      </x:c>
      <x:c r="H2968" s="6" t="str">
        <x:v>https://raw.githubusercontent.com/Mar-7th/StarRailRes/dbe8cdfcfb0bf657b9fe1cf92d5537f118ccb487/index_new/cn/light_cone_promotions.json</x:v>
      </x:c>
    </x:row>
    <x:row r="2969" ht="20" customHeight="1">
      <x:c r="A2969" s="6" t="str">
        <x:v>光锥突破</x:v>
      </x:c>
      <x:c r="B2969" s="6" t="str">
        <x:v>21058</x:v>
      </x:c>
      <x:c r="C2969" s="6" t="n">
        <x:v>1</x:v>
      </x:c>
      <x:c r="D2969" s="6" t="n">
        <x:v>2</x:v>
      </x:c>
      <x:c r="E2969" s="7" t="str">
        <x:v>2</x:v>
      </x:c>
      <x:c r="F2969" s="7" t="str">
        <x:v>信用点</x:v>
      </x:c>
      <x:c r="G2969" s="6" t="n">
        <x:v>8000</x:v>
      </x:c>
      <x:c r="H2969" s="6" t="str">
        <x:v>https://raw.githubusercontent.com/Mar-7th/StarRailRes/dbe8cdfcfb0bf657b9fe1cf92d5537f118ccb487/index_new/cn/light_cone_promotions.json</x:v>
      </x:c>
    </x:row>
    <x:row r="2970" ht="20" customHeight="1">
      <x:c r="A2970" s="6" t="str">
        <x:v>光锥突破</x:v>
      </x:c>
      <x:c r="B2970" s="6" t="str">
        <x:v>21058</x:v>
      </x:c>
      <x:c r="C2970" s="6" t="n">
        <x:v>1</x:v>
      </x:c>
      <x:c r="D2970" s="6" t="n">
        <x:v>2</x:v>
      </x:c>
      <x:c r="E2970" s="7" t="str">
        <x:v>110181</x:v>
      </x:c>
      <x:c r="F2970" s="7" t="str">
        <x:v>步离犬牙</x:v>
      </x:c>
      <x:c r="G2970" s="6" t="n">
        <x:v>3</x:v>
      </x:c>
      <x:c r="H2970" s="6" t="str">
        <x:v>https://raw.githubusercontent.com/Mar-7th/StarRailRes/dbe8cdfcfb0bf657b9fe1cf92d5537f118ccb487/index_new/cn/light_cone_promotions.json</x:v>
      </x:c>
    </x:row>
    <x:row r="2971" ht="20" customHeight="1">
      <x:c r="A2971" s="6" t="str">
        <x:v>光锥突破</x:v>
      </x:c>
      <x:c r="B2971" s="6" t="str">
        <x:v>21058</x:v>
      </x:c>
      <x:c r="C2971" s="6" t="n">
        <x:v>1</x:v>
      </x:c>
      <x:c r="D2971" s="6" t="n">
        <x:v>2</x:v>
      </x:c>
      <x:c r="E2971" s="7" t="str">
        <x:v>115001</x:v>
      </x:c>
      <x:c r="F2971" s="7" t="str">
        <x:v>恐惧踏碎血肉</x:v>
      </x:c>
      <x:c r="G2971" s="6" t="n">
        <x:v>10</x:v>
      </x:c>
      <x:c r="H2971" s="6" t="str">
        <x:v>https://raw.githubusercontent.com/Mar-7th/StarRailRes/dbe8cdfcfb0bf657b9fe1cf92d5537f118ccb487/index_new/cn/light_cone_promotions.json</x:v>
      </x:c>
    </x:row>
    <x:row r="2972" ht="20" customHeight="1">
      <x:c r="A2972" s="6" t="str">
        <x:v>光锥突破</x:v>
      </x:c>
      <x:c r="B2972" s="6" t="str">
        <x:v>21058</x:v>
      </x:c>
      <x:c r="C2972" s="6" t="n">
        <x:v>2</x:v>
      </x:c>
      <x:c r="D2972" s="6" t="n">
        <x:v>3</x:v>
      </x:c>
      <x:c r="E2972" s="7" t="str">
        <x:v>2</x:v>
      </x:c>
      <x:c r="F2972" s="7" t="str">
        <x:v>信用点</x:v>
      </x:c>
      <x:c r="G2972" s="6" t="n">
        <x:v>16000</x:v>
      </x:c>
      <x:c r="H2972" s="6" t="str">
        <x:v>https://raw.githubusercontent.com/Mar-7th/StarRailRes/dbe8cdfcfb0bf657b9fe1cf92d5537f118ccb487/index_new/cn/light_cone_promotions.json</x:v>
      </x:c>
    </x:row>
    <x:row r="2973" ht="20" customHeight="1">
      <x:c r="A2973" s="6" t="str">
        <x:v>光锥突破</x:v>
      </x:c>
      <x:c r="B2973" s="6" t="str">
        <x:v>21058</x:v>
      </x:c>
      <x:c r="C2973" s="6" t="n">
        <x:v>2</x:v>
      </x:c>
      <x:c r="D2973" s="6" t="n">
        <x:v>3</x:v>
      </x:c>
      <x:c r="E2973" s="7" t="str">
        <x:v>110182</x:v>
      </x:c>
      <x:c r="F2973" s="7" t="str">
        <x:v>狼毒锯牙</x:v>
      </x:c>
      <x:c r="G2973" s="6" t="n">
        <x:v>3</x:v>
      </x:c>
      <x:c r="H2973" s="6" t="str">
        <x:v>https://raw.githubusercontent.com/Mar-7th/StarRailRes/dbe8cdfcfb0bf657b9fe1cf92d5537f118ccb487/index_new/cn/light_cone_promotions.json</x:v>
      </x:c>
    </x:row>
    <x:row r="2974" ht="20" customHeight="1">
      <x:c r="A2974" s="6" t="str">
        <x:v>光锥突破</x:v>
      </x:c>
      <x:c r="B2974" s="6" t="str">
        <x:v>21058</x:v>
      </x:c>
      <x:c r="C2974" s="6" t="n">
        <x:v>2</x:v>
      </x:c>
      <x:c r="D2974" s="6" t="n">
        <x:v>3</x:v>
      </x:c>
      <x:c r="E2974" s="7" t="str">
        <x:v>115002</x:v>
      </x:c>
      <x:c r="F2974" s="7" t="str">
        <x:v>勇气撕裂胸膛</x:v>
      </x:c>
      <x:c r="G2974" s="6" t="n">
        <x:v>6</x:v>
      </x:c>
      <x:c r="H2974" s="6" t="str">
        <x:v>https://raw.githubusercontent.com/Mar-7th/StarRailRes/dbe8cdfcfb0bf657b9fe1cf92d5537f118ccb487/index_new/cn/light_cone_promotions.json</x:v>
      </x:c>
    </x:row>
    <x:row r="2975" ht="20" customHeight="1">
      <x:c r="A2975" s="6" t="str">
        <x:v>光锥突破</x:v>
      </x:c>
      <x:c r="B2975" s="6" t="str">
        <x:v>21058</x:v>
      </x:c>
      <x:c r="C2975" s="6" t="n">
        <x:v>3</x:v>
      </x:c>
      <x:c r="D2975" s="6" t="n">
        <x:v>4</x:v>
      </x:c>
      <x:c r="E2975" s="7" t="str">
        <x:v>2</x:v>
      </x:c>
      <x:c r="F2975" s="7" t="str">
        <x:v>信用点</x:v>
      </x:c>
      <x:c r="G2975" s="6" t="n">
        <x:v>40000</x:v>
      </x:c>
      <x:c r="H2975" s="6" t="str">
        <x:v>https://raw.githubusercontent.com/Mar-7th/StarRailRes/dbe8cdfcfb0bf657b9fe1cf92d5537f118ccb487/index_new/cn/light_cone_promotions.json</x:v>
      </x:c>
    </x:row>
    <x:row r="2976" ht="20" customHeight="1">
      <x:c r="A2976" s="6" t="str">
        <x:v>光锥突破</x:v>
      </x:c>
      <x:c r="B2976" s="6" t="str">
        <x:v>21058</x:v>
      </x:c>
      <x:c r="C2976" s="6" t="n">
        <x:v>3</x:v>
      </x:c>
      <x:c r="D2976" s="6" t="n">
        <x:v>4</x:v>
      </x:c>
      <x:c r="E2976" s="7" t="str">
        <x:v>110182</x:v>
      </x:c>
      <x:c r="F2976" s="7" t="str">
        <x:v>狼毒锯牙</x:v>
      </x:c>
      <x:c r="G2976" s="6" t="n">
        <x:v>6</x:v>
      </x:c>
      <x:c r="H2976" s="6" t="str">
        <x:v>https://raw.githubusercontent.com/Mar-7th/StarRailRes/dbe8cdfcfb0bf657b9fe1cf92d5537f118ccb487/index_new/cn/light_cone_promotions.json</x:v>
      </x:c>
    </x:row>
    <x:row r="2977" ht="20" customHeight="1">
      <x:c r="A2977" s="6" t="str">
        <x:v>光锥突破</x:v>
      </x:c>
      <x:c r="B2977" s="6" t="str">
        <x:v>21058</x:v>
      </x:c>
      <x:c r="C2977" s="6" t="n">
        <x:v>3</x:v>
      </x:c>
      <x:c r="D2977" s="6" t="n">
        <x:v>4</x:v>
      </x:c>
      <x:c r="E2977" s="7" t="str">
        <x:v>115002</x:v>
      </x:c>
      <x:c r="F2977" s="7" t="str">
        <x:v>勇气撕裂胸膛</x:v>
      </x:c>
      <x:c r="G2977" s="6" t="n">
        <x:v>9</x:v>
      </x:c>
      <x:c r="H2977" s="6" t="str">
        <x:v>https://raw.githubusercontent.com/Mar-7th/StarRailRes/dbe8cdfcfb0bf657b9fe1cf92d5537f118ccb487/index_new/cn/light_cone_promotions.json</x:v>
      </x:c>
    </x:row>
    <x:row r="2978" ht="20" customHeight="1">
      <x:c r="A2978" s="6" t="str">
        <x:v>光锥突破</x:v>
      </x:c>
      <x:c r="B2978" s="6" t="str">
        <x:v>21058</x:v>
      </x:c>
      <x:c r="C2978" s="6" t="n">
        <x:v>4</x:v>
      </x:c>
      <x:c r="D2978" s="6" t="n">
        <x:v>5</x:v>
      </x:c>
      <x:c r="E2978" s="7" t="str">
        <x:v>2</x:v>
      </x:c>
      <x:c r="F2978" s="7" t="str">
        <x:v>信用点</x:v>
      </x:c>
      <x:c r="G2978" s="6" t="n">
        <x:v>80000</x:v>
      </x:c>
      <x:c r="H2978" s="6" t="str">
        <x:v>https://raw.githubusercontent.com/Mar-7th/StarRailRes/dbe8cdfcfb0bf657b9fe1cf92d5537f118ccb487/index_new/cn/light_cone_promotions.json</x:v>
      </x:c>
    </x:row>
    <x:row r="2979" ht="20" customHeight="1">
      <x:c r="A2979" s="6" t="str">
        <x:v>光锥突破</x:v>
      </x:c>
      <x:c r="B2979" s="6" t="str">
        <x:v>21058</x:v>
      </x:c>
      <x:c r="C2979" s="6" t="n">
        <x:v>4</x:v>
      </x:c>
      <x:c r="D2979" s="6" t="n">
        <x:v>5</x:v>
      </x:c>
      <x:c r="E2979" s="7" t="str">
        <x:v>110183</x:v>
      </x:c>
      <x:c r="F2979" s="7" t="str">
        <x:v>月狂獠牙</x:v>
      </x:c>
      <x:c r="G2979" s="6" t="n">
        <x:v>4</x:v>
      </x:c>
      <x:c r="H2979" s="6" t="str">
        <x:v>https://raw.githubusercontent.com/Mar-7th/StarRailRes/dbe8cdfcfb0bf657b9fe1cf92d5537f118ccb487/index_new/cn/light_cone_promotions.json</x:v>
      </x:c>
    </x:row>
    <x:row r="2980" ht="20" customHeight="1">
      <x:c r="A2980" s="6" t="str">
        <x:v>光锥突破</x:v>
      </x:c>
      <x:c r="B2980" s="6" t="str">
        <x:v>21058</x:v>
      </x:c>
      <x:c r="C2980" s="6" t="n">
        <x:v>4</x:v>
      </x:c>
      <x:c r="D2980" s="6" t="n">
        <x:v>5</x:v>
      </x:c>
      <x:c r="E2980" s="7" t="str">
        <x:v>115003</x:v>
      </x:c>
      <x:c r="F2980" s="7" t="str">
        <x:v>荣耀洗礼身躯</x:v>
      </x:c>
      <x:c r="G2980" s="6" t="n">
        <x:v>5</x:v>
      </x:c>
      <x:c r="H2980" s="6" t="str">
        <x:v>https://raw.githubusercontent.com/Mar-7th/StarRailRes/dbe8cdfcfb0bf657b9fe1cf92d5537f118ccb487/index_new/cn/light_cone_promotions.json</x:v>
      </x:c>
    </x:row>
    <x:row r="2981" ht="20" customHeight="1">
      <x:c r="A2981" s="6" t="str">
        <x:v>光锥突破</x:v>
      </x:c>
      <x:c r="B2981" s="6" t="str">
        <x:v>21058</x:v>
      </x:c>
      <x:c r="C2981" s="6" t="n">
        <x:v>5</x:v>
      </x:c>
      <x:c r="D2981" s="6" t="n">
        <x:v>6</x:v>
      </x:c>
      <x:c r="E2981" s="7" t="str">
        <x:v>2</x:v>
      </x:c>
      <x:c r="F2981" s="7" t="str">
        <x:v>信用点</x:v>
      </x:c>
      <x:c r="G2981" s="6" t="n">
        <x:v>160000</x:v>
      </x:c>
      <x:c r="H2981" s="6" t="str">
        <x:v>https://raw.githubusercontent.com/Mar-7th/StarRailRes/dbe8cdfcfb0bf657b9fe1cf92d5537f118ccb487/index_new/cn/light_cone_promotions.json</x:v>
      </x:c>
    </x:row>
    <x:row r="2982" ht="20" customHeight="1">
      <x:c r="A2982" s="6" t="str">
        <x:v>光锥突破</x:v>
      </x:c>
      <x:c r="B2982" s="6" t="str">
        <x:v>21058</x:v>
      </x:c>
      <x:c r="C2982" s="6" t="n">
        <x:v>5</x:v>
      </x:c>
      <x:c r="D2982" s="6" t="n">
        <x:v>6</x:v>
      </x:c>
      <x:c r="E2982" s="7" t="str">
        <x:v>110183</x:v>
      </x:c>
      <x:c r="F2982" s="7" t="str">
        <x:v>月狂獠牙</x:v>
      </x:c>
      <x:c r="G2982" s="6" t="n">
        <x:v>8</x:v>
      </x:c>
      <x:c r="H2982" s="6" t="str">
        <x:v>https://raw.githubusercontent.com/Mar-7th/StarRailRes/dbe8cdfcfb0bf657b9fe1cf92d5537f118ccb487/index_new/cn/light_cone_promotions.json</x:v>
      </x:c>
    </x:row>
    <x:row r="2983" ht="20" customHeight="1">
      <x:c r="A2983" s="6" t="str">
        <x:v>光锥突破</x:v>
      </x:c>
      <x:c r="B2983" s="6" t="str">
        <x:v>21058</x:v>
      </x:c>
      <x:c r="C2983" s="6" t="n">
        <x:v>5</x:v>
      </x:c>
      <x:c r="D2983" s="6" t="n">
        <x:v>6</x:v>
      </x:c>
      <x:c r="E2983" s="7" t="str">
        <x:v>115003</x:v>
      </x:c>
      <x:c r="F2983" s="7" t="str">
        <x:v>荣耀洗礼身躯</x:v>
      </x:c>
      <x:c r="G2983" s="6" t="n">
        <x:v>7</x:v>
      </x:c>
      <x:c r="H2983" s="6" t="str">
        <x:v>https://raw.githubusercontent.com/Mar-7th/StarRailRes/dbe8cdfcfb0bf657b9fe1cf92d5537f118ccb487/index_new/cn/light_cone_promotions.json</x:v>
      </x:c>
    </x:row>
    <x:row r="2984" ht="20" customHeight="1">
      <x:c r="A2984" s="6" t="str">
        <x:v>光锥突破</x:v>
      </x:c>
      <x:c r="B2984" s="6" t="str">
        <x:v>21060</x:v>
      </x:c>
      <x:c r="C2984" s="6" t="n">
        <x:v>0</x:v>
      </x:c>
      <x:c r="D2984" s="6" t="n">
        <x:v>1</x:v>
      </x:c>
      <x:c r="E2984" s="7" t="str">
        <x:v>2</x:v>
      </x:c>
      <x:c r="F2984" s="7" t="str">
        <x:v>信用点</x:v>
      </x:c>
      <x:c r="G2984" s="6" t="n">
        <x:v>4000</x:v>
      </x:c>
      <x:c r="H2984" s="6" t="str">
        <x:v>https://raw.githubusercontent.com/Mar-7th/StarRailRes/dbe8cdfcfb0bf657b9fe1cf92d5537f118ccb487/index_new/cn/light_cone_promotions.json</x:v>
      </x:c>
    </x:row>
    <x:row r="2985" ht="20" customHeight="1">
      <x:c r="A2985" s="6" t="str">
        <x:v>光锥突破</x:v>
      </x:c>
      <x:c r="B2985" s="6" t="str">
        <x:v>21060</x:v>
      </x:c>
      <x:c r="C2985" s="6" t="n">
        <x:v>0</x:v>
      </x:c>
      <x:c r="D2985" s="6" t="n">
        <x:v>1</x:v>
      </x:c>
      <x:c r="E2985" s="7" t="str">
        <x:v>115011</x:v>
      </x:c>
      <x:c r="F2985" s="7" t="str">
        <x:v>预兆似有若无</x:v>
      </x:c>
      <x:c r="G2985" s="6" t="n">
        <x:v>5</x:v>
      </x:c>
      <x:c r="H2985" s="6" t="str">
        <x:v>https://raw.githubusercontent.com/Mar-7th/StarRailRes/dbe8cdfcfb0bf657b9fe1cf92d5537f118ccb487/index_new/cn/light_cone_promotions.json</x:v>
      </x:c>
    </x:row>
    <x:row r="2986" ht="20" customHeight="1">
      <x:c r="A2986" s="6" t="str">
        <x:v>光锥突破</x:v>
      </x:c>
      <x:c r="B2986" s="6" t="str">
        <x:v>21060</x:v>
      </x:c>
      <x:c r="C2986" s="6" t="n">
        <x:v>1</x:v>
      </x:c>
      <x:c r="D2986" s="6" t="n">
        <x:v>2</x:v>
      </x:c>
      <x:c r="E2986" s="7" t="str">
        <x:v>2</x:v>
      </x:c>
      <x:c r="F2986" s="7" t="str">
        <x:v>信用点</x:v>
      </x:c>
      <x:c r="G2986" s="6" t="n">
        <x:v>8000</x:v>
      </x:c>
      <x:c r="H2986" s="6" t="str">
        <x:v>https://raw.githubusercontent.com/Mar-7th/StarRailRes/dbe8cdfcfb0bf657b9fe1cf92d5537f118ccb487/index_new/cn/light_cone_promotions.json</x:v>
      </x:c>
    </x:row>
    <x:row r="2987" ht="20" customHeight="1">
      <x:c r="A2987" s="6" t="str">
        <x:v>光锥突破</x:v>
      </x:c>
      <x:c r="B2987" s="6" t="str">
        <x:v>21060</x:v>
      </x:c>
      <x:c r="C2987" s="6" t="n">
        <x:v>1</x:v>
      </x:c>
      <x:c r="D2987" s="6" t="n">
        <x:v>2</x:v>
      </x:c>
      <x:c r="E2987" s="7" t="str">
        <x:v>110201</x:v>
      </x:c>
      <x:c r="F2987" s="7" t="str">
        <x:v>凌乱草图</x:v>
      </x:c>
      <x:c r="G2987" s="6" t="n">
        <x:v>3</x:v>
      </x:c>
      <x:c r="H2987" s="6" t="str">
        <x:v>https://raw.githubusercontent.com/Mar-7th/StarRailRes/dbe8cdfcfb0bf657b9fe1cf92d5537f118ccb487/index_new/cn/light_cone_promotions.json</x:v>
      </x:c>
    </x:row>
    <x:row r="2988" ht="20" customHeight="1">
      <x:c r="A2988" s="6" t="str">
        <x:v>光锥突破</x:v>
      </x:c>
      <x:c r="B2988" s="6" t="str">
        <x:v>21060</x:v>
      </x:c>
      <x:c r="C2988" s="6" t="n">
        <x:v>1</x:v>
      </x:c>
      <x:c r="D2988" s="6" t="n">
        <x:v>2</x:v>
      </x:c>
      <x:c r="E2988" s="7" t="str">
        <x:v>115011</x:v>
      </x:c>
      <x:c r="F2988" s="7" t="str">
        <x:v>预兆似有若无</x:v>
      </x:c>
      <x:c r="G2988" s="6" t="n">
        <x:v>10</x:v>
      </x:c>
      <x:c r="H2988" s="6" t="str">
        <x:v>https://raw.githubusercontent.com/Mar-7th/StarRailRes/dbe8cdfcfb0bf657b9fe1cf92d5537f118ccb487/index_new/cn/light_cone_promotions.json</x:v>
      </x:c>
    </x:row>
    <x:row r="2989" ht="20" customHeight="1">
      <x:c r="A2989" s="6" t="str">
        <x:v>光锥突破</x:v>
      </x:c>
      <x:c r="B2989" s="6" t="str">
        <x:v>21060</x:v>
      </x:c>
      <x:c r="C2989" s="6" t="n">
        <x:v>2</x:v>
      </x:c>
      <x:c r="D2989" s="6" t="n">
        <x:v>3</x:v>
      </x:c>
      <x:c r="E2989" s="7" t="str">
        <x:v>2</x:v>
      </x:c>
      <x:c r="F2989" s="7" t="str">
        <x:v>信用点</x:v>
      </x:c>
      <x:c r="G2989" s="6" t="n">
        <x:v>16000</x:v>
      </x:c>
      <x:c r="H2989" s="6" t="str">
        <x:v>https://raw.githubusercontent.com/Mar-7th/StarRailRes/dbe8cdfcfb0bf657b9fe1cf92d5537f118ccb487/index_new/cn/light_cone_promotions.json</x:v>
      </x:c>
    </x:row>
    <x:row r="2990" ht="20" customHeight="1">
      <x:c r="A2990" s="6" t="str">
        <x:v>光锥突破</x:v>
      </x:c>
      <x:c r="B2990" s="6" t="str">
        <x:v>21060</x:v>
      </x:c>
      <x:c r="C2990" s="6" t="n">
        <x:v>2</x:v>
      </x:c>
      <x:c r="D2990" s="6" t="n">
        <x:v>3</x:v>
      </x:c>
      <x:c r="E2990" s="7" t="str">
        <x:v>110202</x:v>
      </x:c>
      <x:c r="F2990" s="7" t="str">
        <x:v>动态线稿</x:v>
      </x:c>
      <x:c r="G2990" s="6" t="n">
        <x:v>3</x:v>
      </x:c>
      <x:c r="H2990" s="6" t="str">
        <x:v>https://raw.githubusercontent.com/Mar-7th/StarRailRes/dbe8cdfcfb0bf657b9fe1cf92d5537f118ccb487/index_new/cn/light_cone_promotions.json</x:v>
      </x:c>
    </x:row>
    <x:row r="2991" ht="20" customHeight="1">
      <x:c r="A2991" s="6" t="str">
        <x:v>光锥突破</x:v>
      </x:c>
      <x:c r="B2991" s="6" t="str">
        <x:v>21060</x:v>
      </x:c>
      <x:c r="C2991" s="6" t="n">
        <x:v>2</x:v>
      </x:c>
      <x:c r="D2991" s="6" t="n">
        <x:v>3</x:v>
      </x:c>
      <x:c r="E2991" s="7" t="str">
        <x:v>115012</x:v>
      </x:c>
      <x:c r="F2991" s="7" t="str">
        <x:v>悲鸣由远及近</x:v>
      </x:c>
      <x:c r="G2991" s="6" t="n">
        <x:v>6</x:v>
      </x:c>
      <x:c r="H2991" s="6" t="str">
        <x:v>https://raw.githubusercontent.com/Mar-7th/StarRailRes/dbe8cdfcfb0bf657b9fe1cf92d5537f118ccb487/index_new/cn/light_cone_promotions.json</x:v>
      </x:c>
    </x:row>
    <x:row r="2992" ht="20" customHeight="1">
      <x:c r="A2992" s="6" t="str">
        <x:v>光锥突破</x:v>
      </x:c>
      <x:c r="B2992" s="6" t="str">
        <x:v>21060</x:v>
      </x:c>
      <x:c r="C2992" s="6" t="n">
        <x:v>3</x:v>
      </x:c>
      <x:c r="D2992" s="6" t="n">
        <x:v>4</x:v>
      </x:c>
      <x:c r="E2992" s="7" t="str">
        <x:v>2</x:v>
      </x:c>
      <x:c r="F2992" s="7" t="str">
        <x:v>信用点</x:v>
      </x:c>
      <x:c r="G2992" s="6" t="n">
        <x:v>40000</x:v>
      </x:c>
      <x:c r="H2992" s="6" t="str">
        <x:v>https://raw.githubusercontent.com/Mar-7th/StarRailRes/dbe8cdfcfb0bf657b9fe1cf92d5537f118ccb487/index_new/cn/light_cone_promotions.json</x:v>
      </x:c>
    </x:row>
    <x:row r="2993" ht="20" customHeight="1">
      <x:c r="A2993" s="6" t="str">
        <x:v>光锥突破</x:v>
      </x:c>
      <x:c r="B2993" s="6" t="str">
        <x:v>21060</x:v>
      </x:c>
      <x:c r="C2993" s="6" t="n">
        <x:v>3</x:v>
      </x:c>
      <x:c r="D2993" s="6" t="n">
        <x:v>4</x:v>
      </x:c>
      <x:c r="E2993" s="7" t="str">
        <x:v>110202</x:v>
      </x:c>
      <x:c r="F2993" s="7" t="str">
        <x:v>动态线稿</x:v>
      </x:c>
      <x:c r="G2993" s="6" t="n">
        <x:v>6</x:v>
      </x:c>
      <x:c r="H2993" s="6" t="str">
        <x:v>https://raw.githubusercontent.com/Mar-7th/StarRailRes/dbe8cdfcfb0bf657b9fe1cf92d5537f118ccb487/index_new/cn/light_cone_promotions.json</x:v>
      </x:c>
    </x:row>
    <x:row r="2994" ht="20" customHeight="1">
      <x:c r="A2994" s="6" t="str">
        <x:v>光锥突破</x:v>
      </x:c>
      <x:c r="B2994" s="6" t="str">
        <x:v>21060</x:v>
      </x:c>
      <x:c r="C2994" s="6" t="n">
        <x:v>3</x:v>
      </x:c>
      <x:c r="D2994" s="6" t="n">
        <x:v>4</x:v>
      </x:c>
      <x:c r="E2994" s="7" t="str">
        <x:v>115012</x:v>
      </x:c>
      <x:c r="F2994" s="7" t="str">
        <x:v>悲鸣由远及近</x:v>
      </x:c>
      <x:c r="G2994" s="6" t="n">
        <x:v>9</x:v>
      </x:c>
      <x:c r="H2994" s="6" t="str">
        <x:v>https://raw.githubusercontent.com/Mar-7th/StarRailRes/dbe8cdfcfb0bf657b9fe1cf92d5537f118ccb487/index_new/cn/light_cone_promotions.json</x:v>
      </x:c>
    </x:row>
    <x:row r="2995" ht="20" customHeight="1">
      <x:c r="A2995" s="6" t="str">
        <x:v>光锥突破</x:v>
      </x:c>
      <x:c r="B2995" s="6" t="str">
        <x:v>21060</x:v>
      </x:c>
      <x:c r="C2995" s="6" t="n">
        <x:v>4</x:v>
      </x:c>
      <x:c r="D2995" s="6" t="n">
        <x:v>5</x:v>
      </x:c>
      <x:c r="E2995" s="7" t="str">
        <x:v>2</x:v>
      </x:c>
      <x:c r="F2995" s="7" t="str">
        <x:v>信用点</x:v>
      </x:c>
      <x:c r="G2995" s="6" t="n">
        <x:v>80000</x:v>
      </x:c>
      <x:c r="H2995" s="6" t="str">
        <x:v>https://raw.githubusercontent.com/Mar-7th/StarRailRes/dbe8cdfcfb0bf657b9fe1cf92d5537f118ccb487/index_new/cn/light_cone_promotions.json</x:v>
      </x:c>
    </x:row>
    <x:row r="2996" ht="20" customHeight="1">
      <x:c r="A2996" s="6" t="str">
        <x:v>光锥突破</x:v>
      </x:c>
      <x:c r="B2996" s="6" t="str">
        <x:v>21060</x:v>
      </x:c>
      <x:c r="C2996" s="6" t="n">
        <x:v>4</x:v>
      </x:c>
      <x:c r="D2996" s="6" t="n">
        <x:v>5</x:v>
      </x:c>
      <x:c r="E2996" s="7" t="str">
        <x:v>110203</x:v>
      </x:c>
      <x:c r="F2996" s="7" t="str">
        <x:v>精致色稿</x:v>
      </x:c>
      <x:c r="G2996" s="6" t="n">
        <x:v>4</x:v>
      </x:c>
      <x:c r="H2996" s="6" t="str">
        <x:v>https://raw.githubusercontent.com/Mar-7th/StarRailRes/dbe8cdfcfb0bf657b9fe1cf92d5537f118ccb487/index_new/cn/light_cone_promotions.json</x:v>
      </x:c>
    </x:row>
    <x:row r="2997" ht="20" customHeight="1">
      <x:c r="A2997" s="6" t="str">
        <x:v>光锥突破</x:v>
      </x:c>
      <x:c r="B2997" s="6" t="str">
        <x:v>21060</x:v>
      </x:c>
      <x:c r="C2997" s="6" t="n">
        <x:v>4</x:v>
      </x:c>
      <x:c r="D2997" s="6" t="n">
        <x:v>5</x:v>
      </x:c>
      <x:c r="E2997" s="7" t="str">
        <x:v>115013</x:v>
      </x:c>
      <x:c r="F2997" s="7" t="str">
        <x:v>哀叹漫无止息</x:v>
      </x:c>
      <x:c r="G2997" s="6" t="n">
        <x:v>5</x:v>
      </x:c>
      <x:c r="H2997" s="6" t="str">
        <x:v>https://raw.githubusercontent.com/Mar-7th/StarRailRes/dbe8cdfcfb0bf657b9fe1cf92d5537f118ccb487/index_new/cn/light_cone_promotions.json</x:v>
      </x:c>
    </x:row>
    <x:row r="2998" ht="20" customHeight="1">
      <x:c r="A2998" s="6" t="str">
        <x:v>光锥突破</x:v>
      </x:c>
      <x:c r="B2998" s="6" t="str">
        <x:v>21060</x:v>
      </x:c>
      <x:c r="C2998" s="6" t="n">
        <x:v>5</x:v>
      </x:c>
      <x:c r="D2998" s="6" t="n">
        <x:v>6</x:v>
      </x:c>
      <x:c r="E2998" s="7" t="str">
        <x:v>2</x:v>
      </x:c>
      <x:c r="F2998" s="7" t="str">
        <x:v>信用点</x:v>
      </x:c>
      <x:c r="G2998" s="6" t="n">
        <x:v>160000</x:v>
      </x:c>
      <x:c r="H2998" s="6" t="str">
        <x:v>https://raw.githubusercontent.com/Mar-7th/StarRailRes/dbe8cdfcfb0bf657b9fe1cf92d5537f118ccb487/index_new/cn/light_cone_promotions.json</x:v>
      </x:c>
    </x:row>
    <x:row r="2999" ht="20" customHeight="1">
      <x:c r="A2999" s="6" t="str">
        <x:v>光锥突破</x:v>
      </x:c>
      <x:c r="B2999" s="6" t="str">
        <x:v>21060</x:v>
      </x:c>
      <x:c r="C2999" s="6" t="n">
        <x:v>5</x:v>
      </x:c>
      <x:c r="D2999" s="6" t="n">
        <x:v>6</x:v>
      </x:c>
      <x:c r="E2999" s="7" t="str">
        <x:v>110203</x:v>
      </x:c>
      <x:c r="F2999" s="7" t="str">
        <x:v>精致色稿</x:v>
      </x:c>
      <x:c r="G2999" s="6" t="n">
        <x:v>8</x:v>
      </x:c>
      <x:c r="H2999" s="6" t="str">
        <x:v>https://raw.githubusercontent.com/Mar-7th/StarRailRes/dbe8cdfcfb0bf657b9fe1cf92d5537f118ccb487/index_new/cn/light_cone_promotions.json</x:v>
      </x:c>
    </x:row>
    <x:row r="3000" ht="20" customHeight="1">
      <x:c r="A3000" s="6" t="str">
        <x:v>光锥突破</x:v>
      </x:c>
      <x:c r="B3000" s="6" t="str">
        <x:v>21060</x:v>
      </x:c>
      <x:c r="C3000" s="6" t="n">
        <x:v>5</x:v>
      </x:c>
      <x:c r="D3000" s="6" t="n">
        <x:v>6</x:v>
      </x:c>
      <x:c r="E3000" s="7" t="str">
        <x:v>115013</x:v>
      </x:c>
      <x:c r="F3000" s="7" t="str">
        <x:v>哀叹漫无止息</x:v>
      </x:c>
      <x:c r="G3000" s="6" t="n">
        <x:v>7</x:v>
      </x:c>
      <x:c r="H3000" s="6" t="str">
        <x:v>https://raw.githubusercontent.com/Mar-7th/StarRailRes/dbe8cdfcfb0bf657b9fe1cf92d5537f118ccb487/index_new/cn/light_cone_promotions.json</x:v>
      </x:c>
    </x:row>
    <x:row r="3001" ht="20" customHeight="1">
      <x:c r="A3001" s="6" t="str">
        <x:v>光锥突破</x:v>
      </x:c>
      <x:c r="B3001" s="6" t="str">
        <x:v>21061</x:v>
      </x:c>
      <x:c r="C3001" s="6" t="n">
        <x:v>0</x:v>
      </x:c>
      <x:c r="D3001" s="6" t="n">
        <x:v>1</x:v>
      </x:c>
      <x:c r="E3001" s="7" t="str">
        <x:v>2</x:v>
      </x:c>
      <x:c r="F3001" s="7" t="str">
        <x:v>信用点</x:v>
      </x:c>
      <x:c r="G3001" s="6" t="n">
        <x:v>4000</x:v>
      </x:c>
      <x:c r="H3001" s="6" t="str">
        <x:v>https://raw.githubusercontent.com/Mar-7th/StarRailRes/dbe8cdfcfb0bf657b9fe1cf92d5537f118ccb487/index_new/cn/light_cone_promotions.json</x:v>
      </x:c>
    </x:row>
    <x:row r="3002" ht="20" customHeight="1">
      <x:c r="A3002" s="6" t="str">
        <x:v>光锥突破</x:v>
      </x:c>
      <x:c r="B3002" s="6" t="str">
        <x:v>21061</x:v>
      </x:c>
      <x:c r="C3002" s="6" t="n">
        <x:v>0</x:v>
      </x:c>
      <x:c r="D3002" s="6" t="n">
        <x:v>1</x:v>
      </x:c>
      <x:c r="E3002" s="7" t="str">
        <x:v>115001</x:v>
      </x:c>
      <x:c r="F3002" s="7" t="str">
        <x:v>恐惧踏碎血肉</x:v>
      </x:c>
      <x:c r="G3002" s="6" t="n">
        <x:v>5</x:v>
      </x:c>
      <x:c r="H3002" s="6" t="str">
        <x:v>https://raw.githubusercontent.com/Mar-7th/StarRailRes/dbe8cdfcfb0bf657b9fe1cf92d5537f118ccb487/index_new/cn/light_cone_promotions.json</x:v>
      </x:c>
    </x:row>
    <x:row r="3003" ht="20" customHeight="1">
      <x:c r="A3003" s="6" t="str">
        <x:v>光锥突破</x:v>
      </x:c>
      <x:c r="B3003" s="6" t="str">
        <x:v>21061</x:v>
      </x:c>
      <x:c r="C3003" s="6" t="n">
        <x:v>1</x:v>
      </x:c>
      <x:c r="D3003" s="6" t="n">
        <x:v>2</x:v>
      </x:c>
      <x:c r="E3003" s="7" t="str">
        <x:v>2</x:v>
      </x:c>
      <x:c r="F3003" s="7" t="str">
        <x:v>信用点</x:v>
      </x:c>
      <x:c r="G3003" s="6" t="n">
        <x:v>8000</x:v>
      </x:c>
      <x:c r="H3003" s="6" t="str">
        <x:v>https://raw.githubusercontent.com/Mar-7th/StarRailRes/dbe8cdfcfb0bf657b9fe1cf92d5537f118ccb487/index_new/cn/light_cone_promotions.json</x:v>
      </x:c>
    </x:row>
    <x:row r="3004" ht="20" customHeight="1">
      <x:c r="A3004" s="6" t="str">
        <x:v>光锥突破</x:v>
      </x:c>
      <x:c r="B3004" s="6" t="str">
        <x:v>21061</x:v>
      </x:c>
      <x:c r="C3004" s="6" t="n">
        <x:v>1</x:v>
      </x:c>
      <x:c r="D3004" s="6" t="n">
        <x:v>2</x:v>
      </x:c>
      <x:c r="E3004" s="7" t="str">
        <x:v>110221</x:v>
      </x:c>
      <x:c r="F3004" s="7" t="str">
        <x:v>炽情之灵</x:v>
      </x:c>
      <x:c r="G3004" s="6" t="n">
        <x:v>3</x:v>
      </x:c>
      <x:c r="H3004" s="6" t="str">
        <x:v>https://raw.githubusercontent.com/Mar-7th/StarRailRes/dbe8cdfcfb0bf657b9fe1cf92d5537f118ccb487/index_new/cn/light_cone_promotions.json</x:v>
      </x:c>
    </x:row>
    <x:row r="3005" ht="20" customHeight="1">
      <x:c r="A3005" s="6" t="str">
        <x:v>光锥突破</x:v>
      </x:c>
      <x:c r="B3005" s="6" t="str">
        <x:v>21061</x:v>
      </x:c>
      <x:c r="C3005" s="6" t="n">
        <x:v>1</x:v>
      </x:c>
      <x:c r="D3005" s="6" t="n">
        <x:v>2</x:v>
      </x:c>
      <x:c r="E3005" s="7" t="str">
        <x:v>115001</x:v>
      </x:c>
      <x:c r="F3005" s="7" t="str">
        <x:v>恐惧踏碎血肉</x:v>
      </x:c>
      <x:c r="G3005" s="6" t="n">
        <x:v>10</x:v>
      </x:c>
      <x:c r="H3005" s="6" t="str">
        <x:v>https://raw.githubusercontent.com/Mar-7th/StarRailRes/dbe8cdfcfb0bf657b9fe1cf92d5537f118ccb487/index_new/cn/light_cone_promotions.json</x:v>
      </x:c>
    </x:row>
    <x:row r="3006" ht="20" customHeight="1">
      <x:c r="A3006" s="6" t="str">
        <x:v>光锥突破</x:v>
      </x:c>
      <x:c r="B3006" s="6" t="str">
        <x:v>21061</x:v>
      </x:c>
      <x:c r="C3006" s="6" t="n">
        <x:v>2</x:v>
      </x:c>
      <x:c r="D3006" s="6" t="n">
        <x:v>3</x:v>
      </x:c>
      <x:c r="E3006" s="7" t="str">
        <x:v>2</x:v>
      </x:c>
      <x:c r="F3006" s="7" t="str">
        <x:v>信用点</x:v>
      </x:c>
      <x:c r="G3006" s="6" t="n">
        <x:v>16000</x:v>
      </x:c>
      <x:c r="H3006" s="6" t="str">
        <x:v>https://raw.githubusercontent.com/Mar-7th/StarRailRes/dbe8cdfcfb0bf657b9fe1cf92d5537f118ccb487/index_new/cn/light_cone_promotions.json</x:v>
      </x:c>
    </x:row>
    <x:row r="3007" ht="20" customHeight="1">
      <x:c r="A3007" s="6" t="str">
        <x:v>光锥突破</x:v>
      </x:c>
      <x:c r="B3007" s="6" t="str">
        <x:v>21061</x:v>
      </x:c>
      <x:c r="C3007" s="6" t="n">
        <x:v>2</x:v>
      </x:c>
      <x:c r="D3007" s="6" t="n">
        <x:v>3</x:v>
      </x:c>
      <x:c r="E3007" s="7" t="str">
        <x:v>110222</x:v>
      </x:c>
      <x:c r="F3007" s="7" t="str">
        <x:v>星火之精</x:v>
      </x:c>
      <x:c r="G3007" s="6" t="n">
        <x:v>3</x:v>
      </x:c>
      <x:c r="H3007" s="6" t="str">
        <x:v>https://raw.githubusercontent.com/Mar-7th/StarRailRes/dbe8cdfcfb0bf657b9fe1cf92d5537f118ccb487/index_new/cn/light_cone_promotions.json</x:v>
      </x:c>
    </x:row>
    <x:row r="3008" ht="20" customHeight="1">
      <x:c r="A3008" s="6" t="str">
        <x:v>光锥突破</x:v>
      </x:c>
      <x:c r="B3008" s="6" t="str">
        <x:v>21061</x:v>
      </x:c>
      <x:c r="C3008" s="6" t="n">
        <x:v>2</x:v>
      </x:c>
      <x:c r="D3008" s="6" t="n">
        <x:v>3</x:v>
      </x:c>
      <x:c r="E3008" s="7" t="str">
        <x:v>115002</x:v>
      </x:c>
      <x:c r="F3008" s="7" t="str">
        <x:v>勇气撕裂胸膛</x:v>
      </x:c>
      <x:c r="G3008" s="6" t="n">
        <x:v>6</x:v>
      </x:c>
      <x:c r="H3008" s="6" t="str">
        <x:v>https://raw.githubusercontent.com/Mar-7th/StarRailRes/dbe8cdfcfb0bf657b9fe1cf92d5537f118ccb487/index_new/cn/light_cone_promotions.json</x:v>
      </x:c>
    </x:row>
    <x:row r="3009" ht="20" customHeight="1">
      <x:c r="A3009" s="6" t="str">
        <x:v>光锥突破</x:v>
      </x:c>
      <x:c r="B3009" s="6" t="str">
        <x:v>21061</x:v>
      </x:c>
      <x:c r="C3009" s="6" t="n">
        <x:v>3</x:v>
      </x:c>
      <x:c r="D3009" s="6" t="n">
        <x:v>4</x:v>
      </x:c>
      <x:c r="E3009" s="7" t="str">
        <x:v>2</x:v>
      </x:c>
      <x:c r="F3009" s="7" t="str">
        <x:v>信用点</x:v>
      </x:c>
      <x:c r="G3009" s="6" t="n">
        <x:v>40000</x:v>
      </x:c>
      <x:c r="H3009" s="6" t="str">
        <x:v>https://raw.githubusercontent.com/Mar-7th/StarRailRes/dbe8cdfcfb0bf657b9fe1cf92d5537f118ccb487/index_new/cn/light_cone_promotions.json</x:v>
      </x:c>
    </x:row>
    <x:row r="3010" ht="20" customHeight="1">
      <x:c r="A3010" s="6" t="str">
        <x:v>光锥突破</x:v>
      </x:c>
      <x:c r="B3010" s="6" t="str">
        <x:v>21061</x:v>
      </x:c>
      <x:c r="C3010" s="6" t="n">
        <x:v>3</x:v>
      </x:c>
      <x:c r="D3010" s="6" t="n">
        <x:v>4</x:v>
      </x:c>
      <x:c r="E3010" s="7" t="str">
        <x:v>110222</x:v>
      </x:c>
      <x:c r="F3010" s="7" t="str">
        <x:v>星火之精</x:v>
      </x:c>
      <x:c r="G3010" s="6" t="n">
        <x:v>6</x:v>
      </x:c>
      <x:c r="H3010" s="6" t="str">
        <x:v>https://raw.githubusercontent.com/Mar-7th/StarRailRes/dbe8cdfcfb0bf657b9fe1cf92d5537f118ccb487/index_new/cn/light_cone_promotions.json</x:v>
      </x:c>
    </x:row>
    <x:row r="3011" ht="20" customHeight="1">
      <x:c r="A3011" s="6" t="str">
        <x:v>光锥突破</x:v>
      </x:c>
      <x:c r="B3011" s="6" t="str">
        <x:v>21061</x:v>
      </x:c>
      <x:c r="C3011" s="6" t="n">
        <x:v>3</x:v>
      </x:c>
      <x:c r="D3011" s="6" t="n">
        <x:v>4</x:v>
      </x:c>
      <x:c r="E3011" s="7" t="str">
        <x:v>115002</x:v>
      </x:c>
      <x:c r="F3011" s="7" t="str">
        <x:v>勇气撕裂胸膛</x:v>
      </x:c>
      <x:c r="G3011" s="6" t="n">
        <x:v>9</x:v>
      </x:c>
      <x:c r="H3011" s="6" t="str">
        <x:v>https://raw.githubusercontent.com/Mar-7th/StarRailRes/dbe8cdfcfb0bf657b9fe1cf92d5537f118ccb487/index_new/cn/light_cone_promotions.json</x:v>
      </x:c>
    </x:row>
    <x:row r="3012" ht="20" customHeight="1">
      <x:c r="A3012" s="6" t="str">
        <x:v>光锥突破</x:v>
      </x:c>
      <x:c r="B3012" s="6" t="str">
        <x:v>21061</x:v>
      </x:c>
      <x:c r="C3012" s="6" t="n">
        <x:v>4</x:v>
      </x:c>
      <x:c r="D3012" s="6" t="n">
        <x:v>5</x:v>
      </x:c>
      <x:c r="E3012" s="7" t="str">
        <x:v>2</x:v>
      </x:c>
      <x:c r="F3012" s="7" t="str">
        <x:v>信用点</x:v>
      </x:c>
      <x:c r="G3012" s="6" t="n">
        <x:v>80000</x:v>
      </x:c>
      <x:c r="H3012" s="6" t="str">
        <x:v>https://raw.githubusercontent.com/Mar-7th/StarRailRes/dbe8cdfcfb0bf657b9fe1cf92d5537f118ccb487/index_new/cn/light_cone_promotions.json</x:v>
      </x:c>
    </x:row>
    <x:row r="3013" ht="20" customHeight="1">
      <x:c r="A3013" s="6" t="str">
        <x:v>光锥突破</x:v>
      </x:c>
      <x:c r="B3013" s="6" t="str">
        <x:v>21061</x:v>
      </x:c>
      <x:c r="C3013" s="6" t="n">
        <x:v>4</x:v>
      </x:c>
      <x:c r="D3013" s="6" t="n">
        <x:v>5</x:v>
      </x:c>
      <x:c r="E3013" s="7" t="str">
        <x:v>110223</x:v>
      </x:c>
      <x:c r="F3013" s="7" t="str">
        <x:v>焚天之魔</x:v>
      </x:c>
      <x:c r="G3013" s="6" t="n">
        <x:v>4</x:v>
      </x:c>
      <x:c r="H3013" s="6" t="str">
        <x:v>https://raw.githubusercontent.com/Mar-7th/StarRailRes/dbe8cdfcfb0bf657b9fe1cf92d5537f118ccb487/index_new/cn/light_cone_promotions.json</x:v>
      </x:c>
    </x:row>
    <x:row r="3014" ht="20" customHeight="1">
      <x:c r="A3014" s="6" t="str">
        <x:v>光锥突破</x:v>
      </x:c>
      <x:c r="B3014" s="6" t="str">
        <x:v>21061</x:v>
      </x:c>
      <x:c r="C3014" s="6" t="n">
        <x:v>4</x:v>
      </x:c>
      <x:c r="D3014" s="6" t="n">
        <x:v>5</x:v>
      </x:c>
      <x:c r="E3014" s="7" t="str">
        <x:v>115003</x:v>
      </x:c>
      <x:c r="F3014" s="7" t="str">
        <x:v>荣耀洗礼身躯</x:v>
      </x:c>
      <x:c r="G3014" s="6" t="n">
        <x:v>5</x:v>
      </x:c>
      <x:c r="H3014" s="6" t="str">
        <x:v>https://raw.githubusercontent.com/Mar-7th/StarRailRes/dbe8cdfcfb0bf657b9fe1cf92d5537f118ccb487/index_new/cn/light_cone_promotions.json</x:v>
      </x:c>
    </x:row>
    <x:row r="3015" ht="20" customHeight="1">
      <x:c r="A3015" s="6" t="str">
        <x:v>光锥突破</x:v>
      </x:c>
      <x:c r="B3015" s="6" t="str">
        <x:v>21061</x:v>
      </x:c>
      <x:c r="C3015" s="6" t="n">
        <x:v>5</x:v>
      </x:c>
      <x:c r="D3015" s="6" t="n">
        <x:v>6</x:v>
      </x:c>
      <x:c r="E3015" s="7" t="str">
        <x:v>2</x:v>
      </x:c>
      <x:c r="F3015" s="7" t="str">
        <x:v>信用点</x:v>
      </x:c>
      <x:c r="G3015" s="6" t="n">
        <x:v>160000</x:v>
      </x:c>
      <x:c r="H3015" s="6" t="str">
        <x:v>https://raw.githubusercontent.com/Mar-7th/StarRailRes/dbe8cdfcfb0bf657b9fe1cf92d5537f118ccb487/index_new/cn/light_cone_promotions.json</x:v>
      </x:c>
    </x:row>
    <x:row r="3016" ht="20" customHeight="1">
      <x:c r="A3016" s="6" t="str">
        <x:v>光锥突破</x:v>
      </x:c>
      <x:c r="B3016" s="6" t="str">
        <x:v>21061</x:v>
      </x:c>
      <x:c r="C3016" s="6" t="n">
        <x:v>5</x:v>
      </x:c>
      <x:c r="D3016" s="6" t="n">
        <x:v>6</x:v>
      </x:c>
      <x:c r="E3016" s="7" t="str">
        <x:v>110223</x:v>
      </x:c>
      <x:c r="F3016" s="7" t="str">
        <x:v>焚天之魔</x:v>
      </x:c>
      <x:c r="G3016" s="6" t="n">
        <x:v>8</x:v>
      </x:c>
      <x:c r="H3016" s="6" t="str">
        <x:v>https://raw.githubusercontent.com/Mar-7th/StarRailRes/dbe8cdfcfb0bf657b9fe1cf92d5537f118ccb487/index_new/cn/light_cone_promotions.json</x:v>
      </x:c>
    </x:row>
    <x:row r="3017" ht="20" customHeight="1">
      <x:c r="A3017" s="6" t="str">
        <x:v>光锥突破</x:v>
      </x:c>
      <x:c r="B3017" s="6" t="str">
        <x:v>21061</x:v>
      </x:c>
      <x:c r="C3017" s="6" t="n">
        <x:v>5</x:v>
      </x:c>
      <x:c r="D3017" s="6" t="n">
        <x:v>6</x:v>
      </x:c>
      <x:c r="E3017" s="7" t="str">
        <x:v>115003</x:v>
      </x:c>
      <x:c r="F3017" s="7" t="str">
        <x:v>荣耀洗礼身躯</x:v>
      </x:c>
      <x:c r="G3017" s="6" t="n">
        <x:v>7</x:v>
      </x:c>
      <x:c r="H3017" s="6" t="str">
        <x:v>https://raw.githubusercontent.com/Mar-7th/StarRailRes/dbe8cdfcfb0bf657b9fe1cf92d5537f118ccb487/index_new/cn/light_cone_promotions.json</x:v>
      </x:c>
    </x:row>
    <x:row r="3018" ht="20" customHeight="1">
      <x:c r="A3018" s="6" t="str">
        <x:v>光锥突破</x:v>
      </x:c>
      <x:c r="B3018" s="6" t="str">
        <x:v>21062</x:v>
      </x:c>
      <x:c r="C3018" s="6" t="n">
        <x:v>0</x:v>
      </x:c>
      <x:c r="D3018" s="6" t="n">
        <x:v>1</x:v>
      </x:c>
      <x:c r="E3018" s="7" t="str">
        <x:v>2</x:v>
      </x:c>
      <x:c r="F3018" s="7" t="str">
        <x:v>信用点</x:v>
      </x:c>
      <x:c r="G3018" s="6" t="n">
        <x:v>4000</x:v>
      </x:c>
      <x:c r="H3018" s="6" t="str">
        <x:v>https://raw.githubusercontent.com/Mar-7th/StarRailRes/dbe8cdfcfb0bf657b9fe1cf92d5537f118ccb487/index_new/cn/light_cone_promotions.json</x:v>
      </x:c>
    </x:row>
    <x:row r="3019" ht="20" customHeight="1">
      <x:c r="A3019" s="6" t="str">
        <x:v>光锥突破</x:v>
      </x:c>
      <x:c r="B3019" s="6" t="str">
        <x:v>21062</x:v>
      </x:c>
      <x:c r="C3019" s="6" t="n">
        <x:v>0</x:v>
      </x:c>
      <x:c r="D3019" s="6" t="n">
        <x:v>1</x:v>
      </x:c>
      <x:c r="E3019" s="7" t="str">
        <x:v>115011</x:v>
      </x:c>
      <x:c r="F3019" s="7" t="str">
        <x:v>预兆似有若无</x:v>
      </x:c>
      <x:c r="G3019" s="6" t="n">
        <x:v>5</x:v>
      </x:c>
      <x:c r="H3019" s="6" t="str">
        <x:v>https://raw.githubusercontent.com/Mar-7th/StarRailRes/dbe8cdfcfb0bf657b9fe1cf92d5537f118ccb487/index_new/cn/light_cone_promotions.json</x:v>
      </x:c>
    </x:row>
    <x:row r="3020" ht="20" customHeight="1">
      <x:c r="A3020" s="6" t="str">
        <x:v>光锥突破</x:v>
      </x:c>
      <x:c r="B3020" s="6" t="str">
        <x:v>21062</x:v>
      </x:c>
      <x:c r="C3020" s="6" t="n">
        <x:v>1</x:v>
      </x:c>
      <x:c r="D3020" s="6" t="n">
        <x:v>2</x:v>
      </x:c>
      <x:c r="E3020" s="7" t="str">
        <x:v>2</x:v>
      </x:c>
      <x:c r="F3020" s="7" t="str">
        <x:v>信用点</x:v>
      </x:c>
      <x:c r="G3020" s="6" t="n">
        <x:v>8000</x:v>
      </x:c>
      <x:c r="H3020" s="6" t="str">
        <x:v>https://raw.githubusercontent.com/Mar-7th/StarRailRes/dbe8cdfcfb0bf657b9fe1cf92d5537f118ccb487/index_new/cn/light_cone_promotions.json</x:v>
      </x:c>
    </x:row>
    <x:row r="3021" ht="20" customHeight="1">
      <x:c r="A3021" s="6" t="str">
        <x:v>光锥突破</x:v>
      </x:c>
      <x:c r="B3021" s="6" t="str">
        <x:v>21062</x:v>
      </x:c>
      <x:c r="C3021" s="6" t="n">
        <x:v>1</x:v>
      </x:c>
      <x:c r="D3021" s="6" t="n">
        <x:v>2</x:v>
      </x:c>
      <x:c r="E3021" s="7" t="str">
        <x:v>110191</x:v>
      </x:c>
      <x:c r="F3021" s="7" t="str">
        <x:v>陨铁弹丸</x:v>
      </x:c>
      <x:c r="G3021" s="6" t="n">
        <x:v>3</x:v>
      </x:c>
      <x:c r="H3021" s="6" t="str">
        <x:v>https://raw.githubusercontent.com/Mar-7th/StarRailRes/dbe8cdfcfb0bf657b9fe1cf92d5537f118ccb487/index_new/cn/light_cone_promotions.json</x:v>
      </x:c>
    </x:row>
    <x:row r="3022" ht="20" customHeight="1">
      <x:c r="A3022" s="6" t="str">
        <x:v>光锥突破</x:v>
      </x:c>
      <x:c r="B3022" s="6" t="str">
        <x:v>21062</x:v>
      </x:c>
      <x:c r="C3022" s="6" t="n">
        <x:v>1</x:v>
      </x:c>
      <x:c r="D3022" s="6" t="n">
        <x:v>2</x:v>
      </x:c>
      <x:c r="E3022" s="7" t="str">
        <x:v>115011</x:v>
      </x:c>
      <x:c r="F3022" s="7" t="str">
        <x:v>预兆似有若无</x:v>
      </x:c>
      <x:c r="G3022" s="6" t="n">
        <x:v>10</x:v>
      </x:c>
      <x:c r="H3022" s="6" t="str">
        <x:v>https://raw.githubusercontent.com/Mar-7th/StarRailRes/dbe8cdfcfb0bf657b9fe1cf92d5537f118ccb487/index_new/cn/light_cone_promotions.json</x:v>
      </x:c>
    </x:row>
    <x:row r="3023" ht="20" customHeight="1">
      <x:c r="A3023" s="6" t="str">
        <x:v>光锥突破</x:v>
      </x:c>
      <x:c r="B3023" s="6" t="str">
        <x:v>21062</x:v>
      </x:c>
      <x:c r="C3023" s="6" t="n">
        <x:v>2</x:v>
      </x:c>
      <x:c r="D3023" s="6" t="n">
        <x:v>3</x:v>
      </x:c>
      <x:c r="E3023" s="7" t="str">
        <x:v>2</x:v>
      </x:c>
      <x:c r="F3023" s="7" t="str">
        <x:v>信用点</x:v>
      </x:c>
      <x:c r="G3023" s="6" t="n">
        <x:v>16000</x:v>
      </x:c>
      <x:c r="H3023" s="6" t="str">
        <x:v>https://raw.githubusercontent.com/Mar-7th/StarRailRes/dbe8cdfcfb0bf657b9fe1cf92d5537f118ccb487/index_new/cn/light_cone_promotions.json</x:v>
      </x:c>
    </x:row>
    <x:row r="3024" ht="20" customHeight="1">
      <x:c r="A3024" s="6" t="str">
        <x:v>光锥突破</x:v>
      </x:c>
      <x:c r="B3024" s="6" t="str">
        <x:v>21062</x:v>
      </x:c>
      <x:c r="C3024" s="6" t="n">
        <x:v>2</x:v>
      </x:c>
      <x:c r="D3024" s="6" t="n">
        <x:v>3</x:v>
      </x:c>
      <x:c r="E3024" s="7" t="str">
        <x:v>110192</x:v>
      </x:c>
      <x:c r="F3024" s="7" t="str">
        <x:v>命定死因</x:v>
      </x:c>
      <x:c r="G3024" s="6" t="n">
        <x:v>3</x:v>
      </x:c>
      <x:c r="H3024" s="6" t="str">
        <x:v>https://raw.githubusercontent.com/Mar-7th/StarRailRes/dbe8cdfcfb0bf657b9fe1cf92d5537f118ccb487/index_new/cn/light_cone_promotions.json</x:v>
      </x:c>
    </x:row>
    <x:row r="3025" ht="20" customHeight="1">
      <x:c r="A3025" s="6" t="str">
        <x:v>光锥突破</x:v>
      </x:c>
      <x:c r="B3025" s="6" t="str">
        <x:v>21062</x:v>
      </x:c>
      <x:c r="C3025" s="6" t="n">
        <x:v>2</x:v>
      </x:c>
      <x:c r="D3025" s="6" t="n">
        <x:v>3</x:v>
      </x:c>
      <x:c r="E3025" s="7" t="str">
        <x:v>115012</x:v>
      </x:c>
      <x:c r="F3025" s="7" t="str">
        <x:v>悲鸣由远及近</x:v>
      </x:c>
      <x:c r="G3025" s="6" t="n">
        <x:v>6</x:v>
      </x:c>
      <x:c r="H3025" s="6" t="str">
        <x:v>https://raw.githubusercontent.com/Mar-7th/StarRailRes/dbe8cdfcfb0bf657b9fe1cf92d5537f118ccb487/index_new/cn/light_cone_promotions.json</x:v>
      </x:c>
    </x:row>
    <x:row r="3026" ht="20" customHeight="1">
      <x:c r="A3026" s="6" t="str">
        <x:v>光锥突破</x:v>
      </x:c>
      <x:c r="B3026" s="6" t="str">
        <x:v>21062</x:v>
      </x:c>
      <x:c r="C3026" s="6" t="n">
        <x:v>3</x:v>
      </x:c>
      <x:c r="D3026" s="6" t="n">
        <x:v>4</x:v>
      </x:c>
      <x:c r="E3026" s="7" t="str">
        <x:v>2</x:v>
      </x:c>
      <x:c r="F3026" s="7" t="str">
        <x:v>信用点</x:v>
      </x:c>
      <x:c r="G3026" s="6" t="n">
        <x:v>40000</x:v>
      </x:c>
      <x:c r="H3026" s="6" t="str">
        <x:v>https://raw.githubusercontent.com/Mar-7th/StarRailRes/dbe8cdfcfb0bf657b9fe1cf92d5537f118ccb487/index_new/cn/light_cone_promotions.json</x:v>
      </x:c>
    </x:row>
    <x:row r="3027" ht="20" customHeight="1">
      <x:c r="A3027" s="6" t="str">
        <x:v>光锥突破</x:v>
      </x:c>
      <x:c r="B3027" s="6" t="str">
        <x:v>21062</x:v>
      </x:c>
      <x:c r="C3027" s="6" t="n">
        <x:v>3</x:v>
      </x:c>
      <x:c r="D3027" s="6" t="n">
        <x:v>4</x:v>
      </x:c>
      <x:c r="E3027" s="7" t="str">
        <x:v>110192</x:v>
      </x:c>
      <x:c r="F3027" s="7" t="str">
        <x:v>命定死因</x:v>
      </x:c>
      <x:c r="G3027" s="6" t="n">
        <x:v>6</x:v>
      </x:c>
      <x:c r="H3027" s="6" t="str">
        <x:v>https://raw.githubusercontent.com/Mar-7th/StarRailRes/dbe8cdfcfb0bf657b9fe1cf92d5537f118ccb487/index_new/cn/light_cone_promotions.json</x:v>
      </x:c>
    </x:row>
    <x:row r="3028" ht="20" customHeight="1">
      <x:c r="A3028" s="6" t="str">
        <x:v>光锥突破</x:v>
      </x:c>
      <x:c r="B3028" s="6" t="str">
        <x:v>21062</x:v>
      </x:c>
      <x:c r="C3028" s="6" t="n">
        <x:v>3</x:v>
      </x:c>
      <x:c r="D3028" s="6" t="n">
        <x:v>4</x:v>
      </x:c>
      <x:c r="E3028" s="7" t="str">
        <x:v>115012</x:v>
      </x:c>
      <x:c r="F3028" s="7" t="str">
        <x:v>悲鸣由远及近</x:v>
      </x:c>
      <x:c r="G3028" s="6" t="n">
        <x:v>9</x:v>
      </x:c>
      <x:c r="H3028" s="6" t="str">
        <x:v>https://raw.githubusercontent.com/Mar-7th/StarRailRes/dbe8cdfcfb0bf657b9fe1cf92d5537f118ccb487/index_new/cn/light_cone_promotions.json</x:v>
      </x:c>
    </x:row>
    <x:row r="3029" ht="20" customHeight="1">
      <x:c r="A3029" s="6" t="str">
        <x:v>光锥突破</x:v>
      </x:c>
      <x:c r="B3029" s="6" t="str">
        <x:v>21062</x:v>
      </x:c>
      <x:c r="C3029" s="6" t="n">
        <x:v>4</x:v>
      </x:c>
      <x:c r="D3029" s="6" t="n">
        <x:v>5</x:v>
      </x:c>
      <x:c r="E3029" s="7" t="str">
        <x:v>2</x:v>
      </x:c>
      <x:c r="F3029" s="7" t="str">
        <x:v>信用点</x:v>
      </x:c>
      <x:c r="G3029" s="6" t="n">
        <x:v>80000</x:v>
      </x:c>
      <x:c r="H3029" s="6" t="str">
        <x:v>https://raw.githubusercontent.com/Mar-7th/StarRailRes/dbe8cdfcfb0bf657b9fe1cf92d5537f118ccb487/index_new/cn/light_cone_promotions.json</x:v>
      </x:c>
    </x:row>
    <x:row r="3030" ht="20" customHeight="1">
      <x:c r="A3030" s="6" t="str">
        <x:v>光锥突破</x:v>
      </x:c>
      <x:c r="B3030" s="6" t="str">
        <x:v>21062</x:v>
      </x:c>
      <x:c r="C3030" s="6" t="n">
        <x:v>4</x:v>
      </x:c>
      <x:c r="D3030" s="6" t="n">
        <x:v>5</x:v>
      </x:c>
      <x:c r="E3030" s="7" t="str">
        <x:v>110193</x:v>
      </x:c>
      <x:c r="F3030" s="7" t="str">
        <x:v>逆时一击</x:v>
      </x:c>
      <x:c r="G3030" s="6" t="n">
        <x:v>4</x:v>
      </x:c>
      <x:c r="H3030" s="6" t="str">
        <x:v>https://raw.githubusercontent.com/Mar-7th/StarRailRes/dbe8cdfcfb0bf657b9fe1cf92d5537f118ccb487/index_new/cn/light_cone_promotions.json</x:v>
      </x:c>
    </x:row>
    <x:row r="3031" ht="20" customHeight="1">
      <x:c r="A3031" s="6" t="str">
        <x:v>光锥突破</x:v>
      </x:c>
      <x:c r="B3031" s="6" t="str">
        <x:v>21062</x:v>
      </x:c>
      <x:c r="C3031" s="6" t="n">
        <x:v>4</x:v>
      </x:c>
      <x:c r="D3031" s="6" t="n">
        <x:v>5</x:v>
      </x:c>
      <x:c r="E3031" s="7" t="str">
        <x:v>115013</x:v>
      </x:c>
      <x:c r="F3031" s="7" t="str">
        <x:v>哀叹漫无止息</x:v>
      </x:c>
      <x:c r="G3031" s="6" t="n">
        <x:v>5</x:v>
      </x:c>
      <x:c r="H3031" s="6" t="str">
        <x:v>https://raw.githubusercontent.com/Mar-7th/StarRailRes/dbe8cdfcfb0bf657b9fe1cf92d5537f118ccb487/index_new/cn/light_cone_promotions.json</x:v>
      </x:c>
    </x:row>
    <x:row r="3032" ht="20" customHeight="1">
      <x:c r="A3032" s="6" t="str">
        <x:v>光锥突破</x:v>
      </x:c>
      <x:c r="B3032" s="6" t="str">
        <x:v>21062</x:v>
      </x:c>
      <x:c r="C3032" s="6" t="n">
        <x:v>5</x:v>
      </x:c>
      <x:c r="D3032" s="6" t="n">
        <x:v>6</x:v>
      </x:c>
      <x:c r="E3032" s="7" t="str">
        <x:v>2</x:v>
      </x:c>
      <x:c r="F3032" s="7" t="str">
        <x:v>信用点</x:v>
      </x:c>
      <x:c r="G3032" s="6" t="n">
        <x:v>160000</x:v>
      </x:c>
      <x:c r="H3032" s="6" t="str">
        <x:v>https://raw.githubusercontent.com/Mar-7th/StarRailRes/dbe8cdfcfb0bf657b9fe1cf92d5537f118ccb487/index_new/cn/light_cone_promotions.json</x:v>
      </x:c>
    </x:row>
    <x:row r="3033" ht="20" customHeight="1">
      <x:c r="A3033" s="6" t="str">
        <x:v>光锥突破</x:v>
      </x:c>
      <x:c r="B3033" s="6" t="str">
        <x:v>21062</x:v>
      </x:c>
      <x:c r="C3033" s="6" t="n">
        <x:v>5</x:v>
      </x:c>
      <x:c r="D3033" s="6" t="n">
        <x:v>6</x:v>
      </x:c>
      <x:c r="E3033" s="7" t="str">
        <x:v>110193</x:v>
      </x:c>
      <x:c r="F3033" s="7" t="str">
        <x:v>逆时一击</x:v>
      </x:c>
      <x:c r="G3033" s="6" t="n">
        <x:v>8</x:v>
      </x:c>
      <x:c r="H3033" s="6" t="str">
        <x:v>https://raw.githubusercontent.com/Mar-7th/StarRailRes/dbe8cdfcfb0bf657b9fe1cf92d5537f118ccb487/index_new/cn/light_cone_promotions.json</x:v>
      </x:c>
    </x:row>
    <x:row r="3034" ht="20" customHeight="1">
      <x:c r="A3034" s="6" t="str">
        <x:v>光锥突破</x:v>
      </x:c>
      <x:c r="B3034" s="6" t="str">
        <x:v>21062</x:v>
      </x:c>
      <x:c r="C3034" s="6" t="n">
        <x:v>5</x:v>
      </x:c>
      <x:c r="D3034" s="6" t="n">
        <x:v>6</x:v>
      </x:c>
      <x:c r="E3034" s="7" t="str">
        <x:v>115013</x:v>
      </x:c>
      <x:c r="F3034" s="7" t="str">
        <x:v>哀叹漫无止息</x:v>
      </x:c>
      <x:c r="G3034" s="6" t="n">
        <x:v>7</x:v>
      </x:c>
      <x:c r="H3034" s="6" t="str">
        <x:v>https://raw.githubusercontent.com/Mar-7th/StarRailRes/dbe8cdfcfb0bf657b9fe1cf92d5537f118ccb487/index_new/cn/light_cone_promotions.json</x:v>
      </x:c>
    </x:row>
    <x:row r="3035" ht="20" customHeight="1">
      <x:c r="A3035" s="6" t="str">
        <x:v>光锥突破</x:v>
      </x:c>
      <x:c r="B3035" s="6" t="str">
        <x:v>21064</x:v>
      </x:c>
      <x:c r="C3035" s="6" t="n">
        <x:v>0</x:v>
      </x:c>
      <x:c r="D3035" s="6" t="n">
        <x:v>1</x:v>
      </x:c>
      <x:c r="E3035" s="7" t="str">
        <x:v>2</x:v>
      </x:c>
      <x:c r="F3035" s="7" t="str">
        <x:v>信用点</x:v>
      </x:c>
      <x:c r="G3035" s="6" t="n">
        <x:v>4000</x:v>
      </x:c>
      <x:c r="H3035" s="6" t="str">
        <x:v>https://raw.githubusercontent.com/Mar-7th/StarRailRes/dbe8cdfcfb0bf657b9fe1cf92d5537f118ccb487/index_new/cn/light_cone_promotions.json</x:v>
      </x:c>
    </x:row>
    <x:row r="3036" ht="20" customHeight="1">
      <x:c r="A3036" s="6" t="str">
        <x:v>光锥突破</x:v>
      </x:c>
      <x:c r="B3036" s="6" t="str">
        <x:v>21064</x:v>
      </x:c>
      <x:c r="C3036" s="6" t="n">
        <x:v>0</x:v>
      </x:c>
      <x:c r="D3036" s="6" t="n">
        <x:v>1</x:v>
      </x:c>
      <x:c r="E3036" s="7" t="str">
        <x:v>116001</x:v>
      </x:c>
      <x:c r="F3036" s="7" t="str">
        <x:v>童真蜡笔</x:v>
      </x:c>
      <x:c r="G3036" s="6" t="n">
        <x:v>5</x:v>
      </x:c>
      <x:c r="H3036" s="6" t="str">
        <x:v>https://raw.githubusercontent.com/Mar-7th/StarRailRes/dbe8cdfcfb0bf657b9fe1cf92d5537f118ccb487/index_new/cn/light_cone_promotions.json</x:v>
      </x:c>
    </x:row>
    <x:row r="3037" ht="20" customHeight="1">
      <x:c r="A3037" s="6" t="str">
        <x:v>光锥突破</x:v>
      </x:c>
      <x:c r="B3037" s="6" t="str">
        <x:v>21064</x:v>
      </x:c>
      <x:c r="C3037" s="6" t="n">
        <x:v>1</x:v>
      </x:c>
      <x:c r="D3037" s="6" t="n">
        <x:v>2</x:v>
      </x:c>
      <x:c r="E3037" s="7" t="str">
        <x:v>2</x:v>
      </x:c>
      <x:c r="F3037" s="7" t="str">
        <x:v>信用点</x:v>
      </x:c>
      <x:c r="G3037" s="6" t="n">
        <x:v>8000</x:v>
      </x:c>
      <x:c r="H3037" s="6" t="str">
        <x:v>https://raw.githubusercontent.com/Mar-7th/StarRailRes/dbe8cdfcfb0bf657b9fe1cf92d5537f118ccb487/index_new/cn/light_cone_promotions.json</x:v>
      </x:c>
    </x:row>
    <x:row r="3038" ht="20" customHeight="1">
      <x:c r="A3038" s="6" t="str">
        <x:v>光锥突破</x:v>
      </x:c>
      <x:c r="B3038" s="6" t="str">
        <x:v>21064</x:v>
      </x:c>
      <x:c r="C3038" s="6" t="n">
        <x:v>1</x:v>
      </x:c>
      <x:c r="D3038" s="6" t="n">
        <x:v>2</x:v>
      </x:c>
      <x:c r="E3038" s="7" t="str">
        <x:v>110261</x:v>
      </x:c>
      <x:c r="F3038" s="7" t="str">
        <x:v>《绒绒号》手绘分镜稿</x:v>
      </x:c>
      <x:c r="G3038" s="6" t="n">
        <x:v>3</x:v>
      </x:c>
      <x:c r="H3038" s="6" t="str">
        <x:v>https://raw.githubusercontent.com/Mar-7th/StarRailRes/dbe8cdfcfb0bf657b9fe1cf92d5537f118ccb487/index_new/cn/light_cone_promotions.json</x:v>
      </x:c>
    </x:row>
    <x:row r="3039" ht="20" customHeight="1">
      <x:c r="A3039" s="6" t="str">
        <x:v>光锥突破</x:v>
      </x:c>
      <x:c r="B3039" s="6" t="str">
        <x:v>21064</x:v>
      </x:c>
      <x:c r="C3039" s="6" t="n">
        <x:v>1</x:v>
      </x:c>
      <x:c r="D3039" s="6" t="n">
        <x:v>2</x:v>
      </x:c>
      <x:c r="E3039" s="7" t="str">
        <x:v>116001</x:v>
      </x:c>
      <x:c r="F3039" s="7" t="str">
        <x:v>童真蜡笔</x:v>
      </x:c>
      <x:c r="G3039" s="6" t="n">
        <x:v>10</x:v>
      </x:c>
      <x:c r="H3039" s="6" t="str">
        <x:v>https://raw.githubusercontent.com/Mar-7th/StarRailRes/dbe8cdfcfb0bf657b9fe1cf92d5537f118ccb487/index_new/cn/light_cone_promotions.json</x:v>
      </x:c>
    </x:row>
    <x:row r="3040" ht="20" customHeight="1">
      <x:c r="A3040" s="6" t="str">
        <x:v>光锥突破</x:v>
      </x:c>
      <x:c r="B3040" s="6" t="str">
        <x:v>21064</x:v>
      </x:c>
      <x:c r="C3040" s="6" t="n">
        <x:v>2</x:v>
      </x:c>
      <x:c r="D3040" s="6" t="n">
        <x:v>3</x:v>
      </x:c>
      <x:c r="E3040" s="7" t="str">
        <x:v>2</x:v>
      </x:c>
      <x:c r="F3040" s="7" t="str">
        <x:v>信用点</x:v>
      </x:c>
      <x:c r="G3040" s="6" t="n">
        <x:v>16000</x:v>
      </x:c>
      <x:c r="H3040" s="6" t="str">
        <x:v>https://raw.githubusercontent.com/Mar-7th/StarRailRes/dbe8cdfcfb0bf657b9fe1cf92d5537f118ccb487/index_new/cn/light_cone_promotions.json</x:v>
      </x:c>
    </x:row>
    <x:row r="3041" ht="20" customHeight="1">
      <x:c r="A3041" s="6" t="str">
        <x:v>光锥突破</x:v>
      </x:c>
      <x:c r="B3041" s="6" t="str">
        <x:v>21064</x:v>
      </x:c>
      <x:c r="C3041" s="6" t="n">
        <x:v>2</x:v>
      </x:c>
      <x:c r="D3041" s="6" t="n">
        <x:v>3</x:v>
      </x:c>
      <x:c r="E3041" s="7" t="str">
        <x:v>110262</x:v>
      </x:c>
      <x:c r="F3041" s="7" t="str">
        <x:v>《绒绒号》连载纪念刊</x:v>
      </x:c>
      <x:c r="G3041" s="6" t="n">
        <x:v>3</x:v>
      </x:c>
      <x:c r="H3041" s="6" t="str">
        <x:v>https://raw.githubusercontent.com/Mar-7th/StarRailRes/dbe8cdfcfb0bf657b9fe1cf92d5537f118ccb487/index_new/cn/light_cone_promotions.json</x:v>
      </x:c>
    </x:row>
    <x:row r="3042" ht="20" customHeight="1">
      <x:c r="A3042" s="6" t="str">
        <x:v>光锥突破</x:v>
      </x:c>
      <x:c r="B3042" s="6" t="str">
        <x:v>21064</x:v>
      </x:c>
      <x:c r="C3042" s="6" t="n">
        <x:v>2</x:v>
      </x:c>
      <x:c r="D3042" s="6" t="n">
        <x:v>3</x:v>
      </x:c>
      <x:c r="E3042" s="7" t="str">
        <x:v>116002</x:v>
      </x:c>
      <x:c r="F3042" s="7" t="str">
        <x:v>造梦蘸钢</x:v>
      </x:c>
      <x:c r="G3042" s="6" t="n">
        <x:v>6</x:v>
      </x:c>
      <x:c r="H3042" s="6" t="str">
        <x:v>https://raw.githubusercontent.com/Mar-7th/StarRailRes/dbe8cdfcfb0bf657b9fe1cf92d5537f118ccb487/index_new/cn/light_cone_promotions.json</x:v>
      </x:c>
    </x:row>
    <x:row r="3043" ht="20" customHeight="1">
      <x:c r="A3043" s="6" t="str">
        <x:v>光锥突破</x:v>
      </x:c>
      <x:c r="B3043" s="6" t="str">
        <x:v>21064</x:v>
      </x:c>
      <x:c r="C3043" s="6" t="n">
        <x:v>3</x:v>
      </x:c>
      <x:c r="D3043" s="6" t="n">
        <x:v>4</x:v>
      </x:c>
      <x:c r="E3043" s="7" t="str">
        <x:v>2</x:v>
      </x:c>
      <x:c r="F3043" s="7" t="str">
        <x:v>信用点</x:v>
      </x:c>
      <x:c r="G3043" s="6" t="n">
        <x:v>40000</x:v>
      </x:c>
      <x:c r="H3043" s="6" t="str">
        <x:v>https://raw.githubusercontent.com/Mar-7th/StarRailRes/dbe8cdfcfb0bf657b9fe1cf92d5537f118ccb487/index_new/cn/light_cone_promotions.json</x:v>
      </x:c>
    </x:row>
    <x:row r="3044" ht="20" customHeight="1">
      <x:c r="A3044" s="6" t="str">
        <x:v>光锥突破</x:v>
      </x:c>
      <x:c r="B3044" s="6" t="str">
        <x:v>21064</x:v>
      </x:c>
      <x:c r="C3044" s="6" t="n">
        <x:v>3</x:v>
      </x:c>
      <x:c r="D3044" s="6" t="n">
        <x:v>4</x:v>
      </x:c>
      <x:c r="E3044" s="7" t="str">
        <x:v>110262</x:v>
      </x:c>
      <x:c r="F3044" s="7" t="str">
        <x:v>《绒绒号》连载纪念刊</x:v>
      </x:c>
      <x:c r="G3044" s="6" t="n">
        <x:v>6</x:v>
      </x:c>
      <x:c r="H3044" s="6" t="str">
        <x:v>https://raw.githubusercontent.com/Mar-7th/StarRailRes/dbe8cdfcfb0bf657b9fe1cf92d5537f118ccb487/index_new/cn/light_cone_promotions.json</x:v>
      </x:c>
    </x:row>
    <x:row r="3045" ht="20" customHeight="1">
      <x:c r="A3045" s="6" t="str">
        <x:v>光锥突破</x:v>
      </x:c>
      <x:c r="B3045" s="6" t="str">
        <x:v>21064</x:v>
      </x:c>
      <x:c r="C3045" s="6" t="n">
        <x:v>3</x:v>
      </x:c>
      <x:c r="D3045" s="6" t="n">
        <x:v>4</x:v>
      </x:c>
      <x:c r="E3045" s="7" t="str">
        <x:v>116002</x:v>
      </x:c>
      <x:c r="F3045" s="7" t="str">
        <x:v>造梦蘸钢</x:v>
      </x:c>
      <x:c r="G3045" s="6" t="n">
        <x:v>9</x:v>
      </x:c>
      <x:c r="H3045" s="6" t="str">
        <x:v>https://raw.githubusercontent.com/Mar-7th/StarRailRes/dbe8cdfcfb0bf657b9fe1cf92d5537f118ccb487/index_new/cn/light_cone_promotions.json</x:v>
      </x:c>
    </x:row>
    <x:row r="3046" ht="20" customHeight="1">
      <x:c r="A3046" s="6" t="str">
        <x:v>光锥突破</x:v>
      </x:c>
      <x:c r="B3046" s="6" t="str">
        <x:v>21064</x:v>
      </x:c>
      <x:c r="C3046" s="6" t="n">
        <x:v>4</x:v>
      </x:c>
      <x:c r="D3046" s="6" t="n">
        <x:v>5</x:v>
      </x:c>
      <x:c r="E3046" s="7" t="str">
        <x:v>2</x:v>
      </x:c>
      <x:c r="F3046" s="7" t="str">
        <x:v>信用点</x:v>
      </x:c>
      <x:c r="G3046" s="6" t="n">
        <x:v>80000</x:v>
      </x:c>
      <x:c r="H3046" s="6" t="str">
        <x:v>https://raw.githubusercontent.com/Mar-7th/StarRailRes/dbe8cdfcfb0bf657b9fe1cf92d5537f118ccb487/index_new/cn/light_cone_promotions.json</x:v>
      </x:c>
    </x:row>
    <x:row r="3047" ht="20" customHeight="1">
      <x:c r="A3047" s="6" t="str">
        <x:v>光锥突破</x:v>
      </x:c>
      <x:c r="B3047" s="6" t="str">
        <x:v>21064</x:v>
      </x:c>
      <x:c r="C3047" s="6" t="n">
        <x:v>4</x:v>
      </x:c>
      <x:c r="D3047" s="6" t="n">
        <x:v>5</x:v>
      </x:c>
      <x:c r="E3047" s="7" t="str">
        <x:v>110263</x:v>
      </x:c>
      <x:c r="F3047" s="7" t="str">
        <x:v>《绒绒号》典藏版合集</x:v>
      </x:c>
      <x:c r="G3047" s="6" t="n">
        <x:v>4</x:v>
      </x:c>
      <x:c r="H3047" s="6" t="str">
        <x:v>https://raw.githubusercontent.com/Mar-7th/StarRailRes/dbe8cdfcfb0bf657b9fe1cf92d5537f118ccb487/index_new/cn/light_cone_promotions.json</x:v>
      </x:c>
    </x:row>
    <x:row r="3048" ht="20" customHeight="1">
      <x:c r="A3048" s="6" t="str">
        <x:v>光锥突破</x:v>
      </x:c>
      <x:c r="B3048" s="6" t="str">
        <x:v>21064</x:v>
      </x:c>
      <x:c r="C3048" s="6" t="n">
        <x:v>4</x:v>
      </x:c>
      <x:c r="D3048" s="6" t="n">
        <x:v>5</x:v>
      </x:c>
      <x:c r="E3048" s="7" t="str">
        <x:v>116003</x:v>
      </x:c>
      <x:c r="F3048" s="7" t="str">
        <x:v>梦现管锥</x:v>
      </x:c>
      <x:c r="G3048" s="6" t="n">
        <x:v>5</x:v>
      </x:c>
      <x:c r="H3048" s="6" t="str">
        <x:v>https://raw.githubusercontent.com/Mar-7th/StarRailRes/dbe8cdfcfb0bf657b9fe1cf92d5537f118ccb487/index_new/cn/light_cone_promotions.json</x:v>
      </x:c>
    </x:row>
    <x:row r="3049" ht="20" customHeight="1">
      <x:c r="A3049" s="6" t="str">
        <x:v>光锥突破</x:v>
      </x:c>
      <x:c r="B3049" s="6" t="str">
        <x:v>21064</x:v>
      </x:c>
      <x:c r="C3049" s="6" t="n">
        <x:v>5</x:v>
      </x:c>
      <x:c r="D3049" s="6" t="n">
        <x:v>6</x:v>
      </x:c>
      <x:c r="E3049" s="7" t="str">
        <x:v>2</x:v>
      </x:c>
      <x:c r="F3049" s="7" t="str">
        <x:v>信用点</x:v>
      </x:c>
      <x:c r="G3049" s="6" t="n">
        <x:v>160000</x:v>
      </x:c>
      <x:c r="H3049" s="6" t="str">
        <x:v>https://raw.githubusercontent.com/Mar-7th/StarRailRes/dbe8cdfcfb0bf657b9fe1cf92d5537f118ccb487/index_new/cn/light_cone_promotions.json</x:v>
      </x:c>
    </x:row>
    <x:row r="3050" ht="20" customHeight="1">
      <x:c r="A3050" s="6" t="str">
        <x:v>光锥突破</x:v>
      </x:c>
      <x:c r="B3050" s="6" t="str">
        <x:v>21064</x:v>
      </x:c>
      <x:c r="C3050" s="6" t="n">
        <x:v>5</x:v>
      </x:c>
      <x:c r="D3050" s="6" t="n">
        <x:v>6</x:v>
      </x:c>
      <x:c r="E3050" s="7" t="str">
        <x:v>110263</x:v>
      </x:c>
      <x:c r="F3050" s="7" t="str">
        <x:v>《绒绒号》典藏版合集</x:v>
      </x:c>
      <x:c r="G3050" s="6" t="n">
        <x:v>8</x:v>
      </x:c>
      <x:c r="H3050" s="6" t="str">
        <x:v>https://raw.githubusercontent.com/Mar-7th/StarRailRes/dbe8cdfcfb0bf657b9fe1cf92d5537f118ccb487/index_new/cn/light_cone_promotions.json</x:v>
      </x:c>
    </x:row>
    <x:row r="3051" ht="20" customHeight="1">
      <x:c r="A3051" s="6" t="str">
        <x:v>光锥突破</x:v>
      </x:c>
      <x:c r="B3051" s="6" t="str">
        <x:v>21064</x:v>
      </x:c>
      <x:c r="C3051" s="6" t="n">
        <x:v>5</x:v>
      </x:c>
      <x:c r="D3051" s="6" t="n">
        <x:v>6</x:v>
      </x:c>
      <x:c r="E3051" s="7" t="str">
        <x:v>116003</x:v>
      </x:c>
      <x:c r="F3051" s="7" t="str">
        <x:v>梦现管锥</x:v>
      </x:c>
      <x:c r="G3051" s="6" t="n">
        <x:v>7</x:v>
      </x:c>
      <x:c r="H3051" s="6" t="str">
        <x:v>https://raw.githubusercontent.com/Mar-7th/StarRailRes/dbe8cdfcfb0bf657b9fe1cf92d5537f118ccb487/index_new/cn/light_cone_promotions.json</x:v>
      </x:c>
    </x:row>
    <x:row r="3052" ht="20" customHeight="1">
      <x:c r="A3052" s="6" t="str">
        <x:v>光锥突破</x:v>
      </x:c>
      <x:c r="B3052" s="6" t="str">
        <x:v>21065</x:v>
      </x:c>
      <x:c r="C3052" s="6" t="n">
        <x:v>0</x:v>
      </x:c>
      <x:c r="D3052" s="6" t="n">
        <x:v>1</x:v>
      </x:c>
      <x:c r="E3052" s="7" t="str">
        <x:v>2</x:v>
      </x:c>
      <x:c r="F3052" s="7" t="str">
        <x:v>信用点</x:v>
      </x:c>
      <x:c r="G3052" s="6" t="n">
        <x:v>4000</x:v>
      </x:c>
      <x:c r="H3052" s="6" t="str">
        <x:v>https://raw.githubusercontent.com/Mar-7th/StarRailRes/dbe8cdfcfb0bf657b9fe1cf92d5537f118ccb487/index_new/cn/light_cone_promotions.json</x:v>
      </x:c>
    </x:row>
    <x:row r="3053" ht="20" customHeight="1">
      <x:c r="A3053" s="6" t="str">
        <x:v>光锥突破</x:v>
      </x:c>
      <x:c r="B3053" s="6" t="str">
        <x:v>21065</x:v>
      </x:c>
      <x:c r="C3053" s="6" t="n">
        <x:v>0</x:v>
      </x:c>
      <x:c r="D3053" s="6" t="n">
        <x:v>1</x:v>
      </x:c>
      <x:c r="E3053" s="7" t="str">
        <x:v>116001</x:v>
      </x:c>
      <x:c r="F3053" s="7" t="str">
        <x:v>童真蜡笔</x:v>
      </x:c>
      <x:c r="G3053" s="6" t="n">
        <x:v>5</x:v>
      </x:c>
      <x:c r="H3053" s="6" t="str">
        <x:v>https://raw.githubusercontent.com/Mar-7th/StarRailRes/dbe8cdfcfb0bf657b9fe1cf92d5537f118ccb487/index_new/cn/light_cone_promotions.json</x:v>
      </x:c>
    </x:row>
    <x:row r="3054" ht="20" customHeight="1">
      <x:c r="A3054" s="6" t="str">
        <x:v>光锥突破</x:v>
      </x:c>
      <x:c r="B3054" s="6" t="str">
        <x:v>21065</x:v>
      </x:c>
      <x:c r="C3054" s="6" t="n">
        <x:v>1</x:v>
      </x:c>
      <x:c r="D3054" s="6" t="n">
        <x:v>2</x:v>
      </x:c>
      <x:c r="E3054" s="7" t="str">
        <x:v>2</x:v>
      </x:c>
      <x:c r="F3054" s="7" t="str">
        <x:v>信用点</x:v>
      </x:c>
      <x:c r="G3054" s="6" t="n">
        <x:v>8000</x:v>
      </x:c>
      <x:c r="H3054" s="6" t="str">
        <x:v>https://raw.githubusercontent.com/Mar-7th/StarRailRes/dbe8cdfcfb0bf657b9fe1cf92d5537f118ccb487/index_new/cn/light_cone_promotions.json</x:v>
      </x:c>
    </x:row>
    <x:row r="3055" ht="20" customHeight="1">
      <x:c r="A3055" s="6" t="str">
        <x:v>光锥突破</x:v>
      </x:c>
      <x:c r="B3055" s="6" t="str">
        <x:v>21065</x:v>
      </x:c>
      <x:c r="C3055" s="6" t="n">
        <x:v>1</x:v>
      </x:c>
      <x:c r="D3055" s="6" t="n">
        <x:v>2</x:v>
      </x:c>
      <x:c r="E3055" s="7" t="str">
        <x:v>110261</x:v>
      </x:c>
      <x:c r="F3055" s="7" t="str">
        <x:v>《绒绒号》手绘分镜稿</x:v>
      </x:c>
      <x:c r="G3055" s="6" t="n">
        <x:v>3</x:v>
      </x:c>
      <x:c r="H3055" s="6" t="str">
        <x:v>https://raw.githubusercontent.com/Mar-7th/StarRailRes/dbe8cdfcfb0bf657b9fe1cf92d5537f118ccb487/index_new/cn/light_cone_promotions.json</x:v>
      </x:c>
    </x:row>
    <x:row r="3056" ht="20" customHeight="1">
      <x:c r="A3056" s="6" t="str">
        <x:v>光锥突破</x:v>
      </x:c>
      <x:c r="B3056" s="6" t="str">
        <x:v>21065</x:v>
      </x:c>
      <x:c r="C3056" s="6" t="n">
        <x:v>1</x:v>
      </x:c>
      <x:c r="D3056" s="6" t="n">
        <x:v>2</x:v>
      </x:c>
      <x:c r="E3056" s="7" t="str">
        <x:v>116001</x:v>
      </x:c>
      <x:c r="F3056" s="7" t="str">
        <x:v>童真蜡笔</x:v>
      </x:c>
      <x:c r="G3056" s="6" t="n">
        <x:v>10</x:v>
      </x:c>
      <x:c r="H3056" s="6" t="str">
        <x:v>https://raw.githubusercontent.com/Mar-7th/StarRailRes/dbe8cdfcfb0bf657b9fe1cf92d5537f118ccb487/index_new/cn/light_cone_promotions.json</x:v>
      </x:c>
    </x:row>
    <x:row r="3057" ht="20" customHeight="1">
      <x:c r="A3057" s="6" t="str">
        <x:v>光锥突破</x:v>
      </x:c>
      <x:c r="B3057" s="6" t="str">
        <x:v>21065</x:v>
      </x:c>
      <x:c r="C3057" s="6" t="n">
        <x:v>2</x:v>
      </x:c>
      <x:c r="D3057" s="6" t="n">
        <x:v>3</x:v>
      </x:c>
      <x:c r="E3057" s="7" t="str">
        <x:v>2</x:v>
      </x:c>
      <x:c r="F3057" s="7" t="str">
        <x:v>信用点</x:v>
      </x:c>
      <x:c r="G3057" s="6" t="n">
        <x:v>16000</x:v>
      </x:c>
      <x:c r="H3057" s="6" t="str">
        <x:v>https://raw.githubusercontent.com/Mar-7th/StarRailRes/dbe8cdfcfb0bf657b9fe1cf92d5537f118ccb487/index_new/cn/light_cone_promotions.json</x:v>
      </x:c>
    </x:row>
    <x:row r="3058" ht="20" customHeight="1">
      <x:c r="A3058" s="6" t="str">
        <x:v>光锥突破</x:v>
      </x:c>
      <x:c r="B3058" s="6" t="str">
        <x:v>21065</x:v>
      </x:c>
      <x:c r="C3058" s="6" t="n">
        <x:v>2</x:v>
      </x:c>
      <x:c r="D3058" s="6" t="n">
        <x:v>3</x:v>
      </x:c>
      <x:c r="E3058" s="7" t="str">
        <x:v>110262</x:v>
      </x:c>
      <x:c r="F3058" s="7" t="str">
        <x:v>《绒绒号》连载纪念刊</x:v>
      </x:c>
      <x:c r="G3058" s="6" t="n">
        <x:v>3</x:v>
      </x:c>
      <x:c r="H3058" s="6" t="str">
        <x:v>https://raw.githubusercontent.com/Mar-7th/StarRailRes/dbe8cdfcfb0bf657b9fe1cf92d5537f118ccb487/index_new/cn/light_cone_promotions.json</x:v>
      </x:c>
    </x:row>
    <x:row r="3059" ht="20" customHeight="1">
      <x:c r="A3059" s="6" t="str">
        <x:v>光锥突破</x:v>
      </x:c>
      <x:c r="B3059" s="6" t="str">
        <x:v>21065</x:v>
      </x:c>
      <x:c r="C3059" s="6" t="n">
        <x:v>2</x:v>
      </x:c>
      <x:c r="D3059" s="6" t="n">
        <x:v>3</x:v>
      </x:c>
      <x:c r="E3059" s="7" t="str">
        <x:v>116002</x:v>
      </x:c>
      <x:c r="F3059" s="7" t="str">
        <x:v>造梦蘸钢</x:v>
      </x:c>
      <x:c r="G3059" s="6" t="n">
        <x:v>6</x:v>
      </x:c>
      <x:c r="H3059" s="6" t="str">
        <x:v>https://raw.githubusercontent.com/Mar-7th/StarRailRes/dbe8cdfcfb0bf657b9fe1cf92d5537f118ccb487/index_new/cn/light_cone_promotions.json</x:v>
      </x:c>
    </x:row>
    <x:row r="3060" ht="20" customHeight="1">
      <x:c r="A3060" s="6" t="str">
        <x:v>光锥突破</x:v>
      </x:c>
      <x:c r="B3060" s="6" t="str">
        <x:v>21065</x:v>
      </x:c>
      <x:c r="C3060" s="6" t="n">
        <x:v>3</x:v>
      </x:c>
      <x:c r="D3060" s="6" t="n">
        <x:v>4</x:v>
      </x:c>
      <x:c r="E3060" s="7" t="str">
        <x:v>2</x:v>
      </x:c>
      <x:c r="F3060" s="7" t="str">
        <x:v>信用点</x:v>
      </x:c>
      <x:c r="G3060" s="6" t="n">
        <x:v>40000</x:v>
      </x:c>
      <x:c r="H3060" s="6" t="str">
        <x:v>https://raw.githubusercontent.com/Mar-7th/StarRailRes/dbe8cdfcfb0bf657b9fe1cf92d5537f118ccb487/index_new/cn/light_cone_promotions.json</x:v>
      </x:c>
    </x:row>
    <x:row r="3061" ht="20" customHeight="1">
      <x:c r="A3061" s="6" t="str">
        <x:v>光锥突破</x:v>
      </x:c>
      <x:c r="B3061" s="6" t="str">
        <x:v>21065</x:v>
      </x:c>
      <x:c r="C3061" s="6" t="n">
        <x:v>3</x:v>
      </x:c>
      <x:c r="D3061" s="6" t="n">
        <x:v>4</x:v>
      </x:c>
      <x:c r="E3061" s="7" t="str">
        <x:v>110262</x:v>
      </x:c>
      <x:c r="F3061" s="7" t="str">
        <x:v>《绒绒号》连载纪念刊</x:v>
      </x:c>
      <x:c r="G3061" s="6" t="n">
        <x:v>6</x:v>
      </x:c>
      <x:c r="H3061" s="6" t="str">
        <x:v>https://raw.githubusercontent.com/Mar-7th/StarRailRes/dbe8cdfcfb0bf657b9fe1cf92d5537f118ccb487/index_new/cn/light_cone_promotions.json</x:v>
      </x:c>
    </x:row>
    <x:row r="3062" ht="20" customHeight="1">
      <x:c r="A3062" s="6" t="str">
        <x:v>光锥突破</x:v>
      </x:c>
      <x:c r="B3062" s="6" t="str">
        <x:v>21065</x:v>
      </x:c>
      <x:c r="C3062" s="6" t="n">
        <x:v>3</x:v>
      </x:c>
      <x:c r="D3062" s="6" t="n">
        <x:v>4</x:v>
      </x:c>
      <x:c r="E3062" s="7" t="str">
        <x:v>116002</x:v>
      </x:c>
      <x:c r="F3062" s="7" t="str">
        <x:v>造梦蘸钢</x:v>
      </x:c>
      <x:c r="G3062" s="6" t="n">
        <x:v>9</x:v>
      </x:c>
      <x:c r="H3062" s="6" t="str">
        <x:v>https://raw.githubusercontent.com/Mar-7th/StarRailRes/dbe8cdfcfb0bf657b9fe1cf92d5537f118ccb487/index_new/cn/light_cone_promotions.json</x:v>
      </x:c>
    </x:row>
    <x:row r="3063" ht="20" customHeight="1">
      <x:c r="A3063" s="6" t="str">
        <x:v>光锥突破</x:v>
      </x:c>
      <x:c r="B3063" s="6" t="str">
        <x:v>21065</x:v>
      </x:c>
      <x:c r="C3063" s="6" t="n">
        <x:v>4</x:v>
      </x:c>
      <x:c r="D3063" s="6" t="n">
        <x:v>5</x:v>
      </x:c>
      <x:c r="E3063" s="7" t="str">
        <x:v>2</x:v>
      </x:c>
      <x:c r="F3063" s="7" t="str">
        <x:v>信用点</x:v>
      </x:c>
      <x:c r="G3063" s="6" t="n">
        <x:v>80000</x:v>
      </x:c>
      <x:c r="H3063" s="6" t="str">
        <x:v>https://raw.githubusercontent.com/Mar-7th/StarRailRes/dbe8cdfcfb0bf657b9fe1cf92d5537f118ccb487/index_new/cn/light_cone_promotions.json</x:v>
      </x:c>
    </x:row>
    <x:row r="3064" ht="20" customHeight="1">
      <x:c r="A3064" s="6" t="str">
        <x:v>光锥突破</x:v>
      </x:c>
      <x:c r="B3064" s="6" t="str">
        <x:v>21065</x:v>
      </x:c>
      <x:c r="C3064" s="6" t="n">
        <x:v>4</x:v>
      </x:c>
      <x:c r="D3064" s="6" t="n">
        <x:v>5</x:v>
      </x:c>
      <x:c r="E3064" s="7" t="str">
        <x:v>110263</x:v>
      </x:c>
      <x:c r="F3064" s="7" t="str">
        <x:v>《绒绒号》典藏版合集</x:v>
      </x:c>
      <x:c r="G3064" s="6" t="n">
        <x:v>4</x:v>
      </x:c>
      <x:c r="H3064" s="6" t="str">
        <x:v>https://raw.githubusercontent.com/Mar-7th/StarRailRes/dbe8cdfcfb0bf657b9fe1cf92d5537f118ccb487/index_new/cn/light_cone_promotions.json</x:v>
      </x:c>
    </x:row>
    <x:row r="3065" ht="20" customHeight="1">
      <x:c r="A3065" s="6" t="str">
        <x:v>光锥突破</x:v>
      </x:c>
      <x:c r="B3065" s="6" t="str">
        <x:v>21065</x:v>
      </x:c>
      <x:c r="C3065" s="6" t="n">
        <x:v>4</x:v>
      </x:c>
      <x:c r="D3065" s="6" t="n">
        <x:v>5</x:v>
      </x:c>
      <x:c r="E3065" s="7" t="str">
        <x:v>116003</x:v>
      </x:c>
      <x:c r="F3065" s="7" t="str">
        <x:v>梦现管锥</x:v>
      </x:c>
      <x:c r="G3065" s="6" t="n">
        <x:v>5</x:v>
      </x:c>
      <x:c r="H3065" s="6" t="str">
        <x:v>https://raw.githubusercontent.com/Mar-7th/StarRailRes/dbe8cdfcfb0bf657b9fe1cf92d5537f118ccb487/index_new/cn/light_cone_promotions.json</x:v>
      </x:c>
    </x:row>
    <x:row r="3066" ht="20" customHeight="1">
      <x:c r="A3066" s="6" t="str">
        <x:v>光锥突破</x:v>
      </x:c>
      <x:c r="B3066" s="6" t="str">
        <x:v>21065</x:v>
      </x:c>
      <x:c r="C3066" s="6" t="n">
        <x:v>5</x:v>
      </x:c>
      <x:c r="D3066" s="6" t="n">
        <x:v>6</x:v>
      </x:c>
      <x:c r="E3066" s="7" t="str">
        <x:v>2</x:v>
      </x:c>
      <x:c r="F3066" s="7" t="str">
        <x:v>信用点</x:v>
      </x:c>
      <x:c r="G3066" s="6" t="n">
        <x:v>160000</x:v>
      </x:c>
      <x:c r="H3066" s="6" t="str">
        <x:v>https://raw.githubusercontent.com/Mar-7th/StarRailRes/dbe8cdfcfb0bf657b9fe1cf92d5537f118ccb487/index_new/cn/light_cone_promotions.json</x:v>
      </x:c>
    </x:row>
    <x:row r="3067" ht="20" customHeight="1">
      <x:c r="A3067" s="6" t="str">
        <x:v>光锥突破</x:v>
      </x:c>
      <x:c r="B3067" s="6" t="str">
        <x:v>21065</x:v>
      </x:c>
      <x:c r="C3067" s="6" t="n">
        <x:v>5</x:v>
      </x:c>
      <x:c r="D3067" s="6" t="n">
        <x:v>6</x:v>
      </x:c>
      <x:c r="E3067" s="7" t="str">
        <x:v>110263</x:v>
      </x:c>
      <x:c r="F3067" s="7" t="str">
        <x:v>《绒绒号》典藏版合集</x:v>
      </x:c>
      <x:c r="G3067" s="6" t="n">
        <x:v>8</x:v>
      </x:c>
      <x:c r="H3067" s="6" t="str">
        <x:v>https://raw.githubusercontent.com/Mar-7th/StarRailRes/dbe8cdfcfb0bf657b9fe1cf92d5537f118ccb487/index_new/cn/light_cone_promotions.json</x:v>
      </x:c>
    </x:row>
    <x:row r="3068" ht="20" customHeight="1">
      <x:c r="A3068" s="6" t="str">
        <x:v>光锥突破</x:v>
      </x:c>
      <x:c r="B3068" s="6" t="str">
        <x:v>21065</x:v>
      </x:c>
      <x:c r="C3068" s="6" t="n">
        <x:v>5</x:v>
      </x:c>
      <x:c r="D3068" s="6" t="n">
        <x:v>6</x:v>
      </x:c>
      <x:c r="E3068" s="7" t="str">
        <x:v>116003</x:v>
      </x:c>
      <x:c r="F3068" s="7" t="str">
        <x:v>梦现管锥</x:v>
      </x:c>
      <x:c r="G3068" s="6" t="n">
        <x:v>7</x:v>
      </x:c>
      <x:c r="H3068" s="6" t="str">
        <x:v>https://raw.githubusercontent.com/Mar-7th/StarRailRes/dbe8cdfcfb0bf657b9fe1cf92d5537f118ccb487/index_new/cn/light_cone_promotions.json</x:v>
      </x:c>
    </x:row>
    <x:row r="3069" ht="20" customHeight="1">
      <x:c r="A3069" s="6" t="str">
        <x:v>光锥突破</x:v>
      </x:c>
      <x:c r="B3069" s="6" t="str">
        <x:v>21066</x:v>
      </x:c>
      <x:c r="C3069" s="6" t="n">
        <x:v>0</x:v>
      </x:c>
      <x:c r="D3069" s="6" t="n">
        <x:v>1</x:v>
      </x:c>
      <x:c r="E3069" s="7" t="str">
        <x:v>2</x:v>
      </x:c>
      <x:c r="F3069" s="7" t="str">
        <x:v>信用点</x:v>
      </x:c>
      <x:c r="G3069" s="6" t="n">
        <x:v>4000</x:v>
      </x:c>
      <x:c r="H3069" s="6" t="str">
        <x:v>https://raw.githubusercontent.com/Mar-7th/StarRailRes/dbe8cdfcfb0bf657b9fe1cf92d5537f118ccb487/index_new/cn/light_cone_promotions.json</x:v>
      </x:c>
    </x:row>
    <x:row r="3070" ht="20" customHeight="1">
      <x:c r="A3070" s="6" t="str">
        <x:v>光锥突破</x:v>
      </x:c>
      <x:c r="B3070" s="6" t="str">
        <x:v>21066</x:v>
      </x:c>
      <x:c r="C3070" s="6" t="n">
        <x:v>0</x:v>
      </x:c>
      <x:c r="D3070" s="6" t="n">
        <x:v>1</x:v>
      </x:c>
      <x:c r="E3070" s="7" t="str">
        <x:v>116001</x:v>
      </x:c>
      <x:c r="F3070" s="7" t="str">
        <x:v>童真蜡笔</x:v>
      </x:c>
      <x:c r="G3070" s="6" t="n">
        <x:v>5</x:v>
      </x:c>
      <x:c r="H3070" s="6" t="str">
        <x:v>https://raw.githubusercontent.com/Mar-7th/StarRailRes/dbe8cdfcfb0bf657b9fe1cf92d5537f118ccb487/index_new/cn/light_cone_promotions.json</x:v>
      </x:c>
    </x:row>
    <x:row r="3071" ht="20" customHeight="1">
      <x:c r="A3071" s="6" t="str">
        <x:v>光锥突破</x:v>
      </x:c>
      <x:c r="B3071" s="6" t="str">
        <x:v>21066</x:v>
      </x:c>
      <x:c r="C3071" s="6" t="n">
        <x:v>1</x:v>
      </x:c>
      <x:c r="D3071" s="6" t="n">
        <x:v>2</x:v>
      </x:c>
      <x:c r="E3071" s="7" t="str">
        <x:v>2</x:v>
      </x:c>
      <x:c r="F3071" s="7" t="str">
        <x:v>信用点</x:v>
      </x:c>
      <x:c r="G3071" s="6" t="n">
        <x:v>8000</x:v>
      </x:c>
      <x:c r="H3071" s="6" t="str">
        <x:v>https://raw.githubusercontent.com/Mar-7th/StarRailRes/dbe8cdfcfb0bf657b9fe1cf92d5537f118ccb487/index_new/cn/light_cone_promotions.json</x:v>
      </x:c>
    </x:row>
    <x:row r="3072" ht="20" customHeight="1">
      <x:c r="A3072" s="6" t="str">
        <x:v>光锥突破</x:v>
      </x:c>
      <x:c r="B3072" s="6" t="str">
        <x:v>21066</x:v>
      </x:c>
      <x:c r="C3072" s="6" t="n">
        <x:v>1</x:v>
      </x:c>
      <x:c r="D3072" s="6" t="n">
        <x:v>2</x:v>
      </x:c>
      <x:c r="E3072" s="7" t="str">
        <x:v>110261</x:v>
      </x:c>
      <x:c r="F3072" s="7" t="str">
        <x:v>《绒绒号》手绘分镜稿</x:v>
      </x:c>
      <x:c r="G3072" s="6" t="n">
        <x:v>3</x:v>
      </x:c>
      <x:c r="H3072" s="6" t="str">
        <x:v>https://raw.githubusercontent.com/Mar-7th/StarRailRes/dbe8cdfcfb0bf657b9fe1cf92d5537f118ccb487/index_new/cn/light_cone_promotions.json</x:v>
      </x:c>
    </x:row>
    <x:row r="3073" ht="20" customHeight="1">
      <x:c r="A3073" s="6" t="str">
        <x:v>光锥突破</x:v>
      </x:c>
      <x:c r="B3073" s="6" t="str">
        <x:v>21066</x:v>
      </x:c>
      <x:c r="C3073" s="6" t="n">
        <x:v>1</x:v>
      </x:c>
      <x:c r="D3073" s="6" t="n">
        <x:v>2</x:v>
      </x:c>
      <x:c r="E3073" s="7" t="str">
        <x:v>116001</x:v>
      </x:c>
      <x:c r="F3073" s="7" t="str">
        <x:v>童真蜡笔</x:v>
      </x:c>
      <x:c r="G3073" s="6" t="n">
        <x:v>10</x:v>
      </x:c>
      <x:c r="H3073" s="6" t="str">
        <x:v>https://raw.githubusercontent.com/Mar-7th/StarRailRes/dbe8cdfcfb0bf657b9fe1cf92d5537f118ccb487/index_new/cn/light_cone_promotions.json</x:v>
      </x:c>
    </x:row>
    <x:row r="3074" ht="20" customHeight="1">
      <x:c r="A3074" s="6" t="str">
        <x:v>光锥突破</x:v>
      </x:c>
      <x:c r="B3074" s="6" t="str">
        <x:v>21066</x:v>
      </x:c>
      <x:c r="C3074" s="6" t="n">
        <x:v>2</x:v>
      </x:c>
      <x:c r="D3074" s="6" t="n">
        <x:v>3</x:v>
      </x:c>
      <x:c r="E3074" s="7" t="str">
        <x:v>2</x:v>
      </x:c>
      <x:c r="F3074" s="7" t="str">
        <x:v>信用点</x:v>
      </x:c>
      <x:c r="G3074" s="6" t="n">
        <x:v>16000</x:v>
      </x:c>
      <x:c r="H3074" s="6" t="str">
        <x:v>https://raw.githubusercontent.com/Mar-7th/StarRailRes/dbe8cdfcfb0bf657b9fe1cf92d5537f118ccb487/index_new/cn/light_cone_promotions.json</x:v>
      </x:c>
    </x:row>
    <x:row r="3075" ht="20" customHeight="1">
      <x:c r="A3075" s="6" t="str">
        <x:v>光锥突破</x:v>
      </x:c>
      <x:c r="B3075" s="6" t="str">
        <x:v>21066</x:v>
      </x:c>
      <x:c r="C3075" s="6" t="n">
        <x:v>2</x:v>
      </x:c>
      <x:c r="D3075" s="6" t="n">
        <x:v>3</x:v>
      </x:c>
      <x:c r="E3075" s="7" t="str">
        <x:v>110262</x:v>
      </x:c>
      <x:c r="F3075" s="7" t="str">
        <x:v>《绒绒号》连载纪念刊</x:v>
      </x:c>
      <x:c r="G3075" s="6" t="n">
        <x:v>3</x:v>
      </x:c>
      <x:c r="H3075" s="6" t="str">
        <x:v>https://raw.githubusercontent.com/Mar-7th/StarRailRes/dbe8cdfcfb0bf657b9fe1cf92d5537f118ccb487/index_new/cn/light_cone_promotions.json</x:v>
      </x:c>
    </x:row>
    <x:row r="3076" ht="20" customHeight="1">
      <x:c r="A3076" s="6" t="str">
        <x:v>光锥突破</x:v>
      </x:c>
      <x:c r="B3076" s="6" t="str">
        <x:v>21066</x:v>
      </x:c>
      <x:c r="C3076" s="6" t="n">
        <x:v>2</x:v>
      </x:c>
      <x:c r="D3076" s="6" t="n">
        <x:v>3</x:v>
      </x:c>
      <x:c r="E3076" s="7" t="str">
        <x:v>116002</x:v>
      </x:c>
      <x:c r="F3076" s="7" t="str">
        <x:v>造梦蘸钢</x:v>
      </x:c>
      <x:c r="G3076" s="6" t="n">
        <x:v>6</x:v>
      </x:c>
      <x:c r="H3076" s="6" t="str">
        <x:v>https://raw.githubusercontent.com/Mar-7th/StarRailRes/dbe8cdfcfb0bf657b9fe1cf92d5537f118ccb487/index_new/cn/light_cone_promotions.json</x:v>
      </x:c>
    </x:row>
    <x:row r="3077" ht="20" customHeight="1">
      <x:c r="A3077" s="6" t="str">
        <x:v>光锥突破</x:v>
      </x:c>
      <x:c r="B3077" s="6" t="str">
        <x:v>21066</x:v>
      </x:c>
      <x:c r="C3077" s="6" t="n">
        <x:v>3</x:v>
      </x:c>
      <x:c r="D3077" s="6" t="n">
        <x:v>4</x:v>
      </x:c>
      <x:c r="E3077" s="7" t="str">
        <x:v>2</x:v>
      </x:c>
      <x:c r="F3077" s="7" t="str">
        <x:v>信用点</x:v>
      </x:c>
      <x:c r="G3077" s="6" t="n">
        <x:v>40000</x:v>
      </x:c>
      <x:c r="H3077" s="6" t="str">
        <x:v>https://raw.githubusercontent.com/Mar-7th/StarRailRes/dbe8cdfcfb0bf657b9fe1cf92d5537f118ccb487/index_new/cn/light_cone_promotions.json</x:v>
      </x:c>
    </x:row>
    <x:row r="3078" ht="20" customHeight="1">
      <x:c r="A3078" s="6" t="str">
        <x:v>光锥突破</x:v>
      </x:c>
      <x:c r="B3078" s="6" t="str">
        <x:v>21066</x:v>
      </x:c>
      <x:c r="C3078" s="6" t="n">
        <x:v>3</x:v>
      </x:c>
      <x:c r="D3078" s="6" t="n">
        <x:v>4</x:v>
      </x:c>
      <x:c r="E3078" s="7" t="str">
        <x:v>110262</x:v>
      </x:c>
      <x:c r="F3078" s="7" t="str">
        <x:v>《绒绒号》连载纪念刊</x:v>
      </x:c>
      <x:c r="G3078" s="6" t="n">
        <x:v>6</x:v>
      </x:c>
      <x:c r="H3078" s="6" t="str">
        <x:v>https://raw.githubusercontent.com/Mar-7th/StarRailRes/dbe8cdfcfb0bf657b9fe1cf92d5537f118ccb487/index_new/cn/light_cone_promotions.json</x:v>
      </x:c>
    </x:row>
    <x:row r="3079" ht="20" customHeight="1">
      <x:c r="A3079" s="6" t="str">
        <x:v>光锥突破</x:v>
      </x:c>
      <x:c r="B3079" s="6" t="str">
        <x:v>21066</x:v>
      </x:c>
      <x:c r="C3079" s="6" t="n">
        <x:v>3</x:v>
      </x:c>
      <x:c r="D3079" s="6" t="n">
        <x:v>4</x:v>
      </x:c>
      <x:c r="E3079" s="7" t="str">
        <x:v>116002</x:v>
      </x:c>
      <x:c r="F3079" s="7" t="str">
        <x:v>造梦蘸钢</x:v>
      </x:c>
      <x:c r="G3079" s="6" t="n">
        <x:v>9</x:v>
      </x:c>
      <x:c r="H3079" s="6" t="str">
        <x:v>https://raw.githubusercontent.com/Mar-7th/StarRailRes/dbe8cdfcfb0bf657b9fe1cf92d5537f118ccb487/index_new/cn/light_cone_promotions.json</x:v>
      </x:c>
    </x:row>
    <x:row r="3080" ht="20" customHeight="1">
      <x:c r="A3080" s="6" t="str">
        <x:v>光锥突破</x:v>
      </x:c>
      <x:c r="B3080" s="6" t="str">
        <x:v>21066</x:v>
      </x:c>
      <x:c r="C3080" s="6" t="n">
        <x:v>4</x:v>
      </x:c>
      <x:c r="D3080" s="6" t="n">
        <x:v>5</x:v>
      </x:c>
      <x:c r="E3080" s="7" t="str">
        <x:v>2</x:v>
      </x:c>
      <x:c r="F3080" s="7" t="str">
        <x:v>信用点</x:v>
      </x:c>
      <x:c r="G3080" s="6" t="n">
        <x:v>80000</x:v>
      </x:c>
      <x:c r="H3080" s="6" t="str">
        <x:v>https://raw.githubusercontent.com/Mar-7th/StarRailRes/dbe8cdfcfb0bf657b9fe1cf92d5537f118ccb487/index_new/cn/light_cone_promotions.json</x:v>
      </x:c>
    </x:row>
    <x:row r="3081" ht="20" customHeight="1">
      <x:c r="A3081" s="6" t="str">
        <x:v>光锥突破</x:v>
      </x:c>
      <x:c r="B3081" s="6" t="str">
        <x:v>21066</x:v>
      </x:c>
      <x:c r="C3081" s="6" t="n">
        <x:v>4</x:v>
      </x:c>
      <x:c r="D3081" s="6" t="n">
        <x:v>5</x:v>
      </x:c>
      <x:c r="E3081" s="7" t="str">
        <x:v>110263</x:v>
      </x:c>
      <x:c r="F3081" s="7" t="str">
        <x:v>《绒绒号》典藏版合集</x:v>
      </x:c>
      <x:c r="G3081" s="6" t="n">
        <x:v>4</x:v>
      </x:c>
      <x:c r="H3081" s="6" t="str">
        <x:v>https://raw.githubusercontent.com/Mar-7th/StarRailRes/dbe8cdfcfb0bf657b9fe1cf92d5537f118ccb487/index_new/cn/light_cone_promotions.json</x:v>
      </x:c>
    </x:row>
    <x:row r="3082" ht="20" customHeight="1">
      <x:c r="A3082" s="6" t="str">
        <x:v>光锥突破</x:v>
      </x:c>
      <x:c r="B3082" s="6" t="str">
        <x:v>21066</x:v>
      </x:c>
      <x:c r="C3082" s="6" t="n">
        <x:v>4</x:v>
      </x:c>
      <x:c r="D3082" s="6" t="n">
        <x:v>5</x:v>
      </x:c>
      <x:c r="E3082" s="7" t="str">
        <x:v>116003</x:v>
      </x:c>
      <x:c r="F3082" s="7" t="str">
        <x:v>梦现管锥</x:v>
      </x:c>
      <x:c r="G3082" s="6" t="n">
        <x:v>5</x:v>
      </x:c>
      <x:c r="H3082" s="6" t="str">
        <x:v>https://raw.githubusercontent.com/Mar-7th/StarRailRes/dbe8cdfcfb0bf657b9fe1cf92d5537f118ccb487/index_new/cn/light_cone_promotions.json</x:v>
      </x:c>
    </x:row>
    <x:row r="3083" ht="20" customHeight="1">
      <x:c r="A3083" s="6" t="str">
        <x:v>光锥突破</x:v>
      </x:c>
      <x:c r="B3083" s="6" t="str">
        <x:v>21066</x:v>
      </x:c>
      <x:c r="C3083" s="6" t="n">
        <x:v>5</x:v>
      </x:c>
      <x:c r="D3083" s="6" t="n">
        <x:v>6</x:v>
      </x:c>
      <x:c r="E3083" s="7" t="str">
        <x:v>2</x:v>
      </x:c>
      <x:c r="F3083" s="7" t="str">
        <x:v>信用点</x:v>
      </x:c>
      <x:c r="G3083" s="6" t="n">
        <x:v>160000</x:v>
      </x:c>
      <x:c r="H3083" s="6" t="str">
        <x:v>https://raw.githubusercontent.com/Mar-7th/StarRailRes/dbe8cdfcfb0bf657b9fe1cf92d5537f118ccb487/index_new/cn/light_cone_promotions.json</x:v>
      </x:c>
    </x:row>
    <x:row r="3084" ht="20" customHeight="1">
      <x:c r="A3084" s="6" t="str">
        <x:v>光锥突破</x:v>
      </x:c>
      <x:c r="B3084" s="6" t="str">
        <x:v>21066</x:v>
      </x:c>
      <x:c r="C3084" s="6" t="n">
        <x:v>5</x:v>
      </x:c>
      <x:c r="D3084" s="6" t="n">
        <x:v>6</x:v>
      </x:c>
      <x:c r="E3084" s="7" t="str">
        <x:v>110263</x:v>
      </x:c>
      <x:c r="F3084" s="7" t="str">
        <x:v>《绒绒号》典藏版合集</x:v>
      </x:c>
      <x:c r="G3084" s="6" t="n">
        <x:v>8</x:v>
      </x:c>
      <x:c r="H3084" s="6" t="str">
        <x:v>https://raw.githubusercontent.com/Mar-7th/StarRailRes/dbe8cdfcfb0bf657b9fe1cf92d5537f118ccb487/index_new/cn/light_cone_promotions.json</x:v>
      </x:c>
    </x:row>
    <x:row r="3085" ht="20" customHeight="1">
      <x:c r="A3085" s="6" t="str">
        <x:v>光锥突破</x:v>
      </x:c>
      <x:c r="B3085" s="6" t="str">
        <x:v>21066</x:v>
      </x:c>
      <x:c r="C3085" s="6" t="n">
        <x:v>5</x:v>
      </x:c>
      <x:c r="D3085" s="6" t="n">
        <x:v>6</x:v>
      </x:c>
      <x:c r="E3085" s="7" t="str">
        <x:v>116003</x:v>
      </x:c>
      <x:c r="F3085" s="7" t="str">
        <x:v>梦现管锥</x:v>
      </x:c>
      <x:c r="G3085" s="6" t="n">
        <x:v>7</x:v>
      </x:c>
      <x:c r="H3085" s="6" t="str">
        <x:v>https://raw.githubusercontent.com/Mar-7th/StarRailRes/dbe8cdfcfb0bf657b9fe1cf92d5537f118ccb487/index_new/cn/light_cone_promotions.json</x:v>
      </x:c>
    </x:row>
    <x:row r="3086" ht="20" customHeight="1">
      <x:c r="A3086" s="6" t="str">
        <x:v>光锥突破</x:v>
      </x:c>
      <x:c r="B3086" s="6" t="str">
        <x:v>22000</x:v>
      </x:c>
      <x:c r="C3086" s="6" t="n">
        <x:v>0</x:v>
      </x:c>
      <x:c r="D3086" s="6" t="n">
        <x:v>1</x:v>
      </x:c>
      <x:c r="E3086" s="7" t="str">
        <x:v>2</x:v>
      </x:c>
      <x:c r="F3086" s="7" t="str">
        <x:v>信用点</x:v>
      </x:c>
      <x:c r="G3086" s="6" t="n">
        <x:v>4000</x:v>
      </x:c>
      <x:c r="H3086" s="6" t="str">
        <x:v>https://raw.githubusercontent.com/Mar-7th/StarRailRes/dbe8cdfcfb0bf657b9fe1cf92d5537f118ccb487/index_new/cn/light_cone_promotions.json</x:v>
      </x:c>
    </x:row>
    <x:row r="3087" ht="20" customHeight="1">
      <x:c r="A3087" s="6" t="str">
        <x:v>光锥突破</x:v>
      </x:c>
      <x:c r="B3087" s="6" t="str">
        <x:v>22000</x:v>
      </x:c>
      <x:c r="C3087" s="6" t="n">
        <x:v>0</x:v>
      </x:c>
      <x:c r="D3087" s="6" t="n">
        <x:v>1</x:v>
      </x:c>
      <x:c r="E3087" s="7" t="str">
        <x:v>111001</x:v>
      </x:c>
      <x:c r="F3087" s="7" t="str">
        <x:v>熄灭原核</x:v>
      </x:c>
      <x:c r="G3087" s="6" t="n">
        <x:v>5</x:v>
      </x:c>
      <x:c r="H3087" s="6" t="str">
        <x:v>https://raw.githubusercontent.com/Mar-7th/StarRailRes/dbe8cdfcfb0bf657b9fe1cf92d5537f118ccb487/index_new/cn/light_cone_promotions.json</x:v>
      </x:c>
    </x:row>
    <x:row r="3088" ht="20" customHeight="1">
      <x:c r="A3088" s="6" t="str">
        <x:v>光锥突破</x:v>
      </x:c>
      <x:c r="B3088" s="6" t="str">
        <x:v>22000</x:v>
      </x:c>
      <x:c r="C3088" s="6" t="n">
        <x:v>1</x:v>
      </x:c>
      <x:c r="D3088" s="6" t="n">
        <x:v>2</x:v>
      </x:c>
      <x:c r="E3088" s="7" t="str">
        <x:v>2</x:v>
      </x:c>
      <x:c r="F3088" s="7" t="str">
        <x:v>信用点</x:v>
      </x:c>
      <x:c r="G3088" s="6" t="n">
        <x:v>8000</x:v>
      </x:c>
      <x:c r="H3088" s="6" t="str">
        <x:v>https://raw.githubusercontent.com/Mar-7th/StarRailRes/dbe8cdfcfb0bf657b9fe1cf92d5537f118ccb487/index_new/cn/light_cone_promotions.json</x:v>
      </x:c>
    </x:row>
    <x:row r="3089" ht="20" customHeight="1">
      <x:c r="A3089" s="6" t="str">
        <x:v>光锥突破</x:v>
      </x:c>
      <x:c r="B3089" s="6" t="str">
        <x:v>22000</x:v>
      </x:c>
      <x:c r="C3089" s="6" t="n">
        <x:v>1</x:v>
      </x:c>
      <x:c r="D3089" s="6" t="n">
        <x:v>2</x:v>
      </x:c>
      <x:c r="E3089" s="7" t="str">
        <x:v>110151</x:v>
      </x:c>
      <x:c r="F3089" s="7" t="str">
        <x:v>黯淡黑曜</x:v>
      </x:c>
      <x:c r="G3089" s="6" t="n">
        <x:v>3</x:v>
      </x:c>
      <x:c r="H3089" s="6" t="str">
        <x:v>https://raw.githubusercontent.com/Mar-7th/StarRailRes/dbe8cdfcfb0bf657b9fe1cf92d5537f118ccb487/index_new/cn/light_cone_promotions.json</x:v>
      </x:c>
    </x:row>
    <x:row r="3090" ht="20" customHeight="1">
      <x:c r="A3090" s="6" t="str">
        <x:v>光锥突破</x:v>
      </x:c>
      <x:c r="B3090" s="6" t="str">
        <x:v>22000</x:v>
      </x:c>
      <x:c r="C3090" s="6" t="n">
        <x:v>1</x:v>
      </x:c>
      <x:c r="D3090" s="6" t="n">
        <x:v>2</x:v>
      </x:c>
      <x:c r="E3090" s="7" t="str">
        <x:v>111001</x:v>
      </x:c>
      <x:c r="F3090" s="7" t="str">
        <x:v>熄灭原核</x:v>
      </x:c>
      <x:c r="G3090" s="6" t="n">
        <x:v>10</x:v>
      </x:c>
      <x:c r="H3090" s="6" t="str">
        <x:v>https://raw.githubusercontent.com/Mar-7th/StarRailRes/dbe8cdfcfb0bf657b9fe1cf92d5537f118ccb487/index_new/cn/light_cone_promotions.json</x:v>
      </x:c>
    </x:row>
    <x:row r="3091" ht="20" customHeight="1">
      <x:c r="A3091" s="6" t="str">
        <x:v>光锥突破</x:v>
      </x:c>
      <x:c r="B3091" s="6" t="str">
        <x:v>22000</x:v>
      </x:c>
      <x:c r="C3091" s="6" t="n">
        <x:v>2</x:v>
      </x:c>
      <x:c r="D3091" s="6" t="n">
        <x:v>3</x:v>
      </x:c>
      <x:c r="E3091" s="7" t="str">
        <x:v>2</x:v>
      </x:c>
      <x:c r="F3091" s="7" t="str">
        <x:v>信用点</x:v>
      </x:c>
      <x:c r="G3091" s="6" t="n">
        <x:v>16000</x:v>
      </x:c>
      <x:c r="H3091" s="6" t="str">
        <x:v>https://raw.githubusercontent.com/Mar-7th/StarRailRes/dbe8cdfcfb0bf657b9fe1cf92d5537f118ccb487/index_new/cn/light_cone_promotions.json</x:v>
      </x:c>
    </x:row>
    <x:row r="3092" ht="20" customHeight="1">
      <x:c r="A3092" s="6" t="str">
        <x:v>光锥突破</x:v>
      </x:c>
      <x:c r="B3092" s="6" t="str">
        <x:v>22000</x:v>
      </x:c>
      <x:c r="C3092" s="6" t="n">
        <x:v>2</x:v>
      </x:c>
      <x:c r="D3092" s="6" t="n">
        <x:v>3</x:v>
      </x:c>
      <x:c r="E3092" s="7" t="str">
        <x:v>110152</x:v>
      </x:c>
      <x:c r="F3092" s="7" t="str">
        <x:v>虚空黑曜</x:v>
      </x:c>
      <x:c r="G3092" s="6" t="n">
        <x:v>3</x:v>
      </x:c>
      <x:c r="H3092" s="6" t="str">
        <x:v>https://raw.githubusercontent.com/Mar-7th/StarRailRes/dbe8cdfcfb0bf657b9fe1cf92d5537f118ccb487/index_new/cn/light_cone_promotions.json</x:v>
      </x:c>
    </x:row>
    <x:row r="3093" ht="20" customHeight="1">
      <x:c r="A3093" s="6" t="str">
        <x:v>光锥突破</x:v>
      </x:c>
      <x:c r="B3093" s="6" t="str">
        <x:v>22000</x:v>
      </x:c>
      <x:c r="C3093" s="6" t="n">
        <x:v>2</x:v>
      </x:c>
      <x:c r="D3093" s="6" t="n">
        <x:v>3</x:v>
      </x:c>
      <x:c r="E3093" s="7" t="str">
        <x:v>111002</x:v>
      </x:c>
      <x:c r="F3093" s="7" t="str">
        <x:v>微光原核</x:v>
      </x:c>
      <x:c r="G3093" s="6" t="n">
        <x:v>6</x:v>
      </x:c>
      <x:c r="H3093" s="6" t="str">
        <x:v>https://raw.githubusercontent.com/Mar-7th/StarRailRes/dbe8cdfcfb0bf657b9fe1cf92d5537f118ccb487/index_new/cn/light_cone_promotions.json</x:v>
      </x:c>
    </x:row>
    <x:row r="3094" ht="20" customHeight="1">
      <x:c r="A3094" s="6" t="str">
        <x:v>光锥突破</x:v>
      </x:c>
      <x:c r="B3094" s="6" t="str">
        <x:v>22000</x:v>
      </x:c>
      <x:c r="C3094" s="6" t="n">
        <x:v>3</x:v>
      </x:c>
      <x:c r="D3094" s="6" t="n">
        <x:v>4</x:v>
      </x:c>
      <x:c r="E3094" s="7" t="str">
        <x:v>2</x:v>
      </x:c>
      <x:c r="F3094" s="7" t="str">
        <x:v>信用点</x:v>
      </x:c>
      <x:c r="G3094" s="6" t="n">
        <x:v>40000</x:v>
      </x:c>
      <x:c r="H3094" s="6" t="str">
        <x:v>https://raw.githubusercontent.com/Mar-7th/StarRailRes/dbe8cdfcfb0bf657b9fe1cf92d5537f118ccb487/index_new/cn/light_cone_promotions.json</x:v>
      </x:c>
    </x:row>
    <x:row r="3095" ht="20" customHeight="1">
      <x:c r="A3095" s="6" t="str">
        <x:v>光锥突破</x:v>
      </x:c>
      <x:c r="B3095" s="6" t="str">
        <x:v>22000</x:v>
      </x:c>
      <x:c r="C3095" s="6" t="n">
        <x:v>3</x:v>
      </x:c>
      <x:c r="D3095" s="6" t="n">
        <x:v>4</x:v>
      </x:c>
      <x:c r="E3095" s="7" t="str">
        <x:v>110152</x:v>
      </x:c>
      <x:c r="F3095" s="7" t="str">
        <x:v>虚空黑曜</x:v>
      </x:c>
      <x:c r="G3095" s="6" t="n">
        <x:v>6</x:v>
      </x:c>
      <x:c r="H3095" s="6" t="str">
        <x:v>https://raw.githubusercontent.com/Mar-7th/StarRailRes/dbe8cdfcfb0bf657b9fe1cf92d5537f118ccb487/index_new/cn/light_cone_promotions.json</x:v>
      </x:c>
    </x:row>
    <x:row r="3096" ht="20" customHeight="1">
      <x:c r="A3096" s="6" t="str">
        <x:v>光锥突破</x:v>
      </x:c>
      <x:c r="B3096" s="6" t="str">
        <x:v>22000</x:v>
      </x:c>
      <x:c r="C3096" s="6" t="n">
        <x:v>3</x:v>
      </x:c>
      <x:c r="D3096" s="6" t="n">
        <x:v>4</x:v>
      </x:c>
      <x:c r="E3096" s="7" t="str">
        <x:v>111002</x:v>
      </x:c>
      <x:c r="F3096" s="7" t="str">
        <x:v>微光原核</x:v>
      </x:c>
      <x:c r="G3096" s="6" t="n">
        <x:v>9</x:v>
      </x:c>
      <x:c r="H3096" s="6" t="str">
        <x:v>https://raw.githubusercontent.com/Mar-7th/StarRailRes/dbe8cdfcfb0bf657b9fe1cf92d5537f118ccb487/index_new/cn/light_cone_promotions.json</x:v>
      </x:c>
    </x:row>
    <x:row r="3097" ht="20" customHeight="1">
      <x:c r="A3097" s="6" t="str">
        <x:v>光锥突破</x:v>
      </x:c>
      <x:c r="B3097" s="6" t="str">
        <x:v>22000</x:v>
      </x:c>
      <x:c r="C3097" s="6" t="n">
        <x:v>4</x:v>
      </x:c>
      <x:c r="D3097" s="6" t="n">
        <x:v>5</x:v>
      </x:c>
      <x:c r="E3097" s="7" t="str">
        <x:v>2</x:v>
      </x:c>
      <x:c r="F3097" s="7" t="str">
        <x:v>信用点</x:v>
      </x:c>
      <x:c r="G3097" s="6" t="n">
        <x:v>80000</x:v>
      </x:c>
      <x:c r="H3097" s="6" t="str">
        <x:v>https://raw.githubusercontent.com/Mar-7th/StarRailRes/dbe8cdfcfb0bf657b9fe1cf92d5537f118ccb487/index_new/cn/light_cone_promotions.json</x:v>
      </x:c>
    </x:row>
    <x:row r="3098" ht="20" customHeight="1">
      <x:c r="A3098" s="6" t="str">
        <x:v>光锥突破</x:v>
      </x:c>
      <x:c r="B3098" s="6" t="str">
        <x:v>22000</x:v>
      </x:c>
      <x:c r="C3098" s="6" t="n">
        <x:v>4</x:v>
      </x:c>
      <x:c r="D3098" s="6" t="n">
        <x:v>5</x:v>
      </x:c>
      <x:c r="E3098" s="7" t="str">
        <x:v>110153</x:v>
      </x:c>
      <x:c r="F3098" s="7" t="str">
        <x:v>沉沦黑曜</x:v>
      </x:c>
      <x:c r="G3098" s="6" t="n">
        <x:v>4</x:v>
      </x:c>
      <x:c r="H3098" s="6" t="str">
        <x:v>https://raw.githubusercontent.com/Mar-7th/StarRailRes/dbe8cdfcfb0bf657b9fe1cf92d5537f118ccb487/index_new/cn/light_cone_promotions.json</x:v>
      </x:c>
    </x:row>
    <x:row r="3099" ht="20" customHeight="1">
      <x:c r="A3099" s="6" t="str">
        <x:v>光锥突破</x:v>
      </x:c>
      <x:c r="B3099" s="6" t="str">
        <x:v>22000</x:v>
      </x:c>
      <x:c r="C3099" s="6" t="n">
        <x:v>4</x:v>
      </x:c>
      <x:c r="D3099" s="6" t="n">
        <x:v>5</x:v>
      </x:c>
      <x:c r="E3099" s="7" t="str">
        <x:v>111003</x:v>
      </x:c>
      <x:c r="F3099" s="7" t="str">
        <x:v>蠢动原核</x:v>
      </x:c>
      <x:c r="G3099" s="6" t="n">
        <x:v>5</x:v>
      </x:c>
      <x:c r="H3099" s="6" t="str">
        <x:v>https://raw.githubusercontent.com/Mar-7th/StarRailRes/dbe8cdfcfb0bf657b9fe1cf92d5537f118ccb487/index_new/cn/light_cone_promotions.json</x:v>
      </x:c>
    </x:row>
    <x:row r="3100" ht="20" customHeight="1">
      <x:c r="A3100" s="6" t="str">
        <x:v>光锥突破</x:v>
      </x:c>
      <x:c r="B3100" s="6" t="str">
        <x:v>22000</x:v>
      </x:c>
      <x:c r="C3100" s="6" t="n">
        <x:v>5</x:v>
      </x:c>
      <x:c r="D3100" s="6" t="n">
        <x:v>6</x:v>
      </x:c>
      <x:c r="E3100" s="7" t="str">
        <x:v>2</x:v>
      </x:c>
      <x:c r="F3100" s="7" t="str">
        <x:v>信用点</x:v>
      </x:c>
      <x:c r="G3100" s="6" t="n">
        <x:v>160000</x:v>
      </x:c>
      <x:c r="H3100" s="6" t="str">
        <x:v>https://raw.githubusercontent.com/Mar-7th/StarRailRes/dbe8cdfcfb0bf657b9fe1cf92d5537f118ccb487/index_new/cn/light_cone_promotions.json</x:v>
      </x:c>
    </x:row>
    <x:row r="3101" ht="20" customHeight="1">
      <x:c r="A3101" s="6" t="str">
        <x:v>光锥突破</x:v>
      </x:c>
      <x:c r="B3101" s="6" t="str">
        <x:v>22000</x:v>
      </x:c>
      <x:c r="C3101" s="6" t="n">
        <x:v>5</x:v>
      </x:c>
      <x:c r="D3101" s="6" t="n">
        <x:v>6</x:v>
      </x:c>
      <x:c r="E3101" s="7" t="str">
        <x:v>110153</x:v>
      </x:c>
      <x:c r="F3101" s="7" t="str">
        <x:v>沉沦黑曜</x:v>
      </x:c>
      <x:c r="G3101" s="6" t="n">
        <x:v>8</x:v>
      </x:c>
      <x:c r="H3101" s="6" t="str">
        <x:v>https://raw.githubusercontent.com/Mar-7th/StarRailRes/dbe8cdfcfb0bf657b9fe1cf92d5537f118ccb487/index_new/cn/light_cone_promotions.json</x:v>
      </x:c>
    </x:row>
    <x:row r="3102" ht="20" customHeight="1">
      <x:c r="A3102" s="6" t="str">
        <x:v>光锥突破</x:v>
      </x:c>
      <x:c r="B3102" s="6" t="str">
        <x:v>22000</x:v>
      </x:c>
      <x:c r="C3102" s="6" t="n">
        <x:v>5</x:v>
      </x:c>
      <x:c r="D3102" s="6" t="n">
        <x:v>6</x:v>
      </x:c>
      <x:c r="E3102" s="7" t="str">
        <x:v>111003</x:v>
      </x:c>
      <x:c r="F3102" s="7" t="str">
        <x:v>蠢动原核</x:v>
      </x:c>
      <x:c r="G3102" s="6" t="n">
        <x:v>7</x:v>
      </x:c>
      <x:c r="H3102" s="6" t="str">
        <x:v>https://raw.githubusercontent.com/Mar-7th/StarRailRes/dbe8cdfcfb0bf657b9fe1cf92d5537f118ccb487/index_new/cn/light_cone_promotions.json</x:v>
      </x:c>
    </x:row>
    <x:row r="3103" ht="20" customHeight="1">
      <x:c r="A3103" s="6" t="str">
        <x:v>光锥突破</x:v>
      </x:c>
      <x:c r="B3103" s="6" t="str">
        <x:v>22001</x:v>
      </x:c>
      <x:c r="C3103" s="6" t="n">
        <x:v>0</x:v>
      </x:c>
      <x:c r="D3103" s="6" t="n">
        <x:v>1</x:v>
      </x:c>
      <x:c r="E3103" s="7" t="str">
        <x:v>2</x:v>
      </x:c>
      <x:c r="F3103" s="7" t="str">
        <x:v>信用点</x:v>
      </x:c>
      <x:c r="G3103" s="6" t="n">
        <x:v>4000</x:v>
      </x:c>
      <x:c r="H3103" s="6" t="str">
        <x:v>https://raw.githubusercontent.com/Mar-7th/StarRailRes/dbe8cdfcfb0bf657b9fe1cf92d5537f118ccb487/index_new/cn/light_cone_promotions.json</x:v>
      </x:c>
    </x:row>
    <x:row r="3104" ht="20" customHeight="1">
      <x:c r="A3104" s="6" t="str">
        <x:v>光锥突破</x:v>
      </x:c>
      <x:c r="B3104" s="6" t="str">
        <x:v>22001</x:v>
      </x:c>
      <x:c r="C3104" s="6" t="n">
        <x:v>0</x:v>
      </x:c>
      <x:c r="D3104" s="6" t="n">
        <x:v>1</x:v>
      </x:c>
      <x:c r="E3104" s="7" t="str">
        <x:v>113011</x:v>
      </x:c>
      <x:c r="F3104" s="7" t="str">
        <x:v>工造机杼</x:v>
      </x:c>
      <x:c r="G3104" s="6" t="n">
        <x:v>5</x:v>
      </x:c>
      <x:c r="H3104" s="6" t="str">
        <x:v>https://raw.githubusercontent.com/Mar-7th/StarRailRes/dbe8cdfcfb0bf657b9fe1cf92d5537f118ccb487/index_new/cn/light_cone_promotions.json</x:v>
      </x:c>
    </x:row>
    <x:row r="3105" ht="20" customHeight="1">
      <x:c r="A3105" s="6" t="str">
        <x:v>光锥突破</x:v>
      </x:c>
      <x:c r="B3105" s="6" t="str">
        <x:v>22001</x:v>
      </x:c>
      <x:c r="C3105" s="6" t="n">
        <x:v>1</x:v>
      </x:c>
      <x:c r="D3105" s="6" t="n">
        <x:v>2</x:v>
      </x:c>
      <x:c r="E3105" s="7" t="str">
        <x:v>2</x:v>
      </x:c>
      <x:c r="F3105" s="7" t="str">
        <x:v>信用点</x:v>
      </x:c>
      <x:c r="G3105" s="6" t="n">
        <x:v>8000</x:v>
      </x:c>
      <x:c r="H3105" s="6" t="str">
        <x:v>https://raw.githubusercontent.com/Mar-7th/StarRailRes/dbe8cdfcfb0bf657b9fe1cf92d5537f118ccb487/index_new/cn/light_cone_promotions.json</x:v>
      </x:c>
    </x:row>
    <x:row r="3106" ht="20" customHeight="1">
      <x:c r="A3106" s="6" t="str">
        <x:v>光锥突破</x:v>
      </x:c>
      <x:c r="B3106" s="6" t="str">
        <x:v>22001</x:v>
      </x:c>
      <x:c r="C3106" s="6" t="n">
        <x:v>1</x:v>
      </x:c>
      <x:c r="D3106" s="6" t="n">
        <x:v>2</x:v>
      </x:c>
      <x:c r="E3106" s="7" t="str">
        <x:v>110171</x:v>
      </x:c>
      <x:c r="F3106" s="7" t="str">
        <x:v>丰饶之种</x:v>
      </x:c>
      <x:c r="G3106" s="6" t="n">
        <x:v>3</x:v>
      </x:c>
      <x:c r="H3106" s="6" t="str">
        <x:v>https://raw.githubusercontent.com/Mar-7th/StarRailRes/dbe8cdfcfb0bf657b9fe1cf92d5537f118ccb487/index_new/cn/light_cone_promotions.json</x:v>
      </x:c>
    </x:row>
    <x:row r="3107" ht="20" customHeight="1">
      <x:c r="A3107" s="6" t="str">
        <x:v>光锥突破</x:v>
      </x:c>
      <x:c r="B3107" s="6" t="str">
        <x:v>22001</x:v>
      </x:c>
      <x:c r="C3107" s="6" t="n">
        <x:v>1</x:v>
      </x:c>
      <x:c r="D3107" s="6" t="n">
        <x:v>2</x:v>
      </x:c>
      <x:c r="E3107" s="7" t="str">
        <x:v>113011</x:v>
      </x:c>
      <x:c r="F3107" s="7" t="str">
        <x:v>工造机杼</x:v>
      </x:c>
      <x:c r="G3107" s="6" t="n">
        <x:v>10</x:v>
      </x:c>
      <x:c r="H3107" s="6" t="str">
        <x:v>https://raw.githubusercontent.com/Mar-7th/StarRailRes/dbe8cdfcfb0bf657b9fe1cf92d5537f118ccb487/index_new/cn/light_cone_promotions.json</x:v>
      </x:c>
    </x:row>
    <x:row r="3108" ht="20" customHeight="1">
      <x:c r="A3108" s="6" t="str">
        <x:v>光锥突破</x:v>
      </x:c>
      <x:c r="B3108" s="6" t="str">
        <x:v>22001</x:v>
      </x:c>
      <x:c r="C3108" s="6" t="n">
        <x:v>2</x:v>
      </x:c>
      <x:c r="D3108" s="6" t="n">
        <x:v>3</x:v>
      </x:c>
      <x:c r="E3108" s="7" t="str">
        <x:v>2</x:v>
      </x:c>
      <x:c r="F3108" s="7" t="str">
        <x:v>信用点</x:v>
      </x:c>
      <x:c r="G3108" s="6" t="n">
        <x:v>16000</x:v>
      </x:c>
      <x:c r="H3108" s="6" t="str">
        <x:v>https://raw.githubusercontent.com/Mar-7th/StarRailRes/dbe8cdfcfb0bf657b9fe1cf92d5537f118ccb487/index_new/cn/light_cone_promotions.json</x:v>
      </x:c>
    </x:row>
    <x:row r="3109" ht="20" customHeight="1">
      <x:c r="A3109" s="6" t="str">
        <x:v>光锥突破</x:v>
      </x:c>
      <x:c r="B3109" s="6" t="str">
        <x:v>22001</x:v>
      </x:c>
      <x:c r="C3109" s="6" t="n">
        <x:v>2</x:v>
      </x:c>
      <x:c r="D3109" s="6" t="n">
        <x:v>3</x:v>
      </x:c>
      <x:c r="E3109" s="7" t="str">
        <x:v>110172</x:v>
      </x:c>
      <x:c r="F3109" s="7" t="str">
        <x:v>生命之芽</x:v>
      </x:c>
      <x:c r="G3109" s="6" t="n">
        <x:v>3</x:v>
      </x:c>
      <x:c r="H3109" s="6" t="str">
        <x:v>https://raw.githubusercontent.com/Mar-7th/StarRailRes/dbe8cdfcfb0bf657b9fe1cf92d5537f118ccb487/index_new/cn/light_cone_promotions.json</x:v>
      </x:c>
    </x:row>
    <x:row r="3110" ht="20" customHeight="1">
      <x:c r="A3110" s="6" t="str">
        <x:v>光锥突破</x:v>
      </x:c>
      <x:c r="B3110" s="6" t="str">
        <x:v>22001</x:v>
      </x:c>
      <x:c r="C3110" s="6" t="n">
        <x:v>2</x:v>
      </x:c>
      <x:c r="D3110" s="6" t="n">
        <x:v>3</x:v>
      </x:c>
      <x:c r="E3110" s="7" t="str">
        <x:v>113012</x:v>
      </x:c>
      <x:c r="F3110" s="7" t="str">
        <x:v>工造迴轮</x:v>
      </x:c>
      <x:c r="G3110" s="6" t="n">
        <x:v>6</x:v>
      </x:c>
      <x:c r="H3110" s="6" t="str">
        <x:v>https://raw.githubusercontent.com/Mar-7th/StarRailRes/dbe8cdfcfb0bf657b9fe1cf92d5537f118ccb487/index_new/cn/light_cone_promotions.json</x:v>
      </x:c>
    </x:row>
    <x:row r="3111" ht="20" customHeight="1">
      <x:c r="A3111" s="6" t="str">
        <x:v>光锥突破</x:v>
      </x:c>
      <x:c r="B3111" s="6" t="str">
        <x:v>22001</x:v>
      </x:c>
      <x:c r="C3111" s="6" t="n">
        <x:v>3</x:v>
      </x:c>
      <x:c r="D3111" s="6" t="n">
        <x:v>4</x:v>
      </x:c>
      <x:c r="E3111" s="7" t="str">
        <x:v>2</x:v>
      </x:c>
      <x:c r="F3111" s="7" t="str">
        <x:v>信用点</x:v>
      </x:c>
      <x:c r="G3111" s="6" t="n">
        <x:v>40000</x:v>
      </x:c>
      <x:c r="H3111" s="6" t="str">
        <x:v>https://raw.githubusercontent.com/Mar-7th/StarRailRes/dbe8cdfcfb0bf657b9fe1cf92d5537f118ccb487/index_new/cn/light_cone_promotions.json</x:v>
      </x:c>
    </x:row>
    <x:row r="3112" ht="20" customHeight="1">
      <x:c r="A3112" s="6" t="str">
        <x:v>光锥突破</x:v>
      </x:c>
      <x:c r="B3112" s="6" t="str">
        <x:v>22001</x:v>
      </x:c>
      <x:c r="C3112" s="6" t="n">
        <x:v>3</x:v>
      </x:c>
      <x:c r="D3112" s="6" t="n">
        <x:v>4</x:v>
      </x:c>
      <x:c r="E3112" s="7" t="str">
        <x:v>110172</x:v>
      </x:c>
      <x:c r="F3112" s="7" t="str">
        <x:v>生命之芽</x:v>
      </x:c>
      <x:c r="G3112" s="6" t="n">
        <x:v>6</x:v>
      </x:c>
      <x:c r="H3112" s="6" t="str">
        <x:v>https://raw.githubusercontent.com/Mar-7th/StarRailRes/dbe8cdfcfb0bf657b9fe1cf92d5537f118ccb487/index_new/cn/light_cone_promotions.json</x:v>
      </x:c>
    </x:row>
    <x:row r="3113" ht="20" customHeight="1">
      <x:c r="A3113" s="6" t="str">
        <x:v>光锥突破</x:v>
      </x:c>
      <x:c r="B3113" s="6" t="str">
        <x:v>22001</x:v>
      </x:c>
      <x:c r="C3113" s="6" t="n">
        <x:v>3</x:v>
      </x:c>
      <x:c r="D3113" s="6" t="n">
        <x:v>4</x:v>
      </x:c>
      <x:c r="E3113" s="7" t="str">
        <x:v>113012</x:v>
      </x:c>
      <x:c r="F3113" s="7" t="str">
        <x:v>工造迴轮</x:v>
      </x:c>
      <x:c r="G3113" s="6" t="n">
        <x:v>9</x:v>
      </x:c>
      <x:c r="H3113" s="6" t="str">
        <x:v>https://raw.githubusercontent.com/Mar-7th/StarRailRes/dbe8cdfcfb0bf657b9fe1cf92d5537f118ccb487/index_new/cn/light_cone_promotions.json</x:v>
      </x:c>
    </x:row>
    <x:row r="3114" ht="20" customHeight="1">
      <x:c r="A3114" s="6" t="str">
        <x:v>光锥突破</x:v>
      </x:c>
      <x:c r="B3114" s="6" t="str">
        <x:v>22001</x:v>
      </x:c>
      <x:c r="C3114" s="6" t="n">
        <x:v>4</x:v>
      </x:c>
      <x:c r="D3114" s="6" t="n">
        <x:v>5</x:v>
      </x:c>
      <x:c r="E3114" s="7" t="str">
        <x:v>2</x:v>
      </x:c>
      <x:c r="F3114" s="7" t="str">
        <x:v>信用点</x:v>
      </x:c>
      <x:c r="G3114" s="6" t="n">
        <x:v>80000</x:v>
      </x:c>
      <x:c r="H3114" s="6" t="str">
        <x:v>https://raw.githubusercontent.com/Mar-7th/StarRailRes/dbe8cdfcfb0bf657b9fe1cf92d5537f118ccb487/index_new/cn/light_cone_promotions.json</x:v>
      </x:c>
    </x:row>
    <x:row r="3115" ht="20" customHeight="1">
      <x:c r="A3115" s="6" t="str">
        <x:v>光锥突破</x:v>
      </x:c>
      <x:c r="B3115" s="6" t="str">
        <x:v>22001</x:v>
      </x:c>
      <x:c r="C3115" s="6" t="n">
        <x:v>4</x:v>
      </x:c>
      <x:c r="D3115" s="6" t="n">
        <x:v>5</x:v>
      </x:c>
      <x:c r="E3115" s="7" t="str">
        <x:v>110173</x:v>
      </x:c>
      <x:c r="F3115" s="7" t="str">
        <x:v>永恒之花</x:v>
      </x:c>
      <x:c r="G3115" s="6" t="n">
        <x:v>4</x:v>
      </x:c>
      <x:c r="H3115" s="6" t="str">
        <x:v>https://raw.githubusercontent.com/Mar-7th/StarRailRes/dbe8cdfcfb0bf657b9fe1cf92d5537f118ccb487/index_new/cn/light_cone_promotions.json</x:v>
      </x:c>
    </x:row>
    <x:row r="3116" ht="20" customHeight="1">
      <x:c r="A3116" s="6" t="str">
        <x:v>光锥突破</x:v>
      </x:c>
      <x:c r="B3116" s="6" t="str">
        <x:v>22001</x:v>
      </x:c>
      <x:c r="C3116" s="6" t="n">
        <x:v>4</x:v>
      </x:c>
      <x:c r="D3116" s="6" t="n">
        <x:v>5</x:v>
      </x:c>
      <x:c r="E3116" s="7" t="str">
        <x:v>113013</x:v>
      </x:c>
      <x:c r="F3116" s="7" t="str">
        <x:v>工造浑心</x:v>
      </x:c>
      <x:c r="G3116" s="6" t="n">
        <x:v>5</x:v>
      </x:c>
      <x:c r="H3116" s="6" t="str">
        <x:v>https://raw.githubusercontent.com/Mar-7th/StarRailRes/dbe8cdfcfb0bf657b9fe1cf92d5537f118ccb487/index_new/cn/light_cone_promotions.json</x:v>
      </x:c>
    </x:row>
    <x:row r="3117" ht="20" customHeight="1">
      <x:c r="A3117" s="6" t="str">
        <x:v>光锥突破</x:v>
      </x:c>
      <x:c r="B3117" s="6" t="str">
        <x:v>22001</x:v>
      </x:c>
      <x:c r="C3117" s="6" t="n">
        <x:v>5</x:v>
      </x:c>
      <x:c r="D3117" s="6" t="n">
        <x:v>6</x:v>
      </x:c>
      <x:c r="E3117" s="7" t="str">
        <x:v>2</x:v>
      </x:c>
      <x:c r="F3117" s="7" t="str">
        <x:v>信用点</x:v>
      </x:c>
      <x:c r="G3117" s="6" t="n">
        <x:v>160000</x:v>
      </x:c>
      <x:c r="H3117" s="6" t="str">
        <x:v>https://raw.githubusercontent.com/Mar-7th/StarRailRes/dbe8cdfcfb0bf657b9fe1cf92d5537f118ccb487/index_new/cn/light_cone_promotions.json</x:v>
      </x:c>
    </x:row>
    <x:row r="3118" ht="20" customHeight="1">
      <x:c r="A3118" s="6" t="str">
        <x:v>光锥突破</x:v>
      </x:c>
      <x:c r="B3118" s="6" t="str">
        <x:v>22001</x:v>
      </x:c>
      <x:c r="C3118" s="6" t="n">
        <x:v>5</x:v>
      </x:c>
      <x:c r="D3118" s="6" t="n">
        <x:v>6</x:v>
      </x:c>
      <x:c r="E3118" s="7" t="str">
        <x:v>110173</x:v>
      </x:c>
      <x:c r="F3118" s="7" t="str">
        <x:v>永恒之花</x:v>
      </x:c>
      <x:c r="G3118" s="6" t="n">
        <x:v>8</x:v>
      </x:c>
      <x:c r="H3118" s="6" t="str">
        <x:v>https://raw.githubusercontent.com/Mar-7th/StarRailRes/dbe8cdfcfb0bf657b9fe1cf92d5537f118ccb487/index_new/cn/light_cone_promotions.json</x:v>
      </x:c>
    </x:row>
    <x:row r="3119" ht="20" customHeight="1">
      <x:c r="A3119" s="6" t="str">
        <x:v>光锥突破</x:v>
      </x:c>
      <x:c r="B3119" s="6" t="str">
        <x:v>22001</x:v>
      </x:c>
      <x:c r="C3119" s="6" t="n">
        <x:v>5</x:v>
      </x:c>
      <x:c r="D3119" s="6" t="n">
        <x:v>6</x:v>
      </x:c>
      <x:c r="E3119" s="7" t="str">
        <x:v>113013</x:v>
      </x:c>
      <x:c r="F3119" s="7" t="str">
        <x:v>工造浑心</x:v>
      </x:c>
      <x:c r="G3119" s="6" t="n">
        <x:v>7</x:v>
      </x:c>
      <x:c r="H3119" s="6" t="str">
        <x:v>https://raw.githubusercontent.com/Mar-7th/StarRailRes/dbe8cdfcfb0bf657b9fe1cf92d5537f118ccb487/index_new/cn/light_cone_promotions.json</x:v>
      </x:c>
    </x:row>
    <x:row r="3120" ht="20" customHeight="1">
      <x:c r="A3120" s="6" t="str">
        <x:v>光锥突破</x:v>
      </x:c>
      <x:c r="B3120" s="6" t="str">
        <x:v>22002</x:v>
      </x:c>
      <x:c r="C3120" s="6" t="n">
        <x:v>0</x:v>
      </x:c>
      <x:c r="D3120" s="6" t="n">
        <x:v>1</x:v>
      </x:c>
      <x:c r="E3120" s="7" t="str">
        <x:v>2</x:v>
      </x:c>
      <x:c r="F3120" s="7" t="str">
        <x:v>信用点</x:v>
      </x:c>
      <x:c r="G3120" s="6" t="n">
        <x:v>4000</x:v>
      </x:c>
      <x:c r="H3120" s="6" t="str">
        <x:v>https://raw.githubusercontent.com/Mar-7th/StarRailRes/dbe8cdfcfb0bf657b9fe1cf92d5537f118ccb487/index_new/cn/light_cone_promotions.json</x:v>
      </x:c>
    </x:row>
    <x:row r="3121" ht="20" customHeight="1">
      <x:c r="A3121" s="6" t="str">
        <x:v>光锥突破</x:v>
      </x:c>
      <x:c r="B3121" s="6" t="str">
        <x:v>22002</x:v>
      </x:c>
      <x:c r="C3121" s="6" t="n">
        <x:v>0</x:v>
      </x:c>
      <x:c r="D3121" s="6" t="n">
        <x:v>1</x:v>
      </x:c>
      <x:c r="E3121" s="7" t="str">
        <x:v>114001</x:v>
      </x:c>
      <x:c r="F3121" s="7" t="str">
        <x:v>蓄梦元件</x:v>
      </x:c>
      <x:c r="G3121" s="6" t="n">
        <x:v>5</x:v>
      </x:c>
      <x:c r="H3121" s="6" t="str">
        <x:v>https://raw.githubusercontent.com/Mar-7th/StarRailRes/dbe8cdfcfb0bf657b9fe1cf92d5537f118ccb487/index_new/cn/light_cone_promotions.json</x:v>
      </x:c>
    </x:row>
    <x:row r="3122" ht="20" customHeight="1">
      <x:c r="A3122" s="6" t="str">
        <x:v>光锥突破</x:v>
      </x:c>
      <x:c r="B3122" s="6" t="str">
        <x:v>22002</x:v>
      </x:c>
      <x:c r="C3122" s="6" t="n">
        <x:v>1</x:v>
      </x:c>
      <x:c r="D3122" s="6" t="n">
        <x:v>2</x:v>
      </x:c>
      <x:c r="E3122" s="7" t="str">
        <x:v>2</x:v>
      </x:c>
      <x:c r="F3122" s="7" t="str">
        <x:v>信用点</x:v>
      </x:c>
      <x:c r="G3122" s="6" t="n">
        <x:v>8000</x:v>
      </x:c>
      <x:c r="H3122" s="6" t="str">
        <x:v>https://raw.githubusercontent.com/Mar-7th/StarRailRes/dbe8cdfcfb0bf657b9fe1cf92d5537f118ccb487/index_new/cn/light_cone_promotions.json</x:v>
      </x:c>
    </x:row>
    <x:row r="3123" ht="20" customHeight="1">
      <x:c r="A3123" s="6" t="str">
        <x:v>光锥突破</x:v>
      </x:c>
      <x:c r="B3123" s="6" t="str">
        <x:v>22002</x:v>
      </x:c>
      <x:c r="C3123" s="6" t="n">
        <x:v>1</x:v>
      </x:c>
      <x:c r="D3123" s="6" t="n">
        <x:v>2</x:v>
      </x:c>
      <x:c r="E3123" s="7" t="str">
        <x:v>110231</x:v>
      </x:c>
      <x:c r="F3123" s="7" t="str">
        <x:v>云际音符</x:v>
      </x:c>
      <x:c r="G3123" s="6" t="n">
        <x:v>3</x:v>
      </x:c>
      <x:c r="H3123" s="6" t="str">
        <x:v>https://raw.githubusercontent.com/Mar-7th/StarRailRes/dbe8cdfcfb0bf657b9fe1cf92d5537f118ccb487/index_new/cn/light_cone_promotions.json</x:v>
      </x:c>
    </x:row>
    <x:row r="3124" ht="20" customHeight="1">
      <x:c r="A3124" s="6" t="str">
        <x:v>光锥突破</x:v>
      </x:c>
      <x:c r="B3124" s="6" t="str">
        <x:v>22002</x:v>
      </x:c>
      <x:c r="C3124" s="6" t="n">
        <x:v>1</x:v>
      </x:c>
      <x:c r="D3124" s="6" t="n">
        <x:v>2</x:v>
      </x:c>
      <x:c r="E3124" s="7" t="str">
        <x:v>114001</x:v>
      </x:c>
      <x:c r="F3124" s="7" t="str">
        <x:v>蓄梦元件</x:v>
      </x:c>
      <x:c r="G3124" s="6" t="n">
        <x:v>10</x:v>
      </x:c>
      <x:c r="H3124" s="6" t="str">
        <x:v>https://raw.githubusercontent.com/Mar-7th/StarRailRes/dbe8cdfcfb0bf657b9fe1cf92d5537f118ccb487/index_new/cn/light_cone_promotions.json</x:v>
      </x:c>
    </x:row>
    <x:row r="3125" ht="20" customHeight="1">
      <x:c r="A3125" s="6" t="str">
        <x:v>光锥突破</x:v>
      </x:c>
      <x:c r="B3125" s="6" t="str">
        <x:v>22002</x:v>
      </x:c>
      <x:c r="C3125" s="6" t="n">
        <x:v>2</x:v>
      </x:c>
      <x:c r="D3125" s="6" t="n">
        <x:v>3</x:v>
      </x:c>
      <x:c r="E3125" s="7" t="str">
        <x:v>2</x:v>
      </x:c>
      <x:c r="F3125" s="7" t="str">
        <x:v>信用点</x:v>
      </x:c>
      <x:c r="G3125" s="6" t="n">
        <x:v>16000</x:v>
      </x:c>
      <x:c r="H3125" s="6" t="str">
        <x:v>https://raw.githubusercontent.com/Mar-7th/StarRailRes/dbe8cdfcfb0bf657b9fe1cf92d5537f118ccb487/index_new/cn/light_cone_promotions.json</x:v>
      </x:c>
    </x:row>
    <x:row r="3126" ht="20" customHeight="1">
      <x:c r="A3126" s="6" t="str">
        <x:v>光锥突破</x:v>
      </x:c>
      <x:c r="B3126" s="6" t="str">
        <x:v>22002</x:v>
      </x:c>
      <x:c r="C3126" s="6" t="n">
        <x:v>2</x:v>
      </x:c>
      <x:c r="D3126" s="6" t="n">
        <x:v>3</x:v>
      </x:c>
      <x:c r="E3126" s="7" t="str">
        <x:v>110232</x:v>
      </x:c>
      <x:c r="F3126" s="7" t="str">
        <x:v>空际小节</x:v>
      </x:c>
      <x:c r="G3126" s="6" t="n">
        <x:v>3</x:v>
      </x:c>
      <x:c r="H3126" s="6" t="str">
        <x:v>https://raw.githubusercontent.com/Mar-7th/StarRailRes/dbe8cdfcfb0bf657b9fe1cf92d5537f118ccb487/index_new/cn/light_cone_promotions.json</x:v>
      </x:c>
    </x:row>
    <x:row r="3127" ht="20" customHeight="1">
      <x:c r="A3127" s="6" t="str">
        <x:v>光锥突破</x:v>
      </x:c>
      <x:c r="B3127" s="6" t="str">
        <x:v>22002</x:v>
      </x:c>
      <x:c r="C3127" s="6" t="n">
        <x:v>2</x:v>
      </x:c>
      <x:c r="D3127" s="6" t="n">
        <x:v>3</x:v>
      </x:c>
      <x:c r="E3127" s="7" t="str">
        <x:v>114002</x:v>
      </x:c>
      <x:c r="F3127" s="7" t="str">
        <x:v>流梦阀门</x:v>
      </x:c>
      <x:c r="G3127" s="6" t="n">
        <x:v>6</x:v>
      </x:c>
      <x:c r="H3127" s="6" t="str">
        <x:v>https://raw.githubusercontent.com/Mar-7th/StarRailRes/dbe8cdfcfb0bf657b9fe1cf92d5537f118ccb487/index_new/cn/light_cone_promotions.json</x:v>
      </x:c>
    </x:row>
    <x:row r="3128" ht="20" customHeight="1">
      <x:c r="A3128" s="6" t="str">
        <x:v>光锥突破</x:v>
      </x:c>
      <x:c r="B3128" s="6" t="str">
        <x:v>22002</x:v>
      </x:c>
      <x:c r="C3128" s="6" t="n">
        <x:v>3</x:v>
      </x:c>
      <x:c r="D3128" s="6" t="n">
        <x:v>4</x:v>
      </x:c>
      <x:c r="E3128" s="7" t="str">
        <x:v>2</x:v>
      </x:c>
      <x:c r="F3128" s="7" t="str">
        <x:v>信用点</x:v>
      </x:c>
      <x:c r="G3128" s="6" t="n">
        <x:v>40000</x:v>
      </x:c>
      <x:c r="H3128" s="6" t="str">
        <x:v>https://raw.githubusercontent.com/Mar-7th/StarRailRes/dbe8cdfcfb0bf657b9fe1cf92d5537f118ccb487/index_new/cn/light_cone_promotions.json</x:v>
      </x:c>
    </x:row>
    <x:row r="3129" ht="20" customHeight="1">
      <x:c r="A3129" s="6" t="str">
        <x:v>光锥突破</x:v>
      </x:c>
      <x:c r="B3129" s="6" t="str">
        <x:v>22002</x:v>
      </x:c>
      <x:c r="C3129" s="6" t="n">
        <x:v>3</x:v>
      </x:c>
      <x:c r="D3129" s="6" t="n">
        <x:v>4</x:v>
      </x:c>
      <x:c r="E3129" s="7" t="str">
        <x:v>110232</x:v>
      </x:c>
      <x:c r="F3129" s="7" t="str">
        <x:v>空际小节</x:v>
      </x:c>
      <x:c r="G3129" s="6" t="n">
        <x:v>6</x:v>
      </x:c>
      <x:c r="H3129" s="6" t="str">
        <x:v>https://raw.githubusercontent.com/Mar-7th/StarRailRes/dbe8cdfcfb0bf657b9fe1cf92d5537f118ccb487/index_new/cn/light_cone_promotions.json</x:v>
      </x:c>
    </x:row>
    <x:row r="3130" ht="20" customHeight="1">
      <x:c r="A3130" s="6" t="str">
        <x:v>光锥突破</x:v>
      </x:c>
      <x:c r="B3130" s="6" t="str">
        <x:v>22002</x:v>
      </x:c>
      <x:c r="C3130" s="6" t="n">
        <x:v>3</x:v>
      </x:c>
      <x:c r="D3130" s="6" t="n">
        <x:v>4</x:v>
      </x:c>
      <x:c r="E3130" s="7" t="str">
        <x:v>114002</x:v>
      </x:c>
      <x:c r="F3130" s="7" t="str">
        <x:v>流梦阀门</x:v>
      </x:c>
      <x:c r="G3130" s="6" t="n">
        <x:v>9</x:v>
      </x:c>
      <x:c r="H3130" s="6" t="str">
        <x:v>https://raw.githubusercontent.com/Mar-7th/StarRailRes/dbe8cdfcfb0bf657b9fe1cf92d5537f118ccb487/index_new/cn/light_cone_promotions.json</x:v>
      </x:c>
    </x:row>
    <x:row r="3131" ht="20" customHeight="1">
      <x:c r="A3131" s="6" t="str">
        <x:v>光锥突破</x:v>
      </x:c>
      <x:c r="B3131" s="6" t="str">
        <x:v>22002</x:v>
      </x:c>
      <x:c r="C3131" s="6" t="n">
        <x:v>4</x:v>
      </x:c>
      <x:c r="D3131" s="6" t="n">
        <x:v>5</x:v>
      </x:c>
      <x:c r="E3131" s="7" t="str">
        <x:v>2</x:v>
      </x:c>
      <x:c r="F3131" s="7" t="str">
        <x:v>信用点</x:v>
      </x:c>
      <x:c r="G3131" s="6" t="n">
        <x:v>80000</x:v>
      </x:c>
      <x:c r="H3131" s="6" t="str">
        <x:v>https://raw.githubusercontent.com/Mar-7th/StarRailRes/dbe8cdfcfb0bf657b9fe1cf92d5537f118ccb487/index_new/cn/light_cone_promotions.json</x:v>
      </x:c>
    </x:row>
    <x:row r="3132" ht="20" customHeight="1">
      <x:c r="A3132" s="6" t="str">
        <x:v>光锥突破</x:v>
      </x:c>
      <x:c r="B3132" s="6" t="str">
        <x:v>22002</x:v>
      </x:c>
      <x:c r="C3132" s="6" t="n">
        <x:v>4</x:v>
      </x:c>
      <x:c r="D3132" s="6" t="n">
        <x:v>5</x:v>
      </x:c>
      <x:c r="E3132" s="7" t="str">
        <x:v>110233</x:v>
      </x:c>
      <x:c r="F3132" s="7" t="str">
        <x:v>天外乐章</x:v>
      </x:c>
      <x:c r="G3132" s="6" t="n">
        <x:v>4</x:v>
      </x:c>
      <x:c r="H3132" s="6" t="str">
        <x:v>https://raw.githubusercontent.com/Mar-7th/StarRailRes/dbe8cdfcfb0bf657b9fe1cf92d5537f118ccb487/index_new/cn/light_cone_promotions.json</x:v>
      </x:c>
    </x:row>
    <x:row r="3133" ht="20" customHeight="1">
      <x:c r="A3133" s="6" t="str">
        <x:v>光锥突破</x:v>
      </x:c>
      <x:c r="B3133" s="6" t="str">
        <x:v>22002</x:v>
      </x:c>
      <x:c r="C3133" s="6" t="n">
        <x:v>4</x:v>
      </x:c>
      <x:c r="D3133" s="6" t="n">
        <x:v>5</x:v>
      </x:c>
      <x:c r="E3133" s="7" t="str">
        <x:v>114003</x:v>
      </x:c>
      <x:c r="F3133" s="7" t="str">
        <x:v>造梦马达</x:v>
      </x:c>
      <x:c r="G3133" s="6" t="n">
        <x:v>5</x:v>
      </x:c>
      <x:c r="H3133" s="6" t="str">
        <x:v>https://raw.githubusercontent.com/Mar-7th/StarRailRes/dbe8cdfcfb0bf657b9fe1cf92d5537f118ccb487/index_new/cn/light_cone_promotions.json</x:v>
      </x:c>
    </x:row>
    <x:row r="3134" ht="20" customHeight="1">
      <x:c r="A3134" s="6" t="str">
        <x:v>光锥突破</x:v>
      </x:c>
      <x:c r="B3134" s="6" t="str">
        <x:v>22002</x:v>
      </x:c>
      <x:c r="C3134" s="6" t="n">
        <x:v>5</x:v>
      </x:c>
      <x:c r="D3134" s="6" t="n">
        <x:v>6</x:v>
      </x:c>
      <x:c r="E3134" s="7" t="str">
        <x:v>2</x:v>
      </x:c>
      <x:c r="F3134" s="7" t="str">
        <x:v>信用点</x:v>
      </x:c>
      <x:c r="G3134" s="6" t="n">
        <x:v>160000</x:v>
      </x:c>
      <x:c r="H3134" s="6" t="str">
        <x:v>https://raw.githubusercontent.com/Mar-7th/StarRailRes/dbe8cdfcfb0bf657b9fe1cf92d5537f118ccb487/index_new/cn/light_cone_promotions.json</x:v>
      </x:c>
    </x:row>
    <x:row r="3135" ht="20" customHeight="1">
      <x:c r="A3135" s="6" t="str">
        <x:v>光锥突破</x:v>
      </x:c>
      <x:c r="B3135" s="6" t="str">
        <x:v>22002</x:v>
      </x:c>
      <x:c r="C3135" s="6" t="n">
        <x:v>5</x:v>
      </x:c>
      <x:c r="D3135" s="6" t="n">
        <x:v>6</x:v>
      </x:c>
      <x:c r="E3135" s="7" t="str">
        <x:v>110233</x:v>
      </x:c>
      <x:c r="F3135" s="7" t="str">
        <x:v>天外乐章</x:v>
      </x:c>
      <x:c r="G3135" s="6" t="n">
        <x:v>8</x:v>
      </x:c>
      <x:c r="H3135" s="6" t="str">
        <x:v>https://raw.githubusercontent.com/Mar-7th/StarRailRes/dbe8cdfcfb0bf657b9fe1cf92d5537f118ccb487/index_new/cn/light_cone_promotions.json</x:v>
      </x:c>
    </x:row>
    <x:row r="3136" ht="20" customHeight="1">
      <x:c r="A3136" s="6" t="str">
        <x:v>光锥突破</x:v>
      </x:c>
      <x:c r="B3136" s="6" t="str">
        <x:v>22002</x:v>
      </x:c>
      <x:c r="C3136" s="6" t="n">
        <x:v>5</x:v>
      </x:c>
      <x:c r="D3136" s="6" t="n">
        <x:v>6</x:v>
      </x:c>
      <x:c r="E3136" s="7" t="str">
        <x:v>114003</x:v>
      </x:c>
      <x:c r="F3136" s="7" t="str">
        <x:v>造梦马达</x:v>
      </x:c>
      <x:c r="G3136" s="6" t="n">
        <x:v>7</x:v>
      </x:c>
      <x:c r="H3136" s="6" t="str">
        <x:v>https://raw.githubusercontent.com/Mar-7th/StarRailRes/dbe8cdfcfb0bf657b9fe1cf92d5537f118ccb487/index_new/cn/light_cone_promotions.json</x:v>
      </x:c>
    </x:row>
    <x:row r="3137" ht="20" customHeight="1">
      <x:c r="A3137" s="6" t="str">
        <x:v>光锥突破</x:v>
      </x:c>
      <x:c r="B3137" s="6" t="str">
        <x:v>22003</x:v>
      </x:c>
      <x:c r="C3137" s="6" t="n">
        <x:v>0</x:v>
      </x:c>
      <x:c r="D3137" s="6" t="n">
        <x:v>1</x:v>
      </x:c>
      <x:c r="E3137" s="7" t="str">
        <x:v>2</x:v>
      </x:c>
      <x:c r="F3137" s="7" t="str">
        <x:v>信用点</x:v>
      </x:c>
      <x:c r="G3137" s="6" t="n">
        <x:v>4000</x:v>
      </x:c>
      <x:c r="H3137" s="6" t="str">
        <x:v>https://raw.githubusercontent.com/Mar-7th/StarRailRes/dbe8cdfcfb0bf657b9fe1cf92d5537f118ccb487/index_new/cn/light_cone_promotions.json</x:v>
      </x:c>
    </x:row>
    <x:row r="3138" ht="20" customHeight="1">
      <x:c r="A3138" s="6" t="str">
        <x:v>光锥突破</x:v>
      </x:c>
      <x:c r="B3138" s="6" t="str">
        <x:v>22003</x:v>
      </x:c>
      <x:c r="C3138" s="6" t="n">
        <x:v>0</x:v>
      </x:c>
      <x:c r="D3138" s="6" t="n">
        <x:v>1</x:v>
      </x:c>
      <x:c r="E3138" s="7" t="str">
        <x:v>114011</x:v>
      </x:c>
      <x:c r="F3138" s="7" t="str">
        <x:v>思绪末屑</x:v>
      </x:c>
      <x:c r="G3138" s="6" t="n">
        <x:v>5</x:v>
      </x:c>
      <x:c r="H3138" s="6" t="str">
        <x:v>https://raw.githubusercontent.com/Mar-7th/StarRailRes/dbe8cdfcfb0bf657b9fe1cf92d5537f118ccb487/index_new/cn/light_cone_promotions.json</x:v>
      </x:c>
    </x:row>
    <x:row r="3139" ht="20" customHeight="1">
      <x:c r="A3139" s="6" t="str">
        <x:v>光锥突破</x:v>
      </x:c>
      <x:c r="B3139" s="6" t="str">
        <x:v>22003</x:v>
      </x:c>
      <x:c r="C3139" s="6" t="n">
        <x:v>1</x:v>
      </x:c>
      <x:c r="D3139" s="6" t="n">
        <x:v>2</x:v>
      </x:c>
      <x:c r="E3139" s="7" t="str">
        <x:v>2</x:v>
      </x:c>
      <x:c r="F3139" s="7" t="str">
        <x:v>信用点</x:v>
      </x:c>
      <x:c r="G3139" s="6" t="n">
        <x:v>8000</x:v>
      </x:c>
      <x:c r="H3139" s="6" t="str">
        <x:v>https://raw.githubusercontent.com/Mar-7th/StarRailRes/dbe8cdfcfb0bf657b9fe1cf92d5537f118ccb487/index_new/cn/light_cone_promotions.json</x:v>
      </x:c>
    </x:row>
    <x:row r="3140" ht="20" customHeight="1">
      <x:c r="A3140" s="6" t="str">
        <x:v>光锥突破</x:v>
      </x:c>
      <x:c r="B3140" s="6" t="str">
        <x:v>22003</x:v>
      </x:c>
      <x:c r="C3140" s="6" t="n">
        <x:v>1</x:v>
      </x:c>
      <x:c r="D3140" s="6" t="n">
        <x:v>2</x:v>
      </x:c>
      <x:c r="E3140" s="7" t="str">
        <x:v>110181</x:v>
      </x:c>
      <x:c r="F3140" s="7" t="str">
        <x:v>步离犬牙</x:v>
      </x:c>
      <x:c r="G3140" s="6" t="n">
        <x:v>3</x:v>
      </x:c>
      <x:c r="H3140" s="6" t="str">
        <x:v>https://raw.githubusercontent.com/Mar-7th/StarRailRes/dbe8cdfcfb0bf657b9fe1cf92d5537f118ccb487/index_new/cn/light_cone_promotions.json</x:v>
      </x:c>
    </x:row>
    <x:row r="3141" ht="20" customHeight="1">
      <x:c r="A3141" s="6" t="str">
        <x:v>光锥突破</x:v>
      </x:c>
      <x:c r="B3141" s="6" t="str">
        <x:v>22003</x:v>
      </x:c>
      <x:c r="C3141" s="6" t="n">
        <x:v>1</x:v>
      </x:c>
      <x:c r="D3141" s="6" t="n">
        <x:v>2</x:v>
      </x:c>
      <x:c r="E3141" s="7" t="str">
        <x:v>114011</x:v>
      </x:c>
      <x:c r="F3141" s="7" t="str">
        <x:v>思绪末屑</x:v>
      </x:c>
      <x:c r="G3141" s="6" t="n">
        <x:v>10</x:v>
      </x:c>
      <x:c r="H3141" s="6" t="str">
        <x:v>https://raw.githubusercontent.com/Mar-7th/StarRailRes/dbe8cdfcfb0bf657b9fe1cf92d5537f118ccb487/index_new/cn/light_cone_promotions.json</x:v>
      </x:c>
    </x:row>
    <x:row r="3142" ht="20" customHeight="1">
      <x:c r="A3142" s="6" t="str">
        <x:v>光锥突破</x:v>
      </x:c>
      <x:c r="B3142" s="6" t="str">
        <x:v>22003</x:v>
      </x:c>
      <x:c r="C3142" s="6" t="n">
        <x:v>2</x:v>
      </x:c>
      <x:c r="D3142" s="6" t="n">
        <x:v>3</x:v>
      </x:c>
      <x:c r="E3142" s="7" t="str">
        <x:v>2</x:v>
      </x:c>
      <x:c r="F3142" s="7" t="str">
        <x:v>信用点</x:v>
      </x:c>
      <x:c r="G3142" s="6" t="n">
        <x:v>16000</x:v>
      </x:c>
      <x:c r="H3142" s="6" t="str">
        <x:v>https://raw.githubusercontent.com/Mar-7th/StarRailRes/dbe8cdfcfb0bf657b9fe1cf92d5537f118ccb487/index_new/cn/light_cone_promotions.json</x:v>
      </x:c>
    </x:row>
    <x:row r="3143" ht="20" customHeight="1">
      <x:c r="A3143" s="6" t="str">
        <x:v>光锥突破</x:v>
      </x:c>
      <x:c r="B3143" s="6" t="str">
        <x:v>22003</x:v>
      </x:c>
      <x:c r="C3143" s="6" t="n">
        <x:v>2</x:v>
      </x:c>
      <x:c r="D3143" s="6" t="n">
        <x:v>3</x:v>
      </x:c>
      <x:c r="E3143" s="7" t="str">
        <x:v>110182</x:v>
      </x:c>
      <x:c r="F3143" s="7" t="str">
        <x:v>狼毒锯牙</x:v>
      </x:c>
      <x:c r="G3143" s="6" t="n">
        <x:v>3</x:v>
      </x:c>
      <x:c r="H3143" s="6" t="str">
        <x:v>https://raw.githubusercontent.com/Mar-7th/StarRailRes/dbe8cdfcfb0bf657b9fe1cf92d5537f118ccb487/index_new/cn/light_cone_promotions.json</x:v>
      </x:c>
    </x:row>
    <x:row r="3144" ht="20" customHeight="1">
      <x:c r="A3144" s="6" t="str">
        <x:v>光锥突破</x:v>
      </x:c>
      <x:c r="B3144" s="6" t="str">
        <x:v>22003</x:v>
      </x:c>
      <x:c r="C3144" s="6" t="n">
        <x:v>2</x:v>
      </x:c>
      <x:c r="D3144" s="6" t="n">
        <x:v>3</x:v>
      </x:c>
      <x:c r="E3144" s="7" t="str">
        <x:v>114012</x:v>
      </x:c>
      <x:c r="F3144" s="7" t="str">
        <x:v>印象残晶</x:v>
      </x:c>
      <x:c r="G3144" s="6" t="n">
        <x:v>6</x:v>
      </x:c>
      <x:c r="H3144" s="6" t="str">
        <x:v>https://raw.githubusercontent.com/Mar-7th/StarRailRes/dbe8cdfcfb0bf657b9fe1cf92d5537f118ccb487/index_new/cn/light_cone_promotions.json</x:v>
      </x:c>
    </x:row>
    <x:row r="3145" ht="20" customHeight="1">
      <x:c r="A3145" s="6" t="str">
        <x:v>光锥突破</x:v>
      </x:c>
      <x:c r="B3145" s="6" t="str">
        <x:v>22003</x:v>
      </x:c>
      <x:c r="C3145" s="6" t="n">
        <x:v>3</x:v>
      </x:c>
      <x:c r="D3145" s="6" t="n">
        <x:v>4</x:v>
      </x:c>
      <x:c r="E3145" s="7" t="str">
        <x:v>2</x:v>
      </x:c>
      <x:c r="F3145" s="7" t="str">
        <x:v>信用点</x:v>
      </x:c>
      <x:c r="G3145" s="6" t="n">
        <x:v>40000</x:v>
      </x:c>
      <x:c r="H3145" s="6" t="str">
        <x:v>https://raw.githubusercontent.com/Mar-7th/StarRailRes/dbe8cdfcfb0bf657b9fe1cf92d5537f118ccb487/index_new/cn/light_cone_promotions.json</x:v>
      </x:c>
    </x:row>
    <x:row r="3146" ht="20" customHeight="1">
      <x:c r="A3146" s="6" t="str">
        <x:v>光锥突破</x:v>
      </x:c>
      <x:c r="B3146" s="6" t="str">
        <x:v>22003</x:v>
      </x:c>
      <x:c r="C3146" s="6" t="n">
        <x:v>3</x:v>
      </x:c>
      <x:c r="D3146" s="6" t="n">
        <x:v>4</x:v>
      </x:c>
      <x:c r="E3146" s="7" t="str">
        <x:v>110182</x:v>
      </x:c>
      <x:c r="F3146" s="7" t="str">
        <x:v>狼毒锯牙</x:v>
      </x:c>
      <x:c r="G3146" s="6" t="n">
        <x:v>6</x:v>
      </x:c>
      <x:c r="H3146" s="6" t="str">
        <x:v>https://raw.githubusercontent.com/Mar-7th/StarRailRes/dbe8cdfcfb0bf657b9fe1cf92d5537f118ccb487/index_new/cn/light_cone_promotions.json</x:v>
      </x:c>
    </x:row>
    <x:row r="3147" ht="20" customHeight="1">
      <x:c r="A3147" s="6" t="str">
        <x:v>光锥突破</x:v>
      </x:c>
      <x:c r="B3147" s="6" t="str">
        <x:v>22003</x:v>
      </x:c>
      <x:c r="C3147" s="6" t="n">
        <x:v>3</x:v>
      </x:c>
      <x:c r="D3147" s="6" t="n">
        <x:v>4</x:v>
      </x:c>
      <x:c r="E3147" s="7" t="str">
        <x:v>114012</x:v>
      </x:c>
      <x:c r="F3147" s="7" t="str">
        <x:v>印象残晶</x:v>
      </x:c>
      <x:c r="G3147" s="6" t="n">
        <x:v>9</x:v>
      </x:c>
      <x:c r="H3147" s="6" t="str">
        <x:v>https://raw.githubusercontent.com/Mar-7th/StarRailRes/dbe8cdfcfb0bf657b9fe1cf92d5537f118ccb487/index_new/cn/light_cone_promotions.json</x:v>
      </x:c>
    </x:row>
    <x:row r="3148" ht="20" customHeight="1">
      <x:c r="A3148" s="6" t="str">
        <x:v>光锥突破</x:v>
      </x:c>
      <x:c r="B3148" s="6" t="str">
        <x:v>22003</x:v>
      </x:c>
      <x:c r="C3148" s="6" t="n">
        <x:v>4</x:v>
      </x:c>
      <x:c r="D3148" s="6" t="n">
        <x:v>5</x:v>
      </x:c>
      <x:c r="E3148" s="7" t="str">
        <x:v>2</x:v>
      </x:c>
      <x:c r="F3148" s="7" t="str">
        <x:v>信用点</x:v>
      </x:c>
      <x:c r="G3148" s="6" t="n">
        <x:v>80000</x:v>
      </x:c>
      <x:c r="H3148" s="6" t="str">
        <x:v>https://raw.githubusercontent.com/Mar-7th/StarRailRes/dbe8cdfcfb0bf657b9fe1cf92d5537f118ccb487/index_new/cn/light_cone_promotions.json</x:v>
      </x:c>
    </x:row>
    <x:row r="3149" ht="20" customHeight="1">
      <x:c r="A3149" s="6" t="str">
        <x:v>光锥突破</x:v>
      </x:c>
      <x:c r="B3149" s="6" t="str">
        <x:v>22003</x:v>
      </x:c>
      <x:c r="C3149" s="6" t="n">
        <x:v>4</x:v>
      </x:c>
      <x:c r="D3149" s="6" t="n">
        <x:v>5</x:v>
      </x:c>
      <x:c r="E3149" s="7" t="str">
        <x:v>110183</x:v>
      </x:c>
      <x:c r="F3149" s="7" t="str">
        <x:v>月狂獠牙</x:v>
      </x:c>
      <x:c r="G3149" s="6" t="n">
        <x:v>4</x:v>
      </x:c>
      <x:c r="H3149" s="6" t="str">
        <x:v>https://raw.githubusercontent.com/Mar-7th/StarRailRes/dbe8cdfcfb0bf657b9fe1cf92d5537f118ccb487/index_new/cn/light_cone_promotions.json</x:v>
      </x:c>
    </x:row>
    <x:row r="3150" ht="20" customHeight="1">
      <x:c r="A3150" s="6" t="str">
        <x:v>光锥突破</x:v>
      </x:c>
      <x:c r="B3150" s="6" t="str">
        <x:v>22003</x:v>
      </x:c>
      <x:c r="C3150" s="6" t="n">
        <x:v>4</x:v>
      </x:c>
      <x:c r="D3150" s="6" t="n">
        <x:v>5</x:v>
      </x:c>
      <x:c r="E3150" s="7" t="str">
        <x:v>114013</x:v>
      </x:c>
      <x:c r="F3150" s="7" t="str">
        <x:v>欲念碎镜</x:v>
      </x:c>
      <x:c r="G3150" s="6" t="n">
        <x:v>5</x:v>
      </x:c>
      <x:c r="H3150" s="6" t="str">
        <x:v>https://raw.githubusercontent.com/Mar-7th/StarRailRes/dbe8cdfcfb0bf657b9fe1cf92d5537f118ccb487/index_new/cn/light_cone_promotions.json</x:v>
      </x:c>
    </x:row>
    <x:row r="3151" ht="20" customHeight="1">
      <x:c r="A3151" s="6" t="str">
        <x:v>光锥突破</x:v>
      </x:c>
      <x:c r="B3151" s="6" t="str">
        <x:v>22003</x:v>
      </x:c>
      <x:c r="C3151" s="6" t="n">
        <x:v>5</x:v>
      </x:c>
      <x:c r="D3151" s="6" t="n">
        <x:v>6</x:v>
      </x:c>
      <x:c r="E3151" s="7" t="str">
        <x:v>2</x:v>
      </x:c>
      <x:c r="F3151" s="7" t="str">
        <x:v>信用点</x:v>
      </x:c>
      <x:c r="G3151" s="6" t="n">
        <x:v>160000</x:v>
      </x:c>
      <x:c r="H3151" s="6" t="str">
        <x:v>https://raw.githubusercontent.com/Mar-7th/StarRailRes/dbe8cdfcfb0bf657b9fe1cf92d5537f118ccb487/index_new/cn/light_cone_promotions.json</x:v>
      </x:c>
    </x:row>
    <x:row r="3152" ht="20" customHeight="1">
      <x:c r="A3152" s="6" t="str">
        <x:v>光锥突破</x:v>
      </x:c>
      <x:c r="B3152" s="6" t="str">
        <x:v>22003</x:v>
      </x:c>
      <x:c r="C3152" s="6" t="n">
        <x:v>5</x:v>
      </x:c>
      <x:c r="D3152" s="6" t="n">
        <x:v>6</x:v>
      </x:c>
      <x:c r="E3152" s="7" t="str">
        <x:v>110183</x:v>
      </x:c>
      <x:c r="F3152" s="7" t="str">
        <x:v>月狂獠牙</x:v>
      </x:c>
      <x:c r="G3152" s="6" t="n">
        <x:v>8</x:v>
      </x:c>
      <x:c r="H3152" s="6" t="str">
        <x:v>https://raw.githubusercontent.com/Mar-7th/StarRailRes/dbe8cdfcfb0bf657b9fe1cf92d5537f118ccb487/index_new/cn/light_cone_promotions.json</x:v>
      </x:c>
    </x:row>
    <x:row r="3153" ht="20" customHeight="1">
      <x:c r="A3153" s="6" t="str">
        <x:v>光锥突破</x:v>
      </x:c>
      <x:c r="B3153" s="6" t="str">
        <x:v>22003</x:v>
      </x:c>
      <x:c r="C3153" s="6" t="n">
        <x:v>5</x:v>
      </x:c>
      <x:c r="D3153" s="6" t="n">
        <x:v>6</x:v>
      </x:c>
      <x:c r="E3153" s="7" t="str">
        <x:v>114013</x:v>
      </x:c>
      <x:c r="F3153" s="7" t="str">
        <x:v>欲念碎镜</x:v>
      </x:c>
      <x:c r="G3153" s="6" t="n">
        <x:v>7</x:v>
      </x:c>
      <x:c r="H3153" s="6" t="str">
        <x:v>https://raw.githubusercontent.com/Mar-7th/StarRailRes/dbe8cdfcfb0bf657b9fe1cf92d5537f118ccb487/index_new/cn/light_cone_promotions.json</x:v>
      </x:c>
    </x:row>
    <x:row r="3154" ht="20" customHeight="1">
      <x:c r="A3154" s="6" t="str">
        <x:v>光锥突破</x:v>
      </x:c>
      <x:c r="B3154" s="6" t="str">
        <x:v>22004</x:v>
      </x:c>
      <x:c r="C3154" s="6" t="n">
        <x:v>0</x:v>
      </x:c>
      <x:c r="D3154" s="6" t="n">
        <x:v>1</x:v>
      </x:c>
      <x:c r="E3154" s="7" t="str">
        <x:v>2</x:v>
      </x:c>
      <x:c r="F3154" s="7" t="str">
        <x:v>信用点</x:v>
      </x:c>
      <x:c r="G3154" s="6" t="n">
        <x:v>4000</x:v>
      </x:c>
      <x:c r="H3154" s="6" t="str">
        <x:v>https://raw.githubusercontent.com/Mar-7th/StarRailRes/dbe8cdfcfb0bf657b9fe1cf92d5537f118ccb487/index_new/cn/light_cone_promotions.json</x:v>
      </x:c>
    </x:row>
    <x:row r="3155" ht="20" customHeight="1">
      <x:c r="A3155" s="6" t="str">
        <x:v>光锥突破</x:v>
      </x:c>
      <x:c r="B3155" s="6" t="str">
        <x:v>22004</x:v>
      </x:c>
      <x:c r="C3155" s="6" t="n">
        <x:v>0</x:v>
      </x:c>
      <x:c r="D3155" s="6" t="n">
        <x:v>1</x:v>
      </x:c>
      <x:c r="E3155" s="7" t="str">
        <x:v>115001</x:v>
      </x:c>
      <x:c r="F3155" s="7" t="str">
        <x:v>恐惧踏碎血肉</x:v>
      </x:c>
      <x:c r="G3155" s="6" t="n">
        <x:v>5</x:v>
      </x:c>
      <x:c r="H3155" s="6" t="str">
        <x:v>https://raw.githubusercontent.com/Mar-7th/StarRailRes/dbe8cdfcfb0bf657b9fe1cf92d5537f118ccb487/index_new/cn/light_cone_promotions.json</x:v>
      </x:c>
    </x:row>
    <x:row r="3156" ht="20" customHeight="1">
      <x:c r="A3156" s="6" t="str">
        <x:v>光锥突破</x:v>
      </x:c>
      <x:c r="B3156" s="6" t="str">
        <x:v>22004</x:v>
      </x:c>
      <x:c r="C3156" s="6" t="n">
        <x:v>1</x:v>
      </x:c>
      <x:c r="D3156" s="6" t="n">
        <x:v>2</x:v>
      </x:c>
      <x:c r="E3156" s="7" t="str">
        <x:v>2</x:v>
      </x:c>
      <x:c r="F3156" s="7" t="str">
        <x:v>信用点</x:v>
      </x:c>
      <x:c r="G3156" s="6" t="n">
        <x:v>8000</x:v>
      </x:c>
      <x:c r="H3156" s="6" t="str">
        <x:v>https://raw.githubusercontent.com/Mar-7th/StarRailRes/dbe8cdfcfb0bf657b9fe1cf92d5537f118ccb487/index_new/cn/light_cone_promotions.json</x:v>
      </x:c>
    </x:row>
    <x:row r="3157" ht="20" customHeight="1">
      <x:c r="A3157" s="6" t="str">
        <x:v>光锥突破</x:v>
      </x:c>
      <x:c r="B3157" s="6" t="str">
        <x:v>22004</x:v>
      </x:c>
      <x:c r="C3157" s="6" t="n">
        <x:v>1</x:v>
      </x:c>
      <x:c r="D3157" s="6" t="n">
        <x:v>2</x:v>
      </x:c>
      <x:c r="E3157" s="7" t="str">
        <x:v>110201</x:v>
      </x:c>
      <x:c r="F3157" s="7" t="str">
        <x:v>凌乱草图</x:v>
      </x:c>
      <x:c r="G3157" s="6" t="n">
        <x:v>3</x:v>
      </x:c>
      <x:c r="H3157" s="6" t="str">
        <x:v>https://raw.githubusercontent.com/Mar-7th/StarRailRes/dbe8cdfcfb0bf657b9fe1cf92d5537f118ccb487/index_new/cn/light_cone_promotions.json</x:v>
      </x:c>
    </x:row>
    <x:row r="3158" ht="20" customHeight="1">
      <x:c r="A3158" s="6" t="str">
        <x:v>光锥突破</x:v>
      </x:c>
      <x:c r="B3158" s="6" t="str">
        <x:v>22004</x:v>
      </x:c>
      <x:c r="C3158" s="6" t="n">
        <x:v>1</x:v>
      </x:c>
      <x:c r="D3158" s="6" t="n">
        <x:v>2</x:v>
      </x:c>
      <x:c r="E3158" s="7" t="str">
        <x:v>115001</x:v>
      </x:c>
      <x:c r="F3158" s="7" t="str">
        <x:v>恐惧踏碎血肉</x:v>
      </x:c>
      <x:c r="G3158" s="6" t="n">
        <x:v>10</x:v>
      </x:c>
      <x:c r="H3158" s="6" t="str">
        <x:v>https://raw.githubusercontent.com/Mar-7th/StarRailRes/dbe8cdfcfb0bf657b9fe1cf92d5537f118ccb487/index_new/cn/light_cone_promotions.json</x:v>
      </x:c>
    </x:row>
    <x:row r="3159" ht="20" customHeight="1">
      <x:c r="A3159" s="6" t="str">
        <x:v>光锥突破</x:v>
      </x:c>
      <x:c r="B3159" s="6" t="str">
        <x:v>22004</x:v>
      </x:c>
      <x:c r="C3159" s="6" t="n">
        <x:v>2</x:v>
      </x:c>
      <x:c r="D3159" s="6" t="n">
        <x:v>3</x:v>
      </x:c>
      <x:c r="E3159" s="7" t="str">
        <x:v>2</x:v>
      </x:c>
      <x:c r="F3159" s="7" t="str">
        <x:v>信用点</x:v>
      </x:c>
      <x:c r="G3159" s="6" t="n">
        <x:v>16000</x:v>
      </x:c>
      <x:c r="H3159" s="6" t="str">
        <x:v>https://raw.githubusercontent.com/Mar-7th/StarRailRes/dbe8cdfcfb0bf657b9fe1cf92d5537f118ccb487/index_new/cn/light_cone_promotions.json</x:v>
      </x:c>
    </x:row>
    <x:row r="3160" ht="20" customHeight="1">
      <x:c r="A3160" s="6" t="str">
        <x:v>光锥突破</x:v>
      </x:c>
      <x:c r="B3160" s="6" t="str">
        <x:v>22004</x:v>
      </x:c>
      <x:c r="C3160" s="6" t="n">
        <x:v>2</x:v>
      </x:c>
      <x:c r="D3160" s="6" t="n">
        <x:v>3</x:v>
      </x:c>
      <x:c r="E3160" s="7" t="str">
        <x:v>110202</x:v>
      </x:c>
      <x:c r="F3160" s="7" t="str">
        <x:v>动态线稿</x:v>
      </x:c>
      <x:c r="G3160" s="6" t="n">
        <x:v>3</x:v>
      </x:c>
      <x:c r="H3160" s="6" t="str">
        <x:v>https://raw.githubusercontent.com/Mar-7th/StarRailRes/dbe8cdfcfb0bf657b9fe1cf92d5537f118ccb487/index_new/cn/light_cone_promotions.json</x:v>
      </x:c>
    </x:row>
    <x:row r="3161" ht="20" customHeight="1">
      <x:c r="A3161" s="6" t="str">
        <x:v>光锥突破</x:v>
      </x:c>
      <x:c r="B3161" s="6" t="str">
        <x:v>22004</x:v>
      </x:c>
      <x:c r="C3161" s="6" t="n">
        <x:v>2</x:v>
      </x:c>
      <x:c r="D3161" s="6" t="n">
        <x:v>3</x:v>
      </x:c>
      <x:c r="E3161" s="7" t="str">
        <x:v>115002</x:v>
      </x:c>
      <x:c r="F3161" s="7" t="str">
        <x:v>勇气撕裂胸膛</x:v>
      </x:c>
      <x:c r="G3161" s="6" t="n">
        <x:v>6</x:v>
      </x:c>
      <x:c r="H3161" s="6" t="str">
        <x:v>https://raw.githubusercontent.com/Mar-7th/StarRailRes/dbe8cdfcfb0bf657b9fe1cf92d5537f118ccb487/index_new/cn/light_cone_promotions.json</x:v>
      </x:c>
    </x:row>
    <x:row r="3162" ht="20" customHeight="1">
      <x:c r="A3162" s="6" t="str">
        <x:v>光锥突破</x:v>
      </x:c>
      <x:c r="B3162" s="6" t="str">
        <x:v>22004</x:v>
      </x:c>
      <x:c r="C3162" s="6" t="n">
        <x:v>3</x:v>
      </x:c>
      <x:c r="D3162" s="6" t="n">
        <x:v>4</x:v>
      </x:c>
      <x:c r="E3162" s="7" t="str">
        <x:v>2</x:v>
      </x:c>
      <x:c r="F3162" s="7" t="str">
        <x:v>信用点</x:v>
      </x:c>
      <x:c r="G3162" s="6" t="n">
        <x:v>40000</x:v>
      </x:c>
      <x:c r="H3162" s="6" t="str">
        <x:v>https://raw.githubusercontent.com/Mar-7th/StarRailRes/dbe8cdfcfb0bf657b9fe1cf92d5537f118ccb487/index_new/cn/light_cone_promotions.json</x:v>
      </x:c>
    </x:row>
    <x:row r="3163" ht="20" customHeight="1">
      <x:c r="A3163" s="6" t="str">
        <x:v>光锥突破</x:v>
      </x:c>
      <x:c r="B3163" s="6" t="str">
        <x:v>22004</x:v>
      </x:c>
      <x:c r="C3163" s="6" t="n">
        <x:v>3</x:v>
      </x:c>
      <x:c r="D3163" s="6" t="n">
        <x:v>4</x:v>
      </x:c>
      <x:c r="E3163" s="7" t="str">
        <x:v>110202</x:v>
      </x:c>
      <x:c r="F3163" s="7" t="str">
        <x:v>动态线稿</x:v>
      </x:c>
      <x:c r="G3163" s="6" t="n">
        <x:v>6</x:v>
      </x:c>
      <x:c r="H3163" s="6" t="str">
        <x:v>https://raw.githubusercontent.com/Mar-7th/StarRailRes/dbe8cdfcfb0bf657b9fe1cf92d5537f118ccb487/index_new/cn/light_cone_promotions.json</x:v>
      </x:c>
    </x:row>
    <x:row r="3164" ht="20" customHeight="1">
      <x:c r="A3164" s="6" t="str">
        <x:v>光锥突破</x:v>
      </x:c>
      <x:c r="B3164" s="6" t="str">
        <x:v>22004</x:v>
      </x:c>
      <x:c r="C3164" s="6" t="n">
        <x:v>3</x:v>
      </x:c>
      <x:c r="D3164" s="6" t="n">
        <x:v>4</x:v>
      </x:c>
      <x:c r="E3164" s="7" t="str">
        <x:v>115002</x:v>
      </x:c>
      <x:c r="F3164" s="7" t="str">
        <x:v>勇气撕裂胸膛</x:v>
      </x:c>
      <x:c r="G3164" s="6" t="n">
        <x:v>9</x:v>
      </x:c>
      <x:c r="H3164" s="6" t="str">
        <x:v>https://raw.githubusercontent.com/Mar-7th/StarRailRes/dbe8cdfcfb0bf657b9fe1cf92d5537f118ccb487/index_new/cn/light_cone_promotions.json</x:v>
      </x:c>
    </x:row>
    <x:row r="3165" ht="20" customHeight="1">
      <x:c r="A3165" s="6" t="str">
        <x:v>光锥突破</x:v>
      </x:c>
      <x:c r="B3165" s="6" t="str">
        <x:v>22004</x:v>
      </x:c>
      <x:c r="C3165" s="6" t="n">
        <x:v>4</x:v>
      </x:c>
      <x:c r="D3165" s="6" t="n">
        <x:v>5</x:v>
      </x:c>
      <x:c r="E3165" s="7" t="str">
        <x:v>2</x:v>
      </x:c>
      <x:c r="F3165" s="7" t="str">
        <x:v>信用点</x:v>
      </x:c>
      <x:c r="G3165" s="6" t="n">
        <x:v>80000</x:v>
      </x:c>
      <x:c r="H3165" s="6" t="str">
        <x:v>https://raw.githubusercontent.com/Mar-7th/StarRailRes/dbe8cdfcfb0bf657b9fe1cf92d5537f118ccb487/index_new/cn/light_cone_promotions.json</x:v>
      </x:c>
    </x:row>
    <x:row r="3166" ht="20" customHeight="1">
      <x:c r="A3166" s="6" t="str">
        <x:v>光锥突破</x:v>
      </x:c>
      <x:c r="B3166" s="6" t="str">
        <x:v>22004</x:v>
      </x:c>
      <x:c r="C3166" s="6" t="n">
        <x:v>4</x:v>
      </x:c>
      <x:c r="D3166" s="6" t="n">
        <x:v>5</x:v>
      </x:c>
      <x:c r="E3166" s="7" t="str">
        <x:v>110203</x:v>
      </x:c>
      <x:c r="F3166" s="7" t="str">
        <x:v>精致色稿</x:v>
      </x:c>
      <x:c r="G3166" s="6" t="n">
        <x:v>4</x:v>
      </x:c>
      <x:c r="H3166" s="6" t="str">
        <x:v>https://raw.githubusercontent.com/Mar-7th/StarRailRes/dbe8cdfcfb0bf657b9fe1cf92d5537f118ccb487/index_new/cn/light_cone_promotions.json</x:v>
      </x:c>
    </x:row>
    <x:row r="3167" ht="20" customHeight="1">
      <x:c r="A3167" s="6" t="str">
        <x:v>光锥突破</x:v>
      </x:c>
      <x:c r="B3167" s="6" t="str">
        <x:v>22004</x:v>
      </x:c>
      <x:c r="C3167" s="6" t="n">
        <x:v>4</x:v>
      </x:c>
      <x:c r="D3167" s="6" t="n">
        <x:v>5</x:v>
      </x:c>
      <x:c r="E3167" s="7" t="str">
        <x:v>115003</x:v>
      </x:c>
      <x:c r="F3167" s="7" t="str">
        <x:v>荣耀洗礼身躯</x:v>
      </x:c>
      <x:c r="G3167" s="6" t="n">
        <x:v>5</x:v>
      </x:c>
      <x:c r="H3167" s="6" t="str">
        <x:v>https://raw.githubusercontent.com/Mar-7th/StarRailRes/dbe8cdfcfb0bf657b9fe1cf92d5537f118ccb487/index_new/cn/light_cone_promotions.json</x:v>
      </x:c>
    </x:row>
    <x:row r="3168" ht="20" customHeight="1">
      <x:c r="A3168" s="6" t="str">
        <x:v>光锥突破</x:v>
      </x:c>
      <x:c r="B3168" s="6" t="str">
        <x:v>22004</x:v>
      </x:c>
      <x:c r="C3168" s="6" t="n">
        <x:v>5</x:v>
      </x:c>
      <x:c r="D3168" s="6" t="n">
        <x:v>6</x:v>
      </x:c>
      <x:c r="E3168" s="7" t="str">
        <x:v>2</x:v>
      </x:c>
      <x:c r="F3168" s="7" t="str">
        <x:v>信用点</x:v>
      </x:c>
      <x:c r="G3168" s="6" t="n">
        <x:v>160000</x:v>
      </x:c>
      <x:c r="H3168" s="6" t="str">
        <x:v>https://raw.githubusercontent.com/Mar-7th/StarRailRes/dbe8cdfcfb0bf657b9fe1cf92d5537f118ccb487/index_new/cn/light_cone_promotions.json</x:v>
      </x:c>
    </x:row>
    <x:row r="3169" ht="20" customHeight="1">
      <x:c r="A3169" s="6" t="str">
        <x:v>光锥突破</x:v>
      </x:c>
      <x:c r="B3169" s="6" t="str">
        <x:v>22004</x:v>
      </x:c>
      <x:c r="C3169" s="6" t="n">
        <x:v>5</x:v>
      </x:c>
      <x:c r="D3169" s="6" t="n">
        <x:v>6</x:v>
      </x:c>
      <x:c r="E3169" s="7" t="str">
        <x:v>110203</x:v>
      </x:c>
      <x:c r="F3169" s="7" t="str">
        <x:v>精致色稿</x:v>
      </x:c>
      <x:c r="G3169" s="6" t="n">
        <x:v>8</x:v>
      </x:c>
      <x:c r="H3169" s="6" t="str">
        <x:v>https://raw.githubusercontent.com/Mar-7th/StarRailRes/dbe8cdfcfb0bf657b9fe1cf92d5537f118ccb487/index_new/cn/light_cone_promotions.json</x:v>
      </x:c>
    </x:row>
    <x:row r="3170" ht="20" customHeight="1">
      <x:c r="A3170" s="6" t="str">
        <x:v>光锥突破</x:v>
      </x:c>
      <x:c r="B3170" s="6" t="str">
        <x:v>22004</x:v>
      </x:c>
      <x:c r="C3170" s="6" t="n">
        <x:v>5</x:v>
      </x:c>
      <x:c r="D3170" s="6" t="n">
        <x:v>6</x:v>
      </x:c>
      <x:c r="E3170" s="7" t="str">
        <x:v>115003</x:v>
      </x:c>
      <x:c r="F3170" s="7" t="str">
        <x:v>荣耀洗礼身躯</x:v>
      </x:c>
      <x:c r="G3170" s="6" t="n">
        <x:v>7</x:v>
      </x:c>
      <x:c r="H3170" s="6" t="str">
        <x:v>https://raw.githubusercontent.com/Mar-7th/StarRailRes/dbe8cdfcfb0bf657b9fe1cf92d5537f118ccb487/index_new/cn/light_cone_promotions.json</x:v>
      </x:c>
    </x:row>
    <x:row r="3171" ht="20" customHeight="1">
      <x:c r="A3171" s="6" t="str">
        <x:v>光锥突破</x:v>
      </x:c>
      <x:c r="B3171" s="6" t="str">
        <x:v>22005</x:v>
      </x:c>
      <x:c r="C3171" s="6" t="n">
        <x:v>0</x:v>
      </x:c>
      <x:c r="D3171" s="6" t="n">
        <x:v>1</x:v>
      </x:c>
      <x:c r="E3171" s="7" t="str">
        <x:v>2</x:v>
      </x:c>
      <x:c r="F3171" s="7" t="str">
        <x:v>信用点</x:v>
      </x:c>
      <x:c r="G3171" s="6" t="n">
        <x:v>4000</x:v>
      </x:c>
      <x:c r="H3171" s="6" t="str">
        <x:v>https://raw.githubusercontent.com/Mar-7th/StarRailRes/dbe8cdfcfb0bf657b9fe1cf92d5537f118ccb487/index_new/cn/light_cone_promotions.json</x:v>
      </x:c>
    </x:row>
    <x:row r="3172" ht="20" customHeight="1">
      <x:c r="A3172" s="6" t="str">
        <x:v>光锥突破</x:v>
      </x:c>
      <x:c r="B3172" s="6" t="str">
        <x:v>22005</x:v>
      </x:c>
      <x:c r="C3172" s="6" t="n">
        <x:v>0</x:v>
      </x:c>
      <x:c r="D3172" s="6" t="n">
        <x:v>1</x:v>
      </x:c>
      <x:c r="E3172" s="7" t="str">
        <x:v>115001</x:v>
      </x:c>
      <x:c r="F3172" s="7" t="str">
        <x:v>恐惧踏碎血肉</x:v>
      </x:c>
      <x:c r="G3172" s="6" t="n">
        <x:v>5</x:v>
      </x:c>
      <x:c r="H3172" s="6" t="str">
        <x:v>https://raw.githubusercontent.com/Mar-7th/StarRailRes/dbe8cdfcfb0bf657b9fe1cf92d5537f118ccb487/index_new/cn/light_cone_promotions.json</x:v>
      </x:c>
    </x:row>
    <x:row r="3173" ht="20" customHeight="1">
      <x:c r="A3173" s="6" t="str">
        <x:v>光锥突破</x:v>
      </x:c>
      <x:c r="B3173" s="6" t="str">
        <x:v>22005</x:v>
      </x:c>
      <x:c r="C3173" s="6" t="n">
        <x:v>1</x:v>
      </x:c>
      <x:c r="D3173" s="6" t="n">
        <x:v>2</x:v>
      </x:c>
      <x:c r="E3173" s="7" t="str">
        <x:v>2</x:v>
      </x:c>
      <x:c r="F3173" s="7" t="str">
        <x:v>信用点</x:v>
      </x:c>
      <x:c r="G3173" s="6" t="n">
        <x:v>8000</x:v>
      </x:c>
      <x:c r="H3173" s="6" t="str">
        <x:v>https://raw.githubusercontent.com/Mar-7th/StarRailRes/dbe8cdfcfb0bf657b9fe1cf92d5537f118ccb487/index_new/cn/light_cone_promotions.json</x:v>
      </x:c>
    </x:row>
    <x:row r="3174" ht="20" customHeight="1">
      <x:c r="A3174" s="6" t="str">
        <x:v>光锥突破</x:v>
      </x:c>
      <x:c r="B3174" s="6" t="str">
        <x:v>22005</x:v>
      </x:c>
      <x:c r="C3174" s="6" t="n">
        <x:v>1</x:v>
      </x:c>
      <x:c r="D3174" s="6" t="n">
        <x:v>2</x:v>
      </x:c>
      <x:c r="E3174" s="7" t="str">
        <x:v>110231</x:v>
      </x:c>
      <x:c r="F3174" s="7" t="str">
        <x:v>云际音符</x:v>
      </x:c>
      <x:c r="G3174" s="6" t="n">
        <x:v>3</x:v>
      </x:c>
      <x:c r="H3174" s="6" t="str">
        <x:v>https://raw.githubusercontent.com/Mar-7th/StarRailRes/dbe8cdfcfb0bf657b9fe1cf92d5537f118ccb487/index_new/cn/light_cone_promotions.json</x:v>
      </x:c>
    </x:row>
    <x:row r="3175" ht="20" customHeight="1">
      <x:c r="A3175" s="6" t="str">
        <x:v>光锥突破</x:v>
      </x:c>
      <x:c r="B3175" s="6" t="str">
        <x:v>22005</x:v>
      </x:c>
      <x:c r="C3175" s="6" t="n">
        <x:v>1</x:v>
      </x:c>
      <x:c r="D3175" s="6" t="n">
        <x:v>2</x:v>
      </x:c>
      <x:c r="E3175" s="7" t="str">
        <x:v>115001</x:v>
      </x:c>
      <x:c r="F3175" s="7" t="str">
        <x:v>恐惧踏碎血肉</x:v>
      </x:c>
      <x:c r="G3175" s="6" t="n">
        <x:v>10</x:v>
      </x:c>
      <x:c r="H3175" s="6" t="str">
        <x:v>https://raw.githubusercontent.com/Mar-7th/StarRailRes/dbe8cdfcfb0bf657b9fe1cf92d5537f118ccb487/index_new/cn/light_cone_promotions.json</x:v>
      </x:c>
    </x:row>
    <x:row r="3176" ht="20" customHeight="1">
      <x:c r="A3176" s="6" t="str">
        <x:v>光锥突破</x:v>
      </x:c>
      <x:c r="B3176" s="6" t="str">
        <x:v>22005</x:v>
      </x:c>
      <x:c r="C3176" s="6" t="n">
        <x:v>2</x:v>
      </x:c>
      <x:c r="D3176" s="6" t="n">
        <x:v>3</x:v>
      </x:c>
      <x:c r="E3176" s="7" t="str">
        <x:v>2</x:v>
      </x:c>
      <x:c r="F3176" s="7" t="str">
        <x:v>信用点</x:v>
      </x:c>
      <x:c r="G3176" s="6" t="n">
        <x:v>16000</x:v>
      </x:c>
      <x:c r="H3176" s="6" t="str">
        <x:v>https://raw.githubusercontent.com/Mar-7th/StarRailRes/dbe8cdfcfb0bf657b9fe1cf92d5537f118ccb487/index_new/cn/light_cone_promotions.json</x:v>
      </x:c>
    </x:row>
    <x:row r="3177" ht="20" customHeight="1">
      <x:c r="A3177" s="6" t="str">
        <x:v>光锥突破</x:v>
      </x:c>
      <x:c r="B3177" s="6" t="str">
        <x:v>22005</x:v>
      </x:c>
      <x:c r="C3177" s="6" t="n">
        <x:v>2</x:v>
      </x:c>
      <x:c r="D3177" s="6" t="n">
        <x:v>3</x:v>
      </x:c>
      <x:c r="E3177" s="7" t="str">
        <x:v>110232</x:v>
      </x:c>
      <x:c r="F3177" s="7" t="str">
        <x:v>空际小节</x:v>
      </x:c>
      <x:c r="G3177" s="6" t="n">
        <x:v>3</x:v>
      </x:c>
      <x:c r="H3177" s="6" t="str">
        <x:v>https://raw.githubusercontent.com/Mar-7th/StarRailRes/dbe8cdfcfb0bf657b9fe1cf92d5537f118ccb487/index_new/cn/light_cone_promotions.json</x:v>
      </x:c>
    </x:row>
    <x:row r="3178" ht="20" customHeight="1">
      <x:c r="A3178" s="6" t="str">
        <x:v>光锥突破</x:v>
      </x:c>
      <x:c r="B3178" s="6" t="str">
        <x:v>22005</x:v>
      </x:c>
      <x:c r="C3178" s="6" t="n">
        <x:v>2</x:v>
      </x:c>
      <x:c r="D3178" s="6" t="n">
        <x:v>3</x:v>
      </x:c>
      <x:c r="E3178" s="7" t="str">
        <x:v>115002</x:v>
      </x:c>
      <x:c r="F3178" s="7" t="str">
        <x:v>勇气撕裂胸膛</x:v>
      </x:c>
      <x:c r="G3178" s="6" t="n">
        <x:v>6</x:v>
      </x:c>
      <x:c r="H3178" s="6" t="str">
        <x:v>https://raw.githubusercontent.com/Mar-7th/StarRailRes/dbe8cdfcfb0bf657b9fe1cf92d5537f118ccb487/index_new/cn/light_cone_promotions.json</x:v>
      </x:c>
    </x:row>
    <x:row r="3179" ht="20" customHeight="1">
      <x:c r="A3179" s="6" t="str">
        <x:v>光锥突破</x:v>
      </x:c>
      <x:c r="B3179" s="6" t="str">
        <x:v>22005</x:v>
      </x:c>
      <x:c r="C3179" s="6" t="n">
        <x:v>3</x:v>
      </x:c>
      <x:c r="D3179" s="6" t="n">
        <x:v>4</x:v>
      </x:c>
      <x:c r="E3179" s="7" t="str">
        <x:v>2</x:v>
      </x:c>
      <x:c r="F3179" s="7" t="str">
        <x:v>信用点</x:v>
      </x:c>
      <x:c r="G3179" s="6" t="n">
        <x:v>40000</x:v>
      </x:c>
      <x:c r="H3179" s="6" t="str">
        <x:v>https://raw.githubusercontent.com/Mar-7th/StarRailRes/dbe8cdfcfb0bf657b9fe1cf92d5537f118ccb487/index_new/cn/light_cone_promotions.json</x:v>
      </x:c>
    </x:row>
    <x:row r="3180" ht="20" customHeight="1">
      <x:c r="A3180" s="6" t="str">
        <x:v>光锥突破</x:v>
      </x:c>
      <x:c r="B3180" s="6" t="str">
        <x:v>22005</x:v>
      </x:c>
      <x:c r="C3180" s="6" t="n">
        <x:v>3</x:v>
      </x:c>
      <x:c r="D3180" s="6" t="n">
        <x:v>4</x:v>
      </x:c>
      <x:c r="E3180" s="7" t="str">
        <x:v>110232</x:v>
      </x:c>
      <x:c r="F3180" s="7" t="str">
        <x:v>空际小节</x:v>
      </x:c>
      <x:c r="G3180" s="6" t="n">
        <x:v>6</x:v>
      </x:c>
      <x:c r="H3180" s="6" t="str">
        <x:v>https://raw.githubusercontent.com/Mar-7th/StarRailRes/dbe8cdfcfb0bf657b9fe1cf92d5537f118ccb487/index_new/cn/light_cone_promotions.json</x:v>
      </x:c>
    </x:row>
    <x:row r="3181" ht="20" customHeight="1">
      <x:c r="A3181" s="6" t="str">
        <x:v>光锥突破</x:v>
      </x:c>
      <x:c r="B3181" s="6" t="str">
        <x:v>22005</x:v>
      </x:c>
      <x:c r="C3181" s="6" t="n">
        <x:v>3</x:v>
      </x:c>
      <x:c r="D3181" s="6" t="n">
        <x:v>4</x:v>
      </x:c>
      <x:c r="E3181" s="7" t="str">
        <x:v>115002</x:v>
      </x:c>
      <x:c r="F3181" s="7" t="str">
        <x:v>勇气撕裂胸膛</x:v>
      </x:c>
      <x:c r="G3181" s="6" t="n">
        <x:v>9</x:v>
      </x:c>
      <x:c r="H3181" s="6" t="str">
        <x:v>https://raw.githubusercontent.com/Mar-7th/StarRailRes/dbe8cdfcfb0bf657b9fe1cf92d5537f118ccb487/index_new/cn/light_cone_promotions.json</x:v>
      </x:c>
    </x:row>
    <x:row r="3182" ht="20" customHeight="1">
      <x:c r="A3182" s="6" t="str">
        <x:v>光锥突破</x:v>
      </x:c>
      <x:c r="B3182" s="6" t="str">
        <x:v>22005</x:v>
      </x:c>
      <x:c r="C3182" s="6" t="n">
        <x:v>4</x:v>
      </x:c>
      <x:c r="D3182" s="6" t="n">
        <x:v>5</x:v>
      </x:c>
      <x:c r="E3182" s="7" t="str">
        <x:v>2</x:v>
      </x:c>
      <x:c r="F3182" s="7" t="str">
        <x:v>信用点</x:v>
      </x:c>
      <x:c r="G3182" s="6" t="n">
        <x:v>80000</x:v>
      </x:c>
      <x:c r="H3182" s="6" t="str">
        <x:v>https://raw.githubusercontent.com/Mar-7th/StarRailRes/dbe8cdfcfb0bf657b9fe1cf92d5537f118ccb487/index_new/cn/light_cone_promotions.json</x:v>
      </x:c>
    </x:row>
    <x:row r="3183" ht="20" customHeight="1">
      <x:c r="A3183" s="6" t="str">
        <x:v>光锥突破</x:v>
      </x:c>
      <x:c r="B3183" s="6" t="str">
        <x:v>22005</x:v>
      </x:c>
      <x:c r="C3183" s="6" t="n">
        <x:v>4</x:v>
      </x:c>
      <x:c r="D3183" s="6" t="n">
        <x:v>5</x:v>
      </x:c>
      <x:c r="E3183" s="7" t="str">
        <x:v>110233</x:v>
      </x:c>
      <x:c r="F3183" s="7" t="str">
        <x:v>天外乐章</x:v>
      </x:c>
      <x:c r="G3183" s="6" t="n">
        <x:v>4</x:v>
      </x:c>
      <x:c r="H3183" s="6" t="str">
        <x:v>https://raw.githubusercontent.com/Mar-7th/StarRailRes/dbe8cdfcfb0bf657b9fe1cf92d5537f118ccb487/index_new/cn/light_cone_promotions.json</x:v>
      </x:c>
    </x:row>
    <x:row r="3184" ht="20" customHeight="1">
      <x:c r="A3184" s="6" t="str">
        <x:v>光锥突破</x:v>
      </x:c>
      <x:c r="B3184" s="6" t="str">
        <x:v>22005</x:v>
      </x:c>
      <x:c r="C3184" s="6" t="n">
        <x:v>4</x:v>
      </x:c>
      <x:c r="D3184" s="6" t="n">
        <x:v>5</x:v>
      </x:c>
      <x:c r="E3184" s="7" t="str">
        <x:v>115003</x:v>
      </x:c>
      <x:c r="F3184" s="7" t="str">
        <x:v>荣耀洗礼身躯</x:v>
      </x:c>
      <x:c r="G3184" s="6" t="n">
        <x:v>5</x:v>
      </x:c>
      <x:c r="H3184" s="6" t="str">
        <x:v>https://raw.githubusercontent.com/Mar-7th/StarRailRes/dbe8cdfcfb0bf657b9fe1cf92d5537f118ccb487/index_new/cn/light_cone_promotions.json</x:v>
      </x:c>
    </x:row>
    <x:row r="3185" ht="20" customHeight="1">
      <x:c r="A3185" s="6" t="str">
        <x:v>光锥突破</x:v>
      </x:c>
      <x:c r="B3185" s="6" t="str">
        <x:v>22005</x:v>
      </x:c>
      <x:c r="C3185" s="6" t="n">
        <x:v>5</x:v>
      </x:c>
      <x:c r="D3185" s="6" t="n">
        <x:v>6</x:v>
      </x:c>
      <x:c r="E3185" s="7" t="str">
        <x:v>2</x:v>
      </x:c>
      <x:c r="F3185" s="7" t="str">
        <x:v>信用点</x:v>
      </x:c>
      <x:c r="G3185" s="6" t="n">
        <x:v>160000</x:v>
      </x:c>
      <x:c r="H3185" s="6" t="str">
        <x:v>https://raw.githubusercontent.com/Mar-7th/StarRailRes/dbe8cdfcfb0bf657b9fe1cf92d5537f118ccb487/index_new/cn/light_cone_promotions.json</x:v>
      </x:c>
    </x:row>
    <x:row r="3186" ht="20" customHeight="1">
      <x:c r="A3186" s="6" t="str">
        <x:v>光锥突破</x:v>
      </x:c>
      <x:c r="B3186" s="6" t="str">
        <x:v>22005</x:v>
      </x:c>
      <x:c r="C3186" s="6" t="n">
        <x:v>5</x:v>
      </x:c>
      <x:c r="D3186" s="6" t="n">
        <x:v>6</x:v>
      </x:c>
      <x:c r="E3186" s="7" t="str">
        <x:v>110233</x:v>
      </x:c>
      <x:c r="F3186" s="7" t="str">
        <x:v>天外乐章</x:v>
      </x:c>
      <x:c r="G3186" s="6" t="n">
        <x:v>8</x:v>
      </x:c>
      <x:c r="H3186" s="6" t="str">
        <x:v>https://raw.githubusercontent.com/Mar-7th/StarRailRes/dbe8cdfcfb0bf657b9fe1cf92d5537f118ccb487/index_new/cn/light_cone_promotions.json</x:v>
      </x:c>
    </x:row>
    <x:row r="3187" ht="20" customHeight="1">
      <x:c r="A3187" s="6" t="str">
        <x:v>光锥突破</x:v>
      </x:c>
      <x:c r="B3187" s="6" t="str">
        <x:v>22005</x:v>
      </x:c>
      <x:c r="C3187" s="6" t="n">
        <x:v>5</x:v>
      </x:c>
      <x:c r="D3187" s="6" t="n">
        <x:v>6</x:v>
      </x:c>
      <x:c r="E3187" s="7" t="str">
        <x:v>115003</x:v>
      </x:c>
      <x:c r="F3187" s="7" t="str">
        <x:v>荣耀洗礼身躯</x:v>
      </x:c>
      <x:c r="G3187" s="6" t="n">
        <x:v>7</x:v>
      </x:c>
      <x:c r="H3187" s="6" t="str">
        <x:v>https://raw.githubusercontent.com/Mar-7th/StarRailRes/dbe8cdfcfb0bf657b9fe1cf92d5537f118ccb487/index_new/cn/light_cone_promotions.json</x:v>
      </x:c>
    </x:row>
    <x:row r="3188" ht="20" customHeight="1">
      <x:c r="A3188" s="6" t="str">
        <x:v>光锥突破</x:v>
      </x:c>
      <x:c r="B3188" s="6" t="str">
        <x:v>22006</x:v>
      </x:c>
      <x:c r="C3188" s="6" t="n">
        <x:v>0</x:v>
      </x:c>
      <x:c r="D3188" s="6" t="n">
        <x:v>1</x:v>
      </x:c>
      <x:c r="E3188" s="7" t="str">
        <x:v>2</x:v>
      </x:c>
      <x:c r="F3188" s="7" t="str">
        <x:v>信用点</x:v>
      </x:c>
      <x:c r="G3188" s="6" t="n">
        <x:v>4000</x:v>
      </x:c>
      <x:c r="H3188" s="6" t="str">
        <x:v>https://raw.githubusercontent.com/Mar-7th/StarRailRes/dbe8cdfcfb0bf657b9fe1cf92d5537f118ccb487/index_new/cn/light_cone_promotions.json</x:v>
      </x:c>
    </x:row>
    <x:row r="3189" ht="20" customHeight="1">
      <x:c r="A3189" s="6" t="str">
        <x:v>光锥突破</x:v>
      </x:c>
      <x:c r="B3189" s="6" t="str">
        <x:v>22006</x:v>
      </x:c>
      <x:c r="C3189" s="6" t="n">
        <x:v>0</x:v>
      </x:c>
      <x:c r="D3189" s="6" t="n">
        <x:v>1</x:v>
      </x:c>
      <x:c r="E3189" s="7" t="str">
        <x:v>115011</x:v>
      </x:c>
      <x:c r="F3189" s="7" t="str">
        <x:v>预兆似有若无</x:v>
      </x:c>
      <x:c r="G3189" s="6" t="n">
        <x:v>5</x:v>
      </x:c>
      <x:c r="H3189" s="6" t="str">
        <x:v>https://raw.githubusercontent.com/Mar-7th/StarRailRes/dbe8cdfcfb0bf657b9fe1cf92d5537f118ccb487/index_new/cn/light_cone_promotions.json</x:v>
      </x:c>
    </x:row>
    <x:row r="3190" ht="20" customHeight="1">
      <x:c r="A3190" s="6" t="str">
        <x:v>光锥突破</x:v>
      </x:c>
      <x:c r="B3190" s="6" t="str">
        <x:v>22006</x:v>
      </x:c>
      <x:c r="C3190" s="6" t="n">
        <x:v>1</x:v>
      </x:c>
      <x:c r="D3190" s="6" t="n">
        <x:v>2</x:v>
      </x:c>
      <x:c r="E3190" s="7" t="str">
        <x:v>2</x:v>
      </x:c>
      <x:c r="F3190" s="7" t="str">
        <x:v>信用点</x:v>
      </x:c>
      <x:c r="G3190" s="6" t="n">
        <x:v>8000</x:v>
      </x:c>
      <x:c r="H3190" s="6" t="str">
        <x:v>https://raw.githubusercontent.com/Mar-7th/StarRailRes/dbe8cdfcfb0bf657b9fe1cf92d5537f118ccb487/index_new/cn/light_cone_promotions.json</x:v>
      </x:c>
    </x:row>
    <x:row r="3191" ht="20" customHeight="1">
      <x:c r="A3191" s="6" t="str">
        <x:v>光锥突破</x:v>
      </x:c>
      <x:c r="B3191" s="6" t="str">
        <x:v>22006</x:v>
      </x:c>
      <x:c r="C3191" s="6" t="n">
        <x:v>1</x:v>
      </x:c>
      <x:c r="D3191" s="6" t="n">
        <x:v>2</x:v>
      </x:c>
      <x:c r="E3191" s="7" t="str">
        <x:v>110251</x:v>
      </x:c>
      <x:c r="F3191" s="7" t="str">
        <x:v>思量的种</x:v>
      </x:c>
      <x:c r="G3191" s="6" t="n">
        <x:v>3</x:v>
      </x:c>
      <x:c r="H3191" s="6" t="str">
        <x:v>https://raw.githubusercontent.com/Mar-7th/StarRailRes/dbe8cdfcfb0bf657b9fe1cf92d5537f118ccb487/index_new/cn/light_cone_promotions.json</x:v>
      </x:c>
    </x:row>
    <x:row r="3192" ht="20" customHeight="1">
      <x:c r="A3192" s="6" t="str">
        <x:v>光锥突破</x:v>
      </x:c>
      <x:c r="B3192" s="6" t="str">
        <x:v>22006</x:v>
      </x:c>
      <x:c r="C3192" s="6" t="n">
        <x:v>1</x:v>
      </x:c>
      <x:c r="D3192" s="6" t="n">
        <x:v>2</x:v>
      </x:c>
      <x:c r="E3192" s="7" t="str">
        <x:v>115011</x:v>
      </x:c>
      <x:c r="F3192" s="7" t="str">
        <x:v>预兆似有若无</x:v>
      </x:c>
      <x:c r="G3192" s="6" t="n">
        <x:v>10</x:v>
      </x:c>
      <x:c r="H3192" s="6" t="str">
        <x:v>https://raw.githubusercontent.com/Mar-7th/StarRailRes/dbe8cdfcfb0bf657b9fe1cf92d5537f118ccb487/index_new/cn/light_cone_promotions.json</x:v>
      </x:c>
    </x:row>
    <x:row r="3193" ht="20" customHeight="1">
      <x:c r="A3193" s="6" t="str">
        <x:v>光锥突破</x:v>
      </x:c>
      <x:c r="B3193" s="6" t="str">
        <x:v>22006</x:v>
      </x:c>
      <x:c r="C3193" s="6" t="n">
        <x:v>2</x:v>
      </x:c>
      <x:c r="D3193" s="6" t="n">
        <x:v>3</x:v>
      </x:c>
      <x:c r="E3193" s="7" t="str">
        <x:v>2</x:v>
      </x:c>
      <x:c r="F3193" s="7" t="str">
        <x:v>信用点</x:v>
      </x:c>
      <x:c r="G3193" s="6" t="n">
        <x:v>16000</x:v>
      </x:c>
      <x:c r="H3193" s="6" t="str">
        <x:v>https://raw.githubusercontent.com/Mar-7th/StarRailRes/dbe8cdfcfb0bf657b9fe1cf92d5537f118ccb487/index_new/cn/light_cone_promotions.json</x:v>
      </x:c>
    </x:row>
    <x:row r="3194" ht="20" customHeight="1">
      <x:c r="A3194" s="6" t="str">
        <x:v>光锥突破</x:v>
      </x:c>
      <x:c r="B3194" s="6" t="str">
        <x:v>22006</x:v>
      </x:c>
      <x:c r="C3194" s="6" t="n">
        <x:v>2</x:v>
      </x:c>
      <x:c r="D3194" s="6" t="n">
        <x:v>3</x:v>
      </x:c>
      <x:c r="E3194" s="7" t="str">
        <x:v>110252</x:v>
      </x:c>
      <x:c r="F3194" s="7" t="str">
        <x:v>末那芽苗</x:v>
      </x:c>
      <x:c r="G3194" s="6" t="n">
        <x:v>3</x:v>
      </x:c>
      <x:c r="H3194" s="6" t="str">
        <x:v>https://raw.githubusercontent.com/Mar-7th/StarRailRes/dbe8cdfcfb0bf657b9fe1cf92d5537f118ccb487/index_new/cn/light_cone_promotions.json</x:v>
      </x:c>
    </x:row>
    <x:row r="3195" ht="20" customHeight="1">
      <x:c r="A3195" s="6" t="str">
        <x:v>光锥突破</x:v>
      </x:c>
      <x:c r="B3195" s="6" t="str">
        <x:v>22006</x:v>
      </x:c>
      <x:c r="C3195" s="6" t="n">
        <x:v>2</x:v>
      </x:c>
      <x:c r="D3195" s="6" t="n">
        <x:v>3</x:v>
      </x:c>
      <x:c r="E3195" s="7" t="str">
        <x:v>115012</x:v>
      </x:c>
      <x:c r="F3195" s="7" t="str">
        <x:v>悲鸣由远及近</x:v>
      </x:c>
      <x:c r="G3195" s="6" t="n">
        <x:v>6</x:v>
      </x:c>
      <x:c r="H3195" s="6" t="str">
        <x:v>https://raw.githubusercontent.com/Mar-7th/StarRailRes/dbe8cdfcfb0bf657b9fe1cf92d5537f118ccb487/index_new/cn/light_cone_promotions.json</x:v>
      </x:c>
    </x:row>
    <x:row r="3196" ht="20" customHeight="1">
      <x:c r="A3196" s="6" t="str">
        <x:v>光锥突破</x:v>
      </x:c>
      <x:c r="B3196" s="6" t="str">
        <x:v>22006</x:v>
      </x:c>
      <x:c r="C3196" s="6" t="n">
        <x:v>3</x:v>
      </x:c>
      <x:c r="D3196" s="6" t="n">
        <x:v>4</x:v>
      </x:c>
      <x:c r="E3196" s="7" t="str">
        <x:v>2</x:v>
      </x:c>
      <x:c r="F3196" s="7" t="str">
        <x:v>信用点</x:v>
      </x:c>
      <x:c r="G3196" s="6" t="n">
        <x:v>40000</x:v>
      </x:c>
      <x:c r="H3196" s="6" t="str">
        <x:v>https://raw.githubusercontent.com/Mar-7th/StarRailRes/dbe8cdfcfb0bf657b9fe1cf92d5537f118ccb487/index_new/cn/light_cone_promotions.json</x:v>
      </x:c>
    </x:row>
    <x:row r="3197" ht="20" customHeight="1">
      <x:c r="A3197" s="6" t="str">
        <x:v>光锥突破</x:v>
      </x:c>
      <x:c r="B3197" s="6" t="str">
        <x:v>22006</x:v>
      </x:c>
      <x:c r="C3197" s="6" t="n">
        <x:v>3</x:v>
      </x:c>
      <x:c r="D3197" s="6" t="n">
        <x:v>4</x:v>
      </x:c>
      <x:c r="E3197" s="7" t="str">
        <x:v>110252</x:v>
      </x:c>
      <x:c r="F3197" s="7" t="str">
        <x:v>末那芽苗</x:v>
      </x:c>
      <x:c r="G3197" s="6" t="n">
        <x:v>6</x:v>
      </x:c>
      <x:c r="H3197" s="6" t="str">
        <x:v>https://raw.githubusercontent.com/Mar-7th/StarRailRes/dbe8cdfcfb0bf657b9fe1cf92d5537f118ccb487/index_new/cn/light_cone_promotions.json</x:v>
      </x:c>
    </x:row>
    <x:row r="3198" ht="20" customHeight="1">
      <x:c r="A3198" s="6" t="str">
        <x:v>光锥突破</x:v>
      </x:c>
      <x:c r="B3198" s="6" t="str">
        <x:v>22006</x:v>
      </x:c>
      <x:c r="C3198" s="6" t="n">
        <x:v>3</x:v>
      </x:c>
      <x:c r="D3198" s="6" t="n">
        <x:v>4</x:v>
      </x:c>
      <x:c r="E3198" s="7" t="str">
        <x:v>115012</x:v>
      </x:c>
      <x:c r="F3198" s="7" t="str">
        <x:v>悲鸣由远及近</x:v>
      </x:c>
      <x:c r="G3198" s="6" t="n">
        <x:v>9</x:v>
      </x:c>
      <x:c r="H3198" s="6" t="str">
        <x:v>https://raw.githubusercontent.com/Mar-7th/StarRailRes/dbe8cdfcfb0bf657b9fe1cf92d5537f118ccb487/index_new/cn/light_cone_promotions.json</x:v>
      </x:c>
    </x:row>
    <x:row r="3199" ht="20" customHeight="1">
      <x:c r="A3199" s="6" t="str">
        <x:v>光锥突破</x:v>
      </x:c>
      <x:c r="B3199" s="6" t="str">
        <x:v>22006</x:v>
      </x:c>
      <x:c r="C3199" s="6" t="n">
        <x:v>4</x:v>
      </x:c>
      <x:c r="D3199" s="6" t="n">
        <x:v>5</x:v>
      </x:c>
      <x:c r="E3199" s="7" t="str">
        <x:v>2</x:v>
      </x:c>
      <x:c r="F3199" s="7" t="str">
        <x:v>信用点</x:v>
      </x:c>
      <x:c r="G3199" s="6" t="n">
        <x:v>80000</x:v>
      </x:c>
      <x:c r="H3199" s="6" t="str">
        <x:v>https://raw.githubusercontent.com/Mar-7th/StarRailRes/dbe8cdfcfb0bf657b9fe1cf92d5537f118ccb487/index_new/cn/light_cone_promotions.json</x:v>
      </x:c>
    </x:row>
    <x:row r="3200" ht="20" customHeight="1">
      <x:c r="A3200" s="6" t="str">
        <x:v>光锥突破</x:v>
      </x:c>
      <x:c r="B3200" s="6" t="str">
        <x:v>22006</x:v>
      </x:c>
      <x:c r="C3200" s="6" t="n">
        <x:v>4</x:v>
      </x:c>
      <x:c r="D3200" s="6" t="n">
        <x:v>5</x:v>
      </x:c>
      <x:c r="E3200" s="7" t="str">
        <x:v>110253</x:v>
      </x:c>
      <x:c r="F3200" s="7" t="str">
        <x:v>阿赖耶华</x:v>
      </x:c>
      <x:c r="G3200" s="6" t="n">
        <x:v>4</x:v>
      </x:c>
      <x:c r="H3200" s="6" t="str">
        <x:v>https://raw.githubusercontent.com/Mar-7th/StarRailRes/dbe8cdfcfb0bf657b9fe1cf92d5537f118ccb487/index_new/cn/light_cone_promotions.json</x:v>
      </x:c>
    </x:row>
    <x:row r="3201" ht="20" customHeight="1">
      <x:c r="A3201" s="6" t="str">
        <x:v>光锥突破</x:v>
      </x:c>
      <x:c r="B3201" s="6" t="str">
        <x:v>22006</x:v>
      </x:c>
      <x:c r="C3201" s="6" t="n">
        <x:v>4</x:v>
      </x:c>
      <x:c r="D3201" s="6" t="n">
        <x:v>5</x:v>
      </x:c>
      <x:c r="E3201" s="7" t="str">
        <x:v>115013</x:v>
      </x:c>
      <x:c r="F3201" s="7" t="str">
        <x:v>哀叹漫无止息</x:v>
      </x:c>
      <x:c r="G3201" s="6" t="n">
        <x:v>5</x:v>
      </x:c>
      <x:c r="H3201" s="6" t="str">
        <x:v>https://raw.githubusercontent.com/Mar-7th/StarRailRes/dbe8cdfcfb0bf657b9fe1cf92d5537f118ccb487/index_new/cn/light_cone_promotions.json</x:v>
      </x:c>
    </x:row>
    <x:row r="3202" ht="20" customHeight="1">
      <x:c r="A3202" s="6" t="str">
        <x:v>光锥突破</x:v>
      </x:c>
      <x:c r="B3202" s="6" t="str">
        <x:v>22006</x:v>
      </x:c>
      <x:c r="C3202" s="6" t="n">
        <x:v>5</x:v>
      </x:c>
      <x:c r="D3202" s="6" t="n">
        <x:v>6</x:v>
      </x:c>
      <x:c r="E3202" s="7" t="str">
        <x:v>2</x:v>
      </x:c>
      <x:c r="F3202" s="7" t="str">
        <x:v>信用点</x:v>
      </x:c>
      <x:c r="G3202" s="6" t="n">
        <x:v>160000</x:v>
      </x:c>
      <x:c r="H3202" s="6" t="str">
        <x:v>https://raw.githubusercontent.com/Mar-7th/StarRailRes/dbe8cdfcfb0bf657b9fe1cf92d5537f118ccb487/index_new/cn/light_cone_promotions.json</x:v>
      </x:c>
    </x:row>
    <x:row r="3203" ht="20" customHeight="1">
      <x:c r="A3203" s="6" t="str">
        <x:v>光锥突破</x:v>
      </x:c>
      <x:c r="B3203" s="6" t="str">
        <x:v>22006</x:v>
      </x:c>
      <x:c r="C3203" s="6" t="n">
        <x:v>5</x:v>
      </x:c>
      <x:c r="D3203" s="6" t="n">
        <x:v>6</x:v>
      </x:c>
      <x:c r="E3203" s="7" t="str">
        <x:v>110253</x:v>
      </x:c>
      <x:c r="F3203" s="7" t="str">
        <x:v>阿赖耶华</x:v>
      </x:c>
      <x:c r="G3203" s="6" t="n">
        <x:v>8</x:v>
      </x:c>
      <x:c r="H3203" s="6" t="str">
        <x:v>https://raw.githubusercontent.com/Mar-7th/StarRailRes/dbe8cdfcfb0bf657b9fe1cf92d5537f118ccb487/index_new/cn/light_cone_promotions.json</x:v>
      </x:c>
    </x:row>
    <x:row r="3204" ht="20" customHeight="1">
      <x:c r="A3204" s="6" t="str">
        <x:v>光锥突破</x:v>
      </x:c>
      <x:c r="B3204" s="6" t="str">
        <x:v>22006</x:v>
      </x:c>
      <x:c r="C3204" s="6" t="n">
        <x:v>5</x:v>
      </x:c>
      <x:c r="D3204" s="6" t="n">
        <x:v>6</x:v>
      </x:c>
      <x:c r="E3204" s="7" t="str">
        <x:v>115013</x:v>
      </x:c>
      <x:c r="F3204" s="7" t="str">
        <x:v>哀叹漫无止息</x:v>
      </x:c>
      <x:c r="G3204" s="6" t="n">
        <x:v>7</x:v>
      </x:c>
      <x:c r="H3204" s="6" t="str">
        <x:v>https://raw.githubusercontent.com/Mar-7th/StarRailRes/dbe8cdfcfb0bf657b9fe1cf92d5537f118ccb487/index_new/cn/light_cone_promotions.json</x:v>
      </x:c>
    </x:row>
    <x:row r="3205" ht="20" customHeight="1">
      <x:c r="A3205" s="6" t="str">
        <x:v>光锥突破</x:v>
      </x:c>
      <x:c r="B3205" s="6" t="str">
        <x:v>22007</x:v>
      </x:c>
      <x:c r="C3205" s="6" t="n">
        <x:v>0</x:v>
      </x:c>
      <x:c r="D3205" s="6" t="n">
        <x:v>1</x:v>
      </x:c>
      <x:c r="E3205" s="7" t="str">
        <x:v>2</x:v>
      </x:c>
      <x:c r="F3205" s="7" t="str">
        <x:v>信用点</x:v>
      </x:c>
      <x:c r="G3205" s="6" t="n">
        <x:v>4000</x:v>
      </x:c>
      <x:c r="H3205" s="6" t="str">
        <x:v>https://raw.githubusercontent.com/Mar-7th/StarRailRes/dbe8cdfcfb0bf657b9fe1cf92d5537f118ccb487/index_new/cn/light_cone_promotions.json</x:v>
      </x:c>
    </x:row>
    <x:row r="3206" ht="20" customHeight="1">
      <x:c r="A3206" s="6" t="str">
        <x:v>光锥突破</x:v>
      </x:c>
      <x:c r="B3206" s="6" t="str">
        <x:v>22007</x:v>
      </x:c>
      <x:c r="C3206" s="6" t="n">
        <x:v>0</x:v>
      </x:c>
      <x:c r="D3206" s="6" t="n">
        <x:v>1</x:v>
      </x:c>
      <x:c r="E3206" s="7" t="str">
        <x:v>116001</x:v>
      </x:c>
      <x:c r="F3206" s="7" t="str">
        <x:v>童真蜡笔</x:v>
      </x:c>
      <x:c r="G3206" s="6" t="n">
        <x:v>5</x:v>
      </x:c>
      <x:c r="H3206" s="6" t="str">
        <x:v>https://raw.githubusercontent.com/Mar-7th/StarRailRes/dbe8cdfcfb0bf657b9fe1cf92d5537f118ccb487/index_new/cn/light_cone_promotions.json</x:v>
      </x:c>
    </x:row>
    <x:row r="3207" ht="20" customHeight="1">
      <x:c r="A3207" s="6" t="str">
        <x:v>光锥突破</x:v>
      </x:c>
      <x:c r="B3207" s="6" t="str">
        <x:v>22007</x:v>
      </x:c>
      <x:c r="C3207" s="6" t="n">
        <x:v>1</x:v>
      </x:c>
      <x:c r="D3207" s="6" t="n">
        <x:v>2</x:v>
      </x:c>
      <x:c r="E3207" s="7" t="str">
        <x:v>2</x:v>
      </x:c>
      <x:c r="F3207" s="7" t="str">
        <x:v>信用点</x:v>
      </x:c>
      <x:c r="G3207" s="6" t="n">
        <x:v>8000</x:v>
      </x:c>
      <x:c r="H3207" s="6" t="str">
        <x:v>https://raw.githubusercontent.com/Mar-7th/StarRailRes/dbe8cdfcfb0bf657b9fe1cf92d5537f118ccb487/index_new/cn/light_cone_promotions.json</x:v>
      </x:c>
    </x:row>
    <x:row r="3208" ht="20" customHeight="1">
      <x:c r="A3208" s="6" t="str">
        <x:v>光锥突破</x:v>
      </x:c>
      <x:c r="B3208" s="6" t="str">
        <x:v>22007</x:v>
      </x:c>
      <x:c r="C3208" s="6" t="n">
        <x:v>1</x:v>
      </x:c>
      <x:c r="D3208" s="6" t="n">
        <x:v>2</x:v>
      </x:c>
      <x:c r="E3208" s="7" t="str">
        <x:v>110261</x:v>
      </x:c>
      <x:c r="F3208" s="7" t="str">
        <x:v>《绒绒号》手绘分镜稿</x:v>
      </x:c>
      <x:c r="G3208" s="6" t="n">
        <x:v>3</x:v>
      </x:c>
      <x:c r="H3208" s="6" t="str">
        <x:v>https://raw.githubusercontent.com/Mar-7th/StarRailRes/dbe8cdfcfb0bf657b9fe1cf92d5537f118ccb487/index_new/cn/light_cone_promotions.json</x:v>
      </x:c>
    </x:row>
    <x:row r="3209" ht="20" customHeight="1">
      <x:c r="A3209" s="6" t="str">
        <x:v>光锥突破</x:v>
      </x:c>
      <x:c r="B3209" s="6" t="str">
        <x:v>22007</x:v>
      </x:c>
      <x:c r="C3209" s="6" t="n">
        <x:v>1</x:v>
      </x:c>
      <x:c r="D3209" s="6" t="n">
        <x:v>2</x:v>
      </x:c>
      <x:c r="E3209" s="7" t="str">
        <x:v>116001</x:v>
      </x:c>
      <x:c r="F3209" s="7" t="str">
        <x:v>童真蜡笔</x:v>
      </x:c>
      <x:c r="G3209" s="6" t="n">
        <x:v>10</x:v>
      </x:c>
      <x:c r="H3209" s="6" t="str">
        <x:v>https://raw.githubusercontent.com/Mar-7th/StarRailRes/dbe8cdfcfb0bf657b9fe1cf92d5537f118ccb487/index_new/cn/light_cone_promotions.json</x:v>
      </x:c>
    </x:row>
    <x:row r="3210" ht="20" customHeight="1">
      <x:c r="A3210" s="6" t="str">
        <x:v>光锥突破</x:v>
      </x:c>
      <x:c r="B3210" s="6" t="str">
        <x:v>22007</x:v>
      </x:c>
      <x:c r="C3210" s="6" t="n">
        <x:v>2</x:v>
      </x:c>
      <x:c r="D3210" s="6" t="n">
        <x:v>3</x:v>
      </x:c>
      <x:c r="E3210" s="7" t="str">
        <x:v>2</x:v>
      </x:c>
      <x:c r="F3210" s="7" t="str">
        <x:v>信用点</x:v>
      </x:c>
      <x:c r="G3210" s="6" t="n">
        <x:v>16000</x:v>
      </x:c>
      <x:c r="H3210" s="6" t="str">
        <x:v>https://raw.githubusercontent.com/Mar-7th/StarRailRes/dbe8cdfcfb0bf657b9fe1cf92d5537f118ccb487/index_new/cn/light_cone_promotions.json</x:v>
      </x:c>
    </x:row>
    <x:row r="3211" ht="20" customHeight="1">
      <x:c r="A3211" s="6" t="str">
        <x:v>光锥突破</x:v>
      </x:c>
      <x:c r="B3211" s="6" t="str">
        <x:v>22007</x:v>
      </x:c>
      <x:c r="C3211" s="6" t="n">
        <x:v>2</x:v>
      </x:c>
      <x:c r="D3211" s="6" t="n">
        <x:v>3</x:v>
      </x:c>
      <x:c r="E3211" s="7" t="str">
        <x:v>110262</x:v>
      </x:c>
      <x:c r="F3211" s="7" t="str">
        <x:v>《绒绒号》连载纪念刊</x:v>
      </x:c>
      <x:c r="G3211" s="6" t="n">
        <x:v>3</x:v>
      </x:c>
      <x:c r="H3211" s="6" t="str">
        <x:v>https://raw.githubusercontent.com/Mar-7th/StarRailRes/dbe8cdfcfb0bf657b9fe1cf92d5537f118ccb487/index_new/cn/light_cone_promotions.json</x:v>
      </x:c>
    </x:row>
    <x:row r="3212" ht="20" customHeight="1">
      <x:c r="A3212" s="6" t="str">
        <x:v>光锥突破</x:v>
      </x:c>
      <x:c r="B3212" s="6" t="str">
        <x:v>22007</x:v>
      </x:c>
      <x:c r="C3212" s="6" t="n">
        <x:v>2</x:v>
      </x:c>
      <x:c r="D3212" s="6" t="n">
        <x:v>3</x:v>
      </x:c>
      <x:c r="E3212" s="7" t="str">
        <x:v>116002</x:v>
      </x:c>
      <x:c r="F3212" s="7" t="str">
        <x:v>造梦蘸钢</x:v>
      </x:c>
      <x:c r="G3212" s="6" t="n">
        <x:v>6</x:v>
      </x:c>
      <x:c r="H3212" s="6" t="str">
        <x:v>https://raw.githubusercontent.com/Mar-7th/StarRailRes/dbe8cdfcfb0bf657b9fe1cf92d5537f118ccb487/index_new/cn/light_cone_promotions.json</x:v>
      </x:c>
    </x:row>
    <x:row r="3213" ht="20" customHeight="1">
      <x:c r="A3213" s="6" t="str">
        <x:v>光锥突破</x:v>
      </x:c>
      <x:c r="B3213" s="6" t="str">
        <x:v>22007</x:v>
      </x:c>
      <x:c r="C3213" s="6" t="n">
        <x:v>3</x:v>
      </x:c>
      <x:c r="D3213" s="6" t="n">
        <x:v>4</x:v>
      </x:c>
      <x:c r="E3213" s="7" t="str">
        <x:v>2</x:v>
      </x:c>
      <x:c r="F3213" s="7" t="str">
        <x:v>信用点</x:v>
      </x:c>
      <x:c r="G3213" s="6" t="n">
        <x:v>40000</x:v>
      </x:c>
      <x:c r="H3213" s="6" t="str">
        <x:v>https://raw.githubusercontent.com/Mar-7th/StarRailRes/dbe8cdfcfb0bf657b9fe1cf92d5537f118ccb487/index_new/cn/light_cone_promotions.json</x:v>
      </x:c>
    </x:row>
    <x:row r="3214" ht="20" customHeight="1">
      <x:c r="A3214" s="6" t="str">
        <x:v>光锥突破</x:v>
      </x:c>
      <x:c r="B3214" s="6" t="str">
        <x:v>22007</x:v>
      </x:c>
      <x:c r="C3214" s="6" t="n">
        <x:v>3</x:v>
      </x:c>
      <x:c r="D3214" s="6" t="n">
        <x:v>4</x:v>
      </x:c>
      <x:c r="E3214" s="7" t="str">
        <x:v>110262</x:v>
      </x:c>
      <x:c r="F3214" s="7" t="str">
        <x:v>《绒绒号》连载纪念刊</x:v>
      </x:c>
      <x:c r="G3214" s="6" t="n">
        <x:v>6</x:v>
      </x:c>
      <x:c r="H3214" s="6" t="str">
        <x:v>https://raw.githubusercontent.com/Mar-7th/StarRailRes/dbe8cdfcfb0bf657b9fe1cf92d5537f118ccb487/index_new/cn/light_cone_promotions.json</x:v>
      </x:c>
    </x:row>
    <x:row r="3215" ht="20" customHeight="1">
      <x:c r="A3215" s="6" t="str">
        <x:v>光锥突破</x:v>
      </x:c>
      <x:c r="B3215" s="6" t="str">
        <x:v>22007</x:v>
      </x:c>
      <x:c r="C3215" s="6" t="n">
        <x:v>3</x:v>
      </x:c>
      <x:c r="D3215" s="6" t="n">
        <x:v>4</x:v>
      </x:c>
      <x:c r="E3215" s="7" t="str">
        <x:v>116002</x:v>
      </x:c>
      <x:c r="F3215" s="7" t="str">
        <x:v>造梦蘸钢</x:v>
      </x:c>
      <x:c r="G3215" s="6" t="n">
        <x:v>9</x:v>
      </x:c>
      <x:c r="H3215" s="6" t="str">
        <x:v>https://raw.githubusercontent.com/Mar-7th/StarRailRes/dbe8cdfcfb0bf657b9fe1cf92d5537f118ccb487/index_new/cn/light_cone_promotions.json</x:v>
      </x:c>
    </x:row>
    <x:row r="3216" ht="20" customHeight="1">
      <x:c r="A3216" s="6" t="str">
        <x:v>光锥突破</x:v>
      </x:c>
      <x:c r="B3216" s="6" t="str">
        <x:v>22007</x:v>
      </x:c>
      <x:c r="C3216" s="6" t="n">
        <x:v>4</x:v>
      </x:c>
      <x:c r="D3216" s="6" t="n">
        <x:v>5</x:v>
      </x:c>
      <x:c r="E3216" s="7" t="str">
        <x:v>2</x:v>
      </x:c>
      <x:c r="F3216" s="7" t="str">
        <x:v>信用点</x:v>
      </x:c>
      <x:c r="G3216" s="6" t="n">
        <x:v>80000</x:v>
      </x:c>
      <x:c r="H3216" s="6" t="str">
        <x:v>https://raw.githubusercontent.com/Mar-7th/StarRailRes/dbe8cdfcfb0bf657b9fe1cf92d5537f118ccb487/index_new/cn/light_cone_promotions.json</x:v>
      </x:c>
    </x:row>
    <x:row r="3217" ht="20" customHeight="1">
      <x:c r="A3217" s="6" t="str">
        <x:v>光锥突破</x:v>
      </x:c>
      <x:c r="B3217" s="6" t="str">
        <x:v>22007</x:v>
      </x:c>
      <x:c r="C3217" s="6" t="n">
        <x:v>4</x:v>
      </x:c>
      <x:c r="D3217" s="6" t="n">
        <x:v>5</x:v>
      </x:c>
      <x:c r="E3217" s="7" t="str">
        <x:v>110263</x:v>
      </x:c>
      <x:c r="F3217" s="7" t="str">
        <x:v>《绒绒号》典藏版合集</x:v>
      </x:c>
      <x:c r="G3217" s="6" t="n">
        <x:v>4</x:v>
      </x:c>
      <x:c r="H3217" s="6" t="str">
        <x:v>https://raw.githubusercontent.com/Mar-7th/StarRailRes/dbe8cdfcfb0bf657b9fe1cf92d5537f118ccb487/index_new/cn/light_cone_promotions.json</x:v>
      </x:c>
    </x:row>
    <x:row r="3218" ht="20" customHeight="1">
      <x:c r="A3218" s="6" t="str">
        <x:v>光锥突破</x:v>
      </x:c>
      <x:c r="B3218" s="6" t="str">
        <x:v>22007</x:v>
      </x:c>
      <x:c r="C3218" s="6" t="n">
        <x:v>4</x:v>
      </x:c>
      <x:c r="D3218" s="6" t="n">
        <x:v>5</x:v>
      </x:c>
      <x:c r="E3218" s="7" t="str">
        <x:v>116003</x:v>
      </x:c>
      <x:c r="F3218" s="7" t="str">
        <x:v>梦现管锥</x:v>
      </x:c>
      <x:c r="G3218" s="6" t="n">
        <x:v>5</x:v>
      </x:c>
      <x:c r="H3218" s="6" t="str">
        <x:v>https://raw.githubusercontent.com/Mar-7th/StarRailRes/dbe8cdfcfb0bf657b9fe1cf92d5537f118ccb487/index_new/cn/light_cone_promotions.json</x:v>
      </x:c>
    </x:row>
    <x:row r="3219" ht="20" customHeight="1">
      <x:c r="A3219" s="6" t="str">
        <x:v>光锥突破</x:v>
      </x:c>
      <x:c r="B3219" s="6" t="str">
        <x:v>22007</x:v>
      </x:c>
      <x:c r="C3219" s="6" t="n">
        <x:v>5</x:v>
      </x:c>
      <x:c r="D3219" s="6" t="n">
        <x:v>6</x:v>
      </x:c>
      <x:c r="E3219" s="7" t="str">
        <x:v>2</x:v>
      </x:c>
      <x:c r="F3219" s="7" t="str">
        <x:v>信用点</x:v>
      </x:c>
      <x:c r="G3219" s="6" t="n">
        <x:v>160000</x:v>
      </x:c>
      <x:c r="H3219" s="6" t="str">
        <x:v>https://raw.githubusercontent.com/Mar-7th/StarRailRes/dbe8cdfcfb0bf657b9fe1cf92d5537f118ccb487/index_new/cn/light_cone_promotions.json</x:v>
      </x:c>
    </x:row>
    <x:row r="3220" ht="20" customHeight="1">
      <x:c r="A3220" s="6" t="str">
        <x:v>光锥突破</x:v>
      </x:c>
      <x:c r="B3220" s="6" t="str">
        <x:v>22007</x:v>
      </x:c>
      <x:c r="C3220" s="6" t="n">
        <x:v>5</x:v>
      </x:c>
      <x:c r="D3220" s="6" t="n">
        <x:v>6</x:v>
      </x:c>
      <x:c r="E3220" s="7" t="str">
        <x:v>110263</x:v>
      </x:c>
      <x:c r="F3220" s="7" t="str">
        <x:v>《绒绒号》典藏版合集</x:v>
      </x:c>
      <x:c r="G3220" s="6" t="n">
        <x:v>8</x:v>
      </x:c>
      <x:c r="H3220" s="6" t="str">
        <x:v>https://raw.githubusercontent.com/Mar-7th/StarRailRes/dbe8cdfcfb0bf657b9fe1cf92d5537f118ccb487/index_new/cn/light_cone_promotions.json</x:v>
      </x:c>
    </x:row>
    <x:row r="3221" ht="20" customHeight="1">
      <x:c r="A3221" s="6" t="str">
        <x:v>光锥突破</x:v>
      </x:c>
      <x:c r="B3221" s="6" t="str">
        <x:v>22007</x:v>
      </x:c>
      <x:c r="C3221" s="6" t="n">
        <x:v>5</x:v>
      </x:c>
      <x:c r="D3221" s="6" t="n">
        <x:v>6</x:v>
      </x:c>
      <x:c r="E3221" s="7" t="str">
        <x:v>116003</x:v>
      </x:c>
      <x:c r="F3221" s="7" t="str">
        <x:v>梦现管锥</x:v>
      </x:c>
      <x:c r="G3221" s="6" t="n">
        <x:v>7</x:v>
      </x:c>
      <x:c r="H3221" s="6" t="str">
        <x:v>https://raw.githubusercontent.com/Mar-7th/StarRailRes/dbe8cdfcfb0bf657b9fe1cf92d5537f118ccb487/index_new/cn/light_cone_promotions.json</x:v>
      </x:c>
    </x:row>
    <x:row r="3222" ht="20" customHeight="1">
      <x:c r="A3222" s="6" t="str">
        <x:v>光锥突破</x:v>
      </x:c>
      <x:c r="B3222" s="6" t="str">
        <x:v>22008</x:v>
      </x:c>
      <x:c r="C3222" s="6" t="n">
        <x:v>0</x:v>
      </x:c>
      <x:c r="D3222" s="6" t="n">
        <x:v>1</x:v>
      </x:c>
      <x:c r="E3222" s="7" t="str">
        <x:v>2</x:v>
      </x:c>
      <x:c r="F3222" s="7" t="str">
        <x:v>信用点</x:v>
      </x:c>
      <x:c r="G3222" s="6" t="n">
        <x:v>4000</x:v>
      </x:c>
      <x:c r="H3222" s="6" t="str">
        <x:v>https://raw.githubusercontent.com/Mar-7th/StarRailRes/dbe8cdfcfb0bf657b9fe1cf92d5537f118ccb487/index_new/cn/light_cone_promotions.json</x:v>
      </x:c>
    </x:row>
    <x:row r="3223" ht="20" customHeight="1">
      <x:c r="A3223" s="6" t="str">
        <x:v>光锥突破</x:v>
      </x:c>
      <x:c r="B3223" s="6" t="str">
        <x:v>22008</x:v>
      </x:c>
      <x:c r="C3223" s="6" t="n">
        <x:v>0</x:v>
      </x:c>
      <x:c r="D3223" s="6" t="n">
        <x:v>1</x:v>
      </x:c>
      <x:c r="E3223" s="7" t="str">
        <x:v>116001</x:v>
      </x:c>
      <x:c r="F3223" s="7" t="str">
        <x:v>童真蜡笔</x:v>
      </x:c>
      <x:c r="G3223" s="6" t="n">
        <x:v>5</x:v>
      </x:c>
      <x:c r="H3223" s="6" t="str">
        <x:v>https://raw.githubusercontent.com/Mar-7th/StarRailRes/dbe8cdfcfb0bf657b9fe1cf92d5537f118ccb487/index_new/cn/light_cone_promotions.json</x:v>
      </x:c>
    </x:row>
    <x:row r="3224" ht="20" customHeight="1">
      <x:c r="A3224" s="6" t="str">
        <x:v>光锥突破</x:v>
      </x:c>
      <x:c r="B3224" s="6" t="str">
        <x:v>22008</x:v>
      </x:c>
      <x:c r="C3224" s="6" t="n">
        <x:v>1</x:v>
      </x:c>
      <x:c r="D3224" s="6" t="n">
        <x:v>2</x:v>
      </x:c>
      <x:c r="E3224" s="7" t="str">
        <x:v>2</x:v>
      </x:c>
      <x:c r="F3224" s="7" t="str">
        <x:v>信用点</x:v>
      </x:c>
      <x:c r="G3224" s="6" t="n">
        <x:v>8000</x:v>
      </x:c>
      <x:c r="H3224" s="6" t="str">
        <x:v>https://raw.githubusercontent.com/Mar-7th/StarRailRes/dbe8cdfcfb0bf657b9fe1cf92d5537f118ccb487/index_new/cn/light_cone_promotions.json</x:v>
      </x:c>
    </x:row>
    <x:row r="3225" ht="20" customHeight="1">
      <x:c r="A3225" s="6" t="str">
        <x:v>光锥突破</x:v>
      </x:c>
      <x:c r="B3225" s="6" t="str">
        <x:v>22008</x:v>
      </x:c>
      <x:c r="C3225" s="6" t="n">
        <x:v>1</x:v>
      </x:c>
      <x:c r="D3225" s="6" t="n">
        <x:v>2</x:v>
      </x:c>
      <x:c r="E3225" s="7" t="str">
        <x:v>110191</x:v>
      </x:c>
      <x:c r="F3225" s="7" t="str">
        <x:v>陨铁弹丸</x:v>
      </x:c>
      <x:c r="G3225" s="6" t="n">
        <x:v>3</x:v>
      </x:c>
      <x:c r="H3225" s="6" t="str">
        <x:v>https://raw.githubusercontent.com/Mar-7th/StarRailRes/dbe8cdfcfb0bf657b9fe1cf92d5537f118ccb487/index_new/cn/light_cone_promotions.json</x:v>
      </x:c>
    </x:row>
    <x:row r="3226" ht="20" customHeight="1">
      <x:c r="A3226" s="6" t="str">
        <x:v>光锥突破</x:v>
      </x:c>
      <x:c r="B3226" s="6" t="str">
        <x:v>22008</x:v>
      </x:c>
      <x:c r="C3226" s="6" t="n">
        <x:v>1</x:v>
      </x:c>
      <x:c r="D3226" s="6" t="n">
        <x:v>2</x:v>
      </x:c>
      <x:c r="E3226" s="7" t="str">
        <x:v>116001</x:v>
      </x:c>
      <x:c r="F3226" s="7" t="str">
        <x:v>童真蜡笔</x:v>
      </x:c>
      <x:c r="G3226" s="6" t="n">
        <x:v>10</x:v>
      </x:c>
      <x:c r="H3226" s="6" t="str">
        <x:v>https://raw.githubusercontent.com/Mar-7th/StarRailRes/dbe8cdfcfb0bf657b9fe1cf92d5537f118ccb487/index_new/cn/light_cone_promotions.json</x:v>
      </x:c>
    </x:row>
    <x:row r="3227" ht="20" customHeight="1">
      <x:c r="A3227" s="6" t="str">
        <x:v>光锥突破</x:v>
      </x:c>
      <x:c r="B3227" s="6" t="str">
        <x:v>22008</x:v>
      </x:c>
      <x:c r="C3227" s="6" t="n">
        <x:v>2</x:v>
      </x:c>
      <x:c r="D3227" s="6" t="n">
        <x:v>3</x:v>
      </x:c>
      <x:c r="E3227" s="7" t="str">
        <x:v>2</x:v>
      </x:c>
      <x:c r="F3227" s="7" t="str">
        <x:v>信用点</x:v>
      </x:c>
      <x:c r="G3227" s="6" t="n">
        <x:v>16000</x:v>
      </x:c>
      <x:c r="H3227" s="6" t="str">
        <x:v>https://raw.githubusercontent.com/Mar-7th/StarRailRes/dbe8cdfcfb0bf657b9fe1cf92d5537f118ccb487/index_new/cn/light_cone_promotions.json</x:v>
      </x:c>
    </x:row>
    <x:row r="3228" ht="20" customHeight="1">
      <x:c r="A3228" s="6" t="str">
        <x:v>光锥突破</x:v>
      </x:c>
      <x:c r="B3228" s="6" t="str">
        <x:v>22008</x:v>
      </x:c>
      <x:c r="C3228" s="6" t="n">
        <x:v>2</x:v>
      </x:c>
      <x:c r="D3228" s="6" t="n">
        <x:v>3</x:v>
      </x:c>
      <x:c r="E3228" s="7" t="str">
        <x:v>110192</x:v>
      </x:c>
      <x:c r="F3228" s="7" t="str">
        <x:v>命定死因</x:v>
      </x:c>
      <x:c r="G3228" s="6" t="n">
        <x:v>3</x:v>
      </x:c>
      <x:c r="H3228" s="6" t="str">
        <x:v>https://raw.githubusercontent.com/Mar-7th/StarRailRes/dbe8cdfcfb0bf657b9fe1cf92d5537f118ccb487/index_new/cn/light_cone_promotions.json</x:v>
      </x:c>
    </x:row>
    <x:row r="3229" ht="20" customHeight="1">
      <x:c r="A3229" s="6" t="str">
        <x:v>光锥突破</x:v>
      </x:c>
      <x:c r="B3229" s="6" t="str">
        <x:v>22008</x:v>
      </x:c>
      <x:c r="C3229" s="6" t="n">
        <x:v>2</x:v>
      </x:c>
      <x:c r="D3229" s="6" t="n">
        <x:v>3</x:v>
      </x:c>
      <x:c r="E3229" s="7" t="str">
        <x:v>116002</x:v>
      </x:c>
      <x:c r="F3229" s="7" t="str">
        <x:v>造梦蘸钢</x:v>
      </x:c>
      <x:c r="G3229" s="6" t="n">
        <x:v>6</x:v>
      </x:c>
      <x:c r="H3229" s="6" t="str">
        <x:v>https://raw.githubusercontent.com/Mar-7th/StarRailRes/dbe8cdfcfb0bf657b9fe1cf92d5537f118ccb487/index_new/cn/light_cone_promotions.json</x:v>
      </x:c>
    </x:row>
    <x:row r="3230" ht="20" customHeight="1">
      <x:c r="A3230" s="6" t="str">
        <x:v>光锥突破</x:v>
      </x:c>
      <x:c r="B3230" s="6" t="str">
        <x:v>22008</x:v>
      </x:c>
      <x:c r="C3230" s="6" t="n">
        <x:v>3</x:v>
      </x:c>
      <x:c r="D3230" s="6" t="n">
        <x:v>4</x:v>
      </x:c>
      <x:c r="E3230" s="7" t="str">
        <x:v>2</x:v>
      </x:c>
      <x:c r="F3230" s="7" t="str">
        <x:v>信用点</x:v>
      </x:c>
      <x:c r="G3230" s="6" t="n">
        <x:v>40000</x:v>
      </x:c>
      <x:c r="H3230" s="6" t="str">
        <x:v>https://raw.githubusercontent.com/Mar-7th/StarRailRes/dbe8cdfcfb0bf657b9fe1cf92d5537f118ccb487/index_new/cn/light_cone_promotions.json</x:v>
      </x:c>
    </x:row>
    <x:row r="3231" ht="20" customHeight="1">
      <x:c r="A3231" s="6" t="str">
        <x:v>光锥突破</x:v>
      </x:c>
      <x:c r="B3231" s="6" t="str">
        <x:v>22008</x:v>
      </x:c>
      <x:c r="C3231" s="6" t="n">
        <x:v>3</x:v>
      </x:c>
      <x:c r="D3231" s="6" t="n">
        <x:v>4</x:v>
      </x:c>
      <x:c r="E3231" s="7" t="str">
        <x:v>110192</x:v>
      </x:c>
      <x:c r="F3231" s="7" t="str">
        <x:v>命定死因</x:v>
      </x:c>
      <x:c r="G3231" s="6" t="n">
        <x:v>6</x:v>
      </x:c>
      <x:c r="H3231" s="6" t="str">
        <x:v>https://raw.githubusercontent.com/Mar-7th/StarRailRes/dbe8cdfcfb0bf657b9fe1cf92d5537f118ccb487/index_new/cn/light_cone_promotions.json</x:v>
      </x:c>
    </x:row>
    <x:row r="3232" ht="20" customHeight="1">
      <x:c r="A3232" s="6" t="str">
        <x:v>光锥突破</x:v>
      </x:c>
      <x:c r="B3232" s="6" t="str">
        <x:v>22008</x:v>
      </x:c>
      <x:c r="C3232" s="6" t="n">
        <x:v>3</x:v>
      </x:c>
      <x:c r="D3232" s="6" t="n">
        <x:v>4</x:v>
      </x:c>
      <x:c r="E3232" s="7" t="str">
        <x:v>116002</x:v>
      </x:c>
      <x:c r="F3232" s="7" t="str">
        <x:v>造梦蘸钢</x:v>
      </x:c>
      <x:c r="G3232" s="6" t="n">
        <x:v>9</x:v>
      </x:c>
      <x:c r="H3232" s="6" t="str">
        <x:v>https://raw.githubusercontent.com/Mar-7th/StarRailRes/dbe8cdfcfb0bf657b9fe1cf92d5537f118ccb487/index_new/cn/light_cone_promotions.json</x:v>
      </x:c>
    </x:row>
    <x:row r="3233" ht="20" customHeight="1">
      <x:c r="A3233" s="6" t="str">
        <x:v>光锥突破</x:v>
      </x:c>
      <x:c r="B3233" s="6" t="str">
        <x:v>22008</x:v>
      </x:c>
      <x:c r="C3233" s="6" t="n">
        <x:v>4</x:v>
      </x:c>
      <x:c r="D3233" s="6" t="n">
        <x:v>5</x:v>
      </x:c>
      <x:c r="E3233" s="7" t="str">
        <x:v>2</x:v>
      </x:c>
      <x:c r="F3233" s="7" t="str">
        <x:v>信用点</x:v>
      </x:c>
      <x:c r="G3233" s="6" t="n">
        <x:v>80000</x:v>
      </x:c>
      <x:c r="H3233" s="6" t="str">
        <x:v>https://raw.githubusercontent.com/Mar-7th/StarRailRes/dbe8cdfcfb0bf657b9fe1cf92d5537f118ccb487/index_new/cn/light_cone_promotions.json</x:v>
      </x:c>
    </x:row>
    <x:row r="3234" ht="20" customHeight="1">
      <x:c r="A3234" s="6" t="str">
        <x:v>光锥突破</x:v>
      </x:c>
      <x:c r="B3234" s="6" t="str">
        <x:v>22008</x:v>
      </x:c>
      <x:c r="C3234" s="6" t="n">
        <x:v>4</x:v>
      </x:c>
      <x:c r="D3234" s="6" t="n">
        <x:v>5</x:v>
      </x:c>
      <x:c r="E3234" s="7" t="str">
        <x:v>110193</x:v>
      </x:c>
      <x:c r="F3234" s="7" t="str">
        <x:v>逆时一击</x:v>
      </x:c>
      <x:c r="G3234" s="6" t="n">
        <x:v>4</x:v>
      </x:c>
      <x:c r="H3234" s="6" t="str">
        <x:v>https://raw.githubusercontent.com/Mar-7th/StarRailRes/dbe8cdfcfb0bf657b9fe1cf92d5537f118ccb487/index_new/cn/light_cone_promotions.json</x:v>
      </x:c>
    </x:row>
    <x:row r="3235" ht="20" customHeight="1">
      <x:c r="A3235" s="6" t="str">
        <x:v>光锥突破</x:v>
      </x:c>
      <x:c r="B3235" s="6" t="str">
        <x:v>22008</x:v>
      </x:c>
      <x:c r="C3235" s="6" t="n">
        <x:v>4</x:v>
      </x:c>
      <x:c r="D3235" s="6" t="n">
        <x:v>5</x:v>
      </x:c>
      <x:c r="E3235" s="7" t="str">
        <x:v>116003</x:v>
      </x:c>
      <x:c r="F3235" s="7" t="str">
        <x:v>梦现管锥</x:v>
      </x:c>
      <x:c r="G3235" s="6" t="n">
        <x:v>5</x:v>
      </x:c>
      <x:c r="H3235" s="6" t="str">
        <x:v>https://raw.githubusercontent.com/Mar-7th/StarRailRes/dbe8cdfcfb0bf657b9fe1cf92d5537f118ccb487/index_new/cn/light_cone_promotions.json</x:v>
      </x:c>
    </x:row>
    <x:row r="3236" ht="20" customHeight="1">
      <x:c r="A3236" s="6" t="str">
        <x:v>光锥突破</x:v>
      </x:c>
      <x:c r="B3236" s="6" t="str">
        <x:v>22008</x:v>
      </x:c>
      <x:c r="C3236" s="6" t="n">
        <x:v>5</x:v>
      </x:c>
      <x:c r="D3236" s="6" t="n">
        <x:v>6</x:v>
      </x:c>
      <x:c r="E3236" s="7" t="str">
        <x:v>2</x:v>
      </x:c>
      <x:c r="F3236" s="7" t="str">
        <x:v>信用点</x:v>
      </x:c>
      <x:c r="G3236" s="6" t="n">
        <x:v>160000</x:v>
      </x:c>
      <x:c r="H3236" s="6" t="str">
        <x:v>https://raw.githubusercontent.com/Mar-7th/StarRailRes/dbe8cdfcfb0bf657b9fe1cf92d5537f118ccb487/index_new/cn/light_cone_promotions.json</x:v>
      </x:c>
    </x:row>
    <x:row r="3237" ht="20" customHeight="1">
      <x:c r="A3237" s="6" t="str">
        <x:v>光锥突破</x:v>
      </x:c>
      <x:c r="B3237" s="6" t="str">
        <x:v>22008</x:v>
      </x:c>
      <x:c r="C3237" s="6" t="n">
        <x:v>5</x:v>
      </x:c>
      <x:c r="D3237" s="6" t="n">
        <x:v>6</x:v>
      </x:c>
      <x:c r="E3237" s="7" t="str">
        <x:v>110193</x:v>
      </x:c>
      <x:c r="F3237" s="7" t="str">
        <x:v>逆时一击</x:v>
      </x:c>
      <x:c r="G3237" s="6" t="n">
        <x:v>8</x:v>
      </x:c>
      <x:c r="H3237" s="6" t="str">
        <x:v>https://raw.githubusercontent.com/Mar-7th/StarRailRes/dbe8cdfcfb0bf657b9fe1cf92d5537f118ccb487/index_new/cn/light_cone_promotions.json</x:v>
      </x:c>
    </x:row>
    <x:row r="3238" ht="20" customHeight="1">
      <x:c r="A3238" s="6" t="str">
        <x:v>光锥突破</x:v>
      </x:c>
      <x:c r="B3238" s="6" t="str">
        <x:v>22008</x:v>
      </x:c>
      <x:c r="C3238" s="6" t="n">
        <x:v>5</x:v>
      </x:c>
      <x:c r="D3238" s="6" t="n">
        <x:v>6</x:v>
      </x:c>
      <x:c r="E3238" s="7" t="str">
        <x:v>116003</x:v>
      </x:c>
      <x:c r="F3238" s="7" t="str">
        <x:v>梦现管锥</x:v>
      </x:c>
      <x:c r="G3238" s="6" t="n">
        <x:v>7</x:v>
      </x:c>
      <x:c r="H3238" s="6" t="str">
        <x:v>https://raw.githubusercontent.com/Mar-7th/StarRailRes/dbe8cdfcfb0bf657b9fe1cf92d5537f118ccb487/index_new/cn/light_cone_promotions.json</x:v>
      </x:c>
    </x:row>
    <x:row r="3239" ht="20" customHeight="1">
      <x:c r="A3239" s="6" t="str">
        <x:v>光锥突破</x:v>
      </x:c>
      <x:c r="B3239" s="6" t="str">
        <x:v>23000</x:v>
      </x:c>
      <x:c r="C3239" s="6" t="n">
        <x:v>0</x:v>
      </x:c>
      <x:c r="D3239" s="6" t="n">
        <x:v>1</x:v>
      </x:c>
      <x:c r="E3239" s="7" t="str">
        <x:v>2</x:v>
      </x:c>
      <x:c r="F3239" s="7" t="str">
        <x:v>信用点</x:v>
      </x:c>
      <x:c r="G3239" s="6" t="n">
        <x:v>5000</x:v>
      </x:c>
      <x:c r="H3239" s="6" t="str">
        <x:v>https://raw.githubusercontent.com/Mar-7th/StarRailRes/dbe8cdfcfb0bf657b9fe1cf92d5537f118ccb487/index_new/cn/light_cone_promotions.json</x:v>
      </x:c>
    </x:row>
    <x:row r="3240" ht="20" customHeight="1">
      <x:c r="A3240" s="6" t="str">
        <x:v>光锥突破</x:v>
      </x:c>
      <x:c r="B3240" s="6" t="str">
        <x:v>23000</x:v>
      </x:c>
      <x:c r="C3240" s="6" t="n">
        <x:v>0</x:v>
      </x:c>
      <x:c r="D3240" s="6" t="n">
        <x:v>1</x:v>
      </x:c>
      <x:c r="E3240" s="7" t="str">
        <x:v>111001</x:v>
      </x:c>
      <x:c r="F3240" s="7" t="str">
        <x:v>熄灭原核</x:v>
      </x:c>
      <x:c r="G3240" s="6" t="n">
        <x:v>8</x:v>
      </x:c>
      <x:c r="H3240" s="6" t="str">
        <x:v>https://raw.githubusercontent.com/Mar-7th/StarRailRes/dbe8cdfcfb0bf657b9fe1cf92d5537f118ccb487/index_new/cn/light_cone_promotions.json</x:v>
      </x:c>
    </x:row>
    <x:row r="3241" ht="20" customHeight="1">
      <x:c r="A3241" s="6" t="str">
        <x:v>光锥突破</x:v>
      </x:c>
      <x:c r="B3241" s="6" t="str">
        <x:v>23000</x:v>
      </x:c>
      <x:c r="C3241" s="6" t="n">
        <x:v>1</x:v>
      </x:c>
      <x:c r="D3241" s="6" t="n">
        <x:v>2</x:v>
      </x:c>
      <x:c r="E3241" s="7" t="str">
        <x:v>2</x:v>
      </x:c>
      <x:c r="F3241" s="7" t="str">
        <x:v>信用点</x:v>
      </x:c>
      <x:c r="G3241" s="6" t="n">
        <x:v>10000</x:v>
      </x:c>
      <x:c r="H3241" s="6" t="str">
        <x:v>https://raw.githubusercontent.com/Mar-7th/StarRailRes/dbe8cdfcfb0bf657b9fe1cf92d5537f118ccb487/index_new/cn/light_cone_promotions.json</x:v>
      </x:c>
    </x:row>
    <x:row r="3242" ht="20" customHeight="1">
      <x:c r="A3242" s="6" t="str">
        <x:v>光锥突破</x:v>
      </x:c>
      <x:c r="B3242" s="6" t="str">
        <x:v>23000</x:v>
      </x:c>
      <x:c r="C3242" s="6" t="n">
        <x:v>1</x:v>
      </x:c>
      <x:c r="D3242" s="6" t="n">
        <x:v>2</x:v>
      </x:c>
      <x:c r="E3242" s="7" t="str">
        <x:v>110131</x:v>
      </x:c>
      <x:c r="F3242" s="7" t="str">
        <x:v>灵感之钥</x:v>
      </x:c>
      <x:c r="G3242" s="6" t="n">
        <x:v>4</x:v>
      </x:c>
      <x:c r="H3242" s="6" t="str">
        <x:v>https://raw.githubusercontent.com/Mar-7th/StarRailRes/dbe8cdfcfb0bf657b9fe1cf92d5537f118ccb487/index_new/cn/light_cone_promotions.json</x:v>
      </x:c>
    </x:row>
    <x:row r="3243" ht="20" customHeight="1">
      <x:c r="A3243" s="6" t="str">
        <x:v>光锥突破</x:v>
      </x:c>
      <x:c r="B3243" s="6" t="str">
        <x:v>23000</x:v>
      </x:c>
      <x:c r="C3243" s="6" t="n">
        <x:v>1</x:v>
      </x:c>
      <x:c r="D3243" s="6" t="n">
        <x:v>2</x:v>
      </x:c>
      <x:c r="E3243" s="7" t="str">
        <x:v>111001</x:v>
      </x:c>
      <x:c r="F3243" s="7" t="str">
        <x:v>熄灭原核</x:v>
      </x:c>
      <x:c r="G3243" s="6" t="n">
        <x:v>12</x:v>
      </x:c>
      <x:c r="H3243" s="6" t="str">
        <x:v>https://raw.githubusercontent.com/Mar-7th/StarRailRes/dbe8cdfcfb0bf657b9fe1cf92d5537f118ccb487/index_new/cn/light_cone_promotions.json</x:v>
      </x:c>
    </x:row>
    <x:row r="3244" ht="20" customHeight="1">
      <x:c r="A3244" s="6" t="str">
        <x:v>光锥突破</x:v>
      </x:c>
      <x:c r="B3244" s="6" t="str">
        <x:v>23000</x:v>
      </x:c>
      <x:c r="C3244" s="6" t="n">
        <x:v>2</x:v>
      </x:c>
      <x:c r="D3244" s="6" t="n">
        <x:v>3</x:v>
      </x:c>
      <x:c r="E3244" s="7" t="str">
        <x:v>2</x:v>
      </x:c>
      <x:c r="F3244" s="7" t="str">
        <x:v>信用点</x:v>
      </x:c>
      <x:c r="G3244" s="6" t="n">
        <x:v>20000</x:v>
      </x:c>
      <x:c r="H3244" s="6" t="str">
        <x:v>https://raw.githubusercontent.com/Mar-7th/StarRailRes/dbe8cdfcfb0bf657b9fe1cf92d5537f118ccb487/index_new/cn/light_cone_promotions.json</x:v>
      </x:c>
    </x:row>
    <x:row r="3245" ht="20" customHeight="1">
      <x:c r="A3245" s="6" t="str">
        <x:v>光锥突破</x:v>
      </x:c>
      <x:c r="B3245" s="6" t="str">
        <x:v>23000</x:v>
      </x:c>
      <x:c r="C3245" s="6" t="n">
        <x:v>2</x:v>
      </x:c>
      <x:c r="D3245" s="6" t="n">
        <x:v>3</x:v>
      </x:c>
      <x:c r="E3245" s="7" t="str">
        <x:v>110132</x:v>
      </x:c>
      <x:c r="F3245" s="7" t="str">
        <x:v>启迪之钥</x:v>
      </x:c>
      <x:c r="G3245" s="6" t="n">
        <x:v>4</x:v>
      </x:c>
      <x:c r="H3245" s="6" t="str">
        <x:v>https://raw.githubusercontent.com/Mar-7th/StarRailRes/dbe8cdfcfb0bf657b9fe1cf92d5537f118ccb487/index_new/cn/light_cone_promotions.json</x:v>
      </x:c>
    </x:row>
    <x:row r="3246" ht="20" customHeight="1">
      <x:c r="A3246" s="6" t="str">
        <x:v>光锥突破</x:v>
      </x:c>
      <x:c r="B3246" s="6" t="str">
        <x:v>23000</x:v>
      </x:c>
      <x:c r="C3246" s="6" t="n">
        <x:v>2</x:v>
      </x:c>
      <x:c r="D3246" s="6" t="n">
        <x:v>3</x:v>
      </x:c>
      <x:c r="E3246" s="7" t="str">
        <x:v>111002</x:v>
      </x:c>
      <x:c r="F3246" s="7" t="str">
        <x:v>微光原核</x:v>
      </x:c>
      <x:c r="G3246" s="6" t="n">
        <x:v>8</x:v>
      </x:c>
      <x:c r="H3246" s="6" t="str">
        <x:v>https://raw.githubusercontent.com/Mar-7th/StarRailRes/dbe8cdfcfb0bf657b9fe1cf92d5537f118ccb487/index_new/cn/light_cone_promotions.json</x:v>
      </x:c>
    </x:row>
    <x:row r="3247" ht="20" customHeight="1">
      <x:c r="A3247" s="6" t="str">
        <x:v>光锥突破</x:v>
      </x:c>
      <x:c r="B3247" s="6" t="str">
        <x:v>23000</x:v>
      </x:c>
      <x:c r="C3247" s="6" t="n">
        <x:v>3</x:v>
      </x:c>
      <x:c r="D3247" s="6" t="n">
        <x:v>4</x:v>
      </x:c>
      <x:c r="E3247" s="7" t="str">
        <x:v>2</x:v>
      </x:c>
      <x:c r="F3247" s="7" t="str">
        <x:v>信用点</x:v>
      </x:c>
      <x:c r="G3247" s="6" t="n">
        <x:v>50000</x:v>
      </x:c>
      <x:c r="H3247" s="6" t="str">
        <x:v>https://raw.githubusercontent.com/Mar-7th/StarRailRes/dbe8cdfcfb0bf657b9fe1cf92d5537f118ccb487/index_new/cn/light_cone_promotions.json</x:v>
      </x:c>
    </x:row>
    <x:row r="3248" ht="20" customHeight="1">
      <x:c r="A3248" s="6" t="str">
        <x:v>光锥突破</x:v>
      </x:c>
      <x:c r="B3248" s="6" t="str">
        <x:v>23000</x:v>
      </x:c>
      <x:c r="C3248" s="6" t="n">
        <x:v>3</x:v>
      </x:c>
      <x:c r="D3248" s="6" t="n">
        <x:v>4</x:v>
      </x:c>
      <x:c r="E3248" s="7" t="str">
        <x:v>110132</x:v>
      </x:c>
      <x:c r="F3248" s="7" t="str">
        <x:v>启迪之钥</x:v>
      </x:c>
      <x:c r="G3248" s="6" t="n">
        <x:v>8</x:v>
      </x:c>
      <x:c r="H3248" s="6" t="str">
        <x:v>https://raw.githubusercontent.com/Mar-7th/StarRailRes/dbe8cdfcfb0bf657b9fe1cf92d5537f118ccb487/index_new/cn/light_cone_promotions.json</x:v>
      </x:c>
    </x:row>
    <x:row r="3249" ht="20" customHeight="1">
      <x:c r="A3249" s="6" t="str">
        <x:v>光锥突破</x:v>
      </x:c>
      <x:c r="B3249" s="6" t="str">
        <x:v>23000</x:v>
      </x:c>
      <x:c r="C3249" s="6" t="n">
        <x:v>3</x:v>
      </x:c>
      <x:c r="D3249" s="6" t="n">
        <x:v>4</x:v>
      </x:c>
      <x:c r="E3249" s="7" t="str">
        <x:v>111002</x:v>
      </x:c>
      <x:c r="F3249" s="7" t="str">
        <x:v>微光原核</x:v>
      </x:c>
      <x:c r="G3249" s="6" t="n">
        <x:v>12</x:v>
      </x:c>
      <x:c r="H3249" s="6" t="str">
        <x:v>https://raw.githubusercontent.com/Mar-7th/StarRailRes/dbe8cdfcfb0bf657b9fe1cf92d5537f118ccb487/index_new/cn/light_cone_promotions.json</x:v>
      </x:c>
    </x:row>
    <x:row r="3250" ht="20" customHeight="1">
      <x:c r="A3250" s="6" t="str">
        <x:v>光锥突破</x:v>
      </x:c>
      <x:c r="B3250" s="6" t="str">
        <x:v>23000</x:v>
      </x:c>
      <x:c r="C3250" s="6" t="n">
        <x:v>4</x:v>
      </x:c>
      <x:c r="D3250" s="6" t="n">
        <x:v>5</x:v>
      </x:c>
      <x:c r="E3250" s="7" t="str">
        <x:v>2</x:v>
      </x:c>
      <x:c r="F3250" s="7" t="str">
        <x:v>信用点</x:v>
      </x:c>
      <x:c r="G3250" s="6" t="n">
        <x:v>100000</x:v>
      </x:c>
      <x:c r="H3250" s="6" t="str">
        <x:v>https://raw.githubusercontent.com/Mar-7th/StarRailRes/dbe8cdfcfb0bf657b9fe1cf92d5537f118ccb487/index_new/cn/light_cone_promotions.json</x:v>
      </x:c>
    </x:row>
    <x:row r="3251" ht="20" customHeight="1">
      <x:c r="A3251" s="6" t="str">
        <x:v>光锥突破</x:v>
      </x:c>
      <x:c r="B3251" s="6" t="str">
        <x:v>23000</x:v>
      </x:c>
      <x:c r="C3251" s="6" t="n">
        <x:v>4</x:v>
      </x:c>
      <x:c r="D3251" s="6" t="n">
        <x:v>5</x:v>
      </x:c>
      <x:c r="E3251" s="7" t="str">
        <x:v>110133</x:v>
      </x:c>
      <x:c r="F3251" s="7" t="str">
        <x:v>智识之钥</x:v>
      </x:c>
      <x:c r="G3251" s="6" t="n">
        <x:v>5</x:v>
      </x:c>
      <x:c r="H3251" s="6" t="str">
        <x:v>https://raw.githubusercontent.com/Mar-7th/StarRailRes/dbe8cdfcfb0bf657b9fe1cf92d5537f118ccb487/index_new/cn/light_cone_promotions.json</x:v>
      </x:c>
    </x:row>
    <x:row r="3252" ht="20" customHeight="1">
      <x:c r="A3252" s="6" t="str">
        <x:v>光锥突破</x:v>
      </x:c>
      <x:c r="B3252" s="6" t="str">
        <x:v>23000</x:v>
      </x:c>
      <x:c r="C3252" s="6" t="n">
        <x:v>4</x:v>
      </x:c>
      <x:c r="D3252" s="6" t="n">
        <x:v>5</x:v>
      </x:c>
      <x:c r="E3252" s="7" t="str">
        <x:v>111003</x:v>
      </x:c>
      <x:c r="F3252" s="7" t="str">
        <x:v>蠢动原核</x:v>
      </x:c>
      <x:c r="G3252" s="6" t="n">
        <x:v>6</x:v>
      </x:c>
      <x:c r="H3252" s="6" t="str">
        <x:v>https://raw.githubusercontent.com/Mar-7th/StarRailRes/dbe8cdfcfb0bf657b9fe1cf92d5537f118ccb487/index_new/cn/light_cone_promotions.json</x:v>
      </x:c>
    </x:row>
    <x:row r="3253" ht="20" customHeight="1">
      <x:c r="A3253" s="6" t="str">
        <x:v>光锥突破</x:v>
      </x:c>
      <x:c r="B3253" s="6" t="str">
        <x:v>23000</x:v>
      </x:c>
      <x:c r="C3253" s="6" t="n">
        <x:v>5</x:v>
      </x:c>
      <x:c r="D3253" s="6" t="n">
        <x:v>6</x:v>
      </x:c>
      <x:c r="E3253" s="7" t="str">
        <x:v>2</x:v>
      </x:c>
      <x:c r="F3253" s="7" t="str">
        <x:v>信用点</x:v>
      </x:c>
      <x:c r="G3253" s="6" t="n">
        <x:v>200000</x:v>
      </x:c>
      <x:c r="H3253" s="6" t="str">
        <x:v>https://raw.githubusercontent.com/Mar-7th/StarRailRes/dbe8cdfcfb0bf657b9fe1cf92d5537f118ccb487/index_new/cn/light_cone_promotions.json</x:v>
      </x:c>
    </x:row>
    <x:row r="3254" ht="20" customHeight="1">
      <x:c r="A3254" s="6" t="str">
        <x:v>光锥突破</x:v>
      </x:c>
      <x:c r="B3254" s="6" t="str">
        <x:v>23000</x:v>
      </x:c>
      <x:c r="C3254" s="6" t="n">
        <x:v>5</x:v>
      </x:c>
      <x:c r="D3254" s="6" t="n">
        <x:v>6</x:v>
      </x:c>
      <x:c r="E3254" s="7" t="str">
        <x:v>110133</x:v>
      </x:c>
      <x:c r="F3254" s="7" t="str">
        <x:v>智识之钥</x:v>
      </x:c>
      <x:c r="G3254" s="6" t="n">
        <x:v>10</x:v>
      </x:c>
      <x:c r="H3254" s="6" t="str">
        <x:v>https://raw.githubusercontent.com/Mar-7th/StarRailRes/dbe8cdfcfb0bf657b9fe1cf92d5537f118ccb487/index_new/cn/light_cone_promotions.json</x:v>
      </x:c>
    </x:row>
    <x:row r="3255" ht="20" customHeight="1">
      <x:c r="A3255" s="6" t="str">
        <x:v>光锥突破</x:v>
      </x:c>
      <x:c r="B3255" s="6" t="str">
        <x:v>23000</x:v>
      </x:c>
      <x:c r="C3255" s="6" t="n">
        <x:v>5</x:v>
      </x:c>
      <x:c r="D3255" s="6" t="n">
        <x:v>6</x:v>
      </x:c>
      <x:c r="E3255" s="7" t="str">
        <x:v>111003</x:v>
      </x:c>
      <x:c r="F3255" s="7" t="str">
        <x:v>蠢动原核</x:v>
      </x:c>
      <x:c r="G3255" s="6" t="n">
        <x:v>8</x:v>
      </x:c>
      <x:c r="H3255" s="6" t="str">
        <x:v>https://raw.githubusercontent.com/Mar-7th/StarRailRes/dbe8cdfcfb0bf657b9fe1cf92d5537f118ccb487/index_new/cn/light_cone_promotions.json</x:v>
      </x:c>
    </x:row>
    <x:row r="3256" ht="20" customHeight="1">
      <x:c r="A3256" s="6" t="str">
        <x:v>光锥突破</x:v>
      </x:c>
      <x:c r="B3256" s="6" t="str">
        <x:v>23001</x:v>
      </x:c>
      <x:c r="C3256" s="6" t="n">
        <x:v>0</x:v>
      </x:c>
      <x:c r="D3256" s="6" t="n">
        <x:v>1</x:v>
      </x:c>
      <x:c r="E3256" s="7" t="str">
        <x:v>2</x:v>
      </x:c>
      <x:c r="F3256" s="7" t="str">
        <x:v>信用点</x:v>
      </x:c>
      <x:c r="G3256" s="6" t="n">
        <x:v>5000</x:v>
      </x:c>
      <x:c r="H3256" s="6" t="str">
        <x:v>https://raw.githubusercontent.com/Mar-7th/StarRailRes/dbe8cdfcfb0bf657b9fe1cf92d5537f118ccb487/index_new/cn/light_cone_promotions.json</x:v>
      </x:c>
    </x:row>
    <x:row r="3257" ht="20" customHeight="1">
      <x:c r="A3257" s="6" t="str">
        <x:v>光锥突破</x:v>
      </x:c>
      <x:c r="B3257" s="6" t="str">
        <x:v>23001</x:v>
      </x:c>
      <x:c r="C3257" s="6" t="n">
        <x:v>0</x:v>
      </x:c>
      <x:c r="D3257" s="6" t="n">
        <x:v>1</x:v>
      </x:c>
      <x:c r="E3257" s="7" t="str">
        <x:v>111011</x:v>
      </x:c>
      <x:c r="F3257" s="7" t="str">
        <x:v>掠夺的本能</x:v>
      </x:c>
      <x:c r="G3257" s="6" t="n">
        <x:v>8</x:v>
      </x:c>
      <x:c r="H3257" s="6" t="str">
        <x:v>https://raw.githubusercontent.com/Mar-7th/StarRailRes/dbe8cdfcfb0bf657b9fe1cf92d5537f118ccb487/index_new/cn/light_cone_promotions.json</x:v>
      </x:c>
    </x:row>
    <x:row r="3258" ht="20" customHeight="1">
      <x:c r="A3258" s="6" t="str">
        <x:v>光锥突破</x:v>
      </x:c>
      <x:c r="B3258" s="6" t="str">
        <x:v>23001</x:v>
      </x:c>
      <x:c r="C3258" s="6" t="n">
        <x:v>1</x:v>
      </x:c>
      <x:c r="D3258" s="6" t="n">
        <x:v>2</x:v>
      </x:c>
      <x:c r="E3258" s="7" t="str">
        <x:v>2</x:v>
      </x:c>
      <x:c r="F3258" s="7" t="str">
        <x:v>信用点</x:v>
      </x:c>
      <x:c r="G3258" s="6" t="n">
        <x:v>10000</x:v>
      </x:c>
      <x:c r="H3258" s="6" t="str">
        <x:v>https://raw.githubusercontent.com/Mar-7th/StarRailRes/dbe8cdfcfb0bf657b9fe1cf92d5537f118ccb487/index_new/cn/light_cone_promotions.json</x:v>
      </x:c>
    </x:row>
    <x:row r="3259" ht="20" customHeight="1">
      <x:c r="A3259" s="6" t="str">
        <x:v>光锥突破</x:v>
      </x:c>
      <x:c r="B3259" s="6" t="str">
        <x:v>23001</x:v>
      </x:c>
      <x:c r="C3259" s="6" t="n">
        <x:v>1</x:v>
      </x:c>
      <x:c r="D3259" s="6" t="n">
        <x:v>2</x:v>
      </x:c>
      <x:c r="E3259" s="7" t="str">
        <x:v>110121</x:v>
      </x:c>
      <x:c r="F3259" s="7" t="str">
        <x:v>猎兽之矢</x:v>
      </x:c>
      <x:c r="G3259" s="6" t="n">
        <x:v>4</x:v>
      </x:c>
      <x:c r="H3259" s="6" t="str">
        <x:v>https://raw.githubusercontent.com/Mar-7th/StarRailRes/dbe8cdfcfb0bf657b9fe1cf92d5537f118ccb487/index_new/cn/light_cone_promotions.json</x:v>
      </x:c>
    </x:row>
    <x:row r="3260" ht="20" customHeight="1">
      <x:c r="A3260" s="6" t="str">
        <x:v>光锥突破</x:v>
      </x:c>
      <x:c r="B3260" s="6" t="str">
        <x:v>23001</x:v>
      </x:c>
      <x:c r="C3260" s="6" t="n">
        <x:v>1</x:v>
      </x:c>
      <x:c r="D3260" s="6" t="n">
        <x:v>2</x:v>
      </x:c>
      <x:c r="E3260" s="7" t="str">
        <x:v>111011</x:v>
      </x:c>
      <x:c r="F3260" s="7" t="str">
        <x:v>掠夺的本能</x:v>
      </x:c>
      <x:c r="G3260" s="6" t="n">
        <x:v>12</x:v>
      </x:c>
      <x:c r="H3260" s="6" t="str">
        <x:v>https://raw.githubusercontent.com/Mar-7th/StarRailRes/dbe8cdfcfb0bf657b9fe1cf92d5537f118ccb487/index_new/cn/light_cone_promotions.json</x:v>
      </x:c>
    </x:row>
    <x:row r="3261" ht="20" customHeight="1">
      <x:c r="A3261" s="6" t="str">
        <x:v>光锥突破</x:v>
      </x:c>
      <x:c r="B3261" s="6" t="str">
        <x:v>23001</x:v>
      </x:c>
      <x:c r="C3261" s="6" t="n">
        <x:v>2</x:v>
      </x:c>
      <x:c r="D3261" s="6" t="n">
        <x:v>3</x:v>
      </x:c>
      <x:c r="E3261" s="7" t="str">
        <x:v>2</x:v>
      </x:c>
      <x:c r="F3261" s="7" t="str">
        <x:v>信用点</x:v>
      </x:c>
      <x:c r="G3261" s="6" t="n">
        <x:v>20000</x:v>
      </x:c>
      <x:c r="H3261" s="6" t="str">
        <x:v>https://raw.githubusercontent.com/Mar-7th/StarRailRes/dbe8cdfcfb0bf657b9fe1cf92d5537f118ccb487/index_new/cn/light_cone_promotions.json</x:v>
      </x:c>
    </x:row>
    <x:row r="3262" ht="20" customHeight="1">
      <x:c r="A3262" s="6" t="str">
        <x:v>光锥突破</x:v>
      </x:c>
      <x:c r="B3262" s="6" t="str">
        <x:v>23001</x:v>
      </x:c>
      <x:c r="C3262" s="6" t="n">
        <x:v>2</x:v>
      </x:c>
      <x:c r="D3262" s="6" t="n">
        <x:v>3</x:v>
      </x:c>
      <x:c r="E3262" s="7" t="str">
        <x:v>110122</x:v>
      </x:c>
      <x:c r="F3262" s="7" t="str">
        <x:v>屠魔之矢</x:v>
      </x:c>
      <x:c r="G3262" s="6" t="n">
        <x:v>4</x:v>
      </x:c>
      <x:c r="H3262" s="6" t="str">
        <x:v>https://raw.githubusercontent.com/Mar-7th/StarRailRes/dbe8cdfcfb0bf657b9fe1cf92d5537f118ccb487/index_new/cn/light_cone_promotions.json</x:v>
      </x:c>
    </x:row>
    <x:row r="3263" ht="20" customHeight="1">
      <x:c r="A3263" s="6" t="str">
        <x:v>光锥突破</x:v>
      </x:c>
      <x:c r="B3263" s="6" t="str">
        <x:v>23001</x:v>
      </x:c>
      <x:c r="C3263" s="6" t="n">
        <x:v>2</x:v>
      </x:c>
      <x:c r="D3263" s="6" t="n">
        <x:v>3</x:v>
      </x:c>
      <x:c r="E3263" s="7" t="str">
        <x:v>111012</x:v>
      </x:c>
      <x:c r="F3263" s="7" t="str">
        <x:v>篡改的野心</x:v>
      </x:c>
      <x:c r="G3263" s="6" t="n">
        <x:v>8</x:v>
      </x:c>
      <x:c r="H3263" s="6" t="str">
        <x:v>https://raw.githubusercontent.com/Mar-7th/StarRailRes/dbe8cdfcfb0bf657b9fe1cf92d5537f118ccb487/index_new/cn/light_cone_promotions.json</x:v>
      </x:c>
    </x:row>
    <x:row r="3264" ht="20" customHeight="1">
      <x:c r="A3264" s="6" t="str">
        <x:v>光锥突破</x:v>
      </x:c>
      <x:c r="B3264" s="6" t="str">
        <x:v>23001</x:v>
      </x:c>
      <x:c r="C3264" s="6" t="n">
        <x:v>3</x:v>
      </x:c>
      <x:c r="D3264" s="6" t="n">
        <x:v>4</x:v>
      </x:c>
      <x:c r="E3264" s="7" t="str">
        <x:v>2</x:v>
      </x:c>
      <x:c r="F3264" s="7" t="str">
        <x:v>信用点</x:v>
      </x:c>
      <x:c r="G3264" s="6" t="n">
        <x:v>50000</x:v>
      </x:c>
      <x:c r="H3264" s="6" t="str">
        <x:v>https://raw.githubusercontent.com/Mar-7th/StarRailRes/dbe8cdfcfb0bf657b9fe1cf92d5537f118ccb487/index_new/cn/light_cone_promotions.json</x:v>
      </x:c>
    </x:row>
    <x:row r="3265" ht="20" customHeight="1">
      <x:c r="A3265" s="6" t="str">
        <x:v>光锥突破</x:v>
      </x:c>
      <x:c r="B3265" s="6" t="str">
        <x:v>23001</x:v>
      </x:c>
      <x:c r="C3265" s="6" t="n">
        <x:v>3</x:v>
      </x:c>
      <x:c r="D3265" s="6" t="n">
        <x:v>4</x:v>
      </x:c>
      <x:c r="E3265" s="7" t="str">
        <x:v>110122</x:v>
      </x:c>
      <x:c r="F3265" s="7" t="str">
        <x:v>屠魔之矢</x:v>
      </x:c>
      <x:c r="G3265" s="6" t="n">
        <x:v>8</x:v>
      </x:c>
      <x:c r="H3265" s="6" t="str">
        <x:v>https://raw.githubusercontent.com/Mar-7th/StarRailRes/dbe8cdfcfb0bf657b9fe1cf92d5537f118ccb487/index_new/cn/light_cone_promotions.json</x:v>
      </x:c>
    </x:row>
    <x:row r="3266" ht="20" customHeight="1">
      <x:c r="A3266" s="6" t="str">
        <x:v>光锥突破</x:v>
      </x:c>
      <x:c r="B3266" s="6" t="str">
        <x:v>23001</x:v>
      </x:c>
      <x:c r="C3266" s="6" t="n">
        <x:v>3</x:v>
      </x:c>
      <x:c r="D3266" s="6" t="n">
        <x:v>4</x:v>
      </x:c>
      <x:c r="E3266" s="7" t="str">
        <x:v>111012</x:v>
      </x:c>
      <x:c r="F3266" s="7" t="str">
        <x:v>篡改的野心</x:v>
      </x:c>
      <x:c r="G3266" s="6" t="n">
        <x:v>12</x:v>
      </x:c>
      <x:c r="H3266" s="6" t="str">
        <x:v>https://raw.githubusercontent.com/Mar-7th/StarRailRes/dbe8cdfcfb0bf657b9fe1cf92d5537f118ccb487/index_new/cn/light_cone_promotions.json</x:v>
      </x:c>
    </x:row>
    <x:row r="3267" ht="20" customHeight="1">
      <x:c r="A3267" s="6" t="str">
        <x:v>光锥突破</x:v>
      </x:c>
      <x:c r="B3267" s="6" t="str">
        <x:v>23001</x:v>
      </x:c>
      <x:c r="C3267" s="6" t="n">
        <x:v>4</x:v>
      </x:c>
      <x:c r="D3267" s="6" t="n">
        <x:v>5</x:v>
      </x:c>
      <x:c r="E3267" s="7" t="str">
        <x:v>2</x:v>
      </x:c>
      <x:c r="F3267" s="7" t="str">
        <x:v>信用点</x:v>
      </x:c>
      <x:c r="G3267" s="6" t="n">
        <x:v>100000</x:v>
      </x:c>
      <x:c r="H3267" s="6" t="str">
        <x:v>https://raw.githubusercontent.com/Mar-7th/StarRailRes/dbe8cdfcfb0bf657b9fe1cf92d5537f118ccb487/index_new/cn/light_cone_promotions.json</x:v>
      </x:c>
    </x:row>
    <x:row r="3268" ht="20" customHeight="1">
      <x:c r="A3268" s="6" t="str">
        <x:v>光锥突破</x:v>
      </x:c>
      <x:c r="B3268" s="6" t="str">
        <x:v>23001</x:v>
      </x:c>
      <x:c r="C3268" s="6" t="n">
        <x:v>4</x:v>
      </x:c>
      <x:c r="D3268" s="6" t="n">
        <x:v>5</x:v>
      </x:c>
      <x:c r="E3268" s="7" t="str">
        <x:v>110123</x:v>
      </x:c>
      <x:c r="F3268" s="7" t="str">
        <x:v>逐星之矢</x:v>
      </x:c>
      <x:c r="G3268" s="6" t="n">
        <x:v>5</x:v>
      </x:c>
      <x:c r="H3268" s="6" t="str">
        <x:v>https://raw.githubusercontent.com/Mar-7th/StarRailRes/dbe8cdfcfb0bf657b9fe1cf92d5537f118ccb487/index_new/cn/light_cone_promotions.json</x:v>
      </x:c>
    </x:row>
    <x:row r="3269" ht="20" customHeight="1">
      <x:c r="A3269" s="6" t="str">
        <x:v>光锥突破</x:v>
      </x:c>
      <x:c r="B3269" s="6" t="str">
        <x:v>23001</x:v>
      </x:c>
      <x:c r="C3269" s="6" t="n">
        <x:v>4</x:v>
      </x:c>
      <x:c r="D3269" s="6" t="n">
        <x:v>5</x:v>
      </x:c>
      <x:c r="E3269" s="7" t="str">
        <x:v>111013</x:v>
      </x:c>
      <x:c r="F3269" s="7" t="str">
        <x:v>践踏的意志</x:v>
      </x:c>
      <x:c r="G3269" s="6" t="n">
        <x:v>6</x:v>
      </x:c>
      <x:c r="H3269" s="6" t="str">
        <x:v>https://raw.githubusercontent.com/Mar-7th/StarRailRes/dbe8cdfcfb0bf657b9fe1cf92d5537f118ccb487/index_new/cn/light_cone_promotions.json</x:v>
      </x:c>
    </x:row>
    <x:row r="3270" ht="20" customHeight="1">
      <x:c r="A3270" s="6" t="str">
        <x:v>光锥突破</x:v>
      </x:c>
      <x:c r="B3270" s="6" t="str">
        <x:v>23001</x:v>
      </x:c>
      <x:c r="C3270" s="6" t="n">
        <x:v>5</x:v>
      </x:c>
      <x:c r="D3270" s="6" t="n">
        <x:v>6</x:v>
      </x:c>
      <x:c r="E3270" s="7" t="str">
        <x:v>2</x:v>
      </x:c>
      <x:c r="F3270" s="7" t="str">
        <x:v>信用点</x:v>
      </x:c>
      <x:c r="G3270" s="6" t="n">
        <x:v>200000</x:v>
      </x:c>
      <x:c r="H3270" s="6" t="str">
        <x:v>https://raw.githubusercontent.com/Mar-7th/StarRailRes/dbe8cdfcfb0bf657b9fe1cf92d5537f118ccb487/index_new/cn/light_cone_promotions.json</x:v>
      </x:c>
    </x:row>
    <x:row r="3271" ht="20" customHeight="1">
      <x:c r="A3271" s="6" t="str">
        <x:v>光锥突破</x:v>
      </x:c>
      <x:c r="B3271" s="6" t="str">
        <x:v>23001</x:v>
      </x:c>
      <x:c r="C3271" s="6" t="n">
        <x:v>5</x:v>
      </x:c>
      <x:c r="D3271" s="6" t="n">
        <x:v>6</x:v>
      </x:c>
      <x:c r="E3271" s="7" t="str">
        <x:v>110123</x:v>
      </x:c>
      <x:c r="F3271" s="7" t="str">
        <x:v>逐星之矢</x:v>
      </x:c>
      <x:c r="G3271" s="6" t="n">
        <x:v>10</x:v>
      </x:c>
      <x:c r="H3271" s="6" t="str">
        <x:v>https://raw.githubusercontent.com/Mar-7th/StarRailRes/dbe8cdfcfb0bf657b9fe1cf92d5537f118ccb487/index_new/cn/light_cone_promotions.json</x:v>
      </x:c>
    </x:row>
    <x:row r="3272" ht="20" customHeight="1">
      <x:c r="A3272" s="6" t="str">
        <x:v>光锥突破</x:v>
      </x:c>
      <x:c r="B3272" s="6" t="str">
        <x:v>23001</x:v>
      </x:c>
      <x:c r="C3272" s="6" t="n">
        <x:v>5</x:v>
      </x:c>
      <x:c r="D3272" s="6" t="n">
        <x:v>6</x:v>
      </x:c>
      <x:c r="E3272" s="7" t="str">
        <x:v>111013</x:v>
      </x:c>
      <x:c r="F3272" s="7" t="str">
        <x:v>践踏的意志</x:v>
      </x:c>
      <x:c r="G3272" s="6" t="n">
        <x:v>8</x:v>
      </x:c>
      <x:c r="H3272" s="6" t="str">
        <x:v>https://raw.githubusercontent.com/Mar-7th/StarRailRes/dbe8cdfcfb0bf657b9fe1cf92d5537f118ccb487/index_new/cn/light_cone_promotions.json</x:v>
      </x:c>
    </x:row>
    <x:row r="3273" ht="20" customHeight="1">
      <x:c r="A3273" s="6" t="str">
        <x:v>光锥突破</x:v>
      </x:c>
      <x:c r="B3273" s="6" t="str">
        <x:v>23002</x:v>
      </x:c>
      <x:c r="C3273" s="6" t="n">
        <x:v>0</x:v>
      </x:c>
      <x:c r="D3273" s="6" t="n">
        <x:v>1</x:v>
      </x:c>
      <x:c r="E3273" s="7" t="str">
        <x:v>2</x:v>
      </x:c>
      <x:c r="F3273" s="7" t="str">
        <x:v>信用点</x:v>
      </x:c>
      <x:c r="G3273" s="6" t="n">
        <x:v>5000</x:v>
      </x:c>
      <x:c r="H3273" s="6" t="str">
        <x:v>https://raw.githubusercontent.com/Mar-7th/StarRailRes/dbe8cdfcfb0bf657b9fe1cf92d5537f118ccb487/index_new/cn/light_cone_promotions.json</x:v>
      </x:c>
    </x:row>
    <x:row r="3274" ht="20" customHeight="1">
      <x:c r="A3274" s="6" t="str">
        <x:v>光锥突破</x:v>
      </x:c>
      <x:c r="B3274" s="6" t="str">
        <x:v>23002</x:v>
      </x:c>
      <x:c r="C3274" s="6" t="n">
        <x:v>0</x:v>
      </x:c>
      <x:c r="D3274" s="6" t="n">
        <x:v>1</x:v>
      </x:c>
      <x:c r="E3274" s="7" t="str">
        <x:v>112011</x:v>
      </x:c>
      <x:c r="F3274" s="7" t="str">
        <x:v>古代零件</x:v>
      </x:c>
      <x:c r="G3274" s="6" t="n">
        <x:v>8</x:v>
      </x:c>
      <x:c r="H3274" s="6" t="str">
        <x:v>https://raw.githubusercontent.com/Mar-7th/StarRailRes/dbe8cdfcfb0bf657b9fe1cf92d5537f118ccb487/index_new/cn/light_cone_promotions.json</x:v>
      </x:c>
    </x:row>
    <x:row r="3275" ht="20" customHeight="1">
      <x:c r="A3275" s="6" t="str">
        <x:v>光锥突破</x:v>
      </x:c>
      <x:c r="B3275" s="6" t="str">
        <x:v>23002</x:v>
      </x:c>
      <x:c r="C3275" s="6" t="n">
        <x:v>1</x:v>
      </x:c>
      <x:c r="D3275" s="6" t="n">
        <x:v>2</x:v>
      </x:c>
      <x:c r="E3275" s="7" t="str">
        <x:v>2</x:v>
      </x:c>
      <x:c r="F3275" s="7" t="str">
        <x:v>信用点</x:v>
      </x:c>
      <x:c r="G3275" s="6" t="n">
        <x:v>10000</x:v>
      </x:c>
      <x:c r="H3275" s="6" t="str">
        <x:v>https://raw.githubusercontent.com/Mar-7th/StarRailRes/dbe8cdfcfb0bf657b9fe1cf92d5537f118ccb487/index_new/cn/light_cone_promotions.json</x:v>
      </x:c>
    </x:row>
    <x:row r="3276" ht="20" customHeight="1">
      <x:c r="A3276" s="6" t="str">
        <x:v>光锥突破</x:v>
      </x:c>
      <x:c r="B3276" s="6" t="str">
        <x:v>23002</x:v>
      </x:c>
      <x:c r="C3276" s="6" t="n">
        <x:v>1</x:v>
      </x:c>
      <x:c r="D3276" s="6" t="n">
        <x:v>2</x:v>
      </x:c>
      <x:c r="E3276" s="7" t="str">
        <x:v>110111</x:v>
      </x:c>
      <x:c r="F3276" s="7" t="str">
        <x:v>破碎残刃</x:v>
      </x:c>
      <x:c r="G3276" s="6" t="n">
        <x:v>4</x:v>
      </x:c>
      <x:c r="H3276" s="6" t="str">
        <x:v>https://raw.githubusercontent.com/Mar-7th/StarRailRes/dbe8cdfcfb0bf657b9fe1cf92d5537f118ccb487/index_new/cn/light_cone_promotions.json</x:v>
      </x:c>
    </x:row>
    <x:row r="3277" ht="20" customHeight="1">
      <x:c r="A3277" s="6" t="str">
        <x:v>光锥突破</x:v>
      </x:c>
      <x:c r="B3277" s="6" t="str">
        <x:v>23002</x:v>
      </x:c>
      <x:c r="C3277" s="6" t="n">
        <x:v>1</x:v>
      </x:c>
      <x:c r="D3277" s="6" t="n">
        <x:v>2</x:v>
      </x:c>
      <x:c r="E3277" s="7" t="str">
        <x:v>112011</x:v>
      </x:c>
      <x:c r="F3277" s="7" t="str">
        <x:v>古代零件</x:v>
      </x:c>
      <x:c r="G3277" s="6" t="n">
        <x:v>12</x:v>
      </x:c>
      <x:c r="H3277" s="6" t="str">
        <x:v>https://raw.githubusercontent.com/Mar-7th/StarRailRes/dbe8cdfcfb0bf657b9fe1cf92d5537f118ccb487/index_new/cn/light_cone_promotions.json</x:v>
      </x:c>
    </x:row>
    <x:row r="3278" ht="20" customHeight="1">
      <x:c r="A3278" s="6" t="str">
        <x:v>光锥突破</x:v>
      </x:c>
      <x:c r="B3278" s="6" t="str">
        <x:v>23002</x:v>
      </x:c>
      <x:c r="C3278" s="6" t="n">
        <x:v>2</x:v>
      </x:c>
      <x:c r="D3278" s="6" t="n">
        <x:v>3</x:v>
      </x:c>
      <x:c r="E3278" s="7" t="str">
        <x:v>2</x:v>
      </x:c>
      <x:c r="F3278" s="7" t="str">
        <x:v>信用点</x:v>
      </x:c>
      <x:c r="G3278" s="6" t="n">
        <x:v>20000</x:v>
      </x:c>
      <x:c r="H3278" s="6" t="str">
        <x:v>https://raw.githubusercontent.com/Mar-7th/StarRailRes/dbe8cdfcfb0bf657b9fe1cf92d5537f118ccb487/index_new/cn/light_cone_promotions.json</x:v>
      </x:c>
    </x:row>
    <x:row r="3279" ht="20" customHeight="1">
      <x:c r="A3279" s="6" t="str">
        <x:v>光锥突破</x:v>
      </x:c>
      <x:c r="B3279" s="6" t="str">
        <x:v>23002</x:v>
      </x:c>
      <x:c r="C3279" s="6" t="n">
        <x:v>2</x:v>
      </x:c>
      <x:c r="D3279" s="6" t="n">
        <x:v>3</x:v>
      </x:c>
      <x:c r="E3279" s="7" t="str">
        <x:v>110112</x:v>
      </x:c>
      <x:c r="F3279" s="7" t="str">
        <x:v>无生残刃</x:v>
      </x:c>
      <x:c r="G3279" s="6" t="n">
        <x:v>4</x:v>
      </x:c>
      <x:c r="H3279" s="6" t="str">
        <x:v>https://raw.githubusercontent.com/Mar-7th/StarRailRes/dbe8cdfcfb0bf657b9fe1cf92d5537f118ccb487/index_new/cn/light_cone_promotions.json</x:v>
      </x:c>
    </x:row>
    <x:row r="3280" ht="20" customHeight="1">
      <x:c r="A3280" s="6" t="str">
        <x:v>光锥突破</x:v>
      </x:c>
      <x:c r="B3280" s="6" t="str">
        <x:v>23002</x:v>
      </x:c>
      <x:c r="C3280" s="6" t="n">
        <x:v>2</x:v>
      </x:c>
      <x:c r="D3280" s="6" t="n">
        <x:v>3</x:v>
      </x:c>
      <x:c r="E3280" s="7" t="str">
        <x:v>112012</x:v>
      </x:c>
      <x:c r="F3280" s="7" t="str">
        <x:v>古代转轴</x:v>
      </x:c>
      <x:c r="G3280" s="6" t="n">
        <x:v>8</x:v>
      </x:c>
      <x:c r="H3280" s="6" t="str">
        <x:v>https://raw.githubusercontent.com/Mar-7th/StarRailRes/dbe8cdfcfb0bf657b9fe1cf92d5537f118ccb487/index_new/cn/light_cone_promotions.json</x:v>
      </x:c>
    </x:row>
    <x:row r="3281" ht="20" customHeight="1">
      <x:c r="A3281" s="6" t="str">
        <x:v>光锥突破</x:v>
      </x:c>
      <x:c r="B3281" s="6" t="str">
        <x:v>23002</x:v>
      </x:c>
      <x:c r="C3281" s="6" t="n">
        <x:v>3</x:v>
      </x:c>
      <x:c r="D3281" s="6" t="n">
        <x:v>4</x:v>
      </x:c>
      <x:c r="E3281" s="7" t="str">
        <x:v>2</x:v>
      </x:c>
      <x:c r="F3281" s="7" t="str">
        <x:v>信用点</x:v>
      </x:c>
      <x:c r="G3281" s="6" t="n">
        <x:v>50000</x:v>
      </x:c>
      <x:c r="H3281" s="6" t="str">
        <x:v>https://raw.githubusercontent.com/Mar-7th/StarRailRes/dbe8cdfcfb0bf657b9fe1cf92d5537f118ccb487/index_new/cn/light_cone_promotions.json</x:v>
      </x:c>
    </x:row>
    <x:row r="3282" ht="20" customHeight="1">
      <x:c r="A3282" s="6" t="str">
        <x:v>光锥突破</x:v>
      </x:c>
      <x:c r="B3282" s="6" t="str">
        <x:v>23002</x:v>
      </x:c>
      <x:c r="C3282" s="6" t="n">
        <x:v>3</x:v>
      </x:c>
      <x:c r="D3282" s="6" t="n">
        <x:v>4</x:v>
      </x:c>
      <x:c r="E3282" s="7" t="str">
        <x:v>110112</x:v>
      </x:c>
      <x:c r="F3282" s="7" t="str">
        <x:v>无生残刃</x:v>
      </x:c>
      <x:c r="G3282" s="6" t="n">
        <x:v>8</x:v>
      </x:c>
      <x:c r="H3282" s="6" t="str">
        <x:v>https://raw.githubusercontent.com/Mar-7th/StarRailRes/dbe8cdfcfb0bf657b9fe1cf92d5537f118ccb487/index_new/cn/light_cone_promotions.json</x:v>
      </x:c>
    </x:row>
    <x:row r="3283" ht="20" customHeight="1">
      <x:c r="A3283" s="6" t="str">
        <x:v>光锥突破</x:v>
      </x:c>
      <x:c r="B3283" s="6" t="str">
        <x:v>23002</x:v>
      </x:c>
      <x:c r="C3283" s="6" t="n">
        <x:v>3</x:v>
      </x:c>
      <x:c r="D3283" s="6" t="n">
        <x:v>4</x:v>
      </x:c>
      <x:c r="E3283" s="7" t="str">
        <x:v>112012</x:v>
      </x:c>
      <x:c r="F3283" s="7" t="str">
        <x:v>古代转轴</x:v>
      </x:c>
      <x:c r="G3283" s="6" t="n">
        <x:v>12</x:v>
      </x:c>
      <x:c r="H3283" s="6" t="str">
        <x:v>https://raw.githubusercontent.com/Mar-7th/StarRailRes/dbe8cdfcfb0bf657b9fe1cf92d5537f118ccb487/index_new/cn/light_cone_promotions.json</x:v>
      </x:c>
    </x:row>
    <x:row r="3284" ht="20" customHeight="1">
      <x:c r="A3284" s="6" t="str">
        <x:v>光锥突破</x:v>
      </x:c>
      <x:c r="B3284" s="6" t="str">
        <x:v>23002</x:v>
      </x:c>
      <x:c r="C3284" s="6" t="n">
        <x:v>4</x:v>
      </x:c>
      <x:c r="D3284" s="6" t="n">
        <x:v>5</x:v>
      </x:c>
      <x:c r="E3284" s="7" t="str">
        <x:v>2</x:v>
      </x:c>
      <x:c r="F3284" s="7" t="str">
        <x:v>信用点</x:v>
      </x:c>
      <x:c r="G3284" s="6" t="n">
        <x:v>100000</x:v>
      </x:c>
      <x:c r="H3284" s="6" t="str">
        <x:v>https://raw.githubusercontent.com/Mar-7th/StarRailRes/dbe8cdfcfb0bf657b9fe1cf92d5537f118ccb487/index_new/cn/light_cone_promotions.json</x:v>
      </x:c>
    </x:row>
    <x:row r="3285" ht="20" customHeight="1">
      <x:c r="A3285" s="6" t="str">
        <x:v>光锥突破</x:v>
      </x:c>
      <x:c r="B3285" s="6" t="str">
        <x:v>23002</x:v>
      </x:c>
      <x:c r="C3285" s="6" t="n">
        <x:v>4</x:v>
      </x:c>
      <x:c r="D3285" s="6" t="n">
        <x:v>5</x:v>
      </x:c>
      <x:c r="E3285" s="7" t="str">
        <x:v>110113</x:v>
      </x:c>
      <x:c r="F3285" s="7" t="str">
        <x:v>净世残刃</x:v>
      </x:c>
      <x:c r="G3285" s="6" t="n">
        <x:v>5</x:v>
      </x:c>
      <x:c r="H3285" s="6" t="str">
        <x:v>https://raw.githubusercontent.com/Mar-7th/StarRailRes/dbe8cdfcfb0bf657b9fe1cf92d5537f118ccb487/index_new/cn/light_cone_promotions.json</x:v>
      </x:c>
    </x:row>
    <x:row r="3286" ht="20" customHeight="1">
      <x:c r="A3286" s="6" t="str">
        <x:v>光锥突破</x:v>
      </x:c>
      <x:c r="B3286" s="6" t="str">
        <x:v>23002</x:v>
      </x:c>
      <x:c r="C3286" s="6" t="n">
        <x:v>4</x:v>
      </x:c>
      <x:c r="D3286" s="6" t="n">
        <x:v>5</x:v>
      </x:c>
      <x:c r="E3286" s="7" t="str">
        <x:v>112013</x:v>
      </x:c>
      <x:c r="F3286" s="7" t="str">
        <x:v>古代引擎</x:v>
      </x:c>
      <x:c r="G3286" s="6" t="n">
        <x:v>6</x:v>
      </x:c>
      <x:c r="H3286" s="6" t="str">
        <x:v>https://raw.githubusercontent.com/Mar-7th/StarRailRes/dbe8cdfcfb0bf657b9fe1cf92d5537f118ccb487/index_new/cn/light_cone_promotions.json</x:v>
      </x:c>
    </x:row>
    <x:row r="3287" ht="20" customHeight="1">
      <x:c r="A3287" s="6" t="str">
        <x:v>光锥突破</x:v>
      </x:c>
      <x:c r="B3287" s="6" t="str">
        <x:v>23002</x:v>
      </x:c>
      <x:c r="C3287" s="6" t="n">
        <x:v>5</x:v>
      </x:c>
      <x:c r="D3287" s="6" t="n">
        <x:v>6</x:v>
      </x:c>
      <x:c r="E3287" s="7" t="str">
        <x:v>2</x:v>
      </x:c>
      <x:c r="F3287" s="7" t="str">
        <x:v>信用点</x:v>
      </x:c>
      <x:c r="G3287" s="6" t="n">
        <x:v>200000</x:v>
      </x:c>
      <x:c r="H3287" s="6" t="str">
        <x:v>https://raw.githubusercontent.com/Mar-7th/StarRailRes/dbe8cdfcfb0bf657b9fe1cf92d5537f118ccb487/index_new/cn/light_cone_promotions.json</x:v>
      </x:c>
    </x:row>
    <x:row r="3288" ht="20" customHeight="1">
      <x:c r="A3288" s="6" t="str">
        <x:v>光锥突破</x:v>
      </x:c>
      <x:c r="B3288" s="6" t="str">
        <x:v>23002</x:v>
      </x:c>
      <x:c r="C3288" s="6" t="n">
        <x:v>5</x:v>
      </x:c>
      <x:c r="D3288" s="6" t="n">
        <x:v>6</x:v>
      </x:c>
      <x:c r="E3288" s="7" t="str">
        <x:v>110113</x:v>
      </x:c>
      <x:c r="F3288" s="7" t="str">
        <x:v>净世残刃</x:v>
      </x:c>
      <x:c r="G3288" s="6" t="n">
        <x:v>10</x:v>
      </x:c>
      <x:c r="H3288" s="6" t="str">
        <x:v>https://raw.githubusercontent.com/Mar-7th/StarRailRes/dbe8cdfcfb0bf657b9fe1cf92d5537f118ccb487/index_new/cn/light_cone_promotions.json</x:v>
      </x:c>
    </x:row>
    <x:row r="3289" ht="20" customHeight="1">
      <x:c r="A3289" s="6" t="str">
        <x:v>光锥突破</x:v>
      </x:c>
      <x:c r="B3289" s="6" t="str">
        <x:v>23002</x:v>
      </x:c>
      <x:c r="C3289" s="6" t="n">
        <x:v>5</x:v>
      </x:c>
      <x:c r="D3289" s="6" t="n">
        <x:v>6</x:v>
      </x:c>
      <x:c r="E3289" s="7" t="str">
        <x:v>112013</x:v>
      </x:c>
      <x:c r="F3289" s="7" t="str">
        <x:v>古代引擎</x:v>
      </x:c>
      <x:c r="G3289" s="6" t="n">
        <x:v>8</x:v>
      </x:c>
      <x:c r="H3289" s="6" t="str">
        <x:v>https://raw.githubusercontent.com/Mar-7th/StarRailRes/dbe8cdfcfb0bf657b9fe1cf92d5537f118ccb487/index_new/cn/light_cone_promotions.json</x:v>
      </x:c>
    </x:row>
    <x:row r="3290" ht="20" customHeight="1">
      <x:c r="A3290" s="6" t="str">
        <x:v>光锥突破</x:v>
      </x:c>
      <x:c r="B3290" s="6" t="str">
        <x:v>23003</x:v>
      </x:c>
      <x:c r="C3290" s="6" t="n">
        <x:v>0</x:v>
      </x:c>
      <x:c r="D3290" s="6" t="n">
        <x:v>1</x:v>
      </x:c>
      <x:c r="E3290" s="7" t="str">
        <x:v>2</x:v>
      </x:c>
      <x:c r="F3290" s="7" t="str">
        <x:v>信用点</x:v>
      </x:c>
      <x:c r="G3290" s="6" t="n">
        <x:v>5000</x:v>
      </x:c>
      <x:c r="H3290" s="6" t="str">
        <x:v>https://raw.githubusercontent.com/Mar-7th/StarRailRes/dbe8cdfcfb0bf657b9fe1cf92d5537f118ccb487/index_new/cn/light_cone_promotions.json</x:v>
      </x:c>
    </x:row>
    <x:row r="3291" ht="20" customHeight="1">
      <x:c r="A3291" s="6" t="str">
        <x:v>光锥突破</x:v>
      </x:c>
      <x:c r="B3291" s="6" t="str">
        <x:v>23003</x:v>
      </x:c>
      <x:c r="C3291" s="6" t="n">
        <x:v>0</x:v>
      </x:c>
      <x:c r="D3291" s="6" t="n">
        <x:v>1</x:v>
      </x:c>
      <x:c r="E3291" s="7" t="str">
        <x:v>112001</x:v>
      </x:c>
      <x:c r="F3291" s="7" t="str">
        <x:v>铁卫扣饰</x:v>
      </x:c>
      <x:c r="G3291" s="6" t="n">
        <x:v>8</x:v>
      </x:c>
      <x:c r="H3291" s="6" t="str">
        <x:v>https://raw.githubusercontent.com/Mar-7th/StarRailRes/dbe8cdfcfb0bf657b9fe1cf92d5537f118ccb487/index_new/cn/light_cone_promotions.json</x:v>
      </x:c>
    </x:row>
    <x:row r="3292" ht="20" customHeight="1">
      <x:c r="A3292" s="6" t="str">
        <x:v>光锥突破</x:v>
      </x:c>
      <x:c r="B3292" s="6" t="str">
        <x:v>23003</x:v>
      </x:c>
      <x:c r="C3292" s="6" t="n">
        <x:v>1</x:v>
      </x:c>
      <x:c r="D3292" s="6" t="n">
        <x:v>2</x:v>
      </x:c>
      <x:c r="E3292" s="7" t="str">
        <x:v>2</x:v>
      </x:c>
      <x:c r="F3292" s="7" t="str">
        <x:v>信用点</x:v>
      </x:c>
      <x:c r="G3292" s="6" t="n">
        <x:v>10000</x:v>
      </x:c>
      <x:c r="H3292" s="6" t="str">
        <x:v>https://raw.githubusercontent.com/Mar-7th/StarRailRes/dbe8cdfcfb0bf657b9fe1cf92d5537f118ccb487/index_new/cn/light_cone_promotions.json</x:v>
      </x:c>
    </x:row>
    <x:row r="3293" ht="20" customHeight="1">
      <x:c r="A3293" s="6" t="str">
        <x:v>光锥突破</x:v>
      </x:c>
      <x:c r="B3293" s="6" t="str">
        <x:v>23003</x:v>
      </x:c>
      <x:c r="C3293" s="6" t="n">
        <x:v>1</x:v>
      </x:c>
      <x:c r="D3293" s="6" t="n">
        <x:v>2</x:v>
      </x:c>
      <x:c r="E3293" s="7" t="str">
        <x:v>110161</x:v>
      </x:c>
      <x:c r="F3293" s="7" t="str">
        <x:v>谐乐小调</x:v>
      </x:c>
      <x:c r="G3293" s="6" t="n">
        <x:v>4</x:v>
      </x:c>
      <x:c r="H3293" s="6" t="str">
        <x:v>https://raw.githubusercontent.com/Mar-7th/StarRailRes/dbe8cdfcfb0bf657b9fe1cf92d5537f118ccb487/index_new/cn/light_cone_promotions.json</x:v>
      </x:c>
    </x:row>
    <x:row r="3294" ht="20" customHeight="1">
      <x:c r="A3294" s="6" t="str">
        <x:v>光锥突破</x:v>
      </x:c>
      <x:c r="B3294" s="6" t="str">
        <x:v>23003</x:v>
      </x:c>
      <x:c r="C3294" s="6" t="n">
        <x:v>1</x:v>
      </x:c>
      <x:c r="D3294" s="6" t="n">
        <x:v>2</x:v>
      </x:c>
      <x:c r="E3294" s="7" t="str">
        <x:v>112001</x:v>
      </x:c>
      <x:c r="F3294" s="7" t="str">
        <x:v>铁卫扣饰</x:v>
      </x:c>
      <x:c r="G3294" s="6" t="n">
        <x:v>12</x:v>
      </x:c>
      <x:c r="H3294" s="6" t="str">
        <x:v>https://raw.githubusercontent.com/Mar-7th/StarRailRes/dbe8cdfcfb0bf657b9fe1cf92d5537f118ccb487/index_new/cn/light_cone_promotions.json</x:v>
      </x:c>
    </x:row>
    <x:row r="3295" ht="20" customHeight="1">
      <x:c r="A3295" s="6" t="str">
        <x:v>光锥突破</x:v>
      </x:c>
      <x:c r="B3295" s="6" t="str">
        <x:v>23003</x:v>
      </x:c>
      <x:c r="C3295" s="6" t="n">
        <x:v>2</x:v>
      </x:c>
      <x:c r="D3295" s="6" t="n">
        <x:v>3</x:v>
      </x:c>
      <x:c r="E3295" s="7" t="str">
        <x:v>2</x:v>
      </x:c>
      <x:c r="F3295" s="7" t="str">
        <x:v>信用点</x:v>
      </x:c>
      <x:c r="G3295" s="6" t="n">
        <x:v>20000</x:v>
      </x:c>
      <x:c r="H3295" s="6" t="str">
        <x:v>https://raw.githubusercontent.com/Mar-7th/StarRailRes/dbe8cdfcfb0bf657b9fe1cf92d5537f118ccb487/index_new/cn/light_cone_promotions.json</x:v>
      </x:c>
    </x:row>
    <x:row r="3296" ht="20" customHeight="1">
      <x:c r="A3296" s="6" t="str">
        <x:v>光锥突破</x:v>
      </x:c>
      <x:c r="B3296" s="6" t="str">
        <x:v>23003</x:v>
      </x:c>
      <x:c r="C3296" s="6" t="n">
        <x:v>2</x:v>
      </x:c>
      <x:c r="D3296" s="6" t="n">
        <x:v>3</x:v>
      </x:c>
      <x:c r="E3296" s="7" t="str">
        <x:v>110162</x:v>
      </x:c>
      <x:c r="F3296" s="7" t="str">
        <x:v>家族颂歌</x:v>
      </x:c>
      <x:c r="G3296" s="6" t="n">
        <x:v>4</x:v>
      </x:c>
      <x:c r="H3296" s="6" t="str">
        <x:v>https://raw.githubusercontent.com/Mar-7th/StarRailRes/dbe8cdfcfb0bf657b9fe1cf92d5537f118ccb487/index_new/cn/light_cone_promotions.json</x:v>
      </x:c>
    </x:row>
    <x:row r="3297" ht="20" customHeight="1">
      <x:c r="A3297" s="6" t="str">
        <x:v>光锥突破</x:v>
      </x:c>
      <x:c r="B3297" s="6" t="str">
        <x:v>23003</x:v>
      </x:c>
      <x:c r="C3297" s="6" t="n">
        <x:v>2</x:v>
      </x:c>
      <x:c r="D3297" s="6" t="n">
        <x:v>3</x:v>
      </x:c>
      <x:c r="E3297" s="7" t="str">
        <x:v>112002</x:v>
      </x:c>
      <x:c r="F3297" s="7" t="str">
        <x:v>铁卫军徽</x:v>
      </x:c>
      <x:c r="G3297" s="6" t="n">
        <x:v>8</x:v>
      </x:c>
      <x:c r="H3297" s="6" t="str">
        <x:v>https://raw.githubusercontent.com/Mar-7th/StarRailRes/dbe8cdfcfb0bf657b9fe1cf92d5537f118ccb487/index_new/cn/light_cone_promotions.json</x:v>
      </x:c>
    </x:row>
    <x:row r="3298" ht="20" customHeight="1">
      <x:c r="A3298" s="6" t="str">
        <x:v>光锥突破</x:v>
      </x:c>
      <x:c r="B3298" s="6" t="str">
        <x:v>23003</x:v>
      </x:c>
      <x:c r="C3298" s="6" t="n">
        <x:v>3</x:v>
      </x:c>
      <x:c r="D3298" s="6" t="n">
        <x:v>4</x:v>
      </x:c>
      <x:c r="E3298" s="7" t="str">
        <x:v>2</x:v>
      </x:c>
      <x:c r="F3298" s="7" t="str">
        <x:v>信用点</x:v>
      </x:c>
      <x:c r="G3298" s="6" t="n">
        <x:v>50000</x:v>
      </x:c>
      <x:c r="H3298" s="6" t="str">
        <x:v>https://raw.githubusercontent.com/Mar-7th/StarRailRes/dbe8cdfcfb0bf657b9fe1cf92d5537f118ccb487/index_new/cn/light_cone_promotions.json</x:v>
      </x:c>
    </x:row>
    <x:row r="3299" ht="20" customHeight="1">
      <x:c r="A3299" s="6" t="str">
        <x:v>光锥突破</x:v>
      </x:c>
      <x:c r="B3299" s="6" t="str">
        <x:v>23003</x:v>
      </x:c>
      <x:c r="C3299" s="6" t="n">
        <x:v>3</x:v>
      </x:c>
      <x:c r="D3299" s="6" t="n">
        <x:v>4</x:v>
      </x:c>
      <x:c r="E3299" s="7" t="str">
        <x:v>110162</x:v>
      </x:c>
      <x:c r="F3299" s="7" t="str">
        <x:v>家族颂歌</x:v>
      </x:c>
      <x:c r="G3299" s="6" t="n">
        <x:v>8</x:v>
      </x:c>
      <x:c r="H3299" s="6" t="str">
        <x:v>https://raw.githubusercontent.com/Mar-7th/StarRailRes/dbe8cdfcfb0bf657b9fe1cf92d5537f118ccb487/index_new/cn/light_cone_promotions.json</x:v>
      </x:c>
    </x:row>
    <x:row r="3300" ht="20" customHeight="1">
      <x:c r="A3300" s="6" t="str">
        <x:v>光锥突破</x:v>
      </x:c>
      <x:c r="B3300" s="6" t="str">
        <x:v>23003</x:v>
      </x:c>
      <x:c r="C3300" s="6" t="n">
        <x:v>3</x:v>
      </x:c>
      <x:c r="D3300" s="6" t="n">
        <x:v>4</x:v>
      </x:c>
      <x:c r="E3300" s="7" t="str">
        <x:v>112002</x:v>
      </x:c>
      <x:c r="F3300" s="7" t="str">
        <x:v>铁卫军徽</x:v>
      </x:c>
      <x:c r="G3300" s="6" t="n">
        <x:v>12</x:v>
      </x:c>
      <x:c r="H3300" s="6" t="str">
        <x:v>https://raw.githubusercontent.com/Mar-7th/StarRailRes/dbe8cdfcfb0bf657b9fe1cf92d5537f118ccb487/index_new/cn/light_cone_promotions.json</x:v>
      </x:c>
    </x:row>
    <x:row r="3301" ht="20" customHeight="1">
      <x:c r="A3301" s="6" t="str">
        <x:v>光锥突破</x:v>
      </x:c>
      <x:c r="B3301" s="6" t="str">
        <x:v>23003</x:v>
      </x:c>
      <x:c r="C3301" s="6" t="n">
        <x:v>4</x:v>
      </x:c>
      <x:c r="D3301" s="6" t="n">
        <x:v>5</x:v>
      </x:c>
      <x:c r="E3301" s="7" t="str">
        <x:v>2</x:v>
      </x:c>
      <x:c r="F3301" s="7" t="str">
        <x:v>信用点</x:v>
      </x:c>
      <x:c r="G3301" s="6" t="n">
        <x:v>100000</x:v>
      </x:c>
      <x:c r="H3301" s="6" t="str">
        <x:v>https://raw.githubusercontent.com/Mar-7th/StarRailRes/dbe8cdfcfb0bf657b9fe1cf92d5537f118ccb487/index_new/cn/light_cone_promotions.json</x:v>
      </x:c>
    </x:row>
    <x:row r="3302" ht="20" customHeight="1">
      <x:c r="A3302" s="6" t="str">
        <x:v>光锥突破</x:v>
      </x:c>
      <x:c r="B3302" s="6" t="str">
        <x:v>23003</x:v>
      </x:c>
      <x:c r="C3302" s="6" t="n">
        <x:v>4</x:v>
      </x:c>
      <x:c r="D3302" s="6" t="n">
        <x:v>5</x:v>
      </x:c>
      <x:c r="E3302" s="7" t="str">
        <x:v>110163</x:v>
      </x:c>
      <x:c r="F3302" s="7" t="str">
        <x:v>群星乐章</x:v>
      </x:c>
      <x:c r="G3302" s="6" t="n">
        <x:v>5</x:v>
      </x:c>
      <x:c r="H3302" s="6" t="str">
        <x:v>https://raw.githubusercontent.com/Mar-7th/StarRailRes/dbe8cdfcfb0bf657b9fe1cf92d5537f118ccb487/index_new/cn/light_cone_promotions.json</x:v>
      </x:c>
    </x:row>
    <x:row r="3303" ht="20" customHeight="1">
      <x:c r="A3303" s="6" t="str">
        <x:v>光锥突破</x:v>
      </x:c>
      <x:c r="B3303" s="6" t="str">
        <x:v>23003</x:v>
      </x:c>
      <x:c r="C3303" s="6" t="n">
        <x:v>4</x:v>
      </x:c>
      <x:c r="D3303" s="6" t="n">
        <x:v>5</x:v>
      </x:c>
      <x:c r="E3303" s="7" t="str">
        <x:v>112003</x:v>
      </x:c>
      <x:c r="F3303" s="7" t="str">
        <x:v>铁卫勋章</x:v>
      </x:c>
      <x:c r="G3303" s="6" t="n">
        <x:v>6</x:v>
      </x:c>
      <x:c r="H3303" s="6" t="str">
        <x:v>https://raw.githubusercontent.com/Mar-7th/StarRailRes/dbe8cdfcfb0bf657b9fe1cf92d5537f118ccb487/index_new/cn/light_cone_promotions.json</x:v>
      </x:c>
    </x:row>
    <x:row r="3304" ht="20" customHeight="1">
      <x:c r="A3304" s="6" t="str">
        <x:v>光锥突破</x:v>
      </x:c>
      <x:c r="B3304" s="6" t="str">
        <x:v>23003</x:v>
      </x:c>
      <x:c r="C3304" s="6" t="n">
        <x:v>5</x:v>
      </x:c>
      <x:c r="D3304" s="6" t="n">
        <x:v>6</x:v>
      </x:c>
      <x:c r="E3304" s="7" t="str">
        <x:v>2</x:v>
      </x:c>
      <x:c r="F3304" s="7" t="str">
        <x:v>信用点</x:v>
      </x:c>
      <x:c r="G3304" s="6" t="n">
        <x:v>200000</x:v>
      </x:c>
      <x:c r="H3304" s="6" t="str">
        <x:v>https://raw.githubusercontent.com/Mar-7th/StarRailRes/dbe8cdfcfb0bf657b9fe1cf92d5537f118ccb487/index_new/cn/light_cone_promotions.json</x:v>
      </x:c>
    </x:row>
    <x:row r="3305" ht="20" customHeight="1">
      <x:c r="A3305" s="6" t="str">
        <x:v>光锥突破</x:v>
      </x:c>
      <x:c r="B3305" s="6" t="str">
        <x:v>23003</x:v>
      </x:c>
      <x:c r="C3305" s="6" t="n">
        <x:v>5</x:v>
      </x:c>
      <x:c r="D3305" s="6" t="n">
        <x:v>6</x:v>
      </x:c>
      <x:c r="E3305" s="7" t="str">
        <x:v>110163</x:v>
      </x:c>
      <x:c r="F3305" s="7" t="str">
        <x:v>群星乐章</x:v>
      </x:c>
      <x:c r="G3305" s="6" t="n">
        <x:v>10</x:v>
      </x:c>
      <x:c r="H3305" s="6" t="str">
        <x:v>https://raw.githubusercontent.com/Mar-7th/StarRailRes/dbe8cdfcfb0bf657b9fe1cf92d5537f118ccb487/index_new/cn/light_cone_promotions.json</x:v>
      </x:c>
    </x:row>
    <x:row r="3306" ht="20" customHeight="1">
      <x:c r="A3306" s="6" t="str">
        <x:v>光锥突破</x:v>
      </x:c>
      <x:c r="B3306" s="6" t="str">
        <x:v>23003</x:v>
      </x:c>
      <x:c r="C3306" s="6" t="n">
        <x:v>5</x:v>
      </x:c>
      <x:c r="D3306" s="6" t="n">
        <x:v>6</x:v>
      </x:c>
      <x:c r="E3306" s="7" t="str">
        <x:v>112003</x:v>
      </x:c>
      <x:c r="F3306" s="7" t="str">
        <x:v>铁卫勋章</x:v>
      </x:c>
      <x:c r="G3306" s="6" t="n">
        <x:v>8</x:v>
      </x:c>
      <x:c r="H3306" s="6" t="str">
        <x:v>https://raw.githubusercontent.com/Mar-7th/StarRailRes/dbe8cdfcfb0bf657b9fe1cf92d5537f118ccb487/index_new/cn/light_cone_promotions.json</x:v>
      </x:c>
    </x:row>
    <x:row r="3307" ht="20" customHeight="1">
      <x:c r="A3307" s="6" t="str">
        <x:v>光锥突破</x:v>
      </x:c>
      <x:c r="B3307" s="6" t="str">
        <x:v>23004</x:v>
      </x:c>
      <x:c r="C3307" s="6" t="n">
        <x:v>0</x:v>
      </x:c>
      <x:c r="D3307" s="6" t="n">
        <x:v>1</x:v>
      </x:c>
      <x:c r="E3307" s="7" t="str">
        <x:v>2</x:v>
      </x:c>
      <x:c r="F3307" s="7" t="str">
        <x:v>信用点</x:v>
      </x:c>
      <x:c r="G3307" s="6" t="n">
        <x:v>5000</x:v>
      </x:c>
      <x:c r="H3307" s="6" t="str">
        <x:v>https://raw.githubusercontent.com/Mar-7th/StarRailRes/dbe8cdfcfb0bf657b9fe1cf92d5537f118ccb487/index_new/cn/light_cone_promotions.json</x:v>
      </x:c>
    </x:row>
    <x:row r="3308" ht="20" customHeight="1">
      <x:c r="A3308" s="6" t="str">
        <x:v>光锥突破</x:v>
      </x:c>
      <x:c r="B3308" s="6" t="str">
        <x:v>23004</x:v>
      </x:c>
      <x:c r="C3308" s="6" t="n">
        <x:v>0</x:v>
      </x:c>
      <x:c r="D3308" s="6" t="n">
        <x:v>1</x:v>
      </x:c>
      <x:c r="E3308" s="7" t="str">
        <x:v>112001</x:v>
      </x:c>
      <x:c r="F3308" s="7" t="str">
        <x:v>铁卫扣饰</x:v>
      </x:c>
      <x:c r="G3308" s="6" t="n">
        <x:v>8</x:v>
      </x:c>
      <x:c r="H3308" s="6" t="str">
        <x:v>https://raw.githubusercontent.com/Mar-7th/StarRailRes/dbe8cdfcfb0bf657b9fe1cf92d5537f118ccb487/index_new/cn/light_cone_promotions.json</x:v>
      </x:c>
    </x:row>
    <x:row r="3309" ht="20" customHeight="1">
      <x:c r="A3309" s="6" t="str">
        <x:v>光锥突破</x:v>
      </x:c>
      <x:c r="B3309" s="6" t="str">
        <x:v>23004</x:v>
      </x:c>
      <x:c r="C3309" s="6" t="n">
        <x:v>1</x:v>
      </x:c>
      <x:c r="D3309" s="6" t="n">
        <x:v>2</x:v>
      </x:c>
      <x:c r="E3309" s="7" t="str">
        <x:v>2</x:v>
      </x:c>
      <x:c r="F3309" s="7" t="str">
        <x:v>信用点</x:v>
      </x:c>
      <x:c r="G3309" s="6" t="n">
        <x:v>10000</x:v>
      </x:c>
      <x:c r="H3309" s="6" t="str">
        <x:v>https://raw.githubusercontent.com/Mar-7th/StarRailRes/dbe8cdfcfb0bf657b9fe1cf92d5537f118ccb487/index_new/cn/light_cone_promotions.json</x:v>
      </x:c>
    </x:row>
    <x:row r="3310" ht="20" customHeight="1">
      <x:c r="A3310" s="6" t="str">
        <x:v>光锥突破</x:v>
      </x:c>
      <x:c r="B3310" s="6" t="str">
        <x:v>23004</x:v>
      </x:c>
      <x:c r="C3310" s="6" t="n">
        <x:v>1</x:v>
      </x:c>
      <x:c r="D3310" s="6" t="n">
        <x:v>2</x:v>
      </x:c>
      <x:c r="E3310" s="7" t="str">
        <x:v>110151</x:v>
      </x:c>
      <x:c r="F3310" s="7" t="str">
        <x:v>黯淡黑曜</x:v>
      </x:c>
      <x:c r="G3310" s="6" t="n">
        <x:v>4</x:v>
      </x:c>
      <x:c r="H3310" s="6" t="str">
        <x:v>https://raw.githubusercontent.com/Mar-7th/StarRailRes/dbe8cdfcfb0bf657b9fe1cf92d5537f118ccb487/index_new/cn/light_cone_promotions.json</x:v>
      </x:c>
    </x:row>
    <x:row r="3311" ht="20" customHeight="1">
      <x:c r="A3311" s="6" t="str">
        <x:v>光锥突破</x:v>
      </x:c>
      <x:c r="B3311" s="6" t="str">
        <x:v>23004</x:v>
      </x:c>
      <x:c r="C3311" s="6" t="n">
        <x:v>1</x:v>
      </x:c>
      <x:c r="D3311" s="6" t="n">
        <x:v>2</x:v>
      </x:c>
      <x:c r="E3311" s="7" t="str">
        <x:v>112001</x:v>
      </x:c>
      <x:c r="F3311" s="7" t="str">
        <x:v>铁卫扣饰</x:v>
      </x:c>
      <x:c r="G3311" s="6" t="n">
        <x:v>12</x:v>
      </x:c>
      <x:c r="H3311" s="6" t="str">
        <x:v>https://raw.githubusercontent.com/Mar-7th/StarRailRes/dbe8cdfcfb0bf657b9fe1cf92d5537f118ccb487/index_new/cn/light_cone_promotions.json</x:v>
      </x:c>
    </x:row>
    <x:row r="3312" ht="20" customHeight="1">
      <x:c r="A3312" s="6" t="str">
        <x:v>光锥突破</x:v>
      </x:c>
      <x:c r="B3312" s="6" t="str">
        <x:v>23004</x:v>
      </x:c>
      <x:c r="C3312" s="6" t="n">
        <x:v>2</x:v>
      </x:c>
      <x:c r="D3312" s="6" t="n">
        <x:v>3</x:v>
      </x:c>
      <x:c r="E3312" s="7" t="str">
        <x:v>2</x:v>
      </x:c>
      <x:c r="F3312" s="7" t="str">
        <x:v>信用点</x:v>
      </x:c>
      <x:c r="G3312" s="6" t="n">
        <x:v>20000</x:v>
      </x:c>
      <x:c r="H3312" s="6" t="str">
        <x:v>https://raw.githubusercontent.com/Mar-7th/StarRailRes/dbe8cdfcfb0bf657b9fe1cf92d5537f118ccb487/index_new/cn/light_cone_promotions.json</x:v>
      </x:c>
    </x:row>
    <x:row r="3313" ht="20" customHeight="1">
      <x:c r="A3313" s="6" t="str">
        <x:v>光锥突破</x:v>
      </x:c>
      <x:c r="B3313" s="6" t="str">
        <x:v>23004</x:v>
      </x:c>
      <x:c r="C3313" s="6" t="n">
        <x:v>2</x:v>
      </x:c>
      <x:c r="D3313" s="6" t="n">
        <x:v>3</x:v>
      </x:c>
      <x:c r="E3313" s="7" t="str">
        <x:v>110152</x:v>
      </x:c>
      <x:c r="F3313" s="7" t="str">
        <x:v>虚空黑曜</x:v>
      </x:c>
      <x:c r="G3313" s="6" t="n">
        <x:v>4</x:v>
      </x:c>
      <x:c r="H3313" s="6" t="str">
        <x:v>https://raw.githubusercontent.com/Mar-7th/StarRailRes/dbe8cdfcfb0bf657b9fe1cf92d5537f118ccb487/index_new/cn/light_cone_promotions.json</x:v>
      </x:c>
    </x:row>
    <x:row r="3314" ht="20" customHeight="1">
      <x:c r="A3314" s="6" t="str">
        <x:v>光锥突破</x:v>
      </x:c>
      <x:c r="B3314" s="6" t="str">
        <x:v>23004</x:v>
      </x:c>
      <x:c r="C3314" s="6" t="n">
        <x:v>2</x:v>
      </x:c>
      <x:c r="D3314" s="6" t="n">
        <x:v>3</x:v>
      </x:c>
      <x:c r="E3314" s="7" t="str">
        <x:v>112002</x:v>
      </x:c>
      <x:c r="F3314" s="7" t="str">
        <x:v>铁卫军徽</x:v>
      </x:c>
      <x:c r="G3314" s="6" t="n">
        <x:v>8</x:v>
      </x:c>
      <x:c r="H3314" s="6" t="str">
        <x:v>https://raw.githubusercontent.com/Mar-7th/StarRailRes/dbe8cdfcfb0bf657b9fe1cf92d5537f118ccb487/index_new/cn/light_cone_promotions.json</x:v>
      </x:c>
    </x:row>
    <x:row r="3315" ht="20" customHeight="1">
      <x:c r="A3315" s="6" t="str">
        <x:v>光锥突破</x:v>
      </x:c>
      <x:c r="B3315" s="6" t="str">
        <x:v>23004</x:v>
      </x:c>
      <x:c r="C3315" s="6" t="n">
        <x:v>3</x:v>
      </x:c>
      <x:c r="D3315" s="6" t="n">
        <x:v>4</x:v>
      </x:c>
      <x:c r="E3315" s="7" t="str">
        <x:v>2</x:v>
      </x:c>
      <x:c r="F3315" s="7" t="str">
        <x:v>信用点</x:v>
      </x:c>
      <x:c r="G3315" s="6" t="n">
        <x:v>50000</x:v>
      </x:c>
      <x:c r="H3315" s="6" t="str">
        <x:v>https://raw.githubusercontent.com/Mar-7th/StarRailRes/dbe8cdfcfb0bf657b9fe1cf92d5537f118ccb487/index_new/cn/light_cone_promotions.json</x:v>
      </x:c>
    </x:row>
    <x:row r="3316" ht="20" customHeight="1">
      <x:c r="A3316" s="6" t="str">
        <x:v>光锥突破</x:v>
      </x:c>
      <x:c r="B3316" s="6" t="str">
        <x:v>23004</x:v>
      </x:c>
      <x:c r="C3316" s="6" t="n">
        <x:v>3</x:v>
      </x:c>
      <x:c r="D3316" s="6" t="n">
        <x:v>4</x:v>
      </x:c>
      <x:c r="E3316" s="7" t="str">
        <x:v>110152</x:v>
      </x:c>
      <x:c r="F3316" s="7" t="str">
        <x:v>虚空黑曜</x:v>
      </x:c>
      <x:c r="G3316" s="6" t="n">
        <x:v>8</x:v>
      </x:c>
      <x:c r="H3316" s="6" t="str">
        <x:v>https://raw.githubusercontent.com/Mar-7th/StarRailRes/dbe8cdfcfb0bf657b9fe1cf92d5537f118ccb487/index_new/cn/light_cone_promotions.json</x:v>
      </x:c>
    </x:row>
    <x:row r="3317" ht="20" customHeight="1">
      <x:c r="A3317" s="6" t="str">
        <x:v>光锥突破</x:v>
      </x:c>
      <x:c r="B3317" s="6" t="str">
        <x:v>23004</x:v>
      </x:c>
      <x:c r="C3317" s="6" t="n">
        <x:v>3</x:v>
      </x:c>
      <x:c r="D3317" s="6" t="n">
        <x:v>4</x:v>
      </x:c>
      <x:c r="E3317" s="7" t="str">
        <x:v>112002</x:v>
      </x:c>
      <x:c r="F3317" s="7" t="str">
        <x:v>铁卫军徽</x:v>
      </x:c>
      <x:c r="G3317" s="6" t="n">
        <x:v>12</x:v>
      </x:c>
      <x:c r="H3317" s="6" t="str">
        <x:v>https://raw.githubusercontent.com/Mar-7th/StarRailRes/dbe8cdfcfb0bf657b9fe1cf92d5537f118ccb487/index_new/cn/light_cone_promotions.json</x:v>
      </x:c>
    </x:row>
    <x:row r="3318" ht="20" customHeight="1">
      <x:c r="A3318" s="6" t="str">
        <x:v>光锥突破</x:v>
      </x:c>
      <x:c r="B3318" s="6" t="str">
        <x:v>23004</x:v>
      </x:c>
      <x:c r="C3318" s="6" t="n">
        <x:v>4</x:v>
      </x:c>
      <x:c r="D3318" s="6" t="n">
        <x:v>5</x:v>
      </x:c>
      <x:c r="E3318" s="7" t="str">
        <x:v>2</x:v>
      </x:c>
      <x:c r="F3318" s="7" t="str">
        <x:v>信用点</x:v>
      </x:c>
      <x:c r="G3318" s="6" t="n">
        <x:v>100000</x:v>
      </x:c>
      <x:c r="H3318" s="6" t="str">
        <x:v>https://raw.githubusercontent.com/Mar-7th/StarRailRes/dbe8cdfcfb0bf657b9fe1cf92d5537f118ccb487/index_new/cn/light_cone_promotions.json</x:v>
      </x:c>
    </x:row>
    <x:row r="3319" ht="20" customHeight="1">
      <x:c r="A3319" s="6" t="str">
        <x:v>光锥突破</x:v>
      </x:c>
      <x:c r="B3319" s="6" t="str">
        <x:v>23004</x:v>
      </x:c>
      <x:c r="C3319" s="6" t="n">
        <x:v>4</x:v>
      </x:c>
      <x:c r="D3319" s="6" t="n">
        <x:v>5</x:v>
      </x:c>
      <x:c r="E3319" s="7" t="str">
        <x:v>110153</x:v>
      </x:c>
      <x:c r="F3319" s="7" t="str">
        <x:v>沉沦黑曜</x:v>
      </x:c>
      <x:c r="G3319" s="6" t="n">
        <x:v>5</x:v>
      </x:c>
      <x:c r="H3319" s="6" t="str">
        <x:v>https://raw.githubusercontent.com/Mar-7th/StarRailRes/dbe8cdfcfb0bf657b9fe1cf92d5537f118ccb487/index_new/cn/light_cone_promotions.json</x:v>
      </x:c>
    </x:row>
    <x:row r="3320" ht="20" customHeight="1">
      <x:c r="A3320" s="6" t="str">
        <x:v>光锥突破</x:v>
      </x:c>
      <x:c r="B3320" s="6" t="str">
        <x:v>23004</x:v>
      </x:c>
      <x:c r="C3320" s="6" t="n">
        <x:v>4</x:v>
      </x:c>
      <x:c r="D3320" s="6" t="n">
        <x:v>5</x:v>
      </x:c>
      <x:c r="E3320" s="7" t="str">
        <x:v>112003</x:v>
      </x:c>
      <x:c r="F3320" s="7" t="str">
        <x:v>铁卫勋章</x:v>
      </x:c>
      <x:c r="G3320" s="6" t="n">
        <x:v>6</x:v>
      </x:c>
      <x:c r="H3320" s="6" t="str">
        <x:v>https://raw.githubusercontent.com/Mar-7th/StarRailRes/dbe8cdfcfb0bf657b9fe1cf92d5537f118ccb487/index_new/cn/light_cone_promotions.json</x:v>
      </x:c>
    </x:row>
    <x:row r="3321" ht="20" customHeight="1">
      <x:c r="A3321" s="6" t="str">
        <x:v>光锥突破</x:v>
      </x:c>
      <x:c r="B3321" s="6" t="str">
        <x:v>23004</x:v>
      </x:c>
      <x:c r="C3321" s="6" t="n">
        <x:v>5</x:v>
      </x:c>
      <x:c r="D3321" s="6" t="n">
        <x:v>6</x:v>
      </x:c>
      <x:c r="E3321" s="7" t="str">
        <x:v>2</x:v>
      </x:c>
      <x:c r="F3321" s="7" t="str">
        <x:v>信用点</x:v>
      </x:c>
      <x:c r="G3321" s="6" t="n">
        <x:v>200000</x:v>
      </x:c>
      <x:c r="H3321" s="6" t="str">
        <x:v>https://raw.githubusercontent.com/Mar-7th/StarRailRes/dbe8cdfcfb0bf657b9fe1cf92d5537f118ccb487/index_new/cn/light_cone_promotions.json</x:v>
      </x:c>
    </x:row>
    <x:row r="3322" ht="20" customHeight="1">
      <x:c r="A3322" s="6" t="str">
        <x:v>光锥突破</x:v>
      </x:c>
      <x:c r="B3322" s="6" t="str">
        <x:v>23004</x:v>
      </x:c>
      <x:c r="C3322" s="6" t="n">
        <x:v>5</x:v>
      </x:c>
      <x:c r="D3322" s="6" t="n">
        <x:v>6</x:v>
      </x:c>
      <x:c r="E3322" s="7" t="str">
        <x:v>110153</x:v>
      </x:c>
      <x:c r="F3322" s="7" t="str">
        <x:v>沉沦黑曜</x:v>
      </x:c>
      <x:c r="G3322" s="6" t="n">
        <x:v>10</x:v>
      </x:c>
      <x:c r="H3322" s="6" t="str">
        <x:v>https://raw.githubusercontent.com/Mar-7th/StarRailRes/dbe8cdfcfb0bf657b9fe1cf92d5537f118ccb487/index_new/cn/light_cone_promotions.json</x:v>
      </x:c>
    </x:row>
    <x:row r="3323" ht="20" customHeight="1">
      <x:c r="A3323" s="6" t="str">
        <x:v>光锥突破</x:v>
      </x:c>
      <x:c r="B3323" s="6" t="str">
        <x:v>23004</x:v>
      </x:c>
      <x:c r="C3323" s="6" t="n">
        <x:v>5</x:v>
      </x:c>
      <x:c r="D3323" s="6" t="n">
        <x:v>6</x:v>
      </x:c>
      <x:c r="E3323" s="7" t="str">
        <x:v>112003</x:v>
      </x:c>
      <x:c r="F3323" s="7" t="str">
        <x:v>铁卫勋章</x:v>
      </x:c>
      <x:c r="G3323" s="6" t="n">
        <x:v>8</x:v>
      </x:c>
      <x:c r="H3323" s="6" t="str">
        <x:v>https://raw.githubusercontent.com/Mar-7th/StarRailRes/dbe8cdfcfb0bf657b9fe1cf92d5537f118ccb487/index_new/cn/light_cone_promotions.json</x:v>
      </x:c>
    </x:row>
    <x:row r="3324" ht="20" customHeight="1">
      <x:c r="A3324" s="6" t="str">
        <x:v>光锥突破</x:v>
      </x:c>
      <x:c r="B3324" s="6" t="str">
        <x:v>23005</x:v>
      </x:c>
      <x:c r="C3324" s="6" t="n">
        <x:v>0</x:v>
      </x:c>
      <x:c r="D3324" s="6" t="n">
        <x:v>1</x:v>
      </x:c>
      <x:c r="E3324" s="7" t="str">
        <x:v>2</x:v>
      </x:c>
      <x:c r="F3324" s="7" t="str">
        <x:v>信用点</x:v>
      </x:c>
      <x:c r="G3324" s="6" t="n">
        <x:v>5000</x:v>
      </x:c>
      <x:c r="H3324" s="6" t="str">
        <x:v>https://raw.githubusercontent.com/Mar-7th/StarRailRes/dbe8cdfcfb0bf657b9fe1cf92d5537f118ccb487/index_new/cn/light_cone_promotions.json</x:v>
      </x:c>
    </x:row>
    <x:row r="3325" ht="20" customHeight="1">
      <x:c r="A3325" s="6" t="str">
        <x:v>光锥突破</x:v>
      </x:c>
      <x:c r="B3325" s="6" t="str">
        <x:v>23005</x:v>
      </x:c>
      <x:c r="C3325" s="6" t="n">
        <x:v>0</x:v>
      </x:c>
      <x:c r="D3325" s="6" t="n">
        <x:v>1</x:v>
      </x:c>
      <x:c r="E3325" s="7" t="str">
        <x:v>112001</x:v>
      </x:c>
      <x:c r="F3325" s="7" t="str">
        <x:v>铁卫扣饰</x:v>
      </x:c>
      <x:c r="G3325" s="6" t="n">
        <x:v>8</x:v>
      </x:c>
      <x:c r="H3325" s="6" t="str">
        <x:v>https://raw.githubusercontent.com/Mar-7th/StarRailRes/dbe8cdfcfb0bf657b9fe1cf92d5537f118ccb487/index_new/cn/light_cone_promotions.json</x:v>
      </x:c>
    </x:row>
    <x:row r="3326" ht="20" customHeight="1">
      <x:c r="A3326" s="6" t="str">
        <x:v>光锥突破</x:v>
      </x:c>
      <x:c r="B3326" s="6" t="str">
        <x:v>23005</x:v>
      </x:c>
      <x:c r="C3326" s="6" t="n">
        <x:v>1</x:v>
      </x:c>
      <x:c r="D3326" s="6" t="n">
        <x:v>2</x:v>
      </x:c>
      <x:c r="E3326" s="7" t="str">
        <x:v>2</x:v>
      </x:c>
      <x:c r="F3326" s="7" t="str">
        <x:v>信用点</x:v>
      </x:c>
      <x:c r="G3326" s="6" t="n">
        <x:v>10000</x:v>
      </x:c>
      <x:c r="H3326" s="6" t="str">
        <x:v>https://raw.githubusercontent.com/Mar-7th/StarRailRes/dbe8cdfcfb0bf657b9fe1cf92d5537f118ccb487/index_new/cn/light_cone_promotions.json</x:v>
      </x:c>
    </x:row>
    <x:row r="3327" ht="20" customHeight="1">
      <x:c r="A3327" s="6" t="str">
        <x:v>光锥突破</x:v>
      </x:c>
      <x:c r="B3327" s="6" t="str">
        <x:v>23005</x:v>
      </x:c>
      <x:c r="C3327" s="6" t="n">
        <x:v>1</x:v>
      </x:c>
      <x:c r="D3327" s="6" t="n">
        <x:v>2</x:v>
      </x:c>
      <x:c r="E3327" s="7" t="str">
        <x:v>110141</x:v>
      </x:c>
      <x:c r="F3327" s="7" t="str">
        <x:v>青铜的执着</x:v>
      </x:c>
      <x:c r="G3327" s="6" t="n">
        <x:v>4</x:v>
      </x:c>
      <x:c r="H3327" s="6" t="str">
        <x:v>https://raw.githubusercontent.com/Mar-7th/StarRailRes/dbe8cdfcfb0bf657b9fe1cf92d5537f118ccb487/index_new/cn/light_cone_promotions.json</x:v>
      </x:c>
    </x:row>
    <x:row r="3328" ht="20" customHeight="1">
      <x:c r="A3328" s="6" t="str">
        <x:v>光锥突破</x:v>
      </x:c>
      <x:c r="B3328" s="6" t="str">
        <x:v>23005</x:v>
      </x:c>
      <x:c r="C3328" s="6" t="n">
        <x:v>1</x:v>
      </x:c>
      <x:c r="D3328" s="6" t="n">
        <x:v>2</x:v>
      </x:c>
      <x:c r="E3328" s="7" t="str">
        <x:v>112001</x:v>
      </x:c>
      <x:c r="F3328" s="7" t="str">
        <x:v>铁卫扣饰</x:v>
      </x:c>
      <x:c r="G3328" s="6" t="n">
        <x:v>12</x:v>
      </x:c>
      <x:c r="H3328" s="6" t="str">
        <x:v>https://raw.githubusercontent.com/Mar-7th/StarRailRes/dbe8cdfcfb0bf657b9fe1cf92d5537f118ccb487/index_new/cn/light_cone_promotions.json</x:v>
      </x:c>
    </x:row>
    <x:row r="3329" ht="20" customHeight="1">
      <x:c r="A3329" s="6" t="str">
        <x:v>光锥突破</x:v>
      </x:c>
      <x:c r="B3329" s="6" t="str">
        <x:v>23005</x:v>
      </x:c>
      <x:c r="C3329" s="6" t="n">
        <x:v>2</x:v>
      </x:c>
      <x:c r="D3329" s="6" t="n">
        <x:v>3</x:v>
      </x:c>
      <x:c r="E3329" s="7" t="str">
        <x:v>2</x:v>
      </x:c>
      <x:c r="F3329" s="7" t="str">
        <x:v>信用点</x:v>
      </x:c>
      <x:c r="G3329" s="6" t="n">
        <x:v>20000</x:v>
      </x:c>
      <x:c r="H3329" s="6" t="str">
        <x:v>https://raw.githubusercontent.com/Mar-7th/StarRailRes/dbe8cdfcfb0bf657b9fe1cf92d5537f118ccb487/index_new/cn/light_cone_promotions.json</x:v>
      </x:c>
    </x:row>
    <x:row r="3330" ht="20" customHeight="1">
      <x:c r="A3330" s="6" t="str">
        <x:v>光锥突破</x:v>
      </x:c>
      <x:c r="B3330" s="6" t="str">
        <x:v>23005</x:v>
      </x:c>
      <x:c r="C3330" s="6" t="n">
        <x:v>2</x:v>
      </x:c>
      <x:c r="D3330" s="6" t="n">
        <x:v>3</x:v>
      </x:c>
      <x:c r="E3330" s="7" t="str">
        <x:v>110142</x:v>
      </x:c>
      <x:c r="F3330" s="7" t="str">
        <x:v>寒铁的誓言</x:v>
      </x:c>
      <x:c r="G3330" s="6" t="n">
        <x:v>4</x:v>
      </x:c>
      <x:c r="H3330" s="6" t="str">
        <x:v>https://raw.githubusercontent.com/Mar-7th/StarRailRes/dbe8cdfcfb0bf657b9fe1cf92d5537f118ccb487/index_new/cn/light_cone_promotions.json</x:v>
      </x:c>
    </x:row>
    <x:row r="3331" ht="20" customHeight="1">
      <x:c r="A3331" s="6" t="str">
        <x:v>光锥突破</x:v>
      </x:c>
      <x:c r="B3331" s="6" t="str">
        <x:v>23005</x:v>
      </x:c>
      <x:c r="C3331" s="6" t="n">
        <x:v>2</x:v>
      </x:c>
      <x:c r="D3331" s="6" t="n">
        <x:v>3</x:v>
      </x:c>
      <x:c r="E3331" s="7" t="str">
        <x:v>112002</x:v>
      </x:c>
      <x:c r="F3331" s="7" t="str">
        <x:v>铁卫军徽</x:v>
      </x:c>
      <x:c r="G3331" s="6" t="n">
        <x:v>8</x:v>
      </x:c>
      <x:c r="H3331" s="6" t="str">
        <x:v>https://raw.githubusercontent.com/Mar-7th/StarRailRes/dbe8cdfcfb0bf657b9fe1cf92d5537f118ccb487/index_new/cn/light_cone_promotions.json</x:v>
      </x:c>
    </x:row>
    <x:row r="3332" ht="20" customHeight="1">
      <x:c r="A3332" s="6" t="str">
        <x:v>光锥突破</x:v>
      </x:c>
      <x:c r="B3332" s="6" t="str">
        <x:v>23005</x:v>
      </x:c>
      <x:c r="C3332" s="6" t="n">
        <x:v>3</x:v>
      </x:c>
      <x:c r="D3332" s="6" t="n">
        <x:v>4</x:v>
      </x:c>
      <x:c r="E3332" s="7" t="str">
        <x:v>2</x:v>
      </x:c>
      <x:c r="F3332" s="7" t="str">
        <x:v>信用点</x:v>
      </x:c>
      <x:c r="G3332" s="6" t="n">
        <x:v>50000</x:v>
      </x:c>
      <x:c r="H3332" s="6" t="str">
        <x:v>https://raw.githubusercontent.com/Mar-7th/StarRailRes/dbe8cdfcfb0bf657b9fe1cf92d5537f118ccb487/index_new/cn/light_cone_promotions.json</x:v>
      </x:c>
    </x:row>
    <x:row r="3333" ht="20" customHeight="1">
      <x:c r="A3333" s="6" t="str">
        <x:v>光锥突破</x:v>
      </x:c>
      <x:c r="B3333" s="6" t="str">
        <x:v>23005</x:v>
      </x:c>
      <x:c r="C3333" s="6" t="n">
        <x:v>3</x:v>
      </x:c>
      <x:c r="D3333" s="6" t="n">
        <x:v>4</x:v>
      </x:c>
      <x:c r="E3333" s="7" t="str">
        <x:v>110142</x:v>
      </x:c>
      <x:c r="F3333" s="7" t="str">
        <x:v>寒铁的誓言</x:v>
      </x:c>
      <x:c r="G3333" s="6" t="n">
        <x:v>8</x:v>
      </x:c>
      <x:c r="H3333" s="6" t="str">
        <x:v>https://raw.githubusercontent.com/Mar-7th/StarRailRes/dbe8cdfcfb0bf657b9fe1cf92d5537f118ccb487/index_new/cn/light_cone_promotions.json</x:v>
      </x:c>
    </x:row>
    <x:row r="3334" ht="20" customHeight="1">
      <x:c r="A3334" s="6" t="str">
        <x:v>光锥突破</x:v>
      </x:c>
      <x:c r="B3334" s="6" t="str">
        <x:v>23005</x:v>
      </x:c>
      <x:c r="C3334" s="6" t="n">
        <x:v>3</x:v>
      </x:c>
      <x:c r="D3334" s="6" t="n">
        <x:v>4</x:v>
      </x:c>
      <x:c r="E3334" s="7" t="str">
        <x:v>112002</x:v>
      </x:c>
      <x:c r="F3334" s="7" t="str">
        <x:v>铁卫军徽</x:v>
      </x:c>
      <x:c r="G3334" s="6" t="n">
        <x:v>12</x:v>
      </x:c>
      <x:c r="H3334" s="6" t="str">
        <x:v>https://raw.githubusercontent.com/Mar-7th/StarRailRes/dbe8cdfcfb0bf657b9fe1cf92d5537f118ccb487/index_new/cn/light_cone_promotions.json</x:v>
      </x:c>
    </x:row>
    <x:row r="3335" ht="20" customHeight="1">
      <x:c r="A3335" s="6" t="str">
        <x:v>光锥突破</x:v>
      </x:c>
      <x:c r="B3335" s="6" t="str">
        <x:v>23005</x:v>
      </x:c>
      <x:c r="C3335" s="6" t="n">
        <x:v>4</x:v>
      </x:c>
      <x:c r="D3335" s="6" t="n">
        <x:v>5</x:v>
      </x:c>
      <x:c r="E3335" s="7" t="str">
        <x:v>2</x:v>
      </x:c>
      <x:c r="F3335" s="7" t="str">
        <x:v>信用点</x:v>
      </x:c>
      <x:c r="G3335" s="6" t="n">
        <x:v>100000</x:v>
      </x:c>
      <x:c r="H3335" s="6" t="str">
        <x:v>https://raw.githubusercontent.com/Mar-7th/StarRailRes/dbe8cdfcfb0bf657b9fe1cf92d5537f118ccb487/index_new/cn/light_cone_promotions.json</x:v>
      </x:c>
    </x:row>
    <x:row r="3336" ht="20" customHeight="1">
      <x:c r="A3336" s="6" t="str">
        <x:v>光锥突破</x:v>
      </x:c>
      <x:c r="B3336" s="6" t="str">
        <x:v>23005</x:v>
      </x:c>
      <x:c r="C3336" s="6" t="n">
        <x:v>4</x:v>
      </x:c>
      <x:c r="D3336" s="6" t="n">
        <x:v>5</x:v>
      </x:c>
      <x:c r="E3336" s="7" t="str">
        <x:v>110143</x:v>
      </x:c>
      <x:c r="F3336" s="7" t="str">
        <x:v>琥珀的坚守</x:v>
      </x:c>
      <x:c r="G3336" s="6" t="n">
        <x:v>5</x:v>
      </x:c>
      <x:c r="H3336" s="6" t="str">
        <x:v>https://raw.githubusercontent.com/Mar-7th/StarRailRes/dbe8cdfcfb0bf657b9fe1cf92d5537f118ccb487/index_new/cn/light_cone_promotions.json</x:v>
      </x:c>
    </x:row>
    <x:row r="3337" ht="20" customHeight="1">
      <x:c r="A3337" s="6" t="str">
        <x:v>光锥突破</x:v>
      </x:c>
      <x:c r="B3337" s="6" t="str">
        <x:v>23005</x:v>
      </x:c>
      <x:c r="C3337" s="6" t="n">
        <x:v>4</x:v>
      </x:c>
      <x:c r="D3337" s="6" t="n">
        <x:v>5</x:v>
      </x:c>
      <x:c r="E3337" s="7" t="str">
        <x:v>112003</x:v>
      </x:c>
      <x:c r="F3337" s="7" t="str">
        <x:v>铁卫勋章</x:v>
      </x:c>
      <x:c r="G3337" s="6" t="n">
        <x:v>6</x:v>
      </x:c>
      <x:c r="H3337" s="6" t="str">
        <x:v>https://raw.githubusercontent.com/Mar-7th/StarRailRes/dbe8cdfcfb0bf657b9fe1cf92d5537f118ccb487/index_new/cn/light_cone_promotions.json</x:v>
      </x:c>
    </x:row>
    <x:row r="3338" ht="20" customHeight="1">
      <x:c r="A3338" s="6" t="str">
        <x:v>光锥突破</x:v>
      </x:c>
      <x:c r="B3338" s="6" t="str">
        <x:v>23005</x:v>
      </x:c>
      <x:c r="C3338" s="6" t="n">
        <x:v>5</x:v>
      </x:c>
      <x:c r="D3338" s="6" t="n">
        <x:v>6</x:v>
      </x:c>
      <x:c r="E3338" s="7" t="str">
        <x:v>2</x:v>
      </x:c>
      <x:c r="F3338" s="7" t="str">
        <x:v>信用点</x:v>
      </x:c>
      <x:c r="G3338" s="6" t="n">
        <x:v>200000</x:v>
      </x:c>
      <x:c r="H3338" s="6" t="str">
        <x:v>https://raw.githubusercontent.com/Mar-7th/StarRailRes/dbe8cdfcfb0bf657b9fe1cf92d5537f118ccb487/index_new/cn/light_cone_promotions.json</x:v>
      </x:c>
    </x:row>
    <x:row r="3339" ht="20" customHeight="1">
      <x:c r="A3339" s="6" t="str">
        <x:v>光锥突破</x:v>
      </x:c>
      <x:c r="B3339" s="6" t="str">
        <x:v>23005</x:v>
      </x:c>
      <x:c r="C3339" s="6" t="n">
        <x:v>5</x:v>
      </x:c>
      <x:c r="D3339" s="6" t="n">
        <x:v>6</x:v>
      </x:c>
      <x:c r="E3339" s="7" t="str">
        <x:v>110143</x:v>
      </x:c>
      <x:c r="F3339" s="7" t="str">
        <x:v>琥珀的坚守</x:v>
      </x:c>
      <x:c r="G3339" s="6" t="n">
        <x:v>10</x:v>
      </x:c>
      <x:c r="H3339" s="6" t="str">
        <x:v>https://raw.githubusercontent.com/Mar-7th/StarRailRes/dbe8cdfcfb0bf657b9fe1cf92d5537f118ccb487/index_new/cn/light_cone_promotions.json</x:v>
      </x:c>
    </x:row>
    <x:row r="3340" ht="20" customHeight="1">
      <x:c r="A3340" s="6" t="str">
        <x:v>光锥突破</x:v>
      </x:c>
      <x:c r="B3340" s="6" t="str">
        <x:v>23005</x:v>
      </x:c>
      <x:c r="C3340" s="6" t="n">
        <x:v>5</x:v>
      </x:c>
      <x:c r="D3340" s="6" t="n">
        <x:v>6</x:v>
      </x:c>
      <x:c r="E3340" s="7" t="str">
        <x:v>112003</x:v>
      </x:c>
      <x:c r="F3340" s="7" t="str">
        <x:v>铁卫勋章</x:v>
      </x:c>
      <x:c r="G3340" s="6" t="n">
        <x:v>8</x:v>
      </x:c>
      <x:c r="H3340" s="6" t="str">
        <x:v>https://raw.githubusercontent.com/Mar-7th/StarRailRes/dbe8cdfcfb0bf657b9fe1cf92d5537f118ccb487/index_new/cn/light_cone_promotions.json</x:v>
      </x:c>
    </x:row>
    <x:row r="3341" ht="20" customHeight="1">
      <x:c r="A3341" s="6" t="str">
        <x:v>光锥突破</x:v>
      </x:c>
      <x:c r="B3341" s="6" t="str">
        <x:v>23006</x:v>
      </x:c>
      <x:c r="C3341" s="6" t="n">
        <x:v>0</x:v>
      </x:c>
      <x:c r="D3341" s="6" t="n">
        <x:v>1</x:v>
      </x:c>
      <x:c r="E3341" s="7" t="str">
        <x:v>2</x:v>
      </x:c>
      <x:c r="F3341" s="7" t="str">
        <x:v>信用点</x:v>
      </x:c>
      <x:c r="G3341" s="6" t="n">
        <x:v>5000</x:v>
      </x:c>
      <x:c r="H3341" s="6" t="str">
        <x:v>https://raw.githubusercontent.com/Mar-7th/StarRailRes/dbe8cdfcfb0bf657b9fe1cf92d5537f118ccb487/index_new/cn/light_cone_promotions.json</x:v>
      </x:c>
    </x:row>
    <x:row r="3342" ht="20" customHeight="1">
      <x:c r="A3342" s="6" t="str">
        <x:v>光锥突破</x:v>
      </x:c>
      <x:c r="B3342" s="6" t="str">
        <x:v>23006</x:v>
      </x:c>
      <x:c r="C3342" s="6" t="n">
        <x:v>0</x:v>
      </x:c>
      <x:c r="D3342" s="6" t="n">
        <x:v>1</x:v>
      </x:c>
      <x:c r="E3342" s="7" t="str">
        <x:v>111011</x:v>
      </x:c>
      <x:c r="F3342" s="7" t="str">
        <x:v>掠夺的本能</x:v>
      </x:c>
      <x:c r="G3342" s="6" t="n">
        <x:v>8</x:v>
      </x:c>
      <x:c r="H3342" s="6" t="str">
        <x:v>https://raw.githubusercontent.com/Mar-7th/StarRailRes/dbe8cdfcfb0bf657b9fe1cf92d5537f118ccb487/index_new/cn/light_cone_promotions.json</x:v>
      </x:c>
    </x:row>
    <x:row r="3343" ht="20" customHeight="1">
      <x:c r="A3343" s="6" t="str">
        <x:v>光锥突破</x:v>
      </x:c>
      <x:c r="B3343" s="6" t="str">
        <x:v>23006</x:v>
      </x:c>
      <x:c r="C3343" s="6" t="n">
        <x:v>1</x:v>
      </x:c>
      <x:c r="D3343" s="6" t="n">
        <x:v>2</x:v>
      </x:c>
      <x:c r="E3343" s="7" t="str">
        <x:v>2</x:v>
      </x:c>
      <x:c r="F3343" s="7" t="str">
        <x:v>信用点</x:v>
      </x:c>
      <x:c r="G3343" s="6" t="n">
        <x:v>10000</x:v>
      </x:c>
      <x:c r="H3343" s="6" t="str">
        <x:v>https://raw.githubusercontent.com/Mar-7th/StarRailRes/dbe8cdfcfb0bf657b9fe1cf92d5537f118ccb487/index_new/cn/light_cone_promotions.json</x:v>
      </x:c>
    </x:row>
    <x:row r="3344" ht="20" customHeight="1">
      <x:c r="A3344" s="6" t="str">
        <x:v>光锥突破</x:v>
      </x:c>
      <x:c r="B3344" s="6" t="str">
        <x:v>23006</x:v>
      </x:c>
      <x:c r="C3344" s="6" t="n">
        <x:v>1</x:v>
      </x:c>
      <x:c r="D3344" s="6" t="n">
        <x:v>2</x:v>
      </x:c>
      <x:c r="E3344" s="7" t="str">
        <x:v>110151</x:v>
      </x:c>
      <x:c r="F3344" s="7" t="str">
        <x:v>黯淡黑曜</x:v>
      </x:c>
      <x:c r="G3344" s="6" t="n">
        <x:v>4</x:v>
      </x:c>
      <x:c r="H3344" s="6" t="str">
        <x:v>https://raw.githubusercontent.com/Mar-7th/StarRailRes/dbe8cdfcfb0bf657b9fe1cf92d5537f118ccb487/index_new/cn/light_cone_promotions.json</x:v>
      </x:c>
    </x:row>
    <x:row r="3345" ht="20" customHeight="1">
      <x:c r="A3345" s="6" t="str">
        <x:v>光锥突破</x:v>
      </x:c>
      <x:c r="B3345" s="6" t="str">
        <x:v>23006</x:v>
      </x:c>
      <x:c r="C3345" s="6" t="n">
        <x:v>1</x:v>
      </x:c>
      <x:c r="D3345" s="6" t="n">
        <x:v>2</x:v>
      </x:c>
      <x:c r="E3345" s="7" t="str">
        <x:v>111011</x:v>
      </x:c>
      <x:c r="F3345" s="7" t="str">
        <x:v>掠夺的本能</x:v>
      </x:c>
      <x:c r="G3345" s="6" t="n">
        <x:v>12</x:v>
      </x:c>
      <x:c r="H3345" s="6" t="str">
        <x:v>https://raw.githubusercontent.com/Mar-7th/StarRailRes/dbe8cdfcfb0bf657b9fe1cf92d5537f118ccb487/index_new/cn/light_cone_promotions.json</x:v>
      </x:c>
    </x:row>
    <x:row r="3346" ht="20" customHeight="1">
      <x:c r="A3346" s="6" t="str">
        <x:v>光锥突破</x:v>
      </x:c>
      <x:c r="B3346" s="6" t="str">
        <x:v>23006</x:v>
      </x:c>
      <x:c r="C3346" s="6" t="n">
        <x:v>2</x:v>
      </x:c>
      <x:c r="D3346" s="6" t="n">
        <x:v>3</x:v>
      </x:c>
      <x:c r="E3346" s="7" t="str">
        <x:v>2</x:v>
      </x:c>
      <x:c r="F3346" s="7" t="str">
        <x:v>信用点</x:v>
      </x:c>
      <x:c r="G3346" s="6" t="n">
        <x:v>20000</x:v>
      </x:c>
      <x:c r="H3346" s="6" t="str">
        <x:v>https://raw.githubusercontent.com/Mar-7th/StarRailRes/dbe8cdfcfb0bf657b9fe1cf92d5537f118ccb487/index_new/cn/light_cone_promotions.json</x:v>
      </x:c>
    </x:row>
    <x:row r="3347" ht="20" customHeight="1">
      <x:c r="A3347" s="6" t="str">
        <x:v>光锥突破</x:v>
      </x:c>
      <x:c r="B3347" s="6" t="str">
        <x:v>23006</x:v>
      </x:c>
      <x:c r="C3347" s="6" t="n">
        <x:v>2</x:v>
      </x:c>
      <x:c r="D3347" s="6" t="n">
        <x:v>3</x:v>
      </x:c>
      <x:c r="E3347" s="7" t="str">
        <x:v>110152</x:v>
      </x:c>
      <x:c r="F3347" s="7" t="str">
        <x:v>虚空黑曜</x:v>
      </x:c>
      <x:c r="G3347" s="6" t="n">
        <x:v>4</x:v>
      </x:c>
      <x:c r="H3347" s="6" t="str">
        <x:v>https://raw.githubusercontent.com/Mar-7th/StarRailRes/dbe8cdfcfb0bf657b9fe1cf92d5537f118ccb487/index_new/cn/light_cone_promotions.json</x:v>
      </x:c>
    </x:row>
    <x:row r="3348" ht="20" customHeight="1">
      <x:c r="A3348" s="6" t="str">
        <x:v>光锥突破</x:v>
      </x:c>
      <x:c r="B3348" s="6" t="str">
        <x:v>23006</x:v>
      </x:c>
      <x:c r="C3348" s="6" t="n">
        <x:v>2</x:v>
      </x:c>
      <x:c r="D3348" s="6" t="n">
        <x:v>3</x:v>
      </x:c>
      <x:c r="E3348" s="7" t="str">
        <x:v>111012</x:v>
      </x:c>
      <x:c r="F3348" s="7" t="str">
        <x:v>篡改的野心</x:v>
      </x:c>
      <x:c r="G3348" s="6" t="n">
        <x:v>8</x:v>
      </x:c>
      <x:c r="H3348" s="6" t="str">
        <x:v>https://raw.githubusercontent.com/Mar-7th/StarRailRes/dbe8cdfcfb0bf657b9fe1cf92d5537f118ccb487/index_new/cn/light_cone_promotions.json</x:v>
      </x:c>
    </x:row>
    <x:row r="3349" ht="20" customHeight="1">
      <x:c r="A3349" s="6" t="str">
        <x:v>光锥突破</x:v>
      </x:c>
      <x:c r="B3349" s="6" t="str">
        <x:v>23006</x:v>
      </x:c>
      <x:c r="C3349" s="6" t="n">
        <x:v>3</x:v>
      </x:c>
      <x:c r="D3349" s="6" t="n">
        <x:v>4</x:v>
      </x:c>
      <x:c r="E3349" s="7" t="str">
        <x:v>2</x:v>
      </x:c>
      <x:c r="F3349" s="7" t="str">
        <x:v>信用点</x:v>
      </x:c>
      <x:c r="G3349" s="6" t="n">
        <x:v>50000</x:v>
      </x:c>
      <x:c r="H3349" s="6" t="str">
        <x:v>https://raw.githubusercontent.com/Mar-7th/StarRailRes/dbe8cdfcfb0bf657b9fe1cf92d5537f118ccb487/index_new/cn/light_cone_promotions.json</x:v>
      </x:c>
    </x:row>
    <x:row r="3350" ht="20" customHeight="1">
      <x:c r="A3350" s="6" t="str">
        <x:v>光锥突破</x:v>
      </x:c>
      <x:c r="B3350" s="6" t="str">
        <x:v>23006</x:v>
      </x:c>
      <x:c r="C3350" s="6" t="n">
        <x:v>3</x:v>
      </x:c>
      <x:c r="D3350" s="6" t="n">
        <x:v>4</x:v>
      </x:c>
      <x:c r="E3350" s="7" t="str">
        <x:v>110152</x:v>
      </x:c>
      <x:c r="F3350" s="7" t="str">
        <x:v>虚空黑曜</x:v>
      </x:c>
      <x:c r="G3350" s="6" t="n">
        <x:v>8</x:v>
      </x:c>
      <x:c r="H3350" s="6" t="str">
        <x:v>https://raw.githubusercontent.com/Mar-7th/StarRailRes/dbe8cdfcfb0bf657b9fe1cf92d5537f118ccb487/index_new/cn/light_cone_promotions.json</x:v>
      </x:c>
    </x:row>
    <x:row r="3351" ht="20" customHeight="1">
      <x:c r="A3351" s="6" t="str">
        <x:v>光锥突破</x:v>
      </x:c>
      <x:c r="B3351" s="6" t="str">
        <x:v>23006</x:v>
      </x:c>
      <x:c r="C3351" s="6" t="n">
        <x:v>3</x:v>
      </x:c>
      <x:c r="D3351" s="6" t="n">
        <x:v>4</x:v>
      </x:c>
      <x:c r="E3351" s="7" t="str">
        <x:v>111012</x:v>
      </x:c>
      <x:c r="F3351" s="7" t="str">
        <x:v>篡改的野心</x:v>
      </x:c>
      <x:c r="G3351" s="6" t="n">
        <x:v>12</x:v>
      </x:c>
      <x:c r="H3351" s="6" t="str">
        <x:v>https://raw.githubusercontent.com/Mar-7th/StarRailRes/dbe8cdfcfb0bf657b9fe1cf92d5537f118ccb487/index_new/cn/light_cone_promotions.json</x:v>
      </x:c>
    </x:row>
    <x:row r="3352" ht="20" customHeight="1">
      <x:c r="A3352" s="6" t="str">
        <x:v>光锥突破</x:v>
      </x:c>
      <x:c r="B3352" s="6" t="str">
        <x:v>23006</x:v>
      </x:c>
      <x:c r="C3352" s="6" t="n">
        <x:v>4</x:v>
      </x:c>
      <x:c r="D3352" s="6" t="n">
        <x:v>5</x:v>
      </x:c>
      <x:c r="E3352" s="7" t="str">
        <x:v>2</x:v>
      </x:c>
      <x:c r="F3352" s="7" t="str">
        <x:v>信用点</x:v>
      </x:c>
      <x:c r="G3352" s="6" t="n">
        <x:v>100000</x:v>
      </x:c>
      <x:c r="H3352" s="6" t="str">
        <x:v>https://raw.githubusercontent.com/Mar-7th/StarRailRes/dbe8cdfcfb0bf657b9fe1cf92d5537f118ccb487/index_new/cn/light_cone_promotions.json</x:v>
      </x:c>
    </x:row>
    <x:row r="3353" ht="20" customHeight="1">
      <x:c r="A3353" s="6" t="str">
        <x:v>光锥突破</x:v>
      </x:c>
      <x:c r="B3353" s="6" t="str">
        <x:v>23006</x:v>
      </x:c>
      <x:c r="C3353" s="6" t="n">
        <x:v>4</x:v>
      </x:c>
      <x:c r="D3353" s="6" t="n">
        <x:v>5</x:v>
      </x:c>
      <x:c r="E3353" s="7" t="str">
        <x:v>110153</x:v>
      </x:c>
      <x:c r="F3353" s="7" t="str">
        <x:v>沉沦黑曜</x:v>
      </x:c>
      <x:c r="G3353" s="6" t="n">
        <x:v>5</x:v>
      </x:c>
      <x:c r="H3353" s="6" t="str">
        <x:v>https://raw.githubusercontent.com/Mar-7th/StarRailRes/dbe8cdfcfb0bf657b9fe1cf92d5537f118ccb487/index_new/cn/light_cone_promotions.json</x:v>
      </x:c>
    </x:row>
    <x:row r="3354" ht="20" customHeight="1">
      <x:c r="A3354" s="6" t="str">
        <x:v>光锥突破</x:v>
      </x:c>
      <x:c r="B3354" s="6" t="str">
        <x:v>23006</x:v>
      </x:c>
      <x:c r="C3354" s="6" t="n">
        <x:v>4</x:v>
      </x:c>
      <x:c r="D3354" s="6" t="n">
        <x:v>5</x:v>
      </x:c>
      <x:c r="E3354" s="7" t="str">
        <x:v>111013</x:v>
      </x:c>
      <x:c r="F3354" s="7" t="str">
        <x:v>践踏的意志</x:v>
      </x:c>
      <x:c r="G3354" s="6" t="n">
        <x:v>6</x:v>
      </x:c>
      <x:c r="H3354" s="6" t="str">
        <x:v>https://raw.githubusercontent.com/Mar-7th/StarRailRes/dbe8cdfcfb0bf657b9fe1cf92d5537f118ccb487/index_new/cn/light_cone_promotions.json</x:v>
      </x:c>
    </x:row>
    <x:row r="3355" ht="20" customHeight="1">
      <x:c r="A3355" s="6" t="str">
        <x:v>光锥突破</x:v>
      </x:c>
      <x:c r="B3355" s="6" t="str">
        <x:v>23006</x:v>
      </x:c>
      <x:c r="C3355" s="6" t="n">
        <x:v>5</x:v>
      </x:c>
      <x:c r="D3355" s="6" t="n">
        <x:v>6</x:v>
      </x:c>
      <x:c r="E3355" s="7" t="str">
        <x:v>2</x:v>
      </x:c>
      <x:c r="F3355" s="7" t="str">
        <x:v>信用点</x:v>
      </x:c>
      <x:c r="G3355" s="6" t="n">
        <x:v>200000</x:v>
      </x:c>
      <x:c r="H3355" s="6" t="str">
        <x:v>https://raw.githubusercontent.com/Mar-7th/StarRailRes/dbe8cdfcfb0bf657b9fe1cf92d5537f118ccb487/index_new/cn/light_cone_promotions.json</x:v>
      </x:c>
    </x:row>
    <x:row r="3356" ht="20" customHeight="1">
      <x:c r="A3356" s="6" t="str">
        <x:v>光锥突破</x:v>
      </x:c>
      <x:c r="B3356" s="6" t="str">
        <x:v>23006</x:v>
      </x:c>
      <x:c r="C3356" s="6" t="n">
        <x:v>5</x:v>
      </x:c>
      <x:c r="D3356" s="6" t="n">
        <x:v>6</x:v>
      </x:c>
      <x:c r="E3356" s="7" t="str">
        <x:v>110153</x:v>
      </x:c>
      <x:c r="F3356" s="7" t="str">
        <x:v>沉沦黑曜</x:v>
      </x:c>
      <x:c r="G3356" s="6" t="n">
        <x:v>10</x:v>
      </x:c>
      <x:c r="H3356" s="6" t="str">
        <x:v>https://raw.githubusercontent.com/Mar-7th/StarRailRes/dbe8cdfcfb0bf657b9fe1cf92d5537f118ccb487/index_new/cn/light_cone_promotions.json</x:v>
      </x:c>
    </x:row>
    <x:row r="3357" ht="20" customHeight="1">
      <x:c r="A3357" s="6" t="str">
        <x:v>光锥突破</x:v>
      </x:c>
      <x:c r="B3357" s="6" t="str">
        <x:v>23006</x:v>
      </x:c>
      <x:c r="C3357" s="6" t="n">
        <x:v>5</x:v>
      </x:c>
      <x:c r="D3357" s="6" t="n">
        <x:v>6</x:v>
      </x:c>
      <x:c r="E3357" s="7" t="str">
        <x:v>111013</x:v>
      </x:c>
      <x:c r="F3357" s="7" t="str">
        <x:v>践踏的意志</x:v>
      </x:c>
      <x:c r="G3357" s="6" t="n">
        <x:v>8</x:v>
      </x:c>
      <x:c r="H3357" s="6" t="str">
        <x:v>https://raw.githubusercontent.com/Mar-7th/StarRailRes/dbe8cdfcfb0bf657b9fe1cf92d5537f118ccb487/index_new/cn/light_cone_promotions.json</x:v>
      </x:c>
    </x:row>
    <x:row r="3358" ht="20" customHeight="1">
      <x:c r="A3358" s="6" t="str">
        <x:v>光锥突破</x:v>
      </x:c>
      <x:c r="B3358" s="6" t="str">
        <x:v>23007</x:v>
      </x:c>
      <x:c r="C3358" s="6" t="n">
        <x:v>0</x:v>
      </x:c>
      <x:c r="D3358" s="6" t="n">
        <x:v>1</x:v>
      </x:c>
      <x:c r="E3358" s="7" t="str">
        <x:v>2</x:v>
      </x:c>
      <x:c r="F3358" s="7" t="str">
        <x:v>信用点</x:v>
      </x:c>
      <x:c r="G3358" s="6" t="n">
        <x:v>5000</x:v>
      </x:c>
      <x:c r="H3358" s="6" t="str">
        <x:v>https://raw.githubusercontent.com/Mar-7th/StarRailRes/dbe8cdfcfb0bf657b9fe1cf92d5537f118ccb487/index_new/cn/light_cone_promotions.json</x:v>
      </x:c>
    </x:row>
    <x:row r="3359" ht="20" customHeight="1">
      <x:c r="A3359" s="6" t="str">
        <x:v>光锥突破</x:v>
      </x:c>
      <x:c r="B3359" s="6" t="str">
        <x:v>23007</x:v>
      </x:c>
      <x:c r="C3359" s="6" t="n">
        <x:v>0</x:v>
      </x:c>
      <x:c r="D3359" s="6" t="n">
        <x:v>1</x:v>
      </x:c>
      <x:c r="E3359" s="7" t="str">
        <x:v>112011</x:v>
      </x:c>
      <x:c r="F3359" s="7" t="str">
        <x:v>古代零件</x:v>
      </x:c>
      <x:c r="G3359" s="6" t="n">
        <x:v>8</x:v>
      </x:c>
      <x:c r="H3359" s="6" t="str">
        <x:v>https://raw.githubusercontent.com/Mar-7th/StarRailRes/dbe8cdfcfb0bf657b9fe1cf92d5537f118ccb487/index_new/cn/light_cone_promotions.json</x:v>
      </x:c>
    </x:row>
    <x:row r="3360" ht="20" customHeight="1">
      <x:c r="A3360" s="6" t="str">
        <x:v>光锥突破</x:v>
      </x:c>
      <x:c r="B3360" s="6" t="str">
        <x:v>23007</x:v>
      </x:c>
      <x:c r="C3360" s="6" t="n">
        <x:v>1</x:v>
      </x:c>
      <x:c r="D3360" s="6" t="n">
        <x:v>2</x:v>
      </x:c>
      <x:c r="E3360" s="7" t="str">
        <x:v>2</x:v>
      </x:c>
      <x:c r="F3360" s="7" t="str">
        <x:v>信用点</x:v>
      </x:c>
      <x:c r="G3360" s="6" t="n">
        <x:v>10000</x:v>
      </x:c>
      <x:c r="H3360" s="6" t="str">
        <x:v>https://raw.githubusercontent.com/Mar-7th/StarRailRes/dbe8cdfcfb0bf657b9fe1cf92d5537f118ccb487/index_new/cn/light_cone_promotions.json</x:v>
      </x:c>
    </x:row>
    <x:row r="3361" ht="20" customHeight="1">
      <x:c r="A3361" s="6" t="str">
        <x:v>光锥突破</x:v>
      </x:c>
      <x:c r="B3361" s="6" t="str">
        <x:v>23007</x:v>
      </x:c>
      <x:c r="C3361" s="6" t="n">
        <x:v>1</x:v>
      </x:c>
      <x:c r="D3361" s="6" t="n">
        <x:v>2</x:v>
      </x:c>
      <x:c r="E3361" s="7" t="str">
        <x:v>110151</x:v>
      </x:c>
      <x:c r="F3361" s="7" t="str">
        <x:v>黯淡黑曜</x:v>
      </x:c>
      <x:c r="G3361" s="6" t="n">
        <x:v>4</x:v>
      </x:c>
      <x:c r="H3361" s="6" t="str">
        <x:v>https://raw.githubusercontent.com/Mar-7th/StarRailRes/dbe8cdfcfb0bf657b9fe1cf92d5537f118ccb487/index_new/cn/light_cone_promotions.json</x:v>
      </x:c>
    </x:row>
    <x:row r="3362" ht="20" customHeight="1">
      <x:c r="A3362" s="6" t="str">
        <x:v>光锥突破</x:v>
      </x:c>
      <x:c r="B3362" s="6" t="str">
        <x:v>23007</x:v>
      </x:c>
      <x:c r="C3362" s="6" t="n">
        <x:v>1</x:v>
      </x:c>
      <x:c r="D3362" s="6" t="n">
        <x:v>2</x:v>
      </x:c>
      <x:c r="E3362" s="7" t="str">
        <x:v>112011</x:v>
      </x:c>
      <x:c r="F3362" s="7" t="str">
        <x:v>古代零件</x:v>
      </x:c>
      <x:c r="G3362" s="6" t="n">
        <x:v>12</x:v>
      </x:c>
      <x:c r="H3362" s="6" t="str">
        <x:v>https://raw.githubusercontent.com/Mar-7th/StarRailRes/dbe8cdfcfb0bf657b9fe1cf92d5537f118ccb487/index_new/cn/light_cone_promotions.json</x:v>
      </x:c>
    </x:row>
    <x:row r="3363" ht="20" customHeight="1">
      <x:c r="A3363" s="6" t="str">
        <x:v>光锥突破</x:v>
      </x:c>
      <x:c r="B3363" s="6" t="str">
        <x:v>23007</x:v>
      </x:c>
      <x:c r="C3363" s="6" t="n">
        <x:v>2</x:v>
      </x:c>
      <x:c r="D3363" s="6" t="n">
        <x:v>3</x:v>
      </x:c>
      <x:c r="E3363" s="7" t="str">
        <x:v>2</x:v>
      </x:c>
      <x:c r="F3363" s="7" t="str">
        <x:v>信用点</x:v>
      </x:c>
      <x:c r="G3363" s="6" t="n">
        <x:v>20000</x:v>
      </x:c>
      <x:c r="H3363" s="6" t="str">
        <x:v>https://raw.githubusercontent.com/Mar-7th/StarRailRes/dbe8cdfcfb0bf657b9fe1cf92d5537f118ccb487/index_new/cn/light_cone_promotions.json</x:v>
      </x:c>
    </x:row>
    <x:row r="3364" ht="20" customHeight="1">
      <x:c r="A3364" s="6" t="str">
        <x:v>光锥突破</x:v>
      </x:c>
      <x:c r="B3364" s="6" t="str">
        <x:v>23007</x:v>
      </x:c>
      <x:c r="C3364" s="6" t="n">
        <x:v>2</x:v>
      </x:c>
      <x:c r="D3364" s="6" t="n">
        <x:v>3</x:v>
      </x:c>
      <x:c r="E3364" s="7" t="str">
        <x:v>110152</x:v>
      </x:c>
      <x:c r="F3364" s="7" t="str">
        <x:v>虚空黑曜</x:v>
      </x:c>
      <x:c r="G3364" s="6" t="n">
        <x:v>4</x:v>
      </x:c>
      <x:c r="H3364" s="6" t="str">
        <x:v>https://raw.githubusercontent.com/Mar-7th/StarRailRes/dbe8cdfcfb0bf657b9fe1cf92d5537f118ccb487/index_new/cn/light_cone_promotions.json</x:v>
      </x:c>
    </x:row>
    <x:row r="3365" ht="20" customHeight="1">
      <x:c r="A3365" s="6" t="str">
        <x:v>光锥突破</x:v>
      </x:c>
      <x:c r="B3365" s="6" t="str">
        <x:v>23007</x:v>
      </x:c>
      <x:c r="C3365" s="6" t="n">
        <x:v>2</x:v>
      </x:c>
      <x:c r="D3365" s="6" t="n">
        <x:v>3</x:v>
      </x:c>
      <x:c r="E3365" s="7" t="str">
        <x:v>112012</x:v>
      </x:c>
      <x:c r="F3365" s="7" t="str">
        <x:v>古代转轴</x:v>
      </x:c>
      <x:c r="G3365" s="6" t="n">
        <x:v>8</x:v>
      </x:c>
      <x:c r="H3365" s="6" t="str">
        <x:v>https://raw.githubusercontent.com/Mar-7th/StarRailRes/dbe8cdfcfb0bf657b9fe1cf92d5537f118ccb487/index_new/cn/light_cone_promotions.json</x:v>
      </x:c>
    </x:row>
    <x:row r="3366" ht="20" customHeight="1">
      <x:c r="A3366" s="6" t="str">
        <x:v>光锥突破</x:v>
      </x:c>
      <x:c r="B3366" s="6" t="str">
        <x:v>23007</x:v>
      </x:c>
      <x:c r="C3366" s="6" t="n">
        <x:v>3</x:v>
      </x:c>
      <x:c r="D3366" s="6" t="n">
        <x:v>4</x:v>
      </x:c>
      <x:c r="E3366" s="7" t="str">
        <x:v>2</x:v>
      </x:c>
      <x:c r="F3366" s="7" t="str">
        <x:v>信用点</x:v>
      </x:c>
      <x:c r="G3366" s="6" t="n">
        <x:v>50000</x:v>
      </x:c>
      <x:c r="H3366" s="6" t="str">
        <x:v>https://raw.githubusercontent.com/Mar-7th/StarRailRes/dbe8cdfcfb0bf657b9fe1cf92d5537f118ccb487/index_new/cn/light_cone_promotions.json</x:v>
      </x:c>
    </x:row>
    <x:row r="3367" ht="20" customHeight="1">
      <x:c r="A3367" s="6" t="str">
        <x:v>光锥突破</x:v>
      </x:c>
      <x:c r="B3367" s="6" t="str">
        <x:v>23007</x:v>
      </x:c>
      <x:c r="C3367" s="6" t="n">
        <x:v>3</x:v>
      </x:c>
      <x:c r="D3367" s="6" t="n">
        <x:v>4</x:v>
      </x:c>
      <x:c r="E3367" s="7" t="str">
        <x:v>110152</x:v>
      </x:c>
      <x:c r="F3367" s="7" t="str">
        <x:v>虚空黑曜</x:v>
      </x:c>
      <x:c r="G3367" s="6" t="n">
        <x:v>8</x:v>
      </x:c>
      <x:c r="H3367" s="6" t="str">
        <x:v>https://raw.githubusercontent.com/Mar-7th/StarRailRes/dbe8cdfcfb0bf657b9fe1cf92d5537f118ccb487/index_new/cn/light_cone_promotions.json</x:v>
      </x:c>
    </x:row>
    <x:row r="3368" ht="20" customHeight="1">
      <x:c r="A3368" s="6" t="str">
        <x:v>光锥突破</x:v>
      </x:c>
      <x:c r="B3368" s="6" t="str">
        <x:v>23007</x:v>
      </x:c>
      <x:c r="C3368" s="6" t="n">
        <x:v>3</x:v>
      </x:c>
      <x:c r="D3368" s="6" t="n">
        <x:v>4</x:v>
      </x:c>
      <x:c r="E3368" s="7" t="str">
        <x:v>112012</x:v>
      </x:c>
      <x:c r="F3368" s="7" t="str">
        <x:v>古代转轴</x:v>
      </x:c>
      <x:c r="G3368" s="6" t="n">
        <x:v>12</x:v>
      </x:c>
      <x:c r="H3368" s="6" t="str">
        <x:v>https://raw.githubusercontent.com/Mar-7th/StarRailRes/dbe8cdfcfb0bf657b9fe1cf92d5537f118ccb487/index_new/cn/light_cone_promotions.json</x:v>
      </x:c>
    </x:row>
    <x:row r="3369" ht="20" customHeight="1">
      <x:c r="A3369" s="6" t="str">
        <x:v>光锥突破</x:v>
      </x:c>
      <x:c r="B3369" s="6" t="str">
        <x:v>23007</x:v>
      </x:c>
      <x:c r="C3369" s="6" t="n">
        <x:v>4</x:v>
      </x:c>
      <x:c r="D3369" s="6" t="n">
        <x:v>5</x:v>
      </x:c>
      <x:c r="E3369" s="7" t="str">
        <x:v>2</x:v>
      </x:c>
      <x:c r="F3369" s="7" t="str">
        <x:v>信用点</x:v>
      </x:c>
      <x:c r="G3369" s="6" t="n">
        <x:v>100000</x:v>
      </x:c>
      <x:c r="H3369" s="6" t="str">
        <x:v>https://raw.githubusercontent.com/Mar-7th/StarRailRes/dbe8cdfcfb0bf657b9fe1cf92d5537f118ccb487/index_new/cn/light_cone_promotions.json</x:v>
      </x:c>
    </x:row>
    <x:row r="3370" ht="20" customHeight="1">
      <x:c r="A3370" s="6" t="str">
        <x:v>光锥突破</x:v>
      </x:c>
      <x:c r="B3370" s="6" t="str">
        <x:v>23007</x:v>
      </x:c>
      <x:c r="C3370" s="6" t="n">
        <x:v>4</x:v>
      </x:c>
      <x:c r="D3370" s="6" t="n">
        <x:v>5</x:v>
      </x:c>
      <x:c r="E3370" s="7" t="str">
        <x:v>110153</x:v>
      </x:c>
      <x:c r="F3370" s="7" t="str">
        <x:v>沉沦黑曜</x:v>
      </x:c>
      <x:c r="G3370" s="6" t="n">
        <x:v>5</x:v>
      </x:c>
      <x:c r="H3370" s="6" t="str">
        <x:v>https://raw.githubusercontent.com/Mar-7th/StarRailRes/dbe8cdfcfb0bf657b9fe1cf92d5537f118ccb487/index_new/cn/light_cone_promotions.json</x:v>
      </x:c>
    </x:row>
    <x:row r="3371" ht="20" customHeight="1">
      <x:c r="A3371" s="6" t="str">
        <x:v>光锥突破</x:v>
      </x:c>
      <x:c r="B3371" s="6" t="str">
        <x:v>23007</x:v>
      </x:c>
      <x:c r="C3371" s="6" t="n">
        <x:v>4</x:v>
      </x:c>
      <x:c r="D3371" s="6" t="n">
        <x:v>5</x:v>
      </x:c>
      <x:c r="E3371" s="7" t="str">
        <x:v>112013</x:v>
      </x:c>
      <x:c r="F3371" s="7" t="str">
        <x:v>古代引擎</x:v>
      </x:c>
      <x:c r="G3371" s="6" t="n">
        <x:v>6</x:v>
      </x:c>
      <x:c r="H3371" s="6" t="str">
        <x:v>https://raw.githubusercontent.com/Mar-7th/StarRailRes/dbe8cdfcfb0bf657b9fe1cf92d5537f118ccb487/index_new/cn/light_cone_promotions.json</x:v>
      </x:c>
    </x:row>
    <x:row r="3372" ht="20" customHeight="1">
      <x:c r="A3372" s="6" t="str">
        <x:v>光锥突破</x:v>
      </x:c>
      <x:c r="B3372" s="6" t="str">
        <x:v>23007</x:v>
      </x:c>
      <x:c r="C3372" s="6" t="n">
        <x:v>5</x:v>
      </x:c>
      <x:c r="D3372" s="6" t="n">
        <x:v>6</x:v>
      </x:c>
      <x:c r="E3372" s="7" t="str">
        <x:v>2</x:v>
      </x:c>
      <x:c r="F3372" s="7" t="str">
        <x:v>信用点</x:v>
      </x:c>
      <x:c r="G3372" s="6" t="n">
        <x:v>200000</x:v>
      </x:c>
      <x:c r="H3372" s="6" t="str">
        <x:v>https://raw.githubusercontent.com/Mar-7th/StarRailRes/dbe8cdfcfb0bf657b9fe1cf92d5537f118ccb487/index_new/cn/light_cone_promotions.json</x:v>
      </x:c>
    </x:row>
    <x:row r="3373" ht="20" customHeight="1">
      <x:c r="A3373" s="6" t="str">
        <x:v>光锥突破</x:v>
      </x:c>
      <x:c r="B3373" s="6" t="str">
        <x:v>23007</x:v>
      </x:c>
      <x:c r="C3373" s="6" t="n">
        <x:v>5</x:v>
      </x:c>
      <x:c r="D3373" s="6" t="n">
        <x:v>6</x:v>
      </x:c>
      <x:c r="E3373" s="7" t="str">
        <x:v>110153</x:v>
      </x:c>
      <x:c r="F3373" s="7" t="str">
        <x:v>沉沦黑曜</x:v>
      </x:c>
      <x:c r="G3373" s="6" t="n">
        <x:v>10</x:v>
      </x:c>
      <x:c r="H3373" s="6" t="str">
        <x:v>https://raw.githubusercontent.com/Mar-7th/StarRailRes/dbe8cdfcfb0bf657b9fe1cf92d5537f118ccb487/index_new/cn/light_cone_promotions.json</x:v>
      </x:c>
    </x:row>
    <x:row r="3374" ht="20" customHeight="1">
      <x:c r="A3374" s="6" t="str">
        <x:v>光锥突破</x:v>
      </x:c>
      <x:c r="B3374" s="6" t="str">
        <x:v>23007</x:v>
      </x:c>
      <x:c r="C3374" s="6" t="n">
        <x:v>5</x:v>
      </x:c>
      <x:c r="D3374" s="6" t="n">
        <x:v>6</x:v>
      </x:c>
      <x:c r="E3374" s="7" t="str">
        <x:v>112013</x:v>
      </x:c>
      <x:c r="F3374" s="7" t="str">
        <x:v>古代引擎</x:v>
      </x:c>
      <x:c r="G3374" s="6" t="n">
        <x:v>8</x:v>
      </x:c>
      <x:c r="H3374" s="6" t="str">
        <x:v>https://raw.githubusercontent.com/Mar-7th/StarRailRes/dbe8cdfcfb0bf657b9fe1cf92d5537f118ccb487/index_new/cn/light_cone_promotions.json</x:v>
      </x:c>
    </x:row>
    <x:row r="3375" ht="20" customHeight="1">
      <x:c r="A3375" s="6" t="str">
        <x:v>光锥突破</x:v>
      </x:c>
      <x:c r="B3375" s="6" t="str">
        <x:v>23008</x:v>
      </x:c>
      <x:c r="C3375" s="6" t="n">
        <x:v>0</x:v>
      </x:c>
      <x:c r="D3375" s="6" t="n">
        <x:v>1</x:v>
      </x:c>
      <x:c r="E3375" s="7" t="str">
        <x:v>2</x:v>
      </x:c>
      <x:c r="F3375" s="7" t="str">
        <x:v>信用点</x:v>
      </x:c>
      <x:c r="G3375" s="6" t="n">
        <x:v>5000</x:v>
      </x:c>
      <x:c r="H3375" s="6" t="str">
        <x:v>https://raw.githubusercontent.com/Mar-7th/StarRailRes/dbe8cdfcfb0bf657b9fe1cf92d5537f118ccb487/index_new/cn/light_cone_promotions.json</x:v>
      </x:c>
    </x:row>
    <x:row r="3376" ht="20" customHeight="1">
      <x:c r="A3376" s="6" t="str">
        <x:v>光锥突破</x:v>
      </x:c>
      <x:c r="B3376" s="6" t="str">
        <x:v>23008</x:v>
      </x:c>
      <x:c r="C3376" s="6" t="n">
        <x:v>0</x:v>
      </x:c>
      <x:c r="D3376" s="6" t="n">
        <x:v>1</x:v>
      </x:c>
      <x:c r="E3376" s="7" t="str">
        <x:v>113011</x:v>
      </x:c>
      <x:c r="F3376" s="7" t="str">
        <x:v>工造机杼</x:v>
      </x:c>
      <x:c r="G3376" s="6" t="n">
        <x:v>8</x:v>
      </x:c>
      <x:c r="H3376" s="6" t="str">
        <x:v>https://raw.githubusercontent.com/Mar-7th/StarRailRes/dbe8cdfcfb0bf657b9fe1cf92d5537f118ccb487/index_new/cn/light_cone_promotions.json</x:v>
      </x:c>
    </x:row>
    <x:row r="3377" ht="20" customHeight="1">
      <x:c r="A3377" s="6" t="str">
        <x:v>光锥突破</x:v>
      </x:c>
      <x:c r="B3377" s="6" t="str">
        <x:v>23008</x:v>
      </x:c>
      <x:c r="C3377" s="6" t="n">
        <x:v>1</x:v>
      </x:c>
      <x:c r="D3377" s="6" t="n">
        <x:v>2</x:v>
      </x:c>
      <x:c r="E3377" s="7" t="str">
        <x:v>2</x:v>
      </x:c>
      <x:c r="F3377" s="7" t="str">
        <x:v>信用点</x:v>
      </x:c>
      <x:c r="G3377" s="6" t="n">
        <x:v>10000</x:v>
      </x:c>
      <x:c r="H3377" s="6" t="str">
        <x:v>https://raw.githubusercontent.com/Mar-7th/StarRailRes/dbe8cdfcfb0bf657b9fe1cf92d5537f118ccb487/index_new/cn/light_cone_promotions.json</x:v>
      </x:c>
    </x:row>
    <x:row r="3378" ht="20" customHeight="1">
      <x:c r="A3378" s="6" t="str">
        <x:v>光锥突破</x:v>
      </x:c>
      <x:c r="B3378" s="6" t="str">
        <x:v>23008</x:v>
      </x:c>
      <x:c r="C3378" s="6" t="n">
        <x:v>1</x:v>
      </x:c>
      <x:c r="D3378" s="6" t="n">
        <x:v>2</x:v>
      </x:c>
      <x:c r="E3378" s="7" t="str">
        <x:v>110171</x:v>
      </x:c>
      <x:c r="F3378" s="7" t="str">
        <x:v>丰饶之种</x:v>
      </x:c>
      <x:c r="G3378" s="6" t="n">
        <x:v>4</x:v>
      </x:c>
      <x:c r="H3378" s="6" t="str">
        <x:v>https://raw.githubusercontent.com/Mar-7th/StarRailRes/dbe8cdfcfb0bf657b9fe1cf92d5537f118ccb487/index_new/cn/light_cone_promotions.json</x:v>
      </x:c>
    </x:row>
    <x:row r="3379" ht="20" customHeight="1">
      <x:c r="A3379" s="6" t="str">
        <x:v>光锥突破</x:v>
      </x:c>
      <x:c r="B3379" s="6" t="str">
        <x:v>23008</x:v>
      </x:c>
      <x:c r="C3379" s="6" t="n">
        <x:v>1</x:v>
      </x:c>
      <x:c r="D3379" s="6" t="n">
        <x:v>2</x:v>
      </x:c>
      <x:c r="E3379" s="7" t="str">
        <x:v>113011</x:v>
      </x:c>
      <x:c r="F3379" s="7" t="str">
        <x:v>工造机杼</x:v>
      </x:c>
      <x:c r="G3379" s="6" t="n">
        <x:v>12</x:v>
      </x:c>
      <x:c r="H3379" s="6" t="str">
        <x:v>https://raw.githubusercontent.com/Mar-7th/StarRailRes/dbe8cdfcfb0bf657b9fe1cf92d5537f118ccb487/index_new/cn/light_cone_promotions.json</x:v>
      </x:c>
    </x:row>
    <x:row r="3380" ht="20" customHeight="1">
      <x:c r="A3380" s="6" t="str">
        <x:v>光锥突破</x:v>
      </x:c>
      <x:c r="B3380" s="6" t="str">
        <x:v>23008</x:v>
      </x:c>
      <x:c r="C3380" s="6" t="n">
        <x:v>2</x:v>
      </x:c>
      <x:c r="D3380" s="6" t="n">
        <x:v>3</x:v>
      </x:c>
      <x:c r="E3380" s="7" t="str">
        <x:v>2</x:v>
      </x:c>
      <x:c r="F3380" s="7" t="str">
        <x:v>信用点</x:v>
      </x:c>
      <x:c r="G3380" s="6" t="n">
        <x:v>20000</x:v>
      </x:c>
      <x:c r="H3380" s="6" t="str">
        <x:v>https://raw.githubusercontent.com/Mar-7th/StarRailRes/dbe8cdfcfb0bf657b9fe1cf92d5537f118ccb487/index_new/cn/light_cone_promotions.json</x:v>
      </x:c>
    </x:row>
    <x:row r="3381" ht="20" customHeight="1">
      <x:c r="A3381" s="6" t="str">
        <x:v>光锥突破</x:v>
      </x:c>
      <x:c r="B3381" s="6" t="str">
        <x:v>23008</x:v>
      </x:c>
      <x:c r="C3381" s="6" t="n">
        <x:v>2</x:v>
      </x:c>
      <x:c r="D3381" s="6" t="n">
        <x:v>3</x:v>
      </x:c>
      <x:c r="E3381" s="7" t="str">
        <x:v>110172</x:v>
      </x:c>
      <x:c r="F3381" s="7" t="str">
        <x:v>生命之芽</x:v>
      </x:c>
      <x:c r="G3381" s="6" t="n">
        <x:v>4</x:v>
      </x:c>
      <x:c r="H3381" s="6" t="str">
        <x:v>https://raw.githubusercontent.com/Mar-7th/StarRailRes/dbe8cdfcfb0bf657b9fe1cf92d5537f118ccb487/index_new/cn/light_cone_promotions.json</x:v>
      </x:c>
    </x:row>
    <x:row r="3382" ht="20" customHeight="1">
      <x:c r="A3382" s="6" t="str">
        <x:v>光锥突破</x:v>
      </x:c>
      <x:c r="B3382" s="6" t="str">
        <x:v>23008</x:v>
      </x:c>
      <x:c r="C3382" s="6" t="n">
        <x:v>2</x:v>
      </x:c>
      <x:c r="D3382" s="6" t="n">
        <x:v>3</x:v>
      </x:c>
      <x:c r="E3382" s="7" t="str">
        <x:v>113012</x:v>
      </x:c>
      <x:c r="F3382" s="7" t="str">
        <x:v>工造迴轮</x:v>
      </x:c>
      <x:c r="G3382" s="6" t="n">
        <x:v>8</x:v>
      </x:c>
      <x:c r="H3382" s="6" t="str">
        <x:v>https://raw.githubusercontent.com/Mar-7th/StarRailRes/dbe8cdfcfb0bf657b9fe1cf92d5537f118ccb487/index_new/cn/light_cone_promotions.json</x:v>
      </x:c>
    </x:row>
    <x:row r="3383" ht="20" customHeight="1">
      <x:c r="A3383" s="6" t="str">
        <x:v>光锥突破</x:v>
      </x:c>
      <x:c r="B3383" s="6" t="str">
        <x:v>23008</x:v>
      </x:c>
      <x:c r="C3383" s="6" t="n">
        <x:v>3</x:v>
      </x:c>
      <x:c r="D3383" s="6" t="n">
        <x:v>4</x:v>
      </x:c>
      <x:c r="E3383" s="7" t="str">
        <x:v>2</x:v>
      </x:c>
      <x:c r="F3383" s="7" t="str">
        <x:v>信用点</x:v>
      </x:c>
      <x:c r="G3383" s="6" t="n">
        <x:v>50000</x:v>
      </x:c>
      <x:c r="H3383" s="6" t="str">
        <x:v>https://raw.githubusercontent.com/Mar-7th/StarRailRes/dbe8cdfcfb0bf657b9fe1cf92d5537f118ccb487/index_new/cn/light_cone_promotions.json</x:v>
      </x:c>
    </x:row>
    <x:row r="3384" ht="20" customHeight="1">
      <x:c r="A3384" s="6" t="str">
        <x:v>光锥突破</x:v>
      </x:c>
      <x:c r="B3384" s="6" t="str">
        <x:v>23008</x:v>
      </x:c>
      <x:c r="C3384" s="6" t="n">
        <x:v>3</x:v>
      </x:c>
      <x:c r="D3384" s="6" t="n">
        <x:v>4</x:v>
      </x:c>
      <x:c r="E3384" s="7" t="str">
        <x:v>110172</x:v>
      </x:c>
      <x:c r="F3384" s="7" t="str">
        <x:v>生命之芽</x:v>
      </x:c>
      <x:c r="G3384" s="6" t="n">
        <x:v>8</x:v>
      </x:c>
      <x:c r="H3384" s="6" t="str">
        <x:v>https://raw.githubusercontent.com/Mar-7th/StarRailRes/dbe8cdfcfb0bf657b9fe1cf92d5537f118ccb487/index_new/cn/light_cone_promotions.json</x:v>
      </x:c>
    </x:row>
    <x:row r="3385" ht="20" customHeight="1">
      <x:c r="A3385" s="6" t="str">
        <x:v>光锥突破</x:v>
      </x:c>
      <x:c r="B3385" s="6" t="str">
        <x:v>23008</x:v>
      </x:c>
      <x:c r="C3385" s="6" t="n">
        <x:v>3</x:v>
      </x:c>
      <x:c r="D3385" s="6" t="n">
        <x:v>4</x:v>
      </x:c>
      <x:c r="E3385" s="7" t="str">
        <x:v>113012</x:v>
      </x:c>
      <x:c r="F3385" s="7" t="str">
        <x:v>工造迴轮</x:v>
      </x:c>
      <x:c r="G3385" s="6" t="n">
        <x:v>12</x:v>
      </x:c>
      <x:c r="H3385" s="6" t="str">
        <x:v>https://raw.githubusercontent.com/Mar-7th/StarRailRes/dbe8cdfcfb0bf657b9fe1cf92d5537f118ccb487/index_new/cn/light_cone_promotions.json</x:v>
      </x:c>
    </x:row>
    <x:row r="3386" ht="20" customHeight="1">
      <x:c r="A3386" s="6" t="str">
        <x:v>光锥突破</x:v>
      </x:c>
      <x:c r="B3386" s="6" t="str">
        <x:v>23008</x:v>
      </x:c>
      <x:c r="C3386" s="6" t="n">
        <x:v>4</x:v>
      </x:c>
      <x:c r="D3386" s="6" t="n">
        <x:v>5</x:v>
      </x:c>
      <x:c r="E3386" s="7" t="str">
        <x:v>2</x:v>
      </x:c>
      <x:c r="F3386" s="7" t="str">
        <x:v>信用点</x:v>
      </x:c>
      <x:c r="G3386" s="6" t="n">
        <x:v>100000</x:v>
      </x:c>
      <x:c r="H3386" s="6" t="str">
        <x:v>https://raw.githubusercontent.com/Mar-7th/StarRailRes/dbe8cdfcfb0bf657b9fe1cf92d5537f118ccb487/index_new/cn/light_cone_promotions.json</x:v>
      </x:c>
    </x:row>
    <x:row r="3387" ht="20" customHeight="1">
      <x:c r="A3387" s="6" t="str">
        <x:v>光锥突破</x:v>
      </x:c>
      <x:c r="B3387" s="6" t="str">
        <x:v>23008</x:v>
      </x:c>
      <x:c r="C3387" s="6" t="n">
        <x:v>4</x:v>
      </x:c>
      <x:c r="D3387" s="6" t="n">
        <x:v>5</x:v>
      </x:c>
      <x:c r="E3387" s="7" t="str">
        <x:v>110173</x:v>
      </x:c>
      <x:c r="F3387" s="7" t="str">
        <x:v>永恒之花</x:v>
      </x:c>
      <x:c r="G3387" s="6" t="n">
        <x:v>5</x:v>
      </x:c>
      <x:c r="H3387" s="6" t="str">
        <x:v>https://raw.githubusercontent.com/Mar-7th/StarRailRes/dbe8cdfcfb0bf657b9fe1cf92d5537f118ccb487/index_new/cn/light_cone_promotions.json</x:v>
      </x:c>
    </x:row>
    <x:row r="3388" ht="20" customHeight="1">
      <x:c r="A3388" s="6" t="str">
        <x:v>光锥突破</x:v>
      </x:c>
      <x:c r="B3388" s="6" t="str">
        <x:v>23008</x:v>
      </x:c>
      <x:c r="C3388" s="6" t="n">
        <x:v>4</x:v>
      </x:c>
      <x:c r="D3388" s="6" t="n">
        <x:v>5</x:v>
      </x:c>
      <x:c r="E3388" s="7" t="str">
        <x:v>113013</x:v>
      </x:c>
      <x:c r="F3388" s="7" t="str">
        <x:v>工造浑心</x:v>
      </x:c>
      <x:c r="G3388" s="6" t="n">
        <x:v>6</x:v>
      </x:c>
      <x:c r="H3388" s="6" t="str">
        <x:v>https://raw.githubusercontent.com/Mar-7th/StarRailRes/dbe8cdfcfb0bf657b9fe1cf92d5537f118ccb487/index_new/cn/light_cone_promotions.json</x:v>
      </x:c>
    </x:row>
    <x:row r="3389" ht="20" customHeight="1">
      <x:c r="A3389" s="6" t="str">
        <x:v>光锥突破</x:v>
      </x:c>
      <x:c r="B3389" s="6" t="str">
        <x:v>23008</x:v>
      </x:c>
      <x:c r="C3389" s="6" t="n">
        <x:v>5</x:v>
      </x:c>
      <x:c r="D3389" s="6" t="n">
        <x:v>6</x:v>
      </x:c>
      <x:c r="E3389" s="7" t="str">
        <x:v>2</x:v>
      </x:c>
      <x:c r="F3389" s="7" t="str">
        <x:v>信用点</x:v>
      </x:c>
      <x:c r="G3389" s="6" t="n">
        <x:v>200000</x:v>
      </x:c>
      <x:c r="H3389" s="6" t="str">
        <x:v>https://raw.githubusercontent.com/Mar-7th/StarRailRes/dbe8cdfcfb0bf657b9fe1cf92d5537f118ccb487/index_new/cn/light_cone_promotions.json</x:v>
      </x:c>
    </x:row>
    <x:row r="3390" ht="20" customHeight="1">
      <x:c r="A3390" s="6" t="str">
        <x:v>光锥突破</x:v>
      </x:c>
      <x:c r="B3390" s="6" t="str">
        <x:v>23008</x:v>
      </x:c>
      <x:c r="C3390" s="6" t="n">
        <x:v>5</x:v>
      </x:c>
      <x:c r="D3390" s="6" t="n">
        <x:v>6</x:v>
      </x:c>
      <x:c r="E3390" s="7" t="str">
        <x:v>110173</x:v>
      </x:c>
      <x:c r="F3390" s="7" t="str">
        <x:v>永恒之花</x:v>
      </x:c>
      <x:c r="G3390" s="6" t="n">
        <x:v>10</x:v>
      </x:c>
      <x:c r="H3390" s="6" t="str">
        <x:v>https://raw.githubusercontent.com/Mar-7th/StarRailRes/dbe8cdfcfb0bf657b9fe1cf92d5537f118ccb487/index_new/cn/light_cone_promotions.json</x:v>
      </x:c>
    </x:row>
    <x:row r="3391" ht="20" customHeight="1">
      <x:c r="A3391" s="6" t="str">
        <x:v>光锥突破</x:v>
      </x:c>
      <x:c r="B3391" s="6" t="str">
        <x:v>23008</x:v>
      </x:c>
      <x:c r="C3391" s="6" t="n">
        <x:v>5</x:v>
      </x:c>
      <x:c r="D3391" s="6" t="n">
        <x:v>6</x:v>
      </x:c>
      <x:c r="E3391" s="7" t="str">
        <x:v>113013</x:v>
      </x:c>
      <x:c r="F3391" s="7" t="str">
        <x:v>工造浑心</x:v>
      </x:c>
      <x:c r="G3391" s="6" t="n">
        <x:v>8</x:v>
      </x:c>
      <x:c r="H3391" s="6" t="str">
        <x:v>https://raw.githubusercontent.com/Mar-7th/StarRailRes/dbe8cdfcfb0bf657b9fe1cf92d5537f118ccb487/index_new/cn/light_cone_promotions.json</x:v>
      </x:c>
    </x:row>
    <x:row r="3392" ht="20" customHeight="1">
      <x:c r="A3392" s="6" t="str">
        <x:v>光锥突破</x:v>
      </x:c>
      <x:c r="B3392" s="6" t="str">
        <x:v>23009</x:v>
      </x:c>
      <x:c r="C3392" s="6" t="n">
        <x:v>0</x:v>
      </x:c>
      <x:c r="D3392" s="6" t="n">
        <x:v>1</x:v>
      </x:c>
      <x:c r="E3392" s="7" t="str">
        <x:v>2</x:v>
      </x:c>
      <x:c r="F3392" s="7" t="str">
        <x:v>信用点</x:v>
      </x:c>
      <x:c r="G3392" s="6" t="n">
        <x:v>5000</x:v>
      </x:c>
      <x:c r="H3392" s="6" t="str">
        <x:v>https://raw.githubusercontent.com/Mar-7th/StarRailRes/dbe8cdfcfb0bf657b9fe1cf92d5537f118ccb487/index_new/cn/light_cone_promotions.json</x:v>
      </x:c>
    </x:row>
    <x:row r="3393" ht="20" customHeight="1">
      <x:c r="A3393" s="6" t="str">
        <x:v>光锥突破</x:v>
      </x:c>
      <x:c r="B3393" s="6" t="str">
        <x:v>23009</x:v>
      </x:c>
      <x:c r="C3393" s="6" t="n">
        <x:v>0</x:v>
      </x:c>
      <x:c r="D3393" s="6" t="n">
        <x:v>1</x:v>
      </x:c>
      <x:c r="E3393" s="7" t="str">
        <x:v>113001</x:v>
      </x:c>
      <x:c r="F3393" s="7" t="str">
        <x:v>永寿幼芽</x:v>
      </x:c>
      <x:c r="G3393" s="6" t="n">
        <x:v>8</x:v>
      </x:c>
      <x:c r="H3393" s="6" t="str">
        <x:v>https://raw.githubusercontent.com/Mar-7th/StarRailRes/dbe8cdfcfb0bf657b9fe1cf92d5537f118ccb487/index_new/cn/light_cone_promotions.json</x:v>
      </x:c>
    </x:row>
    <x:row r="3394" ht="20" customHeight="1">
      <x:c r="A3394" s="6" t="str">
        <x:v>光锥突破</x:v>
      </x:c>
      <x:c r="B3394" s="6" t="str">
        <x:v>23009</x:v>
      </x:c>
      <x:c r="C3394" s="6" t="n">
        <x:v>1</x:v>
      </x:c>
      <x:c r="D3394" s="6" t="n">
        <x:v>2</x:v>
      </x:c>
      <x:c r="E3394" s="7" t="str">
        <x:v>2</x:v>
      </x:c>
      <x:c r="F3394" s="7" t="str">
        <x:v>信用点</x:v>
      </x:c>
      <x:c r="G3394" s="6" t="n">
        <x:v>10000</x:v>
      </x:c>
      <x:c r="H3394" s="6" t="str">
        <x:v>https://raw.githubusercontent.com/Mar-7th/StarRailRes/dbe8cdfcfb0bf657b9fe1cf92d5537f118ccb487/index_new/cn/light_cone_promotions.json</x:v>
      </x:c>
    </x:row>
    <x:row r="3395" ht="20" customHeight="1">
      <x:c r="A3395" s="6" t="str">
        <x:v>光锥突破</x:v>
      </x:c>
      <x:c r="B3395" s="6" t="str">
        <x:v>23009</x:v>
      </x:c>
      <x:c r="C3395" s="6" t="n">
        <x:v>1</x:v>
      </x:c>
      <x:c r="D3395" s="6" t="n">
        <x:v>2</x:v>
      </x:c>
      <x:c r="E3395" s="7" t="str">
        <x:v>110111</x:v>
      </x:c>
      <x:c r="F3395" s="7" t="str">
        <x:v>破碎残刃</x:v>
      </x:c>
      <x:c r="G3395" s="6" t="n">
        <x:v>4</x:v>
      </x:c>
      <x:c r="H3395" s="6" t="str">
        <x:v>https://raw.githubusercontent.com/Mar-7th/StarRailRes/dbe8cdfcfb0bf657b9fe1cf92d5537f118ccb487/index_new/cn/light_cone_promotions.json</x:v>
      </x:c>
    </x:row>
    <x:row r="3396" ht="20" customHeight="1">
      <x:c r="A3396" s="6" t="str">
        <x:v>光锥突破</x:v>
      </x:c>
      <x:c r="B3396" s="6" t="str">
        <x:v>23009</x:v>
      </x:c>
      <x:c r="C3396" s="6" t="n">
        <x:v>1</x:v>
      </x:c>
      <x:c r="D3396" s="6" t="n">
        <x:v>2</x:v>
      </x:c>
      <x:c r="E3396" s="7" t="str">
        <x:v>113001</x:v>
      </x:c>
      <x:c r="F3396" s="7" t="str">
        <x:v>永寿幼芽</x:v>
      </x:c>
      <x:c r="G3396" s="6" t="n">
        <x:v>12</x:v>
      </x:c>
      <x:c r="H3396" s="6" t="str">
        <x:v>https://raw.githubusercontent.com/Mar-7th/StarRailRes/dbe8cdfcfb0bf657b9fe1cf92d5537f118ccb487/index_new/cn/light_cone_promotions.json</x:v>
      </x:c>
    </x:row>
    <x:row r="3397" ht="20" customHeight="1">
      <x:c r="A3397" s="6" t="str">
        <x:v>光锥突破</x:v>
      </x:c>
      <x:c r="B3397" s="6" t="str">
        <x:v>23009</x:v>
      </x:c>
      <x:c r="C3397" s="6" t="n">
        <x:v>2</x:v>
      </x:c>
      <x:c r="D3397" s="6" t="n">
        <x:v>3</x:v>
      </x:c>
      <x:c r="E3397" s="7" t="str">
        <x:v>2</x:v>
      </x:c>
      <x:c r="F3397" s="7" t="str">
        <x:v>信用点</x:v>
      </x:c>
      <x:c r="G3397" s="6" t="n">
        <x:v>20000</x:v>
      </x:c>
      <x:c r="H3397" s="6" t="str">
        <x:v>https://raw.githubusercontent.com/Mar-7th/StarRailRes/dbe8cdfcfb0bf657b9fe1cf92d5537f118ccb487/index_new/cn/light_cone_promotions.json</x:v>
      </x:c>
    </x:row>
    <x:row r="3398" ht="20" customHeight="1">
      <x:c r="A3398" s="6" t="str">
        <x:v>光锥突破</x:v>
      </x:c>
      <x:c r="B3398" s="6" t="str">
        <x:v>23009</x:v>
      </x:c>
      <x:c r="C3398" s="6" t="n">
        <x:v>2</x:v>
      </x:c>
      <x:c r="D3398" s="6" t="n">
        <x:v>3</x:v>
      </x:c>
      <x:c r="E3398" s="7" t="str">
        <x:v>110112</x:v>
      </x:c>
      <x:c r="F3398" s="7" t="str">
        <x:v>无生残刃</x:v>
      </x:c>
      <x:c r="G3398" s="6" t="n">
        <x:v>4</x:v>
      </x:c>
      <x:c r="H3398" s="6" t="str">
        <x:v>https://raw.githubusercontent.com/Mar-7th/StarRailRes/dbe8cdfcfb0bf657b9fe1cf92d5537f118ccb487/index_new/cn/light_cone_promotions.json</x:v>
      </x:c>
    </x:row>
    <x:row r="3399" ht="20" customHeight="1">
      <x:c r="A3399" s="6" t="str">
        <x:v>光锥突破</x:v>
      </x:c>
      <x:c r="B3399" s="6" t="str">
        <x:v>23009</x:v>
      </x:c>
      <x:c r="C3399" s="6" t="n">
        <x:v>2</x:v>
      </x:c>
      <x:c r="D3399" s="6" t="n">
        <x:v>3</x:v>
      </x:c>
      <x:c r="E3399" s="7" t="str">
        <x:v>113002</x:v>
      </x:c>
      <x:c r="F3399" s="7" t="str">
        <x:v>永寿天华</x:v>
      </x:c>
      <x:c r="G3399" s="6" t="n">
        <x:v>8</x:v>
      </x:c>
      <x:c r="H3399" s="6" t="str">
        <x:v>https://raw.githubusercontent.com/Mar-7th/StarRailRes/dbe8cdfcfb0bf657b9fe1cf92d5537f118ccb487/index_new/cn/light_cone_promotions.json</x:v>
      </x:c>
    </x:row>
    <x:row r="3400" ht="20" customHeight="1">
      <x:c r="A3400" s="6" t="str">
        <x:v>光锥突破</x:v>
      </x:c>
      <x:c r="B3400" s="6" t="str">
        <x:v>23009</x:v>
      </x:c>
      <x:c r="C3400" s="6" t="n">
        <x:v>3</x:v>
      </x:c>
      <x:c r="D3400" s="6" t="n">
        <x:v>4</x:v>
      </x:c>
      <x:c r="E3400" s="7" t="str">
        <x:v>2</x:v>
      </x:c>
      <x:c r="F3400" s="7" t="str">
        <x:v>信用点</x:v>
      </x:c>
      <x:c r="G3400" s="6" t="n">
        <x:v>50000</x:v>
      </x:c>
      <x:c r="H3400" s="6" t="str">
        <x:v>https://raw.githubusercontent.com/Mar-7th/StarRailRes/dbe8cdfcfb0bf657b9fe1cf92d5537f118ccb487/index_new/cn/light_cone_promotions.json</x:v>
      </x:c>
    </x:row>
    <x:row r="3401" ht="20" customHeight="1">
      <x:c r="A3401" s="6" t="str">
        <x:v>光锥突破</x:v>
      </x:c>
      <x:c r="B3401" s="6" t="str">
        <x:v>23009</x:v>
      </x:c>
      <x:c r="C3401" s="6" t="n">
        <x:v>3</x:v>
      </x:c>
      <x:c r="D3401" s="6" t="n">
        <x:v>4</x:v>
      </x:c>
      <x:c r="E3401" s="7" t="str">
        <x:v>110112</x:v>
      </x:c>
      <x:c r="F3401" s="7" t="str">
        <x:v>无生残刃</x:v>
      </x:c>
      <x:c r="G3401" s="6" t="n">
        <x:v>8</x:v>
      </x:c>
      <x:c r="H3401" s="6" t="str">
        <x:v>https://raw.githubusercontent.com/Mar-7th/StarRailRes/dbe8cdfcfb0bf657b9fe1cf92d5537f118ccb487/index_new/cn/light_cone_promotions.json</x:v>
      </x:c>
    </x:row>
    <x:row r="3402" ht="20" customHeight="1">
      <x:c r="A3402" s="6" t="str">
        <x:v>光锥突破</x:v>
      </x:c>
      <x:c r="B3402" s="6" t="str">
        <x:v>23009</x:v>
      </x:c>
      <x:c r="C3402" s="6" t="n">
        <x:v>3</x:v>
      </x:c>
      <x:c r="D3402" s="6" t="n">
        <x:v>4</x:v>
      </x:c>
      <x:c r="E3402" s="7" t="str">
        <x:v>113002</x:v>
      </x:c>
      <x:c r="F3402" s="7" t="str">
        <x:v>永寿天华</x:v>
      </x:c>
      <x:c r="G3402" s="6" t="n">
        <x:v>12</x:v>
      </x:c>
      <x:c r="H3402" s="6" t="str">
        <x:v>https://raw.githubusercontent.com/Mar-7th/StarRailRes/dbe8cdfcfb0bf657b9fe1cf92d5537f118ccb487/index_new/cn/light_cone_promotions.json</x:v>
      </x:c>
    </x:row>
    <x:row r="3403" ht="20" customHeight="1">
      <x:c r="A3403" s="6" t="str">
        <x:v>光锥突破</x:v>
      </x:c>
      <x:c r="B3403" s="6" t="str">
        <x:v>23009</x:v>
      </x:c>
      <x:c r="C3403" s="6" t="n">
        <x:v>4</x:v>
      </x:c>
      <x:c r="D3403" s="6" t="n">
        <x:v>5</x:v>
      </x:c>
      <x:c r="E3403" s="7" t="str">
        <x:v>2</x:v>
      </x:c>
      <x:c r="F3403" s="7" t="str">
        <x:v>信用点</x:v>
      </x:c>
      <x:c r="G3403" s="6" t="n">
        <x:v>100000</x:v>
      </x:c>
      <x:c r="H3403" s="6" t="str">
        <x:v>https://raw.githubusercontent.com/Mar-7th/StarRailRes/dbe8cdfcfb0bf657b9fe1cf92d5537f118ccb487/index_new/cn/light_cone_promotions.json</x:v>
      </x:c>
    </x:row>
    <x:row r="3404" ht="20" customHeight="1">
      <x:c r="A3404" s="6" t="str">
        <x:v>光锥突破</x:v>
      </x:c>
      <x:c r="B3404" s="6" t="str">
        <x:v>23009</x:v>
      </x:c>
      <x:c r="C3404" s="6" t="n">
        <x:v>4</x:v>
      </x:c>
      <x:c r="D3404" s="6" t="n">
        <x:v>5</x:v>
      </x:c>
      <x:c r="E3404" s="7" t="str">
        <x:v>110113</x:v>
      </x:c>
      <x:c r="F3404" s="7" t="str">
        <x:v>净世残刃</x:v>
      </x:c>
      <x:c r="G3404" s="6" t="n">
        <x:v>5</x:v>
      </x:c>
      <x:c r="H3404" s="6" t="str">
        <x:v>https://raw.githubusercontent.com/Mar-7th/StarRailRes/dbe8cdfcfb0bf657b9fe1cf92d5537f118ccb487/index_new/cn/light_cone_promotions.json</x:v>
      </x:c>
    </x:row>
    <x:row r="3405" ht="20" customHeight="1">
      <x:c r="A3405" s="6" t="str">
        <x:v>光锥突破</x:v>
      </x:c>
      <x:c r="B3405" s="6" t="str">
        <x:v>23009</x:v>
      </x:c>
      <x:c r="C3405" s="6" t="n">
        <x:v>4</x:v>
      </x:c>
      <x:c r="D3405" s="6" t="n">
        <x:v>5</x:v>
      </x:c>
      <x:c r="E3405" s="7" t="str">
        <x:v>113003</x:v>
      </x:c>
      <x:c r="F3405" s="7" t="str">
        <x:v>永寿荣枝</x:v>
      </x:c>
      <x:c r="G3405" s="6" t="n">
        <x:v>6</x:v>
      </x:c>
      <x:c r="H3405" s="6" t="str">
        <x:v>https://raw.githubusercontent.com/Mar-7th/StarRailRes/dbe8cdfcfb0bf657b9fe1cf92d5537f118ccb487/index_new/cn/light_cone_promotions.json</x:v>
      </x:c>
    </x:row>
    <x:row r="3406" ht="20" customHeight="1">
      <x:c r="A3406" s="6" t="str">
        <x:v>光锥突破</x:v>
      </x:c>
      <x:c r="B3406" s="6" t="str">
        <x:v>23009</x:v>
      </x:c>
      <x:c r="C3406" s="6" t="n">
        <x:v>5</x:v>
      </x:c>
      <x:c r="D3406" s="6" t="n">
        <x:v>6</x:v>
      </x:c>
      <x:c r="E3406" s="7" t="str">
        <x:v>2</x:v>
      </x:c>
      <x:c r="F3406" s="7" t="str">
        <x:v>信用点</x:v>
      </x:c>
      <x:c r="G3406" s="6" t="n">
        <x:v>200000</x:v>
      </x:c>
      <x:c r="H3406" s="6" t="str">
        <x:v>https://raw.githubusercontent.com/Mar-7th/StarRailRes/dbe8cdfcfb0bf657b9fe1cf92d5537f118ccb487/index_new/cn/light_cone_promotions.json</x:v>
      </x:c>
    </x:row>
    <x:row r="3407" ht="20" customHeight="1">
      <x:c r="A3407" s="6" t="str">
        <x:v>光锥突破</x:v>
      </x:c>
      <x:c r="B3407" s="6" t="str">
        <x:v>23009</x:v>
      </x:c>
      <x:c r="C3407" s="6" t="n">
        <x:v>5</x:v>
      </x:c>
      <x:c r="D3407" s="6" t="n">
        <x:v>6</x:v>
      </x:c>
      <x:c r="E3407" s="7" t="str">
        <x:v>110113</x:v>
      </x:c>
      <x:c r="F3407" s="7" t="str">
        <x:v>净世残刃</x:v>
      </x:c>
      <x:c r="G3407" s="6" t="n">
        <x:v>10</x:v>
      </x:c>
      <x:c r="H3407" s="6" t="str">
        <x:v>https://raw.githubusercontent.com/Mar-7th/StarRailRes/dbe8cdfcfb0bf657b9fe1cf92d5537f118ccb487/index_new/cn/light_cone_promotions.json</x:v>
      </x:c>
    </x:row>
    <x:row r="3408" ht="20" customHeight="1">
      <x:c r="A3408" s="6" t="str">
        <x:v>光锥突破</x:v>
      </x:c>
      <x:c r="B3408" s="6" t="str">
        <x:v>23009</x:v>
      </x:c>
      <x:c r="C3408" s="6" t="n">
        <x:v>5</x:v>
      </x:c>
      <x:c r="D3408" s="6" t="n">
        <x:v>6</x:v>
      </x:c>
      <x:c r="E3408" s="7" t="str">
        <x:v>113003</x:v>
      </x:c>
      <x:c r="F3408" s="7" t="str">
        <x:v>永寿荣枝</x:v>
      </x:c>
      <x:c r="G3408" s="6" t="n">
        <x:v>8</x:v>
      </x:c>
      <x:c r="H3408" s="6" t="str">
        <x:v>https://raw.githubusercontent.com/Mar-7th/StarRailRes/dbe8cdfcfb0bf657b9fe1cf92d5537f118ccb487/index_new/cn/light_cone_promotions.json</x:v>
      </x:c>
    </x:row>
    <x:row r="3409" ht="20" customHeight="1">
      <x:c r="A3409" s="6" t="str">
        <x:v>光锥突破</x:v>
      </x:c>
      <x:c r="B3409" s="6" t="str">
        <x:v>23010</x:v>
      </x:c>
      <x:c r="C3409" s="6" t="n">
        <x:v>0</x:v>
      </x:c>
      <x:c r="D3409" s="6" t="n">
        <x:v>1</x:v>
      </x:c>
      <x:c r="E3409" s="7" t="str">
        <x:v>2</x:v>
      </x:c>
      <x:c r="F3409" s="7" t="str">
        <x:v>信用点</x:v>
      </x:c>
      <x:c r="G3409" s="6" t="n">
        <x:v>5000</x:v>
      </x:c>
      <x:c r="H3409" s="6" t="str">
        <x:v>https://raw.githubusercontent.com/Mar-7th/StarRailRes/dbe8cdfcfb0bf657b9fe1cf92d5537f118ccb487/index_new/cn/light_cone_promotions.json</x:v>
      </x:c>
    </x:row>
    <x:row r="3410" ht="20" customHeight="1">
      <x:c r="A3410" s="6" t="str">
        <x:v>光锥突破</x:v>
      </x:c>
      <x:c r="B3410" s="6" t="str">
        <x:v>23010</x:v>
      </x:c>
      <x:c r="C3410" s="6" t="n">
        <x:v>0</x:v>
      </x:c>
      <x:c r="D3410" s="6" t="n">
        <x:v>1</x:v>
      </x:c>
      <x:c r="E3410" s="7" t="str">
        <x:v>113001</x:v>
      </x:c>
      <x:c r="F3410" s="7" t="str">
        <x:v>永寿幼芽</x:v>
      </x:c>
      <x:c r="G3410" s="6" t="n">
        <x:v>8</x:v>
      </x:c>
      <x:c r="H3410" s="6" t="str">
        <x:v>https://raw.githubusercontent.com/Mar-7th/StarRailRes/dbe8cdfcfb0bf657b9fe1cf92d5537f118ccb487/index_new/cn/light_cone_promotions.json</x:v>
      </x:c>
    </x:row>
    <x:row r="3411" ht="20" customHeight="1">
      <x:c r="A3411" s="6" t="str">
        <x:v>光锥突破</x:v>
      </x:c>
      <x:c r="B3411" s="6" t="str">
        <x:v>23010</x:v>
      </x:c>
      <x:c r="C3411" s="6" t="n">
        <x:v>1</x:v>
      </x:c>
      <x:c r="D3411" s="6" t="n">
        <x:v>2</x:v>
      </x:c>
      <x:c r="E3411" s="7" t="str">
        <x:v>2</x:v>
      </x:c>
      <x:c r="F3411" s="7" t="str">
        <x:v>信用点</x:v>
      </x:c>
      <x:c r="G3411" s="6" t="n">
        <x:v>10000</x:v>
      </x:c>
      <x:c r="H3411" s="6" t="str">
        <x:v>https://raw.githubusercontent.com/Mar-7th/StarRailRes/dbe8cdfcfb0bf657b9fe1cf92d5537f118ccb487/index_new/cn/light_cone_promotions.json</x:v>
      </x:c>
    </x:row>
    <x:row r="3412" ht="20" customHeight="1">
      <x:c r="A3412" s="6" t="str">
        <x:v>光锥突破</x:v>
      </x:c>
      <x:c r="B3412" s="6" t="str">
        <x:v>23010</x:v>
      </x:c>
      <x:c r="C3412" s="6" t="n">
        <x:v>1</x:v>
      </x:c>
      <x:c r="D3412" s="6" t="n">
        <x:v>2</x:v>
      </x:c>
      <x:c r="E3412" s="7" t="str">
        <x:v>110131</x:v>
      </x:c>
      <x:c r="F3412" s="7" t="str">
        <x:v>灵感之钥</x:v>
      </x:c>
      <x:c r="G3412" s="6" t="n">
        <x:v>4</x:v>
      </x:c>
      <x:c r="H3412" s="6" t="str">
        <x:v>https://raw.githubusercontent.com/Mar-7th/StarRailRes/dbe8cdfcfb0bf657b9fe1cf92d5537f118ccb487/index_new/cn/light_cone_promotions.json</x:v>
      </x:c>
    </x:row>
    <x:row r="3413" ht="20" customHeight="1">
      <x:c r="A3413" s="6" t="str">
        <x:v>光锥突破</x:v>
      </x:c>
      <x:c r="B3413" s="6" t="str">
        <x:v>23010</x:v>
      </x:c>
      <x:c r="C3413" s="6" t="n">
        <x:v>1</x:v>
      </x:c>
      <x:c r="D3413" s="6" t="n">
        <x:v>2</x:v>
      </x:c>
      <x:c r="E3413" s="7" t="str">
        <x:v>113001</x:v>
      </x:c>
      <x:c r="F3413" s="7" t="str">
        <x:v>永寿幼芽</x:v>
      </x:c>
      <x:c r="G3413" s="6" t="n">
        <x:v>12</x:v>
      </x:c>
      <x:c r="H3413" s="6" t="str">
        <x:v>https://raw.githubusercontent.com/Mar-7th/StarRailRes/dbe8cdfcfb0bf657b9fe1cf92d5537f118ccb487/index_new/cn/light_cone_promotions.json</x:v>
      </x:c>
    </x:row>
    <x:row r="3414" ht="20" customHeight="1">
      <x:c r="A3414" s="6" t="str">
        <x:v>光锥突破</x:v>
      </x:c>
      <x:c r="B3414" s="6" t="str">
        <x:v>23010</x:v>
      </x:c>
      <x:c r="C3414" s="6" t="n">
        <x:v>2</x:v>
      </x:c>
      <x:c r="D3414" s="6" t="n">
        <x:v>3</x:v>
      </x:c>
      <x:c r="E3414" s="7" t="str">
        <x:v>2</x:v>
      </x:c>
      <x:c r="F3414" s="7" t="str">
        <x:v>信用点</x:v>
      </x:c>
      <x:c r="G3414" s="6" t="n">
        <x:v>20000</x:v>
      </x:c>
      <x:c r="H3414" s="6" t="str">
        <x:v>https://raw.githubusercontent.com/Mar-7th/StarRailRes/dbe8cdfcfb0bf657b9fe1cf92d5537f118ccb487/index_new/cn/light_cone_promotions.json</x:v>
      </x:c>
    </x:row>
    <x:row r="3415" ht="20" customHeight="1">
      <x:c r="A3415" s="6" t="str">
        <x:v>光锥突破</x:v>
      </x:c>
      <x:c r="B3415" s="6" t="str">
        <x:v>23010</x:v>
      </x:c>
      <x:c r="C3415" s="6" t="n">
        <x:v>2</x:v>
      </x:c>
      <x:c r="D3415" s="6" t="n">
        <x:v>3</x:v>
      </x:c>
      <x:c r="E3415" s="7" t="str">
        <x:v>110132</x:v>
      </x:c>
      <x:c r="F3415" s="7" t="str">
        <x:v>启迪之钥</x:v>
      </x:c>
      <x:c r="G3415" s="6" t="n">
        <x:v>4</x:v>
      </x:c>
      <x:c r="H3415" s="6" t="str">
        <x:v>https://raw.githubusercontent.com/Mar-7th/StarRailRes/dbe8cdfcfb0bf657b9fe1cf92d5537f118ccb487/index_new/cn/light_cone_promotions.json</x:v>
      </x:c>
    </x:row>
    <x:row r="3416" ht="20" customHeight="1">
      <x:c r="A3416" s="6" t="str">
        <x:v>光锥突破</x:v>
      </x:c>
      <x:c r="B3416" s="6" t="str">
        <x:v>23010</x:v>
      </x:c>
      <x:c r="C3416" s="6" t="n">
        <x:v>2</x:v>
      </x:c>
      <x:c r="D3416" s="6" t="n">
        <x:v>3</x:v>
      </x:c>
      <x:c r="E3416" s="7" t="str">
        <x:v>113002</x:v>
      </x:c>
      <x:c r="F3416" s="7" t="str">
        <x:v>永寿天华</x:v>
      </x:c>
      <x:c r="G3416" s="6" t="n">
        <x:v>8</x:v>
      </x:c>
      <x:c r="H3416" s="6" t="str">
        <x:v>https://raw.githubusercontent.com/Mar-7th/StarRailRes/dbe8cdfcfb0bf657b9fe1cf92d5537f118ccb487/index_new/cn/light_cone_promotions.json</x:v>
      </x:c>
    </x:row>
    <x:row r="3417" ht="20" customHeight="1">
      <x:c r="A3417" s="6" t="str">
        <x:v>光锥突破</x:v>
      </x:c>
      <x:c r="B3417" s="6" t="str">
        <x:v>23010</x:v>
      </x:c>
      <x:c r="C3417" s="6" t="n">
        <x:v>3</x:v>
      </x:c>
      <x:c r="D3417" s="6" t="n">
        <x:v>4</x:v>
      </x:c>
      <x:c r="E3417" s="7" t="str">
        <x:v>2</x:v>
      </x:c>
      <x:c r="F3417" s="7" t="str">
        <x:v>信用点</x:v>
      </x:c>
      <x:c r="G3417" s="6" t="n">
        <x:v>50000</x:v>
      </x:c>
      <x:c r="H3417" s="6" t="str">
        <x:v>https://raw.githubusercontent.com/Mar-7th/StarRailRes/dbe8cdfcfb0bf657b9fe1cf92d5537f118ccb487/index_new/cn/light_cone_promotions.json</x:v>
      </x:c>
    </x:row>
    <x:row r="3418" ht="20" customHeight="1">
      <x:c r="A3418" s="6" t="str">
        <x:v>光锥突破</x:v>
      </x:c>
      <x:c r="B3418" s="6" t="str">
        <x:v>23010</x:v>
      </x:c>
      <x:c r="C3418" s="6" t="n">
        <x:v>3</x:v>
      </x:c>
      <x:c r="D3418" s="6" t="n">
        <x:v>4</x:v>
      </x:c>
      <x:c r="E3418" s="7" t="str">
        <x:v>110132</x:v>
      </x:c>
      <x:c r="F3418" s="7" t="str">
        <x:v>启迪之钥</x:v>
      </x:c>
      <x:c r="G3418" s="6" t="n">
        <x:v>8</x:v>
      </x:c>
      <x:c r="H3418" s="6" t="str">
        <x:v>https://raw.githubusercontent.com/Mar-7th/StarRailRes/dbe8cdfcfb0bf657b9fe1cf92d5537f118ccb487/index_new/cn/light_cone_promotions.json</x:v>
      </x:c>
    </x:row>
    <x:row r="3419" ht="20" customHeight="1">
      <x:c r="A3419" s="6" t="str">
        <x:v>光锥突破</x:v>
      </x:c>
      <x:c r="B3419" s="6" t="str">
        <x:v>23010</x:v>
      </x:c>
      <x:c r="C3419" s="6" t="n">
        <x:v>3</x:v>
      </x:c>
      <x:c r="D3419" s="6" t="n">
        <x:v>4</x:v>
      </x:c>
      <x:c r="E3419" s="7" t="str">
        <x:v>113002</x:v>
      </x:c>
      <x:c r="F3419" s="7" t="str">
        <x:v>永寿天华</x:v>
      </x:c>
      <x:c r="G3419" s="6" t="n">
        <x:v>12</x:v>
      </x:c>
      <x:c r="H3419" s="6" t="str">
        <x:v>https://raw.githubusercontent.com/Mar-7th/StarRailRes/dbe8cdfcfb0bf657b9fe1cf92d5537f118ccb487/index_new/cn/light_cone_promotions.json</x:v>
      </x:c>
    </x:row>
    <x:row r="3420" ht="20" customHeight="1">
      <x:c r="A3420" s="6" t="str">
        <x:v>光锥突破</x:v>
      </x:c>
      <x:c r="B3420" s="6" t="str">
        <x:v>23010</x:v>
      </x:c>
      <x:c r="C3420" s="6" t="n">
        <x:v>4</x:v>
      </x:c>
      <x:c r="D3420" s="6" t="n">
        <x:v>5</x:v>
      </x:c>
      <x:c r="E3420" s="7" t="str">
        <x:v>2</x:v>
      </x:c>
      <x:c r="F3420" s="7" t="str">
        <x:v>信用点</x:v>
      </x:c>
      <x:c r="G3420" s="6" t="n">
        <x:v>100000</x:v>
      </x:c>
      <x:c r="H3420" s="6" t="str">
        <x:v>https://raw.githubusercontent.com/Mar-7th/StarRailRes/dbe8cdfcfb0bf657b9fe1cf92d5537f118ccb487/index_new/cn/light_cone_promotions.json</x:v>
      </x:c>
    </x:row>
    <x:row r="3421" ht="20" customHeight="1">
      <x:c r="A3421" s="6" t="str">
        <x:v>光锥突破</x:v>
      </x:c>
      <x:c r="B3421" s="6" t="str">
        <x:v>23010</x:v>
      </x:c>
      <x:c r="C3421" s="6" t="n">
        <x:v>4</x:v>
      </x:c>
      <x:c r="D3421" s="6" t="n">
        <x:v>5</x:v>
      </x:c>
      <x:c r="E3421" s="7" t="str">
        <x:v>110133</x:v>
      </x:c>
      <x:c r="F3421" s="7" t="str">
        <x:v>智识之钥</x:v>
      </x:c>
      <x:c r="G3421" s="6" t="n">
        <x:v>5</x:v>
      </x:c>
      <x:c r="H3421" s="6" t="str">
        <x:v>https://raw.githubusercontent.com/Mar-7th/StarRailRes/dbe8cdfcfb0bf657b9fe1cf92d5537f118ccb487/index_new/cn/light_cone_promotions.json</x:v>
      </x:c>
    </x:row>
    <x:row r="3422" ht="20" customHeight="1">
      <x:c r="A3422" s="6" t="str">
        <x:v>光锥突破</x:v>
      </x:c>
      <x:c r="B3422" s="6" t="str">
        <x:v>23010</x:v>
      </x:c>
      <x:c r="C3422" s="6" t="n">
        <x:v>4</x:v>
      </x:c>
      <x:c r="D3422" s="6" t="n">
        <x:v>5</x:v>
      </x:c>
      <x:c r="E3422" s="7" t="str">
        <x:v>113003</x:v>
      </x:c>
      <x:c r="F3422" s="7" t="str">
        <x:v>永寿荣枝</x:v>
      </x:c>
      <x:c r="G3422" s="6" t="n">
        <x:v>6</x:v>
      </x:c>
      <x:c r="H3422" s="6" t="str">
        <x:v>https://raw.githubusercontent.com/Mar-7th/StarRailRes/dbe8cdfcfb0bf657b9fe1cf92d5537f118ccb487/index_new/cn/light_cone_promotions.json</x:v>
      </x:c>
    </x:row>
    <x:row r="3423" ht="20" customHeight="1">
      <x:c r="A3423" s="6" t="str">
        <x:v>光锥突破</x:v>
      </x:c>
      <x:c r="B3423" s="6" t="str">
        <x:v>23010</x:v>
      </x:c>
      <x:c r="C3423" s="6" t="n">
        <x:v>5</x:v>
      </x:c>
      <x:c r="D3423" s="6" t="n">
        <x:v>6</x:v>
      </x:c>
      <x:c r="E3423" s="7" t="str">
        <x:v>2</x:v>
      </x:c>
      <x:c r="F3423" s="7" t="str">
        <x:v>信用点</x:v>
      </x:c>
      <x:c r="G3423" s="6" t="n">
        <x:v>200000</x:v>
      </x:c>
      <x:c r="H3423" s="6" t="str">
        <x:v>https://raw.githubusercontent.com/Mar-7th/StarRailRes/dbe8cdfcfb0bf657b9fe1cf92d5537f118ccb487/index_new/cn/light_cone_promotions.json</x:v>
      </x:c>
    </x:row>
    <x:row r="3424" ht="20" customHeight="1">
      <x:c r="A3424" s="6" t="str">
        <x:v>光锥突破</x:v>
      </x:c>
      <x:c r="B3424" s="6" t="str">
        <x:v>23010</x:v>
      </x:c>
      <x:c r="C3424" s="6" t="n">
        <x:v>5</x:v>
      </x:c>
      <x:c r="D3424" s="6" t="n">
        <x:v>6</x:v>
      </x:c>
      <x:c r="E3424" s="7" t="str">
        <x:v>110133</x:v>
      </x:c>
      <x:c r="F3424" s="7" t="str">
        <x:v>智识之钥</x:v>
      </x:c>
      <x:c r="G3424" s="6" t="n">
        <x:v>10</x:v>
      </x:c>
      <x:c r="H3424" s="6" t="str">
        <x:v>https://raw.githubusercontent.com/Mar-7th/StarRailRes/dbe8cdfcfb0bf657b9fe1cf92d5537f118ccb487/index_new/cn/light_cone_promotions.json</x:v>
      </x:c>
    </x:row>
    <x:row r="3425" ht="20" customHeight="1">
      <x:c r="A3425" s="6" t="str">
        <x:v>光锥突破</x:v>
      </x:c>
      <x:c r="B3425" s="6" t="str">
        <x:v>23010</x:v>
      </x:c>
      <x:c r="C3425" s="6" t="n">
        <x:v>5</x:v>
      </x:c>
      <x:c r="D3425" s="6" t="n">
        <x:v>6</x:v>
      </x:c>
      <x:c r="E3425" s="7" t="str">
        <x:v>113003</x:v>
      </x:c>
      <x:c r="F3425" s="7" t="str">
        <x:v>永寿荣枝</x:v>
      </x:c>
      <x:c r="G3425" s="6" t="n">
        <x:v>8</x:v>
      </x:c>
      <x:c r="H3425" s="6" t="str">
        <x:v>https://raw.githubusercontent.com/Mar-7th/StarRailRes/dbe8cdfcfb0bf657b9fe1cf92d5537f118ccb487/index_new/cn/light_cone_promotions.json</x:v>
      </x:c>
    </x:row>
    <x:row r="3426" ht="20" customHeight="1">
      <x:c r="A3426" s="6" t="str">
        <x:v>光锥突破</x:v>
      </x:c>
      <x:c r="B3426" s="6" t="str">
        <x:v>23011</x:v>
      </x:c>
      <x:c r="C3426" s="6" t="n">
        <x:v>0</x:v>
      </x:c>
      <x:c r="D3426" s="6" t="n">
        <x:v>1</x:v>
      </x:c>
      <x:c r="E3426" s="7" t="str">
        <x:v>2</x:v>
      </x:c>
      <x:c r="F3426" s="7" t="str">
        <x:v>信用点</x:v>
      </x:c>
      <x:c r="G3426" s="6" t="n">
        <x:v>5000</x:v>
      </x:c>
      <x:c r="H3426" s="6" t="str">
        <x:v>https://raw.githubusercontent.com/Mar-7th/StarRailRes/dbe8cdfcfb0bf657b9fe1cf92d5537f118ccb487/index_new/cn/light_cone_promotions.json</x:v>
      </x:c>
    </x:row>
    <x:row r="3427" ht="20" customHeight="1">
      <x:c r="A3427" s="6" t="str">
        <x:v>光锥突破</x:v>
      </x:c>
      <x:c r="B3427" s="6" t="str">
        <x:v>23011</x:v>
      </x:c>
      <x:c r="C3427" s="6" t="n">
        <x:v>0</x:v>
      </x:c>
      <x:c r="D3427" s="6" t="n">
        <x:v>1</x:v>
      </x:c>
      <x:c r="E3427" s="7" t="str">
        <x:v>113011</x:v>
      </x:c>
      <x:c r="F3427" s="7" t="str">
        <x:v>工造机杼</x:v>
      </x:c>
      <x:c r="G3427" s="6" t="n">
        <x:v>8</x:v>
      </x:c>
      <x:c r="H3427" s="6" t="str">
        <x:v>https://raw.githubusercontent.com/Mar-7th/StarRailRes/dbe8cdfcfb0bf657b9fe1cf92d5537f118ccb487/index_new/cn/light_cone_promotions.json</x:v>
      </x:c>
    </x:row>
    <x:row r="3428" ht="20" customHeight="1">
      <x:c r="A3428" s="6" t="str">
        <x:v>光锥突破</x:v>
      </x:c>
      <x:c r="B3428" s="6" t="str">
        <x:v>23011</x:v>
      </x:c>
      <x:c r="C3428" s="6" t="n">
        <x:v>1</x:v>
      </x:c>
      <x:c r="D3428" s="6" t="n">
        <x:v>2</x:v>
      </x:c>
      <x:c r="E3428" s="7" t="str">
        <x:v>2</x:v>
      </x:c>
      <x:c r="F3428" s="7" t="str">
        <x:v>信用点</x:v>
      </x:c>
      <x:c r="G3428" s="6" t="n">
        <x:v>10000</x:v>
      </x:c>
      <x:c r="H3428" s="6" t="str">
        <x:v>https://raw.githubusercontent.com/Mar-7th/StarRailRes/dbe8cdfcfb0bf657b9fe1cf92d5537f118ccb487/index_new/cn/light_cone_promotions.json</x:v>
      </x:c>
    </x:row>
    <x:row r="3429" ht="20" customHeight="1">
      <x:c r="A3429" s="6" t="str">
        <x:v>光锥突破</x:v>
      </x:c>
      <x:c r="B3429" s="6" t="str">
        <x:v>23011</x:v>
      </x:c>
      <x:c r="C3429" s="6" t="n">
        <x:v>1</x:v>
      </x:c>
      <x:c r="D3429" s="6" t="n">
        <x:v>2</x:v>
      </x:c>
      <x:c r="E3429" s="7" t="str">
        <x:v>110141</x:v>
      </x:c>
      <x:c r="F3429" s="7" t="str">
        <x:v>青铜的执着</x:v>
      </x:c>
      <x:c r="G3429" s="6" t="n">
        <x:v>4</x:v>
      </x:c>
      <x:c r="H3429" s="6" t="str">
        <x:v>https://raw.githubusercontent.com/Mar-7th/StarRailRes/dbe8cdfcfb0bf657b9fe1cf92d5537f118ccb487/index_new/cn/light_cone_promotions.json</x:v>
      </x:c>
    </x:row>
    <x:row r="3430" ht="20" customHeight="1">
      <x:c r="A3430" s="6" t="str">
        <x:v>光锥突破</x:v>
      </x:c>
      <x:c r="B3430" s="6" t="str">
        <x:v>23011</x:v>
      </x:c>
      <x:c r="C3430" s="6" t="n">
        <x:v>1</x:v>
      </x:c>
      <x:c r="D3430" s="6" t="n">
        <x:v>2</x:v>
      </x:c>
      <x:c r="E3430" s="7" t="str">
        <x:v>113011</x:v>
      </x:c>
      <x:c r="F3430" s="7" t="str">
        <x:v>工造机杼</x:v>
      </x:c>
      <x:c r="G3430" s="6" t="n">
        <x:v>12</x:v>
      </x:c>
      <x:c r="H3430" s="6" t="str">
        <x:v>https://raw.githubusercontent.com/Mar-7th/StarRailRes/dbe8cdfcfb0bf657b9fe1cf92d5537f118ccb487/index_new/cn/light_cone_promotions.json</x:v>
      </x:c>
    </x:row>
    <x:row r="3431" ht="20" customHeight="1">
      <x:c r="A3431" s="6" t="str">
        <x:v>光锥突破</x:v>
      </x:c>
      <x:c r="B3431" s="6" t="str">
        <x:v>23011</x:v>
      </x:c>
      <x:c r="C3431" s="6" t="n">
        <x:v>2</x:v>
      </x:c>
      <x:c r="D3431" s="6" t="n">
        <x:v>3</x:v>
      </x:c>
      <x:c r="E3431" s="7" t="str">
        <x:v>2</x:v>
      </x:c>
      <x:c r="F3431" s="7" t="str">
        <x:v>信用点</x:v>
      </x:c>
      <x:c r="G3431" s="6" t="n">
        <x:v>20000</x:v>
      </x:c>
      <x:c r="H3431" s="6" t="str">
        <x:v>https://raw.githubusercontent.com/Mar-7th/StarRailRes/dbe8cdfcfb0bf657b9fe1cf92d5537f118ccb487/index_new/cn/light_cone_promotions.json</x:v>
      </x:c>
    </x:row>
    <x:row r="3432" ht="20" customHeight="1">
      <x:c r="A3432" s="6" t="str">
        <x:v>光锥突破</x:v>
      </x:c>
      <x:c r="B3432" s="6" t="str">
        <x:v>23011</x:v>
      </x:c>
      <x:c r="C3432" s="6" t="n">
        <x:v>2</x:v>
      </x:c>
      <x:c r="D3432" s="6" t="n">
        <x:v>3</x:v>
      </x:c>
      <x:c r="E3432" s="7" t="str">
        <x:v>110142</x:v>
      </x:c>
      <x:c r="F3432" s="7" t="str">
        <x:v>寒铁的誓言</x:v>
      </x:c>
      <x:c r="G3432" s="6" t="n">
        <x:v>4</x:v>
      </x:c>
      <x:c r="H3432" s="6" t="str">
        <x:v>https://raw.githubusercontent.com/Mar-7th/StarRailRes/dbe8cdfcfb0bf657b9fe1cf92d5537f118ccb487/index_new/cn/light_cone_promotions.json</x:v>
      </x:c>
    </x:row>
    <x:row r="3433" ht="20" customHeight="1">
      <x:c r="A3433" s="6" t="str">
        <x:v>光锥突破</x:v>
      </x:c>
      <x:c r="B3433" s="6" t="str">
        <x:v>23011</x:v>
      </x:c>
      <x:c r="C3433" s="6" t="n">
        <x:v>2</x:v>
      </x:c>
      <x:c r="D3433" s="6" t="n">
        <x:v>3</x:v>
      </x:c>
      <x:c r="E3433" s="7" t="str">
        <x:v>113012</x:v>
      </x:c>
      <x:c r="F3433" s="7" t="str">
        <x:v>工造迴轮</x:v>
      </x:c>
      <x:c r="G3433" s="6" t="n">
        <x:v>8</x:v>
      </x:c>
      <x:c r="H3433" s="6" t="str">
        <x:v>https://raw.githubusercontent.com/Mar-7th/StarRailRes/dbe8cdfcfb0bf657b9fe1cf92d5537f118ccb487/index_new/cn/light_cone_promotions.json</x:v>
      </x:c>
    </x:row>
    <x:row r="3434" ht="20" customHeight="1">
      <x:c r="A3434" s="6" t="str">
        <x:v>光锥突破</x:v>
      </x:c>
      <x:c r="B3434" s="6" t="str">
        <x:v>23011</x:v>
      </x:c>
      <x:c r="C3434" s="6" t="n">
        <x:v>3</x:v>
      </x:c>
      <x:c r="D3434" s="6" t="n">
        <x:v>4</x:v>
      </x:c>
      <x:c r="E3434" s="7" t="str">
        <x:v>2</x:v>
      </x:c>
      <x:c r="F3434" s="7" t="str">
        <x:v>信用点</x:v>
      </x:c>
      <x:c r="G3434" s="6" t="n">
        <x:v>50000</x:v>
      </x:c>
      <x:c r="H3434" s="6" t="str">
        <x:v>https://raw.githubusercontent.com/Mar-7th/StarRailRes/dbe8cdfcfb0bf657b9fe1cf92d5537f118ccb487/index_new/cn/light_cone_promotions.json</x:v>
      </x:c>
    </x:row>
    <x:row r="3435" ht="20" customHeight="1">
      <x:c r="A3435" s="6" t="str">
        <x:v>光锥突破</x:v>
      </x:c>
      <x:c r="B3435" s="6" t="str">
        <x:v>23011</x:v>
      </x:c>
      <x:c r="C3435" s="6" t="n">
        <x:v>3</x:v>
      </x:c>
      <x:c r="D3435" s="6" t="n">
        <x:v>4</x:v>
      </x:c>
      <x:c r="E3435" s="7" t="str">
        <x:v>110142</x:v>
      </x:c>
      <x:c r="F3435" s="7" t="str">
        <x:v>寒铁的誓言</x:v>
      </x:c>
      <x:c r="G3435" s="6" t="n">
        <x:v>8</x:v>
      </x:c>
      <x:c r="H3435" s="6" t="str">
        <x:v>https://raw.githubusercontent.com/Mar-7th/StarRailRes/dbe8cdfcfb0bf657b9fe1cf92d5537f118ccb487/index_new/cn/light_cone_promotions.json</x:v>
      </x:c>
    </x:row>
    <x:row r="3436" ht="20" customHeight="1">
      <x:c r="A3436" s="6" t="str">
        <x:v>光锥突破</x:v>
      </x:c>
      <x:c r="B3436" s="6" t="str">
        <x:v>23011</x:v>
      </x:c>
      <x:c r="C3436" s="6" t="n">
        <x:v>3</x:v>
      </x:c>
      <x:c r="D3436" s="6" t="n">
        <x:v>4</x:v>
      </x:c>
      <x:c r="E3436" s="7" t="str">
        <x:v>113012</x:v>
      </x:c>
      <x:c r="F3436" s="7" t="str">
        <x:v>工造迴轮</x:v>
      </x:c>
      <x:c r="G3436" s="6" t="n">
        <x:v>12</x:v>
      </x:c>
      <x:c r="H3436" s="6" t="str">
        <x:v>https://raw.githubusercontent.com/Mar-7th/StarRailRes/dbe8cdfcfb0bf657b9fe1cf92d5537f118ccb487/index_new/cn/light_cone_promotions.json</x:v>
      </x:c>
    </x:row>
    <x:row r="3437" ht="20" customHeight="1">
      <x:c r="A3437" s="6" t="str">
        <x:v>光锥突破</x:v>
      </x:c>
      <x:c r="B3437" s="6" t="str">
        <x:v>23011</x:v>
      </x:c>
      <x:c r="C3437" s="6" t="n">
        <x:v>4</x:v>
      </x:c>
      <x:c r="D3437" s="6" t="n">
        <x:v>5</x:v>
      </x:c>
      <x:c r="E3437" s="7" t="str">
        <x:v>2</x:v>
      </x:c>
      <x:c r="F3437" s="7" t="str">
        <x:v>信用点</x:v>
      </x:c>
      <x:c r="G3437" s="6" t="n">
        <x:v>100000</x:v>
      </x:c>
      <x:c r="H3437" s="6" t="str">
        <x:v>https://raw.githubusercontent.com/Mar-7th/StarRailRes/dbe8cdfcfb0bf657b9fe1cf92d5537f118ccb487/index_new/cn/light_cone_promotions.json</x:v>
      </x:c>
    </x:row>
    <x:row r="3438" ht="20" customHeight="1">
      <x:c r="A3438" s="6" t="str">
        <x:v>光锥突破</x:v>
      </x:c>
      <x:c r="B3438" s="6" t="str">
        <x:v>23011</x:v>
      </x:c>
      <x:c r="C3438" s="6" t="n">
        <x:v>4</x:v>
      </x:c>
      <x:c r="D3438" s="6" t="n">
        <x:v>5</x:v>
      </x:c>
      <x:c r="E3438" s="7" t="str">
        <x:v>110143</x:v>
      </x:c>
      <x:c r="F3438" s="7" t="str">
        <x:v>琥珀的坚守</x:v>
      </x:c>
      <x:c r="G3438" s="6" t="n">
        <x:v>5</x:v>
      </x:c>
      <x:c r="H3438" s="6" t="str">
        <x:v>https://raw.githubusercontent.com/Mar-7th/StarRailRes/dbe8cdfcfb0bf657b9fe1cf92d5537f118ccb487/index_new/cn/light_cone_promotions.json</x:v>
      </x:c>
    </x:row>
    <x:row r="3439" ht="20" customHeight="1">
      <x:c r="A3439" s="6" t="str">
        <x:v>光锥突破</x:v>
      </x:c>
      <x:c r="B3439" s="6" t="str">
        <x:v>23011</x:v>
      </x:c>
      <x:c r="C3439" s="6" t="n">
        <x:v>4</x:v>
      </x:c>
      <x:c r="D3439" s="6" t="n">
        <x:v>5</x:v>
      </x:c>
      <x:c r="E3439" s="7" t="str">
        <x:v>113013</x:v>
      </x:c>
      <x:c r="F3439" s="7" t="str">
        <x:v>工造浑心</x:v>
      </x:c>
      <x:c r="G3439" s="6" t="n">
        <x:v>6</x:v>
      </x:c>
      <x:c r="H3439" s="6" t="str">
        <x:v>https://raw.githubusercontent.com/Mar-7th/StarRailRes/dbe8cdfcfb0bf657b9fe1cf92d5537f118ccb487/index_new/cn/light_cone_promotions.json</x:v>
      </x:c>
    </x:row>
    <x:row r="3440" ht="20" customHeight="1">
      <x:c r="A3440" s="6" t="str">
        <x:v>光锥突破</x:v>
      </x:c>
      <x:c r="B3440" s="6" t="str">
        <x:v>23011</x:v>
      </x:c>
      <x:c r="C3440" s="6" t="n">
        <x:v>5</x:v>
      </x:c>
      <x:c r="D3440" s="6" t="n">
        <x:v>6</x:v>
      </x:c>
      <x:c r="E3440" s="7" t="str">
        <x:v>2</x:v>
      </x:c>
      <x:c r="F3440" s="7" t="str">
        <x:v>信用点</x:v>
      </x:c>
      <x:c r="G3440" s="6" t="n">
        <x:v>200000</x:v>
      </x:c>
      <x:c r="H3440" s="6" t="str">
        <x:v>https://raw.githubusercontent.com/Mar-7th/StarRailRes/dbe8cdfcfb0bf657b9fe1cf92d5537f118ccb487/index_new/cn/light_cone_promotions.json</x:v>
      </x:c>
    </x:row>
    <x:row r="3441" ht="20" customHeight="1">
      <x:c r="A3441" s="6" t="str">
        <x:v>光锥突破</x:v>
      </x:c>
      <x:c r="B3441" s="6" t="str">
        <x:v>23011</x:v>
      </x:c>
      <x:c r="C3441" s="6" t="n">
        <x:v>5</x:v>
      </x:c>
      <x:c r="D3441" s="6" t="n">
        <x:v>6</x:v>
      </x:c>
      <x:c r="E3441" s="7" t="str">
        <x:v>110143</x:v>
      </x:c>
      <x:c r="F3441" s="7" t="str">
        <x:v>琥珀的坚守</x:v>
      </x:c>
      <x:c r="G3441" s="6" t="n">
        <x:v>10</x:v>
      </x:c>
      <x:c r="H3441" s="6" t="str">
        <x:v>https://raw.githubusercontent.com/Mar-7th/StarRailRes/dbe8cdfcfb0bf657b9fe1cf92d5537f118ccb487/index_new/cn/light_cone_promotions.json</x:v>
      </x:c>
    </x:row>
    <x:row r="3442" ht="20" customHeight="1">
      <x:c r="A3442" s="6" t="str">
        <x:v>光锥突破</x:v>
      </x:c>
      <x:c r="B3442" s="6" t="str">
        <x:v>23011</x:v>
      </x:c>
      <x:c r="C3442" s="6" t="n">
        <x:v>5</x:v>
      </x:c>
      <x:c r="D3442" s="6" t="n">
        <x:v>6</x:v>
      </x:c>
      <x:c r="E3442" s="7" t="str">
        <x:v>113013</x:v>
      </x:c>
      <x:c r="F3442" s="7" t="str">
        <x:v>工造浑心</x:v>
      </x:c>
      <x:c r="G3442" s="6" t="n">
        <x:v>8</x:v>
      </x:c>
      <x:c r="H3442" s="6" t="str">
        <x:v>https://raw.githubusercontent.com/Mar-7th/StarRailRes/dbe8cdfcfb0bf657b9fe1cf92d5537f118ccb487/index_new/cn/light_cone_promotions.json</x:v>
      </x:c>
    </x:row>
    <x:row r="3443" ht="20" customHeight="1">
      <x:c r="A3443" s="6" t="str">
        <x:v>光锥突破</x:v>
      </x:c>
      <x:c r="B3443" s="6" t="str">
        <x:v>23012</x:v>
      </x:c>
      <x:c r="C3443" s="6" t="n">
        <x:v>0</x:v>
      </x:c>
      <x:c r="D3443" s="6" t="n">
        <x:v>1</x:v>
      </x:c>
      <x:c r="E3443" s="7" t="str">
        <x:v>2</x:v>
      </x:c>
      <x:c r="F3443" s="7" t="str">
        <x:v>信用点</x:v>
      </x:c>
      <x:c r="G3443" s="6" t="n">
        <x:v>5000</x:v>
      </x:c>
      <x:c r="H3443" s="6" t="str">
        <x:v>https://raw.githubusercontent.com/Mar-7th/StarRailRes/dbe8cdfcfb0bf657b9fe1cf92d5537f118ccb487/index_new/cn/light_cone_promotions.json</x:v>
      </x:c>
    </x:row>
    <x:row r="3444" ht="20" customHeight="1">
      <x:c r="A3444" s="6" t="str">
        <x:v>光锥突破</x:v>
      </x:c>
      <x:c r="B3444" s="6" t="str">
        <x:v>23012</x:v>
      </x:c>
      <x:c r="C3444" s="6" t="n">
        <x:v>0</x:v>
      </x:c>
      <x:c r="D3444" s="6" t="n">
        <x:v>1</x:v>
      </x:c>
      <x:c r="E3444" s="7" t="str">
        <x:v>111011</x:v>
      </x:c>
      <x:c r="F3444" s="7" t="str">
        <x:v>掠夺的本能</x:v>
      </x:c>
      <x:c r="G3444" s="6" t="n">
        <x:v>8</x:v>
      </x:c>
      <x:c r="H3444" s="6" t="str">
        <x:v>https://raw.githubusercontent.com/Mar-7th/StarRailRes/dbe8cdfcfb0bf657b9fe1cf92d5537f118ccb487/index_new/cn/light_cone_promotions.json</x:v>
      </x:c>
    </x:row>
    <x:row r="3445" ht="20" customHeight="1">
      <x:c r="A3445" s="6" t="str">
        <x:v>光锥突破</x:v>
      </x:c>
      <x:c r="B3445" s="6" t="str">
        <x:v>23012</x:v>
      </x:c>
      <x:c r="C3445" s="6" t="n">
        <x:v>1</x:v>
      </x:c>
      <x:c r="D3445" s="6" t="n">
        <x:v>2</x:v>
      </x:c>
      <x:c r="E3445" s="7" t="str">
        <x:v>2</x:v>
      </x:c>
      <x:c r="F3445" s="7" t="str">
        <x:v>信用点</x:v>
      </x:c>
      <x:c r="G3445" s="6" t="n">
        <x:v>10000</x:v>
      </x:c>
      <x:c r="H3445" s="6" t="str">
        <x:v>https://raw.githubusercontent.com/Mar-7th/StarRailRes/dbe8cdfcfb0bf657b9fe1cf92d5537f118ccb487/index_new/cn/light_cone_promotions.json</x:v>
      </x:c>
    </x:row>
    <x:row r="3446" ht="20" customHeight="1">
      <x:c r="A3446" s="6" t="str">
        <x:v>光锥突破</x:v>
      </x:c>
      <x:c r="B3446" s="6" t="str">
        <x:v>23012</x:v>
      </x:c>
      <x:c r="C3446" s="6" t="n">
        <x:v>1</x:v>
      </x:c>
      <x:c r="D3446" s="6" t="n">
        <x:v>2</x:v>
      </x:c>
      <x:c r="E3446" s="7" t="str">
        <x:v>110121</x:v>
      </x:c>
      <x:c r="F3446" s="7" t="str">
        <x:v>猎兽之矢</x:v>
      </x:c>
      <x:c r="G3446" s="6" t="n">
        <x:v>4</x:v>
      </x:c>
      <x:c r="H3446" s="6" t="str">
        <x:v>https://raw.githubusercontent.com/Mar-7th/StarRailRes/dbe8cdfcfb0bf657b9fe1cf92d5537f118ccb487/index_new/cn/light_cone_promotions.json</x:v>
      </x:c>
    </x:row>
    <x:row r="3447" ht="20" customHeight="1">
      <x:c r="A3447" s="6" t="str">
        <x:v>光锥突破</x:v>
      </x:c>
      <x:c r="B3447" s="6" t="str">
        <x:v>23012</x:v>
      </x:c>
      <x:c r="C3447" s="6" t="n">
        <x:v>1</x:v>
      </x:c>
      <x:c r="D3447" s="6" t="n">
        <x:v>2</x:v>
      </x:c>
      <x:c r="E3447" s="7" t="str">
        <x:v>111011</x:v>
      </x:c>
      <x:c r="F3447" s="7" t="str">
        <x:v>掠夺的本能</x:v>
      </x:c>
      <x:c r="G3447" s="6" t="n">
        <x:v>12</x:v>
      </x:c>
      <x:c r="H3447" s="6" t="str">
        <x:v>https://raw.githubusercontent.com/Mar-7th/StarRailRes/dbe8cdfcfb0bf657b9fe1cf92d5537f118ccb487/index_new/cn/light_cone_promotions.json</x:v>
      </x:c>
    </x:row>
    <x:row r="3448" ht="20" customHeight="1">
      <x:c r="A3448" s="6" t="str">
        <x:v>光锥突破</x:v>
      </x:c>
      <x:c r="B3448" s="6" t="str">
        <x:v>23012</x:v>
      </x:c>
      <x:c r="C3448" s="6" t="n">
        <x:v>2</x:v>
      </x:c>
      <x:c r="D3448" s="6" t="n">
        <x:v>3</x:v>
      </x:c>
      <x:c r="E3448" s="7" t="str">
        <x:v>2</x:v>
      </x:c>
      <x:c r="F3448" s="7" t="str">
        <x:v>信用点</x:v>
      </x:c>
      <x:c r="G3448" s="6" t="n">
        <x:v>20000</x:v>
      </x:c>
      <x:c r="H3448" s="6" t="str">
        <x:v>https://raw.githubusercontent.com/Mar-7th/StarRailRes/dbe8cdfcfb0bf657b9fe1cf92d5537f118ccb487/index_new/cn/light_cone_promotions.json</x:v>
      </x:c>
    </x:row>
    <x:row r="3449" ht="20" customHeight="1">
      <x:c r="A3449" s="6" t="str">
        <x:v>光锥突破</x:v>
      </x:c>
      <x:c r="B3449" s="6" t="str">
        <x:v>23012</x:v>
      </x:c>
      <x:c r="C3449" s="6" t="n">
        <x:v>2</x:v>
      </x:c>
      <x:c r="D3449" s="6" t="n">
        <x:v>3</x:v>
      </x:c>
      <x:c r="E3449" s="7" t="str">
        <x:v>110122</x:v>
      </x:c>
      <x:c r="F3449" s="7" t="str">
        <x:v>屠魔之矢</x:v>
      </x:c>
      <x:c r="G3449" s="6" t="n">
        <x:v>4</x:v>
      </x:c>
      <x:c r="H3449" s="6" t="str">
        <x:v>https://raw.githubusercontent.com/Mar-7th/StarRailRes/dbe8cdfcfb0bf657b9fe1cf92d5537f118ccb487/index_new/cn/light_cone_promotions.json</x:v>
      </x:c>
    </x:row>
    <x:row r="3450" ht="20" customHeight="1">
      <x:c r="A3450" s="6" t="str">
        <x:v>光锥突破</x:v>
      </x:c>
      <x:c r="B3450" s="6" t="str">
        <x:v>23012</x:v>
      </x:c>
      <x:c r="C3450" s="6" t="n">
        <x:v>2</x:v>
      </x:c>
      <x:c r="D3450" s="6" t="n">
        <x:v>3</x:v>
      </x:c>
      <x:c r="E3450" s="7" t="str">
        <x:v>111012</x:v>
      </x:c>
      <x:c r="F3450" s="7" t="str">
        <x:v>篡改的野心</x:v>
      </x:c>
      <x:c r="G3450" s="6" t="n">
        <x:v>8</x:v>
      </x:c>
      <x:c r="H3450" s="6" t="str">
        <x:v>https://raw.githubusercontent.com/Mar-7th/StarRailRes/dbe8cdfcfb0bf657b9fe1cf92d5537f118ccb487/index_new/cn/light_cone_promotions.json</x:v>
      </x:c>
    </x:row>
    <x:row r="3451" ht="20" customHeight="1">
      <x:c r="A3451" s="6" t="str">
        <x:v>光锥突破</x:v>
      </x:c>
      <x:c r="B3451" s="6" t="str">
        <x:v>23012</x:v>
      </x:c>
      <x:c r="C3451" s="6" t="n">
        <x:v>3</x:v>
      </x:c>
      <x:c r="D3451" s="6" t="n">
        <x:v>4</x:v>
      </x:c>
      <x:c r="E3451" s="7" t="str">
        <x:v>2</x:v>
      </x:c>
      <x:c r="F3451" s="7" t="str">
        <x:v>信用点</x:v>
      </x:c>
      <x:c r="G3451" s="6" t="n">
        <x:v>50000</x:v>
      </x:c>
      <x:c r="H3451" s="6" t="str">
        <x:v>https://raw.githubusercontent.com/Mar-7th/StarRailRes/dbe8cdfcfb0bf657b9fe1cf92d5537f118ccb487/index_new/cn/light_cone_promotions.json</x:v>
      </x:c>
    </x:row>
    <x:row r="3452" ht="20" customHeight="1">
      <x:c r="A3452" s="6" t="str">
        <x:v>光锥突破</x:v>
      </x:c>
      <x:c r="B3452" s="6" t="str">
        <x:v>23012</x:v>
      </x:c>
      <x:c r="C3452" s="6" t="n">
        <x:v>3</x:v>
      </x:c>
      <x:c r="D3452" s="6" t="n">
        <x:v>4</x:v>
      </x:c>
      <x:c r="E3452" s="7" t="str">
        <x:v>110122</x:v>
      </x:c>
      <x:c r="F3452" s="7" t="str">
        <x:v>屠魔之矢</x:v>
      </x:c>
      <x:c r="G3452" s="6" t="n">
        <x:v>8</x:v>
      </x:c>
      <x:c r="H3452" s="6" t="str">
        <x:v>https://raw.githubusercontent.com/Mar-7th/StarRailRes/dbe8cdfcfb0bf657b9fe1cf92d5537f118ccb487/index_new/cn/light_cone_promotions.json</x:v>
      </x:c>
    </x:row>
    <x:row r="3453" ht="20" customHeight="1">
      <x:c r="A3453" s="6" t="str">
        <x:v>光锥突破</x:v>
      </x:c>
      <x:c r="B3453" s="6" t="str">
        <x:v>23012</x:v>
      </x:c>
      <x:c r="C3453" s="6" t="n">
        <x:v>3</x:v>
      </x:c>
      <x:c r="D3453" s="6" t="n">
        <x:v>4</x:v>
      </x:c>
      <x:c r="E3453" s="7" t="str">
        <x:v>111012</x:v>
      </x:c>
      <x:c r="F3453" s="7" t="str">
        <x:v>篡改的野心</x:v>
      </x:c>
      <x:c r="G3453" s="6" t="n">
        <x:v>12</x:v>
      </x:c>
      <x:c r="H3453" s="6" t="str">
        <x:v>https://raw.githubusercontent.com/Mar-7th/StarRailRes/dbe8cdfcfb0bf657b9fe1cf92d5537f118ccb487/index_new/cn/light_cone_promotions.json</x:v>
      </x:c>
    </x:row>
    <x:row r="3454" ht="20" customHeight="1">
      <x:c r="A3454" s="6" t="str">
        <x:v>光锥突破</x:v>
      </x:c>
      <x:c r="B3454" s="6" t="str">
        <x:v>23012</x:v>
      </x:c>
      <x:c r="C3454" s="6" t="n">
        <x:v>4</x:v>
      </x:c>
      <x:c r="D3454" s="6" t="n">
        <x:v>5</x:v>
      </x:c>
      <x:c r="E3454" s="7" t="str">
        <x:v>2</x:v>
      </x:c>
      <x:c r="F3454" s="7" t="str">
        <x:v>信用点</x:v>
      </x:c>
      <x:c r="G3454" s="6" t="n">
        <x:v>100000</x:v>
      </x:c>
      <x:c r="H3454" s="6" t="str">
        <x:v>https://raw.githubusercontent.com/Mar-7th/StarRailRes/dbe8cdfcfb0bf657b9fe1cf92d5537f118ccb487/index_new/cn/light_cone_promotions.json</x:v>
      </x:c>
    </x:row>
    <x:row r="3455" ht="20" customHeight="1">
      <x:c r="A3455" s="6" t="str">
        <x:v>光锥突破</x:v>
      </x:c>
      <x:c r="B3455" s="6" t="str">
        <x:v>23012</x:v>
      </x:c>
      <x:c r="C3455" s="6" t="n">
        <x:v>4</x:v>
      </x:c>
      <x:c r="D3455" s="6" t="n">
        <x:v>5</x:v>
      </x:c>
      <x:c r="E3455" s="7" t="str">
        <x:v>110123</x:v>
      </x:c>
      <x:c r="F3455" s="7" t="str">
        <x:v>逐星之矢</x:v>
      </x:c>
      <x:c r="G3455" s="6" t="n">
        <x:v>5</x:v>
      </x:c>
      <x:c r="H3455" s="6" t="str">
        <x:v>https://raw.githubusercontent.com/Mar-7th/StarRailRes/dbe8cdfcfb0bf657b9fe1cf92d5537f118ccb487/index_new/cn/light_cone_promotions.json</x:v>
      </x:c>
    </x:row>
    <x:row r="3456" ht="20" customHeight="1">
      <x:c r="A3456" s="6" t="str">
        <x:v>光锥突破</x:v>
      </x:c>
      <x:c r="B3456" s="6" t="str">
        <x:v>23012</x:v>
      </x:c>
      <x:c r="C3456" s="6" t="n">
        <x:v>4</x:v>
      </x:c>
      <x:c r="D3456" s="6" t="n">
        <x:v>5</x:v>
      </x:c>
      <x:c r="E3456" s="7" t="str">
        <x:v>111013</x:v>
      </x:c>
      <x:c r="F3456" s="7" t="str">
        <x:v>践踏的意志</x:v>
      </x:c>
      <x:c r="G3456" s="6" t="n">
        <x:v>6</x:v>
      </x:c>
      <x:c r="H3456" s="6" t="str">
        <x:v>https://raw.githubusercontent.com/Mar-7th/StarRailRes/dbe8cdfcfb0bf657b9fe1cf92d5537f118ccb487/index_new/cn/light_cone_promotions.json</x:v>
      </x:c>
    </x:row>
    <x:row r="3457" ht="20" customHeight="1">
      <x:c r="A3457" s="6" t="str">
        <x:v>光锥突破</x:v>
      </x:c>
      <x:c r="B3457" s="6" t="str">
        <x:v>23012</x:v>
      </x:c>
      <x:c r="C3457" s="6" t="n">
        <x:v>5</x:v>
      </x:c>
      <x:c r="D3457" s="6" t="n">
        <x:v>6</x:v>
      </x:c>
      <x:c r="E3457" s="7" t="str">
        <x:v>2</x:v>
      </x:c>
      <x:c r="F3457" s="7" t="str">
        <x:v>信用点</x:v>
      </x:c>
      <x:c r="G3457" s="6" t="n">
        <x:v>200000</x:v>
      </x:c>
      <x:c r="H3457" s="6" t="str">
        <x:v>https://raw.githubusercontent.com/Mar-7th/StarRailRes/dbe8cdfcfb0bf657b9fe1cf92d5537f118ccb487/index_new/cn/light_cone_promotions.json</x:v>
      </x:c>
    </x:row>
    <x:row r="3458" ht="20" customHeight="1">
      <x:c r="A3458" s="6" t="str">
        <x:v>光锥突破</x:v>
      </x:c>
      <x:c r="B3458" s="6" t="str">
        <x:v>23012</x:v>
      </x:c>
      <x:c r="C3458" s="6" t="n">
        <x:v>5</x:v>
      </x:c>
      <x:c r="D3458" s="6" t="n">
        <x:v>6</x:v>
      </x:c>
      <x:c r="E3458" s="7" t="str">
        <x:v>110123</x:v>
      </x:c>
      <x:c r="F3458" s="7" t="str">
        <x:v>逐星之矢</x:v>
      </x:c>
      <x:c r="G3458" s="6" t="n">
        <x:v>10</x:v>
      </x:c>
      <x:c r="H3458" s="6" t="str">
        <x:v>https://raw.githubusercontent.com/Mar-7th/StarRailRes/dbe8cdfcfb0bf657b9fe1cf92d5537f118ccb487/index_new/cn/light_cone_promotions.json</x:v>
      </x:c>
    </x:row>
    <x:row r="3459" ht="20" customHeight="1">
      <x:c r="A3459" s="6" t="str">
        <x:v>光锥突破</x:v>
      </x:c>
      <x:c r="B3459" s="6" t="str">
        <x:v>23012</x:v>
      </x:c>
      <x:c r="C3459" s="6" t="n">
        <x:v>5</x:v>
      </x:c>
      <x:c r="D3459" s="6" t="n">
        <x:v>6</x:v>
      </x:c>
      <x:c r="E3459" s="7" t="str">
        <x:v>111013</x:v>
      </x:c>
      <x:c r="F3459" s="7" t="str">
        <x:v>践踏的意志</x:v>
      </x:c>
      <x:c r="G3459" s="6" t="n">
        <x:v>8</x:v>
      </x:c>
      <x:c r="H3459" s="6" t="str">
        <x:v>https://raw.githubusercontent.com/Mar-7th/StarRailRes/dbe8cdfcfb0bf657b9fe1cf92d5537f118ccb487/index_new/cn/light_cone_promotions.json</x:v>
      </x:c>
    </x:row>
    <x:row r="3460" ht="20" customHeight="1">
      <x:c r="A3460" s="6" t="str">
        <x:v>光锥突破</x:v>
      </x:c>
      <x:c r="B3460" s="6" t="str">
        <x:v>23013</x:v>
      </x:c>
      <x:c r="C3460" s="6" t="n">
        <x:v>0</x:v>
      </x:c>
      <x:c r="D3460" s="6" t="n">
        <x:v>1</x:v>
      </x:c>
      <x:c r="E3460" s="7" t="str">
        <x:v>2</x:v>
      </x:c>
      <x:c r="F3460" s="7" t="str">
        <x:v>信用点</x:v>
      </x:c>
      <x:c r="G3460" s="6" t="n">
        <x:v>5000</x:v>
      </x:c>
      <x:c r="H3460" s="6" t="str">
        <x:v>https://raw.githubusercontent.com/Mar-7th/StarRailRes/dbe8cdfcfb0bf657b9fe1cf92d5537f118ccb487/index_new/cn/light_cone_promotions.json</x:v>
      </x:c>
    </x:row>
    <x:row r="3461" ht="20" customHeight="1">
      <x:c r="A3461" s="6" t="str">
        <x:v>光锥突破</x:v>
      </x:c>
      <x:c r="B3461" s="6" t="str">
        <x:v>23013</x:v>
      </x:c>
      <x:c r="C3461" s="6" t="n">
        <x:v>0</x:v>
      </x:c>
      <x:c r="D3461" s="6" t="n">
        <x:v>1</x:v>
      </x:c>
      <x:c r="E3461" s="7" t="str">
        <x:v>111001</x:v>
      </x:c>
      <x:c r="F3461" s="7" t="str">
        <x:v>熄灭原核</x:v>
      </x:c>
      <x:c r="G3461" s="6" t="n">
        <x:v>8</x:v>
      </x:c>
      <x:c r="H3461" s="6" t="str">
        <x:v>https://raw.githubusercontent.com/Mar-7th/StarRailRes/dbe8cdfcfb0bf657b9fe1cf92d5537f118ccb487/index_new/cn/light_cone_promotions.json</x:v>
      </x:c>
    </x:row>
    <x:row r="3462" ht="20" customHeight="1">
      <x:c r="A3462" s="6" t="str">
        <x:v>光锥突破</x:v>
      </x:c>
      <x:c r="B3462" s="6" t="str">
        <x:v>23013</x:v>
      </x:c>
      <x:c r="C3462" s="6" t="n">
        <x:v>1</x:v>
      </x:c>
      <x:c r="D3462" s="6" t="n">
        <x:v>2</x:v>
      </x:c>
      <x:c r="E3462" s="7" t="str">
        <x:v>2</x:v>
      </x:c>
      <x:c r="F3462" s="7" t="str">
        <x:v>信用点</x:v>
      </x:c>
      <x:c r="G3462" s="6" t="n">
        <x:v>10000</x:v>
      </x:c>
      <x:c r="H3462" s="6" t="str">
        <x:v>https://raw.githubusercontent.com/Mar-7th/StarRailRes/dbe8cdfcfb0bf657b9fe1cf92d5537f118ccb487/index_new/cn/light_cone_promotions.json</x:v>
      </x:c>
    </x:row>
    <x:row r="3463" ht="20" customHeight="1">
      <x:c r="A3463" s="6" t="str">
        <x:v>光锥突破</x:v>
      </x:c>
      <x:c r="B3463" s="6" t="str">
        <x:v>23013</x:v>
      </x:c>
      <x:c r="C3463" s="6" t="n">
        <x:v>1</x:v>
      </x:c>
      <x:c r="D3463" s="6" t="n">
        <x:v>2</x:v>
      </x:c>
      <x:c r="E3463" s="7" t="str">
        <x:v>110171</x:v>
      </x:c>
      <x:c r="F3463" s="7" t="str">
        <x:v>丰饶之种</x:v>
      </x:c>
      <x:c r="G3463" s="6" t="n">
        <x:v>4</x:v>
      </x:c>
      <x:c r="H3463" s="6" t="str">
        <x:v>https://raw.githubusercontent.com/Mar-7th/StarRailRes/dbe8cdfcfb0bf657b9fe1cf92d5537f118ccb487/index_new/cn/light_cone_promotions.json</x:v>
      </x:c>
    </x:row>
    <x:row r="3464" ht="20" customHeight="1">
      <x:c r="A3464" s="6" t="str">
        <x:v>光锥突破</x:v>
      </x:c>
      <x:c r="B3464" s="6" t="str">
        <x:v>23013</x:v>
      </x:c>
      <x:c r="C3464" s="6" t="n">
        <x:v>1</x:v>
      </x:c>
      <x:c r="D3464" s="6" t="n">
        <x:v>2</x:v>
      </x:c>
      <x:c r="E3464" s="7" t="str">
        <x:v>111001</x:v>
      </x:c>
      <x:c r="F3464" s="7" t="str">
        <x:v>熄灭原核</x:v>
      </x:c>
      <x:c r="G3464" s="6" t="n">
        <x:v>12</x:v>
      </x:c>
      <x:c r="H3464" s="6" t="str">
        <x:v>https://raw.githubusercontent.com/Mar-7th/StarRailRes/dbe8cdfcfb0bf657b9fe1cf92d5537f118ccb487/index_new/cn/light_cone_promotions.json</x:v>
      </x:c>
    </x:row>
    <x:row r="3465" ht="20" customHeight="1">
      <x:c r="A3465" s="6" t="str">
        <x:v>光锥突破</x:v>
      </x:c>
      <x:c r="B3465" s="6" t="str">
        <x:v>23013</x:v>
      </x:c>
      <x:c r="C3465" s="6" t="n">
        <x:v>2</x:v>
      </x:c>
      <x:c r="D3465" s="6" t="n">
        <x:v>3</x:v>
      </x:c>
      <x:c r="E3465" s="7" t="str">
        <x:v>2</x:v>
      </x:c>
      <x:c r="F3465" s="7" t="str">
        <x:v>信用点</x:v>
      </x:c>
      <x:c r="G3465" s="6" t="n">
        <x:v>20000</x:v>
      </x:c>
      <x:c r="H3465" s="6" t="str">
        <x:v>https://raw.githubusercontent.com/Mar-7th/StarRailRes/dbe8cdfcfb0bf657b9fe1cf92d5537f118ccb487/index_new/cn/light_cone_promotions.json</x:v>
      </x:c>
    </x:row>
    <x:row r="3466" ht="20" customHeight="1">
      <x:c r="A3466" s="6" t="str">
        <x:v>光锥突破</x:v>
      </x:c>
      <x:c r="B3466" s="6" t="str">
        <x:v>23013</x:v>
      </x:c>
      <x:c r="C3466" s="6" t="n">
        <x:v>2</x:v>
      </x:c>
      <x:c r="D3466" s="6" t="n">
        <x:v>3</x:v>
      </x:c>
      <x:c r="E3466" s="7" t="str">
        <x:v>110172</x:v>
      </x:c>
      <x:c r="F3466" s="7" t="str">
        <x:v>生命之芽</x:v>
      </x:c>
      <x:c r="G3466" s="6" t="n">
        <x:v>4</x:v>
      </x:c>
      <x:c r="H3466" s="6" t="str">
        <x:v>https://raw.githubusercontent.com/Mar-7th/StarRailRes/dbe8cdfcfb0bf657b9fe1cf92d5537f118ccb487/index_new/cn/light_cone_promotions.json</x:v>
      </x:c>
    </x:row>
    <x:row r="3467" ht="20" customHeight="1">
      <x:c r="A3467" s="6" t="str">
        <x:v>光锥突破</x:v>
      </x:c>
      <x:c r="B3467" s="6" t="str">
        <x:v>23013</x:v>
      </x:c>
      <x:c r="C3467" s="6" t="n">
        <x:v>2</x:v>
      </x:c>
      <x:c r="D3467" s="6" t="n">
        <x:v>3</x:v>
      </x:c>
      <x:c r="E3467" s="7" t="str">
        <x:v>111002</x:v>
      </x:c>
      <x:c r="F3467" s="7" t="str">
        <x:v>微光原核</x:v>
      </x:c>
      <x:c r="G3467" s="6" t="n">
        <x:v>8</x:v>
      </x:c>
      <x:c r="H3467" s="6" t="str">
        <x:v>https://raw.githubusercontent.com/Mar-7th/StarRailRes/dbe8cdfcfb0bf657b9fe1cf92d5537f118ccb487/index_new/cn/light_cone_promotions.json</x:v>
      </x:c>
    </x:row>
    <x:row r="3468" ht="20" customHeight="1">
      <x:c r="A3468" s="6" t="str">
        <x:v>光锥突破</x:v>
      </x:c>
      <x:c r="B3468" s="6" t="str">
        <x:v>23013</x:v>
      </x:c>
      <x:c r="C3468" s="6" t="n">
        <x:v>3</x:v>
      </x:c>
      <x:c r="D3468" s="6" t="n">
        <x:v>4</x:v>
      </x:c>
      <x:c r="E3468" s="7" t="str">
        <x:v>2</x:v>
      </x:c>
      <x:c r="F3468" s="7" t="str">
        <x:v>信用点</x:v>
      </x:c>
      <x:c r="G3468" s="6" t="n">
        <x:v>50000</x:v>
      </x:c>
      <x:c r="H3468" s="6" t="str">
        <x:v>https://raw.githubusercontent.com/Mar-7th/StarRailRes/dbe8cdfcfb0bf657b9fe1cf92d5537f118ccb487/index_new/cn/light_cone_promotions.json</x:v>
      </x:c>
    </x:row>
    <x:row r="3469" ht="20" customHeight="1">
      <x:c r="A3469" s="6" t="str">
        <x:v>光锥突破</x:v>
      </x:c>
      <x:c r="B3469" s="6" t="str">
        <x:v>23013</x:v>
      </x:c>
      <x:c r="C3469" s="6" t="n">
        <x:v>3</x:v>
      </x:c>
      <x:c r="D3469" s="6" t="n">
        <x:v>4</x:v>
      </x:c>
      <x:c r="E3469" s="7" t="str">
        <x:v>110172</x:v>
      </x:c>
      <x:c r="F3469" s="7" t="str">
        <x:v>生命之芽</x:v>
      </x:c>
      <x:c r="G3469" s="6" t="n">
        <x:v>8</x:v>
      </x:c>
      <x:c r="H3469" s="6" t="str">
        <x:v>https://raw.githubusercontent.com/Mar-7th/StarRailRes/dbe8cdfcfb0bf657b9fe1cf92d5537f118ccb487/index_new/cn/light_cone_promotions.json</x:v>
      </x:c>
    </x:row>
    <x:row r="3470" ht="20" customHeight="1">
      <x:c r="A3470" s="6" t="str">
        <x:v>光锥突破</x:v>
      </x:c>
      <x:c r="B3470" s="6" t="str">
        <x:v>23013</x:v>
      </x:c>
      <x:c r="C3470" s="6" t="n">
        <x:v>3</x:v>
      </x:c>
      <x:c r="D3470" s="6" t="n">
        <x:v>4</x:v>
      </x:c>
      <x:c r="E3470" s="7" t="str">
        <x:v>111002</x:v>
      </x:c>
      <x:c r="F3470" s="7" t="str">
        <x:v>微光原核</x:v>
      </x:c>
      <x:c r="G3470" s="6" t="n">
        <x:v>12</x:v>
      </x:c>
      <x:c r="H3470" s="6" t="str">
        <x:v>https://raw.githubusercontent.com/Mar-7th/StarRailRes/dbe8cdfcfb0bf657b9fe1cf92d5537f118ccb487/index_new/cn/light_cone_promotions.json</x:v>
      </x:c>
    </x:row>
    <x:row r="3471" ht="20" customHeight="1">
      <x:c r="A3471" s="6" t="str">
        <x:v>光锥突破</x:v>
      </x:c>
      <x:c r="B3471" s="6" t="str">
        <x:v>23013</x:v>
      </x:c>
      <x:c r="C3471" s="6" t="n">
        <x:v>4</x:v>
      </x:c>
      <x:c r="D3471" s="6" t="n">
        <x:v>5</x:v>
      </x:c>
      <x:c r="E3471" s="7" t="str">
        <x:v>2</x:v>
      </x:c>
      <x:c r="F3471" s="7" t="str">
        <x:v>信用点</x:v>
      </x:c>
      <x:c r="G3471" s="6" t="n">
        <x:v>100000</x:v>
      </x:c>
      <x:c r="H3471" s="6" t="str">
        <x:v>https://raw.githubusercontent.com/Mar-7th/StarRailRes/dbe8cdfcfb0bf657b9fe1cf92d5537f118ccb487/index_new/cn/light_cone_promotions.json</x:v>
      </x:c>
    </x:row>
    <x:row r="3472" ht="20" customHeight="1">
      <x:c r="A3472" s="6" t="str">
        <x:v>光锥突破</x:v>
      </x:c>
      <x:c r="B3472" s="6" t="str">
        <x:v>23013</x:v>
      </x:c>
      <x:c r="C3472" s="6" t="n">
        <x:v>4</x:v>
      </x:c>
      <x:c r="D3472" s="6" t="n">
        <x:v>5</x:v>
      </x:c>
      <x:c r="E3472" s="7" t="str">
        <x:v>110173</x:v>
      </x:c>
      <x:c r="F3472" s="7" t="str">
        <x:v>永恒之花</x:v>
      </x:c>
      <x:c r="G3472" s="6" t="n">
        <x:v>5</x:v>
      </x:c>
      <x:c r="H3472" s="6" t="str">
        <x:v>https://raw.githubusercontent.com/Mar-7th/StarRailRes/dbe8cdfcfb0bf657b9fe1cf92d5537f118ccb487/index_new/cn/light_cone_promotions.json</x:v>
      </x:c>
    </x:row>
    <x:row r="3473" ht="20" customHeight="1">
      <x:c r="A3473" s="6" t="str">
        <x:v>光锥突破</x:v>
      </x:c>
      <x:c r="B3473" s="6" t="str">
        <x:v>23013</x:v>
      </x:c>
      <x:c r="C3473" s="6" t="n">
        <x:v>4</x:v>
      </x:c>
      <x:c r="D3473" s="6" t="n">
        <x:v>5</x:v>
      </x:c>
      <x:c r="E3473" s="7" t="str">
        <x:v>111003</x:v>
      </x:c>
      <x:c r="F3473" s="7" t="str">
        <x:v>蠢动原核</x:v>
      </x:c>
      <x:c r="G3473" s="6" t="n">
        <x:v>6</x:v>
      </x:c>
      <x:c r="H3473" s="6" t="str">
        <x:v>https://raw.githubusercontent.com/Mar-7th/StarRailRes/dbe8cdfcfb0bf657b9fe1cf92d5537f118ccb487/index_new/cn/light_cone_promotions.json</x:v>
      </x:c>
    </x:row>
    <x:row r="3474" ht="20" customHeight="1">
      <x:c r="A3474" s="6" t="str">
        <x:v>光锥突破</x:v>
      </x:c>
      <x:c r="B3474" s="6" t="str">
        <x:v>23013</x:v>
      </x:c>
      <x:c r="C3474" s="6" t="n">
        <x:v>5</x:v>
      </x:c>
      <x:c r="D3474" s="6" t="n">
        <x:v>6</x:v>
      </x:c>
      <x:c r="E3474" s="7" t="str">
        <x:v>2</x:v>
      </x:c>
      <x:c r="F3474" s="7" t="str">
        <x:v>信用点</x:v>
      </x:c>
      <x:c r="G3474" s="6" t="n">
        <x:v>200000</x:v>
      </x:c>
      <x:c r="H3474" s="6" t="str">
        <x:v>https://raw.githubusercontent.com/Mar-7th/StarRailRes/dbe8cdfcfb0bf657b9fe1cf92d5537f118ccb487/index_new/cn/light_cone_promotions.json</x:v>
      </x:c>
    </x:row>
    <x:row r="3475" ht="20" customHeight="1">
      <x:c r="A3475" s="6" t="str">
        <x:v>光锥突破</x:v>
      </x:c>
      <x:c r="B3475" s="6" t="str">
        <x:v>23013</x:v>
      </x:c>
      <x:c r="C3475" s="6" t="n">
        <x:v>5</x:v>
      </x:c>
      <x:c r="D3475" s="6" t="n">
        <x:v>6</x:v>
      </x:c>
      <x:c r="E3475" s="7" t="str">
        <x:v>110173</x:v>
      </x:c>
      <x:c r="F3475" s="7" t="str">
        <x:v>永恒之花</x:v>
      </x:c>
      <x:c r="G3475" s="6" t="n">
        <x:v>10</x:v>
      </x:c>
      <x:c r="H3475" s="6" t="str">
        <x:v>https://raw.githubusercontent.com/Mar-7th/StarRailRes/dbe8cdfcfb0bf657b9fe1cf92d5537f118ccb487/index_new/cn/light_cone_promotions.json</x:v>
      </x:c>
    </x:row>
    <x:row r="3476" ht="20" customHeight="1">
      <x:c r="A3476" s="6" t="str">
        <x:v>光锥突破</x:v>
      </x:c>
      <x:c r="B3476" s="6" t="str">
        <x:v>23013</x:v>
      </x:c>
      <x:c r="C3476" s="6" t="n">
        <x:v>5</x:v>
      </x:c>
      <x:c r="D3476" s="6" t="n">
        <x:v>6</x:v>
      </x:c>
      <x:c r="E3476" s="7" t="str">
        <x:v>111003</x:v>
      </x:c>
      <x:c r="F3476" s="7" t="str">
        <x:v>蠢动原核</x:v>
      </x:c>
      <x:c r="G3476" s="6" t="n">
        <x:v>8</x:v>
      </x:c>
      <x:c r="H3476" s="6" t="str">
        <x:v>https://raw.githubusercontent.com/Mar-7th/StarRailRes/dbe8cdfcfb0bf657b9fe1cf92d5537f118ccb487/index_new/cn/light_cone_promotions.json</x:v>
      </x:c>
    </x:row>
    <x:row r="3477" ht="20" customHeight="1">
      <x:c r="A3477" s="6" t="str">
        <x:v>光锥突破</x:v>
      </x:c>
      <x:c r="B3477" s="6" t="str">
        <x:v>23014</x:v>
      </x:c>
      <x:c r="C3477" s="6" t="n">
        <x:v>0</x:v>
      </x:c>
      <x:c r="D3477" s="6" t="n">
        <x:v>1</x:v>
      </x:c>
      <x:c r="E3477" s="7" t="str">
        <x:v>2</x:v>
      </x:c>
      <x:c r="F3477" s="7" t="str">
        <x:v>信用点</x:v>
      </x:c>
      <x:c r="G3477" s="6" t="n">
        <x:v>5000</x:v>
      </x:c>
      <x:c r="H3477" s="6" t="str">
        <x:v>https://raw.githubusercontent.com/Mar-7th/StarRailRes/dbe8cdfcfb0bf657b9fe1cf92d5537f118ccb487/index_new/cn/light_cone_promotions.json</x:v>
      </x:c>
    </x:row>
    <x:row r="3478" ht="20" customHeight="1">
      <x:c r="A3478" s="6" t="str">
        <x:v>光锥突破</x:v>
      </x:c>
      <x:c r="B3478" s="6" t="str">
        <x:v>23014</x:v>
      </x:c>
      <x:c r="C3478" s="6" t="n">
        <x:v>0</x:v>
      </x:c>
      <x:c r="D3478" s="6" t="n">
        <x:v>1</x:v>
      </x:c>
      <x:c r="E3478" s="7" t="str">
        <x:v>113001</x:v>
      </x:c>
      <x:c r="F3478" s="7" t="str">
        <x:v>永寿幼芽</x:v>
      </x:c>
      <x:c r="G3478" s="6" t="n">
        <x:v>8</x:v>
      </x:c>
      <x:c r="H3478" s="6" t="str">
        <x:v>https://raw.githubusercontent.com/Mar-7th/StarRailRes/dbe8cdfcfb0bf657b9fe1cf92d5537f118ccb487/index_new/cn/light_cone_promotions.json</x:v>
      </x:c>
    </x:row>
    <x:row r="3479" ht="20" customHeight="1">
      <x:c r="A3479" s="6" t="str">
        <x:v>光锥突破</x:v>
      </x:c>
      <x:c r="B3479" s="6" t="str">
        <x:v>23014</x:v>
      </x:c>
      <x:c r="C3479" s="6" t="n">
        <x:v>1</x:v>
      </x:c>
      <x:c r="D3479" s="6" t="n">
        <x:v>2</x:v>
      </x:c>
      <x:c r="E3479" s="7" t="str">
        <x:v>2</x:v>
      </x:c>
      <x:c r="F3479" s="7" t="str">
        <x:v>信用点</x:v>
      </x:c>
      <x:c r="G3479" s="6" t="n">
        <x:v>10000</x:v>
      </x:c>
      <x:c r="H3479" s="6" t="str">
        <x:v>https://raw.githubusercontent.com/Mar-7th/StarRailRes/dbe8cdfcfb0bf657b9fe1cf92d5537f118ccb487/index_new/cn/light_cone_promotions.json</x:v>
      </x:c>
    </x:row>
    <x:row r="3480" ht="20" customHeight="1">
      <x:c r="A3480" s="6" t="str">
        <x:v>光锥突破</x:v>
      </x:c>
      <x:c r="B3480" s="6" t="str">
        <x:v>23014</x:v>
      </x:c>
      <x:c r="C3480" s="6" t="n">
        <x:v>1</x:v>
      </x:c>
      <x:c r="D3480" s="6" t="n">
        <x:v>2</x:v>
      </x:c>
      <x:c r="E3480" s="7" t="str">
        <x:v>110111</x:v>
      </x:c>
      <x:c r="F3480" s="7" t="str">
        <x:v>破碎残刃</x:v>
      </x:c>
      <x:c r="G3480" s="6" t="n">
        <x:v>4</x:v>
      </x:c>
      <x:c r="H3480" s="6" t="str">
        <x:v>https://raw.githubusercontent.com/Mar-7th/StarRailRes/dbe8cdfcfb0bf657b9fe1cf92d5537f118ccb487/index_new/cn/light_cone_promotions.json</x:v>
      </x:c>
    </x:row>
    <x:row r="3481" ht="20" customHeight="1">
      <x:c r="A3481" s="6" t="str">
        <x:v>光锥突破</x:v>
      </x:c>
      <x:c r="B3481" s="6" t="str">
        <x:v>23014</x:v>
      </x:c>
      <x:c r="C3481" s="6" t="n">
        <x:v>1</x:v>
      </x:c>
      <x:c r="D3481" s="6" t="n">
        <x:v>2</x:v>
      </x:c>
      <x:c r="E3481" s="7" t="str">
        <x:v>113001</x:v>
      </x:c>
      <x:c r="F3481" s="7" t="str">
        <x:v>永寿幼芽</x:v>
      </x:c>
      <x:c r="G3481" s="6" t="n">
        <x:v>12</x:v>
      </x:c>
      <x:c r="H3481" s="6" t="str">
        <x:v>https://raw.githubusercontent.com/Mar-7th/StarRailRes/dbe8cdfcfb0bf657b9fe1cf92d5537f118ccb487/index_new/cn/light_cone_promotions.json</x:v>
      </x:c>
    </x:row>
    <x:row r="3482" ht="20" customHeight="1">
      <x:c r="A3482" s="6" t="str">
        <x:v>光锥突破</x:v>
      </x:c>
      <x:c r="B3482" s="6" t="str">
        <x:v>23014</x:v>
      </x:c>
      <x:c r="C3482" s="6" t="n">
        <x:v>2</x:v>
      </x:c>
      <x:c r="D3482" s="6" t="n">
        <x:v>3</x:v>
      </x:c>
      <x:c r="E3482" s="7" t="str">
        <x:v>2</x:v>
      </x:c>
      <x:c r="F3482" s="7" t="str">
        <x:v>信用点</x:v>
      </x:c>
      <x:c r="G3482" s="6" t="n">
        <x:v>20000</x:v>
      </x:c>
      <x:c r="H3482" s="6" t="str">
        <x:v>https://raw.githubusercontent.com/Mar-7th/StarRailRes/dbe8cdfcfb0bf657b9fe1cf92d5537f118ccb487/index_new/cn/light_cone_promotions.json</x:v>
      </x:c>
    </x:row>
    <x:row r="3483" ht="20" customHeight="1">
      <x:c r="A3483" s="6" t="str">
        <x:v>光锥突破</x:v>
      </x:c>
      <x:c r="B3483" s="6" t="str">
        <x:v>23014</x:v>
      </x:c>
      <x:c r="C3483" s="6" t="n">
        <x:v>2</x:v>
      </x:c>
      <x:c r="D3483" s="6" t="n">
        <x:v>3</x:v>
      </x:c>
      <x:c r="E3483" s="7" t="str">
        <x:v>110112</x:v>
      </x:c>
      <x:c r="F3483" s="7" t="str">
        <x:v>无生残刃</x:v>
      </x:c>
      <x:c r="G3483" s="6" t="n">
        <x:v>4</x:v>
      </x:c>
      <x:c r="H3483" s="6" t="str">
        <x:v>https://raw.githubusercontent.com/Mar-7th/StarRailRes/dbe8cdfcfb0bf657b9fe1cf92d5537f118ccb487/index_new/cn/light_cone_promotions.json</x:v>
      </x:c>
    </x:row>
    <x:row r="3484" ht="20" customHeight="1">
      <x:c r="A3484" s="6" t="str">
        <x:v>光锥突破</x:v>
      </x:c>
      <x:c r="B3484" s="6" t="str">
        <x:v>23014</x:v>
      </x:c>
      <x:c r="C3484" s="6" t="n">
        <x:v>2</x:v>
      </x:c>
      <x:c r="D3484" s="6" t="n">
        <x:v>3</x:v>
      </x:c>
      <x:c r="E3484" s="7" t="str">
        <x:v>113002</x:v>
      </x:c>
      <x:c r="F3484" s="7" t="str">
        <x:v>永寿天华</x:v>
      </x:c>
      <x:c r="G3484" s="6" t="n">
        <x:v>8</x:v>
      </x:c>
      <x:c r="H3484" s="6" t="str">
        <x:v>https://raw.githubusercontent.com/Mar-7th/StarRailRes/dbe8cdfcfb0bf657b9fe1cf92d5537f118ccb487/index_new/cn/light_cone_promotions.json</x:v>
      </x:c>
    </x:row>
    <x:row r="3485" ht="20" customHeight="1">
      <x:c r="A3485" s="6" t="str">
        <x:v>光锥突破</x:v>
      </x:c>
      <x:c r="B3485" s="6" t="str">
        <x:v>23014</x:v>
      </x:c>
      <x:c r="C3485" s="6" t="n">
        <x:v>3</x:v>
      </x:c>
      <x:c r="D3485" s="6" t="n">
        <x:v>4</x:v>
      </x:c>
      <x:c r="E3485" s="7" t="str">
        <x:v>2</x:v>
      </x:c>
      <x:c r="F3485" s="7" t="str">
        <x:v>信用点</x:v>
      </x:c>
      <x:c r="G3485" s="6" t="n">
        <x:v>50000</x:v>
      </x:c>
      <x:c r="H3485" s="6" t="str">
        <x:v>https://raw.githubusercontent.com/Mar-7th/StarRailRes/dbe8cdfcfb0bf657b9fe1cf92d5537f118ccb487/index_new/cn/light_cone_promotions.json</x:v>
      </x:c>
    </x:row>
    <x:row r="3486" ht="20" customHeight="1">
      <x:c r="A3486" s="6" t="str">
        <x:v>光锥突破</x:v>
      </x:c>
      <x:c r="B3486" s="6" t="str">
        <x:v>23014</x:v>
      </x:c>
      <x:c r="C3486" s="6" t="n">
        <x:v>3</x:v>
      </x:c>
      <x:c r="D3486" s="6" t="n">
        <x:v>4</x:v>
      </x:c>
      <x:c r="E3486" s="7" t="str">
        <x:v>110112</x:v>
      </x:c>
      <x:c r="F3486" s="7" t="str">
        <x:v>无生残刃</x:v>
      </x:c>
      <x:c r="G3486" s="6" t="n">
        <x:v>8</x:v>
      </x:c>
      <x:c r="H3486" s="6" t="str">
        <x:v>https://raw.githubusercontent.com/Mar-7th/StarRailRes/dbe8cdfcfb0bf657b9fe1cf92d5537f118ccb487/index_new/cn/light_cone_promotions.json</x:v>
      </x:c>
    </x:row>
    <x:row r="3487" ht="20" customHeight="1">
      <x:c r="A3487" s="6" t="str">
        <x:v>光锥突破</x:v>
      </x:c>
      <x:c r="B3487" s="6" t="str">
        <x:v>23014</x:v>
      </x:c>
      <x:c r="C3487" s="6" t="n">
        <x:v>3</x:v>
      </x:c>
      <x:c r="D3487" s="6" t="n">
        <x:v>4</x:v>
      </x:c>
      <x:c r="E3487" s="7" t="str">
        <x:v>113002</x:v>
      </x:c>
      <x:c r="F3487" s="7" t="str">
        <x:v>永寿天华</x:v>
      </x:c>
      <x:c r="G3487" s="6" t="n">
        <x:v>12</x:v>
      </x:c>
      <x:c r="H3487" s="6" t="str">
        <x:v>https://raw.githubusercontent.com/Mar-7th/StarRailRes/dbe8cdfcfb0bf657b9fe1cf92d5537f118ccb487/index_new/cn/light_cone_promotions.json</x:v>
      </x:c>
    </x:row>
    <x:row r="3488" ht="20" customHeight="1">
      <x:c r="A3488" s="6" t="str">
        <x:v>光锥突破</x:v>
      </x:c>
      <x:c r="B3488" s="6" t="str">
        <x:v>23014</x:v>
      </x:c>
      <x:c r="C3488" s="6" t="n">
        <x:v>4</x:v>
      </x:c>
      <x:c r="D3488" s="6" t="n">
        <x:v>5</x:v>
      </x:c>
      <x:c r="E3488" s="7" t="str">
        <x:v>2</x:v>
      </x:c>
      <x:c r="F3488" s="7" t="str">
        <x:v>信用点</x:v>
      </x:c>
      <x:c r="G3488" s="6" t="n">
        <x:v>100000</x:v>
      </x:c>
      <x:c r="H3488" s="6" t="str">
        <x:v>https://raw.githubusercontent.com/Mar-7th/StarRailRes/dbe8cdfcfb0bf657b9fe1cf92d5537f118ccb487/index_new/cn/light_cone_promotions.json</x:v>
      </x:c>
    </x:row>
    <x:row r="3489" ht="20" customHeight="1">
      <x:c r="A3489" s="6" t="str">
        <x:v>光锥突破</x:v>
      </x:c>
      <x:c r="B3489" s="6" t="str">
        <x:v>23014</x:v>
      </x:c>
      <x:c r="C3489" s="6" t="n">
        <x:v>4</x:v>
      </x:c>
      <x:c r="D3489" s="6" t="n">
        <x:v>5</x:v>
      </x:c>
      <x:c r="E3489" s="7" t="str">
        <x:v>110113</x:v>
      </x:c>
      <x:c r="F3489" s="7" t="str">
        <x:v>净世残刃</x:v>
      </x:c>
      <x:c r="G3489" s="6" t="n">
        <x:v>5</x:v>
      </x:c>
      <x:c r="H3489" s="6" t="str">
        <x:v>https://raw.githubusercontent.com/Mar-7th/StarRailRes/dbe8cdfcfb0bf657b9fe1cf92d5537f118ccb487/index_new/cn/light_cone_promotions.json</x:v>
      </x:c>
    </x:row>
    <x:row r="3490" ht="20" customHeight="1">
      <x:c r="A3490" s="6" t="str">
        <x:v>光锥突破</x:v>
      </x:c>
      <x:c r="B3490" s="6" t="str">
        <x:v>23014</x:v>
      </x:c>
      <x:c r="C3490" s="6" t="n">
        <x:v>4</x:v>
      </x:c>
      <x:c r="D3490" s="6" t="n">
        <x:v>5</x:v>
      </x:c>
      <x:c r="E3490" s="7" t="str">
        <x:v>113003</x:v>
      </x:c>
      <x:c r="F3490" s="7" t="str">
        <x:v>永寿荣枝</x:v>
      </x:c>
      <x:c r="G3490" s="6" t="n">
        <x:v>6</x:v>
      </x:c>
      <x:c r="H3490" s="6" t="str">
        <x:v>https://raw.githubusercontent.com/Mar-7th/StarRailRes/dbe8cdfcfb0bf657b9fe1cf92d5537f118ccb487/index_new/cn/light_cone_promotions.json</x:v>
      </x:c>
    </x:row>
    <x:row r="3491" ht="20" customHeight="1">
      <x:c r="A3491" s="6" t="str">
        <x:v>光锥突破</x:v>
      </x:c>
      <x:c r="B3491" s="6" t="str">
        <x:v>23014</x:v>
      </x:c>
      <x:c r="C3491" s="6" t="n">
        <x:v>5</x:v>
      </x:c>
      <x:c r="D3491" s="6" t="n">
        <x:v>6</x:v>
      </x:c>
      <x:c r="E3491" s="7" t="str">
        <x:v>2</x:v>
      </x:c>
      <x:c r="F3491" s="7" t="str">
        <x:v>信用点</x:v>
      </x:c>
      <x:c r="G3491" s="6" t="n">
        <x:v>200000</x:v>
      </x:c>
      <x:c r="H3491" s="6" t="str">
        <x:v>https://raw.githubusercontent.com/Mar-7th/StarRailRes/dbe8cdfcfb0bf657b9fe1cf92d5537f118ccb487/index_new/cn/light_cone_promotions.json</x:v>
      </x:c>
    </x:row>
    <x:row r="3492" ht="20" customHeight="1">
      <x:c r="A3492" s="6" t="str">
        <x:v>光锥突破</x:v>
      </x:c>
      <x:c r="B3492" s="6" t="str">
        <x:v>23014</x:v>
      </x:c>
      <x:c r="C3492" s="6" t="n">
        <x:v>5</x:v>
      </x:c>
      <x:c r="D3492" s="6" t="n">
        <x:v>6</x:v>
      </x:c>
      <x:c r="E3492" s="7" t="str">
        <x:v>110113</x:v>
      </x:c>
      <x:c r="F3492" s="7" t="str">
        <x:v>净世残刃</x:v>
      </x:c>
      <x:c r="G3492" s="6" t="n">
        <x:v>10</x:v>
      </x:c>
      <x:c r="H3492" s="6" t="str">
        <x:v>https://raw.githubusercontent.com/Mar-7th/StarRailRes/dbe8cdfcfb0bf657b9fe1cf92d5537f118ccb487/index_new/cn/light_cone_promotions.json</x:v>
      </x:c>
    </x:row>
    <x:row r="3493" ht="20" customHeight="1">
      <x:c r="A3493" s="6" t="str">
        <x:v>光锥突破</x:v>
      </x:c>
      <x:c r="B3493" s="6" t="str">
        <x:v>23014</x:v>
      </x:c>
      <x:c r="C3493" s="6" t="n">
        <x:v>5</x:v>
      </x:c>
      <x:c r="D3493" s="6" t="n">
        <x:v>6</x:v>
      </x:c>
      <x:c r="E3493" s="7" t="str">
        <x:v>113003</x:v>
      </x:c>
      <x:c r="F3493" s="7" t="str">
        <x:v>永寿荣枝</x:v>
      </x:c>
      <x:c r="G3493" s="6" t="n">
        <x:v>8</x:v>
      </x:c>
      <x:c r="H3493" s="6" t="str">
        <x:v>https://raw.githubusercontent.com/Mar-7th/StarRailRes/dbe8cdfcfb0bf657b9fe1cf92d5537f118ccb487/index_new/cn/light_cone_promotions.json</x:v>
      </x:c>
    </x:row>
    <x:row r="3494" ht="20" customHeight="1">
      <x:c r="A3494" s="6" t="str">
        <x:v>光锥突破</x:v>
      </x:c>
      <x:c r="B3494" s="6" t="str">
        <x:v>23015</x:v>
      </x:c>
      <x:c r="C3494" s="6" t="n">
        <x:v>0</x:v>
      </x:c>
      <x:c r="D3494" s="6" t="n">
        <x:v>1</x:v>
      </x:c>
      <x:c r="E3494" s="7" t="str">
        <x:v>2</x:v>
      </x:c>
      <x:c r="F3494" s="7" t="str">
        <x:v>信用点</x:v>
      </x:c>
      <x:c r="G3494" s="6" t="n">
        <x:v>5000</x:v>
      </x:c>
      <x:c r="H3494" s="6" t="str">
        <x:v>https://raw.githubusercontent.com/Mar-7th/StarRailRes/dbe8cdfcfb0bf657b9fe1cf92d5537f118ccb487/index_new/cn/light_cone_promotions.json</x:v>
      </x:c>
    </x:row>
    <x:row r="3495" ht="20" customHeight="1">
      <x:c r="A3495" s="6" t="str">
        <x:v>光锥突破</x:v>
      </x:c>
      <x:c r="B3495" s="6" t="str">
        <x:v>23015</x:v>
      </x:c>
      <x:c r="C3495" s="6" t="n">
        <x:v>0</x:v>
      </x:c>
      <x:c r="D3495" s="6" t="n">
        <x:v>1</x:v>
      </x:c>
      <x:c r="E3495" s="7" t="str">
        <x:v>113001</x:v>
      </x:c>
      <x:c r="F3495" s="7" t="str">
        <x:v>永寿幼芽</x:v>
      </x:c>
      <x:c r="G3495" s="6" t="n">
        <x:v>8</x:v>
      </x:c>
      <x:c r="H3495" s="6" t="str">
        <x:v>https://raw.githubusercontent.com/Mar-7th/StarRailRes/dbe8cdfcfb0bf657b9fe1cf92d5537f118ccb487/index_new/cn/light_cone_promotions.json</x:v>
      </x:c>
    </x:row>
    <x:row r="3496" ht="20" customHeight="1">
      <x:c r="A3496" s="6" t="str">
        <x:v>光锥突破</x:v>
      </x:c>
      <x:c r="B3496" s="6" t="str">
        <x:v>23015</x:v>
      </x:c>
      <x:c r="C3496" s="6" t="n">
        <x:v>1</x:v>
      </x:c>
      <x:c r="D3496" s="6" t="n">
        <x:v>2</x:v>
      </x:c>
      <x:c r="E3496" s="7" t="str">
        <x:v>2</x:v>
      </x:c>
      <x:c r="F3496" s="7" t="str">
        <x:v>信用点</x:v>
      </x:c>
      <x:c r="G3496" s="6" t="n">
        <x:v>10000</x:v>
      </x:c>
      <x:c r="H3496" s="6" t="str">
        <x:v>https://raw.githubusercontent.com/Mar-7th/StarRailRes/dbe8cdfcfb0bf657b9fe1cf92d5537f118ccb487/index_new/cn/light_cone_promotions.json</x:v>
      </x:c>
    </x:row>
    <x:row r="3497" ht="20" customHeight="1">
      <x:c r="A3497" s="6" t="str">
        <x:v>光锥突破</x:v>
      </x:c>
      <x:c r="B3497" s="6" t="str">
        <x:v>23015</x:v>
      </x:c>
      <x:c r="C3497" s="6" t="n">
        <x:v>1</x:v>
      </x:c>
      <x:c r="D3497" s="6" t="n">
        <x:v>2</x:v>
      </x:c>
      <x:c r="E3497" s="7" t="str">
        <x:v>110111</x:v>
      </x:c>
      <x:c r="F3497" s="7" t="str">
        <x:v>破碎残刃</x:v>
      </x:c>
      <x:c r="G3497" s="6" t="n">
        <x:v>4</x:v>
      </x:c>
      <x:c r="H3497" s="6" t="str">
        <x:v>https://raw.githubusercontent.com/Mar-7th/StarRailRes/dbe8cdfcfb0bf657b9fe1cf92d5537f118ccb487/index_new/cn/light_cone_promotions.json</x:v>
      </x:c>
    </x:row>
    <x:row r="3498" ht="20" customHeight="1">
      <x:c r="A3498" s="6" t="str">
        <x:v>光锥突破</x:v>
      </x:c>
      <x:c r="B3498" s="6" t="str">
        <x:v>23015</x:v>
      </x:c>
      <x:c r="C3498" s="6" t="n">
        <x:v>1</x:v>
      </x:c>
      <x:c r="D3498" s="6" t="n">
        <x:v>2</x:v>
      </x:c>
      <x:c r="E3498" s="7" t="str">
        <x:v>113001</x:v>
      </x:c>
      <x:c r="F3498" s="7" t="str">
        <x:v>永寿幼芽</x:v>
      </x:c>
      <x:c r="G3498" s="6" t="n">
        <x:v>12</x:v>
      </x:c>
      <x:c r="H3498" s="6" t="str">
        <x:v>https://raw.githubusercontent.com/Mar-7th/StarRailRes/dbe8cdfcfb0bf657b9fe1cf92d5537f118ccb487/index_new/cn/light_cone_promotions.json</x:v>
      </x:c>
    </x:row>
    <x:row r="3499" ht="20" customHeight="1">
      <x:c r="A3499" s="6" t="str">
        <x:v>光锥突破</x:v>
      </x:c>
      <x:c r="B3499" s="6" t="str">
        <x:v>23015</x:v>
      </x:c>
      <x:c r="C3499" s="6" t="n">
        <x:v>2</x:v>
      </x:c>
      <x:c r="D3499" s="6" t="n">
        <x:v>3</x:v>
      </x:c>
      <x:c r="E3499" s="7" t="str">
        <x:v>2</x:v>
      </x:c>
      <x:c r="F3499" s="7" t="str">
        <x:v>信用点</x:v>
      </x:c>
      <x:c r="G3499" s="6" t="n">
        <x:v>20000</x:v>
      </x:c>
      <x:c r="H3499" s="6" t="str">
        <x:v>https://raw.githubusercontent.com/Mar-7th/StarRailRes/dbe8cdfcfb0bf657b9fe1cf92d5537f118ccb487/index_new/cn/light_cone_promotions.json</x:v>
      </x:c>
    </x:row>
    <x:row r="3500" ht="20" customHeight="1">
      <x:c r="A3500" s="6" t="str">
        <x:v>光锥突破</x:v>
      </x:c>
      <x:c r="B3500" s="6" t="str">
        <x:v>23015</x:v>
      </x:c>
      <x:c r="C3500" s="6" t="n">
        <x:v>2</x:v>
      </x:c>
      <x:c r="D3500" s="6" t="n">
        <x:v>3</x:v>
      </x:c>
      <x:c r="E3500" s="7" t="str">
        <x:v>110112</x:v>
      </x:c>
      <x:c r="F3500" s="7" t="str">
        <x:v>无生残刃</x:v>
      </x:c>
      <x:c r="G3500" s="6" t="n">
        <x:v>4</x:v>
      </x:c>
      <x:c r="H3500" s="6" t="str">
        <x:v>https://raw.githubusercontent.com/Mar-7th/StarRailRes/dbe8cdfcfb0bf657b9fe1cf92d5537f118ccb487/index_new/cn/light_cone_promotions.json</x:v>
      </x:c>
    </x:row>
    <x:row r="3501" ht="20" customHeight="1">
      <x:c r="A3501" s="6" t="str">
        <x:v>光锥突破</x:v>
      </x:c>
      <x:c r="B3501" s="6" t="str">
        <x:v>23015</x:v>
      </x:c>
      <x:c r="C3501" s="6" t="n">
        <x:v>2</x:v>
      </x:c>
      <x:c r="D3501" s="6" t="n">
        <x:v>3</x:v>
      </x:c>
      <x:c r="E3501" s="7" t="str">
        <x:v>113002</x:v>
      </x:c>
      <x:c r="F3501" s="7" t="str">
        <x:v>永寿天华</x:v>
      </x:c>
      <x:c r="G3501" s="6" t="n">
        <x:v>8</x:v>
      </x:c>
      <x:c r="H3501" s="6" t="str">
        <x:v>https://raw.githubusercontent.com/Mar-7th/StarRailRes/dbe8cdfcfb0bf657b9fe1cf92d5537f118ccb487/index_new/cn/light_cone_promotions.json</x:v>
      </x:c>
    </x:row>
    <x:row r="3502" ht="20" customHeight="1">
      <x:c r="A3502" s="6" t="str">
        <x:v>光锥突破</x:v>
      </x:c>
      <x:c r="B3502" s="6" t="str">
        <x:v>23015</x:v>
      </x:c>
      <x:c r="C3502" s="6" t="n">
        <x:v>3</x:v>
      </x:c>
      <x:c r="D3502" s="6" t="n">
        <x:v>4</x:v>
      </x:c>
      <x:c r="E3502" s="7" t="str">
        <x:v>2</x:v>
      </x:c>
      <x:c r="F3502" s="7" t="str">
        <x:v>信用点</x:v>
      </x:c>
      <x:c r="G3502" s="6" t="n">
        <x:v>50000</x:v>
      </x:c>
      <x:c r="H3502" s="6" t="str">
        <x:v>https://raw.githubusercontent.com/Mar-7th/StarRailRes/dbe8cdfcfb0bf657b9fe1cf92d5537f118ccb487/index_new/cn/light_cone_promotions.json</x:v>
      </x:c>
    </x:row>
    <x:row r="3503" ht="20" customHeight="1">
      <x:c r="A3503" s="6" t="str">
        <x:v>光锥突破</x:v>
      </x:c>
      <x:c r="B3503" s="6" t="str">
        <x:v>23015</x:v>
      </x:c>
      <x:c r="C3503" s="6" t="n">
        <x:v>3</x:v>
      </x:c>
      <x:c r="D3503" s="6" t="n">
        <x:v>4</x:v>
      </x:c>
      <x:c r="E3503" s="7" t="str">
        <x:v>110112</x:v>
      </x:c>
      <x:c r="F3503" s="7" t="str">
        <x:v>无生残刃</x:v>
      </x:c>
      <x:c r="G3503" s="6" t="n">
        <x:v>8</x:v>
      </x:c>
      <x:c r="H3503" s="6" t="str">
        <x:v>https://raw.githubusercontent.com/Mar-7th/StarRailRes/dbe8cdfcfb0bf657b9fe1cf92d5537f118ccb487/index_new/cn/light_cone_promotions.json</x:v>
      </x:c>
    </x:row>
    <x:row r="3504" ht="20" customHeight="1">
      <x:c r="A3504" s="6" t="str">
        <x:v>光锥突破</x:v>
      </x:c>
      <x:c r="B3504" s="6" t="str">
        <x:v>23015</x:v>
      </x:c>
      <x:c r="C3504" s="6" t="n">
        <x:v>3</x:v>
      </x:c>
      <x:c r="D3504" s="6" t="n">
        <x:v>4</x:v>
      </x:c>
      <x:c r="E3504" s="7" t="str">
        <x:v>113002</x:v>
      </x:c>
      <x:c r="F3504" s="7" t="str">
        <x:v>永寿天华</x:v>
      </x:c>
      <x:c r="G3504" s="6" t="n">
        <x:v>12</x:v>
      </x:c>
      <x:c r="H3504" s="6" t="str">
        <x:v>https://raw.githubusercontent.com/Mar-7th/StarRailRes/dbe8cdfcfb0bf657b9fe1cf92d5537f118ccb487/index_new/cn/light_cone_promotions.json</x:v>
      </x:c>
    </x:row>
    <x:row r="3505" ht="20" customHeight="1">
      <x:c r="A3505" s="6" t="str">
        <x:v>光锥突破</x:v>
      </x:c>
      <x:c r="B3505" s="6" t="str">
        <x:v>23015</x:v>
      </x:c>
      <x:c r="C3505" s="6" t="n">
        <x:v>4</x:v>
      </x:c>
      <x:c r="D3505" s="6" t="n">
        <x:v>5</x:v>
      </x:c>
      <x:c r="E3505" s="7" t="str">
        <x:v>2</x:v>
      </x:c>
      <x:c r="F3505" s="7" t="str">
        <x:v>信用点</x:v>
      </x:c>
      <x:c r="G3505" s="6" t="n">
        <x:v>100000</x:v>
      </x:c>
      <x:c r="H3505" s="6" t="str">
        <x:v>https://raw.githubusercontent.com/Mar-7th/StarRailRes/dbe8cdfcfb0bf657b9fe1cf92d5537f118ccb487/index_new/cn/light_cone_promotions.json</x:v>
      </x:c>
    </x:row>
    <x:row r="3506" ht="20" customHeight="1">
      <x:c r="A3506" s="6" t="str">
        <x:v>光锥突破</x:v>
      </x:c>
      <x:c r="B3506" s="6" t="str">
        <x:v>23015</x:v>
      </x:c>
      <x:c r="C3506" s="6" t="n">
        <x:v>4</x:v>
      </x:c>
      <x:c r="D3506" s="6" t="n">
        <x:v>5</x:v>
      </x:c>
      <x:c r="E3506" s="7" t="str">
        <x:v>110113</x:v>
      </x:c>
      <x:c r="F3506" s="7" t="str">
        <x:v>净世残刃</x:v>
      </x:c>
      <x:c r="G3506" s="6" t="n">
        <x:v>5</x:v>
      </x:c>
      <x:c r="H3506" s="6" t="str">
        <x:v>https://raw.githubusercontent.com/Mar-7th/StarRailRes/dbe8cdfcfb0bf657b9fe1cf92d5537f118ccb487/index_new/cn/light_cone_promotions.json</x:v>
      </x:c>
    </x:row>
    <x:row r="3507" ht="20" customHeight="1">
      <x:c r="A3507" s="6" t="str">
        <x:v>光锥突破</x:v>
      </x:c>
      <x:c r="B3507" s="6" t="str">
        <x:v>23015</x:v>
      </x:c>
      <x:c r="C3507" s="6" t="n">
        <x:v>4</x:v>
      </x:c>
      <x:c r="D3507" s="6" t="n">
        <x:v>5</x:v>
      </x:c>
      <x:c r="E3507" s="7" t="str">
        <x:v>113003</x:v>
      </x:c>
      <x:c r="F3507" s="7" t="str">
        <x:v>永寿荣枝</x:v>
      </x:c>
      <x:c r="G3507" s="6" t="n">
        <x:v>6</x:v>
      </x:c>
      <x:c r="H3507" s="6" t="str">
        <x:v>https://raw.githubusercontent.com/Mar-7th/StarRailRes/dbe8cdfcfb0bf657b9fe1cf92d5537f118ccb487/index_new/cn/light_cone_promotions.json</x:v>
      </x:c>
    </x:row>
    <x:row r="3508" ht="20" customHeight="1">
      <x:c r="A3508" s="6" t="str">
        <x:v>光锥突破</x:v>
      </x:c>
      <x:c r="B3508" s="6" t="str">
        <x:v>23015</x:v>
      </x:c>
      <x:c r="C3508" s="6" t="n">
        <x:v>5</x:v>
      </x:c>
      <x:c r="D3508" s="6" t="n">
        <x:v>6</x:v>
      </x:c>
      <x:c r="E3508" s="7" t="str">
        <x:v>2</x:v>
      </x:c>
      <x:c r="F3508" s="7" t="str">
        <x:v>信用点</x:v>
      </x:c>
      <x:c r="G3508" s="6" t="n">
        <x:v>200000</x:v>
      </x:c>
      <x:c r="H3508" s="6" t="str">
        <x:v>https://raw.githubusercontent.com/Mar-7th/StarRailRes/dbe8cdfcfb0bf657b9fe1cf92d5537f118ccb487/index_new/cn/light_cone_promotions.json</x:v>
      </x:c>
    </x:row>
    <x:row r="3509" ht="20" customHeight="1">
      <x:c r="A3509" s="6" t="str">
        <x:v>光锥突破</x:v>
      </x:c>
      <x:c r="B3509" s="6" t="str">
        <x:v>23015</x:v>
      </x:c>
      <x:c r="C3509" s="6" t="n">
        <x:v>5</x:v>
      </x:c>
      <x:c r="D3509" s="6" t="n">
        <x:v>6</x:v>
      </x:c>
      <x:c r="E3509" s="7" t="str">
        <x:v>110113</x:v>
      </x:c>
      <x:c r="F3509" s="7" t="str">
        <x:v>净世残刃</x:v>
      </x:c>
      <x:c r="G3509" s="6" t="n">
        <x:v>10</x:v>
      </x:c>
      <x:c r="H3509" s="6" t="str">
        <x:v>https://raw.githubusercontent.com/Mar-7th/StarRailRes/dbe8cdfcfb0bf657b9fe1cf92d5537f118ccb487/index_new/cn/light_cone_promotions.json</x:v>
      </x:c>
    </x:row>
    <x:row r="3510" ht="20" customHeight="1">
      <x:c r="A3510" s="6" t="str">
        <x:v>光锥突破</x:v>
      </x:c>
      <x:c r="B3510" s="6" t="str">
        <x:v>23015</x:v>
      </x:c>
      <x:c r="C3510" s="6" t="n">
        <x:v>5</x:v>
      </x:c>
      <x:c r="D3510" s="6" t="n">
        <x:v>6</x:v>
      </x:c>
      <x:c r="E3510" s="7" t="str">
        <x:v>113003</x:v>
      </x:c>
      <x:c r="F3510" s="7" t="str">
        <x:v>永寿荣枝</x:v>
      </x:c>
      <x:c r="G3510" s="6" t="n">
        <x:v>8</x:v>
      </x:c>
      <x:c r="H3510" s="6" t="str">
        <x:v>https://raw.githubusercontent.com/Mar-7th/StarRailRes/dbe8cdfcfb0bf657b9fe1cf92d5537f118ccb487/index_new/cn/light_cone_promotions.json</x:v>
      </x:c>
    </x:row>
    <x:row r="3511" ht="20" customHeight="1">
      <x:c r="A3511" s="6" t="str">
        <x:v>光锥突破</x:v>
      </x:c>
      <x:c r="B3511" s="6" t="str">
        <x:v>23016</x:v>
      </x:c>
      <x:c r="C3511" s="6" t="n">
        <x:v>0</x:v>
      </x:c>
      <x:c r="D3511" s="6" t="n">
        <x:v>1</x:v>
      </x:c>
      <x:c r="E3511" s="7" t="str">
        <x:v>2</x:v>
      </x:c>
      <x:c r="F3511" s="7" t="str">
        <x:v>信用点</x:v>
      </x:c>
      <x:c r="G3511" s="6" t="n">
        <x:v>5000</x:v>
      </x:c>
      <x:c r="H3511" s="6" t="str">
        <x:v>https://raw.githubusercontent.com/Mar-7th/StarRailRes/dbe8cdfcfb0bf657b9fe1cf92d5537f118ccb487/index_new/cn/light_cone_promotions.json</x:v>
      </x:c>
    </x:row>
    <x:row r="3512" ht="20" customHeight="1">
      <x:c r="A3512" s="6" t="str">
        <x:v>光锥突破</x:v>
      </x:c>
      <x:c r="B3512" s="6" t="str">
        <x:v>23016</x:v>
      </x:c>
      <x:c r="C3512" s="6" t="n">
        <x:v>0</x:v>
      </x:c>
      <x:c r="D3512" s="6" t="n">
        <x:v>1</x:v>
      </x:c>
      <x:c r="E3512" s="7" t="str">
        <x:v>112001</x:v>
      </x:c>
      <x:c r="F3512" s="7" t="str">
        <x:v>铁卫扣饰</x:v>
      </x:c>
      <x:c r="G3512" s="6" t="n">
        <x:v>8</x:v>
      </x:c>
      <x:c r="H3512" s="6" t="str">
        <x:v>https://raw.githubusercontent.com/Mar-7th/StarRailRes/dbe8cdfcfb0bf657b9fe1cf92d5537f118ccb487/index_new/cn/light_cone_promotions.json</x:v>
      </x:c>
    </x:row>
    <x:row r="3513" ht="20" customHeight="1">
      <x:c r="A3513" s="6" t="str">
        <x:v>光锥突破</x:v>
      </x:c>
      <x:c r="B3513" s="6" t="str">
        <x:v>23016</x:v>
      </x:c>
      <x:c r="C3513" s="6" t="n">
        <x:v>1</x:v>
      </x:c>
      <x:c r="D3513" s="6" t="n">
        <x:v>2</x:v>
      </x:c>
      <x:c r="E3513" s="7" t="str">
        <x:v>2</x:v>
      </x:c>
      <x:c r="F3513" s="7" t="str">
        <x:v>信用点</x:v>
      </x:c>
      <x:c r="G3513" s="6" t="n">
        <x:v>10000</x:v>
      </x:c>
      <x:c r="H3513" s="6" t="str">
        <x:v>https://raw.githubusercontent.com/Mar-7th/StarRailRes/dbe8cdfcfb0bf657b9fe1cf92d5537f118ccb487/index_new/cn/light_cone_promotions.json</x:v>
      </x:c>
    </x:row>
    <x:row r="3514" ht="20" customHeight="1">
      <x:c r="A3514" s="6" t="str">
        <x:v>光锥突破</x:v>
      </x:c>
      <x:c r="B3514" s="6" t="str">
        <x:v>23016</x:v>
      </x:c>
      <x:c r="C3514" s="6" t="n">
        <x:v>1</x:v>
      </x:c>
      <x:c r="D3514" s="6" t="n">
        <x:v>2</x:v>
      </x:c>
      <x:c r="E3514" s="7" t="str">
        <x:v>110121</x:v>
      </x:c>
      <x:c r="F3514" s="7" t="str">
        <x:v>猎兽之矢</x:v>
      </x:c>
      <x:c r="G3514" s="6" t="n">
        <x:v>4</x:v>
      </x:c>
      <x:c r="H3514" s="6" t="str">
        <x:v>https://raw.githubusercontent.com/Mar-7th/StarRailRes/dbe8cdfcfb0bf657b9fe1cf92d5537f118ccb487/index_new/cn/light_cone_promotions.json</x:v>
      </x:c>
    </x:row>
    <x:row r="3515" ht="20" customHeight="1">
      <x:c r="A3515" s="6" t="str">
        <x:v>光锥突破</x:v>
      </x:c>
      <x:c r="B3515" s="6" t="str">
        <x:v>23016</x:v>
      </x:c>
      <x:c r="C3515" s="6" t="n">
        <x:v>1</x:v>
      </x:c>
      <x:c r="D3515" s="6" t="n">
        <x:v>2</x:v>
      </x:c>
      <x:c r="E3515" s="7" t="str">
        <x:v>112001</x:v>
      </x:c>
      <x:c r="F3515" s="7" t="str">
        <x:v>铁卫扣饰</x:v>
      </x:c>
      <x:c r="G3515" s="6" t="n">
        <x:v>12</x:v>
      </x:c>
      <x:c r="H3515" s="6" t="str">
        <x:v>https://raw.githubusercontent.com/Mar-7th/StarRailRes/dbe8cdfcfb0bf657b9fe1cf92d5537f118ccb487/index_new/cn/light_cone_promotions.json</x:v>
      </x:c>
    </x:row>
    <x:row r="3516" ht="20" customHeight="1">
      <x:c r="A3516" s="6" t="str">
        <x:v>光锥突破</x:v>
      </x:c>
      <x:c r="B3516" s="6" t="str">
        <x:v>23016</x:v>
      </x:c>
      <x:c r="C3516" s="6" t="n">
        <x:v>2</x:v>
      </x:c>
      <x:c r="D3516" s="6" t="n">
        <x:v>3</x:v>
      </x:c>
      <x:c r="E3516" s="7" t="str">
        <x:v>2</x:v>
      </x:c>
      <x:c r="F3516" s="7" t="str">
        <x:v>信用点</x:v>
      </x:c>
      <x:c r="G3516" s="6" t="n">
        <x:v>20000</x:v>
      </x:c>
      <x:c r="H3516" s="6" t="str">
        <x:v>https://raw.githubusercontent.com/Mar-7th/StarRailRes/dbe8cdfcfb0bf657b9fe1cf92d5537f118ccb487/index_new/cn/light_cone_promotions.json</x:v>
      </x:c>
    </x:row>
    <x:row r="3517" ht="20" customHeight="1">
      <x:c r="A3517" s="6" t="str">
        <x:v>光锥突破</x:v>
      </x:c>
      <x:c r="B3517" s="6" t="str">
        <x:v>23016</x:v>
      </x:c>
      <x:c r="C3517" s="6" t="n">
        <x:v>2</x:v>
      </x:c>
      <x:c r="D3517" s="6" t="n">
        <x:v>3</x:v>
      </x:c>
      <x:c r="E3517" s="7" t="str">
        <x:v>110122</x:v>
      </x:c>
      <x:c r="F3517" s="7" t="str">
        <x:v>屠魔之矢</x:v>
      </x:c>
      <x:c r="G3517" s="6" t="n">
        <x:v>4</x:v>
      </x:c>
      <x:c r="H3517" s="6" t="str">
        <x:v>https://raw.githubusercontent.com/Mar-7th/StarRailRes/dbe8cdfcfb0bf657b9fe1cf92d5537f118ccb487/index_new/cn/light_cone_promotions.json</x:v>
      </x:c>
    </x:row>
    <x:row r="3518" ht="20" customHeight="1">
      <x:c r="A3518" s="6" t="str">
        <x:v>光锥突破</x:v>
      </x:c>
      <x:c r="B3518" s="6" t="str">
        <x:v>23016</x:v>
      </x:c>
      <x:c r="C3518" s="6" t="n">
        <x:v>2</x:v>
      </x:c>
      <x:c r="D3518" s="6" t="n">
        <x:v>3</x:v>
      </x:c>
      <x:c r="E3518" s="7" t="str">
        <x:v>112002</x:v>
      </x:c>
      <x:c r="F3518" s="7" t="str">
        <x:v>铁卫军徽</x:v>
      </x:c>
      <x:c r="G3518" s="6" t="n">
        <x:v>8</x:v>
      </x:c>
      <x:c r="H3518" s="6" t="str">
        <x:v>https://raw.githubusercontent.com/Mar-7th/StarRailRes/dbe8cdfcfb0bf657b9fe1cf92d5537f118ccb487/index_new/cn/light_cone_promotions.json</x:v>
      </x:c>
    </x:row>
    <x:row r="3519" ht="20" customHeight="1">
      <x:c r="A3519" s="6" t="str">
        <x:v>光锥突破</x:v>
      </x:c>
      <x:c r="B3519" s="6" t="str">
        <x:v>23016</x:v>
      </x:c>
      <x:c r="C3519" s="6" t="n">
        <x:v>3</x:v>
      </x:c>
      <x:c r="D3519" s="6" t="n">
        <x:v>4</x:v>
      </x:c>
      <x:c r="E3519" s="7" t="str">
        <x:v>2</x:v>
      </x:c>
      <x:c r="F3519" s="7" t="str">
        <x:v>信用点</x:v>
      </x:c>
      <x:c r="G3519" s="6" t="n">
        <x:v>50000</x:v>
      </x:c>
      <x:c r="H3519" s="6" t="str">
        <x:v>https://raw.githubusercontent.com/Mar-7th/StarRailRes/dbe8cdfcfb0bf657b9fe1cf92d5537f118ccb487/index_new/cn/light_cone_promotions.json</x:v>
      </x:c>
    </x:row>
    <x:row r="3520" ht="20" customHeight="1">
      <x:c r="A3520" s="6" t="str">
        <x:v>光锥突破</x:v>
      </x:c>
      <x:c r="B3520" s="6" t="str">
        <x:v>23016</x:v>
      </x:c>
      <x:c r="C3520" s="6" t="n">
        <x:v>3</x:v>
      </x:c>
      <x:c r="D3520" s="6" t="n">
        <x:v>4</x:v>
      </x:c>
      <x:c r="E3520" s="7" t="str">
        <x:v>110122</x:v>
      </x:c>
      <x:c r="F3520" s="7" t="str">
        <x:v>屠魔之矢</x:v>
      </x:c>
      <x:c r="G3520" s="6" t="n">
        <x:v>8</x:v>
      </x:c>
      <x:c r="H3520" s="6" t="str">
        <x:v>https://raw.githubusercontent.com/Mar-7th/StarRailRes/dbe8cdfcfb0bf657b9fe1cf92d5537f118ccb487/index_new/cn/light_cone_promotions.json</x:v>
      </x:c>
    </x:row>
    <x:row r="3521" ht="20" customHeight="1">
      <x:c r="A3521" s="6" t="str">
        <x:v>光锥突破</x:v>
      </x:c>
      <x:c r="B3521" s="6" t="str">
        <x:v>23016</x:v>
      </x:c>
      <x:c r="C3521" s="6" t="n">
        <x:v>3</x:v>
      </x:c>
      <x:c r="D3521" s="6" t="n">
        <x:v>4</x:v>
      </x:c>
      <x:c r="E3521" s="7" t="str">
        <x:v>112002</x:v>
      </x:c>
      <x:c r="F3521" s="7" t="str">
        <x:v>铁卫军徽</x:v>
      </x:c>
      <x:c r="G3521" s="6" t="n">
        <x:v>12</x:v>
      </x:c>
      <x:c r="H3521" s="6" t="str">
        <x:v>https://raw.githubusercontent.com/Mar-7th/StarRailRes/dbe8cdfcfb0bf657b9fe1cf92d5537f118ccb487/index_new/cn/light_cone_promotions.json</x:v>
      </x:c>
    </x:row>
    <x:row r="3522" ht="20" customHeight="1">
      <x:c r="A3522" s="6" t="str">
        <x:v>光锥突破</x:v>
      </x:c>
      <x:c r="B3522" s="6" t="str">
        <x:v>23016</x:v>
      </x:c>
      <x:c r="C3522" s="6" t="n">
        <x:v>4</x:v>
      </x:c>
      <x:c r="D3522" s="6" t="n">
        <x:v>5</x:v>
      </x:c>
      <x:c r="E3522" s="7" t="str">
        <x:v>2</x:v>
      </x:c>
      <x:c r="F3522" s="7" t="str">
        <x:v>信用点</x:v>
      </x:c>
      <x:c r="G3522" s="6" t="n">
        <x:v>100000</x:v>
      </x:c>
      <x:c r="H3522" s="6" t="str">
        <x:v>https://raw.githubusercontent.com/Mar-7th/StarRailRes/dbe8cdfcfb0bf657b9fe1cf92d5537f118ccb487/index_new/cn/light_cone_promotions.json</x:v>
      </x:c>
    </x:row>
    <x:row r="3523" ht="20" customHeight="1">
      <x:c r="A3523" s="6" t="str">
        <x:v>光锥突破</x:v>
      </x:c>
      <x:c r="B3523" s="6" t="str">
        <x:v>23016</x:v>
      </x:c>
      <x:c r="C3523" s="6" t="n">
        <x:v>4</x:v>
      </x:c>
      <x:c r="D3523" s="6" t="n">
        <x:v>5</x:v>
      </x:c>
      <x:c r="E3523" s="7" t="str">
        <x:v>110123</x:v>
      </x:c>
      <x:c r="F3523" s="7" t="str">
        <x:v>逐星之矢</x:v>
      </x:c>
      <x:c r="G3523" s="6" t="n">
        <x:v>5</x:v>
      </x:c>
      <x:c r="H3523" s="6" t="str">
        <x:v>https://raw.githubusercontent.com/Mar-7th/StarRailRes/dbe8cdfcfb0bf657b9fe1cf92d5537f118ccb487/index_new/cn/light_cone_promotions.json</x:v>
      </x:c>
    </x:row>
    <x:row r="3524" ht="20" customHeight="1">
      <x:c r="A3524" s="6" t="str">
        <x:v>光锥突破</x:v>
      </x:c>
      <x:c r="B3524" s="6" t="str">
        <x:v>23016</x:v>
      </x:c>
      <x:c r="C3524" s="6" t="n">
        <x:v>4</x:v>
      </x:c>
      <x:c r="D3524" s="6" t="n">
        <x:v>5</x:v>
      </x:c>
      <x:c r="E3524" s="7" t="str">
        <x:v>112003</x:v>
      </x:c>
      <x:c r="F3524" s="7" t="str">
        <x:v>铁卫勋章</x:v>
      </x:c>
      <x:c r="G3524" s="6" t="n">
        <x:v>6</x:v>
      </x:c>
      <x:c r="H3524" s="6" t="str">
        <x:v>https://raw.githubusercontent.com/Mar-7th/StarRailRes/dbe8cdfcfb0bf657b9fe1cf92d5537f118ccb487/index_new/cn/light_cone_promotions.json</x:v>
      </x:c>
    </x:row>
    <x:row r="3525" ht="20" customHeight="1">
      <x:c r="A3525" s="6" t="str">
        <x:v>光锥突破</x:v>
      </x:c>
      <x:c r="B3525" s="6" t="str">
        <x:v>23016</x:v>
      </x:c>
      <x:c r="C3525" s="6" t="n">
        <x:v>5</x:v>
      </x:c>
      <x:c r="D3525" s="6" t="n">
        <x:v>6</x:v>
      </x:c>
      <x:c r="E3525" s="7" t="str">
        <x:v>2</x:v>
      </x:c>
      <x:c r="F3525" s="7" t="str">
        <x:v>信用点</x:v>
      </x:c>
      <x:c r="G3525" s="6" t="n">
        <x:v>200000</x:v>
      </x:c>
      <x:c r="H3525" s="6" t="str">
        <x:v>https://raw.githubusercontent.com/Mar-7th/StarRailRes/dbe8cdfcfb0bf657b9fe1cf92d5537f118ccb487/index_new/cn/light_cone_promotions.json</x:v>
      </x:c>
    </x:row>
    <x:row r="3526" ht="20" customHeight="1">
      <x:c r="A3526" s="6" t="str">
        <x:v>光锥突破</x:v>
      </x:c>
      <x:c r="B3526" s="6" t="str">
        <x:v>23016</x:v>
      </x:c>
      <x:c r="C3526" s="6" t="n">
        <x:v>5</x:v>
      </x:c>
      <x:c r="D3526" s="6" t="n">
        <x:v>6</x:v>
      </x:c>
      <x:c r="E3526" s="7" t="str">
        <x:v>110123</x:v>
      </x:c>
      <x:c r="F3526" s="7" t="str">
        <x:v>逐星之矢</x:v>
      </x:c>
      <x:c r="G3526" s="6" t="n">
        <x:v>10</x:v>
      </x:c>
      <x:c r="H3526" s="6" t="str">
        <x:v>https://raw.githubusercontent.com/Mar-7th/StarRailRes/dbe8cdfcfb0bf657b9fe1cf92d5537f118ccb487/index_new/cn/light_cone_promotions.json</x:v>
      </x:c>
    </x:row>
    <x:row r="3527" ht="20" customHeight="1">
      <x:c r="A3527" s="6" t="str">
        <x:v>光锥突破</x:v>
      </x:c>
      <x:c r="B3527" s="6" t="str">
        <x:v>23016</x:v>
      </x:c>
      <x:c r="C3527" s="6" t="n">
        <x:v>5</x:v>
      </x:c>
      <x:c r="D3527" s="6" t="n">
        <x:v>6</x:v>
      </x:c>
      <x:c r="E3527" s="7" t="str">
        <x:v>112003</x:v>
      </x:c>
      <x:c r="F3527" s="7" t="str">
        <x:v>铁卫勋章</x:v>
      </x:c>
      <x:c r="G3527" s="6" t="n">
        <x:v>8</x:v>
      </x:c>
      <x:c r="H3527" s="6" t="str">
        <x:v>https://raw.githubusercontent.com/Mar-7th/StarRailRes/dbe8cdfcfb0bf657b9fe1cf92d5537f118ccb487/index_new/cn/light_cone_promotions.json</x:v>
      </x:c>
    </x:row>
    <x:row r="3528" ht="20" customHeight="1">
      <x:c r="A3528" s="6" t="str">
        <x:v>光锥突破</x:v>
      </x:c>
      <x:c r="B3528" s="6" t="str">
        <x:v>23017</x:v>
      </x:c>
      <x:c r="C3528" s="6" t="n">
        <x:v>0</x:v>
      </x:c>
      <x:c r="D3528" s="6" t="n">
        <x:v>1</x:v>
      </x:c>
      <x:c r="E3528" s="7" t="str">
        <x:v>2</x:v>
      </x:c>
      <x:c r="F3528" s="7" t="str">
        <x:v>信用点</x:v>
      </x:c>
      <x:c r="G3528" s="6" t="n">
        <x:v>5000</x:v>
      </x:c>
      <x:c r="H3528" s="6" t="str">
        <x:v>https://raw.githubusercontent.com/Mar-7th/StarRailRes/dbe8cdfcfb0bf657b9fe1cf92d5537f118ccb487/index_new/cn/light_cone_promotions.json</x:v>
      </x:c>
    </x:row>
    <x:row r="3529" ht="20" customHeight="1">
      <x:c r="A3529" s="6" t="str">
        <x:v>光锥突破</x:v>
      </x:c>
      <x:c r="B3529" s="6" t="str">
        <x:v>23017</x:v>
      </x:c>
      <x:c r="C3529" s="6" t="n">
        <x:v>0</x:v>
      </x:c>
      <x:c r="D3529" s="6" t="n">
        <x:v>1</x:v>
      </x:c>
      <x:c r="E3529" s="7" t="str">
        <x:v>113001</x:v>
      </x:c>
      <x:c r="F3529" s="7" t="str">
        <x:v>永寿幼芽</x:v>
      </x:c>
      <x:c r="G3529" s="6" t="n">
        <x:v>8</x:v>
      </x:c>
      <x:c r="H3529" s="6" t="str">
        <x:v>https://raw.githubusercontent.com/Mar-7th/StarRailRes/dbe8cdfcfb0bf657b9fe1cf92d5537f118ccb487/index_new/cn/light_cone_promotions.json</x:v>
      </x:c>
    </x:row>
    <x:row r="3530" ht="20" customHeight="1">
      <x:c r="A3530" s="6" t="str">
        <x:v>光锥突破</x:v>
      </x:c>
      <x:c r="B3530" s="6" t="str">
        <x:v>23017</x:v>
      </x:c>
      <x:c r="C3530" s="6" t="n">
        <x:v>1</x:v>
      </x:c>
      <x:c r="D3530" s="6" t="n">
        <x:v>2</x:v>
      </x:c>
      <x:c r="E3530" s="7" t="str">
        <x:v>2</x:v>
      </x:c>
      <x:c r="F3530" s="7" t="str">
        <x:v>信用点</x:v>
      </x:c>
      <x:c r="G3530" s="6" t="n">
        <x:v>10000</x:v>
      </x:c>
      <x:c r="H3530" s="6" t="str">
        <x:v>https://raw.githubusercontent.com/Mar-7th/StarRailRes/dbe8cdfcfb0bf657b9fe1cf92d5537f118ccb487/index_new/cn/light_cone_promotions.json</x:v>
      </x:c>
    </x:row>
    <x:row r="3531" ht="20" customHeight="1">
      <x:c r="A3531" s="6" t="str">
        <x:v>光锥突破</x:v>
      </x:c>
      <x:c r="B3531" s="6" t="str">
        <x:v>23017</x:v>
      </x:c>
      <x:c r="C3531" s="6" t="n">
        <x:v>1</x:v>
      </x:c>
      <x:c r="D3531" s="6" t="n">
        <x:v>2</x:v>
      </x:c>
      <x:c r="E3531" s="7" t="str">
        <x:v>110171</x:v>
      </x:c>
      <x:c r="F3531" s="7" t="str">
        <x:v>丰饶之种</x:v>
      </x:c>
      <x:c r="G3531" s="6" t="n">
        <x:v>4</x:v>
      </x:c>
      <x:c r="H3531" s="6" t="str">
        <x:v>https://raw.githubusercontent.com/Mar-7th/StarRailRes/dbe8cdfcfb0bf657b9fe1cf92d5537f118ccb487/index_new/cn/light_cone_promotions.json</x:v>
      </x:c>
    </x:row>
    <x:row r="3532" ht="20" customHeight="1">
      <x:c r="A3532" s="6" t="str">
        <x:v>光锥突破</x:v>
      </x:c>
      <x:c r="B3532" s="6" t="str">
        <x:v>23017</x:v>
      </x:c>
      <x:c r="C3532" s="6" t="n">
        <x:v>1</x:v>
      </x:c>
      <x:c r="D3532" s="6" t="n">
        <x:v>2</x:v>
      </x:c>
      <x:c r="E3532" s="7" t="str">
        <x:v>113001</x:v>
      </x:c>
      <x:c r="F3532" s="7" t="str">
        <x:v>永寿幼芽</x:v>
      </x:c>
      <x:c r="G3532" s="6" t="n">
        <x:v>12</x:v>
      </x:c>
      <x:c r="H3532" s="6" t="str">
        <x:v>https://raw.githubusercontent.com/Mar-7th/StarRailRes/dbe8cdfcfb0bf657b9fe1cf92d5537f118ccb487/index_new/cn/light_cone_promotions.json</x:v>
      </x:c>
    </x:row>
    <x:row r="3533" ht="20" customHeight="1">
      <x:c r="A3533" s="6" t="str">
        <x:v>光锥突破</x:v>
      </x:c>
      <x:c r="B3533" s="6" t="str">
        <x:v>23017</x:v>
      </x:c>
      <x:c r="C3533" s="6" t="n">
        <x:v>2</x:v>
      </x:c>
      <x:c r="D3533" s="6" t="n">
        <x:v>3</x:v>
      </x:c>
      <x:c r="E3533" s="7" t="str">
        <x:v>2</x:v>
      </x:c>
      <x:c r="F3533" s="7" t="str">
        <x:v>信用点</x:v>
      </x:c>
      <x:c r="G3533" s="6" t="n">
        <x:v>20000</x:v>
      </x:c>
      <x:c r="H3533" s="6" t="str">
        <x:v>https://raw.githubusercontent.com/Mar-7th/StarRailRes/dbe8cdfcfb0bf657b9fe1cf92d5537f118ccb487/index_new/cn/light_cone_promotions.json</x:v>
      </x:c>
    </x:row>
    <x:row r="3534" ht="20" customHeight="1">
      <x:c r="A3534" s="6" t="str">
        <x:v>光锥突破</x:v>
      </x:c>
      <x:c r="B3534" s="6" t="str">
        <x:v>23017</x:v>
      </x:c>
      <x:c r="C3534" s="6" t="n">
        <x:v>2</x:v>
      </x:c>
      <x:c r="D3534" s="6" t="n">
        <x:v>3</x:v>
      </x:c>
      <x:c r="E3534" s="7" t="str">
        <x:v>110172</x:v>
      </x:c>
      <x:c r="F3534" s="7" t="str">
        <x:v>生命之芽</x:v>
      </x:c>
      <x:c r="G3534" s="6" t="n">
        <x:v>4</x:v>
      </x:c>
      <x:c r="H3534" s="6" t="str">
        <x:v>https://raw.githubusercontent.com/Mar-7th/StarRailRes/dbe8cdfcfb0bf657b9fe1cf92d5537f118ccb487/index_new/cn/light_cone_promotions.json</x:v>
      </x:c>
    </x:row>
    <x:row r="3535" ht="20" customHeight="1">
      <x:c r="A3535" s="6" t="str">
        <x:v>光锥突破</x:v>
      </x:c>
      <x:c r="B3535" s="6" t="str">
        <x:v>23017</x:v>
      </x:c>
      <x:c r="C3535" s="6" t="n">
        <x:v>2</x:v>
      </x:c>
      <x:c r="D3535" s="6" t="n">
        <x:v>3</x:v>
      </x:c>
      <x:c r="E3535" s="7" t="str">
        <x:v>113002</x:v>
      </x:c>
      <x:c r="F3535" s="7" t="str">
        <x:v>永寿天华</x:v>
      </x:c>
      <x:c r="G3535" s="6" t="n">
        <x:v>8</x:v>
      </x:c>
      <x:c r="H3535" s="6" t="str">
        <x:v>https://raw.githubusercontent.com/Mar-7th/StarRailRes/dbe8cdfcfb0bf657b9fe1cf92d5537f118ccb487/index_new/cn/light_cone_promotions.json</x:v>
      </x:c>
    </x:row>
    <x:row r="3536" ht="20" customHeight="1">
      <x:c r="A3536" s="6" t="str">
        <x:v>光锥突破</x:v>
      </x:c>
      <x:c r="B3536" s="6" t="str">
        <x:v>23017</x:v>
      </x:c>
      <x:c r="C3536" s="6" t="n">
        <x:v>3</x:v>
      </x:c>
      <x:c r="D3536" s="6" t="n">
        <x:v>4</x:v>
      </x:c>
      <x:c r="E3536" s="7" t="str">
        <x:v>2</x:v>
      </x:c>
      <x:c r="F3536" s="7" t="str">
        <x:v>信用点</x:v>
      </x:c>
      <x:c r="G3536" s="6" t="n">
        <x:v>50000</x:v>
      </x:c>
      <x:c r="H3536" s="6" t="str">
        <x:v>https://raw.githubusercontent.com/Mar-7th/StarRailRes/dbe8cdfcfb0bf657b9fe1cf92d5537f118ccb487/index_new/cn/light_cone_promotions.json</x:v>
      </x:c>
    </x:row>
    <x:row r="3537" ht="20" customHeight="1">
      <x:c r="A3537" s="6" t="str">
        <x:v>光锥突破</x:v>
      </x:c>
      <x:c r="B3537" s="6" t="str">
        <x:v>23017</x:v>
      </x:c>
      <x:c r="C3537" s="6" t="n">
        <x:v>3</x:v>
      </x:c>
      <x:c r="D3537" s="6" t="n">
        <x:v>4</x:v>
      </x:c>
      <x:c r="E3537" s="7" t="str">
        <x:v>110172</x:v>
      </x:c>
      <x:c r="F3537" s="7" t="str">
        <x:v>生命之芽</x:v>
      </x:c>
      <x:c r="G3537" s="6" t="n">
        <x:v>8</x:v>
      </x:c>
      <x:c r="H3537" s="6" t="str">
        <x:v>https://raw.githubusercontent.com/Mar-7th/StarRailRes/dbe8cdfcfb0bf657b9fe1cf92d5537f118ccb487/index_new/cn/light_cone_promotions.json</x:v>
      </x:c>
    </x:row>
    <x:row r="3538" ht="20" customHeight="1">
      <x:c r="A3538" s="6" t="str">
        <x:v>光锥突破</x:v>
      </x:c>
      <x:c r="B3538" s="6" t="str">
        <x:v>23017</x:v>
      </x:c>
      <x:c r="C3538" s="6" t="n">
        <x:v>3</x:v>
      </x:c>
      <x:c r="D3538" s="6" t="n">
        <x:v>4</x:v>
      </x:c>
      <x:c r="E3538" s="7" t="str">
        <x:v>113002</x:v>
      </x:c>
      <x:c r="F3538" s="7" t="str">
        <x:v>永寿天华</x:v>
      </x:c>
      <x:c r="G3538" s="6" t="n">
        <x:v>12</x:v>
      </x:c>
      <x:c r="H3538" s="6" t="str">
        <x:v>https://raw.githubusercontent.com/Mar-7th/StarRailRes/dbe8cdfcfb0bf657b9fe1cf92d5537f118ccb487/index_new/cn/light_cone_promotions.json</x:v>
      </x:c>
    </x:row>
    <x:row r="3539" ht="20" customHeight="1">
      <x:c r="A3539" s="6" t="str">
        <x:v>光锥突破</x:v>
      </x:c>
      <x:c r="B3539" s="6" t="str">
        <x:v>23017</x:v>
      </x:c>
      <x:c r="C3539" s="6" t="n">
        <x:v>4</x:v>
      </x:c>
      <x:c r="D3539" s="6" t="n">
        <x:v>5</x:v>
      </x:c>
      <x:c r="E3539" s="7" t="str">
        <x:v>2</x:v>
      </x:c>
      <x:c r="F3539" s="7" t="str">
        <x:v>信用点</x:v>
      </x:c>
      <x:c r="G3539" s="6" t="n">
        <x:v>100000</x:v>
      </x:c>
      <x:c r="H3539" s="6" t="str">
        <x:v>https://raw.githubusercontent.com/Mar-7th/StarRailRes/dbe8cdfcfb0bf657b9fe1cf92d5537f118ccb487/index_new/cn/light_cone_promotions.json</x:v>
      </x:c>
    </x:row>
    <x:row r="3540" ht="20" customHeight="1">
      <x:c r="A3540" s="6" t="str">
        <x:v>光锥突破</x:v>
      </x:c>
      <x:c r="B3540" s="6" t="str">
        <x:v>23017</x:v>
      </x:c>
      <x:c r="C3540" s="6" t="n">
        <x:v>4</x:v>
      </x:c>
      <x:c r="D3540" s="6" t="n">
        <x:v>5</x:v>
      </x:c>
      <x:c r="E3540" s="7" t="str">
        <x:v>110173</x:v>
      </x:c>
      <x:c r="F3540" s="7" t="str">
        <x:v>永恒之花</x:v>
      </x:c>
      <x:c r="G3540" s="6" t="n">
        <x:v>5</x:v>
      </x:c>
      <x:c r="H3540" s="6" t="str">
        <x:v>https://raw.githubusercontent.com/Mar-7th/StarRailRes/dbe8cdfcfb0bf657b9fe1cf92d5537f118ccb487/index_new/cn/light_cone_promotions.json</x:v>
      </x:c>
    </x:row>
    <x:row r="3541" ht="20" customHeight="1">
      <x:c r="A3541" s="6" t="str">
        <x:v>光锥突破</x:v>
      </x:c>
      <x:c r="B3541" s="6" t="str">
        <x:v>23017</x:v>
      </x:c>
      <x:c r="C3541" s="6" t="n">
        <x:v>4</x:v>
      </x:c>
      <x:c r="D3541" s="6" t="n">
        <x:v>5</x:v>
      </x:c>
      <x:c r="E3541" s="7" t="str">
        <x:v>113003</x:v>
      </x:c>
      <x:c r="F3541" s="7" t="str">
        <x:v>永寿荣枝</x:v>
      </x:c>
      <x:c r="G3541" s="6" t="n">
        <x:v>6</x:v>
      </x:c>
      <x:c r="H3541" s="6" t="str">
        <x:v>https://raw.githubusercontent.com/Mar-7th/StarRailRes/dbe8cdfcfb0bf657b9fe1cf92d5537f118ccb487/index_new/cn/light_cone_promotions.json</x:v>
      </x:c>
    </x:row>
    <x:row r="3542" ht="20" customHeight="1">
      <x:c r="A3542" s="6" t="str">
        <x:v>光锥突破</x:v>
      </x:c>
      <x:c r="B3542" s="6" t="str">
        <x:v>23017</x:v>
      </x:c>
      <x:c r="C3542" s="6" t="n">
        <x:v>5</x:v>
      </x:c>
      <x:c r="D3542" s="6" t="n">
        <x:v>6</x:v>
      </x:c>
      <x:c r="E3542" s="7" t="str">
        <x:v>2</x:v>
      </x:c>
      <x:c r="F3542" s="7" t="str">
        <x:v>信用点</x:v>
      </x:c>
      <x:c r="G3542" s="6" t="n">
        <x:v>200000</x:v>
      </x:c>
      <x:c r="H3542" s="6" t="str">
        <x:v>https://raw.githubusercontent.com/Mar-7th/StarRailRes/dbe8cdfcfb0bf657b9fe1cf92d5537f118ccb487/index_new/cn/light_cone_promotions.json</x:v>
      </x:c>
    </x:row>
    <x:row r="3543" ht="20" customHeight="1">
      <x:c r="A3543" s="6" t="str">
        <x:v>光锥突破</x:v>
      </x:c>
      <x:c r="B3543" s="6" t="str">
        <x:v>23017</x:v>
      </x:c>
      <x:c r="C3543" s="6" t="n">
        <x:v>5</x:v>
      </x:c>
      <x:c r="D3543" s="6" t="n">
        <x:v>6</x:v>
      </x:c>
      <x:c r="E3543" s="7" t="str">
        <x:v>110173</x:v>
      </x:c>
      <x:c r="F3543" s="7" t="str">
        <x:v>永恒之花</x:v>
      </x:c>
      <x:c r="G3543" s="6" t="n">
        <x:v>10</x:v>
      </x:c>
      <x:c r="H3543" s="6" t="str">
        <x:v>https://raw.githubusercontent.com/Mar-7th/StarRailRes/dbe8cdfcfb0bf657b9fe1cf92d5537f118ccb487/index_new/cn/light_cone_promotions.json</x:v>
      </x:c>
    </x:row>
    <x:row r="3544" ht="20" customHeight="1">
      <x:c r="A3544" s="6" t="str">
        <x:v>光锥突破</x:v>
      </x:c>
      <x:c r="B3544" s="6" t="str">
        <x:v>23017</x:v>
      </x:c>
      <x:c r="C3544" s="6" t="n">
        <x:v>5</x:v>
      </x:c>
      <x:c r="D3544" s="6" t="n">
        <x:v>6</x:v>
      </x:c>
      <x:c r="E3544" s="7" t="str">
        <x:v>113003</x:v>
      </x:c>
      <x:c r="F3544" s="7" t="str">
        <x:v>永寿荣枝</x:v>
      </x:c>
      <x:c r="G3544" s="6" t="n">
        <x:v>8</x:v>
      </x:c>
      <x:c r="H3544" s="6" t="str">
        <x:v>https://raw.githubusercontent.com/Mar-7th/StarRailRes/dbe8cdfcfb0bf657b9fe1cf92d5537f118ccb487/index_new/cn/light_cone_promotions.json</x:v>
      </x:c>
    </x:row>
    <x:row r="3545" ht="20" customHeight="1">
      <x:c r="A3545" s="6" t="str">
        <x:v>光锥突破</x:v>
      </x:c>
      <x:c r="B3545" s="6" t="str">
        <x:v>23018</x:v>
      </x:c>
      <x:c r="C3545" s="6" t="n">
        <x:v>0</x:v>
      </x:c>
      <x:c r="D3545" s="6" t="n">
        <x:v>1</x:v>
      </x:c>
      <x:c r="E3545" s="7" t="str">
        <x:v>2</x:v>
      </x:c>
      <x:c r="F3545" s="7" t="str">
        <x:v>信用点</x:v>
      </x:c>
      <x:c r="G3545" s="6" t="n">
        <x:v>5000</x:v>
      </x:c>
      <x:c r="H3545" s="6" t="str">
        <x:v>https://raw.githubusercontent.com/Mar-7th/StarRailRes/dbe8cdfcfb0bf657b9fe1cf92d5537f118ccb487/index_new/cn/light_cone_promotions.json</x:v>
      </x:c>
    </x:row>
    <x:row r="3546" ht="20" customHeight="1">
      <x:c r="A3546" s="6" t="str">
        <x:v>光锥突破</x:v>
      </x:c>
      <x:c r="B3546" s="6" t="str">
        <x:v>23018</x:v>
      </x:c>
      <x:c r="C3546" s="6" t="n">
        <x:v>0</x:v>
      </x:c>
      <x:c r="D3546" s="6" t="n">
        <x:v>1</x:v>
      </x:c>
      <x:c r="E3546" s="7" t="str">
        <x:v>111001</x:v>
      </x:c>
      <x:c r="F3546" s="7" t="str">
        <x:v>熄灭原核</x:v>
      </x:c>
      <x:c r="G3546" s="6" t="n">
        <x:v>8</x:v>
      </x:c>
      <x:c r="H3546" s="6" t="str">
        <x:v>https://raw.githubusercontent.com/Mar-7th/StarRailRes/dbe8cdfcfb0bf657b9fe1cf92d5537f118ccb487/index_new/cn/light_cone_promotions.json</x:v>
      </x:c>
    </x:row>
    <x:row r="3547" ht="20" customHeight="1">
      <x:c r="A3547" s="6" t="str">
        <x:v>光锥突破</x:v>
      </x:c>
      <x:c r="B3547" s="6" t="str">
        <x:v>23018</x:v>
      </x:c>
      <x:c r="C3547" s="6" t="n">
        <x:v>1</x:v>
      </x:c>
      <x:c r="D3547" s="6" t="n">
        <x:v>2</x:v>
      </x:c>
      <x:c r="E3547" s="7" t="str">
        <x:v>2</x:v>
      </x:c>
      <x:c r="F3547" s="7" t="str">
        <x:v>信用点</x:v>
      </x:c>
      <x:c r="G3547" s="6" t="n">
        <x:v>10000</x:v>
      </x:c>
      <x:c r="H3547" s="6" t="str">
        <x:v>https://raw.githubusercontent.com/Mar-7th/StarRailRes/dbe8cdfcfb0bf657b9fe1cf92d5537f118ccb487/index_new/cn/light_cone_promotions.json</x:v>
      </x:c>
    </x:row>
    <x:row r="3548" ht="20" customHeight="1">
      <x:c r="A3548" s="6" t="str">
        <x:v>光锥突破</x:v>
      </x:c>
      <x:c r="B3548" s="6" t="str">
        <x:v>23018</x:v>
      </x:c>
      <x:c r="C3548" s="6" t="n">
        <x:v>1</x:v>
      </x:c>
      <x:c r="D3548" s="6" t="n">
        <x:v>2</x:v>
      </x:c>
      <x:c r="E3548" s="7" t="str">
        <x:v>110131</x:v>
      </x:c>
      <x:c r="F3548" s="7" t="str">
        <x:v>灵感之钥</x:v>
      </x:c>
      <x:c r="G3548" s="6" t="n">
        <x:v>4</x:v>
      </x:c>
      <x:c r="H3548" s="6" t="str">
        <x:v>https://raw.githubusercontent.com/Mar-7th/StarRailRes/dbe8cdfcfb0bf657b9fe1cf92d5537f118ccb487/index_new/cn/light_cone_promotions.json</x:v>
      </x:c>
    </x:row>
    <x:row r="3549" ht="20" customHeight="1">
      <x:c r="A3549" s="6" t="str">
        <x:v>光锥突破</x:v>
      </x:c>
      <x:c r="B3549" s="6" t="str">
        <x:v>23018</x:v>
      </x:c>
      <x:c r="C3549" s="6" t="n">
        <x:v>1</x:v>
      </x:c>
      <x:c r="D3549" s="6" t="n">
        <x:v>2</x:v>
      </x:c>
      <x:c r="E3549" s="7" t="str">
        <x:v>111001</x:v>
      </x:c>
      <x:c r="F3549" s="7" t="str">
        <x:v>熄灭原核</x:v>
      </x:c>
      <x:c r="G3549" s="6" t="n">
        <x:v>12</x:v>
      </x:c>
      <x:c r="H3549" s="6" t="str">
        <x:v>https://raw.githubusercontent.com/Mar-7th/StarRailRes/dbe8cdfcfb0bf657b9fe1cf92d5537f118ccb487/index_new/cn/light_cone_promotions.json</x:v>
      </x:c>
    </x:row>
    <x:row r="3550" ht="20" customHeight="1">
      <x:c r="A3550" s="6" t="str">
        <x:v>光锥突破</x:v>
      </x:c>
      <x:c r="B3550" s="6" t="str">
        <x:v>23018</x:v>
      </x:c>
      <x:c r="C3550" s="6" t="n">
        <x:v>2</x:v>
      </x:c>
      <x:c r="D3550" s="6" t="n">
        <x:v>3</x:v>
      </x:c>
      <x:c r="E3550" s="7" t="str">
        <x:v>2</x:v>
      </x:c>
      <x:c r="F3550" s="7" t="str">
        <x:v>信用点</x:v>
      </x:c>
      <x:c r="G3550" s="6" t="n">
        <x:v>20000</x:v>
      </x:c>
      <x:c r="H3550" s="6" t="str">
        <x:v>https://raw.githubusercontent.com/Mar-7th/StarRailRes/dbe8cdfcfb0bf657b9fe1cf92d5537f118ccb487/index_new/cn/light_cone_promotions.json</x:v>
      </x:c>
    </x:row>
    <x:row r="3551" ht="20" customHeight="1">
      <x:c r="A3551" s="6" t="str">
        <x:v>光锥突破</x:v>
      </x:c>
      <x:c r="B3551" s="6" t="str">
        <x:v>23018</x:v>
      </x:c>
      <x:c r="C3551" s="6" t="n">
        <x:v>2</x:v>
      </x:c>
      <x:c r="D3551" s="6" t="n">
        <x:v>3</x:v>
      </x:c>
      <x:c r="E3551" s="7" t="str">
        <x:v>110132</x:v>
      </x:c>
      <x:c r="F3551" s="7" t="str">
        <x:v>启迪之钥</x:v>
      </x:c>
      <x:c r="G3551" s="6" t="n">
        <x:v>4</x:v>
      </x:c>
      <x:c r="H3551" s="6" t="str">
        <x:v>https://raw.githubusercontent.com/Mar-7th/StarRailRes/dbe8cdfcfb0bf657b9fe1cf92d5537f118ccb487/index_new/cn/light_cone_promotions.json</x:v>
      </x:c>
    </x:row>
    <x:row r="3552" ht="20" customHeight="1">
      <x:c r="A3552" s="6" t="str">
        <x:v>光锥突破</x:v>
      </x:c>
      <x:c r="B3552" s="6" t="str">
        <x:v>23018</x:v>
      </x:c>
      <x:c r="C3552" s="6" t="n">
        <x:v>2</x:v>
      </x:c>
      <x:c r="D3552" s="6" t="n">
        <x:v>3</x:v>
      </x:c>
      <x:c r="E3552" s="7" t="str">
        <x:v>111002</x:v>
      </x:c>
      <x:c r="F3552" s="7" t="str">
        <x:v>微光原核</x:v>
      </x:c>
      <x:c r="G3552" s="6" t="n">
        <x:v>8</x:v>
      </x:c>
      <x:c r="H3552" s="6" t="str">
        <x:v>https://raw.githubusercontent.com/Mar-7th/StarRailRes/dbe8cdfcfb0bf657b9fe1cf92d5537f118ccb487/index_new/cn/light_cone_promotions.json</x:v>
      </x:c>
    </x:row>
    <x:row r="3553" ht="20" customHeight="1">
      <x:c r="A3553" s="6" t="str">
        <x:v>光锥突破</x:v>
      </x:c>
      <x:c r="B3553" s="6" t="str">
        <x:v>23018</x:v>
      </x:c>
      <x:c r="C3553" s="6" t="n">
        <x:v>3</x:v>
      </x:c>
      <x:c r="D3553" s="6" t="n">
        <x:v>4</x:v>
      </x:c>
      <x:c r="E3553" s="7" t="str">
        <x:v>2</x:v>
      </x:c>
      <x:c r="F3553" s="7" t="str">
        <x:v>信用点</x:v>
      </x:c>
      <x:c r="G3553" s="6" t="n">
        <x:v>50000</x:v>
      </x:c>
      <x:c r="H3553" s="6" t="str">
        <x:v>https://raw.githubusercontent.com/Mar-7th/StarRailRes/dbe8cdfcfb0bf657b9fe1cf92d5537f118ccb487/index_new/cn/light_cone_promotions.json</x:v>
      </x:c>
    </x:row>
    <x:row r="3554" ht="20" customHeight="1">
      <x:c r="A3554" s="6" t="str">
        <x:v>光锥突破</x:v>
      </x:c>
      <x:c r="B3554" s="6" t="str">
        <x:v>23018</x:v>
      </x:c>
      <x:c r="C3554" s="6" t="n">
        <x:v>3</x:v>
      </x:c>
      <x:c r="D3554" s="6" t="n">
        <x:v>4</x:v>
      </x:c>
      <x:c r="E3554" s="7" t="str">
        <x:v>110132</x:v>
      </x:c>
      <x:c r="F3554" s="7" t="str">
        <x:v>启迪之钥</x:v>
      </x:c>
      <x:c r="G3554" s="6" t="n">
        <x:v>8</x:v>
      </x:c>
      <x:c r="H3554" s="6" t="str">
        <x:v>https://raw.githubusercontent.com/Mar-7th/StarRailRes/dbe8cdfcfb0bf657b9fe1cf92d5537f118ccb487/index_new/cn/light_cone_promotions.json</x:v>
      </x:c>
    </x:row>
    <x:row r="3555" ht="20" customHeight="1">
      <x:c r="A3555" s="6" t="str">
        <x:v>光锥突破</x:v>
      </x:c>
      <x:c r="B3555" s="6" t="str">
        <x:v>23018</x:v>
      </x:c>
      <x:c r="C3555" s="6" t="n">
        <x:v>3</x:v>
      </x:c>
      <x:c r="D3555" s="6" t="n">
        <x:v>4</x:v>
      </x:c>
      <x:c r="E3555" s="7" t="str">
        <x:v>111002</x:v>
      </x:c>
      <x:c r="F3555" s="7" t="str">
        <x:v>微光原核</x:v>
      </x:c>
      <x:c r="G3555" s="6" t="n">
        <x:v>12</x:v>
      </x:c>
      <x:c r="H3555" s="6" t="str">
        <x:v>https://raw.githubusercontent.com/Mar-7th/StarRailRes/dbe8cdfcfb0bf657b9fe1cf92d5537f118ccb487/index_new/cn/light_cone_promotions.json</x:v>
      </x:c>
    </x:row>
    <x:row r="3556" ht="20" customHeight="1">
      <x:c r="A3556" s="6" t="str">
        <x:v>光锥突破</x:v>
      </x:c>
      <x:c r="B3556" s="6" t="str">
        <x:v>23018</x:v>
      </x:c>
      <x:c r="C3556" s="6" t="n">
        <x:v>4</x:v>
      </x:c>
      <x:c r="D3556" s="6" t="n">
        <x:v>5</x:v>
      </x:c>
      <x:c r="E3556" s="7" t="str">
        <x:v>2</x:v>
      </x:c>
      <x:c r="F3556" s="7" t="str">
        <x:v>信用点</x:v>
      </x:c>
      <x:c r="G3556" s="6" t="n">
        <x:v>100000</x:v>
      </x:c>
      <x:c r="H3556" s="6" t="str">
        <x:v>https://raw.githubusercontent.com/Mar-7th/StarRailRes/dbe8cdfcfb0bf657b9fe1cf92d5537f118ccb487/index_new/cn/light_cone_promotions.json</x:v>
      </x:c>
    </x:row>
    <x:row r="3557" ht="20" customHeight="1">
      <x:c r="A3557" s="6" t="str">
        <x:v>光锥突破</x:v>
      </x:c>
      <x:c r="B3557" s="6" t="str">
        <x:v>23018</x:v>
      </x:c>
      <x:c r="C3557" s="6" t="n">
        <x:v>4</x:v>
      </x:c>
      <x:c r="D3557" s="6" t="n">
        <x:v>5</x:v>
      </x:c>
      <x:c r="E3557" s="7" t="str">
        <x:v>110133</x:v>
      </x:c>
      <x:c r="F3557" s="7" t="str">
        <x:v>智识之钥</x:v>
      </x:c>
      <x:c r="G3557" s="6" t="n">
        <x:v>5</x:v>
      </x:c>
      <x:c r="H3557" s="6" t="str">
        <x:v>https://raw.githubusercontent.com/Mar-7th/StarRailRes/dbe8cdfcfb0bf657b9fe1cf92d5537f118ccb487/index_new/cn/light_cone_promotions.json</x:v>
      </x:c>
    </x:row>
    <x:row r="3558" ht="20" customHeight="1">
      <x:c r="A3558" s="6" t="str">
        <x:v>光锥突破</x:v>
      </x:c>
      <x:c r="B3558" s="6" t="str">
        <x:v>23018</x:v>
      </x:c>
      <x:c r="C3558" s="6" t="n">
        <x:v>4</x:v>
      </x:c>
      <x:c r="D3558" s="6" t="n">
        <x:v>5</x:v>
      </x:c>
      <x:c r="E3558" s="7" t="str">
        <x:v>111003</x:v>
      </x:c>
      <x:c r="F3558" s="7" t="str">
        <x:v>蠢动原核</x:v>
      </x:c>
      <x:c r="G3558" s="6" t="n">
        <x:v>6</x:v>
      </x:c>
      <x:c r="H3558" s="6" t="str">
        <x:v>https://raw.githubusercontent.com/Mar-7th/StarRailRes/dbe8cdfcfb0bf657b9fe1cf92d5537f118ccb487/index_new/cn/light_cone_promotions.json</x:v>
      </x:c>
    </x:row>
    <x:row r="3559" ht="20" customHeight="1">
      <x:c r="A3559" s="6" t="str">
        <x:v>光锥突破</x:v>
      </x:c>
      <x:c r="B3559" s="6" t="str">
        <x:v>23018</x:v>
      </x:c>
      <x:c r="C3559" s="6" t="n">
        <x:v>5</x:v>
      </x:c>
      <x:c r="D3559" s="6" t="n">
        <x:v>6</x:v>
      </x:c>
      <x:c r="E3559" s="7" t="str">
        <x:v>2</x:v>
      </x:c>
      <x:c r="F3559" s="7" t="str">
        <x:v>信用点</x:v>
      </x:c>
      <x:c r="G3559" s="6" t="n">
        <x:v>200000</x:v>
      </x:c>
      <x:c r="H3559" s="6" t="str">
        <x:v>https://raw.githubusercontent.com/Mar-7th/StarRailRes/dbe8cdfcfb0bf657b9fe1cf92d5537f118ccb487/index_new/cn/light_cone_promotions.json</x:v>
      </x:c>
    </x:row>
    <x:row r="3560" ht="20" customHeight="1">
      <x:c r="A3560" s="6" t="str">
        <x:v>光锥突破</x:v>
      </x:c>
      <x:c r="B3560" s="6" t="str">
        <x:v>23018</x:v>
      </x:c>
      <x:c r="C3560" s="6" t="n">
        <x:v>5</x:v>
      </x:c>
      <x:c r="D3560" s="6" t="n">
        <x:v>6</x:v>
      </x:c>
      <x:c r="E3560" s="7" t="str">
        <x:v>110133</x:v>
      </x:c>
      <x:c r="F3560" s="7" t="str">
        <x:v>智识之钥</x:v>
      </x:c>
      <x:c r="G3560" s="6" t="n">
        <x:v>10</x:v>
      </x:c>
      <x:c r="H3560" s="6" t="str">
        <x:v>https://raw.githubusercontent.com/Mar-7th/StarRailRes/dbe8cdfcfb0bf657b9fe1cf92d5537f118ccb487/index_new/cn/light_cone_promotions.json</x:v>
      </x:c>
    </x:row>
    <x:row r="3561" ht="20" customHeight="1">
      <x:c r="A3561" s="6" t="str">
        <x:v>光锥突破</x:v>
      </x:c>
      <x:c r="B3561" s="6" t="str">
        <x:v>23018</x:v>
      </x:c>
      <x:c r="C3561" s="6" t="n">
        <x:v>5</x:v>
      </x:c>
      <x:c r="D3561" s="6" t="n">
        <x:v>6</x:v>
      </x:c>
      <x:c r="E3561" s="7" t="str">
        <x:v>111003</x:v>
      </x:c>
      <x:c r="F3561" s="7" t="str">
        <x:v>蠢动原核</x:v>
      </x:c>
      <x:c r="G3561" s="6" t="n">
        <x:v>8</x:v>
      </x:c>
      <x:c r="H3561" s="6" t="str">
        <x:v>https://raw.githubusercontent.com/Mar-7th/StarRailRes/dbe8cdfcfb0bf657b9fe1cf92d5537f118ccb487/index_new/cn/light_cone_promotions.json</x:v>
      </x:c>
    </x:row>
    <x:row r="3562" ht="20" customHeight="1">
      <x:c r="A3562" s="6" t="str">
        <x:v>光锥突破</x:v>
      </x:c>
      <x:c r="B3562" s="6" t="str">
        <x:v>23019</x:v>
      </x:c>
      <x:c r="C3562" s="6" t="n">
        <x:v>0</x:v>
      </x:c>
      <x:c r="D3562" s="6" t="n">
        <x:v>1</x:v>
      </x:c>
      <x:c r="E3562" s="7" t="str">
        <x:v>2</x:v>
      </x:c>
      <x:c r="F3562" s="7" t="str">
        <x:v>信用点</x:v>
      </x:c>
      <x:c r="G3562" s="6" t="n">
        <x:v>5000</x:v>
      </x:c>
      <x:c r="H3562" s="6" t="str">
        <x:v>https://raw.githubusercontent.com/Mar-7th/StarRailRes/dbe8cdfcfb0bf657b9fe1cf92d5537f118ccb487/index_new/cn/light_cone_promotions.json</x:v>
      </x:c>
    </x:row>
    <x:row r="3563" ht="20" customHeight="1">
      <x:c r="A3563" s="6" t="str">
        <x:v>光锥突破</x:v>
      </x:c>
      <x:c r="B3563" s="6" t="str">
        <x:v>23019</x:v>
      </x:c>
      <x:c r="C3563" s="6" t="n">
        <x:v>0</x:v>
      </x:c>
      <x:c r="D3563" s="6" t="n">
        <x:v>1</x:v>
      </x:c>
      <x:c r="E3563" s="7" t="str">
        <x:v>113001</x:v>
      </x:c>
      <x:c r="F3563" s="7" t="str">
        <x:v>永寿幼芽</x:v>
      </x:c>
      <x:c r="G3563" s="6" t="n">
        <x:v>8</x:v>
      </x:c>
      <x:c r="H3563" s="6" t="str">
        <x:v>https://raw.githubusercontent.com/Mar-7th/StarRailRes/dbe8cdfcfb0bf657b9fe1cf92d5537f118ccb487/index_new/cn/light_cone_promotions.json</x:v>
      </x:c>
    </x:row>
    <x:row r="3564" ht="20" customHeight="1">
      <x:c r="A3564" s="6" t="str">
        <x:v>光锥突破</x:v>
      </x:c>
      <x:c r="B3564" s="6" t="str">
        <x:v>23019</x:v>
      </x:c>
      <x:c r="C3564" s="6" t="n">
        <x:v>1</x:v>
      </x:c>
      <x:c r="D3564" s="6" t="n">
        <x:v>2</x:v>
      </x:c>
      <x:c r="E3564" s="7" t="str">
        <x:v>2</x:v>
      </x:c>
      <x:c r="F3564" s="7" t="str">
        <x:v>信用点</x:v>
      </x:c>
      <x:c r="G3564" s="6" t="n">
        <x:v>10000</x:v>
      </x:c>
      <x:c r="H3564" s="6" t="str">
        <x:v>https://raw.githubusercontent.com/Mar-7th/StarRailRes/dbe8cdfcfb0bf657b9fe1cf92d5537f118ccb487/index_new/cn/light_cone_promotions.json</x:v>
      </x:c>
    </x:row>
    <x:row r="3565" ht="20" customHeight="1">
      <x:c r="A3565" s="6" t="str">
        <x:v>光锥突破</x:v>
      </x:c>
      <x:c r="B3565" s="6" t="str">
        <x:v>23019</x:v>
      </x:c>
      <x:c r="C3565" s="6" t="n">
        <x:v>1</x:v>
      </x:c>
      <x:c r="D3565" s="6" t="n">
        <x:v>2</x:v>
      </x:c>
      <x:c r="E3565" s="7" t="str">
        <x:v>110161</x:v>
      </x:c>
      <x:c r="F3565" s="7" t="str">
        <x:v>谐乐小调</x:v>
      </x:c>
      <x:c r="G3565" s="6" t="n">
        <x:v>4</x:v>
      </x:c>
      <x:c r="H3565" s="6" t="str">
        <x:v>https://raw.githubusercontent.com/Mar-7th/StarRailRes/dbe8cdfcfb0bf657b9fe1cf92d5537f118ccb487/index_new/cn/light_cone_promotions.json</x:v>
      </x:c>
    </x:row>
    <x:row r="3566" ht="20" customHeight="1">
      <x:c r="A3566" s="6" t="str">
        <x:v>光锥突破</x:v>
      </x:c>
      <x:c r="B3566" s="6" t="str">
        <x:v>23019</x:v>
      </x:c>
      <x:c r="C3566" s="6" t="n">
        <x:v>1</x:v>
      </x:c>
      <x:c r="D3566" s="6" t="n">
        <x:v>2</x:v>
      </x:c>
      <x:c r="E3566" s="7" t="str">
        <x:v>113001</x:v>
      </x:c>
      <x:c r="F3566" s="7" t="str">
        <x:v>永寿幼芽</x:v>
      </x:c>
      <x:c r="G3566" s="6" t="n">
        <x:v>12</x:v>
      </x:c>
      <x:c r="H3566" s="6" t="str">
        <x:v>https://raw.githubusercontent.com/Mar-7th/StarRailRes/dbe8cdfcfb0bf657b9fe1cf92d5537f118ccb487/index_new/cn/light_cone_promotions.json</x:v>
      </x:c>
    </x:row>
    <x:row r="3567" ht="20" customHeight="1">
      <x:c r="A3567" s="6" t="str">
        <x:v>光锥突破</x:v>
      </x:c>
      <x:c r="B3567" s="6" t="str">
        <x:v>23019</x:v>
      </x:c>
      <x:c r="C3567" s="6" t="n">
        <x:v>2</x:v>
      </x:c>
      <x:c r="D3567" s="6" t="n">
        <x:v>3</x:v>
      </x:c>
      <x:c r="E3567" s="7" t="str">
        <x:v>2</x:v>
      </x:c>
      <x:c r="F3567" s="7" t="str">
        <x:v>信用点</x:v>
      </x:c>
      <x:c r="G3567" s="6" t="n">
        <x:v>20000</x:v>
      </x:c>
      <x:c r="H3567" s="6" t="str">
        <x:v>https://raw.githubusercontent.com/Mar-7th/StarRailRes/dbe8cdfcfb0bf657b9fe1cf92d5537f118ccb487/index_new/cn/light_cone_promotions.json</x:v>
      </x:c>
    </x:row>
    <x:row r="3568" ht="20" customHeight="1">
      <x:c r="A3568" s="6" t="str">
        <x:v>光锥突破</x:v>
      </x:c>
      <x:c r="B3568" s="6" t="str">
        <x:v>23019</x:v>
      </x:c>
      <x:c r="C3568" s="6" t="n">
        <x:v>2</x:v>
      </x:c>
      <x:c r="D3568" s="6" t="n">
        <x:v>3</x:v>
      </x:c>
      <x:c r="E3568" s="7" t="str">
        <x:v>110162</x:v>
      </x:c>
      <x:c r="F3568" s="7" t="str">
        <x:v>家族颂歌</x:v>
      </x:c>
      <x:c r="G3568" s="6" t="n">
        <x:v>4</x:v>
      </x:c>
      <x:c r="H3568" s="6" t="str">
        <x:v>https://raw.githubusercontent.com/Mar-7th/StarRailRes/dbe8cdfcfb0bf657b9fe1cf92d5537f118ccb487/index_new/cn/light_cone_promotions.json</x:v>
      </x:c>
    </x:row>
    <x:row r="3569" ht="20" customHeight="1">
      <x:c r="A3569" s="6" t="str">
        <x:v>光锥突破</x:v>
      </x:c>
      <x:c r="B3569" s="6" t="str">
        <x:v>23019</x:v>
      </x:c>
      <x:c r="C3569" s="6" t="n">
        <x:v>2</x:v>
      </x:c>
      <x:c r="D3569" s="6" t="n">
        <x:v>3</x:v>
      </x:c>
      <x:c r="E3569" s="7" t="str">
        <x:v>113002</x:v>
      </x:c>
      <x:c r="F3569" s="7" t="str">
        <x:v>永寿天华</x:v>
      </x:c>
      <x:c r="G3569" s="6" t="n">
        <x:v>8</x:v>
      </x:c>
      <x:c r="H3569" s="6" t="str">
        <x:v>https://raw.githubusercontent.com/Mar-7th/StarRailRes/dbe8cdfcfb0bf657b9fe1cf92d5537f118ccb487/index_new/cn/light_cone_promotions.json</x:v>
      </x:c>
    </x:row>
    <x:row r="3570" ht="20" customHeight="1">
      <x:c r="A3570" s="6" t="str">
        <x:v>光锥突破</x:v>
      </x:c>
      <x:c r="B3570" s="6" t="str">
        <x:v>23019</x:v>
      </x:c>
      <x:c r="C3570" s="6" t="n">
        <x:v>3</x:v>
      </x:c>
      <x:c r="D3570" s="6" t="n">
        <x:v>4</x:v>
      </x:c>
      <x:c r="E3570" s="7" t="str">
        <x:v>2</x:v>
      </x:c>
      <x:c r="F3570" s="7" t="str">
        <x:v>信用点</x:v>
      </x:c>
      <x:c r="G3570" s="6" t="n">
        <x:v>50000</x:v>
      </x:c>
      <x:c r="H3570" s="6" t="str">
        <x:v>https://raw.githubusercontent.com/Mar-7th/StarRailRes/dbe8cdfcfb0bf657b9fe1cf92d5537f118ccb487/index_new/cn/light_cone_promotions.json</x:v>
      </x:c>
    </x:row>
    <x:row r="3571" ht="20" customHeight="1">
      <x:c r="A3571" s="6" t="str">
        <x:v>光锥突破</x:v>
      </x:c>
      <x:c r="B3571" s="6" t="str">
        <x:v>23019</x:v>
      </x:c>
      <x:c r="C3571" s="6" t="n">
        <x:v>3</x:v>
      </x:c>
      <x:c r="D3571" s="6" t="n">
        <x:v>4</x:v>
      </x:c>
      <x:c r="E3571" s="7" t="str">
        <x:v>110162</x:v>
      </x:c>
      <x:c r="F3571" s="7" t="str">
        <x:v>家族颂歌</x:v>
      </x:c>
      <x:c r="G3571" s="6" t="n">
        <x:v>8</x:v>
      </x:c>
      <x:c r="H3571" s="6" t="str">
        <x:v>https://raw.githubusercontent.com/Mar-7th/StarRailRes/dbe8cdfcfb0bf657b9fe1cf92d5537f118ccb487/index_new/cn/light_cone_promotions.json</x:v>
      </x:c>
    </x:row>
    <x:row r="3572" ht="20" customHeight="1">
      <x:c r="A3572" s="6" t="str">
        <x:v>光锥突破</x:v>
      </x:c>
      <x:c r="B3572" s="6" t="str">
        <x:v>23019</x:v>
      </x:c>
      <x:c r="C3572" s="6" t="n">
        <x:v>3</x:v>
      </x:c>
      <x:c r="D3572" s="6" t="n">
        <x:v>4</x:v>
      </x:c>
      <x:c r="E3572" s="7" t="str">
        <x:v>113002</x:v>
      </x:c>
      <x:c r="F3572" s="7" t="str">
        <x:v>永寿天华</x:v>
      </x:c>
      <x:c r="G3572" s="6" t="n">
        <x:v>12</x:v>
      </x:c>
      <x:c r="H3572" s="6" t="str">
        <x:v>https://raw.githubusercontent.com/Mar-7th/StarRailRes/dbe8cdfcfb0bf657b9fe1cf92d5537f118ccb487/index_new/cn/light_cone_promotions.json</x:v>
      </x:c>
    </x:row>
    <x:row r="3573" ht="20" customHeight="1">
      <x:c r="A3573" s="6" t="str">
        <x:v>光锥突破</x:v>
      </x:c>
      <x:c r="B3573" s="6" t="str">
        <x:v>23019</x:v>
      </x:c>
      <x:c r="C3573" s="6" t="n">
        <x:v>4</x:v>
      </x:c>
      <x:c r="D3573" s="6" t="n">
        <x:v>5</x:v>
      </x:c>
      <x:c r="E3573" s="7" t="str">
        <x:v>2</x:v>
      </x:c>
      <x:c r="F3573" s="7" t="str">
        <x:v>信用点</x:v>
      </x:c>
      <x:c r="G3573" s="6" t="n">
        <x:v>100000</x:v>
      </x:c>
      <x:c r="H3573" s="6" t="str">
        <x:v>https://raw.githubusercontent.com/Mar-7th/StarRailRes/dbe8cdfcfb0bf657b9fe1cf92d5537f118ccb487/index_new/cn/light_cone_promotions.json</x:v>
      </x:c>
    </x:row>
    <x:row r="3574" ht="20" customHeight="1">
      <x:c r="A3574" s="6" t="str">
        <x:v>光锥突破</x:v>
      </x:c>
      <x:c r="B3574" s="6" t="str">
        <x:v>23019</x:v>
      </x:c>
      <x:c r="C3574" s="6" t="n">
        <x:v>4</x:v>
      </x:c>
      <x:c r="D3574" s="6" t="n">
        <x:v>5</x:v>
      </x:c>
      <x:c r="E3574" s="7" t="str">
        <x:v>110163</x:v>
      </x:c>
      <x:c r="F3574" s="7" t="str">
        <x:v>群星乐章</x:v>
      </x:c>
      <x:c r="G3574" s="6" t="n">
        <x:v>5</x:v>
      </x:c>
      <x:c r="H3574" s="6" t="str">
        <x:v>https://raw.githubusercontent.com/Mar-7th/StarRailRes/dbe8cdfcfb0bf657b9fe1cf92d5537f118ccb487/index_new/cn/light_cone_promotions.json</x:v>
      </x:c>
    </x:row>
    <x:row r="3575" ht="20" customHeight="1">
      <x:c r="A3575" s="6" t="str">
        <x:v>光锥突破</x:v>
      </x:c>
      <x:c r="B3575" s="6" t="str">
        <x:v>23019</x:v>
      </x:c>
      <x:c r="C3575" s="6" t="n">
        <x:v>4</x:v>
      </x:c>
      <x:c r="D3575" s="6" t="n">
        <x:v>5</x:v>
      </x:c>
      <x:c r="E3575" s="7" t="str">
        <x:v>113003</x:v>
      </x:c>
      <x:c r="F3575" s="7" t="str">
        <x:v>永寿荣枝</x:v>
      </x:c>
      <x:c r="G3575" s="6" t="n">
        <x:v>6</x:v>
      </x:c>
      <x:c r="H3575" s="6" t="str">
        <x:v>https://raw.githubusercontent.com/Mar-7th/StarRailRes/dbe8cdfcfb0bf657b9fe1cf92d5537f118ccb487/index_new/cn/light_cone_promotions.json</x:v>
      </x:c>
    </x:row>
    <x:row r="3576" ht="20" customHeight="1">
      <x:c r="A3576" s="6" t="str">
        <x:v>光锥突破</x:v>
      </x:c>
      <x:c r="B3576" s="6" t="str">
        <x:v>23019</x:v>
      </x:c>
      <x:c r="C3576" s="6" t="n">
        <x:v>5</x:v>
      </x:c>
      <x:c r="D3576" s="6" t="n">
        <x:v>6</x:v>
      </x:c>
      <x:c r="E3576" s="7" t="str">
        <x:v>2</x:v>
      </x:c>
      <x:c r="F3576" s="7" t="str">
        <x:v>信用点</x:v>
      </x:c>
      <x:c r="G3576" s="6" t="n">
        <x:v>200000</x:v>
      </x:c>
      <x:c r="H3576" s="6" t="str">
        <x:v>https://raw.githubusercontent.com/Mar-7th/StarRailRes/dbe8cdfcfb0bf657b9fe1cf92d5537f118ccb487/index_new/cn/light_cone_promotions.json</x:v>
      </x:c>
    </x:row>
    <x:row r="3577" ht="20" customHeight="1">
      <x:c r="A3577" s="6" t="str">
        <x:v>光锥突破</x:v>
      </x:c>
      <x:c r="B3577" s="6" t="str">
        <x:v>23019</x:v>
      </x:c>
      <x:c r="C3577" s="6" t="n">
        <x:v>5</x:v>
      </x:c>
      <x:c r="D3577" s="6" t="n">
        <x:v>6</x:v>
      </x:c>
      <x:c r="E3577" s="7" t="str">
        <x:v>110163</x:v>
      </x:c>
      <x:c r="F3577" s="7" t="str">
        <x:v>群星乐章</x:v>
      </x:c>
      <x:c r="G3577" s="6" t="n">
        <x:v>10</x:v>
      </x:c>
      <x:c r="H3577" s="6" t="str">
        <x:v>https://raw.githubusercontent.com/Mar-7th/StarRailRes/dbe8cdfcfb0bf657b9fe1cf92d5537f118ccb487/index_new/cn/light_cone_promotions.json</x:v>
      </x:c>
    </x:row>
    <x:row r="3578" ht="20" customHeight="1">
      <x:c r="A3578" s="6" t="str">
        <x:v>光锥突破</x:v>
      </x:c>
      <x:c r="B3578" s="6" t="str">
        <x:v>23019</x:v>
      </x:c>
      <x:c r="C3578" s="6" t="n">
        <x:v>5</x:v>
      </x:c>
      <x:c r="D3578" s="6" t="n">
        <x:v>6</x:v>
      </x:c>
      <x:c r="E3578" s="7" t="str">
        <x:v>113003</x:v>
      </x:c>
      <x:c r="F3578" s="7" t="str">
        <x:v>永寿荣枝</x:v>
      </x:c>
      <x:c r="G3578" s="6" t="n">
        <x:v>8</x:v>
      </x:c>
      <x:c r="H3578" s="6" t="str">
        <x:v>https://raw.githubusercontent.com/Mar-7th/StarRailRes/dbe8cdfcfb0bf657b9fe1cf92d5537f118ccb487/index_new/cn/light_cone_promotions.json</x:v>
      </x:c>
    </x:row>
    <x:row r="3579" ht="20" customHeight="1">
      <x:c r="A3579" s="6" t="str">
        <x:v>光锥突破</x:v>
      </x:c>
      <x:c r="B3579" s="6" t="str">
        <x:v>23020</x:v>
      </x:c>
      <x:c r="C3579" s="6" t="n">
        <x:v>0</x:v>
      </x:c>
      <x:c r="D3579" s="6" t="n">
        <x:v>1</x:v>
      </x:c>
      <x:c r="E3579" s="7" t="str">
        <x:v>2</x:v>
      </x:c>
      <x:c r="F3579" s="7" t="str">
        <x:v>信用点</x:v>
      </x:c>
      <x:c r="G3579" s="6" t="n">
        <x:v>5000</x:v>
      </x:c>
      <x:c r="H3579" s="6" t="str">
        <x:v>https://raw.githubusercontent.com/Mar-7th/StarRailRes/dbe8cdfcfb0bf657b9fe1cf92d5537f118ccb487/index_new/cn/light_cone_promotions.json</x:v>
      </x:c>
    </x:row>
    <x:row r="3580" ht="20" customHeight="1">
      <x:c r="A3580" s="6" t="str">
        <x:v>光锥突破</x:v>
      </x:c>
      <x:c r="B3580" s="6" t="str">
        <x:v>23020</x:v>
      </x:c>
      <x:c r="C3580" s="6" t="n">
        <x:v>0</x:v>
      </x:c>
      <x:c r="D3580" s="6" t="n">
        <x:v>1</x:v>
      </x:c>
      <x:c r="E3580" s="7" t="str">
        <x:v>111011</x:v>
      </x:c>
      <x:c r="F3580" s="7" t="str">
        <x:v>掠夺的本能</x:v>
      </x:c>
      <x:c r="G3580" s="6" t="n">
        <x:v>8</x:v>
      </x:c>
      <x:c r="H3580" s="6" t="str">
        <x:v>https://raw.githubusercontent.com/Mar-7th/StarRailRes/dbe8cdfcfb0bf657b9fe1cf92d5537f118ccb487/index_new/cn/light_cone_promotions.json</x:v>
      </x:c>
    </x:row>
    <x:row r="3581" ht="20" customHeight="1">
      <x:c r="A3581" s="6" t="str">
        <x:v>光锥突破</x:v>
      </x:c>
      <x:c r="B3581" s="6" t="str">
        <x:v>23020</x:v>
      </x:c>
      <x:c r="C3581" s="6" t="n">
        <x:v>1</x:v>
      </x:c>
      <x:c r="D3581" s="6" t="n">
        <x:v>2</x:v>
      </x:c>
      <x:c r="E3581" s="7" t="str">
        <x:v>2</x:v>
      </x:c>
      <x:c r="F3581" s="7" t="str">
        <x:v>信用点</x:v>
      </x:c>
      <x:c r="G3581" s="6" t="n">
        <x:v>10000</x:v>
      </x:c>
      <x:c r="H3581" s="6" t="str">
        <x:v>https://raw.githubusercontent.com/Mar-7th/StarRailRes/dbe8cdfcfb0bf657b9fe1cf92d5537f118ccb487/index_new/cn/light_cone_promotions.json</x:v>
      </x:c>
    </x:row>
    <x:row r="3582" ht="20" customHeight="1">
      <x:c r="A3582" s="6" t="str">
        <x:v>光锥突破</x:v>
      </x:c>
      <x:c r="B3582" s="6" t="str">
        <x:v>23020</x:v>
      </x:c>
      <x:c r="C3582" s="6" t="n">
        <x:v>1</x:v>
      </x:c>
      <x:c r="D3582" s="6" t="n">
        <x:v>2</x:v>
      </x:c>
      <x:c r="E3582" s="7" t="str">
        <x:v>110121</x:v>
      </x:c>
      <x:c r="F3582" s="7" t="str">
        <x:v>猎兽之矢</x:v>
      </x:c>
      <x:c r="G3582" s="6" t="n">
        <x:v>4</x:v>
      </x:c>
      <x:c r="H3582" s="6" t="str">
        <x:v>https://raw.githubusercontent.com/Mar-7th/StarRailRes/dbe8cdfcfb0bf657b9fe1cf92d5537f118ccb487/index_new/cn/light_cone_promotions.json</x:v>
      </x:c>
    </x:row>
    <x:row r="3583" ht="20" customHeight="1">
      <x:c r="A3583" s="6" t="str">
        <x:v>光锥突破</x:v>
      </x:c>
      <x:c r="B3583" s="6" t="str">
        <x:v>23020</x:v>
      </x:c>
      <x:c r="C3583" s="6" t="n">
        <x:v>1</x:v>
      </x:c>
      <x:c r="D3583" s="6" t="n">
        <x:v>2</x:v>
      </x:c>
      <x:c r="E3583" s="7" t="str">
        <x:v>111011</x:v>
      </x:c>
      <x:c r="F3583" s="7" t="str">
        <x:v>掠夺的本能</x:v>
      </x:c>
      <x:c r="G3583" s="6" t="n">
        <x:v>12</x:v>
      </x:c>
      <x:c r="H3583" s="6" t="str">
        <x:v>https://raw.githubusercontent.com/Mar-7th/StarRailRes/dbe8cdfcfb0bf657b9fe1cf92d5537f118ccb487/index_new/cn/light_cone_promotions.json</x:v>
      </x:c>
    </x:row>
    <x:row r="3584" ht="20" customHeight="1">
      <x:c r="A3584" s="6" t="str">
        <x:v>光锥突破</x:v>
      </x:c>
      <x:c r="B3584" s="6" t="str">
        <x:v>23020</x:v>
      </x:c>
      <x:c r="C3584" s="6" t="n">
        <x:v>2</x:v>
      </x:c>
      <x:c r="D3584" s="6" t="n">
        <x:v>3</x:v>
      </x:c>
      <x:c r="E3584" s="7" t="str">
        <x:v>2</x:v>
      </x:c>
      <x:c r="F3584" s="7" t="str">
        <x:v>信用点</x:v>
      </x:c>
      <x:c r="G3584" s="6" t="n">
        <x:v>20000</x:v>
      </x:c>
      <x:c r="H3584" s="6" t="str">
        <x:v>https://raw.githubusercontent.com/Mar-7th/StarRailRes/dbe8cdfcfb0bf657b9fe1cf92d5537f118ccb487/index_new/cn/light_cone_promotions.json</x:v>
      </x:c>
    </x:row>
    <x:row r="3585" ht="20" customHeight="1">
      <x:c r="A3585" s="6" t="str">
        <x:v>光锥突破</x:v>
      </x:c>
      <x:c r="B3585" s="6" t="str">
        <x:v>23020</x:v>
      </x:c>
      <x:c r="C3585" s="6" t="n">
        <x:v>2</x:v>
      </x:c>
      <x:c r="D3585" s="6" t="n">
        <x:v>3</x:v>
      </x:c>
      <x:c r="E3585" s="7" t="str">
        <x:v>110122</x:v>
      </x:c>
      <x:c r="F3585" s="7" t="str">
        <x:v>屠魔之矢</x:v>
      </x:c>
      <x:c r="G3585" s="6" t="n">
        <x:v>4</x:v>
      </x:c>
      <x:c r="H3585" s="6" t="str">
        <x:v>https://raw.githubusercontent.com/Mar-7th/StarRailRes/dbe8cdfcfb0bf657b9fe1cf92d5537f118ccb487/index_new/cn/light_cone_promotions.json</x:v>
      </x:c>
    </x:row>
    <x:row r="3586" ht="20" customHeight="1">
      <x:c r="A3586" s="6" t="str">
        <x:v>光锥突破</x:v>
      </x:c>
      <x:c r="B3586" s="6" t="str">
        <x:v>23020</x:v>
      </x:c>
      <x:c r="C3586" s="6" t="n">
        <x:v>2</x:v>
      </x:c>
      <x:c r="D3586" s="6" t="n">
        <x:v>3</x:v>
      </x:c>
      <x:c r="E3586" s="7" t="str">
        <x:v>111012</x:v>
      </x:c>
      <x:c r="F3586" s="7" t="str">
        <x:v>篡改的野心</x:v>
      </x:c>
      <x:c r="G3586" s="6" t="n">
        <x:v>8</x:v>
      </x:c>
      <x:c r="H3586" s="6" t="str">
        <x:v>https://raw.githubusercontent.com/Mar-7th/StarRailRes/dbe8cdfcfb0bf657b9fe1cf92d5537f118ccb487/index_new/cn/light_cone_promotions.json</x:v>
      </x:c>
    </x:row>
    <x:row r="3587" ht="20" customHeight="1">
      <x:c r="A3587" s="6" t="str">
        <x:v>光锥突破</x:v>
      </x:c>
      <x:c r="B3587" s="6" t="str">
        <x:v>23020</x:v>
      </x:c>
      <x:c r="C3587" s="6" t="n">
        <x:v>3</x:v>
      </x:c>
      <x:c r="D3587" s="6" t="n">
        <x:v>4</x:v>
      </x:c>
      <x:c r="E3587" s="7" t="str">
        <x:v>2</x:v>
      </x:c>
      <x:c r="F3587" s="7" t="str">
        <x:v>信用点</x:v>
      </x:c>
      <x:c r="G3587" s="6" t="n">
        <x:v>50000</x:v>
      </x:c>
      <x:c r="H3587" s="6" t="str">
        <x:v>https://raw.githubusercontent.com/Mar-7th/StarRailRes/dbe8cdfcfb0bf657b9fe1cf92d5537f118ccb487/index_new/cn/light_cone_promotions.json</x:v>
      </x:c>
    </x:row>
    <x:row r="3588" ht="20" customHeight="1">
      <x:c r="A3588" s="6" t="str">
        <x:v>光锥突破</x:v>
      </x:c>
      <x:c r="B3588" s="6" t="str">
        <x:v>23020</x:v>
      </x:c>
      <x:c r="C3588" s="6" t="n">
        <x:v>3</x:v>
      </x:c>
      <x:c r="D3588" s="6" t="n">
        <x:v>4</x:v>
      </x:c>
      <x:c r="E3588" s="7" t="str">
        <x:v>110122</x:v>
      </x:c>
      <x:c r="F3588" s="7" t="str">
        <x:v>屠魔之矢</x:v>
      </x:c>
      <x:c r="G3588" s="6" t="n">
        <x:v>8</x:v>
      </x:c>
      <x:c r="H3588" s="6" t="str">
        <x:v>https://raw.githubusercontent.com/Mar-7th/StarRailRes/dbe8cdfcfb0bf657b9fe1cf92d5537f118ccb487/index_new/cn/light_cone_promotions.json</x:v>
      </x:c>
    </x:row>
    <x:row r="3589" ht="20" customHeight="1">
      <x:c r="A3589" s="6" t="str">
        <x:v>光锥突破</x:v>
      </x:c>
      <x:c r="B3589" s="6" t="str">
        <x:v>23020</x:v>
      </x:c>
      <x:c r="C3589" s="6" t="n">
        <x:v>3</x:v>
      </x:c>
      <x:c r="D3589" s="6" t="n">
        <x:v>4</x:v>
      </x:c>
      <x:c r="E3589" s="7" t="str">
        <x:v>111012</x:v>
      </x:c>
      <x:c r="F3589" s="7" t="str">
        <x:v>篡改的野心</x:v>
      </x:c>
      <x:c r="G3589" s="6" t="n">
        <x:v>12</x:v>
      </x:c>
      <x:c r="H3589" s="6" t="str">
        <x:v>https://raw.githubusercontent.com/Mar-7th/StarRailRes/dbe8cdfcfb0bf657b9fe1cf92d5537f118ccb487/index_new/cn/light_cone_promotions.json</x:v>
      </x:c>
    </x:row>
    <x:row r="3590" ht="20" customHeight="1">
      <x:c r="A3590" s="6" t="str">
        <x:v>光锥突破</x:v>
      </x:c>
      <x:c r="B3590" s="6" t="str">
        <x:v>23020</x:v>
      </x:c>
      <x:c r="C3590" s="6" t="n">
        <x:v>4</x:v>
      </x:c>
      <x:c r="D3590" s="6" t="n">
        <x:v>5</x:v>
      </x:c>
      <x:c r="E3590" s="7" t="str">
        <x:v>2</x:v>
      </x:c>
      <x:c r="F3590" s="7" t="str">
        <x:v>信用点</x:v>
      </x:c>
      <x:c r="G3590" s="6" t="n">
        <x:v>100000</x:v>
      </x:c>
      <x:c r="H3590" s="6" t="str">
        <x:v>https://raw.githubusercontent.com/Mar-7th/StarRailRes/dbe8cdfcfb0bf657b9fe1cf92d5537f118ccb487/index_new/cn/light_cone_promotions.json</x:v>
      </x:c>
    </x:row>
    <x:row r="3591" ht="20" customHeight="1">
      <x:c r="A3591" s="6" t="str">
        <x:v>光锥突破</x:v>
      </x:c>
      <x:c r="B3591" s="6" t="str">
        <x:v>23020</x:v>
      </x:c>
      <x:c r="C3591" s="6" t="n">
        <x:v>4</x:v>
      </x:c>
      <x:c r="D3591" s="6" t="n">
        <x:v>5</x:v>
      </x:c>
      <x:c r="E3591" s="7" t="str">
        <x:v>110123</x:v>
      </x:c>
      <x:c r="F3591" s="7" t="str">
        <x:v>逐星之矢</x:v>
      </x:c>
      <x:c r="G3591" s="6" t="n">
        <x:v>5</x:v>
      </x:c>
      <x:c r="H3591" s="6" t="str">
        <x:v>https://raw.githubusercontent.com/Mar-7th/StarRailRes/dbe8cdfcfb0bf657b9fe1cf92d5537f118ccb487/index_new/cn/light_cone_promotions.json</x:v>
      </x:c>
    </x:row>
    <x:row r="3592" ht="20" customHeight="1">
      <x:c r="A3592" s="6" t="str">
        <x:v>光锥突破</x:v>
      </x:c>
      <x:c r="B3592" s="6" t="str">
        <x:v>23020</x:v>
      </x:c>
      <x:c r="C3592" s="6" t="n">
        <x:v>4</x:v>
      </x:c>
      <x:c r="D3592" s="6" t="n">
        <x:v>5</x:v>
      </x:c>
      <x:c r="E3592" s="7" t="str">
        <x:v>111013</x:v>
      </x:c>
      <x:c r="F3592" s="7" t="str">
        <x:v>践踏的意志</x:v>
      </x:c>
      <x:c r="G3592" s="6" t="n">
        <x:v>6</x:v>
      </x:c>
      <x:c r="H3592" s="6" t="str">
        <x:v>https://raw.githubusercontent.com/Mar-7th/StarRailRes/dbe8cdfcfb0bf657b9fe1cf92d5537f118ccb487/index_new/cn/light_cone_promotions.json</x:v>
      </x:c>
    </x:row>
    <x:row r="3593" ht="20" customHeight="1">
      <x:c r="A3593" s="6" t="str">
        <x:v>光锥突破</x:v>
      </x:c>
      <x:c r="B3593" s="6" t="str">
        <x:v>23020</x:v>
      </x:c>
      <x:c r="C3593" s="6" t="n">
        <x:v>5</x:v>
      </x:c>
      <x:c r="D3593" s="6" t="n">
        <x:v>6</x:v>
      </x:c>
      <x:c r="E3593" s="7" t="str">
        <x:v>2</x:v>
      </x:c>
      <x:c r="F3593" s="7" t="str">
        <x:v>信用点</x:v>
      </x:c>
      <x:c r="G3593" s="6" t="n">
        <x:v>200000</x:v>
      </x:c>
      <x:c r="H3593" s="6" t="str">
        <x:v>https://raw.githubusercontent.com/Mar-7th/StarRailRes/dbe8cdfcfb0bf657b9fe1cf92d5537f118ccb487/index_new/cn/light_cone_promotions.json</x:v>
      </x:c>
    </x:row>
    <x:row r="3594" ht="20" customHeight="1">
      <x:c r="A3594" s="6" t="str">
        <x:v>光锥突破</x:v>
      </x:c>
      <x:c r="B3594" s="6" t="str">
        <x:v>23020</x:v>
      </x:c>
      <x:c r="C3594" s="6" t="n">
        <x:v>5</x:v>
      </x:c>
      <x:c r="D3594" s="6" t="n">
        <x:v>6</x:v>
      </x:c>
      <x:c r="E3594" s="7" t="str">
        <x:v>110123</x:v>
      </x:c>
      <x:c r="F3594" s="7" t="str">
        <x:v>逐星之矢</x:v>
      </x:c>
      <x:c r="G3594" s="6" t="n">
        <x:v>10</x:v>
      </x:c>
      <x:c r="H3594" s="6" t="str">
        <x:v>https://raw.githubusercontent.com/Mar-7th/StarRailRes/dbe8cdfcfb0bf657b9fe1cf92d5537f118ccb487/index_new/cn/light_cone_promotions.json</x:v>
      </x:c>
    </x:row>
    <x:row r="3595" ht="20" customHeight="1">
      <x:c r="A3595" s="6" t="str">
        <x:v>光锥突破</x:v>
      </x:c>
      <x:c r="B3595" s="6" t="str">
        <x:v>23020</x:v>
      </x:c>
      <x:c r="C3595" s="6" t="n">
        <x:v>5</x:v>
      </x:c>
      <x:c r="D3595" s="6" t="n">
        <x:v>6</x:v>
      </x:c>
      <x:c r="E3595" s="7" t="str">
        <x:v>111013</x:v>
      </x:c>
      <x:c r="F3595" s="7" t="str">
        <x:v>践踏的意志</x:v>
      </x:c>
      <x:c r="G3595" s="6" t="n">
        <x:v>8</x:v>
      </x:c>
      <x:c r="H3595" s="6" t="str">
        <x:v>https://raw.githubusercontent.com/Mar-7th/StarRailRes/dbe8cdfcfb0bf657b9fe1cf92d5537f118ccb487/index_new/cn/light_cone_promotions.json</x:v>
      </x:c>
    </x:row>
    <x:row r="3596" ht="20" customHeight="1">
      <x:c r="A3596" s="6" t="str">
        <x:v>光锥突破</x:v>
      </x:c>
      <x:c r="B3596" s="6" t="str">
        <x:v>23021</x:v>
      </x:c>
      <x:c r="C3596" s="6" t="n">
        <x:v>0</x:v>
      </x:c>
      <x:c r="D3596" s="6" t="n">
        <x:v>1</x:v>
      </x:c>
      <x:c r="E3596" s="7" t="str">
        <x:v>2</x:v>
      </x:c>
      <x:c r="F3596" s="7" t="str">
        <x:v>信用点</x:v>
      </x:c>
      <x:c r="G3596" s="6" t="n">
        <x:v>5000</x:v>
      </x:c>
      <x:c r="H3596" s="6" t="str">
        <x:v>https://raw.githubusercontent.com/Mar-7th/StarRailRes/dbe8cdfcfb0bf657b9fe1cf92d5537f118ccb487/index_new/cn/light_cone_promotions.json</x:v>
      </x:c>
    </x:row>
    <x:row r="3597" ht="20" customHeight="1">
      <x:c r="A3597" s="6" t="str">
        <x:v>光锥突破</x:v>
      </x:c>
      <x:c r="B3597" s="6" t="str">
        <x:v>23021</x:v>
      </x:c>
      <x:c r="C3597" s="6" t="n">
        <x:v>0</x:v>
      </x:c>
      <x:c r="D3597" s="6" t="n">
        <x:v>1</x:v>
      </x:c>
      <x:c r="E3597" s="7" t="str">
        <x:v>114011</x:v>
      </x:c>
      <x:c r="F3597" s="7" t="str">
        <x:v>思绪末屑</x:v>
      </x:c>
      <x:c r="G3597" s="6" t="n">
        <x:v>8</x:v>
      </x:c>
      <x:c r="H3597" s="6" t="str">
        <x:v>https://raw.githubusercontent.com/Mar-7th/StarRailRes/dbe8cdfcfb0bf657b9fe1cf92d5537f118ccb487/index_new/cn/light_cone_promotions.json</x:v>
      </x:c>
    </x:row>
    <x:row r="3598" ht="20" customHeight="1">
      <x:c r="A3598" s="6" t="str">
        <x:v>光锥突破</x:v>
      </x:c>
      <x:c r="B3598" s="6" t="str">
        <x:v>23021</x:v>
      </x:c>
      <x:c r="C3598" s="6" t="n">
        <x:v>1</x:v>
      </x:c>
      <x:c r="D3598" s="6" t="n">
        <x:v>2</x:v>
      </x:c>
      <x:c r="E3598" s="7" t="str">
        <x:v>2</x:v>
      </x:c>
      <x:c r="F3598" s="7" t="str">
        <x:v>信用点</x:v>
      </x:c>
      <x:c r="G3598" s="6" t="n">
        <x:v>10000</x:v>
      </x:c>
      <x:c r="H3598" s="6" t="str">
        <x:v>https://raw.githubusercontent.com/Mar-7th/StarRailRes/dbe8cdfcfb0bf657b9fe1cf92d5537f118ccb487/index_new/cn/light_cone_promotions.json</x:v>
      </x:c>
    </x:row>
    <x:row r="3599" ht="20" customHeight="1">
      <x:c r="A3599" s="6" t="str">
        <x:v>光锥突破</x:v>
      </x:c>
      <x:c r="B3599" s="6" t="str">
        <x:v>23021</x:v>
      </x:c>
      <x:c r="C3599" s="6" t="n">
        <x:v>1</x:v>
      </x:c>
      <x:c r="D3599" s="6" t="n">
        <x:v>2</x:v>
      </x:c>
      <x:c r="E3599" s="7" t="str">
        <x:v>110231</x:v>
      </x:c>
      <x:c r="F3599" s="7" t="str">
        <x:v>云际音符</x:v>
      </x:c>
      <x:c r="G3599" s="6" t="n">
        <x:v>4</x:v>
      </x:c>
      <x:c r="H3599" s="6" t="str">
        <x:v>https://raw.githubusercontent.com/Mar-7th/StarRailRes/dbe8cdfcfb0bf657b9fe1cf92d5537f118ccb487/index_new/cn/light_cone_promotions.json</x:v>
      </x:c>
    </x:row>
    <x:row r="3600" ht="20" customHeight="1">
      <x:c r="A3600" s="6" t="str">
        <x:v>光锥突破</x:v>
      </x:c>
      <x:c r="B3600" s="6" t="str">
        <x:v>23021</x:v>
      </x:c>
      <x:c r="C3600" s="6" t="n">
        <x:v>1</x:v>
      </x:c>
      <x:c r="D3600" s="6" t="n">
        <x:v>2</x:v>
      </x:c>
      <x:c r="E3600" s="7" t="str">
        <x:v>114011</x:v>
      </x:c>
      <x:c r="F3600" s="7" t="str">
        <x:v>思绪末屑</x:v>
      </x:c>
      <x:c r="G3600" s="6" t="n">
        <x:v>12</x:v>
      </x:c>
      <x:c r="H3600" s="6" t="str">
        <x:v>https://raw.githubusercontent.com/Mar-7th/StarRailRes/dbe8cdfcfb0bf657b9fe1cf92d5537f118ccb487/index_new/cn/light_cone_promotions.json</x:v>
      </x:c>
    </x:row>
    <x:row r="3601" ht="20" customHeight="1">
      <x:c r="A3601" s="6" t="str">
        <x:v>光锥突破</x:v>
      </x:c>
      <x:c r="B3601" s="6" t="str">
        <x:v>23021</x:v>
      </x:c>
      <x:c r="C3601" s="6" t="n">
        <x:v>2</x:v>
      </x:c>
      <x:c r="D3601" s="6" t="n">
        <x:v>3</x:v>
      </x:c>
      <x:c r="E3601" s="7" t="str">
        <x:v>2</x:v>
      </x:c>
      <x:c r="F3601" s="7" t="str">
        <x:v>信用点</x:v>
      </x:c>
      <x:c r="G3601" s="6" t="n">
        <x:v>20000</x:v>
      </x:c>
      <x:c r="H3601" s="6" t="str">
        <x:v>https://raw.githubusercontent.com/Mar-7th/StarRailRes/dbe8cdfcfb0bf657b9fe1cf92d5537f118ccb487/index_new/cn/light_cone_promotions.json</x:v>
      </x:c>
    </x:row>
    <x:row r="3602" ht="20" customHeight="1">
      <x:c r="A3602" s="6" t="str">
        <x:v>光锥突破</x:v>
      </x:c>
      <x:c r="B3602" s="6" t="str">
        <x:v>23021</x:v>
      </x:c>
      <x:c r="C3602" s="6" t="n">
        <x:v>2</x:v>
      </x:c>
      <x:c r="D3602" s="6" t="n">
        <x:v>3</x:v>
      </x:c>
      <x:c r="E3602" s="7" t="str">
        <x:v>110232</x:v>
      </x:c>
      <x:c r="F3602" s="7" t="str">
        <x:v>空际小节</x:v>
      </x:c>
      <x:c r="G3602" s="6" t="n">
        <x:v>4</x:v>
      </x:c>
      <x:c r="H3602" s="6" t="str">
        <x:v>https://raw.githubusercontent.com/Mar-7th/StarRailRes/dbe8cdfcfb0bf657b9fe1cf92d5537f118ccb487/index_new/cn/light_cone_promotions.json</x:v>
      </x:c>
    </x:row>
    <x:row r="3603" ht="20" customHeight="1">
      <x:c r="A3603" s="6" t="str">
        <x:v>光锥突破</x:v>
      </x:c>
      <x:c r="B3603" s="6" t="str">
        <x:v>23021</x:v>
      </x:c>
      <x:c r="C3603" s="6" t="n">
        <x:v>2</x:v>
      </x:c>
      <x:c r="D3603" s="6" t="n">
        <x:v>3</x:v>
      </x:c>
      <x:c r="E3603" s="7" t="str">
        <x:v>114012</x:v>
      </x:c>
      <x:c r="F3603" s="7" t="str">
        <x:v>印象残晶</x:v>
      </x:c>
      <x:c r="G3603" s="6" t="n">
        <x:v>8</x:v>
      </x:c>
      <x:c r="H3603" s="6" t="str">
        <x:v>https://raw.githubusercontent.com/Mar-7th/StarRailRes/dbe8cdfcfb0bf657b9fe1cf92d5537f118ccb487/index_new/cn/light_cone_promotions.json</x:v>
      </x:c>
    </x:row>
    <x:row r="3604" ht="20" customHeight="1">
      <x:c r="A3604" s="6" t="str">
        <x:v>光锥突破</x:v>
      </x:c>
      <x:c r="B3604" s="6" t="str">
        <x:v>23021</x:v>
      </x:c>
      <x:c r="C3604" s="6" t="n">
        <x:v>3</x:v>
      </x:c>
      <x:c r="D3604" s="6" t="n">
        <x:v>4</x:v>
      </x:c>
      <x:c r="E3604" s="7" t="str">
        <x:v>2</x:v>
      </x:c>
      <x:c r="F3604" s="7" t="str">
        <x:v>信用点</x:v>
      </x:c>
      <x:c r="G3604" s="6" t="n">
        <x:v>50000</x:v>
      </x:c>
      <x:c r="H3604" s="6" t="str">
        <x:v>https://raw.githubusercontent.com/Mar-7th/StarRailRes/dbe8cdfcfb0bf657b9fe1cf92d5537f118ccb487/index_new/cn/light_cone_promotions.json</x:v>
      </x:c>
    </x:row>
    <x:row r="3605" ht="20" customHeight="1">
      <x:c r="A3605" s="6" t="str">
        <x:v>光锥突破</x:v>
      </x:c>
      <x:c r="B3605" s="6" t="str">
        <x:v>23021</x:v>
      </x:c>
      <x:c r="C3605" s="6" t="n">
        <x:v>3</x:v>
      </x:c>
      <x:c r="D3605" s="6" t="n">
        <x:v>4</x:v>
      </x:c>
      <x:c r="E3605" s="7" t="str">
        <x:v>110232</x:v>
      </x:c>
      <x:c r="F3605" s="7" t="str">
        <x:v>空际小节</x:v>
      </x:c>
      <x:c r="G3605" s="6" t="n">
        <x:v>8</x:v>
      </x:c>
      <x:c r="H3605" s="6" t="str">
        <x:v>https://raw.githubusercontent.com/Mar-7th/StarRailRes/dbe8cdfcfb0bf657b9fe1cf92d5537f118ccb487/index_new/cn/light_cone_promotions.json</x:v>
      </x:c>
    </x:row>
    <x:row r="3606" ht="20" customHeight="1">
      <x:c r="A3606" s="6" t="str">
        <x:v>光锥突破</x:v>
      </x:c>
      <x:c r="B3606" s="6" t="str">
        <x:v>23021</x:v>
      </x:c>
      <x:c r="C3606" s="6" t="n">
        <x:v>3</x:v>
      </x:c>
      <x:c r="D3606" s="6" t="n">
        <x:v>4</x:v>
      </x:c>
      <x:c r="E3606" s="7" t="str">
        <x:v>114012</x:v>
      </x:c>
      <x:c r="F3606" s="7" t="str">
        <x:v>印象残晶</x:v>
      </x:c>
      <x:c r="G3606" s="6" t="n">
        <x:v>12</x:v>
      </x:c>
      <x:c r="H3606" s="6" t="str">
        <x:v>https://raw.githubusercontent.com/Mar-7th/StarRailRes/dbe8cdfcfb0bf657b9fe1cf92d5537f118ccb487/index_new/cn/light_cone_promotions.json</x:v>
      </x:c>
    </x:row>
    <x:row r="3607" ht="20" customHeight="1">
      <x:c r="A3607" s="6" t="str">
        <x:v>光锥突破</x:v>
      </x:c>
      <x:c r="B3607" s="6" t="str">
        <x:v>23021</x:v>
      </x:c>
      <x:c r="C3607" s="6" t="n">
        <x:v>4</x:v>
      </x:c>
      <x:c r="D3607" s="6" t="n">
        <x:v>5</x:v>
      </x:c>
      <x:c r="E3607" s="7" t="str">
        <x:v>2</x:v>
      </x:c>
      <x:c r="F3607" s="7" t="str">
        <x:v>信用点</x:v>
      </x:c>
      <x:c r="G3607" s="6" t="n">
        <x:v>100000</x:v>
      </x:c>
      <x:c r="H3607" s="6" t="str">
        <x:v>https://raw.githubusercontent.com/Mar-7th/StarRailRes/dbe8cdfcfb0bf657b9fe1cf92d5537f118ccb487/index_new/cn/light_cone_promotions.json</x:v>
      </x:c>
    </x:row>
    <x:row r="3608" ht="20" customHeight="1">
      <x:c r="A3608" s="6" t="str">
        <x:v>光锥突破</x:v>
      </x:c>
      <x:c r="B3608" s="6" t="str">
        <x:v>23021</x:v>
      </x:c>
      <x:c r="C3608" s="6" t="n">
        <x:v>4</x:v>
      </x:c>
      <x:c r="D3608" s="6" t="n">
        <x:v>5</x:v>
      </x:c>
      <x:c r="E3608" s="7" t="str">
        <x:v>110233</x:v>
      </x:c>
      <x:c r="F3608" s="7" t="str">
        <x:v>天外乐章</x:v>
      </x:c>
      <x:c r="G3608" s="6" t="n">
        <x:v>5</x:v>
      </x:c>
      <x:c r="H3608" s="6" t="str">
        <x:v>https://raw.githubusercontent.com/Mar-7th/StarRailRes/dbe8cdfcfb0bf657b9fe1cf92d5537f118ccb487/index_new/cn/light_cone_promotions.json</x:v>
      </x:c>
    </x:row>
    <x:row r="3609" ht="20" customHeight="1">
      <x:c r="A3609" s="6" t="str">
        <x:v>光锥突破</x:v>
      </x:c>
      <x:c r="B3609" s="6" t="str">
        <x:v>23021</x:v>
      </x:c>
      <x:c r="C3609" s="6" t="n">
        <x:v>4</x:v>
      </x:c>
      <x:c r="D3609" s="6" t="n">
        <x:v>5</x:v>
      </x:c>
      <x:c r="E3609" s="7" t="str">
        <x:v>114013</x:v>
      </x:c>
      <x:c r="F3609" s="7" t="str">
        <x:v>欲念碎镜</x:v>
      </x:c>
      <x:c r="G3609" s="6" t="n">
        <x:v>6</x:v>
      </x:c>
      <x:c r="H3609" s="6" t="str">
        <x:v>https://raw.githubusercontent.com/Mar-7th/StarRailRes/dbe8cdfcfb0bf657b9fe1cf92d5537f118ccb487/index_new/cn/light_cone_promotions.json</x:v>
      </x:c>
    </x:row>
    <x:row r="3610" ht="20" customHeight="1">
      <x:c r="A3610" s="6" t="str">
        <x:v>光锥突破</x:v>
      </x:c>
      <x:c r="B3610" s="6" t="str">
        <x:v>23021</x:v>
      </x:c>
      <x:c r="C3610" s="6" t="n">
        <x:v>5</x:v>
      </x:c>
      <x:c r="D3610" s="6" t="n">
        <x:v>6</x:v>
      </x:c>
      <x:c r="E3610" s="7" t="str">
        <x:v>2</x:v>
      </x:c>
      <x:c r="F3610" s="7" t="str">
        <x:v>信用点</x:v>
      </x:c>
      <x:c r="G3610" s="6" t="n">
        <x:v>200000</x:v>
      </x:c>
      <x:c r="H3610" s="6" t="str">
        <x:v>https://raw.githubusercontent.com/Mar-7th/StarRailRes/dbe8cdfcfb0bf657b9fe1cf92d5537f118ccb487/index_new/cn/light_cone_promotions.json</x:v>
      </x:c>
    </x:row>
    <x:row r="3611" ht="20" customHeight="1">
      <x:c r="A3611" s="6" t="str">
        <x:v>光锥突破</x:v>
      </x:c>
      <x:c r="B3611" s="6" t="str">
        <x:v>23021</x:v>
      </x:c>
      <x:c r="C3611" s="6" t="n">
        <x:v>5</x:v>
      </x:c>
      <x:c r="D3611" s="6" t="n">
        <x:v>6</x:v>
      </x:c>
      <x:c r="E3611" s="7" t="str">
        <x:v>110233</x:v>
      </x:c>
      <x:c r="F3611" s="7" t="str">
        <x:v>天外乐章</x:v>
      </x:c>
      <x:c r="G3611" s="6" t="n">
        <x:v>10</x:v>
      </x:c>
      <x:c r="H3611" s="6" t="str">
        <x:v>https://raw.githubusercontent.com/Mar-7th/StarRailRes/dbe8cdfcfb0bf657b9fe1cf92d5537f118ccb487/index_new/cn/light_cone_promotions.json</x:v>
      </x:c>
    </x:row>
    <x:row r="3612" ht="20" customHeight="1">
      <x:c r="A3612" s="6" t="str">
        <x:v>光锥突破</x:v>
      </x:c>
      <x:c r="B3612" s="6" t="str">
        <x:v>23021</x:v>
      </x:c>
      <x:c r="C3612" s="6" t="n">
        <x:v>5</x:v>
      </x:c>
      <x:c r="D3612" s="6" t="n">
        <x:v>6</x:v>
      </x:c>
      <x:c r="E3612" s="7" t="str">
        <x:v>114013</x:v>
      </x:c>
      <x:c r="F3612" s="7" t="str">
        <x:v>欲念碎镜</x:v>
      </x:c>
      <x:c r="G3612" s="6" t="n">
        <x:v>8</x:v>
      </x:c>
      <x:c r="H3612" s="6" t="str">
        <x:v>https://raw.githubusercontent.com/Mar-7th/StarRailRes/dbe8cdfcfb0bf657b9fe1cf92d5537f118ccb487/index_new/cn/light_cone_promotions.json</x:v>
      </x:c>
    </x:row>
    <x:row r="3613" ht="20" customHeight="1">
      <x:c r="A3613" s="6" t="str">
        <x:v>光锥突破</x:v>
      </x:c>
      <x:c r="B3613" s="6" t="str">
        <x:v>23022</x:v>
      </x:c>
      <x:c r="C3613" s="6" t="n">
        <x:v>0</x:v>
      </x:c>
      <x:c r="D3613" s="6" t="n">
        <x:v>1</x:v>
      </x:c>
      <x:c r="E3613" s="7" t="str">
        <x:v>2</x:v>
      </x:c>
      <x:c r="F3613" s="7" t="str">
        <x:v>信用点</x:v>
      </x:c>
      <x:c r="G3613" s="6" t="n">
        <x:v>5000</x:v>
      </x:c>
      <x:c r="H3613" s="6" t="str">
        <x:v>https://raw.githubusercontent.com/Mar-7th/StarRailRes/dbe8cdfcfb0bf657b9fe1cf92d5537f118ccb487/index_new/cn/light_cone_promotions.json</x:v>
      </x:c>
    </x:row>
    <x:row r="3614" ht="20" customHeight="1">
      <x:c r="A3614" s="6" t="str">
        <x:v>光锥突破</x:v>
      </x:c>
      <x:c r="B3614" s="6" t="str">
        <x:v>23022</x:v>
      </x:c>
      <x:c r="C3614" s="6" t="n">
        <x:v>0</x:v>
      </x:c>
      <x:c r="D3614" s="6" t="n">
        <x:v>1</x:v>
      </x:c>
      <x:c r="E3614" s="7" t="str">
        <x:v>111001</x:v>
      </x:c>
      <x:c r="F3614" s="7" t="str">
        <x:v>熄灭原核</x:v>
      </x:c>
      <x:c r="G3614" s="6" t="n">
        <x:v>8</x:v>
      </x:c>
      <x:c r="H3614" s="6" t="str">
        <x:v>https://raw.githubusercontent.com/Mar-7th/StarRailRes/dbe8cdfcfb0bf657b9fe1cf92d5537f118ccb487/index_new/cn/light_cone_promotions.json</x:v>
      </x:c>
    </x:row>
    <x:row r="3615" ht="20" customHeight="1">
      <x:c r="A3615" s="6" t="str">
        <x:v>光锥突破</x:v>
      </x:c>
      <x:c r="B3615" s="6" t="str">
        <x:v>23022</x:v>
      </x:c>
      <x:c r="C3615" s="6" t="n">
        <x:v>1</x:v>
      </x:c>
      <x:c r="D3615" s="6" t="n">
        <x:v>2</x:v>
      </x:c>
      <x:c r="E3615" s="7" t="str">
        <x:v>2</x:v>
      </x:c>
      <x:c r="F3615" s="7" t="str">
        <x:v>信用点</x:v>
      </x:c>
      <x:c r="G3615" s="6" t="n">
        <x:v>10000</x:v>
      </x:c>
      <x:c r="H3615" s="6" t="str">
        <x:v>https://raw.githubusercontent.com/Mar-7th/StarRailRes/dbe8cdfcfb0bf657b9fe1cf92d5537f118ccb487/index_new/cn/light_cone_promotions.json</x:v>
      </x:c>
    </x:row>
    <x:row r="3616" ht="20" customHeight="1">
      <x:c r="A3616" s="6" t="str">
        <x:v>光锥突破</x:v>
      </x:c>
      <x:c r="B3616" s="6" t="str">
        <x:v>23022</x:v>
      </x:c>
      <x:c r="C3616" s="6" t="n">
        <x:v>1</x:v>
      </x:c>
      <x:c r="D3616" s="6" t="n">
        <x:v>2</x:v>
      </x:c>
      <x:c r="E3616" s="7" t="str">
        <x:v>110221</x:v>
      </x:c>
      <x:c r="F3616" s="7" t="str">
        <x:v>炽情之灵</x:v>
      </x:c>
      <x:c r="G3616" s="6" t="n">
        <x:v>4</x:v>
      </x:c>
      <x:c r="H3616" s="6" t="str">
        <x:v>https://raw.githubusercontent.com/Mar-7th/StarRailRes/dbe8cdfcfb0bf657b9fe1cf92d5537f118ccb487/index_new/cn/light_cone_promotions.json</x:v>
      </x:c>
    </x:row>
    <x:row r="3617" ht="20" customHeight="1">
      <x:c r="A3617" s="6" t="str">
        <x:v>光锥突破</x:v>
      </x:c>
      <x:c r="B3617" s="6" t="str">
        <x:v>23022</x:v>
      </x:c>
      <x:c r="C3617" s="6" t="n">
        <x:v>1</x:v>
      </x:c>
      <x:c r="D3617" s="6" t="n">
        <x:v>2</x:v>
      </x:c>
      <x:c r="E3617" s="7" t="str">
        <x:v>111001</x:v>
      </x:c>
      <x:c r="F3617" s="7" t="str">
        <x:v>熄灭原核</x:v>
      </x:c>
      <x:c r="G3617" s="6" t="n">
        <x:v>12</x:v>
      </x:c>
      <x:c r="H3617" s="6" t="str">
        <x:v>https://raw.githubusercontent.com/Mar-7th/StarRailRes/dbe8cdfcfb0bf657b9fe1cf92d5537f118ccb487/index_new/cn/light_cone_promotions.json</x:v>
      </x:c>
    </x:row>
    <x:row r="3618" ht="20" customHeight="1">
      <x:c r="A3618" s="6" t="str">
        <x:v>光锥突破</x:v>
      </x:c>
      <x:c r="B3618" s="6" t="str">
        <x:v>23022</x:v>
      </x:c>
      <x:c r="C3618" s="6" t="n">
        <x:v>2</x:v>
      </x:c>
      <x:c r="D3618" s="6" t="n">
        <x:v>3</x:v>
      </x:c>
      <x:c r="E3618" s="7" t="str">
        <x:v>2</x:v>
      </x:c>
      <x:c r="F3618" s="7" t="str">
        <x:v>信用点</x:v>
      </x:c>
      <x:c r="G3618" s="6" t="n">
        <x:v>20000</x:v>
      </x:c>
      <x:c r="H3618" s="6" t="str">
        <x:v>https://raw.githubusercontent.com/Mar-7th/StarRailRes/dbe8cdfcfb0bf657b9fe1cf92d5537f118ccb487/index_new/cn/light_cone_promotions.json</x:v>
      </x:c>
    </x:row>
    <x:row r="3619" ht="20" customHeight="1">
      <x:c r="A3619" s="6" t="str">
        <x:v>光锥突破</x:v>
      </x:c>
      <x:c r="B3619" s="6" t="str">
        <x:v>23022</x:v>
      </x:c>
      <x:c r="C3619" s="6" t="n">
        <x:v>2</x:v>
      </x:c>
      <x:c r="D3619" s="6" t="n">
        <x:v>3</x:v>
      </x:c>
      <x:c r="E3619" s="7" t="str">
        <x:v>110222</x:v>
      </x:c>
      <x:c r="F3619" s="7" t="str">
        <x:v>星火之精</x:v>
      </x:c>
      <x:c r="G3619" s="6" t="n">
        <x:v>4</x:v>
      </x:c>
      <x:c r="H3619" s="6" t="str">
        <x:v>https://raw.githubusercontent.com/Mar-7th/StarRailRes/dbe8cdfcfb0bf657b9fe1cf92d5537f118ccb487/index_new/cn/light_cone_promotions.json</x:v>
      </x:c>
    </x:row>
    <x:row r="3620" ht="20" customHeight="1">
      <x:c r="A3620" s="6" t="str">
        <x:v>光锥突破</x:v>
      </x:c>
      <x:c r="B3620" s="6" t="str">
        <x:v>23022</x:v>
      </x:c>
      <x:c r="C3620" s="6" t="n">
        <x:v>2</x:v>
      </x:c>
      <x:c r="D3620" s="6" t="n">
        <x:v>3</x:v>
      </x:c>
      <x:c r="E3620" s="7" t="str">
        <x:v>111002</x:v>
      </x:c>
      <x:c r="F3620" s="7" t="str">
        <x:v>微光原核</x:v>
      </x:c>
      <x:c r="G3620" s="6" t="n">
        <x:v>8</x:v>
      </x:c>
      <x:c r="H3620" s="6" t="str">
        <x:v>https://raw.githubusercontent.com/Mar-7th/StarRailRes/dbe8cdfcfb0bf657b9fe1cf92d5537f118ccb487/index_new/cn/light_cone_promotions.json</x:v>
      </x:c>
    </x:row>
    <x:row r="3621" ht="20" customHeight="1">
      <x:c r="A3621" s="6" t="str">
        <x:v>光锥突破</x:v>
      </x:c>
      <x:c r="B3621" s="6" t="str">
        <x:v>23022</x:v>
      </x:c>
      <x:c r="C3621" s="6" t="n">
        <x:v>3</x:v>
      </x:c>
      <x:c r="D3621" s="6" t="n">
        <x:v>4</x:v>
      </x:c>
      <x:c r="E3621" s="7" t="str">
        <x:v>2</x:v>
      </x:c>
      <x:c r="F3621" s="7" t="str">
        <x:v>信用点</x:v>
      </x:c>
      <x:c r="G3621" s="6" t="n">
        <x:v>50000</x:v>
      </x:c>
      <x:c r="H3621" s="6" t="str">
        <x:v>https://raw.githubusercontent.com/Mar-7th/StarRailRes/dbe8cdfcfb0bf657b9fe1cf92d5537f118ccb487/index_new/cn/light_cone_promotions.json</x:v>
      </x:c>
    </x:row>
    <x:row r="3622" ht="20" customHeight="1">
      <x:c r="A3622" s="6" t="str">
        <x:v>光锥突破</x:v>
      </x:c>
      <x:c r="B3622" s="6" t="str">
        <x:v>23022</x:v>
      </x:c>
      <x:c r="C3622" s="6" t="n">
        <x:v>3</x:v>
      </x:c>
      <x:c r="D3622" s="6" t="n">
        <x:v>4</x:v>
      </x:c>
      <x:c r="E3622" s="7" t="str">
        <x:v>110222</x:v>
      </x:c>
      <x:c r="F3622" s="7" t="str">
        <x:v>星火之精</x:v>
      </x:c>
      <x:c r="G3622" s="6" t="n">
        <x:v>8</x:v>
      </x:c>
      <x:c r="H3622" s="6" t="str">
        <x:v>https://raw.githubusercontent.com/Mar-7th/StarRailRes/dbe8cdfcfb0bf657b9fe1cf92d5537f118ccb487/index_new/cn/light_cone_promotions.json</x:v>
      </x:c>
    </x:row>
    <x:row r="3623" ht="20" customHeight="1">
      <x:c r="A3623" s="6" t="str">
        <x:v>光锥突破</x:v>
      </x:c>
      <x:c r="B3623" s="6" t="str">
        <x:v>23022</x:v>
      </x:c>
      <x:c r="C3623" s="6" t="n">
        <x:v>3</x:v>
      </x:c>
      <x:c r="D3623" s="6" t="n">
        <x:v>4</x:v>
      </x:c>
      <x:c r="E3623" s="7" t="str">
        <x:v>111002</x:v>
      </x:c>
      <x:c r="F3623" s="7" t="str">
        <x:v>微光原核</x:v>
      </x:c>
      <x:c r="G3623" s="6" t="n">
        <x:v>12</x:v>
      </x:c>
      <x:c r="H3623" s="6" t="str">
        <x:v>https://raw.githubusercontent.com/Mar-7th/StarRailRes/dbe8cdfcfb0bf657b9fe1cf92d5537f118ccb487/index_new/cn/light_cone_promotions.json</x:v>
      </x:c>
    </x:row>
    <x:row r="3624" ht="20" customHeight="1">
      <x:c r="A3624" s="6" t="str">
        <x:v>光锥突破</x:v>
      </x:c>
      <x:c r="B3624" s="6" t="str">
        <x:v>23022</x:v>
      </x:c>
      <x:c r="C3624" s="6" t="n">
        <x:v>4</x:v>
      </x:c>
      <x:c r="D3624" s="6" t="n">
        <x:v>5</x:v>
      </x:c>
      <x:c r="E3624" s="7" t="str">
        <x:v>2</x:v>
      </x:c>
      <x:c r="F3624" s="7" t="str">
        <x:v>信用点</x:v>
      </x:c>
      <x:c r="G3624" s="6" t="n">
        <x:v>100000</x:v>
      </x:c>
      <x:c r="H3624" s="6" t="str">
        <x:v>https://raw.githubusercontent.com/Mar-7th/StarRailRes/dbe8cdfcfb0bf657b9fe1cf92d5537f118ccb487/index_new/cn/light_cone_promotions.json</x:v>
      </x:c>
    </x:row>
    <x:row r="3625" ht="20" customHeight="1">
      <x:c r="A3625" s="6" t="str">
        <x:v>光锥突破</x:v>
      </x:c>
      <x:c r="B3625" s="6" t="str">
        <x:v>23022</x:v>
      </x:c>
      <x:c r="C3625" s="6" t="n">
        <x:v>4</x:v>
      </x:c>
      <x:c r="D3625" s="6" t="n">
        <x:v>5</x:v>
      </x:c>
      <x:c r="E3625" s="7" t="str">
        <x:v>110223</x:v>
      </x:c>
      <x:c r="F3625" s="7" t="str">
        <x:v>焚天之魔</x:v>
      </x:c>
      <x:c r="G3625" s="6" t="n">
        <x:v>5</x:v>
      </x:c>
      <x:c r="H3625" s="6" t="str">
        <x:v>https://raw.githubusercontent.com/Mar-7th/StarRailRes/dbe8cdfcfb0bf657b9fe1cf92d5537f118ccb487/index_new/cn/light_cone_promotions.json</x:v>
      </x:c>
    </x:row>
    <x:row r="3626" ht="20" customHeight="1">
      <x:c r="A3626" s="6" t="str">
        <x:v>光锥突破</x:v>
      </x:c>
      <x:c r="B3626" s="6" t="str">
        <x:v>23022</x:v>
      </x:c>
      <x:c r="C3626" s="6" t="n">
        <x:v>4</x:v>
      </x:c>
      <x:c r="D3626" s="6" t="n">
        <x:v>5</x:v>
      </x:c>
      <x:c r="E3626" s="7" t="str">
        <x:v>111003</x:v>
      </x:c>
      <x:c r="F3626" s="7" t="str">
        <x:v>蠢动原核</x:v>
      </x:c>
      <x:c r="G3626" s="6" t="n">
        <x:v>6</x:v>
      </x:c>
      <x:c r="H3626" s="6" t="str">
        <x:v>https://raw.githubusercontent.com/Mar-7th/StarRailRes/dbe8cdfcfb0bf657b9fe1cf92d5537f118ccb487/index_new/cn/light_cone_promotions.json</x:v>
      </x:c>
    </x:row>
    <x:row r="3627" ht="20" customHeight="1">
      <x:c r="A3627" s="6" t="str">
        <x:v>光锥突破</x:v>
      </x:c>
      <x:c r="B3627" s="6" t="str">
        <x:v>23022</x:v>
      </x:c>
      <x:c r="C3627" s="6" t="n">
        <x:v>5</x:v>
      </x:c>
      <x:c r="D3627" s="6" t="n">
        <x:v>6</x:v>
      </x:c>
      <x:c r="E3627" s="7" t="str">
        <x:v>2</x:v>
      </x:c>
      <x:c r="F3627" s="7" t="str">
        <x:v>信用点</x:v>
      </x:c>
      <x:c r="G3627" s="6" t="n">
        <x:v>200000</x:v>
      </x:c>
      <x:c r="H3627" s="6" t="str">
        <x:v>https://raw.githubusercontent.com/Mar-7th/StarRailRes/dbe8cdfcfb0bf657b9fe1cf92d5537f118ccb487/index_new/cn/light_cone_promotions.json</x:v>
      </x:c>
    </x:row>
    <x:row r="3628" ht="20" customHeight="1">
      <x:c r="A3628" s="6" t="str">
        <x:v>光锥突破</x:v>
      </x:c>
      <x:c r="B3628" s="6" t="str">
        <x:v>23022</x:v>
      </x:c>
      <x:c r="C3628" s="6" t="n">
        <x:v>5</x:v>
      </x:c>
      <x:c r="D3628" s="6" t="n">
        <x:v>6</x:v>
      </x:c>
      <x:c r="E3628" s="7" t="str">
        <x:v>110223</x:v>
      </x:c>
      <x:c r="F3628" s="7" t="str">
        <x:v>焚天之魔</x:v>
      </x:c>
      <x:c r="G3628" s="6" t="n">
        <x:v>10</x:v>
      </x:c>
      <x:c r="H3628" s="6" t="str">
        <x:v>https://raw.githubusercontent.com/Mar-7th/StarRailRes/dbe8cdfcfb0bf657b9fe1cf92d5537f118ccb487/index_new/cn/light_cone_promotions.json</x:v>
      </x:c>
    </x:row>
    <x:row r="3629" ht="20" customHeight="1">
      <x:c r="A3629" s="6" t="str">
        <x:v>光锥突破</x:v>
      </x:c>
      <x:c r="B3629" s="6" t="str">
        <x:v>23022</x:v>
      </x:c>
      <x:c r="C3629" s="6" t="n">
        <x:v>5</x:v>
      </x:c>
      <x:c r="D3629" s="6" t="n">
        <x:v>6</x:v>
      </x:c>
      <x:c r="E3629" s="7" t="str">
        <x:v>111003</x:v>
      </x:c>
      <x:c r="F3629" s="7" t="str">
        <x:v>蠢动原核</x:v>
      </x:c>
      <x:c r="G3629" s="6" t="n">
        <x:v>8</x:v>
      </x:c>
      <x:c r="H3629" s="6" t="str">
        <x:v>https://raw.githubusercontent.com/Mar-7th/StarRailRes/dbe8cdfcfb0bf657b9fe1cf92d5537f118ccb487/index_new/cn/light_cone_promotions.json</x:v>
      </x:c>
    </x:row>
    <x:row r="3630" ht="20" customHeight="1">
      <x:c r="A3630" s="6" t="str">
        <x:v>光锥突破</x:v>
      </x:c>
      <x:c r="B3630" s="6" t="str">
        <x:v>23023</x:v>
      </x:c>
      <x:c r="C3630" s="6" t="n">
        <x:v>0</x:v>
      </x:c>
      <x:c r="D3630" s="6" t="n">
        <x:v>1</x:v>
      </x:c>
      <x:c r="E3630" s="7" t="str">
        <x:v>2</x:v>
      </x:c>
      <x:c r="F3630" s="7" t="str">
        <x:v>信用点</x:v>
      </x:c>
      <x:c r="G3630" s="6" t="n">
        <x:v>5000</x:v>
      </x:c>
      <x:c r="H3630" s="6" t="str">
        <x:v>https://raw.githubusercontent.com/Mar-7th/StarRailRes/dbe8cdfcfb0bf657b9fe1cf92d5537f118ccb487/index_new/cn/light_cone_promotions.json</x:v>
      </x:c>
    </x:row>
    <x:row r="3631" ht="20" customHeight="1">
      <x:c r="A3631" s="6" t="str">
        <x:v>光锥突破</x:v>
      </x:c>
      <x:c r="B3631" s="6" t="str">
        <x:v>23023</x:v>
      </x:c>
      <x:c r="C3631" s="6" t="n">
        <x:v>0</x:v>
      </x:c>
      <x:c r="D3631" s="6" t="n">
        <x:v>1</x:v>
      </x:c>
      <x:c r="E3631" s="7" t="str">
        <x:v>114011</x:v>
      </x:c>
      <x:c r="F3631" s="7" t="str">
        <x:v>思绪末屑</x:v>
      </x:c>
      <x:c r="G3631" s="6" t="n">
        <x:v>8</x:v>
      </x:c>
      <x:c r="H3631" s="6" t="str">
        <x:v>https://raw.githubusercontent.com/Mar-7th/StarRailRes/dbe8cdfcfb0bf657b9fe1cf92d5537f118ccb487/index_new/cn/light_cone_promotions.json</x:v>
      </x:c>
    </x:row>
    <x:row r="3632" ht="20" customHeight="1">
      <x:c r="A3632" s="6" t="str">
        <x:v>光锥突破</x:v>
      </x:c>
      <x:c r="B3632" s="6" t="str">
        <x:v>23023</x:v>
      </x:c>
      <x:c r="C3632" s="6" t="n">
        <x:v>1</x:v>
      </x:c>
      <x:c r="D3632" s="6" t="n">
        <x:v>2</x:v>
      </x:c>
      <x:c r="E3632" s="7" t="str">
        <x:v>2</x:v>
      </x:c>
      <x:c r="F3632" s="7" t="str">
        <x:v>信用点</x:v>
      </x:c>
      <x:c r="G3632" s="6" t="n">
        <x:v>10000</x:v>
      </x:c>
      <x:c r="H3632" s="6" t="str">
        <x:v>https://raw.githubusercontent.com/Mar-7th/StarRailRes/dbe8cdfcfb0bf657b9fe1cf92d5537f118ccb487/index_new/cn/light_cone_promotions.json</x:v>
      </x:c>
    </x:row>
    <x:row r="3633" ht="20" customHeight="1">
      <x:c r="A3633" s="6" t="str">
        <x:v>光锥突破</x:v>
      </x:c>
      <x:c r="B3633" s="6" t="str">
        <x:v>23023</x:v>
      </x:c>
      <x:c r="C3633" s="6" t="n">
        <x:v>1</x:v>
      </x:c>
      <x:c r="D3633" s="6" t="n">
        <x:v>2</x:v>
      </x:c>
      <x:c r="E3633" s="7" t="str">
        <x:v>110211</x:v>
      </x:c>
      <x:c r="F3633" s="7" t="str">
        <x:v>散逸星砂</x:v>
      </x:c>
      <x:c r="G3633" s="6" t="n">
        <x:v>4</x:v>
      </x:c>
      <x:c r="H3633" s="6" t="str">
        <x:v>https://raw.githubusercontent.com/Mar-7th/StarRailRes/dbe8cdfcfb0bf657b9fe1cf92d5537f118ccb487/index_new/cn/light_cone_promotions.json</x:v>
      </x:c>
    </x:row>
    <x:row r="3634" ht="20" customHeight="1">
      <x:c r="A3634" s="6" t="str">
        <x:v>光锥突破</x:v>
      </x:c>
      <x:c r="B3634" s="6" t="str">
        <x:v>23023</x:v>
      </x:c>
      <x:c r="C3634" s="6" t="n">
        <x:v>1</x:v>
      </x:c>
      <x:c r="D3634" s="6" t="n">
        <x:v>2</x:v>
      </x:c>
      <x:c r="E3634" s="7" t="str">
        <x:v>114011</x:v>
      </x:c>
      <x:c r="F3634" s="7" t="str">
        <x:v>思绪末屑</x:v>
      </x:c>
      <x:c r="G3634" s="6" t="n">
        <x:v>12</x:v>
      </x:c>
      <x:c r="H3634" s="6" t="str">
        <x:v>https://raw.githubusercontent.com/Mar-7th/StarRailRes/dbe8cdfcfb0bf657b9fe1cf92d5537f118ccb487/index_new/cn/light_cone_promotions.json</x:v>
      </x:c>
    </x:row>
    <x:row r="3635" ht="20" customHeight="1">
      <x:c r="A3635" s="6" t="str">
        <x:v>光锥突破</x:v>
      </x:c>
      <x:c r="B3635" s="6" t="str">
        <x:v>23023</x:v>
      </x:c>
      <x:c r="C3635" s="6" t="n">
        <x:v>2</x:v>
      </x:c>
      <x:c r="D3635" s="6" t="n">
        <x:v>3</x:v>
      </x:c>
      <x:c r="E3635" s="7" t="str">
        <x:v>2</x:v>
      </x:c>
      <x:c r="F3635" s="7" t="str">
        <x:v>信用点</x:v>
      </x:c>
      <x:c r="G3635" s="6" t="n">
        <x:v>20000</x:v>
      </x:c>
      <x:c r="H3635" s="6" t="str">
        <x:v>https://raw.githubusercontent.com/Mar-7th/StarRailRes/dbe8cdfcfb0bf657b9fe1cf92d5537f118ccb487/index_new/cn/light_cone_promotions.json</x:v>
      </x:c>
    </x:row>
    <x:row r="3636" ht="20" customHeight="1">
      <x:c r="A3636" s="6" t="str">
        <x:v>光锥突破</x:v>
      </x:c>
      <x:c r="B3636" s="6" t="str">
        <x:v>23023</x:v>
      </x:c>
      <x:c r="C3636" s="6" t="n">
        <x:v>2</x:v>
      </x:c>
      <x:c r="D3636" s="6" t="n">
        <x:v>3</x:v>
      </x:c>
      <x:c r="E3636" s="7" t="str">
        <x:v>110212</x:v>
      </x:c>
      <x:c r="F3636" s="7" t="str">
        <x:v>流星棱晶</x:v>
      </x:c>
      <x:c r="G3636" s="6" t="n">
        <x:v>4</x:v>
      </x:c>
      <x:c r="H3636" s="6" t="str">
        <x:v>https://raw.githubusercontent.com/Mar-7th/StarRailRes/dbe8cdfcfb0bf657b9fe1cf92d5537f118ccb487/index_new/cn/light_cone_promotions.json</x:v>
      </x:c>
    </x:row>
    <x:row r="3637" ht="20" customHeight="1">
      <x:c r="A3637" s="6" t="str">
        <x:v>光锥突破</x:v>
      </x:c>
      <x:c r="B3637" s="6" t="str">
        <x:v>23023</x:v>
      </x:c>
      <x:c r="C3637" s="6" t="n">
        <x:v>2</x:v>
      </x:c>
      <x:c r="D3637" s="6" t="n">
        <x:v>3</x:v>
      </x:c>
      <x:c r="E3637" s="7" t="str">
        <x:v>114012</x:v>
      </x:c>
      <x:c r="F3637" s="7" t="str">
        <x:v>印象残晶</x:v>
      </x:c>
      <x:c r="G3637" s="6" t="n">
        <x:v>8</x:v>
      </x:c>
      <x:c r="H3637" s="6" t="str">
        <x:v>https://raw.githubusercontent.com/Mar-7th/StarRailRes/dbe8cdfcfb0bf657b9fe1cf92d5537f118ccb487/index_new/cn/light_cone_promotions.json</x:v>
      </x:c>
    </x:row>
    <x:row r="3638" ht="20" customHeight="1">
      <x:c r="A3638" s="6" t="str">
        <x:v>光锥突破</x:v>
      </x:c>
      <x:c r="B3638" s="6" t="str">
        <x:v>23023</x:v>
      </x:c>
      <x:c r="C3638" s="6" t="n">
        <x:v>3</x:v>
      </x:c>
      <x:c r="D3638" s="6" t="n">
        <x:v>4</x:v>
      </x:c>
      <x:c r="E3638" s="7" t="str">
        <x:v>2</x:v>
      </x:c>
      <x:c r="F3638" s="7" t="str">
        <x:v>信用点</x:v>
      </x:c>
      <x:c r="G3638" s="6" t="n">
        <x:v>50000</x:v>
      </x:c>
      <x:c r="H3638" s="6" t="str">
        <x:v>https://raw.githubusercontent.com/Mar-7th/StarRailRes/dbe8cdfcfb0bf657b9fe1cf92d5537f118ccb487/index_new/cn/light_cone_promotions.json</x:v>
      </x:c>
    </x:row>
    <x:row r="3639" ht="20" customHeight="1">
      <x:c r="A3639" s="6" t="str">
        <x:v>光锥突破</x:v>
      </x:c>
      <x:c r="B3639" s="6" t="str">
        <x:v>23023</x:v>
      </x:c>
      <x:c r="C3639" s="6" t="n">
        <x:v>3</x:v>
      </x:c>
      <x:c r="D3639" s="6" t="n">
        <x:v>4</x:v>
      </x:c>
      <x:c r="E3639" s="7" t="str">
        <x:v>110212</x:v>
      </x:c>
      <x:c r="F3639" s="7" t="str">
        <x:v>流星棱晶</x:v>
      </x:c>
      <x:c r="G3639" s="6" t="n">
        <x:v>8</x:v>
      </x:c>
      <x:c r="H3639" s="6" t="str">
        <x:v>https://raw.githubusercontent.com/Mar-7th/StarRailRes/dbe8cdfcfb0bf657b9fe1cf92d5537f118ccb487/index_new/cn/light_cone_promotions.json</x:v>
      </x:c>
    </x:row>
    <x:row r="3640" ht="20" customHeight="1">
      <x:c r="A3640" s="6" t="str">
        <x:v>光锥突破</x:v>
      </x:c>
      <x:c r="B3640" s="6" t="str">
        <x:v>23023</x:v>
      </x:c>
      <x:c r="C3640" s="6" t="n">
        <x:v>3</x:v>
      </x:c>
      <x:c r="D3640" s="6" t="n">
        <x:v>4</x:v>
      </x:c>
      <x:c r="E3640" s="7" t="str">
        <x:v>114012</x:v>
      </x:c>
      <x:c r="F3640" s="7" t="str">
        <x:v>印象残晶</x:v>
      </x:c>
      <x:c r="G3640" s="6" t="n">
        <x:v>12</x:v>
      </x:c>
      <x:c r="H3640" s="6" t="str">
        <x:v>https://raw.githubusercontent.com/Mar-7th/StarRailRes/dbe8cdfcfb0bf657b9fe1cf92d5537f118ccb487/index_new/cn/light_cone_promotions.json</x:v>
      </x:c>
    </x:row>
    <x:row r="3641" ht="20" customHeight="1">
      <x:c r="A3641" s="6" t="str">
        <x:v>光锥突破</x:v>
      </x:c>
      <x:c r="B3641" s="6" t="str">
        <x:v>23023</x:v>
      </x:c>
      <x:c r="C3641" s="6" t="n">
        <x:v>4</x:v>
      </x:c>
      <x:c r="D3641" s="6" t="n">
        <x:v>5</x:v>
      </x:c>
      <x:c r="E3641" s="7" t="str">
        <x:v>2</x:v>
      </x:c>
      <x:c r="F3641" s="7" t="str">
        <x:v>信用点</x:v>
      </x:c>
      <x:c r="G3641" s="6" t="n">
        <x:v>100000</x:v>
      </x:c>
      <x:c r="H3641" s="6" t="str">
        <x:v>https://raw.githubusercontent.com/Mar-7th/StarRailRes/dbe8cdfcfb0bf657b9fe1cf92d5537f118ccb487/index_new/cn/light_cone_promotions.json</x:v>
      </x:c>
    </x:row>
    <x:row r="3642" ht="20" customHeight="1">
      <x:c r="A3642" s="6" t="str">
        <x:v>光锥突破</x:v>
      </x:c>
      <x:c r="B3642" s="6" t="str">
        <x:v>23023</x:v>
      </x:c>
      <x:c r="C3642" s="6" t="n">
        <x:v>4</x:v>
      </x:c>
      <x:c r="D3642" s="6" t="n">
        <x:v>5</x:v>
      </x:c>
      <x:c r="E3642" s="7" t="str">
        <x:v>110213</x:v>
      </x:c>
      <x:c r="F3642" s="7" t="str">
        <x:v>神体琥珀</x:v>
      </x:c>
      <x:c r="G3642" s="6" t="n">
        <x:v>5</x:v>
      </x:c>
      <x:c r="H3642" s="6" t="str">
        <x:v>https://raw.githubusercontent.com/Mar-7th/StarRailRes/dbe8cdfcfb0bf657b9fe1cf92d5537f118ccb487/index_new/cn/light_cone_promotions.json</x:v>
      </x:c>
    </x:row>
    <x:row r="3643" ht="20" customHeight="1">
      <x:c r="A3643" s="6" t="str">
        <x:v>光锥突破</x:v>
      </x:c>
      <x:c r="B3643" s="6" t="str">
        <x:v>23023</x:v>
      </x:c>
      <x:c r="C3643" s="6" t="n">
        <x:v>4</x:v>
      </x:c>
      <x:c r="D3643" s="6" t="n">
        <x:v>5</x:v>
      </x:c>
      <x:c r="E3643" s="7" t="str">
        <x:v>114013</x:v>
      </x:c>
      <x:c r="F3643" s="7" t="str">
        <x:v>欲念碎镜</x:v>
      </x:c>
      <x:c r="G3643" s="6" t="n">
        <x:v>6</x:v>
      </x:c>
      <x:c r="H3643" s="6" t="str">
        <x:v>https://raw.githubusercontent.com/Mar-7th/StarRailRes/dbe8cdfcfb0bf657b9fe1cf92d5537f118ccb487/index_new/cn/light_cone_promotions.json</x:v>
      </x:c>
    </x:row>
    <x:row r="3644" ht="20" customHeight="1">
      <x:c r="A3644" s="6" t="str">
        <x:v>光锥突破</x:v>
      </x:c>
      <x:c r="B3644" s="6" t="str">
        <x:v>23023</x:v>
      </x:c>
      <x:c r="C3644" s="6" t="n">
        <x:v>5</x:v>
      </x:c>
      <x:c r="D3644" s="6" t="n">
        <x:v>6</x:v>
      </x:c>
      <x:c r="E3644" s="7" t="str">
        <x:v>2</x:v>
      </x:c>
      <x:c r="F3644" s="7" t="str">
        <x:v>信用点</x:v>
      </x:c>
      <x:c r="G3644" s="6" t="n">
        <x:v>200000</x:v>
      </x:c>
      <x:c r="H3644" s="6" t="str">
        <x:v>https://raw.githubusercontent.com/Mar-7th/StarRailRes/dbe8cdfcfb0bf657b9fe1cf92d5537f118ccb487/index_new/cn/light_cone_promotions.json</x:v>
      </x:c>
    </x:row>
    <x:row r="3645" ht="20" customHeight="1">
      <x:c r="A3645" s="6" t="str">
        <x:v>光锥突破</x:v>
      </x:c>
      <x:c r="B3645" s="6" t="str">
        <x:v>23023</x:v>
      </x:c>
      <x:c r="C3645" s="6" t="n">
        <x:v>5</x:v>
      </x:c>
      <x:c r="D3645" s="6" t="n">
        <x:v>6</x:v>
      </x:c>
      <x:c r="E3645" s="7" t="str">
        <x:v>110213</x:v>
      </x:c>
      <x:c r="F3645" s="7" t="str">
        <x:v>神体琥珀</x:v>
      </x:c>
      <x:c r="G3645" s="6" t="n">
        <x:v>10</x:v>
      </x:c>
      <x:c r="H3645" s="6" t="str">
        <x:v>https://raw.githubusercontent.com/Mar-7th/StarRailRes/dbe8cdfcfb0bf657b9fe1cf92d5537f118ccb487/index_new/cn/light_cone_promotions.json</x:v>
      </x:c>
    </x:row>
    <x:row r="3646" ht="20" customHeight="1">
      <x:c r="A3646" s="6" t="str">
        <x:v>光锥突破</x:v>
      </x:c>
      <x:c r="B3646" s="6" t="str">
        <x:v>23023</x:v>
      </x:c>
      <x:c r="C3646" s="6" t="n">
        <x:v>5</x:v>
      </x:c>
      <x:c r="D3646" s="6" t="n">
        <x:v>6</x:v>
      </x:c>
      <x:c r="E3646" s="7" t="str">
        <x:v>114013</x:v>
      </x:c>
      <x:c r="F3646" s="7" t="str">
        <x:v>欲念碎镜</x:v>
      </x:c>
      <x:c r="G3646" s="6" t="n">
        <x:v>8</x:v>
      </x:c>
      <x:c r="H3646" s="6" t="str">
        <x:v>https://raw.githubusercontent.com/Mar-7th/StarRailRes/dbe8cdfcfb0bf657b9fe1cf92d5537f118ccb487/index_new/cn/light_cone_promotions.json</x:v>
      </x:c>
    </x:row>
    <x:row r="3647" ht="20" customHeight="1">
      <x:c r="A3647" s="6" t="str">
        <x:v>光锥突破</x:v>
      </x:c>
      <x:c r="B3647" s="6" t="str">
        <x:v>23024</x:v>
      </x:c>
      <x:c r="C3647" s="6" t="n">
        <x:v>0</x:v>
      </x:c>
      <x:c r="D3647" s="6" t="n">
        <x:v>1</x:v>
      </x:c>
      <x:c r="E3647" s="7" t="str">
        <x:v>2</x:v>
      </x:c>
      <x:c r="F3647" s="7" t="str">
        <x:v>信用点</x:v>
      </x:c>
      <x:c r="G3647" s="6" t="n">
        <x:v>5000</x:v>
      </x:c>
      <x:c r="H3647" s="6" t="str">
        <x:v>https://raw.githubusercontent.com/Mar-7th/StarRailRes/dbe8cdfcfb0bf657b9fe1cf92d5537f118ccb487/index_new/cn/light_cone_promotions.json</x:v>
      </x:c>
    </x:row>
    <x:row r="3648" ht="20" customHeight="1">
      <x:c r="A3648" s="6" t="str">
        <x:v>光锥突破</x:v>
      </x:c>
      <x:c r="B3648" s="6" t="str">
        <x:v>23024</x:v>
      </x:c>
      <x:c r="C3648" s="6" t="n">
        <x:v>0</x:v>
      </x:c>
      <x:c r="D3648" s="6" t="n">
        <x:v>1</x:v>
      </x:c>
      <x:c r="E3648" s="7" t="str">
        <x:v>114001</x:v>
      </x:c>
      <x:c r="F3648" s="7" t="str">
        <x:v>蓄梦元件</x:v>
      </x:c>
      <x:c r="G3648" s="6" t="n">
        <x:v>8</x:v>
      </x:c>
      <x:c r="H3648" s="6" t="str">
        <x:v>https://raw.githubusercontent.com/Mar-7th/StarRailRes/dbe8cdfcfb0bf657b9fe1cf92d5537f118ccb487/index_new/cn/light_cone_promotions.json</x:v>
      </x:c>
    </x:row>
    <x:row r="3649" ht="20" customHeight="1">
      <x:c r="A3649" s="6" t="str">
        <x:v>光锥突破</x:v>
      </x:c>
      <x:c r="B3649" s="6" t="str">
        <x:v>23024</x:v>
      </x:c>
      <x:c r="C3649" s="6" t="n">
        <x:v>1</x:v>
      </x:c>
      <x:c r="D3649" s="6" t="n">
        <x:v>2</x:v>
      </x:c>
      <x:c r="E3649" s="7" t="str">
        <x:v>2</x:v>
      </x:c>
      <x:c r="F3649" s="7" t="str">
        <x:v>信用点</x:v>
      </x:c>
      <x:c r="G3649" s="6" t="n">
        <x:v>10000</x:v>
      </x:c>
      <x:c r="H3649" s="6" t="str">
        <x:v>https://raw.githubusercontent.com/Mar-7th/StarRailRes/dbe8cdfcfb0bf657b9fe1cf92d5537f118ccb487/index_new/cn/light_cone_promotions.json</x:v>
      </x:c>
    </x:row>
    <x:row r="3650" ht="20" customHeight="1">
      <x:c r="A3650" s="6" t="str">
        <x:v>光锥突破</x:v>
      </x:c>
      <x:c r="B3650" s="6" t="str">
        <x:v>23024</x:v>
      </x:c>
      <x:c r="C3650" s="6" t="n">
        <x:v>1</x:v>
      </x:c>
      <x:c r="D3650" s="6" t="n">
        <x:v>2</x:v>
      </x:c>
      <x:c r="E3650" s="7" t="str">
        <x:v>110221</x:v>
      </x:c>
      <x:c r="F3650" s="7" t="str">
        <x:v>炽情之灵</x:v>
      </x:c>
      <x:c r="G3650" s="6" t="n">
        <x:v>4</x:v>
      </x:c>
      <x:c r="H3650" s="6" t="str">
        <x:v>https://raw.githubusercontent.com/Mar-7th/StarRailRes/dbe8cdfcfb0bf657b9fe1cf92d5537f118ccb487/index_new/cn/light_cone_promotions.json</x:v>
      </x:c>
    </x:row>
    <x:row r="3651" ht="20" customHeight="1">
      <x:c r="A3651" s="6" t="str">
        <x:v>光锥突破</x:v>
      </x:c>
      <x:c r="B3651" s="6" t="str">
        <x:v>23024</x:v>
      </x:c>
      <x:c r="C3651" s="6" t="n">
        <x:v>1</x:v>
      </x:c>
      <x:c r="D3651" s="6" t="n">
        <x:v>2</x:v>
      </x:c>
      <x:c r="E3651" s="7" t="str">
        <x:v>114001</x:v>
      </x:c>
      <x:c r="F3651" s="7" t="str">
        <x:v>蓄梦元件</x:v>
      </x:c>
      <x:c r="G3651" s="6" t="n">
        <x:v>12</x:v>
      </x:c>
      <x:c r="H3651" s="6" t="str">
        <x:v>https://raw.githubusercontent.com/Mar-7th/StarRailRes/dbe8cdfcfb0bf657b9fe1cf92d5537f118ccb487/index_new/cn/light_cone_promotions.json</x:v>
      </x:c>
    </x:row>
    <x:row r="3652" ht="20" customHeight="1">
      <x:c r="A3652" s="6" t="str">
        <x:v>光锥突破</x:v>
      </x:c>
      <x:c r="B3652" s="6" t="str">
        <x:v>23024</x:v>
      </x:c>
      <x:c r="C3652" s="6" t="n">
        <x:v>2</x:v>
      </x:c>
      <x:c r="D3652" s="6" t="n">
        <x:v>3</x:v>
      </x:c>
      <x:c r="E3652" s="7" t="str">
        <x:v>2</x:v>
      </x:c>
      <x:c r="F3652" s="7" t="str">
        <x:v>信用点</x:v>
      </x:c>
      <x:c r="G3652" s="6" t="n">
        <x:v>20000</x:v>
      </x:c>
      <x:c r="H3652" s="6" t="str">
        <x:v>https://raw.githubusercontent.com/Mar-7th/StarRailRes/dbe8cdfcfb0bf657b9fe1cf92d5537f118ccb487/index_new/cn/light_cone_promotions.json</x:v>
      </x:c>
    </x:row>
    <x:row r="3653" ht="20" customHeight="1">
      <x:c r="A3653" s="6" t="str">
        <x:v>光锥突破</x:v>
      </x:c>
      <x:c r="B3653" s="6" t="str">
        <x:v>23024</x:v>
      </x:c>
      <x:c r="C3653" s="6" t="n">
        <x:v>2</x:v>
      </x:c>
      <x:c r="D3653" s="6" t="n">
        <x:v>3</x:v>
      </x:c>
      <x:c r="E3653" s="7" t="str">
        <x:v>110222</x:v>
      </x:c>
      <x:c r="F3653" s="7" t="str">
        <x:v>星火之精</x:v>
      </x:c>
      <x:c r="G3653" s="6" t="n">
        <x:v>4</x:v>
      </x:c>
      <x:c r="H3653" s="6" t="str">
        <x:v>https://raw.githubusercontent.com/Mar-7th/StarRailRes/dbe8cdfcfb0bf657b9fe1cf92d5537f118ccb487/index_new/cn/light_cone_promotions.json</x:v>
      </x:c>
    </x:row>
    <x:row r="3654" ht="20" customHeight="1">
      <x:c r="A3654" s="6" t="str">
        <x:v>光锥突破</x:v>
      </x:c>
      <x:c r="B3654" s="6" t="str">
        <x:v>23024</x:v>
      </x:c>
      <x:c r="C3654" s="6" t="n">
        <x:v>2</x:v>
      </x:c>
      <x:c r="D3654" s="6" t="n">
        <x:v>3</x:v>
      </x:c>
      <x:c r="E3654" s="7" t="str">
        <x:v>114002</x:v>
      </x:c>
      <x:c r="F3654" s="7" t="str">
        <x:v>流梦阀门</x:v>
      </x:c>
      <x:c r="G3654" s="6" t="n">
        <x:v>8</x:v>
      </x:c>
      <x:c r="H3654" s="6" t="str">
        <x:v>https://raw.githubusercontent.com/Mar-7th/StarRailRes/dbe8cdfcfb0bf657b9fe1cf92d5537f118ccb487/index_new/cn/light_cone_promotions.json</x:v>
      </x:c>
    </x:row>
    <x:row r="3655" ht="20" customHeight="1">
      <x:c r="A3655" s="6" t="str">
        <x:v>光锥突破</x:v>
      </x:c>
      <x:c r="B3655" s="6" t="str">
        <x:v>23024</x:v>
      </x:c>
      <x:c r="C3655" s="6" t="n">
        <x:v>3</x:v>
      </x:c>
      <x:c r="D3655" s="6" t="n">
        <x:v>4</x:v>
      </x:c>
      <x:c r="E3655" s="7" t="str">
        <x:v>2</x:v>
      </x:c>
      <x:c r="F3655" s="7" t="str">
        <x:v>信用点</x:v>
      </x:c>
      <x:c r="G3655" s="6" t="n">
        <x:v>50000</x:v>
      </x:c>
      <x:c r="H3655" s="6" t="str">
        <x:v>https://raw.githubusercontent.com/Mar-7th/StarRailRes/dbe8cdfcfb0bf657b9fe1cf92d5537f118ccb487/index_new/cn/light_cone_promotions.json</x:v>
      </x:c>
    </x:row>
    <x:row r="3656" ht="20" customHeight="1">
      <x:c r="A3656" s="6" t="str">
        <x:v>光锥突破</x:v>
      </x:c>
      <x:c r="B3656" s="6" t="str">
        <x:v>23024</x:v>
      </x:c>
      <x:c r="C3656" s="6" t="n">
        <x:v>3</x:v>
      </x:c>
      <x:c r="D3656" s="6" t="n">
        <x:v>4</x:v>
      </x:c>
      <x:c r="E3656" s="7" t="str">
        <x:v>110222</x:v>
      </x:c>
      <x:c r="F3656" s="7" t="str">
        <x:v>星火之精</x:v>
      </x:c>
      <x:c r="G3656" s="6" t="n">
        <x:v>8</x:v>
      </x:c>
      <x:c r="H3656" s="6" t="str">
        <x:v>https://raw.githubusercontent.com/Mar-7th/StarRailRes/dbe8cdfcfb0bf657b9fe1cf92d5537f118ccb487/index_new/cn/light_cone_promotions.json</x:v>
      </x:c>
    </x:row>
    <x:row r="3657" ht="20" customHeight="1">
      <x:c r="A3657" s="6" t="str">
        <x:v>光锥突破</x:v>
      </x:c>
      <x:c r="B3657" s="6" t="str">
        <x:v>23024</x:v>
      </x:c>
      <x:c r="C3657" s="6" t="n">
        <x:v>3</x:v>
      </x:c>
      <x:c r="D3657" s="6" t="n">
        <x:v>4</x:v>
      </x:c>
      <x:c r="E3657" s="7" t="str">
        <x:v>114002</x:v>
      </x:c>
      <x:c r="F3657" s="7" t="str">
        <x:v>流梦阀门</x:v>
      </x:c>
      <x:c r="G3657" s="6" t="n">
        <x:v>12</x:v>
      </x:c>
      <x:c r="H3657" s="6" t="str">
        <x:v>https://raw.githubusercontent.com/Mar-7th/StarRailRes/dbe8cdfcfb0bf657b9fe1cf92d5537f118ccb487/index_new/cn/light_cone_promotions.json</x:v>
      </x:c>
    </x:row>
    <x:row r="3658" ht="20" customHeight="1">
      <x:c r="A3658" s="6" t="str">
        <x:v>光锥突破</x:v>
      </x:c>
      <x:c r="B3658" s="6" t="str">
        <x:v>23024</x:v>
      </x:c>
      <x:c r="C3658" s="6" t="n">
        <x:v>4</x:v>
      </x:c>
      <x:c r="D3658" s="6" t="n">
        <x:v>5</x:v>
      </x:c>
      <x:c r="E3658" s="7" t="str">
        <x:v>2</x:v>
      </x:c>
      <x:c r="F3658" s="7" t="str">
        <x:v>信用点</x:v>
      </x:c>
      <x:c r="G3658" s="6" t="n">
        <x:v>100000</x:v>
      </x:c>
      <x:c r="H3658" s="6" t="str">
        <x:v>https://raw.githubusercontent.com/Mar-7th/StarRailRes/dbe8cdfcfb0bf657b9fe1cf92d5537f118ccb487/index_new/cn/light_cone_promotions.json</x:v>
      </x:c>
    </x:row>
    <x:row r="3659" ht="20" customHeight="1">
      <x:c r="A3659" s="6" t="str">
        <x:v>光锥突破</x:v>
      </x:c>
      <x:c r="B3659" s="6" t="str">
        <x:v>23024</x:v>
      </x:c>
      <x:c r="C3659" s="6" t="n">
        <x:v>4</x:v>
      </x:c>
      <x:c r="D3659" s="6" t="n">
        <x:v>5</x:v>
      </x:c>
      <x:c r="E3659" s="7" t="str">
        <x:v>110223</x:v>
      </x:c>
      <x:c r="F3659" s="7" t="str">
        <x:v>焚天之魔</x:v>
      </x:c>
      <x:c r="G3659" s="6" t="n">
        <x:v>5</x:v>
      </x:c>
      <x:c r="H3659" s="6" t="str">
        <x:v>https://raw.githubusercontent.com/Mar-7th/StarRailRes/dbe8cdfcfb0bf657b9fe1cf92d5537f118ccb487/index_new/cn/light_cone_promotions.json</x:v>
      </x:c>
    </x:row>
    <x:row r="3660" ht="20" customHeight="1">
      <x:c r="A3660" s="6" t="str">
        <x:v>光锥突破</x:v>
      </x:c>
      <x:c r="B3660" s="6" t="str">
        <x:v>23024</x:v>
      </x:c>
      <x:c r="C3660" s="6" t="n">
        <x:v>4</x:v>
      </x:c>
      <x:c r="D3660" s="6" t="n">
        <x:v>5</x:v>
      </x:c>
      <x:c r="E3660" s="7" t="str">
        <x:v>114003</x:v>
      </x:c>
      <x:c r="F3660" s="7" t="str">
        <x:v>造梦马达</x:v>
      </x:c>
      <x:c r="G3660" s="6" t="n">
        <x:v>6</x:v>
      </x:c>
      <x:c r="H3660" s="6" t="str">
        <x:v>https://raw.githubusercontent.com/Mar-7th/StarRailRes/dbe8cdfcfb0bf657b9fe1cf92d5537f118ccb487/index_new/cn/light_cone_promotions.json</x:v>
      </x:c>
    </x:row>
    <x:row r="3661" ht="20" customHeight="1">
      <x:c r="A3661" s="6" t="str">
        <x:v>光锥突破</x:v>
      </x:c>
      <x:c r="B3661" s="6" t="str">
        <x:v>23024</x:v>
      </x:c>
      <x:c r="C3661" s="6" t="n">
        <x:v>5</x:v>
      </x:c>
      <x:c r="D3661" s="6" t="n">
        <x:v>6</x:v>
      </x:c>
      <x:c r="E3661" s="7" t="str">
        <x:v>2</x:v>
      </x:c>
      <x:c r="F3661" s="7" t="str">
        <x:v>信用点</x:v>
      </x:c>
      <x:c r="G3661" s="6" t="n">
        <x:v>200000</x:v>
      </x:c>
      <x:c r="H3661" s="6" t="str">
        <x:v>https://raw.githubusercontent.com/Mar-7th/StarRailRes/dbe8cdfcfb0bf657b9fe1cf92d5537f118ccb487/index_new/cn/light_cone_promotions.json</x:v>
      </x:c>
    </x:row>
    <x:row r="3662" ht="20" customHeight="1">
      <x:c r="A3662" s="6" t="str">
        <x:v>光锥突破</x:v>
      </x:c>
      <x:c r="B3662" s="6" t="str">
        <x:v>23024</x:v>
      </x:c>
      <x:c r="C3662" s="6" t="n">
        <x:v>5</x:v>
      </x:c>
      <x:c r="D3662" s="6" t="n">
        <x:v>6</x:v>
      </x:c>
      <x:c r="E3662" s="7" t="str">
        <x:v>110223</x:v>
      </x:c>
      <x:c r="F3662" s="7" t="str">
        <x:v>焚天之魔</x:v>
      </x:c>
      <x:c r="G3662" s="6" t="n">
        <x:v>10</x:v>
      </x:c>
      <x:c r="H3662" s="6" t="str">
        <x:v>https://raw.githubusercontent.com/Mar-7th/StarRailRes/dbe8cdfcfb0bf657b9fe1cf92d5537f118ccb487/index_new/cn/light_cone_promotions.json</x:v>
      </x:c>
    </x:row>
    <x:row r="3663" ht="20" customHeight="1">
      <x:c r="A3663" s="6" t="str">
        <x:v>光锥突破</x:v>
      </x:c>
      <x:c r="B3663" s="6" t="str">
        <x:v>23024</x:v>
      </x:c>
      <x:c r="C3663" s="6" t="n">
        <x:v>5</x:v>
      </x:c>
      <x:c r="D3663" s="6" t="n">
        <x:v>6</x:v>
      </x:c>
      <x:c r="E3663" s="7" t="str">
        <x:v>114003</x:v>
      </x:c>
      <x:c r="F3663" s="7" t="str">
        <x:v>造梦马达</x:v>
      </x:c>
      <x:c r="G3663" s="6" t="n">
        <x:v>8</x:v>
      </x:c>
      <x:c r="H3663" s="6" t="str">
        <x:v>https://raw.githubusercontent.com/Mar-7th/StarRailRes/dbe8cdfcfb0bf657b9fe1cf92d5537f118ccb487/index_new/cn/light_cone_promotions.json</x:v>
      </x:c>
    </x:row>
    <x:row r="3664" ht="20" customHeight="1">
      <x:c r="A3664" s="6" t="str">
        <x:v>光锥突破</x:v>
      </x:c>
      <x:c r="B3664" s="6" t="str">
        <x:v>23025</x:v>
      </x:c>
      <x:c r="C3664" s="6" t="n">
        <x:v>0</x:v>
      </x:c>
      <x:c r="D3664" s="6" t="n">
        <x:v>1</x:v>
      </x:c>
      <x:c r="E3664" s="7" t="str">
        <x:v>2</x:v>
      </x:c>
      <x:c r="F3664" s="7" t="str">
        <x:v>信用点</x:v>
      </x:c>
      <x:c r="G3664" s="6" t="n">
        <x:v>5000</x:v>
      </x:c>
      <x:c r="H3664" s="6" t="str">
        <x:v>https://raw.githubusercontent.com/Mar-7th/StarRailRes/dbe8cdfcfb0bf657b9fe1cf92d5537f118ccb487/index_new/cn/light_cone_promotions.json</x:v>
      </x:c>
    </x:row>
    <x:row r="3665" ht="20" customHeight="1">
      <x:c r="A3665" s="6" t="str">
        <x:v>光锥突破</x:v>
      </x:c>
      <x:c r="B3665" s="6" t="str">
        <x:v>23025</x:v>
      </x:c>
      <x:c r="C3665" s="6" t="n">
        <x:v>0</x:v>
      </x:c>
      <x:c r="D3665" s="6" t="n">
        <x:v>1</x:v>
      </x:c>
      <x:c r="E3665" s="7" t="str">
        <x:v>114011</x:v>
      </x:c>
      <x:c r="F3665" s="7" t="str">
        <x:v>思绪末屑</x:v>
      </x:c>
      <x:c r="G3665" s="6" t="n">
        <x:v>8</x:v>
      </x:c>
      <x:c r="H3665" s="6" t="str">
        <x:v>https://raw.githubusercontent.com/Mar-7th/StarRailRes/dbe8cdfcfb0bf657b9fe1cf92d5537f118ccb487/index_new/cn/light_cone_promotions.json</x:v>
      </x:c>
    </x:row>
    <x:row r="3666" ht="20" customHeight="1">
      <x:c r="A3666" s="6" t="str">
        <x:v>光锥突破</x:v>
      </x:c>
      <x:c r="B3666" s="6" t="str">
        <x:v>23025</x:v>
      </x:c>
      <x:c r="C3666" s="6" t="n">
        <x:v>1</x:v>
      </x:c>
      <x:c r="D3666" s="6" t="n">
        <x:v>2</x:v>
      </x:c>
      <x:c r="E3666" s="7" t="str">
        <x:v>2</x:v>
      </x:c>
      <x:c r="F3666" s="7" t="str">
        <x:v>信用点</x:v>
      </x:c>
      <x:c r="G3666" s="6" t="n">
        <x:v>10000</x:v>
      </x:c>
      <x:c r="H3666" s="6" t="str">
        <x:v>https://raw.githubusercontent.com/Mar-7th/StarRailRes/dbe8cdfcfb0bf657b9fe1cf92d5537f118ccb487/index_new/cn/light_cone_promotions.json</x:v>
      </x:c>
    </x:row>
    <x:row r="3667" ht="20" customHeight="1">
      <x:c r="A3667" s="6" t="str">
        <x:v>光锥突破</x:v>
      </x:c>
      <x:c r="B3667" s="6" t="str">
        <x:v>23025</x:v>
      </x:c>
      <x:c r="C3667" s="6" t="n">
        <x:v>1</x:v>
      </x:c>
      <x:c r="D3667" s="6" t="n">
        <x:v>2</x:v>
      </x:c>
      <x:c r="E3667" s="7" t="str">
        <x:v>110181</x:v>
      </x:c>
      <x:c r="F3667" s="7" t="str">
        <x:v>步离犬牙</x:v>
      </x:c>
      <x:c r="G3667" s="6" t="n">
        <x:v>4</x:v>
      </x:c>
      <x:c r="H3667" s="6" t="str">
        <x:v>https://raw.githubusercontent.com/Mar-7th/StarRailRes/dbe8cdfcfb0bf657b9fe1cf92d5537f118ccb487/index_new/cn/light_cone_promotions.json</x:v>
      </x:c>
    </x:row>
    <x:row r="3668" ht="20" customHeight="1">
      <x:c r="A3668" s="6" t="str">
        <x:v>光锥突破</x:v>
      </x:c>
      <x:c r="B3668" s="6" t="str">
        <x:v>23025</x:v>
      </x:c>
      <x:c r="C3668" s="6" t="n">
        <x:v>1</x:v>
      </x:c>
      <x:c r="D3668" s="6" t="n">
        <x:v>2</x:v>
      </x:c>
      <x:c r="E3668" s="7" t="str">
        <x:v>114011</x:v>
      </x:c>
      <x:c r="F3668" s="7" t="str">
        <x:v>思绪末屑</x:v>
      </x:c>
      <x:c r="G3668" s="6" t="n">
        <x:v>12</x:v>
      </x:c>
      <x:c r="H3668" s="6" t="str">
        <x:v>https://raw.githubusercontent.com/Mar-7th/StarRailRes/dbe8cdfcfb0bf657b9fe1cf92d5537f118ccb487/index_new/cn/light_cone_promotions.json</x:v>
      </x:c>
    </x:row>
    <x:row r="3669" ht="20" customHeight="1">
      <x:c r="A3669" s="6" t="str">
        <x:v>光锥突破</x:v>
      </x:c>
      <x:c r="B3669" s="6" t="str">
        <x:v>23025</x:v>
      </x:c>
      <x:c r="C3669" s="6" t="n">
        <x:v>2</x:v>
      </x:c>
      <x:c r="D3669" s="6" t="n">
        <x:v>3</x:v>
      </x:c>
      <x:c r="E3669" s="7" t="str">
        <x:v>2</x:v>
      </x:c>
      <x:c r="F3669" s="7" t="str">
        <x:v>信用点</x:v>
      </x:c>
      <x:c r="G3669" s="6" t="n">
        <x:v>20000</x:v>
      </x:c>
      <x:c r="H3669" s="6" t="str">
        <x:v>https://raw.githubusercontent.com/Mar-7th/StarRailRes/dbe8cdfcfb0bf657b9fe1cf92d5537f118ccb487/index_new/cn/light_cone_promotions.json</x:v>
      </x:c>
    </x:row>
    <x:row r="3670" ht="20" customHeight="1">
      <x:c r="A3670" s="6" t="str">
        <x:v>光锥突破</x:v>
      </x:c>
      <x:c r="B3670" s="6" t="str">
        <x:v>23025</x:v>
      </x:c>
      <x:c r="C3670" s="6" t="n">
        <x:v>2</x:v>
      </x:c>
      <x:c r="D3670" s="6" t="n">
        <x:v>3</x:v>
      </x:c>
      <x:c r="E3670" s="7" t="str">
        <x:v>110182</x:v>
      </x:c>
      <x:c r="F3670" s="7" t="str">
        <x:v>狼毒锯牙</x:v>
      </x:c>
      <x:c r="G3670" s="6" t="n">
        <x:v>4</x:v>
      </x:c>
      <x:c r="H3670" s="6" t="str">
        <x:v>https://raw.githubusercontent.com/Mar-7th/StarRailRes/dbe8cdfcfb0bf657b9fe1cf92d5537f118ccb487/index_new/cn/light_cone_promotions.json</x:v>
      </x:c>
    </x:row>
    <x:row r="3671" ht="20" customHeight="1">
      <x:c r="A3671" s="6" t="str">
        <x:v>光锥突破</x:v>
      </x:c>
      <x:c r="B3671" s="6" t="str">
        <x:v>23025</x:v>
      </x:c>
      <x:c r="C3671" s="6" t="n">
        <x:v>2</x:v>
      </x:c>
      <x:c r="D3671" s="6" t="n">
        <x:v>3</x:v>
      </x:c>
      <x:c r="E3671" s="7" t="str">
        <x:v>114012</x:v>
      </x:c>
      <x:c r="F3671" s="7" t="str">
        <x:v>印象残晶</x:v>
      </x:c>
      <x:c r="G3671" s="6" t="n">
        <x:v>8</x:v>
      </x:c>
      <x:c r="H3671" s="6" t="str">
        <x:v>https://raw.githubusercontent.com/Mar-7th/StarRailRes/dbe8cdfcfb0bf657b9fe1cf92d5537f118ccb487/index_new/cn/light_cone_promotions.json</x:v>
      </x:c>
    </x:row>
    <x:row r="3672" ht="20" customHeight="1">
      <x:c r="A3672" s="6" t="str">
        <x:v>光锥突破</x:v>
      </x:c>
      <x:c r="B3672" s="6" t="str">
        <x:v>23025</x:v>
      </x:c>
      <x:c r="C3672" s="6" t="n">
        <x:v>3</x:v>
      </x:c>
      <x:c r="D3672" s="6" t="n">
        <x:v>4</x:v>
      </x:c>
      <x:c r="E3672" s="7" t="str">
        <x:v>2</x:v>
      </x:c>
      <x:c r="F3672" s="7" t="str">
        <x:v>信用点</x:v>
      </x:c>
      <x:c r="G3672" s="6" t="n">
        <x:v>50000</x:v>
      </x:c>
      <x:c r="H3672" s="6" t="str">
        <x:v>https://raw.githubusercontent.com/Mar-7th/StarRailRes/dbe8cdfcfb0bf657b9fe1cf92d5537f118ccb487/index_new/cn/light_cone_promotions.json</x:v>
      </x:c>
    </x:row>
    <x:row r="3673" ht="20" customHeight="1">
      <x:c r="A3673" s="6" t="str">
        <x:v>光锥突破</x:v>
      </x:c>
      <x:c r="B3673" s="6" t="str">
        <x:v>23025</x:v>
      </x:c>
      <x:c r="C3673" s="6" t="n">
        <x:v>3</x:v>
      </x:c>
      <x:c r="D3673" s="6" t="n">
        <x:v>4</x:v>
      </x:c>
      <x:c r="E3673" s="7" t="str">
        <x:v>110182</x:v>
      </x:c>
      <x:c r="F3673" s="7" t="str">
        <x:v>狼毒锯牙</x:v>
      </x:c>
      <x:c r="G3673" s="6" t="n">
        <x:v>8</x:v>
      </x:c>
      <x:c r="H3673" s="6" t="str">
        <x:v>https://raw.githubusercontent.com/Mar-7th/StarRailRes/dbe8cdfcfb0bf657b9fe1cf92d5537f118ccb487/index_new/cn/light_cone_promotions.json</x:v>
      </x:c>
    </x:row>
    <x:row r="3674" ht="20" customHeight="1">
      <x:c r="A3674" s="6" t="str">
        <x:v>光锥突破</x:v>
      </x:c>
      <x:c r="B3674" s="6" t="str">
        <x:v>23025</x:v>
      </x:c>
      <x:c r="C3674" s="6" t="n">
        <x:v>3</x:v>
      </x:c>
      <x:c r="D3674" s="6" t="n">
        <x:v>4</x:v>
      </x:c>
      <x:c r="E3674" s="7" t="str">
        <x:v>114012</x:v>
      </x:c>
      <x:c r="F3674" s="7" t="str">
        <x:v>印象残晶</x:v>
      </x:c>
      <x:c r="G3674" s="6" t="n">
        <x:v>12</x:v>
      </x:c>
      <x:c r="H3674" s="6" t="str">
        <x:v>https://raw.githubusercontent.com/Mar-7th/StarRailRes/dbe8cdfcfb0bf657b9fe1cf92d5537f118ccb487/index_new/cn/light_cone_promotions.json</x:v>
      </x:c>
    </x:row>
    <x:row r="3675" ht="20" customHeight="1">
      <x:c r="A3675" s="6" t="str">
        <x:v>光锥突破</x:v>
      </x:c>
      <x:c r="B3675" s="6" t="str">
        <x:v>23025</x:v>
      </x:c>
      <x:c r="C3675" s="6" t="n">
        <x:v>4</x:v>
      </x:c>
      <x:c r="D3675" s="6" t="n">
        <x:v>5</x:v>
      </x:c>
      <x:c r="E3675" s="7" t="str">
        <x:v>2</x:v>
      </x:c>
      <x:c r="F3675" s="7" t="str">
        <x:v>信用点</x:v>
      </x:c>
      <x:c r="G3675" s="6" t="n">
        <x:v>100000</x:v>
      </x:c>
      <x:c r="H3675" s="6" t="str">
        <x:v>https://raw.githubusercontent.com/Mar-7th/StarRailRes/dbe8cdfcfb0bf657b9fe1cf92d5537f118ccb487/index_new/cn/light_cone_promotions.json</x:v>
      </x:c>
    </x:row>
    <x:row r="3676" ht="20" customHeight="1">
      <x:c r="A3676" s="6" t="str">
        <x:v>光锥突破</x:v>
      </x:c>
      <x:c r="B3676" s="6" t="str">
        <x:v>23025</x:v>
      </x:c>
      <x:c r="C3676" s="6" t="n">
        <x:v>4</x:v>
      </x:c>
      <x:c r="D3676" s="6" t="n">
        <x:v>5</x:v>
      </x:c>
      <x:c r="E3676" s="7" t="str">
        <x:v>110183</x:v>
      </x:c>
      <x:c r="F3676" s="7" t="str">
        <x:v>月狂獠牙</x:v>
      </x:c>
      <x:c r="G3676" s="6" t="n">
        <x:v>5</x:v>
      </x:c>
      <x:c r="H3676" s="6" t="str">
        <x:v>https://raw.githubusercontent.com/Mar-7th/StarRailRes/dbe8cdfcfb0bf657b9fe1cf92d5537f118ccb487/index_new/cn/light_cone_promotions.json</x:v>
      </x:c>
    </x:row>
    <x:row r="3677" ht="20" customHeight="1">
      <x:c r="A3677" s="6" t="str">
        <x:v>光锥突破</x:v>
      </x:c>
      <x:c r="B3677" s="6" t="str">
        <x:v>23025</x:v>
      </x:c>
      <x:c r="C3677" s="6" t="n">
        <x:v>4</x:v>
      </x:c>
      <x:c r="D3677" s="6" t="n">
        <x:v>5</x:v>
      </x:c>
      <x:c r="E3677" s="7" t="str">
        <x:v>114013</x:v>
      </x:c>
      <x:c r="F3677" s="7" t="str">
        <x:v>欲念碎镜</x:v>
      </x:c>
      <x:c r="G3677" s="6" t="n">
        <x:v>6</x:v>
      </x:c>
      <x:c r="H3677" s="6" t="str">
        <x:v>https://raw.githubusercontent.com/Mar-7th/StarRailRes/dbe8cdfcfb0bf657b9fe1cf92d5537f118ccb487/index_new/cn/light_cone_promotions.json</x:v>
      </x:c>
    </x:row>
    <x:row r="3678" ht="20" customHeight="1">
      <x:c r="A3678" s="6" t="str">
        <x:v>光锥突破</x:v>
      </x:c>
      <x:c r="B3678" s="6" t="str">
        <x:v>23025</x:v>
      </x:c>
      <x:c r="C3678" s="6" t="n">
        <x:v>5</x:v>
      </x:c>
      <x:c r="D3678" s="6" t="n">
        <x:v>6</x:v>
      </x:c>
      <x:c r="E3678" s="7" t="str">
        <x:v>2</x:v>
      </x:c>
      <x:c r="F3678" s="7" t="str">
        <x:v>信用点</x:v>
      </x:c>
      <x:c r="G3678" s="6" t="n">
        <x:v>200000</x:v>
      </x:c>
      <x:c r="H3678" s="6" t="str">
        <x:v>https://raw.githubusercontent.com/Mar-7th/StarRailRes/dbe8cdfcfb0bf657b9fe1cf92d5537f118ccb487/index_new/cn/light_cone_promotions.json</x:v>
      </x:c>
    </x:row>
    <x:row r="3679" ht="20" customHeight="1">
      <x:c r="A3679" s="6" t="str">
        <x:v>光锥突破</x:v>
      </x:c>
      <x:c r="B3679" s="6" t="str">
        <x:v>23025</x:v>
      </x:c>
      <x:c r="C3679" s="6" t="n">
        <x:v>5</x:v>
      </x:c>
      <x:c r="D3679" s="6" t="n">
        <x:v>6</x:v>
      </x:c>
      <x:c r="E3679" s="7" t="str">
        <x:v>110183</x:v>
      </x:c>
      <x:c r="F3679" s="7" t="str">
        <x:v>月狂獠牙</x:v>
      </x:c>
      <x:c r="G3679" s="6" t="n">
        <x:v>10</x:v>
      </x:c>
      <x:c r="H3679" s="6" t="str">
        <x:v>https://raw.githubusercontent.com/Mar-7th/StarRailRes/dbe8cdfcfb0bf657b9fe1cf92d5537f118ccb487/index_new/cn/light_cone_promotions.json</x:v>
      </x:c>
    </x:row>
    <x:row r="3680" ht="20" customHeight="1">
      <x:c r="A3680" s="6" t="str">
        <x:v>光锥突破</x:v>
      </x:c>
      <x:c r="B3680" s="6" t="str">
        <x:v>23025</x:v>
      </x:c>
      <x:c r="C3680" s="6" t="n">
        <x:v>5</x:v>
      </x:c>
      <x:c r="D3680" s="6" t="n">
        <x:v>6</x:v>
      </x:c>
      <x:c r="E3680" s="7" t="str">
        <x:v>114013</x:v>
      </x:c>
      <x:c r="F3680" s="7" t="str">
        <x:v>欲念碎镜</x:v>
      </x:c>
      <x:c r="G3680" s="6" t="n">
        <x:v>8</x:v>
      </x:c>
      <x:c r="H3680" s="6" t="str">
        <x:v>https://raw.githubusercontent.com/Mar-7th/StarRailRes/dbe8cdfcfb0bf657b9fe1cf92d5537f118ccb487/index_new/cn/light_cone_promotions.json</x:v>
      </x:c>
    </x:row>
    <x:row r="3681" ht="20" customHeight="1">
      <x:c r="A3681" s="6" t="str">
        <x:v>光锥突破</x:v>
      </x:c>
      <x:c r="B3681" s="6" t="str">
        <x:v>23026</x:v>
      </x:c>
      <x:c r="C3681" s="6" t="n">
        <x:v>0</x:v>
      </x:c>
      <x:c r="D3681" s="6" t="n">
        <x:v>1</x:v>
      </x:c>
      <x:c r="E3681" s="7" t="str">
        <x:v>2</x:v>
      </x:c>
      <x:c r="F3681" s="7" t="str">
        <x:v>信用点</x:v>
      </x:c>
      <x:c r="G3681" s="6" t="n">
        <x:v>5000</x:v>
      </x:c>
      <x:c r="H3681" s="6" t="str">
        <x:v>https://raw.githubusercontent.com/Mar-7th/StarRailRes/dbe8cdfcfb0bf657b9fe1cf92d5537f118ccb487/index_new/cn/light_cone_promotions.json</x:v>
      </x:c>
    </x:row>
    <x:row r="3682" ht="20" customHeight="1">
      <x:c r="A3682" s="6" t="str">
        <x:v>光锥突破</x:v>
      </x:c>
      <x:c r="B3682" s="6" t="str">
        <x:v>23026</x:v>
      </x:c>
      <x:c r="C3682" s="6" t="n">
        <x:v>0</x:v>
      </x:c>
      <x:c r="D3682" s="6" t="n">
        <x:v>1</x:v>
      </x:c>
      <x:c r="E3682" s="7" t="str">
        <x:v>114001</x:v>
      </x:c>
      <x:c r="F3682" s="7" t="str">
        <x:v>蓄梦元件</x:v>
      </x:c>
      <x:c r="G3682" s="6" t="n">
        <x:v>8</x:v>
      </x:c>
      <x:c r="H3682" s="6" t="str">
        <x:v>https://raw.githubusercontent.com/Mar-7th/StarRailRes/dbe8cdfcfb0bf657b9fe1cf92d5537f118ccb487/index_new/cn/light_cone_promotions.json</x:v>
      </x:c>
    </x:row>
    <x:row r="3683" ht="20" customHeight="1">
      <x:c r="A3683" s="6" t="str">
        <x:v>光锥突破</x:v>
      </x:c>
      <x:c r="B3683" s="6" t="str">
        <x:v>23026</x:v>
      </x:c>
      <x:c r="C3683" s="6" t="n">
        <x:v>1</x:v>
      </x:c>
      <x:c r="D3683" s="6" t="n">
        <x:v>2</x:v>
      </x:c>
      <x:c r="E3683" s="7" t="str">
        <x:v>2</x:v>
      </x:c>
      <x:c r="F3683" s="7" t="str">
        <x:v>信用点</x:v>
      </x:c>
      <x:c r="G3683" s="6" t="n">
        <x:v>10000</x:v>
      </x:c>
      <x:c r="H3683" s="6" t="str">
        <x:v>https://raw.githubusercontent.com/Mar-7th/StarRailRes/dbe8cdfcfb0bf657b9fe1cf92d5537f118ccb487/index_new/cn/light_cone_promotions.json</x:v>
      </x:c>
    </x:row>
    <x:row r="3684" ht="20" customHeight="1">
      <x:c r="A3684" s="6" t="str">
        <x:v>光锥突破</x:v>
      </x:c>
      <x:c r="B3684" s="6" t="str">
        <x:v>23026</x:v>
      </x:c>
      <x:c r="C3684" s="6" t="n">
        <x:v>1</x:v>
      </x:c>
      <x:c r="D3684" s="6" t="n">
        <x:v>2</x:v>
      </x:c>
      <x:c r="E3684" s="7" t="str">
        <x:v>110231</x:v>
      </x:c>
      <x:c r="F3684" s="7" t="str">
        <x:v>云际音符</x:v>
      </x:c>
      <x:c r="G3684" s="6" t="n">
        <x:v>4</x:v>
      </x:c>
      <x:c r="H3684" s="6" t="str">
        <x:v>https://raw.githubusercontent.com/Mar-7th/StarRailRes/dbe8cdfcfb0bf657b9fe1cf92d5537f118ccb487/index_new/cn/light_cone_promotions.json</x:v>
      </x:c>
    </x:row>
    <x:row r="3685" ht="20" customHeight="1">
      <x:c r="A3685" s="6" t="str">
        <x:v>光锥突破</x:v>
      </x:c>
      <x:c r="B3685" s="6" t="str">
        <x:v>23026</x:v>
      </x:c>
      <x:c r="C3685" s="6" t="n">
        <x:v>1</x:v>
      </x:c>
      <x:c r="D3685" s="6" t="n">
        <x:v>2</x:v>
      </x:c>
      <x:c r="E3685" s="7" t="str">
        <x:v>114001</x:v>
      </x:c>
      <x:c r="F3685" s="7" t="str">
        <x:v>蓄梦元件</x:v>
      </x:c>
      <x:c r="G3685" s="6" t="n">
        <x:v>12</x:v>
      </x:c>
      <x:c r="H3685" s="6" t="str">
        <x:v>https://raw.githubusercontent.com/Mar-7th/StarRailRes/dbe8cdfcfb0bf657b9fe1cf92d5537f118ccb487/index_new/cn/light_cone_promotions.json</x:v>
      </x:c>
    </x:row>
    <x:row r="3686" ht="20" customHeight="1">
      <x:c r="A3686" s="6" t="str">
        <x:v>光锥突破</x:v>
      </x:c>
      <x:c r="B3686" s="6" t="str">
        <x:v>23026</x:v>
      </x:c>
      <x:c r="C3686" s="6" t="n">
        <x:v>2</x:v>
      </x:c>
      <x:c r="D3686" s="6" t="n">
        <x:v>3</x:v>
      </x:c>
      <x:c r="E3686" s="7" t="str">
        <x:v>2</x:v>
      </x:c>
      <x:c r="F3686" s="7" t="str">
        <x:v>信用点</x:v>
      </x:c>
      <x:c r="G3686" s="6" t="n">
        <x:v>20000</x:v>
      </x:c>
      <x:c r="H3686" s="6" t="str">
        <x:v>https://raw.githubusercontent.com/Mar-7th/StarRailRes/dbe8cdfcfb0bf657b9fe1cf92d5537f118ccb487/index_new/cn/light_cone_promotions.json</x:v>
      </x:c>
    </x:row>
    <x:row r="3687" ht="20" customHeight="1">
      <x:c r="A3687" s="6" t="str">
        <x:v>光锥突破</x:v>
      </x:c>
      <x:c r="B3687" s="6" t="str">
        <x:v>23026</x:v>
      </x:c>
      <x:c r="C3687" s="6" t="n">
        <x:v>2</x:v>
      </x:c>
      <x:c r="D3687" s="6" t="n">
        <x:v>3</x:v>
      </x:c>
      <x:c r="E3687" s="7" t="str">
        <x:v>110232</x:v>
      </x:c>
      <x:c r="F3687" s="7" t="str">
        <x:v>空际小节</x:v>
      </x:c>
      <x:c r="G3687" s="6" t="n">
        <x:v>4</x:v>
      </x:c>
      <x:c r="H3687" s="6" t="str">
        <x:v>https://raw.githubusercontent.com/Mar-7th/StarRailRes/dbe8cdfcfb0bf657b9fe1cf92d5537f118ccb487/index_new/cn/light_cone_promotions.json</x:v>
      </x:c>
    </x:row>
    <x:row r="3688" ht="20" customHeight="1">
      <x:c r="A3688" s="6" t="str">
        <x:v>光锥突破</x:v>
      </x:c>
      <x:c r="B3688" s="6" t="str">
        <x:v>23026</x:v>
      </x:c>
      <x:c r="C3688" s="6" t="n">
        <x:v>2</x:v>
      </x:c>
      <x:c r="D3688" s="6" t="n">
        <x:v>3</x:v>
      </x:c>
      <x:c r="E3688" s="7" t="str">
        <x:v>114002</x:v>
      </x:c>
      <x:c r="F3688" s="7" t="str">
        <x:v>流梦阀门</x:v>
      </x:c>
      <x:c r="G3688" s="6" t="n">
        <x:v>8</x:v>
      </x:c>
      <x:c r="H3688" s="6" t="str">
        <x:v>https://raw.githubusercontent.com/Mar-7th/StarRailRes/dbe8cdfcfb0bf657b9fe1cf92d5537f118ccb487/index_new/cn/light_cone_promotions.json</x:v>
      </x:c>
    </x:row>
    <x:row r="3689" ht="20" customHeight="1">
      <x:c r="A3689" s="6" t="str">
        <x:v>光锥突破</x:v>
      </x:c>
      <x:c r="B3689" s="6" t="str">
        <x:v>23026</x:v>
      </x:c>
      <x:c r="C3689" s="6" t="n">
        <x:v>3</x:v>
      </x:c>
      <x:c r="D3689" s="6" t="n">
        <x:v>4</x:v>
      </x:c>
      <x:c r="E3689" s="7" t="str">
        <x:v>2</x:v>
      </x:c>
      <x:c r="F3689" s="7" t="str">
        <x:v>信用点</x:v>
      </x:c>
      <x:c r="G3689" s="6" t="n">
        <x:v>50000</x:v>
      </x:c>
      <x:c r="H3689" s="6" t="str">
        <x:v>https://raw.githubusercontent.com/Mar-7th/StarRailRes/dbe8cdfcfb0bf657b9fe1cf92d5537f118ccb487/index_new/cn/light_cone_promotions.json</x:v>
      </x:c>
    </x:row>
    <x:row r="3690" ht="20" customHeight="1">
      <x:c r="A3690" s="6" t="str">
        <x:v>光锥突破</x:v>
      </x:c>
      <x:c r="B3690" s="6" t="str">
        <x:v>23026</x:v>
      </x:c>
      <x:c r="C3690" s="6" t="n">
        <x:v>3</x:v>
      </x:c>
      <x:c r="D3690" s="6" t="n">
        <x:v>4</x:v>
      </x:c>
      <x:c r="E3690" s="7" t="str">
        <x:v>110232</x:v>
      </x:c>
      <x:c r="F3690" s="7" t="str">
        <x:v>空际小节</x:v>
      </x:c>
      <x:c r="G3690" s="6" t="n">
        <x:v>8</x:v>
      </x:c>
      <x:c r="H3690" s="6" t="str">
        <x:v>https://raw.githubusercontent.com/Mar-7th/StarRailRes/dbe8cdfcfb0bf657b9fe1cf92d5537f118ccb487/index_new/cn/light_cone_promotions.json</x:v>
      </x:c>
    </x:row>
    <x:row r="3691" ht="20" customHeight="1">
      <x:c r="A3691" s="6" t="str">
        <x:v>光锥突破</x:v>
      </x:c>
      <x:c r="B3691" s="6" t="str">
        <x:v>23026</x:v>
      </x:c>
      <x:c r="C3691" s="6" t="n">
        <x:v>3</x:v>
      </x:c>
      <x:c r="D3691" s="6" t="n">
        <x:v>4</x:v>
      </x:c>
      <x:c r="E3691" s="7" t="str">
        <x:v>114002</x:v>
      </x:c>
      <x:c r="F3691" s="7" t="str">
        <x:v>流梦阀门</x:v>
      </x:c>
      <x:c r="G3691" s="6" t="n">
        <x:v>12</x:v>
      </x:c>
      <x:c r="H3691" s="6" t="str">
        <x:v>https://raw.githubusercontent.com/Mar-7th/StarRailRes/dbe8cdfcfb0bf657b9fe1cf92d5537f118ccb487/index_new/cn/light_cone_promotions.json</x:v>
      </x:c>
    </x:row>
    <x:row r="3692" ht="20" customHeight="1">
      <x:c r="A3692" s="6" t="str">
        <x:v>光锥突破</x:v>
      </x:c>
      <x:c r="B3692" s="6" t="str">
        <x:v>23026</x:v>
      </x:c>
      <x:c r="C3692" s="6" t="n">
        <x:v>4</x:v>
      </x:c>
      <x:c r="D3692" s="6" t="n">
        <x:v>5</x:v>
      </x:c>
      <x:c r="E3692" s="7" t="str">
        <x:v>2</x:v>
      </x:c>
      <x:c r="F3692" s="7" t="str">
        <x:v>信用点</x:v>
      </x:c>
      <x:c r="G3692" s="6" t="n">
        <x:v>100000</x:v>
      </x:c>
      <x:c r="H3692" s="6" t="str">
        <x:v>https://raw.githubusercontent.com/Mar-7th/StarRailRes/dbe8cdfcfb0bf657b9fe1cf92d5537f118ccb487/index_new/cn/light_cone_promotions.json</x:v>
      </x:c>
    </x:row>
    <x:row r="3693" ht="20" customHeight="1">
      <x:c r="A3693" s="6" t="str">
        <x:v>光锥突破</x:v>
      </x:c>
      <x:c r="B3693" s="6" t="str">
        <x:v>23026</x:v>
      </x:c>
      <x:c r="C3693" s="6" t="n">
        <x:v>4</x:v>
      </x:c>
      <x:c r="D3693" s="6" t="n">
        <x:v>5</x:v>
      </x:c>
      <x:c r="E3693" s="7" t="str">
        <x:v>110233</x:v>
      </x:c>
      <x:c r="F3693" s="7" t="str">
        <x:v>天外乐章</x:v>
      </x:c>
      <x:c r="G3693" s="6" t="n">
        <x:v>5</x:v>
      </x:c>
      <x:c r="H3693" s="6" t="str">
        <x:v>https://raw.githubusercontent.com/Mar-7th/StarRailRes/dbe8cdfcfb0bf657b9fe1cf92d5537f118ccb487/index_new/cn/light_cone_promotions.json</x:v>
      </x:c>
    </x:row>
    <x:row r="3694" ht="20" customHeight="1">
      <x:c r="A3694" s="6" t="str">
        <x:v>光锥突破</x:v>
      </x:c>
      <x:c r="B3694" s="6" t="str">
        <x:v>23026</x:v>
      </x:c>
      <x:c r="C3694" s="6" t="n">
        <x:v>4</x:v>
      </x:c>
      <x:c r="D3694" s="6" t="n">
        <x:v>5</x:v>
      </x:c>
      <x:c r="E3694" s="7" t="str">
        <x:v>114003</x:v>
      </x:c>
      <x:c r="F3694" s="7" t="str">
        <x:v>造梦马达</x:v>
      </x:c>
      <x:c r="G3694" s="6" t="n">
        <x:v>6</x:v>
      </x:c>
      <x:c r="H3694" s="6" t="str">
        <x:v>https://raw.githubusercontent.com/Mar-7th/StarRailRes/dbe8cdfcfb0bf657b9fe1cf92d5537f118ccb487/index_new/cn/light_cone_promotions.json</x:v>
      </x:c>
    </x:row>
    <x:row r="3695" ht="20" customHeight="1">
      <x:c r="A3695" s="6" t="str">
        <x:v>光锥突破</x:v>
      </x:c>
      <x:c r="B3695" s="6" t="str">
        <x:v>23026</x:v>
      </x:c>
      <x:c r="C3695" s="6" t="n">
        <x:v>5</x:v>
      </x:c>
      <x:c r="D3695" s="6" t="n">
        <x:v>6</x:v>
      </x:c>
      <x:c r="E3695" s="7" t="str">
        <x:v>2</x:v>
      </x:c>
      <x:c r="F3695" s="7" t="str">
        <x:v>信用点</x:v>
      </x:c>
      <x:c r="G3695" s="6" t="n">
        <x:v>200000</x:v>
      </x:c>
      <x:c r="H3695" s="6" t="str">
        <x:v>https://raw.githubusercontent.com/Mar-7th/StarRailRes/dbe8cdfcfb0bf657b9fe1cf92d5537f118ccb487/index_new/cn/light_cone_promotions.json</x:v>
      </x:c>
    </x:row>
    <x:row r="3696" ht="20" customHeight="1">
      <x:c r="A3696" s="6" t="str">
        <x:v>光锥突破</x:v>
      </x:c>
      <x:c r="B3696" s="6" t="str">
        <x:v>23026</x:v>
      </x:c>
      <x:c r="C3696" s="6" t="n">
        <x:v>5</x:v>
      </x:c>
      <x:c r="D3696" s="6" t="n">
        <x:v>6</x:v>
      </x:c>
      <x:c r="E3696" s="7" t="str">
        <x:v>110233</x:v>
      </x:c>
      <x:c r="F3696" s="7" t="str">
        <x:v>天外乐章</x:v>
      </x:c>
      <x:c r="G3696" s="6" t="n">
        <x:v>10</x:v>
      </x:c>
      <x:c r="H3696" s="6" t="str">
        <x:v>https://raw.githubusercontent.com/Mar-7th/StarRailRes/dbe8cdfcfb0bf657b9fe1cf92d5537f118ccb487/index_new/cn/light_cone_promotions.json</x:v>
      </x:c>
    </x:row>
    <x:row r="3697" ht="20" customHeight="1">
      <x:c r="A3697" s="6" t="str">
        <x:v>光锥突破</x:v>
      </x:c>
      <x:c r="B3697" s="6" t="str">
        <x:v>23026</x:v>
      </x:c>
      <x:c r="C3697" s="6" t="n">
        <x:v>5</x:v>
      </x:c>
      <x:c r="D3697" s="6" t="n">
        <x:v>6</x:v>
      </x:c>
      <x:c r="E3697" s="7" t="str">
        <x:v>114003</x:v>
      </x:c>
      <x:c r="F3697" s="7" t="str">
        <x:v>造梦马达</x:v>
      </x:c>
      <x:c r="G3697" s="6" t="n">
        <x:v>8</x:v>
      </x:c>
      <x:c r="H3697" s="6" t="str">
        <x:v>https://raw.githubusercontent.com/Mar-7th/StarRailRes/dbe8cdfcfb0bf657b9fe1cf92d5537f118ccb487/index_new/cn/light_cone_promotions.json</x:v>
      </x:c>
    </x:row>
    <x:row r="3698" ht="20" customHeight="1">
      <x:c r="A3698" s="6" t="str">
        <x:v>光锥突破</x:v>
      </x:c>
      <x:c r="B3698" s="6" t="str">
        <x:v>23027</x:v>
      </x:c>
      <x:c r="C3698" s="6" t="n">
        <x:v>0</x:v>
      </x:c>
      <x:c r="D3698" s="6" t="n">
        <x:v>1</x:v>
      </x:c>
      <x:c r="E3698" s="7" t="str">
        <x:v>2</x:v>
      </x:c>
      <x:c r="F3698" s="7" t="str">
        <x:v>信用点</x:v>
      </x:c>
      <x:c r="G3698" s="6" t="n">
        <x:v>5000</x:v>
      </x:c>
      <x:c r="H3698" s="6" t="str">
        <x:v>https://raw.githubusercontent.com/Mar-7th/StarRailRes/dbe8cdfcfb0bf657b9fe1cf92d5537f118ccb487/index_new/cn/light_cone_promotions.json</x:v>
      </x:c>
    </x:row>
    <x:row r="3699" ht="20" customHeight="1">
      <x:c r="A3699" s="6" t="str">
        <x:v>光锥突破</x:v>
      </x:c>
      <x:c r="B3699" s="6" t="str">
        <x:v>23027</x:v>
      </x:c>
      <x:c r="C3699" s="6" t="n">
        <x:v>0</x:v>
      </x:c>
      <x:c r="D3699" s="6" t="n">
        <x:v>1</x:v>
      </x:c>
      <x:c r="E3699" s="7" t="str">
        <x:v>114011</x:v>
      </x:c>
      <x:c r="F3699" s="7" t="str">
        <x:v>思绪末屑</x:v>
      </x:c>
      <x:c r="G3699" s="6" t="n">
        <x:v>8</x:v>
      </x:c>
      <x:c r="H3699" s="6" t="str">
        <x:v>https://raw.githubusercontent.com/Mar-7th/StarRailRes/dbe8cdfcfb0bf657b9fe1cf92d5537f118ccb487/index_new/cn/light_cone_promotions.json</x:v>
      </x:c>
    </x:row>
    <x:row r="3700" ht="20" customHeight="1">
      <x:c r="A3700" s="6" t="str">
        <x:v>光锥突破</x:v>
      </x:c>
      <x:c r="B3700" s="6" t="str">
        <x:v>23027</x:v>
      </x:c>
      <x:c r="C3700" s="6" t="n">
        <x:v>1</x:v>
      </x:c>
      <x:c r="D3700" s="6" t="n">
        <x:v>2</x:v>
      </x:c>
      <x:c r="E3700" s="7" t="str">
        <x:v>2</x:v>
      </x:c>
      <x:c r="F3700" s="7" t="str">
        <x:v>信用点</x:v>
      </x:c>
      <x:c r="G3700" s="6" t="n">
        <x:v>10000</x:v>
      </x:c>
      <x:c r="H3700" s="6" t="str">
        <x:v>https://raw.githubusercontent.com/Mar-7th/StarRailRes/dbe8cdfcfb0bf657b9fe1cf92d5537f118ccb487/index_new/cn/light_cone_promotions.json</x:v>
      </x:c>
    </x:row>
    <x:row r="3701" ht="20" customHeight="1">
      <x:c r="A3701" s="6" t="str">
        <x:v>光锥突破</x:v>
      </x:c>
      <x:c r="B3701" s="6" t="str">
        <x:v>23027</x:v>
      </x:c>
      <x:c r="C3701" s="6" t="n">
        <x:v>1</x:v>
      </x:c>
      <x:c r="D3701" s="6" t="n">
        <x:v>2</x:v>
      </x:c>
      <x:c r="E3701" s="7" t="str">
        <x:v>110191</x:v>
      </x:c>
      <x:c r="F3701" s="7" t="str">
        <x:v>陨铁弹丸</x:v>
      </x:c>
      <x:c r="G3701" s="6" t="n">
        <x:v>4</x:v>
      </x:c>
      <x:c r="H3701" s="6" t="str">
        <x:v>https://raw.githubusercontent.com/Mar-7th/StarRailRes/dbe8cdfcfb0bf657b9fe1cf92d5537f118ccb487/index_new/cn/light_cone_promotions.json</x:v>
      </x:c>
    </x:row>
    <x:row r="3702" ht="20" customHeight="1">
      <x:c r="A3702" s="6" t="str">
        <x:v>光锥突破</x:v>
      </x:c>
      <x:c r="B3702" s="6" t="str">
        <x:v>23027</x:v>
      </x:c>
      <x:c r="C3702" s="6" t="n">
        <x:v>1</x:v>
      </x:c>
      <x:c r="D3702" s="6" t="n">
        <x:v>2</x:v>
      </x:c>
      <x:c r="E3702" s="7" t="str">
        <x:v>114011</x:v>
      </x:c>
      <x:c r="F3702" s="7" t="str">
        <x:v>思绪末屑</x:v>
      </x:c>
      <x:c r="G3702" s="6" t="n">
        <x:v>12</x:v>
      </x:c>
      <x:c r="H3702" s="6" t="str">
        <x:v>https://raw.githubusercontent.com/Mar-7th/StarRailRes/dbe8cdfcfb0bf657b9fe1cf92d5537f118ccb487/index_new/cn/light_cone_promotions.json</x:v>
      </x:c>
    </x:row>
    <x:row r="3703" ht="20" customHeight="1">
      <x:c r="A3703" s="6" t="str">
        <x:v>光锥突破</x:v>
      </x:c>
      <x:c r="B3703" s="6" t="str">
        <x:v>23027</x:v>
      </x:c>
      <x:c r="C3703" s="6" t="n">
        <x:v>2</x:v>
      </x:c>
      <x:c r="D3703" s="6" t="n">
        <x:v>3</x:v>
      </x:c>
      <x:c r="E3703" s="7" t="str">
        <x:v>2</x:v>
      </x:c>
      <x:c r="F3703" s="7" t="str">
        <x:v>信用点</x:v>
      </x:c>
      <x:c r="G3703" s="6" t="n">
        <x:v>20000</x:v>
      </x:c>
      <x:c r="H3703" s="6" t="str">
        <x:v>https://raw.githubusercontent.com/Mar-7th/StarRailRes/dbe8cdfcfb0bf657b9fe1cf92d5537f118ccb487/index_new/cn/light_cone_promotions.json</x:v>
      </x:c>
    </x:row>
    <x:row r="3704" ht="20" customHeight="1">
      <x:c r="A3704" s="6" t="str">
        <x:v>光锥突破</x:v>
      </x:c>
      <x:c r="B3704" s="6" t="str">
        <x:v>23027</x:v>
      </x:c>
      <x:c r="C3704" s="6" t="n">
        <x:v>2</x:v>
      </x:c>
      <x:c r="D3704" s="6" t="n">
        <x:v>3</x:v>
      </x:c>
      <x:c r="E3704" s="7" t="str">
        <x:v>110192</x:v>
      </x:c>
      <x:c r="F3704" s="7" t="str">
        <x:v>命定死因</x:v>
      </x:c>
      <x:c r="G3704" s="6" t="n">
        <x:v>4</x:v>
      </x:c>
      <x:c r="H3704" s="6" t="str">
        <x:v>https://raw.githubusercontent.com/Mar-7th/StarRailRes/dbe8cdfcfb0bf657b9fe1cf92d5537f118ccb487/index_new/cn/light_cone_promotions.json</x:v>
      </x:c>
    </x:row>
    <x:row r="3705" ht="20" customHeight="1">
      <x:c r="A3705" s="6" t="str">
        <x:v>光锥突破</x:v>
      </x:c>
      <x:c r="B3705" s="6" t="str">
        <x:v>23027</x:v>
      </x:c>
      <x:c r="C3705" s="6" t="n">
        <x:v>2</x:v>
      </x:c>
      <x:c r="D3705" s="6" t="n">
        <x:v>3</x:v>
      </x:c>
      <x:c r="E3705" s="7" t="str">
        <x:v>114012</x:v>
      </x:c>
      <x:c r="F3705" s="7" t="str">
        <x:v>印象残晶</x:v>
      </x:c>
      <x:c r="G3705" s="6" t="n">
        <x:v>8</x:v>
      </x:c>
      <x:c r="H3705" s="6" t="str">
        <x:v>https://raw.githubusercontent.com/Mar-7th/StarRailRes/dbe8cdfcfb0bf657b9fe1cf92d5537f118ccb487/index_new/cn/light_cone_promotions.json</x:v>
      </x:c>
    </x:row>
    <x:row r="3706" ht="20" customHeight="1">
      <x:c r="A3706" s="6" t="str">
        <x:v>光锥突破</x:v>
      </x:c>
      <x:c r="B3706" s="6" t="str">
        <x:v>23027</x:v>
      </x:c>
      <x:c r="C3706" s="6" t="n">
        <x:v>3</x:v>
      </x:c>
      <x:c r="D3706" s="6" t="n">
        <x:v>4</x:v>
      </x:c>
      <x:c r="E3706" s="7" t="str">
        <x:v>2</x:v>
      </x:c>
      <x:c r="F3706" s="7" t="str">
        <x:v>信用点</x:v>
      </x:c>
      <x:c r="G3706" s="6" t="n">
        <x:v>50000</x:v>
      </x:c>
      <x:c r="H3706" s="6" t="str">
        <x:v>https://raw.githubusercontent.com/Mar-7th/StarRailRes/dbe8cdfcfb0bf657b9fe1cf92d5537f118ccb487/index_new/cn/light_cone_promotions.json</x:v>
      </x:c>
    </x:row>
    <x:row r="3707" ht="20" customHeight="1">
      <x:c r="A3707" s="6" t="str">
        <x:v>光锥突破</x:v>
      </x:c>
      <x:c r="B3707" s="6" t="str">
        <x:v>23027</x:v>
      </x:c>
      <x:c r="C3707" s="6" t="n">
        <x:v>3</x:v>
      </x:c>
      <x:c r="D3707" s="6" t="n">
        <x:v>4</x:v>
      </x:c>
      <x:c r="E3707" s="7" t="str">
        <x:v>110192</x:v>
      </x:c>
      <x:c r="F3707" s="7" t="str">
        <x:v>命定死因</x:v>
      </x:c>
      <x:c r="G3707" s="6" t="n">
        <x:v>8</x:v>
      </x:c>
      <x:c r="H3707" s="6" t="str">
        <x:v>https://raw.githubusercontent.com/Mar-7th/StarRailRes/dbe8cdfcfb0bf657b9fe1cf92d5537f118ccb487/index_new/cn/light_cone_promotions.json</x:v>
      </x:c>
    </x:row>
    <x:row r="3708" ht="20" customHeight="1">
      <x:c r="A3708" s="6" t="str">
        <x:v>光锥突破</x:v>
      </x:c>
      <x:c r="B3708" s="6" t="str">
        <x:v>23027</x:v>
      </x:c>
      <x:c r="C3708" s="6" t="n">
        <x:v>3</x:v>
      </x:c>
      <x:c r="D3708" s="6" t="n">
        <x:v>4</x:v>
      </x:c>
      <x:c r="E3708" s="7" t="str">
        <x:v>114012</x:v>
      </x:c>
      <x:c r="F3708" s="7" t="str">
        <x:v>印象残晶</x:v>
      </x:c>
      <x:c r="G3708" s="6" t="n">
        <x:v>12</x:v>
      </x:c>
      <x:c r="H3708" s="6" t="str">
        <x:v>https://raw.githubusercontent.com/Mar-7th/StarRailRes/dbe8cdfcfb0bf657b9fe1cf92d5537f118ccb487/index_new/cn/light_cone_promotions.json</x:v>
      </x:c>
    </x:row>
    <x:row r="3709" ht="20" customHeight="1">
      <x:c r="A3709" s="6" t="str">
        <x:v>光锥突破</x:v>
      </x:c>
      <x:c r="B3709" s="6" t="str">
        <x:v>23027</x:v>
      </x:c>
      <x:c r="C3709" s="6" t="n">
        <x:v>4</x:v>
      </x:c>
      <x:c r="D3709" s="6" t="n">
        <x:v>5</x:v>
      </x:c>
      <x:c r="E3709" s="7" t="str">
        <x:v>2</x:v>
      </x:c>
      <x:c r="F3709" s="7" t="str">
        <x:v>信用点</x:v>
      </x:c>
      <x:c r="G3709" s="6" t="n">
        <x:v>100000</x:v>
      </x:c>
      <x:c r="H3709" s="6" t="str">
        <x:v>https://raw.githubusercontent.com/Mar-7th/StarRailRes/dbe8cdfcfb0bf657b9fe1cf92d5537f118ccb487/index_new/cn/light_cone_promotions.json</x:v>
      </x:c>
    </x:row>
    <x:row r="3710" ht="20" customHeight="1">
      <x:c r="A3710" s="6" t="str">
        <x:v>光锥突破</x:v>
      </x:c>
      <x:c r="B3710" s="6" t="str">
        <x:v>23027</x:v>
      </x:c>
      <x:c r="C3710" s="6" t="n">
        <x:v>4</x:v>
      </x:c>
      <x:c r="D3710" s="6" t="n">
        <x:v>5</x:v>
      </x:c>
      <x:c r="E3710" s="7" t="str">
        <x:v>110193</x:v>
      </x:c>
      <x:c r="F3710" s="7" t="str">
        <x:v>逆时一击</x:v>
      </x:c>
      <x:c r="G3710" s="6" t="n">
        <x:v>5</x:v>
      </x:c>
      <x:c r="H3710" s="6" t="str">
        <x:v>https://raw.githubusercontent.com/Mar-7th/StarRailRes/dbe8cdfcfb0bf657b9fe1cf92d5537f118ccb487/index_new/cn/light_cone_promotions.json</x:v>
      </x:c>
    </x:row>
    <x:row r="3711" ht="20" customHeight="1">
      <x:c r="A3711" s="6" t="str">
        <x:v>光锥突破</x:v>
      </x:c>
      <x:c r="B3711" s="6" t="str">
        <x:v>23027</x:v>
      </x:c>
      <x:c r="C3711" s="6" t="n">
        <x:v>4</x:v>
      </x:c>
      <x:c r="D3711" s="6" t="n">
        <x:v>5</x:v>
      </x:c>
      <x:c r="E3711" s="7" t="str">
        <x:v>114013</x:v>
      </x:c>
      <x:c r="F3711" s="7" t="str">
        <x:v>欲念碎镜</x:v>
      </x:c>
      <x:c r="G3711" s="6" t="n">
        <x:v>6</x:v>
      </x:c>
      <x:c r="H3711" s="6" t="str">
        <x:v>https://raw.githubusercontent.com/Mar-7th/StarRailRes/dbe8cdfcfb0bf657b9fe1cf92d5537f118ccb487/index_new/cn/light_cone_promotions.json</x:v>
      </x:c>
    </x:row>
    <x:row r="3712" ht="20" customHeight="1">
      <x:c r="A3712" s="6" t="str">
        <x:v>光锥突破</x:v>
      </x:c>
      <x:c r="B3712" s="6" t="str">
        <x:v>23027</x:v>
      </x:c>
      <x:c r="C3712" s="6" t="n">
        <x:v>5</x:v>
      </x:c>
      <x:c r="D3712" s="6" t="n">
        <x:v>6</x:v>
      </x:c>
      <x:c r="E3712" s="7" t="str">
        <x:v>2</x:v>
      </x:c>
      <x:c r="F3712" s="7" t="str">
        <x:v>信用点</x:v>
      </x:c>
      <x:c r="G3712" s="6" t="n">
        <x:v>200000</x:v>
      </x:c>
      <x:c r="H3712" s="6" t="str">
        <x:v>https://raw.githubusercontent.com/Mar-7th/StarRailRes/dbe8cdfcfb0bf657b9fe1cf92d5537f118ccb487/index_new/cn/light_cone_promotions.json</x:v>
      </x:c>
    </x:row>
    <x:row r="3713" ht="20" customHeight="1">
      <x:c r="A3713" s="6" t="str">
        <x:v>光锥突破</x:v>
      </x:c>
      <x:c r="B3713" s="6" t="str">
        <x:v>23027</x:v>
      </x:c>
      <x:c r="C3713" s="6" t="n">
        <x:v>5</x:v>
      </x:c>
      <x:c r="D3713" s="6" t="n">
        <x:v>6</x:v>
      </x:c>
      <x:c r="E3713" s="7" t="str">
        <x:v>110193</x:v>
      </x:c>
      <x:c r="F3713" s="7" t="str">
        <x:v>逆时一击</x:v>
      </x:c>
      <x:c r="G3713" s="6" t="n">
        <x:v>10</x:v>
      </x:c>
      <x:c r="H3713" s="6" t="str">
        <x:v>https://raw.githubusercontent.com/Mar-7th/StarRailRes/dbe8cdfcfb0bf657b9fe1cf92d5537f118ccb487/index_new/cn/light_cone_promotions.json</x:v>
      </x:c>
    </x:row>
    <x:row r="3714" ht="20" customHeight="1">
      <x:c r="A3714" s="6" t="str">
        <x:v>光锥突破</x:v>
      </x:c>
      <x:c r="B3714" s="6" t="str">
        <x:v>23027</x:v>
      </x:c>
      <x:c r="C3714" s="6" t="n">
        <x:v>5</x:v>
      </x:c>
      <x:c r="D3714" s="6" t="n">
        <x:v>6</x:v>
      </x:c>
      <x:c r="E3714" s="7" t="str">
        <x:v>114013</x:v>
      </x:c>
      <x:c r="F3714" s="7" t="str">
        <x:v>欲念碎镜</x:v>
      </x:c>
      <x:c r="G3714" s="6" t="n">
        <x:v>8</x:v>
      </x:c>
      <x:c r="H3714" s="6" t="str">
        <x:v>https://raw.githubusercontent.com/Mar-7th/StarRailRes/dbe8cdfcfb0bf657b9fe1cf92d5537f118ccb487/index_new/cn/light_cone_promotions.json</x:v>
      </x:c>
    </x:row>
    <x:row r="3715" ht="20" customHeight="1">
      <x:c r="A3715" s="6" t="str">
        <x:v>光锥突破</x:v>
      </x:c>
      <x:c r="B3715" s="6" t="str">
        <x:v>23028</x:v>
      </x:c>
      <x:c r="C3715" s="6" t="n">
        <x:v>0</x:v>
      </x:c>
      <x:c r="D3715" s="6" t="n">
        <x:v>1</x:v>
      </x:c>
      <x:c r="E3715" s="7" t="str">
        <x:v>2</x:v>
      </x:c>
      <x:c r="F3715" s="7" t="str">
        <x:v>信用点</x:v>
      </x:c>
      <x:c r="G3715" s="6" t="n">
        <x:v>5000</x:v>
      </x:c>
      <x:c r="H3715" s="6" t="str">
        <x:v>https://raw.githubusercontent.com/Mar-7th/StarRailRes/dbe8cdfcfb0bf657b9fe1cf92d5537f118ccb487/index_new/cn/light_cone_promotions.json</x:v>
      </x:c>
    </x:row>
    <x:row r="3716" ht="20" customHeight="1">
      <x:c r="A3716" s="6" t="str">
        <x:v>光锥突破</x:v>
      </x:c>
      <x:c r="B3716" s="6" t="str">
        <x:v>23028</x:v>
      </x:c>
      <x:c r="C3716" s="6" t="n">
        <x:v>0</x:v>
      </x:c>
      <x:c r="D3716" s="6" t="n">
        <x:v>1</x:v>
      </x:c>
      <x:c r="E3716" s="7" t="str">
        <x:v>114001</x:v>
      </x:c>
      <x:c r="F3716" s="7" t="str">
        <x:v>蓄梦元件</x:v>
      </x:c>
      <x:c r="G3716" s="6" t="n">
        <x:v>8</x:v>
      </x:c>
      <x:c r="H3716" s="6" t="str">
        <x:v>https://raw.githubusercontent.com/Mar-7th/StarRailRes/dbe8cdfcfb0bf657b9fe1cf92d5537f118ccb487/index_new/cn/light_cone_promotions.json</x:v>
      </x:c>
    </x:row>
    <x:row r="3717" ht="20" customHeight="1">
      <x:c r="A3717" s="6" t="str">
        <x:v>光锥突破</x:v>
      </x:c>
      <x:c r="B3717" s="6" t="str">
        <x:v>23028</x:v>
      </x:c>
      <x:c r="C3717" s="6" t="n">
        <x:v>1</x:v>
      </x:c>
      <x:c r="D3717" s="6" t="n">
        <x:v>2</x:v>
      </x:c>
      <x:c r="E3717" s="7" t="str">
        <x:v>2</x:v>
      </x:c>
      <x:c r="F3717" s="7" t="str">
        <x:v>信用点</x:v>
      </x:c>
      <x:c r="G3717" s="6" t="n">
        <x:v>10000</x:v>
      </x:c>
      <x:c r="H3717" s="6" t="str">
        <x:v>https://raw.githubusercontent.com/Mar-7th/StarRailRes/dbe8cdfcfb0bf657b9fe1cf92d5537f118ccb487/index_new/cn/light_cone_promotions.json</x:v>
      </x:c>
    </x:row>
    <x:row r="3718" ht="20" customHeight="1">
      <x:c r="A3718" s="6" t="str">
        <x:v>光锥突破</x:v>
      </x:c>
      <x:c r="B3718" s="6" t="str">
        <x:v>23028</x:v>
      </x:c>
      <x:c r="C3718" s="6" t="n">
        <x:v>1</x:v>
      </x:c>
      <x:c r="D3718" s="6" t="n">
        <x:v>2</x:v>
      </x:c>
      <x:c r="E3718" s="7" t="str">
        <x:v>110201</x:v>
      </x:c>
      <x:c r="F3718" s="7" t="str">
        <x:v>凌乱草图</x:v>
      </x:c>
      <x:c r="G3718" s="6" t="n">
        <x:v>4</x:v>
      </x:c>
      <x:c r="H3718" s="6" t="str">
        <x:v>https://raw.githubusercontent.com/Mar-7th/StarRailRes/dbe8cdfcfb0bf657b9fe1cf92d5537f118ccb487/index_new/cn/light_cone_promotions.json</x:v>
      </x:c>
    </x:row>
    <x:row r="3719" ht="20" customHeight="1">
      <x:c r="A3719" s="6" t="str">
        <x:v>光锥突破</x:v>
      </x:c>
      <x:c r="B3719" s="6" t="str">
        <x:v>23028</x:v>
      </x:c>
      <x:c r="C3719" s="6" t="n">
        <x:v>1</x:v>
      </x:c>
      <x:c r="D3719" s="6" t="n">
        <x:v>2</x:v>
      </x:c>
      <x:c r="E3719" s="7" t="str">
        <x:v>114001</x:v>
      </x:c>
      <x:c r="F3719" s="7" t="str">
        <x:v>蓄梦元件</x:v>
      </x:c>
      <x:c r="G3719" s="6" t="n">
        <x:v>12</x:v>
      </x:c>
      <x:c r="H3719" s="6" t="str">
        <x:v>https://raw.githubusercontent.com/Mar-7th/StarRailRes/dbe8cdfcfb0bf657b9fe1cf92d5537f118ccb487/index_new/cn/light_cone_promotions.json</x:v>
      </x:c>
    </x:row>
    <x:row r="3720" ht="20" customHeight="1">
      <x:c r="A3720" s="6" t="str">
        <x:v>光锥突破</x:v>
      </x:c>
      <x:c r="B3720" s="6" t="str">
        <x:v>23028</x:v>
      </x:c>
      <x:c r="C3720" s="6" t="n">
        <x:v>2</x:v>
      </x:c>
      <x:c r="D3720" s="6" t="n">
        <x:v>3</x:v>
      </x:c>
      <x:c r="E3720" s="7" t="str">
        <x:v>2</x:v>
      </x:c>
      <x:c r="F3720" s="7" t="str">
        <x:v>信用点</x:v>
      </x:c>
      <x:c r="G3720" s="6" t="n">
        <x:v>20000</x:v>
      </x:c>
      <x:c r="H3720" s="6" t="str">
        <x:v>https://raw.githubusercontent.com/Mar-7th/StarRailRes/dbe8cdfcfb0bf657b9fe1cf92d5537f118ccb487/index_new/cn/light_cone_promotions.json</x:v>
      </x:c>
    </x:row>
    <x:row r="3721" ht="20" customHeight="1">
      <x:c r="A3721" s="6" t="str">
        <x:v>光锥突破</x:v>
      </x:c>
      <x:c r="B3721" s="6" t="str">
        <x:v>23028</x:v>
      </x:c>
      <x:c r="C3721" s="6" t="n">
        <x:v>2</x:v>
      </x:c>
      <x:c r="D3721" s="6" t="n">
        <x:v>3</x:v>
      </x:c>
      <x:c r="E3721" s="7" t="str">
        <x:v>110202</x:v>
      </x:c>
      <x:c r="F3721" s="7" t="str">
        <x:v>动态线稿</x:v>
      </x:c>
      <x:c r="G3721" s="6" t="n">
        <x:v>4</x:v>
      </x:c>
      <x:c r="H3721" s="6" t="str">
        <x:v>https://raw.githubusercontent.com/Mar-7th/StarRailRes/dbe8cdfcfb0bf657b9fe1cf92d5537f118ccb487/index_new/cn/light_cone_promotions.json</x:v>
      </x:c>
    </x:row>
    <x:row r="3722" ht="20" customHeight="1">
      <x:c r="A3722" s="6" t="str">
        <x:v>光锥突破</x:v>
      </x:c>
      <x:c r="B3722" s="6" t="str">
        <x:v>23028</x:v>
      </x:c>
      <x:c r="C3722" s="6" t="n">
        <x:v>2</x:v>
      </x:c>
      <x:c r="D3722" s="6" t="n">
        <x:v>3</x:v>
      </x:c>
      <x:c r="E3722" s="7" t="str">
        <x:v>114002</x:v>
      </x:c>
      <x:c r="F3722" s="7" t="str">
        <x:v>流梦阀门</x:v>
      </x:c>
      <x:c r="G3722" s="6" t="n">
        <x:v>8</x:v>
      </x:c>
      <x:c r="H3722" s="6" t="str">
        <x:v>https://raw.githubusercontent.com/Mar-7th/StarRailRes/dbe8cdfcfb0bf657b9fe1cf92d5537f118ccb487/index_new/cn/light_cone_promotions.json</x:v>
      </x:c>
    </x:row>
    <x:row r="3723" ht="20" customHeight="1">
      <x:c r="A3723" s="6" t="str">
        <x:v>光锥突破</x:v>
      </x:c>
      <x:c r="B3723" s="6" t="str">
        <x:v>23028</x:v>
      </x:c>
      <x:c r="C3723" s="6" t="n">
        <x:v>3</x:v>
      </x:c>
      <x:c r="D3723" s="6" t="n">
        <x:v>4</x:v>
      </x:c>
      <x:c r="E3723" s="7" t="str">
        <x:v>2</x:v>
      </x:c>
      <x:c r="F3723" s="7" t="str">
        <x:v>信用点</x:v>
      </x:c>
      <x:c r="G3723" s="6" t="n">
        <x:v>50000</x:v>
      </x:c>
      <x:c r="H3723" s="6" t="str">
        <x:v>https://raw.githubusercontent.com/Mar-7th/StarRailRes/dbe8cdfcfb0bf657b9fe1cf92d5537f118ccb487/index_new/cn/light_cone_promotions.json</x:v>
      </x:c>
    </x:row>
    <x:row r="3724" ht="20" customHeight="1">
      <x:c r="A3724" s="6" t="str">
        <x:v>光锥突破</x:v>
      </x:c>
      <x:c r="B3724" s="6" t="str">
        <x:v>23028</x:v>
      </x:c>
      <x:c r="C3724" s="6" t="n">
        <x:v>3</x:v>
      </x:c>
      <x:c r="D3724" s="6" t="n">
        <x:v>4</x:v>
      </x:c>
      <x:c r="E3724" s="7" t="str">
        <x:v>110202</x:v>
      </x:c>
      <x:c r="F3724" s="7" t="str">
        <x:v>动态线稿</x:v>
      </x:c>
      <x:c r="G3724" s="6" t="n">
        <x:v>8</x:v>
      </x:c>
      <x:c r="H3724" s="6" t="str">
        <x:v>https://raw.githubusercontent.com/Mar-7th/StarRailRes/dbe8cdfcfb0bf657b9fe1cf92d5537f118ccb487/index_new/cn/light_cone_promotions.json</x:v>
      </x:c>
    </x:row>
    <x:row r="3725" ht="20" customHeight="1">
      <x:c r="A3725" s="6" t="str">
        <x:v>光锥突破</x:v>
      </x:c>
      <x:c r="B3725" s="6" t="str">
        <x:v>23028</x:v>
      </x:c>
      <x:c r="C3725" s="6" t="n">
        <x:v>3</x:v>
      </x:c>
      <x:c r="D3725" s="6" t="n">
        <x:v>4</x:v>
      </x:c>
      <x:c r="E3725" s="7" t="str">
        <x:v>114002</x:v>
      </x:c>
      <x:c r="F3725" s="7" t="str">
        <x:v>流梦阀门</x:v>
      </x:c>
      <x:c r="G3725" s="6" t="n">
        <x:v>12</x:v>
      </x:c>
      <x:c r="H3725" s="6" t="str">
        <x:v>https://raw.githubusercontent.com/Mar-7th/StarRailRes/dbe8cdfcfb0bf657b9fe1cf92d5537f118ccb487/index_new/cn/light_cone_promotions.json</x:v>
      </x:c>
    </x:row>
    <x:row r="3726" ht="20" customHeight="1">
      <x:c r="A3726" s="6" t="str">
        <x:v>光锥突破</x:v>
      </x:c>
      <x:c r="B3726" s="6" t="str">
        <x:v>23028</x:v>
      </x:c>
      <x:c r="C3726" s="6" t="n">
        <x:v>4</x:v>
      </x:c>
      <x:c r="D3726" s="6" t="n">
        <x:v>5</x:v>
      </x:c>
      <x:c r="E3726" s="7" t="str">
        <x:v>2</x:v>
      </x:c>
      <x:c r="F3726" s="7" t="str">
        <x:v>信用点</x:v>
      </x:c>
      <x:c r="G3726" s="6" t="n">
        <x:v>100000</x:v>
      </x:c>
      <x:c r="H3726" s="6" t="str">
        <x:v>https://raw.githubusercontent.com/Mar-7th/StarRailRes/dbe8cdfcfb0bf657b9fe1cf92d5537f118ccb487/index_new/cn/light_cone_promotions.json</x:v>
      </x:c>
    </x:row>
    <x:row r="3727" ht="20" customHeight="1">
      <x:c r="A3727" s="6" t="str">
        <x:v>光锥突破</x:v>
      </x:c>
      <x:c r="B3727" s="6" t="str">
        <x:v>23028</x:v>
      </x:c>
      <x:c r="C3727" s="6" t="n">
        <x:v>4</x:v>
      </x:c>
      <x:c r="D3727" s="6" t="n">
        <x:v>5</x:v>
      </x:c>
      <x:c r="E3727" s="7" t="str">
        <x:v>110203</x:v>
      </x:c>
      <x:c r="F3727" s="7" t="str">
        <x:v>精致色稿</x:v>
      </x:c>
      <x:c r="G3727" s="6" t="n">
        <x:v>5</x:v>
      </x:c>
      <x:c r="H3727" s="6" t="str">
        <x:v>https://raw.githubusercontent.com/Mar-7th/StarRailRes/dbe8cdfcfb0bf657b9fe1cf92d5537f118ccb487/index_new/cn/light_cone_promotions.json</x:v>
      </x:c>
    </x:row>
    <x:row r="3728" ht="20" customHeight="1">
      <x:c r="A3728" s="6" t="str">
        <x:v>光锥突破</x:v>
      </x:c>
      <x:c r="B3728" s="6" t="str">
        <x:v>23028</x:v>
      </x:c>
      <x:c r="C3728" s="6" t="n">
        <x:v>4</x:v>
      </x:c>
      <x:c r="D3728" s="6" t="n">
        <x:v>5</x:v>
      </x:c>
      <x:c r="E3728" s="7" t="str">
        <x:v>114003</x:v>
      </x:c>
      <x:c r="F3728" s="7" t="str">
        <x:v>造梦马达</x:v>
      </x:c>
      <x:c r="G3728" s="6" t="n">
        <x:v>6</x:v>
      </x:c>
      <x:c r="H3728" s="6" t="str">
        <x:v>https://raw.githubusercontent.com/Mar-7th/StarRailRes/dbe8cdfcfb0bf657b9fe1cf92d5537f118ccb487/index_new/cn/light_cone_promotions.json</x:v>
      </x:c>
    </x:row>
    <x:row r="3729" ht="20" customHeight="1">
      <x:c r="A3729" s="6" t="str">
        <x:v>光锥突破</x:v>
      </x:c>
      <x:c r="B3729" s="6" t="str">
        <x:v>23028</x:v>
      </x:c>
      <x:c r="C3729" s="6" t="n">
        <x:v>5</x:v>
      </x:c>
      <x:c r="D3729" s="6" t="n">
        <x:v>6</x:v>
      </x:c>
      <x:c r="E3729" s="7" t="str">
        <x:v>2</x:v>
      </x:c>
      <x:c r="F3729" s="7" t="str">
        <x:v>信用点</x:v>
      </x:c>
      <x:c r="G3729" s="6" t="n">
        <x:v>200000</x:v>
      </x:c>
      <x:c r="H3729" s="6" t="str">
        <x:v>https://raw.githubusercontent.com/Mar-7th/StarRailRes/dbe8cdfcfb0bf657b9fe1cf92d5537f118ccb487/index_new/cn/light_cone_promotions.json</x:v>
      </x:c>
    </x:row>
    <x:row r="3730" ht="20" customHeight="1">
      <x:c r="A3730" s="6" t="str">
        <x:v>光锥突破</x:v>
      </x:c>
      <x:c r="B3730" s="6" t="str">
        <x:v>23028</x:v>
      </x:c>
      <x:c r="C3730" s="6" t="n">
        <x:v>5</x:v>
      </x:c>
      <x:c r="D3730" s="6" t="n">
        <x:v>6</x:v>
      </x:c>
      <x:c r="E3730" s="7" t="str">
        <x:v>110203</x:v>
      </x:c>
      <x:c r="F3730" s="7" t="str">
        <x:v>精致色稿</x:v>
      </x:c>
      <x:c r="G3730" s="6" t="n">
        <x:v>10</x:v>
      </x:c>
      <x:c r="H3730" s="6" t="str">
        <x:v>https://raw.githubusercontent.com/Mar-7th/StarRailRes/dbe8cdfcfb0bf657b9fe1cf92d5537f118ccb487/index_new/cn/light_cone_promotions.json</x:v>
      </x:c>
    </x:row>
    <x:row r="3731" ht="20" customHeight="1">
      <x:c r="A3731" s="6" t="str">
        <x:v>光锥突破</x:v>
      </x:c>
      <x:c r="B3731" s="6" t="str">
        <x:v>23028</x:v>
      </x:c>
      <x:c r="C3731" s="6" t="n">
        <x:v>5</x:v>
      </x:c>
      <x:c r="D3731" s="6" t="n">
        <x:v>6</x:v>
      </x:c>
      <x:c r="E3731" s="7" t="str">
        <x:v>114003</x:v>
      </x:c>
      <x:c r="F3731" s="7" t="str">
        <x:v>造梦马达</x:v>
      </x:c>
      <x:c r="G3731" s="6" t="n">
        <x:v>8</x:v>
      </x:c>
      <x:c r="H3731" s="6" t="str">
        <x:v>https://raw.githubusercontent.com/Mar-7th/StarRailRes/dbe8cdfcfb0bf657b9fe1cf92d5537f118ccb487/index_new/cn/light_cone_promotions.json</x:v>
      </x:c>
    </x:row>
    <x:row r="3732" ht="20" customHeight="1">
      <x:c r="A3732" s="6" t="str">
        <x:v>光锥突破</x:v>
      </x:c>
      <x:c r="B3732" s="6" t="str">
        <x:v>23029</x:v>
      </x:c>
      <x:c r="C3732" s="6" t="n">
        <x:v>0</x:v>
      </x:c>
      <x:c r="D3732" s="6" t="n">
        <x:v>1</x:v>
      </x:c>
      <x:c r="E3732" s="7" t="str">
        <x:v>2</x:v>
      </x:c>
      <x:c r="F3732" s="7" t="str">
        <x:v>信用点</x:v>
      </x:c>
      <x:c r="G3732" s="6" t="n">
        <x:v>5000</x:v>
      </x:c>
      <x:c r="H3732" s="6" t="str">
        <x:v>https://raw.githubusercontent.com/Mar-7th/StarRailRes/dbe8cdfcfb0bf657b9fe1cf92d5537f118ccb487/index_new/cn/light_cone_promotions.json</x:v>
      </x:c>
    </x:row>
    <x:row r="3733" ht="20" customHeight="1">
      <x:c r="A3733" s="6" t="str">
        <x:v>光锥突破</x:v>
      </x:c>
      <x:c r="B3733" s="6" t="str">
        <x:v>23029</x:v>
      </x:c>
      <x:c r="C3733" s="6" t="n">
        <x:v>0</x:v>
      </x:c>
      <x:c r="D3733" s="6" t="n">
        <x:v>1</x:v>
      </x:c>
      <x:c r="E3733" s="7" t="str">
        <x:v>113001</x:v>
      </x:c>
      <x:c r="F3733" s="7" t="str">
        <x:v>永寿幼芽</x:v>
      </x:c>
      <x:c r="G3733" s="6" t="n">
        <x:v>8</x:v>
      </x:c>
      <x:c r="H3733" s="6" t="str">
        <x:v>https://raw.githubusercontent.com/Mar-7th/StarRailRes/dbe8cdfcfb0bf657b9fe1cf92d5537f118ccb487/index_new/cn/light_cone_promotions.json</x:v>
      </x:c>
    </x:row>
    <x:row r="3734" ht="20" customHeight="1">
      <x:c r="A3734" s="6" t="str">
        <x:v>光锥突破</x:v>
      </x:c>
      <x:c r="B3734" s="6" t="str">
        <x:v>23029</x:v>
      </x:c>
      <x:c r="C3734" s="6" t="n">
        <x:v>1</x:v>
      </x:c>
      <x:c r="D3734" s="6" t="n">
        <x:v>2</x:v>
      </x:c>
      <x:c r="E3734" s="7" t="str">
        <x:v>2</x:v>
      </x:c>
      <x:c r="F3734" s="7" t="str">
        <x:v>信用点</x:v>
      </x:c>
      <x:c r="G3734" s="6" t="n">
        <x:v>10000</x:v>
      </x:c>
      <x:c r="H3734" s="6" t="str">
        <x:v>https://raw.githubusercontent.com/Mar-7th/StarRailRes/dbe8cdfcfb0bf657b9fe1cf92d5537f118ccb487/index_new/cn/light_cone_promotions.json</x:v>
      </x:c>
    </x:row>
    <x:row r="3735" ht="20" customHeight="1">
      <x:c r="A3735" s="6" t="str">
        <x:v>光锥突破</x:v>
      </x:c>
      <x:c r="B3735" s="6" t="str">
        <x:v>23029</x:v>
      </x:c>
      <x:c r="C3735" s="6" t="n">
        <x:v>1</x:v>
      </x:c>
      <x:c r="D3735" s="6" t="n">
        <x:v>2</x:v>
      </x:c>
      <x:c r="E3735" s="7" t="str">
        <x:v>110221</x:v>
      </x:c>
      <x:c r="F3735" s="7" t="str">
        <x:v>炽情之灵</x:v>
      </x:c>
      <x:c r="G3735" s="6" t="n">
        <x:v>4</x:v>
      </x:c>
      <x:c r="H3735" s="6" t="str">
        <x:v>https://raw.githubusercontent.com/Mar-7th/StarRailRes/dbe8cdfcfb0bf657b9fe1cf92d5537f118ccb487/index_new/cn/light_cone_promotions.json</x:v>
      </x:c>
    </x:row>
    <x:row r="3736" ht="20" customHeight="1">
      <x:c r="A3736" s="6" t="str">
        <x:v>光锥突破</x:v>
      </x:c>
      <x:c r="B3736" s="6" t="str">
        <x:v>23029</x:v>
      </x:c>
      <x:c r="C3736" s="6" t="n">
        <x:v>1</x:v>
      </x:c>
      <x:c r="D3736" s="6" t="n">
        <x:v>2</x:v>
      </x:c>
      <x:c r="E3736" s="7" t="str">
        <x:v>113001</x:v>
      </x:c>
      <x:c r="F3736" s="7" t="str">
        <x:v>永寿幼芽</x:v>
      </x:c>
      <x:c r="G3736" s="6" t="n">
        <x:v>12</x:v>
      </x:c>
      <x:c r="H3736" s="6" t="str">
        <x:v>https://raw.githubusercontent.com/Mar-7th/StarRailRes/dbe8cdfcfb0bf657b9fe1cf92d5537f118ccb487/index_new/cn/light_cone_promotions.json</x:v>
      </x:c>
    </x:row>
    <x:row r="3737" ht="20" customHeight="1">
      <x:c r="A3737" s="6" t="str">
        <x:v>光锥突破</x:v>
      </x:c>
      <x:c r="B3737" s="6" t="str">
        <x:v>23029</x:v>
      </x:c>
      <x:c r="C3737" s="6" t="n">
        <x:v>2</x:v>
      </x:c>
      <x:c r="D3737" s="6" t="n">
        <x:v>3</x:v>
      </x:c>
      <x:c r="E3737" s="7" t="str">
        <x:v>2</x:v>
      </x:c>
      <x:c r="F3737" s="7" t="str">
        <x:v>信用点</x:v>
      </x:c>
      <x:c r="G3737" s="6" t="n">
        <x:v>20000</x:v>
      </x:c>
      <x:c r="H3737" s="6" t="str">
        <x:v>https://raw.githubusercontent.com/Mar-7th/StarRailRes/dbe8cdfcfb0bf657b9fe1cf92d5537f118ccb487/index_new/cn/light_cone_promotions.json</x:v>
      </x:c>
    </x:row>
    <x:row r="3738" ht="20" customHeight="1">
      <x:c r="A3738" s="6" t="str">
        <x:v>光锥突破</x:v>
      </x:c>
      <x:c r="B3738" s="6" t="str">
        <x:v>23029</x:v>
      </x:c>
      <x:c r="C3738" s="6" t="n">
        <x:v>2</x:v>
      </x:c>
      <x:c r="D3738" s="6" t="n">
        <x:v>3</x:v>
      </x:c>
      <x:c r="E3738" s="7" t="str">
        <x:v>110222</x:v>
      </x:c>
      <x:c r="F3738" s="7" t="str">
        <x:v>星火之精</x:v>
      </x:c>
      <x:c r="G3738" s="6" t="n">
        <x:v>4</x:v>
      </x:c>
      <x:c r="H3738" s="6" t="str">
        <x:v>https://raw.githubusercontent.com/Mar-7th/StarRailRes/dbe8cdfcfb0bf657b9fe1cf92d5537f118ccb487/index_new/cn/light_cone_promotions.json</x:v>
      </x:c>
    </x:row>
    <x:row r="3739" ht="20" customHeight="1">
      <x:c r="A3739" s="6" t="str">
        <x:v>光锥突破</x:v>
      </x:c>
      <x:c r="B3739" s="6" t="str">
        <x:v>23029</x:v>
      </x:c>
      <x:c r="C3739" s="6" t="n">
        <x:v>2</x:v>
      </x:c>
      <x:c r="D3739" s="6" t="n">
        <x:v>3</x:v>
      </x:c>
      <x:c r="E3739" s="7" t="str">
        <x:v>113002</x:v>
      </x:c>
      <x:c r="F3739" s="7" t="str">
        <x:v>永寿天华</x:v>
      </x:c>
      <x:c r="G3739" s="6" t="n">
        <x:v>8</x:v>
      </x:c>
      <x:c r="H3739" s="6" t="str">
        <x:v>https://raw.githubusercontent.com/Mar-7th/StarRailRes/dbe8cdfcfb0bf657b9fe1cf92d5537f118ccb487/index_new/cn/light_cone_promotions.json</x:v>
      </x:c>
    </x:row>
    <x:row r="3740" ht="20" customHeight="1">
      <x:c r="A3740" s="6" t="str">
        <x:v>光锥突破</x:v>
      </x:c>
      <x:c r="B3740" s="6" t="str">
        <x:v>23029</x:v>
      </x:c>
      <x:c r="C3740" s="6" t="n">
        <x:v>3</x:v>
      </x:c>
      <x:c r="D3740" s="6" t="n">
        <x:v>4</x:v>
      </x:c>
      <x:c r="E3740" s="7" t="str">
        <x:v>2</x:v>
      </x:c>
      <x:c r="F3740" s="7" t="str">
        <x:v>信用点</x:v>
      </x:c>
      <x:c r="G3740" s="6" t="n">
        <x:v>50000</x:v>
      </x:c>
      <x:c r="H3740" s="6" t="str">
        <x:v>https://raw.githubusercontent.com/Mar-7th/StarRailRes/dbe8cdfcfb0bf657b9fe1cf92d5537f118ccb487/index_new/cn/light_cone_promotions.json</x:v>
      </x:c>
    </x:row>
    <x:row r="3741" ht="20" customHeight="1">
      <x:c r="A3741" s="6" t="str">
        <x:v>光锥突破</x:v>
      </x:c>
      <x:c r="B3741" s="6" t="str">
        <x:v>23029</x:v>
      </x:c>
      <x:c r="C3741" s="6" t="n">
        <x:v>3</x:v>
      </x:c>
      <x:c r="D3741" s="6" t="n">
        <x:v>4</x:v>
      </x:c>
      <x:c r="E3741" s="7" t="str">
        <x:v>110222</x:v>
      </x:c>
      <x:c r="F3741" s="7" t="str">
        <x:v>星火之精</x:v>
      </x:c>
      <x:c r="G3741" s="6" t="n">
        <x:v>8</x:v>
      </x:c>
      <x:c r="H3741" s="6" t="str">
        <x:v>https://raw.githubusercontent.com/Mar-7th/StarRailRes/dbe8cdfcfb0bf657b9fe1cf92d5537f118ccb487/index_new/cn/light_cone_promotions.json</x:v>
      </x:c>
    </x:row>
    <x:row r="3742" ht="20" customHeight="1">
      <x:c r="A3742" s="6" t="str">
        <x:v>光锥突破</x:v>
      </x:c>
      <x:c r="B3742" s="6" t="str">
        <x:v>23029</x:v>
      </x:c>
      <x:c r="C3742" s="6" t="n">
        <x:v>3</x:v>
      </x:c>
      <x:c r="D3742" s="6" t="n">
        <x:v>4</x:v>
      </x:c>
      <x:c r="E3742" s="7" t="str">
        <x:v>113002</x:v>
      </x:c>
      <x:c r="F3742" s="7" t="str">
        <x:v>永寿天华</x:v>
      </x:c>
      <x:c r="G3742" s="6" t="n">
        <x:v>12</x:v>
      </x:c>
      <x:c r="H3742" s="6" t="str">
        <x:v>https://raw.githubusercontent.com/Mar-7th/StarRailRes/dbe8cdfcfb0bf657b9fe1cf92d5537f118ccb487/index_new/cn/light_cone_promotions.json</x:v>
      </x:c>
    </x:row>
    <x:row r="3743" ht="20" customHeight="1">
      <x:c r="A3743" s="6" t="str">
        <x:v>光锥突破</x:v>
      </x:c>
      <x:c r="B3743" s="6" t="str">
        <x:v>23029</x:v>
      </x:c>
      <x:c r="C3743" s="6" t="n">
        <x:v>4</x:v>
      </x:c>
      <x:c r="D3743" s="6" t="n">
        <x:v>5</x:v>
      </x:c>
      <x:c r="E3743" s="7" t="str">
        <x:v>2</x:v>
      </x:c>
      <x:c r="F3743" s="7" t="str">
        <x:v>信用点</x:v>
      </x:c>
      <x:c r="G3743" s="6" t="n">
        <x:v>100000</x:v>
      </x:c>
      <x:c r="H3743" s="6" t="str">
        <x:v>https://raw.githubusercontent.com/Mar-7th/StarRailRes/dbe8cdfcfb0bf657b9fe1cf92d5537f118ccb487/index_new/cn/light_cone_promotions.json</x:v>
      </x:c>
    </x:row>
    <x:row r="3744" ht="20" customHeight="1">
      <x:c r="A3744" s="6" t="str">
        <x:v>光锥突破</x:v>
      </x:c>
      <x:c r="B3744" s="6" t="str">
        <x:v>23029</x:v>
      </x:c>
      <x:c r="C3744" s="6" t="n">
        <x:v>4</x:v>
      </x:c>
      <x:c r="D3744" s="6" t="n">
        <x:v>5</x:v>
      </x:c>
      <x:c r="E3744" s="7" t="str">
        <x:v>110223</x:v>
      </x:c>
      <x:c r="F3744" s="7" t="str">
        <x:v>焚天之魔</x:v>
      </x:c>
      <x:c r="G3744" s="6" t="n">
        <x:v>5</x:v>
      </x:c>
      <x:c r="H3744" s="6" t="str">
        <x:v>https://raw.githubusercontent.com/Mar-7th/StarRailRes/dbe8cdfcfb0bf657b9fe1cf92d5537f118ccb487/index_new/cn/light_cone_promotions.json</x:v>
      </x:c>
    </x:row>
    <x:row r="3745" ht="20" customHeight="1">
      <x:c r="A3745" s="6" t="str">
        <x:v>光锥突破</x:v>
      </x:c>
      <x:c r="B3745" s="6" t="str">
        <x:v>23029</x:v>
      </x:c>
      <x:c r="C3745" s="6" t="n">
        <x:v>4</x:v>
      </x:c>
      <x:c r="D3745" s="6" t="n">
        <x:v>5</x:v>
      </x:c>
      <x:c r="E3745" s="7" t="str">
        <x:v>113003</x:v>
      </x:c>
      <x:c r="F3745" s="7" t="str">
        <x:v>永寿荣枝</x:v>
      </x:c>
      <x:c r="G3745" s="6" t="n">
        <x:v>6</x:v>
      </x:c>
      <x:c r="H3745" s="6" t="str">
        <x:v>https://raw.githubusercontent.com/Mar-7th/StarRailRes/dbe8cdfcfb0bf657b9fe1cf92d5537f118ccb487/index_new/cn/light_cone_promotions.json</x:v>
      </x:c>
    </x:row>
    <x:row r="3746" ht="20" customHeight="1">
      <x:c r="A3746" s="6" t="str">
        <x:v>光锥突破</x:v>
      </x:c>
      <x:c r="B3746" s="6" t="str">
        <x:v>23029</x:v>
      </x:c>
      <x:c r="C3746" s="6" t="n">
        <x:v>5</x:v>
      </x:c>
      <x:c r="D3746" s="6" t="n">
        <x:v>6</x:v>
      </x:c>
      <x:c r="E3746" s="7" t="str">
        <x:v>2</x:v>
      </x:c>
      <x:c r="F3746" s="7" t="str">
        <x:v>信用点</x:v>
      </x:c>
      <x:c r="G3746" s="6" t="n">
        <x:v>200000</x:v>
      </x:c>
      <x:c r="H3746" s="6" t="str">
        <x:v>https://raw.githubusercontent.com/Mar-7th/StarRailRes/dbe8cdfcfb0bf657b9fe1cf92d5537f118ccb487/index_new/cn/light_cone_promotions.json</x:v>
      </x:c>
    </x:row>
    <x:row r="3747" ht="20" customHeight="1">
      <x:c r="A3747" s="6" t="str">
        <x:v>光锥突破</x:v>
      </x:c>
      <x:c r="B3747" s="6" t="str">
        <x:v>23029</x:v>
      </x:c>
      <x:c r="C3747" s="6" t="n">
        <x:v>5</x:v>
      </x:c>
      <x:c r="D3747" s="6" t="n">
        <x:v>6</x:v>
      </x:c>
      <x:c r="E3747" s="7" t="str">
        <x:v>110223</x:v>
      </x:c>
      <x:c r="F3747" s="7" t="str">
        <x:v>焚天之魔</x:v>
      </x:c>
      <x:c r="G3747" s="6" t="n">
        <x:v>10</x:v>
      </x:c>
      <x:c r="H3747" s="6" t="str">
        <x:v>https://raw.githubusercontent.com/Mar-7th/StarRailRes/dbe8cdfcfb0bf657b9fe1cf92d5537f118ccb487/index_new/cn/light_cone_promotions.json</x:v>
      </x:c>
    </x:row>
    <x:row r="3748" ht="20" customHeight="1">
      <x:c r="A3748" s="6" t="str">
        <x:v>光锥突破</x:v>
      </x:c>
      <x:c r="B3748" s="6" t="str">
        <x:v>23029</x:v>
      </x:c>
      <x:c r="C3748" s="6" t="n">
        <x:v>5</x:v>
      </x:c>
      <x:c r="D3748" s="6" t="n">
        <x:v>6</x:v>
      </x:c>
      <x:c r="E3748" s="7" t="str">
        <x:v>113003</x:v>
      </x:c>
      <x:c r="F3748" s="7" t="str">
        <x:v>永寿荣枝</x:v>
      </x:c>
      <x:c r="G3748" s="6" t="n">
        <x:v>8</x:v>
      </x:c>
      <x:c r="H3748" s="6" t="str">
        <x:v>https://raw.githubusercontent.com/Mar-7th/StarRailRes/dbe8cdfcfb0bf657b9fe1cf92d5537f118ccb487/index_new/cn/light_cone_promotions.json</x:v>
      </x:c>
    </x:row>
    <x:row r="3749" ht="20" customHeight="1">
      <x:c r="A3749" s="6" t="str">
        <x:v>光锥突破</x:v>
      </x:c>
      <x:c r="B3749" s="6" t="str">
        <x:v>23030</x:v>
      </x:c>
      <x:c r="C3749" s="6" t="n">
        <x:v>0</x:v>
      </x:c>
      <x:c r="D3749" s="6" t="n">
        <x:v>1</x:v>
      </x:c>
      <x:c r="E3749" s="7" t="str">
        <x:v>2</x:v>
      </x:c>
      <x:c r="F3749" s="7" t="str">
        <x:v>信用点</x:v>
      </x:c>
      <x:c r="G3749" s="6" t="n">
        <x:v>5000</x:v>
      </x:c>
      <x:c r="H3749" s="6" t="str">
        <x:v>https://raw.githubusercontent.com/Mar-7th/StarRailRes/dbe8cdfcfb0bf657b9fe1cf92d5537f118ccb487/index_new/cn/light_cone_promotions.json</x:v>
      </x:c>
    </x:row>
    <x:row r="3750" ht="20" customHeight="1">
      <x:c r="A3750" s="6" t="str">
        <x:v>光锥突破</x:v>
      </x:c>
      <x:c r="B3750" s="6" t="str">
        <x:v>23030</x:v>
      </x:c>
      <x:c r="C3750" s="6" t="n">
        <x:v>0</x:v>
      </x:c>
      <x:c r="D3750" s="6" t="n">
        <x:v>1</x:v>
      </x:c>
      <x:c r="E3750" s="7" t="str">
        <x:v>113011</x:v>
      </x:c>
      <x:c r="F3750" s="7" t="str">
        <x:v>工造机杼</x:v>
      </x:c>
      <x:c r="G3750" s="6" t="n">
        <x:v>8</x:v>
      </x:c>
      <x:c r="H3750" s="6" t="str">
        <x:v>https://raw.githubusercontent.com/Mar-7th/StarRailRes/dbe8cdfcfb0bf657b9fe1cf92d5537f118ccb487/index_new/cn/light_cone_promotions.json</x:v>
      </x:c>
    </x:row>
    <x:row r="3751" ht="20" customHeight="1">
      <x:c r="A3751" s="6" t="str">
        <x:v>光锥突破</x:v>
      </x:c>
      <x:c r="B3751" s="6" t="str">
        <x:v>23030</x:v>
      </x:c>
      <x:c r="C3751" s="6" t="n">
        <x:v>1</x:v>
      </x:c>
      <x:c r="D3751" s="6" t="n">
        <x:v>2</x:v>
      </x:c>
      <x:c r="E3751" s="7" t="str">
        <x:v>2</x:v>
      </x:c>
      <x:c r="F3751" s="7" t="str">
        <x:v>信用点</x:v>
      </x:c>
      <x:c r="G3751" s="6" t="n">
        <x:v>10000</x:v>
      </x:c>
      <x:c r="H3751" s="6" t="str">
        <x:v>https://raw.githubusercontent.com/Mar-7th/StarRailRes/dbe8cdfcfb0bf657b9fe1cf92d5537f118ccb487/index_new/cn/light_cone_promotions.json</x:v>
      </x:c>
    </x:row>
    <x:row r="3752" ht="20" customHeight="1">
      <x:c r="A3752" s="6" t="str">
        <x:v>光锥突破</x:v>
      </x:c>
      <x:c r="B3752" s="6" t="str">
        <x:v>23030</x:v>
      </x:c>
      <x:c r="C3752" s="6" t="n">
        <x:v>1</x:v>
      </x:c>
      <x:c r="D3752" s="6" t="n">
        <x:v>2</x:v>
      </x:c>
      <x:c r="E3752" s="7" t="str">
        <x:v>110181</x:v>
      </x:c>
      <x:c r="F3752" s="7" t="str">
        <x:v>步离犬牙</x:v>
      </x:c>
      <x:c r="G3752" s="6" t="n">
        <x:v>4</x:v>
      </x:c>
      <x:c r="H3752" s="6" t="str">
        <x:v>https://raw.githubusercontent.com/Mar-7th/StarRailRes/dbe8cdfcfb0bf657b9fe1cf92d5537f118ccb487/index_new/cn/light_cone_promotions.json</x:v>
      </x:c>
    </x:row>
    <x:row r="3753" ht="20" customHeight="1">
      <x:c r="A3753" s="6" t="str">
        <x:v>光锥突破</x:v>
      </x:c>
      <x:c r="B3753" s="6" t="str">
        <x:v>23030</x:v>
      </x:c>
      <x:c r="C3753" s="6" t="n">
        <x:v>1</x:v>
      </x:c>
      <x:c r="D3753" s="6" t="n">
        <x:v>2</x:v>
      </x:c>
      <x:c r="E3753" s="7" t="str">
        <x:v>113011</x:v>
      </x:c>
      <x:c r="F3753" s="7" t="str">
        <x:v>工造机杼</x:v>
      </x:c>
      <x:c r="G3753" s="6" t="n">
        <x:v>12</x:v>
      </x:c>
      <x:c r="H3753" s="6" t="str">
        <x:v>https://raw.githubusercontent.com/Mar-7th/StarRailRes/dbe8cdfcfb0bf657b9fe1cf92d5537f118ccb487/index_new/cn/light_cone_promotions.json</x:v>
      </x:c>
    </x:row>
    <x:row r="3754" ht="20" customHeight="1">
      <x:c r="A3754" s="6" t="str">
        <x:v>光锥突破</x:v>
      </x:c>
      <x:c r="B3754" s="6" t="str">
        <x:v>23030</x:v>
      </x:c>
      <x:c r="C3754" s="6" t="n">
        <x:v>2</x:v>
      </x:c>
      <x:c r="D3754" s="6" t="n">
        <x:v>3</x:v>
      </x:c>
      <x:c r="E3754" s="7" t="str">
        <x:v>2</x:v>
      </x:c>
      <x:c r="F3754" s="7" t="str">
        <x:v>信用点</x:v>
      </x:c>
      <x:c r="G3754" s="6" t="n">
        <x:v>20000</x:v>
      </x:c>
      <x:c r="H3754" s="6" t="str">
        <x:v>https://raw.githubusercontent.com/Mar-7th/StarRailRes/dbe8cdfcfb0bf657b9fe1cf92d5537f118ccb487/index_new/cn/light_cone_promotions.json</x:v>
      </x:c>
    </x:row>
    <x:row r="3755" ht="20" customHeight="1">
      <x:c r="A3755" s="6" t="str">
        <x:v>光锥突破</x:v>
      </x:c>
      <x:c r="B3755" s="6" t="str">
        <x:v>23030</x:v>
      </x:c>
      <x:c r="C3755" s="6" t="n">
        <x:v>2</x:v>
      </x:c>
      <x:c r="D3755" s="6" t="n">
        <x:v>3</x:v>
      </x:c>
      <x:c r="E3755" s="7" t="str">
        <x:v>110182</x:v>
      </x:c>
      <x:c r="F3755" s="7" t="str">
        <x:v>狼毒锯牙</x:v>
      </x:c>
      <x:c r="G3755" s="6" t="n">
        <x:v>4</x:v>
      </x:c>
      <x:c r="H3755" s="6" t="str">
        <x:v>https://raw.githubusercontent.com/Mar-7th/StarRailRes/dbe8cdfcfb0bf657b9fe1cf92d5537f118ccb487/index_new/cn/light_cone_promotions.json</x:v>
      </x:c>
    </x:row>
    <x:row r="3756" ht="20" customHeight="1">
      <x:c r="A3756" s="6" t="str">
        <x:v>光锥突破</x:v>
      </x:c>
      <x:c r="B3756" s="6" t="str">
        <x:v>23030</x:v>
      </x:c>
      <x:c r="C3756" s="6" t="n">
        <x:v>2</x:v>
      </x:c>
      <x:c r="D3756" s="6" t="n">
        <x:v>3</x:v>
      </x:c>
      <x:c r="E3756" s="7" t="str">
        <x:v>113012</x:v>
      </x:c>
      <x:c r="F3756" s="7" t="str">
        <x:v>工造迴轮</x:v>
      </x:c>
      <x:c r="G3756" s="6" t="n">
        <x:v>8</x:v>
      </x:c>
      <x:c r="H3756" s="6" t="str">
        <x:v>https://raw.githubusercontent.com/Mar-7th/StarRailRes/dbe8cdfcfb0bf657b9fe1cf92d5537f118ccb487/index_new/cn/light_cone_promotions.json</x:v>
      </x:c>
    </x:row>
    <x:row r="3757" ht="20" customHeight="1">
      <x:c r="A3757" s="6" t="str">
        <x:v>光锥突破</x:v>
      </x:c>
      <x:c r="B3757" s="6" t="str">
        <x:v>23030</x:v>
      </x:c>
      <x:c r="C3757" s="6" t="n">
        <x:v>3</x:v>
      </x:c>
      <x:c r="D3757" s="6" t="n">
        <x:v>4</x:v>
      </x:c>
      <x:c r="E3757" s="7" t="str">
        <x:v>2</x:v>
      </x:c>
      <x:c r="F3757" s="7" t="str">
        <x:v>信用点</x:v>
      </x:c>
      <x:c r="G3757" s="6" t="n">
        <x:v>50000</x:v>
      </x:c>
      <x:c r="H3757" s="6" t="str">
        <x:v>https://raw.githubusercontent.com/Mar-7th/StarRailRes/dbe8cdfcfb0bf657b9fe1cf92d5537f118ccb487/index_new/cn/light_cone_promotions.json</x:v>
      </x:c>
    </x:row>
    <x:row r="3758" ht="20" customHeight="1">
      <x:c r="A3758" s="6" t="str">
        <x:v>光锥突破</x:v>
      </x:c>
      <x:c r="B3758" s="6" t="str">
        <x:v>23030</x:v>
      </x:c>
      <x:c r="C3758" s="6" t="n">
        <x:v>3</x:v>
      </x:c>
      <x:c r="D3758" s="6" t="n">
        <x:v>4</x:v>
      </x:c>
      <x:c r="E3758" s="7" t="str">
        <x:v>110182</x:v>
      </x:c>
      <x:c r="F3758" s="7" t="str">
        <x:v>狼毒锯牙</x:v>
      </x:c>
      <x:c r="G3758" s="6" t="n">
        <x:v>8</x:v>
      </x:c>
      <x:c r="H3758" s="6" t="str">
        <x:v>https://raw.githubusercontent.com/Mar-7th/StarRailRes/dbe8cdfcfb0bf657b9fe1cf92d5537f118ccb487/index_new/cn/light_cone_promotions.json</x:v>
      </x:c>
    </x:row>
    <x:row r="3759" ht="20" customHeight="1">
      <x:c r="A3759" s="6" t="str">
        <x:v>光锥突破</x:v>
      </x:c>
      <x:c r="B3759" s="6" t="str">
        <x:v>23030</x:v>
      </x:c>
      <x:c r="C3759" s="6" t="n">
        <x:v>3</x:v>
      </x:c>
      <x:c r="D3759" s="6" t="n">
        <x:v>4</x:v>
      </x:c>
      <x:c r="E3759" s="7" t="str">
        <x:v>113012</x:v>
      </x:c>
      <x:c r="F3759" s="7" t="str">
        <x:v>工造迴轮</x:v>
      </x:c>
      <x:c r="G3759" s="6" t="n">
        <x:v>12</x:v>
      </x:c>
      <x:c r="H3759" s="6" t="str">
        <x:v>https://raw.githubusercontent.com/Mar-7th/StarRailRes/dbe8cdfcfb0bf657b9fe1cf92d5537f118ccb487/index_new/cn/light_cone_promotions.json</x:v>
      </x:c>
    </x:row>
    <x:row r="3760" ht="20" customHeight="1">
      <x:c r="A3760" s="6" t="str">
        <x:v>光锥突破</x:v>
      </x:c>
      <x:c r="B3760" s="6" t="str">
        <x:v>23030</x:v>
      </x:c>
      <x:c r="C3760" s="6" t="n">
        <x:v>4</x:v>
      </x:c>
      <x:c r="D3760" s="6" t="n">
        <x:v>5</x:v>
      </x:c>
      <x:c r="E3760" s="7" t="str">
        <x:v>2</x:v>
      </x:c>
      <x:c r="F3760" s="7" t="str">
        <x:v>信用点</x:v>
      </x:c>
      <x:c r="G3760" s="6" t="n">
        <x:v>100000</x:v>
      </x:c>
      <x:c r="H3760" s="6" t="str">
        <x:v>https://raw.githubusercontent.com/Mar-7th/StarRailRes/dbe8cdfcfb0bf657b9fe1cf92d5537f118ccb487/index_new/cn/light_cone_promotions.json</x:v>
      </x:c>
    </x:row>
    <x:row r="3761" ht="20" customHeight="1">
      <x:c r="A3761" s="6" t="str">
        <x:v>光锥突破</x:v>
      </x:c>
      <x:c r="B3761" s="6" t="str">
        <x:v>23030</x:v>
      </x:c>
      <x:c r="C3761" s="6" t="n">
        <x:v>4</x:v>
      </x:c>
      <x:c r="D3761" s="6" t="n">
        <x:v>5</x:v>
      </x:c>
      <x:c r="E3761" s="7" t="str">
        <x:v>110183</x:v>
      </x:c>
      <x:c r="F3761" s="7" t="str">
        <x:v>月狂獠牙</x:v>
      </x:c>
      <x:c r="G3761" s="6" t="n">
        <x:v>5</x:v>
      </x:c>
      <x:c r="H3761" s="6" t="str">
        <x:v>https://raw.githubusercontent.com/Mar-7th/StarRailRes/dbe8cdfcfb0bf657b9fe1cf92d5537f118ccb487/index_new/cn/light_cone_promotions.json</x:v>
      </x:c>
    </x:row>
    <x:row r="3762" ht="20" customHeight="1">
      <x:c r="A3762" s="6" t="str">
        <x:v>光锥突破</x:v>
      </x:c>
      <x:c r="B3762" s="6" t="str">
        <x:v>23030</x:v>
      </x:c>
      <x:c r="C3762" s="6" t="n">
        <x:v>4</x:v>
      </x:c>
      <x:c r="D3762" s="6" t="n">
        <x:v>5</x:v>
      </x:c>
      <x:c r="E3762" s="7" t="str">
        <x:v>113013</x:v>
      </x:c>
      <x:c r="F3762" s="7" t="str">
        <x:v>工造浑心</x:v>
      </x:c>
      <x:c r="G3762" s="6" t="n">
        <x:v>6</x:v>
      </x:c>
      <x:c r="H3762" s="6" t="str">
        <x:v>https://raw.githubusercontent.com/Mar-7th/StarRailRes/dbe8cdfcfb0bf657b9fe1cf92d5537f118ccb487/index_new/cn/light_cone_promotions.json</x:v>
      </x:c>
    </x:row>
    <x:row r="3763" ht="20" customHeight="1">
      <x:c r="A3763" s="6" t="str">
        <x:v>光锥突破</x:v>
      </x:c>
      <x:c r="B3763" s="6" t="str">
        <x:v>23030</x:v>
      </x:c>
      <x:c r="C3763" s="6" t="n">
        <x:v>5</x:v>
      </x:c>
      <x:c r="D3763" s="6" t="n">
        <x:v>6</x:v>
      </x:c>
      <x:c r="E3763" s="7" t="str">
        <x:v>2</x:v>
      </x:c>
      <x:c r="F3763" s="7" t="str">
        <x:v>信用点</x:v>
      </x:c>
      <x:c r="G3763" s="6" t="n">
        <x:v>200000</x:v>
      </x:c>
      <x:c r="H3763" s="6" t="str">
        <x:v>https://raw.githubusercontent.com/Mar-7th/StarRailRes/dbe8cdfcfb0bf657b9fe1cf92d5537f118ccb487/index_new/cn/light_cone_promotions.json</x:v>
      </x:c>
    </x:row>
    <x:row r="3764" ht="20" customHeight="1">
      <x:c r="A3764" s="6" t="str">
        <x:v>光锥突破</x:v>
      </x:c>
      <x:c r="B3764" s="6" t="str">
        <x:v>23030</x:v>
      </x:c>
      <x:c r="C3764" s="6" t="n">
        <x:v>5</x:v>
      </x:c>
      <x:c r="D3764" s="6" t="n">
        <x:v>6</x:v>
      </x:c>
      <x:c r="E3764" s="7" t="str">
        <x:v>110183</x:v>
      </x:c>
      <x:c r="F3764" s="7" t="str">
        <x:v>月狂獠牙</x:v>
      </x:c>
      <x:c r="G3764" s="6" t="n">
        <x:v>10</x:v>
      </x:c>
      <x:c r="H3764" s="6" t="str">
        <x:v>https://raw.githubusercontent.com/Mar-7th/StarRailRes/dbe8cdfcfb0bf657b9fe1cf92d5537f118ccb487/index_new/cn/light_cone_promotions.json</x:v>
      </x:c>
    </x:row>
    <x:row r="3765" ht="20" customHeight="1">
      <x:c r="A3765" s="6" t="str">
        <x:v>光锥突破</x:v>
      </x:c>
      <x:c r="B3765" s="6" t="str">
        <x:v>23030</x:v>
      </x:c>
      <x:c r="C3765" s="6" t="n">
        <x:v>5</x:v>
      </x:c>
      <x:c r="D3765" s="6" t="n">
        <x:v>6</x:v>
      </x:c>
      <x:c r="E3765" s="7" t="str">
        <x:v>113013</x:v>
      </x:c>
      <x:c r="F3765" s="7" t="str">
        <x:v>工造浑心</x:v>
      </x:c>
      <x:c r="G3765" s="6" t="n">
        <x:v>8</x:v>
      </x:c>
      <x:c r="H3765" s="6" t="str">
        <x:v>https://raw.githubusercontent.com/Mar-7th/StarRailRes/dbe8cdfcfb0bf657b9fe1cf92d5537f118ccb487/index_new/cn/light_cone_promotions.json</x:v>
      </x:c>
    </x:row>
    <x:row r="3766" ht="20" customHeight="1">
      <x:c r="A3766" s="6" t="str">
        <x:v>光锥突破</x:v>
      </x:c>
      <x:c r="B3766" s="6" t="str">
        <x:v>23031</x:v>
      </x:c>
      <x:c r="C3766" s="6" t="n">
        <x:v>0</x:v>
      </x:c>
      <x:c r="D3766" s="6" t="n">
        <x:v>1</x:v>
      </x:c>
      <x:c r="E3766" s="7" t="str">
        <x:v>2</x:v>
      </x:c>
      <x:c r="F3766" s="7" t="str">
        <x:v>信用点</x:v>
      </x:c>
      <x:c r="G3766" s="6" t="n">
        <x:v>5000</x:v>
      </x:c>
      <x:c r="H3766" s="6" t="str">
        <x:v>https://raw.githubusercontent.com/Mar-7th/StarRailRes/dbe8cdfcfb0bf657b9fe1cf92d5537f118ccb487/index_new/cn/light_cone_promotions.json</x:v>
      </x:c>
    </x:row>
    <x:row r="3767" ht="20" customHeight="1">
      <x:c r="A3767" s="6" t="str">
        <x:v>光锥突破</x:v>
      </x:c>
      <x:c r="B3767" s="6" t="str">
        <x:v>23031</x:v>
      </x:c>
      <x:c r="C3767" s="6" t="n">
        <x:v>0</x:v>
      </x:c>
      <x:c r="D3767" s="6" t="n">
        <x:v>1</x:v>
      </x:c>
      <x:c r="E3767" s="7" t="str">
        <x:v>113011</x:v>
      </x:c>
      <x:c r="F3767" s="7" t="str">
        <x:v>工造机杼</x:v>
      </x:c>
      <x:c r="G3767" s="6" t="n">
        <x:v>8</x:v>
      </x:c>
      <x:c r="H3767" s="6" t="str">
        <x:v>https://raw.githubusercontent.com/Mar-7th/StarRailRes/dbe8cdfcfb0bf657b9fe1cf92d5537f118ccb487/index_new/cn/light_cone_promotions.json</x:v>
      </x:c>
    </x:row>
    <x:row r="3768" ht="20" customHeight="1">
      <x:c r="A3768" s="6" t="str">
        <x:v>光锥突破</x:v>
      </x:c>
      <x:c r="B3768" s="6" t="str">
        <x:v>23031</x:v>
      </x:c>
      <x:c r="C3768" s="6" t="n">
        <x:v>1</x:v>
      </x:c>
      <x:c r="D3768" s="6" t="n">
        <x:v>2</x:v>
      </x:c>
      <x:c r="E3768" s="7" t="str">
        <x:v>2</x:v>
      </x:c>
      <x:c r="F3768" s="7" t="str">
        <x:v>信用点</x:v>
      </x:c>
      <x:c r="G3768" s="6" t="n">
        <x:v>10000</x:v>
      </x:c>
      <x:c r="H3768" s="6" t="str">
        <x:v>https://raw.githubusercontent.com/Mar-7th/StarRailRes/dbe8cdfcfb0bf657b9fe1cf92d5537f118ccb487/index_new/cn/light_cone_promotions.json</x:v>
      </x:c>
    </x:row>
    <x:row r="3769" ht="20" customHeight="1">
      <x:c r="A3769" s="6" t="str">
        <x:v>光锥突破</x:v>
      </x:c>
      <x:c r="B3769" s="6" t="str">
        <x:v>23031</x:v>
      </x:c>
      <x:c r="C3769" s="6" t="n">
        <x:v>1</x:v>
      </x:c>
      <x:c r="D3769" s="6" t="n">
        <x:v>2</x:v>
      </x:c>
      <x:c r="E3769" s="7" t="str">
        <x:v>110191</x:v>
      </x:c>
      <x:c r="F3769" s="7" t="str">
        <x:v>陨铁弹丸</x:v>
      </x:c>
      <x:c r="G3769" s="6" t="n">
        <x:v>4</x:v>
      </x:c>
      <x:c r="H3769" s="6" t="str">
        <x:v>https://raw.githubusercontent.com/Mar-7th/StarRailRes/dbe8cdfcfb0bf657b9fe1cf92d5537f118ccb487/index_new/cn/light_cone_promotions.json</x:v>
      </x:c>
    </x:row>
    <x:row r="3770" ht="20" customHeight="1">
      <x:c r="A3770" s="6" t="str">
        <x:v>光锥突破</x:v>
      </x:c>
      <x:c r="B3770" s="6" t="str">
        <x:v>23031</x:v>
      </x:c>
      <x:c r="C3770" s="6" t="n">
        <x:v>1</x:v>
      </x:c>
      <x:c r="D3770" s="6" t="n">
        <x:v>2</x:v>
      </x:c>
      <x:c r="E3770" s="7" t="str">
        <x:v>113011</x:v>
      </x:c>
      <x:c r="F3770" s="7" t="str">
        <x:v>工造机杼</x:v>
      </x:c>
      <x:c r="G3770" s="6" t="n">
        <x:v>12</x:v>
      </x:c>
      <x:c r="H3770" s="6" t="str">
        <x:v>https://raw.githubusercontent.com/Mar-7th/StarRailRes/dbe8cdfcfb0bf657b9fe1cf92d5537f118ccb487/index_new/cn/light_cone_promotions.json</x:v>
      </x:c>
    </x:row>
    <x:row r="3771" ht="20" customHeight="1">
      <x:c r="A3771" s="6" t="str">
        <x:v>光锥突破</x:v>
      </x:c>
      <x:c r="B3771" s="6" t="str">
        <x:v>23031</x:v>
      </x:c>
      <x:c r="C3771" s="6" t="n">
        <x:v>2</x:v>
      </x:c>
      <x:c r="D3771" s="6" t="n">
        <x:v>3</x:v>
      </x:c>
      <x:c r="E3771" s="7" t="str">
        <x:v>2</x:v>
      </x:c>
      <x:c r="F3771" s="7" t="str">
        <x:v>信用点</x:v>
      </x:c>
      <x:c r="G3771" s="6" t="n">
        <x:v>20000</x:v>
      </x:c>
      <x:c r="H3771" s="6" t="str">
        <x:v>https://raw.githubusercontent.com/Mar-7th/StarRailRes/dbe8cdfcfb0bf657b9fe1cf92d5537f118ccb487/index_new/cn/light_cone_promotions.json</x:v>
      </x:c>
    </x:row>
    <x:row r="3772" ht="20" customHeight="1">
      <x:c r="A3772" s="6" t="str">
        <x:v>光锥突破</x:v>
      </x:c>
      <x:c r="B3772" s="6" t="str">
        <x:v>23031</x:v>
      </x:c>
      <x:c r="C3772" s="6" t="n">
        <x:v>2</x:v>
      </x:c>
      <x:c r="D3772" s="6" t="n">
        <x:v>3</x:v>
      </x:c>
      <x:c r="E3772" s="7" t="str">
        <x:v>110192</x:v>
      </x:c>
      <x:c r="F3772" s="7" t="str">
        <x:v>命定死因</x:v>
      </x:c>
      <x:c r="G3772" s="6" t="n">
        <x:v>4</x:v>
      </x:c>
      <x:c r="H3772" s="6" t="str">
        <x:v>https://raw.githubusercontent.com/Mar-7th/StarRailRes/dbe8cdfcfb0bf657b9fe1cf92d5537f118ccb487/index_new/cn/light_cone_promotions.json</x:v>
      </x:c>
    </x:row>
    <x:row r="3773" ht="20" customHeight="1">
      <x:c r="A3773" s="6" t="str">
        <x:v>光锥突破</x:v>
      </x:c>
      <x:c r="B3773" s="6" t="str">
        <x:v>23031</x:v>
      </x:c>
      <x:c r="C3773" s="6" t="n">
        <x:v>2</x:v>
      </x:c>
      <x:c r="D3773" s="6" t="n">
        <x:v>3</x:v>
      </x:c>
      <x:c r="E3773" s="7" t="str">
        <x:v>113012</x:v>
      </x:c>
      <x:c r="F3773" s="7" t="str">
        <x:v>工造迴轮</x:v>
      </x:c>
      <x:c r="G3773" s="6" t="n">
        <x:v>8</x:v>
      </x:c>
      <x:c r="H3773" s="6" t="str">
        <x:v>https://raw.githubusercontent.com/Mar-7th/StarRailRes/dbe8cdfcfb0bf657b9fe1cf92d5537f118ccb487/index_new/cn/light_cone_promotions.json</x:v>
      </x:c>
    </x:row>
    <x:row r="3774" ht="20" customHeight="1">
      <x:c r="A3774" s="6" t="str">
        <x:v>光锥突破</x:v>
      </x:c>
      <x:c r="B3774" s="6" t="str">
        <x:v>23031</x:v>
      </x:c>
      <x:c r="C3774" s="6" t="n">
        <x:v>3</x:v>
      </x:c>
      <x:c r="D3774" s="6" t="n">
        <x:v>4</x:v>
      </x:c>
      <x:c r="E3774" s="7" t="str">
        <x:v>2</x:v>
      </x:c>
      <x:c r="F3774" s="7" t="str">
        <x:v>信用点</x:v>
      </x:c>
      <x:c r="G3774" s="6" t="n">
        <x:v>50000</x:v>
      </x:c>
      <x:c r="H3774" s="6" t="str">
        <x:v>https://raw.githubusercontent.com/Mar-7th/StarRailRes/dbe8cdfcfb0bf657b9fe1cf92d5537f118ccb487/index_new/cn/light_cone_promotions.json</x:v>
      </x:c>
    </x:row>
    <x:row r="3775" ht="20" customHeight="1">
      <x:c r="A3775" s="6" t="str">
        <x:v>光锥突破</x:v>
      </x:c>
      <x:c r="B3775" s="6" t="str">
        <x:v>23031</x:v>
      </x:c>
      <x:c r="C3775" s="6" t="n">
        <x:v>3</x:v>
      </x:c>
      <x:c r="D3775" s="6" t="n">
        <x:v>4</x:v>
      </x:c>
      <x:c r="E3775" s="7" t="str">
        <x:v>110192</x:v>
      </x:c>
      <x:c r="F3775" s="7" t="str">
        <x:v>命定死因</x:v>
      </x:c>
      <x:c r="G3775" s="6" t="n">
        <x:v>8</x:v>
      </x:c>
      <x:c r="H3775" s="6" t="str">
        <x:v>https://raw.githubusercontent.com/Mar-7th/StarRailRes/dbe8cdfcfb0bf657b9fe1cf92d5537f118ccb487/index_new/cn/light_cone_promotions.json</x:v>
      </x:c>
    </x:row>
    <x:row r="3776" ht="20" customHeight="1">
      <x:c r="A3776" s="6" t="str">
        <x:v>光锥突破</x:v>
      </x:c>
      <x:c r="B3776" s="6" t="str">
        <x:v>23031</x:v>
      </x:c>
      <x:c r="C3776" s="6" t="n">
        <x:v>3</x:v>
      </x:c>
      <x:c r="D3776" s="6" t="n">
        <x:v>4</x:v>
      </x:c>
      <x:c r="E3776" s="7" t="str">
        <x:v>113012</x:v>
      </x:c>
      <x:c r="F3776" s="7" t="str">
        <x:v>工造迴轮</x:v>
      </x:c>
      <x:c r="G3776" s="6" t="n">
        <x:v>12</x:v>
      </x:c>
      <x:c r="H3776" s="6" t="str">
        <x:v>https://raw.githubusercontent.com/Mar-7th/StarRailRes/dbe8cdfcfb0bf657b9fe1cf92d5537f118ccb487/index_new/cn/light_cone_promotions.json</x:v>
      </x:c>
    </x:row>
    <x:row r="3777" ht="20" customHeight="1">
      <x:c r="A3777" s="6" t="str">
        <x:v>光锥突破</x:v>
      </x:c>
      <x:c r="B3777" s="6" t="str">
        <x:v>23031</x:v>
      </x:c>
      <x:c r="C3777" s="6" t="n">
        <x:v>4</x:v>
      </x:c>
      <x:c r="D3777" s="6" t="n">
        <x:v>5</x:v>
      </x:c>
      <x:c r="E3777" s="7" t="str">
        <x:v>2</x:v>
      </x:c>
      <x:c r="F3777" s="7" t="str">
        <x:v>信用点</x:v>
      </x:c>
      <x:c r="G3777" s="6" t="n">
        <x:v>100000</x:v>
      </x:c>
      <x:c r="H3777" s="6" t="str">
        <x:v>https://raw.githubusercontent.com/Mar-7th/StarRailRes/dbe8cdfcfb0bf657b9fe1cf92d5537f118ccb487/index_new/cn/light_cone_promotions.json</x:v>
      </x:c>
    </x:row>
    <x:row r="3778" ht="20" customHeight="1">
      <x:c r="A3778" s="6" t="str">
        <x:v>光锥突破</x:v>
      </x:c>
      <x:c r="B3778" s="6" t="str">
        <x:v>23031</x:v>
      </x:c>
      <x:c r="C3778" s="6" t="n">
        <x:v>4</x:v>
      </x:c>
      <x:c r="D3778" s="6" t="n">
        <x:v>5</x:v>
      </x:c>
      <x:c r="E3778" s="7" t="str">
        <x:v>110193</x:v>
      </x:c>
      <x:c r="F3778" s="7" t="str">
        <x:v>逆时一击</x:v>
      </x:c>
      <x:c r="G3778" s="6" t="n">
        <x:v>5</x:v>
      </x:c>
      <x:c r="H3778" s="6" t="str">
        <x:v>https://raw.githubusercontent.com/Mar-7th/StarRailRes/dbe8cdfcfb0bf657b9fe1cf92d5537f118ccb487/index_new/cn/light_cone_promotions.json</x:v>
      </x:c>
    </x:row>
    <x:row r="3779" ht="20" customHeight="1">
      <x:c r="A3779" s="6" t="str">
        <x:v>光锥突破</x:v>
      </x:c>
      <x:c r="B3779" s="6" t="str">
        <x:v>23031</x:v>
      </x:c>
      <x:c r="C3779" s="6" t="n">
        <x:v>4</x:v>
      </x:c>
      <x:c r="D3779" s="6" t="n">
        <x:v>5</x:v>
      </x:c>
      <x:c r="E3779" s="7" t="str">
        <x:v>113013</x:v>
      </x:c>
      <x:c r="F3779" s="7" t="str">
        <x:v>工造浑心</x:v>
      </x:c>
      <x:c r="G3779" s="6" t="n">
        <x:v>6</x:v>
      </x:c>
      <x:c r="H3779" s="6" t="str">
        <x:v>https://raw.githubusercontent.com/Mar-7th/StarRailRes/dbe8cdfcfb0bf657b9fe1cf92d5537f118ccb487/index_new/cn/light_cone_promotions.json</x:v>
      </x:c>
    </x:row>
    <x:row r="3780" ht="20" customHeight="1">
      <x:c r="A3780" s="6" t="str">
        <x:v>光锥突破</x:v>
      </x:c>
      <x:c r="B3780" s="6" t="str">
        <x:v>23031</x:v>
      </x:c>
      <x:c r="C3780" s="6" t="n">
        <x:v>5</x:v>
      </x:c>
      <x:c r="D3780" s="6" t="n">
        <x:v>6</x:v>
      </x:c>
      <x:c r="E3780" s="7" t="str">
        <x:v>2</x:v>
      </x:c>
      <x:c r="F3780" s="7" t="str">
        <x:v>信用点</x:v>
      </x:c>
      <x:c r="G3780" s="6" t="n">
        <x:v>200000</x:v>
      </x:c>
      <x:c r="H3780" s="6" t="str">
        <x:v>https://raw.githubusercontent.com/Mar-7th/StarRailRes/dbe8cdfcfb0bf657b9fe1cf92d5537f118ccb487/index_new/cn/light_cone_promotions.json</x:v>
      </x:c>
    </x:row>
    <x:row r="3781" ht="20" customHeight="1">
      <x:c r="A3781" s="6" t="str">
        <x:v>光锥突破</x:v>
      </x:c>
      <x:c r="B3781" s="6" t="str">
        <x:v>23031</x:v>
      </x:c>
      <x:c r="C3781" s="6" t="n">
        <x:v>5</x:v>
      </x:c>
      <x:c r="D3781" s="6" t="n">
        <x:v>6</x:v>
      </x:c>
      <x:c r="E3781" s="7" t="str">
        <x:v>110193</x:v>
      </x:c>
      <x:c r="F3781" s="7" t="str">
        <x:v>逆时一击</x:v>
      </x:c>
      <x:c r="G3781" s="6" t="n">
        <x:v>10</x:v>
      </x:c>
      <x:c r="H3781" s="6" t="str">
        <x:v>https://raw.githubusercontent.com/Mar-7th/StarRailRes/dbe8cdfcfb0bf657b9fe1cf92d5537f118ccb487/index_new/cn/light_cone_promotions.json</x:v>
      </x:c>
    </x:row>
    <x:row r="3782" ht="20" customHeight="1">
      <x:c r="A3782" s="6" t="str">
        <x:v>光锥突破</x:v>
      </x:c>
      <x:c r="B3782" s="6" t="str">
        <x:v>23031</x:v>
      </x:c>
      <x:c r="C3782" s="6" t="n">
        <x:v>5</x:v>
      </x:c>
      <x:c r="D3782" s="6" t="n">
        <x:v>6</x:v>
      </x:c>
      <x:c r="E3782" s="7" t="str">
        <x:v>113013</x:v>
      </x:c>
      <x:c r="F3782" s="7" t="str">
        <x:v>工造浑心</x:v>
      </x:c>
      <x:c r="G3782" s="6" t="n">
        <x:v>8</x:v>
      </x:c>
      <x:c r="H3782" s="6" t="str">
        <x:v>https://raw.githubusercontent.com/Mar-7th/StarRailRes/dbe8cdfcfb0bf657b9fe1cf92d5537f118ccb487/index_new/cn/light_cone_promotions.json</x:v>
      </x:c>
    </x:row>
    <x:row r="3783" ht="20" customHeight="1">
      <x:c r="A3783" s="6" t="str">
        <x:v>光锥突破</x:v>
      </x:c>
      <x:c r="B3783" s="6" t="str">
        <x:v>23032</x:v>
      </x:c>
      <x:c r="C3783" s="6" t="n">
        <x:v>0</x:v>
      </x:c>
      <x:c r="D3783" s="6" t="n">
        <x:v>1</x:v>
      </x:c>
      <x:c r="E3783" s="7" t="str">
        <x:v>2</x:v>
      </x:c>
      <x:c r="F3783" s="7" t="str">
        <x:v>信用点</x:v>
      </x:c>
      <x:c r="G3783" s="6" t="n">
        <x:v>5000</x:v>
      </x:c>
      <x:c r="H3783" s="6" t="str">
        <x:v>https://raw.githubusercontent.com/Mar-7th/StarRailRes/dbe8cdfcfb0bf657b9fe1cf92d5537f118ccb487/index_new/cn/light_cone_promotions.json</x:v>
      </x:c>
    </x:row>
    <x:row r="3784" ht="20" customHeight="1">
      <x:c r="A3784" s="6" t="str">
        <x:v>光锥突破</x:v>
      </x:c>
      <x:c r="B3784" s="6" t="str">
        <x:v>23032</x:v>
      </x:c>
      <x:c r="C3784" s="6" t="n">
        <x:v>0</x:v>
      </x:c>
      <x:c r="D3784" s="6" t="n">
        <x:v>1</x:v>
      </x:c>
      <x:c r="E3784" s="7" t="str">
        <x:v>113001</x:v>
      </x:c>
      <x:c r="F3784" s="7" t="str">
        <x:v>永寿幼芽</x:v>
      </x:c>
      <x:c r="G3784" s="6" t="n">
        <x:v>8</x:v>
      </x:c>
      <x:c r="H3784" s="6" t="str">
        <x:v>https://raw.githubusercontent.com/Mar-7th/StarRailRes/dbe8cdfcfb0bf657b9fe1cf92d5537f118ccb487/index_new/cn/light_cone_promotions.json</x:v>
      </x:c>
    </x:row>
    <x:row r="3785" ht="20" customHeight="1">
      <x:c r="A3785" s="6" t="str">
        <x:v>光锥突破</x:v>
      </x:c>
      <x:c r="B3785" s="6" t="str">
        <x:v>23032</x:v>
      </x:c>
      <x:c r="C3785" s="6" t="n">
        <x:v>1</x:v>
      </x:c>
      <x:c r="D3785" s="6" t="n">
        <x:v>2</x:v>
      </x:c>
      <x:c r="E3785" s="7" t="str">
        <x:v>2</x:v>
      </x:c>
      <x:c r="F3785" s="7" t="str">
        <x:v>信用点</x:v>
      </x:c>
      <x:c r="G3785" s="6" t="n">
        <x:v>10000</x:v>
      </x:c>
      <x:c r="H3785" s="6" t="str">
        <x:v>https://raw.githubusercontent.com/Mar-7th/StarRailRes/dbe8cdfcfb0bf657b9fe1cf92d5537f118ccb487/index_new/cn/light_cone_promotions.json</x:v>
      </x:c>
    </x:row>
    <x:row r="3786" ht="20" customHeight="1">
      <x:c r="A3786" s="6" t="str">
        <x:v>光锥突破</x:v>
      </x:c>
      <x:c r="B3786" s="6" t="str">
        <x:v>23032</x:v>
      </x:c>
      <x:c r="C3786" s="6" t="n">
        <x:v>1</x:v>
      </x:c>
      <x:c r="D3786" s="6" t="n">
        <x:v>2</x:v>
      </x:c>
      <x:c r="E3786" s="7" t="str">
        <x:v>110241</x:v>
      </x:c>
      <x:c r="F3786" s="7" t="str">
        <x:v>异木种籽</x:v>
      </x:c>
      <x:c r="G3786" s="6" t="n">
        <x:v>4</x:v>
      </x:c>
      <x:c r="H3786" s="6" t="str">
        <x:v>https://raw.githubusercontent.com/Mar-7th/StarRailRes/dbe8cdfcfb0bf657b9fe1cf92d5537f118ccb487/index_new/cn/light_cone_promotions.json</x:v>
      </x:c>
    </x:row>
    <x:row r="3787" ht="20" customHeight="1">
      <x:c r="A3787" s="6" t="str">
        <x:v>光锥突破</x:v>
      </x:c>
      <x:c r="B3787" s="6" t="str">
        <x:v>23032</x:v>
      </x:c>
      <x:c r="C3787" s="6" t="n">
        <x:v>1</x:v>
      </x:c>
      <x:c r="D3787" s="6" t="n">
        <x:v>2</x:v>
      </x:c>
      <x:c r="E3787" s="7" t="str">
        <x:v>113001</x:v>
      </x:c>
      <x:c r="F3787" s="7" t="str">
        <x:v>永寿幼芽</x:v>
      </x:c>
      <x:c r="G3787" s="6" t="n">
        <x:v>12</x:v>
      </x:c>
      <x:c r="H3787" s="6" t="str">
        <x:v>https://raw.githubusercontent.com/Mar-7th/StarRailRes/dbe8cdfcfb0bf657b9fe1cf92d5537f118ccb487/index_new/cn/light_cone_promotions.json</x:v>
      </x:c>
    </x:row>
    <x:row r="3788" ht="20" customHeight="1">
      <x:c r="A3788" s="6" t="str">
        <x:v>光锥突破</x:v>
      </x:c>
      <x:c r="B3788" s="6" t="str">
        <x:v>23032</x:v>
      </x:c>
      <x:c r="C3788" s="6" t="n">
        <x:v>2</x:v>
      </x:c>
      <x:c r="D3788" s="6" t="n">
        <x:v>3</x:v>
      </x:c>
      <x:c r="E3788" s="7" t="str">
        <x:v>2</x:v>
      </x:c>
      <x:c r="F3788" s="7" t="str">
        <x:v>信用点</x:v>
      </x:c>
      <x:c r="G3788" s="6" t="n">
        <x:v>20000</x:v>
      </x:c>
      <x:c r="H3788" s="6" t="str">
        <x:v>https://raw.githubusercontent.com/Mar-7th/StarRailRes/dbe8cdfcfb0bf657b9fe1cf92d5537f118ccb487/index_new/cn/light_cone_promotions.json</x:v>
      </x:c>
    </x:row>
    <x:row r="3789" ht="20" customHeight="1">
      <x:c r="A3789" s="6" t="str">
        <x:v>光锥突破</x:v>
      </x:c>
      <x:c r="B3789" s="6" t="str">
        <x:v>23032</x:v>
      </x:c>
      <x:c r="C3789" s="6" t="n">
        <x:v>2</x:v>
      </x:c>
      <x:c r="D3789" s="6" t="n">
        <x:v>3</x:v>
      </x:c>
      <x:c r="E3789" s="7" t="str">
        <x:v>110242</x:v>
      </x:c>
      <x:c r="F3789" s="7" t="str">
        <x:v>滋长花蜜</x:v>
      </x:c>
      <x:c r="G3789" s="6" t="n">
        <x:v>4</x:v>
      </x:c>
      <x:c r="H3789" s="6" t="str">
        <x:v>https://raw.githubusercontent.com/Mar-7th/StarRailRes/dbe8cdfcfb0bf657b9fe1cf92d5537f118ccb487/index_new/cn/light_cone_promotions.json</x:v>
      </x:c>
    </x:row>
    <x:row r="3790" ht="20" customHeight="1">
      <x:c r="A3790" s="6" t="str">
        <x:v>光锥突破</x:v>
      </x:c>
      <x:c r="B3790" s="6" t="str">
        <x:v>23032</x:v>
      </x:c>
      <x:c r="C3790" s="6" t="n">
        <x:v>2</x:v>
      </x:c>
      <x:c r="D3790" s="6" t="n">
        <x:v>3</x:v>
      </x:c>
      <x:c r="E3790" s="7" t="str">
        <x:v>113002</x:v>
      </x:c>
      <x:c r="F3790" s="7" t="str">
        <x:v>永寿天华</x:v>
      </x:c>
      <x:c r="G3790" s="6" t="n">
        <x:v>8</x:v>
      </x:c>
      <x:c r="H3790" s="6" t="str">
        <x:v>https://raw.githubusercontent.com/Mar-7th/StarRailRes/dbe8cdfcfb0bf657b9fe1cf92d5537f118ccb487/index_new/cn/light_cone_promotions.json</x:v>
      </x:c>
    </x:row>
    <x:row r="3791" ht="20" customHeight="1">
      <x:c r="A3791" s="6" t="str">
        <x:v>光锥突破</x:v>
      </x:c>
      <x:c r="B3791" s="6" t="str">
        <x:v>23032</x:v>
      </x:c>
      <x:c r="C3791" s="6" t="n">
        <x:v>3</x:v>
      </x:c>
      <x:c r="D3791" s="6" t="n">
        <x:v>4</x:v>
      </x:c>
      <x:c r="E3791" s="7" t="str">
        <x:v>2</x:v>
      </x:c>
      <x:c r="F3791" s="7" t="str">
        <x:v>信用点</x:v>
      </x:c>
      <x:c r="G3791" s="6" t="n">
        <x:v>50000</x:v>
      </x:c>
      <x:c r="H3791" s="6" t="str">
        <x:v>https://raw.githubusercontent.com/Mar-7th/StarRailRes/dbe8cdfcfb0bf657b9fe1cf92d5537f118ccb487/index_new/cn/light_cone_promotions.json</x:v>
      </x:c>
    </x:row>
    <x:row r="3792" ht="20" customHeight="1">
      <x:c r="A3792" s="6" t="str">
        <x:v>光锥突破</x:v>
      </x:c>
      <x:c r="B3792" s="6" t="str">
        <x:v>23032</x:v>
      </x:c>
      <x:c r="C3792" s="6" t="n">
        <x:v>3</x:v>
      </x:c>
      <x:c r="D3792" s="6" t="n">
        <x:v>4</x:v>
      </x:c>
      <x:c r="E3792" s="7" t="str">
        <x:v>110242</x:v>
      </x:c>
      <x:c r="F3792" s="7" t="str">
        <x:v>滋长花蜜</x:v>
      </x:c>
      <x:c r="G3792" s="6" t="n">
        <x:v>8</x:v>
      </x:c>
      <x:c r="H3792" s="6" t="str">
        <x:v>https://raw.githubusercontent.com/Mar-7th/StarRailRes/dbe8cdfcfb0bf657b9fe1cf92d5537f118ccb487/index_new/cn/light_cone_promotions.json</x:v>
      </x:c>
    </x:row>
    <x:row r="3793" ht="20" customHeight="1">
      <x:c r="A3793" s="6" t="str">
        <x:v>光锥突破</x:v>
      </x:c>
      <x:c r="B3793" s="6" t="str">
        <x:v>23032</x:v>
      </x:c>
      <x:c r="C3793" s="6" t="n">
        <x:v>3</x:v>
      </x:c>
      <x:c r="D3793" s="6" t="n">
        <x:v>4</x:v>
      </x:c>
      <x:c r="E3793" s="7" t="str">
        <x:v>113002</x:v>
      </x:c>
      <x:c r="F3793" s="7" t="str">
        <x:v>永寿天华</x:v>
      </x:c>
      <x:c r="G3793" s="6" t="n">
        <x:v>12</x:v>
      </x:c>
      <x:c r="H3793" s="6" t="str">
        <x:v>https://raw.githubusercontent.com/Mar-7th/StarRailRes/dbe8cdfcfb0bf657b9fe1cf92d5537f118ccb487/index_new/cn/light_cone_promotions.json</x:v>
      </x:c>
    </x:row>
    <x:row r="3794" ht="20" customHeight="1">
      <x:c r="A3794" s="6" t="str">
        <x:v>光锥突破</x:v>
      </x:c>
      <x:c r="B3794" s="6" t="str">
        <x:v>23032</x:v>
      </x:c>
      <x:c r="C3794" s="6" t="n">
        <x:v>4</x:v>
      </x:c>
      <x:c r="D3794" s="6" t="n">
        <x:v>5</x:v>
      </x:c>
      <x:c r="E3794" s="7" t="str">
        <x:v>2</x:v>
      </x:c>
      <x:c r="F3794" s="7" t="str">
        <x:v>信用点</x:v>
      </x:c>
      <x:c r="G3794" s="6" t="n">
        <x:v>100000</x:v>
      </x:c>
      <x:c r="H3794" s="6" t="str">
        <x:v>https://raw.githubusercontent.com/Mar-7th/StarRailRes/dbe8cdfcfb0bf657b9fe1cf92d5537f118ccb487/index_new/cn/light_cone_promotions.json</x:v>
      </x:c>
    </x:row>
    <x:row r="3795" ht="20" customHeight="1">
      <x:c r="A3795" s="6" t="str">
        <x:v>光锥突破</x:v>
      </x:c>
      <x:c r="B3795" s="6" t="str">
        <x:v>23032</x:v>
      </x:c>
      <x:c r="C3795" s="6" t="n">
        <x:v>4</x:v>
      </x:c>
      <x:c r="D3795" s="6" t="n">
        <x:v>5</x:v>
      </x:c>
      <x:c r="E3795" s="7" t="str">
        <x:v>110243</x:v>
      </x:c>
      <x:c r="F3795" s="7" t="str">
        <x:v>万相果实</x:v>
      </x:c>
      <x:c r="G3795" s="6" t="n">
        <x:v>5</x:v>
      </x:c>
      <x:c r="H3795" s="6" t="str">
        <x:v>https://raw.githubusercontent.com/Mar-7th/StarRailRes/dbe8cdfcfb0bf657b9fe1cf92d5537f118ccb487/index_new/cn/light_cone_promotions.json</x:v>
      </x:c>
    </x:row>
    <x:row r="3796" ht="20" customHeight="1">
      <x:c r="A3796" s="6" t="str">
        <x:v>光锥突破</x:v>
      </x:c>
      <x:c r="B3796" s="6" t="str">
        <x:v>23032</x:v>
      </x:c>
      <x:c r="C3796" s="6" t="n">
        <x:v>4</x:v>
      </x:c>
      <x:c r="D3796" s="6" t="n">
        <x:v>5</x:v>
      </x:c>
      <x:c r="E3796" s="7" t="str">
        <x:v>113003</x:v>
      </x:c>
      <x:c r="F3796" s="7" t="str">
        <x:v>永寿荣枝</x:v>
      </x:c>
      <x:c r="G3796" s="6" t="n">
        <x:v>6</x:v>
      </x:c>
      <x:c r="H3796" s="6" t="str">
        <x:v>https://raw.githubusercontent.com/Mar-7th/StarRailRes/dbe8cdfcfb0bf657b9fe1cf92d5537f118ccb487/index_new/cn/light_cone_promotions.json</x:v>
      </x:c>
    </x:row>
    <x:row r="3797" ht="20" customHeight="1">
      <x:c r="A3797" s="6" t="str">
        <x:v>光锥突破</x:v>
      </x:c>
      <x:c r="B3797" s="6" t="str">
        <x:v>23032</x:v>
      </x:c>
      <x:c r="C3797" s="6" t="n">
        <x:v>5</x:v>
      </x:c>
      <x:c r="D3797" s="6" t="n">
        <x:v>6</x:v>
      </x:c>
      <x:c r="E3797" s="7" t="str">
        <x:v>2</x:v>
      </x:c>
      <x:c r="F3797" s="7" t="str">
        <x:v>信用点</x:v>
      </x:c>
      <x:c r="G3797" s="6" t="n">
        <x:v>200000</x:v>
      </x:c>
      <x:c r="H3797" s="6" t="str">
        <x:v>https://raw.githubusercontent.com/Mar-7th/StarRailRes/dbe8cdfcfb0bf657b9fe1cf92d5537f118ccb487/index_new/cn/light_cone_promotions.json</x:v>
      </x:c>
    </x:row>
    <x:row r="3798" ht="20" customHeight="1">
      <x:c r="A3798" s="6" t="str">
        <x:v>光锥突破</x:v>
      </x:c>
      <x:c r="B3798" s="6" t="str">
        <x:v>23032</x:v>
      </x:c>
      <x:c r="C3798" s="6" t="n">
        <x:v>5</x:v>
      </x:c>
      <x:c r="D3798" s="6" t="n">
        <x:v>6</x:v>
      </x:c>
      <x:c r="E3798" s="7" t="str">
        <x:v>110243</x:v>
      </x:c>
      <x:c r="F3798" s="7" t="str">
        <x:v>万相果实</x:v>
      </x:c>
      <x:c r="G3798" s="6" t="n">
        <x:v>10</x:v>
      </x:c>
      <x:c r="H3798" s="6" t="str">
        <x:v>https://raw.githubusercontent.com/Mar-7th/StarRailRes/dbe8cdfcfb0bf657b9fe1cf92d5537f118ccb487/index_new/cn/light_cone_promotions.json</x:v>
      </x:c>
    </x:row>
    <x:row r="3799" ht="20" customHeight="1">
      <x:c r="A3799" s="6" t="str">
        <x:v>光锥突破</x:v>
      </x:c>
      <x:c r="B3799" s="6" t="str">
        <x:v>23032</x:v>
      </x:c>
      <x:c r="C3799" s="6" t="n">
        <x:v>5</x:v>
      </x:c>
      <x:c r="D3799" s="6" t="n">
        <x:v>6</x:v>
      </x:c>
      <x:c r="E3799" s="7" t="str">
        <x:v>113003</x:v>
      </x:c>
      <x:c r="F3799" s="7" t="str">
        <x:v>永寿荣枝</x:v>
      </x:c>
      <x:c r="G3799" s="6" t="n">
        <x:v>8</x:v>
      </x:c>
      <x:c r="H3799" s="6" t="str">
        <x:v>https://raw.githubusercontent.com/Mar-7th/StarRailRes/dbe8cdfcfb0bf657b9fe1cf92d5537f118ccb487/index_new/cn/light_cone_promotions.json</x:v>
      </x:c>
    </x:row>
    <x:row r="3800" ht="20" customHeight="1">
      <x:c r="A3800" s="6" t="str">
        <x:v>光锥突破</x:v>
      </x:c>
      <x:c r="B3800" s="6" t="str">
        <x:v>23033</x:v>
      </x:c>
      <x:c r="C3800" s="6" t="n">
        <x:v>0</x:v>
      </x:c>
      <x:c r="D3800" s="6" t="n">
        <x:v>1</x:v>
      </x:c>
      <x:c r="E3800" s="7" t="str">
        <x:v>2</x:v>
      </x:c>
      <x:c r="F3800" s="7" t="str">
        <x:v>信用点</x:v>
      </x:c>
      <x:c r="G3800" s="6" t="n">
        <x:v>5000</x:v>
      </x:c>
      <x:c r="H3800" s="6" t="str">
        <x:v>https://raw.githubusercontent.com/Mar-7th/StarRailRes/dbe8cdfcfb0bf657b9fe1cf92d5537f118ccb487/index_new/cn/light_cone_promotions.json</x:v>
      </x:c>
    </x:row>
    <x:row r="3801" ht="20" customHeight="1">
      <x:c r="A3801" s="6" t="str">
        <x:v>光锥突破</x:v>
      </x:c>
      <x:c r="B3801" s="6" t="str">
        <x:v>23033</x:v>
      </x:c>
      <x:c r="C3801" s="6" t="n">
        <x:v>0</x:v>
      </x:c>
      <x:c r="D3801" s="6" t="n">
        <x:v>1</x:v>
      </x:c>
      <x:c r="E3801" s="7" t="str">
        <x:v>114001</x:v>
      </x:c>
      <x:c r="F3801" s="7" t="str">
        <x:v>蓄梦元件</x:v>
      </x:c>
      <x:c r="G3801" s="6" t="n">
        <x:v>8</x:v>
      </x:c>
      <x:c r="H3801" s="6" t="str">
        <x:v>https://raw.githubusercontent.com/Mar-7th/StarRailRes/dbe8cdfcfb0bf657b9fe1cf92d5537f118ccb487/index_new/cn/light_cone_promotions.json</x:v>
      </x:c>
    </x:row>
    <x:row r="3802" ht="20" customHeight="1">
      <x:c r="A3802" s="6" t="str">
        <x:v>光锥突破</x:v>
      </x:c>
      <x:c r="B3802" s="6" t="str">
        <x:v>23033</x:v>
      </x:c>
      <x:c r="C3802" s="6" t="n">
        <x:v>1</x:v>
      </x:c>
      <x:c r="D3802" s="6" t="n">
        <x:v>2</x:v>
      </x:c>
      <x:c r="E3802" s="7" t="str">
        <x:v>2</x:v>
      </x:c>
      <x:c r="F3802" s="7" t="str">
        <x:v>信用点</x:v>
      </x:c>
      <x:c r="G3802" s="6" t="n">
        <x:v>10000</x:v>
      </x:c>
      <x:c r="H3802" s="6" t="str">
        <x:v>https://raw.githubusercontent.com/Mar-7th/StarRailRes/dbe8cdfcfb0bf657b9fe1cf92d5537f118ccb487/index_new/cn/light_cone_promotions.json</x:v>
      </x:c>
    </x:row>
    <x:row r="3803" ht="20" customHeight="1">
      <x:c r="A3803" s="6" t="str">
        <x:v>光锥突破</x:v>
      </x:c>
      <x:c r="B3803" s="6" t="str">
        <x:v>23033</x:v>
      </x:c>
      <x:c r="C3803" s="6" t="n">
        <x:v>1</x:v>
      </x:c>
      <x:c r="D3803" s="6" t="n">
        <x:v>2</x:v>
      </x:c>
      <x:c r="E3803" s="7" t="str">
        <x:v>110201</x:v>
      </x:c>
      <x:c r="F3803" s="7" t="str">
        <x:v>凌乱草图</x:v>
      </x:c>
      <x:c r="G3803" s="6" t="n">
        <x:v>4</x:v>
      </x:c>
      <x:c r="H3803" s="6" t="str">
        <x:v>https://raw.githubusercontent.com/Mar-7th/StarRailRes/dbe8cdfcfb0bf657b9fe1cf92d5537f118ccb487/index_new/cn/light_cone_promotions.json</x:v>
      </x:c>
    </x:row>
    <x:row r="3804" ht="20" customHeight="1">
      <x:c r="A3804" s="6" t="str">
        <x:v>光锥突破</x:v>
      </x:c>
      <x:c r="B3804" s="6" t="str">
        <x:v>23033</x:v>
      </x:c>
      <x:c r="C3804" s="6" t="n">
        <x:v>1</x:v>
      </x:c>
      <x:c r="D3804" s="6" t="n">
        <x:v>2</x:v>
      </x:c>
      <x:c r="E3804" s="7" t="str">
        <x:v>114001</x:v>
      </x:c>
      <x:c r="F3804" s="7" t="str">
        <x:v>蓄梦元件</x:v>
      </x:c>
      <x:c r="G3804" s="6" t="n">
        <x:v>12</x:v>
      </x:c>
      <x:c r="H3804" s="6" t="str">
        <x:v>https://raw.githubusercontent.com/Mar-7th/StarRailRes/dbe8cdfcfb0bf657b9fe1cf92d5537f118ccb487/index_new/cn/light_cone_promotions.json</x:v>
      </x:c>
    </x:row>
    <x:row r="3805" ht="20" customHeight="1">
      <x:c r="A3805" s="6" t="str">
        <x:v>光锥突破</x:v>
      </x:c>
      <x:c r="B3805" s="6" t="str">
        <x:v>23033</x:v>
      </x:c>
      <x:c r="C3805" s="6" t="n">
        <x:v>2</x:v>
      </x:c>
      <x:c r="D3805" s="6" t="n">
        <x:v>3</x:v>
      </x:c>
      <x:c r="E3805" s="7" t="str">
        <x:v>2</x:v>
      </x:c>
      <x:c r="F3805" s="7" t="str">
        <x:v>信用点</x:v>
      </x:c>
      <x:c r="G3805" s="6" t="n">
        <x:v>20000</x:v>
      </x:c>
      <x:c r="H3805" s="6" t="str">
        <x:v>https://raw.githubusercontent.com/Mar-7th/StarRailRes/dbe8cdfcfb0bf657b9fe1cf92d5537f118ccb487/index_new/cn/light_cone_promotions.json</x:v>
      </x:c>
    </x:row>
    <x:row r="3806" ht="20" customHeight="1">
      <x:c r="A3806" s="6" t="str">
        <x:v>光锥突破</x:v>
      </x:c>
      <x:c r="B3806" s="6" t="str">
        <x:v>23033</x:v>
      </x:c>
      <x:c r="C3806" s="6" t="n">
        <x:v>2</x:v>
      </x:c>
      <x:c r="D3806" s="6" t="n">
        <x:v>3</x:v>
      </x:c>
      <x:c r="E3806" s="7" t="str">
        <x:v>110202</x:v>
      </x:c>
      <x:c r="F3806" s="7" t="str">
        <x:v>动态线稿</x:v>
      </x:c>
      <x:c r="G3806" s="6" t="n">
        <x:v>4</x:v>
      </x:c>
      <x:c r="H3806" s="6" t="str">
        <x:v>https://raw.githubusercontent.com/Mar-7th/StarRailRes/dbe8cdfcfb0bf657b9fe1cf92d5537f118ccb487/index_new/cn/light_cone_promotions.json</x:v>
      </x:c>
    </x:row>
    <x:row r="3807" ht="20" customHeight="1">
      <x:c r="A3807" s="6" t="str">
        <x:v>光锥突破</x:v>
      </x:c>
      <x:c r="B3807" s="6" t="str">
        <x:v>23033</x:v>
      </x:c>
      <x:c r="C3807" s="6" t="n">
        <x:v>2</x:v>
      </x:c>
      <x:c r="D3807" s="6" t="n">
        <x:v>3</x:v>
      </x:c>
      <x:c r="E3807" s="7" t="str">
        <x:v>114002</x:v>
      </x:c>
      <x:c r="F3807" s="7" t="str">
        <x:v>流梦阀门</x:v>
      </x:c>
      <x:c r="G3807" s="6" t="n">
        <x:v>8</x:v>
      </x:c>
      <x:c r="H3807" s="6" t="str">
        <x:v>https://raw.githubusercontent.com/Mar-7th/StarRailRes/dbe8cdfcfb0bf657b9fe1cf92d5537f118ccb487/index_new/cn/light_cone_promotions.json</x:v>
      </x:c>
    </x:row>
    <x:row r="3808" ht="20" customHeight="1">
      <x:c r="A3808" s="6" t="str">
        <x:v>光锥突破</x:v>
      </x:c>
      <x:c r="B3808" s="6" t="str">
        <x:v>23033</x:v>
      </x:c>
      <x:c r="C3808" s="6" t="n">
        <x:v>3</x:v>
      </x:c>
      <x:c r="D3808" s="6" t="n">
        <x:v>4</x:v>
      </x:c>
      <x:c r="E3808" s="7" t="str">
        <x:v>2</x:v>
      </x:c>
      <x:c r="F3808" s="7" t="str">
        <x:v>信用点</x:v>
      </x:c>
      <x:c r="G3808" s="6" t="n">
        <x:v>50000</x:v>
      </x:c>
      <x:c r="H3808" s="6" t="str">
        <x:v>https://raw.githubusercontent.com/Mar-7th/StarRailRes/dbe8cdfcfb0bf657b9fe1cf92d5537f118ccb487/index_new/cn/light_cone_promotions.json</x:v>
      </x:c>
    </x:row>
    <x:row r="3809" ht="20" customHeight="1">
      <x:c r="A3809" s="6" t="str">
        <x:v>光锥突破</x:v>
      </x:c>
      <x:c r="B3809" s="6" t="str">
        <x:v>23033</x:v>
      </x:c>
      <x:c r="C3809" s="6" t="n">
        <x:v>3</x:v>
      </x:c>
      <x:c r="D3809" s="6" t="n">
        <x:v>4</x:v>
      </x:c>
      <x:c r="E3809" s="7" t="str">
        <x:v>110202</x:v>
      </x:c>
      <x:c r="F3809" s="7" t="str">
        <x:v>动态线稿</x:v>
      </x:c>
      <x:c r="G3809" s="6" t="n">
        <x:v>8</x:v>
      </x:c>
      <x:c r="H3809" s="6" t="str">
        <x:v>https://raw.githubusercontent.com/Mar-7th/StarRailRes/dbe8cdfcfb0bf657b9fe1cf92d5537f118ccb487/index_new/cn/light_cone_promotions.json</x:v>
      </x:c>
    </x:row>
    <x:row r="3810" ht="20" customHeight="1">
      <x:c r="A3810" s="6" t="str">
        <x:v>光锥突破</x:v>
      </x:c>
      <x:c r="B3810" s="6" t="str">
        <x:v>23033</x:v>
      </x:c>
      <x:c r="C3810" s="6" t="n">
        <x:v>3</x:v>
      </x:c>
      <x:c r="D3810" s="6" t="n">
        <x:v>4</x:v>
      </x:c>
      <x:c r="E3810" s="7" t="str">
        <x:v>114002</x:v>
      </x:c>
      <x:c r="F3810" s="7" t="str">
        <x:v>流梦阀门</x:v>
      </x:c>
      <x:c r="G3810" s="6" t="n">
        <x:v>12</x:v>
      </x:c>
      <x:c r="H3810" s="6" t="str">
        <x:v>https://raw.githubusercontent.com/Mar-7th/StarRailRes/dbe8cdfcfb0bf657b9fe1cf92d5537f118ccb487/index_new/cn/light_cone_promotions.json</x:v>
      </x:c>
    </x:row>
    <x:row r="3811" ht="20" customHeight="1">
      <x:c r="A3811" s="6" t="str">
        <x:v>光锥突破</x:v>
      </x:c>
      <x:c r="B3811" s="6" t="str">
        <x:v>23033</x:v>
      </x:c>
      <x:c r="C3811" s="6" t="n">
        <x:v>4</x:v>
      </x:c>
      <x:c r="D3811" s="6" t="n">
        <x:v>5</x:v>
      </x:c>
      <x:c r="E3811" s="7" t="str">
        <x:v>2</x:v>
      </x:c>
      <x:c r="F3811" s="7" t="str">
        <x:v>信用点</x:v>
      </x:c>
      <x:c r="G3811" s="6" t="n">
        <x:v>100000</x:v>
      </x:c>
      <x:c r="H3811" s="6" t="str">
        <x:v>https://raw.githubusercontent.com/Mar-7th/StarRailRes/dbe8cdfcfb0bf657b9fe1cf92d5537f118ccb487/index_new/cn/light_cone_promotions.json</x:v>
      </x:c>
    </x:row>
    <x:row r="3812" ht="20" customHeight="1">
      <x:c r="A3812" s="6" t="str">
        <x:v>光锥突破</x:v>
      </x:c>
      <x:c r="B3812" s="6" t="str">
        <x:v>23033</x:v>
      </x:c>
      <x:c r="C3812" s="6" t="n">
        <x:v>4</x:v>
      </x:c>
      <x:c r="D3812" s="6" t="n">
        <x:v>5</x:v>
      </x:c>
      <x:c r="E3812" s="7" t="str">
        <x:v>110203</x:v>
      </x:c>
      <x:c r="F3812" s="7" t="str">
        <x:v>精致色稿</x:v>
      </x:c>
      <x:c r="G3812" s="6" t="n">
        <x:v>5</x:v>
      </x:c>
      <x:c r="H3812" s="6" t="str">
        <x:v>https://raw.githubusercontent.com/Mar-7th/StarRailRes/dbe8cdfcfb0bf657b9fe1cf92d5537f118ccb487/index_new/cn/light_cone_promotions.json</x:v>
      </x:c>
    </x:row>
    <x:row r="3813" ht="20" customHeight="1">
      <x:c r="A3813" s="6" t="str">
        <x:v>光锥突破</x:v>
      </x:c>
      <x:c r="B3813" s="6" t="str">
        <x:v>23033</x:v>
      </x:c>
      <x:c r="C3813" s="6" t="n">
        <x:v>4</x:v>
      </x:c>
      <x:c r="D3813" s="6" t="n">
        <x:v>5</x:v>
      </x:c>
      <x:c r="E3813" s="7" t="str">
        <x:v>114003</x:v>
      </x:c>
      <x:c r="F3813" s="7" t="str">
        <x:v>造梦马达</x:v>
      </x:c>
      <x:c r="G3813" s="6" t="n">
        <x:v>6</x:v>
      </x:c>
      <x:c r="H3813" s="6" t="str">
        <x:v>https://raw.githubusercontent.com/Mar-7th/StarRailRes/dbe8cdfcfb0bf657b9fe1cf92d5537f118ccb487/index_new/cn/light_cone_promotions.json</x:v>
      </x:c>
    </x:row>
    <x:row r="3814" ht="20" customHeight="1">
      <x:c r="A3814" s="6" t="str">
        <x:v>光锥突破</x:v>
      </x:c>
      <x:c r="B3814" s="6" t="str">
        <x:v>23033</x:v>
      </x:c>
      <x:c r="C3814" s="6" t="n">
        <x:v>5</x:v>
      </x:c>
      <x:c r="D3814" s="6" t="n">
        <x:v>6</x:v>
      </x:c>
      <x:c r="E3814" s="7" t="str">
        <x:v>2</x:v>
      </x:c>
      <x:c r="F3814" s="7" t="str">
        <x:v>信用点</x:v>
      </x:c>
      <x:c r="G3814" s="6" t="n">
        <x:v>200000</x:v>
      </x:c>
      <x:c r="H3814" s="6" t="str">
        <x:v>https://raw.githubusercontent.com/Mar-7th/StarRailRes/dbe8cdfcfb0bf657b9fe1cf92d5537f118ccb487/index_new/cn/light_cone_promotions.json</x:v>
      </x:c>
    </x:row>
    <x:row r="3815" ht="20" customHeight="1">
      <x:c r="A3815" s="6" t="str">
        <x:v>光锥突破</x:v>
      </x:c>
      <x:c r="B3815" s="6" t="str">
        <x:v>23033</x:v>
      </x:c>
      <x:c r="C3815" s="6" t="n">
        <x:v>5</x:v>
      </x:c>
      <x:c r="D3815" s="6" t="n">
        <x:v>6</x:v>
      </x:c>
      <x:c r="E3815" s="7" t="str">
        <x:v>110203</x:v>
      </x:c>
      <x:c r="F3815" s="7" t="str">
        <x:v>精致色稿</x:v>
      </x:c>
      <x:c r="G3815" s="6" t="n">
        <x:v>10</x:v>
      </x:c>
      <x:c r="H3815" s="6" t="str">
        <x:v>https://raw.githubusercontent.com/Mar-7th/StarRailRes/dbe8cdfcfb0bf657b9fe1cf92d5537f118ccb487/index_new/cn/light_cone_promotions.json</x:v>
      </x:c>
    </x:row>
    <x:row r="3816" ht="20" customHeight="1">
      <x:c r="A3816" s="6" t="str">
        <x:v>光锥突破</x:v>
      </x:c>
      <x:c r="B3816" s="6" t="str">
        <x:v>23033</x:v>
      </x:c>
      <x:c r="C3816" s="6" t="n">
        <x:v>5</x:v>
      </x:c>
      <x:c r="D3816" s="6" t="n">
        <x:v>6</x:v>
      </x:c>
      <x:c r="E3816" s="7" t="str">
        <x:v>114003</x:v>
      </x:c>
      <x:c r="F3816" s="7" t="str">
        <x:v>造梦马达</x:v>
      </x:c>
      <x:c r="G3816" s="6" t="n">
        <x:v>8</x:v>
      </x:c>
      <x:c r="H3816" s="6" t="str">
        <x:v>https://raw.githubusercontent.com/Mar-7th/StarRailRes/dbe8cdfcfb0bf657b9fe1cf92d5537f118ccb487/index_new/cn/light_cone_promotions.json</x:v>
      </x:c>
    </x:row>
    <x:row r="3817" ht="20" customHeight="1">
      <x:c r="A3817" s="6" t="str">
        <x:v>光锥突破</x:v>
      </x:c>
      <x:c r="B3817" s="6" t="str">
        <x:v>23034</x:v>
      </x:c>
      <x:c r="C3817" s="6" t="n">
        <x:v>0</x:v>
      </x:c>
      <x:c r="D3817" s="6" t="n">
        <x:v>1</x:v>
      </x:c>
      <x:c r="E3817" s="7" t="str">
        <x:v>2</x:v>
      </x:c>
      <x:c r="F3817" s="7" t="str">
        <x:v>信用点</x:v>
      </x:c>
      <x:c r="G3817" s="6" t="n">
        <x:v>5000</x:v>
      </x:c>
      <x:c r="H3817" s="6" t="str">
        <x:v>https://raw.githubusercontent.com/Mar-7th/StarRailRes/dbe8cdfcfb0bf657b9fe1cf92d5537f118ccb487/index_new/cn/light_cone_promotions.json</x:v>
      </x:c>
    </x:row>
    <x:row r="3818" ht="20" customHeight="1">
      <x:c r="A3818" s="6" t="str">
        <x:v>光锥突破</x:v>
      </x:c>
      <x:c r="B3818" s="6" t="str">
        <x:v>23034</x:v>
      </x:c>
      <x:c r="C3818" s="6" t="n">
        <x:v>0</x:v>
      </x:c>
      <x:c r="D3818" s="6" t="n">
        <x:v>1</x:v>
      </x:c>
      <x:c r="E3818" s="7" t="str">
        <x:v>114011</x:v>
      </x:c>
      <x:c r="F3818" s="7" t="str">
        <x:v>思绪末屑</x:v>
      </x:c>
      <x:c r="G3818" s="6" t="n">
        <x:v>8</x:v>
      </x:c>
      <x:c r="H3818" s="6" t="str">
        <x:v>https://raw.githubusercontent.com/Mar-7th/StarRailRes/dbe8cdfcfb0bf657b9fe1cf92d5537f118ccb487/index_new/cn/light_cone_promotions.json</x:v>
      </x:c>
    </x:row>
    <x:row r="3819" ht="20" customHeight="1">
      <x:c r="A3819" s="6" t="str">
        <x:v>光锥突破</x:v>
      </x:c>
      <x:c r="B3819" s="6" t="str">
        <x:v>23034</x:v>
      </x:c>
      <x:c r="C3819" s="6" t="n">
        <x:v>1</x:v>
      </x:c>
      <x:c r="D3819" s="6" t="n">
        <x:v>2</x:v>
      </x:c>
      <x:c r="E3819" s="7" t="str">
        <x:v>2</x:v>
      </x:c>
      <x:c r="F3819" s="7" t="str">
        <x:v>信用点</x:v>
      </x:c>
      <x:c r="G3819" s="6" t="n">
        <x:v>10000</x:v>
      </x:c>
      <x:c r="H3819" s="6" t="str">
        <x:v>https://raw.githubusercontent.com/Mar-7th/StarRailRes/dbe8cdfcfb0bf657b9fe1cf92d5537f118ccb487/index_new/cn/light_cone_promotions.json</x:v>
      </x:c>
    </x:row>
    <x:row r="3820" ht="20" customHeight="1">
      <x:c r="A3820" s="6" t="str">
        <x:v>光锥突破</x:v>
      </x:c>
      <x:c r="B3820" s="6" t="str">
        <x:v>23034</x:v>
      </x:c>
      <x:c r="C3820" s="6" t="n">
        <x:v>1</x:v>
      </x:c>
      <x:c r="D3820" s="6" t="n">
        <x:v>2</x:v>
      </x:c>
      <x:c r="E3820" s="7" t="str">
        <x:v>110231</x:v>
      </x:c>
      <x:c r="F3820" s="7" t="str">
        <x:v>云际音符</x:v>
      </x:c>
      <x:c r="G3820" s="6" t="n">
        <x:v>4</x:v>
      </x:c>
      <x:c r="H3820" s="6" t="str">
        <x:v>https://raw.githubusercontent.com/Mar-7th/StarRailRes/dbe8cdfcfb0bf657b9fe1cf92d5537f118ccb487/index_new/cn/light_cone_promotions.json</x:v>
      </x:c>
    </x:row>
    <x:row r="3821" ht="20" customHeight="1">
      <x:c r="A3821" s="6" t="str">
        <x:v>光锥突破</x:v>
      </x:c>
      <x:c r="B3821" s="6" t="str">
        <x:v>23034</x:v>
      </x:c>
      <x:c r="C3821" s="6" t="n">
        <x:v>1</x:v>
      </x:c>
      <x:c r="D3821" s="6" t="n">
        <x:v>2</x:v>
      </x:c>
      <x:c r="E3821" s="7" t="str">
        <x:v>114011</x:v>
      </x:c>
      <x:c r="F3821" s="7" t="str">
        <x:v>思绪末屑</x:v>
      </x:c>
      <x:c r="G3821" s="6" t="n">
        <x:v>12</x:v>
      </x:c>
      <x:c r="H3821" s="6" t="str">
        <x:v>https://raw.githubusercontent.com/Mar-7th/StarRailRes/dbe8cdfcfb0bf657b9fe1cf92d5537f118ccb487/index_new/cn/light_cone_promotions.json</x:v>
      </x:c>
    </x:row>
    <x:row r="3822" ht="20" customHeight="1">
      <x:c r="A3822" s="6" t="str">
        <x:v>光锥突破</x:v>
      </x:c>
      <x:c r="B3822" s="6" t="str">
        <x:v>23034</x:v>
      </x:c>
      <x:c r="C3822" s="6" t="n">
        <x:v>2</x:v>
      </x:c>
      <x:c r="D3822" s="6" t="n">
        <x:v>3</x:v>
      </x:c>
      <x:c r="E3822" s="7" t="str">
        <x:v>2</x:v>
      </x:c>
      <x:c r="F3822" s="7" t="str">
        <x:v>信用点</x:v>
      </x:c>
      <x:c r="G3822" s="6" t="n">
        <x:v>20000</x:v>
      </x:c>
      <x:c r="H3822" s="6" t="str">
        <x:v>https://raw.githubusercontent.com/Mar-7th/StarRailRes/dbe8cdfcfb0bf657b9fe1cf92d5537f118ccb487/index_new/cn/light_cone_promotions.json</x:v>
      </x:c>
    </x:row>
    <x:row r="3823" ht="20" customHeight="1">
      <x:c r="A3823" s="6" t="str">
        <x:v>光锥突破</x:v>
      </x:c>
      <x:c r="B3823" s="6" t="str">
        <x:v>23034</x:v>
      </x:c>
      <x:c r="C3823" s="6" t="n">
        <x:v>2</x:v>
      </x:c>
      <x:c r="D3823" s="6" t="n">
        <x:v>3</x:v>
      </x:c>
      <x:c r="E3823" s="7" t="str">
        <x:v>110232</x:v>
      </x:c>
      <x:c r="F3823" s="7" t="str">
        <x:v>空际小节</x:v>
      </x:c>
      <x:c r="G3823" s="6" t="n">
        <x:v>4</x:v>
      </x:c>
      <x:c r="H3823" s="6" t="str">
        <x:v>https://raw.githubusercontent.com/Mar-7th/StarRailRes/dbe8cdfcfb0bf657b9fe1cf92d5537f118ccb487/index_new/cn/light_cone_promotions.json</x:v>
      </x:c>
    </x:row>
    <x:row r="3824" ht="20" customHeight="1">
      <x:c r="A3824" s="6" t="str">
        <x:v>光锥突破</x:v>
      </x:c>
      <x:c r="B3824" s="6" t="str">
        <x:v>23034</x:v>
      </x:c>
      <x:c r="C3824" s="6" t="n">
        <x:v>2</x:v>
      </x:c>
      <x:c r="D3824" s="6" t="n">
        <x:v>3</x:v>
      </x:c>
      <x:c r="E3824" s="7" t="str">
        <x:v>114012</x:v>
      </x:c>
      <x:c r="F3824" s="7" t="str">
        <x:v>印象残晶</x:v>
      </x:c>
      <x:c r="G3824" s="6" t="n">
        <x:v>8</x:v>
      </x:c>
      <x:c r="H3824" s="6" t="str">
        <x:v>https://raw.githubusercontent.com/Mar-7th/StarRailRes/dbe8cdfcfb0bf657b9fe1cf92d5537f118ccb487/index_new/cn/light_cone_promotions.json</x:v>
      </x:c>
    </x:row>
    <x:row r="3825" ht="20" customHeight="1">
      <x:c r="A3825" s="6" t="str">
        <x:v>光锥突破</x:v>
      </x:c>
      <x:c r="B3825" s="6" t="str">
        <x:v>23034</x:v>
      </x:c>
      <x:c r="C3825" s="6" t="n">
        <x:v>3</x:v>
      </x:c>
      <x:c r="D3825" s="6" t="n">
        <x:v>4</x:v>
      </x:c>
      <x:c r="E3825" s="7" t="str">
        <x:v>2</x:v>
      </x:c>
      <x:c r="F3825" s="7" t="str">
        <x:v>信用点</x:v>
      </x:c>
      <x:c r="G3825" s="6" t="n">
        <x:v>50000</x:v>
      </x:c>
      <x:c r="H3825" s="6" t="str">
        <x:v>https://raw.githubusercontent.com/Mar-7th/StarRailRes/dbe8cdfcfb0bf657b9fe1cf92d5537f118ccb487/index_new/cn/light_cone_promotions.json</x:v>
      </x:c>
    </x:row>
    <x:row r="3826" ht="20" customHeight="1">
      <x:c r="A3826" s="6" t="str">
        <x:v>光锥突破</x:v>
      </x:c>
      <x:c r="B3826" s="6" t="str">
        <x:v>23034</x:v>
      </x:c>
      <x:c r="C3826" s="6" t="n">
        <x:v>3</x:v>
      </x:c>
      <x:c r="D3826" s="6" t="n">
        <x:v>4</x:v>
      </x:c>
      <x:c r="E3826" s="7" t="str">
        <x:v>110232</x:v>
      </x:c>
      <x:c r="F3826" s="7" t="str">
        <x:v>空际小节</x:v>
      </x:c>
      <x:c r="G3826" s="6" t="n">
        <x:v>8</x:v>
      </x:c>
      <x:c r="H3826" s="6" t="str">
        <x:v>https://raw.githubusercontent.com/Mar-7th/StarRailRes/dbe8cdfcfb0bf657b9fe1cf92d5537f118ccb487/index_new/cn/light_cone_promotions.json</x:v>
      </x:c>
    </x:row>
    <x:row r="3827" ht="20" customHeight="1">
      <x:c r="A3827" s="6" t="str">
        <x:v>光锥突破</x:v>
      </x:c>
      <x:c r="B3827" s="6" t="str">
        <x:v>23034</x:v>
      </x:c>
      <x:c r="C3827" s="6" t="n">
        <x:v>3</x:v>
      </x:c>
      <x:c r="D3827" s="6" t="n">
        <x:v>4</x:v>
      </x:c>
      <x:c r="E3827" s="7" t="str">
        <x:v>114012</x:v>
      </x:c>
      <x:c r="F3827" s="7" t="str">
        <x:v>印象残晶</x:v>
      </x:c>
      <x:c r="G3827" s="6" t="n">
        <x:v>12</x:v>
      </x:c>
      <x:c r="H3827" s="6" t="str">
        <x:v>https://raw.githubusercontent.com/Mar-7th/StarRailRes/dbe8cdfcfb0bf657b9fe1cf92d5537f118ccb487/index_new/cn/light_cone_promotions.json</x:v>
      </x:c>
    </x:row>
    <x:row r="3828" ht="20" customHeight="1">
      <x:c r="A3828" s="6" t="str">
        <x:v>光锥突破</x:v>
      </x:c>
      <x:c r="B3828" s="6" t="str">
        <x:v>23034</x:v>
      </x:c>
      <x:c r="C3828" s="6" t="n">
        <x:v>4</x:v>
      </x:c>
      <x:c r="D3828" s="6" t="n">
        <x:v>5</x:v>
      </x:c>
      <x:c r="E3828" s="7" t="str">
        <x:v>2</x:v>
      </x:c>
      <x:c r="F3828" s="7" t="str">
        <x:v>信用点</x:v>
      </x:c>
      <x:c r="G3828" s="6" t="n">
        <x:v>100000</x:v>
      </x:c>
      <x:c r="H3828" s="6" t="str">
        <x:v>https://raw.githubusercontent.com/Mar-7th/StarRailRes/dbe8cdfcfb0bf657b9fe1cf92d5537f118ccb487/index_new/cn/light_cone_promotions.json</x:v>
      </x:c>
    </x:row>
    <x:row r="3829" ht="20" customHeight="1">
      <x:c r="A3829" s="6" t="str">
        <x:v>光锥突破</x:v>
      </x:c>
      <x:c r="B3829" s="6" t="str">
        <x:v>23034</x:v>
      </x:c>
      <x:c r="C3829" s="6" t="n">
        <x:v>4</x:v>
      </x:c>
      <x:c r="D3829" s="6" t="n">
        <x:v>5</x:v>
      </x:c>
      <x:c r="E3829" s="7" t="str">
        <x:v>110233</x:v>
      </x:c>
      <x:c r="F3829" s="7" t="str">
        <x:v>天外乐章</x:v>
      </x:c>
      <x:c r="G3829" s="6" t="n">
        <x:v>5</x:v>
      </x:c>
      <x:c r="H3829" s="6" t="str">
        <x:v>https://raw.githubusercontent.com/Mar-7th/StarRailRes/dbe8cdfcfb0bf657b9fe1cf92d5537f118ccb487/index_new/cn/light_cone_promotions.json</x:v>
      </x:c>
    </x:row>
    <x:row r="3830" ht="20" customHeight="1">
      <x:c r="A3830" s="6" t="str">
        <x:v>光锥突破</x:v>
      </x:c>
      <x:c r="B3830" s="6" t="str">
        <x:v>23034</x:v>
      </x:c>
      <x:c r="C3830" s="6" t="n">
        <x:v>4</x:v>
      </x:c>
      <x:c r="D3830" s="6" t="n">
        <x:v>5</x:v>
      </x:c>
      <x:c r="E3830" s="7" t="str">
        <x:v>114013</x:v>
      </x:c>
      <x:c r="F3830" s="7" t="str">
        <x:v>欲念碎镜</x:v>
      </x:c>
      <x:c r="G3830" s="6" t="n">
        <x:v>6</x:v>
      </x:c>
      <x:c r="H3830" s="6" t="str">
        <x:v>https://raw.githubusercontent.com/Mar-7th/StarRailRes/dbe8cdfcfb0bf657b9fe1cf92d5537f118ccb487/index_new/cn/light_cone_promotions.json</x:v>
      </x:c>
    </x:row>
    <x:row r="3831" ht="20" customHeight="1">
      <x:c r="A3831" s="6" t="str">
        <x:v>光锥突破</x:v>
      </x:c>
      <x:c r="B3831" s="6" t="str">
        <x:v>23034</x:v>
      </x:c>
      <x:c r="C3831" s="6" t="n">
        <x:v>5</x:v>
      </x:c>
      <x:c r="D3831" s="6" t="n">
        <x:v>6</x:v>
      </x:c>
      <x:c r="E3831" s="7" t="str">
        <x:v>2</x:v>
      </x:c>
      <x:c r="F3831" s="7" t="str">
        <x:v>信用点</x:v>
      </x:c>
      <x:c r="G3831" s="6" t="n">
        <x:v>200000</x:v>
      </x:c>
      <x:c r="H3831" s="6" t="str">
        <x:v>https://raw.githubusercontent.com/Mar-7th/StarRailRes/dbe8cdfcfb0bf657b9fe1cf92d5537f118ccb487/index_new/cn/light_cone_promotions.json</x:v>
      </x:c>
    </x:row>
    <x:row r="3832" ht="20" customHeight="1">
      <x:c r="A3832" s="6" t="str">
        <x:v>光锥突破</x:v>
      </x:c>
      <x:c r="B3832" s="6" t="str">
        <x:v>23034</x:v>
      </x:c>
      <x:c r="C3832" s="6" t="n">
        <x:v>5</x:v>
      </x:c>
      <x:c r="D3832" s="6" t="n">
        <x:v>6</x:v>
      </x:c>
      <x:c r="E3832" s="7" t="str">
        <x:v>110233</x:v>
      </x:c>
      <x:c r="F3832" s="7" t="str">
        <x:v>天外乐章</x:v>
      </x:c>
      <x:c r="G3832" s="6" t="n">
        <x:v>10</x:v>
      </x:c>
      <x:c r="H3832" s="6" t="str">
        <x:v>https://raw.githubusercontent.com/Mar-7th/StarRailRes/dbe8cdfcfb0bf657b9fe1cf92d5537f118ccb487/index_new/cn/light_cone_promotions.json</x:v>
      </x:c>
    </x:row>
    <x:row r="3833" ht="20" customHeight="1">
      <x:c r="A3833" s="6" t="str">
        <x:v>光锥突破</x:v>
      </x:c>
      <x:c r="B3833" s="6" t="str">
        <x:v>23034</x:v>
      </x:c>
      <x:c r="C3833" s="6" t="n">
        <x:v>5</x:v>
      </x:c>
      <x:c r="D3833" s="6" t="n">
        <x:v>6</x:v>
      </x:c>
      <x:c r="E3833" s="7" t="str">
        <x:v>114013</x:v>
      </x:c>
      <x:c r="F3833" s="7" t="str">
        <x:v>欲念碎镜</x:v>
      </x:c>
      <x:c r="G3833" s="6" t="n">
        <x:v>8</x:v>
      </x:c>
      <x:c r="H3833" s="6" t="str">
        <x:v>https://raw.githubusercontent.com/Mar-7th/StarRailRes/dbe8cdfcfb0bf657b9fe1cf92d5537f118ccb487/index_new/cn/light_cone_promotions.json</x:v>
      </x:c>
    </x:row>
    <x:row r="3834" ht="20" customHeight="1">
      <x:c r="A3834" s="6" t="str">
        <x:v>光锥突破</x:v>
      </x:c>
      <x:c r="B3834" s="6" t="str">
        <x:v>23035</x:v>
      </x:c>
      <x:c r="C3834" s="6" t="n">
        <x:v>0</x:v>
      </x:c>
      <x:c r="D3834" s="6" t="n">
        <x:v>1</x:v>
      </x:c>
      <x:c r="E3834" s="7" t="str">
        <x:v>2</x:v>
      </x:c>
      <x:c r="F3834" s="7" t="str">
        <x:v>信用点</x:v>
      </x:c>
      <x:c r="G3834" s="6" t="n">
        <x:v>5000</x:v>
      </x:c>
      <x:c r="H3834" s="6" t="str">
        <x:v>https://raw.githubusercontent.com/Mar-7th/StarRailRes/dbe8cdfcfb0bf657b9fe1cf92d5537f118ccb487/index_new/cn/light_cone_promotions.json</x:v>
      </x:c>
    </x:row>
    <x:row r="3835" ht="20" customHeight="1">
      <x:c r="A3835" s="6" t="str">
        <x:v>光锥突破</x:v>
      </x:c>
      <x:c r="B3835" s="6" t="str">
        <x:v>23035</x:v>
      </x:c>
      <x:c r="C3835" s="6" t="n">
        <x:v>0</x:v>
      </x:c>
      <x:c r="D3835" s="6" t="n">
        <x:v>1</x:v>
      </x:c>
      <x:c r="E3835" s="7" t="str">
        <x:v>113001</x:v>
      </x:c>
      <x:c r="F3835" s="7" t="str">
        <x:v>永寿幼芽</x:v>
      </x:c>
      <x:c r="G3835" s="6" t="n">
        <x:v>8</x:v>
      </x:c>
      <x:c r="H3835" s="6" t="str">
        <x:v>https://raw.githubusercontent.com/Mar-7th/StarRailRes/dbe8cdfcfb0bf657b9fe1cf92d5537f118ccb487/index_new/cn/light_cone_promotions.json</x:v>
      </x:c>
    </x:row>
    <x:row r="3836" ht="20" customHeight="1">
      <x:c r="A3836" s="6" t="str">
        <x:v>光锥突破</x:v>
      </x:c>
      <x:c r="B3836" s="6" t="str">
        <x:v>23035</x:v>
      </x:c>
      <x:c r="C3836" s="6" t="n">
        <x:v>1</x:v>
      </x:c>
      <x:c r="D3836" s="6" t="n">
        <x:v>2</x:v>
      </x:c>
      <x:c r="E3836" s="7" t="str">
        <x:v>2</x:v>
      </x:c>
      <x:c r="F3836" s="7" t="str">
        <x:v>信用点</x:v>
      </x:c>
      <x:c r="G3836" s="6" t="n">
        <x:v>10000</x:v>
      </x:c>
      <x:c r="H3836" s="6" t="str">
        <x:v>https://raw.githubusercontent.com/Mar-7th/StarRailRes/dbe8cdfcfb0bf657b9fe1cf92d5537f118ccb487/index_new/cn/light_cone_promotions.json</x:v>
      </x:c>
    </x:row>
    <x:row r="3837" ht="20" customHeight="1">
      <x:c r="A3837" s="6" t="str">
        <x:v>光锥突破</x:v>
      </x:c>
      <x:c r="B3837" s="6" t="str">
        <x:v>23035</x:v>
      </x:c>
      <x:c r="C3837" s="6" t="n">
        <x:v>1</x:v>
      </x:c>
      <x:c r="D3837" s="6" t="n">
        <x:v>2</x:v>
      </x:c>
      <x:c r="E3837" s="7" t="str">
        <x:v>110221</x:v>
      </x:c>
      <x:c r="F3837" s="7" t="str">
        <x:v>炽情之灵</x:v>
      </x:c>
      <x:c r="G3837" s="6" t="n">
        <x:v>4</x:v>
      </x:c>
      <x:c r="H3837" s="6" t="str">
        <x:v>https://raw.githubusercontent.com/Mar-7th/StarRailRes/dbe8cdfcfb0bf657b9fe1cf92d5537f118ccb487/index_new/cn/light_cone_promotions.json</x:v>
      </x:c>
    </x:row>
    <x:row r="3838" ht="20" customHeight="1">
      <x:c r="A3838" s="6" t="str">
        <x:v>光锥突破</x:v>
      </x:c>
      <x:c r="B3838" s="6" t="str">
        <x:v>23035</x:v>
      </x:c>
      <x:c r="C3838" s="6" t="n">
        <x:v>1</x:v>
      </x:c>
      <x:c r="D3838" s="6" t="n">
        <x:v>2</x:v>
      </x:c>
      <x:c r="E3838" s="7" t="str">
        <x:v>113001</x:v>
      </x:c>
      <x:c r="F3838" s="7" t="str">
        <x:v>永寿幼芽</x:v>
      </x:c>
      <x:c r="G3838" s="6" t="n">
        <x:v>12</x:v>
      </x:c>
      <x:c r="H3838" s="6" t="str">
        <x:v>https://raw.githubusercontent.com/Mar-7th/StarRailRes/dbe8cdfcfb0bf657b9fe1cf92d5537f118ccb487/index_new/cn/light_cone_promotions.json</x:v>
      </x:c>
    </x:row>
    <x:row r="3839" ht="20" customHeight="1">
      <x:c r="A3839" s="6" t="str">
        <x:v>光锥突破</x:v>
      </x:c>
      <x:c r="B3839" s="6" t="str">
        <x:v>23035</x:v>
      </x:c>
      <x:c r="C3839" s="6" t="n">
        <x:v>2</x:v>
      </x:c>
      <x:c r="D3839" s="6" t="n">
        <x:v>3</x:v>
      </x:c>
      <x:c r="E3839" s="7" t="str">
        <x:v>2</x:v>
      </x:c>
      <x:c r="F3839" s="7" t="str">
        <x:v>信用点</x:v>
      </x:c>
      <x:c r="G3839" s="6" t="n">
        <x:v>20000</x:v>
      </x:c>
      <x:c r="H3839" s="6" t="str">
        <x:v>https://raw.githubusercontent.com/Mar-7th/StarRailRes/dbe8cdfcfb0bf657b9fe1cf92d5537f118ccb487/index_new/cn/light_cone_promotions.json</x:v>
      </x:c>
    </x:row>
    <x:row r="3840" ht="20" customHeight="1">
      <x:c r="A3840" s="6" t="str">
        <x:v>光锥突破</x:v>
      </x:c>
      <x:c r="B3840" s="6" t="str">
        <x:v>23035</x:v>
      </x:c>
      <x:c r="C3840" s="6" t="n">
        <x:v>2</x:v>
      </x:c>
      <x:c r="D3840" s="6" t="n">
        <x:v>3</x:v>
      </x:c>
      <x:c r="E3840" s="7" t="str">
        <x:v>110222</x:v>
      </x:c>
      <x:c r="F3840" s="7" t="str">
        <x:v>星火之精</x:v>
      </x:c>
      <x:c r="G3840" s="6" t="n">
        <x:v>4</x:v>
      </x:c>
      <x:c r="H3840" s="6" t="str">
        <x:v>https://raw.githubusercontent.com/Mar-7th/StarRailRes/dbe8cdfcfb0bf657b9fe1cf92d5537f118ccb487/index_new/cn/light_cone_promotions.json</x:v>
      </x:c>
    </x:row>
    <x:row r="3841" ht="20" customHeight="1">
      <x:c r="A3841" s="6" t="str">
        <x:v>光锥突破</x:v>
      </x:c>
      <x:c r="B3841" s="6" t="str">
        <x:v>23035</x:v>
      </x:c>
      <x:c r="C3841" s="6" t="n">
        <x:v>2</x:v>
      </x:c>
      <x:c r="D3841" s="6" t="n">
        <x:v>3</x:v>
      </x:c>
      <x:c r="E3841" s="7" t="str">
        <x:v>113002</x:v>
      </x:c>
      <x:c r="F3841" s="7" t="str">
        <x:v>永寿天华</x:v>
      </x:c>
      <x:c r="G3841" s="6" t="n">
        <x:v>8</x:v>
      </x:c>
      <x:c r="H3841" s="6" t="str">
        <x:v>https://raw.githubusercontent.com/Mar-7th/StarRailRes/dbe8cdfcfb0bf657b9fe1cf92d5537f118ccb487/index_new/cn/light_cone_promotions.json</x:v>
      </x:c>
    </x:row>
    <x:row r="3842" ht="20" customHeight="1">
      <x:c r="A3842" s="6" t="str">
        <x:v>光锥突破</x:v>
      </x:c>
      <x:c r="B3842" s="6" t="str">
        <x:v>23035</x:v>
      </x:c>
      <x:c r="C3842" s="6" t="n">
        <x:v>3</x:v>
      </x:c>
      <x:c r="D3842" s="6" t="n">
        <x:v>4</x:v>
      </x:c>
      <x:c r="E3842" s="7" t="str">
        <x:v>2</x:v>
      </x:c>
      <x:c r="F3842" s="7" t="str">
        <x:v>信用点</x:v>
      </x:c>
      <x:c r="G3842" s="6" t="n">
        <x:v>50000</x:v>
      </x:c>
      <x:c r="H3842" s="6" t="str">
        <x:v>https://raw.githubusercontent.com/Mar-7th/StarRailRes/dbe8cdfcfb0bf657b9fe1cf92d5537f118ccb487/index_new/cn/light_cone_promotions.json</x:v>
      </x:c>
    </x:row>
    <x:row r="3843" ht="20" customHeight="1">
      <x:c r="A3843" s="6" t="str">
        <x:v>光锥突破</x:v>
      </x:c>
      <x:c r="B3843" s="6" t="str">
        <x:v>23035</x:v>
      </x:c>
      <x:c r="C3843" s="6" t="n">
        <x:v>3</x:v>
      </x:c>
      <x:c r="D3843" s="6" t="n">
        <x:v>4</x:v>
      </x:c>
      <x:c r="E3843" s="7" t="str">
        <x:v>110222</x:v>
      </x:c>
      <x:c r="F3843" s="7" t="str">
        <x:v>星火之精</x:v>
      </x:c>
      <x:c r="G3843" s="6" t="n">
        <x:v>8</x:v>
      </x:c>
      <x:c r="H3843" s="6" t="str">
        <x:v>https://raw.githubusercontent.com/Mar-7th/StarRailRes/dbe8cdfcfb0bf657b9fe1cf92d5537f118ccb487/index_new/cn/light_cone_promotions.json</x:v>
      </x:c>
    </x:row>
    <x:row r="3844" ht="20" customHeight="1">
      <x:c r="A3844" s="6" t="str">
        <x:v>光锥突破</x:v>
      </x:c>
      <x:c r="B3844" s="6" t="str">
        <x:v>23035</x:v>
      </x:c>
      <x:c r="C3844" s="6" t="n">
        <x:v>3</x:v>
      </x:c>
      <x:c r="D3844" s="6" t="n">
        <x:v>4</x:v>
      </x:c>
      <x:c r="E3844" s="7" t="str">
        <x:v>113002</x:v>
      </x:c>
      <x:c r="F3844" s="7" t="str">
        <x:v>永寿天华</x:v>
      </x:c>
      <x:c r="G3844" s="6" t="n">
        <x:v>12</x:v>
      </x:c>
      <x:c r="H3844" s="6" t="str">
        <x:v>https://raw.githubusercontent.com/Mar-7th/StarRailRes/dbe8cdfcfb0bf657b9fe1cf92d5537f118ccb487/index_new/cn/light_cone_promotions.json</x:v>
      </x:c>
    </x:row>
    <x:row r="3845" ht="20" customHeight="1">
      <x:c r="A3845" s="6" t="str">
        <x:v>光锥突破</x:v>
      </x:c>
      <x:c r="B3845" s="6" t="str">
        <x:v>23035</x:v>
      </x:c>
      <x:c r="C3845" s="6" t="n">
        <x:v>4</x:v>
      </x:c>
      <x:c r="D3845" s="6" t="n">
        <x:v>5</x:v>
      </x:c>
      <x:c r="E3845" s="7" t="str">
        <x:v>2</x:v>
      </x:c>
      <x:c r="F3845" s="7" t="str">
        <x:v>信用点</x:v>
      </x:c>
      <x:c r="G3845" s="6" t="n">
        <x:v>100000</x:v>
      </x:c>
      <x:c r="H3845" s="6" t="str">
        <x:v>https://raw.githubusercontent.com/Mar-7th/StarRailRes/dbe8cdfcfb0bf657b9fe1cf92d5537f118ccb487/index_new/cn/light_cone_promotions.json</x:v>
      </x:c>
    </x:row>
    <x:row r="3846" ht="20" customHeight="1">
      <x:c r="A3846" s="6" t="str">
        <x:v>光锥突破</x:v>
      </x:c>
      <x:c r="B3846" s="6" t="str">
        <x:v>23035</x:v>
      </x:c>
      <x:c r="C3846" s="6" t="n">
        <x:v>4</x:v>
      </x:c>
      <x:c r="D3846" s="6" t="n">
        <x:v>5</x:v>
      </x:c>
      <x:c r="E3846" s="7" t="str">
        <x:v>110223</x:v>
      </x:c>
      <x:c r="F3846" s="7" t="str">
        <x:v>焚天之魔</x:v>
      </x:c>
      <x:c r="G3846" s="6" t="n">
        <x:v>5</x:v>
      </x:c>
      <x:c r="H3846" s="6" t="str">
        <x:v>https://raw.githubusercontent.com/Mar-7th/StarRailRes/dbe8cdfcfb0bf657b9fe1cf92d5537f118ccb487/index_new/cn/light_cone_promotions.json</x:v>
      </x:c>
    </x:row>
    <x:row r="3847" ht="20" customHeight="1">
      <x:c r="A3847" s="6" t="str">
        <x:v>光锥突破</x:v>
      </x:c>
      <x:c r="B3847" s="6" t="str">
        <x:v>23035</x:v>
      </x:c>
      <x:c r="C3847" s="6" t="n">
        <x:v>4</x:v>
      </x:c>
      <x:c r="D3847" s="6" t="n">
        <x:v>5</x:v>
      </x:c>
      <x:c r="E3847" s="7" t="str">
        <x:v>113003</x:v>
      </x:c>
      <x:c r="F3847" s="7" t="str">
        <x:v>永寿荣枝</x:v>
      </x:c>
      <x:c r="G3847" s="6" t="n">
        <x:v>6</x:v>
      </x:c>
      <x:c r="H3847" s="6" t="str">
        <x:v>https://raw.githubusercontent.com/Mar-7th/StarRailRes/dbe8cdfcfb0bf657b9fe1cf92d5537f118ccb487/index_new/cn/light_cone_promotions.json</x:v>
      </x:c>
    </x:row>
    <x:row r="3848" ht="20" customHeight="1">
      <x:c r="A3848" s="6" t="str">
        <x:v>光锥突破</x:v>
      </x:c>
      <x:c r="B3848" s="6" t="str">
        <x:v>23035</x:v>
      </x:c>
      <x:c r="C3848" s="6" t="n">
        <x:v>5</x:v>
      </x:c>
      <x:c r="D3848" s="6" t="n">
        <x:v>6</x:v>
      </x:c>
      <x:c r="E3848" s="7" t="str">
        <x:v>2</x:v>
      </x:c>
      <x:c r="F3848" s="7" t="str">
        <x:v>信用点</x:v>
      </x:c>
      <x:c r="G3848" s="6" t="n">
        <x:v>200000</x:v>
      </x:c>
      <x:c r="H3848" s="6" t="str">
        <x:v>https://raw.githubusercontent.com/Mar-7th/StarRailRes/dbe8cdfcfb0bf657b9fe1cf92d5537f118ccb487/index_new/cn/light_cone_promotions.json</x:v>
      </x:c>
    </x:row>
    <x:row r="3849" ht="20" customHeight="1">
      <x:c r="A3849" s="6" t="str">
        <x:v>光锥突破</x:v>
      </x:c>
      <x:c r="B3849" s="6" t="str">
        <x:v>23035</x:v>
      </x:c>
      <x:c r="C3849" s="6" t="n">
        <x:v>5</x:v>
      </x:c>
      <x:c r="D3849" s="6" t="n">
        <x:v>6</x:v>
      </x:c>
      <x:c r="E3849" s="7" t="str">
        <x:v>110223</x:v>
      </x:c>
      <x:c r="F3849" s="7" t="str">
        <x:v>焚天之魔</x:v>
      </x:c>
      <x:c r="G3849" s="6" t="n">
        <x:v>10</x:v>
      </x:c>
      <x:c r="H3849" s="6" t="str">
        <x:v>https://raw.githubusercontent.com/Mar-7th/StarRailRes/dbe8cdfcfb0bf657b9fe1cf92d5537f118ccb487/index_new/cn/light_cone_promotions.json</x:v>
      </x:c>
    </x:row>
    <x:row r="3850" ht="20" customHeight="1">
      <x:c r="A3850" s="6" t="str">
        <x:v>光锥突破</x:v>
      </x:c>
      <x:c r="B3850" s="6" t="str">
        <x:v>23035</x:v>
      </x:c>
      <x:c r="C3850" s="6" t="n">
        <x:v>5</x:v>
      </x:c>
      <x:c r="D3850" s="6" t="n">
        <x:v>6</x:v>
      </x:c>
      <x:c r="E3850" s="7" t="str">
        <x:v>113003</x:v>
      </x:c>
      <x:c r="F3850" s="7" t="str">
        <x:v>永寿荣枝</x:v>
      </x:c>
      <x:c r="G3850" s="6" t="n">
        <x:v>8</x:v>
      </x:c>
      <x:c r="H3850" s="6" t="str">
        <x:v>https://raw.githubusercontent.com/Mar-7th/StarRailRes/dbe8cdfcfb0bf657b9fe1cf92d5537f118ccb487/index_new/cn/light_cone_promotions.json</x:v>
      </x:c>
    </x:row>
    <x:row r="3851" ht="20" customHeight="1">
      <x:c r="A3851" s="6" t="str">
        <x:v>光锥突破</x:v>
      </x:c>
      <x:c r="B3851" s="6" t="str">
        <x:v>23036</x:v>
      </x:c>
      <x:c r="C3851" s="6" t="n">
        <x:v>0</x:v>
      </x:c>
      <x:c r="D3851" s="6" t="n">
        <x:v>1</x:v>
      </x:c>
      <x:c r="E3851" s="7" t="str">
        <x:v>2</x:v>
      </x:c>
      <x:c r="F3851" s="7" t="str">
        <x:v>信用点</x:v>
      </x:c>
      <x:c r="G3851" s="6" t="n">
        <x:v>5000</x:v>
      </x:c>
      <x:c r="H3851" s="6" t="str">
        <x:v>https://raw.githubusercontent.com/Mar-7th/StarRailRes/dbe8cdfcfb0bf657b9fe1cf92d5537f118ccb487/index_new/cn/light_cone_promotions.json</x:v>
      </x:c>
    </x:row>
    <x:row r="3852" ht="20" customHeight="1">
      <x:c r="A3852" s="6" t="str">
        <x:v>光锥突破</x:v>
      </x:c>
      <x:c r="B3852" s="6" t="str">
        <x:v>23036</x:v>
      </x:c>
      <x:c r="C3852" s="6" t="n">
        <x:v>0</x:v>
      </x:c>
      <x:c r="D3852" s="6" t="n">
        <x:v>1</x:v>
      </x:c>
      <x:c r="E3852" s="7" t="str">
        <x:v>115001</x:v>
      </x:c>
      <x:c r="F3852" s="7" t="str">
        <x:v>恐惧踏碎血肉</x:v>
      </x:c>
      <x:c r="G3852" s="6" t="n">
        <x:v>8</x:v>
      </x:c>
      <x:c r="H3852" s="6" t="str">
        <x:v>https://raw.githubusercontent.com/Mar-7th/StarRailRes/dbe8cdfcfb0bf657b9fe1cf92d5537f118ccb487/index_new/cn/light_cone_promotions.json</x:v>
      </x:c>
    </x:row>
    <x:row r="3853" ht="20" customHeight="1">
      <x:c r="A3853" s="6" t="str">
        <x:v>光锥突破</x:v>
      </x:c>
      <x:c r="B3853" s="6" t="str">
        <x:v>23036</x:v>
      </x:c>
      <x:c r="C3853" s="6" t="n">
        <x:v>1</x:v>
      </x:c>
      <x:c r="D3853" s="6" t="n">
        <x:v>2</x:v>
      </x:c>
      <x:c r="E3853" s="7" t="str">
        <x:v>2</x:v>
      </x:c>
      <x:c r="F3853" s="7" t="str">
        <x:v>信用点</x:v>
      </x:c>
      <x:c r="G3853" s="6" t="n">
        <x:v>10000</x:v>
      </x:c>
      <x:c r="H3853" s="6" t="str">
        <x:v>https://raw.githubusercontent.com/Mar-7th/StarRailRes/dbe8cdfcfb0bf657b9fe1cf92d5537f118ccb487/index_new/cn/light_cone_promotions.json</x:v>
      </x:c>
    </x:row>
    <x:row r="3854" ht="20" customHeight="1">
      <x:c r="A3854" s="6" t="str">
        <x:v>光锥突破</x:v>
      </x:c>
      <x:c r="B3854" s="6" t="str">
        <x:v>23036</x:v>
      </x:c>
      <x:c r="C3854" s="6" t="n">
        <x:v>1</x:v>
      </x:c>
      <x:c r="D3854" s="6" t="n">
        <x:v>2</x:v>
      </x:c>
      <x:c r="E3854" s="7" t="str">
        <x:v>110251</x:v>
      </x:c>
      <x:c r="F3854" s="7" t="str">
        <x:v>思量的种</x:v>
      </x:c>
      <x:c r="G3854" s="6" t="n">
        <x:v>4</x:v>
      </x:c>
      <x:c r="H3854" s="6" t="str">
        <x:v>https://raw.githubusercontent.com/Mar-7th/StarRailRes/dbe8cdfcfb0bf657b9fe1cf92d5537f118ccb487/index_new/cn/light_cone_promotions.json</x:v>
      </x:c>
    </x:row>
    <x:row r="3855" ht="20" customHeight="1">
      <x:c r="A3855" s="6" t="str">
        <x:v>光锥突破</x:v>
      </x:c>
      <x:c r="B3855" s="6" t="str">
        <x:v>23036</x:v>
      </x:c>
      <x:c r="C3855" s="6" t="n">
        <x:v>1</x:v>
      </x:c>
      <x:c r="D3855" s="6" t="n">
        <x:v>2</x:v>
      </x:c>
      <x:c r="E3855" s="7" t="str">
        <x:v>115001</x:v>
      </x:c>
      <x:c r="F3855" s="7" t="str">
        <x:v>恐惧踏碎血肉</x:v>
      </x:c>
      <x:c r="G3855" s="6" t="n">
        <x:v>12</x:v>
      </x:c>
      <x:c r="H3855" s="6" t="str">
        <x:v>https://raw.githubusercontent.com/Mar-7th/StarRailRes/dbe8cdfcfb0bf657b9fe1cf92d5537f118ccb487/index_new/cn/light_cone_promotions.json</x:v>
      </x:c>
    </x:row>
    <x:row r="3856" ht="20" customHeight="1">
      <x:c r="A3856" s="6" t="str">
        <x:v>光锥突破</x:v>
      </x:c>
      <x:c r="B3856" s="6" t="str">
        <x:v>23036</x:v>
      </x:c>
      <x:c r="C3856" s="6" t="n">
        <x:v>2</x:v>
      </x:c>
      <x:c r="D3856" s="6" t="n">
        <x:v>3</x:v>
      </x:c>
      <x:c r="E3856" s="7" t="str">
        <x:v>2</x:v>
      </x:c>
      <x:c r="F3856" s="7" t="str">
        <x:v>信用点</x:v>
      </x:c>
      <x:c r="G3856" s="6" t="n">
        <x:v>20000</x:v>
      </x:c>
      <x:c r="H3856" s="6" t="str">
        <x:v>https://raw.githubusercontent.com/Mar-7th/StarRailRes/dbe8cdfcfb0bf657b9fe1cf92d5537f118ccb487/index_new/cn/light_cone_promotions.json</x:v>
      </x:c>
    </x:row>
    <x:row r="3857" ht="20" customHeight="1">
      <x:c r="A3857" s="6" t="str">
        <x:v>光锥突破</x:v>
      </x:c>
      <x:c r="B3857" s="6" t="str">
        <x:v>23036</x:v>
      </x:c>
      <x:c r="C3857" s="6" t="n">
        <x:v>2</x:v>
      </x:c>
      <x:c r="D3857" s="6" t="n">
        <x:v>3</x:v>
      </x:c>
      <x:c r="E3857" s="7" t="str">
        <x:v>110252</x:v>
      </x:c>
      <x:c r="F3857" s="7" t="str">
        <x:v>末那芽苗</x:v>
      </x:c>
      <x:c r="G3857" s="6" t="n">
        <x:v>4</x:v>
      </x:c>
      <x:c r="H3857" s="6" t="str">
        <x:v>https://raw.githubusercontent.com/Mar-7th/StarRailRes/dbe8cdfcfb0bf657b9fe1cf92d5537f118ccb487/index_new/cn/light_cone_promotions.json</x:v>
      </x:c>
    </x:row>
    <x:row r="3858" ht="20" customHeight="1">
      <x:c r="A3858" s="6" t="str">
        <x:v>光锥突破</x:v>
      </x:c>
      <x:c r="B3858" s="6" t="str">
        <x:v>23036</x:v>
      </x:c>
      <x:c r="C3858" s="6" t="n">
        <x:v>2</x:v>
      </x:c>
      <x:c r="D3858" s="6" t="n">
        <x:v>3</x:v>
      </x:c>
      <x:c r="E3858" s="7" t="str">
        <x:v>115002</x:v>
      </x:c>
      <x:c r="F3858" s="7" t="str">
        <x:v>勇气撕裂胸膛</x:v>
      </x:c>
      <x:c r="G3858" s="6" t="n">
        <x:v>8</x:v>
      </x:c>
      <x:c r="H3858" s="6" t="str">
        <x:v>https://raw.githubusercontent.com/Mar-7th/StarRailRes/dbe8cdfcfb0bf657b9fe1cf92d5537f118ccb487/index_new/cn/light_cone_promotions.json</x:v>
      </x:c>
    </x:row>
    <x:row r="3859" ht="20" customHeight="1">
      <x:c r="A3859" s="6" t="str">
        <x:v>光锥突破</x:v>
      </x:c>
      <x:c r="B3859" s="6" t="str">
        <x:v>23036</x:v>
      </x:c>
      <x:c r="C3859" s="6" t="n">
        <x:v>3</x:v>
      </x:c>
      <x:c r="D3859" s="6" t="n">
        <x:v>4</x:v>
      </x:c>
      <x:c r="E3859" s="7" t="str">
        <x:v>2</x:v>
      </x:c>
      <x:c r="F3859" s="7" t="str">
        <x:v>信用点</x:v>
      </x:c>
      <x:c r="G3859" s="6" t="n">
        <x:v>50000</x:v>
      </x:c>
      <x:c r="H3859" s="6" t="str">
        <x:v>https://raw.githubusercontent.com/Mar-7th/StarRailRes/dbe8cdfcfb0bf657b9fe1cf92d5537f118ccb487/index_new/cn/light_cone_promotions.json</x:v>
      </x:c>
    </x:row>
    <x:row r="3860" ht="20" customHeight="1">
      <x:c r="A3860" s="6" t="str">
        <x:v>光锥突破</x:v>
      </x:c>
      <x:c r="B3860" s="6" t="str">
        <x:v>23036</x:v>
      </x:c>
      <x:c r="C3860" s="6" t="n">
        <x:v>3</x:v>
      </x:c>
      <x:c r="D3860" s="6" t="n">
        <x:v>4</x:v>
      </x:c>
      <x:c r="E3860" s="7" t="str">
        <x:v>110252</x:v>
      </x:c>
      <x:c r="F3860" s="7" t="str">
        <x:v>末那芽苗</x:v>
      </x:c>
      <x:c r="G3860" s="6" t="n">
        <x:v>8</x:v>
      </x:c>
      <x:c r="H3860" s="6" t="str">
        <x:v>https://raw.githubusercontent.com/Mar-7th/StarRailRes/dbe8cdfcfb0bf657b9fe1cf92d5537f118ccb487/index_new/cn/light_cone_promotions.json</x:v>
      </x:c>
    </x:row>
    <x:row r="3861" ht="20" customHeight="1">
      <x:c r="A3861" s="6" t="str">
        <x:v>光锥突破</x:v>
      </x:c>
      <x:c r="B3861" s="6" t="str">
        <x:v>23036</x:v>
      </x:c>
      <x:c r="C3861" s="6" t="n">
        <x:v>3</x:v>
      </x:c>
      <x:c r="D3861" s="6" t="n">
        <x:v>4</x:v>
      </x:c>
      <x:c r="E3861" s="7" t="str">
        <x:v>115002</x:v>
      </x:c>
      <x:c r="F3861" s="7" t="str">
        <x:v>勇气撕裂胸膛</x:v>
      </x:c>
      <x:c r="G3861" s="6" t="n">
        <x:v>12</x:v>
      </x:c>
      <x:c r="H3861" s="6" t="str">
        <x:v>https://raw.githubusercontent.com/Mar-7th/StarRailRes/dbe8cdfcfb0bf657b9fe1cf92d5537f118ccb487/index_new/cn/light_cone_promotions.json</x:v>
      </x:c>
    </x:row>
    <x:row r="3862" ht="20" customHeight="1">
      <x:c r="A3862" s="6" t="str">
        <x:v>光锥突破</x:v>
      </x:c>
      <x:c r="B3862" s="6" t="str">
        <x:v>23036</x:v>
      </x:c>
      <x:c r="C3862" s="6" t="n">
        <x:v>4</x:v>
      </x:c>
      <x:c r="D3862" s="6" t="n">
        <x:v>5</x:v>
      </x:c>
      <x:c r="E3862" s="7" t="str">
        <x:v>2</x:v>
      </x:c>
      <x:c r="F3862" s="7" t="str">
        <x:v>信用点</x:v>
      </x:c>
      <x:c r="G3862" s="6" t="n">
        <x:v>100000</x:v>
      </x:c>
      <x:c r="H3862" s="6" t="str">
        <x:v>https://raw.githubusercontent.com/Mar-7th/StarRailRes/dbe8cdfcfb0bf657b9fe1cf92d5537f118ccb487/index_new/cn/light_cone_promotions.json</x:v>
      </x:c>
    </x:row>
    <x:row r="3863" ht="20" customHeight="1">
      <x:c r="A3863" s="6" t="str">
        <x:v>光锥突破</x:v>
      </x:c>
      <x:c r="B3863" s="6" t="str">
        <x:v>23036</x:v>
      </x:c>
      <x:c r="C3863" s="6" t="n">
        <x:v>4</x:v>
      </x:c>
      <x:c r="D3863" s="6" t="n">
        <x:v>5</x:v>
      </x:c>
      <x:c r="E3863" s="7" t="str">
        <x:v>110253</x:v>
      </x:c>
      <x:c r="F3863" s="7" t="str">
        <x:v>阿赖耶华</x:v>
      </x:c>
      <x:c r="G3863" s="6" t="n">
        <x:v>5</x:v>
      </x:c>
      <x:c r="H3863" s="6" t="str">
        <x:v>https://raw.githubusercontent.com/Mar-7th/StarRailRes/dbe8cdfcfb0bf657b9fe1cf92d5537f118ccb487/index_new/cn/light_cone_promotions.json</x:v>
      </x:c>
    </x:row>
    <x:row r="3864" ht="20" customHeight="1">
      <x:c r="A3864" s="6" t="str">
        <x:v>光锥突破</x:v>
      </x:c>
      <x:c r="B3864" s="6" t="str">
        <x:v>23036</x:v>
      </x:c>
      <x:c r="C3864" s="6" t="n">
        <x:v>4</x:v>
      </x:c>
      <x:c r="D3864" s="6" t="n">
        <x:v>5</x:v>
      </x:c>
      <x:c r="E3864" s="7" t="str">
        <x:v>115003</x:v>
      </x:c>
      <x:c r="F3864" s="7" t="str">
        <x:v>荣耀洗礼身躯</x:v>
      </x:c>
      <x:c r="G3864" s="6" t="n">
        <x:v>6</x:v>
      </x:c>
      <x:c r="H3864" s="6" t="str">
        <x:v>https://raw.githubusercontent.com/Mar-7th/StarRailRes/dbe8cdfcfb0bf657b9fe1cf92d5537f118ccb487/index_new/cn/light_cone_promotions.json</x:v>
      </x:c>
    </x:row>
    <x:row r="3865" ht="20" customHeight="1">
      <x:c r="A3865" s="6" t="str">
        <x:v>光锥突破</x:v>
      </x:c>
      <x:c r="B3865" s="6" t="str">
        <x:v>23036</x:v>
      </x:c>
      <x:c r="C3865" s="6" t="n">
        <x:v>5</x:v>
      </x:c>
      <x:c r="D3865" s="6" t="n">
        <x:v>6</x:v>
      </x:c>
      <x:c r="E3865" s="7" t="str">
        <x:v>2</x:v>
      </x:c>
      <x:c r="F3865" s="7" t="str">
        <x:v>信用点</x:v>
      </x:c>
      <x:c r="G3865" s="6" t="n">
        <x:v>200000</x:v>
      </x:c>
      <x:c r="H3865" s="6" t="str">
        <x:v>https://raw.githubusercontent.com/Mar-7th/StarRailRes/dbe8cdfcfb0bf657b9fe1cf92d5537f118ccb487/index_new/cn/light_cone_promotions.json</x:v>
      </x:c>
    </x:row>
    <x:row r="3866" ht="20" customHeight="1">
      <x:c r="A3866" s="6" t="str">
        <x:v>光锥突破</x:v>
      </x:c>
      <x:c r="B3866" s="6" t="str">
        <x:v>23036</x:v>
      </x:c>
      <x:c r="C3866" s="6" t="n">
        <x:v>5</x:v>
      </x:c>
      <x:c r="D3866" s="6" t="n">
        <x:v>6</x:v>
      </x:c>
      <x:c r="E3866" s="7" t="str">
        <x:v>110253</x:v>
      </x:c>
      <x:c r="F3866" s="7" t="str">
        <x:v>阿赖耶华</x:v>
      </x:c>
      <x:c r="G3866" s="6" t="n">
        <x:v>10</x:v>
      </x:c>
      <x:c r="H3866" s="6" t="str">
        <x:v>https://raw.githubusercontent.com/Mar-7th/StarRailRes/dbe8cdfcfb0bf657b9fe1cf92d5537f118ccb487/index_new/cn/light_cone_promotions.json</x:v>
      </x:c>
    </x:row>
    <x:row r="3867" ht="20" customHeight="1">
      <x:c r="A3867" s="6" t="str">
        <x:v>光锥突破</x:v>
      </x:c>
      <x:c r="B3867" s="6" t="str">
        <x:v>23036</x:v>
      </x:c>
      <x:c r="C3867" s="6" t="n">
        <x:v>5</x:v>
      </x:c>
      <x:c r="D3867" s="6" t="n">
        <x:v>6</x:v>
      </x:c>
      <x:c r="E3867" s="7" t="str">
        <x:v>115003</x:v>
      </x:c>
      <x:c r="F3867" s="7" t="str">
        <x:v>荣耀洗礼身躯</x:v>
      </x:c>
      <x:c r="G3867" s="6" t="n">
        <x:v>8</x:v>
      </x:c>
      <x:c r="H3867" s="6" t="str">
        <x:v>https://raw.githubusercontent.com/Mar-7th/StarRailRes/dbe8cdfcfb0bf657b9fe1cf92d5537f118ccb487/index_new/cn/light_cone_promotions.json</x:v>
      </x:c>
    </x:row>
    <x:row r="3868" ht="20" customHeight="1">
      <x:c r="A3868" s="6" t="str">
        <x:v>光锥突破</x:v>
      </x:c>
      <x:c r="B3868" s="6" t="str">
        <x:v>23037</x:v>
      </x:c>
      <x:c r="C3868" s="6" t="n">
        <x:v>0</x:v>
      </x:c>
      <x:c r="D3868" s="6" t="n">
        <x:v>1</x:v>
      </x:c>
      <x:c r="E3868" s="7" t="str">
        <x:v>2</x:v>
      </x:c>
      <x:c r="F3868" s="7" t="str">
        <x:v>信用点</x:v>
      </x:c>
      <x:c r="G3868" s="6" t="n">
        <x:v>5000</x:v>
      </x:c>
      <x:c r="H3868" s="6" t="str">
        <x:v>https://raw.githubusercontent.com/Mar-7th/StarRailRes/dbe8cdfcfb0bf657b9fe1cf92d5537f118ccb487/index_new/cn/light_cone_promotions.json</x:v>
      </x:c>
    </x:row>
    <x:row r="3869" ht="20" customHeight="1">
      <x:c r="A3869" s="6" t="str">
        <x:v>光锥突破</x:v>
      </x:c>
      <x:c r="B3869" s="6" t="str">
        <x:v>23037</x:v>
      </x:c>
      <x:c r="C3869" s="6" t="n">
        <x:v>0</x:v>
      </x:c>
      <x:c r="D3869" s="6" t="n">
        <x:v>1</x:v>
      </x:c>
      <x:c r="E3869" s="7" t="str">
        <x:v>111001</x:v>
      </x:c>
      <x:c r="F3869" s="7" t="str">
        <x:v>熄灭原核</x:v>
      </x:c>
      <x:c r="G3869" s="6" t="n">
        <x:v>8</x:v>
      </x:c>
      <x:c r="H3869" s="6" t="str">
        <x:v>https://raw.githubusercontent.com/Mar-7th/StarRailRes/dbe8cdfcfb0bf657b9fe1cf92d5537f118ccb487/index_new/cn/light_cone_promotions.json</x:v>
      </x:c>
    </x:row>
    <x:row r="3870" ht="20" customHeight="1">
      <x:c r="A3870" s="6" t="str">
        <x:v>光锥突破</x:v>
      </x:c>
      <x:c r="B3870" s="6" t="str">
        <x:v>23037</x:v>
      </x:c>
      <x:c r="C3870" s="6" t="n">
        <x:v>1</x:v>
      </x:c>
      <x:c r="D3870" s="6" t="n">
        <x:v>2</x:v>
      </x:c>
      <x:c r="E3870" s="7" t="str">
        <x:v>2</x:v>
      </x:c>
      <x:c r="F3870" s="7" t="str">
        <x:v>信用点</x:v>
      </x:c>
      <x:c r="G3870" s="6" t="n">
        <x:v>10000</x:v>
      </x:c>
      <x:c r="H3870" s="6" t="str">
        <x:v>https://raw.githubusercontent.com/Mar-7th/StarRailRes/dbe8cdfcfb0bf657b9fe1cf92d5537f118ccb487/index_new/cn/light_cone_promotions.json</x:v>
      </x:c>
    </x:row>
    <x:row r="3871" ht="20" customHeight="1">
      <x:c r="A3871" s="6" t="str">
        <x:v>光锥突破</x:v>
      </x:c>
      <x:c r="B3871" s="6" t="str">
        <x:v>23037</x:v>
      </x:c>
      <x:c r="C3871" s="6" t="n">
        <x:v>1</x:v>
      </x:c>
      <x:c r="D3871" s="6" t="n">
        <x:v>2</x:v>
      </x:c>
      <x:c r="E3871" s="7" t="str">
        <x:v>110201</x:v>
      </x:c>
      <x:c r="F3871" s="7" t="str">
        <x:v>凌乱草图</x:v>
      </x:c>
      <x:c r="G3871" s="6" t="n">
        <x:v>4</x:v>
      </x:c>
      <x:c r="H3871" s="6" t="str">
        <x:v>https://raw.githubusercontent.com/Mar-7th/StarRailRes/dbe8cdfcfb0bf657b9fe1cf92d5537f118ccb487/index_new/cn/light_cone_promotions.json</x:v>
      </x:c>
    </x:row>
    <x:row r="3872" ht="20" customHeight="1">
      <x:c r="A3872" s="6" t="str">
        <x:v>光锥突破</x:v>
      </x:c>
      <x:c r="B3872" s="6" t="str">
        <x:v>23037</x:v>
      </x:c>
      <x:c r="C3872" s="6" t="n">
        <x:v>1</x:v>
      </x:c>
      <x:c r="D3872" s="6" t="n">
        <x:v>2</x:v>
      </x:c>
      <x:c r="E3872" s="7" t="str">
        <x:v>111001</x:v>
      </x:c>
      <x:c r="F3872" s="7" t="str">
        <x:v>熄灭原核</x:v>
      </x:c>
      <x:c r="G3872" s="6" t="n">
        <x:v>12</x:v>
      </x:c>
      <x:c r="H3872" s="6" t="str">
        <x:v>https://raw.githubusercontent.com/Mar-7th/StarRailRes/dbe8cdfcfb0bf657b9fe1cf92d5537f118ccb487/index_new/cn/light_cone_promotions.json</x:v>
      </x:c>
    </x:row>
    <x:row r="3873" ht="20" customHeight="1">
      <x:c r="A3873" s="6" t="str">
        <x:v>光锥突破</x:v>
      </x:c>
      <x:c r="B3873" s="6" t="str">
        <x:v>23037</x:v>
      </x:c>
      <x:c r="C3873" s="6" t="n">
        <x:v>2</x:v>
      </x:c>
      <x:c r="D3873" s="6" t="n">
        <x:v>3</x:v>
      </x:c>
      <x:c r="E3873" s="7" t="str">
        <x:v>2</x:v>
      </x:c>
      <x:c r="F3873" s="7" t="str">
        <x:v>信用点</x:v>
      </x:c>
      <x:c r="G3873" s="6" t="n">
        <x:v>20000</x:v>
      </x:c>
      <x:c r="H3873" s="6" t="str">
        <x:v>https://raw.githubusercontent.com/Mar-7th/StarRailRes/dbe8cdfcfb0bf657b9fe1cf92d5537f118ccb487/index_new/cn/light_cone_promotions.json</x:v>
      </x:c>
    </x:row>
    <x:row r="3874" ht="20" customHeight="1">
      <x:c r="A3874" s="6" t="str">
        <x:v>光锥突破</x:v>
      </x:c>
      <x:c r="B3874" s="6" t="str">
        <x:v>23037</x:v>
      </x:c>
      <x:c r="C3874" s="6" t="n">
        <x:v>2</x:v>
      </x:c>
      <x:c r="D3874" s="6" t="n">
        <x:v>3</x:v>
      </x:c>
      <x:c r="E3874" s="7" t="str">
        <x:v>110202</x:v>
      </x:c>
      <x:c r="F3874" s="7" t="str">
        <x:v>动态线稿</x:v>
      </x:c>
      <x:c r="G3874" s="6" t="n">
        <x:v>4</x:v>
      </x:c>
      <x:c r="H3874" s="6" t="str">
        <x:v>https://raw.githubusercontent.com/Mar-7th/StarRailRes/dbe8cdfcfb0bf657b9fe1cf92d5537f118ccb487/index_new/cn/light_cone_promotions.json</x:v>
      </x:c>
    </x:row>
    <x:row r="3875" ht="20" customHeight="1">
      <x:c r="A3875" s="6" t="str">
        <x:v>光锥突破</x:v>
      </x:c>
      <x:c r="B3875" s="6" t="str">
        <x:v>23037</x:v>
      </x:c>
      <x:c r="C3875" s="6" t="n">
        <x:v>2</x:v>
      </x:c>
      <x:c r="D3875" s="6" t="n">
        <x:v>3</x:v>
      </x:c>
      <x:c r="E3875" s="7" t="str">
        <x:v>111002</x:v>
      </x:c>
      <x:c r="F3875" s="7" t="str">
        <x:v>微光原核</x:v>
      </x:c>
      <x:c r="G3875" s="6" t="n">
        <x:v>8</x:v>
      </x:c>
      <x:c r="H3875" s="6" t="str">
        <x:v>https://raw.githubusercontent.com/Mar-7th/StarRailRes/dbe8cdfcfb0bf657b9fe1cf92d5537f118ccb487/index_new/cn/light_cone_promotions.json</x:v>
      </x:c>
    </x:row>
    <x:row r="3876" ht="20" customHeight="1">
      <x:c r="A3876" s="6" t="str">
        <x:v>光锥突破</x:v>
      </x:c>
      <x:c r="B3876" s="6" t="str">
        <x:v>23037</x:v>
      </x:c>
      <x:c r="C3876" s="6" t="n">
        <x:v>3</x:v>
      </x:c>
      <x:c r="D3876" s="6" t="n">
        <x:v>4</x:v>
      </x:c>
      <x:c r="E3876" s="7" t="str">
        <x:v>2</x:v>
      </x:c>
      <x:c r="F3876" s="7" t="str">
        <x:v>信用点</x:v>
      </x:c>
      <x:c r="G3876" s="6" t="n">
        <x:v>50000</x:v>
      </x:c>
      <x:c r="H3876" s="6" t="str">
        <x:v>https://raw.githubusercontent.com/Mar-7th/StarRailRes/dbe8cdfcfb0bf657b9fe1cf92d5537f118ccb487/index_new/cn/light_cone_promotions.json</x:v>
      </x:c>
    </x:row>
    <x:row r="3877" ht="20" customHeight="1">
      <x:c r="A3877" s="6" t="str">
        <x:v>光锥突破</x:v>
      </x:c>
      <x:c r="B3877" s="6" t="str">
        <x:v>23037</x:v>
      </x:c>
      <x:c r="C3877" s="6" t="n">
        <x:v>3</x:v>
      </x:c>
      <x:c r="D3877" s="6" t="n">
        <x:v>4</x:v>
      </x:c>
      <x:c r="E3877" s="7" t="str">
        <x:v>110202</x:v>
      </x:c>
      <x:c r="F3877" s="7" t="str">
        <x:v>动态线稿</x:v>
      </x:c>
      <x:c r="G3877" s="6" t="n">
        <x:v>8</x:v>
      </x:c>
      <x:c r="H3877" s="6" t="str">
        <x:v>https://raw.githubusercontent.com/Mar-7th/StarRailRes/dbe8cdfcfb0bf657b9fe1cf92d5537f118ccb487/index_new/cn/light_cone_promotions.json</x:v>
      </x:c>
    </x:row>
    <x:row r="3878" ht="20" customHeight="1">
      <x:c r="A3878" s="6" t="str">
        <x:v>光锥突破</x:v>
      </x:c>
      <x:c r="B3878" s="6" t="str">
        <x:v>23037</x:v>
      </x:c>
      <x:c r="C3878" s="6" t="n">
        <x:v>3</x:v>
      </x:c>
      <x:c r="D3878" s="6" t="n">
        <x:v>4</x:v>
      </x:c>
      <x:c r="E3878" s="7" t="str">
        <x:v>111002</x:v>
      </x:c>
      <x:c r="F3878" s="7" t="str">
        <x:v>微光原核</x:v>
      </x:c>
      <x:c r="G3878" s="6" t="n">
        <x:v>12</x:v>
      </x:c>
      <x:c r="H3878" s="6" t="str">
        <x:v>https://raw.githubusercontent.com/Mar-7th/StarRailRes/dbe8cdfcfb0bf657b9fe1cf92d5537f118ccb487/index_new/cn/light_cone_promotions.json</x:v>
      </x:c>
    </x:row>
    <x:row r="3879" ht="20" customHeight="1">
      <x:c r="A3879" s="6" t="str">
        <x:v>光锥突破</x:v>
      </x:c>
      <x:c r="B3879" s="6" t="str">
        <x:v>23037</x:v>
      </x:c>
      <x:c r="C3879" s="6" t="n">
        <x:v>4</x:v>
      </x:c>
      <x:c r="D3879" s="6" t="n">
        <x:v>5</x:v>
      </x:c>
      <x:c r="E3879" s="7" t="str">
        <x:v>2</x:v>
      </x:c>
      <x:c r="F3879" s="7" t="str">
        <x:v>信用点</x:v>
      </x:c>
      <x:c r="G3879" s="6" t="n">
        <x:v>100000</x:v>
      </x:c>
      <x:c r="H3879" s="6" t="str">
        <x:v>https://raw.githubusercontent.com/Mar-7th/StarRailRes/dbe8cdfcfb0bf657b9fe1cf92d5537f118ccb487/index_new/cn/light_cone_promotions.json</x:v>
      </x:c>
    </x:row>
    <x:row r="3880" ht="20" customHeight="1">
      <x:c r="A3880" s="6" t="str">
        <x:v>光锥突破</x:v>
      </x:c>
      <x:c r="B3880" s="6" t="str">
        <x:v>23037</x:v>
      </x:c>
      <x:c r="C3880" s="6" t="n">
        <x:v>4</x:v>
      </x:c>
      <x:c r="D3880" s="6" t="n">
        <x:v>5</x:v>
      </x:c>
      <x:c r="E3880" s="7" t="str">
        <x:v>110203</x:v>
      </x:c>
      <x:c r="F3880" s="7" t="str">
        <x:v>精致色稿</x:v>
      </x:c>
      <x:c r="G3880" s="6" t="n">
        <x:v>5</x:v>
      </x:c>
      <x:c r="H3880" s="6" t="str">
        <x:v>https://raw.githubusercontent.com/Mar-7th/StarRailRes/dbe8cdfcfb0bf657b9fe1cf92d5537f118ccb487/index_new/cn/light_cone_promotions.json</x:v>
      </x:c>
    </x:row>
    <x:row r="3881" ht="20" customHeight="1">
      <x:c r="A3881" s="6" t="str">
        <x:v>光锥突破</x:v>
      </x:c>
      <x:c r="B3881" s="6" t="str">
        <x:v>23037</x:v>
      </x:c>
      <x:c r="C3881" s="6" t="n">
        <x:v>4</x:v>
      </x:c>
      <x:c r="D3881" s="6" t="n">
        <x:v>5</x:v>
      </x:c>
      <x:c r="E3881" s="7" t="str">
        <x:v>111003</x:v>
      </x:c>
      <x:c r="F3881" s="7" t="str">
        <x:v>蠢动原核</x:v>
      </x:c>
      <x:c r="G3881" s="6" t="n">
        <x:v>6</x:v>
      </x:c>
      <x:c r="H3881" s="6" t="str">
        <x:v>https://raw.githubusercontent.com/Mar-7th/StarRailRes/dbe8cdfcfb0bf657b9fe1cf92d5537f118ccb487/index_new/cn/light_cone_promotions.json</x:v>
      </x:c>
    </x:row>
    <x:row r="3882" ht="20" customHeight="1">
      <x:c r="A3882" s="6" t="str">
        <x:v>光锥突破</x:v>
      </x:c>
      <x:c r="B3882" s="6" t="str">
        <x:v>23037</x:v>
      </x:c>
      <x:c r="C3882" s="6" t="n">
        <x:v>5</x:v>
      </x:c>
      <x:c r="D3882" s="6" t="n">
        <x:v>6</x:v>
      </x:c>
      <x:c r="E3882" s="7" t="str">
        <x:v>2</x:v>
      </x:c>
      <x:c r="F3882" s="7" t="str">
        <x:v>信用点</x:v>
      </x:c>
      <x:c r="G3882" s="6" t="n">
        <x:v>200000</x:v>
      </x:c>
      <x:c r="H3882" s="6" t="str">
        <x:v>https://raw.githubusercontent.com/Mar-7th/StarRailRes/dbe8cdfcfb0bf657b9fe1cf92d5537f118ccb487/index_new/cn/light_cone_promotions.json</x:v>
      </x:c>
    </x:row>
    <x:row r="3883" ht="20" customHeight="1">
      <x:c r="A3883" s="6" t="str">
        <x:v>光锥突破</x:v>
      </x:c>
      <x:c r="B3883" s="6" t="str">
        <x:v>23037</x:v>
      </x:c>
      <x:c r="C3883" s="6" t="n">
        <x:v>5</x:v>
      </x:c>
      <x:c r="D3883" s="6" t="n">
        <x:v>6</x:v>
      </x:c>
      <x:c r="E3883" s="7" t="str">
        <x:v>110203</x:v>
      </x:c>
      <x:c r="F3883" s="7" t="str">
        <x:v>精致色稿</x:v>
      </x:c>
      <x:c r="G3883" s="6" t="n">
        <x:v>10</x:v>
      </x:c>
      <x:c r="H3883" s="6" t="str">
        <x:v>https://raw.githubusercontent.com/Mar-7th/StarRailRes/dbe8cdfcfb0bf657b9fe1cf92d5537f118ccb487/index_new/cn/light_cone_promotions.json</x:v>
      </x:c>
    </x:row>
    <x:row r="3884" ht="20" customHeight="1">
      <x:c r="A3884" s="6" t="str">
        <x:v>光锥突破</x:v>
      </x:c>
      <x:c r="B3884" s="6" t="str">
        <x:v>23037</x:v>
      </x:c>
      <x:c r="C3884" s="6" t="n">
        <x:v>5</x:v>
      </x:c>
      <x:c r="D3884" s="6" t="n">
        <x:v>6</x:v>
      </x:c>
      <x:c r="E3884" s="7" t="str">
        <x:v>111003</x:v>
      </x:c>
      <x:c r="F3884" s="7" t="str">
        <x:v>蠢动原核</x:v>
      </x:c>
      <x:c r="G3884" s="6" t="n">
        <x:v>8</x:v>
      </x:c>
      <x:c r="H3884" s="6" t="str">
        <x:v>https://raw.githubusercontent.com/Mar-7th/StarRailRes/dbe8cdfcfb0bf657b9fe1cf92d5537f118ccb487/index_new/cn/light_cone_promotions.json</x:v>
      </x:c>
    </x:row>
    <x:row r="3885" ht="20" customHeight="1">
      <x:c r="A3885" s="6" t="str">
        <x:v>光锥突破</x:v>
      </x:c>
      <x:c r="B3885" s="6" t="str">
        <x:v>23038</x:v>
      </x:c>
      <x:c r="C3885" s="6" t="n">
        <x:v>0</x:v>
      </x:c>
      <x:c r="D3885" s="6" t="n">
        <x:v>1</x:v>
      </x:c>
      <x:c r="E3885" s="7" t="str">
        <x:v>2</x:v>
      </x:c>
      <x:c r="F3885" s="7" t="str">
        <x:v>信用点</x:v>
      </x:c>
      <x:c r="G3885" s="6" t="n">
        <x:v>5000</x:v>
      </x:c>
      <x:c r="H3885" s="6" t="str">
        <x:v>https://raw.githubusercontent.com/Mar-7th/StarRailRes/dbe8cdfcfb0bf657b9fe1cf92d5537f118ccb487/index_new/cn/light_cone_promotions.json</x:v>
      </x:c>
    </x:row>
    <x:row r="3886" ht="20" customHeight="1">
      <x:c r="A3886" s="6" t="str">
        <x:v>光锥突破</x:v>
      </x:c>
      <x:c r="B3886" s="6" t="str">
        <x:v>23038</x:v>
      </x:c>
      <x:c r="C3886" s="6" t="n">
        <x:v>0</x:v>
      </x:c>
      <x:c r="D3886" s="6" t="n">
        <x:v>1</x:v>
      </x:c>
      <x:c r="E3886" s="7" t="str">
        <x:v>115001</x:v>
      </x:c>
      <x:c r="F3886" s="7" t="str">
        <x:v>恐惧踏碎血肉</x:v>
      </x:c>
      <x:c r="G3886" s="6" t="n">
        <x:v>8</x:v>
      </x:c>
      <x:c r="H3886" s="6" t="str">
        <x:v>https://raw.githubusercontent.com/Mar-7th/StarRailRes/dbe8cdfcfb0bf657b9fe1cf92d5537f118ccb487/index_new/cn/light_cone_promotions.json</x:v>
      </x:c>
    </x:row>
    <x:row r="3887" ht="20" customHeight="1">
      <x:c r="A3887" s="6" t="str">
        <x:v>光锥突破</x:v>
      </x:c>
      <x:c r="B3887" s="6" t="str">
        <x:v>23038</x:v>
      </x:c>
      <x:c r="C3887" s="6" t="n">
        <x:v>1</x:v>
      </x:c>
      <x:c r="D3887" s="6" t="n">
        <x:v>2</x:v>
      </x:c>
      <x:c r="E3887" s="7" t="str">
        <x:v>2</x:v>
      </x:c>
      <x:c r="F3887" s="7" t="str">
        <x:v>信用点</x:v>
      </x:c>
      <x:c r="G3887" s="6" t="n">
        <x:v>10000</x:v>
      </x:c>
      <x:c r="H3887" s="6" t="str">
        <x:v>https://raw.githubusercontent.com/Mar-7th/StarRailRes/dbe8cdfcfb0bf657b9fe1cf92d5537f118ccb487/index_new/cn/light_cone_promotions.json</x:v>
      </x:c>
    </x:row>
    <x:row r="3888" ht="20" customHeight="1">
      <x:c r="A3888" s="6" t="str">
        <x:v>光锥突破</x:v>
      </x:c>
      <x:c r="B3888" s="6" t="str">
        <x:v>23038</x:v>
      </x:c>
      <x:c r="C3888" s="6" t="n">
        <x:v>1</x:v>
      </x:c>
      <x:c r="D3888" s="6" t="n">
        <x:v>2</x:v>
      </x:c>
      <x:c r="E3888" s="7" t="str">
        <x:v>110231</x:v>
      </x:c>
      <x:c r="F3888" s="7" t="str">
        <x:v>云际音符</x:v>
      </x:c>
      <x:c r="G3888" s="6" t="n">
        <x:v>4</x:v>
      </x:c>
      <x:c r="H3888" s="6" t="str">
        <x:v>https://raw.githubusercontent.com/Mar-7th/StarRailRes/dbe8cdfcfb0bf657b9fe1cf92d5537f118ccb487/index_new/cn/light_cone_promotions.json</x:v>
      </x:c>
    </x:row>
    <x:row r="3889" ht="20" customHeight="1">
      <x:c r="A3889" s="6" t="str">
        <x:v>光锥突破</x:v>
      </x:c>
      <x:c r="B3889" s="6" t="str">
        <x:v>23038</x:v>
      </x:c>
      <x:c r="C3889" s="6" t="n">
        <x:v>1</x:v>
      </x:c>
      <x:c r="D3889" s="6" t="n">
        <x:v>2</x:v>
      </x:c>
      <x:c r="E3889" s="7" t="str">
        <x:v>115001</x:v>
      </x:c>
      <x:c r="F3889" s="7" t="str">
        <x:v>恐惧踏碎血肉</x:v>
      </x:c>
      <x:c r="G3889" s="6" t="n">
        <x:v>12</x:v>
      </x:c>
      <x:c r="H3889" s="6" t="str">
        <x:v>https://raw.githubusercontent.com/Mar-7th/StarRailRes/dbe8cdfcfb0bf657b9fe1cf92d5537f118ccb487/index_new/cn/light_cone_promotions.json</x:v>
      </x:c>
    </x:row>
    <x:row r="3890" ht="20" customHeight="1">
      <x:c r="A3890" s="6" t="str">
        <x:v>光锥突破</x:v>
      </x:c>
      <x:c r="B3890" s="6" t="str">
        <x:v>23038</x:v>
      </x:c>
      <x:c r="C3890" s="6" t="n">
        <x:v>2</x:v>
      </x:c>
      <x:c r="D3890" s="6" t="n">
        <x:v>3</x:v>
      </x:c>
      <x:c r="E3890" s="7" t="str">
        <x:v>2</x:v>
      </x:c>
      <x:c r="F3890" s="7" t="str">
        <x:v>信用点</x:v>
      </x:c>
      <x:c r="G3890" s="6" t="n">
        <x:v>20000</x:v>
      </x:c>
      <x:c r="H3890" s="6" t="str">
        <x:v>https://raw.githubusercontent.com/Mar-7th/StarRailRes/dbe8cdfcfb0bf657b9fe1cf92d5537f118ccb487/index_new/cn/light_cone_promotions.json</x:v>
      </x:c>
    </x:row>
    <x:row r="3891" ht="20" customHeight="1">
      <x:c r="A3891" s="6" t="str">
        <x:v>光锥突破</x:v>
      </x:c>
      <x:c r="B3891" s="6" t="str">
        <x:v>23038</x:v>
      </x:c>
      <x:c r="C3891" s="6" t="n">
        <x:v>2</x:v>
      </x:c>
      <x:c r="D3891" s="6" t="n">
        <x:v>3</x:v>
      </x:c>
      <x:c r="E3891" s="7" t="str">
        <x:v>110232</x:v>
      </x:c>
      <x:c r="F3891" s="7" t="str">
        <x:v>空际小节</x:v>
      </x:c>
      <x:c r="G3891" s="6" t="n">
        <x:v>4</x:v>
      </x:c>
      <x:c r="H3891" s="6" t="str">
        <x:v>https://raw.githubusercontent.com/Mar-7th/StarRailRes/dbe8cdfcfb0bf657b9fe1cf92d5537f118ccb487/index_new/cn/light_cone_promotions.json</x:v>
      </x:c>
    </x:row>
    <x:row r="3892" ht="20" customHeight="1">
      <x:c r="A3892" s="6" t="str">
        <x:v>光锥突破</x:v>
      </x:c>
      <x:c r="B3892" s="6" t="str">
        <x:v>23038</x:v>
      </x:c>
      <x:c r="C3892" s="6" t="n">
        <x:v>2</x:v>
      </x:c>
      <x:c r="D3892" s="6" t="n">
        <x:v>3</x:v>
      </x:c>
      <x:c r="E3892" s="7" t="str">
        <x:v>115002</x:v>
      </x:c>
      <x:c r="F3892" s="7" t="str">
        <x:v>勇气撕裂胸膛</x:v>
      </x:c>
      <x:c r="G3892" s="6" t="n">
        <x:v>8</x:v>
      </x:c>
      <x:c r="H3892" s="6" t="str">
        <x:v>https://raw.githubusercontent.com/Mar-7th/StarRailRes/dbe8cdfcfb0bf657b9fe1cf92d5537f118ccb487/index_new/cn/light_cone_promotions.json</x:v>
      </x:c>
    </x:row>
    <x:row r="3893" ht="20" customHeight="1">
      <x:c r="A3893" s="6" t="str">
        <x:v>光锥突破</x:v>
      </x:c>
      <x:c r="B3893" s="6" t="str">
        <x:v>23038</x:v>
      </x:c>
      <x:c r="C3893" s="6" t="n">
        <x:v>3</x:v>
      </x:c>
      <x:c r="D3893" s="6" t="n">
        <x:v>4</x:v>
      </x:c>
      <x:c r="E3893" s="7" t="str">
        <x:v>2</x:v>
      </x:c>
      <x:c r="F3893" s="7" t="str">
        <x:v>信用点</x:v>
      </x:c>
      <x:c r="G3893" s="6" t="n">
        <x:v>50000</x:v>
      </x:c>
      <x:c r="H3893" s="6" t="str">
        <x:v>https://raw.githubusercontent.com/Mar-7th/StarRailRes/dbe8cdfcfb0bf657b9fe1cf92d5537f118ccb487/index_new/cn/light_cone_promotions.json</x:v>
      </x:c>
    </x:row>
    <x:row r="3894" ht="20" customHeight="1">
      <x:c r="A3894" s="6" t="str">
        <x:v>光锥突破</x:v>
      </x:c>
      <x:c r="B3894" s="6" t="str">
        <x:v>23038</x:v>
      </x:c>
      <x:c r="C3894" s="6" t="n">
        <x:v>3</x:v>
      </x:c>
      <x:c r="D3894" s="6" t="n">
        <x:v>4</x:v>
      </x:c>
      <x:c r="E3894" s="7" t="str">
        <x:v>110232</x:v>
      </x:c>
      <x:c r="F3894" s="7" t="str">
        <x:v>空际小节</x:v>
      </x:c>
      <x:c r="G3894" s="6" t="n">
        <x:v>8</x:v>
      </x:c>
      <x:c r="H3894" s="6" t="str">
        <x:v>https://raw.githubusercontent.com/Mar-7th/StarRailRes/dbe8cdfcfb0bf657b9fe1cf92d5537f118ccb487/index_new/cn/light_cone_promotions.json</x:v>
      </x:c>
    </x:row>
    <x:row r="3895" ht="20" customHeight="1">
      <x:c r="A3895" s="6" t="str">
        <x:v>光锥突破</x:v>
      </x:c>
      <x:c r="B3895" s="6" t="str">
        <x:v>23038</x:v>
      </x:c>
      <x:c r="C3895" s="6" t="n">
        <x:v>3</x:v>
      </x:c>
      <x:c r="D3895" s="6" t="n">
        <x:v>4</x:v>
      </x:c>
      <x:c r="E3895" s="7" t="str">
        <x:v>115002</x:v>
      </x:c>
      <x:c r="F3895" s="7" t="str">
        <x:v>勇气撕裂胸膛</x:v>
      </x:c>
      <x:c r="G3895" s="6" t="n">
        <x:v>12</x:v>
      </x:c>
      <x:c r="H3895" s="6" t="str">
        <x:v>https://raw.githubusercontent.com/Mar-7th/StarRailRes/dbe8cdfcfb0bf657b9fe1cf92d5537f118ccb487/index_new/cn/light_cone_promotions.json</x:v>
      </x:c>
    </x:row>
    <x:row r="3896" ht="20" customHeight="1">
      <x:c r="A3896" s="6" t="str">
        <x:v>光锥突破</x:v>
      </x:c>
      <x:c r="B3896" s="6" t="str">
        <x:v>23038</x:v>
      </x:c>
      <x:c r="C3896" s="6" t="n">
        <x:v>4</x:v>
      </x:c>
      <x:c r="D3896" s="6" t="n">
        <x:v>5</x:v>
      </x:c>
      <x:c r="E3896" s="7" t="str">
        <x:v>2</x:v>
      </x:c>
      <x:c r="F3896" s="7" t="str">
        <x:v>信用点</x:v>
      </x:c>
      <x:c r="G3896" s="6" t="n">
        <x:v>100000</x:v>
      </x:c>
      <x:c r="H3896" s="6" t="str">
        <x:v>https://raw.githubusercontent.com/Mar-7th/StarRailRes/dbe8cdfcfb0bf657b9fe1cf92d5537f118ccb487/index_new/cn/light_cone_promotions.json</x:v>
      </x:c>
    </x:row>
    <x:row r="3897" ht="20" customHeight="1">
      <x:c r="A3897" s="6" t="str">
        <x:v>光锥突破</x:v>
      </x:c>
      <x:c r="B3897" s="6" t="str">
        <x:v>23038</x:v>
      </x:c>
      <x:c r="C3897" s="6" t="n">
        <x:v>4</x:v>
      </x:c>
      <x:c r="D3897" s="6" t="n">
        <x:v>5</x:v>
      </x:c>
      <x:c r="E3897" s="7" t="str">
        <x:v>110233</x:v>
      </x:c>
      <x:c r="F3897" s="7" t="str">
        <x:v>天外乐章</x:v>
      </x:c>
      <x:c r="G3897" s="6" t="n">
        <x:v>5</x:v>
      </x:c>
      <x:c r="H3897" s="6" t="str">
        <x:v>https://raw.githubusercontent.com/Mar-7th/StarRailRes/dbe8cdfcfb0bf657b9fe1cf92d5537f118ccb487/index_new/cn/light_cone_promotions.json</x:v>
      </x:c>
    </x:row>
    <x:row r="3898" ht="20" customHeight="1">
      <x:c r="A3898" s="6" t="str">
        <x:v>光锥突破</x:v>
      </x:c>
      <x:c r="B3898" s="6" t="str">
        <x:v>23038</x:v>
      </x:c>
      <x:c r="C3898" s="6" t="n">
        <x:v>4</x:v>
      </x:c>
      <x:c r="D3898" s="6" t="n">
        <x:v>5</x:v>
      </x:c>
      <x:c r="E3898" s="7" t="str">
        <x:v>115003</x:v>
      </x:c>
      <x:c r="F3898" s="7" t="str">
        <x:v>荣耀洗礼身躯</x:v>
      </x:c>
      <x:c r="G3898" s="6" t="n">
        <x:v>6</x:v>
      </x:c>
      <x:c r="H3898" s="6" t="str">
        <x:v>https://raw.githubusercontent.com/Mar-7th/StarRailRes/dbe8cdfcfb0bf657b9fe1cf92d5537f118ccb487/index_new/cn/light_cone_promotions.json</x:v>
      </x:c>
    </x:row>
    <x:row r="3899" ht="20" customHeight="1">
      <x:c r="A3899" s="6" t="str">
        <x:v>光锥突破</x:v>
      </x:c>
      <x:c r="B3899" s="6" t="str">
        <x:v>23038</x:v>
      </x:c>
      <x:c r="C3899" s="6" t="n">
        <x:v>5</x:v>
      </x:c>
      <x:c r="D3899" s="6" t="n">
        <x:v>6</x:v>
      </x:c>
      <x:c r="E3899" s="7" t="str">
        <x:v>2</x:v>
      </x:c>
      <x:c r="F3899" s="7" t="str">
        <x:v>信用点</x:v>
      </x:c>
      <x:c r="G3899" s="6" t="n">
        <x:v>200000</x:v>
      </x:c>
      <x:c r="H3899" s="6" t="str">
        <x:v>https://raw.githubusercontent.com/Mar-7th/StarRailRes/dbe8cdfcfb0bf657b9fe1cf92d5537f118ccb487/index_new/cn/light_cone_promotions.json</x:v>
      </x:c>
    </x:row>
    <x:row r="3900" ht="20" customHeight="1">
      <x:c r="A3900" s="6" t="str">
        <x:v>光锥突破</x:v>
      </x:c>
      <x:c r="B3900" s="6" t="str">
        <x:v>23038</x:v>
      </x:c>
      <x:c r="C3900" s="6" t="n">
        <x:v>5</x:v>
      </x:c>
      <x:c r="D3900" s="6" t="n">
        <x:v>6</x:v>
      </x:c>
      <x:c r="E3900" s="7" t="str">
        <x:v>110233</x:v>
      </x:c>
      <x:c r="F3900" s="7" t="str">
        <x:v>天外乐章</x:v>
      </x:c>
      <x:c r="G3900" s="6" t="n">
        <x:v>10</x:v>
      </x:c>
      <x:c r="H3900" s="6" t="str">
        <x:v>https://raw.githubusercontent.com/Mar-7th/StarRailRes/dbe8cdfcfb0bf657b9fe1cf92d5537f118ccb487/index_new/cn/light_cone_promotions.json</x:v>
      </x:c>
    </x:row>
    <x:row r="3901" ht="20" customHeight="1">
      <x:c r="A3901" s="6" t="str">
        <x:v>光锥突破</x:v>
      </x:c>
      <x:c r="B3901" s="6" t="str">
        <x:v>23038</x:v>
      </x:c>
      <x:c r="C3901" s="6" t="n">
        <x:v>5</x:v>
      </x:c>
      <x:c r="D3901" s="6" t="n">
        <x:v>6</x:v>
      </x:c>
      <x:c r="E3901" s="7" t="str">
        <x:v>115003</x:v>
      </x:c>
      <x:c r="F3901" s="7" t="str">
        <x:v>荣耀洗礼身躯</x:v>
      </x:c>
      <x:c r="G3901" s="6" t="n">
        <x:v>8</x:v>
      </x:c>
      <x:c r="H3901" s="6" t="str">
        <x:v>https://raw.githubusercontent.com/Mar-7th/StarRailRes/dbe8cdfcfb0bf657b9fe1cf92d5537f118ccb487/index_new/cn/light_cone_promotions.json</x:v>
      </x:c>
    </x:row>
    <x:row r="3902" ht="20" customHeight="1">
      <x:c r="A3902" s="6" t="str">
        <x:v>光锥突破</x:v>
      </x:c>
      <x:c r="B3902" s="6" t="str">
        <x:v>23039</x:v>
      </x:c>
      <x:c r="C3902" s="6" t="n">
        <x:v>0</x:v>
      </x:c>
      <x:c r="D3902" s="6" t="n">
        <x:v>1</x:v>
      </x:c>
      <x:c r="E3902" s="7" t="str">
        <x:v>2</x:v>
      </x:c>
      <x:c r="F3902" s="7" t="str">
        <x:v>信用点</x:v>
      </x:c>
      <x:c r="G3902" s="6" t="n">
        <x:v>5000</x:v>
      </x:c>
      <x:c r="H3902" s="6" t="str">
        <x:v>https://raw.githubusercontent.com/Mar-7th/StarRailRes/dbe8cdfcfb0bf657b9fe1cf92d5537f118ccb487/index_new/cn/light_cone_promotions.json</x:v>
      </x:c>
    </x:row>
    <x:row r="3903" ht="20" customHeight="1">
      <x:c r="A3903" s="6" t="str">
        <x:v>光锥突破</x:v>
      </x:c>
      <x:c r="B3903" s="6" t="str">
        <x:v>23039</x:v>
      </x:c>
      <x:c r="C3903" s="6" t="n">
        <x:v>0</x:v>
      </x:c>
      <x:c r="D3903" s="6" t="n">
        <x:v>1</x:v>
      </x:c>
      <x:c r="E3903" s="7" t="str">
        <x:v>115001</x:v>
      </x:c>
      <x:c r="F3903" s="7" t="str">
        <x:v>恐惧踏碎血肉</x:v>
      </x:c>
      <x:c r="G3903" s="6" t="n">
        <x:v>8</x:v>
      </x:c>
      <x:c r="H3903" s="6" t="str">
        <x:v>https://raw.githubusercontent.com/Mar-7th/StarRailRes/dbe8cdfcfb0bf657b9fe1cf92d5537f118ccb487/index_new/cn/light_cone_promotions.json</x:v>
      </x:c>
    </x:row>
    <x:row r="3904" ht="20" customHeight="1">
      <x:c r="A3904" s="6" t="str">
        <x:v>光锥突破</x:v>
      </x:c>
      <x:c r="B3904" s="6" t="str">
        <x:v>23039</x:v>
      </x:c>
      <x:c r="C3904" s="6" t="n">
        <x:v>1</x:v>
      </x:c>
      <x:c r="D3904" s="6" t="n">
        <x:v>2</x:v>
      </x:c>
      <x:c r="E3904" s="7" t="str">
        <x:v>2</x:v>
      </x:c>
      <x:c r="F3904" s="7" t="str">
        <x:v>信用点</x:v>
      </x:c>
      <x:c r="G3904" s="6" t="n">
        <x:v>10000</x:v>
      </x:c>
      <x:c r="H3904" s="6" t="str">
        <x:v>https://raw.githubusercontent.com/Mar-7th/StarRailRes/dbe8cdfcfb0bf657b9fe1cf92d5537f118ccb487/index_new/cn/light_cone_promotions.json</x:v>
      </x:c>
    </x:row>
    <x:row r="3905" ht="20" customHeight="1">
      <x:c r="A3905" s="6" t="str">
        <x:v>光锥突破</x:v>
      </x:c>
      <x:c r="B3905" s="6" t="str">
        <x:v>23039</x:v>
      </x:c>
      <x:c r="C3905" s="6" t="n">
        <x:v>1</x:v>
      </x:c>
      <x:c r="D3905" s="6" t="n">
        <x:v>2</x:v>
      </x:c>
      <x:c r="E3905" s="7" t="str">
        <x:v>110181</x:v>
      </x:c>
      <x:c r="F3905" s="7" t="str">
        <x:v>步离犬牙</x:v>
      </x:c>
      <x:c r="G3905" s="6" t="n">
        <x:v>4</x:v>
      </x:c>
      <x:c r="H3905" s="6" t="str">
        <x:v>https://raw.githubusercontent.com/Mar-7th/StarRailRes/dbe8cdfcfb0bf657b9fe1cf92d5537f118ccb487/index_new/cn/light_cone_promotions.json</x:v>
      </x:c>
    </x:row>
    <x:row r="3906" ht="20" customHeight="1">
      <x:c r="A3906" s="6" t="str">
        <x:v>光锥突破</x:v>
      </x:c>
      <x:c r="B3906" s="6" t="str">
        <x:v>23039</x:v>
      </x:c>
      <x:c r="C3906" s="6" t="n">
        <x:v>1</x:v>
      </x:c>
      <x:c r="D3906" s="6" t="n">
        <x:v>2</x:v>
      </x:c>
      <x:c r="E3906" s="7" t="str">
        <x:v>115001</x:v>
      </x:c>
      <x:c r="F3906" s="7" t="str">
        <x:v>恐惧踏碎血肉</x:v>
      </x:c>
      <x:c r="G3906" s="6" t="n">
        <x:v>12</x:v>
      </x:c>
      <x:c r="H3906" s="6" t="str">
        <x:v>https://raw.githubusercontent.com/Mar-7th/StarRailRes/dbe8cdfcfb0bf657b9fe1cf92d5537f118ccb487/index_new/cn/light_cone_promotions.json</x:v>
      </x:c>
    </x:row>
    <x:row r="3907" ht="20" customHeight="1">
      <x:c r="A3907" s="6" t="str">
        <x:v>光锥突破</x:v>
      </x:c>
      <x:c r="B3907" s="6" t="str">
        <x:v>23039</x:v>
      </x:c>
      <x:c r="C3907" s="6" t="n">
        <x:v>2</x:v>
      </x:c>
      <x:c r="D3907" s="6" t="n">
        <x:v>3</x:v>
      </x:c>
      <x:c r="E3907" s="7" t="str">
        <x:v>2</x:v>
      </x:c>
      <x:c r="F3907" s="7" t="str">
        <x:v>信用点</x:v>
      </x:c>
      <x:c r="G3907" s="6" t="n">
        <x:v>20000</x:v>
      </x:c>
      <x:c r="H3907" s="6" t="str">
        <x:v>https://raw.githubusercontent.com/Mar-7th/StarRailRes/dbe8cdfcfb0bf657b9fe1cf92d5537f118ccb487/index_new/cn/light_cone_promotions.json</x:v>
      </x:c>
    </x:row>
    <x:row r="3908" ht="20" customHeight="1">
      <x:c r="A3908" s="6" t="str">
        <x:v>光锥突破</x:v>
      </x:c>
      <x:c r="B3908" s="6" t="str">
        <x:v>23039</x:v>
      </x:c>
      <x:c r="C3908" s="6" t="n">
        <x:v>2</x:v>
      </x:c>
      <x:c r="D3908" s="6" t="n">
        <x:v>3</x:v>
      </x:c>
      <x:c r="E3908" s="7" t="str">
        <x:v>110182</x:v>
      </x:c>
      <x:c r="F3908" s="7" t="str">
        <x:v>狼毒锯牙</x:v>
      </x:c>
      <x:c r="G3908" s="6" t="n">
        <x:v>4</x:v>
      </x:c>
      <x:c r="H3908" s="6" t="str">
        <x:v>https://raw.githubusercontent.com/Mar-7th/StarRailRes/dbe8cdfcfb0bf657b9fe1cf92d5537f118ccb487/index_new/cn/light_cone_promotions.json</x:v>
      </x:c>
    </x:row>
    <x:row r="3909" ht="20" customHeight="1">
      <x:c r="A3909" s="6" t="str">
        <x:v>光锥突破</x:v>
      </x:c>
      <x:c r="B3909" s="6" t="str">
        <x:v>23039</x:v>
      </x:c>
      <x:c r="C3909" s="6" t="n">
        <x:v>2</x:v>
      </x:c>
      <x:c r="D3909" s="6" t="n">
        <x:v>3</x:v>
      </x:c>
      <x:c r="E3909" s="7" t="str">
        <x:v>115002</x:v>
      </x:c>
      <x:c r="F3909" s="7" t="str">
        <x:v>勇气撕裂胸膛</x:v>
      </x:c>
      <x:c r="G3909" s="6" t="n">
        <x:v>8</x:v>
      </x:c>
      <x:c r="H3909" s="6" t="str">
        <x:v>https://raw.githubusercontent.com/Mar-7th/StarRailRes/dbe8cdfcfb0bf657b9fe1cf92d5537f118ccb487/index_new/cn/light_cone_promotions.json</x:v>
      </x:c>
    </x:row>
    <x:row r="3910" ht="20" customHeight="1">
      <x:c r="A3910" s="6" t="str">
        <x:v>光锥突破</x:v>
      </x:c>
      <x:c r="B3910" s="6" t="str">
        <x:v>23039</x:v>
      </x:c>
      <x:c r="C3910" s="6" t="n">
        <x:v>3</x:v>
      </x:c>
      <x:c r="D3910" s="6" t="n">
        <x:v>4</x:v>
      </x:c>
      <x:c r="E3910" s="7" t="str">
        <x:v>2</x:v>
      </x:c>
      <x:c r="F3910" s="7" t="str">
        <x:v>信用点</x:v>
      </x:c>
      <x:c r="G3910" s="6" t="n">
        <x:v>50000</x:v>
      </x:c>
      <x:c r="H3910" s="6" t="str">
        <x:v>https://raw.githubusercontent.com/Mar-7th/StarRailRes/dbe8cdfcfb0bf657b9fe1cf92d5537f118ccb487/index_new/cn/light_cone_promotions.json</x:v>
      </x:c>
    </x:row>
    <x:row r="3911" ht="20" customHeight="1">
      <x:c r="A3911" s="6" t="str">
        <x:v>光锥突破</x:v>
      </x:c>
      <x:c r="B3911" s="6" t="str">
        <x:v>23039</x:v>
      </x:c>
      <x:c r="C3911" s="6" t="n">
        <x:v>3</x:v>
      </x:c>
      <x:c r="D3911" s="6" t="n">
        <x:v>4</x:v>
      </x:c>
      <x:c r="E3911" s="7" t="str">
        <x:v>110182</x:v>
      </x:c>
      <x:c r="F3911" s="7" t="str">
        <x:v>狼毒锯牙</x:v>
      </x:c>
      <x:c r="G3911" s="6" t="n">
        <x:v>8</x:v>
      </x:c>
      <x:c r="H3911" s="6" t="str">
        <x:v>https://raw.githubusercontent.com/Mar-7th/StarRailRes/dbe8cdfcfb0bf657b9fe1cf92d5537f118ccb487/index_new/cn/light_cone_promotions.json</x:v>
      </x:c>
    </x:row>
    <x:row r="3912" ht="20" customHeight="1">
      <x:c r="A3912" s="6" t="str">
        <x:v>光锥突破</x:v>
      </x:c>
      <x:c r="B3912" s="6" t="str">
        <x:v>23039</x:v>
      </x:c>
      <x:c r="C3912" s="6" t="n">
        <x:v>3</x:v>
      </x:c>
      <x:c r="D3912" s="6" t="n">
        <x:v>4</x:v>
      </x:c>
      <x:c r="E3912" s="7" t="str">
        <x:v>115002</x:v>
      </x:c>
      <x:c r="F3912" s="7" t="str">
        <x:v>勇气撕裂胸膛</x:v>
      </x:c>
      <x:c r="G3912" s="6" t="n">
        <x:v>12</x:v>
      </x:c>
      <x:c r="H3912" s="6" t="str">
        <x:v>https://raw.githubusercontent.com/Mar-7th/StarRailRes/dbe8cdfcfb0bf657b9fe1cf92d5537f118ccb487/index_new/cn/light_cone_promotions.json</x:v>
      </x:c>
    </x:row>
    <x:row r="3913" ht="20" customHeight="1">
      <x:c r="A3913" s="6" t="str">
        <x:v>光锥突破</x:v>
      </x:c>
      <x:c r="B3913" s="6" t="str">
        <x:v>23039</x:v>
      </x:c>
      <x:c r="C3913" s="6" t="n">
        <x:v>4</x:v>
      </x:c>
      <x:c r="D3913" s="6" t="n">
        <x:v>5</x:v>
      </x:c>
      <x:c r="E3913" s="7" t="str">
        <x:v>2</x:v>
      </x:c>
      <x:c r="F3913" s="7" t="str">
        <x:v>信用点</x:v>
      </x:c>
      <x:c r="G3913" s="6" t="n">
        <x:v>100000</x:v>
      </x:c>
      <x:c r="H3913" s="6" t="str">
        <x:v>https://raw.githubusercontent.com/Mar-7th/StarRailRes/dbe8cdfcfb0bf657b9fe1cf92d5537f118ccb487/index_new/cn/light_cone_promotions.json</x:v>
      </x:c>
    </x:row>
    <x:row r="3914" ht="20" customHeight="1">
      <x:c r="A3914" s="6" t="str">
        <x:v>光锥突破</x:v>
      </x:c>
      <x:c r="B3914" s="6" t="str">
        <x:v>23039</x:v>
      </x:c>
      <x:c r="C3914" s="6" t="n">
        <x:v>4</x:v>
      </x:c>
      <x:c r="D3914" s="6" t="n">
        <x:v>5</x:v>
      </x:c>
      <x:c r="E3914" s="7" t="str">
        <x:v>110183</x:v>
      </x:c>
      <x:c r="F3914" s="7" t="str">
        <x:v>月狂獠牙</x:v>
      </x:c>
      <x:c r="G3914" s="6" t="n">
        <x:v>5</x:v>
      </x:c>
      <x:c r="H3914" s="6" t="str">
        <x:v>https://raw.githubusercontent.com/Mar-7th/StarRailRes/dbe8cdfcfb0bf657b9fe1cf92d5537f118ccb487/index_new/cn/light_cone_promotions.json</x:v>
      </x:c>
    </x:row>
    <x:row r="3915" ht="20" customHeight="1">
      <x:c r="A3915" s="6" t="str">
        <x:v>光锥突破</x:v>
      </x:c>
      <x:c r="B3915" s="6" t="str">
        <x:v>23039</x:v>
      </x:c>
      <x:c r="C3915" s="6" t="n">
        <x:v>4</x:v>
      </x:c>
      <x:c r="D3915" s="6" t="n">
        <x:v>5</x:v>
      </x:c>
      <x:c r="E3915" s="7" t="str">
        <x:v>115003</x:v>
      </x:c>
      <x:c r="F3915" s="7" t="str">
        <x:v>荣耀洗礼身躯</x:v>
      </x:c>
      <x:c r="G3915" s="6" t="n">
        <x:v>6</x:v>
      </x:c>
      <x:c r="H3915" s="6" t="str">
        <x:v>https://raw.githubusercontent.com/Mar-7th/StarRailRes/dbe8cdfcfb0bf657b9fe1cf92d5537f118ccb487/index_new/cn/light_cone_promotions.json</x:v>
      </x:c>
    </x:row>
    <x:row r="3916" ht="20" customHeight="1">
      <x:c r="A3916" s="6" t="str">
        <x:v>光锥突破</x:v>
      </x:c>
      <x:c r="B3916" s="6" t="str">
        <x:v>23039</x:v>
      </x:c>
      <x:c r="C3916" s="6" t="n">
        <x:v>5</x:v>
      </x:c>
      <x:c r="D3916" s="6" t="n">
        <x:v>6</x:v>
      </x:c>
      <x:c r="E3916" s="7" t="str">
        <x:v>2</x:v>
      </x:c>
      <x:c r="F3916" s="7" t="str">
        <x:v>信用点</x:v>
      </x:c>
      <x:c r="G3916" s="6" t="n">
        <x:v>200000</x:v>
      </x:c>
      <x:c r="H3916" s="6" t="str">
        <x:v>https://raw.githubusercontent.com/Mar-7th/StarRailRes/dbe8cdfcfb0bf657b9fe1cf92d5537f118ccb487/index_new/cn/light_cone_promotions.json</x:v>
      </x:c>
    </x:row>
    <x:row r="3917" ht="20" customHeight="1">
      <x:c r="A3917" s="6" t="str">
        <x:v>光锥突破</x:v>
      </x:c>
      <x:c r="B3917" s="6" t="str">
        <x:v>23039</x:v>
      </x:c>
      <x:c r="C3917" s="6" t="n">
        <x:v>5</x:v>
      </x:c>
      <x:c r="D3917" s="6" t="n">
        <x:v>6</x:v>
      </x:c>
      <x:c r="E3917" s="7" t="str">
        <x:v>110183</x:v>
      </x:c>
      <x:c r="F3917" s="7" t="str">
        <x:v>月狂獠牙</x:v>
      </x:c>
      <x:c r="G3917" s="6" t="n">
        <x:v>10</x:v>
      </x:c>
      <x:c r="H3917" s="6" t="str">
        <x:v>https://raw.githubusercontent.com/Mar-7th/StarRailRes/dbe8cdfcfb0bf657b9fe1cf92d5537f118ccb487/index_new/cn/light_cone_promotions.json</x:v>
      </x:c>
    </x:row>
    <x:row r="3918" ht="20" customHeight="1">
      <x:c r="A3918" s="6" t="str">
        <x:v>光锥突破</x:v>
      </x:c>
      <x:c r="B3918" s="6" t="str">
        <x:v>23039</x:v>
      </x:c>
      <x:c r="C3918" s="6" t="n">
        <x:v>5</x:v>
      </x:c>
      <x:c r="D3918" s="6" t="n">
        <x:v>6</x:v>
      </x:c>
      <x:c r="E3918" s="7" t="str">
        <x:v>115003</x:v>
      </x:c>
      <x:c r="F3918" s="7" t="str">
        <x:v>荣耀洗礼身躯</x:v>
      </x:c>
      <x:c r="G3918" s="6" t="n">
        <x:v>8</x:v>
      </x:c>
      <x:c r="H3918" s="6" t="str">
        <x:v>https://raw.githubusercontent.com/Mar-7th/StarRailRes/dbe8cdfcfb0bf657b9fe1cf92d5537f118ccb487/index_new/cn/light_cone_promotions.json</x:v>
      </x:c>
    </x:row>
    <x:row r="3919" ht="20" customHeight="1">
      <x:c r="A3919" s="6" t="str">
        <x:v>光锥突破</x:v>
      </x:c>
      <x:c r="B3919" s="6" t="str">
        <x:v>23040</x:v>
      </x:c>
      <x:c r="C3919" s="6" t="n">
        <x:v>0</x:v>
      </x:c>
      <x:c r="D3919" s="6" t="n">
        <x:v>1</x:v>
      </x:c>
      <x:c r="E3919" s="7" t="str">
        <x:v>2</x:v>
      </x:c>
      <x:c r="F3919" s="7" t="str">
        <x:v>信用点</x:v>
      </x:c>
      <x:c r="G3919" s="6" t="n">
        <x:v>5000</x:v>
      </x:c>
      <x:c r="H3919" s="6" t="str">
        <x:v>https://raw.githubusercontent.com/Mar-7th/StarRailRes/dbe8cdfcfb0bf657b9fe1cf92d5537f118ccb487/index_new/cn/light_cone_promotions.json</x:v>
      </x:c>
    </x:row>
    <x:row r="3920" ht="20" customHeight="1">
      <x:c r="A3920" s="6" t="str">
        <x:v>光锥突破</x:v>
      </x:c>
      <x:c r="B3920" s="6" t="str">
        <x:v>23040</x:v>
      </x:c>
      <x:c r="C3920" s="6" t="n">
        <x:v>0</x:v>
      </x:c>
      <x:c r="D3920" s="6" t="n">
        <x:v>1</x:v>
      </x:c>
      <x:c r="E3920" s="7" t="str">
        <x:v>115011</x:v>
      </x:c>
      <x:c r="F3920" s="7" t="str">
        <x:v>预兆似有若无</x:v>
      </x:c>
      <x:c r="G3920" s="6" t="n">
        <x:v>8</x:v>
      </x:c>
      <x:c r="H3920" s="6" t="str">
        <x:v>https://raw.githubusercontent.com/Mar-7th/StarRailRes/dbe8cdfcfb0bf657b9fe1cf92d5537f118ccb487/index_new/cn/light_cone_promotions.json</x:v>
      </x:c>
    </x:row>
    <x:row r="3921" ht="20" customHeight="1">
      <x:c r="A3921" s="6" t="str">
        <x:v>光锥突破</x:v>
      </x:c>
      <x:c r="B3921" s="6" t="str">
        <x:v>23040</x:v>
      </x:c>
      <x:c r="C3921" s="6" t="n">
        <x:v>1</x:v>
      </x:c>
      <x:c r="D3921" s="6" t="n">
        <x:v>2</x:v>
      </x:c>
      <x:c r="E3921" s="7" t="str">
        <x:v>2</x:v>
      </x:c>
      <x:c r="F3921" s="7" t="str">
        <x:v>信用点</x:v>
      </x:c>
      <x:c r="G3921" s="6" t="n">
        <x:v>10000</x:v>
      </x:c>
      <x:c r="H3921" s="6" t="str">
        <x:v>https://raw.githubusercontent.com/Mar-7th/StarRailRes/dbe8cdfcfb0bf657b9fe1cf92d5537f118ccb487/index_new/cn/light_cone_promotions.json</x:v>
      </x:c>
    </x:row>
    <x:row r="3922" ht="20" customHeight="1">
      <x:c r="A3922" s="6" t="str">
        <x:v>光锥突破</x:v>
      </x:c>
      <x:c r="B3922" s="6" t="str">
        <x:v>23040</x:v>
      </x:c>
      <x:c r="C3922" s="6" t="n">
        <x:v>1</x:v>
      </x:c>
      <x:c r="D3922" s="6" t="n">
        <x:v>2</x:v>
      </x:c>
      <x:c r="E3922" s="7" t="str">
        <x:v>110251</x:v>
      </x:c>
      <x:c r="F3922" s="7" t="str">
        <x:v>思量的种</x:v>
      </x:c>
      <x:c r="G3922" s="6" t="n">
        <x:v>4</x:v>
      </x:c>
      <x:c r="H3922" s="6" t="str">
        <x:v>https://raw.githubusercontent.com/Mar-7th/StarRailRes/dbe8cdfcfb0bf657b9fe1cf92d5537f118ccb487/index_new/cn/light_cone_promotions.json</x:v>
      </x:c>
    </x:row>
    <x:row r="3923" ht="20" customHeight="1">
      <x:c r="A3923" s="6" t="str">
        <x:v>光锥突破</x:v>
      </x:c>
      <x:c r="B3923" s="6" t="str">
        <x:v>23040</x:v>
      </x:c>
      <x:c r="C3923" s="6" t="n">
        <x:v>1</x:v>
      </x:c>
      <x:c r="D3923" s="6" t="n">
        <x:v>2</x:v>
      </x:c>
      <x:c r="E3923" s="7" t="str">
        <x:v>115011</x:v>
      </x:c>
      <x:c r="F3923" s="7" t="str">
        <x:v>预兆似有若无</x:v>
      </x:c>
      <x:c r="G3923" s="6" t="n">
        <x:v>12</x:v>
      </x:c>
      <x:c r="H3923" s="6" t="str">
        <x:v>https://raw.githubusercontent.com/Mar-7th/StarRailRes/dbe8cdfcfb0bf657b9fe1cf92d5537f118ccb487/index_new/cn/light_cone_promotions.json</x:v>
      </x:c>
    </x:row>
    <x:row r="3924" ht="20" customHeight="1">
      <x:c r="A3924" s="6" t="str">
        <x:v>光锥突破</x:v>
      </x:c>
      <x:c r="B3924" s="6" t="str">
        <x:v>23040</x:v>
      </x:c>
      <x:c r="C3924" s="6" t="n">
        <x:v>2</x:v>
      </x:c>
      <x:c r="D3924" s="6" t="n">
        <x:v>3</x:v>
      </x:c>
      <x:c r="E3924" s="7" t="str">
        <x:v>2</x:v>
      </x:c>
      <x:c r="F3924" s="7" t="str">
        <x:v>信用点</x:v>
      </x:c>
      <x:c r="G3924" s="6" t="n">
        <x:v>20000</x:v>
      </x:c>
      <x:c r="H3924" s="6" t="str">
        <x:v>https://raw.githubusercontent.com/Mar-7th/StarRailRes/dbe8cdfcfb0bf657b9fe1cf92d5537f118ccb487/index_new/cn/light_cone_promotions.json</x:v>
      </x:c>
    </x:row>
    <x:row r="3925" ht="20" customHeight="1">
      <x:c r="A3925" s="6" t="str">
        <x:v>光锥突破</x:v>
      </x:c>
      <x:c r="B3925" s="6" t="str">
        <x:v>23040</x:v>
      </x:c>
      <x:c r="C3925" s="6" t="n">
        <x:v>2</x:v>
      </x:c>
      <x:c r="D3925" s="6" t="n">
        <x:v>3</x:v>
      </x:c>
      <x:c r="E3925" s="7" t="str">
        <x:v>110252</x:v>
      </x:c>
      <x:c r="F3925" s="7" t="str">
        <x:v>末那芽苗</x:v>
      </x:c>
      <x:c r="G3925" s="6" t="n">
        <x:v>4</x:v>
      </x:c>
      <x:c r="H3925" s="6" t="str">
        <x:v>https://raw.githubusercontent.com/Mar-7th/StarRailRes/dbe8cdfcfb0bf657b9fe1cf92d5537f118ccb487/index_new/cn/light_cone_promotions.json</x:v>
      </x:c>
    </x:row>
    <x:row r="3926" ht="20" customHeight="1">
      <x:c r="A3926" s="6" t="str">
        <x:v>光锥突破</x:v>
      </x:c>
      <x:c r="B3926" s="6" t="str">
        <x:v>23040</x:v>
      </x:c>
      <x:c r="C3926" s="6" t="n">
        <x:v>2</x:v>
      </x:c>
      <x:c r="D3926" s="6" t="n">
        <x:v>3</x:v>
      </x:c>
      <x:c r="E3926" s="7" t="str">
        <x:v>115012</x:v>
      </x:c>
      <x:c r="F3926" s="7" t="str">
        <x:v>悲鸣由远及近</x:v>
      </x:c>
      <x:c r="G3926" s="6" t="n">
        <x:v>8</x:v>
      </x:c>
      <x:c r="H3926" s="6" t="str">
        <x:v>https://raw.githubusercontent.com/Mar-7th/StarRailRes/dbe8cdfcfb0bf657b9fe1cf92d5537f118ccb487/index_new/cn/light_cone_promotions.json</x:v>
      </x:c>
    </x:row>
    <x:row r="3927" ht="20" customHeight="1">
      <x:c r="A3927" s="6" t="str">
        <x:v>光锥突破</x:v>
      </x:c>
      <x:c r="B3927" s="6" t="str">
        <x:v>23040</x:v>
      </x:c>
      <x:c r="C3927" s="6" t="n">
        <x:v>3</x:v>
      </x:c>
      <x:c r="D3927" s="6" t="n">
        <x:v>4</x:v>
      </x:c>
      <x:c r="E3927" s="7" t="str">
        <x:v>2</x:v>
      </x:c>
      <x:c r="F3927" s="7" t="str">
        <x:v>信用点</x:v>
      </x:c>
      <x:c r="G3927" s="6" t="n">
        <x:v>50000</x:v>
      </x:c>
      <x:c r="H3927" s="6" t="str">
        <x:v>https://raw.githubusercontent.com/Mar-7th/StarRailRes/dbe8cdfcfb0bf657b9fe1cf92d5537f118ccb487/index_new/cn/light_cone_promotions.json</x:v>
      </x:c>
    </x:row>
    <x:row r="3928" ht="20" customHeight="1">
      <x:c r="A3928" s="6" t="str">
        <x:v>光锥突破</x:v>
      </x:c>
      <x:c r="B3928" s="6" t="str">
        <x:v>23040</x:v>
      </x:c>
      <x:c r="C3928" s="6" t="n">
        <x:v>3</x:v>
      </x:c>
      <x:c r="D3928" s="6" t="n">
        <x:v>4</x:v>
      </x:c>
      <x:c r="E3928" s="7" t="str">
        <x:v>110252</x:v>
      </x:c>
      <x:c r="F3928" s="7" t="str">
        <x:v>末那芽苗</x:v>
      </x:c>
      <x:c r="G3928" s="6" t="n">
        <x:v>8</x:v>
      </x:c>
      <x:c r="H3928" s="6" t="str">
        <x:v>https://raw.githubusercontent.com/Mar-7th/StarRailRes/dbe8cdfcfb0bf657b9fe1cf92d5537f118ccb487/index_new/cn/light_cone_promotions.json</x:v>
      </x:c>
    </x:row>
    <x:row r="3929" ht="20" customHeight="1">
      <x:c r="A3929" s="6" t="str">
        <x:v>光锥突破</x:v>
      </x:c>
      <x:c r="B3929" s="6" t="str">
        <x:v>23040</x:v>
      </x:c>
      <x:c r="C3929" s="6" t="n">
        <x:v>3</x:v>
      </x:c>
      <x:c r="D3929" s="6" t="n">
        <x:v>4</x:v>
      </x:c>
      <x:c r="E3929" s="7" t="str">
        <x:v>115012</x:v>
      </x:c>
      <x:c r="F3929" s="7" t="str">
        <x:v>悲鸣由远及近</x:v>
      </x:c>
      <x:c r="G3929" s="6" t="n">
        <x:v>12</x:v>
      </x:c>
      <x:c r="H3929" s="6" t="str">
        <x:v>https://raw.githubusercontent.com/Mar-7th/StarRailRes/dbe8cdfcfb0bf657b9fe1cf92d5537f118ccb487/index_new/cn/light_cone_promotions.json</x:v>
      </x:c>
    </x:row>
    <x:row r="3930" ht="20" customHeight="1">
      <x:c r="A3930" s="6" t="str">
        <x:v>光锥突破</x:v>
      </x:c>
      <x:c r="B3930" s="6" t="str">
        <x:v>23040</x:v>
      </x:c>
      <x:c r="C3930" s="6" t="n">
        <x:v>4</x:v>
      </x:c>
      <x:c r="D3930" s="6" t="n">
        <x:v>5</x:v>
      </x:c>
      <x:c r="E3930" s="7" t="str">
        <x:v>2</x:v>
      </x:c>
      <x:c r="F3930" s="7" t="str">
        <x:v>信用点</x:v>
      </x:c>
      <x:c r="G3930" s="6" t="n">
        <x:v>100000</x:v>
      </x:c>
      <x:c r="H3930" s="6" t="str">
        <x:v>https://raw.githubusercontent.com/Mar-7th/StarRailRes/dbe8cdfcfb0bf657b9fe1cf92d5537f118ccb487/index_new/cn/light_cone_promotions.json</x:v>
      </x:c>
    </x:row>
    <x:row r="3931" ht="20" customHeight="1">
      <x:c r="A3931" s="6" t="str">
        <x:v>光锥突破</x:v>
      </x:c>
      <x:c r="B3931" s="6" t="str">
        <x:v>23040</x:v>
      </x:c>
      <x:c r="C3931" s="6" t="n">
        <x:v>4</x:v>
      </x:c>
      <x:c r="D3931" s="6" t="n">
        <x:v>5</x:v>
      </x:c>
      <x:c r="E3931" s="7" t="str">
        <x:v>110253</x:v>
      </x:c>
      <x:c r="F3931" s="7" t="str">
        <x:v>阿赖耶华</x:v>
      </x:c>
      <x:c r="G3931" s="6" t="n">
        <x:v>5</x:v>
      </x:c>
      <x:c r="H3931" s="6" t="str">
        <x:v>https://raw.githubusercontent.com/Mar-7th/StarRailRes/dbe8cdfcfb0bf657b9fe1cf92d5537f118ccb487/index_new/cn/light_cone_promotions.json</x:v>
      </x:c>
    </x:row>
    <x:row r="3932" ht="20" customHeight="1">
      <x:c r="A3932" s="6" t="str">
        <x:v>光锥突破</x:v>
      </x:c>
      <x:c r="B3932" s="6" t="str">
        <x:v>23040</x:v>
      </x:c>
      <x:c r="C3932" s="6" t="n">
        <x:v>4</x:v>
      </x:c>
      <x:c r="D3932" s="6" t="n">
        <x:v>5</x:v>
      </x:c>
      <x:c r="E3932" s="7" t="str">
        <x:v>115013</x:v>
      </x:c>
      <x:c r="F3932" s="7" t="str">
        <x:v>哀叹漫无止息</x:v>
      </x:c>
      <x:c r="G3932" s="6" t="n">
        <x:v>6</x:v>
      </x:c>
      <x:c r="H3932" s="6" t="str">
        <x:v>https://raw.githubusercontent.com/Mar-7th/StarRailRes/dbe8cdfcfb0bf657b9fe1cf92d5537f118ccb487/index_new/cn/light_cone_promotions.json</x:v>
      </x:c>
    </x:row>
    <x:row r="3933" ht="20" customHeight="1">
      <x:c r="A3933" s="6" t="str">
        <x:v>光锥突破</x:v>
      </x:c>
      <x:c r="B3933" s="6" t="str">
        <x:v>23040</x:v>
      </x:c>
      <x:c r="C3933" s="6" t="n">
        <x:v>5</x:v>
      </x:c>
      <x:c r="D3933" s="6" t="n">
        <x:v>6</x:v>
      </x:c>
      <x:c r="E3933" s="7" t="str">
        <x:v>2</x:v>
      </x:c>
      <x:c r="F3933" s="7" t="str">
        <x:v>信用点</x:v>
      </x:c>
      <x:c r="G3933" s="6" t="n">
        <x:v>200000</x:v>
      </x:c>
      <x:c r="H3933" s="6" t="str">
        <x:v>https://raw.githubusercontent.com/Mar-7th/StarRailRes/dbe8cdfcfb0bf657b9fe1cf92d5537f118ccb487/index_new/cn/light_cone_promotions.json</x:v>
      </x:c>
    </x:row>
    <x:row r="3934" ht="20" customHeight="1">
      <x:c r="A3934" s="6" t="str">
        <x:v>光锥突破</x:v>
      </x:c>
      <x:c r="B3934" s="6" t="str">
        <x:v>23040</x:v>
      </x:c>
      <x:c r="C3934" s="6" t="n">
        <x:v>5</x:v>
      </x:c>
      <x:c r="D3934" s="6" t="n">
        <x:v>6</x:v>
      </x:c>
      <x:c r="E3934" s="7" t="str">
        <x:v>110253</x:v>
      </x:c>
      <x:c r="F3934" s="7" t="str">
        <x:v>阿赖耶华</x:v>
      </x:c>
      <x:c r="G3934" s="6" t="n">
        <x:v>10</x:v>
      </x:c>
      <x:c r="H3934" s="6" t="str">
        <x:v>https://raw.githubusercontent.com/Mar-7th/StarRailRes/dbe8cdfcfb0bf657b9fe1cf92d5537f118ccb487/index_new/cn/light_cone_promotions.json</x:v>
      </x:c>
    </x:row>
    <x:row r="3935" ht="20" customHeight="1">
      <x:c r="A3935" s="6" t="str">
        <x:v>光锥突破</x:v>
      </x:c>
      <x:c r="B3935" s="6" t="str">
        <x:v>23040</x:v>
      </x:c>
      <x:c r="C3935" s="6" t="n">
        <x:v>5</x:v>
      </x:c>
      <x:c r="D3935" s="6" t="n">
        <x:v>6</x:v>
      </x:c>
      <x:c r="E3935" s="7" t="str">
        <x:v>115013</x:v>
      </x:c>
      <x:c r="F3935" s="7" t="str">
        <x:v>哀叹漫无止息</x:v>
      </x:c>
      <x:c r="G3935" s="6" t="n">
        <x:v>8</x:v>
      </x:c>
      <x:c r="H3935" s="6" t="str">
        <x:v>https://raw.githubusercontent.com/Mar-7th/StarRailRes/dbe8cdfcfb0bf657b9fe1cf92d5537f118ccb487/index_new/cn/light_cone_promotions.json</x:v>
      </x:c>
    </x:row>
    <x:row r="3936" ht="20" customHeight="1">
      <x:c r="A3936" s="6" t="str">
        <x:v>光锥突破</x:v>
      </x:c>
      <x:c r="B3936" s="6" t="str">
        <x:v>23041</x:v>
      </x:c>
      <x:c r="C3936" s="6" t="n">
        <x:v>0</x:v>
      </x:c>
      <x:c r="D3936" s="6" t="n">
        <x:v>1</x:v>
      </x:c>
      <x:c r="E3936" s="7" t="str">
        <x:v>2</x:v>
      </x:c>
      <x:c r="F3936" s="7" t="str">
        <x:v>信用点</x:v>
      </x:c>
      <x:c r="G3936" s="6" t="n">
        <x:v>5000</x:v>
      </x:c>
      <x:c r="H3936" s="6" t="str">
        <x:v>https://raw.githubusercontent.com/Mar-7th/StarRailRes/dbe8cdfcfb0bf657b9fe1cf92d5537f118ccb487/index_new/cn/light_cone_promotions.json</x:v>
      </x:c>
    </x:row>
    <x:row r="3937" ht="20" customHeight="1">
      <x:c r="A3937" s="6" t="str">
        <x:v>光锥突破</x:v>
      </x:c>
      <x:c r="B3937" s="6" t="str">
        <x:v>23041</x:v>
      </x:c>
      <x:c r="C3937" s="6" t="n">
        <x:v>0</x:v>
      </x:c>
      <x:c r="D3937" s="6" t="n">
        <x:v>1</x:v>
      </x:c>
      <x:c r="E3937" s="7" t="str">
        <x:v>115011</x:v>
      </x:c>
      <x:c r="F3937" s="7" t="str">
        <x:v>预兆似有若无</x:v>
      </x:c>
      <x:c r="G3937" s="6" t="n">
        <x:v>8</x:v>
      </x:c>
      <x:c r="H3937" s="6" t="str">
        <x:v>https://raw.githubusercontent.com/Mar-7th/StarRailRes/dbe8cdfcfb0bf657b9fe1cf92d5537f118ccb487/index_new/cn/light_cone_promotions.json</x:v>
      </x:c>
    </x:row>
    <x:row r="3938" ht="20" customHeight="1">
      <x:c r="A3938" s="6" t="str">
        <x:v>光锥突破</x:v>
      </x:c>
      <x:c r="B3938" s="6" t="str">
        <x:v>23041</x:v>
      </x:c>
      <x:c r="C3938" s="6" t="n">
        <x:v>1</x:v>
      </x:c>
      <x:c r="D3938" s="6" t="n">
        <x:v>2</x:v>
      </x:c>
      <x:c r="E3938" s="7" t="str">
        <x:v>2</x:v>
      </x:c>
      <x:c r="F3938" s="7" t="str">
        <x:v>信用点</x:v>
      </x:c>
      <x:c r="G3938" s="6" t="n">
        <x:v>10000</x:v>
      </x:c>
      <x:c r="H3938" s="6" t="str">
        <x:v>https://raw.githubusercontent.com/Mar-7th/StarRailRes/dbe8cdfcfb0bf657b9fe1cf92d5537f118ccb487/index_new/cn/light_cone_promotions.json</x:v>
      </x:c>
    </x:row>
    <x:row r="3939" ht="20" customHeight="1">
      <x:c r="A3939" s="6" t="str">
        <x:v>光锥突破</x:v>
      </x:c>
      <x:c r="B3939" s="6" t="str">
        <x:v>23041</x:v>
      </x:c>
      <x:c r="C3939" s="6" t="n">
        <x:v>1</x:v>
      </x:c>
      <x:c r="D3939" s="6" t="n">
        <x:v>2</x:v>
      </x:c>
      <x:c r="E3939" s="7" t="str">
        <x:v>110201</x:v>
      </x:c>
      <x:c r="F3939" s="7" t="str">
        <x:v>凌乱草图</x:v>
      </x:c>
      <x:c r="G3939" s="6" t="n">
        <x:v>4</x:v>
      </x:c>
      <x:c r="H3939" s="6" t="str">
        <x:v>https://raw.githubusercontent.com/Mar-7th/StarRailRes/dbe8cdfcfb0bf657b9fe1cf92d5537f118ccb487/index_new/cn/light_cone_promotions.json</x:v>
      </x:c>
    </x:row>
    <x:row r="3940" ht="20" customHeight="1">
      <x:c r="A3940" s="6" t="str">
        <x:v>光锥突破</x:v>
      </x:c>
      <x:c r="B3940" s="6" t="str">
        <x:v>23041</x:v>
      </x:c>
      <x:c r="C3940" s="6" t="n">
        <x:v>1</x:v>
      </x:c>
      <x:c r="D3940" s="6" t="n">
        <x:v>2</x:v>
      </x:c>
      <x:c r="E3940" s="7" t="str">
        <x:v>115011</x:v>
      </x:c>
      <x:c r="F3940" s="7" t="str">
        <x:v>预兆似有若无</x:v>
      </x:c>
      <x:c r="G3940" s="6" t="n">
        <x:v>12</x:v>
      </x:c>
      <x:c r="H3940" s="6" t="str">
        <x:v>https://raw.githubusercontent.com/Mar-7th/StarRailRes/dbe8cdfcfb0bf657b9fe1cf92d5537f118ccb487/index_new/cn/light_cone_promotions.json</x:v>
      </x:c>
    </x:row>
    <x:row r="3941" ht="20" customHeight="1">
      <x:c r="A3941" s="6" t="str">
        <x:v>光锥突破</x:v>
      </x:c>
      <x:c r="B3941" s="6" t="str">
        <x:v>23041</x:v>
      </x:c>
      <x:c r="C3941" s="6" t="n">
        <x:v>2</x:v>
      </x:c>
      <x:c r="D3941" s="6" t="n">
        <x:v>3</x:v>
      </x:c>
      <x:c r="E3941" s="7" t="str">
        <x:v>2</x:v>
      </x:c>
      <x:c r="F3941" s="7" t="str">
        <x:v>信用点</x:v>
      </x:c>
      <x:c r="G3941" s="6" t="n">
        <x:v>20000</x:v>
      </x:c>
      <x:c r="H3941" s="6" t="str">
        <x:v>https://raw.githubusercontent.com/Mar-7th/StarRailRes/dbe8cdfcfb0bf657b9fe1cf92d5537f118ccb487/index_new/cn/light_cone_promotions.json</x:v>
      </x:c>
    </x:row>
    <x:row r="3942" ht="20" customHeight="1">
      <x:c r="A3942" s="6" t="str">
        <x:v>光锥突破</x:v>
      </x:c>
      <x:c r="B3942" s="6" t="str">
        <x:v>23041</x:v>
      </x:c>
      <x:c r="C3942" s="6" t="n">
        <x:v>2</x:v>
      </x:c>
      <x:c r="D3942" s="6" t="n">
        <x:v>3</x:v>
      </x:c>
      <x:c r="E3942" s="7" t="str">
        <x:v>110202</x:v>
      </x:c>
      <x:c r="F3942" s="7" t="str">
        <x:v>动态线稿</x:v>
      </x:c>
      <x:c r="G3942" s="6" t="n">
        <x:v>4</x:v>
      </x:c>
      <x:c r="H3942" s="6" t="str">
        <x:v>https://raw.githubusercontent.com/Mar-7th/StarRailRes/dbe8cdfcfb0bf657b9fe1cf92d5537f118ccb487/index_new/cn/light_cone_promotions.json</x:v>
      </x:c>
    </x:row>
    <x:row r="3943" ht="20" customHeight="1">
      <x:c r="A3943" s="6" t="str">
        <x:v>光锥突破</x:v>
      </x:c>
      <x:c r="B3943" s="6" t="str">
        <x:v>23041</x:v>
      </x:c>
      <x:c r="C3943" s="6" t="n">
        <x:v>2</x:v>
      </x:c>
      <x:c r="D3943" s="6" t="n">
        <x:v>3</x:v>
      </x:c>
      <x:c r="E3943" s="7" t="str">
        <x:v>115012</x:v>
      </x:c>
      <x:c r="F3943" s="7" t="str">
        <x:v>悲鸣由远及近</x:v>
      </x:c>
      <x:c r="G3943" s="6" t="n">
        <x:v>8</x:v>
      </x:c>
      <x:c r="H3943" s="6" t="str">
        <x:v>https://raw.githubusercontent.com/Mar-7th/StarRailRes/dbe8cdfcfb0bf657b9fe1cf92d5537f118ccb487/index_new/cn/light_cone_promotions.json</x:v>
      </x:c>
    </x:row>
    <x:row r="3944" ht="20" customHeight="1">
      <x:c r="A3944" s="6" t="str">
        <x:v>光锥突破</x:v>
      </x:c>
      <x:c r="B3944" s="6" t="str">
        <x:v>23041</x:v>
      </x:c>
      <x:c r="C3944" s="6" t="n">
        <x:v>3</x:v>
      </x:c>
      <x:c r="D3944" s="6" t="n">
        <x:v>4</x:v>
      </x:c>
      <x:c r="E3944" s="7" t="str">
        <x:v>2</x:v>
      </x:c>
      <x:c r="F3944" s="7" t="str">
        <x:v>信用点</x:v>
      </x:c>
      <x:c r="G3944" s="6" t="n">
        <x:v>50000</x:v>
      </x:c>
      <x:c r="H3944" s="6" t="str">
        <x:v>https://raw.githubusercontent.com/Mar-7th/StarRailRes/dbe8cdfcfb0bf657b9fe1cf92d5537f118ccb487/index_new/cn/light_cone_promotions.json</x:v>
      </x:c>
    </x:row>
    <x:row r="3945" ht="20" customHeight="1">
      <x:c r="A3945" s="6" t="str">
        <x:v>光锥突破</x:v>
      </x:c>
      <x:c r="B3945" s="6" t="str">
        <x:v>23041</x:v>
      </x:c>
      <x:c r="C3945" s="6" t="n">
        <x:v>3</x:v>
      </x:c>
      <x:c r="D3945" s="6" t="n">
        <x:v>4</x:v>
      </x:c>
      <x:c r="E3945" s="7" t="str">
        <x:v>110202</x:v>
      </x:c>
      <x:c r="F3945" s="7" t="str">
        <x:v>动态线稿</x:v>
      </x:c>
      <x:c r="G3945" s="6" t="n">
        <x:v>8</x:v>
      </x:c>
      <x:c r="H3945" s="6" t="str">
        <x:v>https://raw.githubusercontent.com/Mar-7th/StarRailRes/dbe8cdfcfb0bf657b9fe1cf92d5537f118ccb487/index_new/cn/light_cone_promotions.json</x:v>
      </x:c>
    </x:row>
    <x:row r="3946" ht="20" customHeight="1">
      <x:c r="A3946" s="6" t="str">
        <x:v>光锥突破</x:v>
      </x:c>
      <x:c r="B3946" s="6" t="str">
        <x:v>23041</x:v>
      </x:c>
      <x:c r="C3946" s="6" t="n">
        <x:v>3</x:v>
      </x:c>
      <x:c r="D3946" s="6" t="n">
        <x:v>4</x:v>
      </x:c>
      <x:c r="E3946" s="7" t="str">
        <x:v>115012</x:v>
      </x:c>
      <x:c r="F3946" s="7" t="str">
        <x:v>悲鸣由远及近</x:v>
      </x:c>
      <x:c r="G3946" s="6" t="n">
        <x:v>12</x:v>
      </x:c>
      <x:c r="H3946" s="6" t="str">
        <x:v>https://raw.githubusercontent.com/Mar-7th/StarRailRes/dbe8cdfcfb0bf657b9fe1cf92d5537f118ccb487/index_new/cn/light_cone_promotions.json</x:v>
      </x:c>
    </x:row>
    <x:row r="3947" ht="20" customHeight="1">
      <x:c r="A3947" s="6" t="str">
        <x:v>光锥突破</x:v>
      </x:c>
      <x:c r="B3947" s="6" t="str">
        <x:v>23041</x:v>
      </x:c>
      <x:c r="C3947" s="6" t="n">
        <x:v>4</x:v>
      </x:c>
      <x:c r="D3947" s="6" t="n">
        <x:v>5</x:v>
      </x:c>
      <x:c r="E3947" s="7" t="str">
        <x:v>2</x:v>
      </x:c>
      <x:c r="F3947" s="7" t="str">
        <x:v>信用点</x:v>
      </x:c>
      <x:c r="G3947" s="6" t="n">
        <x:v>100000</x:v>
      </x:c>
      <x:c r="H3947" s="6" t="str">
        <x:v>https://raw.githubusercontent.com/Mar-7th/StarRailRes/dbe8cdfcfb0bf657b9fe1cf92d5537f118ccb487/index_new/cn/light_cone_promotions.json</x:v>
      </x:c>
    </x:row>
    <x:row r="3948" ht="20" customHeight="1">
      <x:c r="A3948" s="6" t="str">
        <x:v>光锥突破</x:v>
      </x:c>
      <x:c r="B3948" s="6" t="str">
        <x:v>23041</x:v>
      </x:c>
      <x:c r="C3948" s="6" t="n">
        <x:v>4</x:v>
      </x:c>
      <x:c r="D3948" s="6" t="n">
        <x:v>5</x:v>
      </x:c>
      <x:c r="E3948" s="7" t="str">
        <x:v>110203</x:v>
      </x:c>
      <x:c r="F3948" s="7" t="str">
        <x:v>精致色稿</x:v>
      </x:c>
      <x:c r="G3948" s="6" t="n">
        <x:v>5</x:v>
      </x:c>
      <x:c r="H3948" s="6" t="str">
        <x:v>https://raw.githubusercontent.com/Mar-7th/StarRailRes/dbe8cdfcfb0bf657b9fe1cf92d5537f118ccb487/index_new/cn/light_cone_promotions.json</x:v>
      </x:c>
    </x:row>
    <x:row r="3949" ht="20" customHeight="1">
      <x:c r="A3949" s="6" t="str">
        <x:v>光锥突破</x:v>
      </x:c>
      <x:c r="B3949" s="6" t="str">
        <x:v>23041</x:v>
      </x:c>
      <x:c r="C3949" s="6" t="n">
        <x:v>4</x:v>
      </x:c>
      <x:c r="D3949" s="6" t="n">
        <x:v>5</x:v>
      </x:c>
      <x:c r="E3949" s="7" t="str">
        <x:v>115013</x:v>
      </x:c>
      <x:c r="F3949" s="7" t="str">
        <x:v>哀叹漫无止息</x:v>
      </x:c>
      <x:c r="G3949" s="6" t="n">
        <x:v>6</x:v>
      </x:c>
      <x:c r="H3949" s="6" t="str">
        <x:v>https://raw.githubusercontent.com/Mar-7th/StarRailRes/dbe8cdfcfb0bf657b9fe1cf92d5537f118ccb487/index_new/cn/light_cone_promotions.json</x:v>
      </x:c>
    </x:row>
    <x:row r="3950" ht="20" customHeight="1">
      <x:c r="A3950" s="6" t="str">
        <x:v>光锥突破</x:v>
      </x:c>
      <x:c r="B3950" s="6" t="str">
        <x:v>23041</x:v>
      </x:c>
      <x:c r="C3950" s="6" t="n">
        <x:v>5</x:v>
      </x:c>
      <x:c r="D3950" s="6" t="n">
        <x:v>6</x:v>
      </x:c>
      <x:c r="E3950" s="7" t="str">
        <x:v>2</x:v>
      </x:c>
      <x:c r="F3950" s="7" t="str">
        <x:v>信用点</x:v>
      </x:c>
      <x:c r="G3950" s="6" t="n">
        <x:v>200000</x:v>
      </x:c>
      <x:c r="H3950" s="6" t="str">
        <x:v>https://raw.githubusercontent.com/Mar-7th/StarRailRes/dbe8cdfcfb0bf657b9fe1cf92d5537f118ccb487/index_new/cn/light_cone_promotions.json</x:v>
      </x:c>
    </x:row>
    <x:row r="3951" ht="20" customHeight="1">
      <x:c r="A3951" s="6" t="str">
        <x:v>光锥突破</x:v>
      </x:c>
      <x:c r="B3951" s="6" t="str">
        <x:v>23041</x:v>
      </x:c>
      <x:c r="C3951" s="6" t="n">
        <x:v>5</x:v>
      </x:c>
      <x:c r="D3951" s="6" t="n">
        <x:v>6</x:v>
      </x:c>
      <x:c r="E3951" s="7" t="str">
        <x:v>110203</x:v>
      </x:c>
      <x:c r="F3951" s="7" t="str">
        <x:v>精致色稿</x:v>
      </x:c>
      <x:c r="G3951" s="6" t="n">
        <x:v>10</x:v>
      </x:c>
      <x:c r="H3951" s="6" t="str">
        <x:v>https://raw.githubusercontent.com/Mar-7th/StarRailRes/dbe8cdfcfb0bf657b9fe1cf92d5537f118ccb487/index_new/cn/light_cone_promotions.json</x:v>
      </x:c>
    </x:row>
    <x:row r="3952" ht="20" customHeight="1">
      <x:c r="A3952" s="6" t="str">
        <x:v>光锥突破</x:v>
      </x:c>
      <x:c r="B3952" s="6" t="str">
        <x:v>23041</x:v>
      </x:c>
      <x:c r="C3952" s="6" t="n">
        <x:v>5</x:v>
      </x:c>
      <x:c r="D3952" s="6" t="n">
        <x:v>6</x:v>
      </x:c>
      <x:c r="E3952" s="7" t="str">
        <x:v>115013</x:v>
      </x:c>
      <x:c r="F3952" s="7" t="str">
        <x:v>哀叹漫无止息</x:v>
      </x:c>
      <x:c r="G3952" s="6" t="n">
        <x:v>8</x:v>
      </x:c>
      <x:c r="H3952" s="6" t="str">
        <x:v>https://raw.githubusercontent.com/Mar-7th/StarRailRes/dbe8cdfcfb0bf657b9fe1cf92d5537f118ccb487/index_new/cn/light_cone_promotions.json</x:v>
      </x:c>
    </x:row>
    <x:row r="3953" ht="20" customHeight="1">
      <x:c r="A3953" s="6" t="str">
        <x:v>光锥突破</x:v>
      </x:c>
      <x:c r="B3953" s="6" t="str">
        <x:v>23042</x:v>
      </x:c>
      <x:c r="C3953" s="6" t="n">
        <x:v>0</x:v>
      </x:c>
      <x:c r="D3953" s="6" t="n">
        <x:v>1</x:v>
      </x:c>
      <x:c r="E3953" s="7" t="str">
        <x:v>2</x:v>
      </x:c>
      <x:c r="F3953" s="7" t="str">
        <x:v>信用点</x:v>
      </x:c>
      <x:c r="G3953" s="6" t="n">
        <x:v>5000</x:v>
      </x:c>
      <x:c r="H3953" s="6" t="str">
        <x:v>https://raw.githubusercontent.com/Mar-7th/StarRailRes/dbe8cdfcfb0bf657b9fe1cf92d5537f118ccb487/index_new/cn/light_cone_promotions.json</x:v>
      </x:c>
    </x:row>
    <x:row r="3954" ht="20" customHeight="1">
      <x:c r="A3954" s="6" t="str">
        <x:v>光锥突破</x:v>
      </x:c>
      <x:c r="B3954" s="6" t="str">
        <x:v>23042</x:v>
      </x:c>
      <x:c r="C3954" s="6" t="n">
        <x:v>0</x:v>
      </x:c>
      <x:c r="D3954" s="6" t="n">
        <x:v>1</x:v>
      </x:c>
      <x:c r="E3954" s="7" t="str">
        <x:v>115001</x:v>
      </x:c>
      <x:c r="F3954" s="7" t="str">
        <x:v>恐惧踏碎血肉</x:v>
      </x:c>
      <x:c r="G3954" s="6" t="n">
        <x:v>8</x:v>
      </x:c>
      <x:c r="H3954" s="6" t="str">
        <x:v>https://raw.githubusercontent.com/Mar-7th/StarRailRes/dbe8cdfcfb0bf657b9fe1cf92d5537f118ccb487/index_new/cn/light_cone_promotions.json</x:v>
      </x:c>
    </x:row>
    <x:row r="3955" ht="20" customHeight="1">
      <x:c r="A3955" s="6" t="str">
        <x:v>光锥突破</x:v>
      </x:c>
      <x:c r="B3955" s="6" t="str">
        <x:v>23042</x:v>
      </x:c>
      <x:c r="C3955" s="6" t="n">
        <x:v>1</x:v>
      </x:c>
      <x:c r="D3955" s="6" t="n">
        <x:v>2</x:v>
      </x:c>
      <x:c r="E3955" s="7" t="str">
        <x:v>2</x:v>
      </x:c>
      <x:c r="F3955" s="7" t="str">
        <x:v>信用点</x:v>
      </x:c>
      <x:c r="G3955" s="6" t="n">
        <x:v>10000</x:v>
      </x:c>
      <x:c r="H3955" s="6" t="str">
        <x:v>https://raw.githubusercontent.com/Mar-7th/StarRailRes/dbe8cdfcfb0bf657b9fe1cf92d5537f118ccb487/index_new/cn/light_cone_promotions.json</x:v>
      </x:c>
    </x:row>
    <x:row r="3956" ht="20" customHeight="1">
      <x:c r="A3956" s="6" t="str">
        <x:v>光锥突破</x:v>
      </x:c>
      <x:c r="B3956" s="6" t="str">
        <x:v>23042</x:v>
      </x:c>
      <x:c r="C3956" s="6" t="n">
        <x:v>1</x:v>
      </x:c>
      <x:c r="D3956" s="6" t="n">
        <x:v>2</x:v>
      </x:c>
      <x:c r="E3956" s="7" t="str">
        <x:v>110251</x:v>
      </x:c>
      <x:c r="F3956" s="7" t="str">
        <x:v>思量的种</x:v>
      </x:c>
      <x:c r="G3956" s="6" t="n">
        <x:v>4</x:v>
      </x:c>
      <x:c r="H3956" s="6" t="str">
        <x:v>https://raw.githubusercontent.com/Mar-7th/StarRailRes/dbe8cdfcfb0bf657b9fe1cf92d5537f118ccb487/index_new/cn/light_cone_promotions.json</x:v>
      </x:c>
    </x:row>
    <x:row r="3957" ht="20" customHeight="1">
      <x:c r="A3957" s="6" t="str">
        <x:v>光锥突破</x:v>
      </x:c>
      <x:c r="B3957" s="6" t="str">
        <x:v>23042</x:v>
      </x:c>
      <x:c r="C3957" s="6" t="n">
        <x:v>1</x:v>
      </x:c>
      <x:c r="D3957" s="6" t="n">
        <x:v>2</x:v>
      </x:c>
      <x:c r="E3957" s="7" t="str">
        <x:v>115001</x:v>
      </x:c>
      <x:c r="F3957" s="7" t="str">
        <x:v>恐惧踏碎血肉</x:v>
      </x:c>
      <x:c r="G3957" s="6" t="n">
        <x:v>12</x:v>
      </x:c>
      <x:c r="H3957" s="6" t="str">
        <x:v>https://raw.githubusercontent.com/Mar-7th/StarRailRes/dbe8cdfcfb0bf657b9fe1cf92d5537f118ccb487/index_new/cn/light_cone_promotions.json</x:v>
      </x:c>
    </x:row>
    <x:row r="3958" ht="20" customHeight="1">
      <x:c r="A3958" s="6" t="str">
        <x:v>光锥突破</x:v>
      </x:c>
      <x:c r="B3958" s="6" t="str">
        <x:v>23042</x:v>
      </x:c>
      <x:c r="C3958" s="6" t="n">
        <x:v>2</x:v>
      </x:c>
      <x:c r="D3958" s="6" t="n">
        <x:v>3</x:v>
      </x:c>
      <x:c r="E3958" s="7" t="str">
        <x:v>2</x:v>
      </x:c>
      <x:c r="F3958" s="7" t="str">
        <x:v>信用点</x:v>
      </x:c>
      <x:c r="G3958" s="6" t="n">
        <x:v>20000</x:v>
      </x:c>
      <x:c r="H3958" s="6" t="str">
        <x:v>https://raw.githubusercontent.com/Mar-7th/StarRailRes/dbe8cdfcfb0bf657b9fe1cf92d5537f118ccb487/index_new/cn/light_cone_promotions.json</x:v>
      </x:c>
    </x:row>
    <x:row r="3959" ht="20" customHeight="1">
      <x:c r="A3959" s="6" t="str">
        <x:v>光锥突破</x:v>
      </x:c>
      <x:c r="B3959" s="6" t="str">
        <x:v>23042</x:v>
      </x:c>
      <x:c r="C3959" s="6" t="n">
        <x:v>2</x:v>
      </x:c>
      <x:c r="D3959" s="6" t="n">
        <x:v>3</x:v>
      </x:c>
      <x:c r="E3959" s="7" t="str">
        <x:v>110252</x:v>
      </x:c>
      <x:c r="F3959" s="7" t="str">
        <x:v>末那芽苗</x:v>
      </x:c>
      <x:c r="G3959" s="6" t="n">
        <x:v>4</x:v>
      </x:c>
      <x:c r="H3959" s="6" t="str">
        <x:v>https://raw.githubusercontent.com/Mar-7th/StarRailRes/dbe8cdfcfb0bf657b9fe1cf92d5537f118ccb487/index_new/cn/light_cone_promotions.json</x:v>
      </x:c>
    </x:row>
    <x:row r="3960" ht="20" customHeight="1">
      <x:c r="A3960" s="6" t="str">
        <x:v>光锥突破</x:v>
      </x:c>
      <x:c r="B3960" s="6" t="str">
        <x:v>23042</x:v>
      </x:c>
      <x:c r="C3960" s="6" t="n">
        <x:v>2</x:v>
      </x:c>
      <x:c r="D3960" s="6" t="n">
        <x:v>3</x:v>
      </x:c>
      <x:c r="E3960" s="7" t="str">
        <x:v>115002</x:v>
      </x:c>
      <x:c r="F3960" s="7" t="str">
        <x:v>勇气撕裂胸膛</x:v>
      </x:c>
      <x:c r="G3960" s="6" t="n">
        <x:v>8</x:v>
      </x:c>
      <x:c r="H3960" s="6" t="str">
        <x:v>https://raw.githubusercontent.com/Mar-7th/StarRailRes/dbe8cdfcfb0bf657b9fe1cf92d5537f118ccb487/index_new/cn/light_cone_promotions.json</x:v>
      </x:c>
    </x:row>
    <x:row r="3961" ht="20" customHeight="1">
      <x:c r="A3961" s="6" t="str">
        <x:v>光锥突破</x:v>
      </x:c>
      <x:c r="B3961" s="6" t="str">
        <x:v>23042</x:v>
      </x:c>
      <x:c r="C3961" s="6" t="n">
        <x:v>3</x:v>
      </x:c>
      <x:c r="D3961" s="6" t="n">
        <x:v>4</x:v>
      </x:c>
      <x:c r="E3961" s="7" t="str">
        <x:v>2</x:v>
      </x:c>
      <x:c r="F3961" s="7" t="str">
        <x:v>信用点</x:v>
      </x:c>
      <x:c r="G3961" s="6" t="n">
        <x:v>50000</x:v>
      </x:c>
      <x:c r="H3961" s="6" t="str">
        <x:v>https://raw.githubusercontent.com/Mar-7th/StarRailRes/dbe8cdfcfb0bf657b9fe1cf92d5537f118ccb487/index_new/cn/light_cone_promotions.json</x:v>
      </x:c>
    </x:row>
    <x:row r="3962" ht="20" customHeight="1">
      <x:c r="A3962" s="6" t="str">
        <x:v>光锥突破</x:v>
      </x:c>
      <x:c r="B3962" s="6" t="str">
        <x:v>23042</x:v>
      </x:c>
      <x:c r="C3962" s="6" t="n">
        <x:v>3</x:v>
      </x:c>
      <x:c r="D3962" s="6" t="n">
        <x:v>4</x:v>
      </x:c>
      <x:c r="E3962" s="7" t="str">
        <x:v>110252</x:v>
      </x:c>
      <x:c r="F3962" s="7" t="str">
        <x:v>末那芽苗</x:v>
      </x:c>
      <x:c r="G3962" s="6" t="n">
        <x:v>8</x:v>
      </x:c>
      <x:c r="H3962" s="6" t="str">
        <x:v>https://raw.githubusercontent.com/Mar-7th/StarRailRes/dbe8cdfcfb0bf657b9fe1cf92d5537f118ccb487/index_new/cn/light_cone_promotions.json</x:v>
      </x:c>
    </x:row>
    <x:row r="3963" ht="20" customHeight="1">
      <x:c r="A3963" s="6" t="str">
        <x:v>光锥突破</x:v>
      </x:c>
      <x:c r="B3963" s="6" t="str">
        <x:v>23042</x:v>
      </x:c>
      <x:c r="C3963" s="6" t="n">
        <x:v>3</x:v>
      </x:c>
      <x:c r="D3963" s="6" t="n">
        <x:v>4</x:v>
      </x:c>
      <x:c r="E3963" s="7" t="str">
        <x:v>115002</x:v>
      </x:c>
      <x:c r="F3963" s="7" t="str">
        <x:v>勇气撕裂胸膛</x:v>
      </x:c>
      <x:c r="G3963" s="6" t="n">
        <x:v>12</x:v>
      </x:c>
      <x:c r="H3963" s="6" t="str">
        <x:v>https://raw.githubusercontent.com/Mar-7th/StarRailRes/dbe8cdfcfb0bf657b9fe1cf92d5537f118ccb487/index_new/cn/light_cone_promotions.json</x:v>
      </x:c>
    </x:row>
    <x:row r="3964" ht="20" customHeight="1">
      <x:c r="A3964" s="6" t="str">
        <x:v>光锥突破</x:v>
      </x:c>
      <x:c r="B3964" s="6" t="str">
        <x:v>23042</x:v>
      </x:c>
      <x:c r="C3964" s="6" t="n">
        <x:v>4</x:v>
      </x:c>
      <x:c r="D3964" s="6" t="n">
        <x:v>5</x:v>
      </x:c>
      <x:c r="E3964" s="7" t="str">
        <x:v>2</x:v>
      </x:c>
      <x:c r="F3964" s="7" t="str">
        <x:v>信用点</x:v>
      </x:c>
      <x:c r="G3964" s="6" t="n">
        <x:v>100000</x:v>
      </x:c>
      <x:c r="H3964" s="6" t="str">
        <x:v>https://raw.githubusercontent.com/Mar-7th/StarRailRes/dbe8cdfcfb0bf657b9fe1cf92d5537f118ccb487/index_new/cn/light_cone_promotions.json</x:v>
      </x:c>
    </x:row>
    <x:row r="3965" ht="20" customHeight="1">
      <x:c r="A3965" s="6" t="str">
        <x:v>光锥突破</x:v>
      </x:c>
      <x:c r="B3965" s="6" t="str">
        <x:v>23042</x:v>
      </x:c>
      <x:c r="C3965" s="6" t="n">
        <x:v>4</x:v>
      </x:c>
      <x:c r="D3965" s="6" t="n">
        <x:v>5</x:v>
      </x:c>
      <x:c r="E3965" s="7" t="str">
        <x:v>110253</x:v>
      </x:c>
      <x:c r="F3965" s="7" t="str">
        <x:v>阿赖耶华</x:v>
      </x:c>
      <x:c r="G3965" s="6" t="n">
        <x:v>5</x:v>
      </x:c>
      <x:c r="H3965" s="6" t="str">
        <x:v>https://raw.githubusercontent.com/Mar-7th/StarRailRes/dbe8cdfcfb0bf657b9fe1cf92d5537f118ccb487/index_new/cn/light_cone_promotions.json</x:v>
      </x:c>
    </x:row>
    <x:row r="3966" ht="20" customHeight="1">
      <x:c r="A3966" s="6" t="str">
        <x:v>光锥突破</x:v>
      </x:c>
      <x:c r="B3966" s="6" t="str">
        <x:v>23042</x:v>
      </x:c>
      <x:c r="C3966" s="6" t="n">
        <x:v>4</x:v>
      </x:c>
      <x:c r="D3966" s="6" t="n">
        <x:v>5</x:v>
      </x:c>
      <x:c r="E3966" s="7" t="str">
        <x:v>115003</x:v>
      </x:c>
      <x:c r="F3966" s="7" t="str">
        <x:v>荣耀洗礼身躯</x:v>
      </x:c>
      <x:c r="G3966" s="6" t="n">
        <x:v>6</x:v>
      </x:c>
      <x:c r="H3966" s="6" t="str">
        <x:v>https://raw.githubusercontent.com/Mar-7th/StarRailRes/dbe8cdfcfb0bf657b9fe1cf92d5537f118ccb487/index_new/cn/light_cone_promotions.json</x:v>
      </x:c>
    </x:row>
    <x:row r="3967" ht="20" customHeight="1">
      <x:c r="A3967" s="6" t="str">
        <x:v>光锥突破</x:v>
      </x:c>
      <x:c r="B3967" s="6" t="str">
        <x:v>23042</x:v>
      </x:c>
      <x:c r="C3967" s="6" t="n">
        <x:v>5</x:v>
      </x:c>
      <x:c r="D3967" s="6" t="n">
        <x:v>6</x:v>
      </x:c>
      <x:c r="E3967" s="7" t="str">
        <x:v>2</x:v>
      </x:c>
      <x:c r="F3967" s="7" t="str">
        <x:v>信用点</x:v>
      </x:c>
      <x:c r="G3967" s="6" t="n">
        <x:v>200000</x:v>
      </x:c>
      <x:c r="H3967" s="6" t="str">
        <x:v>https://raw.githubusercontent.com/Mar-7th/StarRailRes/dbe8cdfcfb0bf657b9fe1cf92d5537f118ccb487/index_new/cn/light_cone_promotions.json</x:v>
      </x:c>
    </x:row>
    <x:row r="3968" ht="20" customHeight="1">
      <x:c r="A3968" s="6" t="str">
        <x:v>光锥突破</x:v>
      </x:c>
      <x:c r="B3968" s="6" t="str">
        <x:v>23042</x:v>
      </x:c>
      <x:c r="C3968" s="6" t="n">
        <x:v>5</x:v>
      </x:c>
      <x:c r="D3968" s="6" t="n">
        <x:v>6</x:v>
      </x:c>
      <x:c r="E3968" s="7" t="str">
        <x:v>110253</x:v>
      </x:c>
      <x:c r="F3968" s="7" t="str">
        <x:v>阿赖耶华</x:v>
      </x:c>
      <x:c r="G3968" s="6" t="n">
        <x:v>10</x:v>
      </x:c>
      <x:c r="H3968" s="6" t="str">
        <x:v>https://raw.githubusercontent.com/Mar-7th/StarRailRes/dbe8cdfcfb0bf657b9fe1cf92d5537f118ccb487/index_new/cn/light_cone_promotions.json</x:v>
      </x:c>
    </x:row>
    <x:row r="3969" ht="20" customHeight="1">
      <x:c r="A3969" s="6" t="str">
        <x:v>光锥突破</x:v>
      </x:c>
      <x:c r="B3969" s="6" t="str">
        <x:v>23042</x:v>
      </x:c>
      <x:c r="C3969" s="6" t="n">
        <x:v>5</x:v>
      </x:c>
      <x:c r="D3969" s="6" t="n">
        <x:v>6</x:v>
      </x:c>
      <x:c r="E3969" s="7" t="str">
        <x:v>115003</x:v>
      </x:c>
      <x:c r="F3969" s="7" t="str">
        <x:v>荣耀洗礼身躯</x:v>
      </x:c>
      <x:c r="G3969" s="6" t="n">
        <x:v>8</x:v>
      </x:c>
      <x:c r="H3969" s="6" t="str">
        <x:v>https://raw.githubusercontent.com/Mar-7th/StarRailRes/dbe8cdfcfb0bf657b9fe1cf92d5537f118ccb487/index_new/cn/light_cone_promotions.json</x:v>
      </x:c>
    </x:row>
    <x:row r="3970" ht="20" customHeight="1">
      <x:c r="A3970" s="6" t="str">
        <x:v>光锥突破</x:v>
      </x:c>
      <x:c r="B3970" s="6" t="str">
        <x:v>23043</x:v>
      </x:c>
      <x:c r="C3970" s="6" t="n">
        <x:v>0</x:v>
      </x:c>
      <x:c r="D3970" s="6" t="n">
        <x:v>1</x:v>
      </x:c>
      <x:c r="E3970" s="7" t="str">
        <x:v>2</x:v>
      </x:c>
      <x:c r="F3970" s="7" t="str">
        <x:v>信用点</x:v>
      </x:c>
      <x:c r="G3970" s="6" t="n">
        <x:v>5000</x:v>
      </x:c>
      <x:c r="H3970" s="6" t="str">
        <x:v>https://raw.githubusercontent.com/Mar-7th/StarRailRes/dbe8cdfcfb0bf657b9fe1cf92d5537f118ccb487/index_new/cn/light_cone_promotions.json</x:v>
      </x:c>
    </x:row>
    <x:row r="3971" ht="20" customHeight="1">
      <x:c r="A3971" s="6" t="str">
        <x:v>光锥突破</x:v>
      </x:c>
      <x:c r="B3971" s="6" t="str">
        <x:v>23043</x:v>
      </x:c>
      <x:c r="C3971" s="6" t="n">
        <x:v>0</x:v>
      </x:c>
      <x:c r="D3971" s="6" t="n">
        <x:v>1</x:v>
      </x:c>
      <x:c r="E3971" s="7" t="str">
        <x:v>115011</x:v>
      </x:c>
      <x:c r="F3971" s="7" t="str">
        <x:v>预兆似有若无</x:v>
      </x:c>
      <x:c r="G3971" s="6" t="n">
        <x:v>8</x:v>
      </x:c>
      <x:c r="H3971" s="6" t="str">
        <x:v>https://raw.githubusercontent.com/Mar-7th/StarRailRes/dbe8cdfcfb0bf657b9fe1cf92d5537f118ccb487/index_new/cn/light_cone_promotions.json</x:v>
      </x:c>
    </x:row>
    <x:row r="3972" ht="20" customHeight="1">
      <x:c r="A3972" s="6" t="str">
        <x:v>光锥突破</x:v>
      </x:c>
      <x:c r="B3972" s="6" t="str">
        <x:v>23043</x:v>
      </x:c>
      <x:c r="C3972" s="6" t="n">
        <x:v>1</x:v>
      </x:c>
      <x:c r="D3972" s="6" t="n">
        <x:v>2</x:v>
      </x:c>
      <x:c r="E3972" s="7" t="str">
        <x:v>2</x:v>
      </x:c>
      <x:c r="F3972" s="7" t="str">
        <x:v>信用点</x:v>
      </x:c>
      <x:c r="G3972" s="6" t="n">
        <x:v>10000</x:v>
      </x:c>
      <x:c r="H3972" s="6" t="str">
        <x:v>https://raw.githubusercontent.com/Mar-7th/StarRailRes/dbe8cdfcfb0bf657b9fe1cf92d5537f118ccb487/index_new/cn/light_cone_promotions.json</x:v>
      </x:c>
    </x:row>
    <x:row r="3973" ht="20" customHeight="1">
      <x:c r="A3973" s="6" t="str">
        <x:v>光锥突破</x:v>
      </x:c>
      <x:c r="B3973" s="6" t="str">
        <x:v>23043</x:v>
      </x:c>
      <x:c r="C3973" s="6" t="n">
        <x:v>1</x:v>
      </x:c>
      <x:c r="D3973" s="6" t="n">
        <x:v>2</x:v>
      </x:c>
      <x:c r="E3973" s="7" t="str">
        <x:v>110221</x:v>
      </x:c>
      <x:c r="F3973" s="7" t="str">
        <x:v>炽情之灵</x:v>
      </x:c>
      <x:c r="G3973" s="6" t="n">
        <x:v>4</x:v>
      </x:c>
      <x:c r="H3973" s="6" t="str">
        <x:v>https://raw.githubusercontent.com/Mar-7th/StarRailRes/dbe8cdfcfb0bf657b9fe1cf92d5537f118ccb487/index_new/cn/light_cone_promotions.json</x:v>
      </x:c>
    </x:row>
    <x:row r="3974" ht="20" customHeight="1">
      <x:c r="A3974" s="6" t="str">
        <x:v>光锥突破</x:v>
      </x:c>
      <x:c r="B3974" s="6" t="str">
        <x:v>23043</x:v>
      </x:c>
      <x:c r="C3974" s="6" t="n">
        <x:v>1</x:v>
      </x:c>
      <x:c r="D3974" s="6" t="n">
        <x:v>2</x:v>
      </x:c>
      <x:c r="E3974" s="7" t="str">
        <x:v>115011</x:v>
      </x:c>
      <x:c r="F3974" s="7" t="str">
        <x:v>预兆似有若无</x:v>
      </x:c>
      <x:c r="G3974" s="6" t="n">
        <x:v>12</x:v>
      </x:c>
      <x:c r="H3974" s="6" t="str">
        <x:v>https://raw.githubusercontent.com/Mar-7th/StarRailRes/dbe8cdfcfb0bf657b9fe1cf92d5537f118ccb487/index_new/cn/light_cone_promotions.json</x:v>
      </x:c>
    </x:row>
    <x:row r="3975" ht="20" customHeight="1">
      <x:c r="A3975" s="6" t="str">
        <x:v>光锥突破</x:v>
      </x:c>
      <x:c r="B3975" s="6" t="str">
        <x:v>23043</x:v>
      </x:c>
      <x:c r="C3975" s="6" t="n">
        <x:v>2</x:v>
      </x:c>
      <x:c r="D3975" s="6" t="n">
        <x:v>3</x:v>
      </x:c>
      <x:c r="E3975" s="7" t="str">
        <x:v>2</x:v>
      </x:c>
      <x:c r="F3975" s="7" t="str">
        <x:v>信用点</x:v>
      </x:c>
      <x:c r="G3975" s="6" t="n">
        <x:v>20000</x:v>
      </x:c>
      <x:c r="H3975" s="6" t="str">
        <x:v>https://raw.githubusercontent.com/Mar-7th/StarRailRes/dbe8cdfcfb0bf657b9fe1cf92d5537f118ccb487/index_new/cn/light_cone_promotions.json</x:v>
      </x:c>
    </x:row>
    <x:row r="3976" ht="20" customHeight="1">
      <x:c r="A3976" s="6" t="str">
        <x:v>光锥突破</x:v>
      </x:c>
      <x:c r="B3976" s="6" t="str">
        <x:v>23043</x:v>
      </x:c>
      <x:c r="C3976" s="6" t="n">
        <x:v>2</x:v>
      </x:c>
      <x:c r="D3976" s="6" t="n">
        <x:v>3</x:v>
      </x:c>
      <x:c r="E3976" s="7" t="str">
        <x:v>110222</x:v>
      </x:c>
      <x:c r="F3976" s="7" t="str">
        <x:v>星火之精</x:v>
      </x:c>
      <x:c r="G3976" s="6" t="n">
        <x:v>4</x:v>
      </x:c>
      <x:c r="H3976" s="6" t="str">
        <x:v>https://raw.githubusercontent.com/Mar-7th/StarRailRes/dbe8cdfcfb0bf657b9fe1cf92d5537f118ccb487/index_new/cn/light_cone_promotions.json</x:v>
      </x:c>
    </x:row>
    <x:row r="3977" ht="20" customHeight="1">
      <x:c r="A3977" s="6" t="str">
        <x:v>光锥突破</x:v>
      </x:c>
      <x:c r="B3977" s="6" t="str">
        <x:v>23043</x:v>
      </x:c>
      <x:c r="C3977" s="6" t="n">
        <x:v>2</x:v>
      </x:c>
      <x:c r="D3977" s="6" t="n">
        <x:v>3</x:v>
      </x:c>
      <x:c r="E3977" s="7" t="str">
        <x:v>115012</x:v>
      </x:c>
      <x:c r="F3977" s="7" t="str">
        <x:v>悲鸣由远及近</x:v>
      </x:c>
      <x:c r="G3977" s="6" t="n">
        <x:v>8</x:v>
      </x:c>
      <x:c r="H3977" s="6" t="str">
        <x:v>https://raw.githubusercontent.com/Mar-7th/StarRailRes/dbe8cdfcfb0bf657b9fe1cf92d5537f118ccb487/index_new/cn/light_cone_promotions.json</x:v>
      </x:c>
    </x:row>
    <x:row r="3978" ht="20" customHeight="1">
      <x:c r="A3978" s="6" t="str">
        <x:v>光锥突破</x:v>
      </x:c>
      <x:c r="B3978" s="6" t="str">
        <x:v>23043</x:v>
      </x:c>
      <x:c r="C3978" s="6" t="n">
        <x:v>3</x:v>
      </x:c>
      <x:c r="D3978" s="6" t="n">
        <x:v>4</x:v>
      </x:c>
      <x:c r="E3978" s="7" t="str">
        <x:v>2</x:v>
      </x:c>
      <x:c r="F3978" s="7" t="str">
        <x:v>信用点</x:v>
      </x:c>
      <x:c r="G3978" s="6" t="n">
        <x:v>50000</x:v>
      </x:c>
      <x:c r="H3978" s="6" t="str">
        <x:v>https://raw.githubusercontent.com/Mar-7th/StarRailRes/dbe8cdfcfb0bf657b9fe1cf92d5537f118ccb487/index_new/cn/light_cone_promotions.json</x:v>
      </x:c>
    </x:row>
    <x:row r="3979" ht="20" customHeight="1">
      <x:c r="A3979" s="6" t="str">
        <x:v>光锥突破</x:v>
      </x:c>
      <x:c r="B3979" s="6" t="str">
        <x:v>23043</x:v>
      </x:c>
      <x:c r="C3979" s="6" t="n">
        <x:v>3</x:v>
      </x:c>
      <x:c r="D3979" s="6" t="n">
        <x:v>4</x:v>
      </x:c>
      <x:c r="E3979" s="7" t="str">
        <x:v>110222</x:v>
      </x:c>
      <x:c r="F3979" s="7" t="str">
        <x:v>星火之精</x:v>
      </x:c>
      <x:c r="G3979" s="6" t="n">
        <x:v>8</x:v>
      </x:c>
      <x:c r="H3979" s="6" t="str">
        <x:v>https://raw.githubusercontent.com/Mar-7th/StarRailRes/dbe8cdfcfb0bf657b9fe1cf92d5537f118ccb487/index_new/cn/light_cone_promotions.json</x:v>
      </x:c>
    </x:row>
    <x:row r="3980" ht="20" customHeight="1">
      <x:c r="A3980" s="6" t="str">
        <x:v>光锥突破</x:v>
      </x:c>
      <x:c r="B3980" s="6" t="str">
        <x:v>23043</x:v>
      </x:c>
      <x:c r="C3980" s="6" t="n">
        <x:v>3</x:v>
      </x:c>
      <x:c r="D3980" s="6" t="n">
        <x:v>4</x:v>
      </x:c>
      <x:c r="E3980" s="7" t="str">
        <x:v>115012</x:v>
      </x:c>
      <x:c r="F3980" s="7" t="str">
        <x:v>悲鸣由远及近</x:v>
      </x:c>
      <x:c r="G3980" s="6" t="n">
        <x:v>12</x:v>
      </x:c>
      <x:c r="H3980" s="6" t="str">
        <x:v>https://raw.githubusercontent.com/Mar-7th/StarRailRes/dbe8cdfcfb0bf657b9fe1cf92d5537f118ccb487/index_new/cn/light_cone_promotions.json</x:v>
      </x:c>
    </x:row>
    <x:row r="3981" ht="20" customHeight="1">
      <x:c r="A3981" s="6" t="str">
        <x:v>光锥突破</x:v>
      </x:c>
      <x:c r="B3981" s="6" t="str">
        <x:v>23043</x:v>
      </x:c>
      <x:c r="C3981" s="6" t="n">
        <x:v>4</x:v>
      </x:c>
      <x:c r="D3981" s="6" t="n">
        <x:v>5</x:v>
      </x:c>
      <x:c r="E3981" s="7" t="str">
        <x:v>2</x:v>
      </x:c>
      <x:c r="F3981" s="7" t="str">
        <x:v>信用点</x:v>
      </x:c>
      <x:c r="G3981" s="6" t="n">
        <x:v>100000</x:v>
      </x:c>
      <x:c r="H3981" s="6" t="str">
        <x:v>https://raw.githubusercontent.com/Mar-7th/StarRailRes/dbe8cdfcfb0bf657b9fe1cf92d5537f118ccb487/index_new/cn/light_cone_promotions.json</x:v>
      </x:c>
    </x:row>
    <x:row r="3982" ht="20" customHeight="1">
      <x:c r="A3982" s="6" t="str">
        <x:v>光锥突破</x:v>
      </x:c>
      <x:c r="B3982" s="6" t="str">
        <x:v>23043</x:v>
      </x:c>
      <x:c r="C3982" s="6" t="n">
        <x:v>4</x:v>
      </x:c>
      <x:c r="D3982" s="6" t="n">
        <x:v>5</x:v>
      </x:c>
      <x:c r="E3982" s="7" t="str">
        <x:v>110223</x:v>
      </x:c>
      <x:c r="F3982" s="7" t="str">
        <x:v>焚天之魔</x:v>
      </x:c>
      <x:c r="G3982" s="6" t="n">
        <x:v>5</x:v>
      </x:c>
      <x:c r="H3982" s="6" t="str">
        <x:v>https://raw.githubusercontent.com/Mar-7th/StarRailRes/dbe8cdfcfb0bf657b9fe1cf92d5537f118ccb487/index_new/cn/light_cone_promotions.json</x:v>
      </x:c>
    </x:row>
    <x:row r="3983" ht="20" customHeight="1">
      <x:c r="A3983" s="6" t="str">
        <x:v>光锥突破</x:v>
      </x:c>
      <x:c r="B3983" s="6" t="str">
        <x:v>23043</x:v>
      </x:c>
      <x:c r="C3983" s="6" t="n">
        <x:v>4</x:v>
      </x:c>
      <x:c r="D3983" s="6" t="n">
        <x:v>5</x:v>
      </x:c>
      <x:c r="E3983" s="7" t="str">
        <x:v>115013</x:v>
      </x:c>
      <x:c r="F3983" s="7" t="str">
        <x:v>哀叹漫无止息</x:v>
      </x:c>
      <x:c r="G3983" s="6" t="n">
        <x:v>6</x:v>
      </x:c>
      <x:c r="H3983" s="6" t="str">
        <x:v>https://raw.githubusercontent.com/Mar-7th/StarRailRes/dbe8cdfcfb0bf657b9fe1cf92d5537f118ccb487/index_new/cn/light_cone_promotions.json</x:v>
      </x:c>
    </x:row>
    <x:row r="3984" ht="20" customHeight="1">
      <x:c r="A3984" s="6" t="str">
        <x:v>光锥突破</x:v>
      </x:c>
      <x:c r="B3984" s="6" t="str">
        <x:v>23043</x:v>
      </x:c>
      <x:c r="C3984" s="6" t="n">
        <x:v>5</x:v>
      </x:c>
      <x:c r="D3984" s="6" t="n">
        <x:v>6</x:v>
      </x:c>
      <x:c r="E3984" s="7" t="str">
        <x:v>2</x:v>
      </x:c>
      <x:c r="F3984" s="7" t="str">
        <x:v>信用点</x:v>
      </x:c>
      <x:c r="G3984" s="6" t="n">
        <x:v>200000</x:v>
      </x:c>
      <x:c r="H3984" s="6" t="str">
        <x:v>https://raw.githubusercontent.com/Mar-7th/StarRailRes/dbe8cdfcfb0bf657b9fe1cf92d5537f118ccb487/index_new/cn/light_cone_promotions.json</x:v>
      </x:c>
    </x:row>
    <x:row r="3985" ht="20" customHeight="1">
      <x:c r="A3985" s="6" t="str">
        <x:v>光锥突破</x:v>
      </x:c>
      <x:c r="B3985" s="6" t="str">
        <x:v>23043</x:v>
      </x:c>
      <x:c r="C3985" s="6" t="n">
        <x:v>5</x:v>
      </x:c>
      <x:c r="D3985" s="6" t="n">
        <x:v>6</x:v>
      </x:c>
      <x:c r="E3985" s="7" t="str">
        <x:v>110223</x:v>
      </x:c>
      <x:c r="F3985" s="7" t="str">
        <x:v>焚天之魔</x:v>
      </x:c>
      <x:c r="G3985" s="6" t="n">
        <x:v>10</x:v>
      </x:c>
      <x:c r="H3985" s="6" t="str">
        <x:v>https://raw.githubusercontent.com/Mar-7th/StarRailRes/dbe8cdfcfb0bf657b9fe1cf92d5537f118ccb487/index_new/cn/light_cone_promotions.json</x:v>
      </x:c>
    </x:row>
    <x:row r="3986" ht="20" customHeight="1">
      <x:c r="A3986" s="6" t="str">
        <x:v>光锥突破</x:v>
      </x:c>
      <x:c r="B3986" s="6" t="str">
        <x:v>23043</x:v>
      </x:c>
      <x:c r="C3986" s="6" t="n">
        <x:v>5</x:v>
      </x:c>
      <x:c r="D3986" s="6" t="n">
        <x:v>6</x:v>
      </x:c>
      <x:c r="E3986" s="7" t="str">
        <x:v>115013</x:v>
      </x:c>
      <x:c r="F3986" s="7" t="str">
        <x:v>哀叹漫无止息</x:v>
      </x:c>
      <x:c r="G3986" s="6" t="n">
        <x:v>8</x:v>
      </x:c>
      <x:c r="H3986" s="6" t="str">
        <x:v>https://raw.githubusercontent.com/Mar-7th/StarRailRes/dbe8cdfcfb0bf657b9fe1cf92d5537f118ccb487/index_new/cn/light_cone_promotions.json</x:v>
      </x:c>
    </x:row>
    <x:row r="3987" ht="20" customHeight="1">
      <x:c r="A3987" s="6" t="str">
        <x:v>光锥突破</x:v>
      </x:c>
      <x:c r="B3987" s="6" t="str">
        <x:v>23044</x:v>
      </x:c>
      <x:c r="C3987" s="6" t="n">
        <x:v>0</x:v>
      </x:c>
      <x:c r="D3987" s="6" t="n">
        <x:v>1</x:v>
      </x:c>
      <x:c r="E3987" s="7" t="str">
        <x:v>2</x:v>
      </x:c>
      <x:c r="F3987" s="7" t="str">
        <x:v>信用点</x:v>
      </x:c>
      <x:c r="G3987" s="6" t="n">
        <x:v>5000</x:v>
      </x:c>
      <x:c r="H3987" s="6" t="str">
        <x:v>https://raw.githubusercontent.com/Mar-7th/StarRailRes/dbe8cdfcfb0bf657b9fe1cf92d5537f118ccb487/index_new/cn/light_cone_promotions.json</x:v>
      </x:c>
    </x:row>
    <x:row r="3988" ht="20" customHeight="1">
      <x:c r="A3988" s="6" t="str">
        <x:v>光锥突破</x:v>
      </x:c>
      <x:c r="B3988" s="6" t="str">
        <x:v>23044</x:v>
      </x:c>
      <x:c r="C3988" s="6" t="n">
        <x:v>0</x:v>
      </x:c>
      <x:c r="D3988" s="6" t="n">
        <x:v>1</x:v>
      </x:c>
      <x:c r="E3988" s="7" t="str">
        <x:v>115011</x:v>
      </x:c>
      <x:c r="F3988" s="7" t="str">
        <x:v>预兆似有若无</x:v>
      </x:c>
      <x:c r="G3988" s="6" t="n">
        <x:v>8</x:v>
      </x:c>
      <x:c r="H3988" s="6" t="str">
        <x:v>https://raw.githubusercontent.com/Mar-7th/StarRailRes/dbe8cdfcfb0bf657b9fe1cf92d5537f118ccb487/index_new/cn/light_cone_promotions.json</x:v>
      </x:c>
    </x:row>
    <x:row r="3989" ht="20" customHeight="1">
      <x:c r="A3989" s="6" t="str">
        <x:v>光锥突破</x:v>
      </x:c>
      <x:c r="B3989" s="6" t="str">
        <x:v>23044</x:v>
      </x:c>
      <x:c r="C3989" s="6" t="n">
        <x:v>1</x:v>
      </x:c>
      <x:c r="D3989" s="6" t="n">
        <x:v>2</x:v>
      </x:c>
      <x:c r="E3989" s="7" t="str">
        <x:v>2</x:v>
      </x:c>
      <x:c r="F3989" s="7" t="str">
        <x:v>信用点</x:v>
      </x:c>
      <x:c r="G3989" s="6" t="n">
        <x:v>10000</x:v>
      </x:c>
      <x:c r="H3989" s="6" t="str">
        <x:v>https://raw.githubusercontent.com/Mar-7th/StarRailRes/dbe8cdfcfb0bf657b9fe1cf92d5537f118ccb487/index_new/cn/light_cone_promotions.json</x:v>
      </x:c>
    </x:row>
    <x:row r="3990" ht="20" customHeight="1">
      <x:c r="A3990" s="6" t="str">
        <x:v>光锥突破</x:v>
      </x:c>
      <x:c r="B3990" s="6" t="str">
        <x:v>23044</x:v>
      </x:c>
      <x:c r="C3990" s="6" t="n">
        <x:v>1</x:v>
      </x:c>
      <x:c r="D3990" s="6" t="n">
        <x:v>2</x:v>
      </x:c>
      <x:c r="E3990" s="7" t="str">
        <x:v>110181</x:v>
      </x:c>
      <x:c r="F3990" s="7" t="str">
        <x:v>步离犬牙</x:v>
      </x:c>
      <x:c r="G3990" s="6" t="n">
        <x:v>4</x:v>
      </x:c>
      <x:c r="H3990" s="6" t="str">
        <x:v>https://raw.githubusercontent.com/Mar-7th/StarRailRes/dbe8cdfcfb0bf657b9fe1cf92d5537f118ccb487/index_new/cn/light_cone_promotions.json</x:v>
      </x:c>
    </x:row>
    <x:row r="3991" ht="20" customHeight="1">
      <x:c r="A3991" s="6" t="str">
        <x:v>光锥突破</x:v>
      </x:c>
      <x:c r="B3991" s="6" t="str">
        <x:v>23044</x:v>
      </x:c>
      <x:c r="C3991" s="6" t="n">
        <x:v>1</x:v>
      </x:c>
      <x:c r="D3991" s="6" t="n">
        <x:v>2</x:v>
      </x:c>
      <x:c r="E3991" s="7" t="str">
        <x:v>115011</x:v>
      </x:c>
      <x:c r="F3991" s="7" t="str">
        <x:v>预兆似有若无</x:v>
      </x:c>
      <x:c r="G3991" s="6" t="n">
        <x:v>12</x:v>
      </x:c>
      <x:c r="H3991" s="6" t="str">
        <x:v>https://raw.githubusercontent.com/Mar-7th/StarRailRes/dbe8cdfcfb0bf657b9fe1cf92d5537f118ccb487/index_new/cn/light_cone_promotions.json</x:v>
      </x:c>
    </x:row>
    <x:row r="3992" ht="20" customHeight="1">
      <x:c r="A3992" s="6" t="str">
        <x:v>光锥突破</x:v>
      </x:c>
      <x:c r="B3992" s="6" t="str">
        <x:v>23044</x:v>
      </x:c>
      <x:c r="C3992" s="6" t="n">
        <x:v>2</x:v>
      </x:c>
      <x:c r="D3992" s="6" t="n">
        <x:v>3</x:v>
      </x:c>
      <x:c r="E3992" s="7" t="str">
        <x:v>2</x:v>
      </x:c>
      <x:c r="F3992" s="7" t="str">
        <x:v>信用点</x:v>
      </x:c>
      <x:c r="G3992" s="6" t="n">
        <x:v>20000</x:v>
      </x:c>
      <x:c r="H3992" s="6" t="str">
        <x:v>https://raw.githubusercontent.com/Mar-7th/StarRailRes/dbe8cdfcfb0bf657b9fe1cf92d5537f118ccb487/index_new/cn/light_cone_promotions.json</x:v>
      </x:c>
    </x:row>
    <x:row r="3993" ht="20" customHeight="1">
      <x:c r="A3993" s="6" t="str">
        <x:v>光锥突破</x:v>
      </x:c>
      <x:c r="B3993" s="6" t="str">
        <x:v>23044</x:v>
      </x:c>
      <x:c r="C3993" s="6" t="n">
        <x:v>2</x:v>
      </x:c>
      <x:c r="D3993" s="6" t="n">
        <x:v>3</x:v>
      </x:c>
      <x:c r="E3993" s="7" t="str">
        <x:v>110182</x:v>
      </x:c>
      <x:c r="F3993" s="7" t="str">
        <x:v>狼毒锯牙</x:v>
      </x:c>
      <x:c r="G3993" s="6" t="n">
        <x:v>4</x:v>
      </x:c>
      <x:c r="H3993" s="6" t="str">
        <x:v>https://raw.githubusercontent.com/Mar-7th/StarRailRes/dbe8cdfcfb0bf657b9fe1cf92d5537f118ccb487/index_new/cn/light_cone_promotions.json</x:v>
      </x:c>
    </x:row>
    <x:row r="3994" ht="20" customHeight="1">
      <x:c r="A3994" s="6" t="str">
        <x:v>光锥突破</x:v>
      </x:c>
      <x:c r="B3994" s="6" t="str">
        <x:v>23044</x:v>
      </x:c>
      <x:c r="C3994" s="6" t="n">
        <x:v>2</x:v>
      </x:c>
      <x:c r="D3994" s="6" t="n">
        <x:v>3</x:v>
      </x:c>
      <x:c r="E3994" s="7" t="str">
        <x:v>115012</x:v>
      </x:c>
      <x:c r="F3994" s="7" t="str">
        <x:v>悲鸣由远及近</x:v>
      </x:c>
      <x:c r="G3994" s="6" t="n">
        <x:v>8</x:v>
      </x:c>
      <x:c r="H3994" s="6" t="str">
        <x:v>https://raw.githubusercontent.com/Mar-7th/StarRailRes/dbe8cdfcfb0bf657b9fe1cf92d5537f118ccb487/index_new/cn/light_cone_promotions.json</x:v>
      </x:c>
    </x:row>
    <x:row r="3995" ht="20" customHeight="1">
      <x:c r="A3995" s="6" t="str">
        <x:v>光锥突破</x:v>
      </x:c>
      <x:c r="B3995" s="6" t="str">
        <x:v>23044</x:v>
      </x:c>
      <x:c r="C3995" s="6" t="n">
        <x:v>3</x:v>
      </x:c>
      <x:c r="D3995" s="6" t="n">
        <x:v>4</x:v>
      </x:c>
      <x:c r="E3995" s="7" t="str">
        <x:v>2</x:v>
      </x:c>
      <x:c r="F3995" s="7" t="str">
        <x:v>信用点</x:v>
      </x:c>
      <x:c r="G3995" s="6" t="n">
        <x:v>50000</x:v>
      </x:c>
      <x:c r="H3995" s="6" t="str">
        <x:v>https://raw.githubusercontent.com/Mar-7th/StarRailRes/dbe8cdfcfb0bf657b9fe1cf92d5537f118ccb487/index_new/cn/light_cone_promotions.json</x:v>
      </x:c>
    </x:row>
    <x:row r="3996" ht="20" customHeight="1">
      <x:c r="A3996" s="6" t="str">
        <x:v>光锥突破</x:v>
      </x:c>
      <x:c r="B3996" s="6" t="str">
        <x:v>23044</x:v>
      </x:c>
      <x:c r="C3996" s="6" t="n">
        <x:v>3</x:v>
      </x:c>
      <x:c r="D3996" s="6" t="n">
        <x:v>4</x:v>
      </x:c>
      <x:c r="E3996" s="7" t="str">
        <x:v>110182</x:v>
      </x:c>
      <x:c r="F3996" s="7" t="str">
        <x:v>狼毒锯牙</x:v>
      </x:c>
      <x:c r="G3996" s="6" t="n">
        <x:v>8</x:v>
      </x:c>
      <x:c r="H3996" s="6" t="str">
        <x:v>https://raw.githubusercontent.com/Mar-7th/StarRailRes/dbe8cdfcfb0bf657b9fe1cf92d5537f118ccb487/index_new/cn/light_cone_promotions.json</x:v>
      </x:c>
    </x:row>
    <x:row r="3997" ht="20" customHeight="1">
      <x:c r="A3997" s="6" t="str">
        <x:v>光锥突破</x:v>
      </x:c>
      <x:c r="B3997" s="6" t="str">
        <x:v>23044</x:v>
      </x:c>
      <x:c r="C3997" s="6" t="n">
        <x:v>3</x:v>
      </x:c>
      <x:c r="D3997" s="6" t="n">
        <x:v>4</x:v>
      </x:c>
      <x:c r="E3997" s="7" t="str">
        <x:v>115012</x:v>
      </x:c>
      <x:c r="F3997" s="7" t="str">
        <x:v>悲鸣由远及近</x:v>
      </x:c>
      <x:c r="G3997" s="6" t="n">
        <x:v>12</x:v>
      </x:c>
      <x:c r="H3997" s="6" t="str">
        <x:v>https://raw.githubusercontent.com/Mar-7th/StarRailRes/dbe8cdfcfb0bf657b9fe1cf92d5537f118ccb487/index_new/cn/light_cone_promotions.json</x:v>
      </x:c>
    </x:row>
    <x:row r="3998" ht="20" customHeight="1">
      <x:c r="A3998" s="6" t="str">
        <x:v>光锥突破</x:v>
      </x:c>
      <x:c r="B3998" s="6" t="str">
        <x:v>23044</x:v>
      </x:c>
      <x:c r="C3998" s="6" t="n">
        <x:v>4</x:v>
      </x:c>
      <x:c r="D3998" s="6" t="n">
        <x:v>5</x:v>
      </x:c>
      <x:c r="E3998" s="7" t="str">
        <x:v>2</x:v>
      </x:c>
      <x:c r="F3998" s="7" t="str">
        <x:v>信用点</x:v>
      </x:c>
      <x:c r="G3998" s="6" t="n">
        <x:v>100000</x:v>
      </x:c>
      <x:c r="H3998" s="6" t="str">
        <x:v>https://raw.githubusercontent.com/Mar-7th/StarRailRes/dbe8cdfcfb0bf657b9fe1cf92d5537f118ccb487/index_new/cn/light_cone_promotions.json</x:v>
      </x:c>
    </x:row>
    <x:row r="3999" ht="20" customHeight="1">
      <x:c r="A3999" s="6" t="str">
        <x:v>光锥突破</x:v>
      </x:c>
      <x:c r="B3999" s="6" t="str">
        <x:v>23044</x:v>
      </x:c>
      <x:c r="C3999" s="6" t="n">
        <x:v>4</x:v>
      </x:c>
      <x:c r="D3999" s="6" t="n">
        <x:v>5</x:v>
      </x:c>
      <x:c r="E3999" s="7" t="str">
        <x:v>110183</x:v>
      </x:c>
      <x:c r="F3999" s="7" t="str">
        <x:v>月狂獠牙</x:v>
      </x:c>
      <x:c r="G3999" s="6" t="n">
        <x:v>5</x:v>
      </x:c>
      <x:c r="H3999" s="6" t="str">
        <x:v>https://raw.githubusercontent.com/Mar-7th/StarRailRes/dbe8cdfcfb0bf657b9fe1cf92d5537f118ccb487/index_new/cn/light_cone_promotions.json</x:v>
      </x:c>
    </x:row>
    <x:row r="4000" ht="20" customHeight="1">
      <x:c r="A4000" s="6" t="str">
        <x:v>光锥突破</x:v>
      </x:c>
      <x:c r="B4000" s="6" t="str">
        <x:v>23044</x:v>
      </x:c>
      <x:c r="C4000" s="6" t="n">
        <x:v>4</x:v>
      </x:c>
      <x:c r="D4000" s="6" t="n">
        <x:v>5</x:v>
      </x:c>
      <x:c r="E4000" s="7" t="str">
        <x:v>115013</x:v>
      </x:c>
      <x:c r="F4000" s="7" t="str">
        <x:v>哀叹漫无止息</x:v>
      </x:c>
      <x:c r="G4000" s="6" t="n">
        <x:v>6</x:v>
      </x:c>
      <x:c r="H4000" s="6" t="str">
        <x:v>https://raw.githubusercontent.com/Mar-7th/StarRailRes/dbe8cdfcfb0bf657b9fe1cf92d5537f118ccb487/index_new/cn/light_cone_promotions.json</x:v>
      </x:c>
    </x:row>
    <x:row r="4001" ht="20" customHeight="1">
      <x:c r="A4001" s="6" t="str">
        <x:v>光锥突破</x:v>
      </x:c>
      <x:c r="B4001" s="6" t="str">
        <x:v>23044</x:v>
      </x:c>
      <x:c r="C4001" s="6" t="n">
        <x:v>5</x:v>
      </x:c>
      <x:c r="D4001" s="6" t="n">
        <x:v>6</x:v>
      </x:c>
      <x:c r="E4001" s="7" t="str">
        <x:v>2</x:v>
      </x:c>
      <x:c r="F4001" s="7" t="str">
        <x:v>信用点</x:v>
      </x:c>
      <x:c r="G4001" s="6" t="n">
        <x:v>200000</x:v>
      </x:c>
      <x:c r="H4001" s="6" t="str">
        <x:v>https://raw.githubusercontent.com/Mar-7th/StarRailRes/dbe8cdfcfb0bf657b9fe1cf92d5537f118ccb487/index_new/cn/light_cone_promotions.json</x:v>
      </x:c>
    </x:row>
    <x:row r="4002" ht="20" customHeight="1">
      <x:c r="A4002" s="6" t="str">
        <x:v>光锥突破</x:v>
      </x:c>
      <x:c r="B4002" s="6" t="str">
        <x:v>23044</x:v>
      </x:c>
      <x:c r="C4002" s="6" t="n">
        <x:v>5</x:v>
      </x:c>
      <x:c r="D4002" s="6" t="n">
        <x:v>6</x:v>
      </x:c>
      <x:c r="E4002" s="7" t="str">
        <x:v>110183</x:v>
      </x:c>
      <x:c r="F4002" s="7" t="str">
        <x:v>月狂獠牙</x:v>
      </x:c>
      <x:c r="G4002" s="6" t="n">
        <x:v>10</x:v>
      </x:c>
      <x:c r="H4002" s="6" t="str">
        <x:v>https://raw.githubusercontent.com/Mar-7th/StarRailRes/dbe8cdfcfb0bf657b9fe1cf92d5537f118ccb487/index_new/cn/light_cone_promotions.json</x:v>
      </x:c>
    </x:row>
    <x:row r="4003" ht="20" customHeight="1">
      <x:c r="A4003" s="6" t="str">
        <x:v>光锥突破</x:v>
      </x:c>
      <x:c r="B4003" s="6" t="str">
        <x:v>23044</x:v>
      </x:c>
      <x:c r="C4003" s="6" t="n">
        <x:v>5</x:v>
      </x:c>
      <x:c r="D4003" s="6" t="n">
        <x:v>6</x:v>
      </x:c>
      <x:c r="E4003" s="7" t="str">
        <x:v>115013</x:v>
      </x:c>
      <x:c r="F4003" s="7" t="str">
        <x:v>哀叹漫无止息</x:v>
      </x:c>
      <x:c r="G4003" s="6" t="n">
        <x:v>8</x:v>
      </x:c>
      <x:c r="H4003" s="6" t="str">
        <x:v>https://raw.githubusercontent.com/Mar-7th/StarRailRes/dbe8cdfcfb0bf657b9fe1cf92d5537f118ccb487/index_new/cn/light_cone_promotions.json</x:v>
      </x:c>
    </x:row>
    <x:row r="4004" ht="20" customHeight="1">
      <x:c r="A4004" s="6" t="str">
        <x:v>光锥突破</x:v>
      </x:c>
      <x:c r="B4004" s="6" t="str">
        <x:v>23045</x:v>
      </x:c>
      <x:c r="C4004" s="6" t="n">
        <x:v>0</x:v>
      </x:c>
      <x:c r="D4004" s="6" t="n">
        <x:v>1</x:v>
      </x:c>
      <x:c r="E4004" s="7" t="str">
        <x:v>2</x:v>
      </x:c>
      <x:c r="F4004" s="7" t="str">
        <x:v>信用点</x:v>
      </x:c>
      <x:c r="G4004" s="6" t="n">
        <x:v>5000</x:v>
      </x:c>
      <x:c r="H4004" s="6" t="str">
        <x:v>https://raw.githubusercontent.com/Mar-7th/StarRailRes/dbe8cdfcfb0bf657b9fe1cf92d5537f118ccb487/index_new/cn/light_cone_promotions.json</x:v>
      </x:c>
    </x:row>
    <x:row r="4005" ht="20" customHeight="1">
      <x:c r="A4005" s="6" t="str">
        <x:v>光锥突破</x:v>
      </x:c>
      <x:c r="B4005" s="6" t="str">
        <x:v>23045</x:v>
      </x:c>
      <x:c r="C4005" s="6" t="n">
        <x:v>0</x:v>
      </x:c>
      <x:c r="D4005" s="6" t="n">
        <x:v>1</x:v>
      </x:c>
      <x:c r="E4005" s="7" t="str">
        <x:v>111011</x:v>
      </x:c>
      <x:c r="F4005" s="7" t="str">
        <x:v>掠夺的本能</x:v>
      </x:c>
      <x:c r="G4005" s="6" t="n">
        <x:v>8</x:v>
      </x:c>
      <x:c r="H4005" s="6" t="str">
        <x:v>https://raw.githubusercontent.com/Mar-7th/StarRailRes/dbe8cdfcfb0bf657b9fe1cf92d5537f118ccb487/index_new/cn/light_cone_promotions.json</x:v>
      </x:c>
    </x:row>
    <x:row r="4006" ht="20" customHeight="1">
      <x:c r="A4006" s="6" t="str">
        <x:v>光锥突破</x:v>
      </x:c>
      <x:c r="B4006" s="6" t="str">
        <x:v>23045</x:v>
      </x:c>
      <x:c r="C4006" s="6" t="n">
        <x:v>1</x:v>
      </x:c>
      <x:c r="D4006" s="6" t="n">
        <x:v>2</x:v>
      </x:c>
      <x:c r="E4006" s="7" t="str">
        <x:v>2</x:v>
      </x:c>
      <x:c r="F4006" s="7" t="str">
        <x:v>信用点</x:v>
      </x:c>
      <x:c r="G4006" s="6" t="n">
        <x:v>10000</x:v>
      </x:c>
      <x:c r="H4006" s="6" t="str">
        <x:v>https://raw.githubusercontent.com/Mar-7th/StarRailRes/dbe8cdfcfb0bf657b9fe1cf92d5537f118ccb487/index_new/cn/light_cone_promotions.json</x:v>
      </x:c>
    </x:row>
    <x:row r="4007" ht="20" customHeight="1">
      <x:c r="A4007" s="6" t="str">
        <x:v>光锥突破</x:v>
      </x:c>
      <x:c r="B4007" s="6" t="str">
        <x:v>23045</x:v>
      </x:c>
      <x:c r="C4007" s="6" t="n">
        <x:v>1</x:v>
      </x:c>
      <x:c r="D4007" s="6" t="n">
        <x:v>2</x:v>
      </x:c>
      <x:c r="E4007" s="7" t="str">
        <x:v>110181</x:v>
      </x:c>
      <x:c r="F4007" s="7" t="str">
        <x:v>步离犬牙</x:v>
      </x:c>
      <x:c r="G4007" s="6" t="n">
        <x:v>4</x:v>
      </x:c>
      <x:c r="H4007" s="6" t="str">
        <x:v>https://raw.githubusercontent.com/Mar-7th/StarRailRes/dbe8cdfcfb0bf657b9fe1cf92d5537f118ccb487/index_new/cn/light_cone_promotions.json</x:v>
      </x:c>
    </x:row>
    <x:row r="4008" ht="20" customHeight="1">
      <x:c r="A4008" s="6" t="str">
        <x:v>光锥突破</x:v>
      </x:c>
      <x:c r="B4008" s="6" t="str">
        <x:v>23045</x:v>
      </x:c>
      <x:c r="C4008" s="6" t="n">
        <x:v>1</x:v>
      </x:c>
      <x:c r="D4008" s="6" t="n">
        <x:v>2</x:v>
      </x:c>
      <x:c r="E4008" s="7" t="str">
        <x:v>111011</x:v>
      </x:c>
      <x:c r="F4008" s="7" t="str">
        <x:v>掠夺的本能</x:v>
      </x:c>
      <x:c r="G4008" s="6" t="n">
        <x:v>12</x:v>
      </x:c>
      <x:c r="H4008" s="6" t="str">
        <x:v>https://raw.githubusercontent.com/Mar-7th/StarRailRes/dbe8cdfcfb0bf657b9fe1cf92d5537f118ccb487/index_new/cn/light_cone_promotions.json</x:v>
      </x:c>
    </x:row>
    <x:row r="4009" ht="20" customHeight="1">
      <x:c r="A4009" s="6" t="str">
        <x:v>光锥突破</x:v>
      </x:c>
      <x:c r="B4009" s="6" t="str">
        <x:v>23045</x:v>
      </x:c>
      <x:c r="C4009" s="6" t="n">
        <x:v>2</x:v>
      </x:c>
      <x:c r="D4009" s="6" t="n">
        <x:v>3</x:v>
      </x:c>
      <x:c r="E4009" s="7" t="str">
        <x:v>2</x:v>
      </x:c>
      <x:c r="F4009" s="7" t="str">
        <x:v>信用点</x:v>
      </x:c>
      <x:c r="G4009" s="6" t="n">
        <x:v>20000</x:v>
      </x:c>
      <x:c r="H4009" s="6" t="str">
        <x:v>https://raw.githubusercontent.com/Mar-7th/StarRailRes/dbe8cdfcfb0bf657b9fe1cf92d5537f118ccb487/index_new/cn/light_cone_promotions.json</x:v>
      </x:c>
    </x:row>
    <x:row r="4010" ht="20" customHeight="1">
      <x:c r="A4010" s="6" t="str">
        <x:v>光锥突破</x:v>
      </x:c>
      <x:c r="B4010" s="6" t="str">
        <x:v>23045</x:v>
      </x:c>
      <x:c r="C4010" s="6" t="n">
        <x:v>2</x:v>
      </x:c>
      <x:c r="D4010" s="6" t="n">
        <x:v>3</x:v>
      </x:c>
      <x:c r="E4010" s="7" t="str">
        <x:v>110182</x:v>
      </x:c>
      <x:c r="F4010" s="7" t="str">
        <x:v>狼毒锯牙</x:v>
      </x:c>
      <x:c r="G4010" s="6" t="n">
        <x:v>4</x:v>
      </x:c>
      <x:c r="H4010" s="6" t="str">
        <x:v>https://raw.githubusercontent.com/Mar-7th/StarRailRes/dbe8cdfcfb0bf657b9fe1cf92d5537f118ccb487/index_new/cn/light_cone_promotions.json</x:v>
      </x:c>
    </x:row>
    <x:row r="4011" ht="20" customHeight="1">
      <x:c r="A4011" s="6" t="str">
        <x:v>光锥突破</x:v>
      </x:c>
      <x:c r="B4011" s="6" t="str">
        <x:v>23045</x:v>
      </x:c>
      <x:c r="C4011" s="6" t="n">
        <x:v>2</x:v>
      </x:c>
      <x:c r="D4011" s="6" t="n">
        <x:v>3</x:v>
      </x:c>
      <x:c r="E4011" s="7" t="str">
        <x:v>111012</x:v>
      </x:c>
      <x:c r="F4011" s="7" t="str">
        <x:v>篡改的野心</x:v>
      </x:c>
      <x:c r="G4011" s="6" t="n">
        <x:v>8</x:v>
      </x:c>
      <x:c r="H4011" s="6" t="str">
        <x:v>https://raw.githubusercontent.com/Mar-7th/StarRailRes/dbe8cdfcfb0bf657b9fe1cf92d5537f118ccb487/index_new/cn/light_cone_promotions.json</x:v>
      </x:c>
    </x:row>
    <x:row r="4012" ht="20" customHeight="1">
      <x:c r="A4012" s="6" t="str">
        <x:v>光锥突破</x:v>
      </x:c>
      <x:c r="B4012" s="6" t="str">
        <x:v>23045</x:v>
      </x:c>
      <x:c r="C4012" s="6" t="n">
        <x:v>3</x:v>
      </x:c>
      <x:c r="D4012" s="6" t="n">
        <x:v>4</x:v>
      </x:c>
      <x:c r="E4012" s="7" t="str">
        <x:v>2</x:v>
      </x:c>
      <x:c r="F4012" s="7" t="str">
        <x:v>信用点</x:v>
      </x:c>
      <x:c r="G4012" s="6" t="n">
        <x:v>50000</x:v>
      </x:c>
      <x:c r="H4012" s="6" t="str">
        <x:v>https://raw.githubusercontent.com/Mar-7th/StarRailRes/dbe8cdfcfb0bf657b9fe1cf92d5537f118ccb487/index_new/cn/light_cone_promotions.json</x:v>
      </x:c>
    </x:row>
    <x:row r="4013" ht="20" customHeight="1">
      <x:c r="A4013" s="6" t="str">
        <x:v>光锥突破</x:v>
      </x:c>
      <x:c r="B4013" s="6" t="str">
        <x:v>23045</x:v>
      </x:c>
      <x:c r="C4013" s="6" t="n">
        <x:v>3</x:v>
      </x:c>
      <x:c r="D4013" s="6" t="n">
        <x:v>4</x:v>
      </x:c>
      <x:c r="E4013" s="7" t="str">
        <x:v>110182</x:v>
      </x:c>
      <x:c r="F4013" s="7" t="str">
        <x:v>狼毒锯牙</x:v>
      </x:c>
      <x:c r="G4013" s="6" t="n">
        <x:v>8</x:v>
      </x:c>
      <x:c r="H4013" s="6" t="str">
        <x:v>https://raw.githubusercontent.com/Mar-7th/StarRailRes/dbe8cdfcfb0bf657b9fe1cf92d5537f118ccb487/index_new/cn/light_cone_promotions.json</x:v>
      </x:c>
    </x:row>
    <x:row r="4014" ht="20" customHeight="1">
      <x:c r="A4014" s="6" t="str">
        <x:v>光锥突破</x:v>
      </x:c>
      <x:c r="B4014" s="6" t="str">
        <x:v>23045</x:v>
      </x:c>
      <x:c r="C4014" s="6" t="n">
        <x:v>3</x:v>
      </x:c>
      <x:c r="D4014" s="6" t="n">
        <x:v>4</x:v>
      </x:c>
      <x:c r="E4014" s="7" t="str">
        <x:v>111012</x:v>
      </x:c>
      <x:c r="F4014" s="7" t="str">
        <x:v>篡改的野心</x:v>
      </x:c>
      <x:c r="G4014" s="6" t="n">
        <x:v>12</x:v>
      </x:c>
      <x:c r="H4014" s="6" t="str">
        <x:v>https://raw.githubusercontent.com/Mar-7th/StarRailRes/dbe8cdfcfb0bf657b9fe1cf92d5537f118ccb487/index_new/cn/light_cone_promotions.json</x:v>
      </x:c>
    </x:row>
    <x:row r="4015" ht="20" customHeight="1">
      <x:c r="A4015" s="6" t="str">
        <x:v>光锥突破</x:v>
      </x:c>
      <x:c r="B4015" s="6" t="str">
        <x:v>23045</x:v>
      </x:c>
      <x:c r="C4015" s="6" t="n">
        <x:v>4</x:v>
      </x:c>
      <x:c r="D4015" s="6" t="n">
        <x:v>5</x:v>
      </x:c>
      <x:c r="E4015" s="7" t="str">
        <x:v>2</x:v>
      </x:c>
      <x:c r="F4015" s="7" t="str">
        <x:v>信用点</x:v>
      </x:c>
      <x:c r="G4015" s="6" t="n">
        <x:v>100000</x:v>
      </x:c>
      <x:c r="H4015" s="6" t="str">
        <x:v>https://raw.githubusercontent.com/Mar-7th/StarRailRes/dbe8cdfcfb0bf657b9fe1cf92d5537f118ccb487/index_new/cn/light_cone_promotions.json</x:v>
      </x:c>
    </x:row>
    <x:row r="4016" ht="20" customHeight="1">
      <x:c r="A4016" s="6" t="str">
        <x:v>光锥突破</x:v>
      </x:c>
      <x:c r="B4016" s="6" t="str">
        <x:v>23045</x:v>
      </x:c>
      <x:c r="C4016" s="6" t="n">
        <x:v>4</x:v>
      </x:c>
      <x:c r="D4016" s="6" t="n">
        <x:v>5</x:v>
      </x:c>
      <x:c r="E4016" s="7" t="str">
        <x:v>110183</x:v>
      </x:c>
      <x:c r="F4016" s="7" t="str">
        <x:v>月狂獠牙</x:v>
      </x:c>
      <x:c r="G4016" s="6" t="n">
        <x:v>5</x:v>
      </x:c>
      <x:c r="H4016" s="6" t="str">
        <x:v>https://raw.githubusercontent.com/Mar-7th/StarRailRes/dbe8cdfcfb0bf657b9fe1cf92d5537f118ccb487/index_new/cn/light_cone_promotions.json</x:v>
      </x:c>
    </x:row>
    <x:row r="4017" ht="20" customHeight="1">
      <x:c r="A4017" s="6" t="str">
        <x:v>光锥突破</x:v>
      </x:c>
      <x:c r="B4017" s="6" t="str">
        <x:v>23045</x:v>
      </x:c>
      <x:c r="C4017" s="6" t="n">
        <x:v>4</x:v>
      </x:c>
      <x:c r="D4017" s="6" t="n">
        <x:v>5</x:v>
      </x:c>
      <x:c r="E4017" s="7" t="str">
        <x:v>111013</x:v>
      </x:c>
      <x:c r="F4017" s="7" t="str">
        <x:v>践踏的意志</x:v>
      </x:c>
      <x:c r="G4017" s="6" t="n">
        <x:v>6</x:v>
      </x:c>
      <x:c r="H4017" s="6" t="str">
        <x:v>https://raw.githubusercontent.com/Mar-7th/StarRailRes/dbe8cdfcfb0bf657b9fe1cf92d5537f118ccb487/index_new/cn/light_cone_promotions.json</x:v>
      </x:c>
    </x:row>
    <x:row r="4018" ht="20" customHeight="1">
      <x:c r="A4018" s="6" t="str">
        <x:v>光锥突破</x:v>
      </x:c>
      <x:c r="B4018" s="6" t="str">
        <x:v>23045</x:v>
      </x:c>
      <x:c r="C4018" s="6" t="n">
        <x:v>5</x:v>
      </x:c>
      <x:c r="D4018" s="6" t="n">
        <x:v>6</x:v>
      </x:c>
      <x:c r="E4018" s="7" t="str">
        <x:v>2</x:v>
      </x:c>
      <x:c r="F4018" s="7" t="str">
        <x:v>信用点</x:v>
      </x:c>
      <x:c r="G4018" s="6" t="n">
        <x:v>200000</x:v>
      </x:c>
      <x:c r="H4018" s="6" t="str">
        <x:v>https://raw.githubusercontent.com/Mar-7th/StarRailRes/dbe8cdfcfb0bf657b9fe1cf92d5537f118ccb487/index_new/cn/light_cone_promotions.json</x:v>
      </x:c>
    </x:row>
    <x:row r="4019" ht="20" customHeight="1">
      <x:c r="A4019" s="6" t="str">
        <x:v>光锥突破</x:v>
      </x:c>
      <x:c r="B4019" s="6" t="str">
        <x:v>23045</x:v>
      </x:c>
      <x:c r="C4019" s="6" t="n">
        <x:v>5</x:v>
      </x:c>
      <x:c r="D4019" s="6" t="n">
        <x:v>6</x:v>
      </x:c>
      <x:c r="E4019" s="7" t="str">
        <x:v>110183</x:v>
      </x:c>
      <x:c r="F4019" s="7" t="str">
        <x:v>月狂獠牙</x:v>
      </x:c>
      <x:c r="G4019" s="6" t="n">
        <x:v>10</x:v>
      </x:c>
      <x:c r="H4019" s="6" t="str">
        <x:v>https://raw.githubusercontent.com/Mar-7th/StarRailRes/dbe8cdfcfb0bf657b9fe1cf92d5537f118ccb487/index_new/cn/light_cone_promotions.json</x:v>
      </x:c>
    </x:row>
    <x:row r="4020" ht="20" customHeight="1">
      <x:c r="A4020" s="6" t="str">
        <x:v>光锥突破</x:v>
      </x:c>
      <x:c r="B4020" s="6" t="str">
        <x:v>23045</x:v>
      </x:c>
      <x:c r="C4020" s="6" t="n">
        <x:v>5</x:v>
      </x:c>
      <x:c r="D4020" s="6" t="n">
        <x:v>6</x:v>
      </x:c>
      <x:c r="E4020" s="7" t="str">
        <x:v>111013</x:v>
      </x:c>
      <x:c r="F4020" s="7" t="str">
        <x:v>践踏的意志</x:v>
      </x:c>
      <x:c r="G4020" s="6" t="n">
        <x:v>8</x:v>
      </x:c>
      <x:c r="H4020" s="6" t="str">
        <x:v>https://raw.githubusercontent.com/Mar-7th/StarRailRes/dbe8cdfcfb0bf657b9fe1cf92d5537f118ccb487/index_new/cn/light_cone_promotions.json</x:v>
      </x:c>
    </x:row>
    <x:row r="4021" ht="20" customHeight="1">
      <x:c r="A4021" s="6" t="str">
        <x:v>光锥突破</x:v>
      </x:c>
      <x:c r="B4021" s="6" t="str">
        <x:v>23046</x:v>
      </x:c>
      <x:c r="C4021" s="6" t="n">
        <x:v>0</x:v>
      </x:c>
      <x:c r="D4021" s="6" t="n">
        <x:v>1</x:v>
      </x:c>
      <x:c r="E4021" s="7" t="str">
        <x:v>2</x:v>
      </x:c>
      <x:c r="F4021" s="7" t="str">
        <x:v>信用点</x:v>
      </x:c>
      <x:c r="G4021" s="6" t="n">
        <x:v>5000</x:v>
      </x:c>
      <x:c r="H4021" s="6" t="str">
        <x:v>https://raw.githubusercontent.com/Mar-7th/StarRailRes/dbe8cdfcfb0bf657b9fe1cf92d5537f118ccb487/index_new/cn/light_cone_promotions.json</x:v>
      </x:c>
    </x:row>
    <x:row r="4022" ht="20" customHeight="1">
      <x:c r="A4022" s="6" t="str">
        <x:v>光锥突破</x:v>
      </x:c>
      <x:c r="B4022" s="6" t="str">
        <x:v>23046</x:v>
      </x:c>
      <x:c r="C4022" s="6" t="n">
        <x:v>0</x:v>
      </x:c>
      <x:c r="D4022" s="6" t="n">
        <x:v>1</x:v>
      </x:c>
      <x:c r="E4022" s="7" t="str">
        <x:v>111001</x:v>
      </x:c>
      <x:c r="F4022" s="7" t="str">
        <x:v>熄灭原核</x:v>
      </x:c>
      <x:c r="G4022" s="6" t="n">
        <x:v>8</x:v>
      </x:c>
      <x:c r="H4022" s="6" t="str">
        <x:v>https://raw.githubusercontent.com/Mar-7th/StarRailRes/dbe8cdfcfb0bf657b9fe1cf92d5537f118ccb487/index_new/cn/light_cone_promotions.json</x:v>
      </x:c>
    </x:row>
    <x:row r="4023" ht="20" customHeight="1">
      <x:c r="A4023" s="6" t="str">
        <x:v>光锥突破</x:v>
      </x:c>
      <x:c r="B4023" s="6" t="str">
        <x:v>23046</x:v>
      </x:c>
      <x:c r="C4023" s="6" t="n">
        <x:v>1</x:v>
      </x:c>
      <x:c r="D4023" s="6" t="n">
        <x:v>2</x:v>
      </x:c>
      <x:c r="E4023" s="7" t="str">
        <x:v>2</x:v>
      </x:c>
      <x:c r="F4023" s="7" t="str">
        <x:v>信用点</x:v>
      </x:c>
      <x:c r="G4023" s="6" t="n">
        <x:v>10000</x:v>
      </x:c>
      <x:c r="H4023" s="6" t="str">
        <x:v>https://raw.githubusercontent.com/Mar-7th/StarRailRes/dbe8cdfcfb0bf657b9fe1cf92d5537f118ccb487/index_new/cn/light_cone_promotions.json</x:v>
      </x:c>
    </x:row>
    <x:row r="4024" ht="20" customHeight="1">
      <x:c r="A4024" s="6" t="str">
        <x:v>光锥突破</x:v>
      </x:c>
      <x:c r="B4024" s="6" t="str">
        <x:v>23046</x:v>
      </x:c>
      <x:c r="C4024" s="6" t="n">
        <x:v>1</x:v>
      </x:c>
      <x:c r="D4024" s="6" t="n">
        <x:v>2</x:v>
      </x:c>
      <x:c r="E4024" s="7" t="str">
        <x:v>110191</x:v>
      </x:c>
      <x:c r="F4024" s="7" t="str">
        <x:v>陨铁弹丸</x:v>
      </x:c>
      <x:c r="G4024" s="6" t="n">
        <x:v>4</x:v>
      </x:c>
      <x:c r="H4024" s="6" t="str">
        <x:v>https://raw.githubusercontent.com/Mar-7th/StarRailRes/dbe8cdfcfb0bf657b9fe1cf92d5537f118ccb487/index_new/cn/light_cone_promotions.json</x:v>
      </x:c>
    </x:row>
    <x:row r="4025" ht="20" customHeight="1">
      <x:c r="A4025" s="6" t="str">
        <x:v>光锥突破</x:v>
      </x:c>
      <x:c r="B4025" s="6" t="str">
        <x:v>23046</x:v>
      </x:c>
      <x:c r="C4025" s="6" t="n">
        <x:v>1</x:v>
      </x:c>
      <x:c r="D4025" s="6" t="n">
        <x:v>2</x:v>
      </x:c>
      <x:c r="E4025" s="7" t="str">
        <x:v>111001</x:v>
      </x:c>
      <x:c r="F4025" s="7" t="str">
        <x:v>熄灭原核</x:v>
      </x:c>
      <x:c r="G4025" s="6" t="n">
        <x:v>12</x:v>
      </x:c>
      <x:c r="H4025" s="6" t="str">
        <x:v>https://raw.githubusercontent.com/Mar-7th/StarRailRes/dbe8cdfcfb0bf657b9fe1cf92d5537f118ccb487/index_new/cn/light_cone_promotions.json</x:v>
      </x:c>
    </x:row>
    <x:row r="4026" ht="20" customHeight="1">
      <x:c r="A4026" s="6" t="str">
        <x:v>光锥突破</x:v>
      </x:c>
      <x:c r="B4026" s="6" t="str">
        <x:v>23046</x:v>
      </x:c>
      <x:c r="C4026" s="6" t="n">
        <x:v>2</x:v>
      </x:c>
      <x:c r="D4026" s="6" t="n">
        <x:v>3</x:v>
      </x:c>
      <x:c r="E4026" s="7" t="str">
        <x:v>2</x:v>
      </x:c>
      <x:c r="F4026" s="7" t="str">
        <x:v>信用点</x:v>
      </x:c>
      <x:c r="G4026" s="6" t="n">
        <x:v>20000</x:v>
      </x:c>
      <x:c r="H4026" s="6" t="str">
        <x:v>https://raw.githubusercontent.com/Mar-7th/StarRailRes/dbe8cdfcfb0bf657b9fe1cf92d5537f118ccb487/index_new/cn/light_cone_promotions.json</x:v>
      </x:c>
    </x:row>
    <x:row r="4027" ht="20" customHeight="1">
      <x:c r="A4027" s="6" t="str">
        <x:v>光锥突破</x:v>
      </x:c>
      <x:c r="B4027" s="6" t="str">
        <x:v>23046</x:v>
      </x:c>
      <x:c r="C4027" s="6" t="n">
        <x:v>2</x:v>
      </x:c>
      <x:c r="D4027" s="6" t="n">
        <x:v>3</x:v>
      </x:c>
      <x:c r="E4027" s="7" t="str">
        <x:v>110192</x:v>
      </x:c>
      <x:c r="F4027" s="7" t="str">
        <x:v>命定死因</x:v>
      </x:c>
      <x:c r="G4027" s="6" t="n">
        <x:v>4</x:v>
      </x:c>
      <x:c r="H4027" s="6" t="str">
        <x:v>https://raw.githubusercontent.com/Mar-7th/StarRailRes/dbe8cdfcfb0bf657b9fe1cf92d5537f118ccb487/index_new/cn/light_cone_promotions.json</x:v>
      </x:c>
    </x:row>
    <x:row r="4028" ht="20" customHeight="1">
      <x:c r="A4028" s="6" t="str">
        <x:v>光锥突破</x:v>
      </x:c>
      <x:c r="B4028" s="6" t="str">
        <x:v>23046</x:v>
      </x:c>
      <x:c r="C4028" s="6" t="n">
        <x:v>2</x:v>
      </x:c>
      <x:c r="D4028" s="6" t="n">
        <x:v>3</x:v>
      </x:c>
      <x:c r="E4028" s="7" t="str">
        <x:v>111002</x:v>
      </x:c>
      <x:c r="F4028" s="7" t="str">
        <x:v>微光原核</x:v>
      </x:c>
      <x:c r="G4028" s="6" t="n">
        <x:v>8</x:v>
      </x:c>
      <x:c r="H4028" s="6" t="str">
        <x:v>https://raw.githubusercontent.com/Mar-7th/StarRailRes/dbe8cdfcfb0bf657b9fe1cf92d5537f118ccb487/index_new/cn/light_cone_promotions.json</x:v>
      </x:c>
    </x:row>
    <x:row r="4029" ht="20" customHeight="1">
      <x:c r="A4029" s="6" t="str">
        <x:v>光锥突破</x:v>
      </x:c>
      <x:c r="B4029" s="6" t="str">
        <x:v>23046</x:v>
      </x:c>
      <x:c r="C4029" s="6" t="n">
        <x:v>3</x:v>
      </x:c>
      <x:c r="D4029" s="6" t="n">
        <x:v>4</x:v>
      </x:c>
      <x:c r="E4029" s="7" t="str">
        <x:v>2</x:v>
      </x:c>
      <x:c r="F4029" s="7" t="str">
        <x:v>信用点</x:v>
      </x:c>
      <x:c r="G4029" s="6" t="n">
        <x:v>50000</x:v>
      </x:c>
      <x:c r="H4029" s="6" t="str">
        <x:v>https://raw.githubusercontent.com/Mar-7th/StarRailRes/dbe8cdfcfb0bf657b9fe1cf92d5537f118ccb487/index_new/cn/light_cone_promotions.json</x:v>
      </x:c>
    </x:row>
    <x:row r="4030" ht="20" customHeight="1">
      <x:c r="A4030" s="6" t="str">
        <x:v>光锥突破</x:v>
      </x:c>
      <x:c r="B4030" s="6" t="str">
        <x:v>23046</x:v>
      </x:c>
      <x:c r="C4030" s="6" t="n">
        <x:v>3</x:v>
      </x:c>
      <x:c r="D4030" s="6" t="n">
        <x:v>4</x:v>
      </x:c>
      <x:c r="E4030" s="7" t="str">
        <x:v>110192</x:v>
      </x:c>
      <x:c r="F4030" s="7" t="str">
        <x:v>命定死因</x:v>
      </x:c>
      <x:c r="G4030" s="6" t="n">
        <x:v>8</x:v>
      </x:c>
      <x:c r="H4030" s="6" t="str">
        <x:v>https://raw.githubusercontent.com/Mar-7th/StarRailRes/dbe8cdfcfb0bf657b9fe1cf92d5537f118ccb487/index_new/cn/light_cone_promotions.json</x:v>
      </x:c>
    </x:row>
    <x:row r="4031" ht="20" customHeight="1">
      <x:c r="A4031" s="6" t="str">
        <x:v>光锥突破</x:v>
      </x:c>
      <x:c r="B4031" s="6" t="str">
        <x:v>23046</x:v>
      </x:c>
      <x:c r="C4031" s="6" t="n">
        <x:v>3</x:v>
      </x:c>
      <x:c r="D4031" s="6" t="n">
        <x:v>4</x:v>
      </x:c>
      <x:c r="E4031" s="7" t="str">
        <x:v>111002</x:v>
      </x:c>
      <x:c r="F4031" s="7" t="str">
        <x:v>微光原核</x:v>
      </x:c>
      <x:c r="G4031" s="6" t="n">
        <x:v>12</x:v>
      </x:c>
      <x:c r="H4031" s="6" t="str">
        <x:v>https://raw.githubusercontent.com/Mar-7th/StarRailRes/dbe8cdfcfb0bf657b9fe1cf92d5537f118ccb487/index_new/cn/light_cone_promotions.json</x:v>
      </x:c>
    </x:row>
    <x:row r="4032" ht="20" customHeight="1">
      <x:c r="A4032" s="6" t="str">
        <x:v>光锥突破</x:v>
      </x:c>
      <x:c r="B4032" s="6" t="str">
        <x:v>23046</x:v>
      </x:c>
      <x:c r="C4032" s="6" t="n">
        <x:v>4</x:v>
      </x:c>
      <x:c r="D4032" s="6" t="n">
        <x:v>5</x:v>
      </x:c>
      <x:c r="E4032" s="7" t="str">
        <x:v>2</x:v>
      </x:c>
      <x:c r="F4032" s="7" t="str">
        <x:v>信用点</x:v>
      </x:c>
      <x:c r="G4032" s="6" t="n">
        <x:v>100000</x:v>
      </x:c>
      <x:c r="H4032" s="6" t="str">
        <x:v>https://raw.githubusercontent.com/Mar-7th/StarRailRes/dbe8cdfcfb0bf657b9fe1cf92d5537f118ccb487/index_new/cn/light_cone_promotions.json</x:v>
      </x:c>
    </x:row>
    <x:row r="4033" ht="20" customHeight="1">
      <x:c r="A4033" s="6" t="str">
        <x:v>光锥突破</x:v>
      </x:c>
      <x:c r="B4033" s="6" t="str">
        <x:v>23046</x:v>
      </x:c>
      <x:c r="C4033" s="6" t="n">
        <x:v>4</x:v>
      </x:c>
      <x:c r="D4033" s="6" t="n">
        <x:v>5</x:v>
      </x:c>
      <x:c r="E4033" s="7" t="str">
        <x:v>110193</x:v>
      </x:c>
      <x:c r="F4033" s="7" t="str">
        <x:v>逆时一击</x:v>
      </x:c>
      <x:c r="G4033" s="6" t="n">
        <x:v>5</x:v>
      </x:c>
      <x:c r="H4033" s="6" t="str">
        <x:v>https://raw.githubusercontent.com/Mar-7th/StarRailRes/dbe8cdfcfb0bf657b9fe1cf92d5537f118ccb487/index_new/cn/light_cone_promotions.json</x:v>
      </x:c>
    </x:row>
    <x:row r="4034" ht="20" customHeight="1">
      <x:c r="A4034" s="6" t="str">
        <x:v>光锥突破</x:v>
      </x:c>
      <x:c r="B4034" s="6" t="str">
        <x:v>23046</x:v>
      </x:c>
      <x:c r="C4034" s="6" t="n">
        <x:v>4</x:v>
      </x:c>
      <x:c r="D4034" s="6" t="n">
        <x:v>5</x:v>
      </x:c>
      <x:c r="E4034" s="7" t="str">
        <x:v>111003</x:v>
      </x:c>
      <x:c r="F4034" s="7" t="str">
        <x:v>蠢动原核</x:v>
      </x:c>
      <x:c r="G4034" s="6" t="n">
        <x:v>6</x:v>
      </x:c>
      <x:c r="H4034" s="6" t="str">
        <x:v>https://raw.githubusercontent.com/Mar-7th/StarRailRes/dbe8cdfcfb0bf657b9fe1cf92d5537f118ccb487/index_new/cn/light_cone_promotions.json</x:v>
      </x:c>
    </x:row>
    <x:row r="4035" ht="20" customHeight="1">
      <x:c r="A4035" s="6" t="str">
        <x:v>光锥突破</x:v>
      </x:c>
      <x:c r="B4035" s="6" t="str">
        <x:v>23046</x:v>
      </x:c>
      <x:c r="C4035" s="6" t="n">
        <x:v>5</x:v>
      </x:c>
      <x:c r="D4035" s="6" t="n">
        <x:v>6</x:v>
      </x:c>
      <x:c r="E4035" s="7" t="str">
        <x:v>2</x:v>
      </x:c>
      <x:c r="F4035" s="7" t="str">
        <x:v>信用点</x:v>
      </x:c>
      <x:c r="G4035" s="6" t="n">
        <x:v>200000</x:v>
      </x:c>
      <x:c r="H4035" s="6" t="str">
        <x:v>https://raw.githubusercontent.com/Mar-7th/StarRailRes/dbe8cdfcfb0bf657b9fe1cf92d5537f118ccb487/index_new/cn/light_cone_promotions.json</x:v>
      </x:c>
    </x:row>
    <x:row r="4036" ht="20" customHeight="1">
      <x:c r="A4036" s="6" t="str">
        <x:v>光锥突破</x:v>
      </x:c>
      <x:c r="B4036" s="6" t="str">
        <x:v>23046</x:v>
      </x:c>
      <x:c r="C4036" s="6" t="n">
        <x:v>5</x:v>
      </x:c>
      <x:c r="D4036" s="6" t="n">
        <x:v>6</x:v>
      </x:c>
      <x:c r="E4036" s="7" t="str">
        <x:v>110193</x:v>
      </x:c>
      <x:c r="F4036" s="7" t="str">
        <x:v>逆时一击</x:v>
      </x:c>
      <x:c r="G4036" s="6" t="n">
        <x:v>10</x:v>
      </x:c>
      <x:c r="H4036" s="6" t="str">
        <x:v>https://raw.githubusercontent.com/Mar-7th/StarRailRes/dbe8cdfcfb0bf657b9fe1cf92d5537f118ccb487/index_new/cn/light_cone_promotions.json</x:v>
      </x:c>
    </x:row>
    <x:row r="4037" ht="20" customHeight="1">
      <x:c r="A4037" s="6" t="str">
        <x:v>光锥突破</x:v>
      </x:c>
      <x:c r="B4037" s="6" t="str">
        <x:v>23046</x:v>
      </x:c>
      <x:c r="C4037" s="6" t="n">
        <x:v>5</x:v>
      </x:c>
      <x:c r="D4037" s="6" t="n">
        <x:v>6</x:v>
      </x:c>
      <x:c r="E4037" s="7" t="str">
        <x:v>111003</x:v>
      </x:c>
      <x:c r="F4037" s="7" t="str">
        <x:v>蠢动原核</x:v>
      </x:c>
      <x:c r="G4037" s="6" t="n">
        <x:v>8</x:v>
      </x:c>
      <x:c r="H4037" s="6" t="str">
        <x:v>https://raw.githubusercontent.com/Mar-7th/StarRailRes/dbe8cdfcfb0bf657b9fe1cf92d5537f118ccb487/index_new/cn/light_cone_promotions.json</x:v>
      </x:c>
    </x:row>
    <x:row r="4038" ht="20" customHeight="1">
      <x:c r="A4038" s="6" t="str">
        <x:v>光锥突破</x:v>
      </x:c>
      <x:c r="B4038" s="6" t="str">
        <x:v>23047</x:v>
      </x:c>
      <x:c r="C4038" s="6" t="n">
        <x:v>0</x:v>
      </x:c>
      <x:c r="D4038" s="6" t="n">
        <x:v>1</x:v>
      </x:c>
      <x:c r="E4038" s="7" t="str">
        <x:v>2</x:v>
      </x:c>
      <x:c r="F4038" s="7" t="str">
        <x:v>信用点</x:v>
      </x:c>
      <x:c r="G4038" s="6" t="n">
        <x:v>5000</x:v>
      </x:c>
      <x:c r="H4038" s="6" t="str">
        <x:v>https://raw.githubusercontent.com/Mar-7th/StarRailRes/dbe8cdfcfb0bf657b9fe1cf92d5537f118ccb487/index_new/cn/light_cone_promotions.json</x:v>
      </x:c>
    </x:row>
    <x:row r="4039" ht="20" customHeight="1">
      <x:c r="A4039" s="6" t="str">
        <x:v>光锥突破</x:v>
      </x:c>
      <x:c r="B4039" s="6" t="str">
        <x:v>23047</x:v>
      </x:c>
      <x:c r="C4039" s="6" t="n">
        <x:v>0</x:v>
      </x:c>
      <x:c r="D4039" s="6" t="n">
        <x:v>1</x:v>
      </x:c>
      <x:c r="E4039" s="7" t="str">
        <x:v>115001</x:v>
      </x:c>
      <x:c r="F4039" s="7" t="str">
        <x:v>恐惧踏碎血肉</x:v>
      </x:c>
      <x:c r="G4039" s="6" t="n">
        <x:v>8</x:v>
      </x:c>
      <x:c r="H4039" s="6" t="str">
        <x:v>https://raw.githubusercontent.com/Mar-7th/StarRailRes/dbe8cdfcfb0bf657b9fe1cf92d5537f118ccb487/index_new/cn/light_cone_promotions.json</x:v>
      </x:c>
    </x:row>
    <x:row r="4040" ht="20" customHeight="1">
      <x:c r="A4040" s="6" t="str">
        <x:v>光锥突破</x:v>
      </x:c>
      <x:c r="B4040" s="6" t="str">
        <x:v>23047</x:v>
      </x:c>
      <x:c r="C4040" s="6" t="n">
        <x:v>1</x:v>
      </x:c>
      <x:c r="D4040" s="6" t="n">
        <x:v>2</x:v>
      </x:c>
      <x:c r="E4040" s="7" t="str">
        <x:v>2</x:v>
      </x:c>
      <x:c r="F4040" s="7" t="str">
        <x:v>信用点</x:v>
      </x:c>
      <x:c r="G4040" s="6" t="n">
        <x:v>10000</x:v>
      </x:c>
      <x:c r="H4040" s="6" t="str">
        <x:v>https://raw.githubusercontent.com/Mar-7th/StarRailRes/dbe8cdfcfb0bf657b9fe1cf92d5537f118ccb487/index_new/cn/light_cone_promotions.json</x:v>
      </x:c>
    </x:row>
    <x:row r="4041" ht="20" customHeight="1">
      <x:c r="A4041" s="6" t="str">
        <x:v>光锥突破</x:v>
      </x:c>
      <x:c r="B4041" s="6" t="str">
        <x:v>23047</x:v>
      </x:c>
      <x:c r="C4041" s="6" t="n">
        <x:v>1</x:v>
      </x:c>
      <x:c r="D4041" s="6" t="n">
        <x:v>2</x:v>
      </x:c>
      <x:c r="E4041" s="7" t="str">
        <x:v>110221</x:v>
      </x:c>
      <x:c r="F4041" s="7" t="str">
        <x:v>炽情之灵</x:v>
      </x:c>
      <x:c r="G4041" s="6" t="n">
        <x:v>4</x:v>
      </x:c>
      <x:c r="H4041" s="6" t="str">
        <x:v>https://raw.githubusercontent.com/Mar-7th/StarRailRes/dbe8cdfcfb0bf657b9fe1cf92d5537f118ccb487/index_new/cn/light_cone_promotions.json</x:v>
      </x:c>
    </x:row>
    <x:row r="4042" ht="20" customHeight="1">
      <x:c r="A4042" s="6" t="str">
        <x:v>光锥突破</x:v>
      </x:c>
      <x:c r="B4042" s="6" t="str">
        <x:v>23047</x:v>
      </x:c>
      <x:c r="C4042" s="6" t="n">
        <x:v>1</x:v>
      </x:c>
      <x:c r="D4042" s="6" t="n">
        <x:v>2</x:v>
      </x:c>
      <x:c r="E4042" s="7" t="str">
        <x:v>115001</x:v>
      </x:c>
      <x:c r="F4042" s="7" t="str">
        <x:v>恐惧踏碎血肉</x:v>
      </x:c>
      <x:c r="G4042" s="6" t="n">
        <x:v>12</x:v>
      </x:c>
      <x:c r="H4042" s="6" t="str">
        <x:v>https://raw.githubusercontent.com/Mar-7th/StarRailRes/dbe8cdfcfb0bf657b9fe1cf92d5537f118ccb487/index_new/cn/light_cone_promotions.json</x:v>
      </x:c>
    </x:row>
    <x:row r="4043" ht="20" customHeight="1">
      <x:c r="A4043" s="6" t="str">
        <x:v>光锥突破</x:v>
      </x:c>
      <x:c r="B4043" s="6" t="str">
        <x:v>23047</x:v>
      </x:c>
      <x:c r="C4043" s="6" t="n">
        <x:v>2</x:v>
      </x:c>
      <x:c r="D4043" s="6" t="n">
        <x:v>3</x:v>
      </x:c>
      <x:c r="E4043" s="7" t="str">
        <x:v>2</x:v>
      </x:c>
      <x:c r="F4043" s="7" t="str">
        <x:v>信用点</x:v>
      </x:c>
      <x:c r="G4043" s="6" t="n">
        <x:v>20000</x:v>
      </x:c>
      <x:c r="H4043" s="6" t="str">
        <x:v>https://raw.githubusercontent.com/Mar-7th/StarRailRes/dbe8cdfcfb0bf657b9fe1cf92d5537f118ccb487/index_new/cn/light_cone_promotions.json</x:v>
      </x:c>
    </x:row>
    <x:row r="4044" ht="20" customHeight="1">
      <x:c r="A4044" s="6" t="str">
        <x:v>光锥突破</x:v>
      </x:c>
      <x:c r="B4044" s="6" t="str">
        <x:v>23047</x:v>
      </x:c>
      <x:c r="C4044" s="6" t="n">
        <x:v>2</x:v>
      </x:c>
      <x:c r="D4044" s="6" t="n">
        <x:v>3</x:v>
      </x:c>
      <x:c r="E4044" s="7" t="str">
        <x:v>110222</x:v>
      </x:c>
      <x:c r="F4044" s="7" t="str">
        <x:v>星火之精</x:v>
      </x:c>
      <x:c r="G4044" s="6" t="n">
        <x:v>4</x:v>
      </x:c>
      <x:c r="H4044" s="6" t="str">
        <x:v>https://raw.githubusercontent.com/Mar-7th/StarRailRes/dbe8cdfcfb0bf657b9fe1cf92d5537f118ccb487/index_new/cn/light_cone_promotions.json</x:v>
      </x:c>
    </x:row>
    <x:row r="4045" ht="20" customHeight="1">
      <x:c r="A4045" s="6" t="str">
        <x:v>光锥突破</x:v>
      </x:c>
      <x:c r="B4045" s="6" t="str">
        <x:v>23047</x:v>
      </x:c>
      <x:c r="C4045" s="6" t="n">
        <x:v>2</x:v>
      </x:c>
      <x:c r="D4045" s="6" t="n">
        <x:v>3</x:v>
      </x:c>
      <x:c r="E4045" s="7" t="str">
        <x:v>115002</x:v>
      </x:c>
      <x:c r="F4045" s="7" t="str">
        <x:v>勇气撕裂胸膛</x:v>
      </x:c>
      <x:c r="G4045" s="6" t="n">
        <x:v>8</x:v>
      </x:c>
      <x:c r="H4045" s="6" t="str">
        <x:v>https://raw.githubusercontent.com/Mar-7th/StarRailRes/dbe8cdfcfb0bf657b9fe1cf92d5537f118ccb487/index_new/cn/light_cone_promotions.json</x:v>
      </x:c>
    </x:row>
    <x:row r="4046" ht="20" customHeight="1">
      <x:c r="A4046" s="6" t="str">
        <x:v>光锥突破</x:v>
      </x:c>
      <x:c r="B4046" s="6" t="str">
        <x:v>23047</x:v>
      </x:c>
      <x:c r="C4046" s="6" t="n">
        <x:v>3</x:v>
      </x:c>
      <x:c r="D4046" s="6" t="n">
        <x:v>4</x:v>
      </x:c>
      <x:c r="E4046" s="7" t="str">
        <x:v>2</x:v>
      </x:c>
      <x:c r="F4046" s="7" t="str">
        <x:v>信用点</x:v>
      </x:c>
      <x:c r="G4046" s="6" t="n">
        <x:v>50000</x:v>
      </x:c>
      <x:c r="H4046" s="6" t="str">
        <x:v>https://raw.githubusercontent.com/Mar-7th/StarRailRes/dbe8cdfcfb0bf657b9fe1cf92d5537f118ccb487/index_new/cn/light_cone_promotions.json</x:v>
      </x:c>
    </x:row>
    <x:row r="4047" ht="20" customHeight="1">
      <x:c r="A4047" s="6" t="str">
        <x:v>光锥突破</x:v>
      </x:c>
      <x:c r="B4047" s="6" t="str">
        <x:v>23047</x:v>
      </x:c>
      <x:c r="C4047" s="6" t="n">
        <x:v>3</x:v>
      </x:c>
      <x:c r="D4047" s="6" t="n">
        <x:v>4</x:v>
      </x:c>
      <x:c r="E4047" s="7" t="str">
        <x:v>110222</x:v>
      </x:c>
      <x:c r="F4047" s="7" t="str">
        <x:v>星火之精</x:v>
      </x:c>
      <x:c r="G4047" s="6" t="n">
        <x:v>8</x:v>
      </x:c>
      <x:c r="H4047" s="6" t="str">
        <x:v>https://raw.githubusercontent.com/Mar-7th/StarRailRes/dbe8cdfcfb0bf657b9fe1cf92d5537f118ccb487/index_new/cn/light_cone_promotions.json</x:v>
      </x:c>
    </x:row>
    <x:row r="4048" ht="20" customHeight="1">
      <x:c r="A4048" s="6" t="str">
        <x:v>光锥突破</x:v>
      </x:c>
      <x:c r="B4048" s="6" t="str">
        <x:v>23047</x:v>
      </x:c>
      <x:c r="C4048" s="6" t="n">
        <x:v>3</x:v>
      </x:c>
      <x:c r="D4048" s="6" t="n">
        <x:v>4</x:v>
      </x:c>
      <x:c r="E4048" s="7" t="str">
        <x:v>115002</x:v>
      </x:c>
      <x:c r="F4048" s="7" t="str">
        <x:v>勇气撕裂胸膛</x:v>
      </x:c>
      <x:c r="G4048" s="6" t="n">
        <x:v>12</x:v>
      </x:c>
      <x:c r="H4048" s="6" t="str">
        <x:v>https://raw.githubusercontent.com/Mar-7th/StarRailRes/dbe8cdfcfb0bf657b9fe1cf92d5537f118ccb487/index_new/cn/light_cone_promotions.json</x:v>
      </x:c>
    </x:row>
    <x:row r="4049" ht="20" customHeight="1">
      <x:c r="A4049" s="6" t="str">
        <x:v>光锥突破</x:v>
      </x:c>
      <x:c r="B4049" s="6" t="str">
        <x:v>23047</x:v>
      </x:c>
      <x:c r="C4049" s="6" t="n">
        <x:v>4</x:v>
      </x:c>
      <x:c r="D4049" s="6" t="n">
        <x:v>5</x:v>
      </x:c>
      <x:c r="E4049" s="7" t="str">
        <x:v>2</x:v>
      </x:c>
      <x:c r="F4049" s="7" t="str">
        <x:v>信用点</x:v>
      </x:c>
      <x:c r="G4049" s="6" t="n">
        <x:v>100000</x:v>
      </x:c>
      <x:c r="H4049" s="6" t="str">
        <x:v>https://raw.githubusercontent.com/Mar-7th/StarRailRes/dbe8cdfcfb0bf657b9fe1cf92d5537f118ccb487/index_new/cn/light_cone_promotions.json</x:v>
      </x:c>
    </x:row>
    <x:row r="4050" ht="20" customHeight="1">
      <x:c r="A4050" s="6" t="str">
        <x:v>光锥突破</x:v>
      </x:c>
      <x:c r="B4050" s="6" t="str">
        <x:v>23047</x:v>
      </x:c>
      <x:c r="C4050" s="6" t="n">
        <x:v>4</x:v>
      </x:c>
      <x:c r="D4050" s="6" t="n">
        <x:v>5</x:v>
      </x:c>
      <x:c r="E4050" s="7" t="str">
        <x:v>110223</x:v>
      </x:c>
      <x:c r="F4050" s="7" t="str">
        <x:v>焚天之魔</x:v>
      </x:c>
      <x:c r="G4050" s="6" t="n">
        <x:v>5</x:v>
      </x:c>
      <x:c r="H4050" s="6" t="str">
        <x:v>https://raw.githubusercontent.com/Mar-7th/StarRailRes/dbe8cdfcfb0bf657b9fe1cf92d5537f118ccb487/index_new/cn/light_cone_promotions.json</x:v>
      </x:c>
    </x:row>
    <x:row r="4051" ht="20" customHeight="1">
      <x:c r="A4051" s="6" t="str">
        <x:v>光锥突破</x:v>
      </x:c>
      <x:c r="B4051" s="6" t="str">
        <x:v>23047</x:v>
      </x:c>
      <x:c r="C4051" s="6" t="n">
        <x:v>4</x:v>
      </x:c>
      <x:c r="D4051" s="6" t="n">
        <x:v>5</x:v>
      </x:c>
      <x:c r="E4051" s="7" t="str">
        <x:v>115003</x:v>
      </x:c>
      <x:c r="F4051" s="7" t="str">
        <x:v>荣耀洗礼身躯</x:v>
      </x:c>
      <x:c r="G4051" s="6" t="n">
        <x:v>6</x:v>
      </x:c>
      <x:c r="H4051" s="6" t="str">
        <x:v>https://raw.githubusercontent.com/Mar-7th/StarRailRes/dbe8cdfcfb0bf657b9fe1cf92d5537f118ccb487/index_new/cn/light_cone_promotions.json</x:v>
      </x:c>
    </x:row>
    <x:row r="4052" ht="20" customHeight="1">
      <x:c r="A4052" s="6" t="str">
        <x:v>光锥突破</x:v>
      </x:c>
      <x:c r="B4052" s="6" t="str">
        <x:v>23047</x:v>
      </x:c>
      <x:c r="C4052" s="6" t="n">
        <x:v>5</x:v>
      </x:c>
      <x:c r="D4052" s="6" t="n">
        <x:v>6</x:v>
      </x:c>
      <x:c r="E4052" s="7" t="str">
        <x:v>2</x:v>
      </x:c>
      <x:c r="F4052" s="7" t="str">
        <x:v>信用点</x:v>
      </x:c>
      <x:c r="G4052" s="6" t="n">
        <x:v>200000</x:v>
      </x:c>
      <x:c r="H4052" s="6" t="str">
        <x:v>https://raw.githubusercontent.com/Mar-7th/StarRailRes/dbe8cdfcfb0bf657b9fe1cf92d5537f118ccb487/index_new/cn/light_cone_promotions.json</x:v>
      </x:c>
    </x:row>
    <x:row r="4053" ht="20" customHeight="1">
      <x:c r="A4053" s="6" t="str">
        <x:v>光锥突破</x:v>
      </x:c>
      <x:c r="B4053" s="6" t="str">
        <x:v>23047</x:v>
      </x:c>
      <x:c r="C4053" s="6" t="n">
        <x:v>5</x:v>
      </x:c>
      <x:c r="D4053" s="6" t="n">
        <x:v>6</x:v>
      </x:c>
      <x:c r="E4053" s="7" t="str">
        <x:v>110223</x:v>
      </x:c>
      <x:c r="F4053" s="7" t="str">
        <x:v>焚天之魔</x:v>
      </x:c>
      <x:c r="G4053" s="6" t="n">
        <x:v>10</x:v>
      </x:c>
      <x:c r="H4053" s="6" t="str">
        <x:v>https://raw.githubusercontent.com/Mar-7th/StarRailRes/dbe8cdfcfb0bf657b9fe1cf92d5537f118ccb487/index_new/cn/light_cone_promotions.json</x:v>
      </x:c>
    </x:row>
    <x:row r="4054" ht="20" customHeight="1">
      <x:c r="A4054" s="6" t="str">
        <x:v>光锥突破</x:v>
      </x:c>
      <x:c r="B4054" s="6" t="str">
        <x:v>23047</x:v>
      </x:c>
      <x:c r="C4054" s="6" t="n">
        <x:v>5</x:v>
      </x:c>
      <x:c r="D4054" s="6" t="n">
        <x:v>6</x:v>
      </x:c>
      <x:c r="E4054" s="7" t="str">
        <x:v>115003</x:v>
      </x:c>
      <x:c r="F4054" s="7" t="str">
        <x:v>荣耀洗礼身躯</x:v>
      </x:c>
      <x:c r="G4054" s="6" t="n">
        <x:v>8</x:v>
      </x:c>
      <x:c r="H4054" s="6" t="str">
        <x:v>https://raw.githubusercontent.com/Mar-7th/StarRailRes/dbe8cdfcfb0bf657b9fe1cf92d5537f118ccb487/index_new/cn/light_cone_promotions.json</x:v>
      </x:c>
    </x:row>
    <x:row r="4055" ht="20" customHeight="1">
      <x:c r="A4055" s="6" t="str">
        <x:v>光锥突破</x:v>
      </x:c>
      <x:c r="B4055" s="6" t="str">
        <x:v>23048</x:v>
      </x:c>
      <x:c r="C4055" s="6" t="n">
        <x:v>0</x:v>
      </x:c>
      <x:c r="D4055" s="6" t="n">
        <x:v>1</x:v>
      </x:c>
      <x:c r="E4055" s="7" t="str">
        <x:v>2</x:v>
      </x:c>
      <x:c r="F4055" s="7" t="str">
        <x:v>信用点</x:v>
      </x:c>
      <x:c r="G4055" s="6" t="n">
        <x:v>5000</x:v>
      </x:c>
      <x:c r="H4055" s="6" t="str">
        <x:v>https://raw.githubusercontent.com/Mar-7th/StarRailRes/dbe8cdfcfb0bf657b9fe1cf92d5537f118ccb487/index_new/cn/light_cone_promotions.json</x:v>
      </x:c>
    </x:row>
    <x:row r="4056" ht="20" customHeight="1">
      <x:c r="A4056" s="6" t="str">
        <x:v>光锥突破</x:v>
      </x:c>
      <x:c r="B4056" s="6" t="str">
        <x:v>23048</x:v>
      </x:c>
      <x:c r="C4056" s="6" t="n">
        <x:v>0</x:v>
      </x:c>
      <x:c r="D4056" s="6" t="n">
        <x:v>1</x:v>
      </x:c>
      <x:c r="E4056" s="7" t="str">
        <x:v>115011</x:v>
      </x:c>
      <x:c r="F4056" s="7" t="str">
        <x:v>预兆似有若无</x:v>
      </x:c>
      <x:c r="G4056" s="6" t="n">
        <x:v>8</x:v>
      </x:c>
      <x:c r="H4056" s="6" t="str">
        <x:v>https://raw.githubusercontent.com/Mar-7th/StarRailRes/dbe8cdfcfb0bf657b9fe1cf92d5537f118ccb487/index_new/cn/light_cone_promotions.json</x:v>
      </x:c>
    </x:row>
    <x:row r="4057" ht="20" customHeight="1">
      <x:c r="A4057" s="6" t="str">
        <x:v>光锥突破</x:v>
      </x:c>
      <x:c r="B4057" s="6" t="str">
        <x:v>23048</x:v>
      </x:c>
      <x:c r="C4057" s="6" t="n">
        <x:v>1</x:v>
      </x:c>
      <x:c r="D4057" s="6" t="n">
        <x:v>2</x:v>
      </x:c>
      <x:c r="E4057" s="7" t="str">
        <x:v>2</x:v>
      </x:c>
      <x:c r="F4057" s="7" t="str">
        <x:v>信用点</x:v>
      </x:c>
      <x:c r="G4057" s="6" t="n">
        <x:v>10000</x:v>
      </x:c>
      <x:c r="H4057" s="6" t="str">
        <x:v>https://raw.githubusercontent.com/Mar-7th/StarRailRes/dbe8cdfcfb0bf657b9fe1cf92d5537f118ccb487/index_new/cn/light_cone_promotions.json</x:v>
      </x:c>
    </x:row>
    <x:row r="4058" ht="20" customHeight="1">
      <x:c r="A4058" s="6" t="str">
        <x:v>光锥突破</x:v>
      </x:c>
      <x:c r="B4058" s="6" t="str">
        <x:v>23048</x:v>
      </x:c>
      <x:c r="C4058" s="6" t="n">
        <x:v>1</x:v>
      </x:c>
      <x:c r="D4058" s="6" t="n">
        <x:v>2</x:v>
      </x:c>
      <x:c r="E4058" s="7" t="str">
        <x:v>110231</x:v>
      </x:c>
      <x:c r="F4058" s="7" t="str">
        <x:v>云际音符</x:v>
      </x:c>
      <x:c r="G4058" s="6" t="n">
        <x:v>4</x:v>
      </x:c>
      <x:c r="H4058" s="6" t="str">
        <x:v>https://raw.githubusercontent.com/Mar-7th/StarRailRes/dbe8cdfcfb0bf657b9fe1cf92d5537f118ccb487/index_new/cn/light_cone_promotions.json</x:v>
      </x:c>
    </x:row>
    <x:row r="4059" ht="20" customHeight="1">
      <x:c r="A4059" s="6" t="str">
        <x:v>光锥突破</x:v>
      </x:c>
      <x:c r="B4059" s="6" t="str">
        <x:v>23048</x:v>
      </x:c>
      <x:c r="C4059" s="6" t="n">
        <x:v>1</x:v>
      </x:c>
      <x:c r="D4059" s="6" t="n">
        <x:v>2</x:v>
      </x:c>
      <x:c r="E4059" s="7" t="str">
        <x:v>115011</x:v>
      </x:c>
      <x:c r="F4059" s="7" t="str">
        <x:v>预兆似有若无</x:v>
      </x:c>
      <x:c r="G4059" s="6" t="n">
        <x:v>12</x:v>
      </x:c>
      <x:c r="H4059" s="6" t="str">
        <x:v>https://raw.githubusercontent.com/Mar-7th/StarRailRes/dbe8cdfcfb0bf657b9fe1cf92d5537f118ccb487/index_new/cn/light_cone_promotions.json</x:v>
      </x:c>
    </x:row>
    <x:row r="4060" ht="20" customHeight="1">
      <x:c r="A4060" s="6" t="str">
        <x:v>光锥突破</x:v>
      </x:c>
      <x:c r="B4060" s="6" t="str">
        <x:v>23048</x:v>
      </x:c>
      <x:c r="C4060" s="6" t="n">
        <x:v>2</x:v>
      </x:c>
      <x:c r="D4060" s="6" t="n">
        <x:v>3</x:v>
      </x:c>
      <x:c r="E4060" s="7" t="str">
        <x:v>2</x:v>
      </x:c>
      <x:c r="F4060" s="7" t="str">
        <x:v>信用点</x:v>
      </x:c>
      <x:c r="G4060" s="6" t="n">
        <x:v>20000</x:v>
      </x:c>
      <x:c r="H4060" s="6" t="str">
        <x:v>https://raw.githubusercontent.com/Mar-7th/StarRailRes/dbe8cdfcfb0bf657b9fe1cf92d5537f118ccb487/index_new/cn/light_cone_promotions.json</x:v>
      </x:c>
    </x:row>
    <x:row r="4061" ht="20" customHeight="1">
      <x:c r="A4061" s="6" t="str">
        <x:v>光锥突破</x:v>
      </x:c>
      <x:c r="B4061" s="6" t="str">
        <x:v>23048</x:v>
      </x:c>
      <x:c r="C4061" s="6" t="n">
        <x:v>2</x:v>
      </x:c>
      <x:c r="D4061" s="6" t="n">
        <x:v>3</x:v>
      </x:c>
      <x:c r="E4061" s="7" t="str">
        <x:v>110232</x:v>
      </x:c>
      <x:c r="F4061" s="7" t="str">
        <x:v>空际小节</x:v>
      </x:c>
      <x:c r="G4061" s="6" t="n">
        <x:v>4</x:v>
      </x:c>
      <x:c r="H4061" s="6" t="str">
        <x:v>https://raw.githubusercontent.com/Mar-7th/StarRailRes/dbe8cdfcfb0bf657b9fe1cf92d5537f118ccb487/index_new/cn/light_cone_promotions.json</x:v>
      </x:c>
    </x:row>
    <x:row r="4062" ht="20" customHeight="1">
      <x:c r="A4062" s="6" t="str">
        <x:v>光锥突破</x:v>
      </x:c>
      <x:c r="B4062" s="6" t="str">
        <x:v>23048</x:v>
      </x:c>
      <x:c r="C4062" s="6" t="n">
        <x:v>2</x:v>
      </x:c>
      <x:c r="D4062" s="6" t="n">
        <x:v>3</x:v>
      </x:c>
      <x:c r="E4062" s="7" t="str">
        <x:v>115012</x:v>
      </x:c>
      <x:c r="F4062" s="7" t="str">
        <x:v>悲鸣由远及近</x:v>
      </x:c>
      <x:c r="G4062" s="6" t="n">
        <x:v>8</x:v>
      </x:c>
      <x:c r="H4062" s="6" t="str">
        <x:v>https://raw.githubusercontent.com/Mar-7th/StarRailRes/dbe8cdfcfb0bf657b9fe1cf92d5537f118ccb487/index_new/cn/light_cone_promotions.json</x:v>
      </x:c>
    </x:row>
    <x:row r="4063" ht="20" customHeight="1">
      <x:c r="A4063" s="6" t="str">
        <x:v>光锥突破</x:v>
      </x:c>
      <x:c r="B4063" s="6" t="str">
        <x:v>23048</x:v>
      </x:c>
      <x:c r="C4063" s="6" t="n">
        <x:v>3</x:v>
      </x:c>
      <x:c r="D4063" s="6" t="n">
        <x:v>4</x:v>
      </x:c>
      <x:c r="E4063" s="7" t="str">
        <x:v>2</x:v>
      </x:c>
      <x:c r="F4063" s="7" t="str">
        <x:v>信用点</x:v>
      </x:c>
      <x:c r="G4063" s="6" t="n">
        <x:v>50000</x:v>
      </x:c>
      <x:c r="H4063" s="6" t="str">
        <x:v>https://raw.githubusercontent.com/Mar-7th/StarRailRes/dbe8cdfcfb0bf657b9fe1cf92d5537f118ccb487/index_new/cn/light_cone_promotions.json</x:v>
      </x:c>
    </x:row>
    <x:row r="4064" ht="20" customHeight="1">
      <x:c r="A4064" s="6" t="str">
        <x:v>光锥突破</x:v>
      </x:c>
      <x:c r="B4064" s="6" t="str">
        <x:v>23048</x:v>
      </x:c>
      <x:c r="C4064" s="6" t="n">
        <x:v>3</x:v>
      </x:c>
      <x:c r="D4064" s="6" t="n">
        <x:v>4</x:v>
      </x:c>
      <x:c r="E4064" s="7" t="str">
        <x:v>110232</x:v>
      </x:c>
      <x:c r="F4064" s="7" t="str">
        <x:v>空际小节</x:v>
      </x:c>
      <x:c r="G4064" s="6" t="n">
        <x:v>8</x:v>
      </x:c>
      <x:c r="H4064" s="6" t="str">
        <x:v>https://raw.githubusercontent.com/Mar-7th/StarRailRes/dbe8cdfcfb0bf657b9fe1cf92d5537f118ccb487/index_new/cn/light_cone_promotions.json</x:v>
      </x:c>
    </x:row>
    <x:row r="4065" ht="20" customHeight="1">
      <x:c r="A4065" s="6" t="str">
        <x:v>光锥突破</x:v>
      </x:c>
      <x:c r="B4065" s="6" t="str">
        <x:v>23048</x:v>
      </x:c>
      <x:c r="C4065" s="6" t="n">
        <x:v>3</x:v>
      </x:c>
      <x:c r="D4065" s="6" t="n">
        <x:v>4</x:v>
      </x:c>
      <x:c r="E4065" s="7" t="str">
        <x:v>115012</x:v>
      </x:c>
      <x:c r="F4065" s="7" t="str">
        <x:v>悲鸣由远及近</x:v>
      </x:c>
      <x:c r="G4065" s="6" t="n">
        <x:v>12</x:v>
      </x:c>
      <x:c r="H4065" s="6" t="str">
        <x:v>https://raw.githubusercontent.com/Mar-7th/StarRailRes/dbe8cdfcfb0bf657b9fe1cf92d5537f118ccb487/index_new/cn/light_cone_promotions.json</x:v>
      </x:c>
    </x:row>
    <x:row r="4066" ht="20" customHeight="1">
      <x:c r="A4066" s="6" t="str">
        <x:v>光锥突破</x:v>
      </x:c>
      <x:c r="B4066" s="6" t="str">
        <x:v>23048</x:v>
      </x:c>
      <x:c r="C4066" s="6" t="n">
        <x:v>4</x:v>
      </x:c>
      <x:c r="D4066" s="6" t="n">
        <x:v>5</x:v>
      </x:c>
      <x:c r="E4066" s="7" t="str">
        <x:v>2</x:v>
      </x:c>
      <x:c r="F4066" s="7" t="str">
        <x:v>信用点</x:v>
      </x:c>
      <x:c r="G4066" s="6" t="n">
        <x:v>100000</x:v>
      </x:c>
      <x:c r="H4066" s="6" t="str">
        <x:v>https://raw.githubusercontent.com/Mar-7th/StarRailRes/dbe8cdfcfb0bf657b9fe1cf92d5537f118ccb487/index_new/cn/light_cone_promotions.json</x:v>
      </x:c>
    </x:row>
    <x:row r="4067" ht="20" customHeight="1">
      <x:c r="A4067" s="6" t="str">
        <x:v>光锥突破</x:v>
      </x:c>
      <x:c r="B4067" s="6" t="str">
        <x:v>23048</x:v>
      </x:c>
      <x:c r="C4067" s="6" t="n">
        <x:v>4</x:v>
      </x:c>
      <x:c r="D4067" s="6" t="n">
        <x:v>5</x:v>
      </x:c>
      <x:c r="E4067" s="7" t="str">
        <x:v>110233</x:v>
      </x:c>
      <x:c r="F4067" s="7" t="str">
        <x:v>天外乐章</x:v>
      </x:c>
      <x:c r="G4067" s="6" t="n">
        <x:v>5</x:v>
      </x:c>
      <x:c r="H4067" s="6" t="str">
        <x:v>https://raw.githubusercontent.com/Mar-7th/StarRailRes/dbe8cdfcfb0bf657b9fe1cf92d5537f118ccb487/index_new/cn/light_cone_promotions.json</x:v>
      </x:c>
    </x:row>
    <x:row r="4068" ht="20" customHeight="1">
      <x:c r="A4068" s="6" t="str">
        <x:v>光锥突破</x:v>
      </x:c>
      <x:c r="B4068" s="6" t="str">
        <x:v>23048</x:v>
      </x:c>
      <x:c r="C4068" s="6" t="n">
        <x:v>4</x:v>
      </x:c>
      <x:c r="D4068" s="6" t="n">
        <x:v>5</x:v>
      </x:c>
      <x:c r="E4068" s="7" t="str">
        <x:v>115013</x:v>
      </x:c>
      <x:c r="F4068" s="7" t="str">
        <x:v>哀叹漫无止息</x:v>
      </x:c>
      <x:c r="G4068" s="6" t="n">
        <x:v>6</x:v>
      </x:c>
      <x:c r="H4068" s="6" t="str">
        <x:v>https://raw.githubusercontent.com/Mar-7th/StarRailRes/dbe8cdfcfb0bf657b9fe1cf92d5537f118ccb487/index_new/cn/light_cone_promotions.json</x:v>
      </x:c>
    </x:row>
    <x:row r="4069" ht="20" customHeight="1">
      <x:c r="A4069" s="6" t="str">
        <x:v>光锥突破</x:v>
      </x:c>
      <x:c r="B4069" s="6" t="str">
        <x:v>23048</x:v>
      </x:c>
      <x:c r="C4069" s="6" t="n">
        <x:v>5</x:v>
      </x:c>
      <x:c r="D4069" s="6" t="n">
        <x:v>6</x:v>
      </x:c>
      <x:c r="E4069" s="7" t="str">
        <x:v>2</x:v>
      </x:c>
      <x:c r="F4069" s="7" t="str">
        <x:v>信用点</x:v>
      </x:c>
      <x:c r="G4069" s="6" t="n">
        <x:v>200000</x:v>
      </x:c>
      <x:c r="H4069" s="6" t="str">
        <x:v>https://raw.githubusercontent.com/Mar-7th/StarRailRes/dbe8cdfcfb0bf657b9fe1cf92d5537f118ccb487/index_new/cn/light_cone_promotions.json</x:v>
      </x:c>
    </x:row>
    <x:row r="4070" ht="20" customHeight="1">
      <x:c r="A4070" s="6" t="str">
        <x:v>光锥突破</x:v>
      </x:c>
      <x:c r="B4070" s="6" t="str">
        <x:v>23048</x:v>
      </x:c>
      <x:c r="C4070" s="6" t="n">
        <x:v>5</x:v>
      </x:c>
      <x:c r="D4070" s="6" t="n">
        <x:v>6</x:v>
      </x:c>
      <x:c r="E4070" s="7" t="str">
        <x:v>110233</x:v>
      </x:c>
      <x:c r="F4070" s="7" t="str">
        <x:v>天外乐章</x:v>
      </x:c>
      <x:c r="G4070" s="6" t="n">
        <x:v>10</x:v>
      </x:c>
      <x:c r="H4070" s="6" t="str">
        <x:v>https://raw.githubusercontent.com/Mar-7th/StarRailRes/dbe8cdfcfb0bf657b9fe1cf92d5537f118ccb487/index_new/cn/light_cone_promotions.json</x:v>
      </x:c>
    </x:row>
    <x:row r="4071" ht="20" customHeight="1">
      <x:c r="A4071" s="6" t="str">
        <x:v>光锥突破</x:v>
      </x:c>
      <x:c r="B4071" s="6" t="str">
        <x:v>23048</x:v>
      </x:c>
      <x:c r="C4071" s="6" t="n">
        <x:v>5</x:v>
      </x:c>
      <x:c r="D4071" s="6" t="n">
        <x:v>6</x:v>
      </x:c>
      <x:c r="E4071" s="7" t="str">
        <x:v>115013</x:v>
      </x:c>
      <x:c r="F4071" s="7" t="str">
        <x:v>哀叹漫无止息</x:v>
      </x:c>
      <x:c r="G4071" s="6" t="n">
        <x:v>8</x:v>
      </x:c>
      <x:c r="H4071" s="6" t="str">
        <x:v>https://raw.githubusercontent.com/Mar-7th/StarRailRes/dbe8cdfcfb0bf657b9fe1cf92d5537f118ccb487/index_new/cn/light_cone_promotions.json</x:v>
      </x:c>
    </x:row>
    <x:row r="4072" ht="20" customHeight="1">
      <x:c r="A4072" s="6" t="str">
        <x:v>光锥突破</x:v>
      </x:c>
      <x:c r="B4072" s="6" t="str">
        <x:v>23049</x:v>
      </x:c>
      <x:c r="C4072" s="6" t="n">
        <x:v>0</x:v>
      </x:c>
      <x:c r="D4072" s="6" t="n">
        <x:v>1</x:v>
      </x:c>
      <x:c r="E4072" s="7" t="str">
        <x:v>2</x:v>
      </x:c>
      <x:c r="F4072" s="7" t="str">
        <x:v>信用点</x:v>
      </x:c>
      <x:c r="G4072" s="6" t="n">
        <x:v>5000</x:v>
      </x:c>
      <x:c r="H4072" s="6" t="str">
        <x:v>https://raw.githubusercontent.com/Mar-7th/StarRailRes/dbe8cdfcfb0bf657b9fe1cf92d5537f118ccb487/index_new/cn/light_cone_promotions.json</x:v>
      </x:c>
    </x:row>
    <x:row r="4073" ht="20" customHeight="1">
      <x:c r="A4073" s="6" t="str">
        <x:v>光锥突破</x:v>
      </x:c>
      <x:c r="B4073" s="6" t="str">
        <x:v>23049</x:v>
      </x:c>
      <x:c r="C4073" s="6" t="n">
        <x:v>0</x:v>
      </x:c>
      <x:c r="D4073" s="6" t="n">
        <x:v>1</x:v>
      </x:c>
      <x:c r="E4073" s="7" t="str">
        <x:v>115011</x:v>
      </x:c>
      <x:c r="F4073" s="7" t="str">
        <x:v>预兆似有若无</x:v>
      </x:c>
      <x:c r="G4073" s="6" t="n">
        <x:v>8</x:v>
      </x:c>
      <x:c r="H4073" s="6" t="str">
        <x:v>https://raw.githubusercontent.com/Mar-7th/StarRailRes/dbe8cdfcfb0bf657b9fe1cf92d5537f118ccb487/index_new/cn/light_cone_promotions.json</x:v>
      </x:c>
    </x:row>
    <x:row r="4074" ht="20" customHeight="1">
      <x:c r="A4074" s="6" t="str">
        <x:v>光锥突破</x:v>
      </x:c>
      <x:c r="B4074" s="6" t="str">
        <x:v>23049</x:v>
      </x:c>
      <x:c r="C4074" s="6" t="n">
        <x:v>1</x:v>
      </x:c>
      <x:c r="D4074" s="6" t="n">
        <x:v>2</x:v>
      </x:c>
      <x:c r="E4074" s="7" t="str">
        <x:v>2</x:v>
      </x:c>
      <x:c r="F4074" s="7" t="str">
        <x:v>信用点</x:v>
      </x:c>
      <x:c r="G4074" s="6" t="n">
        <x:v>10000</x:v>
      </x:c>
      <x:c r="H4074" s="6" t="str">
        <x:v>https://raw.githubusercontent.com/Mar-7th/StarRailRes/dbe8cdfcfb0bf657b9fe1cf92d5537f118ccb487/index_new/cn/light_cone_promotions.json</x:v>
      </x:c>
    </x:row>
    <x:row r="4075" ht="20" customHeight="1">
      <x:c r="A4075" s="6" t="str">
        <x:v>光锥突破</x:v>
      </x:c>
      <x:c r="B4075" s="6" t="str">
        <x:v>23049</x:v>
      </x:c>
      <x:c r="C4075" s="6" t="n">
        <x:v>1</x:v>
      </x:c>
      <x:c r="D4075" s="6" t="n">
        <x:v>2</x:v>
      </x:c>
      <x:c r="E4075" s="7" t="str">
        <x:v>110251</x:v>
      </x:c>
      <x:c r="F4075" s="7" t="str">
        <x:v>思量的种</x:v>
      </x:c>
      <x:c r="G4075" s="6" t="n">
        <x:v>4</x:v>
      </x:c>
      <x:c r="H4075" s="6" t="str">
        <x:v>https://raw.githubusercontent.com/Mar-7th/StarRailRes/dbe8cdfcfb0bf657b9fe1cf92d5537f118ccb487/index_new/cn/light_cone_promotions.json</x:v>
      </x:c>
    </x:row>
    <x:row r="4076" ht="20" customHeight="1">
      <x:c r="A4076" s="6" t="str">
        <x:v>光锥突破</x:v>
      </x:c>
      <x:c r="B4076" s="6" t="str">
        <x:v>23049</x:v>
      </x:c>
      <x:c r="C4076" s="6" t="n">
        <x:v>1</x:v>
      </x:c>
      <x:c r="D4076" s="6" t="n">
        <x:v>2</x:v>
      </x:c>
      <x:c r="E4076" s="7" t="str">
        <x:v>115011</x:v>
      </x:c>
      <x:c r="F4076" s="7" t="str">
        <x:v>预兆似有若无</x:v>
      </x:c>
      <x:c r="G4076" s="6" t="n">
        <x:v>12</x:v>
      </x:c>
      <x:c r="H4076" s="6" t="str">
        <x:v>https://raw.githubusercontent.com/Mar-7th/StarRailRes/dbe8cdfcfb0bf657b9fe1cf92d5537f118ccb487/index_new/cn/light_cone_promotions.json</x:v>
      </x:c>
    </x:row>
    <x:row r="4077" ht="20" customHeight="1">
      <x:c r="A4077" s="6" t="str">
        <x:v>光锥突破</x:v>
      </x:c>
      <x:c r="B4077" s="6" t="str">
        <x:v>23049</x:v>
      </x:c>
      <x:c r="C4077" s="6" t="n">
        <x:v>2</x:v>
      </x:c>
      <x:c r="D4077" s="6" t="n">
        <x:v>3</x:v>
      </x:c>
      <x:c r="E4077" s="7" t="str">
        <x:v>2</x:v>
      </x:c>
      <x:c r="F4077" s="7" t="str">
        <x:v>信用点</x:v>
      </x:c>
      <x:c r="G4077" s="6" t="n">
        <x:v>20000</x:v>
      </x:c>
      <x:c r="H4077" s="6" t="str">
        <x:v>https://raw.githubusercontent.com/Mar-7th/StarRailRes/dbe8cdfcfb0bf657b9fe1cf92d5537f118ccb487/index_new/cn/light_cone_promotions.json</x:v>
      </x:c>
    </x:row>
    <x:row r="4078" ht="20" customHeight="1">
      <x:c r="A4078" s="6" t="str">
        <x:v>光锥突破</x:v>
      </x:c>
      <x:c r="B4078" s="6" t="str">
        <x:v>23049</x:v>
      </x:c>
      <x:c r="C4078" s="6" t="n">
        <x:v>2</x:v>
      </x:c>
      <x:c r="D4078" s="6" t="n">
        <x:v>3</x:v>
      </x:c>
      <x:c r="E4078" s="7" t="str">
        <x:v>110252</x:v>
      </x:c>
      <x:c r="F4078" s="7" t="str">
        <x:v>末那芽苗</x:v>
      </x:c>
      <x:c r="G4078" s="6" t="n">
        <x:v>4</x:v>
      </x:c>
      <x:c r="H4078" s="6" t="str">
        <x:v>https://raw.githubusercontent.com/Mar-7th/StarRailRes/dbe8cdfcfb0bf657b9fe1cf92d5537f118ccb487/index_new/cn/light_cone_promotions.json</x:v>
      </x:c>
    </x:row>
    <x:row r="4079" ht="20" customHeight="1">
      <x:c r="A4079" s="6" t="str">
        <x:v>光锥突破</x:v>
      </x:c>
      <x:c r="B4079" s="6" t="str">
        <x:v>23049</x:v>
      </x:c>
      <x:c r="C4079" s="6" t="n">
        <x:v>2</x:v>
      </x:c>
      <x:c r="D4079" s="6" t="n">
        <x:v>3</x:v>
      </x:c>
      <x:c r="E4079" s="7" t="str">
        <x:v>115012</x:v>
      </x:c>
      <x:c r="F4079" s="7" t="str">
        <x:v>悲鸣由远及近</x:v>
      </x:c>
      <x:c r="G4079" s="6" t="n">
        <x:v>8</x:v>
      </x:c>
      <x:c r="H4079" s="6" t="str">
        <x:v>https://raw.githubusercontent.com/Mar-7th/StarRailRes/dbe8cdfcfb0bf657b9fe1cf92d5537f118ccb487/index_new/cn/light_cone_promotions.json</x:v>
      </x:c>
    </x:row>
    <x:row r="4080" ht="20" customHeight="1">
      <x:c r="A4080" s="6" t="str">
        <x:v>光锥突破</x:v>
      </x:c>
      <x:c r="B4080" s="6" t="str">
        <x:v>23049</x:v>
      </x:c>
      <x:c r="C4080" s="6" t="n">
        <x:v>3</x:v>
      </x:c>
      <x:c r="D4080" s="6" t="n">
        <x:v>4</x:v>
      </x:c>
      <x:c r="E4080" s="7" t="str">
        <x:v>2</x:v>
      </x:c>
      <x:c r="F4080" s="7" t="str">
        <x:v>信用点</x:v>
      </x:c>
      <x:c r="G4080" s="6" t="n">
        <x:v>50000</x:v>
      </x:c>
      <x:c r="H4080" s="6" t="str">
        <x:v>https://raw.githubusercontent.com/Mar-7th/StarRailRes/dbe8cdfcfb0bf657b9fe1cf92d5537f118ccb487/index_new/cn/light_cone_promotions.json</x:v>
      </x:c>
    </x:row>
    <x:row r="4081" ht="20" customHeight="1">
      <x:c r="A4081" s="6" t="str">
        <x:v>光锥突破</x:v>
      </x:c>
      <x:c r="B4081" s="6" t="str">
        <x:v>23049</x:v>
      </x:c>
      <x:c r="C4081" s="6" t="n">
        <x:v>3</x:v>
      </x:c>
      <x:c r="D4081" s="6" t="n">
        <x:v>4</x:v>
      </x:c>
      <x:c r="E4081" s="7" t="str">
        <x:v>110252</x:v>
      </x:c>
      <x:c r="F4081" s="7" t="str">
        <x:v>末那芽苗</x:v>
      </x:c>
      <x:c r="G4081" s="6" t="n">
        <x:v>8</x:v>
      </x:c>
      <x:c r="H4081" s="6" t="str">
        <x:v>https://raw.githubusercontent.com/Mar-7th/StarRailRes/dbe8cdfcfb0bf657b9fe1cf92d5537f118ccb487/index_new/cn/light_cone_promotions.json</x:v>
      </x:c>
    </x:row>
    <x:row r="4082" ht="20" customHeight="1">
      <x:c r="A4082" s="6" t="str">
        <x:v>光锥突破</x:v>
      </x:c>
      <x:c r="B4082" s="6" t="str">
        <x:v>23049</x:v>
      </x:c>
      <x:c r="C4082" s="6" t="n">
        <x:v>3</x:v>
      </x:c>
      <x:c r="D4082" s="6" t="n">
        <x:v>4</x:v>
      </x:c>
      <x:c r="E4082" s="7" t="str">
        <x:v>115012</x:v>
      </x:c>
      <x:c r="F4082" s="7" t="str">
        <x:v>悲鸣由远及近</x:v>
      </x:c>
      <x:c r="G4082" s="6" t="n">
        <x:v>12</x:v>
      </x:c>
      <x:c r="H4082" s="6" t="str">
        <x:v>https://raw.githubusercontent.com/Mar-7th/StarRailRes/dbe8cdfcfb0bf657b9fe1cf92d5537f118ccb487/index_new/cn/light_cone_promotions.json</x:v>
      </x:c>
    </x:row>
    <x:row r="4083" ht="20" customHeight="1">
      <x:c r="A4083" s="6" t="str">
        <x:v>光锥突破</x:v>
      </x:c>
      <x:c r="B4083" s="6" t="str">
        <x:v>23049</x:v>
      </x:c>
      <x:c r="C4083" s="6" t="n">
        <x:v>4</x:v>
      </x:c>
      <x:c r="D4083" s="6" t="n">
        <x:v>5</x:v>
      </x:c>
      <x:c r="E4083" s="7" t="str">
        <x:v>2</x:v>
      </x:c>
      <x:c r="F4083" s="7" t="str">
        <x:v>信用点</x:v>
      </x:c>
      <x:c r="G4083" s="6" t="n">
        <x:v>100000</x:v>
      </x:c>
      <x:c r="H4083" s="6" t="str">
        <x:v>https://raw.githubusercontent.com/Mar-7th/StarRailRes/dbe8cdfcfb0bf657b9fe1cf92d5537f118ccb487/index_new/cn/light_cone_promotions.json</x:v>
      </x:c>
    </x:row>
    <x:row r="4084" ht="20" customHeight="1">
      <x:c r="A4084" s="6" t="str">
        <x:v>光锥突破</x:v>
      </x:c>
      <x:c r="B4084" s="6" t="str">
        <x:v>23049</x:v>
      </x:c>
      <x:c r="C4084" s="6" t="n">
        <x:v>4</x:v>
      </x:c>
      <x:c r="D4084" s="6" t="n">
        <x:v>5</x:v>
      </x:c>
      <x:c r="E4084" s="7" t="str">
        <x:v>110253</x:v>
      </x:c>
      <x:c r="F4084" s="7" t="str">
        <x:v>阿赖耶华</x:v>
      </x:c>
      <x:c r="G4084" s="6" t="n">
        <x:v>5</x:v>
      </x:c>
      <x:c r="H4084" s="6" t="str">
        <x:v>https://raw.githubusercontent.com/Mar-7th/StarRailRes/dbe8cdfcfb0bf657b9fe1cf92d5537f118ccb487/index_new/cn/light_cone_promotions.json</x:v>
      </x:c>
    </x:row>
    <x:row r="4085" ht="20" customHeight="1">
      <x:c r="A4085" s="6" t="str">
        <x:v>光锥突破</x:v>
      </x:c>
      <x:c r="B4085" s="6" t="str">
        <x:v>23049</x:v>
      </x:c>
      <x:c r="C4085" s="6" t="n">
        <x:v>4</x:v>
      </x:c>
      <x:c r="D4085" s="6" t="n">
        <x:v>5</x:v>
      </x:c>
      <x:c r="E4085" s="7" t="str">
        <x:v>115013</x:v>
      </x:c>
      <x:c r="F4085" s="7" t="str">
        <x:v>哀叹漫无止息</x:v>
      </x:c>
      <x:c r="G4085" s="6" t="n">
        <x:v>6</x:v>
      </x:c>
      <x:c r="H4085" s="6" t="str">
        <x:v>https://raw.githubusercontent.com/Mar-7th/StarRailRes/dbe8cdfcfb0bf657b9fe1cf92d5537f118ccb487/index_new/cn/light_cone_promotions.json</x:v>
      </x:c>
    </x:row>
    <x:row r="4086" ht="20" customHeight="1">
      <x:c r="A4086" s="6" t="str">
        <x:v>光锥突破</x:v>
      </x:c>
      <x:c r="B4086" s="6" t="str">
        <x:v>23049</x:v>
      </x:c>
      <x:c r="C4086" s="6" t="n">
        <x:v>5</x:v>
      </x:c>
      <x:c r="D4086" s="6" t="n">
        <x:v>6</x:v>
      </x:c>
      <x:c r="E4086" s="7" t="str">
        <x:v>2</x:v>
      </x:c>
      <x:c r="F4086" s="7" t="str">
        <x:v>信用点</x:v>
      </x:c>
      <x:c r="G4086" s="6" t="n">
        <x:v>200000</x:v>
      </x:c>
      <x:c r="H4086" s="6" t="str">
        <x:v>https://raw.githubusercontent.com/Mar-7th/StarRailRes/dbe8cdfcfb0bf657b9fe1cf92d5537f118ccb487/index_new/cn/light_cone_promotions.json</x:v>
      </x:c>
    </x:row>
    <x:row r="4087" ht="20" customHeight="1">
      <x:c r="A4087" s="6" t="str">
        <x:v>光锥突破</x:v>
      </x:c>
      <x:c r="B4087" s="6" t="str">
        <x:v>23049</x:v>
      </x:c>
      <x:c r="C4087" s="6" t="n">
        <x:v>5</x:v>
      </x:c>
      <x:c r="D4087" s="6" t="n">
        <x:v>6</x:v>
      </x:c>
      <x:c r="E4087" s="7" t="str">
        <x:v>110253</x:v>
      </x:c>
      <x:c r="F4087" s="7" t="str">
        <x:v>阿赖耶华</x:v>
      </x:c>
      <x:c r="G4087" s="6" t="n">
        <x:v>10</x:v>
      </x:c>
      <x:c r="H4087" s="6" t="str">
        <x:v>https://raw.githubusercontent.com/Mar-7th/StarRailRes/dbe8cdfcfb0bf657b9fe1cf92d5537f118ccb487/index_new/cn/light_cone_promotions.json</x:v>
      </x:c>
    </x:row>
    <x:row r="4088" ht="20" customHeight="1">
      <x:c r="A4088" s="6" t="str">
        <x:v>光锥突破</x:v>
      </x:c>
      <x:c r="B4088" s="6" t="str">
        <x:v>23049</x:v>
      </x:c>
      <x:c r="C4088" s="6" t="n">
        <x:v>5</x:v>
      </x:c>
      <x:c r="D4088" s="6" t="n">
        <x:v>6</x:v>
      </x:c>
      <x:c r="E4088" s="7" t="str">
        <x:v>115013</x:v>
      </x:c>
      <x:c r="F4088" s="7" t="str">
        <x:v>哀叹漫无止息</x:v>
      </x:c>
      <x:c r="G4088" s="6" t="n">
        <x:v>8</x:v>
      </x:c>
      <x:c r="H4088" s="6" t="str">
        <x:v>https://raw.githubusercontent.com/Mar-7th/StarRailRes/dbe8cdfcfb0bf657b9fe1cf92d5537f118ccb487/index_new/cn/light_cone_promotions.json</x:v>
      </x:c>
    </x:row>
    <x:row r="4089" ht="20" customHeight="1">
      <x:c r="A4089" s="6" t="str">
        <x:v>光锥突破</x:v>
      </x:c>
      <x:c r="B4089" s="6" t="str">
        <x:v>23050</x:v>
      </x:c>
      <x:c r="C4089" s="6" t="n">
        <x:v>0</x:v>
      </x:c>
      <x:c r="D4089" s="6" t="n">
        <x:v>1</x:v>
      </x:c>
      <x:c r="E4089" s="7" t="str">
        <x:v>2</x:v>
      </x:c>
      <x:c r="F4089" s="7" t="str">
        <x:v>信用点</x:v>
      </x:c>
      <x:c r="G4089" s="6" t="n">
        <x:v>5000</x:v>
      </x:c>
      <x:c r="H4089" s="6" t="str">
        <x:v>https://raw.githubusercontent.com/Mar-7th/StarRailRes/dbe8cdfcfb0bf657b9fe1cf92d5537f118ccb487/index_new/cn/light_cone_promotions.json</x:v>
      </x:c>
    </x:row>
    <x:row r="4090" ht="20" customHeight="1">
      <x:c r="A4090" s="6" t="str">
        <x:v>光锥突破</x:v>
      </x:c>
      <x:c r="B4090" s="6" t="str">
        <x:v>23050</x:v>
      </x:c>
      <x:c r="C4090" s="6" t="n">
        <x:v>0</x:v>
      </x:c>
      <x:c r="D4090" s="6" t="n">
        <x:v>1</x:v>
      </x:c>
      <x:c r="E4090" s="7" t="str">
        <x:v>114011</x:v>
      </x:c>
      <x:c r="F4090" s="7" t="str">
        <x:v>思绪末屑</x:v>
      </x:c>
      <x:c r="G4090" s="6" t="n">
        <x:v>8</x:v>
      </x:c>
      <x:c r="H4090" s="6" t="str">
        <x:v>https://raw.githubusercontent.com/Mar-7th/StarRailRes/dbe8cdfcfb0bf657b9fe1cf92d5537f118ccb487/index_new/cn/light_cone_promotions.json</x:v>
      </x:c>
    </x:row>
    <x:row r="4091" ht="20" customHeight="1">
      <x:c r="A4091" s="6" t="str">
        <x:v>光锥突破</x:v>
      </x:c>
      <x:c r="B4091" s="6" t="str">
        <x:v>23050</x:v>
      </x:c>
      <x:c r="C4091" s="6" t="n">
        <x:v>1</x:v>
      </x:c>
      <x:c r="D4091" s="6" t="n">
        <x:v>2</x:v>
      </x:c>
      <x:c r="E4091" s="7" t="str">
        <x:v>2</x:v>
      </x:c>
      <x:c r="F4091" s="7" t="str">
        <x:v>信用点</x:v>
      </x:c>
      <x:c r="G4091" s="6" t="n">
        <x:v>10000</x:v>
      </x:c>
      <x:c r="H4091" s="6" t="str">
        <x:v>https://raw.githubusercontent.com/Mar-7th/StarRailRes/dbe8cdfcfb0bf657b9fe1cf92d5537f118ccb487/index_new/cn/light_cone_promotions.json</x:v>
      </x:c>
    </x:row>
    <x:row r="4092" ht="20" customHeight="1">
      <x:c r="A4092" s="6" t="str">
        <x:v>光锥突破</x:v>
      </x:c>
      <x:c r="B4092" s="6" t="str">
        <x:v>23050</x:v>
      </x:c>
      <x:c r="C4092" s="6" t="n">
        <x:v>1</x:v>
      </x:c>
      <x:c r="D4092" s="6" t="n">
        <x:v>2</x:v>
      </x:c>
      <x:c r="E4092" s="7" t="str">
        <x:v>110221</x:v>
      </x:c>
      <x:c r="F4092" s="7" t="str">
        <x:v>炽情之灵</x:v>
      </x:c>
      <x:c r="G4092" s="6" t="n">
        <x:v>4</x:v>
      </x:c>
      <x:c r="H4092" s="6" t="str">
        <x:v>https://raw.githubusercontent.com/Mar-7th/StarRailRes/dbe8cdfcfb0bf657b9fe1cf92d5537f118ccb487/index_new/cn/light_cone_promotions.json</x:v>
      </x:c>
    </x:row>
    <x:row r="4093" ht="20" customHeight="1">
      <x:c r="A4093" s="6" t="str">
        <x:v>光锥突破</x:v>
      </x:c>
      <x:c r="B4093" s="6" t="str">
        <x:v>23050</x:v>
      </x:c>
      <x:c r="C4093" s="6" t="n">
        <x:v>1</x:v>
      </x:c>
      <x:c r="D4093" s="6" t="n">
        <x:v>2</x:v>
      </x:c>
      <x:c r="E4093" s="7" t="str">
        <x:v>114011</x:v>
      </x:c>
      <x:c r="F4093" s="7" t="str">
        <x:v>思绪末屑</x:v>
      </x:c>
      <x:c r="G4093" s="6" t="n">
        <x:v>12</x:v>
      </x:c>
      <x:c r="H4093" s="6" t="str">
        <x:v>https://raw.githubusercontent.com/Mar-7th/StarRailRes/dbe8cdfcfb0bf657b9fe1cf92d5537f118ccb487/index_new/cn/light_cone_promotions.json</x:v>
      </x:c>
    </x:row>
    <x:row r="4094" ht="20" customHeight="1">
      <x:c r="A4094" s="6" t="str">
        <x:v>光锥突破</x:v>
      </x:c>
      <x:c r="B4094" s="6" t="str">
        <x:v>23050</x:v>
      </x:c>
      <x:c r="C4094" s="6" t="n">
        <x:v>2</x:v>
      </x:c>
      <x:c r="D4094" s="6" t="n">
        <x:v>3</x:v>
      </x:c>
      <x:c r="E4094" s="7" t="str">
        <x:v>2</x:v>
      </x:c>
      <x:c r="F4094" s="7" t="str">
        <x:v>信用点</x:v>
      </x:c>
      <x:c r="G4094" s="6" t="n">
        <x:v>20000</x:v>
      </x:c>
      <x:c r="H4094" s="6" t="str">
        <x:v>https://raw.githubusercontent.com/Mar-7th/StarRailRes/dbe8cdfcfb0bf657b9fe1cf92d5537f118ccb487/index_new/cn/light_cone_promotions.json</x:v>
      </x:c>
    </x:row>
    <x:row r="4095" ht="20" customHeight="1">
      <x:c r="A4095" s="6" t="str">
        <x:v>光锥突破</x:v>
      </x:c>
      <x:c r="B4095" s="6" t="str">
        <x:v>23050</x:v>
      </x:c>
      <x:c r="C4095" s="6" t="n">
        <x:v>2</x:v>
      </x:c>
      <x:c r="D4095" s="6" t="n">
        <x:v>3</x:v>
      </x:c>
      <x:c r="E4095" s="7" t="str">
        <x:v>110222</x:v>
      </x:c>
      <x:c r="F4095" s="7" t="str">
        <x:v>星火之精</x:v>
      </x:c>
      <x:c r="G4095" s="6" t="n">
        <x:v>4</x:v>
      </x:c>
      <x:c r="H4095" s="6" t="str">
        <x:v>https://raw.githubusercontent.com/Mar-7th/StarRailRes/dbe8cdfcfb0bf657b9fe1cf92d5537f118ccb487/index_new/cn/light_cone_promotions.json</x:v>
      </x:c>
    </x:row>
    <x:row r="4096" ht="20" customHeight="1">
      <x:c r="A4096" s="6" t="str">
        <x:v>光锥突破</x:v>
      </x:c>
      <x:c r="B4096" s="6" t="str">
        <x:v>23050</x:v>
      </x:c>
      <x:c r="C4096" s="6" t="n">
        <x:v>2</x:v>
      </x:c>
      <x:c r="D4096" s="6" t="n">
        <x:v>3</x:v>
      </x:c>
      <x:c r="E4096" s="7" t="str">
        <x:v>114012</x:v>
      </x:c>
      <x:c r="F4096" s="7" t="str">
        <x:v>印象残晶</x:v>
      </x:c>
      <x:c r="G4096" s="6" t="n">
        <x:v>8</x:v>
      </x:c>
      <x:c r="H4096" s="6" t="str">
        <x:v>https://raw.githubusercontent.com/Mar-7th/StarRailRes/dbe8cdfcfb0bf657b9fe1cf92d5537f118ccb487/index_new/cn/light_cone_promotions.json</x:v>
      </x:c>
    </x:row>
    <x:row r="4097" ht="20" customHeight="1">
      <x:c r="A4097" s="6" t="str">
        <x:v>光锥突破</x:v>
      </x:c>
      <x:c r="B4097" s="6" t="str">
        <x:v>23050</x:v>
      </x:c>
      <x:c r="C4097" s="6" t="n">
        <x:v>3</x:v>
      </x:c>
      <x:c r="D4097" s="6" t="n">
        <x:v>4</x:v>
      </x:c>
      <x:c r="E4097" s="7" t="str">
        <x:v>2</x:v>
      </x:c>
      <x:c r="F4097" s="7" t="str">
        <x:v>信用点</x:v>
      </x:c>
      <x:c r="G4097" s="6" t="n">
        <x:v>50000</x:v>
      </x:c>
      <x:c r="H4097" s="6" t="str">
        <x:v>https://raw.githubusercontent.com/Mar-7th/StarRailRes/dbe8cdfcfb0bf657b9fe1cf92d5537f118ccb487/index_new/cn/light_cone_promotions.json</x:v>
      </x:c>
    </x:row>
    <x:row r="4098" ht="20" customHeight="1">
      <x:c r="A4098" s="6" t="str">
        <x:v>光锥突破</x:v>
      </x:c>
      <x:c r="B4098" s="6" t="str">
        <x:v>23050</x:v>
      </x:c>
      <x:c r="C4098" s="6" t="n">
        <x:v>3</x:v>
      </x:c>
      <x:c r="D4098" s="6" t="n">
        <x:v>4</x:v>
      </x:c>
      <x:c r="E4098" s="7" t="str">
        <x:v>110222</x:v>
      </x:c>
      <x:c r="F4098" s="7" t="str">
        <x:v>星火之精</x:v>
      </x:c>
      <x:c r="G4098" s="6" t="n">
        <x:v>8</x:v>
      </x:c>
      <x:c r="H4098" s="6" t="str">
        <x:v>https://raw.githubusercontent.com/Mar-7th/StarRailRes/dbe8cdfcfb0bf657b9fe1cf92d5537f118ccb487/index_new/cn/light_cone_promotions.json</x:v>
      </x:c>
    </x:row>
    <x:row r="4099" ht="20" customHeight="1">
      <x:c r="A4099" s="6" t="str">
        <x:v>光锥突破</x:v>
      </x:c>
      <x:c r="B4099" s="6" t="str">
        <x:v>23050</x:v>
      </x:c>
      <x:c r="C4099" s="6" t="n">
        <x:v>3</x:v>
      </x:c>
      <x:c r="D4099" s="6" t="n">
        <x:v>4</x:v>
      </x:c>
      <x:c r="E4099" s="7" t="str">
        <x:v>114012</x:v>
      </x:c>
      <x:c r="F4099" s="7" t="str">
        <x:v>印象残晶</x:v>
      </x:c>
      <x:c r="G4099" s="6" t="n">
        <x:v>12</x:v>
      </x:c>
      <x:c r="H4099" s="6" t="str">
        <x:v>https://raw.githubusercontent.com/Mar-7th/StarRailRes/dbe8cdfcfb0bf657b9fe1cf92d5537f118ccb487/index_new/cn/light_cone_promotions.json</x:v>
      </x:c>
    </x:row>
    <x:row r="4100" ht="20" customHeight="1">
      <x:c r="A4100" s="6" t="str">
        <x:v>光锥突破</x:v>
      </x:c>
      <x:c r="B4100" s="6" t="str">
        <x:v>23050</x:v>
      </x:c>
      <x:c r="C4100" s="6" t="n">
        <x:v>4</x:v>
      </x:c>
      <x:c r="D4100" s="6" t="n">
        <x:v>5</x:v>
      </x:c>
      <x:c r="E4100" s="7" t="str">
        <x:v>2</x:v>
      </x:c>
      <x:c r="F4100" s="7" t="str">
        <x:v>信用点</x:v>
      </x:c>
      <x:c r="G4100" s="6" t="n">
        <x:v>100000</x:v>
      </x:c>
      <x:c r="H4100" s="6" t="str">
        <x:v>https://raw.githubusercontent.com/Mar-7th/StarRailRes/dbe8cdfcfb0bf657b9fe1cf92d5537f118ccb487/index_new/cn/light_cone_promotions.json</x:v>
      </x:c>
    </x:row>
    <x:row r="4101" ht="20" customHeight="1">
      <x:c r="A4101" s="6" t="str">
        <x:v>光锥突破</x:v>
      </x:c>
      <x:c r="B4101" s="6" t="str">
        <x:v>23050</x:v>
      </x:c>
      <x:c r="C4101" s="6" t="n">
        <x:v>4</x:v>
      </x:c>
      <x:c r="D4101" s="6" t="n">
        <x:v>5</x:v>
      </x:c>
      <x:c r="E4101" s="7" t="str">
        <x:v>110223</x:v>
      </x:c>
      <x:c r="F4101" s="7" t="str">
        <x:v>焚天之魔</x:v>
      </x:c>
      <x:c r="G4101" s="6" t="n">
        <x:v>5</x:v>
      </x:c>
      <x:c r="H4101" s="6" t="str">
        <x:v>https://raw.githubusercontent.com/Mar-7th/StarRailRes/dbe8cdfcfb0bf657b9fe1cf92d5537f118ccb487/index_new/cn/light_cone_promotions.json</x:v>
      </x:c>
    </x:row>
    <x:row r="4102" ht="20" customHeight="1">
      <x:c r="A4102" s="6" t="str">
        <x:v>光锥突破</x:v>
      </x:c>
      <x:c r="B4102" s="6" t="str">
        <x:v>23050</x:v>
      </x:c>
      <x:c r="C4102" s="6" t="n">
        <x:v>4</x:v>
      </x:c>
      <x:c r="D4102" s="6" t="n">
        <x:v>5</x:v>
      </x:c>
      <x:c r="E4102" s="7" t="str">
        <x:v>114013</x:v>
      </x:c>
      <x:c r="F4102" s="7" t="str">
        <x:v>欲念碎镜</x:v>
      </x:c>
      <x:c r="G4102" s="6" t="n">
        <x:v>6</x:v>
      </x:c>
      <x:c r="H4102" s="6" t="str">
        <x:v>https://raw.githubusercontent.com/Mar-7th/StarRailRes/dbe8cdfcfb0bf657b9fe1cf92d5537f118ccb487/index_new/cn/light_cone_promotions.json</x:v>
      </x:c>
    </x:row>
    <x:row r="4103" ht="20" customHeight="1">
      <x:c r="A4103" s="6" t="str">
        <x:v>光锥突破</x:v>
      </x:c>
      <x:c r="B4103" s="6" t="str">
        <x:v>23050</x:v>
      </x:c>
      <x:c r="C4103" s="6" t="n">
        <x:v>5</x:v>
      </x:c>
      <x:c r="D4103" s="6" t="n">
        <x:v>6</x:v>
      </x:c>
      <x:c r="E4103" s="7" t="str">
        <x:v>2</x:v>
      </x:c>
      <x:c r="F4103" s="7" t="str">
        <x:v>信用点</x:v>
      </x:c>
      <x:c r="G4103" s="6" t="n">
        <x:v>200000</x:v>
      </x:c>
      <x:c r="H4103" s="6" t="str">
        <x:v>https://raw.githubusercontent.com/Mar-7th/StarRailRes/dbe8cdfcfb0bf657b9fe1cf92d5537f118ccb487/index_new/cn/light_cone_promotions.json</x:v>
      </x:c>
    </x:row>
    <x:row r="4104" ht="20" customHeight="1">
      <x:c r="A4104" s="6" t="str">
        <x:v>光锥突破</x:v>
      </x:c>
      <x:c r="B4104" s="6" t="str">
        <x:v>23050</x:v>
      </x:c>
      <x:c r="C4104" s="6" t="n">
        <x:v>5</x:v>
      </x:c>
      <x:c r="D4104" s="6" t="n">
        <x:v>6</x:v>
      </x:c>
      <x:c r="E4104" s="7" t="str">
        <x:v>110223</x:v>
      </x:c>
      <x:c r="F4104" s="7" t="str">
        <x:v>焚天之魔</x:v>
      </x:c>
      <x:c r="G4104" s="6" t="n">
        <x:v>10</x:v>
      </x:c>
      <x:c r="H4104" s="6" t="str">
        <x:v>https://raw.githubusercontent.com/Mar-7th/StarRailRes/dbe8cdfcfb0bf657b9fe1cf92d5537f118ccb487/index_new/cn/light_cone_promotions.json</x:v>
      </x:c>
    </x:row>
    <x:row r="4105" ht="20" customHeight="1">
      <x:c r="A4105" s="6" t="str">
        <x:v>光锥突破</x:v>
      </x:c>
      <x:c r="B4105" s="6" t="str">
        <x:v>23050</x:v>
      </x:c>
      <x:c r="C4105" s="6" t="n">
        <x:v>5</x:v>
      </x:c>
      <x:c r="D4105" s="6" t="n">
        <x:v>6</x:v>
      </x:c>
      <x:c r="E4105" s="7" t="str">
        <x:v>114013</x:v>
      </x:c>
      <x:c r="F4105" s="7" t="str">
        <x:v>欲念碎镜</x:v>
      </x:c>
      <x:c r="G4105" s="6" t="n">
        <x:v>8</x:v>
      </x:c>
      <x:c r="H4105" s="6" t="str">
        <x:v>https://raw.githubusercontent.com/Mar-7th/StarRailRes/dbe8cdfcfb0bf657b9fe1cf92d5537f118ccb487/index_new/cn/light_cone_promotions.json</x:v>
      </x:c>
    </x:row>
    <x:row r="4106" ht="20" customHeight="1">
      <x:c r="A4106" s="6" t="str">
        <x:v>光锥突破</x:v>
      </x:c>
      <x:c r="B4106" s="6" t="str">
        <x:v>23051</x:v>
      </x:c>
      <x:c r="C4106" s="6" t="n">
        <x:v>0</x:v>
      </x:c>
      <x:c r="D4106" s="6" t="n">
        <x:v>1</x:v>
      </x:c>
      <x:c r="E4106" s="7" t="str">
        <x:v>2</x:v>
      </x:c>
      <x:c r="F4106" s="7" t="str">
        <x:v>信用点</x:v>
      </x:c>
      <x:c r="G4106" s="6" t="n">
        <x:v>5000</x:v>
      </x:c>
      <x:c r="H4106" s="6" t="str">
        <x:v>https://raw.githubusercontent.com/Mar-7th/StarRailRes/dbe8cdfcfb0bf657b9fe1cf92d5537f118ccb487/index_new/cn/light_cone_promotions.json</x:v>
      </x:c>
    </x:row>
    <x:row r="4107" ht="20" customHeight="1">
      <x:c r="A4107" s="6" t="str">
        <x:v>光锥突破</x:v>
      </x:c>
      <x:c r="B4107" s="6" t="str">
        <x:v>23051</x:v>
      </x:c>
      <x:c r="C4107" s="6" t="n">
        <x:v>0</x:v>
      </x:c>
      <x:c r="D4107" s="6" t="n">
        <x:v>1</x:v>
      </x:c>
      <x:c r="E4107" s="7" t="str">
        <x:v>115001</x:v>
      </x:c>
      <x:c r="F4107" s="7" t="str">
        <x:v>恐惧踏碎血肉</x:v>
      </x:c>
      <x:c r="G4107" s="6" t="n">
        <x:v>8</x:v>
      </x:c>
      <x:c r="H4107" s="6" t="str">
        <x:v>https://raw.githubusercontent.com/Mar-7th/StarRailRes/dbe8cdfcfb0bf657b9fe1cf92d5537f118ccb487/index_new/cn/light_cone_promotions.json</x:v>
      </x:c>
    </x:row>
    <x:row r="4108" ht="20" customHeight="1">
      <x:c r="A4108" s="6" t="str">
        <x:v>光锥突破</x:v>
      </x:c>
      <x:c r="B4108" s="6" t="str">
        <x:v>23051</x:v>
      </x:c>
      <x:c r="C4108" s="6" t="n">
        <x:v>1</x:v>
      </x:c>
      <x:c r="D4108" s="6" t="n">
        <x:v>2</x:v>
      </x:c>
      <x:c r="E4108" s="7" t="str">
        <x:v>2</x:v>
      </x:c>
      <x:c r="F4108" s="7" t="str">
        <x:v>信用点</x:v>
      </x:c>
      <x:c r="G4108" s="6" t="n">
        <x:v>10000</x:v>
      </x:c>
      <x:c r="H4108" s="6" t="str">
        <x:v>https://raw.githubusercontent.com/Mar-7th/StarRailRes/dbe8cdfcfb0bf657b9fe1cf92d5537f118ccb487/index_new/cn/light_cone_promotions.json</x:v>
      </x:c>
    </x:row>
    <x:row r="4109" ht="20" customHeight="1">
      <x:c r="A4109" s="6" t="str">
        <x:v>光锥突破</x:v>
      </x:c>
      <x:c r="B4109" s="6" t="str">
        <x:v>23051</x:v>
      </x:c>
      <x:c r="C4109" s="6" t="n">
        <x:v>1</x:v>
      </x:c>
      <x:c r="D4109" s="6" t="n">
        <x:v>2</x:v>
      </x:c>
      <x:c r="E4109" s="7" t="str">
        <x:v>110211</x:v>
      </x:c>
      <x:c r="F4109" s="7" t="str">
        <x:v>散逸星砂</x:v>
      </x:c>
      <x:c r="G4109" s="6" t="n">
        <x:v>4</x:v>
      </x:c>
      <x:c r="H4109" s="6" t="str">
        <x:v>https://raw.githubusercontent.com/Mar-7th/StarRailRes/dbe8cdfcfb0bf657b9fe1cf92d5537f118ccb487/index_new/cn/light_cone_promotions.json</x:v>
      </x:c>
    </x:row>
    <x:row r="4110" ht="20" customHeight="1">
      <x:c r="A4110" s="6" t="str">
        <x:v>光锥突破</x:v>
      </x:c>
      <x:c r="B4110" s="6" t="str">
        <x:v>23051</x:v>
      </x:c>
      <x:c r="C4110" s="6" t="n">
        <x:v>1</x:v>
      </x:c>
      <x:c r="D4110" s="6" t="n">
        <x:v>2</x:v>
      </x:c>
      <x:c r="E4110" s="7" t="str">
        <x:v>115001</x:v>
      </x:c>
      <x:c r="F4110" s="7" t="str">
        <x:v>恐惧踏碎血肉</x:v>
      </x:c>
      <x:c r="G4110" s="6" t="n">
        <x:v>12</x:v>
      </x:c>
      <x:c r="H4110" s="6" t="str">
        <x:v>https://raw.githubusercontent.com/Mar-7th/StarRailRes/dbe8cdfcfb0bf657b9fe1cf92d5537f118ccb487/index_new/cn/light_cone_promotions.json</x:v>
      </x:c>
    </x:row>
    <x:row r="4111" ht="20" customHeight="1">
      <x:c r="A4111" s="6" t="str">
        <x:v>光锥突破</x:v>
      </x:c>
      <x:c r="B4111" s="6" t="str">
        <x:v>23051</x:v>
      </x:c>
      <x:c r="C4111" s="6" t="n">
        <x:v>2</x:v>
      </x:c>
      <x:c r="D4111" s="6" t="n">
        <x:v>3</x:v>
      </x:c>
      <x:c r="E4111" s="7" t="str">
        <x:v>2</x:v>
      </x:c>
      <x:c r="F4111" s="7" t="str">
        <x:v>信用点</x:v>
      </x:c>
      <x:c r="G4111" s="6" t="n">
        <x:v>20000</x:v>
      </x:c>
      <x:c r="H4111" s="6" t="str">
        <x:v>https://raw.githubusercontent.com/Mar-7th/StarRailRes/dbe8cdfcfb0bf657b9fe1cf92d5537f118ccb487/index_new/cn/light_cone_promotions.json</x:v>
      </x:c>
    </x:row>
    <x:row r="4112" ht="20" customHeight="1">
      <x:c r="A4112" s="6" t="str">
        <x:v>光锥突破</x:v>
      </x:c>
      <x:c r="B4112" s="6" t="str">
        <x:v>23051</x:v>
      </x:c>
      <x:c r="C4112" s="6" t="n">
        <x:v>2</x:v>
      </x:c>
      <x:c r="D4112" s="6" t="n">
        <x:v>3</x:v>
      </x:c>
      <x:c r="E4112" s="7" t="str">
        <x:v>110212</x:v>
      </x:c>
      <x:c r="F4112" s="7" t="str">
        <x:v>流星棱晶</x:v>
      </x:c>
      <x:c r="G4112" s="6" t="n">
        <x:v>4</x:v>
      </x:c>
      <x:c r="H4112" s="6" t="str">
        <x:v>https://raw.githubusercontent.com/Mar-7th/StarRailRes/dbe8cdfcfb0bf657b9fe1cf92d5537f118ccb487/index_new/cn/light_cone_promotions.json</x:v>
      </x:c>
    </x:row>
    <x:row r="4113" ht="20" customHeight="1">
      <x:c r="A4113" s="6" t="str">
        <x:v>光锥突破</x:v>
      </x:c>
      <x:c r="B4113" s="6" t="str">
        <x:v>23051</x:v>
      </x:c>
      <x:c r="C4113" s="6" t="n">
        <x:v>2</x:v>
      </x:c>
      <x:c r="D4113" s="6" t="n">
        <x:v>3</x:v>
      </x:c>
      <x:c r="E4113" s="7" t="str">
        <x:v>115002</x:v>
      </x:c>
      <x:c r="F4113" s="7" t="str">
        <x:v>勇气撕裂胸膛</x:v>
      </x:c>
      <x:c r="G4113" s="6" t="n">
        <x:v>8</x:v>
      </x:c>
      <x:c r="H4113" s="6" t="str">
        <x:v>https://raw.githubusercontent.com/Mar-7th/StarRailRes/dbe8cdfcfb0bf657b9fe1cf92d5537f118ccb487/index_new/cn/light_cone_promotions.json</x:v>
      </x:c>
    </x:row>
    <x:row r="4114" ht="20" customHeight="1">
      <x:c r="A4114" s="6" t="str">
        <x:v>光锥突破</x:v>
      </x:c>
      <x:c r="B4114" s="6" t="str">
        <x:v>23051</x:v>
      </x:c>
      <x:c r="C4114" s="6" t="n">
        <x:v>3</x:v>
      </x:c>
      <x:c r="D4114" s="6" t="n">
        <x:v>4</x:v>
      </x:c>
      <x:c r="E4114" s="7" t="str">
        <x:v>2</x:v>
      </x:c>
      <x:c r="F4114" s="7" t="str">
        <x:v>信用点</x:v>
      </x:c>
      <x:c r="G4114" s="6" t="n">
        <x:v>50000</x:v>
      </x:c>
      <x:c r="H4114" s="6" t="str">
        <x:v>https://raw.githubusercontent.com/Mar-7th/StarRailRes/dbe8cdfcfb0bf657b9fe1cf92d5537f118ccb487/index_new/cn/light_cone_promotions.json</x:v>
      </x:c>
    </x:row>
    <x:row r="4115" ht="20" customHeight="1">
      <x:c r="A4115" s="6" t="str">
        <x:v>光锥突破</x:v>
      </x:c>
      <x:c r="B4115" s="6" t="str">
        <x:v>23051</x:v>
      </x:c>
      <x:c r="C4115" s="6" t="n">
        <x:v>3</x:v>
      </x:c>
      <x:c r="D4115" s="6" t="n">
        <x:v>4</x:v>
      </x:c>
      <x:c r="E4115" s="7" t="str">
        <x:v>110212</x:v>
      </x:c>
      <x:c r="F4115" s="7" t="str">
        <x:v>流星棱晶</x:v>
      </x:c>
      <x:c r="G4115" s="6" t="n">
        <x:v>8</x:v>
      </x:c>
      <x:c r="H4115" s="6" t="str">
        <x:v>https://raw.githubusercontent.com/Mar-7th/StarRailRes/dbe8cdfcfb0bf657b9fe1cf92d5537f118ccb487/index_new/cn/light_cone_promotions.json</x:v>
      </x:c>
    </x:row>
    <x:row r="4116" ht="20" customHeight="1">
      <x:c r="A4116" s="6" t="str">
        <x:v>光锥突破</x:v>
      </x:c>
      <x:c r="B4116" s="6" t="str">
        <x:v>23051</x:v>
      </x:c>
      <x:c r="C4116" s="6" t="n">
        <x:v>3</x:v>
      </x:c>
      <x:c r="D4116" s="6" t="n">
        <x:v>4</x:v>
      </x:c>
      <x:c r="E4116" s="7" t="str">
        <x:v>115002</x:v>
      </x:c>
      <x:c r="F4116" s="7" t="str">
        <x:v>勇气撕裂胸膛</x:v>
      </x:c>
      <x:c r="G4116" s="6" t="n">
        <x:v>12</x:v>
      </x:c>
      <x:c r="H4116" s="6" t="str">
        <x:v>https://raw.githubusercontent.com/Mar-7th/StarRailRes/dbe8cdfcfb0bf657b9fe1cf92d5537f118ccb487/index_new/cn/light_cone_promotions.json</x:v>
      </x:c>
    </x:row>
    <x:row r="4117" ht="20" customHeight="1">
      <x:c r="A4117" s="6" t="str">
        <x:v>光锥突破</x:v>
      </x:c>
      <x:c r="B4117" s="6" t="str">
        <x:v>23051</x:v>
      </x:c>
      <x:c r="C4117" s="6" t="n">
        <x:v>4</x:v>
      </x:c>
      <x:c r="D4117" s="6" t="n">
        <x:v>5</x:v>
      </x:c>
      <x:c r="E4117" s="7" t="str">
        <x:v>2</x:v>
      </x:c>
      <x:c r="F4117" s="7" t="str">
        <x:v>信用点</x:v>
      </x:c>
      <x:c r="G4117" s="6" t="n">
        <x:v>100000</x:v>
      </x:c>
      <x:c r="H4117" s="6" t="str">
        <x:v>https://raw.githubusercontent.com/Mar-7th/StarRailRes/dbe8cdfcfb0bf657b9fe1cf92d5537f118ccb487/index_new/cn/light_cone_promotions.json</x:v>
      </x:c>
    </x:row>
    <x:row r="4118" ht="20" customHeight="1">
      <x:c r="A4118" s="6" t="str">
        <x:v>光锥突破</x:v>
      </x:c>
      <x:c r="B4118" s="6" t="str">
        <x:v>23051</x:v>
      </x:c>
      <x:c r="C4118" s="6" t="n">
        <x:v>4</x:v>
      </x:c>
      <x:c r="D4118" s="6" t="n">
        <x:v>5</x:v>
      </x:c>
      <x:c r="E4118" s="7" t="str">
        <x:v>110213</x:v>
      </x:c>
      <x:c r="F4118" s="7" t="str">
        <x:v>神体琥珀</x:v>
      </x:c>
      <x:c r="G4118" s="6" t="n">
        <x:v>5</x:v>
      </x:c>
      <x:c r="H4118" s="6" t="str">
        <x:v>https://raw.githubusercontent.com/Mar-7th/StarRailRes/dbe8cdfcfb0bf657b9fe1cf92d5537f118ccb487/index_new/cn/light_cone_promotions.json</x:v>
      </x:c>
    </x:row>
    <x:row r="4119" ht="20" customHeight="1">
      <x:c r="A4119" s="6" t="str">
        <x:v>光锥突破</x:v>
      </x:c>
      <x:c r="B4119" s="6" t="str">
        <x:v>23051</x:v>
      </x:c>
      <x:c r="C4119" s="6" t="n">
        <x:v>4</x:v>
      </x:c>
      <x:c r="D4119" s="6" t="n">
        <x:v>5</x:v>
      </x:c>
      <x:c r="E4119" s="7" t="str">
        <x:v>115003</x:v>
      </x:c>
      <x:c r="F4119" s="7" t="str">
        <x:v>荣耀洗礼身躯</x:v>
      </x:c>
      <x:c r="G4119" s="6" t="n">
        <x:v>6</x:v>
      </x:c>
      <x:c r="H4119" s="6" t="str">
        <x:v>https://raw.githubusercontent.com/Mar-7th/StarRailRes/dbe8cdfcfb0bf657b9fe1cf92d5537f118ccb487/index_new/cn/light_cone_promotions.json</x:v>
      </x:c>
    </x:row>
    <x:row r="4120" ht="20" customHeight="1">
      <x:c r="A4120" s="6" t="str">
        <x:v>光锥突破</x:v>
      </x:c>
      <x:c r="B4120" s="6" t="str">
        <x:v>23051</x:v>
      </x:c>
      <x:c r="C4120" s="6" t="n">
        <x:v>5</x:v>
      </x:c>
      <x:c r="D4120" s="6" t="n">
        <x:v>6</x:v>
      </x:c>
      <x:c r="E4120" s="7" t="str">
        <x:v>2</x:v>
      </x:c>
      <x:c r="F4120" s="7" t="str">
        <x:v>信用点</x:v>
      </x:c>
      <x:c r="G4120" s="6" t="n">
        <x:v>200000</x:v>
      </x:c>
      <x:c r="H4120" s="6" t="str">
        <x:v>https://raw.githubusercontent.com/Mar-7th/StarRailRes/dbe8cdfcfb0bf657b9fe1cf92d5537f118ccb487/index_new/cn/light_cone_promotions.json</x:v>
      </x:c>
    </x:row>
    <x:row r="4121" ht="20" customHeight="1">
      <x:c r="A4121" s="6" t="str">
        <x:v>光锥突破</x:v>
      </x:c>
      <x:c r="B4121" s="6" t="str">
        <x:v>23051</x:v>
      </x:c>
      <x:c r="C4121" s="6" t="n">
        <x:v>5</x:v>
      </x:c>
      <x:c r="D4121" s="6" t="n">
        <x:v>6</x:v>
      </x:c>
      <x:c r="E4121" s="7" t="str">
        <x:v>110213</x:v>
      </x:c>
      <x:c r="F4121" s="7" t="str">
        <x:v>神体琥珀</x:v>
      </x:c>
      <x:c r="G4121" s="6" t="n">
        <x:v>10</x:v>
      </x:c>
      <x:c r="H4121" s="6" t="str">
        <x:v>https://raw.githubusercontent.com/Mar-7th/StarRailRes/dbe8cdfcfb0bf657b9fe1cf92d5537f118ccb487/index_new/cn/light_cone_promotions.json</x:v>
      </x:c>
    </x:row>
    <x:row r="4122" ht="20" customHeight="1">
      <x:c r="A4122" s="6" t="str">
        <x:v>光锥突破</x:v>
      </x:c>
      <x:c r="B4122" s="6" t="str">
        <x:v>23051</x:v>
      </x:c>
      <x:c r="C4122" s="6" t="n">
        <x:v>5</x:v>
      </x:c>
      <x:c r="D4122" s="6" t="n">
        <x:v>6</x:v>
      </x:c>
      <x:c r="E4122" s="7" t="str">
        <x:v>115003</x:v>
      </x:c>
      <x:c r="F4122" s="7" t="str">
        <x:v>荣耀洗礼身躯</x:v>
      </x:c>
      <x:c r="G4122" s="6" t="n">
        <x:v>8</x:v>
      </x:c>
      <x:c r="H4122" s="6" t="str">
        <x:v>https://raw.githubusercontent.com/Mar-7th/StarRailRes/dbe8cdfcfb0bf657b9fe1cf92d5537f118ccb487/index_new/cn/light_cone_promotions.json</x:v>
      </x:c>
    </x:row>
    <x:row r="4123" ht="20" customHeight="1">
      <x:c r="A4123" s="6" t="str">
        <x:v>光锥突破</x:v>
      </x:c>
      <x:c r="B4123" s="6" t="str">
        <x:v>23052</x:v>
      </x:c>
      <x:c r="C4123" s="6" t="n">
        <x:v>0</x:v>
      </x:c>
      <x:c r="D4123" s="6" t="n">
        <x:v>1</x:v>
      </x:c>
      <x:c r="E4123" s="7" t="str">
        <x:v>2</x:v>
      </x:c>
      <x:c r="F4123" s="7" t="str">
        <x:v>信用点</x:v>
      </x:c>
      <x:c r="G4123" s="6" t="n">
        <x:v>5000</x:v>
      </x:c>
      <x:c r="H4123" s="6" t="str">
        <x:v>https://raw.githubusercontent.com/Mar-7th/StarRailRes/dbe8cdfcfb0bf657b9fe1cf92d5537f118ccb487/index_new/cn/light_cone_promotions.json</x:v>
      </x:c>
    </x:row>
    <x:row r="4124" ht="20" customHeight="1">
      <x:c r="A4124" s="6" t="str">
        <x:v>光锥突破</x:v>
      </x:c>
      <x:c r="B4124" s="6" t="str">
        <x:v>23052</x:v>
      </x:c>
      <x:c r="C4124" s="6" t="n">
        <x:v>0</x:v>
      </x:c>
      <x:c r="D4124" s="6" t="n">
        <x:v>1</x:v>
      </x:c>
      <x:c r="E4124" s="7" t="str">
        <x:v>115001</x:v>
      </x:c>
      <x:c r="F4124" s="7" t="str">
        <x:v>恐惧踏碎血肉</x:v>
      </x:c>
      <x:c r="G4124" s="6" t="n">
        <x:v>8</x:v>
      </x:c>
      <x:c r="H4124" s="6" t="str">
        <x:v>https://raw.githubusercontent.com/Mar-7th/StarRailRes/dbe8cdfcfb0bf657b9fe1cf92d5537f118ccb487/index_new/cn/light_cone_promotions.json</x:v>
      </x:c>
    </x:row>
    <x:row r="4125" ht="20" customHeight="1">
      <x:c r="A4125" s="6" t="str">
        <x:v>光锥突破</x:v>
      </x:c>
      <x:c r="B4125" s="6" t="str">
        <x:v>23052</x:v>
      </x:c>
      <x:c r="C4125" s="6" t="n">
        <x:v>1</x:v>
      </x:c>
      <x:c r="D4125" s="6" t="n">
        <x:v>2</x:v>
      </x:c>
      <x:c r="E4125" s="7" t="str">
        <x:v>2</x:v>
      </x:c>
      <x:c r="F4125" s="7" t="str">
        <x:v>信用点</x:v>
      </x:c>
      <x:c r="G4125" s="6" t="n">
        <x:v>10000</x:v>
      </x:c>
      <x:c r="H4125" s="6" t="str">
        <x:v>https://raw.githubusercontent.com/Mar-7th/StarRailRes/dbe8cdfcfb0bf657b9fe1cf92d5537f118ccb487/index_new/cn/light_cone_promotions.json</x:v>
      </x:c>
    </x:row>
    <x:row r="4126" ht="20" customHeight="1">
      <x:c r="A4126" s="6" t="str">
        <x:v>光锥突破</x:v>
      </x:c>
      <x:c r="B4126" s="6" t="str">
        <x:v>23052</x:v>
      </x:c>
      <x:c r="C4126" s="6" t="n">
        <x:v>1</x:v>
      </x:c>
      <x:c r="D4126" s="6" t="n">
        <x:v>2</x:v>
      </x:c>
      <x:c r="E4126" s="7" t="str">
        <x:v>110251</x:v>
      </x:c>
      <x:c r="F4126" s="7" t="str">
        <x:v>思量的种</x:v>
      </x:c>
      <x:c r="G4126" s="6" t="n">
        <x:v>4</x:v>
      </x:c>
      <x:c r="H4126" s="6" t="str">
        <x:v>https://raw.githubusercontent.com/Mar-7th/StarRailRes/dbe8cdfcfb0bf657b9fe1cf92d5537f118ccb487/index_new/cn/light_cone_promotions.json</x:v>
      </x:c>
    </x:row>
    <x:row r="4127" ht="20" customHeight="1">
      <x:c r="A4127" s="6" t="str">
        <x:v>光锥突破</x:v>
      </x:c>
      <x:c r="B4127" s="6" t="str">
        <x:v>23052</x:v>
      </x:c>
      <x:c r="C4127" s="6" t="n">
        <x:v>1</x:v>
      </x:c>
      <x:c r="D4127" s="6" t="n">
        <x:v>2</x:v>
      </x:c>
      <x:c r="E4127" s="7" t="str">
        <x:v>115001</x:v>
      </x:c>
      <x:c r="F4127" s="7" t="str">
        <x:v>恐惧踏碎血肉</x:v>
      </x:c>
      <x:c r="G4127" s="6" t="n">
        <x:v>12</x:v>
      </x:c>
      <x:c r="H4127" s="6" t="str">
        <x:v>https://raw.githubusercontent.com/Mar-7th/StarRailRes/dbe8cdfcfb0bf657b9fe1cf92d5537f118ccb487/index_new/cn/light_cone_promotions.json</x:v>
      </x:c>
    </x:row>
    <x:row r="4128" ht="20" customHeight="1">
      <x:c r="A4128" s="6" t="str">
        <x:v>光锥突破</x:v>
      </x:c>
      <x:c r="B4128" s="6" t="str">
        <x:v>23052</x:v>
      </x:c>
      <x:c r="C4128" s="6" t="n">
        <x:v>2</x:v>
      </x:c>
      <x:c r="D4128" s="6" t="n">
        <x:v>3</x:v>
      </x:c>
      <x:c r="E4128" s="7" t="str">
        <x:v>2</x:v>
      </x:c>
      <x:c r="F4128" s="7" t="str">
        <x:v>信用点</x:v>
      </x:c>
      <x:c r="G4128" s="6" t="n">
        <x:v>20000</x:v>
      </x:c>
      <x:c r="H4128" s="6" t="str">
        <x:v>https://raw.githubusercontent.com/Mar-7th/StarRailRes/dbe8cdfcfb0bf657b9fe1cf92d5537f118ccb487/index_new/cn/light_cone_promotions.json</x:v>
      </x:c>
    </x:row>
    <x:row r="4129" ht="20" customHeight="1">
      <x:c r="A4129" s="6" t="str">
        <x:v>光锥突破</x:v>
      </x:c>
      <x:c r="B4129" s="6" t="str">
        <x:v>23052</x:v>
      </x:c>
      <x:c r="C4129" s="6" t="n">
        <x:v>2</x:v>
      </x:c>
      <x:c r="D4129" s="6" t="n">
        <x:v>3</x:v>
      </x:c>
      <x:c r="E4129" s="7" t="str">
        <x:v>110252</x:v>
      </x:c>
      <x:c r="F4129" s="7" t="str">
        <x:v>末那芽苗</x:v>
      </x:c>
      <x:c r="G4129" s="6" t="n">
        <x:v>4</x:v>
      </x:c>
      <x:c r="H4129" s="6" t="str">
        <x:v>https://raw.githubusercontent.com/Mar-7th/StarRailRes/dbe8cdfcfb0bf657b9fe1cf92d5537f118ccb487/index_new/cn/light_cone_promotions.json</x:v>
      </x:c>
    </x:row>
    <x:row r="4130" ht="20" customHeight="1">
      <x:c r="A4130" s="6" t="str">
        <x:v>光锥突破</x:v>
      </x:c>
      <x:c r="B4130" s="6" t="str">
        <x:v>23052</x:v>
      </x:c>
      <x:c r="C4130" s="6" t="n">
        <x:v>2</x:v>
      </x:c>
      <x:c r="D4130" s="6" t="n">
        <x:v>3</x:v>
      </x:c>
      <x:c r="E4130" s="7" t="str">
        <x:v>115002</x:v>
      </x:c>
      <x:c r="F4130" s="7" t="str">
        <x:v>勇气撕裂胸膛</x:v>
      </x:c>
      <x:c r="G4130" s="6" t="n">
        <x:v>8</x:v>
      </x:c>
      <x:c r="H4130" s="6" t="str">
        <x:v>https://raw.githubusercontent.com/Mar-7th/StarRailRes/dbe8cdfcfb0bf657b9fe1cf92d5537f118ccb487/index_new/cn/light_cone_promotions.json</x:v>
      </x:c>
    </x:row>
    <x:row r="4131" ht="20" customHeight="1">
      <x:c r="A4131" s="6" t="str">
        <x:v>光锥突破</x:v>
      </x:c>
      <x:c r="B4131" s="6" t="str">
        <x:v>23052</x:v>
      </x:c>
      <x:c r="C4131" s="6" t="n">
        <x:v>3</x:v>
      </x:c>
      <x:c r="D4131" s="6" t="n">
        <x:v>4</x:v>
      </x:c>
      <x:c r="E4131" s="7" t="str">
        <x:v>2</x:v>
      </x:c>
      <x:c r="F4131" s="7" t="str">
        <x:v>信用点</x:v>
      </x:c>
      <x:c r="G4131" s="6" t="n">
        <x:v>50000</x:v>
      </x:c>
      <x:c r="H4131" s="6" t="str">
        <x:v>https://raw.githubusercontent.com/Mar-7th/StarRailRes/dbe8cdfcfb0bf657b9fe1cf92d5537f118ccb487/index_new/cn/light_cone_promotions.json</x:v>
      </x:c>
    </x:row>
    <x:row r="4132" ht="20" customHeight="1">
      <x:c r="A4132" s="6" t="str">
        <x:v>光锥突破</x:v>
      </x:c>
      <x:c r="B4132" s="6" t="str">
        <x:v>23052</x:v>
      </x:c>
      <x:c r="C4132" s="6" t="n">
        <x:v>3</x:v>
      </x:c>
      <x:c r="D4132" s="6" t="n">
        <x:v>4</x:v>
      </x:c>
      <x:c r="E4132" s="7" t="str">
        <x:v>110252</x:v>
      </x:c>
      <x:c r="F4132" s="7" t="str">
        <x:v>末那芽苗</x:v>
      </x:c>
      <x:c r="G4132" s="6" t="n">
        <x:v>8</x:v>
      </x:c>
      <x:c r="H4132" s="6" t="str">
        <x:v>https://raw.githubusercontent.com/Mar-7th/StarRailRes/dbe8cdfcfb0bf657b9fe1cf92d5537f118ccb487/index_new/cn/light_cone_promotions.json</x:v>
      </x:c>
    </x:row>
    <x:row r="4133" ht="20" customHeight="1">
      <x:c r="A4133" s="6" t="str">
        <x:v>光锥突破</x:v>
      </x:c>
      <x:c r="B4133" s="6" t="str">
        <x:v>23052</x:v>
      </x:c>
      <x:c r="C4133" s="6" t="n">
        <x:v>3</x:v>
      </x:c>
      <x:c r="D4133" s="6" t="n">
        <x:v>4</x:v>
      </x:c>
      <x:c r="E4133" s="7" t="str">
        <x:v>115002</x:v>
      </x:c>
      <x:c r="F4133" s="7" t="str">
        <x:v>勇气撕裂胸膛</x:v>
      </x:c>
      <x:c r="G4133" s="6" t="n">
        <x:v>12</x:v>
      </x:c>
      <x:c r="H4133" s="6" t="str">
        <x:v>https://raw.githubusercontent.com/Mar-7th/StarRailRes/dbe8cdfcfb0bf657b9fe1cf92d5537f118ccb487/index_new/cn/light_cone_promotions.json</x:v>
      </x:c>
    </x:row>
    <x:row r="4134" ht="20" customHeight="1">
      <x:c r="A4134" s="6" t="str">
        <x:v>光锥突破</x:v>
      </x:c>
      <x:c r="B4134" s="6" t="str">
        <x:v>23052</x:v>
      </x:c>
      <x:c r="C4134" s="6" t="n">
        <x:v>4</x:v>
      </x:c>
      <x:c r="D4134" s="6" t="n">
        <x:v>5</x:v>
      </x:c>
      <x:c r="E4134" s="7" t="str">
        <x:v>2</x:v>
      </x:c>
      <x:c r="F4134" s="7" t="str">
        <x:v>信用点</x:v>
      </x:c>
      <x:c r="G4134" s="6" t="n">
        <x:v>100000</x:v>
      </x:c>
      <x:c r="H4134" s="6" t="str">
        <x:v>https://raw.githubusercontent.com/Mar-7th/StarRailRes/dbe8cdfcfb0bf657b9fe1cf92d5537f118ccb487/index_new/cn/light_cone_promotions.json</x:v>
      </x:c>
    </x:row>
    <x:row r="4135" ht="20" customHeight="1">
      <x:c r="A4135" s="6" t="str">
        <x:v>光锥突破</x:v>
      </x:c>
      <x:c r="B4135" s="6" t="str">
        <x:v>23052</x:v>
      </x:c>
      <x:c r="C4135" s="6" t="n">
        <x:v>4</x:v>
      </x:c>
      <x:c r="D4135" s="6" t="n">
        <x:v>5</x:v>
      </x:c>
      <x:c r="E4135" s="7" t="str">
        <x:v>110253</x:v>
      </x:c>
      <x:c r="F4135" s="7" t="str">
        <x:v>阿赖耶华</x:v>
      </x:c>
      <x:c r="G4135" s="6" t="n">
        <x:v>5</x:v>
      </x:c>
      <x:c r="H4135" s="6" t="str">
        <x:v>https://raw.githubusercontent.com/Mar-7th/StarRailRes/dbe8cdfcfb0bf657b9fe1cf92d5537f118ccb487/index_new/cn/light_cone_promotions.json</x:v>
      </x:c>
    </x:row>
    <x:row r="4136" ht="20" customHeight="1">
      <x:c r="A4136" s="6" t="str">
        <x:v>光锥突破</x:v>
      </x:c>
      <x:c r="B4136" s="6" t="str">
        <x:v>23052</x:v>
      </x:c>
      <x:c r="C4136" s="6" t="n">
        <x:v>4</x:v>
      </x:c>
      <x:c r="D4136" s="6" t="n">
        <x:v>5</x:v>
      </x:c>
      <x:c r="E4136" s="7" t="str">
        <x:v>115003</x:v>
      </x:c>
      <x:c r="F4136" s="7" t="str">
        <x:v>荣耀洗礼身躯</x:v>
      </x:c>
      <x:c r="G4136" s="6" t="n">
        <x:v>6</x:v>
      </x:c>
      <x:c r="H4136" s="6" t="str">
        <x:v>https://raw.githubusercontent.com/Mar-7th/StarRailRes/dbe8cdfcfb0bf657b9fe1cf92d5537f118ccb487/index_new/cn/light_cone_promotions.json</x:v>
      </x:c>
    </x:row>
    <x:row r="4137" ht="20" customHeight="1">
      <x:c r="A4137" s="6" t="str">
        <x:v>光锥突破</x:v>
      </x:c>
      <x:c r="B4137" s="6" t="str">
        <x:v>23052</x:v>
      </x:c>
      <x:c r="C4137" s="6" t="n">
        <x:v>5</x:v>
      </x:c>
      <x:c r="D4137" s="6" t="n">
        <x:v>6</x:v>
      </x:c>
      <x:c r="E4137" s="7" t="str">
        <x:v>2</x:v>
      </x:c>
      <x:c r="F4137" s="7" t="str">
        <x:v>信用点</x:v>
      </x:c>
      <x:c r="G4137" s="6" t="n">
        <x:v>200000</x:v>
      </x:c>
      <x:c r="H4137" s="6" t="str">
        <x:v>https://raw.githubusercontent.com/Mar-7th/StarRailRes/dbe8cdfcfb0bf657b9fe1cf92d5537f118ccb487/index_new/cn/light_cone_promotions.json</x:v>
      </x:c>
    </x:row>
    <x:row r="4138" ht="20" customHeight="1">
      <x:c r="A4138" s="6" t="str">
        <x:v>光锥突破</x:v>
      </x:c>
      <x:c r="B4138" s="6" t="str">
        <x:v>23052</x:v>
      </x:c>
      <x:c r="C4138" s="6" t="n">
        <x:v>5</x:v>
      </x:c>
      <x:c r="D4138" s="6" t="n">
        <x:v>6</x:v>
      </x:c>
      <x:c r="E4138" s="7" t="str">
        <x:v>110253</x:v>
      </x:c>
      <x:c r="F4138" s="7" t="str">
        <x:v>阿赖耶华</x:v>
      </x:c>
      <x:c r="G4138" s="6" t="n">
        <x:v>10</x:v>
      </x:c>
      <x:c r="H4138" s="6" t="str">
        <x:v>https://raw.githubusercontent.com/Mar-7th/StarRailRes/dbe8cdfcfb0bf657b9fe1cf92d5537f118ccb487/index_new/cn/light_cone_promotions.json</x:v>
      </x:c>
    </x:row>
    <x:row r="4139" ht="20" customHeight="1">
      <x:c r="A4139" s="6" t="str">
        <x:v>光锥突破</x:v>
      </x:c>
      <x:c r="B4139" s="6" t="str">
        <x:v>23052</x:v>
      </x:c>
      <x:c r="C4139" s="6" t="n">
        <x:v>5</x:v>
      </x:c>
      <x:c r="D4139" s="6" t="n">
        <x:v>6</x:v>
      </x:c>
      <x:c r="E4139" s="7" t="str">
        <x:v>115003</x:v>
      </x:c>
      <x:c r="F4139" s="7" t="str">
        <x:v>荣耀洗礼身躯</x:v>
      </x:c>
      <x:c r="G4139" s="6" t="n">
        <x:v>8</x:v>
      </x:c>
      <x:c r="H4139" s="6" t="str">
        <x:v>https://raw.githubusercontent.com/Mar-7th/StarRailRes/dbe8cdfcfb0bf657b9fe1cf92d5537f118ccb487/index_new/cn/light_cone_promotions.json</x:v>
      </x:c>
    </x:row>
    <x:row r="4140" ht="20" customHeight="1">
      <x:c r="A4140" s="6" t="str">
        <x:v>光锥突破</x:v>
      </x:c>
      <x:c r="B4140" s="6" t="str">
        <x:v>23053</x:v>
      </x:c>
      <x:c r="C4140" s="6" t="n">
        <x:v>0</x:v>
      </x:c>
      <x:c r="D4140" s="6" t="n">
        <x:v>1</x:v>
      </x:c>
      <x:c r="E4140" s="7" t="str">
        <x:v>2</x:v>
      </x:c>
      <x:c r="F4140" s="7" t="str">
        <x:v>信用点</x:v>
      </x:c>
      <x:c r="G4140" s="6" t="n">
        <x:v>5000</x:v>
      </x:c>
      <x:c r="H4140" s="6" t="str">
        <x:v>https://raw.githubusercontent.com/Mar-7th/StarRailRes/dbe8cdfcfb0bf657b9fe1cf92d5537f118ccb487/index_new/cn/light_cone_promotions.json</x:v>
      </x:c>
    </x:row>
    <x:row r="4141" ht="20" customHeight="1">
      <x:c r="A4141" s="6" t="str">
        <x:v>光锥突破</x:v>
      </x:c>
      <x:c r="B4141" s="6" t="str">
        <x:v>23053</x:v>
      </x:c>
      <x:c r="C4141" s="6" t="n">
        <x:v>0</x:v>
      </x:c>
      <x:c r="D4141" s="6" t="n">
        <x:v>1</x:v>
      </x:c>
      <x:c r="E4141" s="7" t="str">
        <x:v>116001</x:v>
      </x:c>
      <x:c r="F4141" s="7" t="str">
        <x:v>童真蜡笔</x:v>
      </x:c>
      <x:c r="G4141" s="6" t="n">
        <x:v>8</x:v>
      </x:c>
      <x:c r="H4141" s="6" t="str">
        <x:v>https://raw.githubusercontent.com/Mar-7th/StarRailRes/dbe8cdfcfb0bf657b9fe1cf92d5537f118ccb487/index_new/cn/light_cone_promotions.json</x:v>
      </x:c>
    </x:row>
    <x:row r="4142" ht="20" customHeight="1">
      <x:c r="A4142" s="6" t="str">
        <x:v>光锥突破</x:v>
      </x:c>
      <x:c r="B4142" s="6" t="str">
        <x:v>23053</x:v>
      </x:c>
      <x:c r="C4142" s="6" t="n">
        <x:v>1</x:v>
      </x:c>
      <x:c r="D4142" s="6" t="n">
        <x:v>2</x:v>
      </x:c>
      <x:c r="E4142" s="7" t="str">
        <x:v>2</x:v>
      </x:c>
      <x:c r="F4142" s="7" t="str">
        <x:v>信用点</x:v>
      </x:c>
      <x:c r="G4142" s="6" t="n">
        <x:v>10000</x:v>
      </x:c>
      <x:c r="H4142" s="6" t="str">
        <x:v>https://raw.githubusercontent.com/Mar-7th/StarRailRes/dbe8cdfcfb0bf657b9fe1cf92d5537f118ccb487/index_new/cn/light_cone_promotions.json</x:v>
      </x:c>
    </x:row>
    <x:row r="4143" ht="20" customHeight="1">
      <x:c r="A4143" s="6" t="str">
        <x:v>光锥突破</x:v>
      </x:c>
      <x:c r="B4143" s="6" t="str">
        <x:v>23053</x:v>
      </x:c>
      <x:c r="C4143" s="6" t="n">
        <x:v>1</x:v>
      </x:c>
      <x:c r="D4143" s="6" t="n">
        <x:v>2</x:v>
      </x:c>
      <x:c r="E4143" s="7" t="str">
        <x:v>110261</x:v>
      </x:c>
      <x:c r="F4143" s="7" t="str">
        <x:v>《绒绒号》手绘分镜稿</x:v>
      </x:c>
      <x:c r="G4143" s="6" t="n">
        <x:v>4</x:v>
      </x:c>
      <x:c r="H4143" s="6" t="str">
        <x:v>https://raw.githubusercontent.com/Mar-7th/StarRailRes/dbe8cdfcfb0bf657b9fe1cf92d5537f118ccb487/index_new/cn/light_cone_promotions.json</x:v>
      </x:c>
    </x:row>
    <x:row r="4144" ht="20" customHeight="1">
      <x:c r="A4144" s="6" t="str">
        <x:v>光锥突破</x:v>
      </x:c>
      <x:c r="B4144" s="6" t="str">
        <x:v>23053</x:v>
      </x:c>
      <x:c r="C4144" s="6" t="n">
        <x:v>1</x:v>
      </x:c>
      <x:c r="D4144" s="6" t="n">
        <x:v>2</x:v>
      </x:c>
      <x:c r="E4144" s="7" t="str">
        <x:v>116001</x:v>
      </x:c>
      <x:c r="F4144" s="7" t="str">
        <x:v>童真蜡笔</x:v>
      </x:c>
      <x:c r="G4144" s="6" t="n">
        <x:v>12</x:v>
      </x:c>
      <x:c r="H4144" s="6" t="str">
        <x:v>https://raw.githubusercontent.com/Mar-7th/StarRailRes/dbe8cdfcfb0bf657b9fe1cf92d5537f118ccb487/index_new/cn/light_cone_promotions.json</x:v>
      </x:c>
    </x:row>
    <x:row r="4145" ht="20" customHeight="1">
      <x:c r="A4145" s="6" t="str">
        <x:v>光锥突破</x:v>
      </x:c>
      <x:c r="B4145" s="6" t="str">
        <x:v>23053</x:v>
      </x:c>
      <x:c r="C4145" s="6" t="n">
        <x:v>2</x:v>
      </x:c>
      <x:c r="D4145" s="6" t="n">
        <x:v>3</x:v>
      </x:c>
      <x:c r="E4145" s="7" t="str">
        <x:v>2</x:v>
      </x:c>
      <x:c r="F4145" s="7" t="str">
        <x:v>信用点</x:v>
      </x:c>
      <x:c r="G4145" s="6" t="n">
        <x:v>20000</x:v>
      </x:c>
      <x:c r="H4145" s="6" t="str">
        <x:v>https://raw.githubusercontent.com/Mar-7th/StarRailRes/dbe8cdfcfb0bf657b9fe1cf92d5537f118ccb487/index_new/cn/light_cone_promotions.json</x:v>
      </x:c>
    </x:row>
    <x:row r="4146" ht="20" customHeight="1">
      <x:c r="A4146" s="6" t="str">
        <x:v>光锥突破</x:v>
      </x:c>
      <x:c r="B4146" s="6" t="str">
        <x:v>23053</x:v>
      </x:c>
      <x:c r="C4146" s="6" t="n">
        <x:v>2</x:v>
      </x:c>
      <x:c r="D4146" s="6" t="n">
        <x:v>3</x:v>
      </x:c>
      <x:c r="E4146" s="7" t="str">
        <x:v>110262</x:v>
      </x:c>
      <x:c r="F4146" s="7" t="str">
        <x:v>《绒绒号》连载纪念刊</x:v>
      </x:c>
      <x:c r="G4146" s="6" t="n">
        <x:v>4</x:v>
      </x:c>
      <x:c r="H4146" s="6" t="str">
        <x:v>https://raw.githubusercontent.com/Mar-7th/StarRailRes/dbe8cdfcfb0bf657b9fe1cf92d5537f118ccb487/index_new/cn/light_cone_promotions.json</x:v>
      </x:c>
    </x:row>
    <x:row r="4147" ht="20" customHeight="1">
      <x:c r="A4147" s="6" t="str">
        <x:v>光锥突破</x:v>
      </x:c>
      <x:c r="B4147" s="6" t="str">
        <x:v>23053</x:v>
      </x:c>
      <x:c r="C4147" s="6" t="n">
        <x:v>2</x:v>
      </x:c>
      <x:c r="D4147" s="6" t="n">
        <x:v>3</x:v>
      </x:c>
      <x:c r="E4147" s="7" t="str">
        <x:v>116002</x:v>
      </x:c>
      <x:c r="F4147" s="7" t="str">
        <x:v>造梦蘸钢</x:v>
      </x:c>
      <x:c r="G4147" s="6" t="n">
        <x:v>8</x:v>
      </x:c>
      <x:c r="H4147" s="6" t="str">
        <x:v>https://raw.githubusercontent.com/Mar-7th/StarRailRes/dbe8cdfcfb0bf657b9fe1cf92d5537f118ccb487/index_new/cn/light_cone_promotions.json</x:v>
      </x:c>
    </x:row>
    <x:row r="4148" ht="20" customHeight="1">
      <x:c r="A4148" s="6" t="str">
        <x:v>光锥突破</x:v>
      </x:c>
      <x:c r="B4148" s="6" t="str">
        <x:v>23053</x:v>
      </x:c>
      <x:c r="C4148" s="6" t="n">
        <x:v>3</x:v>
      </x:c>
      <x:c r="D4148" s="6" t="n">
        <x:v>4</x:v>
      </x:c>
      <x:c r="E4148" s="7" t="str">
        <x:v>2</x:v>
      </x:c>
      <x:c r="F4148" s="7" t="str">
        <x:v>信用点</x:v>
      </x:c>
      <x:c r="G4148" s="6" t="n">
        <x:v>50000</x:v>
      </x:c>
      <x:c r="H4148" s="6" t="str">
        <x:v>https://raw.githubusercontent.com/Mar-7th/StarRailRes/dbe8cdfcfb0bf657b9fe1cf92d5537f118ccb487/index_new/cn/light_cone_promotions.json</x:v>
      </x:c>
    </x:row>
    <x:row r="4149" ht="20" customHeight="1">
      <x:c r="A4149" s="6" t="str">
        <x:v>光锥突破</x:v>
      </x:c>
      <x:c r="B4149" s="6" t="str">
        <x:v>23053</x:v>
      </x:c>
      <x:c r="C4149" s="6" t="n">
        <x:v>3</x:v>
      </x:c>
      <x:c r="D4149" s="6" t="n">
        <x:v>4</x:v>
      </x:c>
      <x:c r="E4149" s="7" t="str">
        <x:v>110262</x:v>
      </x:c>
      <x:c r="F4149" s="7" t="str">
        <x:v>《绒绒号》连载纪念刊</x:v>
      </x:c>
      <x:c r="G4149" s="6" t="n">
        <x:v>8</x:v>
      </x:c>
      <x:c r="H4149" s="6" t="str">
        <x:v>https://raw.githubusercontent.com/Mar-7th/StarRailRes/dbe8cdfcfb0bf657b9fe1cf92d5537f118ccb487/index_new/cn/light_cone_promotions.json</x:v>
      </x:c>
    </x:row>
    <x:row r="4150" ht="20" customHeight="1">
      <x:c r="A4150" s="6" t="str">
        <x:v>光锥突破</x:v>
      </x:c>
      <x:c r="B4150" s="6" t="str">
        <x:v>23053</x:v>
      </x:c>
      <x:c r="C4150" s="6" t="n">
        <x:v>3</x:v>
      </x:c>
      <x:c r="D4150" s="6" t="n">
        <x:v>4</x:v>
      </x:c>
      <x:c r="E4150" s="7" t="str">
        <x:v>116002</x:v>
      </x:c>
      <x:c r="F4150" s="7" t="str">
        <x:v>造梦蘸钢</x:v>
      </x:c>
      <x:c r="G4150" s="6" t="n">
        <x:v>12</x:v>
      </x:c>
      <x:c r="H4150" s="6" t="str">
        <x:v>https://raw.githubusercontent.com/Mar-7th/StarRailRes/dbe8cdfcfb0bf657b9fe1cf92d5537f118ccb487/index_new/cn/light_cone_promotions.json</x:v>
      </x:c>
    </x:row>
    <x:row r="4151" ht="20" customHeight="1">
      <x:c r="A4151" s="6" t="str">
        <x:v>光锥突破</x:v>
      </x:c>
      <x:c r="B4151" s="6" t="str">
        <x:v>23053</x:v>
      </x:c>
      <x:c r="C4151" s="6" t="n">
        <x:v>4</x:v>
      </x:c>
      <x:c r="D4151" s="6" t="n">
        <x:v>5</x:v>
      </x:c>
      <x:c r="E4151" s="7" t="str">
        <x:v>2</x:v>
      </x:c>
      <x:c r="F4151" s="7" t="str">
        <x:v>信用点</x:v>
      </x:c>
      <x:c r="G4151" s="6" t="n">
        <x:v>100000</x:v>
      </x:c>
      <x:c r="H4151" s="6" t="str">
        <x:v>https://raw.githubusercontent.com/Mar-7th/StarRailRes/dbe8cdfcfb0bf657b9fe1cf92d5537f118ccb487/index_new/cn/light_cone_promotions.json</x:v>
      </x:c>
    </x:row>
    <x:row r="4152" ht="20" customHeight="1">
      <x:c r="A4152" s="6" t="str">
        <x:v>光锥突破</x:v>
      </x:c>
      <x:c r="B4152" s="6" t="str">
        <x:v>23053</x:v>
      </x:c>
      <x:c r="C4152" s="6" t="n">
        <x:v>4</x:v>
      </x:c>
      <x:c r="D4152" s="6" t="n">
        <x:v>5</x:v>
      </x:c>
      <x:c r="E4152" s="7" t="str">
        <x:v>110263</x:v>
      </x:c>
      <x:c r="F4152" s="7" t="str">
        <x:v>《绒绒号》典藏版合集</x:v>
      </x:c>
      <x:c r="G4152" s="6" t="n">
        <x:v>5</x:v>
      </x:c>
      <x:c r="H4152" s="6" t="str">
        <x:v>https://raw.githubusercontent.com/Mar-7th/StarRailRes/dbe8cdfcfb0bf657b9fe1cf92d5537f118ccb487/index_new/cn/light_cone_promotions.json</x:v>
      </x:c>
    </x:row>
    <x:row r="4153" ht="20" customHeight="1">
      <x:c r="A4153" s="6" t="str">
        <x:v>光锥突破</x:v>
      </x:c>
      <x:c r="B4153" s="6" t="str">
        <x:v>23053</x:v>
      </x:c>
      <x:c r="C4153" s="6" t="n">
        <x:v>4</x:v>
      </x:c>
      <x:c r="D4153" s="6" t="n">
        <x:v>5</x:v>
      </x:c>
      <x:c r="E4153" s="7" t="str">
        <x:v>116003</x:v>
      </x:c>
      <x:c r="F4153" s="7" t="str">
        <x:v>梦现管锥</x:v>
      </x:c>
      <x:c r="G4153" s="6" t="n">
        <x:v>6</x:v>
      </x:c>
      <x:c r="H4153" s="6" t="str">
        <x:v>https://raw.githubusercontent.com/Mar-7th/StarRailRes/dbe8cdfcfb0bf657b9fe1cf92d5537f118ccb487/index_new/cn/light_cone_promotions.json</x:v>
      </x:c>
    </x:row>
    <x:row r="4154" ht="20" customHeight="1">
      <x:c r="A4154" s="6" t="str">
        <x:v>光锥突破</x:v>
      </x:c>
      <x:c r="B4154" s="6" t="str">
        <x:v>23053</x:v>
      </x:c>
      <x:c r="C4154" s="6" t="n">
        <x:v>5</x:v>
      </x:c>
      <x:c r="D4154" s="6" t="n">
        <x:v>6</x:v>
      </x:c>
      <x:c r="E4154" s="7" t="str">
        <x:v>2</x:v>
      </x:c>
      <x:c r="F4154" s="7" t="str">
        <x:v>信用点</x:v>
      </x:c>
      <x:c r="G4154" s="6" t="n">
        <x:v>200000</x:v>
      </x:c>
      <x:c r="H4154" s="6" t="str">
        <x:v>https://raw.githubusercontent.com/Mar-7th/StarRailRes/dbe8cdfcfb0bf657b9fe1cf92d5537f118ccb487/index_new/cn/light_cone_promotions.json</x:v>
      </x:c>
    </x:row>
    <x:row r="4155" ht="20" customHeight="1">
      <x:c r="A4155" s="6" t="str">
        <x:v>光锥突破</x:v>
      </x:c>
      <x:c r="B4155" s="6" t="str">
        <x:v>23053</x:v>
      </x:c>
      <x:c r="C4155" s="6" t="n">
        <x:v>5</x:v>
      </x:c>
      <x:c r="D4155" s="6" t="n">
        <x:v>6</x:v>
      </x:c>
      <x:c r="E4155" s="7" t="str">
        <x:v>110263</x:v>
      </x:c>
      <x:c r="F4155" s="7" t="str">
        <x:v>《绒绒号》典藏版合集</x:v>
      </x:c>
      <x:c r="G4155" s="6" t="n">
        <x:v>10</x:v>
      </x:c>
      <x:c r="H4155" s="6" t="str">
        <x:v>https://raw.githubusercontent.com/Mar-7th/StarRailRes/dbe8cdfcfb0bf657b9fe1cf92d5537f118ccb487/index_new/cn/light_cone_promotions.json</x:v>
      </x:c>
    </x:row>
    <x:row r="4156" ht="20" customHeight="1">
      <x:c r="A4156" s="6" t="str">
        <x:v>光锥突破</x:v>
      </x:c>
      <x:c r="B4156" s="6" t="str">
        <x:v>23053</x:v>
      </x:c>
      <x:c r="C4156" s="6" t="n">
        <x:v>5</x:v>
      </x:c>
      <x:c r="D4156" s="6" t="n">
        <x:v>6</x:v>
      </x:c>
      <x:c r="E4156" s="7" t="str">
        <x:v>116003</x:v>
      </x:c>
      <x:c r="F4156" s="7" t="str">
        <x:v>梦现管锥</x:v>
      </x:c>
      <x:c r="G4156" s="6" t="n">
        <x:v>8</x:v>
      </x:c>
      <x:c r="H4156" s="6" t="str">
        <x:v>https://raw.githubusercontent.com/Mar-7th/StarRailRes/dbe8cdfcfb0bf657b9fe1cf92d5537f118ccb487/index_new/cn/light_cone_promotions.json</x:v>
      </x:c>
    </x:row>
    <x:row r="4157" ht="20" customHeight="1">
      <x:c r="A4157" s="6" t="str">
        <x:v>光锥突破</x:v>
      </x:c>
      <x:c r="B4157" s="6" t="str">
        <x:v>23054</x:v>
      </x:c>
      <x:c r="C4157" s="6" t="n">
        <x:v>0</x:v>
      </x:c>
      <x:c r="D4157" s="6" t="n">
        <x:v>1</x:v>
      </x:c>
      <x:c r="E4157" s="7" t="str">
        <x:v>2</x:v>
      </x:c>
      <x:c r="F4157" s="7" t="str">
        <x:v>信用点</x:v>
      </x:c>
      <x:c r="G4157" s="6" t="n">
        <x:v>5000</x:v>
      </x:c>
      <x:c r="H4157" s="6" t="str">
        <x:v>https://raw.githubusercontent.com/Mar-7th/StarRailRes/dbe8cdfcfb0bf657b9fe1cf92d5537f118ccb487/index_new/cn/light_cone_promotions.json</x:v>
      </x:c>
    </x:row>
    <x:row r="4158" ht="20" customHeight="1">
      <x:c r="A4158" s="6" t="str">
        <x:v>光锥突破</x:v>
      </x:c>
      <x:c r="B4158" s="6" t="str">
        <x:v>23054</x:v>
      </x:c>
      <x:c r="C4158" s="6" t="n">
        <x:v>0</x:v>
      </x:c>
      <x:c r="D4158" s="6" t="n">
        <x:v>1</x:v>
      </x:c>
      <x:c r="E4158" s="7" t="str">
        <x:v>116001</x:v>
      </x:c>
      <x:c r="F4158" s="7" t="str">
        <x:v>童真蜡笔</x:v>
      </x:c>
      <x:c r="G4158" s="6" t="n">
        <x:v>8</x:v>
      </x:c>
      <x:c r="H4158" s="6" t="str">
        <x:v>https://raw.githubusercontent.com/Mar-7th/StarRailRes/dbe8cdfcfb0bf657b9fe1cf92d5537f118ccb487/index_new/cn/light_cone_promotions.json</x:v>
      </x:c>
    </x:row>
    <x:row r="4159" ht="20" customHeight="1">
      <x:c r="A4159" s="6" t="str">
        <x:v>光锥突破</x:v>
      </x:c>
      <x:c r="B4159" s="6" t="str">
        <x:v>23054</x:v>
      </x:c>
      <x:c r="C4159" s="6" t="n">
        <x:v>1</x:v>
      </x:c>
      <x:c r="D4159" s="6" t="n">
        <x:v>2</x:v>
      </x:c>
      <x:c r="E4159" s="7" t="str">
        <x:v>2</x:v>
      </x:c>
      <x:c r="F4159" s="7" t="str">
        <x:v>信用点</x:v>
      </x:c>
      <x:c r="G4159" s="6" t="n">
        <x:v>10000</x:v>
      </x:c>
      <x:c r="H4159" s="6" t="str">
        <x:v>https://raw.githubusercontent.com/Mar-7th/StarRailRes/dbe8cdfcfb0bf657b9fe1cf92d5537f118ccb487/index_new/cn/light_cone_promotions.json</x:v>
      </x:c>
    </x:row>
    <x:row r="4160" ht="20" customHeight="1">
      <x:c r="A4160" s="6" t="str">
        <x:v>光锥突破</x:v>
      </x:c>
      <x:c r="B4160" s="6" t="str">
        <x:v>23054</x:v>
      </x:c>
      <x:c r="C4160" s="6" t="n">
        <x:v>1</x:v>
      </x:c>
      <x:c r="D4160" s="6" t="n">
        <x:v>2</x:v>
      </x:c>
      <x:c r="E4160" s="7" t="str">
        <x:v>110261</x:v>
      </x:c>
      <x:c r="F4160" s="7" t="str">
        <x:v>《绒绒号》手绘分镜稿</x:v>
      </x:c>
      <x:c r="G4160" s="6" t="n">
        <x:v>4</x:v>
      </x:c>
      <x:c r="H4160" s="6" t="str">
        <x:v>https://raw.githubusercontent.com/Mar-7th/StarRailRes/dbe8cdfcfb0bf657b9fe1cf92d5537f118ccb487/index_new/cn/light_cone_promotions.json</x:v>
      </x:c>
    </x:row>
    <x:row r="4161" ht="20" customHeight="1">
      <x:c r="A4161" s="6" t="str">
        <x:v>光锥突破</x:v>
      </x:c>
      <x:c r="B4161" s="6" t="str">
        <x:v>23054</x:v>
      </x:c>
      <x:c r="C4161" s="6" t="n">
        <x:v>1</x:v>
      </x:c>
      <x:c r="D4161" s="6" t="n">
        <x:v>2</x:v>
      </x:c>
      <x:c r="E4161" s="7" t="str">
        <x:v>116001</x:v>
      </x:c>
      <x:c r="F4161" s="7" t="str">
        <x:v>童真蜡笔</x:v>
      </x:c>
      <x:c r="G4161" s="6" t="n">
        <x:v>12</x:v>
      </x:c>
      <x:c r="H4161" s="6" t="str">
        <x:v>https://raw.githubusercontent.com/Mar-7th/StarRailRes/dbe8cdfcfb0bf657b9fe1cf92d5537f118ccb487/index_new/cn/light_cone_promotions.json</x:v>
      </x:c>
    </x:row>
    <x:row r="4162" ht="20" customHeight="1">
      <x:c r="A4162" s="6" t="str">
        <x:v>光锥突破</x:v>
      </x:c>
      <x:c r="B4162" s="6" t="str">
        <x:v>23054</x:v>
      </x:c>
      <x:c r="C4162" s="6" t="n">
        <x:v>2</x:v>
      </x:c>
      <x:c r="D4162" s="6" t="n">
        <x:v>3</x:v>
      </x:c>
      <x:c r="E4162" s="7" t="str">
        <x:v>2</x:v>
      </x:c>
      <x:c r="F4162" s="7" t="str">
        <x:v>信用点</x:v>
      </x:c>
      <x:c r="G4162" s="6" t="n">
        <x:v>20000</x:v>
      </x:c>
      <x:c r="H4162" s="6" t="str">
        <x:v>https://raw.githubusercontent.com/Mar-7th/StarRailRes/dbe8cdfcfb0bf657b9fe1cf92d5537f118ccb487/index_new/cn/light_cone_promotions.json</x:v>
      </x:c>
    </x:row>
    <x:row r="4163" ht="20" customHeight="1">
      <x:c r="A4163" s="6" t="str">
        <x:v>光锥突破</x:v>
      </x:c>
      <x:c r="B4163" s="6" t="str">
        <x:v>23054</x:v>
      </x:c>
      <x:c r="C4163" s="6" t="n">
        <x:v>2</x:v>
      </x:c>
      <x:c r="D4163" s="6" t="n">
        <x:v>3</x:v>
      </x:c>
      <x:c r="E4163" s="7" t="str">
        <x:v>110262</x:v>
      </x:c>
      <x:c r="F4163" s="7" t="str">
        <x:v>《绒绒号》连载纪念刊</x:v>
      </x:c>
      <x:c r="G4163" s="6" t="n">
        <x:v>4</x:v>
      </x:c>
      <x:c r="H4163" s="6" t="str">
        <x:v>https://raw.githubusercontent.com/Mar-7th/StarRailRes/dbe8cdfcfb0bf657b9fe1cf92d5537f118ccb487/index_new/cn/light_cone_promotions.json</x:v>
      </x:c>
    </x:row>
    <x:row r="4164" ht="20" customHeight="1">
      <x:c r="A4164" s="6" t="str">
        <x:v>光锥突破</x:v>
      </x:c>
      <x:c r="B4164" s="6" t="str">
        <x:v>23054</x:v>
      </x:c>
      <x:c r="C4164" s="6" t="n">
        <x:v>2</x:v>
      </x:c>
      <x:c r="D4164" s="6" t="n">
        <x:v>3</x:v>
      </x:c>
      <x:c r="E4164" s="7" t="str">
        <x:v>116002</x:v>
      </x:c>
      <x:c r="F4164" s="7" t="str">
        <x:v>造梦蘸钢</x:v>
      </x:c>
      <x:c r="G4164" s="6" t="n">
        <x:v>8</x:v>
      </x:c>
      <x:c r="H4164" s="6" t="str">
        <x:v>https://raw.githubusercontent.com/Mar-7th/StarRailRes/dbe8cdfcfb0bf657b9fe1cf92d5537f118ccb487/index_new/cn/light_cone_promotions.json</x:v>
      </x:c>
    </x:row>
    <x:row r="4165" ht="20" customHeight="1">
      <x:c r="A4165" s="6" t="str">
        <x:v>光锥突破</x:v>
      </x:c>
      <x:c r="B4165" s="6" t="str">
        <x:v>23054</x:v>
      </x:c>
      <x:c r="C4165" s="6" t="n">
        <x:v>3</x:v>
      </x:c>
      <x:c r="D4165" s="6" t="n">
        <x:v>4</x:v>
      </x:c>
      <x:c r="E4165" s="7" t="str">
        <x:v>2</x:v>
      </x:c>
      <x:c r="F4165" s="7" t="str">
        <x:v>信用点</x:v>
      </x:c>
      <x:c r="G4165" s="6" t="n">
        <x:v>50000</x:v>
      </x:c>
      <x:c r="H4165" s="6" t="str">
        <x:v>https://raw.githubusercontent.com/Mar-7th/StarRailRes/dbe8cdfcfb0bf657b9fe1cf92d5537f118ccb487/index_new/cn/light_cone_promotions.json</x:v>
      </x:c>
    </x:row>
    <x:row r="4166" ht="20" customHeight="1">
      <x:c r="A4166" s="6" t="str">
        <x:v>光锥突破</x:v>
      </x:c>
      <x:c r="B4166" s="6" t="str">
        <x:v>23054</x:v>
      </x:c>
      <x:c r="C4166" s="6" t="n">
        <x:v>3</x:v>
      </x:c>
      <x:c r="D4166" s="6" t="n">
        <x:v>4</x:v>
      </x:c>
      <x:c r="E4166" s="7" t="str">
        <x:v>110262</x:v>
      </x:c>
      <x:c r="F4166" s="7" t="str">
        <x:v>《绒绒号》连载纪念刊</x:v>
      </x:c>
      <x:c r="G4166" s="6" t="n">
        <x:v>8</x:v>
      </x:c>
      <x:c r="H4166" s="6" t="str">
        <x:v>https://raw.githubusercontent.com/Mar-7th/StarRailRes/dbe8cdfcfb0bf657b9fe1cf92d5537f118ccb487/index_new/cn/light_cone_promotions.json</x:v>
      </x:c>
    </x:row>
    <x:row r="4167" ht="20" customHeight="1">
      <x:c r="A4167" s="6" t="str">
        <x:v>光锥突破</x:v>
      </x:c>
      <x:c r="B4167" s="6" t="str">
        <x:v>23054</x:v>
      </x:c>
      <x:c r="C4167" s="6" t="n">
        <x:v>3</x:v>
      </x:c>
      <x:c r="D4167" s="6" t="n">
        <x:v>4</x:v>
      </x:c>
      <x:c r="E4167" s="7" t="str">
        <x:v>116002</x:v>
      </x:c>
      <x:c r="F4167" s="7" t="str">
        <x:v>造梦蘸钢</x:v>
      </x:c>
      <x:c r="G4167" s="6" t="n">
        <x:v>12</x:v>
      </x:c>
      <x:c r="H4167" s="6" t="str">
        <x:v>https://raw.githubusercontent.com/Mar-7th/StarRailRes/dbe8cdfcfb0bf657b9fe1cf92d5537f118ccb487/index_new/cn/light_cone_promotions.json</x:v>
      </x:c>
    </x:row>
    <x:row r="4168" ht="20" customHeight="1">
      <x:c r="A4168" s="6" t="str">
        <x:v>光锥突破</x:v>
      </x:c>
      <x:c r="B4168" s="6" t="str">
        <x:v>23054</x:v>
      </x:c>
      <x:c r="C4168" s="6" t="n">
        <x:v>4</x:v>
      </x:c>
      <x:c r="D4168" s="6" t="n">
        <x:v>5</x:v>
      </x:c>
      <x:c r="E4168" s="7" t="str">
        <x:v>2</x:v>
      </x:c>
      <x:c r="F4168" s="7" t="str">
        <x:v>信用点</x:v>
      </x:c>
      <x:c r="G4168" s="6" t="n">
        <x:v>100000</x:v>
      </x:c>
      <x:c r="H4168" s="6" t="str">
        <x:v>https://raw.githubusercontent.com/Mar-7th/StarRailRes/dbe8cdfcfb0bf657b9fe1cf92d5537f118ccb487/index_new/cn/light_cone_promotions.json</x:v>
      </x:c>
    </x:row>
    <x:row r="4169" ht="20" customHeight="1">
      <x:c r="A4169" s="6" t="str">
        <x:v>光锥突破</x:v>
      </x:c>
      <x:c r="B4169" s="6" t="str">
        <x:v>23054</x:v>
      </x:c>
      <x:c r="C4169" s="6" t="n">
        <x:v>4</x:v>
      </x:c>
      <x:c r="D4169" s="6" t="n">
        <x:v>5</x:v>
      </x:c>
      <x:c r="E4169" s="7" t="str">
        <x:v>110263</x:v>
      </x:c>
      <x:c r="F4169" s="7" t="str">
        <x:v>《绒绒号》典藏版合集</x:v>
      </x:c>
      <x:c r="G4169" s="6" t="n">
        <x:v>5</x:v>
      </x:c>
      <x:c r="H4169" s="6" t="str">
        <x:v>https://raw.githubusercontent.com/Mar-7th/StarRailRes/dbe8cdfcfb0bf657b9fe1cf92d5537f118ccb487/index_new/cn/light_cone_promotions.json</x:v>
      </x:c>
    </x:row>
    <x:row r="4170" ht="20" customHeight="1">
      <x:c r="A4170" s="6" t="str">
        <x:v>光锥突破</x:v>
      </x:c>
      <x:c r="B4170" s="6" t="str">
        <x:v>23054</x:v>
      </x:c>
      <x:c r="C4170" s="6" t="n">
        <x:v>4</x:v>
      </x:c>
      <x:c r="D4170" s="6" t="n">
        <x:v>5</x:v>
      </x:c>
      <x:c r="E4170" s="7" t="str">
        <x:v>116003</x:v>
      </x:c>
      <x:c r="F4170" s="7" t="str">
        <x:v>梦现管锥</x:v>
      </x:c>
      <x:c r="G4170" s="6" t="n">
        <x:v>6</x:v>
      </x:c>
      <x:c r="H4170" s="6" t="str">
        <x:v>https://raw.githubusercontent.com/Mar-7th/StarRailRes/dbe8cdfcfb0bf657b9fe1cf92d5537f118ccb487/index_new/cn/light_cone_promotions.json</x:v>
      </x:c>
    </x:row>
    <x:row r="4171" ht="20" customHeight="1">
      <x:c r="A4171" s="6" t="str">
        <x:v>光锥突破</x:v>
      </x:c>
      <x:c r="B4171" s="6" t="str">
        <x:v>23054</x:v>
      </x:c>
      <x:c r="C4171" s="6" t="n">
        <x:v>5</x:v>
      </x:c>
      <x:c r="D4171" s="6" t="n">
        <x:v>6</x:v>
      </x:c>
      <x:c r="E4171" s="7" t="str">
        <x:v>2</x:v>
      </x:c>
      <x:c r="F4171" s="7" t="str">
        <x:v>信用点</x:v>
      </x:c>
      <x:c r="G4171" s="6" t="n">
        <x:v>200000</x:v>
      </x:c>
      <x:c r="H4171" s="6" t="str">
        <x:v>https://raw.githubusercontent.com/Mar-7th/StarRailRes/dbe8cdfcfb0bf657b9fe1cf92d5537f118ccb487/index_new/cn/light_cone_promotions.json</x:v>
      </x:c>
    </x:row>
    <x:row r="4172" ht="20" customHeight="1">
      <x:c r="A4172" s="6" t="str">
        <x:v>光锥突破</x:v>
      </x:c>
      <x:c r="B4172" s="6" t="str">
        <x:v>23054</x:v>
      </x:c>
      <x:c r="C4172" s="6" t="n">
        <x:v>5</x:v>
      </x:c>
      <x:c r="D4172" s="6" t="n">
        <x:v>6</x:v>
      </x:c>
      <x:c r="E4172" s="7" t="str">
        <x:v>110263</x:v>
      </x:c>
      <x:c r="F4172" s="7" t="str">
        <x:v>《绒绒号》典藏版合集</x:v>
      </x:c>
      <x:c r="G4172" s="6" t="n">
        <x:v>10</x:v>
      </x:c>
      <x:c r="H4172" s="6" t="str">
        <x:v>https://raw.githubusercontent.com/Mar-7th/StarRailRes/dbe8cdfcfb0bf657b9fe1cf92d5537f118ccb487/index_new/cn/light_cone_promotions.json</x:v>
      </x:c>
    </x:row>
    <x:row r="4173" ht="20" customHeight="1">
      <x:c r="A4173" s="6" t="str">
        <x:v>光锥突破</x:v>
      </x:c>
      <x:c r="B4173" s="6" t="str">
        <x:v>23054</x:v>
      </x:c>
      <x:c r="C4173" s="6" t="n">
        <x:v>5</x:v>
      </x:c>
      <x:c r="D4173" s="6" t="n">
        <x:v>6</x:v>
      </x:c>
      <x:c r="E4173" s="7" t="str">
        <x:v>116003</x:v>
      </x:c>
      <x:c r="F4173" s="7" t="str">
        <x:v>梦现管锥</x:v>
      </x:c>
      <x:c r="G4173" s="6" t="n">
        <x:v>8</x:v>
      </x:c>
      <x:c r="H4173" s="6" t="str">
        <x:v>https://raw.githubusercontent.com/Mar-7th/StarRailRes/dbe8cdfcfb0bf657b9fe1cf92d5537f118ccb487/index_new/cn/light_cone_promotions.json</x:v>
      </x:c>
    </x:row>
    <x:row r="4174" ht="20" customHeight="1">
      <x:c r="A4174" s="6" t="str">
        <x:v>光锥突破</x:v>
      </x:c>
      <x:c r="B4174" s="6" t="str">
        <x:v>23055</x:v>
      </x:c>
      <x:c r="C4174" s="6" t="n">
        <x:v>0</x:v>
      </x:c>
      <x:c r="D4174" s="6" t="n">
        <x:v>1</x:v>
      </x:c>
      <x:c r="E4174" s="7" t="str">
        <x:v>2</x:v>
      </x:c>
      <x:c r="F4174" s="7" t="str">
        <x:v>信用点</x:v>
      </x:c>
      <x:c r="G4174" s="6" t="n">
        <x:v>5000</x:v>
      </x:c>
      <x:c r="H4174" s="6" t="str">
        <x:v>https://raw.githubusercontent.com/Mar-7th/StarRailRes/dbe8cdfcfb0bf657b9fe1cf92d5537f118ccb487/index_new/cn/light_cone_promotions.json</x:v>
      </x:c>
    </x:row>
    <x:row r="4175" ht="20" customHeight="1">
      <x:c r="A4175" s="6" t="str">
        <x:v>光锥突破</x:v>
      </x:c>
      <x:c r="B4175" s="6" t="str">
        <x:v>23055</x:v>
      </x:c>
      <x:c r="C4175" s="6" t="n">
        <x:v>0</x:v>
      </x:c>
      <x:c r="D4175" s="6" t="n">
        <x:v>1</x:v>
      </x:c>
      <x:c r="E4175" s="7" t="str">
        <x:v>116001</x:v>
      </x:c>
      <x:c r="F4175" s="7" t="str">
        <x:v>童真蜡笔</x:v>
      </x:c>
      <x:c r="G4175" s="6" t="n">
        <x:v>8</x:v>
      </x:c>
      <x:c r="H4175" s="6" t="str">
        <x:v>https://raw.githubusercontent.com/Mar-7th/StarRailRes/dbe8cdfcfb0bf657b9fe1cf92d5537f118ccb487/index_new/cn/light_cone_promotions.json</x:v>
      </x:c>
    </x:row>
    <x:row r="4176" ht="20" customHeight="1">
      <x:c r="A4176" s="6" t="str">
        <x:v>光锥突破</x:v>
      </x:c>
      <x:c r="B4176" s="6" t="str">
        <x:v>23055</x:v>
      </x:c>
      <x:c r="C4176" s="6" t="n">
        <x:v>1</x:v>
      </x:c>
      <x:c r="D4176" s="6" t="n">
        <x:v>2</x:v>
      </x:c>
      <x:c r="E4176" s="7" t="str">
        <x:v>2</x:v>
      </x:c>
      <x:c r="F4176" s="7" t="str">
        <x:v>信用点</x:v>
      </x:c>
      <x:c r="G4176" s="6" t="n">
        <x:v>10000</x:v>
      </x:c>
      <x:c r="H4176" s="6" t="str">
        <x:v>https://raw.githubusercontent.com/Mar-7th/StarRailRes/dbe8cdfcfb0bf657b9fe1cf92d5537f118ccb487/index_new/cn/light_cone_promotions.json</x:v>
      </x:c>
    </x:row>
    <x:row r="4177" ht="20" customHeight="1">
      <x:c r="A4177" s="6" t="str">
        <x:v>光锥突破</x:v>
      </x:c>
      <x:c r="B4177" s="6" t="str">
        <x:v>23055</x:v>
      </x:c>
      <x:c r="C4177" s="6" t="n">
        <x:v>1</x:v>
      </x:c>
      <x:c r="D4177" s="6" t="n">
        <x:v>2</x:v>
      </x:c>
      <x:c r="E4177" s="7" t="str">
        <x:v>110261</x:v>
      </x:c>
      <x:c r="F4177" s="7" t="str">
        <x:v>《绒绒号》手绘分镜稿</x:v>
      </x:c>
      <x:c r="G4177" s="6" t="n">
        <x:v>4</x:v>
      </x:c>
      <x:c r="H4177" s="6" t="str">
        <x:v>https://raw.githubusercontent.com/Mar-7th/StarRailRes/dbe8cdfcfb0bf657b9fe1cf92d5537f118ccb487/index_new/cn/light_cone_promotions.json</x:v>
      </x:c>
    </x:row>
    <x:row r="4178" ht="20" customHeight="1">
      <x:c r="A4178" s="6" t="str">
        <x:v>光锥突破</x:v>
      </x:c>
      <x:c r="B4178" s="6" t="str">
        <x:v>23055</x:v>
      </x:c>
      <x:c r="C4178" s="6" t="n">
        <x:v>1</x:v>
      </x:c>
      <x:c r="D4178" s="6" t="n">
        <x:v>2</x:v>
      </x:c>
      <x:c r="E4178" s="7" t="str">
        <x:v>116001</x:v>
      </x:c>
      <x:c r="F4178" s="7" t="str">
        <x:v>童真蜡笔</x:v>
      </x:c>
      <x:c r="G4178" s="6" t="n">
        <x:v>12</x:v>
      </x:c>
      <x:c r="H4178" s="6" t="str">
        <x:v>https://raw.githubusercontent.com/Mar-7th/StarRailRes/dbe8cdfcfb0bf657b9fe1cf92d5537f118ccb487/index_new/cn/light_cone_promotions.json</x:v>
      </x:c>
    </x:row>
    <x:row r="4179" ht="20" customHeight="1">
      <x:c r="A4179" s="6" t="str">
        <x:v>光锥突破</x:v>
      </x:c>
      <x:c r="B4179" s="6" t="str">
        <x:v>23055</x:v>
      </x:c>
      <x:c r="C4179" s="6" t="n">
        <x:v>2</x:v>
      </x:c>
      <x:c r="D4179" s="6" t="n">
        <x:v>3</x:v>
      </x:c>
      <x:c r="E4179" s="7" t="str">
        <x:v>2</x:v>
      </x:c>
      <x:c r="F4179" s="7" t="str">
        <x:v>信用点</x:v>
      </x:c>
      <x:c r="G4179" s="6" t="n">
        <x:v>20000</x:v>
      </x:c>
      <x:c r="H4179" s="6" t="str">
        <x:v>https://raw.githubusercontent.com/Mar-7th/StarRailRes/dbe8cdfcfb0bf657b9fe1cf92d5537f118ccb487/index_new/cn/light_cone_promotions.json</x:v>
      </x:c>
    </x:row>
    <x:row r="4180" ht="20" customHeight="1">
      <x:c r="A4180" s="6" t="str">
        <x:v>光锥突破</x:v>
      </x:c>
      <x:c r="B4180" s="6" t="str">
        <x:v>23055</x:v>
      </x:c>
      <x:c r="C4180" s="6" t="n">
        <x:v>2</x:v>
      </x:c>
      <x:c r="D4180" s="6" t="n">
        <x:v>3</x:v>
      </x:c>
      <x:c r="E4180" s="7" t="str">
        <x:v>110262</x:v>
      </x:c>
      <x:c r="F4180" s="7" t="str">
        <x:v>《绒绒号》连载纪念刊</x:v>
      </x:c>
      <x:c r="G4180" s="6" t="n">
        <x:v>4</x:v>
      </x:c>
      <x:c r="H4180" s="6" t="str">
        <x:v>https://raw.githubusercontent.com/Mar-7th/StarRailRes/dbe8cdfcfb0bf657b9fe1cf92d5537f118ccb487/index_new/cn/light_cone_promotions.json</x:v>
      </x:c>
    </x:row>
    <x:row r="4181" ht="20" customHeight="1">
      <x:c r="A4181" s="6" t="str">
        <x:v>光锥突破</x:v>
      </x:c>
      <x:c r="B4181" s="6" t="str">
        <x:v>23055</x:v>
      </x:c>
      <x:c r="C4181" s="6" t="n">
        <x:v>2</x:v>
      </x:c>
      <x:c r="D4181" s="6" t="n">
        <x:v>3</x:v>
      </x:c>
      <x:c r="E4181" s="7" t="str">
        <x:v>116002</x:v>
      </x:c>
      <x:c r="F4181" s="7" t="str">
        <x:v>造梦蘸钢</x:v>
      </x:c>
      <x:c r="G4181" s="6" t="n">
        <x:v>8</x:v>
      </x:c>
      <x:c r="H4181" s="6" t="str">
        <x:v>https://raw.githubusercontent.com/Mar-7th/StarRailRes/dbe8cdfcfb0bf657b9fe1cf92d5537f118ccb487/index_new/cn/light_cone_promotions.json</x:v>
      </x:c>
    </x:row>
    <x:row r="4182" ht="20" customHeight="1">
      <x:c r="A4182" s="6" t="str">
        <x:v>光锥突破</x:v>
      </x:c>
      <x:c r="B4182" s="6" t="str">
        <x:v>23055</x:v>
      </x:c>
      <x:c r="C4182" s="6" t="n">
        <x:v>3</x:v>
      </x:c>
      <x:c r="D4182" s="6" t="n">
        <x:v>4</x:v>
      </x:c>
      <x:c r="E4182" s="7" t="str">
        <x:v>2</x:v>
      </x:c>
      <x:c r="F4182" s="7" t="str">
        <x:v>信用点</x:v>
      </x:c>
      <x:c r="G4182" s="6" t="n">
        <x:v>50000</x:v>
      </x:c>
      <x:c r="H4182" s="6" t="str">
        <x:v>https://raw.githubusercontent.com/Mar-7th/StarRailRes/dbe8cdfcfb0bf657b9fe1cf92d5537f118ccb487/index_new/cn/light_cone_promotions.json</x:v>
      </x:c>
    </x:row>
    <x:row r="4183" ht="20" customHeight="1">
      <x:c r="A4183" s="6" t="str">
        <x:v>光锥突破</x:v>
      </x:c>
      <x:c r="B4183" s="6" t="str">
        <x:v>23055</x:v>
      </x:c>
      <x:c r="C4183" s="6" t="n">
        <x:v>3</x:v>
      </x:c>
      <x:c r="D4183" s="6" t="n">
        <x:v>4</x:v>
      </x:c>
      <x:c r="E4183" s="7" t="str">
        <x:v>110262</x:v>
      </x:c>
      <x:c r="F4183" s="7" t="str">
        <x:v>《绒绒号》连载纪念刊</x:v>
      </x:c>
      <x:c r="G4183" s="6" t="n">
        <x:v>8</x:v>
      </x:c>
      <x:c r="H4183" s="6" t="str">
        <x:v>https://raw.githubusercontent.com/Mar-7th/StarRailRes/dbe8cdfcfb0bf657b9fe1cf92d5537f118ccb487/index_new/cn/light_cone_promotions.json</x:v>
      </x:c>
    </x:row>
    <x:row r="4184" ht="20" customHeight="1">
      <x:c r="A4184" s="6" t="str">
        <x:v>光锥突破</x:v>
      </x:c>
      <x:c r="B4184" s="6" t="str">
        <x:v>23055</x:v>
      </x:c>
      <x:c r="C4184" s="6" t="n">
        <x:v>3</x:v>
      </x:c>
      <x:c r="D4184" s="6" t="n">
        <x:v>4</x:v>
      </x:c>
      <x:c r="E4184" s="7" t="str">
        <x:v>116002</x:v>
      </x:c>
      <x:c r="F4184" s="7" t="str">
        <x:v>造梦蘸钢</x:v>
      </x:c>
      <x:c r="G4184" s="6" t="n">
        <x:v>12</x:v>
      </x:c>
      <x:c r="H4184" s="6" t="str">
        <x:v>https://raw.githubusercontent.com/Mar-7th/StarRailRes/dbe8cdfcfb0bf657b9fe1cf92d5537f118ccb487/index_new/cn/light_cone_promotions.json</x:v>
      </x:c>
    </x:row>
    <x:row r="4185" ht="20" customHeight="1">
      <x:c r="A4185" s="6" t="str">
        <x:v>光锥突破</x:v>
      </x:c>
      <x:c r="B4185" s="6" t="str">
        <x:v>23055</x:v>
      </x:c>
      <x:c r="C4185" s="6" t="n">
        <x:v>4</x:v>
      </x:c>
      <x:c r="D4185" s="6" t="n">
        <x:v>5</x:v>
      </x:c>
      <x:c r="E4185" s="7" t="str">
        <x:v>2</x:v>
      </x:c>
      <x:c r="F4185" s="7" t="str">
        <x:v>信用点</x:v>
      </x:c>
      <x:c r="G4185" s="6" t="n">
        <x:v>100000</x:v>
      </x:c>
      <x:c r="H4185" s="6" t="str">
        <x:v>https://raw.githubusercontent.com/Mar-7th/StarRailRes/dbe8cdfcfb0bf657b9fe1cf92d5537f118ccb487/index_new/cn/light_cone_promotions.json</x:v>
      </x:c>
    </x:row>
    <x:row r="4186" ht="20" customHeight="1">
      <x:c r="A4186" s="6" t="str">
        <x:v>光锥突破</x:v>
      </x:c>
      <x:c r="B4186" s="6" t="str">
        <x:v>23055</x:v>
      </x:c>
      <x:c r="C4186" s="6" t="n">
        <x:v>4</x:v>
      </x:c>
      <x:c r="D4186" s="6" t="n">
        <x:v>5</x:v>
      </x:c>
      <x:c r="E4186" s="7" t="str">
        <x:v>110263</x:v>
      </x:c>
      <x:c r="F4186" s="7" t="str">
        <x:v>《绒绒号》典藏版合集</x:v>
      </x:c>
      <x:c r="G4186" s="6" t="n">
        <x:v>5</x:v>
      </x:c>
      <x:c r="H4186" s="6" t="str">
        <x:v>https://raw.githubusercontent.com/Mar-7th/StarRailRes/dbe8cdfcfb0bf657b9fe1cf92d5537f118ccb487/index_new/cn/light_cone_promotions.json</x:v>
      </x:c>
    </x:row>
    <x:row r="4187" ht="20" customHeight="1">
      <x:c r="A4187" s="6" t="str">
        <x:v>光锥突破</x:v>
      </x:c>
      <x:c r="B4187" s="6" t="str">
        <x:v>23055</x:v>
      </x:c>
      <x:c r="C4187" s="6" t="n">
        <x:v>4</x:v>
      </x:c>
      <x:c r="D4187" s="6" t="n">
        <x:v>5</x:v>
      </x:c>
      <x:c r="E4187" s="7" t="str">
        <x:v>116003</x:v>
      </x:c>
      <x:c r="F4187" s="7" t="str">
        <x:v>梦现管锥</x:v>
      </x:c>
      <x:c r="G4187" s="6" t="n">
        <x:v>6</x:v>
      </x:c>
      <x:c r="H4187" s="6" t="str">
        <x:v>https://raw.githubusercontent.com/Mar-7th/StarRailRes/dbe8cdfcfb0bf657b9fe1cf92d5537f118ccb487/index_new/cn/light_cone_promotions.json</x:v>
      </x:c>
    </x:row>
    <x:row r="4188" ht="20" customHeight="1">
      <x:c r="A4188" s="6" t="str">
        <x:v>光锥突破</x:v>
      </x:c>
      <x:c r="B4188" s="6" t="str">
        <x:v>23055</x:v>
      </x:c>
      <x:c r="C4188" s="6" t="n">
        <x:v>5</x:v>
      </x:c>
      <x:c r="D4188" s="6" t="n">
        <x:v>6</x:v>
      </x:c>
      <x:c r="E4188" s="7" t="str">
        <x:v>2</x:v>
      </x:c>
      <x:c r="F4188" s="7" t="str">
        <x:v>信用点</x:v>
      </x:c>
      <x:c r="G4188" s="6" t="n">
        <x:v>200000</x:v>
      </x:c>
      <x:c r="H4188" s="6" t="str">
        <x:v>https://raw.githubusercontent.com/Mar-7th/StarRailRes/dbe8cdfcfb0bf657b9fe1cf92d5537f118ccb487/index_new/cn/light_cone_promotions.json</x:v>
      </x:c>
    </x:row>
    <x:row r="4189" ht="20" customHeight="1">
      <x:c r="A4189" s="6" t="str">
        <x:v>光锥突破</x:v>
      </x:c>
      <x:c r="B4189" s="6" t="str">
        <x:v>23055</x:v>
      </x:c>
      <x:c r="C4189" s="6" t="n">
        <x:v>5</x:v>
      </x:c>
      <x:c r="D4189" s="6" t="n">
        <x:v>6</x:v>
      </x:c>
      <x:c r="E4189" s="7" t="str">
        <x:v>110263</x:v>
      </x:c>
      <x:c r="F4189" s="7" t="str">
        <x:v>《绒绒号》典藏版合集</x:v>
      </x:c>
      <x:c r="G4189" s="6" t="n">
        <x:v>10</x:v>
      </x:c>
      <x:c r="H4189" s="6" t="str">
        <x:v>https://raw.githubusercontent.com/Mar-7th/StarRailRes/dbe8cdfcfb0bf657b9fe1cf92d5537f118ccb487/index_new/cn/light_cone_promotions.json</x:v>
      </x:c>
    </x:row>
    <x:row r="4190" ht="20" customHeight="1">
      <x:c r="A4190" s="6" t="str">
        <x:v>光锥突破</x:v>
      </x:c>
      <x:c r="B4190" s="6" t="str">
        <x:v>23055</x:v>
      </x:c>
      <x:c r="C4190" s="6" t="n">
        <x:v>5</x:v>
      </x:c>
      <x:c r="D4190" s="6" t="n">
        <x:v>6</x:v>
      </x:c>
      <x:c r="E4190" s="7" t="str">
        <x:v>116003</x:v>
      </x:c>
      <x:c r="F4190" s="7" t="str">
        <x:v>梦现管锥</x:v>
      </x:c>
      <x:c r="G4190" s="6" t="n">
        <x:v>8</x:v>
      </x:c>
      <x:c r="H4190" s="6" t="str">
        <x:v>https://raw.githubusercontent.com/Mar-7th/StarRailRes/dbe8cdfcfb0bf657b9fe1cf92d5537f118ccb487/index_new/cn/light_cone_promotions.json</x:v>
      </x:c>
    </x:row>
    <x:row r="4191" ht="20" customHeight="1">
      <x:c r="A4191" s="6" t="str">
        <x:v>光锥突破</x:v>
      </x:c>
      <x:c r="B4191" s="6" t="str">
        <x:v>23056</x:v>
      </x:c>
      <x:c r="C4191" s="6" t="n">
        <x:v>0</x:v>
      </x:c>
      <x:c r="D4191" s="6" t="n">
        <x:v>1</x:v>
      </x:c>
      <x:c r="E4191" s="7" t="str">
        <x:v>2</x:v>
      </x:c>
      <x:c r="F4191" s="7" t="str">
        <x:v>信用点</x:v>
      </x:c>
      <x:c r="G4191" s="6" t="n">
        <x:v>5000</x:v>
      </x:c>
      <x:c r="H4191" s="6" t="str">
        <x:v>https://raw.githubusercontent.com/Mar-7th/StarRailRes/dbe8cdfcfb0bf657b9fe1cf92d5537f118ccb487/index_new/cn/light_cone_promotions.json</x:v>
      </x:c>
    </x:row>
    <x:row r="4192" ht="20" customHeight="1">
      <x:c r="A4192" s="6" t="str">
        <x:v>光锥突破</x:v>
      </x:c>
      <x:c r="B4192" s="6" t="str">
        <x:v>23056</x:v>
      </x:c>
      <x:c r="C4192" s="6" t="n">
        <x:v>0</x:v>
      </x:c>
      <x:c r="D4192" s="6" t="n">
        <x:v>1</x:v>
      </x:c>
      <x:c r="E4192" s="7" t="str">
        <x:v>116001</x:v>
      </x:c>
      <x:c r="F4192" s="7" t="str">
        <x:v>童真蜡笔</x:v>
      </x:c>
      <x:c r="G4192" s="6" t="n">
        <x:v>8</x:v>
      </x:c>
      <x:c r="H4192" s="6" t="str">
        <x:v>https://raw.githubusercontent.com/Mar-7th/StarRailRes/dbe8cdfcfb0bf657b9fe1cf92d5537f118ccb487/index_new/cn/light_cone_promotions.json</x:v>
      </x:c>
    </x:row>
    <x:row r="4193" ht="20" customHeight="1">
      <x:c r="A4193" s="6" t="str">
        <x:v>光锥突破</x:v>
      </x:c>
      <x:c r="B4193" s="6" t="str">
        <x:v>23056</x:v>
      </x:c>
      <x:c r="C4193" s="6" t="n">
        <x:v>1</x:v>
      </x:c>
      <x:c r="D4193" s="6" t="n">
        <x:v>2</x:v>
      </x:c>
      <x:c r="E4193" s="7" t="str">
        <x:v>2</x:v>
      </x:c>
      <x:c r="F4193" s="7" t="str">
        <x:v>信用点</x:v>
      </x:c>
      <x:c r="G4193" s="6" t="n">
        <x:v>10000</x:v>
      </x:c>
      <x:c r="H4193" s="6" t="str">
        <x:v>https://raw.githubusercontent.com/Mar-7th/StarRailRes/dbe8cdfcfb0bf657b9fe1cf92d5537f118ccb487/index_new/cn/light_cone_promotions.json</x:v>
      </x:c>
    </x:row>
    <x:row r="4194" ht="20" customHeight="1">
      <x:c r="A4194" s="6" t="str">
        <x:v>光锥突破</x:v>
      </x:c>
      <x:c r="B4194" s="6" t="str">
        <x:v>23056</x:v>
      </x:c>
      <x:c r="C4194" s="6" t="n">
        <x:v>1</x:v>
      </x:c>
      <x:c r="D4194" s="6" t="n">
        <x:v>2</x:v>
      </x:c>
      <x:c r="E4194" s="7" t="str">
        <x:v>110271</x:v>
      </x:c>
      <x:c r="F4194" s="7" t="str">
        <x:v>纷争血尘</x:v>
      </x:c>
      <x:c r="G4194" s="6" t="n">
        <x:v>4</x:v>
      </x:c>
      <x:c r="H4194" s="6" t="str">
        <x:v>https://raw.githubusercontent.com/Mar-7th/StarRailRes/dbe8cdfcfb0bf657b9fe1cf92d5537f118ccb487/index_new/cn/light_cone_promotions.json</x:v>
      </x:c>
    </x:row>
    <x:row r="4195" ht="20" customHeight="1">
      <x:c r="A4195" s="6" t="str">
        <x:v>光锥突破</x:v>
      </x:c>
      <x:c r="B4195" s="6" t="str">
        <x:v>23056</x:v>
      </x:c>
      <x:c r="C4195" s="6" t="n">
        <x:v>1</x:v>
      </x:c>
      <x:c r="D4195" s="6" t="n">
        <x:v>2</x:v>
      </x:c>
      <x:c r="E4195" s="7" t="str">
        <x:v>116001</x:v>
      </x:c>
      <x:c r="F4195" s="7" t="str">
        <x:v>童真蜡笔</x:v>
      </x:c>
      <x:c r="G4195" s="6" t="n">
        <x:v>12</x:v>
      </x:c>
      <x:c r="H4195" s="6" t="str">
        <x:v>https://raw.githubusercontent.com/Mar-7th/StarRailRes/dbe8cdfcfb0bf657b9fe1cf92d5537f118ccb487/index_new/cn/light_cone_promotions.json</x:v>
      </x:c>
    </x:row>
    <x:row r="4196" ht="20" customHeight="1">
      <x:c r="A4196" s="6" t="str">
        <x:v>光锥突破</x:v>
      </x:c>
      <x:c r="B4196" s="6" t="str">
        <x:v>23056</x:v>
      </x:c>
      <x:c r="C4196" s="6" t="n">
        <x:v>2</x:v>
      </x:c>
      <x:c r="D4196" s="6" t="n">
        <x:v>3</x:v>
      </x:c>
      <x:c r="E4196" s="7" t="str">
        <x:v>2</x:v>
      </x:c>
      <x:c r="F4196" s="7" t="str">
        <x:v>信用点</x:v>
      </x:c>
      <x:c r="G4196" s="6" t="n">
        <x:v>20000</x:v>
      </x:c>
      <x:c r="H4196" s="6" t="str">
        <x:v>https://raw.githubusercontent.com/Mar-7th/StarRailRes/dbe8cdfcfb0bf657b9fe1cf92d5537f118ccb487/index_new/cn/light_cone_promotions.json</x:v>
      </x:c>
    </x:row>
    <x:row r="4197" ht="20" customHeight="1">
      <x:c r="A4197" s="6" t="str">
        <x:v>光锥突破</x:v>
      </x:c>
      <x:c r="B4197" s="6" t="str">
        <x:v>23056</x:v>
      </x:c>
      <x:c r="C4197" s="6" t="n">
        <x:v>2</x:v>
      </x:c>
      <x:c r="D4197" s="6" t="n">
        <x:v>3</x:v>
      </x:c>
      <x:c r="E4197" s="7" t="str">
        <x:v>110272</x:v>
      </x:c>
      <x:c r="F4197" s="7" t="str">
        <x:v>战魂血珀</x:v>
      </x:c>
      <x:c r="G4197" s="6" t="n">
        <x:v>4</x:v>
      </x:c>
      <x:c r="H4197" s="6" t="str">
        <x:v>https://raw.githubusercontent.com/Mar-7th/StarRailRes/dbe8cdfcfb0bf657b9fe1cf92d5537f118ccb487/index_new/cn/light_cone_promotions.json</x:v>
      </x:c>
    </x:row>
    <x:row r="4198" ht="20" customHeight="1">
      <x:c r="A4198" s="6" t="str">
        <x:v>光锥突破</x:v>
      </x:c>
      <x:c r="B4198" s="6" t="str">
        <x:v>23056</x:v>
      </x:c>
      <x:c r="C4198" s="6" t="n">
        <x:v>2</x:v>
      </x:c>
      <x:c r="D4198" s="6" t="n">
        <x:v>3</x:v>
      </x:c>
      <x:c r="E4198" s="7" t="str">
        <x:v>116002</x:v>
      </x:c>
      <x:c r="F4198" s="7" t="str">
        <x:v>造梦蘸钢</x:v>
      </x:c>
      <x:c r="G4198" s="6" t="n">
        <x:v>8</x:v>
      </x:c>
      <x:c r="H4198" s="6" t="str">
        <x:v>https://raw.githubusercontent.com/Mar-7th/StarRailRes/dbe8cdfcfb0bf657b9fe1cf92d5537f118ccb487/index_new/cn/light_cone_promotions.json</x:v>
      </x:c>
    </x:row>
    <x:row r="4199" ht="20" customHeight="1">
      <x:c r="A4199" s="6" t="str">
        <x:v>光锥突破</x:v>
      </x:c>
      <x:c r="B4199" s="6" t="str">
        <x:v>23056</x:v>
      </x:c>
      <x:c r="C4199" s="6" t="n">
        <x:v>3</x:v>
      </x:c>
      <x:c r="D4199" s="6" t="n">
        <x:v>4</x:v>
      </x:c>
      <x:c r="E4199" s="7" t="str">
        <x:v>2</x:v>
      </x:c>
      <x:c r="F4199" s="7" t="str">
        <x:v>信用点</x:v>
      </x:c>
      <x:c r="G4199" s="6" t="n">
        <x:v>50000</x:v>
      </x:c>
      <x:c r="H4199" s="6" t="str">
        <x:v>https://raw.githubusercontent.com/Mar-7th/StarRailRes/dbe8cdfcfb0bf657b9fe1cf92d5537f118ccb487/index_new/cn/light_cone_promotions.json</x:v>
      </x:c>
    </x:row>
    <x:row r="4200" ht="20" customHeight="1">
      <x:c r="A4200" s="6" t="str">
        <x:v>光锥突破</x:v>
      </x:c>
      <x:c r="B4200" s="6" t="str">
        <x:v>23056</x:v>
      </x:c>
      <x:c r="C4200" s="6" t="n">
        <x:v>3</x:v>
      </x:c>
      <x:c r="D4200" s="6" t="n">
        <x:v>4</x:v>
      </x:c>
      <x:c r="E4200" s="7" t="str">
        <x:v>110272</x:v>
      </x:c>
      <x:c r="F4200" s="7" t="str">
        <x:v>战魂血珀</x:v>
      </x:c>
      <x:c r="G4200" s="6" t="n">
        <x:v>8</x:v>
      </x:c>
      <x:c r="H4200" s="6" t="str">
        <x:v>https://raw.githubusercontent.com/Mar-7th/StarRailRes/dbe8cdfcfb0bf657b9fe1cf92d5537f118ccb487/index_new/cn/light_cone_promotions.json</x:v>
      </x:c>
    </x:row>
    <x:row r="4201" ht="20" customHeight="1">
      <x:c r="A4201" s="6" t="str">
        <x:v>光锥突破</x:v>
      </x:c>
      <x:c r="B4201" s="6" t="str">
        <x:v>23056</x:v>
      </x:c>
      <x:c r="C4201" s="6" t="n">
        <x:v>3</x:v>
      </x:c>
      <x:c r="D4201" s="6" t="n">
        <x:v>4</x:v>
      </x:c>
      <x:c r="E4201" s="7" t="str">
        <x:v>116002</x:v>
      </x:c>
      <x:c r="F4201" s="7" t="str">
        <x:v>造梦蘸钢</x:v>
      </x:c>
      <x:c r="G4201" s="6" t="n">
        <x:v>12</x:v>
      </x:c>
      <x:c r="H4201" s="6" t="str">
        <x:v>https://raw.githubusercontent.com/Mar-7th/StarRailRes/dbe8cdfcfb0bf657b9fe1cf92d5537f118ccb487/index_new/cn/light_cone_promotions.json</x:v>
      </x:c>
    </x:row>
    <x:row r="4202" ht="20" customHeight="1">
      <x:c r="A4202" s="6" t="str">
        <x:v>光锥突破</x:v>
      </x:c>
      <x:c r="B4202" s="6" t="str">
        <x:v>23056</x:v>
      </x:c>
      <x:c r="C4202" s="6" t="n">
        <x:v>4</x:v>
      </x:c>
      <x:c r="D4202" s="6" t="n">
        <x:v>5</x:v>
      </x:c>
      <x:c r="E4202" s="7" t="str">
        <x:v>2</x:v>
      </x:c>
      <x:c r="F4202" s="7" t="str">
        <x:v>信用点</x:v>
      </x:c>
      <x:c r="G4202" s="6" t="n">
        <x:v>100000</x:v>
      </x:c>
      <x:c r="H4202" s="6" t="str">
        <x:v>https://raw.githubusercontent.com/Mar-7th/StarRailRes/dbe8cdfcfb0bf657b9fe1cf92d5537f118ccb487/index_new/cn/light_cone_promotions.json</x:v>
      </x:c>
    </x:row>
    <x:row r="4203" ht="20" customHeight="1">
      <x:c r="A4203" s="6" t="str">
        <x:v>光锥突破</x:v>
      </x:c>
      <x:c r="B4203" s="6" t="str">
        <x:v>23056</x:v>
      </x:c>
      <x:c r="C4203" s="6" t="n">
        <x:v>4</x:v>
      </x:c>
      <x:c r="D4203" s="6" t="n">
        <x:v>5</x:v>
      </x:c>
      <x:c r="E4203" s="7" t="str">
        <x:v>110273</x:v>
      </x:c>
      <x:c r="F4203" s="7" t="str">
        <x:v>天谴血矛</x:v>
      </x:c>
      <x:c r="G4203" s="6" t="n">
        <x:v>5</x:v>
      </x:c>
      <x:c r="H4203" s="6" t="str">
        <x:v>https://raw.githubusercontent.com/Mar-7th/StarRailRes/dbe8cdfcfb0bf657b9fe1cf92d5537f118ccb487/index_new/cn/light_cone_promotions.json</x:v>
      </x:c>
    </x:row>
    <x:row r="4204" ht="20" customHeight="1">
      <x:c r="A4204" s="6" t="str">
        <x:v>光锥突破</x:v>
      </x:c>
      <x:c r="B4204" s="6" t="str">
        <x:v>23056</x:v>
      </x:c>
      <x:c r="C4204" s="6" t="n">
        <x:v>4</x:v>
      </x:c>
      <x:c r="D4204" s="6" t="n">
        <x:v>5</x:v>
      </x:c>
      <x:c r="E4204" s="7" t="str">
        <x:v>116003</x:v>
      </x:c>
      <x:c r="F4204" s="7" t="str">
        <x:v>梦现管锥</x:v>
      </x:c>
      <x:c r="G4204" s="6" t="n">
        <x:v>6</x:v>
      </x:c>
      <x:c r="H4204" s="6" t="str">
        <x:v>https://raw.githubusercontent.com/Mar-7th/StarRailRes/dbe8cdfcfb0bf657b9fe1cf92d5537f118ccb487/index_new/cn/light_cone_promotions.json</x:v>
      </x:c>
    </x:row>
    <x:row r="4205" ht="20" customHeight="1">
      <x:c r="A4205" s="6" t="str">
        <x:v>光锥突破</x:v>
      </x:c>
      <x:c r="B4205" s="6" t="str">
        <x:v>23056</x:v>
      </x:c>
      <x:c r="C4205" s="6" t="n">
        <x:v>5</x:v>
      </x:c>
      <x:c r="D4205" s="6" t="n">
        <x:v>6</x:v>
      </x:c>
      <x:c r="E4205" s="7" t="str">
        <x:v>2</x:v>
      </x:c>
      <x:c r="F4205" s="7" t="str">
        <x:v>信用点</x:v>
      </x:c>
      <x:c r="G4205" s="6" t="n">
        <x:v>200000</x:v>
      </x:c>
      <x:c r="H4205" s="6" t="str">
        <x:v>https://raw.githubusercontent.com/Mar-7th/StarRailRes/dbe8cdfcfb0bf657b9fe1cf92d5537f118ccb487/index_new/cn/light_cone_promotions.json</x:v>
      </x:c>
    </x:row>
    <x:row r="4206" ht="20" customHeight="1">
      <x:c r="A4206" s="6" t="str">
        <x:v>光锥突破</x:v>
      </x:c>
      <x:c r="B4206" s="6" t="str">
        <x:v>23056</x:v>
      </x:c>
      <x:c r="C4206" s="6" t="n">
        <x:v>5</x:v>
      </x:c>
      <x:c r="D4206" s="6" t="n">
        <x:v>6</x:v>
      </x:c>
      <x:c r="E4206" s="7" t="str">
        <x:v>110273</x:v>
      </x:c>
      <x:c r="F4206" s="7" t="str">
        <x:v>天谴血矛</x:v>
      </x:c>
      <x:c r="G4206" s="6" t="n">
        <x:v>10</x:v>
      </x:c>
      <x:c r="H4206" s="6" t="str">
        <x:v>https://raw.githubusercontent.com/Mar-7th/StarRailRes/dbe8cdfcfb0bf657b9fe1cf92d5537f118ccb487/index_new/cn/light_cone_promotions.json</x:v>
      </x:c>
    </x:row>
    <x:row r="4207" ht="20" customHeight="1">
      <x:c r="A4207" s="6" t="str">
        <x:v>光锥突破</x:v>
      </x:c>
      <x:c r="B4207" s="6" t="str">
        <x:v>23056</x:v>
      </x:c>
      <x:c r="C4207" s="6" t="n">
        <x:v>5</x:v>
      </x:c>
      <x:c r="D4207" s="6" t="n">
        <x:v>6</x:v>
      </x:c>
      <x:c r="E4207" s="7" t="str">
        <x:v>116003</x:v>
      </x:c>
      <x:c r="F4207" s="7" t="str">
        <x:v>梦现管锥</x:v>
      </x:c>
      <x:c r="G4207" s="6" t="n">
        <x:v>8</x:v>
      </x:c>
      <x:c r="H4207" s="6" t="str">
        <x:v>https://raw.githubusercontent.com/Mar-7th/StarRailRes/dbe8cdfcfb0bf657b9fe1cf92d5537f118ccb487/index_new/cn/light_cone_promotions.json</x:v>
      </x:c>
    </x:row>
    <x:row r="4208" ht="20" customHeight="1">
      <x:c r="A4208" s="6" t="str">
        <x:v>光锥突破</x:v>
      </x:c>
      <x:c r="B4208" s="6" t="str">
        <x:v>23057</x:v>
      </x:c>
      <x:c r="C4208" s="6" t="n">
        <x:v>0</x:v>
      </x:c>
      <x:c r="D4208" s="6" t="n">
        <x:v>1</x:v>
      </x:c>
      <x:c r="E4208" s="7" t="str">
        <x:v>2</x:v>
      </x:c>
      <x:c r="F4208" s="7" t="str">
        <x:v>信用点</x:v>
      </x:c>
      <x:c r="G4208" s="6" t="n">
        <x:v>5000</x:v>
      </x:c>
      <x:c r="H4208" s="6" t="str">
        <x:v>https://raw.githubusercontent.com/Mar-7th/StarRailRes/dbe8cdfcfb0bf657b9fe1cf92d5537f118ccb487/index_new/cn/light_cone_promotions.json</x:v>
      </x:c>
    </x:row>
    <x:row r="4209" ht="20" customHeight="1">
      <x:c r="A4209" s="6" t="str">
        <x:v>光锥突破</x:v>
      </x:c>
      <x:c r="B4209" s="6" t="str">
        <x:v>23057</x:v>
      </x:c>
      <x:c r="C4209" s="6" t="n">
        <x:v>0</x:v>
      </x:c>
      <x:c r="D4209" s="6" t="n">
        <x:v>1</x:v>
      </x:c>
      <x:c r="E4209" s="7" t="str">
        <x:v>116001</x:v>
      </x:c>
      <x:c r="F4209" s="7" t="str">
        <x:v>童真蜡笔</x:v>
      </x:c>
      <x:c r="G4209" s="6" t="n">
        <x:v>8</x:v>
      </x:c>
      <x:c r="H4209" s="6" t="str">
        <x:v>https://raw.githubusercontent.com/Mar-7th/StarRailRes/dbe8cdfcfb0bf657b9fe1cf92d5537f118ccb487/index_new/cn/light_cone_promotions.json</x:v>
      </x:c>
    </x:row>
    <x:row r="4210" ht="20" customHeight="1">
      <x:c r="A4210" s="6" t="str">
        <x:v>光锥突破</x:v>
      </x:c>
      <x:c r="B4210" s="6" t="str">
        <x:v>23057</x:v>
      </x:c>
      <x:c r="C4210" s="6" t="n">
        <x:v>1</x:v>
      </x:c>
      <x:c r="D4210" s="6" t="n">
        <x:v>2</x:v>
      </x:c>
      <x:c r="E4210" s="7" t="str">
        <x:v>2</x:v>
      </x:c>
      <x:c r="F4210" s="7" t="str">
        <x:v>信用点</x:v>
      </x:c>
      <x:c r="G4210" s="6" t="n">
        <x:v>10000</x:v>
      </x:c>
      <x:c r="H4210" s="6" t="str">
        <x:v>https://raw.githubusercontent.com/Mar-7th/StarRailRes/dbe8cdfcfb0bf657b9fe1cf92d5537f118ccb487/index_new/cn/light_cone_promotions.json</x:v>
      </x:c>
    </x:row>
    <x:row r="4211" ht="20" customHeight="1">
      <x:c r="A4211" s="6" t="str">
        <x:v>光锥突破</x:v>
      </x:c>
      <x:c r="B4211" s="6" t="str">
        <x:v>23057</x:v>
      </x:c>
      <x:c r="C4211" s="6" t="n">
        <x:v>1</x:v>
      </x:c>
      <x:c r="D4211" s="6" t="n">
        <x:v>2</x:v>
      </x:c>
      <x:c r="E4211" s="7" t="str">
        <x:v>110261</x:v>
      </x:c>
      <x:c r="F4211" s="7" t="str">
        <x:v>《绒绒号》手绘分镜稿</x:v>
      </x:c>
      <x:c r="G4211" s="6" t="n">
        <x:v>4</x:v>
      </x:c>
      <x:c r="H4211" s="6" t="str">
        <x:v>https://raw.githubusercontent.com/Mar-7th/StarRailRes/dbe8cdfcfb0bf657b9fe1cf92d5537f118ccb487/index_new/cn/light_cone_promotions.json</x:v>
      </x:c>
    </x:row>
    <x:row r="4212" ht="20" customHeight="1">
      <x:c r="A4212" s="6" t="str">
        <x:v>光锥突破</x:v>
      </x:c>
      <x:c r="B4212" s="6" t="str">
        <x:v>23057</x:v>
      </x:c>
      <x:c r="C4212" s="6" t="n">
        <x:v>1</x:v>
      </x:c>
      <x:c r="D4212" s="6" t="n">
        <x:v>2</x:v>
      </x:c>
      <x:c r="E4212" s="7" t="str">
        <x:v>116001</x:v>
      </x:c>
      <x:c r="F4212" s="7" t="str">
        <x:v>童真蜡笔</x:v>
      </x:c>
      <x:c r="G4212" s="6" t="n">
        <x:v>12</x:v>
      </x:c>
      <x:c r="H4212" s="6" t="str">
        <x:v>https://raw.githubusercontent.com/Mar-7th/StarRailRes/dbe8cdfcfb0bf657b9fe1cf92d5537f118ccb487/index_new/cn/light_cone_promotions.json</x:v>
      </x:c>
    </x:row>
    <x:row r="4213" ht="20" customHeight="1">
      <x:c r="A4213" s="6" t="str">
        <x:v>光锥突破</x:v>
      </x:c>
      <x:c r="B4213" s="6" t="str">
        <x:v>23057</x:v>
      </x:c>
      <x:c r="C4213" s="6" t="n">
        <x:v>2</x:v>
      </x:c>
      <x:c r="D4213" s="6" t="n">
        <x:v>3</x:v>
      </x:c>
      <x:c r="E4213" s="7" t="str">
        <x:v>2</x:v>
      </x:c>
      <x:c r="F4213" s="7" t="str">
        <x:v>信用点</x:v>
      </x:c>
      <x:c r="G4213" s="6" t="n">
        <x:v>20000</x:v>
      </x:c>
      <x:c r="H4213" s="6" t="str">
        <x:v>https://raw.githubusercontent.com/Mar-7th/StarRailRes/dbe8cdfcfb0bf657b9fe1cf92d5537f118ccb487/index_new/cn/light_cone_promotions.json</x:v>
      </x:c>
    </x:row>
    <x:row r="4214" ht="20" customHeight="1">
      <x:c r="A4214" s="6" t="str">
        <x:v>光锥突破</x:v>
      </x:c>
      <x:c r="B4214" s="6" t="str">
        <x:v>23057</x:v>
      </x:c>
      <x:c r="C4214" s="6" t="n">
        <x:v>2</x:v>
      </x:c>
      <x:c r="D4214" s="6" t="n">
        <x:v>3</x:v>
      </x:c>
      <x:c r="E4214" s="7" t="str">
        <x:v>110262</x:v>
      </x:c>
      <x:c r="F4214" s="7" t="str">
        <x:v>《绒绒号》连载纪念刊</x:v>
      </x:c>
      <x:c r="G4214" s="6" t="n">
        <x:v>4</x:v>
      </x:c>
      <x:c r="H4214" s="6" t="str">
        <x:v>https://raw.githubusercontent.com/Mar-7th/StarRailRes/dbe8cdfcfb0bf657b9fe1cf92d5537f118ccb487/index_new/cn/light_cone_promotions.json</x:v>
      </x:c>
    </x:row>
    <x:row r="4215" ht="20" customHeight="1">
      <x:c r="A4215" s="6" t="str">
        <x:v>光锥突破</x:v>
      </x:c>
      <x:c r="B4215" s="6" t="str">
        <x:v>23057</x:v>
      </x:c>
      <x:c r="C4215" s="6" t="n">
        <x:v>2</x:v>
      </x:c>
      <x:c r="D4215" s="6" t="n">
        <x:v>3</x:v>
      </x:c>
      <x:c r="E4215" s="7" t="str">
        <x:v>116002</x:v>
      </x:c>
      <x:c r="F4215" s="7" t="str">
        <x:v>造梦蘸钢</x:v>
      </x:c>
      <x:c r="G4215" s="6" t="n">
        <x:v>8</x:v>
      </x:c>
      <x:c r="H4215" s="6" t="str">
        <x:v>https://raw.githubusercontent.com/Mar-7th/StarRailRes/dbe8cdfcfb0bf657b9fe1cf92d5537f118ccb487/index_new/cn/light_cone_promotions.json</x:v>
      </x:c>
    </x:row>
    <x:row r="4216" ht="20" customHeight="1">
      <x:c r="A4216" s="6" t="str">
        <x:v>光锥突破</x:v>
      </x:c>
      <x:c r="B4216" s="6" t="str">
        <x:v>23057</x:v>
      </x:c>
      <x:c r="C4216" s="6" t="n">
        <x:v>3</x:v>
      </x:c>
      <x:c r="D4216" s="6" t="n">
        <x:v>4</x:v>
      </x:c>
      <x:c r="E4216" s="7" t="str">
        <x:v>2</x:v>
      </x:c>
      <x:c r="F4216" s="7" t="str">
        <x:v>信用点</x:v>
      </x:c>
      <x:c r="G4216" s="6" t="n">
        <x:v>50000</x:v>
      </x:c>
      <x:c r="H4216" s="6" t="str">
        <x:v>https://raw.githubusercontent.com/Mar-7th/StarRailRes/dbe8cdfcfb0bf657b9fe1cf92d5537f118ccb487/index_new/cn/light_cone_promotions.json</x:v>
      </x:c>
    </x:row>
    <x:row r="4217" ht="20" customHeight="1">
      <x:c r="A4217" s="6" t="str">
        <x:v>光锥突破</x:v>
      </x:c>
      <x:c r="B4217" s="6" t="str">
        <x:v>23057</x:v>
      </x:c>
      <x:c r="C4217" s="6" t="n">
        <x:v>3</x:v>
      </x:c>
      <x:c r="D4217" s="6" t="n">
        <x:v>4</x:v>
      </x:c>
      <x:c r="E4217" s="7" t="str">
        <x:v>110262</x:v>
      </x:c>
      <x:c r="F4217" s="7" t="str">
        <x:v>《绒绒号》连载纪念刊</x:v>
      </x:c>
      <x:c r="G4217" s="6" t="n">
        <x:v>8</x:v>
      </x:c>
      <x:c r="H4217" s="6" t="str">
        <x:v>https://raw.githubusercontent.com/Mar-7th/StarRailRes/dbe8cdfcfb0bf657b9fe1cf92d5537f118ccb487/index_new/cn/light_cone_promotions.json</x:v>
      </x:c>
    </x:row>
    <x:row r="4218" ht="20" customHeight="1">
      <x:c r="A4218" s="6" t="str">
        <x:v>光锥突破</x:v>
      </x:c>
      <x:c r="B4218" s="6" t="str">
        <x:v>23057</x:v>
      </x:c>
      <x:c r="C4218" s="6" t="n">
        <x:v>3</x:v>
      </x:c>
      <x:c r="D4218" s="6" t="n">
        <x:v>4</x:v>
      </x:c>
      <x:c r="E4218" s="7" t="str">
        <x:v>116002</x:v>
      </x:c>
      <x:c r="F4218" s="7" t="str">
        <x:v>造梦蘸钢</x:v>
      </x:c>
      <x:c r="G4218" s="6" t="n">
        <x:v>12</x:v>
      </x:c>
      <x:c r="H4218" s="6" t="str">
        <x:v>https://raw.githubusercontent.com/Mar-7th/StarRailRes/dbe8cdfcfb0bf657b9fe1cf92d5537f118ccb487/index_new/cn/light_cone_promotions.json</x:v>
      </x:c>
    </x:row>
    <x:row r="4219" ht="20" customHeight="1">
      <x:c r="A4219" s="6" t="str">
        <x:v>光锥突破</x:v>
      </x:c>
      <x:c r="B4219" s="6" t="str">
        <x:v>23057</x:v>
      </x:c>
      <x:c r="C4219" s="6" t="n">
        <x:v>4</x:v>
      </x:c>
      <x:c r="D4219" s="6" t="n">
        <x:v>5</x:v>
      </x:c>
      <x:c r="E4219" s="7" t="str">
        <x:v>2</x:v>
      </x:c>
      <x:c r="F4219" s="7" t="str">
        <x:v>信用点</x:v>
      </x:c>
      <x:c r="G4219" s="6" t="n">
        <x:v>100000</x:v>
      </x:c>
      <x:c r="H4219" s="6" t="str">
        <x:v>https://raw.githubusercontent.com/Mar-7th/StarRailRes/dbe8cdfcfb0bf657b9fe1cf92d5537f118ccb487/index_new/cn/light_cone_promotions.json</x:v>
      </x:c>
    </x:row>
    <x:row r="4220" ht="20" customHeight="1">
      <x:c r="A4220" s="6" t="str">
        <x:v>光锥突破</x:v>
      </x:c>
      <x:c r="B4220" s="6" t="str">
        <x:v>23057</x:v>
      </x:c>
      <x:c r="C4220" s="6" t="n">
        <x:v>4</x:v>
      </x:c>
      <x:c r="D4220" s="6" t="n">
        <x:v>5</x:v>
      </x:c>
      <x:c r="E4220" s="7" t="str">
        <x:v>110263</x:v>
      </x:c>
      <x:c r="F4220" s="7" t="str">
        <x:v>《绒绒号》典藏版合集</x:v>
      </x:c>
      <x:c r="G4220" s="6" t="n">
        <x:v>5</x:v>
      </x:c>
      <x:c r="H4220" s="6" t="str">
        <x:v>https://raw.githubusercontent.com/Mar-7th/StarRailRes/dbe8cdfcfb0bf657b9fe1cf92d5537f118ccb487/index_new/cn/light_cone_promotions.json</x:v>
      </x:c>
    </x:row>
    <x:row r="4221" ht="20" customHeight="1">
      <x:c r="A4221" s="6" t="str">
        <x:v>光锥突破</x:v>
      </x:c>
      <x:c r="B4221" s="6" t="str">
        <x:v>23057</x:v>
      </x:c>
      <x:c r="C4221" s="6" t="n">
        <x:v>4</x:v>
      </x:c>
      <x:c r="D4221" s="6" t="n">
        <x:v>5</x:v>
      </x:c>
      <x:c r="E4221" s="7" t="str">
        <x:v>116003</x:v>
      </x:c>
      <x:c r="F4221" s="7" t="str">
        <x:v>梦现管锥</x:v>
      </x:c>
      <x:c r="G4221" s="6" t="n">
        <x:v>6</x:v>
      </x:c>
      <x:c r="H4221" s="6" t="str">
        <x:v>https://raw.githubusercontent.com/Mar-7th/StarRailRes/dbe8cdfcfb0bf657b9fe1cf92d5537f118ccb487/index_new/cn/light_cone_promotions.json</x:v>
      </x:c>
    </x:row>
    <x:row r="4222" ht="20" customHeight="1">
      <x:c r="A4222" s="6" t="str">
        <x:v>光锥突破</x:v>
      </x:c>
      <x:c r="B4222" s="6" t="str">
        <x:v>23057</x:v>
      </x:c>
      <x:c r="C4222" s="6" t="n">
        <x:v>5</x:v>
      </x:c>
      <x:c r="D4222" s="6" t="n">
        <x:v>6</x:v>
      </x:c>
      <x:c r="E4222" s="7" t="str">
        <x:v>2</x:v>
      </x:c>
      <x:c r="F4222" s="7" t="str">
        <x:v>信用点</x:v>
      </x:c>
      <x:c r="G4222" s="6" t="n">
        <x:v>200000</x:v>
      </x:c>
      <x:c r="H4222" s="6" t="str">
        <x:v>https://raw.githubusercontent.com/Mar-7th/StarRailRes/dbe8cdfcfb0bf657b9fe1cf92d5537f118ccb487/index_new/cn/light_cone_promotions.json</x:v>
      </x:c>
    </x:row>
    <x:row r="4223" ht="20" customHeight="1">
      <x:c r="A4223" s="6" t="str">
        <x:v>光锥突破</x:v>
      </x:c>
      <x:c r="B4223" s="6" t="str">
        <x:v>23057</x:v>
      </x:c>
      <x:c r="C4223" s="6" t="n">
        <x:v>5</x:v>
      </x:c>
      <x:c r="D4223" s="6" t="n">
        <x:v>6</x:v>
      </x:c>
      <x:c r="E4223" s="7" t="str">
        <x:v>110263</x:v>
      </x:c>
      <x:c r="F4223" s="7" t="str">
        <x:v>《绒绒号》典藏版合集</x:v>
      </x:c>
      <x:c r="G4223" s="6" t="n">
        <x:v>10</x:v>
      </x:c>
      <x:c r="H4223" s="6" t="str">
        <x:v>https://raw.githubusercontent.com/Mar-7th/StarRailRes/dbe8cdfcfb0bf657b9fe1cf92d5537f118ccb487/index_new/cn/light_cone_promotions.json</x:v>
      </x:c>
    </x:row>
    <x:row r="4224" ht="20" customHeight="1">
      <x:c r="A4224" s="6" t="str">
        <x:v>光锥突破</x:v>
      </x:c>
      <x:c r="B4224" s="6" t="str">
        <x:v>23057</x:v>
      </x:c>
      <x:c r="C4224" s="6" t="n">
        <x:v>5</x:v>
      </x:c>
      <x:c r="D4224" s="6" t="n">
        <x:v>6</x:v>
      </x:c>
      <x:c r="E4224" s="7" t="str">
        <x:v>116003</x:v>
      </x:c>
      <x:c r="F4224" s="7" t="str">
        <x:v>梦现管锥</x:v>
      </x:c>
      <x:c r="G4224" s="6" t="n">
        <x:v>8</x:v>
      </x:c>
      <x:c r="H4224" s="6" t="str">
        <x:v>https://raw.githubusercontent.com/Mar-7th/StarRailRes/dbe8cdfcfb0bf657b9fe1cf92d5537f118ccb487/index_new/cn/light_cone_promotions.json</x:v>
      </x:c>
    </x:row>
    <x:row r="4225" ht="20" customHeight="1">
      <x:c r="A4225" s="6" t="str">
        <x:v>光锥突破</x:v>
      </x:c>
      <x:c r="B4225" s="6" t="str">
        <x:v>23058</x:v>
      </x:c>
      <x:c r="C4225" s="6" t="n">
        <x:v>0</x:v>
      </x:c>
      <x:c r="D4225" s="6" t="n">
        <x:v>1</x:v>
      </x:c>
      <x:c r="E4225" s="7" t="str">
        <x:v>2</x:v>
      </x:c>
      <x:c r="F4225" s="7" t="str">
        <x:v>信用点</x:v>
      </x:c>
      <x:c r="G4225" s="6" t="n">
        <x:v>5000</x:v>
      </x:c>
      <x:c r="H4225" s="6" t="str">
        <x:v>https://raw.githubusercontent.com/Mar-7th/StarRailRes/dbe8cdfcfb0bf657b9fe1cf92d5537f118ccb487/index_new/cn/light_cone_promotions.json</x:v>
      </x:c>
    </x:row>
    <x:row r="4226" ht="20" customHeight="1">
      <x:c r="A4226" s="6" t="str">
        <x:v>光锥突破</x:v>
      </x:c>
      <x:c r="B4226" s="6" t="str">
        <x:v>23058</x:v>
      </x:c>
      <x:c r="C4226" s="6" t="n">
        <x:v>0</x:v>
      </x:c>
      <x:c r="D4226" s="6" t="n">
        <x:v>1</x:v>
      </x:c>
      <x:c r="E4226" s="7" t="str">
        <x:v>116001</x:v>
      </x:c>
      <x:c r="F4226" s="7" t="str">
        <x:v>童真蜡笔</x:v>
      </x:c>
      <x:c r="G4226" s="6" t="n">
        <x:v>8</x:v>
      </x:c>
      <x:c r="H4226" s="6" t="str">
        <x:v>https://raw.githubusercontent.com/Mar-7th/StarRailRes/dbe8cdfcfb0bf657b9fe1cf92d5537f118ccb487/index_new/cn/light_cone_promotions.json</x:v>
      </x:c>
    </x:row>
    <x:row r="4227" ht="20" customHeight="1">
      <x:c r="A4227" s="6" t="str">
        <x:v>光锥突破</x:v>
      </x:c>
      <x:c r="B4227" s="6" t="str">
        <x:v>23058</x:v>
      </x:c>
      <x:c r="C4227" s="6" t="n">
        <x:v>1</x:v>
      </x:c>
      <x:c r="D4227" s="6" t="n">
        <x:v>2</x:v>
      </x:c>
      <x:c r="E4227" s="7" t="str">
        <x:v>2</x:v>
      </x:c>
      <x:c r="F4227" s="7" t="str">
        <x:v>信用点</x:v>
      </x:c>
      <x:c r="G4227" s="6" t="n">
        <x:v>10000</x:v>
      </x:c>
      <x:c r="H4227" s="6" t="str">
        <x:v>https://raw.githubusercontent.com/Mar-7th/StarRailRes/dbe8cdfcfb0bf657b9fe1cf92d5537f118ccb487/index_new/cn/light_cone_promotions.json</x:v>
      </x:c>
    </x:row>
    <x:row r="4228" ht="20" customHeight="1">
      <x:c r="A4228" s="6" t="str">
        <x:v>光锥突破</x:v>
      </x:c>
      <x:c r="B4228" s="6" t="str">
        <x:v>23058</x:v>
      </x:c>
      <x:c r="C4228" s="6" t="n">
        <x:v>1</x:v>
      </x:c>
      <x:c r="D4228" s="6" t="n">
        <x:v>2</x:v>
      </x:c>
      <x:c r="E4228" s="7" t="str">
        <x:v>110261</x:v>
      </x:c>
      <x:c r="F4228" s="7" t="str">
        <x:v>《绒绒号》手绘分镜稿</x:v>
      </x:c>
      <x:c r="G4228" s="6" t="n">
        <x:v>4</x:v>
      </x:c>
      <x:c r="H4228" s="6" t="str">
        <x:v>https://raw.githubusercontent.com/Mar-7th/StarRailRes/dbe8cdfcfb0bf657b9fe1cf92d5537f118ccb487/index_new/cn/light_cone_promotions.json</x:v>
      </x:c>
    </x:row>
    <x:row r="4229" ht="20" customHeight="1">
      <x:c r="A4229" s="6" t="str">
        <x:v>光锥突破</x:v>
      </x:c>
      <x:c r="B4229" s="6" t="str">
        <x:v>23058</x:v>
      </x:c>
      <x:c r="C4229" s="6" t="n">
        <x:v>1</x:v>
      </x:c>
      <x:c r="D4229" s="6" t="n">
        <x:v>2</x:v>
      </x:c>
      <x:c r="E4229" s="7" t="str">
        <x:v>116001</x:v>
      </x:c>
      <x:c r="F4229" s="7" t="str">
        <x:v>童真蜡笔</x:v>
      </x:c>
      <x:c r="G4229" s="6" t="n">
        <x:v>12</x:v>
      </x:c>
      <x:c r="H4229" s="6" t="str">
        <x:v>https://raw.githubusercontent.com/Mar-7th/StarRailRes/dbe8cdfcfb0bf657b9fe1cf92d5537f118ccb487/index_new/cn/light_cone_promotions.json</x:v>
      </x:c>
    </x:row>
    <x:row r="4230" ht="20" customHeight="1">
      <x:c r="A4230" s="6" t="str">
        <x:v>光锥突破</x:v>
      </x:c>
      <x:c r="B4230" s="6" t="str">
        <x:v>23058</x:v>
      </x:c>
      <x:c r="C4230" s="6" t="n">
        <x:v>2</x:v>
      </x:c>
      <x:c r="D4230" s="6" t="n">
        <x:v>3</x:v>
      </x:c>
      <x:c r="E4230" s="7" t="str">
        <x:v>2</x:v>
      </x:c>
      <x:c r="F4230" s="7" t="str">
        <x:v>信用点</x:v>
      </x:c>
      <x:c r="G4230" s="6" t="n">
        <x:v>20000</x:v>
      </x:c>
      <x:c r="H4230" s="6" t="str">
        <x:v>https://raw.githubusercontent.com/Mar-7th/StarRailRes/dbe8cdfcfb0bf657b9fe1cf92d5537f118ccb487/index_new/cn/light_cone_promotions.json</x:v>
      </x:c>
    </x:row>
    <x:row r="4231" ht="20" customHeight="1">
      <x:c r="A4231" s="6" t="str">
        <x:v>光锥突破</x:v>
      </x:c>
      <x:c r="B4231" s="6" t="str">
        <x:v>23058</x:v>
      </x:c>
      <x:c r="C4231" s="6" t="n">
        <x:v>2</x:v>
      </x:c>
      <x:c r="D4231" s="6" t="n">
        <x:v>3</x:v>
      </x:c>
      <x:c r="E4231" s="7" t="str">
        <x:v>110262</x:v>
      </x:c>
      <x:c r="F4231" s="7" t="str">
        <x:v>《绒绒号》连载纪念刊</x:v>
      </x:c>
      <x:c r="G4231" s="6" t="n">
        <x:v>4</x:v>
      </x:c>
      <x:c r="H4231" s="6" t="str">
        <x:v>https://raw.githubusercontent.com/Mar-7th/StarRailRes/dbe8cdfcfb0bf657b9fe1cf92d5537f118ccb487/index_new/cn/light_cone_promotions.json</x:v>
      </x:c>
    </x:row>
    <x:row r="4232" ht="20" customHeight="1">
      <x:c r="A4232" s="6" t="str">
        <x:v>光锥突破</x:v>
      </x:c>
      <x:c r="B4232" s="6" t="str">
        <x:v>23058</x:v>
      </x:c>
      <x:c r="C4232" s="6" t="n">
        <x:v>2</x:v>
      </x:c>
      <x:c r="D4232" s="6" t="n">
        <x:v>3</x:v>
      </x:c>
      <x:c r="E4232" s="7" t="str">
        <x:v>116002</x:v>
      </x:c>
      <x:c r="F4232" s="7" t="str">
        <x:v>造梦蘸钢</x:v>
      </x:c>
      <x:c r="G4232" s="6" t="n">
        <x:v>8</x:v>
      </x:c>
      <x:c r="H4232" s="6" t="str">
        <x:v>https://raw.githubusercontent.com/Mar-7th/StarRailRes/dbe8cdfcfb0bf657b9fe1cf92d5537f118ccb487/index_new/cn/light_cone_promotions.json</x:v>
      </x:c>
    </x:row>
    <x:row r="4233" ht="20" customHeight="1">
      <x:c r="A4233" s="6" t="str">
        <x:v>光锥突破</x:v>
      </x:c>
      <x:c r="B4233" s="6" t="str">
        <x:v>23058</x:v>
      </x:c>
      <x:c r="C4233" s="6" t="n">
        <x:v>3</x:v>
      </x:c>
      <x:c r="D4233" s="6" t="n">
        <x:v>4</x:v>
      </x:c>
      <x:c r="E4233" s="7" t="str">
        <x:v>2</x:v>
      </x:c>
      <x:c r="F4233" s="7" t="str">
        <x:v>信用点</x:v>
      </x:c>
      <x:c r="G4233" s="6" t="n">
        <x:v>50000</x:v>
      </x:c>
      <x:c r="H4233" s="6" t="str">
        <x:v>https://raw.githubusercontent.com/Mar-7th/StarRailRes/dbe8cdfcfb0bf657b9fe1cf92d5537f118ccb487/index_new/cn/light_cone_promotions.json</x:v>
      </x:c>
    </x:row>
    <x:row r="4234" ht="20" customHeight="1">
      <x:c r="A4234" s="6" t="str">
        <x:v>光锥突破</x:v>
      </x:c>
      <x:c r="B4234" s="6" t="str">
        <x:v>23058</x:v>
      </x:c>
      <x:c r="C4234" s="6" t="n">
        <x:v>3</x:v>
      </x:c>
      <x:c r="D4234" s="6" t="n">
        <x:v>4</x:v>
      </x:c>
      <x:c r="E4234" s="7" t="str">
        <x:v>110262</x:v>
      </x:c>
      <x:c r="F4234" s="7" t="str">
        <x:v>《绒绒号》连载纪念刊</x:v>
      </x:c>
      <x:c r="G4234" s="6" t="n">
        <x:v>8</x:v>
      </x:c>
      <x:c r="H4234" s="6" t="str">
        <x:v>https://raw.githubusercontent.com/Mar-7th/StarRailRes/dbe8cdfcfb0bf657b9fe1cf92d5537f118ccb487/index_new/cn/light_cone_promotions.json</x:v>
      </x:c>
    </x:row>
    <x:row r="4235" ht="20" customHeight="1">
      <x:c r="A4235" s="6" t="str">
        <x:v>光锥突破</x:v>
      </x:c>
      <x:c r="B4235" s="6" t="str">
        <x:v>23058</x:v>
      </x:c>
      <x:c r="C4235" s="6" t="n">
        <x:v>3</x:v>
      </x:c>
      <x:c r="D4235" s="6" t="n">
        <x:v>4</x:v>
      </x:c>
      <x:c r="E4235" s="7" t="str">
        <x:v>116002</x:v>
      </x:c>
      <x:c r="F4235" s="7" t="str">
        <x:v>造梦蘸钢</x:v>
      </x:c>
      <x:c r="G4235" s="6" t="n">
        <x:v>12</x:v>
      </x:c>
      <x:c r="H4235" s="6" t="str">
        <x:v>https://raw.githubusercontent.com/Mar-7th/StarRailRes/dbe8cdfcfb0bf657b9fe1cf92d5537f118ccb487/index_new/cn/light_cone_promotions.json</x:v>
      </x:c>
    </x:row>
    <x:row r="4236" ht="20" customHeight="1">
      <x:c r="A4236" s="6" t="str">
        <x:v>光锥突破</x:v>
      </x:c>
      <x:c r="B4236" s="6" t="str">
        <x:v>23058</x:v>
      </x:c>
      <x:c r="C4236" s="6" t="n">
        <x:v>4</x:v>
      </x:c>
      <x:c r="D4236" s="6" t="n">
        <x:v>5</x:v>
      </x:c>
      <x:c r="E4236" s="7" t="str">
        <x:v>2</x:v>
      </x:c>
      <x:c r="F4236" s="7" t="str">
        <x:v>信用点</x:v>
      </x:c>
      <x:c r="G4236" s="6" t="n">
        <x:v>100000</x:v>
      </x:c>
      <x:c r="H4236" s="6" t="str">
        <x:v>https://raw.githubusercontent.com/Mar-7th/StarRailRes/dbe8cdfcfb0bf657b9fe1cf92d5537f118ccb487/index_new/cn/light_cone_promotions.json</x:v>
      </x:c>
    </x:row>
    <x:row r="4237" ht="20" customHeight="1">
      <x:c r="A4237" s="6" t="str">
        <x:v>光锥突破</x:v>
      </x:c>
      <x:c r="B4237" s="6" t="str">
        <x:v>23058</x:v>
      </x:c>
      <x:c r="C4237" s="6" t="n">
        <x:v>4</x:v>
      </x:c>
      <x:c r="D4237" s="6" t="n">
        <x:v>5</x:v>
      </x:c>
      <x:c r="E4237" s="7" t="str">
        <x:v>110263</x:v>
      </x:c>
      <x:c r="F4237" s="7" t="str">
        <x:v>《绒绒号》典藏版合集</x:v>
      </x:c>
      <x:c r="G4237" s="6" t="n">
        <x:v>5</x:v>
      </x:c>
      <x:c r="H4237" s="6" t="str">
        <x:v>https://raw.githubusercontent.com/Mar-7th/StarRailRes/dbe8cdfcfb0bf657b9fe1cf92d5537f118ccb487/index_new/cn/light_cone_promotions.json</x:v>
      </x:c>
    </x:row>
    <x:row r="4238" ht="20" customHeight="1">
      <x:c r="A4238" s="6" t="str">
        <x:v>光锥突破</x:v>
      </x:c>
      <x:c r="B4238" s="6" t="str">
        <x:v>23058</x:v>
      </x:c>
      <x:c r="C4238" s="6" t="n">
        <x:v>4</x:v>
      </x:c>
      <x:c r="D4238" s="6" t="n">
        <x:v>5</x:v>
      </x:c>
      <x:c r="E4238" s="7" t="str">
        <x:v>116003</x:v>
      </x:c>
      <x:c r="F4238" s="7" t="str">
        <x:v>梦现管锥</x:v>
      </x:c>
      <x:c r="G4238" s="6" t="n">
        <x:v>6</x:v>
      </x:c>
      <x:c r="H4238" s="6" t="str">
        <x:v>https://raw.githubusercontent.com/Mar-7th/StarRailRes/dbe8cdfcfb0bf657b9fe1cf92d5537f118ccb487/index_new/cn/light_cone_promotions.json</x:v>
      </x:c>
    </x:row>
    <x:row r="4239" ht="20" customHeight="1">
      <x:c r="A4239" s="6" t="str">
        <x:v>光锥突破</x:v>
      </x:c>
      <x:c r="B4239" s="6" t="str">
        <x:v>23058</x:v>
      </x:c>
      <x:c r="C4239" s="6" t="n">
        <x:v>5</x:v>
      </x:c>
      <x:c r="D4239" s="6" t="n">
        <x:v>6</x:v>
      </x:c>
      <x:c r="E4239" s="7" t="str">
        <x:v>2</x:v>
      </x:c>
      <x:c r="F4239" s="7" t="str">
        <x:v>信用点</x:v>
      </x:c>
      <x:c r="G4239" s="6" t="n">
        <x:v>200000</x:v>
      </x:c>
      <x:c r="H4239" s="6" t="str">
        <x:v>https://raw.githubusercontent.com/Mar-7th/StarRailRes/dbe8cdfcfb0bf657b9fe1cf92d5537f118ccb487/index_new/cn/light_cone_promotions.json</x:v>
      </x:c>
    </x:row>
    <x:row r="4240" ht="20" customHeight="1">
      <x:c r="A4240" s="6" t="str">
        <x:v>光锥突破</x:v>
      </x:c>
      <x:c r="B4240" s="6" t="str">
        <x:v>23058</x:v>
      </x:c>
      <x:c r="C4240" s="6" t="n">
        <x:v>5</x:v>
      </x:c>
      <x:c r="D4240" s="6" t="n">
        <x:v>6</x:v>
      </x:c>
      <x:c r="E4240" s="7" t="str">
        <x:v>110263</x:v>
      </x:c>
      <x:c r="F4240" s="7" t="str">
        <x:v>《绒绒号》典藏版合集</x:v>
      </x:c>
      <x:c r="G4240" s="6" t="n">
        <x:v>10</x:v>
      </x:c>
      <x:c r="H4240" s="6" t="str">
        <x:v>https://raw.githubusercontent.com/Mar-7th/StarRailRes/dbe8cdfcfb0bf657b9fe1cf92d5537f118ccb487/index_new/cn/light_cone_promotions.json</x:v>
      </x:c>
    </x:row>
    <x:row r="4241" ht="20" customHeight="1">
      <x:c r="A4241" s="6" t="str">
        <x:v>光锥突破</x:v>
      </x:c>
      <x:c r="B4241" s="6" t="str">
        <x:v>23058</x:v>
      </x:c>
      <x:c r="C4241" s="6" t="n">
        <x:v>5</x:v>
      </x:c>
      <x:c r="D4241" s="6" t="n">
        <x:v>6</x:v>
      </x:c>
      <x:c r="E4241" s="7" t="str">
        <x:v>116003</x:v>
      </x:c>
      <x:c r="F4241" s="7" t="str">
        <x:v>梦现管锥</x:v>
      </x:c>
      <x:c r="G4241" s="6" t="n">
        <x:v>8</x:v>
      </x:c>
      <x:c r="H4241" s="6" t="str">
        <x:v>https://raw.githubusercontent.com/Mar-7th/StarRailRes/dbe8cdfcfb0bf657b9fe1cf92d5537f118ccb487/index_new/cn/light_cone_promotions.json</x:v>
      </x:c>
    </x:row>
    <x:row r="4242" ht="20" customHeight="1">
      <x:c r="A4242" s="6" t="str">
        <x:v>光锥突破</x:v>
      </x:c>
      <x:c r="B4242" s="6" t="str">
        <x:v>23059</x:v>
      </x:c>
      <x:c r="C4242" s="6" t="n">
        <x:v>0</x:v>
      </x:c>
      <x:c r="D4242" s="6" t="n">
        <x:v>1</x:v>
      </x:c>
      <x:c r="E4242" s="7" t="str">
        <x:v>2</x:v>
      </x:c>
      <x:c r="F4242" s="7" t="str">
        <x:v>信用点</x:v>
      </x:c>
      <x:c r="G4242" s="6" t="n">
        <x:v>5000</x:v>
      </x:c>
      <x:c r="H4242" s="6" t="str">
        <x:v>https://raw.githubusercontent.com/Mar-7th/StarRailRes/dbe8cdfcfb0bf657b9fe1cf92d5537f118ccb487/index_new/cn/light_cone_promotions.json</x:v>
      </x:c>
    </x:row>
    <x:row r="4243" ht="20" customHeight="1">
      <x:c r="A4243" s="6" t="str">
        <x:v>光锥突破</x:v>
      </x:c>
      <x:c r="B4243" s="6" t="str">
        <x:v>23059</x:v>
      </x:c>
      <x:c r="C4243" s="6" t="n">
        <x:v>0</x:v>
      </x:c>
      <x:c r="D4243" s="6" t="n">
        <x:v>1</x:v>
      </x:c>
      <x:c r="E4243" s="7" t="str">
        <x:v>116001</x:v>
      </x:c>
      <x:c r="F4243" s="7" t="str">
        <x:v>童真蜡笔</x:v>
      </x:c>
      <x:c r="G4243" s="6" t="n">
        <x:v>8</x:v>
      </x:c>
      <x:c r="H4243" s="6" t="str">
        <x:v>https://raw.githubusercontent.com/Mar-7th/StarRailRes/dbe8cdfcfb0bf657b9fe1cf92d5537f118ccb487/index_new/cn/light_cone_promotions.json</x:v>
      </x:c>
    </x:row>
    <x:row r="4244" ht="20" customHeight="1">
      <x:c r="A4244" s="6" t="str">
        <x:v>光锥突破</x:v>
      </x:c>
      <x:c r="B4244" s="6" t="str">
        <x:v>23059</x:v>
      </x:c>
      <x:c r="C4244" s="6" t="n">
        <x:v>1</x:v>
      </x:c>
      <x:c r="D4244" s="6" t="n">
        <x:v>2</x:v>
      </x:c>
      <x:c r="E4244" s="7" t="str">
        <x:v>2</x:v>
      </x:c>
      <x:c r="F4244" s="7" t="str">
        <x:v>信用点</x:v>
      </x:c>
      <x:c r="G4244" s="6" t="n">
        <x:v>10000</x:v>
      </x:c>
      <x:c r="H4244" s="6" t="str">
        <x:v>https://raw.githubusercontent.com/Mar-7th/StarRailRes/dbe8cdfcfb0bf657b9fe1cf92d5537f118ccb487/index_new/cn/light_cone_promotions.json</x:v>
      </x:c>
    </x:row>
    <x:row r="4245" ht="20" customHeight="1">
      <x:c r="A4245" s="6" t="str">
        <x:v>光锥突破</x:v>
      </x:c>
      <x:c r="B4245" s="6" t="str">
        <x:v>23059</x:v>
      </x:c>
      <x:c r="C4245" s="6" t="n">
        <x:v>1</x:v>
      </x:c>
      <x:c r="D4245" s="6" t="n">
        <x:v>2</x:v>
      </x:c>
      <x:c r="E4245" s="7" t="str">
        <x:v>110311</x:v>
      </x:c>
      <x:c r="F4245" s="7" t="str">
        <x:v>法吉娜之泪</x:v>
      </x:c>
      <x:c r="G4245" s="6" t="n">
        <x:v>4</x:v>
      </x:c>
      <x:c r="H4245" s="6" t="str">
        <x:v>https://raw.githubusercontent.com/Mar-7th/StarRailRes/dbe8cdfcfb0bf657b9fe1cf92d5537f118ccb487/index_new/cn/light_cone_promotions.json</x:v>
      </x:c>
    </x:row>
    <x:row r="4246" ht="20" customHeight="1">
      <x:c r="A4246" s="6" t="str">
        <x:v>光锥突破</x:v>
      </x:c>
      <x:c r="B4246" s="6" t="str">
        <x:v>23059</x:v>
      </x:c>
      <x:c r="C4246" s="6" t="n">
        <x:v>1</x:v>
      </x:c>
      <x:c r="D4246" s="6" t="n">
        <x:v>2</x:v>
      </x:c>
      <x:c r="E4246" s="7" t="str">
        <x:v>116001</x:v>
      </x:c>
      <x:c r="F4246" s="7" t="str">
        <x:v>童真蜡笔</x:v>
      </x:c>
      <x:c r="G4246" s="6" t="n">
        <x:v>12</x:v>
      </x:c>
      <x:c r="H4246" s="6" t="str">
        <x:v>https://raw.githubusercontent.com/Mar-7th/StarRailRes/dbe8cdfcfb0bf657b9fe1cf92d5537f118ccb487/index_new/cn/light_cone_promotions.json</x:v>
      </x:c>
    </x:row>
    <x:row r="4247" ht="20" customHeight="1">
      <x:c r="A4247" s="6" t="str">
        <x:v>光锥突破</x:v>
      </x:c>
      <x:c r="B4247" s="6" t="str">
        <x:v>23059</x:v>
      </x:c>
      <x:c r="C4247" s="6" t="n">
        <x:v>2</x:v>
      </x:c>
      <x:c r="D4247" s="6" t="n">
        <x:v>3</x:v>
      </x:c>
      <x:c r="E4247" s="7" t="str">
        <x:v>2</x:v>
      </x:c>
      <x:c r="F4247" s="7" t="str">
        <x:v>信用点</x:v>
      </x:c>
      <x:c r="G4247" s="6" t="n">
        <x:v>20000</x:v>
      </x:c>
      <x:c r="H4247" s="6" t="str">
        <x:v>https://raw.githubusercontent.com/Mar-7th/StarRailRes/dbe8cdfcfb0bf657b9fe1cf92d5537f118ccb487/index_new/cn/light_cone_promotions.json</x:v>
      </x:c>
    </x:row>
    <x:row r="4248" ht="20" customHeight="1">
      <x:c r="A4248" s="6" t="str">
        <x:v>光锥突破</x:v>
      </x:c>
      <x:c r="B4248" s="6" t="str">
        <x:v>23059</x:v>
      </x:c>
      <x:c r="C4248" s="6" t="n">
        <x:v>2</x:v>
      </x:c>
      <x:c r="D4248" s="6" t="n">
        <x:v>3</x:v>
      </x:c>
      <x:c r="E4248" s="7" t="str">
        <x:v>110312</x:v>
      </x:c>
      <x:c r="F4248" s="7" t="str">
        <x:v>法吉娜之酒</x:v>
      </x:c>
      <x:c r="G4248" s="6" t="n">
        <x:v>4</x:v>
      </x:c>
      <x:c r="H4248" s="6" t="str">
        <x:v>https://raw.githubusercontent.com/Mar-7th/StarRailRes/dbe8cdfcfb0bf657b9fe1cf92d5537f118ccb487/index_new/cn/light_cone_promotions.json</x:v>
      </x:c>
    </x:row>
    <x:row r="4249" ht="20" customHeight="1">
      <x:c r="A4249" s="6" t="str">
        <x:v>光锥突破</x:v>
      </x:c>
      <x:c r="B4249" s="6" t="str">
        <x:v>23059</x:v>
      </x:c>
      <x:c r="C4249" s="6" t="n">
        <x:v>2</x:v>
      </x:c>
      <x:c r="D4249" s="6" t="n">
        <x:v>3</x:v>
      </x:c>
      <x:c r="E4249" s="7" t="str">
        <x:v>116002</x:v>
      </x:c>
      <x:c r="F4249" s="7" t="str">
        <x:v>造梦蘸钢</x:v>
      </x:c>
      <x:c r="G4249" s="6" t="n">
        <x:v>8</x:v>
      </x:c>
      <x:c r="H4249" s="6" t="str">
        <x:v>https://raw.githubusercontent.com/Mar-7th/StarRailRes/dbe8cdfcfb0bf657b9fe1cf92d5537f118ccb487/index_new/cn/light_cone_promotions.json</x:v>
      </x:c>
    </x:row>
    <x:row r="4250" ht="20" customHeight="1">
      <x:c r="A4250" s="6" t="str">
        <x:v>光锥突破</x:v>
      </x:c>
      <x:c r="B4250" s="6" t="str">
        <x:v>23059</x:v>
      </x:c>
      <x:c r="C4250" s="6" t="n">
        <x:v>3</x:v>
      </x:c>
      <x:c r="D4250" s="6" t="n">
        <x:v>4</x:v>
      </x:c>
      <x:c r="E4250" s="7" t="str">
        <x:v>2</x:v>
      </x:c>
      <x:c r="F4250" s="7" t="str">
        <x:v>信用点</x:v>
      </x:c>
      <x:c r="G4250" s="6" t="n">
        <x:v>50000</x:v>
      </x:c>
      <x:c r="H4250" s="6" t="str">
        <x:v>https://raw.githubusercontent.com/Mar-7th/StarRailRes/dbe8cdfcfb0bf657b9fe1cf92d5537f118ccb487/index_new/cn/light_cone_promotions.json</x:v>
      </x:c>
    </x:row>
    <x:row r="4251" ht="20" customHeight="1">
      <x:c r="A4251" s="6" t="str">
        <x:v>光锥突破</x:v>
      </x:c>
      <x:c r="B4251" s="6" t="str">
        <x:v>23059</x:v>
      </x:c>
      <x:c r="C4251" s="6" t="n">
        <x:v>3</x:v>
      </x:c>
      <x:c r="D4251" s="6" t="n">
        <x:v>4</x:v>
      </x:c>
      <x:c r="E4251" s="7" t="str">
        <x:v>110312</x:v>
      </x:c>
      <x:c r="F4251" s="7" t="str">
        <x:v>法吉娜之酒</x:v>
      </x:c>
      <x:c r="G4251" s="6" t="n">
        <x:v>8</x:v>
      </x:c>
      <x:c r="H4251" s="6" t="str">
        <x:v>https://raw.githubusercontent.com/Mar-7th/StarRailRes/dbe8cdfcfb0bf657b9fe1cf92d5537f118ccb487/index_new/cn/light_cone_promotions.json</x:v>
      </x:c>
    </x:row>
    <x:row r="4252" ht="20" customHeight="1">
      <x:c r="A4252" s="6" t="str">
        <x:v>光锥突破</x:v>
      </x:c>
      <x:c r="B4252" s="6" t="str">
        <x:v>23059</x:v>
      </x:c>
      <x:c r="C4252" s="6" t="n">
        <x:v>3</x:v>
      </x:c>
      <x:c r="D4252" s="6" t="n">
        <x:v>4</x:v>
      </x:c>
      <x:c r="E4252" s="7" t="str">
        <x:v>116002</x:v>
      </x:c>
      <x:c r="F4252" s="7" t="str">
        <x:v>造梦蘸钢</x:v>
      </x:c>
      <x:c r="G4252" s="6" t="n">
        <x:v>12</x:v>
      </x:c>
      <x:c r="H4252" s="6" t="str">
        <x:v>https://raw.githubusercontent.com/Mar-7th/StarRailRes/dbe8cdfcfb0bf657b9fe1cf92d5537f118ccb487/index_new/cn/light_cone_promotions.json</x:v>
      </x:c>
    </x:row>
    <x:row r="4253" ht="20" customHeight="1">
      <x:c r="A4253" s="6" t="str">
        <x:v>光锥突破</x:v>
      </x:c>
      <x:c r="B4253" s="6" t="str">
        <x:v>23059</x:v>
      </x:c>
      <x:c r="C4253" s="6" t="n">
        <x:v>4</x:v>
      </x:c>
      <x:c r="D4253" s="6" t="n">
        <x:v>5</x:v>
      </x:c>
      <x:c r="E4253" s="7" t="str">
        <x:v>2</x:v>
      </x:c>
      <x:c r="F4253" s="7" t="str">
        <x:v>信用点</x:v>
      </x:c>
      <x:c r="G4253" s="6" t="n">
        <x:v>100000</x:v>
      </x:c>
      <x:c r="H4253" s="6" t="str">
        <x:v>https://raw.githubusercontent.com/Mar-7th/StarRailRes/dbe8cdfcfb0bf657b9fe1cf92d5537f118ccb487/index_new/cn/light_cone_promotions.json</x:v>
      </x:c>
    </x:row>
    <x:row r="4254" ht="20" customHeight="1">
      <x:c r="A4254" s="6" t="str">
        <x:v>光锥突破</x:v>
      </x:c>
      <x:c r="B4254" s="6" t="str">
        <x:v>23059</x:v>
      </x:c>
      <x:c r="C4254" s="6" t="n">
        <x:v>4</x:v>
      </x:c>
      <x:c r="D4254" s="6" t="n">
        <x:v>5</x:v>
      </x:c>
      <x:c r="E4254" s="7" t="str">
        <x:v>110313</x:v>
      </x:c>
      <x:c r="F4254" s="7" t="str">
        <x:v>法吉娜之心</x:v>
      </x:c>
      <x:c r="G4254" s="6" t="n">
        <x:v>5</x:v>
      </x:c>
      <x:c r="H4254" s="6" t="str">
        <x:v>https://raw.githubusercontent.com/Mar-7th/StarRailRes/dbe8cdfcfb0bf657b9fe1cf92d5537f118ccb487/index_new/cn/light_cone_promotions.json</x:v>
      </x:c>
    </x:row>
    <x:row r="4255" ht="20" customHeight="1">
      <x:c r="A4255" s="6" t="str">
        <x:v>光锥突破</x:v>
      </x:c>
      <x:c r="B4255" s="6" t="str">
        <x:v>23059</x:v>
      </x:c>
      <x:c r="C4255" s="6" t="n">
        <x:v>4</x:v>
      </x:c>
      <x:c r="D4255" s="6" t="n">
        <x:v>5</x:v>
      </x:c>
      <x:c r="E4255" s="7" t="str">
        <x:v>116003</x:v>
      </x:c>
      <x:c r="F4255" s="7" t="str">
        <x:v>梦现管锥</x:v>
      </x:c>
      <x:c r="G4255" s="6" t="n">
        <x:v>6</x:v>
      </x:c>
      <x:c r="H4255" s="6" t="str">
        <x:v>https://raw.githubusercontent.com/Mar-7th/StarRailRes/dbe8cdfcfb0bf657b9fe1cf92d5537f118ccb487/index_new/cn/light_cone_promotions.json</x:v>
      </x:c>
    </x:row>
    <x:row r="4256" ht="20" customHeight="1">
      <x:c r="A4256" s="6" t="str">
        <x:v>光锥突破</x:v>
      </x:c>
      <x:c r="B4256" s="6" t="str">
        <x:v>23059</x:v>
      </x:c>
      <x:c r="C4256" s="6" t="n">
        <x:v>5</x:v>
      </x:c>
      <x:c r="D4256" s="6" t="n">
        <x:v>6</x:v>
      </x:c>
      <x:c r="E4256" s="7" t="str">
        <x:v>2</x:v>
      </x:c>
      <x:c r="F4256" s="7" t="str">
        <x:v>信用点</x:v>
      </x:c>
      <x:c r="G4256" s="6" t="n">
        <x:v>200000</x:v>
      </x:c>
      <x:c r="H4256" s="6" t="str">
        <x:v>https://raw.githubusercontent.com/Mar-7th/StarRailRes/dbe8cdfcfb0bf657b9fe1cf92d5537f118ccb487/index_new/cn/light_cone_promotions.json</x:v>
      </x:c>
    </x:row>
    <x:row r="4257" ht="20" customHeight="1">
      <x:c r="A4257" s="6" t="str">
        <x:v>光锥突破</x:v>
      </x:c>
      <x:c r="B4257" s="6" t="str">
        <x:v>23059</x:v>
      </x:c>
      <x:c r="C4257" s="6" t="n">
        <x:v>5</x:v>
      </x:c>
      <x:c r="D4257" s="6" t="n">
        <x:v>6</x:v>
      </x:c>
      <x:c r="E4257" s="7" t="str">
        <x:v>110313</x:v>
      </x:c>
      <x:c r="F4257" s="7" t="str">
        <x:v>法吉娜之心</x:v>
      </x:c>
      <x:c r="G4257" s="6" t="n">
        <x:v>10</x:v>
      </x:c>
      <x:c r="H4257" s="6" t="str">
        <x:v>https://raw.githubusercontent.com/Mar-7th/StarRailRes/dbe8cdfcfb0bf657b9fe1cf92d5537f118ccb487/index_new/cn/light_cone_promotions.json</x:v>
      </x:c>
    </x:row>
    <x:row r="4258" ht="20" customHeight="1">
      <x:c r="A4258" s="6" t="str">
        <x:v>光锥突破</x:v>
      </x:c>
      <x:c r="B4258" s="6" t="str">
        <x:v>23059</x:v>
      </x:c>
      <x:c r="C4258" s="6" t="n">
        <x:v>5</x:v>
      </x:c>
      <x:c r="D4258" s="6" t="n">
        <x:v>6</x:v>
      </x:c>
      <x:c r="E4258" s="7" t="str">
        <x:v>116003</x:v>
      </x:c>
      <x:c r="F4258" s="7" t="str">
        <x:v>梦现管锥</x:v>
      </x:c>
      <x:c r="G4258" s="6" t="n">
        <x:v>8</x:v>
      </x:c>
      <x:c r="H4258" s="6" t="str">
        <x:v>https://raw.githubusercontent.com/Mar-7th/StarRailRes/dbe8cdfcfb0bf657b9fe1cf92d5537f118ccb487/index_new/cn/light_cone_promotions.json</x:v>
      </x:c>
    </x:row>
    <x:row r="4259" ht="20" customHeight="1">
      <x:c r="A4259" s="6" t="str">
        <x:v>光锥突破</x:v>
      </x:c>
      <x:c r="B4259" s="6" t="str">
        <x:v>23060</x:v>
      </x:c>
      <x:c r="C4259" s="6" t="n">
        <x:v>0</x:v>
      </x:c>
      <x:c r="D4259" s="6" t="n">
        <x:v>1</x:v>
      </x:c>
      <x:c r="E4259" s="7" t="str">
        <x:v>2</x:v>
      </x:c>
      <x:c r="F4259" s="7" t="str">
        <x:v>信用点</x:v>
      </x:c>
      <x:c r="G4259" s="6" t="n">
        <x:v>5000</x:v>
      </x:c>
      <x:c r="H4259" s="6" t="str">
        <x:v>https://raw.githubusercontent.com/Mar-7th/StarRailRes/dbe8cdfcfb0bf657b9fe1cf92d5537f118ccb487/index_new/cn/light_cone_promotions.json</x:v>
      </x:c>
    </x:row>
    <x:row r="4260" ht="20" customHeight="1">
      <x:c r="A4260" s="6" t="str">
        <x:v>光锥突破</x:v>
      </x:c>
      <x:c r="B4260" s="6" t="str">
        <x:v>23060</x:v>
      </x:c>
      <x:c r="C4260" s="6" t="n">
        <x:v>0</x:v>
      </x:c>
      <x:c r="D4260" s="6" t="n">
        <x:v>1</x:v>
      </x:c>
      <x:c r="E4260" s="7" t="str">
        <x:v>116001</x:v>
      </x:c>
      <x:c r="F4260" s="7" t="str">
        <x:v>童真蜡笔</x:v>
      </x:c>
      <x:c r="G4260" s="6" t="n">
        <x:v>8</x:v>
      </x:c>
      <x:c r="H4260" s="6" t="str">
        <x:v>https://raw.githubusercontent.com/Mar-7th/StarRailRes/dbe8cdfcfb0bf657b9fe1cf92d5537f118ccb487/index_new/cn/light_cone_promotions.json</x:v>
      </x:c>
    </x:row>
    <x:row r="4261" ht="20" customHeight="1">
      <x:c r="A4261" s="6" t="str">
        <x:v>光锥突破</x:v>
      </x:c>
      <x:c r="B4261" s="6" t="str">
        <x:v>23060</x:v>
      </x:c>
      <x:c r="C4261" s="6" t="n">
        <x:v>1</x:v>
      </x:c>
      <x:c r="D4261" s="6" t="n">
        <x:v>2</x:v>
      </x:c>
      <x:c r="E4261" s="7" t="str">
        <x:v>2</x:v>
      </x:c>
      <x:c r="F4261" s="7" t="str">
        <x:v>信用点</x:v>
      </x:c>
      <x:c r="G4261" s="6" t="n">
        <x:v>10000</x:v>
      </x:c>
      <x:c r="H4261" s="6" t="str">
        <x:v>https://raw.githubusercontent.com/Mar-7th/StarRailRes/dbe8cdfcfb0bf657b9fe1cf92d5537f118ccb487/index_new/cn/light_cone_promotions.json</x:v>
      </x:c>
    </x:row>
    <x:row r="4262" ht="20" customHeight="1">
      <x:c r="A4262" s="6" t="str">
        <x:v>光锥突破</x:v>
      </x:c>
      <x:c r="B4262" s="6" t="str">
        <x:v>23060</x:v>
      </x:c>
      <x:c r="C4262" s="6" t="n">
        <x:v>1</x:v>
      </x:c>
      <x:c r="D4262" s="6" t="n">
        <x:v>2</x:v>
      </x:c>
      <x:c r="E4262" s="7" t="str">
        <x:v>110291</x:v>
      </x:c>
      <x:c r="F4262" s="7" t="str">
        <x:v>天体模型</x:v>
      </x:c>
      <x:c r="G4262" s="6" t="n">
        <x:v>4</x:v>
      </x:c>
      <x:c r="H4262" s="6" t="str">
        <x:v>https://raw.githubusercontent.com/Mar-7th/StarRailRes/dbe8cdfcfb0bf657b9fe1cf92d5537f118ccb487/index_new/cn/light_cone_promotions.json</x:v>
      </x:c>
    </x:row>
    <x:row r="4263" ht="20" customHeight="1">
      <x:c r="A4263" s="6" t="str">
        <x:v>光锥突破</x:v>
      </x:c>
      <x:c r="B4263" s="6" t="str">
        <x:v>23060</x:v>
      </x:c>
      <x:c r="C4263" s="6" t="n">
        <x:v>1</x:v>
      </x:c>
      <x:c r="D4263" s="6" t="n">
        <x:v>2</x:v>
      </x:c>
      <x:c r="E4263" s="7" t="str">
        <x:v>116001</x:v>
      </x:c>
      <x:c r="F4263" s="7" t="str">
        <x:v>童真蜡笔</x:v>
      </x:c>
      <x:c r="G4263" s="6" t="n">
        <x:v>12</x:v>
      </x:c>
      <x:c r="H4263" s="6" t="str">
        <x:v>https://raw.githubusercontent.com/Mar-7th/StarRailRes/dbe8cdfcfb0bf657b9fe1cf92d5537f118ccb487/index_new/cn/light_cone_promotions.json</x:v>
      </x:c>
    </x:row>
    <x:row r="4264" ht="20" customHeight="1">
      <x:c r="A4264" s="6" t="str">
        <x:v>光锥突破</x:v>
      </x:c>
      <x:c r="B4264" s="6" t="str">
        <x:v>23060</x:v>
      </x:c>
      <x:c r="C4264" s="6" t="n">
        <x:v>2</x:v>
      </x:c>
      <x:c r="D4264" s="6" t="n">
        <x:v>3</x:v>
      </x:c>
      <x:c r="E4264" s="7" t="str">
        <x:v>2</x:v>
      </x:c>
      <x:c r="F4264" s="7" t="str">
        <x:v>信用点</x:v>
      </x:c>
      <x:c r="G4264" s="6" t="n">
        <x:v>20000</x:v>
      </x:c>
      <x:c r="H4264" s="6" t="str">
        <x:v>https://raw.githubusercontent.com/Mar-7th/StarRailRes/dbe8cdfcfb0bf657b9fe1cf92d5537f118ccb487/index_new/cn/light_cone_promotions.json</x:v>
      </x:c>
    </x:row>
    <x:row r="4265" ht="20" customHeight="1">
      <x:c r="A4265" s="6" t="str">
        <x:v>光锥突破</x:v>
      </x:c>
      <x:c r="B4265" s="6" t="str">
        <x:v>23060</x:v>
      </x:c>
      <x:c r="C4265" s="6" t="n">
        <x:v>2</x:v>
      </x:c>
      <x:c r="D4265" s="6" t="n">
        <x:v>3</x:v>
      </x:c>
      <x:c r="E4265" s="7" t="str">
        <x:v>110292</x:v>
      </x:c>
      <x:c r="F4265" s="7" t="str">
        <x:v>星系框架</x:v>
      </x:c>
      <x:c r="G4265" s="6" t="n">
        <x:v>4</x:v>
      </x:c>
      <x:c r="H4265" s="6" t="str">
        <x:v>https://raw.githubusercontent.com/Mar-7th/StarRailRes/dbe8cdfcfb0bf657b9fe1cf92d5537f118ccb487/index_new/cn/light_cone_promotions.json</x:v>
      </x:c>
    </x:row>
    <x:row r="4266" ht="20" customHeight="1">
      <x:c r="A4266" s="6" t="str">
        <x:v>光锥突破</x:v>
      </x:c>
      <x:c r="B4266" s="6" t="str">
        <x:v>23060</x:v>
      </x:c>
      <x:c r="C4266" s="6" t="n">
        <x:v>2</x:v>
      </x:c>
      <x:c r="D4266" s="6" t="n">
        <x:v>3</x:v>
      </x:c>
      <x:c r="E4266" s="7" t="str">
        <x:v>116002</x:v>
      </x:c>
      <x:c r="F4266" s="7" t="str">
        <x:v>造梦蘸钢</x:v>
      </x:c>
      <x:c r="G4266" s="6" t="n">
        <x:v>8</x:v>
      </x:c>
      <x:c r="H4266" s="6" t="str">
        <x:v>https://raw.githubusercontent.com/Mar-7th/StarRailRes/dbe8cdfcfb0bf657b9fe1cf92d5537f118ccb487/index_new/cn/light_cone_promotions.json</x:v>
      </x:c>
    </x:row>
    <x:row r="4267" ht="20" customHeight="1">
      <x:c r="A4267" s="6" t="str">
        <x:v>光锥突破</x:v>
      </x:c>
      <x:c r="B4267" s="6" t="str">
        <x:v>23060</x:v>
      </x:c>
      <x:c r="C4267" s="6" t="n">
        <x:v>3</x:v>
      </x:c>
      <x:c r="D4267" s="6" t="n">
        <x:v>4</x:v>
      </x:c>
      <x:c r="E4267" s="7" t="str">
        <x:v>2</x:v>
      </x:c>
      <x:c r="F4267" s="7" t="str">
        <x:v>信用点</x:v>
      </x:c>
      <x:c r="G4267" s="6" t="n">
        <x:v>50000</x:v>
      </x:c>
      <x:c r="H4267" s="6" t="str">
        <x:v>https://raw.githubusercontent.com/Mar-7th/StarRailRes/dbe8cdfcfb0bf657b9fe1cf92d5537f118ccb487/index_new/cn/light_cone_promotions.json</x:v>
      </x:c>
    </x:row>
    <x:row r="4268" ht="20" customHeight="1">
      <x:c r="A4268" s="6" t="str">
        <x:v>光锥突破</x:v>
      </x:c>
      <x:c r="B4268" s="6" t="str">
        <x:v>23060</x:v>
      </x:c>
      <x:c r="C4268" s="6" t="n">
        <x:v>3</x:v>
      </x:c>
      <x:c r="D4268" s="6" t="n">
        <x:v>4</x:v>
      </x:c>
      <x:c r="E4268" s="7" t="str">
        <x:v>110292</x:v>
      </x:c>
      <x:c r="F4268" s="7" t="str">
        <x:v>星系框架</x:v>
      </x:c>
      <x:c r="G4268" s="6" t="n">
        <x:v>8</x:v>
      </x:c>
      <x:c r="H4268" s="6" t="str">
        <x:v>https://raw.githubusercontent.com/Mar-7th/StarRailRes/dbe8cdfcfb0bf657b9fe1cf92d5537f118ccb487/index_new/cn/light_cone_promotions.json</x:v>
      </x:c>
    </x:row>
    <x:row r="4269" ht="20" customHeight="1">
      <x:c r="A4269" s="6" t="str">
        <x:v>光锥突破</x:v>
      </x:c>
      <x:c r="B4269" s="6" t="str">
        <x:v>23060</x:v>
      </x:c>
      <x:c r="C4269" s="6" t="n">
        <x:v>3</x:v>
      </x:c>
      <x:c r="D4269" s="6" t="n">
        <x:v>4</x:v>
      </x:c>
      <x:c r="E4269" s="7" t="str">
        <x:v>116002</x:v>
      </x:c>
      <x:c r="F4269" s="7" t="str">
        <x:v>造梦蘸钢</x:v>
      </x:c>
      <x:c r="G4269" s="6" t="n">
        <x:v>12</x:v>
      </x:c>
      <x:c r="H4269" s="6" t="str">
        <x:v>https://raw.githubusercontent.com/Mar-7th/StarRailRes/dbe8cdfcfb0bf657b9fe1cf92d5537f118ccb487/index_new/cn/light_cone_promotions.json</x:v>
      </x:c>
    </x:row>
    <x:row r="4270" ht="20" customHeight="1">
      <x:c r="A4270" s="6" t="str">
        <x:v>光锥突破</x:v>
      </x:c>
      <x:c r="B4270" s="6" t="str">
        <x:v>23060</x:v>
      </x:c>
      <x:c r="C4270" s="6" t="n">
        <x:v>4</x:v>
      </x:c>
      <x:c r="D4270" s="6" t="n">
        <x:v>5</x:v>
      </x:c>
      <x:c r="E4270" s="7" t="str">
        <x:v>2</x:v>
      </x:c>
      <x:c r="F4270" s="7" t="str">
        <x:v>信用点</x:v>
      </x:c>
      <x:c r="G4270" s="6" t="n">
        <x:v>100000</x:v>
      </x:c>
      <x:c r="H4270" s="6" t="str">
        <x:v>https://raw.githubusercontent.com/Mar-7th/StarRailRes/dbe8cdfcfb0bf657b9fe1cf92d5537f118ccb487/index_new/cn/light_cone_promotions.json</x:v>
      </x:c>
    </x:row>
    <x:row r="4271" ht="20" customHeight="1">
      <x:c r="A4271" s="6" t="str">
        <x:v>光锥突破</x:v>
      </x:c>
      <x:c r="B4271" s="6" t="str">
        <x:v>23060</x:v>
      </x:c>
      <x:c r="C4271" s="6" t="n">
        <x:v>4</x:v>
      </x:c>
      <x:c r="D4271" s="6" t="n">
        <x:v>5</x:v>
      </x:c>
      <x:c r="E4271" s="7" t="str">
        <x:v>110293</x:v>
      </x:c>
      <x:c r="F4271" s="7" t="str">
        <x:v>银河沙盘</x:v>
      </x:c>
      <x:c r="G4271" s="6" t="n">
        <x:v>5</x:v>
      </x:c>
      <x:c r="H4271" s="6" t="str">
        <x:v>https://raw.githubusercontent.com/Mar-7th/StarRailRes/dbe8cdfcfb0bf657b9fe1cf92d5537f118ccb487/index_new/cn/light_cone_promotions.json</x:v>
      </x:c>
    </x:row>
    <x:row r="4272" ht="20" customHeight="1">
      <x:c r="A4272" s="6" t="str">
        <x:v>光锥突破</x:v>
      </x:c>
      <x:c r="B4272" s="6" t="str">
        <x:v>23060</x:v>
      </x:c>
      <x:c r="C4272" s="6" t="n">
        <x:v>4</x:v>
      </x:c>
      <x:c r="D4272" s="6" t="n">
        <x:v>5</x:v>
      </x:c>
      <x:c r="E4272" s="7" t="str">
        <x:v>116003</x:v>
      </x:c>
      <x:c r="F4272" s="7" t="str">
        <x:v>梦现管锥</x:v>
      </x:c>
      <x:c r="G4272" s="6" t="n">
        <x:v>6</x:v>
      </x:c>
      <x:c r="H4272" s="6" t="str">
        <x:v>https://raw.githubusercontent.com/Mar-7th/StarRailRes/dbe8cdfcfb0bf657b9fe1cf92d5537f118ccb487/index_new/cn/light_cone_promotions.json</x:v>
      </x:c>
    </x:row>
    <x:row r="4273" ht="20" customHeight="1">
      <x:c r="A4273" s="6" t="str">
        <x:v>光锥突破</x:v>
      </x:c>
      <x:c r="B4273" s="6" t="str">
        <x:v>23060</x:v>
      </x:c>
      <x:c r="C4273" s="6" t="n">
        <x:v>5</x:v>
      </x:c>
      <x:c r="D4273" s="6" t="n">
        <x:v>6</x:v>
      </x:c>
      <x:c r="E4273" s="7" t="str">
        <x:v>2</x:v>
      </x:c>
      <x:c r="F4273" s="7" t="str">
        <x:v>信用点</x:v>
      </x:c>
      <x:c r="G4273" s="6" t="n">
        <x:v>200000</x:v>
      </x:c>
      <x:c r="H4273" s="6" t="str">
        <x:v>https://raw.githubusercontent.com/Mar-7th/StarRailRes/dbe8cdfcfb0bf657b9fe1cf92d5537f118ccb487/index_new/cn/light_cone_promotions.json</x:v>
      </x:c>
    </x:row>
    <x:row r="4274" ht="20" customHeight="1">
      <x:c r="A4274" s="6" t="str">
        <x:v>光锥突破</x:v>
      </x:c>
      <x:c r="B4274" s="6" t="str">
        <x:v>23060</x:v>
      </x:c>
      <x:c r="C4274" s="6" t="n">
        <x:v>5</x:v>
      </x:c>
      <x:c r="D4274" s="6" t="n">
        <x:v>6</x:v>
      </x:c>
      <x:c r="E4274" s="7" t="str">
        <x:v>110293</x:v>
      </x:c>
      <x:c r="F4274" s="7" t="str">
        <x:v>银河沙盘</x:v>
      </x:c>
      <x:c r="G4274" s="6" t="n">
        <x:v>10</x:v>
      </x:c>
      <x:c r="H4274" s="6" t="str">
        <x:v>https://raw.githubusercontent.com/Mar-7th/StarRailRes/dbe8cdfcfb0bf657b9fe1cf92d5537f118ccb487/index_new/cn/light_cone_promotions.json</x:v>
      </x:c>
    </x:row>
    <x:row r="4275" ht="20" customHeight="1">
      <x:c r="A4275" s="6" t="str">
        <x:v>光锥突破</x:v>
      </x:c>
      <x:c r="B4275" s="6" t="str">
        <x:v>23060</x:v>
      </x:c>
      <x:c r="C4275" s="6" t="n">
        <x:v>5</x:v>
      </x:c>
      <x:c r="D4275" s="6" t="n">
        <x:v>6</x:v>
      </x:c>
      <x:c r="E4275" s="7" t="str">
        <x:v>116003</x:v>
      </x:c>
      <x:c r="F4275" s="7" t="str">
        <x:v>梦现管锥</x:v>
      </x:c>
      <x:c r="G4275" s="6" t="n">
        <x:v>8</x:v>
      </x:c>
      <x:c r="H4275" s="6" t="str">
        <x:v>https://raw.githubusercontent.com/Mar-7th/StarRailRes/dbe8cdfcfb0bf657b9fe1cf92d5537f118ccb487/index_new/cn/light_cone_promotions.json</x:v>
      </x:c>
    </x:row>
    <x:row r="4276" ht="20" customHeight="1">
      <x:c r="A4276" s="6" t="str">
        <x:v>光锥突破</x:v>
      </x:c>
      <x:c r="B4276" s="6" t="str">
        <x:v>23061</x:v>
      </x:c>
      <x:c r="C4276" s="6" t="n">
        <x:v>0</x:v>
      </x:c>
      <x:c r="D4276" s="6" t="n">
        <x:v>1</x:v>
      </x:c>
      <x:c r="E4276" s="7" t="str">
        <x:v>2</x:v>
      </x:c>
      <x:c r="F4276" s="7" t="str">
        <x:v>信用点</x:v>
      </x:c>
      <x:c r="G4276" s="6" t="n">
        <x:v>5000</x:v>
      </x:c>
      <x:c r="H4276" s="6" t="str">
        <x:v>https://raw.githubusercontent.com/Mar-7th/StarRailRes/dbe8cdfcfb0bf657b9fe1cf92d5537f118ccb487/index_new/cn/light_cone_promotions.json</x:v>
      </x:c>
    </x:row>
    <x:row r="4277" ht="20" customHeight="1">
      <x:c r="A4277" s="6" t="str">
        <x:v>光锥突破</x:v>
      </x:c>
      <x:c r="B4277" s="6" t="str">
        <x:v>23061</x:v>
      </x:c>
      <x:c r="C4277" s="6" t="n">
        <x:v>0</x:v>
      </x:c>
      <x:c r="D4277" s="6" t="n">
        <x:v>1</x:v>
      </x:c>
      <x:c r="E4277" s="7" t="str">
        <x:v>111011</x:v>
      </x:c>
      <x:c r="F4277" s="7" t="str">
        <x:v>掠夺的本能</x:v>
      </x:c>
      <x:c r="G4277" s="6" t="n">
        <x:v>8</x:v>
      </x:c>
      <x:c r="H4277" s="6" t="str">
        <x:v>https://raw.githubusercontent.com/Mar-7th/StarRailRes/dbe8cdfcfb0bf657b9fe1cf92d5537f118ccb487/index_new/cn/light_cone_promotions.json</x:v>
      </x:c>
    </x:row>
    <x:row r="4278" ht="20" customHeight="1">
      <x:c r="A4278" s="6" t="str">
        <x:v>光锥突破</x:v>
      </x:c>
      <x:c r="B4278" s="6" t="str">
        <x:v>23061</x:v>
      </x:c>
      <x:c r="C4278" s="6" t="n">
        <x:v>1</x:v>
      </x:c>
      <x:c r="D4278" s="6" t="n">
        <x:v>2</x:v>
      </x:c>
      <x:c r="E4278" s="7" t="str">
        <x:v>2</x:v>
      </x:c>
      <x:c r="F4278" s="7" t="str">
        <x:v>信用点</x:v>
      </x:c>
      <x:c r="G4278" s="6" t="n">
        <x:v>10000</x:v>
      </x:c>
      <x:c r="H4278" s="6" t="str">
        <x:v>https://raw.githubusercontent.com/Mar-7th/StarRailRes/dbe8cdfcfb0bf657b9fe1cf92d5537f118ccb487/index_new/cn/light_cone_promotions.json</x:v>
      </x:c>
    </x:row>
    <x:row r="4279" ht="20" customHeight="1">
      <x:c r="A4279" s="6" t="str">
        <x:v>光锥突破</x:v>
      </x:c>
      <x:c r="B4279" s="6" t="str">
        <x:v>23061</x:v>
      </x:c>
      <x:c r="C4279" s="6" t="n">
        <x:v>1</x:v>
      </x:c>
      <x:c r="D4279" s="6" t="n">
        <x:v>2</x:v>
      </x:c>
      <x:c r="E4279" s="7" t="str">
        <x:v>110291</x:v>
      </x:c>
      <x:c r="F4279" s="7" t="str">
        <x:v>天体模型</x:v>
      </x:c>
      <x:c r="G4279" s="6" t="n">
        <x:v>4</x:v>
      </x:c>
      <x:c r="H4279" s="6" t="str">
        <x:v>https://raw.githubusercontent.com/Mar-7th/StarRailRes/dbe8cdfcfb0bf657b9fe1cf92d5537f118ccb487/index_new/cn/light_cone_promotions.json</x:v>
      </x:c>
    </x:row>
    <x:row r="4280" ht="20" customHeight="1">
      <x:c r="A4280" s="6" t="str">
        <x:v>光锥突破</x:v>
      </x:c>
      <x:c r="B4280" s="6" t="str">
        <x:v>23061</x:v>
      </x:c>
      <x:c r="C4280" s="6" t="n">
        <x:v>1</x:v>
      </x:c>
      <x:c r="D4280" s="6" t="n">
        <x:v>2</x:v>
      </x:c>
      <x:c r="E4280" s="7" t="str">
        <x:v>111011</x:v>
      </x:c>
      <x:c r="F4280" s="7" t="str">
        <x:v>掠夺的本能</x:v>
      </x:c>
      <x:c r="G4280" s="6" t="n">
        <x:v>12</x:v>
      </x:c>
      <x:c r="H4280" s="6" t="str">
        <x:v>https://raw.githubusercontent.com/Mar-7th/StarRailRes/dbe8cdfcfb0bf657b9fe1cf92d5537f118ccb487/index_new/cn/light_cone_promotions.json</x:v>
      </x:c>
    </x:row>
    <x:row r="4281" ht="20" customHeight="1">
      <x:c r="A4281" s="6" t="str">
        <x:v>光锥突破</x:v>
      </x:c>
      <x:c r="B4281" s="6" t="str">
        <x:v>23061</x:v>
      </x:c>
      <x:c r="C4281" s="6" t="n">
        <x:v>2</x:v>
      </x:c>
      <x:c r="D4281" s="6" t="n">
        <x:v>3</x:v>
      </x:c>
      <x:c r="E4281" s="7" t="str">
        <x:v>2</x:v>
      </x:c>
      <x:c r="F4281" s="7" t="str">
        <x:v>信用点</x:v>
      </x:c>
      <x:c r="G4281" s="6" t="n">
        <x:v>20000</x:v>
      </x:c>
      <x:c r="H4281" s="6" t="str">
        <x:v>https://raw.githubusercontent.com/Mar-7th/StarRailRes/dbe8cdfcfb0bf657b9fe1cf92d5537f118ccb487/index_new/cn/light_cone_promotions.json</x:v>
      </x:c>
    </x:row>
    <x:row r="4282" ht="20" customHeight="1">
      <x:c r="A4282" s="6" t="str">
        <x:v>光锥突破</x:v>
      </x:c>
      <x:c r="B4282" s="6" t="str">
        <x:v>23061</x:v>
      </x:c>
      <x:c r="C4282" s="6" t="n">
        <x:v>2</x:v>
      </x:c>
      <x:c r="D4282" s="6" t="n">
        <x:v>3</x:v>
      </x:c>
      <x:c r="E4282" s="7" t="str">
        <x:v>110292</x:v>
      </x:c>
      <x:c r="F4282" s="7" t="str">
        <x:v>星系框架</x:v>
      </x:c>
      <x:c r="G4282" s="6" t="n">
        <x:v>4</x:v>
      </x:c>
      <x:c r="H4282" s="6" t="str">
        <x:v>https://raw.githubusercontent.com/Mar-7th/StarRailRes/dbe8cdfcfb0bf657b9fe1cf92d5537f118ccb487/index_new/cn/light_cone_promotions.json</x:v>
      </x:c>
    </x:row>
    <x:row r="4283" ht="20" customHeight="1">
      <x:c r="A4283" s="6" t="str">
        <x:v>光锥突破</x:v>
      </x:c>
      <x:c r="B4283" s="6" t="str">
        <x:v>23061</x:v>
      </x:c>
      <x:c r="C4283" s="6" t="n">
        <x:v>2</x:v>
      </x:c>
      <x:c r="D4283" s="6" t="n">
        <x:v>3</x:v>
      </x:c>
      <x:c r="E4283" s="7" t="str">
        <x:v>111012</x:v>
      </x:c>
      <x:c r="F4283" s="7" t="str">
        <x:v>篡改的野心</x:v>
      </x:c>
      <x:c r="G4283" s="6" t="n">
        <x:v>8</x:v>
      </x:c>
      <x:c r="H4283" s="6" t="str">
        <x:v>https://raw.githubusercontent.com/Mar-7th/StarRailRes/dbe8cdfcfb0bf657b9fe1cf92d5537f118ccb487/index_new/cn/light_cone_promotions.json</x:v>
      </x:c>
    </x:row>
    <x:row r="4284" ht="20" customHeight="1">
      <x:c r="A4284" s="6" t="str">
        <x:v>光锥突破</x:v>
      </x:c>
      <x:c r="B4284" s="6" t="str">
        <x:v>23061</x:v>
      </x:c>
      <x:c r="C4284" s="6" t="n">
        <x:v>3</x:v>
      </x:c>
      <x:c r="D4284" s="6" t="n">
        <x:v>4</x:v>
      </x:c>
      <x:c r="E4284" s="7" t="str">
        <x:v>2</x:v>
      </x:c>
      <x:c r="F4284" s="7" t="str">
        <x:v>信用点</x:v>
      </x:c>
      <x:c r="G4284" s="6" t="n">
        <x:v>50000</x:v>
      </x:c>
      <x:c r="H4284" s="6" t="str">
        <x:v>https://raw.githubusercontent.com/Mar-7th/StarRailRes/dbe8cdfcfb0bf657b9fe1cf92d5537f118ccb487/index_new/cn/light_cone_promotions.json</x:v>
      </x:c>
    </x:row>
    <x:row r="4285" ht="20" customHeight="1">
      <x:c r="A4285" s="6" t="str">
        <x:v>光锥突破</x:v>
      </x:c>
      <x:c r="B4285" s="6" t="str">
        <x:v>23061</x:v>
      </x:c>
      <x:c r="C4285" s="6" t="n">
        <x:v>3</x:v>
      </x:c>
      <x:c r="D4285" s="6" t="n">
        <x:v>4</x:v>
      </x:c>
      <x:c r="E4285" s="7" t="str">
        <x:v>110292</x:v>
      </x:c>
      <x:c r="F4285" s="7" t="str">
        <x:v>星系框架</x:v>
      </x:c>
      <x:c r="G4285" s="6" t="n">
        <x:v>8</x:v>
      </x:c>
      <x:c r="H4285" s="6" t="str">
        <x:v>https://raw.githubusercontent.com/Mar-7th/StarRailRes/dbe8cdfcfb0bf657b9fe1cf92d5537f118ccb487/index_new/cn/light_cone_promotions.json</x:v>
      </x:c>
    </x:row>
    <x:row r="4286" ht="20" customHeight="1">
      <x:c r="A4286" s="6" t="str">
        <x:v>光锥突破</x:v>
      </x:c>
      <x:c r="B4286" s="6" t="str">
        <x:v>23061</x:v>
      </x:c>
      <x:c r="C4286" s="6" t="n">
        <x:v>3</x:v>
      </x:c>
      <x:c r="D4286" s="6" t="n">
        <x:v>4</x:v>
      </x:c>
      <x:c r="E4286" s="7" t="str">
        <x:v>111012</x:v>
      </x:c>
      <x:c r="F4286" s="7" t="str">
        <x:v>篡改的野心</x:v>
      </x:c>
      <x:c r="G4286" s="6" t="n">
        <x:v>12</x:v>
      </x:c>
      <x:c r="H4286" s="6" t="str">
        <x:v>https://raw.githubusercontent.com/Mar-7th/StarRailRes/dbe8cdfcfb0bf657b9fe1cf92d5537f118ccb487/index_new/cn/light_cone_promotions.json</x:v>
      </x:c>
    </x:row>
    <x:row r="4287" ht="20" customHeight="1">
      <x:c r="A4287" s="6" t="str">
        <x:v>光锥突破</x:v>
      </x:c>
      <x:c r="B4287" s="6" t="str">
        <x:v>23061</x:v>
      </x:c>
      <x:c r="C4287" s="6" t="n">
        <x:v>4</x:v>
      </x:c>
      <x:c r="D4287" s="6" t="n">
        <x:v>5</x:v>
      </x:c>
      <x:c r="E4287" s="7" t="str">
        <x:v>2</x:v>
      </x:c>
      <x:c r="F4287" s="7" t="str">
        <x:v>信用点</x:v>
      </x:c>
      <x:c r="G4287" s="6" t="n">
        <x:v>100000</x:v>
      </x:c>
      <x:c r="H4287" s="6" t="str">
        <x:v>https://raw.githubusercontent.com/Mar-7th/StarRailRes/dbe8cdfcfb0bf657b9fe1cf92d5537f118ccb487/index_new/cn/light_cone_promotions.json</x:v>
      </x:c>
    </x:row>
    <x:row r="4288" ht="20" customHeight="1">
      <x:c r="A4288" s="6" t="str">
        <x:v>光锥突破</x:v>
      </x:c>
      <x:c r="B4288" s="6" t="str">
        <x:v>23061</x:v>
      </x:c>
      <x:c r="C4288" s="6" t="n">
        <x:v>4</x:v>
      </x:c>
      <x:c r="D4288" s="6" t="n">
        <x:v>5</x:v>
      </x:c>
      <x:c r="E4288" s="7" t="str">
        <x:v>110293</x:v>
      </x:c>
      <x:c r="F4288" s="7" t="str">
        <x:v>银河沙盘</x:v>
      </x:c>
      <x:c r="G4288" s="6" t="n">
        <x:v>5</x:v>
      </x:c>
      <x:c r="H4288" s="6" t="str">
        <x:v>https://raw.githubusercontent.com/Mar-7th/StarRailRes/dbe8cdfcfb0bf657b9fe1cf92d5537f118ccb487/index_new/cn/light_cone_promotions.json</x:v>
      </x:c>
    </x:row>
    <x:row r="4289" ht="20" customHeight="1">
      <x:c r="A4289" s="6" t="str">
        <x:v>光锥突破</x:v>
      </x:c>
      <x:c r="B4289" s="6" t="str">
        <x:v>23061</x:v>
      </x:c>
      <x:c r="C4289" s="6" t="n">
        <x:v>4</x:v>
      </x:c>
      <x:c r="D4289" s="6" t="n">
        <x:v>5</x:v>
      </x:c>
      <x:c r="E4289" s="7" t="str">
        <x:v>111013</x:v>
      </x:c>
      <x:c r="F4289" s="7" t="str">
        <x:v>践踏的意志</x:v>
      </x:c>
      <x:c r="G4289" s="6" t="n">
        <x:v>6</x:v>
      </x:c>
      <x:c r="H4289" s="6" t="str">
        <x:v>https://raw.githubusercontent.com/Mar-7th/StarRailRes/dbe8cdfcfb0bf657b9fe1cf92d5537f118ccb487/index_new/cn/light_cone_promotions.json</x:v>
      </x:c>
    </x:row>
    <x:row r="4290" ht="20" customHeight="1">
      <x:c r="A4290" s="6" t="str">
        <x:v>光锥突破</x:v>
      </x:c>
      <x:c r="B4290" s="6" t="str">
        <x:v>23061</x:v>
      </x:c>
      <x:c r="C4290" s="6" t="n">
        <x:v>5</x:v>
      </x:c>
      <x:c r="D4290" s="6" t="n">
        <x:v>6</x:v>
      </x:c>
      <x:c r="E4290" s="7" t="str">
        <x:v>2</x:v>
      </x:c>
      <x:c r="F4290" s="7" t="str">
        <x:v>信用点</x:v>
      </x:c>
      <x:c r="G4290" s="6" t="n">
        <x:v>200000</x:v>
      </x:c>
      <x:c r="H4290" s="6" t="str">
        <x:v>https://raw.githubusercontent.com/Mar-7th/StarRailRes/dbe8cdfcfb0bf657b9fe1cf92d5537f118ccb487/index_new/cn/light_cone_promotions.json</x:v>
      </x:c>
    </x:row>
    <x:row r="4291" ht="20" customHeight="1">
      <x:c r="A4291" s="6" t="str">
        <x:v>光锥突破</x:v>
      </x:c>
      <x:c r="B4291" s="6" t="str">
        <x:v>23061</x:v>
      </x:c>
      <x:c r="C4291" s="6" t="n">
        <x:v>5</x:v>
      </x:c>
      <x:c r="D4291" s="6" t="n">
        <x:v>6</x:v>
      </x:c>
      <x:c r="E4291" s="7" t="str">
        <x:v>110293</x:v>
      </x:c>
      <x:c r="F4291" s="7" t="str">
        <x:v>银河沙盘</x:v>
      </x:c>
      <x:c r="G4291" s="6" t="n">
        <x:v>10</x:v>
      </x:c>
      <x:c r="H4291" s="6" t="str">
        <x:v>https://raw.githubusercontent.com/Mar-7th/StarRailRes/dbe8cdfcfb0bf657b9fe1cf92d5537f118ccb487/index_new/cn/light_cone_promotions.json</x:v>
      </x:c>
    </x:row>
    <x:row r="4292" ht="20" customHeight="1">
      <x:c r="A4292" s="6" t="str">
        <x:v>光锥突破</x:v>
      </x:c>
      <x:c r="B4292" s="6" t="str">
        <x:v>23061</x:v>
      </x:c>
      <x:c r="C4292" s="6" t="n">
        <x:v>5</x:v>
      </x:c>
      <x:c r="D4292" s="6" t="n">
        <x:v>6</x:v>
      </x:c>
      <x:c r="E4292" s="7" t="str">
        <x:v>111013</x:v>
      </x:c>
      <x:c r="F4292" s="7" t="str">
        <x:v>践踏的意志</x:v>
      </x:c>
      <x:c r="G4292" s="6" t="n">
        <x:v>8</x:v>
      </x:c>
      <x:c r="H4292" s="6" t="str">
        <x:v>https://raw.githubusercontent.com/Mar-7th/StarRailRes/dbe8cdfcfb0bf657b9fe1cf92d5537f118ccb487/index_new/cn/light_cone_promotions.json</x:v>
      </x:c>
    </x:row>
    <x:row r="4293" ht="20" customHeight="1">
      <x:c r="A4293" s="6" t="str">
        <x:v>光锥突破</x:v>
      </x:c>
      <x:c r="B4293" s="6" t="str">
        <x:v>23062</x:v>
      </x:c>
      <x:c r="C4293" s="6" t="n">
        <x:v>0</x:v>
      </x:c>
      <x:c r="D4293" s="6" t="n">
        <x:v>1</x:v>
      </x:c>
      <x:c r="E4293" s="7" t="str">
        <x:v>2</x:v>
      </x:c>
      <x:c r="F4293" s="7" t="str">
        <x:v>信用点</x:v>
      </x:c>
      <x:c r="G4293" s="6" t="n">
        <x:v>5000</x:v>
      </x:c>
      <x:c r="H4293" s="6" t="str">
        <x:v>https://raw.githubusercontent.com/Mar-7th/StarRailRes/dbe8cdfcfb0bf657b9fe1cf92d5537f118ccb487/index_new/cn/light_cone_promotions.json</x:v>
      </x:c>
    </x:row>
    <x:row r="4294" ht="20" customHeight="1">
      <x:c r="A4294" s="6" t="str">
        <x:v>光锥突破</x:v>
      </x:c>
      <x:c r="B4294" s="6" t="str">
        <x:v>23062</x:v>
      </x:c>
      <x:c r="C4294" s="6" t="n">
        <x:v>0</x:v>
      </x:c>
      <x:c r="D4294" s="6" t="n">
        <x:v>1</x:v>
      </x:c>
      <x:c r="E4294" s="7" t="str">
        <x:v>111001</x:v>
      </x:c>
      <x:c r="F4294" s="7" t="str">
        <x:v>熄灭原核</x:v>
      </x:c>
      <x:c r="G4294" s="6" t="n">
        <x:v>8</x:v>
      </x:c>
      <x:c r="H4294" s="6" t="str">
        <x:v>https://raw.githubusercontent.com/Mar-7th/StarRailRes/dbe8cdfcfb0bf657b9fe1cf92d5537f118ccb487/index_new/cn/light_cone_promotions.json</x:v>
      </x:c>
    </x:row>
    <x:row r="4295" ht="20" customHeight="1">
      <x:c r="A4295" s="6" t="str">
        <x:v>光锥突破</x:v>
      </x:c>
      <x:c r="B4295" s="6" t="str">
        <x:v>23062</x:v>
      </x:c>
      <x:c r="C4295" s="6" t="n">
        <x:v>1</x:v>
      </x:c>
      <x:c r="D4295" s="6" t="n">
        <x:v>2</x:v>
      </x:c>
      <x:c r="E4295" s="7" t="str">
        <x:v>2</x:v>
      </x:c>
      <x:c r="F4295" s="7" t="str">
        <x:v>信用点</x:v>
      </x:c>
      <x:c r="G4295" s="6" t="n">
        <x:v>10000</x:v>
      </x:c>
      <x:c r="H4295" s="6" t="str">
        <x:v>https://raw.githubusercontent.com/Mar-7th/StarRailRes/dbe8cdfcfb0bf657b9fe1cf92d5537f118ccb487/index_new/cn/light_cone_promotions.json</x:v>
      </x:c>
    </x:row>
    <x:row r="4296" ht="20" customHeight="1">
      <x:c r="A4296" s="6" t="str">
        <x:v>光锥突破</x:v>
      </x:c>
      <x:c r="B4296" s="6" t="str">
        <x:v>23062</x:v>
      </x:c>
      <x:c r="C4296" s="6" t="n">
        <x:v>1</x:v>
      </x:c>
      <x:c r="D4296" s="6" t="n">
        <x:v>2</x:v>
      </x:c>
      <x:c r="E4296" s="7" t="str">
        <x:v>110281</x:v>
      </x:c>
      <x:c r="F4296" s="7" t="str">
        <x:v>四相，过河照君</x:v>
      </x:c>
      <x:c r="G4296" s="6" t="n">
        <x:v>4</x:v>
      </x:c>
      <x:c r="H4296" s="6" t="str">
        <x:v>https://raw.githubusercontent.com/Mar-7th/StarRailRes/dbe8cdfcfb0bf657b9fe1cf92d5537f118ccb487/index_new/cn/light_cone_promotions.json</x:v>
      </x:c>
    </x:row>
    <x:row r="4297" ht="20" customHeight="1">
      <x:c r="A4297" s="6" t="str">
        <x:v>光锥突破</x:v>
      </x:c>
      <x:c r="B4297" s="6" t="str">
        <x:v>23062</x:v>
      </x:c>
      <x:c r="C4297" s="6" t="n">
        <x:v>1</x:v>
      </x:c>
      <x:c r="D4297" s="6" t="n">
        <x:v>2</x:v>
      </x:c>
      <x:c r="E4297" s="7" t="str">
        <x:v>111001</x:v>
      </x:c>
      <x:c r="F4297" s="7" t="str">
        <x:v>熄灭原核</x:v>
      </x:c>
      <x:c r="G4297" s="6" t="n">
        <x:v>12</x:v>
      </x:c>
      <x:c r="H4297" s="6" t="str">
        <x:v>https://raw.githubusercontent.com/Mar-7th/StarRailRes/dbe8cdfcfb0bf657b9fe1cf92d5537f118ccb487/index_new/cn/light_cone_promotions.json</x:v>
      </x:c>
    </x:row>
    <x:row r="4298" ht="20" customHeight="1">
      <x:c r="A4298" s="6" t="str">
        <x:v>光锥突破</x:v>
      </x:c>
      <x:c r="B4298" s="6" t="str">
        <x:v>23062</x:v>
      </x:c>
      <x:c r="C4298" s="6" t="n">
        <x:v>2</x:v>
      </x:c>
      <x:c r="D4298" s="6" t="n">
        <x:v>3</x:v>
      </x:c>
      <x:c r="E4298" s="7" t="str">
        <x:v>2</x:v>
      </x:c>
      <x:c r="F4298" s="7" t="str">
        <x:v>信用点</x:v>
      </x:c>
      <x:c r="G4298" s="6" t="n">
        <x:v>20000</x:v>
      </x:c>
      <x:c r="H4298" s="6" t="str">
        <x:v>https://raw.githubusercontent.com/Mar-7th/StarRailRes/dbe8cdfcfb0bf657b9fe1cf92d5537f118ccb487/index_new/cn/light_cone_promotions.json</x:v>
      </x:c>
    </x:row>
    <x:row r="4299" ht="20" customHeight="1">
      <x:c r="A4299" s="6" t="str">
        <x:v>光锥突破</x:v>
      </x:c>
      <x:c r="B4299" s="6" t="str">
        <x:v>23062</x:v>
      </x:c>
      <x:c r="C4299" s="6" t="n">
        <x:v>2</x:v>
      </x:c>
      <x:c r="D4299" s="6" t="n">
        <x:v>3</x:v>
      </x:c>
      <x:c r="E4299" s="7" t="str">
        <x:v>110282</x:v>
      </x:c>
      <x:c r="F4299" s="7" t="str">
        <x:v>六合，王手飞车</x:v>
      </x:c>
      <x:c r="G4299" s="6" t="n">
        <x:v>4</x:v>
      </x:c>
      <x:c r="H4299" s="6" t="str">
        <x:v>https://raw.githubusercontent.com/Mar-7th/StarRailRes/dbe8cdfcfb0bf657b9fe1cf92d5537f118ccb487/index_new/cn/light_cone_promotions.json</x:v>
      </x:c>
    </x:row>
    <x:row r="4300" ht="20" customHeight="1">
      <x:c r="A4300" s="6" t="str">
        <x:v>光锥突破</x:v>
      </x:c>
      <x:c r="B4300" s="6" t="str">
        <x:v>23062</x:v>
      </x:c>
      <x:c r="C4300" s="6" t="n">
        <x:v>2</x:v>
      </x:c>
      <x:c r="D4300" s="6" t="n">
        <x:v>3</x:v>
      </x:c>
      <x:c r="E4300" s="7" t="str">
        <x:v>111002</x:v>
      </x:c>
      <x:c r="F4300" s="7" t="str">
        <x:v>微光原核</x:v>
      </x:c>
      <x:c r="G4300" s="6" t="n">
        <x:v>8</x:v>
      </x:c>
      <x:c r="H4300" s="6" t="str">
        <x:v>https://raw.githubusercontent.com/Mar-7th/StarRailRes/dbe8cdfcfb0bf657b9fe1cf92d5537f118ccb487/index_new/cn/light_cone_promotions.json</x:v>
      </x:c>
    </x:row>
    <x:row r="4301" ht="20" customHeight="1">
      <x:c r="A4301" s="6" t="str">
        <x:v>光锥突破</x:v>
      </x:c>
      <x:c r="B4301" s="6" t="str">
        <x:v>23062</x:v>
      </x:c>
      <x:c r="C4301" s="6" t="n">
        <x:v>3</x:v>
      </x:c>
      <x:c r="D4301" s="6" t="n">
        <x:v>4</x:v>
      </x:c>
      <x:c r="E4301" s="7" t="str">
        <x:v>2</x:v>
      </x:c>
      <x:c r="F4301" s="7" t="str">
        <x:v>信用点</x:v>
      </x:c>
      <x:c r="G4301" s="6" t="n">
        <x:v>50000</x:v>
      </x:c>
      <x:c r="H4301" s="6" t="str">
        <x:v>https://raw.githubusercontent.com/Mar-7th/StarRailRes/dbe8cdfcfb0bf657b9fe1cf92d5537f118ccb487/index_new/cn/light_cone_promotions.json</x:v>
      </x:c>
    </x:row>
    <x:row r="4302" ht="20" customHeight="1">
      <x:c r="A4302" s="6" t="str">
        <x:v>光锥突破</x:v>
      </x:c>
      <x:c r="B4302" s="6" t="str">
        <x:v>23062</x:v>
      </x:c>
      <x:c r="C4302" s="6" t="n">
        <x:v>3</x:v>
      </x:c>
      <x:c r="D4302" s="6" t="n">
        <x:v>4</x:v>
      </x:c>
      <x:c r="E4302" s="7" t="str">
        <x:v>110282</x:v>
      </x:c>
      <x:c r="F4302" s="7" t="str">
        <x:v>六合，王手飞车</x:v>
      </x:c>
      <x:c r="G4302" s="6" t="n">
        <x:v>8</x:v>
      </x:c>
      <x:c r="H4302" s="6" t="str">
        <x:v>https://raw.githubusercontent.com/Mar-7th/StarRailRes/dbe8cdfcfb0bf657b9fe1cf92d5537f118ccb487/index_new/cn/light_cone_promotions.json</x:v>
      </x:c>
    </x:row>
    <x:row r="4303" ht="20" customHeight="1">
      <x:c r="A4303" s="6" t="str">
        <x:v>光锥突破</x:v>
      </x:c>
      <x:c r="B4303" s="6" t="str">
        <x:v>23062</x:v>
      </x:c>
      <x:c r="C4303" s="6" t="n">
        <x:v>3</x:v>
      </x:c>
      <x:c r="D4303" s="6" t="n">
        <x:v>4</x:v>
      </x:c>
      <x:c r="E4303" s="7" t="str">
        <x:v>111002</x:v>
      </x:c>
      <x:c r="F4303" s="7" t="str">
        <x:v>微光原核</x:v>
      </x:c>
      <x:c r="G4303" s="6" t="n">
        <x:v>12</x:v>
      </x:c>
      <x:c r="H4303" s="6" t="str">
        <x:v>https://raw.githubusercontent.com/Mar-7th/StarRailRes/dbe8cdfcfb0bf657b9fe1cf92d5537f118ccb487/index_new/cn/light_cone_promotions.json</x:v>
      </x:c>
    </x:row>
    <x:row r="4304" ht="20" customHeight="1">
      <x:c r="A4304" s="6" t="str">
        <x:v>光锥突破</x:v>
      </x:c>
      <x:c r="B4304" s="6" t="str">
        <x:v>23062</x:v>
      </x:c>
      <x:c r="C4304" s="6" t="n">
        <x:v>4</x:v>
      </x:c>
      <x:c r="D4304" s="6" t="n">
        <x:v>5</x:v>
      </x:c>
      <x:c r="E4304" s="7" t="str">
        <x:v>2</x:v>
      </x:c>
      <x:c r="F4304" s="7" t="str">
        <x:v>信用点</x:v>
      </x:c>
      <x:c r="G4304" s="6" t="n">
        <x:v>100000</x:v>
      </x:c>
      <x:c r="H4304" s="6" t="str">
        <x:v>https://raw.githubusercontent.com/Mar-7th/StarRailRes/dbe8cdfcfb0bf657b9fe1cf92d5537f118ccb487/index_new/cn/light_cone_promotions.json</x:v>
      </x:c>
    </x:row>
    <x:row r="4305" ht="20" customHeight="1">
      <x:c r="A4305" s="6" t="str">
        <x:v>光锥突破</x:v>
      </x:c>
      <x:c r="B4305" s="6" t="str">
        <x:v>23062</x:v>
      </x:c>
      <x:c r="C4305" s="6" t="n">
        <x:v>4</x:v>
      </x:c>
      <x:c r="D4305" s="6" t="n">
        <x:v>5</x:v>
      </x:c>
      <x:c r="E4305" s="7" t="str">
        <x:v>110283</x:v>
      </x:c>
      <x:c r="F4305" s="7" t="str">
        <x:v>万色，愚者自将</x:v>
      </x:c>
      <x:c r="G4305" s="6" t="n">
        <x:v>5</x:v>
      </x:c>
      <x:c r="H4305" s="6" t="str">
        <x:v>https://raw.githubusercontent.com/Mar-7th/StarRailRes/dbe8cdfcfb0bf657b9fe1cf92d5537f118ccb487/index_new/cn/light_cone_promotions.json</x:v>
      </x:c>
    </x:row>
    <x:row r="4306" ht="20" customHeight="1">
      <x:c r="A4306" s="6" t="str">
        <x:v>光锥突破</x:v>
      </x:c>
      <x:c r="B4306" s="6" t="str">
        <x:v>23062</x:v>
      </x:c>
      <x:c r="C4306" s="6" t="n">
        <x:v>4</x:v>
      </x:c>
      <x:c r="D4306" s="6" t="n">
        <x:v>5</x:v>
      </x:c>
      <x:c r="E4306" s="7" t="str">
        <x:v>111003</x:v>
      </x:c>
      <x:c r="F4306" s="7" t="str">
        <x:v>蠢动原核</x:v>
      </x:c>
      <x:c r="G4306" s="6" t="n">
        <x:v>6</x:v>
      </x:c>
      <x:c r="H4306" s="6" t="str">
        <x:v>https://raw.githubusercontent.com/Mar-7th/StarRailRes/dbe8cdfcfb0bf657b9fe1cf92d5537f118ccb487/index_new/cn/light_cone_promotions.json</x:v>
      </x:c>
    </x:row>
    <x:row r="4307" ht="20" customHeight="1">
      <x:c r="A4307" s="6" t="str">
        <x:v>光锥突破</x:v>
      </x:c>
      <x:c r="B4307" s="6" t="str">
        <x:v>23062</x:v>
      </x:c>
      <x:c r="C4307" s="6" t="n">
        <x:v>5</x:v>
      </x:c>
      <x:c r="D4307" s="6" t="n">
        <x:v>6</x:v>
      </x:c>
      <x:c r="E4307" s="7" t="str">
        <x:v>2</x:v>
      </x:c>
      <x:c r="F4307" s="7" t="str">
        <x:v>信用点</x:v>
      </x:c>
      <x:c r="G4307" s="6" t="n">
        <x:v>200000</x:v>
      </x:c>
      <x:c r="H4307" s="6" t="str">
        <x:v>https://raw.githubusercontent.com/Mar-7th/StarRailRes/dbe8cdfcfb0bf657b9fe1cf92d5537f118ccb487/index_new/cn/light_cone_promotions.json</x:v>
      </x:c>
    </x:row>
    <x:row r="4308" ht="20" customHeight="1">
      <x:c r="A4308" s="6" t="str">
        <x:v>光锥突破</x:v>
      </x:c>
      <x:c r="B4308" s="6" t="str">
        <x:v>23062</x:v>
      </x:c>
      <x:c r="C4308" s="6" t="n">
        <x:v>5</x:v>
      </x:c>
      <x:c r="D4308" s="6" t="n">
        <x:v>6</x:v>
      </x:c>
      <x:c r="E4308" s="7" t="str">
        <x:v>110283</x:v>
      </x:c>
      <x:c r="F4308" s="7" t="str">
        <x:v>万色，愚者自将</x:v>
      </x:c>
      <x:c r="G4308" s="6" t="n">
        <x:v>10</x:v>
      </x:c>
      <x:c r="H4308" s="6" t="str">
        <x:v>https://raw.githubusercontent.com/Mar-7th/StarRailRes/dbe8cdfcfb0bf657b9fe1cf92d5537f118ccb487/index_new/cn/light_cone_promotions.json</x:v>
      </x:c>
    </x:row>
    <x:row r="4309" ht="20" customHeight="1">
      <x:c r="A4309" s="6" t="str">
        <x:v>光锥突破</x:v>
      </x:c>
      <x:c r="B4309" s="6" t="str">
        <x:v>23062</x:v>
      </x:c>
      <x:c r="C4309" s="6" t="n">
        <x:v>5</x:v>
      </x:c>
      <x:c r="D4309" s="6" t="n">
        <x:v>6</x:v>
      </x:c>
      <x:c r="E4309" s="7" t="str">
        <x:v>111003</x:v>
      </x:c>
      <x:c r="F4309" s="7" t="str">
        <x:v>蠢动原核</x:v>
      </x:c>
      <x:c r="G4309" s="6" t="n">
        <x:v>8</x:v>
      </x:c>
      <x:c r="H4309" s="6" t="str">
        <x:v>https://raw.githubusercontent.com/Mar-7th/StarRailRes/dbe8cdfcfb0bf657b9fe1cf92d5537f118ccb487/index_new/cn/light_cone_promotions.json</x:v>
      </x:c>
    </x:row>
    <x:row r="4310" ht="20" customHeight="1">
      <x:c r="A4310" s="6" t="str">
        <x:v>光锥突破</x:v>
      </x:c>
      <x:c r="B4310" s="6" t="str">
        <x:v>23063</x:v>
      </x:c>
      <x:c r="C4310" s="6" t="n">
        <x:v>0</x:v>
      </x:c>
      <x:c r="D4310" s="6" t="n">
        <x:v>1</x:v>
      </x:c>
      <x:c r="E4310" s="7" t="str">
        <x:v>2</x:v>
      </x:c>
      <x:c r="F4310" s="7" t="str">
        <x:v>信用点</x:v>
      </x:c>
      <x:c r="G4310" s="6" t="n">
        <x:v>5000</x:v>
      </x:c>
      <x:c r="H4310" s="6" t="str">
        <x:v>https://raw.githubusercontent.com/Mar-7th/StarRailRes/dbe8cdfcfb0bf657b9fe1cf92d5537f118ccb487/index_new/cn/light_cone_promotions.json</x:v>
      </x:c>
    </x:row>
    <x:row r="4311" ht="20" customHeight="1">
      <x:c r="A4311" s="6" t="str">
        <x:v>光锥突破</x:v>
      </x:c>
      <x:c r="B4311" s="6" t="str">
        <x:v>23063</x:v>
      </x:c>
      <x:c r="C4311" s="6" t="n">
        <x:v>0</x:v>
      </x:c>
      <x:c r="D4311" s="6" t="n">
        <x:v>1</x:v>
      </x:c>
      <x:c r="E4311" s="7" t="str">
        <x:v>114001</x:v>
      </x:c>
      <x:c r="F4311" s="7" t="str">
        <x:v>蓄梦元件</x:v>
      </x:c>
      <x:c r="G4311" s="6" t="n">
        <x:v>8</x:v>
      </x:c>
      <x:c r="H4311" s="6" t="str">
        <x:v>https://raw.githubusercontent.com/Mar-7th/StarRailRes/dbe8cdfcfb0bf657b9fe1cf92d5537f118ccb487/index_new/cn/light_cone_promotions.json</x:v>
      </x:c>
    </x:row>
    <x:row r="4312" ht="20" customHeight="1">
      <x:c r="A4312" s="6" t="str">
        <x:v>光锥突破</x:v>
      </x:c>
      <x:c r="B4312" s="6" t="str">
        <x:v>23063</x:v>
      </x:c>
      <x:c r="C4312" s="6" t="n">
        <x:v>1</x:v>
      </x:c>
      <x:c r="D4312" s="6" t="n">
        <x:v>2</x:v>
      </x:c>
      <x:c r="E4312" s="7" t="str">
        <x:v>2</x:v>
      </x:c>
      <x:c r="F4312" s="7" t="str">
        <x:v>信用点</x:v>
      </x:c>
      <x:c r="G4312" s="6" t="n">
        <x:v>10000</x:v>
      </x:c>
      <x:c r="H4312" s="6" t="str">
        <x:v>https://raw.githubusercontent.com/Mar-7th/StarRailRes/dbe8cdfcfb0bf657b9fe1cf92d5537f118ccb487/index_new/cn/light_cone_promotions.json</x:v>
      </x:c>
    </x:row>
    <x:row r="4313" ht="20" customHeight="1">
      <x:c r="A4313" s="6" t="str">
        <x:v>光锥突破</x:v>
      </x:c>
      <x:c r="B4313" s="6" t="str">
        <x:v>23063</x:v>
      </x:c>
      <x:c r="C4313" s="6" t="n">
        <x:v>1</x:v>
      </x:c>
      <x:c r="D4313" s="6" t="n">
        <x:v>2</x:v>
      </x:c>
      <x:c r="E4313" s="7" t="str">
        <x:v>110251</x:v>
      </x:c>
      <x:c r="F4313" s="7" t="str">
        <x:v>思量的种</x:v>
      </x:c>
      <x:c r="G4313" s="6" t="n">
        <x:v>4</x:v>
      </x:c>
      <x:c r="H4313" s="6" t="str">
        <x:v>https://raw.githubusercontent.com/Mar-7th/StarRailRes/dbe8cdfcfb0bf657b9fe1cf92d5537f118ccb487/index_new/cn/light_cone_promotions.json</x:v>
      </x:c>
    </x:row>
    <x:row r="4314" ht="20" customHeight="1">
      <x:c r="A4314" s="6" t="str">
        <x:v>光锥突破</x:v>
      </x:c>
      <x:c r="B4314" s="6" t="str">
        <x:v>23063</x:v>
      </x:c>
      <x:c r="C4314" s="6" t="n">
        <x:v>1</x:v>
      </x:c>
      <x:c r="D4314" s="6" t="n">
        <x:v>2</x:v>
      </x:c>
      <x:c r="E4314" s="7" t="str">
        <x:v>114001</x:v>
      </x:c>
      <x:c r="F4314" s="7" t="str">
        <x:v>蓄梦元件</x:v>
      </x:c>
      <x:c r="G4314" s="6" t="n">
        <x:v>12</x:v>
      </x:c>
      <x:c r="H4314" s="6" t="str">
        <x:v>https://raw.githubusercontent.com/Mar-7th/StarRailRes/dbe8cdfcfb0bf657b9fe1cf92d5537f118ccb487/index_new/cn/light_cone_promotions.json</x:v>
      </x:c>
    </x:row>
    <x:row r="4315" ht="20" customHeight="1">
      <x:c r="A4315" s="6" t="str">
        <x:v>光锥突破</x:v>
      </x:c>
      <x:c r="B4315" s="6" t="str">
        <x:v>23063</x:v>
      </x:c>
      <x:c r="C4315" s="6" t="n">
        <x:v>2</x:v>
      </x:c>
      <x:c r="D4315" s="6" t="n">
        <x:v>3</x:v>
      </x:c>
      <x:c r="E4315" s="7" t="str">
        <x:v>2</x:v>
      </x:c>
      <x:c r="F4315" s="7" t="str">
        <x:v>信用点</x:v>
      </x:c>
      <x:c r="G4315" s="6" t="n">
        <x:v>20000</x:v>
      </x:c>
      <x:c r="H4315" s="6" t="str">
        <x:v>https://raw.githubusercontent.com/Mar-7th/StarRailRes/dbe8cdfcfb0bf657b9fe1cf92d5537f118ccb487/index_new/cn/light_cone_promotions.json</x:v>
      </x:c>
    </x:row>
    <x:row r="4316" ht="20" customHeight="1">
      <x:c r="A4316" s="6" t="str">
        <x:v>光锥突破</x:v>
      </x:c>
      <x:c r="B4316" s="6" t="str">
        <x:v>23063</x:v>
      </x:c>
      <x:c r="C4316" s="6" t="n">
        <x:v>2</x:v>
      </x:c>
      <x:c r="D4316" s="6" t="n">
        <x:v>3</x:v>
      </x:c>
      <x:c r="E4316" s="7" t="str">
        <x:v>110252</x:v>
      </x:c>
      <x:c r="F4316" s="7" t="str">
        <x:v>末那芽苗</x:v>
      </x:c>
      <x:c r="G4316" s="6" t="n">
        <x:v>4</x:v>
      </x:c>
      <x:c r="H4316" s="6" t="str">
        <x:v>https://raw.githubusercontent.com/Mar-7th/StarRailRes/dbe8cdfcfb0bf657b9fe1cf92d5537f118ccb487/index_new/cn/light_cone_promotions.json</x:v>
      </x:c>
    </x:row>
    <x:row r="4317" ht="20" customHeight="1">
      <x:c r="A4317" s="6" t="str">
        <x:v>光锥突破</x:v>
      </x:c>
      <x:c r="B4317" s="6" t="str">
        <x:v>23063</x:v>
      </x:c>
      <x:c r="C4317" s="6" t="n">
        <x:v>2</x:v>
      </x:c>
      <x:c r="D4317" s="6" t="n">
        <x:v>3</x:v>
      </x:c>
      <x:c r="E4317" s="7" t="str">
        <x:v>114002</x:v>
      </x:c>
      <x:c r="F4317" s="7" t="str">
        <x:v>流梦阀门</x:v>
      </x:c>
      <x:c r="G4317" s="6" t="n">
        <x:v>8</x:v>
      </x:c>
      <x:c r="H4317" s="6" t="str">
        <x:v>https://raw.githubusercontent.com/Mar-7th/StarRailRes/dbe8cdfcfb0bf657b9fe1cf92d5537f118ccb487/index_new/cn/light_cone_promotions.json</x:v>
      </x:c>
    </x:row>
    <x:row r="4318" ht="20" customHeight="1">
      <x:c r="A4318" s="6" t="str">
        <x:v>光锥突破</x:v>
      </x:c>
      <x:c r="B4318" s="6" t="str">
        <x:v>23063</x:v>
      </x:c>
      <x:c r="C4318" s="6" t="n">
        <x:v>3</x:v>
      </x:c>
      <x:c r="D4318" s="6" t="n">
        <x:v>4</x:v>
      </x:c>
      <x:c r="E4318" s="7" t="str">
        <x:v>2</x:v>
      </x:c>
      <x:c r="F4318" s="7" t="str">
        <x:v>信用点</x:v>
      </x:c>
      <x:c r="G4318" s="6" t="n">
        <x:v>50000</x:v>
      </x:c>
      <x:c r="H4318" s="6" t="str">
        <x:v>https://raw.githubusercontent.com/Mar-7th/StarRailRes/dbe8cdfcfb0bf657b9fe1cf92d5537f118ccb487/index_new/cn/light_cone_promotions.json</x:v>
      </x:c>
    </x:row>
    <x:row r="4319" ht="20" customHeight="1">
      <x:c r="A4319" s="6" t="str">
        <x:v>光锥突破</x:v>
      </x:c>
      <x:c r="B4319" s="6" t="str">
        <x:v>23063</x:v>
      </x:c>
      <x:c r="C4319" s="6" t="n">
        <x:v>3</x:v>
      </x:c>
      <x:c r="D4319" s="6" t="n">
        <x:v>4</x:v>
      </x:c>
      <x:c r="E4319" s="7" t="str">
        <x:v>110252</x:v>
      </x:c>
      <x:c r="F4319" s="7" t="str">
        <x:v>末那芽苗</x:v>
      </x:c>
      <x:c r="G4319" s="6" t="n">
        <x:v>8</x:v>
      </x:c>
      <x:c r="H4319" s="6" t="str">
        <x:v>https://raw.githubusercontent.com/Mar-7th/StarRailRes/dbe8cdfcfb0bf657b9fe1cf92d5537f118ccb487/index_new/cn/light_cone_promotions.json</x:v>
      </x:c>
    </x:row>
    <x:row r="4320" ht="20" customHeight="1">
      <x:c r="A4320" s="6" t="str">
        <x:v>光锥突破</x:v>
      </x:c>
      <x:c r="B4320" s="6" t="str">
        <x:v>23063</x:v>
      </x:c>
      <x:c r="C4320" s="6" t="n">
        <x:v>3</x:v>
      </x:c>
      <x:c r="D4320" s="6" t="n">
        <x:v>4</x:v>
      </x:c>
      <x:c r="E4320" s="7" t="str">
        <x:v>114002</x:v>
      </x:c>
      <x:c r="F4320" s="7" t="str">
        <x:v>流梦阀门</x:v>
      </x:c>
      <x:c r="G4320" s="6" t="n">
        <x:v>12</x:v>
      </x:c>
      <x:c r="H4320" s="6" t="str">
        <x:v>https://raw.githubusercontent.com/Mar-7th/StarRailRes/dbe8cdfcfb0bf657b9fe1cf92d5537f118ccb487/index_new/cn/light_cone_promotions.json</x:v>
      </x:c>
    </x:row>
    <x:row r="4321" ht="20" customHeight="1">
      <x:c r="A4321" s="6" t="str">
        <x:v>光锥突破</x:v>
      </x:c>
      <x:c r="B4321" s="6" t="str">
        <x:v>23063</x:v>
      </x:c>
      <x:c r="C4321" s="6" t="n">
        <x:v>4</x:v>
      </x:c>
      <x:c r="D4321" s="6" t="n">
        <x:v>5</x:v>
      </x:c>
      <x:c r="E4321" s="7" t="str">
        <x:v>2</x:v>
      </x:c>
      <x:c r="F4321" s="7" t="str">
        <x:v>信用点</x:v>
      </x:c>
      <x:c r="G4321" s="6" t="n">
        <x:v>100000</x:v>
      </x:c>
      <x:c r="H4321" s="6" t="str">
        <x:v>https://raw.githubusercontent.com/Mar-7th/StarRailRes/dbe8cdfcfb0bf657b9fe1cf92d5537f118ccb487/index_new/cn/light_cone_promotions.json</x:v>
      </x:c>
    </x:row>
    <x:row r="4322" ht="20" customHeight="1">
      <x:c r="A4322" s="6" t="str">
        <x:v>光锥突破</x:v>
      </x:c>
      <x:c r="B4322" s="6" t="str">
        <x:v>23063</x:v>
      </x:c>
      <x:c r="C4322" s="6" t="n">
        <x:v>4</x:v>
      </x:c>
      <x:c r="D4322" s="6" t="n">
        <x:v>5</x:v>
      </x:c>
      <x:c r="E4322" s="7" t="str">
        <x:v>110253</x:v>
      </x:c>
      <x:c r="F4322" s="7" t="str">
        <x:v>阿赖耶华</x:v>
      </x:c>
      <x:c r="G4322" s="6" t="n">
        <x:v>5</x:v>
      </x:c>
      <x:c r="H4322" s="6" t="str">
        <x:v>https://raw.githubusercontent.com/Mar-7th/StarRailRes/dbe8cdfcfb0bf657b9fe1cf92d5537f118ccb487/index_new/cn/light_cone_promotions.json</x:v>
      </x:c>
    </x:row>
    <x:row r="4323" ht="20" customHeight="1">
      <x:c r="A4323" s="6" t="str">
        <x:v>光锥突破</x:v>
      </x:c>
      <x:c r="B4323" s="6" t="str">
        <x:v>23063</x:v>
      </x:c>
      <x:c r="C4323" s="6" t="n">
        <x:v>4</x:v>
      </x:c>
      <x:c r="D4323" s="6" t="n">
        <x:v>5</x:v>
      </x:c>
      <x:c r="E4323" s="7" t="str">
        <x:v>114003</x:v>
      </x:c>
      <x:c r="F4323" s="7" t="str">
        <x:v>造梦马达</x:v>
      </x:c>
      <x:c r="G4323" s="6" t="n">
        <x:v>6</x:v>
      </x:c>
      <x:c r="H4323" s="6" t="str">
        <x:v>https://raw.githubusercontent.com/Mar-7th/StarRailRes/dbe8cdfcfb0bf657b9fe1cf92d5537f118ccb487/index_new/cn/light_cone_promotions.json</x:v>
      </x:c>
    </x:row>
    <x:row r="4324" ht="20" customHeight="1">
      <x:c r="A4324" s="6" t="str">
        <x:v>光锥突破</x:v>
      </x:c>
      <x:c r="B4324" s="6" t="str">
        <x:v>23063</x:v>
      </x:c>
      <x:c r="C4324" s="6" t="n">
        <x:v>5</x:v>
      </x:c>
      <x:c r="D4324" s="6" t="n">
        <x:v>6</x:v>
      </x:c>
      <x:c r="E4324" s="7" t="str">
        <x:v>2</x:v>
      </x:c>
      <x:c r="F4324" s="7" t="str">
        <x:v>信用点</x:v>
      </x:c>
      <x:c r="G4324" s="6" t="n">
        <x:v>200000</x:v>
      </x:c>
      <x:c r="H4324" s="6" t="str">
        <x:v>https://raw.githubusercontent.com/Mar-7th/StarRailRes/dbe8cdfcfb0bf657b9fe1cf92d5537f118ccb487/index_new/cn/light_cone_promotions.json</x:v>
      </x:c>
    </x:row>
    <x:row r="4325" ht="20" customHeight="1">
      <x:c r="A4325" s="6" t="str">
        <x:v>光锥突破</x:v>
      </x:c>
      <x:c r="B4325" s="6" t="str">
        <x:v>23063</x:v>
      </x:c>
      <x:c r="C4325" s="6" t="n">
        <x:v>5</x:v>
      </x:c>
      <x:c r="D4325" s="6" t="n">
        <x:v>6</x:v>
      </x:c>
      <x:c r="E4325" s="7" t="str">
        <x:v>110253</x:v>
      </x:c>
      <x:c r="F4325" s="7" t="str">
        <x:v>阿赖耶华</x:v>
      </x:c>
      <x:c r="G4325" s="6" t="n">
        <x:v>10</x:v>
      </x:c>
      <x:c r="H4325" s="6" t="str">
        <x:v>https://raw.githubusercontent.com/Mar-7th/StarRailRes/dbe8cdfcfb0bf657b9fe1cf92d5537f118ccb487/index_new/cn/light_cone_promotions.json</x:v>
      </x:c>
    </x:row>
    <x:row r="4326" ht="20" customHeight="1">
      <x:c r="A4326" s="6" t="str">
        <x:v>光锥突破</x:v>
      </x:c>
      <x:c r="B4326" s="6" t="str">
        <x:v>23063</x:v>
      </x:c>
      <x:c r="C4326" s="6" t="n">
        <x:v>5</x:v>
      </x:c>
      <x:c r="D4326" s="6" t="n">
        <x:v>6</x:v>
      </x:c>
      <x:c r="E4326" s="7" t="str">
        <x:v>114003</x:v>
      </x:c>
      <x:c r="F4326" s="7" t="str">
        <x:v>造梦马达</x:v>
      </x:c>
      <x:c r="G4326" s="6" t="n">
        <x:v>8</x:v>
      </x:c>
      <x:c r="H4326" s="6" t="str">
        <x:v>https://raw.githubusercontent.com/Mar-7th/StarRailRes/dbe8cdfcfb0bf657b9fe1cf92d5537f118ccb487/index_new/cn/light_cone_promotions.json</x:v>
      </x:c>
    </x:row>
    <x:row r="4327" ht="20" customHeight="1">
      <x:c r="A4327" s="6" t="str">
        <x:v>光锥突破</x:v>
      </x:c>
      <x:c r="B4327" s="6" t="str">
        <x:v>23064</x:v>
      </x:c>
      <x:c r="C4327" s="6" t="n">
        <x:v>0</x:v>
      </x:c>
      <x:c r="D4327" s="6" t="n">
        <x:v>1</x:v>
      </x:c>
      <x:c r="E4327" s="7" t="str">
        <x:v>2</x:v>
      </x:c>
      <x:c r="F4327" s="7" t="str">
        <x:v>信用点</x:v>
      </x:c>
      <x:c r="G4327" s="6" t="n">
        <x:v>5000</x:v>
      </x:c>
      <x:c r="H4327" s="6" t="str">
        <x:v>https://raw.githubusercontent.com/Mar-7th/StarRailRes/dbe8cdfcfb0bf657b9fe1cf92d5537f118ccb487/index_new/cn/light_cone_promotions.json</x:v>
      </x:c>
    </x:row>
    <x:row r="4328" ht="20" customHeight="1">
      <x:c r="A4328" s="6" t="str">
        <x:v>光锥突破</x:v>
      </x:c>
      <x:c r="B4328" s="6" t="str">
        <x:v>23064</x:v>
      </x:c>
      <x:c r="C4328" s="6" t="n">
        <x:v>0</x:v>
      </x:c>
      <x:c r="D4328" s="6" t="n">
        <x:v>1</x:v>
      </x:c>
      <x:c r="E4328" s="7" t="str">
        <x:v>114011</x:v>
      </x:c>
      <x:c r="F4328" s="7" t="str">
        <x:v>思绪末屑</x:v>
      </x:c>
      <x:c r="G4328" s="6" t="n">
        <x:v>8</x:v>
      </x:c>
      <x:c r="H4328" s="6" t="str">
        <x:v>https://raw.githubusercontent.com/Mar-7th/StarRailRes/dbe8cdfcfb0bf657b9fe1cf92d5537f118ccb487/index_new/cn/light_cone_promotions.json</x:v>
      </x:c>
    </x:row>
    <x:row r="4329" ht="20" customHeight="1">
      <x:c r="A4329" s="6" t="str">
        <x:v>光锥突破</x:v>
      </x:c>
      <x:c r="B4329" s="6" t="str">
        <x:v>23064</x:v>
      </x:c>
      <x:c r="C4329" s="6" t="n">
        <x:v>1</x:v>
      </x:c>
      <x:c r="D4329" s="6" t="n">
        <x:v>2</x:v>
      </x:c>
      <x:c r="E4329" s="7" t="str">
        <x:v>2</x:v>
      </x:c>
      <x:c r="F4329" s="7" t="str">
        <x:v>信用点</x:v>
      </x:c>
      <x:c r="G4329" s="6" t="n">
        <x:v>10000</x:v>
      </x:c>
      <x:c r="H4329" s="6" t="str">
        <x:v>https://raw.githubusercontent.com/Mar-7th/StarRailRes/dbe8cdfcfb0bf657b9fe1cf92d5537f118ccb487/index_new/cn/light_cone_promotions.json</x:v>
      </x:c>
    </x:row>
    <x:row r="4330" ht="20" customHeight="1">
      <x:c r="A4330" s="6" t="str">
        <x:v>光锥突破</x:v>
      </x:c>
      <x:c r="B4330" s="6" t="str">
        <x:v>23064</x:v>
      </x:c>
      <x:c r="C4330" s="6" t="n">
        <x:v>1</x:v>
      </x:c>
      <x:c r="D4330" s="6" t="n">
        <x:v>2</x:v>
      </x:c>
      <x:c r="E4330" s="7" t="str">
        <x:v>110261</x:v>
      </x:c>
      <x:c r="F4330" s="7" t="str">
        <x:v>《绒绒号》手绘分镜稿</x:v>
      </x:c>
      <x:c r="G4330" s="6" t="n">
        <x:v>4</x:v>
      </x:c>
      <x:c r="H4330" s="6" t="str">
        <x:v>https://raw.githubusercontent.com/Mar-7th/StarRailRes/dbe8cdfcfb0bf657b9fe1cf92d5537f118ccb487/index_new/cn/light_cone_promotions.json</x:v>
      </x:c>
    </x:row>
    <x:row r="4331" ht="20" customHeight="1">
      <x:c r="A4331" s="6" t="str">
        <x:v>光锥突破</x:v>
      </x:c>
      <x:c r="B4331" s="6" t="str">
        <x:v>23064</x:v>
      </x:c>
      <x:c r="C4331" s="6" t="n">
        <x:v>1</x:v>
      </x:c>
      <x:c r="D4331" s="6" t="n">
        <x:v>2</x:v>
      </x:c>
      <x:c r="E4331" s="7" t="str">
        <x:v>114011</x:v>
      </x:c>
      <x:c r="F4331" s="7" t="str">
        <x:v>思绪末屑</x:v>
      </x:c>
      <x:c r="G4331" s="6" t="n">
        <x:v>12</x:v>
      </x:c>
      <x:c r="H4331" s="6" t="str">
        <x:v>https://raw.githubusercontent.com/Mar-7th/StarRailRes/dbe8cdfcfb0bf657b9fe1cf92d5537f118ccb487/index_new/cn/light_cone_promotions.json</x:v>
      </x:c>
    </x:row>
    <x:row r="4332" ht="20" customHeight="1">
      <x:c r="A4332" s="6" t="str">
        <x:v>光锥突破</x:v>
      </x:c>
      <x:c r="B4332" s="6" t="str">
        <x:v>23064</x:v>
      </x:c>
      <x:c r="C4332" s="6" t="n">
        <x:v>2</x:v>
      </x:c>
      <x:c r="D4332" s="6" t="n">
        <x:v>3</x:v>
      </x:c>
      <x:c r="E4332" s="7" t="str">
        <x:v>2</x:v>
      </x:c>
      <x:c r="F4332" s="7" t="str">
        <x:v>信用点</x:v>
      </x:c>
      <x:c r="G4332" s="6" t="n">
        <x:v>20000</x:v>
      </x:c>
      <x:c r="H4332" s="6" t="str">
        <x:v>https://raw.githubusercontent.com/Mar-7th/StarRailRes/dbe8cdfcfb0bf657b9fe1cf92d5537f118ccb487/index_new/cn/light_cone_promotions.json</x:v>
      </x:c>
    </x:row>
    <x:row r="4333" ht="20" customHeight="1">
      <x:c r="A4333" s="6" t="str">
        <x:v>光锥突破</x:v>
      </x:c>
      <x:c r="B4333" s="6" t="str">
        <x:v>23064</x:v>
      </x:c>
      <x:c r="C4333" s="6" t="n">
        <x:v>2</x:v>
      </x:c>
      <x:c r="D4333" s="6" t="n">
        <x:v>3</x:v>
      </x:c>
      <x:c r="E4333" s="7" t="str">
        <x:v>110262</x:v>
      </x:c>
      <x:c r="F4333" s="7" t="str">
        <x:v>《绒绒号》连载纪念刊</x:v>
      </x:c>
      <x:c r="G4333" s="6" t="n">
        <x:v>4</x:v>
      </x:c>
      <x:c r="H4333" s="6" t="str">
        <x:v>https://raw.githubusercontent.com/Mar-7th/StarRailRes/dbe8cdfcfb0bf657b9fe1cf92d5537f118ccb487/index_new/cn/light_cone_promotions.json</x:v>
      </x:c>
    </x:row>
    <x:row r="4334" ht="20" customHeight="1">
      <x:c r="A4334" s="6" t="str">
        <x:v>光锥突破</x:v>
      </x:c>
      <x:c r="B4334" s="6" t="str">
        <x:v>23064</x:v>
      </x:c>
      <x:c r="C4334" s="6" t="n">
        <x:v>2</x:v>
      </x:c>
      <x:c r="D4334" s="6" t="n">
        <x:v>3</x:v>
      </x:c>
      <x:c r="E4334" s="7" t="str">
        <x:v>114012</x:v>
      </x:c>
      <x:c r="F4334" s="7" t="str">
        <x:v>印象残晶</x:v>
      </x:c>
      <x:c r="G4334" s="6" t="n">
        <x:v>8</x:v>
      </x:c>
      <x:c r="H4334" s="6" t="str">
        <x:v>https://raw.githubusercontent.com/Mar-7th/StarRailRes/dbe8cdfcfb0bf657b9fe1cf92d5537f118ccb487/index_new/cn/light_cone_promotions.json</x:v>
      </x:c>
    </x:row>
    <x:row r="4335" ht="20" customHeight="1">
      <x:c r="A4335" s="6" t="str">
        <x:v>光锥突破</x:v>
      </x:c>
      <x:c r="B4335" s="6" t="str">
        <x:v>23064</x:v>
      </x:c>
      <x:c r="C4335" s="6" t="n">
        <x:v>3</x:v>
      </x:c>
      <x:c r="D4335" s="6" t="n">
        <x:v>4</x:v>
      </x:c>
      <x:c r="E4335" s="7" t="str">
        <x:v>2</x:v>
      </x:c>
      <x:c r="F4335" s="7" t="str">
        <x:v>信用点</x:v>
      </x:c>
      <x:c r="G4335" s="6" t="n">
        <x:v>50000</x:v>
      </x:c>
      <x:c r="H4335" s="6" t="str">
        <x:v>https://raw.githubusercontent.com/Mar-7th/StarRailRes/dbe8cdfcfb0bf657b9fe1cf92d5537f118ccb487/index_new/cn/light_cone_promotions.json</x:v>
      </x:c>
    </x:row>
    <x:row r="4336" ht="20" customHeight="1">
      <x:c r="A4336" s="6" t="str">
        <x:v>光锥突破</x:v>
      </x:c>
      <x:c r="B4336" s="6" t="str">
        <x:v>23064</x:v>
      </x:c>
      <x:c r="C4336" s="6" t="n">
        <x:v>3</x:v>
      </x:c>
      <x:c r="D4336" s="6" t="n">
        <x:v>4</x:v>
      </x:c>
      <x:c r="E4336" s="7" t="str">
        <x:v>110262</x:v>
      </x:c>
      <x:c r="F4336" s="7" t="str">
        <x:v>《绒绒号》连载纪念刊</x:v>
      </x:c>
      <x:c r="G4336" s="6" t="n">
        <x:v>8</x:v>
      </x:c>
      <x:c r="H4336" s="6" t="str">
        <x:v>https://raw.githubusercontent.com/Mar-7th/StarRailRes/dbe8cdfcfb0bf657b9fe1cf92d5537f118ccb487/index_new/cn/light_cone_promotions.json</x:v>
      </x:c>
    </x:row>
    <x:row r="4337" ht="20" customHeight="1">
      <x:c r="A4337" s="6" t="str">
        <x:v>光锥突破</x:v>
      </x:c>
      <x:c r="B4337" s="6" t="str">
        <x:v>23064</x:v>
      </x:c>
      <x:c r="C4337" s="6" t="n">
        <x:v>3</x:v>
      </x:c>
      <x:c r="D4337" s="6" t="n">
        <x:v>4</x:v>
      </x:c>
      <x:c r="E4337" s="7" t="str">
        <x:v>114012</x:v>
      </x:c>
      <x:c r="F4337" s="7" t="str">
        <x:v>印象残晶</x:v>
      </x:c>
      <x:c r="G4337" s="6" t="n">
        <x:v>12</x:v>
      </x:c>
      <x:c r="H4337" s="6" t="str">
        <x:v>https://raw.githubusercontent.com/Mar-7th/StarRailRes/dbe8cdfcfb0bf657b9fe1cf92d5537f118ccb487/index_new/cn/light_cone_promotions.json</x:v>
      </x:c>
    </x:row>
    <x:row r="4338" ht="20" customHeight="1">
      <x:c r="A4338" s="6" t="str">
        <x:v>光锥突破</x:v>
      </x:c>
      <x:c r="B4338" s="6" t="str">
        <x:v>23064</x:v>
      </x:c>
      <x:c r="C4338" s="6" t="n">
        <x:v>4</x:v>
      </x:c>
      <x:c r="D4338" s="6" t="n">
        <x:v>5</x:v>
      </x:c>
      <x:c r="E4338" s="7" t="str">
        <x:v>2</x:v>
      </x:c>
      <x:c r="F4338" s="7" t="str">
        <x:v>信用点</x:v>
      </x:c>
      <x:c r="G4338" s="6" t="n">
        <x:v>100000</x:v>
      </x:c>
      <x:c r="H4338" s="6" t="str">
        <x:v>https://raw.githubusercontent.com/Mar-7th/StarRailRes/dbe8cdfcfb0bf657b9fe1cf92d5537f118ccb487/index_new/cn/light_cone_promotions.json</x:v>
      </x:c>
    </x:row>
    <x:row r="4339" ht="20" customHeight="1">
      <x:c r="A4339" s="6" t="str">
        <x:v>光锥突破</x:v>
      </x:c>
      <x:c r="B4339" s="6" t="str">
        <x:v>23064</x:v>
      </x:c>
      <x:c r="C4339" s="6" t="n">
        <x:v>4</x:v>
      </x:c>
      <x:c r="D4339" s="6" t="n">
        <x:v>5</x:v>
      </x:c>
      <x:c r="E4339" s="7" t="str">
        <x:v>110263</x:v>
      </x:c>
      <x:c r="F4339" s="7" t="str">
        <x:v>《绒绒号》典藏版合集</x:v>
      </x:c>
      <x:c r="G4339" s="6" t="n">
        <x:v>5</x:v>
      </x:c>
      <x:c r="H4339" s="6" t="str">
        <x:v>https://raw.githubusercontent.com/Mar-7th/StarRailRes/dbe8cdfcfb0bf657b9fe1cf92d5537f118ccb487/index_new/cn/light_cone_promotions.json</x:v>
      </x:c>
    </x:row>
    <x:row r="4340" ht="20" customHeight="1">
      <x:c r="A4340" s="6" t="str">
        <x:v>光锥突破</x:v>
      </x:c>
      <x:c r="B4340" s="6" t="str">
        <x:v>23064</x:v>
      </x:c>
      <x:c r="C4340" s="6" t="n">
        <x:v>4</x:v>
      </x:c>
      <x:c r="D4340" s="6" t="n">
        <x:v>5</x:v>
      </x:c>
      <x:c r="E4340" s="7" t="str">
        <x:v>114013</x:v>
      </x:c>
      <x:c r="F4340" s="7" t="str">
        <x:v>欲念碎镜</x:v>
      </x:c>
      <x:c r="G4340" s="6" t="n">
        <x:v>6</x:v>
      </x:c>
      <x:c r="H4340" s="6" t="str">
        <x:v>https://raw.githubusercontent.com/Mar-7th/StarRailRes/dbe8cdfcfb0bf657b9fe1cf92d5537f118ccb487/index_new/cn/light_cone_promotions.json</x:v>
      </x:c>
    </x:row>
    <x:row r="4341" ht="20" customHeight="1">
      <x:c r="A4341" s="6" t="str">
        <x:v>光锥突破</x:v>
      </x:c>
      <x:c r="B4341" s="6" t="str">
        <x:v>23064</x:v>
      </x:c>
      <x:c r="C4341" s="6" t="n">
        <x:v>5</x:v>
      </x:c>
      <x:c r="D4341" s="6" t="n">
        <x:v>6</x:v>
      </x:c>
      <x:c r="E4341" s="7" t="str">
        <x:v>2</x:v>
      </x:c>
      <x:c r="F4341" s="7" t="str">
        <x:v>信用点</x:v>
      </x:c>
      <x:c r="G4341" s="6" t="n">
        <x:v>200000</x:v>
      </x:c>
      <x:c r="H4341" s="6" t="str">
        <x:v>https://raw.githubusercontent.com/Mar-7th/StarRailRes/dbe8cdfcfb0bf657b9fe1cf92d5537f118ccb487/index_new/cn/light_cone_promotions.json</x:v>
      </x:c>
    </x:row>
    <x:row r="4342" ht="20" customHeight="1">
      <x:c r="A4342" s="6" t="str">
        <x:v>光锥突破</x:v>
      </x:c>
      <x:c r="B4342" s="6" t="str">
        <x:v>23064</x:v>
      </x:c>
      <x:c r="C4342" s="6" t="n">
        <x:v>5</x:v>
      </x:c>
      <x:c r="D4342" s="6" t="n">
        <x:v>6</x:v>
      </x:c>
      <x:c r="E4342" s="7" t="str">
        <x:v>110263</x:v>
      </x:c>
      <x:c r="F4342" s="7" t="str">
        <x:v>《绒绒号》典藏版合集</x:v>
      </x:c>
      <x:c r="G4342" s="6" t="n">
        <x:v>10</x:v>
      </x:c>
      <x:c r="H4342" s="6" t="str">
        <x:v>https://raw.githubusercontent.com/Mar-7th/StarRailRes/dbe8cdfcfb0bf657b9fe1cf92d5537f118ccb487/index_new/cn/light_cone_promotions.json</x:v>
      </x:c>
    </x:row>
    <x:row r="4343" ht="20" customHeight="1">
      <x:c r="A4343" s="6" t="str">
        <x:v>光锥突破</x:v>
      </x:c>
      <x:c r="B4343" s="6" t="str">
        <x:v>23064</x:v>
      </x:c>
      <x:c r="C4343" s="6" t="n">
        <x:v>5</x:v>
      </x:c>
      <x:c r="D4343" s="6" t="n">
        <x:v>6</x:v>
      </x:c>
      <x:c r="E4343" s="7" t="str">
        <x:v>114013</x:v>
      </x:c>
      <x:c r="F4343" s="7" t="str">
        <x:v>欲念碎镜</x:v>
      </x:c>
      <x:c r="G4343" s="6" t="n">
        <x:v>8</x:v>
      </x:c>
      <x:c r="H4343" s="6" t="str">
        <x:v>https://raw.githubusercontent.com/Mar-7th/StarRailRes/dbe8cdfcfb0bf657b9fe1cf92d5537f118ccb487/index_new/cn/light_cone_promotions.json</x:v>
      </x:c>
    </x:row>
    <x:row r="4344" ht="20" customHeight="1">
      <x:c r="A4344" s="6" t="str">
        <x:v>光锥突破</x:v>
      </x:c>
      <x:c r="B4344" s="6" t="str">
        <x:v>24000</x:v>
      </x:c>
      <x:c r="C4344" s="6" t="n">
        <x:v>0</x:v>
      </x:c>
      <x:c r="D4344" s="6" t="n">
        <x:v>1</x:v>
      </x:c>
      <x:c r="E4344" s="7" t="str">
        <x:v>2</x:v>
      </x:c>
      <x:c r="F4344" s="7" t="str">
        <x:v>信用点</x:v>
      </x:c>
      <x:c r="G4344" s="6" t="n">
        <x:v>5000</x:v>
      </x:c>
      <x:c r="H4344" s="6" t="str">
        <x:v>https://raw.githubusercontent.com/Mar-7th/StarRailRes/dbe8cdfcfb0bf657b9fe1cf92d5537f118ccb487/index_new/cn/light_cone_promotions.json</x:v>
      </x:c>
    </x:row>
    <x:row r="4345" ht="20" customHeight="1">
      <x:c r="A4345" s="6" t="str">
        <x:v>光锥突破</x:v>
      </x:c>
      <x:c r="B4345" s="6" t="str">
        <x:v>24000</x:v>
      </x:c>
      <x:c r="C4345" s="6" t="n">
        <x:v>0</x:v>
      </x:c>
      <x:c r="D4345" s="6" t="n">
        <x:v>1</x:v>
      </x:c>
      <x:c r="E4345" s="7" t="str">
        <x:v>111001</x:v>
      </x:c>
      <x:c r="F4345" s="7" t="str">
        <x:v>熄灭原核</x:v>
      </x:c>
      <x:c r="G4345" s="6" t="n">
        <x:v>8</x:v>
      </x:c>
      <x:c r="H4345" s="6" t="str">
        <x:v>https://raw.githubusercontent.com/Mar-7th/StarRailRes/dbe8cdfcfb0bf657b9fe1cf92d5537f118ccb487/index_new/cn/light_cone_promotions.json</x:v>
      </x:c>
    </x:row>
    <x:row r="4346" ht="20" customHeight="1">
      <x:c r="A4346" s="6" t="str">
        <x:v>光锥突破</x:v>
      </x:c>
      <x:c r="B4346" s="6" t="str">
        <x:v>24000</x:v>
      </x:c>
      <x:c r="C4346" s="6" t="n">
        <x:v>1</x:v>
      </x:c>
      <x:c r="D4346" s="6" t="n">
        <x:v>2</x:v>
      </x:c>
      <x:c r="E4346" s="7" t="str">
        <x:v>2</x:v>
      </x:c>
      <x:c r="F4346" s="7" t="str">
        <x:v>信用点</x:v>
      </x:c>
      <x:c r="G4346" s="6" t="n">
        <x:v>10000</x:v>
      </x:c>
      <x:c r="H4346" s="6" t="str">
        <x:v>https://raw.githubusercontent.com/Mar-7th/StarRailRes/dbe8cdfcfb0bf657b9fe1cf92d5537f118ccb487/index_new/cn/light_cone_promotions.json</x:v>
      </x:c>
    </x:row>
    <x:row r="4347" ht="20" customHeight="1">
      <x:c r="A4347" s="6" t="str">
        <x:v>光锥突破</x:v>
      </x:c>
      <x:c r="B4347" s="6" t="str">
        <x:v>24000</x:v>
      </x:c>
      <x:c r="C4347" s="6" t="n">
        <x:v>1</x:v>
      </x:c>
      <x:c r="D4347" s="6" t="n">
        <x:v>2</x:v>
      </x:c>
      <x:c r="E4347" s="7" t="str">
        <x:v>110111</x:v>
      </x:c>
      <x:c r="F4347" s="7" t="str">
        <x:v>破碎残刃</x:v>
      </x:c>
      <x:c r="G4347" s="6" t="n">
        <x:v>4</x:v>
      </x:c>
      <x:c r="H4347" s="6" t="str">
        <x:v>https://raw.githubusercontent.com/Mar-7th/StarRailRes/dbe8cdfcfb0bf657b9fe1cf92d5537f118ccb487/index_new/cn/light_cone_promotions.json</x:v>
      </x:c>
    </x:row>
    <x:row r="4348" ht="20" customHeight="1">
      <x:c r="A4348" s="6" t="str">
        <x:v>光锥突破</x:v>
      </x:c>
      <x:c r="B4348" s="6" t="str">
        <x:v>24000</x:v>
      </x:c>
      <x:c r="C4348" s="6" t="n">
        <x:v>1</x:v>
      </x:c>
      <x:c r="D4348" s="6" t="n">
        <x:v>2</x:v>
      </x:c>
      <x:c r="E4348" s="7" t="str">
        <x:v>111001</x:v>
      </x:c>
      <x:c r="F4348" s="7" t="str">
        <x:v>熄灭原核</x:v>
      </x:c>
      <x:c r="G4348" s="6" t="n">
        <x:v>12</x:v>
      </x:c>
      <x:c r="H4348" s="6" t="str">
        <x:v>https://raw.githubusercontent.com/Mar-7th/StarRailRes/dbe8cdfcfb0bf657b9fe1cf92d5537f118ccb487/index_new/cn/light_cone_promotions.json</x:v>
      </x:c>
    </x:row>
    <x:row r="4349" ht="20" customHeight="1">
      <x:c r="A4349" s="6" t="str">
        <x:v>光锥突破</x:v>
      </x:c>
      <x:c r="B4349" s="6" t="str">
        <x:v>24000</x:v>
      </x:c>
      <x:c r="C4349" s="6" t="n">
        <x:v>2</x:v>
      </x:c>
      <x:c r="D4349" s="6" t="n">
        <x:v>3</x:v>
      </x:c>
      <x:c r="E4349" s="7" t="str">
        <x:v>2</x:v>
      </x:c>
      <x:c r="F4349" s="7" t="str">
        <x:v>信用点</x:v>
      </x:c>
      <x:c r="G4349" s="6" t="n">
        <x:v>20000</x:v>
      </x:c>
      <x:c r="H4349" s="6" t="str">
        <x:v>https://raw.githubusercontent.com/Mar-7th/StarRailRes/dbe8cdfcfb0bf657b9fe1cf92d5537f118ccb487/index_new/cn/light_cone_promotions.json</x:v>
      </x:c>
    </x:row>
    <x:row r="4350" ht="20" customHeight="1">
      <x:c r="A4350" s="6" t="str">
        <x:v>光锥突破</x:v>
      </x:c>
      <x:c r="B4350" s="6" t="str">
        <x:v>24000</x:v>
      </x:c>
      <x:c r="C4350" s="6" t="n">
        <x:v>2</x:v>
      </x:c>
      <x:c r="D4350" s="6" t="n">
        <x:v>3</x:v>
      </x:c>
      <x:c r="E4350" s="7" t="str">
        <x:v>110112</x:v>
      </x:c>
      <x:c r="F4350" s="7" t="str">
        <x:v>无生残刃</x:v>
      </x:c>
      <x:c r="G4350" s="6" t="n">
        <x:v>4</x:v>
      </x:c>
      <x:c r="H4350" s="6" t="str">
        <x:v>https://raw.githubusercontent.com/Mar-7th/StarRailRes/dbe8cdfcfb0bf657b9fe1cf92d5537f118ccb487/index_new/cn/light_cone_promotions.json</x:v>
      </x:c>
    </x:row>
    <x:row r="4351" ht="20" customHeight="1">
      <x:c r="A4351" s="6" t="str">
        <x:v>光锥突破</x:v>
      </x:c>
      <x:c r="B4351" s="6" t="str">
        <x:v>24000</x:v>
      </x:c>
      <x:c r="C4351" s="6" t="n">
        <x:v>2</x:v>
      </x:c>
      <x:c r="D4351" s="6" t="n">
        <x:v>3</x:v>
      </x:c>
      <x:c r="E4351" s="7" t="str">
        <x:v>111002</x:v>
      </x:c>
      <x:c r="F4351" s="7" t="str">
        <x:v>微光原核</x:v>
      </x:c>
      <x:c r="G4351" s="6" t="n">
        <x:v>8</x:v>
      </x:c>
      <x:c r="H4351" s="6" t="str">
        <x:v>https://raw.githubusercontent.com/Mar-7th/StarRailRes/dbe8cdfcfb0bf657b9fe1cf92d5537f118ccb487/index_new/cn/light_cone_promotions.json</x:v>
      </x:c>
    </x:row>
    <x:row r="4352" ht="20" customHeight="1">
      <x:c r="A4352" s="6" t="str">
        <x:v>光锥突破</x:v>
      </x:c>
      <x:c r="B4352" s="6" t="str">
        <x:v>24000</x:v>
      </x:c>
      <x:c r="C4352" s="6" t="n">
        <x:v>3</x:v>
      </x:c>
      <x:c r="D4352" s="6" t="n">
        <x:v>4</x:v>
      </x:c>
      <x:c r="E4352" s="7" t="str">
        <x:v>2</x:v>
      </x:c>
      <x:c r="F4352" s="7" t="str">
        <x:v>信用点</x:v>
      </x:c>
      <x:c r="G4352" s="6" t="n">
        <x:v>50000</x:v>
      </x:c>
      <x:c r="H4352" s="6" t="str">
        <x:v>https://raw.githubusercontent.com/Mar-7th/StarRailRes/dbe8cdfcfb0bf657b9fe1cf92d5537f118ccb487/index_new/cn/light_cone_promotions.json</x:v>
      </x:c>
    </x:row>
    <x:row r="4353" ht="20" customHeight="1">
      <x:c r="A4353" s="6" t="str">
        <x:v>光锥突破</x:v>
      </x:c>
      <x:c r="B4353" s="6" t="str">
        <x:v>24000</x:v>
      </x:c>
      <x:c r="C4353" s="6" t="n">
        <x:v>3</x:v>
      </x:c>
      <x:c r="D4353" s="6" t="n">
        <x:v>4</x:v>
      </x:c>
      <x:c r="E4353" s="7" t="str">
        <x:v>110112</x:v>
      </x:c>
      <x:c r="F4353" s="7" t="str">
        <x:v>无生残刃</x:v>
      </x:c>
      <x:c r="G4353" s="6" t="n">
        <x:v>8</x:v>
      </x:c>
      <x:c r="H4353" s="6" t="str">
        <x:v>https://raw.githubusercontent.com/Mar-7th/StarRailRes/dbe8cdfcfb0bf657b9fe1cf92d5537f118ccb487/index_new/cn/light_cone_promotions.json</x:v>
      </x:c>
    </x:row>
    <x:row r="4354" ht="20" customHeight="1">
      <x:c r="A4354" s="6" t="str">
        <x:v>光锥突破</x:v>
      </x:c>
      <x:c r="B4354" s="6" t="str">
        <x:v>24000</x:v>
      </x:c>
      <x:c r="C4354" s="6" t="n">
        <x:v>3</x:v>
      </x:c>
      <x:c r="D4354" s="6" t="n">
        <x:v>4</x:v>
      </x:c>
      <x:c r="E4354" s="7" t="str">
        <x:v>111002</x:v>
      </x:c>
      <x:c r="F4354" s="7" t="str">
        <x:v>微光原核</x:v>
      </x:c>
      <x:c r="G4354" s="6" t="n">
        <x:v>12</x:v>
      </x:c>
      <x:c r="H4354" s="6" t="str">
        <x:v>https://raw.githubusercontent.com/Mar-7th/StarRailRes/dbe8cdfcfb0bf657b9fe1cf92d5537f118ccb487/index_new/cn/light_cone_promotions.json</x:v>
      </x:c>
    </x:row>
    <x:row r="4355" ht="20" customHeight="1">
      <x:c r="A4355" s="6" t="str">
        <x:v>光锥突破</x:v>
      </x:c>
      <x:c r="B4355" s="6" t="str">
        <x:v>24000</x:v>
      </x:c>
      <x:c r="C4355" s="6" t="n">
        <x:v>4</x:v>
      </x:c>
      <x:c r="D4355" s="6" t="n">
        <x:v>5</x:v>
      </x:c>
      <x:c r="E4355" s="7" t="str">
        <x:v>2</x:v>
      </x:c>
      <x:c r="F4355" s="7" t="str">
        <x:v>信用点</x:v>
      </x:c>
      <x:c r="G4355" s="6" t="n">
        <x:v>100000</x:v>
      </x:c>
      <x:c r="H4355" s="6" t="str">
        <x:v>https://raw.githubusercontent.com/Mar-7th/StarRailRes/dbe8cdfcfb0bf657b9fe1cf92d5537f118ccb487/index_new/cn/light_cone_promotions.json</x:v>
      </x:c>
    </x:row>
    <x:row r="4356" ht="20" customHeight="1">
      <x:c r="A4356" s="6" t="str">
        <x:v>光锥突破</x:v>
      </x:c>
      <x:c r="B4356" s="6" t="str">
        <x:v>24000</x:v>
      </x:c>
      <x:c r="C4356" s="6" t="n">
        <x:v>4</x:v>
      </x:c>
      <x:c r="D4356" s="6" t="n">
        <x:v>5</x:v>
      </x:c>
      <x:c r="E4356" s="7" t="str">
        <x:v>110113</x:v>
      </x:c>
      <x:c r="F4356" s="7" t="str">
        <x:v>净世残刃</x:v>
      </x:c>
      <x:c r="G4356" s="6" t="n">
        <x:v>5</x:v>
      </x:c>
      <x:c r="H4356" s="6" t="str">
        <x:v>https://raw.githubusercontent.com/Mar-7th/StarRailRes/dbe8cdfcfb0bf657b9fe1cf92d5537f118ccb487/index_new/cn/light_cone_promotions.json</x:v>
      </x:c>
    </x:row>
    <x:row r="4357" ht="20" customHeight="1">
      <x:c r="A4357" s="6" t="str">
        <x:v>光锥突破</x:v>
      </x:c>
      <x:c r="B4357" s="6" t="str">
        <x:v>24000</x:v>
      </x:c>
      <x:c r="C4357" s="6" t="n">
        <x:v>4</x:v>
      </x:c>
      <x:c r="D4357" s="6" t="n">
        <x:v>5</x:v>
      </x:c>
      <x:c r="E4357" s="7" t="str">
        <x:v>111003</x:v>
      </x:c>
      <x:c r="F4357" s="7" t="str">
        <x:v>蠢动原核</x:v>
      </x:c>
      <x:c r="G4357" s="6" t="n">
        <x:v>6</x:v>
      </x:c>
      <x:c r="H4357" s="6" t="str">
        <x:v>https://raw.githubusercontent.com/Mar-7th/StarRailRes/dbe8cdfcfb0bf657b9fe1cf92d5537f118ccb487/index_new/cn/light_cone_promotions.json</x:v>
      </x:c>
    </x:row>
    <x:row r="4358" ht="20" customHeight="1">
      <x:c r="A4358" s="6" t="str">
        <x:v>光锥突破</x:v>
      </x:c>
      <x:c r="B4358" s="6" t="str">
        <x:v>24000</x:v>
      </x:c>
      <x:c r="C4358" s="6" t="n">
        <x:v>5</x:v>
      </x:c>
      <x:c r="D4358" s="6" t="n">
        <x:v>6</x:v>
      </x:c>
      <x:c r="E4358" s="7" t="str">
        <x:v>2</x:v>
      </x:c>
      <x:c r="F4358" s="7" t="str">
        <x:v>信用点</x:v>
      </x:c>
      <x:c r="G4358" s="6" t="n">
        <x:v>200000</x:v>
      </x:c>
      <x:c r="H4358" s="6" t="str">
        <x:v>https://raw.githubusercontent.com/Mar-7th/StarRailRes/dbe8cdfcfb0bf657b9fe1cf92d5537f118ccb487/index_new/cn/light_cone_promotions.json</x:v>
      </x:c>
    </x:row>
    <x:row r="4359" ht="20" customHeight="1">
      <x:c r="A4359" s="6" t="str">
        <x:v>光锥突破</x:v>
      </x:c>
      <x:c r="B4359" s="6" t="str">
        <x:v>24000</x:v>
      </x:c>
      <x:c r="C4359" s="6" t="n">
        <x:v>5</x:v>
      </x:c>
      <x:c r="D4359" s="6" t="n">
        <x:v>6</x:v>
      </x:c>
      <x:c r="E4359" s="7" t="str">
        <x:v>110113</x:v>
      </x:c>
      <x:c r="F4359" s="7" t="str">
        <x:v>净世残刃</x:v>
      </x:c>
      <x:c r="G4359" s="6" t="n">
        <x:v>10</x:v>
      </x:c>
      <x:c r="H4359" s="6" t="str">
        <x:v>https://raw.githubusercontent.com/Mar-7th/StarRailRes/dbe8cdfcfb0bf657b9fe1cf92d5537f118ccb487/index_new/cn/light_cone_promotions.json</x:v>
      </x:c>
    </x:row>
    <x:row r="4360" ht="20" customHeight="1">
      <x:c r="A4360" s="6" t="str">
        <x:v>光锥突破</x:v>
      </x:c>
      <x:c r="B4360" s="6" t="str">
        <x:v>24000</x:v>
      </x:c>
      <x:c r="C4360" s="6" t="n">
        <x:v>5</x:v>
      </x:c>
      <x:c r="D4360" s="6" t="n">
        <x:v>6</x:v>
      </x:c>
      <x:c r="E4360" s="7" t="str">
        <x:v>111003</x:v>
      </x:c>
      <x:c r="F4360" s="7" t="str">
        <x:v>蠢动原核</x:v>
      </x:c>
      <x:c r="G4360" s="6" t="n">
        <x:v>8</x:v>
      </x:c>
      <x:c r="H4360" s="6" t="str">
        <x:v>https://raw.githubusercontent.com/Mar-7th/StarRailRes/dbe8cdfcfb0bf657b9fe1cf92d5537f118ccb487/index_new/cn/light_cone_promotions.json</x:v>
      </x:c>
    </x:row>
    <x:row r="4361" ht="20" customHeight="1">
      <x:c r="A4361" s="6" t="str">
        <x:v>光锥突破</x:v>
      </x:c>
      <x:c r="B4361" s="6" t="str">
        <x:v>24001</x:v>
      </x:c>
      <x:c r="C4361" s="6" t="n">
        <x:v>0</x:v>
      </x:c>
      <x:c r="D4361" s="6" t="n">
        <x:v>1</x:v>
      </x:c>
      <x:c r="E4361" s="7" t="str">
        <x:v>2</x:v>
      </x:c>
      <x:c r="F4361" s="7" t="str">
        <x:v>信用点</x:v>
      </x:c>
      <x:c r="G4361" s="6" t="n">
        <x:v>5000</x:v>
      </x:c>
      <x:c r="H4361" s="6" t="str">
        <x:v>https://raw.githubusercontent.com/Mar-7th/StarRailRes/dbe8cdfcfb0bf657b9fe1cf92d5537f118ccb487/index_new/cn/light_cone_promotions.json</x:v>
      </x:c>
    </x:row>
    <x:row r="4362" ht="20" customHeight="1">
      <x:c r="A4362" s="6" t="str">
        <x:v>光锥突破</x:v>
      </x:c>
      <x:c r="B4362" s="6" t="str">
        <x:v>24001</x:v>
      </x:c>
      <x:c r="C4362" s="6" t="n">
        <x:v>0</x:v>
      </x:c>
      <x:c r="D4362" s="6" t="n">
        <x:v>1</x:v>
      </x:c>
      <x:c r="E4362" s="7" t="str">
        <x:v>111001</x:v>
      </x:c>
      <x:c r="F4362" s="7" t="str">
        <x:v>熄灭原核</x:v>
      </x:c>
      <x:c r="G4362" s="6" t="n">
        <x:v>8</x:v>
      </x:c>
      <x:c r="H4362" s="6" t="str">
        <x:v>https://raw.githubusercontent.com/Mar-7th/StarRailRes/dbe8cdfcfb0bf657b9fe1cf92d5537f118ccb487/index_new/cn/light_cone_promotions.json</x:v>
      </x:c>
    </x:row>
    <x:row r="4363" ht="20" customHeight="1">
      <x:c r="A4363" s="6" t="str">
        <x:v>光锥突破</x:v>
      </x:c>
      <x:c r="B4363" s="6" t="str">
        <x:v>24001</x:v>
      </x:c>
      <x:c r="C4363" s="6" t="n">
        <x:v>1</x:v>
      </x:c>
      <x:c r="D4363" s="6" t="n">
        <x:v>2</x:v>
      </x:c>
      <x:c r="E4363" s="7" t="str">
        <x:v>2</x:v>
      </x:c>
      <x:c r="F4363" s="7" t="str">
        <x:v>信用点</x:v>
      </x:c>
      <x:c r="G4363" s="6" t="n">
        <x:v>10000</x:v>
      </x:c>
      <x:c r="H4363" s="6" t="str">
        <x:v>https://raw.githubusercontent.com/Mar-7th/StarRailRes/dbe8cdfcfb0bf657b9fe1cf92d5537f118ccb487/index_new/cn/light_cone_promotions.json</x:v>
      </x:c>
    </x:row>
    <x:row r="4364" ht="20" customHeight="1">
      <x:c r="A4364" s="6" t="str">
        <x:v>光锥突破</x:v>
      </x:c>
      <x:c r="B4364" s="6" t="str">
        <x:v>24001</x:v>
      </x:c>
      <x:c r="C4364" s="6" t="n">
        <x:v>1</x:v>
      </x:c>
      <x:c r="D4364" s="6" t="n">
        <x:v>2</x:v>
      </x:c>
      <x:c r="E4364" s="7" t="str">
        <x:v>110121</x:v>
      </x:c>
      <x:c r="F4364" s="7" t="str">
        <x:v>猎兽之矢</x:v>
      </x:c>
      <x:c r="G4364" s="6" t="n">
        <x:v>4</x:v>
      </x:c>
      <x:c r="H4364" s="6" t="str">
        <x:v>https://raw.githubusercontent.com/Mar-7th/StarRailRes/dbe8cdfcfb0bf657b9fe1cf92d5537f118ccb487/index_new/cn/light_cone_promotions.json</x:v>
      </x:c>
    </x:row>
    <x:row r="4365" ht="20" customHeight="1">
      <x:c r="A4365" s="6" t="str">
        <x:v>光锥突破</x:v>
      </x:c>
      <x:c r="B4365" s="6" t="str">
        <x:v>24001</x:v>
      </x:c>
      <x:c r="C4365" s="6" t="n">
        <x:v>1</x:v>
      </x:c>
      <x:c r="D4365" s="6" t="n">
        <x:v>2</x:v>
      </x:c>
      <x:c r="E4365" s="7" t="str">
        <x:v>111001</x:v>
      </x:c>
      <x:c r="F4365" s="7" t="str">
        <x:v>熄灭原核</x:v>
      </x:c>
      <x:c r="G4365" s="6" t="n">
        <x:v>12</x:v>
      </x:c>
      <x:c r="H4365" s="6" t="str">
        <x:v>https://raw.githubusercontent.com/Mar-7th/StarRailRes/dbe8cdfcfb0bf657b9fe1cf92d5537f118ccb487/index_new/cn/light_cone_promotions.json</x:v>
      </x:c>
    </x:row>
    <x:row r="4366" ht="20" customHeight="1">
      <x:c r="A4366" s="6" t="str">
        <x:v>光锥突破</x:v>
      </x:c>
      <x:c r="B4366" s="6" t="str">
        <x:v>24001</x:v>
      </x:c>
      <x:c r="C4366" s="6" t="n">
        <x:v>2</x:v>
      </x:c>
      <x:c r="D4366" s="6" t="n">
        <x:v>3</x:v>
      </x:c>
      <x:c r="E4366" s="7" t="str">
        <x:v>2</x:v>
      </x:c>
      <x:c r="F4366" s="7" t="str">
        <x:v>信用点</x:v>
      </x:c>
      <x:c r="G4366" s="6" t="n">
        <x:v>20000</x:v>
      </x:c>
      <x:c r="H4366" s="6" t="str">
        <x:v>https://raw.githubusercontent.com/Mar-7th/StarRailRes/dbe8cdfcfb0bf657b9fe1cf92d5537f118ccb487/index_new/cn/light_cone_promotions.json</x:v>
      </x:c>
    </x:row>
    <x:row r="4367" ht="20" customHeight="1">
      <x:c r="A4367" s="6" t="str">
        <x:v>光锥突破</x:v>
      </x:c>
      <x:c r="B4367" s="6" t="str">
        <x:v>24001</x:v>
      </x:c>
      <x:c r="C4367" s="6" t="n">
        <x:v>2</x:v>
      </x:c>
      <x:c r="D4367" s="6" t="n">
        <x:v>3</x:v>
      </x:c>
      <x:c r="E4367" s="7" t="str">
        <x:v>110122</x:v>
      </x:c>
      <x:c r="F4367" s="7" t="str">
        <x:v>屠魔之矢</x:v>
      </x:c>
      <x:c r="G4367" s="6" t="n">
        <x:v>4</x:v>
      </x:c>
      <x:c r="H4367" s="6" t="str">
        <x:v>https://raw.githubusercontent.com/Mar-7th/StarRailRes/dbe8cdfcfb0bf657b9fe1cf92d5537f118ccb487/index_new/cn/light_cone_promotions.json</x:v>
      </x:c>
    </x:row>
    <x:row r="4368" ht="20" customHeight="1">
      <x:c r="A4368" s="6" t="str">
        <x:v>光锥突破</x:v>
      </x:c>
      <x:c r="B4368" s="6" t="str">
        <x:v>24001</x:v>
      </x:c>
      <x:c r="C4368" s="6" t="n">
        <x:v>2</x:v>
      </x:c>
      <x:c r="D4368" s="6" t="n">
        <x:v>3</x:v>
      </x:c>
      <x:c r="E4368" s="7" t="str">
        <x:v>111002</x:v>
      </x:c>
      <x:c r="F4368" s="7" t="str">
        <x:v>微光原核</x:v>
      </x:c>
      <x:c r="G4368" s="6" t="n">
        <x:v>8</x:v>
      </x:c>
      <x:c r="H4368" s="6" t="str">
        <x:v>https://raw.githubusercontent.com/Mar-7th/StarRailRes/dbe8cdfcfb0bf657b9fe1cf92d5537f118ccb487/index_new/cn/light_cone_promotions.json</x:v>
      </x:c>
    </x:row>
    <x:row r="4369" ht="20" customHeight="1">
      <x:c r="A4369" s="6" t="str">
        <x:v>光锥突破</x:v>
      </x:c>
      <x:c r="B4369" s="6" t="str">
        <x:v>24001</x:v>
      </x:c>
      <x:c r="C4369" s="6" t="n">
        <x:v>3</x:v>
      </x:c>
      <x:c r="D4369" s="6" t="n">
        <x:v>4</x:v>
      </x:c>
      <x:c r="E4369" s="7" t="str">
        <x:v>2</x:v>
      </x:c>
      <x:c r="F4369" s="7" t="str">
        <x:v>信用点</x:v>
      </x:c>
      <x:c r="G4369" s="6" t="n">
        <x:v>50000</x:v>
      </x:c>
      <x:c r="H4369" s="6" t="str">
        <x:v>https://raw.githubusercontent.com/Mar-7th/StarRailRes/dbe8cdfcfb0bf657b9fe1cf92d5537f118ccb487/index_new/cn/light_cone_promotions.json</x:v>
      </x:c>
    </x:row>
    <x:row r="4370" ht="20" customHeight="1">
      <x:c r="A4370" s="6" t="str">
        <x:v>光锥突破</x:v>
      </x:c>
      <x:c r="B4370" s="6" t="str">
        <x:v>24001</x:v>
      </x:c>
      <x:c r="C4370" s="6" t="n">
        <x:v>3</x:v>
      </x:c>
      <x:c r="D4370" s="6" t="n">
        <x:v>4</x:v>
      </x:c>
      <x:c r="E4370" s="7" t="str">
        <x:v>110122</x:v>
      </x:c>
      <x:c r="F4370" s="7" t="str">
        <x:v>屠魔之矢</x:v>
      </x:c>
      <x:c r="G4370" s="6" t="n">
        <x:v>8</x:v>
      </x:c>
      <x:c r="H4370" s="6" t="str">
        <x:v>https://raw.githubusercontent.com/Mar-7th/StarRailRes/dbe8cdfcfb0bf657b9fe1cf92d5537f118ccb487/index_new/cn/light_cone_promotions.json</x:v>
      </x:c>
    </x:row>
    <x:row r="4371" ht="20" customHeight="1">
      <x:c r="A4371" s="6" t="str">
        <x:v>光锥突破</x:v>
      </x:c>
      <x:c r="B4371" s="6" t="str">
        <x:v>24001</x:v>
      </x:c>
      <x:c r="C4371" s="6" t="n">
        <x:v>3</x:v>
      </x:c>
      <x:c r="D4371" s="6" t="n">
        <x:v>4</x:v>
      </x:c>
      <x:c r="E4371" s="7" t="str">
        <x:v>111002</x:v>
      </x:c>
      <x:c r="F4371" s="7" t="str">
        <x:v>微光原核</x:v>
      </x:c>
      <x:c r="G4371" s="6" t="n">
        <x:v>12</x:v>
      </x:c>
      <x:c r="H4371" s="6" t="str">
        <x:v>https://raw.githubusercontent.com/Mar-7th/StarRailRes/dbe8cdfcfb0bf657b9fe1cf92d5537f118ccb487/index_new/cn/light_cone_promotions.json</x:v>
      </x:c>
    </x:row>
    <x:row r="4372" ht="20" customHeight="1">
      <x:c r="A4372" s="6" t="str">
        <x:v>光锥突破</x:v>
      </x:c>
      <x:c r="B4372" s="6" t="str">
        <x:v>24001</x:v>
      </x:c>
      <x:c r="C4372" s="6" t="n">
        <x:v>4</x:v>
      </x:c>
      <x:c r="D4372" s="6" t="n">
        <x:v>5</x:v>
      </x:c>
      <x:c r="E4372" s="7" t="str">
        <x:v>2</x:v>
      </x:c>
      <x:c r="F4372" s="7" t="str">
        <x:v>信用点</x:v>
      </x:c>
      <x:c r="G4372" s="6" t="n">
        <x:v>100000</x:v>
      </x:c>
      <x:c r="H4372" s="6" t="str">
        <x:v>https://raw.githubusercontent.com/Mar-7th/StarRailRes/dbe8cdfcfb0bf657b9fe1cf92d5537f118ccb487/index_new/cn/light_cone_promotions.json</x:v>
      </x:c>
    </x:row>
    <x:row r="4373" ht="20" customHeight="1">
      <x:c r="A4373" s="6" t="str">
        <x:v>光锥突破</x:v>
      </x:c>
      <x:c r="B4373" s="6" t="str">
        <x:v>24001</x:v>
      </x:c>
      <x:c r="C4373" s="6" t="n">
        <x:v>4</x:v>
      </x:c>
      <x:c r="D4373" s="6" t="n">
        <x:v>5</x:v>
      </x:c>
      <x:c r="E4373" s="7" t="str">
        <x:v>110123</x:v>
      </x:c>
      <x:c r="F4373" s="7" t="str">
        <x:v>逐星之矢</x:v>
      </x:c>
      <x:c r="G4373" s="6" t="n">
        <x:v>5</x:v>
      </x:c>
      <x:c r="H4373" s="6" t="str">
        <x:v>https://raw.githubusercontent.com/Mar-7th/StarRailRes/dbe8cdfcfb0bf657b9fe1cf92d5537f118ccb487/index_new/cn/light_cone_promotions.json</x:v>
      </x:c>
    </x:row>
    <x:row r="4374" ht="20" customHeight="1">
      <x:c r="A4374" s="6" t="str">
        <x:v>光锥突破</x:v>
      </x:c>
      <x:c r="B4374" s="6" t="str">
        <x:v>24001</x:v>
      </x:c>
      <x:c r="C4374" s="6" t="n">
        <x:v>4</x:v>
      </x:c>
      <x:c r="D4374" s="6" t="n">
        <x:v>5</x:v>
      </x:c>
      <x:c r="E4374" s="7" t="str">
        <x:v>111003</x:v>
      </x:c>
      <x:c r="F4374" s="7" t="str">
        <x:v>蠢动原核</x:v>
      </x:c>
      <x:c r="G4374" s="6" t="n">
        <x:v>6</x:v>
      </x:c>
      <x:c r="H4374" s="6" t="str">
        <x:v>https://raw.githubusercontent.com/Mar-7th/StarRailRes/dbe8cdfcfb0bf657b9fe1cf92d5537f118ccb487/index_new/cn/light_cone_promotions.json</x:v>
      </x:c>
    </x:row>
    <x:row r="4375" ht="20" customHeight="1">
      <x:c r="A4375" s="6" t="str">
        <x:v>光锥突破</x:v>
      </x:c>
      <x:c r="B4375" s="6" t="str">
        <x:v>24001</x:v>
      </x:c>
      <x:c r="C4375" s="6" t="n">
        <x:v>5</x:v>
      </x:c>
      <x:c r="D4375" s="6" t="n">
        <x:v>6</x:v>
      </x:c>
      <x:c r="E4375" s="7" t="str">
        <x:v>2</x:v>
      </x:c>
      <x:c r="F4375" s="7" t="str">
        <x:v>信用点</x:v>
      </x:c>
      <x:c r="G4375" s="6" t="n">
        <x:v>200000</x:v>
      </x:c>
      <x:c r="H4375" s="6" t="str">
        <x:v>https://raw.githubusercontent.com/Mar-7th/StarRailRes/dbe8cdfcfb0bf657b9fe1cf92d5537f118ccb487/index_new/cn/light_cone_promotions.json</x:v>
      </x:c>
    </x:row>
    <x:row r="4376" ht="20" customHeight="1">
      <x:c r="A4376" s="6" t="str">
        <x:v>光锥突破</x:v>
      </x:c>
      <x:c r="B4376" s="6" t="str">
        <x:v>24001</x:v>
      </x:c>
      <x:c r="C4376" s="6" t="n">
        <x:v>5</x:v>
      </x:c>
      <x:c r="D4376" s="6" t="n">
        <x:v>6</x:v>
      </x:c>
      <x:c r="E4376" s="7" t="str">
        <x:v>110123</x:v>
      </x:c>
      <x:c r="F4376" s="7" t="str">
        <x:v>逐星之矢</x:v>
      </x:c>
      <x:c r="G4376" s="6" t="n">
        <x:v>10</x:v>
      </x:c>
      <x:c r="H4376" s="6" t="str">
        <x:v>https://raw.githubusercontent.com/Mar-7th/StarRailRes/dbe8cdfcfb0bf657b9fe1cf92d5537f118ccb487/index_new/cn/light_cone_promotions.json</x:v>
      </x:c>
    </x:row>
    <x:row r="4377" ht="20" customHeight="1">
      <x:c r="A4377" s="6" t="str">
        <x:v>光锥突破</x:v>
      </x:c>
      <x:c r="B4377" s="6" t="str">
        <x:v>24001</x:v>
      </x:c>
      <x:c r="C4377" s="6" t="n">
        <x:v>5</x:v>
      </x:c>
      <x:c r="D4377" s="6" t="n">
        <x:v>6</x:v>
      </x:c>
      <x:c r="E4377" s="7" t="str">
        <x:v>111003</x:v>
      </x:c>
      <x:c r="F4377" s="7" t="str">
        <x:v>蠢动原核</x:v>
      </x:c>
      <x:c r="G4377" s="6" t="n">
        <x:v>8</x:v>
      </x:c>
      <x:c r="H4377" s="6" t="str">
        <x:v>https://raw.githubusercontent.com/Mar-7th/StarRailRes/dbe8cdfcfb0bf657b9fe1cf92d5537f118ccb487/index_new/cn/light_cone_promotions.json</x:v>
      </x:c>
    </x:row>
    <x:row r="4378" ht="20" customHeight="1">
      <x:c r="A4378" s="6" t="str">
        <x:v>光锥突破</x:v>
      </x:c>
      <x:c r="B4378" s="6" t="str">
        <x:v>24002</x:v>
      </x:c>
      <x:c r="C4378" s="6" t="n">
        <x:v>0</x:v>
      </x:c>
      <x:c r="D4378" s="6" t="n">
        <x:v>1</x:v>
      </x:c>
      <x:c r="E4378" s="7" t="str">
        <x:v>2</x:v>
      </x:c>
      <x:c r="F4378" s="7" t="str">
        <x:v>信用点</x:v>
      </x:c>
      <x:c r="G4378" s="6" t="n">
        <x:v>5000</x:v>
      </x:c>
      <x:c r="H4378" s="6" t="str">
        <x:v>https://raw.githubusercontent.com/Mar-7th/StarRailRes/dbe8cdfcfb0bf657b9fe1cf92d5537f118ccb487/index_new/cn/light_cone_promotions.json</x:v>
      </x:c>
    </x:row>
    <x:row r="4379" ht="20" customHeight="1">
      <x:c r="A4379" s="6" t="str">
        <x:v>光锥突破</x:v>
      </x:c>
      <x:c r="B4379" s="6" t="str">
        <x:v>24002</x:v>
      </x:c>
      <x:c r="C4379" s="6" t="n">
        <x:v>0</x:v>
      </x:c>
      <x:c r="D4379" s="6" t="n">
        <x:v>1</x:v>
      </x:c>
      <x:c r="E4379" s="7" t="str">
        <x:v>111001</x:v>
      </x:c>
      <x:c r="F4379" s="7" t="str">
        <x:v>熄灭原核</x:v>
      </x:c>
      <x:c r="G4379" s="6" t="n">
        <x:v>8</x:v>
      </x:c>
      <x:c r="H4379" s="6" t="str">
        <x:v>https://raw.githubusercontent.com/Mar-7th/StarRailRes/dbe8cdfcfb0bf657b9fe1cf92d5537f118ccb487/index_new/cn/light_cone_promotions.json</x:v>
      </x:c>
    </x:row>
    <x:row r="4380" ht="20" customHeight="1">
      <x:c r="A4380" s="6" t="str">
        <x:v>光锥突破</x:v>
      </x:c>
      <x:c r="B4380" s="6" t="str">
        <x:v>24002</x:v>
      </x:c>
      <x:c r="C4380" s="6" t="n">
        <x:v>1</x:v>
      </x:c>
      <x:c r="D4380" s="6" t="n">
        <x:v>2</x:v>
      </x:c>
      <x:c r="E4380" s="7" t="str">
        <x:v>2</x:v>
      </x:c>
      <x:c r="F4380" s="7" t="str">
        <x:v>信用点</x:v>
      </x:c>
      <x:c r="G4380" s="6" t="n">
        <x:v>10000</x:v>
      </x:c>
      <x:c r="H4380" s="6" t="str">
        <x:v>https://raw.githubusercontent.com/Mar-7th/StarRailRes/dbe8cdfcfb0bf657b9fe1cf92d5537f118ccb487/index_new/cn/light_cone_promotions.json</x:v>
      </x:c>
    </x:row>
    <x:row r="4381" ht="20" customHeight="1">
      <x:c r="A4381" s="6" t="str">
        <x:v>光锥突破</x:v>
      </x:c>
      <x:c r="B4381" s="6" t="str">
        <x:v>24002</x:v>
      </x:c>
      <x:c r="C4381" s="6" t="n">
        <x:v>1</x:v>
      </x:c>
      <x:c r="D4381" s="6" t="n">
        <x:v>2</x:v>
      </x:c>
      <x:c r="E4381" s="7" t="str">
        <x:v>110141</x:v>
      </x:c>
      <x:c r="F4381" s="7" t="str">
        <x:v>青铜的执着</x:v>
      </x:c>
      <x:c r="G4381" s="6" t="n">
        <x:v>4</x:v>
      </x:c>
      <x:c r="H4381" s="6" t="str">
        <x:v>https://raw.githubusercontent.com/Mar-7th/StarRailRes/dbe8cdfcfb0bf657b9fe1cf92d5537f118ccb487/index_new/cn/light_cone_promotions.json</x:v>
      </x:c>
    </x:row>
    <x:row r="4382" ht="20" customHeight="1">
      <x:c r="A4382" s="6" t="str">
        <x:v>光锥突破</x:v>
      </x:c>
      <x:c r="B4382" s="6" t="str">
        <x:v>24002</x:v>
      </x:c>
      <x:c r="C4382" s="6" t="n">
        <x:v>1</x:v>
      </x:c>
      <x:c r="D4382" s="6" t="n">
        <x:v>2</x:v>
      </x:c>
      <x:c r="E4382" s="7" t="str">
        <x:v>111001</x:v>
      </x:c>
      <x:c r="F4382" s="7" t="str">
        <x:v>熄灭原核</x:v>
      </x:c>
      <x:c r="G4382" s="6" t="n">
        <x:v>12</x:v>
      </x:c>
      <x:c r="H4382" s="6" t="str">
        <x:v>https://raw.githubusercontent.com/Mar-7th/StarRailRes/dbe8cdfcfb0bf657b9fe1cf92d5537f118ccb487/index_new/cn/light_cone_promotions.json</x:v>
      </x:c>
    </x:row>
    <x:row r="4383" ht="20" customHeight="1">
      <x:c r="A4383" s="6" t="str">
        <x:v>光锥突破</x:v>
      </x:c>
      <x:c r="B4383" s="6" t="str">
        <x:v>24002</x:v>
      </x:c>
      <x:c r="C4383" s="6" t="n">
        <x:v>2</x:v>
      </x:c>
      <x:c r="D4383" s="6" t="n">
        <x:v>3</x:v>
      </x:c>
      <x:c r="E4383" s="7" t="str">
        <x:v>2</x:v>
      </x:c>
      <x:c r="F4383" s="7" t="str">
        <x:v>信用点</x:v>
      </x:c>
      <x:c r="G4383" s="6" t="n">
        <x:v>20000</x:v>
      </x:c>
      <x:c r="H4383" s="6" t="str">
        <x:v>https://raw.githubusercontent.com/Mar-7th/StarRailRes/dbe8cdfcfb0bf657b9fe1cf92d5537f118ccb487/index_new/cn/light_cone_promotions.json</x:v>
      </x:c>
    </x:row>
    <x:row r="4384" ht="20" customHeight="1">
      <x:c r="A4384" s="6" t="str">
        <x:v>光锥突破</x:v>
      </x:c>
      <x:c r="B4384" s="6" t="str">
        <x:v>24002</x:v>
      </x:c>
      <x:c r="C4384" s="6" t="n">
        <x:v>2</x:v>
      </x:c>
      <x:c r="D4384" s="6" t="n">
        <x:v>3</x:v>
      </x:c>
      <x:c r="E4384" s="7" t="str">
        <x:v>110142</x:v>
      </x:c>
      <x:c r="F4384" s="7" t="str">
        <x:v>寒铁的誓言</x:v>
      </x:c>
      <x:c r="G4384" s="6" t="n">
        <x:v>4</x:v>
      </x:c>
      <x:c r="H4384" s="6" t="str">
        <x:v>https://raw.githubusercontent.com/Mar-7th/StarRailRes/dbe8cdfcfb0bf657b9fe1cf92d5537f118ccb487/index_new/cn/light_cone_promotions.json</x:v>
      </x:c>
    </x:row>
    <x:row r="4385" ht="20" customHeight="1">
      <x:c r="A4385" s="6" t="str">
        <x:v>光锥突破</x:v>
      </x:c>
      <x:c r="B4385" s="6" t="str">
        <x:v>24002</x:v>
      </x:c>
      <x:c r="C4385" s="6" t="n">
        <x:v>2</x:v>
      </x:c>
      <x:c r="D4385" s="6" t="n">
        <x:v>3</x:v>
      </x:c>
      <x:c r="E4385" s="7" t="str">
        <x:v>111002</x:v>
      </x:c>
      <x:c r="F4385" s="7" t="str">
        <x:v>微光原核</x:v>
      </x:c>
      <x:c r="G4385" s="6" t="n">
        <x:v>8</x:v>
      </x:c>
      <x:c r="H4385" s="6" t="str">
        <x:v>https://raw.githubusercontent.com/Mar-7th/StarRailRes/dbe8cdfcfb0bf657b9fe1cf92d5537f118ccb487/index_new/cn/light_cone_promotions.json</x:v>
      </x:c>
    </x:row>
    <x:row r="4386" ht="20" customHeight="1">
      <x:c r="A4386" s="6" t="str">
        <x:v>光锥突破</x:v>
      </x:c>
      <x:c r="B4386" s="6" t="str">
        <x:v>24002</x:v>
      </x:c>
      <x:c r="C4386" s="6" t="n">
        <x:v>3</x:v>
      </x:c>
      <x:c r="D4386" s="6" t="n">
        <x:v>4</x:v>
      </x:c>
      <x:c r="E4386" s="7" t="str">
        <x:v>2</x:v>
      </x:c>
      <x:c r="F4386" s="7" t="str">
        <x:v>信用点</x:v>
      </x:c>
      <x:c r="G4386" s="6" t="n">
        <x:v>50000</x:v>
      </x:c>
      <x:c r="H4386" s="6" t="str">
        <x:v>https://raw.githubusercontent.com/Mar-7th/StarRailRes/dbe8cdfcfb0bf657b9fe1cf92d5537f118ccb487/index_new/cn/light_cone_promotions.json</x:v>
      </x:c>
    </x:row>
    <x:row r="4387" ht="20" customHeight="1">
      <x:c r="A4387" s="6" t="str">
        <x:v>光锥突破</x:v>
      </x:c>
      <x:c r="B4387" s="6" t="str">
        <x:v>24002</x:v>
      </x:c>
      <x:c r="C4387" s="6" t="n">
        <x:v>3</x:v>
      </x:c>
      <x:c r="D4387" s="6" t="n">
        <x:v>4</x:v>
      </x:c>
      <x:c r="E4387" s="7" t="str">
        <x:v>110142</x:v>
      </x:c>
      <x:c r="F4387" s="7" t="str">
        <x:v>寒铁的誓言</x:v>
      </x:c>
      <x:c r="G4387" s="6" t="n">
        <x:v>8</x:v>
      </x:c>
      <x:c r="H4387" s="6" t="str">
        <x:v>https://raw.githubusercontent.com/Mar-7th/StarRailRes/dbe8cdfcfb0bf657b9fe1cf92d5537f118ccb487/index_new/cn/light_cone_promotions.json</x:v>
      </x:c>
    </x:row>
    <x:row r="4388" ht="20" customHeight="1">
      <x:c r="A4388" s="6" t="str">
        <x:v>光锥突破</x:v>
      </x:c>
      <x:c r="B4388" s="6" t="str">
        <x:v>24002</x:v>
      </x:c>
      <x:c r="C4388" s="6" t="n">
        <x:v>3</x:v>
      </x:c>
      <x:c r="D4388" s="6" t="n">
        <x:v>4</x:v>
      </x:c>
      <x:c r="E4388" s="7" t="str">
        <x:v>111002</x:v>
      </x:c>
      <x:c r="F4388" s="7" t="str">
        <x:v>微光原核</x:v>
      </x:c>
      <x:c r="G4388" s="6" t="n">
        <x:v>12</x:v>
      </x:c>
      <x:c r="H4388" s="6" t="str">
        <x:v>https://raw.githubusercontent.com/Mar-7th/StarRailRes/dbe8cdfcfb0bf657b9fe1cf92d5537f118ccb487/index_new/cn/light_cone_promotions.json</x:v>
      </x:c>
    </x:row>
    <x:row r="4389" ht="20" customHeight="1">
      <x:c r="A4389" s="6" t="str">
        <x:v>光锥突破</x:v>
      </x:c>
      <x:c r="B4389" s="6" t="str">
        <x:v>24002</x:v>
      </x:c>
      <x:c r="C4389" s="6" t="n">
        <x:v>4</x:v>
      </x:c>
      <x:c r="D4389" s="6" t="n">
        <x:v>5</x:v>
      </x:c>
      <x:c r="E4389" s="7" t="str">
        <x:v>2</x:v>
      </x:c>
      <x:c r="F4389" s="7" t="str">
        <x:v>信用点</x:v>
      </x:c>
      <x:c r="G4389" s="6" t="n">
        <x:v>100000</x:v>
      </x:c>
      <x:c r="H4389" s="6" t="str">
        <x:v>https://raw.githubusercontent.com/Mar-7th/StarRailRes/dbe8cdfcfb0bf657b9fe1cf92d5537f118ccb487/index_new/cn/light_cone_promotions.json</x:v>
      </x:c>
    </x:row>
    <x:row r="4390" ht="20" customHeight="1">
      <x:c r="A4390" s="6" t="str">
        <x:v>光锥突破</x:v>
      </x:c>
      <x:c r="B4390" s="6" t="str">
        <x:v>24002</x:v>
      </x:c>
      <x:c r="C4390" s="6" t="n">
        <x:v>4</x:v>
      </x:c>
      <x:c r="D4390" s="6" t="n">
        <x:v>5</x:v>
      </x:c>
      <x:c r="E4390" s="7" t="str">
        <x:v>110143</x:v>
      </x:c>
      <x:c r="F4390" s="7" t="str">
        <x:v>琥珀的坚守</x:v>
      </x:c>
      <x:c r="G4390" s="6" t="n">
        <x:v>5</x:v>
      </x:c>
      <x:c r="H4390" s="6" t="str">
        <x:v>https://raw.githubusercontent.com/Mar-7th/StarRailRes/dbe8cdfcfb0bf657b9fe1cf92d5537f118ccb487/index_new/cn/light_cone_promotions.json</x:v>
      </x:c>
    </x:row>
    <x:row r="4391" ht="20" customHeight="1">
      <x:c r="A4391" s="6" t="str">
        <x:v>光锥突破</x:v>
      </x:c>
      <x:c r="B4391" s="6" t="str">
        <x:v>24002</x:v>
      </x:c>
      <x:c r="C4391" s="6" t="n">
        <x:v>4</x:v>
      </x:c>
      <x:c r="D4391" s="6" t="n">
        <x:v>5</x:v>
      </x:c>
      <x:c r="E4391" s="7" t="str">
        <x:v>111003</x:v>
      </x:c>
      <x:c r="F4391" s="7" t="str">
        <x:v>蠢动原核</x:v>
      </x:c>
      <x:c r="G4391" s="6" t="n">
        <x:v>6</x:v>
      </x:c>
      <x:c r="H4391" s="6" t="str">
        <x:v>https://raw.githubusercontent.com/Mar-7th/StarRailRes/dbe8cdfcfb0bf657b9fe1cf92d5537f118ccb487/index_new/cn/light_cone_promotions.json</x:v>
      </x:c>
    </x:row>
    <x:row r="4392" ht="20" customHeight="1">
      <x:c r="A4392" s="6" t="str">
        <x:v>光锥突破</x:v>
      </x:c>
      <x:c r="B4392" s="6" t="str">
        <x:v>24002</x:v>
      </x:c>
      <x:c r="C4392" s="6" t="n">
        <x:v>5</x:v>
      </x:c>
      <x:c r="D4392" s="6" t="n">
        <x:v>6</x:v>
      </x:c>
      <x:c r="E4392" s="7" t="str">
        <x:v>2</x:v>
      </x:c>
      <x:c r="F4392" s="7" t="str">
        <x:v>信用点</x:v>
      </x:c>
      <x:c r="G4392" s="6" t="n">
        <x:v>200000</x:v>
      </x:c>
      <x:c r="H4392" s="6" t="str">
        <x:v>https://raw.githubusercontent.com/Mar-7th/StarRailRes/dbe8cdfcfb0bf657b9fe1cf92d5537f118ccb487/index_new/cn/light_cone_promotions.json</x:v>
      </x:c>
    </x:row>
    <x:row r="4393" ht="20" customHeight="1">
      <x:c r="A4393" s="6" t="str">
        <x:v>光锥突破</x:v>
      </x:c>
      <x:c r="B4393" s="6" t="str">
        <x:v>24002</x:v>
      </x:c>
      <x:c r="C4393" s="6" t="n">
        <x:v>5</x:v>
      </x:c>
      <x:c r="D4393" s="6" t="n">
        <x:v>6</x:v>
      </x:c>
      <x:c r="E4393" s="7" t="str">
        <x:v>110143</x:v>
      </x:c>
      <x:c r="F4393" s="7" t="str">
        <x:v>琥珀的坚守</x:v>
      </x:c>
      <x:c r="G4393" s="6" t="n">
        <x:v>10</x:v>
      </x:c>
      <x:c r="H4393" s="6" t="str">
        <x:v>https://raw.githubusercontent.com/Mar-7th/StarRailRes/dbe8cdfcfb0bf657b9fe1cf92d5537f118ccb487/index_new/cn/light_cone_promotions.json</x:v>
      </x:c>
    </x:row>
    <x:row r="4394" ht="20" customHeight="1">
      <x:c r="A4394" s="6" t="str">
        <x:v>光锥突破</x:v>
      </x:c>
      <x:c r="B4394" s="6" t="str">
        <x:v>24002</x:v>
      </x:c>
      <x:c r="C4394" s="6" t="n">
        <x:v>5</x:v>
      </x:c>
      <x:c r="D4394" s="6" t="n">
        <x:v>6</x:v>
      </x:c>
      <x:c r="E4394" s="7" t="str">
        <x:v>111003</x:v>
      </x:c>
      <x:c r="F4394" s="7" t="str">
        <x:v>蠢动原核</x:v>
      </x:c>
      <x:c r="G4394" s="6" t="n">
        <x:v>8</x:v>
      </x:c>
      <x:c r="H4394" s="6" t="str">
        <x:v>https://raw.githubusercontent.com/Mar-7th/StarRailRes/dbe8cdfcfb0bf657b9fe1cf92d5537f118ccb487/index_new/cn/light_cone_promotions.json</x:v>
      </x:c>
    </x:row>
    <x:row r="4395" ht="20" customHeight="1">
      <x:c r="A4395" s="6" t="str">
        <x:v>光锥突破</x:v>
      </x:c>
      <x:c r="B4395" s="6" t="str">
        <x:v>24003</x:v>
      </x:c>
      <x:c r="C4395" s="6" t="n">
        <x:v>0</x:v>
      </x:c>
      <x:c r="D4395" s="6" t="n">
        <x:v>1</x:v>
      </x:c>
      <x:c r="E4395" s="7" t="str">
        <x:v>2</x:v>
      </x:c>
      <x:c r="F4395" s="7" t="str">
        <x:v>信用点</x:v>
      </x:c>
      <x:c r="G4395" s="6" t="n">
        <x:v>5000</x:v>
      </x:c>
      <x:c r="H4395" s="6" t="str">
        <x:v>https://raw.githubusercontent.com/Mar-7th/StarRailRes/dbe8cdfcfb0bf657b9fe1cf92d5537f118ccb487/index_new/cn/light_cone_promotions.json</x:v>
      </x:c>
    </x:row>
    <x:row r="4396" ht="20" customHeight="1">
      <x:c r="A4396" s="6" t="str">
        <x:v>光锥突破</x:v>
      </x:c>
      <x:c r="B4396" s="6" t="str">
        <x:v>24003</x:v>
      </x:c>
      <x:c r="C4396" s="6" t="n">
        <x:v>0</x:v>
      </x:c>
      <x:c r="D4396" s="6" t="n">
        <x:v>1</x:v>
      </x:c>
      <x:c r="E4396" s="7" t="str">
        <x:v>111001</x:v>
      </x:c>
      <x:c r="F4396" s="7" t="str">
        <x:v>熄灭原核</x:v>
      </x:c>
      <x:c r="G4396" s="6" t="n">
        <x:v>8</x:v>
      </x:c>
      <x:c r="H4396" s="6" t="str">
        <x:v>https://raw.githubusercontent.com/Mar-7th/StarRailRes/dbe8cdfcfb0bf657b9fe1cf92d5537f118ccb487/index_new/cn/light_cone_promotions.json</x:v>
      </x:c>
    </x:row>
    <x:row r="4397" ht="20" customHeight="1">
      <x:c r="A4397" s="6" t="str">
        <x:v>光锥突破</x:v>
      </x:c>
      <x:c r="B4397" s="6" t="str">
        <x:v>24003</x:v>
      </x:c>
      <x:c r="C4397" s="6" t="n">
        <x:v>1</x:v>
      </x:c>
      <x:c r="D4397" s="6" t="n">
        <x:v>2</x:v>
      </x:c>
      <x:c r="E4397" s="7" t="str">
        <x:v>2</x:v>
      </x:c>
      <x:c r="F4397" s="7" t="str">
        <x:v>信用点</x:v>
      </x:c>
      <x:c r="G4397" s="6" t="n">
        <x:v>10000</x:v>
      </x:c>
      <x:c r="H4397" s="6" t="str">
        <x:v>https://raw.githubusercontent.com/Mar-7th/StarRailRes/dbe8cdfcfb0bf657b9fe1cf92d5537f118ccb487/index_new/cn/light_cone_promotions.json</x:v>
      </x:c>
    </x:row>
    <x:row r="4398" ht="20" customHeight="1">
      <x:c r="A4398" s="6" t="str">
        <x:v>光锥突破</x:v>
      </x:c>
      <x:c r="B4398" s="6" t="str">
        <x:v>24003</x:v>
      </x:c>
      <x:c r="C4398" s="6" t="n">
        <x:v>1</x:v>
      </x:c>
      <x:c r="D4398" s="6" t="n">
        <x:v>2</x:v>
      </x:c>
      <x:c r="E4398" s="7" t="str">
        <x:v>110151</x:v>
      </x:c>
      <x:c r="F4398" s="7" t="str">
        <x:v>黯淡黑曜</x:v>
      </x:c>
      <x:c r="G4398" s="6" t="n">
        <x:v>4</x:v>
      </x:c>
      <x:c r="H4398" s="6" t="str">
        <x:v>https://raw.githubusercontent.com/Mar-7th/StarRailRes/dbe8cdfcfb0bf657b9fe1cf92d5537f118ccb487/index_new/cn/light_cone_promotions.json</x:v>
      </x:c>
    </x:row>
    <x:row r="4399" ht="20" customHeight="1">
      <x:c r="A4399" s="6" t="str">
        <x:v>光锥突破</x:v>
      </x:c>
      <x:c r="B4399" s="6" t="str">
        <x:v>24003</x:v>
      </x:c>
      <x:c r="C4399" s="6" t="n">
        <x:v>1</x:v>
      </x:c>
      <x:c r="D4399" s="6" t="n">
        <x:v>2</x:v>
      </x:c>
      <x:c r="E4399" s="7" t="str">
        <x:v>111001</x:v>
      </x:c>
      <x:c r="F4399" s="7" t="str">
        <x:v>熄灭原核</x:v>
      </x:c>
      <x:c r="G4399" s="6" t="n">
        <x:v>12</x:v>
      </x:c>
      <x:c r="H4399" s="6" t="str">
        <x:v>https://raw.githubusercontent.com/Mar-7th/StarRailRes/dbe8cdfcfb0bf657b9fe1cf92d5537f118ccb487/index_new/cn/light_cone_promotions.json</x:v>
      </x:c>
    </x:row>
    <x:row r="4400" ht="20" customHeight="1">
      <x:c r="A4400" s="6" t="str">
        <x:v>光锥突破</x:v>
      </x:c>
      <x:c r="B4400" s="6" t="str">
        <x:v>24003</x:v>
      </x:c>
      <x:c r="C4400" s="6" t="n">
        <x:v>2</x:v>
      </x:c>
      <x:c r="D4400" s="6" t="n">
        <x:v>3</x:v>
      </x:c>
      <x:c r="E4400" s="7" t="str">
        <x:v>2</x:v>
      </x:c>
      <x:c r="F4400" s="7" t="str">
        <x:v>信用点</x:v>
      </x:c>
      <x:c r="G4400" s="6" t="n">
        <x:v>20000</x:v>
      </x:c>
      <x:c r="H4400" s="6" t="str">
        <x:v>https://raw.githubusercontent.com/Mar-7th/StarRailRes/dbe8cdfcfb0bf657b9fe1cf92d5537f118ccb487/index_new/cn/light_cone_promotions.json</x:v>
      </x:c>
    </x:row>
    <x:row r="4401" ht="20" customHeight="1">
      <x:c r="A4401" s="6" t="str">
        <x:v>光锥突破</x:v>
      </x:c>
      <x:c r="B4401" s="6" t="str">
        <x:v>24003</x:v>
      </x:c>
      <x:c r="C4401" s="6" t="n">
        <x:v>2</x:v>
      </x:c>
      <x:c r="D4401" s="6" t="n">
        <x:v>3</x:v>
      </x:c>
      <x:c r="E4401" s="7" t="str">
        <x:v>110152</x:v>
      </x:c>
      <x:c r="F4401" s="7" t="str">
        <x:v>虚空黑曜</x:v>
      </x:c>
      <x:c r="G4401" s="6" t="n">
        <x:v>4</x:v>
      </x:c>
      <x:c r="H4401" s="6" t="str">
        <x:v>https://raw.githubusercontent.com/Mar-7th/StarRailRes/dbe8cdfcfb0bf657b9fe1cf92d5537f118ccb487/index_new/cn/light_cone_promotions.json</x:v>
      </x:c>
    </x:row>
    <x:row r="4402" ht="20" customHeight="1">
      <x:c r="A4402" s="6" t="str">
        <x:v>光锥突破</x:v>
      </x:c>
      <x:c r="B4402" s="6" t="str">
        <x:v>24003</x:v>
      </x:c>
      <x:c r="C4402" s="6" t="n">
        <x:v>2</x:v>
      </x:c>
      <x:c r="D4402" s="6" t="n">
        <x:v>3</x:v>
      </x:c>
      <x:c r="E4402" s="7" t="str">
        <x:v>111002</x:v>
      </x:c>
      <x:c r="F4402" s="7" t="str">
        <x:v>微光原核</x:v>
      </x:c>
      <x:c r="G4402" s="6" t="n">
        <x:v>8</x:v>
      </x:c>
      <x:c r="H4402" s="6" t="str">
        <x:v>https://raw.githubusercontent.com/Mar-7th/StarRailRes/dbe8cdfcfb0bf657b9fe1cf92d5537f118ccb487/index_new/cn/light_cone_promotions.json</x:v>
      </x:c>
    </x:row>
    <x:row r="4403" ht="20" customHeight="1">
      <x:c r="A4403" s="6" t="str">
        <x:v>光锥突破</x:v>
      </x:c>
      <x:c r="B4403" s="6" t="str">
        <x:v>24003</x:v>
      </x:c>
      <x:c r="C4403" s="6" t="n">
        <x:v>3</x:v>
      </x:c>
      <x:c r="D4403" s="6" t="n">
        <x:v>4</x:v>
      </x:c>
      <x:c r="E4403" s="7" t="str">
        <x:v>2</x:v>
      </x:c>
      <x:c r="F4403" s="7" t="str">
        <x:v>信用点</x:v>
      </x:c>
      <x:c r="G4403" s="6" t="n">
        <x:v>50000</x:v>
      </x:c>
      <x:c r="H4403" s="6" t="str">
        <x:v>https://raw.githubusercontent.com/Mar-7th/StarRailRes/dbe8cdfcfb0bf657b9fe1cf92d5537f118ccb487/index_new/cn/light_cone_promotions.json</x:v>
      </x:c>
    </x:row>
    <x:row r="4404" ht="20" customHeight="1">
      <x:c r="A4404" s="6" t="str">
        <x:v>光锥突破</x:v>
      </x:c>
      <x:c r="B4404" s="6" t="str">
        <x:v>24003</x:v>
      </x:c>
      <x:c r="C4404" s="6" t="n">
        <x:v>3</x:v>
      </x:c>
      <x:c r="D4404" s="6" t="n">
        <x:v>4</x:v>
      </x:c>
      <x:c r="E4404" s="7" t="str">
        <x:v>110152</x:v>
      </x:c>
      <x:c r="F4404" s="7" t="str">
        <x:v>虚空黑曜</x:v>
      </x:c>
      <x:c r="G4404" s="6" t="n">
        <x:v>8</x:v>
      </x:c>
      <x:c r="H4404" s="6" t="str">
        <x:v>https://raw.githubusercontent.com/Mar-7th/StarRailRes/dbe8cdfcfb0bf657b9fe1cf92d5537f118ccb487/index_new/cn/light_cone_promotions.json</x:v>
      </x:c>
    </x:row>
    <x:row r="4405" ht="20" customHeight="1">
      <x:c r="A4405" s="6" t="str">
        <x:v>光锥突破</x:v>
      </x:c>
      <x:c r="B4405" s="6" t="str">
        <x:v>24003</x:v>
      </x:c>
      <x:c r="C4405" s="6" t="n">
        <x:v>3</x:v>
      </x:c>
      <x:c r="D4405" s="6" t="n">
        <x:v>4</x:v>
      </x:c>
      <x:c r="E4405" s="7" t="str">
        <x:v>111002</x:v>
      </x:c>
      <x:c r="F4405" s="7" t="str">
        <x:v>微光原核</x:v>
      </x:c>
      <x:c r="G4405" s="6" t="n">
        <x:v>12</x:v>
      </x:c>
      <x:c r="H4405" s="6" t="str">
        <x:v>https://raw.githubusercontent.com/Mar-7th/StarRailRes/dbe8cdfcfb0bf657b9fe1cf92d5537f118ccb487/index_new/cn/light_cone_promotions.json</x:v>
      </x:c>
    </x:row>
    <x:row r="4406" ht="20" customHeight="1">
      <x:c r="A4406" s="6" t="str">
        <x:v>光锥突破</x:v>
      </x:c>
      <x:c r="B4406" s="6" t="str">
        <x:v>24003</x:v>
      </x:c>
      <x:c r="C4406" s="6" t="n">
        <x:v>4</x:v>
      </x:c>
      <x:c r="D4406" s="6" t="n">
        <x:v>5</x:v>
      </x:c>
      <x:c r="E4406" s="7" t="str">
        <x:v>2</x:v>
      </x:c>
      <x:c r="F4406" s="7" t="str">
        <x:v>信用点</x:v>
      </x:c>
      <x:c r="G4406" s="6" t="n">
        <x:v>100000</x:v>
      </x:c>
      <x:c r="H4406" s="6" t="str">
        <x:v>https://raw.githubusercontent.com/Mar-7th/StarRailRes/dbe8cdfcfb0bf657b9fe1cf92d5537f118ccb487/index_new/cn/light_cone_promotions.json</x:v>
      </x:c>
    </x:row>
    <x:row r="4407" ht="20" customHeight="1">
      <x:c r="A4407" s="6" t="str">
        <x:v>光锥突破</x:v>
      </x:c>
      <x:c r="B4407" s="6" t="str">
        <x:v>24003</x:v>
      </x:c>
      <x:c r="C4407" s="6" t="n">
        <x:v>4</x:v>
      </x:c>
      <x:c r="D4407" s="6" t="n">
        <x:v>5</x:v>
      </x:c>
      <x:c r="E4407" s="7" t="str">
        <x:v>110153</x:v>
      </x:c>
      <x:c r="F4407" s="7" t="str">
        <x:v>沉沦黑曜</x:v>
      </x:c>
      <x:c r="G4407" s="6" t="n">
        <x:v>5</x:v>
      </x:c>
      <x:c r="H4407" s="6" t="str">
        <x:v>https://raw.githubusercontent.com/Mar-7th/StarRailRes/dbe8cdfcfb0bf657b9fe1cf92d5537f118ccb487/index_new/cn/light_cone_promotions.json</x:v>
      </x:c>
    </x:row>
    <x:row r="4408" ht="20" customHeight="1">
      <x:c r="A4408" s="6" t="str">
        <x:v>光锥突破</x:v>
      </x:c>
      <x:c r="B4408" s="6" t="str">
        <x:v>24003</x:v>
      </x:c>
      <x:c r="C4408" s="6" t="n">
        <x:v>4</x:v>
      </x:c>
      <x:c r="D4408" s="6" t="n">
        <x:v>5</x:v>
      </x:c>
      <x:c r="E4408" s="7" t="str">
        <x:v>111003</x:v>
      </x:c>
      <x:c r="F4408" s="7" t="str">
        <x:v>蠢动原核</x:v>
      </x:c>
      <x:c r="G4408" s="6" t="n">
        <x:v>6</x:v>
      </x:c>
      <x:c r="H4408" s="6" t="str">
        <x:v>https://raw.githubusercontent.com/Mar-7th/StarRailRes/dbe8cdfcfb0bf657b9fe1cf92d5537f118ccb487/index_new/cn/light_cone_promotions.json</x:v>
      </x:c>
    </x:row>
    <x:row r="4409" ht="20" customHeight="1">
      <x:c r="A4409" s="6" t="str">
        <x:v>光锥突破</x:v>
      </x:c>
      <x:c r="B4409" s="6" t="str">
        <x:v>24003</x:v>
      </x:c>
      <x:c r="C4409" s="6" t="n">
        <x:v>5</x:v>
      </x:c>
      <x:c r="D4409" s="6" t="n">
        <x:v>6</x:v>
      </x:c>
      <x:c r="E4409" s="7" t="str">
        <x:v>2</x:v>
      </x:c>
      <x:c r="F4409" s="7" t="str">
        <x:v>信用点</x:v>
      </x:c>
      <x:c r="G4409" s="6" t="n">
        <x:v>200000</x:v>
      </x:c>
      <x:c r="H4409" s="6" t="str">
        <x:v>https://raw.githubusercontent.com/Mar-7th/StarRailRes/dbe8cdfcfb0bf657b9fe1cf92d5537f118ccb487/index_new/cn/light_cone_promotions.json</x:v>
      </x:c>
    </x:row>
    <x:row r="4410" ht="20" customHeight="1">
      <x:c r="A4410" s="6" t="str">
        <x:v>光锥突破</x:v>
      </x:c>
      <x:c r="B4410" s="6" t="str">
        <x:v>24003</x:v>
      </x:c>
      <x:c r="C4410" s="6" t="n">
        <x:v>5</x:v>
      </x:c>
      <x:c r="D4410" s="6" t="n">
        <x:v>6</x:v>
      </x:c>
      <x:c r="E4410" s="7" t="str">
        <x:v>110153</x:v>
      </x:c>
      <x:c r="F4410" s="7" t="str">
        <x:v>沉沦黑曜</x:v>
      </x:c>
      <x:c r="G4410" s="6" t="n">
        <x:v>10</x:v>
      </x:c>
      <x:c r="H4410" s="6" t="str">
        <x:v>https://raw.githubusercontent.com/Mar-7th/StarRailRes/dbe8cdfcfb0bf657b9fe1cf92d5537f118ccb487/index_new/cn/light_cone_promotions.json</x:v>
      </x:c>
    </x:row>
    <x:row r="4411" ht="20" customHeight="1">
      <x:c r="A4411" s="6" t="str">
        <x:v>光锥突破</x:v>
      </x:c>
      <x:c r="B4411" s="6" t="str">
        <x:v>24003</x:v>
      </x:c>
      <x:c r="C4411" s="6" t="n">
        <x:v>5</x:v>
      </x:c>
      <x:c r="D4411" s="6" t="n">
        <x:v>6</x:v>
      </x:c>
      <x:c r="E4411" s="7" t="str">
        <x:v>111003</x:v>
      </x:c>
      <x:c r="F4411" s="7" t="str">
        <x:v>蠢动原核</x:v>
      </x:c>
      <x:c r="G4411" s="6" t="n">
        <x:v>8</x:v>
      </x:c>
      <x:c r="H4411" s="6" t="str">
        <x:v>https://raw.githubusercontent.com/Mar-7th/StarRailRes/dbe8cdfcfb0bf657b9fe1cf92d5537f118ccb487/index_new/cn/light_cone_promotions.json</x:v>
      </x:c>
    </x:row>
    <x:row r="4412" ht="20" customHeight="1">
      <x:c r="A4412" s="6" t="str">
        <x:v>光锥突破</x:v>
      </x:c>
      <x:c r="B4412" s="6" t="str">
        <x:v>24004</x:v>
      </x:c>
      <x:c r="C4412" s="6" t="n">
        <x:v>0</x:v>
      </x:c>
      <x:c r="D4412" s="6" t="n">
        <x:v>1</x:v>
      </x:c>
      <x:c r="E4412" s="7" t="str">
        <x:v>2</x:v>
      </x:c>
      <x:c r="F4412" s="7" t="str">
        <x:v>信用点</x:v>
      </x:c>
      <x:c r="G4412" s="6" t="n">
        <x:v>5000</x:v>
      </x:c>
      <x:c r="H4412" s="6" t="str">
        <x:v>https://raw.githubusercontent.com/Mar-7th/StarRailRes/dbe8cdfcfb0bf657b9fe1cf92d5537f118ccb487/index_new/cn/light_cone_promotions.json</x:v>
      </x:c>
    </x:row>
    <x:row r="4413" ht="20" customHeight="1">
      <x:c r="A4413" s="6" t="str">
        <x:v>光锥突破</x:v>
      </x:c>
      <x:c r="B4413" s="6" t="str">
        <x:v>24004</x:v>
      </x:c>
      <x:c r="C4413" s="6" t="n">
        <x:v>0</x:v>
      </x:c>
      <x:c r="D4413" s="6" t="n">
        <x:v>1</x:v>
      </x:c>
      <x:c r="E4413" s="7" t="str">
        <x:v>111001</x:v>
      </x:c>
      <x:c r="F4413" s="7" t="str">
        <x:v>熄灭原核</x:v>
      </x:c>
      <x:c r="G4413" s="6" t="n">
        <x:v>8</x:v>
      </x:c>
      <x:c r="H4413" s="6" t="str">
        <x:v>https://raw.githubusercontent.com/Mar-7th/StarRailRes/dbe8cdfcfb0bf657b9fe1cf92d5537f118ccb487/index_new/cn/light_cone_promotions.json</x:v>
      </x:c>
    </x:row>
    <x:row r="4414" ht="20" customHeight="1">
      <x:c r="A4414" s="6" t="str">
        <x:v>光锥突破</x:v>
      </x:c>
      <x:c r="B4414" s="6" t="str">
        <x:v>24004</x:v>
      </x:c>
      <x:c r="C4414" s="6" t="n">
        <x:v>1</x:v>
      </x:c>
      <x:c r="D4414" s="6" t="n">
        <x:v>2</x:v>
      </x:c>
      <x:c r="E4414" s="7" t="str">
        <x:v>2</x:v>
      </x:c>
      <x:c r="F4414" s="7" t="str">
        <x:v>信用点</x:v>
      </x:c>
      <x:c r="G4414" s="6" t="n">
        <x:v>10000</x:v>
      </x:c>
      <x:c r="H4414" s="6" t="str">
        <x:v>https://raw.githubusercontent.com/Mar-7th/StarRailRes/dbe8cdfcfb0bf657b9fe1cf92d5537f118ccb487/index_new/cn/light_cone_promotions.json</x:v>
      </x:c>
    </x:row>
    <x:row r="4415" ht="20" customHeight="1">
      <x:c r="A4415" s="6" t="str">
        <x:v>光锥突破</x:v>
      </x:c>
      <x:c r="B4415" s="6" t="str">
        <x:v>24004</x:v>
      </x:c>
      <x:c r="C4415" s="6" t="n">
        <x:v>1</x:v>
      </x:c>
      <x:c r="D4415" s="6" t="n">
        <x:v>2</x:v>
      </x:c>
      <x:c r="E4415" s="7" t="str">
        <x:v>110201</x:v>
      </x:c>
      <x:c r="F4415" s="7" t="str">
        <x:v>凌乱草图</x:v>
      </x:c>
      <x:c r="G4415" s="6" t="n">
        <x:v>4</x:v>
      </x:c>
      <x:c r="H4415" s="6" t="str">
        <x:v>https://raw.githubusercontent.com/Mar-7th/StarRailRes/dbe8cdfcfb0bf657b9fe1cf92d5537f118ccb487/index_new/cn/light_cone_promotions.json</x:v>
      </x:c>
    </x:row>
    <x:row r="4416" ht="20" customHeight="1">
      <x:c r="A4416" s="6" t="str">
        <x:v>光锥突破</x:v>
      </x:c>
      <x:c r="B4416" s="6" t="str">
        <x:v>24004</x:v>
      </x:c>
      <x:c r="C4416" s="6" t="n">
        <x:v>1</x:v>
      </x:c>
      <x:c r="D4416" s="6" t="n">
        <x:v>2</x:v>
      </x:c>
      <x:c r="E4416" s="7" t="str">
        <x:v>111001</x:v>
      </x:c>
      <x:c r="F4416" s="7" t="str">
        <x:v>熄灭原核</x:v>
      </x:c>
      <x:c r="G4416" s="6" t="n">
        <x:v>12</x:v>
      </x:c>
      <x:c r="H4416" s="6" t="str">
        <x:v>https://raw.githubusercontent.com/Mar-7th/StarRailRes/dbe8cdfcfb0bf657b9fe1cf92d5537f118ccb487/index_new/cn/light_cone_promotions.json</x:v>
      </x:c>
    </x:row>
    <x:row r="4417" ht="20" customHeight="1">
      <x:c r="A4417" s="6" t="str">
        <x:v>光锥突破</x:v>
      </x:c>
      <x:c r="B4417" s="6" t="str">
        <x:v>24004</x:v>
      </x:c>
      <x:c r="C4417" s="6" t="n">
        <x:v>2</x:v>
      </x:c>
      <x:c r="D4417" s="6" t="n">
        <x:v>3</x:v>
      </x:c>
      <x:c r="E4417" s="7" t="str">
        <x:v>2</x:v>
      </x:c>
      <x:c r="F4417" s="7" t="str">
        <x:v>信用点</x:v>
      </x:c>
      <x:c r="G4417" s="6" t="n">
        <x:v>20000</x:v>
      </x:c>
      <x:c r="H4417" s="6" t="str">
        <x:v>https://raw.githubusercontent.com/Mar-7th/StarRailRes/dbe8cdfcfb0bf657b9fe1cf92d5537f118ccb487/index_new/cn/light_cone_promotions.json</x:v>
      </x:c>
    </x:row>
    <x:row r="4418" ht="20" customHeight="1">
      <x:c r="A4418" s="6" t="str">
        <x:v>光锥突破</x:v>
      </x:c>
      <x:c r="B4418" s="6" t="str">
        <x:v>24004</x:v>
      </x:c>
      <x:c r="C4418" s="6" t="n">
        <x:v>2</x:v>
      </x:c>
      <x:c r="D4418" s="6" t="n">
        <x:v>3</x:v>
      </x:c>
      <x:c r="E4418" s="7" t="str">
        <x:v>110202</x:v>
      </x:c>
      <x:c r="F4418" s="7" t="str">
        <x:v>动态线稿</x:v>
      </x:c>
      <x:c r="G4418" s="6" t="n">
        <x:v>4</x:v>
      </x:c>
      <x:c r="H4418" s="6" t="str">
        <x:v>https://raw.githubusercontent.com/Mar-7th/StarRailRes/dbe8cdfcfb0bf657b9fe1cf92d5537f118ccb487/index_new/cn/light_cone_promotions.json</x:v>
      </x:c>
    </x:row>
    <x:row r="4419" ht="20" customHeight="1">
      <x:c r="A4419" s="6" t="str">
        <x:v>光锥突破</x:v>
      </x:c>
      <x:c r="B4419" s="6" t="str">
        <x:v>24004</x:v>
      </x:c>
      <x:c r="C4419" s="6" t="n">
        <x:v>2</x:v>
      </x:c>
      <x:c r="D4419" s="6" t="n">
        <x:v>3</x:v>
      </x:c>
      <x:c r="E4419" s="7" t="str">
        <x:v>111002</x:v>
      </x:c>
      <x:c r="F4419" s="7" t="str">
        <x:v>微光原核</x:v>
      </x:c>
      <x:c r="G4419" s="6" t="n">
        <x:v>8</x:v>
      </x:c>
      <x:c r="H4419" s="6" t="str">
        <x:v>https://raw.githubusercontent.com/Mar-7th/StarRailRes/dbe8cdfcfb0bf657b9fe1cf92d5537f118ccb487/index_new/cn/light_cone_promotions.json</x:v>
      </x:c>
    </x:row>
    <x:row r="4420" ht="20" customHeight="1">
      <x:c r="A4420" s="6" t="str">
        <x:v>光锥突破</x:v>
      </x:c>
      <x:c r="B4420" s="6" t="str">
        <x:v>24004</x:v>
      </x:c>
      <x:c r="C4420" s="6" t="n">
        <x:v>3</x:v>
      </x:c>
      <x:c r="D4420" s="6" t="n">
        <x:v>4</x:v>
      </x:c>
      <x:c r="E4420" s="7" t="str">
        <x:v>2</x:v>
      </x:c>
      <x:c r="F4420" s="7" t="str">
        <x:v>信用点</x:v>
      </x:c>
      <x:c r="G4420" s="6" t="n">
        <x:v>50000</x:v>
      </x:c>
      <x:c r="H4420" s="6" t="str">
        <x:v>https://raw.githubusercontent.com/Mar-7th/StarRailRes/dbe8cdfcfb0bf657b9fe1cf92d5537f118ccb487/index_new/cn/light_cone_promotions.json</x:v>
      </x:c>
    </x:row>
    <x:row r="4421" ht="20" customHeight="1">
      <x:c r="A4421" s="6" t="str">
        <x:v>光锥突破</x:v>
      </x:c>
      <x:c r="B4421" s="6" t="str">
        <x:v>24004</x:v>
      </x:c>
      <x:c r="C4421" s="6" t="n">
        <x:v>3</x:v>
      </x:c>
      <x:c r="D4421" s="6" t="n">
        <x:v>4</x:v>
      </x:c>
      <x:c r="E4421" s="7" t="str">
        <x:v>110202</x:v>
      </x:c>
      <x:c r="F4421" s="7" t="str">
        <x:v>动态线稿</x:v>
      </x:c>
      <x:c r="G4421" s="6" t="n">
        <x:v>8</x:v>
      </x:c>
      <x:c r="H4421" s="6" t="str">
        <x:v>https://raw.githubusercontent.com/Mar-7th/StarRailRes/dbe8cdfcfb0bf657b9fe1cf92d5537f118ccb487/index_new/cn/light_cone_promotions.json</x:v>
      </x:c>
    </x:row>
    <x:row r="4422" ht="20" customHeight="1">
      <x:c r="A4422" s="6" t="str">
        <x:v>光锥突破</x:v>
      </x:c>
      <x:c r="B4422" s="6" t="str">
        <x:v>24004</x:v>
      </x:c>
      <x:c r="C4422" s="6" t="n">
        <x:v>3</x:v>
      </x:c>
      <x:c r="D4422" s="6" t="n">
        <x:v>4</x:v>
      </x:c>
      <x:c r="E4422" s="7" t="str">
        <x:v>111002</x:v>
      </x:c>
      <x:c r="F4422" s="7" t="str">
        <x:v>微光原核</x:v>
      </x:c>
      <x:c r="G4422" s="6" t="n">
        <x:v>12</x:v>
      </x:c>
      <x:c r="H4422" s="6" t="str">
        <x:v>https://raw.githubusercontent.com/Mar-7th/StarRailRes/dbe8cdfcfb0bf657b9fe1cf92d5537f118ccb487/index_new/cn/light_cone_promotions.json</x:v>
      </x:c>
    </x:row>
    <x:row r="4423" ht="20" customHeight="1">
      <x:c r="A4423" s="6" t="str">
        <x:v>光锥突破</x:v>
      </x:c>
      <x:c r="B4423" s="6" t="str">
        <x:v>24004</x:v>
      </x:c>
      <x:c r="C4423" s="6" t="n">
        <x:v>4</x:v>
      </x:c>
      <x:c r="D4423" s="6" t="n">
        <x:v>5</x:v>
      </x:c>
      <x:c r="E4423" s="7" t="str">
        <x:v>2</x:v>
      </x:c>
      <x:c r="F4423" s="7" t="str">
        <x:v>信用点</x:v>
      </x:c>
      <x:c r="G4423" s="6" t="n">
        <x:v>100000</x:v>
      </x:c>
      <x:c r="H4423" s="6" t="str">
        <x:v>https://raw.githubusercontent.com/Mar-7th/StarRailRes/dbe8cdfcfb0bf657b9fe1cf92d5537f118ccb487/index_new/cn/light_cone_promotions.json</x:v>
      </x:c>
    </x:row>
    <x:row r="4424" ht="20" customHeight="1">
      <x:c r="A4424" s="6" t="str">
        <x:v>光锥突破</x:v>
      </x:c>
      <x:c r="B4424" s="6" t="str">
        <x:v>24004</x:v>
      </x:c>
      <x:c r="C4424" s="6" t="n">
        <x:v>4</x:v>
      </x:c>
      <x:c r="D4424" s="6" t="n">
        <x:v>5</x:v>
      </x:c>
      <x:c r="E4424" s="7" t="str">
        <x:v>110203</x:v>
      </x:c>
      <x:c r="F4424" s="7" t="str">
        <x:v>精致色稿</x:v>
      </x:c>
      <x:c r="G4424" s="6" t="n">
        <x:v>5</x:v>
      </x:c>
      <x:c r="H4424" s="6" t="str">
        <x:v>https://raw.githubusercontent.com/Mar-7th/StarRailRes/dbe8cdfcfb0bf657b9fe1cf92d5537f118ccb487/index_new/cn/light_cone_promotions.json</x:v>
      </x:c>
    </x:row>
    <x:row r="4425" ht="20" customHeight="1">
      <x:c r="A4425" s="6" t="str">
        <x:v>光锥突破</x:v>
      </x:c>
      <x:c r="B4425" s="6" t="str">
        <x:v>24004</x:v>
      </x:c>
      <x:c r="C4425" s="6" t="n">
        <x:v>4</x:v>
      </x:c>
      <x:c r="D4425" s="6" t="n">
        <x:v>5</x:v>
      </x:c>
      <x:c r="E4425" s="7" t="str">
        <x:v>111003</x:v>
      </x:c>
      <x:c r="F4425" s="7" t="str">
        <x:v>蠢动原核</x:v>
      </x:c>
      <x:c r="G4425" s="6" t="n">
        <x:v>6</x:v>
      </x:c>
      <x:c r="H4425" s="6" t="str">
        <x:v>https://raw.githubusercontent.com/Mar-7th/StarRailRes/dbe8cdfcfb0bf657b9fe1cf92d5537f118ccb487/index_new/cn/light_cone_promotions.json</x:v>
      </x:c>
    </x:row>
    <x:row r="4426" ht="20" customHeight="1">
      <x:c r="A4426" s="6" t="str">
        <x:v>光锥突破</x:v>
      </x:c>
      <x:c r="B4426" s="6" t="str">
        <x:v>24004</x:v>
      </x:c>
      <x:c r="C4426" s="6" t="n">
        <x:v>5</x:v>
      </x:c>
      <x:c r="D4426" s="6" t="n">
        <x:v>6</x:v>
      </x:c>
      <x:c r="E4426" s="7" t="str">
        <x:v>2</x:v>
      </x:c>
      <x:c r="F4426" s="7" t="str">
        <x:v>信用点</x:v>
      </x:c>
      <x:c r="G4426" s="6" t="n">
        <x:v>200000</x:v>
      </x:c>
      <x:c r="H4426" s="6" t="str">
        <x:v>https://raw.githubusercontent.com/Mar-7th/StarRailRes/dbe8cdfcfb0bf657b9fe1cf92d5537f118ccb487/index_new/cn/light_cone_promotions.json</x:v>
      </x:c>
    </x:row>
    <x:row r="4427" ht="20" customHeight="1">
      <x:c r="A4427" s="6" t="str">
        <x:v>光锥突破</x:v>
      </x:c>
      <x:c r="B4427" s="6" t="str">
        <x:v>24004</x:v>
      </x:c>
      <x:c r="C4427" s="6" t="n">
        <x:v>5</x:v>
      </x:c>
      <x:c r="D4427" s="6" t="n">
        <x:v>6</x:v>
      </x:c>
      <x:c r="E4427" s="7" t="str">
        <x:v>110203</x:v>
      </x:c>
      <x:c r="F4427" s="7" t="str">
        <x:v>精致色稿</x:v>
      </x:c>
      <x:c r="G4427" s="6" t="n">
        <x:v>10</x:v>
      </x:c>
      <x:c r="H4427" s="6" t="str">
        <x:v>https://raw.githubusercontent.com/Mar-7th/StarRailRes/dbe8cdfcfb0bf657b9fe1cf92d5537f118ccb487/index_new/cn/light_cone_promotions.json</x:v>
      </x:c>
    </x:row>
    <x:row r="4428" ht="20" customHeight="1">
      <x:c r="A4428" s="6" t="str">
        <x:v>光锥突破</x:v>
      </x:c>
      <x:c r="B4428" s="6" t="str">
        <x:v>24004</x:v>
      </x:c>
      <x:c r="C4428" s="6" t="n">
        <x:v>5</x:v>
      </x:c>
      <x:c r="D4428" s="6" t="n">
        <x:v>6</x:v>
      </x:c>
      <x:c r="E4428" s="7" t="str">
        <x:v>111003</x:v>
      </x:c>
      <x:c r="F4428" s="7" t="str">
        <x:v>蠢动原核</x:v>
      </x:c>
      <x:c r="G4428" s="6" t="n">
        <x:v>8</x:v>
      </x:c>
      <x:c r="H4428" s="6" t="str">
        <x:v>https://raw.githubusercontent.com/Mar-7th/StarRailRes/dbe8cdfcfb0bf657b9fe1cf92d5537f118ccb487/index_new/cn/light_cone_promotions.json</x:v>
      </x:c>
    </x:row>
    <x:row r="4429" ht="20" customHeight="1">
      <x:c r="A4429" s="6" t="str">
        <x:v>光锥突破</x:v>
      </x:c>
      <x:c r="B4429" s="6" t="str">
        <x:v>24005</x:v>
      </x:c>
      <x:c r="C4429" s="6" t="n">
        <x:v>0</x:v>
      </x:c>
      <x:c r="D4429" s="6" t="n">
        <x:v>1</x:v>
      </x:c>
      <x:c r="E4429" s="7" t="str">
        <x:v>2</x:v>
      </x:c>
      <x:c r="F4429" s="7" t="str">
        <x:v>信用点</x:v>
      </x:c>
      <x:c r="G4429" s="6" t="n">
        <x:v>5000</x:v>
      </x:c>
      <x:c r="H4429" s="6" t="str">
        <x:v>https://raw.githubusercontent.com/Mar-7th/StarRailRes/dbe8cdfcfb0bf657b9fe1cf92d5537f118ccb487/index_new/cn/light_cone_promotions.json</x:v>
      </x:c>
    </x:row>
    <x:row r="4430" ht="20" customHeight="1">
      <x:c r="A4430" s="6" t="str">
        <x:v>光锥突破</x:v>
      </x:c>
      <x:c r="B4430" s="6" t="str">
        <x:v>24005</x:v>
      </x:c>
      <x:c r="C4430" s="6" t="n">
        <x:v>0</x:v>
      </x:c>
      <x:c r="D4430" s="6" t="n">
        <x:v>1</x:v>
      </x:c>
      <x:c r="E4430" s="7" t="str">
        <x:v>111001</x:v>
      </x:c>
      <x:c r="F4430" s="7" t="str">
        <x:v>熄灭原核</x:v>
      </x:c>
      <x:c r="G4430" s="6" t="n">
        <x:v>8</x:v>
      </x:c>
      <x:c r="H4430" s="6" t="str">
        <x:v>https://raw.githubusercontent.com/Mar-7th/StarRailRes/dbe8cdfcfb0bf657b9fe1cf92d5537f118ccb487/index_new/cn/light_cone_promotions.json</x:v>
      </x:c>
    </x:row>
    <x:row r="4431" ht="20" customHeight="1">
      <x:c r="A4431" s="6" t="str">
        <x:v>光锥突破</x:v>
      </x:c>
      <x:c r="B4431" s="6" t="str">
        <x:v>24005</x:v>
      </x:c>
      <x:c r="C4431" s="6" t="n">
        <x:v>1</x:v>
      </x:c>
      <x:c r="D4431" s="6" t="n">
        <x:v>2</x:v>
      </x:c>
      <x:c r="E4431" s="7" t="str">
        <x:v>2</x:v>
      </x:c>
      <x:c r="F4431" s="7" t="str">
        <x:v>信用点</x:v>
      </x:c>
      <x:c r="G4431" s="6" t="n">
        <x:v>10000</x:v>
      </x:c>
      <x:c r="H4431" s="6" t="str">
        <x:v>https://raw.githubusercontent.com/Mar-7th/StarRailRes/dbe8cdfcfb0bf657b9fe1cf92d5537f118ccb487/index_new/cn/light_cone_promotions.json</x:v>
      </x:c>
    </x:row>
    <x:row r="4432" ht="20" customHeight="1">
      <x:c r="A4432" s="6" t="str">
        <x:v>光锥突破</x:v>
      </x:c>
      <x:c r="B4432" s="6" t="str">
        <x:v>24005</x:v>
      </x:c>
      <x:c r="C4432" s="6" t="n">
        <x:v>1</x:v>
      </x:c>
      <x:c r="D4432" s="6" t="n">
        <x:v>2</x:v>
      </x:c>
      <x:c r="E4432" s="7" t="str">
        <x:v>110251</x:v>
      </x:c>
      <x:c r="F4432" s="7" t="str">
        <x:v>思量的种</x:v>
      </x:c>
      <x:c r="G4432" s="6" t="n">
        <x:v>4</x:v>
      </x:c>
      <x:c r="H4432" s="6" t="str">
        <x:v>https://raw.githubusercontent.com/Mar-7th/StarRailRes/dbe8cdfcfb0bf657b9fe1cf92d5537f118ccb487/index_new/cn/light_cone_promotions.json</x:v>
      </x:c>
    </x:row>
    <x:row r="4433" ht="20" customHeight="1">
      <x:c r="A4433" s="6" t="str">
        <x:v>光锥突破</x:v>
      </x:c>
      <x:c r="B4433" s="6" t="str">
        <x:v>24005</x:v>
      </x:c>
      <x:c r="C4433" s="6" t="n">
        <x:v>1</x:v>
      </x:c>
      <x:c r="D4433" s="6" t="n">
        <x:v>2</x:v>
      </x:c>
      <x:c r="E4433" s="7" t="str">
        <x:v>111001</x:v>
      </x:c>
      <x:c r="F4433" s="7" t="str">
        <x:v>熄灭原核</x:v>
      </x:c>
      <x:c r="G4433" s="6" t="n">
        <x:v>12</x:v>
      </x:c>
      <x:c r="H4433" s="6" t="str">
        <x:v>https://raw.githubusercontent.com/Mar-7th/StarRailRes/dbe8cdfcfb0bf657b9fe1cf92d5537f118ccb487/index_new/cn/light_cone_promotions.json</x:v>
      </x:c>
    </x:row>
    <x:row r="4434" ht="20" customHeight="1">
      <x:c r="A4434" s="6" t="str">
        <x:v>光锥突破</x:v>
      </x:c>
      <x:c r="B4434" s="6" t="str">
        <x:v>24005</x:v>
      </x:c>
      <x:c r="C4434" s="6" t="n">
        <x:v>2</x:v>
      </x:c>
      <x:c r="D4434" s="6" t="n">
        <x:v>3</x:v>
      </x:c>
      <x:c r="E4434" s="7" t="str">
        <x:v>2</x:v>
      </x:c>
      <x:c r="F4434" s="7" t="str">
        <x:v>信用点</x:v>
      </x:c>
      <x:c r="G4434" s="6" t="n">
        <x:v>20000</x:v>
      </x:c>
      <x:c r="H4434" s="6" t="str">
        <x:v>https://raw.githubusercontent.com/Mar-7th/StarRailRes/dbe8cdfcfb0bf657b9fe1cf92d5537f118ccb487/index_new/cn/light_cone_promotions.json</x:v>
      </x:c>
    </x:row>
    <x:row r="4435" ht="20" customHeight="1">
      <x:c r="A4435" s="6" t="str">
        <x:v>光锥突破</x:v>
      </x:c>
      <x:c r="B4435" s="6" t="str">
        <x:v>24005</x:v>
      </x:c>
      <x:c r="C4435" s="6" t="n">
        <x:v>2</x:v>
      </x:c>
      <x:c r="D4435" s="6" t="n">
        <x:v>3</x:v>
      </x:c>
      <x:c r="E4435" s="7" t="str">
        <x:v>110252</x:v>
      </x:c>
      <x:c r="F4435" s="7" t="str">
        <x:v>末那芽苗</x:v>
      </x:c>
      <x:c r="G4435" s="6" t="n">
        <x:v>4</x:v>
      </x:c>
      <x:c r="H4435" s="6" t="str">
        <x:v>https://raw.githubusercontent.com/Mar-7th/StarRailRes/dbe8cdfcfb0bf657b9fe1cf92d5537f118ccb487/index_new/cn/light_cone_promotions.json</x:v>
      </x:c>
    </x:row>
    <x:row r="4436" ht="20" customHeight="1">
      <x:c r="A4436" s="6" t="str">
        <x:v>光锥突破</x:v>
      </x:c>
      <x:c r="B4436" s="6" t="str">
        <x:v>24005</x:v>
      </x:c>
      <x:c r="C4436" s="6" t="n">
        <x:v>2</x:v>
      </x:c>
      <x:c r="D4436" s="6" t="n">
        <x:v>3</x:v>
      </x:c>
      <x:c r="E4436" s="7" t="str">
        <x:v>111002</x:v>
      </x:c>
      <x:c r="F4436" s="7" t="str">
        <x:v>微光原核</x:v>
      </x:c>
      <x:c r="G4436" s="6" t="n">
        <x:v>8</x:v>
      </x:c>
      <x:c r="H4436" s="6" t="str">
        <x:v>https://raw.githubusercontent.com/Mar-7th/StarRailRes/dbe8cdfcfb0bf657b9fe1cf92d5537f118ccb487/index_new/cn/light_cone_promotions.json</x:v>
      </x:c>
    </x:row>
    <x:row r="4437" ht="20" customHeight="1">
      <x:c r="A4437" s="6" t="str">
        <x:v>光锥突破</x:v>
      </x:c>
      <x:c r="B4437" s="6" t="str">
        <x:v>24005</x:v>
      </x:c>
      <x:c r="C4437" s="6" t="n">
        <x:v>3</x:v>
      </x:c>
      <x:c r="D4437" s="6" t="n">
        <x:v>4</x:v>
      </x:c>
      <x:c r="E4437" s="7" t="str">
        <x:v>2</x:v>
      </x:c>
      <x:c r="F4437" s="7" t="str">
        <x:v>信用点</x:v>
      </x:c>
      <x:c r="G4437" s="6" t="n">
        <x:v>50000</x:v>
      </x:c>
      <x:c r="H4437" s="6" t="str">
        <x:v>https://raw.githubusercontent.com/Mar-7th/StarRailRes/dbe8cdfcfb0bf657b9fe1cf92d5537f118ccb487/index_new/cn/light_cone_promotions.json</x:v>
      </x:c>
    </x:row>
    <x:row r="4438" ht="20" customHeight="1">
      <x:c r="A4438" s="6" t="str">
        <x:v>光锥突破</x:v>
      </x:c>
      <x:c r="B4438" s="6" t="str">
        <x:v>24005</x:v>
      </x:c>
      <x:c r="C4438" s="6" t="n">
        <x:v>3</x:v>
      </x:c>
      <x:c r="D4438" s="6" t="n">
        <x:v>4</x:v>
      </x:c>
      <x:c r="E4438" s="7" t="str">
        <x:v>110252</x:v>
      </x:c>
      <x:c r="F4438" s="7" t="str">
        <x:v>末那芽苗</x:v>
      </x:c>
      <x:c r="G4438" s="6" t="n">
        <x:v>8</x:v>
      </x:c>
      <x:c r="H4438" s="6" t="str">
        <x:v>https://raw.githubusercontent.com/Mar-7th/StarRailRes/dbe8cdfcfb0bf657b9fe1cf92d5537f118ccb487/index_new/cn/light_cone_promotions.json</x:v>
      </x:c>
    </x:row>
    <x:row r="4439" ht="20" customHeight="1">
      <x:c r="A4439" s="6" t="str">
        <x:v>光锥突破</x:v>
      </x:c>
      <x:c r="B4439" s="6" t="str">
        <x:v>24005</x:v>
      </x:c>
      <x:c r="C4439" s="6" t="n">
        <x:v>3</x:v>
      </x:c>
      <x:c r="D4439" s="6" t="n">
        <x:v>4</x:v>
      </x:c>
      <x:c r="E4439" s="7" t="str">
        <x:v>111002</x:v>
      </x:c>
      <x:c r="F4439" s="7" t="str">
        <x:v>微光原核</x:v>
      </x:c>
      <x:c r="G4439" s="6" t="n">
        <x:v>12</x:v>
      </x:c>
      <x:c r="H4439" s="6" t="str">
        <x:v>https://raw.githubusercontent.com/Mar-7th/StarRailRes/dbe8cdfcfb0bf657b9fe1cf92d5537f118ccb487/index_new/cn/light_cone_promotions.json</x:v>
      </x:c>
    </x:row>
    <x:row r="4440" ht="20" customHeight="1">
      <x:c r="A4440" s="6" t="str">
        <x:v>光锥突破</x:v>
      </x:c>
      <x:c r="B4440" s="6" t="str">
        <x:v>24005</x:v>
      </x:c>
      <x:c r="C4440" s="6" t="n">
        <x:v>4</x:v>
      </x:c>
      <x:c r="D4440" s="6" t="n">
        <x:v>5</x:v>
      </x:c>
      <x:c r="E4440" s="7" t="str">
        <x:v>2</x:v>
      </x:c>
      <x:c r="F4440" s="7" t="str">
        <x:v>信用点</x:v>
      </x:c>
      <x:c r="G4440" s="6" t="n">
        <x:v>100000</x:v>
      </x:c>
      <x:c r="H4440" s="6" t="str">
        <x:v>https://raw.githubusercontent.com/Mar-7th/StarRailRes/dbe8cdfcfb0bf657b9fe1cf92d5537f118ccb487/index_new/cn/light_cone_promotions.json</x:v>
      </x:c>
    </x:row>
    <x:row r="4441" ht="20" customHeight="1">
      <x:c r="A4441" s="6" t="str">
        <x:v>光锥突破</x:v>
      </x:c>
      <x:c r="B4441" s="6" t="str">
        <x:v>24005</x:v>
      </x:c>
      <x:c r="C4441" s="6" t="n">
        <x:v>4</x:v>
      </x:c>
      <x:c r="D4441" s="6" t="n">
        <x:v>5</x:v>
      </x:c>
      <x:c r="E4441" s="7" t="str">
        <x:v>110253</x:v>
      </x:c>
      <x:c r="F4441" s="7" t="str">
        <x:v>阿赖耶华</x:v>
      </x:c>
      <x:c r="G4441" s="6" t="n">
        <x:v>5</x:v>
      </x:c>
      <x:c r="H4441" s="6" t="str">
        <x:v>https://raw.githubusercontent.com/Mar-7th/StarRailRes/dbe8cdfcfb0bf657b9fe1cf92d5537f118ccb487/index_new/cn/light_cone_promotions.json</x:v>
      </x:c>
    </x:row>
    <x:row r="4442" ht="20" customHeight="1">
      <x:c r="A4442" s="6" t="str">
        <x:v>光锥突破</x:v>
      </x:c>
      <x:c r="B4442" s="6" t="str">
        <x:v>24005</x:v>
      </x:c>
      <x:c r="C4442" s="6" t="n">
        <x:v>4</x:v>
      </x:c>
      <x:c r="D4442" s="6" t="n">
        <x:v>5</x:v>
      </x:c>
      <x:c r="E4442" s="7" t="str">
        <x:v>111003</x:v>
      </x:c>
      <x:c r="F4442" s="7" t="str">
        <x:v>蠢动原核</x:v>
      </x:c>
      <x:c r="G4442" s="6" t="n">
        <x:v>6</x:v>
      </x:c>
      <x:c r="H4442" s="6" t="str">
        <x:v>https://raw.githubusercontent.com/Mar-7th/StarRailRes/dbe8cdfcfb0bf657b9fe1cf92d5537f118ccb487/index_new/cn/light_cone_promotions.json</x:v>
      </x:c>
    </x:row>
    <x:row r="4443" ht="20" customHeight="1">
      <x:c r="A4443" s="6" t="str">
        <x:v>光锥突破</x:v>
      </x:c>
      <x:c r="B4443" s="6" t="str">
        <x:v>24005</x:v>
      </x:c>
      <x:c r="C4443" s="6" t="n">
        <x:v>5</x:v>
      </x:c>
      <x:c r="D4443" s="6" t="n">
        <x:v>6</x:v>
      </x:c>
      <x:c r="E4443" s="7" t="str">
        <x:v>2</x:v>
      </x:c>
      <x:c r="F4443" s="7" t="str">
        <x:v>信用点</x:v>
      </x:c>
      <x:c r="G4443" s="6" t="n">
        <x:v>200000</x:v>
      </x:c>
      <x:c r="H4443" s="6" t="str">
        <x:v>https://raw.githubusercontent.com/Mar-7th/StarRailRes/dbe8cdfcfb0bf657b9fe1cf92d5537f118ccb487/index_new/cn/light_cone_promotions.json</x:v>
      </x:c>
    </x:row>
    <x:row r="4444" ht="20" customHeight="1">
      <x:c r="A4444" s="6" t="str">
        <x:v>光锥突破</x:v>
      </x:c>
      <x:c r="B4444" s="6" t="str">
        <x:v>24005</x:v>
      </x:c>
      <x:c r="C4444" s="6" t="n">
        <x:v>5</x:v>
      </x:c>
      <x:c r="D4444" s="6" t="n">
        <x:v>6</x:v>
      </x:c>
      <x:c r="E4444" s="7" t="str">
        <x:v>110253</x:v>
      </x:c>
      <x:c r="F4444" s="7" t="str">
        <x:v>阿赖耶华</x:v>
      </x:c>
      <x:c r="G4444" s="6" t="n">
        <x:v>10</x:v>
      </x:c>
      <x:c r="H4444" s="6" t="str">
        <x:v>https://raw.githubusercontent.com/Mar-7th/StarRailRes/dbe8cdfcfb0bf657b9fe1cf92d5537f118ccb487/index_new/cn/light_cone_promotions.json</x:v>
      </x:c>
    </x:row>
    <x:row r="4445" ht="20" customHeight="1">
      <x:c r="A4445" s="6" t="str">
        <x:v>光锥突破</x:v>
      </x:c>
      <x:c r="B4445" s="6" t="str">
        <x:v>24005</x:v>
      </x:c>
      <x:c r="C4445" s="6" t="n">
        <x:v>5</x:v>
      </x:c>
      <x:c r="D4445" s="6" t="n">
        <x:v>6</x:v>
      </x:c>
      <x:c r="E4445" s="7" t="str">
        <x:v>111003</x:v>
      </x:c>
      <x:c r="F4445" s="7" t="str">
        <x:v>蠢动原核</x:v>
      </x:c>
      <x:c r="G4445" s="6" t="n">
        <x:v>8</x:v>
      </x:c>
      <x:c r="H4445" s="6" t="str">
        <x:v>https://raw.githubusercontent.com/Mar-7th/StarRailRes/dbe8cdfcfb0bf657b9fe1cf92d5537f118ccb487/index_new/cn/light_cone_promotions.json</x:v>
      </x:c>
    </x:row>
    <x:row r="4446" ht="20" customHeight="1">
      <x:c r="A4446" s="6" t="str">
        <x:v>光锥突破</x:v>
      </x:c>
      <x:c r="B4446" s="6" t="str">
        <x:v>24006</x:v>
      </x:c>
      <x:c r="C4446" s="6" t="n">
        <x:v>0</x:v>
      </x:c>
      <x:c r="D4446" s="6" t="n">
        <x:v>1</x:v>
      </x:c>
      <x:c r="E4446" s="7" t="str">
        <x:v>2</x:v>
      </x:c>
      <x:c r="F4446" s="7" t="str">
        <x:v>信用点</x:v>
      </x:c>
      <x:c r="G4446" s="6" t="n">
        <x:v>5000</x:v>
      </x:c>
      <x:c r="H4446" s="6" t="str">
        <x:v>https://raw.githubusercontent.com/Mar-7th/StarRailRes/dbe8cdfcfb0bf657b9fe1cf92d5537f118ccb487/index_new/cn/light_cone_promotions.json</x:v>
      </x:c>
    </x:row>
    <x:row r="4447" ht="20" customHeight="1">
      <x:c r="A4447" s="6" t="str">
        <x:v>光锥突破</x:v>
      </x:c>
      <x:c r="B4447" s="6" t="str">
        <x:v>24006</x:v>
      </x:c>
      <x:c r="C4447" s="6" t="n">
        <x:v>0</x:v>
      </x:c>
      <x:c r="D4447" s="6" t="n">
        <x:v>1</x:v>
      </x:c>
      <x:c r="E4447" s="7" t="str">
        <x:v>111001</x:v>
      </x:c>
      <x:c r="F4447" s="7" t="str">
        <x:v>熄灭原核</x:v>
      </x:c>
      <x:c r="G4447" s="6" t="n">
        <x:v>8</x:v>
      </x:c>
      <x:c r="H4447" s="6" t="str">
        <x:v>https://raw.githubusercontent.com/Mar-7th/StarRailRes/dbe8cdfcfb0bf657b9fe1cf92d5537f118ccb487/index_new/cn/light_cone_promotions.json</x:v>
      </x:c>
    </x:row>
    <x:row r="4448" ht="20" customHeight="1">
      <x:c r="A4448" s="6" t="str">
        <x:v>光锥突破</x:v>
      </x:c>
      <x:c r="B4448" s="6" t="str">
        <x:v>24006</x:v>
      </x:c>
      <x:c r="C4448" s="6" t="n">
        <x:v>1</x:v>
      </x:c>
      <x:c r="D4448" s="6" t="n">
        <x:v>2</x:v>
      </x:c>
      <x:c r="E4448" s="7" t="str">
        <x:v>2</x:v>
      </x:c>
      <x:c r="F4448" s="7" t="str">
        <x:v>信用点</x:v>
      </x:c>
      <x:c r="G4448" s="6" t="n">
        <x:v>10000</x:v>
      </x:c>
      <x:c r="H4448" s="6" t="str">
        <x:v>https://raw.githubusercontent.com/Mar-7th/StarRailRes/dbe8cdfcfb0bf657b9fe1cf92d5537f118ccb487/index_new/cn/light_cone_promotions.json</x:v>
      </x:c>
    </x:row>
    <x:row r="4449" ht="20" customHeight="1">
      <x:c r="A4449" s="6" t="str">
        <x:v>光锥突破</x:v>
      </x:c>
      <x:c r="B4449" s="6" t="str">
        <x:v>24006</x:v>
      </x:c>
      <x:c r="C4449" s="6" t="n">
        <x:v>1</x:v>
      </x:c>
      <x:c r="D4449" s="6" t="n">
        <x:v>2</x:v>
      </x:c>
      <x:c r="E4449" s="7" t="str">
        <x:v>110261</x:v>
      </x:c>
      <x:c r="F4449" s="7" t="str">
        <x:v>《绒绒号》手绘分镜稿</x:v>
      </x:c>
      <x:c r="G4449" s="6" t="n">
        <x:v>4</x:v>
      </x:c>
      <x:c r="H4449" s="6" t="str">
        <x:v>https://raw.githubusercontent.com/Mar-7th/StarRailRes/dbe8cdfcfb0bf657b9fe1cf92d5537f118ccb487/index_new/cn/light_cone_promotions.json</x:v>
      </x:c>
    </x:row>
    <x:row r="4450" ht="20" customHeight="1">
      <x:c r="A4450" s="6" t="str">
        <x:v>光锥突破</x:v>
      </x:c>
      <x:c r="B4450" s="6" t="str">
        <x:v>24006</x:v>
      </x:c>
      <x:c r="C4450" s="6" t="n">
        <x:v>1</x:v>
      </x:c>
      <x:c r="D4450" s="6" t="n">
        <x:v>2</x:v>
      </x:c>
      <x:c r="E4450" s="7" t="str">
        <x:v>111001</x:v>
      </x:c>
      <x:c r="F4450" s="7" t="str">
        <x:v>熄灭原核</x:v>
      </x:c>
      <x:c r="G4450" s="6" t="n">
        <x:v>12</x:v>
      </x:c>
      <x:c r="H4450" s="6" t="str">
        <x:v>https://raw.githubusercontent.com/Mar-7th/StarRailRes/dbe8cdfcfb0bf657b9fe1cf92d5537f118ccb487/index_new/cn/light_cone_promotions.json</x:v>
      </x:c>
    </x:row>
    <x:row r="4451" ht="20" customHeight="1">
      <x:c r="A4451" s="6" t="str">
        <x:v>光锥突破</x:v>
      </x:c>
      <x:c r="B4451" s="6" t="str">
        <x:v>24006</x:v>
      </x:c>
      <x:c r="C4451" s="6" t="n">
        <x:v>2</x:v>
      </x:c>
      <x:c r="D4451" s="6" t="n">
        <x:v>3</x:v>
      </x:c>
      <x:c r="E4451" s="7" t="str">
        <x:v>2</x:v>
      </x:c>
      <x:c r="F4451" s="7" t="str">
        <x:v>信用点</x:v>
      </x:c>
      <x:c r="G4451" s="6" t="n">
        <x:v>20000</x:v>
      </x:c>
      <x:c r="H4451" s="6" t="str">
        <x:v>https://raw.githubusercontent.com/Mar-7th/StarRailRes/dbe8cdfcfb0bf657b9fe1cf92d5537f118ccb487/index_new/cn/light_cone_promotions.json</x:v>
      </x:c>
    </x:row>
    <x:row r="4452" ht="20" customHeight="1">
      <x:c r="A4452" s="6" t="str">
        <x:v>光锥突破</x:v>
      </x:c>
      <x:c r="B4452" s="6" t="str">
        <x:v>24006</x:v>
      </x:c>
      <x:c r="C4452" s="6" t="n">
        <x:v>2</x:v>
      </x:c>
      <x:c r="D4452" s="6" t="n">
        <x:v>3</x:v>
      </x:c>
      <x:c r="E4452" s="7" t="str">
        <x:v>110262</x:v>
      </x:c>
      <x:c r="F4452" s="7" t="str">
        <x:v>《绒绒号》连载纪念刊</x:v>
      </x:c>
      <x:c r="G4452" s="6" t="n">
        <x:v>4</x:v>
      </x:c>
      <x:c r="H4452" s="6" t="str">
        <x:v>https://raw.githubusercontent.com/Mar-7th/StarRailRes/dbe8cdfcfb0bf657b9fe1cf92d5537f118ccb487/index_new/cn/light_cone_promotions.json</x:v>
      </x:c>
    </x:row>
    <x:row r="4453" ht="20" customHeight="1">
      <x:c r="A4453" s="6" t="str">
        <x:v>光锥突破</x:v>
      </x:c>
      <x:c r="B4453" s="6" t="str">
        <x:v>24006</x:v>
      </x:c>
      <x:c r="C4453" s="6" t="n">
        <x:v>2</x:v>
      </x:c>
      <x:c r="D4453" s="6" t="n">
        <x:v>3</x:v>
      </x:c>
      <x:c r="E4453" s="7" t="str">
        <x:v>111002</x:v>
      </x:c>
      <x:c r="F4453" s="7" t="str">
        <x:v>微光原核</x:v>
      </x:c>
      <x:c r="G4453" s="6" t="n">
        <x:v>8</x:v>
      </x:c>
      <x:c r="H4453" s="6" t="str">
        <x:v>https://raw.githubusercontent.com/Mar-7th/StarRailRes/dbe8cdfcfb0bf657b9fe1cf92d5537f118ccb487/index_new/cn/light_cone_promotions.json</x:v>
      </x:c>
    </x:row>
    <x:row r="4454" ht="20" customHeight="1">
      <x:c r="A4454" s="6" t="str">
        <x:v>光锥突破</x:v>
      </x:c>
      <x:c r="B4454" s="6" t="str">
        <x:v>24006</x:v>
      </x:c>
      <x:c r="C4454" s="6" t="n">
        <x:v>3</x:v>
      </x:c>
      <x:c r="D4454" s="6" t="n">
        <x:v>4</x:v>
      </x:c>
      <x:c r="E4454" s="7" t="str">
        <x:v>2</x:v>
      </x:c>
      <x:c r="F4454" s="7" t="str">
        <x:v>信用点</x:v>
      </x:c>
      <x:c r="G4454" s="6" t="n">
        <x:v>50000</x:v>
      </x:c>
      <x:c r="H4454" s="6" t="str">
        <x:v>https://raw.githubusercontent.com/Mar-7th/StarRailRes/dbe8cdfcfb0bf657b9fe1cf92d5537f118ccb487/index_new/cn/light_cone_promotions.json</x:v>
      </x:c>
    </x:row>
    <x:row r="4455" ht="20" customHeight="1">
      <x:c r="A4455" s="6" t="str">
        <x:v>光锥突破</x:v>
      </x:c>
      <x:c r="B4455" s="6" t="str">
        <x:v>24006</x:v>
      </x:c>
      <x:c r="C4455" s="6" t="n">
        <x:v>3</x:v>
      </x:c>
      <x:c r="D4455" s="6" t="n">
        <x:v>4</x:v>
      </x:c>
      <x:c r="E4455" s="7" t="str">
        <x:v>110262</x:v>
      </x:c>
      <x:c r="F4455" s="7" t="str">
        <x:v>《绒绒号》连载纪念刊</x:v>
      </x:c>
      <x:c r="G4455" s="6" t="n">
        <x:v>8</x:v>
      </x:c>
      <x:c r="H4455" s="6" t="str">
        <x:v>https://raw.githubusercontent.com/Mar-7th/StarRailRes/dbe8cdfcfb0bf657b9fe1cf92d5537f118ccb487/index_new/cn/light_cone_promotions.json</x:v>
      </x:c>
    </x:row>
    <x:row r="4456" ht="20" customHeight="1">
      <x:c r="A4456" s="6" t="str">
        <x:v>光锥突破</x:v>
      </x:c>
      <x:c r="B4456" s="6" t="str">
        <x:v>24006</x:v>
      </x:c>
      <x:c r="C4456" s="6" t="n">
        <x:v>3</x:v>
      </x:c>
      <x:c r="D4456" s="6" t="n">
        <x:v>4</x:v>
      </x:c>
      <x:c r="E4456" s="7" t="str">
        <x:v>111002</x:v>
      </x:c>
      <x:c r="F4456" s="7" t="str">
        <x:v>微光原核</x:v>
      </x:c>
      <x:c r="G4456" s="6" t="n">
        <x:v>12</x:v>
      </x:c>
      <x:c r="H4456" s="6" t="str">
        <x:v>https://raw.githubusercontent.com/Mar-7th/StarRailRes/dbe8cdfcfb0bf657b9fe1cf92d5537f118ccb487/index_new/cn/light_cone_promotions.json</x:v>
      </x:c>
    </x:row>
    <x:row r="4457" ht="20" customHeight="1">
      <x:c r="A4457" s="6" t="str">
        <x:v>光锥突破</x:v>
      </x:c>
      <x:c r="B4457" s="6" t="str">
        <x:v>24006</x:v>
      </x:c>
      <x:c r="C4457" s="6" t="n">
        <x:v>4</x:v>
      </x:c>
      <x:c r="D4457" s="6" t="n">
        <x:v>5</x:v>
      </x:c>
      <x:c r="E4457" s="7" t="str">
        <x:v>2</x:v>
      </x:c>
      <x:c r="F4457" s="7" t="str">
        <x:v>信用点</x:v>
      </x:c>
      <x:c r="G4457" s="6" t="n">
        <x:v>100000</x:v>
      </x:c>
      <x:c r="H4457" s="6" t="str">
        <x:v>https://raw.githubusercontent.com/Mar-7th/StarRailRes/dbe8cdfcfb0bf657b9fe1cf92d5537f118ccb487/index_new/cn/light_cone_promotions.json</x:v>
      </x:c>
    </x:row>
    <x:row r="4458" ht="20" customHeight="1">
      <x:c r="A4458" s="6" t="str">
        <x:v>光锥突破</x:v>
      </x:c>
      <x:c r="B4458" s="6" t="str">
        <x:v>24006</x:v>
      </x:c>
      <x:c r="C4458" s="6" t="n">
        <x:v>4</x:v>
      </x:c>
      <x:c r="D4458" s="6" t="n">
        <x:v>5</x:v>
      </x:c>
      <x:c r="E4458" s="7" t="str">
        <x:v>110263</x:v>
      </x:c>
      <x:c r="F4458" s="7" t="str">
        <x:v>《绒绒号》典藏版合集</x:v>
      </x:c>
      <x:c r="G4458" s="6" t="n">
        <x:v>5</x:v>
      </x:c>
      <x:c r="H4458" s="6" t="str">
        <x:v>https://raw.githubusercontent.com/Mar-7th/StarRailRes/dbe8cdfcfb0bf657b9fe1cf92d5537f118ccb487/index_new/cn/light_cone_promotions.json</x:v>
      </x:c>
    </x:row>
    <x:row r="4459" ht="20" customHeight="1">
      <x:c r="A4459" s="6" t="str">
        <x:v>光锥突破</x:v>
      </x:c>
      <x:c r="B4459" s="6" t="str">
        <x:v>24006</x:v>
      </x:c>
      <x:c r="C4459" s="6" t="n">
        <x:v>4</x:v>
      </x:c>
      <x:c r="D4459" s="6" t="n">
        <x:v>5</x:v>
      </x:c>
      <x:c r="E4459" s="7" t="str">
        <x:v>111003</x:v>
      </x:c>
      <x:c r="F4459" s="7" t="str">
        <x:v>蠢动原核</x:v>
      </x:c>
      <x:c r="G4459" s="6" t="n">
        <x:v>6</x:v>
      </x:c>
      <x:c r="H4459" s="6" t="str">
        <x:v>https://raw.githubusercontent.com/Mar-7th/StarRailRes/dbe8cdfcfb0bf657b9fe1cf92d5537f118ccb487/index_new/cn/light_cone_promotions.json</x:v>
      </x:c>
    </x:row>
    <x:row r="4460" ht="20" customHeight="1">
      <x:c r="A4460" s="6" t="str">
        <x:v>光锥突破</x:v>
      </x:c>
      <x:c r="B4460" s="6" t="str">
        <x:v>24006</x:v>
      </x:c>
      <x:c r="C4460" s="6" t="n">
        <x:v>5</x:v>
      </x:c>
      <x:c r="D4460" s="6" t="n">
        <x:v>6</x:v>
      </x:c>
      <x:c r="E4460" s="7" t="str">
        <x:v>2</x:v>
      </x:c>
      <x:c r="F4460" s="7" t="str">
        <x:v>信用点</x:v>
      </x:c>
      <x:c r="G4460" s="6" t="n">
        <x:v>200000</x:v>
      </x:c>
      <x:c r="H4460" s="6" t="str">
        <x:v>https://raw.githubusercontent.com/Mar-7th/StarRailRes/dbe8cdfcfb0bf657b9fe1cf92d5537f118ccb487/index_new/cn/light_cone_promotions.json</x:v>
      </x:c>
    </x:row>
    <x:row r="4461" ht="20" customHeight="1">
      <x:c r="A4461" s="6" t="str">
        <x:v>光锥突破</x:v>
      </x:c>
      <x:c r="B4461" s="6" t="str">
        <x:v>24006</x:v>
      </x:c>
      <x:c r="C4461" s="6" t="n">
        <x:v>5</x:v>
      </x:c>
      <x:c r="D4461" s="6" t="n">
        <x:v>6</x:v>
      </x:c>
      <x:c r="E4461" s="7" t="str">
        <x:v>110263</x:v>
      </x:c>
      <x:c r="F4461" s="7" t="str">
        <x:v>《绒绒号》典藏版合集</x:v>
      </x:c>
      <x:c r="G4461" s="6" t="n">
        <x:v>10</x:v>
      </x:c>
      <x:c r="H4461" s="6" t="str">
        <x:v>https://raw.githubusercontent.com/Mar-7th/StarRailRes/dbe8cdfcfb0bf657b9fe1cf92d5537f118ccb487/index_new/cn/light_cone_promotions.json</x:v>
      </x:c>
    </x:row>
    <x:row r="4462" ht="20" customHeight="1">
      <x:c r="A4462" s="6" t="str">
        <x:v>光锥突破</x:v>
      </x:c>
      <x:c r="B4462" s="6" t="str">
        <x:v>24006</x:v>
      </x:c>
      <x:c r="C4462" s="6" t="n">
        <x:v>5</x:v>
      </x:c>
      <x:c r="D4462" s="6" t="n">
        <x:v>6</x:v>
      </x:c>
      <x:c r="E4462" s="7" t="str">
        <x:v>111003</x:v>
      </x:c>
      <x:c r="F4462" s="7" t="str">
        <x:v>蠢动原核</x:v>
      </x:c>
      <x:c r="G4462" s="6" t="n">
        <x:v>8</x:v>
      </x:c>
      <x:c r="H4462" s="6" t="str">
        <x:v>https://raw.githubusercontent.com/Mar-7th/StarRailRes/dbe8cdfcfb0bf657b9fe1cf92d5537f118ccb487/index_new/cn/light_cone_promotions.json</x:v>
      </x:c>
    </x:row>
  </x:sheetData>
  <x:pageMargins left="0.7" right="0.7" top="0.75" bottom="0.75" header="0.3" footer="0.3"/>
  <x:tableParts count="1">
    <x:tablePart xmlns:r="http://schemas.openxmlformats.org/officeDocument/2006/relationships" r:id="Rb62a995ccaab46d3"/>
  </x:tableParts>
</x:worksheet>
</file>

<file path=xl/worksheets/sheet32.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7" hidden="0" customWidth="1"/>
    <x:col min="2" max="2" width="17" hidden="0" customWidth="1"/>
    <x:col min="3" max="3" width="17" hidden="0" customWidth="1"/>
    <x:col min="4" max="4" width="17" hidden="0" customWidth="1"/>
    <x:col min="5" max="5" width="28" hidden="0" customWidth="1"/>
  </x:cols>
  <x:sheetData>
    <x:row r="1">
      <x:c r="A1" s="1" t="str">
        <x:v>等级经验参考</x:v>
      </x:c>
      <x:c r="B1" s="1"/>
      <x:c r="C1" s="1"/>
      <x:c r="D1" s="1"/>
      <x:c r="E1" s="1"/>
    </x:row>
    <x:row r="2">
      <x:c r="A2" s="2" t="str">
        <x:v>4.6 数据快照；筛选表头可查找名称与ID。来源列保存逐表网址。</x:v>
      </x:c>
      <x:c r="B2" s="2"/>
      <x:c r="C2" s="2"/>
      <x:c r="D2" s="2"/>
      <x:c r="E2" s="2"/>
    </x:row>
    <x:row r="4" ht="28" customHeight="1">
      <x:c r="A4" s="5" t="str">
        <x:v>类别</x:v>
      </x:c>
      <x:c r="B4" s="5" t="str">
        <x:v>经验组</x:v>
      </x:c>
      <x:c r="C4" s="5" t="str">
        <x:v>当前等级</x:v>
      </x:c>
      <x:c r="D4" s="5" t="str">
        <x:v>升下一级经验</x:v>
      </x:c>
      <x:c r="E4" s="5" t="str">
        <x:v>来源</x:v>
      </x:c>
    </x:row>
    <x:row r="5" ht="20" customHeight="1">
      <x:c r="A5" s="6" t="str">
        <x:v>角色</x:v>
      </x:c>
      <x:c r="B5" s="6" t="str">
        <x:v>1</x:v>
      </x:c>
      <x:c r="C5" s="6" t="n">
        <x:v>1</x:v>
      </x:c>
      <x:c r="D5" s="6" t="n">
        <x:v>200</x:v>
      </x:c>
      <x:c r="E5" s="6" t="str">
        <x:v>https://raw.githubusercontent.com/gffice/StarRailData/master/ExcelOutput/ExpType.json</x:v>
      </x:c>
    </x:row>
    <x:row r="6" ht="20" customHeight="1">
      <x:c r="A6" s="6" t="str">
        <x:v>角色</x:v>
      </x:c>
      <x:c r="B6" s="6" t="str">
        <x:v>1</x:v>
      </x:c>
      <x:c r="C6" s="6" t="n">
        <x:v>2</x:v>
      </x:c>
      <x:c r="D6" s="6" t="n">
        <x:v>300</x:v>
      </x:c>
      <x:c r="E6" s="6" t="str">
        <x:v>https://raw.githubusercontent.com/gffice/StarRailData/master/ExcelOutput/ExpType.json</x:v>
      </x:c>
    </x:row>
    <x:row r="7" ht="20" customHeight="1">
      <x:c r="A7" s="6" t="str">
        <x:v>角色</x:v>
      </x:c>
      <x:c r="B7" s="6" t="str">
        <x:v>1</x:v>
      </x:c>
      <x:c r="C7" s="6" t="n">
        <x:v>3</x:v>
      </x:c>
      <x:c r="D7" s="6" t="n">
        <x:v>500</x:v>
      </x:c>
      <x:c r="E7" s="6" t="str">
        <x:v>https://raw.githubusercontent.com/gffice/StarRailData/master/ExcelOutput/ExpType.json</x:v>
      </x:c>
    </x:row>
    <x:row r="8" ht="20" customHeight="1">
      <x:c r="A8" s="6" t="str">
        <x:v>角色</x:v>
      </x:c>
      <x:c r="B8" s="6" t="str">
        <x:v>1</x:v>
      </x:c>
      <x:c r="C8" s="6" t="n">
        <x:v>4</x:v>
      </x:c>
      <x:c r="D8" s="6" t="n">
        <x:v>600</x:v>
      </x:c>
      <x:c r="E8" s="6" t="str">
        <x:v>https://raw.githubusercontent.com/gffice/StarRailData/master/ExcelOutput/ExpType.json</x:v>
      </x:c>
    </x:row>
    <x:row r="9" ht="20" customHeight="1">
      <x:c r="A9" s="6" t="str">
        <x:v>角色</x:v>
      </x:c>
      <x:c r="B9" s="6" t="str">
        <x:v>1</x:v>
      </x:c>
      <x:c r="C9" s="6" t="n">
        <x:v>5</x:v>
      </x:c>
      <x:c r="D9" s="6" t="n">
        <x:v>1050</x:v>
      </x:c>
      <x:c r="E9" s="6" t="str">
        <x:v>https://raw.githubusercontent.com/gffice/StarRailData/master/ExcelOutput/ExpType.json</x:v>
      </x:c>
    </x:row>
    <x:row r="10" ht="20" customHeight="1">
      <x:c r="A10" s="6" t="str">
        <x:v>角色</x:v>
      </x:c>
      <x:c r="B10" s="6" t="str">
        <x:v>1</x:v>
      </x:c>
      <x:c r="C10" s="6" t="n">
        <x:v>6</x:v>
      </x:c>
      <x:c r="D10" s="6" t="n">
        <x:v>1670</x:v>
      </x:c>
      <x:c r="E10" s="6" t="str">
        <x:v>https://raw.githubusercontent.com/gffice/StarRailData/master/ExcelOutput/ExpType.json</x:v>
      </x:c>
    </x:row>
    <x:row r="11" ht="20" customHeight="1">
      <x:c r="A11" s="6" t="str">
        <x:v>角色</x:v>
      </x:c>
      <x:c r="B11" s="6" t="str">
        <x:v>1</x:v>
      </x:c>
      <x:c r="C11" s="6" t="n">
        <x:v>7</x:v>
      </x:c>
      <x:c r="D11" s="6" t="n">
        <x:v>2320</x:v>
      </x:c>
      <x:c r="E11" s="6" t="str">
        <x:v>https://raw.githubusercontent.com/gffice/StarRailData/master/ExcelOutput/ExpType.json</x:v>
      </x:c>
    </x:row>
    <x:row r="12" ht="20" customHeight="1">
      <x:c r="A12" s="6" t="str">
        <x:v>角色</x:v>
      </x:c>
      <x:c r="B12" s="6" t="str">
        <x:v>1</x:v>
      </x:c>
      <x:c r="C12" s="6" t="n">
        <x:v>8</x:v>
      </x:c>
      <x:c r="D12" s="6" t="n">
        <x:v>3060</x:v>
      </x:c>
      <x:c r="E12" s="6" t="str">
        <x:v>https://raw.githubusercontent.com/gffice/StarRailData/master/ExcelOutput/ExpType.json</x:v>
      </x:c>
    </x:row>
    <x:row r="13" ht="20" customHeight="1">
      <x:c r="A13" s="6" t="str">
        <x:v>角色</x:v>
      </x:c>
      <x:c r="B13" s="6" t="str">
        <x:v>1</x:v>
      </x:c>
      <x:c r="C13" s="6" t="n">
        <x:v>9</x:v>
      </x:c>
      <x:c r="D13" s="6" t="n">
        <x:v>3860</x:v>
      </x:c>
      <x:c r="E13" s="6" t="str">
        <x:v>https://raw.githubusercontent.com/gffice/StarRailData/master/ExcelOutput/ExpType.json</x:v>
      </x:c>
    </x:row>
    <x:row r="14" ht="20" customHeight="1">
      <x:c r="A14" s="6" t="str">
        <x:v>角色</x:v>
      </x:c>
      <x:c r="B14" s="6" t="str">
        <x:v>1</x:v>
      </x:c>
      <x:c r="C14" s="6" t="n">
        <x:v>10</x:v>
      </x:c>
      <x:c r="D14" s="6" t="n">
        <x:v>4740</x:v>
      </x:c>
      <x:c r="E14" s="6" t="str">
        <x:v>https://raw.githubusercontent.com/gffice/StarRailData/master/ExcelOutput/ExpType.json</x:v>
      </x:c>
    </x:row>
    <x:row r="15" ht="20" customHeight="1">
      <x:c r="A15" s="6" t="str">
        <x:v>角色</x:v>
      </x:c>
      <x:c r="B15" s="6" t="str">
        <x:v>1</x:v>
      </x:c>
      <x:c r="C15" s="6" t="n">
        <x:v>11</x:v>
      </x:c>
      <x:c r="D15" s="6" t="n">
        <x:v>5710</x:v>
      </x:c>
      <x:c r="E15" s="6" t="str">
        <x:v>https://raw.githubusercontent.com/gffice/StarRailData/master/ExcelOutput/ExpType.json</x:v>
      </x:c>
    </x:row>
    <x:row r="16" ht="20" customHeight="1">
      <x:c r="A16" s="6" t="str">
        <x:v>角色</x:v>
      </x:c>
      <x:c r="B16" s="6" t="str">
        <x:v>1</x:v>
      </x:c>
      <x:c r="C16" s="6" t="n">
        <x:v>12</x:v>
      </x:c>
      <x:c r="D16" s="6" t="n">
        <x:v>6730</x:v>
      </x:c>
      <x:c r="E16" s="6" t="str">
        <x:v>https://raw.githubusercontent.com/gffice/StarRailData/master/ExcelOutput/ExpType.json</x:v>
      </x:c>
    </x:row>
    <x:row r="17" ht="20" customHeight="1">
      <x:c r="A17" s="6" t="str">
        <x:v>角色</x:v>
      </x:c>
      <x:c r="B17" s="6" t="str">
        <x:v>1</x:v>
      </x:c>
      <x:c r="C17" s="6" t="n">
        <x:v>13</x:v>
      </x:c>
      <x:c r="D17" s="6" t="n">
        <x:v>7830</x:v>
      </x:c>
      <x:c r="E17" s="6" t="str">
        <x:v>https://raw.githubusercontent.com/gffice/StarRailData/master/ExcelOutput/ExpType.json</x:v>
      </x:c>
    </x:row>
    <x:row r="18" ht="20" customHeight="1">
      <x:c r="A18" s="6" t="str">
        <x:v>角色</x:v>
      </x:c>
      <x:c r="B18" s="6" t="str">
        <x:v>1</x:v>
      </x:c>
      <x:c r="C18" s="6" t="n">
        <x:v>14</x:v>
      </x:c>
      <x:c r="D18" s="6" t="n">
        <x:v>9000</x:v>
      </x:c>
      <x:c r="E18" s="6" t="str">
        <x:v>https://raw.githubusercontent.com/gffice/StarRailData/master/ExcelOutput/ExpType.json</x:v>
      </x:c>
    </x:row>
    <x:row r="19" ht="20" customHeight="1">
      <x:c r="A19" s="6" t="str">
        <x:v>角色</x:v>
      </x:c>
      <x:c r="B19" s="6" t="str">
        <x:v>1</x:v>
      </x:c>
      <x:c r="C19" s="6" t="n">
        <x:v>15</x:v>
      </x:c>
      <x:c r="D19" s="6" t="n">
        <x:v>10240</x:v>
      </x:c>
      <x:c r="E19" s="6" t="str">
        <x:v>https://raw.githubusercontent.com/gffice/StarRailData/master/ExcelOutput/ExpType.json</x:v>
      </x:c>
    </x:row>
    <x:row r="20" ht="20" customHeight="1">
      <x:c r="A20" s="6" t="str">
        <x:v>角色</x:v>
      </x:c>
      <x:c r="B20" s="6" t="str">
        <x:v>1</x:v>
      </x:c>
      <x:c r="C20" s="6" t="n">
        <x:v>16</x:v>
      </x:c>
      <x:c r="D20" s="6" t="n">
        <x:v>11550</x:v>
      </x:c>
      <x:c r="E20" s="6" t="str">
        <x:v>https://raw.githubusercontent.com/gffice/StarRailData/master/ExcelOutput/ExpType.json</x:v>
      </x:c>
    </x:row>
    <x:row r="21" ht="20" customHeight="1">
      <x:c r="A21" s="6" t="str">
        <x:v>角色</x:v>
      </x:c>
      <x:c r="B21" s="6" t="str">
        <x:v>1</x:v>
      </x:c>
      <x:c r="C21" s="6" t="n">
        <x:v>17</x:v>
      </x:c>
      <x:c r="D21" s="6" t="n">
        <x:v>12920</x:v>
      </x:c>
      <x:c r="E21" s="6" t="str">
        <x:v>https://raw.githubusercontent.com/gffice/StarRailData/master/ExcelOutput/ExpType.json</x:v>
      </x:c>
    </x:row>
    <x:row r="22" ht="20" customHeight="1">
      <x:c r="A22" s="6" t="str">
        <x:v>角色</x:v>
      </x:c>
      <x:c r="B22" s="6" t="str">
        <x:v>1</x:v>
      </x:c>
      <x:c r="C22" s="6" t="n">
        <x:v>18</x:v>
      </x:c>
      <x:c r="D22" s="6" t="n">
        <x:v>14360</x:v>
      </x:c>
      <x:c r="E22" s="6" t="str">
        <x:v>https://raw.githubusercontent.com/gffice/StarRailData/master/ExcelOutput/ExpType.json</x:v>
      </x:c>
    </x:row>
    <x:row r="23" ht="20" customHeight="1">
      <x:c r="A23" s="6" t="str">
        <x:v>角色</x:v>
      </x:c>
      <x:c r="B23" s="6" t="str">
        <x:v>1</x:v>
      </x:c>
      <x:c r="C23" s="6" t="n">
        <x:v>19</x:v>
      </x:c>
      <x:c r="D23" s="6" t="n">
        <x:v>15870</x:v>
      </x:c>
      <x:c r="E23" s="6" t="str">
        <x:v>https://raw.githubusercontent.com/gffice/StarRailData/master/ExcelOutput/ExpType.json</x:v>
      </x:c>
    </x:row>
    <x:row r="24" ht="20" customHeight="1">
      <x:c r="A24" s="6" t="str">
        <x:v>角色</x:v>
      </x:c>
      <x:c r="B24" s="6" t="str">
        <x:v>1</x:v>
      </x:c>
      <x:c r="C24" s="6" t="n">
        <x:v>20</x:v>
      </x:c>
      <x:c r="D24" s="6" t="n">
        <x:v>16580</x:v>
      </x:c>
      <x:c r="E24" s="6" t="str">
        <x:v>https://raw.githubusercontent.com/gffice/StarRailData/master/ExcelOutput/ExpType.json</x:v>
      </x:c>
    </x:row>
    <x:row r="25" ht="20" customHeight="1">
      <x:c r="A25" s="6" t="str">
        <x:v>角色</x:v>
      </x:c>
      <x:c r="B25" s="6" t="str">
        <x:v>1</x:v>
      </x:c>
      <x:c r="C25" s="6" t="n">
        <x:v>21</x:v>
      </x:c>
      <x:c r="D25" s="6" t="n">
        <x:v>16840</x:v>
      </x:c>
      <x:c r="E25" s="6" t="str">
        <x:v>https://raw.githubusercontent.com/gffice/StarRailData/master/ExcelOutput/ExpType.json</x:v>
      </x:c>
    </x:row>
    <x:row r="26" ht="20" customHeight="1">
      <x:c r="A26" s="6" t="str">
        <x:v>角色</x:v>
      </x:c>
      <x:c r="B26" s="6" t="str">
        <x:v>1</x:v>
      </x:c>
      <x:c r="C26" s="6" t="n">
        <x:v>22</x:v>
      </x:c>
      <x:c r="D26" s="6" t="n">
        <x:v>17100</x:v>
      </x:c>
      <x:c r="E26" s="6" t="str">
        <x:v>https://raw.githubusercontent.com/gffice/StarRailData/master/ExcelOutput/ExpType.json</x:v>
      </x:c>
    </x:row>
    <x:row r="27" ht="20" customHeight="1">
      <x:c r="A27" s="6" t="str">
        <x:v>角色</x:v>
      </x:c>
      <x:c r="B27" s="6" t="str">
        <x:v>1</x:v>
      </x:c>
      <x:c r="C27" s="6" t="n">
        <x:v>23</x:v>
      </x:c>
      <x:c r="D27" s="6" t="n">
        <x:v>17370</x:v>
      </x:c>
      <x:c r="E27" s="6" t="str">
        <x:v>https://raw.githubusercontent.com/gffice/StarRailData/master/ExcelOutput/ExpType.json</x:v>
      </x:c>
    </x:row>
    <x:row r="28" ht="20" customHeight="1">
      <x:c r="A28" s="6" t="str">
        <x:v>角色</x:v>
      </x:c>
      <x:c r="B28" s="6" t="str">
        <x:v>1</x:v>
      </x:c>
      <x:c r="C28" s="6" t="n">
        <x:v>24</x:v>
      </x:c>
      <x:c r="D28" s="6" t="n">
        <x:v>17640</x:v>
      </x:c>
      <x:c r="E28" s="6" t="str">
        <x:v>https://raw.githubusercontent.com/gffice/StarRailData/master/ExcelOutput/ExpType.json</x:v>
      </x:c>
    </x:row>
    <x:row r="29" ht="20" customHeight="1">
      <x:c r="A29" s="6" t="str">
        <x:v>角色</x:v>
      </x:c>
      <x:c r="B29" s="6" t="str">
        <x:v>1</x:v>
      </x:c>
      <x:c r="C29" s="6" t="n">
        <x:v>25</x:v>
      </x:c>
      <x:c r="D29" s="6" t="n">
        <x:v>17910</x:v>
      </x:c>
      <x:c r="E29" s="6" t="str">
        <x:v>https://raw.githubusercontent.com/gffice/StarRailData/master/ExcelOutput/ExpType.json</x:v>
      </x:c>
    </x:row>
    <x:row r="30" ht="20" customHeight="1">
      <x:c r="A30" s="6" t="str">
        <x:v>角色</x:v>
      </x:c>
      <x:c r="B30" s="6" t="str">
        <x:v>1</x:v>
      </x:c>
      <x:c r="C30" s="6" t="n">
        <x:v>26</x:v>
      </x:c>
      <x:c r="D30" s="6" t="n">
        <x:v>18190</x:v>
      </x:c>
      <x:c r="E30" s="6" t="str">
        <x:v>https://raw.githubusercontent.com/gffice/StarRailData/master/ExcelOutput/ExpType.json</x:v>
      </x:c>
    </x:row>
    <x:row r="31" ht="20" customHeight="1">
      <x:c r="A31" s="6" t="str">
        <x:v>角色</x:v>
      </x:c>
      <x:c r="B31" s="6" t="str">
        <x:v>1</x:v>
      </x:c>
      <x:c r="C31" s="6" t="n">
        <x:v>27</x:v>
      </x:c>
      <x:c r="D31" s="6" t="n">
        <x:v>18480</x:v>
      </x:c>
      <x:c r="E31" s="6" t="str">
        <x:v>https://raw.githubusercontent.com/gffice/StarRailData/master/ExcelOutput/ExpType.json</x:v>
      </x:c>
    </x:row>
    <x:row r="32" ht="20" customHeight="1">
      <x:c r="A32" s="6" t="str">
        <x:v>角色</x:v>
      </x:c>
      <x:c r="B32" s="6" t="str">
        <x:v>1</x:v>
      </x:c>
      <x:c r="C32" s="6" t="n">
        <x:v>28</x:v>
      </x:c>
      <x:c r="D32" s="6" t="n">
        <x:v>18760</x:v>
      </x:c>
      <x:c r="E32" s="6" t="str">
        <x:v>https://raw.githubusercontent.com/gffice/StarRailData/master/ExcelOutput/ExpType.json</x:v>
      </x:c>
    </x:row>
    <x:row r="33" ht="20" customHeight="1">
      <x:c r="A33" s="6" t="str">
        <x:v>角色</x:v>
      </x:c>
      <x:c r="B33" s="6" t="str">
        <x:v>1</x:v>
      </x:c>
      <x:c r="C33" s="6" t="n">
        <x:v>29</x:v>
      </x:c>
      <x:c r="D33" s="6" t="n">
        <x:v>19040</x:v>
      </x:c>
      <x:c r="E33" s="6" t="str">
        <x:v>https://raw.githubusercontent.com/gffice/StarRailData/master/ExcelOutput/ExpType.json</x:v>
      </x:c>
    </x:row>
    <x:row r="34" ht="20" customHeight="1">
      <x:c r="A34" s="6" t="str">
        <x:v>角色</x:v>
      </x:c>
      <x:c r="B34" s="6" t="str">
        <x:v>1</x:v>
      </x:c>
      <x:c r="C34" s="6" t="n">
        <x:v>30</x:v>
      </x:c>
      <x:c r="D34" s="6" t="n">
        <x:v>19340</x:v>
      </x:c>
      <x:c r="E34" s="6" t="str">
        <x:v>https://raw.githubusercontent.com/gffice/StarRailData/master/ExcelOutput/ExpType.json</x:v>
      </x:c>
    </x:row>
    <x:row r="35" ht="20" customHeight="1">
      <x:c r="A35" s="6" t="str">
        <x:v>角色</x:v>
      </x:c>
      <x:c r="B35" s="6" t="str">
        <x:v>1</x:v>
      </x:c>
      <x:c r="C35" s="6" t="n">
        <x:v>31</x:v>
      </x:c>
      <x:c r="D35" s="6" t="n">
        <x:v>19630</x:v>
      </x:c>
      <x:c r="E35" s="6" t="str">
        <x:v>https://raw.githubusercontent.com/gffice/StarRailData/master/ExcelOutput/ExpType.json</x:v>
      </x:c>
    </x:row>
    <x:row r="36" ht="20" customHeight="1">
      <x:c r="A36" s="6" t="str">
        <x:v>角色</x:v>
      </x:c>
      <x:c r="B36" s="6" t="str">
        <x:v>1</x:v>
      </x:c>
      <x:c r="C36" s="6" t="n">
        <x:v>32</x:v>
      </x:c>
      <x:c r="D36" s="6" t="n">
        <x:v>19930</x:v>
      </x:c>
      <x:c r="E36" s="6" t="str">
        <x:v>https://raw.githubusercontent.com/gffice/StarRailData/master/ExcelOutput/ExpType.json</x:v>
      </x:c>
    </x:row>
    <x:row r="37" ht="20" customHeight="1">
      <x:c r="A37" s="6" t="str">
        <x:v>角色</x:v>
      </x:c>
      <x:c r="B37" s="6" t="str">
        <x:v>1</x:v>
      </x:c>
      <x:c r="C37" s="6" t="n">
        <x:v>33</x:v>
      </x:c>
      <x:c r="D37" s="6" t="n">
        <x:v>20220</x:v>
      </x:c>
      <x:c r="E37" s="6" t="str">
        <x:v>https://raw.githubusercontent.com/gffice/StarRailData/master/ExcelOutput/ExpType.json</x:v>
      </x:c>
    </x:row>
    <x:row r="38" ht="20" customHeight="1">
      <x:c r="A38" s="6" t="str">
        <x:v>角色</x:v>
      </x:c>
      <x:c r="B38" s="6" t="str">
        <x:v>1</x:v>
      </x:c>
      <x:c r="C38" s="6" t="n">
        <x:v>34</x:v>
      </x:c>
      <x:c r="D38" s="6" t="n">
        <x:v>20530</x:v>
      </x:c>
      <x:c r="E38" s="6" t="str">
        <x:v>https://raw.githubusercontent.com/gffice/StarRailData/master/ExcelOutput/ExpType.json</x:v>
      </x:c>
    </x:row>
    <x:row r="39" ht="20" customHeight="1">
      <x:c r="A39" s="6" t="str">
        <x:v>角色</x:v>
      </x:c>
      <x:c r="B39" s="6" t="str">
        <x:v>1</x:v>
      </x:c>
      <x:c r="C39" s="6" t="n">
        <x:v>35</x:v>
      </x:c>
      <x:c r="D39" s="6" t="n">
        <x:v>20840</x:v>
      </x:c>
      <x:c r="E39" s="6" t="str">
        <x:v>https://raw.githubusercontent.com/gffice/StarRailData/master/ExcelOutput/ExpType.json</x:v>
      </x:c>
    </x:row>
    <x:row r="40" ht="20" customHeight="1">
      <x:c r="A40" s="6" t="str">
        <x:v>角色</x:v>
      </x:c>
      <x:c r="B40" s="6" t="str">
        <x:v>1</x:v>
      </x:c>
      <x:c r="C40" s="6" t="n">
        <x:v>36</x:v>
      </x:c>
      <x:c r="D40" s="6" t="n">
        <x:v>21140</x:v>
      </x:c>
      <x:c r="E40" s="6" t="str">
        <x:v>https://raw.githubusercontent.com/gffice/StarRailData/master/ExcelOutput/ExpType.json</x:v>
      </x:c>
    </x:row>
    <x:row r="41" ht="20" customHeight="1">
      <x:c r="A41" s="6" t="str">
        <x:v>角色</x:v>
      </x:c>
      <x:c r="B41" s="6" t="str">
        <x:v>1</x:v>
      </x:c>
      <x:c r="C41" s="6" t="n">
        <x:v>37</x:v>
      </x:c>
      <x:c r="D41" s="6" t="n">
        <x:v>21450</x:v>
      </x:c>
      <x:c r="E41" s="6" t="str">
        <x:v>https://raw.githubusercontent.com/gffice/StarRailData/master/ExcelOutput/ExpType.json</x:v>
      </x:c>
    </x:row>
    <x:row r="42" ht="20" customHeight="1">
      <x:c r="A42" s="6" t="str">
        <x:v>角色</x:v>
      </x:c>
      <x:c r="B42" s="6" t="str">
        <x:v>1</x:v>
      </x:c>
      <x:c r="C42" s="6" t="n">
        <x:v>38</x:v>
      </x:c>
      <x:c r="D42" s="6" t="n">
        <x:v>21760</x:v>
      </x:c>
      <x:c r="E42" s="6" t="str">
        <x:v>https://raw.githubusercontent.com/gffice/StarRailData/master/ExcelOutput/ExpType.json</x:v>
      </x:c>
    </x:row>
    <x:row r="43" ht="20" customHeight="1">
      <x:c r="A43" s="6" t="str">
        <x:v>角色</x:v>
      </x:c>
      <x:c r="B43" s="6" t="str">
        <x:v>1</x:v>
      </x:c>
      <x:c r="C43" s="6" t="n">
        <x:v>39</x:v>
      </x:c>
      <x:c r="D43" s="6" t="n">
        <x:v>22080</x:v>
      </x:c>
      <x:c r="E43" s="6" t="str">
        <x:v>https://raw.githubusercontent.com/gffice/StarRailData/master/ExcelOutput/ExpType.json</x:v>
      </x:c>
    </x:row>
    <x:row r="44" ht="20" customHeight="1">
      <x:c r="A44" s="6" t="str">
        <x:v>角色</x:v>
      </x:c>
      <x:c r="B44" s="6" t="str">
        <x:v>1</x:v>
      </x:c>
      <x:c r="C44" s="6" t="n">
        <x:v>40</x:v>
      </x:c>
      <x:c r="D44" s="6" t="n">
        <x:v>22390</x:v>
      </x:c>
      <x:c r="E44" s="6" t="str">
        <x:v>https://raw.githubusercontent.com/gffice/StarRailData/master/ExcelOutput/ExpType.json</x:v>
      </x:c>
    </x:row>
    <x:row r="45" ht="20" customHeight="1">
      <x:c r="A45" s="6" t="str">
        <x:v>角色</x:v>
      </x:c>
      <x:c r="B45" s="6" t="str">
        <x:v>1</x:v>
      </x:c>
      <x:c r="C45" s="6" t="n">
        <x:v>41</x:v>
      </x:c>
      <x:c r="D45" s="6" t="n">
        <x:v>25550</x:v>
      </x:c>
      <x:c r="E45" s="6" t="str">
        <x:v>https://raw.githubusercontent.com/gffice/StarRailData/master/ExcelOutput/ExpType.json</x:v>
      </x:c>
    </x:row>
    <x:row r="46" ht="20" customHeight="1">
      <x:c r="A46" s="6" t="str">
        <x:v>角色</x:v>
      </x:c>
      <x:c r="B46" s="6" t="str">
        <x:v>1</x:v>
      </x:c>
      <x:c r="C46" s="6" t="n">
        <x:v>42</x:v>
      </x:c>
      <x:c r="D46" s="6" t="n">
        <x:v>29140</x:v>
      </x:c>
      <x:c r="E46" s="6" t="str">
        <x:v>https://raw.githubusercontent.com/gffice/StarRailData/master/ExcelOutput/ExpType.json</x:v>
      </x:c>
    </x:row>
    <x:row r="47" ht="20" customHeight="1">
      <x:c r="A47" s="6" t="str">
        <x:v>角色</x:v>
      </x:c>
      <x:c r="B47" s="6" t="str">
        <x:v>1</x:v>
      </x:c>
      <x:c r="C47" s="6" t="n">
        <x:v>43</x:v>
      </x:c>
      <x:c r="D47" s="6" t="n">
        <x:v>32830</x:v>
      </x:c>
      <x:c r="E47" s="6" t="str">
        <x:v>https://raw.githubusercontent.com/gffice/StarRailData/master/ExcelOutput/ExpType.json</x:v>
      </x:c>
    </x:row>
    <x:row r="48" ht="20" customHeight="1">
      <x:c r="A48" s="6" t="str">
        <x:v>角色</x:v>
      </x:c>
      <x:c r="B48" s="6" t="str">
        <x:v>1</x:v>
      </x:c>
      <x:c r="C48" s="6" t="n">
        <x:v>44</x:v>
      </x:c>
      <x:c r="D48" s="6" t="n">
        <x:v>36600</x:v>
      </x:c>
      <x:c r="E48" s="6" t="str">
        <x:v>https://raw.githubusercontent.com/gffice/StarRailData/master/ExcelOutput/ExpType.json</x:v>
      </x:c>
    </x:row>
    <x:row r="49" ht="20" customHeight="1">
      <x:c r="A49" s="6" t="str">
        <x:v>角色</x:v>
      </x:c>
      <x:c r="B49" s="6" t="str">
        <x:v>1</x:v>
      </x:c>
      <x:c r="C49" s="6" t="n">
        <x:v>45</x:v>
      </x:c>
      <x:c r="D49" s="6" t="n">
        <x:v>40470</x:v>
      </x:c>
      <x:c r="E49" s="6" t="str">
        <x:v>https://raw.githubusercontent.com/gffice/StarRailData/master/ExcelOutput/ExpType.json</x:v>
      </x:c>
    </x:row>
    <x:row r="50" ht="20" customHeight="1">
      <x:c r="A50" s="6" t="str">
        <x:v>角色</x:v>
      </x:c>
      <x:c r="B50" s="6" t="str">
        <x:v>1</x:v>
      </x:c>
      <x:c r="C50" s="6" t="n">
        <x:v>46</x:v>
      </x:c>
      <x:c r="D50" s="6" t="n">
        <x:v>44430</x:v>
      </x:c>
      <x:c r="E50" s="6" t="str">
        <x:v>https://raw.githubusercontent.com/gffice/StarRailData/master/ExcelOutput/ExpType.json</x:v>
      </x:c>
    </x:row>
    <x:row r="51" ht="20" customHeight="1">
      <x:c r="A51" s="6" t="str">
        <x:v>角色</x:v>
      </x:c>
      <x:c r="B51" s="6" t="str">
        <x:v>1</x:v>
      </x:c>
      <x:c r="C51" s="6" t="n">
        <x:v>47</x:v>
      </x:c>
      <x:c r="D51" s="6" t="n">
        <x:v>48480</x:v>
      </x:c>
      <x:c r="E51" s="6" t="str">
        <x:v>https://raw.githubusercontent.com/gffice/StarRailData/master/ExcelOutput/ExpType.json</x:v>
      </x:c>
    </x:row>
    <x:row r="52" ht="20" customHeight="1">
      <x:c r="A52" s="6" t="str">
        <x:v>角色</x:v>
      </x:c>
      <x:c r="B52" s="6" t="str">
        <x:v>1</x:v>
      </x:c>
      <x:c r="C52" s="6" t="n">
        <x:v>48</x:v>
      </x:c>
      <x:c r="D52" s="6" t="n">
        <x:v>52630</x:v>
      </x:c>
      <x:c r="E52" s="6" t="str">
        <x:v>https://raw.githubusercontent.com/gffice/StarRailData/master/ExcelOutput/ExpType.json</x:v>
      </x:c>
    </x:row>
    <x:row r="53" ht="20" customHeight="1">
      <x:c r="A53" s="6" t="str">
        <x:v>角色</x:v>
      </x:c>
      <x:c r="B53" s="6" t="str">
        <x:v>1</x:v>
      </x:c>
      <x:c r="C53" s="6" t="n">
        <x:v>49</x:v>
      </x:c>
      <x:c r="D53" s="6" t="n">
        <x:v>56870</x:v>
      </x:c>
      <x:c r="E53" s="6" t="str">
        <x:v>https://raw.githubusercontent.com/gffice/StarRailData/master/ExcelOutput/ExpType.json</x:v>
      </x:c>
    </x:row>
    <x:row r="54" ht="20" customHeight="1">
      <x:c r="A54" s="6" t="str">
        <x:v>角色</x:v>
      </x:c>
      <x:c r="B54" s="6" t="str">
        <x:v>1</x:v>
      </x:c>
      <x:c r="C54" s="6" t="n">
        <x:v>50</x:v>
      </x:c>
      <x:c r="D54" s="6" t="n">
        <x:v>61190</x:v>
      </x:c>
      <x:c r="E54" s="6" t="str">
        <x:v>https://raw.githubusercontent.com/gffice/StarRailData/master/ExcelOutput/ExpType.json</x:v>
      </x:c>
    </x:row>
    <x:row r="55" ht="20" customHeight="1">
      <x:c r="A55" s="6" t="str">
        <x:v>角色</x:v>
      </x:c>
      <x:c r="B55" s="6" t="str">
        <x:v>1</x:v>
      </x:c>
      <x:c r="C55" s="6" t="n">
        <x:v>51</x:v>
      </x:c>
      <x:c r="D55" s="6" t="n">
        <x:v>65620</x:v>
      </x:c>
      <x:c r="E55" s="6" t="str">
        <x:v>https://raw.githubusercontent.com/gffice/StarRailData/master/ExcelOutput/ExpType.json</x:v>
      </x:c>
    </x:row>
    <x:row r="56" ht="20" customHeight="1">
      <x:c r="A56" s="6" t="str">
        <x:v>角色</x:v>
      </x:c>
      <x:c r="B56" s="6" t="str">
        <x:v>1</x:v>
      </x:c>
      <x:c r="C56" s="6" t="n">
        <x:v>52</x:v>
      </x:c>
      <x:c r="D56" s="6" t="n">
        <x:v>70130</x:v>
      </x:c>
      <x:c r="E56" s="6" t="str">
        <x:v>https://raw.githubusercontent.com/gffice/StarRailData/master/ExcelOutput/ExpType.json</x:v>
      </x:c>
    </x:row>
    <x:row r="57" ht="20" customHeight="1">
      <x:c r="A57" s="6" t="str">
        <x:v>角色</x:v>
      </x:c>
      <x:c r="B57" s="6" t="str">
        <x:v>1</x:v>
      </x:c>
      <x:c r="C57" s="6" t="n">
        <x:v>53</x:v>
      </x:c>
      <x:c r="D57" s="6" t="n">
        <x:v>74740</x:v>
      </x:c>
      <x:c r="E57" s="6" t="str">
        <x:v>https://raw.githubusercontent.com/gffice/StarRailData/master/ExcelOutput/ExpType.json</x:v>
      </x:c>
    </x:row>
    <x:row r="58" ht="20" customHeight="1">
      <x:c r="A58" s="6" t="str">
        <x:v>角色</x:v>
      </x:c>
      <x:c r="B58" s="6" t="str">
        <x:v>1</x:v>
      </x:c>
      <x:c r="C58" s="6" t="n">
        <x:v>54</x:v>
      </x:c>
      <x:c r="D58" s="6" t="n">
        <x:v>79450</x:v>
      </x:c>
      <x:c r="E58" s="6" t="str">
        <x:v>https://raw.githubusercontent.com/gffice/StarRailData/master/ExcelOutput/ExpType.json</x:v>
      </x:c>
    </x:row>
    <x:row r="59" ht="20" customHeight="1">
      <x:c r="A59" s="6" t="str">
        <x:v>角色</x:v>
      </x:c>
      <x:c r="B59" s="6" t="str">
        <x:v>1</x:v>
      </x:c>
      <x:c r="C59" s="6" t="n">
        <x:v>55</x:v>
      </x:c>
      <x:c r="D59" s="6" t="n">
        <x:v>84240</x:v>
      </x:c>
      <x:c r="E59" s="6" t="str">
        <x:v>https://raw.githubusercontent.com/gffice/StarRailData/master/ExcelOutput/ExpType.json</x:v>
      </x:c>
    </x:row>
    <x:row r="60" ht="20" customHeight="1">
      <x:c r="A60" s="6" t="str">
        <x:v>角色</x:v>
      </x:c>
      <x:c r="B60" s="6" t="str">
        <x:v>1</x:v>
      </x:c>
      <x:c r="C60" s="6" t="n">
        <x:v>56</x:v>
      </x:c>
      <x:c r="D60" s="6" t="n">
        <x:v>89120</x:v>
      </x:c>
      <x:c r="E60" s="6" t="str">
        <x:v>https://raw.githubusercontent.com/gffice/StarRailData/master/ExcelOutput/ExpType.json</x:v>
      </x:c>
    </x:row>
    <x:row r="61" ht="20" customHeight="1">
      <x:c r="A61" s="6" t="str">
        <x:v>角色</x:v>
      </x:c>
      <x:c r="B61" s="6" t="str">
        <x:v>1</x:v>
      </x:c>
      <x:c r="C61" s="6" t="n">
        <x:v>57</x:v>
      </x:c>
      <x:c r="D61" s="6" t="n">
        <x:v>94110</x:v>
      </x:c>
      <x:c r="E61" s="6" t="str">
        <x:v>https://raw.githubusercontent.com/gffice/StarRailData/master/ExcelOutput/ExpType.json</x:v>
      </x:c>
    </x:row>
    <x:row r="62" ht="20" customHeight="1">
      <x:c r="A62" s="6" t="str">
        <x:v>角色</x:v>
      </x:c>
      <x:c r="B62" s="6" t="str">
        <x:v>1</x:v>
      </x:c>
      <x:c r="C62" s="6" t="n">
        <x:v>58</x:v>
      </x:c>
      <x:c r="D62" s="6" t="n">
        <x:v>99190</x:v>
      </x:c>
      <x:c r="E62" s="6" t="str">
        <x:v>https://raw.githubusercontent.com/gffice/StarRailData/master/ExcelOutput/ExpType.json</x:v>
      </x:c>
    </x:row>
    <x:row r="63" ht="20" customHeight="1">
      <x:c r="A63" s="6" t="str">
        <x:v>角色</x:v>
      </x:c>
      <x:c r="B63" s="6" t="str">
        <x:v>1</x:v>
      </x:c>
      <x:c r="C63" s="6" t="n">
        <x:v>59</x:v>
      </x:c>
      <x:c r="D63" s="6" t="n">
        <x:v>104350</x:v>
      </x:c>
      <x:c r="E63" s="6" t="str">
        <x:v>https://raw.githubusercontent.com/gffice/StarRailData/master/ExcelOutput/ExpType.json</x:v>
      </x:c>
    </x:row>
    <x:row r="64" ht="20" customHeight="1">
      <x:c r="A64" s="6" t="str">
        <x:v>角色</x:v>
      </x:c>
      <x:c r="B64" s="6" t="str">
        <x:v>1</x:v>
      </x:c>
      <x:c r="C64" s="6" t="n">
        <x:v>60</x:v>
      </x:c>
      <x:c r="D64" s="6" t="n">
        <x:v>106240</x:v>
      </x:c>
      <x:c r="E64" s="6" t="str">
        <x:v>https://raw.githubusercontent.com/gffice/StarRailData/master/ExcelOutput/ExpType.json</x:v>
      </x:c>
    </x:row>
    <x:row r="65" ht="20" customHeight="1">
      <x:c r="A65" s="6" t="str">
        <x:v>角色</x:v>
      </x:c>
      <x:c r="B65" s="6" t="str">
        <x:v>1</x:v>
      </x:c>
      <x:c r="C65" s="6" t="n">
        <x:v>61</x:v>
      </x:c>
      <x:c r="D65" s="6" t="n">
        <x:v>111830</x:v>
      </x:c>
      <x:c r="E65" s="6" t="str">
        <x:v>https://raw.githubusercontent.com/gffice/StarRailData/master/ExcelOutput/ExpType.json</x:v>
      </x:c>
    </x:row>
    <x:row r="66" ht="20" customHeight="1">
      <x:c r="A66" s="6" t="str">
        <x:v>角色</x:v>
      </x:c>
      <x:c r="B66" s="6" t="str">
        <x:v>1</x:v>
      </x:c>
      <x:c r="C66" s="6" t="n">
        <x:v>62</x:v>
      </x:c>
      <x:c r="D66" s="6" t="n">
        <x:v>117530</x:v>
      </x:c>
      <x:c r="E66" s="6" t="str">
        <x:v>https://raw.githubusercontent.com/gffice/StarRailData/master/ExcelOutput/ExpType.json</x:v>
      </x:c>
    </x:row>
    <x:row r="67" ht="20" customHeight="1">
      <x:c r="A67" s="6" t="str">
        <x:v>角色</x:v>
      </x:c>
      <x:c r="B67" s="6" t="str">
        <x:v>1</x:v>
      </x:c>
      <x:c r="C67" s="6" t="n">
        <x:v>63</x:v>
      </x:c>
      <x:c r="D67" s="6" t="n">
        <x:v>123320</x:v>
      </x:c>
      <x:c r="E67" s="6" t="str">
        <x:v>https://raw.githubusercontent.com/gffice/StarRailData/master/ExcelOutput/ExpType.json</x:v>
      </x:c>
    </x:row>
    <x:row r="68" ht="20" customHeight="1">
      <x:c r="A68" s="6" t="str">
        <x:v>角色</x:v>
      </x:c>
      <x:c r="B68" s="6" t="str">
        <x:v>1</x:v>
      </x:c>
      <x:c r="C68" s="6" t="n">
        <x:v>64</x:v>
      </x:c>
      <x:c r="D68" s="6" t="n">
        <x:v>129210</x:v>
      </x:c>
      <x:c r="E68" s="6" t="str">
        <x:v>https://raw.githubusercontent.com/gffice/StarRailData/master/ExcelOutput/ExpType.json</x:v>
      </x:c>
    </x:row>
    <x:row r="69" ht="20" customHeight="1">
      <x:c r="A69" s="6" t="str">
        <x:v>角色</x:v>
      </x:c>
      <x:c r="B69" s="6" t="str">
        <x:v>1</x:v>
      </x:c>
      <x:c r="C69" s="6" t="n">
        <x:v>65</x:v>
      </x:c>
      <x:c r="D69" s="6" t="n">
        <x:v>135200</x:v>
      </x:c>
      <x:c r="E69" s="6" t="str">
        <x:v>https://raw.githubusercontent.com/gffice/StarRailData/master/ExcelOutput/ExpType.json</x:v>
      </x:c>
    </x:row>
    <x:row r="70" ht="20" customHeight="1">
      <x:c r="A70" s="6" t="str">
        <x:v>角色</x:v>
      </x:c>
      <x:c r="B70" s="6" t="str">
        <x:v>1</x:v>
      </x:c>
      <x:c r="C70" s="6" t="n">
        <x:v>66</x:v>
      </x:c>
      <x:c r="D70" s="6" t="n">
        <x:v>141290</x:v>
      </x:c>
      <x:c r="E70" s="6" t="str">
        <x:v>https://raw.githubusercontent.com/gffice/StarRailData/master/ExcelOutput/ExpType.json</x:v>
      </x:c>
    </x:row>
    <x:row r="71" ht="20" customHeight="1">
      <x:c r="A71" s="6" t="str">
        <x:v>角色</x:v>
      </x:c>
      <x:c r="B71" s="6" t="str">
        <x:v>1</x:v>
      </x:c>
      <x:c r="C71" s="6" t="n">
        <x:v>67</x:v>
      </x:c>
      <x:c r="D71" s="6" t="n">
        <x:v>147480</x:v>
      </x:c>
      <x:c r="E71" s="6" t="str">
        <x:v>https://raw.githubusercontent.com/gffice/StarRailData/master/ExcelOutput/ExpType.json</x:v>
      </x:c>
    </x:row>
    <x:row r="72" ht="20" customHeight="1">
      <x:c r="A72" s="6" t="str">
        <x:v>角色</x:v>
      </x:c>
      <x:c r="B72" s="6" t="str">
        <x:v>1</x:v>
      </x:c>
      <x:c r="C72" s="6" t="n">
        <x:v>68</x:v>
      </x:c>
      <x:c r="D72" s="6" t="n">
        <x:v>153780</x:v>
      </x:c>
      <x:c r="E72" s="6" t="str">
        <x:v>https://raw.githubusercontent.com/gffice/StarRailData/master/ExcelOutput/ExpType.json</x:v>
      </x:c>
    </x:row>
    <x:row r="73" ht="20" customHeight="1">
      <x:c r="A73" s="6" t="str">
        <x:v>角色</x:v>
      </x:c>
      <x:c r="B73" s="6" t="str">
        <x:v>1</x:v>
      </x:c>
      <x:c r="C73" s="6" t="n">
        <x:v>69</x:v>
      </x:c>
      <x:c r="D73" s="6" t="n">
        <x:v>160170</x:v>
      </x:c>
      <x:c r="E73" s="6" t="str">
        <x:v>https://raw.githubusercontent.com/gffice/StarRailData/master/ExcelOutput/ExpType.json</x:v>
      </x:c>
    </x:row>
    <x:row r="74" ht="20" customHeight="1">
      <x:c r="A74" s="6" t="str">
        <x:v>角色</x:v>
      </x:c>
      <x:c r="B74" s="6" t="str">
        <x:v>1</x:v>
      </x:c>
      <x:c r="C74" s="6" t="n">
        <x:v>70</x:v>
      </x:c>
      <x:c r="D74" s="6" t="n">
        <x:v>179260</x:v>
      </x:c>
      <x:c r="E74" s="6" t="str">
        <x:v>https://raw.githubusercontent.com/gffice/StarRailData/master/ExcelOutput/ExpType.json</x:v>
      </x:c>
    </x:row>
    <x:row r="75" ht="20" customHeight="1">
      <x:c r="A75" s="6" t="str">
        <x:v>角色</x:v>
      </x:c>
      <x:c r="B75" s="6" t="str">
        <x:v>1</x:v>
      </x:c>
      <x:c r="C75" s="6" t="n">
        <x:v>71</x:v>
      </x:c>
      <x:c r="D75" s="6" t="n">
        <x:v>199920</x:v>
      </x:c>
      <x:c r="E75" s="6" t="str">
        <x:v>https://raw.githubusercontent.com/gffice/StarRailData/master/ExcelOutput/ExpType.json</x:v>
      </x:c>
    </x:row>
    <x:row r="76" ht="20" customHeight="1">
      <x:c r="A76" s="6" t="str">
        <x:v>角色</x:v>
      </x:c>
      <x:c r="B76" s="6" t="str">
        <x:v>1</x:v>
      </x:c>
      <x:c r="C76" s="6" t="n">
        <x:v>72</x:v>
      </x:c>
      <x:c r="D76" s="6" t="n">
        <x:v>220920</x:v>
      </x:c>
      <x:c r="E76" s="6" t="str">
        <x:v>https://raw.githubusercontent.com/gffice/StarRailData/master/ExcelOutput/ExpType.json</x:v>
      </x:c>
    </x:row>
    <x:row r="77" ht="20" customHeight="1">
      <x:c r="A77" s="6" t="str">
        <x:v>角色</x:v>
      </x:c>
      <x:c r="B77" s="6" t="str">
        <x:v>1</x:v>
      </x:c>
      <x:c r="C77" s="6" t="n">
        <x:v>73</x:v>
      </x:c>
      <x:c r="D77" s="6" t="n">
        <x:v>242260</x:v>
      </x:c>
      <x:c r="E77" s="6" t="str">
        <x:v>https://raw.githubusercontent.com/gffice/StarRailData/master/ExcelOutput/ExpType.json</x:v>
      </x:c>
    </x:row>
    <x:row r="78" ht="20" customHeight="1">
      <x:c r="A78" s="6" t="str">
        <x:v>角色</x:v>
      </x:c>
      <x:c r="B78" s="6" t="str">
        <x:v>1</x:v>
      </x:c>
      <x:c r="C78" s="6" t="n">
        <x:v>74</x:v>
      </x:c>
      <x:c r="D78" s="6" t="n">
        <x:v>263930</x:v>
      </x:c>
      <x:c r="E78" s="6" t="str">
        <x:v>https://raw.githubusercontent.com/gffice/StarRailData/master/ExcelOutput/ExpType.json</x:v>
      </x:c>
    </x:row>
    <x:row r="79" ht="20" customHeight="1">
      <x:c r="A79" s="6" t="str">
        <x:v>角色</x:v>
      </x:c>
      <x:c r="B79" s="6" t="str">
        <x:v>1</x:v>
      </x:c>
      <x:c r="C79" s="6" t="n">
        <x:v>75</x:v>
      </x:c>
      <x:c r="D79" s="6" t="n">
        <x:v>285950</x:v>
      </x:c>
      <x:c r="E79" s="6" t="str">
        <x:v>https://raw.githubusercontent.com/gffice/StarRailData/master/ExcelOutput/ExpType.json</x:v>
      </x:c>
    </x:row>
    <x:row r="80" ht="20" customHeight="1">
      <x:c r="A80" s="6" t="str">
        <x:v>角色</x:v>
      </x:c>
      <x:c r="B80" s="6" t="str">
        <x:v>1</x:v>
      </x:c>
      <x:c r="C80" s="6" t="n">
        <x:v>76</x:v>
      </x:c>
      <x:c r="D80" s="6" t="n">
        <x:v>308300</x:v>
      </x:c>
      <x:c r="E80" s="6" t="str">
        <x:v>https://raw.githubusercontent.com/gffice/StarRailData/master/ExcelOutput/ExpType.json</x:v>
      </x:c>
    </x:row>
    <x:row r="81" ht="20" customHeight="1">
      <x:c r="A81" s="6" t="str">
        <x:v>角色</x:v>
      </x:c>
      <x:c r="B81" s="6" t="str">
        <x:v>1</x:v>
      </x:c>
      <x:c r="C81" s="6" t="n">
        <x:v>77</x:v>
      </x:c>
      <x:c r="D81" s="6" t="n">
        <x:v>331000</x:v>
      </x:c>
      <x:c r="E81" s="6" t="str">
        <x:v>https://raw.githubusercontent.com/gffice/StarRailData/master/ExcelOutput/ExpType.json</x:v>
      </x:c>
    </x:row>
    <x:row r="82" ht="20" customHeight="1">
      <x:c r="A82" s="6" t="str">
        <x:v>角色</x:v>
      </x:c>
      <x:c r="B82" s="6" t="str">
        <x:v>1</x:v>
      </x:c>
      <x:c r="C82" s="6" t="n">
        <x:v>78</x:v>
      </x:c>
      <x:c r="D82" s="6" t="n">
        <x:v>354040</x:v>
      </x:c>
      <x:c r="E82" s="6" t="str">
        <x:v>https://raw.githubusercontent.com/gffice/StarRailData/master/ExcelOutput/ExpType.json</x:v>
      </x:c>
    </x:row>
    <x:row r="83" ht="20" customHeight="1">
      <x:c r="A83" s="6" t="str">
        <x:v>角色</x:v>
      </x:c>
      <x:c r="B83" s="6" t="str">
        <x:v>1</x:v>
      </x:c>
      <x:c r="C83" s="6" t="n">
        <x:v>79</x:v>
      </x:c>
      <x:c r="D83" s="6" t="n">
        <x:v>377420</x:v>
      </x:c>
      <x:c r="E83" s="6" t="str">
        <x:v>https://raw.githubusercontent.com/gffice/StarRailData/master/ExcelOutput/ExpType.json</x:v>
      </x:c>
    </x:row>
    <x:row r="84" ht="20" customHeight="1">
      <x:c r="A84" s="6" t="str">
        <x:v>角色</x:v>
      </x:c>
      <x:c r="B84" s="6" t="str">
        <x:v>1</x:v>
      </x:c>
      <x:c r="C84" s="6" t="n">
        <x:v>80</x:v>
      </x:c>
      <x:c r="D84" s="6" t="n">
        <x:v>414350</x:v>
      </x:c>
      <x:c r="E84" s="6" t="str">
        <x:v>https://raw.githubusercontent.com/gffice/StarRailData/master/ExcelOutput/ExpType.json</x:v>
      </x:c>
    </x:row>
    <x:row r="85" ht="20" customHeight="1">
      <x:c r="A85" s="6" t="str">
        <x:v>角色</x:v>
      </x:c>
      <x:c r="B85" s="6" t="str">
        <x:v>1</x:v>
      </x:c>
      <x:c r="C85" s="6" t="n">
        <x:v>81</x:v>
      </x:c>
      <x:c r="D85" s="6" t="n">
        <x:v>435740</x:v>
      </x:c>
      <x:c r="E85" s="6" t="str">
        <x:v>https://raw.githubusercontent.com/gffice/StarRailData/master/ExcelOutput/ExpType.json</x:v>
      </x:c>
    </x:row>
    <x:row r="86" ht="20" customHeight="1">
      <x:c r="A86" s="6" t="str">
        <x:v>角色</x:v>
      </x:c>
      <x:c r="B86" s="6" t="str">
        <x:v>1</x:v>
      </x:c>
      <x:c r="C86" s="6" t="n">
        <x:v>82</x:v>
      </x:c>
      <x:c r="D86" s="6" t="n">
        <x:v>457450</x:v>
      </x:c>
      <x:c r="E86" s="6" t="str">
        <x:v>https://raw.githubusercontent.com/gffice/StarRailData/master/ExcelOutput/ExpType.json</x:v>
      </x:c>
    </x:row>
    <x:row r="87" ht="20" customHeight="1">
      <x:c r="A87" s="6" t="str">
        <x:v>角色</x:v>
      </x:c>
      <x:c r="B87" s="6" t="str">
        <x:v>1</x:v>
      </x:c>
      <x:c r="C87" s="6" t="n">
        <x:v>83</x:v>
      </x:c>
      <x:c r="D87" s="6" t="n">
        <x:v>479460</x:v>
      </x:c>
      <x:c r="E87" s="6" t="str">
        <x:v>https://raw.githubusercontent.com/gffice/StarRailData/master/ExcelOutput/ExpType.json</x:v>
      </x:c>
    </x:row>
    <x:row r="88" ht="20" customHeight="1">
      <x:c r="A88" s="6" t="str">
        <x:v>角色</x:v>
      </x:c>
      <x:c r="B88" s="6" t="str">
        <x:v>1</x:v>
      </x:c>
      <x:c r="C88" s="6" t="n">
        <x:v>84</x:v>
      </x:c>
      <x:c r="D88" s="6" t="n">
        <x:v>501770</x:v>
      </x:c>
      <x:c r="E88" s="6" t="str">
        <x:v>https://raw.githubusercontent.com/gffice/StarRailData/master/ExcelOutput/ExpType.json</x:v>
      </x:c>
    </x:row>
    <x:row r="89" ht="20" customHeight="1">
      <x:c r="A89" s="6" t="str">
        <x:v>角色</x:v>
      </x:c>
      <x:c r="B89" s="6" t="str">
        <x:v>1</x:v>
      </x:c>
      <x:c r="C89" s="6" t="n">
        <x:v>85</x:v>
      </x:c>
      <x:c r="D89" s="6" t="n">
        <x:v>524380</x:v>
      </x:c>
      <x:c r="E89" s="6" t="str">
        <x:v>https://raw.githubusercontent.com/gffice/StarRailData/master/ExcelOutput/ExpType.json</x:v>
      </x:c>
    </x:row>
    <x:row r="90" ht="20" customHeight="1">
      <x:c r="A90" s="6" t="str">
        <x:v>角色</x:v>
      </x:c>
      <x:c r="B90" s="6" t="str">
        <x:v>1</x:v>
      </x:c>
      <x:c r="C90" s="6" t="n">
        <x:v>86</x:v>
      </x:c>
      <x:c r="D90" s="6" t="n">
        <x:v>547310</x:v>
      </x:c>
      <x:c r="E90" s="6" t="str">
        <x:v>https://raw.githubusercontent.com/gffice/StarRailData/master/ExcelOutput/ExpType.json</x:v>
      </x:c>
    </x:row>
    <x:row r="91" ht="20" customHeight="1">
      <x:c r="A91" s="6" t="str">
        <x:v>角色</x:v>
      </x:c>
      <x:c r="B91" s="6" t="str">
        <x:v>1</x:v>
      </x:c>
      <x:c r="C91" s="6" t="n">
        <x:v>87</x:v>
      </x:c>
      <x:c r="D91" s="6" t="n">
        <x:v>570550</x:v>
      </x:c>
      <x:c r="E91" s="6" t="str">
        <x:v>https://raw.githubusercontent.com/gffice/StarRailData/master/ExcelOutput/ExpType.json</x:v>
      </x:c>
    </x:row>
    <x:row r="92" ht="20" customHeight="1">
      <x:c r="A92" s="6" t="str">
        <x:v>角色</x:v>
      </x:c>
      <x:c r="B92" s="6" t="str">
        <x:v>1</x:v>
      </x:c>
      <x:c r="C92" s="6" t="n">
        <x:v>88</x:v>
      </x:c>
      <x:c r="D92" s="6" t="n">
        <x:v>594100</x:v>
      </x:c>
      <x:c r="E92" s="6" t="str">
        <x:v>https://raw.githubusercontent.com/gffice/StarRailData/master/ExcelOutput/ExpType.json</x:v>
      </x:c>
    </x:row>
    <x:row r="93" ht="20" customHeight="1">
      <x:c r="A93" s="6" t="str">
        <x:v>角色</x:v>
      </x:c>
      <x:c r="B93" s="6" t="str">
        <x:v>1</x:v>
      </x:c>
      <x:c r="C93" s="6" t="n">
        <x:v>89</x:v>
      </x:c>
      <x:c r="D93" s="6" t="n">
        <x:v>617950</x:v>
      </x:c>
      <x:c r="E93" s="6" t="str">
        <x:v>https://raw.githubusercontent.com/gffice/StarRailData/master/ExcelOutput/ExpType.json</x:v>
      </x:c>
    </x:row>
    <x:row r="94" ht="20" customHeight="1">
      <x:c r="A94" s="6" t="str">
        <x:v>角色</x:v>
      </x:c>
      <x:c r="B94" s="6" t="str">
        <x:v>1</x:v>
      </x:c>
      <x:c r="C94" s="6" t="n">
        <x:v>90</x:v>
      </x:c>
      <x:c r="D94" s="6" t="n">
        <x:v>642120</x:v>
      </x:c>
      <x:c r="E94" s="6" t="str">
        <x:v>https://raw.githubusercontent.com/gffice/StarRailData/master/ExcelOutput/ExpType.json</x:v>
      </x:c>
    </x:row>
    <x:row r="95" ht="20" customHeight="1">
      <x:c r="A95" s="6" t="str">
        <x:v>角色</x:v>
      </x:c>
      <x:c r="B95" s="6" t="str">
        <x:v>1</x:v>
      </x:c>
      <x:c r="C95" s="6" t="n">
        <x:v>91</x:v>
      </x:c>
      <x:c r="D95" s="6" t="n">
        <x:v>666600</x:v>
      </x:c>
      <x:c r="E95" s="6" t="str">
        <x:v>https://raw.githubusercontent.com/gffice/StarRailData/master/ExcelOutput/ExpType.json</x:v>
      </x:c>
    </x:row>
    <x:row r="96" ht="20" customHeight="1">
      <x:c r="A96" s="6" t="str">
        <x:v>角色</x:v>
      </x:c>
      <x:c r="B96" s="6" t="str">
        <x:v>1</x:v>
      </x:c>
      <x:c r="C96" s="6" t="n">
        <x:v>92</x:v>
      </x:c>
      <x:c r="D96" s="6" t="n">
        <x:v>691380</x:v>
      </x:c>
      <x:c r="E96" s="6" t="str">
        <x:v>https://raw.githubusercontent.com/gffice/StarRailData/master/ExcelOutput/ExpType.json</x:v>
      </x:c>
    </x:row>
    <x:row r="97" ht="20" customHeight="1">
      <x:c r="A97" s="6" t="str">
        <x:v>角色</x:v>
      </x:c>
      <x:c r="B97" s="6" t="str">
        <x:v>1</x:v>
      </x:c>
      <x:c r="C97" s="6" t="n">
        <x:v>93</x:v>
      </x:c>
      <x:c r="D97" s="6" t="n">
        <x:v>716490</x:v>
      </x:c>
      <x:c r="E97" s="6" t="str">
        <x:v>https://raw.githubusercontent.com/gffice/StarRailData/master/ExcelOutput/ExpType.json</x:v>
      </x:c>
    </x:row>
    <x:row r="98" ht="20" customHeight="1">
      <x:c r="A98" s="6" t="str">
        <x:v>角色</x:v>
      </x:c>
      <x:c r="B98" s="6" t="str">
        <x:v>1</x:v>
      </x:c>
      <x:c r="C98" s="6" t="n">
        <x:v>94</x:v>
      </x:c>
      <x:c r="D98" s="6" t="n">
        <x:v>741900</x:v>
      </x:c>
      <x:c r="E98" s="6" t="str">
        <x:v>https://raw.githubusercontent.com/gffice/StarRailData/master/ExcelOutput/ExpType.json</x:v>
      </x:c>
    </x:row>
    <x:row r="99" ht="20" customHeight="1">
      <x:c r="A99" s="6" t="str">
        <x:v>角色</x:v>
      </x:c>
      <x:c r="B99" s="6" t="str">
        <x:v>1</x:v>
      </x:c>
      <x:c r="C99" s="6" t="n">
        <x:v>95</x:v>
      </x:c>
      <x:c r="D99" s="6" t="n">
        <x:v>767620</x:v>
      </x:c>
      <x:c r="E99" s="6" t="str">
        <x:v>https://raw.githubusercontent.com/gffice/StarRailData/master/ExcelOutput/ExpType.json</x:v>
      </x:c>
    </x:row>
    <x:row r="100" ht="20" customHeight="1">
      <x:c r="A100" s="6" t="str">
        <x:v>角色</x:v>
      </x:c>
      <x:c r="B100" s="6" t="str">
        <x:v>1</x:v>
      </x:c>
      <x:c r="C100" s="6" t="n">
        <x:v>96</x:v>
      </x:c>
      <x:c r="D100" s="6" t="n">
        <x:v>793660</x:v>
      </x:c>
      <x:c r="E100" s="6" t="str">
        <x:v>https://raw.githubusercontent.com/gffice/StarRailData/master/ExcelOutput/ExpType.json</x:v>
      </x:c>
    </x:row>
    <x:row r="101" ht="20" customHeight="1">
      <x:c r="A101" s="6" t="str">
        <x:v>角色</x:v>
      </x:c>
      <x:c r="B101" s="6" t="str">
        <x:v>1</x:v>
      </x:c>
      <x:c r="C101" s="6" t="n">
        <x:v>97</x:v>
      </x:c>
      <x:c r="D101" s="6" t="n">
        <x:v>820020</x:v>
      </x:c>
      <x:c r="E101" s="6" t="str">
        <x:v>https://raw.githubusercontent.com/gffice/StarRailData/master/ExcelOutput/ExpType.json</x:v>
      </x:c>
    </x:row>
    <x:row r="102" ht="20" customHeight="1">
      <x:c r="A102" s="6" t="str">
        <x:v>角色</x:v>
      </x:c>
      <x:c r="B102" s="6" t="str">
        <x:v>1</x:v>
      </x:c>
      <x:c r="C102" s="6" t="n">
        <x:v>98</x:v>
      </x:c>
      <x:c r="D102" s="6" t="n">
        <x:v>846690</x:v>
      </x:c>
      <x:c r="E102" s="6" t="str">
        <x:v>https://raw.githubusercontent.com/gffice/StarRailData/master/ExcelOutput/ExpType.json</x:v>
      </x:c>
    </x:row>
    <x:row r="103" ht="20" customHeight="1">
      <x:c r="A103" s="6" t="str">
        <x:v>角色</x:v>
      </x:c>
      <x:c r="B103" s="6" t="str">
        <x:v>1</x:v>
      </x:c>
      <x:c r="C103" s="6" t="n">
        <x:v>99</x:v>
      </x:c>
      <x:c r="D103" s="6" t="n">
        <x:v>873660</x:v>
      </x:c>
      <x:c r="E103" s="6" t="str">
        <x:v>https://raw.githubusercontent.com/gffice/StarRailData/master/ExcelOutput/ExpType.json</x:v>
      </x:c>
    </x:row>
    <x:row r="104" ht="20" customHeight="1">
      <x:c r="A104" s="6" t="str">
        <x:v>角色</x:v>
      </x:c>
      <x:c r="B104" s="6" t="str">
        <x:v>1</x:v>
      </x:c>
      <x:c r="C104" s="6" t="n">
        <x:v>100</x:v>
      </x:c>
      <x:c r="D104" s="6"/>
      <x:c r="E104" s="6" t="str">
        <x:v>https://raw.githubusercontent.com/gffice/StarRailData/master/ExcelOutput/ExpType.json</x:v>
      </x:c>
    </x:row>
    <x:row r="105" ht="20" customHeight="1">
      <x:c r="A105" s="6" t="str">
        <x:v>角色</x:v>
      </x:c>
      <x:c r="B105" s="6" t="str">
        <x:v>2</x:v>
      </x:c>
      <x:c r="C105" s="6" t="n">
        <x:v>1</x:v>
      </x:c>
      <x:c r="D105" s="6" t="n">
        <x:v>200</x:v>
      </x:c>
      <x:c r="E105" s="6" t="str">
        <x:v>https://raw.githubusercontent.com/gffice/StarRailData/master/ExcelOutput/ExpType.json</x:v>
      </x:c>
    </x:row>
    <x:row r="106" ht="20" customHeight="1">
      <x:c r="A106" s="6" t="str">
        <x:v>角色</x:v>
      </x:c>
      <x:c r="B106" s="6" t="str">
        <x:v>2</x:v>
      </x:c>
      <x:c r="C106" s="6" t="n">
        <x:v>2</x:v>
      </x:c>
      <x:c r="D106" s="6" t="n">
        <x:v>300</x:v>
      </x:c>
      <x:c r="E106" s="6" t="str">
        <x:v>https://raw.githubusercontent.com/gffice/StarRailData/master/ExcelOutput/ExpType.json</x:v>
      </x:c>
    </x:row>
    <x:row r="107" ht="20" customHeight="1">
      <x:c r="A107" s="6" t="str">
        <x:v>角色</x:v>
      </x:c>
      <x:c r="B107" s="6" t="str">
        <x:v>2</x:v>
      </x:c>
      <x:c r="C107" s="6" t="n">
        <x:v>3</x:v>
      </x:c>
      <x:c r="D107" s="6" t="n">
        <x:v>500</x:v>
      </x:c>
      <x:c r="E107" s="6" t="str">
        <x:v>https://raw.githubusercontent.com/gffice/StarRailData/master/ExcelOutput/ExpType.json</x:v>
      </x:c>
    </x:row>
    <x:row r="108" ht="20" customHeight="1">
      <x:c r="A108" s="6" t="str">
        <x:v>角色</x:v>
      </x:c>
      <x:c r="B108" s="6" t="str">
        <x:v>2</x:v>
      </x:c>
      <x:c r="C108" s="6" t="n">
        <x:v>4</x:v>
      </x:c>
      <x:c r="D108" s="6" t="n">
        <x:v>600</x:v>
      </x:c>
      <x:c r="E108" s="6" t="str">
        <x:v>https://raw.githubusercontent.com/gffice/StarRailData/master/ExcelOutput/ExpType.json</x:v>
      </x:c>
    </x:row>
    <x:row r="109" ht="20" customHeight="1">
      <x:c r="A109" s="6" t="str">
        <x:v>角色</x:v>
      </x:c>
      <x:c r="B109" s="6" t="str">
        <x:v>2</x:v>
      </x:c>
      <x:c r="C109" s="6" t="n">
        <x:v>5</x:v>
      </x:c>
      <x:c r="D109" s="6" t="n">
        <x:v>1050</x:v>
      </x:c>
      <x:c r="E109" s="6" t="str">
        <x:v>https://raw.githubusercontent.com/gffice/StarRailData/master/ExcelOutput/ExpType.json</x:v>
      </x:c>
    </x:row>
    <x:row r="110" ht="20" customHeight="1">
      <x:c r="A110" s="6" t="str">
        <x:v>角色</x:v>
      </x:c>
      <x:c r="B110" s="6" t="str">
        <x:v>2</x:v>
      </x:c>
      <x:c r="C110" s="6" t="n">
        <x:v>6</x:v>
      </x:c>
      <x:c r="D110" s="6" t="n">
        <x:v>1670</x:v>
      </x:c>
      <x:c r="E110" s="6" t="str">
        <x:v>https://raw.githubusercontent.com/gffice/StarRailData/master/ExcelOutput/ExpType.json</x:v>
      </x:c>
    </x:row>
    <x:row r="111" ht="20" customHeight="1">
      <x:c r="A111" s="6" t="str">
        <x:v>角色</x:v>
      </x:c>
      <x:c r="B111" s="6" t="str">
        <x:v>2</x:v>
      </x:c>
      <x:c r="C111" s="6" t="n">
        <x:v>7</x:v>
      </x:c>
      <x:c r="D111" s="6" t="n">
        <x:v>2320</x:v>
      </x:c>
      <x:c r="E111" s="6" t="str">
        <x:v>https://raw.githubusercontent.com/gffice/StarRailData/master/ExcelOutput/ExpType.json</x:v>
      </x:c>
    </x:row>
    <x:row r="112" ht="20" customHeight="1">
      <x:c r="A112" s="6" t="str">
        <x:v>角色</x:v>
      </x:c>
      <x:c r="B112" s="6" t="str">
        <x:v>2</x:v>
      </x:c>
      <x:c r="C112" s="6" t="n">
        <x:v>8</x:v>
      </x:c>
      <x:c r="D112" s="6" t="n">
        <x:v>3060</x:v>
      </x:c>
      <x:c r="E112" s="6" t="str">
        <x:v>https://raw.githubusercontent.com/gffice/StarRailData/master/ExcelOutput/ExpType.json</x:v>
      </x:c>
    </x:row>
    <x:row r="113" ht="20" customHeight="1">
      <x:c r="A113" s="6" t="str">
        <x:v>角色</x:v>
      </x:c>
      <x:c r="B113" s="6" t="str">
        <x:v>2</x:v>
      </x:c>
      <x:c r="C113" s="6" t="n">
        <x:v>9</x:v>
      </x:c>
      <x:c r="D113" s="6" t="n">
        <x:v>3860</x:v>
      </x:c>
      <x:c r="E113" s="6" t="str">
        <x:v>https://raw.githubusercontent.com/gffice/StarRailData/master/ExcelOutput/ExpType.json</x:v>
      </x:c>
    </x:row>
    <x:row r="114" ht="20" customHeight="1">
      <x:c r="A114" s="6" t="str">
        <x:v>角色</x:v>
      </x:c>
      <x:c r="B114" s="6" t="str">
        <x:v>2</x:v>
      </x:c>
      <x:c r="C114" s="6" t="n">
        <x:v>10</x:v>
      </x:c>
      <x:c r="D114" s="6" t="n">
        <x:v>4740</x:v>
      </x:c>
      <x:c r="E114" s="6" t="str">
        <x:v>https://raw.githubusercontent.com/gffice/StarRailData/master/ExcelOutput/ExpType.json</x:v>
      </x:c>
    </x:row>
    <x:row r="115" ht="20" customHeight="1">
      <x:c r="A115" s="6" t="str">
        <x:v>角色</x:v>
      </x:c>
      <x:c r="B115" s="6" t="str">
        <x:v>2</x:v>
      </x:c>
      <x:c r="C115" s="6" t="n">
        <x:v>11</x:v>
      </x:c>
      <x:c r="D115" s="6" t="n">
        <x:v>5710</x:v>
      </x:c>
      <x:c r="E115" s="6" t="str">
        <x:v>https://raw.githubusercontent.com/gffice/StarRailData/master/ExcelOutput/ExpType.json</x:v>
      </x:c>
    </x:row>
    <x:row r="116" ht="20" customHeight="1">
      <x:c r="A116" s="6" t="str">
        <x:v>角色</x:v>
      </x:c>
      <x:c r="B116" s="6" t="str">
        <x:v>2</x:v>
      </x:c>
      <x:c r="C116" s="6" t="n">
        <x:v>12</x:v>
      </x:c>
      <x:c r="D116" s="6" t="n">
        <x:v>6730</x:v>
      </x:c>
      <x:c r="E116" s="6" t="str">
        <x:v>https://raw.githubusercontent.com/gffice/StarRailData/master/ExcelOutput/ExpType.json</x:v>
      </x:c>
    </x:row>
    <x:row r="117" ht="20" customHeight="1">
      <x:c r="A117" s="6" t="str">
        <x:v>角色</x:v>
      </x:c>
      <x:c r="B117" s="6" t="str">
        <x:v>2</x:v>
      </x:c>
      <x:c r="C117" s="6" t="n">
        <x:v>13</x:v>
      </x:c>
      <x:c r="D117" s="6" t="n">
        <x:v>7830</x:v>
      </x:c>
      <x:c r="E117" s="6" t="str">
        <x:v>https://raw.githubusercontent.com/gffice/StarRailData/master/ExcelOutput/ExpType.json</x:v>
      </x:c>
    </x:row>
    <x:row r="118" ht="20" customHeight="1">
      <x:c r="A118" s="6" t="str">
        <x:v>角色</x:v>
      </x:c>
      <x:c r="B118" s="6" t="str">
        <x:v>2</x:v>
      </x:c>
      <x:c r="C118" s="6" t="n">
        <x:v>14</x:v>
      </x:c>
      <x:c r="D118" s="6" t="n">
        <x:v>9000</x:v>
      </x:c>
      <x:c r="E118" s="6" t="str">
        <x:v>https://raw.githubusercontent.com/gffice/StarRailData/master/ExcelOutput/ExpType.json</x:v>
      </x:c>
    </x:row>
    <x:row r="119" ht="20" customHeight="1">
      <x:c r="A119" s="6" t="str">
        <x:v>角色</x:v>
      </x:c>
      <x:c r="B119" s="6" t="str">
        <x:v>2</x:v>
      </x:c>
      <x:c r="C119" s="6" t="n">
        <x:v>15</x:v>
      </x:c>
      <x:c r="D119" s="6" t="n">
        <x:v>10240</x:v>
      </x:c>
      <x:c r="E119" s="6" t="str">
        <x:v>https://raw.githubusercontent.com/gffice/StarRailData/master/ExcelOutput/ExpType.json</x:v>
      </x:c>
    </x:row>
    <x:row r="120" ht="20" customHeight="1">
      <x:c r="A120" s="6" t="str">
        <x:v>角色</x:v>
      </x:c>
      <x:c r="B120" s="6" t="str">
        <x:v>2</x:v>
      </x:c>
      <x:c r="C120" s="6" t="n">
        <x:v>16</x:v>
      </x:c>
      <x:c r="D120" s="6" t="n">
        <x:v>11550</x:v>
      </x:c>
      <x:c r="E120" s="6" t="str">
        <x:v>https://raw.githubusercontent.com/gffice/StarRailData/master/ExcelOutput/ExpType.json</x:v>
      </x:c>
    </x:row>
    <x:row r="121" ht="20" customHeight="1">
      <x:c r="A121" s="6" t="str">
        <x:v>角色</x:v>
      </x:c>
      <x:c r="B121" s="6" t="str">
        <x:v>2</x:v>
      </x:c>
      <x:c r="C121" s="6" t="n">
        <x:v>17</x:v>
      </x:c>
      <x:c r="D121" s="6" t="n">
        <x:v>12920</x:v>
      </x:c>
      <x:c r="E121" s="6" t="str">
        <x:v>https://raw.githubusercontent.com/gffice/StarRailData/master/ExcelOutput/ExpType.json</x:v>
      </x:c>
    </x:row>
    <x:row r="122" ht="20" customHeight="1">
      <x:c r="A122" s="6" t="str">
        <x:v>角色</x:v>
      </x:c>
      <x:c r="B122" s="6" t="str">
        <x:v>2</x:v>
      </x:c>
      <x:c r="C122" s="6" t="n">
        <x:v>18</x:v>
      </x:c>
      <x:c r="D122" s="6" t="n">
        <x:v>14360</x:v>
      </x:c>
      <x:c r="E122" s="6" t="str">
        <x:v>https://raw.githubusercontent.com/gffice/StarRailData/master/ExcelOutput/ExpType.json</x:v>
      </x:c>
    </x:row>
    <x:row r="123" ht="20" customHeight="1">
      <x:c r="A123" s="6" t="str">
        <x:v>角色</x:v>
      </x:c>
      <x:c r="B123" s="6" t="str">
        <x:v>2</x:v>
      </x:c>
      <x:c r="C123" s="6" t="n">
        <x:v>19</x:v>
      </x:c>
      <x:c r="D123" s="6" t="n">
        <x:v>15870</x:v>
      </x:c>
      <x:c r="E123" s="6" t="str">
        <x:v>https://raw.githubusercontent.com/gffice/StarRailData/master/ExcelOutput/ExpType.json</x:v>
      </x:c>
    </x:row>
    <x:row r="124" ht="20" customHeight="1">
      <x:c r="A124" s="6" t="str">
        <x:v>角色</x:v>
      </x:c>
      <x:c r="B124" s="6" t="str">
        <x:v>2</x:v>
      </x:c>
      <x:c r="C124" s="6" t="n">
        <x:v>20</x:v>
      </x:c>
      <x:c r="D124" s="6" t="n">
        <x:v>16580</x:v>
      </x:c>
      <x:c r="E124" s="6" t="str">
        <x:v>https://raw.githubusercontent.com/gffice/StarRailData/master/ExcelOutput/ExpType.json</x:v>
      </x:c>
    </x:row>
    <x:row r="125" ht="20" customHeight="1">
      <x:c r="A125" s="6" t="str">
        <x:v>角色</x:v>
      </x:c>
      <x:c r="B125" s="6" t="str">
        <x:v>2</x:v>
      </x:c>
      <x:c r="C125" s="6" t="n">
        <x:v>21</x:v>
      </x:c>
      <x:c r="D125" s="6" t="n">
        <x:v>16840</x:v>
      </x:c>
      <x:c r="E125" s="6" t="str">
        <x:v>https://raw.githubusercontent.com/gffice/StarRailData/master/ExcelOutput/ExpType.json</x:v>
      </x:c>
    </x:row>
    <x:row r="126" ht="20" customHeight="1">
      <x:c r="A126" s="6" t="str">
        <x:v>角色</x:v>
      </x:c>
      <x:c r="B126" s="6" t="str">
        <x:v>2</x:v>
      </x:c>
      <x:c r="C126" s="6" t="n">
        <x:v>22</x:v>
      </x:c>
      <x:c r="D126" s="6" t="n">
        <x:v>17100</x:v>
      </x:c>
      <x:c r="E126" s="6" t="str">
        <x:v>https://raw.githubusercontent.com/gffice/StarRailData/master/ExcelOutput/ExpType.json</x:v>
      </x:c>
    </x:row>
    <x:row r="127" ht="20" customHeight="1">
      <x:c r="A127" s="6" t="str">
        <x:v>角色</x:v>
      </x:c>
      <x:c r="B127" s="6" t="str">
        <x:v>2</x:v>
      </x:c>
      <x:c r="C127" s="6" t="n">
        <x:v>23</x:v>
      </x:c>
      <x:c r="D127" s="6" t="n">
        <x:v>17370</x:v>
      </x:c>
      <x:c r="E127" s="6" t="str">
        <x:v>https://raw.githubusercontent.com/gffice/StarRailData/master/ExcelOutput/ExpType.json</x:v>
      </x:c>
    </x:row>
    <x:row r="128" ht="20" customHeight="1">
      <x:c r="A128" s="6" t="str">
        <x:v>角色</x:v>
      </x:c>
      <x:c r="B128" s="6" t="str">
        <x:v>2</x:v>
      </x:c>
      <x:c r="C128" s="6" t="n">
        <x:v>24</x:v>
      </x:c>
      <x:c r="D128" s="6" t="n">
        <x:v>17640</x:v>
      </x:c>
      <x:c r="E128" s="6" t="str">
        <x:v>https://raw.githubusercontent.com/gffice/StarRailData/master/ExcelOutput/ExpType.json</x:v>
      </x:c>
    </x:row>
    <x:row r="129" ht="20" customHeight="1">
      <x:c r="A129" s="6" t="str">
        <x:v>角色</x:v>
      </x:c>
      <x:c r="B129" s="6" t="str">
        <x:v>2</x:v>
      </x:c>
      <x:c r="C129" s="6" t="n">
        <x:v>25</x:v>
      </x:c>
      <x:c r="D129" s="6" t="n">
        <x:v>17910</x:v>
      </x:c>
      <x:c r="E129" s="6" t="str">
        <x:v>https://raw.githubusercontent.com/gffice/StarRailData/master/ExcelOutput/ExpType.json</x:v>
      </x:c>
    </x:row>
    <x:row r="130" ht="20" customHeight="1">
      <x:c r="A130" s="6" t="str">
        <x:v>角色</x:v>
      </x:c>
      <x:c r="B130" s="6" t="str">
        <x:v>2</x:v>
      </x:c>
      <x:c r="C130" s="6" t="n">
        <x:v>26</x:v>
      </x:c>
      <x:c r="D130" s="6" t="n">
        <x:v>18190</x:v>
      </x:c>
      <x:c r="E130" s="6" t="str">
        <x:v>https://raw.githubusercontent.com/gffice/StarRailData/master/ExcelOutput/ExpType.json</x:v>
      </x:c>
    </x:row>
    <x:row r="131" ht="20" customHeight="1">
      <x:c r="A131" s="6" t="str">
        <x:v>角色</x:v>
      </x:c>
      <x:c r="B131" s="6" t="str">
        <x:v>2</x:v>
      </x:c>
      <x:c r="C131" s="6" t="n">
        <x:v>27</x:v>
      </x:c>
      <x:c r="D131" s="6" t="n">
        <x:v>18480</x:v>
      </x:c>
      <x:c r="E131" s="6" t="str">
        <x:v>https://raw.githubusercontent.com/gffice/StarRailData/master/ExcelOutput/ExpType.json</x:v>
      </x:c>
    </x:row>
    <x:row r="132" ht="20" customHeight="1">
      <x:c r="A132" s="6" t="str">
        <x:v>角色</x:v>
      </x:c>
      <x:c r="B132" s="6" t="str">
        <x:v>2</x:v>
      </x:c>
      <x:c r="C132" s="6" t="n">
        <x:v>28</x:v>
      </x:c>
      <x:c r="D132" s="6" t="n">
        <x:v>18760</x:v>
      </x:c>
      <x:c r="E132" s="6" t="str">
        <x:v>https://raw.githubusercontent.com/gffice/StarRailData/master/ExcelOutput/ExpType.json</x:v>
      </x:c>
    </x:row>
    <x:row r="133" ht="20" customHeight="1">
      <x:c r="A133" s="6" t="str">
        <x:v>角色</x:v>
      </x:c>
      <x:c r="B133" s="6" t="str">
        <x:v>2</x:v>
      </x:c>
      <x:c r="C133" s="6" t="n">
        <x:v>29</x:v>
      </x:c>
      <x:c r="D133" s="6" t="n">
        <x:v>19040</x:v>
      </x:c>
      <x:c r="E133" s="6" t="str">
        <x:v>https://raw.githubusercontent.com/gffice/StarRailData/master/ExcelOutput/ExpType.json</x:v>
      </x:c>
    </x:row>
    <x:row r="134" ht="20" customHeight="1">
      <x:c r="A134" s="6" t="str">
        <x:v>角色</x:v>
      </x:c>
      <x:c r="B134" s="6" t="str">
        <x:v>2</x:v>
      </x:c>
      <x:c r="C134" s="6" t="n">
        <x:v>30</x:v>
      </x:c>
      <x:c r="D134" s="6" t="n">
        <x:v>19340</x:v>
      </x:c>
      <x:c r="E134" s="6" t="str">
        <x:v>https://raw.githubusercontent.com/gffice/StarRailData/master/ExcelOutput/ExpType.json</x:v>
      </x:c>
    </x:row>
    <x:row r="135" ht="20" customHeight="1">
      <x:c r="A135" s="6" t="str">
        <x:v>角色</x:v>
      </x:c>
      <x:c r="B135" s="6" t="str">
        <x:v>2</x:v>
      </x:c>
      <x:c r="C135" s="6" t="n">
        <x:v>31</x:v>
      </x:c>
      <x:c r="D135" s="6" t="n">
        <x:v>19630</x:v>
      </x:c>
      <x:c r="E135" s="6" t="str">
        <x:v>https://raw.githubusercontent.com/gffice/StarRailData/master/ExcelOutput/ExpType.json</x:v>
      </x:c>
    </x:row>
    <x:row r="136" ht="20" customHeight="1">
      <x:c r="A136" s="6" t="str">
        <x:v>角色</x:v>
      </x:c>
      <x:c r="B136" s="6" t="str">
        <x:v>2</x:v>
      </x:c>
      <x:c r="C136" s="6" t="n">
        <x:v>32</x:v>
      </x:c>
      <x:c r="D136" s="6" t="n">
        <x:v>19930</x:v>
      </x:c>
      <x:c r="E136" s="6" t="str">
        <x:v>https://raw.githubusercontent.com/gffice/StarRailData/master/ExcelOutput/ExpType.json</x:v>
      </x:c>
    </x:row>
    <x:row r="137" ht="20" customHeight="1">
      <x:c r="A137" s="6" t="str">
        <x:v>角色</x:v>
      </x:c>
      <x:c r="B137" s="6" t="str">
        <x:v>2</x:v>
      </x:c>
      <x:c r="C137" s="6" t="n">
        <x:v>33</x:v>
      </x:c>
      <x:c r="D137" s="6" t="n">
        <x:v>20220</x:v>
      </x:c>
      <x:c r="E137" s="6" t="str">
        <x:v>https://raw.githubusercontent.com/gffice/StarRailData/master/ExcelOutput/ExpType.json</x:v>
      </x:c>
    </x:row>
    <x:row r="138" ht="20" customHeight="1">
      <x:c r="A138" s="6" t="str">
        <x:v>角色</x:v>
      </x:c>
      <x:c r="B138" s="6" t="str">
        <x:v>2</x:v>
      </x:c>
      <x:c r="C138" s="6" t="n">
        <x:v>34</x:v>
      </x:c>
      <x:c r="D138" s="6" t="n">
        <x:v>20530</x:v>
      </x:c>
      <x:c r="E138" s="6" t="str">
        <x:v>https://raw.githubusercontent.com/gffice/StarRailData/master/ExcelOutput/ExpType.json</x:v>
      </x:c>
    </x:row>
    <x:row r="139" ht="20" customHeight="1">
      <x:c r="A139" s="6" t="str">
        <x:v>角色</x:v>
      </x:c>
      <x:c r="B139" s="6" t="str">
        <x:v>2</x:v>
      </x:c>
      <x:c r="C139" s="6" t="n">
        <x:v>35</x:v>
      </x:c>
      <x:c r="D139" s="6" t="n">
        <x:v>20840</x:v>
      </x:c>
      <x:c r="E139" s="6" t="str">
        <x:v>https://raw.githubusercontent.com/gffice/StarRailData/master/ExcelOutput/ExpType.json</x:v>
      </x:c>
    </x:row>
    <x:row r="140" ht="20" customHeight="1">
      <x:c r="A140" s="6" t="str">
        <x:v>角色</x:v>
      </x:c>
      <x:c r="B140" s="6" t="str">
        <x:v>2</x:v>
      </x:c>
      <x:c r="C140" s="6" t="n">
        <x:v>36</x:v>
      </x:c>
      <x:c r="D140" s="6" t="n">
        <x:v>21140</x:v>
      </x:c>
      <x:c r="E140" s="6" t="str">
        <x:v>https://raw.githubusercontent.com/gffice/StarRailData/master/ExcelOutput/ExpType.json</x:v>
      </x:c>
    </x:row>
    <x:row r="141" ht="20" customHeight="1">
      <x:c r="A141" s="6" t="str">
        <x:v>角色</x:v>
      </x:c>
      <x:c r="B141" s="6" t="str">
        <x:v>2</x:v>
      </x:c>
      <x:c r="C141" s="6" t="n">
        <x:v>37</x:v>
      </x:c>
      <x:c r="D141" s="6" t="n">
        <x:v>21450</x:v>
      </x:c>
      <x:c r="E141" s="6" t="str">
        <x:v>https://raw.githubusercontent.com/gffice/StarRailData/master/ExcelOutput/ExpType.json</x:v>
      </x:c>
    </x:row>
    <x:row r="142" ht="20" customHeight="1">
      <x:c r="A142" s="6" t="str">
        <x:v>角色</x:v>
      </x:c>
      <x:c r="B142" s="6" t="str">
        <x:v>2</x:v>
      </x:c>
      <x:c r="C142" s="6" t="n">
        <x:v>38</x:v>
      </x:c>
      <x:c r="D142" s="6" t="n">
        <x:v>21760</x:v>
      </x:c>
      <x:c r="E142" s="6" t="str">
        <x:v>https://raw.githubusercontent.com/gffice/StarRailData/master/ExcelOutput/ExpType.json</x:v>
      </x:c>
    </x:row>
    <x:row r="143" ht="20" customHeight="1">
      <x:c r="A143" s="6" t="str">
        <x:v>角色</x:v>
      </x:c>
      <x:c r="B143" s="6" t="str">
        <x:v>2</x:v>
      </x:c>
      <x:c r="C143" s="6" t="n">
        <x:v>39</x:v>
      </x:c>
      <x:c r="D143" s="6" t="n">
        <x:v>22080</x:v>
      </x:c>
      <x:c r="E143" s="6" t="str">
        <x:v>https://raw.githubusercontent.com/gffice/StarRailData/master/ExcelOutput/ExpType.json</x:v>
      </x:c>
    </x:row>
    <x:row r="144" ht="20" customHeight="1">
      <x:c r="A144" s="6" t="str">
        <x:v>角色</x:v>
      </x:c>
      <x:c r="B144" s="6" t="str">
        <x:v>2</x:v>
      </x:c>
      <x:c r="C144" s="6" t="n">
        <x:v>40</x:v>
      </x:c>
      <x:c r="D144" s="6" t="n">
        <x:v>22390</x:v>
      </x:c>
      <x:c r="E144" s="6" t="str">
        <x:v>https://raw.githubusercontent.com/gffice/StarRailData/master/ExcelOutput/ExpType.json</x:v>
      </x:c>
    </x:row>
    <x:row r="145" ht="20" customHeight="1">
      <x:c r="A145" s="6" t="str">
        <x:v>角色</x:v>
      </x:c>
      <x:c r="B145" s="6" t="str">
        <x:v>2</x:v>
      </x:c>
      <x:c r="C145" s="6" t="n">
        <x:v>41</x:v>
      </x:c>
      <x:c r="D145" s="6" t="n">
        <x:v>25550</x:v>
      </x:c>
      <x:c r="E145" s="6" t="str">
        <x:v>https://raw.githubusercontent.com/gffice/StarRailData/master/ExcelOutput/ExpType.json</x:v>
      </x:c>
    </x:row>
    <x:row r="146" ht="20" customHeight="1">
      <x:c r="A146" s="6" t="str">
        <x:v>角色</x:v>
      </x:c>
      <x:c r="B146" s="6" t="str">
        <x:v>2</x:v>
      </x:c>
      <x:c r="C146" s="6" t="n">
        <x:v>42</x:v>
      </x:c>
      <x:c r="D146" s="6" t="n">
        <x:v>29140</x:v>
      </x:c>
      <x:c r="E146" s="6" t="str">
        <x:v>https://raw.githubusercontent.com/gffice/StarRailData/master/ExcelOutput/ExpType.json</x:v>
      </x:c>
    </x:row>
    <x:row r="147" ht="20" customHeight="1">
      <x:c r="A147" s="6" t="str">
        <x:v>角色</x:v>
      </x:c>
      <x:c r="B147" s="6" t="str">
        <x:v>2</x:v>
      </x:c>
      <x:c r="C147" s="6" t="n">
        <x:v>43</x:v>
      </x:c>
      <x:c r="D147" s="6" t="n">
        <x:v>32830</x:v>
      </x:c>
      <x:c r="E147" s="6" t="str">
        <x:v>https://raw.githubusercontent.com/gffice/StarRailData/master/ExcelOutput/ExpType.json</x:v>
      </x:c>
    </x:row>
    <x:row r="148" ht="20" customHeight="1">
      <x:c r="A148" s="6" t="str">
        <x:v>角色</x:v>
      </x:c>
      <x:c r="B148" s="6" t="str">
        <x:v>2</x:v>
      </x:c>
      <x:c r="C148" s="6" t="n">
        <x:v>44</x:v>
      </x:c>
      <x:c r="D148" s="6" t="n">
        <x:v>36600</x:v>
      </x:c>
      <x:c r="E148" s="6" t="str">
        <x:v>https://raw.githubusercontent.com/gffice/StarRailData/master/ExcelOutput/ExpType.json</x:v>
      </x:c>
    </x:row>
    <x:row r="149" ht="20" customHeight="1">
      <x:c r="A149" s="6" t="str">
        <x:v>角色</x:v>
      </x:c>
      <x:c r="B149" s="6" t="str">
        <x:v>2</x:v>
      </x:c>
      <x:c r="C149" s="6" t="n">
        <x:v>45</x:v>
      </x:c>
      <x:c r="D149" s="6" t="n">
        <x:v>40470</x:v>
      </x:c>
      <x:c r="E149" s="6" t="str">
        <x:v>https://raw.githubusercontent.com/gffice/StarRailData/master/ExcelOutput/ExpType.json</x:v>
      </x:c>
    </x:row>
    <x:row r="150" ht="20" customHeight="1">
      <x:c r="A150" s="6" t="str">
        <x:v>角色</x:v>
      </x:c>
      <x:c r="B150" s="6" t="str">
        <x:v>2</x:v>
      </x:c>
      <x:c r="C150" s="6" t="n">
        <x:v>46</x:v>
      </x:c>
      <x:c r="D150" s="6" t="n">
        <x:v>44430</x:v>
      </x:c>
      <x:c r="E150" s="6" t="str">
        <x:v>https://raw.githubusercontent.com/gffice/StarRailData/master/ExcelOutput/ExpType.json</x:v>
      </x:c>
    </x:row>
    <x:row r="151" ht="20" customHeight="1">
      <x:c r="A151" s="6" t="str">
        <x:v>角色</x:v>
      </x:c>
      <x:c r="B151" s="6" t="str">
        <x:v>2</x:v>
      </x:c>
      <x:c r="C151" s="6" t="n">
        <x:v>47</x:v>
      </x:c>
      <x:c r="D151" s="6" t="n">
        <x:v>48480</x:v>
      </x:c>
      <x:c r="E151" s="6" t="str">
        <x:v>https://raw.githubusercontent.com/gffice/StarRailData/master/ExcelOutput/ExpType.json</x:v>
      </x:c>
    </x:row>
    <x:row r="152" ht="20" customHeight="1">
      <x:c r="A152" s="6" t="str">
        <x:v>角色</x:v>
      </x:c>
      <x:c r="B152" s="6" t="str">
        <x:v>2</x:v>
      </x:c>
      <x:c r="C152" s="6" t="n">
        <x:v>48</x:v>
      </x:c>
      <x:c r="D152" s="6" t="n">
        <x:v>52630</x:v>
      </x:c>
      <x:c r="E152" s="6" t="str">
        <x:v>https://raw.githubusercontent.com/gffice/StarRailData/master/ExcelOutput/ExpType.json</x:v>
      </x:c>
    </x:row>
    <x:row r="153" ht="20" customHeight="1">
      <x:c r="A153" s="6" t="str">
        <x:v>角色</x:v>
      </x:c>
      <x:c r="B153" s="6" t="str">
        <x:v>2</x:v>
      </x:c>
      <x:c r="C153" s="6" t="n">
        <x:v>49</x:v>
      </x:c>
      <x:c r="D153" s="6" t="n">
        <x:v>56870</x:v>
      </x:c>
      <x:c r="E153" s="6" t="str">
        <x:v>https://raw.githubusercontent.com/gffice/StarRailData/master/ExcelOutput/ExpType.json</x:v>
      </x:c>
    </x:row>
    <x:row r="154" ht="20" customHeight="1">
      <x:c r="A154" s="6" t="str">
        <x:v>角色</x:v>
      </x:c>
      <x:c r="B154" s="6" t="str">
        <x:v>2</x:v>
      </x:c>
      <x:c r="C154" s="6" t="n">
        <x:v>50</x:v>
      </x:c>
      <x:c r="D154" s="6" t="n">
        <x:v>61190</x:v>
      </x:c>
      <x:c r="E154" s="6" t="str">
        <x:v>https://raw.githubusercontent.com/gffice/StarRailData/master/ExcelOutput/ExpType.json</x:v>
      </x:c>
    </x:row>
    <x:row r="155" ht="20" customHeight="1">
      <x:c r="A155" s="6" t="str">
        <x:v>角色</x:v>
      </x:c>
      <x:c r="B155" s="6" t="str">
        <x:v>2</x:v>
      </x:c>
      <x:c r="C155" s="6" t="n">
        <x:v>51</x:v>
      </x:c>
      <x:c r="D155" s="6" t="n">
        <x:v>65620</x:v>
      </x:c>
      <x:c r="E155" s="6" t="str">
        <x:v>https://raw.githubusercontent.com/gffice/StarRailData/master/ExcelOutput/ExpType.json</x:v>
      </x:c>
    </x:row>
    <x:row r="156" ht="20" customHeight="1">
      <x:c r="A156" s="6" t="str">
        <x:v>角色</x:v>
      </x:c>
      <x:c r="B156" s="6" t="str">
        <x:v>2</x:v>
      </x:c>
      <x:c r="C156" s="6" t="n">
        <x:v>52</x:v>
      </x:c>
      <x:c r="D156" s="6" t="n">
        <x:v>70130</x:v>
      </x:c>
      <x:c r="E156" s="6" t="str">
        <x:v>https://raw.githubusercontent.com/gffice/StarRailData/master/ExcelOutput/ExpType.json</x:v>
      </x:c>
    </x:row>
    <x:row r="157" ht="20" customHeight="1">
      <x:c r="A157" s="6" t="str">
        <x:v>角色</x:v>
      </x:c>
      <x:c r="B157" s="6" t="str">
        <x:v>2</x:v>
      </x:c>
      <x:c r="C157" s="6" t="n">
        <x:v>53</x:v>
      </x:c>
      <x:c r="D157" s="6" t="n">
        <x:v>74740</x:v>
      </x:c>
      <x:c r="E157" s="6" t="str">
        <x:v>https://raw.githubusercontent.com/gffice/StarRailData/master/ExcelOutput/ExpType.json</x:v>
      </x:c>
    </x:row>
    <x:row r="158" ht="20" customHeight="1">
      <x:c r="A158" s="6" t="str">
        <x:v>角色</x:v>
      </x:c>
      <x:c r="B158" s="6" t="str">
        <x:v>2</x:v>
      </x:c>
      <x:c r="C158" s="6" t="n">
        <x:v>54</x:v>
      </x:c>
      <x:c r="D158" s="6" t="n">
        <x:v>79450</x:v>
      </x:c>
      <x:c r="E158" s="6" t="str">
        <x:v>https://raw.githubusercontent.com/gffice/StarRailData/master/ExcelOutput/ExpType.json</x:v>
      </x:c>
    </x:row>
    <x:row r="159" ht="20" customHeight="1">
      <x:c r="A159" s="6" t="str">
        <x:v>角色</x:v>
      </x:c>
      <x:c r="B159" s="6" t="str">
        <x:v>2</x:v>
      </x:c>
      <x:c r="C159" s="6" t="n">
        <x:v>55</x:v>
      </x:c>
      <x:c r="D159" s="6" t="n">
        <x:v>84240</x:v>
      </x:c>
      <x:c r="E159" s="6" t="str">
        <x:v>https://raw.githubusercontent.com/gffice/StarRailData/master/ExcelOutput/ExpType.json</x:v>
      </x:c>
    </x:row>
    <x:row r="160" ht="20" customHeight="1">
      <x:c r="A160" s="6" t="str">
        <x:v>角色</x:v>
      </x:c>
      <x:c r="B160" s="6" t="str">
        <x:v>2</x:v>
      </x:c>
      <x:c r="C160" s="6" t="n">
        <x:v>56</x:v>
      </x:c>
      <x:c r="D160" s="6" t="n">
        <x:v>89120</x:v>
      </x:c>
      <x:c r="E160" s="6" t="str">
        <x:v>https://raw.githubusercontent.com/gffice/StarRailData/master/ExcelOutput/ExpType.json</x:v>
      </x:c>
    </x:row>
    <x:row r="161" ht="20" customHeight="1">
      <x:c r="A161" s="6" t="str">
        <x:v>角色</x:v>
      </x:c>
      <x:c r="B161" s="6" t="str">
        <x:v>2</x:v>
      </x:c>
      <x:c r="C161" s="6" t="n">
        <x:v>57</x:v>
      </x:c>
      <x:c r="D161" s="6" t="n">
        <x:v>94110</x:v>
      </x:c>
      <x:c r="E161" s="6" t="str">
        <x:v>https://raw.githubusercontent.com/gffice/StarRailData/master/ExcelOutput/ExpType.json</x:v>
      </x:c>
    </x:row>
    <x:row r="162" ht="20" customHeight="1">
      <x:c r="A162" s="6" t="str">
        <x:v>角色</x:v>
      </x:c>
      <x:c r="B162" s="6" t="str">
        <x:v>2</x:v>
      </x:c>
      <x:c r="C162" s="6" t="n">
        <x:v>58</x:v>
      </x:c>
      <x:c r="D162" s="6" t="n">
        <x:v>99190</x:v>
      </x:c>
      <x:c r="E162" s="6" t="str">
        <x:v>https://raw.githubusercontent.com/gffice/StarRailData/master/ExcelOutput/ExpType.json</x:v>
      </x:c>
    </x:row>
    <x:row r="163" ht="20" customHeight="1">
      <x:c r="A163" s="6" t="str">
        <x:v>角色</x:v>
      </x:c>
      <x:c r="B163" s="6" t="str">
        <x:v>2</x:v>
      </x:c>
      <x:c r="C163" s="6" t="n">
        <x:v>59</x:v>
      </x:c>
      <x:c r="D163" s="6" t="n">
        <x:v>104350</x:v>
      </x:c>
      <x:c r="E163" s="6" t="str">
        <x:v>https://raw.githubusercontent.com/gffice/StarRailData/master/ExcelOutput/ExpType.json</x:v>
      </x:c>
    </x:row>
    <x:row r="164" ht="20" customHeight="1">
      <x:c r="A164" s="6" t="str">
        <x:v>角色</x:v>
      </x:c>
      <x:c r="B164" s="6" t="str">
        <x:v>2</x:v>
      </x:c>
      <x:c r="C164" s="6" t="n">
        <x:v>60</x:v>
      </x:c>
      <x:c r="D164" s="6" t="n">
        <x:v>106240</x:v>
      </x:c>
      <x:c r="E164" s="6" t="str">
        <x:v>https://raw.githubusercontent.com/gffice/StarRailData/master/ExcelOutput/ExpType.json</x:v>
      </x:c>
    </x:row>
    <x:row r="165" ht="20" customHeight="1">
      <x:c r="A165" s="6" t="str">
        <x:v>角色</x:v>
      </x:c>
      <x:c r="B165" s="6" t="str">
        <x:v>2</x:v>
      </x:c>
      <x:c r="C165" s="6" t="n">
        <x:v>61</x:v>
      </x:c>
      <x:c r="D165" s="6" t="n">
        <x:v>111830</x:v>
      </x:c>
      <x:c r="E165" s="6" t="str">
        <x:v>https://raw.githubusercontent.com/gffice/StarRailData/master/ExcelOutput/ExpType.json</x:v>
      </x:c>
    </x:row>
    <x:row r="166" ht="20" customHeight="1">
      <x:c r="A166" s="6" t="str">
        <x:v>角色</x:v>
      </x:c>
      <x:c r="B166" s="6" t="str">
        <x:v>2</x:v>
      </x:c>
      <x:c r="C166" s="6" t="n">
        <x:v>62</x:v>
      </x:c>
      <x:c r="D166" s="6" t="n">
        <x:v>117530</x:v>
      </x:c>
      <x:c r="E166" s="6" t="str">
        <x:v>https://raw.githubusercontent.com/gffice/StarRailData/master/ExcelOutput/ExpType.json</x:v>
      </x:c>
    </x:row>
    <x:row r="167" ht="20" customHeight="1">
      <x:c r="A167" s="6" t="str">
        <x:v>角色</x:v>
      </x:c>
      <x:c r="B167" s="6" t="str">
        <x:v>2</x:v>
      </x:c>
      <x:c r="C167" s="6" t="n">
        <x:v>63</x:v>
      </x:c>
      <x:c r="D167" s="6" t="n">
        <x:v>123320</x:v>
      </x:c>
      <x:c r="E167" s="6" t="str">
        <x:v>https://raw.githubusercontent.com/gffice/StarRailData/master/ExcelOutput/ExpType.json</x:v>
      </x:c>
    </x:row>
    <x:row r="168" ht="20" customHeight="1">
      <x:c r="A168" s="6" t="str">
        <x:v>角色</x:v>
      </x:c>
      <x:c r="B168" s="6" t="str">
        <x:v>2</x:v>
      </x:c>
      <x:c r="C168" s="6" t="n">
        <x:v>64</x:v>
      </x:c>
      <x:c r="D168" s="6" t="n">
        <x:v>129210</x:v>
      </x:c>
      <x:c r="E168" s="6" t="str">
        <x:v>https://raw.githubusercontent.com/gffice/StarRailData/master/ExcelOutput/ExpType.json</x:v>
      </x:c>
    </x:row>
    <x:row r="169" ht="20" customHeight="1">
      <x:c r="A169" s="6" t="str">
        <x:v>角色</x:v>
      </x:c>
      <x:c r="B169" s="6" t="str">
        <x:v>2</x:v>
      </x:c>
      <x:c r="C169" s="6" t="n">
        <x:v>65</x:v>
      </x:c>
      <x:c r="D169" s="6" t="n">
        <x:v>135200</x:v>
      </x:c>
      <x:c r="E169" s="6" t="str">
        <x:v>https://raw.githubusercontent.com/gffice/StarRailData/master/ExcelOutput/ExpType.json</x:v>
      </x:c>
    </x:row>
    <x:row r="170" ht="20" customHeight="1">
      <x:c r="A170" s="6" t="str">
        <x:v>角色</x:v>
      </x:c>
      <x:c r="B170" s="6" t="str">
        <x:v>2</x:v>
      </x:c>
      <x:c r="C170" s="6" t="n">
        <x:v>66</x:v>
      </x:c>
      <x:c r="D170" s="6" t="n">
        <x:v>141290</x:v>
      </x:c>
      <x:c r="E170" s="6" t="str">
        <x:v>https://raw.githubusercontent.com/gffice/StarRailData/master/ExcelOutput/ExpType.json</x:v>
      </x:c>
    </x:row>
    <x:row r="171" ht="20" customHeight="1">
      <x:c r="A171" s="6" t="str">
        <x:v>角色</x:v>
      </x:c>
      <x:c r="B171" s="6" t="str">
        <x:v>2</x:v>
      </x:c>
      <x:c r="C171" s="6" t="n">
        <x:v>67</x:v>
      </x:c>
      <x:c r="D171" s="6" t="n">
        <x:v>147480</x:v>
      </x:c>
      <x:c r="E171" s="6" t="str">
        <x:v>https://raw.githubusercontent.com/gffice/StarRailData/master/ExcelOutput/ExpType.json</x:v>
      </x:c>
    </x:row>
    <x:row r="172" ht="20" customHeight="1">
      <x:c r="A172" s="6" t="str">
        <x:v>角色</x:v>
      </x:c>
      <x:c r="B172" s="6" t="str">
        <x:v>2</x:v>
      </x:c>
      <x:c r="C172" s="6" t="n">
        <x:v>68</x:v>
      </x:c>
      <x:c r="D172" s="6" t="n">
        <x:v>153780</x:v>
      </x:c>
      <x:c r="E172" s="6" t="str">
        <x:v>https://raw.githubusercontent.com/gffice/StarRailData/master/ExcelOutput/ExpType.json</x:v>
      </x:c>
    </x:row>
    <x:row r="173" ht="20" customHeight="1">
      <x:c r="A173" s="6" t="str">
        <x:v>角色</x:v>
      </x:c>
      <x:c r="B173" s="6" t="str">
        <x:v>2</x:v>
      </x:c>
      <x:c r="C173" s="6" t="n">
        <x:v>69</x:v>
      </x:c>
      <x:c r="D173" s="6" t="n">
        <x:v>160170</x:v>
      </x:c>
      <x:c r="E173" s="6" t="str">
        <x:v>https://raw.githubusercontent.com/gffice/StarRailData/master/ExcelOutput/ExpType.json</x:v>
      </x:c>
    </x:row>
    <x:row r="174" ht="20" customHeight="1">
      <x:c r="A174" s="6" t="str">
        <x:v>角色</x:v>
      </x:c>
      <x:c r="B174" s="6" t="str">
        <x:v>2</x:v>
      </x:c>
      <x:c r="C174" s="6" t="n">
        <x:v>70</x:v>
      </x:c>
      <x:c r="D174" s="6" t="n">
        <x:v>179260</x:v>
      </x:c>
      <x:c r="E174" s="6" t="str">
        <x:v>https://raw.githubusercontent.com/gffice/StarRailData/master/ExcelOutput/ExpType.json</x:v>
      </x:c>
    </x:row>
    <x:row r="175" ht="20" customHeight="1">
      <x:c r="A175" s="6" t="str">
        <x:v>角色</x:v>
      </x:c>
      <x:c r="B175" s="6" t="str">
        <x:v>2</x:v>
      </x:c>
      <x:c r="C175" s="6" t="n">
        <x:v>71</x:v>
      </x:c>
      <x:c r="D175" s="6" t="n">
        <x:v>199920</x:v>
      </x:c>
      <x:c r="E175" s="6" t="str">
        <x:v>https://raw.githubusercontent.com/gffice/StarRailData/master/ExcelOutput/ExpType.json</x:v>
      </x:c>
    </x:row>
    <x:row r="176" ht="20" customHeight="1">
      <x:c r="A176" s="6" t="str">
        <x:v>角色</x:v>
      </x:c>
      <x:c r="B176" s="6" t="str">
        <x:v>2</x:v>
      </x:c>
      <x:c r="C176" s="6" t="n">
        <x:v>72</x:v>
      </x:c>
      <x:c r="D176" s="6" t="n">
        <x:v>220920</x:v>
      </x:c>
      <x:c r="E176" s="6" t="str">
        <x:v>https://raw.githubusercontent.com/gffice/StarRailData/master/ExcelOutput/ExpType.json</x:v>
      </x:c>
    </x:row>
    <x:row r="177" ht="20" customHeight="1">
      <x:c r="A177" s="6" t="str">
        <x:v>角色</x:v>
      </x:c>
      <x:c r="B177" s="6" t="str">
        <x:v>2</x:v>
      </x:c>
      <x:c r="C177" s="6" t="n">
        <x:v>73</x:v>
      </x:c>
      <x:c r="D177" s="6" t="n">
        <x:v>242260</x:v>
      </x:c>
      <x:c r="E177" s="6" t="str">
        <x:v>https://raw.githubusercontent.com/gffice/StarRailData/master/ExcelOutput/ExpType.json</x:v>
      </x:c>
    </x:row>
    <x:row r="178" ht="20" customHeight="1">
      <x:c r="A178" s="6" t="str">
        <x:v>角色</x:v>
      </x:c>
      <x:c r="B178" s="6" t="str">
        <x:v>2</x:v>
      </x:c>
      <x:c r="C178" s="6" t="n">
        <x:v>74</x:v>
      </x:c>
      <x:c r="D178" s="6" t="n">
        <x:v>263930</x:v>
      </x:c>
      <x:c r="E178" s="6" t="str">
        <x:v>https://raw.githubusercontent.com/gffice/StarRailData/master/ExcelOutput/ExpType.json</x:v>
      </x:c>
    </x:row>
    <x:row r="179" ht="20" customHeight="1">
      <x:c r="A179" s="6" t="str">
        <x:v>角色</x:v>
      </x:c>
      <x:c r="B179" s="6" t="str">
        <x:v>2</x:v>
      </x:c>
      <x:c r="C179" s="6" t="n">
        <x:v>75</x:v>
      </x:c>
      <x:c r="D179" s="6" t="n">
        <x:v>285950</x:v>
      </x:c>
      <x:c r="E179" s="6" t="str">
        <x:v>https://raw.githubusercontent.com/gffice/StarRailData/master/ExcelOutput/ExpType.json</x:v>
      </x:c>
    </x:row>
    <x:row r="180" ht="20" customHeight="1">
      <x:c r="A180" s="6" t="str">
        <x:v>角色</x:v>
      </x:c>
      <x:c r="B180" s="6" t="str">
        <x:v>2</x:v>
      </x:c>
      <x:c r="C180" s="6" t="n">
        <x:v>76</x:v>
      </x:c>
      <x:c r="D180" s="6" t="n">
        <x:v>308300</x:v>
      </x:c>
      <x:c r="E180" s="6" t="str">
        <x:v>https://raw.githubusercontent.com/gffice/StarRailData/master/ExcelOutput/ExpType.json</x:v>
      </x:c>
    </x:row>
    <x:row r="181" ht="20" customHeight="1">
      <x:c r="A181" s="6" t="str">
        <x:v>角色</x:v>
      </x:c>
      <x:c r="B181" s="6" t="str">
        <x:v>2</x:v>
      </x:c>
      <x:c r="C181" s="6" t="n">
        <x:v>77</x:v>
      </x:c>
      <x:c r="D181" s="6" t="n">
        <x:v>331000</x:v>
      </x:c>
      <x:c r="E181" s="6" t="str">
        <x:v>https://raw.githubusercontent.com/gffice/StarRailData/master/ExcelOutput/ExpType.json</x:v>
      </x:c>
    </x:row>
    <x:row r="182" ht="20" customHeight="1">
      <x:c r="A182" s="6" t="str">
        <x:v>角色</x:v>
      </x:c>
      <x:c r="B182" s="6" t="str">
        <x:v>2</x:v>
      </x:c>
      <x:c r="C182" s="6" t="n">
        <x:v>78</x:v>
      </x:c>
      <x:c r="D182" s="6" t="n">
        <x:v>354040</x:v>
      </x:c>
      <x:c r="E182" s="6" t="str">
        <x:v>https://raw.githubusercontent.com/gffice/StarRailData/master/ExcelOutput/ExpType.json</x:v>
      </x:c>
    </x:row>
    <x:row r="183" ht="20" customHeight="1">
      <x:c r="A183" s="6" t="str">
        <x:v>角色</x:v>
      </x:c>
      <x:c r="B183" s="6" t="str">
        <x:v>2</x:v>
      </x:c>
      <x:c r="C183" s="6" t="n">
        <x:v>79</x:v>
      </x:c>
      <x:c r="D183" s="6" t="n">
        <x:v>377420</x:v>
      </x:c>
      <x:c r="E183" s="6" t="str">
        <x:v>https://raw.githubusercontent.com/gffice/StarRailData/master/ExcelOutput/ExpType.json</x:v>
      </x:c>
    </x:row>
    <x:row r="184" ht="20" customHeight="1">
      <x:c r="A184" s="6" t="str">
        <x:v>角色</x:v>
      </x:c>
      <x:c r="B184" s="6" t="str">
        <x:v>2</x:v>
      </x:c>
      <x:c r="C184" s="6" t="n">
        <x:v>80</x:v>
      </x:c>
      <x:c r="D184" s="6" t="n">
        <x:v>414350</x:v>
      </x:c>
      <x:c r="E184" s="6" t="str">
        <x:v>https://raw.githubusercontent.com/gffice/StarRailData/master/ExcelOutput/ExpType.json</x:v>
      </x:c>
    </x:row>
    <x:row r="185" ht="20" customHeight="1">
      <x:c r="A185" s="6" t="str">
        <x:v>角色</x:v>
      </x:c>
      <x:c r="B185" s="6" t="str">
        <x:v>2</x:v>
      </x:c>
      <x:c r="C185" s="6" t="n">
        <x:v>81</x:v>
      </x:c>
      <x:c r="D185" s="6" t="n">
        <x:v>435740</x:v>
      </x:c>
      <x:c r="E185" s="6" t="str">
        <x:v>https://raw.githubusercontent.com/gffice/StarRailData/master/ExcelOutput/ExpType.json</x:v>
      </x:c>
    </x:row>
    <x:row r="186" ht="20" customHeight="1">
      <x:c r="A186" s="6" t="str">
        <x:v>角色</x:v>
      </x:c>
      <x:c r="B186" s="6" t="str">
        <x:v>2</x:v>
      </x:c>
      <x:c r="C186" s="6" t="n">
        <x:v>82</x:v>
      </x:c>
      <x:c r="D186" s="6" t="n">
        <x:v>457450</x:v>
      </x:c>
      <x:c r="E186" s="6" t="str">
        <x:v>https://raw.githubusercontent.com/gffice/StarRailData/master/ExcelOutput/ExpType.json</x:v>
      </x:c>
    </x:row>
    <x:row r="187" ht="20" customHeight="1">
      <x:c r="A187" s="6" t="str">
        <x:v>角色</x:v>
      </x:c>
      <x:c r="B187" s="6" t="str">
        <x:v>2</x:v>
      </x:c>
      <x:c r="C187" s="6" t="n">
        <x:v>83</x:v>
      </x:c>
      <x:c r="D187" s="6" t="n">
        <x:v>479460</x:v>
      </x:c>
      <x:c r="E187" s="6" t="str">
        <x:v>https://raw.githubusercontent.com/gffice/StarRailData/master/ExcelOutput/ExpType.json</x:v>
      </x:c>
    </x:row>
    <x:row r="188" ht="20" customHeight="1">
      <x:c r="A188" s="6" t="str">
        <x:v>角色</x:v>
      </x:c>
      <x:c r="B188" s="6" t="str">
        <x:v>2</x:v>
      </x:c>
      <x:c r="C188" s="6" t="n">
        <x:v>84</x:v>
      </x:c>
      <x:c r="D188" s="6" t="n">
        <x:v>501770</x:v>
      </x:c>
      <x:c r="E188" s="6" t="str">
        <x:v>https://raw.githubusercontent.com/gffice/StarRailData/master/ExcelOutput/ExpType.json</x:v>
      </x:c>
    </x:row>
    <x:row r="189" ht="20" customHeight="1">
      <x:c r="A189" s="6" t="str">
        <x:v>角色</x:v>
      </x:c>
      <x:c r="B189" s="6" t="str">
        <x:v>2</x:v>
      </x:c>
      <x:c r="C189" s="6" t="n">
        <x:v>85</x:v>
      </x:c>
      <x:c r="D189" s="6" t="n">
        <x:v>524380</x:v>
      </x:c>
      <x:c r="E189" s="6" t="str">
        <x:v>https://raw.githubusercontent.com/gffice/StarRailData/master/ExcelOutput/ExpType.json</x:v>
      </x:c>
    </x:row>
    <x:row r="190" ht="20" customHeight="1">
      <x:c r="A190" s="6" t="str">
        <x:v>角色</x:v>
      </x:c>
      <x:c r="B190" s="6" t="str">
        <x:v>2</x:v>
      </x:c>
      <x:c r="C190" s="6" t="n">
        <x:v>86</x:v>
      </x:c>
      <x:c r="D190" s="6" t="n">
        <x:v>547310</x:v>
      </x:c>
      <x:c r="E190" s="6" t="str">
        <x:v>https://raw.githubusercontent.com/gffice/StarRailData/master/ExcelOutput/ExpType.json</x:v>
      </x:c>
    </x:row>
    <x:row r="191" ht="20" customHeight="1">
      <x:c r="A191" s="6" t="str">
        <x:v>角色</x:v>
      </x:c>
      <x:c r="B191" s="6" t="str">
        <x:v>2</x:v>
      </x:c>
      <x:c r="C191" s="6" t="n">
        <x:v>87</x:v>
      </x:c>
      <x:c r="D191" s="6" t="n">
        <x:v>570550</x:v>
      </x:c>
      <x:c r="E191" s="6" t="str">
        <x:v>https://raw.githubusercontent.com/gffice/StarRailData/master/ExcelOutput/ExpType.json</x:v>
      </x:c>
    </x:row>
    <x:row r="192" ht="20" customHeight="1">
      <x:c r="A192" s="6" t="str">
        <x:v>角色</x:v>
      </x:c>
      <x:c r="B192" s="6" t="str">
        <x:v>2</x:v>
      </x:c>
      <x:c r="C192" s="6" t="n">
        <x:v>88</x:v>
      </x:c>
      <x:c r="D192" s="6" t="n">
        <x:v>594100</x:v>
      </x:c>
      <x:c r="E192" s="6" t="str">
        <x:v>https://raw.githubusercontent.com/gffice/StarRailData/master/ExcelOutput/ExpType.json</x:v>
      </x:c>
    </x:row>
    <x:row r="193" ht="20" customHeight="1">
      <x:c r="A193" s="6" t="str">
        <x:v>角色</x:v>
      </x:c>
      <x:c r="B193" s="6" t="str">
        <x:v>2</x:v>
      </x:c>
      <x:c r="C193" s="6" t="n">
        <x:v>89</x:v>
      </x:c>
      <x:c r="D193" s="6" t="n">
        <x:v>617950</x:v>
      </x:c>
      <x:c r="E193" s="6" t="str">
        <x:v>https://raw.githubusercontent.com/gffice/StarRailData/master/ExcelOutput/ExpType.json</x:v>
      </x:c>
    </x:row>
    <x:row r="194" ht="20" customHeight="1">
      <x:c r="A194" s="6" t="str">
        <x:v>角色</x:v>
      </x:c>
      <x:c r="B194" s="6" t="str">
        <x:v>2</x:v>
      </x:c>
      <x:c r="C194" s="6" t="n">
        <x:v>90</x:v>
      </x:c>
      <x:c r="D194" s="6" t="n">
        <x:v>642120</x:v>
      </x:c>
      <x:c r="E194" s="6" t="str">
        <x:v>https://raw.githubusercontent.com/gffice/StarRailData/master/ExcelOutput/ExpType.json</x:v>
      </x:c>
    </x:row>
    <x:row r="195" ht="20" customHeight="1">
      <x:c r="A195" s="6" t="str">
        <x:v>角色</x:v>
      </x:c>
      <x:c r="B195" s="6" t="str">
        <x:v>2</x:v>
      </x:c>
      <x:c r="C195" s="6" t="n">
        <x:v>91</x:v>
      </x:c>
      <x:c r="D195" s="6" t="n">
        <x:v>666600</x:v>
      </x:c>
      <x:c r="E195" s="6" t="str">
        <x:v>https://raw.githubusercontent.com/gffice/StarRailData/master/ExcelOutput/ExpType.json</x:v>
      </x:c>
    </x:row>
    <x:row r="196" ht="20" customHeight="1">
      <x:c r="A196" s="6" t="str">
        <x:v>角色</x:v>
      </x:c>
      <x:c r="B196" s="6" t="str">
        <x:v>2</x:v>
      </x:c>
      <x:c r="C196" s="6" t="n">
        <x:v>92</x:v>
      </x:c>
      <x:c r="D196" s="6" t="n">
        <x:v>691380</x:v>
      </x:c>
      <x:c r="E196" s="6" t="str">
        <x:v>https://raw.githubusercontent.com/gffice/StarRailData/master/ExcelOutput/ExpType.json</x:v>
      </x:c>
    </x:row>
    <x:row r="197" ht="20" customHeight="1">
      <x:c r="A197" s="6" t="str">
        <x:v>角色</x:v>
      </x:c>
      <x:c r="B197" s="6" t="str">
        <x:v>2</x:v>
      </x:c>
      <x:c r="C197" s="6" t="n">
        <x:v>93</x:v>
      </x:c>
      <x:c r="D197" s="6" t="n">
        <x:v>716490</x:v>
      </x:c>
      <x:c r="E197" s="6" t="str">
        <x:v>https://raw.githubusercontent.com/gffice/StarRailData/master/ExcelOutput/ExpType.json</x:v>
      </x:c>
    </x:row>
    <x:row r="198" ht="20" customHeight="1">
      <x:c r="A198" s="6" t="str">
        <x:v>角色</x:v>
      </x:c>
      <x:c r="B198" s="6" t="str">
        <x:v>2</x:v>
      </x:c>
      <x:c r="C198" s="6" t="n">
        <x:v>94</x:v>
      </x:c>
      <x:c r="D198" s="6" t="n">
        <x:v>741900</x:v>
      </x:c>
      <x:c r="E198" s="6" t="str">
        <x:v>https://raw.githubusercontent.com/gffice/StarRailData/master/ExcelOutput/ExpType.json</x:v>
      </x:c>
    </x:row>
    <x:row r="199" ht="20" customHeight="1">
      <x:c r="A199" s="6" t="str">
        <x:v>角色</x:v>
      </x:c>
      <x:c r="B199" s="6" t="str">
        <x:v>2</x:v>
      </x:c>
      <x:c r="C199" s="6" t="n">
        <x:v>95</x:v>
      </x:c>
      <x:c r="D199" s="6" t="n">
        <x:v>767620</x:v>
      </x:c>
      <x:c r="E199" s="6" t="str">
        <x:v>https://raw.githubusercontent.com/gffice/StarRailData/master/ExcelOutput/ExpType.json</x:v>
      </x:c>
    </x:row>
    <x:row r="200" ht="20" customHeight="1">
      <x:c r="A200" s="6" t="str">
        <x:v>角色</x:v>
      </x:c>
      <x:c r="B200" s="6" t="str">
        <x:v>2</x:v>
      </x:c>
      <x:c r="C200" s="6" t="n">
        <x:v>96</x:v>
      </x:c>
      <x:c r="D200" s="6" t="n">
        <x:v>793660</x:v>
      </x:c>
      <x:c r="E200" s="6" t="str">
        <x:v>https://raw.githubusercontent.com/gffice/StarRailData/master/ExcelOutput/ExpType.json</x:v>
      </x:c>
    </x:row>
    <x:row r="201" ht="20" customHeight="1">
      <x:c r="A201" s="6" t="str">
        <x:v>角色</x:v>
      </x:c>
      <x:c r="B201" s="6" t="str">
        <x:v>2</x:v>
      </x:c>
      <x:c r="C201" s="6" t="n">
        <x:v>97</x:v>
      </x:c>
      <x:c r="D201" s="6" t="n">
        <x:v>820020</x:v>
      </x:c>
      <x:c r="E201" s="6" t="str">
        <x:v>https://raw.githubusercontent.com/gffice/StarRailData/master/ExcelOutput/ExpType.json</x:v>
      </x:c>
    </x:row>
    <x:row r="202" ht="20" customHeight="1">
      <x:c r="A202" s="6" t="str">
        <x:v>角色</x:v>
      </x:c>
      <x:c r="B202" s="6" t="str">
        <x:v>2</x:v>
      </x:c>
      <x:c r="C202" s="6" t="n">
        <x:v>98</x:v>
      </x:c>
      <x:c r="D202" s="6" t="n">
        <x:v>846690</x:v>
      </x:c>
      <x:c r="E202" s="6" t="str">
        <x:v>https://raw.githubusercontent.com/gffice/StarRailData/master/ExcelOutput/ExpType.json</x:v>
      </x:c>
    </x:row>
    <x:row r="203" ht="20" customHeight="1">
      <x:c r="A203" s="6" t="str">
        <x:v>角色</x:v>
      </x:c>
      <x:c r="B203" s="6" t="str">
        <x:v>2</x:v>
      </x:c>
      <x:c r="C203" s="6" t="n">
        <x:v>99</x:v>
      </x:c>
      <x:c r="D203" s="6" t="n">
        <x:v>873660</x:v>
      </x:c>
      <x:c r="E203" s="6" t="str">
        <x:v>https://raw.githubusercontent.com/gffice/StarRailData/master/ExcelOutput/ExpType.json</x:v>
      </x:c>
    </x:row>
    <x:row r="204" ht="20" customHeight="1">
      <x:c r="A204" s="6" t="str">
        <x:v>角色</x:v>
      </x:c>
      <x:c r="B204" s="6" t="str">
        <x:v>2</x:v>
      </x:c>
      <x:c r="C204" s="6" t="n">
        <x:v>100</x:v>
      </x:c>
      <x:c r="D204" s="6"/>
      <x:c r="E204" s="6" t="str">
        <x:v>https://raw.githubusercontent.com/gffice/StarRailData/master/ExcelOutput/ExpType.json</x:v>
      </x:c>
    </x:row>
    <x:row r="205" ht="20" customHeight="1">
      <x:c r="A205" s="6" t="str">
        <x:v>光锥</x:v>
      </x:c>
      <x:c r="B205" s="6" t="str">
        <x:v>1</x:v>
      </x:c>
      <x:c r="C205" s="6" t="n">
        <x:v>1</x:v>
      </x:c>
      <x:c r="D205" s="6" t="n">
        <x:v>40</x:v>
      </x:c>
      <x:c r="E205" s="6" t="str">
        <x:v>https://raw.githubusercontent.com/gffice/StarRailData/master/ExcelOutput/EquipmentExpType.json</x:v>
      </x:c>
    </x:row>
    <x:row r="206" ht="20" customHeight="1">
      <x:c r="A206" s="6" t="str">
        <x:v>光锥</x:v>
      </x:c>
      <x:c r="B206" s="6" t="str">
        <x:v>1</x:v>
      </x:c>
      <x:c r="C206" s="6" t="n">
        <x:v>2</x:v>
      </x:c>
      <x:c r="D206" s="6" t="n">
        <x:v>60</x:v>
      </x:c>
      <x:c r="E206" s="6" t="str">
        <x:v>https://raw.githubusercontent.com/gffice/StarRailData/master/ExcelOutput/EquipmentExpType.json</x:v>
      </x:c>
    </x:row>
    <x:row r="207" ht="20" customHeight="1">
      <x:c r="A207" s="6" t="str">
        <x:v>光锥</x:v>
      </x:c>
      <x:c r="B207" s="6" t="str">
        <x:v>1</x:v>
      </x:c>
      <x:c r="C207" s="6" t="n">
        <x:v>3</x:v>
      </x:c>
      <x:c r="D207" s="6" t="n">
        <x:v>100</x:v>
      </x:c>
      <x:c r="E207" s="6" t="str">
        <x:v>https://raw.githubusercontent.com/gffice/StarRailData/master/ExcelOutput/EquipmentExpType.json</x:v>
      </x:c>
    </x:row>
    <x:row r="208" ht="20" customHeight="1">
      <x:c r="A208" s="6" t="str">
        <x:v>光锥</x:v>
      </x:c>
      <x:c r="B208" s="6" t="str">
        <x:v>1</x:v>
      </x:c>
      <x:c r="C208" s="6" t="n">
        <x:v>4</x:v>
      </x:c>
      <x:c r="D208" s="6" t="n">
        <x:v>160</x:v>
      </x:c>
      <x:c r="E208" s="6" t="str">
        <x:v>https://raw.githubusercontent.com/gffice/StarRailData/master/ExcelOutput/EquipmentExpType.json</x:v>
      </x:c>
    </x:row>
    <x:row r="209" ht="20" customHeight="1">
      <x:c r="A209" s="6" t="str">
        <x:v>光锥</x:v>
      </x:c>
      <x:c r="B209" s="6" t="str">
        <x:v>1</x:v>
      </x:c>
      <x:c r="C209" s="6" t="n">
        <x:v>5</x:v>
      </x:c>
      <x:c r="D209" s="6" t="n">
        <x:v>220</x:v>
      </x:c>
      <x:c r="E209" s="6" t="str">
        <x:v>https://raw.githubusercontent.com/gffice/StarRailData/master/ExcelOutput/EquipmentExpType.json</x:v>
      </x:c>
    </x:row>
    <x:row r="210" ht="20" customHeight="1">
      <x:c r="A210" s="6" t="str">
        <x:v>光锥</x:v>
      </x:c>
      <x:c r="B210" s="6" t="str">
        <x:v>1</x:v>
      </x:c>
      <x:c r="C210" s="6" t="n">
        <x:v>6</x:v>
      </x:c>
      <x:c r="D210" s="6" t="n">
        <x:v>300</x:v>
      </x:c>
      <x:c r="E210" s="6" t="str">
        <x:v>https://raw.githubusercontent.com/gffice/StarRailData/master/ExcelOutput/EquipmentExpType.json</x:v>
      </x:c>
    </x:row>
    <x:row r="211" ht="20" customHeight="1">
      <x:c r="A211" s="6" t="str">
        <x:v>光锥</x:v>
      </x:c>
      <x:c r="B211" s="6" t="str">
        <x:v>1</x:v>
      </x:c>
      <x:c r="C211" s="6" t="n">
        <x:v>7</x:v>
      </x:c>
      <x:c r="D211" s="6" t="n">
        <x:v>380</x:v>
      </x:c>
      <x:c r="E211" s="6" t="str">
        <x:v>https://raw.githubusercontent.com/gffice/StarRailData/master/ExcelOutput/EquipmentExpType.json</x:v>
      </x:c>
    </x:row>
    <x:row r="212" ht="20" customHeight="1">
      <x:c r="A212" s="6" t="str">
        <x:v>光锥</x:v>
      </x:c>
      <x:c r="B212" s="6" t="str">
        <x:v>1</x:v>
      </x:c>
      <x:c r="C212" s="6" t="n">
        <x:v>8</x:v>
      </x:c>
      <x:c r="D212" s="6" t="n">
        <x:v>480</x:v>
      </x:c>
      <x:c r="E212" s="6" t="str">
        <x:v>https://raw.githubusercontent.com/gffice/StarRailData/master/ExcelOutput/EquipmentExpType.json</x:v>
      </x:c>
    </x:row>
    <x:row r="213" ht="20" customHeight="1">
      <x:c r="A213" s="6" t="str">
        <x:v>光锥</x:v>
      </x:c>
      <x:c r="B213" s="6" t="str">
        <x:v>1</x:v>
      </x:c>
      <x:c r="C213" s="6" t="n">
        <x:v>9</x:v>
      </x:c>
      <x:c r="D213" s="6" t="n">
        <x:v>580</x:v>
      </x:c>
      <x:c r="E213" s="6" t="str">
        <x:v>https://raw.githubusercontent.com/gffice/StarRailData/master/ExcelOutput/EquipmentExpType.json</x:v>
      </x:c>
    </x:row>
    <x:row r="214" ht="20" customHeight="1">
      <x:c r="A214" s="6" t="str">
        <x:v>光锥</x:v>
      </x:c>
      <x:c r="B214" s="6" t="str">
        <x:v>1</x:v>
      </x:c>
      <x:c r="C214" s="6" t="n">
        <x:v>10</x:v>
      </x:c>
      <x:c r="D214" s="6" t="n">
        <x:v>700</x:v>
      </x:c>
      <x:c r="E214" s="6" t="str">
        <x:v>https://raw.githubusercontent.com/gffice/StarRailData/master/ExcelOutput/EquipmentExpType.json</x:v>
      </x:c>
    </x:row>
    <x:row r="215" ht="20" customHeight="1">
      <x:c r="A215" s="6" t="str">
        <x:v>光锥</x:v>
      </x:c>
      <x:c r="B215" s="6" t="str">
        <x:v>1</x:v>
      </x:c>
      <x:c r="C215" s="6" t="n">
        <x:v>11</x:v>
      </x:c>
      <x:c r="D215" s="6" t="n">
        <x:v>820</x:v>
      </x:c>
      <x:c r="E215" s="6" t="str">
        <x:v>https://raw.githubusercontent.com/gffice/StarRailData/master/ExcelOutput/EquipmentExpType.json</x:v>
      </x:c>
    </x:row>
    <x:row r="216" ht="20" customHeight="1">
      <x:c r="A216" s="6" t="str">
        <x:v>光锥</x:v>
      </x:c>
      <x:c r="B216" s="6" t="str">
        <x:v>1</x:v>
      </x:c>
      <x:c r="C216" s="6" t="n">
        <x:v>12</x:v>
      </x:c>
      <x:c r="D216" s="6" t="n">
        <x:v>950</x:v>
      </x:c>
      <x:c r="E216" s="6" t="str">
        <x:v>https://raw.githubusercontent.com/gffice/StarRailData/master/ExcelOutput/EquipmentExpType.json</x:v>
      </x:c>
    </x:row>
    <x:row r="217" ht="20" customHeight="1">
      <x:c r="A217" s="6" t="str">
        <x:v>光锥</x:v>
      </x:c>
      <x:c r="B217" s="6" t="str">
        <x:v>1</x:v>
      </x:c>
      <x:c r="C217" s="6" t="n">
        <x:v>13</x:v>
      </x:c>
      <x:c r="D217" s="6" t="n">
        <x:v>1090</x:v>
      </x:c>
      <x:c r="E217" s="6" t="str">
        <x:v>https://raw.githubusercontent.com/gffice/StarRailData/master/ExcelOutput/EquipmentExpType.json</x:v>
      </x:c>
    </x:row>
    <x:row r="218" ht="20" customHeight="1">
      <x:c r="A218" s="6" t="str">
        <x:v>光锥</x:v>
      </x:c>
      <x:c r="B218" s="6" t="str">
        <x:v>1</x:v>
      </x:c>
      <x:c r="C218" s="6" t="n">
        <x:v>14</x:v>
      </x:c>
      <x:c r="D218" s="6" t="n">
        <x:v>1240</x:v>
      </x:c>
      <x:c r="E218" s="6" t="str">
        <x:v>https://raw.githubusercontent.com/gffice/StarRailData/master/ExcelOutput/EquipmentExpType.json</x:v>
      </x:c>
    </x:row>
    <x:row r="219" ht="20" customHeight="1">
      <x:c r="A219" s="6" t="str">
        <x:v>光锥</x:v>
      </x:c>
      <x:c r="B219" s="6" t="str">
        <x:v>1</x:v>
      </x:c>
      <x:c r="C219" s="6" t="n">
        <x:v>15</x:v>
      </x:c>
      <x:c r="D219" s="6" t="n">
        <x:v>1390</x:v>
      </x:c>
      <x:c r="E219" s="6" t="str">
        <x:v>https://raw.githubusercontent.com/gffice/StarRailData/master/ExcelOutput/EquipmentExpType.json</x:v>
      </x:c>
    </x:row>
    <x:row r="220" ht="20" customHeight="1">
      <x:c r="A220" s="6" t="str">
        <x:v>光锥</x:v>
      </x:c>
      <x:c r="B220" s="6" t="str">
        <x:v>1</x:v>
      </x:c>
      <x:c r="C220" s="6" t="n">
        <x:v>16</x:v>
      </x:c>
      <x:c r="D220" s="6" t="n">
        <x:v>1560</x:v>
      </x:c>
      <x:c r="E220" s="6" t="str">
        <x:v>https://raw.githubusercontent.com/gffice/StarRailData/master/ExcelOutput/EquipmentExpType.json</x:v>
      </x:c>
    </x:row>
    <x:row r="221" ht="20" customHeight="1">
      <x:c r="A221" s="6" t="str">
        <x:v>光锥</x:v>
      </x:c>
      <x:c r="B221" s="6" t="str">
        <x:v>1</x:v>
      </x:c>
      <x:c r="C221" s="6" t="n">
        <x:v>17</x:v>
      </x:c>
      <x:c r="D221" s="6" t="n">
        <x:v>1730</x:v>
      </x:c>
      <x:c r="E221" s="6" t="str">
        <x:v>https://raw.githubusercontent.com/gffice/StarRailData/master/ExcelOutput/EquipmentExpType.json</x:v>
      </x:c>
    </x:row>
    <x:row r="222" ht="20" customHeight="1">
      <x:c r="A222" s="6" t="str">
        <x:v>光锥</x:v>
      </x:c>
      <x:c r="B222" s="6" t="str">
        <x:v>1</x:v>
      </x:c>
      <x:c r="C222" s="6" t="n">
        <x:v>18</x:v>
      </x:c>
      <x:c r="D222" s="6" t="n">
        <x:v>1910</x:v>
      </x:c>
      <x:c r="E222" s="6" t="str">
        <x:v>https://raw.githubusercontent.com/gffice/StarRailData/master/ExcelOutput/EquipmentExpType.json</x:v>
      </x:c>
    </x:row>
    <x:row r="223" ht="20" customHeight="1">
      <x:c r="A223" s="6" t="str">
        <x:v>光锥</x:v>
      </x:c>
      <x:c r="B223" s="6" t="str">
        <x:v>1</x:v>
      </x:c>
      <x:c r="C223" s="6" t="n">
        <x:v>19</x:v>
      </x:c>
      <x:c r="D223" s="6" t="n">
        <x:v>2090</x:v>
      </x:c>
      <x:c r="E223" s="6" t="str">
        <x:v>https://raw.githubusercontent.com/gffice/StarRailData/master/ExcelOutput/EquipmentExpType.json</x:v>
      </x:c>
    </x:row>
    <x:row r="224" ht="20" customHeight="1">
      <x:c r="A224" s="6" t="str">
        <x:v>光锥</x:v>
      </x:c>
      <x:c r="B224" s="6" t="str">
        <x:v>1</x:v>
      </x:c>
      <x:c r="C224" s="6" t="n">
        <x:v>20</x:v>
      </x:c>
      <x:c r="D224" s="6" t="n">
        <x:v>2170</x:v>
      </x:c>
      <x:c r="E224" s="6" t="str">
        <x:v>https://raw.githubusercontent.com/gffice/StarRailData/master/ExcelOutput/EquipmentExpType.json</x:v>
      </x:c>
    </x:row>
    <x:row r="225" ht="20" customHeight="1">
      <x:c r="A225" s="6" t="str">
        <x:v>光锥</x:v>
      </x:c>
      <x:c r="B225" s="6" t="str">
        <x:v>1</x:v>
      </x:c>
      <x:c r="C225" s="6" t="n">
        <x:v>21</x:v>
      </x:c>
      <x:c r="D225" s="6" t="n">
        <x:v>2260</x:v>
      </x:c>
      <x:c r="E225" s="6" t="str">
        <x:v>https://raw.githubusercontent.com/gffice/StarRailData/master/ExcelOutput/EquipmentExpType.json</x:v>
      </x:c>
    </x:row>
    <x:row r="226" ht="20" customHeight="1">
      <x:c r="A226" s="6" t="str">
        <x:v>光锥</x:v>
      </x:c>
      <x:c r="B226" s="6" t="str">
        <x:v>1</x:v>
      </x:c>
      <x:c r="C226" s="6" t="n">
        <x:v>22</x:v>
      </x:c>
      <x:c r="D226" s="6" t="n">
        <x:v>2350</x:v>
      </x:c>
      <x:c r="E226" s="6" t="str">
        <x:v>https://raw.githubusercontent.com/gffice/StarRailData/master/ExcelOutput/EquipmentExpType.json</x:v>
      </x:c>
    </x:row>
    <x:row r="227" ht="20" customHeight="1">
      <x:c r="A227" s="6" t="str">
        <x:v>光锥</x:v>
      </x:c>
      <x:c r="B227" s="6" t="str">
        <x:v>1</x:v>
      </x:c>
      <x:c r="C227" s="6" t="n">
        <x:v>23</x:v>
      </x:c>
      <x:c r="D227" s="6" t="n">
        <x:v>2430</x:v>
      </x:c>
      <x:c r="E227" s="6" t="str">
        <x:v>https://raw.githubusercontent.com/gffice/StarRailData/master/ExcelOutput/EquipmentExpType.json</x:v>
      </x:c>
    </x:row>
    <x:row r="228" ht="20" customHeight="1">
      <x:c r="A228" s="6" t="str">
        <x:v>光锥</x:v>
      </x:c>
      <x:c r="B228" s="6" t="str">
        <x:v>1</x:v>
      </x:c>
      <x:c r="C228" s="6" t="n">
        <x:v>24</x:v>
      </x:c>
      <x:c r="D228" s="6" t="n">
        <x:v>2520</x:v>
      </x:c>
      <x:c r="E228" s="6" t="str">
        <x:v>https://raw.githubusercontent.com/gffice/StarRailData/master/ExcelOutput/EquipmentExpType.json</x:v>
      </x:c>
    </x:row>
    <x:row r="229" ht="20" customHeight="1">
      <x:c r="A229" s="6" t="str">
        <x:v>光锥</x:v>
      </x:c>
      <x:c r="B229" s="6" t="str">
        <x:v>1</x:v>
      </x:c>
      <x:c r="C229" s="6" t="n">
        <x:v>25</x:v>
      </x:c>
      <x:c r="D229" s="6" t="n">
        <x:v>2620</x:v>
      </x:c>
      <x:c r="E229" s="6" t="str">
        <x:v>https://raw.githubusercontent.com/gffice/StarRailData/master/ExcelOutput/EquipmentExpType.json</x:v>
      </x:c>
    </x:row>
    <x:row r="230" ht="20" customHeight="1">
      <x:c r="A230" s="6" t="str">
        <x:v>光锥</x:v>
      </x:c>
      <x:c r="B230" s="6" t="str">
        <x:v>1</x:v>
      </x:c>
      <x:c r="C230" s="6" t="n">
        <x:v>26</x:v>
      </x:c>
      <x:c r="D230" s="6" t="n">
        <x:v>2710</x:v>
      </x:c>
      <x:c r="E230" s="6" t="str">
        <x:v>https://raw.githubusercontent.com/gffice/StarRailData/master/ExcelOutput/EquipmentExpType.json</x:v>
      </x:c>
    </x:row>
    <x:row r="231" ht="20" customHeight="1">
      <x:c r="A231" s="6" t="str">
        <x:v>光锥</x:v>
      </x:c>
      <x:c r="B231" s="6" t="str">
        <x:v>1</x:v>
      </x:c>
      <x:c r="C231" s="6" t="n">
        <x:v>27</x:v>
      </x:c>
      <x:c r="D231" s="6" t="n">
        <x:v>2800</x:v>
      </x:c>
      <x:c r="E231" s="6" t="str">
        <x:v>https://raw.githubusercontent.com/gffice/StarRailData/master/ExcelOutput/EquipmentExpType.json</x:v>
      </x:c>
    </x:row>
    <x:row r="232" ht="20" customHeight="1">
      <x:c r="A232" s="6" t="str">
        <x:v>光锥</x:v>
      </x:c>
      <x:c r="B232" s="6" t="str">
        <x:v>1</x:v>
      </x:c>
      <x:c r="C232" s="6" t="n">
        <x:v>28</x:v>
      </x:c>
      <x:c r="D232" s="6" t="n">
        <x:v>2900</x:v>
      </x:c>
      <x:c r="E232" s="6" t="str">
        <x:v>https://raw.githubusercontent.com/gffice/StarRailData/master/ExcelOutput/EquipmentExpType.json</x:v>
      </x:c>
    </x:row>
    <x:row r="233" ht="20" customHeight="1">
      <x:c r="A233" s="6" t="str">
        <x:v>光锥</x:v>
      </x:c>
      <x:c r="B233" s="6" t="str">
        <x:v>1</x:v>
      </x:c>
      <x:c r="C233" s="6" t="n">
        <x:v>29</x:v>
      </x:c>
      <x:c r="D233" s="6" t="n">
        <x:v>2990</x:v>
      </x:c>
      <x:c r="E233" s="6" t="str">
        <x:v>https://raw.githubusercontent.com/gffice/StarRailData/master/ExcelOutput/EquipmentExpType.json</x:v>
      </x:c>
    </x:row>
    <x:row r="234" ht="20" customHeight="1">
      <x:c r="A234" s="6" t="str">
        <x:v>光锥</x:v>
      </x:c>
      <x:c r="B234" s="6" t="str">
        <x:v>1</x:v>
      </x:c>
      <x:c r="C234" s="6" t="n">
        <x:v>30</x:v>
      </x:c>
      <x:c r="D234" s="6" t="n">
        <x:v>3100</x:v>
      </x:c>
      <x:c r="E234" s="6" t="str">
        <x:v>https://raw.githubusercontent.com/gffice/StarRailData/master/ExcelOutput/EquipmentExpType.json</x:v>
      </x:c>
    </x:row>
    <x:row r="235" ht="20" customHeight="1">
      <x:c r="A235" s="6" t="str">
        <x:v>光锥</x:v>
      </x:c>
      <x:c r="B235" s="6" t="str">
        <x:v>1</x:v>
      </x:c>
      <x:c r="C235" s="6" t="n">
        <x:v>31</x:v>
      </x:c>
      <x:c r="D235" s="6" t="n">
        <x:v>3200</x:v>
      </x:c>
      <x:c r="E235" s="6" t="str">
        <x:v>https://raw.githubusercontent.com/gffice/StarRailData/master/ExcelOutput/EquipmentExpType.json</x:v>
      </x:c>
    </x:row>
    <x:row r="236" ht="20" customHeight="1">
      <x:c r="A236" s="6" t="str">
        <x:v>光锥</x:v>
      </x:c>
      <x:c r="B236" s="6" t="str">
        <x:v>1</x:v>
      </x:c>
      <x:c r="C236" s="6" t="n">
        <x:v>32</x:v>
      </x:c>
      <x:c r="D236" s="6" t="n">
        <x:v>3300</x:v>
      </x:c>
      <x:c r="E236" s="6" t="str">
        <x:v>https://raw.githubusercontent.com/gffice/StarRailData/master/ExcelOutput/EquipmentExpType.json</x:v>
      </x:c>
    </x:row>
    <x:row r="237" ht="20" customHeight="1">
      <x:c r="A237" s="6" t="str">
        <x:v>光锥</x:v>
      </x:c>
      <x:c r="B237" s="6" t="str">
        <x:v>1</x:v>
      </x:c>
      <x:c r="C237" s="6" t="n">
        <x:v>33</x:v>
      </x:c>
      <x:c r="D237" s="6" t="n">
        <x:v>3400</x:v>
      </x:c>
      <x:c r="E237" s="6" t="str">
        <x:v>https://raw.githubusercontent.com/gffice/StarRailData/master/ExcelOutput/EquipmentExpType.json</x:v>
      </x:c>
    </x:row>
    <x:row r="238" ht="20" customHeight="1">
      <x:c r="A238" s="6" t="str">
        <x:v>光锥</x:v>
      </x:c>
      <x:c r="B238" s="6" t="str">
        <x:v>1</x:v>
      </x:c>
      <x:c r="C238" s="6" t="n">
        <x:v>34</x:v>
      </x:c>
      <x:c r="D238" s="6" t="n">
        <x:v>3510</x:v>
      </x:c>
      <x:c r="E238" s="6" t="str">
        <x:v>https://raw.githubusercontent.com/gffice/StarRailData/master/ExcelOutput/EquipmentExpType.json</x:v>
      </x:c>
    </x:row>
    <x:row r="239" ht="20" customHeight="1">
      <x:c r="A239" s="6" t="str">
        <x:v>光锥</x:v>
      </x:c>
      <x:c r="B239" s="6" t="str">
        <x:v>1</x:v>
      </x:c>
      <x:c r="C239" s="6" t="n">
        <x:v>35</x:v>
      </x:c>
      <x:c r="D239" s="6" t="n">
        <x:v>3620</x:v>
      </x:c>
      <x:c r="E239" s="6" t="str">
        <x:v>https://raw.githubusercontent.com/gffice/StarRailData/master/ExcelOutput/EquipmentExpType.json</x:v>
      </x:c>
    </x:row>
    <x:row r="240" ht="20" customHeight="1">
      <x:c r="A240" s="6" t="str">
        <x:v>光锥</x:v>
      </x:c>
      <x:c r="B240" s="6" t="str">
        <x:v>1</x:v>
      </x:c>
      <x:c r="C240" s="6" t="n">
        <x:v>36</x:v>
      </x:c>
      <x:c r="D240" s="6" t="n">
        <x:v>3730</x:v>
      </x:c>
      <x:c r="E240" s="6" t="str">
        <x:v>https://raw.githubusercontent.com/gffice/StarRailData/master/ExcelOutput/EquipmentExpType.json</x:v>
      </x:c>
    </x:row>
    <x:row r="241" ht="20" customHeight="1">
      <x:c r="A241" s="6" t="str">
        <x:v>光锥</x:v>
      </x:c>
      <x:c r="B241" s="6" t="str">
        <x:v>1</x:v>
      </x:c>
      <x:c r="C241" s="6" t="n">
        <x:v>37</x:v>
      </x:c>
      <x:c r="D241" s="6" t="n">
        <x:v>3830</x:v>
      </x:c>
      <x:c r="E241" s="6" t="str">
        <x:v>https://raw.githubusercontent.com/gffice/StarRailData/master/ExcelOutput/EquipmentExpType.json</x:v>
      </x:c>
    </x:row>
    <x:row r="242" ht="20" customHeight="1">
      <x:c r="A242" s="6" t="str">
        <x:v>光锥</x:v>
      </x:c>
      <x:c r="B242" s="6" t="str">
        <x:v>1</x:v>
      </x:c>
      <x:c r="C242" s="6" t="n">
        <x:v>38</x:v>
      </x:c>
      <x:c r="D242" s="6" t="n">
        <x:v>3950</x:v>
      </x:c>
      <x:c r="E242" s="6" t="str">
        <x:v>https://raw.githubusercontent.com/gffice/StarRailData/master/ExcelOutput/EquipmentExpType.json</x:v>
      </x:c>
    </x:row>
    <x:row r="243" ht="20" customHeight="1">
      <x:c r="A243" s="6" t="str">
        <x:v>光锥</x:v>
      </x:c>
      <x:c r="B243" s="6" t="str">
        <x:v>1</x:v>
      </x:c>
      <x:c r="C243" s="6" t="n">
        <x:v>39</x:v>
      </x:c>
      <x:c r="D243" s="6" t="n">
        <x:v>4060</x:v>
      </x:c>
      <x:c r="E243" s="6" t="str">
        <x:v>https://raw.githubusercontent.com/gffice/StarRailData/master/ExcelOutput/EquipmentExpType.json</x:v>
      </x:c>
    </x:row>
    <x:row r="244" ht="20" customHeight="1">
      <x:c r="A244" s="6" t="str">
        <x:v>光锥</x:v>
      </x:c>
      <x:c r="B244" s="6" t="str">
        <x:v>1</x:v>
      </x:c>
      <x:c r="C244" s="6" t="n">
        <x:v>40</x:v>
      </x:c>
      <x:c r="D244" s="6" t="n">
        <x:v>4170</x:v>
      </x:c>
      <x:c r="E244" s="6" t="str">
        <x:v>https://raw.githubusercontent.com/gffice/StarRailData/master/ExcelOutput/EquipmentExpType.json</x:v>
      </x:c>
    </x:row>
    <x:row r="245" ht="20" customHeight="1">
      <x:c r="A245" s="6" t="str">
        <x:v>光锥</x:v>
      </x:c>
      <x:c r="B245" s="6" t="str">
        <x:v>1</x:v>
      </x:c>
      <x:c r="C245" s="6" t="n">
        <x:v>41</x:v>
      </x:c>
      <x:c r="D245" s="6" t="n">
        <x:v>4580</x:v>
      </x:c>
      <x:c r="E245" s="6" t="str">
        <x:v>https://raw.githubusercontent.com/gffice/StarRailData/master/ExcelOutput/EquipmentExpType.json</x:v>
      </x:c>
    </x:row>
    <x:row r="246" ht="20" customHeight="1">
      <x:c r="A246" s="6" t="str">
        <x:v>光锥</x:v>
      </x:c>
      <x:c r="B246" s="6" t="str">
        <x:v>1</x:v>
      </x:c>
      <x:c r="C246" s="6" t="n">
        <x:v>42</x:v>
      </x:c>
      <x:c r="D246" s="6" t="n">
        <x:v>4840</x:v>
      </x:c>
      <x:c r="E246" s="6" t="str">
        <x:v>https://raw.githubusercontent.com/gffice/StarRailData/master/ExcelOutput/EquipmentExpType.json</x:v>
      </x:c>
    </x:row>
    <x:row r="247" ht="20" customHeight="1">
      <x:c r="A247" s="6" t="str">
        <x:v>光锥</x:v>
      </x:c>
      <x:c r="B247" s="6" t="str">
        <x:v>1</x:v>
      </x:c>
      <x:c r="C247" s="6" t="n">
        <x:v>43</x:v>
      </x:c>
      <x:c r="D247" s="6" t="n">
        <x:v>5110</x:v>
      </x:c>
      <x:c r="E247" s="6" t="str">
        <x:v>https://raw.githubusercontent.com/gffice/StarRailData/master/ExcelOutput/EquipmentExpType.json</x:v>
      </x:c>
    </x:row>
    <x:row r="248" ht="20" customHeight="1">
      <x:c r="A248" s="6" t="str">
        <x:v>光锥</x:v>
      </x:c>
      <x:c r="B248" s="6" t="str">
        <x:v>1</x:v>
      </x:c>
      <x:c r="C248" s="6" t="n">
        <x:v>44</x:v>
      </x:c>
      <x:c r="D248" s="6" t="n">
        <x:v>5380</x:v>
      </x:c>
      <x:c r="E248" s="6" t="str">
        <x:v>https://raw.githubusercontent.com/gffice/StarRailData/master/ExcelOutput/EquipmentExpType.json</x:v>
      </x:c>
    </x:row>
    <x:row r="249" ht="20" customHeight="1">
      <x:c r="A249" s="6" t="str">
        <x:v>光锥</x:v>
      </x:c>
      <x:c r="B249" s="6" t="str">
        <x:v>1</x:v>
      </x:c>
      <x:c r="C249" s="6" t="n">
        <x:v>45</x:v>
      </x:c>
      <x:c r="D249" s="6" t="n">
        <x:v>5660</x:v>
      </x:c>
      <x:c r="E249" s="6" t="str">
        <x:v>https://raw.githubusercontent.com/gffice/StarRailData/master/ExcelOutput/EquipmentExpType.json</x:v>
      </x:c>
    </x:row>
    <x:row r="250" ht="20" customHeight="1">
      <x:c r="A250" s="6" t="str">
        <x:v>光锥</x:v>
      </x:c>
      <x:c r="B250" s="6" t="str">
        <x:v>1</x:v>
      </x:c>
      <x:c r="C250" s="6" t="n">
        <x:v>46</x:v>
      </x:c>
      <x:c r="D250" s="6" t="n">
        <x:v>5950</x:v>
      </x:c>
      <x:c r="E250" s="6" t="str">
        <x:v>https://raw.githubusercontent.com/gffice/StarRailData/master/ExcelOutput/EquipmentExpType.json</x:v>
      </x:c>
    </x:row>
    <x:row r="251" ht="20" customHeight="1">
      <x:c r="A251" s="6" t="str">
        <x:v>光锥</x:v>
      </x:c>
      <x:c r="B251" s="6" t="str">
        <x:v>1</x:v>
      </x:c>
      <x:c r="C251" s="6" t="n">
        <x:v>47</x:v>
      </x:c>
      <x:c r="D251" s="6" t="n">
        <x:v>6230</x:v>
      </x:c>
      <x:c r="E251" s="6" t="str">
        <x:v>https://raw.githubusercontent.com/gffice/StarRailData/master/ExcelOutput/EquipmentExpType.json</x:v>
      </x:c>
    </x:row>
    <x:row r="252" ht="20" customHeight="1">
      <x:c r="A252" s="6" t="str">
        <x:v>光锥</x:v>
      </x:c>
      <x:c r="B252" s="6" t="str">
        <x:v>1</x:v>
      </x:c>
      <x:c r="C252" s="6" t="n">
        <x:v>48</x:v>
      </x:c>
      <x:c r="D252" s="6" t="n">
        <x:v>6530</x:v>
      </x:c>
      <x:c r="E252" s="6" t="str">
        <x:v>https://raw.githubusercontent.com/gffice/StarRailData/master/ExcelOutput/EquipmentExpType.json</x:v>
      </x:c>
    </x:row>
    <x:row r="253" ht="20" customHeight="1">
      <x:c r="A253" s="6" t="str">
        <x:v>光锥</x:v>
      </x:c>
      <x:c r="B253" s="6" t="str">
        <x:v>1</x:v>
      </x:c>
      <x:c r="C253" s="6" t="n">
        <x:v>49</x:v>
      </x:c>
      <x:c r="D253" s="6" t="n">
        <x:v>6830</x:v>
      </x:c>
      <x:c r="E253" s="6" t="str">
        <x:v>https://raw.githubusercontent.com/gffice/StarRailData/master/ExcelOutput/EquipmentExpType.json</x:v>
      </x:c>
    </x:row>
    <x:row r="254" ht="20" customHeight="1">
      <x:c r="A254" s="6" t="str">
        <x:v>光锥</x:v>
      </x:c>
      <x:c r="B254" s="6" t="str">
        <x:v>1</x:v>
      </x:c>
      <x:c r="C254" s="6" t="n">
        <x:v>50</x:v>
      </x:c>
      <x:c r="D254" s="6" t="n">
        <x:v>7140</x:v>
      </x:c>
      <x:c r="E254" s="6" t="str">
        <x:v>https://raw.githubusercontent.com/gffice/StarRailData/master/ExcelOutput/EquipmentExpType.json</x:v>
      </x:c>
    </x:row>
    <x:row r="255" ht="20" customHeight="1">
      <x:c r="A255" s="6" t="str">
        <x:v>光锥</x:v>
      </x:c>
      <x:c r="B255" s="6" t="str">
        <x:v>1</x:v>
      </x:c>
      <x:c r="C255" s="6" t="n">
        <x:v>51</x:v>
      </x:c>
      <x:c r="D255" s="6" t="n">
        <x:v>7450</x:v>
      </x:c>
      <x:c r="E255" s="6" t="str">
        <x:v>https://raw.githubusercontent.com/gffice/StarRailData/master/ExcelOutput/EquipmentExpType.json</x:v>
      </x:c>
    </x:row>
    <x:row r="256" ht="20" customHeight="1">
      <x:c r="A256" s="6" t="str">
        <x:v>光锥</x:v>
      </x:c>
      <x:c r="B256" s="6" t="str">
        <x:v>1</x:v>
      </x:c>
      <x:c r="C256" s="6" t="n">
        <x:v>52</x:v>
      </x:c>
      <x:c r="D256" s="6" t="n">
        <x:v>7760</x:v>
      </x:c>
      <x:c r="E256" s="6" t="str">
        <x:v>https://raw.githubusercontent.com/gffice/StarRailData/master/ExcelOutput/EquipmentExpType.json</x:v>
      </x:c>
    </x:row>
    <x:row r="257" ht="20" customHeight="1">
      <x:c r="A257" s="6" t="str">
        <x:v>光锥</x:v>
      </x:c>
      <x:c r="B257" s="6" t="str">
        <x:v>1</x:v>
      </x:c>
      <x:c r="C257" s="6" t="n">
        <x:v>53</x:v>
      </x:c>
      <x:c r="D257" s="6" t="n">
        <x:v>8090</x:v>
      </x:c>
      <x:c r="E257" s="6" t="str">
        <x:v>https://raw.githubusercontent.com/gffice/StarRailData/master/ExcelOutput/EquipmentExpType.json</x:v>
      </x:c>
    </x:row>
    <x:row r="258" ht="20" customHeight="1">
      <x:c r="A258" s="6" t="str">
        <x:v>光锥</x:v>
      </x:c>
      <x:c r="B258" s="6" t="str">
        <x:v>1</x:v>
      </x:c>
      <x:c r="C258" s="6" t="n">
        <x:v>54</x:v>
      </x:c>
      <x:c r="D258" s="6" t="n">
        <x:v>8410</x:v>
      </x:c>
      <x:c r="E258" s="6" t="str">
        <x:v>https://raw.githubusercontent.com/gffice/StarRailData/master/ExcelOutput/EquipmentExpType.json</x:v>
      </x:c>
    </x:row>
    <x:row r="259" ht="20" customHeight="1">
      <x:c r="A259" s="6" t="str">
        <x:v>光锥</x:v>
      </x:c>
      <x:c r="B259" s="6" t="str">
        <x:v>1</x:v>
      </x:c>
      <x:c r="C259" s="6" t="n">
        <x:v>55</x:v>
      </x:c>
      <x:c r="D259" s="6" t="n">
        <x:v>8750</x:v>
      </x:c>
      <x:c r="E259" s="6" t="str">
        <x:v>https://raw.githubusercontent.com/gffice/StarRailData/master/ExcelOutput/EquipmentExpType.json</x:v>
      </x:c>
    </x:row>
    <x:row r="260" ht="20" customHeight="1">
      <x:c r="A260" s="6" t="str">
        <x:v>光锥</x:v>
      </x:c>
      <x:c r="B260" s="6" t="str">
        <x:v>1</x:v>
      </x:c>
      <x:c r="C260" s="6" t="n">
        <x:v>56</x:v>
      </x:c>
      <x:c r="D260" s="6" t="n">
        <x:v>9080</x:v>
      </x:c>
      <x:c r="E260" s="6" t="str">
        <x:v>https://raw.githubusercontent.com/gffice/StarRailData/master/ExcelOutput/EquipmentExpType.json</x:v>
      </x:c>
    </x:row>
    <x:row r="261" ht="20" customHeight="1">
      <x:c r="A261" s="6" t="str">
        <x:v>光锥</x:v>
      </x:c>
      <x:c r="B261" s="6" t="str">
        <x:v>1</x:v>
      </x:c>
      <x:c r="C261" s="6" t="n">
        <x:v>57</x:v>
      </x:c>
      <x:c r="D261" s="6" t="n">
        <x:v>9430</x:v>
      </x:c>
      <x:c r="E261" s="6" t="str">
        <x:v>https://raw.githubusercontent.com/gffice/StarRailData/master/ExcelOutput/EquipmentExpType.json</x:v>
      </x:c>
    </x:row>
    <x:row r="262" ht="20" customHeight="1">
      <x:c r="A262" s="6" t="str">
        <x:v>光锥</x:v>
      </x:c>
      <x:c r="B262" s="6" t="str">
        <x:v>1</x:v>
      </x:c>
      <x:c r="C262" s="6" t="n">
        <x:v>58</x:v>
      </x:c>
      <x:c r="D262" s="6" t="n">
        <x:v>9770</x:v>
      </x:c>
      <x:c r="E262" s="6" t="str">
        <x:v>https://raw.githubusercontent.com/gffice/StarRailData/master/ExcelOutput/EquipmentExpType.json</x:v>
      </x:c>
    </x:row>
    <x:row r="263" ht="20" customHeight="1">
      <x:c r="A263" s="6" t="str">
        <x:v>光锥</x:v>
      </x:c>
      <x:c r="B263" s="6" t="str">
        <x:v>1</x:v>
      </x:c>
      <x:c r="C263" s="6" t="n">
        <x:v>59</x:v>
      </x:c>
      <x:c r="D263" s="6" t="n">
        <x:v>10130</x:v>
      </x:c>
      <x:c r="E263" s="6" t="str">
        <x:v>https://raw.githubusercontent.com/gffice/StarRailData/master/ExcelOutput/EquipmentExpType.json</x:v>
      </x:c>
    </x:row>
    <x:row r="264" ht="20" customHeight="1">
      <x:c r="A264" s="6" t="str">
        <x:v>光锥</x:v>
      </x:c>
      <x:c r="B264" s="6" t="str">
        <x:v>1</x:v>
      </x:c>
      <x:c r="C264" s="6" t="n">
        <x:v>60</x:v>
      </x:c>
      <x:c r="D264" s="6" t="n">
        <x:v>10480</x:v>
      </x:c>
      <x:c r="E264" s="6" t="str">
        <x:v>https://raw.githubusercontent.com/gffice/StarRailData/master/ExcelOutput/EquipmentExpType.json</x:v>
      </x:c>
    </x:row>
    <x:row r="265" ht="20" customHeight="1">
      <x:c r="A265" s="6" t="str">
        <x:v>光锥</x:v>
      </x:c>
      <x:c r="B265" s="6" t="str">
        <x:v>1</x:v>
      </x:c>
      <x:c r="C265" s="6" t="n">
        <x:v>61</x:v>
      </x:c>
      <x:c r="D265" s="6" t="n">
        <x:v>10970</x:v>
      </x:c>
      <x:c r="E265" s="6" t="str">
        <x:v>https://raw.githubusercontent.com/gffice/StarRailData/master/ExcelOutput/EquipmentExpType.json</x:v>
      </x:c>
    </x:row>
    <x:row r="266" ht="20" customHeight="1">
      <x:c r="A266" s="6" t="str">
        <x:v>光锥</x:v>
      </x:c>
      <x:c r="B266" s="6" t="str">
        <x:v>1</x:v>
      </x:c>
      <x:c r="C266" s="6" t="n">
        <x:v>62</x:v>
      </x:c>
      <x:c r="D266" s="6" t="n">
        <x:v>11560</x:v>
      </x:c>
      <x:c r="E266" s="6" t="str">
        <x:v>https://raw.githubusercontent.com/gffice/StarRailData/master/ExcelOutput/EquipmentExpType.json</x:v>
      </x:c>
    </x:row>
    <x:row r="267" ht="20" customHeight="1">
      <x:c r="A267" s="6" t="str">
        <x:v>光锥</x:v>
      </x:c>
      <x:c r="B267" s="6" t="str">
        <x:v>1</x:v>
      </x:c>
      <x:c r="C267" s="6" t="n">
        <x:v>63</x:v>
      </x:c>
      <x:c r="D267" s="6" t="n">
        <x:v>12160</x:v>
      </x:c>
      <x:c r="E267" s="6" t="str">
        <x:v>https://raw.githubusercontent.com/gffice/StarRailData/master/ExcelOutput/EquipmentExpType.json</x:v>
      </x:c>
    </x:row>
    <x:row r="268" ht="20" customHeight="1">
      <x:c r="A268" s="6" t="str">
        <x:v>光锥</x:v>
      </x:c>
      <x:c r="B268" s="6" t="str">
        <x:v>1</x:v>
      </x:c>
      <x:c r="C268" s="6" t="n">
        <x:v>64</x:v>
      </x:c>
      <x:c r="D268" s="6" t="n">
        <x:v>12760</x:v>
      </x:c>
      <x:c r="E268" s="6" t="str">
        <x:v>https://raw.githubusercontent.com/gffice/StarRailData/master/ExcelOutput/EquipmentExpType.json</x:v>
      </x:c>
    </x:row>
    <x:row r="269" ht="20" customHeight="1">
      <x:c r="A269" s="6" t="str">
        <x:v>光锥</x:v>
      </x:c>
      <x:c r="B269" s="6" t="str">
        <x:v>1</x:v>
      </x:c>
      <x:c r="C269" s="6" t="n">
        <x:v>65</x:v>
      </x:c>
      <x:c r="D269" s="6" t="n">
        <x:v>13370</x:v>
      </x:c>
      <x:c r="E269" s="6" t="str">
        <x:v>https://raw.githubusercontent.com/gffice/StarRailData/master/ExcelOutput/EquipmentExpType.json</x:v>
      </x:c>
    </x:row>
    <x:row r="270" ht="20" customHeight="1">
      <x:c r="A270" s="6" t="str">
        <x:v>光锥</x:v>
      </x:c>
      <x:c r="B270" s="6" t="str">
        <x:v>1</x:v>
      </x:c>
      <x:c r="C270" s="6" t="n">
        <x:v>66</x:v>
      </x:c>
      <x:c r="D270" s="6" t="n">
        <x:v>13990</x:v>
      </x:c>
      <x:c r="E270" s="6" t="str">
        <x:v>https://raw.githubusercontent.com/gffice/StarRailData/master/ExcelOutput/EquipmentExpType.json</x:v>
      </x:c>
    </x:row>
    <x:row r="271" ht="20" customHeight="1">
      <x:c r="A271" s="6" t="str">
        <x:v>光锥</x:v>
      </x:c>
      <x:c r="B271" s="6" t="str">
        <x:v>1</x:v>
      </x:c>
      <x:c r="C271" s="6" t="n">
        <x:v>67</x:v>
      </x:c>
      <x:c r="D271" s="6" t="n">
        <x:v>14620</x:v>
      </x:c>
      <x:c r="E271" s="6" t="str">
        <x:v>https://raw.githubusercontent.com/gffice/StarRailData/master/ExcelOutput/EquipmentExpType.json</x:v>
      </x:c>
    </x:row>
    <x:row r="272" ht="20" customHeight="1">
      <x:c r="A272" s="6" t="str">
        <x:v>光锥</x:v>
      </x:c>
      <x:c r="B272" s="6" t="str">
        <x:v>1</x:v>
      </x:c>
      <x:c r="C272" s="6" t="n">
        <x:v>68</x:v>
      </x:c>
      <x:c r="D272" s="6" t="n">
        <x:v>15260</x:v>
      </x:c>
      <x:c r="E272" s="6" t="str">
        <x:v>https://raw.githubusercontent.com/gffice/StarRailData/master/ExcelOutput/EquipmentExpType.json</x:v>
      </x:c>
    </x:row>
    <x:row r="273" ht="20" customHeight="1">
      <x:c r="A273" s="6" t="str">
        <x:v>光锥</x:v>
      </x:c>
      <x:c r="B273" s="6" t="str">
        <x:v>1</x:v>
      </x:c>
      <x:c r="C273" s="6" t="n">
        <x:v>69</x:v>
      </x:c>
      <x:c r="D273" s="6" t="n">
        <x:v>15910</x:v>
      </x:c>
      <x:c r="E273" s="6" t="str">
        <x:v>https://raw.githubusercontent.com/gffice/StarRailData/master/ExcelOutput/EquipmentExpType.json</x:v>
      </x:c>
    </x:row>
    <x:row r="274" ht="20" customHeight="1">
      <x:c r="A274" s="6" t="str">
        <x:v>光锥</x:v>
      </x:c>
      <x:c r="B274" s="6" t="str">
        <x:v>1</x:v>
      </x:c>
      <x:c r="C274" s="6" t="n">
        <x:v>70</x:v>
      </x:c>
      <x:c r="D274" s="6" t="n">
        <x:v>16570</x:v>
      </x:c>
      <x:c r="E274" s="6" t="str">
        <x:v>https://raw.githubusercontent.com/gffice/StarRailData/master/ExcelOutput/EquipmentExpType.json</x:v>
      </x:c>
    </x:row>
    <x:row r="275" ht="20" customHeight="1">
      <x:c r="A275" s="6" t="str">
        <x:v>光锥</x:v>
      </x:c>
      <x:c r="B275" s="6" t="str">
        <x:v>1</x:v>
      </x:c>
      <x:c r="C275" s="6" t="n">
        <x:v>71</x:v>
      </x:c>
      <x:c r="D275" s="6" t="n">
        <x:v>18490</x:v>
      </x:c>
      <x:c r="E275" s="6" t="str">
        <x:v>https://raw.githubusercontent.com/gffice/StarRailData/master/ExcelOutput/EquipmentExpType.json</x:v>
      </x:c>
    </x:row>
    <x:row r="276" ht="20" customHeight="1">
      <x:c r="A276" s="6" t="str">
        <x:v>光锥</x:v>
      </x:c>
      <x:c r="B276" s="6" t="str">
        <x:v>1</x:v>
      </x:c>
      <x:c r="C276" s="6" t="n">
        <x:v>72</x:v>
      </x:c>
      <x:c r="D276" s="6" t="n">
        <x:v>20230</x:v>
      </x:c>
      <x:c r="E276" s="6" t="str">
        <x:v>https://raw.githubusercontent.com/gffice/StarRailData/master/ExcelOutput/EquipmentExpType.json</x:v>
      </x:c>
    </x:row>
    <x:row r="277" ht="20" customHeight="1">
      <x:c r="A277" s="6" t="str">
        <x:v>光锥</x:v>
      </x:c>
      <x:c r="B277" s="6" t="str">
        <x:v>1</x:v>
      </x:c>
      <x:c r="C277" s="6" t="n">
        <x:v>73</x:v>
      </x:c>
      <x:c r="D277" s="6" t="n">
        <x:v>22000</x:v>
      </x:c>
      <x:c r="E277" s="6" t="str">
        <x:v>https://raw.githubusercontent.com/gffice/StarRailData/master/ExcelOutput/EquipmentExpType.json</x:v>
      </x:c>
    </x:row>
    <x:row r="278" ht="20" customHeight="1">
      <x:c r="A278" s="6" t="str">
        <x:v>光锥</x:v>
      </x:c>
      <x:c r="B278" s="6" t="str">
        <x:v>1</x:v>
      </x:c>
      <x:c r="C278" s="6" t="n">
        <x:v>74</x:v>
      </x:c>
      <x:c r="D278" s="6" t="n">
        <x:v>23790</x:v>
      </x:c>
      <x:c r="E278" s="6" t="str">
        <x:v>https://raw.githubusercontent.com/gffice/StarRailData/master/ExcelOutput/EquipmentExpType.json</x:v>
      </x:c>
    </x:row>
    <x:row r="279" ht="20" customHeight="1">
      <x:c r="A279" s="6" t="str">
        <x:v>光锥</x:v>
      </x:c>
      <x:c r="B279" s="6" t="str">
        <x:v>1</x:v>
      </x:c>
      <x:c r="C279" s="6" t="n">
        <x:v>75</x:v>
      </x:c>
      <x:c r="D279" s="6" t="n">
        <x:v>25610</x:v>
      </x:c>
      <x:c r="E279" s="6" t="str">
        <x:v>https://raw.githubusercontent.com/gffice/StarRailData/master/ExcelOutput/EquipmentExpType.json</x:v>
      </x:c>
    </x:row>
    <x:row r="280" ht="20" customHeight="1">
      <x:c r="A280" s="6" t="str">
        <x:v>光锥</x:v>
      </x:c>
      <x:c r="B280" s="6" t="str">
        <x:v>1</x:v>
      </x:c>
      <x:c r="C280" s="6" t="n">
        <x:v>76</x:v>
      </x:c>
      <x:c r="D280" s="6" t="n">
        <x:v>27450</x:v>
      </x:c>
      <x:c r="E280" s="6" t="str">
        <x:v>https://raw.githubusercontent.com/gffice/StarRailData/master/ExcelOutput/EquipmentExpType.json</x:v>
      </x:c>
    </x:row>
    <x:row r="281" ht="20" customHeight="1">
      <x:c r="A281" s="6" t="str">
        <x:v>光锥</x:v>
      </x:c>
      <x:c r="B281" s="6" t="str">
        <x:v>1</x:v>
      </x:c>
      <x:c r="C281" s="6" t="n">
        <x:v>77</x:v>
      </x:c>
      <x:c r="D281" s="6" t="n">
        <x:v>29320</x:v>
      </x:c>
      <x:c r="E281" s="6" t="str">
        <x:v>https://raw.githubusercontent.com/gffice/StarRailData/master/ExcelOutput/EquipmentExpType.json</x:v>
      </x:c>
    </x:row>
    <x:row r="282" ht="20" customHeight="1">
      <x:c r="A282" s="6" t="str">
        <x:v>光锥</x:v>
      </x:c>
      <x:c r="B282" s="6" t="str">
        <x:v>1</x:v>
      </x:c>
      <x:c r="C282" s="6" t="n">
        <x:v>78</x:v>
      </x:c>
      <x:c r="D282" s="6" t="n">
        <x:v>31220</x:v>
      </x:c>
      <x:c r="E282" s="6" t="str">
        <x:v>https://raw.githubusercontent.com/gffice/StarRailData/master/ExcelOutput/EquipmentExpType.json</x:v>
      </x:c>
    </x:row>
    <x:row r="283" ht="20" customHeight="1">
      <x:c r="A283" s="6" t="str">
        <x:v>光锥</x:v>
      </x:c>
      <x:c r="B283" s="6" t="str">
        <x:v>1</x:v>
      </x:c>
      <x:c r="C283" s="6" t="n">
        <x:v>79</x:v>
      </x:c>
      <x:c r="D283" s="6" t="n">
        <x:v>33140</x:v>
      </x:c>
      <x:c r="E283" s="6" t="str">
        <x:v>https://raw.githubusercontent.com/gffice/StarRailData/master/ExcelOutput/EquipmentExpType.json</x:v>
      </x:c>
    </x:row>
    <x:row r="284" ht="20" customHeight="1">
      <x:c r="A284" s="6" t="str">
        <x:v>光锥</x:v>
      </x:c>
      <x:c r="B284" s="6" t="str">
        <x:v>1</x:v>
      </x:c>
      <x:c r="C284" s="6" t="n">
        <x:v>80</x:v>
      </x:c>
      <x:c r="D284" s="6"/>
      <x:c r="E284" s="6" t="str">
        <x:v>https://raw.githubusercontent.com/gffice/StarRailData/master/ExcelOutput/EquipmentExpType.json</x:v>
      </x:c>
    </x:row>
    <x:row r="285" ht="20" customHeight="1">
      <x:c r="A285" s="6" t="str">
        <x:v>光锥</x:v>
      </x:c>
      <x:c r="B285" s="6" t="str">
        <x:v>2</x:v>
      </x:c>
      <x:c r="C285" s="6" t="n">
        <x:v>1</x:v>
      </x:c>
      <x:c r="D285" s="6" t="n">
        <x:v>50</x:v>
      </x:c>
      <x:c r="E285" s="6" t="str">
        <x:v>https://raw.githubusercontent.com/gffice/StarRailData/master/ExcelOutput/EquipmentExpType.json</x:v>
      </x:c>
    </x:row>
    <x:row r="286" ht="20" customHeight="1">
      <x:c r="A286" s="6" t="str">
        <x:v>光锥</x:v>
      </x:c>
      <x:c r="B286" s="6" t="str">
        <x:v>2</x:v>
      </x:c>
      <x:c r="C286" s="6" t="n">
        <x:v>2</x:v>
      </x:c>
      <x:c r="D286" s="6" t="n">
        <x:v>80</x:v>
      </x:c>
      <x:c r="E286" s="6" t="str">
        <x:v>https://raw.githubusercontent.com/gffice/StarRailData/master/ExcelOutput/EquipmentExpType.json</x:v>
      </x:c>
    </x:row>
    <x:row r="287" ht="20" customHeight="1">
      <x:c r="A287" s="6" t="str">
        <x:v>光锥</x:v>
      </x:c>
      <x:c r="B287" s="6" t="str">
        <x:v>2</x:v>
      </x:c>
      <x:c r="C287" s="6" t="n">
        <x:v>3</x:v>
      </x:c>
      <x:c r="D287" s="6" t="n">
        <x:v>140</x:v>
      </x:c>
      <x:c r="E287" s="6" t="str">
        <x:v>https://raw.githubusercontent.com/gffice/StarRailData/master/ExcelOutput/EquipmentExpType.json</x:v>
      </x:c>
    </x:row>
    <x:row r="288" ht="20" customHeight="1">
      <x:c r="A288" s="6" t="str">
        <x:v>光锥</x:v>
      </x:c>
      <x:c r="B288" s="6" t="str">
        <x:v>2</x:v>
      </x:c>
      <x:c r="C288" s="6" t="n">
        <x:v>4</x:v>
      </x:c>
      <x:c r="D288" s="6" t="n">
        <x:v>210</x:v>
      </x:c>
      <x:c r="E288" s="6" t="str">
        <x:v>https://raw.githubusercontent.com/gffice/StarRailData/master/ExcelOutput/EquipmentExpType.json</x:v>
      </x:c>
    </x:row>
    <x:row r="289" ht="20" customHeight="1">
      <x:c r="A289" s="6" t="str">
        <x:v>光锥</x:v>
      </x:c>
      <x:c r="B289" s="6" t="str">
        <x:v>2</x:v>
      </x:c>
      <x:c r="C289" s="6" t="n">
        <x:v>5</x:v>
      </x:c>
      <x:c r="D289" s="6" t="n">
        <x:v>300</x:v>
      </x:c>
      <x:c r="E289" s="6" t="str">
        <x:v>https://raw.githubusercontent.com/gffice/StarRailData/master/ExcelOutput/EquipmentExpType.json</x:v>
      </x:c>
    </x:row>
    <x:row r="290" ht="20" customHeight="1">
      <x:c r="A290" s="6" t="str">
        <x:v>光锥</x:v>
      </x:c>
      <x:c r="B290" s="6" t="str">
        <x:v>2</x:v>
      </x:c>
      <x:c r="C290" s="6" t="n">
        <x:v>6</x:v>
      </x:c>
      <x:c r="D290" s="6" t="n">
        <x:v>400</x:v>
      </x:c>
      <x:c r="E290" s="6" t="str">
        <x:v>https://raw.githubusercontent.com/gffice/StarRailData/master/ExcelOutput/EquipmentExpType.json</x:v>
      </x:c>
    </x:row>
    <x:row r="291" ht="20" customHeight="1">
      <x:c r="A291" s="6" t="str">
        <x:v>光锥</x:v>
      </x:c>
      <x:c r="B291" s="6" t="str">
        <x:v>2</x:v>
      </x:c>
      <x:c r="C291" s="6" t="n">
        <x:v>7</x:v>
      </x:c>
      <x:c r="D291" s="6" t="n">
        <x:v>510</x:v>
      </x:c>
      <x:c r="E291" s="6" t="str">
        <x:v>https://raw.githubusercontent.com/gffice/StarRailData/master/ExcelOutput/EquipmentExpType.json</x:v>
      </x:c>
    </x:row>
    <x:row r="292" ht="20" customHeight="1">
      <x:c r="A292" s="6" t="str">
        <x:v>光锥</x:v>
      </x:c>
      <x:c r="B292" s="6" t="str">
        <x:v>2</x:v>
      </x:c>
      <x:c r="C292" s="6" t="n">
        <x:v>8</x:v>
      </x:c>
      <x:c r="D292" s="6" t="n">
        <x:v>640</x:v>
      </x:c>
      <x:c r="E292" s="6" t="str">
        <x:v>https://raw.githubusercontent.com/gffice/StarRailData/master/ExcelOutput/EquipmentExpType.json</x:v>
      </x:c>
    </x:row>
    <x:row r="293" ht="20" customHeight="1">
      <x:c r="A293" s="6" t="str">
        <x:v>光锥</x:v>
      </x:c>
      <x:c r="B293" s="6" t="str">
        <x:v>2</x:v>
      </x:c>
      <x:c r="C293" s="6" t="n">
        <x:v>9</x:v>
      </x:c>
      <x:c r="D293" s="6" t="n">
        <x:v>780</x:v>
      </x:c>
      <x:c r="E293" s="6" t="str">
        <x:v>https://raw.githubusercontent.com/gffice/StarRailData/master/ExcelOutput/EquipmentExpType.json</x:v>
      </x:c>
    </x:row>
    <x:row r="294" ht="20" customHeight="1">
      <x:c r="A294" s="6" t="str">
        <x:v>光锥</x:v>
      </x:c>
      <x:c r="B294" s="6" t="str">
        <x:v>2</x:v>
      </x:c>
      <x:c r="C294" s="6" t="n">
        <x:v>10</x:v>
      </x:c>
      <x:c r="D294" s="6" t="n">
        <x:v>930</x:v>
      </x:c>
      <x:c r="E294" s="6" t="str">
        <x:v>https://raw.githubusercontent.com/gffice/StarRailData/master/ExcelOutput/EquipmentExpType.json</x:v>
      </x:c>
    </x:row>
    <x:row r="295" ht="20" customHeight="1">
      <x:c r="A295" s="6" t="str">
        <x:v>光锥</x:v>
      </x:c>
      <x:c r="B295" s="6" t="str">
        <x:v>2</x:v>
      </x:c>
      <x:c r="C295" s="6" t="n">
        <x:v>11</x:v>
      </x:c>
      <x:c r="D295" s="6" t="n">
        <x:v>1090</x:v>
      </x:c>
      <x:c r="E295" s="6" t="str">
        <x:v>https://raw.githubusercontent.com/gffice/StarRailData/master/ExcelOutput/EquipmentExpType.json</x:v>
      </x:c>
    </x:row>
    <x:row r="296" ht="20" customHeight="1">
      <x:c r="A296" s="6" t="str">
        <x:v>光锥</x:v>
      </x:c>
      <x:c r="B296" s="6" t="str">
        <x:v>2</x:v>
      </x:c>
      <x:c r="C296" s="6" t="n">
        <x:v>12</x:v>
      </x:c>
      <x:c r="D296" s="6" t="n">
        <x:v>1260</x:v>
      </x:c>
      <x:c r="E296" s="6" t="str">
        <x:v>https://raw.githubusercontent.com/gffice/StarRailData/master/ExcelOutput/EquipmentExpType.json</x:v>
      </x:c>
    </x:row>
    <x:row r="297" ht="20" customHeight="1">
      <x:c r="A297" s="6" t="str">
        <x:v>光锥</x:v>
      </x:c>
      <x:c r="B297" s="6" t="str">
        <x:v>2</x:v>
      </x:c>
      <x:c r="C297" s="6" t="n">
        <x:v>13</x:v>
      </x:c>
      <x:c r="D297" s="6" t="n">
        <x:v>1460</x:v>
      </x:c>
      <x:c r="E297" s="6" t="str">
        <x:v>https://raw.githubusercontent.com/gffice/StarRailData/master/ExcelOutput/EquipmentExpType.json</x:v>
      </x:c>
    </x:row>
    <x:row r="298" ht="20" customHeight="1">
      <x:c r="A298" s="6" t="str">
        <x:v>光锥</x:v>
      </x:c>
      <x:c r="B298" s="6" t="str">
        <x:v>2</x:v>
      </x:c>
      <x:c r="C298" s="6" t="n">
        <x:v>14</x:v>
      </x:c>
      <x:c r="D298" s="6" t="n">
        <x:v>1650</x:v>
      </x:c>
      <x:c r="E298" s="6" t="str">
        <x:v>https://raw.githubusercontent.com/gffice/StarRailData/master/ExcelOutput/EquipmentExpType.json</x:v>
      </x:c>
    </x:row>
    <x:row r="299" ht="20" customHeight="1">
      <x:c r="A299" s="6" t="str">
        <x:v>光锥</x:v>
      </x:c>
      <x:c r="B299" s="6" t="str">
        <x:v>2</x:v>
      </x:c>
      <x:c r="C299" s="6" t="n">
        <x:v>15</x:v>
      </x:c>
      <x:c r="D299" s="6" t="n">
        <x:v>1860</x:v>
      </x:c>
      <x:c r="E299" s="6" t="str">
        <x:v>https://raw.githubusercontent.com/gffice/StarRailData/master/ExcelOutput/EquipmentExpType.json</x:v>
      </x:c>
    </x:row>
    <x:row r="300" ht="20" customHeight="1">
      <x:c r="A300" s="6" t="str">
        <x:v>光锥</x:v>
      </x:c>
      <x:c r="B300" s="6" t="str">
        <x:v>2</x:v>
      </x:c>
      <x:c r="C300" s="6" t="n">
        <x:v>16</x:v>
      </x:c>
      <x:c r="D300" s="6" t="n">
        <x:v>2080</x:v>
      </x:c>
      <x:c r="E300" s="6" t="str">
        <x:v>https://raw.githubusercontent.com/gffice/StarRailData/master/ExcelOutput/EquipmentExpType.json</x:v>
      </x:c>
    </x:row>
    <x:row r="301" ht="20" customHeight="1">
      <x:c r="A301" s="6" t="str">
        <x:v>光锥</x:v>
      </x:c>
      <x:c r="B301" s="6" t="str">
        <x:v>2</x:v>
      </x:c>
      <x:c r="C301" s="6" t="n">
        <x:v>17</x:v>
      </x:c>
      <x:c r="D301" s="6" t="n">
        <x:v>2300</x:v>
      </x:c>
      <x:c r="E301" s="6" t="str">
        <x:v>https://raw.githubusercontent.com/gffice/StarRailData/master/ExcelOutput/EquipmentExpType.json</x:v>
      </x:c>
    </x:row>
    <x:row r="302" ht="20" customHeight="1">
      <x:c r="A302" s="6" t="str">
        <x:v>光锥</x:v>
      </x:c>
      <x:c r="B302" s="6" t="str">
        <x:v>2</x:v>
      </x:c>
      <x:c r="C302" s="6" t="n">
        <x:v>18</x:v>
      </x:c>
      <x:c r="D302" s="6" t="n">
        <x:v>2540</x:v>
      </x:c>
      <x:c r="E302" s="6" t="str">
        <x:v>https://raw.githubusercontent.com/gffice/StarRailData/master/ExcelOutput/EquipmentExpType.json</x:v>
      </x:c>
    </x:row>
    <x:row r="303" ht="20" customHeight="1">
      <x:c r="A303" s="6" t="str">
        <x:v>光锥</x:v>
      </x:c>
      <x:c r="B303" s="6" t="str">
        <x:v>2</x:v>
      </x:c>
      <x:c r="C303" s="6" t="n">
        <x:v>19</x:v>
      </x:c>
      <x:c r="D303" s="6" t="n">
        <x:v>2790</x:v>
      </x:c>
      <x:c r="E303" s="6" t="str">
        <x:v>https://raw.githubusercontent.com/gffice/StarRailData/master/ExcelOutput/EquipmentExpType.json</x:v>
      </x:c>
    </x:row>
    <x:row r="304" ht="20" customHeight="1">
      <x:c r="A304" s="6" t="str">
        <x:v>光锥</x:v>
      </x:c>
      <x:c r="B304" s="6" t="str">
        <x:v>2</x:v>
      </x:c>
      <x:c r="C304" s="6" t="n">
        <x:v>20</x:v>
      </x:c>
      <x:c r="D304" s="6" t="n">
        <x:v>2900</x:v>
      </x:c>
      <x:c r="E304" s="6" t="str">
        <x:v>https://raw.githubusercontent.com/gffice/StarRailData/master/ExcelOutput/EquipmentExpType.json</x:v>
      </x:c>
    </x:row>
    <x:row r="305" ht="20" customHeight="1">
      <x:c r="A305" s="6" t="str">
        <x:v>光锥</x:v>
      </x:c>
      <x:c r="B305" s="6" t="str">
        <x:v>2</x:v>
      </x:c>
      <x:c r="C305" s="6" t="n">
        <x:v>21</x:v>
      </x:c>
      <x:c r="D305" s="6" t="n">
        <x:v>3010</x:v>
      </x:c>
      <x:c r="E305" s="6" t="str">
        <x:v>https://raw.githubusercontent.com/gffice/StarRailData/master/ExcelOutput/EquipmentExpType.json</x:v>
      </x:c>
    </x:row>
    <x:row r="306" ht="20" customHeight="1">
      <x:c r="A306" s="6" t="str">
        <x:v>光锥</x:v>
      </x:c>
      <x:c r="B306" s="6" t="str">
        <x:v>2</x:v>
      </x:c>
      <x:c r="C306" s="6" t="n">
        <x:v>22</x:v>
      </x:c>
      <x:c r="D306" s="6" t="n">
        <x:v>3130</x:v>
      </x:c>
      <x:c r="E306" s="6" t="str">
        <x:v>https://raw.githubusercontent.com/gffice/StarRailData/master/ExcelOutput/EquipmentExpType.json</x:v>
      </x:c>
    </x:row>
    <x:row r="307" ht="20" customHeight="1">
      <x:c r="A307" s="6" t="str">
        <x:v>光锥</x:v>
      </x:c>
      <x:c r="B307" s="6" t="str">
        <x:v>2</x:v>
      </x:c>
      <x:c r="C307" s="6" t="n">
        <x:v>23</x:v>
      </x:c>
      <x:c r="D307" s="6" t="n">
        <x:v>3240</x:v>
      </x:c>
      <x:c r="E307" s="6" t="str">
        <x:v>https://raw.githubusercontent.com/gffice/StarRailData/master/ExcelOutput/EquipmentExpType.json</x:v>
      </x:c>
    </x:row>
    <x:row r="308" ht="20" customHeight="1">
      <x:c r="A308" s="6" t="str">
        <x:v>光锥</x:v>
      </x:c>
      <x:c r="B308" s="6" t="str">
        <x:v>2</x:v>
      </x:c>
      <x:c r="C308" s="6" t="n">
        <x:v>24</x:v>
      </x:c>
      <x:c r="D308" s="6" t="n">
        <x:v>3360</x:v>
      </x:c>
      <x:c r="E308" s="6" t="str">
        <x:v>https://raw.githubusercontent.com/gffice/StarRailData/master/ExcelOutput/EquipmentExpType.json</x:v>
      </x:c>
    </x:row>
    <x:row r="309" ht="20" customHeight="1">
      <x:c r="A309" s="6" t="str">
        <x:v>光锥</x:v>
      </x:c>
      <x:c r="B309" s="6" t="str">
        <x:v>2</x:v>
      </x:c>
      <x:c r="C309" s="6" t="n">
        <x:v>25</x:v>
      </x:c>
      <x:c r="D309" s="6" t="n">
        <x:v>3490</x:v>
      </x:c>
      <x:c r="E309" s="6" t="str">
        <x:v>https://raw.githubusercontent.com/gffice/StarRailData/master/ExcelOutput/EquipmentExpType.json</x:v>
      </x:c>
    </x:row>
    <x:row r="310" ht="20" customHeight="1">
      <x:c r="A310" s="6" t="str">
        <x:v>光锥</x:v>
      </x:c>
      <x:c r="B310" s="6" t="str">
        <x:v>2</x:v>
      </x:c>
      <x:c r="C310" s="6" t="n">
        <x:v>26</x:v>
      </x:c>
      <x:c r="D310" s="6" t="n">
        <x:v>3610</x:v>
      </x:c>
      <x:c r="E310" s="6" t="str">
        <x:v>https://raw.githubusercontent.com/gffice/StarRailData/master/ExcelOutput/EquipmentExpType.json</x:v>
      </x:c>
    </x:row>
    <x:row r="311" ht="20" customHeight="1">
      <x:c r="A311" s="6" t="str">
        <x:v>光锥</x:v>
      </x:c>
      <x:c r="B311" s="6" t="str">
        <x:v>2</x:v>
      </x:c>
      <x:c r="C311" s="6" t="n">
        <x:v>27</x:v>
      </x:c>
      <x:c r="D311" s="6" t="n">
        <x:v>3740</x:v>
      </x:c>
      <x:c r="E311" s="6" t="str">
        <x:v>https://raw.githubusercontent.com/gffice/StarRailData/master/ExcelOutput/EquipmentExpType.json</x:v>
      </x:c>
    </x:row>
    <x:row r="312" ht="20" customHeight="1">
      <x:c r="A312" s="6" t="str">
        <x:v>光锥</x:v>
      </x:c>
      <x:c r="B312" s="6" t="str">
        <x:v>2</x:v>
      </x:c>
      <x:c r="C312" s="6" t="n">
        <x:v>28</x:v>
      </x:c>
      <x:c r="D312" s="6" t="n">
        <x:v>3860</x:v>
      </x:c>
      <x:c r="E312" s="6" t="str">
        <x:v>https://raw.githubusercontent.com/gffice/StarRailData/master/ExcelOutput/EquipmentExpType.json</x:v>
      </x:c>
    </x:row>
    <x:row r="313" ht="20" customHeight="1">
      <x:c r="A313" s="6" t="str">
        <x:v>光锥</x:v>
      </x:c>
      <x:c r="B313" s="6" t="str">
        <x:v>2</x:v>
      </x:c>
      <x:c r="C313" s="6" t="n">
        <x:v>29</x:v>
      </x:c>
      <x:c r="D313" s="6" t="n">
        <x:v>3990</x:v>
      </x:c>
      <x:c r="E313" s="6" t="str">
        <x:v>https://raw.githubusercontent.com/gffice/StarRailData/master/ExcelOutput/EquipmentExpType.json</x:v>
      </x:c>
    </x:row>
    <x:row r="314" ht="20" customHeight="1">
      <x:c r="A314" s="6" t="str">
        <x:v>光锥</x:v>
      </x:c>
      <x:c r="B314" s="6" t="str">
        <x:v>2</x:v>
      </x:c>
      <x:c r="C314" s="6" t="n">
        <x:v>30</x:v>
      </x:c>
      <x:c r="D314" s="6" t="n">
        <x:v>4130</x:v>
      </x:c>
      <x:c r="E314" s="6" t="str">
        <x:v>https://raw.githubusercontent.com/gffice/StarRailData/master/ExcelOutput/EquipmentExpType.json</x:v>
      </x:c>
    </x:row>
    <x:row r="315" ht="20" customHeight="1">
      <x:c r="A315" s="6" t="str">
        <x:v>光锥</x:v>
      </x:c>
      <x:c r="B315" s="6" t="str">
        <x:v>2</x:v>
      </x:c>
      <x:c r="C315" s="6" t="n">
        <x:v>31</x:v>
      </x:c>
      <x:c r="D315" s="6" t="n">
        <x:v>4260</x:v>
      </x:c>
      <x:c r="E315" s="6" t="str">
        <x:v>https://raw.githubusercontent.com/gffice/StarRailData/master/ExcelOutput/EquipmentExpType.json</x:v>
      </x:c>
    </x:row>
    <x:row r="316" ht="20" customHeight="1">
      <x:c r="A316" s="6" t="str">
        <x:v>光锥</x:v>
      </x:c>
      <x:c r="B316" s="6" t="str">
        <x:v>2</x:v>
      </x:c>
      <x:c r="C316" s="6" t="n">
        <x:v>32</x:v>
      </x:c>
      <x:c r="D316" s="6" t="n">
        <x:v>4400</x:v>
      </x:c>
      <x:c r="E316" s="6" t="str">
        <x:v>https://raw.githubusercontent.com/gffice/StarRailData/master/ExcelOutput/EquipmentExpType.json</x:v>
      </x:c>
    </x:row>
    <x:row r="317" ht="20" customHeight="1">
      <x:c r="A317" s="6" t="str">
        <x:v>光锥</x:v>
      </x:c>
      <x:c r="B317" s="6" t="str">
        <x:v>2</x:v>
      </x:c>
      <x:c r="C317" s="6" t="n">
        <x:v>33</x:v>
      </x:c>
      <x:c r="D317" s="6" t="n">
        <x:v>4540</x:v>
      </x:c>
      <x:c r="E317" s="6" t="str">
        <x:v>https://raw.githubusercontent.com/gffice/StarRailData/master/ExcelOutput/EquipmentExpType.json</x:v>
      </x:c>
    </x:row>
    <x:row r="318" ht="20" customHeight="1">
      <x:c r="A318" s="6" t="str">
        <x:v>光锥</x:v>
      </x:c>
      <x:c r="B318" s="6" t="str">
        <x:v>2</x:v>
      </x:c>
      <x:c r="C318" s="6" t="n">
        <x:v>34</x:v>
      </x:c>
      <x:c r="D318" s="6" t="n">
        <x:v>4680</x:v>
      </x:c>
      <x:c r="E318" s="6" t="str">
        <x:v>https://raw.githubusercontent.com/gffice/StarRailData/master/ExcelOutput/EquipmentExpType.json</x:v>
      </x:c>
    </x:row>
    <x:row r="319" ht="20" customHeight="1">
      <x:c r="A319" s="6" t="str">
        <x:v>光锥</x:v>
      </x:c>
      <x:c r="B319" s="6" t="str">
        <x:v>2</x:v>
      </x:c>
      <x:c r="C319" s="6" t="n">
        <x:v>35</x:v>
      </x:c>
      <x:c r="D319" s="6" t="n">
        <x:v>4820</x:v>
      </x:c>
      <x:c r="E319" s="6" t="str">
        <x:v>https://raw.githubusercontent.com/gffice/StarRailData/master/ExcelOutput/EquipmentExpType.json</x:v>
      </x:c>
    </x:row>
    <x:row r="320" ht="20" customHeight="1">
      <x:c r="A320" s="6" t="str">
        <x:v>光锥</x:v>
      </x:c>
      <x:c r="B320" s="6" t="str">
        <x:v>2</x:v>
      </x:c>
      <x:c r="C320" s="6" t="n">
        <x:v>36</x:v>
      </x:c>
      <x:c r="D320" s="6" t="n">
        <x:v>4970</x:v>
      </x:c>
      <x:c r="E320" s="6" t="str">
        <x:v>https://raw.githubusercontent.com/gffice/StarRailData/master/ExcelOutput/EquipmentExpType.json</x:v>
      </x:c>
    </x:row>
    <x:row r="321" ht="20" customHeight="1">
      <x:c r="A321" s="6" t="str">
        <x:v>光锥</x:v>
      </x:c>
      <x:c r="B321" s="6" t="str">
        <x:v>2</x:v>
      </x:c>
      <x:c r="C321" s="6" t="n">
        <x:v>37</x:v>
      </x:c>
      <x:c r="D321" s="6" t="n">
        <x:v>5110</x:v>
      </x:c>
      <x:c r="E321" s="6" t="str">
        <x:v>https://raw.githubusercontent.com/gffice/StarRailData/master/ExcelOutput/EquipmentExpType.json</x:v>
      </x:c>
    </x:row>
    <x:row r="322" ht="20" customHeight="1">
      <x:c r="A322" s="6" t="str">
        <x:v>光锥</x:v>
      </x:c>
      <x:c r="B322" s="6" t="str">
        <x:v>2</x:v>
      </x:c>
      <x:c r="C322" s="6" t="n">
        <x:v>38</x:v>
      </x:c>
      <x:c r="D322" s="6" t="n">
        <x:v>5260</x:v>
      </x:c>
      <x:c r="E322" s="6" t="str">
        <x:v>https://raw.githubusercontent.com/gffice/StarRailData/master/ExcelOutput/EquipmentExpType.json</x:v>
      </x:c>
    </x:row>
    <x:row r="323" ht="20" customHeight="1">
      <x:c r="A323" s="6" t="str">
        <x:v>光锥</x:v>
      </x:c>
      <x:c r="B323" s="6" t="str">
        <x:v>2</x:v>
      </x:c>
      <x:c r="C323" s="6" t="n">
        <x:v>39</x:v>
      </x:c>
      <x:c r="D323" s="6" t="n">
        <x:v>5410</x:v>
      </x:c>
      <x:c r="E323" s="6" t="str">
        <x:v>https://raw.githubusercontent.com/gffice/StarRailData/master/ExcelOutput/EquipmentExpType.json</x:v>
      </x:c>
    </x:row>
    <x:row r="324" ht="20" customHeight="1">
      <x:c r="A324" s="6" t="str">
        <x:v>光锥</x:v>
      </x:c>
      <x:c r="B324" s="6" t="str">
        <x:v>2</x:v>
      </x:c>
      <x:c r="C324" s="6" t="n">
        <x:v>40</x:v>
      </x:c>
      <x:c r="D324" s="6" t="n">
        <x:v>5560</x:v>
      </x:c>
      <x:c r="E324" s="6" t="str">
        <x:v>https://raw.githubusercontent.com/gffice/StarRailData/master/ExcelOutput/EquipmentExpType.json</x:v>
      </x:c>
    </x:row>
    <x:row r="325" ht="20" customHeight="1">
      <x:c r="A325" s="6" t="str">
        <x:v>光锥</x:v>
      </x:c>
      <x:c r="B325" s="6" t="str">
        <x:v>2</x:v>
      </x:c>
      <x:c r="C325" s="6" t="n">
        <x:v>41</x:v>
      </x:c>
      <x:c r="D325" s="6" t="n">
        <x:v>6100</x:v>
      </x:c>
      <x:c r="E325" s="6" t="str">
        <x:v>https://raw.githubusercontent.com/gffice/StarRailData/master/ExcelOutput/EquipmentExpType.json</x:v>
      </x:c>
    </x:row>
    <x:row r="326" ht="20" customHeight="1">
      <x:c r="A326" s="6" t="str">
        <x:v>光锥</x:v>
      </x:c>
      <x:c r="B326" s="6" t="str">
        <x:v>2</x:v>
      </x:c>
      <x:c r="C326" s="6" t="n">
        <x:v>42</x:v>
      </x:c>
      <x:c r="D326" s="6" t="n">
        <x:v>6450</x:v>
      </x:c>
      <x:c r="E326" s="6" t="str">
        <x:v>https://raw.githubusercontent.com/gffice/StarRailData/master/ExcelOutput/EquipmentExpType.json</x:v>
      </x:c>
    </x:row>
    <x:row r="327" ht="20" customHeight="1">
      <x:c r="A327" s="6" t="str">
        <x:v>光锥</x:v>
      </x:c>
      <x:c r="B327" s="6" t="str">
        <x:v>2</x:v>
      </x:c>
      <x:c r="C327" s="6" t="n">
        <x:v>43</x:v>
      </x:c>
      <x:c r="D327" s="6" t="n">
        <x:v>6810</x:v>
      </x:c>
      <x:c r="E327" s="6" t="str">
        <x:v>https://raw.githubusercontent.com/gffice/StarRailData/master/ExcelOutput/EquipmentExpType.json</x:v>
      </x:c>
    </x:row>
    <x:row r="328" ht="20" customHeight="1">
      <x:c r="A328" s="6" t="str">
        <x:v>光锥</x:v>
      </x:c>
      <x:c r="B328" s="6" t="str">
        <x:v>2</x:v>
      </x:c>
      <x:c r="C328" s="6" t="n">
        <x:v>44</x:v>
      </x:c>
      <x:c r="D328" s="6" t="n">
        <x:v>7180</x:v>
      </x:c>
      <x:c r="E328" s="6" t="str">
        <x:v>https://raw.githubusercontent.com/gffice/StarRailData/master/ExcelOutput/EquipmentExpType.json</x:v>
      </x:c>
    </x:row>
    <x:row r="329" ht="20" customHeight="1">
      <x:c r="A329" s="6" t="str">
        <x:v>光锥</x:v>
      </x:c>
      <x:c r="B329" s="6" t="str">
        <x:v>2</x:v>
      </x:c>
      <x:c r="C329" s="6" t="n">
        <x:v>45</x:v>
      </x:c>
      <x:c r="D329" s="6" t="n">
        <x:v>7550</x:v>
      </x:c>
      <x:c r="E329" s="6" t="str">
        <x:v>https://raw.githubusercontent.com/gffice/StarRailData/master/ExcelOutput/EquipmentExpType.json</x:v>
      </x:c>
    </x:row>
    <x:row r="330" ht="20" customHeight="1">
      <x:c r="A330" s="6" t="str">
        <x:v>光锥</x:v>
      </x:c>
      <x:c r="B330" s="6" t="str">
        <x:v>2</x:v>
      </x:c>
      <x:c r="C330" s="6" t="n">
        <x:v>46</x:v>
      </x:c>
      <x:c r="D330" s="6" t="n">
        <x:v>7930</x:v>
      </x:c>
      <x:c r="E330" s="6" t="str">
        <x:v>https://raw.githubusercontent.com/gffice/StarRailData/master/ExcelOutput/EquipmentExpType.json</x:v>
      </x:c>
    </x:row>
    <x:row r="331" ht="20" customHeight="1">
      <x:c r="A331" s="6" t="str">
        <x:v>光锥</x:v>
      </x:c>
      <x:c r="B331" s="6" t="str">
        <x:v>2</x:v>
      </x:c>
      <x:c r="C331" s="6" t="n">
        <x:v>47</x:v>
      </x:c>
      <x:c r="D331" s="6" t="n">
        <x:v>8310</x:v>
      </x:c>
      <x:c r="E331" s="6" t="str">
        <x:v>https://raw.githubusercontent.com/gffice/StarRailData/master/ExcelOutput/EquipmentExpType.json</x:v>
      </x:c>
    </x:row>
    <x:row r="332" ht="20" customHeight="1">
      <x:c r="A332" s="6" t="str">
        <x:v>光锥</x:v>
      </x:c>
      <x:c r="B332" s="6" t="str">
        <x:v>2</x:v>
      </x:c>
      <x:c r="C332" s="6" t="n">
        <x:v>48</x:v>
      </x:c>
      <x:c r="D332" s="6" t="n">
        <x:v>8710</x:v>
      </x:c>
      <x:c r="E332" s="6" t="str">
        <x:v>https://raw.githubusercontent.com/gffice/StarRailData/master/ExcelOutput/EquipmentExpType.json</x:v>
      </x:c>
    </x:row>
    <x:row r="333" ht="20" customHeight="1">
      <x:c r="A333" s="6" t="str">
        <x:v>光锥</x:v>
      </x:c>
      <x:c r="B333" s="6" t="str">
        <x:v>2</x:v>
      </x:c>
      <x:c r="C333" s="6" t="n">
        <x:v>49</x:v>
      </x:c>
      <x:c r="D333" s="6" t="n">
        <x:v>9110</x:v>
      </x:c>
      <x:c r="E333" s="6" t="str">
        <x:v>https://raw.githubusercontent.com/gffice/StarRailData/master/ExcelOutput/EquipmentExpType.json</x:v>
      </x:c>
    </x:row>
    <x:row r="334" ht="20" customHeight="1">
      <x:c r="A334" s="6" t="str">
        <x:v>光锥</x:v>
      </x:c>
      <x:c r="B334" s="6" t="str">
        <x:v>2</x:v>
      </x:c>
      <x:c r="C334" s="6" t="n">
        <x:v>50</x:v>
      </x:c>
      <x:c r="D334" s="6" t="n">
        <x:v>9520</x:v>
      </x:c>
      <x:c r="E334" s="6" t="str">
        <x:v>https://raw.githubusercontent.com/gffice/StarRailData/master/ExcelOutput/EquipmentExpType.json</x:v>
      </x:c>
    </x:row>
    <x:row r="335" ht="20" customHeight="1">
      <x:c r="A335" s="6" t="str">
        <x:v>光锥</x:v>
      </x:c>
      <x:c r="B335" s="6" t="str">
        <x:v>2</x:v>
      </x:c>
      <x:c r="C335" s="6" t="n">
        <x:v>51</x:v>
      </x:c>
      <x:c r="D335" s="6" t="n">
        <x:v>9940</x:v>
      </x:c>
      <x:c r="E335" s="6" t="str">
        <x:v>https://raw.githubusercontent.com/gffice/StarRailData/master/ExcelOutput/EquipmentExpType.json</x:v>
      </x:c>
    </x:row>
    <x:row r="336" ht="20" customHeight="1">
      <x:c r="A336" s="6" t="str">
        <x:v>光锥</x:v>
      </x:c>
      <x:c r="B336" s="6" t="str">
        <x:v>2</x:v>
      </x:c>
      <x:c r="C336" s="6" t="n">
        <x:v>52</x:v>
      </x:c>
      <x:c r="D336" s="6" t="n">
        <x:v>10350</x:v>
      </x:c>
      <x:c r="E336" s="6" t="str">
        <x:v>https://raw.githubusercontent.com/gffice/StarRailData/master/ExcelOutput/EquipmentExpType.json</x:v>
      </x:c>
    </x:row>
    <x:row r="337" ht="20" customHeight="1">
      <x:c r="A337" s="6" t="str">
        <x:v>光锥</x:v>
      </x:c>
      <x:c r="B337" s="6" t="str">
        <x:v>2</x:v>
      </x:c>
      <x:c r="C337" s="6" t="n">
        <x:v>53</x:v>
      </x:c>
      <x:c r="D337" s="6" t="n">
        <x:v>10780</x:v>
      </x:c>
      <x:c r="E337" s="6" t="str">
        <x:v>https://raw.githubusercontent.com/gffice/StarRailData/master/ExcelOutput/EquipmentExpType.json</x:v>
      </x:c>
    </x:row>
    <x:row r="338" ht="20" customHeight="1">
      <x:c r="A338" s="6" t="str">
        <x:v>光锥</x:v>
      </x:c>
      <x:c r="B338" s="6" t="str">
        <x:v>2</x:v>
      </x:c>
      <x:c r="C338" s="6" t="n">
        <x:v>54</x:v>
      </x:c>
      <x:c r="D338" s="6" t="n">
        <x:v>11220</x:v>
      </x:c>
      <x:c r="E338" s="6" t="str">
        <x:v>https://raw.githubusercontent.com/gffice/StarRailData/master/ExcelOutput/EquipmentExpType.json</x:v>
      </x:c>
    </x:row>
    <x:row r="339" ht="20" customHeight="1">
      <x:c r="A339" s="6" t="str">
        <x:v>光锥</x:v>
      </x:c>
      <x:c r="B339" s="6" t="str">
        <x:v>2</x:v>
      </x:c>
      <x:c r="C339" s="6" t="n">
        <x:v>55</x:v>
      </x:c>
      <x:c r="D339" s="6" t="n">
        <x:v>11660</x:v>
      </x:c>
      <x:c r="E339" s="6" t="str">
        <x:v>https://raw.githubusercontent.com/gffice/StarRailData/master/ExcelOutput/EquipmentExpType.json</x:v>
      </x:c>
    </x:row>
    <x:row r="340" ht="20" customHeight="1">
      <x:c r="A340" s="6" t="str">
        <x:v>光锥</x:v>
      </x:c>
      <x:c r="B340" s="6" t="str">
        <x:v>2</x:v>
      </x:c>
      <x:c r="C340" s="6" t="n">
        <x:v>56</x:v>
      </x:c>
      <x:c r="D340" s="6" t="n">
        <x:v>12110</x:v>
      </x:c>
      <x:c r="E340" s="6" t="str">
        <x:v>https://raw.githubusercontent.com/gffice/StarRailData/master/ExcelOutput/EquipmentExpType.json</x:v>
      </x:c>
    </x:row>
    <x:row r="341" ht="20" customHeight="1">
      <x:c r="A341" s="6" t="str">
        <x:v>光锥</x:v>
      </x:c>
      <x:c r="B341" s="6" t="str">
        <x:v>2</x:v>
      </x:c>
      <x:c r="C341" s="6" t="n">
        <x:v>57</x:v>
      </x:c>
      <x:c r="D341" s="6" t="n">
        <x:v>12570</x:v>
      </x:c>
      <x:c r="E341" s="6" t="str">
        <x:v>https://raw.githubusercontent.com/gffice/StarRailData/master/ExcelOutput/EquipmentExpType.json</x:v>
      </x:c>
    </x:row>
    <x:row r="342" ht="20" customHeight="1">
      <x:c r="A342" s="6" t="str">
        <x:v>光锥</x:v>
      </x:c>
      <x:c r="B342" s="6" t="str">
        <x:v>2</x:v>
      </x:c>
      <x:c r="C342" s="6" t="n">
        <x:v>58</x:v>
      </x:c>
      <x:c r="D342" s="6" t="n">
        <x:v>13030</x:v>
      </x:c>
      <x:c r="E342" s="6" t="str">
        <x:v>https://raw.githubusercontent.com/gffice/StarRailData/master/ExcelOutput/EquipmentExpType.json</x:v>
      </x:c>
    </x:row>
    <x:row r="343" ht="20" customHeight="1">
      <x:c r="A343" s="6" t="str">
        <x:v>光锥</x:v>
      </x:c>
      <x:c r="B343" s="6" t="str">
        <x:v>2</x:v>
      </x:c>
      <x:c r="C343" s="6" t="n">
        <x:v>59</x:v>
      </x:c>
      <x:c r="D343" s="6" t="n">
        <x:v>13500</x:v>
      </x:c>
      <x:c r="E343" s="6" t="str">
        <x:v>https://raw.githubusercontent.com/gffice/StarRailData/master/ExcelOutput/EquipmentExpType.json</x:v>
      </x:c>
    </x:row>
    <x:row r="344" ht="20" customHeight="1">
      <x:c r="A344" s="6" t="str">
        <x:v>光锥</x:v>
      </x:c>
      <x:c r="B344" s="6" t="str">
        <x:v>2</x:v>
      </x:c>
      <x:c r="C344" s="6" t="n">
        <x:v>60</x:v>
      </x:c>
      <x:c r="D344" s="6" t="n">
        <x:v>13980</x:v>
      </x:c>
      <x:c r="E344" s="6" t="str">
        <x:v>https://raw.githubusercontent.com/gffice/StarRailData/master/ExcelOutput/EquipmentExpType.json</x:v>
      </x:c>
    </x:row>
    <x:row r="345" ht="20" customHeight="1">
      <x:c r="A345" s="6" t="str">
        <x:v>光锥</x:v>
      </x:c>
      <x:c r="B345" s="6" t="str">
        <x:v>2</x:v>
      </x:c>
      <x:c r="C345" s="6" t="n">
        <x:v>61</x:v>
      </x:c>
      <x:c r="D345" s="6" t="n">
        <x:v>14630</x:v>
      </x:c>
      <x:c r="E345" s="6" t="str">
        <x:v>https://raw.githubusercontent.com/gffice/StarRailData/master/ExcelOutput/EquipmentExpType.json</x:v>
      </x:c>
    </x:row>
    <x:row r="346" ht="20" customHeight="1">
      <x:c r="A346" s="6" t="str">
        <x:v>光锥</x:v>
      </x:c>
      <x:c r="B346" s="6" t="str">
        <x:v>2</x:v>
      </x:c>
      <x:c r="C346" s="6" t="n">
        <x:v>62</x:v>
      </x:c>
      <x:c r="D346" s="6" t="n">
        <x:v>15420</x:v>
      </x:c>
      <x:c r="E346" s="6" t="str">
        <x:v>https://raw.githubusercontent.com/gffice/StarRailData/master/ExcelOutput/EquipmentExpType.json</x:v>
      </x:c>
    </x:row>
    <x:row r="347" ht="20" customHeight="1">
      <x:c r="A347" s="6" t="str">
        <x:v>光锥</x:v>
      </x:c>
      <x:c r="B347" s="6" t="str">
        <x:v>2</x:v>
      </x:c>
      <x:c r="C347" s="6" t="n">
        <x:v>63</x:v>
      </x:c>
      <x:c r="D347" s="6" t="n">
        <x:v>16210</x:v>
      </x:c>
      <x:c r="E347" s="6" t="str">
        <x:v>https://raw.githubusercontent.com/gffice/StarRailData/master/ExcelOutput/EquipmentExpType.json</x:v>
      </x:c>
    </x:row>
    <x:row r="348" ht="20" customHeight="1">
      <x:c r="A348" s="6" t="str">
        <x:v>光锥</x:v>
      </x:c>
      <x:c r="B348" s="6" t="str">
        <x:v>2</x:v>
      </x:c>
      <x:c r="C348" s="6" t="n">
        <x:v>64</x:v>
      </x:c>
      <x:c r="D348" s="6" t="n">
        <x:v>17010</x:v>
      </x:c>
      <x:c r="E348" s="6" t="str">
        <x:v>https://raw.githubusercontent.com/gffice/StarRailData/master/ExcelOutput/EquipmentExpType.json</x:v>
      </x:c>
    </x:row>
    <x:row r="349" ht="20" customHeight="1">
      <x:c r="A349" s="6" t="str">
        <x:v>光锥</x:v>
      </x:c>
      <x:c r="B349" s="6" t="str">
        <x:v>2</x:v>
      </x:c>
      <x:c r="C349" s="6" t="n">
        <x:v>65</x:v>
      </x:c>
      <x:c r="D349" s="6" t="n">
        <x:v>17830</x:v>
      </x:c>
      <x:c r="E349" s="6" t="str">
        <x:v>https://raw.githubusercontent.com/gffice/StarRailData/master/ExcelOutput/EquipmentExpType.json</x:v>
      </x:c>
    </x:row>
    <x:row r="350" ht="20" customHeight="1">
      <x:c r="A350" s="6" t="str">
        <x:v>光锥</x:v>
      </x:c>
      <x:c r="B350" s="6" t="str">
        <x:v>2</x:v>
      </x:c>
      <x:c r="C350" s="6" t="n">
        <x:v>66</x:v>
      </x:c>
      <x:c r="D350" s="6" t="n">
        <x:v>18660</x:v>
      </x:c>
      <x:c r="E350" s="6" t="str">
        <x:v>https://raw.githubusercontent.com/gffice/StarRailData/master/ExcelOutput/EquipmentExpType.json</x:v>
      </x:c>
    </x:row>
    <x:row r="351" ht="20" customHeight="1">
      <x:c r="A351" s="6" t="str">
        <x:v>光锥</x:v>
      </x:c>
      <x:c r="B351" s="6" t="str">
        <x:v>2</x:v>
      </x:c>
      <x:c r="C351" s="6" t="n">
        <x:v>67</x:v>
      </x:c>
      <x:c r="D351" s="6" t="n">
        <x:v>19500</x:v>
      </x:c>
      <x:c r="E351" s="6" t="str">
        <x:v>https://raw.githubusercontent.com/gffice/StarRailData/master/ExcelOutput/EquipmentExpType.json</x:v>
      </x:c>
    </x:row>
    <x:row r="352" ht="20" customHeight="1">
      <x:c r="A352" s="6" t="str">
        <x:v>光锥</x:v>
      </x:c>
      <x:c r="B352" s="6" t="str">
        <x:v>2</x:v>
      </x:c>
      <x:c r="C352" s="6" t="n">
        <x:v>68</x:v>
      </x:c>
      <x:c r="D352" s="6" t="n">
        <x:v>20350</x:v>
      </x:c>
      <x:c r="E352" s="6" t="str">
        <x:v>https://raw.githubusercontent.com/gffice/StarRailData/master/ExcelOutput/EquipmentExpType.json</x:v>
      </x:c>
    </x:row>
    <x:row r="353" ht="20" customHeight="1">
      <x:c r="A353" s="6" t="str">
        <x:v>光锥</x:v>
      </x:c>
      <x:c r="B353" s="6" t="str">
        <x:v>2</x:v>
      </x:c>
      <x:c r="C353" s="6" t="n">
        <x:v>69</x:v>
      </x:c>
      <x:c r="D353" s="6" t="n">
        <x:v>21220</x:v>
      </x:c>
      <x:c r="E353" s="6" t="str">
        <x:v>https://raw.githubusercontent.com/gffice/StarRailData/master/ExcelOutput/EquipmentExpType.json</x:v>
      </x:c>
    </x:row>
    <x:row r="354" ht="20" customHeight="1">
      <x:c r="A354" s="6" t="str">
        <x:v>光锥</x:v>
      </x:c>
      <x:c r="B354" s="6" t="str">
        <x:v>2</x:v>
      </x:c>
      <x:c r="C354" s="6" t="n">
        <x:v>70</x:v>
      </x:c>
      <x:c r="D354" s="6" t="n">
        <x:v>22100</x:v>
      </x:c>
      <x:c r="E354" s="6" t="str">
        <x:v>https://raw.githubusercontent.com/gffice/StarRailData/master/ExcelOutput/EquipmentExpType.json</x:v>
      </x:c>
    </x:row>
    <x:row r="355" ht="20" customHeight="1">
      <x:c r="A355" s="6" t="str">
        <x:v>光锥</x:v>
      </x:c>
      <x:c r="B355" s="6" t="str">
        <x:v>2</x:v>
      </x:c>
      <x:c r="C355" s="6" t="n">
        <x:v>71</x:v>
      </x:c>
      <x:c r="D355" s="6" t="n">
        <x:v>24650</x:v>
      </x:c>
      <x:c r="E355" s="6" t="str">
        <x:v>https://raw.githubusercontent.com/gffice/StarRailData/master/ExcelOutput/EquipmentExpType.json</x:v>
      </x:c>
    </x:row>
    <x:row r="356" ht="20" customHeight="1">
      <x:c r="A356" s="6" t="str">
        <x:v>光锥</x:v>
      </x:c>
      <x:c r="B356" s="6" t="str">
        <x:v>2</x:v>
      </x:c>
      <x:c r="C356" s="6" t="n">
        <x:v>72</x:v>
      </x:c>
      <x:c r="D356" s="6" t="n">
        <x:v>26970</x:v>
      </x:c>
      <x:c r="E356" s="6" t="str">
        <x:v>https://raw.githubusercontent.com/gffice/StarRailData/master/ExcelOutput/EquipmentExpType.json</x:v>
      </x:c>
    </x:row>
    <x:row r="357" ht="20" customHeight="1">
      <x:c r="A357" s="6" t="str">
        <x:v>光锥</x:v>
      </x:c>
      <x:c r="B357" s="6" t="str">
        <x:v>2</x:v>
      </x:c>
      <x:c r="C357" s="6" t="n">
        <x:v>73</x:v>
      </x:c>
      <x:c r="D357" s="6" t="n">
        <x:v>29330</x:v>
      </x:c>
      <x:c r="E357" s="6" t="str">
        <x:v>https://raw.githubusercontent.com/gffice/StarRailData/master/ExcelOutput/EquipmentExpType.json</x:v>
      </x:c>
    </x:row>
    <x:row r="358" ht="20" customHeight="1">
      <x:c r="A358" s="6" t="str">
        <x:v>光锥</x:v>
      </x:c>
      <x:c r="B358" s="6" t="str">
        <x:v>2</x:v>
      </x:c>
      <x:c r="C358" s="6" t="n">
        <x:v>74</x:v>
      </x:c>
      <x:c r="D358" s="6" t="n">
        <x:v>31720</x:v>
      </x:c>
      <x:c r="E358" s="6" t="str">
        <x:v>https://raw.githubusercontent.com/gffice/StarRailData/master/ExcelOutput/EquipmentExpType.json</x:v>
      </x:c>
    </x:row>
    <x:row r="359" ht="20" customHeight="1">
      <x:c r="A359" s="6" t="str">
        <x:v>光锥</x:v>
      </x:c>
      <x:c r="B359" s="6" t="str">
        <x:v>2</x:v>
      </x:c>
      <x:c r="C359" s="6" t="n">
        <x:v>75</x:v>
      </x:c>
      <x:c r="D359" s="6" t="n">
        <x:v>34140</x:v>
      </x:c>
      <x:c r="E359" s="6" t="str">
        <x:v>https://raw.githubusercontent.com/gffice/StarRailData/master/ExcelOutput/EquipmentExpType.json</x:v>
      </x:c>
    </x:row>
    <x:row r="360" ht="20" customHeight="1">
      <x:c r="A360" s="6" t="str">
        <x:v>光锥</x:v>
      </x:c>
      <x:c r="B360" s="6" t="str">
        <x:v>2</x:v>
      </x:c>
      <x:c r="C360" s="6" t="n">
        <x:v>76</x:v>
      </x:c>
      <x:c r="D360" s="6" t="n">
        <x:v>36600</x:v>
      </x:c>
      <x:c r="E360" s="6" t="str">
        <x:v>https://raw.githubusercontent.com/gffice/StarRailData/master/ExcelOutput/EquipmentExpType.json</x:v>
      </x:c>
    </x:row>
    <x:row r="361" ht="20" customHeight="1">
      <x:c r="A361" s="6" t="str">
        <x:v>光锥</x:v>
      </x:c>
      <x:c r="B361" s="6" t="str">
        <x:v>2</x:v>
      </x:c>
      <x:c r="C361" s="6" t="n">
        <x:v>77</x:v>
      </x:c>
      <x:c r="D361" s="6" t="n">
        <x:v>39100</x:v>
      </x:c>
      <x:c r="E361" s="6" t="str">
        <x:v>https://raw.githubusercontent.com/gffice/StarRailData/master/ExcelOutput/EquipmentExpType.json</x:v>
      </x:c>
    </x:row>
    <x:row r="362" ht="20" customHeight="1">
      <x:c r="A362" s="6" t="str">
        <x:v>光锥</x:v>
      </x:c>
      <x:c r="B362" s="6" t="str">
        <x:v>2</x:v>
      </x:c>
      <x:c r="C362" s="6" t="n">
        <x:v>78</x:v>
      </x:c>
      <x:c r="D362" s="6" t="n">
        <x:v>41620</x:v>
      </x:c>
      <x:c r="E362" s="6" t="str">
        <x:v>https://raw.githubusercontent.com/gffice/StarRailData/master/ExcelOutput/EquipmentExpType.json</x:v>
      </x:c>
    </x:row>
    <x:row r="363" ht="20" customHeight="1">
      <x:c r="A363" s="6" t="str">
        <x:v>光锥</x:v>
      </x:c>
      <x:c r="B363" s="6" t="str">
        <x:v>2</x:v>
      </x:c>
      <x:c r="C363" s="6" t="n">
        <x:v>79</x:v>
      </x:c>
      <x:c r="D363" s="6" t="n">
        <x:v>44180</x:v>
      </x:c>
      <x:c r="E363" s="6" t="str">
        <x:v>https://raw.githubusercontent.com/gffice/StarRailData/master/ExcelOutput/EquipmentExpType.json</x:v>
      </x:c>
    </x:row>
    <x:row r="364" ht="20" customHeight="1">
      <x:c r="A364" s="6" t="str">
        <x:v>光锥</x:v>
      </x:c>
      <x:c r="B364" s="6" t="str">
        <x:v>2</x:v>
      </x:c>
      <x:c r="C364" s="6" t="n">
        <x:v>80</x:v>
      </x:c>
      <x:c r="D364" s="6"/>
      <x:c r="E364" s="6" t="str">
        <x:v>https://raw.githubusercontent.com/gffice/StarRailData/master/ExcelOutput/EquipmentExpType.json</x:v>
      </x:c>
    </x:row>
    <x:row r="365" ht="20" customHeight="1">
      <x:c r="A365" s="6" t="str">
        <x:v>光锥</x:v>
      </x:c>
      <x:c r="B365" s="6" t="str">
        <x:v>3</x:v>
      </x:c>
      <x:c r="C365" s="6" t="n">
        <x:v>1</x:v>
      </x:c>
      <x:c r="D365" s="6" t="n">
        <x:v>60</x:v>
      </x:c>
      <x:c r="E365" s="6" t="str">
        <x:v>https://raw.githubusercontent.com/gffice/StarRailData/master/ExcelOutput/EquipmentExpType.json</x:v>
      </x:c>
    </x:row>
    <x:row r="366" ht="20" customHeight="1">
      <x:c r="A366" s="6" t="str">
        <x:v>光锥</x:v>
      </x:c>
      <x:c r="B366" s="6" t="str">
        <x:v>3</x:v>
      </x:c>
      <x:c r="C366" s="6" t="n">
        <x:v>2</x:v>
      </x:c>
      <x:c r="D366" s="6" t="n">
        <x:v>100</x:v>
      </x:c>
      <x:c r="E366" s="6" t="str">
        <x:v>https://raw.githubusercontent.com/gffice/StarRailData/master/ExcelOutput/EquipmentExpType.json</x:v>
      </x:c>
    </x:row>
    <x:row r="367" ht="20" customHeight="1">
      <x:c r="A367" s="6" t="str">
        <x:v>光锥</x:v>
      </x:c>
      <x:c r="B367" s="6" t="str">
        <x:v>3</x:v>
      </x:c>
      <x:c r="C367" s="6" t="n">
        <x:v>3</x:v>
      </x:c>
      <x:c r="D367" s="6" t="n">
        <x:v>170</x:v>
      </x:c>
      <x:c r="E367" s="6" t="str">
        <x:v>https://raw.githubusercontent.com/gffice/StarRailData/master/ExcelOutput/EquipmentExpType.json</x:v>
      </x:c>
    </x:row>
    <x:row r="368" ht="20" customHeight="1">
      <x:c r="A368" s="6" t="str">
        <x:v>光锥</x:v>
      </x:c>
      <x:c r="B368" s="6" t="str">
        <x:v>3</x:v>
      </x:c>
      <x:c r="C368" s="6" t="n">
        <x:v>4</x:v>
      </x:c>
      <x:c r="D368" s="6" t="n">
        <x:v>260</x:v>
      </x:c>
      <x:c r="E368" s="6" t="str">
        <x:v>https://raw.githubusercontent.com/gffice/StarRailData/master/ExcelOutput/EquipmentExpType.json</x:v>
      </x:c>
    </x:row>
    <x:row r="369" ht="20" customHeight="1">
      <x:c r="A369" s="6" t="str">
        <x:v>光锥</x:v>
      </x:c>
      <x:c r="B369" s="6" t="str">
        <x:v>3</x:v>
      </x:c>
      <x:c r="C369" s="6" t="n">
        <x:v>5</x:v>
      </x:c>
      <x:c r="D369" s="6" t="n">
        <x:v>370</x:v>
      </x:c>
      <x:c r="E369" s="6" t="str">
        <x:v>https://raw.githubusercontent.com/gffice/StarRailData/master/ExcelOutput/EquipmentExpType.json</x:v>
      </x:c>
    </x:row>
    <x:row r="370" ht="20" customHeight="1">
      <x:c r="A370" s="6" t="str">
        <x:v>光锥</x:v>
      </x:c>
      <x:c r="B370" s="6" t="str">
        <x:v>3</x:v>
      </x:c>
      <x:c r="C370" s="6" t="n">
        <x:v>6</x:v>
      </x:c>
      <x:c r="D370" s="6" t="n">
        <x:v>500</x:v>
      </x:c>
      <x:c r="E370" s="6" t="str">
        <x:v>https://raw.githubusercontent.com/gffice/StarRailData/master/ExcelOutput/EquipmentExpType.json</x:v>
      </x:c>
    </x:row>
    <x:row r="371" ht="20" customHeight="1">
      <x:c r="A371" s="6" t="str">
        <x:v>光锥</x:v>
      </x:c>
      <x:c r="B371" s="6" t="str">
        <x:v>3</x:v>
      </x:c>
      <x:c r="C371" s="6" t="n">
        <x:v>7</x:v>
      </x:c>
      <x:c r="D371" s="6" t="n">
        <x:v>640</x:v>
      </x:c>
      <x:c r="E371" s="6" t="str">
        <x:v>https://raw.githubusercontent.com/gffice/StarRailData/master/ExcelOutput/EquipmentExpType.json</x:v>
      </x:c>
    </x:row>
    <x:row r="372" ht="20" customHeight="1">
      <x:c r="A372" s="6" t="str">
        <x:v>光锥</x:v>
      </x:c>
      <x:c r="B372" s="6" t="str">
        <x:v>3</x:v>
      </x:c>
      <x:c r="C372" s="6" t="n">
        <x:v>8</x:v>
      </x:c>
      <x:c r="D372" s="6" t="n">
        <x:v>800</x:v>
      </x:c>
      <x:c r="E372" s="6" t="str">
        <x:v>https://raw.githubusercontent.com/gffice/StarRailData/master/ExcelOutput/EquipmentExpType.json</x:v>
      </x:c>
    </x:row>
    <x:row r="373" ht="20" customHeight="1">
      <x:c r="A373" s="6" t="str">
        <x:v>光锥</x:v>
      </x:c>
      <x:c r="B373" s="6" t="str">
        <x:v>3</x:v>
      </x:c>
      <x:c r="C373" s="6" t="n">
        <x:v>9</x:v>
      </x:c>
      <x:c r="D373" s="6" t="n">
        <x:v>970</x:v>
      </x:c>
      <x:c r="E373" s="6" t="str">
        <x:v>https://raw.githubusercontent.com/gffice/StarRailData/master/ExcelOutput/EquipmentExpType.json</x:v>
      </x:c>
    </x:row>
    <x:row r="374" ht="20" customHeight="1">
      <x:c r="A374" s="6" t="str">
        <x:v>光锥</x:v>
      </x:c>
      <x:c r="B374" s="6" t="str">
        <x:v>3</x:v>
      </x:c>
      <x:c r="C374" s="6" t="n">
        <x:v>10</x:v>
      </x:c>
      <x:c r="D374" s="6" t="n">
        <x:v>1160</x:v>
      </x:c>
      <x:c r="E374" s="6" t="str">
        <x:v>https://raw.githubusercontent.com/gffice/StarRailData/master/ExcelOutput/EquipmentExpType.json</x:v>
      </x:c>
    </x:row>
    <x:row r="375" ht="20" customHeight="1">
      <x:c r="A375" s="6" t="str">
        <x:v>光锥</x:v>
      </x:c>
      <x:c r="B375" s="6" t="str">
        <x:v>3</x:v>
      </x:c>
      <x:c r="C375" s="6" t="n">
        <x:v>11</x:v>
      </x:c>
      <x:c r="D375" s="6" t="n">
        <x:v>1360</x:v>
      </x:c>
      <x:c r="E375" s="6" t="str">
        <x:v>https://raw.githubusercontent.com/gffice/StarRailData/master/ExcelOutput/EquipmentExpType.json</x:v>
      </x:c>
    </x:row>
    <x:row r="376" ht="20" customHeight="1">
      <x:c r="A376" s="6" t="str">
        <x:v>光锥</x:v>
      </x:c>
      <x:c r="B376" s="6" t="str">
        <x:v>3</x:v>
      </x:c>
      <x:c r="C376" s="6" t="n">
        <x:v>12</x:v>
      </x:c>
      <x:c r="D376" s="6" t="n">
        <x:v>1580</x:v>
      </x:c>
      <x:c r="E376" s="6" t="str">
        <x:v>https://raw.githubusercontent.com/gffice/StarRailData/master/ExcelOutput/EquipmentExpType.json</x:v>
      </x:c>
    </x:row>
    <x:row r="377" ht="20" customHeight="1">
      <x:c r="A377" s="6" t="str">
        <x:v>光锥</x:v>
      </x:c>
      <x:c r="B377" s="6" t="str">
        <x:v>3</x:v>
      </x:c>
      <x:c r="C377" s="6" t="n">
        <x:v>13</x:v>
      </x:c>
      <x:c r="D377" s="6" t="n">
        <x:v>1820</x:v>
      </x:c>
      <x:c r="E377" s="6" t="str">
        <x:v>https://raw.githubusercontent.com/gffice/StarRailData/master/ExcelOutput/EquipmentExpType.json</x:v>
      </x:c>
    </x:row>
    <x:row r="378" ht="20" customHeight="1">
      <x:c r="A378" s="6" t="str">
        <x:v>光锥</x:v>
      </x:c>
      <x:c r="B378" s="6" t="str">
        <x:v>3</x:v>
      </x:c>
      <x:c r="C378" s="6" t="n">
        <x:v>14</x:v>
      </x:c>
      <x:c r="D378" s="6" t="n">
        <x:v>2060</x:v>
      </x:c>
      <x:c r="E378" s="6" t="str">
        <x:v>https://raw.githubusercontent.com/gffice/StarRailData/master/ExcelOutput/EquipmentExpType.json</x:v>
      </x:c>
    </x:row>
    <x:row r="379" ht="20" customHeight="1">
      <x:c r="A379" s="6" t="str">
        <x:v>光锥</x:v>
      </x:c>
      <x:c r="B379" s="6" t="str">
        <x:v>3</x:v>
      </x:c>
      <x:c r="C379" s="6" t="n">
        <x:v>15</x:v>
      </x:c>
      <x:c r="D379" s="6" t="n">
        <x:v>2320</x:v>
      </x:c>
      <x:c r="E379" s="6" t="str">
        <x:v>https://raw.githubusercontent.com/gffice/StarRailData/master/ExcelOutput/EquipmentExpType.json</x:v>
      </x:c>
    </x:row>
    <x:row r="380" ht="20" customHeight="1">
      <x:c r="A380" s="6" t="str">
        <x:v>光锥</x:v>
      </x:c>
      <x:c r="B380" s="6" t="str">
        <x:v>3</x:v>
      </x:c>
      <x:c r="C380" s="6" t="n">
        <x:v>16</x:v>
      </x:c>
      <x:c r="D380" s="6" t="n">
        <x:v>2600</x:v>
      </x:c>
      <x:c r="E380" s="6" t="str">
        <x:v>https://raw.githubusercontent.com/gffice/StarRailData/master/ExcelOutput/EquipmentExpType.json</x:v>
      </x:c>
    </x:row>
    <x:row r="381" ht="20" customHeight="1">
      <x:c r="A381" s="6" t="str">
        <x:v>光锥</x:v>
      </x:c>
      <x:c r="B381" s="6" t="str">
        <x:v>3</x:v>
      </x:c>
      <x:c r="C381" s="6" t="n">
        <x:v>17</x:v>
      </x:c>
      <x:c r="D381" s="6" t="n">
        <x:v>2880</x:v>
      </x:c>
      <x:c r="E381" s="6" t="str">
        <x:v>https://raw.githubusercontent.com/gffice/StarRailData/master/ExcelOutput/EquipmentExpType.json</x:v>
      </x:c>
    </x:row>
    <x:row r="382" ht="20" customHeight="1">
      <x:c r="A382" s="6" t="str">
        <x:v>光锥</x:v>
      </x:c>
      <x:c r="B382" s="6" t="str">
        <x:v>3</x:v>
      </x:c>
      <x:c r="C382" s="6" t="n">
        <x:v>18</x:v>
      </x:c>
      <x:c r="D382" s="6" t="n">
        <x:v>3180</x:v>
      </x:c>
      <x:c r="E382" s="6" t="str">
        <x:v>https://raw.githubusercontent.com/gffice/StarRailData/master/ExcelOutput/EquipmentExpType.json</x:v>
      </x:c>
    </x:row>
    <x:row r="383" ht="20" customHeight="1">
      <x:c r="A383" s="6" t="str">
        <x:v>光锥</x:v>
      </x:c>
      <x:c r="B383" s="6" t="str">
        <x:v>3</x:v>
      </x:c>
      <x:c r="C383" s="6" t="n">
        <x:v>19</x:v>
      </x:c>
      <x:c r="D383" s="6" t="n">
        <x:v>3490</x:v>
      </x:c>
      <x:c r="E383" s="6" t="str">
        <x:v>https://raw.githubusercontent.com/gffice/StarRailData/master/ExcelOutput/EquipmentExpType.json</x:v>
      </x:c>
    </x:row>
    <x:row r="384" ht="20" customHeight="1">
      <x:c r="A384" s="6" t="str">
        <x:v>光锥</x:v>
      </x:c>
      <x:c r="B384" s="6" t="str">
        <x:v>3</x:v>
      </x:c>
      <x:c r="C384" s="6" t="n">
        <x:v>20</x:v>
      </x:c>
      <x:c r="D384" s="6" t="n">
        <x:v>3620</x:v>
      </x:c>
      <x:c r="E384" s="6" t="str">
        <x:v>https://raw.githubusercontent.com/gffice/StarRailData/master/ExcelOutput/EquipmentExpType.json</x:v>
      </x:c>
    </x:row>
    <x:row r="385" ht="20" customHeight="1">
      <x:c r="A385" s="6" t="str">
        <x:v>光锥</x:v>
      </x:c>
      <x:c r="B385" s="6" t="str">
        <x:v>3</x:v>
      </x:c>
      <x:c r="C385" s="6" t="n">
        <x:v>21</x:v>
      </x:c>
      <x:c r="D385" s="6" t="n">
        <x:v>3760</x:v>
      </x:c>
      <x:c r="E385" s="6" t="str">
        <x:v>https://raw.githubusercontent.com/gffice/StarRailData/master/ExcelOutput/EquipmentExpType.json</x:v>
      </x:c>
    </x:row>
    <x:row r="386" ht="20" customHeight="1">
      <x:c r="A386" s="6" t="str">
        <x:v>光锥</x:v>
      </x:c>
      <x:c r="B386" s="6" t="str">
        <x:v>3</x:v>
      </x:c>
      <x:c r="C386" s="6" t="n">
        <x:v>22</x:v>
      </x:c>
      <x:c r="D386" s="6" t="n">
        <x:v>3910</x:v>
      </x:c>
      <x:c r="E386" s="6" t="str">
        <x:v>https://raw.githubusercontent.com/gffice/StarRailData/master/ExcelOutput/EquipmentExpType.json</x:v>
      </x:c>
    </x:row>
    <x:row r="387" ht="20" customHeight="1">
      <x:c r="A387" s="6" t="str">
        <x:v>光锥</x:v>
      </x:c>
      <x:c r="B387" s="6" t="str">
        <x:v>3</x:v>
      </x:c>
      <x:c r="C387" s="6" t="n">
        <x:v>23</x:v>
      </x:c>
      <x:c r="D387" s="6" t="n">
        <x:v>4050</x:v>
      </x:c>
      <x:c r="E387" s="6" t="str">
        <x:v>https://raw.githubusercontent.com/gffice/StarRailData/master/ExcelOutput/EquipmentExpType.json</x:v>
      </x:c>
    </x:row>
    <x:row r="388" ht="20" customHeight="1">
      <x:c r="A388" s="6" t="str">
        <x:v>光锥</x:v>
      </x:c>
      <x:c r="B388" s="6" t="str">
        <x:v>3</x:v>
      </x:c>
      <x:c r="C388" s="6" t="n">
        <x:v>24</x:v>
      </x:c>
      <x:c r="D388" s="6" t="n">
        <x:v>4200</x:v>
      </x:c>
      <x:c r="E388" s="6" t="str">
        <x:v>https://raw.githubusercontent.com/gffice/StarRailData/master/ExcelOutput/EquipmentExpType.json</x:v>
      </x:c>
    </x:row>
    <x:row r="389" ht="20" customHeight="1">
      <x:c r="A389" s="6" t="str">
        <x:v>光锥</x:v>
      </x:c>
      <x:c r="B389" s="6" t="str">
        <x:v>3</x:v>
      </x:c>
      <x:c r="C389" s="6" t="n">
        <x:v>25</x:v>
      </x:c>
      <x:c r="D389" s="6" t="n">
        <x:v>4360</x:v>
      </x:c>
      <x:c r="E389" s="6" t="str">
        <x:v>https://raw.githubusercontent.com/gffice/StarRailData/master/ExcelOutput/EquipmentExpType.json</x:v>
      </x:c>
    </x:row>
    <x:row r="390" ht="20" customHeight="1">
      <x:c r="A390" s="6" t="str">
        <x:v>光锥</x:v>
      </x:c>
      <x:c r="B390" s="6" t="str">
        <x:v>3</x:v>
      </x:c>
      <x:c r="C390" s="6" t="n">
        <x:v>26</x:v>
      </x:c>
      <x:c r="D390" s="6" t="n">
        <x:v>4510</x:v>
      </x:c>
      <x:c r="E390" s="6" t="str">
        <x:v>https://raw.githubusercontent.com/gffice/StarRailData/master/ExcelOutput/EquipmentExpType.json</x:v>
      </x:c>
    </x:row>
    <x:row r="391" ht="20" customHeight="1">
      <x:c r="A391" s="6" t="str">
        <x:v>光锥</x:v>
      </x:c>
      <x:c r="B391" s="6" t="str">
        <x:v>3</x:v>
      </x:c>
      <x:c r="C391" s="6" t="n">
        <x:v>27</x:v>
      </x:c>
      <x:c r="D391" s="6" t="n">
        <x:v>4670</x:v>
      </x:c>
      <x:c r="E391" s="6" t="str">
        <x:v>https://raw.githubusercontent.com/gffice/StarRailData/master/ExcelOutput/EquipmentExpType.json</x:v>
      </x:c>
    </x:row>
    <x:row r="392" ht="20" customHeight="1">
      <x:c r="A392" s="6" t="str">
        <x:v>光锥</x:v>
      </x:c>
      <x:c r="B392" s="6" t="str">
        <x:v>3</x:v>
      </x:c>
      <x:c r="C392" s="6" t="n">
        <x:v>28</x:v>
      </x:c>
      <x:c r="D392" s="6" t="n">
        <x:v>4830</x:v>
      </x:c>
      <x:c r="E392" s="6" t="str">
        <x:v>https://raw.githubusercontent.com/gffice/StarRailData/master/ExcelOutput/EquipmentExpType.json</x:v>
      </x:c>
    </x:row>
    <x:row r="393" ht="20" customHeight="1">
      <x:c r="A393" s="6" t="str">
        <x:v>光锥</x:v>
      </x:c>
      <x:c r="B393" s="6" t="str">
        <x:v>3</x:v>
      </x:c>
      <x:c r="C393" s="6" t="n">
        <x:v>29</x:v>
      </x:c>
      <x:c r="D393" s="6" t="n">
        <x:v>4990</x:v>
      </x:c>
      <x:c r="E393" s="6" t="str">
        <x:v>https://raw.githubusercontent.com/gffice/StarRailData/master/ExcelOutput/EquipmentExpType.json</x:v>
      </x:c>
    </x:row>
    <x:row r="394" ht="20" customHeight="1">
      <x:c r="A394" s="6" t="str">
        <x:v>光锥</x:v>
      </x:c>
      <x:c r="B394" s="6" t="str">
        <x:v>3</x:v>
      </x:c>
      <x:c r="C394" s="6" t="n">
        <x:v>30</x:v>
      </x:c>
      <x:c r="D394" s="6" t="n">
        <x:v>5160</x:v>
      </x:c>
      <x:c r="E394" s="6" t="str">
        <x:v>https://raw.githubusercontent.com/gffice/StarRailData/master/ExcelOutput/EquipmentExpType.json</x:v>
      </x:c>
    </x:row>
    <x:row r="395" ht="20" customHeight="1">
      <x:c r="A395" s="6" t="str">
        <x:v>光锥</x:v>
      </x:c>
      <x:c r="B395" s="6" t="str">
        <x:v>3</x:v>
      </x:c>
      <x:c r="C395" s="6" t="n">
        <x:v>31</x:v>
      </x:c>
      <x:c r="D395" s="6" t="n">
        <x:v>5330</x:v>
      </x:c>
      <x:c r="E395" s="6" t="str">
        <x:v>https://raw.githubusercontent.com/gffice/StarRailData/master/ExcelOutput/EquipmentExpType.json</x:v>
      </x:c>
    </x:row>
    <x:row r="396" ht="20" customHeight="1">
      <x:c r="A396" s="6" t="str">
        <x:v>光锥</x:v>
      </x:c>
      <x:c r="B396" s="6" t="str">
        <x:v>3</x:v>
      </x:c>
      <x:c r="C396" s="6" t="n">
        <x:v>32</x:v>
      </x:c>
      <x:c r="D396" s="6" t="n">
        <x:v>5500</x:v>
      </x:c>
      <x:c r="E396" s="6" t="str">
        <x:v>https://raw.githubusercontent.com/gffice/StarRailData/master/ExcelOutput/EquipmentExpType.json</x:v>
      </x:c>
    </x:row>
    <x:row r="397" ht="20" customHeight="1">
      <x:c r="A397" s="6" t="str">
        <x:v>光锥</x:v>
      </x:c>
      <x:c r="B397" s="6" t="str">
        <x:v>3</x:v>
      </x:c>
      <x:c r="C397" s="6" t="n">
        <x:v>33</x:v>
      </x:c>
      <x:c r="D397" s="6" t="n">
        <x:v>5670</x:v>
      </x:c>
      <x:c r="E397" s="6" t="str">
        <x:v>https://raw.githubusercontent.com/gffice/StarRailData/master/ExcelOutput/EquipmentExpType.json</x:v>
      </x:c>
    </x:row>
    <x:row r="398" ht="20" customHeight="1">
      <x:c r="A398" s="6" t="str">
        <x:v>光锥</x:v>
      </x:c>
      <x:c r="B398" s="6" t="str">
        <x:v>3</x:v>
      </x:c>
      <x:c r="C398" s="6" t="n">
        <x:v>34</x:v>
      </x:c>
      <x:c r="D398" s="6" t="n">
        <x:v>5850</x:v>
      </x:c>
      <x:c r="E398" s="6" t="str">
        <x:v>https://raw.githubusercontent.com/gffice/StarRailData/master/ExcelOutput/EquipmentExpType.json</x:v>
      </x:c>
    </x:row>
    <x:row r="399" ht="20" customHeight="1">
      <x:c r="A399" s="6" t="str">
        <x:v>光锥</x:v>
      </x:c>
      <x:c r="B399" s="6" t="str">
        <x:v>3</x:v>
      </x:c>
      <x:c r="C399" s="6" t="n">
        <x:v>35</x:v>
      </x:c>
      <x:c r="D399" s="6" t="n">
        <x:v>6030</x:v>
      </x:c>
      <x:c r="E399" s="6" t="str">
        <x:v>https://raw.githubusercontent.com/gffice/StarRailData/master/ExcelOutput/EquipmentExpType.json</x:v>
      </x:c>
    </x:row>
    <x:row r="400" ht="20" customHeight="1">
      <x:c r="A400" s="6" t="str">
        <x:v>光锥</x:v>
      </x:c>
      <x:c r="B400" s="6" t="str">
        <x:v>3</x:v>
      </x:c>
      <x:c r="C400" s="6" t="n">
        <x:v>36</x:v>
      </x:c>
      <x:c r="D400" s="6" t="n">
        <x:v>6210</x:v>
      </x:c>
      <x:c r="E400" s="6" t="str">
        <x:v>https://raw.githubusercontent.com/gffice/StarRailData/master/ExcelOutput/EquipmentExpType.json</x:v>
      </x:c>
    </x:row>
    <x:row r="401" ht="20" customHeight="1">
      <x:c r="A401" s="6" t="str">
        <x:v>光锥</x:v>
      </x:c>
      <x:c r="B401" s="6" t="str">
        <x:v>3</x:v>
      </x:c>
      <x:c r="C401" s="6" t="n">
        <x:v>37</x:v>
      </x:c>
      <x:c r="D401" s="6" t="n">
        <x:v>6390</x:v>
      </x:c>
      <x:c r="E401" s="6" t="str">
        <x:v>https://raw.githubusercontent.com/gffice/StarRailData/master/ExcelOutput/EquipmentExpType.json</x:v>
      </x:c>
    </x:row>
    <x:row r="402" ht="20" customHeight="1">
      <x:c r="A402" s="6" t="str">
        <x:v>光锥</x:v>
      </x:c>
      <x:c r="B402" s="6" t="str">
        <x:v>3</x:v>
      </x:c>
      <x:c r="C402" s="6" t="n">
        <x:v>38</x:v>
      </x:c>
      <x:c r="D402" s="6" t="n">
        <x:v>6580</x:v>
      </x:c>
      <x:c r="E402" s="6" t="str">
        <x:v>https://raw.githubusercontent.com/gffice/StarRailData/master/ExcelOutput/EquipmentExpType.json</x:v>
      </x:c>
    </x:row>
    <x:row r="403" ht="20" customHeight="1">
      <x:c r="A403" s="6" t="str">
        <x:v>光锥</x:v>
      </x:c>
      <x:c r="B403" s="6" t="str">
        <x:v>3</x:v>
      </x:c>
      <x:c r="C403" s="6" t="n">
        <x:v>39</x:v>
      </x:c>
      <x:c r="D403" s="6" t="n">
        <x:v>6760</x:v>
      </x:c>
      <x:c r="E403" s="6" t="str">
        <x:v>https://raw.githubusercontent.com/gffice/StarRailData/master/ExcelOutput/EquipmentExpType.json</x:v>
      </x:c>
    </x:row>
    <x:row r="404" ht="20" customHeight="1">
      <x:c r="A404" s="6" t="str">
        <x:v>光锥</x:v>
      </x:c>
      <x:c r="B404" s="6" t="str">
        <x:v>3</x:v>
      </x:c>
      <x:c r="C404" s="6" t="n">
        <x:v>40</x:v>
      </x:c>
      <x:c r="D404" s="6" t="n">
        <x:v>6950</x:v>
      </x:c>
      <x:c r="E404" s="6" t="str">
        <x:v>https://raw.githubusercontent.com/gffice/StarRailData/master/ExcelOutput/EquipmentExpType.json</x:v>
      </x:c>
    </x:row>
    <x:row r="405" ht="20" customHeight="1">
      <x:c r="A405" s="6" t="str">
        <x:v>光锥</x:v>
      </x:c>
      <x:c r="B405" s="6" t="str">
        <x:v>3</x:v>
      </x:c>
      <x:c r="C405" s="6" t="n">
        <x:v>41</x:v>
      </x:c>
      <x:c r="D405" s="6" t="n">
        <x:v>7630</x:v>
      </x:c>
      <x:c r="E405" s="6" t="str">
        <x:v>https://raw.githubusercontent.com/gffice/StarRailData/master/ExcelOutput/EquipmentExpType.json</x:v>
      </x:c>
    </x:row>
    <x:row r="406" ht="20" customHeight="1">
      <x:c r="A406" s="6" t="str">
        <x:v>光锥</x:v>
      </x:c>
      <x:c r="B406" s="6" t="str">
        <x:v>3</x:v>
      </x:c>
      <x:c r="C406" s="6" t="n">
        <x:v>42</x:v>
      </x:c>
      <x:c r="D406" s="6" t="n">
        <x:v>8060</x:v>
      </x:c>
      <x:c r="E406" s="6" t="str">
        <x:v>https://raw.githubusercontent.com/gffice/StarRailData/master/ExcelOutput/EquipmentExpType.json</x:v>
      </x:c>
    </x:row>
    <x:row r="407" ht="20" customHeight="1">
      <x:c r="A407" s="6" t="str">
        <x:v>光锥</x:v>
      </x:c>
      <x:c r="B407" s="6" t="str">
        <x:v>3</x:v>
      </x:c>
      <x:c r="C407" s="6" t="n">
        <x:v>43</x:v>
      </x:c>
      <x:c r="D407" s="6" t="n">
        <x:v>8510</x:v>
      </x:c>
      <x:c r="E407" s="6" t="str">
        <x:v>https://raw.githubusercontent.com/gffice/StarRailData/master/ExcelOutput/EquipmentExpType.json</x:v>
      </x:c>
    </x:row>
    <x:row r="408" ht="20" customHeight="1">
      <x:c r="A408" s="6" t="str">
        <x:v>光锥</x:v>
      </x:c>
      <x:c r="B408" s="6" t="str">
        <x:v>3</x:v>
      </x:c>
      <x:c r="C408" s="6" t="n">
        <x:v>44</x:v>
      </x:c>
      <x:c r="D408" s="6" t="n">
        <x:v>8970</x:v>
      </x:c>
      <x:c r="E408" s="6" t="str">
        <x:v>https://raw.githubusercontent.com/gffice/StarRailData/master/ExcelOutput/EquipmentExpType.json</x:v>
      </x:c>
    </x:row>
    <x:row r="409" ht="20" customHeight="1">
      <x:c r="A409" s="6" t="str">
        <x:v>光锥</x:v>
      </x:c>
      <x:c r="B409" s="6" t="str">
        <x:v>3</x:v>
      </x:c>
      <x:c r="C409" s="6" t="n">
        <x:v>45</x:v>
      </x:c>
      <x:c r="D409" s="6" t="n">
        <x:v>9440</x:v>
      </x:c>
      <x:c r="E409" s="6" t="str">
        <x:v>https://raw.githubusercontent.com/gffice/StarRailData/master/ExcelOutput/EquipmentExpType.json</x:v>
      </x:c>
    </x:row>
    <x:row r="410" ht="20" customHeight="1">
      <x:c r="A410" s="6" t="str">
        <x:v>光锥</x:v>
      </x:c>
      <x:c r="B410" s="6" t="str">
        <x:v>3</x:v>
      </x:c>
      <x:c r="C410" s="6" t="n">
        <x:v>46</x:v>
      </x:c>
      <x:c r="D410" s="6" t="n">
        <x:v>9910</x:v>
      </x:c>
      <x:c r="E410" s="6" t="str">
        <x:v>https://raw.githubusercontent.com/gffice/StarRailData/master/ExcelOutput/EquipmentExpType.json</x:v>
      </x:c>
    </x:row>
    <x:row r="411" ht="20" customHeight="1">
      <x:c r="A411" s="6" t="str">
        <x:v>光锥</x:v>
      </x:c>
      <x:c r="B411" s="6" t="str">
        <x:v>3</x:v>
      </x:c>
      <x:c r="C411" s="6" t="n">
        <x:v>47</x:v>
      </x:c>
      <x:c r="D411" s="6" t="n">
        <x:v>10390</x:v>
      </x:c>
      <x:c r="E411" s="6" t="str">
        <x:v>https://raw.githubusercontent.com/gffice/StarRailData/master/ExcelOutput/EquipmentExpType.json</x:v>
      </x:c>
    </x:row>
    <x:row r="412" ht="20" customHeight="1">
      <x:c r="A412" s="6" t="str">
        <x:v>光锥</x:v>
      </x:c>
      <x:c r="B412" s="6" t="str">
        <x:v>3</x:v>
      </x:c>
      <x:c r="C412" s="6" t="n">
        <x:v>48</x:v>
      </x:c>
      <x:c r="D412" s="6" t="n">
        <x:v>10890</x:v>
      </x:c>
      <x:c r="E412" s="6" t="str">
        <x:v>https://raw.githubusercontent.com/gffice/StarRailData/master/ExcelOutput/EquipmentExpType.json</x:v>
      </x:c>
    </x:row>
    <x:row r="413" ht="20" customHeight="1">
      <x:c r="A413" s="6" t="str">
        <x:v>光锥</x:v>
      </x:c>
      <x:c r="B413" s="6" t="str">
        <x:v>3</x:v>
      </x:c>
      <x:c r="C413" s="6" t="n">
        <x:v>49</x:v>
      </x:c>
      <x:c r="D413" s="6" t="n">
        <x:v>11390</x:v>
      </x:c>
      <x:c r="E413" s="6" t="str">
        <x:v>https://raw.githubusercontent.com/gffice/StarRailData/master/ExcelOutput/EquipmentExpType.json</x:v>
      </x:c>
    </x:row>
    <x:row r="414" ht="20" customHeight="1">
      <x:c r="A414" s="6" t="str">
        <x:v>光锥</x:v>
      </x:c>
      <x:c r="B414" s="6" t="str">
        <x:v>3</x:v>
      </x:c>
      <x:c r="C414" s="6" t="n">
        <x:v>50</x:v>
      </x:c>
      <x:c r="D414" s="6" t="n">
        <x:v>11900</x:v>
      </x:c>
      <x:c r="E414" s="6" t="str">
        <x:v>https://raw.githubusercontent.com/gffice/StarRailData/master/ExcelOutput/EquipmentExpType.json</x:v>
      </x:c>
    </x:row>
    <x:row r="415" ht="20" customHeight="1">
      <x:c r="A415" s="6" t="str">
        <x:v>光锥</x:v>
      </x:c>
      <x:c r="B415" s="6" t="str">
        <x:v>3</x:v>
      </x:c>
      <x:c r="C415" s="6" t="n">
        <x:v>51</x:v>
      </x:c>
      <x:c r="D415" s="6" t="n">
        <x:v>12420</x:v>
      </x:c>
      <x:c r="E415" s="6" t="str">
        <x:v>https://raw.githubusercontent.com/gffice/StarRailData/master/ExcelOutput/EquipmentExpType.json</x:v>
      </x:c>
    </x:row>
    <x:row r="416" ht="20" customHeight="1">
      <x:c r="A416" s="6" t="str">
        <x:v>光锥</x:v>
      </x:c>
      <x:c r="B416" s="6" t="str">
        <x:v>3</x:v>
      </x:c>
      <x:c r="C416" s="6" t="n">
        <x:v>52</x:v>
      </x:c>
      <x:c r="D416" s="6" t="n">
        <x:v>12940</x:v>
      </x:c>
      <x:c r="E416" s="6" t="str">
        <x:v>https://raw.githubusercontent.com/gffice/StarRailData/master/ExcelOutput/EquipmentExpType.json</x:v>
      </x:c>
    </x:row>
    <x:row r="417" ht="20" customHeight="1">
      <x:c r="A417" s="6" t="str">
        <x:v>光锥</x:v>
      </x:c>
      <x:c r="B417" s="6" t="str">
        <x:v>3</x:v>
      </x:c>
      <x:c r="C417" s="6" t="n">
        <x:v>53</x:v>
      </x:c>
      <x:c r="D417" s="6" t="n">
        <x:v>13480</x:v>
      </x:c>
      <x:c r="E417" s="6" t="str">
        <x:v>https://raw.githubusercontent.com/gffice/StarRailData/master/ExcelOutput/EquipmentExpType.json</x:v>
      </x:c>
    </x:row>
    <x:row r="418" ht="20" customHeight="1">
      <x:c r="A418" s="6" t="str">
        <x:v>光锥</x:v>
      </x:c>
      <x:c r="B418" s="6" t="str">
        <x:v>3</x:v>
      </x:c>
      <x:c r="C418" s="6" t="n">
        <x:v>54</x:v>
      </x:c>
      <x:c r="D418" s="6" t="n">
        <x:v>14020</x:v>
      </x:c>
      <x:c r="E418" s="6" t="str">
        <x:v>https://raw.githubusercontent.com/gffice/StarRailData/master/ExcelOutput/EquipmentExpType.json</x:v>
      </x:c>
    </x:row>
    <x:row r="419" ht="20" customHeight="1">
      <x:c r="A419" s="6" t="str">
        <x:v>光锥</x:v>
      </x:c>
      <x:c r="B419" s="6" t="str">
        <x:v>3</x:v>
      </x:c>
      <x:c r="C419" s="6" t="n">
        <x:v>55</x:v>
      </x:c>
      <x:c r="D419" s="6" t="n">
        <x:v>14580</x:v>
      </x:c>
      <x:c r="E419" s="6" t="str">
        <x:v>https://raw.githubusercontent.com/gffice/StarRailData/master/ExcelOutput/EquipmentExpType.json</x:v>
      </x:c>
    </x:row>
    <x:row r="420" ht="20" customHeight="1">
      <x:c r="A420" s="6" t="str">
        <x:v>光锥</x:v>
      </x:c>
      <x:c r="B420" s="6" t="str">
        <x:v>3</x:v>
      </x:c>
      <x:c r="C420" s="6" t="n">
        <x:v>56</x:v>
      </x:c>
      <x:c r="D420" s="6" t="n">
        <x:v>15140</x:v>
      </x:c>
      <x:c r="E420" s="6" t="str">
        <x:v>https://raw.githubusercontent.com/gffice/StarRailData/master/ExcelOutput/EquipmentExpType.json</x:v>
      </x:c>
    </x:row>
    <x:row r="421" ht="20" customHeight="1">
      <x:c r="A421" s="6" t="str">
        <x:v>光锥</x:v>
      </x:c>
      <x:c r="B421" s="6" t="str">
        <x:v>3</x:v>
      </x:c>
      <x:c r="C421" s="6" t="n">
        <x:v>57</x:v>
      </x:c>
      <x:c r="D421" s="6" t="n">
        <x:v>15710</x:v>
      </x:c>
      <x:c r="E421" s="6" t="str">
        <x:v>https://raw.githubusercontent.com/gffice/StarRailData/master/ExcelOutput/EquipmentExpType.json</x:v>
      </x:c>
    </x:row>
    <x:row r="422" ht="20" customHeight="1">
      <x:c r="A422" s="6" t="str">
        <x:v>光锥</x:v>
      </x:c>
      <x:c r="B422" s="6" t="str">
        <x:v>3</x:v>
      </x:c>
      <x:c r="C422" s="6" t="n">
        <x:v>58</x:v>
      </x:c>
      <x:c r="D422" s="6" t="n">
        <x:v>16290</x:v>
      </x:c>
      <x:c r="E422" s="6" t="str">
        <x:v>https://raw.githubusercontent.com/gffice/StarRailData/master/ExcelOutput/EquipmentExpType.json</x:v>
      </x:c>
    </x:row>
    <x:row r="423" ht="20" customHeight="1">
      <x:c r="A423" s="6" t="str">
        <x:v>光锥</x:v>
      </x:c>
      <x:c r="B423" s="6" t="str">
        <x:v>3</x:v>
      </x:c>
      <x:c r="C423" s="6" t="n">
        <x:v>59</x:v>
      </x:c>
      <x:c r="D423" s="6" t="n">
        <x:v>16880</x:v>
      </x:c>
      <x:c r="E423" s="6" t="str">
        <x:v>https://raw.githubusercontent.com/gffice/StarRailData/master/ExcelOutput/EquipmentExpType.json</x:v>
      </x:c>
    </x:row>
    <x:row r="424" ht="20" customHeight="1">
      <x:c r="A424" s="6" t="str">
        <x:v>光锥</x:v>
      </x:c>
      <x:c r="B424" s="6" t="str">
        <x:v>3</x:v>
      </x:c>
      <x:c r="C424" s="6" t="n">
        <x:v>60</x:v>
      </x:c>
      <x:c r="D424" s="6" t="n">
        <x:v>17470</x:v>
      </x:c>
      <x:c r="E424" s="6" t="str">
        <x:v>https://raw.githubusercontent.com/gffice/StarRailData/master/ExcelOutput/EquipmentExpType.json</x:v>
      </x:c>
    </x:row>
    <x:row r="425" ht="20" customHeight="1">
      <x:c r="A425" s="6" t="str">
        <x:v>光锥</x:v>
      </x:c>
      <x:c r="B425" s="6" t="str">
        <x:v>3</x:v>
      </x:c>
      <x:c r="C425" s="6" t="n">
        <x:v>61</x:v>
      </x:c>
      <x:c r="D425" s="6" t="n">
        <x:v>18290</x:v>
      </x:c>
      <x:c r="E425" s="6" t="str">
        <x:v>https://raw.githubusercontent.com/gffice/StarRailData/master/ExcelOutput/EquipmentExpType.json</x:v>
      </x:c>
    </x:row>
    <x:row r="426" ht="20" customHeight="1">
      <x:c r="A426" s="6" t="str">
        <x:v>光锥</x:v>
      </x:c>
      <x:c r="B426" s="6" t="str">
        <x:v>3</x:v>
      </x:c>
      <x:c r="C426" s="6" t="n">
        <x:v>62</x:v>
      </x:c>
      <x:c r="D426" s="6" t="n">
        <x:v>19270</x:v>
      </x:c>
      <x:c r="E426" s="6" t="str">
        <x:v>https://raw.githubusercontent.com/gffice/StarRailData/master/ExcelOutput/EquipmentExpType.json</x:v>
      </x:c>
    </x:row>
    <x:row r="427" ht="20" customHeight="1">
      <x:c r="A427" s="6" t="str">
        <x:v>光锥</x:v>
      </x:c>
      <x:c r="B427" s="6" t="str">
        <x:v>3</x:v>
      </x:c>
      <x:c r="C427" s="6" t="n">
        <x:v>63</x:v>
      </x:c>
      <x:c r="D427" s="6" t="n">
        <x:v>20260</x:v>
      </x:c>
      <x:c r="E427" s="6" t="str">
        <x:v>https://raw.githubusercontent.com/gffice/StarRailData/master/ExcelOutput/EquipmentExpType.json</x:v>
      </x:c>
    </x:row>
    <x:row r="428" ht="20" customHeight="1">
      <x:c r="A428" s="6" t="str">
        <x:v>光锥</x:v>
      </x:c>
      <x:c r="B428" s="6" t="str">
        <x:v>3</x:v>
      </x:c>
      <x:c r="C428" s="6" t="n">
        <x:v>64</x:v>
      </x:c>
      <x:c r="D428" s="6" t="n">
        <x:v>21260</x:v>
      </x:c>
      <x:c r="E428" s="6" t="str">
        <x:v>https://raw.githubusercontent.com/gffice/StarRailData/master/ExcelOutput/EquipmentExpType.json</x:v>
      </x:c>
    </x:row>
    <x:row r="429" ht="20" customHeight="1">
      <x:c r="A429" s="6" t="str">
        <x:v>光锥</x:v>
      </x:c>
      <x:c r="B429" s="6" t="str">
        <x:v>3</x:v>
      </x:c>
      <x:c r="C429" s="6" t="n">
        <x:v>65</x:v>
      </x:c>
      <x:c r="D429" s="6" t="n">
        <x:v>22290</x:v>
      </x:c>
      <x:c r="E429" s="6" t="str">
        <x:v>https://raw.githubusercontent.com/gffice/StarRailData/master/ExcelOutput/EquipmentExpType.json</x:v>
      </x:c>
    </x:row>
    <x:row r="430" ht="20" customHeight="1">
      <x:c r="A430" s="6" t="str">
        <x:v>光锥</x:v>
      </x:c>
      <x:c r="B430" s="6" t="str">
        <x:v>3</x:v>
      </x:c>
      <x:c r="C430" s="6" t="n">
        <x:v>66</x:v>
      </x:c>
      <x:c r="D430" s="6" t="n">
        <x:v>23320</x:v>
      </x:c>
      <x:c r="E430" s="6" t="str">
        <x:v>https://raw.githubusercontent.com/gffice/StarRailData/master/ExcelOutput/EquipmentExpType.json</x:v>
      </x:c>
    </x:row>
    <x:row r="431" ht="20" customHeight="1">
      <x:c r="A431" s="6" t="str">
        <x:v>光锥</x:v>
      </x:c>
      <x:c r="B431" s="6" t="str">
        <x:v>3</x:v>
      </x:c>
      <x:c r="C431" s="6" t="n">
        <x:v>67</x:v>
      </x:c>
      <x:c r="D431" s="6" t="n">
        <x:v>24370</x:v>
      </x:c>
      <x:c r="E431" s="6" t="str">
        <x:v>https://raw.githubusercontent.com/gffice/StarRailData/master/ExcelOutput/EquipmentExpType.json</x:v>
      </x:c>
    </x:row>
    <x:row r="432" ht="20" customHeight="1">
      <x:c r="A432" s="6" t="str">
        <x:v>光锥</x:v>
      </x:c>
      <x:c r="B432" s="6" t="str">
        <x:v>3</x:v>
      </x:c>
      <x:c r="C432" s="6" t="n">
        <x:v>68</x:v>
      </x:c>
      <x:c r="D432" s="6" t="n">
        <x:v>25440</x:v>
      </x:c>
      <x:c r="E432" s="6" t="str">
        <x:v>https://raw.githubusercontent.com/gffice/StarRailData/master/ExcelOutput/EquipmentExpType.json</x:v>
      </x:c>
    </x:row>
    <x:row r="433" ht="20" customHeight="1">
      <x:c r="A433" s="6" t="str">
        <x:v>光锥</x:v>
      </x:c>
      <x:c r="B433" s="6" t="str">
        <x:v>3</x:v>
      </x:c>
      <x:c r="C433" s="6" t="n">
        <x:v>69</x:v>
      </x:c>
      <x:c r="D433" s="6" t="n">
        <x:v>26520</x:v>
      </x:c>
      <x:c r="E433" s="6" t="str">
        <x:v>https://raw.githubusercontent.com/gffice/StarRailData/master/ExcelOutput/EquipmentExpType.json</x:v>
      </x:c>
    </x:row>
    <x:row r="434" ht="20" customHeight="1">
      <x:c r="A434" s="6" t="str">
        <x:v>光锥</x:v>
      </x:c>
      <x:c r="B434" s="6" t="str">
        <x:v>3</x:v>
      </x:c>
      <x:c r="C434" s="6" t="n">
        <x:v>70</x:v>
      </x:c>
      <x:c r="D434" s="6" t="n">
        <x:v>27620</x:v>
      </x:c>
      <x:c r="E434" s="6" t="str">
        <x:v>https://raw.githubusercontent.com/gffice/StarRailData/master/ExcelOutput/EquipmentExpType.json</x:v>
      </x:c>
    </x:row>
    <x:row r="435" ht="20" customHeight="1">
      <x:c r="A435" s="6" t="str">
        <x:v>光锥</x:v>
      </x:c>
      <x:c r="B435" s="6" t="str">
        <x:v>3</x:v>
      </x:c>
      <x:c r="C435" s="6" t="n">
        <x:v>71</x:v>
      </x:c>
      <x:c r="D435" s="6" t="n">
        <x:v>30810</x:v>
      </x:c>
      <x:c r="E435" s="6" t="str">
        <x:v>https://raw.githubusercontent.com/gffice/StarRailData/master/ExcelOutput/EquipmentExpType.json</x:v>
      </x:c>
    </x:row>
    <x:row r="436" ht="20" customHeight="1">
      <x:c r="A436" s="6" t="str">
        <x:v>光锥</x:v>
      </x:c>
      <x:c r="B436" s="6" t="str">
        <x:v>3</x:v>
      </x:c>
      <x:c r="C436" s="6" t="n">
        <x:v>72</x:v>
      </x:c>
      <x:c r="D436" s="6" t="n">
        <x:v>33710</x:v>
      </x:c>
      <x:c r="E436" s="6" t="str">
        <x:v>https://raw.githubusercontent.com/gffice/StarRailData/master/ExcelOutput/EquipmentExpType.json</x:v>
      </x:c>
    </x:row>
    <x:row r="437" ht="20" customHeight="1">
      <x:c r="A437" s="6" t="str">
        <x:v>光锥</x:v>
      </x:c>
      <x:c r="B437" s="6" t="str">
        <x:v>3</x:v>
      </x:c>
      <x:c r="C437" s="6" t="n">
        <x:v>73</x:v>
      </x:c>
      <x:c r="D437" s="6" t="n">
        <x:v>36660</x:v>
      </x:c>
      <x:c r="E437" s="6" t="str">
        <x:v>https://raw.githubusercontent.com/gffice/StarRailData/master/ExcelOutput/EquipmentExpType.json</x:v>
      </x:c>
    </x:row>
    <x:row r="438" ht="20" customHeight="1">
      <x:c r="A438" s="6" t="str">
        <x:v>光锥</x:v>
      </x:c>
      <x:c r="B438" s="6" t="str">
        <x:v>3</x:v>
      </x:c>
      <x:c r="C438" s="6" t="n">
        <x:v>74</x:v>
      </x:c>
      <x:c r="D438" s="6" t="n">
        <x:v>39650</x:v>
      </x:c>
      <x:c r="E438" s="6" t="str">
        <x:v>https://raw.githubusercontent.com/gffice/StarRailData/master/ExcelOutput/EquipmentExpType.json</x:v>
      </x:c>
    </x:row>
    <x:row r="439" ht="20" customHeight="1">
      <x:c r="A439" s="6" t="str">
        <x:v>光锥</x:v>
      </x:c>
      <x:c r="B439" s="6" t="str">
        <x:v>3</x:v>
      </x:c>
      <x:c r="C439" s="6" t="n">
        <x:v>75</x:v>
      </x:c>
      <x:c r="D439" s="6" t="n">
        <x:v>42680</x:v>
      </x:c>
      <x:c r="E439" s="6" t="str">
        <x:v>https://raw.githubusercontent.com/gffice/StarRailData/master/ExcelOutput/EquipmentExpType.json</x:v>
      </x:c>
    </x:row>
    <x:row r="440" ht="20" customHeight="1">
      <x:c r="A440" s="6" t="str">
        <x:v>光锥</x:v>
      </x:c>
      <x:c r="B440" s="6" t="str">
        <x:v>3</x:v>
      </x:c>
      <x:c r="C440" s="6" t="n">
        <x:v>76</x:v>
      </x:c>
      <x:c r="D440" s="6" t="n">
        <x:v>45750</x:v>
      </x:c>
      <x:c r="E440" s="6" t="str">
        <x:v>https://raw.githubusercontent.com/gffice/StarRailData/master/ExcelOutput/EquipmentExpType.json</x:v>
      </x:c>
    </x:row>
    <x:row r="441" ht="20" customHeight="1">
      <x:c r="A441" s="6" t="str">
        <x:v>光锥</x:v>
      </x:c>
      <x:c r="B441" s="6" t="str">
        <x:v>3</x:v>
      </x:c>
      <x:c r="C441" s="6" t="n">
        <x:v>77</x:v>
      </x:c>
      <x:c r="D441" s="6" t="n">
        <x:v>48870</x:v>
      </x:c>
      <x:c r="E441" s="6" t="str">
        <x:v>https://raw.githubusercontent.com/gffice/StarRailData/master/ExcelOutput/EquipmentExpType.json</x:v>
      </x:c>
    </x:row>
    <x:row r="442" ht="20" customHeight="1">
      <x:c r="A442" s="6" t="str">
        <x:v>光锥</x:v>
      </x:c>
      <x:c r="B442" s="6" t="str">
        <x:v>3</x:v>
      </x:c>
      <x:c r="C442" s="6" t="n">
        <x:v>78</x:v>
      </x:c>
      <x:c r="D442" s="6" t="n">
        <x:v>52030</x:v>
      </x:c>
      <x:c r="E442" s="6" t="str">
        <x:v>https://raw.githubusercontent.com/gffice/StarRailData/master/ExcelOutput/EquipmentExpType.json</x:v>
      </x:c>
    </x:row>
    <x:row r="443" ht="20" customHeight="1">
      <x:c r="A443" s="6" t="str">
        <x:v>光锥</x:v>
      </x:c>
      <x:c r="B443" s="6" t="str">
        <x:v>3</x:v>
      </x:c>
      <x:c r="C443" s="6" t="n">
        <x:v>79</x:v>
      </x:c>
      <x:c r="D443" s="6" t="n">
        <x:v>55230</x:v>
      </x:c>
      <x:c r="E443" s="6" t="str">
        <x:v>https://raw.githubusercontent.com/gffice/StarRailData/master/ExcelOutput/EquipmentExpType.json</x:v>
      </x:c>
    </x:row>
    <x:row r="444" ht="20" customHeight="1">
      <x:c r="A444" s="6" t="str">
        <x:v>光锥</x:v>
      </x:c>
      <x:c r="B444" s="6" t="str">
        <x:v>3</x:v>
      </x:c>
      <x:c r="C444" s="6" t="n">
        <x:v>80</x:v>
      </x:c>
      <x:c r="D444" s="6"/>
      <x:c r="E444" s="6" t="str">
        <x:v>https://raw.githubusercontent.com/gffice/StarRailData/master/ExcelOutput/EquipmentExpType.json</x:v>
      </x:c>
    </x:row>
    <x:row r="445" ht="20" customHeight="1">
      <x:c r="A445" s="6" t="str">
        <x:v>遗器</x:v>
      </x:c>
      <x:c r="B445" s="6" t="str">
        <x:v>1</x:v>
      </x:c>
      <x:c r="C445" s="6" t="n">
        <x:v>0</x:v>
      </x:c>
      <x:c r="D445" s="6" t="n">
        <x:v>170</x:v>
      </x:c>
      <x:c r="E445" s="6" t="str">
        <x:v>https://raw.githubusercontent.com/gffice/StarRailData/master/ExcelOutput/RelicExpType.json</x:v>
      </x:c>
    </x:row>
    <x:row r="446" ht="20" customHeight="1">
      <x:c r="A446" s="6" t="str">
        <x:v>遗器</x:v>
      </x:c>
      <x:c r="B446" s="6" t="str">
        <x:v>1</x:v>
      </x:c>
      <x:c r="C446" s="6" t="n">
        <x:v>1</x:v>
      </x:c>
      <x:c r="D446" s="6" t="n">
        <x:v>240</x:v>
      </x:c>
      <x:c r="E446" s="6" t="str">
        <x:v>https://raw.githubusercontent.com/gffice/StarRailData/master/ExcelOutput/RelicExpType.json</x:v>
      </x:c>
    </x:row>
    <x:row r="447" ht="20" customHeight="1">
      <x:c r="A447" s="6" t="str">
        <x:v>遗器</x:v>
      </x:c>
      <x:c r="B447" s="6" t="str">
        <x:v>1</x:v>
      </x:c>
      <x:c r="C447" s="6" t="n">
        <x:v>2</x:v>
      </x:c>
      <x:c r="D447" s="6" t="n">
        <x:v>310</x:v>
      </x:c>
      <x:c r="E447" s="6" t="str">
        <x:v>https://raw.githubusercontent.com/gffice/StarRailData/master/ExcelOutput/RelicExpType.json</x:v>
      </x:c>
    </x:row>
    <x:row r="448" ht="20" customHeight="1">
      <x:c r="A448" s="6" t="str">
        <x:v>遗器</x:v>
      </x:c>
      <x:c r="B448" s="6" t="str">
        <x:v>1</x:v>
      </x:c>
      <x:c r="C448" s="6" t="n">
        <x:v>3</x:v>
      </x:c>
      <x:c r="D448" s="6" t="n">
        <x:v>410</x:v>
      </x:c>
      <x:c r="E448" s="6" t="str">
        <x:v>https://raw.githubusercontent.com/gffice/StarRailData/master/ExcelOutput/RelicExpType.json</x:v>
      </x:c>
    </x:row>
    <x:row r="449" ht="20" customHeight="1">
      <x:c r="A449" s="6" t="str">
        <x:v>遗器</x:v>
      </x:c>
      <x:c r="B449" s="6" t="str">
        <x:v>1</x:v>
      </x:c>
      <x:c r="C449" s="6" t="n">
        <x:v>4</x:v>
      </x:c>
      <x:c r="D449" s="6" t="n">
        <x:v>500</x:v>
      </x:c>
      <x:c r="E449" s="6" t="str">
        <x:v>https://raw.githubusercontent.com/gffice/StarRailData/master/ExcelOutput/RelicExpType.json</x:v>
      </x:c>
    </x:row>
    <x:row r="450" ht="20" customHeight="1">
      <x:c r="A450" s="6" t="str">
        <x:v>遗器</x:v>
      </x:c>
      <x:c r="B450" s="6" t="str">
        <x:v>1</x:v>
      </x:c>
      <x:c r="C450" s="6" t="n">
        <x:v>5</x:v>
      </x:c>
      <x:c r="D450" s="6" t="n">
        <x:v>620</x:v>
      </x:c>
      <x:c r="E450" s="6" t="str">
        <x:v>https://raw.githubusercontent.com/gffice/StarRailData/master/ExcelOutput/RelicExpType.json</x:v>
      </x:c>
    </x:row>
    <x:row r="451" ht="20" customHeight="1">
      <x:c r="A451" s="6" t="str">
        <x:v>遗器</x:v>
      </x:c>
      <x:c r="B451" s="6" t="str">
        <x:v>1</x:v>
      </x:c>
      <x:c r="C451" s="6" t="n">
        <x:v>6</x:v>
      </x:c>
      <x:c r="D451" s="6"/>
      <x:c r="E451" s="6" t="str">
        <x:v>https://raw.githubusercontent.com/gffice/StarRailData/master/ExcelOutput/RelicExpType.json</x:v>
      </x:c>
    </x:row>
    <x:row r="452" ht="20" customHeight="1">
      <x:c r="A452" s="6" t="str">
        <x:v>遗器</x:v>
      </x:c>
      <x:c r="B452" s="6" t="str">
        <x:v>1</x:v>
      </x:c>
      <x:c r="C452" s="6" t="n">
        <x:v>7</x:v>
      </x:c>
      <x:c r="D452" s="6"/>
      <x:c r="E452" s="6" t="str">
        <x:v>https://raw.githubusercontent.com/gffice/StarRailData/master/ExcelOutput/RelicExpType.json</x:v>
      </x:c>
    </x:row>
    <x:row r="453" ht="20" customHeight="1">
      <x:c r="A453" s="6" t="str">
        <x:v>遗器</x:v>
      </x:c>
      <x:c r="B453" s="6" t="str">
        <x:v>1</x:v>
      </x:c>
      <x:c r="C453" s="6" t="n">
        <x:v>8</x:v>
      </x:c>
      <x:c r="D453" s="6"/>
      <x:c r="E453" s="6" t="str">
        <x:v>https://raw.githubusercontent.com/gffice/StarRailData/master/ExcelOutput/RelicExpType.json</x:v>
      </x:c>
    </x:row>
    <x:row r="454" ht="20" customHeight="1">
      <x:c r="A454" s="6" t="str">
        <x:v>遗器</x:v>
      </x:c>
      <x:c r="B454" s="6" t="str">
        <x:v>1</x:v>
      </x:c>
      <x:c r="C454" s="6" t="n">
        <x:v>9</x:v>
      </x:c>
      <x:c r="D454" s="6"/>
      <x:c r="E454" s="6" t="str">
        <x:v>https://raw.githubusercontent.com/gffice/StarRailData/master/ExcelOutput/RelicExpType.json</x:v>
      </x:c>
    </x:row>
    <x:row r="455" ht="20" customHeight="1">
      <x:c r="A455" s="6" t="str">
        <x:v>遗器</x:v>
      </x:c>
      <x:c r="B455" s="6" t="str">
        <x:v>1</x:v>
      </x:c>
      <x:c r="C455" s="6" t="n">
        <x:v>10</x:v>
      </x:c>
      <x:c r="D455" s="6"/>
      <x:c r="E455" s="6" t="str">
        <x:v>https://raw.githubusercontent.com/gffice/StarRailData/master/ExcelOutput/RelicExpType.json</x:v>
      </x:c>
    </x:row>
    <x:row r="456" ht="20" customHeight="1">
      <x:c r="A456" s="6" t="str">
        <x:v>遗器</x:v>
      </x:c>
      <x:c r="B456" s="6" t="str">
        <x:v>1</x:v>
      </x:c>
      <x:c r="C456" s="6" t="n">
        <x:v>11</x:v>
      </x:c>
      <x:c r="D456" s="6"/>
      <x:c r="E456" s="6" t="str">
        <x:v>https://raw.githubusercontent.com/gffice/StarRailData/master/ExcelOutput/RelicExpType.json</x:v>
      </x:c>
    </x:row>
    <x:row r="457" ht="20" customHeight="1">
      <x:c r="A457" s="6" t="str">
        <x:v>遗器</x:v>
      </x:c>
      <x:c r="B457" s="6" t="str">
        <x:v>1</x:v>
      </x:c>
      <x:c r="C457" s="6" t="n">
        <x:v>12</x:v>
      </x:c>
      <x:c r="D457" s="6"/>
      <x:c r="E457" s="6" t="str">
        <x:v>https://raw.githubusercontent.com/gffice/StarRailData/master/ExcelOutput/RelicExpType.json</x:v>
      </x:c>
    </x:row>
    <x:row r="458" ht="20" customHeight="1">
      <x:c r="A458" s="6" t="str">
        <x:v>遗器</x:v>
      </x:c>
      <x:c r="B458" s="6" t="str">
        <x:v>1</x:v>
      </x:c>
      <x:c r="C458" s="6" t="n">
        <x:v>13</x:v>
      </x:c>
      <x:c r="D458" s="6"/>
      <x:c r="E458" s="6" t="str">
        <x:v>https://raw.githubusercontent.com/gffice/StarRailData/master/ExcelOutput/RelicExpType.json</x:v>
      </x:c>
    </x:row>
    <x:row r="459" ht="20" customHeight="1">
      <x:c r="A459" s="6" t="str">
        <x:v>遗器</x:v>
      </x:c>
      <x:c r="B459" s="6" t="str">
        <x:v>1</x:v>
      </x:c>
      <x:c r="C459" s="6" t="n">
        <x:v>14</x:v>
      </x:c>
      <x:c r="D459" s="6"/>
      <x:c r="E459" s="6" t="str">
        <x:v>https://raw.githubusercontent.com/gffice/StarRailData/master/ExcelOutput/RelicExpType.json</x:v>
      </x:c>
    </x:row>
    <x:row r="460" ht="20" customHeight="1">
      <x:c r="A460" s="6" t="str">
        <x:v>遗器</x:v>
      </x:c>
      <x:c r="B460" s="6" t="str">
        <x:v>1</x:v>
      </x:c>
      <x:c r="C460" s="6" t="n">
        <x:v>15</x:v>
      </x:c>
      <x:c r="D460" s="6"/>
      <x:c r="E460" s="6" t="str">
        <x:v>https://raw.githubusercontent.com/gffice/StarRailData/master/ExcelOutput/RelicExpType.json</x:v>
      </x:c>
    </x:row>
    <x:row r="461" ht="20" customHeight="1">
      <x:c r="A461" s="6" t="str">
        <x:v>遗器</x:v>
      </x:c>
      <x:c r="B461" s="6" t="str">
        <x:v>2</x:v>
      </x:c>
      <x:c r="C461" s="6" t="n">
        <x:v>0</x:v>
      </x:c>
      <x:c r="D461" s="6" t="n">
        <x:v>280</x:v>
      </x:c>
      <x:c r="E461" s="6" t="str">
        <x:v>https://raw.githubusercontent.com/gffice/StarRailData/master/ExcelOutput/RelicExpType.json</x:v>
      </x:c>
    </x:row>
    <x:row r="462" ht="20" customHeight="1">
      <x:c r="A462" s="6" t="str">
        <x:v>遗器</x:v>
      </x:c>
      <x:c r="B462" s="6" t="str">
        <x:v>2</x:v>
      </x:c>
      <x:c r="C462" s="6" t="n">
        <x:v>1</x:v>
      </x:c>
      <x:c r="D462" s="6" t="n">
        <x:v>400</x:v>
      </x:c>
      <x:c r="E462" s="6" t="str">
        <x:v>https://raw.githubusercontent.com/gffice/StarRailData/master/ExcelOutput/RelicExpType.json</x:v>
      </x:c>
    </x:row>
    <x:row r="463" ht="20" customHeight="1">
      <x:c r="A463" s="6" t="str">
        <x:v>遗器</x:v>
      </x:c>
      <x:c r="B463" s="6" t="str">
        <x:v>2</x:v>
      </x:c>
      <x:c r="C463" s="6" t="n">
        <x:v>2</x:v>
      </x:c>
      <x:c r="D463" s="6" t="n">
        <x:v>520</x:v>
      </x:c>
      <x:c r="E463" s="6" t="str">
        <x:v>https://raw.githubusercontent.com/gffice/StarRailData/master/ExcelOutput/RelicExpType.json</x:v>
      </x:c>
    </x:row>
    <x:row r="464" ht="20" customHeight="1">
      <x:c r="A464" s="6" t="str">
        <x:v>遗器</x:v>
      </x:c>
      <x:c r="B464" s="6" t="str">
        <x:v>2</x:v>
      </x:c>
      <x:c r="C464" s="6" t="n">
        <x:v>3</x:v>
      </x:c>
      <x:c r="D464" s="6" t="n">
        <x:v>680</x:v>
      </x:c>
      <x:c r="E464" s="6" t="str">
        <x:v>https://raw.githubusercontent.com/gffice/StarRailData/master/ExcelOutput/RelicExpType.json</x:v>
      </x:c>
    </x:row>
    <x:row r="465" ht="20" customHeight="1">
      <x:c r="A465" s="6" t="str">
        <x:v>遗器</x:v>
      </x:c>
      <x:c r="B465" s="6" t="str">
        <x:v>2</x:v>
      </x:c>
      <x:c r="C465" s="6" t="n">
        <x:v>4</x:v>
      </x:c>
      <x:c r="D465" s="6" t="n">
        <x:v>840</x:v>
      </x:c>
      <x:c r="E465" s="6" t="str">
        <x:v>https://raw.githubusercontent.com/gffice/StarRailData/master/ExcelOutput/RelicExpType.json</x:v>
      </x:c>
    </x:row>
    <x:row r="466" ht="20" customHeight="1">
      <x:c r="A466" s="6" t="str">
        <x:v>遗器</x:v>
      </x:c>
      <x:c r="B466" s="6" t="str">
        <x:v>2</x:v>
      </x:c>
      <x:c r="C466" s="6" t="n">
        <x:v>5</x:v>
      </x:c>
      <x:c r="D466" s="6" t="n">
        <x:v>1080</x:v>
      </x:c>
      <x:c r="E466" s="6" t="str">
        <x:v>https://raw.githubusercontent.com/gffice/StarRailData/master/ExcelOutput/RelicExpType.json</x:v>
      </x:c>
    </x:row>
    <x:row r="467" ht="20" customHeight="1">
      <x:c r="A467" s="6" t="str">
        <x:v>遗器</x:v>
      </x:c>
      <x:c r="B467" s="6" t="str">
        <x:v>2</x:v>
      </x:c>
      <x:c r="C467" s="6" t="n">
        <x:v>6</x:v>
      </x:c>
      <x:c r="D467" s="6" t="n">
        <x:v>1320</x:v>
      </x:c>
      <x:c r="E467" s="6" t="str">
        <x:v>https://raw.githubusercontent.com/gffice/StarRailData/master/ExcelOutput/RelicExpType.json</x:v>
      </x:c>
    </x:row>
    <x:row r="468" ht="20" customHeight="1">
      <x:c r="A468" s="6" t="str">
        <x:v>遗器</x:v>
      </x:c>
      <x:c r="B468" s="6" t="str">
        <x:v>2</x:v>
      </x:c>
      <x:c r="C468" s="6" t="n">
        <x:v>7</x:v>
      </x:c>
      <x:c r="D468" s="6" t="n">
        <x:v>1620</x:v>
      </x:c>
      <x:c r="E468" s="6" t="str">
        <x:v>https://raw.githubusercontent.com/gffice/StarRailData/master/ExcelOutput/RelicExpType.json</x:v>
      </x:c>
    </x:row>
    <x:row r="469" ht="20" customHeight="1">
      <x:c r="A469" s="6" t="str">
        <x:v>遗器</x:v>
      </x:c>
      <x:c r="B469" s="6" t="str">
        <x:v>2</x:v>
      </x:c>
      <x:c r="C469" s="6" t="n">
        <x:v>8</x:v>
      </x:c>
      <x:c r="D469" s="6" t="n">
        <x:v>2060</x:v>
      </x:c>
      <x:c r="E469" s="6" t="str">
        <x:v>https://raw.githubusercontent.com/gffice/StarRailData/master/ExcelOutput/RelicExpType.json</x:v>
      </x:c>
    </x:row>
    <x:row r="470" ht="20" customHeight="1">
      <x:c r="A470" s="6" t="str">
        <x:v>遗器</x:v>
      </x:c>
      <x:c r="B470" s="6" t="str">
        <x:v>2</x:v>
      </x:c>
      <x:c r="C470" s="6" t="n">
        <x:v>9</x:v>
      </x:c>
      <x:c r="D470" s="6"/>
      <x:c r="E470" s="6" t="str">
        <x:v>https://raw.githubusercontent.com/gffice/StarRailData/master/ExcelOutput/RelicExpType.json</x:v>
      </x:c>
    </x:row>
    <x:row r="471" ht="20" customHeight="1">
      <x:c r="A471" s="6" t="str">
        <x:v>遗器</x:v>
      </x:c>
      <x:c r="B471" s="6" t="str">
        <x:v>2</x:v>
      </x:c>
      <x:c r="C471" s="6" t="n">
        <x:v>10</x:v>
      </x:c>
      <x:c r="D471" s="6"/>
      <x:c r="E471" s="6" t="str">
        <x:v>https://raw.githubusercontent.com/gffice/StarRailData/master/ExcelOutput/RelicExpType.json</x:v>
      </x:c>
    </x:row>
    <x:row r="472" ht="20" customHeight="1">
      <x:c r="A472" s="6" t="str">
        <x:v>遗器</x:v>
      </x:c>
      <x:c r="B472" s="6" t="str">
        <x:v>2</x:v>
      </x:c>
      <x:c r="C472" s="6" t="n">
        <x:v>11</x:v>
      </x:c>
      <x:c r="D472" s="6"/>
      <x:c r="E472" s="6" t="str">
        <x:v>https://raw.githubusercontent.com/gffice/StarRailData/master/ExcelOutput/RelicExpType.json</x:v>
      </x:c>
    </x:row>
    <x:row r="473" ht="20" customHeight="1">
      <x:c r="A473" s="6" t="str">
        <x:v>遗器</x:v>
      </x:c>
      <x:c r="B473" s="6" t="str">
        <x:v>2</x:v>
      </x:c>
      <x:c r="C473" s="6" t="n">
        <x:v>12</x:v>
      </x:c>
      <x:c r="D473" s="6"/>
      <x:c r="E473" s="6" t="str">
        <x:v>https://raw.githubusercontent.com/gffice/StarRailData/master/ExcelOutput/RelicExpType.json</x:v>
      </x:c>
    </x:row>
    <x:row r="474" ht="20" customHeight="1">
      <x:c r="A474" s="6" t="str">
        <x:v>遗器</x:v>
      </x:c>
      <x:c r="B474" s="6" t="str">
        <x:v>2</x:v>
      </x:c>
      <x:c r="C474" s="6" t="n">
        <x:v>13</x:v>
      </x:c>
      <x:c r="D474" s="6"/>
      <x:c r="E474" s="6" t="str">
        <x:v>https://raw.githubusercontent.com/gffice/StarRailData/master/ExcelOutput/RelicExpType.json</x:v>
      </x:c>
    </x:row>
    <x:row r="475" ht="20" customHeight="1">
      <x:c r="A475" s="6" t="str">
        <x:v>遗器</x:v>
      </x:c>
      <x:c r="B475" s="6" t="str">
        <x:v>2</x:v>
      </x:c>
      <x:c r="C475" s="6" t="n">
        <x:v>14</x:v>
      </x:c>
      <x:c r="D475" s="6"/>
      <x:c r="E475" s="6" t="str">
        <x:v>https://raw.githubusercontent.com/gffice/StarRailData/master/ExcelOutput/RelicExpType.json</x:v>
      </x:c>
    </x:row>
    <x:row r="476" ht="20" customHeight="1">
      <x:c r="A476" s="6" t="str">
        <x:v>遗器</x:v>
      </x:c>
      <x:c r="B476" s="6" t="str">
        <x:v>2</x:v>
      </x:c>
      <x:c r="C476" s="6" t="n">
        <x:v>15</x:v>
      </x:c>
      <x:c r="D476" s="6"/>
      <x:c r="E476" s="6" t="str">
        <x:v>https://raw.githubusercontent.com/gffice/StarRailData/master/ExcelOutput/RelicExpType.json</x:v>
      </x:c>
    </x:row>
    <x:row r="477" ht="20" customHeight="1">
      <x:c r="A477" s="6" t="str">
        <x:v>遗器</x:v>
      </x:c>
      <x:c r="B477" s="6" t="str">
        <x:v>3</x:v>
      </x:c>
      <x:c r="C477" s="6" t="n">
        <x:v>0</x:v>
      </x:c>
      <x:c r="D477" s="6" t="n">
        <x:v>420</x:v>
      </x:c>
      <x:c r="E477" s="6" t="str">
        <x:v>https://raw.githubusercontent.com/gffice/StarRailData/master/ExcelOutput/RelicExpType.json</x:v>
      </x:c>
    </x:row>
    <x:row r="478" ht="20" customHeight="1">
      <x:c r="A478" s="6" t="str">
        <x:v>遗器</x:v>
      </x:c>
      <x:c r="B478" s="6" t="str">
        <x:v>3</x:v>
      </x:c>
      <x:c r="C478" s="6" t="n">
        <x:v>1</x:v>
      </x:c>
      <x:c r="D478" s="6" t="n">
        <x:v>600</x:v>
      </x:c>
      <x:c r="E478" s="6" t="str">
        <x:v>https://raw.githubusercontent.com/gffice/StarRailData/master/ExcelOutput/RelicExpType.json</x:v>
      </x:c>
    </x:row>
    <x:row r="479" ht="20" customHeight="1">
      <x:c r="A479" s="6" t="str">
        <x:v>遗器</x:v>
      </x:c>
      <x:c r="B479" s="6" t="str">
        <x:v>3</x:v>
      </x:c>
      <x:c r="C479" s="6" t="n">
        <x:v>2</x:v>
      </x:c>
      <x:c r="D479" s="6" t="n">
        <x:v>780</x:v>
      </x:c>
      <x:c r="E479" s="6" t="str">
        <x:v>https://raw.githubusercontent.com/gffice/StarRailData/master/ExcelOutput/RelicExpType.json</x:v>
      </x:c>
    </x:row>
    <x:row r="480" ht="20" customHeight="1">
      <x:c r="A480" s="6" t="str">
        <x:v>遗器</x:v>
      </x:c>
      <x:c r="B480" s="6" t="str">
        <x:v>3</x:v>
      </x:c>
      <x:c r="C480" s="6" t="n">
        <x:v>3</x:v>
      </x:c>
      <x:c r="D480" s="6" t="n">
        <x:v>1020</x:v>
      </x:c>
      <x:c r="E480" s="6" t="str">
        <x:v>https://raw.githubusercontent.com/gffice/StarRailData/master/ExcelOutput/RelicExpType.json</x:v>
      </x:c>
    </x:row>
    <x:row r="481" ht="20" customHeight="1">
      <x:c r="A481" s="6" t="str">
        <x:v>遗器</x:v>
      </x:c>
      <x:c r="B481" s="6" t="str">
        <x:v>3</x:v>
      </x:c>
      <x:c r="C481" s="6" t="n">
        <x:v>4</x:v>
      </x:c>
      <x:c r="D481" s="6" t="n">
        <x:v>1200</x:v>
      </x:c>
      <x:c r="E481" s="6" t="str">
        <x:v>https://raw.githubusercontent.com/gffice/StarRailData/master/ExcelOutput/RelicExpType.json</x:v>
      </x:c>
    </x:row>
    <x:row r="482" ht="20" customHeight="1">
      <x:c r="A482" s="6" t="str">
        <x:v>遗器</x:v>
      </x:c>
      <x:c r="B482" s="6" t="str">
        <x:v>3</x:v>
      </x:c>
      <x:c r="C482" s="6" t="n">
        <x:v>5</x:v>
      </x:c>
      <x:c r="D482" s="6" t="n">
        <x:v>1480</x:v>
      </x:c>
      <x:c r="E482" s="6" t="str">
        <x:v>https://raw.githubusercontent.com/gffice/StarRailData/master/ExcelOutput/RelicExpType.json</x:v>
      </x:c>
    </x:row>
    <x:row r="483" ht="20" customHeight="1">
      <x:c r="A483" s="6" t="str">
        <x:v>遗器</x:v>
      </x:c>
      <x:c r="B483" s="6" t="str">
        <x:v>3</x:v>
      </x:c>
      <x:c r="C483" s="6" t="n">
        <x:v>6</x:v>
      </x:c>
      <x:c r="D483" s="6" t="n">
        <x:v>1980</x:v>
      </x:c>
      <x:c r="E483" s="6" t="str">
        <x:v>https://raw.githubusercontent.com/gffice/StarRailData/master/ExcelOutput/RelicExpType.json</x:v>
      </x:c>
    </x:row>
    <x:row r="484" ht="20" customHeight="1">
      <x:c r="A484" s="6" t="str">
        <x:v>遗器</x:v>
      </x:c>
      <x:c r="B484" s="6" t="str">
        <x:v>3</x:v>
      </x:c>
      <x:c r="C484" s="6" t="n">
        <x:v>7</x:v>
      </x:c>
      <x:c r="D484" s="6" t="n">
        <x:v>2430</x:v>
      </x:c>
      <x:c r="E484" s="6" t="str">
        <x:v>https://raw.githubusercontent.com/gffice/StarRailData/master/ExcelOutput/RelicExpType.json</x:v>
      </x:c>
    </x:row>
    <x:row r="485" ht="20" customHeight="1">
      <x:c r="A485" s="6" t="str">
        <x:v>遗器</x:v>
      </x:c>
      <x:c r="B485" s="6" t="str">
        <x:v>3</x:v>
      </x:c>
      <x:c r="C485" s="6" t="n">
        <x:v>8</x:v>
      </x:c>
      <x:c r="D485" s="6" t="n">
        <x:v>3090</x:v>
      </x:c>
      <x:c r="E485" s="6" t="str">
        <x:v>https://raw.githubusercontent.com/gffice/StarRailData/master/ExcelOutput/RelicExpType.json</x:v>
      </x:c>
    </x:row>
    <x:row r="486" ht="20" customHeight="1">
      <x:c r="A486" s="6" t="str">
        <x:v>遗器</x:v>
      </x:c>
      <x:c r="B486" s="6" t="str">
        <x:v>3</x:v>
      </x:c>
      <x:c r="C486" s="6" t="n">
        <x:v>9</x:v>
      </x:c>
      <x:c r="D486" s="6" t="n">
        <x:v>3840</x:v>
      </x:c>
      <x:c r="E486" s="6" t="str">
        <x:v>https://raw.githubusercontent.com/gffice/StarRailData/master/ExcelOutput/RelicExpType.json</x:v>
      </x:c>
    </x:row>
    <x:row r="487" ht="20" customHeight="1">
      <x:c r="A487" s="6" t="str">
        <x:v>遗器</x:v>
      </x:c>
      <x:c r="B487" s="6" t="str">
        <x:v>3</x:v>
      </x:c>
      <x:c r="C487" s="6" t="n">
        <x:v>10</x:v>
      </x:c>
      <x:c r="D487" s="6" t="n">
        <x:v>4760</x:v>
      </x:c>
      <x:c r="E487" s="6" t="str">
        <x:v>https://raw.githubusercontent.com/gffice/StarRailData/master/ExcelOutput/RelicExpType.json</x:v>
      </x:c>
    </x:row>
    <x:row r="488" ht="20" customHeight="1">
      <x:c r="A488" s="6" t="str">
        <x:v>遗器</x:v>
      </x:c>
      <x:c r="B488" s="6" t="str">
        <x:v>3</x:v>
      </x:c>
      <x:c r="C488" s="6" t="n">
        <x:v>11</x:v>
      </x:c>
      <x:c r="D488" s="6" t="n">
        <x:v>5900</x:v>
      </x:c>
      <x:c r="E488" s="6" t="str">
        <x:v>https://raw.githubusercontent.com/gffice/StarRailData/master/ExcelOutput/RelicExpType.json</x:v>
      </x:c>
    </x:row>
    <x:row r="489" ht="20" customHeight="1">
      <x:c r="A489" s="6" t="str">
        <x:v>遗器</x:v>
      </x:c>
      <x:c r="B489" s="6" t="str">
        <x:v>3</x:v>
      </x:c>
      <x:c r="C489" s="6" t="n">
        <x:v>12</x:v>
      </x:c>
      <x:c r="D489" s="6"/>
      <x:c r="E489" s="6" t="str">
        <x:v>https://raw.githubusercontent.com/gffice/StarRailData/master/ExcelOutput/RelicExpType.json</x:v>
      </x:c>
    </x:row>
    <x:row r="490" ht="20" customHeight="1">
      <x:c r="A490" s="6" t="str">
        <x:v>遗器</x:v>
      </x:c>
      <x:c r="B490" s="6" t="str">
        <x:v>3</x:v>
      </x:c>
      <x:c r="C490" s="6" t="n">
        <x:v>13</x:v>
      </x:c>
      <x:c r="D490" s="6"/>
      <x:c r="E490" s="6" t="str">
        <x:v>https://raw.githubusercontent.com/gffice/StarRailData/master/ExcelOutput/RelicExpType.json</x:v>
      </x:c>
    </x:row>
    <x:row r="491" ht="20" customHeight="1">
      <x:c r="A491" s="6" t="str">
        <x:v>遗器</x:v>
      </x:c>
      <x:c r="B491" s="6" t="str">
        <x:v>3</x:v>
      </x:c>
      <x:c r="C491" s="6" t="n">
        <x:v>14</x:v>
      </x:c>
      <x:c r="D491" s="6"/>
      <x:c r="E491" s="6" t="str">
        <x:v>https://raw.githubusercontent.com/gffice/StarRailData/master/ExcelOutput/RelicExpType.json</x:v>
      </x:c>
    </x:row>
    <x:row r="492" ht="20" customHeight="1">
      <x:c r="A492" s="6" t="str">
        <x:v>遗器</x:v>
      </x:c>
      <x:c r="B492" s="6" t="str">
        <x:v>3</x:v>
      </x:c>
      <x:c r="C492" s="6" t="n">
        <x:v>15</x:v>
      </x:c>
      <x:c r="D492" s="6"/>
      <x:c r="E492" s="6" t="str">
        <x:v>https://raw.githubusercontent.com/gffice/StarRailData/master/ExcelOutput/RelicExpType.json</x:v>
      </x:c>
    </x:row>
    <x:row r="493" ht="20" customHeight="1">
      <x:c r="A493" s="6" t="str">
        <x:v>遗器</x:v>
      </x:c>
      <x:c r="B493" s="6" t="str">
        <x:v>4</x:v>
      </x:c>
      <x:c r="C493" s="6" t="n">
        <x:v>0</x:v>
      </x:c>
      <x:c r="D493" s="6" t="n">
        <x:v>560</x:v>
      </x:c>
      <x:c r="E493" s="6" t="str">
        <x:v>https://raw.githubusercontent.com/gffice/StarRailData/master/ExcelOutput/RelicExpType.json</x:v>
      </x:c>
    </x:row>
    <x:row r="494" ht="20" customHeight="1">
      <x:c r="A494" s="6" t="str">
        <x:v>遗器</x:v>
      </x:c>
      <x:c r="B494" s="6" t="str">
        <x:v>4</x:v>
      </x:c>
      <x:c r="C494" s="6" t="n">
        <x:v>1</x:v>
      </x:c>
      <x:c r="D494" s="6" t="n">
        <x:v>800</x:v>
      </x:c>
      <x:c r="E494" s="6" t="str">
        <x:v>https://raw.githubusercontent.com/gffice/StarRailData/master/ExcelOutput/RelicExpType.json</x:v>
      </x:c>
    </x:row>
    <x:row r="495" ht="20" customHeight="1">
      <x:c r="A495" s="6" t="str">
        <x:v>遗器</x:v>
      </x:c>
      <x:c r="B495" s="6" t="str">
        <x:v>4</x:v>
      </x:c>
      <x:c r="C495" s="6" t="n">
        <x:v>2</x:v>
      </x:c>
      <x:c r="D495" s="6" t="n">
        <x:v>1040</x:v>
      </x:c>
      <x:c r="E495" s="6" t="str">
        <x:v>https://raw.githubusercontent.com/gffice/StarRailData/master/ExcelOutput/RelicExpType.json</x:v>
      </x:c>
    </x:row>
    <x:row r="496" ht="20" customHeight="1">
      <x:c r="A496" s="6" t="str">
        <x:v>遗器</x:v>
      </x:c>
      <x:c r="B496" s="6" t="str">
        <x:v>4</x:v>
      </x:c>
      <x:c r="C496" s="6" t="n">
        <x:v>3</x:v>
      </x:c>
      <x:c r="D496" s="6" t="n">
        <x:v>1360</x:v>
      </x:c>
      <x:c r="E496" s="6" t="str">
        <x:v>https://raw.githubusercontent.com/gffice/StarRailData/master/ExcelOutput/RelicExpType.json</x:v>
      </x:c>
    </x:row>
    <x:row r="497" ht="20" customHeight="1">
      <x:c r="A497" s="6" t="str">
        <x:v>遗器</x:v>
      </x:c>
      <x:c r="B497" s="6" t="str">
        <x:v>4</x:v>
      </x:c>
      <x:c r="C497" s="6" t="n">
        <x:v>4</x:v>
      </x:c>
      <x:c r="D497" s="6" t="n">
        <x:v>1680</x:v>
      </x:c>
      <x:c r="E497" s="6" t="str">
        <x:v>https://raw.githubusercontent.com/gffice/StarRailData/master/ExcelOutput/RelicExpType.json</x:v>
      </x:c>
    </x:row>
    <x:row r="498" ht="20" customHeight="1">
      <x:c r="A498" s="6" t="str">
        <x:v>遗器</x:v>
      </x:c>
      <x:c r="B498" s="6" t="str">
        <x:v>4</x:v>
      </x:c>
      <x:c r="C498" s="6" t="n">
        <x:v>5</x:v>
      </x:c>
      <x:c r="D498" s="6" t="n">
        <x:v>2060</x:v>
      </x:c>
      <x:c r="E498" s="6" t="str">
        <x:v>https://raw.githubusercontent.com/gffice/StarRailData/master/ExcelOutput/RelicExpType.json</x:v>
      </x:c>
    </x:row>
    <x:row r="499" ht="20" customHeight="1">
      <x:c r="A499" s="6" t="str">
        <x:v>遗器</x:v>
      </x:c>
      <x:c r="B499" s="6" t="str">
        <x:v>4</x:v>
      </x:c>
      <x:c r="C499" s="6" t="n">
        <x:v>6</x:v>
      </x:c>
      <x:c r="D499" s="6" t="n">
        <x:v>2640</x:v>
      </x:c>
      <x:c r="E499" s="6" t="str">
        <x:v>https://raw.githubusercontent.com/gffice/StarRailData/master/ExcelOutput/RelicExpType.json</x:v>
      </x:c>
    </x:row>
    <x:row r="500" ht="20" customHeight="1">
      <x:c r="A500" s="6" t="str">
        <x:v>遗器</x:v>
      </x:c>
      <x:c r="B500" s="6" t="str">
        <x:v>4</x:v>
      </x:c>
      <x:c r="C500" s="6" t="n">
        <x:v>7</x:v>
      </x:c>
      <x:c r="D500" s="6" t="n">
        <x:v>3240</x:v>
      </x:c>
      <x:c r="E500" s="6" t="str">
        <x:v>https://raw.githubusercontent.com/gffice/StarRailData/master/ExcelOutput/RelicExpType.json</x:v>
      </x:c>
    </x:row>
    <x:row r="501" ht="20" customHeight="1">
      <x:c r="A501" s="6" t="str">
        <x:v>遗器</x:v>
      </x:c>
      <x:c r="B501" s="6" t="str">
        <x:v>4</x:v>
      </x:c>
      <x:c r="C501" s="6" t="n">
        <x:v>8</x:v>
      </x:c>
      <x:c r="D501" s="6" t="n">
        <x:v>4120</x:v>
      </x:c>
      <x:c r="E501" s="6" t="str">
        <x:v>https://raw.githubusercontent.com/gffice/StarRailData/master/ExcelOutput/RelicExpType.json</x:v>
      </x:c>
    </x:row>
    <x:row r="502" ht="20" customHeight="1">
      <x:c r="A502" s="6" t="str">
        <x:v>遗器</x:v>
      </x:c>
      <x:c r="B502" s="6" t="str">
        <x:v>4</x:v>
      </x:c>
      <x:c r="C502" s="6" t="n">
        <x:v>9</x:v>
      </x:c>
      <x:c r="D502" s="6" t="n">
        <x:v>5120</x:v>
      </x:c>
      <x:c r="E502" s="6" t="str">
        <x:v>https://raw.githubusercontent.com/gffice/StarRailData/master/ExcelOutput/RelicExpType.json</x:v>
      </x:c>
    </x:row>
    <x:row r="503" ht="20" customHeight="1">
      <x:c r="A503" s="6" t="str">
        <x:v>遗器</x:v>
      </x:c>
      <x:c r="B503" s="6" t="str">
        <x:v>4</x:v>
      </x:c>
      <x:c r="C503" s="6" t="n">
        <x:v>10</x:v>
      </x:c>
      <x:c r="D503" s="6" t="n">
        <x:v>6350</x:v>
      </x:c>
      <x:c r="E503" s="6" t="str">
        <x:v>https://raw.githubusercontent.com/gffice/StarRailData/master/ExcelOutput/RelicExpType.json</x:v>
      </x:c>
    </x:row>
    <x:row r="504" ht="20" customHeight="1">
      <x:c r="A504" s="6" t="str">
        <x:v>遗器</x:v>
      </x:c>
      <x:c r="B504" s="6" t="str">
        <x:v>4</x:v>
      </x:c>
      <x:c r="C504" s="6" t="n">
        <x:v>11</x:v>
      </x:c>
      <x:c r="D504" s="6" t="n">
        <x:v>8030</x:v>
      </x:c>
      <x:c r="E504" s="6" t="str">
        <x:v>https://raw.githubusercontent.com/gffice/StarRailData/master/ExcelOutput/RelicExpType.json</x:v>
      </x:c>
    </x:row>
    <x:row r="505" ht="20" customHeight="1">
      <x:c r="A505" s="6" t="str">
        <x:v>遗器</x:v>
      </x:c>
      <x:c r="B505" s="6" t="str">
        <x:v>4</x:v>
      </x:c>
      <x:c r="C505" s="6" t="n">
        <x:v>12</x:v>
      </x:c>
      <x:c r="D505" s="6" t="n">
        <x:v>10320</x:v>
      </x:c>
      <x:c r="E505" s="6" t="str">
        <x:v>https://raw.githubusercontent.com/gffice/StarRailData/master/ExcelOutput/RelicExpType.json</x:v>
      </x:c>
    </x:row>
    <x:row r="506" ht="20" customHeight="1">
      <x:c r="A506" s="6" t="str">
        <x:v>遗器</x:v>
      </x:c>
      <x:c r="B506" s="6" t="str">
        <x:v>4</x:v>
      </x:c>
      <x:c r="C506" s="6" t="n">
        <x:v>13</x:v>
      </x:c>
      <x:c r="D506" s="6" t="n">
        <x:v>12960</x:v>
      </x:c>
      <x:c r="E506" s="6" t="str">
        <x:v>https://raw.githubusercontent.com/gffice/StarRailData/master/ExcelOutput/RelicExpType.json</x:v>
      </x:c>
    </x:row>
    <x:row r="507" ht="20" customHeight="1">
      <x:c r="A507" s="6" t="str">
        <x:v>遗器</x:v>
      </x:c>
      <x:c r="B507" s="6" t="str">
        <x:v>4</x:v>
      </x:c>
      <x:c r="C507" s="6" t="n">
        <x:v>14</x:v>
      </x:c>
      <x:c r="D507" s="6" t="n">
        <x:v>15720</x:v>
      </x:c>
      <x:c r="E507" s="6" t="str">
        <x:v>https://raw.githubusercontent.com/gffice/StarRailData/master/ExcelOutput/RelicExpType.json</x:v>
      </x:c>
    </x:row>
    <x:row r="508" ht="20" customHeight="1">
      <x:c r="A508" s="6" t="str">
        <x:v>遗器</x:v>
      </x:c>
      <x:c r="B508" s="6" t="str">
        <x:v>4</x:v>
      </x:c>
      <x:c r="C508" s="6" t="n">
        <x:v>15</x:v>
      </x:c>
      <x:c r="D508" s="6"/>
      <x:c r="E508" s="6" t="str">
        <x:v>https://raw.githubusercontent.com/gffice/StarRailData/master/ExcelOutput/RelicExpType.json</x:v>
      </x:c>
    </x:row>
  </x:sheetData>
  <x:pageMargins left="0.7" right="0.7" top="0.75" bottom="0.75" header="0.3" footer="0.3"/>
  <x:tableParts count="1">
    <x:tablePart xmlns:r="http://schemas.openxmlformats.org/officeDocument/2006/relationships" r:id="R42479b9563114dbe"/>
  </x:tableParts>
</x:worksheet>
</file>